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https://omaticengenharia.sharepoint.com/sites/OmaticEngenharia/Documentos Compartilhados/General/0002. Projetos/23.09 - IGDS - Cidade Inteligente de Catalão/10. MEF/"/>
    </mc:Choice>
  </mc:AlternateContent>
  <xr:revisionPtr revIDLastSave="13" documentId="13_ncr:1_{65DA6B05-1801-45F9-B044-818FE139AE4B}" xr6:coauthVersionLast="47" xr6:coauthVersionMax="47" xr10:uidLastSave="{1B73F386-3254-47A9-8509-D5C6AC9044C6}"/>
  <bookViews>
    <workbookView xWindow="-108" yWindow="-108" windowWidth="23256" windowHeight="12456" tabRatio="899" activeTab="9" xr2:uid="{0E53151E-2D1D-4CC3-9AFE-73223BAE615B}"/>
  </bookViews>
  <sheets>
    <sheet name="Painel de Controle" sheetId="88" r:id="rId1"/>
    <sheet name="CAPEX" sheetId="121" r:id="rId2"/>
    <sheet name="Cronograma de Desembolso" sheetId="122" r:id="rId3"/>
    <sheet name="Depreciação" sheetId="127" r:id="rId4"/>
    <sheet name="OPEX" sheetId="123" r:id="rId5"/>
    <sheet name="BCE" sheetId="125" r:id="rId6"/>
    <sheet name="Financiamento" sheetId="97" r:id="rId7"/>
    <sheet name="WACC" sheetId="96" r:id="rId8"/>
    <sheet name="Demonstrativos (Mensal)" sheetId="87" r:id="rId9"/>
    <sheet name="VfM no tempo" sheetId="128" r:id="rId10"/>
    <sheet name="CMM1 - AUX CALC" sheetId="100" state="hidden" r:id="rId11"/>
    <sheet name="CMM 1 - AUX FINAN" sheetId="101" state="hidden" r:id="rId12"/>
    <sheet name="CMM 1 - AUX DEPREC" sheetId="102" state="hidden" r:id="rId13"/>
    <sheet name="CMM2 - AUX CALC" sheetId="106" state="hidden" r:id="rId14"/>
    <sheet name="CMM2 - AUX DEPREC" sheetId="107" state="hidden" r:id="rId15"/>
    <sheet name="CMM2 - FINAN" sheetId="108" state="hidden" r:id="rId16"/>
    <sheet name="CMM3 - AUX CALC" sheetId="109" state="hidden" r:id="rId17"/>
    <sheet name="CMM3 - AUX DEPREC" sheetId="110" state="hidden" r:id="rId18"/>
    <sheet name="CMM3 - FINAN" sheetId="111" state="hidden" r:id="rId19"/>
    <sheet name="CMM4 - AUX CALC" sheetId="112" state="hidden" r:id="rId20"/>
    <sheet name="CMM4 - AUX DEPREC" sheetId="113" state="hidden" r:id="rId21"/>
    <sheet name="CMM4 - FINAN" sheetId="114" state="hidden" r:id="rId22"/>
    <sheet name="CMM5 - AUX CALC" sheetId="115" state="hidden" r:id="rId23"/>
  </sheets>
  <definedNames>
    <definedName name="_xlnm._FilterDatabase" localSheetId="5" hidden="1">BCE!#REF!</definedName>
    <definedName name="_xlnm._FilterDatabase" localSheetId="1" hidden="1">CAPEX!#REF!</definedName>
    <definedName name="_xlnm._FilterDatabase" localSheetId="2" hidden="1">'Cronograma de Desembolso'!#REF!</definedName>
    <definedName name="_xlnm._FilterDatabase" localSheetId="3" hidden="1">Depreciação!$A$33:$IH$56</definedName>
    <definedName name="_xlnm._FilterDatabase" localSheetId="4" hidden="1">OPEX!#REF!</definedName>
    <definedName name="_xlnm._FilterDatabase" localSheetId="0" hidden="1">'Painel de Controle'!#REF!</definedName>
    <definedName name="AdicionalIRPJ">'Painel de Controle'!$F$41</definedName>
    <definedName name="Alavanca">'Painel de Controle'!$B$46</definedName>
    <definedName name="_xlnm.Print_Area" localSheetId="5">BCE!$A$1:$F$24</definedName>
    <definedName name="_xlnm.Print_Area" localSheetId="1">CAPEX!$A$1:$I$47</definedName>
    <definedName name="_xlnm.Print_Area" localSheetId="12">'CMM 1 - AUX DEPREC'!$4:$4</definedName>
    <definedName name="_xlnm.Print_Area" localSheetId="11">'CMM 1 - AUX FINAN'!$A$1:$F$125</definedName>
    <definedName name="_xlnm.Print_Area" localSheetId="14">'CMM2 - AUX DEPREC'!$4:$4</definedName>
    <definedName name="_xlnm.Print_Area" localSheetId="15">'CMM2 - FINAN'!$A$1:$F$125</definedName>
    <definedName name="_xlnm.Print_Area" localSheetId="17">'CMM3 - AUX DEPREC'!$4:$4</definedName>
    <definedName name="_xlnm.Print_Area" localSheetId="18">'CMM3 - FINAN'!$A$1:$F$125</definedName>
    <definedName name="_xlnm.Print_Area" localSheetId="20">'CMM4 - AUX DEPREC'!$4:$4</definedName>
    <definedName name="_xlnm.Print_Area" localSheetId="21">'CMM4 - FINAN'!$A$1:$F$125</definedName>
    <definedName name="_xlnm.Print_Area" localSheetId="2">'Cronograma de Desembolso'!$A$1:$IH$40</definedName>
    <definedName name="_xlnm.Print_Area" localSheetId="3">Depreciação!$A$1:$IH$20</definedName>
    <definedName name="_xlnm.Print_Area" localSheetId="4">OPEX!$A$1:$G$39</definedName>
    <definedName name="_xlnm.Print_Area" localSheetId="0">'Painel de Controle'!$A$1:$G$57</definedName>
    <definedName name="B4a">'Painel de Controle'!$B$34</definedName>
    <definedName name="BHmes">'Painel de Controle'!$B$35</definedName>
    <definedName name="Capex_Ciclo1" localSheetId="5">BCE!#REF!</definedName>
    <definedName name="Capex_Ciclo1" localSheetId="4">OPEX!$G$39</definedName>
    <definedName name="Capex_Ciclo1">CAPEX!$G$47</definedName>
    <definedName name="CAPEX_DRE">'Demonstrativos (Mensal)'!$56:$56</definedName>
    <definedName name="Capex_EscopoFULL">CAPEX!$J$47</definedName>
    <definedName name="CAPEX_UFV">'Painel de Controle'!$B$33</definedName>
    <definedName name="CapexDRE">'Demonstrativos (Mensal)'!$56:$56</definedName>
    <definedName name="CMCAPEX1">'Painel de Controle'!$G$18</definedName>
    <definedName name="CMCAPEX2">'Painel de Controle'!$G$19</definedName>
    <definedName name="CMEE">'Painel de Controle'!$G$17</definedName>
    <definedName name="CMIP">'Painel de Controle'!$G$16</definedName>
    <definedName name="CMMfull">'Painel de Controle'!$B$19</definedName>
    <definedName name="CMUFV">'Painel de Controle'!$G$15</definedName>
    <definedName name="COFINS">'Painel de Controle'!$B$41</definedName>
    <definedName name="compromisso">'Painel de Controle'!$F$48</definedName>
    <definedName name="Contraprestacoes">'Demonstrativos (Mensal)'!$B$13:$IG$13,'Demonstrativos (Mensal)'!$B$17:$IG$17</definedName>
    <definedName name="CSLL">'Painel de Controle'!$F$42</definedName>
    <definedName name="Custo_IP_Full">CAPEX!$H$15:$H$21</definedName>
    <definedName name="escolas">'Painel de Controle'!$F$26</definedName>
    <definedName name="estruturacaoOpe">'Painel de Controle'!$F$47</definedName>
    <definedName name="FCacc">'Demonstrativos (Mensal)'!$89:$89</definedName>
    <definedName name="freqDivid">'Painel de Controle'!$F$55</definedName>
    <definedName name="freqReducao">'Painel de Controle'!$F$57</definedName>
    <definedName name="FSeg">'Painel de Controle'!$B$32</definedName>
    <definedName name="InicioDividendos">'Painel de Controle'!$F$54</definedName>
    <definedName name="InicioReducao">'Painel de Controle'!$F$56</definedName>
    <definedName name="IRPJ">'Painel de Controle'!$F$40</definedName>
    <definedName name="ISS">'Painel de Controle'!$B$42</definedName>
    <definedName name="juros_financ">'Painel de Controle'!$G$46</definedName>
    <definedName name="LucroLiquido_DRE">'Demonstrativos (Mensal)'!$116:$116</definedName>
    <definedName name="OPEX_DRE">'Demonstrativos (Mensal)'!$33:$33</definedName>
    <definedName name="PIP">'Painel de Controle'!$B$24</definedName>
    <definedName name="PIS">'Painel de Controle'!$B$40</definedName>
    <definedName name="PrazoConcessao">'Painel de Controle'!$B$14</definedName>
    <definedName name="PrazoContrato">'Painel de Controle'!$B$14</definedName>
    <definedName name="PrazoFin">'Painel de Controle'!$F$50</definedName>
    <definedName name="predAdm">'Painel de Controle'!$F$25</definedName>
    <definedName name="PreOp" localSheetId="3">Depreciação!$C$8</definedName>
    <definedName name="PreOp">'Cronograma de Desembolso'!$C$8</definedName>
    <definedName name="receitas">'Demonstrativos (Mensal)'!$12:$12</definedName>
    <definedName name="SubsObrig">'Painel de Controle'!$B$54</definedName>
    <definedName name="tarB3">'Painel de Controle'!$C$34</definedName>
    <definedName name="TIR">'Demonstrativos (Mensal)'!$B$93</definedName>
    <definedName name="_xlnm.Print_Titles" localSheetId="5">BCE!#REF!</definedName>
    <definedName name="_xlnm.Print_Titles" localSheetId="1">CAPEX!$A:$A</definedName>
    <definedName name="_xlnm.Print_Titles" localSheetId="12">'CMM 1 - AUX DEPREC'!$A:$A</definedName>
    <definedName name="_xlnm.Print_Titles" localSheetId="11">'CMM 1 - AUX FINAN'!$1:$4</definedName>
    <definedName name="_xlnm.Print_Titles" localSheetId="14">'CMM2 - AUX DEPREC'!$A:$A</definedName>
    <definedName name="_xlnm.Print_Titles" localSheetId="15">'CMM2 - FINAN'!$1:$4</definedName>
    <definedName name="_xlnm.Print_Titles" localSheetId="17">'CMM3 - AUX DEPREC'!$A:$A</definedName>
    <definedName name="_xlnm.Print_Titles" localSheetId="18">'CMM3 - FINAN'!$1:$4</definedName>
    <definedName name="_xlnm.Print_Titles" localSheetId="20">'CMM4 - AUX DEPREC'!$A:$A</definedName>
    <definedName name="_xlnm.Print_Titles" localSheetId="21">'CMM4 - FINAN'!$1:$4</definedName>
    <definedName name="_xlnm.Print_Titles" localSheetId="2">'Cronograma de Desembolso'!$A:$A</definedName>
    <definedName name="_xlnm.Print_Titles" localSheetId="3">Depreciação!$A:$A</definedName>
    <definedName name="_xlnm.Print_Titles" localSheetId="4">OPEX!$A:$A</definedName>
    <definedName name="tx_Manut">'Painel de Controle'!$C$31</definedName>
    <definedName name="tx_Manut_UFV">'Painel de Controle'!$C$33</definedName>
    <definedName name="TxBR">'Painel de Controle'!$B$27</definedName>
    <definedName name="US">'Painel de Controle'!$F$27</definedName>
    <definedName name="VPL">'Demonstrativos (Mensal)'!$B$94</definedName>
    <definedName name="wacc">WACC!$C$33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2" i="128" l="1"/>
  <c r="C12" i="128"/>
  <c r="D12" i="128"/>
  <c r="E12" i="128"/>
  <c r="F12" i="128"/>
  <c r="G12" i="128"/>
  <c r="H12" i="128"/>
  <c r="I12" i="128"/>
  <c r="J12" i="128"/>
  <c r="K12" i="128"/>
  <c r="L12" i="128"/>
  <c r="M12" i="128"/>
  <c r="N12" i="128"/>
  <c r="O12" i="128"/>
  <c r="P12" i="128"/>
  <c r="Q12" i="128"/>
  <c r="R12" i="128"/>
  <c r="S12" i="128"/>
  <c r="T12" i="128"/>
  <c r="U12" i="128"/>
  <c r="V12" i="128"/>
  <c r="W12" i="128"/>
  <c r="X12" i="128"/>
  <c r="Y12" i="128"/>
  <c r="Z12" i="128"/>
  <c r="AA12" i="128"/>
  <c r="AB12" i="128"/>
  <c r="AC12" i="128"/>
  <c r="AD12" i="128"/>
  <c r="AE12" i="128"/>
  <c r="AF12" i="128"/>
  <c r="AG12" i="128"/>
  <c r="AH12" i="128"/>
  <c r="AI12" i="128"/>
  <c r="AJ12" i="128"/>
  <c r="AK12" i="128"/>
  <c r="AL12" i="128"/>
  <c r="AM12" i="128"/>
  <c r="AN12" i="128"/>
  <c r="AO12" i="128"/>
  <c r="AP12" i="128"/>
  <c r="AQ12" i="128"/>
  <c r="AR12" i="128"/>
  <c r="AS12" i="128"/>
  <c r="AT12" i="128"/>
  <c r="AU12" i="128"/>
  <c r="AV12" i="128"/>
  <c r="AW12" i="128"/>
  <c r="AX12" i="128"/>
  <c r="AY12" i="128"/>
  <c r="AZ12" i="128"/>
  <c r="BA12" i="128"/>
  <c r="BB12" i="128"/>
  <c r="BC12" i="128"/>
  <c r="BD12" i="128"/>
  <c r="BE12" i="128"/>
  <c r="BF12" i="128"/>
  <c r="BG12" i="128"/>
  <c r="BH12" i="128"/>
  <c r="BI12" i="128"/>
  <c r="BJ12" i="128"/>
  <c r="BK12" i="128"/>
  <c r="BL12" i="128"/>
  <c r="BM12" i="128"/>
  <c r="BN12" i="128"/>
  <c r="BO12" i="128"/>
  <c r="BP12" i="128"/>
  <c r="BQ12" i="128"/>
  <c r="BR12" i="128"/>
  <c r="BS12" i="128"/>
  <c r="BT12" i="128"/>
  <c r="BU12" i="128"/>
  <c r="BV12" i="128"/>
  <c r="BW12" i="128"/>
  <c r="BX12" i="128"/>
  <c r="BY12" i="128"/>
  <c r="BZ12" i="128"/>
  <c r="CA12" i="128"/>
  <c r="CB12" i="128"/>
  <c r="CC12" i="128"/>
  <c r="CD12" i="128"/>
  <c r="CE12" i="128"/>
  <c r="CF12" i="128"/>
  <c r="CG12" i="128"/>
  <c r="CH12" i="128"/>
  <c r="CI12" i="128"/>
  <c r="CJ12" i="128"/>
  <c r="CK12" i="128"/>
  <c r="CL12" i="128"/>
  <c r="CM12" i="128"/>
  <c r="CN12" i="128"/>
  <c r="CO12" i="128"/>
  <c r="CP12" i="128"/>
  <c r="CQ12" i="128"/>
  <c r="CR12" i="128"/>
  <c r="CS12" i="128"/>
  <c r="CT12" i="128"/>
  <c r="CU12" i="128"/>
  <c r="CV12" i="128"/>
  <c r="CW12" i="128"/>
  <c r="CX12" i="128"/>
  <c r="CY12" i="128"/>
  <c r="CZ12" i="128"/>
  <c r="DA12" i="128"/>
  <c r="DB12" i="128"/>
  <c r="DC12" i="128"/>
  <c r="DD12" i="128"/>
  <c r="DE12" i="128"/>
  <c r="DF12" i="128"/>
  <c r="DG12" i="128"/>
  <c r="DH12" i="128"/>
  <c r="DI12" i="128"/>
  <c r="DJ12" i="128"/>
  <c r="DK12" i="128"/>
  <c r="DL12" i="128"/>
  <c r="DM12" i="128"/>
  <c r="DN12" i="128"/>
  <c r="DO12" i="128"/>
  <c r="DP12" i="128"/>
  <c r="DQ12" i="128"/>
  <c r="DR12" i="128"/>
  <c r="DS12" i="128"/>
  <c r="DT12" i="128"/>
  <c r="DU12" i="128"/>
  <c r="DV12" i="128"/>
  <c r="DW12" i="128"/>
  <c r="DX12" i="128"/>
  <c r="DY12" i="128"/>
  <c r="DZ12" i="128"/>
  <c r="EA12" i="128"/>
  <c r="EB12" i="128"/>
  <c r="EC12" i="128"/>
  <c r="ED12" i="128"/>
  <c r="EE12" i="128"/>
  <c r="EF12" i="128"/>
  <c r="EG12" i="128"/>
  <c r="EH12" i="128"/>
  <c r="EI12" i="128"/>
  <c r="EJ12" i="128"/>
  <c r="EK12" i="128"/>
  <c r="EL12" i="128"/>
  <c r="EM12" i="128"/>
  <c r="EN12" i="128"/>
  <c r="EO12" i="128"/>
  <c r="EP12" i="128"/>
  <c r="EQ12" i="128"/>
  <c r="ER12" i="128"/>
  <c r="ES12" i="128"/>
  <c r="ET12" i="128"/>
  <c r="EU12" i="128"/>
  <c r="EV12" i="128"/>
  <c r="EW12" i="128"/>
  <c r="EX12" i="128"/>
  <c r="EY12" i="128"/>
  <c r="EZ12" i="128"/>
  <c r="FA12" i="128"/>
  <c r="FB12" i="128"/>
  <c r="FC12" i="128"/>
  <c r="FD12" i="128"/>
  <c r="FE12" i="128"/>
  <c r="FF12" i="128"/>
  <c r="FG12" i="128"/>
  <c r="FH12" i="128"/>
  <c r="FI12" i="128"/>
  <c r="FJ12" i="128"/>
  <c r="FK12" i="128"/>
  <c r="FL12" i="128"/>
  <c r="FM12" i="128"/>
  <c r="FN12" i="128"/>
  <c r="FO12" i="128"/>
  <c r="FP12" i="128"/>
  <c r="FQ12" i="128"/>
  <c r="FR12" i="128"/>
  <c r="FS12" i="128"/>
  <c r="FT12" i="128"/>
  <c r="FU12" i="128"/>
  <c r="FV12" i="128"/>
  <c r="FW12" i="128"/>
  <c r="FX12" i="128"/>
  <c r="FY12" i="128"/>
  <c r="FZ12" i="128"/>
  <c r="GA12" i="128"/>
  <c r="GB12" i="128"/>
  <c r="GC12" i="128"/>
  <c r="GD12" i="128"/>
  <c r="GE12" i="128"/>
  <c r="GF12" i="128"/>
  <c r="GG12" i="128"/>
  <c r="GH12" i="128"/>
  <c r="GI12" i="128"/>
  <c r="GJ12" i="128"/>
  <c r="GK12" i="128"/>
  <c r="GL12" i="128"/>
  <c r="GM12" i="128"/>
  <c r="GN12" i="128"/>
  <c r="GO12" i="128"/>
  <c r="GP12" i="128"/>
  <c r="GQ12" i="128"/>
  <c r="GR12" i="128"/>
  <c r="GS12" i="128"/>
  <c r="GT12" i="128"/>
  <c r="GU12" i="128"/>
  <c r="GV12" i="128"/>
  <c r="GW12" i="128"/>
  <c r="GX12" i="128"/>
  <c r="GY12" i="128"/>
  <c r="GZ12" i="128"/>
  <c r="HA12" i="128"/>
  <c r="HB12" i="128"/>
  <c r="HC12" i="128"/>
  <c r="HD12" i="128"/>
  <c r="HE12" i="128"/>
  <c r="HF12" i="128"/>
  <c r="HG12" i="128"/>
  <c r="HH12" i="128"/>
  <c r="HI12" i="128"/>
  <c r="HJ12" i="128"/>
  <c r="HK12" i="128"/>
  <c r="HL12" i="128"/>
  <c r="HM12" i="128"/>
  <c r="HN12" i="128"/>
  <c r="HO12" i="128"/>
  <c r="HP12" i="128"/>
  <c r="HQ12" i="128"/>
  <c r="HR12" i="128"/>
  <c r="HS12" i="128"/>
  <c r="HT12" i="128"/>
  <c r="HU12" i="128"/>
  <c r="HV12" i="128"/>
  <c r="HW12" i="128"/>
  <c r="HX12" i="128"/>
  <c r="HY12" i="128"/>
  <c r="HZ12" i="128"/>
  <c r="IA12" i="128"/>
  <c r="IB12" i="128"/>
  <c r="IC12" i="128"/>
  <c r="ID12" i="128"/>
  <c r="IE12" i="128"/>
  <c r="IF12" i="128"/>
  <c r="IG12" i="128"/>
  <c r="B11" i="128"/>
  <c r="C11" i="128"/>
  <c r="D11" i="128"/>
  <c r="E11" i="128"/>
  <c r="F11" i="128"/>
  <c r="G11" i="128"/>
  <c r="H11" i="128"/>
  <c r="I11" i="128"/>
  <c r="J11" i="128"/>
  <c r="K11" i="128"/>
  <c r="L11" i="128"/>
  <c r="M11" i="128"/>
  <c r="N11" i="128"/>
  <c r="O11" i="128"/>
  <c r="P11" i="128"/>
  <c r="Q11" i="128"/>
  <c r="R11" i="128"/>
  <c r="S11" i="128"/>
  <c r="T11" i="128"/>
  <c r="U11" i="128"/>
  <c r="V11" i="128"/>
  <c r="W11" i="128"/>
  <c r="X11" i="128"/>
  <c r="Y11" i="128"/>
  <c r="Z11" i="128"/>
  <c r="AA11" i="128"/>
  <c r="AB11" i="128"/>
  <c r="AC11" i="128"/>
  <c r="AD11" i="128"/>
  <c r="AE11" i="128"/>
  <c r="AF11" i="128"/>
  <c r="AG11" i="128"/>
  <c r="AH11" i="128"/>
  <c r="AI11" i="128"/>
  <c r="AJ11" i="128"/>
  <c r="AK11" i="128"/>
  <c r="AL11" i="128"/>
  <c r="AM11" i="128"/>
  <c r="AN11" i="128"/>
  <c r="AO11" i="128"/>
  <c r="AP11" i="128"/>
  <c r="AQ11" i="128"/>
  <c r="AR11" i="128"/>
  <c r="AS11" i="128"/>
  <c r="AT11" i="128"/>
  <c r="AU11" i="128"/>
  <c r="AV11" i="128"/>
  <c r="AW11" i="128"/>
  <c r="AX11" i="128"/>
  <c r="AY11" i="128"/>
  <c r="AZ11" i="128"/>
  <c r="BA11" i="128"/>
  <c r="BB11" i="128"/>
  <c r="BC11" i="128"/>
  <c r="BD11" i="128"/>
  <c r="BE11" i="128"/>
  <c r="BF11" i="128"/>
  <c r="BG11" i="128"/>
  <c r="BH11" i="128"/>
  <c r="BI11" i="128"/>
  <c r="BJ11" i="128"/>
  <c r="BK11" i="128"/>
  <c r="BL11" i="128"/>
  <c r="BM11" i="128"/>
  <c r="BN11" i="128"/>
  <c r="BO11" i="128"/>
  <c r="BP11" i="128"/>
  <c r="BQ11" i="128"/>
  <c r="BR11" i="128"/>
  <c r="BS11" i="128"/>
  <c r="BT11" i="128"/>
  <c r="BU11" i="128"/>
  <c r="BV11" i="128"/>
  <c r="BW11" i="128"/>
  <c r="BX11" i="128"/>
  <c r="BY11" i="128"/>
  <c r="BZ11" i="128"/>
  <c r="CA11" i="128"/>
  <c r="CB11" i="128"/>
  <c r="CC11" i="128"/>
  <c r="CD11" i="128"/>
  <c r="CE11" i="128"/>
  <c r="CF11" i="128"/>
  <c r="CG11" i="128"/>
  <c r="CH11" i="128"/>
  <c r="CI11" i="128"/>
  <c r="CJ11" i="128"/>
  <c r="CK11" i="128"/>
  <c r="CL11" i="128"/>
  <c r="CM11" i="128"/>
  <c r="CN11" i="128"/>
  <c r="CO11" i="128"/>
  <c r="CP11" i="128"/>
  <c r="CQ11" i="128"/>
  <c r="CR11" i="128"/>
  <c r="CS11" i="128"/>
  <c r="CT11" i="128"/>
  <c r="CU11" i="128"/>
  <c r="CV11" i="128"/>
  <c r="CW11" i="128"/>
  <c r="CX11" i="128"/>
  <c r="CY11" i="128"/>
  <c r="CZ11" i="128"/>
  <c r="DA11" i="128"/>
  <c r="DB11" i="128"/>
  <c r="DC11" i="128"/>
  <c r="DD11" i="128"/>
  <c r="DE11" i="128"/>
  <c r="DF11" i="128"/>
  <c r="DG11" i="128"/>
  <c r="DH11" i="128"/>
  <c r="DI11" i="128"/>
  <c r="DJ11" i="128"/>
  <c r="DK11" i="128"/>
  <c r="DL11" i="128"/>
  <c r="DM11" i="128"/>
  <c r="DN11" i="128"/>
  <c r="DO11" i="128"/>
  <c r="DP11" i="128"/>
  <c r="DQ11" i="128"/>
  <c r="DR11" i="128"/>
  <c r="DS11" i="128"/>
  <c r="DT11" i="128"/>
  <c r="DU11" i="128"/>
  <c r="DV11" i="128"/>
  <c r="DW11" i="128"/>
  <c r="DX11" i="128"/>
  <c r="DY11" i="128"/>
  <c r="DZ11" i="128"/>
  <c r="EA11" i="128"/>
  <c r="EB11" i="128"/>
  <c r="EC11" i="128"/>
  <c r="ED11" i="128"/>
  <c r="EE11" i="128"/>
  <c r="EF11" i="128"/>
  <c r="EG11" i="128"/>
  <c r="EH11" i="128"/>
  <c r="EI11" i="128"/>
  <c r="EJ11" i="128"/>
  <c r="EK11" i="128"/>
  <c r="EL11" i="128"/>
  <c r="EM11" i="128"/>
  <c r="EN11" i="128"/>
  <c r="EO11" i="128"/>
  <c r="EP11" i="128"/>
  <c r="EQ11" i="128"/>
  <c r="ER11" i="128"/>
  <c r="ES11" i="128"/>
  <c r="ET11" i="128"/>
  <c r="EU11" i="128"/>
  <c r="EV11" i="128"/>
  <c r="EW11" i="128"/>
  <c r="EX11" i="128"/>
  <c r="EY11" i="128"/>
  <c r="EZ11" i="128"/>
  <c r="FA11" i="128"/>
  <c r="FB11" i="128"/>
  <c r="FC11" i="128"/>
  <c r="FD11" i="128"/>
  <c r="FE11" i="128"/>
  <c r="FF11" i="128"/>
  <c r="FG11" i="128"/>
  <c r="FH11" i="128"/>
  <c r="FI11" i="128"/>
  <c r="FJ11" i="128"/>
  <c r="FK11" i="128"/>
  <c r="FL11" i="128"/>
  <c r="FM11" i="128"/>
  <c r="FN11" i="128"/>
  <c r="FO11" i="128"/>
  <c r="FP11" i="128"/>
  <c r="FQ11" i="128"/>
  <c r="FR11" i="128"/>
  <c r="FS11" i="128"/>
  <c r="FT11" i="128"/>
  <c r="FU11" i="128"/>
  <c r="FV11" i="128"/>
  <c r="FW11" i="128"/>
  <c r="FX11" i="128"/>
  <c r="FY11" i="128"/>
  <c r="FZ11" i="128"/>
  <c r="GA11" i="128"/>
  <c r="GB11" i="128"/>
  <c r="GC11" i="128"/>
  <c r="GD11" i="128"/>
  <c r="GE11" i="128"/>
  <c r="GF11" i="128"/>
  <c r="GG11" i="128"/>
  <c r="GH11" i="128"/>
  <c r="GI11" i="128"/>
  <c r="GJ11" i="128"/>
  <c r="GK11" i="128"/>
  <c r="GL11" i="128"/>
  <c r="GM11" i="128"/>
  <c r="GN11" i="128"/>
  <c r="GO11" i="128"/>
  <c r="GP11" i="128"/>
  <c r="GQ11" i="128"/>
  <c r="GR11" i="128"/>
  <c r="GS11" i="128"/>
  <c r="GT11" i="128"/>
  <c r="GU11" i="128"/>
  <c r="GV11" i="128"/>
  <c r="GW11" i="128"/>
  <c r="GX11" i="128"/>
  <c r="GY11" i="128"/>
  <c r="GZ11" i="128"/>
  <c r="HA11" i="128"/>
  <c r="HB11" i="128"/>
  <c r="HC11" i="128"/>
  <c r="HD11" i="128"/>
  <c r="HE11" i="128"/>
  <c r="HF11" i="128"/>
  <c r="HG11" i="128"/>
  <c r="HH11" i="128"/>
  <c r="HI11" i="128"/>
  <c r="HJ11" i="128"/>
  <c r="HK11" i="128"/>
  <c r="HL11" i="128"/>
  <c r="HM11" i="128"/>
  <c r="HN11" i="128"/>
  <c r="HO11" i="128"/>
  <c r="HP11" i="128"/>
  <c r="HQ11" i="128"/>
  <c r="HR11" i="128"/>
  <c r="HS11" i="128"/>
  <c r="HT11" i="128"/>
  <c r="HU11" i="128"/>
  <c r="HV11" i="128"/>
  <c r="HW11" i="128"/>
  <c r="HX11" i="128"/>
  <c r="HY11" i="128"/>
  <c r="HZ11" i="128"/>
  <c r="IA11" i="128"/>
  <c r="IB11" i="128"/>
  <c r="IC11" i="128"/>
  <c r="ID11" i="128"/>
  <c r="IE11" i="128"/>
  <c r="IF11" i="128"/>
  <c r="IG11" i="128"/>
  <c r="B13" i="128"/>
  <c r="C13" i="128"/>
  <c r="D13" i="128"/>
  <c r="E13" i="128"/>
  <c r="F13" i="128"/>
  <c r="G13" i="128"/>
  <c r="H13" i="128"/>
  <c r="I13" i="128"/>
  <c r="J13" i="128"/>
  <c r="K13" i="128"/>
  <c r="L13" i="128"/>
  <c r="M13" i="128"/>
  <c r="N13" i="128"/>
  <c r="O13" i="128"/>
  <c r="P13" i="128"/>
  <c r="Q13" i="128"/>
  <c r="R13" i="128"/>
  <c r="S13" i="128"/>
  <c r="T13" i="128"/>
  <c r="U13" i="128"/>
  <c r="V13" i="128"/>
  <c r="W13" i="128"/>
  <c r="X13" i="128"/>
  <c r="Y13" i="128"/>
  <c r="Z13" i="128"/>
  <c r="AA13" i="128"/>
  <c r="AB13" i="128"/>
  <c r="AC13" i="128"/>
  <c r="AD13" i="128"/>
  <c r="AE13" i="128"/>
  <c r="AF13" i="128"/>
  <c r="AG13" i="128"/>
  <c r="AH13" i="128"/>
  <c r="AI13" i="128"/>
  <c r="AJ13" i="128"/>
  <c r="AK13" i="128"/>
  <c r="AL13" i="128"/>
  <c r="AM13" i="128"/>
  <c r="AN13" i="128"/>
  <c r="AO13" i="128"/>
  <c r="AP13" i="128"/>
  <c r="AQ13" i="128"/>
  <c r="AR13" i="128"/>
  <c r="AS13" i="128"/>
  <c r="AT13" i="128"/>
  <c r="AU13" i="128"/>
  <c r="AV13" i="128"/>
  <c r="AW13" i="128"/>
  <c r="AX13" i="128"/>
  <c r="AY13" i="128"/>
  <c r="AZ13" i="128"/>
  <c r="BA13" i="128"/>
  <c r="BB13" i="128"/>
  <c r="BC13" i="128"/>
  <c r="BD13" i="128"/>
  <c r="BE13" i="128"/>
  <c r="BF13" i="128"/>
  <c r="BG13" i="128"/>
  <c r="BH13" i="128"/>
  <c r="BI13" i="128"/>
  <c r="BJ13" i="128"/>
  <c r="BK13" i="128"/>
  <c r="BL13" i="128"/>
  <c r="BM13" i="128"/>
  <c r="BN13" i="128"/>
  <c r="BO13" i="128"/>
  <c r="BP13" i="128"/>
  <c r="BQ13" i="128"/>
  <c r="BR13" i="128"/>
  <c r="BS13" i="128"/>
  <c r="BT13" i="128"/>
  <c r="BU13" i="128"/>
  <c r="BV13" i="128"/>
  <c r="BW13" i="128"/>
  <c r="BX13" i="128"/>
  <c r="BY13" i="128"/>
  <c r="BZ13" i="128"/>
  <c r="CA13" i="128"/>
  <c r="CB13" i="128"/>
  <c r="CC13" i="128"/>
  <c r="CD13" i="128"/>
  <c r="CE13" i="128"/>
  <c r="CF13" i="128"/>
  <c r="CG13" i="128"/>
  <c r="CH13" i="128"/>
  <c r="CI13" i="128"/>
  <c r="CJ13" i="128"/>
  <c r="CK13" i="128"/>
  <c r="CL13" i="128"/>
  <c r="CM13" i="128"/>
  <c r="CN13" i="128"/>
  <c r="CO13" i="128"/>
  <c r="CP13" i="128"/>
  <c r="CQ13" i="128"/>
  <c r="CR13" i="128"/>
  <c r="CS13" i="128"/>
  <c r="CT13" i="128"/>
  <c r="CU13" i="128"/>
  <c r="CV13" i="128"/>
  <c r="CW13" i="128"/>
  <c r="CX13" i="128"/>
  <c r="CY13" i="128"/>
  <c r="CZ13" i="128"/>
  <c r="DA13" i="128"/>
  <c r="DB13" i="128"/>
  <c r="DC13" i="128"/>
  <c r="DD13" i="128"/>
  <c r="DE13" i="128"/>
  <c r="DF13" i="128"/>
  <c r="DG13" i="128"/>
  <c r="DH13" i="128"/>
  <c r="DI13" i="128"/>
  <c r="DJ13" i="128"/>
  <c r="DK13" i="128"/>
  <c r="DL13" i="128"/>
  <c r="DM13" i="128"/>
  <c r="DN13" i="128"/>
  <c r="DO13" i="128"/>
  <c r="DP13" i="128"/>
  <c r="DQ13" i="128"/>
  <c r="DR13" i="128"/>
  <c r="DS13" i="128"/>
  <c r="DT13" i="128"/>
  <c r="DU13" i="128"/>
  <c r="DV13" i="128"/>
  <c r="DW13" i="128"/>
  <c r="DX13" i="128"/>
  <c r="DY13" i="128"/>
  <c r="DZ13" i="128"/>
  <c r="EA13" i="128"/>
  <c r="EB13" i="128"/>
  <c r="EC13" i="128"/>
  <c r="ED13" i="128"/>
  <c r="EE13" i="128"/>
  <c r="EF13" i="128"/>
  <c r="EG13" i="128"/>
  <c r="EH13" i="128"/>
  <c r="EI13" i="128"/>
  <c r="EJ13" i="128"/>
  <c r="EK13" i="128"/>
  <c r="EL13" i="128"/>
  <c r="EM13" i="128"/>
  <c r="EN13" i="128"/>
  <c r="EO13" i="128"/>
  <c r="EP13" i="128"/>
  <c r="EQ13" i="128"/>
  <c r="ER13" i="128"/>
  <c r="ES13" i="128"/>
  <c r="ET13" i="128"/>
  <c r="EU13" i="128"/>
  <c r="EV13" i="128"/>
  <c r="EW13" i="128"/>
  <c r="EX13" i="128"/>
  <c r="EY13" i="128"/>
  <c r="EZ13" i="128"/>
  <c r="FA13" i="128"/>
  <c r="FB13" i="128"/>
  <c r="FC13" i="128"/>
  <c r="FD13" i="128"/>
  <c r="FE13" i="128"/>
  <c r="FF13" i="128"/>
  <c r="FG13" i="128"/>
  <c r="FH13" i="128"/>
  <c r="FI13" i="128"/>
  <c r="FJ13" i="128"/>
  <c r="FK13" i="128"/>
  <c r="FL13" i="128"/>
  <c r="FM13" i="128"/>
  <c r="FN13" i="128"/>
  <c r="FO13" i="128"/>
  <c r="FP13" i="128"/>
  <c r="FQ13" i="128"/>
  <c r="FR13" i="128"/>
  <c r="FS13" i="128"/>
  <c r="FT13" i="128"/>
  <c r="FU13" i="128"/>
  <c r="FV13" i="128"/>
  <c r="FW13" i="128"/>
  <c r="FX13" i="128"/>
  <c r="FY13" i="128"/>
  <c r="FZ13" i="128"/>
  <c r="GA13" i="128"/>
  <c r="GB13" i="128"/>
  <c r="GC13" i="128"/>
  <c r="GD13" i="128"/>
  <c r="GE13" i="128"/>
  <c r="GF13" i="128"/>
  <c r="GG13" i="128"/>
  <c r="GH13" i="128"/>
  <c r="GI13" i="128"/>
  <c r="GJ13" i="128"/>
  <c r="GK13" i="128"/>
  <c r="GL13" i="128"/>
  <c r="GM13" i="128"/>
  <c r="GN13" i="128"/>
  <c r="GO13" i="128"/>
  <c r="GP13" i="128"/>
  <c r="GQ13" i="128"/>
  <c r="GR13" i="128"/>
  <c r="GS13" i="128"/>
  <c r="GT13" i="128"/>
  <c r="GU13" i="128"/>
  <c r="GV13" i="128"/>
  <c r="GW13" i="128"/>
  <c r="GX13" i="128"/>
  <c r="GY13" i="128"/>
  <c r="GZ13" i="128"/>
  <c r="HA13" i="128"/>
  <c r="HB13" i="128"/>
  <c r="HC13" i="128"/>
  <c r="HD13" i="128"/>
  <c r="HE13" i="128"/>
  <c r="HF13" i="128"/>
  <c r="HG13" i="128"/>
  <c r="HH13" i="128"/>
  <c r="HI13" i="128"/>
  <c r="HJ13" i="128"/>
  <c r="HK13" i="128"/>
  <c r="HL13" i="128"/>
  <c r="HM13" i="128"/>
  <c r="HN13" i="128"/>
  <c r="HO13" i="128"/>
  <c r="HP13" i="128"/>
  <c r="HQ13" i="128"/>
  <c r="HR13" i="128"/>
  <c r="HS13" i="128"/>
  <c r="HT13" i="128"/>
  <c r="HU13" i="128"/>
  <c r="HV13" i="128"/>
  <c r="HW13" i="128"/>
  <c r="HX13" i="128"/>
  <c r="HY13" i="128"/>
  <c r="HZ13" i="128"/>
  <c r="IA13" i="128"/>
  <c r="IB13" i="128"/>
  <c r="IC13" i="128"/>
  <c r="ID13" i="128"/>
  <c r="IE13" i="128"/>
  <c r="IF13" i="128"/>
  <c r="IG13" i="128"/>
  <c r="B19" i="128"/>
  <c r="C19" i="128"/>
  <c r="D19" i="128"/>
  <c r="E19" i="128"/>
  <c r="F19" i="128"/>
  <c r="G19" i="128"/>
  <c r="H19" i="128"/>
  <c r="I19" i="128"/>
  <c r="J19" i="128"/>
  <c r="K19" i="128"/>
  <c r="L19" i="128"/>
  <c r="M19" i="128"/>
  <c r="N19" i="128"/>
  <c r="O19" i="128"/>
  <c r="P19" i="128"/>
  <c r="Q19" i="128"/>
  <c r="R19" i="128"/>
  <c r="S19" i="128"/>
  <c r="T19" i="128"/>
  <c r="U19" i="128"/>
  <c r="V19" i="128"/>
  <c r="W19" i="128"/>
  <c r="X19" i="128"/>
  <c r="Y19" i="128"/>
  <c r="Z19" i="128"/>
  <c r="AA19" i="128"/>
  <c r="AB19" i="128"/>
  <c r="AC19" i="128"/>
  <c r="AD19" i="128"/>
  <c r="AE19" i="128"/>
  <c r="AF19" i="128"/>
  <c r="AG19" i="128"/>
  <c r="AH19" i="128"/>
  <c r="AI19" i="128"/>
  <c r="AJ19" i="128"/>
  <c r="AK19" i="128"/>
  <c r="AL19" i="128"/>
  <c r="AM19" i="128"/>
  <c r="AN19" i="128"/>
  <c r="AO19" i="128"/>
  <c r="AP19" i="128"/>
  <c r="AQ19" i="128"/>
  <c r="AR19" i="128"/>
  <c r="AS19" i="128"/>
  <c r="AT19" i="128"/>
  <c r="AU19" i="128"/>
  <c r="AV19" i="128"/>
  <c r="AW19" i="128"/>
  <c r="AX19" i="128"/>
  <c r="AY19" i="128"/>
  <c r="AZ19" i="128"/>
  <c r="BA19" i="128"/>
  <c r="BB19" i="128"/>
  <c r="BC19" i="128"/>
  <c r="BD19" i="128"/>
  <c r="BE19" i="128"/>
  <c r="BF19" i="128"/>
  <c r="BG19" i="128"/>
  <c r="BH19" i="128"/>
  <c r="BI19" i="128"/>
  <c r="BJ19" i="128"/>
  <c r="BK19" i="128"/>
  <c r="BL19" i="128"/>
  <c r="BM19" i="128"/>
  <c r="BN19" i="128"/>
  <c r="BO19" i="128"/>
  <c r="BP19" i="128"/>
  <c r="BQ19" i="128"/>
  <c r="BR19" i="128"/>
  <c r="BS19" i="128"/>
  <c r="BT19" i="128"/>
  <c r="BU19" i="128"/>
  <c r="BV19" i="128"/>
  <c r="BW19" i="128"/>
  <c r="BX19" i="128"/>
  <c r="BY19" i="128"/>
  <c r="BZ19" i="128"/>
  <c r="CA19" i="128"/>
  <c r="CB19" i="128"/>
  <c r="CC19" i="128"/>
  <c r="CD19" i="128"/>
  <c r="CE19" i="128"/>
  <c r="CF19" i="128"/>
  <c r="CG19" i="128"/>
  <c r="CH19" i="128"/>
  <c r="CI19" i="128"/>
  <c r="CJ19" i="128"/>
  <c r="CK19" i="128"/>
  <c r="CL19" i="128"/>
  <c r="CM19" i="128"/>
  <c r="CN19" i="128"/>
  <c r="CO19" i="128"/>
  <c r="CP19" i="128"/>
  <c r="CQ19" i="128"/>
  <c r="CR19" i="128"/>
  <c r="CS19" i="128"/>
  <c r="CT19" i="128"/>
  <c r="CU19" i="128"/>
  <c r="CV19" i="128"/>
  <c r="CW19" i="128"/>
  <c r="CX19" i="128"/>
  <c r="CY19" i="128"/>
  <c r="CZ19" i="128"/>
  <c r="DA19" i="128"/>
  <c r="DB19" i="128"/>
  <c r="DC19" i="128"/>
  <c r="DD19" i="128"/>
  <c r="DE19" i="128"/>
  <c r="DF19" i="128"/>
  <c r="DG19" i="128"/>
  <c r="DH19" i="128"/>
  <c r="DI19" i="128"/>
  <c r="DJ19" i="128"/>
  <c r="DK19" i="128"/>
  <c r="DL19" i="128"/>
  <c r="DM19" i="128"/>
  <c r="DN19" i="128"/>
  <c r="DO19" i="128"/>
  <c r="DP19" i="128"/>
  <c r="DQ19" i="128"/>
  <c r="DR19" i="128"/>
  <c r="DS19" i="128"/>
  <c r="DT19" i="128"/>
  <c r="DU19" i="128"/>
  <c r="DV19" i="128"/>
  <c r="DW19" i="128"/>
  <c r="DX19" i="128"/>
  <c r="DY19" i="128"/>
  <c r="DZ19" i="128"/>
  <c r="EA19" i="128"/>
  <c r="EB19" i="128"/>
  <c r="EC19" i="128"/>
  <c r="ED19" i="128"/>
  <c r="EE19" i="128"/>
  <c r="EF19" i="128"/>
  <c r="EG19" i="128"/>
  <c r="EH19" i="128"/>
  <c r="EI19" i="128"/>
  <c r="EJ19" i="128"/>
  <c r="EK19" i="128"/>
  <c r="EL19" i="128"/>
  <c r="EM19" i="128"/>
  <c r="EN19" i="128"/>
  <c r="EO19" i="128"/>
  <c r="EP19" i="128"/>
  <c r="EQ19" i="128"/>
  <c r="ER19" i="128"/>
  <c r="ES19" i="128"/>
  <c r="ET19" i="128"/>
  <c r="EU19" i="128"/>
  <c r="EV19" i="128"/>
  <c r="EW19" i="128"/>
  <c r="EX19" i="128"/>
  <c r="EY19" i="128"/>
  <c r="EZ19" i="128"/>
  <c r="FA19" i="128"/>
  <c r="FB19" i="128"/>
  <c r="FC19" i="128"/>
  <c r="FD19" i="128"/>
  <c r="FE19" i="128"/>
  <c r="FF19" i="128"/>
  <c r="FG19" i="128"/>
  <c r="FH19" i="128"/>
  <c r="FI19" i="128"/>
  <c r="FJ19" i="128"/>
  <c r="FK19" i="128"/>
  <c r="FL19" i="128"/>
  <c r="FM19" i="128"/>
  <c r="FN19" i="128"/>
  <c r="FO19" i="128"/>
  <c r="FP19" i="128"/>
  <c r="FQ19" i="128"/>
  <c r="FR19" i="128"/>
  <c r="FS19" i="128"/>
  <c r="FT19" i="128"/>
  <c r="FU19" i="128"/>
  <c r="FV19" i="128"/>
  <c r="FW19" i="128"/>
  <c r="FX19" i="128"/>
  <c r="FY19" i="128"/>
  <c r="FZ19" i="128"/>
  <c r="GA19" i="128"/>
  <c r="GB19" i="128"/>
  <c r="GC19" i="128"/>
  <c r="GD19" i="128"/>
  <c r="GE19" i="128"/>
  <c r="GF19" i="128"/>
  <c r="GG19" i="128"/>
  <c r="GH19" i="128"/>
  <c r="GI19" i="128"/>
  <c r="GJ19" i="128"/>
  <c r="GK19" i="128"/>
  <c r="GL19" i="128"/>
  <c r="GM19" i="128"/>
  <c r="GN19" i="128"/>
  <c r="GO19" i="128"/>
  <c r="GP19" i="128"/>
  <c r="GQ19" i="128"/>
  <c r="GR19" i="128"/>
  <c r="GS19" i="128"/>
  <c r="GT19" i="128"/>
  <c r="GU19" i="128"/>
  <c r="GV19" i="128"/>
  <c r="GW19" i="128"/>
  <c r="GX19" i="128"/>
  <c r="GY19" i="128"/>
  <c r="GZ19" i="128"/>
  <c r="HA19" i="128"/>
  <c r="HB19" i="128"/>
  <c r="HC19" i="128"/>
  <c r="HD19" i="128"/>
  <c r="HE19" i="128"/>
  <c r="HF19" i="128"/>
  <c r="HG19" i="128"/>
  <c r="HH19" i="128"/>
  <c r="HI19" i="128"/>
  <c r="HJ19" i="128"/>
  <c r="HK19" i="128"/>
  <c r="HL19" i="128"/>
  <c r="HM19" i="128"/>
  <c r="HN19" i="128"/>
  <c r="HO19" i="128"/>
  <c r="HP19" i="128"/>
  <c r="HQ19" i="128"/>
  <c r="HR19" i="128"/>
  <c r="HS19" i="128"/>
  <c r="HT19" i="128"/>
  <c r="HU19" i="128"/>
  <c r="HV19" i="128"/>
  <c r="HW19" i="128"/>
  <c r="HX19" i="128"/>
  <c r="HY19" i="128"/>
  <c r="HZ19" i="128"/>
  <c r="IA19" i="128"/>
  <c r="IB19" i="128"/>
  <c r="IC19" i="128"/>
  <c r="ID19" i="128"/>
  <c r="IE19" i="128"/>
  <c r="IF19" i="128"/>
  <c r="IG19" i="128"/>
  <c r="B14" i="128"/>
  <c r="C14" i="128" s="1"/>
  <c r="D14" i="128" s="1"/>
  <c r="E14" i="128" s="1"/>
  <c r="B10" i="128"/>
  <c r="C10" i="128"/>
  <c r="D10" i="128"/>
  <c r="E10" i="128"/>
  <c r="F10" i="128"/>
  <c r="G10" i="128"/>
  <c r="H10" i="128"/>
  <c r="I10" i="128"/>
  <c r="J10" i="128"/>
  <c r="K10" i="128"/>
  <c r="L10" i="128"/>
  <c r="M10" i="128"/>
  <c r="N10" i="128"/>
  <c r="O10" i="128"/>
  <c r="P10" i="128"/>
  <c r="Q10" i="128"/>
  <c r="R10" i="128"/>
  <c r="S10" i="128"/>
  <c r="T10" i="128"/>
  <c r="U10" i="128"/>
  <c r="V10" i="128"/>
  <c r="W10" i="128"/>
  <c r="X10" i="128"/>
  <c r="Y10" i="128"/>
  <c r="Z10" i="128"/>
  <c r="AA10" i="128"/>
  <c r="AB10" i="128"/>
  <c r="AC10" i="128"/>
  <c r="AD10" i="128"/>
  <c r="AE10" i="128"/>
  <c r="AF10" i="128"/>
  <c r="AG10" i="128"/>
  <c r="AH10" i="128"/>
  <c r="AI10" i="128"/>
  <c r="AJ10" i="128"/>
  <c r="AK10" i="128"/>
  <c r="AL10" i="128"/>
  <c r="AM10" i="128"/>
  <c r="AN10" i="128"/>
  <c r="AO10" i="128"/>
  <c r="AP10" i="128"/>
  <c r="AQ10" i="128"/>
  <c r="AR10" i="128"/>
  <c r="AS10" i="128"/>
  <c r="AT10" i="128"/>
  <c r="AU10" i="128"/>
  <c r="AV10" i="128"/>
  <c r="AW10" i="128"/>
  <c r="AX10" i="128"/>
  <c r="AY10" i="128"/>
  <c r="AZ10" i="128"/>
  <c r="BA10" i="128"/>
  <c r="BB10" i="128"/>
  <c r="BC10" i="128"/>
  <c r="BD10" i="128"/>
  <c r="BE10" i="128"/>
  <c r="BF10" i="128"/>
  <c r="BG10" i="128"/>
  <c r="BH10" i="128"/>
  <c r="BI10" i="128"/>
  <c r="BJ10" i="128"/>
  <c r="BK10" i="128"/>
  <c r="BL10" i="128"/>
  <c r="BM10" i="128"/>
  <c r="BN10" i="128"/>
  <c r="BO10" i="128"/>
  <c r="BP10" i="128"/>
  <c r="BQ10" i="128"/>
  <c r="BR10" i="128"/>
  <c r="BS10" i="128"/>
  <c r="BT10" i="128"/>
  <c r="BU10" i="128"/>
  <c r="BV10" i="128"/>
  <c r="BW10" i="128"/>
  <c r="BX10" i="128"/>
  <c r="BY10" i="128"/>
  <c r="BZ10" i="128"/>
  <c r="CA10" i="128"/>
  <c r="CB10" i="128"/>
  <c r="CC10" i="128"/>
  <c r="CD10" i="128"/>
  <c r="CE10" i="128"/>
  <c r="CF10" i="128"/>
  <c r="CG10" i="128"/>
  <c r="CH10" i="128"/>
  <c r="CI10" i="128"/>
  <c r="CJ10" i="128"/>
  <c r="CK10" i="128"/>
  <c r="CL10" i="128"/>
  <c r="CM10" i="128"/>
  <c r="CN10" i="128"/>
  <c r="CO10" i="128"/>
  <c r="CP10" i="128"/>
  <c r="CQ10" i="128"/>
  <c r="CR10" i="128"/>
  <c r="CS10" i="128"/>
  <c r="CT10" i="128"/>
  <c r="CU10" i="128"/>
  <c r="CV10" i="128"/>
  <c r="CW10" i="128"/>
  <c r="CX10" i="128"/>
  <c r="CY10" i="128"/>
  <c r="CZ10" i="128"/>
  <c r="DA10" i="128"/>
  <c r="DB10" i="128"/>
  <c r="DC10" i="128"/>
  <c r="DD10" i="128"/>
  <c r="DE10" i="128"/>
  <c r="DF10" i="128"/>
  <c r="DG10" i="128"/>
  <c r="DH10" i="128"/>
  <c r="DI10" i="128"/>
  <c r="DJ10" i="128"/>
  <c r="DK10" i="128"/>
  <c r="DL10" i="128"/>
  <c r="DM10" i="128"/>
  <c r="DN10" i="128"/>
  <c r="DO10" i="128"/>
  <c r="DP10" i="128"/>
  <c r="DQ10" i="128"/>
  <c r="DR10" i="128"/>
  <c r="DS10" i="128"/>
  <c r="DT10" i="128"/>
  <c r="DU10" i="128"/>
  <c r="DV10" i="128"/>
  <c r="DW10" i="128"/>
  <c r="DX10" i="128"/>
  <c r="DY10" i="128"/>
  <c r="DZ10" i="128"/>
  <c r="EA10" i="128"/>
  <c r="EB10" i="128"/>
  <c r="EC10" i="128"/>
  <c r="ED10" i="128"/>
  <c r="EE10" i="128"/>
  <c r="EF10" i="128"/>
  <c r="EG10" i="128"/>
  <c r="EH10" i="128"/>
  <c r="EI10" i="128"/>
  <c r="EJ10" i="128"/>
  <c r="EK10" i="128"/>
  <c r="EL10" i="128"/>
  <c r="EM10" i="128"/>
  <c r="EN10" i="128"/>
  <c r="EO10" i="128"/>
  <c r="EP10" i="128"/>
  <c r="EQ10" i="128"/>
  <c r="ER10" i="128"/>
  <c r="ES10" i="128"/>
  <c r="ET10" i="128"/>
  <c r="EU10" i="128"/>
  <c r="EV10" i="128"/>
  <c r="EW10" i="128"/>
  <c r="EX10" i="128"/>
  <c r="EY10" i="128"/>
  <c r="EZ10" i="128"/>
  <c r="FA10" i="128"/>
  <c r="FB10" i="128"/>
  <c r="FC10" i="128"/>
  <c r="FD10" i="128"/>
  <c r="FE10" i="128"/>
  <c r="FF10" i="128"/>
  <c r="FG10" i="128"/>
  <c r="FH10" i="128"/>
  <c r="FI10" i="128"/>
  <c r="FJ10" i="128"/>
  <c r="FK10" i="128"/>
  <c r="FL10" i="128"/>
  <c r="FM10" i="128"/>
  <c r="FN10" i="128"/>
  <c r="FO10" i="128"/>
  <c r="FP10" i="128"/>
  <c r="FQ10" i="128"/>
  <c r="FR10" i="128"/>
  <c r="FS10" i="128"/>
  <c r="FT10" i="128"/>
  <c r="FU10" i="128"/>
  <c r="FV10" i="128"/>
  <c r="FW10" i="128"/>
  <c r="FX10" i="128"/>
  <c r="FY10" i="128"/>
  <c r="FZ10" i="128"/>
  <c r="GA10" i="128"/>
  <c r="GB10" i="128"/>
  <c r="GC10" i="128"/>
  <c r="GD10" i="128"/>
  <c r="GE10" i="128"/>
  <c r="GF10" i="128"/>
  <c r="GG10" i="128"/>
  <c r="GH10" i="128"/>
  <c r="GI10" i="128"/>
  <c r="GJ10" i="128"/>
  <c r="GK10" i="128"/>
  <c r="GL10" i="128"/>
  <c r="GM10" i="128"/>
  <c r="GN10" i="128"/>
  <c r="GO10" i="128"/>
  <c r="GP10" i="128"/>
  <c r="GQ10" i="128"/>
  <c r="GR10" i="128"/>
  <c r="GS10" i="128"/>
  <c r="GT10" i="128"/>
  <c r="GU10" i="128"/>
  <c r="GV10" i="128"/>
  <c r="GW10" i="128"/>
  <c r="GX10" i="128"/>
  <c r="GY10" i="128"/>
  <c r="GZ10" i="128"/>
  <c r="HA10" i="128"/>
  <c r="HB10" i="128"/>
  <c r="HC10" i="128"/>
  <c r="HD10" i="128"/>
  <c r="HE10" i="128"/>
  <c r="HF10" i="128"/>
  <c r="HG10" i="128"/>
  <c r="HH10" i="128"/>
  <c r="HI10" i="128"/>
  <c r="HJ10" i="128"/>
  <c r="HK10" i="128"/>
  <c r="HL10" i="128"/>
  <c r="HM10" i="128"/>
  <c r="HN10" i="128"/>
  <c r="HO10" i="128"/>
  <c r="HP10" i="128"/>
  <c r="HQ10" i="128"/>
  <c r="HR10" i="128"/>
  <c r="HS10" i="128"/>
  <c r="HT10" i="128"/>
  <c r="HU10" i="128"/>
  <c r="HV10" i="128"/>
  <c r="HW10" i="128"/>
  <c r="HX10" i="128"/>
  <c r="HY10" i="128"/>
  <c r="HZ10" i="128"/>
  <c r="IA10" i="128"/>
  <c r="IB10" i="128"/>
  <c r="IC10" i="128"/>
  <c r="ID10" i="128"/>
  <c r="IE10" i="128"/>
  <c r="IF10" i="128"/>
  <c r="IG10" i="128"/>
  <c r="C7" i="128"/>
  <c r="AK6" i="128"/>
  <c r="AW6" i="128" s="1"/>
  <c r="AJ6" i="128"/>
  <c r="AI6" i="128"/>
  <c r="AU6" i="128" s="1"/>
  <c r="BG6" i="128" s="1"/>
  <c r="AH6" i="128"/>
  <c r="AG6" i="128"/>
  <c r="AS6" i="128" s="1"/>
  <c r="AF6" i="128"/>
  <c r="AR6" i="128" s="1"/>
  <c r="AE6" i="128"/>
  <c r="AD6" i="128"/>
  <c r="AC6" i="128"/>
  <c r="AB6" i="128"/>
  <c r="AN6" i="128" s="1"/>
  <c r="AZ6" i="128" s="1"/>
  <c r="BL6" i="128" s="1"/>
  <c r="BX6" i="128" s="1"/>
  <c r="AA6" i="128"/>
  <c r="AM6" i="128" s="1"/>
  <c r="AY6" i="128" s="1"/>
  <c r="BK6" i="128" s="1"/>
  <c r="Z6" i="128"/>
  <c r="AL6" i="128" s="1"/>
  <c r="B10" i="125"/>
  <c r="D10" i="125"/>
  <c r="G15" i="88"/>
  <c r="G16" i="88"/>
  <c r="G17" i="88"/>
  <c r="G18" i="88"/>
  <c r="G19" i="88"/>
  <c r="B20" i="128" l="1"/>
  <c r="F14" i="128"/>
  <c r="AO6" i="128"/>
  <c r="CJ6" i="128"/>
  <c r="AT6" i="128"/>
  <c r="BF6" i="128" s="1"/>
  <c r="BR6" i="128" s="1"/>
  <c r="AV6" i="128"/>
  <c r="BH6" i="128" s="1"/>
  <c r="AX6" i="128"/>
  <c r="BJ6" i="128" s="1"/>
  <c r="D7" i="128"/>
  <c r="AQ6" i="128"/>
  <c r="BW6" i="128"/>
  <c r="BE6" i="128"/>
  <c r="BD6" i="128"/>
  <c r="BI6" i="128"/>
  <c r="BS6" i="128"/>
  <c r="AP6" i="128"/>
  <c r="G14" i="128" l="1"/>
  <c r="CV6" i="128"/>
  <c r="BA6" i="128"/>
  <c r="BT6" i="128"/>
  <c r="CD6" i="128"/>
  <c r="BQ6" i="128"/>
  <c r="CI6" i="128"/>
  <c r="BC6" i="128"/>
  <c r="BV6" i="128"/>
  <c r="BP6" i="128"/>
  <c r="E7" i="128"/>
  <c r="CE6" i="128"/>
  <c r="BU6" i="128"/>
  <c r="BB6" i="128"/>
  <c r="DH6" i="128" l="1"/>
  <c r="BM6" i="128"/>
  <c r="CB6" i="128"/>
  <c r="CH6" i="128"/>
  <c r="CU6" i="128"/>
  <c r="CC6" i="128"/>
  <c r="CF6" i="128"/>
  <c r="F7" i="128"/>
  <c r="CG6" i="128"/>
  <c r="CP6" i="128"/>
  <c r="BN6" i="128"/>
  <c r="CQ6" i="128"/>
  <c r="BO6" i="128"/>
  <c r="BY6" i="128" l="1"/>
  <c r="DT6" i="128"/>
  <c r="DC6" i="128"/>
  <c r="DG6" i="128"/>
  <c r="G7" i="128"/>
  <c r="DB6" i="128"/>
  <c r="CO6" i="128"/>
  <c r="CA6" i="128"/>
  <c r="BZ6" i="128"/>
  <c r="CR6" i="128"/>
  <c r="CN6" i="128"/>
  <c r="CT6" i="128"/>
  <c r="CS6" i="128"/>
  <c r="EF6" i="128" l="1"/>
  <c r="CK6" i="128"/>
  <c r="DF6" i="128"/>
  <c r="DO6" i="128"/>
  <c r="DS6" i="128"/>
  <c r="DE6" i="128"/>
  <c r="CM6" i="128"/>
  <c r="CL6" i="128"/>
  <c r="DA6" i="128"/>
  <c r="DD6" i="128"/>
  <c r="DN6" i="128"/>
  <c r="H7" i="128"/>
  <c r="CZ6" i="128"/>
  <c r="ER6" i="128" l="1"/>
  <c r="CW6" i="128"/>
  <c r="DL6" i="128"/>
  <c r="DR6" i="128"/>
  <c r="DZ6" i="128"/>
  <c r="DM6" i="128"/>
  <c r="CY6" i="128"/>
  <c r="EA6" i="128"/>
  <c r="I7" i="128"/>
  <c r="EE6" i="128"/>
  <c r="DP6" i="128"/>
  <c r="DQ6" i="128"/>
  <c r="CX6" i="128"/>
  <c r="DI6" i="128" l="1"/>
  <c r="FD6" i="128"/>
  <c r="EB6" i="128"/>
  <c r="DY6" i="128"/>
  <c r="EL6" i="128"/>
  <c r="EQ6" i="128"/>
  <c r="J7" i="128"/>
  <c r="ED6" i="128"/>
  <c r="DK6" i="128"/>
  <c r="EC6" i="128"/>
  <c r="DX6" i="128"/>
  <c r="DJ6" i="128"/>
  <c r="EM6" i="128"/>
  <c r="FP6" i="128" l="1"/>
  <c r="DU6" i="128"/>
  <c r="FC6" i="128"/>
  <c r="EJ6" i="128"/>
  <c r="EX6" i="128"/>
  <c r="EP6" i="128"/>
  <c r="EK6" i="128"/>
  <c r="K7" i="128"/>
  <c r="DW6" i="128"/>
  <c r="EY6" i="128"/>
  <c r="EN6" i="128"/>
  <c r="DV6" i="128"/>
  <c r="EO6" i="128"/>
  <c r="EG6" i="128" l="1"/>
  <c r="GB6" i="128"/>
  <c r="FK6" i="128"/>
  <c r="EZ6" i="128"/>
  <c r="FJ6" i="128"/>
  <c r="EI6" i="128"/>
  <c r="EW6" i="128"/>
  <c r="EV6" i="128"/>
  <c r="FA6" i="128"/>
  <c r="EH6" i="128"/>
  <c r="L7" i="128"/>
  <c r="FB6" i="128"/>
  <c r="FO6" i="128"/>
  <c r="GN6" i="128" l="1"/>
  <c r="ES6" i="128"/>
  <c r="FN6" i="128"/>
  <c r="EU6" i="128"/>
  <c r="M7" i="128"/>
  <c r="FV6" i="128"/>
  <c r="ET6" i="128"/>
  <c r="FL6" i="128"/>
  <c r="FI6" i="128"/>
  <c r="FM6" i="128"/>
  <c r="FW6" i="128"/>
  <c r="GA6" i="128"/>
  <c r="FH6" i="128"/>
  <c r="FE6" i="128" l="1"/>
  <c r="GZ6" i="128"/>
  <c r="FU6" i="128"/>
  <c r="GH6" i="128"/>
  <c r="FX6" i="128"/>
  <c r="N7" i="128"/>
  <c r="GM6" i="128"/>
  <c r="GI6" i="128"/>
  <c r="FF6" i="128"/>
  <c r="FG6" i="128"/>
  <c r="FT6" i="128"/>
  <c r="FY6" i="128"/>
  <c r="FZ6" i="128"/>
  <c r="HL6" i="128" l="1"/>
  <c r="FQ6" i="128"/>
  <c r="O7" i="128"/>
  <c r="GF6" i="128"/>
  <c r="FS6" i="128"/>
  <c r="GJ6" i="128"/>
  <c r="GK6" i="128"/>
  <c r="FR6" i="128"/>
  <c r="GU6" i="128"/>
  <c r="GT6" i="128"/>
  <c r="GY6" i="128"/>
  <c r="GG6" i="128"/>
  <c r="GL6" i="128"/>
  <c r="GC6" i="128" l="1"/>
  <c r="HX6" i="128"/>
  <c r="HG6" i="128"/>
  <c r="HK6" i="128"/>
  <c r="GD6" i="128"/>
  <c r="GW6" i="128"/>
  <c r="GX6" i="128"/>
  <c r="GR6" i="128"/>
  <c r="GS6" i="128"/>
  <c r="HF6" i="128"/>
  <c r="GV6" i="128"/>
  <c r="GE6" i="128"/>
  <c r="P7" i="128"/>
  <c r="GO6" i="128" l="1"/>
  <c r="Q7" i="128"/>
  <c r="GP6" i="128"/>
  <c r="GQ6" i="128"/>
  <c r="HE6" i="128"/>
  <c r="HD6" i="128"/>
  <c r="HH6" i="128"/>
  <c r="HR6" i="128"/>
  <c r="HJ6" i="128"/>
  <c r="HW6" i="128"/>
  <c r="HI6" i="128"/>
  <c r="HS6" i="128"/>
  <c r="HA6" i="128" l="1"/>
  <c r="ID6" i="128"/>
  <c r="HT6" i="128"/>
  <c r="HB6" i="128"/>
  <c r="IE6" i="128"/>
  <c r="HQ6" i="128"/>
  <c r="HC6" i="128"/>
  <c r="HU6" i="128"/>
  <c r="R7" i="128"/>
  <c r="HV6" i="128"/>
  <c r="HP6" i="128"/>
  <c r="HM6" i="128" l="1"/>
  <c r="IG6" i="128"/>
  <c r="HO6" i="128"/>
  <c r="IB6" i="128"/>
  <c r="HN6" i="128"/>
  <c r="IF6" i="128"/>
  <c r="S7" i="128"/>
  <c r="IC6" i="128"/>
  <c r="HY6" i="128" l="1"/>
  <c r="T7" i="128"/>
  <c r="HZ6" i="128"/>
  <c r="IA6" i="128"/>
  <c r="U7" i="128" l="1"/>
  <c r="V7" i="128" l="1"/>
  <c r="W7" i="128" l="1"/>
  <c r="X7" i="128" l="1"/>
  <c r="Y7" i="128" l="1"/>
  <c r="Z7" i="128" l="1"/>
  <c r="AA7" i="128" l="1"/>
  <c r="AB7" i="128" l="1"/>
  <c r="AC7" i="128" l="1"/>
  <c r="AD7" i="128" l="1"/>
  <c r="AE7" i="128" l="1"/>
  <c r="AF7" i="128" l="1"/>
  <c r="AG7" i="128" l="1"/>
  <c r="AH7" i="128" l="1"/>
  <c r="AI7" i="128" l="1"/>
  <c r="AJ7" i="128" l="1"/>
  <c r="AK7" i="128" l="1"/>
  <c r="AL7" i="128" l="1"/>
  <c r="AM7" i="128" l="1"/>
  <c r="AN7" i="128" l="1"/>
  <c r="AO7" i="128" l="1"/>
  <c r="AP7" i="128" l="1"/>
  <c r="AQ7" i="128" l="1"/>
  <c r="AR7" i="128" l="1"/>
  <c r="AS7" i="128" l="1"/>
  <c r="AT7" i="128" l="1"/>
  <c r="AU7" i="128" l="1"/>
  <c r="AV7" i="128" l="1"/>
  <c r="AW7" i="128" l="1"/>
  <c r="AX7" i="128" l="1"/>
  <c r="AY7" i="128" l="1"/>
  <c r="AZ7" i="128" l="1"/>
  <c r="BA7" i="128" l="1"/>
  <c r="BB7" i="128" l="1"/>
  <c r="BC7" i="128" l="1"/>
  <c r="BD7" i="128" l="1"/>
  <c r="BE7" i="128" l="1"/>
  <c r="BF7" i="128" l="1"/>
  <c r="BG7" i="128" l="1"/>
  <c r="BH7" i="128" l="1"/>
  <c r="BI7" i="128" l="1"/>
  <c r="BJ7" i="128" l="1"/>
  <c r="BK7" i="128" l="1"/>
  <c r="BL7" i="128" l="1"/>
  <c r="BM7" i="128" l="1"/>
  <c r="BN7" i="128" l="1"/>
  <c r="BO7" i="128" l="1"/>
  <c r="BP7" i="128" l="1"/>
  <c r="BQ7" i="128" l="1"/>
  <c r="BR7" i="128" l="1"/>
  <c r="BS7" i="128" l="1"/>
  <c r="BT7" i="128" l="1"/>
  <c r="BU7" i="128" l="1"/>
  <c r="BV7" i="128" l="1"/>
  <c r="BW7" i="128" l="1"/>
  <c r="BX7" i="128" l="1"/>
  <c r="BY7" i="128" l="1"/>
  <c r="BZ7" i="128" l="1"/>
  <c r="CA7" i="128" l="1"/>
  <c r="CB7" i="128" l="1"/>
  <c r="CC7" i="128" l="1"/>
  <c r="CD7" i="128" l="1"/>
  <c r="CE7" i="128" l="1"/>
  <c r="CF7" i="128" l="1"/>
  <c r="CG7" i="128" l="1"/>
  <c r="CH7" i="128" l="1"/>
  <c r="CI7" i="128" l="1"/>
  <c r="CJ7" i="128" l="1"/>
  <c r="CK7" i="128" l="1"/>
  <c r="CL7" i="128" l="1"/>
  <c r="CM7" i="128" l="1"/>
  <c r="CN7" i="128" l="1"/>
  <c r="CO7" i="128" l="1"/>
  <c r="CP7" i="128" l="1"/>
  <c r="CQ7" i="128" l="1"/>
  <c r="CR7" i="128" l="1"/>
  <c r="CS7" i="128" l="1"/>
  <c r="CT7" i="128" l="1"/>
  <c r="CU7" i="128" l="1"/>
  <c r="CV7" i="128" l="1"/>
  <c r="CW7" i="128" l="1"/>
  <c r="CX7" i="128" l="1"/>
  <c r="CY7" i="128" l="1"/>
  <c r="CZ7" i="128" l="1"/>
  <c r="DA7" i="128" l="1"/>
  <c r="DB7" i="128" l="1"/>
  <c r="DC7" i="128" l="1"/>
  <c r="DD7" i="128" l="1"/>
  <c r="DE7" i="128" l="1"/>
  <c r="DF7" i="128" l="1"/>
  <c r="DG7" i="128" l="1"/>
  <c r="DH7" i="128" l="1"/>
  <c r="DI7" i="128" l="1"/>
  <c r="DJ7" i="128" l="1"/>
  <c r="DK7" i="128" l="1"/>
  <c r="DL7" i="128" l="1"/>
  <c r="DM7" i="128" l="1"/>
  <c r="DN7" i="128" l="1"/>
  <c r="DO7" i="128" l="1"/>
  <c r="DP7" i="128" l="1"/>
  <c r="DQ7" i="128" l="1"/>
  <c r="DR7" i="128" l="1"/>
  <c r="DS7" i="128" l="1"/>
  <c r="DT7" i="128" l="1"/>
  <c r="DU7" i="128" l="1"/>
  <c r="DV7" i="128" l="1"/>
  <c r="DW7" i="128" l="1"/>
  <c r="DX7" i="128" l="1"/>
  <c r="DY7" i="128" l="1"/>
  <c r="DZ7" i="128" l="1"/>
  <c r="EA7" i="128" l="1"/>
  <c r="EB7" i="128" l="1"/>
  <c r="EC7" i="128" l="1"/>
  <c r="ED7" i="128" l="1"/>
  <c r="EE7" i="128" l="1"/>
  <c r="EF7" i="128" l="1"/>
  <c r="EG7" i="128" l="1"/>
  <c r="EH7" i="128" l="1"/>
  <c r="EI7" i="128" l="1"/>
  <c r="EJ7" i="128" l="1"/>
  <c r="EK7" i="128" l="1"/>
  <c r="EL7" i="128" l="1"/>
  <c r="EM7" i="128" l="1"/>
  <c r="EN7" i="128" l="1"/>
  <c r="EO7" i="128" l="1"/>
  <c r="EP7" i="128" l="1"/>
  <c r="EQ7" i="128" l="1"/>
  <c r="ER7" i="128" l="1"/>
  <c r="ES7" i="128" l="1"/>
  <c r="ET7" i="128" l="1"/>
  <c r="EU7" i="128" l="1"/>
  <c r="EV7" i="128" l="1"/>
  <c r="EW7" i="128" l="1"/>
  <c r="EX7" i="128" l="1"/>
  <c r="EY7" i="128" l="1"/>
  <c r="EZ7" i="128" l="1"/>
  <c r="FA7" i="128" l="1"/>
  <c r="FB7" i="128" l="1"/>
  <c r="FC7" i="128" l="1"/>
  <c r="FD7" i="128" l="1"/>
  <c r="FE7" i="128" l="1"/>
  <c r="FF7" i="128" l="1"/>
  <c r="FG7" i="128" l="1"/>
  <c r="FH7" i="128" l="1"/>
  <c r="FI7" i="128" l="1"/>
  <c r="FJ7" i="128" l="1"/>
  <c r="FK7" i="128" l="1"/>
  <c r="FL7" i="128" l="1"/>
  <c r="FM7" i="128" l="1"/>
  <c r="FN7" i="128" l="1"/>
  <c r="FO7" i="128" l="1"/>
  <c r="FP7" i="128" l="1"/>
  <c r="FQ7" i="128" l="1"/>
  <c r="FR7" i="128" l="1"/>
  <c r="FS7" i="128" l="1"/>
  <c r="FT7" i="128" l="1"/>
  <c r="FU7" i="128" l="1"/>
  <c r="FV7" i="128" l="1"/>
  <c r="FW7" i="128" l="1"/>
  <c r="FX7" i="128" l="1"/>
  <c r="FY7" i="128" l="1"/>
  <c r="FZ7" i="128" l="1"/>
  <c r="GA7" i="128" l="1"/>
  <c r="GB7" i="128" l="1"/>
  <c r="GC7" i="128" l="1"/>
  <c r="GD7" i="128" l="1"/>
  <c r="GE7" i="128" l="1"/>
  <c r="GF7" i="128" l="1"/>
  <c r="GG7" i="128" l="1"/>
  <c r="GH7" i="128" l="1"/>
  <c r="GI7" i="128" l="1"/>
  <c r="GJ7" i="128" l="1"/>
  <c r="GK7" i="128" l="1"/>
  <c r="GL7" i="128" l="1"/>
  <c r="GM7" i="128" l="1"/>
  <c r="GN7" i="128" l="1"/>
  <c r="GO7" i="128" l="1"/>
  <c r="GP7" i="128" l="1"/>
  <c r="GQ7" i="128" l="1"/>
  <c r="GR7" i="128" l="1"/>
  <c r="GS7" i="128" l="1"/>
  <c r="GT7" i="128" l="1"/>
  <c r="GU7" i="128" l="1"/>
  <c r="GV7" i="128" l="1"/>
  <c r="GW7" i="128" l="1"/>
  <c r="GX7" i="128" l="1"/>
  <c r="GY7" i="128" l="1"/>
  <c r="GZ7" i="128" l="1"/>
  <c r="HA7" i="128" l="1"/>
  <c r="HB7" i="128" l="1"/>
  <c r="HC7" i="128" l="1"/>
  <c r="HD7" i="128" l="1"/>
  <c r="HE7" i="128" l="1"/>
  <c r="HF7" i="128" l="1"/>
  <c r="HG7" i="128" l="1"/>
  <c r="HH7" i="128" l="1"/>
  <c r="HI7" i="128" l="1"/>
  <c r="HJ7" i="128" l="1"/>
  <c r="T5" i="128"/>
  <c r="HK7" i="128" l="1"/>
  <c r="HL7" i="128" l="1"/>
  <c r="HM7" i="128" l="1"/>
  <c r="HN7" i="128" l="1"/>
  <c r="HO7" i="128" l="1"/>
  <c r="HP7" i="128" l="1"/>
  <c r="HQ7" i="128" l="1"/>
  <c r="HR7" i="128" l="1"/>
  <c r="HS7" i="128" l="1"/>
  <c r="HT7" i="128" l="1"/>
  <c r="HU7" i="128" l="1"/>
  <c r="HV7" i="128" l="1"/>
  <c r="HW7" i="128" l="1"/>
  <c r="HX7" i="128" l="1"/>
  <c r="HY7" i="128" l="1"/>
  <c r="HZ7" i="128" l="1"/>
  <c r="IA7" i="128" l="1"/>
  <c r="IB7" i="128" l="1"/>
  <c r="IC7" i="128" l="1"/>
  <c r="ID7" i="128" l="1"/>
  <c r="IE7" i="128" l="1"/>
  <c r="IF7" i="128" l="1"/>
  <c r="IG7" i="128" l="1"/>
  <c r="B36" i="87" l="1"/>
  <c r="B34" i="87"/>
  <c r="C34" i="87" s="1"/>
  <c r="D34" i="87" s="1"/>
  <c r="E34" i="87" s="1"/>
  <c r="F34" i="87" s="1"/>
  <c r="G34" i="87" s="1"/>
  <c r="H34" i="87" s="1"/>
  <c r="I34" i="87" s="1"/>
  <c r="J34" i="87" s="1"/>
  <c r="K34" i="87" s="1"/>
  <c r="L34" i="87" s="1"/>
  <c r="M34" i="87" s="1"/>
  <c r="N34" i="87" s="1"/>
  <c r="O34" i="87" s="1"/>
  <c r="P34" i="87" s="1"/>
  <c r="Q34" i="87" s="1"/>
  <c r="R34" i="87" s="1"/>
  <c r="S34" i="87" s="1"/>
  <c r="T34" i="87" s="1"/>
  <c r="U34" i="87" s="1"/>
  <c r="V34" i="87" s="1"/>
  <c r="W34" i="87" s="1"/>
  <c r="X34" i="87" s="1"/>
  <c r="Y34" i="87" s="1"/>
  <c r="Z34" i="87" s="1"/>
  <c r="AA34" i="87" s="1"/>
  <c r="AB34" i="87" s="1"/>
  <c r="AC34" i="87" s="1"/>
  <c r="AD34" i="87" s="1"/>
  <c r="AE34" i="87" s="1"/>
  <c r="AF34" i="87" s="1"/>
  <c r="AG34" i="87" s="1"/>
  <c r="AH34" i="87" s="1"/>
  <c r="AI34" i="87" s="1"/>
  <c r="AJ34" i="87" s="1"/>
  <c r="AK34" i="87" s="1"/>
  <c r="AL34" i="87" s="1"/>
  <c r="AM34" i="87" s="1"/>
  <c r="AN34" i="87" s="1"/>
  <c r="AO34" i="87" s="1"/>
  <c r="AP34" i="87" s="1"/>
  <c r="AQ34" i="87" s="1"/>
  <c r="AR34" i="87" s="1"/>
  <c r="AS34" i="87" s="1"/>
  <c r="AT34" i="87" s="1"/>
  <c r="AU34" i="87" s="1"/>
  <c r="AV34" i="87" s="1"/>
  <c r="AW34" i="87" s="1"/>
  <c r="AX34" i="87" s="1"/>
  <c r="AY34" i="87" s="1"/>
  <c r="AZ34" i="87" s="1"/>
  <c r="BA34" i="87" s="1"/>
  <c r="BB34" i="87" s="1"/>
  <c r="BC34" i="87" s="1"/>
  <c r="BD34" i="87" s="1"/>
  <c r="BE34" i="87" s="1"/>
  <c r="BF34" i="87" s="1"/>
  <c r="BG34" i="87" s="1"/>
  <c r="BH34" i="87" s="1"/>
  <c r="BI34" i="87" s="1"/>
  <c r="BJ34" i="87" s="1"/>
  <c r="BK34" i="87" s="1"/>
  <c r="BL34" i="87" s="1"/>
  <c r="BM34" i="87" s="1"/>
  <c r="BN34" i="87" s="1"/>
  <c r="BO34" i="87" s="1"/>
  <c r="BP34" i="87" s="1"/>
  <c r="BQ34" i="87" s="1"/>
  <c r="BR34" i="87" s="1"/>
  <c r="BS34" i="87" s="1"/>
  <c r="BT34" i="87" s="1"/>
  <c r="BU34" i="87" s="1"/>
  <c r="BV34" i="87" s="1"/>
  <c r="BW34" i="87" s="1"/>
  <c r="BX34" i="87" s="1"/>
  <c r="BY34" i="87" s="1"/>
  <c r="BZ34" i="87" s="1"/>
  <c r="CA34" i="87" s="1"/>
  <c r="CB34" i="87" s="1"/>
  <c r="CC34" i="87" s="1"/>
  <c r="CD34" i="87" s="1"/>
  <c r="CE34" i="87" s="1"/>
  <c r="CF34" i="87" s="1"/>
  <c r="CG34" i="87" s="1"/>
  <c r="CH34" i="87" s="1"/>
  <c r="CI34" i="87" s="1"/>
  <c r="CJ34" i="87" s="1"/>
  <c r="CK34" i="87" s="1"/>
  <c r="CL34" i="87" s="1"/>
  <c r="CM34" i="87" s="1"/>
  <c r="CN34" i="87" s="1"/>
  <c r="CO34" i="87" s="1"/>
  <c r="CP34" i="87" s="1"/>
  <c r="CQ34" i="87" s="1"/>
  <c r="CR34" i="87" s="1"/>
  <c r="CS34" i="87" s="1"/>
  <c r="CT34" i="87" s="1"/>
  <c r="CU34" i="87" s="1"/>
  <c r="CV34" i="87" s="1"/>
  <c r="CW34" i="87" s="1"/>
  <c r="CX34" i="87" s="1"/>
  <c r="CY34" i="87" s="1"/>
  <c r="CZ34" i="87" s="1"/>
  <c r="DA34" i="87" s="1"/>
  <c r="DB34" i="87" s="1"/>
  <c r="DC34" i="87" s="1"/>
  <c r="DD34" i="87" s="1"/>
  <c r="DE34" i="87" s="1"/>
  <c r="DF34" i="87" s="1"/>
  <c r="DG34" i="87" s="1"/>
  <c r="DH34" i="87" s="1"/>
  <c r="DI34" i="87" s="1"/>
  <c r="DJ34" i="87" s="1"/>
  <c r="DK34" i="87" s="1"/>
  <c r="DL34" i="87" s="1"/>
  <c r="DM34" i="87" s="1"/>
  <c r="DN34" i="87" s="1"/>
  <c r="DO34" i="87" s="1"/>
  <c r="DP34" i="87" s="1"/>
  <c r="DQ34" i="87" s="1"/>
  <c r="DR34" i="87" s="1"/>
  <c r="DS34" i="87" s="1"/>
  <c r="DT34" i="87" s="1"/>
  <c r="DU34" i="87" s="1"/>
  <c r="DV34" i="87" s="1"/>
  <c r="DW34" i="87" s="1"/>
  <c r="DX34" i="87" s="1"/>
  <c r="DY34" i="87" s="1"/>
  <c r="DZ34" i="87" s="1"/>
  <c r="EA34" i="87" s="1"/>
  <c r="EB34" i="87" s="1"/>
  <c r="EC34" i="87" s="1"/>
  <c r="ED34" i="87" s="1"/>
  <c r="EE34" i="87" s="1"/>
  <c r="EF34" i="87" s="1"/>
  <c r="EG34" i="87" s="1"/>
  <c r="EH34" i="87" s="1"/>
  <c r="EI34" i="87" s="1"/>
  <c r="EJ34" i="87" s="1"/>
  <c r="EK34" i="87" s="1"/>
  <c r="EL34" i="87" s="1"/>
  <c r="EM34" i="87" s="1"/>
  <c r="EN34" i="87" s="1"/>
  <c r="EO34" i="87" s="1"/>
  <c r="EP34" i="87" s="1"/>
  <c r="EQ34" i="87" s="1"/>
  <c r="ER34" i="87" s="1"/>
  <c r="ES34" i="87" s="1"/>
  <c r="ET34" i="87" s="1"/>
  <c r="EU34" i="87" s="1"/>
  <c r="EV34" i="87" s="1"/>
  <c r="EW34" i="87" s="1"/>
  <c r="EX34" i="87" s="1"/>
  <c r="EY34" i="87" s="1"/>
  <c r="EZ34" i="87" s="1"/>
  <c r="FA34" i="87" s="1"/>
  <c r="FB34" i="87" s="1"/>
  <c r="FC34" i="87" s="1"/>
  <c r="FD34" i="87" s="1"/>
  <c r="FE34" i="87" s="1"/>
  <c r="FF34" i="87" s="1"/>
  <c r="FG34" i="87" s="1"/>
  <c r="FH34" i="87" s="1"/>
  <c r="FI34" i="87" s="1"/>
  <c r="FJ34" i="87" s="1"/>
  <c r="FK34" i="87" s="1"/>
  <c r="FL34" i="87" s="1"/>
  <c r="FM34" i="87" s="1"/>
  <c r="FN34" i="87" s="1"/>
  <c r="FO34" i="87" s="1"/>
  <c r="FP34" i="87" s="1"/>
  <c r="FQ34" i="87" s="1"/>
  <c r="FR34" i="87" s="1"/>
  <c r="FS34" i="87" s="1"/>
  <c r="FT34" i="87" s="1"/>
  <c r="FU34" i="87" s="1"/>
  <c r="FV34" i="87" s="1"/>
  <c r="FW34" i="87" s="1"/>
  <c r="FX34" i="87" s="1"/>
  <c r="FY34" i="87" s="1"/>
  <c r="FZ34" i="87" s="1"/>
  <c r="GA34" i="87" s="1"/>
  <c r="GB34" i="87" s="1"/>
  <c r="GC34" i="87" s="1"/>
  <c r="GD34" i="87" s="1"/>
  <c r="GE34" i="87" s="1"/>
  <c r="GF34" i="87" s="1"/>
  <c r="GG34" i="87" s="1"/>
  <c r="GH34" i="87" s="1"/>
  <c r="GI34" i="87" s="1"/>
  <c r="GJ34" i="87" s="1"/>
  <c r="GK34" i="87" s="1"/>
  <c r="GL34" i="87" s="1"/>
  <c r="GM34" i="87" s="1"/>
  <c r="GN34" i="87" s="1"/>
  <c r="GO34" i="87" s="1"/>
  <c r="GP34" i="87" s="1"/>
  <c r="GQ34" i="87" s="1"/>
  <c r="GR34" i="87" s="1"/>
  <c r="GS34" i="87" s="1"/>
  <c r="GT34" i="87" s="1"/>
  <c r="GU34" i="87" s="1"/>
  <c r="GV34" i="87" s="1"/>
  <c r="GW34" i="87" s="1"/>
  <c r="GX34" i="87" s="1"/>
  <c r="GY34" i="87" s="1"/>
  <c r="GZ34" i="87" s="1"/>
  <c r="HA34" i="87" s="1"/>
  <c r="HB34" i="87" s="1"/>
  <c r="HC34" i="87" s="1"/>
  <c r="HD34" i="87" s="1"/>
  <c r="HE34" i="87" s="1"/>
  <c r="HF34" i="87" s="1"/>
  <c r="HG34" i="87" s="1"/>
  <c r="HH34" i="87" s="1"/>
  <c r="HI34" i="87" s="1"/>
  <c r="HJ34" i="87" s="1"/>
  <c r="HK34" i="87" s="1"/>
  <c r="HL34" i="87" s="1"/>
  <c r="HM34" i="87" s="1"/>
  <c r="HN34" i="87" s="1"/>
  <c r="HO34" i="87" s="1"/>
  <c r="HP34" i="87" s="1"/>
  <c r="HQ34" i="87" s="1"/>
  <c r="HR34" i="87" s="1"/>
  <c r="HS34" i="87" s="1"/>
  <c r="HT34" i="87" s="1"/>
  <c r="HU34" i="87" s="1"/>
  <c r="HV34" i="87" s="1"/>
  <c r="HW34" i="87" s="1"/>
  <c r="HX34" i="87" s="1"/>
  <c r="HY34" i="87" s="1"/>
  <c r="HZ34" i="87" s="1"/>
  <c r="IA34" i="87" s="1"/>
  <c r="IB34" i="87" s="1"/>
  <c r="IC34" i="87" s="1"/>
  <c r="ID34" i="87" s="1"/>
  <c r="IE34" i="87" s="1"/>
  <c r="IF34" i="87" s="1"/>
  <c r="IG34" i="87" s="1"/>
  <c r="N57" i="87"/>
  <c r="O57" i="87"/>
  <c r="P57" i="87"/>
  <c r="Q57" i="87"/>
  <c r="R57" i="87"/>
  <c r="S57" i="87"/>
  <c r="T57" i="87"/>
  <c r="U57" i="87"/>
  <c r="V57" i="87"/>
  <c r="W57" i="87"/>
  <c r="X57" i="87"/>
  <c r="Y57" i="87"/>
  <c r="Z57" i="87"/>
  <c r="AB57" i="87"/>
  <c r="AC57" i="87"/>
  <c r="AD57" i="87"/>
  <c r="AE57" i="87"/>
  <c r="AF57" i="87"/>
  <c r="AG57" i="87"/>
  <c r="AH57" i="87"/>
  <c r="AI57" i="87"/>
  <c r="AJ57" i="87"/>
  <c r="AK57" i="87"/>
  <c r="AL57" i="87"/>
  <c r="AM57" i="87"/>
  <c r="AN57" i="87"/>
  <c r="AO57" i="87"/>
  <c r="AP57" i="87"/>
  <c r="AQ57" i="87"/>
  <c r="AR57" i="87"/>
  <c r="AS57" i="87"/>
  <c r="AT57" i="87"/>
  <c r="AU57" i="87"/>
  <c r="AV57" i="87"/>
  <c r="AW57" i="87"/>
  <c r="AX57" i="87"/>
  <c r="AY57" i="87"/>
  <c r="AZ57" i="87"/>
  <c r="BA57" i="87"/>
  <c r="BB57" i="87"/>
  <c r="BC57" i="87"/>
  <c r="BD57" i="87"/>
  <c r="BE57" i="87"/>
  <c r="BF57" i="87"/>
  <c r="BG57" i="87"/>
  <c r="BH57" i="87"/>
  <c r="BI57" i="87"/>
  <c r="BJ57" i="87"/>
  <c r="BK57" i="87"/>
  <c r="BL57" i="87"/>
  <c r="BM57" i="87"/>
  <c r="BN57" i="87"/>
  <c r="BO57" i="87"/>
  <c r="BP57" i="87"/>
  <c r="BQ57" i="87"/>
  <c r="BR57" i="87"/>
  <c r="BS57" i="87"/>
  <c r="BT57" i="87"/>
  <c r="BU57" i="87"/>
  <c r="BV57" i="87"/>
  <c r="BW57" i="87"/>
  <c r="BX57" i="87"/>
  <c r="BY57" i="87"/>
  <c r="BZ57" i="87"/>
  <c r="CA57" i="87"/>
  <c r="CB57" i="87"/>
  <c r="CC57" i="87"/>
  <c r="CD57" i="87"/>
  <c r="CE57" i="87"/>
  <c r="CF57" i="87"/>
  <c r="CG57" i="87"/>
  <c r="CH57" i="87"/>
  <c r="CI57" i="87"/>
  <c r="CJ57" i="87"/>
  <c r="CK57" i="87"/>
  <c r="CL57" i="87"/>
  <c r="CM57" i="87"/>
  <c r="CN57" i="87"/>
  <c r="CO57" i="87"/>
  <c r="CP57" i="87"/>
  <c r="CQ57" i="87"/>
  <c r="CR57" i="87"/>
  <c r="CS57" i="87"/>
  <c r="CT57" i="87"/>
  <c r="CU57" i="87"/>
  <c r="CV57" i="87"/>
  <c r="CW57" i="87"/>
  <c r="CX57" i="87"/>
  <c r="CY57" i="87"/>
  <c r="CZ57" i="87"/>
  <c r="DA57" i="87"/>
  <c r="DB57" i="87"/>
  <c r="DC57" i="87"/>
  <c r="DD57" i="87"/>
  <c r="DE57" i="87"/>
  <c r="DF57" i="87"/>
  <c r="DG57" i="87"/>
  <c r="DH57" i="87"/>
  <c r="DI57" i="87"/>
  <c r="DJ57" i="87"/>
  <c r="DK57" i="87"/>
  <c r="DL57" i="87"/>
  <c r="DM57" i="87"/>
  <c r="DN57" i="87"/>
  <c r="DO57" i="87"/>
  <c r="DP57" i="87"/>
  <c r="DQ57" i="87"/>
  <c r="ED57" i="87"/>
  <c r="EE57" i="87"/>
  <c r="EF57" i="87"/>
  <c r="EG57" i="87"/>
  <c r="EH57" i="87"/>
  <c r="EI57" i="87"/>
  <c r="EJ57" i="87"/>
  <c r="EK57" i="87"/>
  <c r="EL57" i="87"/>
  <c r="EM57" i="87"/>
  <c r="EN57" i="87"/>
  <c r="EO57" i="87"/>
  <c r="EP57" i="87"/>
  <c r="EQ57" i="87"/>
  <c r="ER57" i="87"/>
  <c r="ES57" i="87"/>
  <c r="ET57" i="87"/>
  <c r="EU57" i="87"/>
  <c r="EV57" i="87"/>
  <c r="EW57" i="87"/>
  <c r="EX57" i="87"/>
  <c r="EY57" i="87"/>
  <c r="EZ57" i="87"/>
  <c r="FA57" i="87"/>
  <c r="FB57" i="87"/>
  <c r="FC57" i="87"/>
  <c r="FD57" i="87"/>
  <c r="FE57" i="87"/>
  <c r="FF57" i="87"/>
  <c r="FG57" i="87"/>
  <c r="FH57" i="87"/>
  <c r="FI57" i="87"/>
  <c r="FJ57" i="87"/>
  <c r="FK57" i="87"/>
  <c r="FL57" i="87"/>
  <c r="FM57" i="87"/>
  <c r="FN57" i="87"/>
  <c r="FO57" i="87"/>
  <c r="FP57" i="87"/>
  <c r="FQ57" i="87"/>
  <c r="FR57" i="87"/>
  <c r="FS57" i="87"/>
  <c r="FT57" i="87"/>
  <c r="FU57" i="87"/>
  <c r="FV57" i="87"/>
  <c r="FW57" i="87"/>
  <c r="FX57" i="87"/>
  <c r="FY57" i="87"/>
  <c r="FZ57" i="87"/>
  <c r="GA57" i="87"/>
  <c r="GB57" i="87"/>
  <c r="GC57" i="87"/>
  <c r="GD57" i="87"/>
  <c r="GE57" i="87"/>
  <c r="GF57" i="87"/>
  <c r="GG57" i="87"/>
  <c r="GH57" i="87"/>
  <c r="GI57" i="87"/>
  <c r="GJ57" i="87"/>
  <c r="GK57" i="87"/>
  <c r="GL57" i="87"/>
  <c r="GM57" i="87"/>
  <c r="GN57" i="87"/>
  <c r="GO57" i="87"/>
  <c r="GP57" i="87"/>
  <c r="GQ57" i="87"/>
  <c r="GR57" i="87"/>
  <c r="GS57" i="87"/>
  <c r="GT57" i="87"/>
  <c r="GU57" i="87"/>
  <c r="GV57" i="87"/>
  <c r="GW57" i="87"/>
  <c r="GX57" i="87"/>
  <c r="GY57" i="87"/>
  <c r="GZ57" i="87"/>
  <c r="HA57" i="87"/>
  <c r="HB57" i="87"/>
  <c r="HC57" i="87"/>
  <c r="HD57" i="87"/>
  <c r="HE57" i="87"/>
  <c r="HF57" i="87"/>
  <c r="HG57" i="87"/>
  <c r="HH57" i="87"/>
  <c r="HI57" i="87"/>
  <c r="HJ57" i="87"/>
  <c r="HK57" i="87"/>
  <c r="HL57" i="87"/>
  <c r="HM57" i="87"/>
  <c r="HN57" i="87"/>
  <c r="HO57" i="87"/>
  <c r="HP57" i="87"/>
  <c r="HQ57" i="87"/>
  <c r="HR57" i="87"/>
  <c r="HS57" i="87"/>
  <c r="HT57" i="87"/>
  <c r="HU57" i="87"/>
  <c r="HV57" i="87"/>
  <c r="HW57" i="87"/>
  <c r="HX57" i="87"/>
  <c r="HY57" i="87"/>
  <c r="HZ57" i="87"/>
  <c r="IA57" i="87"/>
  <c r="IB57" i="87"/>
  <c r="IC57" i="87"/>
  <c r="ID57" i="87"/>
  <c r="IE57" i="87"/>
  <c r="IF57" i="87"/>
  <c r="IG57" i="87"/>
  <c r="F46" i="88"/>
  <c r="G46" i="88" s="1"/>
  <c r="C30" i="96"/>
  <c r="IH33" i="127"/>
  <c r="IG33" i="127"/>
  <c r="IF33" i="127"/>
  <c r="IE33" i="127"/>
  <c r="ID33" i="127"/>
  <c r="IC33" i="127"/>
  <c r="IB33" i="127"/>
  <c r="IA33" i="127"/>
  <c r="HZ33" i="127"/>
  <c r="HY33" i="127"/>
  <c r="HX33" i="127"/>
  <c r="HW33" i="127"/>
  <c r="HV33" i="127"/>
  <c r="HU33" i="127"/>
  <c r="HT33" i="127"/>
  <c r="HS33" i="127"/>
  <c r="HR33" i="127"/>
  <c r="HQ33" i="127"/>
  <c r="HP33" i="127"/>
  <c r="HO33" i="127"/>
  <c r="HN33" i="127"/>
  <c r="HM33" i="127"/>
  <c r="HL33" i="127"/>
  <c r="HK33" i="127"/>
  <c r="HJ33" i="127"/>
  <c r="HI33" i="127"/>
  <c r="HH33" i="127"/>
  <c r="HG33" i="127"/>
  <c r="HF33" i="127"/>
  <c r="HE33" i="127"/>
  <c r="HD33" i="127"/>
  <c r="HC33" i="127"/>
  <c r="HB33" i="127"/>
  <c r="HA33" i="127"/>
  <c r="GZ33" i="127"/>
  <c r="GY33" i="127"/>
  <c r="GX33" i="127"/>
  <c r="GW33" i="127"/>
  <c r="GV33" i="127"/>
  <c r="GU33" i="127"/>
  <c r="GT33" i="127"/>
  <c r="GS33" i="127"/>
  <c r="GR33" i="127"/>
  <c r="GQ33" i="127"/>
  <c r="GP33" i="127"/>
  <c r="GO33" i="127"/>
  <c r="GN33" i="127"/>
  <c r="GM33" i="127"/>
  <c r="GL33" i="127"/>
  <c r="GK33" i="127"/>
  <c r="GJ33" i="127"/>
  <c r="GI33" i="127"/>
  <c r="GH33" i="127"/>
  <c r="GG33" i="127"/>
  <c r="GF33" i="127"/>
  <c r="GE33" i="127"/>
  <c r="GD33" i="127"/>
  <c r="GC33" i="127"/>
  <c r="GB33" i="127"/>
  <c r="GA33" i="127"/>
  <c r="FZ33" i="127"/>
  <c r="FY33" i="127"/>
  <c r="FX33" i="127"/>
  <c r="FW33" i="127"/>
  <c r="FV33" i="127"/>
  <c r="FU33" i="127"/>
  <c r="FT33" i="127"/>
  <c r="FS33" i="127"/>
  <c r="FR33" i="127"/>
  <c r="FQ33" i="127"/>
  <c r="FP33" i="127"/>
  <c r="FO33" i="127"/>
  <c r="FN33" i="127"/>
  <c r="FM33" i="127"/>
  <c r="FL33" i="127"/>
  <c r="FK33" i="127"/>
  <c r="FJ33" i="127"/>
  <c r="FI33" i="127"/>
  <c r="FH33" i="127"/>
  <c r="FG33" i="127"/>
  <c r="FF33" i="127"/>
  <c r="FE33" i="127"/>
  <c r="FD33" i="127"/>
  <c r="FC33" i="127"/>
  <c r="FB33" i="127"/>
  <c r="FA33" i="127"/>
  <c r="EZ33" i="127"/>
  <c r="EY33" i="127"/>
  <c r="EX33" i="127"/>
  <c r="EW33" i="127"/>
  <c r="EV33" i="127"/>
  <c r="EU33" i="127"/>
  <c r="ET33" i="127"/>
  <c r="ES33" i="127"/>
  <c r="ER33" i="127"/>
  <c r="EQ33" i="127"/>
  <c r="EP33" i="127"/>
  <c r="EO33" i="127"/>
  <c r="EN33" i="127"/>
  <c r="EM33" i="127"/>
  <c r="EL33" i="127"/>
  <c r="EK33" i="127"/>
  <c r="EJ33" i="127"/>
  <c r="EI33" i="127"/>
  <c r="EH33" i="127"/>
  <c r="EG33" i="127"/>
  <c r="EF33" i="127"/>
  <c r="EE33" i="127"/>
  <c r="ED33" i="127"/>
  <c r="EC33" i="127"/>
  <c r="EB33" i="127"/>
  <c r="EA33" i="127"/>
  <c r="DZ33" i="127"/>
  <c r="DY33" i="127"/>
  <c r="DX33" i="127"/>
  <c r="DW33" i="127"/>
  <c r="DV33" i="127"/>
  <c r="DU33" i="127"/>
  <c r="DT33" i="127"/>
  <c r="DS33" i="127"/>
  <c r="A34" i="127"/>
  <c r="ID34" i="127" s="1"/>
  <c r="IH9" i="122"/>
  <c r="IG9" i="122"/>
  <c r="IF9" i="122"/>
  <c r="IE9" i="122"/>
  <c r="ID9" i="122"/>
  <c r="IC9" i="122"/>
  <c r="IB9" i="122"/>
  <c r="IA9" i="122"/>
  <c r="HZ9" i="122"/>
  <c r="HY9" i="122"/>
  <c r="HX9" i="122"/>
  <c r="HW9" i="122"/>
  <c r="HV9" i="122"/>
  <c r="HU9" i="122"/>
  <c r="HT9" i="122"/>
  <c r="HS9" i="122"/>
  <c r="HR9" i="122"/>
  <c r="HQ9" i="122"/>
  <c r="HP9" i="122"/>
  <c r="HO9" i="122"/>
  <c r="HN9" i="122"/>
  <c r="HM9" i="122"/>
  <c r="HL9" i="122"/>
  <c r="HK9" i="122"/>
  <c r="HJ9" i="122"/>
  <c r="HI9" i="122"/>
  <c r="HH9" i="122"/>
  <c r="HG9" i="122"/>
  <c r="HF9" i="122"/>
  <c r="HE9" i="122"/>
  <c r="HD9" i="122"/>
  <c r="HC9" i="122"/>
  <c r="HB9" i="122"/>
  <c r="HA9" i="122"/>
  <c r="GZ9" i="122"/>
  <c r="GY9" i="122"/>
  <c r="GX9" i="122"/>
  <c r="GW9" i="122"/>
  <c r="GV9" i="122"/>
  <c r="GU9" i="122"/>
  <c r="GT9" i="122"/>
  <c r="GS9" i="122"/>
  <c r="GR9" i="122"/>
  <c r="GQ9" i="122"/>
  <c r="GP9" i="122"/>
  <c r="GO9" i="122"/>
  <c r="GN9" i="122"/>
  <c r="GM9" i="122"/>
  <c r="GL9" i="122"/>
  <c r="GK9" i="122"/>
  <c r="GJ9" i="122"/>
  <c r="GI9" i="122"/>
  <c r="GH9" i="122"/>
  <c r="GG9" i="122"/>
  <c r="GF9" i="122"/>
  <c r="GE9" i="122"/>
  <c r="GD9" i="122"/>
  <c r="GC9" i="122"/>
  <c r="GB9" i="122"/>
  <c r="GA9" i="122"/>
  <c r="FZ9" i="122"/>
  <c r="FY9" i="122"/>
  <c r="FX9" i="122"/>
  <c r="FW9" i="122"/>
  <c r="FV9" i="122"/>
  <c r="FU9" i="122"/>
  <c r="FT9" i="122"/>
  <c r="FS9" i="122"/>
  <c r="FR9" i="122"/>
  <c r="FQ9" i="122"/>
  <c r="FP9" i="122"/>
  <c r="FO9" i="122"/>
  <c r="FN9" i="122"/>
  <c r="FM9" i="122"/>
  <c r="FL9" i="122"/>
  <c r="FK9" i="122"/>
  <c r="FJ9" i="122"/>
  <c r="FI9" i="122"/>
  <c r="FH9" i="122"/>
  <c r="FG9" i="122"/>
  <c r="FF9" i="122"/>
  <c r="FE9" i="122"/>
  <c r="FD9" i="122"/>
  <c r="FC9" i="122"/>
  <c r="FB9" i="122"/>
  <c r="FA9" i="122"/>
  <c r="EZ9" i="122"/>
  <c r="EY9" i="122"/>
  <c r="EX9" i="122"/>
  <c r="EW9" i="122"/>
  <c r="EV9" i="122"/>
  <c r="EU9" i="122"/>
  <c r="ET9" i="122"/>
  <c r="ES9" i="122"/>
  <c r="ER9" i="122"/>
  <c r="EQ9" i="122"/>
  <c r="EP9" i="122"/>
  <c r="EO9" i="122"/>
  <c r="EN9" i="122"/>
  <c r="EM9" i="122"/>
  <c r="EL9" i="122"/>
  <c r="EK9" i="122"/>
  <c r="EJ9" i="122"/>
  <c r="EI9" i="122"/>
  <c r="EH9" i="122"/>
  <c r="EG9" i="122"/>
  <c r="EF9" i="122"/>
  <c r="EE9" i="122"/>
  <c r="DR9" i="122"/>
  <c r="DQ9" i="122"/>
  <c r="DP9" i="122"/>
  <c r="DO9" i="122"/>
  <c r="DN9" i="122"/>
  <c r="DM9" i="122"/>
  <c r="DL9" i="122"/>
  <c r="DK9" i="122"/>
  <c r="DJ9" i="122"/>
  <c r="DI9" i="122"/>
  <c r="DH9" i="122"/>
  <c r="DG9" i="122"/>
  <c r="DF9" i="122"/>
  <c r="DE9" i="122"/>
  <c r="DD9" i="122"/>
  <c r="DC9" i="122"/>
  <c r="DB9" i="122"/>
  <c r="DA9" i="122"/>
  <c r="CZ9" i="122"/>
  <c r="CY9" i="122"/>
  <c r="CX9" i="122"/>
  <c r="CW9" i="122"/>
  <c r="CV9" i="122"/>
  <c r="CU9" i="122"/>
  <c r="CT9" i="122"/>
  <c r="CS9" i="122"/>
  <c r="CR9" i="122"/>
  <c r="CQ9" i="122"/>
  <c r="CP9" i="122"/>
  <c r="CO9" i="122"/>
  <c r="CN9" i="122"/>
  <c r="CM9" i="122"/>
  <c r="CL9" i="122"/>
  <c r="CK9" i="122"/>
  <c r="CJ9" i="122"/>
  <c r="CI9" i="122"/>
  <c r="CH9" i="122"/>
  <c r="CG9" i="122"/>
  <c r="CF9" i="122"/>
  <c r="CE9" i="122"/>
  <c r="CD9" i="122"/>
  <c r="CC9" i="122"/>
  <c r="CB9" i="122"/>
  <c r="CA9" i="122"/>
  <c r="BZ9" i="122"/>
  <c r="BY9" i="122"/>
  <c r="BX9" i="122"/>
  <c r="BW9" i="122"/>
  <c r="BV9" i="122"/>
  <c r="BU9" i="122"/>
  <c r="BT9" i="122"/>
  <c r="BS9" i="122"/>
  <c r="BR9" i="122"/>
  <c r="BQ9" i="122"/>
  <c r="BP9" i="122"/>
  <c r="BO9" i="122"/>
  <c r="BN9" i="122"/>
  <c r="BM9" i="122"/>
  <c r="BL9" i="122"/>
  <c r="BK9" i="122"/>
  <c r="BJ9" i="122"/>
  <c r="BI9" i="122"/>
  <c r="BH9" i="122"/>
  <c r="BG9" i="122"/>
  <c r="BF9" i="122"/>
  <c r="BE9" i="122"/>
  <c r="BD9" i="122"/>
  <c r="BC9" i="122"/>
  <c r="BB9" i="122"/>
  <c r="BA9" i="122"/>
  <c r="AZ9" i="122"/>
  <c r="AY9" i="122"/>
  <c r="AX9" i="122"/>
  <c r="AW9" i="122"/>
  <c r="AV9" i="122"/>
  <c r="AU9" i="122"/>
  <c r="AT9" i="122"/>
  <c r="AS9" i="122"/>
  <c r="AR9" i="122"/>
  <c r="AQ9" i="122"/>
  <c r="AP9" i="122"/>
  <c r="AO9" i="122"/>
  <c r="AN9" i="122"/>
  <c r="AM9" i="122"/>
  <c r="AL9" i="122"/>
  <c r="AK9" i="122"/>
  <c r="AJ9" i="122"/>
  <c r="AI9" i="122"/>
  <c r="AH9" i="122"/>
  <c r="AG9" i="122"/>
  <c r="AF9" i="122"/>
  <c r="AE9" i="122"/>
  <c r="AD9" i="122"/>
  <c r="AC9" i="122"/>
  <c r="AB9" i="122"/>
  <c r="AA9" i="122"/>
  <c r="Z9" i="122"/>
  <c r="Y9" i="122"/>
  <c r="X9" i="122"/>
  <c r="W9" i="122"/>
  <c r="V9" i="122"/>
  <c r="U9" i="122"/>
  <c r="T9" i="122"/>
  <c r="S9" i="122"/>
  <c r="R9" i="122"/>
  <c r="Q9" i="122"/>
  <c r="P9" i="122"/>
  <c r="O9" i="122"/>
  <c r="F9" i="122"/>
  <c r="E9" i="122"/>
  <c r="D9" i="122"/>
  <c r="C9" i="122"/>
  <c r="O8" i="122"/>
  <c r="P8" i="122"/>
  <c r="Q8" i="122"/>
  <c r="R8" i="122"/>
  <c r="S8" i="122"/>
  <c r="T8" i="122"/>
  <c r="U8" i="122"/>
  <c r="V8" i="122"/>
  <c r="W8" i="122"/>
  <c r="X8" i="122"/>
  <c r="Y8" i="122"/>
  <c r="Z8" i="122"/>
  <c r="AA8" i="122"/>
  <c r="AB8" i="122"/>
  <c r="AA57" i="87" s="1"/>
  <c r="AC8" i="122"/>
  <c r="AD8" i="122"/>
  <c r="AE8" i="122"/>
  <c r="AF8" i="122"/>
  <c r="AG8" i="122"/>
  <c r="AH8" i="122"/>
  <c r="AI8" i="122"/>
  <c r="AJ8" i="122"/>
  <c r="AK8" i="122"/>
  <c r="AL8" i="122"/>
  <c r="AM8" i="122"/>
  <c r="AN8" i="122"/>
  <c r="AO8" i="122"/>
  <c r="AP8" i="122"/>
  <c r="AQ8" i="122"/>
  <c r="AR8" i="122"/>
  <c r="AS8" i="122"/>
  <c r="AT8" i="122"/>
  <c r="AU8" i="122"/>
  <c r="AV8" i="122"/>
  <c r="AW8" i="122"/>
  <c r="AX8" i="122"/>
  <c r="AY8" i="122"/>
  <c r="AZ8" i="122"/>
  <c r="BA8" i="122"/>
  <c r="BB8" i="122"/>
  <c r="BC8" i="122"/>
  <c r="BD8" i="122"/>
  <c r="BE8" i="122"/>
  <c r="BF8" i="122"/>
  <c r="BG8" i="122"/>
  <c r="BH8" i="122"/>
  <c r="BI8" i="122"/>
  <c r="BJ8" i="122"/>
  <c r="BK8" i="122"/>
  <c r="BL8" i="122"/>
  <c r="BM8" i="122"/>
  <c r="BN8" i="122"/>
  <c r="BO8" i="122"/>
  <c r="BP8" i="122"/>
  <c r="BQ8" i="122"/>
  <c r="BR8" i="122"/>
  <c r="BS8" i="122"/>
  <c r="BT8" i="122"/>
  <c r="BU8" i="122"/>
  <c r="BV8" i="122"/>
  <c r="BW8" i="122"/>
  <c r="BX8" i="122"/>
  <c r="BY8" i="122"/>
  <c r="BZ8" i="122"/>
  <c r="CA8" i="122"/>
  <c r="CB8" i="122"/>
  <c r="CC8" i="122"/>
  <c r="CD8" i="122"/>
  <c r="CE8" i="122"/>
  <c r="CF8" i="122"/>
  <c r="CG8" i="122"/>
  <c r="CH8" i="122"/>
  <c r="CI8" i="122"/>
  <c r="CJ8" i="122"/>
  <c r="CK8" i="122"/>
  <c r="CL8" i="122"/>
  <c r="CM8" i="122"/>
  <c r="CN8" i="122"/>
  <c r="CO8" i="122"/>
  <c r="CP8" i="122"/>
  <c r="CQ8" i="122"/>
  <c r="CR8" i="122"/>
  <c r="CS8" i="122"/>
  <c r="CT8" i="122"/>
  <c r="CU8" i="122"/>
  <c r="CV8" i="122"/>
  <c r="CW8" i="122"/>
  <c r="CX8" i="122"/>
  <c r="CY8" i="122"/>
  <c r="CZ8" i="122"/>
  <c r="DA8" i="122"/>
  <c r="DB8" i="122"/>
  <c r="DC8" i="122"/>
  <c r="DD8" i="122"/>
  <c r="DE8" i="122"/>
  <c r="DF8" i="122"/>
  <c r="DG8" i="122"/>
  <c r="DH8" i="122"/>
  <c r="DI8" i="122"/>
  <c r="DJ8" i="122"/>
  <c r="DK8" i="122"/>
  <c r="DL8" i="122"/>
  <c r="DM8" i="122"/>
  <c r="DN8" i="122"/>
  <c r="DO8" i="122"/>
  <c r="DP8" i="122"/>
  <c r="DQ8" i="122"/>
  <c r="DR8" i="122"/>
  <c r="EE8" i="122"/>
  <c r="EF8" i="122"/>
  <c r="EG8" i="122"/>
  <c r="EH8" i="122"/>
  <c r="EI8" i="122"/>
  <c r="EJ8" i="122"/>
  <c r="EK8" i="122"/>
  <c r="EL8" i="122"/>
  <c r="EM8" i="122"/>
  <c r="EN8" i="122"/>
  <c r="EO8" i="122"/>
  <c r="EP8" i="122"/>
  <c r="EQ8" i="122"/>
  <c r="ER8" i="122"/>
  <c r="ES8" i="122"/>
  <c r="ET8" i="122"/>
  <c r="EU8" i="122"/>
  <c r="EV8" i="122"/>
  <c r="EW8" i="122"/>
  <c r="EX8" i="122"/>
  <c r="EY8" i="122"/>
  <c r="EZ8" i="122"/>
  <c r="FA8" i="122"/>
  <c r="FB8" i="122"/>
  <c r="FC8" i="122"/>
  <c r="FD8" i="122"/>
  <c r="FE8" i="122"/>
  <c r="FF8" i="122"/>
  <c r="FG8" i="122"/>
  <c r="FH8" i="122"/>
  <c r="FI8" i="122"/>
  <c r="FJ8" i="122"/>
  <c r="FK8" i="122"/>
  <c r="FL8" i="122"/>
  <c r="FM8" i="122"/>
  <c r="FN8" i="122"/>
  <c r="FO8" i="122"/>
  <c r="FP8" i="122"/>
  <c r="FQ8" i="122"/>
  <c r="FR8" i="122"/>
  <c r="FS8" i="122"/>
  <c r="FT8" i="122"/>
  <c r="FU8" i="122"/>
  <c r="FV8" i="122"/>
  <c r="FW8" i="122"/>
  <c r="FX8" i="122"/>
  <c r="FY8" i="122"/>
  <c r="FZ8" i="122"/>
  <c r="GA8" i="122"/>
  <c r="GB8" i="122"/>
  <c r="GC8" i="122"/>
  <c r="GD8" i="122"/>
  <c r="GE8" i="122"/>
  <c r="GF8" i="122"/>
  <c r="GG8" i="122"/>
  <c r="GH8" i="122"/>
  <c r="GI8" i="122"/>
  <c r="GJ8" i="122"/>
  <c r="GK8" i="122"/>
  <c r="GL8" i="122"/>
  <c r="GM8" i="122"/>
  <c r="GN8" i="122"/>
  <c r="GO8" i="122"/>
  <c r="GP8" i="122"/>
  <c r="GQ8" i="122"/>
  <c r="GR8" i="122"/>
  <c r="GS8" i="122"/>
  <c r="GT8" i="122"/>
  <c r="GU8" i="122"/>
  <c r="GV8" i="122"/>
  <c r="GW8" i="122"/>
  <c r="GX8" i="122"/>
  <c r="GY8" i="122"/>
  <c r="GZ8" i="122"/>
  <c r="HA8" i="122"/>
  <c r="HB8" i="122"/>
  <c r="HC8" i="122"/>
  <c r="HD8" i="122"/>
  <c r="HE8" i="122"/>
  <c r="HF8" i="122"/>
  <c r="HG8" i="122"/>
  <c r="HH8" i="122"/>
  <c r="HI8" i="122"/>
  <c r="HJ8" i="122"/>
  <c r="HK8" i="122"/>
  <c r="HL8" i="122"/>
  <c r="HM8" i="122"/>
  <c r="HN8" i="122"/>
  <c r="HO8" i="122"/>
  <c r="HP8" i="122"/>
  <c r="HQ8" i="122"/>
  <c r="HR8" i="122"/>
  <c r="HS8" i="122"/>
  <c r="HT8" i="122"/>
  <c r="HU8" i="122"/>
  <c r="HV8" i="122"/>
  <c r="HW8" i="122"/>
  <c r="HX8" i="122"/>
  <c r="HY8" i="122"/>
  <c r="HZ8" i="122"/>
  <c r="IA8" i="122"/>
  <c r="IB8" i="122"/>
  <c r="IC8" i="122"/>
  <c r="ID8" i="122"/>
  <c r="IE8" i="122"/>
  <c r="IF8" i="122"/>
  <c r="IG8" i="122"/>
  <c r="IH8" i="122"/>
  <c r="C10" i="127"/>
  <c r="B33" i="127" a="1"/>
  <c r="B34" i="127" a="1"/>
  <c r="HG34" i="127" l="1"/>
  <c r="DW34" i="127"/>
  <c r="DX34" i="127"/>
  <c r="EA34" i="127"/>
  <c r="EN34" i="127"/>
  <c r="EO34" i="127"/>
  <c r="FA34" i="127"/>
  <c r="GC34" i="127"/>
  <c r="GD34" i="127"/>
  <c r="GE34" i="127"/>
  <c r="GR34" i="127"/>
  <c r="A35" i="127"/>
  <c r="EP35" i="127" s="1"/>
  <c r="GU34" i="127"/>
  <c r="EM34" i="127"/>
  <c r="GQ34" i="127"/>
  <c r="FB34" i="127"/>
  <c r="HH34" i="127"/>
  <c r="FC34" i="127"/>
  <c r="HI34" i="127"/>
  <c r="FO34" i="127"/>
  <c r="HU34" i="127"/>
  <c r="FP34" i="127"/>
  <c r="HV34" i="127"/>
  <c r="FQ34" i="127"/>
  <c r="HW34" i="127"/>
  <c r="EB34" i="127"/>
  <c r="EP34" i="127"/>
  <c r="FR34" i="127"/>
  <c r="GF34" i="127"/>
  <c r="GV34" i="127"/>
  <c r="HJ34" i="127"/>
  <c r="HX34" i="127"/>
  <c r="EC34" i="127"/>
  <c r="EQ34" i="127"/>
  <c r="FE34" i="127"/>
  <c r="FS34" i="127"/>
  <c r="GI34" i="127"/>
  <c r="GW34" i="127"/>
  <c r="HK34" i="127"/>
  <c r="HY34" i="127"/>
  <c r="ED34" i="127"/>
  <c r="ER34" i="127"/>
  <c r="FF34" i="127"/>
  <c r="FT34" i="127"/>
  <c r="GJ34" i="127"/>
  <c r="GX34" i="127"/>
  <c r="HL34" i="127"/>
  <c r="HZ34" i="127"/>
  <c r="EE34" i="127"/>
  <c r="ES34" i="127"/>
  <c r="FG34" i="127"/>
  <c r="FW34" i="127"/>
  <c r="GK34" i="127"/>
  <c r="GY34" i="127"/>
  <c r="HM34" i="127"/>
  <c r="IA34" i="127"/>
  <c r="C34" i="127"/>
  <c r="EF34" i="127"/>
  <c r="ET34" i="127"/>
  <c r="FH34" i="127"/>
  <c r="FX34" i="127"/>
  <c r="GL34" i="127"/>
  <c r="GZ34" i="127"/>
  <c r="HN34" i="127"/>
  <c r="IB34" i="127"/>
  <c r="FD34" i="127"/>
  <c r="EG34" i="127"/>
  <c r="FK34" i="127"/>
  <c r="GM34" i="127"/>
  <c r="HO34" i="127"/>
  <c r="EH34" i="127"/>
  <c r="FL34" i="127"/>
  <c r="GN34" i="127"/>
  <c r="IF34" i="127"/>
  <c r="DU34" i="127"/>
  <c r="EI34" i="127"/>
  <c r="EY34" i="127"/>
  <c r="FM34" i="127"/>
  <c r="GA34" i="127"/>
  <c r="GO34" i="127"/>
  <c r="HC34" i="127"/>
  <c r="HS34" i="127"/>
  <c r="IG34" i="127"/>
  <c r="DS34" i="127"/>
  <c r="EU34" i="127"/>
  <c r="FY34" i="127"/>
  <c r="HA34" i="127"/>
  <c r="IE34" i="127"/>
  <c r="DT34" i="127"/>
  <c r="EV34" i="127"/>
  <c r="FZ34" i="127"/>
  <c r="HB34" i="127"/>
  <c r="HP34" i="127"/>
  <c r="HB35" i="127"/>
  <c r="DV34" i="127"/>
  <c r="EJ34" i="127"/>
  <c r="EZ34" i="127"/>
  <c r="FN34" i="127"/>
  <c r="GB34" i="127"/>
  <c r="GP34" i="127"/>
  <c r="HD34" i="127"/>
  <c r="HT34" i="127"/>
  <c r="IH34" i="127"/>
  <c r="DY34" i="127"/>
  <c r="EK34" i="127"/>
  <c r="EW34" i="127"/>
  <c r="FI34" i="127"/>
  <c r="FU34" i="127"/>
  <c r="GG34" i="127"/>
  <c r="GS34" i="127"/>
  <c r="HE34" i="127"/>
  <c r="HQ34" i="127"/>
  <c r="IC34" i="127"/>
  <c r="DZ34" i="127"/>
  <c r="EL34" i="127"/>
  <c r="EX34" i="127"/>
  <c r="FJ34" i="127"/>
  <c r="FV34" i="127"/>
  <c r="GH34" i="127"/>
  <c r="GT34" i="127"/>
  <c r="HF34" i="127"/>
  <c r="HR34" i="127"/>
  <c r="EN35" i="127"/>
  <c r="B34" i="127"/>
  <c r="B33" i="127"/>
  <c r="A11" i="127"/>
  <c r="A12" i="127" s="1"/>
  <c r="AY6" i="127"/>
  <c r="BK6" i="127" s="1"/>
  <c r="BW6" i="127" s="1"/>
  <c r="CI6" i="127" s="1"/>
  <c r="CU6" i="127" s="1"/>
  <c r="DG6" i="127" s="1"/>
  <c r="DS6" i="127" s="1"/>
  <c r="EE6" i="127" s="1"/>
  <c r="EQ6" i="127" s="1"/>
  <c r="FC6" i="127" s="1"/>
  <c r="FO6" i="127" s="1"/>
  <c r="GA6" i="127" s="1"/>
  <c r="GM6" i="127" s="1"/>
  <c r="GY6" i="127" s="1"/>
  <c r="HK6" i="127" s="1"/>
  <c r="HW6" i="127" s="1"/>
  <c r="B35" i="127" a="1"/>
  <c r="EK35" i="127" l="1"/>
  <c r="FZ35" i="127"/>
  <c r="IA35" i="127"/>
  <c r="EW35" i="127"/>
  <c r="GR35" i="127"/>
  <c r="DV35" i="127"/>
  <c r="FA35" i="127"/>
  <c r="FE35" i="127"/>
  <c r="B35" i="127"/>
  <c r="DN35" i="127" s="1"/>
  <c r="HA35" i="127"/>
  <c r="GO35" i="127"/>
  <c r="HG35" i="127"/>
  <c r="FM35" i="127"/>
  <c r="GF35" i="127"/>
  <c r="EA35" i="127"/>
  <c r="ER35" i="127"/>
  <c r="FY35" i="127"/>
  <c r="FP35" i="127"/>
  <c r="FG35" i="127"/>
  <c r="HS35" i="127"/>
  <c r="GQ35" i="127"/>
  <c r="DU35" i="127"/>
  <c r="FI35" i="127"/>
  <c r="GK35" i="127"/>
  <c r="FD35" i="127"/>
  <c r="EM35" i="127"/>
  <c r="FX35" i="127"/>
  <c r="EE35" i="127"/>
  <c r="HF35" i="127"/>
  <c r="EH35" i="127"/>
  <c r="FV35" i="127"/>
  <c r="GW35" i="127"/>
  <c r="HZ35" i="127"/>
  <c r="HN35" i="127"/>
  <c r="GN35" i="127"/>
  <c r="ET35" i="127"/>
  <c r="HX35" i="127"/>
  <c r="EU35" i="127"/>
  <c r="GI35" i="127"/>
  <c r="HI35" i="127"/>
  <c r="GY35" i="127"/>
  <c r="FS35" i="127"/>
  <c r="GL35" i="127"/>
  <c r="HC35" i="127"/>
  <c r="FK35" i="127"/>
  <c r="A36" i="127"/>
  <c r="FH35" i="127"/>
  <c r="GV35" i="127"/>
  <c r="HU35" i="127"/>
  <c r="ID35" i="127"/>
  <c r="HQ35" i="127"/>
  <c r="FC35" i="127"/>
  <c r="FO35" i="127"/>
  <c r="HR35" i="127"/>
  <c r="GA35" i="127"/>
  <c r="D35" i="127"/>
  <c r="FU35" i="127"/>
  <c r="HJ35" i="127"/>
  <c r="IG35" i="127"/>
  <c r="IC35" i="127"/>
  <c r="EJ35" i="127"/>
  <c r="IE35" i="127"/>
  <c r="FT35" i="127"/>
  <c r="EL35" i="127"/>
  <c r="IH35" i="127"/>
  <c r="GP35" i="127"/>
  <c r="EG35" i="127"/>
  <c r="GH35" i="127"/>
  <c r="HW35" i="127"/>
  <c r="FR35" i="127"/>
  <c r="GT35" i="127"/>
  <c r="IF35" i="127"/>
  <c r="FW35" i="127"/>
  <c r="DT35" i="127"/>
  <c r="HP35" i="127"/>
  <c r="HM35" i="127"/>
  <c r="ED35" i="127"/>
  <c r="HE35" i="127"/>
  <c r="EX35" i="127"/>
  <c r="GU35" i="127"/>
  <c r="C35" i="127"/>
  <c r="DY35" i="127"/>
  <c r="FB35" i="127"/>
  <c r="IB35" i="127"/>
  <c r="GD35" i="127"/>
  <c r="DW35" i="127"/>
  <c r="HL35" i="127"/>
  <c r="EB35" i="127"/>
  <c r="GB35" i="127"/>
  <c r="GG35" i="127"/>
  <c r="HK35" i="127"/>
  <c r="HO35" i="127"/>
  <c r="FL35" i="127"/>
  <c r="EI35" i="127"/>
  <c r="EQ35" i="127"/>
  <c r="GM35" i="127"/>
  <c r="HD35" i="127"/>
  <c r="HY35" i="127"/>
  <c r="EV35" i="127"/>
  <c r="EY35" i="127"/>
  <c r="GS35" i="127"/>
  <c r="GJ35" i="127"/>
  <c r="ES35" i="127"/>
  <c r="HT35" i="127"/>
  <c r="FN35" i="127"/>
  <c r="HH35" i="127"/>
  <c r="EC35" i="127"/>
  <c r="DS35" i="127"/>
  <c r="GX35" i="127"/>
  <c r="GE35" i="127"/>
  <c r="DX35" i="127"/>
  <c r="FQ35" i="127"/>
  <c r="FF35" i="127"/>
  <c r="FJ35" i="127"/>
  <c r="EF35" i="127"/>
  <c r="GC35" i="127"/>
  <c r="HV35" i="127"/>
  <c r="EO35" i="127"/>
  <c r="EZ35" i="127"/>
  <c r="GZ35" i="127"/>
  <c r="DZ35" i="127"/>
  <c r="FW36" i="127"/>
  <c r="FH36" i="127"/>
  <c r="EC36" i="127"/>
  <c r="HC36" i="127"/>
  <c r="HX36" i="127"/>
  <c r="GU36" i="127"/>
  <c r="EV36" i="127"/>
  <c r="GT36" i="127"/>
  <c r="DR33" i="127"/>
  <c r="DF33" i="127"/>
  <c r="CT33" i="127"/>
  <c r="CH33" i="127"/>
  <c r="BV33" i="127"/>
  <c r="BJ33" i="127"/>
  <c r="AX33" i="127"/>
  <c r="AL33" i="127"/>
  <c r="Z33" i="127"/>
  <c r="N33" i="127"/>
  <c r="DQ33" i="127"/>
  <c r="DE33" i="127"/>
  <c r="CS33" i="127"/>
  <c r="CG33" i="127"/>
  <c r="BU33" i="127"/>
  <c r="BI33" i="127"/>
  <c r="AW33" i="127"/>
  <c r="AK33" i="127"/>
  <c r="Y33" i="127"/>
  <c r="M33" i="127"/>
  <c r="DP33" i="127"/>
  <c r="DD33" i="127"/>
  <c r="CR33" i="127"/>
  <c r="CF33" i="127"/>
  <c r="BT33" i="127"/>
  <c r="BH33" i="127"/>
  <c r="AV33" i="127"/>
  <c r="AJ33" i="127"/>
  <c r="X33" i="127"/>
  <c r="L33" i="127"/>
  <c r="DO33" i="127"/>
  <c r="DC33" i="127"/>
  <c r="CQ33" i="127"/>
  <c r="CE33" i="127"/>
  <c r="BS33" i="127"/>
  <c r="BG33" i="127"/>
  <c r="AU33" i="127"/>
  <c r="AI33" i="127"/>
  <c r="W33" i="127"/>
  <c r="K33" i="127"/>
  <c r="DN33" i="127"/>
  <c r="DB33" i="127"/>
  <c r="CP33" i="127"/>
  <c r="CD33" i="127"/>
  <c r="BR33" i="127"/>
  <c r="BF33" i="127"/>
  <c r="AT33" i="127"/>
  <c r="AH33" i="127"/>
  <c r="V33" i="127"/>
  <c r="J33" i="127"/>
  <c r="DM33" i="127"/>
  <c r="DA33" i="127"/>
  <c r="CO33" i="127"/>
  <c r="CC33" i="127"/>
  <c r="BQ33" i="127"/>
  <c r="BE33" i="127"/>
  <c r="AS33" i="127"/>
  <c r="AG33" i="127"/>
  <c r="U33" i="127"/>
  <c r="I33" i="127"/>
  <c r="DL33" i="127"/>
  <c r="CZ33" i="127"/>
  <c r="CN33" i="127"/>
  <c r="CB33" i="127"/>
  <c r="BP33" i="127"/>
  <c r="BD33" i="127"/>
  <c r="AR33" i="127"/>
  <c r="AF33" i="127"/>
  <c r="T33" i="127"/>
  <c r="H33" i="127"/>
  <c r="DK33" i="127"/>
  <c r="CY33" i="127"/>
  <c r="CM33" i="127"/>
  <c r="CA33" i="127"/>
  <c r="BO33" i="127"/>
  <c r="BC33" i="127"/>
  <c r="AQ33" i="127"/>
  <c r="AE33" i="127"/>
  <c r="S33" i="127"/>
  <c r="G33" i="127"/>
  <c r="DJ33" i="127"/>
  <c r="CX33" i="127"/>
  <c r="CL33" i="127"/>
  <c r="BZ33" i="127"/>
  <c r="BN33" i="127"/>
  <c r="BW33" i="127"/>
  <c r="AD33" i="127"/>
  <c r="DI33" i="127"/>
  <c r="BM33" i="127"/>
  <c r="AC33" i="127"/>
  <c r="DH33" i="127"/>
  <c r="BL33" i="127"/>
  <c r="AB33" i="127"/>
  <c r="DG33" i="127"/>
  <c r="BK33" i="127"/>
  <c r="AA33" i="127"/>
  <c r="CW33" i="127"/>
  <c r="BB33" i="127"/>
  <c r="R33" i="127"/>
  <c r="CV33" i="127"/>
  <c r="BA33" i="127"/>
  <c r="Q33" i="127"/>
  <c r="CU33" i="127"/>
  <c r="AZ33" i="127"/>
  <c r="P33" i="127"/>
  <c r="CK33" i="127"/>
  <c r="AY33" i="127"/>
  <c r="O33" i="127"/>
  <c r="CJ33" i="127"/>
  <c r="AP33" i="127"/>
  <c r="F33" i="127"/>
  <c r="CI33" i="127"/>
  <c r="AO33" i="127"/>
  <c r="E33" i="127"/>
  <c r="BY33" i="127"/>
  <c r="AN33" i="127"/>
  <c r="D33" i="127"/>
  <c r="BX33" i="127"/>
  <c r="AM33" i="127"/>
  <c r="C33" i="127"/>
  <c r="DR34" i="127"/>
  <c r="DF34" i="127"/>
  <c r="CT34" i="127"/>
  <c r="CH34" i="127"/>
  <c r="BV34" i="127"/>
  <c r="BJ34" i="127"/>
  <c r="AX34" i="127"/>
  <c r="AL34" i="127"/>
  <c r="Z34" i="127"/>
  <c r="N34" i="127"/>
  <c r="DQ34" i="127"/>
  <c r="DE34" i="127"/>
  <c r="CS34" i="127"/>
  <c r="CG34" i="127"/>
  <c r="BU34" i="127"/>
  <c r="BI34" i="127"/>
  <c r="AW34" i="127"/>
  <c r="AK34" i="127"/>
  <c r="Y34" i="127"/>
  <c r="M34" i="127"/>
  <c r="DP34" i="127"/>
  <c r="DD34" i="127"/>
  <c r="CR34" i="127"/>
  <c r="CF34" i="127"/>
  <c r="BT34" i="127"/>
  <c r="BH34" i="127"/>
  <c r="AV34" i="127"/>
  <c r="AJ34" i="127"/>
  <c r="X34" i="127"/>
  <c r="L34" i="127"/>
  <c r="DO34" i="127"/>
  <c r="DC34" i="127"/>
  <c r="CQ34" i="127"/>
  <c r="CE34" i="127"/>
  <c r="BS34" i="127"/>
  <c r="BG34" i="127"/>
  <c r="AU34" i="127"/>
  <c r="AI34" i="127"/>
  <c r="W34" i="127"/>
  <c r="K34" i="127"/>
  <c r="DN34" i="127"/>
  <c r="DB34" i="127"/>
  <c r="CP34" i="127"/>
  <c r="CD34" i="127"/>
  <c r="BR34" i="127"/>
  <c r="BF34" i="127"/>
  <c r="AT34" i="127"/>
  <c r="AH34" i="127"/>
  <c r="V34" i="127"/>
  <c r="J34" i="127"/>
  <c r="DM34" i="127"/>
  <c r="DA34" i="127"/>
  <c r="CO34" i="127"/>
  <c r="CC34" i="127"/>
  <c r="BQ34" i="127"/>
  <c r="BE34" i="127"/>
  <c r="AS34" i="127"/>
  <c r="AG34" i="127"/>
  <c r="U34" i="127"/>
  <c r="I34" i="127"/>
  <c r="DL34" i="127"/>
  <c r="CZ34" i="127"/>
  <c r="CN34" i="127"/>
  <c r="CB34" i="127"/>
  <c r="BP34" i="127"/>
  <c r="BD34" i="127"/>
  <c r="AR34" i="127"/>
  <c r="AF34" i="127"/>
  <c r="T34" i="127"/>
  <c r="H34" i="127"/>
  <c r="DK34" i="127"/>
  <c r="CY34" i="127"/>
  <c r="CM34" i="127"/>
  <c r="CA34" i="127"/>
  <c r="BO34" i="127"/>
  <c r="BC34" i="127"/>
  <c r="AQ34" i="127"/>
  <c r="AE34" i="127"/>
  <c r="S34" i="127"/>
  <c r="G34" i="127"/>
  <c r="DJ34" i="127"/>
  <c r="CX34" i="127"/>
  <c r="CL34" i="127"/>
  <c r="BZ34" i="127"/>
  <c r="BN34" i="127"/>
  <c r="DI34" i="127"/>
  <c r="BM34" i="127"/>
  <c r="AC34" i="127"/>
  <c r="DH34" i="127"/>
  <c r="BL34" i="127"/>
  <c r="AB34" i="127"/>
  <c r="DG34" i="127"/>
  <c r="BK34" i="127"/>
  <c r="AA34" i="127"/>
  <c r="CW34" i="127"/>
  <c r="BB34" i="127"/>
  <c r="R34" i="127"/>
  <c r="CV34" i="127"/>
  <c r="BA34" i="127"/>
  <c r="Q34" i="127"/>
  <c r="CU34" i="127"/>
  <c r="AZ34" i="127"/>
  <c r="P34" i="127"/>
  <c r="CK34" i="127"/>
  <c r="AY34" i="127"/>
  <c r="O34" i="127"/>
  <c r="CJ34" i="127"/>
  <c r="AP34" i="127"/>
  <c r="F34" i="127"/>
  <c r="CI34" i="127"/>
  <c r="AO34" i="127"/>
  <c r="E34" i="127"/>
  <c r="BY34" i="127"/>
  <c r="AN34" i="127"/>
  <c r="D34" i="127"/>
  <c r="BX34" i="127"/>
  <c r="AM34" i="127"/>
  <c r="BW34" i="127"/>
  <c r="AD34" i="127"/>
  <c r="A13" i="127"/>
  <c r="D12" i="127"/>
  <c r="C12" i="127"/>
  <c r="E12" i="127"/>
  <c r="C11" i="127"/>
  <c r="D11" i="127"/>
  <c r="B36" i="127" a="1"/>
  <c r="DF35" i="127" l="1"/>
  <c r="DE35" i="127"/>
  <c r="K35" i="127"/>
  <c r="BU35" i="127"/>
  <c r="CG35" i="127"/>
  <c r="CS35" i="127"/>
  <c r="S35" i="127"/>
  <c r="CJ35" i="127"/>
  <c r="O35" i="127"/>
  <c r="AY35" i="127"/>
  <c r="DJ35" i="127"/>
  <c r="G35" i="127"/>
  <c r="AQ35" i="127"/>
  <c r="BC35" i="127"/>
  <c r="DA35" i="127"/>
  <c r="DM35" i="127"/>
  <c r="BW35" i="127"/>
  <c r="J35" i="127"/>
  <c r="AM35" i="127"/>
  <c r="EQ36" i="127"/>
  <c r="GN36" i="127"/>
  <c r="HT36" i="127"/>
  <c r="GK36" i="127"/>
  <c r="GX36" i="127"/>
  <c r="DW36" i="127"/>
  <c r="FR36" i="127"/>
  <c r="FN36" i="127"/>
  <c r="ED36" i="127"/>
  <c r="HU36" i="127"/>
  <c r="GY36" i="127"/>
  <c r="IH36" i="127"/>
  <c r="GV36" i="127"/>
  <c r="HS36" i="127"/>
  <c r="FQ36" i="127"/>
  <c r="GL36" i="127"/>
  <c r="EW36" i="127"/>
  <c r="FY36" i="127"/>
  <c r="EF36" i="127"/>
  <c r="A37" i="127"/>
  <c r="FQ37" i="127" s="1"/>
  <c r="FZ36" i="127"/>
  <c r="GP36" i="127"/>
  <c r="FV36" i="127"/>
  <c r="GI36" i="127"/>
  <c r="GW36" i="127"/>
  <c r="EU36" i="127"/>
  <c r="EJ36" i="127"/>
  <c r="HW36" i="127"/>
  <c r="FM36" i="127"/>
  <c r="ET36" i="127"/>
  <c r="FG36" i="127"/>
  <c r="FT36" i="127"/>
  <c r="DV36" i="127"/>
  <c r="E36" i="127"/>
  <c r="HJ36" i="127"/>
  <c r="HK36" i="127"/>
  <c r="EZ36" i="127"/>
  <c r="ER36" i="127"/>
  <c r="FE36" i="127"/>
  <c r="HY36" i="127"/>
  <c r="HI36" i="127"/>
  <c r="DZ36" i="127"/>
  <c r="EB36" i="127"/>
  <c r="DX36" i="127"/>
  <c r="GS36" i="127"/>
  <c r="GH36" i="127"/>
  <c r="GM36" i="127"/>
  <c r="GZ36" i="127"/>
  <c r="IF36" i="127"/>
  <c r="GE36" i="127"/>
  <c r="GB36" i="127"/>
  <c r="FK36" i="127"/>
  <c r="GA36" i="127"/>
  <c r="HD36" i="127"/>
  <c r="HQ36" i="127"/>
  <c r="FB36" i="127"/>
  <c r="EN36" i="127"/>
  <c r="FJ36" i="127"/>
  <c r="FC36" i="127"/>
  <c r="GO36" i="127"/>
  <c r="GJ36" i="127"/>
  <c r="DU36" i="127"/>
  <c r="HO36" i="127"/>
  <c r="FD36" i="127"/>
  <c r="FA36" i="127"/>
  <c r="DY36" i="127"/>
  <c r="BJ35" i="127"/>
  <c r="CT35" i="127"/>
  <c r="BI35" i="127"/>
  <c r="X35" i="127"/>
  <c r="CP35" i="127"/>
  <c r="BE35" i="127"/>
  <c r="T35" i="127"/>
  <c r="CX35" i="127"/>
  <c r="CW35" i="127"/>
  <c r="AP35" i="127"/>
  <c r="BV35" i="127"/>
  <c r="BR35" i="127"/>
  <c r="DK35" i="127"/>
  <c r="CI35" i="127"/>
  <c r="M35" i="127"/>
  <c r="U35" i="127"/>
  <c r="CV35" i="127"/>
  <c r="CE35" i="127"/>
  <c r="CM35" i="127"/>
  <c r="E35" i="127"/>
  <c r="BS35" i="127"/>
  <c r="CA35" i="127"/>
  <c r="BY35" i="127"/>
  <c r="CR35" i="127"/>
  <c r="CZ35" i="127"/>
  <c r="AC35" i="127"/>
  <c r="CH35" i="127"/>
  <c r="AW35" i="127"/>
  <c r="DO35" i="127"/>
  <c r="CD35" i="127"/>
  <c r="AS35" i="127"/>
  <c r="H35" i="127"/>
  <c r="CL35" i="127"/>
  <c r="BB35" i="127"/>
  <c r="F35" i="127"/>
  <c r="Y35" i="127"/>
  <c r="DC35" i="127"/>
  <c r="AG35" i="127"/>
  <c r="BZ35" i="127"/>
  <c r="R35" i="127"/>
  <c r="AX35" i="127"/>
  <c r="CQ35" i="127"/>
  <c r="BF35" i="127"/>
  <c r="CY35" i="127"/>
  <c r="BN35" i="127"/>
  <c r="AO35" i="127"/>
  <c r="AL35" i="127"/>
  <c r="DP35" i="127"/>
  <c r="AT35" i="127"/>
  <c r="I35" i="127"/>
  <c r="DI35" i="127"/>
  <c r="BA35" i="127"/>
  <c r="Z35" i="127"/>
  <c r="DD35" i="127"/>
  <c r="AH35" i="127"/>
  <c r="DL35" i="127"/>
  <c r="BM35" i="127"/>
  <c r="Q35" i="127"/>
  <c r="N35" i="127"/>
  <c r="BG35" i="127"/>
  <c r="V35" i="127"/>
  <c r="BO35" i="127"/>
  <c r="CU35" i="127"/>
  <c r="BX35" i="127"/>
  <c r="DQ35" i="127"/>
  <c r="CF35" i="127"/>
  <c r="CK35" i="127"/>
  <c r="AF35" i="127"/>
  <c r="W35" i="127"/>
  <c r="DR35" i="127"/>
  <c r="EG36" i="127"/>
  <c r="GD36" i="127"/>
  <c r="EL36" i="127"/>
  <c r="P35" i="127"/>
  <c r="AR35" i="127"/>
  <c r="AI35" i="127"/>
  <c r="EH36" i="127"/>
  <c r="HF36" i="127"/>
  <c r="EY36" i="127"/>
  <c r="AA35" i="127"/>
  <c r="BP35" i="127"/>
  <c r="AU35" i="127"/>
  <c r="EI36" i="127"/>
  <c r="IC36" i="127"/>
  <c r="FL36" i="127"/>
  <c r="BK35" i="127"/>
  <c r="CB35" i="127"/>
  <c r="AJ35" i="127"/>
  <c r="GQ36" i="127"/>
  <c r="HP36" i="127"/>
  <c r="HA36" i="127"/>
  <c r="DG35" i="127"/>
  <c r="CN35" i="127"/>
  <c r="AV35" i="127"/>
  <c r="HL36" i="127"/>
  <c r="IE36" i="127"/>
  <c r="HN36" i="127"/>
  <c r="AB35" i="127"/>
  <c r="BQ35" i="127"/>
  <c r="BH35" i="127"/>
  <c r="C36" i="127"/>
  <c r="EA36" i="127"/>
  <c r="IA36" i="127"/>
  <c r="AD35" i="127"/>
  <c r="DH35" i="127"/>
  <c r="CO35" i="127"/>
  <c r="BT35" i="127"/>
  <c r="EK36" i="127"/>
  <c r="EP36" i="127"/>
  <c r="DS36" i="127"/>
  <c r="B36" i="127"/>
  <c r="AP36" i="127" s="1"/>
  <c r="GF36" i="127"/>
  <c r="FP36" i="127"/>
  <c r="HV36" i="127"/>
  <c r="EX36" i="127"/>
  <c r="HG36" i="127"/>
  <c r="FF36" i="127"/>
  <c r="HR36" i="127"/>
  <c r="FI36" i="127"/>
  <c r="HM36" i="127"/>
  <c r="EE36" i="127"/>
  <c r="AN35" i="127"/>
  <c r="AZ35" i="127"/>
  <c r="BL35" i="127"/>
  <c r="AE35" i="127"/>
  <c r="BD35" i="127"/>
  <c r="CC35" i="127"/>
  <c r="DB35" i="127"/>
  <c r="L35" i="127"/>
  <c r="AK35" i="127"/>
  <c r="GG36" i="127"/>
  <c r="GR36" i="127"/>
  <c r="DT36" i="127"/>
  <c r="GC36" i="127"/>
  <c r="ID36" i="127"/>
  <c r="FU36" i="127"/>
  <c r="IG36" i="127"/>
  <c r="FX36" i="127"/>
  <c r="HZ36" i="127"/>
  <c r="HH36" i="127"/>
  <c r="D36" i="127"/>
  <c r="FS36" i="127"/>
  <c r="IB36" i="127"/>
  <c r="EO36" i="127"/>
  <c r="HB36" i="127"/>
  <c r="ES36" i="127"/>
  <c r="HE36" i="127"/>
  <c r="EM36" i="127"/>
  <c r="FO36" i="127"/>
  <c r="FG37" i="127"/>
  <c r="FS37" i="127"/>
  <c r="GE37" i="127"/>
  <c r="ED37" i="127"/>
  <c r="EQ37" i="127"/>
  <c r="GS37" i="127"/>
  <c r="HF37" i="127"/>
  <c r="HS37" i="127"/>
  <c r="GO37" i="127"/>
  <c r="HG37" i="127"/>
  <c r="GB37" i="127"/>
  <c r="GT37" i="127"/>
  <c r="HI37" i="127"/>
  <c r="GC37" i="127"/>
  <c r="GU37" i="127"/>
  <c r="GH37" i="127"/>
  <c r="HB37" i="127"/>
  <c r="IG37" i="127"/>
  <c r="EB37" i="127"/>
  <c r="FF37" i="127"/>
  <c r="GM37" i="127"/>
  <c r="HP37" i="127"/>
  <c r="EO37" i="127"/>
  <c r="FT37" i="127"/>
  <c r="GN37" i="127"/>
  <c r="DY37" i="127"/>
  <c r="IC37" i="127"/>
  <c r="FW37" i="127"/>
  <c r="FX37" i="127"/>
  <c r="FY37" i="127"/>
  <c r="A14" i="127"/>
  <c r="C13" i="127"/>
  <c r="F13" i="127"/>
  <c r="E13" i="127"/>
  <c r="D13" i="127"/>
  <c r="BK36" i="127" l="1"/>
  <c r="BO36" i="127"/>
  <c r="CS36" i="127"/>
  <c r="CA36" i="127"/>
  <c r="BD36" i="127"/>
  <c r="J36" i="127"/>
  <c r="CH36" i="127"/>
  <c r="AK36" i="127"/>
  <c r="GZ37" i="127"/>
  <c r="EP37" i="127"/>
  <c r="HL37" i="127"/>
  <c r="HY37" i="127"/>
  <c r="D37" i="127"/>
  <c r="CO36" i="127"/>
  <c r="R36" i="127"/>
  <c r="BS36" i="127"/>
  <c r="BE36" i="127"/>
  <c r="BL36" i="127"/>
  <c r="CE36" i="127"/>
  <c r="BW36" i="127"/>
  <c r="CK36" i="127"/>
  <c r="Y36" i="127"/>
  <c r="DB36" i="127"/>
  <c r="CX36" i="127"/>
  <c r="CG36" i="127"/>
  <c r="CY36" i="127"/>
  <c r="AR36" i="127"/>
  <c r="DF36" i="127"/>
  <c r="X36" i="127"/>
  <c r="DI36" i="127"/>
  <c r="CM36" i="127"/>
  <c r="DM36" i="127"/>
  <c r="CZ36" i="127"/>
  <c r="BI36" i="127"/>
  <c r="T36" i="127"/>
  <c r="DA36" i="127"/>
  <c r="BG36" i="127"/>
  <c r="AT36" i="127"/>
  <c r="CT36" i="127"/>
  <c r="AS36" i="127"/>
  <c r="DO36" i="127"/>
  <c r="DP36" i="127"/>
  <c r="CQ36" i="127"/>
  <c r="F36" i="127"/>
  <c r="GQ37" i="127"/>
  <c r="HE37" i="127"/>
  <c r="IF37" i="127"/>
  <c r="FL37" i="127"/>
  <c r="HX37" i="127"/>
  <c r="FO37" i="127"/>
  <c r="GI37" i="127"/>
  <c r="FJ37" i="127"/>
  <c r="FU37" i="127"/>
  <c r="DZ37" i="127"/>
  <c r="HC37" i="127"/>
  <c r="HR37" i="127"/>
  <c r="C37" i="127"/>
  <c r="GA37" i="127"/>
  <c r="DT37" i="127"/>
  <c r="GG37" i="127"/>
  <c r="HD37" i="127"/>
  <c r="GL37" i="127"/>
  <c r="GW37" i="127"/>
  <c r="ID37" i="127"/>
  <c r="HO37" i="127"/>
  <c r="IE37" i="127"/>
  <c r="EF37" i="127"/>
  <c r="GP37" i="127"/>
  <c r="EJ37" i="127"/>
  <c r="GV37" i="127"/>
  <c r="IH37" i="127"/>
  <c r="HN37" i="127"/>
  <c r="HT37" i="127"/>
  <c r="ET37" i="127"/>
  <c r="IA37" i="127"/>
  <c r="F37" i="127"/>
  <c r="EV37" i="127"/>
  <c r="HH37" i="127"/>
  <c r="EY37" i="127"/>
  <c r="HK37" i="127"/>
  <c r="EC37" i="127"/>
  <c r="EN37" i="127"/>
  <c r="DV37" i="127"/>
  <c r="FA37" i="127"/>
  <c r="A38" i="127"/>
  <c r="EE37" i="127"/>
  <c r="FK37" i="127"/>
  <c r="HW37" i="127"/>
  <c r="FN37" i="127"/>
  <c r="HZ37" i="127"/>
  <c r="FH37" i="127"/>
  <c r="FP37" i="127"/>
  <c r="ES37" i="127"/>
  <c r="FB37" i="127"/>
  <c r="E37" i="127"/>
  <c r="ER37" i="127"/>
  <c r="FZ37" i="127"/>
  <c r="DS37" i="127"/>
  <c r="M36" i="127"/>
  <c r="IB37" i="127"/>
  <c r="EM37" i="127"/>
  <c r="FC37" i="127"/>
  <c r="FM37" i="127"/>
  <c r="GF37" i="127"/>
  <c r="EU37" i="127"/>
  <c r="BN36" i="127"/>
  <c r="DC36" i="127"/>
  <c r="DX37" i="127"/>
  <c r="HM37" i="127"/>
  <c r="EA37" i="127"/>
  <c r="EX37" i="127"/>
  <c r="FR37" i="127"/>
  <c r="EI37" i="127"/>
  <c r="AM36" i="127"/>
  <c r="CD36" i="127"/>
  <c r="HU37" i="127"/>
  <c r="GK37" i="127"/>
  <c r="EZ37" i="127"/>
  <c r="EH37" i="127"/>
  <c r="FE37" i="127"/>
  <c r="DW37" i="127"/>
  <c r="BV36" i="127"/>
  <c r="CI36" i="127"/>
  <c r="GX37" i="127"/>
  <c r="FI37" i="127"/>
  <c r="EK37" i="127"/>
  <c r="EW37" i="127"/>
  <c r="GR37" i="127"/>
  <c r="H36" i="127"/>
  <c r="DG36" i="127"/>
  <c r="HA37" i="127"/>
  <c r="FV37" i="127"/>
  <c r="EL37" i="127"/>
  <c r="DU37" i="127"/>
  <c r="EG37" i="127"/>
  <c r="GD37" i="127"/>
  <c r="BM36" i="127"/>
  <c r="GY37" i="127"/>
  <c r="HQ37" i="127"/>
  <c r="GJ37" i="127"/>
  <c r="HJ37" i="127"/>
  <c r="HV37" i="127"/>
  <c r="FD37" i="127"/>
  <c r="AN36" i="127"/>
  <c r="AL36" i="127"/>
  <c r="DQ36" i="127"/>
  <c r="AJ36" i="127"/>
  <c r="AH36" i="127"/>
  <c r="AF36" i="127"/>
  <c r="DH36" i="127"/>
  <c r="CV36" i="127"/>
  <c r="L36" i="127"/>
  <c r="V36" i="127"/>
  <c r="DK36" i="127"/>
  <c r="BX36" i="127"/>
  <c r="AW36" i="127"/>
  <c r="AI36" i="127"/>
  <c r="AE36" i="127"/>
  <c r="AY36" i="127"/>
  <c r="W36" i="127"/>
  <c r="DJ36" i="127"/>
  <c r="AB36" i="127"/>
  <c r="DR36" i="127"/>
  <c r="I36" i="127"/>
  <c r="CL36" i="127"/>
  <c r="BJ36" i="127"/>
  <c r="DN36" i="127"/>
  <c r="CW36" i="127"/>
  <c r="BT36" i="127"/>
  <c r="AD36" i="127"/>
  <c r="CJ36" i="127"/>
  <c r="Z36" i="127"/>
  <c r="CB36" i="127"/>
  <c r="BA36" i="127"/>
  <c r="N36" i="127"/>
  <c r="BF36" i="127"/>
  <c r="AC36" i="127"/>
  <c r="DE36" i="127"/>
  <c r="BQ36" i="127"/>
  <c r="AG36" i="127"/>
  <c r="G36" i="127"/>
  <c r="K36" i="127"/>
  <c r="DL36" i="127"/>
  <c r="CN36" i="127"/>
  <c r="BH36" i="127"/>
  <c r="P36" i="127"/>
  <c r="BP36" i="127"/>
  <c r="BU36" i="127"/>
  <c r="AU36" i="127"/>
  <c r="CC36" i="127"/>
  <c r="AQ36" i="127"/>
  <c r="BC36" i="127"/>
  <c r="AZ36" i="127"/>
  <c r="S36" i="127"/>
  <c r="DD36" i="127"/>
  <c r="U36" i="127"/>
  <c r="CR36" i="127"/>
  <c r="BZ36" i="127"/>
  <c r="CU36" i="127"/>
  <c r="CF36" i="127"/>
  <c r="BB36" i="127"/>
  <c r="AA36" i="127"/>
  <c r="AX36" i="127"/>
  <c r="CP36" i="127"/>
  <c r="BY36" i="127"/>
  <c r="BR36" i="127"/>
  <c r="AO36" i="127"/>
  <c r="AV36" i="127"/>
  <c r="Q36" i="127"/>
  <c r="O36" i="127"/>
  <c r="IF38" i="127"/>
  <c r="HZ38" i="127"/>
  <c r="HM38" i="127"/>
  <c r="GZ38" i="127"/>
  <c r="GM38" i="127"/>
  <c r="FZ38" i="127"/>
  <c r="FM38" i="127"/>
  <c r="EL38" i="127"/>
  <c r="IE38" i="127"/>
  <c r="HQ38" i="127"/>
  <c r="GO38" i="127"/>
  <c r="GA38" i="127"/>
  <c r="FK38" i="127"/>
  <c r="EW38" i="127"/>
  <c r="EI38" i="127"/>
  <c r="DV38" i="127"/>
  <c r="ID38" i="127"/>
  <c r="HB38" i="127"/>
  <c r="GN38" i="127"/>
  <c r="HS38" i="127"/>
  <c r="GI38" i="127"/>
  <c r="FT38" i="127"/>
  <c r="FE38" i="127"/>
  <c r="EP38" i="127"/>
  <c r="DZ38" i="127"/>
  <c r="A39" i="127"/>
  <c r="HR38" i="127"/>
  <c r="GH38" i="127"/>
  <c r="FS38" i="127"/>
  <c r="FD38" i="127"/>
  <c r="DY38" i="127"/>
  <c r="HY38" i="127"/>
  <c r="HF38" i="127"/>
  <c r="GK38" i="127"/>
  <c r="FQ38" i="127"/>
  <c r="EX38" i="127"/>
  <c r="EF38" i="127"/>
  <c r="HX38" i="127"/>
  <c r="HE38" i="127"/>
  <c r="GG38" i="127"/>
  <c r="EV38" i="127"/>
  <c r="EE38" i="127"/>
  <c r="D38" i="127"/>
  <c r="HW38" i="127"/>
  <c r="HD38" i="127"/>
  <c r="GF38" i="127"/>
  <c r="FO38" i="127"/>
  <c r="ED38" i="127"/>
  <c r="C38" i="127"/>
  <c r="HV38" i="127"/>
  <c r="GE38" i="127"/>
  <c r="FN38" i="127"/>
  <c r="ET38" i="127"/>
  <c r="EC38" i="127"/>
  <c r="HU38" i="127"/>
  <c r="GW38" i="127"/>
  <c r="GD38" i="127"/>
  <c r="ES38" i="127"/>
  <c r="EA38" i="127"/>
  <c r="HK38" i="127"/>
  <c r="FA38" i="127"/>
  <c r="DS38" i="127"/>
  <c r="HJ38" i="127"/>
  <c r="FY38" i="127"/>
  <c r="ER38" i="127"/>
  <c r="G38" i="127"/>
  <c r="HI38" i="127"/>
  <c r="EQ38" i="127"/>
  <c r="F38" i="127"/>
  <c r="HG38" i="127"/>
  <c r="EM38" i="127"/>
  <c r="IH38" i="127"/>
  <c r="GU38" i="127"/>
  <c r="FU38" i="127"/>
  <c r="EK38" i="127"/>
  <c r="IG38" i="127"/>
  <c r="GT38" i="127"/>
  <c r="EJ38" i="127"/>
  <c r="IC38" i="127"/>
  <c r="GS38" i="127"/>
  <c r="EH38" i="127"/>
  <c r="IB38" i="127"/>
  <c r="GR38" i="127"/>
  <c r="FH38" i="127"/>
  <c r="EG38" i="127"/>
  <c r="IA38" i="127"/>
  <c r="GQ38" i="127"/>
  <c r="DX38" i="127"/>
  <c r="GC38" i="127"/>
  <c r="FF38" i="127"/>
  <c r="FB38" i="127"/>
  <c r="DW38" i="127"/>
  <c r="DU38" i="127"/>
  <c r="DT38" i="127"/>
  <c r="HO38" i="127"/>
  <c r="HN38" i="127"/>
  <c r="HL38" i="127"/>
  <c r="GL38" i="127"/>
  <c r="FL38" i="127"/>
  <c r="FX38" i="127"/>
  <c r="GV38" i="127"/>
  <c r="EB38" i="127"/>
  <c r="EN38" i="127"/>
  <c r="EZ38" i="127"/>
  <c r="HH38" i="127"/>
  <c r="HT38" i="127"/>
  <c r="A15" i="127"/>
  <c r="F14" i="127"/>
  <c r="E14" i="127"/>
  <c r="G14" i="127"/>
  <c r="D14" i="127"/>
  <c r="C14" i="127"/>
  <c r="GJ38" i="127" l="1"/>
  <c r="FC38" i="127"/>
  <c r="FI38" i="127"/>
  <c r="FV38" i="127"/>
  <c r="GB38" i="127"/>
  <c r="GX38" i="127"/>
  <c r="FP38" i="127"/>
  <c r="EO38" i="127"/>
  <c r="HA38" i="127"/>
  <c r="HC38" i="127"/>
  <c r="GP38" i="127"/>
  <c r="FG38" i="127"/>
  <c r="FR38" i="127"/>
  <c r="FW38" i="127"/>
  <c r="FJ38" i="127"/>
  <c r="EU38" i="127"/>
  <c r="E38" i="127"/>
  <c r="GY38" i="127"/>
  <c r="HP38" i="127"/>
  <c r="EY38" i="127"/>
  <c r="IH39" i="127"/>
  <c r="HX39" i="127"/>
  <c r="HF39" i="127"/>
  <c r="HY39" i="127"/>
  <c r="HE39" i="127"/>
  <c r="GP39" i="127"/>
  <c r="GA39" i="127"/>
  <c r="FI39" i="127"/>
  <c r="ET39" i="127"/>
  <c r="EE39" i="127"/>
  <c r="F39" i="127"/>
  <c r="HZ39" i="127"/>
  <c r="HD39" i="127"/>
  <c r="GN39" i="127"/>
  <c r="FU39" i="127"/>
  <c r="FE39" i="127"/>
  <c r="EL39" i="127"/>
  <c r="DV39" i="127"/>
  <c r="HW39" i="127"/>
  <c r="HC39" i="127"/>
  <c r="GM39" i="127"/>
  <c r="FT39" i="127"/>
  <c r="FD39" i="127"/>
  <c r="EK39" i="127"/>
  <c r="DU39" i="127"/>
  <c r="A40" i="127"/>
  <c r="HM39" i="127"/>
  <c r="GQ39" i="127"/>
  <c r="FS39" i="127"/>
  <c r="EX39" i="127"/>
  <c r="EF39" i="127"/>
  <c r="C39" i="127"/>
  <c r="IE39" i="127"/>
  <c r="HL39" i="127"/>
  <c r="GO39" i="127"/>
  <c r="FR39" i="127"/>
  <c r="EW39" i="127"/>
  <c r="EA39" i="127"/>
  <c r="HR39" i="127"/>
  <c r="GT39" i="127"/>
  <c r="FV39" i="127"/>
  <c r="EU39" i="127"/>
  <c r="DW39" i="127"/>
  <c r="HQ39" i="127"/>
  <c r="GS39" i="127"/>
  <c r="FQ39" i="127"/>
  <c r="ES39" i="127"/>
  <c r="DT39" i="127"/>
  <c r="HP39" i="127"/>
  <c r="GR39" i="127"/>
  <c r="FP39" i="127"/>
  <c r="ER39" i="127"/>
  <c r="DS39" i="127"/>
  <c r="HO39" i="127"/>
  <c r="GI39" i="127"/>
  <c r="FO39" i="127"/>
  <c r="EQ39" i="127"/>
  <c r="H39" i="127"/>
  <c r="HN39" i="127"/>
  <c r="GH39" i="127"/>
  <c r="FK39" i="127"/>
  <c r="EM39" i="127"/>
  <c r="G39" i="127"/>
  <c r="HB39" i="127"/>
  <c r="FJ39" i="127"/>
  <c r="DY39" i="127"/>
  <c r="HA39" i="127"/>
  <c r="FH39" i="127"/>
  <c r="DX39" i="127"/>
  <c r="GZ39" i="127"/>
  <c r="FG39" i="127"/>
  <c r="E39" i="127"/>
  <c r="GY39" i="127"/>
  <c r="FF39" i="127"/>
  <c r="D39" i="127"/>
  <c r="GU39" i="127"/>
  <c r="FC39" i="127"/>
  <c r="ID39" i="127"/>
  <c r="GG39" i="127"/>
  <c r="EY39" i="127"/>
  <c r="IC39" i="127"/>
  <c r="GF39" i="127"/>
  <c r="EV39" i="127"/>
  <c r="IB39" i="127"/>
  <c r="GE39" i="127"/>
  <c r="EJ39" i="127"/>
  <c r="IA39" i="127"/>
  <c r="GD39" i="127"/>
  <c r="EI39" i="127"/>
  <c r="HG39" i="127"/>
  <c r="GC39" i="127"/>
  <c r="GB39" i="127"/>
  <c r="FW39" i="127"/>
  <c r="EH39" i="127"/>
  <c r="EG39" i="127"/>
  <c r="DZ39" i="127"/>
  <c r="HS39" i="127"/>
  <c r="HK39" i="127"/>
  <c r="IF39" i="127"/>
  <c r="EP39" i="127"/>
  <c r="EC39" i="127"/>
  <c r="FB39" i="127"/>
  <c r="EO39" i="127"/>
  <c r="FN39" i="127"/>
  <c r="EB39" i="127"/>
  <c r="FA39" i="127"/>
  <c r="FZ39" i="127"/>
  <c r="GJ39" i="127"/>
  <c r="GL39" i="127"/>
  <c r="GV39" i="127"/>
  <c r="GX39" i="127"/>
  <c r="HH39" i="127"/>
  <c r="HJ39" i="127"/>
  <c r="HT39" i="127"/>
  <c r="HV39" i="127"/>
  <c r="FM39" i="127"/>
  <c r="FY39" i="127"/>
  <c r="GK39" i="127"/>
  <c r="GW39" i="127"/>
  <c r="EN39" i="127"/>
  <c r="EZ39" i="127"/>
  <c r="FL39" i="127"/>
  <c r="FX39" i="127"/>
  <c r="HI39" i="127"/>
  <c r="HU39" i="127"/>
  <c r="IG39" i="127"/>
  <c r="ED39" i="127"/>
  <c r="A16" i="127"/>
  <c r="D15" i="127"/>
  <c r="C15" i="127"/>
  <c r="H15" i="127"/>
  <c r="G15" i="127"/>
  <c r="F15" i="127"/>
  <c r="E15" i="127"/>
  <c r="IH40" i="127" l="1"/>
  <c r="IA40" i="127"/>
  <c r="HL40" i="127"/>
  <c r="GU40" i="127"/>
  <c r="GG40" i="127"/>
  <c r="FS40" i="127"/>
  <c r="FE40" i="127"/>
  <c r="EQ40" i="127"/>
  <c r="EA40" i="127"/>
  <c r="F40" i="127"/>
  <c r="HX40" i="127"/>
  <c r="HE40" i="127"/>
  <c r="GP40" i="127"/>
  <c r="GA40" i="127"/>
  <c r="FJ40" i="127"/>
  <c r="EU40" i="127"/>
  <c r="EF40" i="127"/>
  <c r="H40" i="127"/>
  <c r="HQ40" i="127"/>
  <c r="GZ40" i="127"/>
  <c r="GH40" i="127"/>
  <c r="FQ40" i="127"/>
  <c r="EY40" i="127"/>
  <c r="EI40" i="127"/>
  <c r="DS40" i="127"/>
  <c r="HP40" i="127"/>
  <c r="GY40" i="127"/>
  <c r="GF40" i="127"/>
  <c r="FP40" i="127"/>
  <c r="EX40" i="127"/>
  <c r="EH40" i="127"/>
  <c r="I40" i="127"/>
  <c r="ID40" i="127"/>
  <c r="HG40" i="127"/>
  <c r="GN40" i="127"/>
  <c r="FT40" i="127"/>
  <c r="EW40" i="127"/>
  <c r="ED40" i="127"/>
  <c r="IC40" i="127"/>
  <c r="HF40" i="127"/>
  <c r="GM40" i="127"/>
  <c r="FR40" i="127"/>
  <c r="EV40" i="127"/>
  <c r="DZ40" i="127"/>
  <c r="HR40" i="127"/>
  <c r="GR40" i="127"/>
  <c r="FU40" i="127"/>
  <c r="ES40" i="127"/>
  <c r="DV40" i="127"/>
  <c r="HO40" i="127"/>
  <c r="GQ40" i="127"/>
  <c r="FO40" i="127"/>
  <c r="ER40" i="127"/>
  <c r="DU40" i="127"/>
  <c r="HN40" i="127"/>
  <c r="GO40" i="127"/>
  <c r="FN40" i="127"/>
  <c r="EP40" i="127"/>
  <c r="DT40" i="127"/>
  <c r="HM40" i="127"/>
  <c r="GL40" i="127"/>
  <c r="FK40" i="127"/>
  <c r="EM40" i="127"/>
  <c r="G40" i="127"/>
  <c r="HK40" i="127"/>
  <c r="GI40" i="127"/>
  <c r="FI40" i="127"/>
  <c r="EL40" i="127"/>
  <c r="E40" i="127"/>
  <c r="HC40" i="127"/>
  <c r="FV40" i="127"/>
  <c r="DY40" i="127"/>
  <c r="HB40" i="127"/>
  <c r="FH40" i="127"/>
  <c r="DX40" i="127"/>
  <c r="HA40" i="127"/>
  <c r="FG40" i="127"/>
  <c r="DW40" i="127"/>
  <c r="GX40" i="127"/>
  <c r="FF40" i="127"/>
  <c r="D40" i="127"/>
  <c r="A41" i="127"/>
  <c r="GT40" i="127"/>
  <c r="FD40" i="127"/>
  <c r="C40" i="127"/>
  <c r="IE40" i="127"/>
  <c r="GS40" i="127"/>
  <c r="FC40" i="127"/>
  <c r="IB40" i="127"/>
  <c r="GE40" i="127"/>
  <c r="FB40" i="127"/>
  <c r="HZ40" i="127"/>
  <c r="GD40" i="127"/>
  <c r="ET40" i="127"/>
  <c r="HY40" i="127"/>
  <c r="GC40" i="127"/>
  <c r="EK40" i="127"/>
  <c r="HW40" i="127"/>
  <c r="HS40" i="127"/>
  <c r="HD40" i="127"/>
  <c r="GB40" i="127"/>
  <c r="FZ40" i="127"/>
  <c r="FW40" i="127"/>
  <c r="EJ40" i="127"/>
  <c r="EG40" i="127"/>
  <c r="EE40" i="127"/>
  <c r="HH40" i="127"/>
  <c r="IG40" i="127"/>
  <c r="HT40" i="127"/>
  <c r="HJ40" i="127"/>
  <c r="IF40" i="127"/>
  <c r="HV40" i="127"/>
  <c r="EC40" i="127"/>
  <c r="EO40" i="127"/>
  <c r="FA40" i="127"/>
  <c r="FM40" i="127"/>
  <c r="FY40" i="127"/>
  <c r="GK40" i="127"/>
  <c r="EB40" i="127"/>
  <c r="GW40" i="127"/>
  <c r="EN40" i="127"/>
  <c r="HI40" i="127"/>
  <c r="EZ40" i="127"/>
  <c r="HU40" i="127"/>
  <c r="GV40" i="127"/>
  <c r="FL40" i="127"/>
  <c r="FX40" i="127"/>
  <c r="GJ40" i="127"/>
  <c r="A17" i="127"/>
  <c r="I16" i="127"/>
  <c r="H16" i="127"/>
  <c r="G16" i="127"/>
  <c r="F16" i="127"/>
  <c r="D16" i="127"/>
  <c r="C16" i="127"/>
  <c r="E16" i="127"/>
  <c r="IH41" i="127" l="1"/>
  <c r="HX41" i="127"/>
  <c r="HF41" i="127"/>
  <c r="GQ41" i="127"/>
  <c r="GB41" i="127"/>
  <c r="FJ41" i="127"/>
  <c r="EU41" i="127"/>
  <c r="EF41" i="127"/>
  <c r="I41" i="127"/>
  <c r="ID41" i="127"/>
  <c r="HN41" i="127"/>
  <c r="GU41" i="127"/>
  <c r="GE41" i="127"/>
  <c r="FO41" i="127"/>
  <c r="EV41" i="127"/>
  <c r="EE41" i="127"/>
  <c r="G41" i="127"/>
  <c r="HR41" i="127"/>
  <c r="HA41" i="127"/>
  <c r="GG41" i="127"/>
  <c r="FP41" i="127"/>
  <c r="ET41" i="127"/>
  <c r="DZ41" i="127"/>
  <c r="D41" i="127"/>
  <c r="HQ41" i="127"/>
  <c r="GZ41" i="127"/>
  <c r="GF41" i="127"/>
  <c r="FK41" i="127"/>
  <c r="ES41" i="127"/>
  <c r="DY41" i="127"/>
  <c r="C41" i="127"/>
  <c r="HM41" i="127"/>
  <c r="GP41" i="127"/>
  <c r="FT41" i="127"/>
  <c r="EX41" i="127"/>
  <c r="DX41" i="127"/>
  <c r="A42" i="127"/>
  <c r="HL41" i="127"/>
  <c r="GO41" i="127"/>
  <c r="FS41" i="127"/>
  <c r="EW41" i="127"/>
  <c r="DW41" i="127"/>
  <c r="HY41" i="127"/>
  <c r="GT41" i="127"/>
  <c r="FU41" i="127"/>
  <c r="EQ41" i="127"/>
  <c r="DS41" i="127"/>
  <c r="HW41" i="127"/>
  <c r="GS41" i="127"/>
  <c r="FR41" i="127"/>
  <c r="EM41" i="127"/>
  <c r="J41" i="127"/>
  <c r="HS41" i="127"/>
  <c r="GR41" i="127"/>
  <c r="FQ41" i="127"/>
  <c r="EL41" i="127"/>
  <c r="H41" i="127"/>
  <c r="HP41" i="127"/>
  <c r="GN41" i="127"/>
  <c r="FI41" i="127"/>
  <c r="EK41" i="127"/>
  <c r="F41" i="127"/>
  <c r="HO41" i="127"/>
  <c r="GM41" i="127"/>
  <c r="FH41" i="127"/>
  <c r="EJ41" i="127"/>
  <c r="E41" i="127"/>
  <c r="HK41" i="127"/>
  <c r="FW41" i="127"/>
  <c r="EA41" i="127"/>
  <c r="HG41" i="127"/>
  <c r="FV41" i="127"/>
  <c r="DV41" i="127"/>
  <c r="HE41" i="127"/>
  <c r="FG41" i="127"/>
  <c r="DU41" i="127"/>
  <c r="HD41" i="127"/>
  <c r="FF41" i="127"/>
  <c r="DT41" i="127"/>
  <c r="HC41" i="127"/>
  <c r="FE41" i="127"/>
  <c r="HB41" i="127"/>
  <c r="FD41" i="127"/>
  <c r="GY41" i="127"/>
  <c r="FC41" i="127"/>
  <c r="IE41" i="127"/>
  <c r="GI41" i="127"/>
  <c r="EY41" i="127"/>
  <c r="IC41" i="127"/>
  <c r="GH41" i="127"/>
  <c r="ER41" i="127"/>
  <c r="EG41" i="127"/>
  <c r="IB41" i="127"/>
  <c r="IA41" i="127"/>
  <c r="HZ41" i="127"/>
  <c r="GD41" i="127"/>
  <c r="GC41" i="127"/>
  <c r="GA41" i="127"/>
  <c r="EI41" i="127"/>
  <c r="EH41" i="127"/>
  <c r="EB41" i="127"/>
  <c r="FA41" i="127"/>
  <c r="FZ41" i="127"/>
  <c r="EN41" i="127"/>
  <c r="FM41" i="127"/>
  <c r="GL41" i="127"/>
  <c r="EZ41" i="127"/>
  <c r="FY41" i="127"/>
  <c r="GX41" i="127"/>
  <c r="FL41" i="127"/>
  <c r="GK41" i="127"/>
  <c r="HJ41" i="127"/>
  <c r="FX41" i="127"/>
  <c r="GW41" i="127"/>
  <c r="HV41" i="127"/>
  <c r="IG41" i="127"/>
  <c r="ED41" i="127"/>
  <c r="EP41" i="127"/>
  <c r="GJ41" i="127"/>
  <c r="FB41" i="127"/>
  <c r="GV41" i="127"/>
  <c r="FN41" i="127"/>
  <c r="HH41" i="127"/>
  <c r="HT41" i="127"/>
  <c r="IF41" i="127"/>
  <c r="EC41" i="127"/>
  <c r="EO41" i="127"/>
  <c r="HU41" i="127"/>
  <c r="HI41" i="127"/>
  <c r="A18" i="127"/>
  <c r="C17" i="127"/>
  <c r="J17" i="127"/>
  <c r="I17" i="127"/>
  <c r="H17" i="127"/>
  <c r="G17" i="127"/>
  <c r="F17" i="127"/>
  <c r="E17" i="127"/>
  <c r="D17" i="127"/>
  <c r="IH42" i="127" l="1"/>
  <c r="A43" i="127"/>
  <c r="HQ42" i="127"/>
  <c r="HB42" i="127"/>
  <c r="GM42" i="127"/>
  <c r="FU42" i="127"/>
  <c r="FF42" i="127"/>
  <c r="EQ42" i="127"/>
  <c r="DY42" i="127"/>
  <c r="F42" i="127"/>
  <c r="HS42" i="127"/>
  <c r="HC42" i="127"/>
  <c r="GI42" i="127"/>
  <c r="FS42" i="127"/>
  <c r="FC42" i="127"/>
  <c r="EJ42" i="127"/>
  <c r="DT42" i="127"/>
  <c r="HR42" i="127"/>
  <c r="GZ42" i="127"/>
  <c r="GF42" i="127"/>
  <c r="FO42" i="127"/>
  <c r="EU42" i="127"/>
  <c r="EA42" i="127"/>
  <c r="E42" i="127"/>
  <c r="HP42" i="127"/>
  <c r="GY42" i="127"/>
  <c r="GE42" i="127"/>
  <c r="FK42" i="127"/>
  <c r="ET42" i="127"/>
  <c r="DZ42" i="127"/>
  <c r="D42" i="127"/>
  <c r="HO42" i="127"/>
  <c r="GS42" i="127"/>
  <c r="FW42" i="127"/>
  <c r="EY42" i="127"/>
  <c r="EF42" i="127"/>
  <c r="C42" i="127"/>
  <c r="HN42" i="127"/>
  <c r="GR42" i="127"/>
  <c r="FV42" i="127"/>
  <c r="EX42" i="127"/>
  <c r="EE42" i="127"/>
  <c r="IA42" i="127"/>
  <c r="HA42" i="127"/>
  <c r="GA42" i="127"/>
  <c r="EV42" i="127"/>
  <c r="DU42" i="127"/>
  <c r="HZ42" i="127"/>
  <c r="GU42" i="127"/>
  <c r="FT42" i="127"/>
  <c r="ES42" i="127"/>
  <c r="DS42" i="127"/>
  <c r="HY42" i="127"/>
  <c r="GT42" i="127"/>
  <c r="FR42" i="127"/>
  <c r="ER42" i="127"/>
  <c r="K42" i="127"/>
  <c r="HX42" i="127"/>
  <c r="GQ42" i="127"/>
  <c r="FQ42" i="127"/>
  <c r="EM42" i="127"/>
  <c r="J42" i="127"/>
  <c r="HW42" i="127"/>
  <c r="GP42" i="127"/>
  <c r="FP42" i="127"/>
  <c r="EL42" i="127"/>
  <c r="I42" i="127"/>
  <c r="IB42" i="127"/>
  <c r="GD42" i="127"/>
  <c r="EH42" i="127"/>
  <c r="HM42" i="127"/>
  <c r="GC42" i="127"/>
  <c r="EG42" i="127"/>
  <c r="HL42" i="127"/>
  <c r="GB42" i="127"/>
  <c r="DX42" i="127"/>
  <c r="HK42" i="127"/>
  <c r="FJ42" i="127"/>
  <c r="DW42" i="127"/>
  <c r="HG42" i="127"/>
  <c r="FI42" i="127"/>
  <c r="DV42" i="127"/>
  <c r="HF42" i="127"/>
  <c r="FH42" i="127"/>
  <c r="H42" i="127"/>
  <c r="HE42" i="127"/>
  <c r="FG42" i="127"/>
  <c r="G42" i="127"/>
  <c r="HD42" i="127"/>
  <c r="FE42" i="127"/>
  <c r="GO42" i="127"/>
  <c r="FD42" i="127"/>
  <c r="GG42" i="127"/>
  <c r="EW42" i="127"/>
  <c r="EK42" i="127"/>
  <c r="EI42" i="127"/>
  <c r="IE42" i="127"/>
  <c r="ID42" i="127"/>
  <c r="IC42" i="127"/>
  <c r="GN42" i="127"/>
  <c r="GH42" i="127"/>
  <c r="GJ42" i="127"/>
  <c r="HI42" i="127"/>
  <c r="GV42" i="127"/>
  <c r="HU42" i="127"/>
  <c r="HH42" i="127"/>
  <c r="IG42" i="127"/>
  <c r="HT42" i="127"/>
  <c r="ED42" i="127"/>
  <c r="IF42" i="127"/>
  <c r="EP42" i="127"/>
  <c r="FX42" i="127"/>
  <c r="GX42" i="127"/>
  <c r="EC42" i="127"/>
  <c r="HJ42" i="127"/>
  <c r="EO42" i="127"/>
  <c r="HV42" i="127"/>
  <c r="FA42" i="127"/>
  <c r="FM42" i="127"/>
  <c r="FY42" i="127"/>
  <c r="GK42" i="127"/>
  <c r="GW42" i="127"/>
  <c r="FL42" i="127"/>
  <c r="FB42" i="127"/>
  <c r="FN42" i="127"/>
  <c r="FZ42" i="127"/>
  <c r="GL42" i="127"/>
  <c r="EB42" i="127"/>
  <c r="EN42" i="127"/>
  <c r="EZ42" i="127"/>
  <c r="A19" i="127"/>
  <c r="G18" i="127"/>
  <c r="F18" i="127"/>
  <c r="D18" i="127"/>
  <c r="C18" i="127"/>
  <c r="E18" i="127"/>
  <c r="I18" i="127"/>
  <c r="H18" i="127"/>
  <c r="K18" i="127"/>
  <c r="J18" i="127"/>
  <c r="IH43" i="127" l="1"/>
  <c r="IE43" i="127"/>
  <c r="HP43" i="127"/>
  <c r="HA43" i="127"/>
  <c r="GI43" i="127"/>
  <c r="FT43" i="127"/>
  <c r="FE43" i="127"/>
  <c r="EM43" i="127"/>
  <c r="HS43" i="127"/>
  <c r="HC43" i="127"/>
  <c r="GM43" i="127"/>
  <c r="FS43" i="127"/>
  <c r="FC43" i="127"/>
  <c r="EJ43" i="127"/>
  <c r="DU43" i="127"/>
  <c r="HO43" i="127"/>
  <c r="GU43" i="127"/>
  <c r="GD43" i="127"/>
  <c r="FJ43" i="127"/>
  <c r="ES43" i="127"/>
  <c r="DY43" i="127"/>
  <c r="E43" i="127"/>
  <c r="IA43" i="127"/>
  <c r="HF43" i="127"/>
  <c r="GN43" i="127"/>
  <c r="FQ43" i="127"/>
  <c r="EV43" i="127"/>
  <c r="EA43" i="127"/>
  <c r="F43" i="127"/>
  <c r="HZ43" i="127"/>
  <c r="HE43" i="127"/>
  <c r="GH43" i="127"/>
  <c r="FP43" i="127"/>
  <c r="EU43" i="127"/>
  <c r="DZ43" i="127"/>
  <c r="D43" i="127"/>
  <c r="IC43" i="127"/>
  <c r="HD43" i="127"/>
  <c r="GE43" i="127"/>
  <c r="FG43" i="127"/>
  <c r="EH43" i="127"/>
  <c r="H43" i="127"/>
  <c r="IB43" i="127"/>
  <c r="HB43" i="127"/>
  <c r="GC43" i="127"/>
  <c r="FF43" i="127"/>
  <c r="EG43" i="127"/>
  <c r="G43" i="127"/>
  <c r="HL43" i="127"/>
  <c r="GF43" i="127"/>
  <c r="EY43" i="127"/>
  <c r="DW43" i="127"/>
  <c r="HK43" i="127"/>
  <c r="GB43" i="127"/>
  <c r="EX43" i="127"/>
  <c r="DV43" i="127"/>
  <c r="HG43" i="127"/>
  <c r="GA43" i="127"/>
  <c r="EW43" i="127"/>
  <c r="DT43" i="127"/>
  <c r="A44" i="127"/>
  <c r="GZ43" i="127"/>
  <c r="FW43" i="127"/>
  <c r="ET43" i="127"/>
  <c r="DS43" i="127"/>
  <c r="ID43" i="127"/>
  <c r="GY43" i="127"/>
  <c r="FV43" i="127"/>
  <c r="ER43" i="127"/>
  <c r="K43" i="127"/>
  <c r="GQ43" i="127"/>
  <c r="EL43" i="127"/>
  <c r="GP43" i="127"/>
  <c r="EK43" i="127"/>
  <c r="HY43" i="127"/>
  <c r="GO43" i="127"/>
  <c r="EI43" i="127"/>
  <c r="HX43" i="127"/>
  <c r="GG43" i="127"/>
  <c r="EF43" i="127"/>
  <c r="HW43" i="127"/>
  <c r="FU43" i="127"/>
  <c r="EE43" i="127"/>
  <c r="HR43" i="127"/>
  <c r="FR43" i="127"/>
  <c r="DX43" i="127"/>
  <c r="HQ43" i="127"/>
  <c r="FO43" i="127"/>
  <c r="J43" i="127"/>
  <c r="HN43" i="127"/>
  <c r="FK43" i="127"/>
  <c r="I43" i="127"/>
  <c r="HM43" i="127"/>
  <c r="FI43" i="127"/>
  <c r="C43" i="127"/>
  <c r="GT43" i="127"/>
  <c r="GS43" i="127"/>
  <c r="GR43" i="127"/>
  <c r="FH43" i="127"/>
  <c r="FD43" i="127"/>
  <c r="EQ43" i="127"/>
  <c r="EC43" i="127"/>
  <c r="FB43" i="127"/>
  <c r="L43" i="127"/>
  <c r="EO43" i="127"/>
  <c r="FN43" i="127"/>
  <c r="EB43" i="127"/>
  <c r="FA43" i="127"/>
  <c r="FZ43" i="127"/>
  <c r="EN43" i="127"/>
  <c r="FM43" i="127"/>
  <c r="GL43" i="127"/>
  <c r="EZ43" i="127"/>
  <c r="FY43" i="127"/>
  <c r="GX43" i="127"/>
  <c r="GW43" i="127"/>
  <c r="HI43" i="127"/>
  <c r="HU43" i="127"/>
  <c r="IG43" i="127"/>
  <c r="FL43" i="127"/>
  <c r="ED43" i="127"/>
  <c r="FX43" i="127"/>
  <c r="EP43" i="127"/>
  <c r="GJ43" i="127"/>
  <c r="HJ43" i="127"/>
  <c r="GV43" i="127"/>
  <c r="HV43" i="127"/>
  <c r="HH43" i="127"/>
  <c r="HT43" i="127"/>
  <c r="IF43" i="127"/>
  <c r="GK43" i="127"/>
  <c r="J19" i="127"/>
  <c r="G19" i="127"/>
  <c r="I19" i="127"/>
  <c r="H19" i="127"/>
  <c r="F19" i="127"/>
  <c r="L19" i="127"/>
  <c r="K19" i="127"/>
  <c r="E19" i="127"/>
  <c r="D19" i="127"/>
  <c r="C19" i="127"/>
  <c r="A20" i="127"/>
  <c r="IH44" i="127" l="1"/>
  <c r="IA44" i="127"/>
  <c r="HL44" i="127"/>
  <c r="GT44" i="127"/>
  <c r="GE44" i="127"/>
  <c r="FP44" i="127"/>
  <c r="EX44" i="127"/>
  <c r="EI44" i="127"/>
  <c r="DT44" i="127"/>
  <c r="HZ44" i="127"/>
  <c r="HG44" i="127"/>
  <c r="GQ44" i="127"/>
  <c r="GA44" i="127"/>
  <c r="FH44" i="127"/>
  <c r="ER44" i="127"/>
  <c r="DY44" i="127"/>
  <c r="E44" i="127"/>
  <c r="HP44" i="127"/>
  <c r="GY44" i="127"/>
  <c r="GD44" i="127"/>
  <c r="FJ44" i="127"/>
  <c r="ES44" i="127"/>
  <c r="DX44" i="127"/>
  <c r="C44" i="127"/>
  <c r="HR44" i="127"/>
  <c r="GZ44" i="127"/>
  <c r="GC44" i="127"/>
  <c r="FG44" i="127"/>
  <c r="EL44" i="127"/>
  <c r="DS44" i="127"/>
  <c r="HQ44" i="127"/>
  <c r="GU44" i="127"/>
  <c r="GB44" i="127"/>
  <c r="FF44" i="127"/>
  <c r="EK44" i="127"/>
  <c r="K44" i="127"/>
  <c r="HW44" i="127"/>
  <c r="GS44" i="127"/>
  <c r="FU44" i="127"/>
  <c r="EW44" i="127"/>
  <c r="DZ44" i="127"/>
  <c r="HS44" i="127"/>
  <c r="GR44" i="127"/>
  <c r="FT44" i="127"/>
  <c r="EV44" i="127"/>
  <c r="DW44" i="127"/>
  <c r="IB44" i="127"/>
  <c r="HA44" i="127"/>
  <c r="FR44" i="127"/>
  <c r="EM44" i="127"/>
  <c r="G44" i="127"/>
  <c r="HY44" i="127"/>
  <c r="GP44" i="127"/>
  <c r="FQ44" i="127"/>
  <c r="EJ44" i="127"/>
  <c r="F44" i="127"/>
  <c r="HX44" i="127"/>
  <c r="GO44" i="127"/>
  <c r="FO44" i="127"/>
  <c r="EH44" i="127"/>
  <c r="D44" i="127"/>
  <c r="HO44" i="127"/>
  <c r="GN44" i="127"/>
  <c r="FK44" i="127"/>
  <c r="EG44" i="127"/>
  <c r="HN44" i="127"/>
  <c r="GM44" i="127"/>
  <c r="FI44" i="127"/>
  <c r="EF44" i="127"/>
  <c r="HF44" i="127"/>
  <c r="FE44" i="127"/>
  <c r="I44" i="127"/>
  <c r="HE44" i="127"/>
  <c r="FD44" i="127"/>
  <c r="H44" i="127"/>
  <c r="HD44" i="127"/>
  <c r="FC44" i="127"/>
  <c r="HC44" i="127"/>
  <c r="EY44" i="127"/>
  <c r="HB44" i="127"/>
  <c r="EU44" i="127"/>
  <c r="GI44" i="127"/>
  <c r="ET44" i="127"/>
  <c r="GH44" i="127"/>
  <c r="EQ44" i="127"/>
  <c r="IE44" i="127"/>
  <c r="GG44" i="127"/>
  <c r="EE44" i="127"/>
  <c r="ID44" i="127"/>
  <c r="GF44" i="127"/>
  <c r="EA44" i="127"/>
  <c r="J44" i="127"/>
  <c r="IC44" i="127"/>
  <c r="HM44" i="127"/>
  <c r="HK44" i="127"/>
  <c r="FW44" i="127"/>
  <c r="FV44" i="127"/>
  <c r="FS44" i="127"/>
  <c r="DV44" i="127"/>
  <c r="DU44" i="127"/>
  <c r="GJ44" i="127"/>
  <c r="GW44" i="127"/>
  <c r="HV44" i="127"/>
  <c r="GV44" i="127"/>
  <c r="HI44" i="127"/>
  <c r="HH44" i="127"/>
  <c r="HU44" i="127"/>
  <c r="HT44" i="127"/>
  <c r="IG44" i="127"/>
  <c r="IF44" i="127"/>
  <c r="ED44" i="127"/>
  <c r="FL44" i="127"/>
  <c r="FZ44" i="127"/>
  <c r="FX44" i="127"/>
  <c r="GL44" i="127"/>
  <c r="M44" i="127"/>
  <c r="GX44" i="127"/>
  <c r="EC44" i="127"/>
  <c r="HJ44" i="127"/>
  <c r="EO44" i="127"/>
  <c r="FA44" i="127"/>
  <c r="FM44" i="127"/>
  <c r="FY44" i="127"/>
  <c r="EZ44" i="127"/>
  <c r="GK44" i="127"/>
  <c r="EP44" i="127"/>
  <c r="FB44" i="127"/>
  <c r="FN44" i="127"/>
  <c r="L44" i="127"/>
  <c r="EB44" i="127"/>
  <c r="EN44" i="127"/>
  <c r="L20" i="127"/>
  <c r="H20" i="127"/>
  <c r="K20" i="127"/>
  <c r="J20" i="127"/>
  <c r="I20" i="127"/>
  <c r="G20" i="127"/>
  <c r="E20" i="127"/>
  <c r="C20" i="127"/>
  <c r="F20" i="127"/>
  <c r="D20" i="127"/>
  <c r="M20" i="127"/>
  <c r="W45" i="127" l="1"/>
  <c r="BX45" i="127"/>
  <c r="DA45" i="127"/>
  <c r="AT45" i="127"/>
  <c r="AB45" i="127"/>
  <c r="Z45" i="127"/>
  <c r="DC45" i="127"/>
  <c r="DB45" i="127"/>
  <c r="CA45" i="127"/>
  <c r="BV45" i="127"/>
  <c r="BD45" i="127"/>
  <c r="BC45" i="127"/>
  <c r="AM45" i="127"/>
  <c r="L45" i="127"/>
  <c r="CF45" i="127"/>
  <c r="T45" i="127"/>
  <c r="CC45" i="127"/>
  <c r="AC45" i="127"/>
  <c r="CJ45" i="127"/>
  <c r="M45" i="127"/>
  <c r="BT45" i="127"/>
  <c r="AA45" i="127"/>
  <c r="DL45" i="127"/>
  <c r="BQ45" i="127"/>
  <c r="E45" i="127"/>
  <c r="BN45" i="127"/>
  <c r="BE45" i="127"/>
  <c r="DN45" i="127"/>
  <c r="AP45" i="127"/>
  <c r="CW45" i="127"/>
  <c r="O45" i="127"/>
  <c r="CY45" i="127"/>
  <c r="BB45" i="127"/>
  <c r="DI45" i="127"/>
  <c r="AV45" i="127"/>
  <c r="CG45" i="127"/>
  <c r="I45" i="127"/>
  <c r="BR45" i="127"/>
  <c r="V45" i="127"/>
  <c r="C45" i="127"/>
  <c r="CL45" i="127"/>
  <c r="AJ45" i="127"/>
  <c r="CS45" i="127"/>
  <c r="AG45" i="127"/>
  <c r="DD45" i="127"/>
  <c r="AN45" i="127"/>
  <c r="CO45" i="127"/>
  <c r="AS45" i="127"/>
  <c r="DM45" i="127"/>
  <c r="BY45" i="127"/>
  <c r="U45" i="127"/>
  <c r="CD45" i="127"/>
  <c r="R45" i="127"/>
  <c r="G45" i="127"/>
  <c r="BH45" i="127"/>
  <c r="DQ45" i="127"/>
  <c r="BU45" i="127"/>
  <c r="CI45" i="127"/>
  <c r="AX45" i="127"/>
  <c r="AI45" i="127"/>
  <c r="AU45" i="127"/>
  <c r="J45" i="127"/>
  <c r="CX45" i="127"/>
  <c r="BW45" i="127"/>
  <c r="AK45" i="127"/>
  <c r="BO45" i="127"/>
  <c r="AF45" i="127"/>
  <c r="AO45" i="127"/>
  <c r="BK45" i="127"/>
  <c r="X45" i="127"/>
  <c r="AW45" i="127"/>
  <c r="Q45" i="127"/>
  <c r="BI45" i="127"/>
  <c r="AY45" i="127"/>
  <c r="K45" i="127"/>
  <c r="AH45" i="127"/>
  <c r="AD45" i="127"/>
  <c r="CN45" i="127"/>
  <c r="CZ45" i="127"/>
  <c r="DK45" i="127"/>
  <c r="S45" i="127"/>
  <c r="BF45" i="127"/>
  <c r="DP45" i="127"/>
  <c r="CM45" i="127"/>
  <c r="CV45" i="127"/>
  <c r="D45" i="127"/>
  <c r="CH45" i="127"/>
  <c r="N45" i="127"/>
  <c r="BZ45" i="127"/>
  <c r="F45" i="127"/>
  <c r="DH45" i="127"/>
  <c r="DE45" i="127"/>
  <c r="AQ45" i="127"/>
  <c r="BM45" i="127"/>
  <c r="DJ45" i="127"/>
  <c r="CR45" i="127"/>
  <c r="H45" i="127"/>
  <c r="BS45" i="127"/>
  <c r="AZ45" i="127"/>
  <c r="CT45" i="127"/>
  <c r="DF45" i="127"/>
  <c r="AE45" i="127"/>
  <c r="CP45" i="127"/>
  <c r="BP45" i="127"/>
  <c r="BA45" i="127"/>
  <c r="CQ45" i="127"/>
  <c r="CB45" i="127"/>
  <c r="BJ45" i="127"/>
  <c r="A46" i="127"/>
  <c r="BG45" i="127"/>
  <c r="DG45" i="127"/>
  <c r="CK45" i="127"/>
  <c r="CU45" i="127"/>
  <c r="AL45" i="127"/>
  <c r="Y45" i="127"/>
  <c r="BL45" i="127"/>
  <c r="CE45" i="127"/>
  <c r="DO45" i="127"/>
  <c r="DR45" i="127"/>
  <c r="P45" i="127"/>
  <c r="AR45" i="127"/>
  <c r="AN21" i="127"/>
  <c r="O21" i="127"/>
  <c r="CB21" i="127"/>
  <c r="K21" i="127"/>
  <c r="AA21" i="127"/>
  <c r="X21" i="127"/>
  <c r="S21" i="127"/>
  <c r="CS21" i="127"/>
  <c r="DN21" i="127"/>
  <c r="G21" i="127"/>
  <c r="DC21" i="127"/>
  <c r="AS21" i="127"/>
  <c r="BA21" i="127"/>
  <c r="DA21" i="127"/>
  <c r="AK21" i="127"/>
  <c r="CL21" i="127"/>
  <c r="W21" i="127"/>
  <c r="AE21" i="127"/>
  <c r="BC21" i="127"/>
  <c r="CH21" i="127"/>
  <c r="AQ21" i="127"/>
  <c r="AT21" i="127"/>
  <c r="AB21" i="127"/>
  <c r="DK21" i="127"/>
  <c r="BM21" i="127"/>
  <c r="CZ21" i="127"/>
  <c r="H21" i="127"/>
  <c r="C21" i="127"/>
  <c r="DD21" i="127"/>
  <c r="BD21" i="127"/>
  <c r="BQ21" i="127"/>
  <c r="DF21" i="127"/>
  <c r="AL21" i="127"/>
  <c r="DB21" i="127"/>
  <c r="CM21" i="127"/>
  <c r="I21" i="127"/>
  <c r="AO21" i="127"/>
  <c r="AJ21" i="127"/>
  <c r="CI21" i="127"/>
  <c r="BP21" i="127"/>
  <c r="CY21" i="127"/>
  <c r="U21" i="127"/>
  <c r="BX21" i="127"/>
  <c r="CO21" i="127"/>
  <c r="BN21" i="127"/>
  <c r="AC21" i="127"/>
  <c r="T21" i="127"/>
  <c r="P21" i="127"/>
  <c r="CX21" i="127"/>
  <c r="AV21" i="127"/>
  <c r="CG21" i="127"/>
  <c r="DM21" i="127"/>
  <c r="DJ21" i="127"/>
  <c r="CE21" i="127"/>
  <c r="N21" i="127"/>
  <c r="L21" i="127"/>
  <c r="BB21" i="127"/>
  <c r="BR21" i="127"/>
  <c r="AD21" i="127"/>
  <c r="DH21" i="127"/>
  <c r="CU21" i="127"/>
  <c r="CC21" i="127"/>
  <c r="BG21" i="127"/>
  <c r="BU21" i="127"/>
  <c r="J21" i="127"/>
  <c r="AI21" i="127"/>
  <c r="DG21" i="127"/>
  <c r="BE21" i="127"/>
  <c r="CR21" i="127"/>
  <c r="M21" i="127"/>
  <c r="D21" i="127"/>
  <c r="CK21" i="127"/>
  <c r="AG21" i="127"/>
  <c r="BO21" i="127"/>
  <c r="CQ21" i="127"/>
  <c r="CN21" i="127"/>
  <c r="BH21" i="127"/>
  <c r="CA21" i="127"/>
  <c r="CW21" i="127"/>
  <c r="F21" i="127"/>
  <c r="BW21" i="127"/>
  <c r="AR21" i="127"/>
  <c r="BJ21" i="127"/>
  <c r="Q21" i="127"/>
  <c r="AW21" i="127"/>
  <c r="Y21" i="127"/>
  <c r="AF21" i="127"/>
  <c r="DR21" i="127"/>
  <c r="A22" i="127"/>
  <c r="DE21" i="127"/>
  <c r="CF21" i="127"/>
  <c r="DO21" i="127"/>
  <c r="AP21" i="127"/>
  <c r="BS21" i="127"/>
  <c r="BV21" i="127"/>
  <c r="AZ21" i="127"/>
  <c r="AX21" i="127"/>
  <c r="DP21" i="127"/>
  <c r="R21" i="127"/>
  <c r="AU21" i="127"/>
  <c r="BT21" i="127"/>
  <c r="AH21" i="127"/>
  <c r="DQ21" i="127"/>
  <c r="AY21" i="127"/>
  <c r="BZ21" i="127"/>
  <c r="CP21" i="127"/>
  <c r="V21" i="127"/>
  <c r="CV21" i="127"/>
  <c r="E21" i="127"/>
  <c r="BY21" i="127"/>
  <c r="CJ21" i="127"/>
  <c r="DL21" i="127"/>
  <c r="CD21" i="127"/>
  <c r="BF21" i="127"/>
  <c r="CT21" i="127"/>
  <c r="BL21" i="127"/>
  <c r="BI21" i="127"/>
  <c r="DI21" i="127"/>
  <c r="Z21" i="127"/>
  <c r="AM21" i="127"/>
  <c r="BK21" i="127"/>
  <c r="CK46" i="127" l="1"/>
  <c r="AV46" i="127"/>
  <c r="A47" i="127"/>
  <c r="BD46" i="127"/>
  <c r="AZ46" i="127"/>
  <c r="AU46" i="127"/>
  <c r="CC46" i="127"/>
  <c r="BZ46" i="127"/>
  <c r="BM46" i="127"/>
  <c r="BG46" i="127"/>
  <c r="BX46" i="127"/>
  <c r="AI46" i="127"/>
  <c r="DL46" i="127"/>
  <c r="AH46" i="127"/>
  <c r="AF46" i="127"/>
  <c r="AD46" i="127"/>
  <c r="AT46" i="127"/>
  <c r="AQ46" i="127"/>
  <c r="AN46" i="127"/>
  <c r="AB46" i="127"/>
  <c r="DS46" i="127"/>
  <c r="BJ46" i="127"/>
  <c r="W46" i="127"/>
  <c r="CT46" i="127"/>
  <c r="R46" i="127"/>
  <c r="P46" i="127"/>
  <c r="N46" i="127"/>
  <c r="T46" i="127"/>
  <c r="J46" i="127"/>
  <c r="E46" i="127"/>
  <c r="AA46" i="127"/>
  <c r="DG46" i="127"/>
  <c r="AW46" i="127"/>
  <c r="K46" i="127"/>
  <c r="CE46" i="127"/>
  <c r="DE46" i="127"/>
  <c r="DC46" i="127"/>
  <c r="DP46" i="127"/>
  <c r="DI46" i="127"/>
  <c r="CZ46" i="127"/>
  <c r="CR46" i="127"/>
  <c r="C46" i="127"/>
  <c r="CU46" i="127"/>
  <c r="AJ46" i="127"/>
  <c r="DM46" i="127"/>
  <c r="BP46" i="127"/>
  <c r="CN46" i="127"/>
  <c r="CL46" i="127"/>
  <c r="CG46" i="127"/>
  <c r="CB46" i="127"/>
  <c r="BY46" i="127"/>
  <c r="BL46" i="127"/>
  <c r="CI46" i="127"/>
  <c r="X46" i="127"/>
  <c r="CV46" i="127"/>
  <c r="BA46" i="127"/>
  <c r="BT46" i="127"/>
  <c r="BR46" i="127"/>
  <c r="BF46" i="127"/>
  <c r="AS46" i="127"/>
  <c r="AP46" i="127"/>
  <c r="AC46" i="127"/>
  <c r="BW46" i="127"/>
  <c r="L46" i="127"/>
  <c r="CF46" i="127"/>
  <c r="AK46" i="127"/>
  <c r="BC46" i="127"/>
  <c r="AX46" i="127"/>
  <c r="Z46" i="127"/>
  <c r="S46" i="127"/>
  <c r="I46" i="127"/>
  <c r="D46" i="127"/>
  <c r="BK46" i="127"/>
  <c r="DJ46" i="127"/>
  <c r="BQ46" i="127"/>
  <c r="U46" i="127"/>
  <c r="AG46" i="127"/>
  <c r="AE46" i="127"/>
  <c r="DO46" i="127"/>
  <c r="DH46" i="127"/>
  <c r="CY46" i="127"/>
  <c r="DR46" i="127"/>
  <c r="CJ46" i="127"/>
  <c r="DD46" i="127"/>
  <c r="AR46" i="127"/>
  <c r="BV46" i="127"/>
  <c r="CM46" i="127"/>
  <c r="M46" i="127"/>
  <c r="BI46" i="127"/>
  <c r="BS46" i="127"/>
  <c r="DA46" i="127"/>
  <c r="BB46" i="127"/>
  <c r="O46" i="127"/>
  <c r="BN46" i="127"/>
  <c r="AL46" i="127"/>
  <c r="DB46" i="127"/>
  <c r="AO46" i="127"/>
  <c r="V46" i="127"/>
  <c r="CH46" i="127"/>
  <c r="F46" i="127"/>
  <c r="H46" i="127"/>
  <c r="BO46" i="127"/>
  <c r="CS46" i="127"/>
  <c r="AY46" i="127"/>
  <c r="G46" i="127"/>
  <c r="CD46" i="127"/>
  <c r="DQ46" i="127"/>
  <c r="AM46" i="127"/>
  <c r="DF46" i="127"/>
  <c r="BE46" i="127"/>
  <c r="CQ46" i="127"/>
  <c r="DK46" i="127"/>
  <c r="CO46" i="127"/>
  <c r="Y46" i="127"/>
  <c r="CP46" i="127"/>
  <c r="CX46" i="127"/>
  <c r="BU46" i="127"/>
  <c r="DN46" i="127"/>
  <c r="BH46" i="127"/>
  <c r="CW46" i="127"/>
  <c r="Q46" i="127"/>
  <c r="CA46" i="127"/>
  <c r="AK22" i="127"/>
  <c r="DP22" i="127"/>
  <c r="CK22" i="127"/>
  <c r="S22" i="127"/>
  <c r="AD22" i="127"/>
  <c r="AF22" i="127"/>
  <c r="W22" i="127"/>
  <c r="N22" i="127"/>
  <c r="CA22" i="127"/>
  <c r="X22" i="127"/>
  <c r="Y22" i="127"/>
  <c r="DC22" i="127"/>
  <c r="BT22" i="127"/>
  <c r="D22" i="127"/>
  <c r="K22" i="127"/>
  <c r="G22" i="127"/>
  <c r="DH22" i="127"/>
  <c r="CE22" i="127"/>
  <c r="AA22" i="127"/>
  <c r="DM22" i="127"/>
  <c r="BD22" i="127"/>
  <c r="AE22" i="127"/>
  <c r="BJ22" i="127"/>
  <c r="AC22" i="127"/>
  <c r="I22" i="127"/>
  <c r="AM22" i="127"/>
  <c r="CG22" i="127"/>
  <c r="P22" i="127"/>
  <c r="DR22" i="127"/>
  <c r="O22" i="127"/>
  <c r="C22" i="127"/>
  <c r="A23" i="127"/>
  <c r="BO22" i="127"/>
  <c r="BF22" i="127"/>
  <c r="CZ22" i="127"/>
  <c r="AS22" i="127"/>
  <c r="M22" i="127"/>
  <c r="CP22" i="127"/>
  <c r="BE22" i="127"/>
  <c r="DB22" i="127"/>
  <c r="DS22" i="127"/>
  <c r="DN22" i="127"/>
  <c r="CM22" i="127"/>
  <c r="AQ22" i="127"/>
  <c r="DG22" i="127"/>
  <c r="BS22" i="127"/>
  <c r="DI22" i="127"/>
  <c r="CC22" i="127"/>
  <c r="AO22" i="127"/>
  <c r="CJ22" i="127"/>
  <c r="CW22" i="127"/>
  <c r="CR22" i="127"/>
  <c r="BM22" i="127"/>
  <c r="E22" i="127"/>
  <c r="BK22" i="127"/>
  <c r="T22" i="127"/>
  <c r="CV22" i="127"/>
  <c r="BP22" i="127"/>
  <c r="Z22" i="127"/>
  <c r="BZ22" i="127"/>
  <c r="BX22" i="127"/>
  <c r="AR22" i="127"/>
  <c r="CX22" i="127"/>
  <c r="Q22" i="127"/>
  <c r="DL22" i="127"/>
  <c r="DQ22" i="127"/>
  <c r="CI22" i="127"/>
  <c r="BC22" i="127"/>
  <c r="J22" i="127"/>
  <c r="AX22" i="127"/>
  <c r="BA22" i="127"/>
  <c r="AN22" i="127"/>
  <c r="DF22" i="127"/>
  <c r="BL22" i="127"/>
  <c r="DE22" i="127"/>
  <c r="BV22" i="127"/>
  <c r="DJ22" i="127"/>
  <c r="AG22" i="127"/>
  <c r="AB22" i="127"/>
  <c r="CQ22" i="127"/>
  <c r="R22" i="127"/>
  <c r="CS22" i="127"/>
  <c r="BH22" i="127"/>
  <c r="L22" i="127"/>
  <c r="F22" i="127"/>
  <c r="DD22" i="127"/>
  <c r="CD22" i="127"/>
  <c r="CO22" i="127"/>
  <c r="BU22" i="127"/>
  <c r="AH22" i="127"/>
  <c r="CH22" i="127"/>
  <c r="CU22" i="127"/>
  <c r="CN22" i="127"/>
  <c r="AL22" i="127"/>
  <c r="BI22" i="127"/>
  <c r="DO22" i="127"/>
  <c r="AY22" i="127"/>
  <c r="BY22" i="127"/>
  <c r="CF22" i="127"/>
  <c r="CB22" i="127"/>
  <c r="H22" i="127"/>
  <c r="AI22" i="127"/>
  <c r="BB22" i="127"/>
  <c r="AT22" i="127"/>
  <c r="BW22" i="127"/>
  <c r="BQ22" i="127"/>
  <c r="V22" i="127"/>
  <c r="AP22" i="127"/>
  <c r="CL22" i="127"/>
  <c r="CT22" i="127"/>
  <c r="AZ22" i="127"/>
  <c r="AU22" i="127"/>
  <c r="DA22" i="127"/>
  <c r="DK22" i="127"/>
  <c r="BG22" i="127"/>
  <c r="BN22" i="127"/>
  <c r="CY22" i="127"/>
  <c r="U22" i="127"/>
  <c r="BR22" i="127"/>
  <c r="AW22" i="127"/>
  <c r="AV22" i="127"/>
  <c r="AJ22" i="127"/>
  <c r="DR47" i="127" l="1"/>
  <c r="CN47" i="127"/>
  <c r="AV47" i="127"/>
  <c r="DS47" i="127"/>
  <c r="E47" i="127"/>
  <c r="CW47" i="127"/>
  <c r="CA47" i="127"/>
  <c r="BV47" i="127"/>
  <c r="CR47" i="127"/>
  <c r="CK47" i="127"/>
  <c r="DD47" i="127"/>
  <c r="BZ47" i="127"/>
  <c r="AH47" i="127"/>
  <c r="CY47" i="127"/>
  <c r="DC47" i="127"/>
  <c r="CC47" i="127"/>
  <c r="AU47" i="127"/>
  <c r="AG47" i="127"/>
  <c r="BF47" i="127"/>
  <c r="AZ47" i="127"/>
  <c r="DQ47" i="127"/>
  <c r="CQ47" i="127"/>
  <c r="BL47" i="127"/>
  <c r="T47" i="127"/>
  <c r="CI47" i="127"/>
  <c r="CF47" i="127"/>
  <c r="BH47" i="127"/>
  <c r="K47" i="127"/>
  <c r="H47" i="127"/>
  <c r="AB47" i="127"/>
  <c r="AY47" i="127"/>
  <c r="DE47" i="127"/>
  <c r="CD47" i="127"/>
  <c r="AX47" i="127"/>
  <c r="F47" i="127"/>
  <c r="BR47" i="127"/>
  <c r="BM47" i="127"/>
  <c r="AO47" i="127"/>
  <c r="DJ47" i="127"/>
  <c r="DG47" i="127"/>
  <c r="CP47" i="127"/>
  <c r="N47" i="127"/>
  <c r="CS47" i="127"/>
  <c r="BQ47" i="127"/>
  <c r="AI47" i="127"/>
  <c r="A48" i="127"/>
  <c r="BA47" i="127"/>
  <c r="AR47" i="127"/>
  <c r="V47" i="127"/>
  <c r="BX47" i="127"/>
  <c r="BT47" i="127"/>
  <c r="BE47" i="127"/>
  <c r="L47" i="127"/>
  <c r="CG47" i="127"/>
  <c r="BD47" i="127"/>
  <c r="U47" i="127"/>
  <c r="DT47" i="127"/>
  <c r="AJ47" i="127"/>
  <c r="X47" i="127"/>
  <c r="DN47" i="127"/>
  <c r="AT47" i="127"/>
  <c r="AF47" i="127"/>
  <c r="AA47" i="127"/>
  <c r="DB47" i="127"/>
  <c r="S47" i="127"/>
  <c r="W47" i="127"/>
  <c r="DH47" i="127"/>
  <c r="CL47" i="127"/>
  <c r="AK47" i="127"/>
  <c r="CM47" i="127"/>
  <c r="BN47" i="127"/>
  <c r="AN47" i="127"/>
  <c r="CT47" i="127"/>
  <c r="AW47" i="127"/>
  <c r="BK47" i="127"/>
  <c r="CX47" i="127"/>
  <c r="AM47" i="127"/>
  <c r="CZ47" i="127"/>
  <c r="M47" i="127"/>
  <c r="CJ47" i="127"/>
  <c r="BJ47" i="127"/>
  <c r="CU47" i="127"/>
  <c r="AQ47" i="127"/>
  <c r="BS47" i="127"/>
  <c r="AP47" i="127"/>
  <c r="BP47" i="127"/>
  <c r="BI47" i="127"/>
  <c r="BY47" i="127"/>
  <c r="C47" i="127"/>
  <c r="BW47" i="127"/>
  <c r="DL47" i="127"/>
  <c r="Y47" i="127"/>
  <c r="CE47" i="127"/>
  <c r="I47" i="127"/>
  <c r="Q47" i="127"/>
  <c r="Z47" i="127"/>
  <c r="BC47" i="127"/>
  <c r="D47" i="127"/>
  <c r="CV47" i="127"/>
  <c r="O47" i="127"/>
  <c r="DP47" i="127"/>
  <c r="CB47" i="127"/>
  <c r="DM47" i="127"/>
  <c r="G47" i="127"/>
  <c r="BG47" i="127"/>
  <c r="J47" i="127"/>
  <c r="AL47" i="127"/>
  <c r="DI47" i="127"/>
  <c r="R47" i="127"/>
  <c r="AE47" i="127"/>
  <c r="DF47" i="127"/>
  <c r="BO47" i="127"/>
  <c r="BU47" i="127"/>
  <c r="CH47" i="127"/>
  <c r="AC47" i="127"/>
  <c r="AD47" i="127"/>
  <c r="AS47" i="127"/>
  <c r="CO47" i="127"/>
  <c r="DO47" i="127"/>
  <c r="P47" i="127"/>
  <c r="DA47" i="127"/>
  <c r="DK47" i="127"/>
  <c r="BB47" i="127"/>
  <c r="BR23" i="127"/>
  <c r="AN23" i="127"/>
  <c r="DH23" i="127"/>
  <c r="BG23" i="127"/>
  <c r="BQ23" i="127"/>
  <c r="BH23" i="127"/>
  <c r="BB23" i="127"/>
  <c r="DK23" i="127"/>
  <c r="CW23" i="127"/>
  <c r="BO23" i="127"/>
  <c r="A24" i="127"/>
  <c r="AG23" i="127"/>
  <c r="BU23" i="127"/>
  <c r="BS23" i="127"/>
  <c r="DA23" i="127"/>
  <c r="AK23" i="127"/>
  <c r="CM23" i="127"/>
  <c r="DR23" i="127"/>
  <c r="BF23" i="127"/>
  <c r="AA23" i="127"/>
  <c r="CS23" i="127"/>
  <c r="AQ23" i="127"/>
  <c r="AY23" i="127"/>
  <c r="AL23" i="127"/>
  <c r="AC23" i="127"/>
  <c r="BY23" i="127"/>
  <c r="BC23" i="127"/>
  <c r="T23" i="127"/>
  <c r="CU23" i="127"/>
  <c r="CX23" i="127"/>
  <c r="S23" i="127"/>
  <c r="J23" i="127"/>
  <c r="CK23" i="127"/>
  <c r="AJ23" i="127"/>
  <c r="BE23" i="127"/>
  <c r="BI23" i="127"/>
  <c r="Z23" i="127"/>
  <c r="AV23" i="127"/>
  <c r="K23" i="127"/>
  <c r="DC23" i="127"/>
  <c r="BP23" i="127"/>
  <c r="BN23" i="127"/>
  <c r="CY23" i="127"/>
  <c r="Y23" i="127"/>
  <c r="BW23" i="127"/>
  <c r="BX23" i="127"/>
  <c r="DS23" i="127"/>
  <c r="AT23" i="127"/>
  <c r="N23" i="127"/>
  <c r="CC23" i="127"/>
  <c r="AB23" i="127"/>
  <c r="AE23" i="127"/>
  <c r="P23" i="127"/>
  <c r="F23" i="127"/>
  <c r="AO23" i="127"/>
  <c r="D23" i="127"/>
  <c r="DQ23" i="127"/>
  <c r="AX23" i="127"/>
  <c r="CZ23" i="127"/>
  <c r="CO23" i="127"/>
  <c r="BV23" i="127"/>
  <c r="DG23" i="127"/>
  <c r="C23" i="127"/>
  <c r="BJ23" i="127"/>
  <c r="CG23" i="127"/>
  <c r="DN23" i="127"/>
  <c r="AM23" i="127"/>
  <c r="X23" i="127"/>
  <c r="AI23" i="127"/>
  <c r="DP23" i="127"/>
  <c r="CP23" i="127"/>
  <c r="CL23" i="127"/>
  <c r="BZ23" i="127"/>
  <c r="BA23" i="127"/>
  <c r="CJ23" i="127"/>
  <c r="G23" i="127"/>
  <c r="AH23" i="127"/>
  <c r="DI23" i="127"/>
  <c r="BM23" i="127"/>
  <c r="L23" i="127"/>
  <c r="M23" i="127"/>
  <c r="DT23" i="127"/>
  <c r="DM23" i="127"/>
  <c r="DJ23" i="127"/>
  <c r="BL23" i="127"/>
  <c r="V23" i="127"/>
  <c r="CV23" i="127"/>
  <c r="DE23" i="127"/>
  <c r="CR23" i="127"/>
  <c r="BT23" i="127"/>
  <c r="AU23" i="127"/>
  <c r="CI23" i="127"/>
  <c r="CB23" i="127"/>
  <c r="CQ23" i="127"/>
  <c r="DO23" i="127"/>
  <c r="R23" i="127"/>
  <c r="CF23" i="127"/>
  <c r="AW23" i="127"/>
  <c r="AS23" i="127"/>
  <c r="AR23" i="127"/>
  <c r="AZ23" i="127"/>
  <c r="BK23" i="127"/>
  <c r="CN23" i="127"/>
  <c r="AF23" i="127"/>
  <c r="E23" i="127"/>
  <c r="I23" i="127"/>
  <c r="AD23" i="127"/>
  <c r="DB23" i="127"/>
  <c r="CA23" i="127"/>
  <c r="O23" i="127"/>
  <c r="Q23" i="127"/>
  <c r="DL23" i="127"/>
  <c r="DF23" i="127"/>
  <c r="CH23" i="127"/>
  <c r="U23" i="127"/>
  <c r="DD23" i="127"/>
  <c r="CT23" i="127"/>
  <c r="BD23" i="127"/>
  <c r="W23" i="127"/>
  <c r="CD23" i="127"/>
  <c r="H23" i="127"/>
  <c r="CE23" i="127"/>
  <c r="AP23" i="127"/>
  <c r="DS48" i="127" l="1"/>
  <c r="CL48" i="127"/>
  <c r="AI48" i="127"/>
  <c r="DT48" i="127"/>
  <c r="AE48" i="127"/>
  <c r="AA48" i="127"/>
  <c r="Y48" i="127"/>
  <c r="CC48" i="127"/>
  <c r="BW48" i="127"/>
  <c r="BG48" i="127"/>
  <c r="DE48" i="127"/>
  <c r="J48" i="127"/>
  <c r="BL48" i="127"/>
  <c r="E48" i="127"/>
  <c r="O48" i="127"/>
  <c r="DI48" i="127"/>
  <c r="DC48" i="127"/>
  <c r="CB48" i="127"/>
  <c r="CX48" i="127"/>
  <c r="CQ48" i="127"/>
  <c r="DF48" i="127"/>
  <c r="BJ48" i="127"/>
  <c r="DU48" i="127"/>
  <c r="AZ48" i="127"/>
  <c r="AU48" i="127"/>
  <c r="Z48" i="127"/>
  <c r="X48" i="127"/>
  <c r="BY48" i="127"/>
  <c r="BH48" i="127"/>
  <c r="Q48" i="127"/>
  <c r="BF48" i="127"/>
  <c r="CP48" i="127"/>
  <c r="DA48" i="127"/>
  <c r="BS48" i="127"/>
  <c r="DH48" i="127"/>
  <c r="DP48" i="127"/>
  <c r="BV48" i="127"/>
  <c r="BD48" i="127"/>
  <c r="AT48" i="127"/>
  <c r="AL48" i="127"/>
  <c r="H48" i="127"/>
  <c r="DJ48" i="127"/>
  <c r="DN48" i="127"/>
  <c r="CM48" i="127"/>
  <c r="CZ48" i="127"/>
  <c r="AD48" i="127"/>
  <c r="CS48" i="127"/>
  <c r="CF48" i="127"/>
  <c r="CH48" i="127"/>
  <c r="BO48" i="127"/>
  <c r="W48" i="127"/>
  <c r="DL48" i="127"/>
  <c r="I48" i="127"/>
  <c r="U48" i="127"/>
  <c r="BR48" i="127"/>
  <c r="DG48" i="127"/>
  <c r="S48" i="127"/>
  <c r="CN48" i="127"/>
  <c r="D48" i="127"/>
  <c r="N48" i="127"/>
  <c r="DB48" i="127"/>
  <c r="CT48" i="127"/>
  <c r="CA48" i="127"/>
  <c r="CI48" i="127"/>
  <c r="AB48" i="127"/>
  <c r="CJ48" i="127"/>
  <c r="BA48" i="127"/>
  <c r="BC48" i="127"/>
  <c r="AH48" i="127"/>
  <c r="AX48" i="127"/>
  <c r="BP48" i="127"/>
  <c r="BM48" i="127"/>
  <c r="M48" i="127"/>
  <c r="BT48" i="127"/>
  <c r="R48" i="127"/>
  <c r="V48" i="127"/>
  <c r="T48" i="127"/>
  <c r="AF48" i="127"/>
  <c r="AQ48" i="127"/>
  <c r="DO48" i="127"/>
  <c r="AK48" i="127"/>
  <c r="F48" i="127"/>
  <c r="P48" i="127"/>
  <c r="C48" i="127"/>
  <c r="AO48" i="127"/>
  <c r="CW48" i="127"/>
  <c r="DQ48" i="127"/>
  <c r="DD48" i="127"/>
  <c r="DR48" i="127"/>
  <c r="BQ48" i="127"/>
  <c r="A49" i="127"/>
  <c r="L48" i="127"/>
  <c r="BX48" i="127"/>
  <c r="CO48" i="127"/>
  <c r="CY48" i="127"/>
  <c r="AS48" i="127"/>
  <c r="DM48" i="127"/>
  <c r="CV48" i="127"/>
  <c r="CG48" i="127"/>
  <c r="AW48" i="127"/>
  <c r="BZ48" i="127"/>
  <c r="G48" i="127"/>
  <c r="BI48" i="127"/>
  <c r="AN48" i="127"/>
  <c r="AC48" i="127"/>
  <c r="BU48" i="127"/>
  <c r="AJ48" i="127"/>
  <c r="BK48" i="127"/>
  <c r="CK48" i="127"/>
  <c r="AP48" i="127"/>
  <c r="K48" i="127"/>
  <c r="CU48" i="127"/>
  <c r="CR48" i="127"/>
  <c r="AV48" i="127"/>
  <c r="AY48" i="127"/>
  <c r="BN48" i="127"/>
  <c r="CD48" i="127"/>
  <c r="BE48" i="127"/>
  <c r="CE48" i="127"/>
  <c r="AG48" i="127"/>
  <c r="DK48" i="127"/>
  <c r="AR48" i="127"/>
  <c r="BB48" i="127"/>
  <c r="AM48" i="127"/>
  <c r="CA24" i="127"/>
  <c r="BG24" i="127"/>
  <c r="AA24" i="127"/>
  <c r="CE24" i="127"/>
  <c r="P24" i="127"/>
  <c r="DH24" i="127"/>
  <c r="CC24" i="127"/>
  <c r="AC24" i="127"/>
  <c r="DP24" i="127"/>
  <c r="AM24" i="127"/>
  <c r="AV24" i="127"/>
  <c r="AT24" i="127"/>
  <c r="N24" i="127"/>
  <c r="BP24" i="127"/>
  <c r="DE24" i="127"/>
  <c r="CI24" i="127"/>
  <c r="BH24" i="127"/>
  <c r="CZ24" i="127"/>
  <c r="BW24" i="127"/>
  <c r="CF24" i="127"/>
  <c r="BC24" i="127"/>
  <c r="AG24" i="127"/>
  <c r="DQ24" i="127"/>
  <c r="AY24" i="127"/>
  <c r="CL24" i="127"/>
  <c r="BL24" i="127"/>
  <c r="AK24" i="127"/>
  <c r="BQ24" i="127"/>
  <c r="M24" i="127"/>
  <c r="AL24" i="127"/>
  <c r="AQ24" i="127"/>
  <c r="T24" i="127"/>
  <c r="DA24" i="127"/>
  <c r="AJ24" i="127"/>
  <c r="BS24" i="127"/>
  <c r="AR24" i="127"/>
  <c r="L24" i="127"/>
  <c r="AB24" i="127"/>
  <c r="DN24" i="127"/>
  <c r="CD24" i="127"/>
  <c r="BM24" i="127"/>
  <c r="CQ24" i="127"/>
  <c r="CY24" i="127"/>
  <c r="CG24" i="127"/>
  <c r="BA24" i="127"/>
  <c r="DJ24" i="127"/>
  <c r="BB24" i="127"/>
  <c r="DU24" i="127"/>
  <c r="DC24" i="127"/>
  <c r="BX24" i="127"/>
  <c r="AU24" i="127"/>
  <c r="C24" i="127"/>
  <c r="CM24" i="127"/>
  <c r="AN24" i="127"/>
  <c r="CU24" i="127"/>
  <c r="W24" i="127"/>
  <c r="BR24" i="127"/>
  <c r="CP24" i="127"/>
  <c r="BO24" i="127"/>
  <c r="AE24" i="127"/>
  <c r="F24" i="127"/>
  <c r="CK24" i="127"/>
  <c r="U24" i="127"/>
  <c r="AZ24" i="127"/>
  <c r="V24" i="127"/>
  <c r="DS24" i="127"/>
  <c r="CV24" i="127"/>
  <c r="BI24" i="127"/>
  <c r="AD24" i="127"/>
  <c r="S24" i="127"/>
  <c r="DO24" i="127"/>
  <c r="BV24" i="127"/>
  <c r="D24" i="127"/>
  <c r="AH24" i="127"/>
  <c r="DD24" i="127"/>
  <c r="CW24" i="127"/>
  <c r="BJ24" i="127"/>
  <c r="I24" i="127"/>
  <c r="DL24" i="127"/>
  <c r="G24" i="127"/>
  <c r="DB24" i="127"/>
  <c r="BF24" i="127"/>
  <c r="A25" i="127"/>
  <c r="O24" i="127"/>
  <c r="CH24" i="127"/>
  <c r="BZ24" i="127"/>
  <c r="Y24" i="127"/>
  <c r="DM24" i="127"/>
  <c r="AX24" i="127"/>
  <c r="DT24" i="127"/>
  <c r="CO24" i="127"/>
  <c r="AP24" i="127"/>
  <c r="DF24" i="127"/>
  <c r="DI24" i="127"/>
  <c r="BK24" i="127"/>
  <c r="BE24" i="127"/>
  <c r="BY24" i="127"/>
  <c r="BD24" i="127"/>
  <c r="E24" i="127"/>
  <c r="DG24" i="127"/>
  <c r="CB24" i="127"/>
  <c r="Z24" i="127"/>
  <c r="CN24" i="127"/>
  <c r="CJ24" i="127"/>
  <c r="AO24" i="127"/>
  <c r="AF24" i="127"/>
  <c r="X24" i="127"/>
  <c r="H24" i="127"/>
  <c r="CS24" i="127"/>
  <c r="DK24" i="127"/>
  <c r="CT24" i="127"/>
  <c r="BN24" i="127"/>
  <c r="K24" i="127"/>
  <c r="BU24" i="127"/>
  <c r="R24" i="127"/>
  <c r="J24" i="127"/>
  <c r="DR24" i="127"/>
  <c r="AW24" i="127"/>
  <c r="AS24" i="127"/>
  <c r="BT24" i="127"/>
  <c r="AI24" i="127"/>
  <c r="CX24" i="127"/>
  <c r="Q24" i="127"/>
  <c r="CR24" i="127"/>
  <c r="CX49" i="127" l="1"/>
  <c r="BI49" i="127"/>
  <c r="G49" i="127"/>
  <c r="BO49" i="127"/>
  <c r="CR49" i="127"/>
  <c r="CO49" i="127"/>
  <c r="AQ49" i="127"/>
  <c r="BL49" i="127"/>
  <c r="BE49" i="127"/>
  <c r="CB49" i="127"/>
  <c r="AU49" i="127"/>
  <c r="BV49" i="127"/>
  <c r="CA49" i="127"/>
  <c r="AD49" i="127"/>
  <c r="AO49" i="127"/>
  <c r="BK49" i="127"/>
  <c r="Z49" i="127"/>
  <c r="D49" i="127"/>
  <c r="DL49" i="127"/>
  <c r="CN49" i="127"/>
  <c r="X49" i="127"/>
  <c r="CH49" i="127"/>
  <c r="AJ49" i="127"/>
  <c r="CG49" i="127"/>
  <c r="DQ49" i="127"/>
  <c r="DO49" i="127"/>
  <c r="AY49" i="127"/>
  <c r="CC49" i="127"/>
  <c r="BB49" i="127"/>
  <c r="AI49" i="127"/>
  <c r="DC49" i="127"/>
  <c r="Q49" i="127"/>
  <c r="DK49" i="127"/>
  <c r="BW49" i="127"/>
  <c r="W49" i="127"/>
  <c r="CI49" i="127"/>
  <c r="DP49" i="127"/>
  <c r="DI49" i="127"/>
  <c r="BM49" i="127"/>
  <c r="DE49" i="127"/>
  <c r="CT49" i="127"/>
  <c r="DU49" i="127"/>
  <c r="DN49" i="127"/>
  <c r="CK49" i="127"/>
  <c r="DJ49" i="127"/>
  <c r="AW49" i="127"/>
  <c r="BT49" i="127"/>
  <c r="T49" i="127"/>
  <c r="AG49" i="127"/>
  <c r="P49" i="127"/>
  <c r="DB49" i="127"/>
  <c r="BX49" i="127"/>
  <c r="AF49" i="127"/>
  <c r="CU49" i="127"/>
  <c r="AZ49" i="127"/>
  <c r="AS49" i="127"/>
  <c r="DF49" i="127"/>
  <c r="DD49" i="127"/>
  <c r="CS49" i="127"/>
  <c r="CP49" i="127"/>
  <c r="R49" i="127"/>
  <c r="CF49" i="127"/>
  <c r="M49" i="127"/>
  <c r="AB49" i="127"/>
  <c r="CJ49" i="127"/>
  <c r="BJ49" i="127"/>
  <c r="BD49" i="127"/>
  <c r="AN49" i="127"/>
  <c r="CD49" i="127"/>
  <c r="AX49" i="127"/>
  <c r="BP49" i="127"/>
  <c r="DS49" i="127"/>
  <c r="E49" i="127"/>
  <c r="DH49" i="127"/>
  <c r="DR49" i="127"/>
  <c r="AE49" i="127"/>
  <c r="O49" i="127"/>
  <c r="H49" i="127"/>
  <c r="BR49" i="127"/>
  <c r="AK49" i="127"/>
  <c r="BA49" i="127"/>
  <c r="DA49" i="127"/>
  <c r="DM49" i="127"/>
  <c r="BZ49" i="127"/>
  <c r="CY49" i="127"/>
  <c r="CE49" i="127"/>
  <c r="DV49" i="127"/>
  <c r="BF49" i="127"/>
  <c r="CV49" i="127"/>
  <c r="AL49" i="127"/>
  <c r="CQ49" i="127"/>
  <c r="BS49" i="127"/>
  <c r="BH49" i="127"/>
  <c r="BC49" i="127"/>
  <c r="AT49" i="127"/>
  <c r="K49" i="127"/>
  <c r="U49" i="127"/>
  <c r="BN49" i="127"/>
  <c r="BU49" i="127"/>
  <c r="AR49" i="127"/>
  <c r="S49" i="127"/>
  <c r="N49" i="127"/>
  <c r="AH49" i="127"/>
  <c r="BQ49" i="127"/>
  <c r="F49" i="127"/>
  <c r="AV49" i="127"/>
  <c r="Y49" i="127"/>
  <c r="BY49" i="127"/>
  <c r="CW49" i="127"/>
  <c r="V49" i="127"/>
  <c r="CZ49" i="127"/>
  <c r="DT49" i="127"/>
  <c r="AC49" i="127"/>
  <c r="AA49" i="127"/>
  <c r="DG49" i="127"/>
  <c r="BG49" i="127"/>
  <c r="AP49" i="127"/>
  <c r="J49" i="127"/>
  <c r="CL49" i="127"/>
  <c r="AM49" i="127"/>
  <c r="L49" i="127"/>
  <c r="C49" i="127"/>
  <c r="CM49" i="127"/>
  <c r="A50" i="127"/>
  <c r="I49" i="127"/>
  <c r="CV25" i="127"/>
  <c r="BZ25" i="127"/>
  <c r="AT25" i="127"/>
  <c r="DR25" i="127"/>
  <c r="AK25" i="127"/>
  <c r="AW25" i="127"/>
  <c r="AU25" i="127"/>
  <c r="CW25" i="127"/>
  <c r="AH25" i="127"/>
  <c r="DA25" i="127"/>
  <c r="DK25" i="127"/>
  <c r="AY25" i="127"/>
  <c r="CN25" i="127"/>
  <c r="F25" i="127"/>
  <c r="V25" i="127"/>
  <c r="CY25" i="127"/>
  <c r="BL25" i="127"/>
  <c r="G25" i="127"/>
  <c r="DF25" i="127"/>
  <c r="CH25" i="127"/>
  <c r="DV25" i="127"/>
  <c r="Y25" i="127"/>
  <c r="BH25" i="127"/>
  <c r="CQ25" i="127"/>
  <c r="BE25" i="127"/>
  <c r="CX25" i="127"/>
  <c r="AN25" i="127"/>
  <c r="CS25" i="127"/>
  <c r="BU25" i="127"/>
  <c r="AP25" i="127"/>
  <c r="AE25" i="127"/>
  <c r="AB25" i="127"/>
  <c r="CD25" i="127"/>
  <c r="BC25" i="127"/>
  <c r="U25" i="127"/>
  <c r="DS25" i="127"/>
  <c r="P25" i="127"/>
  <c r="BO25" i="127"/>
  <c r="AJ25" i="127"/>
  <c r="DB25" i="127"/>
  <c r="CA25" i="127"/>
  <c r="D25" i="127"/>
  <c r="AX25" i="127"/>
  <c r="Q25" i="127"/>
  <c r="CF25" i="127"/>
  <c r="AD25" i="127"/>
  <c r="DM25" i="127"/>
  <c r="AI25" i="127"/>
  <c r="DO25" i="127"/>
  <c r="BJ25" i="127"/>
  <c r="DE25" i="127"/>
  <c r="DT25" i="127"/>
  <c r="BT25" i="127"/>
  <c r="BV25" i="127"/>
  <c r="CL25" i="127"/>
  <c r="AM25" i="127"/>
  <c r="BP25" i="127"/>
  <c r="DH25" i="127"/>
  <c r="BG25" i="127"/>
  <c r="BD25" i="127"/>
  <c r="BQ25" i="127"/>
  <c r="CE25" i="127"/>
  <c r="J25" i="127"/>
  <c r="CJ25" i="127"/>
  <c r="BM25" i="127"/>
  <c r="AG25" i="127"/>
  <c r="DC25" i="127"/>
  <c r="R25" i="127"/>
  <c r="AA25" i="127"/>
  <c r="X25" i="127"/>
  <c r="BF25" i="127"/>
  <c r="CC25" i="127"/>
  <c r="BA25" i="127"/>
  <c r="BN25" i="127"/>
  <c r="BX25" i="127"/>
  <c r="T25" i="127"/>
  <c r="A26" i="127"/>
  <c r="DD25" i="127"/>
  <c r="AF25" i="127"/>
  <c r="I25" i="127"/>
  <c r="AL25" i="127"/>
  <c r="BW25" i="127"/>
  <c r="DN25" i="127"/>
  <c r="CU25" i="127"/>
  <c r="AS25" i="127"/>
  <c r="AZ25" i="127"/>
  <c r="DJ25" i="127"/>
  <c r="CO25" i="127"/>
  <c r="BK25" i="127"/>
  <c r="CB25" i="127"/>
  <c r="L25" i="127"/>
  <c r="AR25" i="127"/>
  <c r="BR25" i="127"/>
  <c r="N25" i="127"/>
  <c r="AQ25" i="127"/>
  <c r="DU25" i="127"/>
  <c r="AC25" i="127"/>
  <c r="AV25" i="127"/>
  <c r="CK25" i="127"/>
  <c r="DQ25" i="127"/>
  <c r="DG25" i="127"/>
  <c r="M25" i="127"/>
  <c r="Z25" i="127"/>
  <c r="BB25" i="127"/>
  <c r="BY25" i="127"/>
  <c r="CT25" i="127"/>
  <c r="DI25" i="127"/>
  <c r="E25" i="127"/>
  <c r="K25" i="127"/>
  <c r="W25" i="127"/>
  <c r="CG25" i="127"/>
  <c r="CP25" i="127"/>
  <c r="DL25" i="127"/>
  <c r="CI25" i="127"/>
  <c r="DP25" i="127"/>
  <c r="CZ25" i="127"/>
  <c r="S25" i="127"/>
  <c r="CR25" i="127"/>
  <c r="AO25" i="127"/>
  <c r="BI25" i="127"/>
  <c r="CM25" i="127"/>
  <c r="C25" i="127"/>
  <c r="BS25" i="127"/>
  <c r="O25" i="127"/>
  <c r="H25" i="127"/>
  <c r="DQ50" i="127" l="1"/>
  <c r="CK50" i="127"/>
  <c r="AS50" i="127"/>
  <c r="DA50" i="127"/>
  <c r="J50" i="127"/>
  <c r="H50" i="127"/>
  <c r="E50" i="127"/>
  <c r="BF50" i="127"/>
  <c r="AL50" i="127"/>
  <c r="U50" i="127"/>
  <c r="CM50" i="127"/>
  <c r="BQ50" i="127"/>
  <c r="AG50" i="127"/>
  <c r="DB50" i="127"/>
  <c r="AF50" i="127"/>
  <c r="BB50" i="127"/>
  <c r="AZ50" i="127"/>
  <c r="AV50" i="127"/>
  <c r="N50" i="127"/>
  <c r="CB50" i="127"/>
  <c r="DE50" i="127"/>
  <c r="CA50" i="127"/>
  <c r="BD50" i="127"/>
  <c r="R50" i="127"/>
  <c r="CL50" i="127"/>
  <c r="K50" i="127"/>
  <c r="AI50" i="127"/>
  <c r="Z50" i="127"/>
  <c r="X50" i="127"/>
  <c r="CJ50" i="127"/>
  <c r="AJ50" i="127"/>
  <c r="BJ50" i="127"/>
  <c r="CD50" i="127"/>
  <c r="DC50" i="127"/>
  <c r="DU50" i="127"/>
  <c r="BZ50" i="127"/>
  <c r="CR50" i="127"/>
  <c r="CW50" i="127"/>
  <c r="DV50" i="127"/>
  <c r="DW50" i="127"/>
  <c r="AP50" i="127"/>
  <c r="CN50" i="127"/>
  <c r="CH50" i="127"/>
  <c r="I50" i="127"/>
  <c r="BT50" i="127"/>
  <c r="O50" i="127"/>
  <c r="DH50" i="127"/>
  <c r="DK50" i="127"/>
  <c r="AC50" i="127"/>
  <c r="BX50" i="127"/>
  <c r="BP50" i="127"/>
  <c r="DO50" i="127"/>
  <c r="AY50" i="127"/>
  <c r="CV50" i="127"/>
  <c r="BM50" i="127"/>
  <c r="BO50" i="127"/>
  <c r="C50" i="127"/>
  <c r="AB50" i="127"/>
  <c r="DT50" i="127"/>
  <c r="BY50" i="127"/>
  <c r="DJ50" i="127"/>
  <c r="AO50" i="127"/>
  <c r="A51" i="127"/>
  <c r="BC50" i="127"/>
  <c r="DN50" i="127"/>
  <c r="M50" i="127"/>
  <c r="CX50" i="127"/>
  <c r="BA50" i="127"/>
  <c r="CP50" i="127"/>
  <c r="CI50" i="127"/>
  <c r="DG50" i="127"/>
  <c r="AQ50" i="127"/>
  <c r="CZ50" i="127"/>
  <c r="DR50" i="127"/>
  <c r="CG50" i="127"/>
  <c r="AH50" i="127"/>
  <c r="BS50" i="127"/>
  <c r="AN50" i="127"/>
  <c r="BL50" i="127"/>
  <c r="AE50" i="127"/>
  <c r="BW50" i="127"/>
  <c r="BV50" i="127"/>
  <c r="BN50" i="127"/>
  <c r="DM50" i="127"/>
  <c r="DI50" i="127"/>
  <c r="CF50" i="127"/>
  <c r="DF50" i="127"/>
  <c r="S50" i="127"/>
  <c r="BI50" i="127"/>
  <c r="BG50" i="127"/>
  <c r="AW50" i="127"/>
  <c r="CS50" i="127"/>
  <c r="CO50" i="127"/>
  <c r="AM50" i="127"/>
  <c r="BK50" i="127"/>
  <c r="DD50" i="127"/>
  <c r="DP50" i="127"/>
  <c r="CC50" i="127"/>
  <c r="CQ50" i="127"/>
  <c r="CU50" i="127"/>
  <c r="AK50" i="127"/>
  <c r="P50" i="127"/>
  <c r="CT50" i="127"/>
  <c r="V50" i="127"/>
  <c r="AU50" i="127"/>
  <c r="BU50" i="127"/>
  <c r="T50" i="127"/>
  <c r="G50" i="127"/>
  <c r="D50" i="127"/>
  <c r="F50" i="127"/>
  <c r="Q50" i="127"/>
  <c r="DS50" i="127"/>
  <c r="DL50" i="127"/>
  <c r="BH50" i="127"/>
  <c r="Y50" i="127"/>
  <c r="AR50" i="127"/>
  <c r="BR50" i="127"/>
  <c r="AA50" i="127"/>
  <c r="AT50" i="127"/>
  <c r="L50" i="127"/>
  <c r="W50" i="127"/>
  <c r="CY50" i="127"/>
  <c r="AX50" i="127"/>
  <c r="BE50" i="127"/>
  <c r="AD50" i="127"/>
  <c r="CE50" i="127"/>
  <c r="DE26" i="127"/>
  <c r="CE26" i="127"/>
  <c r="AZ26" i="127"/>
  <c r="DK26" i="127"/>
  <c r="AN26" i="127"/>
  <c r="AG26" i="127"/>
  <c r="AD26" i="127"/>
  <c r="W26" i="127"/>
  <c r="AP26" i="127"/>
  <c r="V26" i="127"/>
  <c r="CC26" i="127"/>
  <c r="DR26" i="127"/>
  <c r="DA26" i="127"/>
  <c r="BD26" i="127"/>
  <c r="BL26" i="127"/>
  <c r="E26" i="127"/>
  <c r="X26" i="127"/>
  <c r="BW26" i="127"/>
  <c r="CH26" i="127"/>
  <c r="DU26" i="127"/>
  <c r="CQ26" i="127"/>
  <c r="AO26" i="127"/>
  <c r="BV26" i="127"/>
  <c r="CR26" i="127"/>
  <c r="AY26" i="127"/>
  <c r="CS26" i="127"/>
  <c r="BR26" i="127"/>
  <c r="AM26" i="127"/>
  <c r="CV26" i="127"/>
  <c r="T26" i="127"/>
  <c r="J26" i="127"/>
  <c r="H26" i="127"/>
  <c r="A27" i="127"/>
  <c r="D26" i="127"/>
  <c r="DN26" i="127"/>
  <c r="AC26" i="127"/>
  <c r="BQ26" i="127"/>
  <c r="R26" i="127"/>
  <c r="BH26" i="127"/>
  <c r="CT26" i="127"/>
  <c r="AQ26" i="127"/>
  <c r="CO26" i="127"/>
  <c r="K26" i="127"/>
  <c r="AH26" i="127"/>
  <c r="CG26" i="127"/>
  <c r="BE26" i="127"/>
  <c r="Z26" i="127"/>
  <c r="CF26" i="127"/>
  <c r="DI26" i="127"/>
  <c r="DT26" i="127"/>
  <c r="DL26" i="127"/>
  <c r="DW26" i="127"/>
  <c r="DC26" i="127"/>
  <c r="BN26" i="127"/>
  <c r="BT26" i="127"/>
  <c r="AR26" i="127"/>
  <c r="L26" i="127"/>
  <c r="BP26" i="127"/>
  <c r="CW26" i="127"/>
  <c r="CN26" i="127"/>
  <c r="CI26" i="127"/>
  <c r="Q26" i="127"/>
  <c r="AA26" i="127"/>
  <c r="BI26" i="127"/>
  <c r="BA26" i="127"/>
  <c r="CA26" i="127"/>
  <c r="DG26" i="127"/>
  <c r="DB26" i="127"/>
  <c r="AU26" i="127"/>
  <c r="AK26" i="127"/>
  <c r="U26" i="127"/>
  <c r="AL26" i="127"/>
  <c r="DV26" i="127"/>
  <c r="P26" i="127"/>
  <c r="Y26" i="127"/>
  <c r="F26" i="127"/>
  <c r="I26" i="127"/>
  <c r="AX26" i="127"/>
  <c r="CZ26" i="127"/>
  <c r="DJ26" i="127"/>
  <c r="DH26" i="127"/>
  <c r="BK26" i="127"/>
  <c r="DS26" i="127"/>
  <c r="CX26" i="127"/>
  <c r="CK26" i="127"/>
  <c r="O26" i="127"/>
  <c r="DF26" i="127"/>
  <c r="AB26" i="127"/>
  <c r="CB26" i="127"/>
  <c r="DO26" i="127"/>
  <c r="CJ26" i="127"/>
  <c r="BM26" i="127"/>
  <c r="BF26" i="127"/>
  <c r="AT26" i="127"/>
  <c r="AI26" i="127"/>
  <c r="BU26" i="127"/>
  <c r="CP26" i="127"/>
  <c r="BJ26" i="127"/>
  <c r="AE26" i="127"/>
  <c r="BX26" i="127"/>
  <c r="AV26" i="127"/>
  <c r="BS26" i="127"/>
  <c r="AW26" i="127"/>
  <c r="AJ26" i="127"/>
  <c r="BB26" i="127"/>
  <c r="N26" i="127"/>
  <c r="CL26" i="127"/>
  <c r="AF26" i="127"/>
  <c r="CY26" i="127"/>
  <c r="DM26" i="127"/>
  <c r="S26" i="127"/>
  <c r="C26" i="127"/>
  <c r="DD26" i="127"/>
  <c r="M26" i="127"/>
  <c r="BG26" i="127"/>
  <c r="DP26" i="127"/>
  <c r="AS26" i="127"/>
  <c r="CM26" i="127"/>
  <c r="CU26" i="127"/>
  <c r="G26" i="127"/>
  <c r="BZ26" i="127"/>
  <c r="BY26" i="127"/>
  <c r="BO26" i="127"/>
  <c r="DQ26" i="127"/>
  <c r="BC26" i="127"/>
  <c r="CD26" i="127"/>
  <c r="DW51" i="127" l="1"/>
  <c r="CL51" i="127"/>
  <c r="AJ51" i="127"/>
  <c r="DS51" i="127"/>
  <c r="AC51" i="127"/>
  <c r="AK51" i="127"/>
  <c r="AE51" i="127"/>
  <c r="Z51" i="127"/>
  <c r="DF51" i="127"/>
  <c r="CO51" i="127"/>
  <c r="DT51" i="127"/>
  <c r="DJ51" i="127"/>
  <c r="BW51" i="127"/>
  <c r="T51" i="127"/>
  <c r="DB51" i="127"/>
  <c r="K51" i="127"/>
  <c r="M51" i="127"/>
  <c r="H51" i="127"/>
  <c r="F51" i="127"/>
  <c r="BM51" i="127"/>
  <c r="AS51" i="127"/>
  <c r="DH51" i="127"/>
  <c r="CW51" i="127"/>
  <c r="BH51" i="127"/>
  <c r="E51" i="127"/>
  <c r="CH51" i="127"/>
  <c r="DV51" i="127"/>
  <c r="DQ51" i="127"/>
  <c r="DO51" i="127"/>
  <c r="CF51" i="127"/>
  <c r="W51" i="127"/>
  <c r="CN51" i="127"/>
  <c r="CV51" i="127"/>
  <c r="CI51" i="127"/>
  <c r="AT51" i="127"/>
  <c r="A52" i="127"/>
  <c r="BQ51" i="127"/>
  <c r="CY51" i="127"/>
  <c r="CU51" i="127"/>
  <c r="CQ51" i="127"/>
  <c r="AO51" i="127"/>
  <c r="DE51" i="127"/>
  <c r="AR51" i="127"/>
  <c r="CJ51" i="127"/>
  <c r="BV51" i="127"/>
  <c r="AF51" i="127"/>
  <c r="DX51" i="127"/>
  <c r="AW51" i="127"/>
  <c r="CB51" i="127"/>
  <c r="BZ51" i="127"/>
  <c r="BU51" i="127"/>
  <c r="CE51" i="127"/>
  <c r="BK51" i="127"/>
  <c r="CM51" i="127"/>
  <c r="BX51" i="127"/>
  <c r="BI51" i="127"/>
  <c r="R51" i="127"/>
  <c r="DG51" i="127"/>
  <c r="AD51" i="127"/>
  <c r="BF51" i="127"/>
  <c r="BD51" i="127"/>
  <c r="BB51" i="127"/>
  <c r="AM51" i="127"/>
  <c r="U51" i="127"/>
  <c r="AQ51" i="127"/>
  <c r="BL51" i="127"/>
  <c r="AV51" i="127"/>
  <c r="C51" i="127"/>
  <c r="CR51" i="127"/>
  <c r="L51" i="127"/>
  <c r="AL51" i="127"/>
  <c r="AG51" i="127"/>
  <c r="AA51" i="127"/>
  <c r="DL51" i="127"/>
  <c r="DD51" i="127"/>
  <c r="AP51" i="127"/>
  <c r="AZ51" i="127"/>
  <c r="AI51" i="127"/>
  <c r="DI51" i="127"/>
  <c r="CC51" i="127"/>
  <c r="DR51" i="127"/>
  <c r="N51" i="127"/>
  <c r="J51" i="127"/>
  <c r="G51" i="127"/>
  <c r="BS51" i="127"/>
  <c r="BJ51" i="127"/>
  <c r="CK51" i="127"/>
  <c r="AN51" i="127"/>
  <c r="V51" i="127"/>
  <c r="CS51" i="127"/>
  <c r="BN51" i="127"/>
  <c r="DA51" i="127"/>
  <c r="DU51" i="127"/>
  <c r="DP51" i="127"/>
  <c r="DM51" i="127"/>
  <c r="Y51" i="127"/>
  <c r="Q51" i="127"/>
  <c r="P51" i="127"/>
  <c r="BP51" i="127"/>
  <c r="BR51" i="127"/>
  <c r="D51" i="127"/>
  <c r="AU51" i="127"/>
  <c r="X51" i="127"/>
  <c r="I51" i="127"/>
  <c r="CX51" i="127"/>
  <c r="DC51" i="127"/>
  <c r="DN51" i="127"/>
  <c r="CA51" i="127"/>
  <c r="BG51" i="127"/>
  <c r="CZ51" i="127"/>
  <c r="BE51" i="127"/>
  <c r="O51" i="127"/>
  <c r="CD51" i="127"/>
  <c r="CT51" i="127"/>
  <c r="BO51" i="127"/>
  <c r="BY51" i="127"/>
  <c r="AY51" i="127"/>
  <c r="BC51" i="127"/>
  <c r="AX51" i="127"/>
  <c r="CP51" i="127"/>
  <c r="AH51" i="127"/>
  <c r="BT51" i="127"/>
  <c r="S51" i="127"/>
  <c r="BA51" i="127"/>
  <c r="AB51" i="127"/>
  <c r="CG51" i="127"/>
  <c r="DK51" i="127"/>
  <c r="DN27" i="127"/>
  <c r="CX27" i="127"/>
  <c r="BS27" i="127"/>
  <c r="T27" i="127"/>
  <c r="CA27" i="127"/>
  <c r="DC27" i="127"/>
  <c r="CZ27" i="127"/>
  <c r="CQ27" i="127"/>
  <c r="BQ27" i="127"/>
  <c r="BC27" i="127"/>
  <c r="AW27" i="127"/>
  <c r="CK27" i="127"/>
  <c r="BE27" i="127"/>
  <c r="D27" i="127"/>
  <c r="BH27" i="127"/>
  <c r="CH27" i="127"/>
  <c r="BU27" i="127"/>
  <c r="AF27" i="127"/>
  <c r="I27" i="127"/>
  <c r="CO27" i="127"/>
  <c r="C27" i="127"/>
  <c r="F27" i="127"/>
  <c r="AT27" i="127"/>
  <c r="CV27" i="127"/>
  <c r="Z27" i="127"/>
  <c r="BZ27" i="127"/>
  <c r="AA27" i="127"/>
  <c r="BG27" i="127"/>
  <c r="N27" i="127"/>
  <c r="CB27" i="127"/>
  <c r="CS27" i="127"/>
  <c r="AG27" i="127"/>
  <c r="CT27" i="127"/>
  <c r="DE27" i="127"/>
  <c r="DB27" i="127"/>
  <c r="CC27" i="127"/>
  <c r="CN27" i="127"/>
  <c r="G27" i="127"/>
  <c r="CL27" i="127"/>
  <c r="DA27" i="127"/>
  <c r="AH27" i="127"/>
  <c r="BV27" i="127"/>
  <c r="DS27" i="127"/>
  <c r="DO27" i="127"/>
  <c r="DF27" i="127"/>
  <c r="AD27" i="127"/>
  <c r="O27" i="127"/>
  <c r="DK27" i="127"/>
  <c r="AJ27" i="127"/>
  <c r="DP27" i="127"/>
  <c r="CP27" i="127"/>
  <c r="BX27" i="127"/>
  <c r="AR27" i="127"/>
  <c r="DT27" i="127"/>
  <c r="AO27" i="127"/>
  <c r="BL27" i="127"/>
  <c r="BD27" i="127"/>
  <c r="AY27" i="127"/>
  <c r="DU27" i="127"/>
  <c r="CY27" i="127"/>
  <c r="AV27" i="127"/>
  <c r="CD27" i="127"/>
  <c r="BK27" i="127"/>
  <c r="AE27" i="127"/>
  <c r="DD27" i="127"/>
  <c r="W27" i="127"/>
  <c r="AM27" i="127"/>
  <c r="AI27" i="127"/>
  <c r="AB27" i="127"/>
  <c r="BP27" i="127"/>
  <c r="BB27" i="127"/>
  <c r="CM27" i="127"/>
  <c r="BR27" i="127"/>
  <c r="AX27" i="127"/>
  <c r="R27" i="127"/>
  <c r="P27" i="127"/>
  <c r="M27" i="127"/>
  <c r="S27" i="127"/>
  <c r="AU27" i="127"/>
  <c r="AQ27" i="127"/>
  <c r="DJ27" i="127"/>
  <c r="CR27" i="127"/>
  <c r="BW27" i="127"/>
  <c r="CJ27" i="127"/>
  <c r="CU27" i="127"/>
  <c r="AS27" i="127"/>
  <c r="CG27" i="127"/>
  <c r="Q27" i="127"/>
  <c r="V27" i="127"/>
  <c r="AC27" i="127"/>
  <c r="BJ27" i="127"/>
  <c r="BA27" i="127"/>
  <c r="CI27" i="127"/>
  <c r="J27" i="127"/>
  <c r="BO27" i="127"/>
  <c r="AL27" i="127"/>
  <c r="BT27" i="127"/>
  <c r="BM27" i="127"/>
  <c r="DX27" i="127"/>
  <c r="AZ27" i="127"/>
  <c r="U27" i="127"/>
  <c r="H27" i="127"/>
  <c r="L27" i="127"/>
  <c r="Y27" i="127"/>
  <c r="CF27" i="127"/>
  <c r="A28" i="127"/>
  <c r="DG27" i="127"/>
  <c r="BF27" i="127"/>
  <c r="AK27" i="127"/>
  <c r="E27" i="127"/>
  <c r="BY27" i="127"/>
  <c r="DL27" i="127"/>
  <c r="DW27" i="127"/>
  <c r="DQ27" i="127"/>
  <c r="DI27" i="127"/>
  <c r="DR27" i="127"/>
  <c r="X27" i="127"/>
  <c r="BI27" i="127"/>
  <c r="BN27" i="127"/>
  <c r="K27" i="127"/>
  <c r="AP27" i="127"/>
  <c r="CE27" i="127"/>
  <c r="DH27" i="127"/>
  <c r="AN27" i="127"/>
  <c r="DM27" i="127"/>
  <c r="DV27" i="127"/>
  <c r="CW27" i="127"/>
  <c r="AW52" i="127" l="1"/>
  <c r="AD52" i="127"/>
  <c r="CX52" i="127"/>
  <c r="AS52" i="127"/>
  <c r="BV52" i="127"/>
  <c r="AP52" i="127"/>
  <c r="DW52" i="127"/>
  <c r="DE52" i="127"/>
  <c r="CD52" i="127"/>
  <c r="R52" i="127"/>
  <c r="CA52" i="127"/>
  <c r="CN52" i="127"/>
  <c r="U52" i="127"/>
  <c r="BZ52" i="127"/>
  <c r="P52" i="127"/>
  <c r="N52" i="127"/>
  <c r="G52" i="127"/>
  <c r="BQ52" i="127"/>
  <c r="DB52" i="127"/>
  <c r="CC52" i="127"/>
  <c r="BU52" i="127"/>
  <c r="DV52" i="127"/>
  <c r="DF52" i="127"/>
  <c r="DM52" i="127"/>
  <c r="BY52" i="127"/>
  <c r="Y52" i="127"/>
  <c r="DA52" i="127"/>
  <c r="BE52" i="127"/>
  <c r="AM52" i="127"/>
  <c r="BW52" i="127"/>
  <c r="BH52" i="127"/>
  <c r="DC52" i="127"/>
  <c r="H52" i="127"/>
  <c r="CH52" i="127"/>
  <c r="CL52" i="127"/>
  <c r="DQ52" i="127"/>
  <c r="CQ52" i="127"/>
  <c r="AF52" i="127"/>
  <c r="CR52" i="127"/>
  <c r="DG52" i="127"/>
  <c r="BM52" i="127"/>
  <c r="CZ52" i="127"/>
  <c r="AV52" i="127"/>
  <c r="BP52" i="127"/>
  <c r="BG52" i="127"/>
  <c r="AH52" i="127"/>
  <c r="CS52" i="127"/>
  <c r="D52" i="127"/>
  <c r="BK52" i="127"/>
  <c r="BB52" i="127"/>
  <c r="AY52" i="127"/>
  <c r="DT52" i="127"/>
  <c r="DP52" i="127"/>
  <c r="DJ52" i="127"/>
  <c r="CG52" i="127"/>
  <c r="BD52" i="127"/>
  <c r="DN52" i="127"/>
  <c r="AB52" i="127"/>
  <c r="AJ52" i="127"/>
  <c r="Z52" i="127"/>
  <c r="CU52" i="127"/>
  <c r="BO52" i="127"/>
  <c r="BF52" i="127"/>
  <c r="AQ52" i="127"/>
  <c r="CI52" i="127"/>
  <c r="K52" i="127"/>
  <c r="S52" i="127"/>
  <c r="BA52" i="127"/>
  <c r="BR52" i="127"/>
  <c r="L52" i="127"/>
  <c r="F52" i="127"/>
  <c r="BI52" i="127"/>
  <c r="Q52" i="127"/>
  <c r="BS52" i="127"/>
  <c r="DH52" i="127"/>
  <c r="AC52" i="127"/>
  <c r="CW52" i="127"/>
  <c r="AU52" i="127"/>
  <c r="DO52" i="127"/>
  <c r="CT52" i="127"/>
  <c r="AK52" i="127"/>
  <c r="BC52" i="127"/>
  <c r="CO52" i="127"/>
  <c r="CJ52" i="127"/>
  <c r="E52" i="127"/>
  <c r="O52" i="127"/>
  <c r="BL52" i="127"/>
  <c r="AO52" i="127"/>
  <c r="CY52" i="127"/>
  <c r="AN52" i="127"/>
  <c r="BX52" i="127"/>
  <c r="BN52" i="127"/>
  <c r="AX52" i="127"/>
  <c r="CF52" i="127"/>
  <c r="J52" i="127"/>
  <c r="CP52" i="127"/>
  <c r="M52" i="127"/>
  <c r="CK52" i="127"/>
  <c r="X52" i="127"/>
  <c r="AR52" i="127"/>
  <c r="CB52" i="127"/>
  <c r="W52" i="127"/>
  <c r="AG52" i="127"/>
  <c r="DL52" i="127"/>
  <c r="A53" i="127"/>
  <c r="I52" i="127"/>
  <c r="AL52" i="127"/>
  <c r="V52" i="127"/>
  <c r="AZ52" i="127"/>
  <c r="DU52" i="127"/>
  <c r="CE52" i="127"/>
  <c r="BJ52" i="127"/>
  <c r="CM52" i="127"/>
  <c r="DR52" i="127"/>
  <c r="DY52" i="127"/>
  <c r="T52" i="127"/>
  <c r="AA52" i="127"/>
  <c r="CV52" i="127"/>
  <c r="AE52" i="127"/>
  <c r="AI52" i="127"/>
  <c r="DD52" i="127"/>
  <c r="AT52" i="127"/>
  <c r="DI52" i="127"/>
  <c r="DX52" i="127"/>
  <c r="C52" i="127"/>
  <c r="BT52" i="127"/>
  <c r="DS52" i="127"/>
  <c r="DK52" i="127"/>
  <c r="DW28" i="127"/>
  <c r="DD28" i="127"/>
  <c r="CK28" i="127"/>
  <c r="AS28" i="127"/>
  <c r="CU28" i="127"/>
  <c r="D28" i="127"/>
  <c r="CI28" i="127"/>
  <c r="BZ28" i="127"/>
  <c r="Z28" i="127"/>
  <c r="BU28" i="127"/>
  <c r="J28" i="127"/>
  <c r="AR28" i="127"/>
  <c r="CA28" i="127"/>
  <c r="DB28" i="127"/>
  <c r="CG28" i="127"/>
  <c r="CP28" i="127"/>
  <c r="BR28" i="127"/>
  <c r="H28" i="127"/>
  <c r="CT28" i="127"/>
  <c r="DC28" i="127"/>
  <c r="BL28" i="127"/>
  <c r="DY28" i="127"/>
  <c r="N28" i="127"/>
  <c r="DL28" i="127"/>
  <c r="CS28" i="127"/>
  <c r="DQ28" i="127"/>
  <c r="CZ28" i="127"/>
  <c r="DK28" i="127"/>
  <c r="CQ28" i="127"/>
  <c r="BX28" i="127"/>
  <c r="AB28" i="127"/>
  <c r="CC28" i="127"/>
  <c r="DH28" i="127"/>
  <c r="BM28" i="127"/>
  <c r="BE28" i="127"/>
  <c r="CH28" i="127"/>
  <c r="O28" i="127"/>
  <c r="DJ28" i="127"/>
  <c r="DM28" i="127"/>
  <c r="I28" i="127"/>
  <c r="AK28" i="127"/>
  <c r="AG28" i="127"/>
  <c r="BO28" i="127"/>
  <c r="U28" i="127"/>
  <c r="K28" i="127"/>
  <c r="AD28" i="127"/>
  <c r="BF28" i="127"/>
  <c r="C28" i="127"/>
  <c r="DT28" i="127"/>
  <c r="BI28" i="127"/>
  <c r="AM28" i="127"/>
  <c r="AO28" i="127"/>
  <c r="DP28" i="127"/>
  <c r="BH28" i="127"/>
  <c r="DR28" i="127"/>
  <c r="CY28" i="127"/>
  <c r="CD28" i="127"/>
  <c r="BK28" i="127"/>
  <c r="M28" i="127"/>
  <c r="BJ28" i="127"/>
  <c r="CL28" i="127"/>
  <c r="AN28" i="127"/>
  <c r="AH28" i="127"/>
  <c r="AJ28" i="127"/>
  <c r="AY28" i="127"/>
  <c r="BB28" i="127"/>
  <c r="CM28" i="127"/>
  <c r="BQ28" i="127"/>
  <c r="AX28" i="127"/>
  <c r="BP28" i="127"/>
  <c r="L28" i="127"/>
  <c r="CF28" i="127"/>
  <c r="CR28" i="127"/>
  <c r="BD28" i="127"/>
  <c r="CV28" i="127"/>
  <c r="Y28" i="127"/>
  <c r="DV28" i="127"/>
  <c r="AW28" i="127"/>
  <c r="AP28" i="127"/>
  <c r="E28" i="127"/>
  <c r="BS28" i="127"/>
  <c r="DX28" i="127"/>
  <c r="BC28" i="127"/>
  <c r="DG28" i="127"/>
  <c r="CE28" i="127"/>
  <c r="AV28" i="127"/>
  <c r="AQ28" i="127"/>
  <c r="DS28" i="127"/>
  <c r="BA28" i="127"/>
  <c r="CW28" i="127"/>
  <c r="A29" i="127"/>
  <c r="BN28" i="127"/>
  <c r="CO28" i="127"/>
  <c r="S28" i="127"/>
  <c r="V28" i="127"/>
  <c r="AA28" i="127"/>
  <c r="G28" i="127"/>
  <c r="F28" i="127"/>
  <c r="T28" i="127"/>
  <c r="Q28" i="127"/>
  <c r="CX28" i="127"/>
  <c r="W28" i="127"/>
  <c r="DF28" i="127"/>
  <c r="BT28" i="127"/>
  <c r="R28" i="127"/>
  <c r="AU28" i="127"/>
  <c r="DI28" i="127"/>
  <c r="X28" i="127"/>
  <c r="DA28" i="127"/>
  <c r="AZ28" i="127"/>
  <c r="AC28" i="127"/>
  <c r="DN28" i="127"/>
  <c r="BY28" i="127"/>
  <c r="P28" i="127"/>
  <c r="CJ28" i="127"/>
  <c r="AF28" i="127"/>
  <c r="DE28" i="127"/>
  <c r="AE28" i="127"/>
  <c r="AL28" i="127"/>
  <c r="CB28" i="127"/>
  <c r="AI28" i="127"/>
  <c r="CN28" i="127"/>
  <c r="AT28" i="127"/>
  <c r="BV28" i="127"/>
  <c r="BW28" i="127"/>
  <c r="DU28" i="127"/>
  <c r="DO28" i="127"/>
  <c r="BG28" i="127"/>
  <c r="DB53" i="127" l="1"/>
  <c r="CH53" i="127"/>
  <c r="V53" i="127"/>
  <c r="CF53" i="127"/>
  <c r="DT53" i="127"/>
  <c r="DV53" i="127"/>
  <c r="BP53" i="127"/>
  <c r="BI53" i="127"/>
  <c r="BR53" i="127"/>
  <c r="DE53" i="127"/>
  <c r="CO53" i="127"/>
  <c r="AF53" i="127"/>
  <c r="DC53" i="127"/>
  <c r="AV53" i="127"/>
  <c r="DN53" i="127"/>
  <c r="DA53" i="127"/>
  <c r="BD53" i="127"/>
  <c r="AC53" i="127"/>
  <c r="BN53" i="127"/>
  <c r="BS53" i="127"/>
  <c r="DU53" i="127"/>
  <c r="Y53" i="127"/>
  <c r="DL53" i="127"/>
  <c r="DZ53" i="127"/>
  <c r="CW53" i="127"/>
  <c r="CS53" i="127"/>
  <c r="P53" i="127"/>
  <c r="CG53" i="127"/>
  <c r="BL53" i="127"/>
  <c r="AR53" i="127"/>
  <c r="AS53" i="127"/>
  <c r="DJ53" i="127"/>
  <c r="DY53" i="127"/>
  <c r="DP53" i="127"/>
  <c r="CV53" i="127"/>
  <c r="AL53" i="127"/>
  <c r="CY53" i="127"/>
  <c r="C53" i="127"/>
  <c r="F53" i="127"/>
  <c r="DD53" i="127"/>
  <c r="CN53" i="127"/>
  <c r="L53" i="127"/>
  <c r="AN53" i="127"/>
  <c r="DO53" i="127"/>
  <c r="BT53" i="127"/>
  <c r="G53" i="127"/>
  <c r="BM53" i="127"/>
  <c r="CX53" i="127"/>
  <c r="CT53" i="127"/>
  <c r="AJ53" i="127"/>
  <c r="I53" i="127"/>
  <c r="AM53" i="127"/>
  <c r="CB53" i="127"/>
  <c r="BE53" i="127"/>
  <c r="DS53" i="127"/>
  <c r="CC53" i="127"/>
  <c r="BX53" i="127"/>
  <c r="H53" i="127"/>
  <c r="DK53" i="127"/>
  <c r="CJ53" i="127"/>
  <c r="CQ53" i="127"/>
  <c r="BO53" i="127"/>
  <c r="AQ53" i="127"/>
  <c r="AD53" i="127"/>
  <c r="BJ53" i="127"/>
  <c r="AY53" i="127"/>
  <c r="CR53" i="127"/>
  <c r="CM53" i="127"/>
  <c r="R53" i="127"/>
  <c r="CE53" i="127"/>
  <c r="BB53" i="127"/>
  <c r="CK53" i="127"/>
  <c r="J53" i="127"/>
  <c r="AP53" i="127"/>
  <c r="AA53" i="127"/>
  <c r="BH53" i="127"/>
  <c r="DI53" i="127"/>
  <c r="CI53" i="127"/>
  <c r="AO53" i="127"/>
  <c r="N53" i="127"/>
  <c r="BU53" i="127"/>
  <c r="U53" i="127"/>
  <c r="E53" i="127"/>
  <c r="AH53" i="127"/>
  <c r="AW53" i="127"/>
  <c r="Q53" i="127"/>
  <c r="BG53" i="127"/>
  <c r="AB53" i="127"/>
  <c r="BC53" i="127"/>
  <c r="CZ53" i="127"/>
  <c r="DW53" i="127"/>
  <c r="DQ53" i="127"/>
  <c r="DM53" i="127"/>
  <c r="DH53" i="127"/>
  <c r="CA53" i="127"/>
  <c r="AU53" i="127"/>
  <c r="O53" i="127"/>
  <c r="AK53" i="127"/>
  <c r="CD53" i="127"/>
  <c r="CU53" i="127"/>
  <c r="CP53" i="127"/>
  <c r="CL53" i="127"/>
  <c r="AT53" i="127"/>
  <c r="AI53" i="127"/>
  <c r="A54" i="127"/>
  <c r="T53" i="127"/>
  <c r="BK53" i="127"/>
  <c r="BY53" i="127"/>
  <c r="BW53" i="127"/>
  <c r="BF53" i="127"/>
  <c r="DG53" i="127"/>
  <c r="BZ53" i="127"/>
  <c r="W53" i="127"/>
  <c r="DX53" i="127"/>
  <c r="BQ53" i="127"/>
  <c r="D53" i="127"/>
  <c r="AZ53" i="127"/>
  <c r="AX53" i="127"/>
  <c r="AG53" i="127"/>
  <c r="S53" i="127"/>
  <c r="M53" i="127"/>
  <c r="K53" i="127"/>
  <c r="BA53" i="127"/>
  <c r="DR53" i="127"/>
  <c r="X53" i="127"/>
  <c r="AE53" i="127"/>
  <c r="Z53" i="127"/>
  <c r="BV53" i="127"/>
  <c r="DF53" i="127"/>
  <c r="DT29" i="127"/>
  <c r="DJ29" i="127"/>
  <c r="CD29" i="127"/>
  <c r="AK29" i="127"/>
  <c r="CY29" i="127"/>
  <c r="G29" i="127"/>
  <c r="DK29" i="127"/>
  <c r="DC29" i="127"/>
  <c r="DX29" i="127"/>
  <c r="CB29" i="127"/>
  <c r="CA29" i="127"/>
  <c r="AH29" i="127"/>
  <c r="F29" i="127"/>
  <c r="BB29" i="127"/>
  <c r="DU29" i="127"/>
  <c r="L29" i="127"/>
  <c r="Z29" i="127"/>
  <c r="DI29" i="127"/>
  <c r="AV29" i="127"/>
  <c r="DF29" i="127"/>
  <c r="DS29" i="127"/>
  <c r="C29" i="127"/>
  <c r="BE29" i="127"/>
  <c r="BJ29" i="127"/>
  <c r="AP29" i="127"/>
  <c r="CU29" i="127"/>
  <c r="AO29" i="127"/>
  <c r="DQ29" i="127"/>
  <c r="BT29" i="127"/>
  <c r="J29" i="127"/>
  <c r="BP29" i="127"/>
  <c r="BC29" i="127"/>
  <c r="BA29" i="127"/>
  <c r="M29" i="127"/>
  <c r="DH29" i="127"/>
  <c r="CW29" i="127"/>
  <c r="BQ29" i="127"/>
  <c r="U29" i="127"/>
  <c r="CE29" i="127"/>
  <c r="DN29" i="127"/>
  <c r="CN29" i="127"/>
  <c r="CH29" i="127"/>
  <c r="CL29" i="127"/>
  <c r="AG29" i="127"/>
  <c r="CV29" i="127"/>
  <c r="BD29" i="127"/>
  <c r="BM29" i="127"/>
  <c r="CR29" i="127"/>
  <c r="BS29" i="127"/>
  <c r="BH29" i="127"/>
  <c r="DR29" i="127"/>
  <c r="DV29" i="127"/>
  <c r="CJ29" i="127"/>
  <c r="AQ29" i="127"/>
  <c r="AS29" i="127"/>
  <c r="AW29" i="127"/>
  <c r="T29" i="127"/>
  <c r="BI29" i="127"/>
  <c r="DE29" i="127"/>
  <c r="X29" i="127"/>
  <c r="DA29" i="127"/>
  <c r="AF29" i="127"/>
  <c r="BL29" i="127"/>
  <c r="CO29" i="127"/>
  <c r="H29" i="127"/>
  <c r="CS29" i="127"/>
  <c r="BO29" i="127"/>
  <c r="AZ29" i="127"/>
  <c r="DO29" i="127"/>
  <c r="CK29" i="127"/>
  <c r="K29" i="127"/>
  <c r="AN29" i="127"/>
  <c r="DL29" i="127"/>
  <c r="DM29" i="127"/>
  <c r="O29" i="127"/>
  <c r="DG29" i="127"/>
  <c r="I29" i="127"/>
  <c r="CC29" i="127"/>
  <c r="CP29" i="127"/>
  <c r="CT29" i="127"/>
  <c r="BR29" i="127"/>
  <c r="P29" i="127"/>
  <c r="CF29" i="127"/>
  <c r="BK29" i="127"/>
  <c r="CM29" i="127"/>
  <c r="DD29" i="127"/>
  <c r="AR29" i="127"/>
  <c r="A30" i="127"/>
  <c r="DB29" i="127"/>
  <c r="CQ29" i="127"/>
  <c r="Y29" i="127"/>
  <c r="DZ29" i="127"/>
  <c r="CI29" i="127"/>
  <c r="BV29" i="127"/>
  <c r="BU29" i="127"/>
  <c r="AM29" i="127"/>
  <c r="BY29" i="127"/>
  <c r="BX29" i="127"/>
  <c r="AD29" i="127"/>
  <c r="AY29" i="127"/>
  <c r="R29" i="127"/>
  <c r="Q29" i="127"/>
  <c r="AC29" i="127"/>
  <c r="AU29" i="127"/>
  <c r="AI29" i="127"/>
  <c r="BZ29" i="127"/>
  <c r="E29" i="127"/>
  <c r="CZ29" i="127"/>
  <c r="BW29" i="127"/>
  <c r="V29" i="127"/>
  <c r="CX29" i="127"/>
  <c r="BN29" i="127"/>
  <c r="W29" i="127"/>
  <c r="AB29" i="127"/>
  <c r="AT29" i="127"/>
  <c r="DY29" i="127"/>
  <c r="BG29" i="127"/>
  <c r="AE29" i="127"/>
  <c r="S29" i="127"/>
  <c r="AL29" i="127"/>
  <c r="D29" i="127"/>
  <c r="N29" i="127"/>
  <c r="AX29" i="127"/>
  <c r="CG29" i="127"/>
  <c r="DW29" i="127"/>
  <c r="DP29" i="127"/>
  <c r="AA29" i="127"/>
  <c r="AJ29" i="127"/>
  <c r="BF29" i="127"/>
  <c r="T54" i="127" l="1"/>
  <c r="G54" i="127"/>
  <c r="CM54" i="127"/>
  <c r="P54" i="127"/>
  <c r="AO54" i="127"/>
  <c r="BA54" i="127"/>
  <c r="AY54" i="127"/>
  <c r="AV54" i="127"/>
  <c r="AL54" i="127"/>
  <c r="BG54" i="127"/>
  <c r="AE54" i="127"/>
  <c r="H54" i="127"/>
  <c r="DY54" i="127"/>
  <c r="BX54" i="127"/>
  <c r="DP54" i="127"/>
  <c r="W54" i="127"/>
  <c r="AD54" i="127"/>
  <c r="Y54" i="127"/>
  <c r="O54" i="127"/>
  <c r="J54" i="127"/>
  <c r="DO54" i="127"/>
  <c r="A55" i="127"/>
  <c r="DJ54" i="127"/>
  <c r="BI54" i="127"/>
  <c r="CX54" i="127"/>
  <c r="C54" i="127"/>
  <c r="E54" i="127"/>
  <c r="DK54" i="127"/>
  <c r="DF54" i="127"/>
  <c r="CL54" i="127"/>
  <c r="BF54" i="127"/>
  <c r="DX54" i="127"/>
  <c r="DU54" i="127"/>
  <c r="CV54" i="127"/>
  <c r="AS54" i="127"/>
  <c r="CD54" i="127"/>
  <c r="DS54" i="127"/>
  <c r="DV54" i="127"/>
  <c r="CJ54" i="127"/>
  <c r="BZ54" i="127"/>
  <c r="X54" i="127"/>
  <c r="DM54" i="127"/>
  <c r="DL54" i="127"/>
  <c r="DH54" i="127"/>
  <c r="CG54" i="127"/>
  <c r="AC54" i="127"/>
  <c r="BL54" i="127"/>
  <c r="CY54" i="127"/>
  <c r="CS54" i="127"/>
  <c r="BB54" i="127"/>
  <c r="AQ54" i="127"/>
  <c r="CK54" i="127"/>
  <c r="BC54" i="127"/>
  <c r="CZ54" i="127"/>
  <c r="CU54" i="127"/>
  <c r="BS54" i="127"/>
  <c r="M54" i="127"/>
  <c r="AT54" i="127"/>
  <c r="CC54" i="127"/>
  <c r="BW54" i="127"/>
  <c r="R54" i="127"/>
  <c r="L54" i="127"/>
  <c r="S54" i="127"/>
  <c r="DB54" i="127"/>
  <c r="CN54" i="127"/>
  <c r="CH54" i="127"/>
  <c r="BE54" i="127"/>
  <c r="DN54" i="127"/>
  <c r="Z54" i="127"/>
  <c r="BJ54" i="127"/>
  <c r="AZ54" i="127"/>
  <c r="DI54" i="127"/>
  <c r="DE54" i="127"/>
  <c r="BQ54" i="127"/>
  <c r="AK54" i="127"/>
  <c r="CB54" i="127"/>
  <c r="BU54" i="127"/>
  <c r="AP54" i="127"/>
  <c r="CW54" i="127"/>
  <c r="I54" i="127"/>
  <c r="AN54" i="127"/>
  <c r="AA54" i="127"/>
  <c r="CI54" i="127"/>
  <c r="BT54" i="127"/>
  <c r="F54" i="127"/>
  <c r="CQ54" i="127"/>
  <c r="BP54" i="127"/>
  <c r="BH54" i="127"/>
  <c r="AB54" i="127"/>
  <c r="CE54" i="127"/>
  <c r="DT54" i="127"/>
  <c r="V54" i="127"/>
  <c r="D54" i="127"/>
  <c r="AW54" i="127"/>
  <c r="AM54" i="127"/>
  <c r="BO54" i="127"/>
  <c r="AJ54" i="127"/>
  <c r="BD54" i="127"/>
  <c r="AU54" i="127"/>
  <c r="N54" i="127"/>
  <c r="BN54" i="127"/>
  <c r="DA54" i="127"/>
  <c r="DW54" i="127"/>
  <c r="DQ54" i="127"/>
  <c r="Q54" i="127"/>
  <c r="K54" i="127"/>
  <c r="EA54" i="127"/>
  <c r="CP54" i="127"/>
  <c r="AR54" i="127"/>
  <c r="AH54" i="127"/>
  <c r="DR54" i="127"/>
  <c r="AX54" i="127"/>
  <c r="CF54" i="127"/>
  <c r="CT54" i="127"/>
  <c r="CR54" i="127"/>
  <c r="DG54" i="127"/>
  <c r="DD54" i="127"/>
  <c r="BM54" i="127"/>
  <c r="AI54" i="127"/>
  <c r="AF54" i="127"/>
  <c r="U54" i="127"/>
  <c r="DC54" i="127"/>
  <c r="AG54" i="127"/>
  <c r="BK54" i="127"/>
  <c r="BY54" i="127"/>
  <c r="BV54" i="127"/>
  <c r="CA54" i="127"/>
  <c r="BR54" i="127"/>
  <c r="DZ54" i="127"/>
  <c r="CO54" i="127"/>
  <c r="M30" i="127"/>
  <c r="CW30" i="127"/>
  <c r="BH30" i="127"/>
  <c r="G30" i="127"/>
  <c r="AT30" i="127"/>
  <c r="BD30" i="127"/>
  <c r="AX30" i="127"/>
  <c r="DN30" i="127"/>
  <c r="Q30" i="127"/>
  <c r="T30" i="127"/>
  <c r="EA30" i="127"/>
  <c r="CJ30" i="127"/>
  <c r="AA30" i="127"/>
  <c r="X30" i="127"/>
  <c r="DF30" i="127"/>
  <c r="DY30" i="127"/>
  <c r="N30" i="127"/>
  <c r="S30" i="127"/>
  <c r="CT30" i="127"/>
  <c r="BO30" i="127"/>
  <c r="BQ30" i="127"/>
  <c r="AC30" i="127"/>
  <c r="BU30" i="127"/>
  <c r="J30" i="127"/>
  <c r="AZ30" i="127"/>
  <c r="BI30" i="127"/>
  <c r="L30" i="127"/>
  <c r="CL30" i="127"/>
  <c r="BC30" i="127"/>
  <c r="CI30" i="127"/>
  <c r="CU30" i="127"/>
  <c r="Y30" i="127"/>
  <c r="BS30" i="127"/>
  <c r="DO30" i="127"/>
  <c r="AS30" i="127"/>
  <c r="DS30" i="127"/>
  <c r="AG30" i="127"/>
  <c r="CD30" i="127"/>
  <c r="CF30" i="127"/>
  <c r="D30" i="127"/>
  <c r="BN30" i="127"/>
  <c r="CA30" i="127"/>
  <c r="AY30" i="127"/>
  <c r="BA30" i="127"/>
  <c r="AO30" i="127"/>
  <c r="U30" i="127"/>
  <c r="DT30" i="127"/>
  <c r="DX30" i="127"/>
  <c r="AW30" i="127"/>
  <c r="DU30" i="127"/>
  <c r="AJ30" i="127"/>
  <c r="CN30" i="127"/>
  <c r="DG30" i="127"/>
  <c r="DJ30" i="127"/>
  <c r="BK30" i="127"/>
  <c r="DB30" i="127"/>
  <c r="BW30" i="127"/>
  <c r="AD30" i="127"/>
  <c r="CZ30" i="127"/>
  <c r="H30" i="127"/>
  <c r="K30" i="127"/>
  <c r="C30" i="127"/>
  <c r="AP30" i="127"/>
  <c r="BG30" i="127"/>
  <c r="BP30" i="127"/>
  <c r="DQ30" i="127"/>
  <c r="BJ30" i="127"/>
  <c r="DP30" i="127"/>
  <c r="DI30" i="127"/>
  <c r="CB30" i="127"/>
  <c r="AV30" i="127"/>
  <c r="CV30" i="127"/>
  <c r="DL30" i="127"/>
  <c r="CR30" i="127"/>
  <c r="CS30" i="127"/>
  <c r="AI30" i="127"/>
  <c r="AU30" i="127"/>
  <c r="BX30" i="127"/>
  <c r="BF30" i="127"/>
  <c r="BB30" i="127"/>
  <c r="V30" i="127"/>
  <c r="BE30" i="127"/>
  <c r="AN30" i="127"/>
  <c r="DA30" i="127"/>
  <c r="I30" i="127"/>
  <c r="AF30" i="127"/>
  <c r="AL30" i="127"/>
  <c r="AB30" i="127"/>
  <c r="DR30" i="127"/>
  <c r="BL30" i="127"/>
  <c r="O30" i="127"/>
  <c r="CY30" i="127"/>
  <c r="Z30" i="127"/>
  <c r="DW30" i="127"/>
  <c r="CE30" i="127"/>
  <c r="AQ30" i="127"/>
  <c r="CK30" i="127"/>
  <c r="BY30" i="127"/>
  <c r="BZ30" i="127"/>
  <c r="BT30" i="127"/>
  <c r="CO30" i="127"/>
  <c r="DV30" i="127"/>
  <c r="P30" i="127"/>
  <c r="DE30" i="127"/>
  <c r="A31" i="127"/>
  <c r="CM30" i="127"/>
  <c r="DC30" i="127"/>
  <c r="DM30" i="127"/>
  <c r="CC30" i="127"/>
  <c r="CG30" i="127"/>
  <c r="CX30" i="127"/>
  <c r="AR30" i="127"/>
  <c r="CQ30" i="127"/>
  <c r="CH30" i="127"/>
  <c r="AH30" i="127"/>
  <c r="DH30" i="127"/>
  <c r="BR30" i="127"/>
  <c r="F30" i="127"/>
  <c r="BV30" i="127"/>
  <c r="DD30" i="127"/>
  <c r="DK30" i="127"/>
  <c r="R30" i="127"/>
  <c r="AK30" i="127"/>
  <c r="AM30" i="127"/>
  <c r="CP30" i="127"/>
  <c r="DZ30" i="127"/>
  <c r="W30" i="127"/>
  <c r="BM30" i="127"/>
  <c r="E30" i="127"/>
  <c r="AE30" i="127"/>
  <c r="DU55" i="127" l="1"/>
  <c r="DN55" i="127"/>
  <c r="CG55" i="127"/>
  <c r="AI55" i="127"/>
  <c r="CV55" i="127"/>
  <c r="A56" i="127"/>
  <c r="F55" i="127"/>
  <c r="DB55" i="127"/>
  <c r="CM55" i="127"/>
  <c r="AL55" i="127"/>
  <c r="K55" i="127"/>
  <c r="T55" i="127"/>
  <c r="CW55" i="127"/>
  <c r="CY55" i="127"/>
  <c r="AQ55" i="127"/>
  <c r="DL55" i="127"/>
  <c r="EA55" i="127"/>
  <c r="CU55" i="127"/>
  <c r="AX55" i="127"/>
  <c r="DO55" i="127"/>
  <c r="V55" i="127"/>
  <c r="AE55" i="127"/>
  <c r="Y55" i="127"/>
  <c r="DW55" i="127"/>
  <c r="DD55" i="127"/>
  <c r="BT55" i="127"/>
  <c r="DI55" i="127"/>
  <c r="DA55" i="127"/>
  <c r="BS55" i="127"/>
  <c r="CC55" i="127"/>
  <c r="DR55" i="127"/>
  <c r="DT55" i="127"/>
  <c r="BQ55" i="127"/>
  <c r="BG55" i="127"/>
  <c r="DC55" i="127"/>
  <c r="BR55" i="127"/>
  <c r="CN55" i="127"/>
  <c r="BE55" i="127"/>
  <c r="D55" i="127"/>
  <c r="BJ55" i="127"/>
  <c r="CT55" i="127"/>
  <c r="AJ55" i="127"/>
  <c r="AF55" i="127"/>
  <c r="AK55" i="127"/>
  <c r="I55" i="127"/>
  <c r="CK55" i="127"/>
  <c r="CA55" i="127"/>
  <c r="DZ55" i="127"/>
  <c r="AR55" i="127"/>
  <c r="CE55" i="127"/>
  <c r="BV55" i="127"/>
  <c r="H55" i="127"/>
  <c r="DP55" i="127"/>
  <c r="CI55" i="127"/>
  <c r="BY55" i="127"/>
  <c r="BN55" i="127"/>
  <c r="AB55" i="127"/>
  <c r="DG55" i="127"/>
  <c r="X55" i="127"/>
  <c r="BH55" i="127"/>
  <c r="AY55" i="127"/>
  <c r="CP55" i="127"/>
  <c r="CL55" i="127"/>
  <c r="R55" i="127"/>
  <c r="BC55" i="127"/>
  <c r="BM55" i="127"/>
  <c r="AZ55" i="127"/>
  <c r="N55" i="127"/>
  <c r="CQ55" i="127"/>
  <c r="G55" i="127"/>
  <c r="AN55" i="127"/>
  <c r="AD55" i="127"/>
  <c r="BP55" i="127"/>
  <c r="BF55" i="127"/>
  <c r="CH55" i="127"/>
  <c r="DK55" i="127"/>
  <c r="BA55" i="127"/>
  <c r="AM55" i="127"/>
  <c r="DY55" i="127"/>
  <c r="BZ55" i="127"/>
  <c r="DS55" i="127"/>
  <c r="U55" i="127"/>
  <c r="C55" i="127"/>
  <c r="AH55" i="127"/>
  <c r="W55" i="127"/>
  <c r="P55" i="127"/>
  <c r="AV55" i="127"/>
  <c r="AO55" i="127"/>
  <c r="Z55" i="127"/>
  <c r="DH55" i="127"/>
  <c r="BI55" i="127"/>
  <c r="CZ55" i="127"/>
  <c r="DV55" i="127"/>
  <c r="DQ55" i="127"/>
  <c r="EB55" i="127"/>
  <c r="DM55" i="127"/>
  <c r="CB55" i="127"/>
  <c r="DF55" i="127"/>
  <c r="AC55" i="127"/>
  <c r="M55" i="127"/>
  <c r="CS55" i="127"/>
  <c r="AS55" i="127"/>
  <c r="CF55" i="127"/>
  <c r="CX55" i="127"/>
  <c r="CR55" i="127"/>
  <c r="CO55" i="127"/>
  <c r="CJ55" i="127"/>
  <c r="O55" i="127"/>
  <c r="AU55" i="127"/>
  <c r="Q55" i="127"/>
  <c r="DX55" i="127"/>
  <c r="CD55" i="127"/>
  <c r="AA55" i="127"/>
  <c r="BK55" i="127"/>
  <c r="BW55" i="127"/>
  <c r="BU55" i="127"/>
  <c r="BL55" i="127"/>
  <c r="BD55" i="127"/>
  <c r="BX55" i="127"/>
  <c r="DE55" i="127"/>
  <c r="E55" i="127"/>
  <c r="DJ55" i="127"/>
  <c r="BO55" i="127"/>
  <c r="J55" i="127"/>
  <c r="AP55" i="127"/>
  <c r="BB55" i="127"/>
  <c r="AW55" i="127"/>
  <c r="AG55" i="127"/>
  <c r="S55" i="127"/>
  <c r="L55" i="127"/>
  <c r="AT55" i="127"/>
  <c r="AH31" i="127"/>
  <c r="T31" i="127"/>
  <c r="DL31" i="127"/>
  <c r="BK31" i="127"/>
  <c r="CZ31" i="127"/>
  <c r="DY31" i="127"/>
  <c r="DQ31" i="127"/>
  <c r="DJ31" i="127"/>
  <c r="X31" i="127"/>
  <c r="CM31" i="127"/>
  <c r="CR31" i="127"/>
  <c r="DC31" i="127"/>
  <c r="DI31" i="127"/>
  <c r="DZ31" i="127"/>
  <c r="BA31" i="127"/>
  <c r="AF31" i="127"/>
  <c r="DN31" i="127"/>
  <c r="K31" i="127"/>
  <c r="AI31" i="127"/>
  <c r="DB31" i="127"/>
  <c r="EA31" i="127"/>
  <c r="S31" i="127"/>
  <c r="CP31" i="127"/>
  <c r="BP31" i="127"/>
  <c r="CS31" i="127"/>
  <c r="DV31" i="127"/>
  <c r="BL31" i="127"/>
  <c r="BH31" i="127"/>
  <c r="AZ31" i="127"/>
  <c r="O31" i="127"/>
  <c r="AA31" i="127"/>
  <c r="BZ31" i="127"/>
  <c r="AR31" i="127"/>
  <c r="V31" i="127"/>
  <c r="G31" i="127"/>
  <c r="CW31" i="127"/>
  <c r="AV31" i="127"/>
  <c r="CI31" i="127"/>
  <c r="DD31" i="127"/>
  <c r="CT31" i="127"/>
  <c r="BV31" i="127"/>
  <c r="DW31" i="127"/>
  <c r="AQ31" i="127"/>
  <c r="AS31" i="127"/>
  <c r="CL31" i="127"/>
  <c r="P31" i="127"/>
  <c r="DK31" i="127"/>
  <c r="CO31" i="127"/>
  <c r="DT31" i="127"/>
  <c r="AM31" i="127"/>
  <c r="DR31" i="127"/>
  <c r="DH31" i="127"/>
  <c r="AL31" i="127"/>
  <c r="Q31" i="127"/>
  <c r="BM31" i="127"/>
  <c r="BO31" i="127"/>
  <c r="CJ31" i="127"/>
  <c r="DO31" i="127"/>
  <c r="CX31" i="127"/>
  <c r="CH31" i="127"/>
  <c r="DE31" i="127"/>
  <c r="BS31" i="127"/>
  <c r="BD31" i="127"/>
  <c r="AO31" i="127"/>
  <c r="CF31" i="127"/>
  <c r="CC31" i="127"/>
  <c r="Z31" i="127"/>
  <c r="BR31" i="127"/>
  <c r="AD31" i="127"/>
  <c r="BG31" i="127"/>
  <c r="CV31" i="127"/>
  <c r="AU31" i="127"/>
  <c r="L31" i="127"/>
  <c r="AK31" i="127"/>
  <c r="CN31" i="127"/>
  <c r="AT31" i="127"/>
  <c r="EB31" i="127"/>
  <c r="N31" i="127"/>
  <c r="CA31" i="127"/>
  <c r="J31" i="127"/>
  <c r="DP31" i="127"/>
  <c r="CG31" i="127"/>
  <c r="AE31" i="127"/>
  <c r="BN31" i="127"/>
  <c r="CE31" i="127"/>
  <c r="BX31" i="127"/>
  <c r="AJ31" i="127"/>
  <c r="BY31" i="127"/>
  <c r="AP31" i="127"/>
  <c r="A32" i="127"/>
  <c r="BQ31" i="127"/>
  <c r="AW31" i="127"/>
  <c r="BI31" i="127"/>
  <c r="BC31" i="127"/>
  <c r="U31" i="127"/>
  <c r="DU31" i="127"/>
  <c r="AC31" i="127"/>
  <c r="BT31" i="127"/>
  <c r="BE31" i="127"/>
  <c r="CB31" i="127"/>
  <c r="DA31" i="127"/>
  <c r="H31" i="127"/>
  <c r="I31" i="127"/>
  <c r="CU31" i="127"/>
  <c r="W31" i="127"/>
  <c r="DX31" i="127"/>
  <c r="DG31" i="127"/>
  <c r="BB31" i="127"/>
  <c r="F31" i="127"/>
  <c r="CY31" i="127"/>
  <c r="DM31" i="127"/>
  <c r="CD31" i="127"/>
  <c r="AX31" i="127"/>
  <c r="BW31" i="127"/>
  <c r="D31" i="127"/>
  <c r="DF31" i="127"/>
  <c r="BJ31" i="127"/>
  <c r="CK31" i="127"/>
  <c r="BF31" i="127"/>
  <c r="CQ31" i="127"/>
  <c r="AN31" i="127"/>
  <c r="Y31" i="127"/>
  <c r="AY31" i="127"/>
  <c r="AG31" i="127"/>
  <c r="R31" i="127"/>
  <c r="E31" i="127"/>
  <c r="C31" i="127"/>
  <c r="BU31" i="127"/>
  <c r="AB31" i="127"/>
  <c r="M31" i="127"/>
  <c r="DS31" i="127"/>
  <c r="DG56" i="127" l="1"/>
  <c r="CG56" i="127"/>
  <c r="Y56" i="127"/>
  <c r="CR56" i="127"/>
  <c r="DQ56" i="127"/>
  <c r="DV56" i="127"/>
  <c r="CI56" i="127"/>
  <c r="BZ56" i="127"/>
  <c r="BG56" i="127"/>
  <c r="X56" i="127"/>
  <c r="BR56" i="127"/>
  <c r="CJ56" i="127"/>
  <c r="DF56" i="127"/>
  <c r="BX56" i="127"/>
  <c r="DC56" i="127"/>
  <c r="CM56" i="127"/>
  <c r="BQ56" i="127"/>
  <c r="M56" i="127"/>
  <c r="AV56" i="127"/>
  <c r="BJ56" i="127"/>
  <c r="DW56" i="127"/>
  <c r="CY56" i="127"/>
  <c r="CO56" i="127"/>
  <c r="F56" i="127"/>
  <c r="BT56" i="127"/>
  <c r="E56" i="127"/>
  <c r="AJ56" i="127"/>
  <c r="EC56" i="127"/>
  <c r="I56" i="127"/>
  <c r="DT56" i="127"/>
  <c r="CV56" i="127"/>
  <c r="AO56" i="127"/>
  <c r="DL56" i="127"/>
  <c r="U56" i="127"/>
  <c r="G56" i="127"/>
  <c r="DK56" i="127"/>
  <c r="DE56" i="127"/>
  <c r="DN56" i="127"/>
  <c r="CL56" i="127"/>
  <c r="BH56" i="127"/>
  <c r="DR56" i="127"/>
  <c r="CS56" i="127"/>
  <c r="J56" i="127"/>
  <c r="CA56" i="127"/>
  <c r="CX56" i="127"/>
  <c r="CU56" i="127"/>
  <c r="BA56" i="127"/>
  <c r="AT56" i="127"/>
  <c r="DM56" i="127"/>
  <c r="CF56" i="127"/>
  <c r="BD56" i="127"/>
  <c r="DU56" i="127"/>
  <c r="BI56" i="127"/>
  <c r="CC56" i="127"/>
  <c r="Q56" i="127"/>
  <c r="L56" i="127"/>
  <c r="BB56" i="127"/>
  <c r="R56" i="127"/>
  <c r="CT56" i="127"/>
  <c r="BS56" i="127"/>
  <c r="AP56" i="127"/>
  <c r="AQ56" i="127"/>
  <c r="BK56" i="127"/>
  <c r="AY56" i="127"/>
  <c r="DI56" i="127"/>
  <c r="DD56" i="127"/>
  <c r="DA56" i="127"/>
  <c r="EB56" i="127"/>
  <c r="CH56" i="127"/>
  <c r="BF56" i="127"/>
  <c r="AB56" i="127"/>
  <c r="W56" i="127"/>
  <c r="AN56" i="127"/>
  <c r="AC56" i="127"/>
  <c r="CE56" i="127"/>
  <c r="AI56" i="127"/>
  <c r="BO56" i="127"/>
  <c r="BV56" i="127"/>
  <c r="AS56" i="127"/>
  <c r="BW56" i="127"/>
  <c r="D56" i="127"/>
  <c r="T56" i="127"/>
  <c r="C56" i="127"/>
  <c r="AK56" i="127"/>
  <c r="CP56" i="127"/>
  <c r="H56" i="127"/>
  <c r="AF56" i="127"/>
  <c r="DO56" i="127"/>
  <c r="BC56" i="127"/>
  <c r="DS56" i="127"/>
  <c r="DP56" i="127"/>
  <c r="P56" i="127"/>
  <c r="K56" i="127"/>
  <c r="AH56" i="127"/>
  <c r="EA56" i="127"/>
  <c r="AX56" i="127"/>
  <c r="S56" i="127"/>
  <c r="CZ56" i="127"/>
  <c r="AM56" i="127"/>
  <c r="CW56" i="127"/>
  <c r="CQ56" i="127"/>
  <c r="DH56" i="127"/>
  <c r="DB56" i="127"/>
  <c r="BN56" i="127"/>
  <c r="AL56" i="127"/>
  <c r="CK56" i="127"/>
  <c r="V56" i="127"/>
  <c r="CD56" i="127"/>
  <c r="BY56" i="127"/>
  <c r="CB56" i="127"/>
  <c r="BP56" i="127"/>
  <c r="AG56" i="127"/>
  <c r="DZ56" i="127"/>
  <c r="Z56" i="127"/>
  <c r="DX56" i="127"/>
  <c r="BU56" i="127"/>
  <c r="BL56" i="127"/>
  <c r="AZ56" i="127"/>
  <c r="AW56" i="127"/>
  <c r="AU56" i="127"/>
  <c r="CN56" i="127"/>
  <c r="BM56" i="127"/>
  <c r="N56" i="127"/>
  <c r="DJ56" i="127"/>
  <c r="BE56" i="127"/>
  <c r="AR56" i="127"/>
  <c r="AD56" i="127"/>
  <c r="AA56" i="127"/>
  <c r="O56" i="127"/>
  <c r="AE56" i="127"/>
  <c r="DY56" i="127"/>
  <c r="AQ32" i="127"/>
  <c r="Z32" i="127"/>
  <c r="H32" i="127"/>
  <c r="BS32" i="127"/>
  <c r="DV32" i="127"/>
  <c r="DI32" i="127"/>
  <c r="CZ32" i="127"/>
  <c r="BK32" i="127"/>
  <c r="CF32" i="127"/>
  <c r="BA32" i="127"/>
  <c r="BV32" i="127"/>
  <c r="J32" i="127"/>
  <c r="BN32" i="127"/>
  <c r="DB32" i="127"/>
  <c r="CE32" i="127"/>
  <c r="DN32" i="127"/>
  <c r="CH32" i="127"/>
  <c r="BE32" i="127"/>
  <c r="CN32" i="127"/>
  <c r="CC32" i="127"/>
  <c r="BZ32" i="127"/>
  <c r="BF32" i="127"/>
  <c r="BM32" i="127"/>
  <c r="BB32" i="127"/>
  <c r="AH32" i="127"/>
  <c r="E32" i="127"/>
  <c r="AM32" i="127"/>
  <c r="CV32" i="127"/>
  <c r="AE32" i="127"/>
  <c r="M32" i="127"/>
  <c r="DT32" i="127"/>
  <c r="BD32" i="127"/>
  <c r="DC32" i="127"/>
  <c r="CL32" i="127"/>
  <c r="CD32" i="127"/>
  <c r="AA32" i="127"/>
  <c r="AL32" i="127"/>
  <c r="D32" i="127"/>
  <c r="BG32" i="127"/>
  <c r="EB32" i="127"/>
  <c r="DM32" i="127"/>
  <c r="BT32" i="127"/>
  <c r="BJ32" i="127"/>
  <c r="DZ32" i="127"/>
  <c r="DD32" i="127"/>
  <c r="CY32" i="127"/>
  <c r="DJ32" i="127"/>
  <c r="BL32" i="127"/>
  <c r="AU32" i="127"/>
  <c r="AJ32" i="127"/>
  <c r="BO32" i="127"/>
  <c r="K32" i="127"/>
  <c r="N32" i="127"/>
  <c r="DF32" i="127"/>
  <c r="S32" i="127"/>
  <c r="DE32" i="127"/>
  <c r="AN32" i="127"/>
  <c r="CJ32" i="127"/>
  <c r="CT32" i="127"/>
  <c r="DW32" i="127"/>
  <c r="CS32" i="127"/>
  <c r="DA32" i="127"/>
  <c r="CB32" i="127"/>
  <c r="BU32" i="127"/>
  <c r="AC32" i="127"/>
  <c r="BH32" i="127"/>
  <c r="DL32" i="127"/>
  <c r="CA32" i="127"/>
  <c r="AP32" i="127"/>
  <c r="AZ32" i="127"/>
  <c r="CQ32" i="127"/>
  <c r="BC32" i="127"/>
  <c r="DY32" i="127"/>
  <c r="G32" i="127"/>
  <c r="DU32" i="127"/>
  <c r="CP32" i="127"/>
  <c r="X32" i="127"/>
  <c r="BQ32" i="127"/>
  <c r="AR32" i="127"/>
  <c r="AK32" i="127"/>
  <c r="BI32" i="127"/>
  <c r="AW32" i="127"/>
  <c r="DX32" i="127"/>
  <c r="EC32" i="127"/>
  <c r="DS32" i="127"/>
  <c r="DG32" i="127"/>
  <c r="CK32" i="127"/>
  <c r="R32" i="127"/>
  <c r="O32" i="127"/>
  <c r="BR32" i="127"/>
  <c r="CR32" i="127"/>
  <c r="AY32" i="127"/>
  <c r="BW32" i="127"/>
  <c r="AG32" i="127"/>
  <c r="T32" i="127"/>
  <c r="Q32" i="127"/>
  <c r="U32" i="127"/>
  <c r="W32" i="127"/>
  <c r="EA32" i="127"/>
  <c r="DH32" i="127"/>
  <c r="BY32" i="127"/>
  <c r="I32" i="127"/>
  <c r="AX32" i="127"/>
  <c r="V32" i="127"/>
  <c r="P32" i="127"/>
  <c r="Y32" i="127"/>
  <c r="AI32" i="127"/>
  <c r="C32" i="127"/>
  <c r="F32" i="127"/>
  <c r="CU32" i="127"/>
  <c r="AF32" i="127"/>
  <c r="DR32" i="127"/>
  <c r="DK32" i="127"/>
  <c r="AT32" i="127"/>
  <c r="L32" i="127"/>
  <c r="CW32" i="127"/>
  <c r="BX32" i="127"/>
  <c r="AD32" i="127"/>
  <c r="CG32" i="127"/>
  <c r="AB32" i="127"/>
  <c r="CM32" i="127"/>
  <c r="CO32" i="127"/>
  <c r="DQ32" i="127"/>
  <c r="DO32" i="127"/>
  <c r="BP32" i="127"/>
  <c r="AV32" i="127"/>
  <c r="CX32" i="127"/>
  <c r="AS32" i="127"/>
  <c r="CI32" i="127"/>
  <c r="AO32" i="127"/>
  <c r="DP32" i="127"/>
  <c r="D15" i="125" l="1"/>
  <c r="D14" i="125"/>
  <c r="D13" i="125"/>
  <c r="B15" i="125"/>
  <c r="B13" i="125"/>
  <c r="B14" i="125"/>
  <c r="B35" i="88"/>
  <c r="C34" i="88"/>
  <c r="B34" i="88" l="1"/>
  <c r="B11" i="125" s="1"/>
  <c r="B19" i="87" a="1"/>
  <c r="B19" i="87" s="1"/>
  <c r="C19" i="87" a="1"/>
  <c r="C19" i="87" s="1"/>
  <c r="D19" i="87" a="1"/>
  <c r="D19" i="87" s="1"/>
  <c r="E19" i="87" a="1"/>
  <c r="E19" i="87" s="1"/>
  <c r="F19" i="87" a="1"/>
  <c r="F19" i="87"/>
  <c r="G19" i="87" a="1"/>
  <c r="G19" i="87" s="1"/>
  <c r="H19" i="87" a="1"/>
  <c r="H19" i="87" s="1"/>
  <c r="I19" i="87" a="1"/>
  <c r="I19" i="87" s="1"/>
  <c r="J19" i="87" a="1"/>
  <c r="J19" i="87" s="1"/>
  <c r="K19" i="87" a="1"/>
  <c r="K19" i="87" s="1"/>
  <c r="L19" i="87" a="1"/>
  <c r="L19" i="87" s="1"/>
  <c r="M19" i="87" a="1"/>
  <c r="M19" i="87" s="1"/>
  <c r="N19" i="87" a="1"/>
  <c r="N19" i="87" s="1"/>
  <c r="O19" i="87" a="1"/>
  <c r="O19" i="87" s="1"/>
  <c r="P19" i="87" a="1"/>
  <c r="P19" i="87" s="1"/>
  <c r="Q19" i="87" a="1"/>
  <c r="Q19" i="87" s="1"/>
  <c r="R19" i="87" a="1"/>
  <c r="R19" i="87" s="1"/>
  <c r="S19" i="87" a="1"/>
  <c r="S19" i="87" s="1"/>
  <c r="T19" i="87" a="1"/>
  <c r="T19" i="87" s="1"/>
  <c r="U19" i="87" a="1"/>
  <c r="U19" i="87" s="1"/>
  <c r="V19" i="87" a="1"/>
  <c r="V19" i="87" s="1"/>
  <c r="W19" i="87" a="1"/>
  <c r="W19" i="87" s="1"/>
  <c r="X19" i="87" a="1"/>
  <c r="X19" i="87" s="1"/>
  <c r="Y19" i="87" a="1"/>
  <c r="Y19" i="87" s="1"/>
  <c r="Z19" i="87" a="1"/>
  <c r="Z19" i="87" s="1"/>
  <c r="AA19" i="87" a="1"/>
  <c r="AA19" i="87" s="1"/>
  <c r="AB19" i="87" a="1"/>
  <c r="AB19" i="87" s="1"/>
  <c r="AC19" i="87" a="1"/>
  <c r="AC19" i="87" s="1"/>
  <c r="AD19" i="87" a="1"/>
  <c r="AD19" i="87" s="1"/>
  <c r="AE19" i="87" a="1"/>
  <c r="AE19" i="87" s="1"/>
  <c r="AF19" i="87" a="1"/>
  <c r="AF19" i="87" s="1"/>
  <c r="AG19" i="87" a="1"/>
  <c r="AG19" i="87" s="1"/>
  <c r="AH19" i="87" a="1"/>
  <c r="AH19" i="87" s="1"/>
  <c r="AI19" i="87" a="1"/>
  <c r="AI19" i="87" s="1"/>
  <c r="AJ19" i="87" a="1"/>
  <c r="AJ19" i="87" s="1"/>
  <c r="AK19" i="87" a="1"/>
  <c r="AK19" i="87" s="1"/>
  <c r="AL19" i="87" a="1"/>
  <c r="AL19" i="87" s="1"/>
  <c r="AM19" i="87" a="1"/>
  <c r="AM19" i="87" s="1"/>
  <c r="AN19" i="87" a="1"/>
  <c r="AN19" i="87" s="1"/>
  <c r="AO19" i="87" a="1"/>
  <c r="AO19" i="87" s="1"/>
  <c r="AP19" i="87" a="1"/>
  <c r="AP19" i="87" s="1"/>
  <c r="AQ19" i="87" a="1"/>
  <c r="AQ19" i="87" s="1"/>
  <c r="AR19" i="87" a="1"/>
  <c r="AR19" i="87" s="1"/>
  <c r="AS19" i="87" a="1"/>
  <c r="AS19" i="87" s="1"/>
  <c r="AT19" i="87" a="1"/>
  <c r="AT19" i="87" s="1"/>
  <c r="AU19" i="87" a="1"/>
  <c r="AU19" i="87" s="1"/>
  <c r="AV19" i="87" a="1"/>
  <c r="AV19" i="87" s="1"/>
  <c r="AW19" i="87" a="1"/>
  <c r="AW19" i="87" s="1"/>
  <c r="AX19" i="87" a="1"/>
  <c r="AX19" i="87" s="1"/>
  <c r="AY19" i="87" a="1"/>
  <c r="AY19" i="87" s="1"/>
  <c r="AZ19" i="87" a="1"/>
  <c r="AZ19" i="87" s="1"/>
  <c r="BA19" i="87" a="1"/>
  <c r="BA19" i="87" s="1"/>
  <c r="BB19" i="87" a="1"/>
  <c r="BB19" i="87" s="1"/>
  <c r="BC19" i="87" a="1"/>
  <c r="BC19" i="87" s="1"/>
  <c r="BD19" i="87" a="1"/>
  <c r="BD19" i="87" s="1"/>
  <c r="BE19" i="87" a="1"/>
  <c r="BE19" i="87" s="1"/>
  <c r="BF19" i="87" a="1"/>
  <c r="BF19" i="87" s="1"/>
  <c r="BG19" i="87" a="1"/>
  <c r="BG19" i="87" s="1"/>
  <c r="BH19" i="87" a="1"/>
  <c r="BH19" i="87" s="1"/>
  <c r="BI19" i="87" a="1"/>
  <c r="BI19" i="87" s="1"/>
  <c r="BJ19" i="87" a="1"/>
  <c r="BJ19" i="87" s="1"/>
  <c r="BK19" i="87" a="1"/>
  <c r="BK19" i="87" s="1"/>
  <c r="BL19" i="87" a="1"/>
  <c r="BL19" i="87" s="1"/>
  <c r="BM19" i="87" a="1"/>
  <c r="BM19" i="87" s="1"/>
  <c r="BN19" i="87" a="1"/>
  <c r="BN19" i="87" s="1"/>
  <c r="BO19" i="87" a="1"/>
  <c r="BO19" i="87" s="1"/>
  <c r="BP19" i="87" a="1"/>
  <c r="BP19" i="87" s="1"/>
  <c r="BQ19" i="87" a="1"/>
  <c r="BQ19" i="87" s="1"/>
  <c r="BR19" i="87" a="1"/>
  <c r="BR19" i="87" s="1"/>
  <c r="BS19" i="87" a="1"/>
  <c r="BS19" i="87" s="1"/>
  <c r="BT19" i="87" a="1"/>
  <c r="BT19" i="87" s="1"/>
  <c r="BU19" i="87" a="1"/>
  <c r="BU19" i="87" s="1"/>
  <c r="BV19" i="87" a="1"/>
  <c r="BV19" i="87" s="1"/>
  <c r="BW19" i="87" a="1"/>
  <c r="BW19" i="87" s="1"/>
  <c r="BX19" i="87" a="1"/>
  <c r="BX19" i="87" s="1"/>
  <c r="BY19" i="87" a="1"/>
  <c r="BY19" i="87" s="1"/>
  <c r="BZ19" i="87" a="1"/>
  <c r="BZ19" i="87" s="1"/>
  <c r="CA19" i="87" a="1"/>
  <c r="CA19" i="87" s="1"/>
  <c r="CB19" i="87" a="1"/>
  <c r="CB19" i="87" s="1"/>
  <c r="CC19" i="87" a="1"/>
  <c r="CC19" i="87" s="1"/>
  <c r="CD19" i="87" a="1"/>
  <c r="CD19" i="87" s="1"/>
  <c r="CE19" i="87" a="1"/>
  <c r="CE19" i="87" s="1"/>
  <c r="CF19" i="87" a="1"/>
  <c r="CF19" i="87" s="1"/>
  <c r="CG19" i="87" a="1"/>
  <c r="CG19" i="87" s="1"/>
  <c r="CH19" i="87" a="1"/>
  <c r="CH19" i="87" s="1"/>
  <c r="CI19" i="87" a="1"/>
  <c r="CI19" i="87" s="1"/>
  <c r="CJ19" i="87" a="1"/>
  <c r="CJ19" i="87" s="1"/>
  <c r="CK19" i="87" a="1"/>
  <c r="CK19" i="87" s="1"/>
  <c r="CL19" i="87" a="1"/>
  <c r="CL19" i="87" s="1"/>
  <c r="CM19" i="87" a="1"/>
  <c r="CM19" i="87" s="1"/>
  <c r="CN19" i="87" a="1"/>
  <c r="CN19" i="87" s="1"/>
  <c r="CO19" i="87" a="1"/>
  <c r="CO19" i="87" s="1"/>
  <c r="CP19" i="87" a="1"/>
  <c r="CP19" i="87" s="1"/>
  <c r="CQ19" i="87" a="1"/>
  <c r="CQ19" i="87" s="1"/>
  <c r="CR19" i="87" a="1"/>
  <c r="CR19" i="87" s="1"/>
  <c r="CS19" i="87" a="1"/>
  <c r="CS19" i="87" s="1"/>
  <c r="CT19" i="87" a="1"/>
  <c r="CT19" i="87" s="1"/>
  <c r="CU19" i="87" a="1"/>
  <c r="CU19" i="87" s="1"/>
  <c r="CV19" i="87" a="1"/>
  <c r="CV19" i="87" s="1"/>
  <c r="CW19" i="87" a="1"/>
  <c r="CW19" i="87" s="1"/>
  <c r="CX19" i="87" a="1"/>
  <c r="CX19" i="87" s="1"/>
  <c r="CY19" i="87" a="1"/>
  <c r="CY19" i="87" s="1"/>
  <c r="CZ19" i="87" a="1"/>
  <c r="CZ19" i="87" s="1"/>
  <c r="DA19" i="87" a="1"/>
  <c r="DA19" i="87" s="1"/>
  <c r="DB19" i="87" a="1"/>
  <c r="DB19" i="87" s="1"/>
  <c r="DC19" i="87" a="1"/>
  <c r="DC19" i="87" s="1"/>
  <c r="DD19" i="87" a="1"/>
  <c r="DD19" i="87" s="1"/>
  <c r="DE19" i="87" a="1"/>
  <c r="DE19" i="87" s="1"/>
  <c r="DF19" i="87" a="1"/>
  <c r="DF19" i="87" s="1"/>
  <c r="DG19" i="87" a="1"/>
  <c r="DG19" i="87" s="1"/>
  <c r="DH19" i="87" a="1"/>
  <c r="DH19" i="87" s="1"/>
  <c r="DI19" i="87" a="1"/>
  <c r="DI19" i="87" s="1"/>
  <c r="DJ19" i="87" a="1"/>
  <c r="DJ19" i="87" s="1"/>
  <c r="DK19" i="87" a="1"/>
  <c r="DK19" i="87" s="1"/>
  <c r="DL19" i="87" a="1"/>
  <c r="DL19" i="87" s="1"/>
  <c r="DM19" i="87" a="1"/>
  <c r="DM19" i="87" s="1"/>
  <c r="DN19" i="87" a="1"/>
  <c r="DN19" i="87" s="1"/>
  <c r="DO19" i="87" a="1"/>
  <c r="DO19" i="87" s="1"/>
  <c r="DP19" i="87" a="1"/>
  <c r="DP19" i="87" s="1"/>
  <c r="DQ19" i="87" a="1"/>
  <c r="DQ19" i="87" s="1"/>
  <c r="DR19" i="87" a="1"/>
  <c r="DR19" i="87" s="1"/>
  <c r="DS19" i="87" a="1"/>
  <c r="DS19" i="87" s="1"/>
  <c r="DT19" i="87" a="1"/>
  <c r="DT19" i="87" s="1"/>
  <c r="DU19" i="87" a="1"/>
  <c r="DU19" i="87" s="1"/>
  <c r="DV19" i="87" a="1"/>
  <c r="DV19" i="87" s="1"/>
  <c r="DW19" i="87" a="1"/>
  <c r="DW19" i="87" s="1"/>
  <c r="DX19" i="87" a="1"/>
  <c r="DX19" i="87" s="1"/>
  <c r="DY19" i="87" a="1"/>
  <c r="DY19" i="87" s="1"/>
  <c r="DZ19" i="87" a="1"/>
  <c r="DZ19" i="87" s="1"/>
  <c r="EA19" i="87" a="1"/>
  <c r="EA19" i="87" s="1"/>
  <c r="EB19" i="87" a="1"/>
  <c r="EB19" i="87" s="1"/>
  <c r="EC19" i="87" a="1"/>
  <c r="EC19" i="87" s="1"/>
  <c r="ED19" i="87" a="1"/>
  <c r="ED19" i="87" s="1"/>
  <c r="EE19" i="87" a="1"/>
  <c r="EE19" i="87" s="1"/>
  <c r="EF19" i="87" a="1"/>
  <c r="EF19" i="87" s="1"/>
  <c r="EG19" i="87" a="1"/>
  <c r="EG19" i="87" s="1"/>
  <c r="EH19" i="87" a="1"/>
  <c r="EH19" i="87" s="1"/>
  <c r="EI19" i="87" a="1"/>
  <c r="EI19" i="87" s="1"/>
  <c r="EJ19" i="87" a="1"/>
  <c r="EJ19" i="87" s="1"/>
  <c r="EK19" i="87" a="1"/>
  <c r="EK19" i="87" s="1"/>
  <c r="EL19" i="87" a="1"/>
  <c r="EL19" i="87" s="1"/>
  <c r="EM19" i="87" a="1"/>
  <c r="EM19" i="87" s="1"/>
  <c r="EN19" i="87" a="1"/>
  <c r="EN19" i="87" s="1"/>
  <c r="EO19" i="87" a="1"/>
  <c r="EO19" i="87" s="1"/>
  <c r="EP19" i="87" a="1"/>
  <c r="EP19" i="87" s="1"/>
  <c r="EQ19" i="87" a="1"/>
  <c r="EQ19" i="87" s="1"/>
  <c r="ER19" i="87" a="1"/>
  <c r="ER19" i="87" s="1"/>
  <c r="ES19" i="87" a="1"/>
  <c r="ES19" i="87" s="1"/>
  <c r="ET19" i="87" a="1"/>
  <c r="ET19" i="87" s="1"/>
  <c r="EU19" i="87" a="1"/>
  <c r="EU19" i="87" s="1"/>
  <c r="EV19" i="87" a="1"/>
  <c r="EV19" i="87" s="1"/>
  <c r="EW19" i="87" a="1"/>
  <c r="EW19" i="87" s="1"/>
  <c r="EX19" i="87" a="1"/>
  <c r="EX19" i="87" s="1"/>
  <c r="EY19" i="87" a="1"/>
  <c r="EY19" i="87" s="1"/>
  <c r="EZ19" i="87" a="1"/>
  <c r="EZ19" i="87" s="1"/>
  <c r="FA19" i="87" a="1"/>
  <c r="FA19" i="87" s="1"/>
  <c r="FB19" i="87" a="1"/>
  <c r="FB19" i="87" s="1"/>
  <c r="FC19" i="87" a="1"/>
  <c r="FC19" i="87" s="1"/>
  <c r="FD19" i="87" a="1"/>
  <c r="FD19" i="87" s="1"/>
  <c r="FE19" i="87" a="1"/>
  <c r="FE19" i="87" s="1"/>
  <c r="FF19" i="87" a="1"/>
  <c r="FF19" i="87" s="1"/>
  <c r="FG19" i="87" a="1"/>
  <c r="FG19" i="87" s="1"/>
  <c r="FH19" i="87" a="1"/>
  <c r="FH19" i="87" s="1"/>
  <c r="FI19" i="87" a="1"/>
  <c r="FI19" i="87" s="1"/>
  <c r="FJ19" i="87" a="1"/>
  <c r="FJ19" i="87" s="1"/>
  <c r="FK19" i="87" a="1"/>
  <c r="FK19" i="87" s="1"/>
  <c r="FL19" i="87" a="1"/>
  <c r="FL19" i="87" s="1"/>
  <c r="FM19" i="87" a="1"/>
  <c r="FM19" i="87" s="1"/>
  <c r="FN19" i="87" a="1"/>
  <c r="FN19" i="87" s="1"/>
  <c r="FO19" i="87" a="1"/>
  <c r="FO19" i="87" s="1"/>
  <c r="FP19" i="87" a="1"/>
  <c r="FP19" i="87" s="1"/>
  <c r="FQ19" i="87" a="1"/>
  <c r="FQ19" i="87" s="1"/>
  <c r="FR19" i="87" a="1"/>
  <c r="FR19" i="87" s="1"/>
  <c r="FS19" i="87" a="1"/>
  <c r="FS19" i="87" s="1"/>
  <c r="FT19" i="87" a="1"/>
  <c r="FT19" i="87" s="1"/>
  <c r="FU19" i="87" a="1"/>
  <c r="FU19" i="87" s="1"/>
  <c r="FV19" i="87" a="1"/>
  <c r="FV19" i="87" s="1"/>
  <c r="FW19" i="87" a="1"/>
  <c r="FW19" i="87" s="1"/>
  <c r="FX19" i="87" a="1"/>
  <c r="FX19" i="87" s="1"/>
  <c r="FY19" i="87" a="1"/>
  <c r="FY19" i="87" s="1"/>
  <c r="FZ19" i="87" a="1"/>
  <c r="FZ19" i="87" s="1"/>
  <c r="GA19" i="87" a="1"/>
  <c r="GA19" i="87" s="1"/>
  <c r="GB19" i="87" a="1"/>
  <c r="GB19" i="87" s="1"/>
  <c r="GC19" i="87" a="1"/>
  <c r="GC19" i="87" s="1"/>
  <c r="GD19" i="87" a="1"/>
  <c r="GD19" i="87" s="1"/>
  <c r="GE19" i="87" a="1"/>
  <c r="GE19" i="87" s="1"/>
  <c r="GF19" i="87" a="1"/>
  <c r="GF19" i="87" s="1"/>
  <c r="GG19" i="87" a="1"/>
  <c r="GG19" i="87" s="1"/>
  <c r="GH19" i="87" a="1"/>
  <c r="GH19" i="87" s="1"/>
  <c r="GI19" i="87" a="1"/>
  <c r="GI19" i="87" s="1"/>
  <c r="GJ19" i="87" a="1"/>
  <c r="GJ19" i="87" s="1"/>
  <c r="GK19" i="87" a="1"/>
  <c r="GK19" i="87" s="1"/>
  <c r="GL19" i="87" a="1"/>
  <c r="GL19" i="87" s="1"/>
  <c r="GM19" i="87" a="1"/>
  <c r="GM19" i="87" s="1"/>
  <c r="GN19" i="87" a="1"/>
  <c r="GN19" i="87" s="1"/>
  <c r="GO19" i="87" a="1"/>
  <c r="GO19" i="87" s="1"/>
  <c r="GP19" i="87" a="1"/>
  <c r="GP19" i="87" s="1"/>
  <c r="GQ19" i="87" a="1"/>
  <c r="GQ19" i="87" s="1"/>
  <c r="GR19" i="87" a="1"/>
  <c r="GR19" i="87" s="1"/>
  <c r="GS19" i="87" a="1"/>
  <c r="GS19" i="87" s="1"/>
  <c r="GT19" i="87" a="1"/>
  <c r="GT19" i="87" s="1"/>
  <c r="GU19" i="87" a="1"/>
  <c r="GU19" i="87" s="1"/>
  <c r="GV19" i="87" a="1"/>
  <c r="GV19" i="87" s="1"/>
  <c r="GW19" i="87" a="1"/>
  <c r="GW19" i="87" s="1"/>
  <c r="GX19" i="87" a="1"/>
  <c r="GX19" i="87" s="1"/>
  <c r="GY19" i="87" a="1"/>
  <c r="GY19" i="87" s="1"/>
  <c r="GZ19" i="87" a="1"/>
  <c r="GZ19" i="87" s="1"/>
  <c r="HA19" i="87" a="1"/>
  <c r="HA19" i="87" s="1"/>
  <c r="HB19" i="87" a="1"/>
  <c r="HB19" i="87" s="1"/>
  <c r="HC19" i="87" a="1"/>
  <c r="HC19" i="87" s="1"/>
  <c r="HD19" i="87" a="1"/>
  <c r="HD19" i="87" s="1"/>
  <c r="HE19" i="87" a="1"/>
  <c r="HE19" i="87" s="1"/>
  <c r="HF19" i="87" a="1"/>
  <c r="HF19" i="87" s="1"/>
  <c r="HG19" i="87" a="1"/>
  <c r="HG19" i="87" s="1"/>
  <c r="HH19" i="87" a="1"/>
  <c r="HH19" i="87" s="1"/>
  <c r="HI19" i="87" a="1"/>
  <c r="HI19" i="87" s="1"/>
  <c r="HJ19" i="87" a="1"/>
  <c r="HJ19" i="87" s="1"/>
  <c r="HK19" i="87" a="1"/>
  <c r="HK19" i="87" s="1"/>
  <c r="HL19" i="87" a="1"/>
  <c r="HL19" i="87" s="1"/>
  <c r="HM19" i="87" a="1"/>
  <c r="HM19" i="87" s="1"/>
  <c r="HN19" i="87" a="1"/>
  <c r="HN19" i="87" s="1"/>
  <c r="HO19" i="87" a="1"/>
  <c r="HO19" i="87" s="1"/>
  <c r="HP19" i="87" a="1"/>
  <c r="HP19" i="87" s="1"/>
  <c r="HQ19" i="87" a="1"/>
  <c r="HQ19" i="87" s="1"/>
  <c r="HR19" i="87" a="1"/>
  <c r="HR19" i="87" s="1"/>
  <c r="HS19" i="87" a="1"/>
  <c r="HS19" i="87" s="1"/>
  <c r="HT19" i="87" a="1"/>
  <c r="HT19" i="87" s="1"/>
  <c r="HU19" i="87" a="1"/>
  <c r="HU19" i="87" s="1"/>
  <c r="HV19" i="87" a="1"/>
  <c r="HV19" i="87" s="1"/>
  <c r="HW19" i="87" a="1"/>
  <c r="HW19" i="87" s="1"/>
  <c r="HX19" i="87" a="1"/>
  <c r="HX19" i="87" s="1"/>
  <c r="HY19" i="87" a="1"/>
  <c r="HY19" i="87" s="1"/>
  <c r="HZ19" i="87" a="1"/>
  <c r="HZ19" i="87" s="1"/>
  <c r="IA19" i="87" a="1"/>
  <c r="IA19" i="87" s="1"/>
  <c r="IB19" i="87" a="1"/>
  <c r="IB19" i="87" s="1"/>
  <c r="IC19" i="87" a="1"/>
  <c r="IC19" i="87" s="1"/>
  <c r="ID19" i="87" a="1"/>
  <c r="ID19" i="87" s="1"/>
  <c r="IE19" i="87" a="1"/>
  <c r="IE19" i="87" s="1"/>
  <c r="IF19" i="87" a="1"/>
  <c r="IF19" i="87" s="1"/>
  <c r="IG19" i="87" a="1"/>
  <c r="IG19" i="87" s="1"/>
  <c r="B18" i="87"/>
  <c r="C18" i="87"/>
  <c r="D18" i="87"/>
  <c r="E18" i="87"/>
  <c r="F18" i="87"/>
  <c r="G18" i="87"/>
  <c r="H18" i="87"/>
  <c r="I18" i="87"/>
  <c r="J18" i="87"/>
  <c r="K18" i="87"/>
  <c r="L18" i="87"/>
  <c r="M18" i="87"/>
  <c r="N18" i="87"/>
  <c r="O18" i="87"/>
  <c r="P18" i="87"/>
  <c r="Q18" i="87"/>
  <c r="R18" i="87"/>
  <c r="S18" i="87"/>
  <c r="T18" i="87"/>
  <c r="U18" i="87"/>
  <c r="V18" i="87"/>
  <c r="W18" i="87"/>
  <c r="X18" i="87"/>
  <c r="Y18" i="87"/>
  <c r="Z18" i="87"/>
  <c r="AA18" i="87"/>
  <c r="AB18" i="87"/>
  <c r="AC18" i="87"/>
  <c r="AD18" i="87"/>
  <c r="AE18" i="87"/>
  <c r="AF18" i="87"/>
  <c r="AG18" i="87"/>
  <c r="AH18" i="87"/>
  <c r="AI18" i="87"/>
  <c r="AJ18" i="87"/>
  <c r="AK18" i="87"/>
  <c r="AL18" i="87"/>
  <c r="AM18" i="87"/>
  <c r="AN18" i="87"/>
  <c r="AO18" i="87"/>
  <c r="AP18" i="87"/>
  <c r="AQ18" i="87"/>
  <c r="AR18" i="87"/>
  <c r="AS18" i="87"/>
  <c r="AT18" i="87"/>
  <c r="AU18" i="87"/>
  <c r="AV18" i="87"/>
  <c r="AW18" i="87"/>
  <c r="AX18" i="87"/>
  <c r="AY18" i="87"/>
  <c r="AZ18" i="87"/>
  <c r="BA18" i="87"/>
  <c r="BB18" i="87"/>
  <c r="BC18" i="87"/>
  <c r="BD18" i="87"/>
  <c r="BE18" i="87"/>
  <c r="BF18" i="87"/>
  <c r="BG18" i="87"/>
  <c r="BH18" i="87"/>
  <c r="BI18" i="87"/>
  <c r="BJ18" i="87"/>
  <c r="BK18" i="87"/>
  <c r="BL18" i="87"/>
  <c r="BM18" i="87"/>
  <c r="BN18" i="87"/>
  <c r="BO18" i="87"/>
  <c r="BP18" i="87"/>
  <c r="BQ18" i="87"/>
  <c r="BR18" i="87"/>
  <c r="BS18" i="87"/>
  <c r="BT18" i="87"/>
  <c r="BU18" i="87"/>
  <c r="BV18" i="87"/>
  <c r="BW18" i="87"/>
  <c r="BX18" i="87"/>
  <c r="BY18" i="87"/>
  <c r="BZ18" i="87"/>
  <c r="CA18" i="87"/>
  <c r="CB18" i="87"/>
  <c r="CC18" i="87"/>
  <c r="CD18" i="87"/>
  <c r="CE18" i="87"/>
  <c r="CF18" i="87"/>
  <c r="CG18" i="87"/>
  <c r="CH18" i="87"/>
  <c r="CI18" i="87"/>
  <c r="CJ18" i="87"/>
  <c r="CK18" i="87"/>
  <c r="CL18" i="87"/>
  <c r="CM18" i="87"/>
  <c r="CN18" i="87"/>
  <c r="CO18" i="87"/>
  <c r="CP18" i="87"/>
  <c r="CQ18" i="87"/>
  <c r="CR18" i="87"/>
  <c r="CS18" i="87"/>
  <c r="CT18" i="87"/>
  <c r="CU18" i="87"/>
  <c r="CV18" i="87"/>
  <c r="CW18" i="87"/>
  <c r="CX18" i="87"/>
  <c r="CY18" i="87"/>
  <c r="CZ18" i="87"/>
  <c r="DA18" i="87"/>
  <c r="DB18" i="87"/>
  <c r="DC18" i="87"/>
  <c r="DD18" i="87"/>
  <c r="DE18" i="87"/>
  <c r="DF18" i="87"/>
  <c r="DG18" i="87"/>
  <c r="DH18" i="87"/>
  <c r="DI18" i="87"/>
  <c r="DJ18" i="87"/>
  <c r="DK18" i="87"/>
  <c r="DL18" i="87"/>
  <c r="DM18" i="87"/>
  <c r="DN18" i="87"/>
  <c r="DO18" i="87"/>
  <c r="DP18" i="87"/>
  <c r="DQ18" i="87"/>
  <c r="DR18" i="87"/>
  <c r="DS18" i="87"/>
  <c r="DT18" i="87"/>
  <c r="DU18" i="87"/>
  <c r="DV18" i="87"/>
  <c r="DW18" i="87"/>
  <c r="DX18" i="87"/>
  <c r="DY18" i="87"/>
  <c r="DZ18" i="87"/>
  <c r="EA18" i="87"/>
  <c r="EB18" i="87"/>
  <c r="EC18" i="87"/>
  <c r="ED18" i="87"/>
  <c r="EE18" i="87"/>
  <c r="EF18" i="87"/>
  <c r="EG18" i="87"/>
  <c r="EH18" i="87"/>
  <c r="EI18" i="87"/>
  <c r="EJ18" i="87"/>
  <c r="EK18" i="87"/>
  <c r="EL18" i="87"/>
  <c r="EM18" i="87"/>
  <c r="EN18" i="87"/>
  <c r="EO18" i="87"/>
  <c r="EP18" i="87"/>
  <c r="EQ18" i="87"/>
  <c r="ER18" i="87"/>
  <c r="ES18" i="87"/>
  <c r="ET18" i="87"/>
  <c r="EU18" i="87"/>
  <c r="EV18" i="87"/>
  <c r="EW18" i="87"/>
  <c r="EX18" i="87"/>
  <c r="EY18" i="87"/>
  <c r="EZ18" i="87"/>
  <c r="FA18" i="87"/>
  <c r="FB18" i="87"/>
  <c r="FC18" i="87"/>
  <c r="FD18" i="87"/>
  <c r="FE18" i="87"/>
  <c r="FF18" i="87"/>
  <c r="FG18" i="87"/>
  <c r="FH18" i="87"/>
  <c r="FI18" i="87"/>
  <c r="FJ18" i="87"/>
  <c r="FK18" i="87"/>
  <c r="FL18" i="87"/>
  <c r="FM18" i="87"/>
  <c r="FN18" i="87"/>
  <c r="FO18" i="87"/>
  <c r="FP18" i="87"/>
  <c r="FQ18" i="87"/>
  <c r="FR18" i="87"/>
  <c r="FS18" i="87"/>
  <c r="FT18" i="87"/>
  <c r="FU18" i="87"/>
  <c r="FV18" i="87"/>
  <c r="FW18" i="87"/>
  <c r="FX18" i="87"/>
  <c r="FY18" i="87"/>
  <c r="FZ18" i="87"/>
  <c r="GA18" i="87"/>
  <c r="GB18" i="87"/>
  <c r="GC18" i="87"/>
  <c r="GD18" i="87"/>
  <c r="GE18" i="87"/>
  <c r="GF18" i="87"/>
  <c r="GG18" i="87"/>
  <c r="GH18" i="87"/>
  <c r="GI18" i="87"/>
  <c r="GJ18" i="87"/>
  <c r="GK18" i="87"/>
  <c r="GL18" i="87"/>
  <c r="GM18" i="87"/>
  <c r="GN18" i="87"/>
  <c r="GO18" i="87"/>
  <c r="GP18" i="87"/>
  <c r="GQ18" i="87"/>
  <c r="GR18" i="87"/>
  <c r="GS18" i="87"/>
  <c r="GT18" i="87"/>
  <c r="GU18" i="87"/>
  <c r="GV18" i="87"/>
  <c r="GW18" i="87"/>
  <c r="GX18" i="87"/>
  <c r="GY18" i="87"/>
  <c r="GZ18" i="87"/>
  <c r="HA18" i="87"/>
  <c r="HB18" i="87"/>
  <c r="HC18" i="87"/>
  <c r="HD18" i="87"/>
  <c r="HE18" i="87"/>
  <c r="HF18" i="87"/>
  <c r="HG18" i="87"/>
  <c r="HH18" i="87"/>
  <c r="HI18" i="87"/>
  <c r="HJ18" i="87"/>
  <c r="HK18" i="87"/>
  <c r="HL18" i="87"/>
  <c r="HM18" i="87"/>
  <c r="HN18" i="87"/>
  <c r="HO18" i="87"/>
  <c r="HP18" i="87"/>
  <c r="HQ18" i="87"/>
  <c r="HR18" i="87"/>
  <c r="HS18" i="87"/>
  <c r="HT18" i="87"/>
  <c r="HU18" i="87"/>
  <c r="HV18" i="87"/>
  <c r="HW18" i="87"/>
  <c r="HX18" i="87"/>
  <c r="HY18" i="87"/>
  <c r="HZ18" i="87"/>
  <c r="IA18" i="87"/>
  <c r="IB18" i="87"/>
  <c r="IC18" i="87"/>
  <c r="ID18" i="87"/>
  <c r="IE18" i="87"/>
  <c r="IF18" i="87"/>
  <c r="IG18" i="87"/>
  <c r="B16" i="87"/>
  <c r="C16" i="87"/>
  <c r="D16" i="87"/>
  <c r="E16" i="87"/>
  <c r="F16" i="87"/>
  <c r="G16" i="87"/>
  <c r="H16" i="87"/>
  <c r="I16" i="87"/>
  <c r="J16" i="87"/>
  <c r="K16" i="87"/>
  <c r="L16" i="87"/>
  <c r="M16" i="87"/>
  <c r="N16" i="87"/>
  <c r="O16" i="87"/>
  <c r="P16" i="87"/>
  <c r="Q16" i="87"/>
  <c r="R16" i="87"/>
  <c r="S16" i="87"/>
  <c r="T16" i="87"/>
  <c r="U16" i="87"/>
  <c r="V16" i="87"/>
  <c r="W16" i="87"/>
  <c r="X16" i="87"/>
  <c r="Y16" i="87"/>
  <c r="Z16" i="87"/>
  <c r="AA16" i="87"/>
  <c r="AB16" i="87"/>
  <c r="AC16" i="87"/>
  <c r="AD16" i="87"/>
  <c r="AE16" i="87"/>
  <c r="AF16" i="87"/>
  <c r="AG16" i="87"/>
  <c r="AH16" i="87"/>
  <c r="AI16" i="87"/>
  <c r="AJ16" i="87"/>
  <c r="AK16" i="87"/>
  <c r="AL16" i="87"/>
  <c r="AM16" i="87"/>
  <c r="AN16" i="87"/>
  <c r="AO16" i="87"/>
  <c r="AP16" i="87"/>
  <c r="AQ16" i="87"/>
  <c r="AR16" i="87"/>
  <c r="AS16" i="87"/>
  <c r="AT16" i="87"/>
  <c r="AU16" i="87"/>
  <c r="AV16" i="87"/>
  <c r="AW16" i="87"/>
  <c r="AX16" i="87"/>
  <c r="AY16" i="87"/>
  <c r="AZ16" i="87"/>
  <c r="BA16" i="87"/>
  <c r="BB16" i="87"/>
  <c r="BC16" i="87"/>
  <c r="BD16" i="87"/>
  <c r="BE16" i="87"/>
  <c r="BF16" i="87"/>
  <c r="BG16" i="87"/>
  <c r="BH16" i="87"/>
  <c r="BI16" i="87"/>
  <c r="BJ16" i="87"/>
  <c r="BK16" i="87"/>
  <c r="BL16" i="87"/>
  <c r="BM16" i="87"/>
  <c r="BN16" i="87"/>
  <c r="BO16" i="87"/>
  <c r="BP16" i="87"/>
  <c r="BQ16" i="87"/>
  <c r="BR16" i="87"/>
  <c r="BS16" i="87"/>
  <c r="BT16" i="87"/>
  <c r="BU16" i="87"/>
  <c r="BV16" i="87"/>
  <c r="BW16" i="87"/>
  <c r="BX16" i="87"/>
  <c r="BY16" i="87"/>
  <c r="BZ16" i="87"/>
  <c r="CA16" i="87"/>
  <c r="CB16" i="87"/>
  <c r="CC16" i="87"/>
  <c r="CD16" i="87"/>
  <c r="CE16" i="87"/>
  <c r="CF16" i="87"/>
  <c r="CG16" i="87"/>
  <c r="CH16" i="87"/>
  <c r="CI16" i="87"/>
  <c r="CJ16" i="87"/>
  <c r="CK16" i="87"/>
  <c r="CL16" i="87"/>
  <c r="CM16" i="87"/>
  <c r="CN16" i="87"/>
  <c r="CO16" i="87"/>
  <c r="CP16" i="87"/>
  <c r="CQ16" i="87"/>
  <c r="CR16" i="87"/>
  <c r="CS16" i="87"/>
  <c r="CT16" i="87"/>
  <c r="CU16" i="87"/>
  <c r="CV16" i="87"/>
  <c r="CW16" i="87"/>
  <c r="CX16" i="87"/>
  <c r="CY16" i="87"/>
  <c r="CZ16" i="87"/>
  <c r="DA16" i="87"/>
  <c r="DB16" i="87"/>
  <c r="DC16" i="87"/>
  <c r="DD16" i="87"/>
  <c r="DE16" i="87"/>
  <c r="DF16" i="87"/>
  <c r="DG16" i="87"/>
  <c r="DH16" i="87"/>
  <c r="DI16" i="87"/>
  <c r="DJ16" i="87"/>
  <c r="DK16" i="87"/>
  <c r="DL16" i="87"/>
  <c r="DM16" i="87"/>
  <c r="DN16" i="87"/>
  <c r="DO16" i="87"/>
  <c r="DP16" i="87"/>
  <c r="DQ16" i="87"/>
  <c r="DR16" i="87"/>
  <c r="DS16" i="87"/>
  <c r="DT16" i="87"/>
  <c r="DU16" i="87"/>
  <c r="DV16" i="87"/>
  <c r="DW16" i="87"/>
  <c r="DX16" i="87"/>
  <c r="DY16" i="87"/>
  <c r="DZ16" i="87"/>
  <c r="EA16" i="87"/>
  <c r="EB16" i="87"/>
  <c r="EC16" i="87"/>
  <c r="ED16" i="87"/>
  <c r="EE16" i="87"/>
  <c r="EF16" i="87"/>
  <c r="EG16" i="87"/>
  <c r="EH16" i="87"/>
  <c r="EI16" i="87"/>
  <c r="EJ16" i="87"/>
  <c r="EK16" i="87"/>
  <c r="EL16" i="87"/>
  <c r="EM16" i="87"/>
  <c r="EN16" i="87"/>
  <c r="EO16" i="87"/>
  <c r="EP16" i="87"/>
  <c r="EQ16" i="87"/>
  <c r="ER16" i="87"/>
  <c r="ES16" i="87"/>
  <c r="ET16" i="87"/>
  <c r="EU16" i="87"/>
  <c r="EV16" i="87"/>
  <c r="EW16" i="87"/>
  <c r="EX16" i="87"/>
  <c r="EY16" i="87"/>
  <c r="EZ16" i="87"/>
  <c r="FA16" i="87"/>
  <c r="FB16" i="87"/>
  <c r="FC16" i="87"/>
  <c r="FD16" i="87"/>
  <c r="FE16" i="87"/>
  <c r="FF16" i="87"/>
  <c r="FG16" i="87"/>
  <c r="FH16" i="87"/>
  <c r="FI16" i="87"/>
  <c r="FJ16" i="87"/>
  <c r="FK16" i="87"/>
  <c r="FL16" i="87"/>
  <c r="FM16" i="87"/>
  <c r="FN16" i="87"/>
  <c r="FO16" i="87"/>
  <c r="FP16" i="87"/>
  <c r="FQ16" i="87"/>
  <c r="FR16" i="87"/>
  <c r="FS16" i="87"/>
  <c r="FT16" i="87"/>
  <c r="FU16" i="87"/>
  <c r="FV16" i="87"/>
  <c r="FW16" i="87"/>
  <c r="FX16" i="87"/>
  <c r="FY16" i="87"/>
  <c r="FZ16" i="87"/>
  <c r="GA16" i="87"/>
  <c r="GB16" i="87"/>
  <c r="GC16" i="87"/>
  <c r="GD16" i="87"/>
  <c r="GE16" i="87"/>
  <c r="GF16" i="87"/>
  <c r="GG16" i="87"/>
  <c r="GH16" i="87"/>
  <c r="GI16" i="87"/>
  <c r="GJ16" i="87"/>
  <c r="GK16" i="87"/>
  <c r="GL16" i="87"/>
  <c r="GM16" i="87"/>
  <c r="GN16" i="87"/>
  <c r="GO16" i="87"/>
  <c r="GP16" i="87"/>
  <c r="GQ16" i="87"/>
  <c r="GR16" i="87"/>
  <c r="GS16" i="87"/>
  <c r="GT16" i="87"/>
  <c r="GU16" i="87"/>
  <c r="GV16" i="87"/>
  <c r="GW16" i="87"/>
  <c r="GX16" i="87"/>
  <c r="GY16" i="87"/>
  <c r="GZ16" i="87"/>
  <c r="HA16" i="87"/>
  <c r="HB16" i="87"/>
  <c r="HC16" i="87"/>
  <c r="HD16" i="87"/>
  <c r="HE16" i="87"/>
  <c r="HF16" i="87"/>
  <c r="HG16" i="87"/>
  <c r="HH16" i="87"/>
  <c r="HI16" i="87"/>
  <c r="HJ16" i="87"/>
  <c r="HK16" i="87"/>
  <c r="HL16" i="87"/>
  <c r="HM16" i="87"/>
  <c r="HN16" i="87"/>
  <c r="HO16" i="87"/>
  <c r="HP16" i="87"/>
  <c r="HQ16" i="87"/>
  <c r="HR16" i="87"/>
  <c r="HS16" i="87"/>
  <c r="HT16" i="87"/>
  <c r="HU16" i="87"/>
  <c r="HV16" i="87"/>
  <c r="HW16" i="87"/>
  <c r="HX16" i="87"/>
  <c r="HY16" i="87"/>
  <c r="HZ16" i="87"/>
  <c r="IA16" i="87"/>
  <c r="IB16" i="87"/>
  <c r="IC16" i="87"/>
  <c r="ID16" i="87"/>
  <c r="IE16" i="87"/>
  <c r="IF16" i="87"/>
  <c r="IG16" i="87"/>
  <c r="B15" i="87"/>
  <c r="C15" i="87"/>
  <c r="D15" i="87"/>
  <c r="E15" i="87"/>
  <c r="F15" i="87"/>
  <c r="G15" i="87"/>
  <c r="H15" i="87"/>
  <c r="I15" i="87"/>
  <c r="J15" i="87"/>
  <c r="K15" i="87"/>
  <c r="L15" i="87"/>
  <c r="M15" i="87"/>
  <c r="N15" i="87"/>
  <c r="O15" i="87"/>
  <c r="P15" i="87"/>
  <c r="Q15" i="87"/>
  <c r="R15" i="87"/>
  <c r="S15" i="87"/>
  <c r="T15" i="87"/>
  <c r="U15" i="87"/>
  <c r="V15" i="87"/>
  <c r="W15" i="87"/>
  <c r="X15" i="87"/>
  <c r="Y15" i="87"/>
  <c r="Z15" i="87"/>
  <c r="AA15" i="87"/>
  <c r="AB15" i="87"/>
  <c r="AC15" i="87"/>
  <c r="AD15" i="87"/>
  <c r="AE15" i="87"/>
  <c r="AF15" i="87"/>
  <c r="AG15" i="87"/>
  <c r="AH15" i="87"/>
  <c r="AI15" i="87"/>
  <c r="AJ15" i="87"/>
  <c r="AK15" i="87"/>
  <c r="AL15" i="87"/>
  <c r="AM15" i="87"/>
  <c r="AN15" i="87"/>
  <c r="AO15" i="87"/>
  <c r="AP15" i="87"/>
  <c r="AQ15" i="87"/>
  <c r="AR15" i="87"/>
  <c r="AS15" i="87"/>
  <c r="AT15" i="87"/>
  <c r="AU15" i="87"/>
  <c r="AV15" i="87"/>
  <c r="AW15" i="87"/>
  <c r="AX15" i="87"/>
  <c r="AY15" i="87"/>
  <c r="AZ15" i="87"/>
  <c r="BA15" i="87"/>
  <c r="BB15" i="87"/>
  <c r="BC15" i="87"/>
  <c r="BD15" i="87"/>
  <c r="BE15" i="87"/>
  <c r="BF15" i="87"/>
  <c r="BG15" i="87"/>
  <c r="BH15" i="87"/>
  <c r="BI15" i="87"/>
  <c r="BJ15" i="87"/>
  <c r="BK15" i="87"/>
  <c r="BL15" i="87"/>
  <c r="BM15" i="87"/>
  <c r="BN15" i="87"/>
  <c r="BO15" i="87"/>
  <c r="BP15" i="87"/>
  <c r="BQ15" i="87"/>
  <c r="BR15" i="87"/>
  <c r="BS15" i="87"/>
  <c r="BT15" i="87"/>
  <c r="BU15" i="87"/>
  <c r="BV15" i="87"/>
  <c r="BW15" i="87"/>
  <c r="BX15" i="87"/>
  <c r="BY15" i="87"/>
  <c r="BZ15" i="87"/>
  <c r="CA15" i="87"/>
  <c r="CB15" i="87"/>
  <c r="CC15" i="87"/>
  <c r="CD15" i="87"/>
  <c r="CE15" i="87"/>
  <c r="CF15" i="87"/>
  <c r="CG15" i="87"/>
  <c r="CH15" i="87"/>
  <c r="CI15" i="87"/>
  <c r="CJ15" i="87"/>
  <c r="CK15" i="87"/>
  <c r="CL15" i="87"/>
  <c r="CM15" i="87"/>
  <c r="CN15" i="87"/>
  <c r="CO15" i="87"/>
  <c r="CP15" i="87"/>
  <c r="CQ15" i="87"/>
  <c r="CR15" i="87"/>
  <c r="CS15" i="87"/>
  <c r="CT15" i="87"/>
  <c r="CU15" i="87"/>
  <c r="CV15" i="87"/>
  <c r="CW15" i="87"/>
  <c r="CX15" i="87"/>
  <c r="CY15" i="87"/>
  <c r="CZ15" i="87"/>
  <c r="DA15" i="87"/>
  <c r="DB15" i="87"/>
  <c r="DC15" i="87"/>
  <c r="DD15" i="87"/>
  <c r="DE15" i="87"/>
  <c r="DF15" i="87"/>
  <c r="DG15" i="87"/>
  <c r="DH15" i="87"/>
  <c r="DI15" i="87"/>
  <c r="DJ15" i="87"/>
  <c r="DK15" i="87"/>
  <c r="DL15" i="87"/>
  <c r="DM15" i="87"/>
  <c r="DN15" i="87"/>
  <c r="DO15" i="87"/>
  <c r="DP15" i="87"/>
  <c r="DQ15" i="87"/>
  <c r="DR15" i="87"/>
  <c r="DS15" i="87"/>
  <c r="DT15" i="87"/>
  <c r="DU15" i="87"/>
  <c r="DV15" i="87"/>
  <c r="DW15" i="87"/>
  <c r="DX15" i="87"/>
  <c r="DY15" i="87"/>
  <c r="DZ15" i="87"/>
  <c r="EA15" i="87"/>
  <c r="EB15" i="87"/>
  <c r="EC15" i="87"/>
  <c r="ED15" i="87"/>
  <c r="EE15" i="87"/>
  <c r="EF15" i="87"/>
  <c r="EG15" i="87"/>
  <c r="EH15" i="87"/>
  <c r="EI15" i="87"/>
  <c r="EJ15" i="87"/>
  <c r="EK15" i="87"/>
  <c r="EL15" i="87"/>
  <c r="EM15" i="87"/>
  <c r="EN15" i="87"/>
  <c r="EO15" i="87"/>
  <c r="EP15" i="87"/>
  <c r="EQ15" i="87"/>
  <c r="ER15" i="87"/>
  <c r="ES15" i="87"/>
  <c r="ET15" i="87"/>
  <c r="EU15" i="87"/>
  <c r="EV15" i="87"/>
  <c r="EW15" i="87"/>
  <c r="EX15" i="87"/>
  <c r="EY15" i="87"/>
  <c r="EZ15" i="87"/>
  <c r="FA15" i="87"/>
  <c r="FB15" i="87"/>
  <c r="FC15" i="87"/>
  <c r="FD15" i="87"/>
  <c r="FE15" i="87"/>
  <c r="FF15" i="87"/>
  <c r="FG15" i="87"/>
  <c r="FH15" i="87"/>
  <c r="FI15" i="87"/>
  <c r="FJ15" i="87"/>
  <c r="FK15" i="87"/>
  <c r="FL15" i="87"/>
  <c r="FM15" i="87"/>
  <c r="FN15" i="87"/>
  <c r="FO15" i="87"/>
  <c r="FP15" i="87"/>
  <c r="FQ15" i="87"/>
  <c r="FR15" i="87"/>
  <c r="FS15" i="87"/>
  <c r="FT15" i="87"/>
  <c r="FU15" i="87"/>
  <c r="FV15" i="87"/>
  <c r="FW15" i="87"/>
  <c r="FX15" i="87"/>
  <c r="FY15" i="87"/>
  <c r="FZ15" i="87"/>
  <c r="GA15" i="87"/>
  <c r="GB15" i="87"/>
  <c r="GC15" i="87"/>
  <c r="GD15" i="87"/>
  <c r="GE15" i="87"/>
  <c r="GF15" i="87"/>
  <c r="GG15" i="87"/>
  <c r="GH15" i="87"/>
  <c r="GI15" i="87"/>
  <c r="GJ15" i="87"/>
  <c r="GK15" i="87"/>
  <c r="GL15" i="87"/>
  <c r="GM15" i="87"/>
  <c r="GN15" i="87"/>
  <c r="GO15" i="87"/>
  <c r="GP15" i="87"/>
  <c r="GQ15" i="87"/>
  <c r="GR15" i="87"/>
  <c r="GS15" i="87"/>
  <c r="GT15" i="87"/>
  <c r="GU15" i="87"/>
  <c r="GV15" i="87"/>
  <c r="GW15" i="87"/>
  <c r="GX15" i="87"/>
  <c r="GY15" i="87"/>
  <c r="GZ15" i="87"/>
  <c r="HA15" i="87"/>
  <c r="HB15" i="87"/>
  <c r="HC15" i="87"/>
  <c r="HD15" i="87"/>
  <c r="HE15" i="87"/>
  <c r="HF15" i="87"/>
  <c r="HG15" i="87"/>
  <c r="HH15" i="87"/>
  <c r="HI15" i="87"/>
  <c r="HJ15" i="87"/>
  <c r="HK15" i="87"/>
  <c r="HL15" i="87"/>
  <c r="HM15" i="87"/>
  <c r="HN15" i="87"/>
  <c r="HO15" i="87"/>
  <c r="HP15" i="87"/>
  <c r="HQ15" i="87"/>
  <c r="HR15" i="87"/>
  <c r="HS15" i="87"/>
  <c r="HT15" i="87"/>
  <c r="HU15" i="87"/>
  <c r="HV15" i="87"/>
  <c r="HW15" i="87"/>
  <c r="HX15" i="87"/>
  <c r="HY15" i="87"/>
  <c r="HZ15" i="87"/>
  <c r="IA15" i="87"/>
  <c r="IB15" i="87"/>
  <c r="IC15" i="87"/>
  <c r="ID15" i="87"/>
  <c r="IE15" i="87"/>
  <c r="IF15" i="87"/>
  <c r="IG15" i="87"/>
  <c r="B14" i="87"/>
  <c r="B13" i="87" s="1"/>
  <c r="C14" i="87"/>
  <c r="C13" i="87" s="1"/>
  <c r="D14" i="87"/>
  <c r="D13" i="87" s="1"/>
  <c r="E14" i="87"/>
  <c r="F14" i="87"/>
  <c r="F13" i="87" s="1"/>
  <c r="G14" i="87"/>
  <c r="G13" i="87" s="1"/>
  <c r="H14" i="87"/>
  <c r="H13" i="87" s="1"/>
  <c r="I14" i="87"/>
  <c r="I13" i="87" s="1"/>
  <c r="J14" i="87"/>
  <c r="J13" i="87" s="1"/>
  <c r="K14" i="87"/>
  <c r="K13" i="87" s="1"/>
  <c r="L14" i="87"/>
  <c r="L13" i="87" s="1"/>
  <c r="M14" i="87"/>
  <c r="M13" i="87" s="1"/>
  <c r="N14" i="87"/>
  <c r="N13" i="87" s="1"/>
  <c r="O14" i="87"/>
  <c r="O13" i="87" s="1"/>
  <c r="P14" i="87"/>
  <c r="P13" i="87" s="1"/>
  <c r="Q14" i="87"/>
  <c r="Q13" i="87" s="1"/>
  <c r="R14" i="87"/>
  <c r="S14" i="87"/>
  <c r="S13" i="87" s="1"/>
  <c r="T14" i="87"/>
  <c r="T13" i="87" s="1"/>
  <c r="U14" i="87"/>
  <c r="V14" i="87"/>
  <c r="V13" i="87" s="1"/>
  <c r="W14" i="87"/>
  <c r="W13" i="87" s="1"/>
  <c r="X14" i="87"/>
  <c r="X13" i="87" s="1"/>
  <c r="Y14" i="87"/>
  <c r="Y13" i="87" s="1"/>
  <c r="Z14" i="87"/>
  <c r="Z13" i="87" s="1"/>
  <c r="AA14" i="87"/>
  <c r="AA13" i="87" s="1"/>
  <c r="AB14" i="87"/>
  <c r="AB13" i="87" s="1"/>
  <c r="AC14" i="87"/>
  <c r="AC13" i="87" s="1"/>
  <c r="AD14" i="87"/>
  <c r="AD13" i="87" s="1"/>
  <c r="AE14" i="87"/>
  <c r="AE13" i="87" s="1"/>
  <c r="AF14" i="87"/>
  <c r="AF13" i="87" s="1"/>
  <c r="AG14" i="87"/>
  <c r="AG13" i="87" s="1"/>
  <c r="AH14" i="87"/>
  <c r="AH13" i="87" s="1"/>
  <c r="AI14" i="87"/>
  <c r="AI13" i="87" s="1"/>
  <c r="AJ14" i="87"/>
  <c r="AJ13" i="87" s="1"/>
  <c r="AK14" i="87"/>
  <c r="AK13" i="87" s="1"/>
  <c r="AL14" i="87"/>
  <c r="AL13" i="87" s="1"/>
  <c r="AM14" i="87"/>
  <c r="AM13" i="87" s="1"/>
  <c r="AN14" i="87"/>
  <c r="AN13" i="87" s="1"/>
  <c r="AO14" i="87"/>
  <c r="AO13" i="87" s="1"/>
  <c r="AP14" i="87"/>
  <c r="AP13" i="87" s="1"/>
  <c r="AQ14" i="87"/>
  <c r="AQ13" i="87" s="1"/>
  <c r="AR14" i="87"/>
  <c r="AR13" i="87" s="1"/>
  <c r="AS14" i="87"/>
  <c r="AS13" i="87" s="1"/>
  <c r="AT14" i="87"/>
  <c r="AT13" i="87" s="1"/>
  <c r="AU14" i="87"/>
  <c r="AV14" i="87"/>
  <c r="AV13" i="87" s="1"/>
  <c r="AW14" i="87"/>
  <c r="AW13" i="87" s="1"/>
  <c r="AX14" i="87"/>
  <c r="AX13" i="87" s="1"/>
  <c r="AY14" i="87"/>
  <c r="AY13" i="87" s="1"/>
  <c r="AZ14" i="87"/>
  <c r="AZ13" i="87" s="1"/>
  <c r="BA14" i="87"/>
  <c r="BA13" i="87" s="1"/>
  <c r="BB14" i="87"/>
  <c r="BB13" i="87" s="1"/>
  <c r="BC14" i="87"/>
  <c r="BC13" i="87" s="1"/>
  <c r="BD14" i="87"/>
  <c r="BD13" i="87" s="1"/>
  <c r="BE14" i="87"/>
  <c r="BE13" i="87" s="1"/>
  <c r="BF14" i="87"/>
  <c r="BF13" i="87" s="1"/>
  <c r="BG14" i="87"/>
  <c r="BG13" i="87" s="1"/>
  <c r="BH14" i="87"/>
  <c r="BH13" i="87" s="1"/>
  <c r="BI14" i="87"/>
  <c r="BI13" i="87" s="1"/>
  <c r="BJ14" i="87"/>
  <c r="BJ13" i="87" s="1"/>
  <c r="BK14" i="87"/>
  <c r="BK13" i="87" s="1"/>
  <c r="BL14" i="87"/>
  <c r="BL13" i="87" s="1"/>
  <c r="BM14" i="87"/>
  <c r="BM13" i="87" s="1"/>
  <c r="BN14" i="87"/>
  <c r="BN13" i="87" s="1"/>
  <c r="BO14" i="87"/>
  <c r="BO13" i="87" s="1"/>
  <c r="BP14" i="87"/>
  <c r="BP13" i="87" s="1"/>
  <c r="BQ14" i="87"/>
  <c r="BQ13" i="87" s="1"/>
  <c r="BR14" i="87"/>
  <c r="BR13" i="87" s="1"/>
  <c r="BS14" i="87"/>
  <c r="BS13" i="87" s="1"/>
  <c r="BT14" i="87"/>
  <c r="BT13" i="87" s="1"/>
  <c r="BU14" i="87"/>
  <c r="BU13" i="87" s="1"/>
  <c r="BV14" i="87"/>
  <c r="BV13" i="87" s="1"/>
  <c r="BW14" i="87"/>
  <c r="BW13" i="87" s="1"/>
  <c r="BX14" i="87"/>
  <c r="BX13" i="87" s="1"/>
  <c r="BY14" i="87"/>
  <c r="BY13" i="87" s="1"/>
  <c r="BZ14" i="87"/>
  <c r="BZ13" i="87" s="1"/>
  <c r="CA14" i="87"/>
  <c r="CA13" i="87" s="1"/>
  <c r="CB14" i="87"/>
  <c r="CB13" i="87" s="1"/>
  <c r="CC14" i="87"/>
  <c r="CC13" i="87" s="1"/>
  <c r="CD14" i="87"/>
  <c r="CD13" i="87" s="1"/>
  <c r="CE14" i="87"/>
  <c r="CE13" i="87" s="1"/>
  <c r="CF14" i="87"/>
  <c r="CF13" i="87" s="1"/>
  <c r="CG14" i="87"/>
  <c r="CG13" i="87" s="1"/>
  <c r="CH14" i="87"/>
  <c r="CH13" i="87" s="1"/>
  <c r="CI14" i="87"/>
  <c r="CI13" i="87" s="1"/>
  <c r="CJ14" i="87"/>
  <c r="CK14" i="87"/>
  <c r="CL14" i="87"/>
  <c r="CL13" i="87" s="1"/>
  <c r="CM14" i="87"/>
  <c r="CM13" i="87" s="1"/>
  <c r="CN14" i="87"/>
  <c r="CN13" i="87" s="1"/>
  <c r="CO14" i="87"/>
  <c r="CO13" i="87" s="1"/>
  <c r="CP14" i="87"/>
  <c r="CP13" i="87" s="1"/>
  <c r="CQ14" i="87"/>
  <c r="CQ13" i="87" s="1"/>
  <c r="CR14" i="87"/>
  <c r="CR13" i="87" s="1"/>
  <c r="CS14" i="87"/>
  <c r="CS13" i="87" s="1"/>
  <c r="CT14" i="87"/>
  <c r="CT13" i="87" s="1"/>
  <c r="CU14" i="87"/>
  <c r="CU13" i="87" s="1"/>
  <c r="CV14" i="87"/>
  <c r="CW14" i="87"/>
  <c r="CW13" i="87" s="1"/>
  <c r="CX14" i="87"/>
  <c r="CX13" i="87" s="1"/>
  <c r="CY14" i="87"/>
  <c r="CZ14" i="87"/>
  <c r="CZ13" i="87" s="1"/>
  <c r="DA14" i="87"/>
  <c r="DA13" i="87" s="1"/>
  <c r="DB14" i="87"/>
  <c r="DB13" i="87" s="1"/>
  <c r="DC14" i="87"/>
  <c r="DC13" i="87" s="1"/>
  <c r="DD14" i="87"/>
  <c r="DD13" i="87" s="1"/>
  <c r="DE14" i="87"/>
  <c r="DE13" i="87" s="1"/>
  <c r="DF14" i="87"/>
  <c r="DF13" i="87" s="1"/>
  <c r="DG14" i="87"/>
  <c r="DG13" i="87" s="1"/>
  <c r="DH14" i="87"/>
  <c r="DH13" i="87" s="1"/>
  <c r="DI14" i="87"/>
  <c r="DI13" i="87" s="1"/>
  <c r="DJ14" i="87"/>
  <c r="DJ13" i="87" s="1"/>
  <c r="DK14" i="87"/>
  <c r="DK13" i="87" s="1"/>
  <c r="DL14" i="87"/>
  <c r="DL13" i="87" s="1"/>
  <c r="DM14" i="87"/>
  <c r="DM13" i="87" s="1"/>
  <c r="DN14" i="87"/>
  <c r="DN13" i="87" s="1"/>
  <c r="DO14" i="87"/>
  <c r="DO13" i="87" s="1"/>
  <c r="DP14" i="87"/>
  <c r="DP13" i="87" s="1"/>
  <c r="DQ14" i="87"/>
  <c r="DR14" i="87"/>
  <c r="DR13" i="87" s="1"/>
  <c r="DS14" i="87"/>
  <c r="DS13" i="87" s="1"/>
  <c r="DT14" i="87"/>
  <c r="DT13" i="87" s="1"/>
  <c r="DU14" i="87"/>
  <c r="DU13" i="87" s="1"/>
  <c r="DV14" i="87"/>
  <c r="DV13" i="87" s="1"/>
  <c r="DW14" i="87"/>
  <c r="DW13" i="87" s="1"/>
  <c r="DX14" i="87"/>
  <c r="DY14" i="87"/>
  <c r="DY13" i="87" s="1"/>
  <c r="DZ14" i="87"/>
  <c r="DZ13" i="87" s="1"/>
  <c r="EA14" i="87"/>
  <c r="EA13" i="87" s="1"/>
  <c r="EB14" i="87"/>
  <c r="EB13" i="87" s="1"/>
  <c r="EC14" i="87"/>
  <c r="EC13" i="87" s="1"/>
  <c r="ED14" i="87"/>
  <c r="ED13" i="87" s="1"/>
  <c r="EE14" i="87"/>
  <c r="EE13" i="87" s="1"/>
  <c r="EF14" i="87"/>
  <c r="EF13" i="87" s="1"/>
  <c r="EG14" i="87"/>
  <c r="EG13" i="87" s="1"/>
  <c r="EH14" i="87"/>
  <c r="EH13" i="87" s="1"/>
  <c r="EI14" i="87"/>
  <c r="EI13" i="87" s="1"/>
  <c r="EJ14" i="87"/>
  <c r="EJ13" i="87" s="1"/>
  <c r="EK14" i="87"/>
  <c r="EK13" i="87" s="1"/>
  <c r="EL14" i="87"/>
  <c r="EL13" i="87" s="1"/>
  <c r="EM14" i="87"/>
  <c r="EM13" i="87" s="1"/>
  <c r="EN14" i="87"/>
  <c r="EN13" i="87" s="1"/>
  <c r="EO14" i="87"/>
  <c r="EO13" i="87" s="1"/>
  <c r="EP14" i="87"/>
  <c r="EP13" i="87" s="1"/>
  <c r="EQ14" i="87"/>
  <c r="EQ13" i="87" s="1"/>
  <c r="ER14" i="87"/>
  <c r="ER13" i="87" s="1"/>
  <c r="ES14" i="87"/>
  <c r="ES13" i="87" s="1"/>
  <c r="ET14" i="87"/>
  <c r="ET13" i="87" s="1"/>
  <c r="EU14" i="87"/>
  <c r="EU13" i="87" s="1"/>
  <c r="EV14" i="87"/>
  <c r="EV13" i="87" s="1"/>
  <c r="EW14" i="87"/>
  <c r="EW13" i="87" s="1"/>
  <c r="EX14" i="87"/>
  <c r="EY14" i="87"/>
  <c r="EY13" i="87" s="1"/>
  <c r="EZ14" i="87"/>
  <c r="EZ13" i="87" s="1"/>
  <c r="FA14" i="87"/>
  <c r="FA13" i="87" s="1"/>
  <c r="FB14" i="87"/>
  <c r="FB13" i="87" s="1"/>
  <c r="FC14" i="87"/>
  <c r="FC13" i="87" s="1"/>
  <c r="FD14" i="87"/>
  <c r="FD13" i="87" s="1"/>
  <c r="FE14" i="87"/>
  <c r="FE13" i="87" s="1"/>
  <c r="FF14" i="87"/>
  <c r="FF13" i="87" s="1"/>
  <c r="FG14" i="87"/>
  <c r="FG13" i="87" s="1"/>
  <c r="FH14" i="87"/>
  <c r="FH13" i="87" s="1"/>
  <c r="FI14" i="87"/>
  <c r="FI13" i="87" s="1"/>
  <c r="FJ14" i="87"/>
  <c r="FJ13" i="87" s="1"/>
  <c r="FK14" i="87"/>
  <c r="FK13" i="87" s="1"/>
  <c r="FL14" i="87"/>
  <c r="FL13" i="87" s="1"/>
  <c r="FM14" i="87"/>
  <c r="FN14" i="87"/>
  <c r="FO14" i="87"/>
  <c r="FO13" i="87" s="1"/>
  <c r="FP14" i="87"/>
  <c r="FP13" i="87" s="1"/>
  <c r="FQ14" i="87"/>
  <c r="FQ13" i="87" s="1"/>
  <c r="FR14" i="87"/>
  <c r="FR13" i="87" s="1"/>
  <c r="FS14" i="87"/>
  <c r="FS13" i="87" s="1"/>
  <c r="FT14" i="87"/>
  <c r="FT13" i="87" s="1"/>
  <c r="FU14" i="87"/>
  <c r="FV14" i="87"/>
  <c r="FV13" i="87" s="1"/>
  <c r="FW14" i="87"/>
  <c r="FW13" i="87" s="1"/>
  <c r="FX14" i="87"/>
  <c r="FX13" i="87" s="1"/>
  <c r="FY14" i="87"/>
  <c r="FZ14" i="87"/>
  <c r="GA14" i="87"/>
  <c r="GB14" i="87"/>
  <c r="GB13" i="87" s="1"/>
  <c r="GC14" i="87"/>
  <c r="GC13" i="87" s="1"/>
  <c r="GD14" i="87"/>
  <c r="GD13" i="87" s="1"/>
  <c r="GE14" i="87"/>
  <c r="GE13" i="87" s="1"/>
  <c r="GF14" i="87"/>
  <c r="GF13" i="87" s="1"/>
  <c r="GG14" i="87"/>
  <c r="GG13" i="87" s="1"/>
  <c r="GH14" i="87"/>
  <c r="GH13" i="87" s="1"/>
  <c r="GI14" i="87"/>
  <c r="GI13" i="87" s="1"/>
  <c r="GJ14" i="87"/>
  <c r="GJ13" i="87" s="1"/>
  <c r="GK14" i="87"/>
  <c r="GK13" i="87" s="1"/>
  <c r="GL14" i="87"/>
  <c r="GL13" i="87" s="1"/>
  <c r="GM14" i="87"/>
  <c r="GM13" i="87" s="1"/>
  <c r="GN14" i="87"/>
  <c r="GN13" i="87" s="1"/>
  <c r="GO14" i="87"/>
  <c r="GO13" i="87" s="1"/>
  <c r="GP14" i="87"/>
  <c r="GP13" i="87" s="1"/>
  <c r="GQ14" i="87"/>
  <c r="GQ13" i="87" s="1"/>
  <c r="GR14" i="87"/>
  <c r="GR13" i="87" s="1"/>
  <c r="GS14" i="87"/>
  <c r="GT14" i="87"/>
  <c r="GT13" i="87" s="1"/>
  <c r="GU14" i="87"/>
  <c r="GU13" i="87" s="1"/>
  <c r="GV14" i="87"/>
  <c r="GV13" i="87" s="1"/>
  <c r="GW14" i="87"/>
  <c r="GW13" i="87" s="1"/>
  <c r="GX14" i="87"/>
  <c r="GX13" i="87" s="1"/>
  <c r="GY14" i="87"/>
  <c r="GY13" i="87" s="1"/>
  <c r="GZ14" i="87"/>
  <c r="GZ13" i="87" s="1"/>
  <c r="HA14" i="87"/>
  <c r="HA13" i="87" s="1"/>
  <c r="HB14" i="87"/>
  <c r="HB13" i="87" s="1"/>
  <c r="HC14" i="87"/>
  <c r="HC13" i="87" s="1"/>
  <c r="HD14" i="87"/>
  <c r="HD13" i="87" s="1"/>
  <c r="HE14" i="87"/>
  <c r="HE13" i="87" s="1"/>
  <c r="HF14" i="87"/>
  <c r="HF13" i="87" s="1"/>
  <c r="HG14" i="87"/>
  <c r="HG13" i="87" s="1"/>
  <c r="HH14" i="87"/>
  <c r="HH13" i="87" s="1"/>
  <c r="HI14" i="87"/>
  <c r="HI13" i="87" s="1"/>
  <c r="HJ14" i="87"/>
  <c r="HJ13" i="87" s="1"/>
  <c r="HK14" i="87"/>
  <c r="HK13" i="87" s="1"/>
  <c r="HL14" i="87"/>
  <c r="HL13" i="87" s="1"/>
  <c r="HM14" i="87"/>
  <c r="HM13" i="87" s="1"/>
  <c r="HN14" i="87"/>
  <c r="HN13" i="87" s="1"/>
  <c r="HO14" i="87"/>
  <c r="HO13" i="87" s="1"/>
  <c r="HP14" i="87"/>
  <c r="HP13" i="87" s="1"/>
  <c r="HQ14" i="87"/>
  <c r="HQ13" i="87" s="1"/>
  <c r="HR14" i="87"/>
  <c r="HR13" i="87" s="1"/>
  <c r="HS14" i="87"/>
  <c r="HS13" i="87" s="1"/>
  <c r="HT14" i="87"/>
  <c r="HT13" i="87" s="1"/>
  <c r="HU14" i="87"/>
  <c r="HU13" i="87" s="1"/>
  <c r="HV14" i="87"/>
  <c r="HV13" i="87" s="1"/>
  <c r="HW14" i="87"/>
  <c r="HW13" i="87" s="1"/>
  <c r="HX14" i="87"/>
  <c r="HX13" i="87" s="1"/>
  <c r="HY14" i="87"/>
  <c r="HZ14" i="87"/>
  <c r="HZ13" i="87" s="1"/>
  <c r="IA14" i="87"/>
  <c r="IA13" i="87" s="1"/>
  <c r="IB14" i="87"/>
  <c r="IB13" i="87" s="1"/>
  <c r="IC14" i="87"/>
  <c r="IC13" i="87" s="1"/>
  <c r="ID14" i="87"/>
  <c r="ID13" i="87" s="1"/>
  <c r="IE14" i="87"/>
  <c r="IE13" i="87" s="1"/>
  <c r="IF14" i="87"/>
  <c r="IF13" i="87" s="1"/>
  <c r="IG14" i="87"/>
  <c r="IG13" i="87" s="1"/>
  <c r="B37" i="87"/>
  <c r="C37" i="87"/>
  <c r="D37" i="87"/>
  <c r="E37" i="87"/>
  <c r="F37" i="87"/>
  <c r="G37" i="87"/>
  <c r="H37" i="87"/>
  <c r="I37" i="87"/>
  <c r="J37" i="87"/>
  <c r="K37" i="87"/>
  <c r="L37" i="87"/>
  <c r="M37" i="87"/>
  <c r="N37" i="87"/>
  <c r="O37" i="87"/>
  <c r="P37" i="87"/>
  <c r="Q37" i="87"/>
  <c r="R37" i="87"/>
  <c r="S37" i="87"/>
  <c r="T37" i="87"/>
  <c r="U37" i="87"/>
  <c r="V37" i="87"/>
  <c r="W37" i="87"/>
  <c r="X37" i="87"/>
  <c r="Y37" i="87"/>
  <c r="Z37" i="87"/>
  <c r="AA37" i="87"/>
  <c r="AB37" i="87"/>
  <c r="AC37" i="87"/>
  <c r="AD37" i="87"/>
  <c r="AE37" i="87"/>
  <c r="AF37" i="87"/>
  <c r="AG37" i="87"/>
  <c r="AH37" i="87"/>
  <c r="AI37" i="87"/>
  <c r="AJ37" i="87"/>
  <c r="AK37" i="87"/>
  <c r="AL37" i="87"/>
  <c r="AM37" i="87"/>
  <c r="AN37" i="87"/>
  <c r="AO37" i="87"/>
  <c r="AP37" i="87"/>
  <c r="AQ37" i="87"/>
  <c r="AR37" i="87"/>
  <c r="AS37" i="87"/>
  <c r="AT37" i="87"/>
  <c r="AU37" i="87"/>
  <c r="AV37" i="87"/>
  <c r="AW37" i="87"/>
  <c r="AX37" i="87"/>
  <c r="AY37" i="87"/>
  <c r="AZ37" i="87"/>
  <c r="BA37" i="87"/>
  <c r="BB37" i="87"/>
  <c r="BC37" i="87"/>
  <c r="BD37" i="87"/>
  <c r="BE37" i="87"/>
  <c r="BF37" i="87"/>
  <c r="BG37" i="87"/>
  <c r="BH37" i="87"/>
  <c r="BI37" i="87"/>
  <c r="BJ37" i="87"/>
  <c r="BK37" i="87"/>
  <c r="BL37" i="87"/>
  <c r="BM37" i="87"/>
  <c r="BN37" i="87"/>
  <c r="BO37" i="87"/>
  <c r="BP37" i="87"/>
  <c r="BQ37" i="87"/>
  <c r="BR37" i="87"/>
  <c r="BS37" i="87"/>
  <c r="BT37" i="87"/>
  <c r="BU37" i="87"/>
  <c r="BV37" i="87"/>
  <c r="BW37" i="87"/>
  <c r="BX37" i="87"/>
  <c r="BY37" i="87"/>
  <c r="BZ37" i="87"/>
  <c r="CA37" i="87"/>
  <c r="CB37" i="87"/>
  <c r="CC37" i="87"/>
  <c r="CD37" i="87"/>
  <c r="CE37" i="87"/>
  <c r="CF37" i="87"/>
  <c r="CG37" i="87"/>
  <c r="CH37" i="87"/>
  <c r="CI37" i="87"/>
  <c r="CJ37" i="87"/>
  <c r="CK37" i="87"/>
  <c r="CL37" i="87"/>
  <c r="CM37" i="87"/>
  <c r="CN37" i="87"/>
  <c r="CO37" i="87"/>
  <c r="CP37" i="87"/>
  <c r="CQ37" i="87"/>
  <c r="CR37" i="87"/>
  <c r="CS37" i="87"/>
  <c r="CT37" i="87"/>
  <c r="CU37" i="87"/>
  <c r="CV37" i="87"/>
  <c r="CW37" i="87"/>
  <c r="CX37" i="87"/>
  <c r="CY37" i="87"/>
  <c r="CZ37" i="87"/>
  <c r="DA37" i="87"/>
  <c r="DB37" i="87"/>
  <c r="DC37" i="87"/>
  <c r="DD37" i="87"/>
  <c r="DE37" i="87"/>
  <c r="DF37" i="87"/>
  <c r="DG37" i="87"/>
  <c r="DH37" i="87"/>
  <c r="DI37" i="87"/>
  <c r="DJ37" i="87"/>
  <c r="DK37" i="87"/>
  <c r="DL37" i="87"/>
  <c r="DM37" i="87"/>
  <c r="DN37" i="87"/>
  <c r="DO37" i="87"/>
  <c r="DP37" i="87"/>
  <c r="DQ37" i="87"/>
  <c r="DR37" i="87"/>
  <c r="DS37" i="87"/>
  <c r="DT37" i="87"/>
  <c r="DU37" i="87"/>
  <c r="DV37" i="87"/>
  <c r="DW37" i="87"/>
  <c r="DX37" i="87"/>
  <c r="DY37" i="87"/>
  <c r="DZ37" i="87"/>
  <c r="EA37" i="87"/>
  <c r="EB37" i="87"/>
  <c r="EC37" i="87"/>
  <c r="ED37" i="87"/>
  <c r="EE37" i="87"/>
  <c r="EF37" i="87"/>
  <c r="EG37" i="87"/>
  <c r="EH37" i="87"/>
  <c r="EI37" i="87"/>
  <c r="EJ37" i="87"/>
  <c r="EK37" i="87"/>
  <c r="EL37" i="87"/>
  <c r="EM37" i="87"/>
  <c r="EN37" i="87"/>
  <c r="EO37" i="87"/>
  <c r="EP37" i="87"/>
  <c r="EQ37" i="87"/>
  <c r="ER37" i="87"/>
  <c r="ES37" i="87"/>
  <c r="ET37" i="87"/>
  <c r="EU37" i="87"/>
  <c r="EV37" i="87"/>
  <c r="EW37" i="87"/>
  <c r="EX37" i="87"/>
  <c r="EY37" i="87"/>
  <c r="EZ37" i="87"/>
  <c r="FA37" i="87"/>
  <c r="FB37" i="87"/>
  <c r="FC37" i="87"/>
  <c r="FD37" i="87"/>
  <c r="FE37" i="87"/>
  <c r="FF37" i="87"/>
  <c r="FG37" i="87"/>
  <c r="FH37" i="87"/>
  <c r="FI37" i="87"/>
  <c r="FJ37" i="87"/>
  <c r="FK37" i="87"/>
  <c r="FL37" i="87"/>
  <c r="FM37" i="87"/>
  <c r="FN37" i="87"/>
  <c r="FO37" i="87"/>
  <c r="FP37" i="87"/>
  <c r="FQ37" i="87"/>
  <c r="FR37" i="87"/>
  <c r="FS37" i="87"/>
  <c r="FT37" i="87"/>
  <c r="FU37" i="87"/>
  <c r="FV37" i="87"/>
  <c r="FW37" i="87"/>
  <c r="FX37" i="87"/>
  <c r="FY37" i="87"/>
  <c r="FZ37" i="87"/>
  <c r="GA37" i="87"/>
  <c r="GB37" i="87"/>
  <c r="GC37" i="87"/>
  <c r="GD37" i="87"/>
  <c r="GE37" i="87"/>
  <c r="GF37" i="87"/>
  <c r="GG37" i="87"/>
  <c r="GH37" i="87"/>
  <c r="GI37" i="87"/>
  <c r="GJ37" i="87"/>
  <c r="GK37" i="87"/>
  <c r="GL37" i="87"/>
  <c r="GM37" i="87"/>
  <c r="GN37" i="87"/>
  <c r="GO37" i="87"/>
  <c r="GP37" i="87"/>
  <c r="GQ37" i="87"/>
  <c r="GR37" i="87"/>
  <c r="GS37" i="87"/>
  <c r="GT37" i="87"/>
  <c r="GU37" i="87"/>
  <c r="GV37" i="87"/>
  <c r="GW37" i="87"/>
  <c r="GX37" i="87"/>
  <c r="GY37" i="87"/>
  <c r="GZ37" i="87"/>
  <c r="HA37" i="87"/>
  <c r="HB37" i="87"/>
  <c r="HC37" i="87"/>
  <c r="HD37" i="87"/>
  <c r="HE37" i="87"/>
  <c r="HF37" i="87"/>
  <c r="HG37" i="87"/>
  <c r="HH37" i="87"/>
  <c r="HI37" i="87"/>
  <c r="HJ37" i="87"/>
  <c r="HK37" i="87"/>
  <c r="HL37" i="87"/>
  <c r="HM37" i="87"/>
  <c r="HN37" i="87"/>
  <c r="HO37" i="87"/>
  <c r="HP37" i="87"/>
  <c r="HQ37" i="87"/>
  <c r="HR37" i="87"/>
  <c r="HS37" i="87"/>
  <c r="HT37" i="87"/>
  <c r="HU37" i="87"/>
  <c r="HV37" i="87"/>
  <c r="HW37" i="87"/>
  <c r="HX37" i="87"/>
  <c r="HY37" i="87"/>
  <c r="HZ37" i="87"/>
  <c r="IA37" i="87"/>
  <c r="IB37" i="87"/>
  <c r="IC37" i="87"/>
  <c r="ID37" i="87"/>
  <c r="IE37" i="87"/>
  <c r="IF37" i="87"/>
  <c r="IG37" i="87"/>
  <c r="G15" i="123"/>
  <c r="G24" i="123"/>
  <c r="B12" i="125" l="1"/>
  <c r="C11" i="125"/>
  <c r="B15" i="128" s="1"/>
  <c r="R13" i="87"/>
  <c r="R103" i="87" s="1"/>
  <c r="CY13" i="87"/>
  <c r="CY103" i="87" s="1"/>
  <c r="AU13" i="87"/>
  <c r="AU103" i="87" s="1"/>
  <c r="GS13" i="87"/>
  <c r="GS103" i="87" s="1"/>
  <c r="FU13" i="87"/>
  <c r="FU103" i="87" s="1"/>
  <c r="HQ103" i="87"/>
  <c r="FI103" i="87"/>
  <c r="EK103" i="87"/>
  <c r="DM103" i="87"/>
  <c r="DA103" i="87"/>
  <c r="BQ103" i="87"/>
  <c r="AS103" i="87"/>
  <c r="HD103" i="87"/>
  <c r="GF103" i="87"/>
  <c r="EV103" i="87"/>
  <c r="CN103" i="87"/>
  <c r="CB103" i="87"/>
  <c r="BD103" i="87"/>
  <c r="T103" i="87"/>
  <c r="IA103" i="87"/>
  <c r="GE103" i="87"/>
  <c r="FS103" i="87"/>
  <c r="EI103" i="87"/>
  <c r="DK103" i="87"/>
  <c r="CA103" i="87"/>
  <c r="AQ103" i="87"/>
  <c r="S103" i="87"/>
  <c r="HZ103" i="87"/>
  <c r="GP103" i="87"/>
  <c r="FR103" i="87"/>
  <c r="ET103" i="87"/>
  <c r="DJ103" i="87"/>
  <c r="CL103" i="87"/>
  <c r="BB103" i="87"/>
  <c r="GO103" i="87"/>
  <c r="FE103" i="87"/>
  <c r="DU103" i="87"/>
  <c r="HL103" i="87"/>
  <c r="GZ103" i="87"/>
  <c r="GB103" i="87"/>
  <c r="ER103" i="87"/>
  <c r="CJ13" i="87"/>
  <c r="BL103" i="87"/>
  <c r="AZ103" i="87"/>
  <c r="AB103" i="87"/>
  <c r="D103" i="87"/>
  <c r="HW103" i="87"/>
  <c r="GY103" i="87"/>
  <c r="FC103" i="87"/>
  <c r="DS103" i="87"/>
  <c r="CU103" i="87"/>
  <c r="BW103" i="87"/>
  <c r="AY103" i="87"/>
  <c r="AA103" i="87"/>
  <c r="C103" i="87"/>
  <c r="HV103" i="87"/>
  <c r="GL103" i="87"/>
  <c r="FB103" i="87"/>
  <c r="ED103" i="87"/>
  <c r="CT103" i="87"/>
  <c r="BV103" i="87"/>
  <c r="AL103" i="87"/>
  <c r="N103" i="87"/>
  <c r="IG103" i="87"/>
  <c r="HU103" i="87"/>
  <c r="HI103" i="87"/>
  <c r="GW103" i="87"/>
  <c r="GK103" i="87"/>
  <c r="FA103" i="87"/>
  <c r="EO103" i="87"/>
  <c r="EC103" i="87"/>
  <c r="DE103" i="87"/>
  <c r="CS103" i="87"/>
  <c r="CG103" i="87"/>
  <c r="BU103" i="87"/>
  <c r="BI103" i="87"/>
  <c r="AW103" i="87"/>
  <c r="AK103" i="87"/>
  <c r="Y103" i="87"/>
  <c r="M103" i="87"/>
  <c r="HE103" i="87"/>
  <c r="EW103" i="87"/>
  <c r="CC103" i="87"/>
  <c r="AG103" i="87"/>
  <c r="IB103" i="87"/>
  <c r="GR103" i="87"/>
  <c r="EJ103" i="87"/>
  <c r="BP103" i="87"/>
  <c r="H103" i="87"/>
  <c r="GQ103" i="87"/>
  <c r="EU103" i="87"/>
  <c r="CM103" i="87"/>
  <c r="AE103" i="87"/>
  <c r="GD103" i="87"/>
  <c r="DV103" i="87"/>
  <c r="BN103" i="87"/>
  <c r="F103" i="87"/>
  <c r="HM103" i="87"/>
  <c r="FQ103" i="87"/>
  <c r="DI103" i="87"/>
  <c r="BM103" i="87"/>
  <c r="Q103" i="87"/>
  <c r="HK103" i="87"/>
  <c r="FO103" i="87"/>
  <c r="EE103" i="87"/>
  <c r="CI103" i="87"/>
  <c r="AM103" i="87"/>
  <c r="HJ103" i="87"/>
  <c r="EP103" i="87"/>
  <c r="DF103" i="87"/>
  <c r="BJ103" i="87"/>
  <c r="Z103" i="87"/>
  <c r="IF103" i="87"/>
  <c r="HT103" i="87"/>
  <c r="HH103" i="87"/>
  <c r="GV103" i="87"/>
  <c r="GJ103" i="87"/>
  <c r="FX103" i="87"/>
  <c r="FL103" i="87"/>
  <c r="EZ103" i="87"/>
  <c r="EN103" i="87"/>
  <c r="EB103" i="87"/>
  <c r="DP103" i="87"/>
  <c r="DD103" i="87"/>
  <c r="CR103" i="87"/>
  <c r="CF103" i="87"/>
  <c r="BT103" i="87"/>
  <c r="BH103" i="87"/>
  <c r="AV103" i="87"/>
  <c r="AJ103" i="87"/>
  <c r="X103" i="87"/>
  <c r="L103" i="87"/>
  <c r="IC103" i="87"/>
  <c r="DY103" i="87"/>
  <c r="BE103" i="87"/>
  <c r="I103" i="87"/>
  <c r="HP103" i="87"/>
  <c r="FT103" i="87"/>
  <c r="CZ103" i="87"/>
  <c r="AF103" i="87"/>
  <c r="HO103" i="87"/>
  <c r="FG103" i="87"/>
  <c r="BO103" i="87"/>
  <c r="G103" i="87"/>
  <c r="HN103" i="87"/>
  <c r="FF103" i="87"/>
  <c r="CX103" i="87"/>
  <c r="AP103" i="87"/>
  <c r="GC103" i="87"/>
  <c r="EG103" i="87"/>
  <c r="BY103" i="87"/>
  <c r="AO103" i="87"/>
  <c r="HX103" i="87"/>
  <c r="GN103" i="87"/>
  <c r="FD103" i="87"/>
  <c r="EF103" i="87"/>
  <c r="DT103" i="87"/>
  <c r="DH103" i="87"/>
  <c r="BX103" i="87"/>
  <c r="AN103" i="87"/>
  <c r="P103" i="87"/>
  <c r="GM103" i="87"/>
  <c r="EQ103" i="87"/>
  <c r="DG103" i="87"/>
  <c r="BK103" i="87"/>
  <c r="O103" i="87"/>
  <c r="GX103" i="87"/>
  <c r="DR103" i="87"/>
  <c r="CH103" i="87"/>
  <c r="AX103" i="87"/>
  <c r="B103" i="87"/>
  <c r="IE103" i="87"/>
  <c r="HS103" i="87"/>
  <c r="HG103" i="87"/>
  <c r="GU103" i="87"/>
  <c r="GI103" i="87"/>
  <c r="FW103" i="87"/>
  <c r="FK103" i="87"/>
  <c r="EY103" i="87"/>
  <c r="EM103" i="87"/>
  <c r="EA103" i="87"/>
  <c r="DO103" i="87"/>
  <c r="DC103" i="87"/>
  <c r="CQ103" i="87"/>
  <c r="CE103" i="87"/>
  <c r="BS103" i="87"/>
  <c r="BG103" i="87"/>
  <c r="AI103" i="87"/>
  <c r="W103" i="87"/>
  <c r="K103" i="87"/>
  <c r="GG103" i="87"/>
  <c r="CO103" i="87"/>
  <c r="FH103" i="87"/>
  <c r="DL103" i="87"/>
  <c r="AR103" i="87"/>
  <c r="HC103" i="87"/>
  <c r="DW103" i="87"/>
  <c r="BC103" i="87"/>
  <c r="HB103" i="87"/>
  <c r="EH103" i="87"/>
  <c r="BZ103" i="87"/>
  <c r="AD103" i="87"/>
  <c r="HA103" i="87"/>
  <c r="ES103" i="87"/>
  <c r="CW103" i="87"/>
  <c r="BA103" i="87"/>
  <c r="AC103" i="87"/>
  <c r="FP103" i="87"/>
  <c r="ID103" i="87"/>
  <c r="HR103" i="87"/>
  <c r="HF103" i="87"/>
  <c r="GT103" i="87"/>
  <c r="GH103" i="87"/>
  <c r="FV103" i="87"/>
  <c r="FJ103" i="87"/>
  <c r="EL103" i="87"/>
  <c r="DZ103" i="87"/>
  <c r="DN103" i="87"/>
  <c r="DB103" i="87"/>
  <c r="CP103" i="87"/>
  <c r="CD103" i="87"/>
  <c r="BR103" i="87"/>
  <c r="BF103" i="87"/>
  <c r="AT103" i="87"/>
  <c r="AH103" i="87"/>
  <c r="V103" i="87"/>
  <c r="J103" i="87"/>
  <c r="DX13" i="87"/>
  <c r="U13" i="87"/>
  <c r="E13" i="87"/>
  <c r="CK13" i="87"/>
  <c r="HY13" i="87"/>
  <c r="CV13" i="87"/>
  <c r="FZ13" i="87"/>
  <c r="FN13" i="87"/>
  <c r="FY13" i="87"/>
  <c r="FM13" i="87"/>
  <c r="DQ13" i="87"/>
  <c r="GA13" i="87"/>
  <c r="EX13" i="87"/>
  <c r="F37" i="123"/>
  <c r="G37" i="123" s="1"/>
  <c r="G36" i="123"/>
  <c r="G33" i="123"/>
  <c r="G32" i="123"/>
  <c r="G23" i="123"/>
  <c r="G26" i="123"/>
  <c r="C15" i="128" l="1"/>
  <c r="B9" i="128"/>
  <c r="C16" i="125"/>
  <c r="D11" i="125"/>
  <c r="D12" i="125"/>
  <c r="B16" i="125"/>
  <c r="B17" i="125" s="1"/>
  <c r="B35" i="87"/>
  <c r="C35" i="87" s="1"/>
  <c r="D35" i="87" s="1"/>
  <c r="E35" i="87" s="1"/>
  <c r="F35" i="87" s="1"/>
  <c r="G35" i="87" s="1"/>
  <c r="H35" i="87" s="1"/>
  <c r="I35" i="87" s="1"/>
  <c r="J35" i="87" s="1"/>
  <c r="K35" i="87" s="1"/>
  <c r="L35" i="87" s="1"/>
  <c r="M35" i="87" s="1"/>
  <c r="N35" i="87" s="1"/>
  <c r="O35" i="87" s="1"/>
  <c r="P35" i="87" s="1"/>
  <c r="Q35" i="87" s="1"/>
  <c r="R35" i="87" s="1"/>
  <c r="S35" i="87" s="1"/>
  <c r="T35" i="87" s="1"/>
  <c r="U35" i="87" s="1"/>
  <c r="V35" i="87" s="1"/>
  <c r="W35" i="87" s="1"/>
  <c r="X35" i="87" s="1"/>
  <c r="Y35" i="87" s="1"/>
  <c r="Z35" i="87" s="1"/>
  <c r="AA35" i="87" s="1"/>
  <c r="AB35" i="87" s="1"/>
  <c r="AC35" i="87" s="1"/>
  <c r="AD35" i="87" s="1"/>
  <c r="AE35" i="87" s="1"/>
  <c r="AF35" i="87" s="1"/>
  <c r="AG35" i="87" s="1"/>
  <c r="AH35" i="87" s="1"/>
  <c r="AI35" i="87" s="1"/>
  <c r="AJ35" i="87" s="1"/>
  <c r="AK35" i="87" s="1"/>
  <c r="AL35" i="87" s="1"/>
  <c r="AM35" i="87" s="1"/>
  <c r="AN35" i="87" s="1"/>
  <c r="AO35" i="87" s="1"/>
  <c r="AP35" i="87" s="1"/>
  <c r="AQ35" i="87" s="1"/>
  <c r="AR35" i="87" s="1"/>
  <c r="AS35" i="87" s="1"/>
  <c r="AT35" i="87" s="1"/>
  <c r="AU35" i="87" s="1"/>
  <c r="AV35" i="87" s="1"/>
  <c r="AW35" i="87" s="1"/>
  <c r="AX35" i="87" s="1"/>
  <c r="AY35" i="87" s="1"/>
  <c r="AZ35" i="87" s="1"/>
  <c r="BA35" i="87" s="1"/>
  <c r="BB35" i="87" s="1"/>
  <c r="BC35" i="87" s="1"/>
  <c r="BD35" i="87" s="1"/>
  <c r="BE35" i="87" s="1"/>
  <c r="BF35" i="87" s="1"/>
  <c r="BG35" i="87" s="1"/>
  <c r="BH35" i="87" s="1"/>
  <c r="BI35" i="87" s="1"/>
  <c r="BJ35" i="87" s="1"/>
  <c r="BK35" i="87" s="1"/>
  <c r="BL35" i="87" s="1"/>
  <c r="BM35" i="87" s="1"/>
  <c r="BN35" i="87" s="1"/>
  <c r="BO35" i="87" s="1"/>
  <c r="BP35" i="87" s="1"/>
  <c r="BQ35" i="87" s="1"/>
  <c r="BR35" i="87" s="1"/>
  <c r="BS35" i="87" s="1"/>
  <c r="BT35" i="87" s="1"/>
  <c r="BU35" i="87" s="1"/>
  <c r="BV35" i="87" s="1"/>
  <c r="BW35" i="87" s="1"/>
  <c r="BX35" i="87" s="1"/>
  <c r="BY35" i="87" s="1"/>
  <c r="BZ35" i="87" s="1"/>
  <c r="CA35" i="87" s="1"/>
  <c r="CB35" i="87" s="1"/>
  <c r="CC35" i="87" s="1"/>
  <c r="CD35" i="87" s="1"/>
  <c r="CE35" i="87" s="1"/>
  <c r="CF35" i="87" s="1"/>
  <c r="CG35" i="87" s="1"/>
  <c r="CH35" i="87" s="1"/>
  <c r="CI35" i="87" s="1"/>
  <c r="CJ35" i="87" s="1"/>
  <c r="CK35" i="87" s="1"/>
  <c r="CL35" i="87" s="1"/>
  <c r="CM35" i="87" s="1"/>
  <c r="CN35" i="87" s="1"/>
  <c r="CO35" i="87" s="1"/>
  <c r="CP35" i="87" s="1"/>
  <c r="CQ35" i="87" s="1"/>
  <c r="CR35" i="87" s="1"/>
  <c r="CS35" i="87" s="1"/>
  <c r="CT35" i="87" s="1"/>
  <c r="CU35" i="87" s="1"/>
  <c r="CV35" i="87" s="1"/>
  <c r="CW35" i="87" s="1"/>
  <c r="CX35" i="87" s="1"/>
  <c r="CY35" i="87" s="1"/>
  <c r="CZ35" i="87" s="1"/>
  <c r="DA35" i="87" s="1"/>
  <c r="DB35" i="87" s="1"/>
  <c r="DC35" i="87" s="1"/>
  <c r="DD35" i="87" s="1"/>
  <c r="DE35" i="87" s="1"/>
  <c r="DF35" i="87" s="1"/>
  <c r="DG35" i="87" s="1"/>
  <c r="DH35" i="87" s="1"/>
  <c r="DI35" i="87" s="1"/>
  <c r="DJ35" i="87" s="1"/>
  <c r="DK35" i="87" s="1"/>
  <c r="DL35" i="87" s="1"/>
  <c r="DM35" i="87" s="1"/>
  <c r="DN35" i="87" s="1"/>
  <c r="DO35" i="87" s="1"/>
  <c r="DP35" i="87" s="1"/>
  <c r="DQ35" i="87" s="1"/>
  <c r="DR35" i="87" s="1"/>
  <c r="DS35" i="87" s="1"/>
  <c r="DT35" i="87" s="1"/>
  <c r="DU35" i="87" s="1"/>
  <c r="DV35" i="87" s="1"/>
  <c r="DW35" i="87" s="1"/>
  <c r="DX35" i="87" s="1"/>
  <c r="DY35" i="87" s="1"/>
  <c r="DZ35" i="87" s="1"/>
  <c r="EA35" i="87" s="1"/>
  <c r="EB35" i="87" s="1"/>
  <c r="EC35" i="87" s="1"/>
  <c r="ED35" i="87" s="1"/>
  <c r="EE35" i="87" s="1"/>
  <c r="EF35" i="87" s="1"/>
  <c r="EG35" i="87" s="1"/>
  <c r="EH35" i="87" s="1"/>
  <c r="EI35" i="87" s="1"/>
  <c r="EJ35" i="87" s="1"/>
  <c r="EK35" i="87" s="1"/>
  <c r="EL35" i="87" s="1"/>
  <c r="EM35" i="87" s="1"/>
  <c r="EN35" i="87" s="1"/>
  <c r="EO35" i="87" s="1"/>
  <c r="EP35" i="87" s="1"/>
  <c r="EQ35" i="87" s="1"/>
  <c r="ER35" i="87" s="1"/>
  <c r="ES35" i="87" s="1"/>
  <c r="ET35" i="87" s="1"/>
  <c r="EU35" i="87" s="1"/>
  <c r="EV35" i="87" s="1"/>
  <c r="EW35" i="87" s="1"/>
  <c r="EX35" i="87" s="1"/>
  <c r="EY35" i="87" s="1"/>
  <c r="EZ35" i="87" s="1"/>
  <c r="FA35" i="87" s="1"/>
  <c r="FB35" i="87" s="1"/>
  <c r="FC35" i="87" s="1"/>
  <c r="FD35" i="87" s="1"/>
  <c r="FE35" i="87" s="1"/>
  <c r="FF35" i="87" s="1"/>
  <c r="FG35" i="87" s="1"/>
  <c r="FH35" i="87" s="1"/>
  <c r="FI35" i="87" s="1"/>
  <c r="FJ35" i="87" s="1"/>
  <c r="FK35" i="87" s="1"/>
  <c r="FL35" i="87" s="1"/>
  <c r="FM35" i="87" s="1"/>
  <c r="FN35" i="87" s="1"/>
  <c r="FO35" i="87" s="1"/>
  <c r="FP35" i="87" s="1"/>
  <c r="FQ35" i="87" s="1"/>
  <c r="FR35" i="87" s="1"/>
  <c r="FS35" i="87" s="1"/>
  <c r="FT35" i="87" s="1"/>
  <c r="FU35" i="87" s="1"/>
  <c r="FV35" i="87" s="1"/>
  <c r="FW35" i="87" s="1"/>
  <c r="FX35" i="87" s="1"/>
  <c r="FY35" i="87" s="1"/>
  <c r="FZ35" i="87" s="1"/>
  <c r="GA35" i="87" s="1"/>
  <c r="GB35" i="87" s="1"/>
  <c r="GC35" i="87" s="1"/>
  <c r="GD35" i="87" s="1"/>
  <c r="GE35" i="87" s="1"/>
  <c r="GF35" i="87" s="1"/>
  <c r="GG35" i="87" s="1"/>
  <c r="GH35" i="87" s="1"/>
  <c r="GI35" i="87" s="1"/>
  <c r="GJ35" i="87" s="1"/>
  <c r="GK35" i="87" s="1"/>
  <c r="GL35" i="87" s="1"/>
  <c r="GM35" i="87" s="1"/>
  <c r="GN35" i="87" s="1"/>
  <c r="GO35" i="87" s="1"/>
  <c r="GP35" i="87" s="1"/>
  <c r="GQ35" i="87" s="1"/>
  <c r="GR35" i="87" s="1"/>
  <c r="GS35" i="87" s="1"/>
  <c r="GT35" i="87" s="1"/>
  <c r="GU35" i="87" s="1"/>
  <c r="GV35" i="87" s="1"/>
  <c r="GW35" i="87" s="1"/>
  <c r="GX35" i="87" s="1"/>
  <c r="GY35" i="87" s="1"/>
  <c r="GZ35" i="87" s="1"/>
  <c r="HA35" i="87" s="1"/>
  <c r="HB35" i="87" s="1"/>
  <c r="HC35" i="87" s="1"/>
  <c r="HD35" i="87" s="1"/>
  <c r="HE35" i="87" s="1"/>
  <c r="HF35" i="87" s="1"/>
  <c r="HG35" i="87" s="1"/>
  <c r="HH35" i="87" s="1"/>
  <c r="HI35" i="87" s="1"/>
  <c r="HJ35" i="87" s="1"/>
  <c r="HK35" i="87" s="1"/>
  <c r="HL35" i="87" s="1"/>
  <c r="HM35" i="87" s="1"/>
  <c r="HN35" i="87" s="1"/>
  <c r="HO35" i="87" s="1"/>
  <c r="HP35" i="87" s="1"/>
  <c r="HQ35" i="87" s="1"/>
  <c r="HR35" i="87" s="1"/>
  <c r="HS35" i="87" s="1"/>
  <c r="HT35" i="87" s="1"/>
  <c r="HU35" i="87" s="1"/>
  <c r="HV35" i="87" s="1"/>
  <c r="HW35" i="87" s="1"/>
  <c r="HX35" i="87" s="1"/>
  <c r="HY35" i="87" s="1"/>
  <c r="HZ35" i="87" s="1"/>
  <c r="IA35" i="87" s="1"/>
  <c r="IB35" i="87" s="1"/>
  <c r="IC35" i="87" s="1"/>
  <c r="ID35" i="87" s="1"/>
  <c r="IE35" i="87" s="1"/>
  <c r="IF35" i="87" s="1"/>
  <c r="IG35" i="87" s="1"/>
  <c r="U103" i="87"/>
  <c r="FN103" i="87"/>
  <c r="CJ103" i="87"/>
  <c r="EX103" i="87"/>
  <c r="GA103" i="87"/>
  <c r="DQ103" i="87"/>
  <c r="HY103" i="87"/>
  <c r="E103" i="87"/>
  <c r="DX103" i="87"/>
  <c r="FM103" i="87"/>
  <c r="FY103" i="87"/>
  <c r="FZ103" i="87"/>
  <c r="CV103" i="87"/>
  <c r="CK103" i="87"/>
  <c r="G27" i="123"/>
  <c r="D30" i="123"/>
  <c r="G28" i="123"/>
  <c r="G29" i="123"/>
  <c r="G22" i="123"/>
  <c r="G21" i="123"/>
  <c r="G19" i="123"/>
  <c r="G20" i="123"/>
  <c r="G17" i="123"/>
  <c r="G16" i="123"/>
  <c r="G14" i="123"/>
  <c r="G13" i="123"/>
  <c r="G12" i="123"/>
  <c r="C14" i="122"/>
  <c r="D14" i="122" s="1"/>
  <c r="H13" i="121"/>
  <c r="J13" i="121" s="1"/>
  <c r="G13" i="121"/>
  <c r="C17" i="125" l="1"/>
  <c r="D16" i="125"/>
  <c r="D15" i="128"/>
  <c r="C9" i="128"/>
  <c r="E14" i="122"/>
  <c r="D8" i="122"/>
  <c r="G30" i="123"/>
  <c r="C36" i="87"/>
  <c r="D36" i="87" s="1"/>
  <c r="E36" i="87" s="1"/>
  <c r="F36" i="87" s="1"/>
  <c r="G36" i="87" s="1"/>
  <c r="H36" i="87" s="1"/>
  <c r="I36" i="87" s="1"/>
  <c r="J36" i="87" s="1"/>
  <c r="K36" i="87" s="1"/>
  <c r="L36" i="87" s="1"/>
  <c r="M36" i="87" s="1"/>
  <c r="N36" i="87" s="1"/>
  <c r="O36" i="87" s="1"/>
  <c r="P36" i="87" s="1"/>
  <c r="Q36" i="87" s="1"/>
  <c r="R36" i="87" s="1"/>
  <c r="S36" i="87" s="1"/>
  <c r="T36" i="87" s="1"/>
  <c r="U36" i="87" s="1"/>
  <c r="V36" i="87" s="1"/>
  <c r="W36" i="87" s="1"/>
  <c r="X36" i="87" s="1"/>
  <c r="Y36" i="87" s="1"/>
  <c r="Z36" i="87" s="1"/>
  <c r="AA36" i="87" s="1"/>
  <c r="AB36" i="87" s="1"/>
  <c r="AC36" i="87" s="1"/>
  <c r="AD36" i="87" s="1"/>
  <c r="AE36" i="87" s="1"/>
  <c r="AF36" i="87" s="1"/>
  <c r="AG36" i="87" s="1"/>
  <c r="AH36" i="87" s="1"/>
  <c r="AI36" i="87" s="1"/>
  <c r="AJ36" i="87" s="1"/>
  <c r="AK36" i="87" s="1"/>
  <c r="AL36" i="87" s="1"/>
  <c r="AM36" i="87" s="1"/>
  <c r="AN36" i="87" s="1"/>
  <c r="AO36" i="87" s="1"/>
  <c r="AP36" i="87" s="1"/>
  <c r="AQ36" i="87" s="1"/>
  <c r="AR36" i="87" s="1"/>
  <c r="AS36" i="87" s="1"/>
  <c r="AT36" i="87" s="1"/>
  <c r="AU36" i="87" s="1"/>
  <c r="AV36" i="87" s="1"/>
  <c r="AW36" i="87" s="1"/>
  <c r="AX36" i="87" s="1"/>
  <c r="AY36" i="87" s="1"/>
  <c r="AZ36" i="87" s="1"/>
  <c r="BA36" i="87" s="1"/>
  <c r="BB36" i="87" s="1"/>
  <c r="BC36" i="87" s="1"/>
  <c r="BD36" i="87" s="1"/>
  <c r="BE36" i="87" s="1"/>
  <c r="BF36" i="87" s="1"/>
  <c r="BG36" i="87" s="1"/>
  <c r="BH36" i="87" s="1"/>
  <c r="BI36" i="87" s="1"/>
  <c r="BJ36" i="87" s="1"/>
  <c r="BK36" i="87" s="1"/>
  <c r="BL36" i="87" s="1"/>
  <c r="BM36" i="87" s="1"/>
  <c r="BN36" i="87" s="1"/>
  <c r="BO36" i="87" s="1"/>
  <c r="BP36" i="87" s="1"/>
  <c r="BQ36" i="87" s="1"/>
  <c r="BR36" i="87" s="1"/>
  <c r="BS36" i="87" s="1"/>
  <c r="BT36" i="87" s="1"/>
  <c r="BU36" i="87" s="1"/>
  <c r="BV36" i="87" s="1"/>
  <c r="BW36" i="87" s="1"/>
  <c r="BX36" i="87" s="1"/>
  <c r="BY36" i="87" s="1"/>
  <c r="BZ36" i="87" s="1"/>
  <c r="CA36" i="87" s="1"/>
  <c r="CB36" i="87" s="1"/>
  <c r="CC36" i="87" s="1"/>
  <c r="CD36" i="87" s="1"/>
  <c r="CE36" i="87" s="1"/>
  <c r="CF36" i="87" s="1"/>
  <c r="CG36" i="87" s="1"/>
  <c r="CH36" i="87" s="1"/>
  <c r="CI36" i="87" s="1"/>
  <c r="CJ36" i="87" s="1"/>
  <c r="CK36" i="87" s="1"/>
  <c r="CL36" i="87" s="1"/>
  <c r="CM36" i="87" s="1"/>
  <c r="CN36" i="87" s="1"/>
  <c r="CO36" i="87" s="1"/>
  <c r="CP36" i="87" s="1"/>
  <c r="CQ36" i="87" s="1"/>
  <c r="CR36" i="87" s="1"/>
  <c r="CS36" i="87" s="1"/>
  <c r="CT36" i="87" s="1"/>
  <c r="CU36" i="87" s="1"/>
  <c r="CV36" i="87" s="1"/>
  <c r="CW36" i="87" s="1"/>
  <c r="CX36" i="87" s="1"/>
  <c r="CY36" i="87" s="1"/>
  <c r="CZ36" i="87" s="1"/>
  <c r="DA36" i="87" s="1"/>
  <c r="DB36" i="87" s="1"/>
  <c r="DC36" i="87" s="1"/>
  <c r="DD36" i="87" s="1"/>
  <c r="DE36" i="87" s="1"/>
  <c r="DF36" i="87" s="1"/>
  <c r="DG36" i="87" s="1"/>
  <c r="DH36" i="87" s="1"/>
  <c r="DI36" i="87" s="1"/>
  <c r="DJ36" i="87" s="1"/>
  <c r="DK36" i="87" s="1"/>
  <c r="DL36" i="87" s="1"/>
  <c r="DM36" i="87" s="1"/>
  <c r="DN36" i="87" s="1"/>
  <c r="DO36" i="87" s="1"/>
  <c r="DP36" i="87" s="1"/>
  <c r="DQ36" i="87" s="1"/>
  <c r="DR36" i="87" s="1"/>
  <c r="DS36" i="87" s="1"/>
  <c r="DT36" i="87" s="1"/>
  <c r="DU36" i="87" s="1"/>
  <c r="DV36" i="87" s="1"/>
  <c r="DW36" i="87" s="1"/>
  <c r="DX36" i="87" s="1"/>
  <c r="DY36" i="87" s="1"/>
  <c r="DZ36" i="87" s="1"/>
  <c r="EA36" i="87" s="1"/>
  <c r="EB36" i="87" s="1"/>
  <c r="EC36" i="87" s="1"/>
  <c r="ED36" i="87" s="1"/>
  <c r="EE36" i="87" s="1"/>
  <c r="EF36" i="87" s="1"/>
  <c r="EG36" i="87" s="1"/>
  <c r="EH36" i="87" s="1"/>
  <c r="EI36" i="87" s="1"/>
  <c r="EJ36" i="87" s="1"/>
  <c r="EK36" i="87" s="1"/>
  <c r="EL36" i="87" s="1"/>
  <c r="EM36" i="87" s="1"/>
  <c r="EN36" i="87" s="1"/>
  <c r="EO36" i="87" s="1"/>
  <c r="EP36" i="87" s="1"/>
  <c r="EQ36" i="87" s="1"/>
  <c r="ER36" i="87" s="1"/>
  <c r="ES36" i="87" s="1"/>
  <c r="ET36" i="87" s="1"/>
  <c r="EU36" i="87" s="1"/>
  <c r="EV36" i="87" s="1"/>
  <c r="EW36" i="87" s="1"/>
  <c r="EX36" i="87" s="1"/>
  <c r="EY36" i="87" s="1"/>
  <c r="EZ36" i="87" s="1"/>
  <c r="FA36" i="87" s="1"/>
  <c r="FB36" i="87" s="1"/>
  <c r="FC36" i="87" s="1"/>
  <c r="FD36" i="87" s="1"/>
  <c r="FE36" i="87" s="1"/>
  <c r="FF36" i="87" s="1"/>
  <c r="FG36" i="87" s="1"/>
  <c r="FH36" i="87" s="1"/>
  <c r="FI36" i="87" s="1"/>
  <c r="FJ36" i="87" s="1"/>
  <c r="FK36" i="87" s="1"/>
  <c r="FL36" i="87" s="1"/>
  <c r="FM36" i="87" s="1"/>
  <c r="FN36" i="87" s="1"/>
  <c r="FO36" i="87" s="1"/>
  <c r="FP36" i="87" s="1"/>
  <c r="FQ36" i="87" s="1"/>
  <c r="FR36" i="87" s="1"/>
  <c r="FS36" i="87" s="1"/>
  <c r="FT36" i="87" s="1"/>
  <c r="FU36" i="87" s="1"/>
  <c r="FV36" i="87" s="1"/>
  <c r="FW36" i="87" s="1"/>
  <c r="FX36" i="87" s="1"/>
  <c r="FY36" i="87" s="1"/>
  <c r="FZ36" i="87" s="1"/>
  <c r="GA36" i="87" s="1"/>
  <c r="GB36" i="87" s="1"/>
  <c r="GC36" i="87" s="1"/>
  <c r="GD36" i="87" s="1"/>
  <c r="GE36" i="87" s="1"/>
  <c r="GF36" i="87" s="1"/>
  <c r="GG36" i="87" s="1"/>
  <c r="GH36" i="87" s="1"/>
  <c r="GI36" i="87" s="1"/>
  <c r="GJ36" i="87" s="1"/>
  <c r="GK36" i="87" s="1"/>
  <c r="GL36" i="87" s="1"/>
  <c r="GM36" i="87" s="1"/>
  <c r="GN36" i="87" s="1"/>
  <c r="GO36" i="87" s="1"/>
  <c r="GP36" i="87" s="1"/>
  <c r="GQ36" i="87" s="1"/>
  <c r="GR36" i="87" s="1"/>
  <c r="GS36" i="87" s="1"/>
  <c r="GT36" i="87" s="1"/>
  <c r="GU36" i="87" s="1"/>
  <c r="GV36" i="87" s="1"/>
  <c r="GW36" i="87" s="1"/>
  <c r="GX36" i="87" s="1"/>
  <c r="GY36" i="87" s="1"/>
  <c r="GZ36" i="87" s="1"/>
  <c r="HA36" i="87" s="1"/>
  <c r="HB36" i="87" s="1"/>
  <c r="HC36" i="87" s="1"/>
  <c r="HD36" i="87" s="1"/>
  <c r="HE36" i="87" s="1"/>
  <c r="HF36" i="87" s="1"/>
  <c r="HG36" i="87" s="1"/>
  <c r="HH36" i="87" s="1"/>
  <c r="HI36" i="87" s="1"/>
  <c r="HJ36" i="87" s="1"/>
  <c r="HK36" i="87" s="1"/>
  <c r="HL36" i="87" s="1"/>
  <c r="HM36" i="87" s="1"/>
  <c r="HN36" i="87" s="1"/>
  <c r="HO36" i="87" s="1"/>
  <c r="HP36" i="87" s="1"/>
  <c r="HQ36" i="87" s="1"/>
  <c r="HR36" i="87" s="1"/>
  <c r="HS36" i="87" s="1"/>
  <c r="HT36" i="87" s="1"/>
  <c r="HU36" i="87" s="1"/>
  <c r="HV36" i="87" s="1"/>
  <c r="HW36" i="87" s="1"/>
  <c r="HX36" i="87" s="1"/>
  <c r="HY36" i="87" s="1"/>
  <c r="HZ36" i="87" s="1"/>
  <c r="IA36" i="87" s="1"/>
  <c r="IB36" i="87" s="1"/>
  <c r="IC36" i="87" s="1"/>
  <c r="ID36" i="87" s="1"/>
  <c r="IE36" i="87" s="1"/>
  <c r="IF36" i="87" s="1"/>
  <c r="IG36" i="87" s="1"/>
  <c r="DS16" i="122"/>
  <c r="DT16" i="122"/>
  <c r="DU16" i="122"/>
  <c r="DV16" i="122"/>
  <c r="EC16" i="122"/>
  <c r="ED16" i="122"/>
  <c r="DS17" i="122"/>
  <c r="DT17" i="122"/>
  <c r="DU17" i="122"/>
  <c r="DV17" i="122"/>
  <c r="DS18" i="122"/>
  <c r="DT18" i="122"/>
  <c r="DU18" i="122"/>
  <c r="DV18" i="122"/>
  <c r="DS19" i="122"/>
  <c r="DT19" i="122"/>
  <c r="DU19" i="122"/>
  <c r="DV19" i="122"/>
  <c r="DS20" i="122"/>
  <c r="DT20" i="122"/>
  <c r="DU20" i="122"/>
  <c r="DV20" i="122"/>
  <c r="DS21" i="122"/>
  <c r="DT21" i="122"/>
  <c r="DU21" i="122"/>
  <c r="DV21" i="122"/>
  <c r="DS22" i="122"/>
  <c r="DT22" i="122"/>
  <c r="DU22" i="122"/>
  <c r="DV22" i="122"/>
  <c r="DS23" i="122"/>
  <c r="DT23" i="122"/>
  <c r="DU23" i="122"/>
  <c r="DV23" i="122"/>
  <c r="DW23" i="122"/>
  <c r="DX23" i="122"/>
  <c r="DY23" i="122"/>
  <c r="DZ23" i="122"/>
  <c r="EA23" i="122"/>
  <c r="EB23" i="122"/>
  <c r="EC23" i="122"/>
  <c r="G10" i="123"/>
  <c r="G9" i="123"/>
  <c r="IG106" i="87"/>
  <c r="HV106" i="87"/>
  <c r="HU106" i="87"/>
  <c r="HT106" i="87"/>
  <c r="HM106" i="87"/>
  <c r="IB10" i="87"/>
  <c r="IC10" i="87" s="1"/>
  <c r="ID10" i="87" s="1"/>
  <c r="IE10" i="87" s="1"/>
  <c r="IF10" i="87" s="1"/>
  <c r="IG10" i="87" s="1"/>
  <c r="HQ10" i="87"/>
  <c r="HR10" i="87" s="1"/>
  <c r="HS10" i="87" s="1"/>
  <c r="HT10" i="87" s="1"/>
  <c r="HU10" i="87" s="1"/>
  <c r="HV10" i="87" s="1"/>
  <c r="HW10" i="87" s="1"/>
  <c r="HX10" i="87" s="1"/>
  <c r="HY10" i="87" s="1"/>
  <c r="HZ10" i="87" s="1"/>
  <c r="B9" i="87"/>
  <c r="C9" i="87"/>
  <c r="D9" i="87"/>
  <c r="E9" i="87"/>
  <c r="F9" i="87"/>
  <c r="G9" i="87"/>
  <c r="H9" i="87"/>
  <c r="I9" i="87"/>
  <c r="J9" i="87"/>
  <c r="K9" i="87"/>
  <c r="L9" i="87"/>
  <c r="M9" i="87"/>
  <c r="N9" i="87"/>
  <c r="O9" i="87"/>
  <c r="P9" i="87"/>
  <c r="Q9" i="87"/>
  <c r="R9" i="87"/>
  <c r="S9" i="87"/>
  <c r="T9" i="87"/>
  <c r="U9" i="87"/>
  <c r="V9" i="87"/>
  <c r="W9" i="87"/>
  <c r="X9" i="87"/>
  <c r="Y9" i="87"/>
  <c r="H21" i="121"/>
  <c r="C31" i="88"/>
  <c r="E15" i="128" l="1"/>
  <c r="D9" i="128"/>
  <c r="C57" i="87"/>
  <c r="F14" i="122"/>
  <c r="F8" i="122" s="1"/>
  <c r="E8" i="122"/>
  <c r="N29" i="87"/>
  <c r="N28" i="87"/>
  <c r="X29" i="87"/>
  <c r="X28" i="87"/>
  <c r="W29" i="87"/>
  <c r="W28" i="87"/>
  <c r="K28" i="87"/>
  <c r="K29" i="87"/>
  <c r="G28" i="87"/>
  <c r="G29" i="87"/>
  <c r="F29" i="87"/>
  <c r="F28" i="87"/>
  <c r="C29" i="87"/>
  <c r="C28" i="87"/>
  <c r="M29" i="87"/>
  <c r="M28" i="87"/>
  <c r="J29" i="87"/>
  <c r="J28" i="87"/>
  <c r="E28" i="87"/>
  <c r="E29" i="87"/>
  <c r="P28" i="87"/>
  <c r="P29" i="87"/>
  <c r="Y29" i="87"/>
  <c r="Y28" i="87"/>
  <c r="I28" i="87"/>
  <c r="I29" i="87"/>
  <c r="S28" i="87"/>
  <c r="S29" i="87"/>
  <c r="R29" i="87"/>
  <c r="R28" i="87"/>
  <c r="Q29" i="87"/>
  <c r="Q28" i="87"/>
  <c r="D28" i="87"/>
  <c r="D29" i="87"/>
  <c r="O29" i="87"/>
  <c r="O28" i="87"/>
  <c r="B29" i="87"/>
  <c r="B28" i="87"/>
  <c r="L29" i="87"/>
  <c r="L28" i="87"/>
  <c r="V28" i="87"/>
  <c r="V29" i="87"/>
  <c r="U28" i="87"/>
  <c r="U29" i="87"/>
  <c r="T28" i="87"/>
  <c r="T29" i="87"/>
  <c r="H28" i="87"/>
  <c r="H29" i="87"/>
  <c r="G35" i="123"/>
  <c r="G39" i="123" s="1"/>
  <c r="HV79" i="87"/>
  <c r="HU79" i="87"/>
  <c r="HS78" i="87"/>
  <c r="HS105" i="87"/>
  <c r="IF78" i="87"/>
  <c r="IF105" i="87"/>
  <c r="HL78" i="87"/>
  <c r="HL105" i="87"/>
  <c r="HP105" i="87"/>
  <c r="HP78" i="87"/>
  <c r="HT78" i="87"/>
  <c r="HT105" i="87"/>
  <c r="HJ78" i="87"/>
  <c r="HJ105" i="87"/>
  <c r="HK78" i="87"/>
  <c r="HK105" i="87"/>
  <c r="IF79" i="87"/>
  <c r="IF106" i="87"/>
  <c r="HU105" i="87"/>
  <c r="HU78" i="87"/>
  <c r="IG78" i="87"/>
  <c r="IG105" i="87"/>
  <c r="HV105" i="87"/>
  <c r="HV78" i="87"/>
  <c r="HO105" i="87"/>
  <c r="HO78" i="87"/>
  <c r="HJ79" i="87"/>
  <c r="HJ106" i="87"/>
  <c r="HK106" i="87"/>
  <c r="HK79" i="87"/>
  <c r="HW106" i="87"/>
  <c r="HW79" i="87"/>
  <c r="HS106" i="87"/>
  <c r="HS79" i="87"/>
  <c r="HL79" i="87"/>
  <c r="HL106" i="87"/>
  <c r="HX106" i="87"/>
  <c r="HX79" i="87"/>
  <c r="HT79" i="87"/>
  <c r="HR106" i="87"/>
  <c r="HR79" i="87"/>
  <c r="IC105" i="87"/>
  <c r="IC78" i="87"/>
  <c r="HM105" i="87"/>
  <c r="HM78" i="87"/>
  <c r="IE79" i="87"/>
  <c r="IE106" i="87"/>
  <c r="HX105" i="87"/>
  <c r="HX78" i="87"/>
  <c r="HY105" i="87"/>
  <c r="HY78" i="87"/>
  <c r="ID106" i="87"/>
  <c r="ID79" i="87"/>
  <c r="IA78" i="87"/>
  <c r="IA105" i="87"/>
  <c r="HP79" i="87"/>
  <c r="HP106" i="87"/>
  <c r="IB106" i="87"/>
  <c r="IB79" i="87"/>
  <c r="IB105" i="87"/>
  <c r="IB78" i="87"/>
  <c r="HQ106" i="87"/>
  <c r="HQ79" i="87"/>
  <c r="IC79" i="87"/>
  <c r="IC106" i="87"/>
  <c r="HO79" i="87"/>
  <c r="HO106" i="87"/>
  <c r="IA79" i="87"/>
  <c r="IA106" i="87"/>
  <c r="HM79" i="87"/>
  <c r="HY106" i="87"/>
  <c r="HY79" i="87"/>
  <c r="HN106" i="87"/>
  <c r="HN79" i="87"/>
  <c r="HZ79" i="87"/>
  <c r="HZ106" i="87"/>
  <c r="IG79" i="87"/>
  <c r="G21" i="121"/>
  <c r="G20" i="121"/>
  <c r="G29" i="122" s="1"/>
  <c r="H29" i="122" s="1"/>
  <c r="G18" i="121"/>
  <c r="G27" i="122" s="1"/>
  <c r="H27" i="122" s="1"/>
  <c r="I27" i="122" s="1"/>
  <c r="G17" i="121"/>
  <c r="F16" i="121"/>
  <c r="F20" i="121"/>
  <c r="F19" i="121"/>
  <c r="F18" i="121"/>
  <c r="F17" i="121"/>
  <c r="F15" i="121"/>
  <c r="F15" i="128" l="1"/>
  <c r="E9" i="128"/>
  <c r="D57" i="87"/>
  <c r="E57" i="87"/>
  <c r="G28" i="122"/>
  <c r="H28" i="122" s="1"/>
  <c r="I28" i="122" s="1"/>
  <c r="DS31" i="122"/>
  <c r="G26" i="122"/>
  <c r="H26" i="122" s="1"/>
  <c r="I26" i="122" s="1"/>
  <c r="G31" i="122"/>
  <c r="J21" i="121"/>
  <c r="I29" i="122"/>
  <c r="ID105" i="87"/>
  <c r="ID78" i="87"/>
  <c r="HW105" i="87"/>
  <c r="HW78" i="87"/>
  <c r="HQ105" i="87"/>
  <c r="HQ78" i="87"/>
  <c r="HZ78" i="87"/>
  <c r="HZ105" i="87"/>
  <c r="IE105" i="87"/>
  <c r="IE78" i="87"/>
  <c r="HR105" i="87"/>
  <c r="HR78" i="87"/>
  <c r="HN105" i="87"/>
  <c r="HN78" i="87"/>
  <c r="H17" i="121"/>
  <c r="G16" i="121"/>
  <c r="G25" i="122" s="1"/>
  <c r="H25" i="122" s="1"/>
  <c r="I25" i="122" s="1"/>
  <c r="G15" i="121"/>
  <c r="G24" i="122" s="1"/>
  <c r="H24" i="122" s="1"/>
  <c r="I24" i="122" s="1"/>
  <c r="H15" i="121"/>
  <c r="B29" i="88"/>
  <c r="G10" i="121"/>
  <c r="H10" i="121"/>
  <c r="J10" i="121" s="1"/>
  <c r="G11" i="121"/>
  <c r="H11" i="121"/>
  <c r="J11" i="121" s="1"/>
  <c r="G12" i="121"/>
  <c r="H12" i="121"/>
  <c r="H16" i="121"/>
  <c r="H18" i="121"/>
  <c r="H19" i="121"/>
  <c r="H20" i="121"/>
  <c r="F21" i="121"/>
  <c r="F22" i="121"/>
  <c r="G22" i="121" s="1"/>
  <c r="F24" i="121"/>
  <c r="G24" i="121" s="1"/>
  <c r="H24" i="121"/>
  <c r="F25" i="121"/>
  <c r="H25" i="121" s="1"/>
  <c r="F27" i="121"/>
  <c r="G27" i="121" s="1"/>
  <c r="F28" i="121"/>
  <c r="G28" i="121" s="1"/>
  <c r="F29" i="121"/>
  <c r="H29" i="121" s="1"/>
  <c r="F31" i="121"/>
  <c r="H31" i="121" s="1"/>
  <c r="F33" i="121"/>
  <c r="F34" i="121" s="1"/>
  <c r="G36" i="121"/>
  <c r="H36" i="121"/>
  <c r="J36" i="121" s="1"/>
  <c r="G37" i="121"/>
  <c r="H37" i="121"/>
  <c r="J37" i="121" s="1"/>
  <c r="G38" i="121"/>
  <c r="H38" i="121"/>
  <c r="J38" i="121" s="1"/>
  <c r="G39" i="121"/>
  <c r="H39" i="121"/>
  <c r="F41" i="121"/>
  <c r="G41" i="121" s="1"/>
  <c r="G43" i="121"/>
  <c r="H43" i="121"/>
  <c r="G44" i="121"/>
  <c r="H44" i="121"/>
  <c r="G45" i="121"/>
  <c r="H45" i="121"/>
  <c r="J45" i="121" s="1"/>
  <c r="AY6" i="122"/>
  <c r="BK6" i="122" s="1"/>
  <c r="BW6" i="122" s="1"/>
  <c r="CI6" i="122" s="1"/>
  <c r="CU6" i="122" s="1"/>
  <c r="DG6" i="122" s="1"/>
  <c r="DS6" i="122" s="1"/>
  <c r="EE6" i="122" s="1"/>
  <c r="EQ6" i="122" s="1"/>
  <c r="FC6" i="122" s="1"/>
  <c r="FO6" i="122" s="1"/>
  <c r="GA6" i="122" s="1"/>
  <c r="GM6" i="122" s="1"/>
  <c r="GY6" i="122" s="1"/>
  <c r="HK6" i="122" s="1"/>
  <c r="HW6" i="122" s="1"/>
  <c r="G15" i="128" l="1"/>
  <c r="F9" i="128"/>
  <c r="G29" i="121"/>
  <c r="H31" i="122"/>
  <c r="DT31" i="122"/>
  <c r="DS8" i="122"/>
  <c r="G31" i="121"/>
  <c r="G22" i="122" s="1"/>
  <c r="DW22" i="122" s="1"/>
  <c r="C12" i="122"/>
  <c r="N40" i="122"/>
  <c r="N39" i="122"/>
  <c r="C13" i="122"/>
  <c r="C11" i="122"/>
  <c r="J39" i="121"/>
  <c r="J12" i="121"/>
  <c r="J44" i="121"/>
  <c r="J43" i="121"/>
  <c r="G17" i="122"/>
  <c r="DW17" i="122" s="1"/>
  <c r="J24" i="121"/>
  <c r="DS24" i="122"/>
  <c r="J15" i="121"/>
  <c r="BH38" i="87"/>
  <c r="DQ38" i="87"/>
  <c r="AM38" i="87"/>
  <c r="AL38" i="87"/>
  <c r="DH38" i="87"/>
  <c r="AC38" i="87"/>
  <c r="H38" i="87"/>
  <c r="BN38" i="87"/>
  <c r="T38" i="87"/>
  <c r="BC38" i="87"/>
  <c r="CI38" i="87"/>
  <c r="BY38" i="87"/>
  <c r="BZ38" i="87"/>
  <c r="BP38" i="87"/>
  <c r="DJ38" i="87"/>
  <c r="CQ38" i="87"/>
  <c r="J38" i="87"/>
  <c r="BT38" i="87"/>
  <c r="BK38" i="87"/>
  <c r="AX38" i="87"/>
  <c r="BA38" i="87"/>
  <c r="F38" i="87"/>
  <c r="CB38" i="87"/>
  <c r="CL38" i="87"/>
  <c r="AR38" i="87"/>
  <c r="W38" i="87"/>
  <c r="R38" i="87"/>
  <c r="U38" i="87"/>
  <c r="CF38" i="87"/>
  <c r="D38" i="87"/>
  <c r="BJ38" i="87"/>
  <c r="BR38" i="87"/>
  <c r="AS38" i="87"/>
  <c r="AU38" i="87"/>
  <c r="CR38" i="87"/>
  <c r="M38" i="87"/>
  <c r="DG38" i="87"/>
  <c r="AB38" i="87"/>
  <c r="BV38" i="87"/>
  <c r="CW38" i="87"/>
  <c r="CN38" i="87"/>
  <c r="AG38" i="87"/>
  <c r="CO38" i="87"/>
  <c r="DD38" i="87"/>
  <c r="Y38" i="87"/>
  <c r="AZ38" i="87"/>
  <c r="CH38" i="87"/>
  <c r="AJ38" i="87"/>
  <c r="C38" i="87"/>
  <c r="BL38" i="87"/>
  <c r="AH38" i="87"/>
  <c r="DN38" i="87"/>
  <c r="BE38" i="87"/>
  <c r="AD38" i="87"/>
  <c r="CX38" i="87"/>
  <c r="N38" i="87"/>
  <c r="BW38" i="87"/>
  <c r="Z38" i="87"/>
  <c r="CU38" i="87"/>
  <c r="AW38" i="87"/>
  <c r="O38" i="87"/>
  <c r="CT38" i="87"/>
  <c r="BS38" i="87"/>
  <c r="G38" i="87"/>
  <c r="BI38" i="87"/>
  <c r="DO38" i="87"/>
  <c r="DL38" i="87"/>
  <c r="V38" i="87"/>
  <c r="BU38" i="87"/>
  <c r="S38" i="87"/>
  <c r="AQ38" i="87"/>
  <c r="CZ38" i="87"/>
  <c r="AO38" i="87"/>
  <c r="BO38" i="87"/>
  <c r="AP38" i="87"/>
  <c r="CM38" i="87"/>
  <c r="CK38" i="87"/>
  <c r="AN38" i="87"/>
  <c r="AT38" i="87"/>
  <c r="AV38" i="87"/>
  <c r="BX38" i="87"/>
  <c r="AA38" i="87"/>
  <c r="CJ38" i="87"/>
  <c r="AE38" i="87"/>
  <c r="DB38" i="87"/>
  <c r="BF38" i="87"/>
  <c r="BB38" i="87"/>
  <c r="DA38" i="87"/>
  <c r="DP38" i="87"/>
  <c r="CV38" i="87"/>
  <c r="B38" i="87"/>
  <c r="AY38" i="87"/>
  <c r="CA38" i="87"/>
  <c r="BG38" i="87"/>
  <c r="DM38" i="87"/>
  <c r="CD38" i="87"/>
  <c r="DI38" i="87"/>
  <c r="DC38" i="87"/>
  <c r="AK38" i="87"/>
  <c r="K38" i="87"/>
  <c r="DF38" i="87"/>
  <c r="CY38" i="87"/>
  <c r="AI38" i="87"/>
  <c r="I38" i="87"/>
  <c r="BQ38" i="87"/>
  <c r="CP38" i="87"/>
  <c r="BD38" i="87"/>
  <c r="CE38" i="87"/>
  <c r="CG38" i="87"/>
  <c r="Q38" i="87"/>
  <c r="CC38" i="87"/>
  <c r="CS38" i="87"/>
  <c r="E38" i="87"/>
  <c r="AF38" i="87"/>
  <c r="L38" i="87"/>
  <c r="DE38" i="87"/>
  <c r="BM38" i="87"/>
  <c r="P38" i="87"/>
  <c r="X38" i="87"/>
  <c r="DK38" i="87"/>
  <c r="G21" i="122"/>
  <c r="DW21" i="122" s="1"/>
  <c r="J29" i="121"/>
  <c r="DS26" i="122"/>
  <c r="DT26" i="122" s="1"/>
  <c r="DU26" i="122" s="1"/>
  <c r="DV26" i="122" s="1"/>
  <c r="DW26" i="122" s="1"/>
  <c r="DX26" i="122" s="1"/>
  <c r="DY26" i="122" s="1"/>
  <c r="DZ26" i="122" s="1"/>
  <c r="EA26" i="122" s="1"/>
  <c r="EB26" i="122" s="1"/>
  <c r="EC26" i="122" s="1"/>
  <c r="ED26" i="122" s="1"/>
  <c r="J17" i="121"/>
  <c r="DS25" i="122"/>
  <c r="DT25" i="122" s="1"/>
  <c r="DU25" i="122" s="1"/>
  <c r="DV25" i="122" s="1"/>
  <c r="DW25" i="122" s="1"/>
  <c r="DX25" i="122" s="1"/>
  <c r="DY25" i="122" s="1"/>
  <c r="DZ25" i="122" s="1"/>
  <c r="EA25" i="122" s="1"/>
  <c r="EB25" i="122" s="1"/>
  <c r="EC25" i="122" s="1"/>
  <c r="ED25" i="122" s="1"/>
  <c r="J16" i="121"/>
  <c r="DS29" i="122"/>
  <c r="DT29" i="122" s="1"/>
  <c r="DU29" i="122" s="1"/>
  <c r="DV29" i="122" s="1"/>
  <c r="DW29" i="122" s="1"/>
  <c r="DX29" i="122" s="1"/>
  <c r="DY29" i="122" s="1"/>
  <c r="DZ29" i="122" s="1"/>
  <c r="EA29" i="122" s="1"/>
  <c r="EB29" i="122" s="1"/>
  <c r="EC29" i="122" s="1"/>
  <c r="ED29" i="122" s="1"/>
  <c r="J20" i="121"/>
  <c r="DS28" i="122"/>
  <c r="DT28" i="122" s="1"/>
  <c r="DU28" i="122" s="1"/>
  <c r="DV28" i="122" s="1"/>
  <c r="DW28" i="122" s="1"/>
  <c r="DX28" i="122" s="1"/>
  <c r="DY28" i="122" s="1"/>
  <c r="DZ28" i="122" s="1"/>
  <c r="EA28" i="122" s="1"/>
  <c r="EB28" i="122" s="1"/>
  <c r="EC28" i="122" s="1"/>
  <c r="ED28" i="122" s="1"/>
  <c r="J19" i="121"/>
  <c r="DS27" i="122"/>
  <c r="DT27" i="122" s="1"/>
  <c r="DU27" i="122" s="1"/>
  <c r="DV27" i="122" s="1"/>
  <c r="DW27" i="122" s="1"/>
  <c r="DX27" i="122" s="1"/>
  <c r="DY27" i="122" s="1"/>
  <c r="DZ27" i="122" s="1"/>
  <c r="EA27" i="122" s="1"/>
  <c r="EB27" i="122" s="1"/>
  <c r="EC27" i="122" s="1"/>
  <c r="ED27" i="122" s="1"/>
  <c r="J18" i="121"/>
  <c r="G20" i="122"/>
  <c r="DW20" i="122" s="1"/>
  <c r="G33" i="121"/>
  <c r="H27" i="121"/>
  <c r="J27" i="121" s="1"/>
  <c r="N23" i="122"/>
  <c r="ED23" i="122" s="1"/>
  <c r="G35" i="122"/>
  <c r="H35" i="122" s="1"/>
  <c r="I35" i="122" s="1"/>
  <c r="J35" i="122" s="1"/>
  <c r="K35" i="122" s="1"/>
  <c r="L35" i="122" s="1"/>
  <c r="M35" i="122" s="1"/>
  <c r="N35" i="122" s="1"/>
  <c r="G19" i="122"/>
  <c r="DW19" i="122" s="1"/>
  <c r="G38" i="122"/>
  <c r="H38" i="122" s="1"/>
  <c r="I38" i="122" s="1"/>
  <c r="J38" i="122" s="1"/>
  <c r="K38" i="122" s="1"/>
  <c r="L38" i="122" s="1"/>
  <c r="M38" i="122" s="1"/>
  <c r="N38" i="122" s="1"/>
  <c r="G16" i="122"/>
  <c r="G37" i="122"/>
  <c r="G36" i="122"/>
  <c r="H36" i="122" s="1"/>
  <c r="I36" i="122" s="1"/>
  <c r="J36" i="122" s="1"/>
  <c r="K36" i="122" s="1"/>
  <c r="L36" i="122" s="1"/>
  <c r="M36" i="122" s="1"/>
  <c r="N36" i="122" s="1"/>
  <c r="G34" i="122"/>
  <c r="H34" i="122" s="1"/>
  <c r="G25" i="121"/>
  <c r="H22" i="121"/>
  <c r="J22" i="121" s="1"/>
  <c r="H33" i="121"/>
  <c r="G34" i="121"/>
  <c r="H34" i="121"/>
  <c r="H28" i="121"/>
  <c r="J28" i="121" s="1"/>
  <c r="H41" i="121"/>
  <c r="J41" i="121" s="1"/>
  <c r="B17" i="88"/>
  <c r="C24" i="88"/>
  <c r="C26" i="88" s="1"/>
  <c r="B26" i="88"/>
  <c r="H15" i="128" l="1"/>
  <c r="G9" i="128"/>
  <c r="C8" i="122"/>
  <c r="J31" i="121"/>
  <c r="DT24" i="122"/>
  <c r="DS9" i="122"/>
  <c r="DU31" i="122"/>
  <c r="DT8" i="122"/>
  <c r="DW16" i="122"/>
  <c r="H17" i="122"/>
  <c r="I17" i="122" s="1"/>
  <c r="G32" i="122"/>
  <c r="G33" i="122"/>
  <c r="J34" i="121"/>
  <c r="H21" i="122"/>
  <c r="DX21" i="122" s="1"/>
  <c r="H20" i="122"/>
  <c r="DX20" i="122" s="1"/>
  <c r="G18" i="122"/>
  <c r="DW18" i="122" s="1"/>
  <c r="J25" i="121"/>
  <c r="H22" i="122"/>
  <c r="I22" i="122" s="1"/>
  <c r="J33" i="121"/>
  <c r="I34" i="122"/>
  <c r="J34" i="122" s="1"/>
  <c r="K34" i="122" s="1"/>
  <c r="L34" i="122" s="1"/>
  <c r="M34" i="122" s="1"/>
  <c r="N34" i="122" s="1"/>
  <c r="H37" i="122"/>
  <c r="I37" i="122" s="1"/>
  <c r="J37" i="122" s="1"/>
  <c r="K37" i="122" s="1"/>
  <c r="L37" i="122" s="1"/>
  <c r="M37" i="122" s="1"/>
  <c r="N37" i="122" s="1"/>
  <c r="H16" i="122"/>
  <c r="H19" i="122"/>
  <c r="G47" i="121"/>
  <c r="H47" i="121"/>
  <c r="K24" i="97"/>
  <c r="L24" i="97"/>
  <c r="B9" i="127" a="1"/>
  <c r="B45" i="127" a="1"/>
  <c r="H9" i="128" l="1"/>
  <c r="I15" i="128"/>
  <c r="B9" i="127"/>
  <c r="E9" i="127" s="1"/>
  <c r="DR57" i="87"/>
  <c r="B57" i="87"/>
  <c r="G9" i="122"/>
  <c r="B45" i="127"/>
  <c r="H32" i="122"/>
  <c r="G8" i="122"/>
  <c r="DX16" i="122"/>
  <c r="DV31" i="122"/>
  <c r="DU8" i="122"/>
  <c r="DX17" i="122"/>
  <c r="DU24" i="122"/>
  <c r="DT9" i="122"/>
  <c r="DS57" i="87" s="1"/>
  <c r="HT9" i="127"/>
  <c r="S9" i="127"/>
  <c r="F9" i="127"/>
  <c r="H18" i="122"/>
  <c r="DX18" i="122" s="1"/>
  <c r="I20" i="122"/>
  <c r="DY20" i="122" s="1"/>
  <c r="I21" i="122"/>
  <c r="J21" i="122" s="1"/>
  <c r="J47" i="121"/>
  <c r="EB39" i="87" s="1"/>
  <c r="DX22" i="122"/>
  <c r="AJ39" i="87"/>
  <c r="AJ33" i="87" s="1"/>
  <c r="CS39" i="87"/>
  <c r="CS33" i="87" s="1"/>
  <c r="BX39" i="87"/>
  <c r="BX33" i="87" s="1"/>
  <c r="Q39" i="87"/>
  <c r="Q33" i="87" s="1"/>
  <c r="N39" i="87"/>
  <c r="N33" i="87" s="1"/>
  <c r="O39" i="87"/>
  <c r="O33" i="87" s="1"/>
  <c r="S39" i="87"/>
  <c r="S33" i="87" s="1"/>
  <c r="AT39" i="87"/>
  <c r="AT33" i="87" s="1"/>
  <c r="BZ39" i="87"/>
  <c r="BZ33" i="87" s="1"/>
  <c r="AU39" i="87"/>
  <c r="AU33" i="87" s="1"/>
  <c r="AP39" i="87"/>
  <c r="AP33" i="87" s="1"/>
  <c r="DM39" i="87"/>
  <c r="DM33" i="87" s="1"/>
  <c r="W39" i="87"/>
  <c r="W33" i="87" s="1"/>
  <c r="BH39" i="87"/>
  <c r="BH33" i="87" s="1"/>
  <c r="AY39" i="87"/>
  <c r="AY33" i="87" s="1"/>
  <c r="AX39" i="87"/>
  <c r="AX33" i="87" s="1"/>
  <c r="BB39" i="87"/>
  <c r="BB33" i="87" s="1"/>
  <c r="AF39" i="87"/>
  <c r="AF33" i="87" s="1"/>
  <c r="CF39" i="87"/>
  <c r="CF33" i="87" s="1"/>
  <c r="AN39" i="87"/>
  <c r="AN33" i="87" s="1"/>
  <c r="AV39" i="87"/>
  <c r="AV33" i="87" s="1"/>
  <c r="DE39" i="87"/>
  <c r="DE33" i="87" s="1"/>
  <c r="CV39" i="87"/>
  <c r="CV33" i="87" s="1"/>
  <c r="AO39" i="87"/>
  <c r="AO33" i="87" s="1"/>
  <c r="Z39" i="87"/>
  <c r="Z33" i="87" s="1"/>
  <c r="AA39" i="87"/>
  <c r="AA33" i="87" s="1"/>
  <c r="AQ39" i="87"/>
  <c r="AQ33" i="87" s="1"/>
  <c r="DN39" i="87"/>
  <c r="DN33" i="87" s="1"/>
  <c r="CQ39" i="87"/>
  <c r="CQ33" i="87" s="1"/>
  <c r="J39" i="87"/>
  <c r="J33" i="87" s="1"/>
  <c r="DQ39" i="87"/>
  <c r="DQ33" i="87" s="1"/>
  <c r="BM39" i="87"/>
  <c r="BM33" i="87" s="1"/>
  <c r="AL39" i="87"/>
  <c r="AL33" i="87" s="1"/>
  <c r="BO39" i="87"/>
  <c r="BO33" i="87" s="1"/>
  <c r="BG39" i="87"/>
  <c r="BG33" i="87" s="1"/>
  <c r="BE39" i="87"/>
  <c r="BE33" i="87" s="1"/>
  <c r="CD39" i="87"/>
  <c r="CD33" i="87" s="1"/>
  <c r="BT39" i="87"/>
  <c r="BT33" i="87" s="1"/>
  <c r="CK39" i="87"/>
  <c r="CK33" i="87" s="1"/>
  <c r="BW39" i="87"/>
  <c r="BW33" i="87" s="1"/>
  <c r="P39" i="87"/>
  <c r="P33" i="87" s="1"/>
  <c r="CM39" i="87"/>
  <c r="CM33" i="87" s="1"/>
  <c r="I39" i="87"/>
  <c r="I33" i="87" s="1"/>
  <c r="DC39" i="87"/>
  <c r="DC33" i="87" s="1"/>
  <c r="DI39" i="87"/>
  <c r="DI33" i="87" s="1"/>
  <c r="BJ39" i="87"/>
  <c r="BJ33" i="87" s="1"/>
  <c r="CU39" i="87"/>
  <c r="CU33" i="87" s="1"/>
  <c r="AW39" i="87"/>
  <c r="AW33" i="87" s="1"/>
  <c r="C39" i="87"/>
  <c r="C33" i="87" s="1"/>
  <c r="AZ39" i="87"/>
  <c r="AZ33" i="87" s="1"/>
  <c r="CT39" i="87"/>
  <c r="CT33" i="87" s="1"/>
  <c r="CA39" i="87"/>
  <c r="CA33" i="87" s="1"/>
  <c r="BF39" i="87"/>
  <c r="BF33" i="87" s="1"/>
  <c r="BQ39" i="87"/>
  <c r="BQ33" i="87" s="1"/>
  <c r="CX39" i="87"/>
  <c r="CX33" i="87" s="1"/>
  <c r="CG39" i="87"/>
  <c r="CG33" i="87" s="1"/>
  <c r="CI39" i="87"/>
  <c r="CI33" i="87" s="1"/>
  <c r="DG39" i="87"/>
  <c r="DG33" i="87" s="1"/>
  <c r="L39" i="87"/>
  <c r="L33" i="87" s="1"/>
  <c r="AC39" i="87"/>
  <c r="AC33" i="87" s="1"/>
  <c r="CB39" i="87"/>
  <c r="CB33" i="87" s="1"/>
  <c r="DL39" i="87"/>
  <c r="DL33" i="87" s="1"/>
  <c r="CY39" i="87"/>
  <c r="CY33" i="87" s="1"/>
  <c r="X39" i="87"/>
  <c r="X33" i="87" s="1"/>
  <c r="CR39" i="87"/>
  <c r="CR33" i="87" s="1"/>
  <c r="BY39" i="87"/>
  <c r="BY33" i="87" s="1"/>
  <c r="R39" i="87"/>
  <c r="R33" i="87" s="1"/>
  <c r="CJ39" i="87"/>
  <c r="CJ33" i="87" s="1"/>
  <c r="CL39" i="87"/>
  <c r="CL33" i="87" s="1"/>
  <c r="M39" i="87"/>
  <c r="M33" i="87" s="1"/>
  <c r="DJ39" i="87"/>
  <c r="DJ33" i="87" s="1"/>
  <c r="Y39" i="87"/>
  <c r="Y33" i="87" s="1"/>
  <c r="AK39" i="87"/>
  <c r="AK33" i="87" s="1"/>
  <c r="AE39" i="87"/>
  <c r="AE33" i="87" s="1"/>
  <c r="AD39" i="87"/>
  <c r="AD33" i="87" s="1"/>
  <c r="BI39" i="87"/>
  <c r="BI33" i="87" s="1"/>
  <c r="AM39" i="87"/>
  <c r="AM33" i="87" s="1"/>
  <c r="DF39" i="87"/>
  <c r="DF33" i="87" s="1"/>
  <c r="T39" i="87"/>
  <c r="T33" i="87" s="1"/>
  <c r="CO39" i="87"/>
  <c r="CO33" i="87" s="1"/>
  <c r="BU39" i="87"/>
  <c r="BU33" i="87" s="1"/>
  <c r="BK39" i="87"/>
  <c r="BK33" i="87" s="1"/>
  <c r="AR39" i="87"/>
  <c r="AR33" i="87" s="1"/>
  <c r="BS39" i="87"/>
  <c r="BS33" i="87" s="1"/>
  <c r="BP39" i="87"/>
  <c r="BP33" i="87" s="1"/>
  <c r="AI39" i="87"/>
  <c r="AI33" i="87" s="1"/>
  <c r="E39" i="87"/>
  <c r="E33" i="87" s="1"/>
  <c r="DO39" i="87"/>
  <c r="DO33" i="87" s="1"/>
  <c r="H39" i="87"/>
  <c r="H33" i="87" s="1"/>
  <c r="CN39" i="87"/>
  <c r="CN33" i="87" s="1"/>
  <c r="G39" i="87"/>
  <c r="G33" i="87" s="1"/>
  <c r="BC39" i="87"/>
  <c r="BC33" i="87" s="1"/>
  <c r="K39" i="87"/>
  <c r="K33" i="87" s="1"/>
  <c r="BR39" i="87"/>
  <c r="BR33" i="87" s="1"/>
  <c r="CE39" i="87"/>
  <c r="CE33" i="87" s="1"/>
  <c r="BA39" i="87"/>
  <c r="BA33" i="87" s="1"/>
  <c r="DK39" i="87"/>
  <c r="DK33" i="87" s="1"/>
  <c r="CC39" i="87"/>
  <c r="CC33" i="87" s="1"/>
  <c r="CZ39" i="87"/>
  <c r="CZ33" i="87" s="1"/>
  <c r="BL39" i="87"/>
  <c r="BL33" i="87" s="1"/>
  <c r="DD39" i="87"/>
  <c r="DD33" i="87" s="1"/>
  <c r="CW39" i="87"/>
  <c r="CW33" i="87" s="1"/>
  <c r="BD39" i="87"/>
  <c r="BD33" i="87" s="1"/>
  <c r="BN39" i="87"/>
  <c r="BN33" i="87" s="1"/>
  <c r="DP39" i="87"/>
  <c r="DP33" i="87" s="1"/>
  <c r="B39" i="87"/>
  <c r="B33" i="87" s="1"/>
  <c r="DH39" i="87"/>
  <c r="DH33" i="87" s="1"/>
  <c r="F39" i="87"/>
  <c r="F33" i="87" s="1"/>
  <c r="V39" i="87"/>
  <c r="V33" i="87" s="1"/>
  <c r="D39" i="87"/>
  <c r="D33" i="87" s="1"/>
  <c r="BV39" i="87"/>
  <c r="BV33" i="87" s="1"/>
  <c r="AH39" i="87"/>
  <c r="AH33" i="87" s="1"/>
  <c r="CP39" i="87"/>
  <c r="CP33" i="87" s="1"/>
  <c r="U39" i="87"/>
  <c r="U33" i="87" s="1"/>
  <c r="AG39" i="87"/>
  <c r="AG33" i="87" s="1"/>
  <c r="AB39" i="87"/>
  <c r="AB33" i="87" s="1"/>
  <c r="CH39" i="87"/>
  <c r="CH33" i="87" s="1"/>
  <c r="DB39" i="87"/>
  <c r="DB33" i="87" s="1"/>
  <c r="AS39" i="87"/>
  <c r="AS33" i="87" s="1"/>
  <c r="DA39" i="87"/>
  <c r="DA33" i="87" s="1"/>
  <c r="J17" i="122"/>
  <c r="DY17" i="122"/>
  <c r="I19" i="122"/>
  <c r="DX19" i="122"/>
  <c r="J22" i="122"/>
  <c r="DY22" i="122"/>
  <c r="I16" i="122"/>
  <c r="C16" i="96"/>
  <c r="B37" i="127" a="1"/>
  <c r="B46" i="127" a="1"/>
  <c r="DZ9" i="127" l="1"/>
  <c r="GA9" i="127"/>
  <c r="HR39" i="87"/>
  <c r="HC39" i="87"/>
  <c r="HF39" i="87"/>
  <c r="GM39" i="87"/>
  <c r="EZ9" i="127"/>
  <c r="GK39" i="87"/>
  <c r="GZ9" i="127"/>
  <c r="I9" i="128"/>
  <c r="J15" i="128"/>
  <c r="DF9" i="127"/>
  <c r="DL9" i="127"/>
  <c r="BR9" i="127"/>
  <c r="P9" i="127"/>
  <c r="CZ9" i="127"/>
  <c r="DB9" i="127"/>
  <c r="EK9" i="127"/>
  <c r="HZ9" i="127"/>
  <c r="AZ9" i="127"/>
  <c r="AG9" i="127"/>
  <c r="AA9" i="127"/>
  <c r="HD9" i="127"/>
  <c r="FH9" i="127"/>
  <c r="D9" i="127"/>
  <c r="CN9" i="127"/>
  <c r="GQ9" i="127"/>
  <c r="BX9" i="127"/>
  <c r="T9" i="127"/>
  <c r="IA9" i="127"/>
  <c r="GR9" i="127"/>
  <c r="FI9" i="127"/>
  <c r="GP9" i="127"/>
  <c r="GD9" i="127"/>
  <c r="BB9" i="127"/>
  <c r="CM9" i="127"/>
  <c r="R9" i="127"/>
  <c r="BD9" i="127"/>
  <c r="GI9" i="127"/>
  <c r="DK9" i="127"/>
  <c r="L9" i="127"/>
  <c r="DQ9" i="127"/>
  <c r="AJ9" i="127"/>
  <c r="HH9" i="127"/>
  <c r="GV9" i="127"/>
  <c r="EU9" i="127"/>
  <c r="CV9" i="127"/>
  <c r="Q9" i="127"/>
  <c r="FV9" i="127"/>
  <c r="HL9" i="127"/>
  <c r="HW9" i="127"/>
  <c r="FC9" i="127"/>
  <c r="DS9" i="127"/>
  <c r="G9" i="127"/>
  <c r="BS9" i="127"/>
  <c r="FN9" i="127"/>
  <c r="EJ9" i="127"/>
  <c r="CW9" i="127"/>
  <c r="HM9" i="127"/>
  <c r="EH9" i="127"/>
  <c r="CX9" i="127"/>
  <c r="CE9" i="127"/>
  <c r="DN9" i="127"/>
  <c r="CQ9" i="127"/>
  <c r="DP9" i="127"/>
  <c r="GU9" i="127"/>
  <c r="GW9" i="127"/>
  <c r="HR9" i="127"/>
  <c r="GT9" i="127"/>
  <c r="GB9" i="127"/>
  <c r="W9" i="127"/>
  <c r="FF9" i="127"/>
  <c r="BA9" i="127"/>
  <c r="GC9" i="127"/>
  <c r="AO9" i="127"/>
  <c r="AH9" i="127"/>
  <c r="FD9" i="127"/>
  <c r="GG9" i="127"/>
  <c r="FY9" i="127"/>
  <c r="EB9" i="127"/>
  <c r="DI9" i="127"/>
  <c r="AC9" i="127"/>
  <c r="EA9" i="127"/>
  <c r="DU9" i="127"/>
  <c r="EP9" i="127"/>
  <c r="EO9" i="127"/>
  <c r="AP9" i="127"/>
  <c r="BE9" i="127"/>
  <c r="CI9" i="127"/>
  <c r="CG9" i="127"/>
  <c r="X9" i="127"/>
  <c r="HU9" i="127"/>
  <c r="CC9" i="127"/>
  <c r="FW9" i="127"/>
  <c r="GL9" i="127"/>
  <c r="AU9" i="127"/>
  <c r="FO9" i="127"/>
  <c r="DT9" i="127"/>
  <c r="C9" i="127"/>
  <c r="C8" i="127" s="1"/>
  <c r="B42" i="87" s="1"/>
  <c r="EC9" i="127"/>
  <c r="M9" i="127"/>
  <c r="HY9" i="127"/>
  <c r="BO9" i="127"/>
  <c r="FE9" i="127"/>
  <c r="CO9" i="127"/>
  <c r="AE9" i="127"/>
  <c r="HK9" i="127"/>
  <c r="FR9" i="127"/>
  <c r="HI9" i="127"/>
  <c r="BJ9" i="127"/>
  <c r="EQ9" i="127"/>
  <c r="IH9" i="127"/>
  <c r="K9" i="127"/>
  <c r="GN9" i="127"/>
  <c r="IC9" i="127"/>
  <c r="AD9" i="127"/>
  <c r="EG9" i="127"/>
  <c r="CD9" i="127"/>
  <c r="DO9" i="127"/>
  <c r="EM9" i="127"/>
  <c r="GK9" i="127"/>
  <c r="HS9" i="127"/>
  <c r="DW9" i="127"/>
  <c r="AI9" i="127"/>
  <c r="BW9" i="127"/>
  <c r="BP9" i="127"/>
  <c r="DC9" i="127"/>
  <c r="ER9" i="127"/>
  <c r="BN9" i="127"/>
  <c r="I9" i="127"/>
  <c r="BZ9" i="127"/>
  <c r="EW9" i="127"/>
  <c r="HX9" i="127"/>
  <c r="DH9" i="127"/>
  <c r="H9" i="127"/>
  <c r="DR9" i="127"/>
  <c r="IE9" i="127"/>
  <c r="EY9" i="127"/>
  <c r="BG9" i="127"/>
  <c r="GJ9" i="127"/>
  <c r="GF9" i="127"/>
  <c r="HN9" i="127"/>
  <c r="EE9" i="127"/>
  <c r="HQ9" i="127"/>
  <c r="BF9" i="127"/>
  <c r="EL9" i="127"/>
  <c r="HV9" i="127"/>
  <c r="AV9" i="127"/>
  <c r="IB9" i="127"/>
  <c r="DY9" i="127"/>
  <c r="AN9" i="127"/>
  <c r="FU9" i="127"/>
  <c r="FZ9" i="127"/>
  <c r="FG9" i="127"/>
  <c r="BC9" i="127"/>
  <c r="BL9" i="127"/>
  <c r="CS9" i="127"/>
  <c r="BQ9" i="127"/>
  <c r="DD9" i="127"/>
  <c r="BU9" i="127"/>
  <c r="FJ9" i="127"/>
  <c r="CL9" i="127"/>
  <c r="CP9" i="127"/>
  <c r="FS9" i="127"/>
  <c r="IG9" i="127"/>
  <c r="HP9" i="127"/>
  <c r="HG9" i="127"/>
  <c r="FP9" i="127"/>
  <c r="CA9" i="127"/>
  <c r="HF9" i="127"/>
  <c r="HJ9" i="127"/>
  <c r="ED9" i="127"/>
  <c r="EX9" i="127"/>
  <c r="CR9" i="127"/>
  <c r="AR9" i="127"/>
  <c r="Y9" i="127"/>
  <c r="HC9" i="127"/>
  <c r="BH9" i="127"/>
  <c r="EV9" i="127"/>
  <c r="AX9" i="127"/>
  <c r="CB9" i="127"/>
  <c r="AW9" i="127"/>
  <c r="ES9" i="127"/>
  <c r="FQ9" i="127"/>
  <c r="GM9" i="127"/>
  <c r="HE9" i="127"/>
  <c r="CK9" i="127"/>
  <c r="BT9" i="127"/>
  <c r="N9" i="127"/>
  <c r="FT9" i="127"/>
  <c r="HB9" i="127"/>
  <c r="AB9" i="127"/>
  <c r="AM9" i="127"/>
  <c r="AQ9" i="127"/>
  <c r="GH9" i="127"/>
  <c r="ET9" i="127"/>
  <c r="DX9" i="127"/>
  <c r="CJ9" i="127"/>
  <c r="U9" i="127"/>
  <c r="FL9" i="127"/>
  <c r="CU9" i="127"/>
  <c r="AF9" i="127"/>
  <c r="FB9" i="127"/>
  <c r="AL9" i="127"/>
  <c r="CT9" i="127"/>
  <c r="AT9" i="127"/>
  <c r="GO9" i="127"/>
  <c r="DJ9" i="127"/>
  <c r="J9" i="127"/>
  <c r="DG9" i="127"/>
  <c r="EI9" i="127"/>
  <c r="CF9" i="127"/>
  <c r="DE9" i="127"/>
  <c r="AY9" i="127"/>
  <c r="FM9" i="127"/>
  <c r="IF9" i="127"/>
  <c r="FX9" i="127"/>
  <c r="GX9" i="127"/>
  <c r="BV9" i="127"/>
  <c r="AK9" i="127"/>
  <c r="HO9" i="127"/>
  <c r="FA9" i="127"/>
  <c r="V9" i="127"/>
  <c r="EF9" i="127"/>
  <c r="GS9" i="127"/>
  <c r="FK9" i="127"/>
  <c r="GY9" i="127"/>
  <c r="AS9" i="127"/>
  <c r="BM9" i="127"/>
  <c r="BK9" i="127"/>
  <c r="CH9" i="127"/>
  <c r="GE9" i="127"/>
  <c r="BI9" i="127"/>
  <c r="Z9" i="127"/>
  <c r="CY9" i="127"/>
  <c r="ID9" i="127"/>
  <c r="O9" i="127"/>
  <c r="BY9" i="127"/>
  <c r="DM9" i="127"/>
  <c r="EN9" i="127"/>
  <c r="HA9" i="127"/>
  <c r="DA9" i="127"/>
  <c r="DV9" i="127"/>
  <c r="B37" i="127"/>
  <c r="N37" i="127" s="1"/>
  <c r="H9" i="122"/>
  <c r="I18" i="122"/>
  <c r="J18" i="122" s="1"/>
  <c r="HN39" i="87"/>
  <c r="F57" i="87"/>
  <c r="B46" i="127"/>
  <c r="DW31" i="122"/>
  <c r="DV8" i="122"/>
  <c r="DY16" i="122"/>
  <c r="I9" i="122"/>
  <c r="I32" i="122"/>
  <c r="FT45" i="127"/>
  <c r="FE45" i="127"/>
  <c r="FF45" i="127"/>
  <c r="HO45" i="127"/>
  <c r="GU45" i="127"/>
  <c r="HD45" i="127"/>
  <c r="HU45" i="127"/>
  <c r="IG45" i="127"/>
  <c r="FI45" i="127"/>
  <c r="HH45" i="127"/>
  <c r="HN45" i="127"/>
  <c r="HP45" i="127"/>
  <c r="GD45" i="127"/>
  <c r="ES45" i="127"/>
  <c r="EN45" i="127"/>
  <c r="HS45" i="127"/>
  <c r="IB45" i="127"/>
  <c r="GE45" i="127"/>
  <c r="GM45" i="127"/>
  <c r="FP45" i="127"/>
  <c r="GX45" i="127"/>
  <c r="GV45" i="127"/>
  <c r="GL45" i="127"/>
  <c r="FL45" i="127"/>
  <c r="EJ45" i="127"/>
  <c r="FO45" i="127"/>
  <c r="GY45" i="127"/>
  <c r="IA45" i="127"/>
  <c r="HZ45" i="127"/>
  <c r="IH45" i="127"/>
  <c r="EA45" i="127"/>
  <c r="HF45" i="127"/>
  <c r="GZ45" i="127"/>
  <c r="HX45" i="127"/>
  <c r="EX45" i="127"/>
  <c r="FC45" i="127"/>
  <c r="GF45" i="127"/>
  <c r="GB45" i="127"/>
  <c r="FX45" i="127"/>
  <c r="EI45" i="127"/>
  <c r="EY45" i="127"/>
  <c r="GA45" i="127"/>
  <c r="HV45" i="127"/>
  <c r="FJ45" i="127"/>
  <c r="EU45" i="127"/>
  <c r="HT45" i="127"/>
  <c r="DV45" i="127"/>
  <c r="EG45" i="127"/>
  <c r="GH45" i="127"/>
  <c r="HA45" i="127"/>
  <c r="DU45" i="127"/>
  <c r="EM45" i="127"/>
  <c r="ET45" i="127"/>
  <c r="HI45" i="127"/>
  <c r="DW45" i="127"/>
  <c r="FU45" i="127"/>
  <c r="DS45" i="127"/>
  <c r="ED45" i="127"/>
  <c r="FY45" i="127"/>
  <c r="GJ45" i="127"/>
  <c r="EZ45" i="127"/>
  <c r="HE45" i="127"/>
  <c r="FQ45" i="127"/>
  <c r="DX45" i="127"/>
  <c r="GN45" i="127"/>
  <c r="GI45" i="127"/>
  <c r="FM45" i="127"/>
  <c r="FD45" i="127"/>
  <c r="EE45" i="127"/>
  <c r="FN45" i="127"/>
  <c r="IF45" i="127"/>
  <c r="GS45" i="127"/>
  <c r="GG45" i="127"/>
  <c r="HM45" i="127"/>
  <c r="FK45" i="127"/>
  <c r="FH45" i="127"/>
  <c r="ID45" i="127"/>
  <c r="EQ45" i="127"/>
  <c r="GO45" i="127"/>
  <c r="IE45" i="127"/>
  <c r="GT45" i="127"/>
  <c r="DY45" i="127"/>
  <c r="GK45" i="127"/>
  <c r="DZ45" i="127"/>
  <c r="EP45" i="127"/>
  <c r="ER45" i="127"/>
  <c r="HJ45" i="127"/>
  <c r="FZ45" i="127"/>
  <c r="DT45" i="127"/>
  <c r="FS45" i="127"/>
  <c r="FA45" i="127"/>
  <c r="EW45" i="127"/>
  <c r="IC45" i="127"/>
  <c r="FG45" i="127"/>
  <c r="HQ45" i="127"/>
  <c r="EL45" i="127"/>
  <c r="GQ45" i="127"/>
  <c r="EB45" i="127"/>
  <c r="GC45" i="127"/>
  <c r="FW45" i="127"/>
  <c r="EV45" i="127"/>
  <c r="GW45" i="127"/>
  <c r="EK45" i="127"/>
  <c r="HG45" i="127"/>
  <c r="HR45" i="127"/>
  <c r="EC45" i="127"/>
  <c r="HY45" i="127"/>
  <c r="EO45" i="127"/>
  <c r="FV45" i="127"/>
  <c r="HB45" i="127"/>
  <c r="GR45" i="127"/>
  <c r="EH45" i="127"/>
  <c r="FR45" i="127"/>
  <c r="FB45" i="127"/>
  <c r="GP45" i="127"/>
  <c r="HL45" i="127"/>
  <c r="HW45" i="127"/>
  <c r="HK45" i="127"/>
  <c r="EF45" i="127"/>
  <c r="HC45" i="127"/>
  <c r="DV24" i="122"/>
  <c r="DU9" i="122"/>
  <c r="DT57" i="87" s="1"/>
  <c r="DY21" i="122"/>
  <c r="J20" i="122"/>
  <c r="K20" i="122" s="1"/>
  <c r="FY39" i="87"/>
  <c r="DU39" i="87"/>
  <c r="DU33" i="87" s="1"/>
  <c r="GF39" i="87"/>
  <c r="HB39" i="87"/>
  <c r="HT39" i="87"/>
  <c r="ID39" i="87"/>
  <c r="FX39" i="87"/>
  <c r="DX39" i="87"/>
  <c r="DX33" i="87" s="1"/>
  <c r="GR39" i="87"/>
  <c r="HL39" i="87"/>
  <c r="HZ39" i="87"/>
  <c r="EO39" i="87"/>
  <c r="HX39" i="87"/>
  <c r="HA39" i="87"/>
  <c r="HE39" i="87"/>
  <c r="EQ39" i="87"/>
  <c r="FJ39" i="87"/>
  <c r="HJ39" i="87"/>
  <c r="FA39" i="87"/>
  <c r="ET39" i="87"/>
  <c r="GW39" i="87"/>
  <c r="FW39" i="87"/>
  <c r="DS39" i="87"/>
  <c r="DS33" i="87" s="1"/>
  <c r="ES39" i="87"/>
  <c r="FT39" i="87"/>
  <c r="GU39" i="87"/>
  <c r="EN39" i="87"/>
  <c r="EV39" i="87"/>
  <c r="GA39" i="87"/>
  <c r="GP39" i="87"/>
  <c r="FN39" i="87"/>
  <c r="FB39" i="87"/>
  <c r="DZ39" i="87"/>
  <c r="DZ33" i="87" s="1"/>
  <c r="HH39" i="87"/>
  <c r="GL39" i="87"/>
  <c r="FP39" i="87"/>
  <c r="IB39" i="87"/>
  <c r="EJ39" i="87"/>
  <c r="GG39" i="87"/>
  <c r="HG39" i="87"/>
  <c r="GS39" i="87"/>
  <c r="FD39" i="87"/>
  <c r="GE39" i="87"/>
  <c r="HQ39" i="87"/>
  <c r="HO39" i="87"/>
  <c r="GI39" i="87"/>
  <c r="HM39" i="87"/>
  <c r="IC39" i="87"/>
  <c r="ER39" i="87"/>
  <c r="DY39" i="87"/>
  <c r="DY33" i="87" s="1"/>
  <c r="EH39" i="87"/>
  <c r="HU39" i="87"/>
  <c r="EG39" i="87"/>
  <c r="EK39" i="87"/>
  <c r="FR39" i="87"/>
  <c r="EX39" i="87"/>
  <c r="FE39" i="87"/>
  <c r="ED39" i="87"/>
  <c r="HK39" i="87"/>
  <c r="FV39" i="87"/>
  <c r="EL39" i="87"/>
  <c r="IF39" i="87"/>
  <c r="GD39" i="87"/>
  <c r="FK39" i="87"/>
  <c r="DV39" i="87"/>
  <c r="DV33" i="87" s="1"/>
  <c r="EA39" i="87"/>
  <c r="EA33" i="87" s="1"/>
  <c r="FS39" i="87"/>
  <c r="HD39" i="87"/>
  <c r="IA39" i="87"/>
  <c r="FH39" i="87"/>
  <c r="GJ39" i="87"/>
  <c r="FL39" i="87"/>
  <c r="GZ39" i="87"/>
  <c r="EM39" i="87"/>
  <c r="HY39" i="87"/>
  <c r="HP39" i="87"/>
  <c r="EC39" i="87"/>
  <c r="HI39" i="87"/>
  <c r="FC39" i="87"/>
  <c r="GX39" i="87"/>
  <c r="FO39" i="87"/>
  <c r="GY39" i="87"/>
  <c r="FM39" i="87"/>
  <c r="EU39" i="87"/>
  <c r="HV39" i="87"/>
  <c r="DT39" i="87"/>
  <c r="DT33" i="87" s="1"/>
  <c r="FI39" i="87"/>
  <c r="EF39" i="87"/>
  <c r="FG39" i="87"/>
  <c r="DR39" i="87"/>
  <c r="DR33" i="87" s="1"/>
  <c r="GB39" i="87"/>
  <c r="IE39" i="87"/>
  <c r="EI39" i="87"/>
  <c r="FF39" i="87"/>
  <c r="GT39" i="87"/>
  <c r="FZ39" i="87"/>
  <c r="EY39" i="87"/>
  <c r="EZ39" i="87"/>
  <c r="HW39" i="87"/>
  <c r="GV39" i="87"/>
  <c r="FQ39" i="87"/>
  <c r="EP39" i="87"/>
  <c r="GH39" i="87"/>
  <c r="HS39" i="87"/>
  <c r="GQ39" i="87"/>
  <c r="EW39" i="87"/>
  <c r="GO39" i="87"/>
  <c r="GN39" i="87"/>
  <c r="GC39" i="87"/>
  <c r="FU39" i="87"/>
  <c r="IG39" i="87"/>
  <c r="DW39" i="87"/>
  <c r="DW33" i="87" s="1"/>
  <c r="EE39" i="87"/>
  <c r="EB33" i="87"/>
  <c r="K21" i="122"/>
  <c r="DZ21" i="122"/>
  <c r="K22" i="122"/>
  <c r="DZ22" i="122"/>
  <c r="J19" i="122"/>
  <c r="DY19" i="122"/>
  <c r="K17" i="122"/>
  <c r="DZ17" i="122"/>
  <c r="J16" i="122"/>
  <c r="B47" i="127" a="1"/>
  <c r="B39" i="127" a="1"/>
  <c r="B38" i="127" a="1"/>
  <c r="DY18" i="122" l="1"/>
  <c r="K15" i="128"/>
  <c r="J9" i="128"/>
  <c r="J37" i="127"/>
  <c r="DK37" i="127"/>
  <c r="AT37" i="127"/>
  <c r="CW37" i="127"/>
  <c r="AV37" i="127"/>
  <c r="BR37" i="127"/>
  <c r="CZ37" i="127"/>
  <c r="BD37" i="127"/>
  <c r="DI37" i="127"/>
  <c r="Q37" i="127"/>
  <c r="CJ37" i="127"/>
  <c r="DO37" i="127"/>
  <c r="BC37" i="127"/>
  <c r="BT37" i="127"/>
  <c r="BI37" i="127"/>
  <c r="DG37" i="127"/>
  <c r="AL37" i="127"/>
  <c r="BX37" i="127"/>
  <c r="BU37" i="127"/>
  <c r="Y37" i="127"/>
  <c r="CQ37" i="127"/>
  <c r="W37" i="127"/>
  <c r="DJ37" i="127"/>
  <c r="DC37" i="127"/>
  <c r="DP37" i="127"/>
  <c r="L37" i="127"/>
  <c r="BL37" i="127"/>
  <c r="AA37" i="127"/>
  <c r="BP37" i="127"/>
  <c r="BH37" i="127"/>
  <c r="AG37" i="127"/>
  <c r="AC37" i="127"/>
  <c r="AX37" i="127"/>
  <c r="CN37" i="127"/>
  <c r="AN37" i="127"/>
  <c r="CK37" i="127"/>
  <c r="BK37" i="127"/>
  <c r="BB37" i="127"/>
  <c r="CM37" i="127"/>
  <c r="CY37" i="127"/>
  <c r="BE37" i="127"/>
  <c r="DQ37" i="127"/>
  <c r="CE37" i="127"/>
  <c r="AY37" i="127"/>
  <c r="P37" i="127"/>
  <c r="M37" i="127"/>
  <c r="AJ37" i="127"/>
  <c r="AI37" i="127"/>
  <c r="BV37" i="127"/>
  <c r="BA37" i="127"/>
  <c r="AQ37" i="127"/>
  <c r="O37" i="127"/>
  <c r="DA37" i="127"/>
  <c r="CV37" i="127"/>
  <c r="CX37" i="127"/>
  <c r="DH37" i="127"/>
  <c r="AE37" i="127"/>
  <c r="CB37" i="127"/>
  <c r="H37" i="127"/>
  <c r="I37" i="127"/>
  <c r="V37" i="127"/>
  <c r="CU37" i="127"/>
  <c r="AF37" i="127"/>
  <c r="DD37" i="127"/>
  <c r="AZ37" i="127"/>
  <c r="AP37" i="127"/>
  <c r="CF37" i="127"/>
  <c r="BY37" i="127"/>
  <c r="U37" i="127"/>
  <c r="DM37" i="127"/>
  <c r="DF37" i="127"/>
  <c r="BO37" i="127"/>
  <c r="AK37" i="127"/>
  <c r="AB37" i="127"/>
  <c r="DR37" i="127"/>
  <c r="BG37" i="127"/>
  <c r="DE37" i="127"/>
  <c r="DB37" i="127"/>
  <c r="DL37" i="127"/>
  <c r="CI37" i="127"/>
  <c r="S37" i="127"/>
  <c r="CA37" i="127"/>
  <c r="CD37" i="127"/>
  <c r="CH37" i="127"/>
  <c r="AU37" i="127"/>
  <c r="CC37" i="127"/>
  <c r="CO37" i="127"/>
  <c r="CL37" i="127"/>
  <c r="BF37" i="127"/>
  <c r="DN37" i="127"/>
  <c r="AM37" i="127"/>
  <c r="CT37" i="127"/>
  <c r="CR37" i="127"/>
  <c r="X37" i="127"/>
  <c r="BN37" i="127"/>
  <c r="G37" i="127"/>
  <c r="AD37" i="127"/>
  <c r="BM37" i="127"/>
  <c r="BQ37" i="127"/>
  <c r="CP37" i="127"/>
  <c r="AR37" i="127"/>
  <c r="BW37" i="127"/>
  <c r="AO37" i="127"/>
  <c r="T37" i="127"/>
  <c r="CS37" i="127"/>
  <c r="R37" i="127"/>
  <c r="Z37" i="127"/>
  <c r="BZ37" i="127"/>
  <c r="BS37" i="127"/>
  <c r="AS37" i="127"/>
  <c r="AW37" i="127"/>
  <c r="BJ37" i="127"/>
  <c r="CG37" i="127"/>
  <c r="K37" i="127"/>
  <c r="AH37" i="127"/>
  <c r="B38" i="127"/>
  <c r="DQ38" i="127" s="1"/>
  <c r="B47" i="127"/>
  <c r="B39" i="127"/>
  <c r="DW24" i="122"/>
  <c r="DV9" i="122"/>
  <c r="DU57" i="87" s="1"/>
  <c r="DZ20" i="122"/>
  <c r="DZ16" i="122"/>
  <c r="J9" i="122"/>
  <c r="J32" i="122"/>
  <c r="DX31" i="122"/>
  <c r="DW8" i="122"/>
  <c r="GP46" i="127"/>
  <c r="HN46" i="127"/>
  <c r="IG46" i="127"/>
  <c r="DZ46" i="127"/>
  <c r="HS46" i="127"/>
  <c r="FR46" i="127"/>
  <c r="FB46" i="127"/>
  <c r="EN46" i="127"/>
  <c r="IC46" i="127"/>
  <c r="GC46" i="127"/>
  <c r="HJ46" i="127"/>
  <c r="EE46" i="127"/>
  <c r="EX46" i="127"/>
  <c r="FP46" i="127"/>
  <c r="EY46" i="127"/>
  <c r="ER46" i="127"/>
  <c r="GL46" i="127"/>
  <c r="HB46" i="127"/>
  <c r="EG46" i="127"/>
  <c r="GD46" i="127"/>
  <c r="GM46" i="127"/>
  <c r="GS46" i="127"/>
  <c r="HE46" i="127"/>
  <c r="FV46" i="127"/>
  <c r="EP46" i="127"/>
  <c r="FH46" i="127"/>
  <c r="FO46" i="127"/>
  <c r="EF46" i="127"/>
  <c r="GO46" i="127"/>
  <c r="GF46" i="127"/>
  <c r="GT46" i="127"/>
  <c r="FS46" i="127"/>
  <c r="DT46" i="127"/>
  <c r="HT46" i="127"/>
  <c r="GU46" i="127"/>
  <c r="HP46" i="127"/>
  <c r="HR46" i="127"/>
  <c r="EW46" i="127"/>
  <c r="DU46" i="127"/>
  <c r="FZ46" i="127"/>
  <c r="EK46" i="127"/>
  <c r="FD46" i="127"/>
  <c r="DW46" i="127"/>
  <c r="EJ46" i="127"/>
  <c r="EV46" i="127"/>
  <c r="GW46" i="127"/>
  <c r="HL46" i="127"/>
  <c r="GR46" i="127"/>
  <c r="EU46" i="127"/>
  <c r="HC46" i="127"/>
  <c r="FY46" i="127"/>
  <c r="ES46" i="127"/>
  <c r="FU46" i="127"/>
  <c r="GE46" i="127"/>
  <c r="GX46" i="127"/>
  <c r="HA46" i="127"/>
  <c r="ED46" i="127"/>
  <c r="GY46" i="127"/>
  <c r="FI46" i="127"/>
  <c r="EC46" i="127"/>
  <c r="HF46" i="127"/>
  <c r="IF46" i="127"/>
  <c r="GZ46" i="127"/>
  <c r="EQ46" i="127"/>
  <c r="FJ46" i="127"/>
  <c r="EA46" i="127"/>
  <c r="IH46" i="127"/>
  <c r="IA46" i="127"/>
  <c r="GV46" i="127"/>
  <c r="FX46" i="127"/>
  <c r="EZ46" i="127"/>
  <c r="FL46" i="127"/>
  <c r="HY46" i="127"/>
  <c r="FT46" i="127"/>
  <c r="FC46" i="127"/>
  <c r="GB46" i="127"/>
  <c r="HU46" i="127"/>
  <c r="EH46" i="127"/>
  <c r="HX46" i="127"/>
  <c r="EO46" i="127"/>
  <c r="FQ46" i="127"/>
  <c r="GG46" i="127"/>
  <c r="HM46" i="127"/>
  <c r="DX46" i="127"/>
  <c r="FG46" i="127"/>
  <c r="GJ46" i="127"/>
  <c r="HH46" i="127"/>
  <c r="EM46" i="127"/>
  <c r="HV46" i="127"/>
  <c r="FK46" i="127"/>
  <c r="GI46" i="127"/>
  <c r="FW46" i="127"/>
  <c r="DY46" i="127"/>
  <c r="ID46" i="127"/>
  <c r="ET46" i="127"/>
  <c r="HW46" i="127"/>
  <c r="IE46" i="127"/>
  <c r="EI46" i="127"/>
  <c r="FE46" i="127"/>
  <c r="GH46" i="127"/>
  <c r="GN46" i="127"/>
  <c r="GK46" i="127"/>
  <c r="GQ46" i="127"/>
  <c r="HI46" i="127"/>
  <c r="FN46" i="127"/>
  <c r="EB46" i="127"/>
  <c r="FA46" i="127"/>
  <c r="HQ46" i="127"/>
  <c r="FF46" i="127"/>
  <c r="HK46" i="127"/>
  <c r="HZ46" i="127"/>
  <c r="DV46" i="127"/>
  <c r="EL46" i="127"/>
  <c r="HG46" i="127"/>
  <c r="FM46" i="127"/>
  <c r="GA46" i="127"/>
  <c r="IB46" i="127"/>
  <c r="HO46" i="127"/>
  <c r="HD46" i="127"/>
  <c r="EC33" i="87"/>
  <c r="L20" i="122"/>
  <c r="EA20" i="122"/>
  <c r="L17" i="122"/>
  <c r="EA17" i="122"/>
  <c r="L21" i="122"/>
  <c r="EA21" i="122"/>
  <c r="K19" i="122"/>
  <c r="DZ19" i="122"/>
  <c r="L22" i="122"/>
  <c r="EA22" i="122"/>
  <c r="K18" i="122"/>
  <c r="DZ18" i="122"/>
  <c r="K16" i="122"/>
  <c r="B17" i="87"/>
  <c r="B76" i="87" s="1"/>
  <c r="C11" i="96"/>
  <c r="B48" i="127" a="1"/>
  <c r="B40" i="127" a="1"/>
  <c r="L15" i="128" l="1"/>
  <c r="K9" i="128"/>
  <c r="BP38" i="127"/>
  <c r="AG38" i="127"/>
  <c r="BQ38" i="127"/>
  <c r="R38" i="127"/>
  <c r="L38" i="127"/>
  <c r="AD38" i="127"/>
  <c r="BN38" i="127"/>
  <c r="BY38" i="127"/>
  <c r="AY38" i="127"/>
  <c r="CT38" i="127"/>
  <c r="BL38" i="127"/>
  <c r="BR38" i="127"/>
  <c r="AS38" i="127"/>
  <c r="CD38" i="127"/>
  <c r="CO38" i="127"/>
  <c r="U38" i="127"/>
  <c r="DE38" i="127"/>
  <c r="DO38" i="127"/>
  <c r="DK38" i="127"/>
  <c r="DR38" i="127"/>
  <c r="AE38" i="127"/>
  <c r="CF38" i="127"/>
  <c r="P38" i="127"/>
  <c r="AZ38" i="127"/>
  <c r="S38" i="127"/>
  <c r="CZ38" i="127"/>
  <c r="CN38" i="127"/>
  <c r="CI38" i="127"/>
  <c r="BB38" i="127"/>
  <c r="CR38" i="127"/>
  <c r="AV38" i="127"/>
  <c r="CL38" i="127"/>
  <c r="AK38" i="127"/>
  <c r="AX38" i="127"/>
  <c r="DC38" i="127"/>
  <c r="AC38" i="127"/>
  <c r="AI38" i="127"/>
  <c r="CU38" i="127"/>
  <c r="BH38" i="127"/>
  <c r="T38" i="127"/>
  <c r="DL38" i="127"/>
  <c r="CB38" i="127"/>
  <c r="BU38" i="127"/>
  <c r="DF38" i="127"/>
  <c r="CM38" i="127"/>
  <c r="BI38" i="127"/>
  <c r="CC38" i="127"/>
  <c r="BC38" i="127"/>
  <c r="BM38" i="127"/>
  <c r="Z38" i="127"/>
  <c r="DG38" i="127"/>
  <c r="Y38" i="127"/>
  <c r="CE38" i="127"/>
  <c r="J38" i="127"/>
  <c r="AO38" i="127"/>
  <c r="CX38" i="127"/>
  <c r="K38" i="127"/>
  <c r="AU38" i="127"/>
  <c r="BS38" i="127"/>
  <c r="AB38" i="127"/>
  <c r="AF38" i="127"/>
  <c r="BD38" i="127"/>
  <c r="AP38" i="127"/>
  <c r="X38" i="127"/>
  <c r="DD38" i="127"/>
  <c r="DA38" i="127"/>
  <c r="CS38" i="127"/>
  <c r="BT38" i="127"/>
  <c r="DJ38" i="127"/>
  <c r="BO38" i="127"/>
  <c r="N38" i="127"/>
  <c r="DP38" i="127"/>
  <c r="V38" i="127"/>
  <c r="BG38" i="127"/>
  <c r="AR38" i="127"/>
  <c r="CH38" i="127"/>
  <c r="AL38" i="127"/>
  <c r="M38" i="127"/>
  <c r="BJ38" i="127"/>
  <c r="DI38" i="127"/>
  <c r="BV38" i="127"/>
  <c r="CY38" i="127"/>
  <c r="AM38" i="127"/>
  <c r="DM38" i="127"/>
  <c r="AQ38" i="127"/>
  <c r="BA38" i="127"/>
  <c r="CJ38" i="127"/>
  <c r="DN38" i="127"/>
  <c r="BW38" i="127"/>
  <c r="BK38" i="127"/>
  <c r="CW38" i="127"/>
  <c r="CQ38" i="127"/>
  <c r="CV38" i="127"/>
  <c r="AT38" i="127"/>
  <c r="BX38" i="127"/>
  <c r="BE38" i="127"/>
  <c r="CK38" i="127"/>
  <c r="CA38" i="127"/>
  <c r="AA38" i="127"/>
  <c r="O38" i="127"/>
  <c r="CP38" i="127"/>
  <c r="BF38" i="127"/>
  <c r="AJ38" i="127"/>
  <c r="AH38" i="127"/>
  <c r="DB38" i="127"/>
  <c r="CG38" i="127"/>
  <c r="AN38" i="127"/>
  <c r="I38" i="127"/>
  <c r="AW38" i="127"/>
  <c r="BZ38" i="127"/>
  <c r="DH38" i="127"/>
  <c r="H38" i="127"/>
  <c r="W38" i="127"/>
  <c r="Q38" i="127"/>
  <c r="B40" i="127"/>
  <c r="B48" i="127"/>
  <c r="DY31" i="122"/>
  <c r="DX8" i="122"/>
  <c r="EA16" i="122"/>
  <c r="K9" i="122"/>
  <c r="DX24" i="122"/>
  <c r="DW9" i="122"/>
  <c r="DV57" i="87" s="1"/>
  <c r="K32" i="122"/>
  <c r="AC39" i="127"/>
  <c r="J39" i="127"/>
  <c r="CV39" i="127"/>
  <c r="CO39" i="127"/>
  <c r="AX39" i="127"/>
  <c r="CU39" i="127"/>
  <c r="CH39" i="127"/>
  <c r="CK39" i="127"/>
  <c r="N39" i="127"/>
  <c r="CF39" i="127"/>
  <c r="BG39" i="127"/>
  <c r="BZ39" i="127"/>
  <c r="CZ39" i="127"/>
  <c r="BC39" i="127"/>
  <c r="AG39" i="127"/>
  <c r="CE39" i="127"/>
  <c r="Q39" i="127"/>
  <c r="U39" i="127"/>
  <c r="CW39" i="127"/>
  <c r="Y39" i="127"/>
  <c r="L39" i="127"/>
  <c r="BW39" i="127"/>
  <c r="AZ39" i="127"/>
  <c r="DE39" i="127"/>
  <c r="DF39" i="127"/>
  <c r="BX39" i="127"/>
  <c r="R39" i="127"/>
  <c r="BQ39" i="127"/>
  <c r="CC39" i="127"/>
  <c r="BL39" i="127"/>
  <c r="AN39" i="127"/>
  <c r="AM39" i="127"/>
  <c r="DO39" i="127"/>
  <c r="AP39" i="127"/>
  <c r="AH39" i="127"/>
  <c r="AB39" i="127"/>
  <c r="AD39" i="127"/>
  <c r="CJ39" i="127"/>
  <c r="DN39" i="127"/>
  <c r="W39" i="127"/>
  <c r="P39" i="127"/>
  <c r="BB39" i="127"/>
  <c r="DP39" i="127"/>
  <c r="CR39" i="127"/>
  <c r="AS39" i="127"/>
  <c r="AK39" i="127"/>
  <c r="DM39" i="127"/>
  <c r="DA39" i="127"/>
  <c r="BD39" i="127"/>
  <c r="DH39" i="127"/>
  <c r="BO39" i="127"/>
  <c r="BI39" i="127"/>
  <c r="DG39" i="127"/>
  <c r="DC39" i="127"/>
  <c r="DQ39" i="127"/>
  <c r="AJ39" i="127"/>
  <c r="BJ39" i="127"/>
  <c r="AW39" i="127"/>
  <c r="DI39" i="127"/>
  <c r="S39" i="127"/>
  <c r="BU39" i="127"/>
  <c r="O39" i="127"/>
  <c r="BS39" i="127"/>
  <c r="CP39" i="127"/>
  <c r="AA39" i="127"/>
  <c r="AU39" i="127"/>
  <c r="BA39" i="127"/>
  <c r="V39" i="127"/>
  <c r="AQ39" i="127"/>
  <c r="CM39" i="127"/>
  <c r="BH39" i="127"/>
  <c r="AR39" i="127"/>
  <c r="AY39" i="127"/>
  <c r="BN39" i="127"/>
  <c r="CI39" i="127"/>
  <c r="DB39" i="127"/>
  <c r="AO39" i="127"/>
  <c r="DL39" i="127"/>
  <c r="X39" i="127"/>
  <c r="BT39" i="127"/>
  <c r="CX39" i="127"/>
  <c r="Z39" i="127"/>
  <c r="CD39" i="127"/>
  <c r="DJ39" i="127"/>
  <c r="CY39" i="127"/>
  <c r="DR39" i="127"/>
  <c r="T39" i="127"/>
  <c r="BY39" i="127"/>
  <c r="BK39" i="127"/>
  <c r="AL39" i="127"/>
  <c r="AE39" i="127"/>
  <c r="CG39" i="127"/>
  <c r="BE39" i="127"/>
  <c r="CL39" i="127"/>
  <c r="DD39" i="127"/>
  <c r="CB39" i="127"/>
  <c r="BP39" i="127"/>
  <c r="K39" i="127"/>
  <c r="BF39" i="127"/>
  <c r="BV39" i="127"/>
  <c r="CA39" i="127"/>
  <c r="CT39" i="127"/>
  <c r="AF39" i="127"/>
  <c r="DK39" i="127"/>
  <c r="BM39" i="127"/>
  <c r="AV39" i="127"/>
  <c r="BR39" i="127"/>
  <c r="CQ39" i="127"/>
  <c r="AI39" i="127"/>
  <c r="CN39" i="127"/>
  <c r="AT39" i="127"/>
  <c r="CS39" i="127"/>
  <c r="I39" i="127"/>
  <c r="M39" i="127"/>
  <c r="EU47" i="127"/>
  <c r="HH47" i="127"/>
  <c r="FN47" i="127"/>
  <c r="EC47" i="127"/>
  <c r="HZ47" i="127"/>
  <c r="HP47" i="127"/>
  <c r="EB47" i="127"/>
  <c r="GG47" i="127"/>
  <c r="FA47" i="127"/>
  <c r="FF47" i="127"/>
  <c r="GB47" i="127"/>
  <c r="GI47" i="127"/>
  <c r="GH47" i="127"/>
  <c r="IF47" i="127"/>
  <c r="HR47" i="127"/>
  <c r="GD47" i="127"/>
  <c r="ES47" i="127"/>
  <c r="HS47" i="127"/>
  <c r="HM47" i="127"/>
  <c r="FH47" i="127"/>
  <c r="EQ47" i="127"/>
  <c r="GQ47" i="127"/>
  <c r="EO47" i="127"/>
  <c r="HN47" i="127"/>
  <c r="EI47" i="127"/>
  <c r="HO47" i="127"/>
  <c r="FV47" i="127"/>
  <c r="FR47" i="127"/>
  <c r="GX47" i="127"/>
  <c r="GF47" i="127"/>
  <c r="HE47" i="127"/>
  <c r="HJ47" i="127"/>
  <c r="EX47" i="127"/>
  <c r="DW47" i="127"/>
  <c r="ER47" i="127"/>
  <c r="EA47" i="127"/>
  <c r="ED47" i="127"/>
  <c r="HG47" i="127"/>
  <c r="HK47" i="127"/>
  <c r="GS47" i="127"/>
  <c r="HI47" i="127"/>
  <c r="HV47" i="127"/>
  <c r="DY47" i="127"/>
  <c r="GO47" i="127"/>
  <c r="GK47" i="127"/>
  <c r="FL47" i="127"/>
  <c r="EM47" i="127"/>
  <c r="HF47" i="127"/>
  <c r="GM47" i="127"/>
  <c r="HW47" i="127"/>
  <c r="DZ47" i="127"/>
  <c r="IB47" i="127"/>
  <c r="FG47" i="127"/>
  <c r="HX47" i="127"/>
  <c r="GU47" i="127"/>
  <c r="FW47" i="127"/>
  <c r="HC47" i="127"/>
  <c r="GE47" i="127"/>
  <c r="IG47" i="127"/>
  <c r="IA47" i="127"/>
  <c r="GA47" i="127"/>
  <c r="ET47" i="127"/>
  <c r="IH47" i="127"/>
  <c r="GR47" i="127"/>
  <c r="HB47" i="127"/>
  <c r="FT47" i="127"/>
  <c r="FZ47" i="127"/>
  <c r="FP47" i="127"/>
  <c r="IE47" i="127"/>
  <c r="FU47" i="127"/>
  <c r="GW47" i="127"/>
  <c r="FM47" i="127"/>
  <c r="FD47" i="127"/>
  <c r="EH47" i="127"/>
  <c r="FC47" i="127"/>
  <c r="IC47" i="127"/>
  <c r="GN47" i="127"/>
  <c r="EY47" i="127"/>
  <c r="EK47" i="127"/>
  <c r="EF47" i="127"/>
  <c r="DX47" i="127"/>
  <c r="EG47" i="127"/>
  <c r="HT47" i="127"/>
  <c r="GZ47" i="127"/>
  <c r="GJ47" i="127"/>
  <c r="HQ47" i="127"/>
  <c r="EJ47" i="127"/>
  <c r="FJ47" i="127"/>
  <c r="EL47" i="127"/>
  <c r="HY47" i="127"/>
  <c r="EW47" i="127"/>
  <c r="GP47" i="127"/>
  <c r="FK47" i="127"/>
  <c r="GT47" i="127"/>
  <c r="GL47" i="127"/>
  <c r="GY47" i="127"/>
  <c r="HU47" i="127"/>
  <c r="EP47" i="127"/>
  <c r="ID47" i="127"/>
  <c r="FI47" i="127"/>
  <c r="FX47" i="127"/>
  <c r="FQ47" i="127"/>
  <c r="FY47" i="127"/>
  <c r="FE47" i="127"/>
  <c r="HA47" i="127"/>
  <c r="EV47" i="127"/>
  <c r="DV47" i="127"/>
  <c r="DU47" i="127"/>
  <c r="EZ47" i="127"/>
  <c r="GC47" i="127"/>
  <c r="FS47" i="127"/>
  <c r="FB47" i="127"/>
  <c r="FO47" i="127"/>
  <c r="EN47" i="127"/>
  <c r="HD47" i="127"/>
  <c r="GV47" i="127"/>
  <c r="EE47" i="127"/>
  <c r="HL47" i="127"/>
  <c r="B12" i="87"/>
  <c r="B102" i="87"/>
  <c r="ED33" i="87"/>
  <c r="M21" i="122"/>
  <c r="EB21" i="122"/>
  <c r="L18" i="122"/>
  <c r="EA18" i="122"/>
  <c r="M22" i="122"/>
  <c r="EB22" i="122"/>
  <c r="L19" i="122"/>
  <c r="EA19" i="122"/>
  <c r="M17" i="122"/>
  <c r="EB17" i="122"/>
  <c r="M20" i="122"/>
  <c r="EB20" i="122"/>
  <c r="L16" i="122"/>
  <c r="H33" i="122"/>
  <c r="H8" i="122" s="1"/>
  <c r="B41" i="127" a="1"/>
  <c r="B49" i="127" a="1"/>
  <c r="B25" i="87" l="1"/>
  <c r="M15" i="128"/>
  <c r="L9" i="128"/>
  <c r="G57" i="87"/>
  <c r="B41" i="127"/>
  <c r="B49" i="127"/>
  <c r="EB16" i="122"/>
  <c r="L9" i="122"/>
  <c r="DY24" i="122"/>
  <c r="DX9" i="122"/>
  <c r="DZ31" i="122"/>
  <c r="DY8" i="122"/>
  <c r="L32" i="122"/>
  <c r="FS48" i="127"/>
  <c r="EI48" i="127"/>
  <c r="GJ48" i="127"/>
  <c r="EW48" i="127"/>
  <c r="DY48" i="127"/>
  <c r="GF48" i="127"/>
  <c r="FA48" i="127"/>
  <c r="EP48" i="127"/>
  <c r="HA48" i="127"/>
  <c r="FC48" i="127"/>
  <c r="EZ48" i="127"/>
  <c r="GU48" i="127"/>
  <c r="HB48" i="127"/>
  <c r="EU48" i="127"/>
  <c r="IE48" i="127"/>
  <c r="EA48" i="127"/>
  <c r="DZ48" i="127"/>
  <c r="HD48" i="127"/>
  <c r="HG48" i="127"/>
  <c r="DV48" i="127"/>
  <c r="ED48" i="127"/>
  <c r="FG48" i="127"/>
  <c r="FE48" i="127"/>
  <c r="HN48" i="127"/>
  <c r="FP48" i="127"/>
  <c r="FT48" i="127"/>
  <c r="GT48" i="127"/>
  <c r="IH48" i="127"/>
  <c r="ET48" i="127"/>
  <c r="FQ48" i="127"/>
  <c r="GB48" i="127"/>
  <c r="GL48" i="127"/>
  <c r="EJ48" i="127"/>
  <c r="GO48" i="127"/>
  <c r="EV48" i="127"/>
  <c r="IG48" i="127"/>
  <c r="HC48" i="127"/>
  <c r="HR48" i="127"/>
  <c r="GE48" i="127"/>
  <c r="GN48" i="127"/>
  <c r="DW48" i="127"/>
  <c r="HH48" i="127"/>
  <c r="FV48" i="127"/>
  <c r="EF48" i="127"/>
  <c r="FL48" i="127"/>
  <c r="GC48" i="127"/>
  <c r="FJ48" i="127"/>
  <c r="FN48" i="127"/>
  <c r="FO48" i="127"/>
  <c r="GK48" i="127"/>
  <c r="ID48" i="127"/>
  <c r="FI48" i="127"/>
  <c r="EB48" i="127"/>
  <c r="FU48" i="127"/>
  <c r="HU48" i="127"/>
  <c r="GP48" i="127"/>
  <c r="FM48" i="127"/>
  <c r="IC48" i="127"/>
  <c r="FH48" i="127"/>
  <c r="HP48" i="127"/>
  <c r="IF48" i="127"/>
  <c r="EE48" i="127"/>
  <c r="IB48" i="127"/>
  <c r="GS48" i="127"/>
  <c r="FB48" i="127"/>
  <c r="DX48" i="127"/>
  <c r="HE48" i="127"/>
  <c r="FZ48" i="127"/>
  <c r="EG48" i="127"/>
  <c r="FR48" i="127"/>
  <c r="IA48" i="127"/>
  <c r="GZ48" i="127"/>
  <c r="GI48" i="127"/>
  <c r="EM48" i="127"/>
  <c r="HY48" i="127"/>
  <c r="EN48" i="127"/>
  <c r="HF48" i="127"/>
  <c r="HL48" i="127"/>
  <c r="FW48" i="127"/>
  <c r="GA48" i="127"/>
  <c r="EX48" i="127"/>
  <c r="EO48" i="127"/>
  <c r="GG48" i="127"/>
  <c r="HK48" i="127"/>
  <c r="HI48" i="127"/>
  <c r="GD48" i="127"/>
  <c r="FD48" i="127"/>
  <c r="HV48" i="127"/>
  <c r="ER48" i="127"/>
  <c r="EH48" i="127"/>
  <c r="EL48" i="127"/>
  <c r="GR48" i="127"/>
  <c r="GH48" i="127"/>
  <c r="EC48" i="127"/>
  <c r="HJ48" i="127"/>
  <c r="GW48" i="127"/>
  <c r="HQ48" i="127"/>
  <c r="ES48" i="127"/>
  <c r="GM48" i="127"/>
  <c r="FF48" i="127"/>
  <c r="FX48" i="127"/>
  <c r="GV48" i="127"/>
  <c r="HW48" i="127"/>
  <c r="HS48" i="127"/>
  <c r="HX48" i="127"/>
  <c r="GX48" i="127"/>
  <c r="GY48" i="127"/>
  <c r="EQ48" i="127"/>
  <c r="HZ48" i="127"/>
  <c r="FY48" i="127"/>
  <c r="FK48" i="127"/>
  <c r="HT48" i="127"/>
  <c r="EY48" i="127"/>
  <c r="HO48" i="127"/>
  <c r="EK48" i="127"/>
  <c r="HM48" i="127"/>
  <c r="GQ48" i="127"/>
  <c r="CB40" i="127"/>
  <c r="BD40" i="127"/>
  <c r="DN40" i="127"/>
  <c r="BR40" i="127"/>
  <c r="BM40" i="127"/>
  <c r="CM40" i="127"/>
  <c r="Y40" i="127"/>
  <c r="DE40" i="127"/>
  <c r="CZ40" i="127"/>
  <c r="DK40" i="127"/>
  <c r="CG40" i="127"/>
  <c r="AB40" i="127"/>
  <c r="AZ40" i="127"/>
  <c r="BC40" i="127"/>
  <c r="AA40" i="127"/>
  <c r="CO40" i="127"/>
  <c r="DC40" i="127"/>
  <c r="CR40" i="127"/>
  <c r="BX40" i="127"/>
  <c r="BG40" i="127"/>
  <c r="O40" i="127"/>
  <c r="DR40" i="127"/>
  <c r="Z40" i="127"/>
  <c r="CY40" i="127"/>
  <c r="BN40" i="127"/>
  <c r="AH40" i="127"/>
  <c r="AO40" i="127"/>
  <c r="AV40" i="127"/>
  <c r="BQ40" i="127"/>
  <c r="BZ40" i="127"/>
  <c r="CT40" i="127"/>
  <c r="AP40" i="127"/>
  <c r="DH40" i="127"/>
  <c r="CV40" i="127"/>
  <c r="AE40" i="127"/>
  <c r="AC40" i="127"/>
  <c r="BU40" i="127"/>
  <c r="V40" i="127"/>
  <c r="AD40" i="127"/>
  <c r="DP40" i="127"/>
  <c r="AL40" i="127"/>
  <c r="AF40" i="127"/>
  <c r="J40" i="127"/>
  <c r="DD40" i="127"/>
  <c r="DA40" i="127"/>
  <c r="N40" i="127"/>
  <c r="AK40" i="127"/>
  <c r="BO40" i="127"/>
  <c r="P40" i="127"/>
  <c r="BE40" i="127"/>
  <c r="AR40" i="127"/>
  <c r="CJ40" i="127"/>
  <c r="AS40" i="127"/>
  <c r="AW40" i="127"/>
  <c r="W40" i="127"/>
  <c r="L40" i="127"/>
  <c r="DJ40" i="127"/>
  <c r="CF40" i="127"/>
  <c r="BS40" i="127"/>
  <c r="AI40" i="127"/>
  <c r="DB40" i="127"/>
  <c r="CW40" i="127"/>
  <c r="CK40" i="127"/>
  <c r="BV40" i="127"/>
  <c r="DL40" i="127"/>
  <c r="BW40" i="127"/>
  <c r="CQ40" i="127"/>
  <c r="BB40" i="127"/>
  <c r="CH40" i="127"/>
  <c r="DF40" i="127"/>
  <c r="AM40" i="127"/>
  <c r="CS40" i="127"/>
  <c r="U40" i="127"/>
  <c r="CP40" i="127"/>
  <c r="CN40" i="127"/>
  <c r="DG40" i="127"/>
  <c r="M40" i="127"/>
  <c r="BH40" i="127"/>
  <c r="S40" i="127"/>
  <c r="BL40" i="127"/>
  <c r="CE40" i="127"/>
  <c r="BA40" i="127"/>
  <c r="DI40" i="127"/>
  <c r="BI40" i="127"/>
  <c r="K40" i="127"/>
  <c r="DQ40" i="127"/>
  <c r="CI40" i="127"/>
  <c r="BP40" i="127"/>
  <c r="AX40" i="127"/>
  <c r="AG40" i="127"/>
  <c r="BJ40" i="127"/>
  <c r="CU40" i="127"/>
  <c r="AN40" i="127"/>
  <c r="AU40" i="127"/>
  <c r="BT40" i="127"/>
  <c r="AQ40" i="127"/>
  <c r="DM40" i="127"/>
  <c r="CA40" i="127"/>
  <c r="BF40" i="127"/>
  <c r="AJ40" i="127"/>
  <c r="AT40" i="127"/>
  <c r="X40" i="127"/>
  <c r="BK40" i="127"/>
  <c r="CX40" i="127"/>
  <c r="R40" i="127"/>
  <c r="Q40" i="127"/>
  <c r="CL40" i="127"/>
  <c r="BY40" i="127"/>
  <c r="DO40" i="127"/>
  <c r="T40" i="127"/>
  <c r="AY40" i="127"/>
  <c r="CC40" i="127"/>
  <c r="CD40" i="127"/>
  <c r="EE33" i="87"/>
  <c r="N21" i="122"/>
  <c r="ED21" i="122" s="1"/>
  <c r="EC21" i="122"/>
  <c r="N17" i="122"/>
  <c r="EC17" i="122"/>
  <c r="M19" i="122"/>
  <c r="EB19" i="122"/>
  <c r="N22" i="122"/>
  <c r="ED22" i="122" s="1"/>
  <c r="EC22" i="122"/>
  <c r="M18" i="122"/>
  <c r="EB18" i="122"/>
  <c r="N20" i="122"/>
  <c r="ED20" i="122" s="1"/>
  <c r="EC20" i="122"/>
  <c r="I33" i="122"/>
  <c r="I8" i="122" s="1"/>
  <c r="B45" i="87"/>
  <c r="C124" i="87"/>
  <c r="AK123" i="87"/>
  <c r="AW123" i="87" s="1"/>
  <c r="BI123" i="87" s="1"/>
  <c r="BU123" i="87" s="1"/>
  <c r="CG123" i="87" s="1"/>
  <c r="CS123" i="87" s="1"/>
  <c r="DE123" i="87" s="1"/>
  <c r="DQ123" i="87" s="1"/>
  <c r="EC123" i="87" s="1"/>
  <c r="EO123" i="87" s="1"/>
  <c r="FA123" i="87" s="1"/>
  <c r="FM123" i="87" s="1"/>
  <c r="FY123" i="87" s="1"/>
  <c r="GK123" i="87" s="1"/>
  <c r="GW123" i="87" s="1"/>
  <c r="HI123" i="87" s="1"/>
  <c r="HU123" i="87" s="1"/>
  <c r="IG123" i="87" s="1"/>
  <c r="AJ123" i="87"/>
  <c r="AV123" i="87" s="1"/>
  <c r="BH123" i="87" s="1"/>
  <c r="BT123" i="87" s="1"/>
  <c r="CF123" i="87" s="1"/>
  <c r="CR123" i="87" s="1"/>
  <c r="DD123" i="87" s="1"/>
  <c r="DP123" i="87" s="1"/>
  <c r="EB123" i="87" s="1"/>
  <c r="EN123" i="87" s="1"/>
  <c r="EZ123" i="87" s="1"/>
  <c r="FL123" i="87" s="1"/>
  <c r="FX123" i="87" s="1"/>
  <c r="GJ123" i="87" s="1"/>
  <c r="GV123" i="87" s="1"/>
  <c r="HH123" i="87" s="1"/>
  <c r="HT123" i="87" s="1"/>
  <c r="IF123" i="87" s="1"/>
  <c r="AI123" i="87"/>
  <c r="AU123" i="87" s="1"/>
  <c r="BG123" i="87" s="1"/>
  <c r="BS123" i="87" s="1"/>
  <c r="CE123" i="87" s="1"/>
  <c r="CQ123" i="87" s="1"/>
  <c r="DC123" i="87" s="1"/>
  <c r="DO123" i="87" s="1"/>
  <c r="EA123" i="87" s="1"/>
  <c r="EM123" i="87" s="1"/>
  <c r="EY123" i="87" s="1"/>
  <c r="FK123" i="87" s="1"/>
  <c r="FW123" i="87" s="1"/>
  <c r="GI123" i="87" s="1"/>
  <c r="GU123" i="87" s="1"/>
  <c r="HG123" i="87" s="1"/>
  <c r="HS123" i="87" s="1"/>
  <c r="IE123" i="87" s="1"/>
  <c r="AH123" i="87"/>
  <c r="AT123" i="87" s="1"/>
  <c r="BF123" i="87" s="1"/>
  <c r="BR123" i="87" s="1"/>
  <c r="CD123" i="87" s="1"/>
  <c r="CP123" i="87" s="1"/>
  <c r="DB123" i="87" s="1"/>
  <c r="DN123" i="87" s="1"/>
  <c r="DZ123" i="87" s="1"/>
  <c r="EL123" i="87" s="1"/>
  <c r="EX123" i="87" s="1"/>
  <c r="FJ123" i="87" s="1"/>
  <c r="FV123" i="87" s="1"/>
  <c r="GH123" i="87" s="1"/>
  <c r="GT123" i="87" s="1"/>
  <c r="HF123" i="87" s="1"/>
  <c r="HR123" i="87" s="1"/>
  <c r="ID123" i="87" s="1"/>
  <c r="AG123" i="87"/>
  <c r="AS123" i="87" s="1"/>
  <c r="BE123" i="87" s="1"/>
  <c r="BQ123" i="87" s="1"/>
  <c r="CC123" i="87" s="1"/>
  <c r="CO123" i="87" s="1"/>
  <c r="DA123" i="87" s="1"/>
  <c r="DM123" i="87" s="1"/>
  <c r="DY123" i="87" s="1"/>
  <c r="EK123" i="87" s="1"/>
  <c r="EW123" i="87" s="1"/>
  <c r="FI123" i="87" s="1"/>
  <c r="FU123" i="87" s="1"/>
  <c r="GG123" i="87" s="1"/>
  <c r="GS123" i="87" s="1"/>
  <c r="HE123" i="87" s="1"/>
  <c r="HQ123" i="87" s="1"/>
  <c r="IC123" i="87" s="1"/>
  <c r="AF123" i="87"/>
  <c r="AR123" i="87" s="1"/>
  <c r="BD123" i="87" s="1"/>
  <c r="BP123" i="87" s="1"/>
  <c r="CB123" i="87" s="1"/>
  <c r="CN123" i="87" s="1"/>
  <c r="CZ123" i="87" s="1"/>
  <c r="DL123" i="87" s="1"/>
  <c r="DX123" i="87" s="1"/>
  <c r="EJ123" i="87" s="1"/>
  <c r="EV123" i="87" s="1"/>
  <c r="FH123" i="87" s="1"/>
  <c r="FT123" i="87" s="1"/>
  <c r="GF123" i="87" s="1"/>
  <c r="GR123" i="87" s="1"/>
  <c r="HD123" i="87" s="1"/>
  <c r="HP123" i="87" s="1"/>
  <c r="IB123" i="87" s="1"/>
  <c r="AE123" i="87"/>
  <c r="AQ123" i="87" s="1"/>
  <c r="BC123" i="87" s="1"/>
  <c r="BO123" i="87" s="1"/>
  <c r="CA123" i="87" s="1"/>
  <c r="CM123" i="87" s="1"/>
  <c r="CY123" i="87" s="1"/>
  <c r="DK123" i="87" s="1"/>
  <c r="DW123" i="87" s="1"/>
  <c r="EI123" i="87" s="1"/>
  <c r="EU123" i="87" s="1"/>
  <c r="FG123" i="87" s="1"/>
  <c r="FS123" i="87" s="1"/>
  <c r="GE123" i="87" s="1"/>
  <c r="GQ123" i="87" s="1"/>
  <c r="HC123" i="87" s="1"/>
  <c r="HO123" i="87" s="1"/>
  <c r="IA123" i="87" s="1"/>
  <c r="AD123" i="87"/>
  <c r="AP123" i="87" s="1"/>
  <c r="BB123" i="87" s="1"/>
  <c r="BN123" i="87" s="1"/>
  <c r="BZ123" i="87" s="1"/>
  <c r="CL123" i="87" s="1"/>
  <c r="CX123" i="87" s="1"/>
  <c r="DJ123" i="87" s="1"/>
  <c r="DV123" i="87" s="1"/>
  <c r="EH123" i="87" s="1"/>
  <c r="ET123" i="87" s="1"/>
  <c r="FF123" i="87" s="1"/>
  <c r="FR123" i="87" s="1"/>
  <c r="GD123" i="87" s="1"/>
  <c r="GP123" i="87" s="1"/>
  <c r="HB123" i="87" s="1"/>
  <c r="HN123" i="87" s="1"/>
  <c r="HZ123" i="87" s="1"/>
  <c r="AC123" i="87"/>
  <c r="AO123" i="87" s="1"/>
  <c r="BA123" i="87" s="1"/>
  <c r="BM123" i="87" s="1"/>
  <c r="BY123" i="87" s="1"/>
  <c r="CK123" i="87" s="1"/>
  <c r="CW123" i="87" s="1"/>
  <c r="DI123" i="87" s="1"/>
  <c r="DU123" i="87" s="1"/>
  <c r="EG123" i="87" s="1"/>
  <c r="ES123" i="87" s="1"/>
  <c r="FE123" i="87" s="1"/>
  <c r="FQ123" i="87" s="1"/>
  <c r="GC123" i="87" s="1"/>
  <c r="GO123" i="87" s="1"/>
  <c r="HA123" i="87" s="1"/>
  <c r="HM123" i="87" s="1"/>
  <c r="HY123" i="87" s="1"/>
  <c r="AB123" i="87"/>
  <c r="AN123" i="87" s="1"/>
  <c r="AZ123" i="87" s="1"/>
  <c r="BL123" i="87" s="1"/>
  <c r="BX123" i="87" s="1"/>
  <c r="CJ123" i="87" s="1"/>
  <c r="CV123" i="87" s="1"/>
  <c r="DH123" i="87" s="1"/>
  <c r="DT123" i="87" s="1"/>
  <c r="EF123" i="87" s="1"/>
  <c r="ER123" i="87" s="1"/>
  <c r="FD123" i="87" s="1"/>
  <c r="FP123" i="87" s="1"/>
  <c r="GB123" i="87" s="1"/>
  <c r="GN123" i="87" s="1"/>
  <c r="GZ123" i="87" s="1"/>
  <c r="HL123" i="87" s="1"/>
  <c r="HX123" i="87" s="1"/>
  <c r="AA123" i="87"/>
  <c r="AM123" i="87" s="1"/>
  <c r="AY123" i="87" s="1"/>
  <c r="BK123" i="87" s="1"/>
  <c r="BW123" i="87" s="1"/>
  <c r="CI123" i="87" s="1"/>
  <c r="CU123" i="87" s="1"/>
  <c r="DG123" i="87" s="1"/>
  <c r="DS123" i="87" s="1"/>
  <c r="EE123" i="87" s="1"/>
  <c r="EQ123" i="87" s="1"/>
  <c r="FC123" i="87" s="1"/>
  <c r="FO123" i="87" s="1"/>
  <c r="GA123" i="87" s="1"/>
  <c r="GM123" i="87" s="1"/>
  <c r="GY123" i="87" s="1"/>
  <c r="HK123" i="87" s="1"/>
  <c r="HW123" i="87" s="1"/>
  <c r="Z123" i="87"/>
  <c r="AL123" i="87" s="1"/>
  <c r="AX123" i="87" s="1"/>
  <c r="BJ123" i="87" s="1"/>
  <c r="BV123" i="87" s="1"/>
  <c r="CH123" i="87" s="1"/>
  <c r="CT123" i="87" s="1"/>
  <c r="DF123" i="87" s="1"/>
  <c r="DR123" i="87" s="1"/>
  <c r="ED123" i="87" s="1"/>
  <c r="EP123" i="87" s="1"/>
  <c r="FB123" i="87" s="1"/>
  <c r="FN123" i="87" s="1"/>
  <c r="FZ123" i="87" s="1"/>
  <c r="GL123" i="87" s="1"/>
  <c r="GX123" i="87" s="1"/>
  <c r="HJ123" i="87" s="1"/>
  <c r="HV123" i="87" s="1"/>
  <c r="B50" i="127" a="1"/>
  <c r="B42" i="127" a="1"/>
  <c r="M9" i="128" l="1"/>
  <c r="N15" i="128"/>
  <c r="H57" i="87"/>
  <c r="M9" i="122"/>
  <c r="B50" i="127"/>
  <c r="B42" i="127"/>
  <c r="M32" i="122"/>
  <c r="DZ24" i="122"/>
  <c r="DY9" i="122"/>
  <c r="DX57" i="87" s="1"/>
  <c r="ED17" i="122"/>
  <c r="EA31" i="122"/>
  <c r="DZ8" i="122"/>
  <c r="EG49" i="127"/>
  <c r="HF49" i="127"/>
  <c r="FI49" i="127"/>
  <c r="EQ49" i="127"/>
  <c r="GG49" i="127"/>
  <c r="DY49" i="127"/>
  <c r="GM49" i="127"/>
  <c r="IB49" i="127"/>
  <c r="GF49" i="127"/>
  <c r="HG49" i="127"/>
  <c r="EY49" i="127"/>
  <c r="FU49" i="127"/>
  <c r="FQ49" i="127"/>
  <c r="IE49" i="127"/>
  <c r="HW49" i="127"/>
  <c r="EP49" i="127"/>
  <c r="GZ49" i="127"/>
  <c r="HN49" i="127"/>
  <c r="EK49" i="127"/>
  <c r="HJ49" i="127"/>
  <c r="HO49" i="127"/>
  <c r="GK49" i="127"/>
  <c r="EE49" i="127"/>
  <c r="FZ49" i="127"/>
  <c r="DX49" i="127"/>
  <c r="EV49" i="127"/>
  <c r="EZ49" i="127"/>
  <c r="FS49" i="127"/>
  <c r="GV49" i="127"/>
  <c r="IF49" i="127"/>
  <c r="GA49" i="127"/>
  <c r="EF49" i="127"/>
  <c r="FH49" i="127"/>
  <c r="EW49" i="127"/>
  <c r="ET49" i="127"/>
  <c r="EI49" i="127"/>
  <c r="HS49" i="127"/>
  <c r="GO49" i="127"/>
  <c r="HE49" i="127"/>
  <c r="GI49" i="127"/>
  <c r="FT49" i="127"/>
  <c r="EB49" i="127"/>
  <c r="ES49" i="127"/>
  <c r="IA49" i="127"/>
  <c r="GJ49" i="127"/>
  <c r="FR49" i="127"/>
  <c r="HX49" i="127"/>
  <c r="HC49" i="127"/>
  <c r="GL49" i="127"/>
  <c r="GP49" i="127"/>
  <c r="EA49" i="127"/>
  <c r="FW49" i="127"/>
  <c r="HI49" i="127"/>
  <c r="HL49" i="127"/>
  <c r="HM49" i="127"/>
  <c r="GU49" i="127"/>
  <c r="FD49" i="127"/>
  <c r="EH49" i="127"/>
  <c r="FP49" i="127"/>
  <c r="GQ49" i="127"/>
  <c r="FV49" i="127"/>
  <c r="EM49" i="127"/>
  <c r="FJ49" i="127"/>
  <c r="HK49" i="127"/>
  <c r="GR49" i="127"/>
  <c r="EU49" i="127"/>
  <c r="HB49" i="127"/>
  <c r="ID49" i="127"/>
  <c r="GY49" i="127"/>
  <c r="EN49" i="127"/>
  <c r="FO49" i="127"/>
  <c r="HU49" i="127"/>
  <c r="FY49" i="127"/>
  <c r="ER49" i="127"/>
  <c r="GC49" i="127"/>
  <c r="HD49" i="127"/>
  <c r="FM49" i="127"/>
  <c r="GW49" i="127"/>
  <c r="EC49" i="127"/>
  <c r="IH49" i="127"/>
  <c r="IG49" i="127"/>
  <c r="EX49" i="127"/>
  <c r="DW49" i="127"/>
  <c r="FN49" i="127"/>
  <c r="GB49" i="127"/>
  <c r="FL49" i="127"/>
  <c r="ED49" i="127"/>
  <c r="HH49" i="127"/>
  <c r="DZ49" i="127"/>
  <c r="EL49" i="127"/>
  <c r="HA49" i="127"/>
  <c r="FB49" i="127"/>
  <c r="GD49" i="127"/>
  <c r="GE49" i="127"/>
  <c r="GN49" i="127"/>
  <c r="GX49" i="127"/>
  <c r="FX49" i="127"/>
  <c r="FA49" i="127"/>
  <c r="GT49" i="127"/>
  <c r="GS49" i="127"/>
  <c r="HY49" i="127"/>
  <c r="FC49" i="127"/>
  <c r="IC49" i="127"/>
  <c r="FG49" i="127"/>
  <c r="HP49" i="127"/>
  <c r="HZ49" i="127"/>
  <c r="FK49" i="127"/>
  <c r="EO49" i="127"/>
  <c r="FF49" i="127"/>
  <c r="EJ49" i="127"/>
  <c r="HQ49" i="127"/>
  <c r="GH49" i="127"/>
  <c r="FE49" i="127"/>
  <c r="HV49" i="127"/>
  <c r="HT49" i="127"/>
  <c r="HR49" i="127"/>
  <c r="DW57" i="87"/>
  <c r="AF41" i="127"/>
  <c r="CG41" i="127"/>
  <c r="DP41" i="127"/>
  <c r="BJ41" i="127"/>
  <c r="AQ41" i="127"/>
  <c r="DD41" i="127"/>
  <c r="BI41" i="127"/>
  <c r="BE41" i="127"/>
  <c r="BO41" i="127"/>
  <c r="DQ41" i="127"/>
  <c r="BR41" i="127"/>
  <c r="BA41" i="127"/>
  <c r="AJ41" i="127"/>
  <c r="K41" i="127"/>
  <c r="BU41" i="127"/>
  <c r="AX41" i="127"/>
  <c r="T41" i="127"/>
  <c r="N41" i="127"/>
  <c r="CN41" i="127"/>
  <c r="AC41" i="127"/>
  <c r="DI41" i="127"/>
  <c r="AS41" i="127"/>
  <c r="BX41" i="127"/>
  <c r="BC41" i="127"/>
  <c r="AA41" i="127"/>
  <c r="DM41" i="127"/>
  <c r="Z41" i="127"/>
  <c r="CK41" i="127"/>
  <c r="CQ41" i="127"/>
  <c r="BH41" i="127"/>
  <c r="CJ41" i="127"/>
  <c r="DH41" i="127"/>
  <c r="CI41" i="127"/>
  <c r="CZ41" i="127"/>
  <c r="AU41" i="127"/>
  <c r="CC41" i="127"/>
  <c r="AM41" i="127"/>
  <c r="AR41" i="127"/>
  <c r="BQ41" i="127"/>
  <c r="BV41" i="127"/>
  <c r="BL41" i="127"/>
  <c r="BG41" i="127"/>
  <c r="V41" i="127"/>
  <c r="BB41" i="127"/>
  <c r="R41" i="127"/>
  <c r="DC41" i="127"/>
  <c r="DK41" i="127"/>
  <c r="BT41" i="127"/>
  <c r="CW41" i="127"/>
  <c r="CY41" i="127"/>
  <c r="CR41" i="127"/>
  <c r="AT41" i="127"/>
  <c r="AZ41" i="127"/>
  <c r="W41" i="127"/>
  <c r="BK41" i="127"/>
  <c r="BF41" i="127"/>
  <c r="AW41" i="127"/>
  <c r="CT41" i="127"/>
  <c r="BD41" i="127"/>
  <c r="AH41" i="127"/>
  <c r="AB41" i="127"/>
  <c r="AO41" i="127"/>
  <c r="AG41" i="127"/>
  <c r="U41" i="127"/>
  <c r="AD41" i="127"/>
  <c r="AV41" i="127"/>
  <c r="BN41" i="127"/>
  <c r="BW41" i="127"/>
  <c r="CD41" i="127"/>
  <c r="BY41" i="127"/>
  <c r="BZ41" i="127"/>
  <c r="CE41" i="127"/>
  <c r="BM41" i="127"/>
  <c r="DO41" i="127"/>
  <c r="CF41" i="127"/>
  <c r="AK41" i="127"/>
  <c r="M41" i="127"/>
  <c r="L41" i="127"/>
  <c r="DJ41" i="127"/>
  <c r="CP41" i="127"/>
  <c r="AI41" i="127"/>
  <c r="DB41" i="127"/>
  <c r="AE41" i="127"/>
  <c r="Q41" i="127"/>
  <c r="P41" i="127"/>
  <c r="CA41" i="127"/>
  <c r="CL41" i="127"/>
  <c r="DF41" i="127"/>
  <c r="CM41" i="127"/>
  <c r="DE41" i="127"/>
  <c r="CB41" i="127"/>
  <c r="AN41" i="127"/>
  <c r="O41" i="127"/>
  <c r="AL41" i="127"/>
  <c r="Y41" i="127"/>
  <c r="CO41" i="127"/>
  <c r="BP41" i="127"/>
  <c r="CH41" i="127"/>
  <c r="DL41" i="127"/>
  <c r="DR41" i="127"/>
  <c r="BS41" i="127"/>
  <c r="CX41" i="127"/>
  <c r="AY41" i="127"/>
  <c r="X41" i="127"/>
  <c r="S41" i="127"/>
  <c r="DA41" i="127"/>
  <c r="DG41" i="127"/>
  <c r="CS41" i="127"/>
  <c r="AP41" i="127"/>
  <c r="CU41" i="127"/>
  <c r="CV41" i="127"/>
  <c r="DN41" i="127"/>
  <c r="EF33" i="87"/>
  <c r="N19" i="122"/>
  <c r="ED19" i="122" s="1"/>
  <c r="EC19" i="122"/>
  <c r="N18" i="122"/>
  <c r="ED18" i="122" s="1"/>
  <c r="EC18" i="122"/>
  <c r="J33" i="122"/>
  <c r="J8" i="122" s="1"/>
  <c r="D124" i="87"/>
  <c r="E124" i="87" s="1"/>
  <c r="B129" i="87"/>
  <c r="B51" i="127" a="1"/>
  <c r="B43" i="127" a="1"/>
  <c r="N9" i="128" l="1"/>
  <c r="O15" i="128"/>
  <c r="B43" i="127"/>
  <c r="CR43" i="127" s="1"/>
  <c r="N9" i="122"/>
  <c r="I57" i="87"/>
  <c r="B51" i="127"/>
  <c r="EA24" i="122"/>
  <c r="DZ9" i="122"/>
  <c r="DY57" i="87" s="1"/>
  <c r="N32" i="122"/>
  <c r="DC42" i="127"/>
  <c r="AU42" i="127"/>
  <c r="CQ42" i="127"/>
  <c r="AJ42" i="127"/>
  <c r="BZ42" i="127"/>
  <c r="S42" i="127"/>
  <c r="O42" i="127"/>
  <c r="P42" i="127"/>
  <c r="BH42" i="127"/>
  <c r="DR42" i="127"/>
  <c r="AE42" i="127"/>
  <c r="DB42" i="127"/>
  <c r="CY42" i="127"/>
  <c r="AO42" i="127"/>
  <c r="AZ42" i="127"/>
  <c r="CO42" i="127"/>
  <c r="BE42" i="127"/>
  <c r="BI42" i="127"/>
  <c r="CW42" i="127"/>
  <c r="CG42" i="127"/>
  <c r="DA42" i="127"/>
  <c r="CP42" i="127"/>
  <c r="AK42" i="127"/>
  <c r="AB42" i="127"/>
  <c r="BF42" i="127"/>
  <c r="AH42" i="127"/>
  <c r="AD42" i="127"/>
  <c r="X42" i="127"/>
  <c r="DO42" i="127"/>
  <c r="BN42" i="127"/>
  <c r="DI42" i="127"/>
  <c r="AX42" i="127"/>
  <c r="BB42" i="127"/>
  <c r="CD42" i="127"/>
  <c r="BT42" i="127"/>
  <c r="CU42" i="127"/>
  <c r="DJ42" i="127"/>
  <c r="Y42" i="127"/>
  <c r="CS42" i="127"/>
  <c r="AT42" i="127"/>
  <c r="AC42" i="127"/>
  <c r="BR42" i="127"/>
  <c r="CT42" i="127"/>
  <c r="BP42" i="127"/>
  <c r="DH42" i="127"/>
  <c r="Q42" i="127"/>
  <c r="DM42" i="127"/>
  <c r="W42" i="127"/>
  <c r="BY42" i="127"/>
  <c r="AN42" i="127"/>
  <c r="DQ42" i="127"/>
  <c r="BM42" i="127"/>
  <c r="BQ42" i="127"/>
  <c r="AQ42" i="127"/>
  <c r="V42" i="127"/>
  <c r="BG42" i="127"/>
  <c r="AM42" i="127"/>
  <c r="CI42" i="127"/>
  <c r="BW42" i="127"/>
  <c r="AF42" i="127"/>
  <c r="CA42" i="127"/>
  <c r="DE42" i="127"/>
  <c r="CV42" i="127"/>
  <c r="AY42" i="127"/>
  <c r="L42" i="127"/>
  <c r="AW42" i="127"/>
  <c r="CR42" i="127"/>
  <c r="DL42" i="127"/>
  <c r="AP42" i="127"/>
  <c r="AA42" i="127"/>
  <c r="DP42" i="127"/>
  <c r="AS42" i="127"/>
  <c r="CC42" i="127"/>
  <c r="BL42" i="127"/>
  <c r="U42" i="127"/>
  <c r="CH42" i="127"/>
  <c r="DN42" i="127"/>
  <c r="CZ42" i="127"/>
  <c r="BA42" i="127"/>
  <c r="DK42" i="127"/>
  <c r="CJ42" i="127"/>
  <c r="AL42" i="127"/>
  <c r="DG42" i="127"/>
  <c r="M42" i="127"/>
  <c r="BK42" i="127"/>
  <c r="CN42" i="127"/>
  <c r="AG42" i="127"/>
  <c r="DF42" i="127"/>
  <c r="BS42" i="127"/>
  <c r="CL42" i="127"/>
  <c r="BC42" i="127"/>
  <c r="BJ42" i="127"/>
  <c r="BD42" i="127"/>
  <c r="N42" i="127"/>
  <c r="DD42" i="127"/>
  <c r="CB42" i="127"/>
  <c r="CX42" i="127"/>
  <c r="BO42" i="127"/>
  <c r="T42" i="127"/>
  <c r="CF42" i="127"/>
  <c r="AV42" i="127"/>
  <c r="CE42" i="127"/>
  <c r="BU42" i="127"/>
  <c r="CM42" i="127"/>
  <c r="BV42" i="127"/>
  <c r="Z42" i="127"/>
  <c r="CK42" i="127"/>
  <c r="AR42" i="127"/>
  <c r="AI42" i="127"/>
  <c r="R42" i="127"/>
  <c r="BX42" i="127"/>
  <c r="GJ50" i="127"/>
  <c r="ER50" i="127"/>
  <c r="HB50" i="127"/>
  <c r="GW50" i="127"/>
  <c r="IA50" i="127"/>
  <c r="GB50" i="127"/>
  <c r="HJ50" i="127"/>
  <c r="GE50" i="127"/>
  <c r="HG50" i="127"/>
  <c r="FP50" i="127"/>
  <c r="HX50" i="127"/>
  <c r="HP50" i="127"/>
  <c r="GZ50" i="127"/>
  <c r="GT50" i="127"/>
  <c r="EU50" i="127"/>
  <c r="FJ50" i="127"/>
  <c r="HH50" i="127"/>
  <c r="FG50" i="127"/>
  <c r="FZ50" i="127"/>
  <c r="EG50" i="127"/>
  <c r="HS50" i="127"/>
  <c r="FW50" i="127"/>
  <c r="DZ50" i="127"/>
  <c r="IE50" i="127"/>
  <c r="IC50" i="127"/>
  <c r="EQ50" i="127"/>
  <c r="GM50" i="127"/>
  <c r="IG50" i="127"/>
  <c r="DX50" i="127"/>
  <c r="FH50" i="127"/>
  <c r="GR50" i="127"/>
  <c r="FA50" i="127"/>
  <c r="EJ50" i="127"/>
  <c r="IF50" i="127"/>
  <c r="GI50" i="127"/>
  <c r="ED50" i="127"/>
  <c r="EI50" i="127"/>
  <c r="ET50" i="127"/>
  <c r="GL50" i="127"/>
  <c r="ES50" i="127"/>
  <c r="EL50" i="127"/>
  <c r="HZ50" i="127"/>
  <c r="DY50" i="127"/>
  <c r="FE50" i="127"/>
  <c r="HC50" i="127"/>
  <c r="EY50" i="127"/>
  <c r="FU50" i="127"/>
  <c r="EH50" i="127"/>
  <c r="GQ50" i="127"/>
  <c r="HA50" i="127"/>
  <c r="HE50" i="127"/>
  <c r="EP50" i="127"/>
  <c r="IH50" i="127"/>
  <c r="FL50" i="127"/>
  <c r="FS50" i="127"/>
  <c r="ID50" i="127"/>
  <c r="EX50" i="127"/>
  <c r="FM50" i="127"/>
  <c r="HW50" i="127"/>
  <c r="GK50" i="127"/>
  <c r="FV50" i="127"/>
  <c r="FO50" i="127"/>
  <c r="GY50" i="127"/>
  <c r="HO50" i="127"/>
  <c r="FY50" i="127"/>
  <c r="HT50" i="127"/>
  <c r="FB50" i="127"/>
  <c r="FR50" i="127"/>
  <c r="FF50" i="127"/>
  <c r="GO50" i="127"/>
  <c r="EC50" i="127"/>
  <c r="EV50" i="127"/>
  <c r="EM50" i="127"/>
  <c r="FK50" i="127"/>
  <c r="HU50" i="127"/>
  <c r="EO50" i="127"/>
  <c r="HR50" i="127"/>
  <c r="FC50" i="127"/>
  <c r="EK50" i="127"/>
  <c r="HQ50" i="127"/>
  <c r="GX50" i="127"/>
  <c r="GF50" i="127"/>
  <c r="HK50" i="127"/>
  <c r="EB50" i="127"/>
  <c r="EZ50" i="127"/>
  <c r="GS50" i="127"/>
  <c r="IB50" i="127"/>
  <c r="FQ50" i="127"/>
  <c r="GA50" i="127"/>
  <c r="HV50" i="127"/>
  <c r="HD50" i="127"/>
  <c r="GH50" i="127"/>
  <c r="GD50" i="127"/>
  <c r="EA50" i="127"/>
  <c r="HY50" i="127"/>
  <c r="GN50" i="127"/>
  <c r="HN50" i="127"/>
  <c r="HM50" i="127"/>
  <c r="EF50" i="127"/>
  <c r="EE50" i="127"/>
  <c r="HI50" i="127"/>
  <c r="FN50" i="127"/>
  <c r="FT50" i="127"/>
  <c r="GU50" i="127"/>
  <c r="GV50" i="127"/>
  <c r="GG50" i="127"/>
  <c r="FX50" i="127"/>
  <c r="HF50" i="127"/>
  <c r="FD50" i="127"/>
  <c r="GC50" i="127"/>
  <c r="EW50" i="127"/>
  <c r="EN50" i="127"/>
  <c r="GP50" i="127"/>
  <c r="HL50" i="127"/>
  <c r="FI50" i="127"/>
  <c r="EB31" i="122"/>
  <c r="EA8" i="122"/>
  <c r="CE43" i="127"/>
  <c r="DM43" i="127"/>
  <c r="BX43" i="127"/>
  <c r="EG33" i="87"/>
  <c r="K33" i="122"/>
  <c r="K8" i="122" s="1"/>
  <c r="F124" i="87"/>
  <c r="B44" i="127" a="1"/>
  <c r="B52" i="127" a="1"/>
  <c r="BT43" i="127" l="1"/>
  <c r="S43" i="127"/>
  <c r="CJ43" i="127"/>
  <c r="AF43" i="127"/>
  <c r="CY43" i="127"/>
  <c r="BM43" i="127"/>
  <c r="AG43" i="127"/>
  <c r="AO43" i="127"/>
  <c r="CX43" i="127"/>
  <c r="AN43" i="127"/>
  <c r="CU43" i="127"/>
  <c r="BL43" i="127"/>
  <c r="M43" i="127"/>
  <c r="BN43" i="127"/>
  <c r="CF43" i="127"/>
  <c r="DK43" i="127"/>
  <c r="AJ43" i="127"/>
  <c r="CG43" i="127"/>
  <c r="R43" i="127"/>
  <c r="DP43" i="127"/>
  <c r="CN43" i="127"/>
  <c r="DG43" i="127"/>
  <c r="P15" i="128"/>
  <c r="O9" i="128"/>
  <c r="BW43" i="127"/>
  <c r="DI43" i="127"/>
  <c r="DN43" i="127"/>
  <c r="DL43" i="127"/>
  <c r="BY43" i="127"/>
  <c r="AD43" i="127"/>
  <c r="DH43" i="127"/>
  <c r="DJ43" i="127"/>
  <c r="DC43" i="127"/>
  <c r="CL43" i="127"/>
  <c r="AM43" i="127"/>
  <c r="BO43" i="127"/>
  <c r="N43" i="127"/>
  <c r="CS43" i="127"/>
  <c r="BS43" i="127"/>
  <c r="Z43" i="127"/>
  <c r="CZ43" i="127"/>
  <c r="BP43" i="127"/>
  <c r="AI43" i="127"/>
  <c r="DE43" i="127"/>
  <c r="X43" i="127"/>
  <c r="CP43" i="127"/>
  <c r="BG43" i="127"/>
  <c r="BQ43" i="127"/>
  <c r="BJ43" i="127"/>
  <c r="AX43" i="127"/>
  <c r="CI43" i="127"/>
  <c r="AT43" i="127"/>
  <c r="AC43" i="127"/>
  <c r="BD43" i="127"/>
  <c r="CA43" i="127"/>
  <c r="CB43" i="127"/>
  <c r="T43" i="127"/>
  <c r="AS43" i="127"/>
  <c r="AL43" i="127"/>
  <c r="AR43" i="127"/>
  <c r="DA43" i="127"/>
  <c r="BF43" i="127"/>
  <c r="W43" i="127"/>
  <c r="DR43" i="127"/>
  <c r="AU43" i="127"/>
  <c r="BE43" i="127"/>
  <c r="BK43" i="127"/>
  <c r="BB43" i="127"/>
  <c r="BV43" i="127"/>
  <c r="CW43" i="127"/>
  <c r="Y43" i="127"/>
  <c r="DO43" i="127"/>
  <c r="CV43" i="127"/>
  <c r="BA43" i="127"/>
  <c r="CQ43" i="127"/>
  <c r="AW43" i="127"/>
  <c r="CO43" i="127"/>
  <c r="AH43" i="127"/>
  <c r="AK43" i="127"/>
  <c r="U43" i="127"/>
  <c r="AQ43" i="127"/>
  <c r="AB43" i="127"/>
  <c r="BC43" i="127"/>
  <c r="P43" i="127"/>
  <c r="CM43" i="127"/>
  <c r="CH43" i="127"/>
  <c r="BI43" i="127"/>
  <c r="CC43" i="127"/>
  <c r="O43" i="127"/>
  <c r="BZ43" i="127"/>
  <c r="AA43" i="127"/>
  <c r="CK43" i="127"/>
  <c r="AE43" i="127"/>
  <c r="DB43" i="127"/>
  <c r="BU43" i="127"/>
  <c r="BH43" i="127"/>
  <c r="DQ43" i="127"/>
  <c r="Q43" i="127"/>
  <c r="AP43" i="127"/>
  <c r="AY43" i="127"/>
  <c r="AZ43" i="127"/>
  <c r="AV43" i="127"/>
  <c r="BR43" i="127"/>
  <c r="CD43" i="127"/>
  <c r="DF43" i="127"/>
  <c r="DD43" i="127"/>
  <c r="CT43" i="127"/>
  <c r="V43" i="127"/>
  <c r="B44" i="127"/>
  <c r="BB44" i="127" s="1"/>
  <c r="J57" i="87"/>
  <c r="B52" i="127"/>
  <c r="EB24" i="122"/>
  <c r="EA9" i="122"/>
  <c r="EC31" i="122"/>
  <c r="EB8" i="122"/>
  <c r="FQ51" i="127"/>
  <c r="GM51" i="127"/>
  <c r="GL51" i="127"/>
  <c r="GN51" i="127"/>
  <c r="IE51" i="127"/>
  <c r="FT51" i="127"/>
  <c r="HG51" i="127"/>
  <c r="EB51" i="127"/>
  <c r="IH51" i="127"/>
  <c r="GZ51" i="127"/>
  <c r="HU51" i="127"/>
  <c r="IG51" i="127"/>
  <c r="GQ51" i="127"/>
  <c r="ER51" i="127"/>
  <c r="FC51" i="127"/>
  <c r="GD51" i="127"/>
  <c r="GU51" i="127"/>
  <c r="FF51" i="127"/>
  <c r="HL51" i="127"/>
  <c r="HD51" i="127"/>
  <c r="EA51" i="127"/>
  <c r="HO51" i="127"/>
  <c r="HK51" i="127"/>
  <c r="FG51" i="127"/>
  <c r="FR51" i="127"/>
  <c r="GW51" i="127"/>
  <c r="HW51" i="127"/>
  <c r="HJ51" i="127"/>
  <c r="GI51" i="127"/>
  <c r="FU51" i="127"/>
  <c r="EI51" i="127"/>
  <c r="EF51" i="127"/>
  <c r="GO51" i="127"/>
  <c r="GF51" i="127"/>
  <c r="FW51" i="127"/>
  <c r="FB51" i="127"/>
  <c r="GB51" i="127"/>
  <c r="EO51" i="127"/>
  <c r="GC51" i="127"/>
  <c r="FA51" i="127"/>
  <c r="EW51" i="127"/>
  <c r="FZ51" i="127"/>
  <c r="GJ51" i="127"/>
  <c r="ID51" i="127"/>
  <c r="FD51" i="127"/>
  <c r="HN51" i="127"/>
  <c r="EP51" i="127"/>
  <c r="HZ51" i="127"/>
  <c r="GG51" i="127"/>
  <c r="GR51" i="127"/>
  <c r="DY51" i="127"/>
  <c r="EM51" i="127"/>
  <c r="EE51" i="127"/>
  <c r="GV51" i="127"/>
  <c r="HV51" i="127"/>
  <c r="HA51" i="127"/>
  <c r="ET51" i="127"/>
  <c r="FH51" i="127"/>
  <c r="IB51" i="127"/>
  <c r="DZ51" i="127"/>
  <c r="FL51" i="127"/>
  <c r="GP51" i="127"/>
  <c r="EN51" i="127"/>
  <c r="EG51" i="127"/>
  <c r="EY51" i="127"/>
  <c r="HH51" i="127"/>
  <c r="GA51" i="127"/>
  <c r="EL51" i="127"/>
  <c r="FO51" i="127"/>
  <c r="EC51" i="127"/>
  <c r="GY51" i="127"/>
  <c r="HP51" i="127"/>
  <c r="FI51" i="127"/>
  <c r="EV51" i="127"/>
  <c r="HQ51" i="127"/>
  <c r="FE51" i="127"/>
  <c r="HS51" i="127"/>
  <c r="HE51" i="127"/>
  <c r="FX51" i="127"/>
  <c r="HB51" i="127"/>
  <c r="FS51" i="127"/>
  <c r="EJ51" i="127"/>
  <c r="HF51" i="127"/>
  <c r="GK51" i="127"/>
  <c r="EK51" i="127"/>
  <c r="EU51" i="127"/>
  <c r="EX51" i="127"/>
  <c r="IC51" i="127"/>
  <c r="HX51" i="127"/>
  <c r="HT51" i="127"/>
  <c r="EQ51" i="127"/>
  <c r="ES51" i="127"/>
  <c r="FN51" i="127"/>
  <c r="FJ51" i="127"/>
  <c r="FV51" i="127"/>
  <c r="IF51" i="127"/>
  <c r="FP51" i="127"/>
  <c r="HM51" i="127"/>
  <c r="FM51" i="127"/>
  <c r="FY51" i="127"/>
  <c r="ED51" i="127"/>
  <c r="GX51" i="127"/>
  <c r="GT51" i="127"/>
  <c r="GS51" i="127"/>
  <c r="EZ51" i="127"/>
  <c r="GE51" i="127"/>
  <c r="HY51" i="127"/>
  <c r="GH51" i="127"/>
  <c r="EH51" i="127"/>
  <c r="FK51" i="127"/>
  <c r="HI51" i="127"/>
  <c r="HR51" i="127"/>
  <c r="IA51" i="127"/>
  <c r="HC51" i="127"/>
  <c r="EH33" i="87"/>
  <c r="L33" i="122"/>
  <c r="L8" i="122" s="1"/>
  <c r="G124" i="87"/>
  <c r="B53" i="127" a="1"/>
  <c r="AH44" i="127" l="1"/>
  <c r="Q15" i="128"/>
  <c r="P9" i="128"/>
  <c r="AZ44" i="127"/>
  <c r="BI44" i="127"/>
  <c r="U44" i="127"/>
  <c r="BE44" i="127"/>
  <c r="BQ44" i="127"/>
  <c r="CA44" i="127"/>
  <c r="T44" i="127"/>
  <c r="BA44" i="127"/>
  <c r="AN44" i="127"/>
  <c r="DD44" i="127"/>
  <c r="DJ44" i="127"/>
  <c r="DI44" i="127"/>
  <c r="R44" i="127"/>
  <c r="S44" i="127"/>
  <c r="AW44" i="127"/>
  <c r="AE44" i="127"/>
  <c r="DB44" i="127"/>
  <c r="AG44" i="127"/>
  <c r="BW44" i="127"/>
  <c r="P44" i="127"/>
  <c r="AM44" i="127"/>
  <c r="CE44" i="127"/>
  <c r="BC44" i="127"/>
  <c r="CS44" i="127"/>
  <c r="AQ44" i="127"/>
  <c r="AF44" i="127"/>
  <c r="BN44" i="127"/>
  <c r="X44" i="127"/>
  <c r="BL44" i="127"/>
  <c r="AI44" i="127"/>
  <c r="BK44" i="127"/>
  <c r="DG44" i="127"/>
  <c r="CV44" i="127"/>
  <c r="CJ44" i="127"/>
  <c r="AY44" i="127"/>
  <c r="AR44" i="127"/>
  <c r="DR44" i="127"/>
  <c r="CT44" i="127"/>
  <c r="DA44" i="127"/>
  <c r="AA44" i="127"/>
  <c r="CD44" i="127"/>
  <c r="DN44" i="127"/>
  <c r="CG44" i="127"/>
  <c r="BH44" i="127"/>
  <c r="CY44" i="127"/>
  <c r="BT44" i="127"/>
  <c r="DM44" i="127"/>
  <c r="BG44" i="127"/>
  <c r="DP44" i="127"/>
  <c r="AD44" i="127"/>
  <c r="CZ44" i="127"/>
  <c r="CU44" i="127"/>
  <c r="CF44" i="127"/>
  <c r="N44" i="127"/>
  <c r="DH44" i="127"/>
  <c r="W44" i="127"/>
  <c r="AO44" i="127"/>
  <c r="DC44" i="127"/>
  <c r="CX44" i="127"/>
  <c r="BV44" i="127"/>
  <c r="DO44" i="127"/>
  <c r="AX44" i="127"/>
  <c r="AJ44" i="127"/>
  <c r="BY44" i="127"/>
  <c r="CM44" i="127"/>
  <c r="BP44" i="127"/>
  <c r="CP44" i="127"/>
  <c r="O44" i="127"/>
  <c r="BZ44" i="127"/>
  <c r="Q44" i="127"/>
  <c r="CH44" i="127"/>
  <c r="CL44" i="127"/>
  <c r="DQ44" i="127"/>
  <c r="AB44" i="127"/>
  <c r="AV44" i="127"/>
  <c r="DL44" i="127"/>
  <c r="CK44" i="127"/>
  <c r="CB44" i="127"/>
  <c r="BF44" i="127"/>
  <c r="CR44" i="127"/>
  <c r="Y44" i="127"/>
  <c r="AK44" i="127"/>
  <c r="AP44" i="127"/>
  <c r="V44" i="127"/>
  <c r="BX44" i="127"/>
  <c r="BU44" i="127"/>
  <c r="Z44" i="127"/>
  <c r="BS44" i="127"/>
  <c r="CI44" i="127"/>
  <c r="CN44" i="127"/>
  <c r="BR44" i="127"/>
  <c r="BM44" i="127"/>
  <c r="AC44" i="127"/>
  <c r="AS44" i="127"/>
  <c r="BD44" i="127"/>
  <c r="BO44" i="127"/>
  <c r="DF44" i="127"/>
  <c r="CQ44" i="127"/>
  <c r="DE44" i="127"/>
  <c r="AU44" i="127"/>
  <c r="AT44" i="127"/>
  <c r="DK44" i="127"/>
  <c r="CO44" i="127"/>
  <c r="AL44" i="127"/>
  <c r="CW44" i="127"/>
  <c r="CC44" i="127"/>
  <c r="BJ44" i="127"/>
  <c r="K57" i="87"/>
  <c r="B53" i="127"/>
  <c r="ED31" i="122"/>
  <c r="ED8" i="122" s="1"/>
  <c r="EC8" i="122"/>
  <c r="EC24" i="122"/>
  <c r="EB9" i="122"/>
  <c r="DZ57" i="87"/>
  <c r="IG52" i="127"/>
  <c r="FH52" i="127"/>
  <c r="EM52" i="127"/>
  <c r="EL52" i="127"/>
  <c r="GY52" i="127"/>
  <c r="FC52" i="127"/>
  <c r="GH52" i="127"/>
  <c r="IF52" i="127"/>
  <c r="HJ52" i="127"/>
  <c r="EG52" i="127"/>
  <c r="HH52" i="127"/>
  <c r="FR52" i="127"/>
  <c r="FQ52" i="127"/>
  <c r="FY52" i="127"/>
  <c r="GJ52" i="127"/>
  <c r="HS52" i="127"/>
  <c r="FX52" i="127"/>
  <c r="ER52" i="127"/>
  <c r="HK52" i="127"/>
  <c r="IB52" i="127"/>
  <c r="FB52" i="127"/>
  <c r="FD52" i="127"/>
  <c r="EA52" i="127"/>
  <c r="EE52" i="127"/>
  <c r="FL52" i="127"/>
  <c r="EP52" i="127"/>
  <c r="GT52" i="127"/>
  <c r="EZ52" i="127"/>
  <c r="HR52" i="127"/>
  <c r="EK52" i="127"/>
  <c r="GM52" i="127"/>
  <c r="EX52" i="127"/>
  <c r="GD52" i="127"/>
  <c r="HZ52" i="127"/>
  <c r="GB52" i="127"/>
  <c r="FU52" i="127"/>
  <c r="EQ52" i="127"/>
  <c r="IH52" i="127"/>
  <c r="HU52" i="127"/>
  <c r="EC52" i="127"/>
  <c r="HC52" i="127"/>
  <c r="EN52" i="127"/>
  <c r="EJ52" i="127"/>
  <c r="HL52" i="127"/>
  <c r="HP52" i="127"/>
  <c r="GG52" i="127"/>
  <c r="HG52" i="127"/>
  <c r="EO52" i="127"/>
  <c r="EV52" i="127"/>
  <c r="HA52" i="127"/>
  <c r="HE52" i="127"/>
  <c r="GR52" i="127"/>
  <c r="ET52" i="127"/>
  <c r="IE52" i="127"/>
  <c r="HN52" i="127"/>
  <c r="GQ52" i="127"/>
  <c r="GV52" i="127"/>
  <c r="EI52" i="127"/>
  <c r="GX52" i="127"/>
  <c r="GU52" i="127"/>
  <c r="GP52" i="127"/>
  <c r="FI52" i="127"/>
  <c r="GS52" i="127"/>
  <c r="FK52" i="127"/>
  <c r="ED52" i="127"/>
  <c r="HD52" i="127"/>
  <c r="FT52" i="127"/>
  <c r="EB52" i="127"/>
  <c r="GW52" i="127"/>
  <c r="HT52" i="127"/>
  <c r="EU52" i="127"/>
  <c r="EF52" i="127"/>
  <c r="GA52" i="127"/>
  <c r="HO52" i="127"/>
  <c r="FS52" i="127"/>
  <c r="FJ52" i="127"/>
  <c r="FV52" i="127"/>
  <c r="GC52" i="127"/>
  <c r="HI52" i="127"/>
  <c r="EH52" i="127"/>
  <c r="HY52" i="127"/>
  <c r="GO52" i="127"/>
  <c r="FE52" i="127"/>
  <c r="HV52" i="127"/>
  <c r="GK52" i="127"/>
  <c r="GN52" i="127"/>
  <c r="GZ52" i="127"/>
  <c r="HW52" i="127"/>
  <c r="GL52" i="127"/>
  <c r="FA52" i="127"/>
  <c r="HM52" i="127"/>
  <c r="EW52" i="127"/>
  <c r="EY52" i="127"/>
  <c r="IC52" i="127"/>
  <c r="DZ52" i="127"/>
  <c r="FG52" i="127"/>
  <c r="GI52" i="127"/>
  <c r="HQ52" i="127"/>
  <c r="FZ52" i="127"/>
  <c r="FM52" i="127"/>
  <c r="HF52" i="127"/>
  <c r="HX52" i="127"/>
  <c r="FO52" i="127"/>
  <c r="HB52" i="127"/>
  <c r="GF52" i="127"/>
  <c r="FP52" i="127"/>
  <c r="FF52" i="127"/>
  <c r="ID52" i="127"/>
  <c r="GE52" i="127"/>
  <c r="FW52" i="127"/>
  <c r="ES52" i="127"/>
  <c r="IA52" i="127"/>
  <c r="FN52" i="127"/>
  <c r="EI33" i="87"/>
  <c r="M33" i="122"/>
  <c r="M8" i="122" s="1"/>
  <c r="H124" i="87"/>
  <c r="B54" i="127" a="1"/>
  <c r="Q9" i="128" l="1"/>
  <c r="R15" i="128"/>
  <c r="L57" i="87"/>
  <c r="B54" i="127"/>
  <c r="ED24" i="122"/>
  <c r="ED9" i="122" s="1"/>
  <c r="EC9" i="122"/>
  <c r="EB57" i="87" s="1"/>
  <c r="EA57" i="87"/>
  <c r="EC57" i="87"/>
  <c r="IH53" i="127"/>
  <c r="EP53" i="127"/>
  <c r="GR53" i="127"/>
  <c r="ED53" i="127"/>
  <c r="HQ53" i="127"/>
  <c r="FI53" i="127"/>
  <c r="FT53" i="127"/>
  <c r="EL53" i="127"/>
  <c r="HO53" i="127"/>
  <c r="FL53" i="127"/>
  <c r="HC53" i="127"/>
  <c r="FQ53" i="127"/>
  <c r="FG53" i="127"/>
  <c r="GD53" i="127"/>
  <c r="HD53" i="127"/>
  <c r="GN53" i="127"/>
  <c r="GO53" i="127"/>
  <c r="FK53" i="127"/>
  <c r="HV53" i="127"/>
  <c r="GT53" i="127"/>
  <c r="EC53" i="127"/>
  <c r="GQ53" i="127"/>
  <c r="GM53" i="127"/>
  <c r="FZ53" i="127"/>
  <c r="EE53" i="127"/>
  <c r="GA53" i="127"/>
  <c r="HG53" i="127"/>
  <c r="HP53" i="127"/>
  <c r="HR53" i="127"/>
  <c r="HI53" i="127"/>
  <c r="ER53" i="127"/>
  <c r="HH53" i="127"/>
  <c r="HX53" i="127"/>
  <c r="EG53" i="127"/>
  <c r="EN53" i="127"/>
  <c r="HT53" i="127"/>
  <c r="ET53" i="127"/>
  <c r="FE53" i="127"/>
  <c r="EK53" i="127"/>
  <c r="HS53" i="127"/>
  <c r="HB53" i="127"/>
  <c r="IE53" i="127"/>
  <c r="EV53" i="127"/>
  <c r="EU53" i="127"/>
  <c r="FB53" i="127"/>
  <c r="IG53" i="127"/>
  <c r="HF53" i="127"/>
  <c r="FM53" i="127"/>
  <c r="IC53" i="127"/>
  <c r="EW53" i="127"/>
  <c r="HW53" i="127"/>
  <c r="HY53" i="127"/>
  <c r="HU53" i="127"/>
  <c r="EA53" i="127"/>
  <c r="FN53" i="127"/>
  <c r="HM53" i="127"/>
  <c r="GJ53" i="127"/>
  <c r="EH53" i="127"/>
  <c r="GE53" i="127"/>
  <c r="EF53" i="127"/>
  <c r="FC53" i="127"/>
  <c r="EZ53" i="127"/>
  <c r="HK53" i="127"/>
  <c r="IB53" i="127"/>
  <c r="EX53" i="127"/>
  <c r="FY53" i="127"/>
  <c r="HL53" i="127"/>
  <c r="GZ53" i="127"/>
  <c r="IF53" i="127"/>
  <c r="HZ53" i="127"/>
  <c r="GB53" i="127"/>
  <c r="EI53" i="127"/>
  <c r="FF53" i="127"/>
  <c r="HA53" i="127"/>
  <c r="FU53" i="127"/>
  <c r="FA53" i="127"/>
  <c r="FX53" i="127"/>
  <c r="EB53" i="127"/>
  <c r="GF53" i="127"/>
  <c r="GX53" i="127"/>
  <c r="EJ53" i="127"/>
  <c r="GG53" i="127"/>
  <c r="GU53" i="127"/>
  <c r="EO53" i="127"/>
  <c r="FD53" i="127"/>
  <c r="HE53" i="127"/>
  <c r="HN53" i="127"/>
  <c r="ES53" i="127"/>
  <c r="GY53" i="127"/>
  <c r="FW53" i="127"/>
  <c r="FV53" i="127"/>
  <c r="HJ53" i="127"/>
  <c r="EY53" i="127"/>
  <c r="GV53" i="127"/>
  <c r="GC53" i="127"/>
  <c r="GH53" i="127"/>
  <c r="GK53" i="127"/>
  <c r="EM53" i="127"/>
  <c r="IA53" i="127"/>
  <c r="GW53" i="127"/>
  <c r="FS53" i="127"/>
  <c r="EQ53" i="127"/>
  <c r="FP53" i="127"/>
  <c r="FH53" i="127"/>
  <c r="FO53" i="127"/>
  <c r="GS53" i="127"/>
  <c r="FR53" i="127"/>
  <c r="GI53" i="127"/>
  <c r="FJ53" i="127"/>
  <c r="ID53" i="127"/>
  <c r="GL53" i="127"/>
  <c r="GP53" i="127"/>
  <c r="EJ33" i="87"/>
  <c r="N33" i="122"/>
  <c r="N8" i="122" s="1"/>
  <c r="I124" i="87"/>
  <c r="B55" i="127" a="1"/>
  <c r="B56" i="127" a="1"/>
  <c r="S15" i="128" l="1"/>
  <c r="R9" i="128"/>
  <c r="M57" i="87"/>
  <c r="B55" i="127"/>
  <c r="B56" i="127"/>
  <c r="FO54" i="127"/>
  <c r="GD54" i="127"/>
  <c r="EO54" i="127"/>
  <c r="HM54" i="127"/>
  <c r="EE54" i="127"/>
  <c r="IB54" i="127"/>
  <c r="GZ54" i="127"/>
  <c r="GU54" i="127"/>
  <c r="IH54" i="127"/>
  <c r="FW54" i="127"/>
  <c r="HL54" i="127"/>
  <c r="ID54" i="127"/>
  <c r="HN54" i="127"/>
  <c r="IF54" i="127"/>
  <c r="GL54" i="127"/>
  <c r="GS54" i="127"/>
  <c r="HR54" i="127"/>
  <c r="ED54" i="127"/>
  <c r="GO54" i="127"/>
  <c r="HU54" i="127"/>
  <c r="HG54" i="127"/>
  <c r="GY54" i="127"/>
  <c r="FY54" i="127"/>
  <c r="GT54" i="127"/>
  <c r="FB54" i="127"/>
  <c r="GX54" i="127"/>
  <c r="FK54" i="127"/>
  <c r="EU54" i="127"/>
  <c r="FQ54" i="127"/>
  <c r="GE54" i="127"/>
  <c r="FI54" i="127"/>
  <c r="IG54" i="127"/>
  <c r="EF54" i="127"/>
  <c r="GC54" i="127"/>
  <c r="EI54" i="127"/>
  <c r="EN54" i="127"/>
  <c r="GV54" i="127"/>
  <c r="FH54" i="127"/>
  <c r="EC54" i="127"/>
  <c r="FG54" i="127"/>
  <c r="GB54" i="127"/>
  <c r="HS54" i="127"/>
  <c r="FV54" i="127"/>
  <c r="GJ54" i="127"/>
  <c r="HQ54" i="127"/>
  <c r="GM54" i="127"/>
  <c r="EB54" i="127"/>
  <c r="IC54" i="127"/>
  <c r="HF54" i="127"/>
  <c r="EK54" i="127"/>
  <c r="FN54" i="127"/>
  <c r="FJ54" i="127"/>
  <c r="ET54" i="127"/>
  <c r="GG54" i="127"/>
  <c r="FZ54" i="127"/>
  <c r="GA54" i="127"/>
  <c r="HK54" i="127"/>
  <c r="EZ54" i="127"/>
  <c r="HE54" i="127"/>
  <c r="FA54" i="127"/>
  <c r="GH54" i="127"/>
  <c r="FC54" i="127"/>
  <c r="GI54" i="127"/>
  <c r="HB54" i="127"/>
  <c r="EP54" i="127"/>
  <c r="FD54" i="127"/>
  <c r="GF54" i="127"/>
  <c r="EM54" i="127"/>
  <c r="EG54" i="127"/>
  <c r="HP54" i="127"/>
  <c r="HA54" i="127"/>
  <c r="FE54" i="127"/>
  <c r="EY54" i="127"/>
  <c r="HJ54" i="127"/>
  <c r="HD54" i="127"/>
  <c r="GP54" i="127"/>
  <c r="EX54" i="127"/>
  <c r="IE54" i="127"/>
  <c r="HC54" i="127"/>
  <c r="HT54" i="127"/>
  <c r="EL54" i="127"/>
  <c r="FF54" i="127"/>
  <c r="FT54" i="127"/>
  <c r="FR54" i="127"/>
  <c r="GN54" i="127"/>
  <c r="FP54" i="127"/>
  <c r="GQ54" i="127"/>
  <c r="GW54" i="127"/>
  <c r="FX54" i="127"/>
  <c r="HV54" i="127"/>
  <c r="EW54" i="127"/>
  <c r="EH54" i="127"/>
  <c r="EQ54" i="127"/>
  <c r="HZ54" i="127"/>
  <c r="HH54" i="127"/>
  <c r="HX54" i="127"/>
  <c r="FU54" i="127"/>
  <c r="GK54" i="127"/>
  <c r="EJ54" i="127"/>
  <c r="HW54" i="127"/>
  <c r="HI54" i="127"/>
  <c r="IA54" i="127"/>
  <c r="ER54" i="127"/>
  <c r="HY54" i="127"/>
  <c r="FM54" i="127"/>
  <c r="HO54" i="127"/>
  <c r="FS54" i="127"/>
  <c r="EV54" i="127"/>
  <c r="GR54" i="127"/>
  <c r="FL54" i="127"/>
  <c r="ES54" i="127"/>
  <c r="EK33" i="87"/>
  <c r="J124" i="87"/>
  <c r="T15" i="128" l="1"/>
  <c r="S9" i="128"/>
  <c r="EG56" i="127"/>
  <c r="GL56" i="127"/>
  <c r="GT56" i="127"/>
  <c r="FB56" i="127"/>
  <c r="HC56" i="127"/>
  <c r="GU56" i="127"/>
  <c r="ET56" i="127"/>
  <c r="GA56" i="127"/>
  <c r="GH56" i="127"/>
  <c r="FD56" i="127"/>
  <c r="HK56" i="127"/>
  <c r="HZ56" i="127"/>
  <c r="EM56" i="127"/>
  <c r="FS56" i="127"/>
  <c r="ED56" i="127"/>
  <c r="HJ56" i="127"/>
  <c r="EP56" i="127"/>
  <c r="HQ56" i="127"/>
  <c r="HT56" i="127"/>
  <c r="FN56" i="127"/>
  <c r="GJ56" i="127"/>
  <c r="HH56" i="127"/>
  <c r="EE56" i="127"/>
  <c r="IF56" i="127"/>
  <c r="EI56" i="127"/>
  <c r="FR56" i="127"/>
  <c r="FH56" i="127"/>
  <c r="EQ56" i="127"/>
  <c r="IB56" i="127"/>
  <c r="EJ56" i="127"/>
  <c r="FV56" i="127"/>
  <c r="FM56" i="127"/>
  <c r="GS56" i="127"/>
  <c r="HW56" i="127"/>
  <c r="FA56" i="127"/>
  <c r="FP56" i="127"/>
  <c r="EZ56" i="127"/>
  <c r="HX56" i="127"/>
  <c r="GP56" i="127"/>
  <c r="FU56" i="127"/>
  <c r="GK56" i="127"/>
  <c r="FC56" i="127"/>
  <c r="HS56" i="127"/>
  <c r="GW56" i="127"/>
  <c r="EU56" i="127"/>
  <c r="IG56" i="127"/>
  <c r="HR56" i="127"/>
  <c r="GN56" i="127"/>
  <c r="ID56" i="127"/>
  <c r="EW56" i="127"/>
  <c r="HB56" i="127"/>
  <c r="FG56" i="127"/>
  <c r="HA56" i="127"/>
  <c r="EN56" i="127"/>
  <c r="GF56" i="127"/>
  <c r="EO56" i="127"/>
  <c r="IH56" i="127"/>
  <c r="ES56" i="127"/>
  <c r="IA56" i="127"/>
  <c r="HV56" i="127"/>
  <c r="FT56" i="127"/>
  <c r="IE56" i="127"/>
  <c r="FX56" i="127"/>
  <c r="EK56" i="127"/>
  <c r="GO56" i="127"/>
  <c r="IC56" i="127"/>
  <c r="HO56" i="127"/>
  <c r="GI56" i="127"/>
  <c r="FF56" i="127"/>
  <c r="GQ56" i="127"/>
  <c r="GC56" i="127"/>
  <c r="FZ56" i="127"/>
  <c r="EL56" i="127"/>
  <c r="EF56" i="127"/>
  <c r="FQ56" i="127"/>
  <c r="HP56" i="127"/>
  <c r="HL56" i="127"/>
  <c r="FW56" i="127"/>
  <c r="FY56" i="127"/>
  <c r="HN56" i="127"/>
  <c r="GD56" i="127"/>
  <c r="HU56" i="127"/>
  <c r="GY56" i="127"/>
  <c r="FI56" i="127"/>
  <c r="HD56" i="127"/>
  <c r="ER56" i="127"/>
  <c r="GE56" i="127"/>
  <c r="GV56" i="127"/>
  <c r="HG56" i="127"/>
  <c r="EH56" i="127"/>
  <c r="HE56" i="127"/>
  <c r="GG56" i="127"/>
  <c r="GZ56" i="127"/>
  <c r="HM56" i="127"/>
  <c r="FL56" i="127"/>
  <c r="GR56" i="127"/>
  <c r="HF56" i="127"/>
  <c r="HI56" i="127"/>
  <c r="GB56" i="127"/>
  <c r="FK56" i="127"/>
  <c r="HY56" i="127"/>
  <c r="GX56" i="127"/>
  <c r="FJ56" i="127"/>
  <c r="GM56" i="127"/>
  <c r="EV56" i="127"/>
  <c r="FO56" i="127"/>
  <c r="FE56" i="127"/>
  <c r="EY56" i="127"/>
  <c r="EX56" i="127"/>
  <c r="ER55" i="127"/>
  <c r="HS55" i="127"/>
  <c r="HX55" i="127"/>
  <c r="FS55" i="127"/>
  <c r="HN55" i="127"/>
  <c r="EI55" i="127"/>
  <c r="HY55" i="127"/>
  <c r="FF55" i="127"/>
  <c r="HL55" i="127"/>
  <c r="HR55" i="127"/>
  <c r="FE55" i="127"/>
  <c r="HK55" i="127"/>
  <c r="GT55" i="127"/>
  <c r="FH55" i="127"/>
  <c r="HW55" i="127"/>
  <c r="EL55" i="127"/>
  <c r="FY55" i="127"/>
  <c r="GW55" i="127"/>
  <c r="EP55" i="127"/>
  <c r="GY55" i="127"/>
  <c r="IH55" i="127"/>
  <c r="GG55" i="127"/>
  <c r="EM55" i="127"/>
  <c r="FL55" i="127"/>
  <c r="EF55" i="127"/>
  <c r="FN55" i="127"/>
  <c r="HQ55" i="127"/>
  <c r="FI55" i="127"/>
  <c r="EU55" i="127"/>
  <c r="HV55" i="127"/>
  <c r="FC55" i="127"/>
  <c r="EG55" i="127"/>
  <c r="FA55" i="127"/>
  <c r="GF55" i="127"/>
  <c r="FO55" i="127"/>
  <c r="HB55" i="127"/>
  <c r="GA55" i="127"/>
  <c r="IE55" i="127"/>
  <c r="HU55" i="127"/>
  <c r="EC55" i="127"/>
  <c r="EK55" i="127"/>
  <c r="EQ55" i="127"/>
  <c r="GK55" i="127"/>
  <c r="FZ55" i="127"/>
  <c r="FV55" i="127"/>
  <c r="HE55" i="127"/>
  <c r="HF55" i="127"/>
  <c r="GR55" i="127"/>
  <c r="HC55" i="127"/>
  <c r="FX55" i="127"/>
  <c r="IG55" i="127"/>
  <c r="FP55" i="127"/>
  <c r="FB55" i="127"/>
  <c r="GP55" i="127"/>
  <c r="FJ55" i="127"/>
  <c r="GB55" i="127"/>
  <c r="GM55" i="127"/>
  <c r="GC55" i="127"/>
  <c r="HT55" i="127"/>
  <c r="EW55" i="127"/>
  <c r="HJ55" i="127"/>
  <c r="EZ55" i="127"/>
  <c r="GN55" i="127"/>
  <c r="HM55" i="127"/>
  <c r="FW55" i="127"/>
  <c r="IC55" i="127"/>
  <c r="FD55" i="127"/>
  <c r="FM55" i="127"/>
  <c r="IB55" i="127"/>
  <c r="GZ55" i="127"/>
  <c r="HZ55" i="127"/>
  <c r="FK55" i="127"/>
  <c r="HI55" i="127"/>
  <c r="GI55" i="127"/>
  <c r="IA55" i="127"/>
  <c r="ET55" i="127"/>
  <c r="HG55" i="127"/>
  <c r="GL55" i="127"/>
  <c r="GV55" i="127"/>
  <c r="HD55" i="127"/>
  <c r="IF55" i="127"/>
  <c r="GJ55" i="127"/>
  <c r="HP55" i="127"/>
  <c r="EJ55" i="127"/>
  <c r="HO55" i="127"/>
  <c r="FQ55" i="127"/>
  <c r="GH55" i="127"/>
  <c r="ID55" i="127"/>
  <c r="HA55" i="127"/>
  <c r="EN55" i="127"/>
  <c r="EE55" i="127"/>
  <c r="HH55" i="127"/>
  <c r="GQ55" i="127"/>
  <c r="GU55" i="127"/>
  <c r="FG55" i="127"/>
  <c r="GO55" i="127"/>
  <c r="EY55" i="127"/>
  <c r="EH55" i="127"/>
  <c r="GS55" i="127"/>
  <c r="EX55" i="127"/>
  <c r="GD55" i="127"/>
  <c r="EV55" i="127"/>
  <c r="GX55" i="127"/>
  <c r="GE55" i="127"/>
  <c r="FU55" i="127"/>
  <c r="ES55" i="127"/>
  <c r="EO55" i="127"/>
  <c r="FT55" i="127"/>
  <c r="FR55" i="127"/>
  <c r="ED55" i="127"/>
  <c r="EL33" i="87"/>
  <c r="K124" i="87"/>
  <c r="T9" i="128" l="1"/>
  <c r="U15" i="128"/>
  <c r="EM33" i="87"/>
  <c r="L124" i="87"/>
  <c r="V15" i="128" l="1"/>
  <c r="U9" i="128"/>
  <c r="EN33" i="87"/>
  <c r="M124" i="87"/>
  <c r="V9" i="128" l="1"/>
  <c r="W15" i="128"/>
  <c r="EO33" i="87"/>
  <c r="N124" i="87"/>
  <c r="W9" i="128" l="1"/>
  <c r="X15" i="128"/>
  <c r="EP33" i="87"/>
  <c r="O124" i="87"/>
  <c r="Y15" i="128" l="1"/>
  <c r="X9" i="128"/>
  <c r="EQ33" i="87"/>
  <c r="P124" i="87"/>
  <c r="Y9" i="128" l="1"/>
  <c r="Z15" i="128"/>
  <c r="ER33" i="87"/>
  <c r="Q124" i="87"/>
  <c r="Z9" i="128" l="1"/>
  <c r="AA15" i="128"/>
  <c r="ES33" i="87"/>
  <c r="R124" i="87"/>
  <c r="AA9" i="128" l="1"/>
  <c r="AB15" i="128"/>
  <c r="ET33" i="87"/>
  <c r="S124" i="87"/>
  <c r="AB9" i="128" l="1"/>
  <c r="AC15" i="128"/>
  <c r="EU33" i="87"/>
  <c r="T124" i="87"/>
  <c r="AD15" i="128" l="1"/>
  <c r="AC9" i="128"/>
  <c r="EV33" i="87"/>
  <c r="U124" i="87"/>
  <c r="AE15" i="128" l="1"/>
  <c r="AD9" i="128"/>
  <c r="EW33" i="87"/>
  <c r="V124" i="87"/>
  <c r="AF15" i="128" l="1"/>
  <c r="AE9" i="128"/>
  <c r="EX33" i="87"/>
  <c r="W124" i="87"/>
  <c r="AG15" i="128" l="1"/>
  <c r="AF9" i="128"/>
  <c r="EY33" i="87"/>
  <c r="X124" i="87"/>
  <c r="AG9" i="128" l="1"/>
  <c r="AH15" i="128"/>
  <c r="EZ33" i="87"/>
  <c r="Y124" i="87"/>
  <c r="AH9" i="128" l="1"/>
  <c r="AI15" i="128"/>
  <c r="FA33" i="87"/>
  <c r="Z124" i="87"/>
  <c r="AJ15" i="128" l="1"/>
  <c r="AI9" i="128"/>
  <c r="FB33" i="87"/>
  <c r="AA124" i="87"/>
  <c r="AJ9" i="128" l="1"/>
  <c r="AK15" i="128"/>
  <c r="FC33" i="87"/>
  <c r="AB124" i="87"/>
  <c r="AL15" i="128" l="1"/>
  <c r="AK9" i="128"/>
  <c r="FD33" i="87"/>
  <c r="AC124" i="87"/>
  <c r="AM15" i="128" l="1"/>
  <c r="AL9" i="128"/>
  <c r="FE33" i="87"/>
  <c r="AD124" i="87"/>
  <c r="AN15" i="128" l="1"/>
  <c r="AM9" i="128"/>
  <c r="FF33" i="87"/>
  <c r="AE124" i="87"/>
  <c r="AO15" i="128" l="1"/>
  <c r="AN9" i="128"/>
  <c r="FG33" i="87"/>
  <c r="AF124" i="87"/>
  <c r="AP15" i="128" l="1"/>
  <c r="AO9" i="128"/>
  <c r="FH33" i="87"/>
  <c r="AG124" i="87"/>
  <c r="AP9" i="128" l="1"/>
  <c r="AQ15" i="128"/>
  <c r="FI33" i="87"/>
  <c r="AH124" i="87"/>
  <c r="AQ9" i="128" l="1"/>
  <c r="AR15" i="128"/>
  <c r="FJ33" i="87"/>
  <c r="AI124" i="87"/>
  <c r="AR9" i="128" l="1"/>
  <c r="AS15" i="128"/>
  <c r="FK33" i="87"/>
  <c r="AJ124" i="87"/>
  <c r="AS9" i="128" l="1"/>
  <c r="AT15" i="128"/>
  <c r="FL33" i="87"/>
  <c r="AK124" i="87"/>
  <c r="AT9" i="128" l="1"/>
  <c r="AU15" i="128"/>
  <c r="FM33" i="87"/>
  <c r="AL124" i="87"/>
  <c r="AU9" i="128" l="1"/>
  <c r="AV15" i="128"/>
  <c r="FN33" i="87"/>
  <c r="AM124" i="87"/>
  <c r="AV9" i="128" l="1"/>
  <c r="AW15" i="128"/>
  <c r="FO33" i="87"/>
  <c r="AN124" i="87"/>
  <c r="AW9" i="128" l="1"/>
  <c r="AX15" i="128"/>
  <c r="FP33" i="87"/>
  <c r="AO124" i="87"/>
  <c r="AY15" i="128" l="1"/>
  <c r="AX9" i="128"/>
  <c r="FQ33" i="87"/>
  <c r="AP124" i="87"/>
  <c r="AZ15" i="128" l="1"/>
  <c r="AY9" i="128"/>
  <c r="FR33" i="87"/>
  <c r="AQ124" i="87"/>
  <c r="BA15" i="128" l="1"/>
  <c r="AZ9" i="128"/>
  <c r="FS33" i="87"/>
  <c r="AR124" i="87"/>
  <c r="BB15" i="128" l="1"/>
  <c r="BA9" i="128"/>
  <c r="FT33" i="87"/>
  <c r="AS124" i="87"/>
  <c r="BC15" i="128" l="1"/>
  <c r="BB9" i="128"/>
  <c r="FU33" i="87"/>
  <c r="AT124" i="87"/>
  <c r="BD15" i="128" l="1"/>
  <c r="BC9" i="128"/>
  <c r="FV33" i="87"/>
  <c r="AU124" i="87"/>
  <c r="BE15" i="128" l="1"/>
  <c r="BD9" i="128"/>
  <c r="FW33" i="87"/>
  <c r="AV124" i="87"/>
  <c r="BE9" i="128" l="1"/>
  <c r="BF15" i="128"/>
  <c r="FX33" i="87"/>
  <c r="AW124" i="87"/>
  <c r="BG15" i="128" l="1"/>
  <c r="BF9" i="128"/>
  <c r="FY33" i="87"/>
  <c r="AX124" i="87"/>
  <c r="BH15" i="128" l="1"/>
  <c r="BG9" i="128"/>
  <c r="FZ33" i="87"/>
  <c r="AY124" i="87"/>
  <c r="BH9" i="128" l="1"/>
  <c r="BI15" i="128"/>
  <c r="GA33" i="87"/>
  <c r="AZ124" i="87"/>
  <c r="BI9" i="128" l="1"/>
  <c r="BJ15" i="128"/>
  <c r="GB33" i="87"/>
  <c r="BA124" i="87"/>
  <c r="BK15" i="128" l="1"/>
  <c r="BJ9" i="128"/>
  <c r="GC33" i="87"/>
  <c r="BB124" i="87"/>
  <c r="BL15" i="128" l="1"/>
  <c r="BK9" i="128"/>
  <c r="GD33" i="87"/>
  <c r="BC124" i="87"/>
  <c r="BM15" i="128" l="1"/>
  <c r="BL9" i="128"/>
  <c r="GE33" i="87"/>
  <c r="BD124" i="87"/>
  <c r="BN15" i="128" l="1"/>
  <c r="BM9" i="128"/>
  <c r="GF33" i="87"/>
  <c r="BE124" i="87"/>
  <c r="BO15" i="128" l="1"/>
  <c r="BN9" i="128"/>
  <c r="GG33" i="87"/>
  <c r="BF124" i="87"/>
  <c r="BP15" i="128" l="1"/>
  <c r="BO9" i="128"/>
  <c r="GH33" i="87"/>
  <c r="BG124" i="87"/>
  <c r="BP9" i="128" l="1"/>
  <c r="BQ15" i="128"/>
  <c r="GI33" i="87"/>
  <c r="BH124" i="87"/>
  <c r="BQ9" i="128" l="1"/>
  <c r="BR15" i="128"/>
  <c r="GJ33" i="87"/>
  <c r="BI124" i="87"/>
  <c r="BS15" i="128" l="1"/>
  <c r="BR9" i="128"/>
  <c r="GK33" i="87"/>
  <c r="BJ124" i="87"/>
  <c r="BS9" i="128" l="1"/>
  <c r="BT15" i="128"/>
  <c r="GL33" i="87"/>
  <c r="BK124" i="87"/>
  <c r="BU15" i="128" l="1"/>
  <c r="BT9" i="128"/>
  <c r="GM33" i="87"/>
  <c r="BL124" i="87"/>
  <c r="BV15" i="128" l="1"/>
  <c r="BU9" i="128"/>
  <c r="GN33" i="87"/>
  <c r="BM124" i="87"/>
  <c r="BW15" i="128" l="1"/>
  <c r="BV9" i="128"/>
  <c r="GO33" i="87"/>
  <c r="BN124" i="87"/>
  <c r="BW9" i="128" l="1"/>
  <c r="BX15" i="128"/>
  <c r="GP33" i="87"/>
  <c r="BO124" i="87"/>
  <c r="BX9" i="128" l="1"/>
  <c r="BY15" i="128"/>
  <c r="GQ33" i="87"/>
  <c r="BP124" i="87"/>
  <c r="BY9" i="128" l="1"/>
  <c r="BZ15" i="128"/>
  <c r="GR33" i="87"/>
  <c r="BQ124" i="87"/>
  <c r="BZ9" i="128" l="1"/>
  <c r="CA15" i="128"/>
  <c r="GS33" i="87"/>
  <c r="BR124" i="87"/>
  <c r="CA9" i="128" l="1"/>
  <c r="CB15" i="128"/>
  <c r="GT33" i="87"/>
  <c r="BS124" i="87"/>
  <c r="CB9" i="128" l="1"/>
  <c r="CC15" i="128"/>
  <c r="GU33" i="87"/>
  <c r="BT124" i="87"/>
  <c r="CD15" i="128" l="1"/>
  <c r="CC9" i="128"/>
  <c r="GV33" i="87"/>
  <c r="BU124" i="87"/>
  <c r="CD9" i="128" l="1"/>
  <c r="CE15" i="128"/>
  <c r="GW33" i="87"/>
  <c r="BV124" i="87"/>
  <c r="CE9" i="128" l="1"/>
  <c r="CF15" i="128"/>
  <c r="GX33" i="87"/>
  <c r="BW124" i="87"/>
  <c r="CF9" i="128" l="1"/>
  <c r="CG15" i="128"/>
  <c r="GY33" i="87"/>
  <c r="BX124" i="87"/>
  <c r="CG9" i="128" l="1"/>
  <c r="CH15" i="128"/>
  <c r="GZ33" i="87"/>
  <c r="BY124" i="87"/>
  <c r="CI15" i="128" l="1"/>
  <c r="CH9" i="128"/>
  <c r="HA33" i="87"/>
  <c r="BZ124" i="87"/>
  <c r="CJ15" i="128" l="1"/>
  <c r="CI9" i="128"/>
  <c r="HB33" i="87"/>
  <c r="CA124" i="87"/>
  <c r="CK15" i="128" l="1"/>
  <c r="CJ9" i="128"/>
  <c r="HC33" i="87"/>
  <c r="CB124" i="87"/>
  <c r="CK9" i="128" l="1"/>
  <c r="CL15" i="128"/>
  <c r="HD33" i="87"/>
  <c r="CC124" i="87"/>
  <c r="CM15" i="128" l="1"/>
  <c r="CL9" i="128"/>
  <c r="HE33" i="87"/>
  <c r="CD124" i="87"/>
  <c r="CN15" i="128" l="1"/>
  <c r="CM9" i="128"/>
  <c r="HF33" i="87"/>
  <c r="CE124" i="87"/>
  <c r="CN9" i="128" l="1"/>
  <c r="CO15" i="128"/>
  <c r="HG33" i="87"/>
  <c r="CF124" i="87"/>
  <c r="CO9" i="128" l="1"/>
  <c r="CP15" i="128"/>
  <c r="HH33" i="87"/>
  <c r="CG124" i="87"/>
  <c r="CP9" i="128" l="1"/>
  <c r="CQ15" i="128"/>
  <c r="HI33" i="87"/>
  <c r="CH124" i="87"/>
  <c r="CQ9" i="128" l="1"/>
  <c r="CR15" i="128"/>
  <c r="HJ33" i="87"/>
  <c r="CI124" i="87"/>
  <c r="CR9" i="128" l="1"/>
  <c r="CS15" i="128"/>
  <c r="HK33" i="87"/>
  <c r="HJ82" i="87"/>
  <c r="HJ110" i="87"/>
  <c r="CJ124" i="87"/>
  <c r="CS9" i="128" l="1"/>
  <c r="CT15" i="128"/>
  <c r="HK82" i="87"/>
  <c r="HK110" i="87"/>
  <c r="HL33" i="87"/>
  <c r="CK124" i="87"/>
  <c r="CU15" i="128" l="1"/>
  <c r="CT9" i="128"/>
  <c r="HL110" i="87"/>
  <c r="HL82" i="87"/>
  <c r="HM33" i="87"/>
  <c r="CL124" i="87"/>
  <c r="CV15" i="128" l="1"/>
  <c r="CU9" i="128"/>
  <c r="HM82" i="87"/>
  <c r="HM110" i="87"/>
  <c r="HN33" i="87"/>
  <c r="CM124" i="87"/>
  <c r="CW15" i="128" l="1"/>
  <c r="CV9" i="128"/>
  <c r="HN82" i="87"/>
  <c r="HN110" i="87"/>
  <c r="HO33" i="87"/>
  <c r="CN124" i="87"/>
  <c r="CX15" i="128" l="1"/>
  <c r="CW9" i="128"/>
  <c r="HO82" i="87"/>
  <c r="HO110" i="87"/>
  <c r="HP33" i="87"/>
  <c r="CO124" i="87"/>
  <c r="CY15" i="128" l="1"/>
  <c r="CX9" i="128"/>
  <c r="HP110" i="87"/>
  <c r="HP82" i="87"/>
  <c r="HQ33" i="87"/>
  <c r="CP124" i="87"/>
  <c r="CY9" i="128" l="1"/>
  <c r="CZ15" i="128"/>
  <c r="HQ82" i="87"/>
  <c r="HQ110" i="87"/>
  <c r="HR33" i="87"/>
  <c r="CQ124" i="87"/>
  <c r="CZ9" i="128" l="1"/>
  <c r="DA15" i="128"/>
  <c r="HR82" i="87"/>
  <c r="HR110" i="87"/>
  <c r="HS33" i="87"/>
  <c r="CR124" i="87"/>
  <c r="DA9" i="128" l="1"/>
  <c r="DB15" i="128"/>
  <c r="HS110" i="87"/>
  <c r="HS82" i="87"/>
  <c r="HT33" i="87"/>
  <c r="CS124" i="87"/>
  <c r="DB9" i="128" l="1"/>
  <c r="DC15" i="128"/>
  <c r="HT82" i="87"/>
  <c r="HT110" i="87"/>
  <c r="HU33" i="87"/>
  <c r="CT124" i="87"/>
  <c r="DC9" i="128" l="1"/>
  <c r="DD15" i="128"/>
  <c r="HU110" i="87"/>
  <c r="HU82" i="87"/>
  <c r="HV33" i="87"/>
  <c r="CU124" i="87"/>
  <c r="DD9" i="128" l="1"/>
  <c r="DE15" i="128"/>
  <c r="HV110" i="87"/>
  <c r="HV82" i="87"/>
  <c r="HW33" i="87"/>
  <c r="CV124" i="87"/>
  <c r="DE9" i="128" l="1"/>
  <c r="DF15" i="128"/>
  <c r="HW82" i="87"/>
  <c r="HW110" i="87"/>
  <c r="HX33" i="87"/>
  <c r="CW124" i="87"/>
  <c r="DG15" i="128" l="1"/>
  <c r="DF9" i="128"/>
  <c r="HX110" i="87"/>
  <c r="HX82" i="87"/>
  <c r="HY33" i="87"/>
  <c r="CX124" i="87"/>
  <c r="DG9" i="128" l="1"/>
  <c r="DH15" i="128"/>
  <c r="HY82" i="87"/>
  <c r="HY110" i="87"/>
  <c r="HZ33" i="87"/>
  <c r="CY124" i="87"/>
  <c r="DI15" i="128" l="1"/>
  <c r="DH9" i="128"/>
  <c r="HZ110" i="87"/>
  <c r="HZ82" i="87"/>
  <c r="IA33" i="87"/>
  <c r="CZ124" i="87"/>
  <c r="DJ15" i="128" l="1"/>
  <c r="DI9" i="128"/>
  <c r="IA82" i="87"/>
  <c r="IA110" i="87"/>
  <c r="IB33" i="87"/>
  <c r="DA124" i="87"/>
  <c r="DK15" i="128" l="1"/>
  <c r="DJ9" i="128"/>
  <c r="IB110" i="87"/>
  <c r="IB82" i="87"/>
  <c r="IC33" i="87"/>
  <c r="DB124" i="87"/>
  <c r="DL15" i="128" l="1"/>
  <c r="DK9" i="128"/>
  <c r="IC82" i="87"/>
  <c r="IC110" i="87"/>
  <c r="ID33" i="87"/>
  <c r="DC124" i="87"/>
  <c r="DL9" i="128" l="1"/>
  <c r="DM15" i="128"/>
  <c r="ID82" i="87"/>
  <c r="ID110" i="87"/>
  <c r="IE33" i="87"/>
  <c r="DD124" i="87"/>
  <c r="DM9" i="128" l="1"/>
  <c r="DN15" i="128"/>
  <c r="IE110" i="87"/>
  <c r="IE82" i="87"/>
  <c r="IG33" i="87"/>
  <c r="IF33" i="87"/>
  <c r="DE124" i="87"/>
  <c r="G5" i="88" l="1"/>
  <c r="F5" i="88"/>
  <c r="DO15" i="128"/>
  <c r="DN9" i="128"/>
  <c r="IF82" i="87"/>
  <c r="IF110" i="87"/>
  <c r="IG110" i="87"/>
  <c r="IG82" i="87"/>
  <c r="DF124" i="87"/>
  <c r="DP15" i="128" l="1"/>
  <c r="DO9" i="128"/>
  <c r="DG124" i="87"/>
  <c r="DQ15" i="128" l="1"/>
  <c r="DP9" i="128"/>
  <c r="DH124" i="87"/>
  <c r="DQ9" i="128" l="1"/>
  <c r="DR15" i="128"/>
  <c r="DI124" i="87"/>
  <c r="DS15" i="128" l="1"/>
  <c r="DR9" i="128"/>
  <c r="DJ124" i="87"/>
  <c r="DT15" i="128" l="1"/>
  <c r="DS9" i="128"/>
  <c r="DK124" i="87"/>
  <c r="DU15" i="128" l="1"/>
  <c r="DT9" i="128"/>
  <c r="DL124" i="87"/>
  <c r="DV15" i="128" l="1"/>
  <c r="DU9" i="128"/>
  <c r="DM124" i="87"/>
  <c r="DW15" i="128" l="1"/>
  <c r="DV9" i="128"/>
  <c r="DN124" i="87"/>
  <c r="DW9" i="128" l="1"/>
  <c r="DX15" i="128"/>
  <c r="DO124" i="87"/>
  <c r="DX9" i="128" l="1"/>
  <c r="DY15" i="128"/>
  <c r="DP124" i="87"/>
  <c r="DY9" i="128" l="1"/>
  <c r="DZ15" i="128"/>
  <c r="DQ124" i="87"/>
  <c r="EA15" i="128" l="1"/>
  <c r="DZ9" i="128"/>
  <c r="DR124" i="87"/>
  <c r="DR136" i="87" s="1"/>
  <c r="EB15" i="128" l="1"/>
  <c r="EA9" i="128"/>
  <c r="DR153" i="87"/>
  <c r="DS124" i="87"/>
  <c r="DS136" i="87" s="1"/>
  <c r="EB9" i="128" l="1"/>
  <c r="EC15" i="128"/>
  <c r="DS153" i="87"/>
  <c r="DT124" i="87"/>
  <c r="DT136" i="87" s="1"/>
  <c r="EC9" i="128" l="1"/>
  <c r="ED15" i="128"/>
  <c r="DT153" i="87"/>
  <c r="DU124" i="87"/>
  <c r="DU136" i="87" s="1"/>
  <c r="EE15" i="128" l="1"/>
  <c r="ED9" i="128"/>
  <c r="DU153" i="87"/>
  <c r="DV124" i="87"/>
  <c r="DV136" i="87" s="1"/>
  <c r="EF15" i="128" l="1"/>
  <c r="EE9" i="128"/>
  <c r="DV153" i="87"/>
  <c r="DW124" i="87"/>
  <c r="DW136" i="87" s="1"/>
  <c r="EF9" i="128" l="1"/>
  <c r="EG15" i="128"/>
  <c r="DW153" i="87"/>
  <c r="DX124" i="87"/>
  <c r="DX136" i="87" s="1"/>
  <c r="EH15" i="128" l="1"/>
  <c r="EG9" i="128"/>
  <c r="DX153" i="87"/>
  <c r="DY124" i="87"/>
  <c r="DY136" i="87" s="1"/>
  <c r="EH9" i="128" l="1"/>
  <c r="EI15" i="128"/>
  <c r="DY153" i="87"/>
  <c r="DZ124" i="87"/>
  <c r="DZ136" i="87" s="1"/>
  <c r="EJ15" i="128" l="1"/>
  <c r="EI9" i="128"/>
  <c r="DZ153" i="87"/>
  <c r="EA124" i="87"/>
  <c r="EA136" i="87" s="1"/>
  <c r="EK15" i="128" l="1"/>
  <c r="EJ9" i="128"/>
  <c r="EA153" i="87"/>
  <c r="EB124" i="87"/>
  <c r="EB136" i="87" s="1"/>
  <c r="EK9" i="128" l="1"/>
  <c r="EL15" i="128"/>
  <c r="EB153" i="87"/>
  <c r="EC124" i="87"/>
  <c r="EC136" i="87" s="1"/>
  <c r="EM15" i="128" l="1"/>
  <c r="EL9" i="128"/>
  <c r="EC153" i="87"/>
  <c r="ED124" i="87"/>
  <c r="ED136" i="87" s="1"/>
  <c r="EN15" i="128" l="1"/>
  <c r="EM9" i="128"/>
  <c r="ED153" i="87"/>
  <c r="EE124" i="87"/>
  <c r="EE136" i="87" s="1"/>
  <c r="EN9" i="128" l="1"/>
  <c r="EO15" i="128"/>
  <c r="EE153" i="87"/>
  <c r="EF124" i="87"/>
  <c r="EF136" i="87" s="1"/>
  <c r="EO9" i="128" l="1"/>
  <c r="EP15" i="128"/>
  <c r="EF153" i="87"/>
  <c r="EG124" i="87"/>
  <c r="EG136" i="87" s="1"/>
  <c r="EQ15" i="128" l="1"/>
  <c r="EP9" i="128"/>
  <c r="EG153" i="87"/>
  <c r="EH124" i="87"/>
  <c r="EH136" i="87" s="1"/>
  <c r="ER15" i="128" l="1"/>
  <c r="EQ9" i="128"/>
  <c r="EH153" i="87"/>
  <c r="EI124" i="87"/>
  <c r="EI136" i="87" s="1"/>
  <c r="ES15" i="128" l="1"/>
  <c r="ER9" i="128"/>
  <c r="EI153" i="87"/>
  <c r="EJ124" i="87"/>
  <c r="EJ136" i="87" s="1"/>
  <c r="ES9" i="128" l="1"/>
  <c r="ET15" i="128"/>
  <c r="EJ153" i="87"/>
  <c r="EK124" i="87"/>
  <c r="EK136" i="87" s="1"/>
  <c r="EU15" i="128" l="1"/>
  <c r="ET9" i="128"/>
  <c r="EK153" i="87"/>
  <c r="EL124" i="87"/>
  <c r="EL136" i="87" s="1"/>
  <c r="EV15" i="128" l="1"/>
  <c r="EU9" i="128"/>
  <c r="EL153" i="87"/>
  <c r="EM124" i="87"/>
  <c r="EM136" i="87" s="1"/>
  <c r="EV9" i="128" l="1"/>
  <c r="EW15" i="128"/>
  <c r="EM153" i="87"/>
  <c r="EN124" i="87"/>
  <c r="EN136" i="87" s="1"/>
  <c r="EW9" i="128" l="1"/>
  <c r="EX15" i="128"/>
  <c r="EN153" i="87"/>
  <c r="EO124" i="87"/>
  <c r="EO136" i="87" s="1"/>
  <c r="EX9" i="128" l="1"/>
  <c r="EY15" i="128"/>
  <c r="EO153" i="87"/>
  <c r="EP124" i="87"/>
  <c r="EP136" i="87" s="1"/>
  <c r="EY9" i="128" l="1"/>
  <c r="EZ15" i="128"/>
  <c r="EP153" i="87"/>
  <c r="EQ124" i="87"/>
  <c r="EQ136" i="87" s="1"/>
  <c r="EZ9" i="128" l="1"/>
  <c r="FA15" i="128"/>
  <c r="EQ153" i="87"/>
  <c r="ER124" i="87"/>
  <c r="ER136" i="87" s="1"/>
  <c r="FB15" i="128" l="1"/>
  <c r="FA9" i="128"/>
  <c r="ER153" i="87"/>
  <c r="ES124" i="87"/>
  <c r="ES136" i="87" s="1"/>
  <c r="FC15" i="128" l="1"/>
  <c r="FB9" i="128"/>
  <c r="ES153" i="87"/>
  <c r="ET124" i="87"/>
  <c r="ET136" i="87" s="1"/>
  <c r="FD15" i="128" l="1"/>
  <c r="FC9" i="128"/>
  <c r="ET153" i="87"/>
  <c r="EU124" i="87"/>
  <c r="EU136" i="87" s="1"/>
  <c r="FE15" i="128" l="1"/>
  <c r="FD9" i="128"/>
  <c r="EU153" i="87"/>
  <c r="EV124" i="87"/>
  <c r="EV136" i="87" s="1"/>
  <c r="FE9" i="128" l="1"/>
  <c r="FF15" i="128"/>
  <c r="EV153" i="87"/>
  <c r="EW124" i="87"/>
  <c r="EW136" i="87" s="1"/>
  <c r="FF9" i="128" l="1"/>
  <c r="FG15" i="128"/>
  <c r="EW153" i="87"/>
  <c r="EX124" i="87"/>
  <c r="EX136" i="87" s="1"/>
  <c r="FG9" i="128" l="1"/>
  <c r="FH15" i="128"/>
  <c r="EX153" i="87"/>
  <c r="EY124" i="87"/>
  <c r="EY136" i="87" s="1"/>
  <c r="FH9" i="128" l="1"/>
  <c r="FI15" i="128"/>
  <c r="EY153" i="87"/>
  <c r="EZ124" i="87"/>
  <c r="EZ136" i="87" s="1"/>
  <c r="FI9" i="128" l="1"/>
  <c r="FJ15" i="128"/>
  <c r="EZ153" i="87"/>
  <c r="FA124" i="87"/>
  <c r="FA136" i="87" s="1"/>
  <c r="FK15" i="128" l="1"/>
  <c r="FJ9" i="128"/>
  <c r="FA153" i="87"/>
  <c r="FB124" i="87"/>
  <c r="FB136" i="87" s="1"/>
  <c r="FK9" i="128" l="1"/>
  <c r="FL15" i="128"/>
  <c r="FB153" i="87"/>
  <c r="FC124" i="87"/>
  <c r="FC136" i="87" s="1"/>
  <c r="FM15" i="128" l="1"/>
  <c r="FL9" i="128"/>
  <c r="FC153" i="87"/>
  <c r="FD124" i="87"/>
  <c r="FD136" i="87" s="1"/>
  <c r="FN15" i="128" l="1"/>
  <c r="FM9" i="128"/>
  <c r="FD153" i="87"/>
  <c r="FE124" i="87"/>
  <c r="FE136" i="87" s="1"/>
  <c r="FO15" i="128" l="1"/>
  <c r="FN9" i="128"/>
  <c r="FE153" i="87"/>
  <c r="FF124" i="87"/>
  <c r="FF136" i="87" s="1"/>
  <c r="FP15" i="128" l="1"/>
  <c r="FO9" i="128"/>
  <c r="FF153" i="87"/>
  <c r="FG124" i="87"/>
  <c r="FG136" i="87" s="1"/>
  <c r="FQ15" i="128" l="1"/>
  <c r="FP9" i="128"/>
  <c r="FG153" i="87"/>
  <c r="FH124" i="87"/>
  <c r="FH136" i="87" s="1"/>
  <c r="FR15" i="128" l="1"/>
  <c r="FQ9" i="128"/>
  <c r="FH153" i="87"/>
  <c r="FI124" i="87"/>
  <c r="FI136" i="87" s="1"/>
  <c r="FS15" i="128" l="1"/>
  <c r="FR9" i="128"/>
  <c r="FI153" i="87"/>
  <c r="FJ124" i="87"/>
  <c r="FJ136" i="87" s="1"/>
  <c r="FT15" i="128" l="1"/>
  <c r="FS9" i="128"/>
  <c r="FJ153" i="87"/>
  <c r="FK124" i="87"/>
  <c r="FK136" i="87" s="1"/>
  <c r="FU15" i="128" l="1"/>
  <c r="FT9" i="128"/>
  <c r="FK153" i="87"/>
  <c r="FL124" i="87"/>
  <c r="FL136" i="87" s="1"/>
  <c r="FU9" i="128" l="1"/>
  <c r="FV15" i="128"/>
  <c r="FL153" i="87"/>
  <c r="FM124" i="87"/>
  <c r="FM136" i="87" s="1"/>
  <c r="FV9" i="128" l="1"/>
  <c r="FW15" i="128"/>
  <c r="FM153" i="87"/>
  <c r="FN124" i="87"/>
  <c r="FN136" i="87" s="1"/>
  <c r="FW9" i="128" l="1"/>
  <c r="FX15" i="128"/>
  <c r="FN153" i="87"/>
  <c r="FO124" i="87"/>
  <c r="FO136" i="87" s="1"/>
  <c r="FX9" i="128" l="1"/>
  <c r="FY15" i="128"/>
  <c r="FO153" i="87"/>
  <c r="FP124" i="87"/>
  <c r="FP136" i="87" s="1"/>
  <c r="FY9" i="128" l="1"/>
  <c r="FZ15" i="128"/>
  <c r="FP153" i="87"/>
  <c r="FQ124" i="87"/>
  <c r="FQ136" i="87" s="1"/>
  <c r="GA15" i="128" l="1"/>
  <c r="FZ9" i="128"/>
  <c r="FQ153" i="87"/>
  <c r="FR124" i="87"/>
  <c r="FR136" i="87" s="1"/>
  <c r="GB15" i="128" l="1"/>
  <c r="GA9" i="128"/>
  <c r="FR153" i="87"/>
  <c r="FS124" i="87"/>
  <c r="FS136" i="87" s="1"/>
  <c r="GC15" i="128" l="1"/>
  <c r="GB9" i="128"/>
  <c r="FS153" i="87"/>
  <c r="FT124" i="87"/>
  <c r="FT136" i="87" s="1"/>
  <c r="GD15" i="128" l="1"/>
  <c r="GC9" i="128"/>
  <c r="FT153" i="87"/>
  <c r="FU124" i="87"/>
  <c r="FU136" i="87" s="1"/>
  <c r="GE15" i="128" l="1"/>
  <c r="GD9" i="128"/>
  <c r="FU153" i="87"/>
  <c r="FV124" i="87"/>
  <c r="FV136" i="87" s="1"/>
  <c r="GF15" i="128" l="1"/>
  <c r="GE9" i="128"/>
  <c r="FV153" i="87"/>
  <c r="FW124" i="87"/>
  <c r="FW136" i="87" s="1"/>
  <c r="GF9" i="128" l="1"/>
  <c r="GG15" i="128"/>
  <c r="FW153" i="87"/>
  <c r="FX124" i="87"/>
  <c r="FX136" i="87" s="1"/>
  <c r="GG9" i="128" l="1"/>
  <c r="GH15" i="128"/>
  <c r="FX153" i="87"/>
  <c r="FY124" i="87"/>
  <c r="FY136" i="87" s="1"/>
  <c r="GI15" i="128" l="1"/>
  <c r="GH9" i="128"/>
  <c r="FY153" i="87"/>
  <c r="FZ124" i="87"/>
  <c r="FZ136" i="87" s="1"/>
  <c r="GI9" i="128" l="1"/>
  <c r="GJ15" i="128"/>
  <c r="FZ153" i="87"/>
  <c r="GA124" i="87"/>
  <c r="GA136" i="87" s="1"/>
  <c r="GJ9" i="128" l="1"/>
  <c r="GK15" i="128"/>
  <c r="GA153" i="87"/>
  <c r="GB124" i="87"/>
  <c r="GB136" i="87" s="1"/>
  <c r="GK9" i="128" l="1"/>
  <c r="GL15" i="128"/>
  <c r="GB153" i="87"/>
  <c r="GC124" i="87"/>
  <c r="GC136" i="87" s="1"/>
  <c r="GM15" i="128" l="1"/>
  <c r="GL9" i="128"/>
  <c r="GC153" i="87"/>
  <c r="GD124" i="87"/>
  <c r="GD136" i="87" s="1"/>
  <c r="GN15" i="128" l="1"/>
  <c r="GM9" i="128"/>
  <c r="GD153" i="87"/>
  <c r="GE124" i="87"/>
  <c r="GE136" i="87" s="1"/>
  <c r="GN9" i="128" l="1"/>
  <c r="GO15" i="128"/>
  <c r="GE153" i="87"/>
  <c r="GF124" i="87"/>
  <c r="GF136" i="87" s="1"/>
  <c r="GP15" i="128" l="1"/>
  <c r="GO9" i="128"/>
  <c r="GF153" i="87"/>
  <c r="GG124" i="87"/>
  <c r="GG136" i="87" s="1"/>
  <c r="GP9" i="128" l="1"/>
  <c r="GQ15" i="128"/>
  <c r="GG153" i="87"/>
  <c r="GH124" i="87"/>
  <c r="GH136" i="87" s="1"/>
  <c r="GQ9" i="128" l="1"/>
  <c r="GR15" i="128"/>
  <c r="GH153" i="87"/>
  <c r="GI124" i="87"/>
  <c r="GI136" i="87" s="1"/>
  <c r="GS15" i="128" l="1"/>
  <c r="GR9" i="128"/>
  <c r="GI153" i="87"/>
  <c r="GJ124" i="87"/>
  <c r="GJ136" i="87" s="1"/>
  <c r="GT15" i="128" l="1"/>
  <c r="GS9" i="128"/>
  <c r="GJ153" i="87"/>
  <c r="GK124" i="87"/>
  <c r="GK136" i="87" s="1"/>
  <c r="GT9" i="128" l="1"/>
  <c r="GU15" i="128"/>
  <c r="GK153" i="87"/>
  <c r="GL124" i="87"/>
  <c r="GL136" i="87" s="1"/>
  <c r="GU9" i="128" l="1"/>
  <c r="GV15" i="128"/>
  <c r="GL153" i="87"/>
  <c r="GM124" i="87"/>
  <c r="GM136" i="87" s="1"/>
  <c r="GV9" i="128" l="1"/>
  <c r="GW15" i="128"/>
  <c r="GM153" i="87"/>
  <c r="GN124" i="87"/>
  <c r="GN136" i="87" s="1"/>
  <c r="GW9" i="128" l="1"/>
  <c r="GX15" i="128"/>
  <c r="GN153" i="87"/>
  <c r="GO124" i="87"/>
  <c r="GO136" i="87" s="1"/>
  <c r="GY15" i="128" l="1"/>
  <c r="GX9" i="128"/>
  <c r="GO153" i="87"/>
  <c r="GP124" i="87"/>
  <c r="GP136" i="87" s="1"/>
  <c r="GZ15" i="128" l="1"/>
  <c r="GY9" i="128"/>
  <c r="GP153" i="87"/>
  <c r="GQ124" i="87"/>
  <c r="GQ136" i="87" s="1"/>
  <c r="GZ9" i="128" l="1"/>
  <c r="HA15" i="128"/>
  <c r="GQ153" i="87"/>
  <c r="GR124" i="87"/>
  <c r="GR136" i="87" s="1"/>
  <c r="HB15" i="128" l="1"/>
  <c r="HA9" i="128"/>
  <c r="GR153" i="87"/>
  <c r="GS124" i="87"/>
  <c r="GS136" i="87" s="1"/>
  <c r="F54" i="88"/>
  <c r="C149" i="87"/>
  <c r="AK148" i="87"/>
  <c r="AW148" i="87" s="1"/>
  <c r="BI148" i="87" s="1"/>
  <c r="BU148" i="87" s="1"/>
  <c r="CG148" i="87" s="1"/>
  <c r="CS148" i="87" s="1"/>
  <c r="DE148" i="87" s="1"/>
  <c r="DQ148" i="87" s="1"/>
  <c r="EC148" i="87" s="1"/>
  <c r="EO148" i="87" s="1"/>
  <c r="FA148" i="87" s="1"/>
  <c r="FM148" i="87" s="1"/>
  <c r="FY148" i="87" s="1"/>
  <c r="GK148" i="87" s="1"/>
  <c r="GW148" i="87" s="1"/>
  <c r="HI148" i="87" s="1"/>
  <c r="HU148" i="87" s="1"/>
  <c r="IG148" i="87" s="1"/>
  <c r="AJ148" i="87"/>
  <c r="AV148" i="87" s="1"/>
  <c r="BH148" i="87" s="1"/>
  <c r="BT148" i="87" s="1"/>
  <c r="CF148" i="87" s="1"/>
  <c r="CR148" i="87" s="1"/>
  <c r="DD148" i="87" s="1"/>
  <c r="DP148" i="87" s="1"/>
  <c r="EB148" i="87" s="1"/>
  <c r="EN148" i="87" s="1"/>
  <c r="EZ148" i="87" s="1"/>
  <c r="FL148" i="87" s="1"/>
  <c r="FX148" i="87" s="1"/>
  <c r="GJ148" i="87" s="1"/>
  <c r="GV148" i="87" s="1"/>
  <c r="HH148" i="87" s="1"/>
  <c r="HT148" i="87" s="1"/>
  <c r="IF148" i="87" s="1"/>
  <c r="AI148" i="87"/>
  <c r="AU148" i="87" s="1"/>
  <c r="BG148" i="87" s="1"/>
  <c r="BS148" i="87" s="1"/>
  <c r="CE148" i="87" s="1"/>
  <c r="CQ148" i="87" s="1"/>
  <c r="DC148" i="87" s="1"/>
  <c r="DO148" i="87" s="1"/>
  <c r="EA148" i="87" s="1"/>
  <c r="EM148" i="87" s="1"/>
  <c r="EY148" i="87" s="1"/>
  <c r="FK148" i="87" s="1"/>
  <c r="FW148" i="87" s="1"/>
  <c r="GI148" i="87" s="1"/>
  <c r="GU148" i="87" s="1"/>
  <c r="HG148" i="87" s="1"/>
  <c r="HS148" i="87" s="1"/>
  <c r="IE148" i="87" s="1"/>
  <c r="AH148" i="87"/>
  <c r="AT148" i="87" s="1"/>
  <c r="BF148" i="87" s="1"/>
  <c r="BR148" i="87" s="1"/>
  <c r="CD148" i="87" s="1"/>
  <c r="CP148" i="87" s="1"/>
  <c r="DB148" i="87" s="1"/>
  <c r="DN148" i="87" s="1"/>
  <c r="DZ148" i="87" s="1"/>
  <c r="EL148" i="87" s="1"/>
  <c r="EX148" i="87" s="1"/>
  <c r="FJ148" i="87" s="1"/>
  <c r="FV148" i="87" s="1"/>
  <c r="GH148" i="87" s="1"/>
  <c r="GT148" i="87" s="1"/>
  <c r="HF148" i="87" s="1"/>
  <c r="HR148" i="87" s="1"/>
  <c r="ID148" i="87" s="1"/>
  <c r="AG148" i="87"/>
  <c r="AS148" i="87" s="1"/>
  <c r="BE148" i="87" s="1"/>
  <c r="BQ148" i="87" s="1"/>
  <c r="CC148" i="87" s="1"/>
  <c r="CO148" i="87" s="1"/>
  <c r="DA148" i="87" s="1"/>
  <c r="DM148" i="87" s="1"/>
  <c r="DY148" i="87" s="1"/>
  <c r="EK148" i="87" s="1"/>
  <c r="EW148" i="87" s="1"/>
  <c r="FI148" i="87" s="1"/>
  <c r="FU148" i="87" s="1"/>
  <c r="GG148" i="87" s="1"/>
  <c r="GS148" i="87" s="1"/>
  <c r="HE148" i="87" s="1"/>
  <c r="HQ148" i="87" s="1"/>
  <c r="IC148" i="87" s="1"/>
  <c r="AF148" i="87"/>
  <c r="AR148" i="87" s="1"/>
  <c r="BD148" i="87" s="1"/>
  <c r="BP148" i="87" s="1"/>
  <c r="CB148" i="87" s="1"/>
  <c r="CN148" i="87" s="1"/>
  <c r="CZ148" i="87" s="1"/>
  <c r="DL148" i="87" s="1"/>
  <c r="DX148" i="87" s="1"/>
  <c r="EJ148" i="87" s="1"/>
  <c r="EV148" i="87" s="1"/>
  <c r="FH148" i="87" s="1"/>
  <c r="FT148" i="87" s="1"/>
  <c r="GF148" i="87" s="1"/>
  <c r="GR148" i="87" s="1"/>
  <c r="HD148" i="87" s="1"/>
  <c r="HP148" i="87" s="1"/>
  <c r="IB148" i="87" s="1"/>
  <c r="AE148" i="87"/>
  <c r="AQ148" i="87" s="1"/>
  <c r="BC148" i="87" s="1"/>
  <c r="BO148" i="87" s="1"/>
  <c r="CA148" i="87" s="1"/>
  <c r="CM148" i="87" s="1"/>
  <c r="CY148" i="87" s="1"/>
  <c r="DK148" i="87" s="1"/>
  <c r="DW148" i="87" s="1"/>
  <c r="EI148" i="87" s="1"/>
  <c r="EU148" i="87" s="1"/>
  <c r="FG148" i="87" s="1"/>
  <c r="FS148" i="87" s="1"/>
  <c r="GE148" i="87" s="1"/>
  <c r="GQ148" i="87" s="1"/>
  <c r="HC148" i="87" s="1"/>
  <c r="HO148" i="87" s="1"/>
  <c r="IA148" i="87" s="1"/>
  <c r="AD148" i="87"/>
  <c r="AP148" i="87" s="1"/>
  <c r="BB148" i="87" s="1"/>
  <c r="BN148" i="87" s="1"/>
  <c r="BZ148" i="87" s="1"/>
  <c r="CL148" i="87" s="1"/>
  <c r="CX148" i="87" s="1"/>
  <c r="DJ148" i="87" s="1"/>
  <c r="DV148" i="87" s="1"/>
  <c r="EH148" i="87" s="1"/>
  <c r="ET148" i="87" s="1"/>
  <c r="FF148" i="87" s="1"/>
  <c r="FR148" i="87" s="1"/>
  <c r="GD148" i="87" s="1"/>
  <c r="GP148" i="87" s="1"/>
  <c r="HB148" i="87" s="1"/>
  <c r="HN148" i="87" s="1"/>
  <c r="HZ148" i="87" s="1"/>
  <c r="AC148" i="87"/>
  <c r="AO148" i="87" s="1"/>
  <c r="BA148" i="87" s="1"/>
  <c r="BM148" i="87" s="1"/>
  <c r="BY148" i="87" s="1"/>
  <c r="CK148" i="87" s="1"/>
  <c r="CW148" i="87" s="1"/>
  <c r="DI148" i="87" s="1"/>
  <c r="DU148" i="87" s="1"/>
  <c r="EG148" i="87" s="1"/>
  <c r="ES148" i="87" s="1"/>
  <c r="FE148" i="87" s="1"/>
  <c r="FQ148" i="87" s="1"/>
  <c r="GC148" i="87" s="1"/>
  <c r="GO148" i="87" s="1"/>
  <c r="HA148" i="87" s="1"/>
  <c r="HM148" i="87" s="1"/>
  <c r="HY148" i="87" s="1"/>
  <c r="AB148" i="87"/>
  <c r="AN148" i="87" s="1"/>
  <c r="AZ148" i="87" s="1"/>
  <c r="BL148" i="87" s="1"/>
  <c r="BX148" i="87" s="1"/>
  <c r="CJ148" i="87" s="1"/>
  <c r="CV148" i="87" s="1"/>
  <c r="DH148" i="87" s="1"/>
  <c r="DT148" i="87" s="1"/>
  <c r="EF148" i="87" s="1"/>
  <c r="ER148" i="87" s="1"/>
  <c r="FD148" i="87" s="1"/>
  <c r="FP148" i="87" s="1"/>
  <c r="GB148" i="87" s="1"/>
  <c r="GN148" i="87" s="1"/>
  <c r="GZ148" i="87" s="1"/>
  <c r="HL148" i="87" s="1"/>
  <c r="HX148" i="87" s="1"/>
  <c r="AA148" i="87"/>
  <c r="AM148" i="87" s="1"/>
  <c r="AY148" i="87" s="1"/>
  <c r="BK148" i="87" s="1"/>
  <c r="BW148" i="87" s="1"/>
  <c r="CI148" i="87" s="1"/>
  <c r="CU148" i="87" s="1"/>
  <c r="DG148" i="87" s="1"/>
  <c r="DS148" i="87" s="1"/>
  <c r="EE148" i="87" s="1"/>
  <c r="EQ148" i="87" s="1"/>
  <c r="FC148" i="87" s="1"/>
  <c r="FO148" i="87" s="1"/>
  <c r="GA148" i="87" s="1"/>
  <c r="GM148" i="87" s="1"/>
  <c r="GY148" i="87" s="1"/>
  <c r="HK148" i="87" s="1"/>
  <c r="HW148" i="87" s="1"/>
  <c r="Z148" i="87"/>
  <c r="AL148" i="87" s="1"/>
  <c r="AX148" i="87" s="1"/>
  <c r="BJ148" i="87" s="1"/>
  <c r="BV148" i="87" s="1"/>
  <c r="CH148" i="87" s="1"/>
  <c r="CT148" i="87" s="1"/>
  <c r="DF148" i="87" s="1"/>
  <c r="DR148" i="87" s="1"/>
  <c r="ED148" i="87" s="1"/>
  <c r="EP148" i="87" s="1"/>
  <c r="FB148" i="87" s="1"/>
  <c r="FN148" i="87" s="1"/>
  <c r="FZ148" i="87" s="1"/>
  <c r="GL148" i="87" s="1"/>
  <c r="GX148" i="87" s="1"/>
  <c r="HJ148" i="87" s="1"/>
  <c r="HV148" i="87" s="1"/>
  <c r="S105" i="87"/>
  <c r="R105" i="87"/>
  <c r="Q105" i="87"/>
  <c r="P105" i="87"/>
  <c r="O105" i="87"/>
  <c r="N105" i="87"/>
  <c r="M105" i="87"/>
  <c r="L105" i="87"/>
  <c r="K105" i="87"/>
  <c r="J105" i="87"/>
  <c r="I105" i="87"/>
  <c r="H105" i="87"/>
  <c r="G105" i="87"/>
  <c r="F105" i="87"/>
  <c r="E105" i="87"/>
  <c r="D105" i="87"/>
  <c r="C105" i="87"/>
  <c r="B105" i="87"/>
  <c r="C100" i="87"/>
  <c r="D100" i="87" s="1"/>
  <c r="E100" i="87" s="1"/>
  <c r="F100" i="87" s="1"/>
  <c r="G100" i="87" s="1"/>
  <c r="H100" i="87" s="1"/>
  <c r="I100" i="87" s="1"/>
  <c r="J100" i="87" s="1"/>
  <c r="K100" i="87" s="1"/>
  <c r="L100" i="87" s="1"/>
  <c r="M100" i="87" s="1"/>
  <c r="N100" i="87" s="1"/>
  <c r="O100" i="87" s="1"/>
  <c r="P100" i="87" s="1"/>
  <c r="Q100" i="87" s="1"/>
  <c r="R100" i="87" s="1"/>
  <c r="S100" i="87" s="1"/>
  <c r="T100" i="87" s="1"/>
  <c r="U100" i="87" s="1"/>
  <c r="V100" i="87" s="1"/>
  <c r="W100" i="87" s="1"/>
  <c r="X100" i="87" s="1"/>
  <c r="Y100" i="87" s="1"/>
  <c r="Z100" i="87" s="1"/>
  <c r="AA100" i="87" s="1"/>
  <c r="AB100" i="87" s="1"/>
  <c r="AC100" i="87" s="1"/>
  <c r="AD100" i="87" s="1"/>
  <c r="AE100" i="87" s="1"/>
  <c r="AF100" i="87" s="1"/>
  <c r="AG100" i="87" s="1"/>
  <c r="AH100" i="87" s="1"/>
  <c r="AI100" i="87" s="1"/>
  <c r="AJ100" i="87" s="1"/>
  <c r="AK100" i="87" s="1"/>
  <c r="AL100" i="87" s="1"/>
  <c r="AM100" i="87" s="1"/>
  <c r="AN100" i="87" s="1"/>
  <c r="AO100" i="87" s="1"/>
  <c r="AP100" i="87" s="1"/>
  <c r="AQ100" i="87" s="1"/>
  <c r="AR100" i="87" s="1"/>
  <c r="AS100" i="87" s="1"/>
  <c r="AT100" i="87" s="1"/>
  <c r="AU100" i="87" s="1"/>
  <c r="AV100" i="87" s="1"/>
  <c r="AW100" i="87" s="1"/>
  <c r="AX100" i="87" s="1"/>
  <c r="AY100" i="87" s="1"/>
  <c r="AZ100" i="87" s="1"/>
  <c r="BA100" i="87" s="1"/>
  <c r="BB100" i="87" s="1"/>
  <c r="BC100" i="87" s="1"/>
  <c r="BD100" i="87" s="1"/>
  <c r="BE100" i="87" s="1"/>
  <c r="BF100" i="87" s="1"/>
  <c r="BG100" i="87" s="1"/>
  <c r="BH100" i="87" s="1"/>
  <c r="BI100" i="87" s="1"/>
  <c r="BJ100" i="87" s="1"/>
  <c r="BK100" i="87" s="1"/>
  <c r="BL100" i="87" s="1"/>
  <c r="BM100" i="87" s="1"/>
  <c r="BN100" i="87" s="1"/>
  <c r="BO100" i="87" s="1"/>
  <c r="BP100" i="87" s="1"/>
  <c r="BQ100" i="87" s="1"/>
  <c r="BR100" i="87" s="1"/>
  <c r="BS100" i="87" s="1"/>
  <c r="BT100" i="87" s="1"/>
  <c r="BU100" i="87" s="1"/>
  <c r="BV100" i="87" s="1"/>
  <c r="BW100" i="87" s="1"/>
  <c r="BX100" i="87" s="1"/>
  <c r="BY100" i="87" s="1"/>
  <c r="BZ100" i="87" s="1"/>
  <c r="CA100" i="87" s="1"/>
  <c r="CB100" i="87" s="1"/>
  <c r="CC100" i="87" s="1"/>
  <c r="CD100" i="87" s="1"/>
  <c r="CE100" i="87" s="1"/>
  <c r="CF100" i="87" s="1"/>
  <c r="CG100" i="87" s="1"/>
  <c r="CH100" i="87" s="1"/>
  <c r="CI100" i="87" s="1"/>
  <c r="CJ100" i="87" s="1"/>
  <c r="CK100" i="87" s="1"/>
  <c r="CL100" i="87" s="1"/>
  <c r="CM100" i="87" s="1"/>
  <c r="CN100" i="87" s="1"/>
  <c r="CO100" i="87" s="1"/>
  <c r="CP100" i="87" s="1"/>
  <c r="CQ100" i="87" s="1"/>
  <c r="CR100" i="87" s="1"/>
  <c r="CS100" i="87" s="1"/>
  <c r="CT100" i="87" s="1"/>
  <c r="CU100" i="87" s="1"/>
  <c r="CV100" i="87" s="1"/>
  <c r="CW100" i="87" s="1"/>
  <c r="CX100" i="87" s="1"/>
  <c r="CY100" i="87" s="1"/>
  <c r="CZ100" i="87" s="1"/>
  <c r="DA100" i="87" s="1"/>
  <c r="DB100" i="87" s="1"/>
  <c r="DC100" i="87" s="1"/>
  <c r="DD100" i="87" s="1"/>
  <c r="DE100" i="87" s="1"/>
  <c r="DF100" i="87" s="1"/>
  <c r="DG100" i="87" s="1"/>
  <c r="DH100" i="87" s="1"/>
  <c r="DI100" i="87" s="1"/>
  <c r="DJ100" i="87" s="1"/>
  <c r="DK100" i="87" s="1"/>
  <c r="DL100" i="87" s="1"/>
  <c r="DM100" i="87" s="1"/>
  <c r="DN100" i="87" s="1"/>
  <c r="DO100" i="87" s="1"/>
  <c r="DP100" i="87" s="1"/>
  <c r="DQ100" i="87" s="1"/>
  <c r="DR100" i="87" s="1"/>
  <c r="DS100" i="87" s="1"/>
  <c r="DT100" i="87" s="1"/>
  <c r="DU100" i="87" s="1"/>
  <c r="DV100" i="87" s="1"/>
  <c r="DW100" i="87" s="1"/>
  <c r="DX100" i="87" s="1"/>
  <c r="DY100" i="87" s="1"/>
  <c r="DZ100" i="87" s="1"/>
  <c r="EA100" i="87" s="1"/>
  <c r="EB100" i="87" s="1"/>
  <c r="EC100" i="87" s="1"/>
  <c r="ED100" i="87" s="1"/>
  <c r="EE100" i="87" s="1"/>
  <c r="EF100" i="87" s="1"/>
  <c r="EG100" i="87" s="1"/>
  <c r="EH100" i="87" s="1"/>
  <c r="EI100" i="87" s="1"/>
  <c r="EJ100" i="87" s="1"/>
  <c r="EK100" i="87" s="1"/>
  <c r="EL100" i="87" s="1"/>
  <c r="EM100" i="87" s="1"/>
  <c r="EN100" i="87" s="1"/>
  <c r="EO100" i="87" s="1"/>
  <c r="EP100" i="87" s="1"/>
  <c r="EQ100" i="87" s="1"/>
  <c r="ER100" i="87" s="1"/>
  <c r="ES100" i="87" s="1"/>
  <c r="ET100" i="87" s="1"/>
  <c r="EU100" i="87" s="1"/>
  <c r="EV100" i="87" s="1"/>
  <c r="EW100" i="87" s="1"/>
  <c r="EX100" i="87" s="1"/>
  <c r="EY100" i="87" s="1"/>
  <c r="EZ100" i="87" s="1"/>
  <c r="FA100" i="87" s="1"/>
  <c r="FB100" i="87" s="1"/>
  <c r="FC100" i="87" s="1"/>
  <c r="FD100" i="87" s="1"/>
  <c r="FE100" i="87" s="1"/>
  <c r="FF100" i="87" s="1"/>
  <c r="FG100" i="87" s="1"/>
  <c r="FH100" i="87" s="1"/>
  <c r="FI100" i="87" s="1"/>
  <c r="FJ100" i="87" s="1"/>
  <c r="FK100" i="87" s="1"/>
  <c r="FL100" i="87" s="1"/>
  <c r="FM100" i="87" s="1"/>
  <c r="FN100" i="87" s="1"/>
  <c r="FO100" i="87" s="1"/>
  <c r="FP100" i="87" s="1"/>
  <c r="FQ100" i="87" s="1"/>
  <c r="FR100" i="87" s="1"/>
  <c r="FS100" i="87" s="1"/>
  <c r="FT100" i="87" s="1"/>
  <c r="FU100" i="87" s="1"/>
  <c r="FV100" i="87" s="1"/>
  <c r="FW100" i="87" s="1"/>
  <c r="FX100" i="87" s="1"/>
  <c r="FY100" i="87" s="1"/>
  <c r="FZ100" i="87" s="1"/>
  <c r="GA100" i="87" s="1"/>
  <c r="GB100" i="87" s="1"/>
  <c r="GC100" i="87" s="1"/>
  <c r="GD100" i="87" s="1"/>
  <c r="GE100" i="87" s="1"/>
  <c r="GF100" i="87" s="1"/>
  <c r="GG100" i="87" s="1"/>
  <c r="GH100" i="87" s="1"/>
  <c r="GI100" i="87" s="1"/>
  <c r="GJ100" i="87" s="1"/>
  <c r="GK100" i="87" s="1"/>
  <c r="GL100" i="87" s="1"/>
  <c r="GM100" i="87" s="1"/>
  <c r="GN100" i="87" s="1"/>
  <c r="GO100" i="87" s="1"/>
  <c r="GP100" i="87" s="1"/>
  <c r="GQ100" i="87" s="1"/>
  <c r="GR100" i="87" s="1"/>
  <c r="GS100" i="87" s="1"/>
  <c r="GT100" i="87" s="1"/>
  <c r="GU100" i="87" s="1"/>
  <c r="GV100" i="87" s="1"/>
  <c r="GW100" i="87" s="1"/>
  <c r="GX100" i="87" s="1"/>
  <c r="GY100" i="87" s="1"/>
  <c r="GZ100" i="87" s="1"/>
  <c r="HA100" i="87" s="1"/>
  <c r="HB100" i="87" s="1"/>
  <c r="HC100" i="87" s="1"/>
  <c r="HD100" i="87" s="1"/>
  <c r="HE100" i="87" s="1"/>
  <c r="HF100" i="87" s="1"/>
  <c r="HG100" i="87" s="1"/>
  <c r="HH100" i="87" s="1"/>
  <c r="HI100" i="87" s="1"/>
  <c r="HJ100" i="87" s="1"/>
  <c r="HK100" i="87" s="1"/>
  <c r="HL100" i="87" s="1"/>
  <c r="HM100" i="87" s="1"/>
  <c r="HN100" i="87" s="1"/>
  <c r="HO100" i="87" s="1"/>
  <c r="HP100" i="87" s="1"/>
  <c r="HQ100" i="87" s="1"/>
  <c r="HR100" i="87" s="1"/>
  <c r="HS100" i="87" s="1"/>
  <c r="HT100" i="87" s="1"/>
  <c r="HU100" i="87" s="1"/>
  <c r="HV100" i="87" s="1"/>
  <c r="HW100" i="87" s="1"/>
  <c r="HX100" i="87" s="1"/>
  <c r="HY100" i="87" s="1"/>
  <c r="HZ100" i="87" s="1"/>
  <c r="IA100" i="87" s="1"/>
  <c r="IB100" i="87" s="1"/>
  <c r="IC100" i="87" s="1"/>
  <c r="ID100" i="87" s="1"/>
  <c r="IE100" i="87" s="1"/>
  <c r="IF100" i="87" s="1"/>
  <c r="IG100" i="87" s="1"/>
  <c r="AK99" i="87"/>
  <c r="AW99" i="87" s="1"/>
  <c r="BI99" i="87" s="1"/>
  <c r="BU99" i="87" s="1"/>
  <c r="CG99" i="87" s="1"/>
  <c r="CS99" i="87" s="1"/>
  <c r="DE99" i="87" s="1"/>
  <c r="DQ99" i="87" s="1"/>
  <c r="EC99" i="87" s="1"/>
  <c r="EO99" i="87" s="1"/>
  <c r="FA99" i="87" s="1"/>
  <c r="FM99" i="87" s="1"/>
  <c r="FY99" i="87" s="1"/>
  <c r="GK99" i="87" s="1"/>
  <c r="GW99" i="87" s="1"/>
  <c r="HI99" i="87" s="1"/>
  <c r="HU99" i="87" s="1"/>
  <c r="IG99" i="87" s="1"/>
  <c r="AJ99" i="87"/>
  <c r="AV99" i="87" s="1"/>
  <c r="BH99" i="87" s="1"/>
  <c r="BT99" i="87" s="1"/>
  <c r="CF99" i="87" s="1"/>
  <c r="CR99" i="87" s="1"/>
  <c r="DD99" i="87" s="1"/>
  <c r="DP99" i="87" s="1"/>
  <c r="EB99" i="87" s="1"/>
  <c r="EN99" i="87" s="1"/>
  <c r="EZ99" i="87" s="1"/>
  <c r="FL99" i="87" s="1"/>
  <c r="FX99" i="87" s="1"/>
  <c r="GJ99" i="87" s="1"/>
  <c r="GV99" i="87" s="1"/>
  <c r="HH99" i="87" s="1"/>
  <c r="HT99" i="87" s="1"/>
  <c r="IF99" i="87" s="1"/>
  <c r="AI99" i="87"/>
  <c r="AU99" i="87" s="1"/>
  <c r="BG99" i="87" s="1"/>
  <c r="BS99" i="87" s="1"/>
  <c r="CE99" i="87" s="1"/>
  <c r="CQ99" i="87" s="1"/>
  <c r="DC99" i="87" s="1"/>
  <c r="DO99" i="87" s="1"/>
  <c r="EA99" i="87" s="1"/>
  <c r="EM99" i="87" s="1"/>
  <c r="EY99" i="87" s="1"/>
  <c r="FK99" i="87" s="1"/>
  <c r="FW99" i="87" s="1"/>
  <c r="GI99" i="87" s="1"/>
  <c r="GU99" i="87" s="1"/>
  <c r="HG99" i="87" s="1"/>
  <c r="HS99" i="87" s="1"/>
  <c r="IE99" i="87" s="1"/>
  <c r="AH99" i="87"/>
  <c r="AT99" i="87" s="1"/>
  <c r="BF99" i="87" s="1"/>
  <c r="BR99" i="87" s="1"/>
  <c r="CD99" i="87" s="1"/>
  <c r="CP99" i="87" s="1"/>
  <c r="DB99" i="87" s="1"/>
  <c r="DN99" i="87" s="1"/>
  <c r="DZ99" i="87" s="1"/>
  <c r="EL99" i="87" s="1"/>
  <c r="EX99" i="87" s="1"/>
  <c r="FJ99" i="87" s="1"/>
  <c r="FV99" i="87" s="1"/>
  <c r="GH99" i="87" s="1"/>
  <c r="GT99" i="87" s="1"/>
  <c r="HF99" i="87" s="1"/>
  <c r="HR99" i="87" s="1"/>
  <c r="ID99" i="87" s="1"/>
  <c r="AG99" i="87"/>
  <c r="AS99" i="87" s="1"/>
  <c r="BE99" i="87" s="1"/>
  <c r="BQ99" i="87" s="1"/>
  <c r="CC99" i="87" s="1"/>
  <c r="CO99" i="87" s="1"/>
  <c r="DA99" i="87" s="1"/>
  <c r="DM99" i="87" s="1"/>
  <c r="DY99" i="87" s="1"/>
  <c r="EK99" i="87" s="1"/>
  <c r="EW99" i="87" s="1"/>
  <c r="FI99" i="87" s="1"/>
  <c r="FU99" i="87" s="1"/>
  <c r="GG99" i="87" s="1"/>
  <c r="GS99" i="87" s="1"/>
  <c r="HE99" i="87" s="1"/>
  <c r="HQ99" i="87" s="1"/>
  <c r="IC99" i="87" s="1"/>
  <c r="AF99" i="87"/>
  <c r="AR99" i="87" s="1"/>
  <c r="BD99" i="87" s="1"/>
  <c r="BP99" i="87" s="1"/>
  <c r="CB99" i="87" s="1"/>
  <c r="CN99" i="87" s="1"/>
  <c r="CZ99" i="87" s="1"/>
  <c r="DL99" i="87" s="1"/>
  <c r="DX99" i="87" s="1"/>
  <c r="EJ99" i="87" s="1"/>
  <c r="EV99" i="87" s="1"/>
  <c r="FH99" i="87" s="1"/>
  <c r="FT99" i="87" s="1"/>
  <c r="GF99" i="87" s="1"/>
  <c r="GR99" i="87" s="1"/>
  <c r="HD99" i="87" s="1"/>
  <c r="HP99" i="87" s="1"/>
  <c r="IB99" i="87" s="1"/>
  <c r="AE99" i="87"/>
  <c r="AQ99" i="87" s="1"/>
  <c r="BC99" i="87" s="1"/>
  <c r="BO99" i="87" s="1"/>
  <c r="CA99" i="87" s="1"/>
  <c r="CM99" i="87" s="1"/>
  <c r="CY99" i="87" s="1"/>
  <c r="DK99" i="87" s="1"/>
  <c r="DW99" i="87" s="1"/>
  <c r="EI99" i="87" s="1"/>
  <c r="EU99" i="87" s="1"/>
  <c r="FG99" i="87" s="1"/>
  <c r="FS99" i="87" s="1"/>
  <c r="GE99" i="87" s="1"/>
  <c r="GQ99" i="87" s="1"/>
  <c r="HC99" i="87" s="1"/>
  <c r="HO99" i="87" s="1"/>
  <c r="IA99" i="87" s="1"/>
  <c r="AD99" i="87"/>
  <c r="AP99" i="87" s="1"/>
  <c r="BB99" i="87" s="1"/>
  <c r="BN99" i="87" s="1"/>
  <c r="BZ99" i="87" s="1"/>
  <c r="CL99" i="87" s="1"/>
  <c r="CX99" i="87" s="1"/>
  <c r="DJ99" i="87" s="1"/>
  <c r="DV99" i="87" s="1"/>
  <c r="EH99" i="87" s="1"/>
  <c r="ET99" i="87" s="1"/>
  <c r="FF99" i="87" s="1"/>
  <c r="FR99" i="87" s="1"/>
  <c r="GD99" i="87" s="1"/>
  <c r="GP99" i="87" s="1"/>
  <c r="HB99" i="87" s="1"/>
  <c r="HN99" i="87" s="1"/>
  <c r="HZ99" i="87" s="1"/>
  <c r="AC99" i="87"/>
  <c r="AO99" i="87" s="1"/>
  <c r="BA99" i="87" s="1"/>
  <c r="BM99" i="87" s="1"/>
  <c r="BY99" i="87" s="1"/>
  <c r="CK99" i="87" s="1"/>
  <c r="CW99" i="87" s="1"/>
  <c r="DI99" i="87" s="1"/>
  <c r="DU99" i="87" s="1"/>
  <c r="EG99" i="87" s="1"/>
  <c r="ES99" i="87" s="1"/>
  <c r="FE99" i="87" s="1"/>
  <c r="FQ99" i="87" s="1"/>
  <c r="GC99" i="87" s="1"/>
  <c r="GO99" i="87" s="1"/>
  <c r="HA99" i="87" s="1"/>
  <c r="HM99" i="87" s="1"/>
  <c r="HY99" i="87" s="1"/>
  <c r="AB99" i="87"/>
  <c r="AN99" i="87" s="1"/>
  <c r="AZ99" i="87" s="1"/>
  <c r="BL99" i="87" s="1"/>
  <c r="BX99" i="87" s="1"/>
  <c r="CJ99" i="87" s="1"/>
  <c r="CV99" i="87" s="1"/>
  <c r="DH99" i="87" s="1"/>
  <c r="DT99" i="87" s="1"/>
  <c r="EF99" i="87" s="1"/>
  <c r="ER99" i="87" s="1"/>
  <c r="FD99" i="87" s="1"/>
  <c r="FP99" i="87" s="1"/>
  <c r="GB99" i="87" s="1"/>
  <c r="GN99" i="87" s="1"/>
  <c r="GZ99" i="87" s="1"/>
  <c r="HL99" i="87" s="1"/>
  <c r="HX99" i="87" s="1"/>
  <c r="AA99" i="87"/>
  <c r="AM99" i="87" s="1"/>
  <c r="AY99" i="87" s="1"/>
  <c r="BK99" i="87" s="1"/>
  <c r="BW99" i="87" s="1"/>
  <c r="CI99" i="87" s="1"/>
  <c r="CU99" i="87" s="1"/>
  <c r="DG99" i="87" s="1"/>
  <c r="DS99" i="87" s="1"/>
  <c r="EE99" i="87" s="1"/>
  <c r="EQ99" i="87" s="1"/>
  <c r="FC99" i="87" s="1"/>
  <c r="FO99" i="87" s="1"/>
  <c r="GA99" i="87" s="1"/>
  <c r="GM99" i="87" s="1"/>
  <c r="GY99" i="87" s="1"/>
  <c r="HK99" i="87" s="1"/>
  <c r="HW99" i="87" s="1"/>
  <c r="Z99" i="87"/>
  <c r="AL99" i="87" s="1"/>
  <c r="AX99" i="87" s="1"/>
  <c r="BJ99" i="87" s="1"/>
  <c r="BV99" i="87" s="1"/>
  <c r="CH99" i="87" s="1"/>
  <c r="CT99" i="87" s="1"/>
  <c r="DF99" i="87" s="1"/>
  <c r="DR99" i="87" s="1"/>
  <c r="ED99" i="87" s="1"/>
  <c r="EP99" i="87" s="1"/>
  <c r="FB99" i="87" s="1"/>
  <c r="FN99" i="87" s="1"/>
  <c r="FZ99" i="87" s="1"/>
  <c r="GL99" i="87" s="1"/>
  <c r="GX99" i="87" s="1"/>
  <c r="HJ99" i="87" s="1"/>
  <c r="HV99" i="87" s="1"/>
  <c r="B78" i="87"/>
  <c r="C78" i="87"/>
  <c r="D78" i="87"/>
  <c r="E78" i="87"/>
  <c r="F78" i="87"/>
  <c r="G78" i="87"/>
  <c r="H78" i="87"/>
  <c r="I78" i="87"/>
  <c r="J78" i="87"/>
  <c r="K78" i="87"/>
  <c r="L78" i="87"/>
  <c r="M78" i="87"/>
  <c r="N78" i="87"/>
  <c r="O78" i="87"/>
  <c r="P78" i="87"/>
  <c r="Q78" i="87"/>
  <c r="R78" i="87"/>
  <c r="S78" i="87"/>
  <c r="C74" i="87"/>
  <c r="D74" i="87" s="1"/>
  <c r="E74" i="87" s="1"/>
  <c r="F74" i="87" s="1"/>
  <c r="G74" i="87" s="1"/>
  <c r="H74" i="87" s="1"/>
  <c r="I74" i="87" s="1"/>
  <c r="J74" i="87" s="1"/>
  <c r="K74" i="87" s="1"/>
  <c r="L74" i="87" s="1"/>
  <c r="M74" i="87" s="1"/>
  <c r="N74" i="87" s="1"/>
  <c r="O74" i="87" s="1"/>
  <c r="P74" i="87" s="1"/>
  <c r="Q74" i="87" s="1"/>
  <c r="R74" i="87" s="1"/>
  <c r="S74" i="87" s="1"/>
  <c r="T74" i="87" s="1"/>
  <c r="U74" i="87" s="1"/>
  <c r="V74" i="87" s="1"/>
  <c r="W74" i="87" s="1"/>
  <c r="X74" i="87" s="1"/>
  <c r="Y74" i="87" s="1"/>
  <c r="Z74" i="87" s="1"/>
  <c r="AA74" i="87" s="1"/>
  <c r="AB74" i="87" s="1"/>
  <c r="AC74" i="87" s="1"/>
  <c r="AD74" i="87" s="1"/>
  <c r="AE74" i="87" s="1"/>
  <c r="AF74" i="87" s="1"/>
  <c r="AG74" i="87" s="1"/>
  <c r="AH74" i="87" s="1"/>
  <c r="AI74" i="87" s="1"/>
  <c r="AJ74" i="87" s="1"/>
  <c r="AK74" i="87" s="1"/>
  <c r="AL74" i="87" s="1"/>
  <c r="AM74" i="87" s="1"/>
  <c r="AN74" i="87" s="1"/>
  <c r="AO74" i="87" s="1"/>
  <c r="AP74" i="87" s="1"/>
  <c r="AQ74" i="87" s="1"/>
  <c r="AR74" i="87" s="1"/>
  <c r="AS74" i="87" s="1"/>
  <c r="AT74" i="87" s="1"/>
  <c r="AU74" i="87" s="1"/>
  <c r="AV74" i="87" s="1"/>
  <c r="AW74" i="87" s="1"/>
  <c r="AX74" i="87" s="1"/>
  <c r="AY74" i="87" s="1"/>
  <c r="AZ74" i="87" s="1"/>
  <c r="BA74" i="87" s="1"/>
  <c r="BB74" i="87" s="1"/>
  <c r="BC74" i="87" s="1"/>
  <c r="BD74" i="87" s="1"/>
  <c r="BE74" i="87" s="1"/>
  <c r="BF74" i="87" s="1"/>
  <c r="BG74" i="87" s="1"/>
  <c r="BH74" i="87" s="1"/>
  <c r="BI74" i="87" s="1"/>
  <c r="BJ74" i="87" s="1"/>
  <c r="BK74" i="87" s="1"/>
  <c r="BL74" i="87" s="1"/>
  <c r="BM74" i="87" s="1"/>
  <c r="BN74" i="87" s="1"/>
  <c r="BO74" i="87" s="1"/>
  <c r="BP74" i="87" s="1"/>
  <c r="BQ74" i="87" s="1"/>
  <c r="BR74" i="87" s="1"/>
  <c r="BS74" i="87" s="1"/>
  <c r="BT74" i="87" s="1"/>
  <c r="BU74" i="87" s="1"/>
  <c r="BV74" i="87" s="1"/>
  <c r="BW74" i="87" s="1"/>
  <c r="BX74" i="87" s="1"/>
  <c r="BY74" i="87" s="1"/>
  <c r="BZ74" i="87" s="1"/>
  <c r="CA74" i="87" s="1"/>
  <c r="CB74" i="87" s="1"/>
  <c r="CC74" i="87" s="1"/>
  <c r="CD74" i="87" s="1"/>
  <c r="CE74" i="87" s="1"/>
  <c r="CF74" i="87" s="1"/>
  <c r="CG74" i="87" s="1"/>
  <c r="CH74" i="87" s="1"/>
  <c r="CI74" i="87" s="1"/>
  <c r="CJ74" i="87" s="1"/>
  <c r="CK74" i="87" s="1"/>
  <c r="CL74" i="87" s="1"/>
  <c r="CM74" i="87" s="1"/>
  <c r="CN74" i="87" s="1"/>
  <c r="CO74" i="87" s="1"/>
  <c r="CP74" i="87" s="1"/>
  <c r="CQ74" i="87" s="1"/>
  <c r="CR74" i="87" s="1"/>
  <c r="CS74" i="87" s="1"/>
  <c r="CT74" i="87" s="1"/>
  <c r="CU74" i="87" s="1"/>
  <c r="CV74" i="87" s="1"/>
  <c r="CW74" i="87" s="1"/>
  <c r="CX74" i="87" s="1"/>
  <c r="CY74" i="87" s="1"/>
  <c r="CZ74" i="87" s="1"/>
  <c r="DA74" i="87" s="1"/>
  <c r="DB74" i="87" s="1"/>
  <c r="DC74" i="87" s="1"/>
  <c r="DD74" i="87" s="1"/>
  <c r="DE74" i="87" s="1"/>
  <c r="DF74" i="87" s="1"/>
  <c r="DG74" i="87" s="1"/>
  <c r="DH74" i="87" s="1"/>
  <c r="DI74" i="87" s="1"/>
  <c r="DJ74" i="87" s="1"/>
  <c r="DK74" i="87" s="1"/>
  <c r="DL74" i="87" s="1"/>
  <c r="DM74" i="87" s="1"/>
  <c r="DN74" i="87" s="1"/>
  <c r="DO74" i="87" s="1"/>
  <c r="DP74" i="87" s="1"/>
  <c r="DQ74" i="87" s="1"/>
  <c r="DR74" i="87" s="1"/>
  <c r="DS74" i="87" s="1"/>
  <c r="DT74" i="87" s="1"/>
  <c r="DU74" i="87" s="1"/>
  <c r="DV74" i="87" s="1"/>
  <c r="DW74" i="87" s="1"/>
  <c r="DX74" i="87" s="1"/>
  <c r="DY74" i="87" s="1"/>
  <c r="DZ74" i="87" s="1"/>
  <c r="EA74" i="87" s="1"/>
  <c r="EB74" i="87" s="1"/>
  <c r="EC74" i="87" s="1"/>
  <c r="ED74" i="87" s="1"/>
  <c r="EE74" i="87" s="1"/>
  <c r="EF74" i="87" s="1"/>
  <c r="EG74" i="87" s="1"/>
  <c r="EH74" i="87" s="1"/>
  <c r="EI74" i="87" s="1"/>
  <c r="EJ74" i="87" s="1"/>
  <c r="EK74" i="87" s="1"/>
  <c r="EL74" i="87" s="1"/>
  <c r="EM74" i="87" s="1"/>
  <c r="EN74" i="87" s="1"/>
  <c r="EO74" i="87" s="1"/>
  <c r="EP74" i="87" s="1"/>
  <c r="EQ74" i="87" s="1"/>
  <c r="ER74" i="87" s="1"/>
  <c r="ES74" i="87" s="1"/>
  <c r="ET74" i="87" s="1"/>
  <c r="EU74" i="87" s="1"/>
  <c r="EV74" i="87" s="1"/>
  <c r="EW74" i="87" s="1"/>
  <c r="EX74" i="87" s="1"/>
  <c r="EY74" i="87" s="1"/>
  <c r="EZ74" i="87" s="1"/>
  <c r="FA74" i="87" s="1"/>
  <c r="FB74" i="87" s="1"/>
  <c r="FC74" i="87" s="1"/>
  <c r="FD74" i="87" s="1"/>
  <c r="FE74" i="87" s="1"/>
  <c r="FF74" i="87" s="1"/>
  <c r="FG74" i="87" s="1"/>
  <c r="FH74" i="87" s="1"/>
  <c r="FI74" i="87" s="1"/>
  <c r="FJ74" i="87" s="1"/>
  <c r="FK74" i="87" s="1"/>
  <c r="FL74" i="87" s="1"/>
  <c r="FM74" i="87" s="1"/>
  <c r="FN74" i="87" s="1"/>
  <c r="FO74" i="87" s="1"/>
  <c r="FP74" i="87" s="1"/>
  <c r="FQ74" i="87" s="1"/>
  <c r="FR74" i="87" s="1"/>
  <c r="FS74" i="87" s="1"/>
  <c r="FT74" i="87" s="1"/>
  <c r="FU74" i="87" s="1"/>
  <c r="FV74" i="87" s="1"/>
  <c r="FW74" i="87" s="1"/>
  <c r="FX74" i="87" s="1"/>
  <c r="FY74" i="87" s="1"/>
  <c r="FZ74" i="87" s="1"/>
  <c r="GA74" i="87" s="1"/>
  <c r="GB74" i="87" s="1"/>
  <c r="GC74" i="87" s="1"/>
  <c r="GD74" i="87" s="1"/>
  <c r="GE74" i="87" s="1"/>
  <c r="GF74" i="87" s="1"/>
  <c r="GG74" i="87" s="1"/>
  <c r="GH74" i="87" s="1"/>
  <c r="GI74" i="87" s="1"/>
  <c r="GJ74" i="87" s="1"/>
  <c r="GK74" i="87" s="1"/>
  <c r="GL74" i="87" s="1"/>
  <c r="GM74" i="87" s="1"/>
  <c r="GN74" i="87" s="1"/>
  <c r="GO74" i="87" s="1"/>
  <c r="GP74" i="87" s="1"/>
  <c r="GQ74" i="87" s="1"/>
  <c r="GR74" i="87" s="1"/>
  <c r="GS74" i="87" s="1"/>
  <c r="GT74" i="87" s="1"/>
  <c r="GU74" i="87" s="1"/>
  <c r="GV74" i="87" s="1"/>
  <c r="GW74" i="87" s="1"/>
  <c r="GX74" i="87" s="1"/>
  <c r="GY74" i="87" s="1"/>
  <c r="GZ74" i="87" s="1"/>
  <c r="HA74" i="87" s="1"/>
  <c r="HB74" i="87" s="1"/>
  <c r="HC74" i="87" s="1"/>
  <c r="HD74" i="87" s="1"/>
  <c r="HE74" i="87" s="1"/>
  <c r="HF74" i="87" s="1"/>
  <c r="HG74" i="87" s="1"/>
  <c r="HH74" i="87" s="1"/>
  <c r="HI74" i="87" s="1"/>
  <c r="HJ74" i="87" s="1"/>
  <c r="HK74" i="87" s="1"/>
  <c r="HL74" i="87" s="1"/>
  <c r="HM74" i="87" s="1"/>
  <c r="HN74" i="87" s="1"/>
  <c r="HO74" i="87" s="1"/>
  <c r="HP74" i="87" s="1"/>
  <c r="HQ74" i="87" s="1"/>
  <c r="HR74" i="87" s="1"/>
  <c r="HS74" i="87" s="1"/>
  <c r="HT74" i="87" s="1"/>
  <c r="HU74" i="87" s="1"/>
  <c r="HV74" i="87" s="1"/>
  <c r="HW74" i="87" s="1"/>
  <c r="HX74" i="87" s="1"/>
  <c r="HY74" i="87" s="1"/>
  <c r="HZ74" i="87" s="1"/>
  <c r="IA74" i="87" s="1"/>
  <c r="IB74" i="87" s="1"/>
  <c r="IC74" i="87" s="1"/>
  <c r="ID74" i="87" s="1"/>
  <c r="IE74" i="87" s="1"/>
  <c r="IF74" i="87" s="1"/>
  <c r="IG74" i="87" s="1"/>
  <c r="AK73" i="87"/>
  <c r="AW73" i="87" s="1"/>
  <c r="BI73" i="87" s="1"/>
  <c r="BU73" i="87" s="1"/>
  <c r="CG73" i="87" s="1"/>
  <c r="CS73" i="87" s="1"/>
  <c r="DE73" i="87" s="1"/>
  <c r="DQ73" i="87" s="1"/>
  <c r="EC73" i="87" s="1"/>
  <c r="EO73" i="87" s="1"/>
  <c r="FA73" i="87" s="1"/>
  <c r="FM73" i="87" s="1"/>
  <c r="FY73" i="87" s="1"/>
  <c r="GK73" i="87" s="1"/>
  <c r="GW73" i="87" s="1"/>
  <c r="HI73" i="87" s="1"/>
  <c r="HU73" i="87" s="1"/>
  <c r="IG73" i="87" s="1"/>
  <c r="AJ73" i="87"/>
  <c r="AV73" i="87" s="1"/>
  <c r="BH73" i="87" s="1"/>
  <c r="BT73" i="87" s="1"/>
  <c r="CF73" i="87" s="1"/>
  <c r="CR73" i="87" s="1"/>
  <c r="DD73" i="87" s="1"/>
  <c r="DP73" i="87" s="1"/>
  <c r="EB73" i="87" s="1"/>
  <c r="EN73" i="87" s="1"/>
  <c r="EZ73" i="87" s="1"/>
  <c r="FL73" i="87" s="1"/>
  <c r="FX73" i="87" s="1"/>
  <c r="GJ73" i="87" s="1"/>
  <c r="GV73" i="87" s="1"/>
  <c r="HH73" i="87" s="1"/>
  <c r="HT73" i="87" s="1"/>
  <c r="IF73" i="87" s="1"/>
  <c r="AI73" i="87"/>
  <c r="AU73" i="87" s="1"/>
  <c r="BG73" i="87" s="1"/>
  <c r="BS73" i="87" s="1"/>
  <c r="CE73" i="87" s="1"/>
  <c r="CQ73" i="87" s="1"/>
  <c r="DC73" i="87" s="1"/>
  <c r="DO73" i="87" s="1"/>
  <c r="EA73" i="87" s="1"/>
  <c r="EM73" i="87" s="1"/>
  <c r="EY73" i="87" s="1"/>
  <c r="FK73" i="87" s="1"/>
  <c r="FW73" i="87" s="1"/>
  <c r="GI73" i="87" s="1"/>
  <c r="GU73" i="87" s="1"/>
  <c r="HG73" i="87" s="1"/>
  <c r="HS73" i="87" s="1"/>
  <c r="IE73" i="87" s="1"/>
  <c r="AH73" i="87"/>
  <c r="AT73" i="87" s="1"/>
  <c r="BF73" i="87" s="1"/>
  <c r="BR73" i="87" s="1"/>
  <c r="CD73" i="87" s="1"/>
  <c r="CP73" i="87" s="1"/>
  <c r="DB73" i="87" s="1"/>
  <c r="DN73" i="87" s="1"/>
  <c r="DZ73" i="87" s="1"/>
  <c r="EL73" i="87" s="1"/>
  <c r="EX73" i="87" s="1"/>
  <c r="FJ73" i="87" s="1"/>
  <c r="FV73" i="87" s="1"/>
  <c r="GH73" i="87" s="1"/>
  <c r="GT73" i="87" s="1"/>
  <c r="HF73" i="87" s="1"/>
  <c r="HR73" i="87" s="1"/>
  <c r="ID73" i="87" s="1"/>
  <c r="AG73" i="87"/>
  <c r="AS73" i="87" s="1"/>
  <c r="BE73" i="87" s="1"/>
  <c r="BQ73" i="87" s="1"/>
  <c r="CC73" i="87" s="1"/>
  <c r="CO73" i="87" s="1"/>
  <c r="DA73" i="87" s="1"/>
  <c r="DM73" i="87" s="1"/>
  <c r="DY73" i="87" s="1"/>
  <c r="EK73" i="87" s="1"/>
  <c r="EW73" i="87" s="1"/>
  <c r="FI73" i="87" s="1"/>
  <c r="FU73" i="87" s="1"/>
  <c r="GG73" i="87" s="1"/>
  <c r="GS73" i="87" s="1"/>
  <c r="HE73" i="87" s="1"/>
  <c r="HQ73" i="87" s="1"/>
  <c r="IC73" i="87" s="1"/>
  <c r="AF73" i="87"/>
  <c r="AR73" i="87" s="1"/>
  <c r="BD73" i="87" s="1"/>
  <c r="BP73" i="87" s="1"/>
  <c r="CB73" i="87" s="1"/>
  <c r="CN73" i="87" s="1"/>
  <c r="CZ73" i="87" s="1"/>
  <c r="DL73" i="87" s="1"/>
  <c r="DX73" i="87" s="1"/>
  <c r="EJ73" i="87" s="1"/>
  <c r="EV73" i="87" s="1"/>
  <c r="FH73" i="87" s="1"/>
  <c r="FT73" i="87" s="1"/>
  <c r="GF73" i="87" s="1"/>
  <c r="GR73" i="87" s="1"/>
  <c r="HD73" i="87" s="1"/>
  <c r="HP73" i="87" s="1"/>
  <c r="IB73" i="87" s="1"/>
  <c r="AE73" i="87"/>
  <c r="AQ73" i="87" s="1"/>
  <c r="BC73" i="87" s="1"/>
  <c r="BO73" i="87" s="1"/>
  <c r="CA73" i="87" s="1"/>
  <c r="CM73" i="87" s="1"/>
  <c r="CY73" i="87" s="1"/>
  <c r="DK73" i="87" s="1"/>
  <c r="DW73" i="87" s="1"/>
  <c r="EI73" i="87" s="1"/>
  <c r="EU73" i="87" s="1"/>
  <c r="FG73" i="87" s="1"/>
  <c r="FS73" i="87" s="1"/>
  <c r="GE73" i="87" s="1"/>
  <c r="GQ73" i="87" s="1"/>
  <c r="HC73" i="87" s="1"/>
  <c r="HO73" i="87" s="1"/>
  <c r="IA73" i="87" s="1"/>
  <c r="AD73" i="87"/>
  <c r="AP73" i="87" s="1"/>
  <c r="BB73" i="87" s="1"/>
  <c r="BN73" i="87" s="1"/>
  <c r="BZ73" i="87" s="1"/>
  <c r="CL73" i="87" s="1"/>
  <c r="CX73" i="87" s="1"/>
  <c r="DJ73" i="87" s="1"/>
  <c r="DV73" i="87" s="1"/>
  <c r="EH73" i="87" s="1"/>
  <c r="ET73" i="87" s="1"/>
  <c r="FF73" i="87" s="1"/>
  <c r="FR73" i="87" s="1"/>
  <c r="GD73" i="87" s="1"/>
  <c r="GP73" i="87" s="1"/>
  <c r="HB73" i="87" s="1"/>
  <c r="HN73" i="87" s="1"/>
  <c r="HZ73" i="87" s="1"/>
  <c r="AC73" i="87"/>
  <c r="AO73" i="87" s="1"/>
  <c r="BA73" i="87" s="1"/>
  <c r="BM73" i="87" s="1"/>
  <c r="BY73" i="87" s="1"/>
  <c r="CK73" i="87" s="1"/>
  <c r="CW73" i="87" s="1"/>
  <c r="DI73" i="87" s="1"/>
  <c r="DU73" i="87" s="1"/>
  <c r="EG73" i="87" s="1"/>
  <c r="ES73" i="87" s="1"/>
  <c r="FE73" i="87" s="1"/>
  <c r="FQ73" i="87" s="1"/>
  <c r="GC73" i="87" s="1"/>
  <c r="GO73" i="87" s="1"/>
  <c r="HA73" i="87" s="1"/>
  <c r="HM73" i="87" s="1"/>
  <c r="HY73" i="87" s="1"/>
  <c r="AB73" i="87"/>
  <c r="AN73" i="87" s="1"/>
  <c r="AZ73" i="87" s="1"/>
  <c r="BL73" i="87" s="1"/>
  <c r="BX73" i="87" s="1"/>
  <c r="CJ73" i="87" s="1"/>
  <c r="CV73" i="87" s="1"/>
  <c r="DH73" i="87" s="1"/>
  <c r="DT73" i="87" s="1"/>
  <c r="EF73" i="87" s="1"/>
  <c r="ER73" i="87" s="1"/>
  <c r="FD73" i="87" s="1"/>
  <c r="FP73" i="87" s="1"/>
  <c r="GB73" i="87" s="1"/>
  <c r="GN73" i="87" s="1"/>
  <c r="GZ73" i="87" s="1"/>
  <c r="HL73" i="87" s="1"/>
  <c r="HX73" i="87" s="1"/>
  <c r="AA73" i="87"/>
  <c r="AM73" i="87" s="1"/>
  <c r="AY73" i="87" s="1"/>
  <c r="BK73" i="87" s="1"/>
  <c r="BW73" i="87" s="1"/>
  <c r="CI73" i="87" s="1"/>
  <c r="CU73" i="87" s="1"/>
  <c r="DG73" i="87" s="1"/>
  <c r="DS73" i="87" s="1"/>
  <c r="EE73" i="87" s="1"/>
  <c r="EQ73" i="87" s="1"/>
  <c r="FC73" i="87" s="1"/>
  <c r="FO73" i="87" s="1"/>
  <c r="GA73" i="87" s="1"/>
  <c r="GM73" i="87" s="1"/>
  <c r="GY73" i="87" s="1"/>
  <c r="HK73" i="87" s="1"/>
  <c r="HW73" i="87" s="1"/>
  <c r="Z73" i="87"/>
  <c r="AL73" i="87" s="1"/>
  <c r="AX73" i="87" s="1"/>
  <c r="BJ73" i="87" s="1"/>
  <c r="BV73" i="87" s="1"/>
  <c r="CH73" i="87" s="1"/>
  <c r="CT73" i="87" s="1"/>
  <c r="DF73" i="87" s="1"/>
  <c r="DR73" i="87" s="1"/>
  <c r="ED73" i="87" s="1"/>
  <c r="EP73" i="87" s="1"/>
  <c r="FB73" i="87" s="1"/>
  <c r="FN73" i="87" s="1"/>
  <c r="FZ73" i="87" s="1"/>
  <c r="GL73" i="87" s="1"/>
  <c r="GX73" i="87" s="1"/>
  <c r="HJ73" i="87" s="1"/>
  <c r="HV73" i="87" s="1"/>
  <c r="HC15" i="128" l="1"/>
  <c r="HB9" i="128"/>
  <c r="GS153" i="87"/>
  <c r="GT124" i="87"/>
  <c r="GT136" i="87" s="1"/>
  <c r="D149" i="87"/>
  <c r="L17" i="97"/>
  <c r="L18" i="97"/>
  <c r="L19" i="97"/>
  <c r="L20" i="97"/>
  <c r="L21" i="97"/>
  <c r="L22" i="97"/>
  <c r="L23" i="97"/>
  <c r="K17" i="97"/>
  <c r="K18" i="97"/>
  <c r="K19" i="97"/>
  <c r="K20" i="97"/>
  <c r="K21" i="97"/>
  <c r="K22" i="97"/>
  <c r="K23" i="97"/>
  <c r="B28" i="109"/>
  <c r="B95" i="115"/>
  <c r="HI50" i="115"/>
  <c r="HH50" i="115"/>
  <c r="HG50" i="115"/>
  <c r="HF50" i="115"/>
  <c r="HE50" i="115"/>
  <c r="HD50" i="115"/>
  <c r="HC50" i="115"/>
  <c r="HB50" i="115"/>
  <c r="HA50" i="115"/>
  <c r="GZ50" i="115"/>
  <c r="GY50" i="115"/>
  <c r="GX50" i="115"/>
  <c r="GW50" i="115"/>
  <c r="GV50" i="115"/>
  <c r="GU50" i="115"/>
  <c r="GT50" i="115"/>
  <c r="GS50" i="115"/>
  <c r="GR50" i="115"/>
  <c r="GQ50" i="115"/>
  <c r="GP50" i="115"/>
  <c r="GO50" i="115"/>
  <c r="GN50" i="115"/>
  <c r="GM50" i="115"/>
  <c r="GL50" i="115"/>
  <c r="GK50" i="115"/>
  <c r="GJ50" i="115"/>
  <c r="GI50" i="115"/>
  <c r="GH50" i="115"/>
  <c r="GG50" i="115"/>
  <c r="GF50" i="115"/>
  <c r="GE50" i="115"/>
  <c r="GD50" i="115"/>
  <c r="GC50" i="115"/>
  <c r="GB50" i="115"/>
  <c r="GA50" i="115"/>
  <c r="FZ50" i="115"/>
  <c r="FY50" i="115"/>
  <c r="FX50" i="115"/>
  <c r="FW50" i="115"/>
  <c r="FV50" i="115"/>
  <c r="FU50" i="115"/>
  <c r="FT50" i="115"/>
  <c r="FS50" i="115"/>
  <c r="FR50" i="115"/>
  <c r="FQ50" i="115"/>
  <c r="FP50" i="115"/>
  <c r="FO50" i="115"/>
  <c r="FN50" i="115"/>
  <c r="FM50" i="115"/>
  <c r="FL50" i="115"/>
  <c r="FK50" i="115"/>
  <c r="FJ50" i="115"/>
  <c r="FI50" i="115"/>
  <c r="FH50" i="115"/>
  <c r="FG50" i="115"/>
  <c r="FF50" i="115"/>
  <c r="FE50" i="115"/>
  <c r="FD50" i="115"/>
  <c r="FC50" i="115"/>
  <c r="FB50" i="115"/>
  <c r="FA50" i="115"/>
  <c r="EZ50" i="115"/>
  <c r="EY50" i="115"/>
  <c r="EX50" i="115"/>
  <c r="EW50" i="115"/>
  <c r="EV50" i="115"/>
  <c r="EU50" i="115"/>
  <c r="ET50" i="115"/>
  <c r="ES50" i="115"/>
  <c r="ER50" i="115"/>
  <c r="EQ50" i="115"/>
  <c r="EP50" i="115"/>
  <c r="EO50" i="115"/>
  <c r="EN50" i="115"/>
  <c r="EM50" i="115"/>
  <c r="EL50" i="115"/>
  <c r="EK50" i="115"/>
  <c r="EJ50" i="115"/>
  <c r="EI50" i="115"/>
  <c r="EH50" i="115"/>
  <c r="EG50" i="115"/>
  <c r="EF50" i="115"/>
  <c r="EE50" i="115"/>
  <c r="ED50" i="115"/>
  <c r="EC50" i="115"/>
  <c r="EB50" i="115"/>
  <c r="EA50" i="115"/>
  <c r="DZ50" i="115"/>
  <c r="DY50" i="115"/>
  <c r="DX50" i="115"/>
  <c r="DW50" i="115"/>
  <c r="DV50" i="115"/>
  <c r="DU50" i="115"/>
  <c r="DT50" i="115"/>
  <c r="DS50" i="115"/>
  <c r="DR50" i="115"/>
  <c r="DQ50" i="115"/>
  <c r="DP50" i="115"/>
  <c r="DO50" i="115"/>
  <c r="DN50" i="115"/>
  <c r="DM50" i="115"/>
  <c r="DL50" i="115"/>
  <c r="DK50" i="115"/>
  <c r="DJ50" i="115"/>
  <c r="DI50" i="115"/>
  <c r="DH50" i="115"/>
  <c r="DG50" i="115"/>
  <c r="DF50" i="115"/>
  <c r="DE50" i="115"/>
  <c r="DD50" i="115"/>
  <c r="DC50" i="115"/>
  <c r="DB50" i="115"/>
  <c r="DA50" i="115"/>
  <c r="CZ50" i="115"/>
  <c r="CY50" i="115"/>
  <c r="CX50" i="115"/>
  <c r="CW50" i="115"/>
  <c r="CV50" i="115"/>
  <c r="CU50" i="115"/>
  <c r="CT50" i="115"/>
  <c r="CS50" i="115"/>
  <c r="CR50" i="115"/>
  <c r="CQ50" i="115"/>
  <c r="CP50" i="115"/>
  <c r="CO50" i="115"/>
  <c r="CN50" i="115"/>
  <c r="CM50" i="115"/>
  <c r="CL50" i="115"/>
  <c r="CK50" i="115"/>
  <c r="CJ50" i="115"/>
  <c r="CI50" i="115"/>
  <c r="CH50" i="115"/>
  <c r="CG50" i="115"/>
  <c r="CF50" i="115"/>
  <c r="CE50" i="115"/>
  <c r="CD50" i="115"/>
  <c r="CC50" i="115"/>
  <c r="CB50" i="115"/>
  <c r="CA50" i="115"/>
  <c r="BZ50" i="115"/>
  <c r="BY50" i="115"/>
  <c r="BX50" i="115"/>
  <c r="BW50" i="115"/>
  <c r="BV50" i="115"/>
  <c r="BU50" i="115"/>
  <c r="BT50" i="115"/>
  <c r="BS50" i="115"/>
  <c r="BR50" i="115"/>
  <c r="BQ50" i="115"/>
  <c r="BP50" i="115"/>
  <c r="BO50" i="115"/>
  <c r="BN50" i="115"/>
  <c r="BM50" i="115"/>
  <c r="BL50" i="115"/>
  <c r="BK50" i="115"/>
  <c r="BJ50" i="115"/>
  <c r="BI50" i="115"/>
  <c r="BH50" i="115"/>
  <c r="BG50" i="115"/>
  <c r="BF50" i="115"/>
  <c r="BE50" i="115"/>
  <c r="BD50" i="115"/>
  <c r="BC50" i="115"/>
  <c r="BB50" i="115"/>
  <c r="BA50" i="115"/>
  <c r="AZ50" i="115"/>
  <c r="AY50" i="115"/>
  <c r="AX50" i="115"/>
  <c r="AW50" i="115"/>
  <c r="AV50" i="115"/>
  <c r="AU50" i="115"/>
  <c r="AT50" i="115"/>
  <c r="AS50" i="115"/>
  <c r="AR50" i="115"/>
  <c r="AQ50" i="115"/>
  <c r="AP50" i="115"/>
  <c r="AO50" i="115"/>
  <c r="AN50" i="115"/>
  <c r="AM50" i="115"/>
  <c r="AL50" i="115"/>
  <c r="AK50" i="115"/>
  <c r="AJ50" i="115"/>
  <c r="AI50" i="115"/>
  <c r="AH50" i="115"/>
  <c r="AG50" i="115"/>
  <c r="AF50" i="115"/>
  <c r="AE50" i="115"/>
  <c r="AD50" i="115"/>
  <c r="AC50" i="115"/>
  <c r="AB50" i="115"/>
  <c r="AA50" i="115"/>
  <c r="Z50" i="115"/>
  <c r="Y50" i="115"/>
  <c r="X50" i="115"/>
  <c r="W50" i="115"/>
  <c r="V50" i="115"/>
  <c r="U50" i="115"/>
  <c r="T50" i="115"/>
  <c r="S50" i="115"/>
  <c r="R50" i="115"/>
  <c r="Q50" i="115"/>
  <c r="P50" i="115"/>
  <c r="O50" i="115"/>
  <c r="N50" i="115"/>
  <c r="M50" i="115"/>
  <c r="L50" i="115"/>
  <c r="K50" i="115"/>
  <c r="J50" i="115"/>
  <c r="I50" i="115"/>
  <c r="H50" i="115"/>
  <c r="G50" i="115"/>
  <c r="F50" i="115"/>
  <c r="E50" i="115"/>
  <c r="D50" i="115"/>
  <c r="C50" i="115"/>
  <c r="B50" i="115"/>
  <c r="HI49" i="115"/>
  <c r="HH49" i="115"/>
  <c r="HG49" i="115"/>
  <c r="HF49" i="115"/>
  <c r="HE49" i="115"/>
  <c r="HD49" i="115"/>
  <c r="HC49" i="115"/>
  <c r="HB49" i="115"/>
  <c r="HA49" i="115"/>
  <c r="GZ49" i="115"/>
  <c r="GY49" i="115"/>
  <c r="GX49" i="115"/>
  <c r="GW49" i="115"/>
  <c r="GV49" i="115"/>
  <c r="GU49" i="115"/>
  <c r="GT49" i="115"/>
  <c r="GS49" i="115"/>
  <c r="GR49" i="115"/>
  <c r="GQ49" i="115"/>
  <c r="GP49" i="115"/>
  <c r="GO49" i="115"/>
  <c r="GN49" i="115"/>
  <c r="GM49" i="115"/>
  <c r="GL49" i="115"/>
  <c r="GK49" i="115"/>
  <c r="GJ49" i="115"/>
  <c r="GI49" i="115"/>
  <c r="GH49" i="115"/>
  <c r="GG49" i="115"/>
  <c r="GF49" i="115"/>
  <c r="GE49" i="115"/>
  <c r="GD49" i="115"/>
  <c r="GC49" i="115"/>
  <c r="GB49" i="115"/>
  <c r="GA49" i="115"/>
  <c r="FZ49" i="115"/>
  <c r="FY49" i="115"/>
  <c r="FX49" i="115"/>
  <c r="FW49" i="115"/>
  <c r="FV49" i="115"/>
  <c r="FU49" i="115"/>
  <c r="FT49" i="115"/>
  <c r="FS49" i="115"/>
  <c r="FR49" i="115"/>
  <c r="FQ49" i="115"/>
  <c r="FP49" i="115"/>
  <c r="FO49" i="115"/>
  <c r="FN49" i="115"/>
  <c r="FM49" i="115"/>
  <c r="FL49" i="115"/>
  <c r="FK49" i="115"/>
  <c r="FJ49" i="115"/>
  <c r="FI49" i="115"/>
  <c r="FH49" i="115"/>
  <c r="FG49" i="115"/>
  <c r="FF49" i="115"/>
  <c r="FE49" i="115"/>
  <c r="FD49" i="115"/>
  <c r="FC49" i="115"/>
  <c r="FB49" i="115"/>
  <c r="FA49" i="115"/>
  <c r="EZ49" i="115"/>
  <c r="EY49" i="115"/>
  <c r="EX49" i="115"/>
  <c r="EW49" i="115"/>
  <c r="EV49" i="115"/>
  <c r="EU49" i="115"/>
  <c r="ET49" i="115"/>
  <c r="ES49" i="115"/>
  <c r="ER49" i="115"/>
  <c r="EQ49" i="115"/>
  <c r="EP49" i="115"/>
  <c r="EO49" i="115"/>
  <c r="EN49" i="115"/>
  <c r="EM49" i="115"/>
  <c r="EL49" i="115"/>
  <c r="EK49" i="115"/>
  <c r="EJ49" i="115"/>
  <c r="EI49" i="115"/>
  <c r="EH49" i="115"/>
  <c r="EG49" i="115"/>
  <c r="EF49" i="115"/>
  <c r="EE49" i="115"/>
  <c r="ED49" i="115"/>
  <c r="EC49" i="115"/>
  <c r="EB49" i="115"/>
  <c r="EA49" i="115"/>
  <c r="DZ49" i="115"/>
  <c r="DY49" i="115"/>
  <c r="DX49" i="115"/>
  <c r="DW49" i="115"/>
  <c r="DV49" i="115"/>
  <c r="DU49" i="115"/>
  <c r="DT49" i="115"/>
  <c r="DS49" i="115"/>
  <c r="DR49" i="115"/>
  <c r="DQ49" i="115"/>
  <c r="DP49" i="115"/>
  <c r="DO49" i="115"/>
  <c r="DN49" i="115"/>
  <c r="DM49" i="115"/>
  <c r="DL49" i="115"/>
  <c r="DK49" i="115"/>
  <c r="DJ49" i="115"/>
  <c r="DI49" i="115"/>
  <c r="DH49" i="115"/>
  <c r="DG49" i="115"/>
  <c r="DF49" i="115"/>
  <c r="DE49" i="115"/>
  <c r="DD49" i="115"/>
  <c r="DC49" i="115"/>
  <c r="DB49" i="115"/>
  <c r="DA49" i="115"/>
  <c r="CZ49" i="115"/>
  <c r="CY49" i="115"/>
  <c r="CX49" i="115"/>
  <c r="CW49" i="115"/>
  <c r="CV49" i="115"/>
  <c r="CU49" i="115"/>
  <c r="CT49" i="115"/>
  <c r="CS49" i="115"/>
  <c r="CR49" i="115"/>
  <c r="CQ49" i="115"/>
  <c r="CP49" i="115"/>
  <c r="CO49" i="115"/>
  <c r="CN49" i="115"/>
  <c r="CM49" i="115"/>
  <c r="CL49" i="115"/>
  <c r="CK49" i="115"/>
  <c r="CJ49" i="115"/>
  <c r="CI49" i="115"/>
  <c r="CH49" i="115"/>
  <c r="CG49" i="115"/>
  <c r="CF49" i="115"/>
  <c r="CE49" i="115"/>
  <c r="CD49" i="115"/>
  <c r="CC49" i="115"/>
  <c r="CB49" i="115"/>
  <c r="CA49" i="115"/>
  <c r="BZ49" i="115"/>
  <c r="BY49" i="115"/>
  <c r="BX49" i="115"/>
  <c r="BW49" i="115"/>
  <c r="BV49" i="115"/>
  <c r="BU49" i="115"/>
  <c r="BT49" i="115"/>
  <c r="BS49" i="115"/>
  <c r="BR49" i="115"/>
  <c r="BQ49" i="115"/>
  <c r="BP49" i="115"/>
  <c r="BO49" i="115"/>
  <c r="BN49" i="115"/>
  <c r="BM49" i="115"/>
  <c r="BL49" i="115"/>
  <c r="BK49" i="115"/>
  <c r="BJ49" i="115"/>
  <c r="BI49" i="115"/>
  <c r="BH49" i="115"/>
  <c r="BG49" i="115"/>
  <c r="BF49" i="115"/>
  <c r="BE49" i="115"/>
  <c r="BD49" i="115"/>
  <c r="BC49" i="115"/>
  <c r="BB49" i="115"/>
  <c r="BA49" i="115"/>
  <c r="AZ49" i="115"/>
  <c r="AY49" i="115"/>
  <c r="AX49" i="115"/>
  <c r="AW49" i="115"/>
  <c r="AV49" i="115"/>
  <c r="AU49" i="115"/>
  <c r="AT49" i="115"/>
  <c r="AS49" i="115"/>
  <c r="AR49" i="115"/>
  <c r="AQ49" i="115"/>
  <c r="AP49" i="115"/>
  <c r="AO49" i="115"/>
  <c r="AN49" i="115"/>
  <c r="AM49" i="115"/>
  <c r="AL49" i="115"/>
  <c r="AK49" i="115"/>
  <c r="AJ49" i="115"/>
  <c r="AI49" i="115"/>
  <c r="AH49" i="115"/>
  <c r="AG49" i="115"/>
  <c r="AF49" i="115"/>
  <c r="AE49" i="115"/>
  <c r="AD49" i="115"/>
  <c r="AC49" i="115"/>
  <c r="AB49" i="115"/>
  <c r="AA49" i="115"/>
  <c r="Z49" i="115"/>
  <c r="Y49" i="115"/>
  <c r="X49" i="115"/>
  <c r="W49" i="115"/>
  <c r="V49" i="115"/>
  <c r="U49" i="115"/>
  <c r="T49" i="115"/>
  <c r="S49" i="115"/>
  <c r="R49" i="115"/>
  <c r="Q49" i="115"/>
  <c r="P49" i="115"/>
  <c r="O49" i="115"/>
  <c r="N49" i="115"/>
  <c r="M49" i="115"/>
  <c r="L49" i="115"/>
  <c r="K49" i="115"/>
  <c r="J49" i="115"/>
  <c r="I49" i="115"/>
  <c r="H49" i="115"/>
  <c r="G49" i="115"/>
  <c r="F49" i="115"/>
  <c r="E49" i="115"/>
  <c r="D49" i="115"/>
  <c r="C49" i="115"/>
  <c r="B49" i="115"/>
  <c r="HI46" i="115"/>
  <c r="HH46" i="115"/>
  <c r="HG46" i="115"/>
  <c r="HF46" i="115"/>
  <c r="HE46" i="115"/>
  <c r="HD46" i="115"/>
  <c r="HC46" i="115"/>
  <c r="HB46" i="115"/>
  <c r="HA46" i="115"/>
  <c r="GZ46" i="115"/>
  <c r="GY46" i="115"/>
  <c r="GX46" i="115"/>
  <c r="GW46" i="115"/>
  <c r="GV46" i="115"/>
  <c r="GU46" i="115"/>
  <c r="GT46" i="115"/>
  <c r="GS46" i="115"/>
  <c r="GR46" i="115"/>
  <c r="GQ46" i="115"/>
  <c r="GP46" i="115"/>
  <c r="GO46" i="115"/>
  <c r="GN46" i="115"/>
  <c r="GM46" i="115"/>
  <c r="GL46" i="115"/>
  <c r="GK46" i="115"/>
  <c r="GJ46" i="115"/>
  <c r="GI46" i="115"/>
  <c r="GH46" i="115"/>
  <c r="GG46" i="115"/>
  <c r="GF46" i="115"/>
  <c r="GE46" i="115"/>
  <c r="GD46" i="115"/>
  <c r="GC46" i="115"/>
  <c r="GB46" i="115"/>
  <c r="GA46" i="115"/>
  <c r="FZ46" i="115"/>
  <c r="FY46" i="115"/>
  <c r="FX46" i="115"/>
  <c r="FW46" i="115"/>
  <c r="FV46" i="115"/>
  <c r="FU46" i="115"/>
  <c r="FT46" i="115"/>
  <c r="FS46" i="115"/>
  <c r="FR46" i="115"/>
  <c r="FQ46" i="115"/>
  <c r="FP46" i="115"/>
  <c r="FO46" i="115"/>
  <c r="FN46" i="115"/>
  <c r="FM46" i="115"/>
  <c r="FL46" i="115"/>
  <c r="FK46" i="115"/>
  <c r="FJ46" i="115"/>
  <c r="FI46" i="115"/>
  <c r="FH46" i="115"/>
  <c r="FG46" i="115"/>
  <c r="FF46" i="115"/>
  <c r="FE46" i="115"/>
  <c r="FD46" i="115"/>
  <c r="FC46" i="115"/>
  <c r="FB46" i="115"/>
  <c r="FA46" i="115"/>
  <c r="EZ46" i="115"/>
  <c r="EY46" i="115"/>
  <c r="EX46" i="115"/>
  <c r="EW46" i="115"/>
  <c r="EV46" i="115"/>
  <c r="EU46" i="115"/>
  <c r="ET46" i="115"/>
  <c r="ES46" i="115"/>
  <c r="ER46" i="115"/>
  <c r="EQ46" i="115"/>
  <c r="EP46" i="115"/>
  <c r="EO46" i="115"/>
  <c r="EN46" i="115"/>
  <c r="EM46" i="115"/>
  <c r="EL46" i="115"/>
  <c r="EK46" i="115"/>
  <c r="EJ46" i="115"/>
  <c r="EI46" i="115"/>
  <c r="EH46" i="115"/>
  <c r="EG46" i="115"/>
  <c r="EF46" i="115"/>
  <c r="EE46" i="115"/>
  <c r="ED46" i="115"/>
  <c r="EC46" i="115"/>
  <c r="EB46" i="115"/>
  <c r="EA46" i="115"/>
  <c r="DZ46" i="115"/>
  <c r="DY46" i="115"/>
  <c r="DX46" i="115"/>
  <c r="DW46" i="115"/>
  <c r="DV46" i="115"/>
  <c r="DU46" i="115"/>
  <c r="DT46" i="115"/>
  <c r="DS46" i="115"/>
  <c r="DR46" i="115"/>
  <c r="DQ46" i="115"/>
  <c r="DP46" i="115"/>
  <c r="DO46" i="115"/>
  <c r="DN46" i="115"/>
  <c r="DM46" i="115"/>
  <c r="DL46" i="115"/>
  <c r="DK46" i="115"/>
  <c r="DJ46" i="115"/>
  <c r="DI46" i="115"/>
  <c r="DH46" i="115"/>
  <c r="DG46" i="115"/>
  <c r="DF46" i="115"/>
  <c r="DE46" i="115"/>
  <c r="DD46" i="115"/>
  <c r="DC46" i="115"/>
  <c r="DB46" i="115"/>
  <c r="DA46" i="115"/>
  <c r="CZ46" i="115"/>
  <c r="CY46" i="115"/>
  <c r="CX46" i="115"/>
  <c r="CW46" i="115"/>
  <c r="CV46" i="115"/>
  <c r="CU46" i="115"/>
  <c r="CT46" i="115"/>
  <c r="CS46" i="115"/>
  <c r="CR46" i="115"/>
  <c r="CQ46" i="115"/>
  <c r="CP46" i="115"/>
  <c r="CO46" i="115"/>
  <c r="CN46" i="115"/>
  <c r="CM46" i="115"/>
  <c r="CL46" i="115"/>
  <c r="CK46" i="115"/>
  <c r="CJ46" i="115"/>
  <c r="CI46" i="115"/>
  <c r="CH46" i="115"/>
  <c r="CG46" i="115"/>
  <c r="CF46" i="115"/>
  <c r="CE46" i="115"/>
  <c r="CD46" i="115"/>
  <c r="CC46" i="115"/>
  <c r="CB46" i="115"/>
  <c r="CA46" i="115"/>
  <c r="BZ46" i="115"/>
  <c r="BY46" i="115"/>
  <c r="BX46" i="115"/>
  <c r="BW46" i="115"/>
  <c r="BV46" i="115"/>
  <c r="BU46" i="115"/>
  <c r="BT46" i="115"/>
  <c r="BS46" i="115"/>
  <c r="BR46" i="115"/>
  <c r="BQ46" i="115"/>
  <c r="BP46" i="115"/>
  <c r="BO46" i="115"/>
  <c r="BN46" i="115"/>
  <c r="BM46" i="115"/>
  <c r="BL46" i="115"/>
  <c r="BK46" i="115"/>
  <c r="BJ46" i="115"/>
  <c r="BI46" i="115"/>
  <c r="BH46" i="115"/>
  <c r="BG46" i="115"/>
  <c r="BF46" i="115"/>
  <c r="BE46" i="115"/>
  <c r="BD46" i="115"/>
  <c r="BC46" i="115"/>
  <c r="BB46" i="115"/>
  <c r="BA46" i="115"/>
  <c r="AZ46" i="115"/>
  <c r="AY46" i="115"/>
  <c r="AX46" i="115"/>
  <c r="AW46" i="115"/>
  <c r="AV46" i="115"/>
  <c r="AU46" i="115"/>
  <c r="AT46" i="115"/>
  <c r="AS46" i="115"/>
  <c r="AR46" i="115"/>
  <c r="AQ46" i="115"/>
  <c r="AP46" i="115"/>
  <c r="AO46" i="115"/>
  <c r="AN46" i="115"/>
  <c r="AM46" i="115"/>
  <c r="AL46" i="115"/>
  <c r="AK46" i="115"/>
  <c r="AJ46" i="115"/>
  <c r="AI46" i="115"/>
  <c r="AH46" i="115"/>
  <c r="AG46" i="115"/>
  <c r="AF46" i="115"/>
  <c r="AE46" i="115"/>
  <c r="AD46" i="115"/>
  <c r="AC46" i="115"/>
  <c r="AB46" i="115"/>
  <c r="AA46" i="115"/>
  <c r="Z46" i="115"/>
  <c r="Y46" i="115"/>
  <c r="X46" i="115"/>
  <c r="W46" i="115"/>
  <c r="V46" i="115"/>
  <c r="U46" i="115"/>
  <c r="T46" i="115"/>
  <c r="S46" i="115"/>
  <c r="R46" i="115"/>
  <c r="Q46" i="115"/>
  <c r="P46" i="115"/>
  <c r="O46" i="115"/>
  <c r="N46" i="115"/>
  <c r="M46" i="115"/>
  <c r="L46" i="115"/>
  <c r="K46" i="115"/>
  <c r="J46" i="115"/>
  <c r="I46" i="115"/>
  <c r="H46" i="115"/>
  <c r="G46" i="115"/>
  <c r="F46" i="115"/>
  <c r="B30" i="115"/>
  <c r="B21" i="115"/>
  <c r="HD13" i="115"/>
  <c r="HC13" i="115"/>
  <c r="GV13" i="115"/>
  <c r="GU13" i="115"/>
  <c r="GT13" i="115"/>
  <c r="GN13" i="115"/>
  <c r="GM13" i="115"/>
  <c r="GF13" i="115"/>
  <c r="GE13" i="115"/>
  <c r="GD13" i="115"/>
  <c r="FX13" i="115"/>
  <c r="FW13" i="115"/>
  <c r="FP13" i="115"/>
  <c r="FO13" i="115"/>
  <c r="FN13" i="115"/>
  <c r="FH13" i="115"/>
  <c r="FG13" i="115"/>
  <c r="EZ13" i="115"/>
  <c r="EY13" i="115"/>
  <c r="EX13" i="115"/>
  <c r="ER13" i="115"/>
  <c r="EQ13" i="115"/>
  <c r="EJ13" i="115"/>
  <c r="EI13" i="115"/>
  <c r="EH13" i="115"/>
  <c r="EB13" i="115"/>
  <c r="EA13" i="115"/>
  <c r="DT13" i="115"/>
  <c r="DS13" i="115"/>
  <c r="DR13" i="115"/>
  <c r="DL13" i="115"/>
  <c r="DK13" i="115"/>
  <c r="DD13" i="115"/>
  <c r="DC13" i="115"/>
  <c r="DB13" i="115"/>
  <c r="CV13" i="115"/>
  <c r="CU13" i="115"/>
  <c r="CN13" i="115"/>
  <c r="CM13" i="115"/>
  <c r="CL13" i="115"/>
  <c r="CF13" i="115"/>
  <c r="CE13" i="115"/>
  <c r="BX13" i="115"/>
  <c r="BW13" i="115"/>
  <c r="BV13" i="115"/>
  <c r="BP13" i="115"/>
  <c r="BO13" i="115"/>
  <c r="BH13" i="115"/>
  <c r="BG13" i="115"/>
  <c r="BF13" i="115"/>
  <c r="AZ13" i="115"/>
  <c r="AY13" i="115"/>
  <c r="AR13" i="115"/>
  <c r="AQ13" i="115"/>
  <c r="AP13" i="115"/>
  <c r="AJ13" i="115"/>
  <c r="AI13" i="115"/>
  <c r="AB13" i="115"/>
  <c r="AA13" i="115"/>
  <c r="Z13" i="115"/>
  <c r="T13" i="115"/>
  <c r="S13" i="115"/>
  <c r="Q13" i="115"/>
  <c r="P13" i="115"/>
  <c r="HG13" i="115"/>
  <c r="HB13" i="115"/>
  <c r="GY13" i="115"/>
  <c r="GQ13" i="115"/>
  <c r="GL13" i="115"/>
  <c r="GI13" i="115"/>
  <c r="GA13" i="115"/>
  <c r="FV13" i="115"/>
  <c r="FS13" i="115"/>
  <c r="FK13" i="115"/>
  <c r="FF13" i="115"/>
  <c r="FC13" i="115"/>
  <c r="EU13" i="115"/>
  <c r="EP13" i="115"/>
  <c r="EM13" i="115"/>
  <c r="EE13" i="115"/>
  <c r="DZ13" i="115"/>
  <c r="DW13" i="115"/>
  <c r="DO13" i="115"/>
  <c r="DJ13" i="115"/>
  <c r="DG13" i="115"/>
  <c r="CY13" i="115"/>
  <c r="CT13" i="115"/>
  <c r="CQ13" i="115"/>
  <c r="CI13" i="115"/>
  <c r="CD13" i="115"/>
  <c r="CA13" i="115"/>
  <c r="BS13" i="115"/>
  <c r="BN13" i="115"/>
  <c r="BK13" i="115"/>
  <c r="BC13" i="115"/>
  <c r="AX13" i="115"/>
  <c r="AU13" i="115"/>
  <c r="AM13" i="115"/>
  <c r="AH13" i="115"/>
  <c r="AE13" i="115"/>
  <c r="W13" i="115"/>
  <c r="R13" i="115"/>
  <c r="O13" i="115"/>
  <c r="N13" i="115"/>
  <c r="M13" i="115"/>
  <c r="L13" i="115"/>
  <c r="K13" i="115"/>
  <c r="J13" i="115"/>
  <c r="I13" i="115"/>
  <c r="H13" i="115"/>
  <c r="G13" i="115"/>
  <c r="F13" i="115"/>
  <c r="E13" i="115"/>
  <c r="D13" i="115"/>
  <c r="C13" i="115"/>
  <c r="B13" i="115"/>
  <c r="HD9" i="115"/>
  <c r="HE9" i="115" s="1"/>
  <c r="HF9" i="115" s="1"/>
  <c r="HG9" i="115" s="1"/>
  <c r="HH9" i="115" s="1"/>
  <c r="HI9" i="115" s="1"/>
  <c r="GS9" i="115"/>
  <c r="GT9" i="115" s="1"/>
  <c r="GU9" i="115" s="1"/>
  <c r="GV9" i="115" s="1"/>
  <c r="GW9" i="115" s="1"/>
  <c r="GX9" i="115" s="1"/>
  <c r="GY9" i="115" s="1"/>
  <c r="GZ9" i="115" s="1"/>
  <c r="HA9" i="115" s="1"/>
  <c r="HB9" i="115" s="1"/>
  <c r="GH9" i="115"/>
  <c r="GI9" i="115" s="1"/>
  <c r="GJ9" i="115" s="1"/>
  <c r="GK9" i="115" s="1"/>
  <c r="GL9" i="115" s="1"/>
  <c r="GM9" i="115" s="1"/>
  <c r="GN9" i="115" s="1"/>
  <c r="GO9" i="115" s="1"/>
  <c r="GP9" i="115" s="1"/>
  <c r="GQ9" i="115" s="1"/>
  <c r="FW9" i="115"/>
  <c r="FX9" i="115" s="1"/>
  <c r="FY9" i="115" s="1"/>
  <c r="FZ9" i="115" s="1"/>
  <c r="GA9" i="115" s="1"/>
  <c r="GB9" i="115" s="1"/>
  <c r="GC9" i="115" s="1"/>
  <c r="GD9" i="115" s="1"/>
  <c r="GE9" i="115" s="1"/>
  <c r="GF9" i="115" s="1"/>
  <c r="FL9" i="115"/>
  <c r="FM9" i="115" s="1"/>
  <c r="FN9" i="115" s="1"/>
  <c r="FO9" i="115" s="1"/>
  <c r="FP9" i="115" s="1"/>
  <c r="FQ9" i="115" s="1"/>
  <c r="FR9" i="115" s="1"/>
  <c r="FS9" i="115" s="1"/>
  <c r="FT9" i="115" s="1"/>
  <c r="FU9" i="115" s="1"/>
  <c r="FA9" i="115"/>
  <c r="FB9" i="115" s="1"/>
  <c r="FC9" i="115" s="1"/>
  <c r="FD9" i="115" s="1"/>
  <c r="FE9" i="115" s="1"/>
  <c r="FF9" i="115" s="1"/>
  <c r="FG9" i="115" s="1"/>
  <c r="FH9" i="115" s="1"/>
  <c r="FI9" i="115" s="1"/>
  <c r="FJ9" i="115" s="1"/>
  <c r="EP9" i="115"/>
  <c r="EQ9" i="115" s="1"/>
  <c r="ER9" i="115" s="1"/>
  <c r="ES9" i="115" s="1"/>
  <c r="ET9" i="115" s="1"/>
  <c r="EU9" i="115" s="1"/>
  <c r="EV9" i="115" s="1"/>
  <c r="EW9" i="115" s="1"/>
  <c r="EX9" i="115" s="1"/>
  <c r="EY9" i="115" s="1"/>
  <c r="EE9" i="115"/>
  <c r="EF9" i="115" s="1"/>
  <c r="EG9" i="115" s="1"/>
  <c r="EH9" i="115" s="1"/>
  <c r="EI9" i="115" s="1"/>
  <c r="EJ9" i="115" s="1"/>
  <c r="EK9" i="115" s="1"/>
  <c r="EL9" i="115" s="1"/>
  <c r="EM9" i="115" s="1"/>
  <c r="EN9" i="115" s="1"/>
  <c r="DT9" i="115"/>
  <c r="DU9" i="115" s="1"/>
  <c r="DV9" i="115" s="1"/>
  <c r="DW9" i="115" s="1"/>
  <c r="DX9" i="115" s="1"/>
  <c r="DY9" i="115" s="1"/>
  <c r="DZ9" i="115" s="1"/>
  <c r="EA9" i="115" s="1"/>
  <c r="EB9" i="115" s="1"/>
  <c r="EC9" i="115" s="1"/>
  <c r="DI9" i="115"/>
  <c r="DJ9" i="115" s="1"/>
  <c r="DK9" i="115" s="1"/>
  <c r="DL9" i="115" s="1"/>
  <c r="DM9" i="115" s="1"/>
  <c r="DN9" i="115" s="1"/>
  <c r="DO9" i="115" s="1"/>
  <c r="DP9" i="115" s="1"/>
  <c r="DQ9" i="115" s="1"/>
  <c r="DR9" i="115" s="1"/>
  <c r="CX9" i="115"/>
  <c r="CY9" i="115" s="1"/>
  <c r="CZ9" i="115" s="1"/>
  <c r="DA9" i="115" s="1"/>
  <c r="DB9" i="115" s="1"/>
  <c r="DC9" i="115" s="1"/>
  <c r="DD9" i="115" s="1"/>
  <c r="DE9" i="115" s="1"/>
  <c r="DF9" i="115" s="1"/>
  <c r="DG9" i="115" s="1"/>
  <c r="CM9" i="115"/>
  <c r="CN9" i="115" s="1"/>
  <c r="CO9" i="115" s="1"/>
  <c r="CP9" i="115" s="1"/>
  <c r="CQ9" i="115" s="1"/>
  <c r="CR9" i="115" s="1"/>
  <c r="CS9" i="115" s="1"/>
  <c r="CT9" i="115" s="1"/>
  <c r="CU9" i="115" s="1"/>
  <c r="CV9" i="115" s="1"/>
  <c r="CB9" i="115"/>
  <c r="CC9" i="115" s="1"/>
  <c r="CD9" i="115" s="1"/>
  <c r="CE9" i="115" s="1"/>
  <c r="CF9" i="115" s="1"/>
  <c r="CG9" i="115" s="1"/>
  <c r="CH9" i="115" s="1"/>
  <c r="CI9" i="115" s="1"/>
  <c r="CJ9" i="115" s="1"/>
  <c r="CK9" i="115" s="1"/>
  <c r="BQ9" i="115"/>
  <c r="BR9" i="115" s="1"/>
  <c r="BS9" i="115" s="1"/>
  <c r="BT9" i="115" s="1"/>
  <c r="BU9" i="115" s="1"/>
  <c r="BV9" i="115" s="1"/>
  <c r="BW9" i="115" s="1"/>
  <c r="BX9" i="115" s="1"/>
  <c r="BY9" i="115" s="1"/>
  <c r="BZ9" i="115" s="1"/>
  <c r="BF9" i="115"/>
  <c r="BG9" i="115" s="1"/>
  <c r="BH9" i="115" s="1"/>
  <c r="BI9" i="115" s="1"/>
  <c r="BJ9" i="115" s="1"/>
  <c r="BK9" i="115" s="1"/>
  <c r="BL9" i="115" s="1"/>
  <c r="BM9" i="115" s="1"/>
  <c r="BN9" i="115" s="1"/>
  <c r="BO9" i="115" s="1"/>
  <c r="AU9" i="115"/>
  <c r="AV9" i="115" s="1"/>
  <c r="AW9" i="115" s="1"/>
  <c r="AX9" i="115" s="1"/>
  <c r="AY9" i="115" s="1"/>
  <c r="AZ9" i="115" s="1"/>
  <c r="BA9" i="115" s="1"/>
  <c r="BB9" i="115" s="1"/>
  <c r="BC9" i="115" s="1"/>
  <c r="BD9" i="115" s="1"/>
  <c r="AJ9" i="115"/>
  <c r="AK9" i="115" s="1"/>
  <c r="AL9" i="115" s="1"/>
  <c r="AM9" i="115" s="1"/>
  <c r="AN9" i="115" s="1"/>
  <c r="AO9" i="115" s="1"/>
  <c r="AP9" i="115" s="1"/>
  <c r="AQ9" i="115" s="1"/>
  <c r="AR9" i="115" s="1"/>
  <c r="AS9" i="115" s="1"/>
  <c r="Y9" i="115"/>
  <c r="Z9" i="115" s="1"/>
  <c r="AA9" i="115" s="1"/>
  <c r="AB9" i="115" s="1"/>
  <c r="AC9" i="115" s="1"/>
  <c r="AD9" i="115" s="1"/>
  <c r="AE9" i="115" s="1"/>
  <c r="AF9" i="115" s="1"/>
  <c r="AG9" i="115" s="1"/>
  <c r="AH9" i="115" s="1"/>
  <c r="N9" i="115"/>
  <c r="O9" i="115" s="1"/>
  <c r="P9" i="115" s="1"/>
  <c r="Q9" i="115" s="1"/>
  <c r="R9" i="115" s="1"/>
  <c r="S9" i="115" s="1"/>
  <c r="T9" i="115" s="1"/>
  <c r="U9" i="115" s="1"/>
  <c r="V9" i="115" s="1"/>
  <c r="W9" i="115" s="1"/>
  <c r="C9" i="115"/>
  <c r="D9" i="115" s="1"/>
  <c r="E9" i="115" s="1"/>
  <c r="F9" i="115" s="1"/>
  <c r="G9" i="115" s="1"/>
  <c r="H9" i="115" s="1"/>
  <c r="I9" i="115" s="1"/>
  <c r="J9" i="115" s="1"/>
  <c r="K9" i="115" s="1"/>
  <c r="L9" i="115" s="1"/>
  <c r="C7" i="115"/>
  <c r="AK6" i="115"/>
  <c r="AW6" i="115" s="1"/>
  <c r="BI6" i="115" s="1"/>
  <c r="BU6" i="115" s="1"/>
  <c r="CG6" i="115" s="1"/>
  <c r="CS6" i="115" s="1"/>
  <c r="DE6" i="115" s="1"/>
  <c r="DQ6" i="115" s="1"/>
  <c r="EC6" i="115" s="1"/>
  <c r="EO6" i="115" s="1"/>
  <c r="FA6" i="115" s="1"/>
  <c r="FM6" i="115" s="1"/>
  <c r="FY6" i="115" s="1"/>
  <c r="GK6" i="115" s="1"/>
  <c r="GW6" i="115" s="1"/>
  <c r="HI6" i="115" s="1"/>
  <c r="AJ6" i="115"/>
  <c r="AV6" i="115" s="1"/>
  <c r="BH6" i="115" s="1"/>
  <c r="BT6" i="115" s="1"/>
  <c r="CF6" i="115" s="1"/>
  <c r="CR6" i="115" s="1"/>
  <c r="DD6" i="115" s="1"/>
  <c r="DP6" i="115" s="1"/>
  <c r="EB6" i="115" s="1"/>
  <c r="EN6" i="115" s="1"/>
  <c r="EZ6" i="115" s="1"/>
  <c r="FL6" i="115" s="1"/>
  <c r="FX6" i="115" s="1"/>
  <c r="GJ6" i="115" s="1"/>
  <c r="GV6" i="115" s="1"/>
  <c r="HH6" i="115" s="1"/>
  <c r="AI6" i="115"/>
  <c r="AU6" i="115" s="1"/>
  <c r="BG6" i="115" s="1"/>
  <c r="BS6" i="115" s="1"/>
  <c r="CE6" i="115" s="1"/>
  <c r="CQ6" i="115" s="1"/>
  <c r="DC6" i="115" s="1"/>
  <c r="DO6" i="115" s="1"/>
  <c r="EA6" i="115" s="1"/>
  <c r="EM6" i="115" s="1"/>
  <c r="EY6" i="115" s="1"/>
  <c r="FK6" i="115" s="1"/>
  <c r="FW6" i="115" s="1"/>
  <c r="GI6" i="115" s="1"/>
  <c r="GU6" i="115" s="1"/>
  <c r="HG6" i="115" s="1"/>
  <c r="AH6" i="115"/>
  <c r="AT6" i="115" s="1"/>
  <c r="BF6" i="115" s="1"/>
  <c r="BR6" i="115" s="1"/>
  <c r="CD6" i="115" s="1"/>
  <c r="CP6" i="115" s="1"/>
  <c r="DB6" i="115" s="1"/>
  <c r="DN6" i="115" s="1"/>
  <c r="DZ6" i="115" s="1"/>
  <c r="EL6" i="115" s="1"/>
  <c r="EX6" i="115" s="1"/>
  <c r="FJ6" i="115" s="1"/>
  <c r="FV6" i="115" s="1"/>
  <c r="GH6" i="115" s="1"/>
  <c r="GT6" i="115" s="1"/>
  <c r="HF6" i="115" s="1"/>
  <c r="AG6" i="115"/>
  <c r="AS6" i="115" s="1"/>
  <c r="BE6" i="115" s="1"/>
  <c r="BQ6" i="115" s="1"/>
  <c r="CC6" i="115" s="1"/>
  <c r="CO6" i="115" s="1"/>
  <c r="DA6" i="115" s="1"/>
  <c r="DM6" i="115" s="1"/>
  <c r="DY6" i="115" s="1"/>
  <c r="EK6" i="115" s="1"/>
  <c r="EW6" i="115" s="1"/>
  <c r="FI6" i="115" s="1"/>
  <c r="FU6" i="115" s="1"/>
  <c r="GG6" i="115" s="1"/>
  <c r="GS6" i="115" s="1"/>
  <c r="HE6" i="115" s="1"/>
  <c r="AF6" i="115"/>
  <c r="AR6" i="115" s="1"/>
  <c r="BD6" i="115" s="1"/>
  <c r="BP6" i="115" s="1"/>
  <c r="CB6" i="115" s="1"/>
  <c r="CN6" i="115" s="1"/>
  <c r="CZ6" i="115" s="1"/>
  <c r="DL6" i="115" s="1"/>
  <c r="DX6" i="115" s="1"/>
  <c r="EJ6" i="115" s="1"/>
  <c r="EV6" i="115" s="1"/>
  <c r="FH6" i="115" s="1"/>
  <c r="FT6" i="115" s="1"/>
  <c r="GF6" i="115" s="1"/>
  <c r="GR6" i="115" s="1"/>
  <c r="HD6" i="115" s="1"/>
  <c r="AE6" i="115"/>
  <c r="AQ6" i="115" s="1"/>
  <c r="BC6" i="115" s="1"/>
  <c r="BO6" i="115" s="1"/>
  <c r="CA6" i="115" s="1"/>
  <c r="CM6" i="115" s="1"/>
  <c r="CY6" i="115" s="1"/>
  <c r="DK6" i="115" s="1"/>
  <c r="DW6" i="115" s="1"/>
  <c r="EI6" i="115" s="1"/>
  <c r="EU6" i="115" s="1"/>
  <c r="FG6" i="115" s="1"/>
  <c r="FS6" i="115" s="1"/>
  <c r="GE6" i="115" s="1"/>
  <c r="GQ6" i="115" s="1"/>
  <c r="HC6" i="115" s="1"/>
  <c r="AD6" i="115"/>
  <c r="AP6" i="115" s="1"/>
  <c r="BB6" i="115" s="1"/>
  <c r="BN6" i="115" s="1"/>
  <c r="BZ6" i="115" s="1"/>
  <c r="CL6" i="115" s="1"/>
  <c r="CX6" i="115" s="1"/>
  <c r="DJ6" i="115" s="1"/>
  <c r="DV6" i="115" s="1"/>
  <c r="EH6" i="115" s="1"/>
  <c r="ET6" i="115" s="1"/>
  <c r="FF6" i="115" s="1"/>
  <c r="FR6" i="115" s="1"/>
  <c r="GD6" i="115" s="1"/>
  <c r="GP6" i="115" s="1"/>
  <c r="HB6" i="115" s="1"/>
  <c r="AC6" i="115"/>
  <c r="AO6" i="115" s="1"/>
  <c r="BA6" i="115" s="1"/>
  <c r="BM6" i="115" s="1"/>
  <c r="BY6" i="115" s="1"/>
  <c r="CK6" i="115" s="1"/>
  <c r="CW6" i="115" s="1"/>
  <c r="DI6" i="115" s="1"/>
  <c r="DU6" i="115" s="1"/>
  <c r="EG6" i="115" s="1"/>
  <c r="ES6" i="115" s="1"/>
  <c r="FE6" i="115" s="1"/>
  <c r="FQ6" i="115" s="1"/>
  <c r="GC6" i="115" s="1"/>
  <c r="GO6" i="115" s="1"/>
  <c r="HA6" i="115" s="1"/>
  <c r="AB6" i="115"/>
  <c r="AN6" i="115" s="1"/>
  <c r="AZ6" i="115" s="1"/>
  <c r="BL6" i="115" s="1"/>
  <c r="BX6" i="115" s="1"/>
  <c r="CJ6" i="115" s="1"/>
  <c r="CV6" i="115" s="1"/>
  <c r="DH6" i="115" s="1"/>
  <c r="DT6" i="115" s="1"/>
  <c r="EF6" i="115" s="1"/>
  <c r="ER6" i="115" s="1"/>
  <c r="FD6" i="115" s="1"/>
  <c r="FP6" i="115" s="1"/>
  <c r="GB6" i="115" s="1"/>
  <c r="GN6" i="115" s="1"/>
  <c r="GZ6" i="115" s="1"/>
  <c r="AA6" i="115"/>
  <c r="AM6" i="115" s="1"/>
  <c r="AY6" i="115" s="1"/>
  <c r="BK6" i="115" s="1"/>
  <c r="BW6" i="115" s="1"/>
  <c r="CI6" i="115" s="1"/>
  <c r="CU6" i="115" s="1"/>
  <c r="DG6" i="115" s="1"/>
  <c r="DS6" i="115" s="1"/>
  <c r="EE6" i="115" s="1"/>
  <c r="EQ6" i="115" s="1"/>
  <c r="FC6" i="115" s="1"/>
  <c r="FO6" i="115" s="1"/>
  <c r="GA6" i="115" s="1"/>
  <c r="GM6" i="115" s="1"/>
  <c r="GY6" i="115" s="1"/>
  <c r="Z6" i="115"/>
  <c r="AL6" i="115" s="1"/>
  <c r="AX6" i="115" s="1"/>
  <c r="BJ6" i="115" s="1"/>
  <c r="BV6" i="115" s="1"/>
  <c r="CH6" i="115" s="1"/>
  <c r="CT6" i="115" s="1"/>
  <c r="DF6" i="115" s="1"/>
  <c r="DR6" i="115" s="1"/>
  <c r="ED6" i="115" s="1"/>
  <c r="EP6" i="115" s="1"/>
  <c r="FB6" i="115" s="1"/>
  <c r="FN6" i="115" s="1"/>
  <c r="FZ6" i="115" s="1"/>
  <c r="GL6" i="115" s="1"/>
  <c r="GX6" i="115" s="1"/>
  <c r="B91" i="112"/>
  <c r="B95" i="112"/>
  <c r="B56" i="112"/>
  <c r="D31" i="114"/>
  <c r="D32" i="114" s="1"/>
  <c r="D33" i="114" s="1"/>
  <c r="AL1" i="113"/>
  <c r="AX1" i="113" s="1"/>
  <c r="BJ1" i="113" s="1"/>
  <c r="BV1" i="113" s="1"/>
  <c r="CH1" i="113" s="1"/>
  <c r="CT1" i="113" s="1"/>
  <c r="DF1" i="113" s="1"/>
  <c r="DR1" i="113" s="1"/>
  <c r="ED1" i="113" s="1"/>
  <c r="EP1" i="113" s="1"/>
  <c r="FB1" i="113" s="1"/>
  <c r="FN1" i="113" s="1"/>
  <c r="FZ1" i="113" s="1"/>
  <c r="GL1" i="113" s="1"/>
  <c r="GX1" i="113" s="1"/>
  <c r="HJ1" i="113" s="1"/>
  <c r="AK1" i="113"/>
  <c r="AW1" i="113" s="1"/>
  <c r="BI1" i="113" s="1"/>
  <c r="BU1" i="113" s="1"/>
  <c r="CG1" i="113" s="1"/>
  <c r="CS1" i="113" s="1"/>
  <c r="DE1" i="113" s="1"/>
  <c r="DQ1" i="113" s="1"/>
  <c r="EC1" i="113" s="1"/>
  <c r="EO1" i="113" s="1"/>
  <c r="FA1" i="113" s="1"/>
  <c r="FM1" i="113" s="1"/>
  <c r="FY1" i="113" s="1"/>
  <c r="GK1" i="113" s="1"/>
  <c r="GW1" i="113" s="1"/>
  <c r="HI1" i="113" s="1"/>
  <c r="AJ1" i="113"/>
  <c r="AV1" i="113" s="1"/>
  <c r="BH1" i="113" s="1"/>
  <c r="BT1" i="113" s="1"/>
  <c r="CF1" i="113" s="1"/>
  <c r="CR1" i="113" s="1"/>
  <c r="DD1" i="113" s="1"/>
  <c r="DP1" i="113" s="1"/>
  <c r="EB1" i="113" s="1"/>
  <c r="EN1" i="113" s="1"/>
  <c r="EZ1" i="113" s="1"/>
  <c r="FL1" i="113" s="1"/>
  <c r="FX1" i="113" s="1"/>
  <c r="GJ1" i="113" s="1"/>
  <c r="GV1" i="113" s="1"/>
  <c r="HH1" i="113" s="1"/>
  <c r="AI1" i="113"/>
  <c r="AU1" i="113" s="1"/>
  <c r="BG1" i="113" s="1"/>
  <c r="BS1" i="113" s="1"/>
  <c r="CE1" i="113" s="1"/>
  <c r="CQ1" i="113" s="1"/>
  <c r="DC1" i="113" s="1"/>
  <c r="DO1" i="113" s="1"/>
  <c r="EA1" i="113" s="1"/>
  <c r="EM1" i="113" s="1"/>
  <c r="EY1" i="113" s="1"/>
  <c r="FK1" i="113" s="1"/>
  <c r="FW1" i="113" s="1"/>
  <c r="GI1" i="113" s="1"/>
  <c r="GU1" i="113" s="1"/>
  <c r="HG1" i="113" s="1"/>
  <c r="AH1" i="113"/>
  <c r="AT1" i="113" s="1"/>
  <c r="BF1" i="113" s="1"/>
  <c r="BR1" i="113" s="1"/>
  <c r="CD1" i="113" s="1"/>
  <c r="CP1" i="113" s="1"/>
  <c r="DB1" i="113" s="1"/>
  <c r="DN1" i="113" s="1"/>
  <c r="DZ1" i="113" s="1"/>
  <c r="EL1" i="113" s="1"/>
  <c r="EX1" i="113" s="1"/>
  <c r="FJ1" i="113" s="1"/>
  <c r="FV1" i="113" s="1"/>
  <c r="GH1" i="113" s="1"/>
  <c r="GT1" i="113" s="1"/>
  <c r="HF1" i="113" s="1"/>
  <c r="AG1" i="113"/>
  <c r="AS1" i="113" s="1"/>
  <c r="BE1" i="113" s="1"/>
  <c r="BQ1" i="113" s="1"/>
  <c r="CC1" i="113" s="1"/>
  <c r="CO1" i="113" s="1"/>
  <c r="DA1" i="113" s="1"/>
  <c r="DM1" i="113" s="1"/>
  <c r="DY1" i="113" s="1"/>
  <c r="EK1" i="113" s="1"/>
  <c r="EW1" i="113" s="1"/>
  <c r="FI1" i="113" s="1"/>
  <c r="FU1" i="113" s="1"/>
  <c r="GG1" i="113" s="1"/>
  <c r="GS1" i="113" s="1"/>
  <c r="HE1" i="113" s="1"/>
  <c r="AF1" i="113"/>
  <c r="AR1" i="113" s="1"/>
  <c r="BD1" i="113" s="1"/>
  <c r="BP1" i="113" s="1"/>
  <c r="CB1" i="113" s="1"/>
  <c r="CN1" i="113" s="1"/>
  <c r="CZ1" i="113" s="1"/>
  <c r="DL1" i="113" s="1"/>
  <c r="DX1" i="113" s="1"/>
  <c r="EJ1" i="113" s="1"/>
  <c r="EV1" i="113" s="1"/>
  <c r="FH1" i="113" s="1"/>
  <c r="FT1" i="113" s="1"/>
  <c r="GF1" i="113" s="1"/>
  <c r="GR1" i="113" s="1"/>
  <c r="HD1" i="113" s="1"/>
  <c r="AE1" i="113"/>
  <c r="AQ1" i="113" s="1"/>
  <c r="BC1" i="113" s="1"/>
  <c r="BO1" i="113" s="1"/>
  <c r="CA1" i="113" s="1"/>
  <c r="CM1" i="113" s="1"/>
  <c r="CY1" i="113" s="1"/>
  <c r="DK1" i="113" s="1"/>
  <c r="DW1" i="113" s="1"/>
  <c r="EI1" i="113" s="1"/>
  <c r="EU1" i="113" s="1"/>
  <c r="FG1" i="113" s="1"/>
  <c r="FS1" i="113" s="1"/>
  <c r="GE1" i="113" s="1"/>
  <c r="GQ1" i="113" s="1"/>
  <c r="HC1" i="113" s="1"/>
  <c r="AD1" i="113"/>
  <c r="AP1" i="113" s="1"/>
  <c r="BB1" i="113" s="1"/>
  <c r="BN1" i="113" s="1"/>
  <c r="BZ1" i="113" s="1"/>
  <c r="CL1" i="113" s="1"/>
  <c r="CX1" i="113" s="1"/>
  <c r="DJ1" i="113" s="1"/>
  <c r="DV1" i="113" s="1"/>
  <c r="EH1" i="113" s="1"/>
  <c r="ET1" i="113" s="1"/>
  <c r="FF1" i="113" s="1"/>
  <c r="FR1" i="113" s="1"/>
  <c r="GD1" i="113" s="1"/>
  <c r="GP1" i="113" s="1"/>
  <c r="HB1" i="113" s="1"/>
  <c r="AC1" i="113"/>
  <c r="AO1" i="113" s="1"/>
  <c r="BA1" i="113" s="1"/>
  <c r="BM1" i="113" s="1"/>
  <c r="BY1" i="113" s="1"/>
  <c r="CK1" i="113" s="1"/>
  <c r="CW1" i="113" s="1"/>
  <c r="DI1" i="113" s="1"/>
  <c r="DU1" i="113" s="1"/>
  <c r="EG1" i="113" s="1"/>
  <c r="ES1" i="113" s="1"/>
  <c r="FE1" i="113" s="1"/>
  <c r="FQ1" i="113" s="1"/>
  <c r="GC1" i="113" s="1"/>
  <c r="GO1" i="113" s="1"/>
  <c r="HA1" i="113" s="1"/>
  <c r="AB1" i="113"/>
  <c r="AN1" i="113" s="1"/>
  <c r="AZ1" i="113" s="1"/>
  <c r="BL1" i="113" s="1"/>
  <c r="BX1" i="113" s="1"/>
  <c r="CJ1" i="113" s="1"/>
  <c r="CV1" i="113" s="1"/>
  <c r="DH1" i="113" s="1"/>
  <c r="DT1" i="113" s="1"/>
  <c r="EF1" i="113" s="1"/>
  <c r="ER1" i="113" s="1"/>
  <c r="FD1" i="113" s="1"/>
  <c r="FP1" i="113" s="1"/>
  <c r="GB1" i="113" s="1"/>
  <c r="GN1" i="113" s="1"/>
  <c r="GZ1" i="113" s="1"/>
  <c r="AA1" i="113"/>
  <c r="AM1" i="113" s="1"/>
  <c r="AY1" i="113" s="1"/>
  <c r="BK1" i="113" s="1"/>
  <c r="BW1" i="113" s="1"/>
  <c r="CI1" i="113" s="1"/>
  <c r="CU1" i="113" s="1"/>
  <c r="DG1" i="113" s="1"/>
  <c r="DS1" i="113" s="1"/>
  <c r="EE1" i="113" s="1"/>
  <c r="EQ1" i="113" s="1"/>
  <c r="FC1" i="113" s="1"/>
  <c r="FO1" i="113" s="1"/>
  <c r="GA1" i="113" s="1"/>
  <c r="GM1" i="113" s="1"/>
  <c r="GY1" i="113" s="1"/>
  <c r="S72" i="112"/>
  <c r="R72" i="112"/>
  <c r="Q72" i="112"/>
  <c r="P72" i="112"/>
  <c r="O72" i="112"/>
  <c r="N72" i="112"/>
  <c r="M72" i="112"/>
  <c r="L72" i="112"/>
  <c r="K72" i="112"/>
  <c r="J72" i="112"/>
  <c r="I72" i="112"/>
  <c r="H72" i="112"/>
  <c r="S13" i="112"/>
  <c r="R13" i="112"/>
  <c r="Q13" i="112"/>
  <c r="P13" i="112"/>
  <c r="O13" i="112"/>
  <c r="N13" i="112"/>
  <c r="M13" i="112"/>
  <c r="L13" i="112"/>
  <c r="K13" i="112"/>
  <c r="J13" i="112"/>
  <c r="I13" i="112"/>
  <c r="H13" i="112"/>
  <c r="G13" i="112"/>
  <c r="F13" i="112"/>
  <c r="E13" i="112"/>
  <c r="D13" i="112"/>
  <c r="C13" i="112"/>
  <c r="B13" i="112"/>
  <c r="HD9" i="112"/>
  <c r="HE9" i="112" s="1"/>
  <c r="HF9" i="112" s="1"/>
  <c r="HG9" i="112" s="1"/>
  <c r="HH9" i="112" s="1"/>
  <c r="HI9" i="112" s="1"/>
  <c r="GS9" i="112"/>
  <c r="GT9" i="112" s="1"/>
  <c r="GU9" i="112" s="1"/>
  <c r="GV9" i="112" s="1"/>
  <c r="GW9" i="112" s="1"/>
  <c r="GX9" i="112" s="1"/>
  <c r="GY9" i="112" s="1"/>
  <c r="GZ9" i="112" s="1"/>
  <c r="HA9" i="112" s="1"/>
  <c r="HB9" i="112" s="1"/>
  <c r="GH9" i="112"/>
  <c r="GI9" i="112" s="1"/>
  <c r="GJ9" i="112" s="1"/>
  <c r="GK9" i="112" s="1"/>
  <c r="GL9" i="112" s="1"/>
  <c r="GM9" i="112" s="1"/>
  <c r="GN9" i="112" s="1"/>
  <c r="GO9" i="112" s="1"/>
  <c r="GP9" i="112" s="1"/>
  <c r="GQ9" i="112" s="1"/>
  <c r="FW9" i="112"/>
  <c r="FX9" i="112" s="1"/>
  <c r="FY9" i="112" s="1"/>
  <c r="FZ9" i="112" s="1"/>
  <c r="GA9" i="112" s="1"/>
  <c r="GB9" i="112" s="1"/>
  <c r="GC9" i="112" s="1"/>
  <c r="GD9" i="112" s="1"/>
  <c r="GE9" i="112" s="1"/>
  <c r="GF9" i="112" s="1"/>
  <c r="FL9" i="112"/>
  <c r="FM9" i="112" s="1"/>
  <c r="FN9" i="112" s="1"/>
  <c r="FO9" i="112" s="1"/>
  <c r="FP9" i="112" s="1"/>
  <c r="FQ9" i="112" s="1"/>
  <c r="FR9" i="112" s="1"/>
  <c r="FS9" i="112" s="1"/>
  <c r="FT9" i="112" s="1"/>
  <c r="FU9" i="112" s="1"/>
  <c r="FA9" i="112"/>
  <c r="FB9" i="112" s="1"/>
  <c r="FC9" i="112" s="1"/>
  <c r="FD9" i="112" s="1"/>
  <c r="FE9" i="112" s="1"/>
  <c r="FF9" i="112" s="1"/>
  <c r="FG9" i="112" s="1"/>
  <c r="FH9" i="112" s="1"/>
  <c r="FI9" i="112" s="1"/>
  <c r="FJ9" i="112" s="1"/>
  <c r="EP9" i="112"/>
  <c r="EQ9" i="112" s="1"/>
  <c r="ER9" i="112" s="1"/>
  <c r="ES9" i="112" s="1"/>
  <c r="ET9" i="112" s="1"/>
  <c r="EU9" i="112" s="1"/>
  <c r="EV9" i="112" s="1"/>
  <c r="EW9" i="112" s="1"/>
  <c r="EX9" i="112" s="1"/>
  <c r="EY9" i="112" s="1"/>
  <c r="EE9" i="112"/>
  <c r="EF9" i="112" s="1"/>
  <c r="EG9" i="112" s="1"/>
  <c r="EH9" i="112" s="1"/>
  <c r="EI9" i="112" s="1"/>
  <c r="EJ9" i="112" s="1"/>
  <c r="EK9" i="112" s="1"/>
  <c r="EL9" i="112" s="1"/>
  <c r="EM9" i="112" s="1"/>
  <c r="EN9" i="112" s="1"/>
  <c r="DT9" i="112"/>
  <c r="DU9" i="112" s="1"/>
  <c r="DV9" i="112" s="1"/>
  <c r="DW9" i="112" s="1"/>
  <c r="DX9" i="112" s="1"/>
  <c r="DY9" i="112" s="1"/>
  <c r="DZ9" i="112" s="1"/>
  <c r="EA9" i="112" s="1"/>
  <c r="EB9" i="112" s="1"/>
  <c r="EC9" i="112" s="1"/>
  <c r="DI9" i="112"/>
  <c r="DJ9" i="112" s="1"/>
  <c r="DK9" i="112" s="1"/>
  <c r="DL9" i="112" s="1"/>
  <c r="DM9" i="112" s="1"/>
  <c r="DN9" i="112" s="1"/>
  <c r="DO9" i="112" s="1"/>
  <c r="DP9" i="112" s="1"/>
  <c r="DQ9" i="112" s="1"/>
  <c r="DR9" i="112" s="1"/>
  <c r="CX9" i="112"/>
  <c r="CY9" i="112" s="1"/>
  <c r="CZ9" i="112" s="1"/>
  <c r="DA9" i="112" s="1"/>
  <c r="DB9" i="112" s="1"/>
  <c r="DC9" i="112" s="1"/>
  <c r="DD9" i="112" s="1"/>
  <c r="DE9" i="112" s="1"/>
  <c r="DF9" i="112" s="1"/>
  <c r="DG9" i="112" s="1"/>
  <c r="CM9" i="112"/>
  <c r="CN9" i="112" s="1"/>
  <c r="CO9" i="112" s="1"/>
  <c r="CP9" i="112" s="1"/>
  <c r="CQ9" i="112" s="1"/>
  <c r="CR9" i="112" s="1"/>
  <c r="CS9" i="112" s="1"/>
  <c r="CT9" i="112" s="1"/>
  <c r="CU9" i="112" s="1"/>
  <c r="CV9" i="112" s="1"/>
  <c r="CB9" i="112"/>
  <c r="CC9" i="112" s="1"/>
  <c r="CD9" i="112" s="1"/>
  <c r="CE9" i="112" s="1"/>
  <c r="CF9" i="112" s="1"/>
  <c r="CG9" i="112" s="1"/>
  <c r="CH9" i="112" s="1"/>
  <c r="CI9" i="112" s="1"/>
  <c r="CJ9" i="112" s="1"/>
  <c r="CK9" i="112" s="1"/>
  <c r="BQ9" i="112"/>
  <c r="BR9" i="112" s="1"/>
  <c r="BS9" i="112" s="1"/>
  <c r="BT9" i="112" s="1"/>
  <c r="BU9" i="112" s="1"/>
  <c r="BV9" i="112" s="1"/>
  <c r="BW9" i="112" s="1"/>
  <c r="BX9" i="112" s="1"/>
  <c r="BY9" i="112" s="1"/>
  <c r="BZ9" i="112" s="1"/>
  <c r="BF9" i="112"/>
  <c r="BG9" i="112" s="1"/>
  <c r="BH9" i="112" s="1"/>
  <c r="BI9" i="112" s="1"/>
  <c r="BJ9" i="112" s="1"/>
  <c r="BK9" i="112" s="1"/>
  <c r="BL9" i="112" s="1"/>
  <c r="BM9" i="112" s="1"/>
  <c r="BN9" i="112" s="1"/>
  <c r="BO9" i="112" s="1"/>
  <c r="AU9" i="112"/>
  <c r="AV9" i="112" s="1"/>
  <c r="AW9" i="112" s="1"/>
  <c r="AX9" i="112" s="1"/>
  <c r="AY9" i="112" s="1"/>
  <c r="AZ9" i="112" s="1"/>
  <c r="BA9" i="112" s="1"/>
  <c r="BB9" i="112" s="1"/>
  <c r="BC9" i="112" s="1"/>
  <c r="BD9" i="112" s="1"/>
  <c r="AJ9" i="112"/>
  <c r="AK9" i="112" s="1"/>
  <c r="AL9" i="112" s="1"/>
  <c r="AM9" i="112" s="1"/>
  <c r="AN9" i="112" s="1"/>
  <c r="AO9" i="112" s="1"/>
  <c r="AP9" i="112" s="1"/>
  <c r="AQ9" i="112" s="1"/>
  <c r="AR9" i="112" s="1"/>
  <c r="AS9" i="112" s="1"/>
  <c r="Y9" i="112"/>
  <c r="Z9" i="112" s="1"/>
  <c r="AA9" i="112" s="1"/>
  <c r="AB9" i="112" s="1"/>
  <c r="AC9" i="112" s="1"/>
  <c r="AD9" i="112" s="1"/>
  <c r="AE9" i="112" s="1"/>
  <c r="AF9" i="112" s="1"/>
  <c r="AG9" i="112" s="1"/>
  <c r="AH9" i="112" s="1"/>
  <c r="N9" i="112"/>
  <c r="O9" i="112" s="1"/>
  <c r="P9" i="112" s="1"/>
  <c r="Q9" i="112" s="1"/>
  <c r="R9" i="112" s="1"/>
  <c r="S9" i="112" s="1"/>
  <c r="T9" i="112" s="1"/>
  <c r="U9" i="112" s="1"/>
  <c r="V9" i="112" s="1"/>
  <c r="W9" i="112" s="1"/>
  <c r="C9" i="112"/>
  <c r="D9" i="112" s="1"/>
  <c r="E9" i="112" s="1"/>
  <c r="F9" i="112" s="1"/>
  <c r="G9" i="112" s="1"/>
  <c r="H9" i="112" s="1"/>
  <c r="I9" i="112" s="1"/>
  <c r="J9" i="112" s="1"/>
  <c r="K9" i="112" s="1"/>
  <c r="L9" i="112" s="1"/>
  <c r="C7" i="112"/>
  <c r="D7" i="112" s="1"/>
  <c r="AK6" i="112"/>
  <c r="AW6" i="112" s="1"/>
  <c r="BI6" i="112" s="1"/>
  <c r="BU6" i="112" s="1"/>
  <c r="CG6" i="112" s="1"/>
  <c r="CS6" i="112" s="1"/>
  <c r="DE6" i="112" s="1"/>
  <c r="DQ6" i="112" s="1"/>
  <c r="EC6" i="112" s="1"/>
  <c r="EO6" i="112" s="1"/>
  <c r="FA6" i="112" s="1"/>
  <c r="FM6" i="112" s="1"/>
  <c r="FY6" i="112" s="1"/>
  <c r="GK6" i="112" s="1"/>
  <c r="GW6" i="112" s="1"/>
  <c r="HI6" i="112" s="1"/>
  <c r="AJ6" i="112"/>
  <c r="AV6" i="112" s="1"/>
  <c r="BH6" i="112" s="1"/>
  <c r="BT6" i="112" s="1"/>
  <c r="CF6" i="112" s="1"/>
  <c r="CR6" i="112" s="1"/>
  <c r="DD6" i="112" s="1"/>
  <c r="DP6" i="112" s="1"/>
  <c r="EB6" i="112" s="1"/>
  <c r="EN6" i="112" s="1"/>
  <c r="EZ6" i="112" s="1"/>
  <c r="FL6" i="112" s="1"/>
  <c r="FX6" i="112" s="1"/>
  <c r="GJ6" i="112" s="1"/>
  <c r="GV6" i="112" s="1"/>
  <c r="HH6" i="112" s="1"/>
  <c r="AI6" i="112"/>
  <c r="AU6" i="112" s="1"/>
  <c r="BG6" i="112" s="1"/>
  <c r="BS6" i="112" s="1"/>
  <c r="CE6" i="112" s="1"/>
  <c r="CQ6" i="112" s="1"/>
  <c r="DC6" i="112" s="1"/>
  <c r="DO6" i="112" s="1"/>
  <c r="EA6" i="112" s="1"/>
  <c r="EM6" i="112" s="1"/>
  <c r="EY6" i="112" s="1"/>
  <c r="FK6" i="112" s="1"/>
  <c r="FW6" i="112" s="1"/>
  <c r="GI6" i="112" s="1"/>
  <c r="GU6" i="112" s="1"/>
  <c r="HG6" i="112" s="1"/>
  <c r="AH6" i="112"/>
  <c r="AT6" i="112" s="1"/>
  <c r="BF6" i="112" s="1"/>
  <c r="BR6" i="112" s="1"/>
  <c r="CD6" i="112" s="1"/>
  <c r="CP6" i="112" s="1"/>
  <c r="DB6" i="112" s="1"/>
  <c r="DN6" i="112" s="1"/>
  <c r="DZ6" i="112" s="1"/>
  <c r="EL6" i="112" s="1"/>
  <c r="EX6" i="112" s="1"/>
  <c r="FJ6" i="112" s="1"/>
  <c r="FV6" i="112" s="1"/>
  <c r="GH6" i="112" s="1"/>
  <c r="GT6" i="112" s="1"/>
  <c r="HF6" i="112" s="1"/>
  <c r="AG6" i="112"/>
  <c r="AS6" i="112" s="1"/>
  <c r="BE6" i="112" s="1"/>
  <c r="BQ6" i="112" s="1"/>
  <c r="CC6" i="112" s="1"/>
  <c r="CO6" i="112" s="1"/>
  <c r="DA6" i="112" s="1"/>
  <c r="DM6" i="112" s="1"/>
  <c r="DY6" i="112" s="1"/>
  <c r="EK6" i="112" s="1"/>
  <c r="EW6" i="112" s="1"/>
  <c r="FI6" i="112" s="1"/>
  <c r="FU6" i="112" s="1"/>
  <c r="GG6" i="112" s="1"/>
  <c r="GS6" i="112" s="1"/>
  <c r="HE6" i="112" s="1"/>
  <c r="AF6" i="112"/>
  <c r="AR6" i="112" s="1"/>
  <c r="BD6" i="112" s="1"/>
  <c r="BP6" i="112" s="1"/>
  <c r="CB6" i="112" s="1"/>
  <c r="CN6" i="112" s="1"/>
  <c r="CZ6" i="112" s="1"/>
  <c r="DL6" i="112" s="1"/>
  <c r="DX6" i="112" s="1"/>
  <c r="EJ6" i="112" s="1"/>
  <c r="EV6" i="112" s="1"/>
  <c r="FH6" i="112" s="1"/>
  <c r="FT6" i="112" s="1"/>
  <c r="GF6" i="112" s="1"/>
  <c r="GR6" i="112" s="1"/>
  <c r="HD6" i="112" s="1"/>
  <c r="AE6" i="112"/>
  <c r="AQ6" i="112" s="1"/>
  <c r="BC6" i="112" s="1"/>
  <c r="BO6" i="112" s="1"/>
  <c r="CA6" i="112" s="1"/>
  <c r="CM6" i="112" s="1"/>
  <c r="CY6" i="112" s="1"/>
  <c r="DK6" i="112" s="1"/>
  <c r="DW6" i="112" s="1"/>
  <c r="EI6" i="112" s="1"/>
  <c r="EU6" i="112" s="1"/>
  <c r="FG6" i="112" s="1"/>
  <c r="FS6" i="112" s="1"/>
  <c r="GE6" i="112" s="1"/>
  <c r="GQ6" i="112" s="1"/>
  <c r="HC6" i="112" s="1"/>
  <c r="AD6" i="112"/>
  <c r="AP6" i="112" s="1"/>
  <c r="BB6" i="112" s="1"/>
  <c r="BN6" i="112" s="1"/>
  <c r="BZ6" i="112" s="1"/>
  <c r="CL6" i="112" s="1"/>
  <c r="CX6" i="112" s="1"/>
  <c r="DJ6" i="112" s="1"/>
  <c r="DV6" i="112" s="1"/>
  <c r="EH6" i="112" s="1"/>
  <c r="ET6" i="112" s="1"/>
  <c r="FF6" i="112" s="1"/>
  <c r="FR6" i="112" s="1"/>
  <c r="GD6" i="112" s="1"/>
  <c r="GP6" i="112" s="1"/>
  <c r="HB6" i="112" s="1"/>
  <c r="AC6" i="112"/>
  <c r="AO6" i="112" s="1"/>
  <c r="BA6" i="112" s="1"/>
  <c r="BM6" i="112" s="1"/>
  <c r="BY6" i="112" s="1"/>
  <c r="CK6" i="112" s="1"/>
  <c r="CW6" i="112" s="1"/>
  <c r="DI6" i="112" s="1"/>
  <c r="DU6" i="112" s="1"/>
  <c r="EG6" i="112" s="1"/>
  <c r="ES6" i="112" s="1"/>
  <c r="FE6" i="112" s="1"/>
  <c r="FQ6" i="112" s="1"/>
  <c r="GC6" i="112" s="1"/>
  <c r="GO6" i="112" s="1"/>
  <c r="HA6" i="112" s="1"/>
  <c r="AB6" i="112"/>
  <c r="AN6" i="112" s="1"/>
  <c r="AZ6" i="112" s="1"/>
  <c r="BL6" i="112" s="1"/>
  <c r="BX6" i="112" s="1"/>
  <c r="CJ6" i="112" s="1"/>
  <c r="CV6" i="112" s="1"/>
  <c r="DH6" i="112" s="1"/>
  <c r="DT6" i="112" s="1"/>
  <c r="EF6" i="112" s="1"/>
  <c r="ER6" i="112" s="1"/>
  <c r="FD6" i="112" s="1"/>
  <c r="FP6" i="112" s="1"/>
  <c r="GB6" i="112" s="1"/>
  <c r="GN6" i="112" s="1"/>
  <c r="GZ6" i="112" s="1"/>
  <c r="AA6" i="112"/>
  <c r="AM6" i="112" s="1"/>
  <c r="AY6" i="112" s="1"/>
  <c r="BK6" i="112" s="1"/>
  <c r="BW6" i="112" s="1"/>
  <c r="CI6" i="112" s="1"/>
  <c r="CU6" i="112" s="1"/>
  <c r="DG6" i="112" s="1"/>
  <c r="DS6" i="112" s="1"/>
  <c r="EE6" i="112" s="1"/>
  <c r="EQ6" i="112" s="1"/>
  <c r="FC6" i="112" s="1"/>
  <c r="FO6" i="112" s="1"/>
  <c r="GA6" i="112" s="1"/>
  <c r="GM6" i="112" s="1"/>
  <c r="GY6" i="112" s="1"/>
  <c r="Z6" i="112"/>
  <c r="AL6" i="112" s="1"/>
  <c r="AX6" i="112" s="1"/>
  <c r="BJ6" i="112" s="1"/>
  <c r="BV6" i="112" s="1"/>
  <c r="CH6" i="112" s="1"/>
  <c r="CT6" i="112" s="1"/>
  <c r="DF6" i="112" s="1"/>
  <c r="DR6" i="112" s="1"/>
  <c r="ED6" i="112" s="1"/>
  <c r="EP6" i="112" s="1"/>
  <c r="FB6" i="112" s="1"/>
  <c r="FN6" i="112" s="1"/>
  <c r="FZ6" i="112" s="1"/>
  <c r="GL6" i="112" s="1"/>
  <c r="GX6" i="112" s="1"/>
  <c r="B91" i="109"/>
  <c r="B95" i="109"/>
  <c r="B56" i="109"/>
  <c r="D31" i="111"/>
  <c r="AL1" i="110"/>
  <c r="AX1" i="110" s="1"/>
  <c r="BJ1" i="110" s="1"/>
  <c r="BV1" i="110" s="1"/>
  <c r="CH1" i="110" s="1"/>
  <c r="CT1" i="110" s="1"/>
  <c r="DF1" i="110" s="1"/>
  <c r="DR1" i="110" s="1"/>
  <c r="ED1" i="110" s="1"/>
  <c r="EP1" i="110" s="1"/>
  <c r="FB1" i="110" s="1"/>
  <c r="FN1" i="110" s="1"/>
  <c r="FZ1" i="110" s="1"/>
  <c r="GL1" i="110" s="1"/>
  <c r="GX1" i="110" s="1"/>
  <c r="HJ1" i="110" s="1"/>
  <c r="AK1" i="110"/>
  <c r="AW1" i="110" s="1"/>
  <c r="BI1" i="110" s="1"/>
  <c r="BU1" i="110" s="1"/>
  <c r="CG1" i="110" s="1"/>
  <c r="CS1" i="110" s="1"/>
  <c r="DE1" i="110" s="1"/>
  <c r="DQ1" i="110" s="1"/>
  <c r="EC1" i="110" s="1"/>
  <c r="EO1" i="110" s="1"/>
  <c r="FA1" i="110" s="1"/>
  <c r="FM1" i="110" s="1"/>
  <c r="FY1" i="110" s="1"/>
  <c r="GK1" i="110" s="1"/>
  <c r="GW1" i="110" s="1"/>
  <c r="HI1" i="110" s="1"/>
  <c r="AJ1" i="110"/>
  <c r="AV1" i="110" s="1"/>
  <c r="BH1" i="110" s="1"/>
  <c r="BT1" i="110" s="1"/>
  <c r="CF1" i="110" s="1"/>
  <c r="CR1" i="110" s="1"/>
  <c r="DD1" i="110" s="1"/>
  <c r="DP1" i="110" s="1"/>
  <c r="EB1" i="110" s="1"/>
  <c r="EN1" i="110" s="1"/>
  <c r="EZ1" i="110" s="1"/>
  <c r="FL1" i="110" s="1"/>
  <c r="FX1" i="110" s="1"/>
  <c r="GJ1" i="110" s="1"/>
  <c r="GV1" i="110" s="1"/>
  <c r="HH1" i="110" s="1"/>
  <c r="AI1" i="110"/>
  <c r="AU1" i="110" s="1"/>
  <c r="BG1" i="110" s="1"/>
  <c r="BS1" i="110" s="1"/>
  <c r="CE1" i="110" s="1"/>
  <c r="CQ1" i="110" s="1"/>
  <c r="DC1" i="110" s="1"/>
  <c r="DO1" i="110" s="1"/>
  <c r="EA1" i="110" s="1"/>
  <c r="EM1" i="110" s="1"/>
  <c r="EY1" i="110" s="1"/>
  <c r="FK1" i="110" s="1"/>
  <c r="FW1" i="110" s="1"/>
  <c r="GI1" i="110" s="1"/>
  <c r="GU1" i="110" s="1"/>
  <c r="HG1" i="110" s="1"/>
  <c r="AH1" i="110"/>
  <c r="AT1" i="110" s="1"/>
  <c r="BF1" i="110" s="1"/>
  <c r="BR1" i="110" s="1"/>
  <c r="CD1" i="110" s="1"/>
  <c r="CP1" i="110" s="1"/>
  <c r="DB1" i="110" s="1"/>
  <c r="DN1" i="110" s="1"/>
  <c r="DZ1" i="110" s="1"/>
  <c r="EL1" i="110" s="1"/>
  <c r="EX1" i="110" s="1"/>
  <c r="FJ1" i="110" s="1"/>
  <c r="FV1" i="110" s="1"/>
  <c r="GH1" i="110" s="1"/>
  <c r="GT1" i="110" s="1"/>
  <c r="HF1" i="110" s="1"/>
  <c r="AG1" i="110"/>
  <c r="AS1" i="110" s="1"/>
  <c r="BE1" i="110" s="1"/>
  <c r="BQ1" i="110" s="1"/>
  <c r="CC1" i="110" s="1"/>
  <c r="CO1" i="110" s="1"/>
  <c r="DA1" i="110" s="1"/>
  <c r="DM1" i="110" s="1"/>
  <c r="DY1" i="110" s="1"/>
  <c r="EK1" i="110" s="1"/>
  <c r="EW1" i="110" s="1"/>
  <c r="FI1" i="110" s="1"/>
  <c r="FU1" i="110" s="1"/>
  <c r="GG1" i="110" s="1"/>
  <c r="GS1" i="110" s="1"/>
  <c r="HE1" i="110" s="1"/>
  <c r="AF1" i="110"/>
  <c r="AR1" i="110" s="1"/>
  <c r="BD1" i="110" s="1"/>
  <c r="BP1" i="110" s="1"/>
  <c r="CB1" i="110" s="1"/>
  <c r="CN1" i="110" s="1"/>
  <c r="CZ1" i="110" s="1"/>
  <c r="DL1" i="110" s="1"/>
  <c r="DX1" i="110" s="1"/>
  <c r="EJ1" i="110" s="1"/>
  <c r="EV1" i="110" s="1"/>
  <c r="FH1" i="110" s="1"/>
  <c r="FT1" i="110" s="1"/>
  <c r="GF1" i="110" s="1"/>
  <c r="GR1" i="110" s="1"/>
  <c r="HD1" i="110" s="1"/>
  <c r="AE1" i="110"/>
  <c r="AQ1" i="110" s="1"/>
  <c r="BC1" i="110" s="1"/>
  <c r="BO1" i="110" s="1"/>
  <c r="CA1" i="110" s="1"/>
  <c r="CM1" i="110" s="1"/>
  <c r="CY1" i="110" s="1"/>
  <c r="DK1" i="110" s="1"/>
  <c r="DW1" i="110" s="1"/>
  <c r="EI1" i="110" s="1"/>
  <c r="EU1" i="110" s="1"/>
  <c r="FG1" i="110" s="1"/>
  <c r="FS1" i="110" s="1"/>
  <c r="GE1" i="110" s="1"/>
  <c r="GQ1" i="110" s="1"/>
  <c r="HC1" i="110" s="1"/>
  <c r="AD1" i="110"/>
  <c r="AP1" i="110" s="1"/>
  <c r="BB1" i="110" s="1"/>
  <c r="BN1" i="110" s="1"/>
  <c r="BZ1" i="110" s="1"/>
  <c r="CL1" i="110" s="1"/>
  <c r="CX1" i="110" s="1"/>
  <c r="DJ1" i="110" s="1"/>
  <c r="DV1" i="110" s="1"/>
  <c r="EH1" i="110" s="1"/>
  <c r="ET1" i="110" s="1"/>
  <c r="FF1" i="110" s="1"/>
  <c r="FR1" i="110" s="1"/>
  <c r="GD1" i="110" s="1"/>
  <c r="GP1" i="110" s="1"/>
  <c r="HB1" i="110" s="1"/>
  <c r="AC1" i="110"/>
  <c r="AO1" i="110" s="1"/>
  <c r="BA1" i="110" s="1"/>
  <c r="BM1" i="110" s="1"/>
  <c r="BY1" i="110" s="1"/>
  <c r="CK1" i="110" s="1"/>
  <c r="CW1" i="110" s="1"/>
  <c r="DI1" i="110" s="1"/>
  <c r="DU1" i="110" s="1"/>
  <c r="EG1" i="110" s="1"/>
  <c r="ES1" i="110" s="1"/>
  <c r="FE1" i="110" s="1"/>
  <c r="FQ1" i="110" s="1"/>
  <c r="GC1" i="110" s="1"/>
  <c r="GO1" i="110" s="1"/>
  <c r="HA1" i="110" s="1"/>
  <c r="AB1" i="110"/>
  <c r="AN1" i="110" s="1"/>
  <c r="AZ1" i="110" s="1"/>
  <c r="BL1" i="110" s="1"/>
  <c r="BX1" i="110" s="1"/>
  <c r="CJ1" i="110" s="1"/>
  <c r="CV1" i="110" s="1"/>
  <c r="DH1" i="110" s="1"/>
  <c r="DT1" i="110" s="1"/>
  <c r="EF1" i="110" s="1"/>
  <c r="ER1" i="110" s="1"/>
  <c r="FD1" i="110" s="1"/>
  <c r="FP1" i="110" s="1"/>
  <c r="GB1" i="110" s="1"/>
  <c r="GN1" i="110" s="1"/>
  <c r="GZ1" i="110" s="1"/>
  <c r="AA1" i="110"/>
  <c r="AM1" i="110" s="1"/>
  <c r="AY1" i="110" s="1"/>
  <c r="BK1" i="110" s="1"/>
  <c r="BW1" i="110" s="1"/>
  <c r="CI1" i="110" s="1"/>
  <c r="CU1" i="110" s="1"/>
  <c r="DG1" i="110" s="1"/>
  <c r="DS1" i="110" s="1"/>
  <c r="EE1" i="110" s="1"/>
  <c r="EQ1" i="110" s="1"/>
  <c r="FC1" i="110" s="1"/>
  <c r="FO1" i="110" s="1"/>
  <c r="GA1" i="110" s="1"/>
  <c r="GM1" i="110" s="1"/>
  <c r="GY1" i="110" s="1"/>
  <c r="B95" i="106"/>
  <c r="B56" i="106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S26" i="109"/>
  <c r="R26" i="109"/>
  <c r="Q26" i="109"/>
  <c r="P26" i="109"/>
  <c r="O26" i="109"/>
  <c r="N26" i="109"/>
  <c r="M26" i="109"/>
  <c r="L26" i="109"/>
  <c r="K26" i="109"/>
  <c r="J26" i="109"/>
  <c r="I26" i="109"/>
  <c r="H26" i="109"/>
  <c r="G26" i="109"/>
  <c r="F26" i="109"/>
  <c r="E26" i="109"/>
  <c r="D26" i="109"/>
  <c r="C26" i="109"/>
  <c r="S13" i="109"/>
  <c r="R13" i="109"/>
  <c r="Q13" i="109"/>
  <c r="P13" i="109"/>
  <c r="O13" i="109"/>
  <c r="N13" i="109"/>
  <c r="M13" i="109"/>
  <c r="L13" i="109"/>
  <c r="K13" i="109"/>
  <c r="J13" i="109"/>
  <c r="I13" i="109"/>
  <c r="H13" i="109"/>
  <c r="G13" i="109"/>
  <c r="F13" i="109"/>
  <c r="E13" i="109"/>
  <c r="D13" i="109"/>
  <c r="C13" i="109"/>
  <c r="B13" i="109"/>
  <c r="HD9" i="109"/>
  <c r="HE9" i="109" s="1"/>
  <c r="HF9" i="109" s="1"/>
  <c r="HG9" i="109" s="1"/>
  <c r="HH9" i="109" s="1"/>
  <c r="HI9" i="109" s="1"/>
  <c r="GS9" i="109"/>
  <c r="GT9" i="109" s="1"/>
  <c r="GU9" i="109" s="1"/>
  <c r="GV9" i="109" s="1"/>
  <c r="GW9" i="109" s="1"/>
  <c r="GX9" i="109" s="1"/>
  <c r="GY9" i="109" s="1"/>
  <c r="GZ9" i="109" s="1"/>
  <c r="HA9" i="109" s="1"/>
  <c r="HB9" i="109" s="1"/>
  <c r="GH9" i="109"/>
  <c r="GI9" i="109" s="1"/>
  <c r="GJ9" i="109" s="1"/>
  <c r="GK9" i="109" s="1"/>
  <c r="GL9" i="109" s="1"/>
  <c r="GM9" i="109" s="1"/>
  <c r="GN9" i="109" s="1"/>
  <c r="GO9" i="109" s="1"/>
  <c r="GP9" i="109" s="1"/>
  <c r="GQ9" i="109" s="1"/>
  <c r="FW9" i="109"/>
  <c r="FX9" i="109" s="1"/>
  <c r="FY9" i="109" s="1"/>
  <c r="FZ9" i="109" s="1"/>
  <c r="GA9" i="109" s="1"/>
  <c r="GB9" i="109" s="1"/>
  <c r="GC9" i="109" s="1"/>
  <c r="GD9" i="109" s="1"/>
  <c r="GE9" i="109" s="1"/>
  <c r="GF9" i="109" s="1"/>
  <c r="FL9" i="109"/>
  <c r="FM9" i="109" s="1"/>
  <c r="FN9" i="109" s="1"/>
  <c r="FO9" i="109" s="1"/>
  <c r="FP9" i="109" s="1"/>
  <c r="FQ9" i="109" s="1"/>
  <c r="FR9" i="109" s="1"/>
  <c r="FS9" i="109" s="1"/>
  <c r="FT9" i="109" s="1"/>
  <c r="FU9" i="109" s="1"/>
  <c r="FA9" i="109"/>
  <c r="FB9" i="109" s="1"/>
  <c r="FC9" i="109" s="1"/>
  <c r="FD9" i="109" s="1"/>
  <c r="FE9" i="109" s="1"/>
  <c r="FF9" i="109" s="1"/>
  <c r="FG9" i="109" s="1"/>
  <c r="FH9" i="109" s="1"/>
  <c r="FI9" i="109" s="1"/>
  <c r="FJ9" i="109" s="1"/>
  <c r="EP9" i="109"/>
  <c r="EQ9" i="109" s="1"/>
  <c r="ER9" i="109" s="1"/>
  <c r="ES9" i="109" s="1"/>
  <c r="ET9" i="109" s="1"/>
  <c r="EU9" i="109" s="1"/>
  <c r="EV9" i="109" s="1"/>
  <c r="EW9" i="109" s="1"/>
  <c r="EX9" i="109" s="1"/>
  <c r="EY9" i="109" s="1"/>
  <c r="EE9" i="109"/>
  <c r="EF9" i="109" s="1"/>
  <c r="EG9" i="109" s="1"/>
  <c r="EH9" i="109" s="1"/>
  <c r="EI9" i="109" s="1"/>
  <c r="EJ9" i="109" s="1"/>
  <c r="EK9" i="109" s="1"/>
  <c r="EL9" i="109" s="1"/>
  <c r="EM9" i="109" s="1"/>
  <c r="EN9" i="109" s="1"/>
  <c r="DT9" i="109"/>
  <c r="DU9" i="109" s="1"/>
  <c r="DV9" i="109" s="1"/>
  <c r="DW9" i="109" s="1"/>
  <c r="DX9" i="109" s="1"/>
  <c r="DY9" i="109" s="1"/>
  <c r="DZ9" i="109" s="1"/>
  <c r="EA9" i="109" s="1"/>
  <c r="EB9" i="109" s="1"/>
  <c r="EC9" i="109" s="1"/>
  <c r="DI9" i="109"/>
  <c r="DJ9" i="109" s="1"/>
  <c r="DK9" i="109" s="1"/>
  <c r="DL9" i="109" s="1"/>
  <c r="DM9" i="109" s="1"/>
  <c r="DN9" i="109" s="1"/>
  <c r="DO9" i="109" s="1"/>
  <c r="DP9" i="109" s="1"/>
  <c r="DQ9" i="109" s="1"/>
  <c r="DR9" i="109" s="1"/>
  <c r="CX9" i="109"/>
  <c r="CY9" i="109" s="1"/>
  <c r="CZ9" i="109" s="1"/>
  <c r="DA9" i="109" s="1"/>
  <c r="DB9" i="109" s="1"/>
  <c r="DC9" i="109" s="1"/>
  <c r="DD9" i="109" s="1"/>
  <c r="DE9" i="109" s="1"/>
  <c r="DF9" i="109" s="1"/>
  <c r="DG9" i="109" s="1"/>
  <c r="CM9" i="109"/>
  <c r="CN9" i="109" s="1"/>
  <c r="CO9" i="109" s="1"/>
  <c r="CP9" i="109" s="1"/>
  <c r="CQ9" i="109" s="1"/>
  <c r="CR9" i="109" s="1"/>
  <c r="CS9" i="109" s="1"/>
  <c r="CT9" i="109" s="1"/>
  <c r="CU9" i="109" s="1"/>
  <c r="CV9" i="109" s="1"/>
  <c r="CB9" i="109"/>
  <c r="CC9" i="109" s="1"/>
  <c r="CD9" i="109" s="1"/>
  <c r="CE9" i="109" s="1"/>
  <c r="CF9" i="109" s="1"/>
  <c r="CG9" i="109" s="1"/>
  <c r="CH9" i="109" s="1"/>
  <c r="CI9" i="109" s="1"/>
  <c r="CJ9" i="109" s="1"/>
  <c r="CK9" i="109" s="1"/>
  <c r="BQ9" i="109"/>
  <c r="BR9" i="109" s="1"/>
  <c r="BS9" i="109" s="1"/>
  <c r="BT9" i="109" s="1"/>
  <c r="BU9" i="109" s="1"/>
  <c r="BV9" i="109" s="1"/>
  <c r="BW9" i="109" s="1"/>
  <c r="BX9" i="109" s="1"/>
  <c r="BY9" i="109" s="1"/>
  <c r="BZ9" i="109" s="1"/>
  <c r="BF9" i="109"/>
  <c r="BG9" i="109" s="1"/>
  <c r="BH9" i="109" s="1"/>
  <c r="BI9" i="109" s="1"/>
  <c r="BJ9" i="109" s="1"/>
  <c r="BK9" i="109" s="1"/>
  <c r="BL9" i="109" s="1"/>
  <c r="BM9" i="109" s="1"/>
  <c r="BN9" i="109" s="1"/>
  <c r="BO9" i="109" s="1"/>
  <c r="AU9" i="109"/>
  <c r="AV9" i="109" s="1"/>
  <c r="AW9" i="109" s="1"/>
  <c r="AX9" i="109" s="1"/>
  <c r="AY9" i="109" s="1"/>
  <c r="AZ9" i="109" s="1"/>
  <c r="BA9" i="109" s="1"/>
  <c r="BB9" i="109" s="1"/>
  <c r="BC9" i="109" s="1"/>
  <c r="BD9" i="109" s="1"/>
  <c r="AJ9" i="109"/>
  <c r="AK9" i="109" s="1"/>
  <c r="AL9" i="109" s="1"/>
  <c r="AM9" i="109" s="1"/>
  <c r="AN9" i="109" s="1"/>
  <c r="AO9" i="109" s="1"/>
  <c r="AP9" i="109" s="1"/>
  <c r="AQ9" i="109" s="1"/>
  <c r="AR9" i="109" s="1"/>
  <c r="AS9" i="109" s="1"/>
  <c r="Y9" i="109"/>
  <c r="Z9" i="109" s="1"/>
  <c r="AA9" i="109" s="1"/>
  <c r="AB9" i="109" s="1"/>
  <c r="AC9" i="109" s="1"/>
  <c r="AD9" i="109" s="1"/>
  <c r="AE9" i="109" s="1"/>
  <c r="AF9" i="109" s="1"/>
  <c r="AG9" i="109" s="1"/>
  <c r="AH9" i="109" s="1"/>
  <c r="N9" i="109"/>
  <c r="O9" i="109" s="1"/>
  <c r="P9" i="109" s="1"/>
  <c r="Q9" i="109" s="1"/>
  <c r="R9" i="109" s="1"/>
  <c r="S9" i="109" s="1"/>
  <c r="T9" i="109" s="1"/>
  <c r="U9" i="109" s="1"/>
  <c r="V9" i="109" s="1"/>
  <c r="W9" i="109" s="1"/>
  <c r="C9" i="109"/>
  <c r="D9" i="109" s="1"/>
  <c r="E9" i="109" s="1"/>
  <c r="F9" i="109" s="1"/>
  <c r="G9" i="109" s="1"/>
  <c r="H9" i="109" s="1"/>
  <c r="I9" i="109" s="1"/>
  <c r="J9" i="109" s="1"/>
  <c r="K9" i="109" s="1"/>
  <c r="L9" i="109" s="1"/>
  <c r="C7" i="109"/>
  <c r="D7" i="109" s="1"/>
  <c r="AK6" i="109"/>
  <c r="AW6" i="109" s="1"/>
  <c r="BI6" i="109" s="1"/>
  <c r="BU6" i="109" s="1"/>
  <c r="CG6" i="109" s="1"/>
  <c r="CS6" i="109" s="1"/>
  <c r="DE6" i="109" s="1"/>
  <c r="DQ6" i="109" s="1"/>
  <c r="EC6" i="109" s="1"/>
  <c r="EO6" i="109" s="1"/>
  <c r="FA6" i="109" s="1"/>
  <c r="FM6" i="109" s="1"/>
  <c r="FY6" i="109" s="1"/>
  <c r="GK6" i="109" s="1"/>
  <c r="GW6" i="109" s="1"/>
  <c r="HI6" i="109" s="1"/>
  <c r="AJ6" i="109"/>
  <c r="AV6" i="109" s="1"/>
  <c r="BH6" i="109" s="1"/>
  <c r="BT6" i="109" s="1"/>
  <c r="CF6" i="109" s="1"/>
  <c r="CR6" i="109" s="1"/>
  <c r="DD6" i="109" s="1"/>
  <c r="DP6" i="109" s="1"/>
  <c r="EB6" i="109" s="1"/>
  <c r="EN6" i="109" s="1"/>
  <c r="EZ6" i="109" s="1"/>
  <c r="FL6" i="109" s="1"/>
  <c r="FX6" i="109" s="1"/>
  <c r="GJ6" i="109" s="1"/>
  <c r="GV6" i="109" s="1"/>
  <c r="HH6" i="109" s="1"/>
  <c r="AI6" i="109"/>
  <c r="AU6" i="109" s="1"/>
  <c r="BG6" i="109" s="1"/>
  <c r="BS6" i="109" s="1"/>
  <c r="CE6" i="109" s="1"/>
  <c r="CQ6" i="109" s="1"/>
  <c r="DC6" i="109" s="1"/>
  <c r="DO6" i="109" s="1"/>
  <c r="EA6" i="109" s="1"/>
  <c r="EM6" i="109" s="1"/>
  <c r="EY6" i="109" s="1"/>
  <c r="FK6" i="109" s="1"/>
  <c r="FW6" i="109" s="1"/>
  <c r="GI6" i="109" s="1"/>
  <c r="GU6" i="109" s="1"/>
  <c r="HG6" i="109" s="1"/>
  <c r="AH6" i="109"/>
  <c r="AT6" i="109" s="1"/>
  <c r="BF6" i="109" s="1"/>
  <c r="BR6" i="109" s="1"/>
  <c r="CD6" i="109" s="1"/>
  <c r="CP6" i="109" s="1"/>
  <c r="DB6" i="109" s="1"/>
  <c r="DN6" i="109" s="1"/>
  <c r="DZ6" i="109" s="1"/>
  <c r="EL6" i="109" s="1"/>
  <c r="EX6" i="109" s="1"/>
  <c r="FJ6" i="109" s="1"/>
  <c r="FV6" i="109" s="1"/>
  <c r="GH6" i="109" s="1"/>
  <c r="GT6" i="109" s="1"/>
  <c r="HF6" i="109" s="1"/>
  <c r="AG6" i="109"/>
  <c r="AS6" i="109" s="1"/>
  <c r="BE6" i="109" s="1"/>
  <c r="BQ6" i="109" s="1"/>
  <c r="CC6" i="109" s="1"/>
  <c r="CO6" i="109" s="1"/>
  <c r="DA6" i="109" s="1"/>
  <c r="DM6" i="109" s="1"/>
  <c r="DY6" i="109" s="1"/>
  <c r="EK6" i="109" s="1"/>
  <c r="EW6" i="109" s="1"/>
  <c r="FI6" i="109" s="1"/>
  <c r="FU6" i="109" s="1"/>
  <c r="GG6" i="109" s="1"/>
  <c r="GS6" i="109" s="1"/>
  <c r="HE6" i="109" s="1"/>
  <c r="AF6" i="109"/>
  <c r="AR6" i="109" s="1"/>
  <c r="BD6" i="109" s="1"/>
  <c r="BP6" i="109" s="1"/>
  <c r="CB6" i="109" s="1"/>
  <c r="CN6" i="109" s="1"/>
  <c r="CZ6" i="109" s="1"/>
  <c r="DL6" i="109" s="1"/>
  <c r="DX6" i="109" s="1"/>
  <c r="EJ6" i="109" s="1"/>
  <c r="EV6" i="109" s="1"/>
  <c r="FH6" i="109" s="1"/>
  <c r="FT6" i="109" s="1"/>
  <c r="GF6" i="109" s="1"/>
  <c r="GR6" i="109" s="1"/>
  <c r="HD6" i="109" s="1"/>
  <c r="AE6" i="109"/>
  <c r="AQ6" i="109" s="1"/>
  <c r="BC6" i="109" s="1"/>
  <c r="BO6" i="109" s="1"/>
  <c r="CA6" i="109" s="1"/>
  <c r="CM6" i="109" s="1"/>
  <c r="CY6" i="109" s="1"/>
  <c r="DK6" i="109" s="1"/>
  <c r="DW6" i="109" s="1"/>
  <c r="EI6" i="109" s="1"/>
  <c r="EU6" i="109" s="1"/>
  <c r="FG6" i="109" s="1"/>
  <c r="FS6" i="109" s="1"/>
  <c r="GE6" i="109" s="1"/>
  <c r="GQ6" i="109" s="1"/>
  <c r="HC6" i="109" s="1"/>
  <c r="AD6" i="109"/>
  <c r="AP6" i="109" s="1"/>
  <c r="BB6" i="109" s="1"/>
  <c r="BN6" i="109" s="1"/>
  <c r="BZ6" i="109" s="1"/>
  <c r="CL6" i="109" s="1"/>
  <c r="CX6" i="109" s="1"/>
  <c r="DJ6" i="109" s="1"/>
  <c r="DV6" i="109" s="1"/>
  <c r="EH6" i="109" s="1"/>
  <c r="ET6" i="109" s="1"/>
  <c r="FF6" i="109" s="1"/>
  <c r="FR6" i="109" s="1"/>
  <c r="GD6" i="109" s="1"/>
  <c r="GP6" i="109" s="1"/>
  <c r="HB6" i="109" s="1"/>
  <c r="AC6" i="109"/>
  <c r="AO6" i="109" s="1"/>
  <c r="BA6" i="109" s="1"/>
  <c r="BM6" i="109" s="1"/>
  <c r="BY6" i="109" s="1"/>
  <c r="CK6" i="109" s="1"/>
  <c r="CW6" i="109" s="1"/>
  <c r="DI6" i="109" s="1"/>
  <c r="DU6" i="109" s="1"/>
  <c r="EG6" i="109" s="1"/>
  <c r="ES6" i="109" s="1"/>
  <c r="FE6" i="109" s="1"/>
  <c r="FQ6" i="109" s="1"/>
  <c r="GC6" i="109" s="1"/>
  <c r="GO6" i="109" s="1"/>
  <c r="HA6" i="109" s="1"/>
  <c r="AB6" i="109"/>
  <c r="AN6" i="109" s="1"/>
  <c r="AZ6" i="109" s="1"/>
  <c r="BL6" i="109" s="1"/>
  <c r="BX6" i="109" s="1"/>
  <c r="CJ6" i="109" s="1"/>
  <c r="CV6" i="109" s="1"/>
  <c r="DH6" i="109" s="1"/>
  <c r="DT6" i="109" s="1"/>
  <c r="EF6" i="109" s="1"/>
  <c r="ER6" i="109" s="1"/>
  <c r="FD6" i="109" s="1"/>
  <c r="FP6" i="109" s="1"/>
  <c r="GB6" i="109" s="1"/>
  <c r="GN6" i="109" s="1"/>
  <c r="GZ6" i="109" s="1"/>
  <c r="AA6" i="109"/>
  <c r="AM6" i="109" s="1"/>
  <c r="AY6" i="109" s="1"/>
  <c r="BK6" i="109" s="1"/>
  <c r="BW6" i="109" s="1"/>
  <c r="CI6" i="109" s="1"/>
  <c r="CU6" i="109" s="1"/>
  <c r="DG6" i="109" s="1"/>
  <c r="DS6" i="109" s="1"/>
  <c r="EE6" i="109" s="1"/>
  <c r="EQ6" i="109" s="1"/>
  <c r="FC6" i="109" s="1"/>
  <c r="FO6" i="109" s="1"/>
  <c r="GA6" i="109" s="1"/>
  <c r="GM6" i="109" s="1"/>
  <c r="GY6" i="109" s="1"/>
  <c r="Z6" i="109"/>
  <c r="AL6" i="109" s="1"/>
  <c r="AX6" i="109" s="1"/>
  <c r="BJ6" i="109" s="1"/>
  <c r="BV6" i="109" s="1"/>
  <c r="CH6" i="109" s="1"/>
  <c r="CT6" i="109" s="1"/>
  <c r="DF6" i="109" s="1"/>
  <c r="DR6" i="109" s="1"/>
  <c r="ED6" i="109" s="1"/>
  <c r="EP6" i="109" s="1"/>
  <c r="FB6" i="109" s="1"/>
  <c r="FN6" i="109" s="1"/>
  <c r="FZ6" i="109" s="1"/>
  <c r="GL6" i="109" s="1"/>
  <c r="GX6" i="109" s="1"/>
  <c r="B91" i="106"/>
  <c r="D31" i="108"/>
  <c r="D32" i="108" s="1"/>
  <c r="D33" i="108" s="1"/>
  <c r="AL1" i="107"/>
  <c r="AX1" i="107" s="1"/>
  <c r="BJ1" i="107" s="1"/>
  <c r="BV1" i="107" s="1"/>
  <c r="CH1" i="107" s="1"/>
  <c r="CT1" i="107" s="1"/>
  <c r="DF1" i="107" s="1"/>
  <c r="DR1" i="107" s="1"/>
  <c r="ED1" i="107" s="1"/>
  <c r="EP1" i="107" s="1"/>
  <c r="FB1" i="107" s="1"/>
  <c r="FN1" i="107" s="1"/>
  <c r="FZ1" i="107" s="1"/>
  <c r="GL1" i="107" s="1"/>
  <c r="GX1" i="107" s="1"/>
  <c r="HJ1" i="107" s="1"/>
  <c r="AK1" i="107"/>
  <c r="AW1" i="107" s="1"/>
  <c r="BI1" i="107" s="1"/>
  <c r="BU1" i="107" s="1"/>
  <c r="CG1" i="107" s="1"/>
  <c r="CS1" i="107" s="1"/>
  <c r="DE1" i="107" s="1"/>
  <c r="DQ1" i="107" s="1"/>
  <c r="EC1" i="107" s="1"/>
  <c r="EO1" i="107" s="1"/>
  <c r="FA1" i="107" s="1"/>
  <c r="FM1" i="107" s="1"/>
  <c r="FY1" i="107" s="1"/>
  <c r="GK1" i="107" s="1"/>
  <c r="GW1" i="107" s="1"/>
  <c r="HI1" i="107" s="1"/>
  <c r="AJ1" i="107"/>
  <c r="AV1" i="107" s="1"/>
  <c r="BH1" i="107" s="1"/>
  <c r="BT1" i="107" s="1"/>
  <c r="CF1" i="107" s="1"/>
  <c r="CR1" i="107" s="1"/>
  <c r="DD1" i="107" s="1"/>
  <c r="DP1" i="107" s="1"/>
  <c r="EB1" i="107" s="1"/>
  <c r="EN1" i="107" s="1"/>
  <c r="EZ1" i="107" s="1"/>
  <c r="FL1" i="107" s="1"/>
  <c r="FX1" i="107" s="1"/>
  <c r="GJ1" i="107" s="1"/>
  <c r="GV1" i="107" s="1"/>
  <c r="HH1" i="107" s="1"/>
  <c r="AI1" i="107"/>
  <c r="AU1" i="107" s="1"/>
  <c r="BG1" i="107" s="1"/>
  <c r="BS1" i="107" s="1"/>
  <c r="CE1" i="107" s="1"/>
  <c r="CQ1" i="107" s="1"/>
  <c r="DC1" i="107" s="1"/>
  <c r="DO1" i="107" s="1"/>
  <c r="EA1" i="107" s="1"/>
  <c r="EM1" i="107" s="1"/>
  <c r="EY1" i="107" s="1"/>
  <c r="FK1" i="107" s="1"/>
  <c r="FW1" i="107" s="1"/>
  <c r="GI1" i="107" s="1"/>
  <c r="GU1" i="107" s="1"/>
  <c r="HG1" i="107" s="1"/>
  <c r="AH1" i="107"/>
  <c r="AT1" i="107" s="1"/>
  <c r="BF1" i="107" s="1"/>
  <c r="BR1" i="107" s="1"/>
  <c r="CD1" i="107" s="1"/>
  <c r="CP1" i="107" s="1"/>
  <c r="DB1" i="107" s="1"/>
  <c r="DN1" i="107" s="1"/>
  <c r="DZ1" i="107" s="1"/>
  <c r="EL1" i="107" s="1"/>
  <c r="EX1" i="107" s="1"/>
  <c r="FJ1" i="107" s="1"/>
  <c r="FV1" i="107" s="1"/>
  <c r="GH1" i="107" s="1"/>
  <c r="GT1" i="107" s="1"/>
  <c r="HF1" i="107" s="1"/>
  <c r="AG1" i="107"/>
  <c r="AS1" i="107" s="1"/>
  <c r="BE1" i="107" s="1"/>
  <c r="BQ1" i="107" s="1"/>
  <c r="CC1" i="107" s="1"/>
  <c r="CO1" i="107" s="1"/>
  <c r="DA1" i="107" s="1"/>
  <c r="DM1" i="107" s="1"/>
  <c r="DY1" i="107" s="1"/>
  <c r="EK1" i="107" s="1"/>
  <c r="EW1" i="107" s="1"/>
  <c r="FI1" i="107" s="1"/>
  <c r="FU1" i="107" s="1"/>
  <c r="GG1" i="107" s="1"/>
  <c r="GS1" i="107" s="1"/>
  <c r="HE1" i="107" s="1"/>
  <c r="AF1" i="107"/>
  <c r="AR1" i="107" s="1"/>
  <c r="BD1" i="107" s="1"/>
  <c r="BP1" i="107" s="1"/>
  <c r="CB1" i="107" s="1"/>
  <c r="CN1" i="107" s="1"/>
  <c r="CZ1" i="107" s="1"/>
  <c r="DL1" i="107" s="1"/>
  <c r="DX1" i="107" s="1"/>
  <c r="EJ1" i="107" s="1"/>
  <c r="EV1" i="107" s="1"/>
  <c r="FH1" i="107" s="1"/>
  <c r="FT1" i="107" s="1"/>
  <c r="GF1" i="107" s="1"/>
  <c r="GR1" i="107" s="1"/>
  <c r="HD1" i="107" s="1"/>
  <c r="AE1" i="107"/>
  <c r="AQ1" i="107" s="1"/>
  <c r="BC1" i="107" s="1"/>
  <c r="BO1" i="107" s="1"/>
  <c r="CA1" i="107" s="1"/>
  <c r="CM1" i="107" s="1"/>
  <c r="CY1" i="107" s="1"/>
  <c r="DK1" i="107" s="1"/>
  <c r="DW1" i="107" s="1"/>
  <c r="EI1" i="107" s="1"/>
  <c r="EU1" i="107" s="1"/>
  <c r="FG1" i="107" s="1"/>
  <c r="FS1" i="107" s="1"/>
  <c r="GE1" i="107" s="1"/>
  <c r="GQ1" i="107" s="1"/>
  <c r="HC1" i="107" s="1"/>
  <c r="AD1" i="107"/>
  <c r="AP1" i="107" s="1"/>
  <c r="BB1" i="107" s="1"/>
  <c r="BN1" i="107" s="1"/>
  <c r="BZ1" i="107" s="1"/>
  <c r="CL1" i="107" s="1"/>
  <c r="CX1" i="107" s="1"/>
  <c r="DJ1" i="107" s="1"/>
  <c r="DV1" i="107" s="1"/>
  <c r="EH1" i="107" s="1"/>
  <c r="ET1" i="107" s="1"/>
  <c r="FF1" i="107" s="1"/>
  <c r="FR1" i="107" s="1"/>
  <c r="GD1" i="107" s="1"/>
  <c r="GP1" i="107" s="1"/>
  <c r="HB1" i="107" s="1"/>
  <c r="AC1" i="107"/>
  <c r="AO1" i="107" s="1"/>
  <c r="BA1" i="107" s="1"/>
  <c r="BM1" i="107" s="1"/>
  <c r="BY1" i="107" s="1"/>
  <c r="CK1" i="107" s="1"/>
  <c r="CW1" i="107" s="1"/>
  <c r="DI1" i="107" s="1"/>
  <c r="DU1" i="107" s="1"/>
  <c r="EG1" i="107" s="1"/>
  <c r="ES1" i="107" s="1"/>
  <c r="FE1" i="107" s="1"/>
  <c r="FQ1" i="107" s="1"/>
  <c r="GC1" i="107" s="1"/>
  <c r="GO1" i="107" s="1"/>
  <c r="HA1" i="107" s="1"/>
  <c r="AB1" i="107"/>
  <c r="AN1" i="107" s="1"/>
  <c r="AZ1" i="107" s="1"/>
  <c r="BL1" i="107" s="1"/>
  <c r="BX1" i="107" s="1"/>
  <c r="CJ1" i="107" s="1"/>
  <c r="CV1" i="107" s="1"/>
  <c r="DH1" i="107" s="1"/>
  <c r="DT1" i="107" s="1"/>
  <c r="EF1" i="107" s="1"/>
  <c r="ER1" i="107" s="1"/>
  <c r="FD1" i="107" s="1"/>
  <c r="FP1" i="107" s="1"/>
  <c r="GB1" i="107" s="1"/>
  <c r="GN1" i="107" s="1"/>
  <c r="GZ1" i="107" s="1"/>
  <c r="AA1" i="107"/>
  <c r="AM1" i="107" s="1"/>
  <c r="AY1" i="107" s="1"/>
  <c r="BK1" i="107" s="1"/>
  <c r="BW1" i="107" s="1"/>
  <c r="CI1" i="107" s="1"/>
  <c r="CU1" i="107" s="1"/>
  <c r="DG1" i="107" s="1"/>
  <c r="DS1" i="107" s="1"/>
  <c r="EE1" i="107" s="1"/>
  <c r="EQ1" i="107" s="1"/>
  <c r="FC1" i="107" s="1"/>
  <c r="FO1" i="107" s="1"/>
  <c r="GA1" i="107" s="1"/>
  <c r="GM1" i="107" s="1"/>
  <c r="GY1" i="107" s="1"/>
  <c r="Q13" i="106"/>
  <c r="P13" i="106"/>
  <c r="O13" i="106"/>
  <c r="N13" i="106"/>
  <c r="M13" i="106"/>
  <c r="L13" i="106"/>
  <c r="K13" i="106"/>
  <c r="J13" i="106"/>
  <c r="I13" i="106"/>
  <c r="H13" i="106"/>
  <c r="G13" i="106"/>
  <c r="F13" i="106"/>
  <c r="E13" i="106"/>
  <c r="D13" i="106"/>
  <c r="C13" i="106"/>
  <c r="B13" i="106"/>
  <c r="HD9" i="106"/>
  <c r="HE9" i="106" s="1"/>
  <c r="HF9" i="106" s="1"/>
  <c r="HG9" i="106" s="1"/>
  <c r="HH9" i="106" s="1"/>
  <c r="HI9" i="106" s="1"/>
  <c r="GS9" i="106"/>
  <c r="GT9" i="106" s="1"/>
  <c r="GU9" i="106" s="1"/>
  <c r="GV9" i="106" s="1"/>
  <c r="GW9" i="106" s="1"/>
  <c r="GX9" i="106" s="1"/>
  <c r="GY9" i="106" s="1"/>
  <c r="GZ9" i="106" s="1"/>
  <c r="HA9" i="106" s="1"/>
  <c r="HB9" i="106" s="1"/>
  <c r="GH9" i="106"/>
  <c r="GI9" i="106" s="1"/>
  <c r="GJ9" i="106" s="1"/>
  <c r="GK9" i="106" s="1"/>
  <c r="GL9" i="106" s="1"/>
  <c r="GM9" i="106" s="1"/>
  <c r="GN9" i="106" s="1"/>
  <c r="GO9" i="106" s="1"/>
  <c r="GP9" i="106" s="1"/>
  <c r="GQ9" i="106" s="1"/>
  <c r="FW9" i="106"/>
  <c r="FX9" i="106" s="1"/>
  <c r="FY9" i="106" s="1"/>
  <c r="FZ9" i="106" s="1"/>
  <c r="GA9" i="106" s="1"/>
  <c r="GB9" i="106" s="1"/>
  <c r="GC9" i="106" s="1"/>
  <c r="GD9" i="106" s="1"/>
  <c r="GE9" i="106" s="1"/>
  <c r="GF9" i="106" s="1"/>
  <c r="FL9" i="106"/>
  <c r="FM9" i="106" s="1"/>
  <c r="FN9" i="106" s="1"/>
  <c r="FO9" i="106" s="1"/>
  <c r="FP9" i="106" s="1"/>
  <c r="FQ9" i="106" s="1"/>
  <c r="FR9" i="106" s="1"/>
  <c r="FS9" i="106" s="1"/>
  <c r="FT9" i="106" s="1"/>
  <c r="FU9" i="106" s="1"/>
  <c r="FA9" i="106"/>
  <c r="FB9" i="106" s="1"/>
  <c r="FC9" i="106" s="1"/>
  <c r="FD9" i="106" s="1"/>
  <c r="FE9" i="106" s="1"/>
  <c r="FF9" i="106" s="1"/>
  <c r="FG9" i="106" s="1"/>
  <c r="FH9" i="106" s="1"/>
  <c r="FI9" i="106" s="1"/>
  <c r="FJ9" i="106" s="1"/>
  <c r="EP9" i="106"/>
  <c r="EQ9" i="106" s="1"/>
  <c r="ER9" i="106" s="1"/>
  <c r="ES9" i="106" s="1"/>
  <c r="ET9" i="106" s="1"/>
  <c r="EU9" i="106" s="1"/>
  <c r="EV9" i="106" s="1"/>
  <c r="EW9" i="106" s="1"/>
  <c r="EX9" i="106" s="1"/>
  <c r="EY9" i="106" s="1"/>
  <c r="EE9" i="106"/>
  <c r="EF9" i="106" s="1"/>
  <c r="EG9" i="106" s="1"/>
  <c r="EH9" i="106" s="1"/>
  <c r="EI9" i="106" s="1"/>
  <c r="EJ9" i="106" s="1"/>
  <c r="EK9" i="106" s="1"/>
  <c r="EL9" i="106" s="1"/>
  <c r="EM9" i="106" s="1"/>
  <c r="EN9" i="106" s="1"/>
  <c r="DT9" i="106"/>
  <c r="DU9" i="106" s="1"/>
  <c r="DV9" i="106" s="1"/>
  <c r="DW9" i="106" s="1"/>
  <c r="DX9" i="106" s="1"/>
  <c r="DY9" i="106" s="1"/>
  <c r="DZ9" i="106" s="1"/>
  <c r="EA9" i="106" s="1"/>
  <c r="EB9" i="106" s="1"/>
  <c r="EC9" i="106" s="1"/>
  <c r="DI9" i="106"/>
  <c r="DJ9" i="106" s="1"/>
  <c r="DK9" i="106" s="1"/>
  <c r="DL9" i="106" s="1"/>
  <c r="DM9" i="106" s="1"/>
  <c r="DN9" i="106" s="1"/>
  <c r="DO9" i="106" s="1"/>
  <c r="DP9" i="106" s="1"/>
  <c r="DQ9" i="106" s="1"/>
  <c r="DR9" i="106" s="1"/>
  <c r="CX9" i="106"/>
  <c r="CY9" i="106" s="1"/>
  <c r="CZ9" i="106" s="1"/>
  <c r="DA9" i="106" s="1"/>
  <c r="DB9" i="106" s="1"/>
  <c r="DC9" i="106" s="1"/>
  <c r="DD9" i="106" s="1"/>
  <c r="DE9" i="106" s="1"/>
  <c r="DF9" i="106" s="1"/>
  <c r="DG9" i="106" s="1"/>
  <c r="CM9" i="106"/>
  <c r="CN9" i="106" s="1"/>
  <c r="CO9" i="106" s="1"/>
  <c r="CP9" i="106" s="1"/>
  <c r="CQ9" i="106" s="1"/>
  <c r="CR9" i="106" s="1"/>
  <c r="CS9" i="106" s="1"/>
  <c r="CT9" i="106" s="1"/>
  <c r="CU9" i="106" s="1"/>
  <c r="CV9" i="106" s="1"/>
  <c r="CB9" i="106"/>
  <c r="CC9" i="106" s="1"/>
  <c r="CD9" i="106" s="1"/>
  <c r="CE9" i="106" s="1"/>
  <c r="CF9" i="106" s="1"/>
  <c r="CG9" i="106" s="1"/>
  <c r="CH9" i="106" s="1"/>
  <c r="CI9" i="106" s="1"/>
  <c r="CJ9" i="106" s="1"/>
  <c r="CK9" i="106" s="1"/>
  <c r="BQ9" i="106"/>
  <c r="BR9" i="106" s="1"/>
  <c r="BS9" i="106" s="1"/>
  <c r="BT9" i="106" s="1"/>
  <c r="BU9" i="106" s="1"/>
  <c r="BV9" i="106" s="1"/>
  <c r="BW9" i="106" s="1"/>
  <c r="BX9" i="106" s="1"/>
  <c r="BY9" i="106" s="1"/>
  <c r="BZ9" i="106" s="1"/>
  <c r="BF9" i="106"/>
  <c r="BG9" i="106" s="1"/>
  <c r="BH9" i="106" s="1"/>
  <c r="BI9" i="106" s="1"/>
  <c r="BJ9" i="106" s="1"/>
  <c r="BK9" i="106" s="1"/>
  <c r="BL9" i="106" s="1"/>
  <c r="BM9" i="106" s="1"/>
  <c r="BN9" i="106" s="1"/>
  <c r="BO9" i="106" s="1"/>
  <c r="AU9" i="106"/>
  <c r="AV9" i="106" s="1"/>
  <c r="AW9" i="106" s="1"/>
  <c r="AX9" i="106" s="1"/>
  <c r="AY9" i="106" s="1"/>
  <c r="AZ9" i="106" s="1"/>
  <c r="BA9" i="106" s="1"/>
  <c r="BB9" i="106" s="1"/>
  <c r="BC9" i="106" s="1"/>
  <c r="BD9" i="106" s="1"/>
  <c r="AJ9" i="106"/>
  <c r="AK9" i="106" s="1"/>
  <c r="AL9" i="106" s="1"/>
  <c r="AM9" i="106" s="1"/>
  <c r="AN9" i="106" s="1"/>
  <c r="AO9" i="106" s="1"/>
  <c r="AP9" i="106" s="1"/>
  <c r="AQ9" i="106" s="1"/>
  <c r="AR9" i="106" s="1"/>
  <c r="AS9" i="106" s="1"/>
  <c r="Y9" i="106"/>
  <c r="Z9" i="106" s="1"/>
  <c r="AA9" i="106" s="1"/>
  <c r="AB9" i="106" s="1"/>
  <c r="AC9" i="106" s="1"/>
  <c r="AD9" i="106" s="1"/>
  <c r="AE9" i="106" s="1"/>
  <c r="AF9" i="106" s="1"/>
  <c r="AG9" i="106" s="1"/>
  <c r="AH9" i="106" s="1"/>
  <c r="N9" i="106"/>
  <c r="O9" i="106" s="1"/>
  <c r="P9" i="106" s="1"/>
  <c r="Q9" i="106" s="1"/>
  <c r="R9" i="106" s="1"/>
  <c r="S9" i="106" s="1"/>
  <c r="T9" i="106" s="1"/>
  <c r="U9" i="106" s="1"/>
  <c r="V9" i="106" s="1"/>
  <c r="W9" i="106" s="1"/>
  <c r="C9" i="106"/>
  <c r="D9" i="106" s="1"/>
  <c r="E9" i="106" s="1"/>
  <c r="F9" i="106" s="1"/>
  <c r="G9" i="106" s="1"/>
  <c r="H9" i="106" s="1"/>
  <c r="I9" i="106" s="1"/>
  <c r="J9" i="106" s="1"/>
  <c r="K9" i="106" s="1"/>
  <c r="L9" i="106" s="1"/>
  <c r="C7" i="106"/>
  <c r="D7" i="106" s="1"/>
  <c r="AK6" i="106"/>
  <c r="AW6" i="106" s="1"/>
  <c r="BI6" i="106" s="1"/>
  <c r="BU6" i="106" s="1"/>
  <c r="CG6" i="106" s="1"/>
  <c r="CS6" i="106" s="1"/>
  <c r="DE6" i="106" s="1"/>
  <c r="DQ6" i="106" s="1"/>
  <c r="EC6" i="106" s="1"/>
  <c r="EO6" i="106" s="1"/>
  <c r="FA6" i="106" s="1"/>
  <c r="FM6" i="106" s="1"/>
  <c r="FY6" i="106" s="1"/>
  <c r="GK6" i="106" s="1"/>
  <c r="GW6" i="106" s="1"/>
  <c r="HI6" i="106" s="1"/>
  <c r="AJ6" i="106"/>
  <c r="AV6" i="106" s="1"/>
  <c r="BH6" i="106" s="1"/>
  <c r="BT6" i="106" s="1"/>
  <c r="CF6" i="106" s="1"/>
  <c r="CR6" i="106" s="1"/>
  <c r="DD6" i="106" s="1"/>
  <c r="DP6" i="106" s="1"/>
  <c r="EB6" i="106" s="1"/>
  <c r="EN6" i="106" s="1"/>
  <c r="EZ6" i="106" s="1"/>
  <c r="FL6" i="106" s="1"/>
  <c r="FX6" i="106" s="1"/>
  <c r="GJ6" i="106" s="1"/>
  <c r="GV6" i="106" s="1"/>
  <c r="HH6" i="106" s="1"/>
  <c r="AI6" i="106"/>
  <c r="AU6" i="106" s="1"/>
  <c r="BG6" i="106" s="1"/>
  <c r="BS6" i="106" s="1"/>
  <c r="CE6" i="106" s="1"/>
  <c r="CQ6" i="106" s="1"/>
  <c r="DC6" i="106" s="1"/>
  <c r="DO6" i="106" s="1"/>
  <c r="EA6" i="106" s="1"/>
  <c r="EM6" i="106" s="1"/>
  <c r="EY6" i="106" s="1"/>
  <c r="FK6" i="106" s="1"/>
  <c r="FW6" i="106" s="1"/>
  <c r="GI6" i="106" s="1"/>
  <c r="GU6" i="106" s="1"/>
  <c r="HG6" i="106" s="1"/>
  <c r="AH6" i="106"/>
  <c r="AT6" i="106" s="1"/>
  <c r="BF6" i="106" s="1"/>
  <c r="BR6" i="106" s="1"/>
  <c r="CD6" i="106" s="1"/>
  <c r="CP6" i="106" s="1"/>
  <c r="DB6" i="106" s="1"/>
  <c r="DN6" i="106" s="1"/>
  <c r="DZ6" i="106" s="1"/>
  <c r="EL6" i="106" s="1"/>
  <c r="EX6" i="106" s="1"/>
  <c r="FJ6" i="106" s="1"/>
  <c r="FV6" i="106" s="1"/>
  <c r="GH6" i="106" s="1"/>
  <c r="GT6" i="106" s="1"/>
  <c r="HF6" i="106" s="1"/>
  <c r="AG6" i="106"/>
  <c r="AS6" i="106" s="1"/>
  <c r="BE6" i="106" s="1"/>
  <c r="BQ6" i="106" s="1"/>
  <c r="CC6" i="106" s="1"/>
  <c r="CO6" i="106" s="1"/>
  <c r="DA6" i="106" s="1"/>
  <c r="DM6" i="106" s="1"/>
  <c r="DY6" i="106" s="1"/>
  <c r="EK6" i="106" s="1"/>
  <c r="EW6" i="106" s="1"/>
  <c r="FI6" i="106" s="1"/>
  <c r="FU6" i="106" s="1"/>
  <c r="GG6" i="106" s="1"/>
  <c r="GS6" i="106" s="1"/>
  <c r="HE6" i="106" s="1"/>
  <c r="AF6" i="106"/>
  <c r="AR6" i="106" s="1"/>
  <c r="BD6" i="106" s="1"/>
  <c r="BP6" i="106" s="1"/>
  <c r="CB6" i="106" s="1"/>
  <c r="CN6" i="106" s="1"/>
  <c r="CZ6" i="106" s="1"/>
  <c r="DL6" i="106" s="1"/>
  <c r="DX6" i="106" s="1"/>
  <c r="EJ6" i="106" s="1"/>
  <c r="EV6" i="106" s="1"/>
  <c r="FH6" i="106" s="1"/>
  <c r="FT6" i="106" s="1"/>
  <c r="GF6" i="106" s="1"/>
  <c r="GR6" i="106" s="1"/>
  <c r="HD6" i="106" s="1"/>
  <c r="AE6" i="106"/>
  <c r="AQ6" i="106" s="1"/>
  <c r="BC6" i="106" s="1"/>
  <c r="BO6" i="106" s="1"/>
  <c r="CA6" i="106" s="1"/>
  <c r="CM6" i="106" s="1"/>
  <c r="CY6" i="106" s="1"/>
  <c r="DK6" i="106" s="1"/>
  <c r="DW6" i="106" s="1"/>
  <c r="EI6" i="106" s="1"/>
  <c r="EU6" i="106" s="1"/>
  <c r="FG6" i="106" s="1"/>
  <c r="FS6" i="106" s="1"/>
  <c r="GE6" i="106" s="1"/>
  <c r="GQ6" i="106" s="1"/>
  <c r="HC6" i="106" s="1"/>
  <c r="AD6" i="106"/>
  <c r="AP6" i="106" s="1"/>
  <c r="BB6" i="106" s="1"/>
  <c r="BN6" i="106" s="1"/>
  <c r="BZ6" i="106" s="1"/>
  <c r="CL6" i="106" s="1"/>
  <c r="CX6" i="106" s="1"/>
  <c r="DJ6" i="106" s="1"/>
  <c r="DV6" i="106" s="1"/>
  <c r="EH6" i="106" s="1"/>
  <c r="ET6" i="106" s="1"/>
  <c r="FF6" i="106" s="1"/>
  <c r="FR6" i="106" s="1"/>
  <c r="GD6" i="106" s="1"/>
  <c r="GP6" i="106" s="1"/>
  <c r="HB6" i="106" s="1"/>
  <c r="AC6" i="106"/>
  <c r="AO6" i="106" s="1"/>
  <c r="BA6" i="106" s="1"/>
  <c r="BM6" i="106" s="1"/>
  <c r="BY6" i="106" s="1"/>
  <c r="CK6" i="106" s="1"/>
  <c r="CW6" i="106" s="1"/>
  <c r="DI6" i="106" s="1"/>
  <c r="DU6" i="106" s="1"/>
  <c r="EG6" i="106" s="1"/>
  <c r="ES6" i="106" s="1"/>
  <c r="FE6" i="106" s="1"/>
  <c r="FQ6" i="106" s="1"/>
  <c r="GC6" i="106" s="1"/>
  <c r="GO6" i="106" s="1"/>
  <c r="HA6" i="106" s="1"/>
  <c r="AB6" i="106"/>
  <c r="AN6" i="106" s="1"/>
  <c r="AZ6" i="106" s="1"/>
  <c r="BL6" i="106" s="1"/>
  <c r="BX6" i="106" s="1"/>
  <c r="CJ6" i="106" s="1"/>
  <c r="CV6" i="106" s="1"/>
  <c r="DH6" i="106" s="1"/>
  <c r="DT6" i="106" s="1"/>
  <c r="EF6" i="106" s="1"/>
  <c r="ER6" i="106" s="1"/>
  <c r="FD6" i="106" s="1"/>
  <c r="FP6" i="106" s="1"/>
  <c r="GB6" i="106" s="1"/>
  <c r="GN6" i="106" s="1"/>
  <c r="GZ6" i="106" s="1"/>
  <c r="AA6" i="106"/>
  <c r="AM6" i="106" s="1"/>
  <c r="AY6" i="106" s="1"/>
  <c r="BK6" i="106" s="1"/>
  <c r="BW6" i="106" s="1"/>
  <c r="CI6" i="106" s="1"/>
  <c r="CU6" i="106" s="1"/>
  <c r="DG6" i="106" s="1"/>
  <c r="DS6" i="106" s="1"/>
  <c r="EE6" i="106" s="1"/>
  <c r="EQ6" i="106" s="1"/>
  <c r="FC6" i="106" s="1"/>
  <c r="FO6" i="106" s="1"/>
  <c r="GA6" i="106" s="1"/>
  <c r="GM6" i="106" s="1"/>
  <c r="GY6" i="106" s="1"/>
  <c r="Z6" i="106"/>
  <c r="AL6" i="106" s="1"/>
  <c r="AX6" i="106" s="1"/>
  <c r="BJ6" i="106" s="1"/>
  <c r="BV6" i="106" s="1"/>
  <c r="CH6" i="106" s="1"/>
  <c r="CT6" i="106" s="1"/>
  <c r="DF6" i="106" s="1"/>
  <c r="DR6" i="106" s="1"/>
  <c r="ED6" i="106" s="1"/>
  <c r="EP6" i="106" s="1"/>
  <c r="FB6" i="106" s="1"/>
  <c r="FN6" i="106" s="1"/>
  <c r="FZ6" i="106" s="1"/>
  <c r="GL6" i="106" s="1"/>
  <c r="GX6" i="106" s="1"/>
  <c r="AL1" i="102"/>
  <c r="AX1" i="102" s="1"/>
  <c r="BJ1" i="102" s="1"/>
  <c r="BV1" i="102" s="1"/>
  <c r="CH1" i="102" s="1"/>
  <c r="CT1" i="102" s="1"/>
  <c r="DF1" i="102" s="1"/>
  <c r="DR1" i="102" s="1"/>
  <c r="ED1" i="102" s="1"/>
  <c r="EP1" i="102" s="1"/>
  <c r="FB1" i="102" s="1"/>
  <c r="FN1" i="102" s="1"/>
  <c r="FZ1" i="102" s="1"/>
  <c r="GL1" i="102" s="1"/>
  <c r="GX1" i="102" s="1"/>
  <c r="HJ1" i="102" s="1"/>
  <c r="AK1" i="102"/>
  <c r="AW1" i="102" s="1"/>
  <c r="BI1" i="102" s="1"/>
  <c r="BU1" i="102" s="1"/>
  <c r="CG1" i="102" s="1"/>
  <c r="CS1" i="102" s="1"/>
  <c r="DE1" i="102" s="1"/>
  <c r="DQ1" i="102" s="1"/>
  <c r="EC1" i="102" s="1"/>
  <c r="EO1" i="102" s="1"/>
  <c r="FA1" i="102" s="1"/>
  <c r="FM1" i="102" s="1"/>
  <c r="FY1" i="102" s="1"/>
  <c r="GK1" i="102" s="1"/>
  <c r="GW1" i="102" s="1"/>
  <c r="HI1" i="102" s="1"/>
  <c r="AJ1" i="102"/>
  <c r="AV1" i="102" s="1"/>
  <c r="BH1" i="102" s="1"/>
  <c r="BT1" i="102" s="1"/>
  <c r="CF1" i="102" s="1"/>
  <c r="CR1" i="102" s="1"/>
  <c r="DD1" i="102" s="1"/>
  <c r="DP1" i="102" s="1"/>
  <c r="EB1" i="102" s="1"/>
  <c r="EN1" i="102" s="1"/>
  <c r="EZ1" i="102" s="1"/>
  <c r="FL1" i="102" s="1"/>
  <c r="FX1" i="102" s="1"/>
  <c r="GJ1" i="102" s="1"/>
  <c r="GV1" i="102" s="1"/>
  <c r="HH1" i="102" s="1"/>
  <c r="AI1" i="102"/>
  <c r="AU1" i="102" s="1"/>
  <c r="BG1" i="102" s="1"/>
  <c r="BS1" i="102" s="1"/>
  <c r="CE1" i="102" s="1"/>
  <c r="CQ1" i="102" s="1"/>
  <c r="DC1" i="102" s="1"/>
  <c r="DO1" i="102" s="1"/>
  <c r="EA1" i="102" s="1"/>
  <c r="EM1" i="102" s="1"/>
  <c r="EY1" i="102" s="1"/>
  <c r="FK1" i="102" s="1"/>
  <c r="FW1" i="102" s="1"/>
  <c r="GI1" i="102" s="1"/>
  <c r="GU1" i="102" s="1"/>
  <c r="HG1" i="102" s="1"/>
  <c r="AH1" i="102"/>
  <c r="AT1" i="102" s="1"/>
  <c r="BF1" i="102" s="1"/>
  <c r="BR1" i="102" s="1"/>
  <c r="CD1" i="102" s="1"/>
  <c r="CP1" i="102" s="1"/>
  <c r="DB1" i="102" s="1"/>
  <c r="DN1" i="102" s="1"/>
  <c r="DZ1" i="102" s="1"/>
  <c r="EL1" i="102" s="1"/>
  <c r="EX1" i="102" s="1"/>
  <c r="FJ1" i="102" s="1"/>
  <c r="FV1" i="102" s="1"/>
  <c r="GH1" i="102" s="1"/>
  <c r="GT1" i="102" s="1"/>
  <c r="HF1" i="102" s="1"/>
  <c r="AG1" i="102"/>
  <c r="AS1" i="102" s="1"/>
  <c r="BE1" i="102" s="1"/>
  <c r="BQ1" i="102" s="1"/>
  <c r="CC1" i="102" s="1"/>
  <c r="CO1" i="102" s="1"/>
  <c r="DA1" i="102" s="1"/>
  <c r="DM1" i="102" s="1"/>
  <c r="DY1" i="102" s="1"/>
  <c r="EK1" i="102" s="1"/>
  <c r="EW1" i="102" s="1"/>
  <c r="FI1" i="102" s="1"/>
  <c r="FU1" i="102" s="1"/>
  <c r="GG1" i="102" s="1"/>
  <c r="GS1" i="102" s="1"/>
  <c r="HE1" i="102" s="1"/>
  <c r="AF1" i="102"/>
  <c r="AR1" i="102" s="1"/>
  <c r="BD1" i="102" s="1"/>
  <c r="BP1" i="102" s="1"/>
  <c r="CB1" i="102" s="1"/>
  <c r="CN1" i="102" s="1"/>
  <c r="CZ1" i="102" s="1"/>
  <c r="DL1" i="102" s="1"/>
  <c r="DX1" i="102" s="1"/>
  <c r="EJ1" i="102" s="1"/>
  <c r="EV1" i="102" s="1"/>
  <c r="FH1" i="102" s="1"/>
  <c r="FT1" i="102" s="1"/>
  <c r="GF1" i="102" s="1"/>
  <c r="GR1" i="102" s="1"/>
  <c r="HD1" i="102" s="1"/>
  <c r="AE1" i="102"/>
  <c r="AQ1" i="102" s="1"/>
  <c r="BC1" i="102" s="1"/>
  <c r="BO1" i="102" s="1"/>
  <c r="CA1" i="102" s="1"/>
  <c r="CM1" i="102" s="1"/>
  <c r="CY1" i="102" s="1"/>
  <c r="DK1" i="102" s="1"/>
  <c r="DW1" i="102" s="1"/>
  <c r="EI1" i="102" s="1"/>
  <c r="EU1" i="102" s="1"/>
  <c r="FG1" i="102" s="1"/>
  <c r="FS1" i="102" s="1"/>
  <c r="GE1" i="102" s="1"/>
  <c r="GQ1" i="102" s="1"/>
  <c r="HC1" i="102" s="1"/>
  <c r="AD1" i="102"/>
  <c r="AP1" i="102" s="1"/>
  <c r="BB1" i="102" s="1"/>
  <c r="BN1" i="102" s="1"/>
  <c r="BZ1" i="102" s="1"/>
  <c r="CL1" i="102" s="1"/>
  <c r="CX1" i="102" s="1"/>
  <c r="DJ1" i="102" s="1"/>
  <c r="DV1" i="102" s="1"/>
  <c r="EH1" i="102" s="1"/>
  <c r="ET1" i="102" s="1"/>
  <c r="FF1" i="102" s="1"/>
  <c r="FR1" i="102" s="1"/>
  <c r="GD1" i="102" s="1"/>
  <c r="GP1" i="102" s="1"/>
  <c r="HB1" i="102" s="1"/>
  <c r="AC1" i="102"/>
  <c r="AO1" i="102" s="1"/>
  <c r="BA1" i="102" s="1"/>
  <c r="BM1" i="102" s="1"/>
  <c r="BY1" i="102" s="1"/>
  <c r="CK1" i="102" s="1"/>
  <c r="CW1" i="102" s="1"/>
  <c r="DI1" i="102" s="1"/>
  <c r="DU1" i="102" s="1"/>
  <c r="EG1" i="102" s="1"/>
  <c r="ES1" i="102" s="1"/>
  <c r="FE1" i="102" s="1"/>
  <c r="FQ1" i="102" s="1"/>
  <c r="GC1" i="102" s="1"/>
  <c r="GO1" i="102" s="1"/>
  <c r="HA1" i="102" s="1"/>
  <c r="AB1" i="102"/>
  <c r="AN1" i="102" s="1"/>
  <c r="AZ1" i="102" s="1"/>
  <c r="BL1" i="102" s="1"/>
  <c r="BX1" i="102" s="1"/>
  <c r="CJ1" i="102" s="1"/>
  <c r="CV1" i="102" s="1"/>
  <c r="DH1" i="102" s="1"/>
  <c r="DT1" i="102" s="1"/>
  <c r="EF1" i="102" s="1"/>
  <c r="ER1" i="102" s="1"/>
  <c r="FD1" i="102" s="1"/>
  <c r="FP1" i="102" s="1"/>
  <c r="GB1" i="102" s="1"/>
  <c r="GN1" i="102" s="1"/>
  <c r="GZ1" i="102" s="1"/>
  <c r="AA1" i="102"/>
  <c r="AM1" i="102" s="1"/>
  <c r="AY1" i="102" s="1"/>
  <c r="BK1" i="102" s="1"/>
  <c r="BW1" i="102" s="1"/>
  <c r="CI1" i="102" s="1"/>
  <c r="CU1" i="102" s="1"/>
  <c r="DG1" i="102" s="1"/>
  <c r="DS1" i="102" s="1"/>
  <c r="EE1" i="102" s="1"/>
  <c r="EQ1" i="102" s="1"/>
  <c r="FC1" i="102" s="1"/>
  <c r="FO1" i="102" s="1"/>
  <c r="GA1" i="102" s="1"/>
  <c r="GM1" i="102" s="1"/>
  <c r="GY1" i="102" s="1"/>
  <c r="B95" i="100"/>
  <c r="B91" i="100"/>
  <c r="D31" i="101"/>
  <c r="D32" i="101" s="1"/>
  <c r="D33" i="101" s="1"/>
  <c r="F67" i="100"/>
  <c r="G67" i="100"/>
  <c r="D67" i="100"/>
  <c r="B67" i="100"/>
  <c r="E67" i="100"/>
  <c r="C67" i="100"/>
  <c r="B56" i="100"/>
  <c r="O13" i="100"/>
  <c r="N13" i="100"/>
  <c r="M13" i="100"/>
  <c r="L13" i="100"/>
  <c r="K13" i="100"/>
  <c r="J13" i="100"/>
  <c r="I13" i="100"/>
  <c r="H13" i="100"/>
  <c r="G13" i="100"/>
  <c r="F13" i="100"/>
  <c r="E13" i="100"/>
  <c r="D13" i="100"/>
  <c r="C13" i="100"/>
  <c r="B13" i="100"/>
  <c r="HD9" i="100"/>
  <c r="HE9" i="100" s="1"/>
  <c r="HF9" i="100" s="1"/>
  <c r="HG9" i="100" s="1"/>
  <c r="HH9" i="100" s="1"/>
  <c r="HI9" i="100" s="1"/>
  <c r="GS9" i="100"/>
  <c r="GT9" i="100" s="1"/>
  <c r="GU9" i="100" s="1"/>
  <c r="GV9" i="100" s="1"/>
  <c r="GW9" i="100" s="1"/>
  <c r="GX9" i="100" s="1"/>
  <c r="GY9" i="100" s="1"/>
  <c r="GZ9" i="100" s="1"/>
  <c r="HA9" i="100" s="1"/>
  <c r="HB9" i="100" s="1"/>
  <c r="GH9" i="100"/>
  <c r="GI9" i="100" s="1"/>
  <c r="GJ9" i="100" s="1"/>
  <c r="GK9" i="100" s="1"/>
  <c r="GL9" i="100" s="1"/>
  <c r="GM9" i="100" s="1"/>
  <c r="GN9" i="100" s="1"/>
  <c r="GO9" i="100" s="1"/>
  <c r="GP9" i="100" s="1"/>
  <c r="GQ9" i="100" s="1"/>
  <c r="FW9" i="100"/>
  <c r="FX9" i="100" s="1"/>
  <c r="FY9" i="100" s="1"/>
  <c r="FZ9" i="100" s="1"/>
  <c r="GA9" i="100" s="1"/>
  <c r="GB9" i="100" s="1"/>
  <c r="GC9" i="100" s="1"/>
  <c r="GD9" i="100" s="1"/>
  <c r="GE9" i="100" s="1"/>
  <c r="GF9" i="100" s="1"/>
  <c r="FL9" i="100"/>
  <c r="FM9" i="100" s="1"/>
  <c r="FN9" i="100" s="1"/>
  <c r="FO9" i="100" s="1"/>
  <c r="FP9" i="100" s="1"/>
  <c r="FQ9" i="100" s="1"/>
  <c r="FR9" i="100" s="1"/>
  <c r="FS9" i="100" s="1"/>
  <c r="FT9" i="100" s="1"/>
  <c r="FU9" i="100" s="1"/>
  <c r="FA9" i="100"/>
  <c r="FB9" i="100" s="1"/>
  <c r="FC9" i="100" s="1"/>
  <c r="FD9" i="100" s="1"/>
  <c r="FE9" i="100" s="1"/>
  <c r="FF9" i="100" s="1"/>
  <c r="FG9" i="100" s="1"/>
  <c r="FH9" i="100" s="1"/>
  <c r="FI9" i="100" s="1"/>
  <c r="FJ9" i="100" s="1"/>
  <c r="EP9" i="100"/>
  <c r="EQ9" i="100" s="1"/>
  <c r="ER9" i="100" s="1"/>
  <c r="ES9" i="100" s="1"/>
  <c r="ET9" i="100" s="1"/>
  <c r="EU9" i="100" s="1"/>
  <c r="EV9" i="100" s="1"/>
  <c r="EW9" i="100" s="1"/>
  <c r="EX9" i="100" s="1"/>
  <c r="EY9" i="100" s="1"/>
  <c r="EE9" i="100"/>
  <c r="EF9" i="100" s="1"/>
  <c r="EG9" i="100" s="1"/>
  <c r="EH9" i="100" s="1"/>
  <c r="EI9" i="100" s="1"/>
  <c r="EJ9" i="100" s="1"/>
  <c r="EK9" i="100" s="1"/>
  <c r="EL9" i="100" s="1"/>
  <c r="EM9" i="100" s="1"/>
  <c r="EN9" i="100" s="1"/>
  <c r="DT9" i="100"/>
  <c r="DU9" i="100" s="1"/>
  <c r="DV9" i="100" s="1"/>
  <c r="DW9" i="100" s="1"/>
  <c r="DX9" i="100" s="1"/>
  <c r="DY9" i="100" s="1"/>
  <c r="DZ9" i="100" s="1"/>
  <c r="EA9" i="100" s="1"/>
  <c r="EB9" i="100" s="1"/>
  <c r="EC9" i="100" s="1"/>
  <c r="DI9" i="100"/>
  <c r="DJ9" i="100" s="1"/>
  <c r="DK9" i="100" s="1"/>
  <c r="DL9" i="100" s="1"/>
  <c r="DM9" i="100" s="1"/>
  <c r="DN9" i="100" s="1"/>
  <c r="DO9" i="100" s="1"/>
  <c r="DP9" i="100" s="1"/>
  <c r="DQ9" i="100" s="1"/>
  <c r="DR9" i="100" s="1"/>
  <c r="CX9" i="100"/>
  <c r="CY9" i="100" s="1"/>
  <c r="CZ9" i="100" s="1"/>
  <c r="DA9" i="100" s="1"/>
  <c r="DB9" i="100" s="1"/>
  <c r="DC9" i="100" s="1"/>
  <c r="DD9" i="100" s="1"/>
  <c r="DE9" i="100" s="1"/>
  <c r="DF9" i="100" s="1"/>
  <c r="DG9" i="100" s="1"/>
  <c r="CM9" i="100"/>
  <c r="CN9" i="100" s="1"/>
  <c r="CO9" i="100" s="1"/>
  <c r="CP9" i="100" s="1"/>
  <c r="CQ9" i="100" s="1"/>
  <c r="CR9" i="100" s="1"/>
  <c r="CS9" i="100" s="1"/>
  <c r="CT9" i="100" s="1"/>
  <c r="CU9" i="100" s="1"/>
  <c r="CV9" i="100" s="1"/>
  <c r="CB9" i="100"/>
  <c r="CC9" i="100" s="1"/>
  <c r="CD9" i="100" s="1"/>
  <c r="CE9" i="100" s="1"/>
  <c r="CF9" i="100" s="1"/>
  <c r="CG9" i="100" s="1"/>
  <c r="CH9" i="100" s="1"/>
  <c r="CI9" i="100" s="1"/>
  <c r="CJ9" i="100" s="1"/>
  <c r="CK9" i="100" s="1"/>
  <c r="BQ9" i="100"/>
  <c r="BR9" i="100" s="1"/>
  <c r="BS9" i="100" s="1"/>
  <c r="BT9" i="100" s="1"/>
  <c r="BU9" i="100" s="1"/>
  <c r="BV9" i="100" s="1"/>
  <c r="BW9" i="100" s="1"/>
  <c r="BX9" i="100" s="1"/>
  <c r="BY9" i="100" s="1"/>
  <c r="BZ9" i="100" s="1"/>
  <c r="BF9" i="100"/>
  <c r="BG9" i="100" s="1"/>
  <c r="BH9" i="100" s="1"/>
  <c r="BI9" i="100" s="1"/>
  <c r="BJ9" i="100" s="1"/>
  <c r="BK9" i="100" s="1"/>
  <c r="BL9" i="100" s="1"/>
  <c r="BM9" i="100" s="1"/>
  <c r="BN9" i="100" s="1"/>
  <c r="BO9" i="100" s="1"/>
  <c r="AU9" i="100"/>
  <c r="AV9" i="100" s="1"/>
  <c r="AW9" i="100" s="1"/>
  <c r="AX9" i="100" s="1"/>
  <c r="AY9" i="100" s="1"/>
  <c r="AZ9" i="100" s="1"/>
  <c r="BA9" i="100" s="1"/>
  <c r="BB9" i="100" s="1"/>
  <c r="BC9" i="100" s="1"/>
  <c r="BD9" i="100" s="1"/>
  <c r="AJ9" i="100"/>
  <c r="AK9" i="100" s="1"/>
  <c r="AL9" i="100" s="1"/>
  <c r="AM9" i="100" s="1"/>
  <c r="AN9" i="100" s="1"/>
  <c r="AO9" i="100" s="1"/>
  <c r="AP9" i="100" s="1"/>
  <c r="AQ9" i="100" s="1"/>
  <c r="AR9" i="100" s="1"/>
  <c r="AS9" i="100" s="1"/>
  <c r="Y9" i="100"/>
  <c r="Z9" i="100" s="1"/>
  <c r="AA9" i="100" s="1"/>
  <c r="AB9" i="100" s="1"/>
  <c r="AC9" i="100" s="1"/>
  <c r="AD9" i="100" s="1"/>
  <c r="AE9" i="100" s="1"/>
  <c r="AF9" i="100" s="1"/>
  <c r="AG9" i="100" s="1"/>
  <c r="AH9" i="100" s="1"/>
  <c r="N9" i="100"/>
  <c r="O9" i="100" s="1"/>
  <c r="P9" i="100" s="1"/>
  <c r="Q9" i="100" s="1"/>
  <c r="R9" i="100" s="1"/>
  <c r="S9" i="100" s="1"/>
  <c r="T9" i="100" s="1"/>
  <c r="U9" i="100" s="1"/>
  <c r="V9" i="100" s="1"/>
  <c r="W9" i="100" s="1"/>
  <c r="C9" i="100"/>
  <c r="D9" i="100" s="1"/>
  <c r="E9" i="100" s="1"/>
  <c r="F9" i="100" s="1"/>
  <c r="G9" i="100" s="1"/>
  <c r="H9" i="100" s="1"/>
  <c r="I9" i="100" s="1"/>
  <c r="J9" i="100" s="1"/>
  <c r="K9" i="100" s="1"/>
  <c r="L9" i="100" s="1"/>
  <c r="C7" i="100"/>
  <c r="AK6" i="100"/>
  <c r="AW6" i="100" s="1"/>
  <c r="BI6" i="100" s="1"/>
  <c r="BU6" i="100" s="1"/>
  <c r="CG6" i="100" s="1"/>
  <c r="CS6" i="100" s="1"/>
  <c r="DE6" i="100" s="1"/>
  <c r="DQ6" i="100" s="1"/>
  <c r="EC6" i="100" s="1"/>
  <c r="EO6" i="100" s="1"/>
  <c r="FA6" i="100" s="1"/>
  <c r="FM6" i="100" s="1"/>
  <c r="FY6" i="100" s="1"/>
  <c r="GK6" i="100" s="1"/>
  <c r="GW6" i="100" s="1"/>
  <c r="HI6" i="100" s="1"/>
  <c r="AJ6" i="100"/>
  <c r="AV6" i="100" s="1"/>
  <c r="BH6" i="100" s="1"/>
  <c r="BT6" i="100" s="1"/>
  <c r="CF6" i="100" s="1"/>
  <c r="CR6" i="100" s="1"/>
  <c r="DD6" i="100" s="1"/>
  <c r="DP6" i="100" s="1"/>
  <c r="EB6" i="100" s="1"/>
  <c r="EN6" i="100" s="1"/>
  <c r="EZ6" i="100" s="1"/>
  <c r="FL6" i="100" s="1"/>
  <c r="FX6" i="100" s="1"/>
  <c r="GJ6" i="100" s="1"/>
  <c r="GV6" i="100" s="1"/>
  <c r="HH6" i="100" s="1"/>
  <c r="AI6" i="100"/>
  <c r="AU6" i="100" s="1"/>
  <c r="BG6" i="100" s="1"/>
  <c r="BS6" i="100" s="1"/>
  <c r="CE6" i="100" s="1"/>
  <c r="CQ6" i="100" s="1"/>
  <c r="DC6" i="100" s="1"/>
  <c r="DO6" i="100" s="1"/>
  <c r="EA6" i="100" s="1"/>
  <c r="EM6" i="100" s="1"/>
  <c r="EY6" i="100" s="1"/>
  <c r="FK6" i="100" s="1"/>
  <c r="FW6" i="100" s="1"/>
  <c r="GI6" i="100" s="1"/>
  <c r="GU6" i="100" s="1"/>
  <c r="HG6" i="100" s="1"/>
  <c r="AH6" i="100"/>
  <c r="AT6" i="100" s="1"/>
  <c r="BF6" i="100" s="1"/>
  <c r="BR6" i="100" s="1"/>
  <c r="CD6" i="100" s="1"/>
  <c r="CP6" i="100" s="1"/>
  <c r="DB6" i="100" s="1"/>
  <c r="DN6" i="100" s="1"/>
  <c r="DZ6" i="100" s="1"/>
  <c r="EL6" i="100" s="1"/>
  <c r="EX6" i="100" s="1"/>
  <c r="FJ6" i="100" s="1"/>
  <c r="FV6" i="100" s="1"/>
  <c r="GH6" i="100" s="1"/>
  <c r="GT6" i="100" s="1"/>
  <c r="HF6" i="100" s="1"/>
  <c r="AG6" i="100"/>
  <c r="AS6" i="100" s="1"/>
  <c r="BE6" i="100" s="1"/>
  <c r="BQ6" i="100" s="1"/>
  <c r="CC6" i="100" s="1"/>
  <c r="CO6" i="100" s="1"/>
  <c r="DA6" i="100" s="1"/>
  <c r="DM6" i="100" s="1"/>
  <c r="DY6" i="100" s="1"/>
  <c r="EK6" i="100" s="1"/>
  <c r="EW6" i="100" s="1"/>
  <c r="FI6" i="100" s="1"/>
  <c r="FU6" i="100" s="1"/>
  <c r="GG6" i="100" s="1"/>
  <c r="GS6" i="100" s="1"/>
  <c r="HE6" i="100" s="1"/>
  <c r="AF6" i="100"/>
  <c r="AR6" i="100" s="1"/>
  <c r="BD6" i="100" s="1"/>
  <c r="BP6" i="100" s="1"/>
  <c r="CB6" i="100" s="1"/>
  <c r="CN6" i="100" s="1"/>
  <c r="CZ6" i="100" s="1"/>
  <c r="DL6" i="100" s="1"/>
  <c r="DX6" i="100" s="1"/>
  <c r="EJ6" i="100" s="1"/>
  <c r="EV6" i="100" s="1"/>
  <c r="FH6" i="100" s="1"/>
  <c r="FT6" i="100" s="1"/>
  <c r="GF6" i="100" s="1"/>
  <c r="GR6" i="100" s="1"/>
  <c r="HD6" i="100" s="1"/>
  <c r="AE6" i="100"/>
  <c r="AQ6" i="100" s="1"/>
  <c r="BC6" i="100" s="1"/>
  <c r="BO6" i="100" s="1"/>
  <c r="CA6" i="100" s="1"/>
  <c r="CM6" i="100" s="1"/>
  <c r="CY6" i="100" s="1"/>
  <c r="DK6" i="100" s="1"/>
  <c r="DW6" i="100" s="1"/>
  <c r="EI6" i="100" s="1"/>
  <c r="EU6" i="100" s="1"/>
  <c r="FG6" i="100" s="1"/>
  <c r="FS6" i="100" s="1"/>
  <c r="GE6" i="100" s="1"/>
  <c r="GQ6" i="100" s="1"/>
  <c r="HC6" i="100" s="1"/>
  <c r="AD6" i="100"/>
  <c r="AP6" i="100" s="1"/>
  <c r="BB6" i="100" s="1"/>
  <c r="BN6" i="100" s="1"/>
  <c r="BZ6" i="100" s="1"/>
  <c r="CL6" i="100" s="1"/>
  <c r="CX6" i="100" s="1"/>
  <c r="DJ6" i="100" s="1"/>
  <c r="DV6" i="100" s="1"/>
  <c r="EH6" i="100" s="1"/>
  <c r="ET6" i="100" s="1"/>
  <c r="FF6" i="100" s="1"/>
  <c r="FR6" i="100" s="1"/>
  <c r="GD6" i="100" s="1"/>
  <c r="GP6" i="100" s="1"/>
  <c r="HB6" i="100" s="1"/>
  <c r="AC6" i="100"/>
  <c r="AO6" i="100" s="1"/>
  <c r="BA6" i="100" s="1"/>
  <c r="BM6" i="100" s="1"/>
  <c r="BY6" i="100" s="1"/>
  <c r="CK6" i="100" s="1"/>
  <c r="CW6" i="100" s="1"/>
  <c r="DI6" i="100" s="1"/>
  <c r="DU6" i="100" s="1"/>
  <c r="EG6" i="100" s="1"/>
  <c r="ES6" i="100" s="1"/>
  <c r="FE6" i="100" s="1"/>
  <c r="FQ6" i="100" s="1"/>
  <c r="GC6" i="100" s="1"/>
  <c r="GO6" i="100" s="1"/>
  <c r="HA6" i="100" s="1"/>
  <c r="AB6" i="100"/>
  <c r="AN6" i="100" s="1"/>
  <c r="AZ6" i="100" s="1"/>
  <c r="BL6" i="100" s="1"/>
  <c r="BX6" i="100" s="1"/>
  <c r="CJ6" i="100" s="1"/>
  <c r="CV6" i="100" s="1"/>
  <c r="DH6" i="100" s="1"/>
  <c r="DT6" i="100" s="1"/>
  <c r="EF6" i="100" s="1"/>
  <c r="ER6" i="100" s="1"/>
  <c r="FD6" i="100" s="1"/>
  <c r="FP6" i="100" s="1"/>
  <c r="GB6" i="100" s="1"/>
  <c r="GN6" i="100" s="1"/>
  <c r="GZ6" i="100" s="1"/>
  <c r="AA6" i="100"/>
  <c r="AM6" i="100" s="1"/>
  <c r="AY6" i="100" s="1"/>
  <c r="BK6" i="100" s="1"/>
  <c r="BW6" i="100" s="1"/>
  <c r="CI6" i="100" s="1"/>
  <c r="CU6" i="100" s="1"/>
  <c r="DG6" i="100" s="1"/>
  <c r="DS6" i="100" s="1"/>
  <c r="EE6" i="100" s="1"/>
  <c r="EQ6" i="100" s="1"/>
  <c r="FC6" i="100" s="1"/>
  <c r="FO6" i="100" s="1"/>
  <c r="GA6" i="100" s="1"/>
  <c r="GM6" i="100" s="1"/>
  <c r="GY6" i="100" s="1"/>
  <c r="Z6" i="100"/>
  <c r="AL6" i="100" s="1"/>
  <c r="AX6" i="100" s="1"/>
  <c r="BJ6" i="100" s="1"/>
  <c r="BV6" i="100" s="1"/>
  <c r="CH6" i="100" s="1"/>
  <c r="CT6" i="100" s="1"/>
  <c r="DF6" i="100" s="1"/>
  <c r="DR6" i="100" s="1"/>
  <c r="ED6" i="100" s="1"/>
  <c r="EP6" i="100" s="1"/>
  <c r="FB6" i="100" s="1"/>
  <c r="FN6" i="100" s="1"/>
  <c r="FZ6" i="100" s="1"/>
  <c r="GL6" i="100" s="1"/>
  <c r="GX6" i="100" s="1"/>
  <c r="HD15" i="128" l="1"/>
  <c r="HC9" i="128"/>
  <c r="GT153" i="87"/>
  <c r="GU124" i="87"/>
  <c r="GU136" i="87" s="1"/>
  <c r="E149" i="87"/>
  <c r="F67" i="115"/>
  <c r="G67" i="115"/>
  <c r="C67" i="115"/>
  <c r="B67" i="115"/>
  <c r="D67" i="115"/>
  <c r="E67" i="115"/>
  <c r="X13" i="115"/>
  <c r="AF13" i="115"/>
  <c r="AN13" i="115"/>
  <c r="AV13" i="115"/>
  <c r="BD13" i="115"/>
  <c r="BL13" i="115"/>
  <c r="BT13" i="115"/>
  <c r="CB13" i="115"/>
  <c r="CJ13" i="115"/>
  <c r="CR13" i="115"/>
  <c r="CZ13" i="115"/>
  <c r="DH13" i="115"/>
  <c r="DP13" i="115"/>
  <c r="DX13" i="115"/>
  <c r="EF13" i="115"/>
  <c r="EN13" i="115"/>
  <c r="EV13" i="115"/>
  <c r="FD13" i="115"/>
  <c r="FL13" i="115"/>
  <c r="FT13" i="115"/>
  <c r="GB13" i="115"/>
  <c r="GJ13" i="115"/>
  <c r="GR13" i="115"/>
  <c r="GZ13" i="115"/>
  <c r="HH13" i="115"/>
  <c r="U13" i="115"/>
  <c r="AC13" i="115"/>
  <c r="AK13" i="115"/>
  <c r="AS13" i="115"/>
  <c r="BA13" i="115"/>
  <c r="BI13" i="115"/>
  <c r="BQ13" i="115"/>
  <c r="BY13" i="115"/>
  <c r="CG13" i="115"/>
  <c r="CO13" i="115"/>
  <c r="CW13" i="115"/>
  <c r="DE13" i="115"/>
  <c r="DM13" i="115"/>
  <c r="DU13" i="115"/>
  <c r="EC13" i="115"/>
  <c r="EK13" i="115"/>
  <c r="ES13" i="115"/>
  <c r="FA13" i="115"/>
  <c r="FI13" i="115"/>
  <c r="FQ13" i="115"/>
  <c r="FY13" i="115"/>
  <c r="GG13" i="115"/>
  <c r="GO13" i="115"/>
  <c r="GW13" i="115"/>
  <c r="HE13" i="115"/>
  <c r="Y13" i="115"/>
  <c r="AG13" i="115"/>
  <c r="AO13" i="115"/>
  <c r="AW13" i="115"/>
  <c r="BE13" i="115"/>
  <c r="BM13" i="115"/>
  <c r="BU13" i="115"/>
  <c r="CC13" i="115"/>
  <c r="CK13" i="115"/>
  <c r="CS13" i="115"/>
  <c r="DA13" i="115"/>
  <c r="DI13" i="115"/>
  <c r="DQ13" i="115"/>
  <c r="DY13" i="115"/>
  <c r="EG13" i="115"/>
  <c r="EO13" i="115"/>
  <c r="EW13" i="115"/>
  <c r="FE13" i="115"/>
  <c r="FM13" i="115"/>
  <c r="FU13" i="115"/>
  <c r="GC13" i="115"/>
  <c r="GK13" i="115"/>
  <c r="GS13" i="115"/>
  <c r="HA13" i="115"/>
  <c r="HI13" i="115"/>
  <c r="V13" i="115"/>
  <c r="AD13" i="115"/>
  <c r="AL13" i="115"/>
  <c r="AT13" i="115"/>
  <c r="BB13" i="115"/>
  <c r="BJ13" i="115"/>
  <c r="BR13" i="115"/>
  <c r="BZ13" i="115"/>
  <c r="CH13" i="115"/>
  <c r="CP13" i="115"/>
  <c r="CX13" i="115"/>
  <c r="DF13" i="115"/>
  <c r="DN13" i="115"/>
  <c r="DV13" i="115"/>
  <c r="ED13" i="115"/>
  <c r="EL13" i="115"/>
  <c r="ET13" i="115"/>
  <c r="FB13" i="115"/>
  <c r="FJ13" i="115"/>
  <c r="FR13" i="115"/>
  <c r="FZ13" i="115"/>
  <c r="GH13" i="115"/>
  <c r="GP13" i="115"/>
  <c r="GX13" i="115"/>
  <c r="HF13" i="115"/>
  <c r="D7" i="115"/>
  <c r="D34" i="114"/>
  <c r="C67" i="112"/>
  <c r="F67" i="112"/>
  <c r="B67" i="112"/>
  <c r="D67" i="112"/>
  <c r="E67" i="112"/>
  <c r="G67" i="112"/>
  <c r="T13" i="112"/>
  <c r="E7" i="112"/>
  <c r="D32" i="111"/>
  <c r="F67" i="109"/>
  <c r="G67" i="109"/>
  <c r="B67" i="109"/>
  <c r="D67" i="109"/>
  <c r="E67" i="109"/>
  <c r="C67" i="109"/>
  <c r="E7" i="109"/>
  <c r="D34" i="108"/>
  <c r="D67" i="106"/>
  <c r="E67" i="106"/>
  <c r="G67" i="106"/>
  <c r="B67" i="106"/>
  <c r="F67" i="106"/>
  <c r="E7" i="106"/>
  <c r="C67" i="106"/>
  <c r="B4" i="102"/>
  <c r="B10" i="101"/>
  <c r="B7" i="101"/>
  <c r="B6" i="102"/>
  <c r="B8" i="102"/>
  <c r="B6" i="101"/>
  <c r="B5" i="102"/>
  <c r="B9" i="101"/>
  <c r="B7" i="102"/>
  <c r="B8" i="101"/>
  <c r="B11" i="101"/>
  <c r="B9" i="102"/>
  <c r="D34" i="101"/>
  <c r="D7" i="100"/>
  <c r="HD9" i="128" l="1"/>
  <c r="HE15" i="128"/>
  <c r="GU153" i="87"/>
  <c r="GV124" i="87"/>
  <c r="GV136" i="87" s="1"/>
  <c r="F149" i="87"/>
  <c r="E7" i="115"/>
  <c r="B9" i="113"/>
  <c r="H9" i="113" s="1"/>
  <c r="I9" i="113" s="1"/>
  <c r="J9" i="113" s="1"/>
  <c r="K9" i="113" s="1"/>
  <c r="L9" i="113" s="1"/>
  <c r="M9" i="113" s="1"/>
  <c r="N9" i="113" s="1"/>
  <c r="O9" i="113" s="1"/>
  <c r="P9" i="113" s="1"/>
  <c r="Q9" i="113" s="1"/>
  <c r="R9" i="113" s="1"/>
  <c r="S9" i="113" s="1"/>
  <c r="T9" i="113" s="1"/>
  <c r="U9" i="113" s="1"/>
  <c r="V9" i="113" s="1"/>
  <c r="W9" i="113" s="1"/>
  <c r="X9" i="113" s="1"/>
  <c r="Y9" i="113" s="1"/>
  <c r="Z9" i="113" s="1"/>
  <c r="AA9" i="113" s="1"/>
  <c r="AB9" i="113" s="1"/>
  <c r="AC9" i="113" s="1"/>
  <c r="AD9" i="113" s="1"/>
  <c r="AE9" i="113" s="1"/>
  <c r="AF9" i="113" s="1"/>
  <c r="AG9" i="113" s="1"/>
  <c r="AH9" i="113" s="1"/>
  <c r="AI9" i="113" s="1"/>
  <c r="AJ9" i="113" s="1"/>
  <c r="AK9" i="113" s="1"/>
  <c r="AL9" i="113" s="1"/>
  <c r="AM9" i="113" s="1"/>
  <c r="AN9" i="113" s="1"/>
  <c r="AO9" i="113" s="1"/>
  <c r="AP9" i="113" s="1"/>
  <c r="AQ9" i="113" s="1"/>
  <c r="AR9" i="113" s="1"/>
  <c r="AS9" i="113" s="1"/>
  <c r="AT9" i="113" s="1"/>
  <c r="AU9" i="113" s="1"/>
  <c r="AV9" i="113" s="1"/>
  <c r="AW9" i="113" s="1"/>
  <c r="AX9" i="113" s="1"/>
  <c r="AY9" i="113" s="1"/>
  <c r="AZ9" i="113" s="1"/>
  <c r="BA9" i="113" s="1"/>
  <c r="BB9" i="113" s="1"/>
  <c r="BC9" i="113" s="1"/>
  <c r="BD9" i="113" s="1"/>
  <c r="BE9" i="113" s="1"/>
  <c r="BF9" i="113" s="1"/>
  <c r="BG9" i="113" s="1"/>
  <c r="BH9" i="113" s="1"/>
  <c r="BI9" i="113" s="1"/>
  <c r="BJ9" i="113" s="1"/>
  <c r="BK9" i="113" s="1"/>
  <c r="BL9" i="113" s="1"/>
  <c r="BM9" i="113" s="1"/>
  <c r="BN9" i="113" s="1"/>
  <c r="BO9" i="113" s="1"/>
  <c r="BP9" i="113" s="1"/>
  <c r="BQ9" i="113" s="1"/>
  <c r="BR9" i="113" s="1"/>
  <c r="BS9" i="113" s="1"/>
  <c r="BT9" i="113" s="1"/>
  <c r="BU9" i="113" s="1"/>
  <c r="BV9" i="113" s="1"/>
  <c r="BW9" i="113" s="1"/>
  <c r="BX9" i="113" s="1"/>
  <c r="BY9" i="113" s="1"/>
  <c r="BZ9" i="113" s="1"/>
  <c r="CA9" i="113" s="1"/>
  <c r="CB9" i="113" s="1"/>
  <c r="CC9" i="113" s="1"/>
  <c r="CD9" i="113" s="1"/>
  <c r="CE9" i="113" s="1"/>
  <c r="CF9" i="113" s="1"/>
  <c r="CG9" i="113" s="1"/>
  <c r="CH9" i="113" s="1"/>
  <c r="CI9" i="113" s="1"/>
  <c r="CJ9" i="113" s="1"/>
  <c r="CK9" i="113" s="1"/>
  <c r="CL9" i="113" s="1"/>
  <c r="CM9" i="113" s="1"/>
  <c r="CN9" i="113" s="1"/>
  <c r="CO9" i="113" s="1"/>
  <c r="CP9" i="113" s="1"/>
  <c r="CQ9" i="113" s="1"/>
  <c r="CR9" i="113" s="1"/>
  <c r="CS9" i="113" s="1"/>
  <c r="CT9" i="113" s="1"/>
  <c r="CU9" i="113" s="1"/>
  <c r="CV9" i="113" s="1"/>
  <c r="CW9" i="113" s="1"/>
  <c r="CX9" i="113" s="1"/>
  <c r="CY9" i="113" s="1"/>
  <c r="CZ9" i="113" s="1"/>
  <c r="DA9" i="113" s="1"/>
  <c r="DB9" i="113" s="1"/>
  <c r="DC9" i="113" s="1"/>
  <c r="DD9" i="113" s="1"/>
  <c r="DE9" i="113" s="1"/>
  <c r="DF9" i="113" s="1"/>
  <c r="DG9" i="113" s="1"/>
  <c r="DH9" i="113" s="1"/>
  <c r="DI9" i="113" s="1"/>
  <c r="DJ9" i="113" s="1"/>
  <c r="DK9" i="113" s="1"/>
  <c r="DL9" i="113" s="1"/>
  <c r="DM9" i="113" s="1"/>
  <c r="DN9" i="113" s="1"/>
  <c r="DO9" i="113" s="1"/>
  <c r="DP9" i="113" s="1"/>
  <c r="DQ9" i="113" s="1"/>
  <c r="DR9" i="113" s="1"/>
  <c r="DS9" i="113" s="1"/>
  <c r="DT9" i="113" s="1"/>
  <c r="DU9" i="113" s="1"/>
  <c r="DV9" i="113" s="1"/>
  <c r="DW9" i="113" s="1"/>
  <c r="DX9" i="113" s="1"/>
  <c r="DY9" i="113" s="1"/>
  <c r="DZ9" i="113" s="1"/>
  <c r="EA9" i="113" s="1"/>
  <c r="EB9" i="113" s="1"/>
  <c r="EC9" i="113" s="1"/>
  <c r="ED9" i="113" s="1"/>
  <c r="EE9" i="113" s="1"/>
  <c r="EF9" i="113" s="1"/>
  <c r="EG9" i="113" s="1"/>
  <c r="EH9" i="113" s="1"/>
  <c r="EI9" i="113" s="1"/>
  <c r="EJ9" i="113" s="1"/>
  <c r="EK9" i="113" s="1"/>
  <c r="EL9" i="113" s="1"/>
  <c r="EM9" i="113" s="1"/>
  <c r="EN9" i="113" s="1"/>
  <c r="EO9" i="113" s="1"/>
  <c r="EP9" i="113" s="1"/>
  <c r="EQ9" i="113" s="1"/>
  <c r="ER9" i="113" s="1"/>
  <c r="ES9" i="113" s="1"/>
  <c r="ET9" i="113" s="1"/>
  <c r="EU9" i="113" s="1"/>
  <c r="EV9" i="113" s="1"/>
  <c r="EW9" i="113" s="1"/>
  <c r="EX9" i="113" s="1"/>
  <c r="EY9" i="113" s="1"/>
  <c r="EZ9" i="113" s="1"/>
  <c r="FA9" i="113" s="1"/>
  <c r="FB9" i="113" s="1"/>
  <c r="FC9" i="113" s="1"/>
  <c r="FD9" i="113" s="1"/>
  <c r="FE9" i="113" s="1"/>
  <c r="FF9" i="113" s="1"/>
  <c r="FG9" i="113" s="1"/>
  <c r="FH9" i="113" s="1"/>
  <c r="FI9" i="113" s="1"/>
  <c r="FJ9" i="113" s="1"/>
  <c r="FK9" i="113" s="1"/>
  <c r="FL9" i="113" s="1"/>
  <c r="FM9" i="113" s="1"/>
  <c r="FN9" i="113" s="1"/>
  <c r="FO9" i="113" s="1"/>
  <c r="FP9" i="113" s="1"/>
  <c r="FQ9" i="113" s="1"/>
  <c r="FR9" i="113" s="1"/>
  <c r="FS9" i="113" s="1"/>
  <c r="FT9" i="113" s="1"/>
  <c r="FU9" i="113" s="1"/>
  <c r="FV9" i="113" s="1"/>
  <c r="FW9" i="113" s="1"/>
  <c r="FX9" i="113" s="1"/>
  <c r="FY9" i="113" s="1"/>
  <c r="FZ9" i="113" s="1"/>
  <c r="GA9" i="113" s="1"/>
  <c r="GB9" i="113" s="1"/>
  <c r="GC9" i="113" s="1"/>
  <c r="GD9" i="113" s="1"/>
  <c r="GE9" i="113" s="1"/>
  <c r="GF9" i="113" s="1"/>
  <c r="GG9" i="113" s="1"/>
  <c r="GH9" i="113" s="1"/>
  <c r="GI9" i="113" s="1"/>
  <c r="GJ9" i="113" s="1"/>
  <c r="GK9" i="113" s="1"/>
  <c r="GL9" i="113" s="1"/>
  <c r="GM9" i="113" s="1"/>
  <c r="GN9" i="113" s="1"/>
  <c r="GO9" i="113" s="1"/>
  <c r="GP9" i="113" s="1"/>
  <c r="GQ9" i="113" s="1"/>
  <c r="GR9" i="113" s="1"/>
  <c r="GS9" i="113" s="1"/>
  <c r="GT9" i="113" s="1"/>
  <c r="GU9" i="113" s="1"/>
  <c r="GV9" i="113" s="1"/>
  <c r="GW9" i="113" s="1"/>
  <c r="GX9" i="113" s="1"/>
  <c r="GY9" i="113" s="1"/>
  <c r="GZ9" i="113" s="1"/>
  <c r="HA9" i="113" s="1"/>
  <c r="HB9" i="113" s="1"/>
  <c r="HC9" i="113" s="1"/>
  <c r="HD9" i="113" s="1"/>
  <c r="HE9" i="113" s="1"/>
  <c r="HF9" i="113" s="1"/>
  <c r="HG9" i="113" s="1"/>
  <c r="HH9" i="113" s="1"/>
  <c r="HI9" i="113" s="1"/>
  <c r="HJ9" i="113" s="1"/>
  <c r="B11" i="114"/>
  <c r="B7" i="113"/>
  <c r="F7" i="113" s="1"/>
  <c r="G7" i="113" s="1"/>
  <c r="H7" i="113" s="1"/>
  <c r="I7" i="113" s="1"/>
  <c r="J7" i="113" s="1"/>
  <c r="K7" i="113" s="1"/>
  <c r="L7" i="113" s="1"/>
  <c r="M7" i="113" s="1"/>
  <c r="N7" i="113" s="1"/>
  <c r="O7" i="113" s="1"/>
  <c r="P7" i="113" s="1"/>
  <c r="Q7" i="113" s="1"/>
  <c r="R7" i="113" s="1"/>
  <c r="S7" i="113" s="1"/>
  <c r="T7" i="113" s="1"/>
  <c r="U7" i="113" s="1"/>
  <c r="V7" i="113" s="1"/>
  <c r="W7" i="113" s="1"/>
  <c r="X7" i="113" s="1"/>
  <c r="Y7" i="113" s="1"/>
  <c r="Z7" i="113" s="1"/>
  <c r="AA7" i="113" s="1"/>
  <c r="AB7" i="113" s="1"/>
  <c r="AC7" i="113" s="1"/>
  <c r="AD7" i="113" s="1"/>
  <c r="AE7" i="113" s="1"/>
  <c r="AF7" i="113" s="1"/>
  <c r="AG7" i="113" s="1"/>
  <c r="AH7" i="113" s="1"/>
  <c r="AI7" i="113" s="1"/>
  <c r="AJ7" i="113" s="1"/>
  <c r="AK7" i="113" s="1"/>
  <c r="AL7" i="113" s="1"/>
  <c r="AM7" i="113" s="1"/>
  <c r="AN7" i="113" s="1"/>
  <c r="AO7" i="113" s="1"/>
  <c r="AP7" i="113" s="1"/>
  <c r="AQ7" i="113" s="1"/>
  <c r="AR7" i="113" s="1"/>
  <c r="AS7" i="113" s="1"/>
  <c r="AT7" i="113" s="1"/>
  <c r="AU7" i="113" s="1"/>
  <c r="AV7" i="113" s="1"/>
  <c r="AW7" i="113" s="1"/>
  <c r="AX7" i="113" s="1"/>
  <c r="AY7" i="113" s="1"/>
  <c r="AZ7" i="113" s="1"/>
  <c r="BA7" i="113" s="1"/>
  <c r="BB7" i="113" s="1"/>
  <c r="BC7" i="113" s="1"/>
  <c r="BD7" i="113" s="1"/>
  <c r="BE7" i="113" s="1"/>
  <c r="BF7" i="113" s="1"/>
  <c r="BG7" i="113" s="1"/>
  <c r="BH7" i="113" s="1"/>
  <c r="BI7" i="113" s="1"/>
  <c r="BJ7" i="113" s="1"/>
  <c r="BK7" i="113" s="1"/>
  <c r="BL7" i="113" s="1"/>
  <c r="BM7" i="113" s="1"/>
  <c r="BN7" i="113" s="1"/>
  <c r="BO7" i="113" s="1"/>
  <c r="BP7" i="113" s="1"/>
  <c r="BQ7" i="113" s="1"/>
  <c r="BR7" i="113" s="1"/>
  <c r="BS7" i="113" s="1"/>
  <c r="BT7" i="113" s="1"/>
  <c r="BU7" i="113" s="1"/>
  <c r="BV7" i="113" s="1"/>
  <c r="BW7" i="113" s="1"/>
  <c r="BX7" i="113" s="1"/>
  <c r="BY7" i="113" s="1"/>
  <c r="BZ7" i="113" s="1"/>
  <c r="CA7" i="113" s="1"/>
  <c r="CB7" i="113" s="1"/>
  <c r="CC7" i="113" s="1"/>
  <c r="CD7" i="113" s="1"/>
  <c r="CE7" i="113" s="1"/>
  <c r="CF7" i="113" s="1"/>
  <c r="CG7" i="113" s="1"/>
  <c r="CH7" i="113" s="1"/>
  <c r="CI7" i="113" s="1"/>
  <c r="CJ7" i="113" s="1"/>
  <c r="CK7" i="113" s="1"/>
  <c r="CL7" i="113" s="1"/>
  <c r="CM7" i="113" s="1"/>
  <c r="CN7" i="113" s="1"/>
  <c r="CO7" i="113" s="1"/>
  <c r="CP7" i="113" s="1"/>
  <c r="CQ7" i="113" s="1"/>
  <c r="CR7" i="113" s="1"/>
  <c r="CS7" i="113" s="1"/>
  <c r="CT7" i="113" s="1"/>
  <c r="CU7" i="113" s="1"/>
  <c r="CV7" i="113" s="1"/>
  <c r="CW7" i="113" s="1"/>
  <c r="CX7" i="113" s="1"/>
  <c r="CY7" i="113" s="1"/>
  <c r="CZ7" i="113" s="1"/>
  <c r="DA7" i="113" s="1"/>
  <c r="DB7" i="113" s="1"/>
  <c r="DC7" i="113" s="1"/>
  <c r="DD7" i="113" s="1"/>
  <c r="DE7" i="113" s="1"/>
  <c r="DF7" i="113" s="1"/>
  <c r="DG7" i="113" s="1"/>
  <c r="DH7" i="113" s="1"/>
  <c r="DI7" i="113" s="1"/>
  <c r="DJ7" i="113" s="1"/>
  <c r="DK7" i="113" s="1"/>
  <c r="DL7" i="113" s="1"/>
  <c r="DM7" i="113" s="1"/>
  <c r="DN7" i="113" s="1"/>
  <c r="DO7" i="113" s="1"/>
  <c r="DP7" i="113" s="1"/>
  <c r="DQ7" i="113" s="1"/>
  <c r="DR7" i="113" s="1"/>
  <c r="DS7" i="113" s="1"/>
  <c r="DT7" i="113" s="1"/>
  <c r="DU7" i="113" s="1"/>
  <c r="DV7" i="113" s="1"/>
  <c r="DW7" i="113" s="1"/>
  <c r="DX7" i="113" s="1"/>
  <c r="DY7" i="113" s="1"/>
  <c r="DZ7" i="113" s="1"/>
  <c r="EA7" i="113" s="1"/>
  <c r="EB7" i="113" s="1"/>
  <c r="EC7" i="113" s="1"/>
  <c r="ED7" i="113" s="1"/>
  <c r="EE7" i="113" s="1"/>
  <c r="EF7" i="113" s="1"/>
  <c r="EG7" i="113" s="1"/>
  <c r="EH7" i="113" s="1"/>
  <c r="EI7" i="113" s="1"/>
  <c r="EJ7" i="113" s="1"/>
  <c r="EK7" i="113" s="1"/>
  <c r="EL7" i="113" s="1"/>
  <c r="EM7" i="113" s="1"/>
  <c r="EN7" i="113" s="1"/>
  <c r="EO7" i="113" s="1"/>
  <c r="EP7" i="113" s="1"/>
  <c r="EQ7" i="113" s="1"/>
  <c r="ER7" i="113" s="1"/>
  <c r="ES7" i="113" s="1"/>
  <c r="ET7" i="113" s="1"/>
  <c r="EU7" i="113" s="1"/>
  <c r="EV7" i="113" s="1"/>
  <c r="EW7" i="113" s="1"/>
  <c r="EX7" i="113" s="1"/>
  <c r="EY7" i="113" s="1"/>
  <c r="EZ7" i="113" s="1"/>
  <c r="FA7" i="113" s="1"/>
  <c r="FB7" i="113" s="1"/>
  <c r="FC7" i="113" s="1"/>
  <c r="FD7" i="113" s="1"/>
  <c r="FE7" i="113" s="1"/>
  <c r="FF7" i="113" s="1"/>
  <c r="FG7" i="113" s="1"/>
  <c r="FH7" i="113" s="1"/>
  <c r="FI7" i="113" s="1"/>
  <c r="FJ7" i="113" s="1"/>
  <c r="FK7" i="113" s="1"/>
  <c r="FL7" i="113" s="1"/>
  <c r="FM7" i="113" s="1"/>
  <c r="FN7" i="113" s="1"/>
  <c r="FO7" i="113" s="1"/>
  <c r="FP7" i="113" s="1"/>
  <c r="FQ7" i="113" s="1"/>
  <c r="FR7" i="113" s="1"/>
  <c r="FS7" i="113" s="1"/>
  <c r="FT7" i="113" s="1"/>
  <c r="FU7" i="113" s="1"/>
  <c r="FV7" i="113" s="1"/>
  <c r="FW7" i="113" s="1"/>
  <c r="FX7" i="113" s="1"/>
  <c r="FY7" i="113" s="1"/>
  <c r="FZ7" i="113" s="1"/>
  <c r="GA7" i="113" s="1"/>
  <c r="GB7" i="113" s="1"/>
  <c r="GC7" i="113" s="1"/>
  <c r="GD7" i="113" s="1"/>
  <c r="GE7" i="113" s="1"/>
  <c r="GF7" i="113" s="1"/>
  <c r="GG7" i="113" s="1"/>
  <c r="GH7" i="113" s="1"/>
  <c r="GI7" i="113" s="1"/>
  <c r="GJ7" i="113" s="1"/>
  <c r="GK7" i="113" s="1"/>
  <c r="GL7" i="113" s="1"/>
  <c r="GM7" i="113" s="1"/>
  <c r="GN7" i="113" s="1"/>
  <c r="GO7" i="113" s="1"/>
  <c r="GP7" i="113" s="1"/>
  <c r="GQ7" i="113" s="1"/>
  <c r="GR7" i="113" s="1"/>
  <c r="GS7" i="113" s="1"/>
  <c r="GT7" i="113" s="1"/>
  <c r="GU7" i="113" s="1"/>
  <c r="GV7" i="113" s="1"/>
  <c r="GW7" i="113" s="1"/>
  <c r="GX7" i="113" s="1"/>
  <c r="GY7" i="113" s="1"/>
  <c r="GZ7" i="113" s="1"/>
  <c r="HA7" i="113" s="1"/>
  <c r="HB7" i="113" s="1"/>
  <c r="HC7" i="113" s="1"/>
  <c r="HD7" i="113" s="1"/>
  <c r="HE7" i="113" s="1"/>
  <c r="HF7" i="113" s="1"/>
  <c r="HG7" i="113" s="1"/>
  <c r="HH7" i="113" s="1"/>
  <c r="HI7" i="113" s="1"/>
  <c r="HJ7" i="113" s="1"/>
  <c r="B9" i="114"/>
  <c r="B6" i="113"/>
  <c r="E6" i="113" s="1"/>
  <c r="F6" i="113" s="1"/>
  <c r="G6" i="113" s="1"/>
  <c r="H6" i="113" s="1"/>
  <c r="I6" i="113" s="1"/>
  <c r="J6" i="113" s="1"/>
  <c r="K6" i="113" s="1"/>
  <c r="L6" i="113" s="1"/>
  <c r="M6" i="113" s="1"/>
  <c r="N6" i="113" s="1"/>
  <c r="O6" i="113" s="1"/>
  <c r="P6" i="113" s="1"/>
  <c r="Q6" i="113" s="1"/>
  <c r="R6" i="113" s="1"/>
  <c r="S6" i="113" s="1"/>
  <c r="T6" i="113" s="1"/>
  <c r="U6" i="113" s="1"/>
  <c r="V6" i="113" s="1"/>
  <c r="W6" i="113" s="1"/>
  <c r="X6" i="113" s="1"/>
  <c r="Y6" i="113" s="1"/>
  <c r="Z6" i="113" s="1"/>
  <c r="AA6" i="113" s="1"/>
  <c r="AB6" i="113" s="1"/>
  <c r="AC6" i="113" s="1"/>
  <c r="AD6" i="113" s="1"/>
  <c r="AE6" i="113" s="1"/>
  <c r="AF6" i="113" s="1"/>
  <c r="AG6" i="113" s="1"/>
  <c r="AH6" i="113" s="1"/>
  <c r="AI6" i="113" s="1"/>
  <c r="AJ6" i="113" s="1"/>
  <c r="AK6" i="113" s="1"/>
  <c r="AL6" i="113" s="1"/>
  <c r="AM6" i="113" s="1"/>
  <c r="AN6" i="113" s="1"/>
  <c r="AO6" i="113" s="1"/>
  <c r="AP6" i="113" s="1"/>
  <c r="AQ6" i="113" s="1"/>
  <c r="AR6" i="113" s="1"/>
  <c r="AS6" i="113" s="1"/>
  <c r="AT6" i="113" s="1"/>
  <c r="AU6" i="113" s="1"/>
  <c r="AV6" i="113" s="1"/>
  <c r="AW6" i="113" s="1"/>
  <c r="AX6" i="113" s="1"/>
  <c r="AY6" i="113" s="1"/>
  <c r="AZ6" i="113" s="1"/>
  <c r="BA6" i="113" s="1"/>
  <c r="BB6" i="113" s="1"/>
  <c r="BC6" i="113" s="1"/>
  <c r="BD6" i="113" s="1"/>
  <c r="BE6" i="113" s="1"/>
  <c r="BF6" i="113" s="1"/>
  <c r="BG6" i="113" s="1"/>
  <c r="BH6" i="113" s="1"/>
  <c r="BI6" i="113" s="1"/>
  <c r="BJ6" i="113" s="1"/>
  <c r="BK6" i="113" s="1"/>
  <c r="BL6" i="113" s="1"/>
  <c r="BM6" i="113" s="1"/>
  <c r="BN6" i="113" s="1"/>
  <c r="BO6" i="113" s="1"/>
  <c r="BP6" i="113" s="1"/>
  <c r="BQ6" i="113" s="1"/>
  <c r="BR6" i="113" s="1"/>
  <c r="BS6" i="113" s="1"/>
  <c r="BT6" i="113" s="1"/>
  <c r="BU6" i="113" s="1"/>
  <c r="BV6" i="113" s="1"/>
  <c r="BW6" i="113" s="1"/>
  <c r="BX6" i="113" s="1"/>
  <c r="BY6" i="113" s="1"/>
  <c r="BZ6" i="113" s="1"/>
  <c r="CA6" i="113" s="1"/>
  <c r="CB6" i="113" s="1"/>
  <c r="CC6" i="113" s="1"/>
  <c r="CD6" i="113" s="1"/>
  <c r="CE6" i="113" s="1"/>
  <c r="CF6" i="113" s="1"/>
  <c r="CG6" i="113" s="1"/>
  <c r="CH6" i="113" s="1"/>
  <c r="CI6" i="113" s="1"/>
  <c r="CJ6" i="113" s="1"/>
  <c r="CK6" i="113" s="1"/>
  <c r="CL6" i="113" s="1"/>
  <c r="CM6" i="113" s="1"/>
  <c r="CN6" i="113" s="1"/>
  <c r="CO6" i="113" s="1"/>
  <c r="CP6" i="113" s="1"/>
  <c r="CQ6" i="113" s="1"/>
  <c r="CR6" i="113" s="1"/>
  <c r="CS6" i="113" s="1"/>
  <c r="CT6" i="113" s="1"/>
  <c r="CU6" i="113" s="1"/>
  <c r="CV6" i="113" s="1"/>
  <c r="CW6" i="113" s="1"/>
  <c r="CX6" i="113" s="1"/>
  <c r="CY6" i="113" s="1"/>
  <c r="CZ6" i="113" s="1"/>
  <c r="DA6" i="113" s="1"/>
  <c r="DB6" i="113" s="1"/>
  <c r="DC6" i="113" s="1"/>
  <c r="DD6" i="113" s="1"/>
  <c r="DE6" i="113" s="1"/>
  <c r="DF6" i="113" s="1"/>
  <c r="DG6" i="113" s="1"/>
  <c r="DH6" i="113" s="1"/>
  <c r="DI6" i="113" s="1"/>
  <c r="DJ6" i="113" s="1"/>
  <c r="DK6" i="113" s="1"/>
  <c r="DL6" i="113" s="1"/>
  <c r="DM6" i="113" s="1"/>
  <c r="DN6" i="113" s="1"/>
  <c r="DO6" i="113" s="1"/>
  <c r="DP6" i="113" s="1"/>
  <c r="DQ6" i="113" s="1"/>
  <c r="DR6" i="113" s="1"/>
  <c r="DS6" i="113" s="1"/>
  <c r="DT6" i="113" s="1"/>
  <c r="DU6" i="113" s="1"/>
  <c r="DV6" i="113" s="1"/>
  <c r="DW6" i="113" s="1"/>
  <c r="DX6" i="113" s="1"/>
  <c r="DY6" i="113" s="1"/>
  <c r="DZ6" i="113" s="1"/>
  <c r="EA6" i="113" s="1"/>
  <c r="EB6" i="113" s="1"/>
  <c r="EC6" i="113" s="1"/>
  <c r="ED6" i="113" s="1"/>
  <c r="EE6" i="113" s="1"/>
  <c r="EF6" i="113" s="1"/>
  <c r="EG6" i="113" s="1"/>
  <c r="EH6" i="113" s="1"/>
  <c r="EI6" i="113" s="1"/>
  <c r="EJ6" i="113" s="1"/>
  <c r="EK6" i="113" s="1"/>
  <c r="EL6" i="113" s="1"/>
  <c r="EM6" i="113" s="1"/>
  <c r="EN6" i="113" s="1"/>
  <c r="EO6" i="113" s="1"/>
  <c r="EP6" i="113" s="1"/>
  <c r="EQ6" i="113" s="1"/>
  <c r="ER6" i="113" s="1"/>
  <c r="ES6" i="113" s="1"/>
  <c r="ET6" i="113" s="1"/>
  <c r="EU6" i="113" s="1"/>
  <c r="EV6" i="113" s="1"/>
  <c r="EW6" i="113" s="1"/>
  <c r="EX6" i="113" s="1"/>
  <c r="EY6" i="113" s="1"/>
  <c r="EZ6" i="113" s="1"/>
  <c r="FA6" i="113" s="1"/>
  <c r="FB6" i="113" s="1"/>
  <c r="FC6" i="113" s="1"/>
  <c r="FD6" i="113" s="1"/>
  <c r="FE6" i="113" s="1"/>
  <c r="FF6" i="113" s="1"/>
  <c r="FG6" i="113" s="1"/>
  <c r="FH6" i="113" s="1"/>
  <c r="FI6" i="113" s="1"/>
  <c r="FJ6" i="113" s="1"/>
  <c r="FK6" i="113" s="1"/>
  <c r="FL6" i="113" s="1"/>
  <c r="FM6" i="113" s="1"/>
  <c r="FN6" i="113" s="1"/>
  <c r="FO6" i="113" s="1"/>
  <c r="FP6" i="113" s="1"/>
  <c r="FQ6" i="113" s="1"/>
  <c r="FR6" i="113" s="1"/>
  <c r="FS6" i="113" s="1"/>
  <c r="FT6" i="113" s="1"/>
  <c r="FU6" i="113" s="1"/>
  <c r="FV6" i="113" s="1"/>
  <c r="FW6" i="113" s="1"/>
  <c r="FX6" i="113" s="1"/>
  <c r="FY6" i="113" s="1"/>
  <c r="FZ6" i="113" s="1"/>
  <c r="GA6" i="113" s="1"/>
  <c r="GB6" i="113" s="1"/>
  <c r="GC6" i="113" s="1"/>
  <c r="GD6" i="113" s="1"/>
  <c r="GE6" i="113" s="1"/>
  <c r="GF6" i="113" s="1"/>
  <c r="GG6" i="113" s="1"/>
  <c r="GH6" i="113" s="1"/>
  <c r="GI6" i="113" s="1"/>
  <c r="GJ6" i="113" s="1"/>
  <c r="GK6" i="113" s="1"/>
  <c r="GL6" i="113" s="1"/>
  <c r="GM6" i="113" s="1"/>
  <c r="GN6" i="113" s="1"/>
  <c r="GO6" i="113" s="1"/>
  <c r="GP6" i="113" s="1"/>
  <c r="GQ6" i="113" s="1"/>
  <c r="GR6" i="113" s="1"/>
  <c r="GS6" i="113" s="1"/>
  <c r="GT6" i="113" s="1"/>
  <c r="GU6" i="113" s="1"/>
  <c r="GV6" i="113" s="1"/>
  <c r="GW6" i="113" s="1"/>
  <c r="GX6" i="113" s="1"/>
  <c r="GY6" i="113" s="1"/>
  <c r="GZ6" i="113" s="1"/>
  <c r="HA6" i="113" s="1"/>
  <c r="HB6" i="113" s="1"/>
  <c r="HC6" i="113" s="1"/>
  <c r="HD6" i="113" s="1"/>
  <c r="HE6" i="113" s="1"/>
  <c r="HF6" i="113" s="1"/>
  <c r="HG6" i="113" s="1"/>
  <c r="HH6" i="113" s="1"/>
  <c r="HI6" i="113" s="1"/>
  <c r="HJ6" i="113" s="1"/>
  <c r="B8" i="114"/>
  <c r="B4" i="113"/>
  <c r="C4" i="113" s="1"/>
  <c r="B6" i="114"/>
  <c r="B8" i="113"/>
  <c r="G8" i="113" s="1"/>
  <c r="H8" i="113" s="1"/>
  <c r="I8" i="113" s="1"/>
  <c r="J8" i="113" s="1"/>
  <c r="K8" i="113" s="1"/>
  <c r="L8" i="113" s="1"/>
  <c r="M8" i="113" s="1"/>
  <c r="N8" i="113" s="1"/>
  <c r="O8" i="113" s="1"/>
  <c r="P8" i="113" s="1"/>
  <c r="Q8" i="113" s="1"/>
  <c r="R8" i="113" s="1"/>
  <c r="S8" i="113" s="1"/>
  <c r="T8" i="113" s="1"/>
  <c r="U8" i="113" s="1"/>
  <c r="V8" i="113" s="1"/>
  <c r="W8" i="113" s="1"/>
  <c r="X8" i="113" s="1"/>
  <c r="Y8" i="113" s="1"/>
  <c r="Z8" i="113" s="1"/>
  <c r="AA8" i="113" s="1"/>
  <c r="AB8" i="113" s="1"/>
  <c r="AC8" i="113" s="1"/>
  <c r="AD8" i="113" s="1"/>
  <c r="AE8" i="113" s="1"/>
  <c r="AF8" i="113" s="1"/>
  <c r="AG8" i="113" s="1"/>
  <c r="AH8" i="113" s="1"/>
  <c r="AI8" i="113" s="1"/>
  <c r="AJ8" i="113" s="1"/>
  <c r="AK8" i="113" s="1"/>
  <c r="AL8" i="113" s="1"/>
  <c r="AM8" i="113" s="1"/>
  <c r="AN8" i="113" s="1"/>
  <c r="AO8" i="113" s="1"/>
  <c r="AP8" i="113" s="1"/>
  <c r="AQ8" i="113" s="1"/>
  <c r="AR8" i="113" s="1"/>
  <c r="AS8" i="113" s="1"/>
  <c r="AT8" i="113" s="1"/>
  <c r="AU8" i="113" s="1"/>
  <c r="AV8" i="113" s="1"/>
  <c r="AW8" i="113" s="1"/>
  <c r="AX8" i="113" s="1"/>
  <c r="AY8" i="113" s="1"/>
  <c r="AZ8" i="113" s="1"/>
  <c r="BA8" i="113" s="1"/>
  <c r="BB8" i="113" s="1"/>
  <c r="BC8" i="113" s="1"/>
  <c r="BD8" i="113" s="1"/>
  <c r="BE8" i="113" s="1"/>
  <c r="BF8" i="113" s="1"/>
  <c r="BG8" i="113" s="1"/>
  <c r="BH8" i="113" s="1"/>
  <c r="BI8" i="113" s="1"/>
  <c r="BJ8" i="113" s="1"/>
  <c r="BK8" i="113" s="1"/>
  <c r="BL8" i="113" s="1"/>
  <c r="BM8" i="113" s="1"/>
  <c r="BN8" i="113" s="1"/>
  <c r="BO8" i="113" s="1"/>
  <c r="BP8" i="113" s="1"/>
  <c r="BQ8" i="113" s="1"/>
  <c r="BR8" i="113" s="1"/>
  <c r="BS8" i="113" s="1"/>
  <c r="BT8" i="113" s="1"/>
  <c r="BU8" i="113" s="1"/>
  <c r="BV8" i="113" s="1"/>
  <c r="BW8" i="113" s="1"/>
  <c r="BX8" i="113" s="1"/>
  <c r="BY8" i="113" s="1"/>
  <c r="BZ8" i="113" s="1"/>
  <c r="CA8" i="113" s="1"/>
  <c r="CB8" i="113" s="1"/>
  <c r="CC8" i="113" s="1"/>
  <c r="CD8" i="113" s="1"/>
  <c r="CE8" i="113" s="1"/>
  <c r="CF8" i="113" s="1"/>
  <c r="CG8" i="113" s="1"/>
  <c r="CH8" i="113" s="1"/>
  <c r="CI8" i="113" s="1"/>
  <c r="CJ8" i="113" s="1"/>
  <c r="CK8" i="113" s="1"/>
  <c r="CL8" i="113" s="1"/>
  <c r="CM8" i="113" s="1"/>
  <c r="CN8" i="113" s="1"/>
  <c r="CO8" i="113" s="1"/>
  <c r="CP8" i="113" s="1"/>
  <c r="CQ8" i="113" s="1"/>
  <c r="CR8" i="113" s="1"/>
  <c r="CS8" i="113" s="1"/>
  <c r="CT8" i="113" s="1"/>
  <c r="CU8" i="113" s="1"/>
  <c r="CV8" i="113" s="1"/>
  <c r="CW8" i="113" s="1"/>
  <c r="CX8" i="113" s="1"/>
  <c r="CY8" i="113" s="1"/>
  <c r="CZ8" i="113" s="1"/>
  <c r="DA8" i="113" s="1"/>
  <c r="DB8" i="113" s="1"/>
  <c r="DC8" i="113" s="1"/>
  <c r="DD8" i="113" s="1"/>
  <c r="DE8" i="113" s="1"/>
  <c r="DF8" i="113" s="1"/>
  <c r="DG8" i="113" s="1"/>
  <c r="DH8" i="113" s="1"/>
  <c r="DI8" i="113" s="1"/>
  <c r="DJ8" i="113" s="1"/>
  <c r="DK8" i="113" s="1"/>
  <c r="DL8" i="113" s="1"/>
  <c r="DM8" i="113" s="1"/>
  <c r="DN8" i="113" s="1"/>
  <c r="DO8" i="113" s="1"/>
  <c r="DP8" i="113" s="1"/>
  <c r="DQ8" i="113" s="1"/>
  <c r="DR8" i="113" s="1"/>
  <c r="DS8" i="113" s="1"/>
  <c r="DT8" i="113" s="1"/>
  <c r="DU8" i="113" s="1"/>
  <c r="DV8" i="113" s="1"/>
  <c r="DW8" i="113" s="1"/>
  <c r="DX8" i="113" s="1"/>
  <c r="DY8" i="113" s="1"/>
  <c r="DZ8" i="113" s="1"/>
  <c r="EA8" i="113" s="1"/>
  <c r="EB8" i="113" s="1"/>
  <c r="EC8" i="113" s="1"/>
  <c r="ED8" i="113" s="1"/>
  <c r="EE8" i="113" s="1"/>
  <c r="EF8" i="113" s="1"/>
  <c r="EG8" i="113" s="1"/>
  <c r="EH8" i="113" s="1"/>
  <c r="EI8" i="113" s="1"/>
  <c r="EJ8" i="113" s="1"/>
  <c r="EK8" i="113" s="1"/>
  <c r="EL8" i="113" s="1"/>
  <c r="EM8" i="113" s="1"/>
  <c r="EN8" i="113" s="1"/>
  <c r="EO8" i="113" s="1"/>
  <c r="EP8" i="113" s="1"/>
  <c r="EQ8" i="113" s="1"/>
  <c r="ER8" i="113" s="1"/>
  <c r="ES8" i="113" s="1"/>
  <c r="ET8" i="113" s="1"/>
  <c r="EU8" i="113" s="1"/>
  <c r="EV8" i="113" s="1"/>
  <c r="EW8" i="113" s="1"/>
  <c r="EX8" i="113" s="1"/>
  <c r="EY8" i="113" s="1"/>
  <c r="EZ8" i="113" s="1"/>
  <c r="FA8" i="113" s="1"/>
  <c r="FB8" i="113" s="1"/>
  <c r="FC8" i="113" s="1"/>
  <c r="FD8" i="113" s="1"/>
  <c r="FE8" i="113" s="1"/>
  <c r="FF8" i="113" s="1"/>
  <c r="FG8" i="113" s="1"/>
  <c r="FH8" i="113" s="1"/>
  <c r="FI8" i="113" s="1"/>
  <c r="FJ8" i="113" s="1"/>
  <c r="FK8" i="113" s="1"/>
  <c r="FL8" i="113" s="1"/>
  <c r="FM8" i="113" s="1"/>
  <c r="FN8" i="113" s="1"/>
  <c r="FO8" i="113" s="1"/>
  <c r="FP8" i="113" s="1"/>
  <c r="FQ8" i="113" s="1"/>
  <c r="FR8" i="113" s="1"/>
  <c r="FS8" i="113" s="1"/>
  <c r="FT8" i="113" s="1"/>
  <c r="FU8" i="113" s="1"/>
  <c r="FV8" i="113" s="1"/>
  <c r="FW8" i="113" s="1"/>
  <c r="FX8" i="113" s="1"/>
  <c r="FY8" i="113" s="1"/>
  <c r="FZ8" i="113" s="1"/>
  <c r="GA8" i="113" s="1"/>
  <c r="GB8" i="113" s="1"/>
  <c r="GC8" i="113" s="1"/>
  <c r="GD8" i="113" s="1"/>
  <c r="GE8" i="113" s="1"/>
  <c r="GF8" i="113" s="1"/>
  <c r="GG8" i="113" s="1"/>
  <c r="GH8" i="113" s="1"/>
  <c r="GI8" i="113" s="1"/>
  <c r="GJ8" i="113" s="1"/>
  <c r="GK8" i="113" s="1"/>
  <c r="GL8" i="113" s="1"/>
  <c r="GM8" i="113" s="1"/>
  <c r="GN8" i="113" s="1"/>
  <c r="GO8" i="113" s="1"/>
  <c r="GP8" i="113" s="1"/>
  <c r="GQ8" i="113" s="1"/>
  <c r="GR8" i="113" s="1"/>
  <c r="GS8" i="113" s="1"/>
  <c r="GT8" i="113" s="1"/>
  <c r="GU8" i="113" s="1"/>
  <c r="GV8" i="113" s="1"/>
  <c r="GW8" i="113" s="1"/>
  <c r="GX8" i="113" s="1"/>
  <c r="GY8" i="113" s="1"/>
  <c r="GZ8" i="113" s="1"/>
  <c r="HA8" i="113" s="1"/>
  <c r="HB8" i="113" s="1"/>
  <c r="HC8" i="113" s="1"/>
  <c r="HD8" i="113" s="1"/>
  <c r="HE8" i="113" s="1"/>
  <c r="HF8" i="113" s="1"/>
  <c r="HG8" i="113" s="1"/>
  <c r="HH8" i="113" s="1"/>
  <c r="HI8" i="113" s="1"/>
  <c r="HJ8" i="113" s="1"/>
  <c r="B10" i="114"/>
  <c r="B5" i="113"/>
  <c r="D5" i="113" s="1"/>
  <c r="E5" i="113" s="1"/>
  <c r="F5" i="113" s="1"/>
  <c r="G5" i="113" s="1"/>
  <c r="H5" i="113" s="1"/>
  <c r="I5" i="113" s="1"/>
  <c r="J5" i="113" s="1"/>
  <c r="K5" i="113" s="1"/>
  <c r="L5" i="113" s="1"/>
  <c r="M5" i="113" s="1"/>
  <c r="N5" i="113" s="1"/>
  <c r="O5" i="113" s="1"/>
  <c r="P5" i="113" s="1"/>
  <c r="Q5" i="113" s="1"/>
  <c r="R5" i="113" s="1"/>
  <c r="S5" i="113" s="1"/>
  <c r="T5" i="113" s="1"/>
  <c r="U5" i="113" s="1"/>
  <c r="V5" i="113" s="1"/>
  <c r="W5" i="113" s="1"/>
  <c r="X5" i="113" s="1"/>
  <c r="Y5" i="113" s="1"/>
  <c r="Z5" i="113" s="1"/>
  <c r="AA5" i="113" s="1"/>
  <c r="AB5" i="113" s="1"/>
  <c r="AC5" i="113" s="1"/>
  <c r="AD5" i="113" s="1"/>
  <c r="AE5" i="113" s="1"/>
  <c r="AF5" i="113" s="1"/>
  <c r="AG5" i="113" s="1"/>
  <c r="AH5" i="113" s="1"/>
  <c r="AI5" i="113" s="1"/>
  <c r="AJ5" i="113" s="1"/>
  <c r="AK5" i="113" s="1"/>
  <c r="AL5" i="113" s="1"/>
  <c r="AM5" i="113" s="1"/>
  <c r="AN5" i="113" s="1"/>
  <c r="AO5" i="113" s="1"/>
  <c r="AP5" i="113" s="1"/>
  <c r="AQ5" i="113" s="1"/>
  <c r="AR5" i="113" s="1"/>
  <c r="AS5" i="113" s="1"/>
  <c r="AT5" i="113" s="1"/>
  <c r="AU5" i="113" s="1"/>
  <c r="AV5" i="113" s="1"/>
  <c r="AW5" i="113" s="1"/>
  <c r="AX5" i="113" s="1"/>
  <c r="AY5" i="113" s="1"/>
  <c r="AZ5" i="113" s="1"/>
  <c r="BA5" i="113" s="1"/>
  <c r="BB5" i="113" s="1"/>
  <c r="BC5" i="113" s="1"/>
  <c r="BD5" i="113" s="1"/>
  <c r="BE5" i="113" s="1"/>
  <c r="BF5" i="113" s="1"/>
  <c r="BG5" i="113" s="1"/>
  <c r="BH5" i="113" s="1"/>
  <c r="BI5" i="113" s="1"/>
  <c r="BJ5" i="113" s="1"/>
  <c r="BK5" i="113" s="1"/>
  <c r="BL5" i="113" s="1"/>
  <c r="BM5" i="113" s="1"/>
  <c r="BN5" i="113" s="1"/>
  <c r="BO5" i="113" s="1"/>
  <c r="BP5" i="113" s="1"/>
  <c r="BQ5" i="113" s="1"/>
  <c r="BR5" i="113" s="1"/>
  <c r="BS5" i="113" s="1"/>
  <c r="BT5" i="113" s="1"/>
  <c r="BU5" i="113" s="1"/>
  <c r="BV5" i="113" s="1"/>
  <c r="BW5" i="113" s="1"/>
  <c r="BX5" i="113" s="1"/>
  <c r="BY5" i="113" s="1"/>
  <c r="BZ5" i="113" s="1"/>
  <c r="CA5" i="113" s="1"/>
  <c r="CB5" i="113" s="1"/>
  <c r="CC5" i="113" s="1"/>
  <c r="CD5" i="113" s="1"/>
  <c r="CE5" i="113" s="1"/>
  <c r="CF5" i="113" s="1"/>
  <c r="CG5" i="113" s="1"/>
  <c r="CH5" i="113" s="1"/>
  <c r="CI5" i="113" s="1"/>
  <c r="CJ5" i="113" s="1"/>
  <c r="CK5" i="113" s="1"/>
  <c r="CL5" i="113" s="1"/>
  <c r="CM5" i="113" s="1"/>
  <c r="CN5" i="113" s="1"/>
  <c r="CO5" i="113" s="1"/>
  <c r="CP5" i="113" s="1"/>
  <c r="CQ5" i="113" s="1"/>
  <c r="CR5" i="113" s="1"/>
  <c r="CS5" i="113" s="1"/>
  <c r="CT5" i="113" s="1"/>
  <c r="CU5" i="113" s="1"/>
  <c r="CV5" i="113" s="1"/>
  <c r="CW5" i="113" s="1"/>
  <c r="CX5" i="113" s="1"/>
  <c r="CY5" i="113" s="1"/>
  <c r="CZ5" i="113" s="1"/>
  <c r="DA5" i="113" s="1"/>
  <c r="DB5" i="113" s="1"/>
  <c r="DC5" i="113" s="1"/>
  <c r="DD5" i="113" s="1"/>
  <c r="DE5" i="113" s="1"/>
  <c r="DF5" i="113" s="1"/>
  <c r="DG5" i="113" s="1"/>
  <c r="DH5" i="113" s="1"/>
  <c r="DI5" i="113" s="1"/>
  <c r="DJ5" i="113" s="1"/>
  <c r="DK5" i="113" s="1"/>
  <c r="DL5" i="113" s="1"/>
  <c r="DM5" i="113" s="1"/>
  <c r="DN5" i="113" s="1"/>
  <c r="DO5" i="113" s="1"/>
  <c r="DP5" i="113" s="1"/>
  <c r="DQ5" i="113" s="1"/>
  <c r="DR5" i="113" s="1"/>
  <c r="DS5" i="113" s="1"/>
  <c r="DT5" i="113" s="1"/>
  <c r="DU5" i="113" s="1"/>
  <c r="DV5" i="113" s="1"/>
  <c r="DW5" i="113" s="1"/>
  <c r="DX5" i="113" s="1"/>
  <c r="DY5" i="113" s="1"/>
  <c r="DZ5" i="113" s="1"/>
  <c r="EA5" i="113" s="1"/>
  <c r="EB5" i="113" s="1"/>
  <c r="EC5" i="113" s="1"/>
  <c r="ED5" i="113" s="1"/>
  <c r="EE5" i="113" s="1"/>
  <c r="EF5" i="113" s="1"/>
  <c r="EG5" i="113" s="1"/>
  <c r="EH5" i="113" s="1"/>
  <c r="EI5" i="113" s="1"/>
  <c r="EJ5" i="113" s="1"/>
  <c r="EK5" i="113" s="1"/>
  <c r="EL5" i="113" s="1"/>
  <c r="EM5" i="113" s="1"/>
  <c r="EN5" i="113" s="1"/>
  <c r="EO5" i="113" s="1"/>
  <c r="EP5" i="113" s="1"/>
  <c r="EQ5" i="113" s="1"/>
  <c r="ER5" i="113" s="1"/>
  <c r="ES5" i="113" s="1"/>
  <c r="ET5" i="113" s="1"/>
  <c r="EU5" i="113" s="1"/>
  <c r="EV5" i="113" s="1"/>
  <c r="EW5" i="113" s="1"/>
  <c r="EX5" i="113" s="1"/>
  <c r="EY5" i="113" s="1"/>
  <c r="EZ5" i="113" s="1"/>
  <c r="FA5" i="113" s="1"/>
  <c r="FB5" i="113" s="1"/>
  <c r="FC5" i="113" s="1"/>
  <c r="FD5" i="113" s="1"/>
  <c r="FE5" i="113" s="1"/>
  <c r="FF5" i="113" s="1"/>
  <c r="FG5" i="113" s="1"/>
  <c r="FH5" i="113" s="1"/>
  <c r="FI5" i="113" s="1"/>
  <c r="FJ5" i="113" s="1"/>
  <c r="FK5" i="113" s="1"/>
  <c r="FL5" i="113" s="1"/>
  <c r="FM5" i="113" s="1"/>
  <c r="FN5" i="113" s="1"/>
  <c r="FO5" i="113" s="1"/>
  <c r="FP5" i="113" s="1"/>
  <c r="FQ5" i="113" s="1"/>
  <c r="FR5" i="113" s="1"/>
  <c r="FS5" i="113" s="1"/>
  <c r="FT5" i="113" s="1"/>
  <c r="FU5" i="113" s="1"/>
  <c r="FV5" i="113" s="1"/>
  <c r="FW5" i="113" s="1"/>
  <c r="FX5" i="113" s="1"/>
  <c r="FY5" i="113" s="1"/>
  <c r="FZ5" i="113" s="1"/>
  <c r="GA5" i="113" s="1"/>
  <c r="GB5" i="113" s="1"/>
  <c r="GC5" i="113" s="1"/>
  <c r="GD5" i="113" s="1"/>
  <c r="GE5" i="113" s="1"/>
  <c r="GF5" i="113" s="1"/>
  <c r="GG5" i="113" s="1"/>
  <c r="GH5" i="113" s="1"/>
  <c r="GI5" i="113" s="1"/>
  <c r="GJ5" i="113" s="1"/>
  <c r="GK5" i="113" s="1"/>
  <c r="GL5" i="113" s="1"/>
  <c r="GM5" i="113" s="1"/>
  <c r="GN5" i="113" s="1"/>
  <c r="GO5" i="113" s="1"/>
  <c r="GP5" i="113" s="1"/>
  <c r="GQ5" i="113" s="1"/>
  <c r="GR5" i="113" s="1"/>
  <c r="GS5" i="113" s="1"/>
  <c r="GT5" i="113" s="1"/>
  <c r="GU5" i="113" s="1"/>
  <c r="GV5" i="113" s="1"/>
  <c r="GW5" i="113" s="1"/>
  <c r="GX5" i="113" s="1"/>
  <c r="GY5" i="113" s="1"/>
  <c r="GZ5" i="113" s="1"/>
  <c r="HA5" i="113" s="1"/>
  <c r="HB5" i="113" s="1"/>
  <c r="HC5" i="113" s="1"/>
  <c r="HD5" i="113" s="1"/>
  <c r="HE5" i="113" s="1"/>
  <c r="HF5" i="113" s="1"/>
  <c r="HG5" i="113" s="1"/>
  <c r="HH5" i="113" s="1"/>
  <c r="HI5" i="113" s="1"/>
  <c r="HJ5" i="113" s="1"/>
  <c r="B7" i="114"/>
  <c r="D35" i="114"/>
  <c r="F7" i="112"/>
  <c r="B6" i="110"/>
  <c r="E6" i="110" s="1"/>
  <c r="F6" i="110" s="1"/>
  <c r="G6" i="110" s="1"/>
  <c r="H6" i="110" s="1"/>
  <c r="I6" i="110" s="1"/>
  <c r="J6" i="110" s="1"/>
  <c r="K6" i="110" s="1"/>
  <c r="L6" i="110" s="1"/>
  <c r="M6" i="110" s="1"/>
  <c r="N6" i="110" s="1"/>
  <c r="O6" i="110" s="1"/>
  <c r="P6" i="110" s="1"/>
  <c r="Q6" i="110" s="1"/>
  <c r="R6" i="110" s="1"/>
  <c r="S6" i="110" s="1"/>
  <c r="T6" i="110" s="1"/>
  <c r="U6" i="110" s="1"/>
  <c r="V6" i="110" s="1"/>
  <c r="W6" i="110" s="1"/>
  <c r="X6" i="110" s="1"/>
  <c r="Y6" i="110" s="1"/>
  <c r="Z6" i="110" s="1"/>
  <c r="AA6" i="110" s="1"/>
  <c r="AB6" i="110" s="1"/>
  <c r="AC6" i="110" s="1"/>
  <c r="AD6" i="110" s="1"/>
  <c r="AE6" i="110" s="1"/>
  <c r="AF6" i="110" s="1"/>
  <c r="AG6" i="110" s="1"/>
  <c r="AH6" i="110" s="1"/>
  <c r="AI6" i="110" s="1"/>
  <c r="AJ6" i="110" s="1"/>
  <c r="AK6" i="110" s="1"/>
  <c r="AL6" i="110" s="1"/>
  <c r="AM6" i="110" s="1"/>
  <c r="AN6" i="110" s="1"/>
  <c r="AO6" i="110" s="1"/>
  <c r="AP6" i="110" s="1"/>
  <c r="AQ6" i="110" s="1"/>
  <c r="AR6" i="110" s="1"/>
  <c r="AS6" i="110" s="1"/>
  <c r="AT6" i="110" s="1"/>
  <c r="AU6" i="110" s="1"/>
  <c r="AV6" i="110" s="1"/>
  <c r="AW6" i="110" s="1"/>
  <c r="AX6" i="110" s="1"/>
  <c r="AY6" i="110" s="1"/>
  <c r="AZ6" i="110" s="1"/>
  <c r="BA6" i="110" s="1"/>
  <c r="BB6" i="110" s="1"/>
  <c r="BC6" i="110" s="1"/>
  <c r="BD6" i="110" s="1"/>
  <c r="BE6" i="110" s="1"/>
  <c r="BF6" i="110" s="1"/>
  <c r="BG6" i="110" s="1"/>
  <c r="BH6" i="110" s="1"/>
  <c r="BI6" i="110" s="1"/>
  <c r="BJ6" i="110" s="1"/>
  <c r="BK6" i="110" s="1"/>
  <c r="BL6" i="110" s="1"/>
  <c r="BM6" i="110" s="1"/>
  <c r="BN6" i="110" s="1"/>
  <c r="BO6" i="110" s="1"/>
  <c r="BP6" i="110" s="1"/>
  <c r="BQ6" i="110" s="1"/>
  <c r="BR6" i="110" s="1"/>
  <c r="BS6" i="110" s="1"/>
  <c r="BT6" i="110" s="1"/>
  <c r="BU6" i="110" s="1"/>
  <c r="BV6" i="110" s="1"/>
  <c r="BW6" i="110" s="1"/>
  <c r="BX6" i="110" s="1"/>
  <c r="BY6" i="110" s="1"/>
  <c r="BZ6" i="110" s="1"/>
  <c r="CA6" i="110" s="1"/>
  <c r="CB6" i="110" s="1"/>
  <c r="CC6" i="110" s="1"/>
  <c r="CD6" i="110" s="1"/>
  <c r="CE6" i="110" s="1"/>
  <c r="CF6" i="110" s="1"/>
  <c r="CG6" i="110" s="1"/>
  <c r="CH6" i="110" s="1"/>
  <c r="CI6" i="110" s="1"/>
  <c r="CJ6" i="110" s="1"/>
  <c r="CK6" i="110" s="1"/>
  <c r="CL6" i="110" s="1"/>
  <c r="CM6" i="110" s="1"/>
  <c r="CN6" i="110" s="1"/>
  <c r="CO6" i="110" s="1"/>
  <c r="CP6" i="110" s="1"/>
  <c r="CQ6" i="110" s="1"/>
  <c r="CR6" i="110" s="1"/>
  <c r="CS6" i="110" s="1"/>
  <c r="CT6" i="110" s="1"/>
  <c r="CU6" i="110" s="1"/>
  <c r="CV6" i="110" s="1"/>
  <c r="CW6" i="110" s="1"/>
  <c r="CX6" i="110" s="1"/>
  <c r="CY6" i="110" s="1"/>
  <c r="CZ6" i="110" s="1"/>
  <c r="DA6" i="110" s="1"/>
  <c r="DB6" i="110" s="1"/>
  <c r="DC6" i="110" s="1"/>
  <c r="DD6" i="110" s="1"/>
  <c r="DE6" i="110" s="1"/>
  <c r="DF6" i="110" s="1"/>
  <c r="DG6" i="110" s="1"/>
  <c r="DH6" i="110" s="1"/>
  <c r="DI6" i="110" s="1"/>
  <c r="DJ6" i="110" s="1"/>
  <c r="DK6" i="110" s="1"/>
  <c r="DL6" i="110" s="1"/>
  <c r="DM6" i="110" s="1"/>
  <c r="DN6" i="110" s="1"/>
  <c r="DO6" i="110" s="1"/>
  <c r="DP6" i="110" s="1"/>
  <c r="DQ6" i="110" s="1"/>
  <c r="DR6" i="110" s="1"/>
  <c r="DS6" i="110" s="1"/>
  <c r="DT6" i="110" s="1"/>
  <c r="DU6" i="110" s="1"/>
  <c r="DV6" i="110" s="1"/>
  <c r="DW6" i="110" s="1"/>
  <c r="DX6" i="110" s="1"/>
  <c r="DY6" i="110" s="1"/>
  <c r="DZ6" i="110" s="1"/>
  <c r="EA6" i="110" s="1"/>
  <c r="EB6" i="110" s="1"/>
  <c r="EC6" i="110" s="1"/>
  <c r="ED6" i="110" s="1"/>
  <c r="EE6" i="110" s="1"/>
  <c r="EF6" i="110" s="1"/>
  <c r="EG6" i="110" s="1"/>
  <c r="EH6" i="110" s="1"/>
  <c r="EI6" i="110" s="1"/>
  <c r="EJ6" i="110" s="1"/>
  <c r="EK6" i="110" s="1"/>
  <c r="EL6" i="110" s="1"/>
  <c r="EM6" i="110" s="1"/>
  <c r="EN6" i="110" s="1"/>
  <c r="EO6" i="110" s="1"/>
  <c r="EP6" i="110" s="1"/>
  <c r="EQ6" i="110" s="1"/>
  <c r="ER6" i="110" s="1"/>
  <c r="ES6" i="110" s="1"/>
  <c r="ET6" i="110" s="1"/>
  <c r="EU6" i="110" s="1"/>
  <c r="EV6" i="110" s="1"/>
  <c r="EW6" i="110" s="1"/>
  <c r="EX6" i="110" s="1"/>
  <c r="EY6" i="110" s="1"/>
  <c r="EZ6" i="110" s="1"/>
  <c r="FA6" i="110" s="1"/>
  <c r="FB6" i="110" s="1"/>
  <c r="FC6" i="110" s="1"/>
  <c r="FD6" i="110" s="1"/>
  <c r="FE6" i="110" s="1"/>
  <c r="FF6" i="110" s="1"/>
  <c r="FG6" i="110" s="1"/>
  <c r="FH6" i="110" s="1"/>
  <c r="FI6" i="110" s="1"/>
  <c r="FJ6" i="110" s="1"/>
  <c r="FK6" i="110" s="1"/>
  <c r="FL6" i="110" s="1"/>
  <c r="FM6" i="110" s="1"/>
  <c r="FN6" i="110" s="1"/>
  <c r="FO6" i="110" s="1"/>
  <c r="FP6" i="110" s="1"/>
  <c r="FQ6" i="110" s="1"/>
  <c r="FR6" i="110" s="1"/>
  <c r="FS6" i="110" s="1"/>
  <c r="FT6" i="110" s="1"/>
  <c r="FU6" i="110" s="1"/>
  <c r="FV6" i="110" s="1"/>
  <c r="FW6" i="110" s="1"/>
  <c r="FX6" i="110" s="1"/>
  <c r="FY6" i="110" s="1"/>
  <c r="FZ6" i="110" s="1"/>
  <c r="GA6" i="110" s="1"/>
  <c r="GB6" i="110" s="1"/>
  <c r="GC6" i="110" s="1"/>
  <c r="GD6" i="110" s="1"/>
  <c r="GE6" i="110" s="1"/>
  <c r="GF6" i="110" s="1"/>
  <c r="GG6" i="110" s="1"/>
  <c r="GH6" i="110" s="1"/>
  <c r="GI6" i="110" s="1"/>
  <c r="GJ6" i="110" s="1"/>
  <c r="GK6" i="110" s="1"/>
  <c r="GL6" i="110" s="1"/>
  <c r="GM6" i="110" s="1"/>
  <c r="GN6" i="110" s="1"/>
  <c r="GO6" i="110" s="1"/>
  <c r="GP6" i="110" s="1"/>
  <c r="GQ6" i="110" s="1"/>
  <c r="GR6" i="110" s="1"/>
  <c r="GS6" i="110" s="1"/>
  <c r="GT6" i="110" s="1"/>
  <c r="GU6" i="110" s="1"/>
  <c r="GV6" i="110" s="1"/>
  <c r="GW6" i="110" s="1"/>
  <c r="GX6" i="110" s="1"/>
  <c r="GY6" i="110" s="1"/>
  <c r="GZ6" i="110" s="1"/>
  <c r="HA6" i="110" s="1"/>
  <c r="HB6" i="110" s="1"/>
  <c r="HC6" i="110" s="1"/>
  <c r="HD6" i="110" s="1"/>
  <c r="HE6" i="110" s="1"/>
  <c r="HF6" i="110" s="1"/>
  <c r="HG6" i="110" s="1"/>
  <c r="HH6" i="110" s="1"/>
  <c r="HI6" i="110" s="1"/>
  <c r="HJ6" i="110" s="1"/>
  <c r="B8" i="111"/>
  <c r="B4" i="110"/>
  <c r="C4" i="110" s="1"/>
  <c r="B6" i="111"/>
  <c r="B5" i="110"/>
  <c r="D5" i="110" s="1"/>
  <c r="E5" i="110" s="1"/>
  <c r="F5" i="110" s="1"/>
  <c r="G5" i="110" s="1"/>
  <c r="H5" i="110" s="1"/>
  <c r="I5" i="110" s="1"/>
  <c r="J5" i="110" s="1"/>
  <c r="K5" i="110" s="1"/>
  <c r="L5" i="110" s="1"/>
  <c r="M5" i="110" s="1"/>
  <c r="N5" i="110" s="1"/>
  <c r="O5" i="110" s="1"/>
  <c r="P5" i="110" s="1"/>
  <c r="Q5" i="110" s="1"/>
  <c r="R5" i="110" s="1"/>
  <c r="S5" i="110" s="1"/>
  <c r="T5" i="110" s="1"/>
  <c r="U5" i="110" s="1"/>
  <c r="V5" i="110" s="1"/>
  <c r="W5" i="110" s="1"/>
  <c r="X5" i="110" s="1"/>
  <c r="Y5" i="110" s="1"/>
  <c r="Z5" i="110" s="1"/>
  <c r="AA5" i="110" s="1"/>
  <c r="AB5" i="110" s="1"/>
  <c r="AC5" i="110" s="1"/>
  <c r="AD5" i="110" s="1"/>
  <c r="AE5" i="110" s="1"/>
  <c r="AF5" i="110" s="1"/>
  <c r="AG5" i="110" s="1"/>
  <c r="AH5" i="110" s="1"/>
  <c r="AI5" i="110" s="1"/>
  <c r="AJ5" i="110" s="1"/>
  <c r="AK5" i="110" s="1"/>
  <c r="AL5" i="110" s="1"/>
  <c r="AM5" i="110" s="1"/>
  <c r="AN5" i="110" s="1"/>
  <c r="AO5" i="110" s="1"/>
  <c r="AP5" i="110" s="1"/>
  <c r="AQ5" i="110" s="1"/>
  <c r="AR5" i="110" s="1"/>
  <c r="AS5" i="110" s="1"/>
  <c r="AT5" i="110" s="1"/>
  <c r="AU5" i="110" s="1"/>
  <c r="AV5" i="110" s="1"/>
  <c r="AW5" i="110" s="1"/>
  <c r="AX5" i="110" s="1"/>
  <c r="AY5" i="110" s="1"/>
  <c r="AZ5" i="110" s="1"/>
  <c r="BA5" i="110" s="1"/>
  <c r="BB5" i="110" s="1"/>
  <c r="BC5" i="110" s="1"/>
  <c r="BD5" i="110" s="1"/>
  <c r="BE5" i="110" s="1"/>
  <c r="BF5" i="110" s="1"/>
  <c r="BG5" i="110" s="1"/>
  <c r="BH5" i="110" s="1"/>
  <c r="BI5" i="110" s="1"/>
  <c r="BJ5" i="110" s="1"/>
  <c r="BK5" i="110" s="1"/>
  <c r="BL5" i="110" s="1"/>
  <c r="BM5" i="110" s="1"/>
  <c r="BN5" i="110" s="1"/>
  <c r="BO5" i="110" s="1"/>
  <c r="BP5" i="110" s="1"/>
  <c r="BQ5" i="110" s="1"/>
  <c r="BR5" i="110" s="1"/>
  <c r="BS5" i="110" s="1"/>
  <c r="BT5" i="110" s="1"/>
  <c r="BU5" i="110" s="1"/>
  <c r="BV5" i="110" s="1"/>
  <c r="BW5" i="110" s="1"/>
  <c r="BX5" i="110" s="1"/>
  <c r="BY5" i="110" s="1"/>
  <c r="BZ5" i="110" s="1"/>
  <c r="CA5" i="110" s="1"/>
  <c r="CB5" i="110" s="1"/>
  <c r="CC5" i="110" s="1"/>
  <c r="CD5" i="110" s="1"/>
  <c r="CE5" i="110" s="1"/>
  <c r="CF5" i="110" s="1"/>
  <c r="CG5" i="110" s="1"/>
  <c r="CH5" i="110" s="1"/>
  <c r="CI5" i="110" s="1"/>
  <c r="CJ5" i="110" s="1"/>
  <c r="CK5" i="110" s="1"/>
  <c r="CL5" i="110" s="1"/>
  <c r="CM5" i="110" s="1"/>
  <c r="CN5" i="110" s="1"/>
  <c r="CO5" i="110" s="1"/>
  <c r="CP5" i="110" s="1"/>
  <c r="CQ5" i="110" s="1"/>
  <c r="CR5" i="110" s="1"/>
  <c r="CS5" i="110" s="1"/>
  <c r="CT5" i="110" s="1"/>
  <c r="CU5" i="110" s="1"/>
  <c r="CV5" i="110" s="1"/>
  <c r="CW5" i="110" s="1"/>
  <c r="CX5" i="110" s="1"/>
  <c r="CY5" i="110" s="1"/>
  <c r="CZ5" i="110" s="1"/>
  <c r="DA5" i="110" s="1"/>
  <c r="DB5" i="110" s="1"/>
  <c r="DC5" i="110" s="1"/>
  <c r="DD5" i="110" s="1"/>
  <c r="DE5" i="110" s="1"/>
  <c r="DF5" i="110" s="1"/>
  <c r="DG5" i="110" s="1"/>
  <c r="DH5" i="110" s="1"/>
  <c r="DI5" i="110" s="1"/>
  <c r="DJ5" i="110" s="1"/>
  <c r="DK5" i="110" s="1"/>
  <c r="DL5" i="110" s="1"/>
  <c r="DM5" i="110" s="1"/>
  <c r="DN5" i="110" s="1"/>
  <c r="DO5" i="110" s="1"/>
  <c r="DP5" i="110" s="1"/>
  <c r="DQ5" i="110" s="1"/>
  <c r="DR5" i="110" s="1"/>
  <c r="DS5" i="110" s="1"/>
  <c r="DT5" i="110" s="1"/>
  <c r="DU5" i="110" s="1"/>
  <c r="DV5" i="110" s="1"/>
  <c r="DW5" i="110" s="1"/>
  <c r="DX5" i="110" s="1"/>
  <c r="DY5" i="110" s="1"/>
  <c r="DZ5" i="110" s="1"/>
  <c r="EA5" i="110" s="1"/>
  <c r="EB5" i="110" s="1"/>
  <c r="EC5" i="110" s="1"/>
  <c r="ED5" i="110" s="1"/>
  <c r="EE5" i="110" s="1"/>
  <c r="EF5" i="110" s="1"/>
  <c r="EG5" i="110" s="1"/>
  <c r="EH5" i="110" s="1"/>
  <c r="EI5" i="110" s="1"/>
  <c r="EJ5" i="110" s="1"/>
  <c r="EK5" i="110" s="1"/>
  <c r="EL5" i="110" s="1"/>
  <c r="EM5" i="110" s="1"/>
  <c r="EN5" i="110" s="1"/>
  <c r="EO5" i="110" s="1"/>
  <c r="EP5" i="110" s="1"/>
  <c r="EQ5" i="110" s="1"/>
  <c r="ER5" i="110" s="1"/>
  <c r="ES5" i="110" s="1"/>
  <c r="ET5" i="110" s="1"/>
  <c r="EU5" i="110" s="1"/>
  <c r="EV5" i="110" s="1"/>
  <c r="EW5" i="110" s="1"/>
  <c r="EX5" i="110" s="1"/>
  <c r="EY5" i="110" s="1"/>
  <c r="EZ5" i="110" s="1"/>
  <c r="FA5" i="110" s="1"/>
  <c r="FB5" i="110" s="1"/>
  <c r="FC5" i="110" s="1"/>
  <c r="FD5" i="110" s="1"/>
  <c r="FE5" i="110" s="1"/>
  <c r="FF5" i="110" s="1"/>
  <c r="FG5" i="110" s="1"/>
  <c r="FH5" i="110" s="1"/>
  <c r="FI5" i="110" s="1"/>
  <c r="FJ5" i="110" s="1"/>
  <c r="FK5" i="110" s="1"/>
  <c r="FL5" i="110" s="1"/>
  <c r="FM5" i="110" s="1"/>
  <c r="FN5" i="110" s="1"/>
  <c r="FO5" i="110" s="1"/>
  <c r="FP5" i="110" s="1"/>
  <c r="FQ5" i="110" s="1"/>
  <c r="FR5" i="110" s="1"/>
  <c r="FS5" i="110" s="1"/>
  <c r="FT5" i="110" s="1"/>
  <c r="FU5" i="110" s="1"/>
  <c r="FV5" i="110" s="1"/>
  <c r="FW5" i="110" s="1"/>
  <c r="FX5" i="110" s="1"/>
  <c r="FY5" i="110" s="1"/>
  <c r="FZ5" i="110" s="1"/>
  <c r="GA5" i="110" s="1"/>
  <c r="GB5" i="110" s="1"/>
  <c r="GC5" i="110" s="1"/>
  <c r="GD5" i="110" s="1"/>
  <c r="GE5" i="110" s="1"/>
  <c r="GF5" i="110" s="1"/>
  <c r="GG5" i="110" s="1"/>
  <c r="GH5" i="110" s="1"/>
  <c r="GI5" i="110" s="1"/>
  <c r="GJ5" i="110" s="1"/>
  <c r="GK5" i="110" s="1"/>
  <c r="GL5" i="110" s="1"/>
  <c r="GM5" i="110" s="1"/>
  <c r="GN5" i="110" s="1"/>
  <c r="GO5" i="110" s="1"/>
  <c r="GP5" i="110" s="1"/>
  <c r="GQ5" i="110" s="1"/>
  <c r="GR5" i="110" s="1"/>
  <c r="GS5" i="110" s="1"/>
  <c r="GT5" i="110" s="1"/>
  <c r="GU5" i="110" s="1"/>
  <c r="GV5" i="110" s="1"/>
  <c r="GW5" i="110" s="1"/>
  <c r="GX5" i="110" s="1"/>
  <c r="GY5" i="110" s="1"/>
  <c r="GZ5" i="110" s="1"/>
  <c r="HA5" i="110" s="1"/>
  <c r="HB5" i="110" s="1"/>
  <c r="HC5" i="110" s="1"/>
  <c r="HD5" i="110" s="1"/>
  <c r="HE5" i="110" s="1"/>
  <c r="HF5" i="110" s="1"/>
  <c r="HG5" i="110" s="1"/>
  <c r="HH5" i="110" s="1"/>
  <c r="HI5" i="110" s="1"/>
  <c r="HJ5" i="110" s="1"/>
  <c r="B7" i="111"/>
  <c r="B9" i="110"/>
  <c r="H9" i="110" s="1"/>
  <c r="I9" i="110" s="1"/>
  <c r="J9" i="110" s="1"/>
  <c r="K9" i="110" s="1"/>
  <c r="L9" i="110" s="1"/>
  <c r="M9" i="110" s="1"/>
  <c r="N9" i="110" s="1"/>
  <c r="O9" i="110" s="1"/>
  <c r="P9" i="110" s="1"/>
  <c r="Q9" i="110" s="1"/>
  <c r="R9" i="110" s="1"/>
  <c r="S9" i="110" s="1"/>
  <c r="T9" i="110" s="1"/>
  <c r="U9" i="110" s="1"/>
  <c r="V9" i="110" s="1"/>
  <c r="W9" i="110" s="1"/>
  <c r="X9" i="110" s="1"/>
  <c r="Y9" i="110" s="1"/>
  <c r="Z9" i="110" s="1"/>
  <c r="AA9" i="110" s="1"/>
  <c r="AB9" i="110" s="1"/>
  <c r="AC9" i="110" s="1"/>
  <c r="AD9" i="110" s="1"/>
  <c r="AE9" i="110" s="1"/>
  <c r="AF9" i="110" s="1"/>
  <c r="AG9" i="110" s="1"/>
  <c r="AH9" i="110" s="1"/>
  <c r="AI9" i="110" s="1"/>
  <c r="AJ9" i="110" s="1"/>
  <c r="AK9" i="110" s="1"/>
  <c r="AL9" i="110" s="1"/>
  <c r="AM9" i="110" s="1"/>
  <c r="AN9" i="110" s="1"/>
  <c r="AO9" i="110" s="1"/>
  <c r="AP9" i="110" s="1"/>
  <c r="AQ9" i="110" s="1"/>
  <c r="AR9" i="110" s="1"/>
  <c r="AS9" i="110" s="1"/>
  <c r="AT9" i="110" s="1"/>
  <c r="AU9" i="110" s="1"/>
  <c r="AV9" i="110" s="1"/>
  <c r="AW9" i="110" s="1"/>
  <c r="AX9" i="110" s="1"/>
  <c r="AY9" i="110" s="1"/>
  <c r="AZ9" i="110" s="1"/>
  <c r="BA9" i="110" s="1"/>
  <c r="BB9" i="110" s="1"/>
  <c r="BC9" i="110" s="1"/>
  <c r="BD9" i="110" s="1"/>
  <c r="BE9" i="110" s="1"/>
  <c r="BF9" i="110" s="1"/>
  <c r="BG9" i="110" s="1"/>
  <c r="BH9" i="110" s="1"/>
  <c r="BI9" i="110" s="1"/>
  <c r="BJ9" i="110" s="1"/>
  <c r="BK9" i="110" s="1"/>
  <c r="BL9" i="110" s="1"/>
  <c r="BM9" i="110" s="1"/>
  <c r="BN9" i="110" s="1"/>
  <c r="BO9" i="110" s="1"/>
  <c r="BP9" i="110" s="1"/>
  <c r="BQ9" i="110" s="1"/>
  <c r="BR9" i="110" s="1"/>
  <c r="BS9" i="110" s="1"/>
  <c r="BT9" i="110" s="1"/>
  <c r="BU9" i="110" s="1"/>
  <c r="BV9" i="110" s="1"/>
  <c r="BW9" i="110" s="1"/>
  <c r="BX9" i="110" s="1"/>
  <c r="BY9" i="110" s="1"/>
  <c r="BZ9" i="110" s="1"/>
  <c r="CA9" i="110" s="1"/>
  <c r="CB9" i="110" s="1"/>
  <c r="CC9" i="110" s="1"/>
  <c r="CD9" i="110" s="1"/>
  <c r="CE9" i="110" s="1"/>
  <c r="CF9" i="110" s="1"/>
  <c r="CG9" i="110" s="1"/>
  <c r="CH9" i="110" s="1"/>
  <c r="CI9" i="110" s="1"/>
  <c r="CJ9" i="110" s="1"/>
  <c r="CK9" i="110" s="1"/>
  <c r="CL9" i="110" s="1"/>
  <c r="CM9" i="110" s="1"/>
  <c r="CN9" i="110" s="1"/>
  <c r="CO9" i="110" s="1"/>
  <c r="CP9" i="110" s="1"/>
  <c r="CQ9" i="110" s="1"/>
  <c r="CR9" i="110" s="1"/>
  <c r="CS9" i="110" s="1"/>
  <c r="CT9" i="110" s="1"/>
  <c r="CU9" i="110" s="1"/>
  <c r="CV9" i="110" s="1"/>
  <c r="CW9" i="110" s="1"/>
  <c r="CX9" i="110" s="1"/>
  <c r="CY9" i="110" s="1"/>
  <c r="CZ9" i="110" s="1"/>
  <c r="DA9" i="110" s="1"/>
  <c r="DB9" i="110" s="1"/>
  <c r="DC9" i="110" s="1"/>
  <c r="DD9" i="110" s="1"/>
  <c r="DE9" i="110" s="1"/>
  <c r="DF9" i="110" s="1"/>
  <c r="DG9" i="110" s="1"/>
  <c r="DH9" i="110" s="1"/>
  <c r="DI9" i="110" s="1"/>
  <c r="DJ9" i="110" s="1"/>
  <c r="DK9" i="110" s="1"/>
  <c r="DL9" i="110" s="1"/>
  <c r="DM9" i="110" s="1"/>
  <c r="DN9" i="110" s="1"/>
  <c r="DO9" i="110" s="1"/>
  <c r="DP9" i="110" s="1"/>
  <c r="DQ9" i="110" s="1"/>
  <c r="DR9" i="110" s="1"/>
  <c r="DS9" i="110" s="1"/>
  <c r="DT9" i="110" s="1"/>
  <c r="DU9" i="110" s="1"/>
  <c r="DV9" i="110" s="1"/>
  <c r="DW9" i="110" s="1"/>
  <c r="DX9" i="110" s="1"/>
  <c r="DY9" i="110" s="1"/>
  <c r="DZ9" i="110" s="1"/>
  <c r="EA9" i="110" s="1"/>
  <c r="EB9" i="110" s="1"/>
  <c r="EC9" i="110" s="1"/>
  <c r="ED9" i="110" s="1"/>
  <c r="EE9" i="110" s="1"/>
  <c r="EF9" i="110" s="1"/>
  <c r="EG9" i="110" s="1"/>
  <c r="EH9" i="110" s="1"/>
  <c r="EI9" i="110" s="1"/>
  <c r="EJ9" i="110" s="1"/>
  <c r="EK9" i="110" s="1"/>
  <c r="EL9" i="110" s="1"/>
  <c r="EM9" i="110" s="1"/>
  <c r="EN9" i="110" s="1"/>
  <c r="EO9" i="110" s="1"/>
  <c r="EP9" i="110" s="1"/>
  <c r="EQ9" i="110" s="1"/>
  <c r="ER9" i="110" s="1"/>
  <c r="ES9" i="110" s="1"/>
  <c r="ET9" i="110" s="1"/>
  <c r="EU9" i="110" s="1"/>
  <c r="EV9" i="110" s="1"/>
  <c r="EW9" i="110" s="1"/>
  <c r="EX9" i="110" s="1"/>
  <c r="EY9" i="110" s="1"/>
  <c r="EZ9" i="110" s="1"/>
  <c r="FA9" i="110" s="1"/>
  <c r="FB9" i="110" s="1"/>
  <c r="FC9" i="110" s="1"/>
  <c r="FD9" i="110" s="1"/>
  <c r="FE9" i="110" s="1"/>
  <c r="FF9" i="110" s="1"/>
  <c r="FG9" i="110" s="1"/>
  <c r="FH9" i="110" s="1"/>
  <c r="FI9" i="110" s="1"/>
  <c r="FJ9" i="110" s="1"/>
  <c r="FK9" i="110" s="1"/>
  <c r="FL9" i="110" s="1"/>
  <c r="FM9" i="110" s="1"/>
  <c r="FN9" i="110" s="1"/>
  <c r="FO9" i="110" s="1"/>
  <c r="FP9" i="110" s="1"/>
  <c r="FQ9" i="110" s="1"/>
  <c r="FR9" i="110" s="1"/>
  <c r="FS9" i="110" s="1"/>
  <c r="FT9" i="110" s="1"/>
  <c r="FU9" i="110" s="1"/>
  <c r="FV9" i="110" s="1"/>
  <c r="FW9" i="110" s="1"/>
  <c r="FX9" i="110" s="1"/>
  <c r="FY9" i="110" s="1"/>
  <c r="FZ9" i="110" s="1"/>
  <c r="GA9" i="110" s="1"/>
  <c r="GB9" i="110" s="1"/>
  <c r="GC9" i="110" s="1"/>
  <c r="GD9" i="110" s="1"/>
  <c r="GE9" i="110" s="1"/>
  <c r="GF9" i="110" s="1"/>
  <c r="GG9" i="110" s="1"/>
  <c r="GH9" i="110" s="1"/>
  <c r="GI9" i="110" s="1"/>
  <c r="GJ9" i="110" s="1"/>
  <c r="GK9" i="110" s="1"/>
  <c r="GL9" i="110" s="1"/>
  <c r="GM9" i="110" s="1"/>
  <c r="GN9" i="110" s="1"/>
  <c r="GO9" i="110" s="1"/>
  <c r="GP9" i="110" s="1"/>
  <c r="GQ9" i="110" s="1"/>
  <c r="GR9" i="110" s="1"/>
  <c r="GS9" i="110" s="1"/>
  <c r="GT9" i="110" s="1"/>
  <c r="GU9" i="110" s="1"/>
  <c r="GV9" i="110" s="1"/>
  <c r="GW9" i="110" s="1"/>
  <c r="GX9" i="110" s="1"/>
  <c r="GY9" i="110" s="1"/>
  <c r="GZ9" i="110" s="1"/>
  <c r="HA9" i="110" s="1"/>
  <c r="HB9" i="110" s="1"/>
  <c r="HC9" i="110" s="1"/>
  <c r="HD9" i="110" s="1"/>
  <c r="HE9" i="110" s="1"/>
  <c r="HF9" i="110" s="1"/>
  <c r="HG9" i="110" s="1"/>
  <c r="HH9" i="110" s="1"/>
  <c r="HI9" i="110" s="1"/>
  <c r="HJ9" i="110" s="1"/>
  <c r="B11" i="111"/>
  <c r="B7" i="110"/>
  <c r="F7" i="110" s="1"/>
  <c r="G7" i="110" s="1"/>
  <c r="H7" i="110" s="1"/>
  <c r="I7" i="110" s="1"/>
  <c r="J7" i="110" s="1"/>
  <c r="K7" i="110" s="1"/>
  <c r="L7" i="110" s="1"/>
  <c r="M7" i="110" s="1"/>
  <c r="N7" i="110" s="1"/>
  <c r="O7" i="110" s="1"/>
  <c r="P7" i="110" s="1"/>
  <c r="Q7" i="110" s="1"/>
  <c r="R7" i="110" s="1"/>
  <c r="S7" i="110" s="1"/>
  <c r="T7" i="110" s="1"/>
  <c r="U7" i="110" s="1"/>
  <c r="V7" i="110" s="1"/>
  <c r="W7" i="110" s="1"/>
  <c r="X7" i="110" s="1"/>
  <c r="Y7" i="110" s="1"/>
  <c r="Z7" i="110" s="1"/>
  <c r="AA7" i="110" s="1"/>
  <c r="AB7" i="110" s="1"/>
  <c r="AC7" i="110" s="1"/>
  <c r="AD7" i="110" s="1"/>
  <c r="AE7" i="110" s="1"/>
  <c r="AF7" i="110" s="1"/>
  <c r="AG7" i="110" s="1"/>
  <c r="AH7" i="110" s="1"/>
  <c r="AI7" i="110" s="1"/>
  <c r="AJ7" i="110" s="1"/>
  <c r="AK7" i="110" s="1"/>
  <c r="AL7" i="110" s="1"/>
  <c r="AM7" i="110" s="1"/>
  <c r="AN7" i="110" s="1"/>
  <c r="AO7" i="110" s="1"/>
  <c r="AP7" i="110" s="1"/>
  <c r="AQ7" i="110" s="1"/>
  <c r="AR7" i="110" s="1"/>
  <c r="AS7" i="110" s="1"/>
  <c r="AT7" i="110" s="1"/>
  <c r="AU7" i="110" s="1"/>
  <c r="AV7" i="110" s="1"/>
  <c r="AW7" i="110" s="1"/>
  <c r="AX7" i="110" s="1"/>
  <c r="AY7" i="110" s="1"/>
  <c r="AZ7" i="110" s="1"/>
  <c r="BA7" i="110" s="1"/>
  <c r="BB7" i="110" s="1"/>
  <c r="BC7" i="110" s="1"/>
  <c r="BD7" i="110" s="1"/>
  <c r="BE7" i="110" s="1"/>
  <c r="BF7" i="110" s="1"/>
  <c r="BG7" i="110" s="1"/>
  <c r="BH7" i="110" s="1"/>
  <c r="BI7" i="110" s="1"/>
  <c r="BJ7" i="110" s="1"/>
  <c r="BK7" i="110" s="1"/>
  <c r="BL7" i="110" s="1"/>
  <c r="BM7" i="110" s="1"/>
  <c r="BN7" i="110" s="1"/>
  <c r="BO7" i="110" s="1"/>
  <c r="BP7" i="110" s="1"/>
  <c r="BQ7" i="110" s="1"/>
  <c r="BR7" i="110" s="1"/>
  <c r="BS7" i="110" s="1"/>
  <c r="BT7" i="110" s="1"/>
  <c r="BU7" i="110" s="1"/>
  <c r="BV7" i="110" s="1"/>
  <c r="BW7" i="110" s="1"/>
  <c r="BX7" i="110" s="1"/>
  <c r="BY7" i="110" s="1"/>
  <c r="BZ7" i="110" s="1"/>
  <c r="CA7" i="110" s="1"/>
  <c r="CB7" i="110" s="1"/>
  <c r="CC7" i="110" s="1"/>
  <c r="CD7" i="110" s="1"/>
  <c r="CE7" i="110" s="1"/>
  <c r="CF7" i="110" s="1"/>
  <c r="CG7" i="110" s="1"/>
  <c r="CH7" i="110" s="1"/>
  <c r="CI7" i="110" s="1"/>
  <c r="CJ7" i="110" s="1"/>
  <c r="CK7" i="110" s="1"/>
  <c r="CL7" i="110" s="1"/>
  <c r="CM7" i="110" s="1"/>
  <c r="CN7" i="110" s="1"/>
  <c r="CO7" i="110" s="1"/>
  <c r="CP7" i="110" s="1"/>
  <c r="CQ7" i="110" s="1"/>
  <c r="CR7" i="110" s="1"/>
  <c r="CS7" i="110" s="1"/>
  <c r="CT7" i="110" s="1"/>
  <c r="CU7" i="110" s="1"/>
  <c r="CV7" i="110" s="1"/>
  <c r="CW7" i="110" s="1"/>
  <c r="CX7" i="110" s="1"/>
  <c r="CY7" i="110" s="1"/>
  <c r="CZ7" i="110" s="1"/>
  <c r="DA7" i="110" s="1"/>
  <c r="DB7" i="110" s="1"/>
  <c r="DC7" i="110" s="1"/>
  <c r="DD7" i="110" s="1"/>
  <c r="DE7" i="110" s="1"/>
  <c r="DF7" i="110" s="1"/>
  <c r="DG7" i="110" s="1"/>
  <c r="DH7" i="110" s="1"/>
  <c r="DI7" i="110" s="1"/>
  <c r="DJ7" i="110" s="1"/>
  <c r="DK7" i="110" s="1"/>
  <c r="DL7" i="110" s="1"/>
  <c r="DM7" i="110" s="1"/>
  <c r="DN7" i="110" s="1"/>
  <c r="DO7" i="110" s="1"/>
  <c r="DP7" i="110" s="1"/>
  <c r="DQ7" i="110" s="1"/>
  <c r="DR7" i="110" s="1"/>
  <c r="DS7" i="110" s="1"/>
  <c r="DT7" i="110" s="1"/>
  <c r="DU7" i="110" s="1"/>
  <c r="DV7" i="110" s="1"/>
  <c r="DW7" i="110" s="1"/>
  <c r="DX7" i="110" s="1"/>
  <c r="DY7" i="110" s="1"/>
  <c r="DZ7" i="110" s="1"/>
  <c r="EA7" i="110" s="1"/>
  <c r="EB7" i="110" s="1"/>
  <c r="EC7" i="110" s="1"/>
  <c r="ED7" i="110" s="1"/>
  <c r="EE7" i="110" s="1"/>
  <c r="EF7" i="110" s="1"/>
  <c r="EG7" i="110" s="1"/>
  <c r="EH7" i="110" s="1"/>
  <c r="EI7" i="110" s="1"/>
  <c r="EJ7" i="110" s="1"/>
  <c r="EK7" i="110" s="1"/>
  <c r="EL7" i="110" s="1"/>
  <c r="EM7" i="110" s="1"/>
  <c r="EN7" i="110" s="1"/>
  <c r="EO7" i="110" s="1"/>
  <c r="EP7" i="110" s="1"/>
  <c r="EQ7" i="110" s="1"/>
  <c r="ER7" i="110" s="1"/>
  <c r="ES7" i="110" s="1"/>
  <c r="ET7" i="110" s="1"/>
  <c r="EU7" i="110" s="1"/>
  <c r="EV7" i="110" s="1"/>
  <c r="EW7" i="110" s="1"/>
  <c r="EX7" i="110" s="1"/>
  <c r="EY7" i="110" s="1"/>
  <c r="EZ7" i="110" s="1"/>
  <c r="FA7" i="110" s="1"/>
  <c r="FB7" i="110" s="1"/>
  <c r="FC7" i="110" s="1"/>
  <c r="FD7" i="110" s="1"/>
  <c r="FE7" i="110" s="1"/>
  <c r="FF7" i="110" s="1"/>
  <c r="FG7" i="110" s="1"/>
  <c r="FH7" i="110" s="1"/>
  <c r="FI7" i="110" s="1"/>
  <c r="FJ7" i="110" s="1"/>
  <c r="FK7" i="110" s="1"/>
  <c r="FL7" i="110" s="1"/>
  <c r="FM7" i="110" s="1"/>
  <c r="FN7" i="110" s="1"/>
  <c r="FO7" i="110" s="1"/>
  <c r="FP7" i="110" s="1"/>
  <c r="FQ7" i="110" s="1"/>
  <c r="FR7" i="110" s="1"/>
  <c r="FS7" i="110" s="1"/>
  <c r="FT7" i="110" s="1"/>
  <c r="FU7" i="110" s="1"/>
  <c r="FV7" i="110" s="1"/>
  <c r="FW7" i="110" s="1"/>
  <c r="FX7" i="110" s="1"/>
  <c r="FY7" i="110" s="1"/>
  <c r="FZ7" i="110" s="1"/>
  <c r="GA7" i="110" s="1"/>
  <c r="GB7" i="110" s="1"/>
  <c r="GC7" i="110" s="1"/>
  <c r="GD7" i="110" s="1"/>
  <c r="GE7" i="110" s="1"/>
  <c r="GF7" i="110" s="1"/>
  <c r="GG7" i="110" s="1"/>
  <c r="GH7" i="110" s="1"/>
  <c r="GI7" i="110" s="1"/>
  <c r="GJ7" i="110" s="1"/>
  <c r="GK7" i="110" s="1"/>
  <c r="GL7" i="110" s="1"/>
  <c r="GM7" i="110" s="1"/>
  <c r="GN7" i="110" s="1"/>
  <c r="GO7" i="110" s="1"/>
  <c r="GP7" i="110" s="1"/>
  <c r="GQ7" i="110" s="1"/>
  <c r="GR7" i="110" s="1"/>
  <c r="GS7" i="110" s="1"/>
  <c r="GT7" i="110" s="1"/>
  <c r="GU7" i="110" s="1"/>
  <c r="GV7" i="110" s="1"/>
  <c r="GW7" i="110" s="1"/>
  <c r="GX7" i="110" s="1"/>
  <c r="GY7" i="110" s="1"/>
  <c r="GZ7" i="110" s="1"/>
  <c r="HA7" i="110" s="1"/>
  <c r="HB7" i="110" s="1"/>
  <c r="HC7" i="110" s="1"/>
  <c r="HD7" i="110" s="1"/>
  <c r="HE7" i="110" s="1"/>
  <c r="HF7" i="110" s="1"/>
  <c r="HG7" i="110" s="1"/>
  <c r="HH7" i="110" s="1"/>
  <c r="HI7" i="110" s="1"/>
  <c r="HJ7" i="110" s="1"/>
  <c r="B9" i="111"/>
  <c r="B8" i="110"/>
  <c r="G8" i="110" s="1"/>
  <c r="H8" i="110" s="1"/>
  <c r="I8" i="110" s="1"/>
  <c r="J8" i="110" s="1"/>
  <c r="K8" i="110" s="1"/>
  <c r="L8" i="110" s="1"/>
  <c r="M8" i="110" s="1"/>
  <c r="N8" i="110" s="1"/>
  <c r="O8" i="110" s="1"/>
  <c r="P8" i="110" s="1"/>
  <c r="Q8" i="110" s="1"/>
  <c r="R8" i="110" s="1"/>
  <c r="S8" i="110" s="1"/>
  <c r="T8" i="110" s="1"/>
  <c r="U8" i="110" s="1"/>
  <c r="V8" i="110" s="1"/>
  <c r="W8" i="110" s="1"/>
  <c r="X8" i="110" s="1"/>
  <c r="Y8" i="110" s="1"/>
  <c r="Z8" i="110" s="1"/>
  <c r="AA8" i="110" s="1"/>
  <c r="AB8" i="110" s="1"/>
  <c r="AC8" i="110" s="1"/>
  <c r="AD8" i="110" s="1"/>
  <c r="AE8" i="110" s="1"/>
  <c r="AF8" i="110" s="1"/>
  <c r="AG8" i="110" s="1"/>
  <c r="AH8" i="110" s="1"/>
  <c r="AI8" i="110" s="1"/>
  <c r="AJ8" i="110" s="1"/>
  <c r="AK8" i="110" s="1"/>
  <c r="AL8" i="110" s="1"/>
  <c r="AM8" i="110" s="1"/>
  <c r="AN8" i="110" s="1"/>
  <c r="AO8" i="110" s="1"/>
  <c r="AP8" i="110" s="1"/>
  <c r="AQ8" i="110" s="1"/>
  <c r="AR8" i="110" s="1"/>
  <c r="AS8" i="110" s="1"/>
  <c r="AT8" i="110" s="1"/>
  <c r="AU8" i="110" s="1"/>
  <c r="AV8" i="110" s="1"/>
  <c r="AW8" i="110" s="1"/>
  <c r="AX8" i="110" s="1"/>
  <c r="AY8" i="110" s="1"/>
  <c r="AZ8" i="110" s="1"/>
  <c r="BA8" i="110" s="1"/>
  <c r="BB8" i="110" s="1"/>
  <c r="BC8" i="110" s="1"/>
  <c r="BD8" i="110" s="1"/>
  <c r="BE8" i="110" s="1"/>
  <c r="BF8" i="110" s="1"/>
  <c r="BG8" i="110" s="1"/>
  <c r="BH8" i="110" s="1"/>
  <c r="BI8" i="110" s="1"/>
  <c r="BJ8" i="110" s="1"/>
  <c r="BK8" i="110" s="1"/>
  <c r="BL8" i="110" s="1"/>
  <c r="BM8" i="110" s="1"/>
  <c r="BN8" i="110" s="1"/>
  <c r="BO8" i="110" s="1"/>
  <c r="BP8" i="110" s="1"/>
  <c r="BQ8" i="110" s="1"/>
  <c r="BR8" i="110" s="1"/>
  <c r="BS8" i="110" s="1"/>
  <c r="BT8" i="110" s="1"/>
  <c r="BU8" i="110" s="1"/>
  <c r="BV8" i="110" s="1"/>
  <c r="BW8" i="110" s="1"/>
  <c r="BX8" i="110" s="1"/>
  <c r="BY8" i="110" s="1"/>
  <c r="BZ8" i="110" s="1"/>
  <c r="CA8" i="110" s="1"/>
  <c r="CB8" i="110" s="1"/>
  <c r="CC8" i="110" s="1"/>
  <c r="CD8" i="110" s="1"/>
  <c r="CE8" i="110" s="1"/>
  <c r="CF8" i="110" s="1"/>
  <c r="CG8" i="110" s="1"/>
  <c r="CH8" i="110" s="1"/>
  <c r="CI8" i="110" s="1"/>
  <c r="CJ8" i="110" s="1"/>
  <c r="CK8" i="110" s="1"/>
  <c r="CL8" i="110" s="1"/>
  <c r="CM8" i="110" s="1"/>
  <c r="CN8" i="110" s="1"/>
  <c r="CO8" i="110" s="1"/>
  <c r="CP8" i="110" s="1"/>
  <c r="CQ8" i="110" s="1"/>
  <c r="CR8" i="110" s="1"/>
  <c r="CS8" i="110" s="1"/>
  <c r="CT8" i="110" s="1"/>
  <c r="CU8" i="110" s="1"/>
  <c r="CV8" i="110" s="1"/>
  <c r="CW8" i="110" s="1"/>
  <c r="CX8" i="110" s="1"/>
  <c r="CY8" i="110" s="1"/>
  <c r="CZ8" i="110" s="1"/>
  <c r="DA8" i="110" s="1"/>
  <c r="DB8" i="110" s="1"/>
  <c r="DC8" i="110" s="1"/>
  <c r="DD8" i="110" s="1"/>
  <c r="DE8" i="110" s="1"/>
  <c r="DF8" i="110" s="1"/>
  <c r="DG8" i="110" s="1"/>
  <c r="DH8" i="110" s="1"/>
  <c r="DI8" i="110" s="1"/>
  <c r="DJ8" i="110" s="1"/>
  <c r="DK8" i="110" s="1"/>
  <c r="DL8" i="110" s="1"/>
  <c r="DM8" i="110" s="1"/>
  <c r="DN8" i="110" s="1"/>
  <c r="DO8" i="110" s="1"/>
  <c r="DP8" i="110" s="1"/>
  <c r="DQ8" i="110" s="1"/>
  <c r="DR8" i="110" s="1"/>
  <c r="DS8" i="110" s="1"/>
  <c r="DT8" i="110" s="1"/>
  <c r="DU8" i="110" s="1"/>
  <c r="DV8" i="110" s="1"/>
  <c r="DW8" i="110" s="1"/>
  <c r="DX8" i="110" s="1"/>
  <c r="DY8" i="110" s="1"/>
  <c r="DZ8" i="110" s="1"/>
  <c r="EA8" i="110" s="1"/>
  <c r="EB8" i="110" s="1"/>
  <c r="EC8" i="110" s="1"/>
  <c r="ED8" i="110" s="1"/>
  <c r="EE8" i="110" s="1"/>
  <c r="EF8" i="110" s="1"/>
  <c r="EG8" i="110" s="1"/>
  <c r="EH8" i="110" s="1"/>
  <c r="EI8" i="110" s="1"/>
  <c r="EJ8" i="110" s="1"/>
  <c r="EK8" i="110" s="1"/>
  <c r="EL8" i="110" s="1"/>
  <c r="EM8" i="110" s="1"/>
  <c r="EN8" i="110" s="1"/>
  <c r="EO8" i="110" s="1"/>
  <c r="EP8" i="110" s="1"/>
  <c r="EQ8" i="110" s="1"/>
  <c r="ER8" i="110" s="1"/>
  <c r="ES8" i="110" s="1"/>
  <c r="ET8" i="110" s="1"/>
  <c r="EU8" i="110" s="1"/>
  <c r="EV8" i="110" s="1"/>
  <c r="EW8" i="110" s="1"/>
  <c r="EX8" i="110" s="1"/>
  <c r="EY8" i="110" s="1"/>
  <c r="EZ8" i="110" s="1"/>
  <c r="FA8" i="110" s="1"/>
  <c r="FB8" i="110" s="1"/>
  <c r="FC8" i="110" s="1"/>
  <c r="FD8" i="110" s="1"/>
  <c r="FE8" i="110" s="1"/>
  <c r="FF8" i="110" s="1"/>
  <c r="FG8" i="110" s="1"/>
  <c r="FH8" i="110" s="1"/>
  <c r="FI8" i="110" s="1"/>
  <c r="FJ8" i="110" s="1"/>
  <c r="FK8" i="110" s="1"/>
  <c r="FL8" i="110" s="1"/>
  <c r="FM8" i="110" s="1"/>
  <c r="FN8" i="110" s="1"/>
  <c r="FO8" i="110" s="1"/>
  <c r="FP8" i="110" s="1"/>
  <c r="FQ8" i="110" s="1"/>
  <c r="FR8" i="110" s="1"/>
  <c r="FS8" i="110" s="1"/>
  <c r="FT8" i="110" s="1"/>
  <c r="FU8" i="110" s="1"/>
  <c r="FV8" i="110" s="1"/>
  <c r="FW8" i="110" s="1"/>
  <c r="FX8" i="110" s="1"/>
  <c r="FY8" i="110" s="1"/>
  <c r="FZ8" i="110" s="1"/>
  <c r="GA8" i="110" s="1"/>
  <c r="GB8" i="110" s="1"/>
  <c r="GC8" i="110" s="1"/>
  <c r="GD8" i="110" s="1"/>
  <c r="GE8" i="110" s="1"/>
  <c r="GF8" i="110" s="1"/>
  <c r="GG8" i="110" s="1"/>
  <c r="GH8" i="110" s="1"/>
  <c r="GI8" i="110" s="1"/>
  <c r="GJ8" i="110" s="1"/>
  <c r="GK8" i="110" s="1"/>
  <c r="GL8" i="110" s="1"/>
  <c r="GM8" i="110" s="1"/>
  <c r="GN8" i="110" s="1"/>
  <c r="GO8" i="110" s="1"/>
  <c r="GP8" i="110" s="1"/>
  <c r="GQ8" i="110" s="1"/>
  <c r="GR8" i="110" s="1"/>
  <c r="GS8" i="110" s="1"/>
  <c r="GT8" i="110" s="1"/>
  <c r="GU8" i="110" s="1"/>
  <c r="GV8" i="110" s="1"/>
  <c r="GW8" i="110" s="1"/>
  <c r="GX8" i="110" s="1"/>
  <c r="GY8" i="110" s="1"/>
  <c r="GZ8" i="110" s="1"/>
  <c r="HA8" i="110" s="1"/>
  <c r="HB8" i="110" s="1"/>
  <c r="HC8" i="110" s="1"/>
  <c r="HD8" i="110" s="1"/>
  <c r="HE8" i="110" s="1"/>
  <c r="HF8" i="110" s="1"/>
  <c r="HG8" i="110" s="1"/>
  <c r="HH8" i="110" s="1"/>
  <c r="HI8" i="110" s="1"/>
  <c r="HJ8" i="110" s="1"/>
  <c r="B10" i="111"/>
  <c r="D33" i="111"/>
  <c r="F7" i="109"/>
  <c r="B8" i="107"/>
  <c r="B10" i="108"/>
  <c r="B9" i="107"/>
  <c r="B11" i="108"/>
  <c r="B7" i="107"/>
  <c r="B9" i="108"/>
  <c r="B6" i="107"/>
  <c r="B8" i="108"/>
  <c r="B5" i="107"/>
  <c r="B7" i="108"/>
  <c r="B4" i="107"/>
  <c r="B6" i="108"/>
  <c r="D35" i="108"/>
  <c r="F7" i="106"/>
  <c r="D35" i="101"/>
  <c r="E7" i="100"/>
  <c r="HE9" i="128" l="1"/>
  <c r="HF15" i="128"/>
  <c r="GV153" i="87"/>
  <c r="GW124" i="87"/>
  <c r="GW136" i="87" s="1"/>
  <c r="G149" i="87"/>
  <c r="F7" i="115"/>
  <c r="F6" i="114"/>
  <c r="D36" i="114"/>
  <c r="C2" i="113"/>
  <c r="B55" i="112" s="1"/>
  <c r="D4" i="113"/>
  <c r="G7" i="112"/>
  <c r="F6" i="111"/>
  <c r="D34" i="111"/>
  <c r="D4" i="110"/>
  <c r="C2" i="110"/>
  <c r="G7" i="109"/>
  <c r="F6" i="108"/>
  <c r="D36" i="108"/>
  <c r="G7" i="106"/>
  <c r="D36" i="101"/>
  <c r="F7" i="100"/>
  <c r="HG15" i="128" l="1"/>
  <c r="HF9" i="128"/>
  <c r="GW153" i="87"/>
  <c r="GX124" i="87"/>
  <c r="GX136" i="87" s="1"/>
  <c r="H149" i="87"/>
  <c r="G7" i="115"/>
  <c r="D37" i="114"/>
  <c r="D2" i="113"/>
  <c r="C55" i="112" s="1"/>
  <c r="E4" i="113"/>
  <c r="B55" i="109"/>
  <c r="H7" i="112"/>
  <c r="D35" i="111"/>
  <c r="E4" i="110"/>
  <c r="D2" i="110"/>
  <c r="C55" i="109" s="1"/>
  <c r="H7" i="109"/>
  <c r="D37" i="108"/>
  <c r="H7" i="106"/>
  <c r="D37" i="101"/>
  <c r="G7" i="100"/>
  <c r="HH15" i="128" l="1"/>
  <c r="HG9" i="128"/>
  <c r="GX153" i="87"/>
  <c r="GY124" i="87"/>
  <c r="GY136" i="87" s="1"/>
  <c r="I149" i="87"/>
  <c r="H7" i="115"/>
  <c r="D38" i="114"/>
  <c r="F4" i="113"/>
  <c r="E2" i="113"/>
  <c r="D55" i="112" s="1"/>
  <c r="I7" i="112"/>
  <c r="D36" i="111"/>
  <c r="E2" i="110"/>
  <c r="D55" i="109" s="1"/>
  <c r="F4" i="110"/>
  <c r="I7" i="109"/>
  <c r="D38" i="108"/>
  <c r="I7" i="106"/>
  <c r="D38" i="101"/>
  <c r="H7" i="100"/>
  <c r="HI15" i="128" l="1"/>
  <c r="HH9" i="128"/>
  <c r="GY153" i="87"/>
  <c r="GZ124" i="87"/>
  <c r="GZ136" i="87" s="1"/>
  <c r="J149" i="87"/>
  <c r="I7" i="115"/>
  <c r="D39" i="114"/>
  <c r="G4" i="113"/>
  <c r="F2" i="113"/>
  <c r="E55" i="112" s="1"/>
  <c r="J7" i="112"/>
  <c r="D37" i="111"/>
  <c r="F2" i="110"/>
  <c r="E55" i="109" s="1"/>
  <c r="G4" i="110"/>
  <c r="J7" i="109"/>
  <c r="D39" i="108"/>
  <c r="J7" i="106"/>
  <c r="H95" i="100"/>
  <c r="D39" i="101"/>
  <c r="I7" i="100"/>
  <c r="HJ15" i="128" l="1"/>
  <c r="HI9" i="128"/>
  <c r="GZ153" i="87"/>
  <c r="HA124" i="87"/>
  <c r="HA136" i="87" s="1"/>
  <c r="K149" i="87"/>
  <c r="J7" i="115"/>
  <c r="D40" i="114"/>
  <c r="H4" i="113"/>
  <c r="G2" i="113"/>
  <c r="F55" i="112" s="1"/>
  <c r="K7" i="112"/>
  <c r="D38" i="111"/>
  <c r="G2" i="110"/>
  <c r="F55" i="109" s="1"/>
  <c r="H4" i="110"/>
  <c r="K7" i="109"/>
  <c r="D40" i="108"/>
  <c r="K7" i="106"/>
  <c r="I95" i="100"/>
  <c r="D40" i="101"/>
  <c r="J7" i="100"/>
  <c r="HK15" i="128" l="1"/>
  <c r="HJ9" i="128"/>
  <c r="HA153" i="87"/>
  <c r="HB124" i="87"/>
  <c r="HB136" i="87" s="1"/>
  <c r="L149" i="87"/>
  <c r="K7" i="115"/>
  <c r="D41" i="114"/>
  <c r="H2" i="113"/>
  <c r="G55" i="112" s="1"/>
  <c r="I4" i="113"/>
  <c r="L7" i="112"/>
  <c r="D39" i="111"/>
  <c r="H2" i="110"/>
  <c r="G55" i="109" s="1"/>
  <c r="I4" i="110"/>
  <c r="L7" i="109"/>
  <c r="D41" i="108"/>
  <c r="L7" i="106"/>
  <c r="J95" i="100"/>
  <c r="D41" i="101"/>
  <c r="K7" i="100"/>
  <c r="HL15" i="128" l="1"/>
  <c r="HK9" i="128"/>
  <c r="HB153" i="87"/>
  <c r="HC124" i="87"/>
  <c r="HC136" i="87" s="1"/>
  <c r="M149" i="87"/>
  <c r="L7" i="115"/>
  <c r="D42" i="114"/>
  <c r="J4" i="113"/>
  <c r="M7" i="112"/>
  <c r="D40" i="111"/>
  <c r="J4" i="110"/>
  <c r="M7" i="109"/>
  <c r="D42" i="108"/>
  <c r="M7" i="106"/>
  <c r="K95" i="100"/>
  <c r="D42" i="101"/>
  <c r="L7" i="100"/>
  <c r="HM15" i="128" l="1"/>
  <c r="HL9" i="128"/>
  <c r="HC153" i="87"/>
  <c r="HD124" i="87"/>
  <c r="HD136" i="87" s="1"/>
  <c r="N149" i="87"/>
  <c r="M7" i="115"/>
  <c r="D43" i="114"/>
  <c r="K4" i="113"/>
  <c r="N7" i="112"/>
  <c r="D41" i="111"/>
  <c r="K4" i="110"/>
  <c r="N7" i="109"/>
  <c r="D43" i="108"/>
  <c r="N7" i="106"/>
  <c r="L95" i="100"/>
  <c r="D43" i="101"/>
  <c r="M7" i="100"/>
  <c r="HN15" i="128" l="1"/>
  <c r="HM9" i="128"/>
  <c r="HD153" i="87"/>
  <c r="HE124" i="87"/>
  <c r="HE136" i="87" s="1"/>
  <c r="O149" i="87"/>
  <c r="N7" i="115"/>
  <c r="D44" i="114"/>
  <c r="L4" i="113"/>
  <c r="O7" i="112"/>
  <c r="D42" i="111"/>
  <c r="L4" i="110"/>
  <c r="O7" i="109"/>
  <c r="D44" i="108"/>
  <c r="O7" i="106"/>
  <c r="M95" i="100"/>
  <c r="D44" i="101"/>
  <c r="N7" i="100"/>
  <c r="HN9" i="128" l="1"/>
  <c r="HO15" i="128"/>
  <c r="HE153" i="87"/>
  <c r="HF124" i="87"/>
  <c r="HF136" i="87" s="1"/>
  <c r="P149" i="87"/>
  <c r="O7" i="115"/>
  <c r="D45" i="114"/>
  <c r="M4" i="113"/>
  <c r="P7" i="112"/>
  <c r="D43" i="111"/>
  <c r="M4" i="110"/>
  <c r="P7" i="109"/>
  <c r="D45" i="108"/>
  <c r="P7" i="106"/>
  <c r="N95" i="100"/>
  <c r="D45" i="101"/>
  <c r="O7" i="100"/>
  <c r="HO9" i="128" l="1"/>
  <c r="HP15" i="128"/>
  <c r="HF153" i="87"/>
  <c r="HG124" i="87"/>
  <c r="HG136" i="87" s="1"/>
  <c r="Q149" i="87"/>
  <c r="P7" i="115"/>
  <c r="D46" i="114"/>
  <c r="N4" i="113"/>
  <c r="Q7" i="112"/>
  <c r="D44" i="111"/>
  <c r="N4" i="110"/>
  <c r="Q7" i="109"/>
  <c r="D46" i="108"/>
  <c r="Q7" i="106"/>
  <c r="O95" i="100"/>
  <c r="D46" i="101"/>
  <c r="P7" i="100"/>
  <c r="HP9" i="128" l="1"/>
  <c r="HQ15" i="128"/>
  <c r="HG153" i="87"/>
  <c r="HH124" i="87"/>
  <c r="HH136" i="87" s="1"/>
  <c r="R149" i="87"/>
  <c r="Q7" i="115"/>
  <c r="D47" i="114"/>
  <c r="O4" i="113"/>
  <c r="R7" i="112"/>
  <c r="D45" i="111"/>
  <c r="O4" i="110"/>
  <c r="R7" i="109"/>
  <c r="D47" i="108"/>
  <c r="R7" i="106"/>
  <c r="P95" i="100"/>
  <c r="D47" i="101"/>
  <c r="Q7" i="100"/>
  <c r="HR15" i="128" l="1"/>
  <c r="HQ9" i="128"/>
  <c r="HH153" i="87"/>
  <c r="HI124" i="87"/>
  <c r="HI136" i="87" s="1"/>
  <c r="S149" i="87"/>
  <c r="R7" i="115"/>
  <c r="D48" i="114"/>
  <c r="P4" i="113"/>
  <c r="S7" i="112"/>
  <c r="D46" i="111"/>
  <c r="P4" i="110"/>
  <c r="S7" i="109"/>
  <c r="D48" i="108"/>
  <c r="S7" i="106"/>
  <c r="Q95" i="100"/>
  <c r="D48" i="101"/>
  <c r="R7" i="100"/>
  <c r="HR9" i="128" l="1"/>
  <c r="HS15" i="128"/>
  <c r="HI153" i="87"/>
  <c r="HJ124" i="87"/>
  <c r="HJ136" i="87" s="1"/>
  <c r="T149" i="87"/>
  <c r="S7" i="115"/>
  <c r="D49" i="114"/>
  <c r="Q4" i="113"/>
  <c r="T7" i="112"/>
  <c r="D47" i="111"/>
  <c r="Q4" i="110"/>
  <c r="T7" i="109"/>
  <c r="D49" i="108"/>
  <c r="T7" i="106"/>
  <c r="R95" i="100"/>
  <c r="D49" i="101"/>
  <c r="S7" i="100"/>
  <c r="HT15" i="128" l="1"/>
  <c r="HS9" i="128"/>
  <c r="HJ153" i="87"/>
  <c r="HK124" i="87"/>
  <c r="HK136" i="87" s="1"/>
  <c r="U149" i="87"/>
  <c r="V149" i="87" s="1"/>
  <c r="T7" i="115"/>
  <c r="D50" i="114"/>
  <c r="R4" i="113"/>
  <c r="U7" i="112"/>
  <c r="D48" i="111"/>
  <c r="R4" i="110"/>
  <c r="U7" i="109"/>
  <c r="D50" i="108"/>
  <c r="U7" i="106"/>
  <c r="S95" i="100"/>
  <c r="D50" i="101"/>
  <c r="T7" i="100"/>
  <c r="HU15" i="128" l="1"/>
  <c r="HT9" i="128"/>
  <c r="HK153" i="87"/>
  <c r="HL124" i="87"/>
  <c r="HL136" i="87" s="1"/>
  <c r="W149" i="87"/>
  <c r="U7" i="115"/>
  <c r="D51" i="114"/>
  <c r="S4" i="113"/>
  <c r="V7" i="112"/>
  <c r="D49" i="111"/>
  <c r="S4" i="110"/>
  <c r="V7" i="109"/>
  <c r="D51" i="108"/>
  <c r="V7" i="106"/>
  <c r="T95" i="100"/>
  <c r="D51" i="101"/>
  <c r="U7" i="100"/>
  <c r="HU9" i="128" l="1"/>
  <c r="HV15" i="128"/>
  <c r="HL153" i="87"/>
  <c r="HM124" i="87"/>
  <c r="HM136" i="87" s="1"/>
  <c r="X149" i="87"/>
  <c r="V7" i="115"/>
  <c r="D52" i="114"/>
  <c r="T4" i="113"/>
  <c r="W7" i="112"/>
  <c r="D50" i="111"/>
  <c r="T4" i="110"/>
  <c r="W7" i="109"/>
  <c r="D52" i="108"/>
  <c r="W7" i="106"/>
  <c r="U95" i="100"/>
  <c r="D52" i="101"/>
  <c r="V7" i="100"/>
  <c r="HW15" i="128" l="1"/>
  <c r="HV9" i="128"/>
  <c r="HN124" i="87"/>
  <c r="HN136" i="87" s="1"/>
  <c r="HM153" i="87"/>
  <c r="Y149" i="87"/>
  <c r="W7" i="115"/>
  <c r="D53" i="114"/>
  <c r="U4" i="113"/>
  <c r="X7" i="112"/>
  <c r="D51" i="111"/>
  <c r="U4" i="110"/>
  <c r="X7" i="109"/>
  <c r="D53" i="108"/>
  <c r="X7" i="106"/>
  <c r="V95" i="100"/>
  <c r="D53" i="101"/>
  <c r="W7" i="100"/>
  <c r="HW9" i="128" l="1"/>
  <c r="HX15" i="128"/>
  <c r="HO124" i="87"/>
  <c r="HO136" i="87" s="1"/>
  <c r="HN153" i="87"/>
  <c r="Z149" i="87"/>
  <c r="X7" i="115"/>
  <c r="D54" i="114"/>
  <c r="V4" i="113"/>
  <c r="Y7" i="112"/>
  <c r="D52" i="111"/>
  <c r="V4" i="110"/>
  <c r="Y7" i="109"/>
  <c r="D54" i="108"/>
  <c r="Y7" i="106"/>
  <c r="W95" i="100"/>
  <c r="D54" i="101"/>
  <c r="X7" i="100"/>
  <c r="HY15" i="128" l="1"/>
  <c r="HX9" i="128"/>
  <c r="HO153" i="87"/>
  <c r="HP124" i="87"/>
  <c r="HP136" i="87" s="1"/>
  <c r="AA149" i="87"/>
  <c r="Y7" i="115"/>
  <c r="D55" i="114"/>
  <c r="W4" i="113"/>
  <c r="Z7" i="112"/>
  <c r="Z91" i="112" s="1"/>
  <c r="D53" i="111"/>
  <c r="W4" i="110"/>
  <c r="Z7" i="109"/>
  <c r="Z91" i="109" s="1"/>
  <c r="D55" i="108"/>
  <c r="Z7" i="106"/>
  <c r="X95" i="100"/>
  <c r="D55" i="101"/>
  <c r="Y7" i="100"/>
  <c r="HZ15" i="128" l="1"/>
  <c r="HY9" i="128"/>
  <c r="HQ124" i="87"/>
  <c r="HQ136" i="87" s="1"/>
  <c r="HP153" i="87"/>
  <c r="AB149" i="87"/>
  <c r="Z7" i="115"/>
  <c r="D56" i="114"/>
  <c r="X4" i="113"/>
  <c r="AA7" i="112"/>
  <c r="AA91" i="112" s="1"/>
  <c r="D54" i="111"/>
  <c r="X4" i="110"/>
  <c r="AA7" i="109"/>
  <c r="AA91" i="109" s="1"/>
  <c r="Z91" i="106"/>
  <c r="D56" i="108"/>
  <c r="AA7" i="106"/>
  <c r="Y95" i="100"/>
  <c r="D56" i="101"/>
  <c r="Z7" i="100"/>
  <c r="IA15" i="128" l="1"/>
  <c r="HZ9" i="128"/>
  <c r="HQ153" i="87"/>
  <c r="HR124" i="87"/>
  <c r="HR136" i="87" s="1"/>
  <c r="AC149" i="87"/>
  <c r="AA7" i="115"/>
  <c r="D57" i="114"/>
  <c r="Y4" i="113"/>
  <c r="AB7" i="112"/>
  <c r="AB91" i="112" s="1"/>
  <c r="D55" i="111"/>
  <c r="Y4" i="110"/>
  <c r="AB7" i="109"/>
  <c r="AB91" i="109" s="1"/>
  <c r="AA91" i="106"/>
  <c r="D57" i="108"/>
  <c r="AB7" i="106"/>
  <c r="Z95" i="100"/>
  <c r="Z91" i="100"/>
  <c r="D57" i="101"/>
  <c r="AA7" i="100"/>
  <c r="IB15" i="128" l="1"/>
  <c r="IA9" i="128"/>
  <c r="HS124" i="87"/>
  <c r="HS136" i="87" s="1"/>
  <c r="HR153" i="87"/>
  <c r="AD149" i="87"/>
  <c r="AB7" i="115"/>
  <c r="D58" i="114"/>
  <c r="Z4" i="113"/>
  <c r="AC7" i="112"/>
  <c r="AC91" i="112" s="1"/>
  <c r="D56" i="111"/>
  <c r="Z4" i="110"/>
  <c r="AC7" i="109"/>
  <c r="AC91" i="109" s="1"/>
  <c r="AB91" i="106"/>
  <c r="D58" i="108"/>
  <c r="AC7" i="106"/>
  <c r="AA95" i="100"/>
  <c r="AA91" i="100"/>
  <c r="D58" i="101"/>
  <c r="AB7" i="100"/>
  <c r="IC15" i="128" l="1"/>
  <c r="IB9" i="128"/>
  <c r="HT124" i="87"/>
  <c r="HT136" i="87" s="1"/>
  <c r="HS153" i="87"/>
  <c r="AE149" i="87"/>
  <c r="AC7" i="115"/>
  <c r="D59" i="114"/>
  <c r="AA4" i="113"/>
  <c r="AD7" i="112"/>
  <c r="AD91" i="112" s="1"/>
  <c r="D57" i="111"/>
  <c r="AA4" i="110"/>
  <c r="AD7" i="109"/>
  <c r="AD91" i="109" s="1"/>
  <c r="AC91" i="106"/>
  <c r="D59" i="108"/>
  <c r="AD7" i="106"/>
  <c r="AB95" i="100"/>
  <c r="AB91" i="100"/>
  <c r="D59" i="101"/>
  <c r="AC7" i="100"/>
  <c r="ID15" i="128" l="1"/>
  <c r="IC9" i="128"/>
  <c r="HT153" i="87"/>
  <c r="HU124" i="87"/>
  <c r="HU136" i="87" s="1"/>
  <c r="AF149" i="87"/>
  <c r="AD7" i="115"/>
  <c r="D60" i="114"/>
  <c r="AB4" i="113"/>
  <c r="AE7" i="112"/>
  <c r="AE91" i="112" s="1"/>
  <c r="D58" i="111"/>
  <c r="AB4" i="110"/>
  <c r="AE7" i="109"/>
  <c r="AE91" i="109" s="1"/>
  <c r="AD91" i="106"/>
  <c r="D60" i="108"/>
  <c r="AE7" i="106"/>
  <c r="AC91" i="100"/>
  <c r="AC95" i="100"/>
  <c r="D60" i="101"/>
  <c r="AD7" i="100"/>
  <c r="ID9" i="128" l="1"/>
  <c r="IE15" i="128"/>
  <c r="HV124" i="87"/>
  <c r="HV136" i="87" s="1"/>
  <c r="HU153" i="87"/>
  <c r="AG149" i="87"/>
  <c r="AE7" i="115"/>
  <c r="D61" i="114"/>
  <c r="AC4" i="113"/>
  <c r="AF7" i="112"/>
  <c r="AF91" i="112" s="1"/>
  <c r="D59" i="111"/>
  <c r="AC4" i="110"/>
  <c r="AF7" i="109"/>
  <c r="AF91" i="109" s="1"/>
  <c r="AE91" i="106"/>
  <c r="D61" i="108"/>
  <c r="AF7" i="106"/>
  <c r="AD95" i="100"/>
  <c r="AD91" i="100"/>
  <c r="D61" i="101"/>
  <c r="AE7" i="100"/>
  <c r="IE9" i="128" l="1"/>
  <c r="IF15" i="128"/>
  <c r="HW124" i="87"/>
  <c r="HW136" i="87" s="1"/>
  <c r="HV153" i="87"/>
  <c r="AH149" i="87"/>
  <c r="AF7" i="115"/>
  <c r="D62" i="114"/>
  <c r="AD4" i="113"/>
  <c r="AG7" i="112"/>
  <c r="AG91" i="112" s="1"/>
  <c r="D60" i="111"/>
  <c r="AD4" i="110"/>
  <c r="AG7" i="109"/>
  <c r="AG91" i="109" s="1"/>
  <c r="AF91" i="106"/>
  <c r="D62" i="108"/>
  <c r="AG7" i="106"/>
  <c r="AE95" i="100"/>
  <c r="AE91" i="100"/>
  <c r="D62" i="101"/>
  <c r="AF7" i="100"/>
  <c r="IG15" i="128" l="1"/>
  <c r="IG9" i="128" s="1"/>
  <c r="IF9" i="128"/>
  <c r="HW153" i="87"/>
  <c r="HX124" i="87"/>
  <c r="HX136" i="87" s="1"/>
  <c r="AI149" i="87"/>
  <c r="AG7" i="115"/>
  <c r="D63" i="114"/>
  <c r="AE4" i="113"/>
  <c r="AH7" i="112"/>
  <c r="AH91" i="112" s="1"/>
  <c r="D61" i="111"/>
  <c r="AE4" i="110"/>
  <c r="AH7" i="109"/>
  <c r="AH91" i="109" s="1"/>
  <c r="AG91" i="106"/>
  <c r="D63" i="108"/>
  <c r="AH7" i="106"/>
  <c r="AF95" i="100"/>
  <c r="AF91" i="100"/>
  <c r="D63" i="101"/>
  <c r="AG7" i="100"/>
  <c r="B16" i="128" l="1"/>
  <c r="HX153" i="87"/>
  <c r="HY124" i="87"/>
  <c r="HY136" i="87" s="1"/>
  <c r="AJ149" i="87"/>
  <c r="AH7" i="115"/>
  <c r="D64" i="114"/>
  <c r="AF4" i="113"/>
  <c r="AI7" i="112"/>
  <c r="AI91" i="112" s="1"/>
  <c r="D62" i="111"/>
  <c r="AF4" i="110"/>
  <c r="AI7" i="109"/>
  <c r="AI91" i="109" s="1"/>
  <c r="AH91" i="106"/>
  <c r="D64" i="108"/>
  <c r="AI7" i="106"/>
  <c r="AG95" i="100"/>
  <c r="AG91" i="100"/>
  <c r="D64" i="101"/>
  <c r="AH7" i="100"/>
  <c r="HY153" i="87" l="1"/>
  <c r="HZ124" i="87"/>
  <c r="HZ136" i="87" s="1"/>
  <c r="AK149" i="87"/>
  <c r="AI7" i="115"/>
  <c r="D65" i="114"/>
  <c r="AG4" i="113"/>
  <c r="AJ7" i="112"/>
  <c r="AJ91" i="112" s="1"/>
  <c r="D63" i="111"/>
  <c r="AG4" i="110"/>
  <c r="AJ7" i="109"/>
  <c r="AJ91" i="109" s="1"/>
  <c r="AI91" i="106"/>
  <c r="D65" i="108"/>
  <c r="AJ7" i="106"/>
  <c r="AH95" i="100"/>
  <c r="AH91" i="100"/>
  <c r="D65" i="101"/>
  <c r="AI7" i="100"/>
  <c r="IA124" i="87" l="1"/>
  <c r="IA136" i="87" s="1"/>
  <c r="HZ153" i="87"/>
  <c r="AL149" i="87"/>
  <c r="AJ7" i="115"/>
  <c r="D66" i="114"/>
  <c r="AH4" i="113"/>
  <c r="AK7" i="112"/>
  <c r="AK91" i="112" s="1"/>
  <c r="D64" i="111"/>
  <c r="AH4" i="110"/>
  <c r="AK7" i="109"/>
  <c r="AK91" i="109" s="1"/>
  <c r="AJ91" i="106"/>
  <c r="D66" i="108"/>
  <c r="AK7" i="106"/>
  <c r="AI91" i="100"/>
  <c r="AI95" i="100"/>
  <c r="D66" i="101"/>
  <c r="AJ7" i="100"/>
  <c r="IA153" i="87" l="1"/>
  <c r="IB124" i="87"/>
  <c r="IB136" i="87" s="1"/>
  <c r="AM149" i="87"/>
  <c r="AK7" i="115"/>
  <c r="D67" i="114"/>
  <c r="AI4" i="113"/>
  <c r="AL7" i="112"/>
  <c r="AL91" i="112" s="1"/>
  <c r="D65" i="111"/>
  <c r="AI4" i="110"/>
  <c r="AL7" i="109"/>
  <c r="AL91" i="109" s="1"/>
  <c r="AK91" i="106"/>
  <c r="D67" i="108"/>
  <c r="AL7" i="106"/>
  <c r="AJ95" i="100"/>
  <c r="AJ91" i="100"/>
  <c r="D67" i="101"/>
  <c r="AK7" i="100"/>
  <c r="IC124" i="87" l="1"/>
  <c r="IC136" i="87" s="1"/>
  <c r="IB153" i="87"/>
  <c r="AN149" i="87"/>
  <c r="AL7" i="115"/>
  <c r="D68" i="114"/>
  <c r="AJ4" i="113"/>
  <c r="AM7" i="112"/>
  <c r="AM91" i="112" s="1"/>
  <c r="D66" i="111"/>
  <c r="AJ4" i="110"/>
  <c r="AM7" i="109"/>
  <c r="AM91" i="109" s="1"/>
  <c r="AL91" i="106"/>
  <c r="D68" i="108"/>
  <c r="AM7" i="106"/>
  <c r="AK91" i="100"/>
  <c r="AK95" i="100"/>
  <c r="D68" i="101"/>
  <c r="AL7" i="100"/>
  <c r="IC153" i="87" l="1"/>
  <c r="ID124" i="87"/>
  <c r="ID136" i="87" s="1"/>
  <c r="AO149" i="87"/>
  <c r="AM7" i="115"/>
  <c r="D69" i="114"/>
  <c r="AK4" i="113"/>
  <c r="AN7" i="112"/>
  <c r="AN91" i="112" s="1"/>
  <c r="D67" i="111"/>
  <c r="AK4" i="110"/>
  <c r="AN7" i="109"/>
  <c r="AN91" i="109" s="1"/>
  <c r="AM91" i="106"/>
  <c r="D69" i="108"/>
  <c r="AN7" i="106"/>
  <c r="AL95" i="100"/>
  <c r="AL91" i="100"/>
  <c r="D69" i="101"/>
  <c r="AM7" i="100"/>
  <c r="ID153" i="87" l="1"/>
  <c r="IE124" i="87"/>
  <c r="IE136" i="87" s="1"/>
  <c r="AP149" i="87"/>
  <c r="AN7" i="115"/>
  <c r="D70" i="114"/>
  <c r="AL4" i="113"/>
  <c r="AO7" i="112"/>
  <c r="AO91" i="112" s="1"/>
  <c r="D68" i="111"/>
  <c r="AL4" i="110"/>
  <c r="AO7" i="109"/>
  <c r="AO91" i="109" s="1"/>
  <c r="AN91" i="106"/>
  <c r="D70" i="108"/>
  <c r="AO7" i="106"/>
  <c r="AM95" i="100"/>
  <c r="AM91" i="100"/>
  <c r="D70" i="101"/>
  <c r="AN7" i="100"/>
  <c r="IE153" i="87" l="1"/>
  <c r="IF124" i="87"/>
  <c r="IF136" i="87" s="1"/>
  <c r="AQ149" i="87"/>
  <c r="AO7" i="115"/>
  <c r="D71" i="114"/>
  <c r="AM4" i="113"/>
  <c r="AP7" i="112"/>
  <c r="AP91" i="112" s="1"/>
  <c r="D69" i="111"/>
  <c r="AM4" i="110"/>
  <c r="AP7" i="109"/>
  <c r="AP91" i="109" s="1"/>
  <c r="AO91" i="106"/>
  <c r="D71" i="108"/>
  <c r="AP7" i="106"/>
  <c r="AN95" i="100"/>
  <c r="AN91" i="100"/>
  <c r="D71" i="101"/>
  <c r="AO7" i="100"/>
  <c r="IF153" i="87" l="1"/>
  <c r="IG124" i="87"/>
  <c r="AR149" i="87"/>
  <c r="AP7" i="115"/>
  <c r="D72" i="114"/>
  <c r="AN4" i="113"/>
  <c r="AQ7" i="112"/>
  <c r="AQ91" i="112" s="1"/>
  <c r="D70" i="111"/>
  <c r="AN4" i="110"/>
  <c r="AQ7" i="109"/>
  <c r="AQ91" i="109" s="1"/>
  <c r="AP91" i="106"/>
  <c r="D72" i="108"/>
  <c r="AQ7" i="106"/>
  <c r="AO95" i="100"/>
  <c r="AO91" i="100"/>
  <c r="D72" i="101"/>
  <c r="AP7" i="100"/>
  <c r="IG132" i="87" l="1"/>
  <c r="IG136" i="87"/>
  <c r="IG153" i="87" s="1"/>
  <c r="AS149" i="87"/>
  <c r="AQ7" i="115"/>
  <c r="D73" i="114"/>
  <c r="AO4" i="113"/>
  <c r="AR7" i="112"/>
  <c r="AR91" i="112" s="1"/>
  <c r="D71" i="111"/>
  <c r="AO4" i="110"/>
  <c r="AR7" i="109"/>
  <c r="AR91" i="109" s="1"/>
  <c r="AQ91" i="106"/>
  <c r="D73" i="108"/>
  <c r="AR7" i="106"/>
  <c r="AP95" i="100"/>
  <c r="AP91" i="100"/>
  <c r="D73" i="101"/>
  <c r="AQ7" i="100"/>
  <c r="AT149" i="87" l="1"/>
  <c r="AR7" i="115"/>
  <c r="D74" i="114"/>
  <c r="AP4" i="113"/>
  <c r="AS7" i="112"/>
  <c r="AS91" i="112" s="1"/>
  <c r="D72" i="111"/>
  <c r="AP4" i="110"/>
  <c r="AS7" i="109"/>
  <c r="AS91" i="109" s="1"/>
  <c r="AR91" i="106"/>
  <c r="D74" i="108"/>
  <c r="AS7" i="106"/>
  <c r="AQ91" i="100"/>
  <c r="AQ95" i="100"/>
  <c r="D74" i="101"/>
  <c r="AR7" i="100"/>
  <c r="AU149" i="87" l="1"/>
  <c r="AS7" i="115"/>
  <c r="D75" i="114"/>
  <c r="AQ4" i="113"/>
  <c r="AT7" i="112"/>
  <c r="AT91" i="112" s="1"/>
  <c r="D73" i="111"/>
  <c r="AQ4" i="110"/>
  <c r="AT7" i="109"/>
  <c r="AT91" i="109" s="1"/>
  <c r="AS91" i="106"/>
  <c r="D75" i="108"/>
  <c r="AT7" i="106"/>
  <c r="AR95" i="100"/>
  <c r="AR91" i="100"/>
  <c r="D75" i="101"/>
  <c r="AS7" i="100"/>
  <c r="AV149" i="87" l="1"/>
  <c r="AT7" i="115"/>
  <c r="D76" i="114"/>
  <c r="AR4" i="113"/>
  <c r="AU7" i="112"/>
  <c r="AU91" i="112" s="1"/>
  <c r="D74" i="111"/>
  <c r="AR4" i="110"/>
  <c r="AU7" i="109"/>
  <c r="AU91" i="109" s="1"/>
  <c r="AT91" i="106"/>
  <c r="D76" i="108"/>
  <c r="AU7" i="106"/>
  <c r="AS91" i="100"/>
  <c r="AS95" i="100"/>
  <c r="D76" i="101"/>
  <c r="AT7" i="100"/>
  <c r="AW149" i="87" l="1"/>
  <c r="AU7" i="115"/>
  <c r="D77" i="114"/>
  <c r="AS4" i="113"/>
  <c r="AV7" i="112"/>
  <c r="AV91" i="112" s="1"/>
  <c r="D75" i="111"/>
  <c r="AS4" i="110"/>
  <c r="AV7" i="109"/>
  <c r="AV91" i="109" s="1"/>
  <c r="AU91" i="106"/>
  <c r="D77" i="108"/>
  <c r="AV7" i="106"/>
  <c r="AT95" i="100"/>
  <c r="AT91" i="100"/>
  <c r="D77" i="101"/>
  <c r="AU7" i="100"/>
  <c r="AX149" i="87" l="1"/>
  <c r="AV7" i="115"/>
  <c r="D78" i="114"/>
  <c r="AT4" i="113"/>
  <c r="AW7" i="112"/>
  <c r="AW91" i="112" s="1"/>
  <c r="D76" i="111"/>
  <c r="AT4" i="110"/>
  <c r="AW7" i="109"/>
  <c r="AW91" i="109" s="1"/>
  <c r="AV91" i="106"/>
  <c r="D78" i="108"/>
  <c r="AW7" i="106"/>
  <c r="AU95" i="100"/>
  <c r="AU91" i="100"/>
  <c r="D78" i="101"/>
  <c r="AV7" i="100"/>
  <c r="AY149" i="87" l="1"/>
  <c r="AW7" i="115"/>
  <c r="D79" i="114"/>
  <c r="AU4" i="113"/>
  <c r="AX7" i="112"/>
  <c r="AX91" i="112" s="1"/>
  <c r="D77" i="111"/>
  <c r="AU4" i="110"/>
  <c r="AX7" i="109"/>
  <c r="AX91" i="109" s="1"/>
  <c r="AW91" i="106"/>
  <c r="D79" i="108"/>
  <c r="AX7" i="106"/>
  <c r="AV95" i="100"/>
  <c r="AV91" i="100"/>
  <c r="D79" i="101"/>
  <c r="AW7" i="100"/>
  <c r="AZ149" i="87" l="1"/>
  <c r="AX7" i="115"/>
  <c r="D80" i="114"/>
  <c r="AV4" i="113"/>
  <c r="AY7" i="112"/>
  <c r="AY91" i="112" s="1"/>
  <c r="D78" i="111"/>
  <c r="AV4" i="110"/>
  <c r="AY7" i="109"/>
  <c r="AY91" i="109" s="1"/>
  <c r="AX91" i="106"/>
  <c r="D80" i="108"/>
  <c r="AY7" i="106"/>
  <c r="AW95" i="100"/>
  <c r="AW91" i="100"/>
  <c r="D80" i="101"/>
  <c r="AX7" i="100"/>
  <c r="BA149" i="87" l="1"/>
  <c r="AY7" i="115"/>
  <c r="D81" i="114"/>
  <c r="AW4" i="113"/>
  <c r="AZ7" i="112"/>
  <c r="AZ91" i="112" s="1"/>
  <c r="D79" i="111"/>
  <c r="AW4" i="110"/>
  <c r="AZ7" i="109"/>
  <c r="AZ91" i="109" s="1"/>
  <c r="AY91" i="106"/>
  <c r="D81" i="108"/>
  <c r="AZ7" i="106"/>
  <c r="AX95" i="100"/>
  <c r="AX91" i="100"/>
  <c r="D81" i="101"/>
  <c r="AY7" i="100"/>
  <c r="BB149" i="87" l="1"/>
  <c r="AZ7" i="115"/>
  <c r="D82" i="114"/>
  <c r="AX4" i="113"/>
  <c r="BA7" i="112"/>
  <c r="BA91" i="112" s="1"/>
  <c r="D80" i="111"/>
  <c r="AX4" i="110"/>
  <c r="BA7" i="109"/>
  <c r="BA91" i="109" s="1"/>
  <c r="AZ91" i="106"/>
  <c r="D82" i="108"/>
  <c r="BA7" i="106"/>
  <c r="AY91" i="100"/>
  <c r="AY95" i="100"/>
  <c r="D82" i="101"/>
  <c r="AZ7" i="100"/>
  <c r="BC149" i="87" l="1"/>
  <c r="BA7" i="115"/>
  <c r="D83" i="114"/>
  <c r="AY4" i="113"/>
  <c r="BB7" i="112"/>
  <c r="BB91" i="112" s="1"/>
  <c r="D81" i="111"/>
  <c r="AY4" i="110"/>
  <c r="BB7" i="109"/>
  <c r="BB91" i="109" s="1"/>
  <c r="BA91" i="106"/>
  <c r="D83" i="108"/>
  <c r="BB7" i="106"/>
  <c r="AZ95" i="100"/>
  <c r="AZ91" i="100"/>
  <c r="D83" i="101"/>
  <c r="BA7" i="100"/>
  <c r="BD149" i="87" l="1"/>
  <c r="BB7" i="115"/>
  <c r="D84" i="114"/>
  <c r="AZ4" i="113"/>
  <c r="BC7" i="112"/>
  <c r="BC91" i="112" s="1"/>
  <c r="D82" i="111"/>
  <c r="AZ4" i="110"/>
  <c r="BC7" i="109"/>
  <c r="BC91" i="109" s="1"/>
  <c r="BB91" i="106"/>
  <c r="D84" i="108"/>
  <c r="BC7" i="106"/>
  <c r="BA95" i="100"/>
  <c r="BA91" i="100"/>
  <c r="D84" i="101"/>
  <c r="BB7" i="100"/>
  <c r="BE149" i="87" l="1"/>
  <c r="BC7" i="115"/>
  <c r="D85" i="114"/>
  <c r="BA4" i="113"/>
  <c r="BD7" i="112"/>
  <c r="BD91" i="112" s="1"/>
  <c r="D83" i="111"/>
  <c r="BA4" i="110"/>
  <c r="BD7" i="109"/>
  <c r="BD91" i="109" s="1"/>
  <c r="BC91" i="106"/>
  <c r="D85" i="108"/>
  <c r="BD7" i="106"/>
  <c r="BB95" i="100"/>
  <c r="BB91" i="100"/>
  <c r="D85" i="101"/>
  <c r="BC7" i="100"/>
  <c r="BF149" i="87" l="1"/>
  <c r="BD7" i="115"/>
  <c r="D86" i="114"/>
  <c r="BB4" i="113"/>
  <c r="BE7" i="112"/>
  <c r="BE91" i="112" s="1"/>
  <c r="D84" i="111"/>
  <c r="BB4" i="110"/>
  <c r="BE7" i="109"/>
  <c r="BE91" i="109" s="1"/>
  <c r="BD91" i="106"/>
  <c r="D86" i="108"/>
  <c r="BE7" i="106"/>
  <c r="BC95" i="100"/>
  <c r="BC91" i="100"/>
  <c r="D86" i="101"/>
  <c r="BD7" i="100"/>
  <c r="BG149" i="87" l="1"/>
  <c r="BE7" i="115"/>
  <c r="D87" i="114"/>
  <c r="BC4" i="113"/>
  <c r="BF7" i="112"/>
  <c r="BF91" i="112" s="1"/>
  <c r="D85" i="111"/>
  <c r="BC4" i="110"/>
  <c r="BF7" i="109"/>
  <c r="BF91" i="109" s="1"/>
  <c r="BE91" i="106"/>
  <c r="D87" i="108"/>
  <c r="BF7" i="106"/>
  <c r="BD95" i="100"/>
  <c r="BD91" i="100"/>
  <c r="D87" i="101"/>
  <c r="BE7" i="100"/>
  <c r="BH149" i="87" l="1"/>
  <c r="BF7" i="115"/>
  <c r="D88" i="114"/>
  <c r="BD4" i="113"/>
  <c r="BG7" i="112"/>
  <c r="BG91" i="112" s="1"/>
  <c r="D86" i="111"/>
  <c r="BD4" i="110"/>
  <c r="BG7" i="109"/>
  <c r="BG91" i="109" s="1"/>
  <c r="BF91" i="106"/>
  <c r="D88" i="108"/>
  <c r="BG7" i="106"/>
  <c r="BE95" i="100"/>
  <c r="BE91" i="100"/>
  <c r="D88" i="101"/>
  <c r="BF7" i="100"/>
  <c r="BI149" i="87" l="1"/>
  <c r="BG7" i="115"/>
  <c r="D89" i="114"/>
  <c r="BE4" i="113"/>
  <c r="BH7" i="112"/>
  <c r="BH91" i="112" s="1"/>
  <c r="D87" i="111"/>
  <c r="BE4" i="110"/>
  <c r="BH7" i="109"/>
  <c r="BH91" i="109" s="1"/>
  <c r="BG91" i="106"/>
  <c r="D89" i="108"/>
  <c r="BH7" i="106"/>
  <c r="BF95" i="100"/>
  <c r="BF91" i="100"/>
  <c r="D89" i="101"/>
  <c r="BG7" i="100"/>
  <c r="BJ149" i="87" l="1"/>
  <c r="BH7" i="115"/>
  <c r="D90" i="114"/>
  <c r="BF4" i="113"/>
  <c r="BI7" i="112"/>
  <c r="BI91" i="112" s="1"/>
  <c r="D88" i="111"/>
  <c r="BF4" i="110"/>
  <c r="BI7" i="109"/>
  <c r="BI91" i="109" s="1"/>
  <c r="BH91" i="106"/>
  <c r="D90" i="108"/>
  <c r="BI7" i="106"/>
  <c r="BG91" i="100"/>
  <c r="BG95" i="100"/>
  <c r="D90" i="101"/>
  <c r="BH7" i="100"/>
  <c r="BK149" i="87" l="1"/>
  <c r="BI7" i="115"/>
  <c r="D91" i="114"/>
  <c r="BG4" i="113"/>
  <c r="BJ7" i="112"/>
  <c r="BJ91" i="112" s="1"/>
  <c r="D89" i="111"/>
  <c r="BG4" i="110"/>
  <c r="BJ7" i="109"/>
  <c r="BJ91" i="109" s="1"/>
  <c r="BI91" i="106"/>
  <c r="D91" i="108"/>
  <c r="BJ7" i="106"/>
  <c r="BH95" i="100"/>
  <c r="BH91" i="100"/>
  <c r="D91" i="101"/>
  <c r="BI7" i="100"/>
  <c r="BL149" i="87" l="1"/>
  <c r="BJ7" i="115"/>
  <c r="D92" i="114"/>
  <c r="BH4" i="113"/>
  <c r="BK7" i="112"/>
  <c r="BK91" i="112" s="1"/>
  <c r="D90" i="111"/>
  <c r="BH4" i="110"/>
  <c r="BK7" i="109"/>
  <c r="BK91" i="109" s="1"/>
  <c r="BJ91" i="106"/>
  <c r="D92" i="108"/>
  <c r="BK7" i="106"/>
  <c r="BI95" i="100"/>
  <c r="BI91" i="100"/>
  <c r="D92" i="101"/>
  <c r="BJ7" i="100"/>
  <c r="BM149" i="87" l="1"/>
  <c r="BK7" i="115"/>
  <c r="D93" i="114"/>
  <c r="BI4" i="113"/>
  <c r="BL7" i="112"/>
  <c r="BL91" i="112" s="1"/>
  <c r="D91" i="111"/>
  <c r="BI4" i="110"/>
  <c r="BL7" i="109"/>
  <c r="BL91" i="109" s="1"/>
  <c r="BK91" i="106"/>
  <c r="D93" i="108"/>
  <c r="BL7" i="106"/>
  <c r="BJ95" i="100"/>
  <c r="BJ91" i="100"/>
  <c r="D93" i="101"/>
  <c r="BK7" i="100"/>
  <c r="BN149" i="87" l="1"/>
  <c r="BL7" i="115"/>
  <c r="D94" i="114"/>
  <c r="BJ4" i="113"/>
  <c r="BM7" i="112"/>
  <c r="BM91" i="112" s="1"/>
  <c r="D92" i="111"/>
  <c r="BJ4" i="110"/>
  <c r="BM7" i="109"/>
  <c r="BM91" i="109" s="1"/>
  <c r="BL91" i="106"/>
  <c r="D94" i="108"/>
  <c r="BM7" i="106"/>
  <c r="BK95" i="100"/>
  <c r="BK91" i="100"/>
  <c r="D94" i="101"/>
  <c r="BL7" i="100"/>
  <c r="BO149" i="87" l="1"/>
  <c r="BM7" i="115"/>
  <c r="D95" i="114"/>
  <c r="BK4" i="113"/>
  <c r="BN7" i="112"/>
  <c r="BN91" i="112" s="1"/>
  <c r="D93" i="111"/>
  <c r="BK4" i="110"/>
  <c r="BN7" i="109"/>
  <c r="BN91" i="109" s="1"/>
  <c r="BM91" i="106"/>
  <c r="D95" i="108"/>
  <c r="BN7" i="106"/>
  <c r="BL95" i="100"/>
  <c r="BL91" i="100"/>
  <c r="D95" i="101"/>
  <c r="BM7" i="100"/>
  <c r="BP149" i="87" l="1"/>
  <c r="BN7" i="115"/>
  <c r="D96" i="114"/>
  <c r="BL4" i="113"/>
  <c r="BO7" i="112"/>
  <c r="BO91" i="112" s="1"/>
  <c r="D94" i="111"/>
  <c r="BL4" i="110"/>
  <c r="BO7" i="109"/>
  <c r="BO91" i="109" s="1"/>
  <c r="BN91" i="106"/>
  <c r="D96" i="108"/>
  <c r="BO7" i="106"/>
  <c r="BM95" i="100"/>
  <c r="BM91" i="100"/>
  <c r="D96" i="101"/>
  <c r="BN7" i="100"/>
  <c r="BQ149" i="87" l="1"/>
  <c r="BO7" i="115"/>
  <c r="D97" i="114"/>
  <c r="BM4" i="113"/>
  <c r="BP7" i="112"/>
  <c r="BP91" i="112" s="1"/>
  <c r="D95" i="111"/>
  <c r="BM4" i="110"/>
  <c r="BP7" i="109"/>
  <c r="BP91" i="109" s="1"/>
  <c r="BO91" i="106"/>
  <c r="D97" i="108"/>
  <c r="BP7" i="106"/>
  <c r="BN95" i="100"/>
  <c r="BN91" i="100"/>
  <c r="D97" i="101"/>
  <c r="BO7" i="100"/>
  <c r="BR149" i="87" l="1"/>
  <c r="BP7" i="115"/>
  <c r="D98" i="114"/>
  <c r="BN4" i="113"/>
  <c r="BQ7" i="112"/>
  <c r="BQ91" i="112" s="1"/>
  <c r="D96" i="111"/>
  <c r="BN4" i="110"/>
  <c r="BQ7" i="109"/>
  <c r="BQ91" i="109" s="1"/>
  <c r="BP91" i="106"/>
  <c r="D98" i="108"/>
  <c r="BQ7" i="106"/>
  <c r="BO91" i="100"/>
  <c r="BO95" i="100"/>
  <c r="D98" i="101"/>
  <c r="BP7" i="100"/>
  <c r="BS149" i="87" l="1"/>
  <c r="BQ7" i="115"/>
  <c r="D99" i="114"/>
  <c r="BO4" i="113"/>
  <c r="BR7" i="112"/>
  <c r="BR91" i="112" s="1"/>
  <c r="D97" i="111"/>
  <c r="BO4" i="110"/>
  <c r="BR7" i="109"/>
  <c r="BR91" i="109" s="1"/>
  <c r="BQ91" i="106"/>
  <c r="D99" i="108"/>
  <c r="BR7" i="106"/>
  <c r="BP95" i="100"/>
  <c r="BP91" i="100"/>
  <c r="D99" i="101"/>
  <c r="BQ7" i="100"/>
  <c r="BT149" i="87" l="1"/>
  <c r="BR7" i="115"/>
  <c r="D100" i="114"/>
  <c r="BP4" i="113"/>
  <c r="BS7" i="112"/>
  <c r="BS91" i="112" s="1"/>
  <c r="D98" i="111"/>
  <c r="BP4" i="110"/>
  <c r="BS7" i="109"/>
  <c r="BS91" i="109" s="1"/>
  <c r="BR91" i="106"/>
  <c r="D100" i="108"/>
  <c r="BS7" i="106"/>
  <c r="BQ95" i="100"/>
  <c r="BQ91" i="100"/>
  <c r="D100" i="101"/>
  <c r="BR7" i="100"/>
  <c r="BU149" i="87" l="1"/>
  <c r="BS7" i="115"/>
  <c r="D101" i="114"/>
  <c r="BQ4" i="113"/>
  <c r="BT7" i="112"/>
  <c r="BT91" i="112" s="1"/>
  <c r="D99" i="111"/>
  <c r="BQ4" i="110"/>
  <c r="BT7" i="109"/>
  <c r="BT91" i="109" s="1"/>
  <c r="BS91" i="106"/>
  <c r="D101" i="108"/>
  <c r="BT7" i="106"/>
  <c r="BR95" i="100"/>
  <c r="BR91" i="100"/>
  <c r="D101" i="101"/>
  <c r="BS7" i="100"/>
  <c r="BV149" i="87" l="1"/>
  <c r="BT7" i="115"/>
  <c r="D102" i="114"/>
  <c r="BR4" i="113"/>
  <c r="BU7" i="112"/>
  <c r="BU91" i="112" s="1"/>
  <c r="D100" i="111"/>
  <c r="BR4" i="110"/>
  <c r="BU7" i="109"/>
  <c r="BU91" i="109" s="1"/>
  <c r="BT91" i="106"/>
  <c r="D102" i="108"/>
  <c r="BU7" i="106"/>
  <c r="BS95" i="100"/>
  <c r="BS91" i="100"/>
  <c r="D102" i="101"/>
  <c r="BT7" i="100"/>
  <c r="BW149" i="87" l="1"/>
  <c r="BU7" i="115"/>
  <c r="D103" i="114"/>
  <c r="BS4" i="113"/>
  <c r="BV7" i="112"/>
  <c r="BV91" i="112" s="1"/>
  <c r="D101" i="111"/>
  <c r="BS4" i="110"/>
  <c r="BV7" i="109"/>
  <c r="BV91" i="109" s="1"/>
  <c r="BU91" i="106"/>
  <c r="D103" i="108"/>
  <c r="BV7" i="106"/>
  <c r="BT95" i="100"/>
  <c r="BT91" i="100"/>
  <c r="D103" i="101"/>
  <c r="BU7" i="100"/>
  <c r="BX149" i="87" l="1"/>
  <c r="BV7" i="115"/>
  <c r="D104" i="114"/>
  <c r="BT4" i="113"/>
  <c r="BW7" i="112"/>
  <c r="BW91" i="112" s="1"/>
  <c r="D102" i="111"/>
  <c r="BT4" i="110"/>
  <c r="BW7" i="109"/>
  <c r="BW91" i="109" s="1"/>
  <c r="BV91" i="106"/>
  <c r="D104" i="108"/>
  <c r="BW7" i="106"/>
  <c r="BU95" i="100"/>
  <c r="BU91" i="100"/>
  <c r="D104" i="101"/>
  <c r="BV7" i="100"/>
  <c r="BY149" i="87" l="1"/>
  <c r="BW7" i="115"/>
  <c r="D105" i="114"/>
  <c r="BU4" i="113"/>
  <c r="BX7" i="112"/>
  <c r="BX91" i="112" s="1"/>
  <c r="D103" i="111"/>
  <c r="BU4" i="110"/>
  <c r="BX7" i="109"/>
  <c r="BX91" i="109" s="1"/>
  <c r="BW91" i="106"/>
  <c r="D105" i="108"/>
  <c r="BX7" i="106"/>
  <c r="BV95" i="100"/>
  <c r="BV91" i="100"/>
  <c r="D105" i="101"/>
  <c r="BW7" i="100"/>
  <c r="BZ149" i="87" l="1"/>
  <c r="BX7" i="115"/>
  <c r="D106" i="114"/>
  <c r="BV4" i="113"/>
  <c r="BY7" i="112"/>
  <c r="BY91" i="112" s="1"/>
  <c r="D104" i="111"/>
  <c r="BV4" i="110"/>
  <c r="BY7" i="109"/>
  <c r="BY91" i="109" s="1"/>
  <c r="BX91" i="106"/>
  <c r="D106" i="108"/>
  <c r="BY7" i="106"/>
  <c r="BW91" i="100"/>
  <c r="BW95" i="100"/>
  <c r="D106" i="101"/>
  <c r="BX7" i="100"/>
  <c r="CA149" i="87" l="1"/>
  <c r="BY7" i="115"/>
  <c r="D107" i="114"/>
  <c r="BW4" i="113"/>
  <c r="BZ7" i="112"/>
  <c r="BZ91" i="112" s="1"/>
  <c r="D105" i="111"/>
  <c r="BW4" i="110"/>
  <c r="BZ7" i="109"/>
  <c r="BZ91" i="109" s="1"/>
  <c r="BY91" i="106"/>
  <c r="D107" i="108"/>
  <c r="BZ7" i="106"/>
  <c r="BX95" i="100"/>
  <c r="BX91" i="100"/>
  <c r="D107" i="101"/>
  <c r="BY7" i="100"/>
  <c r="CB149" i="87" l="1"/>
  <c r="BZ7" i="115"/>
  <c r="D108" i="114"/>
  <c r="BX4" i="113"/>
  <c r="CA7" i="112"/>
  <c r="CA91" i="112" s="1"/>
  <c r="D106" i="111"/>
  <c r="BX4" i="110"/>
  <c r="CA7" i="109"/>
  <c r="CA91" i="109" s="1"/>
  <c r="BZ91" i="106"/>
  <c r="D108" i="108"/>
  <c r="CA7" i="106"/>
  <c r="BY91" i="100"/>
  <c r="BY95" i="100"/>
  <c r="D108" i="101"/>
  <c r="BZ7" i="100"/>
  <c r="CC149" i="87" l="1"/>
  <c r="CA7" i="115"/>
  <c r="D109" i="114"/>
  <c r="BY4" i="113"/>
  <c r="CB7" i="112"/>
  <c r="CB91" i="112" s="1"/>
  <c r="D107" i="111"/>
  <c r="BY4" i="110"/>
  <c r="CB7" i="109"/>
  <c r="CB91" i="109" s="1"/>
  <c r="CA91" i="106"/>
  <c r="D109" i="108"/>
  <c r="CB7" i="106"/>
  <c r="BZ95" i="100"/>
  <c r="BZ91" i="100"/>
  <c r="D109" i="101"/>
  <c r="CA7" i="100"/>
  <c r="CD149" i="87" l="1"/>
  <c r="CB7" i="115"/>
  <c r="D110" i="114"/>
  <c r="BZ4" i="113"/>
  <c r="CC7" i="112"/>
  <c r="CC91" i="112" s="1"/>
  <c r="D108" i="111"/>
  <c r="BZ4" i="110"/>
  <c r="CC7" i="109"/>
  <c r="CC91" i="109" s="1"/>
  <c r="CB91" i="106"/>
  <c r="D110" i="108"/>
  <c r="CC7" i="106"/>
  <c r="CA95" i="100"/>
  <c r="CA91" i="100"/>
  <c r="D110" i="101"/>
  <c r="CB7" i="100"/>
  <c r="CE149" i="87" l="1"/>
  <c r="CC7" i="115"/>
  <c r="D111" i="114"/>
  <c r="CA4" i="113"/>
  <c r="CD7" i="112"/>
  <c r="CD91" i="112" s="1"/>
  <c r="D109" i="111"/>
  <c r="CA4" i="110"/>
  <c r="CD7" i="109"/>
  <c r="CD91" i="109" s="1"/>
  <c r="CC91" i="106"/>
  <c r="D111" i="108"/>
  <c r="CD7" i="106"/>
  <c r="CB95" i="100"/>
  <c r="CB91" i="100"/>
  <c r="D111" i="101"/>
  <c r="CC7" i="100"/>
  <c r="CF149" i="87" l="1"/>
  <c r="CD7" i="115"/>
  <c r="D112" i="114"/>
  <c r="CB4" i="113"/>
  <c r="CE7" i="112"/>
  <c r="CE91" i="112" s="1"/>
  <c r="D110" i="111"/>
  <c r="CB4" i="110"/>
  <c r="CE7" i="109"/>
  <c r="CE91" i="109" s="1"/>
  <c r="CD91" i="106"/>
  <c r="D112" i="108"/>
  <c r="CE7" i="106"/>
  <c r="CC95" i="100"/>
  <c r="CC91" i="100"/>
  <c r="D112" i="101"/>
  <c r="CD7" i="100"/>
  <c r="CG149" i="87" l="1"/>
  <c r="CE7" i="115"/>
  <c r="D113" i="114"/>
  <c r="CC4" i="113"/>
  <c r="CF7" i="112"/>
  <c r="CF91" i="112" s="1"/>
  <c r="D111" i="111"/>
  <c r="CC4" i="110"/>
  <c r="CF7" i="109"/>
  <c r="CF91" i="109" s="1"/>
  <c r="CE91" i="106"/>
  <c r="D113" i="108"/>
  <c r="CF7" i="106"/>
  <c r="CD95" i="100"/>
  <c r="CD91" i="100"/>
  <c r="D113" i="101"/>
  <c r="CE7" i="100"/>
  <c r="CH149" i="87" l="1"/>
  <c r="CF7" i="115"/>
  <c r="D114" i="114"/>
  <c r="CD4" i="113"/>
  <c r="CG7" i="112"/>
  <c r="CG91" i="112" s="1"/>
  <c r="D112" i="111"/>
  <c r="CD4" i="110"/>
  <c r="CG7" i="109"/>
  <c r="CG91" i="109" s="1"/>
  <c r="CF91" i="106"/>
  <c r="D114" i="108"/>
  <c r="CG7" i="106"/>
  <c r="CE91" i="100"/>
  <c r="CE95" i="100"/>
  <c r="D114" i="101"/>
  <c r="CF7" i="100"/>
  <c r="CI149" i="87" l="1"/>
  <c r="CG7" i="115"/>
  <c r="D115" i="114"/>
  <c r="CE4" i="113"/>
  <c r="CH7" i="112"/>
  <c r="CH91" i="112" s="1"/>
  <c r="D113" i="111"/>
  <c r="CE4" i="110"/>
  <c r="CH7" i="109"/>
  <c r="CH91" i="109" s="1"/>
  <c r="CG91" i="106"/>
  <c r="D115" i="108"/>
  <c r="CH7" i="106"/>
  <c r="CF95" i="100"/>
  <c r="CF91" i="100"/>
  <c r="D115" i="101"/>
  <c r="CG7" i="100"/>
  <c r="CJ149" i="87" l="1"/>
  <c r="CH7" i="115"/>
  <c r="D116" i="114"/>
  <c r="CF4" i="113"/>
  <c r="CI7" i="112"/>
  <c r="CI91" i="112" s="1"/>
  <c r="D114" i="111"/>
  <c r="CF4" i="110"/>
  <c r="CI7" i="109"/>
  <c r="CI91" i="109" s="1"/>
  <c r="CH91" i="106"/>
  <c r="D116" i="108"/>
  <c r="CI7" i="106"/>
  <c r="CG91" i="100"/>
  <c r="CG95" i="100"/>
  <c r="D116" i="101"/>
  <c r="CH7" i="100"/>
  <c r="CK149" i="87" l="1"/>
  <c r="CI7" i="115"/>
  <c r="D117" i="114"/>
  <c r="CG4" i="113"/>
  <c r="CJ7" i="112"/>
  <c r="CJ91" i="112" s="1"/>
  <c r="D115" i="111"/>
  <c r="CG4" i="110"/>
  <c r="CJ7" i="109"/>
  <c r="CJ91" i="109" s="1"/>
  <c r="CI91" i="106"/>
  <c r="D117" i="108"/>
  <c r="CJ7" i="106"/>
  <c r="CH95" i="100"/>
  <c r="CH91" i="100"/>
  <c r="D117" i="101"/>
  <c r="CI7" i="100"/>
  <c r="CL149" i="87" l="1"/>
  <c r="CJ7" i="115"/>
  <c r="D118" i="114"/>
  <c r="CH4" i="113"/>
  <c r="CK7" i="112"/>
  <c r="CK91" i="112" s="1"/>
  <c r="D116" i="111"/>
  <c r="CH4" i="110"/>
  <c r="CK7" i="109"/>
  <c r="CK91" i="109" s="1"/>
  <c r="CJ91" i="106"/>
  <c r="D118" i="108"/>
  <c r="CK7" i="106"/>
  <c r="CI95" i="100"/>
  <c r="CI91" i="100"/>
  <c r="D118" i="101"/>
  <c r="CJ7" i="100"/>
  <c r="CM149" i="87" l="1"/>
  <c r="CK7" i="115"/>
  <c r="D119" i="114"/>
  <c r="CI4" i="113"/>
  <c r="CL7" i="112"/>
  <c r="CL91" i="112" s="1"/>
  <c r="D117" i="111"/>
  <c r="CI4" i="110"/>
  <c r="CL7" i="109"/>
  <c r="CL91" i="109" s="1"/>
  <c r="CK91" i="106"/>
  <c r="D119" i="108"/>
  <c r="CL7" i="106"/>
  <c r="CJ95" i="100"/>
  <c r="CJ91" i="100"/>
  <c r="D119" i="101"/>
  <c r="CK7" i="100"/>
  <c r="CN149" i="87" l="1"/>
  <c r="CL7" i="115"/>
  <c r="D120" i="114"/>
  <c r="CJ4" i="113"/>
  <c r="CM7" i="112"/>
  <c r="CM91" i="112" s="1"/>
  <c r="D118" i="111"/>
  <c r="CJ4" i="110"/>
  <c r="CM7" i="109"/>
  <c r="CM91" i="109" s="1"/>
  <c r="CL91" i="106"/>
  <c r="D120" i="108"/>
  <c r="CM7" i="106"/>
  <c r="CK95" i="100"/>
  <c r="CK91" i="100"/>
  <c r="D120" i="101"/>
  <c r="CL7" i="100"/>
  <c r="CO149" i="87" l="1"/>
  <c r="CM7" i="115"/>
  <c r="D121" i="114"/>
  <c r="CK4" i="113"/>
  <c r="CN7" i="112"/>
  <c r="CN91" i="112" s="1"/>
  <c r="D119" i="111"/>
  <c r="CK4" i="110"/>
  <c r="CN7" i="109"/>
  <c r="CN91" i="109" s="1"/>
  <c r="CM91" i="106"/>
  <c r="D121" i="108"/>
  <c r="CN7" i="106"/>
  <c r="CL95" i="100"/>
  <c r="CL91" i="100"/>
  <c r="D121" i="101"/>
  <c r="CM7" i="100"/>
  <c r="CP149" i="87" l="1"/>
  <c r="CN7" i="115"/>
  <c r="D122" i="114"/>
  <c r="CL4" i="113"/>
  <c r="CO7" i="112"/>
  <c r="CO91" i="112" s="1"/>
  <c r="D120" i="111"/>
  <c r="CL4" i="110"/>
  <c r="CO7" i="109"/>
  <c r="CO91" i="109" s="1"/>
  <c r="CN91" i="106"/>
  <c r="D122" i="108"/>
  <c r="CO7" i="106"/>
  <c r="CM95" i="100"/>
  <c r="CM91" i="100"/>
  <c r="D122" i="101"/>
  <c r="CN7" i="100"/>
  <c r="CQ149" i="87" l="1"/>
  <c r="CO7" i="115"/>
  <c r="D123" i="114"/>
  <c r="CM4" i="113"/>
  <c r="CP7" i="112"/>
  <c r="CP91" i="112" s="1"/>
  <c r="D121" i="111"/>
  <c r="CM4" i="110"/>
  <c r="CP7" i="109"/>
  <c r="CP91" i="109" s="1"/>
  <c r="CO91" i="106"/>
  <c r="D123" i="108"/>
  <c r="CP7" i="106"/>
  <c r="CN95" i="100"/>
  <c r="CN91" i="100"/>
  <c r="D123" i="101"/>
  <c r="CO7" i="100"/>
  <c r="CR149" i="87" l="1"/>
  <c r="CP7" i="115"/>
  <c r="D124" i="114"/>
  <c r="CN4" i="113"/>
  <c r="CQ7" i="112"/>
  <c r="CQ91" i="112" s="1"/>
  <c r="D122" i="111"/>
  <c r="CN4" i="110"/>
  <c r="CQ7" i="109"/>
  <c r="CQ91" i="109" s="1"/>
  <c r="CP91" i="106"/>
  <c r="D124" i="108"/>
  <c r="CQ7" i="106"/>
  <c r="CO91" i="100"/>
  <c r="CO95" i="100"/>
  <c r="D124" i="101"/>
  <c r="CP7" i="100"/>
  <c r="CS149" i="87" l="1"/>
  <c r="CQ7" i="115"/>
  <c r="D125" i="114"/>
  <c r="CO4" i="113"/>
  <c r="CR7" i="112"/>
  <c r="CR91" i="112" s="1"/>
  <c r="D123" i="111"/>
  <c r="CO4" i="110"/>
  <c r="CR7" i="109"/>
  <c r="CR91" i="109" s="1"/>
  <c r="CQ91" i="106"/>
  <c r="D125" i="108"/>
  <c r="CR7" i="106"/>
  <c r="CP95" i="100"/>
  <c r="CP91" i="100"/>
  <c r="D125" i="101"/>
  <c r="CQ7" i="100"/>
  <c r="CT149" i="87" l="1"/>
  <c r="CR7" i="115"/>
  <c r="CP4" i="113"/>
  <c r="CS7" i="112"/>
  <c r="CS91" i="112" s="1"/>
  <c r="D124" i="111"/>
  <c r="CP4" i="110"/>
  <c r="CS7" i="109"/>
  <c r="CS91" i="109" s="1"/>
  <c r="CR91" i="106"/>
  <c r="CS7" i="106"/>
  <c r="CQ95" i="100"/>
  <c r="CQ91" i="100"/>
  <c r="CR7" i="100"/>
  <c r="CU149" i="87" l="1"/>
  <c r="CS7" i="115"/>
  <c r="CQ4" i="113"/>
  <c r="CT7" i="112"/>
  <c r="CT91" i="112" s="1"/>
  <c r="D125" i="111"/>
  <c r="CQ4" i="110"/>
  <c r="CT7" i="109"/>
  <c r="CT91" i="109" s="1"/>
  <c r="CS91" i="106"/>
  <c r="CT7" i="106"/>
  <c r="CR95" i="100"/>
  <c r="CR91" i="100"/>
  <c r="CS7" i="100"/>
  <c r="CV149" i="87" l="1"/>
  <c r="CT7" i="115"/>
  <c r="CR4" i="113"/>
  <c r="CU7" i="112"/>
  <c r="CU91" i="112" s="1"/>
  <c r="CR4" i="110"/>
  <c r="CU7" i="109"/>
  <c r="CU91" i="109" s="1"/>
  <c r="CT91" i="106"/>
  <c r="CU7" i="106"/>
  <c r="CS95" i="100"/>
  <c r="CS91" i="100"/>
  <c r="CT7" i="100"/>
  <c r="CW149" i="87" l="1"/>
  <c r="CU7" i="115"/>
  <c r="CS4" i="113"/>
  <c r="CV7" i="112"/>
  <c r="CV91" i="112" s="1"/>
  <c r="CS4" i="110"/>
  <c r="CV7" i="109"/>
  <c r="CV91" i="109" s="1"/>
  <c r="CU91" i="106"/>
  <c r="CV7" i="106"/>
  <c r="CT95" i="100"/>
  <c r="CT91" i="100"/>
  <c r="CU7" i="100"/>
  <c r="CX149" i="87" l="1"/>
  <c r="CV7" i="115"/>
  <c r="CT4" i="113"/>
  <c r="CW7" i="112"/>
  <c r="CW91" i="112" s="1"/>
  <c r="CT4" i="110"/>
  <c r="CW7" i="109"/>
  <c r="CW91" i="109" s="1"/>
  <c r="CV91" i="106"/>
  <c r="CW7" i="106"/>
  <c r="CU91" i="100"/>
  <c r="CU95" i="100"/>
  <c r="CV7" i="100"/>
  <c r="CY149" i="87" l="1"/>
  <c r="CW7" i="115"/>
  <c r="CU4" i="113"/>
  <c r="CX7" i="112"/>
  <c r="CX91" i="112" s="1"/>
  <c r="CU4" i="110"/>
  <c r="CX7" i="109"/>
  <c r="CX91" i="109" s="1"/>
  <c r="CW91" i="106"/>
  <c r="CX7" i="106"/>
  <c r="CV95" i="100"/>
  <c r="CV91" i="100"/>
  <c r="CW7" i="100"/>
  <c r="CZ149" i="87" l="1"/>
  <c r="CX7" i="115"/>
  <c r="CV4" i="113"/>
  <c r="CY7" i="112"/>
  <c r="CY91" i="112" s="1"/>
  <c r="CV4" i="110"/>
  <c r="CY7" i="109"/>
  <c r="CY91" i="109" s="1"/>
  <c r="CX91" i="106"/>
  <c r="CY7" i="106"/>
  <c r="CW91" i="100"/>
  <c r="CW95" i="100"/>
  <c r="CX7" i="100"/>
  <c r="DA149" i="87" l="1"/>
  <c r="CY7" i="115"/>
  <c r="CW4" i="113"/>
  <c r="CZ7" i="112"/>
  <c r="CZ91" i="112" s="1"/>
  <c r="CW4" i="110"/>
  <c r="CZ7" i="109"/>
  <c r="CZ91" i="109" s="1"/>
  <c r="CY91" i="106"/>
  <c r="CZ7" i="106"/>
  <c r="CX95" i="100"/>
  <c r="CX91" i="100"/>
  <c r="CY7" i="100"/>
  <c r="DB149" i="87" l="1"/>
  <c r="CZ7" i="115"/>
  <c r="CX4" i="113"/>
  <c r="DA7" i="112"/>
  <c r="DA91" i="112" s="1"/>
  <c r="CX4" i="110"/>
  <c r="DA7" i="109"/>
  <c r="DA91" i="109" s="1"/>
  <c r="CZ91" i="106"/>
  <c r="DA7" i="106"/>
  <c r="CY95" i="100"/>
  <c r="CY91" i="100"/>
  <c r="CZ7" i="100"/>
  <c r="DC149" i="87" l="1"/>
  <c r="DA7" i="115"/>
  <c r="CY4" i="113"/>
  <c r="DB7" i="112"/>
  <c r="DB91" i="112" s="1"/>
  <c r="CY4" i="110"/>
  <c r="DB7" i="109"/>
  <c r="DB91" i="109" s="1"/>
  <c r="DA91" i="106"/>
  <c r="DB7" i="106"/>
  <c r="CZ95" i="100"/>
  <c r="CZ91" i="100"/>
  <c r="DA7" i="100"/>
  <c r="DD149" i="87" l="1"/>
  <c r="DB7" i="115"/>
  <c r="CZ4" i="113"/>
  <c r="DC7" i="112"/>
  <c r="DC91" i="112" s="1"/>
  <c r="CZ4" i="110"/>
  <c r="DC7" i="109"/>
  <c r="DC91" i="109" s="1"/>
  <c r="DB91" i="106"/>
  <c r="DC7" i="106"/>
  <c r="DA95" i="100"/>
  <c r="DA91" i="100"/>
  <c r="DB7" i="100"/>
  <c r="DE149" i="87" l="1"/>
  <c r="DC7" i="115"/>
  <c r="DA4" i="113"/>
  <c r="DD7" i="112"/>
  <c r="DD91" i="112" s="1"/>
  <c r="DA4" i="110"/>
  <c r="DD7" i="109"/>
  <c r="DD91" i="109" s="1"/>
  <c r="DC91" i="106"/>
  <c r="DD7" i="106"/>
  <c r="DB95" i="100"/>
  <c r="DB91" i="100"/>
  <c r="DC7" i="100"/>
  <c r="DF149" i="87" l="1"/>
  <c r="DD7" i="115"/>
  <c r="DB4" i="113"/>
  <c r="DE7" i="112"/>
  <c r="DE91" i="112" s="1"/>
  <c r="DB4" i="110"/>
  <c r="DE7" i="109"/>
  <c r="DE91" i="109" s="1"/>
  <c r="DD91" i="106"/>
  <c r="DE7" i="106"/>
  <c r="DC95" i="100"/>
  <c r="DC91" i="100"/>
  <c r="DD7" i="100"/>
  <c r="DG149" i="87" l="1"/>
  <c r="DE7" i="115"/>
  <c r="DC4" i="113"/>
  <c r="DF7" i="112"/>
  <c r="DF91" i="112" s="1"/>
  <c r="DC4" i="110"/>
  <c r="DF7" i="109"/>
  <c r="DF91" i="109" s="1"/>
  <c r="DE91" i="106"/>
  <c r="DF7" i="106"/>
  <c r="DD95" i="100"/>
  <c r="DD91" i="100"/>
  <c r="DE7" i="100"/>
  <c r="DH149" i="87" l="1"/>
  <c r="DF7" i="115"/>
  <c r="DD4" i="113"/>
  <c r="DG7" i="112"/>
  <c r="DG91" i="112" s="1"/>
  <c r="DD4" i="110"/>
  <c r="DG7" i="109"/>
  <c r="DG91" i="109" s="1"/>
  <c r="DF91" i="106"/>
  <c r="DG7" i="106"/>
  <c r="DE91" i="100"/>
  <c r="DE95" i="100"/>
  <c r="DF7" i="100"/>
  <c r="DI149" i="87" l="1"/>
  <c r="DG7" i="115"/>
  <c r="DE4" i="113"/>
  <c r="DH7" i="112"/>
  <c r="DH91" i="112" s="1"/>
  <c r="DE4" i="110"/>
  <c r="DH7" i="109"/>
  <c r="DH91" i="109" s="1"/>
  <c r="DG91" i="106"/>
  <c r="DH7" i="106"/>
  <c r="DF95" i="100"/>
  <c r="DF91" i="100"/>
  <c r="DG7" i="100"/>
  <c r="DJ149" i="87" l="1"/>
  <c r="DH7" i="115"/>
  <c r="DF4" i="113"/>
  <c r="DI7" i="112"/>
  <c r="DI91" i="112" s="1"/>
  <c r="DF4" i="110"/>
  <c r="DI7" i="109"/>
  <c r="DI91" i="109" s="1"/>
  <c r="DH91" i="106"/>
  <c r="DI7" i="106"/>
  <c r="DG95" i="100"/>
  <c r="DG91" i="100"/>
  <c r="DH7" i="100"/>
  <c r="DK149" i="87" l="1"/>
  <c r="DI7" i="115"/>
  <c r="DG4" i="113"/>
  <c r="DJ7" i="112"/>
  <c r="DJ91" i="112" s="1"/>
  <c r="DG4" i="110"/>
  <c r="DJ7" i="109"/>
  <c r="DJ91" i="109" s="1"/>
  <c r="DI91" i="106"/>
  <c r="DJ7" i="106"/>
  <c r="DH95" i="100"/>
  <c r="DH91" i="100"/>
  <c r="DI7" i="100"/>
  <c r="DL149" i="87" l="1"/>
  <c r="DJ7" i="115"/>
  <c r="DH4" i="113"/>
  <c r="DK7" i="112"/>
  <c r="DK91" i="112" s="1"/>
  <c r="DH4" i="110"/>
  <c r="DK7" i="109"/>
  <c r="DK91" i="109" s="1"/>
  <c r="DJ91" i="106"/>
  <c r="DK7" i="106"/>
  <c r="DI95" i="100"/>
  <c r="DI91" i="100"/>
  <c r="DJ7" i="100"/>
  <c r="DM149" i="87" l="1"/>
  <c r="DK7" i="115"/>
  <c r="DI4" i="113"/>
  <c r="DL7" i="112"/>
  <c r="DL91" i="112" s="1"/>
  <c r="DI4" i="110"/>
  <c r="DL7" i="109"/>
  <c r="DL91" i="109" s="1"/>
  <c r="DK91" i="106"/>
  <c r="DL7" i="106"/>
  <c r="DJ95" i="100"/>
  <c r="DJ91" i="100"/>
  <c r="DK7" i="100"/>
  <c r="DN149" i="87" l="1"/>
  <c r="DL7" i="115"/>
  <c r="DJ4" i="113"/>
  <c r="DM7" i="112"/>
  <c r="DM91" i="112" s="1"/>
  <c r="DJ4" i="110"/>
  <c r="DM7" i="109"/>
  <c r="DM91" i="109" s="1"/>
  <c r="DL91" i="106"/>
  <c r="DM7" i="106"/>
  <c r="DK91" i="100"/>
  <c r="DK95" i="100"/>
  <c r="DL7" i="100"/>
  <c r="DO149" i="87" l="1"/>
  <c r="DM7" i="115"/>
  <c r="DK4" i="113"/>
  <c r="DN7" i="112"/>
  <c r="DN91" i="112" s="1"/>
  <c r="DK4" i="110"/>
  <c r="DN7" i="109"/>
  <c r="DN91" i="109" s="1"/>
  <c r="DM91" i="106"/>
  <c r="DN7" i="106"/>
  <c r="DL95" i="100"/>
  <c r="DL91" i="100"/>
  <c r="DM7" i="100"/>
  <c r="DP149" i="87" l="1"/>
  <c r="DN7" i="115"/>
  <c r="DL4" i="113"/>
  <c r="DO7" i="112"/>
  <c r="DO91" i="112" s="1"/>
  <c r="DL4" i="110"/>
  <c r="DO7" i="109"/>
  <c r="DO91" i="109" s="1"/>
  <c r="DN91" i="106"/>
  <c r="DO7" i="106"/>
  <c r="DM91" i="100"/>
  <c r="DM95" i="100"/>
  <c r="DN7" i="100"/>
  <c r="DQ149" i="87" l="1"/>
  <c r="DO7" i="115"/>
  <c r="DM4" i="113"/>
  <c r="DP7" i="112"/>
  <c r="DP91" i="112" s="1"/>
  <c r="DM4" i="110"/>
  <c r="DP7" i="109"/>
  <c r="DP91" i="109" s="1"/>
  <c r="DO91" i="106"/>
  <c r="DP7" i="106"/>
  <c r="DN95" i="100"/>
  <c r="DN91" i="100"/>
  <c r="DO7" i="100"/>
  <c r="DR149" i="87" l="1"/>
  <c r="DP7" i="115"/>
  <c r="DN4" i="113"/>
  <c r="DQ7" i="112"/>
  <c r="DQ91" i="112" s="1"/>
  <c r="DN4" i="110"/>
  <c r="DQ7" i="109"/>
  <c r="DQ91" i="109" s="1"/>
  <c r="DP91" i="106"/>
  <c r="DQ7" i="106"/>
  <c r="DO95" i="100"/>
  <c r="DO91" i="100"/>
  <c r="DP7" i="100"/>
  <c r="DS149" i="87" l="1"/>
  <c r="DQ7" i="115"/>
  <c r="DO4" i="113"/>
  <c r="DR7" i="112"/>
  <c r="DO4" i="110"/>
  <c r="DR7" i="109"/>
  <c r="DQ91" i="106"/>
  <c r="DR7" i="106"/>
  <c r="DP95" i="100"/>
  <c r="DP91" i="100"/>
  <c r="DQ7" i="100"/>
  <c r="DT149" i="87" l="1"/>
  <c r="DR7" i="115"/>
  <c r="DR93" i="112"/>
  <c r="DR91" i="112"/>
  <c r="DR95" i="112"/>
  <c r="DR56" i="112"/>
  <c r="DP4" i="113"/>
  <c r="DS7" i="112"/>
  <c r="DR93" i="109"/>
  <c r="DR91" i="109"/>
  <c r="DR56" i="109"/>
  <c r="DR95" i="109"/>
  <c r="DP4" i="110"/>
  <c r="DR56" i="106"/>
  <c r="DR95" i="106"/>
  <c r="DS7" i="109"/>
  <c r="DR91" i="106"/>
  <c r="DR93" i="106"/>
  <c r="DS7" i="106"/>
  <c r="DQ95" i="100"/>
  <c r="DQ91" i="100"/>
  <c r="DR7" i="100"/>
  <c r="DU149" i="87" l="1"/>
  <c r="DR95" i="115"/>
  <c r="DS7" i="115"/>
  <c r="DS93" i="112"/>
  <c r="DS91" i="112"/>
  <c r="DS95" i="112"/>
  <c r="DS56" i="112"/>
  <c r="DQ4" i="113"/>
  <c r="DT7" i="112"/>
  <c r="DS93" i="109"/>
  <c r="DS91" i="109"/>
  <c r="DS56" i="109"/>
  <c r="DS95" i="109"/>
  <c r="DQ4" i="110"/>
  <c r="DS56" i="106"/>
  <c r="DS95" i="106"/>
  <c r="DT7" i="109"/>
  <c r="DS91" i="106"/>
  <c r="DS93" i="106"/>
  <c r="DT7" i="106"/>
  <c r="DR95" i="100"/>
  <c r="DR91" i="100"/>
  <c r="DR93" i="100"/>
  <c r="DR56" i="100"/>
  <c r="DS7" i="100"/>
  <c r="DV149" i="87" l="1"/>
  <c r="DS95" i="115"/>
  <c r="DT7" i="115"/>
  <c r="DT93" i="112"/>
  <c r="DT91" i="112"/>
  <c r="DT95" i="112"/>
  <c r="DT56" i="112"/>
  <c r="DR4" i="113"/>
  <c r="DU7" i="112"/>
  <c r="DT93" i="109"/>
  <c r="DT91" i="109"/>
  <c r="DT56" i="109"/>
  <c r="DT95" i="109"/>
  <c r="DR4" i="110"/>
  <c r="DT56" i="106"/>
  <c r="DT95" i="106"/>
  <c r="DU7" i="109"/>
  <c r="DT91" i="106"/>
  <c r="DT93" i="106"/>
  <c r="DU7" i="106"/>
  <c r="DS95" i="100"/>
  <c r="DS91" i="100"/>
  <c r="DS93" i="100"/>
  <c r="DS56" i="100"/>
  <c r="DT7" i="100"/>
  <c r="DW149" i="87" l="1"/>
  <c r="DT95" i="115"/>
  <c r="DU7" i="115"/>
  <c r="DU93" i="112"/>
  <c r="DU91" i="112"/>
  <c r="DU95" i="112"/>
  <c r="DU56" i="112"/>
  <c r="DS4" i="113"/>
  <c r="DV7" i="112"/>
  <c r="DU93" i="109"/>
  <c r="DU91" i="109"/>
  <c r="DU56" i="109"/>
  <c r="DU95" i="109"/>
  <c r="DS4" i="110"/>
  <c r="DU56" i="106"/>
  <c r="DU95" i="106"/>
  <c r="DV7" i="109"/>
  <c r="DU91" i="106"/>
  <c r="DU93" i="106"/>
  <c r="DV7" i="106"/>
  <c r="DT95" i="100"/>
  <c r="DT91" i="100"/>
  <c r="DT93" i="100"/>
  <c r="DT56" i="100"/>
  <c r="DU7" i="100"/>
  <c r="DX149" i="87" l="1"/>
  <c r="DU95" i="115"/>
  <c r="DV7" i="115"/>
  <c r="DV93" i="112"/>
  <c r="DV91" i="112"/>
  <c r="DV95" i="112"/>
  <c r="DV56" i="112"/>
  <c r="DT4" i="113"/>
  <c r="DW7" i="112"/>
  <c r="DV93" i="109"/>
  <c r="DV91" i="109"/>
  <c r="DV56" i="109"/>
  <c r="DV95" i="109"/>
  <c r="DT4" i="110"/>
  <c r="DV56" i="106"/>
  <c r="DV95" i="106"/>
  <c r="DW7" i="109"/>
  <c r="DV91" i="106"/>
  <c r="DV93" i="106"/>
  <c r="DW7" i="106"/>
  <c r="DU95" i="100"/>
  <c r="DU93" i="100"/>
  <c r="DU91" i="100"/>
  <c r="DU56" i="100"/>
  <c r="DV7" i="100"/>
  <c r="DY149" i="87" l="1"/>
  <c r="DV95" i="115"/>
  <c r="DW7" i="115"/>
  <c r="DW93" i="112"/>
  <c r="DW91" i="112"/>
  <c r="DW95" i="112"/>
  <c r="DW56" i="112"/>
  <c r="DU4" i="113"/>
  <c r="DX7" i="112"/>
  <c r="DW93" i="109"/>
  <c r="DW91" i="109"/>
  <c r="DW56" i="109"/>
  <c r="DW95" i="109"/>
  <c r="DU4" i="110"/>
  <c r="DW56" i="106"/>
  <c r="DW95" i="106"/>
  <c r="DX7" i="109"/>
  <c r="DW91" i="106"/>
  <c r="DW93" i="106"/>
  <c r="DX7" i="106"/>
  <c r="DV95" i="100"/>
  <c r="DV91" i="100"/>
  <c r="DV93" i="100"/>
  <c r="DV56" i="100"/>
  <c r="DW7" i="100"/>
  <c r="DZ149" i="87" l="1"/>
  <c r="DW95" i="115"/>
  <c r="DX7" i="115"/>
  <c r="DX93" i="112"/>
  <c r="DX91" i="112"/>
  <c r="DX95" i="112"/>
  <c r="DX56" i="112"/>
  <c r="DV4" i="113"/>
  <c r="DY7" i="112"/>
  <c r="DX93" i="109"/>
  <c r="DX91" i="109"/>
  <c r="DX56" i="109"/>
  <c r="DX95" i="109"/>
  <c r="DV4" i="110"/>
  <c r="DX56" i="106"/>
  <c r="DX95" i="106"/>
  <c r="DY7" i="109"/>
  <c r="DX91" i="106"/>
  <c r="DX93" i="106"/>
  <c r="DY7" i="106"/>
  <c r="DW95" i="100"/>
  <c r="DW91" i="100"/>
  <c r="DW93" i="100"/>
  <c r="DW56" i="100"/>
  <c r="DX7" i="100"/>
  <c r="EA149" i="87" l="1"/>
  <c r="DX95" i="115"/>
  <c r="DY7" i="115"/>
  <c r="DY93" i="112"/>
  <c r="DY91" i="112"/>
  <c r="DY95" i="112"/>
  <c r="DY56" i="112"/>
  <c r="DW4" i="113"/>
  <c r="DZ7" i="112"/>
  <c r="DY93" i="109"/>
  <c r="DY91" i="109"/>
  <c r="DY56" i="109"/>
  <c r="DY95" i="109"/>
  <c r="DW4" i="110"/>
  <c r="DY56" i="106"/>
  <c r="DY95" i="106"/>
  <c r="DZ7" i="109"/>
  <c r="DY91" i="106"/>
  <c r="DY93" i="106"/>
  <c r="DZ7" i="106"/>
  <c r="DX95" i="100"/>
  <c r="DX91" i="100"/>
  <c r="DX93" i="100"/>
  <c r="DX56" i="100"/>
  <c r="DY7" i="100"/>
  <c r="EB149" i="87" l="1"/>
  <c r="DY95" i="115"/>
  <c r="DZ7" i="115"/>
  <c r="DZ93" i="112"/>
  <c r="DZ91" i="112"/>
  <c r="DZ95" i="112"/>
  <c r="DZ56" i="112"/>
  <c r="DX4" i="113"/>
  <c r="EA7" i="112"/>
  <c r="DZ93" i="109"/>
  <c r="DZ91" i="109"/>
  <c r="DZ56" i="109"/>
  <c r="DZ95" i="109"/>
  <c r="DX4" i="110"/>
  <c r="DZ56" i="106"/>
  <c r="DZ95" i="106"/>
  <c r="EA7" i="109"/>
  <c r="DZ91" i="106"/>
  <c r="DZ93" i="106"/>
  <c r="EA7" i="106"/>
  <c r="DY95" i="100"/>
  <c r="DY91" i="100"/>
  <c r="DY93" i="100"/>
  <c r="DY56" i="100"/>
  <c r="DZ7" i="100"/>
  <c r="EC149" i="87" l="1"/>
  <c r="DZ95" i="115"/>
  <c r="EA7" i="115"/>
  <c r="EA93" i="112"/>
  <c r="EA91" i="112"/>
  <c r="EA95" i="112"/>
  <c r="EA56" i="112"/>
  <c r="DY4" i="113"/>
  <c r="EB7" i="112"/>
  <c r="EA93" i="109"/>
  <c r="EA91" i="109"/>
  <c r="EA56" i="109"/>
  <c r="EA95" i="109"/>
  <c r="DY4" i="110"/>
  <c r="EA56" i="106"/>
  <c r="EA95" i="106"/>
  <c r="EB7" i="109"/>
  <c r="EA91" i="106"/>
  <c r="EA93" i="106"/>
  <c r="EB7" i="106"/>
  <c r="DZ95" i="100"/>
  <c r="DZ91" i="100"/>
  <c r="DZ93" i="100"/>
  <c r="DZ56" i="100"/>
  <c r="EA7" i="100"/>
  <c r="ED149" i="87" l="1"/>
  <c r="EA95" i="115"/>
  <c r="EB7" i="115"/>
  <c r="EB93" i="112"/>
  <c r="EB91" i="112"/>
  <c r="EB95" i="112"/>
  <c r="EB56" i="112"/>
  <c r="DZ4" i="113"/>
  <c r="EC7" i="112"/>
  <c r="EB93" i="109"/>
  <c r="EB91" i="109"/>
  <c r="EB56" i="109"/>
  <c r="EB95" i="109"/>
  <c r="DZ4" i="110"/>
  <c r="EB56" i="106"/>
  <c r="EB95" i="106"/>
  <c r="EC7" i="109"/>
  <c r="EB91" i="106"/>
  <c r="EB93" i="106"/>
  <c r="EC7" i="106"/>
  <c r="EA93" i="100"/>
  <c r="EA91" i="100"/>
  <c r="EA95" i="100"/>
  <c r="EA56" i="100"/>
  <c r="EB7" i="100"/>
  <c r="EE149" i="87" l="1"/>
  <c r="EB95" i="115"/>
  <c r="EC7" i="115"/>
  <c r="EC93" i="112"/>
  <c r="EC91" i="112"/>
  <c r="EC95" i="112"/>
  <c r="EC56" i="112"/>
  <c r="EA4" i="113"/>
  <c r="ED7" i="112"/>
  <c r="EC93" i="109"/>
  <c r="EC91" i="109"/>
  <c r="EC56" i="109"/>
  <c r="EC95" i="109"/>
  <c r="EA4" i="110"/>
  <c r="EC56" i="106"/>
  <c r="EC95" i="106"/>
  <c r="ED7" i="109"/>
  <c r="EC91" i="106"/>
  <c r="EC93" i="106"/>
  <c r="ED7" i="106"/>
  <c r="EB95" i="100"/>
  <c r="EB91" i="100"/>
  <c r="EB93" i="100"/>
  <c r="EB56" i="100"/>
  <c r="EC7" i="100"/>
  <c r="EF149" i="87" l="1"/>
  <c r="EC95" i="115"/>
  <c r="ED7" i="115"/>
  <c r="ED93" i="112"/>
  <c r="ED91" i="112"/>
  <c r="ED95" i="112"/>
  <c r="ED56" i="112"/>
  <c r="EB4" i="113"/>
  <c r="EE7" i="112"/>
  <c r="ED93" i="109"/>
  <c r="ED91" i="109"/>
  <c r="ED56" i="109"/>
  <c r="ED95" i="109"/>
  <c r="EB4" i="110"/>
  <c r="ED56" i="106"/>
  <c r="ED95" i="106"/>
  <c r="EE7" i="109"/>
  <c r="ED91" i="106"/>
  <c r="ED93" i="106"/>
  <c r="EE7" i="106"/>
  <c r="EC93" i="100"/>
  <c r="EC95" i="100"/>
  <c r="EC91" i="100"/>
  <c r="EC56" i="100"/>
  <c r="ED7" i="100"/>
  <c r="EG149" i="87" l="1"/>
  <c r="ED95" i="115"/>
  <c r="EE7" i="115"/>
  <c r="EE93" i="112"/>
  <c r="EE91" i="112"/>
  <c r="EE95" i="112"/>
  <c r="EE56" i="112"/>
  <c r="EC4" i="113"/>
  <c r="EF7" i="112"/>
  <c r="EE93" i="109"/>
  <c r="EE91" i="109"/>
  <c r="EE56" i="109"/>
  <c r="EE95" i="109"/>
  <c r="EC4" i="110"/>
  <c r="EE56" i="106"/>
  <c r="EE95" i="106"/>
  <c r="EF7" i="109"/>
  <c r="EE91" i="106"/>
  <c r="EE93" i="106"/>
  <c r="EF7" i="106"/>
  <c r="ED95" i="100"/>
  <c r="ED91" i="100"/>
  <c r="ED93" i="100"/>
  <c r="ED56" i="100"/>
  <c r="EE7" i="100"/>
  <c r="EH149" i="87" l="1"/>
  <c r="EE95" i="115"/>
  <c r="EF7" i="115"/>
  <c r="EF93" i="112"/>
  <c r="EF91" i="112"/>
  <c r="EF95" i="112"/>
  <c r="EF56" i="112"/>
  <c r="ED4" i="113"/>
  <c r="EG7" i="112"/>
  <c r="EF93" i="109"/>
  <c r="EF91" i="109"/>
  <c r="EF56" i="109"/>
  <c r="EF95" i="109"/>
  <c r="ED4" i="110"/>
  <c r="EF56" i="106"/>
  <c r="EF95" i="106"/>
  <c r="EG7" i="109"/>
  <c r="EF91" i="106"/>
  <c r="EF93" i="106"/>
  <c r="EG7" i="106"/>
  <c r="EE95" i="100"/>
  <c r="EE91" i="100"/>
  <c r="EE93" i="100"/>
  <c r="EE56" i="100"/>
  <c r="EF7" i="100"/>
  <c r="EI149" i="87" l="1"/>
  <c r="EF95" i="115"/>
  <c r="EG7" i="115"/>
  <c r="EG93" i="112"/>
  <c r="EG91" i="112"/>
  <c r="EG95" i="112"/>
  <c r="EG56" i="112"/>
  <c r="EE4" i="113"/>
  <c r="EH7" i="112"/>
  <c r="EG93" i="109"/>
  <c r="EG91" i="109"/>
  <c r="EG56" i="109"/>
  <c r="EG95" i="109"/>
  <c r="EE4" i="110"/>
  <c r="EG56" i="106"/>
  <c r="EG95" i="106"/>
  <c r="EH7" i="109"/>
  <c r="EG91" i="106"/>
  <c r="EG93" i="106"/>
  <c r="EH7" i="106"/>
  <c r="EF95" i="100"/>
  <c r="EF91" i="100"/>
  <c r="EF93" i="100"/>
  <c r="EF56" i="100"/>
  <c r="EG7" i="100"/>
  <c r="EJ149" i="87" l="1"/>
  <c r="EG95" i="115"/>
  <c r="EH7" i="115"/>
  <c r="EH93" i="112"/>
  <c r="EH91" i="112"/>
  <c r="EH95" i="112"/>
  <c r="EH56" i="112"/>
  <c r="EF4" i="113"/>
  <c r="EI7" i="112"/>
  <c r="EH93" i="109"/>
  <c r="EH91" i="109"/>
  <c r="EH56" i="109"/>
  <c r="EH95" i="109"/>
  <c r="EF4" i="110"/>
  <c r="EH56" i="106"/>
  <c r="EH95" i="106"/>
  <c r="EI7" i="109"/>
  <c r="EH91" i="106"/>
  <c r="EH93" i="106"/>
  <c r="EI7" i="106"/>
  <c r="EG95" i="100"/>
  <c r="EG91" i="100"/>
  <c r="EG93" i="100"/>
  <c r="EG56" i="100"/>
  <c r="EH7" i="100"/>
  <c r="EK149" i="87" l="1"/>
  <c r="EH95" i="115"/>
  <c r="EI7" i="115"/>
  <c r="EI93" i="112"/>
  <c r="EI91" i="112"/>
  <c r="EI95" i="112"/>
  <c r="EI56" i="112"/>
  <c r="EG4" i="113"/>
  <c r="EJ7" i="112"/>
  <c r="EI93" i="109"/>
  <c r="EI91" i="109"/>
  <c r="EI56" i="109"/>
  <c r="EI95" i="109"/>
  <c r="EG4" i="110"/>
  <c r="EI56" i="106"/>
  <c r="EI95" i="106"/>
  <c r="EJ7" i="109"/>
  <c r="EI91" i="106"/>
  <c r="EI93" i="106"/>
  <c r="EJ7" i="106"/>
  <c r="EH95" i="100"/>
  <c r="EH91" i="100"/>
  <c r="EH93" i="100"/>
  <c r="EH56" i="100"/>
  <c r="EI7" i="100"/>
  <c r="EL149" i="87" l="1"/>
  <c r="EI95" i="115"/>
  <c r="EJ7" i="115"/>
  <c r="EJ93" i="112"/>
  <c r="EJ91" i="112"/>
  <c r="EJ95" i="112"/>
  <c r="EJ56" i="112"/>
  <c r="EH4" i="113"/>
  <c r="EK7" i="112"/>
  <c r="EJ93" i="109"/>
  <c r="EJ91" i="109"/>
  <c r="EJ56" i="109"/>
  <c r="EJ95" i="109"/>
  <c r="EH4" i="110"/>
  <c r="EJ56" i="106"/>
  <c r="EJ95" i="106"/>
  <c r="EK7" i="109"/>
  <c r="EJ91" i="106"/>
  <c r="EJ93" i="106"/>
  <c r="EK7" i="106"/>
  <c r="EI95" i="100"/>
  <c r="EI91" i="100"/>
  <c r="EI93" i="100"/>
  <c r="EI56" i="100"/>
  <c r="EJ7" i="100"/>
  <c r="EM149" i="87" l="1"/>
  <c r="EJ95" i="115"/>
  <c r="EK7" i="115"/>
  <c r="EK93" i="112"/>
  <c r="EK91" i="112"/>
  <c r="EK95" i="112"/>
  <c r="EK56" i="112"/>
  <c r="EI4" i="113"/>
  <c r="EL7" i="112"/>
  <c r="EK93" i="109"/>
  <c r="EK91" i="109"/>
  <c r="EK56" i="109"/>
  <c r="EK95" i="109"/>
  <c r="EI4" i="110"/>
  <c r="EK56" i="106"/>
  <c r="EK95" i="106"/>
  <c r="EL7" i="109"/>
  <c r="EK91" i="106"/>
  <c r="EK93" i="106"/>
  <c r="EL7" i="106"/>
  <c r="EJ95" i="100"/>
  <c r="EJ91" i="100"/>
  <c r="EJ93" i="100"/>
  <c r="EJ56" i="100"/>
  <c r="EK7" i="100"/>
  <c r="EN149" i="87" l="1"/>
  <c r="EK95" i="115"/>
  <c r="EL7" i="115"/>
  <c r="EL93" i="112"/>
  <c r="EL91" i="112"/>
  <c r="EL95" i="112"/>
  <c r="EL56" i="112"/>
  <c r="EJ4" i="113"/>
  <c r="EM7" i="112"/>
  <c r="EL93" i="109"/>
  <c r="EL91" i="109"/>
  <c r="EL56" i="109"/>
  <c r="EL95" i="109"/>
  <c r="EJ4" i="110"/>
  <c r="EL56" i="106"/>
  <c r="EL95" i="106"/>
  <c r="EM7" i="109"/>
  <c r="EL91" i="106"/>
  <c r="EL93" i="106"/>
  <c r="EM7" i="106"/>
  <c r="EK93" i="100"/>
  <c r="EK95" i="100"/>
  <c r="EK91" i="100"/>
  <c r="EK56" i="100"/>
  <c r="EL7" i="100"/>
  <c r="EO149" i="87" l="1"/>
  <c r="EL95" i="115"/>
  <c r="EM7" i="115"/>
  <c r="EM93" i="112"/>
  <c r="EM91" i="112"/>
  <c r="EM95" i="112"/>
  <c r="EM56" i="112"/>
  <c r="EK4" i="113"/>
  <c r="EN7" i="112"/>
  <c r="EM93" i="109"/>
  <c r="EM91" i="109"/>
  <c r="EM56" i="109"/>
  <c r="EM95" i="109"/>
  <c r="EK4" i="110"/>
  <c r="EM56" i="106"/>
  <c r="EM95" i="106"/>
  <c r="EN7" i="109"/>
  <c r="EM91" i="106"/>
  <c r="EM93" i="106"/>
  <c r="EN7" i="106"/>
  <c r="EL95" i="100"/>
  <c r="EL91" i="100"/>
  <c r="EL93" i="100"/>
  <c r="EL56" i="100"/>
  <c r="EM7" i="100"/>
  <c r="EP149" i="87" l="1"/>
  <c r="EM95" i="115"/>
  <c r="EN7" i="115"/>
  <c r="EN93" i="112"/>
  <c r="EN91" i="112"/>
  <c r="EN95" i="112"/>
  <c r="EN56" i="112"/>
  <c r="EL4" i="113"/>
  <c r="EO7" i="112"/>
  <c r="EN93" i="109"/>
  <c r="EN91" i="109"/>
  <c r="EN56" i="109"/>
  <c r="EN95" i="109"/>
  <c r="EL4" i="110"/>
  <c r="EN56" i="106"/>
  <c r="EN95" i="106"/>
  <c r="EO7" i="109"/>
  <c r="EN91" i="106"/>
  <c r="EN93" i="106"/>
  <c r="EO7" i="106"/>
  <c r="EM95" i="100"/>
  <c r="EM91" i="100"/>
  <c r="EM93" i="100"/>
  <c r="EM56" i="100"/>
  <c r="EN7" i="100"/>
  <c r="EQ149" i="87" l="1"/>
  <c r="EN95" i="115"/>
  <c r="EO7" i="115"/>
  <c r="EO93" i="112"/>
  <c r="EO91" i="112"/>
  <c r="EO95" i="112"/>
  <c r="EO56" i="112"/>
  <c r="EM4" i="113"/>
  <c r="EP7" i="112"/>
  <c r="EO93" i="109"/>
  <c r="EO91" i="109"/>
  <c r="EO56" i="109"/>
  <c r="EO95" i="109"/>
  <c r="EM4" i="110"/>
  <c r="EO56" i="106"/>
  <c r="EO95" i="106"/>
  <c r="EP7" i="109"/>
  <c r="EO91" i="106"/>
  <c r="EO93" i="106"/>
  <c r="EP7" i="106"/>
  <c r="EN95" i="100"/>
  <c r="EN91" i="100"/>
  <c r="EN93" i="100"/>
  <c r="EN56" i="100"/>
  <c r="EO7" i="100"/>
  <c r="ER149" i="87" l="1"/>
  <c r="EO95" i="115"/>
  <c r="EP7" i="115"/>
  <c r="EP93" i="112"/>
  <c r="EP91" i="112"/>
  <c r="EP95" i="112"/>
  <c r="EP56" i="112"/>
  <c r="EN4" i="113"/>
  <c r="EQ7" i="112"/>
  <c r="EP93" i="109"/>
  <c r="EP91" i="109"/>
  <c r="EP56" i="109"/>
  <c r="EP95" i="109"/>
  <c r="EN4" i="110"/>
  <c r="EP56" i="106"/>
  <c r="EP95" i="106"/>
  <c r="EQ7" i="109"/>
  <c r="EP91" i="106"/>
  <c r="EP93" i="106"/>
  <c r="EQ7" i="106"/>
  <c r="EO95" i="100"/>
  <c r="EO91" i="100"/>
  <c r="EO93" i="100"/>
  <c r="EO56" i="100"/>
  <c r="EP7" i="100"/>
  <c r="ES149" i="87" l="1"/>
  <c r="EP95" i="115"/>
  <c r="EQ7" i="115"/>
  <c r="EQ93" i="112"/>
  <c r="EQ91" i="112"/>
  <c r="EQ95" i="112"/>
  <c r="EQ56" i="112"/>
  <c r="EO4" i="113"/>
  <c r="ER7" i="112"/>
  <c r="EQ93" i="109"/>
  <c r="EQ91" i="109"/>
  <c r="EQ56" i="109"/>
  <c r="EQ95" i="109"/>
  <c r="EO4" i="110"/>
  <c r="EQ56" i="106"/>
  <c r="EQ95" i="106"/>
  <c r="ER7" i="109"/>
  <c r="EQ91" i="106"/>
  <c r="EQ93" i="106"/>
  <c r="ER7" i="106"/>
  <c r="EP95" i="100"/>
  <c r="EP91" i="100"/>
  <c r="EP93" i="100"/>
  <c r="EP56" i="100"/>
  <c r="EQ7" i="100"/>
  <c r="ET149" i="87" l="1"/>
  <c r="EQ95" i="115"/>
  <c r="ER7" i="115"/>
  <c r="ER93" i="112"/>
  <c r="ER91" i="112"/>
  <c r="ER95" i="112"/>
  <c r="ER56" i="112"/>
  <c r="EP4" i="113"/>
  <c r="ES7" i="112"/>
  <c r="ER93" i="109"/>
  <c r="ER91" i="109"/>
  <c r="ER56" i="109"/>
  <c r="ER95" i="109"/>
  <c r="EP4" i="110"/>
  <c r="ER56" i="106"/>
  <c r="ER95" i="106"/>
  <c r="ES7" i="109"/>
  <c r="ER91" i="106"/>
  <c r="ER93" i="106"/>
  <c r="ES7" i="106"/>
  <c r="EQ95" i="100"/>
  <c r="EQ91" i="100"/>
  <c r="EQ93" i="100"/>
  <c r="EQ56" i="100"/>
  <c r="ER7" i="100"/>
  <c r="EU149" i="87" l="1"/>
  <c r="ER95" i="115"/>
  <c r="ES7" i="115"/>
  <c r="ES93" i="112"/>
  <c r="ES91" i="112"/>
  <c r="ES95" i="112"/>
  <c r="ES56" i="112"/>
  <c r="EQ4" i="113"/>
  <c r="ET7" i="112"/>
  <c r="ES93" i="109"/>
  <c r="ES91" i="109"/>
  <c r="ES56" i="109"/>
  <c r="ES95" i="109"/>
  <c r="EQ4" i="110"/>
  <c r="ES56" i="106"/>
  <c r="ES95" i="106"/>
  <c r="ET7" i="109"/>
  <c r="ES91" i="106"/>
  <c r="ES93" i="106"/>
  <c r="ET7" i="106"/>
  <c r="ER95" i="100"/>
  <c r="ER91" i="100"/>
  <c r="ER93" i="100"/>
  <c r="ER56" i="100"/>
  <c r="ES7" i="100"/>
  <c r="EV149" i="87" l="1"/>
  <c r="ES95" i="115"/>
  <c r="ET7" i="115"/>
  <c r="ET93" i="112"/>
  <c r="ET91" i="112"/>
  <c r="ET95" i="112"/>
  <c r="ET56" i="112"/>
  <c r="ER4" i="113"/>
  <c r="EU7" i="112"/>
  <c r="ET93" i="109"/>
  <c r="ET91" i="109"/>
  <c r="ET56" i="109"/>
  <c r="ET95" i="109"/>
  <c r="ER4" i="110"/>
  <c r="ET56" i="106"/>
  <c r="ET95" i="106"/>
  <c r="EU7" i="109"/>
  <c r="ET91" i="106"/>
  <c r="ET93" i="106"/>
  <c r="EU7" i="106"/>
  <c r="ES91" i="100"/>
  <c r="ES93" i="100"/>
  <c r="ES95" i="100"/>
  <c r="ES56" i="100"/>
  <c r="ET7" i="100"/>
  <c r="EW149" i="87" l="1"/>
  <c r="ET95" i="115"/>
  <c r="EU7" i="115"/>
  <c r="EU93" i="112"/>
  <c r="EU91" i="112"/>
  <c r="EU95" i="112"/>
  <c r="EU56" i="112"/>
  <c r="ES4" i="113"/>
  <c r="EV7" i="112"/>
  <c r="EU93" i="109"/>
  <c r="EU91" i="109"/>
  <c r="EU56" i="109"/>
  <c r="EU95" i="109"/>
  <c r="ES4" i="110"/>
  <c r="EU56" i="106"/>
  <c r="EU95" i="106"/>
  <c r="EV7" i="109"/>
  <c r="EU91" i="106"/>
  <c r="EU93" i="106"/>
  <c r="EV7" i="106"/>
  <c r="ET95" i="100"/>
  <c r="ET91" i="100"/>
  <c r="ET93" i="100"/>
  <c r="ET56" i="100"/>
  <c r="EU7" i="100"/>
  <c r="EX149" i="87" l="1"/>
  <c r="EU95" i="115"/>
  <c r="EV7" i="115"/>
  <c r="EV93" i="112"/>
  <c r="EV91" i="112"/>
  <c r="EV95" i="112"/>
  <c r="EV56" i="112"/>
  <c r="ET4" i="113"/>
  <c r="EW7" i="112"/>
  <c r="EV93" i="109"/>
  <c r="EV91" i="109"/>
  <c r="EV56" i="109"/>
  <c r="EV95" i="109"/>
  <c r="ET4" i="110"/>
  <c r="EV56" i="106"/>
  <c r="EV95" i="106"/>
  <c r="EW7" i="109"/>
  <c r="EV91" i="106"/>
  <c r="EV93" i="106"/>
  <c r="EW7" i="106"/>
  <c r="EU95" i="100"/>
  <c r="EU91" i="100"/>
  <c r="EU93" i="100"/>
  <c r="EU56" i="100"/>
  <c r="EV7" i="100"/>
  <c r="EY149" i="87" l="1"/>
  <c r="EV95" i="115"/>
  <c r="EW7" i="115"/>
  <c r="EW93" i="112"/>
  <c r="EW91" i="112"/>
  <c r="EW95" i="112"/>
  <c r="EW56" i="112"/>
  <c r="EU4" i="113"/>
  <c r="EX7" i="112"/>
  <c r="EW93" i="109"/>
  <c r="EW91" i="109"/>
  <c r="EW56" i="109"/>
  <c r="EW95" i="109"/>
  <c r="EU4" i="110"/>
  <c r="EW56" i="106"/>
  <c r="EW95" i="106"/>
  <c r="EX7" i="109"/>
  <c r="EW91" i="106"/>
  <c r="EW93" i="106"/>
  <c r="EX7" i="106"/>
  <c r="EV95" i="100"/>
  <c r="EV91" i="100"/>
  <c r="EV93" i="100"/>
  <c r="EV56" i="100"/>
  <c r="EW7" i="100"/>
  <c r="EZ149" i="87" l="1"/>
  <c r="EW95" i="115"/>
  <c r="EX7" i="115"/>
  <c r="EX93" i="112"/>
  <c r="EX91" i="112"/>
  <c r="EX95" i="112"/>
  <c r="EX56" i="112"/>
  <c r="EV4" i="113"/>
  <c r="EY7" i="112"/>
  <c r="EX93" i="109"/>
  <c r="EX91" i="109"/>
  <c r="EX56" i="109"/>
  <c r="EX95" i="109"/>
  <c r="EV4" i="110"/>
  <c r="EX56" i="106"/>
  <c r="EX95" i="106"/>
  <c r="EY7" i="109"/>
  <c r="EX91" i="106"/>
  <c r="EX93" i="106"/>
  <c r="EY7" i="106"/>
  <c r="EW95" i="100"/>
  <c r="EW91" i="100"/>
  <c r="EW93" i="100"/>
  <c r="EW56" i="100"/>
  <c r="EX7" i="100"/>
  <c r="FA149" i="87" l="1"/>
  <c r="EX95" i="115"/>
  <c r="EY7" i="115"/>
  <c r="EY93" i="112"/>
  <c r="EY91" i="112"/>
  <c r="EY95" i="112"/>
  <c r="EY56" i="112"/>
  <c r="EW4" i="113"/>
  <c r="EZ7" i="112"/>
  <c r="EY93" i="109"/>
  <c r="EY91" i="109"/>
  <c r="EY56" i="109"/>
  <c r="EY95" i="109"/>
  <c r="EW4" i="110"/>
  <c r="EY56" i="106"/>
  <c r="EY95" i="106"/>
  <c r="EZ7" i="109"/>
  <c r="EY91" i="106"/>
  <c r="EY93" i="106"/>
  <c r="EZ7" i="106"/>
  <c r="EX95" i="100"/>
  <c r="EX91" i="100"/>
  <c r="EX93" i="100"/>
  <c r="EX56" i="100"/>
  <c r="EY7" i="100"/>
  <c r="FB149" i="87" l="1"/>
  <c r="EY95" i="115"/>
  <c r="EZ7" i="115"/>
  <c r="EZ93" i="112"/>
  <c r="EZ91" i="112"/>
  <c r="EZ95" i="112"/>
  <c r="EZ56" i="112"/>
  <c r="EX4" i="113"/>
  <c r="FA7" i="112"/>
  <c r="EZ93" i="109"/>
  <c r="EZ91" i="109"/>
  <c r="EZ56" i="109"/>
  <c r="EZ95" i="109"/>
  <c r="EX4" i="110"/>
  <c r="EZ56" i="106"/>
  <c r="EZ95" i="106"/>
  <c r="FA7" i="109"/>
  <c r="EZ91" i="106"/>
  <c r="EZ93" i="106"/>
  <c r="FA7" i="106"/>
  <c r="EY91" i="100"/>
  <c r="EY93" i="100"/>
  <c r="EY95" i="100"/>
  <c r="EY56" i="100"/>
  <c r="EZ7" i="100"/>
  <c r="FC149" i="87" l="1"/>
  <c r="EZ95" i="115"/>
  <c r="FA7" i="115"/>
  <c r="FA93" i="112"/>
  <c r="FA91" i="112"/>
  <c r="FA95" i="112"/>
  <c r="FA56" i="112"/>
  <c r="EY4" i="113"/>
  <c r="FB7" i="112"/>
  <c r="FA93" i="109"/>
  <c r="FA91" i="109"/>
  <c r="FA56" i="109"/>
  <c r="FA95" i="109"/>
  <c r="EY4" i="110"/>
  <c r="FA56" i="106"/>
  <c r="FA95" i="106"/>
  <c r="FB7" i="109"/>
  <c r="FA91" i="106"/>
  <c r="FA93" i="106"/>
  <c r="FB7" i="106"/>
  <c r="EZ95" i="100"/>
  <c r="EZ91" i="100"/>
  <c r="EZ93" i="100"/>
  <c r="EZ56" i="100"/>
  <c r="FA7" i="100"/>
  <c r="FD149" i="87" l="1"/>
  <c r="FA95" i="115"/>
  <c r="FB7" i="115"/>
  <c r="FB93" i="112"/>
  <c r="FB91" i="112"/>
  <c r="FB95" i="112"/>
  <c r="FB56" i="112"/>
  <c r="EZ4" i="113"/>
  <c r="FC7" i="112"/>
  <c r="FB93" i="109"/>
  <c r="FB91" i="109"/>
  <c r="FB56" i="109"/>
  <c r="FB95" i="109"/>
  <c r="EZ4" i="110"/>
  <c r="FB56" i="106"/>
  <c r="FB95" i="106"/>
  <c r="FC7" i="109"/>
  <c r="FB91" i="106"/>
  <c r="FB93" i="106"/>
  <c r="FC7" i="106"/>
  <c r="FA91" i="100"/>
  <c r="FA93" i="100"/>
  <c r="FA95" i="100"/>
  <c r="FA56" i="100"/>
  <c r="FB7" i="100"/>
  <c r="FE149" i="87" l="1"/>
  <c r="FB95" i="115"/>
  <c r="FC7" i="115"/>
  <c r="FC93" i="112"/>
  <c r="FC91" i="112"/>
  <c r="FC95" i="112"/>
  <c r="FC56" i="112"/>
  <c r="FA4" i="113"/>
  <c r="FD7" i="112"/>
  <c r="FC93" i="109"/>
  <c r="FC91" i="109"/>
  <c r="FC56" i="109"/>
  <c r="FC95" i="109"/>
  <c r="FA4" i="110"/>
  <c r="FC56" i="106"/>
  <c r="FC95" i="106"/>
  <c r="FD7" i="109"/>
  <c r="FC91" i="106"/>
  <c r="FC93" i="106"/>
  <c r="FD7" i="106"/>
  <c r="FB95" i="100"/>
  <c r="FB91" i="100"/>
  <c r="FB93" i="100"/>
  <c r="FB56" i="100"/>
  <c r="FC7" i="100"/>
  <c r="FF149" i="87" l="1"/>
  <c r="FC95" i="115"/>
  <c r="FD7" i="115"/>
  <c r="FD93" i="112"/>
  <c r="FD91" i="112"/>
  <c r="FD95" i="112"/>
  <c r="FD56" i="112"/>
  <c r="FB4" i="113"/>
  <c r="FE7" i="112"/>
  <c r="FD93" i="109"/>
  <c r="FD91" i="109"/>
  <c r="FD56" i="109"/>
  <c r="FD95" i="109"/>
  <c r="FB4" i="110"/>
  <c r="FD56" i="106"/>
  <c r="FD95" i="106"/>
  <c r="FE7" i="109"/>
  <c r="FD91" i="106"/>
  <c r="FD93" i="106"/>
  <c r="FE7" i="106"/>
  <c r="FC95" i="100"/>
  <c r="FC91" i="100"/>
  <c r="FC93" i="100"/>
  <c r="FC56" i="100"/>
  <c r="FD7" i="100"/>
  <c r="FG149" i="87" l="1"/>
  <c r="FD95" i="115"/>
  <c r="FE7" i="115"/>
  <c r="FE93" i="112"/>
  <c r="FE91" i="112"/>
  <c r="FE95" i="112"/>
  <c r="FE56" i="112"/>
  <c r="FC4" i="113"/>
  <c r="FF7" i="112"/>
  <c r="FE93" i="109"/>
  <c r="FE91" i="109"/>
  <c r="FE56" i="109"/>
  <c r="FE95" i="109"/>
  <c r="FC4" i="110"/>
  <c r="FE56" i="106"/>
  <c r="FE95" i="106"/>
  <c r="FF7" i="109"/>
  <c r="FE91" i="106"/>
  <c r="FE93" i="106"/>
  <c r="FF7" i="106"/>
  <c r="FD95" i="100"/>
  <c r="FD91" i="100"/>
  <c r="FD93" i="100"/>
  <c r="FD56" i="100"/>
  <c r="FE7" i="100"/>
  <c r="FH149" i="87" l="1"/>
  <c r="FE95" i="115"/>
  <c r="FF7" i="115"/>
  <c r="FF93" i="112"/>
  <c r="FF91" i="112"/>
  <c r="FF95" i="112"/>
  <c r="FF56" i="112"/>
  <c r="FD4" i="113"/>
  <c r="FG7" i="112"/>
  <c r="FF93" i="109"/>
  <c r="FF91" i="109"/>
  <c r="FF56" i="109"/>
  <c r="FF95" i="109"/>
  <c r="FD4" i="110"/>
  <c r="FF56" i="106"/>
  <c r="FF95" i="106"/>
  <c r="FG7" i="109"/>
  <c r="FF91" i="106"/>
  <c r="FF93" i="106"/>
  <c r="FG7" i="106"/>
  <c r="FE95" i="100"/>
  <c r="FE91" i="100"/>
  <c r="FE93" i="100"/>
  <c r="FE56" i="100"/>
  <c r="FF7" i="100"/>
  <c r="FI149" i="87" l="1"/>
  <c r="FF95" i="115"/>
  <c r="FG7" i="115"/>
  <c r="FG93" i="112"/>
  <c r="FG91" i="112"/>
  <c r="FG95" i="112"/>
  <c r="FG56" i="112"/>
  <c r="FE4" i="113"/>
  <c r="FH7" i="112"/>
  <c r="FG93" i="109"/>
  <c r="FG91" i="109"/>
  <c r="FG56" i="109"/>
  <c r="FG95" i="109"/>
  <c r="FE4" i="110"/>
  <c r="FG56" i="106"/>
  <c r="FG95" i="106"/>
  <c r="FH7" i="109"/>
  <c r="FG91" i="106"/>
  <c r="FG93" i="106"/>
  <c r="FH7" i="106"/>
  <c r="FF95" i="100"/>
  <c r="FF91" i="100"/>
  <c r="FF93" i="100"/>
  <c r="FF56" i="100"/>
  <c r="FG7" i="100"/>
  <c r="FJ149" i="87" l="1"/>
  <c r="FG95" i="115"/>
  <c r="FH7" i="115"/>
  <c r="FH93" i="112"/>
  <c r="FH91" i="112"/>
  <c r="FH95" i="112"/>
  <c r="FH56" i="112"/>
  <c r="FF4" i="113"/>
  <c r="FI7" i="112"/>
  <c r="FH93" i="109"/>
  <c r="FH91" i="109"/>
  <c r="FH56" i="109"/>
  <c r="FH95" i="109"/>
  <c r="FF4" i="110"/>
  <c r="FH56" i="106"/>
  <c r="FH95" i="106"/>
  <c r="FI7" i="109"/>
  <c r="FH91" i="106"/>
  <c r="FH93" i="106"/>
  <c r="FI7" i="106"/>
  <c r="FG95" i="100"/>
  <c r="FG93" i="100"/>
  <c r="FG91" i="100"/>
  <c r="FG56" i="100"/>
  <c r="FH7" i="100"/>
  <c r="FK149" i="87" l="1"/>
  <c r="FH95" i="115"/>
  <c r="FI7" i="115"/>
  <c r="FI93" i="112"/>
  <c r="FI91" i="112"/>
  <c r="FI95" i="112"/>
  <c r="FI56" i="112"/>
  <c r="FG4" i="113"/>
  <c r="FJ7" i="112"/>
  <c r="FI93" i="109"/>
  <c r="FI91" i="109"/>
  <c r="FI56" i="109"/>
  <c r="FI95" i="109"/>
  <c r="FG4" i="110"/>
  <c r="FI56" i="106"/>
  <c r="FI95" i="106"/>
  <c r="FJ7" i="109"/>
  <c r="FI91" i="106"/>
  <c r="FI93" i="106"/>
  <c r="FJ7" i="106"/>
  <c r="FH95" i="100"/>
  <c r="FH91" i="100"/>
  <c r="FH93" i="100"/>
  <c r="FH56" i="100"/>
  <c r="FI7" i="100"/>
  <c r="FL149" i="87" l="1"/>
  <c r="FI95" i="115"/>
  <c r="FJ7" i="115"/>
  <c r="FJ93" i="112"/>
  <c r="FJ91" i="112"/>
  <c r="FJ95" i="112"/>
  <c r="FJ56" i="112"/>
  <c r="FH4" i="113"/>
  <c r="FK7" i="112"/>
  <c r="FJ93" i="109"/>
  <c r="FJ91" i="109"/>
  <c r="FJ56" i="109"/>
  <c r="FJ95" i="109"/>
  <c r="FH4" i="110"/>
  <c r="FJ56" i="106"/>
  <c r="FJ95" i="106"/>
  <c r="FK7" i="109"/>
  <c r="FJ91" i="106"/>
  <c r="FJ93" i="106"/>
  <c r="FK7" i="106"/>
  <c r="FI91" i="100"/>
  <c r="FI93" i="100"/>
  <c r="FI95" i="100"/>
  <c r="FI56" i="100"/>
  <c r="FJ7" i="100"/>
  <c r="FM149" i="87" l="1"/>
  <c r="FJ95" i="115"/>
  <c r="FK7" i="115"/>
  <c r="FK93" i="112"/>
  <c r="FK91" i="112"/>
  <c r="FK95" i="112"/>
  <c r="FK56" i="112"/>
  <c r="FI4" i="113"/>
  <c r="FL7" i="112"/>
  <c r="FK93" i="109"/>
  <c r="FK91" i="109"/>
  <c r="FK56" i="109"/>
  <c r="FK95" i="109"/>
  <c r="FI4" i="110"/>
  <c r="FK56" i="106"/>
  <c r="FK95" i="106"/>
  <c r="FL7" i="109"/>
  <c r="FK91" i="106"/>
  <c r="FK93" i="106"/>
  <c r="FL7" i="106"/>
  <c r="FJ95" i="100"/>
  <c r="FJ91" i="100"/>
  <c r="FJ93" i="100"/>
  <c r="FJ56" i="100"/>
  <c r="FK7" i="100"/>
  <c r="FN149" i="87" l="1"/>
  <c r="FK95" i="115"/>
  <c r="FL7" i="115"/>
  <c r="FL93" i="112"/>
  <c r="FL91" i="112"/>
  <c r="FL95" i="112"/>
  <c r="FL56" i="112"/>
  <c r="FJ4" i="113"/>
  <c r="FM7" i="112"/>
  <c r="FL93" i="109"/>
  <c r="FL91" i="109"/>
  <c r="FL56" i="109"/>
  <c r="FL95" i="109"/>
  <c r="FJ4" i="110"/>
  <c r="FL56" i="106"/>
  <c r="FL95" i="106"/>
  <c r="FM7" i="109"/>
  <c r="FL91" i="106"/>
  <c r="FL93" i="106"/>
  <c r="FM7" i="106"/>
  <c r="FK95" i="100"/>
  <c r="FK91" i="100"/>
  <c r="FK93" i="100"/>
  <c r="FK56" i="100"/>
  <c r="FL7" i="100"/>
  <c r="FO149" i="87" l="1"/>
  <c r="FL95" i="115"/>
  <c r="FM7" i="115"/>
  <c r="FM93" i="112"/>
  <c r="FM91" i="112"/>
  <c r="FM95" i="112"/>
  <c r="FM56" i="112"/>
  <c r="FK4" i="113"/>
  <c r="FN7" i="112"/>
  <c r="FM93" i="109"/>
  <c r="FM91" i="109"/>
  <c r="FM56" i="109"/>
  <c r="FM95" i="109"/>
  <c r="FK4" i="110"/>
  <c r="FM56" i="106"/>
  <c r="FM95" i="106"/>
  <c r="FN7" i="109"/>
  <c r="FM91" i="106"/>
  <c r="FM93" i="106"/>
  <c r="FN7" i="106"/>
  <c r="FL95" i="100"/>
  <c r="FL91" i="100"/>
  <c r="FL93" i="100"/>
  <c r="FL56" i="100"/>
  <c r="FM7" i="100"/>
  <c r="FP149" i="87" l="1"/>
  <c r="FM95" i="115"/>
  <c r="FN7" i="115"/>
  <c r="FN93" i="112"/>
  <c r="FN91" i="112"/>
  <c r="FN95" i="112"/>
  <c r="FN56" i="112"/>
  <c r="FL4" i="113"/>
  <c r="FO7" i="112"/>
  <c r="FN93" i="109"/>
  <c r="FN91" i="109"/>
  <c r="FN56" i="109"/>
  <c r="FN95" i="109"/>
  <c r="FL4" i="110"/>
  <c r="FN56" i="106"/>
  <c r="FN95" i="106"/>
  <c r="FO7" i="109"/>
  <c r="FN91" i="106"/>
  <c r="FN93" i="106"/>
  <c r="FO7" i="106"/>
  <c r="FM95" i="100"/>
  <c r="FM91" i="100"/>
  <c r="FM93" i="100"/>
  <c r="FM56" i="100"/>
  <c r="FN7" i="100"/>
  <c r="FQ149" i="87" l="1"/>
  <c r="FN95" i="115"/>
  <c r="FO7" i="115"/>
  <c r="FO93" i="112"/>
  <c r="FO91" i="112"/>
  <c r="FO95" i="112"/>
  <c r="FO56" i="112"/>
  <c r="FM4" i="113"/>
  <c r="FP7" i="112"/>
  <c r="FO93" i="109"/>
  <c r="FO91" i="109"/>
  <c r="FO56" i="109"/>
  <c r="FO95" i="109"/>
  <c r="FM4" i="110"/>
  <c r="FO56" i="106"/>
  <c r="FO95" i="106"/>
  <c r="FP7" i="109"/>
  <c r="FO91" i="106"/>
  <c r="FO93" i="106"/>
  <c r="FP7" i="106"/>
  <c r="FN95" i="100"/>
  <c r="FN91" i="100"/>
  <c r="FN93" i="100"/>
  <c r="FN56" i="100"/>
  <c r="FO7" i="100"/>
  <c r="FR149" i="87" l="1"/>
  <c r="FO95" i="115"/>
  <c r="FP7" i="115"/>
  <c r="FP93" i="112"/>
  <c r="FP91" i="112"/>
  <c r="FP95" i="112"/>
  <c r="FP56" i="112"/>
  <c r="FN4" i="113"/>
  <c r="FQ7" i="112"/>
  <c r="FP93" i="109"/>
  <c r="FP91" i="109"/>
  <c r="FP56" i="109"/>
  <c r="FP95" i="109"/>
  <c r="FN4" i="110"/>
  <c r="FP56" i="106"/>
  <c r="FP95" i="106"/>
  <c r="FQ7" i="109"/>
  <c r="FP91" i="106"/>
  <c r="FP93" i="106"/>
  <c r="FQ7" i="106"/>
  <c r="FO91" i="100"/>
  <c r="FO95" i="100"/>
  <c r="FO93" i="100"/>
  <c r="FO56" i="100"/>
  <c r="FP7" i="100"/>
  <c r="FS149" i="87" l="1"/>
  <c r="FP95" i="115"/>
  <c r="FQ7" i="115"/>
  <c r="FQ93" i="112"/>
  <c r="FQ91" i="112"/>
  <c r="FQ95" i="112"/>
  <c r="FQ56" i="112"/>
  <c r="FO4" i="113"/>
  <c r="FR7" i="112"/>
  <c r="FQ93" i="109"/>
  <c r="FQ91" i="109"/>
  <c r="FQ56" i="109"/>
  <c r="FQ95" i="109"/>
  <c r="FO4" i="110"/>
  <c r="FQ56" i="106"/>
  <c r="FQ95" i="106"/>
  <c r="FR7" i="109"/>
  <c r="FQ91" i="106"/>
  <c r="FQ93" i="106"/>
  <c r="FR7" i="106"/>
  <c r="FP95" i="100"/>
  <c r="FP91" i="100"/>
  <c r="FP93" i="100"/>
  <c r="FP56" i="100"/>
  <c r="FQ7" i="100"/>
  <c r="FT149" i="87" l="1"/>
  <c r="FQ95" i="115"/>
  <c r="FR7" i="115"/>
  <c r="FR93" i="112"/>
  <c r="FR91" i="112"/>
  <c r="FR95" i="112"/>
  <c r="FR56" i="112"/>
  <c r="FP4" i="113"/>
  <c r="FS7" i="112"/>
  <c r="FR93" i="109"/>
  <c r="FR91" i="109"/>
  <c r="FR56" i="109"/>
  <c r="FR95" i="109"/>
  <c r="FP4" i="110"/>
  <c r="FR56" i="106"/>
  <c r="FR95" i="106"/>
  <c r="FS7" i="109"/>
  <c r="FR91" i="106"/>
  <c r="FR93" i="106"/>
  <c r="FS7" i="106"/>
  <c r="FQ91" i="100"/>
  <c r="FQ95" i="100"/>
  <c r="FQ93" i="100"/>
  <c r="FQ56" i="100"/>
  <c r="FR7" i="100"/>
  <c r="FU149" i="87" l="1"/>
  <c r="FR95" i="115"/>
  <c r="FS7" i="115"/>
  <c r="FS93" i="112"/>
  <c r="FS91" i="112"/>
  <c r="FS95" i="112"/>
  <c r="FS56" i="112"/>
  <c r="FQ4" i="113"/>
  <c r="FT7" i="112"/>
  <c r="FS93" i="109"/>
  <c r="FS91" i="109"/>
  <c r="FS56" i="109"/>
  <c r="FS95" i="109"/>
  <c r="FQ4" i="110"/>
  <c r="FS56" i="106"/>
  <c r="FS95" i="106"/>
  <c r="FT7" i="109"/>
  <c r="FS91" i="106"/>
  <c r="FS93" i="106"/>
  <c r="FT7" i="106"/>
  <c r="FR95" i="100"/>
  <c r="FR91" i="100"/>
  <c r="FR93" i="100"/>
  <c r="FR56" i="100"/>
  <c r="FS7" i="100"/>
  <c r="FV149" i="87" l="1"/>
  <c r="FS95" i="115"/>
  <c r="FT7" i="115"/>
  <c r="FT93" i="112"/>
  <c r="FT91" i="112"/>
  <c r="FT95" i="112"/>
  <c r="FT56" i="112"/>
  <c r="FR4" i="113"/>
  <c r="FU7" i="112"/>
  <c r="FT93" i="109"/>
  <c r="FT91" i="109"/>
  <c r="FT56" i="109"/>
  <c r="FT95" i="109"/>
  <c r="FR4" i="110"/>
  <c r="FT56" i="106"/>
  <c r="FT95" i="106"/>
  <c r="FU7" i="109"/>
  <c r="FT91" i="106"/>
  <c r="FT93" i="106"/>
  <c r="FU7" i="106"/>
  <c r="FS95" i="100"/>
  <c r="FS91" i="100"/>
  <c r="FS93" i="100"/>
  <c r="FS56" i="100"/>
  <c r="FT7" i="100"/>
  <c r="FW149" i="87" l="1"/>
  <c r="FT95" i="115"/>
  <c r="FU7" i="115"/>
  <c r="FU93" i="112"/>
  <c r="FU91" i="112"/>
  <c r="FU95" i="112"/>
  <c r="FU56" i="112"/>
  <c r="FS4" i="113"/>
  <c r="FV7" i="112"/>
  <c r="FU93" i="109"/>
  <c r="FU91" i="109"/>
  <c r="FU56" i="109"/>
  <c r="FU95" i="109"/>
  <c r="FS4" i="110"/>
  <c r="FU56" i="106"/>
  <c r="FU95" i="106"/>
  <c r="FV7" i="109"/>
  <c r="FU91" i="106"/>
  <c r="FU93" i="106"/>
  <c r="FV7" i="106"/>
  <c r="FT95" i="100"/>
  <c r="FT91" i="100"/>
  <c r="FT93" i="100"/>
  <c r="FT56" i="100"/>
  <c r="FU7" i="100"/>
  <c r="FX149" i="87" l="1"/>
  <c r="FU95" i="115"/>
  <c r="FV7" i="115"/>
  <c r="FV93" i="112"/>
  <c r="FV91" i="112"/>
  <c r="FV95" i="112"/>
  <c r="FV56" i="112"/>
  <c r="FT4" i="113"/>
  <c r="FW7" i="112"/>
  <c r="FV93" i="109"/>
  <c r="FV91" i="109"/>
  <c r="FV56" i="109"/>
  <c r="FV95" i="109"/>
  <c r="FT4" i="110"/>
  <c r="FV56" i="106"/>
  <c r="FV95" i="106"/>
  <c r="FW7" i="109"/>
  <c r="FV91" i="106"/>
  <c r="FV93" i="106"/>
  <c r="FW7" i="106"/>
  <c r="FU95" i="100"/>
  <c r="FU91" i="100"/>
  <c r="FU93" i="100"/>
  <c r="FU56" i="100"/>
  <c r="FV7" i="100"/>
  <c r="FY149" i="87" l="1"/>
  <c r="FV95" i="115"/>
  <c r="FW7" i="115"/>
  <c r="FW93" i="112"/>
  <c r="FW91" i="112"/>
  <c r="FW95" i="112"/>
  <c r="FW56" i="112"/>
  <c r="FU4" i="113"/>
  <c r="FX7" i="112"/>
  <c r="FW93" i="109"/>
  <c r="FW91" i="109"/>
  <c r="FW56" i="109"/>
  <c r="FW95" i="109"/>
  <c r="FU4" i="110"/>
  <c r="FW56" i="106"/>
  <c r="FW95" i="106"/>
  <c r="FX7" i="109"/>
  <c r="FW91" i="106"/>
  <c r="FW93" i="106"/>
  <c r="FX7" i="106"/>
  <c r="FV95" i="100"/>
  <c r="FV91" i="100"/>
  <c r="FV93" i="100"/>
  <c r="FV56" i="100"/>
  <c r="FW7" i="100"/>
  <c r="FZ149" i="87" l="1"/>
  <c r="FW95" i="115"/>
  <c r="FX7" i="115"/>
  <c r="FX93" i="112"/>
  <c r="FX91" i="112"/>
  <c r="FX95" i="112"/>
  <c r="FX56" i="112"/>
  <c r="FV4" i="113"/>
  <c r="FY7" i="112"/>
  <c r="FX93" i="109"/>
  <c r="FX91" i="109"/>
  <c r="FX56" i="109"/>
  <c r="FX95" i="109"/>
  <c r="FV4" i="110"/>
  <c r="FX56" i="106"/>
  <c r="FX95" i="106"/>
  <c r="FY7" i="109"/>
  <c r="FX91" i="106"/>
  <c r="FX93" i="106"/>
  <c r="FY7" i="106"/>
  <c r="FW93" i="100"/>
  <c r="FW95" i="100"/>
  <c r="FW91" i="100"/>
  <c r="FW56" i="100"/>
  <c r="FX7" i="100"/>
  <c r="GA149" i="87" l="1"/>
  <c r="FX95" i="115"/>
  <c r="FY7" i="115"/>
  <c r="FY93" i="112"/>
  <c r="FY91" i="112"/>
  <c r="FY95" i="112"/>
  <c r="FY56" i="112"/>
  <c r="FW4" i="113"/>
  <c r="FZ7" i="112"/>
  <c r="FY93" i="109"/>
  <c r="FY91" i="109"/>
  <c r="FY56" i="109"/>
  <c r="FY95" i="109"/>
  <c r="FW4" i="110"/>
  <c r="FY56" i="106"/>
  <c r="FY95" i="106"/>
  <c r="FZ7" i="109"/>
  <c r="FY91" i="106"/>
  <c r="FY93" i="106"/>
  <c r="FZ7" i="106"/>
  <c r="FX95" i="100"/>
  <c r="FX91" i="100"/>
  <c r="FX93" i="100"/>
  <c r="FX56" i="100"/>
  <c r="FY7" i="100"/>
  <c r="GB149" i="87" l="1"/>
  <c r="FY95" i="115"/>
  <c r="FZ7" i="115"/>
  <c r="FZ93" i="112"/>
  <c r="FZ91" i="112"/>
  <c r="FZ95" i="112"/>
  <c r="FZ56" i="112"/>
  <c r="FX4" i="113"/>
  <c r="GA7" i="112"/>
  <c r="FZ93" i="109"/>
  <c r="FZ91" i="109"/>
  <c r="FZ56" i="109"/>
  <c r="FZ95" i="109"/>
  <c r="FX4" i="110"/>
  <c r="FZ56" i="106"/>
  <c r="FZ95" i="106"/>
  <c r="GA7" i="109"/>
  <c r="FZ91" i="106"/>
  <c r="FZ93" i="106"/>
  <c r="GA7" i="106"/>
  <c r="FY95" i="100"/>
  <c r="FY91" i="100"/>
  <c r="FY93" i="100"/>
  <c r="FY56" i="100"/>
  <c r="FZ7" i="100"/>
  <c r="GC149" i="87" l="1"/>
  <c r="FZ95" i="115"/>
  <c r="GA7" i="115"/>
  <c r="GA93" i="112"/>
  <c r="GA91" i="112"/>
  <c r="GA95" i="112"/>
  <c r="GA56" i="112"/>
  <c r="FY4" i="113"/>
  <c r="GB7" i="112"/>
  <c r="GA93" i="109"/>
  <c r="GA91" i="109"/>
  <c r="GA56" i="109"/>
  <c r="GA95" i="109"/>
  <c r="FY4" i="110"/>
  <c r="GA56" i="106"/>
  <c r="GA95" i="106"/>
  <c r="GB7" i="109"/>
  <c r="GA91" i="106"/>
  <c r="GA93" i="106"/>
  <c r="GB7" i="106"/>
  <c r="FZ95" i="100"/>
  <c r="FZ91" i="100"/>
  <c r="FZ93" i="100"/>
  <c r="FZ56" i="100"/>
  <c r="GA7" i="100"/>
  <c r="GD149" i="87" l="1"/>
  <c r="GA95" i="115"/>
  <c r="GB7" i="115"/>
  <c r="GB93" i="112"/>
  <c r="GB91" i="112"/>
  <c r="GB95" i="112"/>
  <c r="GB56" i="112"/>
  <c r="FZ4" i="113"/>
  <c r="GC7" i="112"/>
  <c r="GB93" i="109"/>
  <c r="GB91" i="109"/>
  <c r="GB56" i="109"/>
  <c r="GB95" i="109"/>
  <c r="FZ4" i="110"/>
  <c r="GB56" i="106"/>
  <c r="GB95" i="106"/>
  <c r="GC7" i="109"/>
  <c r="GB91" i="106"/>
  <c r="GB93" i="106"/>
  <c r="GC7" i="106"/>
  <c r="GA95" i="100"/>
  <c r="GA91" i="100"/>
  <c r="GA93" i="100"/>
  <c r="GA56" i="100"/>
  <c r="GB7" i="100"/>
  <c r="GE149" i="87" l="1"/>
  <c r="GB95" i="115"/>
  <c r="GC7" i="115"/>
  <c r="GC93" i="112"/>
  <c r="GC91" i="112"/>
  <c r="GC95" i="112"/>
  <c r="GC56" i="112"/>
  <c r="GA4" i="113"/>
  <c r="GD7" i="112"/>
  <c r="GC93" i="109"/>
  <c r="GC91" i="109"/>
  <c r="GC56" i="109"/>
  <c r="GC95" i="109"/>
  <c r="GA4" i="110"/>
  <c r="GC56" i="106"/>
  <c r="GC95" i="106"/>
  <c r="GD7" i="109"/>
  <c r="GC91" i="106"/>
  <c r="GC93" i="106"/>
  <c r="GD7" i="106"/>
  <c r="GB95" i="100"/>
  <c r="GB91" i="100"/>
  <c r="GB93" i="100"/>
  <c r="GB56" i="100"/>
  <c r="GC7" i="100"/>
  <c r="GF149" i="87" l="1"/>
  <c r="GC95" i="115"/>
  <c r="GD7" i="115"/>
  <c r="GD93" i="112"/>
  <c r="GD91" i="112"/>
  <c r="GD95" i="112"/>
  <c r="GD56" i="112"/>
  <c r="GB4" i="113"/>
  <c r="GE7" i="112"/>
  <c r="GD93" i="109"/>
  <c r="GD91" i="109"/>
  <c r="GD56" i="109"/>
  <c r="GD95" i="109"/>
  <c r="GB4" i="110"/>
  <c r="GD56" i="106"/>
  <c r="GD95" i="106"/>
  <c r="GE7" i="109"/>
  <c r="GD91" i="106"/>
  <c r="GD93" i="106"/>
  <c r="GE7" i="106"/>
  <c r="GC95" i="100"/>
  <c r="GC91" i="100"/>
  <c r="GC93" i="100"/>
  <c r="GC56" i="100"/>
  <c r="GD7" i="100"/>
  <c r="GG149" i="87" l="1"/>
  <c r="GD95" i="115"/>
  <c r="GE7" i="115"/>
  <c r="GE93" i="112"/>
  <c r="GE91" i="112"/>
  <c r="GE95" i="112"/>
  <c r="GE56" i="112"/>
  <c r="GC4" i="113"/>
  <c r="GF7" i="112"/>
  <c r="GE93" i="109"/>
  <c r="GE91" i="109"/>
  <c r="GE56" i="109"/>
  <c r="GE95" i="109"/>
  <c r="GC4" i="110"/>
  <c r="GE56" i="106"/>
  <c r="GE95" i="106"/>
  <c r="GF7" i="109"/>
  <c r="GE91" i="106"/>
  <c r="GE93" i="106"/>
  <c r="GF7" i="106"/>
  <c r="GD95" i="100"/>
  <c r="GD91" i="100"/>
  <c r="GD93" i="100"/>
  <c r="GD56" i="100"/>
  <c r="GE7" i="100"/>
  <c r="GH149" i="87" l="1"/>
  <c r="GE95" i="115"/>
  <c r="GF7" i="115"/>
  <c r="GF93" i="112"/>
  <c r="GF91" i="112"/>
  <c r="GF95" i="112"/>
  <c r="GF56" i="112"/>
  <c r="GD4" i="113"/>
  <c r="GG7" i="112"/>
  <c r="GF93" i="109"/>
  <c r="GF91" i="109"/>
  <c r="GF56" i="109"/>
  <c r="GF95" i="109"/>
  <c r="GD4" i="110"/>
  <c r="GF56" i="106"/>
  <c r="GF95" i="106"/>
  <c r="GG7" i="109"/>
  <c r="GF91" i="106"/>
  <c r="GF93" i="106"/>
  <c r="GG7" i="106"/>
  <c r="GE95" i="100"/>
  <c r="GE93" i="100"/>
  <c r="GE91" i="100"/>
  <c r="GE56" i="100"/>
  <c r="GF7" i="100"/>
  <c r="GI149" i="87" l="1"/>
  <c r="GF95" i="115"/>
  <c r="GG7" i="115"/>
  <c r="GG93" i="112"/>
  <c r="GG91" i="112"/>
  <c r="GG95" i="112"/>
  <c r="GG56" i="112"/>
  <c r="GE4" i="113"/>
  <c r="GH7" i="112"/>
  <c r="GG93" i="109"/>
  <c r="GG91" i="109"/>
  <c r="GG56" i="109"/>
  <c r="GG95" i="109"/>
  <c r="GE4" i="110"/>
  <c r="GG56" i="106"/>
  <c r="GG95" i="106"/>
  <c r="GH7" i="109"/>
  <c r="GG91" i="106"/>
  <c r="GG93" i="106"/>
  <c r="GH7" i="106"/>
  <c r="GF95" i="100"/>
  <c r="GF91" i="100"/>
  <c r="GF93" i="100"/>
  <c r="GF56" i="100"/>
  <c r="GG7" i="100"/>
  <c r="GJ149" i="87" l="1"/>
  <c r="GG95" i="115"/>
  <c r="GH7" i="115"/>
  <c r="GH93" i="112"/>
  <c r="GH91" i="112"/>
  <c r="GH95" i="112"/>
  <c r="GH56" i="112"/>
  <c r="GF4" i="113"/>
  <c r="GI7" i="112"/>
  <c r="GH93" i="109"/>
  <c r="GH91" i="109"/>
  <c r="GH56" i="109"/>
  <c r="GH95" i="109"/>
  <c r="GF4" i="110"/>
  <c r="GH56" i="106"/>
  <c r="GH95" i="106"/>
  <c r="GI7" i="109"/>
  <c r="GH91" i="106"/>
  <c r="GH93" i="106"/>
  <c r="GI7" i="106"/>
  <c r="GG95" i="100"/>
  <c r="GG93" i="100"/>
  <c r="GG91" i="100"/>
  <c r="GG56" i="100"/>
  <c r="GH7" i="100"/>
  <c r="GK149" i="87" l="1"/>
  <c r="GH95" i="115"/>
  <c r="GI7" i="115"/>
  <c r="GI93" i="112"/>
  <c r="GI91" i="112"/>
  <c r="GI95" i="112"/>
  <c r="GI56" i="112"/>
  <c r="GG4" i="113"/>
  <c r="GJ7" i="112"/>
  <c r="GI93" i="109"/>
  <c r="GI91" i="109"/>
  <c r="GI56" i="109"/>
  <c r="GI95" i="109"/>
  <c r="GG4" i="110"/>
  <c r="GI56" i="106"/>
  <c r="GI95" i="106"/>
  <c r="GJ7" i="109"/>
  <c r="GI91" i="106"/>
  <c r="GI93" i="106"/>
  <c r="GJ7" i="106"/>
  <c r="GH95" i="100"/>
  <c r="GH91" i="100"/>
  <c r="GH93" i="100"/>
  <c r="GH56" i="100"/>
  <c r="GI7" i="100"/>
  <c r="GL149" i="87" l="1"/>
  <c r="GI95" i="115"/>
  <c r="GJ7" i="115"/>
  <c r="GJ93" i="112"/>
  <c r="GJ91" i="112"/>
  <c r="GJ95" i="112"/>
  <c r="GJ56" i="112"/>
  <c r="GH4" i="113"/>
  <c r="GK7" i="112"/>
  <c r="GJ93" i="109"/>
  <c r="GJ91" i="109"/>
  <c r="GJ56" i="109"/>
  <c r="GJ95" i="109"/>
  <c r="GH4" i="110"/>
  <c r="GJ56" i="106"/>
  <c r="GJ95" i="106"/>
  <c r="GK7" i="109"/>
  <c r="GJ91" i="106"/>
  <c r="GJ93" i="106"/>
  <c r="GK7" i="106"/>
  <c r="GI95" i="100"/>
  <c r="GI91" i="100"/>
  <c r="GI93" i="100"/>
  <c r="GI56" i="100"/>
  <c r="GJ7" i="100"/>
  <c r="GM149" i="87" l="1"/>
  <c r="GJ95" i="115"/>
  <c r="GK7" i="115"/>
  <c r="GK93" i="112"/>
  <c r="GK91" i="112"/>
  <c r="GK95" i="112"/>
  <c r="GK56" i="112"/>
  <c r="GI4" i="113"/>
  <c r="GL7" i="112"/>
  <c r="GK93" i="109"/>
  <c r="GK91" i="109"/>
  <c r="GK56" i="109"/>
  <c r="GK95" i="109"/>
  <c r="GI4" i="110"/>
  <c r="GK56" i="106"/>
  <c r="GK95" i="106"/>
  <c r="GL7" i="109"/>
  <c r="GK91" i="106"/>
  <c r="GK93" i="106"/>
  <c r="GL7" i="106"/>
  <c r="GJ95" i="100"/>
  <c r="GJ91" i="100"/>
  <c r="GJ93" i="100"/>
  <c r="GJ56" i="100"/>
  <c r="GK7" i="100"/>
  <c r="GN149" i="87" l="1"/>
  <c r="GK95" i="115"/>
  <c r="GL7" i="115"/>
  <c r="GL93" i="112"/>
  <c r="GL91" i="112"/>
  <c r="GL95" i="112"/>
  <c r="GL56" i="112"/>
  <c r="GJ4" i="113"/>
  <c r="GM7" i="112"/>
  <c r="GL93" i="109"/>
  <c r="GL91" i="109"/>
  <c r="GL56" i="109"/>
  <c r="GL95" i="109"/>
  <c r="GJ4" i="110"/>
  <c r="GL56" i="106"/>
  <c r="GL95" i="106"/>
  <c r="GM7" i="109"/>
  <c r="GL91" i="106"/>
  <c r="GL93" i="106"/>
  <c r="GM7" i="106"/>
  <c r="GK95" i="100"/>
  <c r="GK91" i="100"/>
  <c r="GK93" i="100"/>
  <c r="GK56" i="100"/>
  <c r="GL7" i="100"/>
  <c r="GO149" i="87" l="1"/>
  <c r="GL95" i="115"/>
  <c r="GM7" i="115"/>
  <c r="GM93" i="112"/>
  <c r="GM91" i="112"/>
  <c r="GM95" i="112"/>
  <c r="GM56" i="112"/>
  <c r="GK4" i="113"/>
  <c r="GN7" i="112"/>
  <c r="GM93" i="109"/>
  <c r="GM91" i="109"/>
  <c r="GM56" i="109"/>
  <c r="GM95" i="109"/>
  <c r="GK4" i="110"/>
  <c r="GM56" i="106"/>
  <c r="GM95" i="106"/>
  <c r="GN7" i="109"/>
  <c r="GM91" i="106"/>
  <c r="GM93" i="106"/>
  <c r="GN7" i="106"/>
  <c r="GL95" i="100"/>
  <c r="GL91" i="100"/>
  <c r="GL93" i="100"/>
  <c r="GL56" i="100"/>
  <c r="GM7" i="100"/>
  <c r="GP149" i="87" l="1"/>
  <c r="GM95" i="115"/>
  <c r="GN7" i="115"/>
  <c r="GN93" i="112"/>
  <c r="GN91" i="112"/>
  <c r="GN95" i="112"/>
  <c r="GN56" i="112"/>
  <c r="GL4" i="113"/>
  <c r="GO7" i="112"/>
  <c r="GN93" i="109"/>
  <c r="GN91" i="109"/>
  <c r="GN56" i="109"/>
  <c r="GN95" i="109"/>
  <c r="GL4" i="110"/>
  <c r="GN56" i="106"/>
  <c r="GN95" i="106"/>
  <c r="GO7" i="109"/>
  <c r="GN91" i="106"/>
  <c r="GN93" i="106"/>
  <c r="GO7" i="106"/>
  <c r="GM91" i="100"/>
  <c r="GM95" i="100"/>
  <c r="GM93" i="100"/>
  <c r="GM56" i="100"/>
  <c r="GN7" i="100"/>
  <c r="GQ149" i="87" l="1"/>
  <c r="GN95" i="115"/>
  <c r="GO7" i="115"/>
  <c r="GO93" i="112"/>
  <c r="GO91" i="112"/>
  <c r="GO95" i="112"/>
  <c r="GO56" i="112"/>
  <c r="GM4" i="113"/>
  <c r="GP7" i="112"/>
  <c r="GO93" i="109"/>
  <c r="GO91" i="109"/>
  <c r="GO56" i="109"/>
  <c r="GO95" i="109"/>
  <c r="GM4" i="110"/>
  <c r="GO56" i="106"/>
  <c r="GO95" i="106"/>
  <c r="GP7" i="109"/>
  <c r="GO91" i="106"/>
  <c r="GO93" i="106"/>
  <c r="GP7" i="106"/>
  <c r="GN95" i="100"/>
  <c r="GN91" i="100"/>
  <c r="GN93" i="100"/>
  <c r="GN56" i="100"/>
  <c r="GO7" i="100"/>
  <c r="GR149" i="87" l="1"/>
  <c r="GO95" i="115"/>
  <c r="GP7" i="115"/>
  <c r="GP93" i="112"/>
  <c r="GP91" i="112"/>
  <c r="GP95" i="112"/>
  <c r="GP56" i="112"/>
  <c r="GN4" i="113"/>
  <c r="GQ7" i="112"/>
  <c r="GP93" i="109"/>
  <c r="GP91" i="109"/>
  <c r="GP56" i="109"/>
  <c r="GP95" i="109"/>
  <c r="GN4" i="110"/>
  <c r="GP56" i="106"/>
  <c r="GP95" i="106"/>
  <c r="GQ7" i="109"/>
  <c r="GP91" i="106"/>
  <c r="GP93" i="106"/>
  <c r="GQ7" i="106"/>
  <c r="GO93" i="100"/>
  <c r="GO95" i="100"/>
  <c r="GO91" i="100"/>
  <c r="GO56" i="100"/>
  <c r="GP7" i="100"/>
  <c r="GS149" i="87" l="1"/>
  <c r="GP95" i="115"/>
  <c r="GQ7" i="115"/>
  <c r="GQ93" i="112"/>
  <c r="GQ91" i="112"/>
  <c r="GQ95" i="112"/>
  <c r="GQ56" i="112"/>
  <c r="GO4" i="113"/>
  <c r="GR7" i="112"/>
  <c r="GQ93" i="109"/>
  <c r="GQ91" i="109"/>
  <c r="GQ56" i="109"/>
  <c r="GQ95" i="109"/>
  <c r="GO4" i="110"/>
  <c r="GQ56" i="106"/>
  <c r="GQ95" i="106"/>
  <c r="GR7" i="109"/>
  <c r="GQ91" i="106"/>
  <c r="GQ93" i="106"/>
  <c r="GR7" i="106"/>
  <c r="GP95" i="100"/>
  <c r="GP91" i="100"/>
  <c r="GP93" i="100"/>
  <c r="GP56" i="100"/>
  <c r="GQ7" i="100"/>
  <c r="GT149" i="87" l="1"/>
  <c r="GQ95" i="115"/>
  <c r="GR7" i="115"/>
  <c r="GR93" i="112"/>
  <c r="GR91" i="112"/>
  <c r="GR95" i="112"/>
  <c r="GR56" i="112"/>
  <c r="GP4" i="113"/>
  <c r="GS7" i="112"/>
  <c r="GR93" i="109"/>
  <c r="GR91" i="109"/>
  <c r="GR56" i="109"/>
  <c r="GR95" i="109"/>
  <c r="GP4" i="110"/>
  <c r="GR56" i="106"/>
  <c r="GR95" i="106"/>
  <c r="GS7" i="109"/>
  <c r="GR91" i="106"/>
  <c r="GR93" i="106"/>
  <c r="GS7" i="106"/>
  <c r="GQ95" i="100"/>
  <c r="GQ91" i="100"/>
  <c r="GQ93" i="100"/>
  <c r="GQ56" i="100"/>
  <c r="GR7" i="100"/>
  <c r="GU149" i="87" l="1"/>
  <c r="GR95" i="115"/>
  <c r="GS7" i="115"/>
  <c r="GS93" i="112"/>
  <c r="GS91" i="112"/>
  <c r="GS95" i="112"/>
  <c r="GS56" i="112"/>
  <c r="GQ4" i="113"/>
  <c r="GT7" i="112"/>
  <c r="GS93" i="109"/>
  <c r="GS91" i="109"/>
  <c r="GS56" i="109"/>
  <c r="GS95" i="109"/>
  <c r="GQ4" i="110"/>
  <c r="GS56" i="106"/>
  <c r="GS95" i="106"/>
  <c r="GT7" i="109"/>
  <c r="GS91" i="106"/>
  <c r="GS93" i="106"/>
  <c r="GT7" i="106"/>
  <c r="GR95" i="100"/>
  <c r="GR91" i="100"/>
  <c r="GR93" i="100"/>
  <c r="GR56" i="100"/>
  <c r="GS7" i="100"/>
  <c r="GV149" i="87" l="1"/>
  <c r="GS95" i="115"/>
  <c r="GT7" i="115"/>
  <c r="GT93" i="112"/>
  <c r="GT91" i="112"/>
  <c r="GT95" i="112"/>
  <c r="GT56" i="112"/>
  <c r="GR4" i="113"/>
  <c r="GU7" i="112"/>
  <c r="GT93" i="109"/>
  <c r="GT91" i="109"/>
  <c r="GT56" i="109"/>
  <c r="GT95" i="109"/>
  <c r="GR4" i="110"/>
  <c r="GT56" i="106"/>
  <c r="GT95" i="106"/>
  <c r="GU7" i="109"/>
  <c r="GT91" i="106"/>
  <c r="GT93" i="106"/>
  <c r="GU7" i="106"/>
  <c r="GS95" i="100"/>
  <c r="GS91" i="100"/>
  <c r="GS93" i="100"/>
  <c r="GS56" i="100"/>
  <c r="GT7" i="100"/>
  <c r="GW149" i="87" l="1"/>
  <c r="GT95" i="115"/>
  <c r="GU7" i="115"/>
  <c r="GU93" i="112"/>
  <c r="GU91" i="112"/>
  <c r="GU95" i="112"/>
  <c r="GU56" i="112"/>
  <c r="GS4" i="113"/>
  <c r="GV7" i="112"/>
  <c r="GU93" i="109"/>
  <c r="GU91" i="109"/>
  <c r="GU56" i="109"/>
  <c r="GU95" i="109"/>
  <c r="GS4" i="110"/>
  <c r="GU56" i="106"/>
  <c r="GU95" i="106"/>
  <c r="GV7" i="109"/>
  <c r="GU91" i="106"/>
  <c r="GU93" i="106"/>
  <c r="GV7" i="106"/>
  <c r="GT95" i="100"/>
  <c r="GT91" i="100"/>
  <c r="GT93" i="100"/>
  <c r="GT56" i="100"/>
  <c r="GU7" i="100"/>
  <c r="GX149" i="87" l="1"/>
  <c r="GU95" i="115"/>
  <c r="GV7" i="115"/>
  <c r="GV93" i="112"/>
  <c r="GV91" i="112"/>
  <c r="GV95" i="112"/>
  <c r="GV56" i="112"/>
  <c r="GT4" i="113"/>
  <c r="GW7" i="112"/>
  <c r="GV93" i="109"/>
  <c r="GV91" i="109"/>
  <c r="GV56" i="109"/>
  <c r="GV95" i="109"/>
  <c r="GT4" i="110"/>
  <c r="GV56" i="106"/>
  <c r="GV95" i="106"/>
  <c r="GW7" i="109"/>
  <c r="GV91" i="106"/>
  <c r="GV93" i="106"/>
  <c r="GW7" i="106"/>
  <c r="GU91" i="100"/>
  <c r="GU93" i="100"/>
  <c r="GU95" i="100"/>
  <c r="GU56" i="100"/>
  <c r="GV7" i="100"/>
  <c r="GY149" i="87" l="1"/>
  <c r="GV95" i="115"/>
  <c r="GW7" i="115"/>
  <c r="GW93" i="112"/>
  <c r="GW91" i="112"/>
  <c r="GW95" i="112"/>
  <c r="GW56" i="112"/>
  <c r="GU4" i="113"/>
  <c r="GX7" i="112"/>
  <c r="GW93" i="109"/>
  <c r="GW91" i="109"/>
  <c r="GW56" i="109"/>
  <c r="GW95" i="109"/>
  <c r="GU4" i="110"/>
  <c r="GW56" i="106"/>
  <c r="GW95" i="106"/>
  <c r="GX7" i="109"/>
  <c r="GW91" i="106"/>
  <c r="GW93" i="106"/>
  <c r="GX7" i="106"/>
  <c r="GV95" i="100"/>
  <c r="GV91" i="100"/>
  <c r="GV93" i="100"/>
  <c r="GV56" i="100"/>
  <c r="GW7" i="100"/>
  <c r="GZ149" i="87" l="1"/>
  <c r="GW95" i="115"/>
  <c r="GX7" i="115"/>
  <c r="GX93" i="112"/>
  <c r="GX91" i="112"/>
  <c r="GX95" i="112"/>
  <c r="GX56" i="112"/>
  <c r="GV4" i="113"/>
  <c r="GY7" i="112"/>
  <c r="GX93" i="109"/>
  <c r="GX91" i="109"/>
  <c r="GX56" i="109"/>
  <c r="GX95" i="109"/>
  <c r="GV4" i="110"/>
  <c r="GX56" i="106"/>
  <c r="GX95" i="106"/>
  <c r="GY7" i="109"/>
  <c r="GX91" i="106"/>
  <c r="GX93" i="106"/>
  <c r="GY7" i="106"/>
  <c r="GW93" i="100"/>
  <c r="GW95" i="100"/>
  <c r="GW91" i="100"/>
  <c r="GW56" i="100"/>
  <c r="GX7" i="100"/>
  <c r="HA149" i="87" l="1"/>
  <c r="GX95" i="115"/>
  <c r="GY7" i="115"/>
  <c r="GY93" i="112"/>
  <c r="GY91" i="112"/>
  <c r="GY95" i="112"/>
  <c r="GY56" i="112"/>
  <c r="GW4" i="113"/>
  <c r="GZ7" i="112"/>
  <c r="GY93" i="109"/>
  <c r="GY91" i="109"/>
  <c r="GY56" i="109"/>
  <c r="GY95" i="109"/>
  <c r="GW4" i="110"/>
  <c r="GY56" i="106"/>
  <c r="GY95" i="106"/>
  <c r="GZ7" i="109"/>
  <c r="GY91" i="106"/>
  <c r="GY93" i="106"/>
  <c r="GZ7" i="106"/>
  <c r="GX95" i="100"/>
  <c r="GX91" i="100"/>
  <c r="GX93" i="100"/>
  <c r="GX56" i="100"/>
  <c r="GY7" i="100"/>
  <c r="HB149" i="87" l="1"/>
  <c r="GY95" i="115"/>
  <c r="GZ7" i="115"/>
  <c r="GZ93" i="112"/>
  <c r="GZ91" i="112"/>
  <c r="GZ95" i="112"/>
  <c r="GZ56" i="112"/>
  <c r="GX4" i="113"/>
  <c r="HA7" i="112"/>
  <c r="GZ93" i="109"/>
  <c r="GZ91" i="109"/>
  <c r="GZ56" i="109"/>
  <c r="GZ95" i="109"/>
  <c r="GX4" i="110"/>
  <c r="GZ56" i="106"/>
  <c r="GZ95" i="106"/>
  <c r="HA7" i="109"/>
  <c r="GZ91" i="106"/>
  <c r="GZ93" i="106"/>
  <c r="HA7" i="106"/>
  <c r="GY95" i="100"/>
  <c r="GY91" i="100"/>
  <c r="GY93" i="100"/>
  <c r="GY56" i="100"/>
  <c r="GZ7" i="100"/>
  <c r="HC149" i="87" l="1"/>
  <c r="GZ95" i="115"/>
  <c r="HA7" i="115"/>
  <c r="HA93" i="112"/>
  <c r="HA91" i="112"/>
  <c r="HA95" i="112"/>
  <c r="HA56" i="112"/>
  <c r="GY4" i="113"/>
  <c r="HB7" i="112"/>
  <c r="HA93" i="109"/>
  <c r="HA91" i="109"/>
  <c r="HA56" i="109"/>
  <c r="HA95" i="109"/>
  <c r="GY4" i="110"/>
  <c r="HA56" i="106"/>
  <c r="HA95" i="106"/>
  <c r="HB7" i="109"/>
  <c r="HA91" i="106"/>
  <c r="HA93" i="106"/>
  <c r="HB7" i="106"/>
  <c r="GZ95" i="100"/>
  <c r="GZ91" i="100"/>
  <c r="GZ93" i="100"/>
  <c r="GZ56" i="100"/>
  <c r="HA7" i="100"/>
  <c r="HD149" i="87" l="1"/>
  <c r="HA95" i="115"/>
  <c r="HB7" i="115"/>
  <c r="HB93" i="112"/>
  <c r="HB91" i="112"/>
  <c r="HB95" i="112"/>
  <c r="HB56" i="112"/>
  <c r="GZ4" i="113"/>
  <c r="HC7" i="112"/>
  <c r="HB93" i="109"/>
  <c r="HB91" i="109"/>
  <c r="HB56" i="109"/>
  <c r="HB95" i="109"/>
  <c r="GZ4" i="110"/>
  <c r="HB56" i="106"/>
  <c r="HB95" i="106"/>
  <c r="HC7" i="109"/>
  <c r="HB91" i="106"/>
  <c r="HB93" i="106"/>
  <c r="HC7" i="106"/>
  <c r="HA95" i="100"/>
  <c r="HA91" i="100"/>
  <c r="HA93" i="100"/>
  <c r="HA56" i="100"/>
  <c r="HB7" i="100"/>
  <c r="HE149" i="87" l="1"/>
  <c r="HB95" i="115"/>
  <c r="HC7" i="115"/>
  <c r="HC93" i="112"/>
  <c r="HC91" i="112"/>
  <c r="HC95" i="112"/>
  <c r="HC56" i="112"/>
  <c r="HA4" i="113"/>
  <c r="HD7" i="112"/>
  <c r="HC93" i="109"/>
  <c r="HC91" i="109"/>
  <c r="HC56" i="109"/>
  <c r="HC95" i="109"/>
  <c r="HA4" i="110"/>
  <c r="HC56" i="106"/>
  <c r="HC95" i="106"/>
  <c r="HD7" i="109"/>
  <c r="HC91" i="106"/>
  <c r="HC93" i="106"/>
  <c r="HD7" i="106"/>
  <c r="HB95" i="100"/>
  <c r="HB91" i="100"/>
  <c r="HB93" i="100"/>
  <c r="HB56" i="100"/>
  <c r="HC7" i="100"/>
  <c r="HF149" i="87" l="1"/>
  <c r="HC95" i="115"/>
  <c r="HD7" i="115"/>
  <c r="HD93" i="112"/>
  <c r="HD91" i="112"/>
  <c r="HD95" i="112"/>
  <c r="HD56" i="112"/>
  <c r="HB4" i="113"/>
  <c r="HE7" i="112"/>
  <c r="HD93" i="109"/>
  <c r="HD91" i="109"/>
  <c r="HD56" i="109"/>
  <c r="HD95" i="109"/>
  <c r="HB4" i="110"/>
  <c r="HD56" i="106"/>
  <c r="HD95" i="106"/>
  <c r="HE7" i="109"/>
  <c r="HD91" i="106"/>
  <c r="HD93" i="106"/>
  <c r="HE7" i="106"/>
  <c r="HC95" i="100"/>
  <c r="HC93" i="100"/>
  <c r="HC91" i="100"/>
  <c r="HC56" i="100"/>
  <c r="HD7" i="100"/>
  <c r="HG149" i="87" l="1"/>
  <c r="HD95" i="115"/>
  <c r="HE7" i="115"/>
  <c r="HE93" i="112"/>
  <c r="HE91" i="112"/>
  <c r="HE95" i="112"/>
  <c r="HE56" i="112"/>
  <c r="HC4" i="113"/>
  <c r="HF7" i="112"/>
  <c r="HE93" i="109"/>
  <c r="HE91" i="109"/>
  <c r="HE56" i="109"/>
  <c r="HE95" i="109"/>
  <c r="HC4" i="110"/>
  <c r="HE56" i="106"/>
  <c r="HE95" i="106"/>
  <c r="HF7" i="109"/>
  <c r="HE91" i="106"/>
  <c r="HE93" i="106"/>
  <c r="HF7" i="106"/>
  <c r="HD95" i="100"/>
  <c r="HD91" i="100"/>
  <c r="HD93" i="100"/>
  <c r="HD56" i="100"/>
  <c r="HE7" i="100"/>
  <c r="HH149" i="87" l="1"/>
  <c r="HE95" i="115"/>
  <c r="HF7" i="115"/>
  <c r="HF93" i="112"/>
  <c r="HF91" i="112"/>
  <c r="HF95" i="112"/>
  <c r="HF56" i="112"/>
  <c r="HD4" i="113"/>
  <c r="HG7" i="112"/>
  <c r="HF93" i="109"/>
  <c r="HF91" i="109"/>
  <c r="HF56" i="109"/>
  <c r="HF95" i="109"/>
  <c r="HD4" i="110"/>
  <c r="HF56" i="106"/>
  <c r="HF95" i="106"/>
  <c r="HG7" i="109"/>
  <c r="HF91" i="106"/>
  <c r="HF93" i="106"/>
  <c r="HG7" i="106"/>
  <c r="HE93" i="100"/>
  <c r="HE91" i="100"/>
  <c r="HE95" i="100"/>
  <c r="HE56" i="100"/>
  <c r="HF7" i="100"/>
  <c r="HI149" i="87" l="1"/>
  <c r="HJ149" i="87" s="1"/>
  <c r="HF95" i="115"/>
  <c r="HG7" i="115"/>
  <c r="HG93" i="112"/>
  <c r="HG91" i="112"/>
  <c r="HG95" i="112"/>
  <c r="HG56" i="112"/>
  <c r="HE4" i="113"/>
  <c r="HH7" i="112"/>
  <c r="HG93" i="109"/>
  <c r="HG91" i="109"/>
  <c r="HG56" i="109"/>
  <c r="HG95" i="109"/>
  <c r="HE4" i="110"/>
  <c r="HG56" i="106"/>
  <c r="HG95" i="106"/>
  <c r="HH7" i="109"/>
  <c r="HG91" i="106"/>
  <c r="HG93" i="106"/>
  <c r="HH7" i="106"/>
  <c r="HF95" i="100"/>
  <c r="HF91" i="100"/>
  <c r="HF93" i="100"/>
  <c r="HF56" i="100"/>
  <c r="HG7" i="100"/>
  <c r="HJ162" i="87" l="1"/>
  <c r="HK149" i="87"/>
  <c r="HG95" i="115"/>
  <c r="HH7" i="115"/>
  <c r="HH93" i="112"/>
  <c r="HH91" i="112"/>
  <c r="HH95" i="112"/>
  <c r="HH56" i="112"/>
  <c r="HF4" i="113"/>
  <c r="HI7" i="112"/>
  <c r="HH93" i="109"/>
  <c r="HH91" i="109"/>
  <c r="HH56" i="109"/>
  <c r="HH95" i="109"/>
  <c r="HF4" i="110"/>
  <c r="HH56" i="106"/>
  <c r="HH95" i="106"/>
  <c r="HI7" i="109"/>
  <c r="HH91" i="106"/>
  <c r="HH93" i="106"/>
  <c r="HI7" i="106"/>
  <c r="HG95" i="100"/>
  <c r="HG91" i="100"/>
  <c r="HG93" i="100"/>
  <c r="HG56" i="100"/>
  <c r="HH7" i="100"/>
  <c r="HL149" i="87" l="1"/>
  <c r="HK162" i="87"/>
  <c r="HH95" i="115"/>
  <c r="HI7" i="115"/>
  <c r="HI93" i="112"/>
  <c r="HI91" i="112"/>
  <c r="HI95" i="112"/>
  <c r="HI56" i="112"/>
  <c r="HG4" i="113"/>
  <c r="HI93" i="109"/>
  <c r="HI91" i="109"/>
  <c r="HI56" i="109"/>
  <c r="HI95" i="109"/>
  <c r="HG4" i="110"/>
  <c r="HI56" i="106"/>
  <c r="HI95" i="106"/>
  <c r="HI91" i="106"/>
  <c r="HI93" i="106"/>
  <c r="HH95" i="100"/>
  <c r="HH91" i="100"/>
  <c r="HH93" i="100"/>
  <c r="HH56" i="100"/>
  <c r="HI7" i="100"/>
  <c r="HL162" i="87" l="1"/>
  <c r="HM149" i="87"/>
  <c r="HI95" i="115"/>
  <c r="HH4" i="113"/>
  <c r="HH4" i="110"/>
  <c r="HI95" i="100"/>
  <c r="HI91" i="100"/>
  <c r="HI93" i="100"/>
  <c r="HI56" i="100"/>
  <c r="HM162" i="87" l="1"/>
  <c r="HN149" i="87"/>
  <c r="HI4" i="113"/>
  <c r="HI4" i="110"/>
  <c r="HN162" i="87" l="1"/>
  <c r="HO149" i="87"/>
  <c r="HJ4" i="113"/>
  <c r="HJ4" i="110"/>
  <c r="HO162" i="87" l="1"/>
  <c r="HP149" i="87"/>
  <c r="B63" i="87"/>
  <c r="HQ149" i="87" l="1"/>
  <c r="HP162" i="87"/>
  <c r="B127" i="87"/>
  <c r="D31" i="97"/>
  <c r="HR149" i="87" l="1"/>
  <c r="HQ162" i="87"/>
  <c r="B113" i="87"/>
  <c r="C24" i="96"/>
  <c r="D32" i="97"/>
  <c r="C15" i="96"/>
  <c r="HR162" i="87" l="1"/>
  <c r="HS149" i="87"/>
  <c r="C7" i="111"/>
  <c r="D7" i="111" s="1"/>
  <c r="D33" i="97"/>
  <c r="HS162" i="87" l="1"/>
  <c r="HT149" i="87"/>
  <c r="C7" i="108"/>
  <c r="C56" i="106" s="1"/>
  <c r="C7" i="114"/>
  <c r="D7" i="114" s="1"/>
  <c r="E7" i="114" s="1"/>
  <c r="F7" i="114" s="1"/>
  <c r="C56" i="109"/>
  <c r="C91" i="109"/>
  <c r="E7" i="111"/>
  <c r="D34" i="97"/>
  <c r="HU149" i="87" l="1"/>
  <c r="HT162" i="87"/>
  <c r="D7" i="108"/>
  <c r="E7" i="108" s="1"/>
  <c r="C95" i="106" s="1"/>
  <c r="C91" i="112"/>
  <c r="C56" i="112"/>
  <c r="C17" i="96"/>
  <c r="C95" i="112"/>
  <c r="C8" i="114"/>
  <c r="F7" i="111"/>
  <c r="C8" i="111" s="1"/>
  <c r="C95" i="109"/>
  <c r="R80" i="112"/>
  <c r="J80" i="112"/>
  <c r="Q80" i="112"/>
  <c r="I80" i="112"/>
  <c r="M80" i="112"/>
  <c r="L80" i="112"/>
  <c r="K80" i="112"/>
  <c r="H80" i="112"/>
  <c r="S80" i="112"/>
  <c r="P80" i="112"/>
  <c r="O80" i="112"/>
  <c r="N80" i="112"/>
  <c r="D35" i="97"/>
  <c r="HU162" i="87" l="1"/>
  <c r="HV149" i="87"/>
  <c r="C91" i="106"/>
  <c r="F7" i="108"/>
  <c r="C8" i="108" s="1"/>
  <c r="D8" i="108" s="1"/>
  <c r="E8" i="108" s="1"/>
  <c r="F8" i="108" s="1"/>
  <c r="C9" i="108" s="1"/>
  <c r="D9" i="108" s="1"/>
  <c r="E9" i="108" s="1"/>
  <c r="E95" i="106" s="1"/>
  <c r="C18" i="96"/>
  <c r="C28" i="96" s="1"/>
  <c r="D8" i="114"/>
  <c r="D56" i="112"/>
  <c r="D8" i="111"/>
  <c r="D91" i="109" s="1"/>
  <c r="D56" i="109"/>
  <c r="G8" i="107"/>
  <c r="H8" i="107" s="1"/>
  <c r="I8" i="107" s="1"/>
  <c r="J8" i="107" s="1"/>
  <c r="K8" i="107" s="1"/>
  <c r="L8" i="107" s="1"/>
  <c r="M8" i="107" s="1"/>
  <c r="N8" i="107" s="1"/>
  <c r="O8" i="107" s="1"/>
  <c r="P8" i="107" s="1"/>
  <c r="Q8" i="107" s="1"/>
  <c r="R8" i="107" s="1"/>
  <c r="S8" i="107" s="1"/>
  <c r="T8" i="107" s="1"/>
  <c r="U8" i="107" s="1"/>
  <c r="V8" i="107" s="1"/>
  <c r="W8" i="107" s="1"/>
  <c r="X8" i="107" s="1"/>
  <c r="Y8" i="107" s="1"/>
  <c r="Z8" i="107" s="1"/>
  <c r="AA8" i="107" s="1"/>
  <c r="AB8" i="107" s="1"/>
  <c r="AC8" i="107" s="1"/>
  <c r="AD8" i="107" s="1"/>
  <c r="AE8" i="107" s="1"/>
  <c r="AF8" i="107" s="1"/>
  <c r="AG8" i="107" s="1"/>
  <c r="AH8" i="107" s="1"/>
  <c r="AI8" i="107" s="1"/>
  <c r="AJ8" i="107" s="1"/>
  <c r="AK8" i="107" s="1"/>
  <c r="AL8" i="107" s="1"/>
  <c r="AM8" i="107" s="1"/>
  <c r="AN8" i="107" s="1"/>
  <c r="AO8" i="107" s="1"/>
  <c r="AP8" i="107" s="1"/>
  <c r="AQ8" i="107" s="1"/>
  <c r="AR8" i="107" s="1"/>
  <c r="AS8" i="107" s="1"/>
  <c r="AT8" i="107" s="1"/>
  <c r="AU8" i="107" s="1"/>
  <c r="AV8" i="107" s="1"/>
  <c r="AW8" i="107" s="1"/>
  <c r="AX8" i="107" s="1"/>
  <c r="AY8" i="107" s="1"/>
  <c r="AZ8" i="107" s="1"/>
  <c r="BA8" i="107" s="1"/>
  <c r="BB8" i="107" s="1"/>
  <c r="BC8" i="107" s="1"/>
  <c r="BD8" i="107" s="1"/>
  <c r="BE8" i="107" s="1"/>
  <c r="BF8" i="107" s="1"/>
  <c r="BG8" i="107" s="1"/>
  <c r="BH8" i="107" s="1"/>
  <c r="BI8" i="107" s="1"/>
  <c r="BJ8" i="107" s="1"/>
  <c r="BK8" i="107" s="1"/>
  <c r="BL8" i="107" s="1"/>
  <c r="BM8" i="107" s="1"/>
  <c r="BN8" i="107" s="1"/>
  <c r="BO8" i="107" s="1"/>
  <c r="BP8" i="107" s="1"/>
  <c r="BQ8" i="107" s="1"/>
  <c r="BR8" i="107" s="1"/>
  <c r="BS8" i="107" s="1"/>
  <c r="BT8" i="107" s="1"/>
  <c r="BU8" i="107" s="1"/>
  <c r="BV8" i="107" s="1"/>
  <c r="BW8" i="107" s="1"/>
  <c r="BX8" i="107" s="1"/>
  <c r="BY8" i="107" s="1"/>
  <c r="BZ8" i="107" s="1"/>
  <c r="CA8" i="107" s="1"/>
  <c r="CB8" i="107" s="1"/>
  <c r="CC8" i="107" s="1"/>
  <c r="CD8" i="107" s="1"/>
  <c r="CE8" i="107" s="1"/>
  <c r="CF8" i="107" s="1"/>
  <c r="CG8" i="107" s="1"/>
  <c r="CH8" i="107" s="1"/>
  <c r="CI8" i="107" s="1"/>
  <c r="CJ8" i="107" s="1"/>
  <c r="CK8" i="107" s="1"/>
  <c r="CL8" i="107" s="1"/>
  <c r="CM8" i="107" s="1"/>
  <c r="CN8" i="107" s="1"/>
  <c r="CO8" i="107" s="1"/>
  <c r="CP8" i="107" s="1"/>
  <c r="CQ8" i="107" s="1"/>
  <c r="CR8" i="107" s="1"/>
  <c r="CS8" i="107" s="1"/>
  <c r="CT8" i="107" s="1"/>
  <c r="CU8" i="107" s="1"/>
  <c r="CV8" i="107" s="1"/>
  <c r="CW8" i="107" s="1"/>
  <c r="CX8" i="107" s="1"/>
  <c r="CY8" i="107" s="1"/>
  <c r="CZ8" i="107" s="1"/>
  <c r="DA8" i="107" s="1"/>
  <c r="DB8" i="107" s="1"/>
  <c r="DC8" i="107" s="1"/>
  <c r="DD8" i="107" s="1"/>
  <c r="DE8" i="107" s="1"/>
  <c r="DF8" i="107" s="1"/>
  <c r="DG8" i="107" s="1"/>
  <c r="DH8" i="107" s="1"/>
  <c r="DI8" i="107" s="1"/>
  <c r="DJ8" i="107" s="1"/>
  <c r="DK8" i="107" s="1"/>
  <c r="DL8" i="107" s="1"/>
  <c r="DM8" i="107" s="1"/>
  <c r="DN8" i="107" s="1"/>
  <c r="DO8" i="107" s="1"/>
  <c r="DP8" i="107" s="1"/>
  <c r="DQ8" i="107" s="1"/>
  <c r="DR8" i="107" s="1"/>
  <c r="DS8" i="107" s="1"/>
  <c r="DT8" i="107" s="1"/>
  <c r="DU8" i="107" s="1"/>
  <c r="DV8" i="107" s="1"/>
  <c r="DW8" i="107" s="1"/>
  <c r="DX8" i="107" s="1"/>
  <c r="DY8" i="107" s="1"/>
  <c r="DZ8" i="107" s="1"/>
  <c r="EA8" i="107" s="1"/>
  <c r="EB8" i="107" s="1"/>
  <c r="EC8" i="107" s="1"/>
  <c r="ED8" i="107" s="1"/>
  <c r="EE8" i="107" s="1"/>
  <c r="EF8" i="107" s="1"/>
  <c r="EG8" i="107" s="1"/>
  <c r="EH8" i="107" s="1"/>
  <c r="EI8" i="107" s="1"/>
  <c r="EJ8" i="107" s="1"/>
  <c r="EK8" i="107" s="1"/>
  <c r="EL8" i="107" s="1"/>
  <c r="EM8" i="107" s="1"/>
  <c r="EN8" i="107" s="1"/>
  <c r="EO8" i="107" s="1"/>
  <c r="EP8" i="107" s="1"/>
  <c r="EQ8" i="107" s="1"/>
  <c r="ER8" i="107" s="1"/>
  <c r="ES8" i="107" s="1"/>
  <c r="ET8" i="107" s="1"/>
  <c r="EU8" i="107" s="1"/>
  <c r="EV8" i="107" s="1"/>
  <c r="EW8" i="107" s="1"/>
  <c r="EX8" i="107" s="1"/>
  <c r="EY8" i="107" s="1"/>
  <c r="EZ8" i="107" s="1"/>
  <c r="FA8" i="107" s="1"/>
  <c r="FB8" i="107" s="1"/>
  <c r="FC8" i="107" s="1"/>
  <c r="FD8" i="107" s="1"/>
  <c r="FE8" i="107" s="1"/>
  <c r="FF8" i="107" s="1"/>
  <c r="FG8" i="107" s="1"/>
  <c r="FH8" i="107" s="1"/>
  <c r="FI8" i="107" s="1"/>
  <c r="FJ8" i="107" s="1"/>
  <c r="FK8" i="107" s="1"/>
  <c r="FL8" i="107" s="1"/>
  <c r="FM8" i="107" s="1"/>
  <c r="FN8" i="107" s="1"/>
  <c r="FO8" i="107" s="1"/>
  <c r="FP8" i="107" s="1"/>
  <c r="FQ8" i="107" s="1"/>
  <c r="FR8" i="107" s="1"/>
  <c r="FS8" i="107" s="1"/>
  <c r="FT8" i="107" s="1"/>
  <c r="FU8" i="107" s="1"/>
  <c r="FV8" i="107" s="1"/>
  <c r="FW8" i="107" s="1"/>
  <c r="FX8" i="107" s="1"/>
  <c r="FY8" i="107" s="1"/>
  <c r="FZ8" i="107" s="1"/>
  <c r="GA8" i="107" s="1"/>
  <c r="GB8" i="107" s="1"/>
  <c r="GC8" i="107" s="1"/>
  <c r="GD8" i="107" s="1"/>
  <c r="GE8" i="107" s="1"/>
  <c r="GF8" i="107" s="1"/>
  <c r="GG8" i="107" s="1"/>
  <c r="GH8" i="107" s="1"/>
  <c r="GI8" i="107" s="1"/>
  <c r="GJ8" i="107" s="1"/>
  <c r="GK8" i="107" s="1"/>
  <c r="GL8" i="107" s="1"/>
  <c r="GM8" i="107" s="1"/>
  <c r="GN8" i="107" s="1"/>
  <c r="GO8" i="107" s="1"/>
  <c r="GP8" i="107" s="1"/>
  <c r="GQ8" i="107" s="1"/>
  <c r="GR8" i="107" s="1"/>
  <c r="GS8" i="107" s="1"/>
  <c r="GT8" i="107" s="1"/>
  <c r="GU8" i="107" s="1"/>
  <c r="GV8" i="107" s="1"/>
  <c r="GW8" i="107" s="1"/>
  <c r="GX8" i="107" s="1"/>
  <c r="GY8" i="107" s="1"/>
  <c r="GZ8" i="107" s="1"/>
  <c r="HA8" i="107" s="1"/>
  <c r="HB8" i="107" s="1"/>
  <c r="HC8" i="107" s="1"/>
  <c r="HD8" i="107" s="1"/>
  <c r="HE8" i="107" s="1"/>
  <c r="HF8" i="107" s="1"/>
  <c r="HG8" i="107" s="1"/>
  <c r="HH8" i="107" s="1"/>
  <c r="HI8" i="107" s="1"/>
  <c r="HJ8" i="107" s="1"/>
  <c r="D5" i="107"/>
  <c r="E5" i="107" s="1"/>
  <c r="F5" i="107" s="1"/>
  <c r="G5" i="107" s="1"/>
  <c r="H5" i="107" s="1"/>
  <c r="I5" i="107" s="1"/>
  <c r="J5" i="107" s="1"/>
  <c r="K5" i="107" s="1"/>
  <c r="L5" i="107" s="1"/>
  <c r="M5" i="107" s="1"/>
  <c r="N5" i="107" s="1"/>
  <c r="O5" i="107" s="1"/>
  <c r="P5" i="107" s="1"/>
  <c r="Q5" i="107" s="1"/>
  <c r="R5" i="107" s="1"/>
  <c r="S5" i="107" s="1"/>
  <c r="T5" i="107" s="1"/>
  <c r="U5" i="107" s="1"/>
  <c r="V5" i="107" s="1"/>
  <c r="W5" i="107" s="1"/>
  <c r="X5" i="107" s="1"/>
  <c r="Y5" i="107" s="1"/>
  <c r="Z5" i="107" s="1"/>
  <c r="AA5" i="107" s="1"/>
  <c r="AB5" i="107" s="1"/>
  <c r="AC5" i="107" s="1"/>
  <c r="AD5" i="107" s="1"/>
  <c r="AE5" i="107" s="1"/>
  <c r="AF5" i="107" s="1"/>
  <c r="AG5" i="107" s="1"/>
  <c r="AH5" i="107" s="1"/>
  <c r="AI5" i="107" s="1"/>
  <c r="AJ5" i="107" s="1"/>
  <c r="AK5" i="107" s="1"/>
  <c r="AL5" i="107" s="1"/>
  <c r="AM5" i="107" s="1"/>
  <c r="AN5" i="107" s="1"/>
  <c r="AO5" i="107" s="1"/>
  <c r="AP5" i="107" s="1"/>
  <c r="AQ5" i="107" s="1"/>
  <c r="AR5" i="107" s="1"/>
  <c r="AS5" i="107" s="1"/>
  <c r="AT5" i="107" s="1"/>
  <c r="AU5" i="107" s="1"/>
  <c r="AV5" i="107" s="1"/>
  <c r="AW5" i="107" s="1"/>
  <c r="AX5" i="107" s="1"/>
  <c r="AY5" i="107" s="1"/>
  <c r="AZ5" i="107" s="1"/>
  <c r="BA5" i="107" s="1"/>
  <c r="BB5" i="107" s="1"/>
  <c r="BC5" i="107" s="1"/>
  <c r="BD5" i="107" s="1"/>
  <c r="BE5" i="107" s="1"/>
  <c r="BF5" i="107" s="1"/>
  <c r="BG5" i="107" s="1"/>
  <c r="BH5" i="107" s="1"/>
  <c r="BI5" i="107" s="1"/>
  <c r="BJ5" i="107" s="1"/>
  <c r="BK5" i="107" s="1"/>
  <c r="BL5" i="107" s="1"/>
  <c r="BM5" i="107" s="1"/>
  <c r="BN5" i="107" s="1"/>
  <c r="BO5" i="107" s="1"/>
  <c r="BP5" i="107" s="1"/>
  <c r="BQ5" i="107" s="1"/>
  <c r="BR5" i="107" s="1"/>
  <c r="BS5" i="107" s="1"/>
  <c r="BT5" i="107" s="1"/>
  <c r="BU5" i="107" s="1"/>
  <c r="BV5" i="107" s="1"/>
  <c r="BW5" i="107" s="1"/>
  <c r="BX5" i="107" s="1"/>
  <c r="BY5" i="107" s="1"/>
  <c r="BZ5" i="107" s="1"/>
  <c r="CA5" i="107" s="1"/>
  <c r="CB5" i="107" s="1"/>
  <c r="CC5" i="107" s="1"/>
  <c r="CD5" i="107" s="1"/>
  <c r="CE5" i="107" s="1"/>
  <c r="CF5" i="107" s="1"/>
  <c r="CG5" i="107" s="1"/>
  <c r="CH5" i="107" s="1"/>
  <c r="CI5" i="107" s="1"/>
  <c r="CJ5" i="107" s="1"/>
  <c r="CK5" i="107" s="1"/>
  <c r="CL5" i="107" s="1"/>
  <c r="CM5" i="107" s="1"/>
  <c r="CN5" i="107" s="1"/>
  <c r="CO5" i="107" s="1"/>
  <c r="CP5" i="107" s="1"/>
  <c r="CQ5" i="107" s="1"/>
  <c r="CR5" i="107" s="1"/>
  <c r="CS5" i="107" s="1"/>
  <c r="CT5" i="107" s="1"/>
  <c r="CU5" i="107" s="1"/>
  <c r="CV5" i="107" s="1"/>
  <c r="CW5" i="107" s="1"/>
  <c r="CX5" i="107" s="1"/>
  <c r="CY5" i="107" s="1"/>
  <c r="CZ5" i="107" s="1"/>
  <c r="DA5" i="107" s="1"/>
  <c r="DB5" i="107" s="1"/>
  <c r="DC5" i="107" s="1"/>
  <c r="DD5" i="107" s="1"/>
  <c r="DE5" i="107" s="1"/>
  <c r="DF5" i="107" s="1"/>
  <c r="DG5" i="107" s="1"/>
  <c r="DH5" i="107" s="1"/>
  <c r="DI5" i="107" s="1"/>
  <c r="DJ5" i="107" s="1"/>
  <c r="DK5" i="107" s="1"/>
  <c r="DL5" i="107" s="1"/>
  <c r="DM5" i="107" s="1"/>
  <c r="DN5" i="107" s="1"/>
  <c r="DO5" i="107" s="1"/>
  <c r="DP5" i="107" s="1"/>
  <c r="DQ5" i="107" s="1"/>
  <c r="DR5" i="107" s="1"/>
  <c r="DS5" i="107" s="1"/>
  <c r="DT5" i="107" s="1"/>
  <c r="DU5" i="107" s="1"/>
  <c r="DV5" i="107" s="1"/>
  <c r="DW5" i="107" s="1"/>
  <c r="DX5" i="107" s="1"/>
  <c r="DY5" i="107" s="1"/>
  <c r="DZ5" i="107" s="1"/>
  <c r="EA5" i="107" s="1"/>
  <c r="EB5" i="107" s="1"/>
  <c r="EC5" i="107" s="1"/>
  <c r="ED5" i="107" s="1"/>
  <c r="EE5" i="107" s="1"/>
  <c r="EF5" i="107" s="1"/>
  <c r="EG5" i="107" s="1"/>
  <c r="EH5" i="107" s="1"/>
  <c r="EI5" i="107" s="1"/>
  <c r="EJ5" i="107" s="1"/>
  <c r="EK5" i="107" s="1"/>
  <c r="EL5" i="107" s="1"/>
  <c r="EM5" i="107" s="1"/>
  <c r="EN5" i="107" s="1"/>
  <c r="EO5" i="107" s="1"/>
  <c r="EP5" i="107" s="1"/>
  <c r="EQ5" i="107" s="1"/>
  <c r="ER5" i="107" s="1"/>
  <c r="ES5" i="107" s="1"/>
  <c r="ET5" i="107" s="1"/>
  <c r="EU5" i="107" s="1"/>
  <c r="EV5" i="107" s="1"/>
  <c r="EW5" i="107" s="1"/>
  <c r="EX5" i="107" s="1"/>
  <c r="EY5" i="107" s="1"/>
  <c r="EZ5" i="107" s="1"/>
  <c r="FA5" i="107" s="1"/>
  <c r="FB5" i="107" s="1"/>
  <c r="FC5" i="107" s="1"/>
  <c r="FD5" i="107" s="1"/>
  <c r="FE5" i="107" s="1"/>
  <c r="FF5" i="107" s="1"/>
  <c r="FG5" i="107" s="1"/>
  <c r="FH5" i="107" s="1"/>
  <c r="FI5" i="107" s="1"/>
  <c r="FJ5" i="107" s="1"/>
  <c r="FK5" i="107" s="1"/>
  <c r="FL5" i="107" s="1"/>
  <c r="FM5" i="107" s="1"/>
  <c r="FN5" i="107" s="1"/>
  <c r="FO5" i="107" s="1"/>
  <c r="FP5" i="107" s="1"/>
  <c r="FQ5" i="107" s="1"/>
  <c r="FR5" i="107" s="1"/>
  <c r="FS5" i="107" s="1"/>
  <c r="FT5" i="107" s="1"/>
  <c r="FU5" i="107" s="1"/>
  <c r="FV5" i="107" s="1"/>
  <c r="FW5" i="107" s="1"/>
  <c r="FX5" i="107" s="1"/>
  <c r="FY5" i="107" s="1"/>
  <c r="FZ5" i="107" s="1"/>
  <c r="GA5" i="107" s="1"/>
  <c r="GB5" i="107" s="1"/>
  <c r="GC5" i="107" s="1"/>
  <c r="GD5" i="107" s="1"/>
  <c r="GE5" i="107" s="1"/>
  <c r="GF5" i="107" s="1"/>
  <c r="GG5" i="107" s="1"/>
  <c r="GH5" i="107" s="1"/>
  <c r="GI5" i="107" s="1"/>
  <c r="GJ5" i="107" s="1"/>
  <c r="GK5" i="107" s="1"/>
  <c r="GL5" i="107" s="1"/>
  <c r="GM5" i="107" s="1"/>
  <c r="GN5" i="107" s="1"/>
  <c r="GO5" i="107" s="1"/>
  <c r="GP5" i="107" s="1"/>
  <c r="GQ5" i="107" s="1"/>
  <c r="GR5" i="107" s="1"/>
  <c r="GS5" i="107" s="1"/>
  <c r="GT5" i="107" s="1"/>
  <c r="GU5" i="107" s="1"/>
  <c r="GV5" i="107" s="1"/>
  <c r="GW5" i="107" s="1"/>
  <c r="GX5" i="107" s="1"/>
  <c r="GY5" i="107" s="1"/>
  <c r="GZ5" i="107" s="1"/>
  <c r="HA5" i="107" s="1"/>
  <c r="HB5" i="107" s="1"/>
  <c r="HC5" i="107" s="1"/>
  <c r="HD5" i="107" s="1"/>
  <c r="HE5" i="107" s="1"/>
  <c r="HF5" i="107" s="1"/>
  <c r="HG5" i="107" s="1"/>
  <c r="HH5" i="107" s="1"/>
  <c r="HI5" i="107" s="1"/>
  <c r="HJ5" i="107" s="1"/>
  <c r="F7" i="107"/>
  <c r="G7" i="107" s="1"/>
  <c r="H7" i="107" s="1"/>
  <c r="I7" i="107" s="1"/>
  <c r="J7" i="107" s="1"/>
  <c r="K7" i="107" s="1"/>
  <c r="L7" i="107" s="1"/>
  <c r="M7" i="107" s="1"/>
  <c r="N7" i="107" s="1"/>
  <c r="O7" i="107" s="1"/>
  <c r="P7" i="107" s="1"/>
  <c r="Q7" i="107" s="1"/>
  <c r="R7" i="107" s="1"/>
  <c r="S7" i="107" s="1"/>
  <c r="T7" i="107" s="1"/>
  <c r="U7" i="107" s="1"/>
  <c r="V7" i="107" s="1"/>
  <c r="W7" i="107" s="1"/>
  <c r="X7" i="107" s="1"/>
  <c r="Y7" i="107" s="1"/>
  <c r="Z7" i="107" s="1"/>
  <c r="AA7" i="107" s="1"/>
  <c r="AB7" i="107" s="1"/>
  <c r="AC7" i="107" s="1"/>
  <c r="AD7" i="107" s="1"/>
  <c r="AE7" i="107" s="1"/>
  <c r="AF7" i="107" s="1"/>
  <c r="AG7" i="107" s="1"/>
  <c r="AH7" i="107" s="1"/>
  <c r="AI7" i="107" s="1"/>
  <c r="AJ7" i="107" s="1"/>
  <c r="AK7" i="107" s="1"/>
  <c r="AL7" i="107" s="1"/>
  <c r="AM7" i="107" s="1"/>
  <c r="AN7" i="107" s="1"/>
  <c r="AO7" i="107" s="1"/>
  <c r="AP7" i="107" s="1"/>
  <c r="AQ7" i="107" s="1"/>
  <c r="AR7" i="107" s="1"/>
  <c r="AS7" i="107" s="1"/>
  <c r="AT7" i="107" s="1"/>
  <c r="AU7" i="107" s="1"/>
  <c r="AV7" i="107" s="1"/>
  <c r="AW7" i="107" s="1"/>
  <c r="AX7" i="107" s="1"/>
  <c r="AY7" i="107" s="1"/>
  <c r="AZ7" i="107" s="1"/>
  <c r="BA7" i="107" s="1"/>
  <c r="BB7" i="107" s="1"/>
  <c r="BC7" i="107" s="1"/>
  <c r="BD7" i="107" s="1"/>
  <c r="BE7" i="107" s="1"/>
  <c r="BF7" i="107" s="1"/>
  <c r="BG7" i="107" s="1"/>
  <c r="BH7" i="107" s="1"/>
  <c r="BI7" i="107" s="1"/>
  <c r="BJ7" i="107" s="1"/>
  <c r="BK7" i="107" s="1"/>
  <c r="BL7" i="107" s="1"/>
  <c r="BM7" i="107" s="1"/>
  <c r="BN7" i="107" s="1"/>
  <c r="BO7" i="107" s="1"/>
  <c r="BP7" i="107" s="1"/>
  <c r="BQ7" i="107" s="1"/>
  <c r="BR7" i="107" s="1"/>
  <c r="BS7" i="107" s="1"/>
  <c r="BT7" i="107" s="1"/>
  <c r="BU7" i="107" s="1"/>
  <c r="BV7" i="107" s="1"/>
  <c r="BW7" i="107" s="1"/>
  <c r="BX7" i="107" s="1"/>
  <c r="BY7" i="107" s="1"/>
  <c r="BZ7" i="107" s="1"/>
  <c r="CA7" i="107" s="1"/>
  <c r="CB7" i="107" s="1"/>
  <c r="CC7" i="107" s="1"/>
  <c r="CD7" i="107" s="1"/>
  <c r="CE7" i="107" s="1"/>
  <c r="CF7" i="107" s="1"/>
  <c r="CG7" i="107" s="1"/>
  <c r="CH7" i="107" s="1"/>
  <c r="CI7" i="107" s="1"/>
  <c r="CJ7" i="107" s="1"/>
  <c r="CK7" i="107" s="1"/>
  <c r="CL7" i="107" s="1"/>
  <c r="CM7" i="107" s="1"/>
  <c r="CN7" i="107" s="1"/>
  <c r="CO7" i="107" s="1"/>
  <c r="CP7" i="107" s="1"/>
  <c r="CQ7" i="107" s="1"/>
  <c r="CR7" i="107" s="1"/>
  <c r="CS7" i="107" s="1"/>
  <c r="CT7" i="107" s="1"/>
  <c r="CU7" i="107" s="1"/>
  <c r="CV7" i="107" s="1"/>
  <c r="CW7" i="107" s="1"/>
  <c r="CX7" i="107" s="1"/>
  <c r="CY7" i="107" s="1"/>
  <c r="CZ7" i="107" s="1"/>
  <c r="DA7" i="107" s="1"/>
  <c r="DB7" i="107" s="1"/>
  <c r="DC7" i="107" s="1"/>
  <c r="DD7" i="107" s="1"/>
  <c r="DE7" i="107" s="1"/>
  <c r="DF7" i="107" s="1"/>
  <c r="DG7" i="107" s="1"/>
  <c r="DH7" i="107" s="1"/>
  <c r="DI7" i="107" s="1"/>
  <c r="DJ7" i="107" s="1"/>
  <c r="DK7" i="107" s="1"/>
  <c r="DL7" i="107" s="1"/>
  <c r="DM7" i="107" s="1"/>
  <c r="DN7" i="107" s="1"/>
  <c r="DO7" i="107" s="1"/>
  <c r="DP7" i="107" s="1"/>
  <c r="DQ7" i="107" s="1"/>
  <c r="DR7" i="107" s="1"/>
  <c r="DS7" i="107" s="1"/>
  <c r="DT7" i="107" s="1"/>
  <c r="DU7" i="107" s="1"/>
  <c r="DV7" i="107" s="1"/>
  <c r="DW7" i="107" s="1"/>
  <c r="DX7" i="107" s="1"/>
  <c r="DY7" i="107" s="1"/>
  <c r="DZ7" i="107" s="1"/>
  <c r="EA7" i="107" s="1"/>
  <c r="EB7" i="107" s="1"/>
  <c r="EC7" i="107" s="1"/>
  <c r="ED7" i="107" s="1"/>
  <c r="EE7" i="107" s="1"/>
  <c r="EF7" i="107" s="1"/>
  <c r="EG7" i="107" s="1"/>
  <c r="EH7" i="107" s="1"/>
  <c r="EI7" i="107" s="1"/>
  <c r="EJ7" i="107" s="1"/>
  <c r="EK7" i="107" s="1"/>
  <c r="EL7" i="107" s="1"/>
  <c r="EM7" i="107" s="1"/>
  <c r="EN7" i="107" s="1"/>
  <c r="EO7" i="107" s="1"/>
  <c r="EP7" i="107" s="1"/>
  <c r="EQ7" i="107" s="1"/>
  <c r="ER7" i="107" s="1"/>
  <c r="ES7" i="107" s="1"/>
  <c r="ET7" i="107" s="1"/>
  <c r="EU7" i="107" s="1"/>
  <c r="EV7" i="107" s="1"/>
  <c r="EW7" i="107" s="1"/>
  <c r="EX7" i="107" s="1"/>
  <c r="EY7" i="107" s="1"/>
  <c r="EZ7" i="107" s="1"/>
  <c r="FA7" i="107" s="1"/>
  <c r="FB7" i="107" s="1"/>
  <c r="FC7" i="107" s="1"/>
  <c r="FD7" i="107" s="1"/>
  <c r="FE7" i="107" s="1"/>
  <c r="FF7" i="107" s="1"/>
  <c r="FG7" i="107" s="1"/>
  <c r="FH7" i="107" s="1"/>
  <c r="FI7" i="107" s="1"/>
  <c r="FJ7" i="107" s="1"/>
  <c r="FK7" i="107" s="1"/>
  <c r="FL7" i="107" s="1"/>
  <c r="FM7" i="107" s="1"/>
  <c r="FN7" i="107" s="1"/>
  <c r="FO7" i="107" s="1"/>
  <c r="FP7" i="107" s="1"/>
  <c r="FQ7" i="107" s="1"/>
  <c r="FR7" i="107" s="1"/>
  <c r="FS7" i="107" s="1"/>
  <c r="FT7" i="107" s="1"/>
  <c r="FU7" i="107" s="1"/>
  <c r="FV7" i="107" s="1"/>
  <c r="FW7" i="107" s="1"/>
  <c r="FX7" i="107" s="1"/>
  <c r="FY7" i="107" s="1"/>
  <c r="FZ7" i="107" s="1"/>
  <c r="GA7" i="107" s="1"/>
  <c r="GB7" i="107" s="1"/>
  <c r="GC7" i="107" s="1"/>
  <c r="GD7" i="107" s="1"/>
  <c r="GE7" i="107" s="1"/>
  <c r="GF7" i="107" s="1"/>
  <c r="GG7" i="107" s="1"/>
  <c r="GH7" i="107" s="1"/>
  <c r="GI7" i="107" s="1"/>
  <c r="GJ7" i="107" s="1"/>
  <c r="GK7" i="107" s="1"/>
  <c r="GL7" i="107" s="1"/>
  <c r="GM7" i="107" s="1"/>
  <c r="GN7" i="107" s="1"/>
  <c r="GO7" i="107" s="1"/>
  <c r="GP7" i="107" s="1"/>
  <c r="GQ7" i="107" s="1"/>
  <c r="GR7" i="107" s="1"/>
  <c r="GS7" i="107" s="1"/>
  <c r="GT7" i="107" s="1"/>
  <c r="GU7" i="107" s="1"/>
  <c r="GV7" i="107" s="1"/>
  <c r="GW7" i="107" s="1"/>
  <c r="GX7" i="107" s="1"/>
  <c r="GY7" i="107" s="1"/>
  <c r="GZ7" i="107" s="1"/>
  <c r="HA7" i="107" s="1"/>
  <c r="HB7" i="107" s="1"/>
  <c r="HC7" i="107" s="1"/>
  <c r="HD7" i="107" s="1"/>
  <c r="HE7" i="107" s="1"/>
  <c r="HF7" i="107" s="1"/>
  <c r="HG7" i="107" s="1"/>
  <c r="HH7" i="107" s="1"/>
  <c r="HI7" i="107" s="1"/>
  <c r="HJ7" i="107" s="1"/>
  <c r="H9" i="107"/>
  <c r="I9" i="107" s="1"/>
  <c r="J9" i="107" s="1"/>
  <c r="K9" i="107" s="1"/>
  <c r="L9" i="107" s="1"/>
  <c r="M9" i="107" s="1"/>
  <c r="N9" i="107" s="1"/>
  <c r="O9" i="107" s="1"/>
  <c r="P9" i="107" s="1"/>
  <c r="Q9" i="107" s="1"/>
  <c r="R9" i="107" s="1"/>
  <c r="S9" i="107" s="1"/>
  <c r="T9" i="107" s="1"/>
  <c r="U9" i="107" s="1"/>
  <c r="V9" i="107" s="1"/>
  <c r="W9" i="107" s="1"/>
  <c r="X9" i="107" s="1"/>
  <c r="Y9" i="107" s="1"/>
  <c r="Z9" i="107" s="1"/>
  <c r="AA9" i="107" s="1"/>
  <c r="AB9" i="107" s="1"/>
  <c r="AC9" i="107" s="1"/>
  <c r="AD9" i="107" s="1"/>
  <c r="AE9" i="107" s="1"/>
  <c r="AF9" i="107" s="1"/>
  <c r="AG9" i="107" s="1"/>
  <c r="AH9" i="107" s="1"/>
  <c r="AI9" i="107" s="1"/>
  <c r="AJ9" i="107" s="1"/>
  <c r="AK9" i="107" s="1"/>
  <c r="AL9" i="107" s="1"/>
  <c r="AM9" i="107" s="1"/>
  <c r="AN9" i="107" s="1"/>
  <c r="AO9" i="107" s="1"/>
  <c r="AP9" i="107" s="1"/>
  <c r="AQ9" i="107" s="1"/>
  <c r="AR9" i="107" s="1"/>
  <c r="AS9" i="107" s="1"/>
  <c r="AT9" i="107" s="1"/>
  <c r="AU9" i="107" s="1"/>
  <c r="AV9" i="107" s="1"/>
  <c r="AW9" i="107" s="1"/>
  <c r="AX9" i="107" s="1"/>
  <c r="AY9" i="107" s="1"/>
  <c r="AZ9" i="107" s="1"/>
  <c r="BA9" i="107" s="1"/>
  <c r="BB9" i="107" s="1"/>
  <c r="BC9" i="107" s="1"/>
  <c r="BD9" i="107" s="1"/>
  <c r="BE9" i="107" s="1"/>
  <c r="BF9" i="107" s="1"/>
  <c r="BG9" i="107" s="1"/>
  <c r="BH9" i="107" s="1"/>
  <c r="BI9" i="107" s="1"/>
  <c r="BJ9" i="107" s="1"/>
  <c r="BK9" i="107" s="1"/>
  <c r="BL9" i="107" s="1"/>
  <c r="BM9" i="107" s="1"/>
  <c r="BN9" i="107" s="1"/>
  <c r="BO9" i="107" s="1"/>
  <c r="BP9" i="107" s="1"/>
  <c r="BQ9" i="107" s="1"/>
  <c r="BR9" i="107" s="1"/>
  <c r="BS9" i="107" s="1"/>
  <c r="BT9" i="107" s="1"/>
  <c r="BU9" i="107" s="1"/>
  <c r="BV9" i="107" s="1"/>
  <c r="BW9" i="107" s="1"/>
  <c r="BX9" i="107" s="1"/>
  <c r="BY9" i="107" s="1"/>
  <c r="BZ9" i="107" s="1"/>
  <c r="CA9" i="107" s="1"/>
  <c r="CB9" i="107" s="1"/>
  <c r="CC9" i="107" s="1"/>
  <c r="CD9" i="107" s="1"/>
  <c r="CE9" i="107" s="1"/>
  <c r="CF9" i="107" s="1"/>
  <c r="CG9" i="107" s="1"/>
  <c r="CH9" i="107" s="1"/>
  <c r="CI9" i="107" s="1"/>
  <c r="CJ9" i="107" s="1"/>
  <c r="CK9" i="107" s="1"/>
  <c r="CL9" i="107" s="1"/>
  <c r="CM9" i="107" s="1"/>
  <c r="CN9" i="107" s="1"/>
  <c r="CO9" i="107" s="1"/>
  <c r="CP9" i="107" s="1"/>
  <c r="CQ9" i="107" s="1"/>
  <c r="CR9" i="107" s="1"/>
  <c r="CS9" i="107" s="1"/>
  <c r="CT9" i="107" s="1"/>
  <c r="CU9" i="107" s="1"/>
  <c r="CV9" i="107" s="1"/>
  <c r="CW9" i="107" s="1"/>
  <c r="CX9" i="107" s="1"/>
  <c r="CY9" i="107" s="1"/>
  <c r="CZ9" i="107" s="1"/>
  <c r="DA9" i="107" s="1"/>
  <c r="DB9" i="107" s="1"/>
  <c r="DC9" i="107" s="1"/>
  <c r="DD9" i="107" s="1"/>
  <c r="DE9" i="107" s="1"/>
  <c r="DF9" i="107" s="1"/>
  <c r="DG9" i="107" s="1"/>
  <c r="DH9" i="107" s="1"/>
  <c r="DI9" i="107" s="1"/>
  <c r="DJ9" i="107" s="1"/>
  <c r="DK9" i="107" s="1"/>
  <c r="DL9" i="107" s="1"/>
  <c r="DM9" i="107" s="1"/>
  <c r="DN9" i="107" s="1"/>
  <c r="DO9" i="107" s="1"/>
  <c r="DP9" i="107" s="1"/>
  <c r="DQ9" i="107" s="1"/>
  <c r="DR9" i="107" s="1"/>
  <c r="DS9" i="107" s="1"/>
  <c r="DT9" i="107" s="1"/>
  <c r="DU9" i="107" s="1"/>
  <c r="DV9" i="107" s="1"/>
  <c r="DW9" i="107" s="1"/>
  <c r="DX9" i="107" s="1"/>
  <c r="DY9" i="107" s="1"/>
  <c r="DZ9" i="107" s="1"/>
  <c r="EA9" i="107" s="1"/>
  <c r="EB9" i="107" s="1"/>
  <c r="EC9" i="107" s="1"/>
  <c r="ED9" i="107" s="1"/>
  <c r="EE9" i="107" s="1"/>
  <c r="EF9" i="107" s="1"/>
  <c r="EG9" i="107" s="1"/>
  <c r="EH9" i="107" s="1"/>
  <c r="EI9" i="107" s="1"/>
  <c r="EJ9" i="107" s="1"/>
  <c r="EK9" i="107" s="1"/>
  <c r="EL9" i="107" s="1"/>
  <c r="EM9" i="107" s="1"/>
  <c r="EN9" i="107" s="1"/>
  <c r="EO9" i="107" s="1"/>
  <c r="EP9" i="107" s="1"/>
  <c r="EQ9" i="107" s="1"/>
  <c r="ER9" i="107" s="1"/>
  <c r="ES9" i="107" s="1"/>
  <c r="ET9" i="107" s="1"/>
  <c r="EU9" i="107" s="1"/>
  <c r="EV9" i="107" s="1"/>
  <c r="EW9" i="107" s="1"/>
  <c r="EX9" i="107" s="1"/>
  <c r="EY9" i="107" s="1"/>
  <c r="EZ9" i="107" s="1"/>
  <c r="FA9" i="107" s="1"/>
  <c r="FB9" i="107" s="1"/>
  <c r="FC9" i="107" s="1"/>
  <c r="FD9" i="107" s="1"/>
  <c r="FE9" i="107" s="1"/>
  <c r="FF9" i="107" s="1"/>
  <c r="FG9" i="107" s="1"/>
  <c r="FH9" i="107" s="1"/>
  <c r="FI9" i="107" s="1"/>
  <c r="FJ9" i="107" s="1"/>
  <c r="FK9" i="107" s="1"/>
  <c r="FL9" i="107" s="1"/>
  <c r="FM9" i="107" s="1"/>
  <c r="FN9" i="107" s="1"/>
  <c r="FO9" i="107" s="1"/>
  <c r="FP9" i="107" s="1"/>
  <c r="FQ9" i="107" s="1"/>
  <c r="FR9" i="107" s="1"/>
  <c r="FS9" i="107" s="1"/>
  <c r="FT9" i="107" s="1"/>
  <c r="FU9" i="107" s="1"/>
  <c r="FV9" i="107" s="1"/>
  <c r="FW9" i="107" s="1"/>
  <c r="FX9" i="107" s="1"/>
  <c r="FY9" i="107" s="1"/>
  <c r="FZ9" i="107" s="1"/>
  <c r="GA9" i="107" s="1"/>
  <c r="GB9" i="107" s="1"/>
  <c r="GC9" i="107" s="1"/>
  <c r="GD9" i="107" s="1"/>
  <c r="GE9" i="107" s="1"/>
  <c r="GF9" i="107" s="1"/>
  <c r="GG9" i="107" s="1"/>
  <c r="GH9" i="107" s="1"/>
  <c r="GI9" i="107" s="1"/>
  <c r="GJ9" i="107" s="1"/>
  <c r="GK9" i="107" s="1"/>
  <c r="GL9" i="107" s="1"/>
  <c r="GM9" i="107" s="1"/>
  <c r="GN9" i="107" s="1"/>
  <c r="GO9" i="107" s="1"/>
  <c r="GP9" i="107" s="1"/>
  <c r="GQ9" i="107" s="1"/>
  <c r="GR9" i="107" s="1"/>
  <c r="GS9" i="107" s="1"/>
  <c r="GT9" i="107" s="1"/>
  <c r="GU9" i="107" s="1"/>
  <c r="GV9" i="107" s="1"/>
  <c r="GW9" i="107" s="1"/>
  <c r="GX9" i="107" s="1"/>
  <c r="GY9" i="107" s="1"/>
  <c r="GZ9" i="107" s="1"/>
  <c r="HA9" i="107" s="1"/>
  <c r="HB9" i="107" s="1"/>
  <c r="HC9" i="107" s="1"/>
  <c r="HD9" i="107" s="1"/>
  <c r="HE9" i="107" s="1"/>
  <c r="HF9" i="107" s="1"/>
  <c r="HG9" i="107" s="1"/>
  <c r="HH9" i="107" s="1"/>
  <c r="HI9" i="107" s="1"/>
  <c r="HJ9" i="107" s="1"/>
  <c r="E6" i="107"/>
  <c r="F6" i="107" s="1"/>
  <c r="G6" i="107" s="1"/>
  <c r="H6" i="107" s="1"/>
  <c r="I6" i="107" s="1"/>
  <c r="J6" i="107" s="1"/>
  <c r="K6" i="107" s="1"/>
  <c r="L6" i="107" s="1"/>
  <c r="M6" i="107" s="1"/>
  <c r="N6" i="107" s="1"/>
  <c r="O6" i="107" s="1"/>
  <c r="P6" i="107" s="1"/>
  <c r="Q6" i="107" s="1"/>
  <c r="R6" i="107" s="1"/>
  <c r="S6" i="107" s="1"/>
  <c r="T6" i="107" s="1"/>
  <c r="U6" i="107" s="1"/>
  <c r="V6" i="107" s="1"/>
  <c r="W6" i="107" s="1"/>
  <c r="X6" i="107" s="1"/>
  <c r="Y6" i="107" s="1"/>
  <c r="Z6" i="107" s="1"/>
  <c r="AA6" i="107" s="1"/>
  <c r="AB6" i="107" s="1"/>
  <c r="AC6" i="107" s="1"/>
  <c r="AD6" i="107" s="1"/>
  <c r="AE6" i="107" s="1"/>
  <c r="AF6" i="107" s="1"/>
  <c r="AG6" i="107" s="1"/>
  <c r="AH6" i="107" s="1"/>
  <c r="AI6" i="107" s="1"/>
  <c r="AJ6" i="107" s="1"/>
  <c r="AK6" i="107" s="1"/>
  <c r="AL6" i="107" s="1"/>
  <c r="AM6" i="107" s="1"/>
  <c r="AN6" i="107" s="1"/>
  <c r="AO6" i="107" s="1"/>
  <c r="AP6" i="107" s="1"/>
  <c r="AQ6" i="107" s="1"/>
  <c r="AR6" i="107" s="1"/>
  <c r="AS6" i="107" s="1"/>
  <c r="AT6" i="107" s="1"/>
  <c r="AU6" i="107" s="1"/>
  <c r="AV6" i="107" s="1"/>
  <c r="AW6" i="107" s="1"/>
  <c r="AX6" i="107" s="1"/>
  <c r="AY6" i="107" s="1"/>
  <c r="AZ6" i="107" s="1"/>
  <c r="BA6" i="107" s="1"/>
  <c r="BB6" i="107" s="1"/>
  <c r="BC6" i="107" s="1"/>
  <c r="BD6" i="107" s="1"/>
  <c r="BE6" i="107" s="1"/>
  <c r="BF6" i="107" s="1"/>
  <c r="BG6" i="107" s="1"/>
  <c r="BH6" i="107" s="1"/>
  <c r="BI6" i="107" s="1"/>
  <c r="BJ6" i="107" s="1"/>
  <c r="BK6" i="107" s="1"/>
  <c r="BL6" i="107" s="1"/>
  <c r="BM6" i="107" s="1"/>
  <c r="BN6" i="107" s="1"/>
  <c r="BO6" i="107" s="1"/>
  <c r="BP6" i="107" s="1"/>
  <c r="BQ6" i="107" s="1"/>
  <c r="BR6" i="107" s="1"/>
  <c r="BS6" i="107" s="1"/>
  <c r="BT6" i="107" s="1"/>
  <c r="BU6" i="107" s="1"/>
  <c r="BV6" i="107" s="1"/>
  <c r="BW6" i="107" s="1"/>
  <c r="BX6" i="107" s="1"/>
  <c r="BY6" i="107" s="1"/>
  <c r="BZ6" i="107" s="1"/>
  <c r="CA6" i="107" s="1"/>
  <c r="CB6" i="107" s="1"/>
  <c r="CC6" i="107" s="1"/>
  <c r="CD6" i="107" s="1"/>
  <c r="CE6" i="107" s="1"/>
  <c r="CF6" i="107" s="1"/>
  <c r="CG6" i="107" s="1"/>
  <c r="CH6" i="107" s="1"/>
  <c r="CI6" i="107" s="1"/>
  <c r="CJ6" i="107" s="1"/>
  <c r="CK6" i="107" s="1"/>
  <c r="CL6" i="107" s="1"/>
  <c r="CM6" i="107" s="1"/>
  <c r="CN6" i="107" s="1"/>
  <c r="CO6" i="107" s="1"/>
  <c r="CP6" i="107" s="1"/>
  <c r="CQ6" i="107" s="1"/>
  <c r="CR6" i="107" s="1"/>
  <c r="CS6" i="107" s="1"/>
  <c r="CT6" i="107" s="1"/>
  <c r="CU6" i="107" s="1"/>
  <c r="CV6" i="107" s="1"/>
  <c r="CW6" i="107" s="1"/>
  <c r="CX6" i="107" s="1"/>
  <c r="CY6" i="107" s="1"/>
  <c r="CZ6" i="107" s="1"/>
  <c r="DA6" i="107" s="1"/>
  <c r="DB6" i="107" s="1"/>
  <c r="DC6" i="107" s="1"/>
  <c r="DD6" i="107" s="1"/>
  <c r="DE6" i="107" s="1"/>
  <c r="DF6" i="107" s="1"/>
  <c r="DG6" i="107" s="1"/>
  <c r="DH6" i="107" s="1"/>
  <c r="DI6" i="107" s="1"/>
  <c r="DJ6" i="107" s="1"/>
  <c r="DK6" i="107" s="1"/>
  <c r="DL6" i="107" s="1"/>
  <c r="DM6" i="107" s="1"/>
  <c r="DN6" i="107" s="1"/>
  <c r="DO6" i="107" s="1"/>
  <c r="DP6" i="107" s="1"/>
  <c r="DQ6" i="107" s="1"/>
  <c r="DR6" i="107" s="1"/>
  <c r="DS6" i="107" s="1"/>
  <c r="DT6" i="107" s="1"/>
  <c r="DU6" i="107" s="1"/>
  <c r="DV6" i="107" s="1"/>
  <c r="DW6" i="107" s="1"/>
  <c r="DX6" i="107" s="1"/>
  <c r="DY6" i="107" s="1"/>
  <c r="DZ6" i="107" s="1"/>
  <c r="EA6" i="107" s="1"/>
  <c r="EB6" i="107" s="1"/>
  <c r="EC6" i="107" s="1"/>
  <c r="ED6" i="107" s="1"/>
  <c r="EE6" i="107" s="1"/>
  <c r="EF6" i="107" s="1"/>
  <c r="EG6" i="107" s="1"/>
  <c r="EH6" i="107" s="1"/>
  <c r="EI6" i="107" s="1"/>
  <c r="EJ6" i="107" s="1"/>
  <c r="EK6" i="107" s="1"/>
  <c r="EL6" i="107" s="1"/>
  <c r="EM6" i="107" s="1"/>
  <c r="EN6" i="107" s="1"/>
  <c r="EO6" i="107" s="1"/>
  <c r="EP6" i="107" s="1"/>
  <c r="EQ6" i="107" s="1"/>
  <c r="ER6" i="107" s="1"/>
  <c r="ES6" i="107" s="1"/>
  <c r="ET6" i="107" s="1"/>
  <c r="EU6" i="107" s="1"/>
  <c r="EV6" i="107" s="1"/>
  <c r="EW6" i="107" s="1"/>
  <c r="EX6" i="107" s="1"/>
  <c r="EY6" i="107" s="1"/>
  <c r="EZ6" i="107" s="1"/>
  <c r="FA6" i="107" s="1"/>
  <c r="FB6" i="107" s="1"/>
  <c r="FC6" i="107" s="1"/>
  <c r="FD6" i="107" s="1"/>
  <c r="FE6" i="107" s="1"/>
  <c r="FF6" i="107" s="1"/>
  <c r="FG6" i="107" s="1"/>
  <c r="FH6" i="107" s="1"/>
  <c r="FI6" i="107" s="1"/>
  <c r="FJ6" i="107" s="1"/>
  <c r="FK6" i="107" s="1"/>
  <c r="FL6" i="107" s="1"/>
  <c r="FM6" i="107" s="1"/>
  <c r="FN6" i="107" s="1"/>
  <c r="FO6" i="107" s="1"/>
  <c r="FP6" i="107" s="1"/>
  <c r="FQ6" i="107" s="1"/>
  <c r="FR6" i="107" s="1"/>
  <c r="FS6" i="107" s="1"/>
  <c r="FT6" i="107" s="1"/>
  <c r="FU6" i="107" s="1"/>
  <c r="FV6" i="107" s="1"/>
  <c r="FW6" i="107" s="1"/>
  <c r="FX6" i="107" s="1"/>
  <c r="FY6" i="107" s="1"/>
  <c r="FZ6" i="107" s="1"/>
  <c r="GA6" i="107" s="1"/>
  <c r="GB6" i="107" s="1"/>
  <c r="GC6" i="107" s="1"/>
  <c r="GD6" i="107" s="1"/>
  <c r="GE6" i="107" s="1"/>
  <c r="GF6" i="107" s="1"/>
  <c r="GG6" i="107" s="1"/>
  <c r="GH6" i="107" s="1"/>
  <c r="GI6" i="107" s="1"/>
  <c r="GJ6" i="107" s="1"/>
  <c r="GK6" i="107" s="1"/>
  <c r="GL6" i="107" s="1"/>
  <c r="GM6" i="107" s="1"/>
  <c r="GN6" i="107" s="1"/>
  <c r="GO6" i="107" s="1"/>
  <c r="GP6" i="107" s="1"/>
  <c r="GQ6" i="107" s="1"/>
  <c r="GR6" i="107" s="1"/>
  <c r="GS6" i="107" s="1"/>
  <c r="GT6" i="107" s="1"/>
  <c r="GU6" i="107" s="1"/>
  <c r="GV6" i="107" s="1"/>
  <c r="GW6" i="107" s="1"/>
  <c r="GX6" i="107" s="1"/>
  <c r="GY6" i="107" s="1"/>
  <c r="GZ6" i="107" s="1"/>
  <c r="HA6" i="107" s="1"/>
  <c r="HB6" i="107" s="1"/>
  <c r="HC6" i="107" s="1"/>
  <c r="HD6" i="107" s="1"/>
  <c r="HE6" i="107" s="1"/>
  <c r="HF6" i="107" s="1"/>
  <c r="HG6" i="107" s="1"/>
  <c r="HH6" i="107" s="1"/>
  <c r="HI6" i="107" s="1"/>
  <c r="HJ6" i="107" s="1"/>
  <c r="D36" i="97"/>
  <c r="F7" i="102"/>
  <c r="G7" i="102" s="1"/>
  <c r="H7" i="102" s="1"/>
  <c r="I7" i="102" s="1"/>
  <c r="J7" i="102" s="1"/>
  <c r="K7" i="102" s="1"/>
  <c r="L7" i="102" s="1"/>
  <c r="M7" i="102" s="1"/>
  <c r="N7" i="102" s="1"/>
  <c r="O7" i="102" s="1"/>
  <c r="P7" i="102" s="1"/>
  <c r="Q7" i="102" s="1"/>
  <c r="R7" i="102" s="1"/>
  <c r="S7" i="102" s="1"/>
  <c r="T7" i="102" s="1"/>
  <c r="U7" i="102" s="1"/>
  <c r="V7" i="102" s="1"/>
  <c r="W7" i="102" s="1"/>
  <c r="X7" i="102" s="1"/>
  <c r="Y7" i="102" s="1"/>
  <c r="Z7" i="102" s="1"/>
  <c r="AA7" i="102" s="1"/>
  <c r="AB7" i="102" s="1"/>
  <c r="AC7" i="102" s="1"/>
  <c r="AD7" i="102" s="1"/>
  <c r="AE7" i="102" s="1"/>
  <c r="AF7" i="102" s="1"/>
  <c r="AG7" i="102" s="1"/>
  <c r="AH7" i="102" s="1"/>
  <c r="AI7" i="102" s="1"/>
  <c r="AJ7" i="102" s="1"/>
  <c r="AK7" i="102" s="1"/>
  <c r="AL7" i="102" s="1"/>
  <c r="AM7" i="102" s="1"/>
  <c r="AN7" i="102" s="1"/>
  <c r="AO7" i="102" s="1"/>
  <c r="AP7" i="102" s="1"/>
  <c r="AQ7" i="102" s="1"/>
  <c r="AR7" i="102" s="1"/>
  <c r="AS7" i="102" s="1"/>
  <c r="AT7" i="102" s="1"/>
  <c r="AU7" i="102" s="1"/>
  <c r="AV7" i="102" s="1"/>
  <c r="AW7" i="102" s="1"/>
  <c r="AX7" i="102" s="1"/>
  <c r="AY7" i="102" s="1"/>
  <c r="AZ7" i="102" s="1"/>
  <c r="BA7" i="102" s="1"/>
  <c r="BB7" i="102" s="1"/>
  <c r="BC7" i="102" s="1"/>
  <c r="BD7" i="102" s="1"/>
  <c r="BE7" i="102" s="1"/>
  <c r="BF7" i="102" s="1"/>
  <c r="BG7" i="102" s="1"/>
  <c r="BH7" i="102" s="1"/>
  <c r="BI7" i="102" s="1"/>
  <c r="BJ7" i="102" s="1"/>
  <c r="BK7" i="102" s="1"/>
  <c r="BL7" i="102" s="1"/>
  <c r="BM7" i="102" s="1"/>
  <c r="BN7" i="102" s="1"/>
  <c r="BO7" i="102" s="1"/>
  <c r="BP7" i="102" s="1"/>
  <c r="BQ7" i="102" s="1"/>
  <c r="BR7" i="102" s="1"/>
  <c r="BS7" i="102" s="1"/>
  <c r="BT7" i="102" s="1"/>
  <c r="BU7" i="102" s="1"/>
  <c r="BV7" i="102" s="1"/>
  <c r="BW7" i="102" s="1"/>
  <c r="BX7" i="102" s="1"/>
  <c r="BY7" i="102" s="1"/>
  <c r="BZ7" i="102" s="1"/>
  <c r="CA7" i="102" s="1"/>
  <c r="CB7" i="102" s="1"/>
  <c r="CC7" i="102" s="1"/>
  <c r="CD7" i="102" s="1"/>
  <c r="CE7" i="102" s="1"/>
  <c r="CF7" i="102" s="1"/>
  <c r="CG7" i="102" s="1"/>
  <c r="CH7" i="102" s="1"/>
  <c r="CI7" i="102" s="1"/>
  <c r="CJ7" i="102" s="1"/>
  <c r="CK7" i="102" s="1"/>
  <c r="CL7" i="102" s="1"/>
  <c r="CM7" i="102" s="1"/>
  <c r="CN7" i="102" s="1"/>
  <c r="CO7" i="102" s="1"/>
  <c r="CP7" i="102" s="1"/>
  <c r="CQ7" i="102" s="1"/>
  <c r="CR7" i="102" s="1"/>
  <c r="CS7" i="102" s="1"/>
  <c r="CT7" i="102" s="1"/>
  <c r="CU7" i="102" s="1"/>
  <c r="CV7" i="102" s="1"/>
  <c r="CW7" i="102" s="1"/>
  <c r="CX7" i="102" s="1"/>
  <c r="CY7" i="102" s="1"/>
  <c r="CZ7" i="102" s="1"/>
  <c r="DA7" i="102" s="1"/>
  <c r="DB7" i="102" s="1"/>
  <c r="DC7" i="102" s="1"/>
  <c r="DD7" i="102" s="1"/>
  <c r="DE7" i="102" s="1"/>
  <c r="DF7" i="102" s="1"/>
  <c r="DG7" i="102" s="1"/>
  <c r="DH7" i="102" s="1"/>
  <c r="DI7" i="102" s="1"/>
  <c r="DJ7" i="102" s="1"/>
  <c r="DK7" i="102" s="1"/>
  <c r="DL7" i="102" s="1"/>
  <c r="DM7" i="102" s="1"/>
  <c r="DN7" i="102" s="1"/>
  <c r="DO7" i="102" s="1"/>
  <c r="DP7" i="102" s="1"/>
  <c r="DQ7" i="102" s="1"/>
  <c r="DR7" i="102" s="1"/>
  <c r="DS7" i="102" s="1"/>
  <c r="DT7" i="102" s="1"/>
  <c r="DU7" i="102" s="1"/>
  <c r="DV7" i="102" s="1"/>
  <c r="DW7" i="102" s="1"/>
  <c r="DX7" i="102" s="1"/>
  <c r="DY7" i="102" s="1"/>
  <c r="DZ7" i="102" s="1"/>
  <c r="EA7" i="102" s="1"/>
  <c r="EB7" i="102" s="1"/>
  <c r="EC7" i="102" s="1"/>
  <c r="ED7" i="102" s="1"/>
  <c r="EE7" i="102" s="1"/>
  <c r="EF7" i="102" s="1"/>
  <c r="EG7" i="102" s="1"/>
  <c r="EH7" i="102" s="1"/>
  <c r="EI7" i="102" s="1"/>
  <c r="EJ7" i="102" s="1"/>
  <c r="EK7" i="102" s="1"/>
  <c r="EL7" i="102" s="1"/>
  <c r="EM7" i="102" s="1"/>
  <c r="EN7" i="102" s="1"/>
  <c r="EO7" i="102" s="1"/>
  <c r="EP7" i="102" s="1"/>
  <c r="EQ7" i="102" s="1"/>
  <c r="ER7" i="102" s="1"/>
  <c r="ES7" i="102" s="1"/>
  <c r="ET7" i="102" s="1"/>
  <c r="EU7" i="102" s="1"/>
  <c r="EV7" i="102" s="1"/>
  <c r="EW7" i="102" s="1"/>
  <c r="EX7" i="102" s="1"/>
  <c r="EY7" i="102" s="1"/>
  <c r="EZ7" i="102" s="1"/>
  <c r="FA7" i="102" s="1"/>
  <c r="FB7" i="102" s="1"/>
  <c r="FC7" i="102" s="1"/>
  <c r="FD7" i="102" s="1"/>
  <c r="FE7" i="102" s="1"/>
  <c r="FF7" i="102" s="1"/>
  <c r="FG7" i="102" s="1"/>
  <c r="FH7" i="102" s="1"/>
  <c r="FI7" i="102" s="1"/>
  <c r="FJ7" i="102" s="1"/>
  <c r="FK7" i="102" s="1"/>
  <c r="FL7" i="102" s="1"/>
  <c r="FM7" i="102" s="1"/>
  <c r="FN7" i="102" s="1"/>
  <c r="FO7" i="102" s="1"/>
  <c r="FP7" i="102" s="1"/>
  <c r="FQ7" i="102" s="1"/>
  <c r="FR7" i="102" s="1"/>
  <c r="FS7" i="102" s="1"/>
  <c r="FT7" i="102" s="1"/>
  <c r="FU7" i="102" s="1"/>
  <c r="FV7" i="102" s="1"/>
  <c r="FW7" i="102" s="1"/>
  <c r="FX7" i="102" s="1"/>
  <c r="FY7" i="102" s="1"/>
  <c r="FZ7" i="102" s="1"/>
  <c r="GA7" i="102" s="1"/>
  <c r="GB7" i="102" s="1"/>
  <c r="GC7" i="102" s="1"/>
  <c r="GD7" i="102" s="1"/>
  <c r="GE7" i="102" s="1"/>
  <c r="GF7" i="102" s="1"/>
  <c r="GG7" i="102" s="1"/>
  <c r="GH7" i="102" s="1"/>
  <c r="GI7" i="102" s="1"/>
  <c r="GJ7" i="102" s="1"/>
  <c r="GK7" i="102" s="1"/>
  <c r="GL7" i="102" s="1"/>
  <c r="GM7" i="102" s="1"/>
  <c r="GN7" i="102" s="1"/>
  <c r="GO7" i="102" s="1"/>
  <c r="GP7" i="102" s="1"/>
  <c r="GQ7" i="102" s="1"/>
  <c r="GR7" i="102" s="1"/>
  <c r="GS7" i="102" s="1"/>
  <c r="GT7" i="102" s="1"/>
  <c r="GU7" i="102" s="1"/>
  <c r="GV7" i="102" s="1"/>
  <c r="GW7" i="102" s="1"/>
  <c r="GX7" i="102" s="1"/>
  <c r="GY7" i="102" s="1"/>
  <c r="GZ7" i="102" s="1"/>
  <c r="HA7" i="102" s="1"/>
  <c r="HB7" i="102" s="1"/>
  <c r="HC7" i="102" s="1"/>
  <c r="HD7" i="102" s="1"/>
  <c r="HE7" i="102" s="1"/>
  <c r="HF7" i="102" s="1"/>
  <c r="HG7" i="102" s="1"/>
  <c r="HH7" i="102" s="1"/>
  <c r="HI7" i="102" s="1"/>
  <c r="HJ7" i="102" s="1"/>
  <c r="E6" i="102"/>
  <c r="F6" i="102" s="1"/>
  <c r="G6" i="102" s="1"/>
  <c r="H6" i="102" s="1"/>
  <c r="I6" i="102" s="1"/>
  <c r="J6" i="102" s="1"/>
  <c r="K6" i="102" s="1"/>
  <c r="L6" i="102" s="1"/>
  <c r="M6" i="102" s="1"/>
  <c r="N6" i="102" s="1"/>
  <c r="O6" i="102" s="1"/>
  <c r="P6" i="102" s="1"/>
  <c r="Q6" i="102" s="1"/>
  <c r="R6" i="102" s="1"/>
  <c r="S6" i="102" s="1"/>
  <c r="T6" i="102" s="1"/>
  <c r="U6" i="102" s="1"/>
  <c r="V6" i="102" s="1"/>
  <c r="W6" i="102" s="1"/>
  <c r="X6" i="102" s="1"/>
  <c r="Y6" i="102" s="1"/>
  <c r="Z6" i="102" s="1"/>
  <c r="AA6" i="102" s="1"/>
  <c r="AB6" i="102" s="1"/>
  <c r="AC6" i="102" s="1"/>
  <c r="AD6" i="102" s="1"/>
  <c r="AE6" i="102" s="1"/>
  <c r="AF6" i="102" s="1"/>
  <c r="AG6" i="102" s="1"/>
  <c r="AH6" i="102" s="1"/>
  <c r="AI6" i="102" s="1"/>
  <c r="AJ6" i="102" s="1"/>
  <c r="AK6" i="102" s="1"/>
  <c r="AL6" i="102" s="1"/>
  <c r="AM6" i="102" s="1"/>
  <c r="AN6" i="102" s="1"/>
  <c r="AO6" i="102" s="1"/>
  <c r="AP6" i="102" s="1"/>
  <c r="AQ6" i="102" s="1"/>
  <c r="AR6" i="102" s="1"/>
  <c r="AS6" i="102" s="1"/>
  <c r="AT6" i="102" s="1"/>
  <c r="AU6" i="102" s="1"/>
  <c r="AV6" i="102" s="1"/>
  <c r="AW6" i="102" s="1"/>
  <c r="AX6" i="102" s="1"/>
  <c r="AY6" i="102" s="1"/>
  <c r="AZ6" i="102" s="1"/>
  <c r="BA6" i="102" s="1"/>
  <c r="BB6" i="102" s="1"/>
  <c r="BC6" i="102" s="1"/>
  <c r="BD6" i="102" s="1"/>
  <c r="BE6" i="102" s="1"/>
  <c r="BF6" i="102" s="1"/>
  <c r="BG6" i="102" s="1"/>
  <c r="BH6" i="102" s="1"/>
  <c r="BI6" i="102" s="1"/>
  <c r="BJ6" i="102" s="1"/>
  <c r="BK6" i="102" s="1"/>
  <c r="BL6" i="102" s="1"/>
  <c r="BM6" i="102" s="1"/>
  <c r="BN6" i="102" s="1"/>
  <c r="BO6" i="102" s="1"/>
  <c r="BP6" i="102" s="1"/>
  <c r="BQ6" i="102" s="1"/>
  <c r="BR6" i="102" s="1"/>
  <c r="BS6" i="102" s="1"/>
  <c r="BT6" i="102" s="1"/>
  <c r="BU6" i="102" s="1"/>
  <c r="BV6" i="102" s="1"/>
  <c r="BW6" i="102" s="1"/>
  <c r="BX6" i="102" s="1"/>
  <c r="BY6" i="102" s="1"/>
  <c r="BZ6" i="102" s="1"/>
  <c r="CA6" i="102" s="1"/>
  <c r="CB6" i="102" s="1"/>
  <c r="CC6" i="102" s="1"/>
  <c r="CD6" i="102" s="1"/>
  <c r="CE6" i="102" s="1"/>
  <c r="CF6" i="102" s="1"/>
  <c r="CG6" i="102" s="1"/>
  <c r="CH6" i="102" s="1"/>
  <c r="CI6" i="102" s="1"/>
  <c r="CJ6" i="102" s="1"/>
  <c r="CK6" i="102" s="1"/>
  <c r="CL6" i="102" s="1"/>
  <c r="CM6" i="102" s="1"/>
  <c r="CN6" i="102" s="1"/>
  <c r="CO6" i="102" s="1"/>
  <c r="CP6" i="102" s="1"/>
  <c r="CQ6" i="102" s="1"/>
  <c r="CR6" i="102" s="1"/>
  <c r="CS6" i="102" s="1"/>
  <c r="CT6" i="102" s="1"/>
  <c r="CU6" i="102" s="1"/>
  <c r="CV6" i="102" s="1"/>
  <c r="CW6" i="102" s="1"/>
  <c r="CX6" i="102" s="1"/>
  <c r="CY6" i="102" s="1"/>
  <c r="CZ6" i="102" s="1"/>
  <c r="DA6" i="102" s="1"/>
  <c r="DB6" i="102" s="1"/>
  <c r="DC6" i="102" s="1"/>
  <c r="DD6" i="102" s="1"/>
  <c r="DE6" i="102" s="1"/>
  <c r="DF6" i="102" s="1"/>
  <c r="DG6" i="102" s="1"/>
  <c r="DH6" i="102" s="1"/>
  <c r="DI6" i="102" s="1"/>
  <c r="DJ6" i="102" s="1"/>
  <c r="DK6" i="102" s="1"/>
  <c r="DL6" i="102" s="1"/>
  <c r="DM6" i="102" s="1"/>
  <c r="DN6" i="102" s="1"/>
  <c r="DO6" i="102" s="1"/>
  <c r="DP6" i="102" s="1"/>
  <c r="DQ6" i="102" s="1"/>
  <c r="DR6" i="102" s="1"/>
  <c r="DS6" i="102" s="1"/>
  <c r="DT6" i="102" s="1"/>
  <c r="DU6" i="102" s="1"/>
  <c r="DV6" i="102" s="1"/>
  <c r="DW6" i="102" s="1"/>
  <c r="DX6" i="102" s="1"/>
  <c r="DY6" i="102" s="1"/>
  <c r="DZ6" i="102" s="1"/>
  <c r="EA6" i="102" s="1"/>
  <c r="EB6" i="102" s="1"/>
  <c r="EC6" i="102" s="1"/>
  <c r="ED6" i="102" s="1"/>
  <c r="EE6" i="102" s="1"/>
  <c r="EF6" i="102" s="1"/>
  <c r="EG6" i="102" s="1"/>
  <c r="EH6" i="102" s="1"/>
  <c r="EI6" i="102" s="1"/>
  <c r="EJ6" i="102" s="1"/>
  <c r="EK6" i="102" s="1"/>
  <c r="EL6" i="102" s="1"/>
  <c r="EM6" i="102" s="1"/>
  <c r="EN6" i="102" s="1"/>
  <c r="EO6" i="102" s="1"/>
  <c r="EP6" i="102" s="1"/>
  <c r="EQ6" i="102" s="1"/>
  <c r="ER6" i="102" s="1"/>
  <c r="ES6" i="102" s="1"/>
  <c r="ET6" i="102" s="1"/>
  <c r="EU6" i="102" s="1"/>
  <c r="EV6" i="102" s="1"/>
  <c r="EW6" i="102" s="1"/>
  <c r="EX6" i="102" s="1"/>
  <c r="EY6" i="102" s="1"/>
  <c r="EZ6" i="102" s="1"/>
  <c r="FA6" i="102" s="1"/>
  <c r="FB6" i="102" s="1"/>
  <c r="FC6" i="102" s="1"/>
  <c r="FD6" i="102" s="1"/>
  <c r="FE6" i="102" s="1"/>
  <c r="FF6" i="102" s="1"/>
  <c r="FG6" i="102" s="1"/>
  <c r="FH6" i="102" s="1"/>
  <c r="FI6" i="102" s="1"/>
  <c r="FJ6" i="102" s="1"/>
  <c r="FK6" i="102" s="1"/>
  <c r="FL6" i="102" s="1"/>
  <c r="FM6" i="102" s="1"/>
  <c r="FN6" i="102" s="1"/>
  <c r="FO6" i="102" s="1"/>
  <c r="FP6" i="102" s="1"/>
  <c r="FQ6" i="102" s="1"/>
  <c r="FR6" i="102" s="1"/>
  <c r="FS6" i="102" s="1"/>
  <c r="FT6" i="102" s="1"/>
  <c r="FU6" i="102" s="1"/>
  <c r="FV6" i="102" s="1"/>
  <c r="FW6" i="102" s="1"/>
  <c r="FX6" i="102" s="1"/>
  <c r="FY6" i="102" s="1"/>
  <c r="FZ6" i="102" s="1"/>
  <c r="GA6" i="102" s="1"/>
  <c r="GB6" i="102" s="1"/>
  <c r="GC6" i="102" s="1"/>
  <c r="GD6" i="102" s="1"/>
  <c r="GE6" i="102" s="1"/>
  <c r="GF6" i="102" s="1"/>
  <c r="GG6" i="102" s="1"/>
  <c r="GH6" i="102" s="1"/>
  <c r="GI6" i="102" s="1"/>
  <c r="GJ6" i="102" s="1"/>
  <c r="GK6" i="102" s="1"/>
  <c r="GL6" i="102" s="1"/>
  <c r="GM6" i="102" s="1"/>
  <c r="GN6" i="102" s="1"/>
  <c r="GO6" i="102" s="1"/>
  <c r="GP6" i="102" s="1"/>
  <c r="GQ6" i="102" s="1"/>
  <c r="GR6" i="102" s="1"/>
  <c r="GS6" i="102" s="1"/>
  <c r="GT6" i="102" s="1"/>
  <c r="GU6" i="102" s="1"/>
  <c r="GV6" i="102" s="1"/>
  <c r="GW6" i="102" s="1"/>
  <c r="GX6" i="102" s="1"/>
  <c r="GY6" i="102" s="1"/>
  <c r="GZ6" i="102" s="1"/>
  <c r="HA6" i="102" s="1"/>
  <c r="HB6" i="102" s="1"/>
  <c r="HC6" i="102" s="1"/>
  <c r="HD6" i="102" s="1"/>
  <c r="HE6" i="102" s="1"/>
  <c r="HF6" i="102" s="1"/>
  <c r="HG6" i="102" s="1"/>
  <c r="HH6" i="102" s="1"/>
  <c r="HI6" i="102" s="1"/>
  <c r="HJ6" i="102" s="1"/>
  <c r="H9" i="102"/>
  <c r="I9" i="102" s="1"/>
  <c r="J9" i="102" s="1"/>
  <c r="K9" i="102" s="1"/>
  <c r="L9" i="102" s="1"/>
  <c r="M9" i="102" s="1"/>
  <c r="N9" i="102" s="1"/>
  <c r="O9" i="102" s="1"/>
  <c r="P9" i="102" s="1"/>
  <c r="Q9" i="102" s="1"/>
  <c r="R9" i="102" s="1"/>
  <c r="S9" i="102" s="1"/>
  <c r="T9" i="102" s="1"/>
  <c r="U9" i="102" s="1"/>
  <c r="V9" i="102" s="1"/>
  <c r="W9" i="102" s="1"/>
  <c r="X9" i="102" s="1"/>
  <c r="Y9" i="102" s="1"/>
  <c r="Z9" i="102" s="1"/>
  <c r="AA9" i="102" s="1"/>
  <c r="AB9" i="102" s="1"/>
  <c r="AC9" i="102" s="1"/>
  <c r="AD9" i="102" s="1"/>
  <c r="AE9" i="102" s="1"/>
  <c r="AF9" i="102" s="1"/>
  <c r="AG9" i="102" s="1"/>
  <c r="AH9" i="102" s="1"/>
  <c r="AI9" i="102" s="1"/>
  <c r="AJ9" i="102" s="1"/>
  <c r="AK9" i="102" s="1"/>
  <c r="AL9" i="102" s="1"/>
  <c r="AM9" i="102" s="1"/>
  <c r="AN9" i="102" s="1"/>
  <c r="AO9" i="102" s="1"/>
  <c r="AP9" i="102" s="1"/>
  <c r="AQ9" i="102" s="1"/>
  <c r="AR9" i="102" s="1"/>
  <c r="AS9" i="102" s="1"/>
  <c r="AT9" i="102" s="1"/>
  <c r="AU9" i="102" s="1"/>
  <c r="AV9" i="102" s="1"/>
  <c r="AW9" i="102" s="1"/>
  <c r="AX9" i="102" s="1"/>
  <c r="AY9" i="102" s="1"/>
  <c r="AZ9" i="102" s="1"/>
  <c r="BA9" i="102" s="1"/>
  <c r="BB9" i="102" s="1"/>
  <c r="BC9" i="102" s="1"/>
  <c r="BD9" i="102" s="1"/>
  <c r="BE9" i="102" s="1"/>
  <c r="BF9" i="102" s="1"/>
  <c r="BG9" i="102" s="1"/>
  <c r="BH9" i="102" s="1"/>
  <c r="BI9" i="102" s="1"/>
  <c r="BJ9" i="102" s="1"/>
  <c r="BK9" i="102" s="1"/>
  <c r="BL9" i="102" s="1"/>
  <c r="BM9" i="102" s="1"/>
  <c r="BN9" i="102" s="1"/>
  <c r="BO9" i="102" s="1"/>
  <c r="BP9" i="102" s="1"/>
  <c r="BQ9" i="102" s="1"/>
  <c r="BR9" i="102" s="1"/>
  <c r="BS9" i="102" s="1"/>
  <c r="BT9" i="102" s="1"/>
  <c r="BU9" i="102" s="1"/>
  <c r="BV9" i="102" s="1"/>
  <c r="BW9" i="102" s="1"/>
  <c r="BX9" i="102" s="1"/>
  <c r="BY9" i="102" s="1"/>
  <c r="BZ9" i="102" s="1"/>
  <c r="CA9" i="102" s="1"/>
  <c r="CB9" i="102" s="1"/>
  <c r="CC9" i="102" s="1"/>
  <c r="CD9" i="102" s="1"/>
  <c r="CE9" i="102" s="1"/>
  <c r="CF9" i="102" s="1"/>
  <c r="CG9" i="102" s="1"/>
  <c r="CH9" i="102" s="1"/>
  <c r="CI9" i="102" s="1"/>
  <c r="CJ9" i="102" s="1"/>
  <c r="CK9" i="102" s="1"/>
  <c r="CL9" i="102" s="1"/>
  <c r="CM9" i="102" s="1"/>
  <c r="CN9" i="102" s="1"/>
  <c r="CO9" i="102" s="1"/>
  <c r="CP9" i="102" s="1"/>
  <c r="CQ9" i="102" s="1"/>
  <c r="CR9" i="102" s="1"/>
  <c r="CS9" i="102" s="1"/>
  <c r="CT9" i="102" s="1"/>
  <c r="CU9" i="102" s="1"/>
  <c r="CV9" i="102" s="1"/>
  <c r="CW9" i="102" s="1"/>
  <c r="CX9" i="102" s="1"/>
  <c r="CY9" i="102" s="1"/>
  <c r="CZ9" i="102" s="1"/>
  <c r="DA9" i="102" s="1"/>
  <c r="DB9" i="102" s="1"/>
  <c r="DC9" i="102" s="1"/>
  <c r="DD9" i="102" s="1"/>
  <c r="DE9" i="102" s="1"/>
  <c r="DF9" i="102" s="1"/>
  <c r="DG9" i="102" s="1"/>
  <c r="DH9" i="102" s="1"/>
  <c r="DI9" i="102" s="1"/>
  <c r="DJ9" i="102" s="1"/>
  <c r="DK9" i="102" s="1"/>
  <c r="DL9" i="102" s="1"/>
  <c r="DM9" i="102" s="1"/>
  <c r="DN9" i="102" s="1"/>
  <c r="DO9" i="102" s="1"/>
  <c r="DP9" i="102" s="1"/>
  <c r="DQ9" i="102" s="1"/>
  <c r="DR9" i="102" s="1"/>
  <c r="DS9" i="102" s="1"/>
  <c r="DT9" i="102" s="1"/>
  <c r="DU9" i="102" s="1"/>
  <c r="DV9" i="102" s="1"/>
  <c r="DW9" i="102" s="1"/>
  <c r="DX9" i="102" s="1"/>
  <c r="DY9" i="102" s="1"/>
  <c r="DZ9" i="102" s="1"/>
  <c r="EA9" i="102" s="1"/>
  <c r="EB9" i="102" s="1"/>
  <c r="EC9" i="102" s="1"/>
  <c r="ED9" i="102" s="1"/>
  <c r="EE9" i="102" s="1"/>
  <c r="EF9" i="102" s="1"/>
  <c r="EG9" i="102" s="1"/>
  <c r="EH9" i="102" s="1"/>
  <c r="EI9" i="102" s="1"/>
  <c r="EJ9" i="102" s="1"/>
  <c r="EK9" i="102" s="1"/>
  <c r="EL9" i="102" s="1"/>
  <c r="EM9" i="102" s="1"/>
  <c r="EN9" i="102" s="1"/>
  <c r="EO9" i="102" s="1"/>
  <c r="EP9" i="102" s="1"/>
  <c r="EQ9" i="102" s="1"/>
  <c r="ER9" i="102" s="1"/>
  <c r="ES9" i="102" s="1"/>
  <c r="ET9" i="102" s="1"/>
  <c r="EU9" i="102" s="1"/>
  <c r="EV9" i="102" s="1"/>
  <c r="EW9" i="102" s="1"/>
  <c r="EX9" i="102" s="1"/>
  <c r="EY9" i="102" s="1"/>
  <c r="EZ9" i="102" s="1"/>
  <c r="FA9" i="102" s="1"/>
  <c r="FB9" i="102" s="1"/>
  <c r="FC9" i="102" s="1"/>
  <c r="FD9" i="102" s="1"/>
  <c r="FE9" i="102" s="1"/>
  <c r="FF9" i="102" s="1"/>
  <c r="FG9" i="102" s="1"/>
  <c r="FH9" i="102" s="1"/>
  <c r="FI9" i="102" s="1"/>
  <c r="FJ9" i="102" s="1"/>
  <c r="FK9" i="102" s="1"/>
  <c r="FL9" i="102" s="1"/>
  <c r="FM9" i="102" s="1"/>
  <c r="FN9" i="102" s="1"/>
  <c r="FO9" i="102" s="1"/>
  <c r="FP9" i="102" s="1"/>
  <c r="FQ9" i="102" s="1"/>
  <c r="FR9" i="102" s="1"/>
  <c r="FS9" i="102" s="1"/>
  <c r="FT9" i="102" s="1"/>
  <c r="FU9" i="102" s="1"/>
  <c r="FV9" i="102" s="1"/>
  <c r="FW9" i="102" s="1"/>
  <c r="FX9" i="102" s="1"/>
  <c r="FY9" i="102" s="1"/>
  <c r="FZ9" i="102" s="1"/>
  <c r="GA9" i="102" s="1"/>
  <c r="GB9" i="102" s="1"/>
  <c r="GC9" i="102" s="1"/>
  <c r="GD9" i="102" s="1"/>
  <c r="GE9" i="102" s="1"/>
  <c r="GF9" i="102" s="1"/>
  <c r="GG9" i="102" s="1"/>
  <c r="GH9" i="102" s="1"/>
  <c r="GI9" i="102" s="1"/>
  <c r="GJ9" i="102" s="1"/>
  <c r="GK9" i="102" s="1"/>
  <c r="GL9" i="102" s="1"/>
  <c r="GM9" i="102" s="1"/>
  <c r="GN9" i="102" s="1"/>
  <c r="GO9" i="102" s="1"/>
  <c r="GP9" i="102" s="1"/>
  <c r="GQ9" i="102" s="1"/>
  <c r="GR9" i="102" s="1"/>
  <c r="GS9" i="102" s="1"/>
  <c r="GT9" i="102" s="1"/>
  <c r="GU9" i="102" s="1"/>
  <c r="GV9" i="102" s="1"/>
  <c r="GW9" i="102" s="1"/>
  <c r="GX9" i="102" s="1"/>
  <c r="GY9" i="102" s="1"/>
  <c r="GZ9" i="102" s="1"/>
  <c r="HA9" i="102" s="1"/>
  <c r="HB9" i="102" s="1"/>
  <c r="HC9" i="102" s="1"/>
  <c r="HD9" i="102" s="1"/>
  <c r="HE9" i="102" s="1"/>
  <c r="HF9" i="102" s="1"/>
  <c r="HG9" i="102" s="1"/>
  <c r="HH9" i="102" s="1"/>
  <c r="HI9" i="102" s="1"/>
  <c r="HJ9" i="102" s="1"/>
  <c r="G8" i="102"/>
  <c r="H8" i="102" s="1"/>
  <c r="I8" i="102" s="1"/>
  <c r="J8" i="102" s="1"/>
  <c r="K8" i="102" s="1"/>
  <c r="L8" i="102" s="1"/>
  <c r="M8" i="102" s="1"/>
  <c r="N8" i="102" s="1"/>
  <c r="O8" i="102" s="1"/>
  <c r="P8" i="102" s="1"/>
  <c r="Q8" i="102" s="1"/>
  <c r="R8" i="102" s="1"/>
  <c r="S8" i="102" s="1"/>
  <c r="T8" i="102" s="1"/>
  <c r="U8" i="102" s="1"/>
  <c r="V8" i="102" s="1"/>
  <c r="W8" i="102" s="1"/>
  <c r="X8" i="102" s="1"/>
  <c r="Y8" i="102" s="1"/>
  <c r="Z8" i="102" s="1"/>
  <c r="AA8" i="102" s="1"/>
  <c r="AB8" i="102" s="1"/>
  <c r="AC8" i="102" s="1"/>
  <c r="AD8" i="102" s="1"/>
  <c r="AE8" i="102" s="1"/>
  <c r="AF8" i="102" s="1"/>
  <c r="AG8" i="102" s="1"/>
  <c r="AH8" i="102" s="1"/>
  <c r="AI8" i="102" s="1"/>
  <c r="AJ8" i="102" s="1"/>
  <c r="AK8" i="102" s="1"/>
  <c r="AL8" i="102" s="1"/>
  <c r="AM8" i="102" s="1"/>
  <c r="AN8" i="102" s="1"/>
  <c r="AO8" i="102" s="1"/>
  <c r="AP8" i="102" s="1"/>
  <c r="AQ8" i="102" s="1"/>
  <c r="AR8" i="102" s="1"/>
  <c r="AS8" i="102" s="1"/>
  <c r="AT8" i="102" s="1"/>
  <c r="AU8" i="102" s="1"/>
  <c r="AV8" i="102" s="1"/>
  <c r="AW8" i="102" s="1"/>
  <c r="AX8" i="102" s="1"/>
  <c r="AY8" i="102" s="1"/>
  <c r="AZ8" i="102" s="1"/>
  <c r="BA8" i="102" s="1"/>
  <c r="BB8" i="102" s="1"/>
  <c r="BC8" i="102" s="1"/>
  <c r="BD8" i="102" s="1"/>
  <c r="BE8" i="102" s="1"/>
  <c r="BF8" i="102" s="1"/>
  <c r="BG8" i="102" s="1"/>
  <c r="BH8" i="102" s="1"/>
  <c r="BI8" i="102" s="1"/>
  <c r="BJ8" i="102" s="1"/>
  <c r="BK8" i="102" s="1"/>
  <c r="BL8" i="102" s="1"/>
  <c r="BM8" i="102" s="1"/>
  <c r="BN8" i="102" s="1"/>
  <c r="BO8" i="102" s="1"/>
  <c r="BP8" i="102" s="1"/>
  <c r="BQ8" i="102" s="1"/>
  <c r="BR8" i="102" s="1"/>
  <c r="BS8" i="102" s="1"/>
  <c r="BT8" i="102" s="1"/>
  <c r="BU8" i="102" s="1"/>
  <c r="BV8" i="102" s="1"/>
  <c r="BW8" i="102" s="1"/>
  <c r="BX8" i="102" s="1"/>
  <c r="BY8" i="102" s="1"/>
  <c r="BZ8" i="102" s="1"/>
  <c r="CA8" i="102" s="1"/>
  <c r="CB8" i="102" s="1"/>
  <c r="CC8" i="102" s="1"/>
  <c r="CD8" i="102" s="1"/>
  <c r="CE8" i="102" s="1"/>
  <c r="CF8" i="102" s="1"/>
  <c r="CG8" i="102" s="1"/>
  <c r="CH8" i="102" s="1"/>
  <c r="CI8" i="102" s="1"/>
  <c r="CJ8" i="102" s="1"/>
  <c r="CK8" i="102" s="1"/>
  <c r="CL8" i="102" s="1"/>
  <c r="CM8" i="102" s="1"/>
  <c r="CN8" i="102" s="1"/>
  <c r="CO8" i="102" s="1"/>
  <c r="CP8" i="102" s="1"/>
  <c r="CQ8" i="102" s="1"/>
  <c r="CR8" i="102" s="1"/>
  <c r="CS8" i="102" s="1"/>
  <c r="CT8" i="102" s="1"/>
  <c r="CU8" i="102" s="1"/>
  <c r="CV8" i="102" s="1"/>
  <c r="CW8" i="102" s="1"/>
  <c r="CX8" i="102" s="1"/>
  <c r="CY8" i="102" s="1"/>
  <c r="CZ8" i="102" s="1"/>
  <c r="DA8" i="102" s="1"/>
  <c r="DB8" i="102" s="1"/>
  <c r="DC8" i="102" s="1"/>
  <c r="DD8" i="102" s="1"/>
  <c r="DE8" i="102" s="1"/>
  <c r="DF8" i="102" s="1"/>
  <c r="DG8" i="102" s="1"/>
  <c r="DH8" i="102" s="1"/>
  <c r="DI8" i="102" s="1"/>
  <c r="DJ8" i="102" s="1"/>
  <c r="DK8" i="102" s="1"/>
  <c r="DL8" i="102" s="1"/>
  <c r="DM8" i="102" s="1"/>
  <c r="DN8" i="102" s="1"/>
  <c r="DO8" i="102" s="1"/>
  <c r="DP8" i="102" s="1"/>
  <c r="DQ8" i="102" s="1"/>
  <c r="DR8" i="102" s="1"/>
  <c r="DS8" i="102" s="1"/>
  <c r="DT8" i="102" s="1"/>
  <c r="DU8" i="102" s="1"/>
  <c r="DV8" i="102" s="1"/>
  <c r="DW8" i="102" s="1"/>
  <c r="DX8" i="102" s="1"/>
  <c r="DY8" i="102" s="1"/>
  <c r="DZ8" i="102" s="1"/>
  <c r="EA8" i="102" s="1"/>
  <c r="EB8" i="102" s="1"/>
  <c r="EC8" i="102" s="1"/>
  <c r="ED8" i="102" s="1"/>
  <c r="EE8" i="102" s="1"/>
  <c r="EF8" i="102" s="1"/>
  <c r="EG8" i="102" s="1"/>
  <c r="EH8" i="102" s="1"/>
  <c r="EI8" i="102" s="1"/>
  <c r="EJ8" i="102" s="1"/>
  <c r="EK8" i="102" s="1"/>
  <c r="EL8" i="102" s="1"/>
  <c r="EM8" i="102" s="1"/>
  <c r="EN8" i="102" s="1"/>
  <c r="EO8" i="102" s="1"/>
  <c r="EP8" i="102" s="1"/>
  <c r="EQ8" i="102" s="1"/>
  <c r="ER8" i="102" s="1"/>
  <c r="ES8" i="102" s="1"/>
  <c r="ET8" i="102" s="1"/>
  <c r="EU8" i="102" s="1"/>
  <c r="EV8" i="102" s="1"/>
  <c r="EW8" i="102" s="1"/>
  <c r="EX8" i="102" s="1"/>
  <c r="EY8" i="102" s="1"/>
  <c r="EZ8" i="102" s="1"/>
  <c r="FA8" i="102" s="1"/>
  <c r="FB8" i="102" s="1"/>
  <c r="FC8" i="102" s="1"/>
  <c r="FD8" i="102" s="1"/>
  <c r="FE8" i="102" s="1"/>
  <c r="FF8" i="102" s="1"/>
  <c r="FG8" i="102" s="1"/>
  <c r="FH8" i="102" s="1"/>
  <c r="FI8" i="102" s="1"/>
  <c r="FJ8" i="102" s="1"/>
  <c r="FK8" i="102" s="1"/>
  <c r="FL8" i="102" s="1"/>
  <c r="FM8" i="102" s="1"/>
  <c r="FN8" i="102" s="1"/>
  <c r="FO8" i="102" s="1"/>
  <c r="FP8" i="102" s="1"/>
  <c r="FQ8" i="102" s="1"/>
  <c r="FR8" i="102" s="1"/>
  <c r="FS8" i="102" s="1"/>
  <c r="FT8" i="102" s="1"/>
  <c r="FU8" i="102" s="1"/>
  <c r="FV8" i="102" s="1"/>
  <c r="FW8" i="102" s="1"/>
  <c r="FX8" i="102" s="1"/>
  <c r="FY8" i="102" s="1"/>
  <c r="FZ8" i="102" s="1"/>
  <c r="GA8" i="102" s="1"/>
  <c r="GB8" i="102" s="1"/>
  <c r="GC8" i="102" s="1"/>
  <c r="GD8" i="102" s="1"/>
  <c r="GE8" i="102" s="1"/>
  <c r="GF8" i="102" s="1"/>
  <c r="GG8" i="102" s="1"/>
  <c r="GH8" i="102" s="1"/>
  <c r="GI8" i="102" s="1"/>
  <c r="GJ8" i="102" s="1"/>
  <c r="GK8" i="102" s="1"/>
  <c r="GL8" i="102" s="1"/>
  <c r="GM8" i="102" s="1"/>
  <c r="GN8" i="102" s="1"/>
  <c r="GO8" i="102" s="1"/>
  <c r="GP8" i="102" s="1"/>
  <c r="GQ8" i="102" s="1"/>
  <c r="GR8" i="102" s="1"/>
  <c r="GS8" i="102" s="1"/>
  <c r="GT8" i="102" s="1"/>
  <c r="GU8" i="102" s="1"/>
  <c r="GV8" i="102" s="1"/>
  <c r="GW8" i="102" s="1"/>
  <c r="GX8" i="102" s="1"/>
  <c r="GY8" i="102" s="1"/>
  <c r="GZ8" i="102" s="1"/>
  <c r="HA8" i="102" s="1"/>
  <c r="HB8" i="102" s="1"/>
  <c r="HC8" i="102" s="1"/>
  <c r="HD8" i="102" s="1"/>
  <c r="HE8" i="102" s="1"/>
  <c r="HF8" i="102" s="1"/>
  <c r="HG8" i="102" s="1"/>
  <c r="HH8" i="102" s="1"/>
  <c r="HI8" i="102" s="1"/>
  <c r="HJ8" i="102" s="1"/>
  <c r="F6" i="101"/>
  <c r="C7" i="101" s="1"/>
  <c r="C4" i="102"/>
  <c r="D5" i="102"/>
  <c r="E5" i="102" s="1"/>
  <c r="F5" i="102" s="1"/>
  <c r="G5" i="102" s="1"/>
  <c r="H5" i="102" s="1"/>
  <c r="I5" i="102" s="1"/>
  <c r="J5" i="102" s="1"/>
  <c r="K5" i="102" s="1"/>
  <c r="L5" i="102" s="1"/>
  <c r="M5" i="102" s="1"/>
  <c r="N5" i="102" s="1"/>
  <c r="O5" i="102" s="1"/>
  <c r="P5" i="102" s="1"/>
  <c r="Q5" i="102" s="1"/>
  <c r="R5" i="102" s="1"/>
  <c r="S5" i="102" s="1"/>
  <c r="T5" i="102" s="1"/>
  <c r="U5" i="102" s="1"/>
  <c r="V5" i="102" s="1"/>
  <c r="W5" i="102" s="1"/>
  <c r="X5" i="102" s="1"/>
  <c r="Y5" i="102" s="1"/>
  <c r="Z5" i="102" s="1"/>
  <c r="AA5" i="102" s="1"/>
  <c r="AB5" i="102" s="1"/>
  <c r="AC5" i="102" s="1"/>
  <c r="AD5" i="102" s="1"/>
  <c r="AE5" i="102" s="1"/>
  <c r="AF5" i="102" s="1"/>
  <c r="AG5" i="102" s="1"/>
  <c r="AH5" i="102" s="1"/>
  <c r="AI5" i="102" s="1"/>
  <c r="AJ5" i="102" s="1"/>
  <c r="AK5" i="102" s="1"/>
  <c r="AL5" i="102" s="1"/>
  <c r="AM5" i="102" s="1"/>
  <c r="AN5" i="102" s="1"/>
  <c r="AO5" i="102" s="1"/>
  <c r="AP5" i="102" s="1"/>
  <c r="AQ5" i="102" s="1"/>
  <c r="AR5" i="102" s="1"/>
  <c r="AS5" i="102" s="1"/>
  <c r="AT5" i="102" s="1"/>
  <c r="AU5" i="102" s="1"/>
  <c r="AV5" i="102" s="1"/>
  <c r="AW5" i="102" s="1"/>
  <c r="AX5" i="102" s="1"/>
  <c r="AY5" i="102" s="1"/>
  <c r="AZ5" i="102" s="1"/>
  <c r="BA5" i="102" s="1"/>
  <c r="BB5" i="102" s="1"/>
  <c r="BC5" i="102" s="1"/>
  <c r="BD5" i="102" s="1"/>
  <c r="BE5" i="102" s="1"/>
  <c r="BF5" i="102" s="1"/>
  <c r="BG5" i="102" s="1"/>
  <c r="BH5" i="102" s="1"/>
  <c r="BI5" i="102" s="1"/>
  <c r="BJ5" i="102" s="1"/>
  <c r="BK5" i="102" s="1"/>
  <c r="BL5" i="102" s="1"/>
  <c r="BM5" i="102" s="1"/>
  <c r="BN5" i="102" s="1"/>
  <c r="BO5" i="102" s="1"/>
  <c r="BP5" i="102" s="1"/>
  <c r="BQ5" i="102" s="1"/>
  <c r="BR5" i="102" s="1"/>
  <c r="BS5" i="102" s="1"/>
  <c r="BT5" i="102" s="1"/>
  <c r="BU5" i="102" s="1"/>
  <c r="BV5" i="102" s="1"/>
  <c r="BW5" i="102" s="1"/>
  <c r="BX5" i="102" s="1"/>
  <c r="BY5" i="102" s="1"/>
  <c r="BZ5" i="102" s="1"/>
  <c r="CA5" i="102" s="1"/>
  <c r="CB5" i="102" s="1"/>
  <c r="CC5" i="102" s="1"/>
  <c r="CD5" i="102" s="1"/>
  <c r="CE5" i="102" s="1"/>
  <c r="CF5" i="102" s="1"/>
  <c r="CG5" i="102" s="1"/>
  <c r="CH5" i="102" s="1"/>
  <c r="CI5" i="102" s="1"/>
  <c r="CJ5" i="102" s="1"/>
  <c r="CK5" i="102" s="1"/>
  <c r="CL5" i="102" s="1"/>
  <c r="CM5" i="102" s="1"/>
  <c r="CN5" i="102" s="1"/>
  <c r="CO5" i="102" s="1"/>
  <c r="CP5" i="102" s="1"/>
  <c r="CQ5" i="102" s="1"/>
  <c r="CR5" i="102" s="1"/>
  <c r="CS5" i="102" s="1"/>
  <c r="CT5" i="102" s="1"/>
  <c r="CU5" i="102" s="1"/>
  <c r="CV5" i="102" s="1"/>
  <c r="CW5" i="102" s="1"/>
  <c r="CX5" i="102" s="1"/>
  <c r="CY5" i="102" s="1"/>
  <c r="CZ5" i="102" s="1"/>
  <c r="DA5" i="102" s="1"/>
  <c r="DB5" i="102" s="1"/>
  <c r="DC5" i="102" s="1"/>
  <c r="DD5" i="102" s="1"/>
  <c r="DE5" i="102" s="1"/>
  <c r="DF5" i="102" s="1"/>
  <c r="DG5" i="102" s="1"/>
  <c r="DH5" i="102" s="1"/>
  <c r="DI5" i="102" s="1"/>
  <c r="DJ5" i="102" s="1"/>
  <c r="DK5" i="102" s="1"/>
  <c r="DL5" i="102" s="1"/>
  <c r="DM5" i="102" s="1"/>
  <c r="DN5" i="102" s="1"/>
  <c r="DO5" i="102" s="1"/>
  <c r="DP5" i="102" s="1"/>
  <c r="DQ5" i="102" s="1"/>
  <c r="DR5" i="102" s="1"/>
  <c r="DS5" i="102" s="1"/>
  <c r="DT5" i="102" s="1"/>
  <c r="DU5" i="102" s="1"/>
  <c r="DV5" i="102" s="1"/>
  <c r="DW5" i="102" s="1"/>
  <c r="DX5" i="102" s="1"/>
  <c r="DY5" i="102" s="1"/>
  <c r="DZ5" i="102" s="1"/>
  <c r="EA5" i="102" s="1"/>
  <c r="EB5" i="102" s="1"/>
  <c r="EC5" i="102" s="1"/>
  <c r="ED5" i="102" s="1"/>
  <c r="EE5" i="102" s="1"/>
  <c r="EF5" i="102" s="1"/>
  <c r="EG5" i="102" s="1"/>
  <c r="EH5" i="102" s="1"/>
  <c r="EI5" i="102" s="1"/>
  <c r="EJ5" i="102" s="1"/>
  <c r="EK5" i="102" s="1"/>
  <c r="EL5" i="102" s="1"/>
  <c r="EM5" i="102" s="1"/>
  <c r="EN5" i="102" s="1"/>
  <c r="EO5" i="102" s="1"/>
  <c r="EP5" i="102" s="1"/>
  <c r="EQ5" i="102" s="1"/>
  <c r="ER5" i="102" s="1"/>
  <c r="ES5" i="102" s="1"/>
  <c r="ET5" i="102" s="1"/>
  <c r="EU5" i="102" s="1"/>
  <c r="EV5" i="102" s="1"/>
  <c r="EW5" i="102" s="1"/>
  <c r="EX5" i="102" s="1"/>
  <c r="EY5" i="102" s="1"/>
  <c r="EZ5" i="102" s="1"/>
  <c r="FA5" i="102" s="1"/>
  <c r="FB5" i="102" s="1"/>
  <c r="FC5" i="102" s="1"/>
  <c r="FD5" i="102" s="1"/>
  <c r="FE5" i="102" s="1"/>
  <c r="FF5" i="102" s="1"/>
  <c r="FG5" i="102" s="1"/>
  <c r="FH5" i="102" s="1"/>
  <c r="FI5" i="102" s="1"/>
  <c r="FJ5" i="102" s="1"/>
  <c r="FK5" i="102" s="1"/>
  <c r="FL5" i="102" s="1"/>
  <c r="FM5" i="102" s="1"/>
  <c r="FN5" i="102" s="1"/>
  <c r="FO5" i="102" s="1"/>
  <c r="FP5" i="102" s="1"/>
  <c r="FQ5" i="102" s="1"/>
  <c r="FR5" i="102" s="1"/>
  <c r="FS5" i="102" s="1"/>
  <c r="FT5" i="102" s="1"/>
  <c r="FU5" i="102" s="1"/>
  <c r="FV5" i="102" s="1"/>
  <c r="FW5" i="102" s="1"/>
  <c r="FX5" i="102" s="1"/>
  <c r="FY5" i="102" s="1"/>
  <c r="FZ5" i="102" s="1"/>
  <c r="GA5" i="102" s="1"/>
  <c r="GB5" i="102" s="1"/>
  <c r="GC5" i="102" s="1"/>
  <c r="GD5" i="102" s="1"/>
  <c r="GE5" i="102" s="1"/>
  <c r="GF5" i="102" s="1"/>
  <c r="GG5" i="102" s="1"/>
  <c r="GH5" i="102" s="1"/>
  <c r="GI5" i="102" s="1"/>
  <c r="GJ5" i="102" s="1"/>
  <c r="GK5" i="102" s="1"/>
  <c r="GL5" i="102" s="1"/>
  <c r="GM5" i="102" s="1"/>
  <c r="GN5" i="102" s="1"/>
  <c r="GO5" i="102" s="1"/>
  <c r="GP5" i="102" s="1"/>
  <c r="GQ5" i="102" s="1"/>
  <c r="GR5" i="102" s="1"/>
  <c r="GS5" i="102" s="1"/>
  <c r="GT5" i="102" s="1"/>
  <c r="GU5" i="102" s="1"/>
  <c r="GV5" i="102" s="1"/>
  <c r="GW5" i="102" s="1"/>
  <c r="GX5" i="102" s="1"/>
  <c r="GY5" i="102" s="1"/>
  <c r="GZ5" i="102" s="1"/>
  <c r="HA5" i="102" s="1"/>
  <c r="HB5" i="102" s="1"/>
  <c r="HC5" i="102" s="1"/>
  <c r="HD5" i="102" s="1"/>
  <c r="HE5" i="102" s="1"/>
  <c r="HF5" i="102" s="1"/>
  <c r="HG5" i="102" s="1"/>
  <c r="HH5" i="102" s="1"/>
  <c r="HI5" i="102" s="1"/>
  <c r="HJ5" i="102" s="1"/>
  <c r="HV162" i="87" l="1"/>
  <c r="HW149" i="87"/>
  <c r="E56" i="106"/>
  <c r="D95" i="106"/>
  <c r="D56" i="106"/>
  <c r="D91" i="106"/>
  <c r="E8" i="111"/>
  <c r="F8" i="111" s="1"/>
  <c r="E8" i="114"/>
  <c r="F8" i="114" s="1"/>
  <c r="D91" i="112"/>
  <c r="F9" i="108"/>
  <c r="C10" i="108" s="1"/>
  <c r="F56" i="106" s="1"/>
  <c r="E91" i="106"/>
  <c r="C4" i="107"/>
  <c r="D37" i="97"/>
  <c r="D4" i="102"/>
  <c r="C2" i="102"/>
  <c r="D7" i="101"/>
  <c r="HX149" i="87" l="1"/>
  <c r="HW162" i="87"/>
  <c r="C33" i="96"/>
  <c r="D95" i="109"/>
  <c r="D95" i="112"/>
  <c r="M52" i="115"/>
  <c r="L52" i="115"/>
  <c r="S52" i="115"/>
  <c r="K52" i="115"/>
  <c r="R52" i="115"/>
  <c r="J52" i="115"/>
  <c r="Q52" i="115"/>
  <c r="I52" i="115"/>
  <c r="P52" i="115"/>
  <c r="H52" i="115"/>
  <c r="O52" i="115"/>
  <c r="N52" i="115"/>
  <c r="HF52" i="115"/>
  <c r="HC52" i="115"/>
  <c r="HB52" i="115"/>
  <c r="HI52" i="115"/>
  <c r="HH52" i="115"/>
  <c r="GW52" i="115"/>
  <c r="GO52" i="115"/>
  <c r="GG52" i="115"/>
  <c r="FY52" i="115"/>
  <c r="FQ52" i="115"/>
  <c r="FI52" i="115"/>
  <c r="FA52" i="115"/>
  <c r="ES52" i="115"/>
  <c r="EK52" i="115"/>
  <c r="EC52" i="115"/>
  <c r="DU52" i="115"/>
  <c r="DM52" i="115"/>
  <c r="DE52" i="115"/>
  <c r="CW52" i="115"/>
  <c r="CO52" i="115"/>
  <c r="CG52" i="115"/>
  <c r="BY52" i="115"/>
  <c r="BQ52" i="115"/>
  <c r="BI52" i="115"/>
  <c r="BA52" i="115"/>
  <c r="AS52" i="115"/>
  <c r="AK52" i="115"/>
  <c r="AC52" i="115"/>
  <c r="U52" i="115"/>
  <c r="HG52" i="115"/>
  <c r="GV52" i="115"/>
  <c r="GN52" i="115"/>
  <c r="GF52" i="115"/>
  <c r="FX52" i="115"/>
  <c r="FP52" i="115"/>
  <c r="FH52" i="115"/>
  <c r="EZ52" i="115"/>
  <c r="ER52" i="115"/>
  <c r="EJ52" i="115"/>
  <c r="EB52" i="115"/>
  <c r="DT52" i="115"/>
  <c r="DL52" i="115"/>
  <c r="DD52" i="115"/>
  <c r="CV52" i="115"/>
  <c r="CN52" i="115"/>
  <c r="CF52" i="115"/>
  <c r="BX52" i="115"/>
  <c r="BP52" i="115"/>
  <c r="BH52" i="115"/>
  <c r="AZ52" i="115"/>
  <c r="AR52" i="115"/>
  <c r="AJ52" i="115"/>
  <c r="AB52" i="115"/>
  <c r="T52" i="115"/>
  <c r="HE52" i="115"/>
  <c r="GU52" i="115"/>
  <c r="GM52" i="115"/>
  <c r="GE52" i="115"/>
  <c r="FW52" i="115"/>
  <c r="FO52" i="115"/>
  <c r="FG52" i="115"/>
  <c r="EY52" i="115"/>
  <c r="EQ52" i="115"/>
  <c r="EI52" i="115"/>
  <c r="EA52" i="115"/>
  <c r="DS52" i="115"/>
  <c r="DK52" i="115"/>
  <c r="DC52" i="115"/>
  <c r="CU52" i="115"/>
  <c r="CM52" i="115"/>
  <c r="CE52" i="115"/>
  <c r="BW52" i="115"/>
  <c r="BO52" i="115"/>
  <c r="BG52" i="115"/>
  <c r="AY52" i="115"/>
  <c r="AQ52" i="115"/>
  <c r="AI52" i="115"/>
  <c r="AA52" i="115"/>
  <c r="HD52" i="115"/>
  <c r="GT52" i="115"/>
  <c r="GL52" i="115"/>
  <c r="GD52" i="115"/>
  <c r="FV52" i="115"/>
  <c r="FN52" i="115"/>
  <c r="FF52" i="115"/>
  <c r="EX52" i="115"/>
  <c r="EP52" i="115"/>
  <c r="EH52" i="115"/>
  <c r="DZ52" i="115"/>
  <c r="DR52" i="115"/>
  <c r="DJ52" i="115"/>
  <c r="DB52" i="115"/>
  <c r="CT52" i="115"/>
  <c r="CL52" i="115"/>
  <c r="CD52" i="115"/>
  <c r="BV52" i="115"/>
  <c r="BN52" i="115"/>
  <c r="BF52" i="115"/>
  <c r="AX52" i="115"/>
  <c r="AP52" i="115"/>
  <c r="AH52" i="115"/>
  <c r="Z52" i="115"/>
  <c r="HA52" i="115"/>
  <c r="GS52" i="115"/>
  <c r="GK52" i="115"/>
  <c r="GC52" i="115"/>
  <c r="FU52" i="115"/>
  <c r="FM52" i="115"/>
  <c r="FE52" i="115"/>
  <c r="EW52" i="115"/>
  <c r="EO52" i="115"/>
  <c r="EG52" i="115"/>
  <c r="DY52" i="115"/>
  <c r="DQ52" i="115"/>
  <c r="DI52" i="115"/>
  <c r="DA52" i="115"/>
  <c r="CS52" i="115"/>
  <c r="CK52" i="115"/>
  <c r="CC52" i="115"/>
  <c r="BU52" i="115"/>
  <c r="BM52" i="115"/>
  <c r="BE52" i="115"/>
  <c r="AW52" i="115"/>
  <c r="AO52" i="115"/>
  <c r="AG52" i="115"/>
  <c r="Y52" i="115"/>
  <c r="GZ52" i="115"/>
  <c r="GR52" i="115"/>
  <c r="GJ52" i="115"/>
  <c r="GB52" i="115"/>
  <c r="FT52" i="115"/>
  <c r="FL52" i="115"/>
  <c r="FD52" i="115"/>
  <c r="EV52" i="115"/>
  <c r="EN52" i="115"/>
  <c r="EF52" i="115"/>
  <c r="DX52" i="115"/>
  <c r="DP52" i="115"/>
  <c r="DH52" i="115"/>
  <c r="CZ52" i="115"/>
  <c r="CR52" i="115"/>
  <c r="CJ52" i="115"/>
  <c r="CB52" i="115"/>
  <c r="BT52" i="115"/>
  <c r="BL52" i="115"/>
  <c r="BD52" i="115"/>
  <c r="AV52" i="115"/>
  <c r="AN52" i="115"/>
  <c r="AF52" i="115"/>
  <c r="X52" i="115"/>
  <c r="GY52" i="115"/>
  <c r="GQ52" i="115"/>
  <c r="GI52" i="115"/>
  <c r="GA52" i="115"/>
  <c r="FS52" i="115"/>
  <c r="FK52" i="115"/>
  <c r="FC52" i="115"/>
  <c r="EU52" i="115"/>
  <c r="EM52" i="115"/>
  <c r="EE52" i="115"/>
  <c r="DW52" i="115"/>
  <c r="DO52" i="115"/>
  <c r="DG52" i="115"/>
  <c r="CY52" i="115"/>
  <c r="CQ52" i="115"/>
  <c r="CI52" i="115"/>
  <c r="CA52" i="115"/>
  <c r="BS52" i="115"/>
  <c r="BK52" i="115"/>
  <c r="BC52" i="115"/>
  <c r="AU52" i="115"/>
  <c r="AM52" i="115"/>
  <c r="AE52" i="115"/>
  <c r="W52" i="115"/>
  <c r="ET52" i="115"/>
  <c r="CH52" i="115"/>
  <c r="V52" i="115"/>
  <c r="GX52" i="115"/>
  <c r="EL52" i="115"/>
  <c r="BZ52" i="115"/>
  <c r="GP52" i="115"/>
  <c r="ED52" i="115"/>
  <c r="BR52" i="115"/>
  <c r="GH52" i="115"/>
  <c r="DV52" i="115"/>
  <c r="BJ52" i="115"/>
  <c r="FZ52" i="115"/>
  <c r="DN52" i="115"/>
  <c r="BB52" i="115"/>
  <c r="FR52" i="115"/>
  <c r="DF52" i="115"/>
  <c r="AT52" i="115"/>
  <c r="FJ52" i="115"/>
  <c r="CX52" i="115"/>
  <c r="AL52" i="115"/>
  <c r="FB52" i="115"/>
  <c r="CP52" i="115"/>
  <c r="AD52" i="115"/>
  <c r="E52" i="115"/>
  <c r="D52" i="115"/>
  <c r="C52" i="115"/>
  <c r="B52" i="115"/>
  <c r="G52" i="115"/>
  <c r="F52" i="115"/>
  <c r="C9" i="114"/>
  <c r="D10" i="108"/>
  <c r="E10" i="108" s="1"/>
  <c r="F10" i="108" s="1"/>
  <c r="C11" i="108" s="1"/>
  <c r="D11" i="108" s="1"/>
  <c r="E11" i="108" s="1"/>
  <c r="F11" i="108" s="1"/>
  <c r="C12" i="108" s="1"/>
  <c r="C9" i="111"/>
  <c r="B55" i="100"/>
  <c r="D4" i="107"/>
  <c r="C2" i="107"/>
  <c r="B55" i="106" s="1"/>
  <c r="D38" i="97"/>
  <c r="D2" i="102"/>
  <c r="C55" i="100" s="1"/>
  <c r="E4" i="102"/>
  <c r="E7" i="101"/>
  <c r="C91" i="100"/>
  <c r="D28" i="109"/>
  <c r="E28" i="109"/>
  <c r="F28" i="109"/>
  <c r="G28" i="109"/>
  <c r="H28" i="109"/>
  <c r="I28" i="109"/>
  <c r="J28" i="109"/>
  <c r="K28" i="109"/>
  <c r="L28" i="109"/>
  <c r="M28" i="109"/>
  <c r="O28" i="109"/>
  <c r="P28" i="109"/>
  <c r="Q28" i="109"/>
  <c r="R28" i="109"/>
  <c r="S28" i="109"/>
  <c r="HD10" i="87"/>
  <c r="HE10" i="87" s="1"/>
  <c r="HF10" i="87" s="1"/>
  <c r="HG10" i="87" s="1"/>
  <c r="HH10" i="87" s="1"/>
  <c r="HI10" i="87" s="1"/>
  <c r="HJ10" i="87" s="1"/>
  <c r="HK10" i="87" s="1"/>
  <c r="HL10" i="87" s="1"/>
  <c r="HM10" i="87" s="1"/>
  <c r="HN10" i="87" s="1"/>
  <c r="HO10" i="87" s="1"/>
  <c r="GS10" i="87"/>
  <c r="GT10" i="87" s="1"/>
  <c r="GU10" i="87" s="1"/>
  <c r="GV10" i="87" s="1"/>
  <c r="GW10" i="87" s="1"/>
  <c r="GX10" i="87" s="1"/>
  <c r="GY10" i="87" s="1"/>
  <c r="GZ10" i="87" s="1"/>
  <c r="HA10" i="87" s="1"/>
  <c r="HB10" i="87" s="1"/>
  <c r="GH10" i="87"/>
  <c r="GI10" i="87" s="1"/>
  <c r="GJ10" i="87" s="1"/>
  <c r="GK10" i="87" s="1"/>
  <c r="GL10" i="87" s="1"/>
  <c r="GM10" i="87" s="1"/>
  <c r="GN10" i="87" s="1"/>
  <c r="GO10" i="87" s="1"/>
  <c r="GP10" i="87" s="1"/>
  <c r="GQ10" i="87" s="1"/>
  <c r="FW10" i="87"/>
  <c r="FX10" i="87" s="1"/>
  <c r="FY10" i="87" s="1"/>
  <c r="FZ10" i="87" s="1"/>
  <c r="GA10" i="87" s="1"/>
  <c r="GB10" i="87" s="1"/>
  <c r="GC10" i="87" s="1"/>
  <c r="GD10" i="87" s="1"/>
  <c r="GE10" i="87" s="1"/>
  <c r="GF10" i="87" s="1"/>
  <c r="FL10" i="87"/>
  <c r="FM10" i="87" s="1"/>
  <c r="FN10" i="87" s="1"/>
  <c r="FO10" i="87" s="1"/>
  <c r="FP10" i="87" s="1"/>
  <c r="FQ10" i="87" s="1"/>
  <c r="FR10" i="87" s="1"/>
  <c r="FS10" i="87" s="1"/>
  <c r="FT10" i="87" s="1"/>
  <c r="FU10" i="87" s="1"/>
  <c r="FA10" i="87"/>
  <c r="FB10" i="87" s="1"/>
  <c r="FC10" i="87" s="1"/>
  <c r="FD10" i="87" s="1"/>
  <c r="FE10" i="87" s="1"/>
  <c r="FF10" i="87" s="1"/>
  <c r="FG10" i="87" s="1"/>
  <c r="FH10" i="87" s="1"/>
  <c r="FI10" i="87" s="1"/>
  <c r="FJ10" i="87" s="1"/>
  <c r="EP10" i="87"/>
  <c r="EQ10" i="87" s="1"/>
  <c r="ER10" i="87" s="1"/>
  <c r="ES10" i="87" s="1"/>
  <c r="ET10" i="87" s="1"/>
  <c r="EU10" i="87" s="1"/>
  <c r="EV10" i="87" s="1"/>
  <c r="EW10" i="87" s="1"/>
  <c r="EX10" i="87" s="1"/>
  <c r="EY10" i="87" s="1"/>
  <c r="EE10" i="87"/>
  <c r="EF10" i="87" s="1"/>
  <c r="EG10" i="87" s="1"/>
  <c r="EH10" i="87" s="1"/>
  <c r="EI10" i="87" s="1"/>
  <c r="EJ10" i="87" s="1"/>
  <c r="EK10" i="87" s="1"/>
  <c r="EL10" i="87" s="1"/>
  <c r="EM10" i="87" s="1"/>
  <c r="EN10" i="87" s="1"/>
  <c r="DT10" i="87"/>
  <c r="DU10" i="87" s="1"/>
  <c r="DV10" i="87" s="1"/>
  <c r="DW10" i="87" s="1"/>
  <c r="DX10" i="87" s="1"/>
  <c r="DY10" i="87" s="1"/>
  <c r="DZ10" i="87" s="1"/>
  <c r="EA10" i="87" s="1"/>
  <c r="EB10" i="87" s="1"/>
  <c r="EC10" i="87" s="1"/>
  <c r="DI10" i="87"/>
  <c r="DJ10" i="87" s="1"/>
  <c r="DK10" i="87" s="1"/>
  <c r="DL10" i="87" s="1"/>
  <c r="DM10" i="87" s="1"/>
  <c r="DN10" i="87" s="1"/>
  <c r="DO10" i="87" s="1"/>
  <c r="DP10" i="87" s="1"/>
  <c r="DQ10" i="87" s="1"/>
  <c r="DR10" i="87" s="1"/>
  <c r="CX10" i="87"/>
  <c r="CY10" i="87" s="1"/>
  <c r="CZ10" i="87" s="1"/>
  <c r="DA10" i="87" s="1"/>
  <c r="DB10" i="87" s="1"/>
  <c r="DC10" i="87" s="1"/>
  <c r="DD10" i="87" s="1"/>
  <c r="DE10" i="87" s="1"/>
  <c r="DF10" i="87" s="1"/>
  <c r="DG10" i="87" s="1"/>
  <c r="CM10" i="87"/>
  <c r="CN10" i="87" s="1"/>
  <c r="CO10" i="87" s="1"/>
  <c r="CP10" i="87" s="1"/>
  <c r="CQ10" i="87" s="1"/>
  <c r="CR10" i="87" s="1"/>
  <c r="CS10" i="87" s="1"/>
  <c r="CT10" i="87" s="1"/>
  <c r="CU10" i="87" s="1"/>
  <c r="CV10" i="87" s="1"/>
  <c r="CB10" i="87"/>
  <c r="CC10" i="87" s="1"/>
  <c r="CD10" i="87" s="1"/>
  <c r="CE10" i="87" s="1"/>
  <c r="CF10" i="87" s="1"/>
  <c r="CG10" i="87" s="1"/>
  <c r="CH10" i="87" s="1"/>
  <c r="CI10" i="87" s="1"/>
  <c r="CJ10" i="87" s="1"/>
  <c r="CK10" i="87" s="1"/>
  <c r="BQ10" i="87"/>
  <c r="BR10" i="87" s="1"/>
  <c r="BS10" i="87" s="1"/>
  <c r="BT10" i="87" s="1"/>
  <c r="BU10" i="87" s="1"/>
  <c r="BV10" i="87" s="1"/>
  <c r="BW10" i="87" s="1"/>
  <c r="BX10" i="87" s="1"/>
  <c r="BY10" i="87" s="1"/>
  <c r="BZ10" i="87" s="1"/>
  <c r="BF10" i="87"/>
  <c r="BG10" i="87" s="1"/>
  <c r="BH10" i="87" s="1"/>
  <c r="BI10" i="87" s="1"/>
  <c r="BJ10" i="87" s="1"/>
  <c r="BK10" i="87" s="1"/>
  <c r="BL10" i="87" s="1"/>
  <c r="BM10" i="87" s="1"/>
  <c r="BN10" i="87" s="1"/>
  <c r="BO10" i="87" s="1"/>
  <c r="AU10" i="87"/>
  <c r="AV10" i="87" s="1"/>
  <c r="AW10" i="87" s="1"/>
  <c r="AX10" i="87" s="1"/>
  <c r="AY10" i="87" s="1"/>
  <c r="AZ10" i="87" s="1"/>
  <c r="BA10" i="87" s="1"/>
  <c r="BB10" i="87" s="1"/>
  <c r="BC10" i="87" s="1"/>
  <c r="BD10" i="87" s="1"/>
  <c r="AJ10" i="87"/>
  <c r="AK10" i="87" s="1"/>
  <c r="AL10" i="87" s="1"/>
  <c r="AM10" i="87" s="1"/>
  <c r="AN10" i="87" s="1"/>
  <c r="AO10" i="87" s="1"/>
  <c r="AP10" i="87" s="1"/>
  <c r="AQ10" i="87" s="1"/>
  <c r="AR10" i="87" s="1"/>
  <c r="AS10" i="87" s="1"/>
  <c r="Y10" i="87"/>
  <c r="Z10" i="87" s="1"/>
  <c r="AA10" i="87" s="1"/>
  <c r="AB10" i="87" s="1"/>
  <c r="AC10" i="87" s="1"/>
  <c r="AD10" i="87" s="1"/>
  <c r="AE10" i="87" s="1"/>
  <c r="AF10" i="87" s="1"/>
  <c r="AG10" i="87" s="1"/>
  <c r="AH10" i="87" s="1"/>
  <c r="N10" i="87"/>
  <c r="O10" i="87" s="1"/>
  <c r="P10" i="87" s="1"/>
  <c r="Q10" i="87" s="1"/>
  <c r="R10" i="87" s="1"/>
  <c r="S10" i="87" s="1"/>
  <c r="T10" i="87" s="1"/>
  <c r="U10" i="87" s="1"/>
  <c r="V10" i="87" s="1"/>
  <c r="W10" i="87" s="1"/>
  <c r="C10" i="87"/>
  <c r="HY149" i="87" l="1"/>
  <c r="HX162" i="87"/>
  <c r="B79" i="87"/>
  <c r="B106" i="87"/>
  <c r="N28" i="109"/>
  <c r="D10" i="87"/>
  <c r="E10" i="87" s="1"/>
  <c r="F10" i="87" s="1"/>
  <c r="G10" i="87" s="1"/>
  <c r="H10" i="87" s="1"/>
  <c r="I10" i="87" s="1"/>
  <c r="J10" i="87" s="1"/>
  <c r="K10" i="87" s="1"/>
  <c r="L10" i="87" s="1"/>
  <c r="C28" i="109"/>
  <c r="D9" i="114"/>
  <c r="E56" i="112"/>
  <c r="G91" i="106"/>
  <c r="G56" i="106"/>
  <c r="F91" i="106"/>
  <c r="F95" i="106"/>
  <c r="D9" i="111"/>
  <c r="E56" i="109"/>
  <c r="D12" i="108"/>
  <c r="E12" i="108" s="1"/>
  <c r="H95" i="106" s="1"/>
  <c r="H56" i="106"/>
  <c r="G95" i="106"/>
  <c r="E4" i="107"/>
  <c r="D2" i="107"/>
  <c r="C55" i="106" s="1"/>
  <c r="D39" i="97"/>
  <c r="E2" i="102"/>
  <c r="D55" i="100" s="1"/>
  <c r="F4" i="102"/>
  <c r="F7" i="101"/>
  <c r="HZ149" i="87" l="1"/>
  <c r="HY162" i="87"/>
  <c r="E9" i="114"/>
  <c r="E95" i="112" s="1"/>
  <c r="E91" i="112"/>
  <c r="E91" i="109"/>
  <c r="H91" i="106"/>
  <c r="E9" i="111"/>
  <c r="E2" i="107"/>
  <c r="D55" i="106" s="1"/>
  <c r="F4" i="107"/>
  <c r="D40" i="97"/>
  <c r="F2" i="102"/>
  <c r="E55" i="100" s="1"/>
  <c r="G4" i="102"/>
  <c r="C8" i="101"/>
  <c r="B48" i="115"/>
  <c r="HZ162" i="87" l="1"/>
  <c r="IA149" i="87"/>
  <c r="F9" i="114"/>
  <c r="C10" i="114" s="1"/>
  <c r="E95" i="109"/>
  <c r="F9" i="111"/>
  <c r="F2" i="107"/>
  <c r="E55" i="106" s="1"/>
  <c r="G4" i="107"/>
  <c r="D41" i="97"/>
  <c r="G2" i="102"/>
  <c r="F55" i="100" s="1"/>
  <c r="H4" i="102"/>
  <c r="D8" i="101"/>
  <c r="C48" i="115"/>
  <c r="IA162" i="87" l="1"/>
  <c r="IB149" i="87"/>
  <c r="B10" i="112"/>
  <c r="B12" i="112" s="1"/>
  <c r="B37" i="112" s="1"/>
  <c r="B10" i="115"/>
  <c r="D10" i="114"/>
  <c r="F56" i="112"/>
  <c r="C10" i="111"/>
  <c r="B10" i="106"/>
  <c r="B12" i="106" s="1"/>
  <c r="B37" i="106" s="1"/>
  <c r="B10" i="109"/>
  <c r="B18" i="109" s="1"/>
  <c r="G2" i="107"/>
  <c r="F55" i="106" s="1"/>
  <c r="H4" i="107"/>
  <c r="D42" i="97"/>
  <c r="B10" i="100"/>
  <c r="I4" i="102"/>
  <c r="J4" i="102" s="1"/>
  <c r="K4" i="102" s="1"/>
  <c r="L4" i="102" s="1"/>
  <c r="M4" i="102" s="1"/>
  <c r="N4" i="102" s="1"/>
  <c r="O4" i="102" s="1"/>
  <c r="P4" i="102" s="1"/>
  <c r="Q4" i="102" s="1"/>
  <c r="R4" i="102" s="1"/>
  <c r="S4" i="102" s="1"/>
  <c r="T4" i="102" s="1"/>
  <c r="U4" i="102" s="1"/>
  <c r="V4" i="102" s="1"/>
  <c r="W4" i="102" s="1"/>
  <c r="X4" i="102" s="1"/>
  <c r="Y4" i="102" s="1"/>
  <c r="Z4" i="102" s="1"/>
  <c r="AA4" i="102" s="1"/>
  <c r="AB4" i="102" s="1"/>
  <c r="AC4" i="102" s="1"/>
  <c r="AD4" i="102" s="1"/>
  <c r="AE4" i="102" s="1"/>
  <c r="AF4" i="102" s="1"/>
  <c r="AG4" i="102" s="1"/>
  <c r="AH4" i="102" s="1"/>
  <c r="AI4" i="102" s="1"/>
  <c r="AJ4" i="102" s="1"/>
  <c r="AK4" i="102" s="1"/>
  <c r="AL4" i="102" s="1"/>
  <c r="AM4" i="102" s="1"/>
  <c r="AN4" i="102" s="1"/>
  <c r="AO4" i="102" s="1"/>
  <c r="AP4" i="102" s="1"/>
  <c r="AQ4" i="102" s="1"/>
  <c r="AR4" i="102" s="1"/>
  <c r="AS4" i="102" s="1"/>
  <c r="AT4" i="102" s="1"/>
  <c r="AU4" i="102" s="1"/>
  <c r="AV4" i="102" s="1"/>
  <c r="AW4" i="102" s="1"/>
  <c r="AX4" i="102" s="1"/>
  <c r="AY4" i="102" s="1"/>
  <c r="AZ4" i="102" s="1"/>
  <c r="BA4" i="102" s="1"/>
  <c r="BB4" i="102" s="1"/>
  <c r="BC4" i="102" s="1"/>
  <c r="BD4" i="102" s="1"/>
  <c r="BE4" i="102" s="1"/>
  <c r="BF4" i="102" s="1"/>
  <c r="BG4" i="102" s="1"/>
  <c r="BH4" i="102" s="1"/>
  <c r="BI4" i="102" s="1"/>
  <c r="BJ4" i="102" s="1"/>
  <c r="BK4" i="102" s="1"/>
  <c r="BL4" i="102" s="1"/>
  <c r="BM4" i="102" s="1"/>
  <c r="BN4" i="102" s="1"/>
  <c r="BO4" i="102" s="1"/>
  <c r="BP4" i="102" s="1"/>
  <c r="BQ4" i="102" s="1"/>
  <c r="BR4" i="102" s="1"/>
  <c r="BS4" i="102" s="1"/>
  <c r="BT4" i="102" s="1"/>
  <c r="BU4" i="102" s="1"/>
  <c r="BV4" i="102" s="1"/>
  <c r="BW4" i="102" s="1"/>
  <c r="BX4" i="102" s="1"/>
  <c r="BY4" i="102" s="1"/>
  <c r="BZ4" i="102" s="1"/>
  <c r="CA4" i="102" s="1"/>
  <c r="CB4" i="102" s="1"/>
  <c r="CC4" i="102" s="1"/>
  <c r="CD4" i="102" s="1"/>
  <c r="CE4" i="102" s="1"/>
  <c r="CF4" i="102" s="1"/>
  <c r="CG4" i="102" s="1"/>
  <c r="CH4" i="102" s="1"/>
  <c r="CI4" i="102" s="1"/>
  <c r="CJ4" i="102" s="1"/>
  <c r="CK4" i="102" s="1"/>
  <c r="CL4" i="102" s="1"/>
  <c r="CM4" i="102" s="1"/>
  <c r="CN4" i="102" s="1"/>
  <c r="CO4" i="102" s="1"/>
  <c r="CP4" i="102" s="1"/>
  <c r="CQ4" i="102" s="1"/>
  <c r="CR4" i="102" s="1"/>
  <c r="CS4" i="102" s="1"/>
  <c r="CT4" i="102" s="1"/>
  <c r="CU4" i="102" s="1"/>
  <c r="CV4" i="102" s="1"/>
  <c r="CW4" i="102" s="1"/>
  <c r="CX4" i="102" s="1"/>
  <c r="CY4" i="102" s="1"/>
  <c r="CZ4" i="102" s="1"/>
  <c r="DA4" i="102" s="1"/>
  <c r="DB4" i="102" s="1"/>
  <c r="DC4" i="102" s="1"/>
  <c r="DD4" i="102" s="1"/>
  <c r="DE4" i="102" s="1"/>
  <c r="DF4" i="102" s="1"/>
  <c r="DG4" i="102" s="1"/>
  <c r="DH4" i="102" s="1"/>
  <c r="DI4" i="102" s="1"/>
  <c r="DJ4" i="102" s="1"/>
  <c r="DK4" i="102" s="1"/>
  <c r="DL4" i="102" s="1"/>
  <c r="DM4" i="102" s="1"/>
  <c r="DN4" i="102" s="1"/>
  <c r="DO4" i="102" s="1"/>
  <c r="DP4" i="102" s="1"/>
  <c r="DQ4" i="102" s="1"/>
  <c r="DR4" i="102" s="1"/>
  <c r="DS4" i="102" s="1"/>
  <c r="DT4" i="102" s="1"/>
  <c r="DU4" i="102" s="1"/>
  <c r="DV4" i="102" s="1"/>
  <c r="DW4" i="102" s="1"/>
  <c r="DX4" i="102" s="1"/>
  <c r="DY4" i="102" s="1"/>
  <c r="DZ4" i="102" s="1"/>
  <c r="EA4" i="102" s="1"/>
  <c r="EB4" i="102" s="1"/>
  <c r="EC4" i="102" s="1"/>
  <c r="ED4" i="102" s="1"/>
  <c r="EE4" i="102" s="1"/>
  <c r="EF4" i="102" s="1"/>
  <c r="EG4" i="102" s="1"/>
  <c r="EH4" i="102" s="1"/>
  <c r="EI4" i="102" s="1"/>
  <c r="EJ4" i="102" s="1"/>
  <c r="EK4" i="102" s="1"/>
  <c r="EL4" i="102" s="1"/>
  <c r="EM4" i="102" s="1"/>
  <c r="EN4" i="102" s="1"/>
  <c r="EO4" i="102" s="1"/>
  <c r="EP4" i="102" s="1"/>
  <c r="EQ4" i="102" s="1"/>
  <c r="ER4" i="102" s="1"/>
  <c r="ES4" i="102" s="1"/>
  <c r="ET4" i="102" s="1"/>
  <c r="EU4" i="102" s="1"/>
  <c r="EV4" i="102" s="1"/>
  <c r="EW4" i="102" s="1"/>
  <c r="EX4" i="102" s="1"/>
  <c r="EY4" i="102" s="1"/>
  <c r="EZ4" i="102" s="1"/>
  <c r="FA4" i="102" s="1"/>
  <c r="FB4" i="102" s="1"/>
  <c r="FC4" i="102" s="1"/>
  <c r="FD4" i="102" s="1"/>
  <c r="FE4" i="102" s="1"/>
  <c r="FF4" i="102" s="1"/>
  <c r="FG4" i="102" s="1"/>
  <c r="FH4" i="102" s="1"/>
  <c r="FI4" i="102" s="1"/>
  <c r="FJ4" i="102" s="1"/>
  <c r="FK4" i="102" s="1"/>
  <c r="FL4" i="102" s="1"/>
  <c r="FM4" i="102" s="1"/>
  <c r="FN4" i="102" s="1"/>
  <c r="FO4" i="102" s="1"/>
  <c r="FP4" i="102" s="1"/>
  <c r="FQ4" i="102" s="1"/>
  <c r="FR4" i="102" s="1"/>
  <c r="FS4" i="102" s="1"/>
  <c r="FT4" i="102" s="1"/>
  <c r="FU4" i="102" s="1"/>
  <c r="FV4" i="102" s="1"/>
  <c r="FW4" i="102" s="1"/>
  <c r="FX4" i="102" s="1"/>
  <c r="FY4" i="102" s="1"/>
  <c r="FZ4" i="102" s="1"/>
  <c r="GA4" i="102" s="1"/>
  <c r="GB4" i="102" s="1"/>
  <c r="GC4" i="102" s="1"/>
  <c r="GD4" i="102" s="1"/>
  <c r="GE4" i="102" s="1"/>
  <c r="GF4" i="102" s="1"/>
  <c r="GG4" i="102" s="1"/>
  <c r="GH4" i="102" s="1"/>
  <c r="GI4" i="102" s="1"/>
  <c r="GJ4" i="102" s="1"/>
  <c r="GK4" i="102" s="1"/>
  <c r="GL4" i="102" s="1"/>
  <c r="GM4" i="102" s="1"/>
  <c r="GN4" i="102" s="1"/>
  <c r="GO4" i="102" s="1"/>
  <c r="GP4" i="102" s="1"/>
  <c r="GQ4" i="102" s="1"/>
  <c r="GR4" i="102" s="1"/>
  <c r="GS4" i="102" s="1"/>
  <c r="GT4" i="102" s="1"/>
  <c r="GU4" i="102" s="1"/>
  <c r="GV4" i="102" s="1"/>
  <c r="GW4" i="102" s="1"/>
  <c r="GX4" i="102" s="1"/>
  <c r="GY4" i="102" s="1"/>
  <c r="GZ4" i="102" s="1"/>
  <c r="HA4" i="102" s="1"/>
  <c r="HB4" i="102" s="1"/>
  <c r="HC4" i="102" s="1"/>
  <c r="HD4" i="102" s="1"/>
  <c r="HE4" i="102" s="1"/>
  <c r="HF4" i="102" s="1"/>
  <c r="HG4" i="102" s="1"/>
  <c r="HH4" i="102" s="1"/>
  <c r="HI4" i="102" s="1"/>
  <c r="HJ4" i="102" s="1"/>
  <c r="H2" i="102"/>
  <c r="G55" i="100" s="1"/>
  <c r="B12" i="100"/>
  <c r="B35" i="100" s="1"/>
  <c r="E8" i="101"/>
  <c r="D91" i="100"/>
  <c r="IB162" i="87" l="1"/>
  <c r="IC149" i="87"/>
  <c r="D48" i="115"/>
  <c r="B45" i="115"/>
  <c r="B44" i="115"/>
  <c r="B35" i="112"/>
  <c r="B36" i="112"/>
  <c r="E10" i="114"/>
  <c r="F10" i="114" s="1"/>
  <c r="F91" i="112"/>
  <c r="B12" i="109"/>
  <c r="B36" i="109" s="1"/>
  <c r="B35" i="106"/>
  <c r="B36" i="106"/>
  <c r="D10" i="111"/>
  <c r="F56" i="109"/>
  <c r="I4" i="107"/>
  <c r="H2" i="107"/>
  <c r="G55" i="106" s="1"/>
  <c r="D43" i="97"/>
  <c r="B37" i="100"/>
  <c r="B36" i="100"/>
  <c r="F8" i="101"/>
  <c r="E48" i="115"/>
  <c r="ID149" i="87" l="1"/>
  <c r="IC162" i="87"/>
  <c r="G48" i="115"/>
  <c r="F95" i="112"/>
  <c r="C11" i="114"/>
  <c r="B37" i="109"/>
  <c r="B35" i="109"/>
  <c r="F91" i="109"/>
  <c r="E10" i="111"/>
  <c r="J4" i="107"/>
  <c r="D44" i="97"/>
  <c r="C9" i="101"/>
  <c r="F48" i="115"/>
  <c r="ID162" i="87" l="1"/>
  <c r="IE149" i="87"/>
  <c r="D11" i="114"/>
  <c r="G56" i="112"/>
  <c r="F95" i="109"/>
  <c r="F10" i="111"/>
  <c r="K4" i="107"/>
  <c r="D45" i="97"/>
  <c r="D9" i="101"/>
  <c r="H48" i="115"/>
  <c r="IF149" i="87" l="1"/>
  <c r="IE162" i="87"/>
  <c r="I77" i="109"/>
  <c r="E11" i="114"/>
  <c r="G95" i="112" s="1"/>
  <c r="G91" i="112"/>
  <c r="C11" i="111"/>
  <c r="L4" i="107"/>
  <c r="D46" i="97"/>
  <c r="E9" i="101"/>
  <c r="E91" i="100"/>
  <c r="I48" i="115"/>
  <c r="IF162" i="87" l="1"/>
  <c r="IG149" i="87"/>
  <c r="J77" i="109"/>
  <c r="F11" i="114"/>
  <c r="C12" i="114" s="1"/>
  <c r="D12" i="114" s="1"/>
  <c r="D11" i="111"/>
  <c r="G56" i="109"/>
  <c r="M4" i="107"/>
  <c r="D47" i="97"/>
  <c r="F9" i="101"/>
  <c r="J48" i="115"/>
  <c r="IG162" i="87" l="1"/>
  <c r="IG154" i="87"/>
  <c r="K77" i="109"/>
  <c r="H56" i="112"/>
  <c r="E12" i="114"/>
  <c r="H95" i="112" s="1"/>
  <c r="H91" i="112"/>
  <c r="G91" i="109"/>
  <c r="E11" i="111"/>
  <c r="N4" i="107"/>
  <c r="D48" i="97"/>
  <c r="C10" i="101"/>
  <c r="K48" i="115"/>
  <c r="L77" i="109" l="1"/>
  <c r="L48" i="115"/>
  <c r="G95" i="109"/>
  <c r="F11" i="111"/>
  <c r="C12" i="111" s="1"/>
  <c r="O4" i="107"/>
  <c r="D49" i="97"/>
  <c r="D10" i="101"/>
  <c r="M77" i="109" l="1"/>
  <c r="H56" i="109"/>
  <c r="D12" i="111"/>
  <c r="P4" i="107"/>
  <c r="D50" i="97"/>
  <c r="E10" i="101"/>
  <c r="F91" i="100"/>
  <c r="M48" i="115"/>
  <c r="N77" i="109" l="1"/>
  <c r="E12" i="111"/>
  <c r="H95" i="109" s="1"/>
  <c r="H91" i="109"/>
  <c r="Q4" i="107"/>
  <c r="D51" i="97"/>
  <c r="F10" i="101"/>
  <c r="N48" i="115"/>
  <c r="O77" i="109" l="1"/>
  <c r="R4" i="107"/>
  <c r="D52" i="97"/>
  <c r="C11" i="101"/>
  <c r="D11" i="101" s="1"/>
  <c r="O48" i="115"/>
  <c r="P77" i="109" l="1"/>
  <c r="S4" i="107"/>
  <c r="D53" i="97"/>
  <c r="E11" i="101"/>
  <c r="F11" i="101" s="1"/>
  <c r="C12" i="101" s="1"/>
  <c r="D12" i="101" s="1"/>
  <c r="G91" i="100"/>
  <c r="P48" i="115"/>
  <c r="Q77" i="109" l="1"/>
  <c r="T4" i="107"/>
  <c r="D54" i="97"/>
  <c r="E12" i="101"/>
  <c r="H91" i="100"/>
  <c r="Q48" i="115"/>
  <c r="R77" i="109" l="1"/>
  <c r="U4" i="107"/>
  <c r="D55" i="97"/>
  <c r="R48" i="115"/>
  <c r="S77" i="109" l="1"/>
  <c r="V4" i="107"/>
  <c r="D56" i="97"/>
  <c r="T27" i="109" l="1"/>
  <c r="S48" i="115"/>
  <c r="T28" i="109"/>
  <c r="T26" i="109"/>
  <c r="W4" i="107"/>
  <c r="D57" i="97"/>
  <c r="U28" i="109" l="1"/>
  <c r="U26" i="109"/>
  <c r="U27" i="109"/>
  <c r="X4" i="107"/>
  <c r="D58" i="97"/>
  <c r="V28" i="109" l="1"/>
  <c r="V26" i="109"/>
  <c r="V27" i="109"/>
  <c r="Y4" i="107"/>
  <c r="D59" i="97"/>
  <c r="W28" i="109" l="1"/>
  <c r="W26" i="109"/>
  <c r="W27" i="109"/>
  <c r="Z4" i="107"/>
  <c r="D60" i="97"/>
  <c r="X28" i="109" l="1"/>
  <c r="X26" i="109"/>
  <c r="X27" i="109"/>
  <c r="AA4" i="107"/>
  <c r="D61" i="97"/>
  <c r="Z27" i="109" l="1"/>
  <c r="Z26" i="109"/>
  <c r="Y28" i="109"/>
  <c r="Y26" i="109"/>
  <c r="Y27" i="109"/>
  <c r="AB4" i="107"/>
  <c r="D62" i="97"/>
  <c r="AA27" i="109" l="1"/>
  <c r="AA26" i="109"/>
  <c r="AC4" i="107"/>
  <c r="D63" i="97"/>
  <c r="AB26" i="109" l="1"/>
  <c r="AB27" i="109"/>
  <c r="AD4" i="107"/>
  <c r="D64" i="97"/>
  <c r="AC26" i="109" l="1"/>
  <c r="AC27" i="109"/>
  <c r="AE4" i="107"/>
  <c r="D65" i="97"/>
  <c r="AD27" i="109" l="1"/>
  <c r="AD26" i="109"/>
  <c r="AF4" i="107"/>
  <c r="D66" i="97"/>
  <c r="AE27" i="109" l="1"/>
  <c r="AE26" i="109"/>
  <c r="AG4" i="107"/>
  <c r="D67" i="97"/>
  <c r="AF26" i="109" l="1"/>
  <c r="AF27" i="109"/>
  <c r="AH4" i="107"/>
  <c r="D68" i="97"/>
  <c r="AG26" i="109" l="1"/>
  <c r="AG27" i="109"/>
  <c r="AI4" i="107"/>
  <c r="D69" i="97"/>
  <c r="AH27" i="109" l="1"/>
  <c r="AH26" i="109"/>
  <c r="AJ4" i="107"/>
  <c r="D70" i="97"/>
  <c r="AI27" i="109" l="1"/>
  <c r="AI26" i="109"/>
  <c r="AK4" i="107"/>
  <c r="D71" i="97"/>
  <c r="AJ27" i="109" l="1"/>
  <c r="AJ26" i="109"/>
  <c r="AL4" i="107"/>
  <c r="D72" i="97"/>
  <c r="AK27" i="109" l="1"/>
  <c r="AK26" i="109"/>
  <c r="AM4" i="107"/>
  <c r="D73" i="97"/>
  <c r="AL26" i="109" l="1"/>
  <c r="AL27" i="109"/>
  <c r="AN4" i="107"/>
  <c r="D74" i="97"/>
  <c r="AM26" i="109" l="1"/>
  <c r="AM27" i="109"/>
  <c r="AO4" i="107"/>
  <c r="D75" i="97"/>
  <c r="AN27" i="109" l="1"/>
  <c r="AN26" i="109"/>
  <c r="AP4" i="107"/>
  <c r="D76" i="97"/>
  <c r="AO27" i="109" l="1"/>
  <c r="AO26" i="109"/>
  <c r="AQ4" i="107"/>
  <c r="D77" i="97"/>
  <c r="AP26" i="109" l="1"/>
  <c r="AP27" i="109"/>
  <c r="AR4" i="107"/>
  <c r="D78" i="97"/>
  <c r="AQ26" i="109" l="1"/>
  <c r="AQ27" i="109"/>
  <c r="AS4" i="107"/>
  <c r="D79" i="97"/>
  <c r="AR27" i="109" l="1"/>
  <c r="AR26" i="109"/>
  <c r="AT4" i="107"/>
  <c r="D80" i="97"/>
  <c r="AS27" i="109" l="1"/>
  <c r="AS26" i="109"/>
  <c r="AU4" i="107"/>
  <c r="D81" i="97"/>
  <c r="AT27" i="109" l="1"/>
  <c r="AT26" i="109"/>
  <c r="AV4" i="107"/>
  <c r="D82" i="97"/>
  <c r="AU27" i="109" l="1"/>
  <c r="AU26" i="109"/>
  <c r="AW4" i="107"/>
  <c r="D83" i="97"/>
  <c r="AV26" i="109" l="1"/>
  <c r="AV27" i="109"/>
  <c r="AX4" i="107"/>
  <c r="D84" i="97"/>
  <c r="AW27" i="109" l="1"/>
  <c r="AW26" i="109"/>
  <c r="AY4" i="107"/>
  <c r="D85" i="97"/>
  <c r="AX26" i="109" l="1"/>
  <c r="AX27" i="109"/>
  <c r="AZ4" i="107"/>
  <c r="D86" i="97"/>
  <c r="AY27" i="109" l="1"/>
  <c r="AY26" i="109"/>
  <c r="BA4" i="107"/>
  <c r="D87" i="97"/>
  <c r="AZ26" i="109" l="1"/>
  <c r="AZ27" i="109"/>
  <c r="BB4" i="107"/>
  <c r="D88" i="97"/>
  <c r="BA26" i="109" l="1"/>
  <c r="BA27" i="109"/>
  <c r="BC4" i="107"/>
  <c r="D89" i="97"/>
  <c r="BB27" i="109" l="1"/>
  <c r="BB26" i="109"/>
  <c r="BD4" i="107"/>
  <c r="D90" i="97"/>
  <c r="BC26" i="109" l="1"/>
  <c r="BC27" i="109"/>
  <c r="BE4" i="107"/>
  <c r="D91" i="97"/>
  <c r="BD27" i="109" l="1"/>
  <c r="BD26" i="109"/>
  <c r="BF4" i="107"/>
  <c r="D92" i="97"/>
  <c r="BE27" i="109" l="1"/>
  <c r="BE26" i="109"/>
  <c r="BG4" i="107"/>
  <c r="D93" i="97"/>
  <c r="BF27" i="109" l="1"/>
  <c r="BF26" i="109"/>
  <c r="BH4" i="107"/>
  <c r="D94" i="97"/>
  <c r="BG27" i="109" l="1"/>
  <c r="BG26" i="109"/>
  <c r="BI4" i="107"/>
  <c r="D95" i="97"/>
  <c r="BH27" i="109" l="1"/>
  <c r="BH26" i="109"/>
  <c r="BJ4" i="107"/>
  <c r="D96" i="97"/>
  <c r="BI26" i="109" l="1"/>
  <c r="BI27" i="109"/>
  <c r="BK4" i="107"/>
  <c r="D97" i="97"/>
  <c r="BJ26" i="109" l="1"/>
  <c r="BJ27" i="109"/>
  <c r="BL4" i="107"/>
  <c r="D98" i="97"/>
  <c r="BK27" i="109" l="1"/>
  <c r="BK26" i="109"/>
  <c r="BM4" i="107"/>
  <c r="D99" i="97"/>
  <c r="BL27" i="109" l="1"/>
  <c r="BL26" i="109"/>
  <c r="BN4" i="107"/>
  <c r="D100" i="97"/>
  <c r="BM27" i="109" l="1"/>
  <c r="BM26" i="109"/>
  <c r="BO4" i="107"/>
  <c r="D101" i="97"/>
  <c r="BN26" i="109" l="1"/>
  <c r="BN27" i="109"/>
  <c r="BP4" i="107"/>
  <c r="D102" i="97"/>
  <c r="BO27" i="109" l="1"/>
  <c r="BO26" i="109"/>
  <c r="BQ4" i="107"/>
  <c r="D103" i="97"/>
  <c r="BP26" i="109" l="1"/>
  <c r="BP27" i="109"/>
  <c r="BR4" i="107"/>
  <c r="D104" i="97"/>
  <c r="BQ26" i="109" l="1"/>
  <c r="BQ27" i="109"/>
  <c r="BS4" i="107"/>
  <c r="D105" i="97"/>
  <c r="BR27" i="109" l="1"/>
  <c r="BR26" i="109"/>
  <c r="BT4" i="107"/>
  <c r="D106" i="97"/>
  <c r="BS27" i="109" l="1"/>
  <c r="BS26" i="109"/>
  <c r="BU4" i="107"/>
  <c r="D107" i="97"/>
  <c r="BT26" i="109" l="1"/>
  <c r="BT27" i="109"/>
  <c r="BV4" i="107"/>
  <c r="D108" i="97"/>
  <c r="BU27" i="109" l="1"/>
  <c r="BU26" i="109"/>
  <c r="BW4" i="107"/>
  <c r="D109" i="97"/>
  <c r="BV27" i="109" l="1"/>
  <c r="BV26" i="109"/>
  <c r="BX4" i="107"/>
  <c r="D110" i="97"/>
  <c r="BW27" i="109" l="1"/>
  <c r="BW26" i="109"/>
  <c r="BY4" i="107"/>
  <c r="D111" i="97"/>
  <c r="BX27" i="109" l="1"/>
  <c r="BX26" i="109"/>
  <c r="BZ4" i="107"/>
  <c r="D112" i="97"/>
  <c r="BY26" i="109" l="1"/>
  <c r="BY27" i="109"/>
  <c r="CA4" i="107"/>
  <c r="D113" i="97"/>
  <c r="BZ27" i="109" l="1"/>
  <c r="BZ26" i="109"/>
  <c r="CB4" i="107"/>
  <c r="D114" i="97"/>
  <c r="CA26" i="109" l="1"/>
  <c r="CA27" i="109"/>
  <c r="CC4" i="107"/>
  <c r="D115" i="97"/>
  <c r="CB27" i="109" l="1"/>
  <c r="CB26" i="109"/>
  <c r="CD4" i="107"/>
  <c r="D116" i="97"/>
  <c r="CC27" i="109" l="1"/>
  <c r="CC26" i="109"/>
  <c r="CE4" i="107"/>
  <c r="D117" i="97"/>
  <c r="CD27" i="109" l="1"/>
  <c r="CD26" i="109"/>
  <c r="CF4" i="107"/>
  <c r="D118" i="97"/>
  <c r="CE27" i="109" l="1"/>
  <c r="CE26" i="109"/>
  <c r="CG4" i="107"/>
  <c r="D119" i="97"/>
  <c r="CF27" i="109" l="1"/>
  <c r="CF26" i="109"/>
  <c r="CH4" i="107"/>
  <c r="D120" i="97"/>
  <c r="CG26" i="109" l="1"/>
  <c r="CG27" i="109"/>
  <c r="CI4" i="107"/>
  <c r="D121" i="97"/>
  <c r="CH27" i="109" l="1"/>
  <c r="CH26" i="109"/>
  <c r="CJ4" i="107"/>
  <c r="D122" i="97"/>
  <c r="CI27" i="109" l="1"/>
  <c r="CI26" i="109"/>
  <c r="CK4" i="107"/>
  <c r="D123" i="97"/>
  <c r="CJ26" i="109" l="1"/>
  <c r="CJ27" i="109"/>
  <c r="CL4" i="107"/>
  <c r="D124" i="97"/>
  <c r="CK27" i="109" l="1"/>
  <c r="CK26" i="109"/>
  <c r="CM4" i="107"/>
  <c r="D125" i="97"/>
  <c r="CL27" i="109" l="1"/>
  <c r="CL26" i="109"/>
  <c r="CN4" i="107"/>
  <c r="CM27" i="109" l="1"/>
  <c r="CM26" i="109"/>
  <c r="CO4" i="107"/>
  <c r="CN27" i="109" l="1"/>
  <c r="CN26" i="109"/>
  <c r="CP4" i="107"/>
  <c r="CO27" i="109" l="1"/>
  <c r="CO26" i="109"/>
  <c r="CQ4" i="107"/>
  <c r="CP27" i="109" l="1"/>
  <c r="CP26" i="109"/>
  <c r="CR4" i="107"/>
  <c r="CQ27" i="109" l="1"/>
  <c r="CQ26" i="109"/>
  <c r="CS4" i="107"/>
  <c r="CR27" i="109" l="1"/>
  <c r="CR26" i="109"/>
  <c r="CT4" i="107"/>
  <c r="CS26" i="109" l="1"/>
  <c r="CS27" i="109"/>
  <c r="CU4" i="107"/>
  <c r="CT26" i="109" l="1"/>
  <c r="CT27" i="109"/>
  <c r="CV4" i="107"/>
  <c r="CU27" i="109" l="1"/>
  <c r="CU26" i="109"/>
  <c r="CW4" i="107"/>
  <c r="CV26" i="109" l="1"/>
  <c r="CV27" i="109"/>
  <c r="CX4" i="107"/>
  <c r="CW27" i="109" l="1"/>
  <c r="CW26" i="109"/>
  <c r="CY4" i="107"/>
  <c r="CX26" i="109" l="1"/>
  <c r="CX27" i="109"/>
  <c r="CZ4" i="107"/>
  <c r="CY26" i="109" l="1"/>
  <c r="CY27" i="109"/>
  <c r="DA4" i="107"/>
  <c r="CZ27" i="109" l="1"/>
  <c r="CZ26" i="109"/>
  <c r="DB4" i="107"/>
  <c r="DA27" i="109" l="1"/>
  <c r="DA26" i="109"/>
  <c r="DC4" i="107"/>
  <c r="DB27" i="109" l="1"/>
  <c r="DB26" i="109"/>
  <c r="DD4" i="107"/>
  <c r="DC26" i="109" l="1"/>
  <c r="DC27" i="109"/>
  <c r="DE4" i="107"/>
  <c r="DD26" i="109" l="1"/>
  <c r="DD27" i="109"/>
  <c r="DF4" i="107"/>
  <c r="DE27" i="109" l="1"/>
  <c r="DE26" i="109"/>
  <c r="DG4" i="107"/>
  <c r="DF27" i="109" l="1"/>
  <c r="DF26" i="109"/>
  <c r="DH4" i="107"/>
  <c r="DG26" i="109" l="1"/>
  <c r="DG27" i="109"/>
  <c r="DI4" i="107"/>
  <c r="DH26" i="109" l="1"/>
  <c r="DH27" i="109"/>
  <c r="DJ4" i="107"/>
  <c r="DI26" i="109" l="1"/>
  <c r="DI27" i="109"/>
  <c r="DK4" i="107"/>
  <c r="DJ26" i="109" l="1"/>
  <c r="DJ27" i="109"/>
  <c r="DL4" i="107"/>
  <c r="DK27" i="109" l="1"/>
  <c r="DK26" i="109"/>
  <c r="DM4" i="107"/>
  <c r="DL26" i="109" l="1"/>
  <c r="DL27" i="109"/>
  <c r="DN4" i="107"/>
  <c r="DM26" i="109" l="1"/>
  <c r="DM27" i="109"/>
  <c r="DO4" i="107"/>
  <c r="DN27" i="109" l="1"/>
  <c r="DN26" i="109"/>
  <c r="DP4" i="107"/>
  <c r="DO27" i="109" l="1"/>
  <c r="DO26" i="109"/>
  <c r="DQ4" i="107"/>
  <c r="DP27" i="109" l="1"/>
  <c r="DP26" i="109"/>
  <c r="DR4" i="107"/>
  <c r="DQ26" i="109" l="1"/>
  <c r="DQ27" i="109"/>
  <c r="DS4" i="107"/>
  <c r="DR26" i="109" l="1"/>
  <c r="DR27" i="109"/>
  <c r="DT4" i="107"/>
  <c r="DS27" i="109" l="1"/>
  <c r="DS26" i="109"/>
  <c r="DU4" i="107"/>
  <c r="DT26" i="109" l="1"/>
  <c r="DT27" i="109"/>
  <c r="DV4" i="107"/>
  <c r="DU26" i="109" l="1"/>
  <c r="DU27" i="109"/>
  <c r="DW4" i="107"/>
  <c r="DV26" i="109" l="1"/>
  <c r="DV27" i="109"/>
  <c r="DX4" i="107"/>
  <c r="DW26" i="109" l="1"/>
  <c r="DW27" i="109"/>
  <c r="DY4" i="107"/>
  <c r="DX26" i="109" l="1"/>
  <c r="DX27" i="109"/>
  <c r="DZ4" i="107"/>
  <c r="DY27" i="109" l="1"/>
  <c r="DY26" i="109"/>
  <c r="EA4" i="107"/>
  <c r="DZ26" i="109" l="1"/>
  <c r="DZ27" i="109"/>
  <c r="EB4" i="107"/>
  <c r="EA27" i="109" l="1"/>
  <c r="EA26" i="109"/>
  <c r="EC4" i="107"/>
  <c r="EB27" i="109" l="1"/>
  <c r="EB26" i="109"/>
  <c r="ED4" i="107"/>
  <c r="EC26" i="109" l="1"/>
  <c r="EC27" i="109"/>
  <c r="EE4" i="107"/>
  <c r="ED27" i="109" l="1"/>
  <c r="ED26" i="109"/>
  <c r="EF4" i="107"/>
  <c r="EE27" i="109" l="1"/>
  <c r="EE26" i="109"/>
  <c r="EG4" i="107"/>
  <c r="EF26" i="109" l="1"/>
  <c r="EF27" i="109"/>
  <c r="EH4" i="107"/>
  <c r="EG26" i="109" l="1"/>
  <c r="EG27" i="109"/>
  <c r="EI4" i="107"/>
  <c r="EH26" i="109" l="1"/>
  <c r="EH27" i="109"/>
  <c r="EJ4" i="107"/>
  <c r="EI27" i="109" l="1"/>
  <c r="EI26" i="109"/>
  <c r="EK4" i="107"/>
  <c r="EJ27" i="109" l="1"/>
  <c r="EJ26" i="109"/>
  <c r="EL4" i="107"/>
  <c r="EK27" i="109" l="1"/>
  <c r="EK26" i="109"/>
  <c r="EM4" i="107"/>
  <c r="EL27" i="109" l="1"/>
  <c r="EL26" i="109"/>
  <c r="EN4" i="107"/>
  <c r="EM27" i="109" l="1"/>
  <c r="EM26" i="109"/>
  <c r="EO4" i="107"/>
  <c r="EN27" i="109" l="1"/>
  <c r="EN26" i="109"/>
  <c r="EP4" i="107"/>
  <c r="EO27" i="109" l="1"/>
  <c r="EO26" i="109"/>
  <c r="EQ4" i="107"/>
  <c r="EP27" i="109" l="1"/>
  <c r="EP26" i="109"/>
  <c r="ER4" i="107"/>
  <c r="EQ27" i="109" l="1"/>
  <c r="EQ26" i="109"/>
  <c r="ES4" i="107"/>
  <c r="ER26" i="109" l="1"/>
  <c r="ER27" i="109"/>
  <c r="ET4" i="107"/>
  <c r="ES26" i="109" l="1"/>
  <c r="ES27" i="109"/>
  <c r="EU4" i="107"/>
  <c r="ET26" i="109" l="1"/>
  <c r="ET27" i="109"/>
  <c r="EV4" i="107"/>
  <c r="EU27" i="109" l="1"/>
  <c r="EU26" i="109"/>
  <c r="EW4" i="107"/>
  <c r="EV27" i="109" l="1"/>
  <c r="EV26" i="109"/>
  <c r="EX4" i="107"/>
  <c r="EW27" i="109" l="1"/>
  <c r="EW26" i="109"/>
  <c r="EY4" i="107"/>
  <c r="EX26" i="109" l="1"/>
  <c r="EX27" i="109"/>
  <c r="EZ4" i="107"/>
  <c r="EY27" i="109" l="1"/>
  <c r="EY26" i="109"/>
  <c r="FA4" i="107"/>
  <c r="EZ27" i="109" l="1"/>
  <c r="EZ26" i="109"/>
  <c r="FB4" i="107"/>
  <c r="FA26" i="109" l="1"/>
  <c r="FA27" i="109"/>
  <c r="FC4" i="107"/>
  <c r="FB26" i="109" l="1"/>
  <c r="FB27" i="109"/>
  <c r="FD4" i="107"/>
  <c r="FC26" i="109" l="1"/>
  <c r="FC27" i="109"/>
  <c r="FE4" i="107"/>
  <c r="FD26" i="109" l="1"/>
  <c r="FD27" i="109"/>
  <c r="FF4" i="107"/>
  <c r="FE27" i="109" l="1"/>
  <c r="FE26" i="109"/>
  <c r="FG4" i="107"/>
  <c r="FF27" i="109" l="1"/>
  <c r="FF26" i="109"/>
  <c r="FH4" i="107"/>
  <c r="FG27" i="109" l="1"/>
  <c r="FG26" i="109"/>
  <c r="FI4" i="107"/>
  <c r="FH26" i="109" l="1"/>
  <c r="FH27" i="109"/>
  <c r="FJ4" i="107"/>
  <c r="FI26" i="109" l="1"/>
  <c r="FI27" i="109"/>
  <c r="FK4" i="107"/>
  <c r="FJ26" i="109" l="1"/>
  <c r="FJ27" i="109"/>
  <c r="FL4" i="107"/>
  <c r="FK26" i="109" l="1"/>
  <c r="FK27" i="109"/>
  <c r="FM4" i="107"/>
  <c r="FL26" i="109" l="1"/>
  <c r="FL27" i="109"/>
  <c r="FN4" i="107"/>
  <c r="FM27" i="109" l="1"/>
  <c r="FM26" i="109"/>
  <c r="FO4" i="107"/>
  <c r="FN27" i="109" l="1"/>
  <c r="FN26" i="109"/>
  <c r="FP4" i="107"/>
  <c r="FO27" i="109" l="1"/>
  <c r="FO26" i="109"/>
  <c r="FQ4" i="107"/>
  <c r="FP26" i="109" l="1"/>
  <c r="FP27" i="109"/>
  <c r="FR4" i="107"/>
  <c r="FQ26" i="109" l="1"/>
  <c r="FQ27" i="109"/>
  <c r="FS4" i="107"/>
  <c r="FR26" i="109" l="1"/>
  <c r="FR27" i="109"/>
  <c r="FT4" i="107"/>
  <c r="FS26" i="109" l="1"/>
  <c r="FS27" i="109"/>
  <c r="FU4" i="107"/>
  <c r="FT27" i="109" l="1"/>
  <c r="FT26" i="109"/>
  <c r="FV4" i="107"/>
  <c r="FU27" i="109" l="1"/>
  <c r="FU26" i="109"/>
  <c r="FW4" i="107"/>
  <c r="FV27" i="109" l="1"/>
  <c r="FV26" i="109"/>
  <c r="FX4" i="107"/>
  <c r="FW27" i="109" l="1"/>
  <c r="FW26" i="109"/>
  <c r="FY4" i="107"/>
  <c r="FX27" i="109" l="1"/>
  <c r="FX26" i="109"/>
  <c r="FZ4" i="107"/>
  <c r="FY26" i="109" l="1"/>
  <c r="FY27" i="109"/>
  <c r="GA4" i="107"/>
  <c r="FZ26" i="109" l="1"/>
  <c r="FZ27" i="109"/>
  <c r="GB4" i="107"/>
  <c r="GA27" i="109" l="1"/>
  <c r="GA26" i="109"/>
  <c r="GC4" i="107"/>
  <c r="GB26" i="109" l="1"/>
  <c r="GB27" i="109"/>
  <c r="GD4" i="107"/>
  <c r="GC27" i="109" l="1"/>
  <c r="GC26" i="109"/>
  <c r="GE4" i="107"/>
  <c r="GD27" i="109" l="1"/>
  <c r="GD26" i="109"/>
  <c r="GF4" i="107"/>
  <c r="GE27" i="109" l="1"/>
  <c r="GE26" i="109"/>
  <c r="GG4" i="107"/>
  <c r="GF27" i="109" l="1"/>
  <c r="GF26" i="109"/>
  <c r="GH4" i="107"/>
  <c r="GG26" i="109" l="1"/>
  <c r="GG27" i="109"/>
  <c r="GI4" i="107"/>
  <c r="GH26" i="109" l="1"/>
  <c r="GH27" i="109"/>
  <c r="GJ4" i="107"/>
  <c r="GI27" i="109" l="1"/>
  <c r="GI26" i="109"/>
  <c r="GK4" i="107"/>
  <c r="GJ26" i="109" l="1"/>
  <c r="GJ27" i="109"/>
  <c r="GL4" i="107"/>
  <c r="GK27" i="109" l="1"/>
  <c r="GK26" i="109"/>
  <c r="GM4" i="107"/>
  <c r="GL27" i="109" l="1"/>
  <c r="GL26" i="109"/>
  <c r="GN4" i="107"/>
  <c r="GM27" i="109" l="1"/>
  <c r="GM26" i="109"/>
  <c r="GO4" i="107"/>
  <c r="GN27" i="109" l="1"/>
  <c r="GN26" i="109"/>
  <c r="GP4" i="107"/>
  <c r="GO26" i="109" l="1"/>
  <c r="GO27" i="109"/>
  <c r="GQ4" i="107"/>
  <c r="GP27" i="109" l="1"/>
  <c r="GP26" i="109"/>
  <c r="GR4" i="107"/>
  <c r="GQ27" i="109" l="1"/>
  <c r="GQ26" i="109"/>
  <c r="GS4" i="107"/>
  <c r="GR27" i="109" l="1"/>
  <c r="GR26" i="109"/>
  <c r="GT4" i="107"/>
  <c r="GS26" i="109" l="1"/>
  <c r="GS27" i="109"/>
  <c r="GU4" i="107"/>
  <c r="GT26" i="109" l="1"/>
  <c r="GT27" i="109"/>
  <c r="GV4" i="107"/>
  <c r="GU27" i="109" l="1"/>
  <c r="GU26" i="109"/>
  <c r="GW4" i="107"/>
  <c r="GV27" i="109" l="1"/>
  <c r="GV26" i="109"/>
  <c r="GX4" i="107"/>
  <c r="GW26" i="109" l="1"/>
  <c r="GW27" i="109"/>
  <c r="GY4" i="107"/>
  <c r="GX26" i="109" l="1"/>
  <c r="GX27" i="109"/>
  <c r="GZ4" i="107"/>
  <c r="GY27" i="109" l="1"/>
  <c r="GY26" i="109"/>
  <c r="HA4" i="107"/>
  <c r="GZ26" i="109" l="1"/>
  <c r="GZ27" i="109"/>
  <c r="L32" i="115"/>
  <c r="L30" i="115" s="1"/>
  <c r="D32" i="115"/>
  <c r="D30" i="115" s="1"/>
  <c r="S32" i="115"/>
  <c r="S30" i="115" s="1"/>
  <c r="K32" i="115"/>
  <c r="K30" i="115" s="1"/>
  <c r="C32" i="115"/>
  <c r="C30" i="115" s="1"/>
  <c r="R32" i="115"/>
  <c r="R30" i="115" s="1"/>
  <c r="J32" i="115"/>
  <c r="J30" i="115" s="1"/>
  <c r="Q32" i="115"/>
  <c r="Q30" i="115" s="1"/>
  <c r="I32" i="115"/>
  <c r="I30" i="115" s="1"/>
  <c r="P32" i="115"/>
  <c r="P30" i="115" s="1"/>
  <c r="H32" i="115"/>
  <c r="H30" i="115" s="1"/>
  <c r="N32" i="115"/>
  <c r="N30" i="115" s="1"/>
  <c r="F32" i="115"/>
  <c r="F30" i="115" s="1"/>
  <c r="O32" i="115"/>
  <c r="O30" i="115" s="1"/>
  <c r="M32" i="115"/>
  <c r="M30" i="115" s="1"/>
  <c r="G32" i="115"/>
  <c r="G30" i="115" s="1"/>
  <c r="E32" i="115"/>
  <c r="E30" i="115" s="1"/>
  <c r="HB4" i="107"/>
  <c r="HA26" i="109" l="1"/>
  <c r="HA27" i="109"/>
  <c r="M79" i="87"/>
  <c r="M106" i="87"/>
  <c r="E79" i="87"/>
  <c r="E106" i="87"/>
  <c r="L79" i="87"/>
  <c r="L106" i="87"/>
  <c r="D79" i="87"/>
  <c r="D106" i="87"/>
  <c r="K79" i="87"/>
  <c r="K106" i="87"/>
  <c r="R79" i="87"/>
  <c r="R106" i="87"/>
  <c r="J79" i="87"/>
  <c r="J106" i="87"/>
  <c r="Q79" i="87"/>
  <c r="Q106" i="87"/>
  <c r="I79" i="87"/>
  <c r="I106" i="87"/>
  <c r="S79" i="87"/>
  <c r="S106" i="87"/>
  <c r="P79" i="87"/>
  <c r="P106" i="87"/>
  <c r="H79" i="87"/>
  <c r="H106" i="87"/>
  <c r="G79" i="87"/>
  <c r="G106" i="87"/>
  <c r="O79" i="87"/>
  <c r="O106" i="87"/>
  <c r="F79" i="87"/>
  <c r="F106" i="87"/>
  <c r="HC4" i="107"/>
  <c r="C7" i="87"/>
  <c r="AK6" i="87"/>
  <c r="AK9" i="87" s="1"/>
  <c r="AJ6" i="87"/>
  <c r="AJ9" i="87" s="1"/>
  <c r="AI6" i="87"/>
  <c r="AI9" i="87" s="1"/>
  <c r="AH6" i="87"/>
  <c r="AH9" i="87" s="1"/>
  <c r="AG6" i="87"/>
  <c r="AG9" i="87" s="1"/>
  <c r="AF6" i="87"/>
  <c r="AF9" i="87" s="1"/>
  <c r="AE6" i="87"/>
  <c r="AE9" i="87" s="1"/>
  <c r="AD6" i="87"/>
  <c r="AD9" i="87" s="1"/>
  <c r="AC6" i="87"/>
  <c r="AC9" i="87" s="1"/>
  <c r="AB6" i="87"/>
  <c r="AB9" i="87" s="1"/>
  <c r="AA6" i="87"/>
  <c r="AA9" i="87" s="1"/>
  <c r="Z6" i="87"/>
  <c r="Z9" i="87" s="1"/>
  <c r="AI29" i="87" l="1"/>
  <c r="AI28" i="87"/>
  <c r="AJ29" i="87"/>
  <c r="AJ28" i="87"/>
  <c r="AK29" i="87"/>
  <c r="AK28" i="87"/>
  <c r="Z29" i="87"/>
  <c r="Z28" i="87"/>
  <c r="AA29" i="87"/>
  <c r="AA28" i="87"/>
  <c r="AC29" i="87"/>
  <c r="AC28" i="87"/>
  <c r="AG29" i="87"/>
  <c r="AG28" i="87"/>
  <c r="AB29" i="87"/>
  <c r="AB28" i="87"/>
  <c r="AD29" i="87"/>
  <c r="AD28" i="87"/>
  <c r="AE29" i="87"/>
  <c r="AE28" i="87"/>
  <c r="AF29" i="87"/>
  <c r="AF28" i="87"/>
  <c r="AH28" i="87"/>
  <c r="AH29" i="87"/>
  <c r="HB26" i="109"/>
  <c r="HB27" i="109"/>
  <c r="AS6" i="87"/>
  <c r="AS9" i="87" s="1"/>
  <c r="AN6" i="87"/>
  <c r="AN9" i="87" s="1"/>
  <c r="AO6" i="87"/>
  <c r="AO9" i="87" s="1"/>
  <c r="AP6" i="87"/>
  <c r="AP9" i="87" s="1"/>
  <c r="AQ6" i="87"/>
  <c r="AQ9" i="87" s="1"/>
  <c r="AW6" i="87"/>
  <c r="AW9" i="87" s="1"/>
  <c r="AR6" i="87"/>
  <c r="AR9" i="87" s="1"/>
  <c r="AT6" i="87"/>
  <c r="AT9" i="87" s="1"/>
  <c r="AM6" i="87"/>
  <c r="AM9" i="87" s="1"/>
  <c r="AU6" i="87"/>
  <c r="AU9" i="87" s="1"/>
  <c r="AV6" i="87"/>
  <c r="AV9" i="87" s="1"/>
  <c r="C79" i="87"/>
  <c r="C106" i="87"/>
  <c r="N79" i="87"/>
  <c r="N106" i="87"/>
  <c r="AL6" i="87"/>
  <c r="AL9" i="87" s="1"/>
  <c r="HD4" i="107"/>
  <c r="D7" i="87"/>
  <c r="AU28" i="87" l="1"/>
  <c r="AU29" i="87"/>
  <c r="AP28" i="87"/>
  <c r="AP29" i="87"/>
  <c r="AO29" i="87"/>
  <c r="AO28" i="87"/>
  <c r="AN29" i="87"/>
  <c r="AN28" i="87"/>
  <c r="AM29" i="87"/>
  <c r="AM28" i="87"/>
  <c r="AW29" i="87"/>
  <c r="AW28" i="87"/>
  <c r="AL29" i="87"/>
  <c r="AL28" i="87"/>
  <c r="AS29" i="87"/>
  <c r="AS28" i="87"/>
  <c r="AV29" i="87"/>
  <c r="AV28" i="87"/>
  <c r="AT28" i="87"/>
  <c r="AT29" i="87"/>
  <c r="AR29" i="87"/>
  <c r="AR28" i="87"/>
  <c r="AQ29" i="87"/>
  <c r="AQ28" i="87"/>
  <c r="C17" i="87"/>
  <c r="C76" i="87" s="1"/>
  <c r="HC27" i="109"/>
  <c r="HC26" i="109"/>
  <c r="AD28" i="109"/>
  <c r="AF28" i="109"/>
  <c r="AK28" i="109"/>
  <c r="AB28" i="109"/>
  <c r="AJ28" i="109"/>
  <c r="AA28" i="109"/>
  <c r="AC28" i="109"/>
  <c r="AE28" i="109"/>
  <c r="AG28" i="109"/>
  <c r="AH28" i="109"/>
  <c r="AI28" i="109"/>
  <c r="BG6" i="87"/>
  <c r="BG9" i="87" s="1"/>
  <c r="BB6" i="87"/>
  <c r="BB9" i="87" s="1"/>
  <c r="AY6" i="87"/>
  <c r="AY9" i="87" s="1"/>
  <c r="BD6" i="87"/>
  <c r="BD9" i="87" s="1"/>
  <c r="BA6" i="87"/>
  <c r="BA9" i="87" s="1"/>
  <c r="BF6" i="87"/>
  <c r="BF9" i="87" s="1"/>
  <c r="BI6" i="87"/>
  <c r="BI9" i="87" s="1"/>
  <c r="AZ6" i="87"/>
  <c r="AZ9" i="87" s="1"/>
  <c r="AX6" i="87"/>
  <c r="AX9" i="87" s="1"/>
  <c r="BH6" i="87"/>
  <c r="BH9" i="87" s="1"/>
  <c r="BC6" i="87"/>
  <c r="BC9" i="87" s="1"/>
  <c r="BE6" i="87"/>
  <c r="BE9" i="87" s="1"/>
  <c r="H79" i="109"/>
  <c r="H78" i="109"/>
  <c r="HE4" i="107"/>
  <c r="E7" i="87"/>
  <c r="C12" i="87" l="1"/>
  <c r="C102" i="87"/>
  <c r="AX29" i="87"/>
  <c r="AX28" i="87"/>
  <c r="BA29" i="87"/>
  <c r="BA28" i="87"/>
  <c r="AY29" i="87"/>
  <c r="AY28" i="87"/>
  <c r="BD28" i="87"/>
  <c r="BD29" i="87"/>
  <c r="BG29" i="87"/>
  <c r="BG28" i="87"/>
  <c r="BE29" i="87"/>
  <c r="BE28" i="87"/>
  <c r="AZ28" i="87"/>
  <c r="AZ29" i="87"/>
  <c r="BI29" i="87"/>
  <c r="BI28" i="87"/>
  <c r="BF28" i="87"/>
  <c r="BF29" i="87"/>
  <c r="BB29" i="87"/>
  <c r="BB28" i="87"/>
  <c r="BC29" i="87"/>
  <c r="BC28" i="87"/>
  <c r="BH29" i="87"/>
  <c r="BH28" i="87"/>
  <c r="D17" i="87"/>
  <c r="D76" i="87" s="1"/>
  <c r="HD26" i="109"/>
  <c r="HD27" i="109"/>
  <c r="AS28" i="109"/>
  <c r="AN28" i="109"/>
  <c r="AR28" i="109"/>
  <c r="AQ28" i="109"/>
  <c r="AM28" i="109"/>
  <c r="AW28" i="109"/>
  <c r="AV28" i="109"/>
  <c r="AT28" i="109"/>
  <c r="AP28" i="109"/>
  <c r="AL28" i="109"/>
  <c r="AO28" i="109"/>
  <c r="AU28" i="109"/>
  <c r="Z28" i="109"/>
  <c r="BR6" i="87"/>
  <c r="BR9" i="87" s="1"/>
  <c r="BL6" i="87"/>
  <c r="BL9" i="87" s="1"/>
  <c r="BK6" i="87"/>
  <c r="BK9" i="87" s="1"/>
  <c r="BS6" i="87"/>
  <c r="BS9" i="87" s="1"/>
  <c r="BT6" i="87"/>
  <c r="BT9" i="87" s="1"/>
  <c r="BU6" i="87"/>
  <c r="BU9" i="87" s="1"/>
  <c r="BM6" i="87"/>
  <c r="BM9" i="87" s="1"/>
  <c r="BQ6" i="87"/>
  <c r="BQ9" i="87" s="1"/>
  <c r="BJ6" i="87"/>
  <c r="BJ9" i="87" s="1"/>
  <c r="BP6" i="87"/>
  <c r="BP9" i="87" s="1"/>
  <c r="BN6" i="87"/>
  <c r="BN9" i="87" s="1"/>
  <c r="BO6" i="87"/>
  <c r="BO9" i="87" s="1"/>
  <c r="I79" i="109"/>
  <c r="I78" i="109"/>
  <c r="H74" i="106"/>
  <c r="HF4" i="107"/>
  <c r="F7" i="87"/>
  <c r="C25" i="87" l="1"/>
  <c r="D12" i="87"/>
  <c r="D25" i="87" s="1"/>
  <c r="D102" i="87"/>
  <c r="BT29" i="87"/>
  <c r="BT28" i="87"/>
  <c r="BL29" i="87"/>
  <c r="BL28" i="87"/>
  <c r="BJ29" i="87"/>
  <c r="BJ28" i="87"/>
  <c r="BS29" i="87"/>
  <c r="BS28" i="87"/>
  <c r="BK29" i="87"/>
  <c r="BK28" i="87"/>
  <c r="BR29" i="87"/>
  <c r="BR28" i="87"/>
  <c r="BP29" i="87"/>
  <c r="BP28" i="87"/>
  <c r="BU29" i="87"/>
  <c r="BU28" i="87"/>
  <c r="BO28" i="87"/>
  <c r="BO29" i="87"/>
  <c r="BN29" i="87"/>
  <c r="BN28" i="87"/>
  <c r="BQ28" i="87"/>
  <c r="BQ29" i="87"/>
  <c r="BM28" i="87"/>
  <c r="BM29" i="87"/>
  <c r="E17" i="87"/>
  <c r="E76" i="87" s="1"/>
  <c r="HE26" i="109"/>
  <c r="HE27" i="109"/>
  <c r="BG28" i="109"/>
  <c r="AZ28" i="109"/>
  <c r="BD28" i="109"/>
  <c r="BI28" i="109"/>
  <c r="BH28" i="109"/>
  <c r="BF28" i="109"/>
  <c r="BE28" i="109"/>
  <c r="BC28" i="109"/>
  <c r="BB28" i="109"/>
  <c r="BA28" i="109"/>
  <c r="AY28" i="109"/>
  <c r="BY6" i="87"/>
  <c r="BY9" i="87" s="1"/>
  <c r="CE6" i="87"/>
  <c r="CE9" i="87" s="1"/>
  <c r="CA6" i="87"/>
  <c r="CA9" i="87" s="1"/>
  <c r="BV6" i="87"/>
  <c r="BV9" i="87" s="1"/>
  <c r="CG6" i="87"/>
  <c r="CG9" i="87" s="1"/>
  <c r="BW6" i="87"/>
  <c r="BW9" i="87" s="1"/>
  <c r="CC6" i="87"/>
  <c r="CC9" i="87" s="1"/>
  <c r="CF6" i="87"/>
  <c r="CF9" i="87" s="1"/>
  <c r="BZ6" i="87"/>
  <c r="BZ9" i="87" s="1"/>
  <c r="CD6" i="87"/>
  <c r="CD9" i="87" s="1"/>
  <c r="BX6" i="87"/>
  <c r="BX9" i="87" s="1"/>
  <c r="CB6" i="87"/>
  <c r="CB9" i="87" s="1"/>
  <c r="H88" i="109"/>
  <c r="H87" i="109"/>
  <c r="J78" i="109"/>
  <c r="J79" i="109"/>
  <c r="I74" i="106"/>
  <c r="HG4" i="107"/>
  <c r="G7" i="87"/>
  <c r="E12" i="87" l="1"/>
  <c r="E102" i="87"/>
  <c r="BW29" i="87"/>
  <c r="BW28" i="87"/>
  <c r="CG28" i="87"/>
  <c r="CG29" i="87"/>
  <c r="CB28" i="87"/>
  <c r="CB29" i="87"/>
  <c r="BV29" i="87"/>
  <c r="BV28" i="87"/>
  <c r="CE29" i="87"/>
  <c r="CE28" i="87"/>
  <c r="BY29" i="87"/>
  <c r="BY28" i="87"/>
  <c r="CF29" i="87"/>
  <c r="CF28" i="87"/>
  <c r="CC28" i="87"/>
  <c r="CC29" i="87"/>
  <c r="CA28" i="87"/>
  <c r="CA29" i="87"/>
  <c r="BX29" i="87"/>
  <c r="BX28" i="87"/>
  <c r="CD29" i="87"/>
  <c r="CD28" i="87"/>
  <c r="BZ28" i="87"/>
  <c r="BZ29" i="87"/>
  <c r="F17" i="87"/>
  <c r="F76" i="87" s="1"/>
  <c r="HF26" i="109"/>
  <c r="HF27" i="109"/>
  <c r="BO28" i="109"/>
  <c r="BS28" i="109"/>
  <c r="BR28" i="109"/>
  <c r="BK28" i="109"/>
  <c r="BN28" i="109"/>
  <c r="BU28" i="109"/>
  <c r="BM28" i="109"/>
  <c r="BP28" i="109"/>
  <c r="BT28" i="109"/>
  <c r="BJ28" i="109"/>
  <c r="BL28" i="109"/>
  <c r="AX28" i="109"/>
  <c r="BQ28" i="109"/>
  <c r="CR6" i="87"/>
  <c r="CR9" i="87" s="1"/>
  <c r="CM6" i="87"/>
  <c r="CM9" i="87" s="1"/>
  <c r="CP6" i="87"/>
  <c r="CP9" i="87" s="1"/>
  <c r="CS6" i="87"/>
  <c r="CS9" i="87" s="1"/>
  <c r="CN6" i="87"/>
  <c r="CN9" i="87" s="1"/>
  <c r="CO6" i="87"/>
  <c r="CO9" i="87" s="1"/>
  <c r="CQ6" i="87"/>
  <c r="CQ9" i="87" s="1"/>
  <c r="CJ6" i="87"/>
  <c r="CJ9" i="87" s="1"/>
  <c r="CL6" i="87"/>
  <c r="CL9" i="87" s="1"/>
  <c r="CI6" i="87"/>
  <c r="CI9" i="87" s="1"/>
  <c r="CK6" i="87"/>
  <c r="CK9" i="87" s="1"/>
  <c r="CH6" i="87"/>
  <c r="CH9" i="87" s="1"/>
  <c r="K79" i="109"/>
  <c r="K78" i="109"/>
  <c r="J74" i="106"/>
  <c r="HH4" i="107"/>
  <c r="J73" i="100"/>
  <c r="H73" i="100"/>
  <c r="I73" i="100"/>
  <c r="J75" i="100"/>
  <c r="H75" i="100"/>
  <c r="I75" i="100"/>
  <c r="H7" i="87"/>
  <c r="E25" i="87" l="1"/>
  <c r="F12" i="87"/>
  <c r="F25" i="87" s="1"/>
  <c r="F102" i="87"/>
  <c r="CP29" i="87"/>
  <c r="CP28" i="87"/>
  <c r="CM29" i="87"/>
  <c r="CM28" i="87"/>
  <c r="CH29" i="87"/>
  <c r="CH28" i="87"/>
  <c r="CK28" i="87"/>
  <c r="CK29" i="87"/>
  <c r="CI29" i="87"/>
  <c r="CI28" i="87"/>
  <c r="CO29" i="87"/>
  <c r="CO28" i="87"/>
  <c r="CN28" i="87"/>
  <c r="CN29" i="87"/>
  <c r="CR29" i="87"/>
  <c r="CR28" i="87"/>
  <c r="CL29" i="87"/>
  <c r="CL28" i="87"/>
  <c r="CQ29" i="87"/>
  <c r="CQ28" i="87"/>
  <c r="CS29" i="87"/>
  <c r="CS28" i="87"/>
  <c r="CJ28" i="87"/>
  <c r="CJ29" i="87"/>
  <c r="G17" i="87"/>
  <c r="G76" i="87" s="1"/>
  <c r="HG27" i="109"/>
  <c r="HG26" i="109"/>
  <c r="CF28" i="109"/>
  <c r="BZ28" i="109"/>
  <c r="CB28" i="109"/>
  <c r="BV28" i="109"/>
  <c r="BX28" i="109"/>
  <c r="CG28" i="109"/>
  <c r="CE28" i="109"/>
  <c r="CD28" i="109"/>
  <c r="BW28" i="109"/>
  <c r="CC28" i="109"/>
  <c r="BY28" i="109"/>
  <c r="CA28" i="109"/>
  <c r="CU6" i="87"/>
  <c r="CU9" i="87" s="1"/>
  <c r="CZ6" i="87"/>
  <c r="CZ9" i="87" s="1"/>
  <c r="CT6" i="87"/>
  <c r="CT9" i="87" s="1"/>
  <c r="DC6" i="87"/>
  <c r="DC9" i="87" s="1"/>
  <c r="DD6" i="87"/>
  <c r="DD9" i="87" s="1"/>
  <c r="CX6" i="87"/>
  <c r="CX9" i="87" s="1"/>
  <c r="DE6" i="87"/>
  <c r="DE9" i="87" s="1"/>
  <c r="CV6" i="87"/>
  <c r="CV9" i="87" s="1"/>
  <c r="DB6" i="87"/>
  <c r="DB9" i="87" s="1"/>
  <c r="CW6" i="87"/>
  <c r="CW9" i="87" s="1"/>
  <c r="DA6" i="87"/>
  <c r="DA9" i="87" s="1"/>
  <c r="CY6" i="87"/>
  <c r="CY9" i="87" s="1"/>
  <c r="HG21" i="115"/>
  <c r="GY21" i="115"/>
  <c r="GQ21" i="115"/>
  <c r="GI21" i="115"/>
  <c r="GA21" i="115"/>
  <c r="FS21" i="115"/>
  <c r="FK21" i="115"/>
  <c r="FC21" i="115"/>
  <c r="EU21" i="115"/>
  <c r="EM21" i="115"/>
  <c r="EE21" i="115"/>
  <c r="DW21" i="115"/>
  <c r="DO21" i="115"/>
  <c r="DG21" i="115"/>
  <c r="CY21" i="115"/>
  <c r="CQ21" i="115"/>
  <c r="CI21" i="115"/>
  <c r="CA21" i="115"/>
  <c r="BS21" i="115"/>
  <c r="BK21" i="115"/>
  <c r="HF21" i="115"/>
  <c r="GX21" i="115"/>
  <c r="GP21" i="115"/>
  <c r="GH21" i="115"/>
  <c r="FZ21" i="115"/>
  <c r="FR21" i="115"/>
  <c r="FJ21" i="115"/>
  <c r="FB21" i="115"/>
  <c r="ET21" i="115"/>
  <c r="EL21" i="115"/>
  <c r="ED21" i="115"/>
  <c r="DV21" i="115"/>
  <c r="DN21" i="115"/>
  <c r="DF21" i="115"/>
  <c r="CX21" i="115"/>
  <c r="CP21" i="115"/>
  <c r="CH21" i="115"/>
  <c r="BZ21" i="115"/>
  <c r="BR21" i="115"/>
  <c r="BJ21" i="115"/>
  <c r="BB21" i="115"/>
  <c r="AT21" i="115"/>
  <c r="AL21" i="115"/>
  <c r="AD21" i="115"/>
  <c r="V21" i="115"/>
  <c r="N21" i="115"/>
  <c r="F21" i="115"/>
  <c r="HE21" i="115"/>
  <c r="GW21" i="115"/>
  <c r="GO21" i="115"/>
  <c r="GG21" i="115"/>
  <c r="FY21" i="115"/>
  <c r="FQ21" i="115"/>
  <c r="FI21" i="115"/>
  <c r="FA21" i="115"/>
  <c r="ES21" i="115"/>
  <c r="EK21" i="115"/>
  <c r="EC21" i="115"/>
  <c r="DU21" i="115"/>
  <c r="DM21" i="115"/>
  <c r="DE21" i="115"/>
  <c r="CW21" i="115"/>
  <c r="CO21" i="115"/>
  <c r="HD21" i="115"/>
  <c r="GV21" i="115"/>
  <c r="GN21" i="115"/>
  <c r="GF21" i="115"/>
  <c r="FX21" i="115"/>
  <c r="FP21" i="115"/>
  <c r="FH21" i="115"/>
  <c r="EZ21" i="115"/>
  <c r="ER21" i="115"/>
  <c r="EJ21" i="115"/>
  <c r="EB21" i="115"/>
  <c r="DT21" i="115"/>
  <c r="DL21" i="115"/>
  <c r="DD21" i="115"/>
  <c r="CV21" i="115"/>
  <c r="CN21" i="115"/>
  <c r="CF21" i="115"/>
  <c r="BX21" i="115"/>
  <c r="BP21" i="115"/>
  <c r="BH21" i="115"/>
  <c r="AZ21" i="115"/>
  <c r="AR21" i="115"/>
  <c r="AJ21" i="115"/>
  <c r="AB21" i="115"/>
  <c r="T21" i="115"/>
  <c r="L21" i="115"/>
  <c r="D21" i="115"/>
  <c r="HC21" i="115"/>
  <c r="GU21" i="115"/>
  <c r="GM21" i="115"/>
  <c r="GE21" i="115"/>
  <c r="FW21" i="115"/>
  <c r="FO21" i="115"/>
  <c r="FG21" i="115"/>
  <c r="EY21" i="115"/>
  <c r="EQ21" i="115"/>
  <c r="EI21" i="115"/>
  <c r="EA21" i="115"/>
  <c r="DS21" i="115"/>
  <c r="DK21" i="115"/>
  <c r="DC21" i="115"/>
  <c r="CU21" i="115"/>
  <c r="CM21" i="115"/>
  <c r="CE21" i="115"/>
  <c r="BW21" i="115"/>
  <c r="BO21" i="115"/>
  <c r="BG21" i="115"/>
  <c r="AY21" i="115"/>
  <c r="AQ21" i="115"/>
  <c r="AI21" i="115"/>
  <c r="AA21" i="115"/>
  <c r="S21" i="115"/>
  <c r="K21" i="115"/>
  <c r="C21" i="115"/>
  <c r="HB21" i="115"/>
  <c r="GT21" i="115"/>
  <c r="GL21" i="115"/>
  <c r="GD21" i="115"/>
  <c r="FV21" i="115"/>
  <c r="FN21" i="115"/>
  <c r="FF21" i="115"/>
  <c r="EX21" i="115"/>
  <c r="EP21" i="115"/>
  <c r="EH21" i="115"/>
  <c r="DZ21" i="115"/>
  <c r="DR21" i="115"/>
  <c r="DJ21" i="115"/>
  <c r="DB21" i="115"/>
  <c r="CT21" i="115"/>
  <c r="CL21" i="115"/>
  <c r="CD21" i="115"/>
  <c r="BV21" i="115"/>
  <c r="BN21" i="115"/>
  <c r="BF21" i="115"/>
  <c r="AX21" i="115"/>
  <c r="AP21" i="115"/>
  <c r="AH21" i="115"/>
  <c r="Z21" i="115"/>
  <c r="R21" i="115"/>
  <c r="J21" i="115"/>
  <c r="HI21" i="115"/>
  <c r="HA21" i="115"/>
  <c r="GS21" i="115"/>
  <c r="GK21" i="115"/>
  <c r="GC21" i="115"/>
  <c r="FU21" i="115"/>
  <c r="FM21" i="115"/>
  <c r="FE21" i="115"/>
  <c r="EW21" i="115"/>
  <c r="EO21" i="115"/>
  <c r="EG21" i="115"/>
  <c r="DY21" i="115"/>
  <c r="DQ21" i="115"/>
  <c r="DI21" i="115"/>
  <c r="DA21" i="115"/>
  <c r="CS21" i="115"/>
  <c r="CK21" i="115"/>
  <c r="CC21" i="115"/>
  <c r="BU21" i="115"/>
  <c r="BM21" i="115"/>
  <c r="BE21" i="115"/>
  <c r="AW21" i="115"/>
  <c r="AO21" i="115"/>
  <c r="AG21" i="115"/>
  <c r="Y21" i="115"/>
  <c r="Q21" i="115"/>
  <c r="I21" i="115"/>
  <c r="HH21" i="115"/>
  <c r="EV21" i="115"/>
  <c r="CJ21" i="115"/>
  <c r="BD21" i="115"/>
  <c r="AK21" i="115"/>
  <c r="O21" i="115"/>
  <c r="BI21" i="115"/>
  <c r="GZ21" i="115"/>
  <c r="EN21" i="115"/>
  <c r="CG21" i="115"/>
  <c r="BC21" i="115"/>
  <c r="AF21" i="115"/>
  <c r="M21" i="115"/>
  <c r="GR21" i="115"/>
  <c r="EF21" i="115"/>
  <c r="CB21" i="115"/>
  <c r="BA21" i="115"/>
  <c r="AE21" i="115"/>
  <c r="H21" i="115"/>
  <c r="FD21" i="115"/>
  <c r="P21" i="115"/>
  <c r="GJ21" i="115"/>
  <c r="DX21" i="115"/>
  <c r="BY21" i="115"/>
  <c r="AV21" i="115"/>
  <c r="AC21" i="115"/>
  <c r="G21" i="115"/>
  <c r="GB21" i="115"/>
  <c r="DP21" i="115"/>
  <c r="BT21" i="115"/>
  <c r="AU21" i="115"/>
  <c r="X21" i="115"/>
  <c r="E21" i="115"/>
  <c r="AM21" i="115"/>
  <c r="FT21" i="115"/>
  <c r="DH21" i="115"/>
  <c r="BQ21" i="115"/>
  <c r="AS21" i="115"/>
  <c r="W21" i="115"/>
  <c r="FL21" i="115"/>
  <c r="CZ21" i="115"/>
  <c r="BL21" i="115"/>
  <c r="AN21" i="115"/>
  <c r="U21" i="115"/>
  <c r="CR21" i="115"/>
  <c r="L78" i="109"/>
  <c r="L79" i="109"/>
  <c r="K74" i="106"/>
  <c r="HI4" i="107"/>
  <c r="K73" i="100"/>
  <c r="K75" i="100"/>
  <c r="I7" i="87"/>
  <c r="G12" i="87" l="1"/>
  <c r="G102" i="87"/>
  <c r="CX28" i="87"/>
  <c r="CX29" i="87"/>
  <c r="CY29" i="87"/>
  <c r="CY28" i="87"/>
  <c r="CW29" i="87"/>
  <c r="CW28" i="87"/>
  <c r="DE29" i="87"/>
  <c r="DE28" i="87"/>
  <c r="DD29" i="87"/>
  <c r="DD28" i="87"/>
  <c r="DC28" i="87"/>
  <c r="DC29" i="87"/>
  <c r="CZ28" i="87"/>
  <c r="CZ29" i="87"/>
  <c r="CU29" i="87"/>
  <c r="CU28" i="87"/>
  <c r="DA28" i="87"/>
  <c r="DA29" i="87"/>
  <c r="CT29" i="87"/>
  <c r="CT28" i="87"/>
  <c r="DB28" i="87"/>
  <c r="DB29" i="87"/>
  <c r="CV29" i="87"/>
  <c r="CV28" i="87"/>
  <c r="H17" i="87"/>
  <c r="H76" i="87" s="1"/>
  <c r="HH26" i="109"/>
  <c r="HH27" i="109"/>
  <c r="CO28" i="109"/>
  <c r="CS28" i="109"/>
  <c r="CH28" i="109"/>
  <c r="CK28" i="109"/>
  <c r="CP28" i="109"/>
  <c r="CR28" i="109"/>
  <c r="CI28" i="109"/>
  <c r="CL28" i="109"/>
  <c r="CM28" i="109"/>
  <c r="CJ28" i="109"/>
  <c r="CQ28" i="109"/>
  <c r="CN28" i="109"/>
  <c r="DM6" i="87"/>
  <c r="DM9" i="87" s="1"/>
  <c r="DK6" i="87"/>
  <c r="DK9" i="87" s="1"/>
  <c r="DN6" i="87"/>
  <c r="DN9" i="87" s="1"/>
  <c r="DO6" i="87"/>
  <c r="DO9" i="87" s="1"/>
  <c r="DP6" i="87"/>
  <c r="DP9" i="87" s="1"/>
  <c r="DJ6" i="87"/>
  <c r="DJ9" i="87" s="1"/>
  <c r="DF6" i="87"/>
  <c r="DF9" i="87" s="1"/>
  <c r="DL6" i="87"/>
  <c r="DL9" i="87" s="1"/>
  <c r="DI6" i="87"/>
  <c r="DI9" i="87" s="1"/>
  <c r="DH6" i="87"/>
  <c r="DH9" i="87" s="1"/>
  <c r="DQ6" i="87"/>
  <c r="DQ9" i="87" s="1"/>
  <c r="DG6" i="87"/>
  <c r="DG9" i="87" s="1"/>
  <c r="M79" i="109"/>
  <c r="M78" i="109"/>
  <c r="H85" i="106"/>
  <c r="L74" i="106"/>
  <c r="HJ4" i="107"/>
  <c r="L73" i="100"/>
  <c r="L75" i="100"/>
  <c r="J7" i="87"/>
  <c r="G25" i="87" l="1"/>
  <c r="H12" i="87"/>
  <c r="H25" i="87" s="1"/>
  <c r="H102" i="87"/>
  <c r="DM29" i="87"/>
  <c r="DM28" i="87"/>
  <c r="DG29" i="87"/>
  <c r="DG28" i="87"/>
  <c r="DQ28" i="87"/>
  <c r="DQ29" i="87"/>
  <c r="DJ29" i="87"/>
  <c r="DJ28" i="87"/>
  <c r="DO28" i="87"/>
  <c r="DO29" i="87"/>
  <c r="DN28" i="87"/>
  <c r="DN29" i="87"/>
  <c r="DK29" i="87"/>
  <c r="DK28" i="87"/>
  <c r="DL29" i="87"/>
  <c r="DL28" i="87"/>
  <c r="DF29" i="87"/>
  <c r="DF28" i="87"/>
  <c r="DP29" i="87"/>
  <c r="DP28" i="87"/>
  <c r="DH29" i="87"/>
  <c r="DH28" i="87"/>
  <c r="DI29" i="87"/>
  <c r="DI28" i="87"/>
  <c r="I17" i="87"/>
  <c r="I76" i="87" s="1"/>
  <c r="HI27" i="109"/>
  <c r="HI26" i="109"/>
  <c r="CV28" i="109"/>
  <c r="CX28" i="109"/>
  <c r="CZ28" i="109"/>
  <c r="CY28" i="109"/>
  <c r="DE28" i="109"/>
  <c r="DB28" i="109"/>
  <c r="DC28" i="109"/>
  <c r="CW28" i="109"/>
  <c r="DD28" i="109"/>
  <c r="DA28" i="109"/>
  <c r="CU28" i="109"/>
  <c r="EC6" i="87"/>
  <c r="EC9" i="87" s="1"/>
  <c r="DT6" i="87"/>
  <c r="DT9" i="87" s="1"/>
  <c r="DX6" i="87"/>
  <c r="DX9" i="87" s="1"/>
  <c r="DV6" i="87"/>
  <c r="DV9" i="87" s="1"/>
  <c r="EB6" i="87"/>
  <c r="EB9" i="87" s="1"/>
  <c r="DW6" i="87"/>
  <c r="DW9" i="87" s="1"/>
  <c r="EA6" i="87"/>
  <c r="EA9" i="87" s="1"/>
  <c r="DY6" i="87"/>
  <c r="DY9" i="87" s="1"/>
  <c r="DR6" i="87"/>
  <c r="DR9" i="87" s="1"/>
  <c r="DS6" i="87"/>
  <c r="DS9" i="87" s="1"/>
  <c r="DU6" i="87"/>
  <c r="DU9" i="87" s="1"/>
  <c r="DZ6" i="87"/>
  <c r="DZ9" i="87" s="1"/>
  <c r="N79" i="109"/>
  <c r="N78" i="109"/>
  <c r="M74" i="106"/>
  <c r="M73" i="100"/>
  <c r="M75" i="100"/>
  <c r="K7" i="87"/>
  <c r="I12" i="87" l="1"/>
  <c r="I102" i="87"/>
  <c r="DR29" i="87"/>
  <c r="DR28" i="87"/>
  <c r="EA28" i="87"/>
  <c r="EA29" i="87"/>
  <c r="EB29" i="87"/>
  <c r="EB28" i="87"/>
  <c r="DV29" i="87"/>
  <c r="DV28" i="87"/>
  <c r="DU28" i="87"/>
  <c r="DU29" i="87"/>
  <c r="DY28" i="87"/>
  <c r="DY29" i="87"/>
  <c r="DW28" i="87"/>
  <c r="DW29" i="87"/>
  <c r="DX28" i="87"/>
  <c r="DX29" i="87"/>
  <c r="DT29" i="87"/>
  <c r="DT28" i="87"/>
  <c r="EC29" i="87"/>
  <c r="EC28" i="87"/>
  <c r="DZ29" i="87"/>
  <c r="DZ28" i="87"/>
  <c r="DS29" i="87"/>
  <c r="DS28" i="87"/>
  <c r="J17" i="87"/>
  <c r="J76" i="87" s="1"/>
  <c r="DM28" i="109"/>
  <c r="DI28" i="109"/>
  <c r="DL28" i="109"/>
  <c r="DG28" i="109"/>
  <c r="DK28" i="109"/>
  <c r="DH28" i="109"/>
  <c r="DJ28" i="109"/>
  <c r="DN28" i="109"/>
  <c r="DO28" i="109"/>
  <c r="DF28" i="109"/>
  <c r="DP28" i="109"/>
  <c r="DQ28" i="109"/>
  <c r="CT28" i="109"/>
  <c r="ED6" i="87"/>
  <c r="ED9" i="87" s="1"/>
  <c r="EI6" i="87"/>
  <c r="EI9" i="87" s="1"/>
  <c r="EE6" i="87"/>
  <c r="EE9" i="87" s="1"/>
  <c r="EM6" i="87"/>
  <c r="EM9" i="87" s="1"/>
  <c r="EH6" i="87"/>
  <c r="EH9" i="87" s="1"/>
  <c r="EJ6" i="87"/>
  <c r="EJ9" i="87" s="1"/>
  <c r="EF6" i="87"/>
  <c r="EF9" i="87" s="1"/>
  <c r="EL6" i="87"/>
  <c r="EL9" i="87" s="1"/>
  <c r="EK6" i="87"/>
  <c r="EK9" i="87" s="1"/>
  <c r="EO6" i="87"/>
  <c r="EO9" i="87" s="1"/>
  <c r="EG6" i="87"/>
  <c r="EG9" i="87" s="1"/>
  <c r="EN6" i="87"/>
  <c r="EN9" i="87" s="1"/>
  <c r="O79" i="109"/>
  <c r="O78" i="109"/>
  <c r="N74" i="106"/>
  <c r="N73" i="100"/>
  <c r="N75" i="100"/>
  <c r="L7" i="87"/>
  <c r="I25" i="87" l="1"/>
  <c r="J12" i="87"/>
  <c r="J25" i="87" s="1"/>
  <c r="J102" i="87"/>
  <c r="ED29" i="87"/>
  <c r="ED28" i="87"/>
  <c r="EO28" i="87"/>
  <c r="EO29" i="87"/>
  <c r="EL29" i="87"/>
  <c r="EL28" i="87"/>
  <c r="EJ29" i="87"/>
  <c r="EJ28" i="87"/>
  <c r="EI28" i="87"/>
  <c r="EI29" i="87"/>
  <c r="EN29" i="87"/>
  <c r="EN28" i="87"/>
  <c r="EG28" i="87"/>
  <c r="EG29" i="87"/>
  <c r="EK28" i="87"/>
  <c r="EK29" i="87"/>
  <c r="EF28" i="87"/>
  <c r="EF29" i="87"/>
  <c r="EH28" i="87"/>
  <c r="EH29" i="87"/>
  <c r="EM29" i="87"/>
  <c r="EM28" i="87"/>
  <c r="EE29" i="87"/>
  <c r="EE28" i="87"/>
  <c r="K17" i="87"/>
  <c r="K76" i="87" s="1"/>
  <c r="EA28" i="109"/>
  <c r="EC28" i="109"/>
  <c r="DX28" i="109"/>
  <c r="DW28" i="109"/>
  <c r="EB28" i="109"/>
  <c r="DZ28" i="109"/>
  <c r="DY28" i="109"/>
  <c r="DR28" i="109"/>
  <c r="DV28" i="109"/>
  <c r="DU28" i="109"/>
  <c r="DT28" i="109"/>
  <c r="DS28" i="109"/>
  <c r="EQ6" i="87"/>
  <c r="EQ9" i="87" s="1"/>
  <c r="EX6" i="87"/>
  <c r="EX9" i="87" s="1"/>
  <c r="EV6" i="87"/>
  <c r="EV9" i="87" s="1"/>
  <c r="EY6" i="87"/>
  <c r="EY9" i="87" s="1"/>
  <c r="EP6" i="87"/>
  <c r="EP9" i="87" s="1"/>
  <c r="FA6" i="87"/>
  <c r="FA9" i="87" s="1"/>
  <c r="EW6" i="87"/>
  <c r="EW9" i="87" s="1"/>
  <c r="ET6" i="87"/>
  <c r="ET9" i="87" s="1"/>
  <c r="ER6" i="87"/>
  <c r="ER9" i="87" s="1"/>
  <c r="EZ6" i="87"/>
  <c r="EZ9" i="87" s="1"/>
  <c r="ES6" i="87"/>
  <c r="ES9" i="87" s="1"/>
  <c r="EU6" i="87"/>
  <c r="EU9" i="87" s="1"/>
  <c r="P79" i="109"/>
  <c r="P78" i="109"/>
  <c r="O74" i="106"/>
  <c r="O73" i="100"/>
  <c r="O75" i="100"/>
  <c r="M7" i="87"/>
  <c r="K12" i="87" l="1"/>
  <c r="K25" i="87" s="1"/>
  <c r="K102" i="87"/>
  <c r="EX29" i="87"/>
  <c r="EX28" i="87"/>
  <c r="EQ29" i="87"/>
  <c r="EQ28" i="87"/>
  <c r="EZ29" i="87"/>
  <c r="EZ28" i="87"/>
  <c r="ER29" i="87"/>
  <c r="ER28" i="87"/>
  <c r="EW28" i="87"/>
  <c r="EW29" i="87"/>
  <c r="EV29" i="87"/>
  <c r="EV28" i="87"/>
  <c r="ET29" i="87"/>
  <c r="ET28" i="87"/>
  <c r="FA28" i="87"/>
  <c r="FA29" i="87"/>
  <c r="EU29" i="87"/>
  <c r="EU28" i="87"/>
  <c r="ES29" i="87"/>
  <c r="ES28" i="87"/>
  <c r="EP29" i="87"/>
  <c r="EP28" i="87"/>
  <c r="EY29" i="87"/>
  <c r="EY28" i="87"/>
  <c r="L17" i="87"/>
  <c r="L76" i="87" s="1"/>
  <c r="EM28" i="109"/>
  <c r="EG28" i="109"/>
  <c r="EJ28" i="109"/>
  <c r="EI28" i="109"/>
  <c r="EN28" i="109"/>
  <c r="EF28" i="109"/>
  <c r="ED28" i="109"/>
  <c r="EE28" i="109"/>
  <c r="EL28" i="109"/>
  <c r="EH28" i="109"/>
  <c r="EK28" i="109"/>
  <c r="EO28" i="109"/>
  <c r="FL6" i="87"/>
  <c r="FL9" i="87" s="1"/>
  <c r="FI6" i="87"/>
  <c r="FI9" i="87" s="1"/>
  <c r="FH6" i="87"/>
  <c r="FH9" i="87" s="1"/>
  <c r="FC6" i="87"/>
  <c r="FC9" i="87" s="1"/>
  <c r="FM6" i="87"/>
  <c r="FM9" i="87" s="1"/>
  <c r="FJ6" i="87"/>
  <c r="FJ9" i="87" s="1"/>
  <c r="FD6" i="87"/>
  <c r="FD9" i="87" s="1"/>
  <c r="FG6" i="87"/>
  <c r="FG9" i="87" s="1"/>
  <c r="FK6" i="87"/>
  <c r="FK9" i="87" s="1"/>
  <c r="FE6" i="87"/>
  <c r="FE9" i="87" s="1"/>
  <c r="FF6" i="87"/>
  <c r="FF9" i="87" s="1"/>
  <c r="FB6" i="87"/>
  <c r="FB9" i="87" s="1"/>
  <c r="Q79" i="109"/>
  <c r="Q78" i="109"/>
  <c r="P74" i="106"/>
  <c r="P73" i="100"/>
  <c r="P75" i="100"/>
  <c r="N7" i="87"/>
  <c r="L12" i="87" l="1"/>
  <c r="L25" i="87" s="1"/>
  <c r="L102" i="87"/>
  <c r="FK29" i="87"/>
  <c r="FK28" i="87"/>
  <c r="FG28" i="87"/>
  <c r="FG29" i="87"/>
  <c r="FE29" i="87"/>
  <c r="FE28" i="87"/>
  <c r="FH28" i="87"/>
  <c r="FH29" i="87"/>
  <c r="FI28" i="87"/>
  <c r="FI29" i="87"/>
  <c r="FL29" i="87"/>
  <c r="FL28" i="87"/>
  <c r="FB28" i="87"/>
  <c r="FB29" i="87"/>
  <c r="FF29" i="87"/>
  <c r="FF28" i="87"/>
  <c r="FD29" i="87"/>
  <c r="FD28" i="87"/>
  <c r="FJ28" i="87"/>
  <c r="FJ29" i="87"/>
  <c r="FM29" i="87"/>
  <c r="FM28" i="87"/>
  <c r="FC29" i="87"/>
  <c r="FC28" i="87"/>
  <c r="M17" i="87"/>
  <c r="M76" i="87" s="1"/>
  <c r="ET28" i="109"/>
  <c r="EX28" i="109"/>
  <c r="EU28" i="109"/>
  <c r="ER28" i="109"/>
  <c r="EW28" i="109"/>
  <c r="EY28" i="109"/>
  <c r="FA28" i="109"/>
  <c r="EZ28" i="109"/>
  <c r="ES28" i="109"/>
  <c r="EQ28" i="109"/>
  <c r="EP28" i="109"/>
  <c r="EV28" i="109"/>
  <c r="FS6" i="87"/>
  <c r="FS9" i="87" s="1"/>
  <c r="FP6" i="87"/>
  <c r="FP9" i="87" s="1"/>
  <c r="FQ6" i="87"/>
  <c r="FQ9" i="87" s="1"/>
  <c r="FT6" i="87"/>
  <c r="FT9" i="87" s="1"/>
  <c r="FN6" i="87"/>
  <c r="FN9" i="87" s="1"/>
  <c r="FW6" i="87"/>
  <c r="FW9" i="87" s="1"/>
  <c r="FV6" i="87"/>
  <c r="FV9" i="87" s="1"/>
  <c r="FU6" i="87"/>
  <c r="FU9" i="87" s="1"/>
  <c r="FY6" i="87"/>
  <c r="FY9" i="87" s="1"/>
  <c r="FX6" i="87"/>
  <c r="FX9" i="87" s="1"/>
  <c r="FR6" i="87"/>
  <c r="FR9" i="87" s="1"/>
  <c r="FO6" i="87"/>
  <c r="FO9" i="87" s="1"/>
  <c r="R79" i="109"/>
  <c r="S79" i="109"/>
  <c r="Q74" i="106"/>
  <c r="R78" i="109"/>
  <c r="S78" i="109"/>
  <c r="Q73" i="100"/>
  <c r="Q75" i="100"/>
  <c r="O7" i="87"/>
  <c r="M12" i="87" l="1"/>
  <c r="M25" i="87" s="1"/>
  <c r="M102" i="87"/>
  <c r="FP28" i="87"/>
  <c r="FP29" i="87"/>
  <c r="FS29" i="87"/>
  <c r="FS28" i="87"/>
  <c r="FO29" i="87"/>
  <c r="FO28" i="87"/>
  <c r="FR28" i="87"/>
  <c r="FR29" i="87"/>
  <c r="FY28" i="87"/>
  <c r="FY29" i="87"/>
  <c r="FV28" i="87"/>
  <c r="FV29" i="87"/>
  <c r="FW29" i="87"/>
  <c r="FW28" i="87"/>
  <c r="FQ29" i="87"/>
  <c r="FQ28" i="87"/>
  <c r="FX29" i="87"/>
  <c r="FX28" i="87"/>
  <c r="FU28" i="87"/>
  <c r="FU29" i="87"/>
  <c r="FN29" i="87"/>
  <c r="FN28" i="87"/>
  <c r="FT29" i="87"/>
  <c r="FT28" i="87"/>
  <c r="N17" i="87"/>
  <c r="N76" i="87" s="1"/>
  <c r="O17" i="87"/>
  <c r="O76" i="87" s="1"/>
  <c r="FM28" i="109"/>
  <c r="FB28" i="109"/>
  <c r="FG28" i="109"/>
  <c r="FD28" i="109"/>
  <c r="FI28" i="109"/>
  <c r="FH28" i="109"/>
  <c r="FK28" i="109"/>
  <c r="FC28" i="109"/>
  <c r="FF28" i="109"/>
  <c r="FJ28" i="109"/>
  <c r="FE28" i="109"/>
  <c r="FL28" i="109"/>
  <c r="GK6" i="87"/>
  <c r="GK9" i="87" s="1"/>
  <c r="GH6" i="87"/>
  <c r="GH9" i="87" s="1"/>
  <c r="GF6" i="87"/>
  <c r="GF9" i="87" s="1"/>
  <c r="GJ6" i="87"/>
  <c r="GJ9" i="87" s="1"/>
  <c r="GA6" i="87"/>
  <c r="GA9" i="87" s="1"/>
  <c r="GI6" i="87"/>
  <c r="GI9" i="87" s="1"/>
  <c r="GC6" i="87"/>
  <c r="GC9" i="87" s="1"/>
  <c r="GB6" i="87"/>
  <c r="GB9" i="87" s="1"/>
  <c r="GG6" i="87"/>
  <c r="GG9" i="87" s="1"/>
  <c r="FZ6" i="87"/>
  <c r="FZ9" i="87" s="1"/>
  <c r="GD6" i="87"/>
  <c r="GD9" i="87" s="1"/>
  <c r="GE6" i="87"/>
  <c r="GE9" i="87" s="1"/>
  <c r="R74" i="106"/>
  <c r="S74" i="106"/>
  <c r="R73" i="100"/>
  <c r="S73" i="100"/>
  <c r="R75" i="100"/>
  <c r="S75" i="100"/>
  <c r="P7" i="87"/>
  <c r="O12" i="87" l="1"/>
  <c r="O25" i="87" s="1"/>
  <c r="O102" i="87"/>
  <c r="N12" i="87"/>
  <c r="N25" i="87" s="1"/>
  <c r="N102" i="87"/>
  <c r="GD29" i="87"/>
  <c r="GD28" i="87"/>
  <c r="GG29" i="87"/>
  <c r="GG28" i="87"/>
  <c r="GE29" i="87"/>
  <c r="GE28" i="87"/>
  <c r="FZ28" i="87"/>
  <c r="FZ29" i="87"/>
  <c r="GI28" i="87"/>
  <c r="GI29" i="87"/>
  <c r="GA29" i="87"/>
  <c r="GA28" i="87"/>
  <c r="GJ29" i="87"/>
  <c r="GJ28" i="87"/>
  <c r="GH28" i="87"/>
  <c r="GH29" i="87"/>
  <c r="GK28" i="87"/>
  <c r="GK29" i="87"/>
  <c r="GB29" i="87"/>
  <c r="GB28" i="87"/>
  <c r="GC28" i="87"/>
  <c r="GC29" i="87"/>
  <c r="GF28" i="87"/>
  <c r="GF29" i="87"/>
  <c r="P17" i="87"/>
  <c r="P76" i="87" s="1"/>
  <c r="FS28" i="109"/>
  <c r="FP28" i="109"/>
  <c r="FX28" i="109"/>
  <c r="FU28" i="109"/>
  <c r="FR28" i="109"/>
  <c r="FT28" i="109"/>
  <c r="FO28" i="109"/>
  <c r="FQ28" i="109"/>
  <c r="FN28" i="109"/>
  <c r="FW28" i="109"/>
  <c r="FV28" i="109"/>
  <c r="FY28" i="109"/>
  <c r="GV6" i="87"/>
  <c r="GV9" i="87" s="1"/>
  <c r="GO6" i="87"/>
  <c r="GO9" i="87" s="1"/>
  <c r="GR6" i="87"/>
  <c r="GR9" i="87" s="1"/>
  <c r="GN6" i="87"/>
  <c r="GN9" i="87" s="1"/>
  <c r="GQ6" i="87"/>
  <c r="GQ9" i="87" s="1"/>
  <c r="GL6" i="87"/>
  <c r="GL9" i="87" s="1"/>
  <c r="GU6" i="87"/>
  <c r="GU9" i="87" s="1"/>
  <c r="GT6" i="87"/>
  <c r="GT9" i="87" s="1"/>
  <c r="GP6" i="87"/>
  <c r="GP9" i="87" s="1"/>
  <c r="GS6" i="87"/>
  <c r="GS9" i="87" s="1"/>
  <c r="GM6" i="87"/>
  <c r="GM9" i="87" s="1"/>
  <c r="GW6" i="87"/>
  <c r="GW9" i="87" s="1"/>
  <c r="Q7" i="87"/>
  <c r="P12" i="87" l="1"/>
  <c r="P25" i="87" s="1"/>
  <c r="P102" i="87"/>
  <c r="GM29" i="87"/>
  <c r="GM28" i="87"/>
  <c r="GS29" i="87"/>
  <c r="GS28" i="87"/>
  <c r="GP29" i="87"/>
  <c r="GP28" i="87"/>
  <c r="GU29" i="87"/>
  <c r="GU28" i="87"/>
  <c r="GN28" i="87"/>
  <c r="GN29" i="87"/>
  <c r="GV29" i="87"/>
  <c r="GV28" i="87"/>
  <c r="GR28" i="87"/>
  <c r="GR29" i="87"/>
  <c r="GO28" i="87"/>
  <c r="GO29" i="87"/>
  <c r="GW29" i="87"/>
  <c r="GW28" i="87"/>
  <c r="GT28" i="87"/>
  <c r="GT29" i="87"/>
  <c r="GL28" i="87"/>
  <c r="GL29" i="87"/>
  <c r="GQ28" i="87"/>
  <c r="GQ29" i="87"/>
  <c r="Q17" i="87"/>
  <c r="Q76" i="87" s="1"/>
  <c r="GD28" i="109"/>
  <c r="GK28" i="109"/>
  <c r="GB28" i="109"/>
  <c r="GI28" i="109"/>
  <c r="FZ28" i="109"/>
  <c r="GJ28" i="109"/>
  <c r="GG28" i="109"/>
  <c r="GH28" i="109"/>
  <c r="GC28" i="109"/>
  <c r="GE28" i="109"/>
  <c r="GA28" i="109"/>
  <c r="GF28" i="109"/>
  <c r="HD6" i="87"/>
  <c r="GZ6" i="87"/>
  <c r="HB6" i="87"/>
  <c r="GX6" i="87"/>
  <c r="HA6" i="87"/>
  <c r="GY6" i="87"/>
  <c r="HG6" i="87"/>
  <c r="HE6" i="87"/>
  <c r="HI6" i="87"/>
  <c r="HF6" i="87"/>
  <c r="HC6" i="87"/>
  <c r="HH6" i="87"/>
  <c r="R7" i="87"/>
  <c r="Q12" i="87" l="1"/>
  <c r="Q25" i="87" s="1"/>
  <c r="Q102" i="87"/>
  <c r="GZ9" i="87"/>
  <c r="HL6" i="87"/>
  <c r="HT6" i="87"/>
  <c r="HH9" i="87"/>
  <c r="HC9" i="87"/>
  <c r="HO6" i="87"/>
  <c r="HR6" i="87"/>
  <c r="HF9" i="87"/>
  <c r="HQ6" i="87"/>
  <c r="HE9" i="87"/>
  <c r="HS6" i="87"/>
  <c r="HG9" i="87"/>
  <c r="HP6" i="87"/>
  <c r="HD9" i="87"/>
  <c r="GY9" i="87"/>
  <c r="HK6" i="87"/>
  <c r="HU6" i="87"/>
  <c r="HI9" i="87"/>
  <c r="HM6" i="87"/>
  <c r="HA9" i="87"/>
  <c r="GX9" i="87"/>
  <c r="HJ6" i="87"/>
  <c r="HN6" i="87"/>
  <c r="HB9" i="87"/>
  <c r="R17" i="87"/>
  <c r="R76" i="87" s="1"/>
  <c r="GX28" i="109"/>
  <c r="GP28" i="109"/>
  <c r="HB28" i="109"/>
  <c r="GT28" i="109"/>
  <c r="GZ28" i="109"/>
  <c r="HH28" i="109"/>
  <c r="GU28" i="109"/>
  <c r="HC28" i="109"/>
  <c r="GM28" i="109"/>
  <c r="GR28" i="109"/>
  <c r="HF28" i="109"/>
  <c r="GW28" i="109"/>
  <c r="GO28" i="109"/>
  <c r="HA28" i="109"/>
  <c r="HD28" i="109"/>
  <c r="GQ28" i="109"/>
  <c r="HG28" i="109"/>
  <c r="GN28" i="109"/>
  <c r="GY28" i="109"/>
  <c r="GV28" i="109"/>
  <c r="GS28" i="109"/>
  <c r="GL28" i="109"/>
  <c r="HE28" i="109"/>
  <c r="S7" i="87"/>
  <c r="R12" i="87" l="1"/>
  <c r="R25" i="87" s="1"/>
  <c r="R102" i="87"/>
  <c r="HG29" i="87"/>
  <c r="HG28" i="87"/>
  <c r="HI28" i="87"/>
  <c r="HI29" i="87"/>
  <c r="GY29" i="87"/>
  <c r="GY28" i="87"/>
  <c r="HF28" i="87"/>
  <c r="HF29" i="87"/>
  <c r="HC29" i="87"/>
  <c r="HC28" i="87"/>
  <c r="HH29" i="87"/>
  <c r="HH28" i="87"/>
  <c r="HB29" i="87"/>
  <c r="HB28" i="87"/>
  <c r="HD29" i="87"/>
  <c r="HD28" i="87"/>
  <c r="GX28" i="87"/>
  <c r="GX29" i="87"/>
  <c r="HE29" i="87"/>
  <c r="HE28" i="87"/>
  <c r="HA29" i="87"/>
  <c r="HA28" i="87"/>
  <c r="GZ29" i="87"/>
  <c r="GZ28" i="87"/>
  <c r="HS9" i="87"/>
  <c r="IE6" i="87"/>
  <c r="IE9" i="87" s="1"/>
  <c r="IC6" i="87"/>
  <c r="IC9" i="87" s="1"/>
  <c r="HQ9" i="87"/>
  <c r="HM9" i="87"/>
  <c r="HY6" i="87"/>
  <c r="HY9" i="87" s="1"/>
  <c r="ID6" i="87"/>
  <c r="ID9" i="87" s="1"/>
  <c r="HR9" i="87"/>
  <c r="IG6" i="87"/>
  <c r="IG9" i="87" s="1"/>
  <c r="HU9" i="87"/>
  <c r="HO9" i="87"/>
  <c r="IA6" i="87"/>
  <c r="IA9" i="87" s="1"/>
  <c r="HV6" i="87"/>
  <c r="HJ9" i="87"/>
  <c r="HK9" i="87"/>
  <c r="HW6" i="87"/>
  <c r="HW9" i="87" s="1"/>
  <c r="HL9" i="87"/>
  <c r="HX6" i="87"/>
  <c r="HX9" i="87" s="1"/>
  <c r="IF6" i="87"/>
  <c r="IF9" i="87" s="1"/>
  <c r="HT9" i="87"/>
  <c r="HN9" i="87"/>
  <c r="HZ6" i="87"/>
  <c r="HZ9" i="87" s="1"/>
  <c r="HP9" i="87"/>
  <c r="IB6" i="87"/>
  <c r="IB9" i="87" s="1"/>
  <c r="T7" i="87"/>
  <c r="IB29" i="87" l="1"/>
  <c r="IB28" i="87"/>
  <c r="HO28" i="87"/>
  <c r="HO29" i="87"/>
  <c r="HU28" i="87"/>
  <c r="HU29" i="87"/>
  <c r="HR29" i="87"/>
  <c r="HR28" i="87"/>
  <c r="HY28" i="87"/>
  <c r="HY29" i="87"/>
  <c r="HL29" i="87"/>
  <c r="HL28" i="87"/>
  <c r="IC29" i="87"/>
  <c r="IC28" i="87"/>
  <c r="HN29" i="87"/>
  <c r="HN28" i="87"/>
  <c r="IA29" i="87"/>
  <c r="IA28" i="87"/>
  <c r="HP28" i="87"/>
  <c r="HP29" i="87"/>
  <c r="HZ29" i="87"/>
  <c r="HZ28" i="87"/>
  <c r="IG29" i="87"/>
  <c r="IG28" i="87"/>
  <c r="HT29" i="87"/>
  <c r="HT28" i="87"/>
  <c r="IF29" i="87"/>
  <c r="IF28" i="87"/>
  <c r="ID28" i="87"/>
  <c r="ID29" i="87"/>
  <c r="HX29" i="87"/>
  <c r="HX28" i="87"/>
  <c r="HM29" i="87"/>
  <c r="HM28" i="87"/>
  <c r="HW29" i="87"/>
  <c r="HW28" i="87"/>
  <c r="HQ28" i="87"/>
  <c r="HQ29" i="87"/>
  <c r="HK29" i="87"/>
  <c r="HK28" i="87"/>
  <c r="HJ29" i="87"/>
  <c r="HJ28" i="87"/>
  <c r="IE29" i="87"/>
  <c r="IE28" i="87"/>
  <c r="HS29" i="87"/>
  <c r="HS28" i="87"/>
  <c r="HV9" i="87"/>
  <c r="HU155" i="87"/>
  <c r="HI28" i="109"/>
  <c r="U7" i="87"/>
  <c r="HV28" i="87" l="1"/>
  <c r="HV29" i="87"/>
  <c r="HM155" i="87"/>
  <c r="IA155" i="87"/>
  <c r="IC155" i="87"/>
  <c r="HY155" i="87"/>
  <c r="IG155" i="87"/>
  <c r="HS155" i="87"/>
  <c r="HT155" i="87"/>
  <c r="HO155" i="87"/>
  <c r="HW155" i="87"/>
  <c r="HK155" i="87"/>
  <c r="HP155" i="87"/>
  <c r="HQ155" i="87"/>
  <c r="HZ155" i="87"/>
  <c r="HR155" i="87"/>
  <c r="IB155" i="87"/>
  <c r="HN155" i="87"/>
  <c r="IE155" i="87"/>
  <c r="HV155" i="87"/>
  <c r="HJ155" i="87"/>
  <c r="IF155" i="87"/>
  <c r="HX155" i="87"/>
  <c r="HL155" i="87"/>
  <c r="ID155" i="87"/>
  <c r="V7" i="87"/>
  <c r="W7" i="87" l="1"/>
  <c r="X7" i="87" l="1"/>
  <c r="Y7" i="87" l="1"/>
  <c r="Z7" i="87" l="1"/>
  <c r="Z59" i="87" l="1"/>
  <c r="Z126" i="87" s="1"/>
  <c r="AA7" i="87"/>
  <c r="AA59" i="87" l="1"/>
  <c r="AA126" i="87" s="1"/>
  <c r="AB7" i="87"/>
  <c r="AB59" i="87" l="1"/>
  <c r="AB126" i="87" s="1"/>
  <c r="AC7" i="87"/>
  <c r="AC59" i="87" l="1"/>
  <c r="AC126" i="87" s="1"/>
  <c r="AD7" i="87"/>
  <c r="AD59" i="87" l="1"/>
  <c r="AD126" i="87" s="1"/>
  <c r="AE7" i="87"/>
  <c r="AE59" i="87" l="1"/>
  <c r="AE126" i="87" s="1"/>
  <c r="AF7" i="87"/>
  <c r="AF59" i="87" l="1"/>
  <c r="AF126" i="87" s="1"/>
  <c r="AG7" i="87"/>
  <c r="AG59" i="87" l="1"/>
  <c r="AG126" i="87" s="1"/>
  <c r="AH7" i="87"/>
  <c r="AH59" i="87" l="1"/>
  <c r="AH126" i="87" s="1"/>
  <c r="AI7" i="87"/>
  <c r="AI59" i="87" l="1"/>
  <c r="AI126" i="87" s="1"/>
  <c r="AJ7" i="87"/>
  <c r="AJ59" i="87" l="1"/>
  <c r="AJ126" i="87" s="1"/>
  <c r="AK7" i="87"/>
  <c r="AK59" i="87" l="1"/>
  <c r="AK126" i="87" s="1"/>
  <c r="AL7" i="87"/>
  <c r="AL59" i="87" l="1"/>
  <c r="AL126" i="87" s="1"/>
  <c r="AM7" i="87"/>
  <c r="AM59" i="87" l="1"/>
  <c r="AM126" i="87" s="1"/>
  <c r="AN7" i="87"/>
  <c r="AN59" i="87" l="1"/>
  <c r="AN126" i="87" s="1"/>
  <c r="AO7" i="87"/>
  <c r="AO59" i="87" l="1"/>
  <c r="AO126" i="87" s="1"/>
  <c r="AP7" i="87"/>
  <c r="AP59" i="87" l="1"/>
  <c r="AP126" i="87" s="1"/>
  <c r="AQ7" i="87"/>
  <c r="AQ59" i="87" l="1"/>
  <c r="AQ126" i="87" s="1"/>
  <c r="AR7" i="87"/>
  <c r="AR59" i="87" l="1"/>
  <c r="AR126" i="87" s="1"/>
  <c r="AS7" i="87"/>
  <c r="AS59" i="87" l="1"/>
  <c r="AS126" i="87" s="1"/>
  <c r="AT7" i="87"/>
  <c r="AT59" i="87" l="1"/>
  <c r="AT126" i="87" s="1"/>
  <c r="AU7" i="87"/>
  <c r="AU59" i="87" l="1"/>
  <c r="AU126" i="87" s="1"/>
  <c r="AV7" i="87"/>
  <c r="AV59" i="87" l="1"/>
  <c r="AV126" i="87" s="1"/>
  <c r="AW7" i="87"/>
  <c r="AW59" i="87" l="1"/>
  <c r="AW126" i="87" s="1"/>
  <c r="AX7" i="87"/>
  <c r="AX59" i="87" l="1"/>
  <c r="AX126" i="87" s="1"/>
  <c r="AY7" i="87"/>
  <c r="AY59" i="87" l="1"/>
  <c r="AY126" i="87" s="1"/>
  <c r="AZ7" i="87"/>
  <c r="AZ59" i="87" l="1"/>
  <c r="AZ126" i="87" s="1"/>
  <c r="BA7" i="87"/>
  <c r="BA59" i="87" l="1"/>
  <c r="BA126" i="87" s="1"/>
  <c r="BB7" i="87"/>
  <c r="BB59" i="87" l="1"/>
  <c r="BB126" i="87" s="1"/>
  <c r="BC7" i="87"/>
  <c r="BC59" i="87" l="1"/>
  <c r="BC126" i="87" s="1"/>
  <c r="BD7" i="87"/>
  <c r="BD59" i="87" l="1"/>
  <c r="BD126" i="87" s="1"/>
  <c r="BE7" i="87"/>
  <c r="BE59" i="87" l="1"/>
  <c r="BE126" i="87" s="1"/>
  <c r="BF7" i="87"/>
  <c r="BF59" i="87" l="1"/>
  <c r="BF126" i="87" s="1"/>
  <c r="BG7" i="87"/>
  <c r="BG59" i="87" l="1"/>
  <c r="BG126" i="87" s="1"/>
  <c r="BH7" i="87"/>
  <c r="BH59" i="87" l="1"/>
  <c r="BH126" i="87" s="1"/>
  <c r="BI7" i="87"/>
  <c r="BI59" i="87" l="1"/>
  <c r="BI126" i="87" s="1"/>
  <c r="BJ7" i="87"/>
  <c r="BJ59" i="87" l="1"/>
  <c r="BJ126" i="87" s="1"/>
  <c r="BK7" i="87"/>
  <c r="BK59" i="87" l="1"/>
  <c r="BK126" i="87" s="1"/>
  <c r="BL7" i="87"/>
  <c r="BL59" i="87" l="1"/>
  <c r="BL126" i="87" s="1"/>
  <c r="BM7" i="87"/>
  <c r="BM59" i="87" l="1"/>
  <c r="BM126" i="87" s="1"/>
  <c r="BN7" i="87"/>
  <c r="BN59" i="87" l="1"/>
  <c r="BN126" i="87" s="1"/>
  <c r="BO7" i="87"/>
  <c r="BO59" i="87" l="1"/>
  <c r="BO126" i="87" s="1"/>
  <c r="BP7" i="87"/>
  <c r="BP59" i="87" l="1"/>
  <c r="BP126" i="87" s="1"/>
  <c r="BQ7" i="87"/>
  <c r="BQ59" i="87" l="1"/>
  <c r="BQ126" i="87" s="1"/>
  <c r="BR7" i="87"/>
  <c r="BR59" i="87" l="1"/>
  <c r="BR126" i="87" s="1"/>
  <c r="BS7" i="87"/>
  <c r="BS59" i="87" l="1"/>
  <c r="BS126" i="87" s="1"/>
  <c r="BT7" i="87"/>
  <c r="BT59" i="87" l="1"/>
  <c r="BT126" i="87" s="1"/>
  <c r="BU7" i="87"/>
  <c r="BU59" i="87" l="1"/>
  <c r="BU126" i="87" s="1"/>
  <c r="BV7" i="87"/>
  <c r="BV59" i="87" l="1"/>
  <c r="BV126" i="87" s="1"/>
  <c r="BW7" i="87"/>
  <c r="BW59" i="87" l="1"/>
  <c r="BW126" i="87" s="1"/>
  <c r="BX7" i="87"/>
  <c r="BX59" i="87" l="1"/>
  <c r="BX126" i="87" s="1"/>
  <c r="BY7" i="87"/>
  <c r="BY59" i="87" l="1"/>
  <c r="BY126" i="87" s="1"/>
  <c r="BZ7" i="87"/>
  <c r="BZ59" i="87" l="1"/>
  <c r="BZ126" i="87" s="1"/>
  <c r="CA7" i="87"/>
  <c r="CA59" i="87" l="1"/>
  <c r="CA126" i="87" s="1"/>
  <c r="CB7" i="87"/>
  <c r="CB59" i="87" l="1"/>
  <c r="CB126" i="87" s="1"/>
  <c r="CC7" i="87"/>
  <c r="CC59" i="87" l="1"/>
  <c r="CC126" i="87" s="1"/>
  <c r="CD7" i="87"/>
  <c r="CD59" i="87" l="1"/>
  <c r="CD126" i="87" s="1"/>
  <c r="CE7" i="87"/>
  <c r="CE59" i="87" l="1"/>
  <c r="CE126" i="87" s="1"/>
  <c r="CF7" i="87"/>
  <c r="CF59" i="87" l="1"/>
  <c r="CF126" i="87" s="1"/>
  <c r="CG7" i="87"/>
  <c r="CG59" i="87" l="1"/>
  <c r="CG126" i="87" s="1"/>
  <c r="CH7" i="87"/>
  <c r="CH59" i="87" l="1"/>
  <c r="CH126" i="87" s="1"/>
  <c r="CI7" i="87"/>
  <c r="CI59" i="87" l="1"/>
  <c r="CI126" i="87" s="1"/>
  <c r="CJ7" i="87"/>
  <c r="CJ59" i="87" l="1"/>
  <c r="CJ126" i="87" s="1"/>
  <c r="CK7" i="87"/>
  <c r="CK59" i="87" l="1"/>
  <c r="CK126" i="87" s="1"/>
  <c r="CL7" i="87"/>
  <c r="CL59" i="87" l="1"/>
  <c r="CL126" i="87" s="1"/>
  <c r="CM7" i="87"/>
  <c r="CM59" i="87" l="1"/>
  <c r="CM126" i="87" s="1"/>
  <c r="CN7" i="87"/>
  <c r="CN59" i="87" l="1"/>
  <c r="CN126" i="87" s="1"/>
  <c r="CO7" i="87"/>
  <c r="CO59" i="87" l="1"/>
  <c r="CO126" i="87" s="1"/>
  <c r="CP7" i="87"/>
  <c r="CP59" i="87" l="1"/>
  <c r="CP126" i="87" s="1"/>
  <c r="CQ7" i="87"/>
  <c r="CQ59" i="87" l="1"/>
  <c r="CQ126" i="87" s="1"/>
  <c r="CR7" i="87"/>
  <c r="CR59" i="87" l="1"/>
  <c r="CR126" i="87" s="1"/>
  <c r="CS7" i="87"/>
  <c r="CS59" i="87" l="1"/>
  <c r="CS126" i="87" s="1"/>
  <c r="CT7" i="87"/>
  <c r="CT59" i="87" l="1"/>
  <c r="CT126" i="87" s="1"/>
  <c r="CU7" i="87"/>
  <c r="CU59" i="87" l="1"/>
  <c r="CU126" i="87" s="1"/>
  <c r="CV7" i="87"/>
  <c r="CV59" i="87" l="1"/>
  <c r="CV126" i="87" s="1"/>
  <c r="CW7" i="87"/>
  <c r="CW59" i="87" l="1"/>
  <c r="CW126" i="87" s="1"/>
  <c r="CX7" i="87"/>
  <c r="CX59" i="87" l="1"/>
  <c r="CX126" i="87" s="1"/>
  <c r="CY7" i="87"/>
  <c r="CY59" i="87" l="1"/>
  <c r="CY126" i="87" s="1"/>
  <c r="CZ7" i="87"/>
  <c r="CZ59" i="87" l="1"/>
  <c r="CZ126" i="87" s="1"/>
  <c r="DA7" i="87"/>
  <c r="DA59" i="87" l="1"/>
  <c r="DA126" i="87" s="1"/>
  <c r="DB7" i="87"/>
  <c r="DB59" i="87" l="1"/>
  <c r="DB126" i="87" s="1"/>
  <c r="DC7" i="87"/>
  <c r="DC59" i="87" l="1"/>
  <c r="DC126" i="87" s="1"/>
  <c r="DD7" i="87"/>
  <c r="DD59" i="87" l="1"/>
  <c r="DD126" i="87" s="1"/>
  <c r="DE7" i="87"/>
  <c r="DE59" i="87" l="1"/>
  <c r="DE126" i="87" s="1"/>
  <c r="DF7" i="87"/>
  <c r="DF59" i="87" l="1"/>
  <c r="DF126" i="87" s="1"/>
  <c r="DG7" i="87"/>
  <c r="DG59" i="87" l="1"/>
  <c r="DG126" i="87" s="1"/>
  <c r="DH7" i="87"/>
  <c r="DH59" i="87" l="1"/>
  <c r="DH126" i="87" s="1"/>
  <c r="DI7" i="87"/>
  <c r="DI59" i="87" l="1"/>
  <c r="DI126" i="87" s="1"/>
  <c r="DJ7" i="87"/>
  <c r="DJ59" i="87" l="1"/>
  <c r="DJ126" i="87" s="1"/>
  <c r="DK7" i="87"/>
  <c r="DK59" i="87" l="1"/>
  <c r="DK126" i="87" s="1"/>
  <c r="DL7" i="87"/>
  <c r="DL59" i="87" l="1"/>
  <c r="DL126" i="87" s="1"/>
  <c r="DM7" i="87"/>
  <c r="DM59" i="87" l="1"/>
  <c r="DM126" i="87" s="1"/>
  <c r="DN7" i="87"/>
  <c r="DN59" i="87" l="1"/>
  <c r="DN126" i="87" s="1"/>
  <c r="DO7" i="87"/>
  <c r="DO59" i="87" l="1"/>
  <c r="DO126" i="87" s="1"/>
  <c r="DP7" i="87"/>
  <c r="DP59" i="87" l="1"/>
  <c r="DP126" i="87" s="1"/>
  <c r="DQ7" i="87"/>
  <c r="DQ59" i="87" l="1"/>
  <c r="DQ126" i="87" s="1"/>
  <c r="DR7" i="87"/>
  <c r="DR45" i="87" l="1"/>
  <c r="DR129" i="87" s="1"/>
  <c r="DR59" i="87"/>
  <c r="DR126" i="87" s="1"/>
  <c r="DR63" i="87"/>
  <c r="DR127" i="87" s="1"/>
  <c r="DR61" i="87"/>
  <c r="DS7" i="87"/>
  <c r="DR43" i="87" l="1"/>
  <c r="DR128" i="87" s="1"/>
  <c r="DS45" i="87"/>
  <c r="DS129" i="87" s="1"/>
  <c r="DS59" i="87"/>
  <c r="DS126" i="87" s="1"/>
  <c r="DR113" i="87"/>
  <c r="DS63" i="87"/>
  <c r="DS127" i="87" s="1"/>
  <c r="DS61" i="87"/>
  <c r="DT7" i="87"/>
  <c r="DS43" i="87" l="1"/>
  <c r="DS128" i="87" s="1"/>
  <c r="DT45" i="87"/>
  <c r="DT129" i="87" s="1"/>
  <c r="DT59" i="87"/>
  <c r="DT126" i="87" s="1"/>
  <c r="DS113" i="87"/>
  <c r="DT61" i="87"/>
  <c r="DT63" i="87"/>
  <c r="DT127" i="87" s="1"/>
  <c r="DU7" i="87"/>
  <c r="DT43" i="87" l="1"/>
  <c r="DT128" i="87" s="1"/>
  <c r="DU45" i="87"/>
  <c r="DU129" i="87" s="1"/>
  <c r="DU59" i="87"/>
  <c r="DU126" i="87" s="1"/>
  <c r="DT113" i="87"/>
  <c r="DU61" i="87"/>
  <c r="DU63" i="87"/>
  <c r="DU127" i="87" s="1"/>
  <c r="DV7" i="87"/>
  <c r="DV45" i="87" l="1"/>
  <c r="DV129" i="87" s="1"/>
  <c r="DU43" i="87"/>
  <c r="DU128" i="87" s="1"/>
  <c r="DV59" i="87"/>
  <c r="DV126" i="87" s="1"/>
  <c r="DU113" i="87"/>
  <c r="DV63" i="87"/>
  <c r="DV127" i="87" s="1"/>
  <c r="DV61" i="87"/>
  <c r="DW7" i="87"/>
  <c r="DV43" i="87" l="1"/>
  <c r="DV128" i="87" s="1"/>
  <c r="DW45" i="87"/>
  <c r="DW129" i="87" s="1"/>
  <c r="DW59" i="87"/>
  <c r="DW126" i="87" s="1"/>
  <c r="DV113" i="87"/>
  <c r="DW63" i="87"/>
  <c r="DW127" i="87" s="1"/>
  <c r="DW61" i="87"/>
  <c r="DX7" i="87"/>
  <c r="DX45" i="87" l="1"/>
  <c r="DX129" i="87" s="1"/>
  <c r="DW43" i="87"/>
  <c r="DW128" i="87" s="1"/>
  <c r="DX59" i="87"/>
  <c r="DX126" i="87" s="1"/>
  <c r="DW113" i="87"/>
  <c r="DX63" i="87"/>
  <c r="DX127" i="87" s="1"/>
  <c r="DX61" i="87"/>
  <c r="DY7" i="87"/>
  <c r="DX43" i="87" l="1"/>
  <c r="DX128" i="87" s="1"/>
  <c r="DY45" i="87"/>
  <c r="DY129" i="87" s="1"/>
  <c r="DY59" i="87"/>
  <c r="DY126" i="87" s="1"/>
  <c r="DX113" i="87"/>
  <c r="DY61" i="87"/>
  <c r="DY63" i="87"/>
  <c r="DY127" i="87" s="1"/>
  <c r="DZ7" i="87"/>
  <c r="DZ45" i="87" l="1"/>
  <c r="DZ129" i="87" s="1"/>
  <c r="DY43" i="87"/>
  <c r="DY128" i="87" s="1"/>
  <c r="DZ59" i="87"/>
  <c r="DZ126" i="87" s="1"/>
  <c r="DY113" i="87"/>
  <c r="DZ63" i="87"/>
  <c r="DZ127" i="87" s="1"/>
  <c r="DZ61" i="87"/>
  <c r="EA7" i="87"/>
  <c r="DZ43" i="87" l="1"/>
  <c r="DZ128" i="87" s="1"/>
  <c r="EA45" i="87"/>
  <c r="EA129" i="87" s="1"/>
  <c r="EA59" i="87"/>
  <c r="EA126" i="87" s="1"/>
  <c r="DZ113" i="87"/>
  <c r="EA63" i="87"/>
  <c r="EA127" i="87" s="1"/>
  <c r="EA61" i="87"/>
  <c r="EB7" i="87"/>
  <c r="EA43" i="87" l="1"/>
  <c r="EA128" i="87" s="1"/>
  <c r="EB45" i="87"/>
  <c r="EB129" i="87" s="1"/>
  <c r="EB59" i="87"/>
  <c r="EB126" i="87" s="1"/>
  <c r="EA113" i="87"/>
  <c r="EB63" i="87"/>
  <c r="EB127" i="87" s="1"/>
  <c r="EB61" i="87"/>
  <c r="EC7" i="87"/>
  <c r="EB43" i="87" l="1"/>
  <c r="EB128" i="87" s="1"/>
  <c r="EC45" i="87"/>
  <c r="EC129" i="87" s="1"/>
  <c r="EC59" i="87"/>
  <c r="EC126" i="87" s="1"/>
  <c r="EB113" i="87"/>
  <c r="EC63" i="87"/>
  <c r="EC127" i="87" s="1"/>
  <c r="EC61" i="87"/>
  <c r="ED7" i="87"/>
  <c r="ED45" i="87" l="1"/>
  <c r="ED129" i="87" s="1"/>
  <c r="EC43" i="87"/>
  <c r="EC128" i="87" s="1"/>
  <c r="ED59" i="87"/>
  <c r="ED126" i="87" s="1"/>
  <c r="EC113" i="87"/>
  <c r="ED63" i="87"/>
  <c r="ED127" i="87" s="1"/>
  <c r="ED61" i="87"/>
  <c r="EE7" i="87"/>
  <c r="ED43" i="87" l="1"/>
  <c r="ED128" i="87" s="1"/>
  <c r="EE45" i="87"/>
  <c r="EE129" i="87" s="1"/>
  <c r="EE59" i="87"/>
  <c r="EE126" i="87" s="1"/>
  <c r="ED113" i="87"/>
  <c r="EE63" i="87"/>
  <c r="EE127" i="87" s="1"/>
  <c r="EE61" i="87"/>
  <c r="EF7" i="87"/>
  <c r="EF45" i="87" l="1"/>
  <c r="EF129" i="87" s="1"/>
  <c r="EE43" i="87"/>
  <c r="EE128" i="87" s="1"/>
  <c r="EF59" i="87"/>
  <c r="EF126" i="87" s="1"/>
  <c r="EE113" i="87"/>
  <c r="EF63" i="87"/>
  <c r="EF127" i="87" s="1"/>
  <c r="EF61" i="87"/>
  <c r="EG7" i="87"/>
  <c r="EF43" i="87" l="1"/>
  <c r="EF128" i="87" s="1"/>
  <c r="EG45" i="87"/>
  <c r="EG129" i="87" s="1"/>
  <c r="EG59" i="87"/>
  <c r="EG126" i="87" s="1"/>
  <c r="EF113" i="87"/>
  <c r="EG61" i="87"/>
  <c r="EG63" i="87"/>
  <c r="EG127" i="87" s="1"/>
  <c r="EH7" i="87"/>
  <c r="EG43" i="87" l="1"/>
  <c r="EG128" i="87" s="1"/>
  <c r="EH45" i="87"/>
  <c r="EH129" i="87" s="1"/>
  <c r="EH59" i="87"/>
  <c r="EH126" i="87" s="1"/>
  <c r="EG113" i="87"/>
  <c r="EH63" i="87"/>
  <c r="EH127" i="87" s="1"/>
  <c r="EH61" i="87"/>
  <c r="EI7" i="87"/>
  <c r="EH43" i="87" l="1"/>
  <c r="EH128" i="87" s="1"/>
  <c r="EI45" i="87"/>
  <c r="EI129" i="87" s="1"/>
  <c r="EI59" i="87"/>
  <c r="EI126" i="87" s="1"/>
  <c r="EH113" i="87"/>
  <c r="EI61" i="87"/>
  <c r="EI63" i="87"/>
  <c r="EI127" i="87" s="1"/>
  <c r="EJ7" i="87"/>
  <c r="EI43" i="87" l="1"/>
  <c r="EI128" i="87" s="1"/>
  <c r="EJ45" i="87"/>
  <c r="EJ129" i="87" s="1"/>
  <c r="EJ59" i="87"/>
  <c r="EJ126" i="87" s="1"/>
  <c r="EI113" i="87"/>
  <c r="EJ63" i="87"/>
  <c r="EJ127" i="87" s="1"/>
  <c r="EJ61" i="87"/>
  <c r="EK7" i="87"/>
  <c r="EJ43" i="87" l="1"/>
  <c r="EJ128" i="87" s="1"/>
  <c r="EK45" i="87"/>
  <c r="EK129" i="87" s="1"/>
  <c r="EK59" i="87"/>
  <c r="EK126" i="87" s="1"/>
  <c r="EJ113" i="87"/>
  <c r="EK61" i="87"/>
  <c r="EK63" i="87"/>
  <c r="EK127" i="87" s="1"/>
  <c r="EL7" i="87"/>
  <c r="EK43" i="87" l="1"/>
  <c r="EK128" i="87" s="1"/>
  <c r="EL45" i="87"/>
  <c r="EL129" i="87" s="1"/>
  <c r="EL59" i="87"/>
  <c r="EL126" i="87" s="1"/>
  <c r="EK113" i="87"/>
  <c r="EL63" i="87"/>
  <c r="EL127" i="87" s="1"/>
  <c r="EL61" i="87"/>
  <c r="EM7" i="87"/>
  <c r="EL43" i="87" l="1"/>
  <c r="EL128" i="87" s="1"/>
  <c r="EM45" i="87"/>
  <c r="EM129" i="87" s="1"/>
  <c r="EM59" i="87"/>
  <c r="EM126" i="87" s="1"/>
  <c r="EL113" i="87"/>
  <c r="EM63" i="87"/>
  <c r="EM127" i="87" s="1"/>
  <c r="EM61" i="87"/>
  <c r="EN7" i="87"/>
  <c r="EM43" i="87" l="1"/>
  <c r="EM128" i="87" s="1"/>
  <c r="EN45" i="87"/>
  <c r="EN129" i="87" s="1"/>
  <c r="EN59" i="87"/>
  <c r="EN126" i="87" s="1"/>
  <c r="EM113" i="87"/>
  <c r="EN63" i="87"/>
  <c r="EN127" i="87" s="1"/>
  <c r="EN61" i="87"/>
  <c r="EO7" i="87"/>
  <c r="EN43" i="87" l="1"/>
  <c r="EN128" i="87" s="1"/>
  <c r="EO45" i="87"/>
  <c r="EO129" i="87" s="1"/>
  <c r="EO59" i="87"/>
  <c r="EO126" i="87" s="1"/>
  <c r="EN113" i="87"/>
  <c r="EO63" i="87"/>
  <c r="EO127" i="87" s="1"/>
  <c r="EO61" i="87"/>
  <c r="EP7" i="87"/>
  <c r="EO43" i="87" l="1"/>
  <c r="EO128" i="87" s="1"/>
  <c r="EP45" i="87"/>
  <c r="EP129" i="87" s="1"/>
  <c r="EP59" i="87"/>
  <c r="EP126" i="87" s="1"/>
  <c r="EO113" i="87"/>
  <c r="EP63" i="87"/>
  <c r="EP127" i="87" s="1"/>
  <c r="EP61" i="87"/>
  <c r="EQ7" i="87"/>
  <c r="EP43" i="87" l="1"/>
  <c r="EP128" i="87" s="1"/>
  <c r="EQ45" i="87"/>
  <c r="EQ129" i="87" s="1"/>
  <c r="EQ59" i="87"/>
  <c r="EQ126" i="87" s="1"/>
  <c r="EP113" i="87"/>
  <c r="EQ63" i="87"/>
  <c r="EQ127" i="87" s="1"/>
  <c r="EQ61" i="87"/>
  <c r="ER7" i="87"/>
  <c r="EQ43" i="87" l="1"/>
  <c r="EQ128" i="87" s="1"/>
  <c r="ER45" i="87"/>
  <c r="ER129" i="87" s="1"/>
  <c r="ER59" i="87"/>
  <c r="ER126" i="87" s="1"/>
  <c r="EQ113" i="87"/>
  <c r="ER63" i="87"/>
  <c r="ER127" i="87" s="1"/>
  <c r="ER61" i="87"/>
  <c r="ES7" i="87"/>
  <c r="ER43" i="87" l="1"/>
  <c r="ER128" i="87" s="1"/>
  <c r="ES45" i="87"/>
  <c r="ES129" i="87" s="1"/>
  <c r="ES59" i="87"/>
  <c r="ES126" i="87" s="1"/>
  <c r="ER113" i="87"/>
  <c r="ES61" i="87"/>
  <c r="ES63" i="87"/>
  <c r="ES127" i="87" s="1"/>
  <c r="ET7" i="87"/>
  <c r="ES43" i="87" l="1"/>
  <c r="ES128" i="87" s="1"/>
  <c r="ET45" i="87"/>
  <c r="ET129" i="87" s="1"/>
  <c r="ET59" i="87"/>
  <c r="ET126" i="87" s="1"/>
  <c r="ES113" i="87"/>
  <c r="ET63" i="87"/>
  <c r="ET127" i="87" s="1"/>
  <c r="ET61" i="87"/>
  <c r="EU7" i="87"/>
  <c r="ET43" i="87" l="1"/>
  <c r="ET128" i="87" s="1"/>
  <c r="EU45" i="87"/>
  <c r="EU129" i="87" s="1"/>
  <c r="EU59" i="87"/>
  <c r="EU126" i="87" s="1"/>
  <c r="ET113" i="87"/>
  <c r="EU63" i="87"/>
  <c r="EU127" i="87" s="1"/>
  <c r="EU61" i="87"/>
  <c r="EV7" i="87"/>
  <c r="EU43" i="87" l="1"/>
  <c r="EU128" i="87" s="1"/>
  <c r="EV45" i="87"/>
  <c r="EV129" i="87" s="1"/>
  <c r="EV59" i="87"/>
  <c r="EV126" i="87" s="1"/>
  <c r="EU113" i="87"/>
  <c r="EV61" i="87"/>
  <c r="EV63" i="87"/>
  <c r="EV127" i="87" s="1"/>
  <c r="EW7" i="87"/>
  <c r="EV43" i="87" l="1"/>
  <c r="EV128" i="87" s="1"/>
  <c r="EW45" i="87"/>
  <c r="EW129" i="87" s="1"/>
  <c r="EW59" i="87"/>
  <c r="EW126" i="87" s="1"/>
  <c r="EV113" i="87"/>
  <c r="EW63" i="87"/>
  <c r="EW127" i="87" s="1"/>
  <c r="EW61" i="87"/>
  <c r="EX7" i="87"/>
  <c r="EW43" i="87" l="1"/>
  <c r="EW128" i="87" s="1"/>
  <c r="EX45" i="87"/>
  <c r="EX129" i="87" s="1"/>
  <c r="EX59" i="87"/>
  <c r="EX126" i="87" s="1"/>
  <c r="EW113" i="87"/>
  <c r="EX63" i="87"/>
  <c r="EX127" i="87" s="1"/>
  <c r="EX61" i="87"/>
  <c r="EY7" i="87"/>
  <c r="EX43" i="87" l="1"/>
  <c r="EX128" i="87" s="1"/>
  <c r="EY45" i="87"/>
  <c r="EY129" i="87" s="1"/>
  <c r="EY59" i="87"/>
  <c r="EY126" i="87" s="1"/>
  <c r="EX113" i="87"/>
  <c r="EY61" i="87"/>
  <c r="EY63" i="87"/>
  <c r="EY127" i="87" s="1"/>
  <c r="EZ7" i="87"/>
  <c r="EY43" i="87" l="1"/>
  <c r="EY128" i="87" s="1"/>
  <c r="EZ45" i="87"/>
  <c r="EZ129" i="87" s="1"/>
  <c r="EZ59" i="87"/>
  <c r="EZ126" i="87" s="1"/>
  <c r="EY113" i="87"/>
  <c r="EZ63" i="87"/>
  <c r="EZ127" i="87" s="1"/>
  <c r="EZ61" i="87"/>
  <c r="FA7" i="87"/>
  <c r="EZ43" i="87" l="1"/>
  <c r="EZ128" i="87" s="1"/>
  <c r="FA45" i="87"/>
  <c r="FA129" i="87" s="1"/>
  <c r="FA59" i="87"/>
  <c r="FA126" i="87" s="1"/>
  <c r="EZ113" i="87"/>
  <c r="FA63" i="87"/>
  <c r="FA127" i="87" s="1"/>
  <c r="FA61" i="87"/>
  <c r="FB7" i="87"/>
  <c r="FA43" i="87" l="1"/>
  <c r="FA128" i="87" s="1"/>
  <c r="FB45" i="87"/>
  <c r="FB129" i="87" s="1"/>
  <c r="FB59" i="87"/>
  <c r="FB126" i="87" s="1"/>
  <c r="FA113" i="87"/>
  <c r="FB63" i="87"/>
  <c r="FB127" i="87" s="1"/>
  <c r="FB61" i="87"/>
  <c r="FC7" i="87"/>
  <c r="FB43" i="87" l="1"/>
  <c r="FB128" i="87" s="1"/>
  <c r="FC45" i="87"/>
  <c r="FC129" i="87" s="1"/>
  <c r="FC59" i="87"/>
  <c r="FC126" i="87" s="1"/>
  <c r="FB113" i="87"/>
  <c r="FC63" i="87"/>
  <c r="FC127" i="87" s="1"/>
  <c r="FC61" i="87"/>
  <c r="FD7" i="87"/>
  <c r="FC43" i="87" l="1"/>
  <c r="FC128" i="87" s="1"/>
  <c r="FD45" i="87"/>
  <c r="FD129" i="87" s="1"/>
  <c r="FD59" i="87"/>
  <c r="FD126" i="87" s="1"/>
  <c r="FC113" i="87"/>
  <c r="FD61" i="87"/>
  <c r="FD63" i="87"/>
  <c r="FD127" i="87" s="1"/>
  <c r="FE7" i="87"/>
  <c r="FD43" i="87" l="1"/>
  <c r="FD128" i="87" s="1"/>
  <c r="FE45" i="87"/>
  <c r="FE129" i="87" s="1"/>
  <c r="FE59" i="87"/>
  <c r="FE126" i="87" s="1"/>
  <c r="FD113" i="87"/>
  <c r="FE63" i="87"/>
  <c r="FE127" i="87" s="1"/>
  <c r="FE61" i="87"/>
  <c r="FF7" i="87"/>
  <c r="FE43" i="87" l="1"/>
  <c r="FE128" i="87" s="1"/>
  <c r="FF45" i="87"/>
  <c r="FF129" i="87" s="1"/>
  <c r="FF59" i="87"/>
  <c r="FF126" i="87" s="1"/>
  <c r="FE113" i="87"/>
  <c r="FF63" i="87"/>
  <c r="FF127" i="87" s="1"/>
  <c r="FF61" i="87"/>
  <c r="FG7" i="87"/>
  <c r="FF43" i="87" l="1"/>
  <c r="FF128" i="87" s="1"/>
  <c r="FG45" i="87"/>
  <c r="FG129" i="87" s="1"/>
  <c r="FG59" i="87"/>
  <c r="FG126" i="87" s="1"/>
  <c r="FF113" i="87"/>
  <c r="FG61" i="87"/>
  <c r="FG63" i="87"/>
  <c r="FG127" i="87" s="1"/>
  <c r="FH7" i="87"/>
  <c r="FG43" i="87" l="1"/>
  <c r="FG128" i="87" s="1"/>
  <c r="FH45" i="87"/>
  <c r="FH129" i="87" s="1"/>
  <c r="FH59" i="87"/>
  <c r="FH126" i="87" s="1"/>
  <c r="FG113" i="87"/>
  <c r="FH61" i="87"/>
  <c r="FH63" i="87"/>
  <c r="FH127" i="87" s="1"/>
  <c r="FI7" i="87"/>
  <c r="FH43" i="87" l="1"/>
  <c r="FH128" i="87" s="1"/>
  <c r="FI45" i="87"/>
  <c r="FI129" i="87" s="1"/>
  <c r="FI59" i="87"/>
  <c r="FI126" i="87" s="1"/>
  <c r="FH113" i="87"/>
  <c r="FI63" i="87"/>
  <c r="FI127" i="87" s="1"/>
  <c r="FI61" i="87"/>
  <c r="FJ7" i="87"/>
  <c r="FI43" i="87" l="1"/>
  <c r="FI128" i="87" s="1"/>
  <c r="FJ45" i="87"/>
  <c r="FJ129" i="87" s="1"/>
  <c r="FJ59" i="87"/>
  <c r="FJ126" i="87" s="1"/>
  <c r="FI113" i="87"/>
  <c r="FJ63" i="87"/>
  <c r="FJ127" i="87" s="1"/>
  <c r="FJ61" i="87"/>
  <c r="FK7" i="87"/>
  <c r="FJ43" i="87" l="1"/>
  <c r="FJ128" i="87" s="1"/>
  <c r="FK45" i="87"/>
  <c r="FK129" i="87" s="1"/>
  <c r="FK59" i="87"/>
  <c r="FK126" i="87" s="1"/>
  <c r="FJ113" i="87"/>
  <c r="FK63" i="87"/>
  <c r="FK127" i="87" s="1"/>
  <c r="FK61" i="87"/>
  <c r="FL7" i="87"/>
  <c r="FK43" i="87" l="1"/>
  <c r="FK128" i="87" s="1"/>
  <c r="FL45" i="87"/>
  <c r="FL129" i="87" s="1"/>
  <c r="FL59" i="87"/>
  <c r="FL126" i="87" s="1"/>
  <c r="FK113" i="87"/>
  <c r="FL61" i="87"/>
  <c r="FL63" i="87"/>
  <c r="FL127" i="87" s="1"/>
  <c r="FM7" i="87"/>
  <c r="FL43" i="87" l="1"/>
  <c r="FL128" i="87" s="1"/>
  <c r="FM45" i="87"/>
  <c r="FM129" i="87" s="1"/>
  <c r="FM59" i="87"/>
  <c r="FM126" i="87" s="1"/>
  <c r="FL113" i="87"/>
  <c r="FM63" i="87"/>
  <c r="FM127" i="87" s="1"/>
  <c r="FM61" i="87"/>
  <c r="FN7" i="87"/>
  <c r="FM43" i="87" l="1"/>
  <c r="FM128" i="87" s="1"/>
  <c r="FN45" i="87"/>
  <c r="FN129" i="87" s="1"/>
  <c r="FN59" i="87"/>
  <c r="FN126" i="87" s="1"/>
  <c r="FM113" i="87"/>
  <c r="FN63" i="87"/>
  <c r="FN127" i="87" s="1"/>
  <c r="FN61" i="87"/>
  <c r="FO7" i="87"/>
  <c r="FN43" i="87" l="1"/>
  <c r="FN128" i="87" s="1"/>
  <c r="FO45" i="87"/>
  <c r="FO129" i="87" s="1"/>
  <c r="FO59" i="87"/>
  <c r="FO126" i="87" s="1"/>
  <c r="FN113" i="87"/>
  <c r="FO63" i="87"/>
  <c r="FO127" i="87" s="1"/>
  <c r="FO61" i="87"/>
  <c r="FP7" i="87"/>
  <c r="FO43" i="87" l="1"/>
  <c r="FO128" i="87" s="1"/>
  <c r="FP45" i="87"/>
  <c r="FP129" i="87" s="1"/>
  <c r="FP59" i="87"/>
  <c r="FP126" i="87" s="1"/>
  <c r="FO113" i="87"/>
  <c r="FP63" i="87"/>
  <c r="FP127" i="87" s="1"/>
  <c r="FP61" i="87"/>
  <c r="FQ7" i="87"/>
  <c r="FP43" i="87" l="1"/>
  <c r="FP128" i="87" s="1"/>
  <c r="FQ45" i="87"/>
  <c r="FQ129" i="87" s="1"/>
  <c r="FQ59" i="87"/>
  <c r="FQ126" i="87" s="1"/>
  <c r="FP113" i="87"/>
  <c r="FQ63" i="87"/>
  <c r="FQ127" i="87" s="1"/>
  <c r="FQ61" i="87"/>
  <c r="FR7" i="87"/>
  <c r="FQ43" i="87" l="1"/>
  <c r="FQ128" i="87" s="1"/>
  <c r="FR45" i="87"/>
  <c r="FR129" i="87" s="1"/>
  <c r="FR59" i="87"/>
  <c r="FR126" i="87" s="1"/>
  <c r="FQ113" i="87"/>
  <c r="FR63" i="87"/>
  <c r="FR127" i="87" s="1"/>
  <c r="FR61" i="87"/>
  <c r="FS7" i="87"/>
  <c r="FR43" i="87" l="1"/>
  <c r="FR128" i="87" s="1"/>
  <c r="FS45" i="87"/>
  <c r="FS129" i="87" s="1"/>
  <c r="FS59" i="87"/>
  <c r="FS126" i="87" s="1"/>
  <c r="FR113" i="87"/>
  <c r="FS63" i="87"/>
  <c r="FS127" i="87" s="1"/>
  <c r="FS61" i="87"/>
  <c r="FT7" i="87"/>
  <c r="FS43" i="87" l="1"/>
  <c r="FS128" i="87" s="1"/>
  <c r="FT45" i="87"/>
  <c r="FT129" i="87" s="1"/>
  <c r="FT59" i="87"/>
  <c r="FT126" i="87" s="1"/>
  <c r="FS113" i="87"/>
  <c r="FT61" i="87"/>
  <c r="FT63" i="87"/>
  <c r="FT127" i="87" s="1"/>
  <c r="FU7" i="87"/>
  <c r="FT43" i="87" l="1"/>
  <c r="FT128" i="87" s="1"/>
  <c r="FU45" i="87"/>
  <c r="FU129" i="87" s="1"/>
  <c r="FU59" i="87"/>
  <c r="FU126" i="87" s="1"/>
  <c r="FT113" i="87"/>
  <c r="FU61" i="87"/>
  <c r="FU63" i="87"/>
  <c r="FU127" i="87" s="1"/>
  <c r="FV7" i="87"/>
  <c r="FU43" i="87" l="1"/>
  <c r="FU128" i="87" s="1"/>
  <c r="FV45" i="87"/>
  <c r="FV129" i="87" s="1"/>
  <c r="FV59" i="87"/>
  <c r="FV126" i="87" s="1"/>
  <c r="FU113" i="87"/>
  <c r="FV63" i="87"/>
  <c r="FV127" i="87" s="1"/>
  <c r="FV61" i="87"/>
  <c r="FW7" i="87"/>
  <c r="FV43" i="87" l="1"/>
  <c r="FV128" i="87" s="1"/>
  <c r="FW45" i="87"/>
  <c r="FW129" i="87" s="1"/>
  <c r="FW59" i="87"/>
  <c r="FW126" i="87" s="1"/>
  <c r="FV113" i="87"/>
  <c r="FW61" i="87"/>
  <c r="FW63" i="87"/>
  <c r="FW127" i="87" s="1"/>
  <c r="FX7" i="87"/>
  <c r="FW43" i="87" l="1"/>
  <c r="FW128" i="87" s="1"/>
  <c r="FX45" i="87"/>
  <c r="FX129" i="87" s="1"/>
  <c r="FX59" i="87"/>
  <c r="FX126" i="87" s="1"/>
  <c r="FW113" i="87"/>
  <c r="FX61" i="87"/>
  <c r="FX63" i="87"/>
  <c r="FX127" i="87" s="1"/>
  <c r="FY7" i="87"/>
  <c r="FX43" i="87" l="1"/>
  <c r="FX128" i="87" s="1"/>
  <c r="FY45" i="87"/>
  <c r="FY129" i="87" s="1"/>
  <c r="FY59" i="87"/>
  <c r="FY126" i="87" s="1"/>
  <c r="FX113" i="87"/>
  <c r="FY63" i="87"/>
  <c r="FY127" i="87" s="1"/>
  <c r="FY61" i="87"/>
  <c r="FZ7" i="87"/>
  <c r="FY43" i="87" l="1"/>
  <c r="FY128" i="87" s="1"/>
  <c r="FZ45" i="87"/>
  <c r="FZ129" i="87" s="1"/>
  <c r="FZ59" i="87"/>
  <c r="FZ126" i="87" s="1"/>
  <c r="FY113" i="87"/>
  <c r="FZ63" i="87"/>
  <c r="FZ127" i="87" s="1"/>
  <c r="FZ61" i="87"/>
  <c r="GA7" i="87"/>
  <c r="FZ43" i="87" l="1"/>
  <c r="FZ128" i="87" s="1"/>
  <c r="GA45" i="87"/>
  <c r="GA129" i="87" s="1"/>
  <c r="GA59" i="87"/>
  <c r="GA126" i="87" s="1"/>
  <c r="FZ113" i="87"/>
  <c r="GA63" i="87"/>
  <c r="GA127" i="87" s="1"/>
  <c r="GA61" i="87"/>
  <c r="GB7" i="87"/>
  <c r="GA43" i="87" l="1"/>
  <c r="GA128" i="87" s="1"/>
  <c r="GB45" i="87"/>
  <c r="GB129" i="87" s="1"/>
  <c r="GB59" i="87"/>
  <c r="GB126" i="87" s="1"/>
  <c r="GA113" i="87"/>
  <c r="GB63" i="87"/>
  <c r="GB127" i="87" s="1"/>
  <c r="GB61" i="87"/>
  <c r="GC7" i="87"/>
  <c r="GB43" i="87" l="1"/>
  <c r="GB128" i="87" s="1"/>
  <c r="GC45" i="87"/>
  <c r="GC129" i="87" s="1"/>
  <c r="GC59" i="87"/>
  <c r="GC126" i="87" s="1"/>
  <c r="GB113" i="87"/>
  <c r="GC61" i="87"/>
  <c r="GC63" i="87"/>
  <c r="GC127" i="87" s="1"/>
  <c r="GD7" i="87"/>
  <c r="GC43" i="87" l="1"/>
  <c r="GC128" i="87" s="1"/>
  <c r="GD45" i="87"/>
  <c r="GD129" i="87" s="1"/>
  <c r="GD59" i="87"/>
  <c r="GD126" i="87" s="1"/>
  <c r="GC113" i="87"/>
  <c r="GD63" i="87"/>
  <c r="GD127" i="87" s="1"/>
  <c r="GD61" i="87"/>
  <c r="GE7" i="87"/>
  <c r="GD43" i="87" l="1"/>
  <c r="GD128" i="87" s="1"/>
  <c r="GE45" i="87"/>
  <c r="GE129" i="87" s="1"/>
  <c r="GE59" i="87"/>
  <c r="GE126" i="87" s="1"/>
  <c r="GD113" i="87"/>
  <c r="GE63" i="87"/>
  <c r="GE127" i="87" s="1"/>
  <c r="GE61" i="87"/>
  <c r="GF7" i="87"/>
  <c r="GE43" i="87" l="1"/>
  <c r="GE128" i="87" s="1"/>
  <c r="GF45" i="87"/>
  <c r="GF129" i="87" s="1"/>
  <c r="GF59" i="87"/>
  <c r="GF126" i="87" s="1"/>
  <c r="GE113" i="87"/>
  <c r="GF61" i="87"/>
  <c r="GF63" i="87"/>
  <c r="GF127" i="87" s="1"/>
  <c r="GG7" i="87"/>
  <c r="GF43" i="87" l="1"/>
  <c r="GF128" i="87" s="1"/>
  <c r="GG45" i="87"/>
  <c r="GG129" i="87" s="1"/>
  <c r="GG59" i="87"/>
  <c r="GG126" i="87" s="1"/>
  <c r="GF113" i="87"/>
  <c r="GG61" i="87"/>
  <c r="GG63" i="87"/>
  <c r="GG127" i="87" s="1"/>
  <c r="GH7" i="87"/>
  <c r="GG43" i="87" l="1"/>
  <c r="GG128" i="87" s="1"/>
  <c r="GH45" i="87"/>
  <c r="GH129" i="87" s="1"/>
  <c r="GH59" i="87"/>
  <c r="GH126" i="87" s="1"/>
  <c r="GG113" i="87"/>
  <c r="GH63" i="87"/>
  <c r="GH127" i="87" s="1"/>
  <c r="GH61" i="87"/>
  <c r="GI7" i="87"/>
  <c r="GH43" i="87" l="1"/>
  <c r="GH128" i="87" s="1"/>
  <c r="GI45" i="87"/>
  <c r="GI129" i="87" s="1"/>
  <c r="GI59" i="87"/>
  <c r="GI126" i="87" s="1"/>
  <c r="GH113" i="87"/>
  <c r="GI63" i="87"/>
  <c r="GI127" i="87" s="1"/>
  <c r="GI61" i="87"/>
  <c r="GJ7" i="87"/>
  <c r="GI43" i="87" l="1"/>
  <c r="GI128" i="87" s="1"/>
  <c r="GJ45" i="87"/>
  <c r="GJ129" i="87" s="1"/>
  <c r="GJ59" i="87"/>
  <c r="GJ126" i="87" s="1"/>
  <c r="GI113" i="87"/>
  <c r="GJ63" i="87"/>
  <c r="GJ127" i="87" s="1"/>
  <c r="GJ61" i="87"/>
  <c r="GK7" i="87"/>
  <c r="GJ43" i="87" l="1"/>
  <c r="GJ128" i="87" s="1"/>
  <c r="GK45" i="87"/>
  <c r="GK129" i="87" s="1"/>
  <c r="GK59" i="87"/>
  <c r="GK126" i="87" s="1"/>
  <c r="GJ113" i="87"/>
  <c r="GK61" i="87"/>
  <c r="GK63" i="87"/>
  <c r="GK127" i="87" s="1"/>
  <c r="GL7" i="87"/>
  <c r="GK43" i="87" l="1"/>
  <c r="GK128" i="87" s="1"/>
  <c r="GL45" i="87"/>
  <c r="GL129" i="87" s="1"/>
  <c r="GL59" i="87"/>
  <c r="GL126" i="87" s="1"/>
  <c r="GK113" i="87"/>
  <c r="GL63" i="87"/>
  <c r="GL127" i="87" s="1"/>
  <c r="GL61" i="87"/>
  <c r="GM7" i="87"/>
  <c r="GL43" i="87" l="1"/>
  <c r="GL128" i="87" s="1"/>
  <c r="GM45" i="87"/>
  <c r="GM129" i="87" s="1"/>
  <c r="GM59" i="87"/>
  <c r="GM126" i="87" s="1"/>
  <c r="GL113" i="87"/>
  <c r="GM63" i="87"/>
  <c r="GM127" i="87" s="1"/>
  <c r="GM61" i="87"/>
  <c r="GN7" i="87"/>
  <c r="GM43" i="87" l="1"/>
  <c r="GM128" i="87" s="1"/>
  <c r="GN45" i="87"/>
  <c r="GN129" i="87" s="1"/>
  <c r="GN59" i="87"/>
  <c r="GN126" i="87" s="1"/>
  <c r="GM113" i="87"/>
  <c r="GN63" i="87"/>
  <c r="GN127" i="87" s="1"/>
  <c r="GN61" i="87"/>
  <c r="GO7" i="87"/>
  <c r="GN43" i="87" l="1"/>
  <c r="GN128" i="87" s="1"/>
  <c r="GO45" i="87"/>
  <c r="GO129" i="87" s="1"/>
  <c r="GO59" i="87"/>
  <c r="GO126" i="87" s="1"/>
  <c r="GN113" i="87"/>
  <c r="GO61" i="87"/>
  <c r="GO63" i="87"/>
  <c r="GO127" i="87" s="1"/>
  <c r="GP7" i="87"/>
  <c r="GO43" i="87" l="1"/>
  <c r="GO128" i="87" s="1"/>
  <c r="GP45" i="87"/>
  <c r="GP129" i="87" s="1"/>
  <c r="GP59" i="87"/>
  <c r="GP126" i="87" s="1"/>
  <c r="GO113" i="87"/>
  <c r="GP63" i="87"/>
  <c r="GP127" i="87" s="1"/>
  <c r="GP61" i="87"/>
  <c r="GQ7" i="87"/>
  <c r="GP43" i="87" l="1"/>
  <c r="GP128" i="87" s="1"/>
  <c r="GQ45" i="87"/>
  <c r="GQ129" i="87" s="1"/>
  <c r="GQ59" i="87"/>
  <c r="GQ126" i="87" s="1"/>
  <c r="GP113" i="87"/>
  <c r="GQ63" i="87"/>
  <c r="GQ127" i="87" s="1"/>
  <c r="GQ61" i="87"/>
  <c r="GR7" i="87"/>
  <c r="GQ43" i="87" l="1"/>
  <c r="GQ128" i="87" s="1"/>
  <c r="GR45" i="87"/>
  <c r="GR129" i="87" s="1"/>
  <c r="GR59" i="87"/>
  <c r="GR126" i="87" s="1"/>
  <c r="GQ113" i="87"/>
  <c r="GR63" i="87"/>
  <c r="GR127" i="87" s="1"/>
  <c r="GR61" i="87"/>
  <c r="GS7" i="87"/>
  <c r="GR43" i="87" l="1"/>
  <c r="GR128" i="87" s="1"/>
  <c r="GS45" i="87"/>
  <c r="GS129" i="87" s="1"/>
  <c r="GS59" i="87"/>
  <c r="GS126" i="87" s="1"/>
  <c r="GR113" i="87"/>
  <c r="GS61" i="87"/>
  <c r="GS63" i="87"/>
  <c r="GS127" i="87" s="1"/>
  <c r="GT7" i="87"/>
  <c r="GS43" i="87" l="1"/>
  <c r="GS128" i="87" s="1"/>
  <c r="GT45" i="87"/>
  <c r="GT129" i="87" s="1"/>
  <c r="GT59" i="87"/>
  <c r="GT126" i="87" s="1"/>
  <c r="GS113" i="87"/>
  <c r="GT63" i="87"/>
  <c r="GT127" i="87" s="1"/>
  <c r="GT61" i="87"/>
  <c r="GU7" i="87"/>
  <c r="GT43" i="87" l="1"/>
  <c r="GT128" i="87" s="1"/>
  <c r="GU45" i="87"/>
  <c r="GU129" i="87" s="1"/>
  <c r="GU59" i="87"/>
  <c r="GU126" i="87" s="1"/>
  <c r="GT113" i="87"/>
  <c r="GU61" i="87"/>
  <c r="GU63" i="87"/>
  <c r="GU127" i="87" s="1"/>
  <c r="GV7" i="87"/>
  <c r="GV45" i="87" l="1"/>
  <c r="GV129" i="87" s="1"/>
  <c r="GU43" i="87"/>
  <c r="GU128" i="87" s="1"/>
  <c r="GV59" i="87"/>
  <c r="GV126" i="87" s="1"/>
  <c r="GU113" i="87"/>
  <c r="GV61" i="87"/>
  <c r="GV63" i="87"/>
  <c r="GV127" i="87" s="1"/>
  <c r="GW7" i="87"/>
  <c r="GV43" i="87" l="1"/>
  <c r="GV128" i="87" s="1"/>
  <c r="GW45" i="87"/>
  <c r="GW129" i="87" s="1"/>
  <c r="GW59" i="87"/>
  <c r="GW126" i="87" s="1"/>
  <c r="GV113" i="87"/>
  <c r="I87" i="109"/>
  <c r="GW61" i="87"/>
  <c r="GW63" i="87"/>
  <c r="GW127" i="87" s="1"/>
  <c r="GX7" i="87"/>
  <c r="GW43" i="87" l="1"/>
  <c r="GW128" i="87" s="1"/>
  <c r="GX45" i="87"/>
  <c r="GX129" i="87" s="1"/>
  <c r="GX59" i="87"/>
  <c r="GX126" i="87" s="1"/>
  <c r="GW113" i="87"/>
  <c r="J87" i="109"/>
  <c r="GX63" i="87"/>
  <c r="GX127" i="87" s="1"/>
  <c r="GX61" i="87"/>
  <c r="GY7" i="87"/>
  <c r="GX43" i="87" l="1"/>
  <c r="GX128" i="87" s="1"/>
  <c r="GY45" i="87"/>
  <c r="GY129" i="87" s="1"/>
  <c r="GY59" i="87"/>
  <c r="GY126" i="87" s="1"/>
  <c r="GX113" i="87"/>
  <c r="C35" i="112"/>
  <c r="C36" i="112"/>
  <c r="K87" i="109"/>
  <c r="C12" i="109"/>
  <c r="C37" i="109" s="1"/>
  <c r="C36" i="106"/>
  <c r="C37" i="106"/>
  <c r="C37" i="100"/>
  <c r="C35" i="100"/>
  <c r="GY63" i="87"/>
  <c r="GY127" i="87" s="1"/>
  <c r="GY61" i="87"/>
  <c r="GZ7" i="87"/>
  <c r="GY43" i="87" l="1"/>
  <c r="GY128" i="87" s="1"/>
  <c r="GZ45" i="87"/>
  <c r="GZ129" i="87" s="1"/>
  <c r="GZ59" i="87"/>
  <c r="GZ126" i="87" s="1"/>
  <c r="GY113" i="87"/>
  <c r="D37" i="112"/>
  <c r="D36" i="112"/>
  <c r="C35" i="109"/>
  <c r="C36" i="109"/>
  <c r="L87" i="109"/>
  <c r="D35" i="106"/>
  <c r="D36" i="106"/>
  <c r="D37" i="109"/>
  <c r="D36" i="109"/>
  <c r="D35" i="109"/>
  <c r="D37" i="100"/>
  <c r="D36" i="100"/>
  <c r="D35" i="100"/>
  <c r="GZ63" i="87"/>
  <c r="GZ127" i="87" s="1"/>
  <c r="GZ61" i="87"/>
  <c r="HA7" i="87"/>
  <c r="GZ43" i="87" l="1"/>
  <c r="GZ128" i="87" s="1"/>
  <c r="HA45" i="87"/>
  <c r="HA129" i="87" s="1"/>
  <c r="HA59" i="87"/>
  <c r="HA126" i="87" s="1"/>
  <c r="GZ113" i="87"/>
  <c r="E37" i="112"/>
  <c r="E35" i="112"/>
  <c r="M87" i="109"/>
  <c r="F12" i="112"/>
  <c r="E35" i="106"/>
  <c r="E36" i="106"/>
  <c r="E37" i="106"/>
  <c r="E37" i="109"/>
  <c r="E36" i="109"/>
  <c r="E35" i="109"/>
  <c r="E35" i="100"/>
  <c r="E36" i="100"/>
  <c r="F12" i="106"/>
  <c r="F12" i="100"/>
  <c r="HA63" i="87"/>
  <c r="HA127" i="87" s="1"/>
  <c r="HA61" i="87"/>
  <c r="HB7" i="87"/>
  <c r="HA43" i="87" l="1"/>
  <c r="HA128" i="87" s="1"/>
  <c r="HB45" i="87"/>
  <c r="HB129" i="87" s="1"/>
  <c r="HB59" i="87"/>
  <c r="HB126" i="87" s="1"/>
  <c r="HA113" i="87"/>
  <c r="F35" i="112"/>
  <c r="F36" i="112"/>
  <c r="F37" i="112"/>
  <c r="N87" i="109"/>
  <c r="F18" i="109"/>
  <c r="F37" i="106"/>
  <c r="F36" i="106"/>
  <c r="F35" i="106"/>
  <c r="F37" i="100"/>
  <c r="F36" i="100"/>
  <c r="F35" i="100"/>
  <c r="HB63" i="87"/>
  <c r="HB127" i="87" s="1"/>
  <c r="HB61" i="87"/>
  <c r="HC7" i="87"/>
  <c r="HB43" i="87" l="1"/>
  <c r="HB128" i="87" s="1"/>
  <c r="HC45" i="87"/>
  <c r="HC129" i="87" s="1"/>
  <c r="H89" i="100"/>
  <c r="HC59" i="87"/>
  <c r="HC126" i="87" s="1"/>
  <c r="HB113" i="87"/>
  <c r="O87" i="109"/>
  <c r="G12" i="112"/>
  <c r="F12" i="109"/>
  <c r="F37" i="109" s="1"/>
  <c r="G12" i="106"/>
  <c r="G12" i="100"/>
  <c r="HC63" i="87"/>
  <c r="HC127" i="87" s="1"/>
  <c r="HC61" i="87"/>
  <c r="HD7" i="87"/>
  <c r="HC43" i="87" l="1"/>
  <c r="HC128" i="87" s="1"/>
  <c r="HD45" i="87"/>
  <c r="HD129" i="87" s="1"/>
  <c r="HD59" i="87"/>
  <c r="HD126" i="87" s="1"/>
  <c r="HC113" i="87"/>
  <c r="H67" i="112"/>
  <c r="B10" i="113" s="1"/>
  <c r="H67" i="115"/>
  <c r="F35" i="109"/>
  <c r="F36" i="109"/>
  <c r="G37" i="112"/>
  <c r="G36" i="112"/>
  <c r="G35" i="112"/>
  <c r="G18" i="109"/>
  <c r="G37" i="106"/>
  <c r="G36" i="106"/>
  <c r="G35" i="106"/>
  <c r="G37" i="100"/>
  <c r="G36" i="100"/>
  <c r="G35" i="100"/>
  <c r="HD63" i="87"/>
  <c r="HD127" i="87" s="1"/>
  <c r="HD61" i="87"/>
  <c r="HE7" i="87"/>
  <c r="HD43" i="87" l="1"/>
  <c r="HD128" i="87" s="1"/>
  <c r="HE45" i="87"/>
  <c r="HE129" i="87" s="1"/>
  <c r="HE59" i="87"/>
  <c r="HE126" i="87" s="1"/>
  <c r="HD113" i="87"/>
  <c r="P87" i="109"/>
  <c r="B12" i="114"/>
  <c r="F12" i="114" s="1"/>
  <c r="C13" i="114" s="1"/>
  <c r="I10" i="113"/>
  <c r="H12" i="112"/>
  <c r="G12" i="109"/>
  <c r="G35" i="109" s="1"/>
  <c r="H12" i="106"/>
  <c r="H12" i="100"/>
  <c r="HE61" i="87"/>
  <c r="HE63" i="87"/>
  <c r="HE127" i="87" s="1"/>
  <c r="HF7" i="87"/>
  <c r="I89" i="100"/>
  <c r="HE43" i="87" l="1"/>
  <c r="HE128" i="87" s="1"/>
  <c r="HF45" i="87"/>
  <c r="HF129" i="87" s="1"/>
  <c r="Q87" i="109"/>
  <c r="HF59" i="87"/>
  <c r="HF126" i="87" s="1"/>
  <c r="HE113" i="87"/>
  <c r="I67" i="112"/>
  <c r="B13" i="114" s="1"/>
  <c r="I67" i="115"/>
  <c r="G37" i="109"/>
  <c r="G36" i="109"/>
  <c r="D13" i="114"/>
  <c r="I56" i="112"/>
  <c r="J10" i="113"/>
  <c r="I2" i="113"/>
  <c r="H55" i="112" s="1"/>
  <c r="H37" i="112"/>
  <c r="H36" i="112"/>
  <c r="H35" i="112"/>
  <c r="H18" i="109"/>
  <c r="H12" i="109" s="1"/>
  <c r="H37" i="106"/>
  <c r="H36" i="106"/>
  <c r="H35" i="106"/>
  <c r="H35" i="100"/>
  <c r="H37" i="100"/>
  <c r="H36" i="100"/>
  <c r="HF63" i="87"/>
  <c r="HF127" i="87" s="1"/>
  <c r="HF61" i="87"/>
  <c r="HG7" i="87"/>
  <c r="HF43" i="87" l="1"/>
  <c r="HF128" i="87" s="1"/>
  <c r="HG45" i="87"/>
  <c r="HG129" i="87" s="1"/>
  <c r="J89" i="100"/>
  <c r="HG59" i="87"/>
  <c r="HG126" i="87" s="1"/>
  <c r="HF113" i="87"/>
  <c r="B11" i="113"/>
  <c r="J11" i="113" s="1"/>
  <c r="K11" i="113" s="1"/>
  <c r="L11" i="113" s="1"/>
  <c r="M11" i="113" s="1"/>
  <c r="N11" i="113" s="1"/>
  <c r="O11" i="113" s="1"/>
  <c r="P11" i="113" s="1"/>
  <c r="Q11" i="113" s="1"/>
  <c r="R11" i="113" s="1"/>
  <c r="S11" i="113" s="1"/>
  <c r="T11" i="113" s="1"/>
  <c r="U11" i="113" s="1"/>
  <c r="V11" i="113" s="1"/>
  <c r="W11" i="113" s="1"/>
  <c r="X11" i="113" s="1"/>
  <c r="Y11" i="113" s="1"/>
  <c r="Z11" i="113" s="1"/>
  <c r="AA11" i="113" s="1"/>
  <c r="AB11" i="113" s="1"/>
  <c r="AC11" i="113" s="1"/>
  <c r="AD11" i="113" s="1"/>
  <c r="AE11" i="113" s="1"/>
  <c r="AF11" i="113" s="1"/>
  <c r="AG11" i="113" s="1"/>
  <c r="AH11" i="113" s="1"/>
  <c r="AI11" i="113" s="1"/>
  <c r="AJ11" i="113" s="1"/>
  <c r="AK11" i="113" s="1"/>
  <c r="AL11" i="113" s="1"/>
  <c r="AM11" i="113" s="1"/>
  <c r="AN11" i="113" s="1"/>
  <c r="AO11" i="113" s="1"/>
  <c r="AP11" i="113" s="1"/>
  <c r="AQ11" i="113" s="1"/>
  <c r="AR11" i="113" s="1"/>
  <c r="AS11" i="113" s="1"/>
  <c r="AT11" i="113" s="1"/>
  <c r="AU11" i="113" s="1"/>
  <c r="AV11" i="113" s="1"/>
  <c r="AW11" i="113" s="1"/>
  <c r="AX11" i="113" s="1"/>
  <c r="AY11" i="113" s="1"/>
  <c r="AZ11" i="113" s="1"/>
  <c r="BA11" i="113" s="1"/>
  <c r="BB11" i="113" s="1"/>
  <c r="BC11" i="113" s="1"/>
  <c r="BD11" i="113" s="1"/>
  <c r="BE11" i="113" s="1"/>
  <c r="BF11" i="113" s="1"/>
  <c r="BG11" i="113" s="1"/>
  <c r="BH11" i="113" s="1"/>
  <c r="BI11" i="113" s="1"/>
  <c r="BJ11" i="113" s="1"/>
  <c r="BK11" i="113" s="1"/>
  <c r="BL11" i="113" s="1"/>
  <c r="BM11" i="113" s="1"/>
  <c r="BN11" i="113" s="1"/>
  <c r="BO11" i="113" s="1"/>
  <c r="BP11" i="113" s="1"/>
  <c r="BQ11" i="113" s="1"/>
  <c r="BR11" i="113" s="1"/>
  <c r="BS11" i="113" s="1"/>
  <c r="BT11" i="113" s="1"/>
  <c r="BU11" i="113" s="1"/>
  <c r="BV11" i="113" s="1"/>
  <c r="BW11" i="113" s="1"/>
  <c r="BX11" i="113" s="1"/>
  <c r="BY11" i="113" s="1"/>
  <c r="BZ11" i="113" s="1"/>
  <c r="CA11" i="113" s="1"/>
  <c r="CB11" i="113" s="1"/>
  <c r="CC11" i="113" s="1"/>
  <c r="CD11" i="113" s="1"/>
  <c r="CE11" i="113" s="1"/>
  <c r="CF11" i="113" s="1"/>
  <c r="CG11" i="113" s="1"/>
  <c r="CH11" i="113" s="1"/>
  <c r="CI11" i="113" s="1"/>
  <c r="CJ11" i="113" s="1"/>
  <c r="CK11" i="113" s="1"/>
  <c r="CL11" i="113" s="1"/>
  <c r="CM11" i="113" s="1"/>
  <c r="CN11" i="113" s="1"/>
  <c r="CO11" i="113" s="1"/>
  <c r="CP11" i="113" s="1"/>
  <c r="CQ11" i="113" s="1"/>
  <c r="CR11" i="113" s="1"/>
  <c r="CS11" i="113" s="1"/>
  <c r="CT11" i="113" s="1"/>
  <c r="CU11" i="113" s="1"/>
  <c r="CV11" i="113" s="1"/>
  <c r="CW11" i="113" s="1"/>
  <c r="CX11" i="113" s="1"/>
  <c r="CY11" i="113" s="1"/>
  <c r="CZ11" i="113" s="1"/>
  <c r="DA11" i="113" s="1"/>
  <c r="DB11" i="113" s="1"/>
  <c r="DC11" i="113" s="1"/>
  <c r="DD11" i="113" s="1"/>
  <c r="DE11" i="113" s="1"/>
  <c r="DF11" i="113" s="1"/>
  <c r="DG11" i="113" s="1"/>
  <c r="DH11" i="113" s="1"/>
  <c r="DI11" i="113" s="1"/>
  <c r="DJ11" i="113" s="1"/>
  <c r="DK11" i="113" s="1"/>
  <c r="DL11" i="113" s="1"/>
  <c r="DM11" i="113" s="1"/>
  <c r="DN11" i="113" s="1"/>
  <c r="DO11" i="113" s="1"/>
  <c r="DP11" i="113" s="1"/>
  <c r="DQ11" i="113" s="1"/>
  <c r="DR11" i="113" s="1"/>
  <c r="DS11" i="113" s="1"/>
  <c r="DT11" i="113" s="1"/>
  <c r="DU11" i="113" s="1"/>
  <c r="DV11" i="113" s="1"/>
  <c r="DW11" i="113" s="1"/>
  <c r="DX11" i="113" s="1"/>
  <c r="DY11" i="113" s="1"/>
  <c r="DZ11" i="113" s="1"/>
  <c r="EA11" i="113" s="1"/>
  <c r="EB11" i="113" s="1"/>
  <c r="EC11" i="113" s="1"/>
  <c r="ED11" i="113" s="1"/>
  <c r="EE11" i="113" s="1"/>
  <c r="EF11" i="113" s="1"/>
  <c r="EG11" i="113" s="1"/>
  <c r="EH11" i="113" s="1"/>
  <c r="EI11" i="113" s="1"/>
  <c r="EJ11" i="113" s="1"/>
  <c r="EK11" i="113" s="1"/>
  <c r="EL11" i="113" s="1"/>
  <c r="EM11" i="113" s="1"/>
  <c r="EN11" i="113" s="1"/>
  <c r="EO11" i="113" s="1"/>
  <c r="EP11" i="113" s="1"/>
  <c r="EQ11" i="113" s="1"/>
  <c r="ER11" i="113" s="1"/>
  <c r="ES11" i="113" s="1"/>
  <c r="ET11" i="113" s="1"/>
  <c r="EU11" i="113" s="1"/>
  <c r="EV11" i="113" s="1"/>
  <c r="EW11" i="113" s="1"/>
  <c r="EX11" i="113" s="1"/>
  <c r="EY11" i="113" s="1"/>
  <c r="EZ11" i="113" s="1"/>
  <c r="FA11" i="113" s="1"/>
  <c r="FB11" i="113" s="1"/>
  <c r="FC11" i="113" s="1"/>
  <c r="FD11" i="113" s="1"/>
  <c r="FE11" i="113" s="1"/>
  <c r="FF11" i="113" s="1"/>
  <c r="FG11" i="113" s="1"/>
  <c r="FH11" i="113" s="1"/>
  <c r="FI11" i="113" s="1"/>
  <c r="FJ11" i="113" s="1"/>
  <c r="FK11" i="113" s="1"/>
  <c r="FL11" i="113" s="1"/>
  <c r="FM11" i="113" s="1"/>
  <c r="FN11" i="113" s="1"/>
  <c r="FO11" i="113" s="1"/>
  <c r="FP11" i="113" s="1"/>
  <c r="FQ11" i="113" s="1"/>
  <c r="FR11" i="113" s="1"/>
  <c r="FS11" i="113" s="1"/>
  <c r="FT11" i="113" s="1"/>
  <c r="FU11" i="113" s="1"/>
  <c r="FV11" i="113" s="1"/>
  <c r="FW11" i="113" s="1"/>
  <c r="FX11" i="113" s="1"/>
  <c r="FY11" i="113" s="1"/>
  <c r="FZ11" i="113" s="1"/>
  <c r="GA11" i="113" s="1"/>
  <c r="GB11" i="113" s="1"/>
  <c r="GC11" i="113" s="1"/>
  <c r="GD11" i="113" s="1"/>
  <c r="GE11" i="113" s="1"/>
  <c r="GF11" i="113" s="1"/>
  <c r="GG11" i="113" s="1"/>
  <c r="GH11" i="113" s="1"/>
  <c r="GI11" i="113" s="1"/>
  <c r="GJ11" i="113" s="1"/>
  <c r="GK11" i="113" s="1"/>
  <c r="GL11" i="113" s="1"/>
  <c r="GM11" i="113" s="1"/>
  <c r="GN11" i="113" s="1"/>
  <c r="GO11" i="113" s="1"/>
  <c r="GP11" i="113" s="1"/>
  <c r="GQ11" i="113" s="1"/>
  <c r="GR11" i="113" s="1"/>
  <c r="GS11" i="113" s="1"/>
  <c r="GT11" i="113" s="1"/>
  <c r="GU11" i="113" s="1"/>
  <c r="GV11" i="113" s="1"/>
  <c r="GW11" i="113" s="1"/>
  <c r="GX11" i="113" s="1"/>
  <c r="GY11" i="113" s="1"/>
  <c r="GZ11" i="113" s="1"/>
  <c r="HA11" i="113" s="1"/>
  <c r="HB11" i="113" s="1"/>
  <c r="HC11" i="113" s="1"/>
  <c r="HD11" i="113" s="1"/>
  <c r="HE11" i="113" s="1"/>
  <c r="HF11" i="113" s="1"/>
  <c r="HG11" i="113" s="1"/>
  <c r="HH11" i="113" s="1"/>
  <c r="HI11" i="113" s="1"/>
  <c r="HJ11" i="113" s="1"/>
  <c r="J67" i="112"/>
  <c r="B12" i="113" s="1"/>
  <c r="J67" i="115"/>
  <c r="E13" i="114"/>
  <c r="I95" i="112" s="1"/>
  <c r="I91" i="112"/>
  <c r="K10" i="113"/>
  <c r="H37" i="109"/>
  <c r="H36" i="109"/>
  <c r="H35" i="109"/>
  <c r="HG63" i="87"/>
  <c r="HG127" i="87" s="1"/>
  <c r="HG61" i="87"/>
  <c r="HH7" i="87"/>
  <c r="HG43" i="87" l="1"/>
  <c r="HG128" i="87" s="1"/>
  <c r="HH45" i="87"/>
  <c r="HH129" i="87" s="1"/>
  <c r="R87" i="109"/>
  <c r="HH59" i="87"/>
  <c r="HH126" i="87" s="1"/>
  <c r="HG113" i="87"/>
  <c r="B14" i="114"/>
  <c r="K67" i="115"/>
  <c r="K89" i="100"/>
  <c r="F13" i="114"/>
  <c r="C14" i="114" s="1"/>
  <c r="D14" i="114" s="1"/>
  <c r="K67" i="112"/>
  <c r="B13" i="113" s="1"/>
  <c r="K12" i="113"/>
  <c r="L12" i="113" s="1"/>
  <c r="M12" i="113" s="1"/>
  <c r="N12" i="113" s="1"/>
  <c r="O12" i="113" s="1"/>
  <c r="P12" i="113" s="1"/>
  <c r="Q12" i="113" s="1"/>
  <c r="R12" i="113" s="1"/>
  <c r="S12" i="113" s="1"/>
  <c r="T12" i="113" s="1"/>
  <c r="U12" i="113" s="1"/>
  <c r="V12" i="113" s="1"/>
  <c r="W12" i="113" s="1"/>
  <c r="X12" i="113" s="1"/>
  <c r="Y12" i="113" s="1"/>
  <c r="Z12" i="113" s="1"/>
  <c r="AA12" i="113" s="1"/>
  <c r="AB12" i="113" s="1"/>
  <c r="AC12" i="113" s="1"/>
  <c r="AD12" i="113" s="1"/>
  <c r="AE12" i="113" s="1"/>
  <c r="AF12" i="113" s="1"/>
  <c r="AG12" i="113" s="1"/>
  <c r="AH12" i="113" s="1"/>
  <c r="AI12" i="113" s="1"/>
  <c r="AJ12" i="113" s="1"/>
  <c r="AK12" i="113" s="1"/>
  <c r="AL12" i="113" s="1"/>
  <c r="AM12" i="113" s="1"/>
  <c r="AN12" i="113" s="1"/>
  <c r="AO12" i="113" s="1"/>
  <c r="AP12" i="113" s="1"/>
  <c r="AQ12" i="113" s="1"/>
  <c r="AR12" i="113" s="1"/>
  <c r="AS12" i="113" s="1"/>
  <c r="AT12" i="113" s="1"/>
  <c r="AU12" i="113" s="1"/>
  <c r="AV12" i="113" s="1"/>
  <c r="AW12" i="113" s="1"/>
  <c r="AX12" i="113" s="1"/>
  <c r="AY12" i="113" s="1"/>
  <c r="AZ12" i="113" s="1"/>
  <c r="BA12" i="113" s="1"/>
  <c r="BB12" i="113" s="1"/>
  <c r="BC12" i="113" s="1"/>
  <c r="BD12" i="113" s="1"/>
  <c r="BE12" i="113" s="1"/>
  <c r="BF12" i="113" s="1"/>
  <c r="BG12" i="113" s="1"/>
  <c r="BH12" i="113" s="1"/>
  <c r="BI12" i="113" s="1"/>
  <c r="BJ12" i="113" s="1"/>
  <c r="BK12" i="113" s="1"/>
  <c r="BL12" i="113" s="1"/>
  <c r="BM12" i="113" s="1"/>
  <c r="BN12" i="113" s="1"/>
  <c r="BO12" i="113" s="1"/>
  <c r="BP12" i="113" s="1"/>
  <c r="BQ12" i="113" s="1"/>
  <c r="BR12" i="113" s="1"/>
  <c r="BS12" i="113" s="1"/>
  <c r="BT12" i="113" s="1"/>
  <c r="BU12" i="113" s="1"/>
  <c r="BV12" i="113" s="1"/>
  <c r="BW12" i="113" s="1"/>
  <c r="BX12" i="113" s="1"/>
  <c r="BY12" i="113" s="1"/>
  <c r="BZ12" i="113" s="1"/>
  <c r="CA12" i="113" s="1"/>
  <c r="CB12" i="113" s="1"/>
  <c r="CC12" i="113" s="1"/>
  <c r="CD12" i="113" s="1"/>
  <c r="CE12" i="113" s="1"/>
  <c r="CF12" i="113" s="1"/>
  <c r="CG12" i="113" s="1"/>
  <c r="CH12" i="113" s="1"/>
  <c r="CI12" i="113" s="1"/>
  <c r="CJ12" i="113" s="1"/>
  <c r="CK12" i="113" s="1"/>
  <c r="CL12" i="113" s="1"/>
  <c r="CM12" i="113" s="1"/>
  <c r="CN12" i="113" s="1"/>
  <c r="CO12" i="113" s="1"/>
  <c r="CP12" i="113" s="1"/>
  <c r="CQ12" i="113" s="1"/>
  <c r="CR12" i="113" s="1"/>
  <c r="CS12" i="113" s="1"/>
  <c r="CT12" i="113" s="1"/>
  <c r="CU12" i="113" s="1"/>
  <c r="CV12" i="113" s="1"/>
  <c r="CW12" i="113" s="1"/>
  <c r="CX12" i="113" s="1"/>
  <c r="CY12" i="113" s="1"/>
  <c r="CZ12" i="113" s="1"/>
  <c r="DA12" i="113" s="1"/>
  <c r="DB12" i="113" s="1"/>
  <c r="DC12" i="113" s="1"/>
  <c r="DD12" i="113" s="1"/>
  <c r="DE12" i="113" s="1"/>
  <c r="DF12" i="113" s="1"/>
  <c r="DG12" i="113" s="1"/>
  <c r="DH12" i="113" s="1"/>
  <c r="DI12" i="113" s="1"/>
  <c r="DJ12" i="113" s="1"/>
  <c r="DK12" i="113" s="1"/>
  <c r="DL12" i="113" s="1"/>
  <c r="DM12" i="113" s="1"/>
  <c r="DN12" i="113" s="1"/>
  <c r="DO12" i="113" s="1"/>
  <c r="DP12" i="113" s="1"/>
  <c r="DQ12" i="113" s="1"/>
  <c r="DR12" i="113" s="1"/>
  <c r="DS12" i="113" s="1"/>
  <c r="DT12" i="113" s="1"/>
  <c r="DU12" i="113" s="1"/>
  <c r="DV12" i="113" s="1"/>
  <c r="DW12" i="113" s="1"/>
  <c r="DX12" i="113" s="1"/>
  <c r="DY12" i="113" s="1"/>
  <c r="DZ12" i="113" s="1"/>
  <c r="EA12" i="113" s="1"/>
  <c r="EB12" i="113" s="1"/>
  <c r="EC12" i="113" s="1"/>
  <c r="ED12" i="113" s="1"/>
  <c r="EE12" i="113" s="1"/>
  <c r="EF12" i="113" s="1"/>
  <c r="EG12" i="113" s="1"/>
  <c r="EH12" i="113" s="1"/>
  <c r="EI12" i="113" s="1"/>
  <c r="EJ12" i="113" s="1"/>
  <c r="EK12" i="113" s="1"/>
  <c r="EL12" i="113" s="1"/>
  <c r="EM12" i="113" s="1"/>
  <c r="EN12" i="113" s="1"/>
  <c r="EO12" i="113" s="1"/>
  <c r="EP12" i="113" s="1"/>
  <c r="EQ12" i="113" s="1"/>
  <c r="ER12" i="113" s="1"/>
  <c r="ES12" i="113" s="1"/>
  <c r="ET12" i="113" s="1"/>
  <c r="EU12" i="113" s="1"/>
  <c r="EV12" i="113" s="1"/>
  <c r="EW12" i="113" s="1"/>
  <c r="EX12" i="113" s="1"/>
  <c r="EY12" i="113" s="1"/>
  <c r="EZ12" i="113" s="1"/>
  <c r="FA12" i="113" s="1"/>
  <c r="FB12" i="113" s="1"/>
  <c r="FC12" i="113" s="1"/>
  <c r="FD12" i="113" s="1"/>
  <c r="FE12" i="113" s="1"/>
  <c r="FF12" i="113" s="1"/>
  <c r="FG12" i="113" s="1"/>
  <c r="FH12" i="113" s="1"/>
  <c r="FI12" i="113" s="1"/>
  <c r="FJ12" i="113" s="1"/>
  <c r="FK12" i="113" s="1"/>
  <c r="FL12" i="113" s="1"/>
  <c r="FM12" i="113" s="1"/>
  <c r="FN12" i="113" s="1"/>
  <c r="FO12" i="113" s="1"/>
  <c r="FP12" i="113" s="1"/>
  <c r="FQ12" i="113" s="1"/>
  <c r="FR12" i="113" s="1"/>
  <c r="FS12" i="113" s="1"/>
  <c r="FT12" i="113" s="1"/>
  <c r="FU12" i="113" s="1"/>
  <c r="FV12" i="113" s="1"/>
  <c r="FW12" i="113" s="1"/>
  <c r="FX12" i="113" s="1"/>
  <c r="FY12" i="113" s="1"/>
  <c r="FZ12" i="113" s="1"/>
  <c r="GA12" i="113" s="1"/>
  <c r="GB12" i="113" s="1"/>
  <c r="GC12" i="113" s="1"/>
  <c r="GD12" i="113" s="1"/>
  <c r="GE12" i="113" s="1"/>
  <c r="GF12" i="113" s="1"/>
  <c r="GG12" i="113" s="1"/>
  <c r="GH12" i="113" s="1"/>
  <c r="GI12" i="113" s="1"/>
  <c r="GJ12" i="113" s="1"/>
  <c r="GK12" i="113" s="1"/>
  <c r="GL12" i="113" s="1"/>
  <c r="GM12" i="113" s="1"/>
  <c r="GN12" i="113" s="1"/>
  <c r="GO12" i="113" s="1"/>
  <c r="GP12" i="113" s="1"/>
  <c r="GQ12" i="113" s="1"/>
  <c r="GR12" i="113" s="1"/>
  <c r="GS12" i="113" s="1"/>
  <c r="GT12" i="113" s="1"/>
  <c r="GU12" i="113" s="1"/>
  <c r="GV12" i="113" s="1"/>
  <c r="GW12" i="113" s="1"/>
  <c r="GX12" i="113" s="1"/>
  <c r="GY12" i="113" s="1"/>
  <c r="GZ12" i="113" s="1"/>
  <c r="HA12" i="113" s="1"/>
  <c r="HB12" i="113" s="1"/>
  <c r="HC12" i="113" s="1"/>
  <c r="HD12" i="113" s="1"/>
  <c r="HE12" i="113" s="1"/>
  <c r="HF12" i="113" s="1"/>
  <c r="HG12" i="113" s="1"/>
  <c r="HH12" i="113" s="1"/>
  <c r="HI12" i="113" s="1"/>
  <c r="HJ12" i="113" s="1"/>
  <c r="J2" i="113"/>
  <c r="I55" i="112" s="1"/>
  <c r="L10" i="113"/>
  <c r="I12" i="112"/>
  <c r="I12" i="106"/>
  <c r="I12" i="100"/>
  <c r="HH61" i="87"/>
  <c r="HH63" i="87"/>
  <c r="HH127" i="87" s="1"/>
  <c r="HI7" i="87"/>
  <c r="HJ7" i="87" s="1"/>
  <c r="HK7" i="87" l="1"/>
  <c r="HJ17" i="87"/>
  <c r="HJ76" i="87" s="1"/>
  <c r="HJ75" i="87" s="1"/>
  <c r="HJ59" i="87"/>
  <c r="HJ126" i="87" s="1"/>
  <c r="HJ45" i="87"/>
  <c r="HJ63" i="87"/>
  <c r="HJ127" i="87" s="1"/>
  <c r="HJ61" i="87"/>
  <c r="HI45" i="87"/>
  <c r="HI129" i="87" s="1"/>
  <c r="HH43" i="87"/>
  <c r="HH128" i="87" s="1"/>
  <c r="S87" i="109"/>
  <c r="HI59" i="87"/>
  <c r="HI126" i="87" s="1"/>
  <c r="HH113" i="87"/>
  <c r="J56" i="112"/>
  <c r="E14" i="114"/>
  <c r="F14" i="114" s="1"/>
  <c r="C15" i="114" s="1"/>
  <c r="J91" i="112"/>
  <c r="B15" i="114"/>
  <c r="K2" i="113"/>
  <c r="J55" i="112" s="1"/>
  <c r="L13" i="113"/>
  <c r="M13" i="113" s="1"/>
  <c r="N13" i="113" s="1"/>
  <c r="O13" i="113" s="1"/>
  <c r="P13" i="113" s="1"/>
  <c r="Q13" i="113" s="1"/>
  <c r="R13" i="113" s="1"/>
  <c r="S13" i="113" s="1"/>
  <c r="T13" i="113" s="1"/>
  <c r="U13" i="113" s="1"/>
  <c r="V13" i="113" s="1"/>
  <c r="W13" i="113" s="1"/>
  <c r="X13" i="113" s="1"/>
  <c r="Y13" i="113" s="1"/>
  <c r="Z13" i="113" s="1"/>
  <c r="AA13" i="113" s="1"/>
  <c r="AB13" i="113" s="1"/>
  <c r="AC13" i="113" s="1"/>
  <c r="AD13" i="113" s="1"/>
  <c r="AE13" i="113" s="1"/>
  <c r="AF13" i="113" s="1"/>
  <c r="AG13" i="113" s="1"/>
  <c r="AH13" i="113" s="1"/>
  <c r="AI13" i="113" s="1"/>
  <c r="AJ13" i="113" s="1"/>
  <c r="AK13" i="113" s="1"/>
  <c r="AL13" i="113" s="1"/>
  <c r="AM13" i="113" s="1"/>
  <c r="AN13" i="113" s="1"/>
  <c r="AO13" i="113" s="1"/>
  <c r="AP13" i="113" s="1"/>
  <c r="AQ13" i="113" s="1"/>
  <c r="AR13" i="113" s="1"/>
  <c r="AS13" i="113" s="1"/>
  <c r="AT13" i="113" s="1"/>
  <c r="AU13" i="113" s="1"/>
  <c r="AV13" i="113" s="1"/>
  <c r="AW13" i="113" s="1"/>
  <c r="AX13" i="113" s="1"/>
  <c r="AY13" i="113" s="1"/>
  <c r="AZ13" i="113" s="1"/>
  <c r="BA13" i="113" s="1"/>
  <c r="BB13" i="113" s="1"/>
  <c r="BC13" i="113" s="1"/>
  <c r="BD13" i="113" s="1"/>
  <c r="BE13" i="113" s="1"/>
  <c r="BF13" i="113" s="1"/>
  <c r="BG13" i="113" s="1"/>
  <c r="BH13" i="113" s="1"/>
  <c r="BI13" i="113" s="1"/>
  <c r="BJ13" i="113" s="1"/>
  <c r="BK13" i="113" s="1"/>
  <c r="BL13" i="113" s="1"/>
  <c r="BM13" i="113" s="1"/>
  <c r="BN13" i="113" s="1"/>
  <c r="BO13" i="113" s="1"/>
  <c r="BP13" i="113" s="1"/>
  <c r="BQ13" i="113" s="1"/>
  <c r="BR13" i="113" s="1"/>
  <c r="BS13" i="113" s="1"/>
  <c r="BT13" i="113" s="1"/>
  <c r="BU13" i="113" s="1"/>
  <c r="BV13" i="113" s="1"/>
  <c r="BW13" i="113" s="1"/>
  <c r="BX13" i="113" s="1"/>
  <c r="BY13" i="113" s="1"/>
  <c r="BZ13" i="113" s="1"/>
  <c r="CA13" i="113" s="1"/>
  <c r="CB13" i="113" s="1"/>
  <c r="CC13" i="113" s="1"/>
  <c r="CD13" i="113" s="1"/>
  <c r="CE13" i="113" s="1"/>
  <c r="CF13" i="113" s="1"/>
  <c r="CG13" i="113" s="1"/>
  <c r="CH13" i="113" s="1"/>
  <c r="CI13" i="113" s="1"/>
  <c r="CJ13" i="113" s="1"/>
  <c r="CK13" i="113" s="1"/>
  <c r="CL13" i="113" s="1"/>
  <c r="CM13" i="113" s="1"/>
  <c r="CN13" i="113" s="1"/>
  <c r="CO13" i="113" s="1"/>
  <c r="CP13" i="113" s="1"/>
  <c r="CQ13" i="113" s="1"/>
  <c r="CR13" i="113" s="1"/>
  <c r="CS13" i="113" s="1"/>
  <c r="CT13" i="113" s="1"/>
  <c r="CU13" i="113" s="1"/>
  <c r="CV13" i="113" s="1"/>
  <c r="CW13" i="113" s="1"/>
  <c r="CX13" i="113" s="1"/>
  <c r="CY13" i="113" s="1"/>
  <c r="CZ13" i="113" s="1"/>
  <c r="DA13" i="113" s="1"/>
  <c r="DB13" i="113" s="1"/>
  <c r="DC13" i="113" s="1"/>
  <c r="DD13" i="113" s="1"/>
  <c r="DE13" i="113" s="1"/>
  <c r="DF13" i="113" s="1"/>
  <c r="DG13" i="113" s="1"/>
  <c r="DH13" i="113" s="1"/>
  <c r="DI13" i="113" s="1"/>
  <c r="DJ13" i="113" s="1"/>
  <c r="DK13" i="113" s="1"/>
  <c r="DL13" i="113" s="1"/>
  <c r="DM13" i="113" s="1"/>
  <c r="DN13" i="113" s="1"/>
  <c r="DO13" i="113" s="1"/>
  <c r="DP13" i="113" s="1"/>
  <c r="DQ13" i="113" s="1"/>
  <c r="DR13" i="113" s="1"/>
  <c r="DS13" i="113" s="1"/>
  <c r="DT13" i="113" s="1"/>
  <c r="DU13" i="113" s="1"/>
  <c r="DV13" i="113" s="1"/>
  <c r="DW13" i="113" s="1"/>
  <c r="DX13" i="113" s="1"/>
  <c r="DY13" i="113" s="1"/>
  <c r="DZ13" i="113" s="1"/>
  <c r="EA13" i="113" s="1"/>
  <c r="EB13" i="113" s="1"/>
  <c r="EC13" i="113" s="1"/>
  <c r="ED13" i="113" s="1"/>
  <c r="EE13" i="113" s="1"/>
  <c r="EF13" i="113" s="1"/>
  <c r="EG13" i="113" s="1"/>
  <c r="EH13" i="113" s="1"/>
  <c r="EI13" i="113" s="1"/>
  <c r="EJ13" i="113" s="1"/>
  <c r="EK13" i="113" s="1"/>
  <c r="EL13" i="113" s="1"/>
  <c r="EM13" i="113" s="1"/>
  <c r="EN13" i="113" s="1"/>
  <c r="EO13" i="113" s="1"/>
  <c r="EP13" i="113" s="1"/>
  <c r="EQ13" i="113" s="1"/>
  <c r="ER13" i="113" s="1"/>
  <c r="ES13" i="113" s="1"/>
  <c r="ET13" i="113" s="1"/>
  <c r="EU13" i="113" s="1"/>
  <c r="EV13" i="113" s="1"/>
  <c r="EW13" i="113" s="1"/>
  <c r="EX13" i="113" s="1"/>
  <c r="EY13" i="113" s="1"/>
  <c r="EZ13" i="113" s="1"/>
  <c r="FA13" i="113" s="1"/>
  <c r="FB13" i="113" s="1"/>
  <c r="FC13" i="113" s="1"/>
  <c r="FD13" i="113" s="1"/>
  <c r="FE13" i="113" s="1"/>
  <c r="FF13" i="113" s="1"/>
  <c r="FG13" i="113" s="1"/>
  <c r="FH13" i="113" s="1"/>
  <c r="FI13" i="113" s="1"/>
  <c r="FJ13" i="113" s="1"/>
  <c r="FK13" i="113" s="1"/>
  <c r="FL13" i="113" s="1"/>
  <c r="FM13" i="113" s="1"/>
  <c r="FN13" i="113" s="1"/>
  <c r="FO13" i="113" s="1"/>
  <c r="FP13" i="113" s="1"/>
  <c r="FQ13" i="113" s="1"/>
  <c r="FR13" i="113" s="1"/>
  <c r="FS13" i="113" s="1"/>
  <c r="FT13" i="113" s="1"/>
  <c r="FU13" i="113" s="1"/>
  <c r="FV13" i="113" s="1"/>
  <c r="FW13" i="113" s="1"/>
  <c r="FX13" i="113" s="1"/>
  <c r="FY13" i="113" s="1"/>
  <c r="FZ13" i="113" s="1"/>
  <c r="GA13" i="113" s="1"/>
  <c r="GB13" i="113" s="1"/>
  <c r="GC13" i="113" s="1"/>
  <c r="GD13" i="113" s="1"/>
  <c r="GE13" i="113" s="1"/>
  <c r="GF13" i="113" s="1"/>
  <c r="GG13" i="113" s="1"/>
  <c r="GH13" i="113" s="1"/>
  <c r="GI13" i="113" s="1"/>
  <c r="GJ13" i="113" s="1"/>
  <c r="GK13" i="113" s="1"/>
  <c r="GL13" i="113" s="1"/>
  <c r="GM13" i="113" s="1"/>
  <c r="GN13" i="113" s="1"/>
  <c r="GO13" i="113" s="1"/>
  <c r="GP13" i="113" s="1"/>
  <c r="GQ13" i="113" s="1"/>
  <c r="GR13" i="113" s="1"/>
  <c r="GS13" i="113" s="1"/>
  <c r="GT13" i="113" s="1"/>
  <c r="GU13" i="113" s="1"/>
  <c r="GV13" i="113" s="1"/>
  <c r="GW13" i="113" s="1"/>
  <c r="GX13" i="113" s="1"/>
  <c r="GY13" i="113" s="1"/>
  <c r="GZ13" i="113" s="1"/>
  <c r="HA13" i="113" s="1"/>
  <c r="HB13" i="113" s="1"/>
  <c r="HC13" i="113" s="1"/>
  <c r="HD13" i="113" s="1"/>
  <c r="HE13" i="113" s="1"/>
  <c r="HF13" i="113" s="1"/>
  <c r="HG13" i="113" s="1"/>
  <c r="HH13" i="113" s="1"/>
  <c r="HI13" i="113" s="1"/>
  <c r="HJ13" i="113" s="1"/>
  <c r="M10" i="113"/>
  <c r="J12" i="112"/>
  <c r="I37" i="112"/>
  <c r="I36" i="112"/>
  <c r="I35" i="112"/>
  <c r="I18" i="109"/>
  <c r="I12" i="109" s="1"/>
  <c r="J12" i="106"/>
  <c r="I37" i="106"/>
  <c r="I36" i="106"/>
  <c r="I35" i="106"/>
  <c r="I37" i="100"/>
  <c r="I36" i="100"/>
  <c r="I35" i="100"/>
  <c r="J12" i="100"/>
  <c r="HI63" i="87"/>
  <c r="HI61" i="87"/>
  <c r="HJ12" i="87" l="1"/>
  <c r="HJ25" i="87" s="1"/>
  <c r="HJ102" i="87"/>
  <c r="HJ101" i="87" s="1"/>
  <c r="HJ26" i="87"/>
  <c r="HK61" i="87"/>
  <c r="HK45" i="87"/>
  <c r="HL7" i="87"/>
  <c r="HK17" i="87"/>
  <c r="HK76" i="87" s="1"/>
  <c r="HK75" i="87" s="1"/>
  <c r="HK63" i="87"/>
  <c r="HK127" i="87" s="1"/>
  <c r="HK59" i="87"/>
  <c r="HK126" i="87" s="1"/>
  <c r="HJ129" i="87"/>
  <c r="HJ113" i="87"/>
  <c r="HJ43" i="87"/>
  <c r="HI43" i="87"/>
  <c r="HI128" i="87" s="1"/>
  <c r="L89" i="100"/>
  <c r="T87" i="109"/>
  <c r="HI127" i="87"/>
  <c r="HI113" i="87"/>
  <c r="J95" i="112"/>
  <c r="L67" i="112"/>
  <c r="B14" i="113" s="1"/>
  <c r="L67" i="115"/>
  <c r="D15" i="114"/>
  <c r="K56" i="112"/>
  <c r="L2" i="113"/>
  <c r="K55" i="112" s="1"/>
  <c r="N10" i="113"/>
  <c r="K12" i="112"/>
  <c r="J37" i="112"/>
  <c r="J36" i="112"/>
  <c r="J35" i="112"/>
  <c r="J18" i="109"/>
  <c r="J12" i="109" s="1"/>
  <c r="I37" i="109"/>
  <c r="I36" i="109"/>
  <c r="I35" i="109"/>
  <c r="J37" i="106"/>
  <c r="J36" i="106"/>
  <c r="J35" i="106"/>
  <c r="K12" i="106"/>
  <c r="J37" i="100"/>
  <c r="J36" i="100"/>
  <c r="J35" i="100"/>
  <c r="K12" i="100"/>
  <c r="HJ27" i="87" l="1"/>
  <c r="HK12" i="87"/>
  <c r="HK25" i="87" s="1"/>
  <c r="HK102" i="87"/>
  <c r="HK101" i="87" s="1"/>
  <c r="HJ154" i="87"/>
  <c r="HK27" i="87"/>
  <c r="HJ24" i="87"/>
  <c r="HJ128" i="87"/>
  <c r="HL59" i="87"/>
  <c r="HL126" i="87" s="1"/>
  <c r="HL45" i="87"/>
  <c r="HL63" i="87"/>
  <c r="HL127" i="87" s="1"/>
  <c r="HL61" i="87"/>
  <c r="HM7" i="87"/>
  <c r="HL17" i="87"/>
  <c r="HL76" i="87" s="1"/>
  <c r="HL75" i="87" s="1"/>
  <c r="HK129" i="87"/>
  <c r="HK43" i="87"/>
  <c r="HK113" i="87"/>
  <c r="M89" i="100"/>
  <c r="B16" i="114"/>
  <c r="E15" i="114"/>
  <c r="F15" i="114" s="1"/>
  <c r="C16" i="114" s="1"/>
  <c r="D16" i="114" s="1"/>
  <c r="K91" i="112"/>
  <c r="M14" i="113"/>
  <c r="N14" i="113" s="1"/>
  <c r="O14" i="113" s="1"/>
  <c r="P14" i="113" s="1"/>
  <c r="Q14" i="113" s="1"/>
  <c r="R14" i="113" s="1"/>
  <c r="S14" i="113" s="1"/>
  <c r="T14" i="113" s="1"/>
  <c r="U14" i="113" s="1"/>
  <c r="V14" i="113" s="1"/>
  <c r="W14" i="113" s="1"/>
  <c r="X14" i="113" s="1"/>
  <c r="Y14" i="113" s="1"/>
  <c r="Z14" i="113" s="1"/>
  <c r="AA14" i="113" s="1"/>
  <c r="AB14" i="113" s="1"/>
  <c r="AC14" i="113" s="1"/>
  <c r="AD14" i="113" s="1"/>
  <c r="AE14" i="113" s="1"/>
  <c r="AF14" i="113" s="1"/>
  <c r="AG14" i="113" s="1"/>
  <c r="AH14" i="113" s="1"/>
  <c r="AI14" i="113" s="1"/>
  <c r="AJ14" i="113" s="1"/>
  <c r="AK14" i="113" s="1"/>
  <c r="AL14" i="113" s="1"/>
  <c r="AM14" i="113" s="1"/>
  <c r="AN14" i="113" s="1"/>
  <c r="AO14" i="113" s="1"/>
  <c r="AP14" i="113" s="1"/>
  <c r="AQ14" i="113" s="1"/>
  <c r="AR14" i="113" s="1"/>
  <c r="AS14" i="113" s="1"/>
  <c r="AT14" i="113" s="1"/>
  <c r="AU14" i="113" s="1"/>
  <c r="AV14" i="113" s="1"/>
  <c r="AW14" i="113" s="1"/>
  <c r="AX14" i="113" s="1"/>
  <c r="AY14" i="113" s="1"/>
  <c r="AZ14" i="113" s="1"/>
  <c r="BA14" i="113" s="1"/>
  <c r="BB14" i="113" s="1"/>
  <c r="BC14" i="113" s="1"/>
  <c r="BD14" i="113" s="1"/>
  <c r="BE14" i="113" s="1"/>
  <c r="BF14" i="113" s="1"/>
  <c r="BG14" i="113" s="1"/>
  <c r="BH14" i="113" s="1"/>
  <c r="BI14" i="113" s="1"/>
  <c r="BJ14" i="113" s="1"/>
  <c r="BK14" i="113" s="1"/>
  <c r="BL14" i="113" s="1"/>
  <c r="BM14" i="113" s="1"/>
  <c r="BN14" i="113" s="1"/>
  <c r="BO14" i="113" s="1"/>
  <c r="BP14" i="113" s="1"/>
  <c r="BQ14" i="113" s="1"/>
  <c r="BR14" i="113" s="1"/>
  <c r="BS14" i="113" s="1"/>
  <c r="BT14" i="113" s="1"/>
  <c r="BU14" i="113" s="1"/>
  <c r="BV14" i="113" s="1"/>
  <c r="BW14" i="113" s="1"/>
  <c r="BX14" i="113" s="1"/>
  <c r="BY14" i="113" s="1"/>
  <c r="BZ14" i="113" s="1"/>
  <c r="CA14" i="113" s="1"/>
  <c r="CB14" i="113" s="1"/>
  <c r="CC14" i="113" s="1"/>
  <c r="CD14" i="113" s="1"/>
  <c r="CE14" i="113" s="1"/>
  <c r="CF14" i="113" s="1"/>
  <c r="CG14" i="113" s="1"/>
  <c r="CH14" i="113" s="1"/>
  <c r="CI14" i="113" s="1"/>
  <c r="CJ14" i="113" s="1"/>
  <c r="CK14" i="113" s="1"/>
  <c r="CL14" i="113" s="1"/>
  <c r="CM14" i="113" s="1"/>
  <c r="CN14" i="113" s="1"/>
  <c r="CO14" i="113" s="1"/>
  <c r="CP14" i="113" s="1"/>
  <c r="CQ14" i="113" s="1"/>
  <c r="CR14" i="113" s="1"/>
  <c r="CS14" i="113" s="1"/>
  <c r="CT14" i="113" s="1"/>
  <c r="CU14" i="113" s="1"/>
  <c r="CV14" i="113" s="1"/>
  <c r="CW14" i="113" s="1"/>
  <c r="CX14" i="113" s="1"/>
  <c r="CY14" i="113" s="1"/>
  <c r="CZ14" i="113" s="1"/>
  <c r="DA14" i="113" s="1"/>
  <c r="DB14" i="113" s="1"/>
  <c r="DC14" i="113" s="1"/>
  <c r="DD14" i="113" s="1"/>
  <c r="DE14" i="113" s="1"/>
  <c r="DF14" i="113" s="1"/>
  <c r="DG14" i="113" s="1"/>
  <c r="DH14" i="113" s="1"/>
  <c r="DI14" i="113" s="1"/>
  <c r="DJ14" i="113" s="1"/>
  <c r="DK14" i="113" s="1"/>
  <c r="DL14" i="113" s="1"/>
  <c r="DM14" i="113" s="1"/>
  <c r="DN14" i="113" s="1"/>
  <c r="DO14" i="113" s="1"/>
  <c r="DP14" i="113" s="1"/>
  <c r="DQ14" i="113" s="1"/>
  <c r="DR14" i="113" s="1"/>
  <c r="DS14" i="113" s="1"/>
  <c r="DT14" i="113" s="1"/>
  <c r="DU14" i="113" s="1"/>
  <c r="DV14" i="113" s="1"/>
  <c r="DW14" i="113" s="1"/>
  <c r="DX14" i="113" s="1"/>
  <c r="DY14" i="113" s="1"/>
  <c r="DZ14" i="113" s="1"/>
  <c r="EA14" i="113" s="1"/>
  <c r="EB14" i="113" s="1"/>
  <c r="EC14" i="113" s="1"/>
  <c r="ED14" i="113" s="1"/>
  <c r="EE14" i="113" s="1"/>
  <c r="EF14" i="113" s="1"/>
  <c r="EG14" i="113" s="1"/>
  <c r="EH14" i="113" s="1"/>
  <c r="EI14" i="113" s="1"/>
  <c r="EJ14" i="113" s="1"/>
  <c r="EK14" i="113" s="1"/>
  <c r="EL14" i="113" s="1"/>
  <c r="EM14" i="113" s="1"/>
  <c r="EN14" i="113" s="1"/>
  <c r="EO14" i="113" s="1"/>
  <c r="EP14" i="113" s="1"/>
  <c r="EQ14" i="113" s="1"/>
  <c r="ER14" i="113" s="1"/>
  <c r="ES14" i="113" s="1"/>
  <c r="ET14" i="113" s="1"/>
  <c r="EU14" i="113" s="1"/>
  <c r="EV14" i="113" s="1"/>
  <c r="EW14" i="113" s="1"/>
  <c r="EX14" i="113" s="1"/>
  <c r="EY14" i="113" s="1"/>
  <c r="EZ14" i="113" s="1"/>
  <c r="FA14" i="113" s="1"/>
  <c r="FB14" i="113" s="1"/>
  <c r="FC14" i="113" s="1"/>
  <c r="FD14" i="113" s="1"/>
  <c r="FE14" i="113" s="1"/>
  <c r="FF14" i="113" s="1"/>
  <c r="FG14" i="113" s="1"/>
  <c r="FH14" i="113" s="1"/>
  <c r="FI14" i="113" s="1"/>
  <c r="FJ14" i="113" s="1"/>
  <c r="FK14" i="113" s="1"/>
  <c r="FL14" i="113" s="1"/>
  <c r="FM14" i="113" s="1"/>
  <c r="FN14" i="113" s="1"/>
  <c r="FO14" i="113" s="1"/>
  <c r="FP14" i="113" s="1"/>
  <c r="FQ14" i="113" s="1"/>
  <c r="FR14" i="113" s="1"/>
  <c r="FS14" i="113" s="1"/>
  <c r="FT14" i="113" s="1"/>
  <c r="FU14" i="113" s="1"/>
  <c r="FV14" i="113" s="1"/>
  <c r="FW14" i="113" s="1"/>
  <c r="FX14" i="113" s="1"/>
  <c r="FY14" i="113" s="1"/>
  <c r="FZ14" i="113" s="1"/>
  <c r="GA14" i="113" s="1"/>
  <c r="GB14" i="113" s="1"/>
  <c r="GC14" i="113" s="1"/>
  <c r="GD14" i="113" s="1"/>
  <c r="GE14" i="113" s="1"/>
  <c r="GF14" i="113" s="1"/>
  <c r="GG14" i="113" s="1"/>
  <c r="GH14" i="113" s="1"/>
  <c r="GI14" i="113" s="1"/>
  <c r="GJ14" i="113" s="1"/>
  <c r="GK14" i="113" s="1"/>
  <c r="GL14" i="113" s="1"/>
  <c r="GM14" i="113" s="1"/>
  <c r="GN14" i="113" s="1"/>
  <c r="GO14" i="113" s="1"/>
  <c r="GP14" i="113" s="1"/>
  <c r="GQ14" i="113" s="1"/>
  <c r="GR14" i="113" s="1"/>
  <c r="GS14" i="113" s="1"/>
  <c r="GT14" i="113" s="1"/>
  <c r="GU14" i="113" s="1"/>
  <c r="GV14" i="113" s="1"/>
  <c r="GW14" i="113" s="1"/>
  <c r="GX14" i="113" s="1"/>
  <c r="GY14" i="113" s="1"/>
  <c r="GZ14" i="113" s="1"/>
  <c r="HA14" i="113" s="1"/>
  <c r="HB14" i="113" s="1"/>
  <c r="HC14" i="113" s="1"/>
  <c r="HD14" i="113" s="1"/>
  <c r="HE14" i="113" s="1"/>
  <c r="HF14" i="113" s="1"/>
  <c r="HG14" i="113" s="1"/>
  <c r="HH14" i="113" s="1"/>
  <c r="HI14" i="113" s="1"/>
  <c r="HJ14" i="113" s="1"/>
  <c r="O10" i="113"/>
  <c r="K37" i="112"/>
  <c r="K36" i="112"/>
  <c r="K35" i="112"/>
  <c r="L12" i="112"/>
  <c r="J37" i="109"/>
  <c r="J36" i="109"/>
  <c r="J35" i="109"/>
  <c r="K18" i="109"/>
  <c r="K12" i="109" s="1"/>
  <c r="K37" i="106"/>
  <c r="K36" i="106"/>
  <c r="K35" i="106"/>
  <c r="L12" i="106"/>
  <c r="L12" i="100"/>
  <c r="K37" i="100"/>
  <c r="K36" i="100"/>
  <c r="K35" i="100"/>
  <c r="HK26" i="87" l="1"/>
  <c r="HL12" i="87"/>
  <c r="HL25" i="87" s="1"/>
  <c r="HL102" i="87"/>
  <c r="HL101" i="87" s="1"/>
  <c r="HK154" i="87"/>
  <c r="HJ80" i="87"/>
  <c r="HJ81" i="87" s="1"/>
  <c r="HJ83" i="87" s="1"/>
  <c r="HJ107" i="87"/>
  <c r="HJ108" i="87" s="1"/>
  <c r="HJ111" i="87"/>
  <c r="HJ31" i="87"/>
  <c r="HJ41" i="87" s="1"/>
  <c r="HK24" i="87"/>
  <c r="HK128" i="87"/>
  <c r="HM45" i="87"/>
  <c r="HM63" i="87"/>
  <c r="HM127" i="87" s="1"/>
  <c r="HM17" i="87"/>
  <c r="HM76" i="87" s="1"/>
  <c r="HM75" i="87" s="1"/>
  <c r="HM61" i="87"/>
  <c r="HM59" i="87"/>
  <c r="HM126" i="87" s="1"/>
  <c r="HN7" i="87"/>
  <c r="HL113" i="87"/>
  <c r="HL129" i="87"/>
  <c r="HL43" i="87"/>
  <c r="K95" i="112"/>
  <c r="M67" i="112"/>
  <c r="B15" i="113" s="1"/>
  <c r="M67" i="115"/>
  <c r="E16" i="114"/>
  <c r="L95" i="112" s="1"/>
  <c r="L91" i="112"/>
  <c r="L56" i="112"/>
  <c r="M2" i="113"/>
  <c r="L55" i="112" s="1"/>
  <c r="P10" i="113"/>
  <c r="L35" i="112"/>
  <c r="L36" i="112"/>
  <c r="L37" i="112"/>
  <c r="K37" i="109"/>
  <c r="K36" i="109"/>
  <c r="K35" i="109"/>
  <c r="L18" i="109"/>
  <c r="L12" i="109" s="1"/>
  <c r="L37" i="106"/>
  <c r="L36" i="106"/>
  <c r="L35" i="106"/>
  <c r="L37" i="100"/>
  <c r="L36" i="100"/>
  <c r="L35" i="100"/>
  <c r="HL26" i="87" l="1"/>
  <c r="HL27" i="87"/>
  <c r="HM12" i="87"/>
  <c r="HM102" i="87"/>
  <c r="HM101" i="87" s="1"/>
  <c r="HK111" i="87"/>
  <c r="HK107" i="87"/>
  <c r="HK108" i="87" s="1"/>
  <c r="HK80" i="87"/>
  <c r="HK81" i="87" s="1"/>
  <c r="HK83" i="87" s="1"/>
  <c r="HK31" i="87"/>
  <c r="HK41" i="87" s="1"/>
  <c r="HM25" i="87"/>
  <c r="HM27" i="87"/>
  <c r="HL154" i="87"/>
  <c r="HM26" i="87"/>
  <c r="HL128" i="87"/>
  <c r="HN61" i="87"/>
  <c r="HN59" i="87"/>
  <c r="HN126" i="87" s="1"/>
  <c r="HN45" i="87"/>
  <c r="HN17" i="87"/>
  <c r="HN76" i="87" s="1"/>
  <c r="HN75" i="87" s="1"/>
  <c r="HO7" i="87"/>
  <c r="HN63" i="87"/>
  <c r="HN127" i="87" s="1"/>
  <c r="HM129" i="87"/>
  <c r="HM43" i="87"/>
  <c r="HM113" i="87"/>
  <c r="N89" i="100"/>
  <c r="O89" i="100"/>
  <c r="B17" i="114"/>
  <c r="N67" i="112"/>
  <c r="B16" i="113" s="1"/>
  <c r="N67" i="115"/>
  <c r="F16" i="114"/>
  <c r="C17" i="114" s="1"/>
  <c r="D17" i="114" s="1"/>
  <c r="N15" i="113"/>
  <c r="O15" i="113" s="1"/>
  <c r="Q10" i="113"/>
  <c r="L37" i="109"/>
  <c r="L36" i="109"/>
  <c r="L35" i="109"/>
  <c r="HL24" i="87" l="1"/>
  <c r="HN12" i="87"/>
  <c r="HN26" i="87" s="1"/>
  <c r="HN102" i="87"/>
  <c r="HN101" i="87" s="1"/>
  <c r="HL111" i="87"/>
  <c r="HL107" i="87"/>
  <c r="HL108" i="87" s="1"/>
  <c r="HL80" i="87"/>
  <c r="HL81" i="87" s="1"/>
  <c r="HL83" i="87" s="1"/>
  <c r="HL31" i="87"/>
  <c r="HL41" i="87" s="1"/>
  <c r="HM154" i="87"/>
  <c r="HM24" i="87"/>
  <c r="HM128" i="87"/>
  <c r="HO63" i="87"/>
  <c r="HO127" i="87" s="1"/>
  <c r="HO61" i="87"/>
  <c r="HO59" i="87"/>
  <c r="HO126" i="87" s="1"/>
  <c r="HO45" i="87"/>
  <c r="HO17" i="87"/>
  <c r="HO76" i="87" s="1"/>
  <c r="HO75" i="87" s="1"/>
  <c r="HP7" i="87"/>
  <c r="HN43" i="87"/>
  <c r="HN113" i="87"/>
  <c r="HN129" i="87"/>
  <c r="P89" i="100"/>
  <c r="B18" i="114"/>
  <c r="M56" i="112"/>
  <c r="E17" i="114"/>
  <c r="M91" i="112"/>
  <c r="N2" i="113"/>
  <c r="M55" i="112" s="1"/>
  <c r="O16" i="113"/>
  <c r="P16" i="113" s="1"/>
  <c r="Q16" i="113" s="1"/>
  <c r="R16" i="113" s="1"/>
  <c r="S16" i="113" s="1"/>
  <c r="T16" i="113" s="1"/>
  <c r="U16" i="113" s="1"/>
  <c r="V16" i="113" s="1"/>
  <c r="W16" i="113" s="1"/>
  <c r="X16" i="113" s="1"/>
  <c r="Y16" i="113" s="1"/>
  <c r="Z16" i="113" s="1"/>
  <c r="AA16" i="113" s="1"/>
  <c r="AB16" i="113" s="1"/>
  <c r="AC16" i="113" s="1"/>
  <c r="AD16" i="113" s="1"/>
  <c r="AE16" i="113" s="1"/>
  <c r="AF16" i="113" s="1"/>
  <c r="AG16" i="113" s="1"/>
  <c r="AH16" i="113" s="1"/>
  <c r="AI16" i="113" s="1"/>
  <c r="AJ16" i="113" s="1"/>
  <c r="AK16" i="113" s="1"/>
  <c r="AL16" i="113" s="1"/>
  <c r="AM16" i="113" s="1"/>
  <c r="AN16" i="113" s="1"/>
  <c r="AO16" i="113" s="1"/>
  <c r="AP16" i="113" s="1"/>
  <c r="AQ16" i="113" s="1"/>
  <c r="AR16" i="113" s="1"/>
  <c r="AS16" i="113" s="1"/>
  <c r="AT16" i="113" s="1"/>
  <c r="AU16" i="113" s="1"/>
  <c r="AV16" i="113" s="1"/>
  <c r="AW16" i="113" s="1"/>
  <c r="AX16" i="113" s="1"/>
  <c r="AY16" i="113" s="1"/>
  <c r="AZ16" i="113" s="1"/>
  <c r="BA16" i="113" s="1"/>
  <c r="BB16" i="113" s="1"/>
  <c r="BC16" i="113" s="1"/>
  <c r="BD16" i="113" s="1"/>
  <c r="BE16" i="113" s="1"/>
  <c r="BF16" i="113" s="1"/>
  <c r="BG16" i="113" s="1"/>
  <c r="BH16" i="113" s="1"/>
  <c r="BI16" i="113" s="1"/>
  <c r="BJ16" i="113" s="1"/>
  <c r="BK16" i="113" s="1"/>
  <c r="BL16" i="113" s="1"/>
  <c r="BM16" i="113" s="1"/>
  <c r="BN16" i="113" s="1"/>
  <c r="BO16" i="113" s="1"/>
  <c r="BP16" i="113" s="1"/>
  <c r="BQ16" i="113" s="1"/>
  <c r="BR16" i="113" s="1"/>
  <c r="BS16" i="113" s="1"/>
  <c r="BT16" i="113" s="1"/>
  <c r="BU16" i="113" s="1"/>
  <c r="BV16" i="113" s="1"/>
  <c r="BW16" i="113" s="1"/>
  <c r="BX16" i="113" s="1"/>
  <c r="BY16" i="113" s="1"/>
  <c r="BZ16" i="113" s="1"/>
  <c r="CA16" i="113" s="1"/>
  <c r="CB16" i="113" s="1"/>
  <c r="CC16" i="113" s="1"/>
  <c r="CD16" i="113" s="1"/>
  <c r="CE16" i="113" s="1"/>
  <c r="CF16" i="113" s="1"/>
  <c r="CG16" i="113" s="1"/>
  <c r="CH16" i="113" s="1"/>
  <c r="CI16" i="113" s="1"/>
  <c r="CJ16" i="113" s="1"/>
  <c r="CK16" i="113" s="1"/>
  <c r="CL16" i="113" s="1"/>
  <c r="CM16" i="113" s="1"/>
  <c r="CN16" i="113" s="1"/>
  <c r="CO16" i="113" s="1"/>
  <c r="CP16" i="113" s="1"/>
  <c r="CQ16" i="113" s="1"/>
  <c r="CR16" i="113" s="1"/>
  <c r="CS16" i="113" s="1"/>
  <c r="CT16" i="113" s="1"/>
  <c r="CU16" i="113" s="1"/>
  <c r="CV16" i="113" s="1"/>
  <c r="CW16" i="113" s="1"/>
  <c r="CX16" i="113" s="1"/>
  <c r="CY16" i="113" s="1"/>
  <c r="CZ16" i="113" s="1"/>
  <c r="DA16" i="113" s="1"/>
  <c r="DB16" i="113" s="1"/>
  <c r="DC16" i="113" s="1"/>
  <c r="DD16" i="113" s="1"/>
  <c r="DE16" i="113" s="1"/>
  <c r="DF16" i="113" s="1"/>
  <c r="DG16" i="113" s="1"/>
  <c r="DH16" i="113" s="1"/>
  <c r="DI16" i="113" s="1"/>
  <c r="DJ16" i="113" s="1"/>
  <c r="DK16" i="113" s="1"/>
  <c r="DL16" i="113" s="1"/>
  <c r="DM16" i="113" s="1"/>
  <c r="DN16" i="113" s="1"/>
  <c r="DO16" i="113" s="1"/>
  <c r="DP16" i="113" s="1"/>
  <c r="DQ16" i="113" s="1"/>
  <c r="DR16" i="113" s="1"/>
  <c r="DS16" i="113" s="1"/>
  <c r="DT16" i="113" s="1"/>
  <c r="DU16" i="113" s="1"/>
  <c r="DV16" i="113" s="1"/>
  <c r="DW16" i="113" s="1"/>
  <c r="DX16" i="113" s="1"/>
  <c r="DY16" i="113" s="1"/>
  <c r="DZ16" i="113" s="1"/>
  <c r="EA16" i="113" s="1"/>
  <c r="EB16" i="113" s="1"/>
  <c r="EC16" i="113" s="1"/>
  <c r="ED16" i="113" s="1"/>
  <c r="EE16" i="113" s="1"/>
  <c r="EF16" i="113" s="1"/>
  <c r="EG16" i="113" s="1"/>
  <c r="EH16" i="113" s="1"/>
  <c r="EI16" i="113" s="1"/>
  <c r="EJ16" i="113" s="1"/>
  <c r="EK16" i="113" s="1"/>
  <c r="EL16" i="113" s="1"/>
  <c r="EM16" i="113" s="1"/>
  <c r="EN16" i="113" s="1"/>
  <c r="EO16" i="113" s="1"/>
  <c r="EP16" i="113" s="1"/>
  <c r="EQ16" i="113" s="1"/>
  <c r="ER16" i="113" s="1"/>
  <c r="ES16" i="113" s="1"/>
  <c r="ET16" i="113" s="1"/>
  <c r="EU16" i="113" s="1"/>
  <c r="EV16" i="113" s="1"/>
  <c r="EW16" i="113" s="1"/>
  <c r="EX16" i="113" s="1"/>
  <c r="EY16" i="113" s="1"/>
  <c r="EZ16" i="113" s="1"/>
  <c r="FA16" i="113" s="1"/>
  <c r="FB16" i="113" s="1"/>
  <c r="FC16" i="113" s="1"/>
  <c r="FD16" i="113" s="1"/>
  <c r="FE16" i="113" s="1"/>
  <c r="FF16" i="113" s="1"/>
  <c r="FG16" i="113" s="1"/>
  <c r="FH16" i="113" s="1"/>
  <c r="FI16" i="113" s="1"/>
  <c r="FJ16" i="113" s="1"/>
  <c r="FK16" i="113" s="1"/>
  <c r="FL16" i="113" s="1"/>
  <c r="FM16" i="113" s="1"/>
  <c r="FN16" i="113" s="1"/>
  <c r="FO16" i="113" s="1"/>
  <c r="FP16" i="113" s="1"/>
  <c r="FQ16" i="113" s="1"/>
  <c r="FR16" i="113" s="1"/>
  <c r="FS16" i="113" s="1"/>
  <c r="FT16" i="113" s="1"/>
  <c r="FU16" i="113" s="1"/>
  <c r="FV16" i="113" s="1"/>
  <c r="FW16" i="113" s="1"/>
  <c r="FX16" i="113" s="1"/>
  <c r="FY16" i="113" s="1"/>
  <c r="FZ16" i="113" s="1"/>
  <c r="GA16" i="113" s="1"/>
  <c r="GB16" i="113" s="1"/>
  <c r="GC16" i="113" s="1"/>
  <c r="GD16" i="113" s="1"/>
  <c r="GE16" i="113" s="1"/>
  <c r="GF16" i="113" s="1"/>
  <c r="GG16" i="113" s="1"/>
  <c r="GH16" i="113" s="1"/>
  <c r="GI16" i="113" s="1"/>
  <c r="GJ16" i="113" s="1"/>
  <c r="GK16" i="113" s="1"/>
  <c r="GL16" i="113" s="1"/>
  <c r="GM16" i="113" s="1"/>
  <c r="GN16" i="113" s="1"/>
  <c r="GO16" i="113" s="1"/>
  <c r="GP16" i="113" s="1"/>
  <c r="GQ16" i="113" s="1"/>
  <c r="GR16" i="113" s="1"/>
  <c r="GS16" i="113" s="1"/>
  <c r="GT16" i="113" s="1"/>
  <c r="GU16" i="113" s="1"/>
  <c r="GV16" i="113" s="1"/>
  <c r="GW16" i="113" s="1"/>
  <c r="GX16" i="113" s="1"/>
  <c r="GY16" i="113" s="1"/>
  <c r="GZ16" i="113" s="1"/>
  <c r="HA16" i="113" s="1"/>
  <c r="HB16" i="113" s="1"/>
  <c r="HC16" i="113" s="1"/>
  <c r="HD16" i="113" s="1"/>
  <c r="HE16" i="113" s="1"/>
  <c r="HF16" i="113" s="1"/>
  <c r="HG16" i="113" s="1"/>
  <c r="HH16" i="113" s="1"/>
  <c r="HI16" i="113" s="1"/>
  <c r="HJ16" i="113" s="1"/>
  <c r="R10" i="113"/>
  <c r="P15" i="113"/>
  <c r="HN25" i="87" l="1"/>
  <c r="HN27" i="87"/>
  <c r="HN24" i="87" s="1"/>
  <c r="HO12" i="87"/>
  <c r="HO102" i="87"/>
  <c r="HO101" i="87" s="1"/>
  <c r="HM107" i="87"/>
  <c r="HM108" i="87" s="1"/>
  <c r="HM80" i="87"/>
  <c r="HM81" i="87" s="1"/>
  <c r="HM83" i="87" s="1"/>
  <c r="HM111" i="87"/>
  <c r="HM31" i="87"/>
  <c r="HM41" i="87" s="1"/>
  <c r="HO25" i="87"/>
  <c r="HN154" i="87"/>
  <c r="HO26" i="87"/>
  <c r="HO27" i="87"/>
  <c r="HN128" i="87"/>
  <c r="HP59" i="87"/>
  <c r="HP126" i="87" s="1"/>
  <c r="HP61" i="87"/>
  <c r="HP45" i="87"/>
  <c r="HP17" i="87"/>
  <c r="HP76" i="87" s="1"/>
  <c r="HP75" i="87" s="1"/>
  <c r="HQ7" i="87"/>
  <c r="HP63" i="87"/>
  <c r="HP127" i="87" s="1"/>
  <c r="HO129" i="87"/>
  <c r="HO113" i="87"/>
  <c r="HO43" i="87"/>
  <c r="Q89" i="100"/>
  <c r="M95" i="112"/>
  <c r="F17" i="114"/>
  <c r="C18" i="114" s="1"/>
  <c r="D18" i="114" s="1"/>
  <c r="O2" i="113"/>
  <c r="N55" i="112" s="1"/>
  <c r="Q15" i="113"/>
  <c r="S10" i="113"/>
  <c r="HP12" i="87" l="1"/>
  <c r="HP27" i="87" s="1"/>
  <c r="HP102" i="87"/>
  <c r="HP101" i="87" s="1"/>
  <c r="HN111" i="87"/>
  <c r="HN107" i="87"/>
  <c r="HN108" i="87" s="1"/>
  <c r="HN80" i="87"/>
  <c r="HN81" i="87" s="1"/>
  <c r="HN83" i="87" s="1"/>
  <c r="HN31" i="87"/>
  <c r="HN41" i="87" s="1"/>
  <c r="HO24" i="87"/>
  <c r="HQ45" i="87"/>
  <c r="HQ17" i="87"/>
  <c r="HQ76" i="87" s="1"/>
  <c r="HQ75" i="87" s="1"/>
  <c r="HQ63" i="87"/>
  <c r="HQ127" i="87" s="1"/>
  <c r="HR7" i="87"/>
  <c r="HQ61" i="87"/>
  <c r="HQ59" i="87"/>
  <c r="HQ126" i="87" s="1"/>
  <c r="HP129" i="87"/>
  <c r="HP113" i="87"/>
  <c r="HP43" i="87"/>
  <c r="HO128" i="87"/>
  <c r="R89" i="100"/>
  <c r="N56" i="112"/>
  <c r="E18" i="114"/>
  <c r="F18" i="114" s="1"/>
  <c r="C19" i="114" s="1"/>
  <c r="D19" i="114" s="1"/>
  <c r="N91" i="112"/>
  <c r="T10" i="113"/>
  <c r="R15" i="113"/>
  <c r="HP26" i="87" l="1"/>
  <c r="HO154" i="87"/>
  <c r="HP25" i="87"/>
  <c r="HQ12" i="87"/>
  <c r="HQ25" i="87" s="1"/>
  <c r="HQ102" i="87"/>
  <c r="HQ101" i="87" s="1"/>
  <c r="HQ26" i="87"/>
  <c r="HQ27" i="87"/>
  <c r="HP154" i="87"/>
  <c r="HO107" i="87"/>
  <c r="HO108" i="87" s="1"/>
  <c r="HO80" i="87"/>
  <c r="HO81" i="87" s="1"/>
  <c r="HO83" i="87" s="1"/>
  <c r="HO111" i="87"/>
  <c r="HO31" i="87"/>
  <c r="HO41" i="87" s="1"/>
  <c r="HP128" i="87"/>
  <c r="HR59" i="87"/>
  <c r="HR126" i="87" s="1"/>
  <c r="HR61" i="87"/>
  <c r="HR63" i="87"/>
  <c r="HR127" i="87" s="1"/>
  <c r="HS7" i="87"/>
  <c r="HR45" i="87"/>
  <c r="HR17" i="87"/>
  <c r="HR76" i="87" s="1"/>
  <c r="HR75" i="87" s="1"/>
  <c r="HQ129" i="87"/>
  <c r="HQ113" i="87"/>
  <c r="HQ43" i="87"/>
  <c r="N95" i="112"/>
  <c r="E19" i="114"/>
  <c r="O95" i="112" s="1"/>
  <c r="O91" i="112"/>
  <c r="O56" i="112"/>
  <c r="S15" i="113"/>
  <c r="U10" i="113"/>
  <c r="HP24" i="87" l="1"/>
  <c r="HP111" i="87" s="1"/>
  <c r="HR12" i="87"/>
  <c r="HR25" i="87" s="1"/>
  <c r="HR102" i="87"/>
  <c r="HR101" i="87" s="1"/>
  <c r="HQ24" i="87"/>
  <c r="HS61" i="87"/>
  <c r="HS59" i="87"/>
  <c r="HS126" i="87" s="1"/>
  <c r="HS45" i="87"/>
  <c r="HS63" i="87"/>
  <c r="HS127" i="87" s="1"/>
  <c r="HS17" i="87"/>
  <c r="HS76" i="87" s="1"/>
  <c r="HS75" i="87" s="1"/>
  <c r="HT7" i="87"/>
  <c r="HQ128" i="87"/>
  <c r="HR113" i="87"/>
  <c r="HR129" i="87"/>
  <c r="HR43" i="87"/>
  <c r="S89" i="100"/>
  <c r="V10" i="113"/>
  <c r="T15" i="113"/>
  <c r="HQ154" i="87" l="1"/>
  <c r="HR27" i="87"/>
  <c r="HR26" i="87"/>
  <c r="HR24" i="87" s="1"/>
  <c r="HP80" i="87"/>
  <c r="HP81" i="87" s="1"/>
  <c r="HP83" i="87" s="1"/>
  <c r="HP31" i="87"/>
  <c r="HP41" i="87" s="1"/>
  <c r="HP107" i="87"/>
  <c r="HP108" i="87" s="1"/>
  <c r="HS12" i="87"/>
  <c r="HS25" i="87" s="1"/>
  <c r="HS102" i="87"/>
  <c r="HS101" i="87" s="1"/>
  <c r="HR154" i="87"/>
  <c r="HQ107" i="87"/>
  <c r="HQ108" i="87" s="1"/>
  <c r="HQ80" i="87"/>
  <c r="HQ81" i="87" s="1"/>
  <c r="HQ83" i="87" s="1"/>
  <c r="HQ111" i="87"/>
  <c r="HQ31" i="87"/>
  <c r="HQ41" i="87" s="1"/>
  <c r="HR128" i="87"/>
  <c r="HT61" i="87"/>
  <c r="HT63" i="87"/>
  <c r="HT127" i="87" s="1"/>
  <c r="HT59" i="87"/>
  <c r="HT126" i="87" s="1"/>
  <c r="HT45" i="87"/>
  <c r="HT17" i="87"/>
  <c r="HT76" i="87" s="1"/>
  <c r="HT75" i="87" s="1"/>
  <c r="HU7" i="87"/>
  <c r="HS113" i="87"/>
  <c r="HS43" i="87"/>
  <c r="HS129" i="87"/>
  <c r="T89" i="100"/>
  <c r="U15" i="113"/>
  <c r="W10" i="113"/>
  <c r="HS27" i="87" l="1"/>
  <c r="HS26" i="87"/>
  <c r="HT12" i="87"/>
  <c r="HT102" i="87"/>
  <c r="HT101" i="87" s="1"/>
  <c r="HR111" i="87"/>
  <c r="HR107" i="87"/>
  <c r="HR108" i="87" s="1"/>
  <c r="HR80" i="87"/>
  <c r="HR81" i="87" s="1"/>
  <c r="HR83" i="87" s="1"/>
  <c r="HR31" i="87"/>
  <c r="HR41" i="87" s="1"/>
  <c r="HT25" i="87"/>
  <c r="HT26" i="87"/>
  <c r="HS154" i="87"/>
  <c r="HT27" i="87"/>
  <c r="HT113" i="87"/>
  <c r="HT129" i="87"/>
  <c r="HT43" i="87"/>
  <c r="HS128" i="87"/>
  <c r="HU61" i="87"/>
  <c r="HU59" i="87"/>
  <c r="HU126" i="87" s="1"/>
  <c r="HU45" i="87"/>
  <c r="HU17" i="87"/>
  <c r="HU76" i="87" s="1"/>
  <c r="HU75" i="87" s="1"/>
  <c r="HU63" i="87"/>
  <c r="HU127" i="87" s="1"/>
  <c r="HV7" i="87"/>
  <c r="X10" i="113"/>
  <c r="V15" i="113"/>
  <c r="HS24" i="87" l="1"/>
  <c r="HS80" i="87" s="1"/>
  <c r="HS81" i="87" s="1"/>
  <c r="HS83" i="87" s="1"/>
  <c r="HU12" i="87"/>
  <c r="HU25" i="87" s="1"/>
  <c r="HU102" i="87"/>
  <c r="HU101" i="87" s="1"/>
  <c r="HU27" i="87"/>
  <c r="HT24" i="87"/>
  <c r="HU113" i="87"/>
  <c r="HU129" i="87"/>
  <c r="HU43" i="87"/>
  <c r="HV63" i="87"/>
  <c r="HV127" i="87" s="1"/>
  <c r="HV59" i="87"/>
  <c r="HV126" i="87" s="1"/>
  <c r="HV45" i="87"/>
  <c r="HV61" i="87"/>
  <c r="HW7" i="87"/>
  <c r="HV17" i="87"/>
  <c r="HV76" i="87" s="1"/>
  <c r="HV75" i="87" s="1"/>
  <c r="HT128" i="87"/>
  <c r="W15" i="113"/>
  <c r="Y10" i="113"/>
  <c r="HU26" i="87" l="1"/>
  <c r="HU24" i="87" s="1"/>
  <c r="HT154" i="87"/>
  <c r="HS31" i="87"/>
  <c r="HS41" i="87" s="1"/>
  <c r="HS107" i="87"/>
  <c r="HS108" i="87" s="1"/>
  <c r="HS111" i="87"/>
  <c r="HV12" i="87"/>
  <c r="HV25" i="87" s="1"/>
  <c r="HV102" i="87"/>
  <c r="HV101" i="87" s="1"/>
  <c r="HT80" i="87"/>
  <c r="HT81" i="87" s="1"/>
  <c r="HT83" i="87" s="1"/>
  <c r="HT111" i="87"/>
  <c r="HT107" i="87"/>
  <c r="HT108" i="87" s="1"/>
  <c r="HT31" i="87"/>
  <c r="HT41" i="87" s="1"/>
  <c r="HV113" i="87"/>
  <c r="HV129" i="87"/>
  <c r="HV43" i="87"/>
  <c r="HW59" i="87"/>
  <c r="HW126" i="87" s="1"/>
  <c r="HX7" i="87"/>
  <c r="HW45" i="87"/>
  <c r="HW61" i="87"/>
  <c r="HW63" i="87"/>
  <c r="HW127" i="87" s="1"/>
  <c r="HW17" i="87"/>
  <c r="HW76" i="87" s="1"/>
  <c r="HW75" i="87" s="1"/>
  <c r="HU128" i="87"/>
  <c r="Z10" i="113"/>
  <c r="X15" i="113"/>
  <c r="HU154" i="87" l="1"/>
  <c r="HV27" i="87"/>
  <c r="HV26" i="87"/>
  <c r="HW12" i="87"/>
  <c r="HW25" i="87" s="1"/>
  <c r="HW102" i="87"/>
  <c r="HW101" i="87" s="1"/>
  <c r="HU80" i="87"/>
  <c r="HU81" i="87" s="1"/>
  <c r="HU83" i="87" s="1"/>
  <c r="HU111" i="87"/>
  <c r="HU107" i="87"/>
  <c r="HU108" i="87" s="1"/>
  <c r="HU31" i="87"/>
  <c r="HU41" i="87" s="1"/>
  <c r="HV154" i="87"/>
  <c r="HV24" i="87"/>
  <c r="HW129" i="87"/>
  <c r="HW113" i="87"/>
  <c r="HW43" i="87"/>
  <c r="HV128" i="87"/>
  <c r="HX63" i="87"/>
  <c r="HX127" i="87" s="1"/>
  <c r="HX17" i="87"/>
  <c r="HX76" i="87" s="1"/>
  <c r="HX75" i="87" s="1"/>
  <c r="HY7" i="87"/>
  <c r="HX61" i="87"/>
  <c r="HX45" i="87"/>
  <c r="HX59" i="87"/>
  <c r="HX126" i="87" s="1"/>
  <c r="Y15" i="113"/>
  <c r="AA10" i="113"/>
  <c r="HW26" i="87" l="1"/>
  <c r="HW27" i="87"/>
  <c r="HX12" i="87"/>
  <c r="HX25" i="87" s="1"/>
  <c r="HX102" i="87"/>
  <c r="HX101" i="87" s="1"/>
  <c r="HW154" i="87"/>
  <c r="HV107" i="87"/>
  <c r="HV108" i="87" s="1"/>
  <c r="HV80" i="87"/>
  <c r="HV81" i="87" s="1"/>
  <c r="HV83" i="87" s="1"/>
  <c r="HV111" i="87"/>
  <c r="HV31" i="87"/>
  <c r="HV41" i="87" s="1"/>
  <c r="HY63" i="87"/>
  <c r="HY127" i="87" s="1"/>
  <c r="HY59" i="87"/>
  <c r="HY126" i="87" s="1"/>
  <c r="HZ7" i="87"/>
  <c r="HY61" i="87"/>
  <c r="HY17" i="87"/>
  <c r="HY76" i="87" s="1"/>
  <c r="HY75" i="87" s="1"/>
  <c r="HY45" i="87"/>
  <c r="HX129" i="87"/>
  <c r="HX113" i="87"/>
  <c r="HX43" i="87"/>
  <c r="HW128" i="87"/>
  <c r="AB10" i="113"/>
  <c r="Z15" i="113"/>
  <c r="HX26" i="87" l="1"/>
  <c r="HW24" i="87"/>
  <c r="HW107" i="87" s="1"/>
  <c r="HW108" i="87" s="1"/>
  <c r="HX27" i="87"/>
  <c r="HX24" i="87" s="1"/>
  <c r="HY12" i="87"/>
  <c r="HX154" i="87" s="1"/>
  <c r="HY102" i="87"/>
  <c r="HY101" i="87" s="1"/>
  <c r="HY26" i="87"/>
  <c r="HY27" i="87"/>
  <c r="HY113" i="87"/>
  <c r="HY43" i="87"/>
  <c r="HY129" i="87"/>
  <c r="HZ61" i="87"/>
  <c r="HZ59" i="87"/>
  <c r="HZ126" i="87" s="1"/>
  <c r="HZ45" i="87"/>
  <c r="HZ17" i="87"/>
  <c r="HZ76" i="87" s="1"/>
  <c r="HZ75" i="87" s="1"/>
  <c r="IA7" i="87"/>
  <c r="HZ63" i="87"/>
  <c r="HZ127" i="87" s="1"/>
  <c r="HX128" i="87"/>
  <c r="AA15" i="113"/>
  <c r="AC10" i="113"/>
  <c r="HY25" i="87" l="1"/>
  <c r="HW31" i="87"/>
  <c r="HW41" i="87" s="1"/>
  <c r="HW111" i="87"/>
  <c r="HW80" i="87"/>
  <c r="HW81" i="87" s="1"/>
  <c r="HW83" i="87" s="1"/>
  <c r="HZ12" i="87"/>
  <c r="HZ26" i="87" s="1"/>
  <c r="HZ102" i="87"/>
  <c r="HZ101" i="87" s="1"/>
  <c r="HX111" i="87"/>
  <c r="HX107" i="87"/>
  <c r="HX108" i="87" s="1"/>
  <c r="HX80" i="87"/>
  <c r="HX81" i="87" s="1"/>
  <c r="HX83" i="87" s="1"/>
  <c r="HX31" i="87"/>
  <c r="HX41" i="87" s="1"/>
  <c r="HZ25" i="87"/>
  <c r="HZ27" i="87"/>
  <c r="HY24" i="87"/>
  <c r="HY128" i="87"/>
  <c r="IA45" i="87"/>
  <c r="IA17" i="87"/>
  <c r="IA76" i="87" s="1"/>
  <c r="IA75" i="87" s="1"/>
  <c r="IB7" i="87"/>
  <c r="IA63" i="87"/>
  <c r="IA127" i="87" s="1"/>
  <c r="IA59" i="87"/>
  <c r="IA126" i="87" s="1"/>
  <c r="IA61" i="87"/>
  <c r="HZ129" i="87"/>
  <c r="HZ43" i="87"/>
  <c r="HZ113" i="87"/>
  <c r="AD10" i="113"/>
  <c r="AB15" i="113"/>
  <c r="HY154" i="87" l="1"/>
  <c r="IA12" i="87"/>
  <c r="IA25" i="87" s="1"/>
  <c r="IA102" i="87"/>
  <c r="IA101" i="87" s="1"/>
  <c r="HZ154" i="87"/>
  <c r="HY107" i="87"/>
  <c r="HY108" i="87" s="1"/>
  <c r="HY80" i="87"/>
  <c r="HY81" i="87" s="1"/>
  <c r="HY83" i="87" s="1"/>
  <c r="HY111" i="87"/>
  <c r="HY31" i="87"/>
  <c r="HY41" i="87" s="1"/>
  <c r="HZ24" i="87"/>
  <c r="HZ128" i="87"/>
  <c r="IB45" i="87"/>
  <c r="IB63" i="87"/>
  <c r="IB127" i="87" s="1"/>
  <c r="IB59" i="87"/>
  <c r="IB126" i="87" s="1"/>
  <c r="IB17" i="87"/>
  <c r="IB76" i="87" s="1"/>
  <c r="IB75" i="87" s="1"/>
  <c r="IC7" i="87"/>
  <c r="IB61" i="87"/>
  <c r="IA129" i="87"/>
  <c r="IA113" i="87"/>
  <c r="IA43" i="87"/>
  <c r="AC15" i="113"/>
  <c r="AE10" i="113"/>
  <c r="IA26" i="87" l="1"/>
  <c r="IA27" i="87"/>
  <c r="IA24" i="87" s="1"/>
  <c r="IB12" i="87"/>
  <c r="IB25" i="87" s="1"/>
  <c r="IB102" i="87"/>
  <c r="IB101" i="87" s="1"/>
  <c r="HZ107" i="87"/>
  <c r="HZ108" i="87" s="1"/>
  <c r="HZ80" i="87"/>
  <c r="HZ81" i="87" s="1"/>
  <c r="HZ83" i="87" s="1"/>
  <c r="HZ111" i="87"/>
  <c r="HZ31" i="87"/>
  <c r="HZ41" i="87" s="1"/>
  <c r="IA128" i="87"/>
  <c r="IB113" i="87"/>
  <c r="IB129" i="87"/>
  <c r="IB43" i="87"/>
  <c r="IC59" i="87"/>
  <c r="IC126" i="87" s="1"/>
  <c r="IC63" i="87"/>
  <c r="IC127" i="87" s="1"/>
  <c r="IC61" i="87"/>
  <c r="IC45" i="87"/>
  <c r="ID7" i="87"/>
  <c r="IC17" i="87"/>
  <c r="IC76" i="87" s="1"/>
  <c r="IC75" i="87" s="1"/>
  <c r="AF10" i="113"/>
  <c r="AD15" i="113"/>
  <c r="IB26" i="87" l="1"/>
  <c r="IA154" i="87"/>
  <c r="IB27" i="87"/>
  <c r="IB24" i="87" s="1"/>
  <c r="IC12" i="87"/>
  <c r="IC27" i="87" s="1"/>
  <c r="IC102" i="87"/>
  <c r="IC101" i="87" s="1"/>
  <c r="IA107" i="87"/>
  <c r="IA108" i="87" s="1"/>
  <c r="IA111" i="87"/>
  <c r="IA80" i="87"/>
  <c r="IA81" i="87" s="1"/>
  <c r="IA83" i="87" s="1"/>
  <c r="IA31" i="87"/>
  <c r="IA41" i="87" s="1"/>
  <c r="IB154" i="87"/>
  <c r="ID61" i="87"/>
  <c r="IE7" i="87"/>
  <c r="ID45" i="87"/>
  <c r="ID59" i="87"/>
  <c r="ID126" i="87" s="1"/>
  <c r="ID17" i="87"/>
  <c r="ID76" i="87" s="1"/>
  <c r="ID75" i="87" s="1"/>
  <c r="ID63" i="87"/>
  <c r="ID127" i="87" s="1"/>
  <c r="IC129" i="87"/>
  <c r="IC113" i="87"/>
  <c r="IC43" i="87"/>
  <c r="IB128" i="87"/>
  <c r="AE15" i="113"/>
  <c r="AG10" i="113"/>
  <c r="IC26" i="87" l="1"/>
  <c r="IC25" i="87"/>
  <c r="IC24" i="87" s="1"/>
  <c r="ID12" i="87"/>
  <c r="ID25" i="87" s="1"/>
  <c r="ID102" i="87"/>
  <c r="ID101" i="87" s="1"/>
  <c r="IB111" i="87"/>
  <c r="IB107" i="87"/>
  <c r="IB108" i="87" s="1"/>
  <c r="IB80" i="87"/>
  <c r="IB81" i="87" s="1"/>
  <c r="IB83" i="87" s="1"/>
  <c r="IB31" i="87"/>
  <c r="IB41" i="87" s="1"/>
  <c r="ID113" i="87"/>
  <c r="ID43" i="87"/>
  <c r="ID129" i="87"/>
  <c r="IE59" i="87"/>
  <c r="IE126" i="87" s="1"/>
  <c r="IE61" i="87"/>
  <c r="IE63" i="87"/>
  <c r="IE127" i="87" s="1"/>
  <c r="IE17" i="87"/>
  <c r="IE76" i="87" s="1"/>
  <c r="IE75" i="87" s="1"/>
  <c r="IF7" i="87"/>
  <c r="IE45" i="87"/>
  <c r="IC128" i="87"/>
  <c r="AH10" i="113"/>
  <c r="AF15" i="113"/>
  <c r="IC154" i="87" l="1"/>
  <c r="ID27" i="87"/>
  <c r="ID26" i="87"/>
  <c r="ID24" i="87" s="1"/>
  <c r="IE12" i="87"/>
  <c r="IE25" i="87" s="1"/>
  <c r="IE102" i="87"/>
  <c r="IE101" i="87" s="1"/>
  <c r="IE27" i="87"/>
  <c r="ID154" i="87"/>
  <c r="IE26" i="87"/>
  <c r="IC80" i="87"/>
  <c r="IC81" i="87" s="1"/>
  <c r="IC83" i="87" s="1"/>
  <c r="IC107" i="87"/>
  <c r="IC108" i="87" s="1"/>
  <c r="IC111" i="87"/>
  <c r="IC31" i="87"/>
  <c r="IC41" i="87" s="1"/>
  <c r="IE43" i="87"/>
  <c r="IE129" i="87"/>
  <c r="IE113" i="87"/>
  <c r="IF63" i="87"/>
  <c r="IF127" i="87" s="1"/>
  <c r="IF61" i="87"/>
  <c r="IF17" i="87"/>
  <c r="IF76" i="87" s="1"/>
  <c r="IF75" i="87" s="1"/>
  <c r="IG7" i="87"/>
  <c r="IF59" i="87"/>
  <c r="IF126" i="87" s="1"/>
  <c r="IF45" i="87"/>
  <c r="ID128" i="87"/>
  <c r="AG15" i="113"/>
  <c r="AI10" i="113"/>
  <c r="IF12" i="87" l="1"/>
  <c r="IF27" i="87" s="1"/>
  <c r="IF102" i="87"/>
  <c r="IF101" i="87" s="1"/>
  <c r="IE154" i="87"/>
  <c r="ID80" i="87"/>
  <c r="ID81" i="87" s="1"/>
  <c r="ID83" i="87" s="1"/>
  <c r="ID107" i="87"/>
  <c r="ID108" i="87" s="1"/>
  <c r="ID111" i="87"/>
  <c r="ID31" i="87"/>
  <c r="ID41" i="87" s="1"/>
  <c r="IE24" i="87"/>
  <c r="IF113" i="87"/>
  <c r="IF43" i="87"/>
  <c r="IF129" i="87"/>
  <c r="IE128" i="87"/>
  <c r="IG59" i="87"/>
  <c r="IG126" i="87" s="1"/>
  <c r="IG45" i="87"/>
  <c r="IG61" i="87"/>
  <c r="IG63" i="87"/>
  <c r="IG127" i="87" s="1"/>
  <c r="IG17" i="87"/>
  <c r="IG76" i="87" s="1"/>
  <c r="IG75" i="87" s="1"/>
  <c r="AJ10" i="113"/>
  <c r="AH15" i="113"/>
  <c r="IF26" i="87" l="1"/>
  <c r="IF25" i="87"/>
  <c r="IG12" i="87"/>
  <c r="IG25" i="87" s="1"/>
  <c r="IG102" i="87"/>
  <c r="IG101" i="87" s="1"/>
  <c r="IE111" i="87"/>
  <c r="IE107" i="87"/>
  <c r="IE108" i="87" s="1"/>
  <c r="IE80" i="87"/>
  <c r="IE81" i="87" s="1"/>
  <c r="IE83" i="87" s="1"/>
  <c r="IE31" i="87"/>
  <c r="IE41" i="87" s="1"/>
  <c r="IF128" i="87"/>
  <c r="IG113" i="87"/>
  <c r="IG43" i="87"/>
  <c r="IG129" i="87"/>
  <c r="AI15" i="113"/>
  <c r="AK10" i="113"/>
  <c r="IG27" i="87" l="1"/>
  <c r="IG26" i="87"/>
  <c r="IF154" i="87"/>
  <c r="IF24" i="87"/>
  <c r="IF107" i="87" s="1"/>
  <c r="IF108" i="87" s="1"/>
  <c r="IG24" i="87"/>
  <c r="IG128" i="87"/>
  <c r="AL10" i="113"/>
  <c r="AJ15" i="113"/>
  <c r="IF80" i="87" l="1"/>
  <c r="IF81" i="87" s="1"/>
  <c r="IF83" i="87" s="1"/>
  <c r="IF31" i="87"/>
  <c r="IF41" i="87" s="1"/>
  <c r="IF111" i="87"/>
  <c r="IG107" i="87"/>
  <c r="IG108" i="87" s="1"/>
  <c r="IG111" i="87"/>
  <c r="IG80" i="87"/>
  <c r="IG81" i="87" s="1"/>
  <c r="IG83" i="87" s="1"/>
  <c r="IG31" i="87"/>
  <c r="IG41" i="87" s="1"/>
  <c r="AK15" i="113"/>
  <c r="AM10" i="113"/>
  <c r="AN10" i="113" l="1"/>
  <c r="AL15" i="113"/>
  <c r="AM15" i="113" l="1"/>
  <c r="AO10" i="113"/>
  <c r="AP10" i="113" l="1"/>
  <c r="AN15" i="113"/>
  <c r="AO15" i="113" l="1"/>
  <c r="AQ10" i="113"/>
  <c r="AR10" i="113" l="1"/>
  <c r="AP15" i="113"/>
  <c r="AQ15" i="113" l="1"/>
  <c r="AS10" i="113"/>
  <c r="AT10" i="113" l="1"/>
  <c r="AR15" i="113"/>
  <c r="AS15" i="113" l="1"/>
  <c r="AU10" i="113"/>
  <c r="AV10" i="113" l="1"/>
  <c r="AT15" i="113"/>
  <c r="AU15" i="113" l="1"/>
  <c r="AW10" i="113"/>
  <c r="AX10" i="113" l="1"/>
  <c r="AV15" i="113"/>
  <c r="AW15" i="113" l="1"/>
  <c r="AY10" i="113"/>
  <c r="AZ10" i="113" l="1"/>
  <c r="AX15" i="113"/>
  <c r="AY15" i="113" l="1"/>
  <c r="BA10" i="113"/>
  <c r="BB10" i="113" l="1"/>
  <c r="AZ15" i="113"/>
  <c r="BA15" i="113" l="1"/>
  <c r="BC10" i="113"/>
  <c r="BD10" i="113" l="1"/>
  <c r="BB15" i="113"/>
  <c r="BC15" i="113" l="1"/>
  <c r="BE10" i="113"/>
  <c r="BF10" i="113" l="1"/>
  <c r="BD15" i="113"/>
  <c r="BE15" i="113" l="1"/>
  <c r="BG10" i="113"/>
  <c r="BH10" i="113" l="1"/>
  <c r="BF15" i="113"/>
  <c r="BG15" i="113" l="1"/>
  <c r="BI10" i="113"/>
  <c r="BJ10" i="113" l="1"/>
  <c r="BH15" i="113"/>
  <c r="BI15" i="113" l="1"/>
  <c r="BK10" i="113"/>
  <c r="BL10" i="113" l="1"/>
  <c r="BJ15" i="113"/>
  <c r="BK15" i="113" l="1"/>
  <c r="BM10" i="113"/>
  <c r="BN10" i="113" l="1"/>
  <c r="BL15" i="113"/>
  <c r="BM15" i="113" l="1"/>
  <c r="BO10" i="113"/>
  <c r="BP10" i="113" l="1"/>
  <c r="BN15" i="113"/>
  <c r="BO15" i="113" l="1"/>
  <c r="BQ10" i="113"/>
  <c r="BR10" i="113" l="1"/>
  <c r="BP15" i="113"/>
  <c r="BQ15" i="113" l="1"/>
  <c r="BS10" i="113"/>
  <c r="BT10" i="113" l="1"/>
  <c r="BR15" i="113"/>
  <c r="BS15" i="113" l="1"/>
  <c r="BU10" i="113"/>
  <c r="BV10" i="113" l="1"/>
  <c r="BT15" i="113"/>
  <c r="BU15" i="113" l="1"/>
  <c r="BW10" i="113"/>
  <c r="BX10" i="113" l="1"/>
  <c r="BV15" i="113"/>
  <c r="BW15" i="113" l="1"/>
  <c r="BY10" i="113"/>
  <c r="BZ10" i="113" l="1"/>
  <c r="BX15" i="113"/>
  <c r="BY15" i="113" l="1"/>
  <c r="CA10" i="113"/>
  <c r="CB10" i="113" l="1"/>
  <c r="BZ15" i="113"/>
  <c r="CA15" i="113" l="1"/>
  <c r="CC10" i="113"/>
  <c r="CD10" i="113" l="1"/>
  <c r="CB15" i="113"/>
  <c r="CC15" i="113" l="1"/>
  <c r="CE10" i="113"/>
  <c r="CF10" i="113" l="1"/>
  <c r="CD15" i="113"/>
  <c r="CE15" i="113" l="1"/>
  <c r="CG10" i="113"/>
  <c r="CH10" i="113" l="1"/>
  <c r="CF15" i="113"/>
  <c r="CG15" i="113" l="1"/>
  <c r="CI10" i="113"/>
  <c r="CJ10" i="113" l="1"/>
  <c r="CH15" i="113"/>
  <c r="CI15" i="113" l="1"/>
  <c r="CK10" i="113"/>
  <c r="CL10" i="113" l="1"/>
  <c r="CJ15" i="113"/>
  <c r="CK15" i="113" l="1"/>
  <c r="CM10" i="113"/>
  <c r="CN10" i="113" l="1"/>
  <c r="CL15" i="113"/>
  <c r="CM15" i="113" l="1"/>
  <c r="CO10" i="113"/>
  <c r="CP10" i="113" l="1"/>
  <c r="CN15" i="113"/>
  <c r="CO15" i="113" l="1"/>
  <c r="CQ10" i="113"/>
  <c r="CR10" i="113" l="1"/>
  <c r="CP15" i="113"/>
  <c r="CQ15" i="113" l="1"/>
  <c r="CS10" i="113"/>
  <c r="CT10" i="113" l="1"/>
  <c r="CR15" i="113"/>
  <c r="CS15" i="113" l="1"/>
  <c r="CU10" i="113"/>
  <c r="CV10" i="113" l="1"/>
  <c r="CT15" i="113"/>
  <c r="CU15" i="113" l="1"/>
  <c r="CW10" i="113"/>
  <c r="CX10" i="113" l="1"/>
  <c r="CV15" i="113"/>
  <c r="CW15" i="113" l="1"/>
  <c r="CY10" i="113"/>
  <c r="CZ10" i="113" l="1"/>
  <c r="CX15" i="113"/>
  <c r="CY15" i="113" l="1"/>
  <c r="DA10" i="113"/>
  <c r="DB10" i="113" l="1"/>
  <c r="CZ15" i="113"/>
  <c r="DA15" i="113" l="1"/>
  <c r="DC10" i="113"/>
  <c r="DD10" i="113" l="1"/>
  <c r="DB15" i="113"/>
  <c r="DC15" i="113" l="1"/>
  <c r="DE10" i="113"/>
  <c r="DF10" i="113" l="1"/>
  <c r="DD15" i="113"/>
  <c r="DE15" i="113" l="1"/>
  <c r="DG10" i="113"/>
  <c r="DH10" i="113" l="1"/>
  <c r="DF15" i="113"/>
  <c r="DG15" i="113" l="1"/>
  <c r="DI10" i="113"/>
  <c r="DJ10" i="113" l="1"/>
  <c r="DH15" i="113"/>
  <c r="DI15" i="113" l="1"/>
  <c r="DK10" i="113"/>
  <c r="DL10" i="113" l="1"/>
  <c r="DJ15" i="113"/>
  <c r="DK15" i="113" l="1"/>
  <c r="DM10" i="113"/>
  <c r="DN10" i="113" l="1"/>
  <c r="DL15" i="113"/>
  <c r="DM15" i="113" l="1"/>
  <c r="DO10" i="113"/>
  <c r="DP10" i="113" l="1"/>
  <c r="DN15" i="113"/>
  <c r="DO15" i="113" l="1"/>
  <c r="DQ10" i="113"/>
  <c r="DR10" i="113" l="1"/>
  <c r="DP15" i="113"/>
  <c r="DQ15" i="113" l="1"/>
  <c r="DS10" i="113"/>
  <c r="DT10" i="113" l="1"/>
  <c r="DR15" i="113"/>
  <c r="DS15" i="113" l="1"/>
  <c r="DU10" i="113"/>
  <c r="DV10" i="113" l="1"/>
  <c r="DT15" i="113"/>
  <c r="DU15" i="113" l="1"/>
  <c r="DW10" i="113"/>
  <c r="DX10" i="113" l="1"/>
  <c r="DV15" i="113"/>
  <c r="DW15" i="113" l="1"/>
  <c r="DY10" i="113"/>
  <c r="DZ10" i="113" l="1"/>
  <c r="DX15" i="113"/>
  <c r="DY15" i="113" l="1"/>
  <c r="EA10" i="113"/>
  <c r="EB10" i="113" l="1"/>
  <c r="DZ15" i="113"/>
  <c r="EA15" i="113" l="1"/>
  <c r="EC10" i="113"/>
  <c r="ED10" i="113" l="1"/>
  <c r="EB15" i="113"/>
  <c r="EC15" i="113" l="1"/>
  <c r="EE10" i="113"/>
  <c r="EF10" i="113" l="1"/>
  <c r="ED15" i="113"/>
  <c r="EE15" i="113" l="1"/>
  <c r="EG10" i="113"/>
  <c r="EH10" i="113" l="1"/>
  <c r="EF15" i="113"/>
  <c r="EG15" i="113" l="1"/>
  <c r="EI10" i="113"/>
  <c r="EJ10" i="113" l="1"/>
  <c r="EH15" i="113"/>
  <c r="EI15" i="113" l="1"/>
  <c r="EK10" i="113"/>
  <c r="EL10" i="113" l="1"/>
  <c r="EJ15" i="113"/>
  <c r="EK15" i="113" l="1"/>
  <c r="EM10" i="113"/>
  <c r="EN10" i="113" l="1"/>
  <c r="EL15" i="113"/>
  <c r="EM15" i="113" l="1"/>
  <c r="EO10" i="113"/>
  <c r="EP10" i="113" l="1"/>
  <c r="EN15" i="113"/>
  <c r="EO15" i="113" l="1"/>
  <c r="EQ10" i="113"/>
  <c r="ER10" i="113" l="1"/>
  <c r="EP15" i="113"/>
  <c r="EQ15" i="113" l="1"/>
  <c r="ES10" i="113"/>
  <c r="ET10" i="113" l="1"/>
  <c r="ER15" i="113"/>
  <c r="ES15" i="113" l="1"/>
  <c r="EU10" i="113"/>
  <c r="EV10" i="113" l="1"/>
  <c r="ET15" i="113"/>
  <c r="EU15" i="113" l="1"/>
  <c r="EW10" i="113"/>
  <c r="EX10" i="113" l="1"/>
  <c r="EV15" i="113"/>
  <c r="EW15" i="113" l="1"/>
  <c r="EY10" i="113"/>
  <c r="EZ10" i="113" l="1"/>
  <c r="EX15" i="113"/>
  <c r="EY15" i="113" l="1"/>
  <c r="FA10" i="113"/>
  <c r="FB10" i="113" l="1"/>
  <c r="EZ15" i="113"/>
  <c r="FA15" i="113" l="1"/>
  <c r="FC10" i="113"/>
  <c r="FD10" i="113" l="1"/>
  <c r="FB15" i="113"/>
  <c r="FC15" i="113" l="1"/>
  <c r="FE10" i="113"/>
  <c r="FF10" i="113" l="1"/>
  <c r="FD15" i="113"/>
  <c r="FE15" i="113" l="1"/>
  <c r="FG10" i="113"/>
  <c r="FH10" i="113" l="1"/>
  <c r="FF15" i="113"/>
  <c r="FG15" i="113" l="1"/>
  <c r="FI10" i="113"/>
  <c r="FJ10" i="113" l="1"/>
  <c r="FH15" i="113"/>
  <c r="FI15" i="113" l="1"/>
  <c r="FK10" i="113"/>
  <c r="FL10" i="113" l="1"/>
  <c r="FJ15" i="113"/>
  <c r="FK15" i="113" l="1"/>
  <c r="FM10" i="113"/>
  <c r="FN10" i="113" l="1"/>
  <c r="FL15" i="113"/>
  <c r="FM15" i="113" l="1"/>
  <c r="FO10" i="113"/>
  <c r="FP10" i="113" l="1"/>
  <c r="FN15" i="113"/>
  <c r="FO15" i="113" l="1"/>
  <c r="FQ10" i="113"/>
  <c r="FR10" i="113" l="1"/>
  <c r="FP15" i="113"/>
  <c r="FQ15" i="113" l="1"/>
  <c r="FS10" i="113"/>
  <c r="FT10" i="113" l="1"/>
  <c r="FR15" i="113"/>
  <c r="FS15" i="113" l="1"/>
  <c r="FU10" i="113"/>
  <c r="FV10" i="113" l="1"/>
  <c r="FT15" i="113"/>
  <c r="FU15" i="113" l="1"/>
  <c r="FW10" i="113"/>
  <c r="FX10" i="113" l="1"/>
  <c r="FV15" i="113"/>
  <c r="FW15" i="113" l="1"/>
  <c r="FY10" i="113"/>
  <c r="M12" i="112"/>
  <c r="M12" i="106"/>
  <c r="M12" i="100"/>
  <c r="FZ10" i="113" l="1"/>
  <c r="FX15" i="113"/>
  <c r="M37" i="112"/>
  <c r="M36" i="112"/>
  <c r="M35" i="112"/>
  <c r="M18" i="109"/>
  <c r="M12" i="109" s="1"/>
  <c r="M35" i="106"/>
  <c r="M37" i="106"/>
  <c r="M36" i="106"/>
  <c r="M37" i="100"/>
  <c r="M36" i="100"/>
  <c r="M35" i="100"/>
  <c r="O67" i="112" l="1"/>
  <c r="B19" i="114" s="1"/>
  <c r="O67" i="115"/>
  <c r="FY15" i="113"/>
  <c r="GA10" i="113"/>
  <c r="N12" i="112"/>
  <c r="M37" i="109"/>
  <c r="M36" i="109"/>
  <c r="M35" i="109"/>
  <c r="N12" i="106"/>
  <c r="N12" i="100"/>
  <c r="B17" i="113" l="1"/>
  <c r="P67" i="112"/>
  <c r="B20" i="114" s="1"/>
  <c r="P67" i="115"/>
  <c r="P17" i="113"/>
  <c r="Q17" i="113" s="1"/>
  <c r="F19" i="114"/>
  <c r="GB10" i="113"/>
  <c r="FZ15" i="113"/>
  <c r="N35" i="112"/>
  <c r="N36" i="112"/>
  <c r="N37" i="112"/>
  <c r="N18" i="109"/>
  <c r="N12" i="109" s="1"/>
  <c r="N37" i="106"/>
  <c r="N36" i="106"/>
  <c r="N35" i="106"/>
  <c r="N37" i="100"/>
  <c r="N36" i="100"/>
  <c r="N35" i="100"/>
  <c r="B18" i="113" l="1"/>
  <c r="Q18" i="113" s="1"/>
  <c r="R18" i="113" s="1"/>
  <c r="S18" i="113" s="1"/>
  <c r="T18" i="113" s="1"/>
  <c r="U18" i="113" s="1"/>
  <c r="V18" i="113" s="1"/>
  <c r="W18" i="113" s="1"/>
  <c r="X18" i="113" s="1"/>
  <c r="Y18" i="113" s="1"/>
  <c r="Z18" i="113" s="1"/>
  <c r="AA18" i="113" s="1"/>
  <c r="AB18" i="113" s="1"/>
  <c r="AC18" i="113" s="1"/>
  <c r="AD18" i="113" s="1"/>
  <c r="AE18" i="113" s="1"/>
  <c r="AF18" i="113" s="1"/>
  <c r="AG18" i="113" s="1"/>
  <c r="AH18" i="113" s="1"/>
  <c r="AI18" i="113" s="1"/>
  <c r="AJ18" i="113" s="1"/>
  <c r="AK18" i="113" s="1"/>
  <c r="AL18" i="113" s="1"/>
  <c r="AM18" i="113" s="1"/>
  <c r="AN18" i="113" s="1"/>
  <c r="AO18" i="113" s="1"/>
  <c r="AP18" i="113" s="1"/>
  <c r="AQ18" i="113" s="1"/>
  <c r="AR18" i="113" s="1"/>
  <c r="AS18" i="113" s="1"/>
  <c r="AT18" i="113" s="1"/>
  <c r="AU18" i="113" s="1"/>
  <c r="AV18" i="113" s="1"/>
  <c r="AW18" i="113" s="1"/>
  <c r="AX18" i="113" s="1"/>
  <c r="AY18" i="113" s="1"/>
  <c r="AZ18" i="113" s="1"/>
  <c r="BA18" i="113" s="1"/>
  <c r="BB18" i="113" s="1"/>
  <c r="BC18" i="113" s="1"/>
  <c r="BD18" i="113" s="1"/>
  <c r="BE18" i="113" s="1"/>
  <c r="BF18" i="113" s="1"/>
  <c r="BG18" i="113" s="1"/>
  <c r="BH18" i="113" s="1"/>
  <c r="BI18" i="113" s="1"/>
  <c r="BJ18" i="113" s="1"/>
  <c r="BK18" i="113" s="1"/>
  <c r="BL18" i="113" s="1"/>
  <c r="BM18" i="113" s="1"/>
  <c r="BN18" i="113" s="1"/>
  <c r="BO18" i="113" s="1"/>
  <c r="BP18" i="113" s="1"/>
  <c r="BQ18" i="113" s="1"/>
  <c r="BR18" i="113" s="1"/>
  <c r="BS18" i="113" s="1"/>
  <c r="BT18" i="113" s="1"/>
  <c r="BU18" i="113" s="1"/>
  <c r="BV18" i="113" s="1"/>
  <c r="BW18" i="113" s="1"/>
  <c r="BX18" i="113" s="1"/>
  <c r="BY18" i="113" s="1"/>
  <c r="BZ18" i="113" s="1"/>
  <c r="CA18" i="113" s="1"/>
  <c r="CB18" i="113" s="1"/>
  <c r="CC18" i="113" s="1"/>
  <c r="CD18" i="113" s="1"/>
  <c r="CE18" i="113" s="1"/>
  <c r="CF18" i="113" s="1"/>
  <c r="CG18" i="113" s="1"/>
  <c r="CH18" i="113" s="1"/>
  <c r="CI18" i="113" s="1"/>
  <c r="CJ18" i="113" s="1"/>
  <c r="CK18" i="113" s="1"/>
  <c r="CL18" i="113" s="1"/>
  <c r="CM18" i="113" s="1"/>
  <c r="CN18" i="113" s="1"/>
  <c r="CO18" i="113" s="1"/>
  <c r="CP18" i="113" s="1"/>
  <c r="CQ18" i="113" s="1"/>
  <c r="CR18" i="113" s="1"/>
  <c r="CS18" i="113" s="1"/>
  <c r="CT18" i="113" s="1"/>
  <c r="CU18" i="113" s="1"/>
  <c r="CV18" i="113" s="1"/>
  <c r="CW18" i="113" s="1"/>
  <c r="CX18" i="113" s="1"/>
  <c r="CY18" i="113" s="1"/>
  <c r="CZ18" i="113" s="1"/>
  <c r="DA18" i="113" s="1"/>
  <c r="DB18" i="113" s="1"/>
  <c r="DC18" i="113" s="1"/>
  <c r="DD18" i="113" s="1"/>
  <c r="DE18" i="113" s="1"/>
  <c r="DF18" i="113" s="1"/>
  <c r="DG18" i="113" s="1"/>
  <c r="DH18" i="113" s="1"/>
  <c r="DI18" i="113" s="1"/>
  <c r="DJ18" i="113" s="1"/>
  <c r="DK18" i="113" s="1"/>
  <c r="DL18" i="113" s="1"/>
  <c r="DM18" i="113" s="1"/>
  <c r="DN18" i="113" s="1"/>
  <c r="DO18" i="113" s="1"/>
  <c r="DP18" i="113" s="1"/>
  <c r="DQ18" i="113" s="1"/>
  <c r="DR18" i="113" s="1"/>
  <c r="DS18" i="113" s="1"/>
  <c r="DT18" i="113" s="1"/>
  <c r="DU18" i="113" s="1"/>
  <c r="DV18" i="113" s="1"/>
  <c r="DW18" i="113" s="1"/>
  <c r="DX18" i="113" s="1"/>
  <c r="DY18" i="113" s="1"/>
  <c r="DZ18" i="113" s="1"/>
  <c r="EA18" i="113" s="1"/>
  <c r="EB18" i="113" s="1"/>
  <c r="EC18" i="113" s="1"/>
  <c r="ED18" i="113" s="1"/>
  <c r="EE18" i="113" s="1"/>
  <c r="EF18" i="113" s="1"/>
  <c r="EG18" i="113" s="1"/>
  <c r="EH18" i="113" s="1"/>
  <c r="EI18" i="113" s="1"/>
  <c r="EJ18" i="113" s="1"/>
  <c r="EK18" i="113" s="1"/>
  <c r="EL18" i="113" s="1"/>
  <c r="EM18" i="113" s="1"/>
  <c r="EN18" i="113" s="1"/>
  <c r="EO18" i="113" s="1"/>
  <c r="EP18" i="113" s="1"/>
  <c r="EQ18" i="113" s="1"/>
  <c r="ER18" i="113" s="1"/>
  <c r="ES18" i="113" s="1"/>
  <c r="ET18" i="113" s="1"/>
  <c r="EU18" i="113" s="1"/>
  <c r="EV18" i="113" s="1"/>
  <c r="EW18" i="113" s="1"/>
  <c r="EX18" i="113" s="1"/>
  <c r="EY18" i="113" s="1"/>
  <c r="EZ18" i="113" s="1"/>
  <c r="FA18" i="113" s="1"/>
  <c r="FB18" i="113" s="1"/>
  <c r="FC18" i="113" s="1"/>
  <c r="FD18" i="113" s="1"/>
  <c r="FE18" i="113" s="1"/>
  <c r="FF18" i="113" s="1"/>
  <c r="FG18" i="113" s="1"/>
  <c r="FH18" i="113" s="1"/>
  <c r="FI18" i="113" s="1"/>
  <c r="FJ18" i="113" s="1"/>
  <c r="FK18" i="113" s="1"/>
  <c r="FL18" i="113" s="1"/>
  <c r="FM18" i="113" s="1"/>
  <c r="FN18" i="113" s="1"/>
  <c r="FO18" i="113" s="1"/>
  <c r="FP18" i="113" s="1"/>
  <c r="FQ18" i="113" s="1"/>
  <c r="FR18" i="113" s="1"/>
  <c r="FS18" i="113" s="1"/>
  <c r="FT18" i="113" s="1"/>
  <c r="FU18" i="113" s="1"/>
  <c r="FV18" i="113" s="1"/>
  <c r="FW18" i="113" s="1"/>
  <c r="FX18" i="113" s="1"/>
  <c r="FY18" i="113" s="1"/>
  <c r="FZ18" i="113" s="1"/>
  <c r="GA18" i="113" s="1"/>
  <c r="GB18" i="113" s="1"/>
  <c r="GC18" i="113" s="1"/>
  <c r="GD18" i="113" s="1"/>
  <c r="GE18" i="113" s="1"/>
  <c r="GF18" i="113" s="1"/>
  <c r="GG18" i="113" s="1"/>
  <c r="GH18" i="113" s="1"/>
  <c r="GI18" i="113" s="1"/>
  <c r="GJ18" i="113" s="1"/>
  <c r="GK18" i="113" s="1"/>
  <c r="GL18" i="113" s="1"/>
  <c r="GM18" i="113" s="1"/>
  <c r="GN18" i="113" s="1"/>
  <c r="GO18" i="113" s="1"/>
  <c r="GP18" i="113" s="1"/>
  <c r="GQ18" i="113" s="1"/>
  <c r="GR18" i="113" s="1"/>
  <c r="GS18" i="113" s="1"/>
  <c r="GT18" i="113" s="1"/>
  <c r="GU18" i="113" s="1"/>
  <c r="GV18" i="113" s="1"/>
  <c r="GW18" i="113" s="1"/>
  <c r="GX18" i="113" s="1"/>
  <c r="GY18" i="113" s="1"/>
  <c r="GZ18" i="113" s="1"/>
  <c r="HA18" i="113" s="1"/>
  <c r="HB18" i="113" s="1"/>
  <c r="HC18" i="113" s="1"/>
  <c r="HD18" i="113" s="1"/>
  <c r="HE18" i="113" s="1"/>
  <c r="HF18" i="113" s="1"/>
  <c r="HG18" i="113" s="1"/>
  <c r="HH18" i="113" s="1"/>
  <c r="HI18" i="113" s="1"/>
  <c r="HJ18" i="113" s="1"/>
  <c r="P2" i="113"/>
  <c r="O55" i="112" s="1"/>
  <c r="C20" i="114"/>
  <c r="GA15" i="113"/>
  <c r="GC10" i="113"/>
  <c r="R17" i="113"/>
  <c r="O12" i="112"/>
  <c r="N37" i="109"/>
  <c r="N36" i="109"/>
  <c r="N35" i="109"/>
  <c r="O12" i="106"/>
  <c r="O12" i="100"/>
  <c r="Q2" i="113" l="1"/>
  <c r="P55" i="112" s="1"/>
  <c r="D20" i="114"/>
  <c r="P56" i="112"/>
  <c r="S17" i="113"/>
  <c r="GD10" i="113"/>
  <c r="GB15" i="113"/>
  <c r="O37" i="112"/>
  <c r="O36" i="112"/>
  <c r="O35" i="112"/>
  <c r="O18" i="109"/>
  <c r="O12" i="109" s="1"/>
  <c r="O37" i="106"/>
  <c r="O36" i="106"/>
  <c r="O35" i="106"/>
  <c r="O37" i="100"/>
  <c r="O36" i="100"/>
  <c r="O35" i="100"/>
  <c r="Q67" i="112" l="1"/>
  <c r="B21" i="114" s="1"/>
  <c r="Q67" i="115"/>
  <c r="E20" i="114"/>
  <c r="P91" i="112"/>
  <c r="GC15" i="113"/>
  <c r="GE10" i="113"/>
  <c r="T17" i="113"/>
  <c r="P12" i="112"/>
  <c r="O37" i="109"/>
  <c r="O36" i="109"/>
  <c r="O35" i="109"/>
  <c r="P12" i="106"/>
  <c r="B19" i="113" l="1"/>
  <c r="R19" i="113" s="1"/>
  <c r="S19" i="113" s="1"/>
  <c r="R67" i="112"/>
  <c r="B22" i="114" s="1"/>
  <c r="R67" i="115"/>
  <c r="P95" i="112"/>
  <c r="F20" i="114"/>
  <c r="C21" i="114" s="1"/>
  <c r="U17" i="113"/>
  <c r="GF10" i="113"/>
  <c r="GD15" i="113"/>
  <c r="P37" i="112"/>
  <c r="P36" i="112"/>
  <c r="P35" i="112"/>
  <c r="P18" i="109"/>
  <c r="P12" i="109" s="1"/>
  <c r="P37" i="106"/>
  <c r="P36" i="106"/>
  <c r="P35" i="106"/>
  <c r="B20" i="113" l="1"/>
  <c r="S20" i="113" s="1"/>
  <c r="T20" i="113" s="1"/>
  <c r="U20" i="113" s="1"/>
  <c r="V20" i="113" s="1"/>
  <c r="W20" i="113" s="1"/>
  <c r="X20" i="113" s="1"/>
  <c r="Y20" i="113" s="1"/>
  <c r="Z20" i="113" s="1"/>
  <c r="AA20" i="113" s="1"/>
  <c r="AB20" i="113" s="1"/>
  <c r="AC20" i="113" s="1"/>
  <c r="AD20" i="113" s="1"/>
  <c r="AE20" i="113" s="1"/>
  <c r="AF20" i="113" s="1"/>
  <c r="AG20" i="113" s="1"/>
  <c r="AH20" i="113" s="1"/>
  <c r="AI20" i="113" s="1"/>
  <c r="AJ20" i="113" s="1"/>
  <c r="AK20" i="113" s="1"/>
  <c r="AL20" i="113" s="1"/>
  <c r="AM20" i="113" s="1"/>
  <c r="AN20" i="113" s="1"/>
  <c r="AO20" i="113" s="1"/>
  <c r="AP20" i="113" s="1"/>
  <c r="AQ20" i="113" s="1"/>
  <c r="AR20" i="113" s="1"/>
  <c r="AS20" i="113" s="1"/>
  <c r="AT20" i="113" s="1"/>
  <c r="AU20" i="113" s="1"/>
  <c r="AV20" i="113" s="1"/>
  <c r="AW20" i="113" s="1"/>
  <c r="AX20" i="113" s="1"/>
  <c r="AY20" i="113" s="1"/>
  <c r="AZ20" i="113" s="1"/>
  <c r="BA20" i="113" s="1"/>
  <c r="BB20" i="113" s="1"/>
  <c r="BC20" i="113" s="1"/>
  <c r="BD20" i="113" s="1"/>
  <c r="BE20" i="113" s="1"/>
  <c r="BF20" i="113" s="1"/>
  <c r="BG20" i="113" s="1"/>
  <c r="BH20" i="113" s="1"/>
  <c r="BI20" i="113" s="1"/>
  <c r="BJ20" i="113" s="1"/>
  <c r="BK20" i="113" s="1"/>
  <c r="BL20" i="113" s="1"/>
  <c r="BM20" i="113" s="1"/>
  <c r="BN20" i="113" s="1"/>
  <c r="BO20" i="113" s="1"/>
  <c r="BP20" i="113" s="1"/>
  <c r="BQ20" i="113" s="1"/>
  <c r="BR20" i="113" s="1"/>
  <c r="BS20" i="113" s="1"/>
  <c r="BT20" i="113" s="1"/>
  <c r="BU20" i="113" s="1"/>
  <c r="BV20" i="113" s="1"/>
  <c r="BW20" i="113" s="1"/>
  <c r="BX20" i="113" s="1"/>
  <c r="BY20" i="113" s="1"/>
  <c r="BZ20" i="113" s="1"/>
  <c r="CA20" i="113" s="1"/>
  <c r="CB20" i="113" s="1"/>
  <c r="CC20" i="113" s="1"/>
  <c r="CD20" i="113" s="1"/>
  <c r="CE20" i="113" s="1"/>
  <c r="CF20" i="113" s="1"/>
  <c r="CG20" i="113" s="1"/>
  <c r="CH20" i="113" s="1"/>
  <c r="CI20" i="113" s="1"/>
  <c r="CJ20" i="113" s="1"/>
  <c r="CK20" i="113" s="1"/>
  <c r="CL20" i="113" s="1"/>
  <c r="CM20" i="113" s="1"/>
  <c r="CN20" i="113" s="1"/>
  <c r="CO20" i="113" s="1"/>
  <c r="CP20" i="113" s="1"/>
  <c r="CQ20" i="113" s="1"/>
  <c r="CR20" i="113" s="1"/>
  <c r="CS20" i="113" s="1"/>
  <c r="CT20" i="113" s="1"/>
  <c r="CU20" i="113" s="1"/>
  <c r="CV20" i="113" s="1"/>
  <c r="CW20" i="113" s="1"/>
  <c r="CX20" i="113" s="1"/>
  <c r="CY20" i="113" s="1"/>
  <c r="CZ20" i="113" s="1"/>
  <c r="DA20" i="113" s="1"/>
  <c r="DB20" i="113" s="1"/>
  <c r="DC20" i="113" s="1"/>
  <c r="DD20" i="113" s="1"/>
  <c r="DE20" i="113" s="1"/>
  <c r="DF20" i="113" s="1"/>
  <c r="DG20" i="113" s="1"/>
  <c r="DH20" i="113" s="1"/>
  <c r="DI20" i="113" s="1"/>
  <c r="DJ20" i="113" s="1"/>
  <c r="DK20" i="113" s="1"/>
  <c r="DL20" i="113" s="1"/>
  <c r="DM20" i="113" s="1"/>
  <c r="DN20" i="113" s="1"/>
  <c r="DO20" i="113" s="1"/>
  <c r="DP20" i="113" s="1"/>
  <c r="DQ20" i="113" s="1"/>
  <c r="DR20" i="113" s="1"/>
  <c r="DS20" i="113" s="1"/>
  <c r="DT20" i="113" s="1"/>
  <c r="DU20" i="113" s="1"/>
  <c r="DV20" i="113" s="1"/>
  <c r="DW20" i="113" s="1"/>
  <c r="DX20" i="113" s="1"/>
  <c r="DY20" i="113" s="1"/>
  <c r="DZ20" i="113" s="1"/>
  <c r="EA20" i="113" s="1"/>
  <c r="EB20" i="113" s="1"/>
  <c r="EC20" i="113" s="1"/>
  <c r="ED20" i="113" s="1"/>
  <c r="EE20" i="113" s="1"/>
  <c r="EF20" i="113" s="1"/>
  <c r="EG20" i="113" s="1"/>
  <c r="EH20" i="113" s="1"/>
  <c r="EI20" i="113" s="1"/>
  <c r="EJ20" i="113" s="1"/>
  <c r="EK20" i="113" s="1"/>
  <c r="EL20" i="113" s="1"/>
  <c r="EM20" i="113" s="1"/>
  <c r="EN20" i="113" s="1"/>
  <c r="EO20" i="113" s="1"/>
  <c r="EP20" i="113" s="1"/>
  <c r="EQ20" i="113" s="1"/>
  <c r="ER20" i="113" s="1"/>
  <c r="ES20" i="113" s="1"/>
  <c r="ET20" i="113" s="1"/>
  <c r="EU20" i="113" s="1"/>
  <c r="EV20" i="113" s="1"/>
  <c r="EW20" i="113" s="1"/>
  <c r="EX20" i="113" s="1"/>
  <c r="EY20" i="113" s="1"/>
  <c r="EZ20" i="113" s="1"/>
  <c r="FA20" i="113" s="1"/>
  <c r="FB20" i="113" s="1"/>
  <c r="FC20" i="113" s="1"/>
  <c r="FD20" i="113" s="1"/>
  <c r="FE20" i="113" s="1"/>
  <c r="FF20" i="113" s="1"/>
  <c r="FG20" i="113" s="1"/>
  <c r="FH20" i="113" s="1"/>
  <c r="FI20" i="113" s="1"/>
  <c r="FJ20" i="113" s="1"/>
  <c r="FK20" i="113" s="1"/>
  <c r="FL20" i="113" s="1"/>
  <c r="FM20" i="113" s="1"/>
  <c r="FN20" i="113" s="1"/>
  <c r="FO20" i="113" s="1"/>
  <c r="FP20" i="113" s="1"/>
  <c r="FQ20" i="113" s="1"/>
  <c r="FR20" i="113" s="1"/>
  <c r="FS20" i="113" s="1"/>
  <c r="FT20" i="113" s="1"/>
  <c r="FU20" i="113" s="1"/>
  <c r="FV20" i="113" s="1"/>
  <c r="FW20" i="113" s="1"/>
  <c r="FX20" i="113" s="1"/>
  <c r="FY20" i="113" s="1"/>
  <c r="FZ20" i="113" s="1"/>
  <c r="GA20" i="113" s="1"/>
  <c r="GB20" i="113" s="1"/>
  <c r="GC20" i="113" s="1"/>
  <c r="GD20" i="113" s="1"/>
  <c r="GE20" i="113" s="1"/>
  <c r="GF20" i="113" s="1"/>
  <c r="GG20" i="113" s="1"/>
  <c r="GH20" i="113" s="1"/>
  <c r="GI20" i="113" s="1"/>
  <c r="GJ20" i="113" s="1"/>
  <c r="GK20" i="113" s="1"/>
  <c r="GL20" i="113" s="1"/>
  <c r="GM20" i="113" s="1"/>
  <c r="GN20" i="113" s="1"/>
  <c r="GO20" i="113" s="1"/>
  <c r="GP20" i="113" s="1"/>
  <c r="GQ20" i="113" s="1"/>
  <c r="GR20" i="113" s="1"/>
  <c r="GS20" i="113" s="1"/>
  <c r="GT20" i="113" s="1"/>
  <c r="GU20" i="113" s="1"/>
  <c r="GV20" i="113" s="1"/>
  <c r="GW20" i="113" s="1"/>
  <c r="GX20" i="113" s="1"/>
  <c r="GY20" i="113" s="1"/>
  <c r="GZ20" i="113" s="1"/>
  <c r="HA20" i="113" s="1"/>
  <c r="HB20" i="113" s="1"/>
  <c r="HC20" i="113" s="1"/>
  <c r="HD20" i="113" s="1"/>
  <c r="HE20" i="113" s="1"/>
  <c r="HF20" i="113" s="1"/>
  <c r="HG20" i="113" s="1"/>
  <c r="HH20" i="113" s="1"/>
  <c r="HI20" i="113" s="1"/>
  <c r="HJ20" i="113" s="1"/>
  <c r="D21" i="114"/>
  <c r="Q56" i="112"/>
  <c r="R2" i="113"/>
  <c r="Q55" i="112" s="1"/>
  <c r="GE15" i="113"/>
  <c r="GG10" i="113"/>
  <c r="V17" i="113"/>
  <c r="T19" i="113"/>
  <c r="Q12" i="112"/>
  <c r="P37" i="109"/>
  <c r="P36" i="109"/>
  <c r="P35" i="109"/>
  <c r="Q12" i="106"/>
  <c r="E21" i="114" l="1"/>
  <c r="Q91" i="112"/>
  <c r="S2" i="113"/>
  <c r="R55" i="112" s="1"/>
  <c r="U19" i="113"/>
  <c r="W17" i="113"/>
  <c r="GH10" i="113"/>
  <c r="GF15" i="113"/>
  <c r="Q37" i="112"/>
  <c r="Q36" i="112"/>
  <c r="Q35" i="112"/>
  <c r="Q18" i="109"/>
  <c r="Q12" i="109" s="1"/>
  <c r="Q37" i="106"/>
  <c r="Q36" i="106"/>
  <c r="Q35" i="106"/>
  <c r="S67" i="112" l="1"/>
  <c r="B23" i="114" s="1"/>
  <c r="S67" i="115"/>
  <c r="Q95" i="112"/>
  <c r="F21" i="114"/>
  <c r="C22" i="114" s="1"/>
  <c r="GG15" i="113"/>
  <c r="GI10" i="113"/>
  <c r="X17" i="113"/>
  <c r="V19" i="113"/>
  <c r="R12" i="112"/>
  <c r="Q37" i="109"/>
  <c r="Q36" i="109"/>
  <c r="Q35" i="109"/>
  <c r="B21" i="113" l="1"/>
  <c r="T21" i="113" s="1"/>
  <c r="T2" i="113" s="1"/>
  <c r="S55" i="112" s="1"/>
  <c r="T67" i="112"/>
  <c r="B22" i="113" s="1"/>
  <c r="T67" i="115"/>
  <c r="D22" i="114"/>
  <c r="R56" i="112"/>
  <c r="W19" i="113"/>
  <c r="Y17" i="113"/>
  <c r="GJ10" i="113"/>
  <c r="GH15" i="113"/>
  <c r="R37" i="112"/>
  <c r="R36" i="112"/>
  <c r="R35" i="112"/>
  <c r="R18" i="109"/>
  <c r="R12" i="109" s="1"/>
  <c r="B24" i="114" l="1"/>
  <c r="E22" i="114"/>
  <c r="R91" i="112"/>
  <c r="U21" i="113"/>
  <c r="V21" i="113" s="1"/>
  <c r="W21" i="113" s="1"/>
  <c r="X21" i="113" s="1"/>
  <c r="Y21" i="113" s="1"/>
  <c r="Z21" i="113" s="1"/>
  <c r="AA21" i="113" s="1"/>
  <c r="AB21" i="113" s="1"/>
  <c r="AC21" i="113" s="1"/>
  <c r="AD21" i="113" s="1"/>
  <c r="AE21" i="113" s="1"/>
  <c r="AF21" i="113" s="1"/>
  <c r="AG21" i="113" s="1"/>
  <c r="AH21" i="113" s="1"/>
  <c r="AI21" i="113" s="1"/>
  <c r="AJ21" i="113" s="1"/>
  <c r="AK21" i="113" s="1"/>
  <c r="AL21" i="113" s="1"/>
  <c r="AM21" i="113" s="1"/>
  <c r="AN21" i="113" s="1"/>
  <c r="AO21" i="113" s="1"/>
  <c r="AP21" i="113" s="1"/>
  <c r="AQ21" i="113" s="1"/>
  <c r="AR21" i="113" s="1"/>
  <c r="AS21" i="113" s="1"/>
  <c r="AT21" i="113" s="1"/>
  <c r="AU21" i="113" s="1"/>
  <c r="AV21" i="113" s="1"/>
  <c r="AW21" i="113" s="1"/>
  <c r="AX21" i="113" s="1"/>
  <c r="AY21" i="113" s="1"/>
  <c r="AZ21" i="113" s="1"/>
  <c r="BA21" i="113" s="1"/>
  <c r="BB21" i="113" s="1"/>
  <c r="BC21" i="113" s="1"/>
  <c r="BD21" i="113" s="1"/>
  <c r="BE21" i="113" s="1"/>
  <c r="BF21" i="113" s="1"/>
  <c r="BG21" i="113" s="1"/>
  <c r="BH21" i="113" s="1"/>
  <c r="BI21" i="113" s="1"/>
  <c r="BJ21" i="113" s="1"/>
  <c r="BK21" i="113" s="1"/>
  <c r="BL21" i="113" s="1"/>
  <c r="BM21" i="113" s="1"/>
  <c r="BN21" i="113" s="1"/>
  <c r="BO21" i="113" s="1"/>
  <c r="BP21" i="113" s="1"/>
  <c r="BQ21" i="113" s="1"/>
  <c r="BR21" i="113" s="1"/>
  <c r="BS21" i="113" s="1"/>
  <c r="BT21" i="113" s="1"/>
  <c r="BU21" i="113" s="1"/>
  <c r="BV21" i="113" s="1"/>
  <c r="BW21" i="113" s="1"/>
  <c r="BX21" i="113" s="1"/>
  <c r="BY21" i="113" s="1"/>
  <c r="BZ21" i="113" s="1"/>
  <c r="CA21" i="113" s="1"/>
  <c r="CB21" i="113" s="1"/>
  <c r="CC21" i="113" s="1"/>
  <c r="CD21" i="113" s="1"/>
  <c r="CE21" i="113" s="1"/>
  <c r="CF21" i="113" s="1"/>
  <c r="CG21" i="113" s="1"/>
  <c r="CH21" i="113" s="1"/>
  <c r="CI21" i="113" s="1"/>
  <c r="CJ21" i="113" s="1"/>
  <c r="CK21" i="113" s="1"/>
  <c r="CL21" i="113" s="1"/>
  <c r="CM21" i="113" s="1"/>
  <c r="CN21" i="113" s="1"/>
  <c r="CO21" i="113" s="1"/>
  <c r="CP21" i="113" s="1"/>
  <c r="CQ21" i="113" s="1"/>
  <c r="CR21" i="113" s="1"/>
  <c r="CS21" i="113" s="1"/>
  <c r="CT21" i="113" s="1"/>
  <c r="CU21" i="113" s="1"/>
  <c r="CV21" i="113" s="1"/>
  <c r="CW21" i="113" s="1"/>
  <c r="CX21" i="113" s="1"/>
  <c r="CY21" i="113" s="1"/>
  <c r="CZ21" i="113" s="1"/>
  <c r="DA21" i="113" s="1"/>
  <c r="DB21" i="113" s="1"/>
  <c r="DC21" i="113" s="1"/>
  <c r="DD21" i="113" s="1"/>
  <c r="DE21" i="113" s="1"/>
  <c r="DF21" i="113" s="1"/>
  <c r="DG21" i="113" s="1"/>
  <c r="DH21" i="113" s="1"/>
  <c r="DI21" i="113" s="1"/>
  <c r="DJ21" i="113" s="1"/>
  <c r="DK21" i="113" s="1"/>
  <c r="DL21" i="113" s="1"/>
  <c r="DM21" i="113" s="1"/>
  <c r="DN21" i="113" s="1"/>
  <c r="DO21" i="113" s="1"/>
  <c r="DP21" i="113" s="1"/>
  <c r="DQ21" i="113" s="1"/>
  <c r="DR21" i="113" s="1"/>
  <c r="DS21" i="113" s="1"/>
  <c r="DT21" i="113" s="1"/>
  <c r="DU21" i="113" s="1"/>
  <c r="DV21" i="113" s="1"/>
  <c r="DW21" i="113" s="1"/>
  <c r="DX21" i="113" s="1"/>
  <c r="DY21" i="113" s="1"/>
  <c r="DZ21" i="113" s="1"/>
  <c r="EA21" i="113" s="1"/>
  <c r="EB21" i="113" s="1"/>
  <c r="EC21" i="113" s="1"/>
  <c r="ED21" i="113" s="1"/>
  <c r="EE21" i="113" s="1"/>
  <c r="EF21" i="113" s="1"/>
  <c r="EG21" i="113" s="1"/>
  <c r="EH21" i="113" s="1"/>
  <c r="EI21" i="113" s="1"/>
  <c r="EJ21" i="113" s="1"/>
  <c r="EK21" i="113" s="1"/>
  <c r="EL21" i="113" s="1"/>
  <c r="EM21" i="113" s="1"/>
  <c r="EN21" i="113" s="1"/>
  <c r="EO21" i="113" s="1"/>
  <c r="EP21" i="113" s="1"/>
  <c r="EQ21" i="113" s="1"/>
  <c r="ER21" i="113" s="1"/>
  <c r="ES21" i="113" s="1"/>
  <c r="ET21" i="113" s="1"/>
  <c r="EU21" i="113" s="1"/>
  <c r="EV21" i="113" s="1"/>
  <c r="EW21" i="113" s="1"/>
  <c r="EX21" i="113" s="1"/>
  <c r="EY21" i="113" s="1"/>
  <c r="EZ21" i="113" s="1"/>
  <c r="FA21" i="113" s="1"/>
  <c r="FB21" i="113" s="1"/>
  <c r="FC21" i="113" s="1"/>
  <c r="FD21" i="113" s="1"/>
  <c r="FE21" i="113" s="1"/>
  <c r="FF21" i="113" s="1"/>
  <c r="FG21" i="113" s="1"/>
  <c r="FH21" i="113" s="1"/>
  <c r="FI21" i="113" s="1"/>
  <c r="FJ21" i="113" s="1"/>
  <c r="FK21" i="113" s="1"/>
  <c r="FL21" i="113" s="1"/>
  <c r="FM21" i="113" s="1"/>
  <c r="FN21" i="113" s="1"/>
  <c r="FO21" i="113" s="1"/>
  <c r="FP21" i="113" s="1"/>
  <c r="FQ21" i="113" s="1"/>
  <c r="FR21" i="113" s="1"/>
  <c r="FS21" i="113" s="1"/>
  <c r="FT21" i="113" s="1"/>
  <c r="FU21" i="113" s="1"/>
  <c r="FV21" i="113" s="1"/>
  <c r="FW21" i="113" s="1"/>
  <c r="FX21" i="113" s="1"/>
  <c r="FY21" i="113" s="1"/>
  <c r="FZ21" i="113" s="1"/>
  <c r="GA21" i="113" s="1"/>
  <c r="GB21" i="113" s="1"/>
  <c r="GC21" i="113" s="1"/>
  <c r="GD21" i="113" s="1"/>
  <c r="GE21" i="113" s="1"/>
  <c r="GF21" i="113" s="1"/>
  <c r="GG21" i="113" s="1"/>
  <c r="GH21" i="113" s="1"/>
  <c r="GI21" i="113" s="1"/>
  <c r="GJ21" i="113" s="1"/>
  <c r="GK21" i="113" s="1"/>
  <c r="GL21" i="113" s="1"/>
  <c r="GM21" i="113" s="1"/>
  <c r="GN21" i="113" s="1"/>
  <c r="GO21" i="113" s="1"/>
  <c r="GP21" i="113" s="1"/>
  <c r="GQ21" i="113" s="1"/>
  <c r="GR21" i="113" s="1"/>
  <c r="GS21" i="113" s="1"/>
  <c r="GT21" i="113" s="1"/>
  <c r="GU21" i="113" s="1"/>
  <c r="GV21" i="113" s="1"/>
  <c r="GW21" i="113" s="1"/>
  <c r="GX21" i="113" s="1"/>
  <c r="GY21" i="113" s="1"/>
  <c r="GZ21" i="113" s="1"/>
  <c r="HA21" i="113" s="1"/>
  <c r="HB21" i="113" s="1"/>
  <c r="HC21" i="113" s="1"/>
  <c r="HD21" i="113" s="1"/>
  <c r="HE21" i="113" s="1"/>
  <c r="HF21" i="113" s="1"/>
  <c r="HG21" i="113" s="1"/>
  <c r="HH21" i="113" s="1"/>
  <c r="HI21" i="113" s="1"/>
  <c r="HJ21" i="113" s="1"/>
  <c r="U22" i="113"/>
  <c r="GK10" i="113"/>
  <c r="Z17" i="113"/>
  <c r="GI15" i="113"/>
  <c r="X19" i="113"/>
  <c r="S12" i="112"/>
  <c r="R37" i="109"/>
  <c r="R36" i="109"/>
  <c r="R35" i="109"/>
  <c r="U2" i="113" l="1"/>
  <c r="T55" i="112" s="1"/>
  <c r="R95" i="112"/>
  <c r="F22" i="114"/>
  <c r="V22" i="113"/>
  <c r="W22" i="113" s="1"/>
  <c r="X22" i="113" s="1"/>
  <c r="Y22" i="113" s="1"/>
  <c r="Z22" i="113" s="1"/>
  <c r="AA22" i="113" s="1"/>
  <c r="AB22" i="113" s="1"/>
  <c r="AC22" i="113" s="1"/>
  <c r="AD22" i="113" s="1"/>
  <c r="AE22" i="113" s="1"/>
  <c r="AF22" i="113" s="1"/>
  <c r="AG22" i="113" s="1"/>
  <c r="AH22" i="113" s="1"/>
  <c r="AI22" i="113" s="1"/>
  <c r="AJ22" i="113" s="1"/>
  <c r="AK22" i="113" s="1"/>
  <c r="AL22" i="113" s="1"/>
  <c r="AM22" i="113" s="1"/>
  <c r="AN22" i="113" s="1"/>
  <c r="AO22" i="113" s="1"/>
  <c r="AP22" i="113" s="1"/>
  <c r="AQ22" i="113" s="1"/>
  <c r="AR22" i="113" s="1"/>
  <c r="AS22" i="113" s="1"/>
  <c r="AT22" i="113" s="1"/>
  <c r="AU22" i="113" s="1"/>
  <c r="AV22" i="113" s="1"/>
  <c r="AW22" i="113" s="1"/>
  <c r="AX22" i="113" s="1"/>
  <c r="AY22" i="113" s="1"/>
  <c r="AZ22" i="113" s="1"/>
  <c r="BA22" i="113" s="1"/>
  <c r="BB22" i="113" s="1"/>
  <c r="BC22" i="113" s="1"/>
  <c r="BD22" i="113" s="1"/>
  <c r="BE22" i="113" s="1"/>
  <c r="BF22" i="113" s="1"/>
  <c r="BG22" i="113" s="1"/>
  <c r="BH22" i="113" s="1"/>
  <c r="BI22" i="113" s="1"/>
  <c r="BJ22" i="113" s="1"/>
  <c r="BK22" i="113" s="1"/>
  <c r="BL22" i="113" s="1"/>
  <c r="BM22" i="113" s="1"/>
  <c r="BN22" i="113" s="1"/>
  <c r="BO22" i="113" s="1"/>
  <c r="BP22" i="113" s="1"/>
  <c r="BQ22" i="113" s="1"/>
  <c r="BR22" i="113" s="1"/>
  <c r="BS22" i="113" s="1"/>
  <c r="BT22" i="113" s="1"/>
  <c r="BU22" i="113" s="1"/>
  <c r="BV22" i="113" s="1"/>
  <c r="BW22" i="113" s="1"/>
  <c r="BX22" i="113" s="1"/>
  <c r="BY22" i="113" s="1"/>
  <c r="BZ22" i="113" s="1"/>
  <c r="CA22" i="113" s="1"/>
  <c r="CB22" i="113" s="1"/>
  <c r="CC22" i="113" s="1"/>
  <c r="CD22" i="113" s="1"/>
  <c r="CE22" i="113" s="1"/>
  <c r="CF22" i="113" s="1"/>
  <c r="CG22" i="113" s="1"/>
  <c r="CH22" i="113" s="1"/>
  <c r="CI22" i="113" s="1"/>
  <c r="CJ22" i="113" s="1"/>
  <c r="CK22" i="113" s="1"/>
  <c r="CL22" i="113" s="1"/>
  <c r="CM22" i="113" s="1"/>
  <c r="CN22" i="113" s="1"/>
  <c r="CO22" i="113" s="1"/>
  <c r="CP22" i="113" s="1"/>
  <c r="CQ22" i="113" s="1"/>
  <c r="CR22" i="113" s="1"/>
  <c r="CS22" i="113" s="1"/>
  <c r="CT22" i="113" s="1"/>
  <c r="CU22" i="113" s="1"/>
  <c r="CV22" i="113" s="1"/>
  <c r="CW22" i="113" s="1"/>
  <c r="CX22" i="113" s="1"/>
  <c r="CY22" i="113" s="1"/>
  <c r="CZ22" i="113" s="1"/>
  <c r="DA22" i="113" s="1"/>
  <c r="DB22" i="113" s="1"/>
  <c r="DC22" i="113" s="1"/>
  <c r="DD22" i="113" s="1"/>
  <c r="DE22" i="113" s="1"/>
  <c r="DF22" i="113" s="1"/>
  <c r="DG22" i="113" s="1"/>
  <c r="DH22" i="113" s="1"/>
  <c r="DI22" i="113" s="1"/>
  <c r="DJ22" i="113" s="1"/>
  <c r="DK22" i="113" s="1"/>
  <c r="DL22" i="113" s="1"/>
  <c r="DM22" i="113" s="1"/>
  <c r="DN22" i="113" s="1"/>
  <c r="DO22" i="113" s="1"/>
  <c r="DP22" i="113" s="1"/>
  <c r="DQ22" i="113" s="1"/>
  <c r="DR22" i="113" s="1"/>
  <c r="DS22" i="113" s="1"/>
  <c r="DT22" i="113" s="1"/>
  <c r="DU22" i="113" s="1"/>
  <c r="DV22" i="113" s="1"/>
  <c r="DW22" i="113" s="1"/>
  <c r="DX22" i="113" s="1"/>
  <c r="DY22" i="113" s="1"/>
  <c r="DZ22" i="113" s="1"/>
  <c r="EA22" i="113" s="1"/>
  <c r="EB22" i="113" s="1"/>
  <c r="EC22" i="113" s="1"/>
  <c r="ED22" i="113" s="1"/>
  <c r="EE22" i="113" s="1"/>
  <c r="EF22" i="113" s="1"/>
  <c r="EG22" i="113" s="1"/>
  <c r="EH22" i="113" s="1"/>
  <c r="EI22" i="113" s="1"/>
  <c r="EJ22" i="113" s="1"/>
  <c r="EK22" i="113" s="1"/>
  <c r="EL22" i="113" s="1"/>
  <c r="EM22" i="113" s="1"/>
  <c r="EN22" i="113" s="1"/>
  <c r="EO22" i="113" s="1"/>
  <c r="EP22" i="113" s="1"/>
  <c r="EQ22" i="113" s="1"/>
  <c r="ER22" i="113" s="1"/>
  <c r="ES22" i="113" s="1"/>
  <c r="ET22" i="113" s="1"/>
  <c r="EU22" i="113" s="1"/>
  <c r="EV22" i="113" s="1"/>
  <c r="EW22" i="113" s="1"/>
  <c r="EX22" i="113" s="1"/>
  <c r="EY22" i="113" s="1"/>
  <c r="EZ22" i="113" s="1"/>
  <c r="FA22" i="113" s="1"/>
  <c r="FB22" i="113" s="1"/>
  <c r="FC22" i="113" s="1"/>
  <c r="FD22" i="113" s="1"/>
  <c r="FE22" i="113" s="1"/>
  <c r="FF22" i="113" s="1"/>
  <c r="FG22" i="113" s="1"/>
  <c r="FH22" i="113" s="1"/>
  <c r="FI22" i="113" s="1"/>
  <c r="FJ22" i="113" s="1"/>
  <c r="FK22" i="113" s="1"/>
  <c r="FL22" i="113" s="1"/>
  <c r="FM22" i="113" s="1"/>
  <c r="FN22" i="113" s="1"/>
  <c r="FO22" i="113" s="1"/>
  <c r="FP22" i="113" s="1"/>
  <c r="FQ22" i="113" s="1"/>
  <c r="FR22" i="113" s="1"/>
  <c r="FS22" i="113" s="1"/>
  <c r="FT22" i="113" s="1"/>
  <c r="FU22" i="113" s="1"/>
  <c r="FV22" i="113" s="1"/>
  <c r="FW22" i="113" s="1"/>
  <c r="FX22" i="113" s="1"/>
  <c r="FY22" i="113" s="1"/>
  <c r="FZ22" i="113" s="1"/>
  <c r="GA22" i="113" s="1"/>
  <c r="GB22" i="113" s="1"/>
  <c r="GC22" i="113" s="1"/>
  <c r="GD22" i="113" s="1"/>
  <c r="GE22" i="113" s="1"/>
  <c r="GF22" i="113" s="1"/>
  <c r="GG22" i="113" s="1"/>
  <c r="GH22" i="113" s="1"/>
  <c r="GI22" i="113" s="1"/>
  <c r="GJ22" i="113" s="1"/>
  <c r="GK22" i="113" s="1"/>
  <c r="GL22" i="113" s="1"/>
  <c r="GM22" i="113" s="1"/>
  <c r="GN22" i="113" s="1"/>
  <c r="GO22" i="113" s="1"/>
  <c r="GP22" i="113" s="1"/>
  <c r="GQ22" i="113" s="1"/>
  <c r="GR22" i="113" s="1"/>
  <c r="GS22" i="113" s="1"/>
  <c r="GT22" i="113" s="1"/>
  <c r="GU22" i="113" s="1"/>
  <c r="GV22" i="113" s="1"/>
  <c r="GW22" i="113" s="1"/>
  <c r="GX22" i="113" s="1"/>
  <c r="GY22" i="113" s="1"/>
  <c r="GZ22" i="113" s="1"/>
  <c r="HA22" i="113" s="1"/>
  <c r="HB22" i="113" s="1"/>
  <c r="HC22" i="113" s="1"/>
  <c r="HD22" i="113" s="1"/>
  <c r="HE22" i="113" s="1"/>
  <c r="HF22" i="113" s="1"/>
  <c r="HG22" i="113" s="1"/>
  <c r="HH22" i="113" s="1"/>
  <c r="HI22" i="113" s="1"/>
  <c r="HJ22" i="113" s="1"/>
  <c r="GJ15" i="113"/>
  <c r="AA17" i="113"/>
  <c r="GL10" i="113"/>
  <c r="Y19" i="113"/>
  <c r="S37" i="112"/>
  <c r="S36" i="112"/>
  <c r="S35" i="112"/>
  <c r="S18" i="109"/>
  <c r="S12" i="109" s="1"/>
  <c r="C23" i="114" l="1"/>
  <c r="Z19" i="113"/>
  <c r="GM10" i="113"/>
  <c r="AB17" i="113"/>
  <c r="GK15" i="113"/>
  <c r="S37" i="109"/>
  <c r="S36" i="109"/>
  <c r="S35" i="109"/>
  <c r="D23" i="114" l="1"/>
  <c r="S56" i="112"/>
  <c r="GL15" i="113"/>
  <c r="AC17" i="113"/>
  <c r="GN10" i="113"/>
  <c r="AA19" i="113"/>
  <c r="E23" i="114" l="1"/>
  <c r="S91" i="112"/>
  <c r="AB19" i="113"/>
  <c r="GO10" i="113"/>
  <c r="AD17" i="113"/>
  <c r="GM15" i="113"/>
  <c r="S95" i="112" l="1"/>
  <c r="F23" i="114"/>
  <c r="AE17" i="113"/>
  <c r="GP10" i="113"/>
  <c r="GN15" i="113"/>
  <c r="AC19" i="113"/>
  <c r="C24" i="114" l="1"/>
  <c r="GO15" i="113"/>
  <c r="GQ10" i="113"/>
  <c r="AF17" i="113"/>
  <c r="AD19" i="113"/>
  <c r="D24" i="114" l="1"/>
  <c r="T56" i="112"/>
  <c r="AE19" i="113"/>
  <c r="AG17" i="113"/>
  <c r="GR10" i="113"/>
  <c r="GP15" i="113"/>
  <c r="E24" i="114" l="1"/>
  <c r="T91" i="112"/>
  <c r="GQ15" i="113"/>
  <c r="GS10" i="113"/>
  <c r="AH17" i="113"/>
  <c r="AF19" i="113"/>
  <c r="T95" i="112" l="1"/>
  <c r="F24" i="114"/>
  <c r="C25" i="114" s="1"/>
  <c r="AG19" i="113"/>
  <c r="AI17" i="113"/>
  <c r="GT10" i="113"/>
  <c r="GR15" i="113"/>
  <c r="D25" i="114" l="1"/>
  <c r="U56" i="112"/>
  <c r="GS15" i="113"/>
  <c r="GU10" i="113"/>
  <c r="AJ17" i="113"/>
  <c r="AH19" i="113"/>
  <c r="E25" i="114" l="1"/>
  <c r="U95" i="112" s="1"/>
  <c r="U91" i="112"/>
  <c r="AI19" i="113"/>
  <c r="AK17" i="113"/>
  <c r="GV10" i="113"/>
  <c r="GT15" i="113"/>
  <c r="GU15" i="113" l="1"/>
  <c r="GW10" i="113"/>
  <c r="AL17" i="113"/>
  <c r="AJ19" i="113"/>
  <c r="AK19" i="113" l="1"/>
  <c r="AM17" i="113"/>
  <c r="GX10" i="113"/>
  <c r="GV15" i="113"/>
  <c r="GW15" i="113" l="1"/>
  <c r="GY10" i="113"/>
  <c r="AN17" i="113"/>
  <c r="AL19" i="113"/>
  <c r="AM19" i="113" l="1"/>
  <c r="AO17" i="113"/>
  <c r="GZ10" i="113"/>
  <c r="GX15" i="113"/>
  <c r="U67" i="112" l="1"/>
  <c r="B23" i="113" s="1"/>
  <c r="U67" i="115"/>
  <c r="GY15" i="113"/>
  <c r="HA10" i="113"/>
  <c r="AP17" i="113"/>
  <c r="AN19" i="113"/>
  <c r="B25" i="114" l="1"/>
  <c r="F25" i="114" s="1"/>
  <c r="V23" i="113"/>
  <c r="W23" i="113" s="1"/>
  <c r="X23" i="113" s="1"/>
  <c r="Y23" i="113" s="1"/>
  <c r="Z23" i="113" s="1"/>
  <c r="AA23" i="113" s="1"/>
  <c r="AB23" i="113" s="1"/>
  <c r="AC23" i="113" s="1"/>
  <c r="AD23" i="113" s="1"/>
  <c r="AE23" i="113" s="1"/>
  <c r="AF23" i="113" s="1"/>
  <c r="AG23" i="113" s="1"/>
  <c r="AH23" i="113" s="1"/>
  <c r="AI23" i="113" s="1"/>
  <c r="AJ23" i="113" s="1"/>
  <c r="AK23" i="113" s="1"/>
  <c r="AL23" i="113" s="1"/>
  <c r="AM23" i="113" s="1"/>
  <c r="AN23" i="113" s="1"/>
  <c r="AO23" i="113" s="1"/>
  <c r="AP23" i="113" s="1"/>
  <c r="AQ23" i="113" s="1"/>
  <c r="AR23" i="113" s="1"/>
  <c r="AS23" i="113" s="1"/>
  <c r="AT23" i="113" s="1"/>
  <c r="AU23" i="113" s="1"/>
  <c r="AV23" i="113" s="1"/>
  <c r="AW23" i="113" s="1"/>
  <c r="AX23" i="113" s="1"/>
  <c r="AY23" i="113" s="1"/>
  <c r="AZ23" i="113" s="1"/>
  <c r="BA23" i="113" s="1"/>
  <c r="BB23" i="113" s="1"/>
  <c r="BC23" i="113" s="1"/>
  <c r="BD23" i="113" s="1"/>
  <c r="BE23" i="113" s="1"/>
  <c r="BF23" i="113" s="1"/>
  <c r="BG23" i="113" s="1"/>
  <c r="BH23" i="113" s="1"/>
  <c r="BI23" i="113" s="1"/>
  <c r="BJ23" i="113" s="1"/>
  <c r="BK23" i="113" s="1"/>
  <c r="BL23" i="113" s="1"/>
  <c r="BM23" i="113" s="1"/>
  <c r="BN23" i="113" s="1"/>
  <c r="BO23" i="113" s="1"/>
  <c r="BP23" i="113" s="1"/>
  <c r="BQ23" i="113" s="1"/>
  <c r="BR23" i="113" s="1"/>
  <c r="BS23" i="113" s="1"/>
  <c r="BT23" i="113" s="1"/>
  <c r="BU23" i="113" s="1"/>
  <c r="BV23" i="113" s="1"/>
  <c r="BW23" i="113" s="1"/>
  <c r="BX23" i="113" s="1"/>
  <c r="BY23" i="113" s="1"/>
  <c r="BZ23" i="113" s="1"/>
  <c r="CA23" i="113" s="1"/>
  <c r="CB23" i="113" s="1"/>
  <c r="CC23" i="113" s="1"/>
  <c r="CD23" i="113" s="1"/>
  <c r="CE23" i="113" s="1"/>
  <c r="CF23" i="113" s="1"/>
  <c r="CG23" i="113" s="1"/>
  <c r="CH23" i="113" s="1"/>
  <c r="CI23" i="113" s="1"/>
  <c r="CJ23" i="113" s="1"/>
  <c r="CK23" i="113" s="1"/>
  <c r="CL23" i="113" s="1"/>
  <c r="CM23" i="113" s="1"/>
  <c r="CN23" i="113" s="1"/>
  <c r="CO23" i="113" s="1"/>
  <c r="CP23" i="113" s="1"/>
  <c r="CQ23" i="113" s="1"/>
  <c r="CR23" i="113" s="1"/>
  <c r="CS23" i="113" s="1"/>
  <c r="CT23" i="113" s="1"/>
  <c r="CU23" i="113" s="1"/>
  <c r="CV23" i="113" s="1"/>
  <c r="CW23" i="113" s="1"/>
  <c r="CX23" i="113" s="1"/>
  <c r="CY23" i="113" s="1"/>
  <c r="CZ23" i="113" s="1"/>
  <c r="DA23" i="113" s="1"/>
  <c r="DB23" i="113" s="1"/>
  <c r="DC23" i="113" s="1"/>
  <c r="DD23" i="113" s="1"/>
  <c r="DE23" i="113" s="1"/>
  <c r="DF23" i="113" s="1"/>
  <c r="DG23" i="113" s="1"/>
  <c r="DH23" i="113" s="1"/>
  <c r="DI23" i="113" s="1"/>
  <c r="DJ23" i="113" s="1"/>
  <c r="DK23" i="113" s="1"/>
  <c r="DL23" i="113" s="1"/>
  <c r="DM23" i="113" s="1"/>
  <c r="DN23" i="113" s="1"/>
  <c r="DO23" i="113" s="1"/>
  <c r="DP23" i="113" s="1"/>
  <c r="DQ23" i="113" s="1"/>
  <c r="DR23" i="113" s="1"/>
  <c r="DS23" i="113" s="1"/>
  <c r="DT23" i="113" s="1"/>
  <c r="DU23" i="113" s="1"/>
  <c r="DV23" i="113" s="1"/>
  <c r="DW23" i="113" s="1"/>
  <c r="DX23" i="113" s="1"/>
  <c r="DY23" i="113" s="1"/>
  <c r="DZ23" i="113" s="1"/>
  <c r="EA23" i="113" s="1"/>
  <c r="EB23" i="113" s="1"/>
  <c r="EC23" i="113" s="1"/>
  <c r="ED23" i="113" s="1"/>
  <c r="EE23" i="113" s="1"/>
  <c r="EF23" i="113" s="1"/>
  <c r="EG23" i="113" s="1"/>
  <c r="EH23" i="113" s="1"/>
  <c r="EI23" i="113" s="1"/>
  <c r="EJ23" i="113" s="1"/>
  <c r="EK23" i="113" s="1"/>
  <c r="EL23" i="113" s="1"/>
  <c r="EM23" i="113" s="1"/>
  <c r="EN23" i="113" s="1"/>
  <c r="EO23" i="113" s="1"/>
  <c r="EP23" i="113" s="1"/>
  <c r="EQ23" i="113" s="1"/>
  <c r="ER23" i="113" s="1"/>
  <c r="ES23" i="113" s="1"/>
  <c r="ET23" i="113" s="1"/>
  <c r="EU23" i="113" s="1"/>
  <c r="EV23" i="113" s="1"/>
  <c r="EW23" i="113" s="1"/>
  <c r="EX23" i="113" s="1"/>
  <c r="EY23" i="113" s="1"/>
  <c r="EZ23" i="113" s="1"/>
  <c r="FA23" i="113" s="1"/>
  <c r="FB23" i="113" s="1"/>
  <c r="FC23" i="113" s="1"/>
  <c r="FD23" i="113" s="1"/>
  <c r="FE23" i="113" s="1"/>
  <c r="FF23" i="113" s="1"/>
  <c r="FG23" i="113" s="1"/>
  <c r="FH23" i="113" s="1"/>
  <c r="FI23" i="113" s="1"/>
  <c r="FJ23" i="113" s="1"/>
  <c r="FK23" i="113" s="1"/>
  <c r="FL23" i="113" s="1"/>
  <c r="FM23" i="113" s="1"/>
  <c r="FN23" i="113" s="1"/>
  <c r="FO23" i="113" s="1"/>
  <c r="FP23" i="113" s="1"/>
  <c r="FQ23" i="113" s="1"/>
  <c r="FR23" i="113" s="1"/>
  <c r="FS23" i="113" s="1"/>
  <c r="FT23" i="113" s="1"/>
  <c r="FU23" i="113" s="1"/>
  <c r="FV23" i="113" s="1"/>
  <c r="FW23" i="113" s="1"/>
  <c r="FX23" i="113" s="1"/>
  <c r="FY23" i="113" s="1"/>
  <c r="FZ23" i="113" s="1"/>
  <c r="GA23" i="113" s="1"/>
  <c r="GB23" i="113" s="1"/>
  <c r="GC23" i="113" s="1"/>
  <c r="GD23" i="113" s="1"/>
  <c r="GE23" i="113" s="1"/>
  <c r="GF23" i="113" s="1"/>
  <c r="GG23" i="113" s="1"/>
  <c r="GH23" i="113" s="1"/>
  <c r="GI23" i="113" s="1"/>
  <c r="GJ23" i="113" s="1"/>
  <c r="GK23" i="113" s="1"/>
  <c r="GL23" i="113" s="1"/>
  <c r="GM23" i="113" s="1"/>
  <c r="GN23" i="113" s="1"/>
  <c r="GO23" i="113" s="1"/>
  <c r="GP23" i="113" s="1"/>
  <c r="GQ23" i="113" s="1"/>
  <c r="GR23" i="113" s="1"/>
  <c r="GS23" i="113" s="1"/>
  <c r="GT23" i="113" s="1"/>
  <c r="GU23" i="113" s="1"/>
  <c r="GV23" i="113" s="1"/>
  <c r="GW23" i="113" s="1"/>
  <c r="GX23" i="113" s="1"/>
  <c r="GY23" i="113" s="1"/>
  <c r="GZ23" i="113" s="1"/>
  <c r="HA23" i="113" s="1"/>
  <c r="HB23" i="113" s="1"/>
  <c r="HC23" i="113" s="1"/>
  <c r="HD23" i="113" s="1"/>
  <c r="HE23" i="113" s="1"/>
  <c r="HF23" i="113" s="1"/>
  <c r="HG23" i="113" s="1"/>
  <c r="HH23" i="113" s="1"/>
  <c r="HI23" i="113" s="1"/>
  <c r="HJ23" i="113" s="1"/>
  <c r="AO19" i="113"/>
  <c r="AQ17" i="113"/>
  <c r="HB10" i="113"/>
  <c r="GZ15" i="113"/>
  <c r="T18" i="109"/>
  <c r="V67" i="112" l="1"/>
  <c r="B24" i="113" s="1"/>
  <c r="V67" i="115"/>
  <c r="V2" i="113"/>
  <c r="U55" i="112" s="1"/>
  <c r="C26" i="114"/>
  <c r="HC10" i="113"/>
  <c r="AR17" i="113"/>
  <c r="HA15" i="113"/>
  <c r="AP19" i="113"/>
  <c r="T12" i="112"/>
  <c r="B26" i="114" l="1"/>
  <c r="W67" i="112"/>
  <c r="B25" i="113" s="1"/>
  <c r="W67" i="115"/>
  <c r="D26" i="114"/>
  <c r="V56" i="112"/>
  <c r="W24" i="113"/>
  <c r="X24" i="113" s="1"/>
  <c r="Y24" i="113" s="1"/>
  <c r="Z24" i="113" s="1"/>
  <c r="AA24" i="113" s="1"/>
  <c r="AB24" i="113" s="1"/>
  <c r="AC24" i="113" s="1"/>
  <c r="AD24" i="113" s="1"/>
  <c r="AE24" i="113" s="1"/>
  <c r="AF24" i="113" s="1"/>
  <c r="AG24" i="113" s="1"/>
  <c r="AH24" i="113" s="1"/>
  <c r="AI24" i="113" s="1"/>
  <c r="AJ24" i="113" s="1"/>
  <c r="AK24" i="113" s="1"/>
  <c r="AL24" i="113" s="1"/>
  <c r="AM24" i="113" s="1"/>
  <c r="AN24" i="113" s="1"/>
  <c r="AO24" i="113" s="1"/>
  <c r="AP24" i="113" s="1"/>
  <c r="AQ24" i="113" s="1"/>
  <c r="AR24" i="113" s="1"/>
  <c r="AS24" i="113" s="1"/>
  <c r="AT24" i="113" s="1"/>
  <c r="AU24" i="113" s="1"/>
  <c r="AV24" i="113" s="1"/>
  <c r="AW24" i="113" s="1"/>
  <c r="AX24" i="113" s="1"/>
  <c r="AY24" i="113" s="1"/>
  <c r="AZ24" i="113" s="1"/>
  <c r="BA24" i="113" s="1"/>
  <c r="BB24" i="113" s="1"/>
  <c r="BC24" i="113" s="1"/>
  <c r="BD24" i="113" s="1"/>
  <c r="BE24" i="113" s="1"/>
  <c r="BF24" i="113" s="1"/>
  <c r="BG24" i="113" s="1"/>
  <c r="BH24" i="113" s="1"/>
  <c r="BI24" i="113" s="1"/>
  <c r="BJ24" i="113" s="1"/>
  <c r="BK24" i="113" s="1"/>
  <c r="BL24" i="113" s="1"/>
  <c r="BM24" i="113" s="1"/>
  <c r="BN24" i="113" s="1"/>
  <c r="BO24" i="113" s="1"/>
  <c r="BP24" i="113" s="1"/>
  <c r="BQ24" i="113" s="1"/>
  <c r="BR24" i="113" s="1"/>
  <c r="BS24" i="113" s="1"/>
  <c r="BT24" i="113" s="1"/>
  <c r="BU24" i="113" s="1"/>
  <c r="BV24" i="113" s="1"/>
  <c r="BW24" i="113" s="1"/>
  <c r="BX24" i="113" s="1"/>
  <c r="BY24" i="113" s="1"/>
  <c r="BZ24" i="113" s="1"/>
  <c r="CA24" i="113" s="1"/>
  <c r="CB24" i="113" s="1"/>
  <c r="CC24" i="113" s="1"/>
  <c r="CD24" i="113" s="1"/>
  <c r="CE24" i="113" s="1"/>
  <c r="CF24" i="113" s="1"/>
  <c r="CG24" i="113" s="1"/>
  <c r="CH24" i="113" s="1"/>
  <c r="CI24" i="113" s="1"/>
  <c r="CJ24" i="113" s="1"/>
  <c r="CK24" i="113" s="1"/>
  <c r="CL24" i="113" s="1"/>
  <c r="CM24" i="113" s="1"/>
  <c r="CN24" i="113" s="1"/>
  <c r="CO24" i="113" s="1"/>
  <c r="CP24" i="113" s="1"/>
  <c r="CQ24" i="113" s="1"/>
  <c r="CR24" i="113" s="1"/>
  <c r="CS24" i="113" s="1"/>
  <c r="CT24" i="113" s="1"/>
  <c r="CU24" i="113" s="1"/>
  <c r="CV24" i="113" s="1"/>
  <c r="CW24" i="113" s="1"/>
  <c r="CX24" i="113" s="1"/>
  <c r="CY24" i="113" s="1"/>
  <c r="CZ24" i="113" s="1"/>
  <c r="DA24" i="113" s="1"/>
  <c r="DB24" i="113" s="1"/>
  <c r="DC24" i="113" s="1"/>
  <c r="DD24" i="113" s="1"/>
  <c r="DE24" i="113" s="1"/>
  <c r="DF24" i="113" s="1"/>
  <c r="DG24" i="113" s="1"/>
  <c r="DH24" i="113" s="1"/>
  <c r="DI24" i="113" s="1"/>
  <c r="DJ24" i="113" s="1"/>
  <c r="DK24" i="113" s="1"/>
  <c r="DL24" i="113" s="1"/>
  <c r="DM24" i="113" s="1"/>
  <c r="DN24" i="113" s="1"/>
  <c r="DO24" i="113" s="1"/>
  <c r="DP24" i="113" s="1"/>
  <c r="DQ24" i="113" s="1"/>
  <c r="DR24" i="113" s="1"/>
  <c r="DS24" i="113" s="1"/>
  <c r="DT24" i="113" s="1"/>
  <c r="DU24" i="113" s="1"/>
  <c r="DV24" i="113" s="1"/>
  <c r="DW24" i="113" s="1"/>
  <c r="DX24" i="113" s="1"/>
  <c r="DY24" i="113" s="1"/>
  <c r="DZ24" i="113" s="1"/>
  <c r="EA24" i="113" s="1"/>
  <c r="EB24" i="113" s="1"/>
  <c r="EC24" i="113" s="1"/>
  <c r="ED24" i="113" s="1"/>
  <c r="EE24" i="113" s="1"/>
  <c r="EF24" i="113" s="1"/>
  <c r="EG24" i="113" s="1"/>
  <c r="EH24" i="113" s="1"/>
  <c r="EI24" i="113" s="1"/>
  <c r="EJ24" i="113" s="1"/>
  <c r="EK24" i="113" s="1"/>
  <c r="EL24" i="113" s="1"/>
  <c r="EM24" i="113" s="1"/>
  <c r="EN24" i="113" s="1"/>
  <c r="EO24" i="113" s="1"/>
  <c r="EP24" i="113" s="1"/>
  <c r="EQ24" i="113" s="1"/>
  <c r="ER24" i="113" s="1"/>
  <c r="ES24" i="113" s="1"/>
  <c r="ET24" i="113" s="1"/>
  <c r="EU24" i="113" s="1"/>
  <c r="EV24" i="113" s="1"/>
  <c r="EW24" i="113" s="1"/>
  <c r="EX24" i="113" s="1"/>
  <c r="EY24" i="113" s="1"/>
  <c r="EZ24" i="113" s="1"/>
  <c r="FA24" i="113" s="1"/>
  <c r="FB24" i="113" s="1"/>
  <c r="FC24" i="113" s="1"/>
  <c r="FD24" i="113" s="1"/>
  <c r="FE24" i="113" s="1"/>
  <c r="FF24" i="113" s="1"/>
  <c r="FG24" i="113" s="1"/>
  <c r="FH24" i="113" s="1"/>
  <c r="FI24" i="113" s="1"/>
  <c r="FJ24" i="113" s="1"/>
  <c r="FK24" i="113" s="1"/>
  <c r="FL24" i="113" s="1"/>
  <c r="FM24" i="113" s="1"/>
  <c r="FN24" i="113" s="1"/>
  <c r="FO24" i="113" s="1"/>
  <c r="FP24" i="113" s="1"/>
  <c r="FQ24" i="113" s="1"/>
  <c r="FR24" i="113" s="1"/>
  <c r="FS24" i="113" s="1"/>
  <c r="FT24" i="113" s="1"/>
  <c r="FU24" i="113" s="1"/>
  <c r="FV24" i="113" s="1"/>
  <c r="FW24" i="113" s="1"/>
  <c r="FX24" i="113" s="1"/>
  <c r="FY24" i="113" s="1"/>
  <c r="FZ24" i="113" s="1"/>
  <c r="GA24" i="113" s="1"/>
  <c r="GB24" i="113" s="1"/>
  <c r="GC24" i="113" s="1"/>
  <c r="GD24" i="113" s="1"/>
  <c r="GE24" i="113" s="1"/>
  <c r="GF24" i="113" s="1"/>
  <c r="GG24" i="113" s="1"/>
  <c r="GH24" i="113" s="1"/>
  <c r="GI24" i="113" s="1"/>
  <c r="GJ24" i="113" s="1"/>
  <c r="GK24" i="113" s="1"/>
  <c r="GL24" i="113" s="1"/>
  <c r="GM24" i="113" s="1"/>
  <c r="GN24" i="113" s="1"/>
  <c r="GO24" i="113" s="1"/>
  <c r="GP24" i="113" s="1"/>
  <c r="GQ24" i="113" s="1"/>
  <c r="GR24" i="113" s="1"/>
  <c r="GS24" i="113" s="1"/>
  <c r="GT24" i="113" s="1"/>
  <c r="GU24" i="113" s="1"/>
  <c r="GV24" i="113" s="1"/>
  <c r="GW24" i="113" s="1"/>
  <c r="GX24" i="113" s="1"/>
  <c r="GY24" i="113" s="1"/>
  <c r="GZ24" i="113" s="1"/>
  <c r="HA24" i="113" s="1"/>
  <c r="HB24" i="113" s="1"/>
  <c r="HC24" i="113" s="1"/>
  <c r="HD24" i="113" s="1"/>
  <c r="HE24" i="113" s="1"/>
  <c r="HF24" i="113" s="1"/>
  <c r="HG24" i="113" s="1"/>
  <c r="HH24" i="113" s="1"/>
  <c r="HI24" i="113" s="1"/>
  <c r="HJ24" i="113" s="1"/>
  <c r="AQ19" i="113"/>
  <c r="HB15" i="113"/>
  <c r="AS17" i="113"/>
  <c r="HD10" i="113"/>
  <c r="T36" i="112"/>
  <c r="T37" i="112"/>
  <c r="T35" i="112"/>
  <c r="U18" i="109"/>
  <c r="B27" i="114" l="1"/>
  <c r="E26" i="114"/>
  <c r="V95" i="112" s="1"/>
  <c r="V91" i="112"/>
  <c r="W2" i="113"/>
  <c r="V55" i="112" s="1"/>
  <c r="X25" i="113"/>
  <c r="Y25" i="113" s="1"/>
  <c r="Z25" i="113" s="1"/>
  <c r="AA25" i="113" s="1"/>
  <c r="AB25" i="113" s="1"/>
  <c r="AC25" i="113" s="1"/>
  <c r="AD25" i="113" s="1"/>
  <c r="AE25" i="113" s="1"/>
  <c r="AF25" i="113" s="1"/>
  <c r="AG25" i="113" s="1"/>
  <c r="AH25" i="113" s="1"/>
  <c r="AI25" i="113" s="1"/>
  <c r="AJ25" i="113" s="1"/>
  <c r="AK25" i="113" s="1"/>
  <c r="AL25" i="113" s="1"/>
  <c r="AM25" i="113" s="1"/>
  <c r="AN25" i="113" s="1"/>
  <c r="AO25" i="113" s="1"/>
  <c r="AP25" i="113" s="1"/>
  <c r="AQ25" i="113" s="1"/>
  <c r="AR25" i="113" s="1"/>
  <c r="AS25" i="113" s="1"/>
  <c r="AT25" i="113" s="1"/>
  <c r="AU25" i="113" s="1"/>
  <c r="AV25" i="113" s="1"/>
  <c r="AW25" i="113" s="1"/>
  <c r="AX25" i="113" s="1"/>
  <c r="AY25" i="113" s="1"/>
  <c r="AZ25" i="113" s="1"/>
  <c r="BA25" i="113" s="1"/>
  <c r="BB25" i="113" s="1"/>
  <c r="BC25" i="113" s="1"/>
  <c r="BD25" i="113" s="1"/>
  <c r="BE25" i="113" s="1"/>
  <c r="BF25" i="113" s="1"/>
  <c r="BG25" i="113" s="1"/>
  <c r="BH25" i="113" s="1"/>
  <c r="BI25" i="113" s="1"/>
  <c r="BJ25" i="113" s="1"/>
  <c r="BK25" i="113" s="1"/>
  <c r="BL25" i="113" s="1"/>
  <c r="BM25" i="113" s="1"/>
  <c r="BN25" i="113" s="1"/>
  <c r="BO25" i="113" s="1"/>
  <c r="BP25" i="113" s="1"/>
  <c r="BQ25" i="113" s="1"/>
  <c r="BR25" i="113" s="1"/>
  <c r="BS25" i="113" s="1"/>
  <c r="BT25" i="113" s="1"/>
  <c r="BU25" i="113" s="1"/>
  <c r="BV25" i="113" s="1"/>
  <c r="BW25" i="113" s="1"/>
  <c r="BX25" i="113" s="1"/>
  <c r="BY25" i="113" s="1"/>
  <c r="BZ25" i="113" s="1"/>
  <c r="CA25" i="113" s="1"/>
  <c r="CB25" i="113" s="1"/>
  <c r="CC25" i="113" s="1"/>
  <c r="CD25" i="113" s="1"/>
  <c r="CE25" i="113" s="1"/>
  <c r="CF25" i="113" s="1"/>
  <c r="CG25" i="113" s="1"/>
  <c r="CH25" i="113" s="1"/>
  <c r="CI25" i="113" s="1"/>
  <c r="CJ25" i="113" s="1"/>
  <c r="CK25" i="113" s="1"/>
  <c r="CL25" i="113" s="1"/>
  <c r="CM25" i="113" s="1"/>
  <c r="CN25" i="113" s="1"/>
  <c r="CO25" i="113" s="1"/>
  <c r="CP25" i="113" s="1"/>
  <c r="CQ25" i="113" s="1"/>
  <c r="CR25" i="113" s="1"/>
  <c r="CS25" i="113" s="1"/>
  <c r="CT25" i="113" s="1"/>
  <c r="CU25" i="113" s="1"/>
  <c r="CV25" i="113" s="1"/>
  <c r="CW25" i="113" s="1"/>
  <c r="CX25" i="113" s="1"/>
  <c r="CY25" i="113" s="1"/>
  <c r="CZ25" i="113" s="1"/>
  <c r="DA25" i="113" s="1"/>
  <c r="DB25" i="113" s="1"/>
  <c r="DC25" i="113" s="1"/>
  <c r="DD25" i="113" s="1"/>
  <c r="DE25" i="113" s="1"/>
  <c r="DF25" i="113" s="1"/>
  <c r="DG25" i="113" s="1"/>
  <c r="DH25" i="113" s="1"/>
  <c r="DI25" i="113" s="1"/>
  <c r="DJ25" i="113" s="1"/>
  <c r="DK25" i="113" s="1"/>
  <c r="DL25" i="113" s="1"/>
  <c r="DM25" i="113" s="1"/>
  <c r="DN25" i="113" s="1"/>
  <c r="DO25" i="113" s="1"/>
  <c r="DP25" i="113" s="1"/>
  <c r="DQ25" i="113" s="1"/>
  <c r="DR25" i="113" s="1"/>
  <c r="DS25" i="113" s="1"/>
  <c r="DT25" i="113" s="1"/>
  <c r="DU25" i="113" s="1"/>
  <c r="DV25" i="113" s="1"/>
  <c r="DW25" i="113" s="1"/>
  <c r="DX25" i="113" s="1"/>
  <c r="DY25" i="113" s="1"/>
  <c r="DZ25" i="113" s="1"/>
  <c r="EA25" i="113" s="1"/>
  <c r="EB25" i="113" s="1"/>
  <c r="EC25" i="113" s="1"/>
  <c r="ED25" i="113" s="1"/>
  <c r="EE25" i="113" s="1"/>
  <c r="EF25" i="113" s="1"/>
  <c r="EG25" i="113" s="1"/>
  <c r="EH25" i="113" s="1"/>
  <c r="EI25" i="113" s="1"/>
  <c r="EJ25" i="113" s="1"/>
  <c r="EK25" i="113" s="1"/>
  <c r="EL25" i="113" s="1"/>
  <c r="EM25" i="113" s="1"/>
  <c r="EN25" i="113" s="1"/>
  <c r="EO25" i="113" s="1"/>
  <c r="EP25" i="113" s="1"/>
  <c r="EQ25" i="113" s="1"/>
  <c r="ER25" i="113" s="1"/>
  <c r="ES25" i="113" s="1"/>
  <c r="ET25" i="113" s="1"/>
  <c r="EU25" i="113" s="1"/>
  <c r="EV25" i="113" s="1"/>
  <c r="EW25" i="113" s="1"/>
  <c r="EX25" i="113" s="1"/>
  <c r="EY25" i="113" s="1"/>
  <c r="EZ25" i="113" s="1"/>
  <c r="FA25" i="113" s="1"/>
  <c r="FB25" i="113" s="1"/>
  <c r="FC25" i="113" s="1"/>
  <c r="FD25" i="113" s="1"/>
  <c r="FE25" i="113" s="1"/>
  <c r="FF25" i="113" s="1"/>
  <c r="FG25" i="113" s="1"/>
  <c r="FH25" i="113" s="1"/>
  <c r="FI25" i="113" s="1"/>
  <c r="FJ25" i="113" s="1"/>
  <c r="FK25" i="113" s="1"/>
  <c r="FL25" i="113" s="1"/>
  <c r="FM25" i="113" s="1"/>
  <c r="FN25" i="113" s="1"/>
  <c r="FO25" i="113" s="1"/>
  <c r="FP25" i="113" s="1"/>
  <c r="FQ25" i="113" s="1"/>
  <c r="FR25" i="113" s="1"/>
  <c r="FS25" i="113" s="1"/>
  <c r="FT25" i="113" s="1"/>
  <c r="FU25" i="113" s="1"/>
  <c r="FV25" i="113" s="1"/>
  <c r="FW25" i="113" s="1"/>
  <c r="FX25" i="113" s="1"/>
  <c r="FY25" i="113" s="1"/>
  <c r="FZ25" i="113" s="1"/>
  <c r="GA25" i="113" s="1"/>
  <c r="GB25" i="113" s="1"/>
  <c r="GC25" i="113" s="1"/>
  <c r="GD25" i="113" s="1"/>
  <c r="GE25" i="113" s="1"/>
  <c r="GF25" i="113" s="1"/>
  <c r="GG25" i="113" s="1"/>
  <c r="GH25" i="113" s="1"/>
  <c r="GI25" i="113" s="1"/>
  <c r="GJ25" i="113" s="1"/>
  <c r="GK25" i="113" s="1"/>
  <c r="GL25" i="113" s="1"/>
  <c r="GM25" i="113" s="1"/>
  <c r="GN25" i="113" s="1"/>
  <c r="GO25" i="113" s="1"/>
  <c r="GP25" i="113" s="1"/>
  <c r="GQ25" i="113" s="1"/>
  <c r="GR25" i="113" s="1"/>
  <c r="GS25" i="113" s="1"/>
  <c r="GT25" i="113" s="1"/>
  <c r="GU25" i="113" s="1"/>
  <c r="GV25" i="113" s="1"/>
  <c r="GW25" i="113" s="1"/>
  <c r="GX25" i="113" s="1"/>
  <c r="GY25" i="113" s="1"/>
  <c r="GZ25" i="113" s="1"/>
  <c r="HA25" i="113" s="1"/>
  <c r="HB25" i="113" s="1"/>
  <c r="HC25" i="113" s="1"/>
  <c r="HD25" i="113" s="1"/>
  <c r="HE25" i="113" s="1"/>
  <c r="HF25" i="113" s="1"/>
  <c r="HG25" i="113" s="1"/>
  <c r="HH25" i="113" s="1"/>
  <c r="HI25" i="113" s="1"/>
  <c r="HJ25" i="113" s="1"/>
  <c r="AT17" i="113"/>
  <c r="HC15" i="113"/>
  <c r="HE10" i="113"/>
  <c r="AR19" i="113"/>
  <c r="F26" i="114" l="1"/>
  <c r="C27" i="114" s="1"/>
  <c r="D27" i="114" s="1"/>
  <c r="X67" i="112"/>
  <c r="B28" i="114" s="1"/>
  <c r="X67" i="115"/>
  <c r="X2" i="113"/>
  <c r="W55" i="112" s="1"/>
  <c r="HF10" i="113"/>
  <c r="HD15" i="113"/>
  <c r="AS19" i="113"/>
  <c r="AU17" i="113"/>
  <c r="V18" i="109"/>
  <c r="W56" i="112" l="1"/>
  <c r="B26" i="113"/>
  <c r="Y26" i="113" s="1"/>
  <c r="Z26" i="113" s="1"/>
  <c r="AA26" i="113" s="1"/>
  <c r="AB26" i="113" s="1"/>
  <c r="AC26" i="113" s="1"/>
  <c r="AD26" i="113" s="1"/>
  <c r="AE26" i="113" s="1"/>
  <c r="AF26" i="113" s="1"/>
  <c r="AG26" i="113" s="1"/>
  <c r="AH26" i="113" s="1"/>
  <c r="AI26" i="113" s="1"/>
  <c r="AJ26" i="113" s="1"/>
  <c r="AK26" i="113" s="1"/>
  <c r="AL26" i="113" s="1"/>
  <c r="AM26" i="113" s="1"/>
  <c r="AN26" i="113" s="1"/>
  <c r="AO26" i="113" s="1"/>
  <c r="AP26" i="113" s="1"/>
  <c r="AQ26" i="113" s="1"/>
  <c r="AR26" i="113" s="1"/>
  <c r="AS26" i="113" s="1"/>
  <c r="AT26" i="113" s="1"/>
  <c r="AU26" i="113" s="1"/>
  <c r="AV26" i="113" s="1"/>
  <c r="AW26" i="113" s="1"/>
  <c r="AX26" i="113" s="1"/>
  <c r="AY26" i="113" s="1"/>
  <c r="AZ26" i="113" s="1"/>
  <c r="BA26" i="113" s="1"/>
  <c r="BB26" i="113" s="1"/>
  <c r="BC26" i="113" s="1"/>
  <c r="BD26" i="113" s="1"/>
  <c r="BE26" i="113" s="1"/>
  <c r="BF26" i="113" s="1"/>
  <c r="BG26" i="113" s="1"/>
  <c r="BH26" i="113" s="1"/>
  <c r="BI26" i="113" s="1"/>
  <c r="BJ26" i="113" s="1"/>
  <c r="BK26" i="113" s="1"/>
  <c r="BL26" i="113" s="1"/>
  <c r="BM26" i="113" s="1"/>
  <c r="BN26" i="113" s="1"/>
  <c r="BO26" i="113" s="1"/>
  <c r="BP26" i="113" s="1"/>
  <c r="BQ26" i="113" s="1"/>
  <c r="BR26" i="113" s="1"/>
  <c r="BS26" i="113" s="1"/>
  <c r="BT26" i="113" s="1"/>
  <c r="BU26" i="113" s="1"/>
  <c r="BV26" i="113" s="1"/>
  <c r="BW26" i="113" s="1"/>
  <c r="BX26" i="113" s="1"/>
  <c r="BY26" i="113" s="1"/>
  <c r="BZ26" i="113" s="1"/>
  <c r="CA26" i="113" s="1"/>
  <c r="CB26" i="113" s="1"/>
  <c r="CC26" i="113" s="1"/>
  <c r="CD26" i="113" s="1"/>
  <c r="CE26" i="113" s="1"/>
  <c r="CF26" i="113" s="1"/>
  <c r="CG26" i="113" s="1"/>
  <c r="CH26" i="113" s="1"/>
  <c r="CI26" i="113" s="1"/>
  <c r="CJ26" i="113" s="1"/>
  <c r="CK26" i="113" s="1"/>
  <c r="CL26" i="113" s="1"/>
  <c r="CM26" i="113" s="1"/>
  <c r="CN26" i="113" s="1"/>
  <c r="CO26" i="113" s="1"/>
  <c r="CP26" i="113" s="1"/>
  <c r="CQ26" i="113" s="1"/>
  <c r="CR26" i="113" s="1"/>
  <c r="CS26" i="113" s="1"/>
  <c r="CT26" i="113" s="1"/>
  <c r="CU26" i="113" s="1"/>
  <c r="CV26" i="113" s="1"/>
  <c r="CW26" i="113" s="1"/>
  <c r="CX26" i="113" s="1"/>
  <c r="CY26" i="113" s="1"/>
  <c r="CZ26" i="113" s="1"/>
  <c r="DA26" i="113" s="1"/>
  <c r="DB26" i="113" s="1"/>
  <c r="DC26" i="113" s="1"/>
  <c r="DD26" i="113" s="1"/>
  <c r="DE26" i="113" s="1"/>
  <c r="DF26" i="113" s="1"/>
  <c r="DG26" i="113" s="1"/>
  <c r="DH26" i="113" s="1"/>
  <c r="DI26" i="113" s="1"/>
  <c r="DJ26" i="113" s="1"/>
  <c r="DK26" i="113" s="1"/>
  <c r="DL26" i="113" s="1"/>
  <c r="DM26" i="113" s="1"/>
  <c r="DN26" i="113" s="1"/>
  <c r="DO26" i="113" s="1"/>
  <c r="DP26" i="113" s="1"/>
  <c r="DQ26" i="113" s="1"/>
  <c r="DR26" i="113" s="1"/>
  <c r="DS26" i="113" s="1"/>
  <c r="DT26" i="113" s="1"/>
  <c r="DU26" i="113" s="1"/>
  <c r="DV26" i="113" s="1"/>
  <c r="DW26" i="113" s="1"/>
  <c r="DX26" i="113" s="1"/>
  <c r="DY26" i="113" s="1"/>
  <c r="DZ26" i="113" s="1"/>
  <c r="EA26" i="113" s="1"/>
  <c r="EB26" i="113" s="1"/>
  <c r="EC26" i="113" s="1"/>
  <c r="ED26" i="113" s="1"/>
  <c r="EE26" i="113" s="1"/>
  <c r="EF26" i="113" s="1"/>
  <c r="EG26" i="113" s="1"/>
  <c r="EH26" i="113" s="1"/>
  <c r="EI26" i="113" s="1"/>
  <c r="EJ26" i="113" s="1"/>
  <c r="EK26" i="113" s="1"/>
  <c r="EL26" i="113" s="1"/>
  <c r="EM26" i="113" s="1"/>
  <c r="EN26" i="113" s="1"/>
  <c r="EO26" i="113" s="1"/>
  <c r="EP26" i="113" s="1"/>
  <c r="EQ26" i="113" s="1"/>
  <c r="ER26" i="113" s="1"/>
  <c r="ES26" i="113" s="1"/>
  <c r="ET26" i="113" s="1"/>
  <c r="EU26" i="113" s="1"/>
  <c r="EV26" i="113" s="1"/>
  <c r="EW26" i="113" s="1"/>
  <c r="EX26" i="113" s="1"/>
  <c r="EY26" i="113" s="1"/>
  <c r="EZ26" i="113" s="1"/>
  <c r="FA26" i="113" s="1"/>
  <c r="FB26" i="113" s="1"/>
  <c r="FC26" i="113" s="1"/>
  <c r="FD26" i="113" s="1"/>
  <c r="FE26" i="113" s="1"/>
  <c r="FF26" i="113" s="1"/>
  <c r="FG26" i="113" s="1"/>
  <c r="FH26" i="113" s="1"/>
  <c r="FI26" i="113" s="1"/>
  <c r="FJ26" i="113" s="1"/>
  <c r="FK26" i="113" s="1"/>
  <c r="FL26" i="113" s="1"/>
  <c r="FM26" i="113" s="1"/>
  <c r="FN26" i="113" s="1"/>
  <c r="FO26" i="113" s="1"/>
  <c r="FP26" i="113" s="1"/>
  <c r="FQ26" i="113" s="1"/>
  <c r="FR26" i="113" s="1"/>
  <c r="FS26" i="113" s="1"/>
  <c r="FT26" i="113" s="1"/>
  <c r="FU26" i="113" s="1"/>
  <c r="FV26" i="113" s="1"/>
  <c r="FW26" i="113" s="1"/>
  <c r="FX26" i="113" s="1"/>
  <c r="FY26" i="113" s="1"/>
  <c r="FZ26" i="113" s="1"/>
  <c r="GA26" i="113" s="1"/>
  <c r="GB26" i="113" s="1"/>
  <c r="GC26" i="113" s="1"/>
  <c r="GD26" i="113" s="1"/>
  <c r="GE26" i="113" s="1"/>
  <c r="GF26" i="113" s="1"/>
  <c r="GG26" i="113" s="1"/>
  <c r="GH26" i="113" s="1"/>
  <c r="GI26" i="113" s="1"/>
  <c r="GJ26" i="113" s="1"/>
  <c r="GK26" i="113" s="1"/>
  <c r="GL26" i="113" s="1"/>
  <c r="GM26" i="113" s="1"/>
  <c r="GN26" i="113" s="1"/>
  <c r="GO26" i="113" s="1"/>
  <c r="GP26" i="113" s="1"/>
  <c r="GQ26" i="113" s="1"/>
  <c r="GR26" i="113" s="1"/>
  <c r="GS26" i="113" s="1"/>
  <c r="GT26" i="113" s="1"/>
  <c r="GU26" i="113" s="1"/>
  <c r="GV26" i="113" s="1"/>
  <c r="GW26" i="113" s="1"/>
  <c r="GX26" i="113" s="1"/>
  <c r="GY26" i="113" s="1"/>
  <c r="GZ26" i="113" s="1"/>
  <c r="HA26" i="113" s="1"/>
  <c r="HB26" i="113" s="1"/>
  <c r="HC26" i="113" s="1"/>
  <c r="HD26" i="113" s="1"/>
  <c r="HE26" i="113" s="1"/>
  <c r="HF26" i="113" s="1"/>
  <c r="HG26" i="113" s="1"/>
  <c r="HH26" i="113" s="1"/>
  <c r="HI26" i="113" s="1"/>
  <c r="HJ26" i="113" s="1"/>
  <c r="Y67" i="112"/>
  <c r="B27" i="113" s="1"/>
  <c r="Y67" i="115"/>
  <c r="E27" i="114"/>
  <c r="F27" i="114" s="1"/>
  <c r="C28" i="114" s="1"/>
  <c r="D28" i="114" s="1"/>
  <c r="W91" i="112"/>
  <c r="AT19" i="113"/>
  <c r="HE15" i="113"/>
  <c r="HG10" i="113"/>
  <c r="AV17" i="113"/>
  <c r="W18" i="109"/>
  <c r="B29" i="114" l="1"/>
  <c r="B92" i="112" s="1"/>
  <c r="Z67" i="112"/>
  <c r="B28" i="113" s="1"/>
  <c r="Z67" i="115"/>
  <c r="W95" i="112"/>
  <c r="E28" i="114"/>
  <c r="X95" i="112" s="1"/>
  <c r="X91" i="112"/>
  <c r="X56" i="112"/>
  <c r="Y2" i="113"/>
  <c r="X55" i="112" s="1"/>
  <c r="Z27" i="113"/>
  <c r="AA27" i="113" s="1"/>
  <c r="AB27" i="113" s="1"/>
  <c r="AC27" i="113" s="1"/>
  <c r="AD27" i="113" s="1"/>
  <c r="AE27" i="113" s="1"/>
  <c r="AF27" i="113" s="1"/>
  <c r="AG27" i="113" s="1"/>
  <c r="AH27" i="113" s="1"/>
  <c r="AI27" i="113" s="1"/>
  <c r="AJ27" i="113" s="1"/>
  <c r="AK27" i="113" s="1"/>
  <c r="AL27" i="113" s="1"/>
  <c r="AM27" i="113" s="1"/>
  <c r="AN27" i="113" s="1"/>
  <c r="AO27" i="113" s="1"/>
  <c r="AP27" i="113" s="1"/>
  <c r="AQ27" i="113" s="1"/>
  <c r="AR27" i="113" s="1"/>
  <c r="AS27" i="113" s="1"/>
  <c r="AT27" i="113" s="1"/>
  <c r="AU27" i="113" s="1"/>
  <c r="AV27" i="113" s="1"/>
  <c r="AW27" i="113" s="1"/>
  <c r="AX27" i="113" s="1"/>
  <c r="AY27" i="113" s="1"/>
  <c r="AZ27" i="113" s="1"/>
  <c r="BA27" i="113" s="1"/>
  <c r="BB27" i="113" s="1"/>
  <c r="BC27" i="113" s="1"/>
  <c r="BD27" i="113" s="1"/>
  <c r="BE27" i="113" s="1"/>
  <c r="BF27" i="113" s="1"/>
  <c r="BG27" i="113" s="1"/>
  <c r="BH27" i="113" s="1"/>
  <c r="BI27" i="113" s="1"/>
  <c r="BJ27" i="113" s="1"/>
  <c r="BK27" i="113" s="1"/>
  <c r="BL27" i="113" s="1"/>
  <c r="BM27" i="113" s="1"/>
  <c r="BN27" i="113" s="1"/>
  <c r="BO27" i="113" s="1"/>
  <c r="BP27" i="113" s="1"/>
  <c r="BQ27" i="113" s="1"/>
  <c r="BR27" i="113" s="1"/>
  <c r="BS27" i="113" s="1"/>
  <c r="BT27" i="113" s="1"/>
  <c r="BU27" i="113" s="1"/>
  <c r="BV27" i="113" s="1"/>
  <c r="BW27" i="113" s="1"/>
  <c r="BX27" i="113" s="1"/>
  <c r="BY27" i="113" s="1"/>
  <c r="BZ27" i="113" s="1"/>
  <c r="CA27" i="113" s="1"/>
  <c r="CB27" i="113" s="1"/>
  <c r="CC27" i="113" s="1"/>
  <c r="CD27" i="113" s="1"/>
  <c r="CE27" i="113" s="1"/>
  <c r="CF27" i="113" s="1"/>
  <c r="CG27" i="113" s="1"/>
  <c r="CH27" i="113" s="1"/>
  <c r="CI27" i="113" s="1"/>
  <c r="CJ27" i="113" s="1"/>
  <c r="CK27" i="113" s="1"/>
  <c r="CL27" i="113" s="1"/>
  <c r="CM27" i="113" s="1"/>
  <c r="CN27" i="113" s="1"/>
  <c r="CO27" i="113" s="1"/>
  <c r="CP27" i="113" s="1"/>
  <c r="CQ27" i="113" s="1"/>
  <c r="CR27" i="113" s="1"/>
  <c r="CS27" i="113" s="1"/>
  <c r="CT27" i="113" s="1"/>
  <c r="CU27" i="113" s="1"/>
  <c r="CV27" i="113" s="1"/>
  <c r="CW27" i="113" s="1"/>
  <c r="CX27" i="113" s="1"/>
  <c r="CY27" i="113" s="1"/>
  <c r="CZ27" i="113" s="1"/>
  <c r="DA27" i="113" s="1"/>
  <c r="DB27" i="113" s="1"/>
  <c r="DC27" i="113" s="1"/>
  <c r="DD27" i="113" s="1"/>
  <c r="DE27" i="113" s="1"/>
  <c r="DF27" i="113" s="1"/>
  <c r="DG27" i="113" s="1"/>
  <c r="DH27" i="113" s="1"/>
  <c r="DI27" i="113" s="1"/>
  <c r="DJ27" i="113" s="1"/>
  <c r="DK27" i="113" s="1"/>
  <c r="DL27" i="113" s="1"/>
  <c r="DM27" i="113" s="1"/>
  <c r="DN27" i="113" s="1"/>
  <c r="DO27" i="113" s="1"/>
  <c r="DP27" i="113" s="1"/>
  <c r="DQ27" i="113" s="1"/>
  <c r="DR27" i="113" s="1"/>
  <c r="DS27" i="113" s="1"/>
  <c r="DT27" i="113" s="1"/>
  <c r="DU27" i="113" s="1"/>
  <c r="DV27" i="113" s="1"/>
  <c r="DW27" i="113" s="1"/>
  <c r="DX27" i="113" s="1"/>
  <c r="DY27" i="113" s="1"/>
  <c r="DZ27" i="113" s="1"/>
  <c r="EA27" i="113" s="1"/>
  <c r="EB27" i="113" s="1"/>
  <c r="EC27" i="113" s="1"/>
  <c r="ED27" i="113" s="1"/>
  <c r="EE27" i="113" s="1"/>
  <c r="EF27" i="113" s="1"/>
  <c r="EG27" i="113" s="1"/>
  <c r="EH27" i="113" s="1"/>
  <c r="EI27" i="113" s="1"/>
  <c r="EJ27" i="113" s="1"/>
  <c r="EK27" i="113" s="1"/>
  <c r="EL27" i="113" s="1"/>
  <c r="EM27" i="113" s="1"/>
  <c r="EN27" i="113" s="1"/>
  <c r="EO27" i="113" s="1"/>
  <c r="EP27" i="113" s="1"/>
  <c r="EQ27" i="113" s="1"/>
  <c r="ER27" i="113" s="1"/>
  <c r="ES27" i="113" s="1"/>
  <c r="ET27" i="113" s="1"/>
  <c r="EU27" i="113" s="1"/>
  <c r="EV27" i="113" s="1"/>
  <c r="EW27" i="113" s="1"/>
  <c r="EX27" i="113" s="1"/>
  <c r="EY27" i="113" s="1"/>
  <c r="EZ27" i="113" s="1"/>
  <c r="FA27" i="113" s="1"/>
  <c r="FB27" i="113" s="1"/>
  <c r="FC27" i="113" s="1"/>
  <c r="FD27" i="113" s="1"/>
  <c r="FE27" i="113" s="1"/>
  <c r="FF27" i="113" s="1"/>
  <c r="FG27" i="113" s="1"/>
  <c r="FH27" i="113" s="1"/>
  <c r="FI27" i="113" s="1"/>
  <c r="FJ27" i="113" s="1"/>
  <c r="FK27" i="113" s="1"/>
  <c r="FL27" i="113" s="1"/>
  <c r="FM27" i="113" s="1"/>
  <c r="FN27" i="113" s="1"/>
  <c r="FO27" i="113" s="1"/>
  <c r="FP27" i="113" s="1"/>
  <c r="FQ27" i="113" s="1"/>
  <c r="FR27" i="113" s="1"/>
  <c r="FS27" i="113" s="1"/>
  <c r="FT27" i="113" s="1"/>
  <c r="FU27" i="113" s="1"/>
  <c r="FV27" i="113" s="1"/>
  <c r="FW27" i="113" s="1"/>
  <c r="FX27" i="113" s="1"/>
  <c r="FY27" i="113" s="1"/>
  <c r="FZ27" i="113" s="1"/>
  <c r="GA27" i="113" s="1"/>
  <c r="GB27" i="113" s="1"/>
  <c r="GC27" i="113" s="1"/>
  <c r="GD27" i="113" s="1"/>
  <c r="GE27" i="113" s="1"/>
  <c r="GF27" i="113" s="1"/>
  <c r="GG27" i="113" s="1"/>
  <c r="GH27" i="113" s="1"/>
  <c r="GI27" i="113" s="1"/>
  <c r="GJ27" i="113" s="1"/>
  <c r="GK27" i="113" s="1"/>
  <c r="GL27" i="113" s="1"/>
  <c r="GM27" i="113" s="1"/>
  <c r="GN27" i="113" s="1"/>
  <c r="GO27" i="113" s="1"/>
  <c r="GP27" i="113" s="1"/>
  <c r="GQ27" i="113" s="1"/>
  <c r="GR27" i="113" s="1"/>
  <c r="GS27" i="113" s="1"/>
  <c r="GT27" i="113" s="1"/>
  <c r="GU27" i="113" s="1"/>
  <c r="GV27" i="113" s="1"/>
  <c r="GW27" i="113" s="1"/>
  <c r="GX27" i="113" s="1"/>
  <c r="GY27" i="113" s="1"/>
  <c r="GZ27" i="113" s="1"/>
  <c r="HA27" i="113" s="1"/>
  <c r="HB27" i="113" s="1"/>
  <c r="HC27" i="113" s="1"/>
  <c r="HD27" i="113" s="1"/>
  <c r="HE27" i="113" s="1"/>
  <c r="HF27" i="113" s="1"/>
  <c r="HG27" i="113" s="1"/>
  <c r="HH27" i="113" s="1"/>
  <c r="HI27" i="113" s="1"/>
  <c r="HJ27" i="113" s="1"/>
  <c r="HH10" i="113"/>
  <c r="HF15" i="113"/>
  <c r="AW17" i="113"/>
  <c r="AU19" i="113"/>
  <c r="AA67" i="115" l="1"/>
  <c r="F28" i="114"/>
  <c r="C29" i="114" s="1"/>
  <c r="D29" i="114" s="1"/>
  <c r="Z2" i="113"/>
  <c r="Y55" i="112" s="1"/>
  <c r="AA67" i="112"/>
  <c r="B29" i="113" s="1"/>
  <c r="AX17" i="113"/>
  <c r="AA28" i="113"/>
  <c r="HG15" i="113"/>
  <c r="HI10" i="113"/>
  <c r="AV19" i="113"/>
  <c r="X18" i="109"/>
  <c r="Y56" i="112" l="1"/>
  <c r="E29" i="114"/>
  <c r="Y95" i="112" s="1"/>
  <c r="Y91" i="112"/>
  <c r="HJ10" i="113"/>
  <c r="AB29" i="113"/>
  <c r="HH15" i="113"/>
  <c r="AB28" i="113"/>
  <c r="AC28" i="113" s="1"/>
  <c r="AD28" i="113" s="1"/>
  <c r="AE28" i="113" s="1"/>
  <c r="AF28" i="113" s="1"/>
  <c r="AG28" i="113" s="1"/>
  <c r="AH28" i="113" s="1"/>
  <c r="AI28" i="113" s="1"/>
  <c r="AJ28" i="113" s="1"/>
  <c r="AK28" i="113" s="1"/>
  <c r="AL28" i="113" s="1"/>
  <c r="AM28" i="113" s="1"/>
  <c r="AN28" i="113" s="1"/>
  <c r="AO28" i="113" s="1"/>
  <c r="AP28" i="113" s="1"/>
  <c r="AQ28" i="113" s="1"/>
  <c r="AR28" i="113" s="1"/>
  <c r="AS28" i="113" s="1"/>
  <c r="AT28" i="113" s="1"/>
  <c r="AU28" i="113" s="1"/>
  <c r="AV28" i="113" s="1"/>
  <c r="AW28" i="113" s="1"/>
  <c r="AX28" i="113" s="1"/>
  <c r="AY28" i="113" s="1"/>
  <c r="AZ28" i="113" s="1"/>
  <c r="BA28" i="113" s="1"/>
  <c r="BB28" i="113" s="1"/>
  <c r="BC28" i="113" s="1"/>
  <c r="BD28" i="113" s="1"/>
  <c r="BE28" i="113" s="1"/>
  <c r="BF28" i="113" s="1"/>
  <c r="BG28" i="113" s="1"/>
  <c r="BH28" i="113" s="1"/>
  <c r="BI28" i="113" s="1"/>
  <c r="BJ28" i="113" s="1"/>
  <c r="BK28" i="113" s="1"/>
  <c r="BL28" i="113" s="1"/>
  <c r="BM28" i="113" s="1"/>
  <c r="BN28" i="113" s="1"/>
  <c r="BO28" i="113" s="1"/>
  <c r="BP28" i="113" s="1"/>
  <c r="BQ28" i="113" s="1"/>
  <c r="BR28" i="113" s="1"/>
  <c r="BS28" i="113" s="1"/>
  <c r="BT28" i="113" s="1"/>
  <c r="BU28" i="113" s="1"/>
  <c r="BV28" i="113" s="1"/>
  <c r="BW28" i="113" s="1"/>
  <c r="BX28" i="113" s="1"/>
  <c r="BY28" i="113" s="1"/>
  <c r="BZ28" i="113" s="1"/>
  <c r="CA28" i="113" s="1"/>
  <c r="CB28" i="113" s="1"/>
  <c r="CC28" i="113" s="1"/>
  <c r="CD28" i="113" s="1"/>
  <c r="CE28" i="113" s="1"/>
  <c r="CF28" i="113" s="1"/>
  <c r="CG28" i="113" s="1"/>
  <c r="CH28" i="113" s="1"/>
  <c r="CI28" i="113" s="1"/>
  <c r="CJ28" i="113" s="1"/>
  <c r="CK28" i="113" s="1"/>
  <c r="CL28" i="113" s="1"/>
  <c r="CM28" i="113" s="1"/>
  <c r="CN28" i="113" s="1"/>
  <c r="CO28" i="113" s="1"/>
  <c r="CP28" i="113" s="1"/>
  <c r="CQ28" i="113" s="1"/>
  <c r="CR28" i="113" s="1"/>
  <c r="CS28" i="113" s="1"/>
  <c r="CT28" i="113" s="1"/>
  <c r="CU28" i="113" s="1"/>
  <c r="CV28" i="113" s="1"/>
  <c r="CW28" i="113" s="1"/>
  <c r="CX28" i="113" s="1"/>
  <c r="CY28" i="113" s="1"/>
  <c r="CZ28" i="113" s="1"/>
  <c r="DA28" i="113" s="1"/>
  <c r="DB28" i="113" s="1"/>
  <c r="DC28" i="113" s="1"/>
  <c r="DD28" i="113" s="1"/>
  <c r="DE28" i="113" s="1"/>
  <c r="DF28" i="113" s="1"/>
  <c r="DG28" i="113" s="1"/>
  <c r="DH28" i="113" s="1"/>
  <c r="DI28" i="113" s="1"/>
  <c r="DJ28" i="113" s="1"/>
  <c r="DK28" i="113" s="1"/>
  <c r="DL28" i="113" s="1"/>
  <c r="DM28" i="113" s="1"/>
  <c r="DN28" i="113" s="1"/>
  <c r="DO28" i="113" s="1"/>
  <c r="DP28" i="113" s="1"/>
  <c r="DQ28" i="113" s="1"/>
  <c r="DR28" i="113" s="1"/>
  <c r="DS28" i="113" s="1"/>
  <c r="DT28" i="113" s="1"/>
  <c r="DU28" i="113" s="1"/>
  <c r="DV28" i="113" s="1"/>
  <c r="DW28" i="113" s="1"/>
  <c r="DX28" i="113" s="1"/>
  <c r="DY28" i="113" s="1"/>
  <c r="DZ28" i="113" s="1"/>
  <c r="EA28" i="113" s="1"/>
  <c r="EB28" i="113" s="1"/>
  <c r="EC28" i="113" s="1"/>
  <c r="ED28" i="113" s="1"/>
  <c r="EE28" i="113" s="1"/>
  <c r="EF28" i="113" s="1"/>
  <c r="EG28" i="113" s="1"/>
  <c r="EH28" i="113" s="1"/>
  <c r="EI28" i="113" s="1"/>
  <c r="EJ28" i="113" s="1"/>
  <c r="EK28" i="113" s="1"/>
  <c r="EL28" i="113" s="1"/>
  <c r="EM28" i="113" s="1"/>
  <c r="EN28" i="113" s="1"/>
  <c r="EO28" i="113" s="1"/>
  <c r="EP28" i="113" s="1"/>
  <c r="EQ28" i="113" s="1"/>
  <c r="ER28" i="113" s="1"/>
  <c r="ES28" i="113" s="1"/>
  <c r="ET28" i="113" s="1"/>
  <c r="EU28" i="113" s="1"/>
  <c r="EV28" i="113" s="1"/>
  <c r="EW28" i="113" s="1"/>
  <c r="EX28" i="113" s="1"/>
  <c r="EY28" i="113" s="1"/>
  <c r="EZ28" i="113" s="1"/>
  <c r="FA28" i="113" s="1"/>
  <c r="FB28" i="113" s="1"/>
  <c r="FC28" i="113" s="1"/>
  <c r="FD28" i="113" s="1"/>
  <c r="FE28" i="113" s="1"/>
  <c r="FF28" i="113" s="1"/>
  <c r="FG28" i="113" s="1"/>
  <c r="FH28" i="113" s="1"/>
  <c r="FI28" i="113" s="1"/>
  <c r="FJ28" i="113" s="1"/>
  <c r="FK28" i="113" s="1"/>
  <c r="FL28" i="113" s="1"/>
  <c r="FM28" i="113" s="1"/>
  <c r="FN28" i="113" s="1"/>
  <c r="FO28" i="113" s="1"/>
  <c r="FP28" i="113" s="1"/>
  <c r="FQ28" i="113" s="1"/>
  <c r="FR28" i="113" s="1"/>
  <c r="FS28" i="113" s="1"/>
  <c r="FT28" i="113" s="1"/>
  <c r="FU28" i="113" s="1"/>
  <c r="FV28" i="113" s="1"/>
  <c r="FW28" i="113" s="1"/>
  <c r="FX28" i="113" s="1"/>
  <c r="FY28" i="113" s="1"/>
  <c r="FZ28" i="113" s="1"/>
  <c r="GA28" i="113" s="1"/>
  <c r="GB28" i="113" s="1"/>
  <c r="GC28" i="113" s="1"/>
  <c r="GD28" i="113" s="1"/>
  <c r="GE28" i="113" s="1"/>
  <c r="GF28" i="113" s="1"/>
  <c r="GG28" i="113" s="1"/>
  <c r="GH28" i="113" s="1"/>
  <c r="GI28" i="113" s="1"/>
  <c r="GJ28" i="113" s="1"/>
  <c r="GK28" i="113" s="1"/>
  <c r="GL28" i="113" s="1"/>
  <c r="GM28" i="113" s="1"/>
  <c r="GN28" i="113" s="1"/>
  <c r="GO28" i="113" s="1"/>
  <c r="GP28" i="113" s="1"/>
  <c r="GQ28" i="113" s="1"/>
  <c r="GR28" i="113" s="1"/>
  <c r="GS28" i="113" s="1"/>
  <c r="GT28" i="113" s="1"/>
  <c r="GU28" i="113" s="1"/>
  <c r="GV28" i="113" s="1"/>
  <c r="GW28" i="113" s="1"/>
  <c r="GX28" i="113" s="1"/>
  <c r="GY28" i="113" s="1"/>
  <c r="GZ28" i="113" s="1"/>
  <c r="HA28" i="113" s="1"/>
  <c r="HB28" i="113" s="1"/>
  <c r="HC28" i="113" s="1"/>
  <c r="HD28" i="113" s="1"/>
  <c r="HE28" i="113" s="1"/>
  <c r="HF28" i="113" s="1"/>
  <c r="HG28" i="113" s="1"/>
  <c r="HH28" i="113" s="1"/>
  <c r="HI28" i="113" s="1"/>
  <c r="HJ28" i="113" s="1"/>
  <c r="AA2" i="113"/>
  <c r="Z55" i="112" s="1"/>
  <c r="AW19" i="113"/>
  <c r="AY17" i="113"/>
  <c r="Y18" i="109"/>
  <c r="F29" i="114" l="1"/>
  <c r="C30" i="114" s="1"/>
  <c r="E30" i="114" s="1"/>
  <c r="Z95" i="112" s="1"/>
  <c r="AB67" i="112"/>
  <c r="B30" i="113" s="1"/>
  <c r="AB67" i="115"/>
  <c r="HI15" i="113"/>
  <c r="AC29" i="113"/>
  <c r="AD29" i="113" s="1"/>
  <c r="AE29" i="113" s="1"/>
  <c r="AF29" i="113" s="1"/>
  <c r="AG29" i="113" s="1"/>
  <c r="AH29" i="113" s="1"/>
  <c r="AI29" i="113" s="1"/>
  <c r="AJ29" i="113" s="1"/>
  <c r="AK29" i="113" s="1"/>
  <c r="AL29" i="113" s="1"/>
  <c r="AM29" i="113" s="1"/>
  <c r="AN29" i="113" s="1"/>
  <c r="AO29" i="113" s="1"/>
  <c r="AP29" i="113" s="1"/>
  <c r="AQ29" i="113" s="1"/>
  <c r="AR29" i="113" s="1"/>
  <c r="AS29" i="113" s="1"/>
  <c r="AT29" i="113" s="1"/>
  <c r="AU29" i="113" s="1"/>
  <c r="AV29" i="113" s="1"/>
  <c r="AW29" i="113" s="1"/>
  <c r="AX29" i="113" s="1"/>
  <c r="AY29" i="113" s="1"/>
  <c r="AZ29" i="113" s="1"/>
  <c r="BA29" i="113" s="1"/>
  <c r="BB29" i="113" s="1"/>
  <c r="BC29" i="113" s="1"/>
  <c r="BD29" i="113" s="1"/>
  <c r="BE29" i="113" s="1"/>
  <c r="BF29" i="113" s="1"/>
  <c r="BG29" i="113" s="1"/>
  <c r="BH29" i="113" s="1"/>
  <c r="BI29" i="113" s="1"/>
  <c r="BJ29" i="113" s="1"/>
  <c r="BK29" i="113" s="1"/>
  <c r="BL29" i="113" s="1"/>
  <c r="BM29" i="113" s="1"/>
  <c r="BN29" i="113" s="1"/>
  <c r="BO29" i="113" s="1"/>
  <c r="BP29" i="113" s="1"/>
  <c r="BQ29" i="113" s="1"/>
  <c r="BR29" i="113" s="1"/>
  <c r="BS29" i="113" s="1"/>
  <c r="BT29" i="113" s="1"/>
  <c r="BU29" i="113" s="1"/>
  <c r="BV29" i="113" s="1"/>
  <c r="BW29" i="113" s="1"/>
  <c r="BX29" i="113" s="1"/>
  <c r="BY29" i="113" s="1"/>
  <c r="BZ29" i="113" s="1"/>
  <c r="CA29" i="113" s="1"/>
  <c r="CB29" i="113" s="1"/>
  <c r="CC29" i="113" s="1"/>
  <c r="CD29" i="113" s="1"/>
  <c r="CE29" i="113" s="1"/>
  <c r="CF29" i="113" s="1"/>
  <c r="CG29" i="113" s="1"/>
  <c r="CH29" i="113" s="1"/>
  <c r="CI29" i="113" s="1"/>
  <c r="CJ29" i="113" s="1"/>
  <c r="CK29" i="113" s="1"/>
  <c r="CL29" i="113" s="1"/>
  <c r="CM29" i="113" s="1"/>
  <c r="CN29" i="113" s="1"/>
  <c r="CO29" i="113" s="1"/>
  <c r="CP29" i="113" s="1"/>
  <c r="CQ29" i="113" s="1"/>
  <c r="CR29" i="113" s="1"/>
  <c r="CS29" i="113" s="1"/>
  <c r="CT29" i="113" s="1"/>
  <c r="CU29" i="113" s="1"/>
  <c r="CV29" i="113" s="1"/>
  <c r="CW29" i="113" s="1"/>
  <c r="CX29" i="113" s="1"/>
  <c r="CY29" i="113" s="1"/>
  <c r="CZ29" i="113" s="1"/>
  <c r="DA29" i="113" s="1"/>
  <c r="DB29" i="113" s="1"/>
  <c r="DC29" i="113" s="1"/>
  <c r="DD29" i="113" s="1"/>
  <c r="DE29" i="113" s="1"/>
  <c r="DF29" i="113" s="1"/>
  <c r="DG29" i="113" s="1"/>
  <c r="DH29" i="113" s="1"/>
  <c r="DI29" i="113" s="1"/>
  <c r="DJ29" i="113" s="1"/>
  <c r="DK29" i="113" s="1"/>
  <c r="DL29" i="113" s="1"/>
  <c r="DM29" i="113" s="1"/>
  <c r="DN29" i="113" s="1"/>
  <c r="DO29" i="113" s="1"/>
  <c r="DP29" i="113" s="1"/>
  <c r="DQ29" i="113" s="1"/>
  <c r="DR29" i="113" s="1"/>
  <c r="DS29" i="113" s="1"/>
  <c r="DT29" i="113" s="1"/>
  <c r="DU29" i="113" s="1"/>
  <c r="DV29" i="113" s="1"/>
  <c r="DW29" i="113" s="1"/>
  <c r="DX29" i="113" s="1"/>
  <c r="DY29" i="113" s="1"/>
  <c r="DZ29" i="113" s="1"/>
  <c r="EA29" i="113" s="1"/>
  <c r="EB29" i="113" s="1"/>
  <c r="EC29" i="113" s="1"/>
  <c r="ED29" i="113" s="1"/>
  <c r="EE29" i="113" s="1"/>
  <c r="EF29" i="113" s="1"/>
  <c r="EG29" i="113" s="1"/>
  <c r="EH29" i="113" s="1"/>
  <c r="EI29" i="113" s="1"/>
  <c r="EJ29" i="113" s="1"/>
  <c r="EK29" i="113" s="1"/>
  <c r="EL29" i="113" s="1"/>
  <c r="EM29" i="113" s="1"/>
  <c r="EN29" i="113" s="1"/>
  <c r="EO29" i="113" s="1"/>
  <c r="EP29" i="113" s="1"/>
  <c r="EQ29" i="113" s="1"/>
  <c r="ER29" i="113" s="1"/>
  <c r="ES29" i="113" s="1"/>
  <c r="ET29" i="113" s="1"/>
  <c r="EU29" i="113" s="1"/>
  <c r="EV29" i="113" s="1"/>
  <c r="EW29" i="113" s="1"/>
  <c r="EX29" i="113" s="1"/>
  <c r="EY29" i="113" s="1"/>
  <c r="EZ29" i="113" s="1"/>
  <c r="FA29" i="113" s="1"/>
  <c r="FB29" i="113" s="1"/>
  <c r="FC29" i="113" s="1"/>
  <c r="FD29" i="113" s="1"/>
  <c r="FE29" i="113" s="1"/>
  <c r="FF29" i="113" s="1"/>
  <c r="FG29" i="113" s="1"/>
  <c r="FH29" i="113" s="1"/>
  <c r="FI29" i="113" s="1"/>
  <c r="FJ29" i="113" s="1"/>
  <c r="FK29" i="113" s="1"/>
  <c r="FL29" i="113" s="1"/>
  <c r="FM29" i="113" s="1"/>
  <c r="FN29" i="113" s="1"/>
  <c r="FO29" i="113" s="1"/>
  <c r="FP29" i="113" s="1"/>
  <c r="FQ29" i="113" s="1"/>
  <c r="FR29" i="113" s="1"/>
  <c r="FS29" i="113" s="1"/>
  <c r="FT29" i="113" s="1"/>
  <c r="FU29" i="113" s="1"/>
  <c r="FV29" i="113" s="1"/>
  <c r="FW29" i="113" s="1"/>
  <c r="FX29" i="113" s="1"/>
  <c r="FY29" i="113" s="1"/>
  <c r="FZ29" i="113" s="1"/>
  <c r="GA29" i="113" s="1"/>
  <c r="GB29" i="113" s="1"/>
  <c r="GC29" i="113" s="1"/>
  <c r="GD29" i="113" s="1"/>
  <c r="GE29" i="113" s="1"/>
  <c r="GF29" i="113" s="1"/>
  <c r="GG29" i="113" s="1"/>
  <c r="GH29" i="113" s="1"/>
  <c r="GI29" i="113" s="1"/>
  <c r="GJ29" i="113" s="1"/>
  <c r="GK29" i="113" s="1"/>
  <c r="GL29" i="113" s="1"/>
  <c r="GM29" i="113" s="1"/>
  <c r="GN29" i="113" s="1"/>
  <c r="GO29" i="113" s="1"/>
  <c r="GP29" i="113" s="1"/>
  <c r="GQ29" i="113" s="1"/>
  <c r="GR29" i="113" s="1"/>
  <c r="GS29" i="113" s="1"/>
  <c r="GT29" i="113" s="1"/>
  <c r="GU29" i="113" s="1"/>
  <c r="GV29" i="113" s="1"/>
  <c r="GW29" i="113" s="1"/>
  <c r="GX29" i="113" s="1"/>
  <c r="GY29" i="113" s="1"/>
  <c r="GZ29" i="113" s="1"/>
  <c r="HA29" i="113" s="1"/>
  <c r="HB29" i="113" s="1"/>
  <c r="HC29" i="113" s="1"/>
  <c r="HD29" i="113" s="1"/>
  <c r="HE29" i="113" s="1"/>
  <c r="HF29" i="113" s="1"/>
  <c r="HG29" i="113" s="1"/>
  <c r="HH29" i="113" s="1"/>
  <c r="HI29" i="113" s="1"/>
  <c r="HJ29" i="113" s="1"/>
  <c r="AB2" i="113"/>
  <c r="AA55" i="112" s="1"/>
  <c r="AZ17" i="113"/>
  <c r="AX19" i="113"/>
  <c r="Z18" i="109"/>
  <c r="F30" i="114" l="1"/>
  <c r="C31" i="114" s="1"/>
  <c r="E31" i="114" s="1"/>
  <c r="AA95" i="112" s="1"/>
  <c r="Z56" i="112"/>
  <c r="AC30" i="113"/>
  <c r="AY19" i="113"/>
  <c r="BA17" i="113"/>
  <c r="HJ15" i="113"/>
  <c r="AA18" i="109"/>
  <c r="F31" i="114" l="1"/>
  <c r="C32" i="114" s="1"/>
  <c r="E32" i="114" s="1"/>
  <c r="AB95" i="112" s="1"/>
  <c r="AA56" i="112"/>
  <c r="AC67" i="112"/>
  <c r="B31" i="113" s="1"/>
  <c r="AC67" i="115"/>
  <c r="BB17" i="113"/>
  <c r="AZ19" i="113"/>
  <c r="AD30" i="113"/>
  <c r="AE30" i="113" s="1"/>
  <c r="AF30" i="113" s="1"/>
  <c r="AG30" i="113" s="1"/>
  <c r="AH30" i="113" s="1"/>
  <c r="AI30" i="113" s="1"/>
  <c r="AJ30" i="113" s="1"/>
  <c r="AK30" i="113" s="1"/>
  <c r="AL30" i="113" s="1"/>
  <c r="AM30" i="113" s="1"/>
  <c r="AN30" i="113" s="1"/>
  <c r="AO30" i="113" s="1"/>
  <c r="AP30" i="113" s="1"/>
  <c r="AQ30" i="113" s="1"/>
  <c r="AR30" i="113" s="1"/>
  <c r="AS30" i="113" s="1"/>
  <c r="AT30" i="113" s="1"/>
  <c r="AU30" i="113" s="1"/>
  <c r="AV30" i="113" s="1"/>
  <c r="AW30" i="113" s="1"/>
  <c r="AX30" i="113" s="1"/>
  <c r="AY30" i="113" s="1"/>
  <c r="AZ30" i="113" s="1"/>
  <c r="BA30" i="113" s="1"/>
  <c r="BB30" i="113" s="1"/>
  <c r="BC30" i="113" s="1"/>
  <c r="BD30" i="113" s="1"/>
  <c r="BE30" i="113" s="1"/>
  <c r="BF30" i="113" s="1"/>
  <c r="BG30" i="113" s="1"/>
  <c r="BH30" i="113" s="1"/>
  <c r="BI30" i="113" s="1"/>
  <c r="BJ30" i="113" s="1"/>
  <c r="BK30" i="113" s="1"/>
  <c r="BL30" i="113" s="1"/>
  <c r="BM30" i="113" s="1"/>
  <c r="BN30" i="113" s="1"/>
  <c r="BO30" i="113" s="1"/>
  <c r="BP30" i="113" s="1"/>
  <c r="BQ30" i="113" s="1"/>
  <c r="BR30" i="113" s="1"/>
  <c r="BS30" i="113" s="1"/>
  <c r="BT30" i="113" s="1"/>
  <c r="BU30" i="113" s="1"/>
  <c r="BV30" i="113" s="1"/>
  <c r="BW30" i="113" s="1"/>
  <c r="BX30" i="113" s="1"/>
  <c r="BY30" i="113" s="1"/>
  <c r="BZ30" i="113" s="1"/>
  <c r="CA30" i="113" s="1"/>
  <c r="CB30" i="113" s="1"/>
  <c r="CC30" i="113" s="1"/>
  <c r="CD30" i="113" s="1"/>
  <c r="CE30" i="113" s="1"/>
  <c r="CF30" i="113" s="1"/>
  <c r="CG30" i="113" s="1"/>
  <c r="CH30" i="113" s="1"/>
  <c r="CI30" i="113" s="1"/>
  <c r="CJ30" i="113" s="1"/>
  <c r="CK30" i="113" s="1"/>
  <c r="CL30" i="113" s="1"/>
  <c r="CM30" i="113" s="1"/>
  <c r="CN30" i="113" s="1"/>
  <c r="CO30" i="113" s="1"/>
  <c r="CP30" i="113" s="1"/>
  <c r="CQ30" i="113" s="1"/>
  <c r="CR30" i="113" s="1"/>
  <c r="CS30" i="113" s="1"/>
  <c r="CT30" i="113" s="1"/>
  <c r="CU30" i="113" s="1"/>
  <c r="CV30" i="113" s="1"/>
  <c r="CW30" i="113" s="1"/>
  <c r="CX30" i="113" s="1"/>
  <c r="CY30" i="113" s="1"/>
  <c r="CZ30" i="113" s="1"/>
  <c r="DA30" i="113" s="1"/>
  <c r="DB30" i="113" s="1"/>
  <c r="DC30" i="113" s="1"/>
  <c r="DD30" i="113" s="1"/>
  <c r="DE30" i="113" s="1"/>
  <c r="DF30" i="113" s="1"/>
  <c r="DG30" i="113" s="1"/>
  <c r="DH30" i="113" s="1"/>
  <c r="DI30" i="113" s="1"/>
  <c r="DJ30" i="113" s="1"/>
  <c r="DK30" i="113" s="1"/>
  <c r="DL30" i="113" s="1"/>
  <c r="DM30" i="113" s="1"/>
  <c r="DN30" i="113" s="1"/>
  <c r="DO30" i="113" s="1"/>
  <c r="DP30" i="113" s="1"/>
  <c r="DQ30" i="113" s="1"/>
  <c r="DR30" i="113" s="1"/>
  <c r="DS30" i="113" s="1"/>
  <c r="DT30" i="113" s="1"/>
  <c r="DU30" i="113" s="1"/>
  <c r="DV30" i="113" s="1"/>
  <c r="DW30" i="113" s="1"/>
  <c r="DX30" i="113" s="1"/>
  <c r="DY30" i="113" s="1"/>
  <c r="DZ30" i="113" s="1"/>
  <c r="EA30" i="113" s="1"/>
  <c r="EB30" i="113" s="1"/>
  <c r="EC30" i="113" s="1"/>
  <c r="ED30" i="113" s="1"/>
  <c r="EE30" i="113" s="1"/>
  <c r="EF30" i="113" s="1"/>
  <c r="EG30" i="113" s="1"/>
  <c r="EH30" i="113" s="1"/>
  <c r="EI30" i="113" s="1"/>
  <c r="EJ30" i="113" s="1"/>
  <c r="EK30" i="113" s="1"/>
  <c r="EL30" i="113" s="1"/>
  <c r="EM30" i="113" s="1"/>
  <c r="EN30" i="113" s="1"/>
  <c r="EO30" i="113" s="1"/>
  <c r="EP30" i="113" s="1"/>
  <c r="EQ30" i="113" s="1"/>
  <c r="ER30" i="113" s="1"/>
  <c r="ES30" i="113" s="1"/>
  <c r="ET30" i="113" s="1"/>
  <c r="EU30" i="113" s="1"/>
  <c r="EV30" i="113" s="1"/>
  <c r="EW30" i="113" s="1"/>
  <c r="EX30" i="113" s="1"/>
  <c r="EY30" i="113" s="1"/>
  <c r="EZ30" i="113" s="1"/>
  <c r="FA30" i="113" s="1"/>
  <c r="FB30" i="113" s="1"/>
  <c r="FC30" i="113" s="1"/>
  <c r="FD30" i="113" s="1"/>
  <c r="FE30" i="113" s="1"/>
  <c r="FF30" i="113" s="1"/>
  <c r="FG30" i="113" s="1"/>
  <c r="FH30" i="113" s="1"/>
  <c r="FI30" i="113" s="1"/>
  <c r="FJ30" i="113" s="1"/>
  <c r="FK30" i="113" s="1"/>
  <c r="FL30" i="113" s="1"/>
  <c r="FM30" i="113" s="1"/>
  <c r="FN30" i="113" s="1"/>
  <c r="FO30" i="113" s="1"/>
  <c r="FP30" i="113" s="1"/>
  <c r="FQ30" i="113" s="1"/>
  <c r="FR30" i="113" s="1"/>
  <c r="FS30" i="113" s="1"/>
  <c r="FT30" i="113" s="1"/>
  <c r="FU30" i="113" s="1"/>
  <c r="FV30" i="113" s="1"/>
  <c r="FW30" i="113" s="1"/>
  <c r="FX30" i="113" s="1"/>
  <c r="FY30" i="113" s="1"/>
  <c r="FZ30" i="113" s="1"/>
  <c r="GA30" i="113" s="1"/>
  <c r="GB30" i="113" s="1"/>
  <c r="GC30" i="113" s="1"/>
  <c r="GD30" i="113" s="1"/>
  <c r="GE30" i="113" s="1"/>
  <c r="GF30" i="113" s="1"/>
  <c r="GG30" i="113" s="1"/>
  <c r="GH30" i="113" s="1"/>
  <c r="GI30" i="113" s="1"/>
  <c r="GJ30" i="113" s="1"/>
  <c r="GK30" i="113" s="1"/>
  <c r="GL30" i="113" s="1"/>
  <c r="GM30" i="113" s="1"/>
  <c r="GN30" i="113" s="1"/>
  <c r="GO30" i="113" s="1"/>
  <c r="GP30" i="113" s="1"/>
  <c r="GQ30" i="113" s="1"/>
  <c r="GR30" i="113" s="1"/>
  <c r="GS30" i="113" s="1"/>
  <c r="GT30" i="113" s="1"/>
  <c r="GU30" i="113" s="1"/>
  <c r="GV30" i="113" s="1"/>
  <c r="GW30" i="113" s="1"/>
  <c r="GX30" i="113" s="1"/>
  <c r="GY30" i="113" s="1"/>
  <c r="GZ30" i="113" s="1"/>
  <c r="HA30" i="113" s="1"/>
  <c r="HB30" i="113" s="1"/>
  <c r="HC30" i="113" s="1"/>
  <c r="HD30" i="113" s="1"/>
  <c r="HE30" i="113" s="1"/>
  <c r="HF30" i="113" s="1"/>
  <c r="HG30" i="113" s="1"/>
  <c r="HH30" i="113" s="1"/>
  <c r="HI30" i="113" s="1"/>
  <c r="HJ30" i="113" s="1"/>
  <c r="AC2" i="113"/>
  <c r="AB55" i="112" s="1"/>
  <c r="AB56" i="112" l="1"/>
  <c r="F32" i="114"/>
  <c r="C33" i="114" s="1"/>
  <c r="E33" i="114" s="1"/>
  <c r="AC95" i="112" s="1"/>
  <c r="AD31" i="113"/>
  <c r="BA19" i="113"/>
  <c r="BC17" i="113"/>
  <c r="AB18" i="109"/>
  <c r="F33" i="114" l="1"/>
  <c r="C34" i="114" s="1"/>
  <c r="E34" i="114" s="1"/>
  <c r="AD95" i="112" s="1"/>
  <c r="AC56" i="112"/>
  <c r="AD67" i="112"/>
  <c r="B32" i="113" s="1"/>
  <c r="AD67" i="115"/>
  <c r="BD17" i="113"/>
  <c r="BB19" i="113"/>
  <c r="AE31" i="113"/>
  <c r="AF31" i="113" s="1"/>
  <c r="AG31" i="113" s="1"/>
  <c r="AH31" i="113" s="1"/>
  <c r="AI31" i="113" s="1"/>
  <c r="AJ31" i="113" s="1"/>
  <c r="AK31" i="113" s="1"/>
  <c r="AL31" i="113" s="1"/>
  <c r="AM31" i="113" s="1"/>
  <c r="AN31" i="113" s="1"/>
  <c r="AO31" i="113" s="1"/>
  <c r="AP31" i="113" s="1"/>
  <c r="AQ31" i="113" s="1"/>
  <c r="AR31" i="113" s="1"/>
  <c r="AS31" i="113" s="1"/>
  <c r="AT31" i="113" s="1"/>
  <c r="AU31" i="113" s="1"/>
  <c r="AV31" i="113" s="1"/>
  <c r="AW31" i="113" s="1"/>
  <c r="AX31" i="113" s="1"/>
  <c r="AY31" i="113" s="1"/>
  <c r="AZ31" i="113" s="1"/>
  <c r="BA31" i="113" s="1"/>
  <c r="BB31" i="113" s="1"/>
  <c r="BC31" i="113" s="1"/>
  <c r="BD31" i="113" s="1"/>
  <c r="BE31" i="113" s="1"/>
  <c r="BF31" i="113" s="1"/>
  <c r="BG31" i="113" s="1"/>
  <c r="BH31" i="113" s="1"/>
  <c r="BI31" i="113" s="1"/>
  <c r="BJ31" i="113" s="1"/>
  <c r="BK31" i="113" s="1"/>
  <c r="BL31" i="113" s="1"/>
  <c r="BM31" i="113" s="1"/>
  <c r="BN31" i="113" s="1"/>
  <c r="BO31" i="113" s="1"/>
  <c r="BP31" i="113" s="1"/>
  <c r="BQ31" i="113" s="1"/>
  <c r="BR31" i="113" s="1"/>
  <c r="BS31" i="113" s="1"/>
  <c r="BT31" i="113" s="1"/>
  <c r="BU31" i="113" s="1"/>
  <c r="BV31" i="113" s="1"/>
  <c r="BW31" i="113" s="1"/>
  <c r="BX31" i="113" s="1"/>
  <c r="BY31" i="113" s="1"/>
  <c r="BZ31" i="113" s="1"/>
  <c r="CA31" i="113" s="1"/>
  <c r="CB31" i="113" s="1"/>
  <c r="CC31" i="113" s="1"/>
  <c r="CD31" i="113" s="1"/>
  <c r="CE31" i="113" s="1"/>
  <c r="CF31" i="113" s="1"/>
  <c r="CG31" i="113" s="1"/>
  <c r="CH31" i="113" s="1"/>
  <c r="CI31" i="113" s="1"/>
  <c r="CJ31" i="113" s="1"/>
  <c r="CK31" i="113" s="1"/>
  <c r="CL31" i="113" s="1"/>
  <c r="CM31" i="113" s="1"/>
  <c r="CN31" i="113" s="1"/>
  <c r="CO31" i="113" s="1"/>
  <c r="CP31" i="113" s="1"/>
  <c r="CQ31" i="113" s="1"/>
  <c r="CR31" i="113" s="1"/>
  <c r="CS31" i="113" s="1"/>
  <c r="CT31" i="113" s="1"/>
  <c r="CU31" i="113" s="1"/>
  <c r="CV31" i="113" s="1"/>
  <c r="CW31" i="113" s="1"/>
  <c r="CX31" i="113" s="1"/>
  <c r="CY31" i="113" s="1"/>
  <c r="CZ31" i="113" s="1"/>
  <c r="DA31" i="113" s="1"/>
  <c r="DB31" i="113" s="1"/>
  <c r="DC31" i="113" s="1"/>
  <c r="DD31" i="113" s="1"/>
  <c r="DE31" i="113" s="1"/>
  <c r="DF31" i="113" s="1"/>
  <c r="DG31" i="113" s="1"/>
  <c r="DH31" i="113" s="1"/>
  <c r="DI31" i="113" s="1"/>
  <c r="DJ31" i="113" s="1"/>
  <c r="DK31" i="113" s="1"/>
  <c r="DL31" i="113" s="1"/>
  <c r="DM31" i="113" s="1"/>
  <c r="DN31" i="113" s="1"/>
  <c r="DO31" i="113" s="1"/>
  <c r="DP31" i="113" s="1"/>
  <c r="DQ31" i="113" s="1"/>
  <c r="DR31" i="113" s="1"/>
  <c r="DS31" i="113" s="1"/>
  <c r="DT31" i="113" s="1"/>
  <c r="DU31" i="113" s="1"/>
  <c r="DV31" i="113" s="1"/>
  <c r="DW31" i="113" s="1"/>
  <c r="DX31" i="113" s="1"/>
  <c r="DY31" i="113" s="1"/>
  <c r="DZ31" i="113" s="1"/>
  <c r="EA31" i="113" s="1"/>
  <c r="EB31" i="113" s="1"/>
  <c r="EC31" i="113" s="1"/>
  <c r="ED31" i="113" s="1"/>
  <c r="EE31" i="113" s="1"/>
  <c r="EF31" i="113" s="1"/>
  <c r="EG31" i="113" s="1"/>
  <c r="EH31" i="113" s="1"/>
  <c r="EI31" i="113" s="1"/>
  <c r="EJ31" i="113" s="1"/>
  <c r="EK31" i="113" s="1"/>
  <c r="EL31" i="113" s="1"/>
  <c r="EM31" i="113" s="1"/>
  <c r="EN31" i="113" s="1"/>
  <c r="EO31" i="113" s="1"/>
  <c r="EP31" i="113" s="1"/>
  <c r="EQ31" i="113" s="1"/>
  <c r="ER31" i="113" s="1"/>
  <c r="ES31" i="113" s="1"/>
  <c r="ET31" i="113" s="1"/>
  <c r="EU31" i="113" s="1"/>
  <c r="EV31" i="113" s="1"/>
  <c r="EW31" i="113" s="1"/>
  <c r="EX31" i="113" s="1"/>
  <c r="EY31" i="113" s="1"/>
  <c r="EZ31" i="113" s="1"/>
  <c r="FA31" i="113" s="1"/>
  <c r="FB31" i="113" s="1"/>
  <c r="FC31" i="113" s="1"/>
  <c r="FD31" i="113" s="1"/>
  <c r="FE31" i="113" s="1"/>
  <c r="FF31" i="113" s="1"/>
  <c r="FG31" i="113" s="1"/>
  <c r="FH31" i="113" s="1"/>
  <c r="FI31" i="113" s="1"/>
  <c r="FJ31" i="113" s="1"/>
  <c r="FK31" i="113" s="1"/>
  <c r="FL31" i="113" s="1"/>
  <c r="FM31" i="113" s="1"/>
  <c r="FN31" i="113" s="1"/>
  <c r="FO31" i="113" s="1"/>
  <c r="FP31" i="113" s="1"/>
  <c r="FQ31" i="113" s="1"/>
  <c r="FR31" i="113" s="1"/>
  <c r="FS31" i="113" s="1"/>
  <c r="FT31" i="113" s="1"/>
  <c r="FU31" i="113" s="1"/>
  <c r="FV31" i="113" s="1"/>
  <c r="FW31" i="113" s="1"/>
  <c r="FX31" i="113" s="1"/>
  <c r="FY31" i="113" s="1"/>
  <c r="FZ31" i="113" s="1"/>
  <c r="GA31" i="113" s="1"/>
  <c r="GB31" i="113" s="1"/>
  <c r="GC31" i="113" s="1"/>
  <c r="GD31" i="113" s="1"/>
  <c r="GE31" i="113" s="1"/>
  <c r="GF31" i="113" s="1"/>
  <c r="GG31" i="113" s="1"/>
  <c r="GH31" i="113" s="1"/>
  <c r="GI31" i="113" s="1"/>
  <c r="GJ31" i="113" s="1"/>
  <c r="GK31" i="113" s="1"/>
  <c r="GL31" i="113" s="1"/>
  <c r="GM31" i="113" s="1"/>
  <c r="GN31" i="113" s="1"/>
  <c r="GO31" i="113" s="1"/>
  <c r="GP31" i="113" s="1"/>
  <c r="GQ31" i="113" s="1"/>
  <c r="GR31" i="113" s="1"/>
  <c r="GS31" i="113" s="1"/>
  <c r="GT31" i="113" s="1"/>
  <c r="GU31" i="113" s="1"/>
  <c r="GV31" i="113" s="1"/>
  <c r="GW31" i="113" s="1"/>
  <c r="GX31" i="113" s="1"/>
  <c r="GY31" i="113" s="1"/>
  <c r="GZ31" i="113" s="1"/>
  <c r="HA31" i="113" s="1"/>
  <c r="HB31" i="113" s="1"/>
  <c r="HC31" i="113" s="1"/>
  <c r="HD31" i="113" s="1"/>
  <c r="HE31" i="113" s="1"/>
  <c r="HF31" i="113" s="1"/>
  <c r="HG31" i="113" s="1"/>
  <c r="HH31" i="113" s="1"/>
  <c r="HI31" i="113" s="1"/>
  <c r="HJ31" i="113" s="1"/>
  <c r="AD2" i="113"/>
  <c r="AC55" i="112" s="1"/>
  <c r="AC18" i="109"/>
  <c r="AD56" i="112" l="1"/>
  <c r="F34" i="114"/>
  <c r="C35" i="114" s="1"/>
  <c r="E35" i="114" s="1"/>
  <c r="AE95" i="112" s="1"/>
  <c r="AE67" i="112"/>
  <c r="B33" i="113" s="1"/>
  <c r="AE67" i="115"/>
  <c r="BC19" i="113"/>
  <c r="AE32" i="113"/>
  <c r="BE17" i="113"/>
  <c r="AE56" i="112" l="1"/>
  <c r="F35" i="114"/>
  <c r="C36" i="114" s="1"/>
  <c r="E36" i="114" s="1"/>
  <c r="AF95" i="112" s="1"/>
  <c r="AF33" i="113"/>
  <c r="BF17" i="113"/>
  <c r="AF32" i="113"/>
  <c r="AG32" i="113" s="1"/>
  <c r="AH32" i="113" s="1"/>
  <c r="AI32" i="113" s="1"/>
  <c r="AJ32" i="113" s="1"/>
  <c r="AK32" i="113" s="1"/>
  <c r="AL32" i="113" s="1"/>
  <c r="AM32" i="113" s="1"/>
  <c r="AN32" i="113" s="1"/>
  <c r="AO32" i="113" s="1"/>
  <c r="AP32" i="113" s="1"/>
  <c r="AQ32" i="113" s="1"/>
  <c r="AR32" i="113" s="1"/>
  <c r="AS32" i="113" s="1"/>
  <c r="AT32" i="113" s="1"/>
  <c r="AU32" i="113" s="1"/>
  <c r="AV32" i="113" s="1"/>
  <c r="AW32" i="113" s="1"/>
  <c r="AX32" i="113" s="1"/>
  <c r="AY32" i="113" s="1"/>
  <c r="AZ32" i="113" s="1"/>
  <c r="BA32" i="113" s="1"/>
  <c r="BB32" i="113" s="1"/>
  <c r="BC32" i="113" s="1"/>
  <c r="BD32" i="113" s="1"/>
  <c r="BE32" i="113" s="1"/>
  <c r="BF32" i="113" s="1"/>
  <c r="BG32" i="113" s="1"/>
  <c r="BH32" i="113" s="1"/>
  <c r="BI32" i="113" s="1"/>
  <c r="BJ32" i="113" s="1"/>
  <c r="BK32" i="113" s="1"/>
  <c r="BL32" i="113" s="1"/>
  <c r="BM32" i="113" s="1"/>
  <c r="BN32" i="113" s="1"/>
  <c r="BO32" i="113" s="1"/>
  <c r="BP32" i="113" s="1"/>
  <c r="BQ32" i="113" s="1"/>
  <c r="BR32" i="113" s="1"/>
  <c r="BS32" i="113" s="1"/>
  <c r="BT32" i="113" s="1"/>
  <c r="BU32" i="113" s="1"/>
  <c r="BV32" i="113" s="1"/>
  <c r="BW32" i="113" s="1"/>
  <c r="BX32" i="113" s="1"/>
  <c r="BY32" i="113" s="1"/>
  <c r="BZ32" i="113" s="1"/>
  <c r="CA32" i="113" s="1"/>
  <c r="CB32" i="113" s="1"/>
  <c r="CC32" i="113" s="1"/>
  <c r="CD32" i="113" s="1"/>
  <c r="CE32" i="113" s="1"/>
  <c r="CF32" i="113" s="1"/>
  <c r="CG32" i="113" s="1"/>
  <c r="CH32" i="113" s="1"/>
  <c r="CI32" i="113" s="1"/>
  <c r="CJ32" i="113" s="1"/>
  <c r="CK32" i="113" s="1"/>
  <c r="CL32" i="113" s="1"/>
  <c r="CM32" i="113" s="1"/>
  <c r="CN32" i="113" s="1"/>
  <c r="CO32" i="113" s="1"/>
  <c r="CP32" i="113" s="1"/>
  <c r="CQ32" i="113" s="1"/>
  <c r="CR32" i="113" s="1"/>
  <c r="CS32" i="113" s="1"/>
  <c r="CT32" i="113" s="1"/>
  <c r="CU32" i="113" s="1"/>
  <c r="CV32" i="113" s="1"/>
  <c r="CW32" i="113" s="1"/>
  <c r="CX32" i="113" s="1"/>
  <c r="CY32" i="113" s="1"/>
  <c r="CZ32" i="113" s="1"/>
  <c r="DA32" i="113" s="1"/>
  <c r="DB32" i="113" s="1"/>
  <c r="DC32" i="113" s="1"/>
  <c r="DD32" i="113" s="1"/>
  <c r="DE32" i="113" s="1"/>
  <c r="DF32" i="113" s="1"/>
  <c r="DG32" i="113" s="1"/>
  <c r="DH32" i="113" s="1"/>
  <c r="DI32" i="113" s="1"/>
  <c r="DJ32" i="113" s="1"/>
  <c r="DK32" i="113" s="1"/>
  <c r="DL32" i="113" s="1"/>
  <c r="DM32" i="113" s="1"/>
  <c r="DN32" i="113" s="1"/>
  <c r="DO32" i="113" s="1"/>
  <c r="DP32" i="113" s="1"/>
  <c r="DQ32" i="113" s="1"/>
  <c r="DR32" i="113" s="1"/>
  <c r="DS32" i="113" s="1"/>
  <c r="DT32" i="113" s="1"/>
  <c r="DU32" i="113" s="1"/>
  <c r="DV32" i="113" s="1"/>
  <c r="DW32" i="113" s="1"/>
  <c r="DX32" i="113" s="1"/>
  <c r="DY32" i="113" s="1"/>
  <c r="DZ32" i="113" s="1"/>
  <c r="EA32" i="113" s="1"/>
  <c r="EB32" i="113" s="1"/>
  <c r="EC32" i="113" s="1"/>
  <c r="ED32" i="113" s="1"/>
  <c r="EE32" i="113" s="1"/>
  <c r="EF32" i="113" s="1"/>
  <c r="EG32" i="113" s="1"/>
  <c r="EH32" i="113" s="1"/>
  <c r="EI32" i="113" s="1"/>
  <c r="EJ32" i="113" s="1"/>
  <c r="EK32" i="113" s="1"/>
  <c r="EL32" i="113" s="1"/>
  <c r="EM32" i="113" s="1"/>
  <c r="EN32" i="113" s="1"/>
  <c r="EO32" i="113" s="1"/>
  <c r="EP32" i="113" s="1"/>
  <c r="EQ32" i="113" s="1"/>
  <c r="ER32" i="113" s="1"/>
  <c r="ES32" i="113" s="1"/>
  <c r="ET32" i="113" s="1"/>
  <c r="EU32" i="113" s="1"/>
  <c r="EV32" i="113" s="1"/>
  <c r="EW32" i="113" s="1"/>
  <c r="EX32" i="113" s="1"/>
  <c r="EY32" i="113" s="1"/>
  <c r="EZ32" i="113" s="1"/>
  <c r="FA32" i="113" s="1"/>
  <c r="FB32" i="113" s="1"/>
  <c r="FC32" i="113" s="1"/>
  <c r="FD32" i="113" s="1"/>
  <c r="FE32" i="113" s="1"/>
  <c r="FF32" i="113" s="1"/>
  <c r="FG32" i="113" s="1"/>
  <c r="FH32" i="113" s="1"/>
  <c r="FI32" i="113" s="1"/>
  <c r="FJ32" i="113" s="1"/>
  <c r="FK32" i="113" s="1"/>
  <c r="FL32" i="113" s="1"/>
  <c r="FM32" i="113" s="1"/>
  <c r="FN32" i="113" s="1"/>
  <c r="FO32" i="113" s="1"/>
  <c r="FP32" i="113" s="1"/>
  <c r="FQ32" i="113" s="1"/>
  <c r="FR32" i="113" s="1"/>
  <c r="FS32" i="113" s="1"/>
  <c r="FT32" i="113" s="1"/>
  <c r="FU32" i="113" s="1"/>
  <c r="FV32" i="113" s="1"/>
  <c r="FW32" i="113" s="1"/>
  <c r="FX32" i="113" s="1"/>
  <c r="FY32" i="113" s="1"/>
  <c r="FZ32" i="113" s="1"/>
  <c r="GA32" i="113" s="1"/>
  <c r="GB32" i="113" s="1"/>
  <c r="GC32" i="113" s="1"/>
  <c r="GD32" i="113" s="1"/>
  <c r="GE32" i="113" s="1"/>
  <c r="GF32" i="113" s="1"/>
  <c r="GG32" i="113" s="1"/>
  <c r="GH32" i="113" s="1"/>
  <c r="GI32" i="113" s="1"/>
  <c r="GJ32" i="113" s="1"/>
  <c r="GK32" i="113" s="1"/>
  <c r="GL32" i="113" s="1"/>
  <c r="GM32" i="113" s="1"/>
  <c r="GN32" i="113" s="1"/>
  <c r="GO32" i="113" s="1"/>
  <c r="GP32" i="113" s="1"/>
  <c r="GQ32" i="113" s="1"/>
  <c r="GR32" i="113" s="1"/>
  <c r="GS32" i="113" s="1"/>
  <c r="GT32" i="113" s="1"/>
  <c r="GU32" i="113" s="1"/>
  <c r="GV32" i="113" s="1"/>
  <c r="GW32" i="113" s="1"/>
  <c r="GX32" i="113" s="1"/>
  <c r="GY32" i="113" s="1"/>
  <c r="GZ32" i="113" s="1"/>
  <c r="HA32" i="113" s="1"/>
  <c r="HB32" i="113" s="1"/>
  <c r="HC32" i="113" s="1"/>
  <c r="HD32" i="113" s="1"/>
  <c r="HE32" i="113" s="1"/>
  <c r="HF32" i="113" s="1"/>
  <c r="HG32" i="113" s="1"/>
  <c r="HH32" i="113" s="1"/>
  <c r="HI32" i="113" s="1"/>
  <c r="HJ32" i="113" s="1"/>
  <c r="AE2" i="113"/>
  <c r="AD55" i="112" s="1"/>
  <c r="BD19" i="113"/>
  <c r="AF56" i="112" l="1"/>
  <c r="F36" i="114"/>
  <c r="C37" i="114" s="1"/>
  <c r="E37" i="114" s="1"/>
  <c r="AG95" i="112" s="1"/>
  <c r="AF67" i="112"/>
  <c r="B34" i="113" s="1"/>
  <c r="AF67" i="115"/>
  <c r="BE19" i="113"/>
  <c r="BG17" i="113"/>
  <c r="AG33" i="113"/>
  <c r="AH33" i="113" s="1"/>
  <c r="AI33" i="113" s="1"/>
  <c r="AJ33" i="113" s="1"/>
  <c r="AK33" i="113" s="1"/>
  <c r="AL33" i="113" s="1"/>
  <c r="AM33" i="113" s="1"/>
  <c r="AN33" i="113" s="1"/>
  <c r="AO33" i="113" s="1"/>
  <c r="AP33" i="113" s="1"/>
  <c r="AQ33" i="113" s="1"/>
  <c r="AR33" i="113" s="1"/>
  <c r="AS33" i="113" s="1"/>
  <c r="AT33" i="113" s="1"/>
  <c r="AU33" i="113" s="1"/>
  <c r="AV33" i="113" s="1"/>
  <c r="AW33" i="113" s="1"/>
  <c r="AX33" i="113" s="1"/>
  <c r="AY33" i="113" s="1"/>
  <c r="AZ33" i="113" s="1"/>
  <c r="BA33" i="113" s="1"/>
  <c r="BB33" i="113" s="1"/>
  <c r="BC33" i="113" s="1"/>
  <c r="BD33" i="113" s="1"/>
  <c r="BE33" i="113" s="1"/>
  <c r="BF33" i="113" s="1"/>
  <c r="BG33" i="113" s="1"/>
  <c r="BH33" i="113" s="1"/>
  <c r="BI33" i="113" s="1"/>
  <c r="BJ33" i="113" s="1"/>
  <c r="BK33" i="113" s="1"/>
  <c r="BL33" i="113" s="1"/>
  <c r="BM33" i="113" s="1"/>
  <c r="BN33" i="113" s="1"/>
  <c r="BO33" i="113" s="1"/>
  <c r="BP33" i="113" s="1"/>
  <c r="BQ33" i="113" s="1"/>
  <c r="BR33" i="113" s="1"/>
  <c r="BS33" i="113" s="1"/>
  <c r="BT33" i="113" s="1"/>
  <c r="BU33" i="113" s="1"/>
  <c r="BV33" i="113" s="1"/>
  <c r="BW33" i="113" s="1"/>
  <c r="BX33" i="113" s="1"/>
  <c r="BY33" i="113" s="1"/>
  <c r="BZ33" i="113" s="1"/>
  <c r="CA33" i="113" s="1"/>
  <c r="CB33" i="113" s="1"/>
  <c r="CC33" i="113" s="1"/>
  <c r="CD33" i="113" s="1"/>
  <c r="CE33" i="113" s="1"/>
  <c r="CF33" i="113" s="1"/>
  <c r="CG33" i="113" s="1"/>
  <c r="CH33" i="113" s="1"/>
  <c r="CI33" i="113" s="1"/>
  <c r="CJ33" i="113" s="1"/>
  <c r="CK33" i="113" s="1"/>
  <c r="CL33" i="113" s="1"/>
  <c r="CM33" i="113" s="1"/>
  <c r="CN33" i="113" s="1"/>
  <c r="CO33" i="113" s="1"/>
  <c r="CP33" i="113" s="1"/>
  <c r="CQ33" i="113" s="1"/>
  <c r="CR33" i="113" s="1"/>
  <c r="CS33" i="113" s="1"/>
  <c r="CT33" i="113" s="1"/>
  <c r="CU33" i="113" s="1"/>
  <c r="CV33" i="113" s="1"/>
  <c r="CW33" i="113" s="1"/>
  <c r="CX33" i="113" s="1"/>
  <c r="CY33" i="113" s="1"/>
  <c r="CZ33" i="113" s="1"/>
  <c r="DA33" i="113" s="1"/>
  <c r="DB33" i="113" s="1"/>
  <c r="DC33" i="113" s="1"/>
  <c r="DD33" i="113" s="1"/>
  <c r="DE33" i="113" s="1"/>
  <c r="DF33" i="113" s="1"/>
  <c r="DG33" i="113" s="1"/>
  <c r="DH33" i="113" s="1"/>
  <c r="DI33" i="113" s="1"/>
  <c r="DJ33" i="113" s="1"/>
  <c r="DK33" i="113" s="1"/>
  <c r="DL33" i="113" s="1"/>
  <c r="DM33" i="113" s="1"/>
  <c r="DN33" i="113" s="1"/>
  <c r="DO33" i="113" s="1"/>
  <c r="DP33" i="113" s="1"/>
  <c r="DQ33" i="113" s="1"/>
  <c r="DR33" i="113" s="1"/>
  <c r="DS33" i="113" s="1"/>
  <c r="DT33" i="113" s="1"/>
  <c r="DU33" i="113" s="1"/>
  <c r="DV33" i="113" s="1"/>
  <c r="DW33" i="113" s="1"/>
  <c r="DX33" i="113" s="1"/>
  <c r="DY33" i="113" s="1"/>
  <c r="DZ33" i="113" s="1"/>
  <c r="EA33" i="113" s="1"/>
  <c r="EB33" i="113" s="1"/>
  <c r="EC33" i="113" s="1"/>
  <c r="ED33" i="113" s="1"/>
  <c r="EE33" i="113" s="1"/>
  <c r="EF33" i="113" s="1"/>
  <c r="EG33" i="113" s="1"/>
  <c r="EH33" i="113" s="1"/>
  <c r="EI33" i="113" s="1"/>
  <c r="EJ33" i="113" s="1"/>
  <c r="EK33" i="113" s="1"/>
  <c r="EL33" i="113" s="1"/>
  <c r="EM33" i="113" s="1"/>
  <c r="EN33" i="113" s="1"/>
  <c r="EO33" i="113" s="1"/>
  <c r="EP33" i="113" s="1"/>
  <c r="EQ33" i="113" s="1"/>
  <c r="ER33" i="113" s="1"/>
  <c r="ES33" i="113" s="1"/>
  <c r="ET33" i="113" s="1"/>
  <c r="EU33" i="113" s="1"/>
  <c r="EV33" i="113" s="1"/>
  <c r="EW33" i="113" s="1"/>
  <c r="EX33" i="113" s="1"/>
  <c r="EY33" i="113" s="1"/>
  <c r="EZ33" i="113" s="1"/>
  <c r="FA33" i="113" s="1"/>
  <c r="FB33" i="113" s="1"/>
  <c r="FC33" i="113" s="1"/>
  <c r="FD33" i="113" s="1"/>
  <c r="FE33" i="113" s="1"/>
  <c r="FF33" i="113" s="1"/>
  <c r="FG33" i="113" s="1"/>
  <c r="FH33" i="113" s="1"/>
  <c r="FI33" i="113" s="1"/>
  <c r="FJ33" i="113" s="1"/>
  <c r="FK33" i="113" s="1"/>
  <c r="FL33" i="113" s="1"/>
  <c r="FM33" i="113" s="1"/>
  <c r="FN33" i="113" s="1"/>
  <c r="FO33" i="113" s="1"/>
  <c r="FP33" i="113" s="1"/>
  <c r="FQ33" i="113" s="1"/>
  <c r="FR33" i="113" s="1"/>
  <c r="FS33" i="113" s="1"/>
  <c r="FT33" i="113" s="1"/>
  <c r="FU33" i="113" s="1"/>
  <c r="FV33" i="113" s="1"/>
  <c r="FW33" i="113" s="1"/>
  <c r="FX33" i="113" s="1"/>
  <c r="FY33" i="113" s="1"/>
  <c r="FZ33" i="113" s="1"/>
  <c r="GA33" i="113" s="1"/>
  <c r="GB33" i="113" s="1"/>
  <c r="GC33" i="113" s="1"/>
  <c r="GD33" i="113" s="1"/>
  <c r="GE33" i="113" s="1"/>
  <c r="GF33" i="113" s="1"/>
  <c r="GG33" i="113" s="1"/>
  <c r="GH33" i="113" s="1"/>
  <c r="GI33" i="113" s="1"/>
  <c r="GJ33" i="113" s="1"/>
  <c r="GK33" i="113" s="1"/>
  <c r="GL33" i="113" s="1"/>
  <c r="GM33" i="113" s="1"/>
  <c r="GN33" i="113" s="1"/>
  <c r="GO33" i="113" s="1"/>
  <c r="GP33" i="113" s="1"/>
  <c r="GQ33" i="113" s="1"/>
  <c r="GR33" i="113" s="1"/>
  <c r="GS33" i="113" s="1"/>
  <c r="GT33" i="113" s="1"/>
  <c r="GU33" i="113" s="1"/>
  <c r="GV33" i="113" s="1"/>
  <c r="GW33" i="113" s="1"/>
  <c r="GX33" i="113" s="1"/>
  <c r="GY33" i="113" s="1"/>
  <c r="GZ33" i="113" s="1"/>
  <c r="HA33" i="113" s="1"/>
  <c r="HB33" i="113" s="1"/>
  <c r="HC33" i="113" s="1"/>
  <c r="HD33" i="113" s="1"/>
  <c r="HE33" i="113" s="1"/>
  <c r="HF33" i="113" s="1"/>
  <c r="HG33" i="113" s="1"/>
  <c r="HH33" i="113" s="1"/>
  <c r="HI33" i="113" s="1"/>
  <c r="HJ33" i="113" s="1"/>
  <c r="AF2" i="113"/>
  <c r="AE55" i="112" s="1"/>
  <c r="AE18" i="109"/>
  <c r="AD18" i="109"/>
  <c r="F37" i="114" l="1"/>
  <c r="C38" i="114" s="1"/>
  <c r="E38" i="114" s="1"/>
  <c r="AH95" i="112" s="1"/>
  <c r="AG56" i="112"/>
  <c r="AG34" i="113"/>
  <c r="BH17" i="113"/>
  <c r="BF19" i="113"/>
  <c r="F38" i="114" l="1"/>
  <c r="C39" i="114" s="1"/>
  <c r="AI56" i="112" s="1"/>
  <c r="AH56" i="112"/>
  <c r="AG67" i="112"/>
  <c r="B35" i="113" s="1"/>
  <c r="AG67" i="115"/>
  <c r="BG19" i="113"/>
  <c r="BI17" i="113"/>
  <c r="AH34" i="113"/>
  <c r="AI34" i="113" s="1"/>
  <c r="AJ34" i="113" s="1"/>
  <c r="AK34" i="113" s="1"/>
  <c r="AL34" i="113" s="1"/>
  <c r="AM34" i="113" s="1"/>
  <c r="AN34" i="113" s="1"/>
  <c r="AO34" i="113" s="1"/>
  <c r="AP34" i="113" s="1"/>
  <c r="AQ34" i="113" s="1"/>
  <c r="AR34" i="113" s="1"/>
  <c r="AS34" i="113" s="1"/>
  <c r="AT34" i="113" s="1"/>
  <c r="AU34" i="113" s="1"/>
  <c r="AV34" i="113" s="1"/>
  <c r="AW34" i="113" s="1"/>
  <c r="AX34" i="113" s="1"/>
  <c r="AY34" i="113" s="1"/>
  <c r="AZ34" i="113" s="1"/>
  <c r="BA34" i="113" s="1"/>
  <c r="BB34" i="113" s="1"/>
  <c r="BC34" i="113" s="1"/>
  <c r="BD34" i="113" s="1"/>
  <c r="BE34" i="113" s="1"/>
  <c r="BF34" i="113" s="1"/>
  <c r="BG34" i="113" s="1"/>
  <c r="BH34" i="113" s="1"/>
  <c r="BI34" i="113" s="1"/>
  <c r="BJ34" i="113" s="1"/>
  <c r="BK34" i="113" s="1"/>
  <c r="BL34" i="113" s="1"/>
  <c r="BM34" i="113" s="1"/>
  <c r="BN34" i="113" s="1"/>
  <c r="BO34" i="113" s="1"/>
  <c r="BP34" i="113" s="1"/>
  <c r="BQ34" i="113" s="1"/>
  <c r="BR34" i="113" s="1"/>
  <c r="BS34" i="113" s="1"/>
  <c r="BT34" i="113" s="1"/>
  <c r="BU34" i="113" s="1"/>
  <c r="BV34" i="113" s="1"/>
  <c r="BW34" i="113" s="1"/>
  <c r="BX34" i="113" s="1"/>
  <c r="BY34" i="113" s="1"/>
  <c r="BZ34" i="113" s="1"/>
  <c r="CA34" i="113" s="1"/>
  <c r="CB34" i="113" s="1"/>
  <c r="CC34" i="113" s="1"/>
  <c r="CD34" i="113" s="1"/>
  <c r="CE34" i="113" s="1"/>
  <c r="CF34" i="113" s="1"/>
  <c r="CG34" i="113" s="1"/>
  <c r="CH34" i="113" s="1"/>
  <c r="CI34" i="113" s="1"/>
  <c r="CJ34" i="113" s="1"/>
  <c r="CK34" i="113" s="1"/>
  <c r="CL34" i="113" s="1"/>
  <c r="CM34" i="113" s="1"/>
  <c r="CN34" i="113" s="1"/>
  <c r="CO34" i="113" s="1"/>
  <c r="CP34" i="113" s="1"/>
  <c r="CQ34" i="113" s="1"/>
  <c r="CR34" i="113" s="1"/>
  <c r="CS34" i="113" s="1"/>
  <c r="CT34" i="113" s="1"/>
  <c r="CU34" i="113" s="1"/>
  <c r="CV34" i="113" s="1"/>
  <c r="CW34" i="113" s="1"/>
  <c r="CX34" i="113" s="1"/>
  <c r="CY34" i="113" s="1"/>
  <c r="CZ34" i="113" s="1"/>
  <c r="DA34" i="113" s="1"/>
  <c r="DB34" i="113" s="1"/>
  <c r="DC34" i="113" s="1"/>
  <c r="DD34" i="113" s="1"/>
  <c r="DE34" i="113" s="1"/>
  <c r="DF34" i="113" s="1"/>
  <c r="DG34" i="113" s="1"/>
  <c r="DH34" i="113" s="1"/>
  <c r="DI34" i="113" s="1"/>
  <c r="DJ34" i="113" s="1"/>
  <c r="DK34" i="113" s="1"/>
  <c r="DL34" i="113" s="1"/>
  <c r="DM34" i="113" s="1"/>
  <c r="DN34" i="113" s="1"/>
  <c r="DO34" i="113" s="1"/>
  <c r="DP34" i="113" s="1"/>
  <c r="DQ34" i="113" s="1"/>
  <c r="DR34" i="113" s="1"/>
  <c r="DS34" i="113" s="1"/>
  <c r="DT34" i="113" s="1"/>
  <c r="DU34" i="113" s="1"/>
  <c r="DV34" i="113" s="1"/>
  <c r="DW34" i="113" s="1"/>
  <c r="DX34" i="113" s="1"/>
  <c r="DY34" i="113" s="1"/>
  <c r="DZ34" i="113" s="1"/>
  <c r="EA34" i="113" s="1"/>
  <c r="EB34" i="113" s="1"/>
  <c r="EC34" i="113" s="1"/>
  <c r="ED34" i="113" s="1"/>
  <c r="EE34" i="113" s="1"/>
  <c r="EF34" i="113" s="1"/>
  <c r="EG34" i="113" s="1"/>
  <c r="EH34" i="113" s="1"/>
  <c r="EI34" i="113" s="1"/>
  <c r="EJ34" i="113" s="1"/>
  <c r="EK34" i="113" s="1"/>
  <c r="EL34" i="113" s="1"/>
  <c r="EM34" i="113" s="1"/>
  <c r="EN34" i="113" s="1"/>
  <c r="EO34" i="113" s="1"/>
  <c r="EP34" i="113" s="1"/>
  <c r="EQ34" i="113" s="1"/>
  <c r="ER34" i="113" s="1"/>
  <c r="ES34" i="113" s="1"/>
  <c r="ET34" i="113" s="1"/>
  <c r="EU34" i="113" s="1"/>
  <c r="EV34" i="113" s="1"/>
  <c r="EW34" i="113" s="1"/>
  <c r="EX34" i="113" s="1"/>
  <c r="EY34" i="113" s="1"/>
  <c r="EZ34" i="113" s="1"/>
  <c r="FA34" i="113" s="1"/>
  <c r="FB34" i="113" s="1"/>
  <c r="FC34" i="113" s="1"/>
  <c r="FD34" i="113" s="1"/>
  <c r="FE34" i="113" s="1"/>
  <c r="FF34" i="113" s="1"/>
  <c r="FG34" i="113" s="1"/>
  <c r="FH34" i="113" s="1"/>
  <c r="FI34" i="113" s="1"/>
  <c r="FJ34" i="113" s="1"/>
  <c r="FK34" i="113" s="1"/>
  <c r="FL34" i="113" s="1"/>
  <c r="FM34" i="113" s="1"/>
  <c r="FN34" i="113" s="1"/>
  <c r="FO34" i="113" s="1"/>
  <c r="FP34" i="113" s="1"/>
  <c r="FQ34" i="113" s="1"/>
  <c r="FR34" i="113" s="1"/>
  <c r="FS34" i="113" s="1"/>
  <c r="FT34" i="113" s="1"/>
  <c r="FU34" i="113" s="1"/>
  <c r="FV34" i="113" s="1"/>
  <c r="FW34" i="113" s="1"/>
  <c r="FX34" i="113" s="1"/>
  <c r="FY34" i="113" s="1"/>
  <c r="FZ34" i="113" s="1"/>
  <c r="GA34" i="113" s="1"/>
  <c r="GB34" i="113" s="1"/>
  <c r="GC34" i="113" s="1"/>
  <c r="GD34" i="113" s="1"/>
  <c r="GE34" i="113" s="1"/>
  <c r="GF34" i="113" s="1"/>
  <c r="GG34" i="113" s="1"/>
  <c r="GH34" i="113" s="1"/>
  <c r="GI34" i="113" s="1"/>
  <c r="GJ34" i="113" s="1"/>
  <c r="GK34" i="113" s="1"/>
  <c r="GL34" i="113" s="1"/>
  <c r="GM34" i="113" s="1"/>
  <c r="GN34" i="113" s="1"/>
  <c r="GO34" i="113" s="1"/>
  <c r="GP34" i="113" s="1"/>
  <c r="GQ34" i="113" s="1"/>
  <c r="GR34" i="113" s="1"/>
  <c r="GS34" i="113" s="1"/>
  <c r="GT34" i="113" s="1"/>
  <c r="GU34" i="113" s="1"/>
  <c r="GV34" i="113" s="1"/>
  <c r="GW34" i="113" s="1"/>
  <c r="GX34" i="113" s="1"/>
  <c r="GY34" i="113" s="1"/>
  <c r="GZ34" i="113" s="1"/>
  <c r="HA34" i="113" s="1"/>
  <c r="HB34" i="113" s="1"/>
  <c r="HC34" i="113" s="1"/>
  <c r="HD34" i="113" s="1"/>
  <c r="HE34" i="113" s="1"/>
  <c r="HF34" i="113" s="1"/>
  <c r="HG34" i="113" s="1"/>
  <c r="HH34" i="113" s="1"/>
  <c r="HI34" i="113" s="1"/>
  <c r="HJ34" i="113" s="1"/>
  <c r="AG2" i="113"/>
  <c r="AF55" i="112" s="1"/>
  <c r="AF18" i="109"/>
  <c r="E39" i="114" l="1"/>
  <c r="F39" i="114" s="1"/>
  <c r="C40" i="114" s="1"/>
  <c r="E40" i="114" s="1"/>
  <c r="AJ95" i="112" s="1"/>
  <c r="AH67" i="112"/>
  <c r="B36" i="113" s="1"/>
  <c r="AH67" i="115"/>
  <c r="AH35" i="113"/>
  <c r="BJ17" i="113"/>
  <c r="BH19" i="113"/>
  <c r="AI95" i="112" l="1"/>
  <c r="F40" i="114"/>
  <c r="C41" i="114" s="1"/>
  <c r="E41" i="114" s="1"/>
  <c r="AK95" i="112" s="1"/>
  <c r="AJ56" i="112"/>
  <c r="BI19" i="113"/>
  <c r="BK17" i="113"/>
  <c r="AI35" i="113"/>
  <c r="AJ35" i="113" s="1"/>
  <c r="AK35" i="113" s="1"/>
  <c r="AL35" i="113" s="1"/>
  <c r="AM35" i="113" s="1"/>
  <c r="AN35" i="113" s="1"/>
  <c r="AO35" i="113" s="1"/>
  <c r="AP35" i="113" s="1"/>
  <c r="AQ35" i="113" s="1"/>
  <c r="AR35" i="113" s="1"/>
  <c r="AS35" i="113" s="1"/>
  <c r="AT35" i="113" s="1"/>
  <c r="AU35" i="113" s="1"/>
  <c r="AV35" i="113" s="1"/>
  <c r="AW35" i="113" s="1"/>
  <c r="AX35" i="113" s="1"/>
  <c r="AY35" i="113" s="1"/>
  <c r="AZ35" i="113" s="1"/>
  <c r="BA35" i="113" s="1"/>
  <c r="BB35" i="113" s="1"/>
  <c r="BC35" i="113" s="1"/>
  <c r="BD35" i="113" s="1"/>
  <c r="BE35" i="113" s="1"/>
  <c r="BF35" i="113" s="1"/>
  <c r="BG35" i="113" s="1"/>
  <c r="BH35" i="113" s="1"/>
  <c r="BI35" i="113" s="1"/>
  <c r="BJ35" i="113" s="1"/>
  <c r="BK35" i="113" s="1"/>
  <c r="BL35" i="113" s="1"/>
  <c r="BM35" i="113" s="1"/>
  <c r="BN35" i="113" s="1"/>
  <c r="BO35" i="113" s="1"/>
  <c r="BP35" i="113" s="1"/>
  <c r="BQ35" i="113" s="1"/>
  <c r="BR35" i="113" s="1"/>
  <c r="BS35" i="113" s="1"/>
  <c r="BT35" i="113" s="1"/>
  <c r="BU35" i="113" s="1"/>
  <c r="BV35" i="113" s="1"/>
  <c r="BW35" i="113" s="1"/>
  <c r="BX35" i="113" s="1"/>
  <c r="BY35" i="113" s="1"/>
  <c r="BZ35" i="113" s="1"/>
  <c r="CA35" i="113" s="1"/>
  <c r="CB35" i="113" s="1"/>
  <c r="CC35" i="113" s="1"/>
  <c r="CD35" i="113" s="1"/>
  <c r="CE35" i="113" s="1"/>
  <c r="CF35" i="113" s="1"/>
  <c r="CG35" i="113" s="1"/>
  <c r="CH35" i="113" s="1"/>
  <c r="CI35" i="113" s="1"/>
  <c r="CJ35" i="113" s="1"/>
  <c r="CK35" i="113" s="1"/>
  <c r="CL35" i="113" s="1"/>
  <c r="CM35" i="113" s="1"/>
  <c r="CN35" i="113" s="1"/>
  <c r="CO35" i="113" s="1"/>
  <c r="CP35" i="113" s="1"/>
  <c r="CQ35" i="113" s="1"/>
  <c r="CR35" i="113" s="1"/>
  <c r="CS35" i="113" s="1"/>
  <c r="CT35" i="113" s="1"/>
  <c r="CU35" i="113" s="1"/>
  <c r="CV35" i="113" s="1"/>
  <c r="CW35" i="113" s="1"/>
  <c r="CX35" i="113" s="1"/>
  <c r="CY35" i="113" s="1"/>
  <c r="CZ35" i="113" s="1"/>
  <c r="DA35" i="113" s="1"/>
  <c r="DB35" i="113" s="1"/>
  <c r="DC35" i="113" s="1"/>
  <c r="DD35" i="113" s="1"/>
  <c r="DE35" i="113" s="1"/>
  <c r="DF35" i="113" s="1"/>
  <c r="DG35" i="113" s="1"/>
  <c r="DH35" i="113" s="1"/>
  <c r="DI35" i="113" s="1"/>
  <c r="DJ35" i="113" s="1"/>
  <c r="DK35" i="113" s="1"/>
  <c r="DL35" i="113" s="1"/>
  <c r="DM35" i="113" s="1"/>
  <c r="DN35" i="113" s="1"/>
  <c r="DO35" i="113" s="1"/>
  <c r="DP35" i="113" s="1"/>
  <c r="DQ35" i="113" s="1"/>
  <c r="DR35" i="113" s="1"/>
  <c r="DS35" i="113" s="1"/>
  <c r="DT35" i="113" s="1"/>
  <c r="DU35" i="113" s="1"/>
  <c r="DV35" i="113" s="1"/>
  <c r="DW35" i="113" s="1"/>
  <c r="DX35" i="113" s="1"/>
  <c r="DY35" i="113" s="1"/>
  <c r="DZ35" i="113" s="1"/>
  <c r="EA35" i="113" s="1"/>
  <c r="EB35" i="113" s="1"/>
  <c r="EC35" i="113" s="1"/>
  <c r="ED35" i="113" s="1"/>
  <c r="EE35" i="113" s="1"/>
  <c r="EF35" i="113" s="1"/>
  <c r="EG35" i="113" s="1"/>
  <c r="EH35" i="113" s="1"/>
  <c r="EI35" i="113" s="1"/>
  <c r="EJ35" i="113" s="1"/>
  <c r="EK35" i="113" s="1"/>
  <c r="EL35" i="113" s="1"/>
  <c r="EM35" i="113" s="1"/>
  <c r="EN35" i="113" s="1"/>
  <c r="EO35" i="113" s="1"/>
  <c r="EP35" i="113" s="1"/>
  <c r="EQ35" i="113" s="1"/>
  <c r="ER35" i="113" s="1"/>
  <c r="ES35" i="113" s="1"/>
  <c r="ET35" i="113" s="1"/>
  <c r="EU35" i="113" s="1"/>
  <c r="EV35" i="113" s="1"/>
  <c r="EW35" i="113" s="1"/>
  <c r="EX35" i="113" s="1"/>
  <c r="EY35" i="113" s="1"/>
  <c r="EZ35" i="113" s="1"/>
  <c r="FA35" i="113" s="1"/>
  <c r="FB35" i="113" s="1"/>
  <c r="FC35" i="113" s="1"/>
  <c r="FD35" i="113" s="1"/>
  <c r="FE35" i="113" s="1"/>
  <c r="FF35" i="113" s="1"/>
  <c r="FG35" i="113" s="1"/>
  <c r="FH35" i="113" s="1"/>
  <c r="FI35" i="113" s="1"/>
  <c r="FJ35" i="113" s="1"/>
  <c r="FK35" i="113" s="1"/>
  <c r="FL35" i="113" s="1"/>
  <c r="FM35" i="113" s="1"/>
  <c r="FN35" i="113" s="1"/>
  <c r="FO35" i="113" s="1"/>
  <c r="FP35" i="113" s="1"/>
  <c r="FQ35" i="113" s="1"/>
  <c r="FR35" i="113" s="1"/>
  <c r="FS35" i="113" s="1"/>
  <c r="FT35" i="113" s="1"/>
  <c r="FU35" i="113" s="1"/>
  <c r="FV35" i="113" s="1"/>
  <c r="FW35" i="113" s="1"/>
  <c r="FX35" i="113" s="1"/>
  <c r="FY35" i="113" s="1"/>
  <c r="FZ35" i="113" s="1"/>
  <c r="GA35" i="113" s="1"/>
  <c r="GB35" i="113" s="1"/>
  <c r="GC35" i="113" s="1"/>
  <c r="GD35" i="113" s="1"/>
  <c r="GE35" i="113" s="1"/>
  <c r="GF35" i="113" s="1"/>
  <c r="GG35" i="113" s="1"/>
  <c r="GH35" i="113" s="1"/>
  <c r="GI35" i="113" s="1"/>
  <c r="GJ35" i="113" s="1"/>
  <c r="GK35" i="113" s="1"/>
  <c r="GL35" i="113" s="1"/>
  <c r="GM35" i="113" s="1"/>
  <c r="GN35" i="113" s="1"/>
  <c r="GO35" i="113" s="1"/>
  <c r="GP35" i="113" s="1"/>
  <c r="GQ35" i="113" s="1"/>
  <c r="GR35" i="113" s="1"/>
  <c r="GS35" i="113" s="1"/>
  <c r="GT35" i="113" s="1"/>
  <c r="GU35" i="113" s="1"/>
  <c r="GV35" i="113" s="1"/>
  <c r="GW35" i="113" s="1"/>
  <c r="GX35" i="113" s="1"/>
  <c r="GY35" i="113" s="1"/>
  <c r="GZ35" i="113" s="1"/>
  <c r="HA35" i="113" s="1"/>
  <c r="HB35" i="113" s="1"/>
  <c r="HC35" i="113" s="1"/>
  <c r="HD35" i="113" s="1"/>
  <c r="HE35" i="113" s="1"/>
  <c r="HF35" i="113" s="1"/>
  <c r="HG35" i="113" s="1"/>
  <c r="HH35" i="113" s="1"/>
  <c r="HI35" i="113" s="1"/>
  <c r="HJ35" i="113" s="1"/>
  <c r="AH2" i="113"/>
  <c r="AG55" i="112" s="1"/>
  <c r="AI36" i="113"/>
  <c r="AK56" i="112" l="1"/>
  <c r="F41" i="114"/>
  <c r="C42" i="114" s="1"/>
  <c r="E42" i="114" s="1"/>
  <c r="AL95" i="112" s="1"/>
  <c r="AI67" i="112"/>
  <c r="B37" i="113" s="1"/>
  <c r="AI67" i="115"/>
  <c r="AJ36" i="113"/>
  <c r="AK36" i="113" s="1"/>
  <c r="AL36" i="113" s="1"/>
  <c r="AM36" i="113" s="1"/>
  <c r="AN36" i="113" s="1"/>
  <c r="AO36" i="113" s="1"/>
  <c r="AP36" i="113" s="1"/>
  <c r="AQ36" i="113" s="1"/>
  <c r="AR36" i="113" s="1"/>
  <c r="AS36" i="113" s="1"/>
  <c r="AT36" i="113" s="1"/>
  <c r="AU36" i="113" s="1"/>
  <c r="AV36" i="113" s="1"/>
  <c r="AW36" i="113" s="1"/>
  <c r="AX36" i="113" s="1"/>
  <c r="AY36" i="113" s="1"/>
  <c r="AZ36" i="113" s="1"/>
  <c r="BA36" i="113" s="1"/>
  <c r="BB36" i="113" s="1"/>
  <c r="BC36" i="113" s="1"/>
  <c r="BD36" i="113" s="1"/>
  <c r="BE36" i="113" s="1"/>
  <c r="BF36" i="113" s="1"/>
  <c r="BG36" i="113" s="1"/>
  <c r="BH36" i="113" s="1"/>
  <c r="BI36" i="113" s="1"/>
  <c r="BJ36" i="113" s="1"/>
  <c r="BK36" i="113" s="1"/>
  <c r="BL36" i="113" s="1"/>
  <c r="BM36" i="113" s="1"/>
  <c r="BN36" i="113" s="1"/>
  <c r="BO36" i="113" s="1"/>
  <c r="BP36" i="113" s="1"/>
  <c r="BQ36" i="113" s="1"/>
  <c r="BR36" i="113" s="1"/>
  <c r="BS36" i="113" s="1"/>
  <c r="BT36" i="113" s="1"/>
  <c r="BU36" i="113" s="1"/>
  <c r="BV36" i="113" s="1"/>
  <c r="BW36" i="113" s="1"/>
  <c r="BX36" i="113" s="1"/>
  <c r="BY36" i="113" s="1"/>
  <c r="BZ36" i="113" s="1"/>
  <c r="CA36" i="113" s="1"/>
  <c r="CB36" i="113" s="1"/>
  <c r="CC36" i="113" s="1"/>
  <c r="CD36" i="113" s="1"/>
  <c r="CE36" i="113" s="1"/>
  <c r="CF36" i="113" s="1"/>
  <c r="CG36" i="113" s="1"/>
  <c r="CH36" i="113" s="1"/>
  <c r="CI36" i="113" s="1"/>
  <c r="CJ36" i="113" s="1"/>
  <c r="CK36" i="113" s="1"/>
  <c r="CL36" i="113" s="1"/>
  <c r="CM36" i="113" s="1"/>
  <c r="CN36" i="113" s="1"/>
  <c r="CO36" i="113" s="1"/>
  <c r="CP36" i="113" s="1"/>
  <c r="CQ36" i="113" s="1"/>
  <c r="CR36" i="113" s="1"/>
  <c r="CS36" i="113" s="1"/>
  <c r="CT36" i="113" s="1"/>
  <c r="CU36" i="113" s="1"/>
  <c r="CV36" i="113" s="1"/>
  <c r="CW36" i="113" s="1"/>
  <c r="CX36" i="113" s="1"/>
  <c r="CY36" i="113" s="1"/>
  <c r="CZ36" i="113" s="1"/>
  <c r="DA36" i="113" s="1"/>
  <c r="DB36" i="113" s="1"/>
  <c r="DC36" i="113" s="1"/>
  <c r="DD36" i="113" s="1"/>
  <c r="DE36" i="113" s="1"/>
  <c r="DF36" i="113" s="1"/>
  <c r="DG36" i="113" s="1"/>
  <c r="DH36" i="113" s="1"/>
  <c r="DI36" i="113" s="1"/>
  <c r="DJ36" i="113" s="1"/>
  <c r="DK36" i="113" s="1"/>
  <c r="DL36" i="113" s="1"/>
  <c r="DM36" i="113" s="1"/>
  <c r="DN36" i="113" s="1"/>
  <c r="DO36" i="113" s="1"/>
  <c r="DP36" i="113" s="1"/>
  <c r="DQ36" i="113" s="1"/>
  <c r="DR36" i="113" s="1"/>
  <c r="DS36" i="113" s="1"/>
  <c r="DT36" i="113" s="1"/>
  <c r="DU36" i="113" s="1"/>
  <c r="DV36" i="113" s="1"/>
  <c r="DW36" i="113" s="1"/>
  <c r="DX36" i="113" s="1"/>
  <c r="DY36" i="113" s="1"/>
  <c r="DZ36" i="113" s="1"/>
  <c r="EA36" i="113" s="1"/>
  <c r="EB36" i="113" s="1"/>
  <c r="EC36" i="113" s="1"/>
  <c r="ED36" i="113" s="1"/>
  <c r="EE36" i="113" s="1"/>
  <c r="EF36" i="113" s="1"/>
  <c r="EG36" i="113" s="1"/>
  <c r="EH36" i="113" s="1"/>
  <c r="EI36" i="113" s="1"/>
  <c r="EJ36" i="113" s="1"/>
  <c r="EK36" i="113" s="1"/>
  <c r="EL36" i="113" s="1"/>
  <c r="EM36" i="113" s="1"/>
  <c r="EN36" i="113" s="1"/>
  <c r="EO36" i="113" s="1"/>
  <c r="EP36" i="113" s="1"/>
  <c r="EQ36" i="113" s="1"/>
  <c r="ER36" i="113" s="1"/>
  <c r="ES36" i="113" s="1"/>
  <c r="ET36" i="113" s="1"/>
  <c r="EU36" i="113" s="1"/>
  <c r="EV36" i="113" s="1"/>
  <c r="EW36" i="113" s="1"/>
  <c r="EX36" i="113" s="1"/>
  <c r="EY36" i="113" s="1"/>
  <c r="EZ36" i="113" s="1"/>
  <c r="FA36" i="113" s="1"/>
  <c r="FB36" i="113" s="1"/>
  <c r="FC36" i="113" s="1"/>
  <c r="FD36" i="113" s="1"/>
  <c r="FE36" i="113" s="1"/>
  <c r="FF36" i="113" s="1"/>
  <c r="FG36" i="113" s="1"/>
  <c r="FH36" i="113" s="1"/>
  <c r="FI36" i="113" s="1"/>
  <c r="FJ36" i="113" s="1"/>
  <c r="FK36" i="113" s="1"/>
  <c r="FL36" i="113" s="1"/>
  <c r="FM36" i="113" s="1"/>
  <c r="FN36" i="113" s="1"/>
  <c r="FO36" i="113" s="1"/>
  <c r="FP36" i="113" s="1"/>
  <c r="FQ36" i="113" s="1"/>
  <c r="FR36" i="113" s="1"/>
  <c r="FS36" i="113" s="1"/>
  <c r="FT36" i="113" s="1"/>
  <c r="FU36" i="113" s="1"/>
  <c r="FV36" i="113" s="1"/>
  <c r="FW36" i="113" s="1"/>
  <c r="FX36" i="113" s="1"/>
  <c r="FY36" i="113" s="1"/>
  <c r="FZ36" i="113" s="1"/>
  <c r="GA36" i="113" s="1"/>
  <c r="GB36" i="113" s="1"/>
  <c r="GC36" i="113" s="1"/>
  <c r="GD36" i="113" s="1"/>
  <c r="GE36" i="113" s="1"/>
  <c r="GF36" i="113" s="1"/>
  <c r="GG36" i="113" s="1"/>
  <c r="GH36" i="113" s="1"/>
  <c r="GI36" i="113" s="1"/>
  <c r="GJ36" i="113" s="1"/>
  <c r="GK36" i="113" s="1"/>
  <c r="GL36" i="113" s="1"/>
  <c r="GM36" i="113" s="1"/>
  <c r="GN36" i="113" s="1"/>
  <c r="GO36" i="113" s="1"/>
  <c r="GP36" i="113" s="1"/>
  <c r="GQ36" i="113" s="1"/>
  <c r="GR36" i="113" s="1"/>
  <c r="GS36" i="113" s="1"/>
  <c r="GT36" i="113" s="1"/>
  <c r="GU36" i="113" s="1"/>
  <c r="GV36" i="113" s="1"/>
  <c r="GW36" i="113" s="1"/>
  <c r="GX36" i="113" s="1"/>
  <c r="GY36" i="113" s="1"/>
  <c r="GZ36" i="113" s="1"/>
  <c r="HA36" i="113" s="1"/>
  <c r="HB36" i="113" s="1"/>
  <c r="HC36" i="113" s="1"/>
  <c r="HD36" i="113" s="1"/>
  <c r="HE36" i="113" s="1"/>
  <c r="HF36" i="113" s="1"/>
  <c r="HG36" i="113" s="1"/>
  <c r="HH36" i="113" s="1"/>
  <c r="HI36" i="113" s="1"/>
  <c r="HJ36" i="113" s="1"/>
  <c r="AI2" i="113"/>
  <c r="AH55" i="112" s="1"/>
  <c r="BL17" i="113"/>
  <c r="BJ19" i="113"/>
  <c r="AG18" i="109"/>
  <c r="AH18" i="109"/>
  <c r="F42" i="114" l="1"/>
  <c r="C43" i="114" s="1"/>
  <c r="E43" i="114" s="1"/>
  <c r="AM95" i="112" s="1"/>
  <c r="AL56" i="112"/>
  <c r="BK19" i="113"/>
  <c r="AJ37" i="113"/>
  <c r="BM17" i="113"/>
  <c r="AJ67" i="115"/>
  <c r="AM56" i="112" l="1"/>
  <c r="F43" i="114"/>
  <c r="C44" i="114" s="1"/>
  <c r="AN56" i="112" s="1"/>
  <c r="BN17" i="113"/>
  <c r="AK37" i="113"/>
  <c r="AL37" i="113" s="1"/>
  <c r="AM37" i="113" s="1"/>
  <c r="AN37" i="113" s="1"/>
  <c r="AO37" i="113" s="1"/>
  <c r="AP37" i="113" s="1"/>
  <c r="AQ37" i="113" s="1"/>
  <c r="AR37" i="113" s="1"/>
  <c r="AS37" i="113" s="1"/>
  <c r="AT37" i="113" s="1"/>
  <c r="AU37" i="113" s="1"/>
  <c r="AV37" i="113" s="1"/>
  <c r="AW37" i="113" s="1"/>
  <c r="AX37" i="113" s="1"/>
  <c r="AY37" i="113" s="1"/>
  <c r="AZ37" i="113" s="1"/>
  <c r="BA37" i="113" s="1"/>
  <c r="BB37" i="113" s="1"/>
  <c r="BC37" i="113" s="1"/>
  <c r="BD37" i="113" s="1"/>
  <c r="BE37" i="113" s="1"/>
  <c r="BF37" i="113" s="1"/>
  <c r="BG37" i="113" s="1"/>
  <c r="BH37" i="113" s="1"/>
  <c r="BI37" i="113" s="1"/>
  <c r="BJ37" i="113" s="1"/>
  <c r="BK37" i="113" s="1"/>
  <c r="BL37" i="113" s="1"/>
  <c r="BM37" i="113" s="1"/>
  <c r="BN37" i="113" s="1"/>
  <c r="BO37" i="113" s="1"/>
  <c r="BP37" i="113" s="1"/>
  <c r="BQ37" i="113" s="1"/>
  <c r="BR37" i="113" s="1"/>
  <c r="BS37" i="113" s="1"/>
  <c r="BT37" i="113" s="1"/>
  <c r="BU37" i="113" s="1"/>
  <c r="BV37" i="113" s="1"/>
  <c r="BW37" i="113" s="1"/>
  <c r="BX37" i="113" s="1"/>
  <c r="BY37" i="113" s="1"/>
  <c r="BZ37" i="113" s="1"/>
  <c r="CA37" i="113" s="1"/>
  <c r="CB37" i="113" s="1"/>
  <c r="CC37" i="113" s="1"/>
  <c r="CD37" i="113" s="1"/>
  <c r="CE37" i="113" s="1"/>
  <c r="CF37" i="113" s="1"/>
  <c r="CG37" i="113" s="1"/>
  <c r="CH37" i="113" s="1"/>
  <c r="CI37" i="113" s="1"/>
  <c r="CJ37" i="113" s="1"/>
  <c r="CK37" i="113" s="1"/>
  <c r="CL37" i="113" s="1"/>
  <c r="CM37" i="113" s="1"/>
  <c r="CN37" i="113" s="1"/>
  <c r="CO37" i="113" s="1"/>
  <c r="CP37" i="113" s="1"/>
  <c r="CQ37" i="113" s="1"/>
  <c r="CR37" i="113" s="1"/>
  <c r="CS37" i="113" s="1"/>
  <c r="CT37" i="113" s="1"/>
  <c r="CU37" i="113" s="1"/>
  <c r="CV37" i="113" s="1"/>
  <c r="CW37" i="113" s="1"/>
  <c r="CX37" i="113" s="1"/>
  <c r="CY37" i="113" s="1"/>
  <c r="CZ37" i="113" s="1"/>
  <c r="DA37" i="113" s="1"/>
  <c r="DB37" i="113" s="1"/>
  <c r="DC37" i="113" s="1"/>
  <c r="DD37" i="113" s="1"/>
  <c r="DE37" i="113" s="1"/>
  <c r="DF37" i="113" s="1"/>
  <c r="DG37" i="113" s="1"/>
  <c r="DH37" i="113" s="1"/>
  <c r="DI37" i="113" s="1"/>
  <c r="DJ37" i="113" s="1"/>
  <c r="DK37" i="113" s="1"/>
  <c r="DL37" i="113" s="1"/>
  <c r="DM37" i="113" s="1"/>
  <c r="DN37" i="113" s="1"/>
  <c r="DO37" i="113" s="1"/>
  <c r="DP37" i="113" s="1"/>
  <c r="DQ37" i="113" s="1"/>
  <c r="DR37" i="113" s="1"/>
  <c r="DS37" i="113" s="1"/>
  <c r="DT37" i="113" s="1"/>
  <c r="DU37" i="113" s="1"/>
  <c r="DV37" i="113" s="1"/>
  <c r="DW37" i="113" s="1"/>
  <c r="DX37" i="113" s="1"/>
  <c r="DY37" i="113" s="1"/>
  <c r="DZ37" i="113" s="1"/>
  <c r="EA37" i="113" s="1"/>
  <c r="EB37" i="113" s="1"/>
  <c r="EC37" i="113" s="1"/>
  <c r="ED37" i="113" s="1"/>
  <c r="EE37" i="113" s="1"/>
  <c r="EF37" i="113" s="1"/>
  <c r="EG37" i="113" s="1"/>
  <c r="EH37" i="113" s="1"/>
  <c r="EI37" i="113" s="1"/>
  <c r="EJ37" i="113" s="1"/>
  <c r="EK37" i="113" s="1"/>
  <c r="EL37" i="113" s="1"/>
  <c r="EM37" i="113" s="1"/>
  <c r="EN37" i="113" s="1"/>
  <c r="EO37" i="113" s="1"/>
  <c r="EP37" i="113" s="1"/>
  <c r="EQ37" i="113" s="1"/>
  <c r="ER37" i="113" s="1"/>
  <c r="ES37" i="113" s="1"/>
  <c r="ET37" i="113" s="1"/>
  <c r="EU37" i="113" s="1"/>
  <c r="EV37" i="113" s="1"/>
  <c r="EW37" i="113" s="1"/>
  <c r="EX37" i="113" s="1"/>
  <c r="EY37" i="113" s="1"/>
  <c r="EZ37" i="113" s="1"/>
  <c r="FA37" i="113" s="1"/>
  <c r="FB37" i="113" s="1"/>
  <c r="FC37" i="113" s="1"/>
  <c r="FD37" i="113" s="1"/>
  <c r="FE37" i="113" s="1"/>
  <c r="FF37" i="113" s="1"/>
  <c r="FG37" i="113" s="1"/>
  <c r="FH37" i="113" s="1"/>
  <c r="FI37" i="113" s="1"/>
  <c r="FJ37" i="113" s="1"/>
  <c r="FK37" i="113" s="1"/>
  <c r="FL37" i="113" s="1"/>
  <c r="FM37" i="113" s="1"/>
  <c r="FN37" i="113" s="1"/>
  <c r="FO37" i="113" s="1"/>
  <c r="FP37" i="113" s="1"/>
  <c r="FQ37" i="113" s="1"/>
  <c r="FR37" i="113" s="1"/>
  <c r="FS37" i="113" s="1"/>
  <c r="FT37" i="113" s="1"/>
  <c r="FU37" i="113" s="1"/>
  <c r="FV37" i="113" s="1"/>
  <c r="FW37" i="113" s="1"/>
  <c r="FX37" i="113" s="1"/>
  <c r="FY37" i="113" s="1"/>
  <c r="FZ37" i="113" s="1"/>
  <c r="GA37" i="113" s="1"/>
  <c r="GB37" i="113" s="1"/>
  <c r="GC37" i="113" s="1"/>
  <c r="GD37" i="113" s="1"/>
  <c r="GE37" i="113" s="1"/>
  <c r="GF37" i="113" s="1"/>
  <c r="GG37" i="113" s="1"/>
  <c r="GH37" i="113" s="1"/>
  <c r="GI37" i="113" s="1"/>
  <c r="GJ37" i="113" s="1"/>
  <c r="GK37" i="113" s="1"/>
  <c r="GL37" i="113" s="1"/>
  <c r="GM37" i="113" s="1"/>
  <c r="GN37" i="113" s="1"/>
  <c r="GO37" i="113" s="1"/>
  <c r="GP37" i="113" s="1"/>
  <c r="GQ37" i="113" s="1"/>
  <c r="GR37" i="113" s="1"/>
  <c r="GS37" i="113" s="1"/>
  <c r="GT37" i="113" s="1"/>
  <c r="GU37" i="113" s="1"/>
  <c r="GV37" i="113" s="1"/>
  <c r="GW37" i="113" s="1"/>
  <c r="GX37" i="113" s="1"/>
  <c r="GY37" i="113" s="1"/>
  <c r="GZ37" i="113" s="1"/>
  <c r="HA37" i="113" s="1"/>
  <c r="HB37" i="113" s="1"/>
  <c r="HC37" i="113" s="1"/>
  <c r="HD37" i="113" s="1"/>
  <c r="HE37" i="113" s="1"/>
  <c r="HF37" i="113" s="1"/>
  <c r="HG37" i="113" s="1"/>
  <c r="HH37" i="113" s="1"/>
  <c r="HI37" i="113" s="1"/>
  <c r="HJ37" i="113" s="1"/>
  <c r="AJ2" i="113"/>
  <c r="AI55" i="112" s="1"/>
  <c r="BL19" i="113"/>
  <c r="AJ67" i="112"/>
  <c r="B38" i="113" s="1"/>
  <c r="AI18" i="109"/>
  <c r="E44" i="114" l="1"/>
  <c r="F44" i="114" s="1"/>
  <c r="C45" i="114" s="1"/>
  <c r="E45" i="114" s="1"/>
  <c r="AO95" i="112" s="1"/>
  <c r="AK38" i="113"/>
  <c r="BM19" i="113"/>
  <c r="BO17" i="113"/>
  <c r="AK67" i="115"/>
  <c r="AJ18" i="109"/>
  <c r="AN95" i="112" l="1"/>
  <c r="F45" i="114"/>
  <c r="C46" i="114" s="1"/>
  <c r="E46" i="114" s="1"/>
  <c r="AP95" i="112" s="1"/>
  <c r="AO56" i="112"/>
  <c r="BP17" i="113"/>
  <c r="BN19" i="113"/>
  <c r="AL38" i="113"/>
  <c r="AM38" i="113" s="1"/>
  <c r="AN38" i="113" s="1"/>
  <c r="AO38" i="113" s="1"/>
  <c r="AP38" i="113" s="1"/>
  <c r="AQ38" i="113" s="1"/>
  <c r="AR38" i="113" s="1"/>
  <c r="AS38" i="113" s="1"/>
  <c r="AT38" i="113" s="1"/>
  <c r="AU38" i="113" s="1"/>
  <c r="AV38" i="113" s="1"/>
  <c r="AW38" i="113" s="1"/>
  <c r="AX38" i="113" s="1"/>
  <c r="AY38" i="113" s="1"/>
  <c r="AZ38" i="113" s="1"/>
  <c r="BA38" i="113" s="1"/>
  <c r="BB38" i="113" s="1"/>
  <c r="BC38" i="113" s="1"/>
  <c r="BD38" i="113" s="1"/>
  <c r="BE38" i="113" s="1"/>
  <c r="BF38" i="113" s="1"/>
  <c r="BG38" i="113" s="1"/>
  <c r="BH38" i="113" s="1"/>
  <c r="BI38" i="113" s="1"/>
  <c r="BJ38" i="113" s="1"/>
  <c r="BK38" i="113" s="1"/>
  <c r="BL38" i="113" s="1"/>
  <c r="BM38" i="113" s="1"/>
  <c r="BN38" i="113" s="1"/>
  <c r="BO38" i="113" s="1"/>
  <c r="BP38" i="113" s="1"/>
  <c r="BQ38" i="113" s="1"/>
  <c r="BR38" i="113" s="1"/>
  <c r="BS38" i="113" s="1"/>
  <c r="BT38" i="113" s="1"/>
  <c r="BU38" i="113" s="1"/>
  <c r="BV38" i="113" s="1"/>
  <c r="BW38" i="113" s="1"/>
  <c r="BX38" i="113" s="1"/>
  <c r="BY38" i="113" s="1"/>
  <c r="BZ38" i="113" s="1"/>
  <c r="CA38" i="113" s="1"/>
  <c r="CB38" i="113" s="1"/>
  <c r="CC38" i="113" s="1"/>
  <c r="CD38" i="113" s="1"/>
  <c r="CE38" i="113" s="1"/>
  <c r="CF38" i="113" s="1"/>
  <c r="CG38" i="113" s="1"/>
  <c r="CH38" i="113" s="1"/>
  <c r="CI38" i="113" s="1"/>
  <c r="CJ38" i="113" s="1"/>
  <c r="CK38" i="113" s="1"/>
  <c r="CL38" i="113" s="1"/>
  <c r="CM38" i="113" s="1"/>
  <c r="CN38" i="113" s="1"/>
  <c r="CO38" i="113" s="1"/>
  <c r="CP38" i="113" s="1"/>
  <c r="CQ38" i="113" s="1"/>
  <c r="CR38" i="113" s="1"/>
  <c r="CS38" i="113" s="1"/>
  <c r="CT38" i="113" s="1"/>
  <c r="CU38" i="113" s="1"/>
  <c r="CV38" i="113" s="1"/>
  <c r="CW38" i="113" s="1"/>
  <c r="CX38" i="113" s="1"/>
  <c r="CY38" i="113" s="1"/>
  <c r="CZ38" i="113" s="1"/>
  <c r="DA38" i="113" s="1"/>
  <c r="DB38" i="113" s="1"/>
  <c r="DC38" i="113" s="1"/>
  <c r="DD38" i="113" s="1"/>
  <c r="DE38" i="113" s="1"/>
  <c r="DF38" i="113" s="1"/>
  <c r="DG38" i="113" s="1"/>
  <c r="DH38" i="113" s="1"/>
  <c r="DI38" i="113" s="1"/>
  <c r="DJ38" i="113" s="1"/>
  <c r="DK38" i="113" s="1"/>
  <c r="DL38" i="113" s="1"/>
  <c r="DM38" i="113" s="1"/>
  <c r="DN38" i="113" s="1"/>
  <c r="DO38" i="113" s="1"/>
  <c r="DP38" i="113" s="1"/>
  <c r="DQ38" i="113" s="1"/>
  <c r="DR38" i="113" s="1"/>
  <c r="DS38" i="113" s="1"/>
  <c r="DT38" i="113" s="1"/>
  <c r="DU38" i="113" s="1"/>
  <c r="DV38" i="113" s="1"/>
  <c r="DW38" i="113" s="1"/>
  <c r="DX38" i="113" s="1"/>
  <c r="DY38" i="113" s="1"/>
  <c r="DZ38" i="113" s="1"/>
  <c r="EA38" i="113" s="1"/>
  <c r="EB38" i="113" s="1"/>
  <c r="EC38" i="113" s="1"/>
  <c r="ED38" i="113" s="1"/>
  <c r="EE38" i="113" s="1"/>
  <c r="EF38" i="113" s="1"/>
  <c r="EG38" i="113" s="1"/>
  <c r="EH38" i="113" s="1"/>
  <c r="EI38" i="113" s="1"/>
  <c r="EJ38" i="113" s="1"/>
  <c r="EK38" i="113" s="1"/>
  <c r="EL38" i="113" s="1"/>
  <c r="EM38" i="113" s="1"/>
  <c r="EN38" i="113" s="1"/>
  <c r="EO38" i="113" s="1"/>
  <c r="EP38" i="113" s="1"/>
  <c r="EQ38" i="113" s="1"/>
  <c r="ER38" i="113" s="1"/>
  <c r="ES38" i="113" s="1"/>
  <c r="ET38" i="113" s="1"/>
  <c r="EU38" i="113" s="1"/>
  <c r="EV38" i="113" s="1"/>
  <c r="EW38" i="113" s="1"/>
  <c r="EX38" i="113" s="1"/>
  <c r="EY38" i="113" s="1"/>
  <c r="EZ38" i="113" s="1"/>
  <c r="FA38" i="113" s="1"/>
  <c r="FB38" i="113" s="1"/>
  <c r="FC38" i="113" s="1"/>
  <c r="FD38" i="113" s="1"/>
  <c r="FE38" i="113" s="1"/>
  <c r="FF38" i="113" s="1"/>
  <c r="FG38" i="113" s="1"/>
  <c r="FH38" i="113" s="1"/>
  <c r="FI38" i="113" s="1"/>
  <c r="FJ38" i="113" s="1"/>
  <c r="FK38" i="113" s="1"/>
  <c r="FL38" i="113" s="1"/>
  <c r="FM38" i="113" s="1"/>
  <c r="FN38" i="113" s="1"/>
  <c r="FO38" i="113" s="1"/>
  <c r="FP38" i="113" s="1"/>
  <c r="FQ38" i="113" s="1"/>
  <c r="FR38" i="113" s="1"/>
  <c r="FS38" i="113" s="1"/>
  <c r="FT38" i="113" s="1"/>
  <c r="FU38" i="113" s="1"/>
  <c r="FV38" i="113" s="1"/>
  <c r="FW38" i="113" s="1"/>
  <c r="FX38" i="113" s="1"/>
  <c r="FY38" i="113" s="1"/>
  <c r="FZ38" i="113" s="1"/>
  <c r="GA38" i="113" s="1"/>
  <c r="GB38" i="113" s="1"/>
  <c r="GC38" i="113" s="1"/>
  <c r="GD38" i="113" s="1"/>
  <c r="GE38" i="113" s="1"/>
  <c r="GF38" i="113" s="1"/>
  <c r="GG38" i="113" s="1"/>
  <c r="GH38" i="113" s="1"/>
  <c r="GI38" i="113" s="1"/>
  <c r="GJ38" i="113" s="1"/>
  <c r="GK38" i="113" s="1"/>
  <c r="GL38" i="113" s="1"/>
  <c r="GM38" i="113" s="1"/>
  <c r="GN38" i="113" s="1"/>
  <c r="GO38" i="113" s="1"/>
  <c r="GP38" i="113" s="1"/>
  <c r="GQ38" i="113" s="1"/>
  <c r="GR38" i="113" s="1"/>
  <c r="GS38" i="113" s="1"/>
  <c r="GT38" i="113" s="1"/>
  <c r="GU38" i="113" s="1"/>
  <c r="GV38" i="113" s="1"/>
  <c r="GW38" i="113" s="1"/>
  <c r="GX38" i="113" s="1"/>
  <c r="GY38" i="113" s="1"/>
  <c r="GZ38" i="113" s="1"/>
  <c r="HA38" i="113" s="1"/>
  <c r="HB38" i="113" s="1"/>
  <c r="HC38" i="113" s="1"/>
  <c r="HD38" i="113" s="1"/>
  <c r="HE38" i="113" s="1"/>
  <c r="HF38" i="113" s="1"/>
  <c r="HG38" i="113" s="1"/>
  <c r="HH38" i="113" s="1"/>
  <c r="HI38" i="113" s="1"/>
  <c r="HJ38" i="113" s="1"/>
  <c r="AK2" i="113"/>
  <c r="AJ55" i="112" s="1"/>
  <c r="AK67" i="112"/>
  <c r="B39" i="113" s="1"/>
  <c r="AP56" i="112" l="1"/>
  <c r="F46" i="114"/>
  <c r="C47" i="114" s="1"/>
  <c r="AQ56" i="112" s="1"/>
  <c r="AL39" i="113"/>
  <c r="BO19" i="113"/>
  <c r="BQ17" i="113"/>
  <c r="AK18" i="109"/>
  <c r="E47" i="114" l="1"/>
  <c r="F47" i="114" s="1"/>
  <c r="C48" i="114" s="1"/>
  <c r="E48" i="114" s="1"/>
  <c r="AR95" i="112" s="1"/>
  <c r="AL67" i="112"/>
  <c r="B40" i="113" s="1"/>
  <c r="AM40" i="113" s="1"/>
  <c r="AL67" i="115"/>
  <c r="BR17" i="113"/>
  <c r="BP19" i="113"/>
  <c r="AM39" i="113"/>
  <c r="AN39" i="113" s="1"/>
  <c r="AO39" i="113" s="1"/>
  <c r="AP39" i="113" s="1"/>
  <c r="AQ39" i="113" s="1"/>
  <c r="AR39" i="113" s="1"/>
  <c r="AS39" i="113" s="1"/>
  <c r="AT39" i="113" s="1"/>
  <c r="AU39" i="113" s="1"/>
  <c r="AV39" i="113" s="1"/>
  <c r="AW39" i="113" s="1"/>
  <c r="AX39" i="113" s="1"/>
  <c r="AY39" i="113" s="1"/>
  <c r="AZ39" i="113" s="1"/>
  <c r="BA39" i="113" s="1"/>
  <c r="BB39" i="113" s="1"/>
  <c r="BC39" i="113" s="1"/>
  <c r="BD39" i="113" s="1"/>
  <c r="BE39" i="113" s="1"/>
  <c r="BF39" i="113" s="1"/>
  <c r="BG39" i="113" s="1"/>
  <c r="BH39" i="113" s="1"/>
  <c r="BI39" i="113" s="1"/>
  <c r="BJ39" i="113" s="1"/>
  <c r="BK39" i="113" s="1"/>
  <c r="BL39" i="113" s="1"/>
  <c r="BM39" i="113" s="1"/>
  <c r="BN39" i="113" s="1"/>
  <c r="BO39" i="113" s="1"/>
  <c r="BP39" i="113" s="1"/>
  <c r="BQ39" i="113" s="1"/>
  <c r="BR39" i="113" s="1"/>
  <c r="BS39" i="113" s="1"/>
  <c r="BT39" i="113" s="1"/>
  <c r="BU39" i="113" s="1"/>
  <c r="BV39" i="113" s="1"/>
  <c r="BW39" i="113" s="1"/>
  <c r="BX39" i="113" s="1"/>
  <c r="BY39" i="113" s="1"/>
  <c r="BZ39" i="113" s="1"/>
  <c r="CA39" i="113" s="1"/>
  <c r="CB39" i="113" s="1"/>
  <c r="CC39" i="113" s="1"/>
  <c r="CD39" i="113" s="1"/>
  <c r="CE39" i="113" s="1"/>
  <c r="CF39" i="113" s="1"/>
  <c r="CG39" i="113" s="1"/>
  <c r="CH39" i="113" s="1"/>
  <c r="CI39" i="113" s="1"/>
  <c r="CJ39" i="113" s="1"/>
  <c r="CK39" i="113" s="1"/>
  <c r="CL39" i="113" s="1"/>
  <c r="CM39" i="113" s="1"/>
  <c r="CN39" i="113" s="1"/>
  <c r="CO39" i="113" s="1"/>
  <c r="CP39" i="113" s="1"/>
  <c r="CQ39" i="113" s="1"/>
  <c r="CR39" i="113" s="1"/>
  <c r="CS39" i="113" s="1"/>
  <c r="CT39" i="113" s="1"/>
  <c r="CU39" i="113" s="1"/>
  <c r="CV39" i="113" s="1"/>
  <c r="CW39" i="113" s="1"/>
  <c r="CX39" i="113" s="1"/>
  <c r="CY39" i="113" s="1"/>
  <c r="CZ39" i="113" s="1"/>
  <c r="DA39" i="113" s="1"/>
  <c r="DB39" i="113" s="1"/>
  <c r="DC39" i="113" s="1"/>
  <c r="DD39" i="113" s="1"/>
  <c r="DE39" i="113" s="1"/>
  <c r="DF39" i="113" s="1"/>
  <c r="DG39" i="113" s="1"/>
  <c r="DH39" i="113" s="1"/>
  <c r="DI39" i="113" s="1"/>
  <c r="DJ39" i="113" s="1"/>
  <c r="DK39" i="113" s="1"/>
  <c r="DL39" i="113" s="1"/>
  <c r="DM39" i="113" s="1"/>
  <c r="DN39" i="113" s="1"/>
  <c r="DO39" i="113" s="1"/>
  <c r="DP39" i="113" s="1"/>
  <c r="DQ39" i="113" s="1"/>
  <c r="DR39" i="113" s="1"/>
  <c r="DS39" i="113" s="1"/>
  <c r="DT39" i="113" s="1"/>
  <c r="DU39" i="113" s="1"/>
  <c r="DV39" i="113" s="1"/>
  <c r="DW39" i="113" s="1"/>
  <c r="DX39" i="113" s="1"/>
  <c r="DY39" i="113" s="1"/>
  <c r="DZ39" i="113" s="1"/>
  <c r="EA39" i="113" s="1"/>
  <c r="EB39" i="113" s="1"/>
  <c r="EC39" i="113" s="1"/>
  <c r="ED39" i="113" s="1"/>
  <c r="EE39" i="113" s="1"/>
  <c r="EF39" i="113" s="1"/>
  <c r="EG39" i="113" s="1"/>
  <c r="EH39" i="113" s="1"/>
  <c r="EI39" i="113" s="1"/>
  <c r="EJ39" i="113" s="1"/>
  <c r="EK39" i="113" s="1"/>
  <c r="EL39" i="113" s="1"/>
  <c r="EM39" i="113" s="1"/>
  <c r="EN39" i="113" s="1"/>
  <c r="EO39" i="113" s="1"/>
  <c r="EP39" i="113" s="1"/>
  <c r="EQ39" i="113" s="1"/>
  <c r="ER39" i="113" s="1"/>
  <c r="ES39" i="113" s="1"/>
  <c r="ET39" i="113" s="1"/>
  <c r="EU39" i="113" s="1"/>
  <c r="EV39" i="113" s="1"/>
  <c r="EW39" i="113" s="1"/>
  <c r="EX39" i="113" s="1"/>
  <c r="EY39" i="113" s="1"/>
  <c r="EZ39" i="113" s="1"/>
  <c r="FA39" i="113" s="1"/>
  <c r="FB39" i="113" s="1"/>
  <c r="FC39" i="113" s="1"/>
  <c r="FD39" i="113" s="1"/>
  <c r="FE39" i="113" s="1"/>
  <c r="FF39" i="113" s="1"/>
  <c r="FG39" i="113" s="1"/>
  <c r="FH39" i="113" s="1"/>
  <c r="FI39" i="113" s="1"/>
  <c r="FJ39" i="113" s="1"/>
  <c r="FK39" i="113" s="1"/>
  <c r="FL39" i="113" s="1"/>
  <c r="FM39" i="113" s="1"/>
  <c r="FN39" i="113" s="1"/>
  <c r="FO39" i="113" s="1"/>
  <c r="FP39" i="113" s="1"/>
  <c r="FQ39" i="113" s="1"/>
  <c r="FR39" i="113" s="1"/>
  <c r="FS39" i="113" s="1"/>
  <c r="FT39" i="113" s="1"/>
  <c r="FU39" i="113" s="1"/>
  <c r="FV39" i="113" s="1"/>
  <c r="FW39" i="113" s="1"/>
  <c r="FX39" i="113" s="1"/>
  <c r="FY39" i="113" s="1"/>
  <c r="FZ39" i="113" s="1"/>
  <c r="GA39" i="113" s="1"/>
  <c r="GB39" i="113" s="1"/>
  <c r="GC39" i="113" s="1"/>
  <c r="GD39" i="113" s="1"/>
  <c r="GE39" i="113" s="1"/>
  <c r="GF39" i="113" s="1"/>
  <c r="GG39" i="113" s="1"/>
  <c r="GH39" i="113" s="1"/>
  <c r="GI39" i="113" s="1"/>
  <c r="GJ39" i="113" s="1"/>
  <c r="GK39" i="113" s="1"/>
  <c r="GL39" i="113" s="1"/>
  <c r="GM39" i="113" s="1"/>
  <c r="GN39" i="113" s="1"/>
  <c r="GO39" i="113" s="1"/>
  <c r="GP39" i="113" s="1"/>
  <c r="GQ39" i="113" s="1"/>
  <c r="GR39" i="113" s="1"/>
  <c r="GS39" i="113" s="1"/>
  <c r="GT39" i="113" s="1"/>
  <c r="GU39" i="113" s="1"/>
  <c r="GV39" i="113" s="1"/>
  <c r="GW39" i="113" s="1"/>
  <c r="GX39" i="113" s="1"/>
  <c r="GY39" i="113" s="1"/>
  <c r="GZ39" i="113" s="1"/>
  <c r="HA39" i="113" s="1"/>
  <c r="HB39" i="113" s="1"/>
  <c r="HC39" i="113" s="1"/>
  <c r="HD39" i="113" s="1"/>
  <c r="HE39" i="113" s="1"/>
  <c r="HF39" i="113" s="1"/>
  <c r="HG39" i="113" s="1"/>
  <c r="HH39" i="113" s="1"/>
  <c r="HI39" i="113" s="1"/>
  <c r="HJ39" i="113" s="1"/>
  <c r="AL2" i="113"/>
  <c r="AK55" i="112" s="1"/>
  <c r="F48" i="114" l="1"/>
  <c r="C49" i="114" s="1"/>
  <c r="E49" i="114" s="1"/>
  <c r="AS95" i="112" s="1"/>
  <c r="AQ95" i="112"/>
  <c r="AR56" i="112"/>
  <c r="BQ19" i="113"/>
  <c r="BS17" i="113"/>
  <c r="AN40" i="113"/>
  <c r="AO40" i="113" s="1"/>
  <c r="AP40" i="113" s="1"/>
  <c r="AQ40" i="113" s="1"/>
  <c r="AR40" i="113" s="1"/>
  <c r="AS40" i="113" s="1"/>
  <c r="AT40" i="113" s="1"/>
  <c r="AU40" i="113" s="1"/>
  <c r="AV40" i="113" s="1"/>
  <c r="AW40" i="113" s="1"/>
  <c r="AX40" i="113" s="1"/>
  <c r="AY40" i="113" s="1"/>
  <c r="AZ40" i="113" s="1"/>
  <c r="BA40" i="113" s="1"/>
  <c r="BB40" i="113" s="1"/>
  <c r="BC40" i="113" s="1"/>
  <c r="BD40" i="113" s="1"/>
  <c r="BE40" i="113" s="1"/>
  <c r="BF40" i="113" s="1"/>
  <c r="BG40" i="113" s="1"/>
  <c r="BH40" i="113" s="1"/>
  <c r="BI40" i="113" s="1"/>
  <c r="BJ40" i="113" s="1"/>
  <c r="BK40" i="113" s="1"/>
  <c r="BL40" i="113" s="1"/>
  <c r="BM40" i="113" s="1"/>
  <c r="BN40" i="113" s="1"/>
  <c r="BO40" i="113" s="1"/>
  <c r="BP40" i="113" s="1"/>
  <c r="BQ40" i="113" s="1"/>
  <c r="BR40" i="113" s="1"/>
  <c r="BS40" i="113" s="1"/>
  <c r="BT40" i="113" s="1"/>
  <c r="BU40" i="113" s="1"/>
  <c r="BV40" i="113" s="1"/>
  <c r="BW40" i="113" s="1"/>
  <c r="BX40" i="113" s="1"/>
  <c r="BY40" i="113" s="1"/>
  <c r="BZ40" i="113" s="1"/>
  <c r="CA40" i="113" s="1"/>
  <c r="CB40" i="113" s="1"/>
  <c r="CC40" i="113" s="1"/>
  <c r="CD40" i="113" s="1"/>
  <c r="CE40" i="113" s="1"/>
  <c r="CF40" i="113" s="1"/>
  <c r="CG40" i="113" s="1"/>
  <c r="CH40" i="113" s="1"/>
  <c r="CI40" i="113" s="1"/>
  <c r="CJ40" i="113" s="1"/>
  <c r="CK40" i="113" s="1"/>
  <c r="CL40" i="113" s="1"/>
  <c r="CM40" i="113" s="1"/>
  <c r="CN40" i="113" s="1"/>
  <c r="CO40" i="113" s="1"/>
  <c r="CP40" i="113" s="1"/>
  <c r="CQ40" i="113" s="1"/>
  <c r="CR40" i="113" s="1"/>
  <c r="CS40" i="113" s="1"/>
  <c r="CT40" i="113" s="1"/>
  <c r="CU40" i="113" s="1"/>
  <c r="CV40" i="113" s="1"/>
  <c r="CW40" i="113" s="1"/>
  <c r="CX40" i="113" s="1"/>
  <c r="CY40" i="113" s="1"/>
  <c r="CZ40" i="113" s="1"/>
  <c r="DA40" i="113" s="1"/>
  <c r="DB40" i="113" s="1"/>
  <c r="DC40" i="113" s="1"/>
  <c r="DD40" i="113" s="1"/>
  <c r="DE40" i="113" s="1"/>
  <c r="DF40" i="113" s="1"/>
  <c r="DG40" i="113" s="1"/>
  <c r="DH40" i="113" s="1"/>
  <c r="DI40" i="113" s="1"/>
  <c r="DJ40" i="113" s="1"/>
  <c r="DK40" i="113" s="1"/>
  <c r="DL40" i="113" s="1"/>
  <c r="DM40" i="113" s="1"/>
  <c r="DN40" i="113" s="1"/>
  <c r="DO40" i="113" s="1"/>
  <c r="DP40" i="113" s="1"/>
  <c r="DQ40" i="113" s="1"/>
  <c r="DR40" i="113" s="1"/>
  <c r="DS40" i="113" s="1"/>
  <c r="DT40" i="113" s="1"/>
  <c r="DU40" i="113" s="1"/>
  <c r="DV40" i="113" s="1"/>
  <c r="DW40" i="113" s="1"/>
  <c r="DX40" i="113" s="1"/>
  <c r="DY40" i="113" s="1"/>
  <c r="DZ40" i="113" s="1"/>
  <c r="EA40" i="113" s="1"/>
  <c r="EB40" i="113" s="1"/>
  <c r="EC40" i="113" s="1"/>
  <c r="ED40" i="113" s="1"/>
  <c r="EE40" i="113" s="1"/>
  <c r="EF40" i="113" s="1"/>
  <c r="EG40" i="113" s="1"/>
  <c r="EH40" i="113" s="1"/>
  <c r="EI40" i="113" s="1"/>
  <c r="EJ40" i="113" s="1"/>
  <c r="EK40" i="113" s="1"/>
  <c r="EL40" i="113" s="1"/>
  <c r="EM40" i="113" s="1"/>
  <c r="EN40" i="113" s="1"/>
  <c r="EO40" i="113" s="1"/>
  <c r="EP40" i="113" s="1"/>
  <c r="EQ40" i="113" s="1"/>
  <c r="ER40" i="113" s="1"/>
  <c r="ES40" i="113" s="1"/>
  <c r="ET40" i="113" s="1"/>
  <c r="EU40" i="113" s="1"/>
  <c r="EV40" i="113" s="1"/>
  <c r="EW40" i="113" s="1"/>
  <c r="EX40" i="113" s="1"/>
  <c r="EY40" i="113" s="1"/>
  <c r="EZ40" i="113" s="1"/>
  <c r="FA40" i="113" s="1"/>
  <c r="FB40" i="113" s="1"/>
  <c r="FC40" i="113" s="1"/>
  <c r="FD40" i="113" s="1"/>
  <c r="FE40" i="113" s="1"/>
  <c r="FF40" i="113" s="1"/>
  <c r="FG40" i="113" s="1"/>
  <c r="FH40" i="113" s="1"/>
  <c r="FI40" i="113" s="1"/>
  <c r="FJ40" i="113" s="1"/>
  <c r="FK40" i="113" s="1"/>
  <c r="FL40" i="113" s="1"/>
  <c r="FM40" i="113" s="1"/>
  <c r="FN40" i="113" s="1"/>
  <c r="FO40" i="113" s="1"/>
  <c r="FP40" i="113" s="1"/>
  <c r="FQ40" i="113" s="1"/>
  <c r="FR40" i="113" s="1"/>
  <c r="FS40" i="113" s="1"/>
  <c r="FT40" i="113" s="1"/>
  <c r="FU40" i="113" s="1"/>
  <c r="FV40" i="113" s="1"/>
  <c r="FW40" i="113" s="1"/>
  <c r="FX40" i="113" s="1"/>
  <c r="FY40" i="113" s="1"/>
  <c r="FZ40" i="113" s="1"/>
  <c r="GA40" i="113" s="1"/>
  <c r="GB40" i="113" s="1"/>
  <c r="GC40" i="113" s="1"/>
  <c r="GD40" i="113" s="1"/>
  <c r="GE40" i="113" s="1"/>
  <c r="GF40" i="113" s="1"/>
  <c r="GG40" i="113" s="1"/>
  <c r="GH40" i="113" s="1"/>
  <c r="GI40" i="113" s="1"/>
  <c r="GJ40" i="113" s="1"/>
  <c r="GK40" i="113" s="1"/>
  <c r="GL40" i="113" s="1"/>
  <c r="GM40" i="113" s="1"/>
  <c r="GN40" i="113" s="1"/>
  <c r="GO40" i="113" s="1"/>
  <c r="GP40" i="113" s="1"/>
  <c r="GQ40" i="113" s="1"/>
  <c r="GR40" i="113" s="1"/>
  <c r="GS40" i="113" s="1"/>
  <c r="GT40" i="113" s="1"/>
  <c r="GU40" i="113" s="1"/>
  <c r="GV40" i="113" s="1"/>
  <c r="GW40" i="113" s="1"/>
  <c r="GX40" i="113" s="1"/>
  <c r="GY40" i="113" s="1"/>
  <c r="GZ40" i="113" s="1"/>
  <c r="HA40" i="113" s="1"/>
  <c r="HB40" i="113" s="1"/>
  <c r="HC40" i="113" s="1"/>
  <c r="HD40" i="113" s="1"/>
  <c r="HE40" i="113" s="1"/>
  <c r="HF40" i="113" s="1"/>
  <c r="HG40" i="113" s="1"/>
  <c r="HH40" i="113" s="1"/>
  <c r="HI40" i="113" s="1"/>
  <c r="HJ40" i="113" s="1"/>
  <c r="AM2" i="113"/>
  <c r="AL55" i="112" s="1"/>
  <c r="AM67" i="112"/>
  <c r="B41" i="113" s="1"/>
  <c r="AN41" i="113" s="1"/>
  <c r="AL18" i="109"/>
  <c r="F49" i="114" l="1"/>
  <c r="C50" i="114" s="1"/>
  <c r="E50" i="114" s="1"/>
  <c r="AT95" i="112" s="1"/>
  <c r="AS56" i="112"/>
  <c r="AN67" i="112"/>
  <c r="B42" i="113" s="1"/>
  <c r="AN67" i="115"/>
  <c r="AM67" i="115"/>
  <c r="BT17" i="113"/>
  <c r="BR19" i="113"/>
  <c r="AO41" i="113"/>
  <c r="AP41" i="113" s="1"/>
  <c r="AQ41" i="113" s="1"/>
  <c r="AR41" i="113" s="1"/>
  <c r="AS41" i="113" s="1"/>
  <c r="AT41" i="113" s="1"/>
  <c r="AU41" i="113" s="1"/>
  <c r="AV41" i="113" s="1"/>
  <c r="AW41" i="113" s="1"/>
  <c r="AX41" i="113" s="1"/>
  <c r="AY41" i="113" s="1"/>
  <c r="AZ41" i="113" s="1"/>
  <c r="BA41" i="113" s="1"/>
  <c r="BB41" i="113" s="1"/>
  <c r="BC41" i="113" s="1"/>
  <c r="BD41" i="113" s="1"/>
  <c r="BE41" i="113" s="1"/>
  <c r="BF41" i="113" s="1"/>
  <c r="BG41" i="113" s="1"/>
  <c r="BH41" i="113" s="1"/>
  <c r="BI41" i="113" s="1"/>
  <c r="BJ41" i="113" s="1"/>
  <c r="BK41" i="113" s="1"/>
  <c r="BL41" i="113" s="1"/>
  <c r="BM41" i="113" s="1"/>
  <c r="BN41" i="113" s="1"/>
  <c r="BO41" i="113" s="1"/>
  <c r="BP41" i="113" s="1"/>
  <c r="BQ41" i="113" s="1"/>
  <c r="BR41" i="113" s="1"/>
  <c r="BS41" i="113" s="1"/>
  <c r="BT41" i="113" s="1"/>
  <c r="BU41" i="113" s="1"/>
  <c r="BV41" i="113" s="1"/>
  <c r="BW41" i="113" s="1"/>
  <c r="BX41" i="113" s="1"/>
  <c r="BY41" i="113" s="1"/>
  <c r="BZ41" i="113" s="1"/>
  <c r="CA41" i="113" s="1"/>
  <c r="CB41" i="113" s="1"/>
  <c r="CC41" i="113" s="1"/>
  <c r="CD41" i="113" s="1"/>
  <c r="CE41" i="113" s="1"/>
  <c r="CF41" i="113" s="1"/>
  <c r="CG41" i="113" s="1"/>
  <c r="CH41" i="113" s="1"/>
  <c r="CI41" i="113" s="1"/>
  <c r="CJ41" i="113" s="1"/>
  <c r="CK41" i="113" s="1"/>
  <c r="CL41" i="113" s="1"/>
  <c r="CM41" i="113" s="1"/>
  <c r="CN41" i="113" s="1"/>
  <c r="CO41" i="113" s="1"/>
  <c r="CP41" i="113" s="1"/>
  <c r="CQ41" i="113" s="1"/>
  <c r="CR41" i="113" s="1"/>
  <c r="CS41" i="113" s="1"/>
  <c r="CT41" i="113" s="1"/>
  <c r="CU41" i="113" s="1"/>
  <c r="CV41" i="113" s="1"/>
  <c r="CW41" i="113" s="1"/>
  <c r="CX41" i="113" s="1"/>
  <c r="CY41" i="113" s="1"/>
  <c r="CZ41" i="113" s="1"/>
  <c r="DA41" i="113" s="1"/>
  <c r="DB41" i="113" s="1"/>
  <c r="DC41" i="113" s="1"/>
  <c r="DD41" i="113" s="1"/>
  <c r="DE41" i="113" s="1"/>
  <c r="DF41" i="113" s="1"/>
  <c r="DG41" i="113" s="1"/>
  <c r="DH41" i="113" s="1"/>
  <c r="DI41" i="113" s="1"/>
  <c r="DJ41" i="113" s="1"/>
  <c r="DK41" i="113" s="1"/>
  <c r="DL41" i="113" s="1"/>
  <c r="DM41" i="113" s="1"/>
  <c r="DN41" i="113" s="1"/>
  <c r="DO41" i="113" s="1"/>
  <c r="DP41" i="113" s="1"/>
  <c r="DQ41" i="113" s="1"/>
  <c r="DR41" i="113" s="1"/>
  <c r="DS41" i="113" s="1"/>
  <c r="DT41" i="113" s="1"/>
  <c r="DU41" i="113" s="1"/>
  <c r="DV41" i="113" s="1"/>
  <c r="DW41" i="113" s="1"/>
  <c r="DX41" i="113" s="1"/>
  <c r="DY41" i="113" s="1"/>
  <c r="DZ41" i="113" s="1"/>
  <c r="EA41" i="113" s="1"/>
  <c r="EB41" i="113" s="1"/>
  <c r="EC41" i="113" s="1"/>
  <c r="ED41" i="113" s="1"/>
  <c r="EE41" i="113" s="1"/>
  <c r="EF41" i="113" s="1"/>
  <c r="EG41" i="113" s="1"/>
  <c r="EH41" i="113" s="1"/>
  <c r="EI41" i="113" s="1"/>
  <c r="EJ41" i="113" s="1"/>
  <c r="EK41" i="113" s="1"/>
  <c r="EL41" i="113" s="1"/>
  <c r="EM41" i="113" s="1"/>
  <c r="EN41" i="113" s="1"/>
  <c r="EO41" i="113" s="1"/>
  <c r="EP41" i="113" s="1"/>
  <c r="EQ41" i="113" s="1"/>
  <c r="ER41" i="113" s="1"/>
  <c r="ES41" i="113" s="1"/>
  <c r="ET41" i="113" s="1"/>
  <c r="EU41" i="113" s="1"/>
  <c r="EV41" i="113" s="1"/>
  <c r="EW41" i="113" s="1"/>
  <c r="EX41" i="113" s="1"/>
  <c r="EY41" i="113" s="1"/>
  <c r="EZ41" i="113" s="1"/>
  <c r="FA41" i="113" s="1"/>
  <c r="FB41" i="113" s="1"/>
  <c r="FC41" i="113" s="1"/>
  <c r="FD41" i="113" s="1"/>
  <c r="FE41" i="113" s="1"/>
  <c r="FF41" i="113" s="1"/>
  <c r="FG41" i="113" s="1"/>
  <c r="FH41" i="113" s="1"/>
  <c r="FI41" i="113" s="1"/>
  <c r="FJ41" i="113" s="1"/>
  <c r="FK41" i="113" s="1"/>
  <c r="FL41" i="113" s="1"/>
  <c r="FM41" i="113" s="1"/>
  <c r="FN41" i="113" s="1"/>
  <c r="FO41" i="113" s="1"/>
  <c r="FP41" i="113" s="1"/>
  <c r="FQ41" i="113" s="1"/>
  <c r="FR41" i="113" s="1"/>
  <c r="FS41" i="113" s="1"/>
  <c r="FT41" i="113" s="1"/>
  <c r="FU41" i="113" s="1"/>
  <c r="FV41" i="113" s="1"/>
  <c r="FW41" i="113" s="1"/>
  <c r="FX41" i="113" s="1"/>
  <c r="FY41" i="113" s="1"/>
  <c r="FZ41" i="113" s="1"/>
  <c r="GA41" i="113" s="1"/>
  <c r="GB41" i="113" s="1"/>
  <c r="GC41" i="113" s="1"/>
  <c r="GD41" i="113" s="1"/>
  <c r="GE41" i="113" s="1"/>
  <c r="GF41" i="113" s="1"/>
  <c r="GG41" i="113" s="1"/>
  <c r="GH41" i="113" s="1"/>
  <c r="GI41" i="113" s="1"/>
  <c r="GJ41" i="113" s="1"/>
  <c r="GK41" i="113" s="1"/>
  <c r="GL41" i="113" s="1"/>
  <c r="GM41" i="113" s="1"/>
  <c r="GN41" i="113" s="1"/>
  <c r="GO41" i="113" s="1"/>
  <c r="GP41" i="113" s="1"/>
  <c r="GQ41" i="113" s="1"/>
  <c r="GR41" i="113" s="1"/>
  <c r="GS41" i="113" s="1"/>
  <c r="GT41" i="113" s="1"/>
  <c r="GU41" i="113" s="1"/>
  <c r="GV41" i="113" s="1"/>
  <c r="GW41" i="113" s="1"/>
  <c r="GX41" i="113" s="1"/>
  <c r="GY41" i="113" s="1"/>
  <c r="GZ41" i="113" s="1"/>
  <c r="HA41" i="113" s="1"/>
  <c r="HB41" i="113" s="1"/>
  <c r="HC41" i="113" s="1"/>
  <c r="HD41" i="113" s="1"/>
  <c r="HE41" i="113" s="1"/>
  <c r="HF41" i="113" s="1"/>
  <c r="HG41" i="113" s="1"/>
  <c r="HH41" i="113" s="1"/>
  <c r="HI41" i="113" s="1"/>
  <c r="HJ41" i="113" s="1"/>
  <c r="AN2" i="113"/>
  <c r="AM55" i="112" s="1"/>
  <c r="AT56" i="112" l="1"/>
  <c r="F50" i="114"/>
  <c r="C51" i="114" s="1"/>
  <c r="E51" i="114" s="1"/>
  <c r="AU95" i="112" s="1"/>
  <c r="BS19" i="113"/>
  <c r="AO42" i="113"/>
  <c r="BU17" i="113"/>
  <c r="AM18" i="109"/>
  <c r="F51" i="114" l="1"/>
  <c r="C52" i="114" s="1"/>
  <c r="AV56" i="112" s="1"/>
  <c r="AU56" i="112"/>
  <c r="AO67" i="112"/>
  <c r="B43" i="113" s="1"/>
  <c r="AO67" i="115"/>
  <c r="BV17" i="113"/>
  <c r="AP42" i="113"/>
  <c r="AQ42" i="113" s="1"/>
  <c r="AR42" i="113" s="1"/>
  <c r="AS42" i="113" s="1"/>
  <c r="AT42" i="113" s="1"/>
  <c r="AU42" i="113" s="1"/>
  <c r="AV42" i="113" s="1"/>
  <c r="AW42" i="113" s="1"/>
  <c r="AX42" i="113" s="1"/>
  <c r="AY42" i="113" s="1"/>
  <c r="AZ42" i="113" s="1"/>
  <c r="BA42" i="113" s="1"/>
  <c r="BB42" i="113" s="1"/>
  <c r="BC42" i="113" s="1"/>
  <c r="BD42" i="113" s="1"/>
  <c r="BE42" i="113" s="1"/>
  <c r="BF42" i="113" s="1"/>
  <c r="BG42" i="113" s="1"/>
  <c r="BH42" i="113" s="1"/>
  <c r="BI42" i="113" s="1"/>
  <c r="BJ42" i="113" s="1"/>
  <c r="BK42" i="113" s="1"/>
  <c r="BL42" i="113" s="1"/>
  <c r="BM42" i="113" s="1"/>
  <c r="BN42" i="113" s="1"/>
  <c r="BO42" i="113" s="1"/>
  <c r="BP42" i="113" s="1"/>
  <c r="BQ42" i="113" s="1"/>
  <c r="BR42" i="113" s="1"/>
  <c r="BS42" i="113" s="1"/>
  <c r="BT42" i="113" s="1"/>
  <c r="BU42" i="113" s="1"/>
  <c r="BV42" i="113" s="1"/>
  <c r="BW42" i="113" s="1"/>
  <c r="BX42" i="113" s="1"/>
  <c r="BY42" i="113" s="1"/>
  <c r="BZ42" i="113" s="1"/>
  <c r="CA42" i="113" s="1"/>
  <c r="CB42" i="113" s="1"/>
  <c r="CC42" i="113" s="1"/>
  <c r="CD42" i="113" s="1"/>
  <c r="CE42" i="113" s="1"/>
  <c r="CF42" i="113" s="1"/>
  <c r="CG42" i="113" s="1"/>
  <c r="CH42" i="113" s="1"/>
  <c r="CI42" i="113" s="1"/>
  <c r="CJ42" i="113" s="1"/>
  <c r="CK42" i="113" s="1"/>
  <c r="CL42" i="113" s="1"/>
  <c r="CM42" i="113" s="1"/>
  <c r="CN42" i="113" s="1"/>
  <c r="CO42" i="113" s="1"/>
  <c r="CP42" i="113" s="1"/>
  <c r="CQ42" i="113" s="1"/>
  <c r="CR42" i="113" s="1"/>
  <c r="CS42" i="113" s="1"/>
  <c r="CT42" i="113" s="1"/>
  <c r="CU42" i="113" s="1"/>
  <c r="CV42" i="113" s="1"/>
  <c r="CW42" i="113" s="1"/>
  <c r="CX42" i="113" s="1"/>
  <c r="CY42" i="113" s="1"/>
  <c r="CZ42" i="113" s="1"/>
  <c r="DA42" i="113" s="1"/>
  <c r="DB42" i="113" s="1"/>
  <c r="DC42" i="113" s="1"/>
  <c r="DD42" i="113" s="1"/>
  <c r="DE42" i="113" s="1"/>
  <c r="DF42" i="113" s="1"/>
  <c r="DG42" i="113" s="1"/>
  <c r="DH42" i="113" s="1"/>
  <c r="DI42" i="113" s="1"/>
  <c r="DJ42" i="113" s="1"/>
  <c r="DK42" i="113" s="1"/>
  <c r="DL42" i="113" s="1"/>
  <c r="DM42" i="113" s="1"/>
  <c r="DN42" i="113" s="1"/>
  <c r="DO42" i="113" s="1"/>
  <c r="DP42" i="113" s="1"/>
  <c r="DQ42" i="113" s="1"/>
  <c r="DR42" i="113" s="1"/>
  <c r="DS42" i="113" s="1"/>
  <c r="DT42" i="113" s="1"/>
  <c r="DU42" i="113" s="1"/>
  <c r="DV42" i="113" s="1"/>
  <c r="DW42" i="113" s="1"/>
  <c r="DX42" i="113" s="1"/>
  <c r="DY42" i="113" s="1"/>
  <c r="DZ42" i="113" s="1"/>
  <c r="EA42" i="113" s="1"/>
  <c r="EB42" i="113" s="1"/>
  <c r="EC42" i="113" s="1"/>
  <c r="ED42" i="113" s="1"/>
  <c r="EE42" i="113" s="1"/>
  <c r="EF42" i="113" s="1"/>
  <c r="EG42" i="113" s="1"/>
  <c r="EH42" i="113" s="1"/>
  <c r="EI42" i="113" s="1"/>
  <c r="EJ42" i="113" s="1"/>
  <c r="EK42" i="113" s="1"/>
  <c r="EL42" i="113" s="1"/>
  <c r="EM42" i="113" s="1"/>
  <c r="EN42" i="113" s="1"/>
  <c r="EO42" i="113" s="1"/>
  <c r="EP42" i="113" s="1"/>
  <c r="EQ42" i="113" s="1"/>
  <c r="ER42" i="113" s="1"/>
  <c r="ES42" i="113" s="1"/>
  <c r="ET42" i="113" s="1"/>
  <c r="EU42" i="113" s="1"/>
  <c r="EV42" i="113" s="1"/>
  <c r="EW42" i="113" s="1"/>
  <c r="EX42" i="113" s="1"/>
  <c r="EY42" i="113" s="1"/>
  <c r="EZ42" i="113" s="1"/>
  <c r="FA42" i="113" s="1"/>
  <c r="FB42" i="113" s="1"/>
  <c r="FC42" i="113" s="1"/>
  <c r="FD42" i="113" s="1"/>
  <c r="FE42" i="113" s="1"/>
  <c r="FF42" i="113" s="1"/>
  <c r="FG42" i="113" s="1"/>
  <c r="FH42" i="113" s="1"/>
  <c r="FI42" i="113" s="1"/>
  <c r="FJ42" i="113" s="1"/>
  <c r="FK42" i="113" s="1"/>
  <c r="FL42" i="113" s="1"/>
  <c r="FM42" i="113" s="1"/>
  <c r="FN42" i="113" s="1"/>
  <c r="FO42" i="113" s="1"/>
  <c r="FP42" i="113" s="1"/>
  <c r="FQ42" i="113" s="1"/>
  <c r="FR42" i="113" s="1"/>
  <c r="FS42" i="113" s="1"/>
  <c r="FT42" i="113" s="1"/>
  <c r="FU42" i="113" s="1"/>
  <c r="FV42" i="113" s="1"/>
  <c r="FW42" i="113" s="1"/>
  <c r="FX42" i="113" s="1"/>
  <c r="FY42" i="113" s="1"/>
  <c r="FZ42" i="113" s="1"/>
  <c r="GA42" i="113" s="1"/>
  <c r="GB42" i="113" s="1"/>
  <c r="GC42" i="113" s="1"/>
  <c r="GD42" i="113" s="1"/>
  <c r="GE42" i="113" s="1"/>
  <c r="GF42" i="113" s="1"/>
  <c r="GG42" i="113" s="1"/>
  <c r="GH42" i="113" s="1"/>
  <c r="GI42" i="113" s="1"/>
  <c r="GJ42" i="113" s="1"/>
  <c r="GK42" i="113" s="1"/>
  <c r="GL42" i="113" s="1"/>
  <c r="GM42" i="113" s="1"/>
  <c r="GN42" i="113" s="1"/>
  <c r="GO42" i="113" s="1"/>
  <c r="GP42" i="113" s="1"/>
  <c r="GQ42" i="113" s="1"/>
  <c r="GR42" i="113" s="1"/>
  <c r="GS42" i="113" s="1"/>
  <c r="GT42" i="113" s="1"/>
  <c r="GU42" i="113" s="1"/>
  <c r="GV42" i="113" s="1"/>
  <c r="GW42" i="113" s="1"/>
  <c r="GX42" i="113" s="1"/>
  <c r="GY42" i="113" s="1"/>
  <c r="GZ42" i="113" s="1"/>
  <c r="HA42" i="113" s="1"/>
  <c r="HB42" i="113" s="1"/>
  <c r="HC42" i="113" s="1"/>
  <c r="HD42" i="113" s="1"/>
  <c r="HE42" i="113" s="1"/>
  <c r="HF42" i="113" s="1"/>
  <c r="HG42" i="113" s="1"/>
  <c r="HH42" i="113" s="1"/>
  <c r="HI42" i="113" s="1"/>
  <c r="HJ42" i="113" s="1"/>
  <c r="AO2" i="113"/>
  <c r="AN55" i="112" s="1"/>
  <c r="BT19" i="113"/>
  <c r="E52" i="114" l="1"/>
  <c r="F52" i="114" s="1"/>
  <c r="C53" i="114" s="1"/>
  <c r="AW56" i="112" s="1"/>
  <c r="AP43" i="113"/>
  <c r="BU19" i="113"/>
  <c r="BW17" i="113"/>
  <c r="AN18" i="109"/>
  <c r="E53" i="114" l="1"/>
  <c r="AW95" i="112" s="1"/>
  <c r="AV95" i="112"/>
  <c r="AP67" i="112"/>
  <c r="B44" i="113" s="1"/>
  <c r="AP67" i="115"/>
  <c r="BX17" i="113"/>
  <c r="BV19" i="113"/>
  <c r="AQ43" i="113"/>
  <c r="AR43" i="113" s="1"/>
  <c r="AS43" i="113" s="1"/>
  <c r="AT43" i="113" s="1"/>
  <c r="AU43" i="113" s="1"/>
  <c r="AV43" i="113" s="1"/>
  <c r="AW43" i="113" s="1"/>
  <c r="AX43" i="113" s="1"/>
  <c r="AY43" i="113" s="1"/>
  <c r="AZ43" i="113" s="1"/>
  <c r="BA43" i="113" s="1"/>
  <c r="BB43" i="113" s="1"/>
  <c r="BC43" i="113" s="1"/>
  <c r="BD43" i="113" s="1"/>
  <c r="BE43" i="113" s="1"/>
  <c r="BF43" i="113" s="1"/>
  <c r="BG43" i="113" s="1"/>
  <c r="BH43" i="113" s="1"/>
  <c r="BI43" i="113" s="1"/>
  <c r="BJ43" i="113" s="1"/>
  <c r="BK43" i="113" s="1"/>
  <c r="BL43" i="113" s="1"/>
  <c r="BM43" i="113" s="1"/>
  <c r="BN43" i="113" s="1"/>
  <c r="BO43" i="113" s="1"/>
  <c r="BP43" i="113" s="1"/>
  <c r="BQ43" i="113" s="1"/>
  <c r="BR43" i="113" s="1"/>
  <c r="BS43" i="113" s="1"/>
  <c r="BT43" i="113" s="1"/>
  <c r="BU43" i="113" s="1"/>
  <c r="BV43" i="113" s="1"/>
  <c r="BW43" i="113" s="1"/>
  <c r="BX43" i="113" s="1"/>
  <c r="BY43" i="113" s="1"/>
  <c r="BZ43" i="113" s="1"/>
  <c r="CA43" i="113" s="1"/>
  <c r="CB43" i="113" s="1"/>
  <c r="CC43" i="113" s="1"/>
  <c r="CD43" i="113" s="1"/>
  <c r="CE43" i="113" s="1"/>
  <c r="CF43" i="113" s="1"/>
  <c r="CG43" i="113" s="1"/>
  <c r="CH43" i="113" s="1"/>
  <c r="CI43" i="113" s="1"/>
  <c r="CJ43" i="113" s="1"/>
  <c r="CK43" i="113" s="1"/>
  <c r="CL43" i="113" s="1"/>
  <c r="CM43" i="113" s="1"/>
  <c r="CN43" i="113" s="1"/>
  <c r="CO43" i="113" s="1"/>
  <c r="CP43" i="113" s="1"/>
  <c r="CQ43" i="113" s="1"/>
  <c r="CR43" i="113" s="1"/>
  <c r="CS43" i="113" s="1"/>
  <c r="CT43" i="113" s="1"/>
  <c r="CU43" i="113" s="1"/>
  <c r="CV43" i="113" s="1"/>
  <c r="CW43" i="113" s="1"/>
  <c r="CX43" i="113" s="1"/>
  <c r="CY43" i="113" s="1"/>
  <c r="CZ43" i="113" s="1"/>
  <c r="DA43" i="113" s="1"/>
  <c r="DB43" i="113" s="1"/>
  <c r="DC43" i="113" s="1"/>
  <c r="DD43" i="113" s="1"/>
  <c r="DE43" i="113" s="1"/>
  <c r="DF43" i="113" s="1"/>
  <c r="DG43" i="113" s="1"/>
  <c r="DH43" i="113" s="1"/>
  <c r="DI43" i="113" s="1"/>
  <c r="DJ43" i="113" s="1"/>
  <c r="DK43" i="113" s="1"/>
  <c r="DL43" i="113" s="1"/>
  <c r="DM43" i="113" s="1"/>
  <c r="DN43" i="113" s="1"/>
  <c r="DO43" i="113" s="1"/>
  <c r="DP43" i="113" s="1"/>
  <c r="DQ43" i="113" s="1"/>
  <c r="DR43" i="113" s="1"/>
  <c r="DS43" i="113" s="1"/>
  <c r="DT43" i="113" s="1"/>
  <c r="DU43" i="113" s="1"/>
  <c r="DV43" i="113" s="1"/>
  <c r="DW43" i="113" s="1"/>
  <c r="DX43" i="113" s="1"/>
  <c r="DY43" i="113" s="1"/>
  <c r="DZ43" i="113" s="1"/>
  <c r="EA43" i="113" s="1"/>
  <c r="EB43" i="113" s="1"/>
  <c r="EC43" i="113" s="1"/>
  <c r="ED43" i="113" s="1"/>
  <c r="EE43" i="113" s="1"/>
  <c r="EF43" i="113" s="1"/>
  <c r="EG43" i="113" s="1"/>
  <c r="EH43" i="113" s="1"/>
  <c r="EI43" i="113" s="1"/>
  <c r="EJ43" i="113" s="1"/>
  <c r="EK43" i="113" s="1"/>
  <c r="EL43" i="113" s="1"/>
  <c r="EM43" i="113" s="1"/>
  <c r="EN43" i="113" s="1"/>
  <c r="EO43" i="113" s="1"/>
  <c r="EP43" i="113" s="1"/>
  <c r="EQ43" i="113" s="1"/>
  <c r="ER43" i="113" s="1"/>
  <c r="ES43" i="113" s="1"/>
  <c r="ET43" i="113" s="1"/>
  <c r="EU43" i="113" s="1"/>
  <c r="EV43" i="113" s="1"/>
  <c r="EW43" i="113" s="1"/>
  <c r="EX43" i="113" s="1"/>
  <c r="EY43" i="113" s="1"/>
  <c r="EZ43" i="113" s="1"/>
  <c r="FA43" i="113" s="1"/>
  <c r="FB43" i="113" s="1"/>
  <c r="FC43" i="113" s="1"/>
  <c r="FD43" i="113" s="1"/>
  <c r="FE43" i="113" s="1"/>
  <c r="FF43" i="113" s="1"/>
  <c r="FG43" i="113" s="1"/>
  <c r="FH43" i="113" s="1"/>
  <c r="FI43" i="113" s="1"/>
  <c r="FJ43" i="113" s="1"/>
  <c r="FK43" i="113" s="1"/>
  <c r="FL43" i="113" s="1"/>
  <c r="FM43" i="113" s="1"/>
  <c r="FN43" i="113" s="1"/>
  <c r="FO43" i="113" s="1"/>
  <c r="FP43" i="113" s="1"/>
  <c r="FQ43" i="113" s="1"/>
  <c r="FR43" i="113" s="1"/>
  <c r="FS43" i="113" s="1"/>
  <c r="FT43" i="113" s="1"/>
  <c r="FU43" i="113" s="1"/>
  <c r="FV43" i="113" s="1"/>
  <c r="FW43" i="113" s="1"/>
  <c r="FX43" i="113" s="1"/>
  <c r="FY43" i="113" s="1"/>
  <c r="FZ43" i="113" s="1"/>
  <c r="GA43" i="113" s="1"/>
  <c r="GB43" i="113" s="1"/>
  <c r="GC43" i="113" s="1"/>
  <c r="GD43" i="113" s="1"/>
  <c r="GE43" i="113" s="1"/>
  <c r="GF43" i="113" s="1"/>
  <c r="GG43" i="113" s="1"/>
  <c r="GH43" i="113" s="1"/>
  <c r="GI43" i="113" s="1"/>
  <c r="GJ43" i="113" s="1"/>
  <c r="GK43" i="113" s="1"/>
  <c r="GL43" i="113" s="1"/>
  <c r="GM43" i="113" s="1"/>
  <c r="GN43" i="113" s="1"/>
  <c r="GO43" i="113" s="1"/>
  <c r="GP43" i="113" s="1"/>
  <c r="GQ43" i="113" s="1"/>
  <c r="GR43" i="113" s="1"/>
  <c r="GS43" i="113" s="1"/>
  <c r="GT43" i="113" s="1"/>
  <c r="GU43" i="113" s="1"/>
  <c r="GV43" i="113" s="1"/>
  <c r="GW43" i="113" s="1"/>
  <c r="GX43" i="113" s="1"/>
  <c r="GY43" i="113" s="1"/>
  <c r="GZ43" i="113" s="1"/>
  <c r="HA43" i="113" s="1"/>
  <c r="HB43" i="113" s="1"/>
  <c r="HC43" i="113" s="1"/>
  <c r="HD43" i="113" s="1"/>
  <c r="HE43" i="113" s="1"/>
  <c r="HF43" i="113" s="1"/>
  <c r="HG43" i="113" s="1"/>
  <c r="HH43" i="113" s="1"/>
  <c r="HI43" i="113" s="1"/>
  <c r="HJ43" i="113" s="1"/>
  <c r="AP2" i="113"/>
  <c r="AO55" i="112" s="1"/>
  <c r="AO18" i="109"/>
  <c r="F53" i="114" l="1"/>
  <c r="C54" i="114" s="1"/>
  <c r="E54" i="114" s="1"/>
  <c r="AX95" i="112" s="1"/>
  <c r="AQ44" i="113"/>
  <c r="BW19" i="113"/>
  <c r="BY17" i="113"/>
  <c r="AX56" i="112" l="1"/>
  <c r="AQ67" i="112"/>
  <c r="B45" i="113" s="1"/>
  <c r="AQ67" i="115"/>
  <c r="F54" i="114"/>
  <c r="C55" i="114" s="1"/>
  <c r="E55" i="114" s="1"/>
  <c r="AY95" i="112" s="1"/>
  <c r="BZ17" i="113"/>
  <c r="BX19" i="113"/>
  <c r="AR44" i="113"/>
  <c r="AS44" i="113" s="1"/>
  <c r="AT44" i="113" s="1"/>
  <c r="AU44" i="113" s="1"/>
  <c r="AV44" i="113" s="1"/>
  <c r="AW44" i="113" s="1"/>
  <c r="AX44" i="113" s="1"/>
  <c r="AY44" i="113" s="1"/>
  <c r="AZ44" i="113" s="1"/>
  <c r="BA44" i="113" s="1"/>
  <c r="BB44" i="113" s="1"/>
  <c r="BC44" i="113" s="1"/>
  <c r="BD44" i="113" s="1"/>
  <c r="BE44" i="113" s="1"/>
  <c r="BF44" i="113" s="1"/>
  <c r="BG44" i="113" s="1"/>
  <c r="BH44" i="113" s="1"/>
  <c r="BI44" i="113" s="1"/>
  <c r="BJ44" i="113" s="1"/>
  <c r="BK44" i="113" s="1"/>
  <c r="BL44" i="113" s="1"/>
  <c r="BM44" i="113" s="1"/>
  <c r="BN44" i="113" s="1"/>
  <c r="BO44" i="113" s="1"/>
  <c r="BP44" i="113" s="1"/>
  <c r="BQ44" i="113" s="1"/>
  <c r="BR44" i="113" s="1"/>
  <c r="BS44" i="113" s="1"/>
  <c r="BT44" i="113" s="1"/>
  <c r="BU44" i="113" s="1"/>
  <c r="BV44" i="113" s="1"/>
  <c r="BW44" i="113" s="1"/>
  <c r="BX44" i="113" s="1"/>
  <c r="BY44" i="113" s="1"/>
  <c r="BZ44" i="113" s="1"/>
  <c r="CA44" i="113" s="1"/>
  <c r="CB44" i="113" s="1"/>
  <c r="CC44" i="113" s="1"/>
  <c r="CD44" i="113" s="1"/>
  <c r="CE44" i="113" s="1"/>
  <c r="CF44" i="113" s="1"/>
  <c r="CG44" i="113" s="1"/>
  <c r="CH44" i="113" s="1"/>
  <c r="CI44" i="113" s="1"/>
  <c r="CJ44" i="113" s="1"/>
  <c r="CK44" i="113" s="1"/>
  <c r="CL44" i="113" s="1"/>
  <c r="CM44" i="113" s="1"/>
  <c r="CN44" i="113" s="1"/>
  <c r="CO44" i="113" s="1"/>
  <c r="CP44" i="113" s="1"/>
  <c r="CQ44" i="113" s="1"/>
  <c r="CR44" i="113" s="1"/>
  <c r="CS44" i="113" s="1"/>
  <c r="CT44" i="113" s="1"/>
  <c r="CU44" i="113" s="1"/>
  <c r="CV44" i="113" s="1"/>
  <c r="CW44" i="113" s="1"/>
  <c r="CX44" i="113" s="1"/>
  <c r="CY44" i="113" s="1"/>
  <c r="CZ44" i="113" s="1"/>
  <c r="DA44" i="113" s="1"/>
  <c r="DB44" i="113" s="1"/>
  <c r="DC44" i="113" s="1"/>
  <c r="DD44" i="113" s="1"/>
  <c r="DE44" i="113" s="1"/>
  <c r="DF44" i="113" s="1"/>
  <c r="DG44" i="113" s="1"/>
  <c r="DH44" i="113" s="1"/>
  <c r="DI44" i="113" s="1"/>
  <c r="DJ44" i="113" s="1"/>
  <c r="DK44" i="113" s="1"/>
  <c r="DL44" i="113" s="1"/>
  <c r="DM44" i="113" s="1"/>
  <c r="DN44" i="113" s="1"/>
  <c r="DO44" i="113" s="1"/>
  <c r="DP44" i="113" s="1"/>
  <c r="DQ44" i="113" s="1"/>
  <c r="DR44" i="113" s="1"/>
  <c r="DS44" i="113" s="1"/>
  <c r="DT44" i="113" s="1"/>
  <c r="DU44" i="113" s="1"/>
  <c r="DV44" i="113" s="1"/>
  <c r="DW44" i="113" s="1"/>
  <c r="DX44" i="113" s="1"/>
  <c r="DY44" i="113" s="1"/>
  <c r="DZ44" i="113" s="1"/>
  <c r="EA44" i="113" s="1"/>
  <c r="EB44" i="113" s="1"/>
  <c r="EC44" i="113" s="1"/>
  <c r="ED44" i="113" s="1"/>
  <c r="EE44" i="113" s="1"/>
  <c r="EF44" i="113" s="1"/>
  <c r="EG44" i="113" s="1"/>
  <c r="EH44" i="113" s="1"/>
  <c r="EI44" i="113" s="1"/>
  <c r="EJ44" i="113" s="1"/>
  <c r="EK44" i="113" s="1"/>
  <c r="EL44" i="113" s="1"/>
  <c r="EM44" i="113" s="1"/>
  <c r="EN44" i="113" s="1"/>
  <c r="EO44" i="113" s="1"/>
  <c r="EP44" i="113" s="1"/>
  <c r="EQ44" i="113" s="1"/>
  <c r="ER44" i="113" s="1"/>
  <c r="ES44" i="113" s="1"/>
  <c r="ET44" i="113" s="1"/>
  <c r="EU44" i="113" s="1"/>
  <c r="EV44" i="113" s="1"/>
  <c r="EW44" i="113" s="1"/>
  <c r="EX44" i="113" s="1"/>
  <c r="EY44" i="113" s="1"/>
  <c r="EZ44" i="113" s="1"/>
  <c r="FA44" i="113" s="1"/>
  <c r="FB44" i="113" s="1"/>
  <c r="FC44" i="113" s="1"/>
  <c r="FD44" i="113" s="1"/>
  <c r="FE44" i="113" s="1"/>
  <c r="FF44" i="113" s="1"/>
  <c r="FG44" i="113" s="1"/>
  <c r="FH44" i="113" s="1"/>
  <c r="FI44" i="113" s="1"/>
  <c r="FJ44" i="113" s="1"/>
  <c r="FK44" i="113" s="1"/>
  <c r="FL44" i="113" s="1"/>
  <c r="FM44" i="113" s="1"/>
  <c r="FN44" i="113" s="1"/>
  <c r="FO44" i="113" s="1"/>
  <c r="FP44" i="113" s="1"/>
  <c r="FQ44" i="113" s="1"/>
  <c r="FR44" i="113" s="1"/>
  <c r="FS44" i="113" s="1"/>
  <c r="FT44" i="113" s="1"/>
  <c r="FU44" i="113" s="1"/>
  <c r="FV44" i="113" s="1"/>
  <c r="FW44" i="113" s="1"/>
  <c r="FX44" i="113" s="1"/>
  <c r="FY44" i="113" s="1"/>
  <c r="FZ44" i="113" s="1"/>
  <c r="GA44" i="113" s="1"/>
  <c r="GB44" i="113" s="1"/>
  <c r="GC44" i="113" s="1"/>
  <c r="GD44" i="113" s="1"/>
  <c r="GE44" i="113" s="1"/>
  <c r="GF44" i="113" s="1"/>
  <c r="GG44" i="113" s="1"/>
  <c r="GH44" i="113" s="1"/>
  <c r="GI44" i="113" s="1"/>
  <c r="GJ44" i="113" s="1"/>
  <c r="GK44" i="113" s="1"/>
  <c r="GL44" i="113" s="1"/>
  <c r="GM44" i="113" s="1"/>
  <c r="GN44" i="113" s="1"/>
  <c r="GO44" i="113" s="1"/>
  <c r="GP44" i="113" s="1"/>
  <c r="GQ44" i="113" s="1"/>
  <c r="GR44" i="113" s="1"/>
  <c r="GS44" i="113" s="1"/>
  <c r="GT44" i="113" s="1"/>
  <c r="GU44" i="113" s="1"/>
  <c r="GV44" i="113" s="1"/>
  <c r="GW44" i="113" s="1"/>
  <c r="GX44" i="113" s="1"/>
  <c r="GY44" i="113" s="1"/>
  <c r="GZ44" i="113" s="1"/>
  <c r="HA44" i="113" s="1"/>
  <c r="HB44" i="113" s="1"/>
  <c r="HC44" i="113" s="1"/>
  <c r="HD44" i="113" s="1"/>
  <c r="HE44" i="113" s="1"/>
  <c r="HF44" i="113" s="1"/>
  <c r="HG44" i="113" s="1"/>
  <c r="HH44" i="113" s="1"/>
  <c r="HI44" i="113" s="1"/>
  <c r="HJ44" i="113" s="1"/>
  <c r="AQ2" i="113"/>
  <c r="AP55" i="112" s="1"/>
  <c r="AP18" i="109"/>
  <c r="AY56" i="112" l="1"/>
  <c r="F55" i="114"/>
  <c r="C56" i="114" s="1"/>
  <c r="E56" i="114" s="1"/>
  <c r="AZ95" i="112" s="1"/>
  <c r="AR45" i="113"/>
  <c r="BY19" i="113"/>
  <c r="CA17" i="113"/>
  <c r="AR67" i="115"/>
  <c r="AZ56" i="112" l="1"/>
  <c r="F56" i="114"/>
  <c r="C57" i="114" s="1"/>
  <c r="E57" i="114" s="1"/>
  <c r="BA95" i="112" s="1"/>
  <c r="CB17" i="113"/>
  <c r="BZ19" i="113"/>
  <c r="AS45" i="113"/>
  <c r="AT45" i="113" s="1"/>
  <c r="AU45" i="113" s="1"/>
  <c r="AV45" i="113" s="1"/>
  <c r="AW45" i="113" s="1"/>
  <c r="AX45" i="113" s="1"/>
  <c r="AY45" i="113" s="1"/>
  <c r="AZ45" i="113" s="1"/>
  <c r="BA45" i="113" s="1"/>
  <c r="BB45" i="113" s="1"/>
  <c r="BC45" i="113" s="1"/>
  <c r="BD45" i="113" s="1"/>
  <c r="BE45" i="113" s="1"/>
  <c r="BF45" i="113" s="1"/>
  <c r="BG45" i="113" s="1"/>
  <c r="BH45" i="113" s="1"/>
  <c r="BI45" i="113" s="1"/>
  <c r="BJ45" i="113" s="1"/>
  <c r="BK45" i="113" s="1"/>
  <c r="BL45" i="113" s="1"/>
  <c r="BM45" i="113" s="1"/>
  <c r="BN45" i="113" s="1"/>
  <c r="BO45" i="113" s="1"/>
  <c r="BP45" i="113" s="1"/>
  <c r="BQ45" i="113" s="1"/>
  <c r="BR45" i="113" s="1"/>
  <c r="BS45" i="113" s="1"/>
  <c r="BT45" i="113" s="1"/>
  <c r="BU45" i="113" s="1"/>
  <c r="BV45" i="113" s="1"/>
  <c r="BW45" i="113" s="1"/>
  <c r="BX45" i="113" s="1"/>
  <c r="BY45" i="113" s="1"/>
  <c r="BZ45" i="113" s="1"/>
  <c r="CA45" i="113" s="1"/>
  <c r="CB45" i="113" s="1"/>
  <c r="CC45" i="113" s="1"/>
  <c r="CD45" i="113" s="1"/>
  <c r="CE45" i="113" s="1"/>
  <c r="CF45" i="113" s="1"/>
  <c r="CG45" i="113" s="1"/>
  <c r="CH45" i="113" s="1"/>
  <c r="CI45" i="113" s="1"/>
  <c r="CJ45" i="113" s="1"/>
  <c r="CK45" i="113" s="1"/>
  <c r="CL45" i="113" s="1"/>
  <c r="CM45" i="113" s="1"/>
  <c r="CN45" i="113" s="1"/>
  <c r="CO45" i="113" s="1"/>
  <c r="CP45" i="113" s="1"/>
  <c r="CQ45" i="113" s="1"/>
  <c r="CR45" i="113" s="1"/>
  <c r="CS45" i="113" s="1"/>
  <c r="CT45" i="113" s="1"/>
  <c r="CU45" i="113" s="1"/>
  <c r="CV45" i="113" s="1"/>
  <c r="CW45" i="113" s="1"/>
  <c r="CX45" i="113" s="1"/>
  <c r="CY45" i="113" s="1"/>
  <c r="CZ45" i="113" s="1"/>
  <c r="DA45" i="113" s="1"/>
  <c r="DB45" i="113" s="1"/>
  <c r="DC45" i="113" s="1"/>
  <c r="DD45" i="113" s="1"/>
  <c r="DE45" i="113" s="1"/>
  <c r="DF45" i="113" s="1"/>
  <c r="DG45" i="113" s="1"/>
  <c r="DH45" i="113" s="1"/>
  <c r="DI45" i="113" s="1"/>
  <c r="DJ45" i="113" s="1"/>
  <c r="DK45" i="113" s="1"/>
  <c r="DL45" i="113" s="1"/>
  <c r="DM45" i="113" s="1"/>
  <c r="DN45" i="113" s="1"/>
  <c r="DO45" i="113" s="1"/>
  <c r="DP45" i="113" s="1"/>
  <c r="DQ45" i="113" s="1"/>
  <c r="DR45" i="113" s="1"/>
  <c r="DS45" i="113" s="1"/>
  <c r="DT45" i="113" s="1"/>
  <c r="DU45" i="113" s="1"/>
  <c r="DV45" i="113" s="1"/>
  <c r="DW45" i="113" s="1"/>
  <c r="DX45" i="113" s="1"/>
  <c r="DY45" i="113" s="1"/>
  <c r="DZ45" i="113" s="1"/>
  <c r="EA45" i="113" s="1"/>
  <c r="EB45" i="113" s="1"/>
  <c r="EC45" i="113" s="1"/>
  <c r="ED45" i="113" s="1"/>
  <c r="EE45" i="113" s="1"/>
  <c r="EF45" i="113" s="1"/>
  <c r="EG45" i="113" s="1"/>
  <c r="EH45" i="113" s="1"/>
  <c r="EI45" i="113" s="1"/>
  <c r="EJ45" i="113" s="1"/>
  <c r="EK45" i="113" s="1"/>
  <c r="EL45" i="113" s="1"/>
  <c r="EM45" i="113" s="1"/>
  <c r="EN45" i="113" s="1"/>
  <c r="EO45" i="113" s="1"/>
  <c r="EP45" i="113" s="1"/>
  <c r="EQ45" i="113" s="1"/>
  <c r="ER45" i="113" s="1"/>
  <c r="ES45" i="113" s="1"/>
  <c r="ET45" i="113" s="1"/>
  <c r="EU45" i="113" s="1"/>
  <c r="EV45" i="113" s="1"/>
  <c r="EW45" i="113" s="1"/>
  <c r="EX45" i="113" s="1"/>
  <c r="EY45" i="113" s="1"/>
  <c r="EZ45" i="113" s="1"/>
  <c r="FA45" i="113" s="1"/>
  <c r="FB45" i="113" s="1"/>
  <c r="FC45" i="113" s="1"/>
  <c r="FD45" i="113" s="1"/>
  <c r="FE45" i="113" s="1"/>
  <c r="FF45" i="113" s="1"/>
  <c r="FG45" i="113" s="1"/>
  <c r="FH45" i="113" s="1"/>
  <c r="FI45" i="113" s="1"/>
  <c r="FJ45" i="113" s="1"/>
  <c r="FK45" i="113" s="1"/>
  <c r="FL45" i="113" s="1"/>
  <c r="FM45" i="113" s="1"/>
  <c r="FN45" i="113" s="1"/>
  <c r="FO45" i="113" s="1"/>
  <c r="FP45" i="113" s="1"/>
  <c r="FQ45" i="113" s="1"/>
  <c r="FR45" i="113" s="1"/>
  <c r="FS45" i="113" s="1"/>
  <c r="FT45" i="113" s="1"/>
  <c r="FU45" i="113" s="1"/>
  <c r="FV45" i="113" s="1"/>
  <c r="FW45" i="113" s="1"/>
  <c r="FX45" i="113" s="1"/>
  <c r="FY45" i="113" s="1"/>
  <c r="FZ45" i="113" s="1"/>
  <c r="GA45" i="113" s="1"/>
  <c r="GB45" i="113" s="1"/>
  <c r="GC45" i="113" s="1"/>
  <c r="GD45" i="113" s="1"/>
  <c r="GE45" i="113" s="1"/>
  <c r="GF45" i="113" s="1"/>
  <c r="GG45" i="113" s="1"/>
  <c r="GH45" i="113" s="1"/>
  <c r="GI45" i="113" s="1"/>
  <c r="GJ45" i="113" s="1"/>
  <c r="GK45" i="113" s="1"/>
  <c r="GL45" i="113" s="1"/>
  <c r="GM45" i="113" s="1"/>
  <c r="GN45" i="113" s="1"/>
  <c r="GO45" i="113" s="1"/>
  <c r="GP45" i="113" s="1"/>
  <c r="GQ45" i="113" s="1"/>
  <c r="GR45" i="113" s="1"/>
  <c r="GS45" i="113" s="1"/>
  <c r="GT45" i="113" s="1"/>
  <c r="GU45" i="113" s="1"/>
  <c r="GV45" i="113" s="1"/>
  <c r="GW45" i="113" s="1"/>
  <c r="GX45" i="113" s="1"/>
  <c r="GY45" i="113" s="1"/>
  <c r="GZ45" i="113" s="1"/>
  <c r="HA45" i="113" s="1"/>
  <c r="HB45" i="113" s="1"/>
  <c r="HC45" i="113" s="1"/>
  <c r="HD45" i="113" s="1"/>
  <c r="HE45" i="113" s="1"/>
  <c r="HF45" i="113" s="1"/>
  <c r="HG45" i="113" s="1"/>
  <c r="HH45" i="113" s="1"/>
  <c r="HI45" i="113" s="1"/>
  <c r="HJ45" i="113" s="1"/>
  <c r="AR2" i="113"/>
  <c r="AQ55" i="112" s="1"/>
  <c r="AR67" i="112"/>
  <c r="B46" i="113" s="1"/>
  <c r="AQ18" i="109"/>
  <c r="BA56" i="112" l="1"/>
  <c r="F57" i="114"/>
  <c r="C58" i="114" s="1"/>
  <c r="E58" i="114" s="1"/>
  <c r="BB95" i="112" s="1"/>
  <c r="CA19" i="113"/>
  <c r="AS46" i="113"/>
  <c r="CC17" i="113"/>
  <c r="AR18" i="109"/>
  <c r="AS67" i="112" l="1"/>
  <c r="B47" i="113" s="1"/>
  <c r="AT47" i="113" s="1"/>
  <c r="AS67" i="115"/>
  <c r="BB56" i="112"/>
  <c r="F58" i="114"/>
  <c r="CD17" i="113"/>
  <c r="AT46" i="113"/>
  <c r="AU46" i="113" s="1"/>
  <c r="AV46" i="113" s="1"/>
  <c r="AW46" i="113" s="1"/>
  <c r="AX46" i="113" s="1"/>
  <c r="AY46" i="113" s="1"/>
  <c r="AZ46" i="113" s="1"/>
  <c r="BA46" i="113" s="1"/>
  <c r="BB46" i="113" s="1"/>
  <c r="BC46" i="113" s="1"/>
  <c r="BD46" i="113" s="1"/>
  <c r="BE46" i="113" s="1"/>
  <c r="BF46" i="113" s="1"/>
  <c r="BG46" i="113" s="1"/>
  <c r="BH46" i="113" s="1"/>
  <c r="BI46" i="113" s="1"/>
  <c r="BJ46" i="113" s="1"/>
  <c r="BK46" i="113" s="1"/>
  <c r="BL46" i="113" s="1"/>
  <c r="BM46" i="113" s="1"/>
  <c r="BN46" i="113" s="1"/>
  <c r="BO46" i="113" s="1"/>
  <c r="BP46" i="113" s="1"/>
  <c r="BQ46" i="113" s="1"/>
  <c r="BR46" i="113" s="1"/>
  <c r="BS46" i="113" s="1"/>
  <c r="BT46" i="113" s="1"/>
  <c r="BU46" i="113" s="1"/>
  <c r="BV46" i="113" s="1"/>
  <c r="BW46" i="113" s="1"/>
  <c r="BX46" i="113" s="1"/>
  <c r="BY46" i="113" s="1"/>
  <c r="BZ46" i="113" s="1"/>
  <c r="CA46" i="113" s="1"/>
  <c r="CB46" i="113" s="1"/>
  <c r="CC46" i="113" s="1"/>
  <c r="CD46" i="113" s="1"/>
  <c r="CE46" i="113" s="1"/>
  <c r="CF46" i="113" s="1"/>
  <c r="CG46" i="113" s="1"/>
  <c r="CH46" i="113" s="1"/>
  <c r="CI46" i="113" s="1"/>
  <c r="CJ46" i="113" s="1"/>
  <c r="CK46" i="113" s="1"/>
  <c r="CL46" i="113" s="1"/>
  <c r="CM46" i="113" s="1"/>
  <c r="CN46" i="113" s="1"/>
  <c r="CO46" i="113" s="1"/>
  <c r="CP46" i="113" s="1"/>
  <c r="CQ46" i="113" s="1"/>
  <c r="CR46" i="113" s="1"/>
  <c r="CS46" i="113" s="1"/>
  <c r="CT46" i="113" s="1"/>
  <c r="CU46" i="113" s="1"/>
  <c r="CV46" i="113" s="1"/>
  <c r="CW46" i="113" s="1"/>
  <c r="CX46" i="113" s="1"/>
  <c r="CY46" i="113" s="1"/>
  <c r="CZ46" i="113" s="1"/>
  <c r="DA46" i="113" s="1"/>
  <c r="DB46" i="113" s="1"/>
  <c r="DC46" i="113" s="1"/>
  <c r="DD46" i="113" s="1"/>
  <c r="DE46" i="113" s="1"/>
  <c r="DF46" i="113" s="1"/>
  <c r="DG46" i="113" s="1"/>
  <c r="DH46" i="113" s="1"/>
  <c r="DI46" i="113" s="1"/>
  <c r="DJ46" i="113" s="1"/>
  <c r="DK46" i="113" s="1"/>
  <c r="DL46" i="113" s="1"/>
  <c r="DM46" i="113" s="1"/>
  <c r="DN46" i="113" s="1"/>
  <c r="DO46" i="113" s="1"/>
  <c r="DP46" i="113" s="1"/>
  <c r="DQ46" i="113" s="1"/>
  <c r="DR46" i="113" s="1"/>
  <c r="DS46" i="113" s="1"/>
  <c r="DT46" i="113" s="1"/>
  <c r="DU46" i="113" s="1"/>
  <c r="DV46" i="113" s="1"/>
  <c r="DW46" i="113" s="1"/>
  <c r="DX46" i="113" s="1"/>
  <c r="DY46" i="113" s="1"/>
  <c r="DZ46" i="113" s="1"/>
  <c r="EA46" i="113" s="1"/>
  <c r="EB46" i="113" s="1"/>
  <c r="EC46" i="113" s="1"/>
  <c r="ED46" i="113" s="1"/>
  <c r="EE46" i="113" s="1"/>
  <c r="EF46" i="113" s="1"/>
  <c r="EG46" i="113" s="1"/>
  <c r="EH46" i="113" s="1"/>
  <c r="EI46" i="113" s="1"/>
  <c r="EJ46" i="113" s="1"/>
  <c r="EK46" i="113" s="1"/>
  <c r="EL46" i="113" s="1"/>
  <c r="EM46" i="113" s="1"/>
  <c r="EN46" i="113" s="1"/>
  <c r="EO46" i="113" s="1"/>
  <c r="EP46" i="113" s="1"/>
  <c r="EQ46" i="113" s="1"/>
  <c r="ER46" i="113" s="1"/>
  <c r="ES46" i="113" s="1"/>
  <c r="ET46" i="113" s="1"/>
  <c r="EU46" i="113" s="1"/>
  <c r="EV46" i="113" s="1"/>
  <c r="EW46" i="113" s="1"/>
  <c r="EX46" i="113" s="1"/>
  <c r="EY46" i="113" s="1"/>
  <c r="EZ46" i="113" s="1"/>
  <c r="FA46" i="113" s="1"/>
  <c r="FB46" i="113" s="1"/>
  <c r="FC46" i="113" s="1"/>
  <c r="FD46" i="113" s="1"/>
  <c r="FE46" i="113" s="1"/>
  <c r="FF46" i="113" s="1"/>
  <c r="FG46" i="113" s="1"/>
  <c r="FH46" i="113" s="1"/>
  <c r="FI46" i="113" s="1"/>
  <c r="FJ46" i="113" s="1"/>
  <c r="FK46" i="113" s="1"/>
  <c r="FL46" i="113" s="1"/>
  <c r="FM46" i="113" s="1"/>
  <c r="FN46" i="113" s="1"/>
  <c r="FO46" i="113" s="1"/>
  <c r="FP46" i="113" s="1"/>
  <c r="FQ46" i="113" s="1"/>
  <c r="FR46" i="113" s="1"/>
  <c r="FS46" i="113" s="1"/>
  <c r="FT46" i="113" s="1"/>
  <c r="FU46" i="113" s="1"/>
  <c r="FV46" i="113" s="1"/>
  <c r="FW46" i="113" s="1"/>
  <c r="FX46" i="113" s="1"/>
  <c r="FY46" i="113" s="1"/>
  <c r="FZ46" i="113" s="1"/>
  <c r="GA46" i="113" s="1"/>
  <c r="GB46" i="113" s="1"/>
  <c r="GC46" i="113" s="1"/>
  <c r="GD46" i="113" s="1"/>
  <c r="GE46" i="113" s="1"/>
  <c r="GF46" i="113" s="1"/>
  <c r="GG46" i="113" s="1"/>
  <c r="GH46" i="113" s="1"/>
  <c r="GI46" i="113" s="1"/>
  <c r="GJ46" i="113" s="1"/>
  <c r="GK46" i="113" s="1"/>
  <c r="GL46" i="113" s="1"/>
  <c r="GM46" i="113" s="1"/>
  <c r="GN46" i="113" s="1"/>
  <c r="GO46" i="113" s="1"/>
  <c r="GP46" i="113" s="1"/>
  <c r="GQ46" i="113" s="1"/>
  <c r="GR46" i="113" s="1"/>
  <c r="GS46" i="113" s="1"/>
  <c r="GT46" i="113" s="1"/>
  <c r="GU46" i="113" s="1"/>
  <c r="GV46" i="113" s="1"/>
  <c r="GW46" i="113" s="1"/>
  <c r="GX46" i="113" s="1"/>
  <c r="GY46" i="113" s="1"/>
  <c r="GZ46" i="113" s="1"/>
  <c r="HA46" i="113" s="1"/>
  <c r="HB46" i="113" s="1"/>
  <c r="HC46" i="113" s="1"/>
  <c r="HD46" i="113" s="1"/>
  <c r="HE46" i="113" s="1"/>
  <c r="HF46" i="113" s="1"/>
  <c r="HG46" i="113" s="1"/>
  <c r="HH46" i="113" s="1"/>
  <c r="HI46" i="113" s="1"/>
  <c r="HJ46" i="113" s="1"/>
  <c r="AS2" i="113"/>
  <c r="AR55" i="112" s="1"/>
  <c r="CB19" i="113"/>
  <c r="AT67" i="112" l="1"/>
  <c r="B48" i="113" s="1"/>
  <c r="AT67" i="115"/>
  <c r="C59" i="114"/>
  <c r="CC19" i="113"/>
  <c r="AU47" i="113"/>
  <c r="AV47" i="113" s="1"/>
  <c r="AW47" i="113" s="1"/>
  <c r="AX47" i="113" s="1"/>
  <c r="AY47" i="113" s="1"/>
  <c r="AZ47" i="113" s="1"/>
  <c r="BA47" i="113" s="1"/>
  <c r="BB47" i="113" s="1"/>
  <c r="BC47" i="113" s="1"/>
  <c r="BD47" i="113" s="1"/>
  <c r="BE47" i="113" s="1"/>
  <c r="BF47" i="113" s="1"/>
  <c r="BG47" i="113" s="1"/>
  <c r="BH47" i="113" s="1"/>
  <c r="BI47" i="113" s="1"/>
  <c r="BJ47" i="113" s="1"/>
  <c r="BK47" i="113" s="1"/>
  <c r="BL47" i="113" s="1"/>
  <c r="BM47" i="113" s="1"/>
  <c r="BN47" i="113" s="1"/>
  <c r="BO47" i="113" s="1"/>
  <c r="BP47" i="113" s="1"/>
  <c r="BQ47" i="113" s="1"/>
  <c r="BR47" i="113" s="1"/>
  <c r="BS47" i="113" s="1"/>
  <c r="BT47" i="113" s="1"/>
  <c r="BU47" i="113" s="1"/>
  <c r="BV47" i="113" s="1"/>
  <c r="BW47" i="113" s="1"/>
  <c r="BX47" i="113" s="1"/>
  <c r="BY47" i="113" s="1"/>
  <c r="BZ47" i="113" s="1"/>
  <c r="CA47" i="113" s="1"/>
  <c r="CB47" i="113" s="1"/>
  <c r="CC47" i="113" s="1"/>
  <c r="CD47" i="113" s="1"/>
  <c r="CE47" i="113" s="1"/>
  <c r="CF47" i="113" s="1"/>
  <c r="CG47" i="113" s="1"/>
  <c r="CH47" i="113" s="1"/>
  <c r="CI47" i="113" s="1"/>
  <c r="CJ47" i="113" s="1"/>
  <c r="CK47" i="113" s="1"/>
  <c r="CL47" i="113" s="1"/>
  <c r="CM47" i="113" s="1"/>
  <c r="CN47" i="113" s="1"/>
  <c r="CO47" i="113" s="1"/>
  <c r="CP47" i="113" s="1"/>
  <c r="CQ47" i="113" s="1"/>
  <c r="CR47" i="113" s="1"/>
  <c r="CS47" i="113" s="1"/>
  <c r="CT47" i="113" s="1"/>
  <c r="CU47" i="113" s="1"/>
  <c r="CV47" i="113" s="1"/>
  <c r="CW47" i="113" s="1"/>
  <c r="CX47" i="113" s="1"/>
  <c r="CY47" i="113" s="1"/>
  <c r="CZ47" i="113" s="1"/>
  <c r="DA47" i="113" s="1"/>
  <c r="DB47" i="113" s="1"/>
  <c r="DC47" i="113" s="1"/>
  <c r="DD47" i="113" s="1"/>
  <c r="DE47" i="113" s="1"/>
  <c r="DF47" i="113" s="1"/>
  <c r="DG47" i="113" s="1"/>
  <c r="DH47" i="113" s="1"/>
  <c r="DI47" i="113" s="1"/>
  <c r="DJ47" i="113" s="1"/>
  <c r="DK47" i="113" s="1"/>
  <c r="DL47" i="113" s="1"/>
  <c r="DM47" i="113" s="1"/>
  <c r="DN47" i="113" s="1"/>
  <c r="DO47" i="113" s="1"/>
  <c r="DP47" i="113" s="1"/>
  <c r="DQ47" i="113" s="1"/>
  <c r="DR47" i="113" s="1"/>
  <c r="DS47" i="113" s="1"/>
  <c r="DT47" i="113" s="1"/>
  <c r="DU47" i="113" s="1"/>
  <c r="DV47" i="113" s="1"/>
  <c r="DW47" i="113" s="1"/>
  <c r="DX47" i="113" s="1"/>
  <c r="DY47" i="113" s="1"/>
  <c r="DZ47" i="113" s="1"/>
  <c r="EA47" i="113" s="1"/>
  <c r="EB47" i="113" s="1"/>
  <c r="EC47" i="113" s="1"/>
  <c r="ED47" i="113" s="1"/>
  <c r="EE47" i="113" s="1"/>
  <c r="EF47" i="113" s="1"/>
  <c r="EG47" i="113" s="1"/>
  <c r="EH47" i="113" s="1"/>
  <c r="EI47" i="113" s="1"/>
  <c r="EJ47" i="113" s="1"/>
  <c r="EK47" i="113" s="1"/>
  <c r="EL47" i="113" s="1"/>
  <c r="EM47" i="113" s="1"/>
  <c r="EN47" i="113" s="1"/>
  <c r="EO47" i="113" s="1"/>
  <c r="EP47" i="113" s="1"/>
  <c r="EQ47" i="113" s="1"/>
  <c r="ER47" i="113" s="1"/>
  <c r="ES47" i="113" s="1"/>
  <c r="ET47" i="113" s="1"/>
  <c r="EU47" i="113" s="1"/>
  <c r="EV47" i="113" s="1"/>
  <c r="EW47" i="113" s="1"/>
  <c r="EX47" i="113" s="1"/>
  <c r="EY47" i="113" s="1"/>
  <c r="EZ47" i="113" s="1"/>
  <c r="FA47" i="113" s="1"/>
  <c r="FB47" i="113" s="1"/>
  <c r="FC47" i="113" s="1"/>
  <c r="FD47" i="113" s="1"/>
  <c r="FE47" i="113" s="1"/>
  <c r="FF47" i="113" s="1"/>
  <c r="FG47" i="113" s="1"/>
  <c r="FH47" i="113" s="1"/>
  <c r="FI47" i="113" s="1"/>
  <c r="FJ47" i="113" s="1"/>
  <c r="FK47" i="113" s="1"/>
  <c r="FL47" i="113" s="1"/>
  <c r="FM47" i="113" s="1"/>
  <c r="FN47" i="113" s="1"/>
  <c r="FO47" i="113" s="1"/>
  <c r="FP47" i="113" s="1"/>
  <c r="FQ47" i="113" s="1"/>
  <c r="FR47" i="113" s="1"/>
  <c r="FS47" i="113" s="1"/>
  <c r="FT47" i="113" s="1"/>
  <c r="FU47" i="113" s="1"/>
  <c r="FV47" i="113" s="1"/>
  <c r="FW47" i="113" s="1"/>
  <c r="FX47" i="113" s="1"/>
  <c r="FY47" i="113" s="1"/>
  <c r="FZ47" i="113" s="1"/>
  <c r="GA47" i="113" s="1"/>
  <c r="GB47" i="113" s="1"/>
  <c r="GC47" i="113" s="1"/>
  <c r="GD47" i="113" s="1"/>
  <c r="GE47" i="113" s="1"/>
  <c r="GF47" i="113" s="1"/>
  <c r="GG47" i="113" s="1"/>
  <c r="GH47" i="113" s="1"/>
  <c r="GI47" i="113" s="1"/>
  <c r="GJ47" i="113" s="1"/>
  <c r="GK47" i="113" s="1"/>
  <c r="GL47" i="113" s="1"/>
  <c r="GM47" i="113" s="1"/>
  <c r="GN47" i="113" s="1"/>
  <c r="GO47" i="113" s="1"/>
  <c r="GP47" i="113" s="1"/>
  <c r="GQ47" i="113" s="1"/>
  <c r="GR47" i="113" s="1"/>
  <c r="GS47" i="113" s="1"/>
  <c r="GT47" i="113" s="1"/>
  <c r="GU47" i="113" s="1"/>
  <c r="GV47" i="113" s="1"/>
  <c r="GW47" i="113" s="1"/>
  <c r="GX47" i="113" s="1"/>
  <c r="GY47" i="113" s="1"/>
  <c r="GZ47" i="113" s="1"/>
  <c r="HA47" i="113" s="1"/>
  <c r="HB47" i="113" s="1"/>
  <c r="HC47" i="113" s="1"/>
  <c r="HD47" i="113" s="1"/>
  <c r="HE47" i="113" s="1"/>
  <c r="HF47" i="113" s="1"/>
  <c r="HG47" i="113" s="1"/>
  <c r="HH47" i="113" s="1"/>
  <c r="HI47" i="113" s="1"/>
  <c r="HJ47" i="113" s="1"/>
  <c r="AT2" i="113"/>
  <c r="AS55" i="112" s="1"/>
  <c r="CE17" i="113"/>
  <c r="AS18" i="109"/>
  <c r="E59" i="114" l="1"/>
  <c r="BC56" i="112"/>
  <c r="AU48" i="113"/>
  <c r="CF17" i="113"/>
  <c r="CD19" i="113"/>
  <c r="AU67" i="112" l="1"/>
  <c r="B49" i="113" s="1"/>
  <c r="AU67" i="115"/>
  <c r="BC95" i="112"/>
  <c r="F59" i="114"/>
  <c r="CE19" i="113"/>
  <c r="CG17" i="113"/>
  <c r="AV48" i="113"/>
  <c r="AW48" i="113" s="1"/>
  <c r="AX48" i="113" s="1"/>
  <c r="AY48" i="113" s="1"/>
  <c r="AZ48" i="113" s="1"/>
  <c r="BA48" i="113" s="1"/>
  <c r="BB48" i="113" s="1"/>
  <c r="BC48" i="113" s="1"/>
  <c r="BD48" i="113" s="1"/>
  <c r="BE48" i="113" s="1"/>
  <c r="BF48" i="113" s="1"/>
  <c r="BG48" i="113" s="1"/>
  <c r="BH48" i="113" s="1"/>
  <c r="BI48" i="113" s="1"/>
  <c r="BJ48" i="113" s="1"/>
  <c r="BK48" i="113" s="1"/>
  <c r="BL48" i="113" s="1"/>
  <c r="BM48" i="113" s="1"/>
  <c r="BN48" i="113" s="1"/>
  <c r="BO48" i="113" s="1"/>
  <c r="BP48" i="113" s="1"/>
  <c r="BQ48" i="113" s="1"/>
  <c r="BR48" i="113" s="1"/>
  <c r="BS48" i="113" s="1"/>
  <c r="BT48" i="113" s="1"/>
  <c r="BU48" i="113" s="1"/>
  <c r="BV48" i="113" s="1"/>
  <c r="BW48" i="113" s="1"/>
  <c r="BX48" i="113" s="1"/>
  <c r="BY48" i="113" s="1"/>
  <c r="BZ48" i="113" s="1"/>
  <c r="CA48" i="113" s="1"/>
  <c r="CB48" i="113" s="1"/>
  <c r="CC48" i="113" s="1"/>
  <c r="CD48" i="113" s="1"/>
  <c r="CE48" i="113" s="1"/>
  <c r="CF48" i="113" s="1"/>
  <c r="CG48" i="113" s="1"/>
  <c r="CH48" i="113" s="1"/>
  <c r="CI48" i="113" s="1"/>
  <c r="CJ48" i="113" s="1"/>
  <c r="CK48" i="113" s="1"/>
  <c r="CL48" i="113" s="1"/>
  <c r="CM48" i="113" s="1"/>
  <c r="CN48" i="113" s="1"/>
  <c r="CO48" i="113" s="1"/>
  <c r="CP48" i="113" s="1"/>
  <c r="CQ48" i="113" s="1"/>
  <c r="CR48" i="113" s="1"/>
  <c r="CS48" i="113" s="1"/>
  <c r="CT48" i="113" s="1"/>
  <c r="CU48" i="113" s="1"/>
  <c r="CV48" i="113" s="1"/>
  <c r="CW48" i="113" s="1"/>
  <c r="CX48" i="113" s="1"/>
  <c r="CY48" i="113" s="1"/>
  <c r="CZ48" i="113" s="1"/>
  <c r="DA48" i="113" s="1"/>
  <c r="DB48" i="113" s="1"/>
  <c r="DC48" i="113" s="1"/>
  <c r="DD48" i="113" s="1"/>
  <c r="DE48" i="113" s="1"/>
  <c r="DF48" i="113" s="1"/>
  <c r="DG48" i="113" s="1"/>
  <c r="DH48" i="113" s="1"/>
  <c r="DI48" i="113" s="1"/>
  <c r="DJ48" i="113" s="1"/>
  <c r="DK48" i="113" s="1"/>
  <c r="DL48" i="113" s="1"/>
  <c r="DM48" i="113" s="1"/>
  <c r="DN48" i="113" s="1"/>
  <c r="DO48" i="113" s="1"/>
  <c r="DP48" i="113" s="1"/>
  <c r="DQ48" i="113" s="1"/>
  <c r="DR48" i="113" s="1"/>
  <c r="DS48" i="113" s="1"/>
  <c r="DT48" i="113" s="1"/>
  <c r="DU48" i="113" s="1"/>
  <c r="DV48" i="113" s="1"/>
  <c r="DW48" i="113" s="1"/>
  <c r="DX48" i="113" s="1"/>
  <c r="DY48" i="113" s="1"/>
  <c r="DZ48" i="113" s="1"/>
  <c r="EA48" i="113" s="1"/>
  <c r="EB48" i="113" s="1"/>
  <c r="EC48" i="113" s="1"/>
  <c r="ED48" i="113" s="1"/>
  <c r="EE48" i="113" s="1"/>
  <c r="EF48" i="113" s="1"/>
  <c r="EG48" i="113" s="1"/>
  <c r="EH48" i="113" s="1"/>
  <c r="EI48" i="113" s="1"/>
  <c r="EJ48" i="113" s="1"/>
  <c r="EK48" i="113" s="1"/>
  <c r="EL48" i="113" s="1"/>
  <c r="EM48" i="113" s="1"/>
  <c r="EN48" i="113" s="1"/>
  <c r="EO48" i="113" s="1"/>
  <c r="EP48" i="113" s="1"/>
  <c r="EQ48" i="113" s="1"/>
  <c r="ER48" i="113" s="1"/>
  <c r="ES48" i="113" s="1"/>
  <c r="ET48" i="113" s="1"/>
  <c r="EU48" i="113" s="1"/>
  <c r="EV48" i="113" s="1"/>
  <c r="EW48" i="113" s="1"/>
  <c r="EX48" i="113" s="1"/>
  <c r="EY48" i="113" s="1"/>
  <c r="EZ48" i="113" s="1"/>
  <c r="FA48" i="113" s="1"/>
  <c r="FB48" i="113" s="1"/>
  <c r="FC48" i="113" s="1"/>
  <c r="FD48" i="113" s="1"/>
  <c r="FE48" i="113" s="1"/>
  <c r="FF48" i="113" s="1"/>
  <c r="FG48" i="113" s="1"/>
  <c r="FH48" i="113" s="1"/>
  <c r="FI48" i="113" s="1"/>
  <c r="FJ48" i="113" s="1"/>
  <c r="FK48" i="113" s="1"/>
  <c r="FL48" i="113" s="1"/>
  <c r="FM48" i="113" s="1"/>
  <c r="FN48" i="113" s="1"/>
  <c r="FO48" i="113" s="1"/>
  <c r="FP48" i="113" s="1"/>
  <c r="FQ48" i="113" s="1"/>
  <c r="FR48" i="113" s="1"/>
  <c r="FS48" i="113" s="1"/>
  <c r="FT48" i="113" s="1"/>
  <c r="FU48" i="113" s="1"/>
  <c r="FV48" i="113" s="1"/>
  <c r="FW48" i="113" s="1"/>
  <c r="FX48" i="113" s="1"/>
  <c r="FY48" i="113" s="1"/>
  <c r="FZ48" i="113" s="1"/>
  <c r="GA48" i="113" s="1"/>
  <c r="GB48" i="113" s="1"/>
  <c r="GC48" i="113" s="1"/>
  <c r="GD48" i="113" s="1"/>
  <c r="GE48" i="113" s="1"/>
  <c r="GF48" i="113" s="1"/>
  <c r="GG48" i="113" s="1"/>
  <c r="GH48" i="113" s="1"/>
  <c r="GI48" i="113" s="1"/>
  <c r="GJ48" i="113" s="1"/>
  <c r="GK48" i="113" s="1"/>
  <c r="GL48" i="113" s="1"/>
  <c r="GM48" i="113" s="1"/>
  <c r="GN48" i="113" s="1"/>
  <c r="GO48" i="113" s="1"/>
  <c r="GP48" i="113" s="1"/>
  <c r="GQ48" i="113" s="1"/>
  <c r="GR48" i="113" s="1"/>
  <c r="GS48" i="113" s="1"/>
  <c r="GT48" i="113" s="1"/>
  <c r="GU48" i="113" s="1"/>
  <c r="GV48" i="113" s="1"/>
  <c r="GW48" i="113" s="1"/>
  <c r="GX48" i="113" s="1"/>
  <c r="GY48" i="113" s="1"/>
  <c r="GZ48" i="113" s="1"/>
  <c r="HA48" i="113" s="1"/>
  <c r="HB48" i="113" s="1"/>
  <c r="HC48" i="113" s="1"/>
  <c r="HD48" i="113" s="1"/>
  <c r="HE48" i="113" s="1"/>
  <c r="HF48" i="113" s="1"/>
  <c r="HG48" i="113" s="1"/>
  <c r="HH48" i="113" s="1"/>
  <c r="HI48" i="113" s="1"/>
  <c r="HJ48" i="113" s="1"/>
  <c r="AU2" i="113"/>
  <c r="AT55" i="112" s="1"/>
  <c r="AT18" i="109"/>
  <c r="C60" i="114" l="1"/>
  <c r="AV49" i="113"/>
  <c r="CH17" i="113"/>
  <c r="CF19" i="113"/>
  <c r="AV67" i="112" l="1"/>
  <c r="B50" i="113" s="1"/>
  <c r="AV67" i="115"/>
  <c r="BD56" i="112"/>
  <c r="E60" i="114"/>
  <c r="CG19" i="113"/>
  <c r="CI17" i="113"/>
  <c r="AW49" i="113"/>
  <c r="AX49" i="113" s="1"/>
  <c r="AY49" i="113" s="1"/>
  <c r="AZ49" i="113" s="1"/>
  <c r="BA49" i="113" s="1"/>
  <c r="BB49" i="113" s="1"/>
  <c r="BC49" i="113" s="1"/>
  <c r="BD49" i="113" s="1"/>
  <c r="BE49" i="113" s="1"/>
  <c r="BF49" i="113" s="1"/>
  <c r="BG49" i="113" s="1"/>
  <c r="BH49" i="113" s="1"/>
  <c r="BI49" i="113" s="1"/>
  <c r="BJ49" i="113" s="1"/>
  <c r="BK49" i="113" s="1"/>
  <c r="BL49" i="113" s="1"/>
  <c r="BM49" i="113" s="1"/>
  <c r="BN49" i="113" s="1"/>
  <c r="BO49" i="113" s="1"/>
  <c r="BP49" i="113" s="1"/>
  <c r="BQ49" i="113" s="1"/>
  <c r="BR49" i="113" s="1"/>
  <c r="BS49" i="113" s="1"/>
  <c r="BT49" i="113" s="1"/>
  <c r="BU49" i="113" s="1"/>
  <c r="BV49" i="113" s="1"/>
  <c r="BW49" i="113" s="1"/>
  <c r="BX49" i="113" s="1"/>
  <c r="BY49" i="113" s="1"/>
  <c r="BZ49" i="113" s="1"/>
  <c r="CA49" i="113" s="1"/>
  <c r="CB49" i="113" s="1"/>
  <c r="CC49" i="113" s="1"/>
  <c r="CD49" i="113" s="1"/>
  <c r="CE49" i="113" s="1"/>
  <c r="CF49" i="113" s="1"/>
  <c r="CG49" i="113" s="1"/>
  <c r="CH49" i="113" s="1"/>
  <c r="CI49" i="113" s="1"/>
  <c r="CJ49" i="113" s="1"/>
  <c r="CK49" i="113" s="1"/>
  <c r="CL49" i="113" s="1"/>
  <c r="CM49" i="113" s="1"/>
  <c r="CN49" i="113" s="1"/>
  <c r="CO49" i="113" s="1"/>
  <c r="CP49" i="113" s="1"/>
  <c r="CQ49" i="113" s="1"/>
  <c r="CR49" i="113" s="1"/>
  <c r="CS49" i="113" s="1"/>
  <c r="CT49" i="113" s="1"/>
  <c r="CU49" i="113" s="1"/>
  <c r="CV49" i="113" s="1"/>
  <c r="CW49" i="113" s="1"/>
  <c r="CX49" i="113" s="1"/>
  <c r="CY49" i="113" s="1"/>
  <c r="CZ49" i="113" s="1"/>
  <c r="DA49" i="113" s="1"/>
  <c r="DB49" i="113" s="1"/>
  <c r="DC49" i="113" s="1"/>
  <c r="DD49" i="113" s="1"/>
  <c r="DE49" i="113" s="1"/>
  <c r="DF49" i="113" s="1"/>
  <c r="DG49" i="113" s="1"/>
  <c r="DH49" i="113" s="1"/>
  <c r="DI49" i="113" s="1"/>
  <c r="DJ49" i="113" s="1"/>
  <c r="DK49" i="113" s="1"/>
  <c r="DL49" i="113" s="1"/>
  <c r="DM49" i="113" s="1"/>
  <c r="DN49" i="113" s="1"/>
  <c r="DO49" i="113" s="1"/>
  <c r="DP49" i="113" s="1"/>
  <c r="DQ49" i="113" s="1"/>
  <c r="DR49" i="113" s="1"/>
  <c r="DS49" i="113" s="1"/>
  <c r="DT49" i="113" s="1"/>
  <c r="DU49" i="113" s="1"/>
  <c r="DV49" i="113" s="1"/>
  <c r="DW49" i="113" s="1"/>
  <c r="DX49" i="113" s="1"/>
  <c r="DY49" i="113" s="1"/>
  <c r="DZ49" i="113" s="1"/>
  <c r="EA49" i="113" s="1"/>
  <c r="EB49" i="113" s="1"/>
  <c r="EC49" i="113" s="1"/>
  <c r="ED49" i="113" s="1"/>
  <c r="EE49" i="113" s="1"/>
  <c r="EF49" i="113" s="1"/>
  <c r="EG49" i="113" s="1"/>
  <c r="EH49" i="113" s="1"/>
  <c r="EI49" i="113" s="1"/>
  <c r="EJ49" i="113" s="1"/>
  <c r="EK49" i="113" s="1"/>
  <c r="EL49" i="113" s="1"/>
  <c r="EM49" i="113" s="1"/>
  <c r="EN49" i="113" s="1"/>
  <c r="EO49" i="113" s="1"/>
  <c r="EP49" i="113" s="1"/>
  <c r="EQ49" i="113" s="1"/>
  <c r="ER49" i="113" s="1"/>
  <c r="ES49" i="113" s="1"/>
  <c r="ET49" i="113" s="1"/>
  <c r="EU49" i="113" s="1"/>
  <c r="EV49" i="113" s="1"/>
  <c r="EW49" i="113" s="1"/>
  <c r="EX49" i="113" s="1"/>
  <c r="EY49" i="113" s="1"/>
  <c r="EZ49" i="113" s="1"/>
  <c r="FA49" i="113" s="1"/>
  <c r="FB49" i="113" s="1"/>
  <c r="FC49" i="113" s="1"/>
  <c r="FD49" i="113" s="1"/>
  <c r="FE49" i="113" s="1"/>
  <c r="FF49" i="113" s="1"/>
  <c r="FG49" i="113" s="1"/>
  <c r="FH49" i="113" s="1"/>
  <c r="FI49" i="113" s="1"/>
  <c r="FJ49" i="113" s="1"/>
  <c r="FK49" i="113" s="1"/>
  <c r="FL49" i="113" s="1"/>
  <c r="FM49" i="113" s="1"/>
  <c r="FN49" i="113" s="1"/>
  <c r="FO49" i="113" s="1"/>
  <c r="FP49" i="113" s="1"/>
  <c r="FQ49" i="113" s="1"/>
  <c r="FR49" i="113" s="1"/>
  <c r="FS49" i="113" s="1"/>
  <c r="FT49" i="113" s="1"/>
  <c r="FU49" i="113" s="1"/>
  <c r="FV49" i="113" s="1"/>
  <c r="FW49" i="113" s="1"/>
  <c r="FX49" i="113" s="1"/>
  <c r="FY49" i="113" s="1"/>
  <c r="FZ49" i="113" s="1"/>
  <c r="GA49" i="113" s="1"/>
  <c r="GB49" i="113" s="1"/>
  <c r="GC49" i="113" s="1"/>
  <c r="GD49" i="113" s="1"/>
  <c r="GE49" i="113" s="1"/>
  <c r="GF49" i="113" s="1"/>
  <c r="GG49" i="113" s="1"/>
  <c r="GH49" i="113" s="1"/>
  <c r="GI49" i="113" s="1"/>
  <c r="GJ49" i="113" s="1"/>
  <c r="GK49" i="113" s="1"/>
  <c r="GL49" i="113" s="1"/>
  <c r="GM49" i="113" s="1"/>
  <c r="GN49" i="113" s="1"/>
  <c r="GO49" i="113" s="1"/>
  <c r="GP49" i="113" s="1"/>
  <c r="GQ49" i="113" s="1"/>
  <c r="GR49" i="113" s="1"/>
  <c r="GS49" i="113" s="1"/>
  <c r="GT49" i="113" s="1"/>
  <c r="GU49" i="113" s="1"/>
  <c r="GV49" i="113" s="1"/>
  <c r="GW49" i="113" s="1"/>
  <c r="GX49" i="113" s="1"/>
  <c r="GY49" i="113" s="1"/>
  <c r="GZ49" i="113" s="1"/>
  <c r="HA49" i="113" s="1"/>
  <c r="HB49" i="113" s="1"/>
  <c r="HC49" i="113" s="1"/>
  <c r="HD49" i="113" s="1"/>
  <c r="HE49" i="113" s="1"/>
  <c r="HF49" i="113" s="1"/>
  <c r="HG49" i="113" s="1"/>
  <c r="HH49" i="113" s="1"/>
  <c r="HI49" i="113" s="1"/>
  <c r="HJ49" i="113" s="1"/>
  <c r="AV2" i="113"/>
  <c r="AU55" i="112" s="1"/>
  <c r="AU18" i="109"/>
  <c r="BD95" i="112" l="1"/>
  <c r="F60" i="114"/>
  <c r="AW50" i="113"/>
  <c r="CJ17" i="113"/>
  <c r="CH19" i="113"/>
  <c r="AW67" i="112" l="1"/>
  <c r="B51" i="113" s="1"/>
  <c r="AW67" i="115"/>
  <c r="C61" i="114"/>
  <c r="CI19" i="113"/>
  <c r="CK17" i="113"/>
  <c r="AX50" i="113"/>
  <c r="AY50" i="113" s="1"/>
  <c r="AZ50" i="113" s="1"/>
  <c r="BA50" i="113" s="1"/>
  <c r="BB50" i="113" s="1"/>
  <c r="BC50" i="113" s="1"/>
  <c r="BD50" i="113" s="1"/>
  <c r="BE50" i="113" s="1"/>
  <c r="BF50" i="113" s="1"/>
  <c r="BG50" i="113" s="1"/>
  <c r="BH50" i="113" s="1"/>
  <c r="BI50" i="113" s="1"/>
  <c r="BJ50" i="113" s="1"/>
  <c r="BK50" i="113" s="1"/>
  <c r="BL50" i="113" s="1"/>
  <c r="BM50" i="113" s="1"/>
  <c r="BN50" i="113" s="1"/>
  <c r="BO50" i="113" s="1"/>
  <c r="BP50" i="113" s="1"/>
  <c r="BQ50" i="113" s="1"/>
  <c r="BR50" i="113" s="1"/>
  <c r="BS50" i="113" s="1"/>
  <c r="BT50" i="113" s="1"/>
  <c r="BU50" i="113" s="1"/>
  <c r="BV50" i="113" s="1"/>
  <c r="BW50" i="113" s="1"/>
  <c r="BX50" i="113" s="1"/>
  <c r="BY50" i="113" s="1"/>
  <c r="BZ50" i="113" s="1"/>
  <c r="CA50" i="113" s="1"/>
  <c r="CB50" i="113" s="1"/>
  <c r="CC50" i="113" s="1"/>
  <c r="CD50" i="113" s="1"/>
  <c r="CE50" i="113" s="1"/>
  <c r="CF50" i="113" s="1"/>
  <c r="CG50" i="113" s="1"/>
  <c r="CH50" i="113" s="1"/>
  <c r="CI50" i="113" s="1"/>
  <c r="CJ50" i="113" s="1"/>
  <c r="CK50" i="113" s="1"/>
  <c r="CL50" i="113" s="1"/>
  <c r="CM50" i="113" s="1"/>
  <c r="CN50" i="113" s="1"/>
  <c r="CO50" i="113" s="1"/>
  <c r="CP50" i="113" s="1"/>
  <c r="CQ50" i="113" s="1"/>
  <c r="CR50" i="113" s="1"/>
  <c r="CS50" i="113" s="1"/>
  <c r="CT50" i="113" s="1"/>
  <c r="CU50" i="113" s="1"/>
  <c r="CV50" i="113" s="1"/>
  <c r="CW50" i="113" s="1"/>
  <c r="CX50" i="113" s="1"/>
  <c r="CY50" i="113" s="1"/>
  <c r="CZ50" i="113" s="1"/>
  <c r="DA50" i="113" s="1"/>
  <c r="DB50" i="113" s="1"/>
  <c r="DC50" i="113" s="1"/>
  <c r="DD50" i="113" s="1"/>
  <c r="DE50" i="113" s="1"/>
  <c r="DF50" i="113" s="1"/>
  <c r="DG50" i="113" s="1"/>
  <c r="DH50" i="113" s="1"/>
  <c r="DI50" i="113" s="1"/>
  <c r="DJ50" i="113" s="1"/>
  <c r="DK50" i="113" s="1"/>
  <c r="DL50" i="113" s="1"/>
  <c r="DM50" i="113" s="1"/>
  <c r="DN50" i="113" s="1"/>
  <c r="DO50" i="113" s="1"/>
  <c r="DP50" i="113" s="1"/>
  <c r="DQ50" i="113" s="1"/>
  <c r="DR50" i="113" s="1"/>
  <c r="DS50" i="113" s="1"/>
  <c r="DT50" i="113" s="1"/>
  <c r="DU50" i="113" s="1"/>
  <c r="DV50" i="113" s="1"/>
  <c r="DW50" i="113" s="1"/>
  <c r="DX50" i="113" s="1"/>
  <c r="DY50" i="113" s="1"/>
  <c r="DZ50" i="113" s="1"/>
  <c r="EA50" i="113" s="1"/>
  <c r="EB50" i="113" s="1"/>
  <c r="EC50" i="113" s="1"/>
  <c r="ED50" i="113" s="1"/>
  <c r="EE50" i="113" s="1"/>
  <c r="EF50" i="113" s="1"/>
  <c r="EG50" i="113" s="1"/>
  <c r="EH50" i="113" s="1"/>
  <c r="EI50" i="113" s="1"/>
  <c r="EJ50" i="113" s="1"/>
  <c r="EK50" i="113" s="1"/>
  <c r="EL50" i="113" s="1"/>
  <c r="EM50" i="113" s="1"/>
  <c r="EN50" i="113" s="1"/>
  <c r="EO50" i="113" s="1"/>
  <c r="EP50" i="113" s="1"/>
  <c r="EQ50" i="113" s="1"/>
  <c r="ER50" i="113" s="1"/>
  <c r="ES50" i="113" s="1"/>
  <c r="ET50" i="113" s="1"/>
  <c r="EU50" i="113" s="1"/>
  <c r="EV50" i="113" s="1"/>
  <c r="EW50" i="113" s="1"/>
  <c r="EX50" i="113" s="1"/>
  <c r="EY50" i="113" s="1"/>
  <c r="EZ50" i="113" s="1"/>
  <c r="FA50" i="113" s="1"/>
  <c r="FB50" i="113" s="1"/>
  <c r="FC50" i="113" s="1"/>
  <c r="FD50" i="113" s="1"/>
  <c r="FE50" i="113" s="1"/>
  <c r="FF50" i="113" s="1"/>
  <c r="FG50" i="113" s="1"/>
  <c r="FH50" i="113" s="1"/>
  <c r="FI50" i="113" s="1"/>
  <c r="FJ50" i="113" s="1"/>
  <c r="FK50" i="113" s="1"/>
  <c r="FL50" i="113" s="1"/>
  <c r="FM50" i="113" s="1"/>
  <c r="FN50" i="113" s="1"/>
  <c r="FO50" i="113" s="1"/>
  <c r="FP50" i="113" s="1"/>
  <c r="FQ50" i="113" s="1"/>
  <c r="FR50" i="113" s="1"/>
  <c r="FS50" i="113" s="1"/>
  <c r="FT50" i="113" s="1"/>
  <c r="FU50" i="113" s="1"/>
  <c r="FV50" i="113" s="1"/>
  <c r="FW50" i="113" s="1"/>
  <c r="FX50" i="113" s="1"/>
  <c r="FY50" i="113" s="1"/>
  <c r="FZ50" i="113" s="1"/>
  <c r="GA50" i="113" s="1"/>
  <c r="GB50" i="113" s="1"/>
  <c r="GC50" i="113" s="1"/>
  <c r="GD50" i="113" s="1"/>
  <c r="GE50" i="113" s="1"/>
  <c r="GF50" i="113" s="1"/>
  <c r="GG50" i="113" s="1"/>
  <c r="GH50" i="113" s="1"/>
  <c r="GI50" i="113" s="1"/>
  <c r="GJ50" i="113" s="1"/>
  <c r="GK50" i="113" s="1"/>
  <c r="GL50" i="113" s="1"/>
  <c r="GM50" i="113" s="1"/>
  <c r="GN50" i="113" s="1"/>
  <c r="GO50" i="113" s="1"/>
  <c r="GP50" i="113" s="1"/>
  <c r="GQ50" i="113" s="1"/>
  <c r="GR50" i="113" s="1"/>
  <c r="GS50" i="113" s="1"/>
  <c r="GT50" i="113" s="1"/>
  <c r="GU50" i="113" s="1"/>
  <c r="GV50" i="113" s="1"/>
  <c r="GW50" i="113" s="1"/>
  <c r="GX50" i="113" s="1"/>
  <c r="GY50" i="113" s="1"/>
  <c r="GZ50" i="113" s="1"/>
  <c r="HA50" i="113" s="1"/>
  <c r="HB50" i="113" s="1"/>
  <c r="HC50" i="113" s="1"/>
  <c r="HD50" i="113" s="1"/>
  <c r="HE50" i="113" s="1"/>
  <c r="HF50" i="113" s="1"/>
  <c r="HG50" i="113" s="1"/>
  <c r="HH50" i="113" s="1"/>
  <c r="HI50" i="113" s="1"/>
  <c r="HJ50" i="113" s="1"/>
  <c r="AW2" i="113"/>
  <c r="AV55" i="112" s="1"/>
  <c r="AV18" i="109"/>
  <c r="AX67" i="112" l="1"/>
  <c r="B52" i="113" s="1"/>
  <c r="AX67" i="115"/>
  <c r="BE56" i="112"/>
  <c r="E61" i="114"/>
  <c r="AX51" i="113"/>
  <c r="CL17" i="113"/>
  <c r="CJ19" i="113"/>
  <c r="BE95" i="112" l="1"/>
  <c r="F61" i="114"/>
  <c r="CK19" i="113"/>
  <c r="AY52" i="113"/>
  <c r="CM17" i="113"/>
  <c r="AY51" i="113"/>
  <c r="AZ51" i="113" s="1"/>
  <c r="BA51" i="113" s="1"/>
  <c r="BB51" i="113" s="1"/>
  <c r="BC51" i="113" s="1"/>
  <c r="BD51" i="113" s="1"/>
  <c r="BE51" i="113" s="1"/>
  <c r="BF51" i="113" s="1"/>
  <c r="BG51" i="113" s="1"/>
  <c r="BH51" i="113" s="1"/>
  <c r="BI51" i="113" s="1"/>
  <c r="BJ51" i="113" s="1"/>
  <c r="BK51" i="113" s="1"/>
  <c r="BL51" i="113" s="1"/>
  <c r="BM51" i="113" s="1"/>
  <c r="BN51" i="113" s="1"/>
  <c r="BO51" i="113" s="1"/>
  <c r="BP51" i="113" s="1"/>
  <c r="BQ51" i="113" s="1"/>
  <c r="BR51" i="113" s="1"/>
  <c r="BS51" i="113" s="1"/>
  <c r="BT51" i="113" s="1"/>
  <c r="BU51" i="113" s="1"/>
  <c r="BV51" i="113" s="1"/>
  <c r="BW51" i="113" s="1"/>
  <c r="BX51" i="113" s="1"/>
  <c r="BY51" i="113" s="1"/>
  <c r="BZ51" i="113" s="1"/>
  <c r="CA51" i="113" s="1"/>
  <c r="CB51" i="113" s="1"/>
  <c r="CC51" i="113" s="1"/>
  <c r="CD51" i="113" s="1"/>
  <c r="CE51" i="113" s="1"/>
  <c r="CF51" i="113" s="1"/>
  <c r="CG51" i="113" s="1"/>
  <c r="CH51" i="113" s="1"/>
  <c r="CI51" i="113" s="1"/>
  <c r="CJ51" i="113" s="1"/>
  <c r="CK51" i="113" s="1"/>
  <c r="CL51" i="113" s="1"/>
  <c r="CM51" i="113" s="1"/>
  <c r="CN51" i="113" s="1"/>
  <c r="CO51" i="113" s="1"/>
  <c r="CP51" i="113" s="1"/>
  <c r="CQ51" i="113" s="1"/>
  <c r="CR51" i="113" s="1"/>
  <c r="CS51" i="113" s="1"/>
  <c r="CT51" i="113" s="1"/>
  <c r="CU51" i="113" s="1"/>
  <c r="CV51" i="113" s="1"/>
  <c r="CW51" i="113" s="1"/>
  <c r="CX51" i="113" s="1"/>
  <c r="CY51" i="113" s="1"/>
  <c r="CZ51" i="113" s="1"/>
  <c r="DA51" i="113" s="1"/>
  <c r="DB51" i="113" s="1"/>
  <c r="DC51" i="113" s="1"/>
  <c r="DD51" i="113" s="1"/>
  <c r="DE51" i="113" s="1"/>
  <c r="DF51" i="113" s="1"/>
  <c r="DG51" i="113" s="1"/>
  <c r="DH51" i="113" s="1"/>
  <c r="DI51" i="113" s="1"/>
  <c r="DJ51" i="113" s="1"/>
  <c r="DK51" i="113" s="1"/>
  <c r="DL51" i="113" s="1"/>
  <c r="DM51" i="113" s="1"/>
  <c r="DN51" i="113" s="1"/>
  <c r="DO51" i="113" s="1"/>
  <c r="DP51" i="113" s="1"/>
  <c r="DQ51" i="113" s="1"/>
  <c r="DR51" i="113" s="1"/>
  <c r="DS51" i="113" s="1"/>
  <c r="DT51" i="113" s="1"/>
  <c r="DU51" i="113" s="1"/>
  <c r="DV51" i="113" s="1"/>
  <c r="DW51" i="113" s="1"/>
  <c r="DX51" i="113" s="1"/>
  <c r="DY51" i="113" s="1"/>
  <c r="DZ51" i="113" s="1"/>
  <c r="EA51" i="113" s="1"/>
  <c r="EB51" i="113" s="1"/>
  <c r="EC51" i="113" s="1"/>
  <c r="ED51" i="113" s="1"/>
  <c r="EE51" i="113" s="1"/>
  <c r="EF51" i="113" s="1"/>
  <c r="EG51" i="113" s="1"/>
  <c r="EH51" i="113" s="1"/>
  <c r="EI51" i="113" s="1"/>
  <c r="EJ51" i="113" s="1"/>
  <c r="EK51" i="113" s="1"/>
  <c r="EL51" i="113" s="1"/>
  <c r="EM51" i="113" s="1"/>
  <c r="EN51" i="113" s="1"/>
  <c r="EO51" i="113" s="1"/>
  <c r="EP51" i="113" s="1"/>
  <c r="EQ51" i="113" s="1"/>
  <c r="ER51" i="113" s="1"/>
  <c r="ES51" i="113" s="1"/>
  <c r="ET51" i="113" s="1"/>
  <c r="EU51" i="113" s="1"/>
  <c r="EV51" i="113" s="1"/>
  <c r="EW51" i="113" s="1"/>
  <c r="EX51" i="113" s="1"/>
  <c r="EY51" i="113" s="1"/>
  <c r="EZ51" i="113" s="1"/>
  <c r="FA51" i="113" s="1"/>
  <c r="FB51" i="113" s="1"/>
  <c r="FC51" i="113" s="1"/>
  <c r="FD51" i="113" s="1"/>
  <c r="FE51" i="113" s="1"/>
  <c r="FF51" i="113" s="1"/>
  <c r="FG51" i="113" s="1"/>
  <c r="FH51" i="113" s="1"/>
  <c r="FI51" i="113" s="1"/>
  <c r="FJ51" i="113" s="1"/>
  <c r="FK51" i="113" s="1"/>
  <c r="FL51" i="113" s="1"/>
  <c r="FM51" i="113" s="1"/>
  <c r="FN51" i="113" s="1"/>
  <c r="FO51" i="113" s="1"/>
  <c r="FP51" i="113" s="1"/>
  <c r="FQ51" i="113" s="1"/>
  <c r="FR51" i="113" s="1"/>
  <c r="FS51" i="113" s="1"/>
  <c r="FT51" i="113" s="1"/>
  <c r="FU51" i="113" s="1"/>
  <c r="FV51" i="113" s="1"/>
  <c r="FW51" i="113" s="1"/>
  <c r="FX51" i="113" s="1"/>
  <c r="FY51" i="113" s="1"/>
  <c r="FZ51" i="113" s="1"/>
  <c r="GA51" i="113" s="1"/>
  <c r="GB51" i="113" s="1"/>
  <c r="GC51" i="113" s="1"/>
  <c r="GD51" i="113" s="1"/>
  <c r="GE51" i="113" s="1"/>
  <c r="GF51" i="113" s="1"/>
  <c r="GG51" i="113" s="1"/>
  <c r="GH51" i="113" s="1"/>
  <c r="GI51" i="113" s="1"/>
  <c r="GJ51" i="113" s="1"/>
  <c r="GK51" i="113" s="1"/>
  <c r="GL51" i="113" s="1"/>
  <c r="GM51" i="113" s="1"/>
  <c r="GN51" i="113" s="1"/>
  <c r="GO51" i="113" s="1"/>
  <c r="GP51" i="113" s="1"/>
  <c r="GQ51" i="113" s="1"/>
  <c r="GR51" i="113" s="1"/>
  <c r="GS51" i="113" s="1"/>
  <c r="GT51" i="113" s="1"/>
  <c r="GU51" i="113" s="1"/>
  <c r="GV51" i="113" s="1"/>
  <c r="GW51" i="113" s="1"/>
  <c r="GX51" i="113" s="1"/>
  <c r="GY51" i="113" s="1"/>
  <c r="GZ51" i="113" s="1"/>
  <c r="HA51" i="113" s="1"/>
  <c r="HB51" i="113" s="1"/>
  <c r="HC51" i="113" s="1"/>
  <c r="HD51" i="113" s="1"/>
  <c r="HE51" i="113" s="1"/>
  <c r="HF51" i="113" s="1"/>
  <c r="HG51" i="113" s="1"/>
  <c r="HH51" i="113" s="1"/>
  <c r="HI51" i="113" s="1"/>
  <c r="HJ51" i="113" s="1"/>
  <c r="AX2" i="113"/>
  <c r="AW55" i="112" s="1"/>
  <c r="AW18" i="109"/>
  <c r="AY67" i="112" l="1"/>
  <c r="B53" i="113" s="1"/>
  <c r="AY67" i="115"/>
  <c r="C62" i="114"/>
  <c r="CN17" i="113"/>
  <c r="AZ52" i="113"/>
  <c r="BA52" i="113" s="1"/>
  <c r="BB52" i="113" s="1"/>
  <c r="BC52" i="113" s="1"/>
  <c r="BD52" i="113" s="1"/>
  <c r="BE52" i="113" s="1"/>
  <c r="BF52" i="113" s="1"/>
  <c r="BG52" i="113" s="1"/>
  <c r="BH52" i="113" s="1"/>
  <c r="BI52" i="113" s="1"/>
  <c r="BJ52" i="113" s="1"/>
  <c r="BK52" i="113" s="1"/>
  <c r="BL52" i="113" s="1"/>
  <c r="BM52" i="113" s="1"/>
  <c r="BN52" i="113" s="1"/>
  <c r="BO52" i="113" s="1"/>
  <c r="BP52" i="113" s="1"/>
  <c r="BQ52" i="113" s="1"/>
  <c r="BR52" i="113" s="1"/>
  <c r="BS52" i="113" s="1"/>
  <c r="BT52" i="113" s="1"/>
  <c r="BU52" i="113" s="1"/>
  <c r="BV52" i="113" s="1"/>
  <c r="BW52" i="113" s="1"/>
  <c r="BX52" i="113" s="1"/>
  <c r="BY52" i="113" s="1"/>
  <c r="BZ52" i="113" s="1"/>
  <c r="CA52" i="113" s="1"/>
  <c r="CB52" i="113" s="1"/>
  <c r="CC52" i="113" s="1"/>
  <c r="CD52" i="113" s="1"/>
  <c r="CE52" i="113" s="1"/>
  <c r="CF52" i="113" s="1"/>
  <c r="CG52" i="113" s="1"/>
  <c r="CH52" i="113" s="1"/>
  <c r="CI52" i="113" s="1"/>
  <c r="CJ52" i="113" s="1"/>
  <c r="CK52" i="113" s="1"/>
  <c r="CL52" i="113" s="1"/>
  <c r="CM52" i="113" s="1"/>
  <c r="CN52" i="113" s="1"/>
  <c r="CO52" i="113" s="1"/>
  <c r="CP52" i="113" s="1"/>
  <c r="CQ52" i="113" s="1"/>
  <c r="CR52" i="113" s="1"/>
  <c r="CS52" i="113" s="1"/>
  <c r="CT52" i="113" s="1"/>
  <c r="CU52" i="113" s="1"/>
  <c r="CV52" i="113" s="1"/>
  <c r="CW52" i="113" s="1"/>
  <c r="CX52" i="113" s="1"/>
  <c r="CY52" i="113" s="1"/>
  <c r="CZ52" i="113" s="1"/>
  <c r="DA52" i="113" s="1"/>
  <c r="DB52" i="113" s="1"/>
  <c r="DC52" i="113" s="1"/>
  <c r="DD52" i="113" s="1"/>
  <c r="DE52" i="113" s="1"/>
  <c r="DF52" i="113" s="1"/>
  <c r="DG52" i="113" s="1"/>
  <c r="DH52" i="113" s="1"/>
  <c r="DI52" i="113" s="1"/>
  <c r="DJ52" i="113" s="1"/>
  <c r="DK52" i="113" s="1"/>
  <c r="DL52" i="113" s="1"/>
  <c r="DM52" i="113" s="1"/>
  <c r="DN52" i="113" s="1"/>
  <c r="DO52" i="113" s="1"/>
  <c r="DP52" i="113" s="1"/>
  <c r="DQ52" i="113" s="1"/>
  <c r="DR52" i="113" s="1"/>
  <c r="DS52" i="113" s="1"/>
  <c r="DT52" i="113" s="1"/>
  <c r="DU52" i="113" s="1"/>
  <c r="DV52" i="113" s="1"/>
  <c r="DW52" i="113" s="1"/>
  <c r="DX52" i="113" s="1"/>
  <c r="DY52" i="113" s="1"/>
  <c r="DZ52" i="113" s="1"/>
  <c r="EA52" i="113" s="1"/>
  <c r="EB52" i="113" s="1"/>
  <c r="EC52" i="113" s="1"/>
  <c r="ED52" i="113" s="1"/>
  <c r="EE52" i="113" s="1"/>
  <c r="EF52" i="113" s="1"/>
  <c r="EG52" i="113" s="1"/>
  <c r="EH52" i="113" s="1"/>
  <c r="EI52" i="113" s="1"/>
  <c r="EJ52" i="113" s="1"/>
  <c r="EK52" i="113" s="1"/>
  <c r="EL52" i="113" s="1"/>
  <c r="EM52" i="113" s="1"/>
  <c r="EN52" i="113" s="1"/>
  <c r="EO52" i="113" s="1"/>
  <c r="EP52" i="113" s="1"/>
  <c r="EQ52" i="113" s="1"/>
  <c r="ER52" i="113" s="1"/>
  <c r="ES52" i="113" s="1"/>
  <c r="ET52" i="113" s="1"/>
  <c r="EU52" i="113" s="1"/>
  <c r="EV52" i="113" s="1"/>
  <c r="EW52" i="113" s="1"/>
  <c r="EX52" i="113" s="1"/>
  <c r="EY52" i="113" s="1"/>
  <c r="EZ52" i="113" s="1"/>
  <c r="FA52" i="113" s="1"/>
  <c r="FB52" i="113" s="1"/>
  <c r="FC52" i="113" s="1"/>
  <c r="FD52" i="113" s="1"/>
  <c r="FE52" i="113" s="1"/>
  <c r="FF52" i="113" s="1"/>
  <c r="FG52" i="113" s="1"/>
  <c r="FH52" i="113" s="1"/>
  <c r="FI52" i="113" s="1"/>
  <c r="FJ52" i="113" s="1"/>
  <c r="FK52" i="113" s="1"/>
  <c r="FL52" i="113" s="1"/>
  <c r="FM52" i="113" s="1"/>
  <c r="FN52" i="113" s="1"/>
  <c r="FO52" i="113" s="1"/>
  <c r="FP52" i="113" s="1"/>
  <c r="FQ52" i="113" s="1"/>
  <c r="FR52" i="113" s="1"/>
  <c r="FS52" i="113" s="1"/>
  <c r="FT52" i="113" s="1"/>
  <c r="FU52" i="113" s="1"/>
  <c r="FV52" i="113" s="1"/>
  <c r="FW52" i="113" s="1"/>
  <c r="FX52" i="113" s="1"/>
  <c r="FY52" i="113" s="1"/>
  <c r="FZ52" i="113" s="1"/>
  <c r="GA52" i="113" s="1"/>
  <c r="GB52" i="113" s="1"/>
  <c r="GC52" i="113" s="1"/>
  <c r="GD52" i="113" s="1"/>
  <c r="GE52" i="113" s="1"/>
  <c r="GF52" i="113" s="1"/>
  <c r="GG52" i="113" s="1"/>
  <c r="GH52" i="113" s="1"/>
  <c r="GI52" i="113" s="1"/>
  <c r="GJ52" i="113" s="1"/>
  <c r="GK52" i="113" s="1"/>
  <c r="GL52" i="113" s="1"/>
  <c r="GM52" i="113" s="1"/>
  <c r="GN52" i="113" s="1"/>
  <c r="GO52" i="113" s="1"/>
  <c r="GP52" i="113" s="1"/>
  <c r="GQ52" i="113" s="1"/>
  <c r="GR52" i="113" s="1"/>
  <c r="GS52" i="113" s="1"/>
  <c r="GT52" i="113" s="1"/>
  <c r="GU52" i="113" s="1"/>
  <c r="GV52" i="113" s="1"/>
  <c r="GW52" i="113" s="1"/>
  <c r="GX52" i="113" s="1"/>
  <c r="GY52" i="113" s="1"/>
  <c r="GZ52" i="113" s="1"/>
  <c r="HA52" i="113" s="1"/>
  <c r="HB52" i="113" s="1"/>
  <c r="HC52" i="113" s="1"/>
  <c r="HD52" i="113" s="1"/>
  <c r="HE52" i="113" s="1"/>
  <c r="HF52" i="113" s="1"/>
  <c r="HG52" i="113" s="1"/>
  <c r="HH52" i="113" s="1"/>
  <c r="HI52" i="113" s="1"/>
  <c r="HJ52" i="113" s="1"/>
  <c r="AY2" i="113"/>
  <c r="AX55" i="112" s="1"/>
  <c r="CL19" i="113"/>
  <c r="E62" i="114" l="1"/>
  <c r="BF56" i="112"/>
  <c r="AZ53" i="113"/>
  <c r="CM19" i="113"/>
  <c r="CO17" i="113"/>
  <c r="AX18" i="109"/>
  <c r="AZ67" i="112" l="1"/>
  <c r="B54" i="113" s="1"/>
  <c r="AZ67" i="115"/>
  <c r="BF95" i="112"/>
  <c r="F62" i="114"/>
  <c r="CP17" i="113"/>
  <c r="CN19" i="113"/>
  <c r="BA53" i="113"/>
  <c r="BB53" i="113" s="1"/>
  <c r="BC53" i="113" s="1"/>
  <c r="BD53" i="113" s="1"/>
  <c r="BE53" i="113" s="1"/>
  <c r="BF53" i="113" s="1"/>
  <c r="BG53" i="113" s="1"/>
  <c r="BH53" i="113" s="1"/>
  <c r="BI53" i="113" s="1"/>
  <c r="BJ53" i="113" s="1"/>
  <c r="BK53" i="113" s="1"/>
  <c r="BL53" i="113" s="1"/>
  <c r="BM53" i="113" s="1"/>
  <c r="BN53" i="113" s="1"/>
  <c r="BO53" i="113" s="1"/>
  <c r="BP53" i="113" s="1"/>
  <c r="BQ53" i="113" s="1"/>
  <c r="BR53" i="113" s="1"/>
  <c r="BS53" i="113" s="1"/>
  <c r="BT53" i="113" s="1"/>
  <c r="BU53" i="113" s="1"/>
  <c r="BV53" i="113" s="1"/>
  <c r="BW53" i="113" s="1"/>
  <c r="BX53" i="113" s="1"/>
  <c r="BY53" i="113" s="1"/>
  <c r="BZ53" i="113" s="1"/>
  <c r="CA53" i="113" s="1"/>
  <c r="CB53" i="113" s="1"/>
  <c r="CC53" i="113" s="1"/>
  <c r="CD53" i="113" s="1"/>
  <c r="CE53" i="113" s="1"/>
  <c r="CF53" i="113" s="1"/>
  <c r="CG53" i="113" s="1"/>
  <c r="CH53" i="113" s="1"/>
  <c r="CI53" i="113" s="1"/>
  <c r="CJ53" i="113" s="1"/>
  <c r="CK53" i="113" s="1"/>
  <c r="CL53" i="113" s="1"/>
  <c r="CM53" i="113" s="1"/>
  <c r="CN53" i="113" s="1"/>
  <c r="CO53" i="113" s="1"/>
  <c r="CP53" i="113" s="1"/>
  <c r="CQ53" i="113" s="1"/>
  <c r="CR53" i="113" s="1"/>
  <c r="CS53" i="113" s="1"/>
  <c r="CT53" i="113" s="1"/>
  <c r="CU53" i="113" s="1"/>
  <c r="CV53" i="113" s="1"/>
  <c r="CW53" i="113" s="1"/>
  <c r="CX53" i="113" s="1"/>
  <c r="CY53" i="113" s="1"/>
  <c r="CZ53" i="113" s="1"/>
  <c r="DA53" i="113" s="1"/>
  <c r="DB53" i="113" s="1"/>
  <c r="DC53" i="113" s="1"/>
  <c r="DD53" i="113" s="1"/>
  <c r="DE53" i="113" s="1"/>
  <c r="DF53" i="113" s="1"/>
  <c r="DG53" i="113" s="1"/>
  <c r="DH53" i="113" s="1"/>
  <c r="DI53" i="113" s="1"/>
  <c r="DJ53" i="113" s="1"/>
  <c r="DK53" i="113" s="1"/>
  <c r="DL53" i="113" s="1"/>
  <c r="DM53" i="113" s="1"/>
  <c r="DN53" i="113" s="1"/>
  <c r="DO53" i="113" s="1"/>
  <c r="DP53" i="113" s="1"/>
  <c r="DQ53" i="113" s="1"/>
  <c r="DR53" i="113" s="1"/>
  <c r="DS53" i="113" s="1"/>
  <c r="DT53" i="113" s="1"/>
  <c r="DU53" i="113" s="1"/>
  <c r="DV53" i="113" s="1"/>
  <c r="DW53" i="113" s="1"/>
  <c r="DX53" i="113" s="1"/>
  <c r="DY53" i="113" s="1"/>
  <c r="DZ53" i="113" s="1"/>
  <c r="EA53" i="113" s="1"/>
  <c r="EB53" i="113" s="1"/>
  <c r="EC53" i="113" s="1"/>
  <c r="ED53" i="113" s="1"/>
  <c r="EE53" i="113" s="1"/>
  <c r="EF53" i="113" s="1"/>
  <c r="EG53" i="113" s="1"/>
  <c r="EH53" i="113" s="1"/>
  <c r="EI53" i="113" s="1"/>
  <c r="EJ53" i="113" s="1"/>
  <c r="EK53" i="113" s="1"/>
  <c r="EL53" i="113" s="1"/>
  <c r="EM53" i="113" s="1"/>
  <c r="EN53" i="113" s="1"/>
  <c r="EO53" i="113" s="1"/>
  <c r="EP53" i="113" s="1"/>
  <c r="EQ53" i="113" s="1"/>
  <c r="ER53" i="113" s="1"/>
  <c r="ES53" i="113" s="1"/>
  <c r="ET53" i="113" s="1"/>
  <c r="EU53" i="113" s="1"/>
  <c r="EV53" i="113" s="1"/>
  <c r="EW53" i="113" s="1"/>
  <c r="EX53" i="113" s="1"/>
  <c r="EY53" i="113" s="1"/>
  <c r="EZ53" i="113" s="1"/>
  <c r="FA53" i="113" s="1"/>
  <c r="FB53" i="113" s="1"/>
  <c r="FC53" i="113" s="1"/>
  <c r="FD53" i="113" s="1"/>
  <c r="FE53" i="113" s="1"/>
  <c r="FF53" i="113" s="1"/>
  <c r="FG53" i="113" s="1"/>
  <c r="FH53" i="113" s="1"/>
  <c r="FI53" i="113" s="1"/>
  <c r="FJ53" i="113" s="1"/>
  <c r="FK53" i="113" s="1"/>
  <c r="FL53" i="113" s="1"/>
  <c r="FM53" i="113" s="1"/>
  <c r="FN53" i="113" s="1"/>
  <c r="FO53" i="113" s="1"/>
  <c r="FP53" i="113" s="1"/>
  <c r="FQ53" i="113" s="1"/>
  <c r="FR53" i="113" s="1"/>
  <c r="FS53" i="113" s="1"/>
  <c r="FT53" i="113" s="1"/>
  <c r="FU53" i="113" s="1"/>
  <c r="FV53" i="113" s="1"/>
  <c r="FW53" i="113" s="1"/>
  <c r="FX53" i="113" s="1"/>
  <c r="FY53" i="113" s="1"/>
  <c r="FZ53" i="113" s="1"/>
  <c r="GA53" i="113" s="1"/>
  <c r="GB53" i="113" s="1"/>
  <c r="GC53" i="113" s="1"/>
  <c r="GD53" i="113" s="1"/>
  <c r="GE53" i="113" s="1"/>
  <c r="GF53" i="113" s="1"/>
  <c r="GG53" i="113" s="1"/>
  <c r="GH53" i="113" s="1"/>
  <c r="GI53" i="113" s="1"/>
  <c r="GJ53" i="113" s="1"/>
  <c r="GK53" i="113" s="1"/>
  <c r="GL53" i="113" s="1"/>
  <c r="GM53" i="113" s="1"/>
  <c r="GN53" i="113" s="1"/>
  <c r="GO53" i="113" s="1"/>
  <c r="GP53" i="113" s="1"/>
  <c r="GQ53" i="113" s="1"/>
  <c r="GR53" i="113" s="1"/>
  <c r="GS53" i="113" s="1"/>
  <c r="GT53" i="113" s="1"/>
  <c r="GU53" i="113" s="1"/>
  <c r="GV53" i="113" s="1"/>
  <c r="GW53" i="113" s="1"/>
  <c r="GX53" i="113" s="1"/>
  <c r="GY53" i="113" s="1"/>
  <c r="GZ53" i="113" s="1"/>
  <c r="HA53" i="113" s="1"/>
  <c r="HB53" i="113" s="1"/>
  <c r="HC53" i="113" s="1"/>
  <c r="HD53" i="113" s="1"/>
  <c r="HE53" i="113" s="1"/>
  <c r="HF53" i="113" s="1"/>
  <c r="HG53" i="113" s="1"/>
  <c r="HH53" i="113" s="1"/>
  <c r="HI53" i="113" s="1"/>
  <c r="HJ53" i="113" s="1"/>
  <c r="AZ2" i="113"/>
  <c r="AY55" i="112" s="1"/>
  <c r="C63" i="114" l="1"/>
  <c r="CO19" i="113"/>
  <c r="BA54" i="113"/>
  <c r="CQ17" i="113"/>
  <c r="AY18" i="109"/>
  <c r="BA67" i="112" l="1"/>
  <c r="B55" i="113" s="1"/>
  <c r="BA67" i="115"/>
  <c r="E63" i="114"/>
  <c r="BG56" i="112"/>
  <c r="CR17" i="113"/>
  <c r="BB54" i="113"/>
  <c r="BC54" i="113" s="1"/>
  <c r="BD54" i="113" s="1"/>
  <c r="BE54" i="113" s="1"/>
  <c r="BF54" i="113" s="1"/>
  <c r="BG54" i="113" s="1"/>
  <c r="BH54" i="113" s="1"/>
  <c r="BI54" i="113" s="1"/>
  <c r="BJ54" i="113" s="1"/>
  <c r="BK54" i="113" s="1"/>
  <c r="BL54" i="113" s="1"/>
  <c r="BM54" i="113" s="1"/>
  <c r="BN54" i="113" s="1"/>
  <c r="BO54" i="113" s="1"/>
  <c r="BP54" i="113" s="1"/>
  <c r="BQ54" i="113" s="1"/>
  <c r="BR54" i="113" s="1"/>
  <c r="BS54" i="113" s="1"/>
  <c r="BT54" i="113" s="1"/>
  <c r="BU54" i="113" s="1"/>
  <c r="BV54" i="113" s="1"/>
  <c r="BW54" i="113" s="1"/>
  <c r="BX54" i="113" s="1"/>
  <c r="BY54" i="113" s="1"/>
  <c r="BZ54" i="113" s="1"/>
  <c r="CA54" i="113" s="1"/>
  <c r="CB54" i="113" s="1"/>
  <c r="CC54" i="113" s="1"/>
  <c r="CD54" i="113" s="1"/>
  <c r="CE54" i="113" s="1"/>
  <c r="CF54" i="113" s="1"/>
  <c r="CG54" i="113" s="1"/>
  <c r="CH54" i="113" s="1"/>
  <c r="CI54" i="113" s="1"/>
  <c r="CJ54" i="113" s="1"/>
  <c r="CK54" i="113" s="1"/>
  <c r="CL54" i="113" s="1"/>
  <c r="CM54" i="113" s="1"/>
  <c r="CN54" i="113" s="1"/>
  <c r="CO54" i="113" s="1"/>
  <c r="CP54" i="113" s="1"/>
  <c r="CQ54" i="113" s="1"/>
  <c r="CR54" i="113" s="1"/>
  <c r="CS54" i="113" s="1"/>
  <c r="CT54" i="113" s="1"/>
  <c r="CU54" i="113" s="1"/>
  <c r="CV54" i="113" s="1"/>
  <c r="CW54" i="113" s="1"/>
  <c r="CX54" i="113" s="1"/>
  <c r="CY54" i="113" s="1"/>
  <c r="CZ54" i="113" s="1"/>
  <c r="DA54" i="113" s="1"/>
  <c r="DB54" i="113" s="1"/>
  <c r="DC54" i="113" s="1"/>
  <c r="DD54" i="113" s="1"/>
  <c r="DE54" i="113" s="1"/>
  <c r="DF54" i="113" s="1"/>
  <c r="DG54" i="113" s="1"/>
  <c r="DH54" i="113" s="1"/>
  <c r="DI54" i="113" s="1"/>
  <c r="DJ54" i="113" s="1"/>
  <c r="DK54" i="113" s="1"/>
  <c r="DL54" i="113" s="1"/>
  <c r="DM54" i="113" s="1"/>
  <c r="DN54" i="113" s="1"/>
  <c r="DO54" i="113" s="1"/>
  <c r="DP54" i="113" s="1"/>
  <c r="DQ54" i="113" s="1"/>
  <c r="DR54" i="113" s="1"/>
  <c r="DS54" i="113" s="1"/>
  <c r="DT54" i="113" s="1"/>
  <c r="DU54" i="113" s="1"/>
  <c r="DV54" i="113" s="1"/>
  <c r="DW54" i="113" s="1"/>
  <c r="DX54" i="113" s="1"/>
  <c r="DY54" i="113" s="1"/>
  <c r="DZ54" i="113" s="1"/>
  <c r="EA54" i="113" s="1"/>
  <c r="EB54" i="113" s="1"/>
  <c r="EC54" i="113" s="1"/>
  <c r="ED54" i="113" s="1"/>
  <c r="EE54" i="113" s="1"/>
  <c r="EF54" i="113" s="1"/>
  <c r="EG54" i="113" s="1"/>
  <c r="EH54" i="113" s="1"/>
  <c r="EI54" i="113" s="1"/>
  <c r="EJ54" i="113" s="1"/>
  <c r="EK54" i="113" s="1"/>
  <c r="EL54" i="113" s="1"/>
  <c r="EM54" i="113" s="1"/>
  <c r="EN54" i="113" s="1"/>
  <c r="EO54" i="113" s="1"/>
  <c r="EP54" i="113" s="1"/>
  <c r="EQ54" i="113" s="1"/>
  <c r="ER54" i="113" s="1"/>
  <c r="ES54" i="113" s="1"/>
  <c r="ET54" i="113" s="1"/>
  <c r="EU54" i="113" s="1"/>
  <c r="EV54" i="113" s="1"/>
  <c r="EW54" i="113" s="1"/>
  <c r="EX54" i="113" s="1"/>
  <c r="EY54" i="113" s="1"/>
  <c r="EZ54" i="113" s="1"/>
  <c r="FA54" i="113" s="1"/>
  <c r="FB54" i="113" s="1"/>
  <c r="FC54" i="113" s="1"/>
  <c r="FD54" i="113" s="1"/>
  <c r="FE54" i="113" s="1"/>
  <c r="FF54" i="113" s="1"/>
  <c r="FG54" i="113" s="1"/>
  <c r="FH54" i="113" s="1"/>
  <c r="FI54" i="113" s="1"/>
  <c r="FJ54" i="113" s="1"/>
  <c r="FK54" i="113" s="1"/>
  <c r="FL54" i="113" s="1"/>
  <c r="FM54" i="113" s="1"/>
  <c r="FN54" i="113" s="1"/>
  <c r="FO54" i="113" s="1"/>
  <c r="FP54" i="113" s="1"/>
  <c r="FQ54" i="113" s="1"/>
  <c r="FR54" i="113" s="1"/>
  <c r="FS54" i="113" s="1"/>
  <c r="FT54" i="113" s="1"/>
  <c r="FU54" i="113" s="1"/>
  <c r="FV54" i="113" s="1"/>
  <c r="FW54" i="113" s="1"/>
  <c r="FX54" i="113" s="1"/>
  <c r="FY54" i="113" s="1"/>
  <c r="FZ54" i="113" s="1"/>
  <c r="GA54" i="113" s="1"/>
  <c r="GB54" i="113" s="1"/>
  <c r="GC54" i="113" s="1"/>
  <c r="GD54" i="113" s="1"/>
  <c r="GE54" i="113" s="1"/>
  <c r="GF54" i="113" s="1"/>
  <c r="GG54" i="113" s="1"/>
  <c r="GH54" i="113" s="1"/>
  <c r="GI54" i="113" s="1"/>
  <c r="GJ54" i="113" s="1"/>
  <c r="GK54" i="113" s="1"/>
  <c r="GL54" i="113" s="1"/>
  <c r="GM54" i="113" s="1"/>
  <c r="GN54" i="113" s="1"/>
  <c r="GO54" i="113" s="1"/>
  <c r="GP54" i="113" s="1"/>
  <c r="GQ54" i="113" s="1"/>
  <c r="GR54" i="113" s="1"/>
  <c r="GS54" i="113" s="1"/>
  <c r="GT54" i="113" s="1"/>
  <c r="GU54" i="113" s="1"/>
  <c r="GV54" i="113" s="1"/>
  <c r="GW54" i="113" s="1"/>
  <c r="GX54" i="113" s="1"/>
  <c r="GY54" i="113" s="1"/>
  <c r="GZ54" i="113" s="1"/>
  <c r="HA54" i="113" s="1"/>
  <c r="HB54" i="113" s="1"/>
  <c r="HC54" i="113" s="1"/>
  <c r="HD54" i="113" s="1"/>
  <c r="HE54" i="113" s="1"/>
  <c r="HF54" i="113" s="1"/>
  <c r="HG54" i="113" s="1"/>
  <c r="HH54" i="113" s="1"/>
  <c r="HI54" i="113" s="1"/>
  <c r="HJ54" i="113" s="1"/>
  <c r="BA2" i="113"/>
  <c r="AZ55" i="112" s="1"/>
  <c r="CP19" i="113"/>
  <c r="BG95" i="112" l="1"/>
  <c r="F63" i="114"/>
  <c r="BB55" i="113"/>
  <c r="CQ19" i="113"/>
  <c r="CS17" i="113"/>
  <c r="AZ18" i="109"/>
  <c r="BB67" i="112" l="1"/>
  <c r="B56" i="113" s="1"/>
  <c r="BB67" i="115"/>
  <c r="C64" i="114"/>
  <c r="CT17" i="113"/>
  <c r="CR19" i="113"/>
  <c r="BC55" i="113"/>
  <c r="BD55" i="113" s="1"/>
  <c r="BE55" i="113" s="1"/>
  <c r="BF55" i="113" s="1"/>
  <c r="BG55" i="113" s="1"/>
  <c r="BH55" i="113" s="1"/>
  <c r="BI55" i="113" s="1"/>
  <c r="BJ55" i="113" s="1"/>
  <c r="BK55" i="113" s="1"/>
  <c r="BL55" i="113" s="1"/>
  <c r="BM55" i="113" s="1"/>
  <c r="BN55" i="113" s="1"/>
  <c r="BO55" i="113" s="1"/>
  <c r="BP55" i="113" s="1"/>
  <c r="BQ55" i="113" s="1"/>
  <c r="BR55" i="113" s="1"/>
  <c r="BS55" i="113" s="1"/>
  <c r="BT55" i="113" s="1"/>
  <c r="BU55" i="113" s="1"/>
  <c r="BV55" i="113" s="1"/>
  <c r="BW55" i="113" s="1"/>
  <c r="BX55" i="113" s="1"/>
  <c r="BY55" i="113" s="1"/>
  <c r="BZ55" i="113" s="1"/>
  <c r="CA55" i="113" s="1"/>
  <c r="CB55" i="113" s="1"/>
  <c r="CC55" i="113" s="1"/>
  <c r="CD55" i="113" s="1"/>
  <c r="CE55" i="113" s="1"/>
  <c r="CF55" i="113" s="1"/>
  <c r="CG55" i="113" s="1"/>
  <c r="CH55" i="113" s="1"/>
  <c r="CI55" i="113" s="1"/>
  <c r="CJ55" i="113" s="1"/>
  <c r="CK55" i="113" s="1"/>
  <c r="CL55" i="113" s="1"/>
  <c r="CM55" i="113" s="1"/>
  <c r="CN55" i="113" s="1"/>
  <c r="CO55" i="113" s="1"/>
  <c r="CP55" i="113" s="1"/>
  <c r="CQ55" i="113" s="1"/>
  <c r="CR55" i="113" s="1"/>
  <c r="CS55" i="113" s="1"/>
  <c r="CT55" i="113" s="1"/>
  <c r="CU55" i="113" s="1"/>
  <c r="CV55" i="113" s="1"/>
  <c r="CW55" i="113" s="1"/>
  <c r="CX55" i="113" s="1"/>
  <c r="CY55" i="113" s="1"/>
  <c r="CZ55" i="113" s="1"/>
  <c r="DA55" i="113" s="1"/>
  <c r="DB55" i="113" s="1"/>
  <c r="DC55" i="113" s="1"/>
  <c r="DD55" i="113" s="1"/>
  <c r="DE55" i="113" s="1"/>
  <c r="DF55" i="113" s="1"/>
  <c r="DG55" i="113" s="1"/>
  <c r="DH55" i="113" s="1"/>
  <c r="DI55" i="113" s="1"/>
  <c r="DJ55" i="113" s="1"/>
  <c r="DK55" i="113" s="1"/>
  <c r="DL55" i="113" s="1"/>
  <c r="DM55" i="113" s="1"/>
  <c r="DN55" i="113" s="1"/>
  <c r="DO55" i="113" s="1"/>
  <c r="DP55" i="113" s="1"/>
  <c r="DQ55" i="113" s="1"/>
  <c r="DR55" i="113" s="1"/>
  <c r="DS55" i="113" s="1"/>
  <c r="DT55" i="113" s="1"/>
  <c r="DU55" i="113" s="1"/>
  <c r="DV55" i="113" s="1"/>
  <c r="DW55" i="113" s="1"/>
  <c r="DX55" i="113" s="1"/>
  <c r="DY55" i="113" s="1"/>
  <c r="DZ55" i="113" s="1"/>
  <c r="EA55" i="113" s="1"/>
  <c r="EB55" i="113" s="1"/>
  <c r="EC55" i="113" s="1"/>
  <c r="ED55" i="113" s="1"/>
  <c r="EE55" i="113" s="1"/>
  <c r="EF55" i="113" s="1"/>
  <c r="EG55" i="113" s="1"/>
  <c r="EH55" i="113" s="1"/>
  <c r="EI55" i="113" s="1"/>
  <c r="EJ55" i="113" s="1"/>
  <c r="EK55" i="113" s="1"/>
  <c r="EL55" i="113" s="1"/>
  <c r="EM55" i="113" s="1"/>
  <c r="EN55" i="113" s="1"/>
  <c r="EO55" i="113" s="1"/>
  <c r="EP55" i="113" s="1"/>
  <c r="EQ55" i="113" s="1"/>
  <c r="ER55" i="113" s="1"/>
  <c r="ES55" i="113" s="1"/>
  <c r="ET55" i="113" s="1"/>
  <c r="EU55" i="113" s="1"/>
  <c r="EV55" i="113" s="1"/>
  <c r="EW55" i="113" s="1"/>
  <c r="EX55" i="113" s="1"/>
  <c r="EY55" i="113" s="1"/>
  <c r="EZ55" i="113" s="1"/>
  <c r="FA55" i="113" s="1"/>
  <c r="FB55" i="113" s="1"/>
  <c r="FC55" i="113" s="1"/>
  <c r="FD55" i="113" s="1"/>
  <c r="FE55" i="113" s="1"/>
  <c r="FF55" i="113" s="1"/>
  <c r="FG55" i="113" s="1"/>
  <c r="FH55" i="113" s="1"/>
  <c r="FI55" i="113" s="1"/>
  <c r="FJ55" i="113" s="1"/>
  <c r="FK55" i="113" s="1"/>
  <c r="FL55" i="113" s="1"/>
  <c r="FM55" i="113" s="1"/>
  <c r="FN55" i="113" s="1"/>
  <c r="FO55" i="113" s="1"/>
  <c r="FP55" i="113" s="1"/>
  <c r="FQ55" i="113" s="1"/>
  <c r="FR55" i="113" s="1"/>
  <c r="FS55" i="113" s="1"/>
  <c r="FT55" i="113" s="1"/>
  <c r="FU55" i="113" s="1"/>
  <c r="FV55" i="113" s="1"/>
  <c r="FW55" i="113" s="1"/>
  <c r="FX55" i="113" s="1"/>
  <c r="FY55" i="113" s="1"/>
  <c r="FZ55" i="113" s="1"/>
  <c r="GA55" i="113" s="1"/>
  <c r="GB55" i="113" s="1"/>
  <c r="GC55" i="113" s="1"/>
  <c r="GD55" i="113" s="1"/>
  <c r="GE55" i="113" s="1"/>
  <c r="GF55" i="113" s="1"/>
  <c r="GG55" i="113" s="1"/>
  <c r="GH55" i="113" s="1"/>
  <c r="GI55" i="113" s="1"/>
  <c r="GJ55" i="113" s="1"/>
  <c r="GK55" i="113" s="1"/>
  <c r="GL55" i="113" s="1"/>
  <c r="GM55" i="113" s="1"/>
  <c r="GN55" i="113" s="1"/>
  <c r="GO55" i="113" s="1"/>
  <c r="GP55" i="113" s="1"/>
  <c r="GQ55" i="113" s="1"/>
  <c r="GR55" i="113" s="1"/>
  <c r="GS55" i="113" s="1"/>
  <c r="GT55" i="113" s="1"/>
  <c r="GU55" i="113" s="1"/>
  <c r="GV55" i="113" s="1"/>
  <c r="GW55" i="113" s="1"/>
  <c r="GX55" i="113" s="1"/>
  <c r="GY55" i="113" s="1"/>
  <c r="GZ55" i="113" s="1"/>
  <c r="HA55" i="113" s="1"/>
  <c r="HB55" i="113" s="1"/>
  <c r="HC55" i="113" s="1"/>
  <c r="HD55" i="113" s="1"/>
  <c r="HE55" i="113" s="1"/>
  <c r="HF55" i="113" s="1"/>
  <c r="HG55" i="113" s="1"/>
  <c r="HH55" i="113" s="1"/>
  <c r="HI55" i="113" s="1"/>
  <c r="HJ55" i="113" s="1"/>
  <c r="BB2" i="113"/>
  <c r="BA55" i="112" s="1"/>
  <c r="E64" i="114" l="1"/>
  <c r="BH56" i="112"/>
  <c r="BC56" i="113"/>
  <c r="CS19" i="113"/>
  <c r="CU17" i="113"/>
  <c r="BA18" i="109"/>
  <c r="BC67" i="112" l="1"/>
  <c r="B57" i="113" s="1"/>
  <c r="BC67" i="115"/>
  <c r="BH95" i="112"/>
  <c r="F64" i="114"/>
  <c r="CV17" i="113"/>
  <c r="CT19" i="113"/>
  <c r="BD56" i="113"/>
  <c r="BE56" i="113" s="1"/>
  <c r="BF56" i="113" s="1"/>
  <c r="BG56" i="113" s="1"/>
  <c r="BH56" i="113" s="1"/>
  <c r="BI56" i="113" s="1"/>
  <c r="BJ56" i="113" s="1"/>
  <c r="BK56" i="113" s="1"/>
  <c r="BL56" i="113" s="1"/>
  <c r="BM56" i="113" s="1"/>
  <c r="BN56" i="113" s="1"/>
  <c r="BO56" i="113" s="1"/>
  <c r="BP56" i="113" s="1"/>
  <c r="BQ56" i="113" s="1"/>
  <c r="BR56" i="113" s="1"/>
  <c r="BS56" i="113" s="1"/>
  <c r="BT56" i="113" s="1"/>
  <c r="BU56" i="113" s="1"/>
  <c r="BV56" i="113" s="1"/>
  <c r="BW56" i="113" s="1"/>
  <c r="BX56" i="113" s="1"/>
  <c r="BY56" i="113" s="1"/>
  <c r="BZ56" i="113" s="1"/>
  <c r="CA56" i="113" s="1"/>
  <c r="CB56" i="113" s="1"/>
  <c r="CC56" i="113" s="1"/>
  <c r="CD56" i="113" s="1"/>
  <c r="CE56" i="113" s="1"/>
  <c r="CF56" i="113" s="1"/>
  <c r="CG56" i="113" s="1"/>
  <c r="CH56" i="113" s="1"/>
  <c r="CI56" i="113" s="1"/>
  <c r="CJ56" i="113" s="1"/>
  <c r="CK56" i="113" s="1"/>
  <c r="CL56" i="113" s="1"/>
  <c r="CM56" i="113" s="1"/>
  <c r="CN56" i="113" s="1"/>
  <c r="CO56" i="113" s="1"/>
  <c r="CP56" i="113" s="1"/>
  <c r="CQ56" i="113" s="1"/>
  <c r="CR56" i="113" s="1"/>
  <c r="CS56" i="113" s="1"/>
  <c r="CT56" i="113" s="1"/>
  <c r="CU56" i="113" s="1"/>
  <c r="CV56" i="113" s="1"/>
  <c r="CW56" i="113" s="1"/>
  <c r="CX56" i="113" s="1"/>
  <c r="CY56" i="113" s="1"/>
  <c r="CZ56" i="113" s="1"/>
  <c r="DA56" i="113" s="1"/>
  <c r="DB56" i="113" s="1"/>
  <c r="DC56" i="113" s="1"/>
  <c r="DD56" i="113" s="1"/>
  <c r="DE56" i="113" s="1"/>
  <c r="DF56" i="113" s="1"/>
  <c r="DG56" i="113" s="1"/>
  <c r="DH56" i="113" s="1"/>
  <c r="DI56" i="113" s="1"/>
  <c r="DJ56" i="113" s="1"/>
  <c r="DK56" i="113" s="1"/>
  <c r="DL56" i="113" s="1"/>
  <c r="DM56" i="113" s="1"/>
  <c r="DN56" i="113" s="1"/>
  <c r="DO56" i="113" s="1"/>
  <c r="DP56" i="113" s="1"/>
  <c r="DQ56" i="113" s="1"/>
  <c r="DR56" i="113" s="1"/>
  <c r="DS56" i="113" s="1"/>
  <c r="DT56" i="113" s="1"/>
  <c r="DU56" i="113" s="1"/>
  <c r="DV56" i="113" s="1"/>
  <c r="DW56" i="113" s="1"/>
  <c r="DX56" i="113" s="1"/>
  <c r="DY56" i="113" s="1"/>
  <c r="DZ56" i="113" s="1"/>
  <c r="EA56" i="113" s="1"/>
  <c r="EB56" i="113" s="1"/>
  <c r="EC56" i="113" s="1"/>
  <c r="ED56" i="113" s="1"/>
  <c r="EE56" i="113" s="1"/>
  <c r="EF56" i="113" s="1"/>
  <c r="EG56" i="113" s="1"/>
  <c r="EH56" i="113" s="1"/>
  <c r="EI56" i="113" s="1"/>
  <c r="EJ56" i="113" s="1"/>
  <c r="EK56" i="113" s="1"/>
  <c r="EL56" i="113" s="1"/>
  <c r="EM56" i="113" s="1"/>
  <c r="EN56" i="113" s="1"/>
  <c r="EO56" i="113" s="1"/>
  <c r="EP56" i="113" s="1"/>
  <c r="EQ56" i="113" s="1"/>
  <c r="ER56" i="113" s="1"/>
  <c r="ES56" i="113" s="1"/>
  <c r="ET56" i="113" s="1"/>
  <c r="EU56" i="113" s="1"/>
  <c r="EV56" i="113" s="1"/>
  <c r="EW56" i="113" s="1"/>
  <c r="EX56" i="113" s="1"/>
  <c r="EY56" i="113" s="1"/>
  <c r="EZ56" i="113" s="1"/>
  <c r="FA56" i="113" s="1"/>
  <c r="FB56" i="113" s="1"/>
  <c r="FC56" i="113" s="1"/>
  <c r="FD56" i="113" s="1"/>
  <c r="FE56" i="113" s="1"/>
  <c r="FF56" i="113" s="1"/>
  <c r="FG56" i="113" s="1"/>
  <c r="FH56" i="113" s="1"/>
  <c r="FI56" i="113" s="1"/>
  <c r="FJ56" i="113" s="1"/>
  <c r="FK56" i="113" s="1"/>
  <c r="FL56" i="113" s="1"/>
  <c r="FM56" i="113" s="1"/>
  <c r="FN56" i="113" s="1"/>
  <c r="FO56" i="113" s="1"/>
  <c r="FP56" i="113" s="1"/>
  <c r="FQ56" i="113" s="1"/>
  <c r="FR56" i="113" s="1"/>
  <c r="FS56" i="113" s="1"/>
  <c r="FT56" i="113" s="1"/>
  <c r="FU56" i="113" s="1"/>
  <c r="FV56" i="113" s="1"/>
  <c r="FW56" i="113" s="1"/>
  <c r="FX56" i="113" s="1"/>
  <c r="FY56" i="113" s="1"/>
  <c r="FZ56" i="113" s="1"/>
  <c r="GA56" i="113" s="1"/>
  <c r="GB56" i="113" s="1"/>
  <c r="GC56" i="113" s="1"/>
  <c r="GD56" i="113" s="1"/>
  <c r="GE56" i="113" s="1"/>
  <c r="GF56" i="113" s="1"/>
  <c r="GG56" i="113" s="1"/>
  <c r="GH56" i="113" s="1"/>
  <c r="GI56" i="113" s="1"/>
  <c r="GJ56" i="113" s="1"/>
  <c r="GK56" i="113" s="1"/>
  <c r="GL56" i="113" s="1"/>
  <c r="GM56" i="113" s="1"/>
  <c r="GN56" i="113" s="1"/>
  <c r="GO56" i="113" s="1"/>
  <c r="GP56" i="113" s="1"/>
  <c r="GQ56" i="113" s="1"/>
  <c r="GR56" i="113" s="1"/>
  <c r="GS56" i="113" s="1"/>
  <c r="GT56" i="113" s="1"/>
  <c r="GU56" i="113" s="1"/>
  <c r="GV56" i="113" s="1"/>
  <c r="GW56" i="113" s="1"/>
  <c r="GX56" i="113" s="1"/>
  <c r="GY56" i="113" s="1"/>
  <c r="GZ56" i="113" s="1"/>
  <c r="HA56" i="113" s="1"/>
  <c r="HB56" i="113" s="1"/>
  <c r="HC56" i="113" s="1"/>
  <c r="HD56" i="113" s="1"/>
  <c r="HE56" i="113" s="1"/>
  <c r="HF56" i="113" s="1"/>
  <c r="HG56" i="113" s="1"/>
  <c r="HH56" i="113" s="1"/>
  <c r="HI56" i="113" s="1"/>
  <c r="HJ56" i="113" s="1"/>
  <c r="BC2" i="113"/>
  <c r="BB55" i="112" s="1"/>
  <c r="C65" i="114" l="1"/>
  <c r="CU19" i="113"/>
  <c r="BD57" i="113"/>
  <c r="CW17" i="113"/>
  <c r="BB18" i="109"/>
  <c r="BD67" i="112" l="1"/>
  <c r="B58" i="113" s="1"/>
  <c r="BD67" i="115"/>
  <c r="E65" i="114"/>
  <c r="BI56" i="112"/>
  <c r="CX17" i="113"/>
  <c r="BE57" i="113"/>
  <c r="BF57" i="113" s="1"/>
  <c r="BG57" i="113" s="1"/>
  <c r="BH57" i="113" s="1"/>
  <c r="BI57" i="113" s="1"/>
  <c r="BJ57" i="113" s="1"/>
  <c r="BK57" i="113" s="1"/>
  <c r="BL57" i="113" s="1"/>
  <c r="BM57" i="113" s="1"/>
  <c r="BN57" i="113" s="1"/>
  <c r="BO57" i="113" s="1"/>
  <c r="BP57" i="113" s="1"/>
  <c r="BQ57" i="113" s="1"/>
  <c r="BR57" i="113" s="1"/>
  <c r="BS57" i="113" s="1"/>
  <c r="BT57" i="113" s="1"/>
  <c r="BU57" i="113" s="1"/>
  <c r="BV57" i="113" s="1"/>
  <c r="BW57" i="113" s="1"/>
  <c r="BX57" i="113" s="1"/>
  <c r="BY57" i="113" s="1"/>
  <c r="BZ57" i="113" s="1"/>
  <c r="CA57" i="113" s="1"/>
  <c r="CB57" i="113" s="1"/>
  <c r="CC57" i="113" s="1"/>
  <c r="CD57" i="113" s="1"/>
  <c r="CE57" i="113" s="1"/>
  <c r="CF57" i="113" s="1"/>
  <c r="CG57" i="113" s="1"/>
  <c r="CH57" i="113" s="1"/>
  <c r="CI57" i="113" s="1"/>
  <c r="CJ57" i="113" s="1"/>
  <c r="CK57" i="113" s="1"/>
  <c r="CL57" i="113" s="1"/>
  <c r="CM57" i="113" s="1"/>
  <c r="CN57" i="113" s="1"/>
  <c r="CO57" i="113" s="1"/>
  <c r="CP57" i="113" s="1"/>
  <c r="CQ57" i="113" s="1"/>
  <c r="CR57" i="113" s="1"/>
  <c r="CS57" i="113" s="1"/>
  <c r="CT57" i="113" s="1"/>
  <c r="CU57" i="113" s="1"/>
  <c r="CV57" i="113" s="1"/>
  <c r="CW57" i="113" s="1"/>
  <c r="CX57" i="113" s="1"/>
  <c r="CY57" i="113" s="1"/>
  <c r="CZ57" i="113" s="1"/>
  <c r="DA57" i="113" s="1"/>
  <c r="DB57" i="113" s="1"/>
  <c r="DC57" i="113" s="1"/>
  <c r="DD57" i="113" s="1"/>
  <c r="DE57" i="113" s="1"/>
  <c r="DF57" i="113" s="1"/>
  <c r="DG57" i="113" s="1"/>
  <c r="DH57" i="113" s="1"/>
  <c r="DI57" i="113" s="1"/>
  <c r="DJ57" i="113" s="1"/>
  <c r="DK57" i="113" s="1"/>
  <c r="DL57" i="113" s="1"/>
  <c r="DM57" i="113" s="1"/>
  <c r="DN57" i="113" s="1"/>
  <c r="DO57" i="113" s="1"/>
  <c r="DP57" i="113" s="1"/>
  <c r="DQ57" i="113" s="1"/>
  <c r="DR57" i="113" s="1"/>
  <c r="DS57" i="113" s="1"/>
  <c r="DT57" i="113" s="1"/>
  <c r="DU57" i="113" s="1"/>
  <c r="DV57" i="113" s="1"/>
  <c r="DW57" i="113" s="1"/>
  <c r="DX57" i="113" s="1"/>
  <c r="DY57" i="113" s="1"/>
  <c r="DZ57" i="113" s="1"/>
  <c r="EA57" i="113" s="1"/>
  <c r="EB57" i="113" s="1"/>
  <c r="EC57" i="113" s="1"/>
  <c r="ED57" i="113" s="1"/>
  <c r="EE57" i="113" s="1"/>
  <c r="EF57" i="113" s="1"/>
  <c r="EG57" i="113" s="1"/>
  <c r="EH57" i="113" s="1"/>
  <c r="EI57" i="113" s="1"/>
  <c r="EJ57" i="113" s="1"/>
  <c r="EK57" i="113" s="1"/>
  <c r="EL57" i="113" s="1"/>
  <c r="EM57" i="113" s="1"/>
  <c r="EN57" i="113" s="1"/>
  <c r="EO57" i="113" s="1"/>
  <c r="EP57" i="113" s="1"/>
  <c r="EQ57" i="113" s="1"/>
  <c r="ER57" i="113" s="1"/>
  <c r="ES57" i="113" s="1"/>
  <c r="ET57" i="113" s="1"/>
  <c r="EU57" i="113" s="1"/>
  <c r="EV57" i="113" s="1"/>
  <c r="EW57" i="113" s="1"/>
  <c r="EX57" i="113" s="1"/>
  <c r="EY57" i="113" s="1"/>
  <c r="EZ57" i="113" s="1"/>
  <c r="FA57" i="113" s="1"/>
  <c r="FB57" i="113" s="1"/>
  <c r="FC57" i="113" s="1"/>
  <c r="FD57" i="113" s="1"/>
  <c r="FE57" i="113" s="1"/>
  <c r="FF57" i="113" s="1"/>
  <c r="FG57" i="113" s="1"/>
  <c r="FH57" i="113" s="1"/>
  <c r="FI57" i="113" s="1"/>
  <c r="FJ57" i="113" s="1"/>
  <c r="FK57" i="113" s="1"/>
  <c r="FL57" i="113" s="1"/>
  <c r="FM57" i="113" s="1"/>
  <c r="FN57" i="113" s="1"/>
  <c r="FO57" i="113" s="1"/>
  <c r="FP57" i="113" s="1"/>
  <c r="FQ57" i="113" s="1"/>
  <c r="FR57" i="113" s="1"/>
  <c r="FS57" i="113" s="1"/>
  <c r="FT57" i="113" s="1"/>
  <c r="FU57" i="113" s="1"/>
  <c r="FV57" i="113" s="1"/>
  <c r="FW57" i="113" s="1"/>
  <c r="FX57" i="113" s="1"/>
  <c r="FY57" i="113" s="1"/>
  <c r="FZ57" i="113" s="1"/>
  <c r="GA57" i="113" s="1"/>
  <c r="GB57" i="113" s="1"/>
  <c r="GC57" i="113" s="1"/>
  <c r="GD57" i="113" s="1"/>
  <c r="GE57" i="113" s="1"/>
  <c r="GF57" i="113" s="1"/>
  <c r="GG57" i="113" s="1"/>
  <c r="GH57" i="113" s="1"/>
  <c r="GI57" i="113" s="1"/>
  <c r="GJ57" i="113" s="1"/>
  <c r="GK57" i="113" s="1"/>
  <c r="GL57" i="113" s="1"/>
  <c r="GM57" i="113" s="1"/>
  <c r="GN57" i="113" s="1"/>
  <c r="GO57" i="113" s="1"/>
  <c r="GP57" i="113" s="1"/>
  <c r="GQ57" i="113" s="1"/>
  <c r="GR57" i="113" s="1"/>
  <c r="GS57" i="113" s="1"/>
  <c r="GT57" i="113" s="1"/>
  <c r="GU57" i="113" s="1"/>
  <c r="GV57" i="113" s="1"/>
  <c r="GW57" i="113" s="1"/>
  <c r="GX57" i="113" s="1"/>
  <c r="GY57" i="113" s="1"/>
  <c r="GZ57" i="113" s="1"/>
  <c r="HA57" i="113" s="1"/>
  <c r="HB57" i="113" s="1"/>
  <c r="HC57" i="113" s="1"/>
  <c r="HD57" i="113" s="1"/>
  <c r="HE57" i="113" s="1"/>
  <c r="HF57" i="113" s="1"/>
  <c r="HG57" i="113" s="1"/>
  <c r="HH57" i="113" s="1"/>
  <c r="HI57" i="113" s="1"/>
  <c r="HJ57" i="113" s="1"/>
  <c r="BD2" i="113"/>
  <c r="BC55" i="112" s="1"/>
  <c r="CV19" i="113"/>
  <c r="BI95" i="112" l="1"/>
  <c r="F65" i="114"/>
  <c r="BE58" i="113"/>
  <c r="CW19" i="113"/>
  <c r="CY17" i="113"/>
  <c r="BC18" i="109"/>
  <c r="BE67" i="112" l="1"/>
  <c r="B59" i="113" s="1"/>
  <c r="BE67" i="115"/>
  <c r="C66" i="114"/>
  <c r="CZ17" i="113"/>
  <c r="CX19" i="113"/>
  <c r="BF58" i="113"/>
  <c r="BG58" i="113" s="1"/>
  <c r="BH58" i="113" s="1"/>
  <c r="BI58" i="113" s="1"/>
  <c r="BJ58" i="113" s="1"/>
  <c r="BK58" i="113" s="1"/>
  <c r="BL58" i="113" s="1"/>
  <c r="BM58" i="113" s="1"/>
  <c r="BN58" i="113" s="1"/>
  <c r="BO58" i="113" s="1"/>
  <c r="BP58" i="113" s="1"/>
  <c r="BQ58" i="113" s="1"/>
  <c r="BR58" i="113" s="1"/>
  <c r="BS58" i="113" s="1"/>
  <c r="BT58" i="113" s="1"/>
  <c r="BU58" i="113" s="1"/>
  <c r="BV58" i="113" s="1"/>
  <c r="BW58" i="113" s="1"/>
  <c r="BX58" i="113" s="1"/>
  <c r="BY58" i="113" s="1"/>
  <c r="BZ58" i="113" s="1"/>
  <c r="CA58" i="113" s="1"/>
  <c r="CB58" i="113" s="1"/>
  <c r="CC58" i="113" s="1"/>
  <c r="CD58" i="113" s="1"/>
  <c r="CE58" i="113" s="1"/>
  <c r="CF58" i="113" s="1"/>
  <c r="CG58" i="113" s="1"/>
  <c r="CH58" i="113" s="1"/>
  <c r="CI58" i="113" s="1"/>
  <c r="CJ58" i="113" s="1"/>
  <c r="CK58" i="113" s="1"/>
  <c r="CL58" i="113" s="1"/>
  <c r="CM58" i="113" s="1"/>
  <c r="CN58" i="113" s="1"/>
  <c r="CO58" i="113" s="1"/>
  <c r="CP58" i="113" s="1"/>
  <c r="CQ58" i="113" s="1"/>
  <c r="CR58" i="113" s="1"/>
  <c r="CS58" i="113" s="1"/>
  <c r="CT58" i="113" s="1"/>
  <c r="CU58" i="113" s="1"/>
  <c r="CV58" i="113" s="1"/>
  <c r="CW58" i="113" s="1"/>
  <c r="CX58" i="113" s="1"/>
  <c r="CY58" i="113" s="1"/>
  <c r="CZ58" i="113" s="1"/>
  <c r="DA58" i="113" s="1"/>
  <c r="DB58" i="113" s="1"/>
  <c r="DC58" i="113" s="1"/>
  <c r="DD58" i="113" s="1"/>
  <c r="DE58" i="113" s="1"/>
  <c r="DF58" i="113" s="1"/>
  <c r="DG58" i="113" s="1"/>
  <c r="DH58" i="113" s="1"/>
  <c r="DI58" i="113" s="1"/>
  <c r="DJ58" i="113" s="1"/>
  <c r="DK58" i="113" s="1"/>
  <c r="DL58" i="113" s="1"/>
  <c r="DM58" i="113" s="1"/>
  <c r="DN58" i="113" s="1"/>
  <c r="DO58" i="113" s="1"/>
  <c r="DP58" i="113" s="1"/>
  <c r="DQ58" i="113" s="1"/>
  <c r="DR58" i="113" s="1"/>
  <c r="DS58" i="113" s="1"/>
  <c r="DT58" i="113" s="1"/>
  <c r="DU58" i="113" s="1"/>
  <c r="DV58" i="113" s="1"/>
  <c r="DW58" i="113" s="1"/>
  <c r="DX58" i="113" s="1"/>
  <c r="DY58" i="113" s="1"/>
  <c r="DZ58" i="113" s="1"/>
  <c r="EA58" i="113" s="1"/>
  <c r="EB58" i="113" s="1"/>
  <c r="EC58" i="113" s="1"/>
  <c r="ED58" i="113" s="1"/>
  <c r="EE58" i="113" s="1"/>
  <c r="EF58" i="113" s="1"/>
  <c r="EG58" i="113" s="1"/>
  <c r="EH58" i="113" s="1"/>
  <c r="EI58" i="113" s="1"/>
  <c r="EJ58" i="113" s="1"/>
  <c r="EK58" i="113" s="1"/>
  <c r="EL58" i="113" s="1"/>
  <c r="EM58" i="113" s="1"/>
  <c r="EN58" i="113" s="1"/>
  <c r="EO58" i="113" s="1"/>
  <c r="EP58" i="113" s="1"/>
  <c r="EQ58" i="113" s="1"/>
  <c r="ER58" i="113" s="1"/>
  <c r="ES58" i="113" s="1"/>
  <c r="ET58" i="113" s="1"/>
  <c r="EU58" i="113" s="1"/>
  <c r="EV58" i="113" s="1"/>
  <c r="EW58" i="113" s="1"/>
  <c r="EX58" i="113" s="1"/>
  <c r="EY58" i="113" s="1"/>
  <c r="EZ58" i="113" s="1"/>
  <c r="FA58" i="113" s="1"/>
  <c r="FB58" i="113" s="1"/>
  <c r="FC58" i="113" s="1"/>
  <c r="FD58" i="113" s="1"/>
  <c r="FE58" i="113" s="1"/>
  <c r="FF58" i="113" s="1"/>
  <c r="FG58" i="113" s="1"/>
  <c r="FH58" i="113" s="1"/>
  <c r="FI58" i="113" s="1"/>
  <c r="FJ58" i="113" s="1"/>
  <c r="FK58" i="113" s="1"/>
  <c r="FL58" i="113" s="1"/>
  <c r="FM58" i="113" s="1"/>
  <c r="FN58" i="113" s="1"/>
  <c r="FO58" i="113" s="1"/>
  <c r="FP58" i="113" s="1"/>
  <c r="FQ58" i="113" s="1"/>
  <c r="FR58" i="113" s="1"/>
  <c r="FS58" i="113" s="1"/>
  <c r="FT58" i="113" s="1"/>
  <c r="FU58" i="113" s="1"/>
  <c r="FV58" i="113" s="1"/>
  <c r="FW58" i="113" s="1"/>
  <c r="FX58" i="113" s="1"/>
  <c r="FY58" i="113" s="1"/>
  <c r="FZ58" i="113" s="1"/>
  <c r="GA58" i="113" s="1"/>
  <c r="GB58" i="113" s="1"/>
  <c r="GC58" i="113" s="1"/>
  <c r="GD58" i="113" s="1"/>
  <c r="GE58" i="113" s="1"/>
  <c r="GF58" i="113" s="1"/>
  <c r="GG58" i="113" s="1"/>
  <c r="GH58" i="113" s="1"/>
  <c r="GI58" i="113" s="1"/>
  <c r="GJ58" i="113" s="1"/>
  <c r="GK58" i="113" s="1"/>
  <c r="GL58" i="113" s="1"/>
  <c r="GM58" i="113" s="1"/>
  <c r="GN58" i="113" s="1"/>
  <c r="GO58" i="113" s="1"/>
  <c r="GP58" i="113" s="1"/>
  <c r="GQ58" i="113" s="1"/>
  <c r="GR58" i="113" s="1"/>
  <c r="GS58" i="113" s="1"/>
  <c r="GT58" i="113" s="1"/>
  <c r="GU58" i="113" s="1"/>
  <c r="GV58" i="113" s="1"/>
  <c r="GW58" i="113" s="1"/>
  <c r="GX58" i="113" s="1"/>
  <c r="GY58" i="113" s="1"/>
  <c r="GZ58" i="113" s="1"/>
  <c r="HA58" i="113" s="1"/>
  <c r="HB58" i="113" s="1"/>
  <c r="HC58" i="113" s="1"/>
  <c r="HD58" i="113" s="1"/>
  <c r="HE58" i="113" s="1"/>
  <c r="HF58" i="113" s="1"/>
  <c r="HG58" i="113" s="1"/>
  <c r="HH58" i="113" s="1"/>
  <c r="HI58" i="113" s="1"/>
  <c r="HJ58" i="113" s="1"/>
  <c r="BE2" i="113"/>
  <c r="BD55" i="112" s="1"/>
  <c r="E66" i="114" l="1"/>
  <c r="BJ56" i="112"/>
  <c r="CY19" i="113"/>
  <c r="BF59" i="113"/>
  <c r="DA17" i="113"/>
  <c r="BD18" i="109"/>
  <c r="BF67" i="112" l="1"/>
  <c r="B60" i="113" s="1"/>
  <c r="BF67" i="115"/>
  <c r="BJ95" i="112"/>
  <c r="F66" i="114"/>
  <c r="DB17" i="113"/>
  <c r="BG59" i="113"/>
  <c r="BH59" i="113" s="1"/>
  <c r="BI59" i="113" s="1"/>
  <c r="BJ59" i="113" s="1"/>
  <c r="BK59" i="113" s="1"/>
  <c r="BL59" i="113" s="1"/>
  <c r="BM59" i="113" s="1"/>
  <c r="BN59" i="113" s="1"/>
  <c r="BO59" i="113" s="1"/>
  <c r="BP59" i="113" s="1"/>
  <c r="BQ59" i="113" s="1"/>
  <c r="BR59" i="113" s="1"/>
  <c r="BS59" i="113" s="1"/>
  <c r="BT59" i="113" s="1"/>
  <c r="BU59" i="113" s="1"/>
  <c r="BV59" i="113" s="1"/>
  <c r="BW59" i="113" s="1"/>
  <c r="BX59" i="113" s="1"/>
  <c r="BY59" i="113" s="1"/>
  <c r="BZ59" i="113" s="1"/>
  <c r="CA59" i="113" s="1"/>
  <c r="CB59" i="113" s="1"/>
  <c r="CC59" i="113" s="1"/>
  <c r="CD59" i="113" s="1"/>
  <c r="CE59" i="113" s="1"/>
  <c r="CF59" i="113" s="1"/>
  <c r="CG59" i="113" s="1"/>
  <c r="CH59" i="113" s="1"/>
  <c r="CI59" i="113" s="1"/>
  <c r="CJ59" i="113" s="1"/>
  <c r="CK59" i="113" s="1"/>
  <c r="CL59" i="113" s="1"/>
  <c r="CM59" i="113" s="1"/>
  <c r="CN59" i="113" s="1"/>
  <c r="CO59" i="113" s="1"/>
  <c r="CP59" i="113" s="1"/>
  <c r="CQ59" i="113" s="1"/>
  <c r="CR59" i="113" s="1"/>
  <c r="CS59" i="113" s="1"/>
  <c r="CT59" i="113" s="1"/>
  <c r="CU59" i="113" s="1"/>
  <c r="CV59" i="113" s="1"/>
  <c r="CW59" i="113" s="1"/>
  <c r="CX59" i="113" s="1"/>
  <c r="CY59" i="113" s="1"/>
  <c r="CZ59" i="113" s="1"/>
  <c r="DA59" i="113" s="1"/>
  <c r="DB59" i="113" s="1"/>
  <c r="DC59" i="113" s="1"/>
  <c r="DD59" i="113" s="1"/>
  <c r="DE59" i="113" s="1"/>
  <c r="DF59" i="113" s="1"/>
  <c r="DG59" i="113" s="1"/>
  <c r="DH59" i="113" s="1"/>
  <c r="DI59" i="113" s="1"/>
  <c r="DJ59" i="113" s="1"/>
  <c r="DK59" i="113" s="1"/>
  <c r="DL59" i="113" s="1"/>
  <c r="DM59" i="113" s="1"/>
  <c r="DN59" i="113" s="1"/>
  <c r="DO59" i="113" s="1"/>
  <c r="DP59" i="113" s="1"/>
  <c r="DQ59" i="113" s="1"/>
  <c r="DR59" i="113" s="1"/>
  <c r="DS59" i="113" s="1"/>
  <c r="DT59" i="113" s="1"/>
  <c r="DU59" i="113" s="1"/>
  <c r="DV59" i="113" s="1"/>
  <c r="DW59" i="113" s="1"/>
  <c r="DX59" i="113" s="1"/>
  <c r="DY59" i="113" s="1"/>
  <c r="DZ59" i="113" s="1"/>
  <c r="EA59" i="113" s="1"/>
  <c r="EB59" i="113" s="1"/>
  <c r="EC59" i="113" s="1"/>
  <c r="ED59" i="113" s="1"/>
  <c r="EE59" i="113" s="1"/>
  <c r="EF59" i="113" s="1"/>
  <c r="EG59" i="113" s="1"/>
  <c r="EH59" i="113" s="1"/>
  <c r="EI59" i="113" s="1"/>
  <c r="EJ59" i="113" s="1"/>
  <c r="EK59" i="113" s="1"/>
  <c r="EL59" i="113" s="1"/>
  <c r="EM59" i="113" s="1"/>
  <c r="EN59" i="113" s="1"/>
  <c r="EO59" i="113" s="1"/>
  <c r="EP59" i="113" s="1"/>
  <c r="EQ59" i="113" s="1"/>
  <c r="ER59" i="113" s="1"/>
  <c r="ES59" i="113" s="1"/>
  <c r="ET59" i="113" s="1"/>
  <c r="EU59" i="113" s="1"/>
  <c r="EV59" i="113" s="1"/>
  <c r="EW59" i="113" s="1"/>
  <c r="EX59" i="113" s="1"/>
  <c r="EY59" i="113" s="1"/>
  <c r="EZ59" i="113" s="1"/>
  <c r="FA59" i="113" s="1"/>
  <c r="FB59" i="113" s="1"/>
  <c r="FC59" i="113" s="1"/>
  <c r="FD59" i="113" s="1"/>
  <c r="FE59" i="113" s="1"/>
  <c r="FF59" i="113" s="1"/>
  <c r="FG59" i="113" s="1"/>
  <c r="FH59" i="113" s="1"/>
  <c r="FI59" i="113" s="1"/>
  <c r="FJ59" i="113" s="1"/>
  <c r="FK59" i="113" s="1"/>
  <c r="FL59" i="113" s="1"/>
  <c r="FM59" i="113" s="1"/>
  <c r="FN59" i="113" s="1"/>
  <c r="FO59" i="113" s="1"/>
  <c r="FP59" i="113" s="1"/>
  <c r="FQ59" i="113" s="1"/>
  <c r="FR59" i="113" s="1"/>
  <c r="FS59" i="113" s="1"/>
  <c r="FT59" i="113" s="1"/>
  <c r="FU59" i="113" s="1"/>
  <c r="FV59" i="113" s="1"/>
  <c r="FW59" i="113" s="1"/>
  <c r="FX59" i="113" s="1"/>
  <c r="FY59" i="113" s="1"/>
  <c r="FZ59" i="113" s="1"/>
  <c r="GA59" i="113" s="1"/>
  <c r="GB59" i="113" s="1"/>
  <c r="GC59" i="113" s="1"/>
  <c r="GD59" i="113" s="1"/>
  <c r="GE59" i="113" s="1"/>
  <c r="GF59" i="113" s="1"/>
  <c r="GG59" i="113" s="1"/>
  <c r="GH59" i="113" s="1"/>
  <c r="GI59" i="113" s="1"/>
  <c r="GJ59" i="113" s="1"/>
  <c r="GK59" i="113" s="1"/>
  <c r="GL59" i="113" s="1"/>
  <c r="GM59" i="113" s="1"/>
  <c r="GN59" i="113" s="1"/>
  <c r="GO59" i="113" s="1"/>
  <c r="GP59" i="113" s="1"/>
  <c r="GQ59" i="113" s="1"/>
  <c r="GR59" i="113" s="1"/>
  <c r="GS59" i="113" s="1"/>
  <c r="GT59" i="113" s="1"/>
  <c r="GU59" i="113" s="1"/>
  <c r="GV59" i="113" s="1"/>
  <c r="GW59" i="113" s="1"/>
  <c r="GX59" i="113" s="1"/>
  <c r="GY59" i="113" s="1"/>
  <c r="GZ59" i="113" s="1"/>
  <c r="HA59" i="113" s="1"/>
  <c r="HB59" i="113" s="1"/>
  <c r="HC59" i="113" s="1"/>
  <c r="HD59" i="113" s="1"/>
  <c r="HE59" i="113" s="1"/>
  <c r="HF59" i="113" s="1"/>
  <c r="HG59" i="113" s="1"/>
  <c r="HH59" i="113" s="1"/>
  <c r="HI59" i="113" s="1"/>
  <c r="HJ59" i="113" s="1"/>
  <c r="BF2" i="113"/>
  <c r="BE55" i="112" s="1"/>
  <c r="CZ19" i="113"/>
  <c r="C67" i="114" l="1"/>
  <c r="BG60" i="113"/>
  <c r="DA19" i="113"/>
  <c r="DC17" i="113"/>
  <c r="BE18" i="109"/>
  <c r="BG67" i="112" l="1"/>
  <c r="B61" i="113" s="1"/>
  <c r="BG67" i="115"/>
  <c r="E67" i="114"/>
  <c r="BK56" i="112"/>
  <c r="DD17" i="113"/>
  <c r="DB19" i="113"/>
  <c r="BH60" i="113"/>
  <c r="BI60" i="113" s="1"/>
  <c r="BJ60" i="113" s="1"/>
  <c r="BK60" i="113" s="1"/>
  <c r="BL60" i="113" s="1"/>
  <c r="BM60" i="113" s="1"/>
  <c r="BN60" i="113" s="1"/>
  <c r="BO60" i="113" s="1"/>
  <c r="BP60" i="113" s="1"/>
  <c r="BQ60" i="113" s="1"/>
  <c r="BR60" i="113" s="1"/>
  <c r="BS60" i="113" s="1"/>
  <c r="BT60" i="113" s="1"/>
  <c r="BU60" i="113" s="1"/>
  <c r="BV60" i="113" s="1"/>
  <c r="BW60" i="113" s="1"/>
  <c r="BX60" i="113" s="1"/>
  <c r="BY60" i="113" s="1"/>
  <c r="BZ60" i="113" s="1"/>
  <c r="CA60" i="113" s="1"/>
  <c r="CB60" i="113" s="1"/>
  <c r="CC60" i="113" s="1"/>
  <c r="CD60" i="113" s="1"/>
  <c r="CE60" i="113" s="1"/>
  <c r="CF60" i="113" s="1"/>
  <c r="CG60" i="113" s="1"/>
  <c r="CH60" i="113" s="1"/>
  <c r="CI60" i="113" s="1"/>
  <c r="CJ60" i="113" s="1"/>
  <c r="CK60" i="113" s="1"/>
  <c r="CL60" i="113" s="1"/>
  <c r="CM60" i="113" s="1"/>
  <c r="CN60" i="113" s="1"/>
  <c r="CO60" i="113" s="1"/>
  <c r="CP60" i="113" s="1"/>
  <c r="CQ60" i="113" s="1"/>
  <c r="CR60" i="113" s="1"/>
  <c r="CS60" i="113" s="1"/>
  <c r="CT60" i="113" s="1"/>
  <c r="CU60" i="113" s="1"/>
  <c r="CV60" i="113" s="1"/>
  <c r="CW60" i="113" s="1"/>
  <c r="CX60" i="113" s="1"/>
  <c r="CY60" i="113" s="1"/>
  <c r="CZ60" i="113" s="1"/>
  <c r="DA60" i="113" s="1"/>
  <c r="DB60" i="113" s="1"/>
  <c r="DC60" i="113" s="1"/>
  <c r="DD60" i="113" s="1"/>
  <c r="DE60" i="113" s="1"/>
  <c r="DF60" i="113" s="1"/>
  <c r="DG60" i="113" s="1"/>
  <c r="DH60" i="113" s="1"/>
  <c r="DI60" i="113" s="1"/>
  <c r="DJ60" i="113" s="1"/>
  <c r="DK60" i="113" s="1"/>
  <c r="DL60" i="113" s="1"/>
  <c r="DM60" i="113" s="1"/>
  <c r="DN60" i="113" s="1"/>
  <c r="DO60" i="113" s="1"/>
  <c r="DP60" i="113" s="1"/>
  <c r="DQ60" i="113" s="1"/>
  <c r="DR60" i="113" s="1"/>
  <c r="DS60" i="113" s="1"/>
  <c r="DT60" i="113" s="1"/>
  <c r="DU60" i="113" s="1"/>
  <c r="DV60" i="113" s="1"/>
  <c r="DW60" i="113" s="1"/>
  <c r="DX60" i="113" s="1"/>
  <c r="DY60" i="113" s="1"/>
  <c r="DZ60" i="113" s="1"/>
  <c r="EA60" i="113" s="1"/>
  <c r="EB60" i="113" s="1"/>
  <c r="EC60" i="113" s="1"/>
  <c r="ED60" i="113" s="1"/>
  <c r="EE60" i="113" s="1"/>
  <c r="EF60" i="113" s="1"/>
  <c r="EG60" i="113" s="1"/>
  <c r="EH60" i="113" s="1"/>
  <c r="EI60" i="113" s="1"/>
  <c r="EJ60" i="113" s="1"/>
  <c r="EK60" i="113" s="1"/>
  <c r="EL60" i="113" s="1"/>
  <c r="EM60" i="113" s="1"/>
  <c r="EN60" i="113" s="1"/>
  <c r="EO60" i="113" s="1"/>
  <c r="EP60" i="113" s="1"/>
  <c r="EQ60" i="113" s="1"/>
  <c r="ER60" i="113" s="1"/>
  <c r="ES60" i="113" s="1"/>
  <c r="ET60" i="113" s="1"/>
  <c r="EU60" i="113" s="1"/>
  <c r="EV60" i="113" s="1"/>
  <c r="EW60" i="113" s="1"/>
  <c r="EX60" i="113" s="1"/>
  <c r="EY60" i="113" s="1"/>
  <c r="EZ60" i="113" s="1"/>
  <c r="FA60" i="113" s="1"/>
  <c r="FB60" i="113" s="1"/>
  <c r="FC60" i="113" s="1"/>
  <c r="FD60" i="113" s="1"/>
  <c r="FE60" i="113" s="1"/>
  <c r="FF60" i="113" s="1"/>
  <c r="FG60" i="113" s="1"/>
  <c r="FH60" i="113" s="1"/>
  <c r="FI60" i="113" s="1"/>
  <c r="FJ60" i="113" s="1"/>
  <c r="FK60" i="113" s="1"/>
  <c r="FL60" i="113" s="1"/>
  <c r="FM60" i="113" s="1"/>
  <c r="FN60" i="113" s="1"/>
  <c r="FO60" i="113" s="1"/>
  <c r="FP60" i="113" s="1"/>
  <c r="FQ60" i="113" s="1"/>
  <c r="FR60" i="113" s="1"/>
  <c r="FS60" i="113" s="1"/>
  <c r="FT60" i="113" s="1"/>
  <c r="FU60" i="113" s="1"/>
  <c r="FV60" i="113" s="1"/>
  <c r="FW60" i="113" s="1"/>
  <c r="FX60" i="113" s="1"/>
  <c r="FY60" i="113" s="1"/>
  <c r="FZ60" i="113" s="1"/>
  <c r="GA60" i="113" s="1"/>
  <c r="GB60" i="113" s="1"/>
  <c r="GC60" i="113" s="1"/>
  <c r="GD60" i="113" s="1"/>
  <c r="GE60" i="113" s="1"/>
  <c r="GF60" i="113" s="1"/>
  <c r="GG60" i="113" s="1"/>
  <c r="GH60" i="113" s="1"/>
  <c r="GI60" i="113" s="1"/>
  <c r="GJ60" i="113" s="1"/>
  <c r="GK60" i="113" s="1"/>
  <c r="GL60" i="113" s="1"/>
  <c r="GM60" i="113" s="1"/>
  <c r="GN60" i="113" s="1"/>
  <c r="GO60" i="113" s="1"/>
  <c r="GP60" i="113" s="1"/>
  <c r="GQ60" i="113" s="1"/>
  <c r="GR60" i="113" s="1"/>
  <c r="GS60" i="113" s="1"/>
  <c r="GT60" i="113" s="1"/>
  <c r="GU60" i="113" s="1"/>
  <c r="GV60" i="113" s="1"/>
  <c r="GW60" i="113" s="1"/>
  <c r="GX60" i="113" s="1"/>
  <c r="GY60" i="113" s="1"/>
  <c r="GZ60" i="113" s="1"/>
  <c r="HA60" i="113" s="1"/>
  <c r="HB60" i="113" s="1"/>
  <c r="HC60" i="113" s="1"/>
  <c r="HD60" i="113" s="1"/>
  <c r="HE60" i="113" s="1"/>
  <c r="HF60" i="113" s="1"/>
  <c r="HG60" i="113" s="1"/>
  <c r="HH60" i="113" s="1"/>
  <c r="HI60" i="113" s="1"/>
  <c r="HJ60" i="113" s="1"/>
  <c r="BG2" i="113"/>
  <c r="BF55" i="112" s="1"/>
  <c r="BK95" i="112" l="1"/>
  <c r="F67" i="114"/>
  <c r="BH61" i="113"/>
  <c r="DC19" i="113"/>
  <c r="DE17" i="113"/>
  <c r="BF18" i="109"/>
  <c r="BH67" i="112" l="1"/>
  <c r="B62" i="113" s="1"/>
  <c r="BH67" i="115"/>
  <c r="C68" i="114"/>
  <c r="DF17" i="113"/>
  <c r="DD19" i="113"/>
  <c r="BI61" i="113"/>
  <c r="BJ61" i="113" s="1"/>
  <c r="BK61" i="113" s="1"/>
  <c r="BL61" i="113" s="1"/>
  <c r="BM61" i="113" s="1"/>
  <c r="BN61" i="113" s="1"/>
  <c r="BO61" i="113" s="1"/>
  <c r="BP61" i="113" s="1"/>
  <c r="BQ61" i="113" s="1"/>
  <c r="BR61" i="113" s="1"/>
  <c r="BS61" i="113" s="1"/>
  <c r="BT61" i="113" s="1"/>
  <c r="BU61" i="113" s="1"/>
  <c r="BV61" i="113" s="1"/>
  <c r="BW61" i="113" s="1"/>
  <c r="BX61" i="113" s="1"/>
  <c r="BY61" i="113" s="1"/>
  <c r="BZ61" i="113" s="1"/>
  <c r="CA61" i="113" s="1"/>
  <c r="CB61" i="113" s="1"/>
  <c r="CC61" i="113" s="1"/>
  <c r="CD61" i="113" s="1"/>
  <c r="CE61" i="113" s="1"/>
  <c r="CF61" i="113" s="1"/>
  <c r="CG61" i="113" s="1"/>
  <c r="CH61" i="113" s="1"/>
  <c r="CI61" i="113" s="1"/>
  <c r="CJ61" i="113" s="1"/>
  <c r="CK61" i="113" s="1"/>
  <c r="CL61" i="113" s="1"/>
  <c r="CM61" i="113" s="1"/>
  <c r="CN61" i="113" s="1"/>
  <c r="CO61" i="113" s="1"/>
  <c r="CP61" i="113" s="1"/>
  <c r="CQ61" i="113" s="1"/>
  <c r="CR61" i="113" s="1"/>
  <c r="CS61" i="113" s="1"/>
  <c r="CT61" i="113" s="1"/>
  <c r="CU61" i="113" s="1"/>
  <c r="CV61" i="113" s="1"/>
  <c r="CW61" i="113" s="1"/>
  <c r="CX61" i="113" s="1"/>
  <c r="CY61" i="113" s="1"/>
  <c r="CZ61" i="113" s="1"/>
  <c r="DA61" i="113" s="1"/>
  <c r="DB61" i="113" s="1"/>
  <c r="DC61" i="113" s="1"/>
  <c r="DD61" i="113" s="1"/>
  <c r="DE61" i="113" s="1"/>
  <c r="DF61" i="113" s="1"/>
  <c r="DG61" i="113" s="1"/>
  <c r="DH61" i="113" s="1"/>
  <c r="DI61" i="113" s="1"/>
  <c r="DJ61" i="113" s="1"/>
  <c r="DK61" i="113" s="1"/>
  <c r="DL61" i="113" s="1"/>
  <c r="DM61" i="113" s="1"/>
  <c r="DN61" i="113" s="1"/>
  <c r="DO61" i="113" s="1"/>
  <c r="DP61" i="113" s="1"/>
  <c r="DQ61" i="113" s="1"/>
  <c r="DR61" i="113" s="1"/>
  <c r="DS61" i="113" s="1"/>
  <c r="DT61" i="113" s="1"/>
  <c r="DU61" i="113" s="1"/>
  <c r="DV61" i="113" s="1"/>
  <c r="DW61" i="113" s="1"/>
  <c r="DX61" i="113" s="1"/>
  <c r="DY61" i="113" s="1"/>
  <c r="DZ61" i="113" s="1"/>
  <c r="EA61" i="113" s="1"/>
  <c r="EB61" i="113" s="1"/>
  <c r="EC61" i="113" s="1"/>
  <c r="ED61" i="113" s="1"/>
  <c r="EE61" i="113" s="1"/>
  <c r="EF61" i="113" s="1"/>
  <c r="EG61" i="113" s="1"/>
  <c r="EH61" i="113" s="1"/>
  <c r="EI61" i="113" s="1"/>
  <c r="EJ61" i="113" s="1"/>
  <c r="EK61" i="113" s="1"/>
  <c r="EL61" i="113" s="1"/>
  <c r="EM61" i="113" s="1"/>
  <c r="EN61" i="113" s="1"/>
  <c r="EO61" i="113" s="1"/>
  <c r="EP61" i="113" s="1"/>
  <c r="EQ61" i="113" s="1"/>
  <c r="ER61" i="113" s="1"/>
  <c r="ES61" i="113" s="1"/>
  <c r="ET61" i="113" s="1"/>
  <c r="EU61" i="113" s="1"/>
  <c r="EV61" i="113" s="1"/>
  <c r="EW61" i="113" s="1"/>
  <c r="EX61" i="113" s="1"/>
  <c r="EY61" i="113" s="1"/>
  <c r="EZ61" i="113" s="1"/>
  <c r="FA61" i="113" s="1"/>
  <c r="FB61" i="113" s="1"/>
  <c r="FC61" i="113" s="1"/>
  <c r="FD61" i="113" s="1"/>
  <c r="FE61" i="113" s="1"/>
  <c r="FF61" i="113" s="1"/>
  <c r="FG61" i="113" s="1"/>
  <c r="FH61" i="113" s="1"/>
  <c r="FI61" i="113" s="1"/>
  <c r="FJ61" i="113" s="1"/>
  <c r="FK61" i="113" s="1"/>
  <c r="FL61" i="113" s="1"/>
  <c r="FM61" i="113" s="1"/>
  <c r="FN61" i="113" s="1"/>
  <c r="FO61" i="113" s="1"/>
  <c r="FP61" i="113" s="1"/>
  <c r="FQ61" i="113" s="1"/>
  <c r="FR61" i="113" s="1"/>
  <c r="FS61" i="113" s="1"/>
  <c r="FT61" i="113" s="1"/>
  <c r="FU61" i="113" s="1"/>
  <c r="FV61" i="113" s="1"/>
  <c r="FW61" i="113" s="1"/>
  <c r="FX61" i="113" s="1"/>
  <c r="FY61" i="113" s="1"/>
  <c r="FZ61" i="113" s="1"/>
  <c r="GA61" i="113" s="1"/>
  <c r="GB61" i="113" s="1"/>
  <c r="GC61" i="113" s="1"/>
  <c r="GD61" i="113" s="1"/>
  <c r="GE61" i="113" s="1"/>
  <c r="GF61" i="113" s="1"/>
  <c r="GG61" i="113" s="1"/>
  <c r="GH61" i="113" s="1"/>
  <c r="GI61" i="113" s="1"/>
  <c r="GJ61" i="113" s="1"/>
  <c r="GK61" i="113" s="1"/>
  <c r="GL61" i="113" s="1"/>
  <c r="GM61" i="113" s="1"/>
  <c r="GN61" i="113" s="1"/>
  <c r="GO61" i="113" s="1"/>
  <c r="GP61" i="113" s="1"/>
  <c r="GQ61" i="113" s="1"/>
  <c r="GR61" i="113" s="1"/>
  <c r="GS61" i="113" s="1"/>
  <c r="GT61" i="113" s="1"/>
  <c r="GU61" i="113" s="1"/>
  <c r="GV61" i="113" s="1"/>
  <c r="GW61" i="113" s="1"/>
  <c r="GX61" i="113" s="1"/>
  <c r="GY61" i="113" s="1"/>
  <c r="GZ61" i="113" s="1"/>
  <c r="HA61" i="113" s="1"/>
  <c r="HB61" i="113" s="1"/>
  <c r="HC61" i="113" s="1"/>
  <c r="HD61" i="113" s="1"/>
  <c r="HE61" i="113" s="1"/>
  <c r="HF61" i="113" s="1"/>
  <c r="HG61" i="113" s="1"/>
  <c r="HH61" i="113" s="1"/>
  <c r="HI61" i="113" s="1"/>
  <c r="HJ61" i="113" s="1"/>
  <c r="BH2" i="113"/>
  <c r="BG55" i="112" s="1"/>
  <c r="E68" i="114" l="1"/>
  <c r="BL56" i="112"/>
  <c r="BI62" i="113"/>
  <c r="DE19" i="113"/>
  <c r="DG17" i="113"/>
  <c r="BG18" i="109"/>
  <c r="BI67" i="112" l="1"/>
  <c r="B63" i="113" s="1"/>
  <c r="BI67" i="115"/>
  <c r="BL95" i="112"/>
  <c r="F68" i="114"/>
  <c r="DH17" i="113"/>
  <c r="DF19" i="113"/>
  <c r="BJ62" i="113"/>
  <c r="BK62" i="113" s="1"/>
  <c r="BL62" i="113" s="1"/>
  <c r="BM62" i="113" s="1"/>
  <c r="BN62" i="113" s="1"/>
  <c r="BO62" i="113" s="1"/>
  <c r="BP62" i="113" s="1"/>
  <c r="BQ62" i="113" s="1"/>
  <c r="BR62" i="113" s="1"/>
  <c r="BS62" i="113" s="1"/>
  <c r="BT62" i="113" s="1"/>
  <c r="BU62" i="113" s="1"/>
  <c r="BV62" i="113" s="1"/>
  <c r="BW62" i="113" s="1"/>
  <c r="BX62" i="113" s="1"/>
  <c r="BY62" i="113" s="1"/>
  <c r="BZ62" i="113" s="1"/>
  <c r="CA62" i="113" s="1"/>
  <c r="CB62" i="113" s="1"/>
  <c r="CC62" i="113" s="1"/>
  <c r="CD62" i="113" s="1"/>
  <c r="CE62" i="113" s="1"/>
  <c r="CF62" i="113" s="1"/>
  <c r="CG62" i="113" s="1"/>
  <c r="CH62" i="113" s="1"/>
  <c r="CI62" i="113" s="1"/>
  <c r="CJ62" i="113" s="1"/>
  <c r="CK62" i="113" s="1"/>
  <c r="CL62" i="113" s="1"/>
  <c r="CM62" i="113" s="1"/>
  <c r="CN62" i="113" s="1"/>
  <c r="CO62" i="113" s="1"/>
  <c r="CP62" i="113" s="1"/>
  <c r="CQ62" i="113" s="1"/>
  <c r="CR62" i="113" s="1"/>
  <c r="CS62" i="113" s="1"/>
  <c r="CT62" i="113" s="1"/>
  <c r="CU62" i="113" s="1"/>
  <c r="CV62" i="113" s="1"/>
  <c r="CW62" i="113" s="1"/>
  <c r="CX62" i="113" s="1"/>
  <c r="CY62" i="113" s="1"/>
  <c r="CZ62" i="113" s="1"/>
  <c r="DA62" i="113" s="1"/>
  <c r="DB62" i="113" s="1"/>
  <c r="DC62" i="113" s="1"/>
  <c r="DD62" i="113" s="1"/>
  <c r="DE62" i="113" s="1"/>
  <c r="DF62" i="113" s="1"/>
  <c r="DG62" i="113" s="1"/>
  <c r="DH62" i="113" s="1"/>
  <c r="DI62" i="113" s="1"/>
  <c r="DJ62" i="113" s="1"/>
  <c r="DK62" i="113" s="1"/>
  <c r="DL62" i="113" s="1"/>
  <c r="DM62" i="113" s="1"/>
  <c r="DN62" i="113" s="1"/>
  <c r="DO62" i="113" s="1"/>
  <c r="DP62" i="113" s="1"/>
  <c r="DQ62" i="113" s="1"/>
  <c r="DR62" i="113" s="1"/>
  <c r="DS62" i="113" s="1"/>
  <c r="DT62" i="113" s="1"/>
  <c r="DU62" i="113" s="1"/>
  <c r="DV62" i="113" s="1"/>
  <c r="DW62" i="113" s="1"/>
  <c r="DX62" i="113" s="1"/>
  <c r="DY62" i="113" s="1"/>
  <c r="DZ62" i="113" s="1"/>
  <c r="EA62" i="113" s="1"/>
  <c r="EB62" i="113" s="1"/>
  <c r="EC62" i="113" s="1"/>
  <c r="ED62" i="113" s="1"/>
  <c r="EE62" i="113" s="1"/>
  <c r="EF62" i="113" s="1"/>
  <c r="EG62" i="113" s="1"/>
  <c r="EH62" i="113" s="1"/>
  <c r="EI62" i="113" s="1"/>
  <c r="EJ62" i="113" s="1"/>
  <c r="EK62" i="113" s="1"/>
  <c r="EL62" i="113" s="1"/>
  <c r="EM62" i="113" s="1"/>
  <c r="EN62" i="113" s="1"/>
  <c r="EO62" i="113" s="1"/>
  <c r="EP62" i="113" s="1"/>
  <c r="EQ62" i="113" s="1"/>
  <c r="ER62" i="113" s="1"/>
  <c r="ES62" i="113" s="1"/>
  <c r="ET62" i="113" s="1"/>
  <c r="EU62" i="113" s="1"/>
  <c r="EV62" i="113" s="1"/>
  <c r="EW62" i="113" s="1"/>
  <c r="EX62" i="113" s="1"/>
  <c r="EY62" i="113" s="1"/>
  <c r="EZ62" i="113" s="1"/>
  <c r="FA62" i="113" s="1"/>
  <c r="FB62" i="113" s="1"/>
  <c r="FC62" i="113" s="1"/>
  <c r="FD62" i="113" s="1"/>
  <c r="FE62" i="113" s="1"/>
  <c r="FF62" i="113" s="1"/>
  <c r="FG62" i="113" s="1"/>
  <c r="FH62" i="113" s="1"/>
  <c r="FI62" i="113" s="1"/>
  <c r="FJ62" i="113" s="1"/>
  <c r="FK62" i="113" s="1"/>
  <c r="FL62" i="113" s="1"/>
  <c r="FM62" i="113" s="1"/>
  <c r="FN62" i="113" s="1"/>
  <c r="FO62" i="113" s="1"/>
  <c r="FP62" i="113" s="1"/>
  <c r="FQ62" i="113" s="1"/>
  <c r="FR62" i="113" s="1"/>
  <c r="FS62" i="113" s="1"/>
  <c r="FT62" i="113" s="1"/>
  <c r="FU62" i="113" s="1"/>
  <c r="FV62" i="113" s="1"/>
  <c r="FW62" i="113" s="1"/>
  <c r="FX62" i="113" s="1"/>
  <c r="FY62" i="113" s="1"/>
  <c r="FZ62" i="113" s="1"/>
  <c r="GA62" i="113" s="1"/>
  <c r="GB62" i="113" s="1"/>
  <c r="GC62" i="113" s="1"/>
  <c r="GD62" i="113" s="1"/>
  <c r="GE62" i="113" s="1"/>
  <c r="GF62" i="113" s="1"/>
  <c r="GG62" i="113" s="1"/>
  <c r="GH62" i="113" s="1"/>
  <c r="GI62" i="113" s="1"/>
  <c r="GJ62" i="113" s="1"/>
  <c r="GK62" i="113" s="1"/>
  <c r="GL62" i="113" s="1"/>
  <c r="GM62" i="113" s="1"/>
  <c r="GN62" i="113" s="1"/>
  <c r="GO62" i="113" s="1"/>
  <c r="GP62" i="113" s="1"/>
  <c r="GQ62" i="113" s="1"/>
  <c r="GR62" i="113" s="1"/>
  <c r="GS62" i="113" s="1"/>
  <c r="GT62" i="113" s="1"/>
  <c r="GU62" i="113" s="1"/>
  <c r="GV62" i="113" s="1"/>
  <c r="GW62" i="113" s="1"/>
  <c r="GX62" i="113" s="1"/>
  <c r="GY62" i="113" s="1"/>
  <c r="GZ62" i="113" s="1"/>
  <c r="HA62" i="113" s="1"/>
  <c r="HB62" i="113" s="1"/>
  <c r="HC62" i="113" s="1"/>
  <c r="HD62" i="113" s="1"/>
  <c r="HE62" i="113" s="1"/>
  <c r="HF62" i="113" s="1"/>
  <c r="HG62" i="113" s="1"/>
  <c r="HH62" i="113" s="1"/>
  <c r="HI62" i="113" s="1"/>
  <c r="HJ62" i="113" s="1"/>
  <c r="BI2" i="113"/>
  <c r="BH55" i="112" s="1"/>
  <c r="C69" i="114" l="1"/>
  <c r="BJ63" i="113"/>
  <c r="DG19" i="113"/>
  <c r="DI17" i="113"/>
  <c r="BH18" i="109"/>
  <c r="BJ67" i="112" l="1"/>
  <c r="B64" i="113" s="1"/>
  <c r="BJ67" i="115"/>
  <c r="E69" i="114"/>
  <c r="BM56" i="112"/>
  <c r="DJ17" i="113"/>
  <c r="DH19" i="113"/>
  <c r="BK63" i="113"/>
  <c r="BL63" i="113" s="1"/>
  <c r="BM63" i="113" s="1"/>
  <c r="BN63" i="113" s="1"/>
  <c r="BO63" i="113" s="1"/>
  <c r="BP63" i="113" s="1"/>
  <c r="BQ63" i="113" s="1"/>
  <c r="BR63" i="113" s="1"/>
  <c r="BS63" i="113" s="1"/>
  <c r="BT63" i="113" s="1"/>
  <c r="BU63" i="113" s="1"/>
  <c r="BV63" i="113" s="1"/>
  <c r="BW63" i="113" s="1"/>
  <c r="BX63" i="113" s="1"/>
  <c r="BY63" i="113" s="1"/>
  <c r="BZ63" i="113" s="1"/>
  <c r="CA63" i="113" s="1"/>
  <c r="CB63" i="113" s="1"/>
  <c r="CC63" i="113" s="1"/>
  <c r="CD63" i="113" s="1"/>
  <c r="CE63" i="113" s="1"/>
  <c r="CF63" i="113" s="1"/>
  <c r="CG63" i="113" s="1"/>
  <c r="CH63" i="113" s="1"/>
  <c r="CI63" i="113" s="1"/>
  <c r="CJ63" i="113" s="1"/>
  <c r="CK63" i="113" s="1"/>
  <c r="CL63" i="113" s="1"/>
  <c r="CM63" i="113" s="1"/>
  <c r="CN63" i="113" s="1"/>
  <c r="CO63" i="113" s="1"/>
  <c r="CP63" i="113" s="1"/>
  <c r="CQ63" i="113" s="1"/>
  <c r="CR63" i="113" s="1"/>
  <c r="CS63" i="113" s="1"/>
  <c r="CT63" i="113" s="1"/>
  <c r="CU63" i="113" s="1"/>
  <c r="CV63" i="113" s="1"/>
  <c r="CW63" i="113" s="1"/>
  <c r="CX63" i="113" s="1"/>
  <c r="CY63" i="113" s="1"/>
  <c r="CZ63" i="113" s="1"/>
  <c r="DA63" i="113" s="1"/>
  <c r="DB63" i="113" s="1"/>
  <c r="DC63" i="113" s="1"/>
  <c r="DD63" i="113" s="1"/>
  <c r="DE63" i="113" s="1"/>
  <c r="DF63" i="113" s="1"/>
  <c r="DG63" i="113" s="1"/>
  <c r="DH63" i="113" s="1"/>
  <c r="DI63" i="113" s="1"/>
  <c r="DJ63" i="113" s="1"/>
  <c r="DK63" i="113" s="1"/>
  <c r="DL63" i="113" s="1"/>
  <c r="DM63" i="113" s="1"/>
  <c r="DN63" i="113" s="1"/>
  <c r="DO63" i="113" s="1"/>
  <c r="DP63" i="113" s="1"/>
  <c r="DQ63" i="113" s="1"/>
  <c r="DR63" i="113" s="1"/>
  <c r="DS63" i="113" s="1"/>
  <c r="DT63" i="113" s="1"/>
  <c r="DU63" i="113" s="1"/>
  <c r="DV63" i="113" s="1"/>
  <c r="DW63" i="113" s="1"/>
  <c r="DX63" i="113" s="1"/>
  <c r="DY63" i="113" s="1"/>
  <c r="DZ63" i="113" s="1"/>
  <c r="EA63" i="113" s="1"/>
  <c r="EB63" i="113" s="1"/>
  <c r="EC63" i="113" s="1"/>
  <c r="ED63" i="113" s="1"/>
  <c r="EE63" i="113" s="1"/>
  <c r="EF63" i="113" s="1"/>
  <c r="EG63" i="113" s="1"/>
  <c r="EH63" i="113" s="1"/>
  <c r="EI63" i="113" s="1"/>
  <c r="EJ63" i="113" s="1"/>
  <c r="EK63" i="113" s="1"/>
  <c r="EL63" i="113" s="1"/>
  <c r="EM63" i="113" s="1"/>
  <c r="EN63" i="113" s="1"/>
  <c r="EO63" i="113" s="1"/>
  <c r="EP63" i="113" s="1"/>
  <c r="EQ63" i="113" s="1"/>
  <c r="ER63" i="113" s="1"/>
  <c r="ES63" i="113" s="1"/>
  <c r="ET63" i="113" s="1"/>
  <c r="EU63" i="113" s="1"/>
  <c r="EV63" i="113" s="1"/>
  <c r="EW63" i="113" s="1"/>
  <c r="EX63" i="113" s="1"/>
  <c r="EY63" i="113" s="1"/>
  <c r="EZ63" i="113" s="1"/>
  <c r="FA63" i="113" s="1"/>
  <c r="FB63" i="113" s="1"/>
  <c r="FC63" i="113" s="1"/>
  <c r="FD63" i="113" s="1"/>
  <c r="FE63" i="113" s="1"/>
  <c r="FF63" i="113" s="1"/>
  <c r="FG63" i="113" s="1"/>
  <c r="FH63" i="113" s="1"/>
  <c r="FI63" i="113" s="1"/>
  <c r="FJ63" i="113" s="1"/>
  <c r="FK63" i="113" s="1"/>
  <c r="FL63" i="113" s="1"/>
  <c r="FM63" i="113" s="1"/>
  <c r="FN63" i="113" s="1"/>
  <c r="FO63" i="113" s="1"/>
  <c r="FP63" i="113" s="1"/>
  <c r="FQ63" i="113" s="1"/>
  <c r="FR63" i="113" s="1"/>
  <c r="FS63" i="113" s="1"/>
  <c r="FT63" i="113" s="1"/>
  <c r="FU63" i="113" s="1"/>
  <c r="FV63" i="113" s="1"/>
  <c r="FW63" i="113" s="1"/>
  <c r="FX63" i="113" s="1"/>
  <c r="FY63" i="113" s="1"/>
  <c r="FZ63" i="113" s="1"/>
  <c r="GA63" i="113" s="1"/>
  <c r="GB63" i="113" s="1"/>
  <c r="GC63" i="113" s="1"/>
  <c r="GD63" i="113" s="1"/>
  <c r="GE63" i="113" s="1"/>
  <c r="GF63" i="113" s="1"/>
  <c r="GG63" i="113" s="1"/>
  <c r="GH63" i="113" s="1"/>
  <c r="GI63" i="113" s="1"/>
  <c r="GJ63" i="113" s="1"/>
  <c r="GK63" i="113" s="1"/>
  <c r="GL63" i="113" s="1"/>
  <c r="GM63" i="113" s="1"/>
  <c r="GN63" i="113" s="1"/>
  <c r="GO63" i="113" s="1"/>
  <c r="GP63" i="113" s="1"/>
  <c r="GQ63" i="113" s="1"/>
  <c r="GR63" i="113" s="1"/>
  <c r="GS63" i="113" s="1"/>
  <c r="GT63" i="113" s="1"/>
  <c r="GU63" i="113" s="1"/>
  <c r="GV63" i="113" s="1"/>
  <c r="GW63" i="113" s="1"/>
  <c r="GX63" i="113" s="1"/>
  <c r="GY63" i="113" s="1"/>
  <c r="GZ63" i="113" s="1"/>
  <c r="HA63" i="113" s="1"/>
  <c r="HB63" i="113" s="1"/>
  <c r="HC63" i="113" s="1"/>
  <c r="HD63" i="113" s="1"/>
  <c r="HE63" i="113" s="1"/>
  <c r="HF63" i="113" s="1"/>
  <c r="HG63" i="113" s="1"/>
  <c r="HH63" i="113" s="1"/>
  <c r="HI63" i="113" s="1"/>
  <c r="HJ63" i="113" s="1"/>
  <c r="BJ2" i="113"/>
  <c r="BI55" i="112" s="1"/>
  <c r="BM95" i="112" l="1"/>
  <c r="F69" i="114"/>
  <c r="BK64" i="113"/>
  <c r="DI19" i="113"/>
  <c r="DK17" i="113"/>
  <c r="BI18" i="109"/>
  <c r="BK67" i="112" l="1"/>
  <c r="B65" i="113" s="1"/>
  <c r="BK67" i="115"/>
  <c r="C70" i="114"/>
  <c r="DL17" i="113"/>
  <c r="DJ19" i="113"/>
  <c r="BL64" i="113"/>
  <c r="BM64" i="113" s="1"/>
  <c r="BN64" i="113" s="1"/>
  <c r="BO64" i="113" s="1"/>
  <c r="BP64" i="113" s="1"/>
  <c r="BQ64" i="113" s="1"/>
  <c r="BR64" i="113" s="1"/>
  <c r="BS64" i="113" s="1"/>
  <c r="BT64" i="113" s="1"/>
  <c r="BU64" i="113" s="1"/>
  <c r="BV64" i="113" s="1"/>
  <c r="BW64" i="113" s="1"/>
  <c r="BX64" i="113" s="1"/>
  <c r="BY64" i="113" s="1"/>
  <c r="BZ64" i="113" s="1"/>
  <c r="CA64" i="113" s="1"/>
  <c r="CB64" i="113" s="1"/>
  <c r="CC64" i="113" s="1"/>
  <c r="CD64" i="113" s="1"/>
  <c r="CE64" i="113" s="1"/>
  <c r="CF64" i="113" s="1"/>
  <c r="CG64" i="113" s="1"/>
  <c r="CH64" i="113" s="1"/>
  <c r="CI64" i="113" s="1"/>
  <c r="CJ64" i="113" s="1"/>
  <c r="CK64" i="113" s="1"/>
  <c r="CL64" i="113" s="1"/>
  <c r="CM64" i="113" s="1"/>
  <c r="CN64" i="113" s="1"/>
  <c r="CO64" i="113" s="1"/>
  <c r="CP64" i="113" s="1"/>
  <c r="CQ64" i="113" s="1"/>
  <c r="CR64" i="113" s="1"/>
  <c r="CS64" i="113" s="1"/>
  <c r="CT64" i="113" s="1"/>
  <c r="CU64" i="113" s="1"/>
  <c r="CV64" i="113" s="1"/>
  <c r="CW64" i="113" s="1"/>
  <c r="CX64" i="113" s="1"/>
  <c r="CY64" i="113" s="1"/>
  <c r="CZ64" i="113" s="1"/>
  <c r="DA64" i="113" s="1"/>
  <c r="DB64" i="113" s="1"/>
  <c r="DC64" i="113" s="1"/>
  <c r="DD64" i="113" s="1"/>
  <c r="DE64" i="113" s="1"/>
  <c r="DF64" i="113" s="1"/>
  <c r="DG64" i="113" s="1"/>
  <c r="DH64" i="113" s="1"/>
  <c r="DI64" i="113" s="1"/>
  <c r="DJ64" i="113" s="1"/>
  <c r="DK64" i="113" s="1"/>
  <c r="DL64" i="113" s="1"/>
  <c r="DM64" i="113" s="1"/>
  <c r="DN64" i="113" s="1"/>
  <c r="DO64" i="113" s="1"/>
  <c r="DP64" i="113" s="1"/>
  <c r="DQ64" i="113" s="1"/>
  <c r="DR64" i="113" s="1"/>
  <c r="DS64" i="113" s="1"/>
  <c r="DT64" i="113" s="1"/>
  <c r="DU64" i="113" s="1"/>
  <c r="DV64" i="113" s="1"/>
  <c r="DW64" i="113" s="1"/>
  <c r="DX64" i="113" s="1"/>
  <c r="DY64" i="113" s="1"/>
  <c r="DZ64" i="113" s="1"/>
  <c r="EA64" i="113" s="1"/>
  <c r="EB64" i="113" s="1"/>
  <c r="EC64" i="113" s="1"/>
  <c r="ED64" i="113" s="1"/>
  <c r="EE64" i="113" s="1"/>
  <c r="EF64" i="113" s="1"/>
  <c r="EG64" i="113" s="1"/>
  <c r="EH64" i="113" s="1"/>
  <c r="EI64" i="113" s="1"/>
  <c r="EJ64" i="113" s="1"/>
  <c r="EK64" i="113" s="1"/>
  <c r="EL64" i="113" s="1"/>
  <c r="EM64" i="113" s="1"/>
  <c r="EN64" i="113" s="1"/>
  <c r="EO64" i="113" s="1"/>
  <c r="EP64" i="113" s="1"/>
  <c r="EQ64" i="113" s="1"/>
  <c r="ER64" i="113" s="1"/>
  <c r="ES64" i="113" s="1"/>
  <c r="ET64" i="113" s="1"/>
  <c r="EU64" i="113" s="1"/>
  <c r="EV64" i="113" s="1"/>
  <c r="EW64" i="113" s="1"/>
  <c r="EX64" i="113" s="1"/>
  <c r="EY64" i="113" s="1"/>
  <c r="EZ64" i="113" s="1"/>
  <c r="FA64" i="113" s="1"/>
  <c r="FB64" i="113" s="1"/>
  <c r="FC64" i="113" s="1"/>
  <c r="FD64" i="113" s="1"/>
  <c r="FE64" i="113" s="1"/>
  <c r="FF64" i="113" s="1"/>
  <c r="FG64" i="113" s="1"/>
  <c r="FH64" i="113" s="1"/>
  <c r="FI64" i="113" s="1"/>
  <c r="FJ64" i="113" s="1"/>
  <c r="FK64" i="113" s="1"/>
  <c r="FL64" i="113" s="1"/>
  <c r="FM64" i="113" s="1"/>
  <c r="FN64" i="113" s="1"/>
  <c r="FO64" i="113" s="1"/>
  <c r="FP64" i="113" s="1"/>
  <c r="FQ64" i="113" s="1"/>
  <c r="FR64" i="113" s="1"/>
  <c r="FS64" i="113" s="1"/>
  <c r="FT64" i="113" s="1"/>
  <c r="FU64" i="113" s="1"/>
  <c r="FV64" i="113" s="1"/>
  <c r="FW64" i="113" s="1"/>
  <c r="FX64" i="113" s="1"/>
  <c r="FY64" i="113" s="1"/>
  <c r="FZ64" i="113" s="1"/>
  <c r="GA64" i="113" s="1"/>
  <c r="GB64" i="113" s="1"/>
  <c r="GC64" i="113" s="1"/>
  <c r="GD64" i="113" s="1"/>
  <c r="GE64" i="113" s="1"/>
  <c r="GF64" i="113" s="1"/>
  <c r="GG64" i="113" s="1"/>
  <c r="GH64" i="113" s="1"/>
  <c r="GI64" i="113" s="1"/>
  <c r="GJ64" i="113" s="1"/>
  <c r="GK64" i="113" s="1"/>
  <c r="GL64" i="113" s="1"/>
  <c r="GM64" i="113" s="1"/>
  <c r="GN64" i="113" s="1"/>
  <c r="GO64" i="113" s="1"/>
  <c r="GP64" i="113" s="1"/>
  <c r="GQ64" i="113" s="1"/>
  <c r="GR64" i="113" s="1"/>
  <c r="GS64" i="113" s="1"/>
  <c r="GT64" i="113" s="1"/>
  <c r="GU64" i="113" s="1"/>
  <c r="GV64" i="113" s="1"/>
  <c r="GW64" i="113" s="1"/>
  <c r="GX64" i="113" s="1"/>
  <c r="GY64" i="113" s="1"/>
  <c r="GZ64" i="113" s="1"/>
  <c r="HA64" i="113" s="1"/>
  <c r="HB64" i="113" s="1"/>
  <c r="HC64" i="113" s="1"/>
  <c r="HD64" i="113" s="1"/>
  <c r="HE64" i="113" s="1"/>
  <c r="HF64" i="113" s="1"/>
  <c r="HG64" i="113" s="1"/>
  <c r="HH64" i="113" s="1"/>
  <c r="HI64" i="113" s="1"/>
  <c r="HJ64" i="113" s="1"/>
  <c r="BK2" i="113"/>
  <c r="BJ55" i="112" s="1"/>
  <c r="E70" i="114" l="1"/>
  <c r="BN56" i="112"/>
  <c r="BL65" i="113"/>
  <c r="DK19" i="113"/>
  <c r="DM17" i="113"/>
  <c r="BJ18" i="109"/>
  <c r="BL67" i="112" l="1"/>
  <c r="B66" i="113" s="1"/>
  <c r="BL67" i="115"/>
  <c r="BN95" i="112"/>
  <c r="F70" i="114"/>
  <c r="DN17" i="113"/>
  <c r="DL19" i="113"/>
  <c r="BM65" i="113"/>
  <c r="BN65" i="113" s="1"/>
  <c r="BO65" i="113" s="1"/>
  <c r="BP65" i="113" s="1"/>
  <c r="BQ65" i="113" s="1"/>
  <c r="BR65" i="113" s="1"/>
  <c r="BS65" i="113" s="1"/>
  <c r="BT65" i="113" s="1"/>
  <c r="BU65" i="113" s="1"/>
  <c r="BV65" i="113" s="1"/>
  <c r="BW65" i="113" s="1"/>
  <c r="BX65" i="113" s="1"/>
  <c r="BY65" i="113" s="1"/>
  <c r="BZ65" i="113" s="1"/>
  <c r="CA65" i="113" s="1"/>
  <c r="CB65" i="113" s="1"/>
  <c r="CC65" i="113" s="1"/>
  <c r="CD65" i="113" s="1"/>
  <c r="CE65" i="113" s="1"/>
  <c r="CF65" i="113" s="1"/>
  <c r="CG65" i="113" s="1"/>
  <c r="CH65" i="113" s="1"/>
  <c r="CI65" i="113" s="1"/>
  <c r="CJ65" i="113" s="1"/>
  <c r="CK65" i="113" s="1"/>
  <c r="CL65" i="113" s="1"/>
  <c r="CM65" i="113" s="1"/>
  <c r="CN65" i="113" s="1"/>
  <c r="CO65" i="113" s="1"/>
  <c r="CP65" i="113" s="1"/>
  <c r="CQ65" i="113" s="1"/>
  <c r="CR65" i="113" s="1"/>
  <c r="CS65" i="113" s="1"/>
  <c r="CT65" i="113" s="1"/>
  <c r="CU65" i="113" s="1"/>
  <c r="CV65" i="113" s="1"/>
  <c r="CW65" i="113" s="1"/>
  <c r="CX65" i="113" s="1"/>
  <c r="CY65" i="113" s="1"/>
  <c r="CZ65" i="113" s="1"/>
  <c r="DA65" i="113" s="1"/>
  <c r="DB65" i="113" s="1"/>
  <c r="DC65" i="113" s="1"/>
  <c r="DD65" i="113" s="1"/>
  <c r="DE65" i="113" s="1"/>
  <c r="DF65" i="113" s="1"/>
  <c r="DG65" i="113" s="1"/>
  <c r="DH65" i="113" s="1"/>
  <c r="DI65" i="113" s="1"/>
  <c r="DJ65" i="113" s="1"/>
  <c r="DK65" i="113" s="1"/>
  <c r="DL65" i="113" s="1"/>
  <c r="DM65" i="113" s="1"/>
  <c r="DN65" i="113" s="1"/>
  <c r="DO65" i="113" s="1"/>
  <c r="DP65" i="113" s="1"/>
  <c r="DQ65" i="113" s="1"/>
  <c r="DR65" i="113" s="1"/>
  <c r="DS65" i="113" s="1"/>
  <c r="DT65" i="113" s="1"/>
  <c r="DU65" i="113" s="1"/>
  <c r="DV65" i="113" s="1"/>
  <c r="DW65" i="113" s="1"/>
  <c r="DX65" i="113" s="1"/>
  <c r="DY65" i="113" s="1"/>
  <c r="DZ65" i="113" s="1"/>
  <c r="EA65" i="113" s="1"/>
  <c r="EB65" i="113" s="1"/>
  <c r="EC65" i="113" s="1"/>
  <c r="ED65" i="113" s="1"/>
  <c r="EE65" i="113" s="1"/>
  <c r="EF65" i="113" s="1"/>
  <c r="EG65" i="113" s="1"/>
  <c r="EH65" i="113" s="1"/>
  <c r="EI65" i="113" s="1"/>
  <c r="EJ65" i="113" s="1"/>
  <c r="EK65" i="113" s="1"/>
  <c r="EL65" i="113" s="1"/>
  <c r="EM65" i="113" s="1"/>
  <c r="EN65" i="113" s="1"/>
  <c r="EO65" i="113" s="1"/>
  <c r="EP65" i="113" s="1"/>
  <c r="EQ65" i="113" s="1"/>
  <c r="ER65" i="113" s="1"/>
  <c r="ES65" i="113" s="1"/>
  <c r="ET65" i="113" s="1"/>
  <c r="EU65" i="113" s="1"/>
  <c r="EV65" i="113" s="1"/>
  <c r="EW65" i="113" s="1"/>
  <c r="EX65" i="113" s="1"/>
  <c r="EY65" i="113" s="1"/>
  <c r="EZ65" i="113" s="1"/>
  <c r="FA65" i="113" s="1"/>
  <c r="FB65" i="113" s="1"/>
  <c r="FC65" i="113" s="1"/>
  <c r="FD65" i="113" s="1"/>
  <c r="FE65" i="113" s="1"/>
  <c r="FF65" i="113" s="1"/>
  <c r="FG65" i="113" s="1"/>
  <c r="FH65" i="113" s="1"/>
  <c r="FI65" i="113" s="1"/>
  <c r="FJ65" i="113" s="1"/>
  <c r="FK65" i="113" s="1"/>
  <c r="FL65" i="113" s="1"/>
  <c r="FM65" i="113" s="1"/>
  <c r="FN65" i="113" s="1"/>
  <c r="FO65" i="113" s="1"/>
  <c r="FP65" i="113" s="1"/>
  <c r="FQ65" i="113" s="1"/>
  <c r="FR65" i="113" s="1"/>
  <c r="FS65" i="113" s="1"/>
  <c r="FT65" i="113" s="1"/>
  <c r="FU65" i="113" s="1"/>
  <c r="FV65" i="113" s="1"/>
  <c r="FW65" i="113" s="1"/>
  <c r="FX65" i="113" s="1"/>
  <c r="FY65" i="113" s="1"/>
  <c r="FZ65" i="113" s="1"/>
  <c r="GA65" i="113" s="1"/>
  <c r="GB65" i="113" s="1"/>
  <c r="GC65" i="113" s="1"/>
  <c r="GD65" i="113" s="1"/>
  <c r="GE65" i="113" s="1"/>
  <c r="GF65" i="113" s="1"/>
  <c r="GG65" i="113" s="1"/>
  <c r="GH65" i="113" s="1"/>
  <c r="GI65" i="113" s="1"/>
  <c r="GJ65" i="113" s="1"/>
  <c r="GK65" i="113" s="1"/>
  <c r="GL65" i="113" s="1"/>
  <c r="GM65" i="113" s="1"/>
  <c r="GN65" i="113" s="1"/>
  <c r="GO65" i="113" s="1"/>
  <c r="GP65" i="113" s="1"/>
  <c r="GQ65" i="113" s="1"/>
  <c r="GR65" i="113" s="1"/>
  <c r="GS65" i="113" s="1"/>
  <c r="GT65" i="113" s="1"/>
  <c r="GU65" i="113" s="1"/>
  <c r="GV65" i="113" s="1"/>
  <c r="GW65" i="113" s="1"/>
  <c r="GX65" i="113" s="1"/>
  <c r="GY65" i="113" s="1"/>
  <c r="GZ65" i="113" s="1"/>
  <c r="HA65" i="113" s="1"/>
  <c r="HB65" i="113" s="1"/>
  <c r="HC65" i="113" s="1"/>
  <c r="HD65" i="113" s="1"/>
  <c r="HE65" i="113" s="1"/>
  <c r="HF65" i="113" s="1"/>
  <c r="HG65" i="113" s="1"/>
  <c r="HH65" i="113" s="1"/>
  <c r="HI65" i="113" s="1"/>
  <c r="HJ65" i="113" s="1"/>
  <c r="BL2" i="113"/>
  <c r="BK55" i="112" s="1"/>
  <c r="C71" i="114" l="1"/>
  <c r="DM19" i="113"/>
  <c r="BM66" i="113"/>
  <c r="DO17" i="113"/>
  <c r="BK18" i="109"/>
  <c r="BM67" i="112" l="1"/>
  <c r="B67" i="113" s="1"/>
  <c r="BM67" i="115"/>
  <c r="E71" i="114"/>
  <c r="BO56" i="112"/>
  <c r="DP17" i="113"/>
  <c r="BN66" i="113"/>
  <c r="BO66" i="113" s="1"/>
  <c r="BP66" i="113" s="1"/>
  <c r="BQ66" i="113" s="1"/>
  <c r="BR66" i="113" s="1"/>
  <c r="BS66" i="113" s="1"/>
  <c r="BT66" i="113" s="1"/>
  <c r="BU66" i="113" s="1"/>
  <c r="BV66" i="113" s="1"/>
  <c r="BW66" i="113" s="1"/>
  <c r="BX66" i="113" s="1"/>
  <c r="BY66" i="113" s="1"/>
  <c r="BZ66" i="113" s="1"/>
  <c r="CA66" i="113" s="1"/>
  <c r="CB66" i="113" s="1"/>
  <c r="CC66" i="113" s="1"/>
  <c r="CD66" i="113" s="1"/>
  <c r="CE66" i="113" s="1"/>
  <c r="CF66" i="113" s="1"/>
  <c r="CG66" i="113" s="1"/>
  <c r="CH66" i="113" s="1"/>
  <c r="CI66" i="113" s="1"/>
  <c r="CJ66" i="113" s="1"/>
  <c r="CK66" i="113" s="1"/>
  <c r="CL66" i="113" s="1"/>
  <c r="CM66" i="113" s="1"/>
  <c r="CN66" i="113" s="1"/>
  <c r="CO66" i="113" s="1"/>
  <c r="CP66" i="113" s="1"/>
  <c r="CQ66" i="113" s="1"/>
  <c r="CR66" i="113" s="1"/>
  <c r="CS66" i="113" s="1"/>
  <c r="CT66" i="113" s="1"/>
  <c r="CU66" i="113" s="1"/>
  <c r="CV66" i="113" s="1"/>
  <c r="CW66" i="113" s="1"/>
  <c r="CX66" i="113" s="1"/>
  <c r="CY66" i="113" s="1"/>
  <c r="CZ66" i="113" s="1"/>
  <c r="DA66" i="113" s="1"/>
  <c r="DB66" i="113" s="1"/>
  <c r="DC66" i="113" s="1"/>
  <c r="DD66" i="113" s="1"/>
  <c r="DE66" i="113" s="1"/>
  <c r="DF66" i="113" s="1"/>
  <c r="DG66" i="113" s="1"/>
  <c r="DH66" i="113" s="1"/>
  <c r="DI66" i="113" s="1"/>
  <c r="DJ66" i="113" s="1"/>
  <c r="DK66" i="113" s="1"/>
  <c r="DL66" i="113" s="1"/>
  <c r="DM66" i="113" s="1"/>
  <c r="DN66" i="113" s="1"/>
  <c r="DO66" i="113" s="1"/>
  <c r="DP66" i="113" s="1"/>
  <c r="DQ66" i="113" s="1"/>
  <c r="DR66" i="113" s="1"/>
  <c r="DS66" i="113" s="1"/>
  <c r="DT66" i="113" s="1"/>
  <c r="DU66" i="113" s="1"/>
  <c r="DV66" i="113" s="1"/>
  <c r="DW66" i="113" s="1"/>
  <c r="DX66" i="113" s="1"/>
  <c r="DY66" i="113" s="1"/>
  <c r="DZ66" i="113" s="1"/>
  <c r="EA66" i="113" s="1"/>
  <c r="EB66" i="113" s="1"/>
  <c r="EC66" i="113" s="1"/>
  <c r="ED66" i="113" s="1"/>
  <c r="EE66" i="113" s="1"/>
  <c r="EF66" i="113" s="1"/>
  <c r="EG66" i="113" s="1"/>
  <c r="EH66" i="113" s="1"/>
  <c r="EI66" i="113" s="1"/>
  <c r="EJ66" i="113" s="1"/>
  <c r="EK66" i="113" s="1"/>
  <c r="EL66" i="113" s="1"/>
  <c r="EM66" i="113" s="1"/>
  <c r="EN66" i="113" s="1"/>
  <c r="EO66" i="113" s="1"/>
  <c r="EP66" i="113" s="1"/>
  <c r="EQ66" i="113" s="1"/>
  <c r="ER66" i="113" s="1"/>
  <c r="ES66" i="113" s="1"/>
  <c r="ET66" i="113" s="1"/>
  <c r="EU66" i="113" s="1"/>
  <c r="EV66" i="113" s="1"/>
  <c r="EW66" i="113" s="1"/>
  <c r="EX66" i="113" s="1"/>
  <c r="EY66" i="113" s="1"/>
  <c r="EZ66" i="113" s="1"/>
  <c r="FA66" i="113" s="1"/>
  <c r="FB66" i="113" s="1"/>
  <c r="FC66" i="113" s="1"/>
  <c r="FD66" i="113" s="1"/>
  <c r="FE66" i="113" s="1"/>
  <c r="FF66" i="113" s="1"/>
  <c r="FG66" i="113" s="1"/>
  <c r="FH66" i="113" s="1"/>
  <c r="FI66" i="113" s="1"/>
  <c r="FJ66" i="113" s="1"/>
  <c r="FK66" i="113" s="1"/>
  <c r="FL66" i="113" s="1"/>
  <c r="FM66" i="113" s="1"/>
  <c r="FN66" i="113" s="1"/>
  <c r="FO66" i="113" s="1"/>
  <c r="FP66" i="113" s="1"/>
  <c r="FQ66" i="113" s="1"/>
  <c r="FR66" i="113" s="1"/>
  <c r="FS66" i="113" s="1"/>
  <c r="FT66" i="113" s="1"/>
  <c r="FU66" i="113" s="1"/>
  <c r="FV66" i="113" s="1"/>
  <c r="FW66" i="113" s="1"/>
  <c r="FX66" i="113" s="1"/>
  <c r="FY66" i="113" s="1"/>
  <c r="FZ66" i="113" s="1"/>
  <c r="GA66" i="113" s="1"/>
  <c r="GB66" i="113" s="1"/>
  <c r="GC66" i="113" s="1"/>
  <c r="GD66" i="113" s="1"/>
  <c r="GE66" i="113" s="1"/>
  <c r="GF66" i="113" s="1"/>
  <c r="GG66" i="113" s="1"/>
  <c r="GH66" i="113" s="1"/>
  <c r="GI66" i="113" s="1"/>
  <c r="GJ66" i="113" s="1"/>
  <c r="GK66" i="113" s="1"/>
  <c r="GL66" i="113" s="1"/>
  <c r="GM66" i="113" s="1"/>
  <c r="GN66" i="113" s="1"/>
  <c r="GO66" i="113" s="1"/>
  <c r="GP66" i="113" s="1"/>
  <c r="GQ66" i="113" s="1"/>
  <c r="GR66" i="113" s="1"/>
  <c r="GS66" i="113" s="1"/>
  <c r="GT66" i="113" s="1"/>
  <c r="GU66" i="113" s="1"/>
  <c r="GV66" i="113" s="1"/>
  <c r="GW66" i="113" s="1"/>
  <c r="GX66" i="113" s="1"/>
  <c r="GY66" i="113" s="1"/>
  <c r="GZ66" i="113" s="1"/>
  <c r="HA66" i="113" s="1"/>
  <c r="HB66" i="113" s="1"/>
  <c r="HC66" i="113" s="1"/>
  <c r="HD66" i="113" s="1"/>
  <c r="HE66" i="113" s="1"/>
  <c r="HF66" i="113" s="1"/>
  <c r="HG66" i="113" s="1"/>
  <c r="HH66" i="113" s="1"/>
  <c r="HI66" i="113" s="1"/>
  <c r="HJ66" i="113" s="1"/>
  <c r="BM2" i="113"/>
  <c r="BL55" i="112" s="1"/>
  <c r="DN19" i="113"/>
  <c r="BO95" i="112" l="1"/>
  <c r="F71" i="114"/>
  <c r="BN67" i="113"/>
  <c r="DO19" i="113"/>
  <c r="DQ17" i="113"/>
  <c r="BL18" i="109"/>
  <c r="BN67" i="112" l="1"/>
  <c r="B68" i="113" s="1"/>
  <c r="BN67" i="115"/>
  <c r="C72" i="114"/>
  <c r="DR17" i="113"/>
  <c r="DP19" i="113"/>
  <c r="BO67" i="113"/>
  <c r="BP67" i="113" s="1"/>
  <c r="BQ67" i="113" s="1"/>
  <c r="BR67" i="113" s="1"/>
  <c r="BS67" i="113" s="1"/>
  <c r="BT67" i="113" s="1"/>
  <c r="BU67" i="113" s="1"/>
  <c r="BV67" i="113" s="1"/>
  <c r="BW67" i="113" s="1"/>
  <c r="BX67" i="113" s="1"/>
  <c r="BY67" i="113" s="1"/>
  <c r="BZ67" i="113" s="1"/>
  <c r="CA67" i="113" s="1"/>
  <c r="CB67" i="113" s="1"/>
  <c r="CC67" i="113" s="1"/>
  <c r="CD67" i="113" s="1"/>
  <c r="CE67" i="113" s="1"/>
  <c r="CF67" i="113" s="1"/>
  <c r="CG67" i="113" s="1"/>
  <c r="CH67" i="113" s="1"/>
  <c r="CI67" i="113" s="1"/>
  <c r="CJ67" i="113" s="1"/>
  <c r="CK67" i="113" s="1"/>
  <c r="CL67" i="113" s="1"/>
  <c r="CM67" i="113" s="1"/>
  <c r="CN67" i="113" s="1"/>
  <c r="CO67" i="113" s="1"/>
  <c r="CP67" i="113" s="1"/>
  <c r="CQ67" i="113" s="1"/>
  <c r="CR67" i="113" s="1"/>
  <c r="CS67" i="113" s="1"/>
  <c r="CT67" i="113" s="1"/>
  <c r="CU67" i="113" s="1"/>
  <c r="CV67" i="113" s="1"/>
  <c r="CW67" i="113" s="1"/>
  <c r="CX67" i="113" s="1"/>
  <c r="CY67" i="113" s="1"/>
  <c r="CZ67" i="113" s="1"/>
  <c r="DA67" i="113" s="1"/>
  <c r="DB67" i="113" s="1"/>
  <c r="DC67" i="113" s="1"/>
  <c r="DD67" i="113" s="1"/>
  <c r="DE67" i="113" s="1"/>
  <c r="DF67" i="113" s="1"/>
  <c r="DG67" i="113" s="1"/>
  <c r="DH67" i="113" s="1"/>
  <c r="DI67" i="113" s="1"/>
  <c r="DJ67" i="113" s="1"/>
  <c r="DK67" i="113" s="1"/>
  <c r="DL67" i="113" s="1"/>
  <c r="DM67" i="113" s="1"/>
  <c r="DN67" i="113" s="1"/>
  <c r="DO67" i="113" s="1"/>
  <c r="DP67" i="113" s="1"/>
  <c r="DQ67" i="113" s="1"/>
  <c r="DR67" i="113" s="1"/>
  <c r="DS67" i="113" s="1"/>
  <c r="DT67" i="113" s="1"/>
  <c r="DU67" i="113" s="1"/>
  <c r="DV67" i="113" s="1"/>
  <c r="DW67" i="113" s="1"/>
  <c r="DX67" i="113" s="1"/>
  <c r="DY67" i="113" s="1"/>
  <c r="DZ67" i="113" s="1"/>
  <c r="EA67" i="113" s="1"/>
  <c r="EB67" i="113" s="1"/>
  <c r="EC67" i="113" s="1"/>
  <c r="ED67" i="113" s="1"/>
  <c r="EE67" i="113" s="1"/>
  <c r="EF67" i="113" s="1"/>
  <c r="EG67" i="113" s="1"/>
  <c r="EH67" i="113" s="1"/>
  <c r="EI67" i="113" s="1"/>
  <c r="EJ67" i="113" s="1"/>
  <c r="EK67" i="113" s="1"/>
  <c r="EL67" i="113" s="1"/>
  <c r="EM67" i="113" s="1"/>
  <c r="EN67" i="113" s="1"/>
  <c r="EO67" i="113" s="1"/>
  <c r="EP67" i="113" s="1"/>
  <c r="EQ67" i="113" s="1"/>
  <c r="ER67" i="113" s="1"/>
  <c r="ES67" i="113" s="1"/>
  <c r="ET67" i="113" s="1"/>
  <c r="EU67" i="113" s="1"/>
  <c r="EV67" i="113" s="1"/>
  <c r="EW67" i="113" s="1"/>
  <c r="EX67" i="113" s="1"/>
  <c r="EY67" i="113" s="1"/>
  <c r="EZ67" i="113" s="1"/>
  <c r="FA67" i="113" s="1"/>
  <c r="FB67" i="113" s="1"/>
  <c r="FC67" i="113" s="1"/>
  <c r="FD67" i="113" s="1"/>
  <c r="FE67" i="113" s="1"/>
  <c r="FF67" i="113" s="1"/>
  <c r="FG67" i="113" s="1"/>
  <c r="FH67" i="113" s="1"/>
  <c r="FI67" i="113" s="1"/>
  <c r="FJ67" i="113" s="1"/>
  <c r="FK67" i="113" s="1"/>
  <c r="FL67" i="113" s="1"/>
  <c r="FM67" i="113" s="1"/>
  <c r="FN67" i="113" s="1"/>
  <c r="FO67" i="113" s="1"/>
  <c r="FP67" i="113" s="1"/>
  <c r="FQ67" i="113" s="1"/>
  <c r="FR67" i="113" s="1"/>
  <c r="FS67" i="113" s="1"/>
  <c r="FT67" i="113" s="1"/>
  <c r="FU67" i="113" s="1"/>
  <c r="FV67" i="113" s="1"/>
  <c r="FW67" i="113" s="1"/>
  <c r="FX67" i="113" s="1"/>
  <c r="FY67" i="113" s="1"/>
  <c r="FZ67" i="113" s="1"/>
  <c r="GA67" i="113" s="1"/>
  <c r="GB67" i="113" s="1"/>
  <c r="GC67" i="113" s="1"/>
  <c r="GD67" i="113" s="1"/>
  <c r="GE67" i="113" s="1"/>
  <c r="GF67" i="113" s="1"/>
  <c r="GG67" i="113" s="1"/>
  <c r="GH67" i="113" s="1"/>
  <c r="GI67" i="113" s="1"/>
  <c r="GJ67" i="113" s="1"/>
  <c r="GK67" i="113" s="1"/>
  <c r="GL67" i="113" s="1"/>
  <c r="GM67" i="113" s="1"/>
  <c r="GN67" i="113" s="1"/>
  <c r="GO67" i="113" s="1"/>
  <c r="GP67" i="113" s="1"/>
  <c r="GQ67" i="113" s="1"/>
  <c r="GR67" i="113" s="1"/>
  <c r="GS67" i="113" s="1"/>
  <c r="GT67" i="113" s="1"/>
  <c r="GU67" i="113" s="1"/>
  <c r="GV67" i="113" s="1"/>
  <c r="GW67" i="113" s="1"/>
  <c r="GX67" i="113" s="1"/>
  <c r="GY67" i="113" s="1"/>
  <c r="GZ67" i="113" s="1"/>
  <c r="HA67" i="113" s="1"/>
  <c r="HB67" i="113" s="1"/>
  <c r="HC67" i="113" s="1"/>
  <c r="HD67" i="113" s="1"/>
  <c r="HE67" i="113" s="1"/>
  <c r="HF67" i="113" s="1"/>
  <c r="HG67" i="113" s="1"/>
  <c r="HH67" i="113" s="1"/>
  <c r="HI67" i="113" s="1"/>
  <c r="HJ67" i="113" s="1"/>
  <c r="BN2" i="113"/>
  <c r="BM55" i="112" s="1"/>
  <c r="BM18" i="109"/>
  <c r="E72" i="114" l="1"/>
  <c r="BP56" i="112"/>
  <c r="BO68" i="113"/>
  <c r="DQ19" i="113"/>
  <c r="DS17" i="113"/>
  <c r="BO67" i="112" l="1"/>
  <c r="B69" i="113" s="1"/>
  <c r="BO67" i="115"/>
  <c r="BP95" i="112"/>
  <c r="F72" i="114"/>
  <c r="DT17" i="113"/>
  <c r="DR19" i="113"/>
  <c r="BP68" i="113"/>
  <c r="BQ68" i="113" s="1"/>
  <c r="BR68" i="113" s="1"/>
  <c r="BS68" i="113" s="1"/>
  <c r="BT68" i="113" s="1"/>
  <c r="BU68" i="113" s="1"/>
  <c r="BV68" i="113" s="1"/>
  <c r="BW68" i="113" s="1"/>
  <c r="BX68" i="113" s="1"/>
  <c r="BY68" i="113" s="1"/>
  <c r="BZ68" i="113" s="1"/>
  <c r="CA68" i="113" s="1"/>
  <c r="CB68" i="113" s="1"/>
  <c r="CC68" i="113" s="1"/>
  <c r="CD68" i="113" s="1"/>
  <c r="CE68" i="113" s="1"/>
  <c r="CF68" i="113" s="1"/>
  <c r="CG68" i="113" s="1"/>
  <c r="CH68" i="113" s="1"/>
  <c r="CI68" i="113" s="1"/>
  <c r="CJ68" i="113" s="1"/>
  <c r="CK68" i="113" s="1"/>
  <c r="CL68" i="113" s="1"/>
  <c r="CM68" i="113" s="1"/>
  <c r="CN68" i="113" s="1"/>
  <c r="CO68" i="113" s="1"/>
  <c r="CP68" i="113" s="1"/>
  <c r="CQ68" i="113" s="1"/>
  <c r="CR68" i="113" s="1"/>
  <c r="CS68" i="113" s="1"/>
  <c r="CT68" i="113" s="1"/>
  <c r="CU68" i="113" s="1"/>
  <c r="CV68" i="113" s="1"/>
  <c r="CW68" i="113" s="1"/>
  <c r="CX68" i="113" s="1"/>
  <c r="CY68" i="113" s="1"/>
  <c r="CZ68" i="113" s="1"/>
  <c r="DA68" i="113" s="1"/>
  <c r="DB68" i="113" s="1"/>
  <c r="DC68" i="113" s="1"/>
  <c r="DD68" i="113" s="1"/>
  <c r="DE68" i="113" s="1"/>
  <c r="DF68" i="113" s="1"/>
  <c r="DG68" i="113" s="1"/>
  <c r="DH68" i="113" s="1"/>
  <c r="DI68" i="113" s="1"/>
  <c r="DJ68" i="113" s="1"/>
  <c r="DK68" i="113" s="1"/>
  <c r="DL68" i="113" s="1"/>
  <c r="DM68" i="113" s="1"/>
  <c r="DN68" i="113" s="1"/>
  <c r="DO68" i="113" s="1"/>
  <c r="DP68" i="113" s="1"/>
  <c r="DQ68" i="113" s="1"/>
  <c r="DR68" i="113" s="1"/>
  <c r="DS68" i="113" s="1"/>
  <c r="DT68" i="113" s="1"/>
  <c r="DU68" i="113" s="1"/>
  <c r="DV68" i="113" s="1"/>
  <c r="DW68" i="113" s="1"/>
  <c r="DX68" i="113" s="1"/>
  <c r="DY68" i="113" s="1"/>
  <c r="DZ68" i="113" s="1"/>
  <c r="EA68" i="113" s="1"/>
  <c r="EB68" i="113" s="1"/>
  <c r="EC68" i="113" s="1"/>
  <c r="ED68" i="113" s="1"/>
  <c r="EE68" i="113" s="1"/>
  <c r="EF68" i="113" s="1"/>
  <c r="EG68" i="113" s="1"/>
  <c r="EH68" i="113" s="1"/>
  <c r="EI68" i="113" s="1"/>
  <c r="EJ68" i="113" s="1"/>
  <c r="EK68" i="113" s="1"/>
  <c r="EL68" i="113" s="1"/>
  <c r="EM68" i="113" s="1"/>
  <c r="EN68" i="113" s="1"/>
  <c r="EO68" i="113" s="1"/>
  <c r="EP68" i="113" s="1"/>
  <c r="EQ68" i="113" s="1"/>
  <c r="ER68" i="113" s="1"/>
  <c r="ES68" i="113" s="1"/>
  <c r="ET68" i="113" s="1"/>
  <c r="EU68" i="113" s="1"/>
  <c r="EV68" i="113" s="1"/>
  <c r="EW68" i="113" s="1"/>
  <c r="EX68" i="113" s="1"/>
  <c r="EY68" i="113" s="1"/>
  <c r="EZ68" i="113" s="1"/>
  <c r="FA68" i="113" s="1"/>
  <c r="FB68" i="113" s="1"/>
  <c r="FC68" i="113" s="1"/>
  <c r="FD68" i="113" s="1"/>
  <c r="FE68" i="113" s="1"/>
  <c r="FF68" i="113" s="1"/>
  <c r="FG68" i="113" s="1"/>
  <c r="FH68" i="113" s="1"/>
  <c r="FI68" i="113" s="1"/>
  <c r="FJ68" i="113" s="1"/>
  <c r="FK68" i="113" s="1"/>
  <c r="FL68" i="113" s="1"/>
  <c r="FM68" i="113" s="1"/>
  <c r="FN68" i="113" s="1"/>
  <c r="FO68" i="113" s="1"/>
  <c r="FP68" i="113" s="1"/>
  <c r="FQ68" i="113" s="1"/>
  <c r="FR68" i="113" s="1"/>
  <c r="FS68" i="113" s="1"/>
  <c r="FT68" i="113" s="1"/>
  <c r="FU68" i="113" s="1"/>
  <c r="FV68" i="113" s="1"/>
  <c r="FW68" i="113" s="1"/>
  <c r="FX68" i="113" s="1"/>
  <c r="FY68" i="113" s="1"/>
  <c r="FZ68" i="113" s="1"/>
  <c r="GA68" i="113" s="1"/>
  <c r="GB68" i="113" s="1"/>
  <c r="GC68" i="113" s="1"/>
  <c r="GD68" i="113" s="1"/>
  <c r="GE68" i="113" s="1"/>
  <c r="GF68" i="113" s="1"/>
  <c r="GG68" i="113" s="1"/>
  <c r="GH68" i="113" s="1"/>
  <c r="GI68" i="113" s="1"/>
  <c r="GJ68" i="113" s="1"/>
  <c r="GK68" i="113" s="1"/>
  <c r="GL68" i="113" s="1"/>
  <c r="GM68" i="113" s="1"/>
  <c r="GN68" i="113" s="1"/>
  <c r="GO68" i="113" s="1"/>
  <c r="GP68" i="113" s="1"/>
  <c r="GQ68" i="113" s="1"/>
  <c r="GR68" i="113" s="1"/>
  <c r="GS68" i="113" s="1"/>
  <c r="GT68" i="113" s="1"/>
  <c r="GU68" i="113" s="1"/>
  <c r="GV68" i="113" s="1"/>
  <c r="GW68" i="113" s="1"/>
  <c r="GX68" i="113" s="1"/>
  <c r="GY68" i="113" s="1"/>
  <c r="GZ68" i="113" s="1"/>
  <c r="HA68" i="113" s="1"/>
  <c r="HB68" i="113" s="1"/>
  <c r="HC68" i="113" s="1"/>
  <c r="HD68" i="113" s="1"/>
  <c r="HE68" i="113" s="1"/>
  <c r="HF68" i="113" s="1"/>
  <c r="HG68" i="113" s="1"/>
  <c r="HH68" i="113" s="1"/>
  <c r="HI68" i="113" s="1"/>
  <c r="HJ68" i="113" s="1"/>
  <c r="BO2" i="113"/>
  <c r="BN55" i="112" s="1"/>
  <c r="C73" i="114" l="1"/>
  <c r="BP69" i="113"/>
  <c r="DS19" i="113"/>
  <c r="DU17" i="113"/>
  <c r="BN18" i="109"/>
  <c r="BP67" i="112" l="1"/>
  <c r="B70" i="113" s="1"/>
  <c r="BP67" i="115"/>
  <c r="E73" i="114"/>
  <c r="BQ56" i="112"/>
  <c r="DV17" i="113"/>
  <c r="DT19" i="113"/>
  <c r="BQ69" i="113"/>
  <c r="BR69" i="113" s="1"/>
  <c r="BS69" i="113" s="1"/>
  <c r="BT69" i="113" s="1"/>
  <c r="BU69" i="113" s="1"/>
  <c r="BV69" i="113" s="1"/>
  <c r="BW69" i="113" s="1"/>
  <c r="BX69" i="113" s="1"/>
  <c r="BY69" i="113" s="1"/>
  <c r="BZ69" i="113" s="1"/>
  <c r="CA69" i="113" s="1"/>
  <c r="CB69" i="113" s="1"/>
  <c r="CC69" i="113" s="1"/>
  <c r="CD69" i="113" s="1"/>
  <c r="CE69" i="113" s="1"/>
  <c r="CF69" i="113" s="1"/>
  <c r="CG69" i="113" s="1"/>
  <c r="CH69" i="113" s="1"/>
  <c r="CI69" i="113" s="1"/>
  <c r="CJ69" i="113" s="1"/>
  <c r="CK69" i="113" s="1"/>
  <c r="CL69" i="113" s="1"/>
  <c r="CM69" i="113" s="1"/>
  <c r="CN69" i="113" s="1"/>
  <c r="CO69" i="113" s="1"/>
  <c r="CP69" i="113" s="1"/>
  <c r="CQ69" i="113" s="1"/>
  <c r="CR69" i="113" s="1"/>
  <c r="CS69" i="113" s="1"/>
  <c r="CT69" i="113" s="1"/>
  <c r="CU69" i="113" s="1"/>
  <c r="CV69" i="113" s="1"/>
  <c r="CW69" i="113" s="1"/>
  <c r="CX69" i="113" s="1"/>
  <c r="CY69" i="113" s="1"/>
  <c r="CZ69" i="113" s="1"/>
  <c r="DA69" i="113" s="1"/>
  <c r="DB69" i="113" s="1"/>
  <c r="DC69" i="113" s="1"/>
  <c r="DD69" i="113" s="1"/>
  <c r="DE69" i="113" s="1"/>
  <c r="DF69" i="113" s="1"/>
  <c r="DG69" i="113" s="1"/>
  <c r="DH69" i="113" s="1"/>
  <c r="DI69" i="113" s="1"/>
  <c r="DJ69" i="113" s="1"/>
  <c r="DK69" i="113" s="1"/>
  <c r="DL69" i="113" s="1"/>
  <c r="DM69" i="113" s="1"/>
  <c r="DN69" i="113" s="1"/>
  <c r="DO69" i="113" s="1"/>
  <c r="DP69" i="113" s="1"/>
  <c r="DQ69" i="113" s="1"/>
  <c r="DR69" i="113" s="1"/>
  <c r="DS69" i="113" s="1"/>
  <c r="DT69" i="113" s="1"/>
  <c r="DU69" i="113" s="1"/>
  <c r="DV69" i="113" s="1"/>
  <c r="DW69" i="113" s="1"/>
  <c r="DX69" i="113" s="1"/>
  <c r="DY69" i="113" s="1"/>
  <c r="DZ69" i="113" s="1"/>
  <c r="EA69" i="113" s="1"/>
  <c r="EB69" i="113" s="1"/>
  <c r="EC69" i="113" s="1"/>
  <c r="ED69" i="113" s="1"/>
  <c r="EE69" i="113" s="1"/>
  <c r="EF69" i="113" s="1"/>
  <c r="EG69" i="113" s="1"/>
  <c r="EH69" i="113" s="1"/>
  <c r="EI69" i="113" s="1"/>
  <c r="EJ69" i="113" s="1"/>
  <c r="EK69" i="113" s="1"/>
  <c r="EL69" i="113" s="1"/>
  <c r="EM69" i="113" s="1"/>
  <c r="EN69" i="113" s="1"/>
  <c r="EO69" i="113" s="1"/>
  <c r="EP69" i="113" s="1"/>
  <c r="EQ69" i="113" s="1"/>
  <c r="ER69" i="113" s="1"/>
  <c r="ES69" i="113" s="1"/>
  <c r="ET69" i="113" s="1"/>
  <c r="EU69" i="113" s="1"/>
  <c r="EV69" i="113" s="1"/>
  <c r="EW69" i="113" s="1"/>
  <c r="EX69" i="113" s="1"/>
  <c r="EY69" i="113" s="1"/>
  <c r="EZ69" i="113" s="1"/>
  <c r="FA69" i="113" s="1"/>
  <c r="FB69" i="113" s="1"/>
  <c r="FC69" i="113" s="1"/>
  <c r="FD69" i="113" s="1"/>
  <c r="FE69" i="113" s="1"/>
  <c r="FF69" i="113" s="1"/>
  <c r="FG69" i="113" s="1"/>
  <c r="FH69" i="113" s="1"/>
  <c r="FI69" i="113" s="1"/>
  <c r="FJ69" i="113" s="1"/>
  <c r="FK69" i="113" s="1"/>
  <c r="FL69" i="113" s="1"/>
  <c r="FM69" i="113" s="1"/>
  <c r="FN69" i="113" s="1"/>
  <c r="FO69" i="113" s="1"/>
  <c r="FP69" i="113" s="1"/>
  <c r="FQ69" i="113" s="1"/>
  <c r="FR69" i="113" s="1"/>
  <c r="FS69" i="113" s="1"/>
  <c r="FT69" i="113" s="1"/>
  <c r="FU69" i="113" s="1"/>
  <c r="FV69" i="113" s="1"/>
  <c r="FW69" i="113" s="1"/>
  <c r="FX69" i="113" s="1"/>
  <c r="FY69" i="113" s="1"/>
  <c r="FZ69" i="113" s="1"/>
  <c r="GA69" i="113" s="1"/>
  <c r="GB69" i="113" s="1"/>
  <c r="GC69" i="113" s="1"/>
  <c r="GD69" i="113" s="1"/>
  <c r="GE69" i="113" s="1"/>
  <c r="GF69" i="113" s="1"/>
  <c r="GG69" i="113" s="1"/>
  <c r="GH69" i="113" s="1"/>
  <c r="GI69" i="113" s="1"/>
  <c r="GJ69" i="113" s="1"/>
  <c r="GK69" i="113" s="1"/>
  <c r="GL69" i="113" s="1"/>
  <c r="GM69" i="113" s="1"/>
  <c r="GN69" i="113" s="1"/>
  <c r="GO69" i="113" s="1"/>
  <c r="GP69" i="113" s="1"/>
  <c r="GQ69" i="113" s="1"/>
  <c r="GR69" i="113" s="1"/>
  <c r="GS69" i="113" s="1"/>
  <c r="GT69" i="113" s="1"/>
  <c r="GU69" i="113" s="1"/>
  <c r="GV69" i="113" s="1"/>
  <c r="GW69" i="113" s="1"/>
  <c r="GX69" i="113" s="1"/>
  <c r="GY69" i="113" s="1"/>
  <c r="GZ69" i="113" s="1"/>
  <c r="HA69" i="113" s="1"/>
  <c r="HB69" i="113" s="1"/>
  <c r="HC69" i="113" s="1"/>
  <c r="HD69" i="113" s="1"/>
  <c r="HE69" i="113" s="1"/>
  <c r="HF69" i="113" s="1"/>
  <c r="HG69" i="113" s="1"/>
  <c r="HH69" i="113" s="1"/>
  <c r="HI69" i="113" s="1"/>
  <c r="HJ69" i="113" s="1"/>
  <c r="BP2" i="113"/>
  <c r="BO55" i="112" s="1"/>
  <c r="BO18" i="109"/>
  <c r="BQ95" i="112" l="1"/>
  <c r="F73" i="114"/>
  <c r="DU19" i="113"/>
  <c r="BQ70" i="113"/>
  <c r="DW17" i="113"/>
  <c r="BQ67" i="112" l="1"/>
  <c r="B71" i="113" s="1"/>
  <c r="BQ67" i="115"/>
  <c r="C74" i="114"/>
  <c r="DX17" i="113"/>
  <c r="BR70" i="113"/>
  <c r="BS70" i="113" s="1"/>
  <c r="BT70" i="113" s="1"/>
  <c r="BU70" i="113" s="1"/>
  <c r="BV70" i="113" s="1"/>
  <c r="BW70" i="113" s="1"/>
  <c r="BX70" i="113" s="1"/>
  <c r="BY70" i="113" s="1"/>
  <c r="BZ70" i="113" s="1"/>
  <c r="CA70" i="113" s="1"/>
  <c r="CB70" i="113" s="1"/>
  <c r="CC70" i="113" s="1"/>
  <c r="CD70" i="113" s="1"/>
  <c r="CE70" i="113" s="1"/>
  <c r="CF70" i="113" s="1"/>
  <c r="CG70" i="113" s="1"/>
  <c r="CH70" i="113" s="1"/>
  <c r="CI70" i="113" s="1"/>
  <c r="CJ70" i="113" s="1"/>
  <c r="CK70" i="113" s="1"/>
  <c r="CL70" i="113" s="1"/>
  <c r="CM70" i="113" s="1"/>
  <c r="CN70" i="113" s="1"/>
  <c r="CO70" i="113" s="1"/>
  <c r="CP70" i="113" s="1"/>
  <c r="CQ70" i="113" s="1"/>
  <c r="CR70" i="113" s="1"/>
  <c r="CS70" i="113" s="1"/>
  <c r="CT70" i="113" s="1"/>
  <c r="CU70" i="113" s="1"/>
  <c r="CV70" i="113" s="1"/>
  <c r="CW70" i="113" s="1"/>
  <c r="CX70" i="113" s="1"/>
  <c r="CY70" i="113" s="1"/>
  <c r="CZ70" i="113" s="1"/>
  <c r="DA70" i="113" s="1"/>
  <c r="DB70" i="113" s="1"/>
  <c r="DC70" i="113" s="1"/>
  <c r="DD70" i="113" s="1"/>
  <c r="DE70" i="113" s="1"/>
  <c r="DF70" i="113" s="1"/>
  <c r="DG70" i="113" s="1"/>
  <c r="DH70" i="113" s="1"/>
  <c r="DI70" i="113" s="1"/>
  <c r="DJ70" i="113" s="1"/>
  <c r="DK70" i="113" s="1"/>
  <c r="DL70" i="113" s="1"/>
  <c r="DM70" i="113" s="1"/>
  <c r="DN70" i="113" s="1"/>
  <c r="DO70" i="113" s="1"/>
  <c r="DP70" i="113" s="1"/>
  <c r="DQ70" i="113" s="1"/>
  <c r="DR70" i="113" s="1"/>
  <c r="DS70" i="113" s="1"/>
  <c r="DT70" i="113" s="1"/>
  <c r="DU70" i="113" s="1"/>
  <c r="DV70" i="113" s="1"/>
  <c r="DW70" i="113" s="1"/>
  <c r="DX70" i="113" s="1"/>
  <c r="DY70" i="113" s="1"/>
  <c r="DZ70" i="113" s="1"/>
  <c r="EA70" i="113" s="1"/>
  <c r="EB70" i="113" s="1"/>
  <c r="EC70" i="113" s="1"/>
  <c r="ED70" i="113" s="1"/>
  <c r="EE70" i="113" s="1"/>
  <c r="EF70" i="113" s="1"/>
  <c r="EG70" i="113" s="1"/>
  <c r="EH70" i="113" s="1"/>
  <c r="EI70" i="113" s="1"/>
  <c r="EJ70" i="113" s="1"/>
  <c r="EK70" i="113" s="1"/>
  <c r="EL70" i="113" s="1"/>
  <c r="EM70" i="113" s="1"/>
  <c r="EN70" i="113" s="1"/>
  <c r="EO70" i="113" s="1"/>
  <c r="EP70" i="113" s="1"/>
  <c r="EQ70" i="113" s="1"/>
  <c r="ER70" i="113" s="1"/>
  <c r="ES70" i="113" s="1"/>
  <c r="ET70" i="113" s="1"/>
  <c r="EU70" i="113" s="1"/>
  <c r="EV70" i="113" s="1"/>
  <c r="EW70" i="113" s="1"/>
  <c r="EX70" i="113" s="1"/>
  <c r="EY70" i="113" s="1"/>
  <c r="EZ70" i="113" s="1"/>
  <c r="FA70" i="113" s="1"/>
  <c r="FB70" i="113" s="1"/>
  <c r="FC70" i="113" s="1"/>
  <c r="FD70" i="113" s="1"/>
  <c r="FE70" i="113" s="1"/>
  <c r="FF70" i="113" s="1"/>
  <c r="FG70" i="113" s="1"/>
  <c r="FH70" i="113" s="1"/>
  <c r="FI70" i="113" s="1"/>
  <c r="FJ70" i="113" s="1"/>
  <c r="FK70" i="113" s="1"/>
  <c r="FL70" i="113" s="1"/>
  <c r="FM70" i="113" s="1"/>
  <c r="FN70" i="113" s="1"/>
  <c r="FO70" i="113" s="1"/>
  <c r="FP70" i="113" s="1"/>
  <c r="FQ70" i="113" s="1"/>
  <c r="FR70" i="113" s="1"/>
  <c r="FS70" i="113" s="1"/>
  <c r="FT70" i="113" s="1"/>
  <c r="FU70" i="113" s="1"/>
  <c r="FV70" i="113" s="1"/>
  <c r="FW70" i="113" s="1"/>
  <c r="FX70" i="113" s="1"/>
  <c r="FY70" i="113" s="1"/>
  <c r="FZ70" i="113" s="1"/>
  <c r="GA70" i="113" s="1"/>
  <c r="GB70" i="113" s="1"/>
  <c r="GC70" i="113" s="1"/>
  <c r="GD70" i="113" s="1"/>
  <c r="GE70" i="113" s="1"/>
  <c r="GF70" i="113" s="1"/>
  <c r="GG70" i="113" s="1"/>
  <c r="GH70" i="113" s="1"/>
  <c r="GI70" i="113" s="1"/>
  <c r="GJ70" i="113" s="1"/>
  <c r="GK70" i="113" s="1"/>
  <c r="GL70" i="113" s="1"/>
  <c r="GM70" i="113" s="1"/>
  <c r="GN70" i="113" s="1"/>
  <c r="GO70" i="113" s="1"/>
  <c r="GP70" i="113" s="1"/>
  <c r="GQ70" i="113" s="1"/>
  <c r="GR70" i="113" s="1"/>
  <c r="GS70" i="113" s="1"/>
  <c r="GT70" i="113" s="1"/>
  <c r="GU70" i="113" s="1"/>
  <c r="GV70" i="113" s="1"/>
  <c r="GW70" i="113" s="1"/>
  <c r="GX70" i="113" s="1"/>
  <c r="GY70" i="113" s="1"/>
  <c r="GZ70" i="113" s="1"/>
  <c r="HA70" i="113" s="1"/>
  <c r="HB70" i="113" s="1"/>
  <c r="HC70" i="113" s="1"/>
  <c r="HD70" i="113" s="1"/>
  <c r="HE70" i="113" s="1"/>
  <c r="HF70" i="113" s="1"/>
  <c r="HG70" i="113" s="1"/>
  <c r="HH70" i="113" s="1"/>
  <c r="HI70" i="113" s="1"/>
  <c r="HJ70" i="113" s="1"/>
  <c r="BQ2" i="113"/>
  <c r="BP55" i="112" s="1"/>
  <c r="DV19" i="113"/>
  <c r="BP18" i="109"/>
  <c r="BR67" i="112" l="1"/>
  <c r="B72" i="113" s="1"/>
  <c r="BR67" i="115"/>
  <c r="E74" i="114"/>
  <c r="BR56" i="112"/>
  <c r="DW19" i="113"/>
  <c r="BR71" i="113"/>
  <c r="DY17" i="113"/>
  <c r="BR95" i="112" l="1"/>
  <c r="F74" i="114"/>
  <c r="DZ17" i="113"/>
  <c r="BS71" i="113"/>
  <c r="BT71" i="113" s="1"/>
  <c r="BU71" i="113" s="1"/>
  <c r="BV71" i="113" s="1"/>
  <c r="BW71" i="113" s="1"/>
  <c r="BX71" i="113" s="1"/>
  <c r="BY71" i="113" s="1"/>
  <c r="BZ71" i="113" s="1"/>
  <c r="CA71" i="113" s="1"/>
  <c r="CB71" i="113" s="1"/>
  <c r="CC71" i="113" s="1"/>
  <c r="CD71" i="113" s="1"/>
  <c r="CE71" i="113" s="1"/>
  <c r="CF71" i="113" s="1"/>
  <c r="CG71" i="113" s="1"/>
  <c r="CH71" i="113" s="1"/>
  <c r="CI71" i="113" s="1"/>
  <c r="CJ71" i="113" s="1"/>
  <c r="CK71" i="113" s="1"/>
  <c r="CL71" i="113" s="1"/>
  <c r="CM71" i="113" s="1"/>
  <c r="CN71" i="113" s="1"/>
  <c r="CO71" i="113" s="1"/>
  <c r="CP71" i="113" s="1"/>
  <c r="CQ71" i="113" s="1"/>
  <c r="CR71" i="113" s="1"/>
  <c r="CS71" i="113" s="1"/>
  <c r="CT71" i="113" s="1"/>
  <c r="CU71" i="113" s="1"/>
  <c r="CV71" i="113" s="1"/>
  <c r="CW71" i="113" s="1"/>
  <c r="CX71" i="113" s="1"/>
  <c r="CY71" i="113" s="1"/>
  <c r="CZ71" i="113" s="1"/>
  <c r="DA71" i="113" s="1"/>
  <c r="DB71" i="113" s="1"/>
  <c r="DC71" i="113" s="1"/>
  <c r="DD71" i="113" s="1"/>
  <c r="DE71" i="113" s="1"/>
  <c r="DF71" i="113" s="1"/>
  <c r="DG71" i="113" s="1"/>
  <c r="DH71" i="113" s="1"/>
  <c r="DI71" i="113" s="1"/>
  <c r="DJ71" i="113" s="1"/>
  <c r="DK71" i="113" s="1"/>
  <c r="DL71" i="113" s="1"/>
  <c r="DM71" i="113" s="1"/>
  <c r="DN71" i="113" s="1"/>
  <c r="DO71" i="113" s="1"/>
  <c r="DP71" i="113" s="1"/>
  <c r="DQ71" i="113" s="1"/>
  <c r="DR71" i="113" s="1"/>
  <c r="DS71" i="113" s="1"/>
  <c r="DT71" i="113" s="1"/>
  <c r="DU71" i="113" s="1"/>
  <c r="DV71" i="113" s="1"/>
  <c r="DW71" i="113" s="1"/>
  <c r="DX71" i="113" s="1"/>
  <c r="DY71" i="113" s="1"/>
  <c r="DZ71" i="113" s="1"/>
  <c r="EA71" i="113" s="1"/>
  <c r="EB71" i="113" s="1"/>
  <c r="EC71" i="113" s="1"/>
  <c r="ED71" i="113" s="1"/>
  <c r="EE71" i="113" s="1"/>
  <c r="EF71" i="113" s="1"/>
  <c r="EG71" i="113" s="1"/>
  <c r="EH71" i="113" s="1"/>
  <c r="EI71" i="113" s="1"/>
  <c r="EJ71" i="113" s="1"/>
  <c r="EK71" i="113" s="1"/>
  <c r="EL71" i="113" s="1"/>
  <c r="EM71" i="113" s="1"/>
  <c r="EN71" i="113" s="1"/>
  <c r="EO71" i="113" s="1"/>
  <c r="EP71" i="113" s="1"/>
  <c r="EQ71" i="113" s="1"/>
  <c r="ER71" i="113" s="1"/>
  <c r="ES71" i="113" s="1"/>
  <c r="ET71" i="113" s="1"/>
  <c r="EU71" i="113" s="1"/>
  <c r="EV71" i="113" s="1"/>
  <c r="EW71" i="113" s="1"/>
  <c r="EX71" i="113" s="1"/>
  <c r="EY71" i="113" s="1"/>
  <c r="EZ71" i="113" s="1"/>
  <c r="FA71" i="113" s="1"/>
  <c r="FB71" i="113" s="1"/>
  <c r="FC71" i="113" s="1"/>
  <c r="FD71" i="113" s="1"/>
  <c r="FE71" i="113" s="1"/>
  <c r="FF71" i="113" s="1"/>
  <c r="FG71" i="113" s="1"/>
  <c r="FH71" i="113" s="1"/>
  <c r="FI71" i="113" s="1"/>
  <c r="FJ71" i="113" s="1"/>
  <c r="FK71" i="113" s="1"/>
  <c r="FL71" i="113" s="1"/>
  <c r="FM71" i="113" s="1"/>
  <c r="FN71" i="113" s="1"/>
  <c r="FO71" i="113" s="1"/>
  <c r="FP71" i="113" s="1"/>
  <c r="FQ71" i="113" s="1"/>
  <c r="FR71" i="113" s="1"/>
  <c r="FS71" i="113" s="1"/>
  <c r="FT71" i="113" s="1"/>
  <c r="FU71" i="113" s="1"/>
  <c r="FV71" i="113" s="1"/>
  <c r="FW71" i="113" s="1"/>
  <c r="FX71" i="113" s="1"/>
  <c r="FY71" i="113" s="1"/>
  <c r="FZ71" i="113" s="1"/>
  <c r="GA71" i="113" s="1"/>
  <c r="GB71" i="113" s="1"/>
  <c r="GC71" i="113" s="1"/>
  <c r="GD71" i="113" s="1"/>
  <c r="GE71" i="113" s="1"/>
  <c r="GF71" i="113" s="1"/>
  <c r="GG71" i="113" s="1"/>
  <c r="GH71" i="113" s="1"/>
  <c r="GI71" i="113" s="1"/>
  <c r="GJ71" i="113" s="1"/>
  <c r="GK71" i="113" s="1"/>
  <c r="GL71" i="113" s="1"/>
  <c r="GM71" i="113" s="1"/>
  <c r="GN71" i="113" s="1"/>
  <c r="GO71" i="113" s="1"/>
  <c r="GP71" i="113" s="1"/>
  <c r="GQ71" i="113" s="1"/>
  <c r="GR71" i="113" s="1"/>
  <c r="GS71" i="113" s="1"/>
  <c r="GT71" i="113" s="1"/>
  <c r="GU71" i="113" s="1"/>
  <c r="GV71" i="113" s="1"/>
  <c r="GW71" i="113" s="1"/>
  <c r="GX71" i="113" s="1"/>
  <c r="GY71" i="113" s="1"/>
  <c r="GZ71" i="113" s="1"/>
  <c r="HA71" i="113" s="1"/>
  <c r="HB71" i="113" s="1"/>
  <c r="HC71" i="113" s="1"/>
  <c r="HD71" i="113" s="1"/>
  <c r="HE71" i="113" s="1"/>
  <c r="HF71" i="113" s="1"/>
  <c r="HG71" i="113" s="1"/>
  <c r="HH71" i="113" s="1"/>
  <c r="HI71" i="113" s="1"/>
  <c r="HJ71" i="113" s="1"/>
  <c r="BR2" i="113"/>
  <c r="BQ55" i="112" s="1"/>
  <c r="BS72" i="113"/>
  <c r="DX19" i="113"/>
  <c r="BS67" i="112" l="1"/>
  <c r="B73" i="113" s="1"/>
  <c r="BS67" i="115"/>
  <c r="C75" i="114"/>
  <c r="DY19" i="113"/>
  <c r="BT72" i="113"/>
  <c r="BU72" i="113" s="1"/>
  <c r="BV72" i="113" s="1"/>
  <c r="BW72" i="113" s="1"/>
  <c r="BX72" i="113" s="1"/>
  <c r="BY72" i="113" s="1"/>
  <c r="BZ72" i="113" s="1"/>
  <c r="CA72" i="113" s="1"/>
  <c r="CB72" i="113" s="1"/>
  <c r="CC72" i="113" s="1"/>
  <c r="CD72" i="113" s="1"/>
  <c r="CE72" i="113" s="1"/>
  <c r="CF72" i="113" s="1"/>
  <c r="CG72" i="113" s="1"/>
  <c r="CH72" i="113" s="1"/>
  <c r="CI72" i="113" s="1"/>
  <c r="CJ72" i="113" s="1"/>
  <c r="CK72" i="113" s="1"/>
  <c r="CL72" i="113" s="1"/>
  <c r="CM72" i="113" s="1"/>
  <c r="CN72" i="113" s="1"/>
  <c r="CO72" i="113" s="1"/>
  <c r="CP72" i="113" s="1"/>
  <c r="CQ72" i="113" s="1"/>
  <c r="CR72" i="113" s="1"/>
  <c r="CS72" i="113" s="1"/>
  <c r="CT72" i="113" s="1"/>
  <c r="CU72" i="113" s="1"/>
  <c r="CV72" i="113" s="1"/>
  <c r="CW72" i="113" s="1"/>
  <c r="CX72" i="113" s="1"/>
  <c r="CY72" i="113" s="1"/>
  <c r="CZ72" i="113" s="1"/>
  <c r="DA72" i="113" s="1"/>
  <c r="DB72" i="113" s="1"/>
  <c r="DC72" i="113" s="1"/>
  <c r="DD72" i="113" s="1"/>
  <c r="DE72" i="113" s="1"/>
  <c r="DF72" i="113" s="1"/>
  <c r="DG72" i="113" s="1"/>
  <c r="DH72" i="113" s="1"/>
  <c r="DI72" i="113" s="1"/>
  <c r="DJ72" i="113" s="1"/>
  <c r="DK72" i="113" s="1"/>
  <c r="DL72" i="113" s="1"/>
  <c r="DM72" i="113" s="1"/>
  <c r="DN72" i="113" s="1"/>
  <c r="DO72" i="113" s="1"/>
  <c r="DP72" i="113" s="1"/>
  <c r="DQ72" i="113" s="1"/>
  <c r="DR72" i="113" s="1"/>
  <c r="DS72" i="113" s="1"/>
  <c r="DT72" i="113" s="1"/>
  <c r="DU72" i="113" s="1"/>
  <c r="DV72" i="113" s="1"/>
  <c r="DW72" i="113" s="1"/>
  <c r="DX72" i="113" s="1"/>
  <c r="DY72" i="113" s="1"/>
  <c r="DZ72" i="113" s="1"/>
  <c r="EA72" i="113" s="1"/>
  <c r="EB72" i="113" s="1"/>
  <c r="EC72" i="113" s="1"/>
  <c r="ED72" i="113" s="1"/>
  <c r="EE72" i="113" s="1"/>
  <c r="EF72" i="113" s="1"/>
  <c r="EG72" i="113" s="1"/>
  <c r="EH72" i="113" s="1"/>
  <c r="EI72" i="113" s="1"/>
  <c r="EJ72" i="113" s="1"/>
  <c r="EK72" i="113" s="1"/>
  <c r="EL72" i="113" s="1"/>
  <c r="EM72" i="113" s="1"/>
  <c r="EN72" i="113" s="1"/>
  <c r="EO72" i="113" s="1"/>
  <c r="EP72" i="113" s="1"/>
  <c r="EQ72" i="113" s="1"/>
  <c r="ER72" i="113" s="1"/>
  <c r="ES72" i="113" s="1"/>
  <c r="ET72" i="113" s="1"/>
  <c r="EU72" i="113" s="1"/>
  <c r="EV72" i="113" s="1"/>
  <c r="EW72" i="113" s="1"/>
  <c r="EX72" i="113" s="1"/>
  <c r="EY72" i="113" s="1"/>
  <c r="EZ72" i="113" s="1"/>
  <c r="FA72" i="113" s="1"/>
  <c r="FB72" i="113" s="1"/>
  <c r="FC72" i="113" s="1"/>
  <c r="FD72" i="113" s="1"/>
  <c r="FE72" i="113" s="1"/>
  <c r="FF72" i="113" s="1"/>
  <c r="FG72" i="113" s="1"/>
  <c r="FH72" i="113" s="1"/>
  <c r="FI72" i="113" s="1"/>
  <c r="FJ72" i="113" s="1"/>
  <c r="FK72" i="113" s="1"/>
  <c r="FL72" i="113" s="1"/>
  <c r="FM72" i="113" s="1"/>
  <c r="FN72" i="113" s="1"/>
  <c r="FO72" i="113" s="1"/>
  <c r="FP72" i="113" s="1"/>
  <c r="FQ72" i="113" s="1"/>
  <c r="FR72" i="113" s="1"/>
  <c r="FS72" i="113" s="1"/>
  <c r="FT72" i="113" s="1"/>
  <c r="FU72" i="113" s="1"/>
  <c r="FV72" i="113" s="1"/>
  <c r="FW72" i="113" s="1"/>
  <c r="FX72" i="113" s="1"/>
  <c r="FY72" i="113" s="1"/>
  <c r="FZ72" i="113" s="1"/>
  <c r="GA72" i="113" s="1"/>
  <c r="GB72" i="113" s="1"/>
  <c r="GC72" i="113" s="1"/>
  <c r="GD72" i="113" s="1"/>
  <c r="GE72" i="113" s="1"/>
  <c r="GF72" i="113" s="1"/>
  <c r="GG72" i="113" s="1"/>
  <c r="GH72" i="113" s="1"/>
  <c r="GI72" i="113" s="1"/>
  <c r="GJ72" i="113" s="1"/>
  <c r="GK72" i="113" s="1"/>
  <c r="GL72" i="113" s="1"/>
  <c r="GM72" i="113" s="1"/>
  <c r="GN72" i="113" s="1"/>
  <c r="GO72" i="113" s="1"/>
  <c r="GP72" i="113" s="1"/>
  <c r="GQ72" i="113" s="1"/>
  <c r="GR72" i="113" s="1"/>
  <c r="GS72" i="113" s="1"/>
  <c r="GT72" i="113" s="1"/>
  <c r="GU72" i="113" s="1"/>
  <c r="GV72" i="113" s="1"/>
  <c r="GW72" i="113" s="1"/>
  <c r="GX72" i="113" s="1"/>
  <c r="GY72" i="113" s="1"/>
  <c r="GZ72" i="113" s="1"/>
  <c r="HA72" i="113" s="1"/>
  <c r="HB72" i="113" s="1"/>
  <c r="HC72" i="113" s="1"/>
  <c r="HD72" i="113" s="1"/>
  <c r="HE72" i="113" s="1"/>
  <c r="HF72" i="113" s="1"/>
  <c r="HG72" i="113" s="1"/>
  <c r="HH72" i="113" s="1"/>
  <c r="HI72" i="113" s="1"/>
  <c r="HJ72" i="113" s="1"/>
  <c r="BS2" i="113"/>
  <c r="BR55" i="112" s="1"/>
  <c r="EA17" i="113"/>
  <c r="BQ18" i="109"/>
  <c r="E75" i="114" l="1"/>
  <c r="BS56" i="112"/>
  <c r="BT73" i="113"/>
  <c r="EB17" i="113"/>
  <c r="DZ19" i="113"/>
  <c r="BR18" i="109"/>
  <c r="BT67" i="112" l="1"/>
  <c r="B74" i="113" s="1"/>
  <c r="BT67" i="115"/>
  <c r="BS95" i="112"/>
  <c r="F75" i="114"/>
  <c r="EA19" i="113"/>
  <c r="EC17" i="113"/>
  <c r="BU73" i="113"/>
  <c r="BV73" i="113" s="1"/>
  <c r="BW73" i="113" s="1"/>
  <c r="BX73" i="113" s="1"/>
  <c r="BY73" i="113" s="1"/>
  <c r="BZ73" i="113" s="1"/>
  <c r="CA73" i="113" s="1"/>
  <c r="CB73" i="113" s="1"/>
  <c r="CC73" i="113" s="1"/>
  <c r="CD73" i="113" s="1"/>
  <c r="CE73" i="113" s="1"/>
  <c r="CF73" i="113" s="1"/>
  <c r="CG73" i="113" s="1"/>
  <c r="CH73" i="113" s="1"/>
  <c r="CI73" i="113" s="1"/>
  <c r="CJ73" i="113" s="1"/>
  <c r="CK73" i="113" s="1"/>
  <c r="CL73" i="113" s="1"/>
  <c r="CM73" i="113" s="1"/>
  <c r="CN73" i="113" s="1"/>
  <c r="CO73" i="113" s="1"/>
  <c r="CP73" i="113" s="1"/>
  <c r="CQ73" i="113" s="1"/>
  <c r="CR73" i="113" s="1"/>
  <c r="CS73" i="113" s="1"/>
  <c r="CT73" i="113" s="1"/>
  <c r="CU73" i="113" s="1"/>
  <c r="CV73" i="113" s="1"/>
  <c r="CW73" i="113" s="1"/>
  <c r="CX73" i="113" s="1"/>
  <c r="CY73" i="113" s="1"/>
  <c r="CZ73" i="113" s="1"/>
  <c r="DA73" i="113" s="1"/>
  <c r="DB73" i="113" s="1"/>
  <c r="DC73" i="113" s="1"/>
  <c r="DD73" i="113" s="1"/>
  <c r="DE73" i="113" s="1"/>
  <c r="DF73" i="113" s="1"/>
  <c r="DG73" i="113" s="1"/>
  <c r="DH73" i="113" s="1"/>
  <c r="DI73" i="113" s="1"/>
  <c r="DJ73" i="113" s="1"/>
  <c r="DK73" i="113" s="1"/>
  <c r="DL73" i="113" s="1"/>
  <c r="DM73" i="113" s="1"/>
  <c r="DN73" i="113" s="1"/>
  <c r="DO73" i="113" s="1"/>
  <c r="DP73" i="113" s="1"/>
  <c r="DQ73" i="113" s="1"/>
  <c r="DR73" i="113" s="1"/>
  <c r="DS73" i="113" s="1"/>
  <c r="DT73" i="113" s="1"/>
  <c r="DU73" i="113" s="1"/>
  <c r="DV73" i="113" s="1"/>
  <c r="DW73" i="113" s="1"/>
  <c r="DX73" i="113" s="1"/>
  <c r="DY73" i="113" s="1"/>
  <c r="DZ73" i="113" s="1"/>
  <c r="EA73" i="113" s="1"/>
  <c r="EB73" i="113" s="1"/>
  <c r="EC73" i="113" s="1"/>
  <c r="ED73" i="113" s="1"/>
  <c r="EE73" i="113" s="1"/>
  <c r="EF73" i="113" s="1"/>
  <c r="EG73" i="113" s="1"/>
  <c r="EH73" i="113" s="1"/>
  <c r="EI73" i="113" s="1"/>
  <c r="EJ73" i="113" s="1"/>
  <c r="EK73" i="113" s="1"/>
  <c r="EL73" i="113" s="1"/>
  <c r="EM73" i="113" s="1"/>
  <c r="EN73" i="113" s="1"/>
  <c r="EO73" i="113" s="1"/>
  <c r="EP73" i="113" s="1"/>
  <c r="EQ73" i="113" s="1"/>
  <c r="ER73" i="113" s="1"/>
  <c r="ES73" i="113" s="1"/>
  <c r="ET73" i="113" s="1"/>
  <c r="EU73" i="113" s="1"/>
  <c r="EV73" i="113" s="1"/>
  <c r="EW73" i="113" s="1"/>
  <c r="EX73" i="113" s="1"/>
  <c r="EY73" i="113" s="1"/>
  <c r="EZ73" i="113" s="1"/>
  <c r="FA73" i="113" s="1"/>
  <c r="FB73" i="113" s="1"/>
  <c r="FC73" i="113" s="1"/>
  <c r="FD73" i="113" s="1"/>
  <c r="FE73" i="113" s="1"/>
  <c r="FF73" i="113" s="1"/>
  <c r="FG73" i="113" s="1"/>
  <c r="FH73" i="113" s="1"/>
  <c r="FI73" i="113" s="1"/>
  <c r="FJ73" i="113" s="1"/>
  <c r="FK73" i="113" s="1"/>
  <c r="FL73" i="113" s="1"/>
  <c r="FM73" i="113" s="1"/>
  <c r="FN73" i="113" s="1"/>
  <c r="FO73" i="113" s="1"/>
  <c r="FP73" i="113" s="1"/>
  <c r="FQ73" i="113" s="1"/>
  <c r="FR73" i="113" s="1"/>
  <c r="FS73" i="113" s="1"/>
  <c r="FT73" i="113" s="1"/>
  <c r="FU73" i="113" s="1"/>
  <c r="FV73" i="113" s="1"/>
  <c r="FW73" i="113" s="1"/>
  <c r="FX73" i="113" s="1"/>
  <c r="FY73" i="113" s="1"/>
  <c r="FZ73" i="113" s="1"/>
  <c r="GA73" i="113" s="1"/>
  <c r="GB73" i="113" s="1"/>
  <c r="GC73" i="113" s="1"/>
  <c r="GD73" i="113" s="1"/>
  <c r="GE73" i="113" s="1"/>
  <c r="GF73" i="113" s="1"/>
  <c r="GG73" i="113" s="1"/>
  <c r="GH73" i="113" s="1"/>
  <c r="GI73" i="113" s="1"/>
  <c r="GJ73" i="113" s="1"/>
  <c r="GK73" i="113" s="1"/>
  <c r="GL73" i="113" s="1"/>
  <c r="GM73" i="113" s="1"/>
  <c r="GN73" i="113" s="1"/>
  <c r="GO73" i="113" s="1"/>
  <c r="GP73" i="113" s="1"/>
  <c r="GQ73" i="113" s="1"/>
  <c r="GR73" i="113" s="1"/>
  <c r="GS73" i="113" s="1"/>
  <c r="GT73" i="113" s="1"/>
  <c r="GU73" i="113" s="1"/>
  <c r="GV73" i="113" s="1"/>
  <c r="GW73" i="113" s="1"/>
  <c r="GX73" i="113" s="1"/>
  <c r="GY73" i="113" s="1"/>
  <c r="GZ73" i="113" s="1"/>
  <c r="HA73" i="113" s="1"/>
  <c r="HB73" i="113" s="1"/>
  <c r="HC73" i="113" s="1"/>
  <c r="HD73" i="113" s="1"/>
  <c r="HE73" i="113" s="1"/>
  <c r="HF73" i="113" s="1"/>
  <c r="HG73" i="113" s="1"/>
  <c r="HH73" i="113" s="1"/>
  <c r="HI73" i="113" s="1"/>
  <c r="HJ73" i="113" s="1"/>
  <c r="BT2" i="113"/>
  <c r="BS55" i="112" s="1"/>
  <c r="C76" i="114" l="1"/>
  <c r="BU74" i="113"/>
  <c r="ED17" i="113"/>
  <c r="EB19" i="113"/>
  <c r="BS18" i="109"/>
  <c r="BU67" i="112" l="1"/>
  <c r="B75" i="113" s="1"/>
  <c r="BU67" i="115"/>
  <c r="E76" i="114"/>
  <c r="BT56" i="112"/>
  <c r="EC19" i="113"/>
  <c r="EE17" i="113"/>
  <c r="BV74" i="113"/>
  <c r="BW74" i="113" s="1"/>
  <c r="BX74" i="113" s="1"/>
  <c r="BY74" i="113" s="1"/>
  <c r="BZ74" i="113" s="1"/>
  <c r="CA74" i="113" s="1"/>
  <c r="CB74" i="113" s="1"/>
  <c r="CC74" i="113" s="1"/>
  <c r="CD74" i="113" s="1"/>
  <c r="CE74" i="113" s="1"/>
  <c r="CF74" i="113" s="1"/>
  <c r="CG74" i="113" s="1"/>
  <c r="CH74" i="113" s="1"/>
  <c r="CI74" i="113" s="1"/>
  <c r="CJ74" i="113" s="1"/>
  <c r="CK74" i="113" s="1"/>
  <c r="CL74" i="113" s="1"/>
  <c r="CM74" i="113" s="1"/>
  <c r="CN74" i="113" s="1"/>
  <c r="CO74" i="113" s="1"/>
  <c r="CP74" i="113" s="1"/>
  <c r="CQ74" i="113" s="1"/>
  <c r="CR74" i="113" s="1"/>
  <c r="CS74" i="113" s="1"/>
  <c r="CT74" i="113" s="1"/>
  <c r="CU74" i="113" s="1"/>
  <c r="CV74" i="113" s="1"/>
  <c r="CW74" i="113" s="1"/>
  <c r="CX74" i="113" s="1"/>
  <c r="CY74" i="113" s="1"/>
  <c r="CZ74" i="113" s="1"/>
  <c r="DA74" i="113" s="1"/>
  <c r="DB74" i="113" s="1"/>
  <c r="DC74" i="113" s="1"/>
  <c r="DD74" i="113" s="1"/>
  <c r="DE74" i="113" s="1"/>
  <c r="DF74" i="113" s="1"/>
  <c r="DG74" i="113" s="1"/>
  <c r="DH74" i="113" s="1"/>
  <c r="DI74" i="113" s="1"/>
  <c r="DJ74" i="113" s="1"/>
  <c r="DK74" i="113" s="1"/>
  <c r="DL74" i="113" s="1"/>
  <c r="DM74" i="113" s="1"/>
  <c r="DN74" i="113" s="1"/>
  <c r="DO74" i="113" s="1"/>
  <c r="DP74" i="113" s="1"/>
  <c r="DQ74" i="113" s="1"/>
  <c r="DR74" i="113" s="1"/>
  <c r="DS74" i="113" s="1"/>
  <c r="DT74" i="113" s="1"/>
  <c r="DU74" i="113" s="1"/>
  <c r="DV74" i="113" s="1"/>
  <c r="DW74" i="113" s="1"/>
  <c r="DX74" i="113" s="1"/>
  <c r="DY74" i="113" s="1"/>
  <c r="DZ74" i="113" s="1"/>
  <c r="EA74" i="113" s="1"/>
  <c r="EB74" i="113" s="1"/>
  <c r="EC74" i="113" s="1"/>
  <c r="ED74" i="113" s="1"/>
  <c r="EE74" i="113" s="1"/>
  <c r="EF74" i="113" s="1"/>
  <c r="EG74" i="113" s="1"/>
  <c r="EH74" i="113" s="1"/>
  <c r="EI74" i="113" s="1"/>
  <c r="EJ74" i="113" s="1"/>
  <c r="EK74" i="113" s="1"/>
  <c r="EL74" i="113" s="1"/>
  <c r="EM74" i="113" s="1"/>
  <c r="EN74" i="113" s="1"/>
  <c r="EO74" i="113" s="1"/>
  <c r="EP74" i="113" s="1"/>
  <c r="EQ74" i="113" s="1"/>
  <c r="ER74" i="113" s="1"/>
  <c r="ES74" i="113" s="1"/>
  <c r="ET74" i="113" s="1"/>
  <c r="EU74" i="113" s="1"/>
  <c r="EV74" i="113" s="1"/>
  <c r="EW74" i="113" s="1"/>
  <c r="EX74" i="113" s="1"/>
  <c r="EY74" i="113" s="1"/>
  <c r="EZ74" i="113" s="1"/>
  <c r="FA74" i="113" s="1"/>
  <c r="FB74" i="113" s="1"/>
  <c r="FC74" i="113" s="1"/>
  <c r="FD74" i="113" s="1"/>
  <c r="FE74" i="113" s="1"/>
  <c r="FF74" i="113" s="1"/>
  <c r="FG74" i="113" s="1"/>
  <c r="FH74" i="113" s="1"/>
  <c r="FI74" i="113" s="1"/>
  <c r="FJ74" i="113" s="1"/>
  <c r="FK74" i="113" s="1"/>
  <c r="FL74" i="113" s="1"/>
  <c r="FM74" i="113" s="1"/>
  <c r="FN74" i="113" s="1"/>
  <c r="FO74" i="113" s="1"/>
  <c r="FP74" i="113" s="1"/>
  <c r="FQ74" i="113" s="1"/>
  <c r="FR74" i="113" s="1"/>
  <c r="FS74" i="113" s="1"/>
  <c r="FT74" i="113" s="1"/>
  <c r="FU74" i="113" s="1"/>
  <c r="FV74" i="113" s="1"/>
  <c r="FW74" i="113" s="1"/>
  <c r="FX74" i="113" s="1"/>
  <c r="FY74" i="113" s="1"/>
  <c r="FZ74" i="113" s="1"/>
  <c r="GA74" i="113" s="1"/>
  <c r="GB74" i="113" s="1"/>
  <c r="GC74" i="113" s="1"/>
  <c r="GD74" i="113" s="1"/>
  <c r="GE74" i="113" s="1"/>
  <c r="GF74" i="113" s="1"/>
  <c r="GG74" i="113" s="1"/>
  <c r="GH74" i="113" s="1"/>
  <c r="GI74" i="113" s="1"/>
  <c r="GJ74" i="113" s="1"/>
  <c r="GK74" i="113" s="1"/>
  <c r="GL74" i="113" s="1"/>
  <c r="GM74" i="113" s="1"/>
  <c r="GN74" i="113" s="1"/>
  <c r="GO74" i="113" s="1"/>
  <c r="GP74" i="113" s="1"/>
  <c r="GQ74" i="113" s="1"/>
  <c r="GR74" i="113" s="1"/>
  <c r="GS74" i="113" s="1"/>
  <c r="GT74" i="113" s="1"/>
  <c r="GU74" i="113" s="1"/>
  <c r="GV74" i="113" s="1"/>
  <c r="GW74" i="113" s="1"/>
  <c r="GX74" i="113" s="1"/>
  <c r="GY74" i="113" s="1"/>
  <c r="GZ74" i="113" s="1"/>
  <c r="HA74" i="113" s="1"/>
  <c r="HB74" i="113" s="1"/>
  <c r="HC74" i="113" s="1"/>
  <c r="HD74" i="113" s="1"/>
  <c r="HE74" i="113" s="1"/>
  <c r="HF74" i="113" s="1"/>
  <c r="HG74" i="113" s="1"/>
  <c r="HH74" i="113" s="1"/>
  <c r="HI74" i="113" s="1"/>
  <c r="HJ74" i="113" s="1"/>
  <c r="BU2" i="113"/>
  <c r="BT55" i="112" s="1"/>
  <c r="BT18" i="109"/>
  <c r="BV67" i="112" l="1"/>
  <c r="B76" i="113" s="1"/>
  <c r="BV67" i="115"/>
  <c r="BT95" i="112"/>
  <c r="F76" i="114"/>
  <c r="BV75" i="113"/>
  <c r="EF17" i="113"/>
  <c r="ED19" i="113"/>
  <c r="C77" i="114" l="1"/>
  <c r="EE19" i="113"/>
  <c r="EG17" i="113"/>
  <c r="BW75" i="113"/>
  <c r="BX75" i="113" s="1"/>
  <c r="BY75" i="113" s="1"/>
  <c r="BZ75" i="113" s="1"/>
  <c r="CA75" i="113" s="1"/>
  <c r="CB75" i="113" s="1"/>
  <c r="CC75" i="113" s="1"/>
  <c r="CD75" i="113" s="1"/>
  <c r="CE75" i="113" s="1"/>
  <c r="CF75" i="113" s="1"/>
  <c r="CG75" i="113" s="1"/>
  <c r="CH75" i="113" s="1"/>
  <c r="CI75" i="113" s="1"/>
  <c r="CJ75" i="113" s="1"/>
  <c r="CK75" i="113" s="1"/>
  <c r="CL75" i="113" s="1"/>
  <c r="CM75" i="113" s="1"/>
  <c r="CN75" i="113" s="1"/>
  <c r="CO75" i="113" s="1"/>
  <c r="CP75" i="113" s="1"/>
  <c r="CQ75" i="113" s="1"/>
  <c r="CR75" i="113" s="1"/>
  <c r="CS75" i="113" s="1"/>
  <c r="CT75" i="113" s="1"/>
  <c r="CU75" i="113" s="1"/>
  <c r="CV75" i="113" s="1"/>
  <c r="CW75" i="113" s="1"/>
  <c r="CX75" i="113" s="1"/>
  <c r="CY75" i="113" s="1"/>
  <c r="CZ75" i="113" s="1"/>
  <c r="DA75" i="113" s="1"/>
  <c r="DB75" i="113" s="1"/>
  <c r="DC75" i="113" s="1"/>
  <c r="DD75" i="113" s="1"/>
  <c r="DE75" i="113" s="1"/>
  <c r="DF75" i="113" s="1"/>
  <c r="DG75" i="113" s="1"/>
  <c r="DH75" i="113" s="1"/>
  <c r="DI75" i="113" s="1"/>
  <c r="DJ75" i="113" s="1"/>
  <c r="DK75" i="113" s="1"/>
  <c r="DL75" i="113" s="1"/>
  <c r="DM75" i="113" s="1"/>
  <c r="DN75" i="113" s="1"/>
  <c r="DO75" i="113" s="1"/>
  <c r="DP75" i="113" s="1"/>
  <c r="DQ75" i="113" s="1"/>
  <c r="DR75" i="113" s="1"/>
  <c r="DS75" i="113" s="1"/>
  <c r="DT75" i="113" s="1"/>
  <c r="DU75" i="113" s="1"/>
  <c r="DV75" i="113" s="1"/>
  <c r="DW75" i="113" s="1"/>
  <c r="DX75" i="113" s="1"/>
  <c r="DY75" i="113" s="1"/>
  <c r="DZ75" i="113" s="1"/>
  <c r="EA75" i="113" s="1"/>
  <c r="EB75" i="113" s="1"/>
  <c r="EC75" i="113" s="1"/>
  <c r="ED75" i="113" s="1"/>
  <c r="EE75" i="113" s="1"/>
  <c r="EF75" i="113" s="1"/>
  <c r="EG75" i="113" s="1"/>
  <c r="EH75" i="113" s="1"/>
  <c r="EI75" i="113" s="1"/>
  <c r="EJ75" i="113" s="1"/>
  <c r="EK75" i="113" s="1"/>
  <c r="EL75" i="113" s="1"/>
  <c r="EM75" i="113" s="1"/>
  <c r="EN75" i="113" s="1"/>
  <c r="EO75" i="113" s="1"/>
  <c r="EP75" i="113" s="1"/>
  <c r="EQ75" i="113" s="1"/>
  <c r="ER75" i="113" s="1"/>
  <c r="ES75" i="113" s="1"/>
  <c r="ET75" i="113" s="1"/>
  <c r="EU75" i="113" s="1"/>
  <c r="EV75" i="113" s="1"/>
  <c r="EW75" i="113" s="1"/>
  <c r="EX75" i="113" s="1"/>
  <c r="EY75" i="113" s="1"/>
  <c r="EZ75" i="113" s="1"/>
  <c r="FA75" i="113" s="1"/>
  <c r="FB75" i="113" s="1"/>
  <c r="FC75" i="113" s="1"/>
  <c r="FD75" i="113" s="1"/>
  <c r="FE75" i="113" s="1"/>
  <c r="FF75" i="113" s="1"/>
  <c r="FG75" i="113" s="1"/>
  <c r="FH75" i="113" s="1"/>
  <c r="FI75" i="113" s="1"/>
  <c r="FJ75" i="113" s="1"/>
  <c r="FK75" i="113" s="1"/>
  <c r="FL75" i="113" s="1"/>
  <c r="FM75" i="113" s="1"/>
  <c r="FN75" i="113" s="1"/>
  <c r="FO75" i="113" s="1"/>
  <c r="FP75" i="113" s="1"/>
  <c r="FQ75" i="113" s="1"/>
  <c r="FR75" i="113" s="1"/>
  <c r="FS75" i="113" s="1"/>
  <c r="FT75" i="113" s="1"/>
  <c r="FU75" i="113" s="1"/>
  <c r="FV75" i="113" s="1"/>
  <c r="FW75" i="113" s="1"/>
  <c r="FX75" i="113" s="1"/>
  <c r="FY75" i="113" s="1"/>
  <c r="FZ75" i="113" s="1"/>
  <c r="GA75" i="113" s="1"/>
  <c r="GB75" i="113" s="1"/>
  <c r="GC75" i="113" s="1"/>
  <c r="GD75" i="113" s="1"/>
  <c r="GE75" i="113" s="1"/>
  <c r="GF75" i="113" s="1"/>
  <c r="GG75" i="113" s="1"/>
  <c r="GH75" i="113" s="1"/>
  <c r="GI75" i="113" s="1"/>
  <c r="GJ75" i="113" s="1"/>
  <c r="GK75" i="113" s="1"/>
  <c r="GL75" i="113" s="1"/>
  <c r="GM75" i="113" s="1"/>
  <c r="GN75" i="113" s="1"/>
  <c r="GO75" i="113" s="1"/>
  <c r="GP75" i="113" s="1"/>
  <c r="GQ75" i="113" s="1"/>
  <c r="GR75" i="113" s="1"/>
  <c r="GS75" i="113" s="1"/>
  <c r="GT75" i="113" s="1"/>
  <c r="GU75" i="113" s="1"/>
  <c r="GV75" i="113" s="1"/>
  <c r="GW75" i="113" s="1"/>
  <c r="GX75" i="113" s="1"/>
  <c r="GY75" i="113" s="1"/>
  <c r="GZ75" i="113" s="1"/>
  <c r="HA75" i="113" s="1"/>
  <c r="HB75" i="113" s="1"/>
  <c r="HC75" i="113" s="1"/>
  <c r="HD75" i="113" s="1"/>
  <c r="HE75" i="113" s="1"/>
  <c r="HF75" i="113" s="1"/>
  <c r="HG75" i="113" s="1"/>
  <c r="HH75" i="113" s="1"/>
  <c r="HI75" i="113" s="1"/>
  <c r="HJ75" i="113" s="1"/>
  <c r="BV2" i="113"/>
  <c r="BU55" i="112" s="1"/>
  <c r="BW76" i="113"/>
  <c r="BW67" i="112" l="1"/>
  <c r="B77" i="113" s="1"/>
  <c r="BW67" i="115"/>
  <c r="E77" i="114"/>
  <c r="BU56" i="112"/>
  <c r="BX76" i="113"/>
  <c r="BY76" i="113" s="1"/>
  <c r="BZ76" i="113" s="1"/>
  <c r="CA76" i="113" s="1"/>
  <c r="CB76" i="113" s="1"/>
  <c r="CC76" i="113" s="1"/>
  <c r="CD76" i="113" s="1"/>
  <c r="CE76" i="113" s="1"/>
  <c r="CF76" i="113" s="1"/>
  <c r="CG76" i="113" s="1"/>
  <c r="CH76" i="113" s="1"/>
  <c r="CI76" i="113" s="1"/>
  <c r="CJ76" i="113" s="1"/>
  <c r="CK76" i="113" s="1"/>
  <c r="CL76" i="113" s="1"/>
  <c r="CM76" i="113" s="1"/>
  <c r="CN76" i="113" s="1"/>
  <c r="CO76" i="113" s="1"/>
  <c r="CP76" i="113" s="1"/>
  <c r="CQ76" i="113" s="1"/>
  <c r="CR76" i="113" s="1"/>
  <c r="CS76" i="113" s="1"/>
  <c r="CT76" i="113" s="1"/>
  <c r="CU76" i="113" s="1"/>
  <c r="CV76" i="113" s="1"/>
  <c r="CW76" i="113" s="1"/>
  <c r="CX76" i="113" s="1"/>
  <c r="CY76" i="113" s="1"/>
  <c r="CZ76" i="113" s="1"/>
  <c r="DA76" i="113" s="1"/>
  <c r="DB76" i="113" s="1"/>
  <c r="DC76" i="113" s="1"/>
  <c r="DD76" i="113" s="1"/>
  <c r="DE76" i="113" s="1"/>
  <c r="DF76" i="113" s="1"/>
  <c r="DG76" i="113" s="1"/>
  <c r="DH76" i="113" s="1"/>
  <c r="DI76" i="113" s="1"/>
  <c r="DJ76" i="113" s="1"/>
  <c r="DK76" i="113" s="1"/>
  <c r="DL76" i="113" s="1"/>
  <c r="DM76" i="113" s="1"/>
  <c r="DN76" i="113" s="1"/>
  <c r="DO76" i="113" s="1"/>
  <c r="DP76" i="113" s="1"/>
  <c r="DQ76" i="113" s="1"/>
  <c r="DR76" i="113" s="1"/>
  <c r="DS76" i="113" s="1"/>
  <c r="DT76" i="113" s="1"/>
  <c r="DU76" i="113" s="1"/>
  <c r="DV76" i="113" s="1"/>
  <c r="DW76" i="113" s="1"/>
  <c r="DX76" i="113" s="1"/>
  <c r="DY76" i="113" s="1"/>
  <c r="DZ76" i="113" s="1"/>
  <c r="EA76" i="113" s="1"/>
  <c r="EB76" i="113" s="1"/>
  <c r="EC76" i="113" s="1"/>
  <c r="ED76" i="113" s="1"/>
  <c r="EE76" i="113" s="1"/>
  <c r="EF76" i="113" s="1"/>
  <c r="EG76" i="113" s="1"/>
  <c r="EH76" i="113" s="1"/>
  <c r="EI76" i="113" s="1"/>
  <c r="EJ76" i="113" s="1"/>
  <c r="EK76" i="113" s="1"/>
  <c r="EL76" i="113" s="1"/>
  <c r="EM76" i="113" s="1"/>
  <c r="EN76" i="113" s="1"/>
  <c r="EO76" i="113" s="1"/>
  <c r="EP76" i="113" s="1"/>
  <c r="EQ76" i="113" s="1"/>
  <c r="ER76" i="113" s="1"/>
  <c r="ES76" i="113" s="1"/>
  <c r="ET76" i="113" s="1"/>
  <c r="EU76" i="113" s="1"/>
  <c r="EV76" i="113" s="1"/>
  <c r="EW76" i="113" s="1"/>
  <c r="EX76" i="113" s="1"/>
  <c r="EY76" i="113" s="1"/>
  <c r="EZ76" i="113" s="1"/>
  <c r="FA76" i="113" s="1"/>
  <c r="FB76" i="113" s="1"/>
  <c r="FC76" i="113" s="1"/>
  <c r="FD76" i="113" s="1"/>
  <c r="FE76" i="113" s="1"/>
  <c r="FF76" i="113" s="1"/>
  <c r="FG76" i="113" s="1"/>
  <c r="FH76" i="113" s="1"/>
  <c r="FI76" i="113" s="1"/>
  <c r="FJ76" i="113" s="1"/>
  <c r="FK76" i="113" s="1"/>
  <c r="FL76" i="113" s="1"/>
  <c r="FM76" i="113" s="1"/>
  <c r="FN76" i="113" s="1"/>
  <c r="FO76" i="113" s="1"/>
  <c r="FP76" i="113" s="1"/>
  <c r="FQ76" i="113" s="1"/>
  <c r="FR76" i="113" s="1"/>
  <c r="FS76" i="113" s="1"/>
  <c r="FT76" i="113" s="1"/>
  <c r="FU76" i="113" s="1"/>
  <c r="FV76" i="113" s="1"/>
  <c r="FW76" i="113" s="1"/>
  <c r="FX76" i="113" s="1"/>
  <c r="FY76" i="113" s="1"/>
  <c r="FZ76" i="113" s="1"/>
  <c r="GA76" i="113" s="1"/>
  <c r="GB76" i="113" s="1"/>
  <c r="GC76" i="113" s="1"/>
  <c r="GD76" i="113" s="1"/>
  <c r="GE76" i="113" s="1"/>
  <c r="GF76" i="113" s="1"/>
  <c r="GG76" i="113" s="1"/>
  <c r="GH76" i="113" s="1"/>
  <c r="GI76" i="113" s="1"/>
  <c r="GJ76" i="113" s="1"/>
  <c r="GK76" i="113" s="1"/>
  <c r="GL76" i="113" s="1"/>
  <c r="GM76" i="113" s="1"/>
  <c r="GN76" i="113" s="1"/>
  <c r="GO76" i="113" s="1"/>
  <c r="GP76" i="113" s="1"/>
  <c r="GQ76" i="113" s="1"/>
  <c r="GR76" i="113" s="1"/>
  <c r="GS76" i="113" s="1"/>
  <c r="GT76" i="113" s="1"/>
  <c r="GU76" i="113" s="1"/>
  <c r="GV76" i="113" s="1"/>
  <c r="GW76" i="113" s="1"/>
  <c r="GX76" i="113" s="1"/>
  <c r="GY76" i="113" s="1"/>
  <c r="GZ76" i="113" s="1"/>
  <c r="HA76" i="113" s="1"/>
  <c r="HB76" i="113" s="1"/>
  <c r="HC76" i="113" s="1"/>
  <c r="HD76" i="113" s="1"/>
  <c r="HE76" i="113" s="1"/>
  <c r="HF76" i="113" s="1"/>
  <c r="HG76" i="113" s="1"/>
  <c r="HH76" i="113" s="1"/>
  <c r="HI76" i="113" s="1"/>
  <c r="HJ76" i="113" s="1"/>
  <c r="BW2" i="113"/>
  <c r="BV55" i="112" s="1"/>
  <c r="EH17" i="113"/>
  <c r="EF19" i="113"/>
  <c r="BU18" i="109"/>
  <c r="BU95" i="112" l="1"/>
  <c r="F77" i="114"/>
  <c r="BX77" i="113"/>
  <c r="EG19" i="113"/>
  <c r="EI17" i="113"/>
  <c r="BV18" i="109"/>
  <c r="BX67" i="112" l="1"/>
  <c r="B78" i="113" s="1"/>
  <c r="BX67" i="115"/>
  <c r="C78" i="114"/>
  <c r="EJ17" i="113"/>
  <c r="EH19" i="113"/>
  <c r="BY77" i="113"/>
  <c r="BZ77" i="113" s="1"/>
  <c r="CA77" i="113" s="1"/>
  <c r="CB77" i="113" s="1"/>
  <c r="CC77" i="113" s="1"/>
  <c r="CD77" i="113" s="1"/>
  <c r="CE77" i="113" s="1"/>
  <c r="CF77" i="113" s="1"/>
  <c r="CG77" i="113" s="1"/>
  <c r="CH77" i="113" s="1"/>
  <c r="CI77" i="113" s="1"/>
  <c r="CJ77" i="113" s="1"/>
  <c r="CK77" i="113" s="1"/>
  <c r="CL77" i="113" s="1"/>
  <c r="CM77" i="113" s="1"/>
  <c r="CN77" i="113" s="1"/>
  <c r="CO77" i="113" s="1"/>
  <c r="CP77" i="113" s="1"/>
  <c r="CQ77" i="113" s="1"/>
  <c r="CR77" i="113" s="1"/>
  <c r="CS77" i="113" s="1"/>
  <c r="CT77" i="113" s="1"/>
  <c r="CU77" i="113" s="1"/>
  <c r="CV77" i="113" s="1"/>
  <c r="CW77" i="113" s="1"/>
  <c r="CX77" i="113" s="1"/>
  <c r="CY77" i="113" s="1"/>
  <c r="CZ77" i="113" s="1"/>
  <c r="DA77" i="113" s="1"/>
  <c r="DB77" i="113" s="1"/>
  <c r="DC77" i="113" s="1"/>
  <c r="DD77" i="113" s="1"/>
  <c r="DE77" i="113" s="1"/>
  <c r="DF77" i="113" s="1"/>
  <c r="DG77" i="113" s="1"/>
  <c r="DH77" i="113" s="1"/>
  <c r="DI77" i="113" s="1"/>
  <c r="DJ77" i="113" s="1"/>
  <c r="DK77" i="113" s="1"/>
  <c r="DL77" i="113" s="1"/>
  <c r="DM77" i="113" s="1"/>
  <c r="DN77" i="113" s="1"/>
  <c r="DO77" i="113" s="1"/>
  <c r="DP77" i="113" s="1"/>
  <c r="DQ77" i="113" s="1"/>
  <c r="DR77" i="113" s="1"/>
  <c r="DS77" i="113" s="1"/>
  <c r="DT77" i="113" s="1"/>
  <c r="DU77" i="113" s="1"/>
  <c r="DV77" i="113" s="1"/>
  <c r="DW77" i="113" s="1"/>
  <c r="DX77" i="113" s="1"/>
  <c r="DY77" i="113" s="1"/>
  <c r="DZ77" i="113" s="1"/>
  <c r="EA77" i="113" s="1"/>
  <c r="EB77" i="113" s="1"/>
  <c r="EC77" i="113" s="1"/>
  <c r="ED77" i="113" s="1"/>
  <c r="EE77" i="113" s="1"/>
  <c r="EF77" i="113" s="1"/>
  <c r="EG77" i="113" s="1"/>
  <c r="EH77" i="113" s="1"/>
  <c r="EI77" i="113" s="1"/>
  <c r="EJ77" i="113" s="1"/>
  <c r="EK77" i="113" s="1"/>
  <c r="EL77" i="113" s="1"/>
  <c r="EM77" i="113" s="1"/>
  <c r="EN77" i="113" s="1"/>
  <c r="EO77" i="113" s="1"/>
  <c r="EP77" i="113" s="1"/>
  <c r="EQ77" i="113" s="1"/>
  <c r="ER77" i="113" s="1"/>
  <c r="ES77" i="113" s="1"/>
  <c r="ET77" i="113" s="1"/>
  <c r="EU77" i="113" s="1"/>
  <c r="EV77" i="113" s="1"/>
  <c r="EW77" i="113" s="1"/>
  <c r="EX77" i="113" s="1"/>
  <c r="EY77" i="113" s="1"/>
  <c r="EZ77" i="113" s="1"/>
  <c r="FA77" i="113" s="1"/>
  <c r="FB77" i="113" s="1"/>
  <c r="FC77" i="113" s="1"/>
  <c r="FD77" i="113" s="1"/>
  <c r="FE77" i="113" s="1"/>
  <c r="FF77" i="113" s="1"/>
  <c r="FG77" i="113" s="1"/>
  <c r="FH77" i="113" s="1"/>
  <c r="FI77" i="113" s="1"/>
  <c r="FJ77" i="113" s="1"/>
  <c r="FK77" i="113" s="1"/>
  <c r="FL77" i="113" s="1"/>
  <c r="FM77" i="113" s="1"/>
  <c r="FN77" i="113" s="1"/>
  <c r="FO77" i="113" s="1"/>
  <c r="FP77" i="113" s="1"/>
  <c r="FQ77" i="113" s="1"/>
  <c r="FR77" i="113" s="1"/>
  <c r="FS77" i="113" s="1"/>
  <c r="FT77" i="113" s="1"/>
  <c r="FU77" i="113" s="1"/>
  <c r="FV77" i="113" s="1"/>
  <c r="FW77" i="113" s="1"/>
  <c r="FX77" i="113" s="1"/>
  <c r="FY77" i="113" s="1"/>
  <c r="FZ77" i="113" s="1"/>
  <c r="GA77" i="113" s="1"/>
  <c r="GB77" i="113" s="1"/>
  <c r="GC77" i="113" s="1"/>
  <c r="GD77" i="113" s="1"/>
  <c r="GE77" i="113" s="1"/>
  <c r="GF77" i="113" s="1"/>
  <c r="GG77" i="113" s="1"/>
  <c r="GH77" i="113" s="1"/>
  <c r="GI77" i="113" s="1"/>
  <c r="GJ77" i="113" s="1"/>
  <c r="GK77" i="113" s="1"/>
  <c r="GL77" i="113" s="1"/>
  <c r="GM77" i="113" s="1"/>
  <c r="GN77" i="113" s="1"/>
  <c r="GO77" i="113" s="1"/>
  <c r="GP77" i="113" s="1"/>
  <c r="GQ77" i="113" s="1"/>
  <c r="GR77" i="113" s="1"/>
  <c r="GS77" i="113" s="1"/>
  <c r="GT77" i="113" s="1"/>
  <c r="GU77" i="113" s="1"/>
  <c r="GV77" i="113" s="1"/>
  <c r="GW77" i="113" s="1"/>
  <c r="GX77" i="113" s="1"/>
  <c r="GY77" i="113" s="1"/>
  <c r="GZ77" i="113" s="1"/>
  <c r="HA77" i="113" s="1"/>
  <c r="HB77" i="113" s="1"/>
  <c r="HC77" i="113" s="1"/>
  <c r="HD77" i="113" s="1"/>
  <c r="HE77" i="113" s="1"/>
  <c r="HF77" i="113" s="1"/>
  <c r="HG77" i="113" s="1"/>
  <c r="HH77" i="113" s="1"/>
  <c r="HI77" i="113" s="1"/>
  <c r="HJ77" i="113" s="1"/>
  <c r="BX2" i="113"/>
  <c r="BW55" i="112" s="1"/>
  <c r="E78" i="114" l="1"/>
  <c r="BV56" i="112"/>
  <c r="EI19" i="113"/>
  <c r="BY78" i="113"/>
  <c r="EK17" i="113"/>
  <c r="BW18" i="109"/>
  <c r="BY67" i="112" l="1"/>
  <c r="B79" i="113" s="1"/>
  <c r="BY67" i="115"/>
  <c r="BV95" i="112"/>
  <c r="F78" i="114"/>
  <c r="EL17" i="113"/>
  <c r="BZ78" i="113"/>
  <c r="CA78" i="113" s="1"/>
  <c r="CB78" i="113" s="1"/>
  <c r="CC78" i="113" s="1"/>
  <c r="CD78" i="113" s="1"/>
  <c r="CE78" i="113" s="1"/>
  <c r="CF78" i="113" s="1"/>
  <c r="CG78" i="113" s="1"/>
  <c r="CH78" i="113" s="1"/>
  <c r="CI78" i="113" s="1"/>
  <c r="CJ78" i="113" s="1"/>
  <c r="CK78" i="113" s="1"/>
  <c r="CL78" i="113" s="1"/>
  <c r="CM78" i="113" s="1"/>
  <c r="CN78" i="113" s="1"/>
  <c r="CO78" i="113" s="1"/>
  <c r="CP78" i="113" s="1"/>
  <c r="CQ78" i="113" s="1"/>
  <c r="CR78" i="113" s="1"/>
  <c r="CS78" i="113" s="1"/>
  <c r="CT78" i="113" s="1"/>
  <c r="CU78" i="113" s="1"/>
  <c r="CV78" i="113" s="1"/>
  <c r="CW78" i="113" s="1"/>
  <c r="CX78" i="113" s="1"/>
  <c r="CY78" i="113" s="1"/>
  <c r="CZ78" i="113" s="1"/>
  <c r="DA78" i="113" s="1"/>
  <c r="DB78" i="113" s="1"/>
  <c r="DC78" i="113" s="1"/>
  <c r="DD78" i="113" s="1"/>
  <c r="DE78" i="113" s="1"/>
  <c r="DF78" i="113" s="1"/>
  <c r="DG78" i="113" s="1"/>
  <c r="DH78" i="113" s="1"/>
  <c r="DI78" i="113" s="1"/>
  <c r="DJ78" i="113" s="1"/>
  <c r="DK78" i="113" s="1"/>
  <c r="DL78" i="113" s="1"/>
  <c r="DM78" i="113" s="1"/>
  <c r="DN78" i="113" s="1"/>
  <c r="DO78" i="113" s="1"/>
  <c r="DP78" i="113" s="1"/>
  <c r="DQ78" i="113" s="1"/>
  <c r="DR78" i="113" s="1"/>
  <c r="DS78" i="113" s="1"/>
  <c r="DT78" i="113" s="1"/>
  <c r="DU78" i="113" s="1"/>
  <c r="DV78" i="113" s="1"/>
  <c r="DW78" i="113" s="1"/>
  <c r="DX78" i="113" s="1"/>
  <c r="DY78" i="113" s="1"/>
  <c r="DZ78" i="113" s="1"/>
  <c r="EA78" i="113" s="1"/>
  <c r="EB78" i="113" s="1"/>
  <c r="EC78" i="113" s="1"/>
  <c r="ED78" i="113" s="1"/>
  <c r="EE78" i="113" s="1"/>
  <c r="EF78" i="113" s="1"/>
  <c r="EG78" i="113" s="1"/>
  <c r="EH78" i="113" s="1"/>
  <c r="EI78" i="113" s="1"/>
  <c r="EJ78" i="113" s="1"/>
  <c r="EK78" i="113" s="1"/>
  <c r="EL78" i="113" s="1"/>
  <c r="EM78" i="113" s="1"/>
  <c r="EN78" i="113" s="1"/>
  <c r="EO78" i="113" s="1"/>
  <c r="EP78" i="113" s="1"/>
  <c r="EQ78" i="113" s="1"/>
  <c r="ER78" i="113" s="1"/>
  <c r="ES78" i="113" s="1"/>
  <c r="ET78" i="113" s="1"/>
  <c r="EU78" i="113" s="1"/>
  <c r="EV78" i="113" s="1"/>
  <c r="EW78" i="113" s="1"/>
  <c r="EX78" i="113" s="1"/>
  <c r="EY78" i="113" s="1"/>
  <c r="EZ78" i="113" s="1"/>
  <c r="FA78" i="113" s="1"/>
  <c r="FB78" i="113" s="1"/>
  <c r="FC78" i="113" s="1"/>
  <c r="FD78" i="113" s="1"/>
  <c r="FE78" i="113" s="1"/>
  <c r="FF78" i="113" s="1"/>
  <c r="FG78" i="113" s="1"/>
  <c r="FH78" i="113" s="1"/>
  <c r="FI78" i="113" s="1"/>
  <c r="FJ78" i="113" s="1"/>
  <c r="FK78" i="113" s="1"/>
  <c r="FL78" i="113" s="1"/>
  <c r="FM78" i="113" s="1"/>
  <c r="FN78" i="113" s="1"/>
  <c r="FO78" i="113" s="1"/>
  <c r="FP78" i="113" s="1"/>
  <c r="FQ78" i="113" s="1"/>
  <c r="FR78" i="113" s="1"/>
  <c r="FS78" i="113" s="1"/>
  <c r="FT78" i="113" s="1"/>
  <c r="FU78" i="113" s="1"/>
  <c r="FV78" i="113" s="1"/>
  <c r="FW78" i="113" s="1"/>
  <c r="FX78" i="113" s="1"/>
  <c r="FY78" i="113" s="1"/>
  <c r="FZ78" i="113" s="1"/>
  <c r="GA78" i="113" s="1"/>
  <c r="GB78" i="113" s="1"/>
  <c r="GC78" i="113" s="1"/>
  <c r="GD78" i="113" s="1"/>
  <c r="GE78" i="113" s="1"/>
  <c r="GF78" i="113" s="1"/>
  <c r="GG78" i="113" s="1"/>
  <c r="GH78" i="113" s="1"/>
  <c r="GI78" i="113" s="1"/>
  <c r="GJ78" i="113" s="1"/>
  <c r="GK78" i="113" s="1"/>
  <c r="GL78" i="113" s="1"/>
  <c r="GM78" i="113" s="1"/>
  <c r="GN78" i="113" s="1"/>
  <c r="GO78" i="113" s="1"/>
  <c r="GP78" i="113" s="1"/>
  <c r="GQ78" i="113" s="1"/>
  <c r="GR78" i="113" s="1"/>
  <c r="GS78" i="113" s="1"/>
  <c r="GT78" i="113" s="1"/>
  <c r="GU78" i="113" s="1"/>
  <c r="GV78" i="113" s="1"/>
  <c r="GW78" i="113" s="1"/>
  <c r="GX78" i="113" s="1"/>
  <c r="GY78" i="113" s="1"/>
  <c r="GZ78" i="113" s="1"/>
  <c r="HA78" i="113" s="1"/>
  <c r="HB78" i="113" s="1"/>
  <c r="HC78" i="113" s="1"/>
  <c r="HD78" i="113" s="1"/>
  <c r="HE78" i="113" s="1"/>
  <c r="HF78" i="113" s="1"/>
  <c r="HG78" i="113" s="1"/>
  <c r="HH78" i="113" s="1"/>
  <c r="HI78" i="113" s="1"/>
  <c r="HJ78" i="113" s="1"/>
  <c r="BY2" i="113"/>
  <c r="BX55" i="112" s="1"/>
  <c r="EJ19" i="113"/>
  <c r="C79" i="114" l="1"/>
  <c r="BZ79" i="113"/>
  <c r="EK19" i="113"/>
  <c r="EM17" i="113"/>
  <c r="BX18" i="109"/>
  <c r="BZ67" i="112" l="1"/>
  <c r="B80" i="113" s="1"/>
  <c r="BZ67" i="115"/>
  <c r="E79" i="114"/>
  <c r="BW56" i="112"/>
  <c r="EN17" i="113"/>
  <c r="EL19" i="113"/>
  <c r="CA79" i="113"/>
  <c r="CB79" i="113" s="1"/>
  <c r="CC79" i="113" s="1"/>
  <c r="CD79" i="113" s="1"/>
  <c r="CE79" i="113" s="1"/>
  <c r="CF79" i="113" s="1"/>
  <c r="CG79" i="113" s="1"/>
  <c r="CH79" i="113" s="1"/>
  <c r="CI79" i="113" s="1"/>
  <c r="CJ79" i="113" s="1"/>
  <c r="CK79" i="113" s="1"/>
  <c r="CL79" i="113" s="1"/>
  <c r="CM79" i="113" s="1"/>
  <c r="CN79" i="113" s="1"/>
  <c r="CO79" i="113" s="1"/>
  <c r="CP79" i="113" s="1"/>
  <c r="CQ79" i="113" s="1"/>
  <c r="CR79" i="113" s="1"/>
  <c r="CS79" i="113" s="1"/>
  <c r="CT79" i="113" s="1"/>
  <c r="CU79" i="113" s="1"/>
  <c r="CV79" i="113" s="1"/>
  <c r="CW79" i="113" s="1"/>
  <c r="CX79" i="113" s="1"/>
  <c r="CY79" i="113" s="1"/>
  <c r="CZ79" i="113" s="1"/>
  <c r="DA79" i="113" s="1"/>
  <c r="DB79" i="113" s="1"/>
  <c r="DC79" i="113" s="1"/>
  <c r="DD79" i="113" s="1"/>
  <c r="DE79" i="113" s="1"/>
  <c r="DF79" i="113" s="1"/>
  <c r="DG79" i="113" s="1"/>
  <c r="DH79" i="113" s="1"/>
  <c r="DI79" i="113" s="1"/>
  <c r="DJ79" i="113" s="1"/>
  <c r="DK79" i="113" s="1"/>
  <c r="DL79" i="113" s="1"/>
  <c r="DM79" i="113" s="1"/>
  <c r="DN79" i="113" s="1"/>
  <c r="DO79" i="113" s="1"/>
  <c r="DP79" i="113" s="1"/>
  <c r="DQ79" i="113" s="1"/>
  <c r="DR79" i="113" s="1"/>
  <c r="DS79" i="113" s="1"/>
  <c r="DT79" i="113" s="1"/>
  <c r="DU79" i="113" s="1"/>
  <c r="DV79" i="113" s="1"/>
  <c r="DW79" i="113" s="1"/>
  <c r="DX79" i="113" s="1"/>
  <c r="DY79" i="113" s="1"/>
  <c r="DZ79" i="113" s="1"/>
  <c r="EA79" i="113" s="1"/>
  <c r="EB79" i="113" s="1"/>
  <c r="EC79" i="113" s="1"/>
  <c r="ED79" i="113" s="1"/>
  <c r="EE79" i="113" s="1"/>
  <c r="EF79" i="113" s="1"/>
  <c r="EG79" i="113" s="1"/>
  <c r="EH79" i="113" s="1"/>
  <c r="EI79" i="113" s="1"/>
  <c r="EJ79" i="113" s="1"/>
  <c r="EK79" i="113" s="1"/>
  <c r="EL79" i="113" s="1"/>
  <c r="EM79" i="113" s="1"/>
  <c r="EN79" i="113" s="1"/>
  <c r="EO79" i="113" s="1"/>
  <c r="EP79" i="113" s="1"/>
  <c r="EQ79" i="113" s="1"/>
  <c r="ER79" i="113" s="1"/>
  <c r="ES79" i="113" s="1"/>
  <c r="ET79" i="113" s="1"/>
  <c r="EU79" i="113" s="1"/>
  <c r="EV79" i="113" s="1"/>
  <c r="EW79" i="113" s="1"/>
  <c r="EX79" i="113" s="1"/>
  <c r="EY79" i="113" s="1"/>
  <c r="EZ79" i="113" s="1"/>
  <c r="FA79" i="113" s="1"/>
  <c r="FB79" i="113" s="1"/>
  <c r="FC79" i="113" s="1"/>
  <c r="FD79" i="113" s="1"/>
  <c r="FE79" i="113" s="1"/>
  <c r="FF79" i="113" s="1"/>
  <c r="FG79" i="113" s="1"/>
  <c r="FH79" i="113" s="1"/>
  <c r="FI79" i="113" s="1"/>
  <c r="FJ79" i="113" s="1"/>
  <c r="FK79" i="113" s="1"/>
  <c r="FL79" i="113" s="1"/>
  <c r="FM79" i="113" s="1"/>
  <c r="FN79" i="113" s="1"/>
  <c r="FO79" i="113" s="1"/>
  <c r="FP79" i="113" s="1"/>
  <c r="FQ79" i="113" s="1"/>
  <c r="FR79" i="113" s="1"/>
  <c r="FS79" i="113" s="1"/>
  <c r="FT79" i="113" s="1"/>
  <c r="FU79" i="113" s="1"/>
  <c r="FV79" i="113" s="1"/>
  <c r="FW79" i="113" s="1"/>
  <c r="FX79" i="113" s="1"/>
  <c r="FY79" i="113" s="1"/>
  <c r="FZ79" i="113" s="1"/>
  <c r="GA79" i="113" s="1"/>
  <c r="GB79" i="113" s="1"/>
  <c r="GC79" i="113" s="1"/>
  <c r="GD79" i="113" s="1"/>
  <c r="GE79" i="113" s="1"/>
  <c r="GF79" i="113" s="1"/>
  <c r="GG79" i="113" s="1"/>
  <c r="GH79" i="113" s="1"/>
  <c r="GI79" i="113" s="1"/>
  <c r="GJ79" i="113" s="1"/>
  <c r="GK79" i="113" s="1"/>
  <c r="GL79" i="113" s="1"/>
  <c r="GM79" i="113" s="1"/>
  <c r="GN79" i="113" s="1"/>
  <c r="GO79" i="113" s="1"/>
  <c r="GP79" i="113" s="1"/>
  <c r="GQ79" i="113" s="1"/>
  <c r="GR79" i="113" s="1"/>
  <c r="GS79" i="113" s="1"/>
  <c r="GT79" i="113" s="1"/>
  <c r="GU79" i="113" s="1"/>
  <c r="GV79" i="113" s="1"/>
  <c r="GW79" i="113" s="1"/>
  <c r="GX79" i="113" s="1"/>
  <c r="GY79" i="113" s="1"/>
  <c r="GZ79" i="113" s="1"/>
  <c r="HA79" i="113" s="1"/>
  <c r="HB79" i="113" s="1"/>
  <c r="HC79" i="113" s="1"/>
  <c r="HD79" i="113" s="1"/>
  <c r="HE79" i="113" s="1"/>
  <c r="HF79" i="113" s="1"/>
  <c r="HG79" i="113" s="1"/>
  <c r="HH79" i="113" s="1"/>
  <c r="HI79" i="113" s="1"/>
  <c r="HJ79" i="113" s="1"/>
  <c r="BZ2" i="113"/>
  <c r="BY55" i="112" s="1"/>
  <c r="BW95" i="112" l="1"/>
  <c r="F79" i="114"/>
  <c r="CA80" i="113"/>
  <c r="EM19" i="113"/>
  <c r="EO17" i="113"/>
  <c r="BY18" i="109"/>
  <c r="CA67" i="112" l="1"/>
  <c r="B81" i="113" s="1"/>
  <c r="CA67" i="115"/>
  <c r="C80" i="114"/>
  <c r="EP17" i="113"/>
  <c r="EN19" i="113"/>
  <c r="CB80" i="113"/>
  <c r="CC80" i="113" s="1"/>
  <c r="CD80" i="113" s="1"/>
  <c r="CE80" i="113" s="1"/>
  <c r="CF80" i="113" s="1"/>
  <c r="CG80" i="113" s="1"/>
  <c r="CH80" i="113" s="1"/>
  <c r="CI80" i="113" s="1"/>
  <c r="CJ80" i="113" s="1"/>
  <c r="CK80" i="113" s="1"/>
  <c r="CL80" i="113" s="1"/>
  <c r="CM80" i="113" s="1"/>
  <c r="CN80" i="113" s="1"/>
  <c r="CO80" i="113" s="1"/>
  <c r="CP80" i="113" s="1"/>
  <c r="CQ80" i="113" s="1"/>
  <c r="CR80" i="113" s="1"/>
  <c r="CS80" i="113" s="1"/>
  <c r="CT80" i="113" s="1"/>
  <c r="CU80" i="113" s="1"/>
  <c r="CV80" i="113" s="1"/>
  <c r="CW80" i="113" s="1"/>
  <c r="CX80" i="113" s="1"/>
  <c r="CY80" i="113" s="1"/>
  <c r="CZ80" i="113" s="1"/>
  <c r="DA80" i="113" s="1"/>
  <c r="DB80" i="113" s="1"/>
  <c r="DC80" i="113" s="1"/>
  <c r="DD80" i="113" s="1"/>
  <c r="DE80" i="113" s="1"/>
  <c r="DF80" i="113" s="1"/>
  <c r="DG80" i="113" s="1"/>
  <c r="DH80" i="113" s="1"/>
  <c r="DI80" i="113" s="1"/>
  <c r="DJ80" i="113" s="1"/>
  <c r="DK80" i="113" s="1"/>
  <c r="DL80" i="113" s="1"/>
  <c r="DM80" i="113" s="1"/>
  <c r="DN80" i="113" s="1"/>
  <c r="DO80" i="113" s="1"/>
  <c r="DP80" i="113" s="1"/>
  <c r="DQ80" i="113" s="1"/>
  <c r="DR80" i="113" s="1"/>
  <c r="DS80" i="113" s="1"/>
  <c r="DT80" i="113" s="1"/>
  <c r="DU80" i="113" s="1"/>
  <c r="DV80" i="113" s="1"/>
  <c r="DW80" i="113" s="1"/>
  <c r="DX80" i="113" s="1"/>
  <c r="DY80" i="113" s="1"/>
  <c r="DZ80" i="113" s="1"/>
  <c r="EA80" i="113" s="1"/>
  <c r="EB80" i="113" s="1"/>
  <c r="EC80" i="113" s="1"/>
  <c r="ED80" i="113" s="1"/>
  <c r="EE80" i="113" s="1"/>
  <c r="EF80" i="113" s="1"/>
  <c r="EG80" i="113" s="1"/>
  <c r="EH80" i="113" s="1"/>
  <c r="EI80" i="113" s="1"/>
  <c r="EJ80" i="113" s="1"/>
  <c r="EK80" i="113" s="1"/>
  <c r="EL80" i="113" s="1"/>
  <c r="EM80" i="113" s="1"/>
  <c r="EN80" i="113" s="1"/>
  <c r="EO80" i="113" s="1"/>
  <c r="EP80" i="113" s="1"/>
  <c r="EQ80" i="113" s="1"/>
  <c r="ER80" i="113" s="1"/>
  <c r="ES80" i="113" s="1"/>
  <c r="ET80" i="113" s="1"/>
  <c r="EU80" i="113" s="1"/>
  <c r="EV80" i="113" s="1"/>
  <c r="EW80" i="113" s="1"/>
  <c r="EX80" i="113" s="1"/>
  <c r="EY80" i="113" s="1"/>
  <c r="EZ80" i="113" s="1"/>
  <c r="FA80" i="113" s="1"/>
  <c r="FB80" i="113" s="1"/>
  <c r="FC80" i="113" s="1"/>
  <c r="FD80" i="113" s="1"/>
  <c r="FE80" i="113" s="1"/>
  <c r="FF80" i="113" s="1"/>
  <c r="FG80" i="113" s="1"/>
  <c r="FH80" i="113" s="1"/>
  <c r="FI80" i="113" s="1"/>
  <c r="FJ80" i="113" s="1"/>
  <c r="FK80" i="113" s="1"/>
  <c r="FL80" i="113" s="1"/>
  <c r="FM80" i="113" s="1"/>
  <c r="FN80" i="113" s="1"/>
  <c r="FO80" i="113" s="1"/>
  <c r="FP80" i="113" s="1"/>
  <c r="FQ80" i="113" s="1"/>
  <c r="FR80" i="113" s="1"/>
  <c r="FS80" i="113" s="1"/>
  <c r="FT80" i="113" s="1"/>
  <c r="FU80" i="113" s="1"/>
  <c r="FV80" i="113" s="1"/>
  <c r="FW80" i="113" s="1"/>
  <c r="FX80" i="113" s="1"/>
  <c r="FY80" i="113" s="1"/>
  <c r="FZ80" i="113" s="1"/>
  <c r="GA80" i="113" s="1"/>
  <c r="GB80" i="113" s="1"/>
  <c r="GC80" i="113" s="1"/>
  <c r="GD80" i="113" s="1"/>
  <c r="GE80" i="113" s="1"/>
  <c r="GF80" i="113" s="1"/>
  <c r="GG80" i="113" s="1"/>
  <c r="GH80" i="113" s="1"/>
  <c r="GI80" i="113" s="1"/>
  <c r="GJ80" i="113" s="1"/>
  <c r="GK80" i="113" s="1"/>
  <c r="GL80" i="113" s="1"/>
  <c r="GM80" i="113" s="1"/>
  <c r="GN80" i="113" s="1"/>
  <c r="GO80" i="113" s="1"/>
  <c r="GP80" i="113" s="1"/>
  <c r="GQ80" i="113" s="1"/>
  <c r="GR80" i="113" s="1"/>
  <c r="GS80" i="113" s="1"/>
  <c r="GT80" i="113" s="1"/>
  <c r="GU80" i="113" s="1"/>
  <c r="GV80" i="113" s="1"/>
  <c r="GW80" i="113" s="1"/>
  <c r="GX80" i="113" s="1"/>
  <c r="GY80" i="113" s="1"/>
  <c r="GZ80" i="113" s="1"/>
  <c r="HA80" i="113" s="1"/>
  <c r="HB80" i="113" s="1"/>
  <c r="HC80" i="113" s="1"/>
  <c r="HD80" i="113" s="1"/>
  <c r="HE80" i="113" s="1"/>
  <c r="HF80" i="113" s="1"/>
  <c r="HG80" i="113" s="1"/>
  <c r="HH80" i="113" s="1"/>
  <c r="HI80" i="113" s="1"/>
  <c r="HJ80" i="113" s="1"/>
  <c r="CA2" i="113"/>
  <c r="BZ55" i="112" s="1"/>
  <c r="E80" i="114" l="1"/>
  <c r="BX56" i="112"/>
  <c r="EO19" i="113"/>
  <c r="CB81" i="113"/>
  <c r="EQ17" i="113"/>
  <c r="BZ18" i="109"/>
  <c r="CB67" i="112" l="1"/>
  <c r="B82" i="113" s="1"/>
  <c r="CB67" i="115"/>
  <c r="BX95" i="112"/>
  <c r="F80" i="114"/>
  <c r="ER17" i="113"/>
  <c r="CC81" i="113"/>
  <c r="CD81" i="113" s="1"/>
  <c r="CE81" i="113" s="1"/>
  <c r="CF81" i="113" s="1"/>
  <c r="CG81" i="113" s="1"/>
  <c r="CH81" i="113" s="1"/>
  <c r="CI81" i="113" s="1"/>
  <c r="CJ81" i="113" s="1"/>
  <c r="CK81" i="113" s="1"/>
  <c r="CL81" i="113" s="1"/>
  <c r="CM81" i="113" s="1"/>
  <c r="CN81" i="113" s="1"/>
  <c r="CO81" i="113" s="1"/>
  <c r="CP81" i="113" s="1"/>
  <c r="CQ81" i="113" s="1"/>
  <c r="CR81" i="113" s="1"/>
  <c r="CS81" i="113" s="1"/>
  <c r="CT81" i="113" s="1"/>
  <c r="CU81" i="113" s="1"/>
  <c r="CV81" i="113" s="1"/>
  <c r="CW81" i="113" s="1"/>
  <c r="CX81" i="113" s="1"/>
  <c r="CY81" i="113" s="1"/>
  <c r="CZ81" i="113" s="1"/>
  <c r="DA81" i="113" s="1"/>
  <c r="DB81" i="113" s="1"/>
  <c r="DC81" i="113" s="1"/>
  <c r="DD81" i="113" s="1"/>
  <c r="DE81" i="113" s="1"/>
  <c r="DF81" i="113" s="1"/>
  <c r="DG81" i="113" s="1"/>
  <c r="DH81" i="113" s="1"/>
  <c r="DI81" i="113" s="1"/>
  <c r="DJ81" i="113" s="1"/>
  <c r="DK81" i="113" s="1"/>
  <c r="DL81" i="113" s="1"/>
  <c r="DM81" i="113" s="1"/>
  <c r="DN81" i="113" s="1"/>
  <c r="DO81" i="113" s="1"/>
  <c r="DP81" i="113" s="1"/>
  <c r="DQ81" i="113" s="1"/>
  <c r="DR81" i="113" s="1"/>
  <c r="DS81" i="113" s="1"/>
  <c r="DT81" i="113" s="1"/>
  <c r="DU81" i="113" s="1"/>
  <c r="DV81" i="113" s="1"/>
  <c r="DW81" i="113" s="1"/>
  <c r="DX81" i="113" s="1"/>
  <c r="DY81" i="113" s="1"/>
  <c r="DZ81" i="113" s="1"/>
  <c r="EA81" i="113" s="1"/>
  <c r="EB81" i="113" s="1"/>
  <c r="EC81" i="113" s="1"/>
  <c r="ED81" i="113" s="1"/>
  <c r="EE81" i="113" s="1"/>
  <c r="EF81" i="113" s="1"/>
  <c r="EG81" i="113" s="1"/>
  <c r="EH81" i="113" s="1"/>
  <c r="EI81" i="113" s="1"/>
  <c r="EJ81" i="113" s="1"/>
  <c r="EK81" i="113" s="1"/>
  <c r="EL81" i="113" s="1"/>
  <c r="EM81" i="113" s="1"/>
  <c r="EN81" i="113" s="1"/>
  <c r="EO81" i="113" s="1"/>
  <c r="EP81" i="113" s="1"/>
  <c r="EQ81" i="113" s="1"/>
  <c r="ER81" i="113" s="1"/>
  <c r="ES81" i="113" s="1"/>
  <c r="ET81" i="113" s="1"/>
  <c r="EU81" i="113" s="1"/>
  <c r="EV81" i="113" s="1"/>
  <c r="EW81" i="113" s="1"/>
  <c r="EX81" i="113" s="1"/>
  <c r="EY81" i="113" s="1"/>
  <c r="EZ81" i="113" s="1"/>
  <c r="FA81" i="113" s="1"/>
  <c r="FB81" i="113" s="1"/>
  <c r="FC81" i="113" s="1"/>
  <c r="FD81" i="113" s="1"/>
  <c r="FE81" i="113" s="1"/>
  <c r="FF81" i="113" s="1"/>
  <c r="FG81" i="113" s="1"/>
  <c r="FH81" i="113" s="1"/>
  <c r="FI81" i="113" s="1"/>
  <c r="FJ81" i="113" s="1"/>
  <c r="FK81" i="113" s="1"/>
  <c r="FL81" i="113" s="1"/>
  <c r="FM81" i="113" s="1"/>
  <c r="FN81" i="113" s="1"/>
  <c r="FO81" i="113" s="1"/>
  <c r="FP81" i="113" s="1"/>
  <c r="FQ81" i="113" s="1"/>
  <c r="FR81" i="113" s="1"/>
  <c r="FS81" i="113" s="1"/>
  <c r="FT81" i="113" s="1"/>
  <c r="FU81" i="113" s="1"/>
  <c r="FV81" i="113" s="1"/>
  <c r="FW81" i="113" s="1"/>
  <c r="FX81" i="113" s="1"/>
  <c r="FY81" i="113" s="1"/>
  <c r="FZ81" i="113" s="1"/>
  <c r="GA81" i="113" s="1"/>
  <c r="GB81" i="113" s="1"/>
  <c r="GC81" i="113" s="1"/>
  <c r="GD81" i="113" s="1"/>
  <c r="GE81" i="113" s="1"/>
  <c r="GF81" i="113" s="1"/>
  <c r="GG81" i="113" s="1"/>
  <c r="GH81" i="113" s="1"/>
  <c r="GI81" i="113" s="1"/>
  <c r="GJ81" i="113" s="1"/>
  <c r="GK81" i="113" s="1"/>
  <c r="GL81" i="113" s="1"/>
  <c r="GM81" i="113" s="1"/>
  <c r="GN81" i="113" s="1"/>
  <c r="GO81" i="113" s="1"/>
  <c r="GP81" i="113" s="1"/>
  <c r="GQ81" i="113" s="1"/>
  <c r="GR81" i="113" s="1"/>
  <c r="GS81" i="113" s="1"/>
  <c r="GT81" i="113" s="1"/>
  <c r="GU81" i="113" s="1"/>
  <c r="GV81" i="113" s="1"/>
  <c r="GW81" i="113" s="1"/>
  <c r="GX81" i="113" s="1"/>
  <c r="GY81" i="113" s="1"/>
  <c r="GZ81" i="113" s="1"/>
  <c r="HA81" i="113" s="1"/>
  <c r="HB81" i="113" s="1"/>
  <c r="HC81" i="113" s="1"/>
  <c r="HD81" i="113" s="1"/>
  <c r="HE81" i="113" s="1"/>
  <c r="HF81" i="113" s="1"/>
  <c r="HG81" i="113" s="1"/>
  <c r="HH81" i="113" s="1"/>
  <c r="HI81" i="113" s="1"/>
  <c r="HJ81" i="113" s="1"/>
  <c r="CB2" i="113"/>
  <c r="CA55" i="112" s="1"/>
  <c r="EP19" i="113"/>
  <c r="C81" i="114" l="1"/>
  <c r="EQ19" i="113"/>
  <c r="CC82" i="113"/>
  <c r="ES17" i="113"/>
  <c r="CA18" i="109"/>
  <c r="CC67" i="112" l="1"/>
  <c r="B83" i="113" s="1"/>
  <c r="CC67" i="115"/>
  <c r="E81" i="114"/>
  <c r="BY56" i="112"/>
  <c r="ET17" i="113"/>
  <c r="CD82" i="113"/>
  <c r="CE82" i="113" s="1"/>
  <c r="CF82" i="113" s="1"/>
  <c r="CG82" i="113" s="1"/>
  <c r="CH82" i="113" s="1"/>
  <c r="CI82" i="113" s="1"/>
  <c r="CJ82" i="113" s="1"/>
  <c r="CK82" i="113" s="1"/>
  <c r="CL82" i="113" s="1"/>
  <c r="CM82" i="113" s="1"/>
  <c r="CN82" i="113" s="1"/>
  <c r="CO82" i="113" s="1"/>
  <c r="CP82" i="113" s="1"/>
  <c r="CQ82" i="113" s="1"/>
  <c r="CR82" i="113" s="1"/>
  <c r="CS82" i="113" s="1"/>
  <c r="CT82" i="113" s="1"/>
  <c r="CU82" i="113" s="1"/>
  <c r="CV82" i="113" s="1"/>
  <c r="CW82" i="113" s="1"/>
  <c r="CX82" i="113" s="1"/>
  <c r="CY82" i="113" s="1"/>
  <c r="CZ82" i="113" s="1"/>
  <c r="DA82" i="113" s="1"/>
  <c r="DB82" i="113" s="1"/>
  <c r="DC82" i="113" s="1"/>
  <c r="DD82" i="113" s="1"/>
  <c r="DE82" i="113" s="1"/>
  <c r="DF82" i="113" s="1"/>
  <c r="DG82" i="113" s="1"/>
  <c r="DH82" i="113" s="1"/>
  <c r="DI82" i="113" s="1"/>
  <c r="DJ82" i="113" s="1"/>
  <c r="DK82" i="113" s="1"/>
  <c r="DL82" i="113" s="1"/>
  <c r="DM82" i="113" s="1"/>
  <c r="DN82" i="113" s="1"/>
  <c r="DO82" i="113" s="1"/>
  <c r="DP82" i="113" s="1"/>
  <c r="DQ82" i="113" s="1"/>
  <c r="DR82" i="113" s="1"/>
  <c r="DS82" i="113" s="1"/>
  <c r="DT82" i="113" s="1"/>
  <c r="DU82" i="113" s="1"/>
  <c r="DV82" i="113" s="1"/>
  <c r="DW82" i="113" s="1"/>
  <c r="DX82" i="113" s="1"/>
  <c r="DY82" i="113" s="1"/>
  <c r="DZ82" i="113" s="1"/>
  <c r="EA82" i="113" s="1"/>
  <c r="EB82" i="113" s="1"/>
  <c r="EC82" i="113" s="1"/>
  <c r="ED82" i="113" s="1"/>
  <c r="EE82" i="113" s="1"/>
  <c r="EF82" i="113" s="1"/>
  <c r="EG82" i="113" s="1"/>
  <c r="EH82" i="113" s="1"/>
  <c r="EI82" i="113" s="1"/>
  <c r="EJ82" i="113" s="1"/>
  <c r="EK82" i="113" s="1"/>
  <c r="EL82" i="113" s="1"/>
  <c r="EM82" i="113" s="1"/>
  <c r="EN82" i="113" s="1"/>
  <c r="EO82" i="113" s="1"/>
  <c r="EP82" i="113" s="1"/>
  <c r="EQ82" i="113" s="1"/>
  <c r="ER82" i="113" s="1"/>
  <c r="ES82" i="113" s="1"/>
  <c r="ET82" i="113" s="1"/>
  <c r="EU82" i="113" s="1"/>
  <c r="EV82" i="113" s="1"/>
  <c r="EW82" i="113" s="1"/>
  <c r="EX82" i="113" s="1"/>
  <c r="EY82" i="113" s="1"/>
  <c r="EZ82" i="113" s="1"/>
  <c r="FA82" i="113" s="1"/>
  <c r="FB82" i="113" s="1"/>
  <c r="FC82" i="113" s="1"/>
  <c r="FD82" i="113" s="1"/>
  <c r="FE82" i="113" s="1"/>
  <c r="FF82" i="113" s="1"/>
  <c r="FG82" i="113" s="1"/>
  <c r="FH82" i="113" s="1"/>
  <c r="FI82" i="113" s="1"/>
  <c r="FJ82" i="113" s="1"/>
  <c r="FK82" i="113" s="1"/>
  <c r="FL82" i="113" s="1"/>
  <c r="FM82" i="113" s="1"/>
  <c r="FN82" i="113" s="1"/>
  <c r="FO82" i="113" s="1"/>
  <c r="FP82" i="113" s="1"/>
  <c r="FQ82" i="113" s="1"/>
  <c r="FR82" i="113" s="1"/>
  <c r="FS82" i="113" s="1"/>
  <c r="FT82" i="113" s="1"/>
  <c r="FU82" i="113" s="1"/>
  <c r="FV82" i="113" s="1"/>
  <c r="FW82" i="113" s="1"/>
  <c r="FX82" i="113" s="1"/>
  <c r="FY82" i="113" s="1"/>
  <c r="FZ82" i="113" s="1"/>
  <c r="GA82" i="113" s="1"/>
  <c r="GB82" i="113" s="1"/>
  <c r="GC82" i="113" s="1"/>
  <c r="GD82" i="113" s="1"/>
  <c r="GE82" i="113" s="1"/>
  <c r="GF82" i="113" s="1"/>
  <c r="GG82" i="113" s="1"/>
  <c r="GH82" i="113" s="1"/>
  <c r="GI82" i="113" s="1"/>
  <c r="GJ82" i="113" s="1"/>
  <c r="GK82" i="113" s="1"/>
  <c r="GL82" i="113" s="1"/>
  <c r="GM82" i="113" s="1"/>
  <c r="GN82" i="113" s="1"/>
  <c r="GO82" i="113" s="1"/>
  <c r="GP82" i="113" s="1"/>
  <c r="GQ82" i="113" s="1"/>
  <c r="GR82" i="113" s="1"/>
  <c r="GS82" i="113" s="1"/>
  <c r="GT82" i="113" s="1"/>
  <c r="GU82" i="113" s="1"/>
  <c r="GV82" i="113" s="1"/>
  <c r="GW82" i="113" s="1"/>
  <c r="GX82" i="113" s="1"/>
  <c r="GY82" i="113" s="1"/>
  <c r="GZ82" i="113" s="1"/>
  <c r="HA82" i="113" s="1"/>
  <c r="HB82" i="113" s="1"/>
  <c r="HC82" i="113" s="1"/>
  <c r="HD82" i="113" s="1"/>
  <c r="HE82" i="113" s="1"/>
  <c r="HF82" i="113" s="1"/>
  <c r="HG82" i="113" s="1"/>
  <c r="HH82" i="113" s="1"/>
  <c r="HI82" i="113" s="1"/>
  <c r="HJ82" i="113" s="1"/>
  <c r="CC2" i="113"/>
  <c r="CB55" i="112" s="1"/>
  <c r="ER19" i="113"/>
  <c r="BY95" i="112" l="1"/>
  <c r="F81" i="114"/>
  <c r="ES19" i="113"/>
  <c r="CD83" i="113"/>
  <c r="EU17" i="113"/>
  <c r="CB18" i="109"/>
  <c r="CD67" i="112" l="1"/>
  <c r="B84" i="113" s="1"/>
  <c r="CD67" i="115"/>
  <c r="C82" i="114"/>
  <c r="EV17" i="113"/>
  <c r="CE83" i="113"/>
  <c r="CF83" i="113" s="1"/>
  <c r="CG83" i="113" s="1"/>
  <c r="CH83" i="113" s="1"/>
  <c r="CI83" i="113" s="1"/>
  <c r="CJ83" i="113" s="1"/>
  <c r="CK83" i="113" s="1"/>
  <c r="CL83" i="113" s="1"/>
  <c r="CM83" i="113" s="1"/>
  <c r="CN83" i="113" s="1"/>
  <c r="CO83" i="113" s="1"/>
  <c r="CP83" i="113" s="1"/>
  <c r="CQ83" i="113" s="1"/>
  <c r="CR83" i="113" s="1"/>
  <c r="CS83" i="113" s="1"/>
  <c r="CT83" i="113" s="1"/>
  <c r="CU83" i="113" s="1"/>
  <c r="CV83" i="113" s="1"/>
  <c r="CW83" i="113" s="1"/>
  <c r="CX83" i="113" s="1"/>
  <c r="CY83" i="113" s="1"/>
  <c r="CZ83" i="113" s="1"/>
  <c r="DA83" i="113" s="1"/>
  <c r="DB83" i="113" s="1"/>
  <c r="DC83" i="113" s="1"/>
  <c r="DD83" i="113" s="1"/>
  <c r="DE83" i="113" s="1"/>
  <c r="DF83" i="113" s="1"/>
  <c r="DG83" i="113" s="1"/>
  <c r="DH83" i="113" s="1"/>
  <c r="DI83" i="113" s="1"/>
  <c r="DJ83" i="113" s="1"/>
  <c r="DK83" i="113" s="1"/>
  <c r="DL83" i="113" s="1"/>
  <c r="DM83" i="113" s="1"/>
  <c r="DN83" i="113" s="1"/>
  <c r="DO83" i="113" s="1"/>
  <c r="DP83" i="113" s="1"/>
  <c r="DQ83" i="113" s="1"/>
  <c r="DR83" i="113" s="1"/>
  <c r="DS83" i="113" s="1"/>
  <c r="DT83" i="113" s="1"/>
  <c r="DU83" i="113" s="1"/>
  <c r="DV83" i="113" s="1"/>
  <c r="DW83" i="113" s="1"/>
  <c r="DX83" i="113" s="1"/>
  <c r="DY83" i="113" s="1"/>
  <c r="DZ83" i="113" s="1"/>
  <c r="EA83" i="113" s="1"/>
  <c r="EB83" i="113" s="1"/>
  <c r="EC83" i="113" s="1"/>
  <c r="ED83" i="113" s="1"/>
  <c r="EE83" i="113" s="1"/>
  <c r="EF83" i="113" s="1"/>
  <c r="EG83" i="113" s="1"/>
  <c r="EH83" i="113" s="1"/>
  <c r="EI83" i="113" s="1"/>
  <c r="EJ83" i="113" s="1"/>
  <c r="EK83" i="113" s="1"/>
  <c r="EL83" i="113" s="1"/>
  <c r="EM83" i="113" s="1"/>
  <c r="EN83" i="113" s="1"/>
  <c r="EO83" i="113" s="1"/>
  <c r="EP83" i="113" s="1"/>
  <c r="EQ83" i="113" s="1"/>
  <c r="ER83" i="113" s="1"/>
  <c r="ES83" i="113" s="1"/>
  <c r="ET83" i="113" s="1"/>
  <c r="EU83" i="113" s="1"/>
  <c r="EV83" i="113" s="1"/>
  <c r="EW83" i="113" s="1"/>
  <c r="EX83" i="113" s="1"/>
  <c r="EY83" i="113" s="1"/>
  <c r="EZ83" i="113" s="1"/>
  <c r="FA83" i="113" s="1"/>
  <c r="FB83" i="113" s="1"/>
  <c r="FC83" i="113" s="1"/>
  <c r="FD83" i="113" s="1"/>
  <c r="FE83" i="113" s="1"/>
  <c r="FF83" i="113" s="1"/>
  <c r="FG83" i="113" s="1"/>
  <c r="FH83" i="113" s="1"/>
  <c r="FI83" i="113" s="1"/>
  <c r="FJ83" i="113" s="1"/>
  <c r="FK83" i="113" s="1"/>
  <c r="FL83" i="113" s="1"/>
  <c r="FM83" i="113" s="1"/>
  <c r="FN83" i="113" s="1"/>
  <c r="FO83" i="113" s="1"/>
  <c r="FP83" i="113" s="1"/>
  <c r="FQ83" i="113" s="1"/>
  <c r="FR83" i="113" s="1"/>
  <c r="FS83" i="113" s="1"/>
  <c r="FT83" i="113" s="1"/>
  <c r="FU83" i="113" s="1"/>
  <c r="FV83" i="113" s="1"/>
  <c r="FW83" i="113" s="1"/>
  <c r="FX83" i="113" s="1"/>
  <c r="FY83" i="113" s="1"/>
  <c r="FZ83" i="113" s="1"/>
  <c r="GA83" i="113" s="1"/>
  <c r="GB83" i="113" s="1"/>
  <c r="GC83" i="113" s="1"/>
  <c r="GD83" i="113" s="1"/>
  <c r="GE83" i="113" s="1"/>
  <c r="GF83" i="113" s="1"/>
  <c r="GG83" i="113" s="1"/>
  <c r="GH83" i="113" s="1"/>
  <c r="GI83" i="113" s="1"/>
  <c r="GJ83" i="113" s="1"/>
  <c r="GK83" i="113" s="1"/>
  <c r="GL83" i="113" s="1"/>
  <c r="GM83" i="113" s="1"/>
  <c r="GN83" i="113" s="1"/>
  <c r="GO83" i="113" s="1"/>
  <c r="GP83" i="113" s="1"/>
  <c r="GQ83" i="113" s="1"/>
  <c r="GR83" i="113" s="1"/>
  <c r="GS83" i="113" s="1"/>
  <c r="GT83" i="113" s="1"/>
  <c r="GU83" i="113" s="1"/>
  <c r="GV83" i="113" s="1"/>
  <c r="GW83" i="113" s="1"/>
  <c r="GX83" i="113" s="1"/>
  <c r="GY83" i="113" s="1"/>
  <c r="GZ83" i="113" s="1"/>
  <c r="HA83" i="113" s="1"/>
  <c r="HB83" i="113" s="1"/>
  <c r="HC83" i="113" s="1"/>
  <c r="HD83" i="113" s="1"/>
  <c r="HE83" i="113" s="1"/>
  <c r="HF83" i="113" s="1"/>
  <c r="HG83" i="113" s="1"/>
  <c r="HH83" i="113" s="1"/>
  <c r="HI83" i="113" s="1"/>
  <c r="HJ83" i="113" s="1"/>
  <c r="CD2" i="113"/>
  <c r="CC55" i="112" s="1"/>
  <c r="ET19" i="113"/>
  <c r="E82" i="114" l="1"/>
  <c r="BZ56" i="112"/>
  <c r="CE84" i="113"/>
  <c r="EU19" i="113"/>
  <c r="EW17" i="113"/>
  <c r="CC18" i="109"/>
  <c r="CE67" i="112" l="1"/>
  <c r="B85" i="113" s="1"/>
  <c r="CE67" i="115"/>
  <c r="BZ95" i="112"/>
  <c r="F82" i="114"/>
  <c r="EX17" i="113"/>
  <c r="EV19" i="113"/>
  <c r="CF84" i="113"/>
  <c r="CG84" i="113" s="1"/>
  <c r="CH84" i="113" s="1"/>
  <c r="CI84" i="113" s="1"/>
  <c r="CJ84" i="113" s="1"/>
  <c r="CK84" i="113" s="1"/>
  <c r="CL84" i="113" s="1"/>
  <c r="CM84" i="113" s="1"/>
  <c r="CN84" i="113" s="1"/>
  <c r="CO84" i="113" s="1"/>
  <c r="CP84" i="113" s="1"/>
  <c r="CQ84" i="113" s="1"/>
  <c r="CR84" i="113" s="1"/>
  <c r="CS84" i="113" s="1"/>
  <c r="CT84" i="113" s="1"/>
  <c r="CU84" i="113" s="1"/>
  <c r="CV84" i="113" s="1"/>
  <c r="CW84" i="113" s="1"/>
  <c r="CX84" i="113" s="1"/>
  <c r="CY84" i="113" s="1"/>
  <c r="CZ84" i="113" s="1"/>
  <c r="DA84" i="113" s="1"/>
  <c r="DB84" i="113" s="1"/>
  <c r="DC84" i="113" s="1"/>
  <c r="DD84" i="113" s="1"/>
  <c r="DE84" i="113" s="1"/>
  <c r="DF84" i="113" s="1"/>
  <c r="DG84" i="113" s="1"/>
  <c r="DH84" i="113" s="1"/>
  <c r="DI84" i="113" s="1"/>
  <c r="DJ84" i="113" s="1"/>
  <c r="DK84" i="113" s="1"/>
  <c r="DL84" i="113" s="1"/>
  <c r="DM84" i="113" s="1"/>
  <c r="DN84" i="113" s="1"/>
  <c r="DO84" i="113" s="1"/>
  <c r="DP84" i="113" s="1"/>
  <c r="DQ84" i="113" s="1"/>
  <c r="DR84" i="113" s="1"/>
  <c r="DS84" i="113" s="1"/>
  <c r="DT84" i="113" s="1"/>
  <c r="DU84" i="113" s="1"/>
  <c r="DV84" i="113" s="1"/>
  <c r="DW84" i="113" s="1"/>
  <c r="DX84" i="113" s="1"/>
  <c r="DY84" i="113" s="1"/>
  <c r="DZ84" i="113" s="1"/>
  <c r="EA84" i="113" s="1"/>
  <c r="EB84" i="113" s="1"/>
  <c r="EC84" i="113" s="1"/>
  <c r="ED84" i="113" s="1"/>
  <c r="EE84" i="113" s="1"/>
  <c r="EF84" i="113" s="1"/>
  <c r="EG84" i="113" s="1"/>
  <c r="EH84" i="113" s="1"/>
  <c r="EI84" i="113" s="1"/>
  <c r="EJ84" i="113" s="1"/>
  <c r="EK84" i="113" s="1"/>
  <c r="EL84" i="113" s="1"/>
  <c r="EM84" i="113" s="1"/>
  <c r="EN84" i="113" s="1"/>
  <c r="EO84" i="113" s="1"/>
  <c r="EP84" i="113" s="1"/>
  <c r="EQ84" i="113" s="1"/>
  <c r="ER84" i="113" s="1"/>
  <c r="ES84" i="113" s="1"/>
  <c r="ET84" i="113" s="1"/>
  <c r="EU84" i="113" s="1"/>
  <c r="EV84" i="113" s="1"/>
  <c r="EW84" i="113" s="1"/>
  <c r="EX84" i="113" s="1"/>
  <c r="EY84" i="113" s="1"/>
  <c r="EZ84" i="113" s="1"/>
  <c r="FA84" i="113" s="1"/>
  <c r="FB84" i="113" s="1"/>
  <c r="FC84" i="113" s="1"/>
  <c r="FD84" i="113" s="1"/>
  <c r="FE84" i="113" s="1"/>
  <c r="FF84" i="113" s="1"/>
  <c r="FG84" i="113" s="1"/>
  <c r="FH84" i="113" s="1"/>
  <c r="FI84" i="113" s="1"/>
  <c r="FJ84" i="113" s="1"/>
  <c r="FK84" i="113" s="1"/>
  <c r="FL84" i="113" s="1"/>
  <c r="FM84" i="113" s="1"/>
  <c r="FN84" i="113" s="1"/>
  <c r="FO84" i="113" s="1"/>
  <c r="FP84" i="113" s="1"/>
  <c r="FQ84" i="113" s="1"/>
  <c r="FR84" i="113" s="1"/>
  <c r="FS84" i="113" s="1"/>
  <c r="FT84" i="113" s="1"/>
  <c r="FU84" i="113" s="1"/>
  <c r="FV84" i="113" s="1"/>
  <c r="FW84" i="113" s="1"/>
  <c r="FX84" i="113" s="1"/>
  <c r="FY84" i="113" s="1"/>
  <c r="FZ84" i="113" s="1"/>
  <c r="GA84" i="113" s="1"/>
  <c r="GB84" i="113" s="1"/>
  <c r="GC84" i="113" s="1"/>
  <c r="GD84" i="113" s="1"/>
  <c r="GE84" i="113" s="1"/>
  <c r="GF84" i="113" s="1"/>
  <c r="GG84" i="113" s="1"/>
  <c r="GH84" i="113" s="1"/>
  <c r="GI84" i="113" s="1"/>
  <c r="GJ84" i="113" s="1"/>
  <c r="GK84" i="113" s="1"/>
  <c r="GL84" i="113" s="1"/>
  <c r="GM84" i="113" s="1"/>
  <c r="GN84" i="113" s="1"/>
  <c r="GO84" i="113" s="1"/>
  <c r="GP84" i="113" s="1"/>
  <c r="GQ84" i="113" s="1"/>
  <c r="GR84" i="113" s="1"/>
  <c r="GS84" i="113" s="1"/>
  <c r="GT84" i="113" s="1"/>
  <c r="GU84" i="113" s="1"/>
  <c r="GV84" i="113" s="1"/>
  <c r="GW84" i="113" s="1"/>
  <c r="GX84" i="113" s="1"/>
  <c r="GY84" i="113" s="1"/>
  <c r="GZ84" i="113" s="1"/>
  <c r="HA84" i="113" s="1"/>
  <c r="HB84" i="113" s="1"/>
  <c r="HC84" i="113" s="1"/>
  <c r="HD84" i="113" s="1"/>
  <c r="HE84" i="113" s="1"/>
  <c r="HF84" i="113" s="1"/>
  <c r="HG84" i="113" s="1"/>
  <c r="HH84" i="113" s="1"/>
  <c r="HI84" i="113" s="1"/>
  <c r="HJ84" i="113" s="1"/>
  <c r="CE2" i="113"/>
  <c r="CD55" i="112" s="1"/>
  <c r="C83" i="114" l="1"/>
  <c r="EW19" i="113"/>
  <c r="CF85" i="113"/>
  <c r="EY17" i="113"/>
  <c r="CD18" i="109"/>
  <c r="CF67" i="112" l="1"/>
  <c r="B86" i="113" s="1"/>
  <c r="CF67" i="115"/>
  <c r="E83" i="114"/>
  <c r="CA56" i="112"/>
  <c r="EZ17" i="113"/>
  <c r="CG85" i="113"/>
  <c r="CH85" i="113" s="1"/>
  <c r="CI85" i="113" s="1"/>
  <c r="CJ85" i="113" s="1"/>
  <c r="CK85" i="113" s="1"/>
  <c r="CL85" i="113" s="1"/>
  <c r="CM85" i="113" s="1"/>
  <c r="CN85" i="113" s="1"/>
  <c r="CO85" i="113" s="1"/>
  <c r="CP85" i="113" s="1"/>
  <c r="CQ85" i="113" s="1"/>
  <c r="CR85" i="113" s="1"/>
  <c r="CS85" i="113" s="1"/>
  <c r="CT85" i="113" s="1"/>
  <c r="CU85" i="113" s="1"/>
  <c r="CV85" i="113" s="1"/>
  <c r="CW85" i="113" s="1"/>
  <c r="CX85" i="113" s="1"/>
  <c r="CY85" i="113" s="1"/>
  <c r="CZ85" i="113" s="1"/>
  <c r="DA85" i="113" s="1"/>
  <c r="DB85" i="113" s="1"/>
  <c r="DC85" i="113" s="1"/>
  <c r="DD85" i="113" s="1"/>
  <c r="DE85" i="113" s="1"/>
  <c r="DF85" i="113" s="1"/>
  <c r="DG85" i="113" s="1"/>
  <c r="DH85" i="113" s="1"/>
  <c r="DI85" i="113" s="1"/>
  <c r="DJ85" i="113" s="1"/>
  <c r="DK85" i="113" s="1"/>
  <c r="DL85" i="113" s="1"/>
  <c r="DM85" i="113" s="1"/>
  <c r="DN85" i="113" s="1"/>
  <c r="DO85" i="113" s="1"/>
  <c r="DP85" i="113" s="1"/>
  <c r="DQ85" i="113" s="1"/>
  <c r="DR85" i="113" s="1"/>
  <c r="DS85" i="113" s="1"/>
  <c r="DT85" i="113" s="1"/>
  <c r="DU85" i="113" s="1"/>
  <c r="DV85" i="113" s="1"/>
  <c r="DW85" i="113" s="1"/>
  <c r="DX85" i="113" s="1"/>
  <c r="DY85" i="113" s="1"/>
  <c r="DZ85" i="113" s="1"/>
  <c r="EA85" i="113" s="1"/>
  <c r="EB85" i="113" s="1"/>
  <c r="EC85" i="113" s="1"/>
  <c r="ED85" i="113" s="1"/>
  <c r="EE85" i="113" s="1"/>
  <c r="EF85" i="113" s="1"/>
  <c r="EG85" i="113" s="1"/>
  <c r="EH85" i="113" s="1"/>
  <c r="EI85" i="113" s="1"/>
  <c r="EJ85" i="113" s="1"/>
  <c r="EK85" i="113" s="1"/>
  <c r="EL85" i="113" s="1"/>
  <c r="EM85" i="113" s="1"/>
  <c r="EN85" i="113" s="1"/>
  <c r="EO85" i="113" s="1"/>
  <c r="EP85" i="113" s="1"/>
  <c r="EQ85" i="113" s="1"/>
  <c r="ER85" i="113" s="1"/>
  <c r="ES85" i="113" s="1"/>
  <c r="ET85" i="113" s="1"/>
  <c r="EU85" i="113" s="1"/>
  <c r="EV85" i="113" s="1"/>
  <c r="EW85" i="113" s="1"/>
  <c r="EX85" i="113" s="1"/>
  <c r="EY85" i="113" s="1"/>
  <c r="EZ85" i="113" s="1"/>
  <c r="FA85" i="113" s="1"/>
  <c r="FB85" i="113" s="1"/>
  <c r="FC85" i="113" s="1"/>
  <c r="FD85" i="113" s="1"/>
  <c r="FE85" i="113" s="1"/>
  <c r="FF85" i="113" s="1"/>
  <c r="FG85" i="113" s="1"/>
  <c r="FH85" i="113" s="1"/>
  <c r="FI85" i="113" s="1"/>
  <c r="FJ85" i="113" s="1"/>
  <c r="FK85" i="113" s="1"/>
  <c r="FL85" i="113" s="1"/>
  <c r="FM85" i="113" s="1"/>
  <c r="FN85" i="113" s="1"/>
  <c r="FO85" i="113" s="1"/>
  <c r="FP85" i="113" s="1"/>
  <c r="FQ85" i="113" s="1"/>
  <c r="FR85" i="113" s="1"/>
  <c r="FS85" i="113" s="1"/>
  <c r="FT85" i="113" s="1"/>
  <c r="FU85" i="113" s="1"/>
  <c r="FV85" i="113" s="1"/>
  <c r="FW85" i="113" s="1"/>
  <c r="FX85" i="113" s="1"/>
  <c r="FY85" i="113" s="1"/>
  <c r="FZ85" i="113" s="1"/>
  <c r="GA85" i="113" s="1"/>
  <c r="GB85" i="113" s="1"/>
  <c r="GC85" i="113" s="1"/>
  <c r="GD85" i="113" s="1"/>
  <c r="GE85" i="113" s="1"/>
  <c r="GF85" i="113" s="1"/>
  <c r="GG85" i="113" s="1"/>
  <c r="GH85" i="113" s="1"/>
  <c r="GI85" i="113" s="1"/>
  <c r="GJ85" i="113" s="1"/>
  <c r="GK85" i="113" s="1"/>
  <c r="GL85" i="113" s="1"/>
  <c r="GM85" i="113" s="1"/>
  <c r="GN85" i="113" s="1"/>
  <c r="GO85" i="113" s="1"/>
  <c r="GP85" i="113" s="1"/>
  <c r="GQ85" i="113" s="1"/>
  <c r="GR85" i="113" s="1"/>
  <c r="GS85" i="113" s="1"/>
  <c r="GT85" i="113" s="1"/>
  <c r="GU85" i="113" s="1"/>
  <c r="GV85" i="113" s="1"/>
  <c r="GW85" i="113" s="1"/>
  <c r="GX85" i="113" s="1"/>
  <c r="GY85" i="113" s="1"/>
  <c r="GZ85" i="113" s="1"/>
  <c r="HA85" i="113" s="1"/>
  <c r="HB85" i="113" s="1"/>
  <c r="HC85" i="113" s="1"/>
  <c r="HD85" i="113" s="1"/>
  <c r="HE85" i="113" s="1"/>
  <c r="HF85" i="113" s="1"/>
  <c r="HG85" i="113" s="1"/>
  <c r="HH85" i="113" s="1"/>
  <c r="HI85" i="113" s="1"/>
  <c r="HJ85" i="113" s="1"/>
  <c r="CF2" i="113"/>
  <c r="CE55" i="112" s="1"/>
  <c r="EX19" i="113"/>
  <c r="CA95" i="112" l="1"/>
  <c r="F83" i="114"/>
  <c r="CG86" i="113"/>
  <c r="EY19" i="113"/>
  <c r="FA17" i="113"/>
  <c r="CE18" i="109"/>
  <c r="CG67" i="112" l="1"/>
  <c r="B87" i="113" s="1"/>
  <c r="CG67" i="115"/>
  <c r="C84" i="114"/>
  <c r="FB17" i="113"/>
  <c r="EZ19" i="113"/>
  <c r="CH86" i="113"/>
  <c r="CI86" i="113" s="1"/>
  <c r="CJ86" i="113" s="1"/>
  <c r="CK86" i="113" s="1"/>
  <c r="CL86" i="113" s="1"/>
  <c r="CM86" i="113" s="1"/>
  <c r="CN86" i="113" s="1"/>
  <c r="CO86" i="113" s="1"/>
  <c r="CP86" i="113" s="1"/>
  <c r="CQ86" i="113" s="1"/>
  <c r="CR86" i="113" s="1"/>
  <c r="CS86" i="113" s="1"/>
  <c r="CT86" i="113" s="1"/>
  <c r="CU86" i="113" s="1"/>
  <c r="CV86" i="113" s="1"/>
  <c r="CW86" i="113" s="1"/>
  <c r="CX86" i="113" s="1"/>
  <c r="CY86" i="113" s="1"/>
  <c r="CZ86" i="113" s="1"/>
  <c r="DA86" i="113" s="1"/>
  <c r="DB86" i="113" s="1"/>
  <c r="DC86" i="113" s="1"/>
  <c r="DD86" i="113" s="1"/>
  <c r="DE86" i="113" s="1"/>
  <c r="DF86" i="113" s="1"/>
  <c r="DG86" i="113" s="1"/>
  <c r="DH86" i="113" s="1"/>
  <c r="DI86" i="113" s="1"/>
  <c r="DJ86" i="113" s="1"/>
  <c r="DK86" i="113" s="1"/>
  <c r="DL86" i="113" s="1"/>
  <c r="DM86" i="113" s="1"/>
  <c r="DN86" i="113" s="1"/>
  <c r="DO86" i="113" s="1"/>
  <c r="DP86" i="113" s="1"/>
  <c r="DQ86" i="113" s="1"/>
  <c r="DR86" i="113" s="1"/>
  <c r="DS86" i="113" s="1"/>
  <c r="DT86" i="113" s="1"/>
  <c r="DU86" i="113" s="1"/>
  <c r="DV86" i="113" s="1"/>
  <c r="DW86" i="113" s="1"/>
  <c r="DX86" i="113" s="1"/>
  <c r="DY86" i="113" s="1"/>
  <c r="DZ86" i="113" s="1"/>
  <c r="EA86" i="113" s="1"/>
  <c r="EB86" i="113" s="1"/>
  <c r="EC86" i="113" s="1"/>
  <c r="ED86" i="113" s="1"/>
  <c r="EE86" i="113" s="1"/>
  <c r="EF86" i="113" s="1"/>
  <c r="EG86" i="113" s="1"/>
  <c r="EH86" i="113" s="1"/>
  <c r="EI86" i="113" s="1"/>
  <c r="EJ86" i="113" s="1"/>
  <c r="EK86" i="113" s="1"/>
  <c r="EL86" i="113" s="1"/>
  <c r="EM86" i="113" s="1"/>
  <c r="EN86" i="113" s="1"/>
  <c r="EO86" i="113" s="1"/>
  <c r="EP86" i="113" s="1"/>
  <c r="EQ86" i="113" s="1"/>
  <c r="ER86" i="113" s="1"/>
  <c r="ES86" i="113" s="1"/>
  <c r="ET86" i="113" s="1"/>
  <c r="EU86" i="113" s="1"/>
  <c r="EV86" i="113" s="1"/>
  <c r="EW86" i="113" s="1"/>
  <c r="EX86" i="113" s="1"/>
  <c r="EY86" i="113" s="1"/>
  <c r="EZ86" i="113" s="1"/>
  <c r="FA86" i="113" s="1"/>
  <c r="FB86" i="113" s="1"/>
  <c r="FC86" i="113" s="1"/>
  <c r="FD86" i="113" s="1"/>
  <c r="FE86" i="113" s="1"/>
  <c r="FF86" i="113" s="1"/>
  <c r="FG86" i="113" s="1"/>
  <c r="FH86" i="113" s="1"/>
  <c r="FI86" i="113" s="1"/>
  <c r="FJ86" i="113" s="1"/>
  <c r="FK86" i="113" s="1"/>
  <c r="FL86" i="113" s="1"/>
  <c r="FM86" i="113" s="1"/>
  <c r="FN86" i="113" s="1"/>
  <c r="FO86" i="113" s="1"/>
  <c r="FP86" i="113" s="1"/>
  <c r="FQ86" i="113" s="1"/>
  <c r="FR86" i="113" s="1"/>
  <c r="FS86" i="113" s="1"/>
  <c r="FT86" i="113" s="1"/>
  <c r="FU86" i="113" s="1"/>
  <c r="FV86" i="113" s="1"/>
  <c r="FW86" i="113" s="1"/>
  <c r="FX86" i="113" s="1"/>
  <c r="FY86" i="113" s="1"/>
  <c r="FZ86" i="113" s="1"/>
  <c r="GA86" i="113" s="1"/>
  <c r="GB86" i="113" s="1"/>
  <c r="GC86" i="113" s="1"/>
  <c r="GD86" i="113" s="1"/>
  <c r="GE86" i="113" s="1"/>
  <c r="GF86" i="113" s="1"/>
  <c r="GG86" i="113" s="1"/>
  <c r="GH86" i="113" s="1"/>
  <c r="GI86" i="113" s="1"/>
  <c r="GJ86" i="113" s="1"/>
  <c r="GK86" i="113" s="1"/>
  <c r="GL86" i="113" s="1"/>
  <c r="GM86" i="113" s="1"/>
  <c r="GN86" i="113" s="1"/>
  <c r="GO86" i="113" s="1"/>
  <c r="GP86" i="113" s="1"/>
  <c r="GQ86" i="113" s="1"/>
  <c r="GR86" i="113" s="1"/>
  <c r="GS86" i="113" s="1"/>
  <c r="GT86" i="113" s="1"/>
  <c r="GU86" i="113" s="1"/>
  <c r="GV86" i="113" s="1"/>
  <c r="GW86" i="113" s="1"/>
  <c r="GX86" i="113" s="1"/>
  <c r="GY86" i="113" s="1"/>
  <c r="GZ86" i="113" s="1"/>
  <c r="HA86" i="113" s="1"/>
  <c r="HB86" i="113" s="1"/>
  <c r="HC86" i="113" s="1"/>
  <c r="HD86" i="113" s="1"/>
  <c r="HE86" i="113" s="1"/>
  <c r="HF86" i="113" s="1"/>
  <c r="HG86" i="113" s="1"/>
  <c r="HH86" i="113" s="1"/>
  <c r="HI86" i="113" s="1"/>
  <c r="HJ86" i="113" s="1"/>
  <c r="CG2" i="113"/>
  <c r="CF55" i="112" s="1"/>
  <c r="E84" i="114" l="1"/>
  <c r="CB56" i="112"/>
  <c r="CH87" i="113"/>
  <c r="FA19" i="113"/>
  <c r="FC17" i="113"/>
  <c r="CF18" i="109"/>
  <c r="CH67" i="112" l="1"/>
  <c r="B88" i="113" s="1"/>
  <c r="CH67" i="115"/>
  <c r="CB95" i="112"/>
  <c r="F84" i="114"/>
  <c r="FD17" i="113"/>
  <c r="FB19" i="113"/>
  <c r="CI87" i="113"/>
  <c r="CJ87" i="113" s="1"/>
  <c r="CK87" i="113" s="1"/>
  <c r="CL87" i="113" s="1"/>
  <c r="CM87" i="113" s="1"/>
  <c r="CN87" i="113" s="1"/>
  <c r="CO87" i="113" s="1"/>
  <c r="CP87" i="113" s="1"/>
  <c r="CQ87" i="113" s="1"/>
  <c r="CR87" i="113" s="1"/>
  <c r="CS87" i="113" s="1"/>
  <c r="CT87" i="113" s="1"/>
  <c r="CU87" i="113" s="1"/>
  <c r="CV87" i="113" s="1"/>
  <c r="CW87" i="113" s="1"/>
  <c r="CX87" i="113" s="1"/>
  <c r="CY87" i="113" s="1"/>
  <c r="CZ87" i="113" s="1"/>
  <c r="DA87" i="113" s="1"/>
  <c r="DB87" i="113" s="1"/>
  <c r="DC87" i="113" s="1"/>
  <c r="DD87" i="113" s="1"/>
  <c r="DE87" i="113" s="1"/>
  <c r="DF87" i="113" s="1"/>
  <c r="DG87" i="113" s="1"/>
  <c r="DH87" i="113" s="1"/>
  <c r="DI87" i="113" s="1"/>
  <c r="DJ87" i="113" s="1"/>
  <c r="DK87" i="113" s="1"/>
  <c r="DL87" i="113" s="1"/>
  <c r="DM87" i="113" s="1"/>
  <c r="DN87" i="113" s="1"/>
  <c r="DO87" i="113" s="1"/>
  <c r="DP87" i="113" s="1"/>
  <c r="DQ87" i="113" s="1"/>
  <c r="DR87" i="113" s="1"/>
  <c r="DS87" i="113" s="1"/>
  <c r="DT87" i="113" s="1"/>
  <c r="DU87" i="113" s="1"/>
  <c r="DV87" i="113" s="1"/>
  <c r="DW87" i="113" s="1"/>
  <c r="DX87" i="113" s="1"/>
  <c r="DY87" i="113" s="1"/>
  <c r="DZ87" i="113" s="1"/>
  <c r="EA87" i="113" s="1"/>
  <c r="EB87" i="113" s="1"/>
  <c r="EC87" i="113" s="1"/>
  <c r="ED87" i="113" s="1"/>
  <c r="EE87" i="113" s="1"/>
  <c r="EF87" i="113" s="1"/>
  <c r="EG87" i="113" s="1"/>
  <c r="EH87" i="113" s="1"/>
  <c r="EI87" i="113" s="1"/>
  <c r="EJ87" i="113" s="1"/>
  <c r="EK87" i="113" s="1"/>
  <c r="EL87" i="113" s="1"/>
  <c r="EM87" i="113" s="1"/>
  <c r="EN87" i="113" s="1"/>
  <c r="EO87" i="113" s="1"/>
  <c r="EP87" i="113" s="1"/>
  <c r="EQ87" i="113" s="1"/>
  <c r="ER87" i="113" s="1"/>
  <c r="ES87" i="113" s="1"/>
  <c r="ET87" i="113" s="1"/>
  <c r="EU87" i="113" s="1"/>
  <c r="EV87" i="113" s="1"/>
  <c r="EW87" i="113" s="1"/>
  <c r="EX87" i="113" s="1"/>
  <c r="EY87" i="113" s="1"/>
  <c r="EZ87" i="113" s="1"/>
  <c r="FA87" i="113" s="1"/>
  <c r="FB87" i="113" s="1"/>
  <c r="FC87" i="113" s="1"/>
  <c r="FD87" i="113" s="1"/>
  <c r="FE87" i="113" s="1"/>
  <c r="FF87" i="113" s="1"/>
  <c r="FG87" i="113" s="1"/>
  <c r="FH87" i="113" s="1"/>
  <c r="FI87" i="113" s="1"/>
  <c r="FJ87" i="113" s="1"/>
  <c r="FK87" i="113" s="1"/>
  <c r="FL87" i="113" s="1"/>
  <c r="FM87" i="113" s="1"/>
  <c r="FN87" i="113" s="1"/>
  <c r="FO87" i="113" s="1"/>
  <c r="FP87" i="113" s="1"/>
  <c r="FQ87" i="113" s="1"/>
  <c r="FR87" i="113" s="1"/>
  <c r="FS87" i="113" s="1"/>
  <c r="FT87" i="113" s="1"/>
  <c r="FU87" i="113" s="1"/>
  <c r="FV87" i="113" s="1"/>
  <c r="FW87" i="113" s="1"/>
  <c r="FX87" i="113" s="1"/>
  <c r="FY87" i="113" s="1"/>
  <c r="FZ87" i="113" s="1"/>
  <c r="GA87" i="113" s="1"/>
  <c r="GB87" i="113" s="1"/>
  <c r="GC87" i="113" s="1"/>
  <c r="GD87" i="113" s="1"/>
  <c r="GE87" i="113" s="1"/>
  <c r="GF87" i="113" s="1"/>
  <c r="GG87" i="113" s="1"/>
  <c r="GH87" i="113" s="1"/>
  <c r="GI87" i="113" s="1"/>
  <c r="GJ87" i="113" s="1"/>
  <c r="GK87" i="113" s="1"/>
  <c r="GL87" i="113" s="1"/>
  <c r="GM87" i="113" s="1"/>
  <c r="GN87" i="113" s="1"/>
  <c r="GO87" i="113" s="1"/>
  <c r="GP87" i="113" s="1"/>
  <c r="GQ87" i="113" s="1"/>
  <c r="GR87" i="113" s="1"/>
  <c r="GS87" i="113" s="1"/>
  <c r="GT87" i="113" s="1"/>
  <c r="GU87" i="113" s="1"/>
  <c r="GV87" i="113" s="1"/>
  <c r="GW87" i="113" s="1"/>
  <c r="GX87" i="113" s="1"/>
  <c r="GY87" i="113" s="1"/>
  <c r="GZ87" i="113" s="1"/>
  <c r="HA87" i="113" s="1"/>
  <c r="HB87" i="113" s="1"/>
  <c r="HC87" i="113" s="1"/>
  <c r="HD87" i="113" s="1"/>
  <c r="HE87" i="113" s="1"/>
  <c r="HF87" i="113" s="1"/>
  <c r="HG87" i="113" s="1"/>
  <c r="HH87" i="113" s="1"/>
  <c r="HI87" i="113" s="1"/>
  <c r="HJ87" i="113" s="1"/>
  <c r="CH2" i="113"/>
  <c r="CG55" i="112" s="1"/>
  <c r="CG18" i="109"/>
  <c r="C85" i="114" l="1"/>
  <c r="CI88" i="113"/>
  <c r="FC19" i="113"/>
  <c r="FE17" i="113"/>
  <c r="CI67" i="112" l="1"/>
  <c r="B89" i="113" s="1"/>
  <c r="CJ89" i="113" s="1"/>
  <c r="CI67" i="115"/>
  <c r="E85" i="114"/>
  <c r="CC56" i="112"/>
  <c r="FF17" i="113"/>
  <c r="FD19" i="113"/>
  <c r="CJ88" i="113"/>
  <c r="CK88" i="113" s="1"/>
  <c r="CL88" i="113" s="1"/>
  <c r="CM88" i="113" s="1"/>
  <c r="CN88" i="113" s="1"/>
  <c r="CO88" i="113" s="1"/>
  <c r="CP88" i="113" s="1"/>
  <c r="CQ88" i="113" s="1"/>
  <c r="CR88" i="113" s="1"/>
  <c r="CS88" i="113" s="1"/>
  <c r="CT88" i="113" s="1"/>
  <c r="CU88" i="113" s="1"/>
  <c r="CV88" i="113" s="1"/>
  <c r="CW88" i="113" s="1"/>
  <c r="CX88" i="113" s="1"/>
  <c r="CY88" i="113" s="1"/>
  <c r="CZ88" i="113" s="1"/>
  <c r="DA88" i="113" s="1"/>
  <c r="DB88" i="113" s="1"/>
  <c r="DC88" i="113" s="1"/>
  <c r="DD88" i="113" s="1"/>
  <c r="DE88" i="113" s="1"/>
  <c r="DF88" i="113" s="1"/>
  <c r="DG88" i="113" s="1"/>
  <c r="DH88" i="113" s="1"/>
  <c r="DI88" i="113" s="1"/>
  <c r="DJ88" i="113" s="1"/>
  <c r="DK88" i="113" s="1"/>
  <c r="DL88" i="113" s="1"/>
  <c r="DM88" i="113" s="1"/>
  <c r="DN88" i="113" s="1"/>
  <c r="DO88" i="113" s="1"/>
  <c r="DP88" i="113" s="1"/>
  <c r="DQ88" i="113" s="1"/>
  <c r="DR88" i="113" s="1"/>
  <c r="DS88" i="113" s="1"/>
  <c r="DT88" i="113" s="1"/>
  <c r="DU88" i="113" s="1"/>
  <c r="DV88" i="113" s="1"/>
  <c r="DW88" i="113" s="1"/>
  <c r="DX88" i="113" s="1"/>
  <c r="DY88" i="113" s="1"/>
  <c r="DZ88" i="113" s="1"/>
  <c r="EA88" i="113" s="1"/>
  <c r="EB88" i="113" s="1"/>
  <c r="EC88" i="113" s="1"/>
  <c r="ED88" i="113" s="1"/>
  <c r="EE88" i="113" s="1"/>
  <c r="EF88" i="113" s="1"/>
  <c r="EG88" i="113" s="1"/>
  <c r="EH88" i="113" s="1"/>
  <c r="EI88" i="113" s="1"/>
  <c r="EJ88" i="113" s="1"/>
  <c r="EK88" i="113" s="1"/>
  <c r="EL88" i="113" s="1"/>
  <c r="EM88" i="113" s="1"/>
  <c r="EN88" i="113" s="1"/>
  <c r="EO88" i="113" s="1"/>
  <c r="EP88" i="113" s="1"/>
  <c r="EQ88" i="113" s="1"/>
  <c r="ER88" i="113" s="1"/>
  <c r="ES88" i="113" s="1"/>
  <c r="ET88" i="113" s="1"/>
  <c r="EU88" i="113" s="1"/>
  <c r="EV88" i="113" s="1"/>
  <c r="EW88" i="113" s="1"/>
  <c r="EX88" i="113" s="1"/>
  <c r="EY88" i="113" s="1"/>
  <c r="EZ88" i="113" s="1"/>
  <c r="FA88" i="113" s="1"/>
  <c r="FB88" i="113" s="1"/>
  <c r="FC88" i="113" s="1"/>
  <c r="FD88" i="113" s="1"/>
  <c r="FE88" i="113" s="1"/>
  <c r="FF88" i="113" s="1"/>
  <c r="FG88" i="113" s="1"/>
  <c r="FH88" i="113" s="1"/>
  <c r="FI88" i="113" s="1"/>
  <c r="FJ88" i="113" s="1"/>
  <c r="FK88" i="113" s="1"/>
  <c r="FL88" i="113" s="1"/>
  <c r="FM88" i="113" s="1"/>
  <c r="FN88" i="113" s="1"/>
  <c r="FO88" i="113" s="1"/>
  <c r="FP88" i="113" s="1"/>
  <c r="FQ88" i="113" s="1"/>
  <c r="FR88" i="113" s="1"/>
  <c r="FS88" i="113" s="1"/>
  <c r="FT88" i="113" s="1"/>
  <c r="FU88" i="113" s="1"/>
  <c r="FV88" i="113" s="1"/>
  <c r="FW88" i="113" s="1"/>
  <c r="FX88" i="113" s="1"/>
  <c r="FY88" i="113" s="1"/>
  <c r="FZ88" i="113" s="1"/>
  <c r="GA88" i="113" s="1"/>
  <c r="GB88" i="113" s="1"/>
  <c r="GC88" i="113" s="1"/>
  <c r="GD88" i="113" s="1"/>
  <c r="GE88" i="113" s="1"/>
  <c r="GF88" i="113" s="1"/>
  <c r="GG88" i="113" s="1"/>
  <c r="GH88" i="113" s="1"/>
  <c r="GI88" i="113" s="1"/>
  <c r="GJ88" i="113" s="1"/>
  <c r="GK88" i="113" s="1"/>
  <c r="GL88" i="113" s="1"/>
  <c r="GM88" i="113" s="1"/>
  <c r="GN88" i="113" s="1"/>
  <c r="GO88" i="113" s="1"/>
  <c r="GP88" i="113" s="1"/>
  <c r="GQ88" i="113" s="1"/>
  <c r="GR88" i="113" s="1"/>
  <c r="GS88" i="113" s="1"/>
  <c r="GT88" i="113" s="1"/>
  <c r="GU88" i="113" s="1"/>
  <c r="GV88" i="113" s="1"/>
  <c r="GW88" i="113" s="1"/>
  <c r="GX88" i="113" s="1"/>
  <c r="GY88" i="113" s="1"/>
  <c r="GZ88" i="113" s="1"/>
  <c r="HA88" i="113" s="1"/>
  <c r="HB88" i="113" s="1"/>
  <c r="HC88" i="113" s="1"/>
  <c r="HD88" i="113" s="1"/>
  <c r="HE88" i="113" s="1"/>
  <c r="HF88" i="113" s="1"/>
  <c r="HG88" i="113" s="1"/>
  <c r="HH88" i="113" s="1"/>
  <c r="HI88" i="113" s="1"/>
  <c r="HJ88" i="113" s="1"/>
  <c r="CI2" i="113"/>
  <c r="CH55" i="112" s="1"/>
  <c r="CH18" i="109"/>
  <c r="CJ67" i="115" l="1"/>
  <c r="CC95" i="112"/>
  <c r="F85" i="114"/>
  <c r="FE19" i="113"/>
  <c r="FG17" i="113"/>
  <c r="CK89" i="113"/>
  <c r="CL89" i="113" s="1"/>
  <c r="CM89" i="113" s="1"/>
  <c r="CN89" i="113" s="1"/>
  <c r="CO89" i="113" s="1"/>
  <c r="CP89" i="113" s="1"/>
  <c r="CQ89" i="113" s="1"/>
  <c r="CR89" i="113" s="1"/>
  <c r="CS89" i="113" s="1"/>
  <c r="CT89" i="113" s="1"/>
  <c r="CU89" i="113" s="1"/>
  <c r="CV89" i="113" s="1"/>
  <c r="CW89" i="113" s="1"/>
  <c r="CX89" i="113" s="1"/>
  <c r="CY89" i="113" s="1"/>
  <c r="CZ89" i="113" s="1"/>
  <c r="DA89" i="113" s="1"/>
  <c r="DB89" i="113" s="1"/>
  <c r="DC89" i="113" s="1"/>
  <c r="DD89" i="113" s="1"/>
  <c r="DE89" i="113" s="1"/>
  <c r="DF89" i="113" s="1"/>
  <c r="DG89" i="113" s="1"/>
  <c r="DH89" i="113" s="1"/>
  <c r="DI89" i="113" s="1"/>
  <c r="DJ89" i="113" s="1"/>
  <c r="DK89" i="113" s="1"/>
  <c r="DL89" i="113" s="1"/>
  <c r="DM89" i="113" s="1"/>
  <c r="DN89" i="113" s="1"/>
  <c r="DO89" i="113" s="1"/>
  <c r="DP89" i="113" s="1"/>
  <c r="DQ89" i="113" s="1"/>
  <c r="DR89" i="113" s="1"/>
  <c r="DS89" i="113" s="1"/>
  <c r="DT89" i="113" s="1"/>
  <c r="DU89" i="113" s="1"/>
  <c r="DV89" i="113" s="1"/>
  <c r="DW89" i="113" s="1"/>
  <c r="DX89" i="113" s="1"/>
  <c r="DY89" i="113" s="1"/>
  <c r="DZ89" i="113" s="1"/>
  <c r="EA89" i="113" s="1"/>
  <c r="EB89" i="113" s="1"/>
  <c r="EC89" i="113" s="1"/>
  <c r="ED89" i="113" s="1"/>
  <c r="EE89" i="113" s="1"/>
  <c r="EF89" i="113" s="1"/>
  <c r="EG89" i="113" s="1"/>
  <c r="EH89" i="113" s="1"/>
  <c r="EI89" i="113" s="1"/>
  <c r="EJ89" i="113" s="1"/>
  <c r="EK89" i="113" s="1"/>
  <c r="EL89" i="113" s="1"/>
  <c r="EM89" i="113" s="1"/>
  <c r="EN89" i="113" s="1"/>
  <c r="EO89" i="113" s="1"/>
  <c r="EP89" i="113" s="1"/>
  <c r="EQ89" i="113" s="1"/>
  <c r="ER89" i="113" s="1"/>
  <c r="ES89" i="113" s="1"/>
  <c r="ET89" i="113" s="1"/>
  <c r="EU89" i="113" s="1"/>
  <c r="EV89" i="113" s="1"/>
  <c r="EW89" i="113" s="1"/>
  <c r="EX89" i="113" s="1"/>
  <c r="EY89" i="113" s="1"/>
  <c r="EZ89" i="113" s="1"/>
  <c r="FA89" i="113" s="1"/>
  <c r="FB89" i="113" s="1"/>
  <c r="FC89" i="113" s="1"/>
  <c r="FD89" i="113" s="1"/>
  <c r="FE89" i="113" s="1"/>
  <c r="FF89" i="113" s="1"/>
  <c r="FG89" i="113" s="1"/>
  <c r="FH89" i="113" s="1"/>
  <c r="FI89" i="113" s="1"/>
  <c r="FJ89" i="113" s="1"/>
  <c r="FK89" i="113" s="1"/>
  <c r="FL89" i="113" s="1"/>
  <c r="FM89" i="113" s="1"/>
  <c r="FN89" i="113" s="1"/>
  <c r="FO89" i="113" s="1"/>
  <c r="FP89" i="113" s="1"/>
  <c r="FQ89" i="113" s="1"/>
  <c r="FR89" i="113" s="1"/>
  <c r="FS89" i="113" s="1"/>
  <c r="FT89" i="113" s="1"/>
  <c r="FU89" i="113" s="1"/>
  <c r="FV89" i="113" s="1"/>
  <c r="FW89" i="113" s="1"/>
  <c r="FX89" i="113" s="1"/>
  <c r="FY89" i="113" s="1"/>
  <c r="FZ89" i="113" s="1"/>
  <c r="GA89" i="113" s="1"/>
  <c r="GB89" i="113" s="1"/>
  <c r="GC89" i="113" s="1"/>
  <c r="GD89" i="113" s="1"/>
  <c r="GE89" i="113" s="1"/>
  <c r="GF89" i="113" s="1"/>
  <c r="GG89" i="113" s="1"/>
  <c r="GH89" i="113" s="1"/>
  <c r="GI89" i="113" s="1"/>
  <c r="GJ89" i="113" s="1"/>
  <c r="GK89" i="113" s="1"/>
  <c r="GL89" i="113" s="1"/>
  <c r="GM89" i="113" s="1"/>
  <c r="GN89" i="113" s="1"/>
  <c r="GO89" i="113" s="1"/>
  <c r="GP89" i="113" s="1"/>
  <c r="GQ89" i="113" s="1"/>
  <c r="GR89" i="113" s="1"/>
  <c r="GS89" i="113" s="1"/>
  <c r="GT89" i="113" s="1"/>
  <c r="GU89" i="113" s="1"/>
  <c r="GV89" i="113" s="1"/>
  <c r="GW89" i="113" s="1"/>
  <c r="GX89" i="113" s="1"/>
  <c r="GY89" i="113" s="1"/>
  <c r="GZ89" i="113" s="1"/>
  <c r="HA89" i="113" s="1"/>
  <c r="HB89" i="113" s="1"/>
  <c r="HC89" i="113" s="1"/>
  <c r="HD89" i="113" s="1"/>
  <c r="HE89" i="113" s="1"/>
  <c r="HF89" i="113" s="1"/>
  <c r="HG89" i="113" s="1"/>
  <c r="HH89" i="113" s="1"/>
  <c r="HI89" i="113" s="1"/>
  <c r="HJ89" i="113" s="1"/>
  <c r="CJ2" i="113"/>
  <c r="CI55" i="112" s="1"/>
  <c r="CJ67" i="112"/>
  <c r="B90" i="113" s="1"/>
  <c r="CI18" i="109"/>
  <c r="CK67" i="115" l="1"/>
  <c r="C86" i="114"/>
  <c r="FH17" i="113"/>
  <c r="CK90" i="113"/>
  <c r="FF19" i="113"/>
  <c r="CK67" i="112"/>
  <c r="B91" i="113" s="1"/>
  <c r="E86" i="114" l="1"/>
  <c r="CD56" i="112"/>
  <c r="FG19" i="113"/>
  <c r="CL90" i="113"/>
  <c r="CM90" i="113" s="1"/>
  <c r="CN90" i="113" s="1"/>
  <c r="CO90" i="113" s="1"/>
  <c r="CP90" i="113" s="1"/>
  <c r="CQ90" i="113" s="1"/>
  <c r="CR90" i="113" s="1"/>
  <c r="CS90" i="113" s="1"/>
  <c r="CT90" i="113" s="1"/>
  <c r="CU90" i="113" s="1"/>
  <c r="CV90" i="113" s="1"/>
  <c r="CW90" i="113" s="1"/>
  <c r="CX90" i="113" s="1"/>
  <c r="CY90" i="113" s="1"/>
  <c r="CZ90" i="113" s="1"/>
  <c r="DA90" i="113" s="1"/>
  <c r="DB90" i="113" s="1"/>
  <c r="DC90" i="113" s="1"/>
  <c r="DD90" i="113" s="1"/>
  <c r="DE90" i="113" s="1"/>
  <c r="DF90" i="113" s="1"/>
  <c r="DG90" i="113" s="1"/>
  <c r="DH90" i="113" s="1"/>
  <c r="DI90" i="113" s="1"/>
  <c r="DJ90" i="113" s="1"/>
  <c r="DK90" i="113" s="1"/>
  <c r="DL90" i="113" s="1"/>
  <c r="DM90" i="113" s="1"/>
  <c r="DN90" i="113" s="1"/>
  <c r="DO90" i="113" s="1"/>
  <c r="DP90" i="113" s="1"/>
  <c r="DQ90" i="113" s="1"/>
  <c r="DR90" i="113" s="1"/>
  <c r="DS90" i="113" s="1"/>
  <c r="DT90" i="113" s="1"/>
  <c r="DU90" i="113" s="1"/>
  <c r="DV90" i="113" s="1"/>
  <c r="DW90" i="113" s="1"/>
  <c r="DX90" i="113" s="1"/>
  <c r="DY90" i="113" s="1"/>
  <c r="DZ90" i="113" s="1"/>
  <c r="EA90" i="113" s="1"/>
  <c r="EB90" i="113" s="1"/>
  <c r="EC90" i="113" s="1"/>
  <c r="ED90" i="113" s="1"/>
  <c r="EE90" i="113" s="1"/>
  <c r="EF90" i="113" s="1"/>
  <c r="EG90" i="113" s="1"/>
  <c r="EH90" i="113" s="1"/>
  <c r="EI90" i="113" s="1"/>
  <c r="EJ90" i="113" s="1"/>
  <c r="EK90" i="113" s="1"/>
  <c r="EL90" i="113" s="1"/>
  <c r="EM90" i="113" s="1"/>
  <c r="EN90" i="113" s="1"/>
  <c r="EO90" i="113" s="1"/>
  <c r="EP90" i="113" s="1"/>
  <c r="EQ90" i="113" s="1"/>
  <c r="ER90" i="113" s="1"/>
  <c r="ES90" i="113" s="1"/>
  <c r="ET90" i="113" s="1"/>
  <c r="EU90" i="113" s="1"/>
  <c r="EV90" i="113" s="1"/>
  <c r="EW90" i="113" s="1"/>
  <c r="EX90" i="113" s="1"/>
  <c r="EY90" i="113" s="1"/>
  <c r="EZ90" i="113" s="1"/>
  <c r="FA90" i="113" s="1"/>
  <c r="FB90" i="113" s="1"/>
  <c r="FC90" i="113" s="1"/>
  <c r="FD90" i="113" s="1"/>
  <c r="FE90" i="113" s="1"/>
  <c r="FF90" i="113" s="1"/>
  <c r="FG90" i="113" s="1"/>
  <c r="FH90" i="113" s="1"/>
  <c r="FI90" i="113" s="1"/>
  <c r="FJ90" i="113" s="1"/>
  <c r="FK90" i="113" s="1"/>
  <c r="FL90" i="113" s="1"/>
  <c r="FM90" i="113" s="1"/>
  <c r="FN90" i="113" s="1"/>
  <c r="FO90" i="113" s="1"/>
  <c r="FP90" i="113" s="1"/>
  <c r="FQ90" i="113" s="1"/>
  <c r="FR90" i="113" s="1"/>
  <c r="FS90" i="113" s="1"/>
  <c r="FT90" i="113" s="1"/>
  <c r="FU90" i="113" s="1"/>
  <c r="FV90" i="113" s="1"/>
  <c r="FW90" i="113" s="1"/>
  <c r="FX90" i="113" s="1"/>
  <c r="FY90" i="113" s="1"/>
  <c r="FZ90" i="113" s="1"/>
  <c r="GA90" i="113" s="1"/>
  <c r="GB90" i="113" s="1"/>
  <c r="GC90" i="113" s="1"/>
  <c r="GD90" i="113" s="1"/>
  <c r="GE90" i="113" s="1"/>
  <c r="GF90" i="113" s="1"/>
  <c r="GG90" i="113" s="1"/>
  <c r="GH90" i="113" s="1"/>
  <c r="GI90" i="113" s="1"/>
  <c r="GJ90" i="113" s="1"/>
  <c r="GK90" i="113" s="1"/>
  <c r="GL90" i="113" s="1"/>
  <c r="GM90" i="113" s="1"/>
  <c r="GN90" i="113" s="1"/>
  <c r="GO90" i="113" s="1"/>
  <c r="GP90" i="113" s="1"/>
  <c r="GQ90" i="113" s="1"/>
  <c r="GR90" i="113" s="1"/>
  <c r="GS90" i="113" s="1"/>
  <c r="GT90" i="113" s="1"/>
  <c r="GU90" i="113" s="1"/>
  <c r="GV90" i="113" s="1"/>
  <c r="GW90" i="113" s="1"/>
  <c r="GX90" i="113" s="1"/>
  <c r="GY90" i="113" s="1"/>
  <c r="GZ90" i="113" s="1"/>
  <c r="HA90" i="113" s="1"/>
  <c r="HB90" i="113" s="1"/>
  <c r="HC90" i="113" s="1"/>
  <c r="HD90" i="113" s="1"/>
  <c r="HE90" i="113" s="1"/>
  <c r="HF90" i="113" s="1"/>
  <c r="HG90" i="113" s="1"/>
  <c r="HH90" i="113" s="1"/>
  <c r="HI90" i="113" s="1"/>
  <c r="HJ90" i="113" s="1"/>
  <c r="CK2" i="113"/>
  <c r="CJ55" i="112" s="1"/>
  <c r="CL91" i="113"/>
  <c r="FI17" i="113"/>
  <c r="CJ18" i="109"/>
  <c r="CL67" i="112" l="1"/>
  <c r="B92" i="113" s="1"/>
  <c r="CL67" i="115"/>
  <c r="CD95" i="112"/>
  <c r="F86" i="114"/>
  <c r="FJ17" i="113"/>
  <c r="CM91" i="113"/>
  <c r="CN91" i="113" s="1"/>
  <c r="CO91" i="113" s="1"/>
  <c r="CP91" i="113" s="1"/>
  <c r="CQ91" i="113" s="1"/>
  <c r="CR91" i="113" s="1"/>
  <c r="CS91" i="113" s="1"/>
  <c r="CT91" i="113" s="1"/>
  <c r="CU91" i="113" s="1"/>
  <c r="CV91" i="113" s="1"/>
  <c r="CW91" i="113" s="1"/>
  <c r="CX91" i="113" s="1"/>
  <c r="CY91" i="113" s="1"/>
  <c r="CZ91" i="113" s="1"/>
  <c r="DA91" i="113" s="1"/>
  <c r="DB91" i="113" s="1"/>
  <c r="DC91" i="113" s="1"/>
  <c r="DD91" i="113" s="1"/>
  <c r="DE91" i="113" s="1"/>
  <c r="DF91" i="113" s="1"/>
  <c r="DG91" i="113" s="1"/>
  <c r="DH91" i="113" s="1"/>
  <c r="DI91" i="113" s="1"/>
  <c r="DJ91" i="113" s="1"/>
  <c r="DK91" i="113" s="1"/>
  <c r="DL91" i="113" s="1"/>
  <c r="DM91" i="113" s="1"/>
  <c r="DN91" i="113" s="1"/>
  <c r="DO91" i="113" s="1"/>
  <c r="DP91" i="113" s="1"/>
  <c r="DQ91" i="113" s="1"/>
  <c r="DR91" i="113" s="1"/>
  <c r="DS91" i="113" s="1"/>
  <c r="DT91" i="113" s="1"/>
  <c r="DU91" i="113" s="1"/>
  <c r="DV91" i="113" s="1"/>
  <c r="DW91" i="113" s="1"/>
  <c r="DX91" i="113" s="1"/>
  <c r="DY91" i="113" s="1"/>
  <c r="DZ91" i="113" s="1"/>
  <c r="EA91" i="113" s="1"/>
  <c r="EB91" i="113" s="1"/>
  <c r="EC91" i="113" s="1"/>
  <c r="ED91" i="113" s="1"/>
  <c r="EE91" i="113" s="1"/>
  <c r="EF91" i="113" s="1"/>
  <c r="EG91" i="113" s="1"/>
  <c r="EH91" i="113" s="1"/>
  <c r="EI91" i="113" s="1"/>
  <c r="EJ91" i="113" s="1"/>
  <c r="EK91" i="113" s="1"/>
  <c r="EL91" i="113" s="1"/>
  <c r="EM91" i="113" s="1"/>
  <c r="EN91" i="113" s="1"/>
  <c r="EO91" i="113" s="1"/>
  <c r="EP91" i="113" s="1"/>
  <c r="EQ91" i="113" s="1"/>
  <c r="ER91" i="113" s="1"/>
  <c r="ES91" i="113" s="1"/>
  <c r="ET91" i="113" s="1"/>
  <c r="EU91" i="113" s="1"/>
  <c r="EV91" i="113" s="1"/>
  <c r="EW91" i="113" s="1"/>
  <c r="EX91" i="113" s="1"/>
  <c r="EY91" i="113" s="1"/>
  <c r="EZ91" i="113" s="1"/>
  <c r="FA91" i="113" s="1"/>
  <c r="FB91" i="113" s="1"/>
  <c r="FC91" i="113" s="1"/>
  <c r="FD91" i="113" s="1"/>
  <c r="FE91" i="113" s="1"/>
  <c r="FF91" i="113" s="1"/>
  <c r="FG91" i="113" s="1"/>
  <c r="FH91" i="113" s="1"/>
  <c r="FI91" i="113" s="1"/>
  <c r="FJ91" i="113" s="1"/>
  <c r="FK91" i="113" s="1"/>
  <c r="FL91" i="113" s="1"/>
  <c r="FM91" i="113" s="1"/>
  <c r="FN91" i="113" s="1"/>
  <c r="FO91" i="113" s="1"/>
  <c r="FP91" i="113" s="1"/>
  <c r="FQ91" i="113" s="1"/>
  <c r="FR91" i="113" s="1"/>
  <c r="FS91" i="113" s="1"/>
  <c r="FT91" i="113" s="1"/>
  <c r="FU91" i="113" s="1"/>
  <c r="FV91" i="113" s="1"/>
  <c r="FW91" i="113" s="1"/>
  <c r="FX91" i="113" s="1"/>
  <c r="FY91" i="113" s="1"/>
  <c r="FZ91" i="113" s="1"/>
  <c r="GA91" i="113" s="1"/>
  <c r="GB91" i="113" s="1"/>
  <c r="GC91" i="113" s="1"/>
  <c r="GD91" i="113" s="1"/>
  <c r="GE91" i="113" s="1"/>
  <c r="GF91" i="113" s="1"/>
  <c r="GG91" i="113" s="1"/>
  <c r="GH91" i="113" s="1"/>
  <c r="GI91" i="113" s="1"/>
  <c r="GJ91" i="113" s="1"/>
  <c r="GK91" i="113" s="1"/>
  <c r="GL91" i="113" s="1"/>
  <c r="GM91" i="113" s="1"/>
  <c r="GN91" i="113" s="1"/>
  <c r="GO91" i="113" s="1"/>
  <c r="GP91" i="113" s="1"/>
  <c r="GQ91" i="113" s="1"/>
  <c r="GR91" i="113" s="1"/>
  <c r="GS91" i="113" s="1"/>
  <c r="GT91" i="113" s="1"/>
  <c r="GU91" i="113" s="1"/>
  <c r="GV91" i="113" s="1"/>
  <c r="GW91" i="113" s="1"/>
  <c r="GX91" i="113" s="1"/>
  <c r="GY91" i="113" s="1"/>
  <c r="GZ91" i="113" s="1"/>
  <c r="HA91" i="113" s="1"/>
  <c r="HB91" i="113" s="1"/>
  <c r="HC91" i="113" s="1"/>
  <c r="HD91" i="113" s="1"/>
  <c r="HE91" i="113" s="1"/>
  <c r="HF91" i="113" s="1"/>
  <c r="HG91" i="113" s="1"/>
  <c r="HH91" i="113" s="1"/>
  <c r="HI91" i="113" s="1"/>
  <c r="HJ91" i="113" s="1"/>
  <c r="CL2" i="113"/>
  <c r="CK55" i="112" s="1"/>
  <c r="FH19" i="113"/>
  <c r="C87" i="114" l="1"/>
  <c r="FI19" i="113"/>
  <c r="CM92" i="113"/>
  <c r="FK17" i="113"/>
  <c r="CK18" i="109"/>
  <c r="CM67" i="112" l="1"/>
  <c r="B93" i="113" s="1"/>
  <c r="CM67" i="115"/>
  <c r="E87" i="114"/>
  <c r="CE56" i="112"/>
  <c r="FL17" i="113"/>
  <c r="CN92" i="113"/>
  <c r="CO92" i="113" s="1"/>
  <c r="CP92" i="113" s="1"/>
  <c r="CQ92" i="113" s="1"/>
  <c r="CR92" i="113" s="1"/>
  <c r="CS92" i="113" s="1"/>
  <c r="CT92" i="113" s="1"/>
  <c r="CU92" i="113" s="1"/>
  <c r="CV92" i="113" s="1"/>
  <c r="CW92" i="113" s="1"/>
  <c r="CX92" i="113" s="1"/>
  <c r="CY92" i="113" s="1"/>
  <c r="CZ92" i="113" s="1"/>
  <c r="DA92" i="113" s="1"/>
  <c r="DB92" i="113" s="1"/>
  <c r="DC92" i="113" s="1"/>
  <c r="DD92" i="113" s="1"/>
  <c r="DE92" i="113" s="1"/>
  <c r="DF92" i="113" s="1"/>
  <c r="DG92" i="113" s="1"/>
  <c r="DH92" i="113" s="1"/>
  <c r="DI92" i="113" s="1"/>
  <c r="DJ92" i="113" s="1"/>
  <c r="DK92" i="113" s="1"/>
  <c r="DL92" i="113" s="1"/>
  <c r="DM92" i="113" s="1"/>
  <c r="DN92" i="113" s="1"/>
  <c r="DO92" i="113" s="1"/>
  <c r="DP92" i="113" s="1"/>
  <c r="DQ92" i="113" s="1"/>
  <c r="DR92" i="113" s="1"/>
  <c r="DS92" i="113" s="1"/>
  <c r="DT92" i="113" s="1"/>
  <c r="DU92" i="113" s="1"/>
  <c r="DV92" i="113" s="1"/>
  <c r="DW92" i="113" s="1"/>
  <c r="DX92" i="113" s="1"/>
  <c r="DY92" i="113" s="1"/>
  <c r="DZ92" i="113" s="1"/>
  <c r="EA92" i="113" s="1"/>
  <c r="EB92" i="113" s="1"/>
  <c r="EC92" i="113" s="1"/>
  <c r="ED92" i="113" s="1"/>
  <c r="EE92" i="113" s="1"/>
  <c r="EF92" i="113" s="1"/>
  <c r="EG92" i="113" s="1"/>
  <c r="EH92" i="113" s="1"/>
  <c r="EI92" i="113" s="1"/>
  <c r="EJ92" i="113" s="1"/>
  <c r="EK92" i="113" s="1"/>
  <c r="EL92" i="113" s="1"/>
  <c r="EM92" i="113" s="1"/>
  <c r="EN92" i="113" s="1"/>
  <c r="EO92" i="113" s="1"/>
  <c r="EP92" i="113" s="1"/>
  <c r="EQ92" i="113" s="1"/>
  <c r="ER92" i="113" s="1"/>
  <c r="ES92" i="113" s="1"/>
  <c r="ET92" i="113" s="1"/>
  <c r="EU92" i="113" s="1"/>
  <c r="EV92" i="113" s="1"/>
  <c r="EW92" i="113" s="1"/>
  <c r="EX92" i="113" s="1"/>
  <c r="EY92" i="113" s="1"/>
  <c r="EZ92" i="113" s="1"/>
  <c r="FA92" i="113" s="1"/>
  <c r="FB92" i="113" s="1"/>
  <c r="FC92" i="113" s="1"/>
  <c r="FD92" i="113" s="1"/>
  <c r="FE92" i="113" s="1"/>
  <c r="FF92" i="113" s="1"/>
  <c r="FG92" i="113" s="1"/>
  <c r="FH92" i="113" s="1"/>
  <c r="FI92" i="113" s="1"/>
  <c r="FJ92" i="113" s="1"/>
  <c r="FK92" i="113" s="1"/>
  <c r="FL92" i="113" s="1"/>
  <c r="FM92" i="113" s="1"/>
  <c r="FN92" i="113" s="1"/>
  <c r="FO92" i="113" s="1"/>
  <c r="FP92" i="113" s="1"/>
  <c r="FQ92" i="113" s="1"/>
  <c r="FR92" i="113" s="1"/>
  <c r="FS92" i="113" s="1"/>
  <c r="FT92" i="113" s="1"/>
  <c r="FU92" i="113" s="1"/>
  <c r="FV92" i="113" s="1"/>
  <c r="FW92" i="113" s="1"/>
  <c r="FX92" i="113" s="1"/>
  <c r="FY92" i="113" s="1"/>
  <c r="FZ92" i="113" s="1"/>
  <c r="GA92" i="113" s="1"/>
  <c r="GB92" i="113" s="1"/>
  <c r="GC92" i="113" s="1"/>
  <c r="GD92" i="113" s="1"/>
  <c r="GE92" i="113" s="1"/>
  <c r="GF92" i="113" s="1"/>
  <c r="GG92" i="113" s="1"/>
  <c r="GH92" i="113" s="1"/>
  <c r="GI92" i="113" s="1"/>
  <c r="GJ92" i="113" s="1"/>
  <c r="GK92" i="113" s="1"/>
  <c r="GL92" i="113" s="1"/>
  <c r="GM92" i="113" s="1"/>
  <c r="GN92" i="113" s="1"/>
  <c r="GO92" i="113" s="1"/>
  <c r="GP92" i="113" s="1"/>
  <c r="GQ92" i="113" s="1"/>
  <c r="GR92" i="113" s="1"/>
  <c r="GS92" i="113" s="1"/>
  <c r="GT92" i="113" s="1"/>
  <c r="GU92" i="113" s="1"/>
  <c r="GV92" i="113" s="1"/>
  <c r="GW92" i="113" s="1"/>
  <c r="GX92" i="113" s="1"/>
  <c r="GY92" i="113" s="1"/>
  <c r="GZ92" i="113" s="1"/>
  <c r="HA92" i="113" s="1"/>
  <c r="HB92" i="113" s="1"/>
  <c r="HC92" i="113" s="1"/>
  <c r="HD92" i="113" s="1"/>
  <c r="HE92" i="113" s="1"/>
  <c r="HF92" i="113" s="1"/>
  <c r="HG92" i="113" s="1"/>
  <c r="HH92" i="113" s="1"/>
  <c r="HI92" i="113" s="1"/>
  <c r="HJ92" i="113" s="1"/>
  <c r="CM2" i="113"/>
  <c r="CL55" i="112" s="1"/>
  <c r="FJ19" i="113"/>
  <c r="CE95" i="112" l="1"/>
  <c r="F87" i="114"/>
  <c r="CN93" i="113"/>
  <c r="FK19" i="113"/>
  <c r="FM17" i="113"/>
  <c r="CL18" i="109"/>
  <c r="CN67" i="112" l="1"/>
  <c r="B94" i="113" s="1"/>
  <c r="CN67" i="115"/>
  <c r="C88" i="114"/>
  <c r="FN17" i="113"/>
  <c r="FL19" i="113"/>
  <c r="CO93" i="113"/>
  <c r="CP93" i="113" s="1"/>
  <c r="CQ93" i="113" s="1"/>
  <c r="CR93" i="113" s="1"/>
  <c r="CS93" i="113" s="1"/>
  <c r="CT93" i="113" s="1"/>
  <c r="CU93" i="113" s="1"/>
  <c r="CV93" i="113" s="1"/>
  <c r="CW93" i="113" s="1"/>
  <c r="CX93" i="113" s="1"/>
  <c r="CY93" i="113" s="1"/>
  <c r="CZ93" i="113" s="1"/>
  <c r="DA93" i="113" s="1"/>
  <c r="DB93" i="113" s="1"/>
  <c r="DC93" i="113" s="1"/>
  <c r="DD93" i="113" s="1"/>
  <c r="DE93" i="113" s="1"/>
  <c r="DF93" i="113" s="1"/>
  <c r="DG93" i="113" s="1"/>
  <c r="DH93" i="113" s="1"/>
  <c r="DI93" i="113" s="1"/>
  <c r="DJ93" i="113" s="1"/>
  <c r="DK93" i="113" s="1"/>
  <c r="DL93" i="113" s="1"/>
  <c r="DM93" i="113" s="1"/>
  <c r="DN93" i="113" s="1"/>
  <c r="DO93" i="113" s="1"/>
  <c r="DP93" i="113" s="1"/>
  <c r="DQ93" i="113" s="1"/>
  <c r="DR93" i="113" s="1"/>
  <c r="DS93" i="113" s="1"/>
  <c r="DT93" i="113" s="1"/>
  <c r="DU93" i="113" s="1"/>
  <c r="DV93" i="113" s="1"/>
  <c r="DW93" i="113" s="1"/>
  <c r="DX93" i="113" s="1"/>
  <c r="DY93" i="113" s="1"/>
  <c r="DZ93" i="113" s="1"/>
  <c r="EA93" i="113" s="1"/>
  <c r="EB93" i="113" s="1"/>
  <c r="EC93" i="113" s="1"/>
  <c r="ED93" i="113" s="1"/>
  <c r="EE93" i="113" s="1"/>
  <c r="EF93" i="113" s="1"/>
  <c r="EG93" i="113" s="1"/>
  <c r="EH93" i="113" s="1"/>
  <c r="EI93" i="113" s="1"/>
  <c r="EJ93" i="113" s="1"/>
  <c r="EK93" i="113" s="1"/>
  <c r="EL93" i="113" s="1"/>
  <c r="EM93" i="113" s="1"/>
  <c r="EN93" i="113" s="1"/>
  <c r="EO93" i="113" s="1"/>
  <c r="EP93" i="113" s="1"/>
  <c r="EQ93" i="113" s="1"/>
  <c r="ER93" i="113" s="1"/>
  <c r="ES93" i="113" s="1"/>
  <c r="ET93" i="113" s="1"/>
  <c r="EU93" i="113" s="1"/>
  <c r="EV93" i="113" s="1"/>
  <c r="EW93" i="113" s="1"/>
  <c r="EX93" i="113" s="1"/>
  <c r="EY93" i="113" s="1"/>
  <c r="EZ93" i="113" s="1"/>
  <c r="FA93" i="113" s="1"/>
  <c r="FB93" i="113" s="1"/>
  <c r="FC93" i="113" s="1"/>
  <c r="FD93" i="113" s="1"/>
  <c r="FE93" i="113" s="1"/>
  <c r="FF93" i="113" s="1"/>
  <c r="FG93" i="113" s="1"/>
  <c r="FH93" i="113" s="1"/>
  <c r="FI93" i="113" s="1"/>
  <c r="FJ93" i="113" s="1"/>
  <c r="FK93" i="113" s="1"/>
  <c r="FL93" i="113" s="1"/>
  <c r="FM93" i="113" s="1"/>
  <c r="FN93" i="113" s="1"/>
  <c r="FO93" i="113" s="1"/>
  <c r="FP93" i="113" s="1"/>
  <c r="FQ93" i="113" s="1"/>
  <c r="FR93" i="113" s="1"/>
  <c r="FS93" i="113" s="1"/>
  <c r="FT93" i="113" s="1"/>
  <c r="FU93" i="113" s="1"/>
  <c r="FV93" i="113" s="1"/>
  <c r="FW93" i="113" s="1"/>
  <c r="FX93" i="113" s="1"/>
  <c r="FY93" i="113" s="1"/>
  <c r="FZ93" i="113" s="1"/>
  <c r="GA93" i="113" s="1"/>
  <c r="GB93" i="113" s="1"/>
  <c r="GC93" i="113" s="1"/>
  <c r="GD93" i="113" s="1"/>
  <c r="GE93" i="113" s="1"/>
  <c r="GF93" i="113" s="1"/>
  <c r="GG93" i="113" s="1"/>
  <c r="GH93" i="113" s="1"/>
  <c r="GI93" i="113" s="1"/>
  <c r="GJ93" i="113" s="1"/>
  <c r="GK93" i="113" s="1"/>
  <c r="GL93" i="113" s="1"/>
  <c r="GM93" i="113" s="1"/>
  <c r="GN93" i="113" s="1"/>
  <c r="GO93" i="113" s="1"/>
  <c r="GP93" i="113" s="1"/>
  <c r="GQ93" i="113" s="1"/>
  <c r="GR93" i="113" s="1"/>
  <c r="GS93" i="113" s="1"/>
  <c r="GT93" i="113" s="1"/>
  <c r="GU93" i="113" s="1"/>
  <c r="GV93" i="113" s="1"/>
  <c r="GW93" i="113" s="1"/>
  <c r="GX93" i="113" s="1"/>
  <c r="GY93" i="113" s="1"/>
  <c r="GZ93" i="113" s="1"/>
  <c r="HA93" i="113" s="1"/>
  <c r="HB93" i="113" s="1"/>
  <c r="HC93" i="113" s="1"/>
  <c r="HD93" i="113" s="1"/>
  <c r="HE93" i="113" s="1"/>
  <c r="HF93" i="113" s="1"/>
  <c r="HG93" i="113" s="1"/>
  <c r="HH93" i="113" s="1"/>
  <c r="HI93" i="113" s="1"/>
  <c r="HJ93" i="113" s="1"/>
  <c r="CN2" i="113"/>
  <c r="CM55" i="112" s="1"/>
  <c r="E88" i="114" l="1"/>
  <c r="CF56" i="112"/>
  <c r="CO94" i="113"/>
  <c r="FM19" i="113"/>
  <c r="FO17" i="113"/>
  <c r="CM18" i="109"/>
  <c r="CO67" i="112" l="1"/>
  <c r="B95" i="113" s="1"/>
  <c r="CO67" i="115"/>
  <c r="CF95" i="112"/>
  <c r="F88" i="114"/>
  <c r="FP17" i="113"/>
  <c r="FN19" i="113"/>
  <c r="CP94" i="113"/>
  <c r="CQ94" i="113" s="1"/>
  <c r="CR94" i="113" s="1"/>
  <c r="CS94" i="113" s="1"/>
  <c r="CT94" i="113" s="1"/>
  <c r="CU94" i="113" s="1"/>
  <c r="CV94" i="113" s="1"/>
  <c r="CW94" i="113" s="1"/>
  <c r="CX94" i="113" s="1"/>
  <c r="CY94" i="113" s="1"/>
  <c r="CZ94" i="113" s="1"/>
  <c r="DA94" i="113" s="1"/>
  <c r="DB94" i="113" s="1"/>
  <c r="DC94" i="113" s="1"/>
  <c r="DD94" i="113" s="1"/>
  <c r="DE94" i="113" s="1"/>
  <c r="DF94" i="113" s="1"/>
  <c r="DG94" i="113" s="1"/>
  <c r="DH94" i="113" s="1"/>
  <c r="DI94" i="113" s="1"/>
  <c r="DJ94" i="113" s="1"/>
  <c r="DK94" i="113" s="1"/>
  <c r="DL94" i="113" s="1"/>
  <c r="DM94" i="113" s="1"/>
  <c r="DN94" i="113" s="1"/>
  <c r="DO94" i="113" s="1"/>
  <c r="DP94" i="113" s="1"/>
  <c r="DQ94" i="113" s="1"/>
  <c r="DR94" i="113" s="1"/>
  <c r="DS94" i="113" s="1"/>
  <c r="DT94" i="113" s="1"/>
  <c r="DU94" i="113" s="1"/>
  <c r="DV94" i="113" s="1"/>
  <c r="DW94" i="113" s="1"/>
  <c r="DX94" i="113" s="1"/>
  <c r="DY94" i="113" s="1"/>
  <c r="DZ94" i="113" s="1"/>
  <c r="EA94" i="113" s="1"/>
  <c r="EB94" i="113" s="1"/>
  <c r="EC94" i="113" s="1"/>
  <c r="ED94" i="113" s="1"/>
  <c r="EE94" i="113" s="1"/>
  <c r="EF94" i="113" s="1"/>
  <c r="EG94" i="113" s="1"/>
  <c r="EH94" i="113" s="1"/>
  <c r="EI94" i="113" s="1"/>
  <c r="EJ94" i="113" s="1"/>
  <c r="EK94" i="113" s="1"/>
  <c r="EL94" i="113" s="1"/>
  <c r="EM94" i="113" s="1"/>
  <c r="EN94" i="113" s="1"/>
  <c r="EO94" i="113" s="1"/>
  <c r="EP94" i="113" s="1"/>
  <c r="EQ94" i="113" s="1"/>
  <c r="ER94" i="113" s="1"/>
  <c r="ES94" i="113" s="1"/>
  <c r="ET94" i="113" s="1"/>
  <c r="EU94" i="113" s="1"/>
  <c r="EV94" i="113" s="1"/>
  <c r="EW94" i="113" s="1"/>
  <c r="EX94" i="113" s="1"/>
  <c r="EY94" i="113" s="1"/>
  <c r="EZ94" i="113" s="1"/>
  <c r="FA94" i="113" s="1"/>
  <c r="FB94" i="113" s="1"/>
  <c r="FC94" i="113" s="1"/>
  <c r="FD94" i="113" s="1"/>
  <c r="FE94" i="113" s="1"/>
  <c r="FF94" i="113" s="1"/>
  <c r="FG94" i="113" s="1"/>
  <c r="FH94" i="113" s="1"/>
  <c r="FI94" i="113" s="1"/>
  <c r="FJ94" i="113" s="1"/>
  <c r="FK94" i="113" s="1"/>
  <c r="FL94" i="113" s="1"/>
  <c r="FM94" i="113" s="1"/>
  <c r="FN94" i="113" s="1"/>
  <c r="FO94" i="113" s="1"/>
  <c r="FP94" i="113" s="1"/>
  <c r="FQ94" i="113" s="1"/>
  <c r="FR94" i="113" s="1"/>
  <c r="FS94" i="113" s="1"/>
  <c r="FT94" i="113" s="1"/>
  <c r="FU94" i="113" s="1"/>
  <c r="FV94" i="113" s="1"/>
  <c r="FW94" i="113" s="1"/>
  <c r="FX94" i="113" s="1"/>
  <c r="FY94" i="113" s="1"/>
  <c r="FZ94" i="113" s="1"/>
  <c r="GA94" i="113" s="1"/>
  <c r="GB94" i="113" s="1"/>
  <c r="GC94" i="113" s="1"/>
  <c r="GD94" i="113" s="1"/>
  <c r="GE94" i="113" s="1"/>
  <c r="GF94" i="113" s="1"/>
  <c r="GG94" i="113" s="1"/>
  <c r="GH94" i="113" s="1"/>
  <c r="GI94" i="113" s="1"/>
  <c r="GJ94" i="113" s="1"/>
  <c r="GK94" i="113" s="1"/>
  <c r="GL94" i="113" s="1"/>
  <c r="GM94" i="113" s="1"/>
  <c r="GN94" i="113" s="1"/>
  <c r="GO94" i="113" s="1"/>
  <c r="GP94" i="113" s="1"/>
  <c r="GQ94" i="113" s="1"/>
  <c r="GR94" i="113" s="1"/>
  <c r="GS94" i="113" s="1"/>
  <c r="GT94" i="113" s="1"/>
  <c r="GU94" i="113" s="1"/>
  <c r="GV94" i="113" s="1"/>
  <c r="GW94" i="113" s="1"/>
  <c r="GX94" i="113" s="1"/>
  <c r="GY94" i="113" s="1"/>
  <c r="GZ94" i="113" s="1"/>
  <c r="HA94" i="113" s="1"/>
  <c r="HB94" i="113" s="1"/>
  <c r="HC94" i="113" s="1"/>
  <c r="HD94" i="113" s="1"/>
  <c r="HE94" i="113" s="1"/>
  <c r="HF94" i="113" s="1"/>
  <c r="HG94" i="113" s="1"/>
  <c r="HH94" i="113" s="1"/>
  <c r="HI94" i="113" s="1"/>
  <c r="HJ94" i="113" s="1"/>
  <c r="CO2" i="113"/>
  <c r="CN55" i="112" s="1"/>
  <c r="C89" i="114" l="1"/>
  <c r="CP95" i="113"/>
  <c r="FO19" i="113"/>
  <c r="FQ17" i="113"/>
  <c r="CN18" i="109"/>
  <c r="CP67" i="112" l="1"/>
  <c r="B96" i="113" s="1"/>
  <c r="CP67" i="115"/>
  <c r="E89" i="114"/>
  <c r="CG56" i="112"/>
  <c r="FR17" i="113"/>
  <c r="FP19" i="113"/>
  <c r="CQ95" i="113"/>
  <c r="CR95" i="113" s="1"/>
  <c r="CS95" i="113" s="1"/>
  <c r="CT95" i="113" s="1"/>
  <c r="CU95" i="113" s="1"/>
  <c r="CV95" i="113" s="1"/>
  <c r="CW95" i="113" s="1"/>
  <c r="CX95" i="113" s="1"/>
  <c r="CY95" i="113" s="1"/>
  <c r="CZ95" i="113" s="1"/>
  <c r="DA95" i="113" s="1"/>
  <c r="DB95" i="113" s="1"/>
  <c r="DC95" i="113" s="1"/>
  <c r="DD95" i="113" s="1"/>
  <c r="DE95" i="113" s="1"/>
  <c r="DF95" i="113" s="1"/>
  <c r="DG95" i="113" s="1"/>
  <c r="DH95" i="113" s="1"/>
  <c r="DI95" i="113" s="1"/>
  <c r="DJ95" i="113" s="1"/>
  <c r="DK95" i="113" s="1"/>
  <c r="DL95" i="113" s="1"/>
  <c r="DM95" i="113" s="1"/>
  <c r="DN95" i="113" s="1"/>
  <c r="DO95" i="113" s="1"/>
  <c r="DP95" i="113" s="1"/>
  <c r="DQ95" i="113" s="1"/>
  <c r="DR95" i="113" s="1"/>
  <c r="DS95" i="113" s="1"/>
  <c r="DT95" i="113" s="1"/>
  <c r="DU95" i="113" s="1"/>
  <c r="DV95" i="113" s="1"/>
  <c r="DW95" i="113" s="1"/>
  <c r="DX95" i="113" s="1"/>
  <c r="DY95" i="113" s="1"/>
  <c r="DZ95" i="113" s="1"/>
  <c r="EA95" i="113" s="1"/>
  <c r="EB95" i="113" s="1"/>
  <c r="EC95" i="113" s="1"/>
  <c r="ED95" i="113" s="1"/>
  <c r="EE95" i="113" s="1"/>
  <c r="EF95" i="113" s="1"/>
  <c r="EG95" i="113" s="1"/>
  <c r="EH95" i="113" s="1"/>
  <c r="EI95" i="113" s="1"/>
  <c r="EJ95" i="113" s="1"/>
  <c r="EK95" i="113" s="1"/>
  <c r="EL95" i="113" s="1"/>
  <c r="EM95" i="113" s="1"/>
  <c r="EN95" i="113" s="1"/>
  <c r="EO95" i="113" s="1"/>
  <c r="EP95" i="113" s="1"/>
  <c r="EQ95" i="113" s="1"/>
  <c r="ER95" i="113" s="1"/>
  <c r="ES95" i="113" s="1"/>
  <c r="ET95" i="113" s="1"/>
  <c r="EU95" i="113" s="1"/>
  <c r="EV95" i="113" s="1"/>
  <c r="EW95" i="113" s="1"/>
  <c r="EX95" i="113" s="1"/>
  <c r="EY95" i="113" s="1"/>
  <c r="EZ95" i="113" s="1"/>
  <c r="FA95" i="113" s="1"/>
  <c r="FB95" i="113" s="1"/>
  <c r="FC95" i="113" s="1"/>
  <c r="FD95" i="113" s="1"/>
  <c r="FE95" i="113" s="1"/>
  <c r="FF95" i="113" s="1"/>
  <c r="FG95" i="113" s="1"/>
  <c r="FH95" i="113" s="1"/>
  <c r="FI95" i="113" s="1"/>
  <c r="FJ95" i="113" s="1"/>
  <c r="FK95" i="113" s="1"/>
  <c r="FL95" i="113" s="1"/>
  <c r="FM95" i="113" s="1"/>
  <c r="FN95" i="113" s="1"/>
  <c r="FO95" i="113" s="1"/>
  <c r="FP95" i="113" s="1"/>
  <c r="FQ95" i="113" s="1"/>
  <c r="FR95" i="113" s="1"/>
  <c r="FS95" i="113" s="1"/>
  <c r="FT95" i="113" s="1"/>
  <c r="FU95" i="113" s="1"/>
  <c r="FV95" i="113" s="1"/>
  <c r="FW95" i="113" s="1"/>
  <c r="FX95" i="113" s="1"/>
  <c r="FY95" i="113" s="1"/>
  <c r="FZ95" i="113" s="1"/>
  <c r="GA95" i="113" s="1"/>
  <c r="GB95" i="113" s="1"/>
  <c r="GC95" i="113" s="1"/>
  <c r="GD95" i="113" s="1"/>
  <c r="GE95" i="113" s="1"/>
  <c r="GF95" i="113" s="1"/>
  <c r="GG95" i="113" s="1"/>
  <c r="GH95" i="113" s="1"/>
  <c r="GI95" i="113" s="1"/>
  <c r="GJ95" i="113" s="1"/>
  <c r="GK95" i="113" s="1"/>
  <c r="GL95" i="113" s="1"/>
  <c r="GM95" i="113" s="1"/>
  <c r="GN95" i="113" s="1"/>
  <c r="GO95" i="113" s="1"/>
  <c r="GP95" i="113" s="1"/>
  <c r="GQ95" i="113" s="1"/>
  <c r="GR95" i="113" s="1"/>
  <c r="GS95" i="113" s="1"/>
  <c r="GT95" i="113" s="1"/>
  <c r="GU95" i="113" s="1"/>
  <c r="GV95" i="113" s="1"/>
  <c r="GW95" i="113" s="1"/>
  <c r="GX95" i="113" s="1"/>
  <c r="GY95" i="113" s="1"/>
  <c r="GZ95" i="113" s="1"/>
  <c r="HA95" i="113" s="1"/>
  <c r="HB95" i="113" s="1"/>
  <c r="HC95" i="113" s="1"/>
  <c r="HD95" i="113" s="1"/>
  <c r="HE95" i="113" s="1"/>
  <c r="HF95" i="113" s="1"/>
  <c r="HG95" i="113" s="1"/>
  <c r="HH95" i="113" s="1"/>
  <c r="HI95" i="113" s="1"/>
  <c r="HJ95" i="113" s="1"/>
  <c r="CP2" i="113"/>
  <c r="CO55" i="112" s="1"/>
  <c r="CG95" i="112" l="1"/>
  <c r="F89" i="114"/>
  <c r="CQ96" i="113"/>
  <c r="FQ19" i="113"/>
  <c r="FS17" i="113"/>
  <c r="CO18" i="109"/>
  <c r="CQ67" i="112" l="1"/>
  <c r="B97" i="113" s="1"/>
  <c r="CQ67" i="115"/>
  <c r="C90" i="114"/>
  <c r="FT17" i="113"/>
  <c r="FR19" i="113"/>
  <c r="CR96" i="113"/>
  <c r="CS96" i="113" s="1"/>
  <c r="CT96" i="113" s="1"/>
  <c r="CU96" i="113" s="1"/>
  <c r="CV96" i="113" s="1"/>
  <c r="CW96" i="113" s="1"/>
  <c r="CX96" i="113" s="1"/>
  <c r="CY96" i="113" s="1"/>
  <c r="CZ96" i="113" s="1"/>
  <c r="DA96" i="113" s="1"/>
  <c r="DB96" i="113" s="1"/>
  <c r="DC96" i="113" s="1"/>
  <c r="DD96" i="113" s="1"/>
  <c r="DE96" i="113" s="1"/>
  <c r="DF96" i="113" s="1"/>
  <c r="DG96" i="113" s="1"/>
  <c r="DH96" i="113" s="1"/>
  <c r="DI96" i="113" s="1"/>
  <c r="DJ96" i="113" s="1"/>
  <c r="DK96" i="113" s="1"/>
  <c r="DL96" i="113" s="1"/>
  <c r="DM96" i="113" s="1"/>
  <c r="DN96" i="113" s="1"/>
  <c r="DO96" i="113" s="1"/>
  <c r="DP96" i="113" s="1"/>
  <c r="DQ96" i="113" s="1"/>
  <c r="DR96" i="113" s="1"/>
  <c r="DS96" i="113" s="1"/>
  <c r="DT96" i="113" s="1"/>
  <c r="DU96" i="113" s="1"/>
  <c r="DV96" i="113" s="1"/>
  <c r="DW96" i="113" s="1"/>
  <c r="DX96" i="113" s="1"/>
  <c r="DY96" i="113" s="1"/>
  <c r="DZ96" i="113" s="1"/>
  <c r="EA96" i="113" s="1"/>
  <c r="EB96" i="113" s="1"/>
  <c r="EC96" i="113" s="1"/>
  <c r="ED96" i="113" s="1"/>
  <c r="EE96" i="113" s="1"/>
  <c r="EF96" i="113" s="1"/>
  <c r="EG96" i="113" s="1"/>
  <c r="EH96" i="113" s="1"/>
  <c r="EI96" i="113" s="1"/>
  <c r="EJ96" i="113" s="1"/>
  <c r="EK96" i="113" s="1"/>
  <c r="EL96" i="113" s="1"/>
  <c r="EM96" i="113" s="1"/>
  <c r="EN96" i="113" s="1"/>
  <c r="EO96" i="113" s="1"/>
  <c r="EP96" i="113" s="1"/>
  <c r="EQ96" i="113" s="1"/>
  <c r="ER96" i="113" s="1"/>
  <c r="ES96" i="113" s="1"/>
  <c r="ET96" i="113" s="1"/>
  <c r="EU96" i="113" s="1"/>
  <c r="EV96" i="113" s="1"/>
  <c r="EW96" i="113" s="1"/>
  <c r="EX96" i="113" s="1"/>
  <c r="EY96" i="113" s="1"/>
  <c r="EZ96" i="113" s="1"/>
  <c r="FA96" i="113" s="1"/>
  <c r="FB96" i="113" s="1"/>
  <c r="FC96" i="113" s="1"/>
  <c r="FD96" i="113" s="1"/>
  <c r="FE96" i="113" s="1"/>
  <c r="FF96" i="113" s="1"/>
  <c r="FG96" i="113" s="1"/>
  <c r="FH96" i="113" s="1"/>
  <c r="FI96" i="113" s="1"/>
  <c r="FJ96" i="113" s="1"/>
  <c r="FK96" i="113" s="1"/>
  <c r="FL96" i="113" s="1"/>
  <c r="FM96" i="113" s="1"/>
  <c r="FN96" i="113" s="1"/>
  <c r="FO96" i="113" s="1"/>
  <c r="FP96" i="113" s="1"/>
  <c r="FQ96" i="113" s="1"/>
  <c r="FR96" i="113" s="1"/>
  <c r="FS96" i="113" s="1"/>
  <c r="FT96" i="113" s="1"/>
  <c r="FU96" i="113" s="1"/>
  <c r="FV96" i="113" s="1"/>
  <c r="FW96" i="113" s="1"/>
  <c r="FX96" i="113" s="1"/>
  <c r="FY96" i="113" s="1"/>
  <c r="FZ96" i="113" s="1"/>
  <c r="GA96" i="113" s="1"/>
  <c r="GB96" i="113" s="1"/>
  <c r="GC96" i="113" s="1"/>
  <c r="GD96" i="113" s="1"/>
  <c r="GE96" i="113" s="1"/>
  <c r="GF96" i="113" s="1"/>
  <c r="GG96" i="113" s="1"/>
  <c r="GH96" i="113" s="1"/>
  <c r="GI96" i="113" s="1"/>
  <c r="GJ96" i="113" s="1"/>
  <c r="GK96" i="113" s="1"/>
  <c r="GL96" i="113" s="1"/>
  <c r="GM96" i="113" s="1"/>
  <c r="GN96" i="113" s="1"/>
  <c r="GO96" i="113" s="1"/>
  <c r="GP96" i="113" s="1"/>
  <c r="GQ96" i="113" s="1"/>
  <c r="GR96" i="113" s="1"/>
  <c r="GS96" i="113" s="1"/>
  <c r="GT96" i="113" s="1"/>
  <c r="GU96" i="113" s="1"/>
  <c r="GV96" i="113" s="1"/>
  <c r="GW96" i="113" s="1"/>
  <c r="GX96" i="113" s="1"/>
  <c r="GY96" i="113" s="1"/>
  <c r="GZ96" i="113" s="1"/>
  <c r="HA96" i="113" s="1"/>
  <c r="HB96" i="113" s="1"/>
  <c r="HC96" i="113" s="1"/>
  <c r="HD96" i="113" s="1"/>
  <c r="HE96" i="113" s="1"/>
  <c r="HF96" i="113" s="1"/>
  <c r="HG96" i="113" s="1"/>
  <c r="HH96" i="113" s="1"/>
  <c r="HI96" i="113" s="1"/>
  <c r="HJ96" i="113" s="1"/>
  <c r="CQ2" i="113"/>
  <c r="CP55" i="112" s="1"/>
  <c r="E90" i="114" l="1"/>
  <c r="CH56" i="112"/>
  <c r="FS19" i="113"/>
  <c r="CR97" i="113"/>
  <c r="FU17" i="113"/>
  <c r="CP18" i="109"/>
  <c r="CR67" i="112" l="1"/>
  <c r="B98" i="113" s="1"/>
  <c r="CR67" i="115"/>
  <c r="CH95" i="112"/>
  <c r="F90" i="114"/>
  <c r="FV17" i="113"/>
  <c r="CS97" i="113"/>
  <c r="CT97" i="113" s="1"/>
  <c r="CU97" i="113" s="1"/>
  <c r="CV97" i="113" s="1"/>
  <c r="CW97" i="113" s="1"/>
  <c r="CX97" i="113" s="1"/>
  <c r="CY97" i="113" s="1"/>
  <c r="CZ97" i="113" s="1"/>
  <c r="DA97" i="113" s="1"/>
  <c r="DB97" i="113" s="1"/>
  <c r="DC97" i="113" s="1"/>
  <c r="DD97" i="113" s="1"/>
  <c r="DE97" i="113" s="1"/>
  <c r="DF97" i="113" s="1"/>
  <c r="DG97" i="113" s="1"/>
  <c r="DH97" i="113" s="1"/>
  <c r="DI97" i="113" s="1"/>
  <c r="DJ97" i="113" s="1"/>
  <c r="DK97" i="113" s="1"/>
  <c r="DL97" i="113" s="1"/>
  <c r="DM97" i="113" s="1"/>
  <c r="DN97" i="113" s="1"/>
  <c r="DO97" i="113" s="1"/>
  <c r="DP97" i="113" s="1"/>
  <c r="DQ97" i="113" s="1"/>
  <c r="DR97" i="113" s="1"/>
  <c r="DS97" i="113" s="1"/>
  <c r="DT97" i="113" s="1"/>
  <c r="DU97" i="113" s="1"/>
  <c r="DV97" i="113" s="1"/>
  <c r="DW97" i="113" s="1"/>
  <c r="DX97" i="113" s="1"/>
  <c r="DY97" i="113" s="1"/>
  <c r="DZ97" i="113" s="1"/>
  <c r="EA97" i="113" s="1"/>
  <c r="EB97" i="113" s="1"/>
  <c r="EC97" i="113" s="1"/>
  <c r="ED97" i="113" s="1"/>
  <c r="EE97" i="113" s="1"/>
  <c r="EF97" i="113" s="1"/>
  <c r="EG97" i="113" s="1"/>
  <c r="EH97" i="113" s="1"/>
  <c r="EI97" i="113" s="1"/>
  <c r="EJ97" i="113" s="1"/>
  <c r="EK97" i="113" s="1"/>
  <c r="EL97" i="113" s="1"/>
  <c r="EM97" i="113" s="1"/>
  <c r="EN97" i="113" s="1"/>
  <c r="EO97" i="113" s="1"/>
  <c r="EP97" i="113" s="1"/>
  <c r="EQ97" i="113" s="1"/>
  <c r="ER97" i="113" s="1"/>
  <c r="ES97" i="113" s="1"/>
  <c r="ET97" i="113" s="1"/>
  <c r="EU97" i="113" s="1"/>
  <c r="EV97" i="113" s="1"/>
  <c r="EW97" i="113" s="1"/>
  <c r="EX97" i="113" s="1"/>
  <c r="EY97" i="113" s="1"/>
  <c r="EZ97" i="113" s="1"/>
  <c r="FA97" i="113" s="1"/>
  <c r="FB97" i="113" s="1"/>
  <c r="FC97" i="113" s="1"/>
  <c r="FD97" i="113" s="1"/>
  <c r="FE97" i="113" s="1"/>
  <c r="FF97" i="113" s="1"/>
  <c r="FG97" i="113" s="1"/>
  <c r="FH97" i="113" s="1"/>
  <c r="FI97" i="113" s="1"/>
  <c r="FJ97" i="113" s="1"/>
  <c r="FK97" i="113" s="1"/>
  <c r="FL97" i="113" s="1"/>
  <c r="FM97" i="113" s="1"/>
  <c r="FN97" i="113" s="1"/>
  <c r="FO97" i="113" s="1"/>
  <c r="FP97" i="113" s="1"/>
  <c r="FQ97" i="113" s="1"/>
  <c r="FR97" i="113" s="1"/>
  <c r="FS97" i="113" s="1"/>
  <c r="FT97" i="113" s="1"/>
  <c r="FU97" i="113" s="1"/>
  <c r="FV97" i="113" s="1"/>
  <c r="FW97" i="113" s="1"/>
  <c r="FX97" i="113" s="1"/>
  <c r="FY97" i="113" s="1"/>
  <c r="FZ97" i="113" s="1"/>
  <c r="GA97" i="113" s="1"/>
  <c r="GB97" i="113" s="1"/>
  <c r="GC97" i="113" s="1"/>
  <c r="GD97" i="113" s="1"/>
  <c r="GE97" i="113" s="1"/>
  <c r="GF97" i="113" s="1"/>
  <c r="GG97" i="113" s="1"/>
  <c r="GH97" i="113" s="1"/>
  <c r="GI97" i="113" s="1"/>
  <c r="GJ97" i="113" s="1"/>
  <c r="GK97" i="113" s="1"/>
  <c r="GL97" i="113" s="1"/>
  <c r="GM97" i="113" s="1"/>
  <c r="GN97" i="113" s="1"/>
  <c r="GO97" i="113" s="1"/>
  <c r="GP97" i="113" s="1"/>
  <c r="GQ97" i="113" s="1"/>
  <c r="GR97" i="113" s="1"/>
  <c r="GS97" i="113" s="1"/>
  <c r="GT97" i="113" s="1"/>
  <c r="GU97" i="113" s="1"/>
  <c r="GV97" i="113" s="1"/>
  <c r="GW97" i="113" s="1"/>
  <c r="GX97" i="113" s="1"/>
  <c r="GY97" i="113" s="1"/>
  <c r="GZ97" i="113" s="1"/>
  <c r="HA97" i="113" s="1"/>
  <c r="HB97" i="113" s="1"/>
  <c r="HC97" i="113" s="1"/>
  <c r="HD97" i="113" s="1"/>
  <c r="HE97" i="113" s="1"/>
  <c r="HF97" i="113" s="1"/>
  <c r="HG97" i="113" s="1"/>
  <c r="HH97" i="113" s="1"/>
  <c r="HI97" i="113" s="1"/>
  <c r="HJ97" i="113" s="1"/>
  <c r="CR2" i="113"/>
  <c r="CQ55" i="112" s="1"/>
  <c r="FT19" i="113"/>
  <c r="C91" i="114" l="1"/>
  <c r="FU19" i="113"/>
  <c r="CS98" i="113"/>
  <c r="FW17" i="113"/>
  <c r="CQ18" i="109"/>
  <c r="CS67" i="112" l="1"/>
  <c r="B99" i="113" s="1"/>
  <c r="CS67" i="115"/>
  <c r="E91" i="114"/>
  <c r="CI56" i="112"/>
  <c r="FX17" i="113"/>
  <c r="CT98" i="113"/>
  <c r="CU98" i="113" s="1"/>
  <c r="CV98" i="113" s="1"/>
  <c r="CW98" i="113" s="1"/>
  <c r="CX98" i="113" s="1"/>
  <c r="CY98" i="113" s="1"/>
  <c r="CZ98" i="113" s="1"/>
  <c r="DA98" i="113" s="1"/>
  <c r="DB98" i="113" s="1"/>
  <c r="DC98" i="113" s="1"/>
  <c r="DD98" i="113" s="1"/>
  <c r="DE98" i="113" s="1"/>
  <c r="DF98" i="113" s="1"/>
  <c r="DG98" i="113" s="1"/>
  <c r="DH98" i="113" s="1"/>
  <c r="DI98" i="113" s="1"/>
  <c r="DJ98" i="113" s="1"/>
  <c r="DK98" i="113" s="1"/>
  <c r="DL98" i="113" s="1"/>
  <c r="DM98" i="113" s="1"/>
  <c r="DN98" i="113" s="1"/>
  <c r="DO98" i="113" s="1"/>
  <c r="DP98" i="113" s="1"/>
  <c r="DQ98" i="113" s="1"/>
  <c r="DR98" i="113" s="1"/>
  <c r="DS98" i="113" s="1"/>
  <c r="DT98" i="113" s="1"/>
  <c r="DU98" i="113" s="1"/>
  <c r="DV98" i="113" s="1"/>
  <c r="DW98" i="113" s="1"/>
  <c r="DX98" i="113" s="1"/>
  <c r="DY98" i="113" s="1"/>
  <c r="DZ98" i="113" s="1"/>
  <c r="EA98" i="113" s="1"/>
  <c r="EB98" i="113" s="1"/>
  <c r="EC98" i="113" s="1"/>
  <c r="ED98" i="113" s="1"/>
  <c r="EE98" i="113" s="1"/>
  <c r="EF98" i="113" s="1"/>
  <c r="EG98" i="113" s="1"/>
  <c r="EH98" i="113" s="1"/>
  <c r="EI98" i="113" s="1"/>
  <c r="EJ98" i="113" s="1"/>
  <c r="EK98" i="113" s="1"/>
  <c r="EL98" i="113" s="1"/>
  <c r="EM98" i="113" s="1"/>
  <c r="EN98" i="113" s="1"/>
  <c r="EO98" i="113" s="1"/>
  <c r="EP98" i="113" s="1"/>
  <c r="EQ98" i="113" s="1"/>
  <c r="ER98" i="113" s="1"/>
  <c r="ES98" i="113" s="1"/>
  <c r="ET98" i="113" s="1"/>
  <c r="EU98" i="113" s="1"/>
  <c r="EV98" i="113" s="1"/>
  <c r="EW98" i="113" s="1"/>
  <c r="EX98" i="113" s="1"/>
  <c r="EY98" i="113" s="1"/>
  <c r="EZ98" i="113" s="1"/>
  <c r="FA98" i="113" s="1"/>
  <c r="FB98" i="113" s="1"/>
  <c r="FC98" i="113" s="1"/>
  <c r="FD98" i="113" s="1"/>
  <c r="FE98" i="113" s="1"/>
  <c r="FF98" i="113" s="1"/>
  <c r="FG98" i="113" s="1"/>
  <c r="FH98" i="113" s="1"/>
  <c r="FI98" i="113" s="1"/>
  <c r="FJ98" i="113" s="1"/>
  <c r="FK98" i="113" s="1"/>
  <c r="FL98" i="113" s="1"/>
  <c r="FM98" i="113" s="1"/>
  <c r="FN98" i="113" s="1"/>
  <c r="FO98" i="113" s="1"/>
  <c r="FP98" i="113" s="1"/>
  <c r="FQ98" i="113" s="1"/>
  <c r="FR98" i="113" s="1"/>
  <c r="FS98" i="113" s="1"/>
  <c r="FT98" i="113" s="1"/>
  <c r="FU98" i="113" s="1"/>
  <c r="FV98" i="113" s="1"/>
  <c r="FW98" i="113" s="1"/>
  <c r="FX98" i="113" s="1"/>
  <c r="FY98" i="113" s="1"/>
  <c r="FZ98" i="113" s="1"/>
  <c r="GA98" i="113" s="1"/>
  <c r="GB98" i="113" s="1"/>
  <c r="GC98" i="113" s="1"/>
  <c r="GD98" i="113" s="1"/>
  <c r="GE98" i="113" s="1"/>
  <c r="GF98" i="113" s="1"/>
  <c r="GG98" i="113" s="1"/>
  <c r="GH98" i="113" s="1"/>
  <c r="GI98" i="113" s="1"/>
  <c r="GJ98" i="113" s="1"/>
  <c r="GK98" i="113" s="1"/>
  <c r="GL98" i="113" s="1"/>
  <c r="GM98" i="113" s="1"/>
  <c r="GN98" i="113" s="1"/>
  <c r="GO98" i="113" s="1"/>
  <c r="GP98" i="113" s="1"/>
  <c r="GQ98" i="113" s="1"/>
  <c r="GR98" i="113" s="1"/>
  <c r="GS98" i="113" s="1"/>
  <c r="GT98" i="113" s="1"/>
  <c r="GU98" i="113" s="1"/>
  <c r="GV98" i="113" s="1"/>
  <c r="GW98" i="113" s="1"/>
  <c r="GX98" i="113" s="1"/>
  <c r="GY98" i="113" s="1"/>
  <c r="GZ98" i="113" s="1"/>
  <c r="HA98" i="113" s="1"/>
  <c r="HB98" i="113" s="1"/>
  <c r="HC98" i="113" s="1"/>
  <c r="HD98" i="113" s="1"/>
  <c r="HE98" i="113" s="1"/>
  <c r="HF98" i="113" s="1"/>
  <c r="HG98" i="113" s="1"/>
  <c r="HH98" i="113" s="1"/>
  <c r="HI98" i="113" s="1"/>
  <c r="HJ98" i="113" s="1"/>
  <c r="CS2" i="113"/>
  <c r="CR55" i="112" s="1"/>
  <c r="FV19" i="113"/>
  <c r="CI95" i="112" l="1"/>
  <c r="F91" i="114"/>
  <c r="CT99" i="113"/>
  <c r="FW19" i="113"/>
  <c r="FY17" i="113"/>
  <c r="CR18" i="109"/>
  <c r="CT67" i="112" l="1"/>
  <c r="B100" i="113" s="1"/>
  <c r="CT67" i="115"/>
  <c r="C92" i="114"/>
  <c r="FZ17" i="113"/>
  <c r="FX19" i="113"/>
  <c r="CU99" i="113"/>
  <c r="CV99" i="113" s="1"/>
  <c r="CW99" i="113" s="1"/>
  <c r="CX99" i="113" s="1"/>
  <c r="CY99" i="113" s="1"/>
  <c r="CZ99" i="113" s="1"/>
  <c r="DA99" i="113" s="1"/>
  <c r="DB99" i="113" s="1"/>
  <c r="DC99" i="113" s="1"/>
  <c r="DD99" i="113" s="1"/>
  <c r="DE99" i="113" s="1"/>
  <c r="DF99" i="113" s="1"/>
  <c r="DG99" i="113" s="1"/>
  <c r="DH99" i="113" s="1"/>
  <c r="DI99" i="113" s="1"/>
  <c r="DJ99" i="113" s="1"/>
  <c r="DK99" i="113" s="1"/>
  <c r="DL99" i="113" s="1"/>
  <c r="DM99" i="113" s="1"/>
  <c r="DN99" i="113" s="1"/>
  <c r="DO99" i="113" s="1"/>
  <c r="DP99" i="113" s="1"/>
  <c r="DQ99" i="113" s="1"/>
  <c r="DR99" i="113" s="1"/>
  <c r="DS99" i="113" s="1"/>
  <c r="DT99" i="113" s="1"/>
  <c r="DU99" i="113" s="1"/>
  <c r="DV99" i="113" s="1"/>
  <c r="DW99" i="113" s="1"/>
  <c r="DX99" i="113" s="1"/>
  <c r="DY99" i="113" s="1"/>
  <c r="DZ99" i="113" s="1"/>
  <c r="EA99" i="113" s="1"/>
  <c r="EB99" i="113" s="1"/>
  <c r="EC99" i="113" s="1"/>
  <c r="ED99" i="113" s="1"/>
  <c r="EE99" i="113" s="1"/>
  <c r="EF99" i="113" s="1"/>
  <c r="EG99" i="113" s="1"/>
  <c r="EH99" i="113" s="1"/>
  <c r="EI99" i="113" s="1"/>
  <c r="EJ99" i="113" s="1"/>
  <c r="EK99" i="113" s="1"/>
  <c r="EL99" i="113" s="1"/>
  <c r="EM99" i="113" s="1"/>
  <c r="EN99" i="113" s="1"/>
  <c r="EO99" i="113" s="1"/>
  <c r="EP99" i="113" s="1"/>
  <c r="EQ99" i="113" s="1"/>
  <c r="ER99" i="113" s="1"/>
  <c r="ES99" i="113" s="1"/>
  <c r="ET99" i="113" s="1"/>
  <c r="EU99" i="113" s="1"/>
  <c r="EV99" i="113" s="1"/>
  <c r="EW99" i="113" s="1"/>
  <c r="EX99" i="113" s="1"/>
  <c r="EY99" i="113" s="1"/>
  <c r="EZ99" i="113" s="1"/>
  <c r="FA99" i="113" s="1"/>
  <c r="FB99" i="113" s="1"/>
  <c r="FC99" i="113" s="1"/>
  <c r="FD99" i="113" s="1"/>
  <c r="FE99" i="113" s="1"/>
  <c r="FF99" i="113" s="1"/>
  <c r="FG99" i="113" s="1"/>
  <c r="FH99" i="113" s="1"/>
  <c r="FI99" i="113" s="1"/>
  <c r="FJ99" i="113" s="1"/>
  <c r="FK99" i="113" s="1"/>
  <c r="FL99" i="113" s="1"/>
  <c r="FM99" i="113" s="1"/>
  <c r="FN99" i="113" s="1"/>
  <c r="FO99" i="113" s="1"/>
  <c r="FP99" i="113" s="1"/>
  <c r="FQ99" i="113" s="1"/>
  <c r="FR99" i="113" s="1"/>
  <c r="FS99" i="113" s="1"/>
  <c r="FT99" i="113" s="1"/>
  <c r="FU99" i="113" s="1"/>
  <c r="FV99" i="113" s="1"/>
  <c r="FW99" i="113" s="1"/>
  <c r="FX99" i="113" s="1"/>
  <c r="FY99" i="113" s="1"/>
  <c r="FZ99" i="113" s="1"/>
  <c r="GA99" i="113" s="1"/>
  <c r="GB99" i="113" s="1"/>
  <c r="GC99" i="113" s="1"/>
  <c r="GD99" i="113" s="1"/>
  <c r="GE99" i="113" s="1"/>
  <c r="GF99" i="113" s="1"/>
  <c r="GG99" i="113" s="1"/>
  <c r="GH99" i="113" s="1"/>
  <c r="GI99" i="113" s="1"/>
  <c r="GJ99" i="113" s="1"/>
  <c r="GK99" i="113" s="1"/>
  <c r="GL99" i="113" s="1"/>
  <c r="GM99" i="113" s="1"/>
  <c r="GN99" i="113" s="1"/>
  <c r="GO99" i="113" s="1"/>
  <c r="GP99" i="113" s="1"/>
  <c r="GQ99" i="113" s="1"/>
  <c r="GR99" i="113" s="1"/>
  <c r="GS99" i="113" s="1"/>
  <c r="GT99" i="113" s="1"/>
  <c r="GU99" i="113" s="1"/>
  <c r="GV99" i="113" s="1"/>
  <c r="GW99" i="113" s="1"/>
  <c r="GX99" i="113" s="1"/>
  <c r="GY99" i="113" s="1"/>
  <c r="GZ99" i="113" s="1"/>
  <c r="HA99" i="113" s="1"/>
  <c r="HB99" i="113" s="1"/>
  <c r="HC99" i="113" s="1"/>
  <c r="HD99" i="113" s="1"/>
  <c r="HE99" i="113" s="1"/>
  <c r="HF99" i="113" s="1"/>
  <c r="HG99" i="113" s="1"/>
  <c r="HH99" i="113" s="1"/>
  <c r="HI99" i="113" s="1"/>
  <c r="HJ99" i="113" s="1"/>
  <c r="CT2" i="113"/>
  <c r="CS55" i="112" s="1"/>
  <c r="E92" i="114" l="1"/>
  <c r="CJ56" i="112"/>
  <c r="CU100" i="113"/>
  <c r="FY19" i="113"/>
  <c r="GA17" i="113"/>
  <c r="CS18" i="109"/>
  <c r="CU67" i="112" l="1"/>
  <c r="B101" i="113" s="1"/>
  <c r="CU67" i="115"/>
  <c r="CJ95" i="112"/>
  <c r="F92" i="114"/>
  <c r="GB17" i="113"/>
  <c r="FZ19" i="113"/>
  <c r="CV100" i="113"/>
  <c r="CW100" i="113" s="1"/>
  <c r="CX100" i="113" s="1"/>
  <c r="CY100" i="113" s="1"/>
  <c r="CZ100" i="113" s="1"/>
  <c r="DA100" i="113" s="1"/>
  <c r="DB100" i="113" s="1"/>
  <c r="DC100" i="113" s="1"/>
  <c r="DD100" i="113" s="1"/>
  <c r="DE100" i="113" s="1"/>
  <c r="DF100" i="113" s="1"/>
  <c r="DG100" i="113" s="1"/>
  <c r="DH100" i="113" s="1"/>
  <c r="DI100" i="113" s="1"/>
  <c r="DJ100" i="113" s="1"/>
  <c r="DK100" i="113" s="1"/>
  <c r="DL100" i="113" s="1"/>
  <c r="DM100" i="113" s="1"/>
  <c r="DN100" i="113" s="1"/>
  <c r="DO100" i="113" s="1"/>
  <c r="DP100" i="113" s="1"/>
  <c r="DQ100" i="113" s="1"/>
  <c r="DR100" i="113" s="1"/>
  <c r="DS100" i="113" s="1"/>
  <c r="DT100" i="113" s="1"/>
  <c r="DU100" i="113" s="1"/>
  <c r="DV100" i="113" s="1"/>
  <c r="DW100" i="113" s="1"/>
  <c r="DX100" i="113" s="1"/>
  <c r="DY100" i="113" s="1"/>
  <c r="DZ100" i="113" s="1"/>
  <c r="EA100" i="113" s="1"/>
  <c r="EB100" i="113" s="1"/>
  <c r="EC100" i="113" s="1"/>
  <c r="ED100" i="113" s="1"/>
  <c r="EE100" i="113" s="1"/>
  <c r="EF100" i="113" s="1"/>
  <c r="EG100" i="113" s="1"/>
  <c r="EH100" i="113" s="1"/>
  <c r="EI100" i="113" s="1"/>
  <c r="EJ100" i="113" s="1"/>
  <c r="EK100" i="113" s="1"/>
  <c r="EL100" i="113" s="1"/>
  <c r="EM100" i="113" s="1"/>
  <c r="EN100" i="113" s="1"/>
  <c r="EO100" i="113" s="1"/>
  <c r="EP100" i="113" s="1"/>
  <c r="EQ100" i="113" s="1"/>
  <c r="ER100" i="113" s="1"/>
  <c r="ES100" i="113" s="1"/>
  <c r="ET100" i="113" s="1"/>
  <c r="EU100" i="113" s="1"/>
  <c r="EV100" i="113" s="1"/>
  <c r="EW100" i="113" s="1"/>
  <c r="EX100" i="113" s="1"/>
  <c r="EY100" i="113" s="1"/>
  <c r="EZ100" i="113" s="1"/>
  <c r="FA100" i="113" s="1"/>
  <c r="FB100" i="113" s="1"/>
  <c r="FC100" i="113" s="1"/>
  <c r="FD100" i="113" s="1"/>
  <c r="FE100" i="113" s="1"/>
  <c r="FF100" i="113" s="1"/>
  <c r="FG100" i="113" s="1"/>
  <c r="FH100" i="113" s="1"/>
  <c r="FI100" i="113" s="1"/>
  <c r="FJ100" i="113" s="1"/>
  <c r="FK100" i="113" s="1"/>
  <c r="FL100" i="113" s="1"/>
  <c r="FM100" i="113" s="1"/>
  <c r="FN100" i="113" s="1"/>
  <c r="FO100" i="113" s="1"/>
  <c r="FP100" i="113" s="1"/>
  <c r="FQ100" i="113" s="1"/>
  <c r="FR100" i="113" s="1"/>
  <c r="FS100" i="113" s="1"/>
  <c r="FT100" i="113" s="1"/>
  <c r="FU100" i="113" s="1"/>
  <c r="FV100" i="113" s="1"/>
  <c r="FW100" i="113" s="1"/>
  <c r="FX100" i="113" s="1"/>
  <c r="FY100" i="113" s="1"/>
  <c r="FZ100" i="113" s="1"/>
  <c r="GA100" i="113" s="1"/>
  <c r="GB100" i="113" s="1"/>
  <c r="GC100" i="113" s="1"/>
  <c r="GD100" i="113" s="1"/>
  <c r="GE100" i="113" s="1"/>
  <c r="GF100" i="113" s="1"/>
  <c r="GG100" i="113" s="1"/>
  <c r="GH100" i="113" s="1"/>
  <c r="GI100" i="113" s="1"/>
  <c r="GJ100" i="113" s="1"/>
  <c r="GK100" i="113" s="1"/>
  <c r="GL100" i="113" s="1"/>
  <c r="GM100" i="113" s="1"/>
  <c r="GN100" i="113" s="1"/>
  <c r="GO100" i="113" s="1"/>
  <c r="GP100" i="113" s="1"/>
  <c r="GQ100" i="113" s="1"/>
  <c r="GR100" i="113" s="1"/>
  <c r="GS100" i="113" s="1"/>
  <c r="GT100" i="113" s="1"/>
  <c r="GU100" i="113" s="1"/>
  <c r="GV100" i="113" s="1"/>
  <c r="GW100" i="113" s="1"/>
  <c r="GX100" i="113" s="1"/>
  <c r="GY100" i="113" s="1"/>
  <c r="GZ100" i="113" s="1"/>
  <c r="HA100" i="113" s="1"/>
  <c r="HB100" i="113" s="1"/>
  <c r="HC100" i="113" s="1"/>
  <c r="HD100" i="113" s="1"/>
  <c r="HE100" i="113" s="1"/>
  <c r="HF100" i="113" s="1"/>
  <c r="HG100" i="113" s="1"/>
  <c r="HH100" i="113" s="1"/>
  <c r="HI100" i="113" s="1"/>
  <c r="HJ100" i="113" s="1"/>
  <c r="CU2" i="113"/>
  <c r="CT55" i="112" s="1"/>
  <c r="C93" i="114" l="1"/>
  <c r="CV101" i="113"/>
  <c r="GA19" i="113"/>
  <c r="GC17" i="113"/>
  <c r="CT18" i="109"/>
  <c r="CV67" i="112" l="1"/>
  <c r="B102" i="113" s="1"/>
  <c r="CV67" i="115"/>
  <c r="E93" i="114"/>
  <c r="CK56" i="112"/>
  <c r="GD17" i="113"/>
  <c r="GB19" i="113"/>
  <c r="CW101" i="113"/>
  <c r="CX101" i="113" s="1"/>
  <c r="CY101" i="113" s="1"/>
  <c r="CZ101" i="113" s="1"/>
  <c r="DA101" i="113" s="1"/>
  <c r="DB101" i="113" s="1"/>
  <c r="DC101" i="113" s="1"/>
  <c r="DD101" i="113" s="1"/>
  <c r="DE101" i="113" s="1"/>
  <c r="DF101" i="113" s="1"/>
  <c r="DG101" i="113" s="1"/>
  <c r="DH101" i="113" s="1"/>
  <c r="DI101" i="113" s="1"/>
  <c r="DJ101" i="113" s="1"/>
  <c r="DK101" i="113" s="1"/>
  <c r="DL101" i="113" s="1"/>
  <c r="DM101" i="113" s="1"/>
  <c r="DN101" i="113" s="1"/>
  <c r="DO101" i="113" s="1"/>
  <c r="DP101" i="113" s="1"/>
  <c r="DQ101" i="113" s="1"/>
  <c r="DR101" i="113" s="1"/>
  <c r="DS101" i="113" s="1"/>
  <c r="DT101" i="113" s="1"/>
  <c r="DU101" i="113" s="1"/>
  <c r="DV101" i="113" s="1"/>
  <c r="DW101" i="113" s="1"/>
  <c r="DX101" i="113" s="1"/>
  <c r="DY101" i="113" s="1"/>
  <c r="DZ101" i="113" s="1"/>
  <c r="EA101" i="113" s="1"/>
  <c r="EB101" i="113" s="1"/>
  <c r="EC101" i="113" s="1"/>
  <c r="ED101" i="113" s="1"/>
  <c r="EE101" i="113" s="1"/>
  <c r="EF101" i="113" s="1"/>
  <c r="EG101" i="113" s="1"/>
  <c r="EH101" i="113" s="1"/>
  <c r="EI101" i="113" s="1"/>
  <c r="EJ101" i="113" s="1"/>
  <c r="EK101" i="113" s="1"/>
  <c r="EL101" i="113" s="1"/>
  <c r="EM101" i="113" s="1"/>
  <c r="EN101" i="113" s="1"/>
  <c r="EO101" i="113" s="1"/>
  <c r="EP101" i="113" s="1"/>
  <c r="EQ101" i="113" s="1"/>
  <c r="ER101" i="113" s="1"/>
  <c r="ES101" i="113" s="1"/>
  <c r="ET101" i="113" s="1"/>
  <c r="EU101" i="113" s="1"/>
  <c r="EV101" i="113" s="1"/>
  <c r="EW101" i="113" s="1"/>
  <c r="EX101" i="113" s="1"/>
  <c r="EY101" i="113" s="1"/>
  <c r="EZ101" i="113" s="1"/>
  <c r="FA101" i="113" s="1"/>
  <c r="FB101" i="113" s="1"/>
  <c r="FC101" i="113" s="1"/>
  <c r="FD101" i="113" s="1"/>
  <c r="FE101" i="113" s="1"/>
  <c r="FF101" i="113" s="1"/>
  <c r="FG101" i="113" s="1"/>
  <c r="FH101" i="113" s="1"/>
  <c r="FI101" i="113" s="1"/>
  <c r="FJ101" i="113" s="1"/>
  <c r="FK101" i="113" s="1"/>
  <c r="FL101" i="113" s="1"/>
  <c r="FM101" i="113" s="1"/>
  <c r="FN101" i="113" s="1"/>
  <c r="FO101" i="113" s="1"/>
  <c r="FP101" i="113" s="1"/>
  <c r="FQ101" i="113" s="1"/>
  <c r="FR101" i="113" s="1"/>
  <c r="FS101" i="113" s="1"/>
  <c r="FT101" i="113" s="1"/>
  <c r="FU101" i="113" s="1"/>
  <c r="FV101" i="113" s="1"/>
  <c r="FW101" i="113" s="1"/>
  <c r="FX101" i="113" s="1"/>
  <c r="FY101" i="113" s="1"/>
  <c r="FZ101" i="113" s="1"/>
  <c r="GA101" i="113" s="1"/>
  <c r="GB101" i="113" s="1"/>
  <c r="GC101" i="113" s="1"/>
  <c r="GD101" i="113" s="1"/>
  <c r="GE101" i="113" s="1"/>
  <c r="GF101" i="113" s="1"/>
  <c r="GG101" i="113" s="1"/>
  <c r="GH101" i="113" s="1"/>
  <c r="GI101" i="113" s="1"/>
  <c r="GJ101" i="113" s="1"/>
  <c r="GK101" i="113" s="1"/>
  <c r="GL101" i="113" s="1"/>
  <c r="GM101" i="113" s="1"/>
  <c r="GN101" i="113" s="1"/>
  <c r="GO101" i="113" s="1"/>
  <c r="GP101" i="113" s="1"/>
  <c r="GQ101" i="113" s="1"/>
  <c r="GR101" i="113" s="1"/>
  <c r="GS101" i="113" s="1"/>
  <c r="GT101" i="113" s="1"/>
  <c r="GU101" i="113" s="1"/>
  <c r="GV101" i="113" s="1"/>
  <c r="GW101" i="113" s="1"/>
  <c r="GX101" i="113" s="1"/>
  <c r="GY101" i="113" s="1"/>
  <c r="GZ101" i="113" s="1"/>
  <c r="HA101" i="113" s="1"/>
  <c r="HB101" i="113" s="1"/>
  <c r="HC101" i="113" s="1"/>
  <c r="HD101" i="113" s="1"/>
  <c r="HE101" i="113" s="1"/>
  <c r="HF101" i="113" s="1"/>
  <c r="HG101" i="113" s="1"/>
  <c r="HH101" i="113" s="1"/>
  <c r="HI101" i="113" s="1"/>
  <c r="HJ101" i="113" s="1"/>
  <c r="CV2" i="113"/>
  <c r="CU55" i="112" s="1"/>
  <c r="CK95" i="112" l="1"/>
  <c r="F93" i="114"/>
  <c r="CW102" i="113"/>
  <c r="GC19" i="113"/>
  <c r="GE17" i="113"/>
  <c r="CU18" i="109"/>
  <c r="CW67" i="112" l="1"/>
  <c r="B103" i="113" s="1"/>
  <c r="CW67" i="115"/>
  <c r="C94" i="114"/>
  <c r="GF17" i="113"/>
  <c r="GD19" i="113"/>
  <c r="CX102" i="113"/>
  <c r="CY102" i="113" s="1"/>
  <c r="CZ102" i="113" s="1"/>
  <c r="DA102" i="113" s="1"/>
  <c r="DB102" i="113" s="1"/>
  <c r="DC102" i="113" s="1"/>
  <c r="DD102" i="113" s="1"/>
  <c r="DE102" i="113" s="1"/>
  <c r="DF102" i="113" s="1"/>
  <c r="DG102" i="113" s="1"/>
  <c r="DH102" i="113" s="1"/>
  <c r="DI102" i="113" s="1"/>
  <c r="DJ102" i="113" s="1"/>
  <c r="DK102" i="113" s="1"/>
  <c r="DL102" i="113" s="1"/>
  <c r="DM102" i="113" s="1"/>
  <c r="DN102" i="113" s="1"/>
  <c r="DO102" i="113" s="1"/>
  <c r="DP102" i="113" s="1"/>
  <c r="DQ102" i="113" s="1"/>
  <c r="DR102" i="113" s="1"/>
  <c r="DS102" i="113" s="1"/>
  <c r="DT102" i="113" s="1"/>
  <c r="DU102" i="113" s="1"/>
  <c r="DV102" i="113" s="1"/>
  <c r="DW102" i="113" s="1"/>
  <c r="DX102" i="113" s="1"/>
  <c r="DY102" i="113" s="1"/>
  <c r="DZ102" i="113" s="1"/>
  <c r="EA102" i="113" s="1"/>
  <c r="EB102" i="113" s="1"/>
  <c r="EC102" i="113" s="1"/>
  <c r="ED102" i="113" s="1"/>
  <c r="EE102" i="113" s="1"/>
  <c r="EF102" i="113" s="1"/>
  <c r="EG102" i="113" s="1"/>
  <c r="EH102" i="113" s="1"/>
  <c r="EI102" i="113" s="1"/>
  <c r="EJ102" i="113" s="1"/>
  <c r="EK102" i="113" s="1"/>
  <c r="EL102" i="113" s="1"/>
  <c r="EM102" i="113" s="1"/>
  <c r="EN102" i="113" s="1"/>
  <c r="EO102" i="113" s="1"/>
  <c r="EP102" i="113" s="1"/>
  <c r="EQ102" i="113" s="1"/>
  <c r="ER102" i="113" s="1"/>
  <c r="ES102" i="113" s="1"/>
  <c r="ET102" i="113" s="1"/>
  <c r="EU102" i="113" s="1"/>
  <c r="EV102" i="113" s="1"/>
  <c r="EW102" i="113" s="1"/>
  <c r="EX102" i="113" s="1"/>
  <c r="EY102" i="113" s="1"/>
  <c r="EZ102" i="113" s="1"/>
  <c r="FA102" i="113" s="1"/>
  <c r="FB102" i="113" s="1"/>
  <c r="FC102" i="113" s="1"/>
  <c r="FD102" i="113" s="1"/>
  <c r="FE102" i="113" s="1"/>
  <c r="FF102" i="113" s="1"/>
  <c r="FG102" i="113" s="1"/>
  <c r="FH102" i="113" s="1"/>
  <c r="FI102" i="113" s="1"/>
  <c r="FJ102" i="113" s="1"/>
  <c r="FK102" i="113" s="1"/>
  <c r="FL102" i="113" s="1"/>
  <c r="FM102" i="113" s="1"/>
  <c r="FN102" i="113" s="1"/>
  <c r="FO102" i="113" s="1"/>
  <c r="FP102" i="113" s="1"/>
  <c r="FQ102" i="113" s="1"/>
  <c r="FR102" i="113" s="1"/>
  <c r="FS102" i="113" s="1"/>
  <c r="FT102" i="113" s="1"/>
  <c r="FU102" i="113" s="1"/>
  <c r="FV102" i="113" s="1"/>
  <c r="FW102" i="113" s="1"/>
  <c r="FX102" i="113" s="1"/>
  <c r="FY102" i="113" s="1"/>
  <c r="FZ102" i="113" s="1"/>
  <c r="GA102" i="113" s="1"/>
  <c r="GB102" i="113" s="1"/>
  <c r="GC102" i="113" s="1"/>
  <c r="GD102" i="113" s="1"/>
  <c r="GE102" i="113" s="1"/>
  <c r="GF102" i="113" s="1"/>
  <c r="GG102" i="113" s="1"/>
  <c r="GH102" i="113" s="1"/>
  <c r="GI102" i="113" s="1"/>
  <c r="GJ102" i="113" s="1"/>
  <c r="GK102" i="113" s="1"/>
  <c r="GL102" i="113" s="1"/>
  <c r="GM102" i="113" s="1"/>
  <c r="GN102" i="113" s="1"/>
  <c r="GO102" i="113" s="1"/>
  <c r="GP102" i="113" s="1"/>
  <c r="GQ102" i="113" s="1"/>
  <c r="GR102" i="113" s="1"/>
  <c r="GS102" i="113" s="1"/>
  <c r="GT102" i="113" s="1"/>
  <c r="GU102" i="113" s="1"/>
  <c r="GV102" i="113" s="1"/>
  <c r="GW102" i="113" s="1"/>
  <c r="GX102" i="113" s="1"/>
  <c r="GY102" i="113" s="1"/>
  <c r="GZ102" i="113" s="1"/>
  <c r="HA102" i="113" s="1"/>
  <c r="HB102" i="113" s="1"/>
  <c r="HC102" i="113" s="1"/>
  <c r="HD102" i="113" s="1"/>
  <c r="HE102" i="113" s="1"/>
  <c r="HF102" i="113" s="1"/>
  <c r="HG102" i="113" s="1"/>
  <c r="HH102" i="113" s="1"/>
  <c r="HI102" i="113" s="1"/>
  <c r="HJ102" i="113" s="1"/>
  <c r="CW2" i="113"/>
  <c r="CV55" i="112" s="1"/>
  <c r="E94" i="114" l="1"/>
  <c r="CL56" i="112"/>
  <c r="CX103" i="113"/>
  <c r="GE19" i="113"/>
  <c r="GG17" i="113"/>
  <c r="CV18" i="109"/>
  <c r="CX67" i="112" l="1"/>
  <c r="B104" i="113" s="1"/>
  <c r="CX67" i="115"/>
  <c r="CL95" i="112"/>
  <c r="F94" i="114"/>
  <c r="GH17" i="113"/>
  <c r="GF19" i="113"/>
  <c r="CY103" i="113"/>
  <c r="CZ103" i="113" s="1"/>
  <c r="DA103" i="113" s="1"/>
  <c r="DB103" i="113" s="1"/>
  <c r="DC103" i="113" s="1"/>
  <c r="DD103" i="113" s="1"/>
  <c r="DE103" i="113" s="1"/>
  <c r="DF103" i="113" s="1"/>
  <c r="DG103" i="113" s="1"/>
  <c r="DH103" i="113" s="1"/>
  <c r="DI103" i="113" s="1"/>
  <c r="DJ103" i="113" s="1"/>
  <c r="DK103" i="113" s="1"/>
  <c r="DL103" i="113" s="1"/>
  <c r="DM103" i="113" s="1"/>
  <c r="DN103" i="113" s="1"/>
  <c r="DO103" i="113" s="1"/>
  <c r="DP103" i="113" s="1"/>
  <c r="DQ103" i="113" s="1"/>
  <c r="DR103" i="113" s="1"/>
  <c r="DS103" i="113" s="1"/>
  <c r="DT103" i="113" s="1"/>
  <c r="DU103" i="113" s="1"/>
  <c r="DV103" i="113" s="1"/>
  <c r="DW103" i="113" s="1"/>
  <c r="DX103" i="113" s="1"/>
  <c r="DY103" i="113" s="1"/>
  <c r="DZ103" i="113" s="1"/>
  <c r="EA103" i="113" s="1"/>
  <c r="EB103" i="113" s="1"/>
  <c r="EC103" i="113" s="1"/>
  <c r="ED103" i="113" s="1"/>
  <c r="EE103" i="113" s="1"/>
  <c r="EF103" i="113" s="1"/>
  <c r="EG103" i="113" s="1"/>
  <c r="EH103" i="113" s="1"/>
  <c r="EI103" i="113" s="1"/>
  <c r="EJ103" i="113" s="1"/>
  <c r="EK103" i="113" s="1"/>
  <c r="EL103" i="113" s="1"/>
  <c r="EM103" i="113" s="1"/>
  <c r="EN103" i="113" s="1"/>
  <c r="EO103" i="113" s="1"/>
  <c r="EP103" i="113" s="1"/>
  <c r="EQ103" i="113" s="1"/>
  <c r="ER103" i="113" s="1"/>
  <c r="ES103" i="113" s="1"/>
  <c r="ET103" i="113" s="1"/>
  <c r="EU103" i="113" s="1"/>
  <c r="EV103" i="113" s="1"/>
  <c r="EW103" i="113" s="1"/>
  <c r="EX103" i="113" s="1"/>
  <c r="EY103" i="113" s="1"/>
  <c r="EZ103" i="113" s="1"/>
  <c r="FA103" i="113" s="1"/>
  <c r="FB103" i="113" s="1"/>
  <c r="FC103" i="113" s="1"/>
  <c r="FD103" i="113" s="1"/>
  <c r="FE103" i="113" s="1"/>
  <c r="FF103" i="113" s="1"/>
  <c r="FG103" i="113" s="1"/>
  <c r="FH103" i="113" s="1"/>
  <c r="FI103" i="113" s="1"/>
  <c r="FJ103" i="113" s="1"/>
  <c r="FK103" i="113" s="1"/>
  <c r="FL103" i="113" s="1"/>
  <c r="FM103" i="113" s="1"/>
  <c r="FN103" i="113" s="1"/>
  <c r="FO103" i="113" s="1"/>
  <c r="FP103" i="113" s="1"/>
  <c r="FQ103" i="113" s="1"/>
  <c r="FR103" i="113" s="1"/>
  <c r="FS103" i="113" s="1"/>
  <c r="FT103" i="113" s="1"/>
  <c r="FU103" i="113" s="1"/>
  <c r="FV103" i="113" s="1"/>
  <c r="FW103" i="113" s="1"/>
  <c r="FX103" i="113" s="1"/>
  <c r="FY103" i="113" s="1"/>
  <c r="FZ103" i="113" s="1"/>
  <c r="GA103" i="113" s="1"/>
  <c r="GB103" i="113" s="1"/>
  <c r="GC103" i="113" s="1"/>
  <c r="GD103" i="113" s="1"/>
  <c r="GE103" i="113" s="1"/>
  <c r="GF103" i="113" s="1"/>
  <c r="GG103" i="113" s="1"/>
  <c r="GH103" i="113" s="1"/>
  <c r="GI103" i="113" s="1"/>
  <c r="GJ103" i="113" s="1"/>
  <c r="GK103" i="113" s="1"/>
  <c r="GL103" i="113" s="1"/>
  <c r="GM103" i="113" s="1"/>
  <c r="GN103" i="113" s="1"/>
  <c r="GO103" i="113" s="1"/>
  <c r="GP103" i="113" s="1"/>
  <c r="GQ103" i="113" s="1"/>
  <c r="GR103" i="113" s="1"/>
  <c r="GS103" i="113" s="1"/>
  <c r="GT103" i="113" s="1"/>
  <c r="GU103" i="113" s="1"/>
  <c r="GV103" i="113" s="1"/>
  <c r="GW103" i="113" s="1"/>
  <c r="GX103" i="113" s="1"/>
  <c r="GY103" i="113" s="1"/>
  <c r="GZ103" i="113" s="1"/>
  <c r="HA103" i="113" s="1"/>
  <c r="HB103" i="113" s="1"/>
  <c r="HC103" i="113" s="1"/>
  <c r="HD103" i="113" s="1"/>
  <c r="HE103" i="113" s="1"/>
  <c r="HF103" i="113" s="1"/>
  <c r="HG103" i="113" s="1"/>
  <c r="HH103" i="113" s="1"/>
  <c r="HI103" i="113" s="1"/>
  <c r="HJ103" i="113" s="1"/>
  <c r="CX2" i="113"/>
  <c r="CW55" i="112" s="1"/>
  <c r="C95" i="114" l="1"/>
  <c r="GG19" i="113"/>
  <c r="CY104" i="113"/>
  <c r="GI17" i="113"/>
  <c r="CW18" i="109"/>
  <c r="CY67" i="112" l="1"/>
  <c r="B105" i="113" s="1"/>
  <c r="CY67" i="115"/>
  <c r="E95" i="114"/>
  <c r="CM56" i="112"/>
  <c r="GJ17" i="113"/>
  <c r="CZ104" i="113"/>
  <c r="DA104" i="113" s="1"/>
  <c r="DB104" i="113" s="1"/>
  <c r="DC104" i="113" s="1"/>
  <c r="DD104" i="113" s="1"/>
  <c r="DE104" i="113" s="1"/>
  <c r="DF104" i="113" s="1"/>
  <c r="DG104" i="113" s="1"/>
  <c r="DH104" i="113" s="1"/>
  <c r="DI104" i="113" s="1"/>
  <c r="DJ104" i="113" s="1"/>
  <c r="DK104" i="113" s="1"/>
  <c r="DL104" i="113" s="1"/>
  <c r="DM104" i="113" s="1"/>
  <c r="DN104" i="113" s="1"/>
  <c r="DO104" i="113" s="1"/>
  <c r="DP104" i="113" s="1"/>
  <c r="DQ104" i="113" s="1"/>
  <c r="DR104" i="113" s="1"/>
  <c r="DS104" i="113" s="1"/>
  <c r="DT104" i="113" s="1"/>
  <c r="DU104" i="113" s="1"/>
  <c r="DV104" i="113" s="1"/>
  <c r="DW104" i="113" s="1"/>
  <c r="DX104" i="113" s="1"/>
  <c r="DY104" i="113" s="1"/>
  <c r="DZ104" i="113" s="1"/>
  <c r="EA104" i="113" s="1"/>
  <c r="EB104" i="113" s="1"/>
  <c r="EC104" i="113" s="1"/>
  <c r="ED104" i="113" s="1"/>
  <c r="EE104" i="113" s="1"/>
  <c r="EF104" i="113" s="1"/>
  <c r="EG104" i="113" s="1"/>
  <c r="EH104" i="113" s="1"/>
  <c r="EI104" i="113" s="1"/>
  <c r="EJ104" i="113" s="1"/>
  <c r="EK104" i="113" s="1"/>
  <c r="EL104" i="113" s="1"/>
  <c r="EM104" i="113" s="1"/>
  <c r="EN104" i="113" s="1"/>
  <c r="EO104" i="113" s="1"/>
  <c r="EP104" i="113" s="1"/>
  <c r="EQ104" i="113" s="1"/>
  <c r="ER104" i="113" s="1"/>
  <c r="ES104" i="113" s="1"/>
  <c r="ET104" i="113" s="1"/>
  <c r="EU104" i="113" s="1"/>
  <c r="EV104" i="113" s="1"/>
  <c r="EW104" i="113" s="1"/>
  <c r="EX104" i="113" s="1"/>
  <c r="EY104" i="113" s="1"/>
  <c r="EZ104" i="113" s="1"/>
  <c r="FA104" i="113" s="1"/>
  <c r="FB104" i="113" s="1"/>
  <c r="FC104" i="113" s="1"/>
  <c r="FD104" i="113" s="1"/>
  <c r="FE104" i="113" s="1"/>
  <c r="FF104" i="113" s="1"/>
  <c r="FG104" i="113" s="1"/>
  <c r="FH104" i="113" s="1"/>
  <c r="FI104" i="113" s="1"/>
  <c r="FJ104" i="113" s="1"/>
  <c r="FK104" i="113" s="1"/>
  <c r="FL104" i="113" s="1"/>
  <c r="FM104" i="113" s="1"/>
  <c r="FN104" i="113" s="1"/>
  <c r="FO104" i="113" s="1"/>
  <c r="FP104" i="113" s="1"/>
  <c r="FQ104" i="113" s="1"/>
  <c r="FR104" i="113" s="1"/>
  <c r="FS104" i="113" s="1"/>
  <c r="FT104" i="113" s="1"/>
  <c r="FU104" i="113" s="1"/>
  <c r="FV104" i="113" s="1"/>
  <c r="FW104" i="113" s="1"/>
  <c r="FX104" i="113" s="1"/>
  <c r="FY104" i="113" s="1"/>
  <c r="FZ104" i="113" s="1"/>
  <c r="GA104" i="113" s="1"/>
  <c r="GB104" i="113" s="1"/>
  <c r="GC104" i="113" s="1"/>
  <c r="GD104" i="113" s="1"/>
  <c r="GE104" i="113" s="1"/>
  <c r="GF104" i="113" s="1"/>
  <c r="GG104" i="113" s="1"/>
  <c r="GH104" i="113" s="1"/>
  <c r="GI104" i="113" s="1"/>
  <c r="GJ104" i="113" s="1"/>
  <c r="GK104" i="113" s="1"/>
  <c r="GL104" i="113" s="1"/>
  <c r="GM104" i="113" s="1"/>
  <c r="GN104" i="113" s="1"/>
  <c r="GO104" i="113" s="1"/>
  <c r="GP104" i="113" s="1"/>
  <c r="GQ104" i="113" s="1"/>
  <c r="GR104" i="113" s="1"/>
  <c r="GS104" i="113" s="1"/>
  <c r="GT104" i="113" s="1"/>
  <c r="GU104" i="113" s="1"/>
  <c r="GV104" i="113" s="1"/>
  <c r="GW104" i="113" s="1"/>
  <c r="GX104" i="113" s="1"/>
  <c r="GY104" i="113" s="1"/>
  <c r="GZ104" i="113" s="1"/>
  <c r="HA104" i="113" s="1"/>
  <c r="HB104" i="113" s="1"/>
  <c r="HC104" i="113" s="1"/>
  <c r="HD104" i="113" s="1"/>
  <c r="HE104" i="113" s="1"/>
  <c r="HF104" i="113" s="1"/>
  <c r="HG104" i="113" s="1"/>
  <c r="HH104" i="113" s="1"/>
  <c r="HI104" i="113" s="1"/>
  <c r="HJ104" i="113" s="1"/>
  <c r="CY2" i="113"/>
  <c r="CX55" i="112" s="1"/>
  <c r="GH19" i="113"/>
  <c r="CM95" i="112" l="1"/>
  <c r="F95" i="114"/>
  <c r="GI19" i="113"/>
  <c r="CZ105" i="113"/>
  <c r="GK17" i="113"/>
  <c r="CX18" i="109"/>
  <c r="CZ67" i="112" l="1"/>
  <c r="B106" i="113" s="1"/>
  <c r="CZ67" i="115"/>
  <c r="C96" i="114"/>
  <c r="GL17" i="113"/>
  <c r="DA105" i="113"/>
  <c r="DB105" i="113" s="1"/>
  <c r="DC105" i="113" s="1"/>
  <c r="DD105" i="113" s="1"/>
  <c r="DE105" i="113" s="1"/>
  <c r="DF105" i="113" s="1"/>
  <c r="DG105" i="113" s="1"/>
  <c r="DH105" i="113" s="1"/>
  <c r="DI105" i="113" s="1"/>
  <c r="DJ105" i="113" s="1"/>
  <c r="DK105" i="113" s="1"/>
  <c r="DL105" i="113" s="1"/>
  <c r="DM105" i="113" s="1"/>
  <c r="DN105" i="113" s="1"/>
  <c r="DO105" i="113" s="1"/>
  <c r="DP105" i="113" s="1"/>
  <c r="DQ105" i="113" s="1"/>
  <c r="DR105" i="113" s="1"/>
  <c r="DS105" i="113" s="1"/>
  <c r="DT105" i="113" s="1"/>
  <c r="DU105" i="113" s="1"/>
  <c r="DV105" i="113" s="1"/>
  <c r="DW105" i="113" s="1"/>
  <c r="DX105" i="113" s="1"/>
  <c r="DY105" i="113" s="1"/>
  <c r="DZ105" i="113" s="1"/>
  <c r="EA105" i="113" s="1"/>
  <c r="EB105" i="113" s="1"/>
  <c r="EC105" i="113" s="1"/>
  <c r="ED105" i="113" s="1"/>
  <c r="EE105" i="113" s="1"/>
  <c r="EF105" i="113" s="1"/>
  <c r="EG105" i="113" s="1"/>
  <c r="EH105" i="113" s="1"/>
  <c r="EI105" i="113" s="1"/>
  <c r="EJ105" i="113" s="1"/>
  <c r="EK105" i="113" s="1"/>
  <c r="EL105" i="113" s="1"/>
  <c r="EM105" i="113" s="1"/>
  <c r="EN105" i="113" s="1"/>
  <c r="EO105" i="113" s="1"/>
  <c r="EP105" i="113" s="1"/>
  <c r="EQ105" i="113" s="1"/>
  <c r="ER105" i="113" s="1"/>
  <c r="ES105" i="113" s="1"/>
  <c r="ET105" i="113" s="1"/>
  <c r="EU105" i="113" s="1"/>
  <c r="EV105" i="113" s="1"/>
  <c r="EW105" i="113" s="1"/>
  <c r="EX105" i="113" s="1"/>
  <c r="EY105" i="113" s="1"/>
  <c r="EZ105" i="113" s="1"/>
  <c r="FA105" i="113" s="1"/>
  <c r="FB105" i="113" s="1"/>
  <c r="FC105" i="113" s="1"/>
  <c r="FD105" i="113" s="1"/>
  <c r="FE105" i="113" s="1"/>
  <c r="FF105" i="113" s="1"/>
  <c r="FG105" i="113" s="1"/>
  <c r="FH105" i="113" s="1"/>
  <c r="FI105" i="113" s="1"/>
  <c r="FJ105" i="113" s="1"/>
  <c r="FK105" i="113" s="1"/>
  <c r="FL105" i="113" s="1"/>
  <c r="FM105" i="113" s="1"/>
  <c r="FN105" i="113" s="1"/>
  <c r="FO105" i="113" s="1"/>
  <c r="FP105" i="113" s="1"/>
  <c r="FQ105" i="113" s="1"/>
  <c r="FR105" i="113" s="1"/>
  <c r="FS105" i="113" s="1"/>
  <c r="FT105" i="113" s="1"/>
  <c r="FU105" i="113" s="1"/>
  <c r="FV105" i="113" s="1"/>
  <c r="FW105" i="113" s="1"/>
  <c r="FX105" i="113" s="1"/>
  <c r="FY105" i="113" s="1"/>
  <c r="FZ105" i="113" s="1"/>
  <c r="GA105" i="113" s="1"/>
  <c r="GB105" i="113" s="1"/>
  <c r="GC105" i="113" s="1"/>
  <c r="GD105" i="113" s="1"/>
  <c r="GE105" i="113" s="1"/>
  <c r="GF105" i="113" s="1"/>
  <c r="GG105" i="113" s="1"/>
  <c r="GH105" i="113" s="1"/>
  <c r="GI105" i="113" s="1"/>
  <c r="GJ105" i="113" s="1"/>
  <c r="GK105" i="113" s="1"/>
  <c r="GL105" i="113" s="1"/>
  <c r="GM105" i="113" s="1"/>
  <c r="GN105" i="113" s="1"/>
  <c r="GO105" i="113" s="1"/>
  <c r="GP105" i="113" s="1"/>
  <c r="GQ105" i="113" s="1"/>
  <c r="GR105" i="113" s="1"/>
  <c r="GS105" i="113" s="1"/>
  <c r="GT105" i="113" s="1"/>
  <c r="GU105" i="113" s="1"/>
  <c r="GV105" i="113" s="1"/>
  <c r="GW105" i="113" s="1"/>
  <c r="GX105" i="113" s="1"/>
  <c r="GY105" i="113" s="1"/>
  <c r="GZ105" i="113" s="1"/>
  <c r="HA105" i="113" s="1"/>
  <c r="HB105" i="113" s="1"/>
  <c r="HC105" i="113" s="1"/>
  <c r="HD105" i="113" s="1"/>
  <c r="HE105" i="113" s="1"/>
  <c r="HF105" i="113" s="1"/>
  <c r="HG105" i="113" s="1"/>
  <c r="HH105" i="113" s="1"/>
  <c r="HI105" i="113" s="1"/>
  <c r="HJ105" i="113" s="1"/>
  <c r="CZ2" i="113"/>
  <c r="CY55" i="112" s="1"/>
  <c r="GJ19" i="113"/>
  <c r="E96" i="114" l="1"/>
  <c r="CN56" i="112"/>
  <c r="GK19" i="113"/>
  <c r="DA106" i="113"/>
  <c r="GM17" i="113"/>
  <c r="CY18" i="109"/>
  <c r="DA67" i="112" l="1"/>
  <c r="B107" i="113" s="1"/>
  <c r="DA67" i="115"/>
  <c r="CN95" i="112"/>
  <c r="F96" i="114"/>
  <c r="GN17" i="113"/>
  <c r="DB106" i="113"/>
  <c r="DC106" i="113" s="1"/>
  <c r="DD106" i="113" s="1"/>
  <c r="DE106" i="113" s="1"/>
  <c r="DF106" i="113" s="1"/>
  <c r="DG106" i="113" s="1"/>
  <c r="DH106" i="113" s="1"/>
  <c r="DI106" i="113" s="1"/>
  <c r="DJ106" i="113" s="1"/>
  <c r="DK106" i="113" s="1"/>
  <c r="DL106" i="113" s="1"/>
  <c r="DM106" i="113" s="1"/>
  <c r="DN106" i="113" s="1"/>
  <c r="DO106" i="113" s="1"/>
  <c r="DP106" i="113" s="1"/>
  <c r="DQ106" i="113" s="1"/>
  <c r="DR106" i="113" s="1"/>
  <c r="DS106" i="113" s="1"/>
  <c r="DT106" i="113" s="1"/>
  <c r="DU106" i="113" s="1"/>
  <c r="DV106" i="113" s="1"/>
  <c r="DW106" i="113" s="1"/>
  <c r="DX106" i="113" s="1"/>
  <c r="DY106" i="113" s="1"/>
  <c r="DZ106" i="113" s="1"/>
  <c r="EA106" i="113" s="1"/>
  <c r="EB106" i="113" s="1"/>
  <c r="EC106" i="113" s="1"/>
  <c r="ED106" i="113" s="1"/>
  <c r="EE106" i="113" s="1"/>
  <c r="EF106" i="113" s="1"/>
  <c r="EG106" i="113" s="1"/>
  <c r="EH106" i="113" s="1"/>
  <c r="EI106" i="113" s="1"/>
  <c r="EJ106" i="113" s="1"/>
  <c r="EK106" i="113" s="1"/>
  <c r="EL106" i="113" s="1"/>
  <c r="EM106" i="113" s="1"/>
  <c r="EN106" i="113" s="1"/>
  <c r="EO106" i="113" s="1"/>
  <c r="EP106" i="113" s="1"/>
  <c r="EQ106" i="113" s="1"/>
  <c r="ER106" i="113" s="1"/>
  <c r="ES106" i="113" s="1"/>
  <c r="ET106" i="113" s="1"/>
  <c r="EU106" i="113" s="1"/>
  <c r="EV106" i="113" s="1"/>
  <c r="EW106" i="113" s="1"/>
  <c r="EX106" i="113" s="1"/>
  <c r="EY106" i="113" s="1"/>
  <c r="EZ106" i="113" s="1"/>
  <c r="FA106" i="113" s="1"/>
  <c r="FB106" i="113" s="1"/>
  <c r="FC106" i="113" s="1"/>
  <c r="FD106" i="113" s="1"/>
  <c r="FE106" i="113" s="1"/>
  <c r="FF106" i="113" s="1"/>
  <c r="FG106" i="113" s="1"/>
  <c r="FH106" i="113" s="1"/>
  <c r="FI106" i="113" s="1"/>
  <c r="FJ106" i="113" s="1"/>
  <c r="FK106" i="113" s="1"/>
  <c r="FL106" i="113" s="1"/>
  <c r="FM106" i="113" s="1"/>
  <c r="FN106" i="113" s="1"/>
  <c r="FO106" i="113" s="1"/>
  <c r="FP106" i="113" s="1"/>
  <c r="FQ106" i="113" s="1"/>
  <c r="FR106" i="113" s="1"/>
  <c r="FS106" i="113" s="1"/>
  <c r="FT106" i="113" s="1"/>
  <c r="FU106" i="113" s="1"/>
  <c r="FV106" i="113" s="1"/>
  <c r="FW106" i="113" s="1"/>
  <c r="FX106" i="113" s="1"/>
  <c r="FY106" i="113" s="1"/>
  <c r="FZ106" i="113" s="1"/>
  <c r="GA106" i="113" s="1"/>
  <c r="GB106" i="113" s="1"/>
  <c r="GC106" i="113" s="1"/>
  <c r="GD106" i="113" s="1"/>
  <c r="GE106" i="113" s="1"/>
  <c r="GF106" i="113" s="1"/>
  <c r="GG106" i="113" s="1"/>
  <c r="GH106" i="113" s="1"/>
  <c r="GI106" i="113" s="1"/>
  <c r="GJ106" i="113" s="1"/>
  <c r="GK106" i="113" s="1"/>
  <c r="GL106" i="113" s="1"/>
  <c r="GM106" i="113" s="1"/>
  <c r="GN106" i="113" s="1"/>
  <c r="GO106" i="113" s="1"/>
  <c r="GP106" i="113" s="1"/>
  <c r="GQ106" i="113" s="1"/>
  <c r="GR106" i="113" s="1"/>
  <c r="GS106" i="113" s="1"/>
  <c r="GT106" i="113" s="1"/>
  <c r="GU106" i="113" s="1"/>
  <c r="GV106" i="113" s="1"/>
  <c r="GW106" i="113" s="1"/>
  <c r="GX106" i="113" s="1"/>
  <c r="GY106" i="113" s="1"/>
  <c r="GZ106" i="113" s="1"/>
  <c r="HA106" i="113" s="1"/>
  <c r="HB106" i="113" s="1"/>
  <c r="HC106" i="113" s="1"/>
  <c r="HD106" i="113" s="1"/>
  <c r="HE106" i="113" s="1"/>
  <c r="HF106" i="113" s="1"/>
  <c r="HG106" i="113" s="1"/>
  <c r="HH106" i="113" s="1"/>
  <c r="HI106" i="113" s="1"/>
  <c r="HJ106" i="113" s="1"/>
  <c r="DA2" i="113"/>
  <c r="CZ55" i="112" s="1"/>
  <c r="GL19" i="113"/>
  <c r="C97" i="114" l="1"/>
  <c r="DB107" i="113"/>
  <c r="GM19" i="113"/>
  <c r="GO17" i="113"/>
  <c r="CZ18" i="109"/>
  <c r="DB67" i="112" l="1"/>
  <c r="B108" i="113" s="1"/>
  <c r="DB67" i="115"/>
  <c r="E97" i="114"/>
  <c r="CO56" i="112"/>
  <c r="GP17" i="113"/>
  <c r="GN19" i="113"/>
  <c r="DC107" i="113"/>
  <c r="DD107" i="113" s="1"/>
  <c r="DE107" i="113" s="1"/>
  <c r="DF107" i="113" s="1"/>
  <c r="DG107" i="113" s="1"/>
  <c r="DH107" i="113" s="1"/>
  <c r="DI107" i="113" s="1"/>
  <c r="DJ107" i="113" s="1"/>
  <c r="DK107" i="113" s="1"/>
  <c r="DL107" i="113" s="1"/>
  <c r="DM107" i="113" s="1"/>
  <c r="DN107" i="113" s="1"/>
  <c r="DO107" i="113" s="1"/>
  <c r="DP107" i="113" s="1"/>
  <c r="DQ107" i="113" s="1"/>
  <c r="DR107" i="113" s="1"/>
  <c r="DS107" i="113" s="1"/>
  <c r="DT107" i="113" s="1"/>
  <c r="DU107" i="113" s="1"/>
  <c r="DV107" i="113" s="1"/>
  <c r="DW107" i="113" s="1"/>
  <c r="DX107" i="113" s="1"/>
  <c r="DY107" i="113" s="1"/>
  <c r="DZ107" i="113" s="1"/>
  <c r="EA107" i="113" s="1"/>
  <c r="EB107" i="113" s="1"/>
  <c r="EC107" i="113" s="1"/>
  <c r="ED107" i="113" s="1"/>
  <c r="EE107" i="113" s="1"/>
  <c r="EF107" i="113" s="1"/>
  <c r="EG107" i="113" s="1"/>
  <c r="EH107" i="113" s="1"/>
  <c r="EI107" i="113" s="1"/>
  <c r="EJ107" i="113" s="1"/>
  <c r="EK107" i="113" s="1"/>
  <c r="EL107" i="113" s="1"/>
  <c r="EM107" i="113" s="1"/>
  <c r="EN107" i="113" s="1"/>
  <c r="EO107" i="113" s="1"/>
  <c r="EP107" i="113" s="1"/>
  <c r="EQ107" i="113" s="1"/>
  <c r="ER107" i="113" s="1"/>
  <c r="ES107" i="113" s="1"/>
  <c r="ET107" i="113" s="1"/>
  <c r="EU107" i="113" s="1"/>
  <c r="EV107" i="113" s="1"/>
  <c r="EW107" i="113" s="1"/>
  <c r="EX107" i="113" s="1"/>
  <c r="EY107" i="113" s="1"/>
  <c r="EZ107" i="113" s="1"/>
  <c r="FA107" i="113" s="1"/>
  <c r="FB107" i="113" s="1"/>
  <c r="FC107" i="113" s="1"/>
  <c r="FD107" i="113" s="1"/>
  <c r="FE107" i="113" s="1"/>
  <c r="FF107" i="113" s="1"/>
  <c r="FG107" i="113" s="1"/>
  <c r="FH107" i="113" s="1"/>
  <c r="FI107" i="113" s="1"/>
  <c r="FJ107" i="113" s="1"/>
  <c r="FK107" i="113" s="1"/>
  <c r="FL107" i="113" s="1"/>
  <c r="FM107" i="113" s="1"/>
  <c r="FN107" i="113" s="1"/>
  <c r="FO107" i="113" s="1"/>
  <c r="FP107" i="113" s="1"/>
  <c r="FQ107" i="113" s="1"/>
  <c r="FR107" i="113" s="1"/>
  <c r="FS107" i="113" s="1"/>
  <c r="FT107" i="113" s="1"/>
  <c r="FU107" i="113" s="1"/>
  <c r="FV107" i="113" s="1"/>
  <c r="FW107" i="113" s="1"/>
  <c r="FX107" i="113" s="1"/>
  <c r="FY107" i="113" s="1"/>
  <c r="FZ107" i="113" s="1"/>
  <c r="GA107" i="113" s="1"/>
  <c r="GB107" i="113" s="1"/>
  <c r="GC107" i="113" s="1"/>
  <c r="GD107" i="113" s="1"/>
  <c r="GE107" i="113" s="1"/>
  <c r="GF107" i="113" s="1"/>
  <c r="GG107" i="113" s="1"/>
  <c r="GH107" i="113" s="1"/>
  <c r="GI107" i="113" s="1"/>
  <c r="GJ107" i="113" s="1"/>
  <c r="GK107" i="113" s="1"/>
  <c r="GL107" i="113" s="1"/>
  <c r="GM107" i="113" s="1"/>
  <c r="GN107" i="113" s="1"/>
  <c r="GO107" i="113" s="1"/>
  <c r="GP107" i="113" s="1"/>
  <c r="GQ107" i="113" s="1"/>
  <c r="GR107" i="113" s="1"/>
  <c r="GS107" i="113" s="1"/>
  <c r="GT107" i="113" s="1"/>
  <c r="GU107" i="113" s="1"/>
  <c r="GV107" i="113" s="1"/>
  <c r="GW107" i="113" s="1"/>
  <c r="GX107" i="113" s="1"/>
  <c r="GY107" i="113" s="1"/>
  <c r="GZ107" i="113" s="1"/>
  <c r="HA107" i="113" s="1"/>
  <c r="HB107" i="113" s="1"/>
  <c r="HC107" i="113" s="1"/>
  <c r="HD107" i="113" s="1"/>
  <c r="HE107" i="113" s="1"/>
  <c r="HF107" i="113" s="1"/>
  <c r="HG107" i="113" s="1"/>
  <c r="HH107" i="113" s="1"/>
  <c r="HI107" i="113" s="1"/>
  <c r="HJ107" i="113" s="1"/>
  <c r="DB2" i="113"/>
  <c r="DA55" i="112" s="1"/>
  <c r="CO95" i="112" l="1"/>
  <c r="F97" i="114"/>
  <c r="DC108" i="113"/>
  <c r="GO19" i="113"/>
  <c r="GQ17" i="113"/>
  <c r="DA18" i="109"/>
  <c r="DC67" i="112" l="1"/>
  <c r="B109" i="113" s="1"/>
  <c r="DC67" i="115"/>
  <c r="C98" i="114"/>
  <c r="GR17" i="113"/>
  <c r="GP19" i="113"/>
  <c r="DD108" i="113"/>
  <c r="DE108" i="113" s="1"/>
  <c r="DF108" i="113" s="1"/>
  <c r="DG108" i="113" s="1"/>
  <c r="DH108" i="113" s="1"/>
  <c r="DI108" i="113" s="1"/>
  <c r="DJ108" i="113" s="1"/>
  <c r="DK108" i="113" s="1"/>
  <c r="DL108" i="113" s="1"/>
  <c r="DM108" i="113" s="1"/>
  <c r="DN108" i="113" s="1"/>
  <c r="DO108" i="113" s="1"/>
  <c r="DP108" i="113" s="1"/>
  <c r="DQ108" i="113" s="1"/>
  <c r="DR108" i="113" s="1"/>
  <c r="DS108" i="113" s="1"/>
  <c r="DT108" i="113" s="1"/>
  <c r="DU108" i="113" s="1"/>
  <c r="DV108" i="113" s="1"/>
  <c r="DW108" i="113" s="1"/>
  <c r="DX108" i="113" s="1"/>
  <c r="DY108" i="113" s="1"/>
  <c r="DZ108" i="113" s="1"/>
  <c r="EA108" i="113" s="1"/>
  <c r="EB108" i="113" s="1"/>
  <c r="EC108" i="113" s="1"/>
  <c r="ED108" i="113" s="1"/>
  <c r="EE108" i="113" s="1"/>
  <c r="EF108" i="113" s="1"/>
  <c r="EG108" i="113" s="1"/>
  <c r="EH108" i="113" s="1"/>
  <c r="EI108" i="113" s="1"/>
  <c r="EJ108" i="113" s="1"/>
  <c r="EK108" i="113" s="1"/>
  <c r="EL108" i="113" s="1"/>
  <c r="EM108" i="113" s="1"/>
  <c r="EN108" i="113" s="1"/>
  <c r="EO108" i="113" s="1"/>
  <c r="EP108" i="113" s="1"/>
  <c r="EQ108" i="113" s="1"/>
  <c r="ER108" i="113" s="1"/>
  <c r="ES108" i="113" s="1"/>
  <c r="ET108" i="113" s="1"/>
  <c r="EU108" i="113" s="1"/>
  <c r="EV108" i="113" s="1"/>
  <c r="EW108" i="113" s="1"/>
  <c r="EX108" i="113" s="1"/>
  <c r="EY108" i="113" s="1"/>
  <c r="EZ108" i="113" s="1"/>
  <c r="FA108" i="113" s="1"/>
  <c r="FB108" i="113" s="1"/>
  <c r="FC108" i="113" s="1"/>
  <c r="FD108" i="113" s="1"/>
  <c r="FE108" i="113" s="1"/>
  <c r="FF108" i="113" s="1"/>
  <c r="FG108" i="113" s="1"/>
  <c r="FH108" i="113" s="1"/>
  <c r="FI108" i="113" s="1"/>
  <c r="FJ108" i="113" s="1"/>
  <c r="FK108" i="113" s="1"/>
  <c r="FL108" i="113" s="1"/>
  <c r="FM108" i="113" s="1"/>
  <c r="FN108" i="113" s="1"/>
  <c r="FO108" i="113" s="1"/>
  <c r="FP108" i="113" s="1"/>
  <c r="FQ108" i="113" s="1"/>
  <c r="FR108" i="113" s="1"/>
  <c r="FS108" i="113" s="1"/>
  <c r="FT108" i="113" s="1"/>
  <c r="FU108" i="113" s="1"/>
  <c r="FV108" i="113" s="1"/>
  <c r="FW108" i="113" s="1"/>
  <c r="FX108" i="113" s="1"/>
  <c r="FY108" i="113" s="1"/>
  <c r="FZ108" i="113" s="1"/>
  <c r="GA108" i="113" s="1"/>
  <c r="GB108" i="113" s="1"/>
  <c r="GC108" i="113" s="1"/>
  <c r="GD108" i="113" s="1"/>
  <c r="GE108" i="113" s="1"/>
  <c r="GF108" i="113" s="1"/>
  <c r="GG108" i="113" s="1"/>
  <c r="GH108" i="113" s="1"/>
  <c r="GI108" i="113" s="1"/>
  <c r="GJ108" i="113" s="1"/>
  <c r="GK108" i="113" s="1"/>
  <c r="GL108" i="113" s="1"/>
  <c r="GM108" i="113" s="1"/>
  <c r="GN108" i="113" s="1"/>
  <c r="GO108" i="113" s="1"/>
  <c r="GP108" i="113" s="1"/>
  <c r="GQ108" i="113" s="1"/>
  <c r="GR108" i="113" s="1"/>
  <c r="GS108" i="113" s="1"/>
  <c r="GT108" i="113" s="1"/>
  <c r="GU108" i="113" s="1"/>
  <c r="GV108" i="113" s="1"/>
  <c r="GW108" i="113" s="1"/>
  <c r="GX108" i="113" s="1"/>
  <c r="GY108" i="113" s="1"/>
  <c r="GZ108" i="113" s="1"/>
  <c r="HA108" i="113" s="1"/>
  <c r="HB108" i="113" s="1"/>
  <c r="HC108" i="113" s="1"/>
  <c r="HD108" i="113" s="1"/>
  <c r="HE108" i="113" s="1"/>
  <c r="HF108" i="113" s="1"/>
  <c r="HG108" i="113" s="1"/>
  <c r="HH108" i="113" s="1"/>
  <c r="HI108" i="113" s="1"/>
  <c r="HJ108" i="113" s="1"/>
  <c r="DC2" i="113"/>
  <c r="DB55" i="112" s="1"/>
  <c r="E98" i="114" l="1"/>
  <c r="CP56" i="112"/>
  <c r="DD109" i="113"/>
  <c r="GQ19" i="113"/>
  <c r="GS17" i="113"/>
  <c r="DB18" i="109"/>
  <c r="DD67" i="112" l="1"/>
  <c r="B110" i="113" s="1"/>
  <c r="DD67" i="115"/>
  <c r="CP95" i="112"/>
  <c r="F98" i="114"/>
  <c r="GT17" i="113"/>
  <c r="GR19" i="113"/>
  <c r="DE109" i="113"/>
  <c r="DF109" i="113" s="1"/>
  <c r="DG109" i="113" s="1"/>
  <c r="DH109" i="113" s="1"/>
  <c r="DI109" i="113" s="1"/>
  <c r="DJ109" i="113" s="1"/>
  <c r="DK109" i="113" s="1"/>
  <c r="DL109" i="113" s="1"/>
  <c r="DM109" i="113" s="1"/>
  <c r="DN109" i="113" s="1"/>
  <c r="DO109" i="113" s="1"/>
  <c r="DP109" i="113" s="1"/>
  <c r="DQ109" i="113" s="1"/>
  <c r="DR109" i="113" s="1"/>
  <c r="DS109" i="113" s="1"/>
  <c r="DT109" i="113" s="1"/>
  <c r="DU109" i="113" s="1"/>
  <c r="DV109" i="113" s="1"/>
  <c r="DW109" i="113" s="1"/>
  <c r="DX109" i="113" s="1"/>
  <c r="DY109" i="113" s="1"/>
  <c r="DZ109" i="113" s="1"/>
  <c r="EA109" i="113" s="1"/>
  <c r="EB109" i="113" s="1"/>
  <c r="EC109" i="113" s="1"/>
  <c r="ED109" i="113" s="1"/>
  <c r="EE109" i="113" s="1"/>
  <c r="EF109" i="113" s="1"/>
  <c r="EG109" i="113" s="1"/>
  <c r="EH109" i="113" s="1"/>
  <c r="EI109" i="113" s="1"/>
  <c r="EJ109" i="113" s="1"/>
  <c r="EK109" i="113" s="1"/>
  <c r="EL109" i="113" s="1"/>
  <c r="EM109" i="113" s="1"/>
  <c r="EN109" i="113" s="1"/>
  <c r="EO109" i="113" s="1"/>
  <c r="EP109" i="113" s="1"/>
  <c r="EQ109" i="113" s="1"/>
  <c r="ER109" i="113" s="1"/>
  <c r="ES109" i="113" s="1"/>
  <c r="ET109" i="113" s="1"/>
  <c r="EU109" i="113" s="1"/>
  <c r="EV109" i="113" s="1"/>
  <c r="EW109" i="113" s="1"/>
  <c r="EX109" i="113" s="1"/>
  <c r="EY109" i="113" s="1"/>
  <c r="EZ109" i="113" s="1"/>
  <c r="FA109" i="113" s="1"/>
  <c r="FB109" i="113" s="1"/>
  <c r="FC109" i="113" s="1"/>
  <c r="FD109" i="113" s="1"/>
  <c r="FE109" i="113" s="1"/>
  <c r="FF109" i="113" s="1"/>
  <c r="FG109" i="113" s="1"/>
  <c r="FH109" i="113" s="1"/>
  <c r="FI109" i="113" s="1"/>
  <c r="FJ109" i="113" s="1"/>
  <c r="FK109" i="113" s="1"/>
  <c r="FL109" i="113" s="1"/>
  <c r="FM109" i="113" s="1"/>
  <c r="FN109" i="113" s="1"/>
  <c r="FO109" i="113" s="1"/>
  <c r="FP109" i="113" s="1"/>
  <c r="FQ109" i="113" s="1"/>
  <c r="FR109" i="113" s="1"/>
  <c r="FS109" i="113" s="1"/>
  <c r="FT109" i="113" s="1"/>
  <c r="FU109" i="113" s="1"/>
  <c r="FV109" i="113" s="1"/>
  <c r="FW109" i="113" s="1"/>
  <c r="FX109" i="113" s="1"/>
  <c r="FY109" i="113" s="1"/>
  <c r="FZ109" i="113" s="1"/>
  <c r="GA109" i="113" s="1"/>
  <c r="GB109" i="113" s="1"/>
  <c r="GC109" i="113" s="1"/>
  <c r="GD109" i="113" s="1"/>
  <c r="GE109" i="113" s="1"/>
  <c r="GF109" i="113" s="1"/>
  <c r="GG109" i="113" s="1"/>
  <c r="GH109" i="113" s="1"/>
  <c r="GI109" i="113" s="1"/>
  <c r="GJ109" i="113" s="1"/>
  <c r="GK109" i="113" s="1"/>
  <c r="GL109" i="113" s="1"/>
  <c r="GM109" i="113" s="1"/>
  <c r="GN109" i="113" s="1"/>
  <c r="GO109" i="113" s="1"/>
  <c r="GP109" i="113" s="1"/>
  <c r="GQ109" i="113" s="1"/>
  <c r="GR109" i="113" s="1"/>
  <c r="GS109" i="113" s="1"/>
  <c r="GT109" i="113" s="1"/>
  <c r="GU109" i="113" s="1"/>
  <c r="GV109" i="113" s="1"/>
  <c r="GW109" i="113" s="1"/>
  <c r="GX109" i="113" s="1"/>
  <c r="GY109" i="113" s="1"/>
  <c r="GZ109" i="113" s="1"/>
  <c r="HA109" i="113" s="1"/>
  <c r="HB109" i="113" s="1"/>
  <c r="HC109" i="113" s="1"/>
  <c r="HD109" i="113" s="1"/>
  <c r="HE109" i="113" s="1"/>
  <c r="HF109" i="113" s="1"/>
  <c r="HG109" i="113" s="1"/>
  <c r="HH109" i="113" s="1"/>
  <c r="HI109" i="113" s="1"/>
  <c r="HJ109" i="113" s="1"/>
  <c r="DD2" i="113"/>
  <c r="DC55" i="112" s="1"/>
  <c r="C99" i="114" l="1"/>
  <c r="DE110" i="113"/>
  <c r="GS19" i="113"/>
  <c r="GU17" i="113"/>
  <c r="DC18" i="109"/>
  <c r="DE67" i="112" l="1"/>
  <c r="B111" i="113" s="1"/>
  <c r="DE67" i="115"/>
  <c r="E99" i="114"/>
  <c r="CQ56" i="112"/>
  <c r="GV17" i="113"/>
  <c r="GT19" i="113"/>
  <c r="DF110" i="113"/>
  <c r="DG110" i="113" s="1"/>
  <c r="DH110" i="113" s="1"/>
  <c r="DI110" i="113" s="1"/>
  <c r="DJ110" i="113" s="1"/>
  <c r="DK110" i="113" s="1"/>
  <c r="DL110" i="113" s="1"/>
  <c r="DM110" i="113" s="1"/>
  <c r="DN110" i="113" s="1"/>
  <c r="DO110" i="113" s="1"/>
  <c r="DP110" i="113" s="1"/>
  <c r="DQ110" i="113" s="1"/>
  <c r="DR110" i="113" s="1"/>
  <c r="DS110" i="113" s="1"/>
  <c r="DT110" i="113" s="1"/>
  <c r="DU110" i="113" s="1"/>
  <c r="DV110" i="113" s="1"/>
  <c r="DW110" i="113" s="1"/>
  <c r="DX110" i="113" s="1"/>
  <c r="DY110" i="113" s="1"/>
  <c r="DZ110" i="113" s="1"/>
  <c r="EA110" i="113" s="1"/>
  <c r="EB110" i="113" s="1"/>
  <c r="EC110" i="113" s="1"/>
  <c r="ED110" i="113" s="1"/>
  <c r="EE110" i="113" s="1"/>
  <c r="EF110" i="113" s="1"/>
  <c r="EG110" i="113" s="1"/>
  <c r="EH110" i="113" s="1"/>
  <c r="EI110" i="113" s="1"/>
  <c r="EJ110" i="113" s="1"/>
  <c r="EK110" i="113" s="1"/>
  <c r="EL110" i="113" s="1"/>
  <c r="EM110" i="113" s="1"/>
  <c r="EN110" i="113" s="1"/>
  <c r="EO110" i="113" s="1"/>
  <c r="EP110" i="113" s="1"/>
  <c r="EQ110" i="113" s="1"/>
  <c r="ER110" i="113" s="1"/>
  <c r="ES110" i="113" s="1"/>
  <c r="ET110" i="113" s="1"/>
  <c r="EU110" i="113" s="1"/>
  <c r="EV110" i="113" s="1"/>
  <c r="EW110" i="113" s="1"/>
  <c r="EX110" i="113" s="1"/>
  <c r="EY110" i="113" s="1"/>
  <c r="EZ110" i="113" s="1"/>
  <c r="FA110" i="113" s="1"/>
  <c r="FB110" i="113" s="1"/>
  <c r="FC110" i="113" s="1"/>
  <c r="FD110" i="113" s="1"/>
  <c r="FE110" i="113" s="1"/>
  <c r="FF110" i="113" s="1"/>
  <c r="FG110" i="113" s="1"/>
  <c r="FH110" i="113" s="1"/>
  <c r="FI110" i="113" s="1"/>
  <c r="FJ110" i="113" s="1"/>
  <c r="FK110" i="113" s="1"/>
  <c r="FL110" i="113" s="1"/>
  <c r="FM110" i="113" s="1"/>
  <c r="FN110" i="113" s="1"/>
  <c r="FO110" i="113" s="1"/>
  <c r="FP110" i="113" s="1"/>
  <c r="FQ110" i="113" s="1"/>
  <c r="FR110" i="113" s="1"/>
  <c r="FS110" i="113" s="1"/>
  <c r="FT110" i="113" s="1"/>
  <c r="FU110" i="113" s="1"/>
  <c r="FV110" i="113" s="1"/>
  <c r="FW110" i="113" s="1"/>
  <c r="FX110" i="113" s="1"/>
  <c r="FY110" i="113" s="1"/>
  <c r="FZ110" i="113" s="1"/>
  <c r="GA110" i="113" s="1"/>
  <c r="GB110" i="113" s="1"/>
  <c r="GC110" i="113" s="1"/>
  <c r="GD110" i="113" s="1"/>
  <c r="GE110" i="113" s="1"/>
  <c r="GF110" i="113" s="1"/>
  <c r="GG110" i="113" s="1"/>
  <c r="GH110" i="113" s="1"/>
  <c r="GI110" i="113" s="1"/>
  <c r="GJ110" i="113" s="1"/>
  <c r="GK110" i="113" s="1"/>
  <c r="GL110" i="113" s="1"/>
  <c r="GM110" i="113" s="1"/>
  <c r="GN110" i="113" s="1"/>
  <c r="GO110" i="113" s="1"/>
  <c r="GP110" i="113" s="1"/>
  <c r="GQ110" i="113" s="1"/>
  <c r="GR110" i="113" s="1"/>
  <c r="GS110" i="113" s="1"/>
  <c r="GT110" i="113" s="1"/>
  <c r="GU110" i="113" s="1"/>
  <c r="GV110" i="113" s="1"/>
  <c r="GW110" i="113" s="1"/>
  <c r="GX110" i="113" s="1"/>
  <c r="GY110" i="113" s="1"/>
  <c r="GZ110" i="113" s="1"/>
  <c r="HA110" i="113" s="1"/>
  <c r="HB110" i="113" s="1"/>
  <c r="HC110" i="113" s="1"/>
  <c r="HD110" i="113" s="1"/>
  <c r="HE110" i="113" s="1"/>
  <c r="HF110" i="113" s="1"/>
  <c r="HG110" i="113" s="1"/>
  <c r="HH110" i="113" s="1"/>
  <c r="HI110" i="113" s="1"/>
  <c r="HJ110" i="113" s="1"/>
  <c r="DE2" i="113"/>
  <c r="DD55" i="112" s="1"/>
  <c r="CQ95" i="112" l="1"/>
  <c r="F99" i="114"/>
  <c r="DF111" i="113"/>
  <c r="GU19" i="113"/>
  <c r="GW17" i="113"/>
  <c r="DD18" i="109"/>
  <c r="DF67" i="112" l="1"/>
  <c r="B112" i="113" s="1"/>
  <c r="DF67" i="115"/>
  <c r="C100" i="114"/>
  <c r="GX17" i="113"/>
  <c r="GV19" i="113"/>
  <c r="DG111" i="113"/>
  <c r="DH111" i="113" s="1"/>
  <c r="DI111" i="113" s="1"/>
  <c r="DJ111" i="113" s="1"/>
  <c r="DK111" i="113" s="1"/>
  <c r="DL111" i="113" s="1"/>
  <c r="DM111" i="113" s="1"/>
  <c r="DN111" i="113" s="1"/>
  <c r="DO111" i="113" s="1"/>
  <c r="DP111" i="113" s="1"/>
  <c r="DQ111" i="113" s="1"/>
  <c r="DR111" i="113" s="1"/>
  <c r="DS111" i="113" s="1"/>
  <c r="DT111" i="113" s="1"/>
  <c r="DU111" i="113" s="1"/>
  <c r="DV111" i="113" s="1"/>
  <c r="DW111" i="113" s="1"/>
  <c r="DX111" i="113" s="1"/>
  <c r="DY111" i="113" s="1"/>
  <c r="DZ111" i="113" s="1"/>
  <c r="EA111" i="113" s="1"/>
  <c r="EB111" i="113" s="1"/>
  <c r="EC111" i="113" s="1"/>
  <c r="ED111" i="113" s="1"/>
  <c r="EE111" i="113" s="1"/>
  <c r="EF111" i="113" s="1"/>
  <c r="EG111" i="113" s="1"/>
  <c r="EH111" i="113" s="1"/>
  <c r="EI111" i="113" s="1"/>
  <c r="EJ111" i="113" s="1"/>
  <c r="EK111" i="113" s="1"/>
  <c r="EL111" i="113" s="1"/>
  <c r="EM111" i="113" s="1"/>
  <c r="EN111" i="113" s="1"/>
  <c r="EO111" i="113" s="1"/>
  <c r="EP111" i="113" s="1"/>
  <c r="EQ111" i="113" s="1"/>
  <c r="ER111" i="113" s="1"/>
  <c r="ES111" i="113" s="1"/>
  <c r="ET111" i="113" s="1"/>
  <c r="EU111" i="113" s="1"/>
  <c r="EV111" i="113" s="1"/>
  <c r="EW111" i="113" s="1"/>
  <c r="EX111" i="113" s="1"/>
  <c r="EY111" i="113" s="1"/>
  <c r="EZ111" i="113" s="1"/>
  <c r="FA111" i="113" s="1"/>
  <c r="FB111" i="113" s="1"/>
  <c r="FC111" i="113" s="1"/>
  <c r="FD111" i="113" s="1"/>
  <c r="FE111" i="113" s="1"/>
  <c r="FF111" i="113" s="1"/>
  <c r="FG111" i="113" s="1"/>
  <c r="FH111" i="113" s="1"/>
  <c r="FI111" i="113" s="1"/>
  <c r="FJ111" i="113" s="1"/>
  <c r="FK111" i="113" s="1"/>
  <c r="FL111" i="113" s="1"/>
  <c r="FM111" i="113" s="1"/>
  <c r="FN111" i="113" s="1"/>
  <c r="FO111" i="113" s="1"/>
  <c r="FP111" i="113" s="1"/>
  <c r="FQ111" i="113" s="1"/>
  <c r="FR111" i="113" s="1"/>
  <c r="FS111" i="113" s="1"/>
  <c r="FT111" i="113" s="1"/>
  <c r="FU111" i="113" s="1"/>
  <c r="FV111" i="113" s="1"/>
  <c r="FW111" i="113" s="1"/>
  <c r="FX111" i="113" s="1"/>
  <c r="FY111" i="113" s="1"/>
  <c r="FZ111" i="113" s="1"/>
  <c r="GA111" i="113" s="1"/>
  <c r="GB111" i="113" s="1"/>
  <c r="GC111" i="113" s="1"/>
  <c r="GD111" i="113" s="1"/>
  <c r="GE111" i="113" s="1"/>
  <c r="GF111" i="113" s="1"/>
  <c r="GG111" i="113" s="1"/>
  <c r="GH111" i="113" s="1"/>
  <c r="GI111" i="113" s="1"/>
  <c r="GJ111" i="113" s="1"/>
  <c r="GK111" i="113" s="1"/>
  <c r="GL111" i="113" s="1"/>
  <c r="GM111" i="113" s="1"/>
  <c r="GN111" i="113" s="1"/>
  <c r="GO111" i="113" s="1"/>
  <c r="GP111" i="113" s="1"/>
  <c r="GQ111" i="113" s="1"/>
  <c r="GR111" i="113" s="1"/>
  <c r="GS111" i="113" s="1"/>
  <c r="GT111" i="113" s="1"/>
  <c r="GU111" i="113" s="1"/>
  <c r="GV111" i="113" s="1"/>
  <c r="GW111" i="113" s="1"/>
  <c r="GX111" i="113" s="1"/>
  <c r="GY111" i="113" s="1"/>
  <c r="GZ111" i="113" s="1"/>
  <c r="HA111" i="113" s="1"/>
  <c r="HB111" i="113" s="1"/>
  <c r="HC111" i="113" s="1"/>
  <c r="HD111" i="113" s="1"/>
  <c r="HE111" i="113" s="1"/>
  <c r="HF111" i="113" s="1"/>
  <c r="HG111" i="113" s="1"/>
  <c r="HH111" i="113" s="1"/>
  <c r="HI111" i="113" s="1"/>
  <c r="HJ111" i="113" s="1"/>
  <c r="DF2" i="113"/>
  <c r="DE55" i="112" s="1"/>
  <c r="E100" i="114" l="1"/>
  <c r="CR56" i="112"/>
  <c r="DG112" i="113"/>
  <c r="GW19" i="113"/>
  <c r="GY17" i="113"/>
  <c r="DE18" i="109"/>
  <c r="DG67" i="112" l="1"/>
  <c r="B113" i="113" s="1"/>
  <c r="DG67" i="115"/>
  <c r="CR95" i="112"/>
  <c r="F100" i="114"/>
  <c r="GZ17" i="113"/>
  <c r="GX19" i="113"/>
  <c r="DH112" i="113"/>
  <c r="DI112" i="113" s="1"/>
  <c r="DJ112" i="113" s="1"/>
  <c r="DK112" i="113" s="1"/>
  <c r="DL112" i="113" s="1"/>
  <c r="DM112" i="113" s="1"/>
  <c r="DN112" i="113" s="1"/>
  <c r="DO112" i="113" s="1"/>
  <c r="DP112" i="113" s="1"/>
  <c r="DQ112" i="113" s="1"/>
  <c r="DR112" i="113" s="1"/>
  <c r="DS112" i="113" s="1"/>
  <c r="DT112" i="113" s="1"/>
  <c r="DU112" i="113" s="1"/>
  <c r="DV112" i="113" s="1"/>
  <c r="DW112" i="113" s="1"/>
  <c r="DX112" i="113" s="1"/>
  <c r="DY112" i="113" s="1"/>
  <c r="DZ112" i="113" s="1"/>
  <c r="EA112" i="113" s="1"/>
  <c r="EB112" i="113" s="1"/>
  <c r="EC112" i="113" s="1"/>
  <c r="ED112" i="113" s="1"/>
  <c r="EE112" i="113" s="1"/>
  <c r="EF112" i="113" s="1"/>
  <c r="EG112" i="113" s="1"/>
  <c r="EH112" i="113" s="1"/>
  <c r="EI112" i="113" s="1"/>
  <c r="EJ112" i="113" s="1"/>
  <c r="EK112" i="113" s="1"/>
  <c r="EL112" i="113" s="1"/>
  <c r="EM112" i="113" s="1"/>
  <c r="EN112" i="113" s="1"/>
  <c r="EO112" i="113" s="1"/>
  <c r="EP112" i="113" s="1"/>
  <c r="EQ112" i="113" s="1"/>
  <c r="ER112" i="113" s="1"/>
  <c r="ES112" i="113" s="1"/>
  <c r="ET112" i="113" s="1"/>
  <c r="EU112" i="113" s="1"/>
  <c r="EV112" i="113" s="1"/>
  <c r="EW112" i="113" s="1"/>
  <c r="EX112" i="113" s="1"/>
  <c r="EY112" i="113" s="1"/>
  <c r="EZ112" i="113" s="1"/>
  <c r="FA112" i="113" s="1"/>
  <c r="FB112" i="113" s="1"/>
  <c r="FC112" i="113" s="1"/>
  <c r="FD112" i="113" s="1"/>
  <c r="FE112" i="113" s="1"/>
  <c r="FF112" i="113" s="1"/>
  <c r="FG112" i="113" s="1"/>
  <c r="FH112" i="113" s="1"/>
  <c r="FI112" i="113" s="1"/>
  <c r="FJ112" i="113" s="1"/>
  <c r="FK112" i="113" s="1"/>
  <c r="FL112" i="113" s="1"/>
  <c r="FM112" i="113" s="1"/>
  <c r="FN112" i="113" s="1"/>
  <c r="FO112" i="113" s="1"/>
  <c r="FP112" i="113" s="1"/>
  <c r="FQ112" i="113" s="1"/>
  <c r="FR112" i="113" s="1"/>
  <c r="FS112" i="113" s="1"/>
  <c r="FT112" i="113" s="1"/>
  <c r="FU112" i="113" s="1"/>
  <c r="FV112" i="113" s="1"/>
  <c r="FW112" i="113" s="1"/>
  <c r="FX112" i="113" s="1"/>
  <c r="FY112" i="113" s="1"/>
  <c r="FZ112" i="113" s="1"/>
  <c r="GA112" i="113" s="1"/>
  <c r="GB112" i="113" s="1"/>
  <c r="GC112" i="113" s="1"/>
  <c r="GD112" i="113" s="1"/>
  <c r="GE112" i="113" s="1"/>
  <c r="GF112" i="113" s="1"/>
  <c r="GG112" i="113" s="1"/>
  <c r="GH112" i="113" s="1"/>
  <c r="GI112" i="113" s="1"/>
  <c r="GJ112" i="113" s="1"/>
  <c r="GK112" i="113" s="1"/>
  <c r="GL112" i="113" s="1"/>
  <c r="GM112" i="113" s="1"/>
  <c r="GN112" i="113" s="1"/>
  <c r="GO112" i="113" s="1"/>
  <c r="GP112" i="113" s="1"/>
  <c r="GQ112" i="113" s="1"/>
  <c r="GR112" i="113" s="1"/>
  <c r="GS112" i="113" s="1"/>
  <c r="GT112" i="113" s="1"/>
  <c r="GU112" i="113" s="1"/>
  <c r="GV112" i="113" s="1"/>
  <c r="GW112" i="113" s="1"/>
  <c r="GX112" i="113" s="1"/>
  <c r="GY112" i="113" s="1"/>
  <c r="GZ112" i="113" s="1"/>
  <c r="HA112" i="113" s="1"/>
  <c r="HB112" i="113" s="1"/>
  <c r="HC112" i="113" s="1"/>
  <c r="HD112" i="113" s="1"/>
  <c r="HE112" i="113" s="1"/>
  <c r="HF112" i="113" s="1"/>
  <c r="HG112" i="113" s="1"/>
  <c r="HH112" i="113" s="1"/>
  <c r="HI112" i="113" s="1"/>
  <c r="HJ112" i="113" s="1"/>
  <c r="DG2" i="113"/>
  <c r="DF55" i="112" s="1"/>
  <c r="C101" i="114" l="1"/>
  <c r="DH113" i="113"/>
  <c r="GY19" i="113"/>
  <c r="HA17" i="113"/>
  <c r="DF18" i="109"/>
  <c r="DH67" i="112" l="1"/>
  <c r="B114" i="113" s="1"/>
  <c r="DH67" i="115"/>
  <c r="E101" i="114"/>
  <c r="CS56" i="112"/>
  <c r="HB17" i="113"/>
  <c r="GZ19" i="113"/>
  <c r="DI113" i="113"/>
  <c r="DJ113" i="113" s="1"/>
  <c r="DK113" i="113" s="1"/>
  <c r="DL113" i="113" s="1"/>
  <c r="DM113" i="113" s="1"/>
  <c r="DN113" i="113" s="1"/>
  <c r="DO113" i="113" s="1"/>
  <c r="DP113" i="113" s="1"/>
  <c r="DQ113" i="113" s="1"/>
  <c r="DR113" i="113" s="1"/>
  <c r="DS113" i="113" s="1"/>
  <c r="DT113" i="113" s="1"/>
  <c r="DU113" i="113" s="1"/>
  <c r="DV113" i="113" s="1"/>
  <c r="DW113" i="113" s="1"/>
  <c r="DX113" i="113" s="1"/>
  <c r="DY113" i="113" s="1"/>
  <c r="DZ113" i="113" s="1"/>
  <c r="EA113" i="113" s="1"/>
  <c r="EB113" i="113" s="1"/>
  <c r="EC113" i="113" s="1"/>
  <c r="ED113" i="113" s="1"/>
  <c r="EE113" i="113" s="1"/>
  <c r="EF113" i="113" s="1"/>
  <c r="EG113" i="113" s="1"/>
  <c r="EH113" i="113" s="1"/>
  <c r="EI113" i="113" s="1"/>
  <c r="EJ113" i="113" s="1"/>
  <c r="EK113" i="113" s="1"/>
  <c r="EL113" i="113" s="1"/>
  <c r="EM113" i="113" s="1"/>
  <c r="EN113" i="113" s="1"/>
  <c r="EO113" i="113" s="1"/>
  <c r="EP113" i="113" s="1"/>
  <c r="EQ113" i="113" s="1"/>
  <c r="ER113" i="113" s="1"/>
  <c r="ES113" i="113" s="1"/>
  <c r="ET113" i="113" s="1"/>
  <c r="EU113" i="113" s="1"/>
  <c r="EV113" i="113" s="1"/>
  <c r="EW113" i="113" s="1"/>
  <c r="EX113" i="113" s="1"/>
  <c r="EY113" i="113" s="1"/>
  <c r="EZ113" i="113" s="1"/>
  <c r="FA113" i="113" s="1"/>
  <c r="FB113" i="113" s="1"/>
  <c r="FC113" i="113" s="1"/>
  <c r="FD113" i="113" s="1"/>
  <c r="FE113" i="113" s="1"/>
  <c r="FF113" i="113" s="1"/>
  <c r="FG113" i="113" s="1"/>
  <c r="FH113" i="113" s="1"/>
  <c r="FI113" i="113" s="1"/>
  <c r="FJ113" i="113" s="1"/>
  <c r="FK113" i="113" s="1"/>
  <c r="FL113" i="113" s="1"/>
  <c r="FM113" i="113" s="1"/>
  <c r="FN113" i="113" s="1"/>
  <c r="FO113" i="113" s="1"/>
  <c r="FP113" i="113" s="1"/>
  <c r="FQ113" i="113" s="1"/>
  <c r="FR113" i="113" s="1"/>
  <c r="FS113" i="113" s="1"/>
  <c r="FT113" i="113" s="1"/>
  <c r="FU113" i="113" s="1"/>
  <c r="FV113" i="113" s="1"/>
  <c r="FW113" i="113" s="1"/>
  <c r="FX113" i="113" s="1"/>
  <c r="FY113" i="113" s="1"/>
  <c r="FZ113" i="113" s="1"/>
  <c r="GA113" i="113" s="1"/>
  <c r="GB113" i="113" s="1"/>
  <c r="GC113" i="113" s="1"/>
  <c r="GD113" i="113" s="1"/>
  <c r="GE113" i="113" s="1"/>
  <c r="GF113" i="113" s="1"/>
  <c r="GG113" i="113" s="1"/>
  <c r="GH113" i="113" s="1"/>
  <c r="GI113" i="113" s="1"/>
  <c r="GJ113" i="113" s="1"/>
  <c r="GK113" i="113" s="1"/>
  <c r="GL113" i="113" s="1"/>
  <c r="GM113" i="113" s="1"/>
  <c r="GN113" i="113" s="1"/>
  <c r="GO113" i="113" s="1"/>
  <c r="GP113" i="113" s="1"/>
  <c r="GQ113" i="113" s="1"/>
  <c r="GR113" i="113" s="1"/>
  <c r="GS113" i="113" s="1"/>
  <c r="GT113" i="113" s="1"/>
  <c r="GU113" i="113" s="1"/>
  <c r="GV113" i="113" s="1"/>
  <c r="GW113" i="113" s="1"/>
  <c r="GX113" i="113" s="1"/>
  <c r="GY113" i="113" s="1"/>
  <c r="GZ113" i="113" s="1"/>
  <c r="HA113" i="113" s="1"/>
  <c r="HB113" i="113" s="1"/>
  <c r="HC113" i="113" s="1"/>
  <c r="HD113" i="113" s="1"/>
  <c r="HE113" i="113" s="1"/>
  <c r="HF113" i="113" s="1"/>
  <c r="HG113" i="113" s="1"/>
  <c r="HH113" i="113" s="1"/>
  <c r="HI113" i="113" s="1"/>
  <c r="HJ113" i="113" s="1"/>
  <c r="DH2" i="113"/>
  <c r="DG55" i="112" s="1"/>
  <c r="CS95" i="112" l="1"/>
  <c r="F101" i="114"/>
  <c r="DI114" i="113"/>
  <c r="HA19" i="113"/>
  <c r="HC17" i="113"/>
  <c r="DG18" i="109"/>
  <c r="DI67" i="112" l="1"/>
  <c r="B115" i="113" s="1"/>
  <c r="DI67" i="115"/>
  <c r="C102" i="114"/>
  <c r="HD17" i="113"/>
  <c r="HB19" i="113"/>
  <c r="DJ114" i="113"/>
  <c r="DK114" i="113" s="1"/>
  <c r="DL114" i="113" s="1"/>
  <c r="DM114" i="113" s="1"/>
  <c r="DN114" i="113" s="1"/>
  <c r="DO114" i="113" s="1"/>
  <c r="DP114" i="113" s="1"/>
  <c r="DQ114" i="113" s="1"/>
  <c r="DR114" i="113" s="1"/>
  <c r="DS114" i="113" s="1"/>
  <c r="DT114" i="113" s="1"/>
  <c r="DU114" i="113" s="1"/>
  <c r="DV114" i="113" s="1"/>
  <c r="DW114" i="113" s="1"/>
  <c r="DX114" i="113" s="1"/>
  <c r="DY114" i="113" s="1"/>
  <c r="DZ114" i="113" s="1"/>
  <c r="EA114" i="113" s="1"/>
  <c r="EB114" i="113" s="1"/>
  <c r="EC114" i="113" s="1"/>
  <c r="ED114" i="113" s="1"/>
  <c r="EE114" i="113" s="1"/>
  <c r="EF114" i="113" s="1"/>
  <c r="EG114" i="113" s="1"/>
  <c r="EH114" i="113" s="1"/>
  <c r="EI114" i="113" s="1"/>
  <c r="EJ114" i="113" s="1"/>
  <c r="EK114" i="113" s="1"/>
  <c r="EL114" i="113" s="1"/>
  <c r="EM114" i="113" s="1"/>
  <c r="EN114" i="113" s="1"/>
  <c r="EO114" i="113" s="1"/>
  <c r="EP114" i="113" s="1"/>
  <c r="EQ114" i="113" s="1"/>
  <c r="ER114" i="113" s="1"/>
  <c r="ES114" i="113" s="1"/>
  <c r="ET114" i="113" s="1"/>
  <c r="EU114" i="113" s="1"/>
  <c r="EV114" i="113" s="1"/>
  <c r="EW114" i="113" s="1"/>
  <c r="EX114" i="113" s="1"/>
  <c r="EY114" i="113" s="1"/>
  <c r="EZ114" i="113" s="1"/>
  <c r="FA114" i="113" s="1"/>
  <c r="FB114" i="113" s="1"/>
  <c r="FC114" i="113" s="1"/>
  <c r="FD114" i="113" s="1"/>
  <c r="FE114" i="113" s="1"/>
  <c r="FF114" i="113" s="1"/>
  <c r="FG114" i="113" s="1"/>
  <c r="FH114" i="113" s="1"/>
  <c r="FI114" i="113" s="1"/>
  <c r="FJ114" i="113" s="1"/>
  <c r="FK114" i="113" s="1"/>
  <c r="FL114" i="113" s="1"/>
  <c r="FM114" i="113" s="1"/>
  <c r="FN114" i="113" s="1"/>
  <c r="FO114" i="113" s="1"/>
  <c r="FP114" i="113" s="1"/>
  <c r="FQ114" i="113" s="1"/>
  <c r="FR114" i="113" s="1"/>
  <c r="FS114" i="113" s="1"/>
  <c r="FT114" i="113" s="1"/>
  <c r="FU114" i="113" s="1"/>
  <c r="FV114" i="113" s="1"/>
  <c r="FW114" i="113" s="1"/>
  <c r="FX114" i="113" s="1"/>
  <c r="FY114" i="113" s="1"/>
  <c r="FZ114" i="113" s="1"/>
  <c r="GA114" i="113" s="1"/>
  <c r="GB114" i="113" s="1"/>
  <c r="GC114" i="113" s="1"/>
  <c r="GD114" i="113" s="1"/>
  <c r="GE114" i="113" s="1"/>
  <c r="GF114" i="113" s="1"/>
  <c r="GG114" i="113" s="1"/>
  <c r="GH114" i="113" s="1"/>
  <c r="GI114" i="113" s="1"/>
  <c r="GJ114" i="113" s="1"/>
  <c r="GK114" i="113" s="1"/>
  <c r="GL114" i="113" s="1"/>
  <c r="GM114" i="113" s="1"/>
  <c r="GN114" i="113" s="1"/>
  <c r="GO114" i="113" s="1"/>
  <c r="GP114" i="113" s="1"/>
  <c r="GQ114" i="113" s="1"/>
  <c r="GR114" i="113" s="1"/>
  <c r="GS114" i="113" s="1"/>
  <c r="GT114" i="113" s="1"/>
  <c r="GU114" i="113" s="1"/>
  <c r="GV114" i="113" s="1"/>
  <c r="GW114" i="113" s="1"/>
  <c r="GX114" i="113" s="1"/>
  <c r="GY114" i="113" s="1"/>
  <c r="GZ114" i="113" s="1"/>
  <c r="HA114" i="113" s="1"/>
  <c r="HB114" i="113" s="1"/>
  <c r="HC114" i="113" s="1"/>
  <c r="HD114" i="113" s="1"/>
  <c r="HE114" i="113" s="1"/>
  <c r="HF114" i="113" s="1"/>
  <c r="HG114" i="113" s="1"/>
  <c r="HH114" i="113" s="1"/>
  <c r="HI114" i="113" s="1"/>
  <c r="HJ114" i="113" s="1"/>
  <c r="DI2" i="113"/>
  <c r="DH55" i="112" s="1"/>
  <c r="E102" i="114" l="1"/>
  <c r="CT56" i="112"/>
  <c r="DJ115" i="113"/>
  <c r="HC19" i="113"/>
  <c r="HE17" i="113"/>
  <c r="DH18" i="109"/>
  <c r="DJ67" i="112" l="1"/>
  <c r="B116" i="113" s="1"/>
  <c r="DJ67" i="115"/>
  <c r="CT95" i="112"/>
  <c r="F102" i="114"/>
  <c r="HF17" i="113"/>
  <c r="HD19" i="113"/>
  <c r="DK115" i="113"/>
  <c r="DL115" i="113" s="1"/>
  <c r="DM115" i="113" s="1"/>
  <c r="DN115" i="113" s="1"/>
  <c r="DO115" i="113" s="1"/>
  <c r="DP115" i="113" s="1"/>
  <c r="DQ115" i="113" s="1"/>
  <c r="DR115" i="113" s="1"/>
  <c r="DS115" i="113" s="1"/>
  <c r="DT115" i="113" s="1"/>
  <c r="DU115" i="113" s="1"/>
  <c r="DV115" i="113" s="1"/>
  <c r="DW115" i="113" s="1"/>
  <c r="DX115" i="113" s="1"/>
  <c r="DY115" i="113" s="1"/>
  <c r="DZ115" i="113" s="1"/>
  <c r="EA115" i="113" s="1"/>
  <c r="EB115" i="113" s="1"/>
  <c r="EC115" i="113" s="1"/>
  <c r="ED115" i="113" s="1"/>
  <c r="EE115" i="113" s="1"/>
  <c r="EF115" i="113" s="1"/>
  <c r="EG115" i="113" s="1"/>
  <c r="EH115" i="113" s="1"/>
  <c r="EI115" i="113" s="1"/>
  <c r="EJ115" i="113" s="1"/>
  <c r="EK115" i="113" s="1"/>
  <c r="EL115" i="113" s="1"/>
  <c r="EM115" i="113" s="1"/>
  <c r="EN115" i="113" s="1"/>
  <c r="EO115" i="113" s="1"/>
  <c r="EP115" i="113" s="1"/>
  <c r="EQ115" i="113" s="1"/>
  <c r="ER115" i="113" s="1"/>
  <c r="ES115" i="113" s="1"/>
  <c r="ET115" i="113" s="1"/>
  <c r="EU115" i="113" s="1"/>
  <c r="EV115" i="113" s="1"/>
  <c r="EW115" i="113" s="1"/>
  <c r="EX115" i="113" s="1"/>
  <c r="EY115" i="113" s="1"/>
  <c r="EZ115" i="113" s="1"/>
  <c r="FA115" i="113" s="1"/>
  <c r="FB115" i="113" s="1"/>
  <c r="FC115" i="113" s="1"/>
  <c r="FD115" i="113" s="1"/>
  <c r="FE115" i="113" s="1"/>
  <c r="FF115" i="113" s="1"/>
  <c r="FG115" i="113" s="1"/>
  <c r="FH115" i="113" s="1"/>
  <c r="FI115" i="113" s="1"/>
  <c r="FJ115" i="113" s="1"/>
  <c r="FK115" i="113" s="1"/>
  <c r="FL115" i="113" s="1"/>
  <c r="FM115" i="113" s="1"/>
  <c r="FN115" i="113" s="1"/>
  <c r="FO115" i="113" s="1"/>
  <c r="FP115" i="113" s="1"/>
  <c r="FQ115" i="113" s="1"/>
  <c r="FR115" i="113" s="1"/>
  <c r="FS115" i="113" s="1"/>
  <c r="FT115" i="113" s="1"/>
  <c r="FU115" i="113" s="1"/>
  <c r="FV115" i="113" s="1"/>
  <c r="FW115" i="113" s="1"/>
  <c r="FX115" i="113" s="1"/>
  <c r="FY115" i="113" s="1"/>
  <c r="FZ115" i="113" s="1"/>
  <c r="GA115" i="113" s="1"/>
  <c r="GB115" i="113" s="1"/>
  <c r="GC115" i="113" s="1"/>
  <c r="GD115" i="113" s="1"/>
  <c r="GE115" i="113" s="1"/>
  <c r="GF115" i="113" s="1"/>
  <c r="GG115" i="113" s="1"/>
  <c r="GH115" i="113" s="1"/>
  <c r="GI115" i="113" s="1"/>
  <c r="GJ115" i="113" s="1"/>
  <c r="GK115" i="113" s="1"/>
  <c r="GL115" i="113" s="1"/>
  <c r="GM115" i="113" s="1"/>
  <c r="GN115" i="113" s="1"/>
  <c r="GO115" i="113" s="1"/>
  <c r="GP115" i="113" s="1"/>
  <c r="GQ115" i="113" s="1"/>
  <c r="GR115" i="113" s="1"/>
  <c r="GS115" i="113" s="1"/>
  <c r="GT115" i="113" s="1"/>
  <c r="GU115" i="113" s="1"/>
  <c r="GV115" i="113" s="1"/>
  <c r="GW115" i="113" s="1"/>
  <c r="GX115" i="113" s="1"/>
  <c r="GY115" i="113" s="1"/>
  <c r="GZ115" i="113" s="1"/>
  <c r="HA115" i="113" s="1"/>
  <c r="HB115" i="113" s="1"/>
  <c r="HC115" i="113" s="1"/>
  <c r="HD115" i="113" s="1"/>
  <c r="HE115" i="113" s="1"/>
  <c r="HF115" i="113" s="1"/>
  <c r="HG115" i="113" s="1"/>
  <c r="HH115" i="113" s="1"/>
  <c r="HI115" i="113" s="1"/>
  <c r="HJ115" i="113" s="1"/>
  <c r="DJ2" i="113"/>
  <c r="DI55" i="112" s="1"/>
  <c r="C103" i="114" l="1"/>
  <c r="HE19" i="113"/>
  <c r="DK116" i="113"/>
  <c r="HG17" i="113"/>
  <c r="DI18" i="109"/>
  <c r="DK67" i="112" l="1"/>
  <c r="B117" i="113" s="1"/>
  <c r="DK67" i="115"/>
  <c r="E103" i="114"/>
  <c r="CU56" i="112"/>
  <c r="HH17" i="113"/>
  <c r="DL116" i="113"/>
  <c r="DM116" i="113" s="1"/>
  <c r="DN116" i="113" s="1"/>
  <c r="DO116" i="113" s="1"/>
  <c r="DP116" i="113" s="1"/>
  <c r="DQ116" i="113" s="1"/>
  <c r="DR116" i="113" s="1"/>
  <c r="DS116" i="113" s="1"/>
  <c r="DT116" i="113" s="1"/>
  <c r="DU116" i="113" s="1"/>
  <c r="DV116" i="113" s="1"/>
  <c r="DW116" i="113" s="1"/>
  <c r="DX116" i="113" s="1"/>
  <c r="DY116" i="113" s="1"/>
  <c r="DZ116" i="113" s="1"/>
  <c r="EA116" i="113" s="1"/>
  <c r="EB116" i="113" s="1"/>
  <c r="EC116" i="113" s="1"/>
  <c r="ED116" i="113" s="1"/>
  <c r="EE116" i="113" s="1"/>
  <c r="EF116" i="113" s="1"/>
  <c r="EG116" i="113" s="1"/>
  <c r="EH116" i="113" s="1"/>
  <c r="EI116" i="113" s="1"/>
  <c r="EJ116" i="113" s="1"/>
  <c r="EK116" i="113" s="1"/>
  <c r="EL116" i="113" s="1"/>
  <c r="EM116" i="113" s="1"/>
  <c r="EN116" i="113" s="1"/>
  <c r="EO116" i="113" s="1"/>
  <c r="EP116" i="113" s="1"/>
  <c r="EQ116" i="113" s="1"/>
  <c r="ER116" i="113" s="1"/>
  <c r="ES116" i="113" s="1"/>
  <c r="ET116" i="113" s="1"/>
  <c r="EU116" i="113" s="1"/>
  <c r="EV116" i="113" s="1"/>
  <c r="EW116" i="113" s="1"/>
  <c r="EX116" i="113" s="1"/>
  <c r="EY116" i="113" s="1"/>
  <c r="EZ116" i="113" s="1"/>
  <c r="FA116" i="113" s="1"/>
  <c r="FB116" i="113" s="1"/>
  <c r="FC116" i="113" s="1"/>
  <c r="FD116" i="113" s="1"/>
  <c r="FE116" i="113" s="1"/>
  <c r="FF116" i="113" s="1"/>
  <c r="FG116" i="113" s="1"/>
  <c r="FH116" i="113" s="1"/>
  <c r="FI116" i="113" s="1"/>
  <c r="FJ116" i="113" s="1"/>
  <c r="FK116" i="113" s="1"/>
  <c r="FL116" i="113" s="1"/>
  <c r="FM116" i="113" s="1"/>
  <c r="FN116" i="113" s="1"/>
  <c r="FO116" i="113" s="1"/>
  <c r="FP116" i="113" s="1"/>
  <c r="FQ116" i="113" s="1"/>
  <c r="FR116" i="113" s="1"/>
  <c r="FS116" i="113" s="1"/>
  <c r="FT116" i="113" s="1"/>
  <c r="FU116" i="113" s="1"/>
  <c r="FV116" i="113" s="1"/>
  <c r="FW116" i="113" s="1"/>
  <c r="FX116" i="113" s="1"/>
  <c r="FY116" i="113" s="1"/>
  <c r="FZ116" i="113" s="1"/>
  <c r="GA116" i="113" s="1"/>
  <c r="GB116" i="113" s="1"/>
  <c r="GC116" i="113" s="1"/>
  <c r="GD116" i="113" s="1"/>
  <c r="GE116" i="113" s="1"/>
  <c r="GF116" i="113" s="1"/>
  <c r="GG116" i="113" s="1"/>
  <c r="GH116" i="113" s="1"/>
  <c r="GI116" i="113" s="1"/>
  <c r="GJ116" i="113" s="1"/>
  <c r="GK116" i="113" s="1"/>
  <c r="GL116" i="113" s="1"/>
  <c r="GM116" i="113" s="1"/>
  <c r="GN116" i="113" s="1"/>
  <c r="GO116" i="113" s="1"/>
  <c r="GP116" i="113" s="1"/>
  <c r="GQ116" i="113" s="1"/>
  <c r="GR116" i="113" s="1"/>
  <c r="GS116" i="113" s="1"/>
  <c r="GT116" i="113" s="1"/>
  <c r="GU116" i="113" s="1"/>
  <c r="GV116" i="113" s="1"/>
  <c r="GW116" i="113" s="1"/>
  <c r="GX116" i="113" s="1"/>
  <c r="GY116" i="113" s="1"/>
  <c r="GZ116" i="113" s="1"/>
  <c r="HA116" i="113" s="1"/>
  <c r="HB116" i="113" s="1"/>
  <c r="HC116" i="113" s="1"/>
  <c r="HD116" i="113" s="1"/>
  <c r="HE116" i="113" s="1"/>
  <c r="HF116" i="113" s="1"/>
  <c r="HG116" i="113" s="1"/>
  <c r="HH116" i="113" s="1"/>
  <c r="HI116" i="113" s="1"/>
  <c r="HJ116" i="113" s="1"/>
  <c r="DK2" i="113"/>
  <c r="DJ55" i="112" s="1"/>
  <c r="HF19" i="113"/>
  <c r="CU95" i="112" l="1"/>
  <c r="F103" i="114"/>
  <c r="DL117" i="113"/>
  <c r="HG19" i="113"/>
  <c r="HI17" i="113"/>
  <c r="DJ18" i="109"/>
  <c r="DL67" i="112" l="1"/>
  <c r="B118" i="113" s="1"/>
  <c r="DL67" i="115"/>
  <c r="C104" i="114"/>
  <c r="HJ17" i="113"/>
  <c r="HH19" i="113"/>
  <c r="DM117" i="113"/>
  <c r="DN117" i="113" s="1"/>
  <c r="DO117" i="113" s="1"/>
  <c r="DP117" i="113" s="1"/>
  <c r="DQ117" i="113" s="1"/>
  <c r="DR117" i="113" s="1"/>
  <c r="DS117" i="113" s="1"/>
  <c r="DT117" i="113" s="1"/>
  <c r="DU117" i="113" s="1"/>
  <c r="DV117" i="113" s="1"/>
  <c r="DW117" i="113" s="1"/>
  <c r="DX117" i="113" s="1"/>
  <c r="DY117" i="113" s="1"/>
  <c r="DZ117" i="113" s="1"/>
  <c r="EA117" i="113" s="1"/>
  <c r="EB117" i="113" s="1"/>
  <c r="EC117" i="113" s="1"/>
  <c r="ED117" i="113" s="1"/>
  <c r="EE117" i="113" s="1"/>
  <c r="EF117" i="113" s="1"/>
  <c r="EG117" i="113" s="1"/>
  <c r="EH117" i="113" s="1"/>
  <c r="EI117" i="113" s="1"/>
  <c r="EJ117" i="113" s="1"/>
  <c r="EK117" i="113" s="1"/>
  <c r="EL117" i="113" s="1"/>
  <c r="EM117" i="113" s="1"/>
  <c r="EN117" i="113" s="1"/>
  <c r="EO117" i="113" s="1"/>
  <c r="EP117" i="113" s="1"/>
  <c r="EQ117" i="113" s="1"/>
  <c r="ER117" i="113" s="1"/>
  <c r="ES117" i="113" s="1"/>
  <c r="ET117" i="113" s="1"/>
  <c r="EU117" i="113" s="1"/>
  <c r="EV117" i="113" s="1"/>
  <c r="EW117" i="113" s="1"/>
  <c r="EX117" i="113" s="1"/>
  <c r="EY117" i="113" s="1"/>
  <c r="EZ117" i="113" s="1"/>
  <c r="FA117" i="113" s="1"/>
  <c r="FB117" i="113" s="1"/>
  <c r="FC117" i="113" s="1"/>
  <c r="FD117" i="113" s="1"/>
  <c r="FE117" i="113" s="1"/>
  <c r="FF117" i="113" s="1"/>
  <c r="FG117" i="113" s="1"/>
  <c r="FH117" i="113" s="1"/>
  <c r="FI117" i="113" s="1"/>
  <c r="FJ117" i="113" s="1"/>
  <c r="FK117" i="113" s="1"/>
  <c r="FL117" i="113" s="1"/>
  <c r="FM117" i="113" s="1"/>
  <c r="FN117" i="113" s="1"/>
  <c r="FO117" i="113" s="1"/>
  <c r="FP117" i="113" s="1"/>
  <c r="FQ117" i="113" s="1"/>
  <c r="FR117" i="113" s="1"/>
  <c r="FS117" i="113" s="1"/>
  <c r="FT117" i="113" s="1"/>
  <c r="FU117" i="113" s="1"/>
  <c r="FV117" i="113" s="1"/>
  <c r="FW117" i="113" s="1"/>
  <c r="FX117" i="113" s="1"/>
  <c r="FY117" i="113" s="1"/>
  <c r="FZ117" i="113" s="1"/>
  <c r="GA117" i="113" s="1"/>
  <c r="GB117" i="113" s="1"/>
  <c r="GC117" i="113" s="1"/>
  <c r="GD117" i="113" s="1"/>
  <c r="GE117" i="113" s="1"/>
  <c r="GF117" i="113" s="1"/>
  <c r="GG117" i="113" s="1"/>
  <c r="GH117" i="113" s="1"/>
  <c r="GI117" i="113" s="1"/>
  <c r="GJ117" i="113" s="1"/>
  <c r="GK117" i="113" s="1"/>
  <c r="GL117" i="113" s="1"/>
  <c r="GM117" i="113" s="1"/>
  <c r="GN117" i="113" s="1"/>
  <c r="GO117" i="113" s="1"/>
  <c r="GP117" i="113" s="1"/>
  <c r="GQ117" i="113" s="1"/>
  <c r="GR117" i="113" s="1"/>
  <c r="GS117" i="113" s="1"/>
  <c r="GT117" i="113" s="1"/>
  <c r="GU117" i="113" s="1"/>
  <c r="GV117" i="113" s="1"/>
  <c r="GW117" i="113" s="1"/>
  <c r="GX117" i="113" s="1"/>
  <c r="GY117" i="113" s="1"/>
  <c r="GZ117" i="113" s="1"/>
  <c r="HA117" i="113" s="1"/>
  <c r="HB117" i="113" s="1"/>
  <c r="HC117" i="113" s="1"/>
  <c r="HD117" i="113" s="1"/>
  <c r="HE117" i="113" s="1"/>
  <c r="HF117" i="113" s="1"/>
  <c r="HG117" i="113" s="1"/>
  <c r="HH117" i="113" s="1"/>
  <c r="HI117" i="113" s="1"/>
  <c r="HJ117" i="113" s="1"/>
  <c r="DL2" i="113"/>
  <c r="DK55" i="112" s="1"/>
  <c r="E104" i="114" l="1"/>
  <c r="CV56" i="112"/>
  <c r="HI19" i="113"/>
  <c r="DM118" i="113"/>
  <c r="DK18" i="109"/>
  <c r="DM67" i="112" l="1"/>
  <c r="B119" i="113" s="1"/>
  <c r="DM67" i="115"/>
  <c r="CV95" i="112"/>
  <c r="F104" i="114"/>
  <c r="DN118" i="113"/>
  <c r="DO118" i="113" s="1"/>
  <c r="DP118" i="113" s="1"/>
  <c r="DQ118" i="113" s="1"/>
  <c r="DR118" i="113" s="1"/>
  <c r="DS118" i="113" s="1"/>
  <c r="DT118" i="113" s="1"/>
  <c r="DU118" i="113" s="1"/>
  <c r="DV118" i="113" s="1"/>
  <c r="DW118" i="113" s="1"/>
  <c r="DX118" i="113" s="1"/>
  <c r="DY118" i="113" s="1"/>
  <c r="DZ118" i="113" s="1"/>
  <c r="EA118" i="113" s="1"/>
  <c r="EB118" i="113" s="1"/>
  <c r="EC118" i="113" s="1"/>
  <c r="ED118" i="113" s="1"/>
  <c r="EE118" i="113" s="1"/>
  <c r="EF118" i="113" s="1"/>
  <c r="EG118" i="113" s="1"/>
  <c r="EH118" i="113" s="1"/>
  <c r="EI118" i="113" s="1"/>
  <c r="EJ118" i="113" s="1"/>
  <c r="EK118" i="113" s="1"/>
  <c r="EL118" i="113" s="1"/>
  <c r="EM118" i="113" s="1"/>
  <c r="EN118" i="113" s="1"/>
  <c r="EO118" i="113" s="1"/>
  <c r="EP118" i="113" s="1"/>
  <c r="EQ118" i="113" s="1"/>
  <c r="ER118" i="113" s="1"/>
  <c r="ES118" i="113" s="1"/>
  <c r="ET118" i="113" s="1"/>
  <c r="EU118" i="113" s="1"/>
  <c r="EV118" i="113" s="1"/>
  <c r="EW118" i="113" s="1"/>
  <c r="EX118" i="113" s="1"/>
  <c r="EY118" i="113" s="1"/>
  <c r="EZ118" i="113" s="1"/>
  <c r="FA118" i="113" s="1"/>
  <c r="FB118" i="113" s="1"/>
  <c r="FC118" i="113" s="1"/>
  <c r="FD118" i="113" s="1"/>
  <c r="FE118" i="113" s="1"/>
  <c r="FF118" i="113" s="1"/>
  <c r="FG118" i="113" s="1"/>
  <c r="FH118" i="113" s="1"/>
  <c r="FI118" i="113" s="1"/>
  <c r="FJ118" i="113" s="1"/>
  <c r="FK118" i="113" s="1"/>
  <c r="FL118" i="113" s="1"/>
  <c r="FM118" i="113" s="1"/>
  <c r="FN118" i="113" s="1"/>
  <c r="FO118" i="113" s="1"/>
  <c r="FP118" i="113" s="1"/>
  <c r="FQ118" i="113" s="1"/>
  <c r="FR118" i="113" s="1"/>
  <c r="FS118" i="113" s="1"/>
  <c r="FT118" i="113" s="1"/>
  <c r="FU118" i="113" s="1"/>
  <c r="FV118" i="113" s="1"/>
  <c r="FW118" i="113" s="1"/>
  <c r="FX118" i="113" s="1"/>
  <c r="FY118" i="113" s="1"/>
  <c r="FZ118" i="113" s="1"/>
  <c r="GA118" i="113" s="1"/>
  <c r="GB118" i="113" s="1"/>
  <c r="GC118" i="113" s="1"/>
  <c r="GD118" i="113" s="1"/>
  <c r="GE118" i="113" s="1"/>
  <c r="GF118" i="113" s="1"/>
  <c r="GG118" i="113" s="1"/>
  <c r="GH118" i="113" s="1"/>
  <c r="GI118" i="113" s="1"/>
  <c r="GJ118" i="113" s="1"/>
  <c r="GK118" i="113" s="1"/>
  <c r="GL118" i="113" s="1"/>
  <c r="GM118" i="113" s="1"/>
  <c r="GN118" i="113" s="1"/>
  <c r="GO118" i="113" s="1"/>
  <c r="GP118" i="113" s="1"/>
  <c r="GQ118" i="113" s="1"/>
  <c r="GR118" i="113" s="1"/>
  <c r="GS118" i="113" s="1"/>
  <c r="GT118" i="113" s="1"/>
  <c r="GU118" i="113" s="1"/>
  <c r="GV118" i="113" s="1"/>
  <c r="GW118" i="113" s="1"/>
  <c r="GX118" i="113" s="1"/>
  <c r="GY118" i="113" s="1"/>
  <c r="GZ118" i="113" s="1"/>
  <c r="HA118" i="113" s="1"/>
  <c r="HB118" i="113" s="1"/>
  <c r="HC118" i="113" s="1"/>
  <c r="HD118" i="113" s="1"/>
  <c r="HE118" i="113" s="1"/>
  <c r="HF118" i="113" s="1"/>
  <c r="HG118" i="113" s="1"/>
  <c r="HH118" i="113" s="1"/>
  <c r="HI118" i="113" s="1"/>
  <c r="HJ118" i="113" s="1"/>
  <c r="DM2" i="113"/>
  <c r="DL55" i="112" s="1"/>
  <c r="HJ19" i="113"/>
  <c r="C105" i="114" l="1"/>
  <c r="DN119" i="113"/>
  <c r="DL18" i="109"/>
  <c r="DN67" i="112" l="1"/>
  <c r="B120" i="113" s="1"/>
  <c r="DN67" i="115"/>
  <c r="E105" i="114"/>
  <c r="CW56" i="112"/>
  <c r="DO119" i="113"/>
  <c r="DP119" i="113" s="1"/>
  <c r="DQ119" i="113" s="1"/>
  <c r="DR119" i="113" s="1"/>
  <c r="DS119" i="113" s="1"/>
  <c r="DT119" i="113" s="1"/>
  <c r="DU119" i="113" s="1"/>
  <c r="DV119" i="113" s="1"/>
  <c r="DW119" i="113" s="1"/>
  <c r="DX119" i="113" s="1"/>
  <c r="DY119" i="113" s="1"/>
  <c r="DZ119" i="113" s="1"/>
  <c r="EA119" i="113" s="1"/>
  <c r="EB119" i="113" s="1"/>
  <c r="EC119" i="113" s="1"/>
  <c r="ED119" i="113" s="1"/>
  <c r="EE119" i="113" s="1"/>
  <c r="EF119" i="113" s="1"/>
  <c r="EG119" i="113" s="1"/>
  <c r="EH119" i="113" s="1"/>
  <c r="EI119" i="113" s="1"/>
  <c r="EJ119" i="113" s="1"/>
  <c r="EK119" i="113" s="1"/>
  <c r="EL119" i="113" s="1"/>
  <c r="EM119" i="113" s="1"/>
  <c r="EN119" i="113" s="1"/>
  <c r="EO119" i="113" s="1"/>
  <c r="EP119" i="113" s="1"/>
  <c r="EQ119" i="113" s="1"/>
  <c r="ER119" i="113" s="1"/>
  <c r="ES119" i="113" s="1"/>
  <c r="ET119" i="113" s="1"/>
  <c r="EU119" i="113" s="1"/>
  <c r="EV119" i="113" s="1"/>
  <c r="EW119" i="113" s="1"/>
  <c r="EX119" i="113" s="1"/>
  <c r="EY119" i="113" s="1"/>
  <c r="EZ119" i="113" s="1"/>
  <c r="FA119" i="113" s="1"/>
  <c r="FB119" i="113" s="1"/>
  <c r="FC119" i="113" s="1"/>
  <c r="FD119" i="113" s="1"/>
  <c r="FE119" i="113" s="1"/>
  <c r="FF119" i="113" s="1"/>
  <c r="FG119" i="113" s="1"/>
  <c r="FH119" i="113" s="1"/>
  <c r="FI119" i="113" s="1"/>
  <c r="FJ119" i="113" s="1"/>
  <c r="FK119" i="113" s="1"/>
  <c r="FL119" i="113" s="1"/>
  <c r="FM119" i="113" s="1"/>
  <c r="FN119" i="113" s="1"/>
  <c r="FO119" i="113" s="1"/>
  <c r="FP119" i="113" s="1"/>
  <c r="FQ119" i="113" s="1"/>
  <c r="FR119" i="113" s="1"/>
  <c r="FS119" i="113" s="1"/>
  <c r="FT119" i="113" s="1"/>
  <c r="FU119" i="113" s="1"/>
  <c r="FV119" i="113" s="1"/>
  <c r="FW119" i="113" s="1"/>
  <c r="FX119" i="113" s="1"/>
  <c r="FY119" i="113" s="1"/>
  <c r="FZ119" i="113" s="1"/>
  <c r="GA119" i="113" s="1"/>
  <c r="GB119" i="113" s="1"/>
  <c r="GC119" i="113" s="1"/>
  <c r="GD119" i="113" s="1"/>
  <c r="GE119" i="113" s="1"/>
  <c r="GF119" i="113" s="1"/>
  <c r="GG119" i="113" s="1"/>
  <c r="GH119" i="113" s="1"/>
  <c r="GI119" i="113" s="1"/>
  <c r="GJ119" i="113" s="1"/>
  <c r="GK119" i="113" s="1"/>
  <c r="GL119" i="113" s="1"/>
  <c r="GM119" i="113" s="1"/>
  <c r="GN119" i="113" s="1"/>
  <c r="GO119" i="113" s="1"/>
  <c r="GP119" i="113" s="1"/>
  <c r="GQ119" i="113" s="1"/>
  <c r="GR119" i="113" s="1"/>
  <c r="GS119" i="113" s="1"/>
  <c r="GT119" i="113" s="1"/>
  <c r="GU119" i="113" s="1"/>
  <c r="GV119" i="113" s="1"/>
  <c r="GW119" i="113" s="1"/>
  <c r="GX119" i="113" s="1"/>
  <c r="GY119" i="113" s="1"/>
  <c r="GZ119" i="113" s="1"/>
  <c r="HA119" i="113" s="1"/>
  <c r="HB119" i="113" s="1"/>
  <c r="HC119" i="113" s="1"/>
  <c r="HD119" i="113" s="1"/>
  <c r="HE119" i="113" s="1"/>
  <c r="HF119" i="113" s="1"/>
  <c r="HG119" i="113" s="1"/>
  <c r="HH119" i="113" s="1"/>
  <c r="HI119" i="113" s="1"/>
  <c r="HJ119" i="113" s="1"/>
  <c r="DN2" i="113"/>
  <c r="DM55" i="112" s="1"/>
  <c r="CW95" i="112" l="1"/>
  <c r="F105" i="114"/>
  <c r="DO120" i="113"/>
  <c r="DM18" i="109"/>
  <c r="DO67" i="112" l="1"/>
  <c r="B121" i="113" s="1"/>
  <c r="DO67" i="115"/>
  <c r="C106" i="114"/>
  <c r="DP120" i="113"/>
  <c r="DQ120" i="113" s="1"/>
  <c r="DR120" i="113" s="1"/>
  <c r="DS120" i="113" s="1"/>
  <c r="DT120" i="113" s="1"/>
  <c r="DU120" i="113" s="1"/>
  <c r="DV120" i="113" s="1"/>
  <c r="DW120" i="113" s="1"/>
  <c r="DX120" i="113" s="1"/>
  <c r="DY120" i="113" s="1"/>
  <c r="DZ120" i="113" s="1"/>
  <c r="EA120" i="113" s="1"/>
  <c r="EB120" i="113" s="1"/>
  <c r="EC120" i="113" s="1"/>
  <c r="ED120" i="113" s="1"/>
  <c r="EE120" i="113" s="1"/>
  <c r="EF120" i="113" s="1"/>
  <c r="EG120" i="113" s="1"/>
  <c r="EH120" i="113" s="1"/>
  <c r="EI120" i="113" s="1"/>
  <c r="EJ120" i="113" s="1"/>
  <c r="EK120" i="113" s="1"/>
  <c r="EL120" i="113" s="1"/>
  <c r="EM120" i="113" s="1"/>
  <c r="EN120" i="113" s="1"/>
  <c r="EO120" i="113" s="1"/>
  <c r="EP120" i="113" s="1"/>
  <c r="EQ120" i="113" s="1"/>
  <c r="ER120" i="113" s="1"/>
  <c r="ES120" i="113" s="1"/>
  <c r="ET120" i="113" s="1"/>
  <c r="EU120" i="113" s="1"/>
  <c r="EV120" i="113" s="1"/>
  <c r="EW120" i="113" s="1"/>
  <c r="EX120" i="113" s="1"/>
  <c r="EY120" i="113" s="1"/>
  <c r="EZ120" i="113" s="1"/>
  <c r="FA120" i="113" s="1"/>
  <c r="FB120" i="113" s="1"/>
  <c r="FC120" i="113" s="1"/>
  <c r="FD120" i="113" s="1"/>
  <c r="FE120" i="113" s="1"/>
  <c r="FF120" i="113" s="1"/>
  <c r="FG120" i="113" s="1"/>
  <c r="FH120" i="113" s="1"/>
  <c r="FI120" i="113" s="1"/>
  <c r="FJ120" i="113" s="1"/>
  <c r="FK120" i="113" s="1"/>
  <c r="FL120" i="113" s="1"/>
  <c r="FM120" i="113" s="1"/>
  <c r="FN120" i="113" s="1"/>
  <c r="FO120" i="113" s="1"/>
  <c r="FP120" i="113" s="1"/>
  <c r="FQ120" i="113" s="1"/>
  <c r="FR120" i="113" s="1"/>
  <c r="FS120" i="113" s="1"/>
  <c r="FT120" i="113" s="1"/>
  <c r="FU120" i="113" s="1"/>
  <c r="FV120" i="113" s="1"/>
  <c r="FW120" i="113" s="1"/>
  <c r="FX120" i="113" s="1"/>
  <c r="FY120" i="113" s="1"/>
  <c r="FZ120" i="113" s="1"/>
  <c r="GA120" i="113" s="1"/>
  <c r="GB120" i="113" s="1"/>
  <c r="GC120" i="113" s="1"/>
  <c r="GD120" i="113" s="1"/>
  <c r="GE120" i="113" s="1"/>
  <c r="GF120" i="113" s="1"/>
  <c r="GG120" i="113" s="1"/>
  <c r="GH120" i="113" s="1"/>
  <c r="GI120" i="113" s="1"/>
  <c r="GJ120" i="113" s="1"/>
  <c r="GK120" i="113" s="1"/>
  <c r="GL120" i="113" s="1"/>
  <c r="GM120" i="113" s="1"/>
  <c r="GN120" i="113" s="1"/>
  <c r="GO120" i="113" s="1"/>
  <c r="GP120" i="113" s="1"/>
  <c r="GQ120" i="113" s="1"/>
  <c r="GR120" i="113" s="1"/>
  <c r="GS120" i="113" s="1"/>
  <c r="GT120" i="113" s="1"/>
  <c r="GU120" i="113" s="1"/>
  <c r="GV120" i="113" s="1"/>
  <c r="GW120" i="113" s="1"/>
  <c r="GX120" i="113" s="1"/>
  <c r="GY120" i="113" s="1"/>
  <c r="GZ120" i="113" s="1"/>
  <c r="HA120" i="113" s="1"/>
  <c r="HB120" i="113" s="1"/>
  <c r="HC120" i="113" s="1"/>
  <c r="HD120" i="113" s="1"/>
  <c r="HE120" i="113" s="1"/>
  <c r="HF120" i="113" s="1"/>
  <c r="HG120" i="113" s="1"/>
  <c r="HH120" i="113" s="1"/>
  <c r="HI120" i="113" s="1"/>
  <c r="HJ120" i="113" s="1"/>
  <c r="DO2" i="113"/>
  <c r="DN55" i="112" s="1"/>
  <c r="E106" i="114" l="1"/>
  <c r="CX56" i="112"/>
  <c r="DP121" i="113"/>
  <c r="DN18" i="109"/>
  <c r="DP67" i="112" l="1"/>
  <c r="B122" i="113" s="1"/>
  <c r="DP67" i="115"/>
  <c r="CX95" i="112"/>
  <c r="F106" i="114"/>
  <c r="DQ121" i="113"/>
  <c r="DR121" i="113" s="1"/>
  <c r="DS121" i="113" s="1"/>
  <c r="DT121" i="113" s="1"/>
  <c r="DU121" i="113" s="1"/>
  <c r="DV121" i="113" s="1"/>
  <c r="DW121" i="113" s="1"/>
  <c r="DX121" i="113" s="1"/>
  <c r="DY121" i="113" s="1"/>
  <c r="DZ121" i="113" s="1"/>
  <c r="EA121" i="113" s="1"/>
  <c r="EB121" i="113" s="1"/>
  <c r="EC121" i="113" s="1"/>
  <c r="ED121" i="113" s="1"/>
  <c r="EE121" i="113" s="1"/>
  <c r="EF121" i="113" s="1"/>
  <c r="EG121" i="113" s="1"/>
  <c r="EH121" i="113" s="1"/>
  <c r="EI121" i="113" s="1"/>
  <c r="EJ121" i="113" s="1"/>
  <c r="EK121" i="113" s="1"/>
  <c r="EL121" i="113" s="1"/>
  <c r="EM121" i="113" s="1"/>
  <c r="EN121" i="113" s="1"/>
  <c r="EO121" i="113" s="1"/>
  <c r="EP121" i="113" s="1"/>
  <c r="EQ121" i="113" s="1"/>
  <c r="ER121" i="113" s="1"/>
  <c r="ES121" i="113" s="1"/>
  <c r="ET121" i="113" s="1"/>
  <c r="EU121" i="113" s="1"/>
  <c r="EV121" i="113" s="1"/>
  <c r="EW121" i="113" s="1"/>
  <c r="EX121" i="113" s="1"/>
  <c r="EY121" i="113" s="1"/>
  <c r="EZ121" i="113" s="1"/>
  <c r="FA121" i="113" s="1"/>
  <c r="FB121" i="113" s="1"/>
  <c r="FC121" i="113" s="1"/>
  <c r="FD121" i="113" s="1"/>
  <c r="FE121" i="113" s="1"/>
  <c r="FF121" i="113" s="1"/>
  <c r="FG121" i="113" s="1"/>
  <c r="FH121" i="113" s="1"/>
  <c r="FI121" i="113" s="1"/>
  <c r="FJ121" i="113" s="1"/>
  <c r="FK121" i="113" s="1"/>
  <c r="FL121" i="113" s="1"/>
  <c r="FM121" i="113" s="1"/>
  <c r="FN121" i="113" s="1"/>
  <c r="FO121" i="113" s="1"/>
  <c r="FP121" i="113" s="1"/>
  <c r="FQ121" i="113" s="1"/>
  <c r="FR121" i="113" s="1"/>
  <c r="FS121" i="113" s="1"/>
  <c r="FT121" i="113" s="1"/>
  <c r="FU121" i="113" s="1"/>
  <c r="FV121" i="113" s="1"/>
  <c r="FW121" i="113" s="1"/>
  <c r="FX121" i="113" s="1"/>
  <c r="FY121" i="113" s="1"/>
  <c r="FZ121" i="113" s="1"/>
  <c r="GA121" i="113" s="1"/>
  <c r="GB121" i="113" s="1"/>
  <c r="GC121" i="113" s="1"/>
  <c r="GD121" i="113" s="1"/>
  <c r="GE121" i="113" s="1"/>
  <c r="GF121" i="113" s="1"/>
  <c r="GG121" i="113" s="1"/>
  <c r="GH121" i="113" s="1"/>
  <c r="GI121" i="113" s="1"/>
  <c r="GJ121" i="113" s="1"/>
  <c r="GK121" i="113" s="1"/>
  <c r="GL121" i="113" s="1"/>
  <c r="GM121" i="113" s="1"/>
  <c r="GN121" i="113" s="1"/>
  <c r="GO121" i="113" s="1"/>
  <c r="GP121" i="113" s="1"/>
  <c r="GQ121" i="113" s="1"/>
  <c r="GR121" i="113" s="1"/>
  <c r="GS121" i="113" s="1"/>
  <c r="GT121" i="113" s="1"/>
  <c r="GU121" i="113" s="1"/>
  <c r="GV121" i="113" s="1"/>
  <c r="GW121" i="113" s="1"/>
  <c r="GX121" i="113" s="1"/>
  <c r="GY121" i="113" s="1"/>
  <c r="GZ121" i="113" s="1"/>
  <c r="HA121" i="113" s="1"/>
  <c r="HB121" i="113" s="1"/>
  <c r="HC121" i="113" s="1"/>
  <c r="HD121" i="113" s="1"/>
  <c r="HE121" i="113" s="1"/>
  <c r="HF121" i="113" s="1"/>
  <c r="HG121" i="113" s="1"/>
  <c r="HH121" i="113" s="1"/>
  <c r="HI121" i="113" s="1"/>
  <c r="HJ121" i="113" s="1"/>
  <c r="DP2" i="113"/>
  <c r="DO55" i="112" s="1"/>
  <c r="C107" i="114" l="1"/>
  <c r="DQ122" i="113"/>
  <c r="DO18" i="109"/>
  <c r="DQ67" i="112" l="1"/>
  <c r="B123" i="113" s="1"/>
  <c r="DQ67" i="115"/>
  <c r="E107" i="114"/>
  <c r="CY56" i="112"/>
  <c r="DR122" i="113"/>
  <c r="DS122" i="113" s="1"/>
  <c r="DT122" i="113" s="1"/>
  <c r="DU122" i="113" s="1"/>
  <c r="DV122" i="113" s="1"/>
  <c r="DW122" i="113" s="1"/>
  <c r="DX122" i="113" s="1"/>
  <c r="DY122" i="113" s="1"/>
  <c r="DZ122" i="113" s="1"/>
  <c r="EA122" i="113" s="1"/>
  <c r="EB122" i="113" s="1"/>
  <c r="EC122" i="113" s="1"/>
  <c r="ED122" i="113" s="1"/>
  <c r="EE122" i="113" s="1"/>
  <c r="EF122" i="113" s="1"/>
  <c r="EG122" i="113" s="1"/>
  <c r="EH122" i="113" s="1"/>
  <c r="EI122" i="113" s="1"/>
  <c r="EJ122" i="113" s="1"/>
  <c r="EK122" i="113" s="1"/>
  <c r="EL122" i="113" s="1"/>
  <c r="EM122" i="113" s="1"/>
  <c r="EN122" i="113" s="1"/>
  <c r="EO122" i="113" s="1"/>
  <c r="EP122" i="113" s="1"/>
  <c r="EQ122" i="113" s="1"/>
  <c r="ER122" i="113" s="1"/>
  <c r="ES122" i="113" s="1"/>
  <c r="ET122" i="113" s="1"/>
  <c r="EU122" i="113" s="1"/>
  <c r="EV122" i="113" s="1"/>
  <c r="EW122" i="113" s="1"/>
  <c r="EX122" i="113" s="1"/>
  <c r="EY122" i="113" s="1"/>
  <c r="EZ122" i="113" s="1"/>
  <c r="FA122" i="113" s="1"/>
  <c r="FB122" i="113" s="1"/>
  <c r="FC122" i="113" s="1"/>
  <c r="FD122" i="113" s="1"/>
  <c r="FE122" i="113" s="1"/>
  <c r="FF122" i="113" s="1"/>
  <c r="FG122" i="113" s="1"/>
  <c r="FH122" i="113" s="1"/>
  <c r="FI122" i="113" s="1"/>
  <c r="FJ122" i="113" s="1"/>
  <c r="FK122" i="113" s="1"/>
  <c r="FL122" i="113" s="1"/>
  <c r="FM122" i="113" s="1"/>
  <c r="FN122" i="113" s="1"/>
  <c r="FO122" i="113" s="1"/>
  <c r="FP122" i="113" s="1"/>
  <c r="FQ122" i="113" s="1"/>
  <c r="FR122" i="113" s="1"/>
  <c r="FS122" i="113" s="1"/>
  <c r="FT122" i="113" s="1"/>
  <c r="FU122" i="113" s="1"/>
  <c r="FV122" i="113" s="1"/>
  <c r="FW122" i="113" s="1"/>
  <c r="FX122" i="113" s="1"/>
  <c r="FY122" i="113" s="1"/>
  <c r="FZ122" i="113" s="1"/>
  <c r="GA122" i="113" s="1"/>
  <c r="GB122" i="113" s="1"/>
  <c r="GC122" i="113" s="1"/>
  <c r="GD122" i="113" s="1"/>
  <c r="GE122" i="113" s="1"/>
  <c r="GF122" i="113" s="1"/>
  <c r="GG122" i="113" s="1"/>
  <c r="GH122" i="113" s="1"/>
  <c r="GI122" i="113" s="1"/>
  <c r="GJ122" i="113" s="1"/>
  <c r="GK122" i="113" s="1"/>
  <c r="GL122" i="113" s="1"/>
  <c r="GM122" i="113" s="1"/>
  <c r="GN122" i="113" s="1"/>
  <c r="GO122" i="113" s="1"/>
  <c r="GP122" i="113" s="1"/>
  <c r="GQ122" i="113" s="1"/>
  <c r="GR122" i="113" s="1"/>
  <c r="GS122" i="113" s="1"/>
  <c r="GT122" i="113" s="1"/>
  <c r="GU122" i="113" s="1"/>
  <c r="GV122" i="113" s="1"/>
  <c r="GW122" i="113" s="1"/>
  <c r="GX122" i="113" s="1"/>
  <c r="GY122" i="113" s="1"/>
  <c r="GZ122" i="113" s="1"/>
  <c r="HA122" i="113" s="1"/>
  <c r="HB122" i="113" s="1"/>
  <c r="HC122" i="113" s="1"/>
  <c r="HD122" i="113" s="1"/>
  <c r="HE122" i="113" s="1"/>
  <c r="HF122" i="113" s="1"/>
  <c r="HG122" i="113" s="1"/>
  <c r="HH122" i="113" s="1"/>
  <c r="HI122" i="113" s="1"/>
  <c r="HJ122" i="113" s="1"/>
  <c r="DQ2" i="113"/>
  <c r="DP55" i="112" s="1"/>
  <c r="CY95" i="112" l="1"/>
  <c r="F107" i="114"/>
  <c r="DR123" i="113"/>
  <c r="DP18" i="109"/>
  <c r="DR67" i="112" l="1"/>
  <c r="B124" i="113" s="1"/>
  <c r="DR67" i="115"/>
  <c r="C108" i="114"/>
  <c r="DS123" i="113"/>
  <c r="DT123" i="113" s="1"/>
  <c r="DU123" i="113" s="1"/>
  <c r="DV123" i="113" s="1"/>
  <c r="DW123" i="113" s="1"/>
  <c r="DX123" i="113" s="1"/>
  <c r="DY123" i="113" s="1"/>
  <c r="DZ123" i="113" s="1"/>
  <c r="EA123" i="113" s="1"/>
  <c r="EB123" i="113" s="1"/>
  <c r="EC123" i="113" s="1"/>
  <c r="ED123" i="113" s="1"/>
  <c r="EE123" i="113" s="1"/>
  <c r="EF123" i="113" s="1"/>
  <c r="EG123" i="113" s="1"/>
  <c r="EH123" i="113" s="1"/>
  <c r="EI123" i="113" s="1"/>
  <c r="EJ123" i="113" s="1"/>
  <c r="EK123" i="113" s="1"/>
  <c r="EL123" i="113" s="1"/>
  <c r="EM123" i="113" s="1"/>
  <c r="EN123" i="113" s="1"/>
  <c r="EO123" i="113" s="1"/>
  <c r="EP123" i="113" s="1"/>
  <c r="EQ123" i="113" s="1"/>
  <c r="ER123" i="113" s="1"/>
  <c r="ES123" i="113" s="1"/>
  <c r="ET123" i="113" s="1"/>
  <c r="EU123" i="113" s="1"/>
  <c r="EV123" i="113" s="1"/>
  <c r="EW123" i="113" s="1"/>
  <c r="EX123" i="113" s="1"/>
  <c r="EY123" i="113" s="1"/>
  <c r="EZ123" i="113" s="1"/>
  <c r="FA123" i="113" s="1"/>
  <c r="FB123" i="113" s="1"/>
  <c r="FC123" i="113" s="1"/>
  <c r="FD123" i="113" s="1"/>
  <c r="FE123" i="113" s="1"/>
  <c r="FF123" i="113" s="1"/>
  <c r="FG123" i="113" s="1"/>
  <c r="FH123" i="113" s="1"/>
  <c r="FI123" i="113" s="1"/>
  <c r="FJ123" i="113" s="1"/>
  <c r="FK123" i="113" s="1"/>
  <c r="FL123" i="113" s="1"/>
  <c r="FM123" i="113" s="1"/>
  <c r="FN123" i="113" s="1"/>
  <c r="FO123" i="113" s="1"/>
  <c r="FP123" i="113" s="1"/>
  <c r="FQ123" i="113" s="1"/>
  <c r="FR123" i="113" s="1"/>
  <c r="FS123" i="113" s="1"/>
  <c r="FT123" i="113" s="1"/>
  <c r="FU123" i="113" s="1"/>
  <c r="FV123" i="113" s="1"/>
  <c r="FW123" i="113" s="1"/>
  <c r="FX123" i="113" s="1"/>
  <c r="FY123" i="113" s="1"/>
  <c r="FZ123" i="113" s="1"/>
  <c r="GA123" i="113" s="1"/>
  <c r="GB123" i="113" s="1"/>
  <c r="GC123" i="113" s="1"/>
  <c r="GD123" i="113" s="1"/>
  <c r="GE123" i="113" s="1"/>
  <c r="GF123" i="113" s="1"/>
  <c r="GG123" i="113" s="1"/>
  <c r="GH123" i="113" s="1"/>
  <c r="GI123" i="113" s="1"/>
  <c r="GJ123" i="113" s="1"/>
  <c r="GK123" i="113" s="1"/>
  <c r="GL123" i="113" s="1"/>
  <c r="GM123" i="113" s="1"/>
  <c r="GN123" i="113" s="1"/>
  <c r="GO123" i="113" s="1"/>
  <c r="GP123" i="113" s="1"/>
  <c r="GQ123" i="113" s="1"/>
  <c r="GR123" i="113" s="1"/>
  <c r="GS123" i="113" s="1"/>
  <c r="GT123" i="113" s="1"/>
  <c r="GU123" i="113" s="1"/>
  <c r="GV123" i="113" s="1"/>
  <c r="GW123" i="113" s="1"/>
  <c r="GX123" i="113" s="1"/>
  <c r="GY123" i="113" s="1"/>
  <c r="GZ123" i="113" s="1"/>
  <c r="HA123" i="113" s="1"/>
  <c r="HB123" i="113" s="1"/>
  <c r="HC123" i="113" s="1"/>
  <c r="HD123" i="113" s="1"/>
  <c r="HE123" i="113" s="1"/>
  <c r="HF123" i="113" s="1"/>
  <c r="HG123" i="113" s="1"/>
  <c r="HH123" i="113" s="1"/>
  <c r="HI123" i="113" s="1"/>
  <c r="HJ123" i="113" s="1"/>
  <c r="DR2" i="113"/>
  <c r="DQ55" i="112" s="1"/>
  <c r="E108" i="114" l="1"/>
  <c r="CZ56" i="112"/>
  <c r="DS124" i="113"/>
  <c r="DQ18" i="109"/>
  <c r="DS67" i="112" l="1"/>
  <c r="B125" i="113" s="1"/>
  <c r="DS67" i="115"/>
  <c r="CZ95" i="112"/>
  <c r="F108" i="114"/>
  <c r="DT124" i="113"/>
  <c r="DU124" i="113" s="1"/>
  <c r="DV124" i="113" s="1"/>
  <c r="DW124" i="113" s="1"/>
  <c r="DX124" i="113" s="1"/>
  <c r="DY124" i="113" s="1"/>
  <c r="DZ124" i="113" s="1"/>
  <c r="EA124" i="113" s="1"/>
  <c r="EB124" i="113" s="1"/>
  <c r="EC124" i="113" s="1"/>
  <c r="ED124" i="113" s="1"/>
  <c r="EE124" i="113" s="1"/>
  <c r="EF124" i="113" s="1"/>
  <c r="EG124" i="113" s="1"/>
  <c r="EH124" i="113" s="1"/>
  <c r="EI124" i="113" s="1"/>
  <c r="EJ124" i="113" s="1"/>
  <c r="EK124" i="113" s="1"/>
  <c r="EL124" i="113" s="1"/>
  <c r="EM124" i="113" s="1"/>
  <c r="EN124" i="113" s="1"/>
  <c r="EO124" i="113" s="1"/>
  <c r="EP124" i="113" s="1"/>
  <c r="EQ124" i="113" s="1"/>
  <c r="ER124" i="113" s="1"/>
  <c r="ES124" i="113" s="1"/>
  <c r="ET124" i="113" s="1"/>
  <c r="EU124" i="113" s="1"/>
  <c r="EV124" i="113" s="1"/>
  <c r="EW124" i="113" s="1"/>
  <c r="EX124" i="113" s="1"/>
  <c r="EY124" i="113" s="1"/>
  <c r="EZ124" i="113" s="1"/>
  <c r="FA124" i="113" s="1"/>
  <c r="FB124" i="113" s="1"/>
  <c r="FC124" i="113" s="1"/>
  <c r="FD124" i="113" s="1"/>
  <c r="FE124" i="113" s="1"/>
  <c r="FF124" i="113" s="1"/>
  <c r="FG124" i="113" s="1"/>
  <c r="FH124" i="113" s="1"/>
  <c r="FI124" i="113" s="1"/>
  <c r="FJ124" i="113" s="1"/>
  <c r="FK124" i="113" s="1"/>
  <c r="FL124" i="113" s="1"/>
  <c r="FM124" i="113" s="1"/>
  <c r="FN124" i="113" s="1"/>
  <c r="FO124" i="113" s="1"/>
  <c r="FP124" i="113" s="1"/>
  <c r="FQ124" i="113" s="1"/>
  <c r="FR124" i="113" s="1"/>
  <c r="FS124" i="113" s="1"/>
  <c r="FT124" i="113" s="1"/>
  <c r="FU124" i="113" s="1"/>
  <c r="FV124" i="113" s="1"/>
  <c r="FW124" i="113" s="1"/>
  <c r="FX124" i="113" s="1"/>
  <c r="FY124" i="113" s="1"/>
  <c r="FZ124" i="113" s="1"/>
  <c r="GA124" i="113" s="1"/>
  <c r="GB124" i="113" s="1"/>
  <c r="GC124" i="113" s="1"/>
  <c r="GD124" i="113" s="1"/>
  <c r="GE124" i="113" s="1"/>
  <c r="GF124" i="113" s="1"/>
  <c r="GG124" i="113" s="1"/>
  <c r="GH124" i="113" s="1"/>
  <c r="GI124" i="113" s="1"/>
  <c r="GJ124" i="113" s="1"/>
  <c r="GK124" i="113" s="1"/>
  <c r="GL124" i="113" s="1"/>
  <c r="GM124" i="113" s="1"/>
  <c r="GN124" i="113" s="1"/>
  <c r="GO124" i="113" s="1"/>
  <c r="GP124" i="113" s="1"/>
  <c r="GQ124" i="113" s="1"/>
  <c r="GR124" i="113" s="1"/>
  <c r="GS124" i="113" s="1"/>
  <c r="GT124" i="113" s="1"/>
  <c r="GU124" i="113" s="1"/>
  <c r="GV124" i="113" s="1"/>
  <c r="GW124" i="113" s="1"/>
  <c r="GX124" i="113" s="1"/>
  <c r="GY124" i="113" s="1"/>
  <c r="GZ124" i="113" s="1"/>
  <c r="HA124" i="113" s="1"/>
  <c r="HB124" i="113" s="1"/>
  <c r="HC124" i="113" s="1"/>
  <c r="HD124" i="113" s="1"/>
  <c r="HE124" i="113" s="1"/>
  <c r="HF124" i="113" s="1"/>
  <c r="HG124" i="113" s="1"/>
  <c r="HH124" i="113" s="1"/>
  <c r="HI124" i="113" s="1"/>
  <c r="HJ124" i="113" s="1"/>
  <c r="DS2" i="113"/>
  <c r="DR55" i="112" s="1"/>
  <c r="C109" i="114" l="1"/>
  <c r="DT125" i="113"/>
  <c r="DR18" i="109"/>
  <c r="DT67" i="112" l="1"/>
  <c r="B126" i="113" s="1"/>
  <c r="DT67" i="115"/>
  <c r="E109" i="114"/>
  <c r="DA56" i="112"/>
  <c r="DU125" i="113"/>
  <c r="DV125" i="113" s="1"/>
  <c r="DW125" i="113" s="1"/>
  <c r="DX125" i="113" s="1"/>
  <c r="DY125" i="113" s="1"/>
  <c r="DZ125" i="113" s="1"/>
  <c r="EA125" i="113" s="1"/>
  <c r="EB125" i="113" s="1"/>
  <c r="EC125" i="113" s="1"/>
  <c r="ED125" i="113" s="1"/>
  <c r="EE125" i="113" s="1"/>
  <c r="EF125" i="113" s="1"/>
  <c r="EG125" i="113" s="1"/>
  <c r="EH125" i="113" s="1"/>
  <c r="EI125" i="113" s="1"/>
  <c r="EJ125" i="113" s="1"/>
  <c r="EK125" i="113" s="1"/>
  <c r="EL125" i="113" s="1"/>
  <c r="EM125" i="113" s="1"/>
  <c r="EN125" i="113" s="1"/>
  <c r="EO125" i="113" s="1"/>
  <c r="EP125" i="113" s="1"/>
  <c r="EQ125" i="113" s="1"/>
  <c r="ER125" i="113" s="1"/>
  <c r="ES125" i="113" s="1"/>
  <c r="ET125" i="113" s="1"/>
  <c r="EU125" i="113" s="1"/>
  <c r="EV125" i="113" s="1"/>
  <c r="EW125" i="113" s="1"/>
  <c r="EX125" i="113" s="1"/>
  <c r="EY125" i="113" s="1"/>
  <c r="EZ125" i="113" s="1"/>
  <c r="FA125" i="113" s="1"/>
  <c r="FB125" i="113" s="1"/>
  <c r="FC125" i="113" s="1"/>
  <c r="FD125" i="113" s="1"/>
  <c r="FE125" i="113" s="1"/>
  <c r="FF125" i="113" s="1"/>
  <c r="FG125" i="113" s="1"/>
  <c r="FH125" i="113" s="1"/>
  <c r="FI125" i="113" s="1"/>
  <c r="FJ125" i="113" s="1"/>
  <c r="FK125" i="113" s="1"/>
  <c r="FL125" i="113" s="1"/>
  <c r="FM125" i="113" s="1"/>
  <c r="FN125" i="113" s="1"/>
  <c r="FO125" i="113" s="1"/>
  <c r="FP125" i="113" s="1"/>
  <c r="FQ125" i="113" s="1"/>
  <c r="FR125" i="113" s="1"/>
  <c r="FS125" i="113" s="1"/>
  <c r="FT125" i="113" s="1"/>
  <c r="FU125" i="113" s="1"/>
  <c r="FV125" i="113" s="1"/>
  <c r="FW125" i="113" s="1"/>
  <c r="FX125" i="113" s="1"/>
  <c r="FY125" i="113" s="1"/>
  <c r="FZ125" i="113" s="1"/>
  <c r="GA125" i="113" s="1"/>
  <c r="GB125" i="113" s="1"/>
  <c r="GC125" i="113" s="1"/>
  <c r="GD125" i="113" s="1"/>
  <c r="GE125" i="113" s="1"/>
  <c r="GF125" i="113" s="1"/>
  <c r="GG125" i="113" s="1"/>
  <c r="GH125" i="113" s="1"/>
  <c r="GI125" i="113" s="1"/>
  <c r="GJ125" i="113" s="1"/>
  <c r="GK125" i="113" s="1"/>
  <c r="GL125" i="113" s="1"/>
  <c r="GM125" i="113" s="1"/>
  <c r="GN125" i="113" s="1"/>
  <c r="GO125" i="113" s="1"/>
  <c r="GP125" i="113" s="1"/>
  <c r="GQ125" i="113" s="1"/>
  <c r="GR125" i="113" s="1"/>
  <c r="GS125" i="113" s="1"/>
  <c r="GT125" i="113" s="1"/>
  <c r="GU125" i="113" s="1"/>
  <c r="GV125" i="113" s="1"/>
  <c r="GW125" i="113" s="1"/>
  <c r="GX125" i="113" s="1"/>
  <c r="GY125" i="113" s="1"/>
  <c r="GZ125" i="113" s="1"/>
  <c r="HA125" i="113" s="1"/>
  <c r="HB125" i="113" s="1"/>
  <c r="HC125" i="113" s="1"/>
  <c r="HD125" i="113" s="1"/>
  <c r="HE125" i="113" s="1"/>
  <c r="HF125" i="113" s="1"/>
  <c r="HG125" i="113" s="1"/>
  <c r="HH125" i="113" s="1"/>
  <c r="HI125" i="113" s="1"/>
  <c r="HJ125" i="113" s="1"/>
  <c r="DT2" i="113"/>
  <c r="DS55" i="112" s="1"/>
  <c r="DA95" i="112" l="1"/>
  <c r="F109" i="114"/>
  <c r="DU126" i="113"/>
  <c r="DS18" i="109"/>
  <c r="DU67" i="112" l="1"/>
  <c r="B127" i="113" s="1"/>
  <c r="DU67" i="115"/>
  <c r="C110" i="114"/>
  <c r="DV126" i="113"/>
  <c r="DW126" i="113" s="1"/>
  <c r="DX126" i="113" s="1"/>
  <c r="DY126" i="113" s="1"/>
  <c r="DZ126" i="113" s="1"/>
  <c r="EA126" i="113" s="1"/>
  <c r="EB126" i="113" s="1"/>
  <c r="EC126" i="113" s="1"/>
  <c r="ED126" i="113" s="1"/>
  <c r="EE126" i="113" s="1"/>
  <c r="EF126" i="113" s="1"/>
  <c r="EG126" i="113" s="1"/>
  <c r="EH126" i="113" s="1"/>
  <c r="EI126" i="113" s="1"/>
  <c r="EJ126" i="113" s="1"/>
  <c r="EK126" i="113" s="1"/>
  <c r="EL126" i="113" s="1"/>
  <c r="EM126" i="113" s="1"/>
  <c r="EN126" i="113" s="1"/>
  <c r="EO126" i="113" s="1"/>
  <c r="EP126" i="113" s="1"/>
  <c r="EQ126" i="113" s="1"/>
  <c r="ER126" i="113" s="1"/>
  <c r="ES126" i="113" s="1"/>
  <c r="ET126" i="113" s="1"/>
  <c r="EU126" i="113" s="1"/>
  <c r="EV126" i="113" s="1"/>
  <c r="EW126" i="113" s="1"/>
  <c r="EX126" i="113" s="1"/>
  <c r="EY126" i="113" s="1"/>
  <c r="EZ126" i="113" s="1"/>
  <c r="FA126" i="113" s="1"/>
  <c r="FB126" i="113" s="1"/>
  <c r="FC126" i="113" s="1"/>
  <c r="FD126" i="113" s="1"/>
  <c r="FE126" i="113" s="1"/>
  <c r="FF126" i="113" s="1"/>
  <c r="FG126" i="113" s="1"/>
  <c r="FH126" i="113" s="1"/>
  <c r="FI126" i="113" s="1"/>
  <c r="FJ126" i="113" s="1"/>
  <c r="FK126" i="113" s="1"/>
  <c r="FL126" i="113" s="1"/>
  <c r="FM126" i="113" s="1"/>
  <c r="FN126" i="113" s="1"/>
  <c r="FO126" i="113" s="1"/>
  <c r="FP126" i="113" s="1"/>
  <c r="FQ126" i="113" s="1"/>
  <c r="FR126" i="113" s="1"/>
  <c r="FS126" i="113" s="1"/>
  <c r="FT126" i="113" s="1"/>
  <c r="FU126" i="113" s="1"/>
  <c r="FV126" i="113" s="1"/>
  <c r="FW126" i="113" s="1"/>
  <c r="FX126" i="113" s="1"/>
  <c r="FY126" i="113" s="1"/>
  <c r="FZ126" i="113" s="1"/>
  <c r="GA126" i="113" s="1"/>
  <c r="GB126" i="113" s="1"/>
  <c r="GC126" i="113" s="1"/>
  <c r="GD126" i="113" s="1"/>
  <c r="GE126" i="113" s="1"/>
  <c r="GF126" i="113" s="1"/>
  <c r="GG126" i="113" s="1"/>
  <c r="GH126" i="113" s="1"/>
  <c r="GI126" i="113" s="1"/>
  <c r="GJ126" i="113" s="1"/>
  <c r="GK126" i="113" s="1"/>
  <c r="GL126" i="113" s="1"/>
  <c r="GM126" i="113" s="1"/>
  <c r="GN126" i="113" s="1"/>
  <c r="GO126" i="113" s="1"/>
  <c r="GP126" i="113" s="1"/>
  <c r="GQ126" i="113" s="1"/>
  <c r="GR126" i="113" s="1"/>
  <c r="GS126" i="113" s="1"/>
  <c r="GT126" i="113" s="1"/>
  <c r="GU126" i="113" s="1"/>
  <c r="GV126" i="113" s="1"/>
  <c r="GW126" i="113" s="1"/>
  <c r="GX126" i="113" s="1"/>
  <c r="GY126" i="113" s="1"/>
  <c r="GZ126" i="113" s="1"/>
  <c r="HA126" i="113" s="1"/>
  <c r="HB126" i="113" s="1"/>
  <c r="HC126" i="113" s="1"/>
  <c r="HD126" i="113" s="1"/>
  <c r="HE126" i="113" s="1"/>
  <c r="HF126" i="113" s="1"/>
  <c r="HG126" i="113" s="1"/>
  <c r="HH126" i="113" s="1"/>
  <c r="HI126" i="113" s="1"/>
  <c r="HJ126" i="113" s="1"/>
  <c r="DU2" i="113"/>
  <c r="DT55" i="112" s="1"/>
  <c r="E110" i="114" l="1"/>
  <c r="DB56" i="112"/>
  <c r="DV127" i="113"/>
  <c r="DT18" i="109"/>
  <c r="DV67" i="112" l="1"/>
  <c r="B128" i="113" s="1"/>
  <c r="DV67" i="115"/>
  <c r="DB95" i="112"/>
  <c r="F110" i="114"/>
  <c r="DW127" i="113"/>
  <c r="DX127" i="113" s="1"/>
  <c r="DY127" i="113" s="1"/>
  <c r="DZ127" i="113" s="1"/>
  <c r="EA127" i="113" s="1"/>
  <c r="EB127" i="113" s="1"/>
  <c r="EC127" i="113" s="1"/>
  <c r="ED127" i="113" s="1"/>
  <c r="EE127" i="113" s="1"/>
  <c r="EF127" i="113" s="1"/>
  <c r="EG127" i="113" s="1"/>
  <c r="EH127" i="113" s="1"/>
  <c r="EI127" i="113" s="1"/>
  <c r="EJ127" i="113" s="1"/>
  <c r="EK127" i="113" s="1"/>
  <c r="EL127" i="113" s="1"/>
  <c r="EM127" i="113" s="1"/>
  <c r="EN127" i="113" s="1"/>
  <c r="EO127" i="113" s="1"/>
  <c r="EP127" i="113" s="1"/>
  <c r="EQ127" i="113" s="1"/>
  <c r="ER127" i="113" s="1"/>
  <c r="ES127" i="113" s="1"/>
  <c r="ET127" i="113" s="1"/>
  <c r="EU127" i="113" s="1"/>
  <c r="EV127" i="113" s="1"/>
  <c r="EW127" i="113" s="1"/>
  <c r="EX127" i="113" s="1"/>
  <c r="EY127" i="113" s="1"/>
  <c r="EZ127" i="113" s="1"/>
  <c r="FA127" i="113" s="1"/>
  <c r="FB127" i="113" s="1"/>
  <c r="FC127" i="113" s="1"/>
  <c r="FD127" i="113" s="1"/>
  <c r="FE127" i="113" s="1"/>
  <c r="FF127" i="113" s="1"/>
  <c r="FG127" i="113" s="1"/>
  <c r="FH127" i="113" s="1"/>
  <c r="FI127" i="113" s="1"/>
  <c r="FJ127" i="113" s="1"/>
  <c r="FK127" i="113" s="1"/>
  <c r="FL127" i="113" s="1"/>
  <c r="FM127" i="113" s="1"/>
  <c r="FN127" i="113" s="1"/>
  <c r="FO127" i="113" s="1"/>
  <c r="FP127" i="113" s="1"/>
  <c r="FQ127" i="113" s="1"/>
  <c r="FR127" i="113" s="1"/>
  <c r="FS127" i="113" s="1"/>
  <c r="FT127" i="113" s="1"/>
  <c r="FU127" i="113" s="1"/>
  <c r="FV127" i="113" s="1"/>
  <c r="FW127" i="113" s="1"/>
  <c r="FX127" i="113" s="1"/>
  <c r="FY127" i="113" s="1"/>
  <c r="FZ127" i="113" s="1"/>
  <c r="GA127" i="113" s="1"/>
  <c r="GB127" i="113" s="1"/>
  <c r="GC127" i="113" s="1"/>
  <c r="GD127" i="113" s="1"/>
  <c r="GE127" i="113" s="1"/>
  <c r="GF127" i="113" s="1"/>
  <c r="GG127" i="113" s="1"/>
  <c r="GH127" i="113" s="1"/>
  <c r="GI127" i="113" s="1"/>
  <c r="GJ127" i="113" s="1"/>
  <c r="GK127" i="113" s="1"/>
  <c r="GL127" i="113" s="1"/>
  <c r="GM127" i="113" s="1"/>
  <c r="GN127" i="113" s="1"/>
  <c r="GO127" i="113" s="1"/>
  <c r="GP127" i="113" s="1"/>
  <c r="GQ127" i="113" s="1"/>
  <c r="GR127" i="113" s="1"/>
  <c r="GS127" i="113" s="1"/>
  <c r="GT127" i="113" s="1"/>
  <c r="GU127" i="113" s="1"/>
  <c r="GV127" i="113" s="1"/>
  <c r="GW127" i="113" s="1"/>
  <c r="GX127" i="113" s="1"/>
  <c r="GY127" i="113" s="1"/>
  <c r="GZ127" i="113" s="1"/>
  <c r="HA127" i="113" s="1"/>
  <c r="HB127" i="113" s="1"/>
  <c r="HC127" i="113" s="1"/>
  <c r="HD127" i="113" s="1"/>
  <c r="HE127" i="113" s="1"/>
  <c r="HF127" i="113" s="1"/>
  <c r="HG127" i="113" s="1"/>
  <c r="HH127" i="113" s="1"/>
  <c r="HI127" i="113" s="1"/>
  <c r="HJ127" i="113" s="1"/>
  <c r="DV2" i="113"/>
  <c r="DU55" i="112" s="1"/>
  <c r="C111" i="114" l="1"/>
  <c r="DW128" i="113"/>
  <c r="DU18" i="109"/>
  <c r="DW67" i="112" l="1"/>
  <c r="B129" i="113" s="1"/>
  <c r="DW67" i="115"/>
  <c r="DC56" i="112"/>
  <c r="E111" i="114"/>
  <c r="DX128" i="113"/>
  <c r="DY128" i="113" s="1"/>
  <c r="DZ128" i="113" s="1"/>
  <c r="EA128" i="113" s="1"/>
  <c r="EB128" i="113" s="1"/>
  <c r="EC128" i="113" s="1"/>
  <c r="ED128" i="113" s="1"/>
  <c r="EE128" i="113" s="1"/>
  <c r="EF128" i="113" s="1"/>
  <c r="EG128" i="113" s="1"/>
  <c r="EH128" i="113" s="1"/>
  <c r="EI128" i="113" s="1"/>
  <c r="EJ128" i="113" s="1"/>
  <c r="EK128" i="113" s="1"/>
  <c r="EL128" i="113" s="1"/>
  <c r="EM128" i="113" s="1"/>
  <c r="EN128" i="113" s="1"/>
  <c r="EO128" i="113" s="1"/>
  <c r="EP128" i="113" s="1"/>
  <c r="EQ128" i="113" s="1"/>
  <c r="ER128" i="113" s="1"/>
  <c r="ES128" i="113" s="1"/>
  <c r="ET128" i="113" s="1"/>
  <c r="EU128" i="113" s="1"/>
  <c r="EV128" i="113" s="1"/>
  <c r="EW128" i="113" s="1"/>
  <c r="EX128" i="113" s="1"/>
  <c r="EY128" i="113" s="1"/>
  <c r="EZ128" i="113" s="1"/>
  <c r="FA128" i="113" s="1"/>
  <c r="FB128" i="113" s="1"/>
  <c r="FC128" i="113" s="1"/>
  <c r="FD128" i="113" s="1"/>
  <c r="FE128" i="113" s="1"/>
  <c r="FF128" i="113" s="1"/>
  <c r="FG128" i="113" s="1"/>
  <c r="FH128" i="113" s="1"/>
  <c r="FI128" i="113" s="1"/>
  <c r="FJ128" i="113" s="1"/>
  <c r="FK128" i="113" s="1"/>
  <c r="FL128" i="113" s="1"/>
  <c r="FM128" i="113" s="1"/>
  <c r="FN128" i="113" s="1"/>
  <c r="FO128" i="113" s="1"/>
  <c r="FP128" i="113" s="1"/>
  <c r="FQ128" i="113" s="1"/>
  <c r="FR128" i="113" s="1"/>
  <c r="FS128" i="113" s="1"/>
  <c r="FT128" i="113" s="1"/>
  <c r="FU128" i="113" s="1"/>
  <c r="FV128" i="113" s="1"/>
  <c r="FW128" i="113" s="1"/>
  <c r="FX128" i="113" s="1"/>
  <c r="FY128" i="113" s="1"/>
  <c r="FZ128" i="113" s="1"/>
  <c r="GA128" i="113" s="1"/>
  <c r="GB128" i="113" s="1"/>
  <c r="GC128" i="113" s="1"/>
  <c r="GD128" i="113" s="1"/>
  <c r="GE128" i="113" s="1"/>
  <c r="GF128" i="113" s="1"/>
  <c r="GG128" i="113" s="1"/>
  <c r="GH128" i="113" s="1"/>
  <c r="GI128" i="113" s="1"/>
  <c r="GJ128" i="113" s="1"/>
  <c r="GK128" i="113" s="1"/>
  <c r="GL128" i="113" s="1"/>
  <c r="GM128" i="113" s="1"/>
  <c r="GN128" i="113" s="1"/>
  <c r="GO128" i="113" s="1"/>
  <c r="GP128" i="113" s="1"/>
  <c r="GQ128" i="113" s="1"/>
  <c r="GR128" i="113" s="1"/>
  <c r="GS128" i="113" s="1"/>
  <c r="GT128" i="113" s="1"/>
  <c r="GU128" i="113" s="1"/>
  <c r="GV128" i="113" s="1"/>
  <c r="GW128" i="113" s="1"/>
  <c r="GX128" i="113" s="1"/>
  <c r="GY128" i="113" s="1"/>
  <c r="GZ128" i="113" s="1"/>
  <c r="HA128" i="113" s="1"/>
  <c r="HB128" i="113" s="1"/>
  <c r="HC128" i="113" s="1"/>
  <c r="HD128" i="113" s="1"/>
  <c r="HE128" i="113" s="1"/>
  <c r="HF128" i="113" s="1"/>
  <c r="HG128" i="113" s="1"/>
  <c r="HH128" i="113" s="1"/>
  <c r="HI128" i="113" s="1"/>
  <c r="HJ128" i="113" s="1"/>
  <c r="DW2" i="113"/>
  <c r="DV55" i="112" s="1"/>
  <c r="DC95" i="112" l="1"/>
  <c r="F111" i="114"/>
  <c r="DX129" i="113"/>
  <c r="DV18" i="109"/>
  <c r="DX67" i="112" l="1"/>
  <c r="B130" i="113" s="1"/>
  <c r="DX67" i="115"/>
  <c r="C112" i="114"/>
  <c r="DY129" i="113"/>
  <c r="DZ129" i="113" s="1"/>
  <c r="EA129" i="113" s="1"/>
  <c r="EB129" i="113" s="1"/>
  <c r="EC129" i="113" s="1"/>
  <c r="ED129" i="113" s="1"/>
  <c r="EE129" i="113" s="1"/>
  <c r="EF129" i="113" s="1"/>
  <c r="EG129" i="113" s="1"/>
  <c r="EH129" i="113" s="1"/>
  <c r="EI129" i="113" s="1"/>
  <c r="EJ129" i="113" s="1"/>
  <c r="EK129" i="113" s="1"/>
  <c r="EL129" i="113" s="1"/>
  <c r="EM129" i="113" s="1"/>
  <c r="EN129" i="113" s="1"/>
  <c r="EO129" i="113" s="1"/>
  <c r="EP129" i="113" s="1"/>
  <c r="EQ129" i="113" s="1"/>
  <c r="ER129" i="113" s="1"/>
  <c r="ES129" i="113" s="1"/>
  <c r="ET129" i="113" s="1"/>
  <c r="EU129" i="113" s="1"/>
  <c r="EV129" i="113" s="1"/>
  <c r="EW129" i="113" s="1"/>
  <c r="EX129" i="113" s="1"/>
  <c r="EY129" i="113" s="1"/>
  <c r="EZ129" i="113" s="1"/>
  <c r="FA129" i="113" s="1"/>
  <c r="FB129" i="113" s="1"/>
  <c r="FC129" i="113" s="1"/>
  <c r="FD129" i="113" s="1"/>
  <c r="FE129" i="113" s="1"/>
  <c r="FF129" i="113" s="1"/>
  <c r="FG129" i="113" s="1"/>
  <c r="FH129" i="113" s="1"/>
  <c r="FI129" i="113" s="1"/>
  <c r="FJ129" i="113" s="1"/>
  <c r="FK129" i="113" s="1"/>
  <c r="FL129" i="113" s="1"/>
  <c r="FM129" i="113" s="1"/>
  <c r="FN129" i="113" s="1"/>
  <c r="FO129" i="113" s="1"/>
  <c r="FP129" i="113" s="1"/>
  <c r="FQ129" i="113" s="1"/>
  <c r="FR129" i="113" s="1"/>
  <c r="FS129" i="113" s="1"/>
  <c r="FT129" i="113" s="1"/>
  <c r="FU129" i="113" s="1"/>
  <c r="FV129" i="113" s="1"/>
  <c r="FW129" i="113" s="1"/>
  <c r="FX129" i="113" s="1"/>
  <c r="FY129" i="113" s="1"/>
  <c r="FZ129" i="113" s="1"/>
  <c r="GA129" i="113" s="1"/>
  <c r="GB129" i="113" s="1"/>
  <c r="GC129" i="113" s="1"/>
  <c r="GD129" i="113" s="1"/>
  <c r="GE129" i="113" s="1"/>
  <c r="GF129" i="113" s="1"/>
  <c r="GG129" i="113" s="1"/>
  <c r="GH129" i="113" s="1"/>
  <c r="GI129" i="113" s="1"/>
  <c r="GJ129" i="113" s="1"/>
  <c r="GK129" i="113" s="1"/>
  <c r="GL129" i="113" s="1"/>
  <c r="GM129" i="113" s="1"/>
  <c r="GN129" i="113" s="1"/>
  <c r="GO129" i="113" s="1"/>
  <c r="GP129" i="113" s="1"/>
  <c r="GQ129" i="113" s="1"/>
  <c r="GR129" i="113" s="1"/>
  <c r="GS129" i="113" s="1"/>
  <c r="GT129" i="113" s="1"/>
  <c r="GU129" i="113" s="1"/>
  <c r="GV129" i="113" s="1"/>
  <c r="GW129" i="113" s="1"/>
  <c r="GX129" i="113" s="1"/>
  <c r="GY129" i="113" s="1"/>
  <c r="GZ129" i="113" s="1"/>
  <c r="HA129" i="113" s="1"/>
  <c r="HB129" i="113" s="1"/>
  <c r="HC129" i="113" s="1"/>
  <c r="HD129" i="113" s="1"/>
  <c r="HE129" i="113" s="1"/>
  <c r="HF129" i="113" s="1"/>
  <c r="HG129" i="113" s="1"/>
  <c r="HH129" i="113" s="1"/>
  <c r="HI129" i="113" s="1"/>
  <c r="HJ129" i="113" s="1"/>
  <c r="DX2" i="113"/>
  <c r="DW55" i="112" s="1"/>
  <c r="E112" i="114" l="1"/>
  <c r="DD56" i="112"/>
  <c r="DY130" i="113"/>
  <c r="DW18" i="109"/>
  <c r="DY67" i="112" l="1"/>
  <c r="B131" i="113" s="1"/>
  <c r="DY67" i="115"/>
  <c r="DD95" i="112"/>
  <c r="F112" i="114"/>
  <c r="DZ130" i="113"/>
  <c r="EA130" i="113" s="1"/>
  <c r="EB130" i="113" s="1"/>
  <c r="EC130" i="113" s="1"/>
  <c r="ED130" i="113" s="1"/>
  <c r="EE130" i="113" s="1"/>
  <c r="EF130" i="113" s="1"/>
  <c r="EG130" i="113" s="1"/>
  <c r="EH130" i="113" s="1"/>
  <c r="EI130" i="113" s="1"/>
  <c r="EJ130" i="113" s="1"/>
  <c r="EK130" i="113" s="1"/>
  <c r="EL130" i="113" s="1"/>
  <c r="EM130" i="113" s="1"/>
  <c r="EN130" i="113" s="1"/>
  <c r="EO130" i="113" s="1"/>
  <c r="EP130" i="113" s="1"/>
  <c r="EQ130" i="113" s="1"/>
  <c r="ER130" i="113" s="1"/>
  <c r="ES130" i="113" s="1"/>
  <c r="ET130" i="113" s="1"/>
  <c r="EU130" i="113" s="1"/>
  <c r="EV130" i="113" s="1"/>
  <c r="EW130" i="113" s="1"/>
  <c r="EX130" i="113" s="1"/>
  <c r="EY130" i="113" s="1"/>
  <c r="EZ130" i="113" s="1"/>
  <c r="FA130" i="113" s="1"/>
  <c r="FB130" i="113" s="1"/>
  <c r="FC130" i="113" s="1"/>
  <c r="FD130" i="113" s="1"/>
  <c r="FE130" i="113" s="1"/>
  <c r="FF130" i="113" s="1"/>
  <c r="FG130" i="113" s="1"/>
  <c r="FH130" i="113" s="1"/>
  <c r="FI130" i="113" s="1"/>
  <c r="FJ130" i="113" s="1"/>
  <c r="FK130" i="113" s="1"/>
  <c r="FL130" i="113" s="1"/>
  <c r="FM130" i="113" s="1"/>
  <c r="FN130" i="113" s="1"/>
  <c r="FO130" i="113" s="1"/>
  <c r="FP130" i="113" s="1"/>
  <c r="FQ130" i="113" s="1"/>
  <c r="FR130" i="113" s="1"/>
  <c r="FS130" i="113" s="1"/>
  <c r="FT130" i="113" s="1"/>
  <c r="FU130" i="113" s="1"/>
  <c r="FV130" i="113" s="1"/>
  <c r="FW130" i="113" s="1"/>
  <c r="FX130" i="113" s="1"/>
  <c r="FY130" i="113" s="1"/>
  <c r="FZ130" i="113" s="1"/>
  <c r="GA130" i="113" s="1"/>
  <c r="GB130" i="113" s="1"/>
  <c r="GC130" i="113" s="1"/>
  <c r="GD130" i="113" s="1"/>
  <c r="GE130" i="113" s="1"/>
  <c r="GF130" i="113" s="1"/>
  <c r="GG130" i="113" s="1"/>
  <c r="GH130" i="113" s="1"/>
  <c r="GI130" i="113" s="1"/>
  <c r="GJ130" i="113" s="1"/>
  <c r="GK130" i="113" s="1"/>
  <c r="GL130" i="113" s="1"/>
  <c r="GM130" i="113" s="1"/>
  <c r="GN130" i="113" s="1"/>
  <c r="GO130" i="113" s="1"/>
  <c r="GP130" i="113" s="1"/>
  <c r="GQ130" i="113" s="1"/>
  <c r="GR130" i="113" s="1"/>
  <c r="GS130" i="113" s="1"/>
  <c r="GT130" i="113" s="1"/>
  <c r="GU130" i="113" s="1"/>
  <c r="GV130" i="113" s="1"/>
  <c r="GW130" i="113" s="1"/>
  <c r="GX130" i="113" s="1"/>
  <c r="GY130" i="113" s="1"/>
  <c r="GZ130" i="113" s="1"/>
  <c r="HA130" i="113" s="1"/>
  <c r="HB130" i="113" s="1"/>
  <c r="HC130" i="113" s="1"/>
  <c r="HD130" i="113" s="1"/>
  <c r="HE130" i="113" s="1"/>
  <c r="HF130" i="113" s="1"/>
  <c r="HG130" i="113" s="1"/>
  <c r="HH130" i="113" s="1"/>
  <c r="HI130" i="113" s="1"/>
  <c r="HJ130" i="113" s="1"/>
  <c r="DY2" i="113"/>
  <c r="DX55" i="112" s="1"/>
  <c r="C113" i="114" l="1"/>
  <c r="DZ131" i="113"/>
  <c r="DX18" i="109"/>
  <c r="DZ67" i="112" l="1"/>
  <c r="B132" i="113" s="1"/>
  <c r="DZ67" i="115"/>
  <c r="E113" i="114"/>
  <c r="DE56" i="112"/>
  <c r="EA131" i="113"/>
  <c r="EB131" i="113" s="1"/>
  <c r="EC131" i="113" s="1"/>
  <c r="ED131" i="113" s="1"/>
  <c r="EE131" i="113" s="1"/>
  <c r="EF131" i="113" s="1"/>
  <c r="EG131" i="113" s="1"/>
  <c r="EH131" i="113" s="1"/>
  <c r="EI131" i="113" s="1"/>
  <c r="EJ131" i="113" s="1"/>
  <c r="EK131" i="113" s="1"/>
  <c r="EL131" i="113" s="1"/>
  <c r="EM131" i="113" s="1"/>
  <c r="EN131" i="113" s="1"/>
  <c r="EO131" i="113" s="1"/>
  <c r="EP131" i="113" s="1"/>
  <c r="EQ131" i="113" s="1"/>
  <c r="ER131" i="113" s="1"/>
  <c r="ES131" i="113" s="1"/>
  <c r="ET131" i="113" s="1"/>
  <c r="EU131" i="113" s="1"/>
  <c r="EV131" i="113" s="1"/>
  <c r="EW131" i="113" s="1"/>
  <c r="EX131" i="113" s="1"/>
  <c r="EY131" i="113" s="1"/>
  <c r="EZ131" i="113" s="1"/>
  <c r="FA131" i="113" s="1"/>
  <c r="FB131" i="113" s="1"/>
  <c r="FC131" i="113" s="1"/>
  <c r="FD131" i="113" s="1"/>
  <c r="FE131" i="113" s="1"/>
  <c r="FF131" i="113" s="1"/>
  <c r="FG131" i="113" s="1"/>
  <c r="FH131" i="113" s="1"/>
  <c r="FI131" i="113" s="1"/>
  <c r="FJ131" i="113" s="1"/>
  <c r="FK131" i="113" s="1"/>
  <c r="FL131" i="113" s="1"/>
  <c r="FM131" i="113" s="1"/>
  <c r="FN131" i="113" s="1"/>
  <c r="FO131" i="113" s="1"/>
  <c r="FP131" i="113" s="1"/>
  <c r="FQ131" i="113" s="1"/>
  <c r="FR131" i="113" s="1"/>
  <c r="FS131" i="113" s="1"/>
  <c r="FT131" i="113" s="1"/>
  <c r="FU131" i="113" s="1"/>
  <c r="FV131" i="113" s="1"/>
  <c r="FW131" i="113" s="1"/>
  <c r="FX131" i="113" s="1"/>
  <c r="FY131" i="113" s="1"/>
  <c r="FZ131" i="113" s="1"/>
  <c r="GA131" i="113" s="1"/>
  <c r="GB131" i="113" s="1"/>
  <c r="GC131" i="113" s="1"/>
  <c r="GD131" i="113" s="1"/>
  <c r="GE131" i="113" s="1"/>
  <c r="GF131" i="113" s="1"/>
  <c r="GG131" i="113" s="1"/>
  <c r="GH131" i="113" s="1"/>
  <c r="GI131" i="113" s="1"/>
  <c r="GJ131" i="113" s="1"/>
  <c r="GK131" i="113" s="1"/>
  <c r="GL131" i="113" s="1"/>
  <c r="GM131" i="113" s="1"/>
  <c r="GN131" i="113" s="1"/>
  <c r="GO131" i="113" s="1"/>
  <c r="GP131" i="113" s="1"/>
  <c r="GQ131" i="113" s="1"/>
  <c r="GR131" i="113" s="1"/>
  <c r="GS131" i="113" s="1"/>
  <c r="GT131" i="113" s="1"/>
  <c r="GU131" i="113" s="1"/>
  <c r="GV131" i="113" s="1"/>
  <c r="GW131" i="113" s="1"/>
  <c r="GX131" i="113" s="1"/>
  <c r="GY131" i="113" s="1"/>
  <c r="GZ131" i="113" s="1"/>
  <c r="HA131" i="113" s="1"/>
  <c r="HB131" i="113" s="1"/>
  <c r="HC131" i="113" s="1"/>
  <c r="HD131" i="113" s="1"/>
  <c r="HE131" i="113" s="1"/>
  <c r="HF131" i="113" s="1"/>
  <c r="HG131" i="113" s="1"/>
  <c r="HH131" i="113" s="1"/>
  <c r="HI131" i="113" s="1"/>
  <c r="HJ131" i="113" s="1"/>
  <c r="DZ2" i="113"/>
  <c r="DY55" i="112" s="1"/>
  <c r="DE95" i="112" l="1"/>
  <c r="F113" i="114"/>
  <c r="EA132" i="113"/>
  <c r="DY18" i="109"/>
  <c r="EA67" i="112" l="1"/>
  <c r="B133" i="113" s="1"/>
  <c r="EA67" i="115"/>
  <c r="C114" i="114"/>
  <c r="EB132" i="113"/>
  <c r="EC132" i="113" s="1"/>
  <c r="ED132" i="113" s="1"/>
  <c r="EE132" i="113" s="1"/>
  <c r="EF132" i="113" s="1"/>
  <c r="EG132" i="113" s="1"/>
  <c r="EH132" i="113" s="1"/>
  <c r="EI132" i="113" s="1"/>
  <c r="EJ132" i="113" s="1"/>
  <c r="EK132" i="113" s="1"/>
  <c r="EL132" i="113" s="1"/>
  <c r="EM132" i="113" s="1"/>
  <c r="EN132" i="113" s="1"/>
  <c r="EO132" i="113" s="1"/>
  <c r="EP132" i="113" s="1"/>
  <c r="EQ132" i="113" s="1"/>
  <c r="ER132" i="113" s="1"/>
  <c r="ES132" i="113" s="1"/>
  <c r="ET132" i="113" s="1"/>
  <c r="EU132" i="113" s="1"/>
  <c r="EV132" i="113" s="1"/>
  <c r="EW132" i="113" s="1"/>
  <c r="EX132" i="113" s="1"/>
  <c r="EY132" i="113" s="1"/>
  <c r="EZ132" i="113" s="1"/>
  <c r="FA132" i="113" s="1"/>
  <c r="FB132" i="113" s="1"/>
  <c r="FC132" i="113" s="1"/>
  <c r="FD132" i="113" s="1"/>
  <c r="FE132" i="113" s="1"/>
  <c r="FF132" i="113" s="1"/>
  <c r="FG132" i="113" s="1"/>
  <c r="FH132" i="113" s="1"/>
  <c r="FI132" i="113" s="1"/>
  <c r="FJ132" i="113" s="1"/>
  <c r="FK132" i="113" s="1"/>
  <c r="FL132" i="113" s="1"/>
  <c r="FM132" i="113" s="1"/>
  <c r="FN132" i="113" s="1"/>
  <c r="FO132" i="113" s="1"/>
  <c r="FP132" i="113" s="1"/>
  <c r="FQ132" i="113" s="1"/>
  <c r="FR132" i="113" s="1"/>
  <c r="FS132" i="113" s="1"/>
  <c r="FT132" i="113" s="1"/>
  <c r="FU132" i="113" s="1"/>
  <c r="FV132" i="113" s="1"/>
  <c r="FW132" i="113" s="1"/>
  <c r="FX132" i="113" s="1"/>
  <c r="FY132" i="113" s="1"/>
  <c r="FZ132" i="113" s="1"/>
  <c r="GA132" i="113" s="1"/>
  <c r="GB132" i="113" s="1"/>
  <c r="GC132" i="113" s="1"/>
  <c r="GD132" i="113" s="1"/>
  <c r="GE132" i="113" s="1"/>
  <c r="GF132" i="113" s="1"/>
  <c r="GG132" i="113" s="1"/>
  <c r="GH132" i="113" s="1"/>
  <c r="GI132" i="113" s="1"/>
  <c r="GJ132" i="113" s="1"/>
  <c r="GK132" i="113" s="1"/>
  <c r="GL132" i="113" s="1"/>
  <c r="GM132" i="113" s="1"/>
  <c r="GN132" i="113" s="1"/>
  <c r="GO132" i="113" s="1"/>
  <c r="GP132" i="113" s="1"/>
  <c r="GQ132" i="113" s="1"/>
  <c r="GR132" i="113" s="1"/>
  <c r="GS132" i="113" s="1"/>
  <c r="GT132" i="113" s="1"/>
  <c r="GU132" i="113" s="1"/>
  <c r="GV132" i="113" s="1"/>
  <c r="GW132" i="113" s="1"/>
  <c r="GX132" i="113" s="1"/>
  <c r="GY132" i="113" s="1"/>
  <c r="GZ132" i="113" s="1"/>
  <c r="HA132" i="113" s="1"/>
  <c r="HB132" i="113" s="1"/>
  <c r="HC132" i="113" s="1"/>
  <c r="HD132" i="113" s="1"/>
  <c r="HE132" i="113" s="1"/>
  <c r="HF132" i="113" s="1"/>
  <c r="HG132" i="113" s="1"/>
  <c r="HH132" i="113" s="1"/>
  <c r="HI132" i="113" s="1"/>
  <c r="HJ132" i="113" s="1"/>
  <c r="EA2" i="113"/>
  <c r="DZ55" i="112" s="1"/>
  <c r="E114" i="114" l="1"/>
  <c r="DF56" i="112"/>
  <c r="EB133" i="113"/>
  <c r="DZ18" i="109"/>
  <c r="EB67" i="112" l="1"/>
  <c r="B134" i="113" s="1"/>
  <c r="EB67" i="115"/>
  <c r="DF95" i="112"/>
  <c r="F114" i="114"/>
  <c r="EC133" i="113"/>
  <c r="ED133" i="113" s="1"/>
  <c r="EE133" i="113" s="1"/>
  <c r="EF133" i="113" s="1"/>
  <c r="EG133" i="113" s="1"/>
  <c r="EH133" i="113" s="1"/>
  <c r="EI133" i="113" s="1"/>
  <c r="EJ133" i="113" s="1"/>
  <c r="EK133" i="113" s="1"/>
  <c r="EL133" i="113" s="1"/>
  <c r="EM133" i="113" s="1"/>
  <c r="EN133" i="113" s="1"/>
  <c r="EO133" i="113" s="1"/>
  <c r="EP133" i="113" s="1"/>
  <c r="EQ133" i="113" s="1"/>
  <c r="ER133" i="113" s="1"/>
  <c r="ES133" i="113" s="1"/>
  <c r="ET133" i="113" s="1"/>
  <c r="EU133" i="113" s="1"/>
  <c r="EV133" i="113" s="1"/>
  <c r="EW133" i="113" s="1"/>
  <c r="EX133" i="113" s="1"/>
  <c r="EY133" i="113" s="1"/>
  <c r="EZ133" i="113" s="1"/>
  <c r="FA133" i="113" s="1"/>
  <c r="FB133" i="113" s="1"/>
  <c r="FC133" i="113" s="1"/>
  <c r="FD133" i="113" s="1"/>
  <c r="FE133" i="113" s="1"/>
  <c r="FF133" i="113" s="1"/>
  <c r="FG133" i="113" s="1"/>
  <c r="FH133" i="113" s="1"/>
  <c r="FI133" i="113" s="1"/>
  <c r="FJ133" i="113" s="1"/>
  <c r="FK133" i="113" s="1"/>
  <c r="FL133" i="113" s="1"/>
  <c r="FM133" i="113" s="1"/>
  <c r="FN133" i="113" s="1"/>
  <c r="FO133" i="113" s="1"/>
  <c r="FP133" i="113" s="1"/>
  <c r="FQ133" i="113" s="1"/>
  <c r="FR133" i="113" s="1"/>
  <c r="FS133" i="113" s="1"/>
  <c r="FT133" i="113" s="1"/>
  <c r="FU133" i="113" s="1"/>
  <c r="FV133" i="113" s="1"/>
  <c r="FW133" i="113" s="1"/>
  <c r="FX133" i="113" s="1"/>
  <c r="FY133" i="113" s="1"/>
  <c r="FZ133" i="113" s="1"/>
  <c r="GA133" i="113" s="1"/>
  <c r="GB133" i="113" s="1"/>
  <c r="GC133" i="113" s="1"/>
  <c r="GD133" i="113" s="1"/>
  <c r="GE133" i="113" s="1"/>
  <c r="GF133" i="113" s="1"/>
  <c r="GG133" i="113" s="1"/>
  <c r="GH133" i="113" s="1"/>
  <c r="GI133" i="113" s="1"/>
  <c r="GJ133" i="113" s="1"/>
  <c r="GK133" i="113" s="1"/>
  <c r="GL133" i="113" s="1"/>
  <c r="GM133" i="113" s="1"/>
  <c r="GN133" i="113" s="1"/>
  <c r="GO133" i="113" s="1"/>
  <c r="GP133" i="113" s="1"/>
  <c r="GQ133" i="113" s="1"/>
  <c r="GR133" i="113" s="1"/>
  <c r="GS133" i="113" s="1"/>
  <c r="GT133" i="113" s="1"/>
  <c r="GU133" i="113" s="1"/>
  <c r="GV133" i="113" s="1"/>
  <c r="GW133" i="113" s="1"/>
  <c r="GX133" i="113" s="1"/>
  <c r="GY133" i="113" s="1"/>
  <c r="GZ133" i="113" s="1"/>
  <c r="HA133" i="113" s="1"/>
  <c r="HB133" i="113" s="1"/>
  <c r="HC133" i="113" s="1"/>
  <c r="HD133" i="113" s="1"/>
  <c r="HE133" i="113" s="1"/>
  <c r="HF133" i="113" s="1"/>
  <c r="HG133" i="113" s="1"/>
  <c r="HH133" i="113" s="1"/>
  <c r="HI133" i="113" s="1"/>
  <c r="HJ133" i="113" s="1"/>
  <c r="EB2" i="113"/>
  <c r="EA55" i="112" s="1"/>
  <c r="C115" i="114" l="1"/>
  <c r="EC134" i="113"/>
  <c r="EA18" i="109"/>
  <c r="EC67" i="112" l="1"/>
  <c r="B135" i="113" s="1"/>
  <c r="EC67" i="115"/>
  <c r="E115" i="114"/>
  <c r="DG56" i="112"/>
  <c r="ED134" i="113"/>
  <c r="EE134" i="113" s="1"/>
  <c r="EF134" i="113" s="1"/>
  <c r="EG134" i="113" s="1"/>
  <c r="EH134" i="113" s="1"/>
  <c r="EI134" i="113" s="1"/>
  <c r="EJ134" i="113" s="1"/>
  <c r="EK134" i="113" s="1"/>
  <c r="EL134" i="113" s="1"/>
  <c r="EM134" i="113" s="1"/>
  <c r="EN134" i="113" s="1"/>
  <c r="EO134" i="113" s="1"/>
  <c r="EP134" i="113" s="1"/>
  <c r="EQ134" i="113" s="1"/>
  <c r="ER134" i="113" s="1"/>
  <c r="ES134" i="113" s="1"/>
  <c r="ET134" i="113" s="1"/>
  <c r="EU134" i="113" s="1"/>
  <c r="EV134" i="113" s="1"/>
  <c r="EW134" i="113" s="1"/>
  <c r="EX134" i="113" s="1"/>
  <c r="EY134" i="113" s="1"/>
  <c r="EZ134" i="113" s="1"/>
  <c r="FA134" i="113" s="1"/>
  <c r="FB134" i="113" s="1"/>
  <c r="FC134" i="113" s="1"/>
  <c r="FD134" i="113" s="1"/>
  <c r="FE134" i="113" s="1"/>
  <c r="FF134" i="113" s="1"/>
  <c r="FG134" i="113" s="1"/>
  <c r="FH134" i="113" s="1"/>
  <c r="FI134" i="113" s="1"/>
  <c r="FJ134" i="113" s="1"/>
  <c r="FK134" i="113" s="1"/>
  <c r="FL134" i="113" s="1"/>
  <c r="FM134" i="113" s="1"/>
  <c r="FN134" i="113" s="1"/>
  <c r="FO134" i="113" s="1"/>
  <c r="FP134" i="113" s="1"/>
  <c r="FQ134" i="113" s="1"/>
  <c r="FR134" i="113" s="1"/>
  <c r="FS134" i="113" s="1"/>
  <c r="FT134" i="113" s="1"/>
  <c r="FU134" i="113" s="1"/>
  <c r="FV134" i="113" s="1"/>
  <c r="FW134" i="113" s="1"/>
  <c r="FX134" i="113" s="1"/>
  <c r="FY134" i="113" s="1"/>
  <c r="FZ134" i="113" s="1"/>
  <c r="GA134" i="113" s="1"/>
  <c r="GB134" i="113" s="1"/>
  <c r="GC134" i="113" s="1"/>
  <c r="GD134" i="113" s="1"/>
  <c r="GE134" i="113" s="1"/>
  <c r="GF134" i="113" s="1"/>
  <c r="GG134" i="113" s="1"/>
  <c r="GH134" i="113" s="1"/>
  <c r="GI134" i="113" s="1"/>
  <c r="GJ134" i="113" s="1"/>
  <c r="GK134" i="113" s="1"/>
  <c r="GL134" i="113" s="1"/>
  <c r="GM134" i="113" s="1"/>
  <c r="GN134" i="113" s="1"/>
  <c r="GO134" i="113" s="1"/>
  <c r="GP134" i="113" s="1"/>
  <c r="GQ134" i="113" s="1"/>
  <c r="GR134" i="113" s="1"/>
  <c r="GS134" i="113" s="1"/>
  <c r="GT134" i="113" s="1"/>
  <c r="GU134" i="113" s="1"/>
  <c r="GV134" i="113" s="1"/>
  <c r="GW134" i="113" s="1"/>
  <c r="GX134" i="113" s="1"/>
  <c r="GY134" i="113" s="1"/>
  <c r="GZ134" i="113" s="1"/>
  <c r="HA134" i="113" s="1"/>
  <c r="HB134" i="113" s="1"/>
  <c r="HC134" i="113" s="1"/>
  <c r="HD134" i="113" s="1"/>
  <c r="HE134" i="113" s="1"/>
  <c r="HF134" i="113" s="1"/>
  <c r="HG134" i="113" s="1"/>
  <c r="HH134" i="113" s="1"/>
  <c r="HI134" i="113" s="1"/>
  <c r="HJ134" i="113" s="1"/>
  <c r="EC2" i="113"/>
  <c r="EB55" i="112" s="1"/>
  <c r="DG95" i="112" l="1"/>
  <c r="F115" i="114"/>
  <c r="ED135" i="113"/>
  <c r="EB18" i="109"/>
  <c r="ED67" i="112" l="1"/>
  <c r="B136" i="113" s="1"/>
  <c r="ED67" i="115"/>
  <c r="C116" i="114"/>
  <c r="EE135" i="113"/>
  <c r="EF135" i="113" s="1"/>
  <c r="EG135" i="113" s="1"/>
  <c r="EH135" i="113" s="1"/>
  <c r="EI135" i="113" s="1"/>
  <c r="EJ135" i="113" s="1"/>
  <c r="EK135" i="113" s="1"/>
  <c r="EL135" i="113" s="1"/>
  <c r="EM135" i="113" s="1"/>
  <c r="EN135" i="113" s="1"/>
  <c r="EO135" i="113" s="1"/>
  <c r="EP135" i="113" s="1"/>
  <c r="EQ135" i="113" s="1"/>
  <c r="ER135" i="113" s="1"/>
  <c r="ES135" i="113" s="1"/>
  <c r="ET135" i="113" s="1"/>
  <c r="EU135" i="113" s="1"/>
  <c r="EV135" i="113" s="1"/>
  <c r="EW135" i="113" s="1"/>
  <c r="EX135" i="113" s="1"/>
  <c r="EY135" i="113" s="1"/>
  <c r="EZ135" i="113" s="1"/>
  <c r="FA135" i="113" s="1"/>
  <c r="FB135" i="113" s="1"/>
  <c r="FC135" i="113" s="1"/>
  <c r="FD135" i="113" s="1"/>
  <c r="FE135" i="113" s="1"/>
  <c r="FF135" i="113" s="1"/>
  <c r="FG135" i="113" s="1"/>
  <c r="FH135" i="113" s="1"/>
  <c r="FI135" i="113" s="1"/>
  <c r="FJ135" i="113" s="1"/>
  <c r="FK135" i="113" s="1"/>
  <c r="FL135" i="113" s="1"/>
  <c r="FM135" i="113" s="1"/>
  <c r="FN135" i="113" s="1"/>
  <c r="FO135" i="113" s="1"/>
  <c r="FP135" i="113" s="1"/>
  <c r="FQ135" i="113" s="1"/>
  <c r="FR135" i="113" s="1"/>
  <c r="FS135" i="113" s="1"/>
  <c r="FT135" i="113" s="1"/>
  <c r="FU135" i="113" s="1"/>
  <c r="FV135" i="113" s="1"/>
  <c r="FW135" i="113" s="1"/>
  <c r="FX135" i="113" s="1"/>
  <c r="FY135" i="113" s="1"/>
  <c r="FZ135" i="113" s="1"/>
  <c r="GA135" i="113" s="1"/>
  <c r="GB135" i="113" s="1"/>
  <c r="GC135" i="113" s="1"/>
  <c r="GD135" i="113" s="1"/>
  <c r="GE135" i="113" s="1"/>
  <c r="GF135" i="113" s="1"/>
  <c r="GG135" i="113" s="1"/>
  <c r="GH135" i="113" s="1"/>
  <c r="GI135" i="113" s="1"/>
  <c r="GJ135" i="113" s="1"/>
  <c r="GK135" i="113" s="1"/>
  <c r="GL135" i="113" s="1"/>
  <c r="GM135" i="113" s="1"/>
  <c r="GN135" i="113" s="1"/>
  <c r="GO135" i="113" s="1"/>
  <c r="GP135" i="113" s="1"/>
  <c r="GQ135" i="113" s="1"/>
  <c r="GR135" i="113" s="1"/>
  <c r="GS135" i="113" s="1"/>
  <c r="GT135" i="113" s="1"/>
  <c r="GU135" i="113" s="1"/>
  <c r="GV135" i="113" s="1"/>
  <c r="GW135" i="113" s="1"/>
  <c r="GX135" i="113" s="1"/>
  <c r="GY135" i="113" s="1"/>
  <c r="GZ135" i="113" s="1"/>
  <c r="HA135" i="113" s="1"/>
  <c r="HB135" i="113" s="1"/>
  <c r="HC135" i="113" s="1"/>
  <c r="HD135" i="113" s="1"/>
  <c r="HE135" i="113" s="1"/>
  <c r="HF135" i="113" s="1"/>
  <c r="HG135" i="113" s="1"/>
  <c r="HH135" i="113" s="1"/>
  <c r="HI135" i="113" s="1"/>
  <c r="HJ135" i="113" s="1"/>
  <c r="ED2" i="113"/>
  <c r="EC55" i="112" s="1"/>
  <c r="E116" i="114" l="1"/>
  <c r="DH56" i="112"/>
  <c r="EE136" i="113"/>
  <c r="EC18" i="109"/>
  <c r="EE67" i="112" l="1"/>
  <c r="B137" i="113" s="1"/>
  <c r="EE67" i="115"/>
  <c r="DH95" i="112"/>
  <c r="F116" i="114"/>
  <c r="EF136" i="113"/>
  <c r="EG136" i="113" s="1"/>
  <c r="EH136" i="113" s="1"/>
  <c r="EI136" i="113" s="1"/>
  <c r="EJ136" i="113" s="1"/>
  <c r="EK136" i="113" s="1"/>
  <c r="EL136" i="113" s="1"/>
  <c r="EM136" i="113" s="1"/>
  <c r="EN136" i="113" s="1"/>
  <c r="EO136" i="113" s="1"/>
  <c r="EP136" i="113" s="1"/>
  <c r="EQ136" i="113" s="1"/>
  <c r="ER136" i="113" s="1"/>
  <c r="ES136" i="113" s="1"/>
  <c r="ET136" i="113" s="1"/>
  <c r="EU136" i="113" s="1"/>
  <c r="EV136" i="113" s="1"/>
  <c r="EW136" i="113" s="1"/>
  <c r="EX136" i="113" s="1"/>
  <c r="EY136" i="113" s="1"/>
  <c r="EZ136" i="113" s="1"/>
  <c r="FA136" i="113" s="1"/>
  <c r="FB136" i="113" s="1"/>
  <c r="FC136" i="113" s="1"/>
  <c r="FD136" i="113" s="1"/>
  <c r="FE136" i="113" s="1"/>
  <c r="FF136" i="113" s="1"/>
  <c r="FG136" i="113" s="1"/>
  <c r="FH136" i="113" s="1"/>
  <c r="FI136" i="113" s="1"/>
  <c r="FJ136" i="113" s="1"/>
  <c r="FK136" i="113" s="1"/>
  <c r="FL136" i="113" s="1"/>
  <c r="FM136" i="113" s="1"/>
  <c r="FN136" i="113" s="1"/>
  <c r="FO136" i="113" s="1"/>
  <c r="FP136" i="113" s="1"/>
  <c r="FQ136" i="113" s="1"/>
  <c r="FR136" i="113" s="1"/>
  <c r="FS136" i="113" s="1"/>
  <c r="FT136" i="113" s="1"/>
  <c r="FU136" i="113" s="1"/>
  <c r="FV136" i="113" s="1"/>
  <c r="FW136" i="113" s="1"/>
  <c r="FX136" i="113" s="1"/>
  <c r="FY136" i="113" s="1"/>
  <c r="FZ136" i="113" s="1"/>
  <c r="GA136" i="113" s="1"/>
  <c r="GB136" i="113" s="1"/>
  <c r="GC136" i="113" s="1"/>
  <c r="GD136" i="113" s="1"/>
  <c r="GE136" i="113" s="1"/>
  <c r="GF136" i="113" s="1"/>
  <c r="GG136" i="113" s="1"/>
  <c r="GH136" i="113" s="1"/>
  <c r="GI136" i="113" s="1"/>
  <c r="GJ136" i="113" s="1"/>
  <c r="GK136" i="113" s="1"/>
  <c r="GL136" i="113" s="1"/>
  <c r="GM136" i="113" s="1"/>
  <c r="GN136" i="113" s="1"/>
  <c r="GO136" i="113" s="1"/>
  <c r="GP136" i="113" s="1"/>
  <c r="GQ136" i="113" s="1"/>
  <c r="GR136" i="113" s="1"/>
  <c r="GS136" i="113" s="1"/>
  <c r="GT136" i="113" s="1"/>
  <c r="GU136" i="113" s="1"/>
  <c r="GV136" i="113" s="1"/>
  <c r="GW136" i="113" s="1"/>
  <c r="GX136" i="113" s="1"/>
  <c r="GY136" i="113" s="1"/>
  <c r="GZ136" i="113" s="1"/>
  <c r="HA136" i="113" s="1"/>
  <c r="HB136" i="113" s="1"/>
  <c r="HC136" i="113" s="1"/>
  <c r="HD136" i="113" s="1"/>
  <c r="HE136" i="113" s="1"/>
  <c r="HF136" i="113" s="1"/>
  <c r="HG136" i="113" s="1"/>
  <c r="HH136" i="113" s="1"/>
  <c r="HI136" i="113" s="1"/>
  <c r="HJ136" i="113" s="1"/>
  <c r="EE2" i="113"/>
  <c r="ED55" i="112" s="1"/>
  <c r="C117" i="114" l="1"/>
  <c r="EF137" i="113"/>
  <c r="ED18" i="109"/>
  <c r="EF67" i="112" l="1"/>
  <c r="B138" i="113" s="1"/>
  <c r="EF67" i="115"/>
  <c r="E117" i="114"/>
  <c r="DI56" i="112"/>
  <c r="EG137" i="113"/>
  <c r="EH137" i="113" s="1"/>
  <c r="EI137" i="113" s="1"/>
  <c r="EJ137" i="113" s="1"/>
  <c r="EK137" i="113" s="1"/>
  <c r="EL137" i="113" s="1"/>
  <c r="EM137" i="113" s="1"/>
  <c r="EN137" i="113" s="1"/>
  <c r="EO137" i="113" s="1"/>
  <c r="EP137" i="113" s="1"/>
  <c r="EQ137" i="113" s="1"/>
  <c r="ER137" i="113" s="1"/>
  <c r="ES137" i="113" s="1"/>
  <c r="ET137" i="113" s="1"/>
  <c r="EU137" i="113" s="1"/>
  <c r="EV137" i="113" s="1"/>
  <c r="EW137" i="113" s="1"/>
  <c r="EX137" i="113" s="1"/>
  <c r="EY137" i="113" s="1"/>
  <c r="EZ137" i="113" s="1"/>
  <c r="FA137" i="113" s="1"/>
  <c r="FB137" i="113" s="1"/>
  <c r="FC137" i="113" s="1"/>
  <c r="FD137" i="113" s="1"/>
  <c r="FE137" i="113" s="1"/>
  <c r="FF137" i="113" s="1"/>
  <c r="FG137" i="113" s="1"/>
  <c r="FH137" i="113" s="1"/>
  <c r="FI137" i="113" s="1"/>
  <c r="FJ137" i="113" s="1"/>
  <c r="FK137" i="113" s="1"/>
  <c r="FL137" i="113" s="1"/>
  <c r="FM137" i="113" s="1"/>
  <c r="FN137" i="113" s="1"/>
  <c r="FO137" i="113" s="1"/>
  <c r="FP137" i="113" s="1"/>
  <c r="FQ137" i="113" s="1"/>
  <c r="FR137" i="113" s="1"/>
  <c r="FS137" i="113" s="1"/>
  <c r="FT137" i="113" s="1"/>
  <c r="FU137" i="113" s="1"/>
  <c r="FV137" i="113" s="1"/>
  <c r="FW137" i="113" s="1"/>
  <c r="FX137" i="113" s="1"/>
  <c r="FY137" i="113" s="1"/>
  <c r="FZ137" i="113" s="1"/>
  <c r="GA137" i="113" s="1"/>
  <c r="GB137" i="113" s="1"/>
  <c r="GC137" i="113" s="1"/>
  <c r="GD137" i="113" s="1"/>
  <c r="GE137" i="113" s="1"/>
  <c r="GF137" i="113" s="1"/>
  <c r="GG137" i="113" s="1"/>
  <c r="GH137" i="113" s="1"/>
  <c r="GI137" i="113" s="1"/>
  <c r="GJ137" i="113" s="1"/>
  <c r="GK137" i="113" s="1"/>
  <c r="GL137" i="113" s="1"/>
  <c r="GM137" i="113" s="1"/>
  <c r="GN137" i="113" s="1"/>
  <c r="GO137" i="113" s="1"/>
  <c r="GP137" i="113" s="1"/>
  <c r="GQ137" i="113" s="1"/>
  <c r="GR137" i="113" s="1"/>
  <c r="GS137" i="113" s="1"/>
  <c r="GT137" i="113" s="1"/>
  <c r="GU137" i="113" s="1"/>
  <c r="GV137" i="113" s="1"/>
  <c r="GW137" i="113" s="1"/>
  <c r="GX137" i="113" s="1"/>
  <c r="GY137" i="113" s="1"/>
  <c r="GZ137" i="113" s="1"/>
  <c r="HA137" i="113" s="1"/>
  <c r="HB137" i="113" s="1"/>
  <c r="HC137" i="113" s="1"/>
  <c r="HD137" i="113" s="1"/>
  <c r="HE137" i="113" s="1"/>
  <c r="HF137" i="113" s="1"/>
  <c r="HG137" i="113" s="1"/>
  <c r="HH137" i="113" s="1"/>
  <c r="HI137" i="113" s="1"/>
  <c r="HJ137" i="113" s="1"/>
  <c r="EF2" i="113"/>
  <c r="EE55" i="112" s="1"/>
  <c r="DI95" i="112" l="1"/>
  <c r="F117" i="114"/>
  <c r="EG138" i="113"/>
  <c r="EE18" i="109"/>
  <c r="EG67" i="112" l="1"/>
  <c r="B139" i="113" s="1"/>
  <c r="EG67" i="115"/>
  <c r="C118" i="114"/>
  <c r="EH138" i="113"/>
  <c r="EI138" i="113" s="1"/>
  <c r="EJ138" i="113" s="1"/>
  <c r="EK138" i="113" s="1"/>
  <c r="EL138" i="113" s="1"/>
  <c r="EM138" i="113" s="1"/>
  <c r="EN138" i="113" s="1"/>
  <c r="EO138" i="113" s="1"/>
  <c r="EP138" i="113" s="1"/>
  <c r="EQ138" i="113" s="1"/>
  <c r="ER138" i="113" s="1"/>
  <c r="ES138" i="113" s="1"/>
  <c r="ET138" i="113" s="1"/>
  <c r="EU138" i="113" s="1"/>
  <c r="EV138" i="113" s="1"/>
  <c r="EW138" i="113" s="1"/>
  <c r="EX138" i="113" s="1"/>
  <c r="EY138" i="113" s="1"/>
  <c r="EZ138" i="113" s="1"/>
  <c r="FA138" i="113" s="1"/>
  <c r="FB138" i="113" s="1"/>
  <c r="FC138" i="113" s="1"/>
  <c r="FD138" i="113" s="1"/>
  <c r="FE138" i="113" s="1"/>
  <c r="FF138" i="113" s="1"/>
  <c r="FG138" i="113" s="1"/>
  <c r="FH138" i="113" s="1"/>
  <c r="FI138" i="113" s="1"/>
  <c r="FJ138" i="113" s="1"/>
  <c r="FK138" i="113" s="1"/>
  <c r="FL138" i="113" s="1"/>
  <c r="FM138" i="113" s="1"/>
  <c r="FN138" i="113" s="1"/>
  <c r="FO138" i="113" s="1"/>
  <c r="FP138" i="113" s="1"/>
  <c r="FQ138" i="113" s="1"/>
  <c r="FR138" i="113" s="1"/>
  <c r="FS138" i="113" s="1"/>
  <c r="FT138" i="113" s="1"/>
  <c r="FU138" i="113" s="1"/>
  <c r="FV138" i="113" s="1"/>
  <c r="FW138" i="113" s="1"/>
  <c r="FX138" i="113" s="1"/>
  <c r="FY138" i="113" s="1"/>
  <c r="FZ138" i="113" s="1"/>
  <c r="GA138" i="113" s="1"/>
  <c r="GB138" i="113" s="1"/>
  <c r="GC138" i="113" s="1"/>
  <c r="GD138" i="113" s="1"/>
  <c r="GE138" i="113" s="1"/>
  <c r="GF138" i="113" s="1"/>
  <c r="GG138" i="113" s="1"/>
  <c r="GH138" i="113" s="1"/>
  <c r="GI138" i="113" s="1"/>
  <c r="GJ138" i="113" s="1"/>
  <c r="GK138" i="113" s="1"/>
  <c r="GL138" i="113" s="1"/>
  <c r="GM138" i="113" s="1"/>
  <c r="GN138" i="113" s="1"/>
  <c r="GO138" i="113" s="1"/>
  <c r="GP138" i="113" s="1"/>
  <c r="GQ138" i="113" s="1"/>
  <c r="GR138" i="113" s="1"/>
  <c r="GS138" i="113" s="1"/>
  <c r="GT138" i="113" s="1"/>
  <c r="GU138" i="113" s="1"/>
  <c r="GV138" i="113" s="1"/>
  <c r="GW138" i="113" s="1"/>
  <c r="GX138" i="113" s="1"/>
  <c r="GY138" i="113" s="1"/>
  <c r="GZ138" i="113" s="1"/>
  <c r="HA138" i="113" s="1"/>
  <c r="HB138" i="113" s="1"/>
  <c r="HC138" i="113" s="1"/>
  <c r="HD138" i="113" s="1"/>
  <c r="HE138" i="113" s="1"/>
  <c r="HF138" i="113" s="1"/>
  <c r="HG138" i="113" s="1"/>
  <c r="HH138" i="113" s="1"/>
  <c r="HI138" i="113" s="1"/>
  <c r="HJ138" i="113" s="1"/>
  <c r="EG2" i="113"/>
  <c r="EF55" i="112" s="1"/>
  <c r="E118" i="114" l="1"/>
  <c r="DJ56" i="112"/>
  <c r="EH139" i="113"/>
  <c r="EF18" i="109"/>
  <c r="EH67" i="112" l="1"/>
  <c r="B140" i="113" s="1"/>
  <c r="EH67" i="115"/>
  <c r="DJ95" i="112"/>
  <c r="F118" i="114"/>
  <c r="EI139" i="113"/>
  <c r="EJ139" i="113" s="1"/>
  <c r="EK139" i="113" s="1"/>
  <c r="EL139" i="113" s="1"/>
  <c r="EM139" i="113" s="1"/>
  <c r="EN139" i="113" s="1"/>
  <c r="EO139" i="113" s="1"/>
  <c r="EP139" i="113" s="1"/>
  <c r="EQ139" i="113" s="1"/>
  <c r="ER139" i="113" s="1"/>
  <c r="ES139" i="113" s="1"/>
  <c r="ET139" i="113" s="1"/>
  <c r="EU139" i="113" s="1"/>
  <c r="EV139" i="113" s="1"/>
  <c r="EW139" i="113" s="1"/>
  <c r="EX139" i="113" s="1"/>
  <c r="EY139" i="113" s="1"/>
  <c r="EZ139" i="113" s="1"/>
  <c r="FA139" i="113" s="1"/>
  <c r="FB139" i="113" s="1"/>
  <c r="FC139" i="113" s="1"/>
  <c r="FD139" i="113" s="1"/>
  <c r="FE139" i="113" s="1"/>
  <c r="FF139" i="113" s="1"/>
  <c r="FG139" i="113" s="1"/>
  <c r="FH139" i="113" s="1"/>
  <c r="FI139" i="113" s="1"/>
  <c r="FJ139" i="113" s="1"/>
  <c r="FK139" i="113" s="1"/>
  <c r="FL139" i="113" s="1"/>
  <c r="FM139" i="113" s="1"/>
  <c r="FN139" i="113" s="1"/>
  <c r="FO139" i="113" s="1"/>
  <c r="FP139" i="113" s="1"/>
  <c r="FQ139" i="113" s="1"/>
  <c r="FR139" i="113" s="1"/>
  <c r="FS139" i="113" s="1"/>
  <c r="FT139" i="113" s="1"/>
  <c r="FU139" i="113" s="1"/>
  <c r="FV139" i="113" s="1"/>
  <c r="FW139" i="113" s="1"/>
  <c r="FX139" i="113" s="1"/>
  <c r="FY139" i="113" s="1"/>
  <c r="FZ139" i="113" s="1"/>
  <c r="GA139" i="113" s="1"/>
  <c r="GB139" i="113" s="1"/>
  <c r="GC139" i="113" s="1"/>
  <c r="GD139" i="113" s="1"/>
  <c r="GE139" i="113" s="1"/>
  <c r="GF139" i="113" s="1"/>
  <c r="GG139" i="113" s="1"/>
  <c r="GH139" i="113" s="1"/>
  <c r="GI139" i="113" s="1"/>
  <c r="GJ139" i="113" s="1"/>
  <c r="GK139" i="113" s="1"/>
  <c r="GL139" i="113" s="1"/>
  <c r="GM139" i="113" s="1"/>
  <c r="GN139" i="113" s="1"/>
  <c r="GO139" i="113" s="1"/>
  <c r="GP139" i="113" s="1"/>
  <c r="GQ139" i="113" s="1"/>
  <c r="GR139" i="113" s="1"/>
  <c r="GS139" i="113" s="1"/>
  <c r="GT139" i="113" s="1"/>
  <c r="GU139" i="113" s="1"/>
  <c r="GV139" i="113" s="1"/>
  <c r="GW139" i="113" s="1"/>
  <c r="GX139" i="113" s="1"/>
  <c r="GY139" i="113" s="1"/>
  <c r="GZ139" i="113" s="1"/>
  <c r="HA139" i="113" s="1"/>
  <c r="HB139" i="113" s="1"/>
  <c r="HC139" i="113" s="1"/>
  <c r="HD139" i="113" s="1"/>
  <c r="HE139" i="113" s="1"/>
  <c r="HF139" i="113" s="1"/>
  <c r="HG139" i="113" s="1"/>
  <c r="HH139" i="113" s="1"/>
  <c r="HI139" i="113" s="1"/>
  <c r="HJ139" i="113" s="1"/>
  <c r="EH2" i="113"/>
  <c r="EG55" i="112" s="1"/>
  <c r="C119" i="114" l="1"/>
  <c r="EI140" i="113"/>
  <c r="EG18" i="109"/>
  <c r="EI67" i="112" l="1"/>
  <c r="B141" i="113" s="1"/>
  <c r="EI67" i="115"/>
  <c r="E119" i="114"/>
  <c r="DK56" i="112"/>
  <c r="EJ140" i="113"/>
  <c r="EK140" i="113" s="1"/>
  <c r="EL140" i="113" s="1"/>
  <c r="EM140" i="113" s="1"/>
  <c r="EN140" i="113" s="1"/>
  <c r="EO140" i="113" s="1"/>
  <c r="EP140" i="113" s="1"/>
  <c r="EQ140" i="113" s="1"/>
  <c r="ER140" i="113" s="1"/>
  <c r="ES140" i="113" s="1"/>
  <c r="ET140" i="113" s="1"/>
  <c r="EU140" i="113" s="1"/>
  <c r="EV140" i="113" s="1"/>
  <c r="EW140" i="113" s="1"/>
  <c r="EX140" i="113" s="1"/>
  <c r="EY140" i="113" s="1"/>
  <c r="EZ140" i="113" s="1"/>
  <c r="FA140" i="113" s="1"/>
  <c r="FB140" i="113" s="1"/>
  <c r="FC140" i="113" s="1"/>
  <c r="FD140" i="113" s="1"/>
  <c r="FE140" i="113" s="1"/>
  <c r="FF140" i="113" s="1"/>
  <c r="FG140" i="113" s="1"/>
  <c r="FH140" i="113" s="1"/>
  <c r="FI140" i="113" s="1"/>
  <c r="FJ140" i="113" s="1"/>
  <c r="FK140" i="113" s="1"/>
  <c r="FL140" i="113" s="1"/>
  <c r="FM140" i="113" s="1"/>
  <c r="FN140" i="113" s="1"/>
  <c r="FO140" i="113" s="1"/>
  <c r="FP140" i="113" s="1"/>
  <c r="FQ140" i="113" s="1"/>
  <c r="FR140" i="113" s="1"/>
  <c r="FS140" i="113" s="1"/>
  <c r="FT140" i="113" s="1"/>
  <c r="FU140" i="113" s="1"/>
  <c r="FV140" i="113" s="1"/>
  <c r="FW140" i="113" s="1"/>
  <c r="FX140" i="113" s="1"/>
  <c r="FY140" i="113" s="1"/>
  <c r="FZ140" i="113" s="1"/>
  <c r="GA140" i="113" s="1"/>
  <c r="GB140" i="113" s="1"/>
  <c r="GC140" i="113" s="1"/>
  <c r="GD140" i="113" s="1"/>
  <c r="GE140" i="113" s="1"/>
  <c r="GF140" i="113" s="1"/>
  <c r="GG140" i="113" s="1"/>
  <c r="GH140" i="113" s="1"/>
  <c r="GI140" i="113" s="1"/>
  <c r="GJ140" i="113" s="1"/>
  <c r="GK140" i="113" s="1"/>
  <c r="GL140" i="113" s="1"/>
  <c r="GM140" i="113" s="1"/>
  <c r="GN140" i="113" s="1"/>
  <c r="GO140" i="113" s="1"/>
  <c r="GP140" i="113" s="1"/>
  <c r="GQ140" i="113" s="1"/>
  <c r="GR140" i="113" s="1"/>
  <c r="GS140" i="113" s="1"/>
  <c r="GT140" i="113" s="1"/>
  <c r="GU140" i="113" s="1"/>
  <c r="GV140" i="113" s="1"/>
  <c r="GW140" i="113" s="1"/>
  <c r="GX140" i="113" s="1"/>
  <c r="GY140" i="113" s="1"/>
  <c r="GZ140" i="113" s="1"/>
  <c r="HA140" i="113" s="1"/>
  <c r="HB140" i="113" s="1"/>
  <c r="HC140" i="113" s="1"/>
  <c r="HD140" i="113" s="1"/>
  <c r="HE140" i="113" s="1"/>
  <c r="HF140" i="113" s="1"/>
  <c r="HG140" i="113" s="1"/>
  <c r="HH140" i="113" s="1"/>
  <c r="HI140" i="113" s="1"/>
  <c r="HJ140" i="113" s="1"/>
  <c r="EI2" i="113"/>
  <c r="EH55" i="112" s="1"/>
  <c r="DK95" i="112" l="1"/>
  <c r="F119" i="114"/>
  <c r="EJ141" i="113"/>
  <c r="EH18" i="109"/>
  <c r="EJ67" i="112" l="1"/>
  <c r="B142" i="113" s="1"/>
  <c r="EJ67" i="115"/>
  <c r="C120" i="114"/>
  <c r="EK141" i="113"/>
  <c r="EL141" i="113" s="1"/>
  <c r="EM141" i="113" s="1"/>
  <c r="EN141" i="113" s="1"/>
  <c r="EO141" i="113" s="1"/>
  <c r="EP141" i="113" s="1"/>
  <c r="EQ141" i="113" s="1"/>
  <c r="ER141" i="113" s="1"/>
  <c r="ES141" i="113" s="1"/>
  <c r="ET141" i="113" s="1"/>
  <c r="EU141" i="113" s="1"/>
  <c r="EV141" i="113" s="1"/>
  <c r="EW141" i="113" s="1"/>
  <c r="EX141" i="113" s="1"/>
  <c r="EY141" i="113" s="1"/>
  <c r="EZ141" i="113" s="1"/>
  <c r="FA141" i="113" s="1"/>
  <c r="FB141" i="113" s="1"/>
  <c r="FC141" i="113" s="1"/>
  <c r="FD141" i="113" s="1"/>
  <c r="FE141" i="113" s="1"/>
  <c r="FF141" i="113" s="1"/>
  <c r="FG141" i="113" s="1"/>
  <c r="FH141" i="113" s="1"/>
  <c r="FI141" i="113" s="1"/>
  <c r="FJ141" i="113" s="1"/>
  <c r="FK141" i="113" s="1"/>
  <c r="FL141" i="113" s="1"/>
  <c r="FM141" i="113" s="1"/>
  <c r="FN141" i="113" s="1"/>
  <c r="FO141" i="113" s="1"/>
  <c r="FP141" i="113" s="1"/>
  <c r="FQ141" i="113" s="1"/>
  <c r="FR141" i="113" s="1"/>
  <c r="FS141" i="113" s="1"/>
  <c r="FT141" i="113" s="1"/>
  <c r="FU141" i="113" s="1"/>
  <c r="FV141" i="113" s="1"/>
  <c r="FW141" i="113" s="1"/>
  <c r="FX141" i="113" s="1"/>
  <c r="FY141" i="113" s="1"/>
  <c r="FZ141" i="113" s="1"/>
  <c r="GA141" i="113" s="1"/>
  <c r="GB141" i="113" s="1"/>
  <c r="GC141" i="113" s="1"/>
  <c r="GD141" i="113" s="1"/>
  <c r="GE141" i="113" s="1"/>
  <c r="GF141" i="113" s="1"/>
  <c r="GG141" i="113" s="1"/>
  <c r="GH141" i="113" s="1"/>
  <c r="GI141" i="113" s="1"/>
  <c r="GJ141" i="113" s="1"/>
  <c r="GK141" i="113" s="1"/>
  <c r="GL141" i="113" s="1"/>
  <c r="GM141" i="113" s="1"/>
  <c r="GN141" i="113" s="1"/>
  <c r="GO141" i="113" s="1"/>
  <c r="GP141" i="113" s="1"/>
  <c r="GQ141" i="113" s="1"/>
  <c r="GR141" i="113" s="1"/>
  <c r="GS141" i="113" s="1"/>
  <c r="GT141" i="113" s="1"/>
  <c r="GU141" i="113" s="1"/>
  <c r="GV141" i="113" s="1"/>
  <c r="GW141" i="113" s="1"/>
  <c r="GX141" i="113" s="1"/>
  <c r="GY141" i="113" s="1"/>
  <c r="GZ141" i="113" s="1"/>
  <c r="HA141" i="113" s="1"/>
  <c r="HB141" i="113" s="1"/>
  <c r="HC141" i="113" s="1"/>
  <c r="HD141" i="113" s="1"/>
  <c r="HE141" i="113" s="1"/>
  <c r="HF141" i="113" s="1"/>
  <c r="HG141" i="113" s="1"/>
  <c r="HH141" i="113" s="1"/>
  <c r="HI141" i="113" s="1"/>
  <c r="HJ141" i="113" s="1"/>
  <c r="EJ2" i="113"/>
  <c r="EI55" i="112" s="1"/>
  <c r="E120" i="114" l="1"/>
  <c r="DL56" i="112"/>
  <c r="EK142" i="113"/>
  <c r="EI18" i="109"/>
  <c r="EK67" i="112" l="1"/>
  <c r="B143" i="113" s="1"/>
  <c r="EK67" i="115"/>
  <c r="DL95" i="112"/>
  <c r="F120" i="114"/>
  <c r="EL142" i="113"/>
  <c r="EM142" i="113" s="1"/>
  <c r="EN142" i="113" s="1"/>
  <c r="EO142" i="113" s="1"/>
  <c r="EP142" i="113" s="1"/>
  <c r="EQ142" i="113" s="1"/>
  <c r="ER142" i="113" s="1"/>
  <c r="ES142" i="113" s="1"/>
  <c r="ET142" i="113" s="1"/>
  <c r="EU142" i="113" s="1"/>
  <c r="EV142" i="113" s="1"/>
  <c r="EW142" i="113" s="1"/>
  <c r="EX142" i="113" s="1"/>
  <c r="EY142" i="113" s="1"/>
  <c r="EZ142" i="113" s="1"/>
  <c r="FA142" i="113" s="1"/>
  <c r="FB142" i="113" s="1"/>
  <c r="FC142" i="113" s="1"/>
  <c r="FD142" i="113" s="1"/>
  <c r="FE142" i="113" s="1"/>
  <c r="FF142" i="113" s="1"/>
  <c r="FG142" i="113" s="1"/>
  <c r="FH142" i="113" s="1"/>
  <c r="FI142" i="113" s="1"/>
  <c r="FJ142" i="113" s="1"/>
  <c r="FK142" i="113" s="1"/>
  <c r="FL142" i="113" s="1"/>
  <c r="FM142" i="113" s="1"/>
  <c r="FN142" i="113" s="1"/>
  <c r="FO142" i="113" s="1"/>
  <c r="FP142" i="113" s="1"/>
  <c r="FQ142" i="113" s="1"/>
  <c r="FR142" i="113" s="1"/>
  <c r="FS142" i="113" s="1"/>
  <c r="FT142" i="113" s="1"/>
  <c r="FU142" i="113" s="1"/>
  <c r="FV142" i="113" s="1"/>
  <c r="FW142" i="113" s="1"/>
  <c r="FX142" i="113" s="1"/>
  <c r="FY142" i="113" s="1"/>
  <c r="FZ142" i="113" s="1"/>
  <c r="GA142" i="113" s="1"/>
  <c r="GB142" i="113" s="1"/>
  <c r="GC142" i="113" s="1"/>
  <c r="GD142" i="113" s="1"/>
  <c r="GE142" i="113" s="1"/>
  <c r="GF142" i="113" s="1"/>
  <c r="GG142" i="113" s="1"/>
  <c r="GH142" i="113" s="1"/>
  <c r="GI142" i="113" s="1"/>
  <c r="GJ142" i="113" s="1"/>
  <c r="GK142" i="113" s="1"/>
  <c r="GL142" i="113" s="1"/>
  <c r="GM142" i="113" s="1"/>
  <c r="GN142" i="113" s="1"/>
  <c r="GO142" i="113" s="1"/>
  <c r="GP142" i="113" s="1"/>
  <c r="GQ142" i="113" s="1"/>
  <c r="GR142" i="113" s="1"/>
  <c r="GS142" i="113" s="1"/>
  <c r="GT142" i="113" s="1"/>
  <c r="GU142" i="113" s="1"/>
  <c r="GV142" i="113" s="1"/>
  <c r="GW142" i="113" s="1"/>
  <c r="GX142" i="113" s="1"/>
  <c r="GY142" i="113" s="1"/>
  <c r="GZ142" i="113" s="1"/>
  <c r="HA142" i="113" s="1"/>
  <c r="HB142" i="113" s="1"/>
  <c r="HC142" i="113" s="1"/>
  <c r="HD142" i="113" s="1"/>
  <c r="HE142" i="113" s="1"/>
  <c r="HF142" i="113" s="1"/>
  <c r="HG142" i="113" s="1"/>
  <c r="HH142" i="113" s="1"/>
  <c r="HI142" i="113" s="1"/>
  <c r="HJ142" i="113" s="1"/>
  <c r="EK2" i="113"/>
  <c r="EJ55" i="112" s="1"/>
  <c r="C121" i="114" l="1"/>
  <c r="EL143" i="113"/>
  <c r="EJ18" i="109"/>
  <c r="EL67" i="112" l="1"/>
  <c r="B144" i="113" s="1"/>
  <c r="EL67" i="115"/>
  <c r="E121" i="114"/>
  <c r="DM56" i="112"/>
  <c r="EM143" i="113"/>
  <c r="EN143" i="113" s="1"/>
  <c r="EO143" i="113" s="1"/>
  <c r="EP143" i="113" s="1"/>
  <c r="EQ143" i="113" s="1"/>
  <c r="ER143" i="113" s="1"/>
  <c r="ES143" i="113" s="1"/>
  <c r="ET143" i="113" s="1"/>
  <c r="EU143" i="113" s="1"/>
  <c r="EV143" i="113" s="1"/>
  <c r="EW143" i="113" s="1"/>
  <c r="EX143" i="113" s="1"/>
  <c r="EY143" i="113" s="1"/>
  <c r="EZ143" i="113" s="1"/>
  <c r="FA143" i="113" s="1"/>
  <c r="FB143" i="113" s="1"/>
  <c r="FC143" i="113" s="1"/>
  <c r="FD143" i="113" s="1"/>
  <c r="FE143" i="113" s="1"/>
  <c r="FF143" i="113" s="1"/>
  <c r="FG143" i="113" s="1"/>
  <c r="FH143" i="113" s="1"/>
  <c r="FI143" i="113" s="1"/>
  <c r="FJ143" i="113" s="1"/>
  <c r="FK143" i="113" s="1"/>
  <c r="FL143" i="113" s="1"/>
  <c r="FM143" i="113" s="1"/>
  <c r="FN143" i="113" s="1"/>
  <c r="FO143" i="113" s="1"/>
  <c r="FP143" i="113" s="1"/>
  <c r="FQ143" i="113" s="1"/>
  <c r="FR143" i="113" s="1"/>
  <c r="FS143" i="113" s="1"/>
  <c r="FT143" i="113" s="1"/>
  <c r="FU143" i="113" s="1"/>
  <c r="FV143" i="113" s="1"/>
  <c r="FW143" i="113" s="1"/>
  <c r="FX143" i="113" s="1"/>
  <c r="FY143" i="113" s="1"/>
  <c r="FZ143" i="113" s="1"/>
  <c r="GA143" i="113" s="1"/>
  <c r="GB143" i="113" s="1"/>
  <c r="GC143" i="113" s="1"/>
  <c r="GD143" i="113" s="1"/>
  <c r="GE143" i="113" s="1"/>
  <c r="GF143" i="113" s="1"/>
  <c r="GG143" i="113" s="1"/>
  <c r="GH143" i="113" s="1"/>
  <c r="GI143" i="113" s="1"/>
  <c r="GJ143" i="113" s="1"/>
  <c r="GK143" i="113" s="1"/>
  <c r="GL143" i="113" s="1"/>
  <c r="GM143" i="113" s="1"/>
  <c r="GN143" i="113" s="1"/>
  <c r="GO143" i="113" s="1"/>
  <c r="GP143" i="113" s="1"/>
  <c r="GQ143" i="113" s="1"/>
  <c r="GR143" i="113" s="1"/>
  <c r="GS143" i="113" s="1"/>
  <c r="GT143" i="113" s="1"/>
  <c r="GU143" i="113" s="1"/>
  <c r="GV143" i="113" s="1"/>
  <c r="GW143" i="113" s="1"/>
  <c r="GX143" i="113" s="1"/>
  <c r="GY143" i="113" s="1"/>
  <c r="GZ143" i="113" s="1"/>
  <c r="HA143" i="113" s="1"/>
  <c r="HB143" i="113" s="1"/>
  <c r="HC143" i="113" s="1"/>
  <c r="HD143" i="113" s="1"/>
  <c r="HE143" i="113" s="1"/>
  <c r="HF143" i="113" s="1"/>
  <c r="HG143" i="113" s="1"/>
  <c r="HH143" i="113" s="1"/>
  <c r="HI143" i="113" s="1"/>
  <c r="HJ143" i="113" s="1"/>
  <c r="EL2" i="113"/>
  <c r="EK55" i="112" s="1"/>
  <c r="DM95" i="112" l="1"/>
  <c r="F121" i="114"/>
  <c r="EM144" i="113"/>
  <c r="EK18" i="109"/>
  <c r="EM67" i="112" l="1"/>
  <c r="B145" i="113" s="1"/>
  <c r="EM67" i="115"/>
  <c r="C122" i="114"/>
  <c r="EN144" i="113"/>
  <c r="EO144" i="113" s="1"/>
  <c r="EP144" i="113" s="1"/>
  <c r="EQ144" i="113" s="1"/>
  <c r="ER144" i="113" s="1"/>
  <c r="ES144" i="113" s="1"/>
  <c r="ET144" i="113" s="1"/>
  <c r="EU144" i="113" s="1"/>
  <c r="EV144" i="113" s="1"/>
  <c r="EW144" i="113" s="1"/>
  <c r="EX144" i="113" s="1"/>
  <c r="EY144" i="113" s="1"/>
  <c r="EZ144" i="113" s="1"/>
  <c r="FA144" i="113" s="1"/>
  <c r="FB144" i="113" s="1"/>
  <c r="FC144" i="113" s="1"/>
  <c r="FD144" i="113" s="1"/>
  <c r="FE144" i="113" s="1"/>
  <c r="FF144" i="113" s="1"/>
  <c r="FG144" i="113" s="1"/>
  <c r="FH144" i="113" s="1"/>
  <c r="FI144" i="113" s="1"/>
  <c r="FJ144" i="113" s="1"/>
  <c r="FK144" i="113" s="1"/>
  <c r="FL144" i="113" s="1"/>
  <c r="FM144" i="113" s="1"/>
  <c r="FN144" i="113" s="1"/>
  <c r="FO144" i="113" s="1"/>
  <c r="FP144" i="113" s="1"/>
  <c r="FQ144" i="113" s="1"/>
  <c r="FR144" i="113" s="1"/>
  <c r="FS144" i="113" s="1"/>
  <c r="FT144" i="113" s="1"/>
  <c r="FU144" i="113" s="1"/>
  <c r="FV144" i="113" s="1"/>
  <c r="FW144" i="113" s="1"/>
  <c r="FX144" i="113" s="1"/>
  <c r="FY144" i="113" s="1"/>
  <c r="FZ144" i="113" s="1"/>
  <c r="GA144" i="113" s="1"/>
  <c r="GB144" i="113" s="1"/>
  <c r="GC144" i="113" s="1"/>
  <c r="GD144" i="113" s="1"/>
  <c r="GE144" i="113" s="1"/>
  <c r="GF144" i="113" s="1"/>
  <c r="GG144" i="113" s="1"/>
  <c r="GH144" i="113" s="1"/>
  <c r="GI144" i="113" s="1"/>
  <c r="GJ144" i="113" s="1"/>
  <c r="GK144" i="113" s="1"/>
  <c r="GL144" i="113" s="1"/>
  <c r="GM144" i="113" s="1"/>
  <c r="GN144" i="113" s="1"/>
  <c r="GO144" i="113" s="1"/>
  <c r="GP144" i="113" s="1"/>
  <c r="GQ144" i="113" s="1"/>
  <c r="GR144" i="113" s="1"/>
  <c r="GS144" i="113" s="1"/>
  <c r="GT144" i="113" s="1"/>
  <c r="GU144" i="113" s="1"/>
  <c r="GV144" i="113" s="1"/>
  <c r="GW144" i="113" s="1"/>
  <c r="GX144" i="113" s="1"/>
  <c r="GY144" i="113" s="1"/>
  <c r="GZ144" i="113" s="1"/>
  <c r="HA144" i="113" s="1"/>
  <c r="HB144" i="113" s="1"/>
  <c r="HC144" i="113" s="1"/>
  <c r="HD144" i="113" s="1"/>
  <c r="HE144" i="113" s="1"/>
  <c r="HF144" i="113" s="1"/>
  <c r="HG144" i="113" s="1"/>
  <c r="HH144" i="113" s="1"/>
  <c r="HI144" i="113" s="1"/>
  <c r="HJ144" i="113" s="1"/>
  <c r="EM2" i="113"/>
  <c r="EL55" i="112" s="1"/>
  <c r="E122" i="114" l="1"/>
  <c r="DN56" i="112"/>
  <c r="EN145" i="113"/>
  <c r="EL18" i="109"/>
  <c r="EN67" i="112" l="1"/>
  <c r="B146" i="113" s="1"/>
  <c r="EN67" i="115"/>
  <c r="DN95" i="112"/>
  <c r="F122" i="114"/>
  <c r="EO145" i="113"/>
  <c r="EP145" i="113" s="1"/>
  <c r="EQ145" i="113" s="1"/>
  <c r="ER145" i="113" s="1"/>
  <c r="ES145" i="113" s="1"/>
  <c r="ET145" i="113" s="1"/>
  <c r="EU145" i="113" s="1"/>
  <c r="EV145" i="113" s="1"/>
  <c r="EW145" i="113" s="1"/>
  <c r="EX145" i="113" s="1"/>
  <c r="EY145" i="113" s="1"/>
  <c r="EZ145" i="113" s="1"/>
  <c r="FA145" i="113" s="1"/>
  <c r="FB145" i="113" s="1"/>
  <c r="FC145" i="113" s="1"/>
  <c r="FD145" i="113" s="1"/>
  <c r="FE145" i="113" s="1"/>
  <c r="FF145" i="113" s="1"/>
  <c r="FG145" i="113" s="1"/>
  <c r="FH145" i="113" s="1"/>
  <c r="FI145" i="113" s="1"/>
  <c r="FJ145" i="113" s="1"/>
  <c r="FK145" i="113" s="1"/>
  <c r="FL145" i="113" s="1"/>
  <c r="FM145" i="113" s="1"/>
  <c r="FN145" i="113" s="1"/>
  <c r="FO145" i="113" s="1"/>
  <c r="FP145" i="113" s="1"/>
  <c r="FQ145" i="113" s="1"/>
  <c r="FR145" i="113" s="1"/>
  <c r="FS145" i="113" s="1"/>
  <c r="FT145" i="113" s="1"/>
  <c r="FU145" i="113" s="1"/>
  <c r="FV145" i="113" s="1"/>
  <c r="FW145" i="113" s="1"/>
  <c r="FX145" i="113" s="1"/>
  <c r="FY145" i="113" s="1"/>
  <c r="FZ145" i="113" s="1"/>
  <c r="GA145" i="113" s="1"/>
  <c r="GB145" i="113" s="1"/>
  <c r="GC145" i="113" s="1"/>
  <c r="GD145" i="113" s="1"/>
  <c r="GE145" i="113" s="1"/>
  <c r="GF145" i="113" s="1"/>
  <c r="GG145" i="113" s="1"/>
  <c r="GH145" i="113" s="1"/>
  <c r="GI145" i="113" s="1"/>
  <c r="GJ145" i="113" s="1"/>
  <c r="GK145" i="113" s="1"/>
  <c r="GL145" i="113" s="1"/>
  <c r="GM145" i="113" s="1"/>
  <c r="GN145" i="113" s="1"/>
  <c r="GO145" i="113" s="1"/>
  <c r="GP145" i="113" s="1"/>
  <c r="GQ145" i="113" s="1"/>
  <c r="GR145" i="113" s="1"/>
  <c r="GS145" i="113" s="1"/>
  <c r="GT145" i="113" s="1"/>
  <c r="GU145" i="113" s="1"/>
  <c r="GV145" i="113" s="1"/>
  <c r="GW145" i="113" s="1"/>
  <c r="GX145" i="113" s="1"/>
  <c r="GY145" i="113" s="1"/>
  <c r="GZ145" i="113" s="1"/>
  <c r="HA145" i="113" s="1"/>
  <c r="HB145" i="113" s="1"/>
  <c r="HC145" i="113" s="1"/>
  <c r="HD145" i="113" s="1"/>
  <c r="HE145" i="113" s="1"/>
  <c r="HF145" i="113" s="1"/>
  <c r="HG145" i="113" s="1"/>
  <c r="HH145" i="113" s="1"/>
  <c r="HI145" i="113" s="1"/>
  <c r="HJ145" i="113" s="1"/>
  <c r="EN2" i="113"/>
  <c r="EM55" i="112" s="1"/>
  <c r="C123" i="114" l="1"/>
  <c r="EO146" i="113"/>
  <c r="EM18" i="109"/>
  <c r="EO67" i="112" l="1"/>
  <c r="B147" i="113" s="1"/>
  <c r="EO67" i="115"/>
  <c r="E123" i="114"/>
  <c r="DO56" i="112"/>
  <c r="EP146" i="113"/>
  <c r="EQ146" i="113" s="1"/>
  <c r="ER146" i="113" s="1"/>
  <c r="ES146" i="113" s="1"/>
  <c r="ET146" i="113" s="1"/>
  <c r="EU146" i="113" s="1"/>
  <c r="EV146" i="113" s="1"/>
  <c r="EW146" i="113" s="1"/>
  <c r="EX146" i="113" s="1"/>
  <c r="EY146" i="113" s="1"/>
  <c r="EZ146" i="113" s="1"/>
  <c r="FA146" i="113" s="1"/>
  <c r="FB146" i="113" s="1"/>
  <c r="FC146" i="113" s="1"/>
  <c r="FD146" i="113" s="1"/>
  <c r="FE146" i="113" s="1"/>
  <c r="FF146" i="113" s="1"/>
  <c r="FG146" i="113" s="1"/>
  <c r="FH146" i="113" s="1"/>
  <c r="FI146" i="113" s="1"/>
  <c r="FJ146" i="113" s="1"/>
  <c r="FK146" i="113" s="1"/>
  <c r="FL146" i="113" s="1"/>
  <c r="FM146" i="113" s="1"/>
  <c r="FN146" i="113" s="1"/>
  <c r="FO146" i="113" s="1"/>
  <c r="FP146" i="113" s="1"/>
  <c r="FQ146" i="113" s="1"/>
  <c r="FR146" i="113" s="1"/>
  <c r="FS146" i="113" s="1"/>
  <c r="FT146" i="113" s="1"/>
  <c r="FU146" i="113" s="1"/>
  <c r="FV146" i="113" s="1"/>
  <c r="FW146" i="113" s="1"/>
  <c r="FX146" i="113" s="1"/>
  <c r="FY146" i="113" s="1"/>
  <c r="FZ146" i="113" s="1"/>
  <c r="GA146" i="113" s="1"/>
  <c r="GB146" i="113" s="1"/>
  <c r="GC146" i="113" s="1"/>
  <c r="GD146" i="113" s="1"/>
  <c r="GE146" i="113" s="1"/>
  <c r="GF146" i="113" s="1"/>
  <c r="GG146" i="113" s="1"/>
  <c r="GH146" i="113" s="1"/>
  <c r="GI146" i="113" s="1"/>
  <c r="GJ146" i="113" s="1"/>
  <c r="GK146" i="113" s="1"/>
  <c r="GL146" i="113" s="1"/>
  <c r="GM146" i="113" s="1"/>
  <c r="GN146" i="113" s="1"/>
  <c r="GO146" i="113" s="1"/>
  <c r="GP146" i="113" s="1"/>
  <c r="GQ146" i="113" s="1"/>
  <c r="GR146" i="113" s="1"/>
  <c r="GS146" i="113" s="1"/>
  <c r="GT146" i="113" s="1"/>
  <c r="GU146" i="113" s="1"/>
  <c r="GV146" i="113" s="1"/>
  <c r="GW146" i="113" s="1"/>
  <c r="GX146" i="113" s="1"/>
  <c r="GY146" i="113" s="1"/>
  <c r="GZ146" i="113" s="1"/>
  <c r="HA146" i="113" s="1"/>
  <c r="HB146" i="113" s="1"/>
  <c r="HC146" i="113" s="1"/>
  <c r="HD146" i="113" s="1"/>
  <c r="HE146" i="113" s="1"/>
  <c r="HF146" i="113" s="1"/>
  <c r="HG146" i="113" s="1"/>
  <c r="HH146" i="113" s="1"/>
  <c r="HI146" i="113" s="1"/>
  <c r="HJ146" i="113" s="1"/>
  <c r="EO2" i="113"/>
  <c r="EN55" i="112" s="1"/>
  <c r="DO95" i="112" l="1"/>
  <c r="F123" i="114"/>
  <c r="EP147" i="113"/>
  <c r="EN18" i="109"/>
  <c r="EP67" i="112" l="1"/>
  <c r="B148" i="113" s="1"/>
  <c r="EP67" i="115"/>
  <c r="C124" i="114"/>
  <c r="EQ147" i="113"/>
  <c r="ER147" i="113" s="1"/>
  <c r="ES147" i="113" s="1"/>
  <c r="ET147" i="113" s="1"/>
  <c r="EU147" i="113" s="1"/>
  <c r="EV147" i="113" s="1"/>
  <c r="EW147" i="113" s="1"/>
  <c r="EX147" i="113" s="1"/>
  <c r="EY147" i="113" s="1"/>
  <c r="EZ147" i="113" s="1"/>
  <c r="FA147" i="113" s="1"/>
  <c r="FB147" i="113" s="1"/>
  <c r="FC147" i="113" s="1"/>
  <c r="FD147" i="113" s="1"/>
  <c r="FE147" i="113" s="1"/>
  <c r="FF147" i="113" s="1"/>
  <c r="FG147" i="113" s="1"/>
  <c r="FH147" i="113" s="1"/>
  <c r="FI147" i="113" s="1"/>
  <c r="FJ147" i="113" s="1"/>
  <c r="FK147" i="113" s="1"/>
  <c r="FL147" i="113" s="1"/>
  <c r="FM147" i="113" s="1"/>
  <c r="FN147" i="113" s="1"/>
  <c r="FO147" i="113" s="1"/>
  <c r="FP147" i="113" s="1"/>
  <c r="FQ147" i="113" s="1"/>
  <c r="FR147" i="113" s="1"/>
  <c r="FS147" i="113" s="1"/>
  <c r="FT147" i="113" s="1"/>
  <c r="FU147" i="113" s="1"/>
  <c r="FV147" i="113" s="1"/>
  <c r="FW147" i="113" s="1"/>
  <c r="FX147" i="113" s="1"/>
  <c r="FY147" i="113" s="1"/>
  <c r="FZ147" i="113" s="1"/>
  <c r="GA147" i="113" s="1"/>
  <c r="GB147" i="113" s="1"/>
  <c r="GC147" i="113" s="1"/>
  <c r="GD147" i="113" s="1"/>
  <c r="GE147" i="113" s="1"/>
  <c r="GF147" i="113" s="1"/>
  <c r="GG147" i="113" s="1"/>
  <c r="GH147" i="113" s="1"/>
  <c r="GI147" i="113" s="1"/>
  <c r="GJ147" i="113" s="1"/>
  <c r="GK147" i="113" s="1"/>
  <c r="GL147" i="113" s="1"/>
  <c r="GM147" i="113" s="1"/>
  <c r="GN147" i="113" s="1"/>
  <c r="GO147" i="113" s="1"/>
  <c r="GP147" i="113" s="1"/>
  <c r="GQ147" i="113" s="1"/>
  <c r="GR147" i="113" s="1"/>
  <c r="GS147" i="113" s="1"/>
  <c r="GT147" i="113" s="1"/>
  <c r="GU147" i="113" s="1"/>
  <c r="GV147" i="113" s="1"/>
  <c r="GW147" i="113" s="1"/>
  <c r="GX147" i="113" s="1"/>
  <c r="GY147" i="113" s="1"/>
  <c r="GZ147" i="113" s="1"/>
  <c r="HA147" i="113" s="1"/>
  <c r="HB147" i="113" s="1"/>
  <c r="HC147" i="113" s="1"/>
  <c r="HD147" i="113" s="1"/>
  <c r="HE147" i="113" s="1"/>
  <c r="HF147" i="113" s="1"/>
  <c r="HG147" i="113" s="1"/>
  <c r="HH147" i="113" s="1"/>
  <c r="HI147" i="113" s="1"/>
  <c r="HJ147" i="113" s="1"/>
  <c r="EP2" i="113"/>
  <c r="EO55" i="112" s="1"/>
  <c r="E124" i="114" l="1"/>
  <c r="DP56" i="112"/>
  <c r="EQ148" i="113"/>
  <c r="EO18" i="109"/>
  <c r="EQ67" i="112" l="1"/>
  <c r="B149" i="113" s="1"/>
  <c r="EQ67" i="115"/>
  <c r="DP95" i="112"/>
  <c r="F124" i="114"/>
  <c r="ER148" i="113"/>
  <c r="ES148" i="113" s="1"/>
  <c r="ET148" i="113" s="1"/>
  <c r="EU148" i="113" s="1"/>
  <c r="EV148" i="113" s="1"/>
  <c r="EW148" i="113" s="1"/>
  <c r="EX148" i="113" s="1"/>
  <c r="EY148" i="113" s="1"/>
  <c r="EZ148" i="113" s="1"/>
  <c r="FA148" i="113" s="1"/>
  <c r="FB148" i="113" s="1"/>
  <c r="FC148" i="113" s="1"/>
  <c r="FD148" i="113" s="1"/>
  <c r="FE148" i="113" s="1"/>
  <c r="FF148" i="113" s="1"/>
  <c r="FG148" i="113" s="1"/>
  <c r="FH148" i="113" s="1"/>
  <c r="FI148" i="113" s="1"/>
  <c r="FJ148" i="113" s="1"/>
  <c r="FK148" i="113" s="1"/>
  <c r="FL148" i="113" s="1"/>
  <c r="FM148" i="113" s="1"/>
  <c r="FN148" i="113" s="1"/>
  <c r="FO148" i="113" s="1"/>
  <c r="FP148" i="113" s="1"/>
  <c r="FQ148" i="113" s="1"/>
  <c r="FR148" i="113" s="1"/>
  <c r="FS148" i="113" s="1"/>
  <c r="FT148" i="113" s="1"/>
  <c r="FU148" i="113" s="1"/>
  <c r="FV148" i="113" s="1"/>
  <c r="FW148" i="113" s="1"/>
  <c r="FX148" i="113" s="1"/>
  <c r="FY148" i="113" s="1"/>
  <c r="FZ148" i="113" s="1"/>
  <c r="GA148" i="113" s="1"/>
  <c r="GB148" i="113" s="1"/>
  <c r="GC148" i="113" s="1"/>
  <c r="GD148" i="113" s="1"/>
  <c r="GE148" i="113" s="1"/>
  <c r="GF148" i="113" s="1"/>
  <c r="GG148" i="113" s="1"/>
  <c r="GH148" i="113" s="1"/>
  <c r="GI148" i="113" s="1"/>
  <c r="GJ148" i="113" s="1"/>
  <c r="GK148" i="113" s="1"/>
  <c r="GL148" i="113" s="1"/>
  <c r="GM148" i="113" s="1"/>
  <c r="GN148" i="113" s="1"/>
  <c r="GO148" i="113" s="1"/>
  <c r="GP148" i="113" s="1"/>
  <c r="GQ148" i="113" s="1"/>
  <c r="GR148" i="113" s="1"/>
  <c r="GS148" i="113" s="1"/>
  <c r="GT148" i="113" s="1"/>
  <c r="GU148" i="113" s="1"/>
  <c r="GV148" i="113" s="1"/>
  <c r="GW148" i="113" s="1"/>
  <c r="GX148" i="113" s="1"/>
  <c r="GY148" i="113" s="1"/>
  <c r="GZ148" i="113" s="1"/>
  <c r="HA148" i="113" s="1"/>
  <c r="HB148" i="113" s="1"/>
  <c r="HC148" i="113" s="1"/>
  <c r="HD148" i="113" s="1"/>
  <c r="HE148" i="113" s="1"/>
  <c r="HF148" i="113" s="1"/>
  <c r="HG148" i="113" s="1"/>
  <c r="HH148" i="113" s="1"/>
  <c r="HI148" i="113" s="1"/>
  <c r="HJ148" i="113" s="1"/>
  <c r="EQ2" i="113"/>
  <c r="EP55" i="112" s="1"/>
  <c r="C125" i="114" l="1"/>
  <c r="ER149" i="113"/>
  <c r="EP18" i="109"/>
  <c r="ER67" i="112" l="1"/>
  <c r="B150" i="113" s="1"/>
  <c r="ER67" i="115"/>
  <c r="E125" i="114"/>
  <c r="DQ56" i="112"/>
  <c r="ES149" i="113"/>
  <c r="ET149" i="113" s="1"/>
  <c r="EU149" i="113" s="1"/>
  <c r="EV149" i="113" s="1"/>
  <c r="EW149" i="113" s="1"/>
  <c r="EX149" i="113" s="1"/>
  <c r="EY149" i="113" s="1"/>
  <c r="EZ149" i="113" s="1"/>
  <c r="FA149" i="113" s="1"/>
  <c r="FB149" i="113" s="1"/>
  <c r="FC149" i="113" s="1"/>
  <c r="FD149" i="113" s="1"/>
  <c r="FE149" i="113" s="1"/>
  <c r="FF149" i="113" s="1"/>
  <c r="FG149" i="113" s="1"/>
  <c r="FH149" i="113" s="1"/>
  <c r="FI149" i="113" s="1"/>
  <c r="FJ149" i="113" s="1"/>
  <c r="FK149" i="113" s="1"/>
  <c r="FL149" i="113" s="1"/>
  <c r="FM149" i="113" s="1"/>
  <c r="FN149" i="113" s="1"/>
  <c r="FO149" i="113" s="1"/>
  <c r="FP149" i="113" s="1"/>
  <c r="FQ149" i="113" s="1"/>
  <c r="FR149" i="113" s="1"/>
  <c r="FS149" i="113" s="1"/>
  <c r="FT149" i="113" s="1"/>
  <c r="FU149" i="113" s="1"/>
  <c r="FV149" i="113" s="1"/>
  <c r="FW149" i="113" s="1"/>
  <c r="FX149" i="113" s="1"/>
  <c r="FY149" i="113" s="1"/>
  <c r="FZ149" i="113" s="1"/>
  <c r="GA149" i="113" s="1"/>
  <c r="GB149" i="113" s="1"/>
  <c r="GC149" i="113" s="1"/>
  <c r="GD149" i="113" s="1"/>
  <c r="GE149" i="113" s="1"/>
  <c r="GF149" i="113" s="1"/>
  <c r="GG149" i="113" s="1"/>
  <c r="GH149" i="113" s="1"/>
  <c r="GI149" i="113" s="1"/>
  <c r="GJ149" i="113" s="1"/>
  <c r="GK149" i="113" s="1"/>
  <c r="GL149" i="113" s="1"/>
  <c r="GM149" i="113" s="1"/>
  <c r="GN149" i="113" s="1"/>
  <c r="GO149" i="113" s="1"/>
  <c r="GP149" i="113" s="1"/>
  <c r="GQ149" i="113" s="1"/>
  <c r="GR149" i="113" s="1"/>
  <c r="GS149" i="113" s="1"/>
  <c r="GT149" i="113" s="1"/>
  <c r="GU149" i="113" s="1"/>
  <c r="GV149" i="113" s="1"/>
  <c r="GW149" i="113" s="1"/>
  <c r="GX149" i="113" s="1"/>
  <c r="GY149" i="113" s="1"/>
  <c r="GZ149" i="113" s="1"/>
  <c r="HA149" i="113" s="1"/>
  <c r="HB149" i="113" s="1"/>
  <c r="HC149" i="113" s="1"/>
  <c r="HD149" i="113" s="1"/>
  <c r="HE149" i="113" s="1"/>
  <c r="HF149" i="113" s="1"/>
  <c r="HG149" i="113" s="1"/>
  <c r="HH149" i="113" s="1"/>
  <c r="HI149" i="113" s="1"/>
  <c r="HJ149" i="113" s="1"/>
  <c r="ER2" i="113"/>
  <c r="EQ55" i="112" s="1"/>
  <c r="DQ95" i="112" l="1"/>
  <c r="F125" i="114"/>
  <c r="ES150" i="113"/>
  <c r="EQ18" i="109"/>
  <c r="ES67" i="112" l="1"/>
  <c r="B151" i="113" s="1"/>
  <c r="ES67" i="115"/>
  <c r="CJ93" i="112"/>
  <c r="CQ93" i="112"/>
  <c r="BP93" i="112"/>
  <c r="DE93" i="112"/>
  <c r="CN93" i="112"/>
  <c r="AC93" i="112"/>
  <c r="S93" i="112"/>
  <c r="P93" i="112"/>
  <c r="AJ93" i="112"/>
  <c r="CO93" i="112"/>
  <c r="DI93" i="112"/>
  <c r="CK93" i="112"/>
  <c r="BI93" i="112"/>
  <c r="AS93" i="112"/>
  <c r="BA93" i="112"/>
  <c r="R93" i="112"/>
  <c r="BY93" i="112"/>
  <c r="BE93" i="112"/>
  <c r="K93" i="112"/>
  <c r="BQ93" i="112"/>
  <c r="Q93" i="112"/>
  <c r="AO93" i="112"/>
  <c r="DH93" i="112"/>
  <c r="CE93" i="112"/>
  <c r="AK93" i="112"/>
  <c r="AH93" i="112"/>
  <c r="CT93" i="112"/>
  <c r="DC93" i="112"/>
  <c r="G93" i="112"/>
  <c r="AM93" i="112"/>
  <c r="AY93" i="112"/>
  <c r="CD93" i="112"/>
  <c r="AU93" i="112"/>
  <c r="F93" i="112"/>
  <c r="BF93" i="112"/>
  <c r="AB93" i="112"/>
  <c r="AW93" i="112"/>
  <c r="V93" i="112"/>
  <c r="DF93" i="112"/>
  <c r="BO93" i="112"/>
  <c r="O93" i="112"/>
  <c r="BK93" i="112"/>
  <c r="BT93" i="112"/>
  <c r="Y93" i="112"/>
  <c r="CF93" i="112"/>
  <c r="BW93" i="112"/>
  <c r="CB93" i="112"/>
  <c r="CH93" i="112"/>
  <c r="AN93" i="112"/>
  <c r="AZ93" i="112"/>
  <c r="T93" i="112"/>
  <c r="D93" i="112"/>
  <c r="DM93" i="112"/>
  <c r="M93" i="112"/>
  <c r="CG93" i="112"/>
  <c r="AA93" i="112"/>
  <c r="BG93" i="112"/>
  <c r="AE93" i="112"/>
  <c r="BL93" i="112"/>
  <c r="B93" i="112"/>
  <c r="BZ93" i="112"/>
  <c r="AG93" i="112"/>
  <c r="BJ93" i="112"/>
  <c r="CC93" i="112"/>
  <c r="BU93" i="112"/>
  <c r="U93" i="112"/>
  <c r="H93" i="112"/>
  <c r="BC93" i="112"/>
  <c r="DA93" i="112"/>
  <c r="DG93" i="112"/>
  <c r="AI93" i="112"/>
  <c r="DL93" i="112"/>
  <c r="BX93" i="112"/>
  <c r="J93" i="112"/>
  <c r="N93" i="112"/>
  <c r="X93" i="112"/>
  <c r="AD93" i="112"/>
  <c r="AT93" i="112"/>
  <c r="CS93" i="112"/>
  <c r="AF93" i="112"/>
  <c r="CP93" i="112"/>
  <c r="DJ93" i="112"/>
  <c r="CM93" i="112"/>
  <c r="I93" i="112"/>
  <c r="BV93" i="112"/>
  <c r="BD93" i="112"/>
  <c r="DP93" i="112"/>
  <c r="DD93" i="112"/>
  <c r="Z93" i="112"/>
  <c r="AR93" i="112"/>
  <c r="AQ93" i="112"/>
  <c r="BB93" i="112"/>
  <c r="CL93" i="112"/>
  <c r="CU93" i="112"/>
  <c r="CR93" i="112"/>
  <c r="DK93" i="112"/>
  <c r="E93" i="112"/>
  <c r="DN93" i="112"/>
  <c r="DO93" i="112"/>
  <c r="AP93" i="112"/>
  <c r="BM93" i="112"/>
  <c r="CA93" i="112"/>
  <c r="W93" i="112"/>
  <c r="AL93" i="112"/>
  <c r="C93" i="112"/>
  <c r="AX93" i="112"/>
  <c r="BR93" i="112"/>
  <c r="DQ93" i="112"/>
  <c r="CX93" i="112"/>
  <c r="L93" i="112"/>
  <c r="CZ93" i="112"/>
  <c r="BS93" i="112"/>
  <c r="BH93" i="112"/>
  <c r="CV93" i="112"/>
  <c r="CI93" i="112"/>
  <c r="BN93" i="112"/>
  <c r="AV93" i="112"/>
  <c r="CY93" i="112"/>
  <c r="CW93" i="112"/>
  <c r="DB93" i="112"/>
  <c r="ET150" i="113"/>
  <c r="EU150" i="113" s="1"/>
  <c r="EV150" i="113" s="1"/>
  <c r="EW150" i="113" s="1"/>
  <c r="EX150" i="113" s="1"/>
  <c r="EY150" i="113" s="1"/>
  <c r="EZ150" i="113" s="1"/>
  <c r="FA150" i="113" s="1"/>
  <c r="FB150" i="113" s="1"/>
  <c r="FC150" i="113" s="1"/>
  <c r="FD150" i="113" s="1"/>
  <c r="FE150" i="113" s="1"/>
  <c r="FF150" i="113" s="1"/>
  <c r="FG150" i="113" s="1"/>
  <c r="FH150" i="113" s="1"/>
  <c r="FI150" i="113" s="1"/>
  <c r="FJ150" i="113" s="1"/>
  <c r="FK150" i="113" s="1"/>
  <c r="FL150" i="113" s="1"/>
  <c r="FM150" i="113" s="1"/>
  <c r="FN150" i="113" s="1"/>
  <c r="FO150" i="113" s="1"/>
  <c r="FP150" i="113" s="1"/>
  <c r="FQ150" i="113" s="1"/>
  <c r="FR150" i="113" s="1"/>
  <c r="FS150" i="113" s="1"/>
  <c r="FT150" i="113" s="1"/>
  <c r="FU150" i="113" s="1"/>
  <c r="FV150" i="113" s="1"/>
  <c r="FW150" i="113" s="1"/>
  <c r="FX150" i="113" s="1"/>
  <c r="FY150" i="113" s="1"/>
  <c r="FZ150" i="113" s="1"/>
  <c r="GA150" i="113" s="1"/>
  <c r="GB150" i="113" s="1"/>
  <c r="GC150" i="113" s="1"/>
  <c r="GD150" i="113" s="1"/>
  <c r="GE150" i="113" s="1"/>
  <c r="GF150" i="113" s="1"/>
  <c r="GG150" i="113" s="1"/>
  <c r="GH150" i="113" s="1"/>
  <c r="GI150" i="113" s="1"/>
  <c r="GJ150" i="113" s="1"/>
  <c r="GK150" i="113" s="1"/>
  <c r="GL150" i="113" s="1"/>
  <c r="GM150" i="113" s="1"/>
  <c r="GN150" i="113" s="1"/>
  <c r="GO150" i="113" s="1"/>
  <c r="GP150" i="113" s="1"/>
  <c r="GQ150" i="113" s="1"/>
  <c r="GR150" i="113" s="1"/>
  <c r="GS150" i="113" s="1"/>
  <c r="GT150" i="113" s="1"/>
  <c r="GU150" i="113" s="1"/>
  <c r="GV150" i="113" s="1"/>
  <c r="GW150" i="113" s="1"/>
  <c r="GX150" i="113" s="1"/>
  <c r="GY150" i="113" s="1"/>
  <c r="GZ150" i="113" s="1"/>
  <c r="HA150" i="113" s="1"/>
  <c r="HB150" i="113" s="1"/>
  <c r="HC150" i="113" s="1"/>
  <c r="HD150" i="113" s="1"/>
  <c r="HE150" i="113" s="1"/>
  <c r="HF150" i="113" s="1"/>
  <c r="HG150" i="113" s="1"/>
  <c r="HH150" i="113" s="1"/>
  <c r="HI150" i="113" s="1"/>
  <c r="HJ150" i="113" s="1"/>
  <c r="ES2" i="113"/>
  <c r="ER55" i="112" s="1"/>
  <c r="ET151" i="113" l="1"/>
  <c r="ER18" i="109"/>
  <c r="ET67" i="112" l="1"/>
  <c r="B152" i="113" s="1"/>
  <c r="ET67" i="115"/>
  <c r="EU151" i="113"/>
  <c r="EV151" i="113" s="1"/>
  <c r="EW151" i="113" s="1"/>
  <c r="EX151" i="113" s="1"/>
  <c r="EY151" i="113" s="1"/>
  <c r="EZ151" i="113" s="1"/>
  <c r="FA151" i="113" s="1"/>
  <c r="FB151" i="113" s="1"/>
  <c r="FC151" i="113" s="1"/>
  <c r="FD151" i="113" s="1"/>
  <c r="FE151" i="113" s="1"/>
  <c r="FF151" i="113" s="1"/>
  <c r="FG151" i="113" s="1"/>
  <c r="FH151" i="113" s="1"/>
  <c r="FI151" i="113" s="1"/>
  <c r="FJ151" i="113" s="1"/>
  <c r="FK151" i="113" s="1"/>
  <c r="FL151" i="113" s="1"/>
  <c r="FM151" i="113" s="1"/>
  <c r="FN151" i="113" s="1"/>
  <c r="FO151" i="113" s="1"/>
  <c r="FP151" i="113" s="1"/>
  <c r="FQ151" i="113" s="1"/>
  <c r="FR151" i="113" s="1"/>
  <c r="FS151" i="113" s="1"/>
  <c r="FT151" i="113" s="1"/>
  <c r="FU151" i="113" s="1"/>
  <c r="FV151" i="113" s="1"/>
  <c r="FW151" i="113" s="1"/>
  <c r="FX151" i="113" s="1"/>
  <c r="FY151" i="113" s="1"/>
  <c r="FZ151" i="113" s="1"/>
  <c r="GA151" i="113" s="1"/>
  <c r="GB151" i="113" s="1"/>
  <c r="GC151" i="113" s="1"/>
  <c r="GD151" i="113" s="1"/>
  <c r="GE151" i="113" s="1"/>
  <c r="GF151" i="113" s="1"/>
  <c r="GG151" i="113" s="1"/>
  <c r="GH151" i="113" s="1"/>
  <c r="GI151" i="113" s="1"/>
  <c r="GJ151" i="113" s="1"/>
  <c r="GK151" i="113" s="1"/>
  <c r="GL151" i="113" s="1"/>
  <c r="GM151" i="113" s="1"/>
  <c r="GN151" i="113" s="1"/>
  <c r="GO151" i="113" s="1"/>
  <c r="GP151" i="113" s="1"/>
  <c r="GQ151" i="113" s="1"/>
  <c r="GR151" i="113" s="1"/>
  <c r="GS151" i="113" s="1"/>
  <c r="GT151" i="113" s="1"/>
  <c r="GU151" i="113" s="1"/>
  <c r="GV151" i="113" s="1"/>
  <c r="GW151" i="113" s="1"/>
  <c r="GX151" i="113" s="1"/>
  <c r="GY151" i="113" s="1"/>
  <c r="GZ151" i="113" s="1"/>
  <c r="HA151" i="113" s="1"/>
  <c r="HB151" i="113" s="1"/>
  <c r="HC151" i="113" s="1"/>
  <c r="HD151" i="113" s="1"/>
  <c r="HE151" i="113" s="1"/>
  <c r="HF151" i="113" s="1"/>
  <c r="HG151" i="113" s="1"/>
  <c r="HH151" i="113" s="1"/>
  <c r="HI151" i="113" s="1"/>
  <c r="HJ151" i="113" s="1"/>
  <c r="ET2" i="113"/>
  <c r="ES55" i="112" s="1"/>
  <c r="EU152" i="113" l="1"/>
  <c r="ES18" i="109"/>
  <c r="EU67" i="112" l="1"/>
  <c r="B153" i="113" s="1"/>
  <c r="EU67" i="115"/>
  <c r="EV152" i="113"/>
  <c r="EW152" i="113" s="1"/>
  <c r="EX152" i="113" s="1"/>
  <c r="EY152" i="113" s="1"/>
  <c r="EZ152" i="113" s="1"/>
  <c r="FA152" i="113" s="1"/>
  <c r="FB152" i="113" s="1"/>
  <c r="FC152" i="113" s="1"/>
  <c r="FD152" i="113" s="1"/>
  <c r="FE152" i="113" s="1"/>
  <c r="FF152" i="113" s="1"/>
  <c r="FG152" i="113" s="1"/>
  <c r="FH152" i="113" s="1"/>
  <c r="FI152" i="113" s="1"/>
  <c r="FJ152" i="113" s="1"/>
  <c r="FK152" i="113" s="1"/>
  <c r="FL152" i="113" s="1"/>
  <c r="FM152" i="113" s="1"/>
  <c r="FN152" i="113" s="1"/>
  <c r="FO152" i="113" s="1"/>
  <c r="FP152" i="113" s="1"/>
  <c r="FQ152" i="113" s="1"/>
  <c r="FR152" i="113" s="1"/>
  <c r="FS152" i="113" s="1"/>
  <c r="FT152" i="113" s="1"/>
  <c r="FU152" i="113" s="1"/>
  <c r="FV152" i="113" s="1"/>
  <c r="FW152" i="113" s="1"/>
  <c r="FX152" i="113" s="1"/>
  <c r="FY152" i="113" s="1"/>
  <c r="FZ152" i="113" s="1"/>
  <c r="GA152" i="113" s="1"/>
  <c r="GB152" i="113" s="1"/>
  <c r="GC152" i="113" s="1"/>
  <c r="GD152" i="113" s="1"/>
  <c r="GE152" i="113" s="1"/>
  <c r="GF152" i="113" s="1"/>
  <c r="GG152" i="113" s="1"/>
  <c r="GH152" i="113" s="1"/>
  <c r="GI152" i="113" s="1"/>
  <c r="GJ152" i="113" s="1"/>
  <c r="GK152" i="113" s="1"/>
  <c r="GL152" i="113" s="1"/>
  <c r="GM152" i="113" s="1"/>
  <c r="GN152" i="113" s="1"/>
  <c r="GO152" i="113" s="1"/>
  <c r="GP152" i="113" s="1"/>
  <c r="GQ152" i="113" s="1"/>
  <c r="GR152" i="113" s="1"/>
  <c r="GS152" i="113" s="1"/>
  <c r="GT152" i="113" s="1"/>
  <c r="GU152" i="113" s="1"/>
  <c r="GV152" i="113" s="1"/>
  <c r="GW152" i="113" s="1"/>
  <c r="GX152" i="113" s="1"/>
  <c r="GY152" i="113" s="1"/>
  <c r="GZ152" i="113" s="1"/>
  <c r="HA152" i="113" s="1"/>
  <c r="HB152" i="113" s="1"/>
  <c r="HC152" i="113" s="1"/>
  <c r="HD152" i="113" s="1"/>
  <c r="HE152" i="113" s="1"/>
  <c r="HF152" i="113" s="1"/>
  <c r="HG152" i="113" s="1"/>
  <c r="HH152" i="113" s="1"/>
  <c r="HI152" i="113" s="1"/>
  <c r="HJ152" i="113" s="1"/>
  <c r="EU2" i="113"/>
  <c r="ET55" i="112" s="1"/>
  <c r="EV153" i="113" l="1"/>
  <c r="ET18" i="109"/>
  <c r="EV67" i="112" l="1"/>
  <c r="B154" i="113" s="1"/>
  <c r="EV67" i="115"/>
  <c r="EW153" i="113"/>
  <c r="EX153" i="113" s="1"/>
  <c r="EY153" i="113" s="1"/>
  <c r="EZ153" i="113" s="1"/>
  <c r="FA153" i="113" s="1"/>
  <c r="FB153" i="113" s="1"/>
  <c r="FC153" i="113" s="1"/>
  <c r="FD153" i="113" s="1"/>
  <c r="FE153" i="113" s="1"/>
  <c r="FF153" i="113" s="1"/>
  <c r="FG153" i="113" s="1"/>
  <c r="FH153" i="113" s="1"/>
  <c r="FI153" i="113" s="1"/>
  <c r="FJ153" i="113" s="1"/>
  <c r="FK153" i="113" s="1"/>
  <c r="FL153" i="113" s="1"/>
  <c r="FM153" i="113" s="1"/>
  <c r="FN153" i="113" s="1"/>
  <c r="FO153" i="113" s="1"/>
  <c r="FP153" i="113" s="1"/>
  <c r="FQ153" i="113" s="1"/>
  <c r="FR153" i="113" s="1"/>
  <c r="FS153" i="113" s="1"/>
  <c r="FT153" i="113" s="1"/>
  <c r="FU153" i="113" s="1"/>
  <c r="FV153" i="113" s="1"/>
  <c r="FW153" i="113" s="1"/>
  <c r="FX153" i="113" s="1"/>
  <c r="FY153" i="113" s="1"/>
  <c r="FZ153" i="113" s="1"/>
  <c r="GA153" i="113" s="1"/>
  <c r="GB153" i="113" s="1"/>
  <c r="GC153" i="113" s="1"/>
  <c r="GD153" i="113" s="1"/>
  <c r="GE153" i="113" s="1"/>
  <c r="GF153" i="113" s="1"/>
  <c r="GG153" i="113" s="1"/>
  <c r="GH153" i="113" s="1"/>
  <c r="GI153" i="113" s="1"/>
  <c r="GJ153" i="113" s="1"/>
  <c r="GK153" i="113" s="1"/>
  <c r="GL153" i="113" s="1"/>
  <c r="GM153" i="113" s="1"/>
  <c r="GN153" i="113" s="1"/>
  <c r="GO153" i="113" s="1"/>
  <c r="GP153" i="113" s="1"/>
  <c r="GQ153" i="113" s="1"/>
  <c r="GR153" i="113" s="1"/>
  <c r="GS153" i="113" s="1"/>
  <c r="GT153" i="113" s="1"/>
  <c r="GU153" i="113" s="1"/>
  <c r="GV153" i="113" s="1"/>
  <c r="GW153" i="113" s="1"/>
  <c r="GX153" i="113" s="1"/>
  <c r="GY153" i="113" s="1"/>
  <c r="GZ153" i="113" s="1"/>
  <c r="HA153" i="113" s="1"/>
  <c r="HB153" i="113" s="1"/>
  <c r="HC153" i="113" s="1"/>
  <c r="HD153" i="113" s="1"/>
  <c r="HE153" i="113" s="1"/>
  <c r="HF153" i="113" s="1"/>
  <c r="HG153" i="113" s="1"/>
  <c r="HH153" i="113" s="1"/>
  <c r="HI153" i="113" s="1"/>
  <c r="HJ153" i="113" s="1"/>
  <c r="EV2" i="113"/>
  <c r="EU55" i="112" s="1"/>
  <c r="EW154" i="113" l="1"/>
  <c r="EU18" i="109"/>
  <c r="EW67" i="112" l="1"/>
  <c r="B155" i="113" s="1"/>
  <c r="EW67" i="115"/>
  <c r="EX154" i="113"/>
  <c r="EY154" i="113" s="1"/>
  <c r="EZ154" i="113" s="1"/>
  <c r="FA154" i="113" s="1"/>
  <c r="FB154" i="113" s="1"/>
  <c r="FC154" i="113" s="1"/>
  <c r="FD154" i="113" s="1"/>
  <c r="FE154" i="113" s="1"/>
  <c r="FF154" i="113" s="1"/>
  <c r="FG154" i="113" s="1"/>
  <c r="FH154" i="113" s="1"/>
  <c r="FI154" i="113" s="1"/>
  <c r="FJ154" i="113" s="1"/>
  <c r="FK154" i="113" s="1"/>
  <c r="FL154" i="113" s="1"/>
  <c r="FM154" i="113" s="1"/>
  <c r="FN154" i="113" s="1"/>
  <c r="FO154" i="113" s="1"/>
  <c r="FP154" i="113" s="1"/>
  <c r="FQ154" i="113" s="1"/>
  <c r="FR154" i="113" s="1"/>
  <c r="FS154" i="113" s="1"/>
  <c r="FT154" i="113" s="1"/>
  <c r="FU154" i="113" s="1"/>
  <c r="FV154" i="113" s="1"/>
  <c r="FW154" i="113" s="1"/>
  <c r="FX154" i="113" s="1"/>
  <c r="FY154" i="113" s="1"/>
  <c r="FZ154" i="113" s="1"/>
  <c r="GA154" i="113" s="1"/>
  <c r="GB154" i="113" s="1"/>
  <c r="GC154" i="113" s="1"/>
  <c r="GD154" i="113" s="1"/>
  <c r="GE154" i="113" s="1"/>
  <c r="GF154" i="113" s="1"/>
  <c r="GG154" i="113" s="1"/>
  <c r="GH154" i="113" s="1"/>
  <c r="GI154" i="113" s="1"/>
  <c r="GJ154" i="113" s="1"/>
  <c r="GK154" i="113" s="1"/>
  <c r="GL154" i="113" s="1"/>
  <c r="GM154" i="113" s="1"/>
  <c r="GN154" i="113" s="1"/>
  <c r="GO154" i="113" s="1"/>
  <c r="GP154" i="113" s="1"/>
  <c r="GQ154" i="113" s="1"/>
  <c r="GR154" i="113" s="1"/>
  <c r="GS154" i="113" s="1"/>
  <c r="GT154" i="113" s="1"/>
  <c r="GU154" i="113" s="1"/>
  <c r="GV154" i="113" s="1"/>
  <c r="GW154" i="113" s="1"/>
  <c r="GX154" i="113" s="1"/>
  <c r="GY154" i="113" s="1"/>
  <c r="GZ154" i="113" s="1"/>
  <c r="HA154" i="113" s="1"/>
  <c r="HB154" i="113" s="1"/>
  <c r="HC154" i="113" s="1"/>
  <c r="HD154" i="113" s="1"/>
  <c r="HE154" i="113" s="1"/>
  <c r="HF154" i="113" s="1"/>
  <c r="HG154" i="113" s="1"/>
  <c r="HH154" i="113" s="1"/>
  <c r="HI154" i="113" s="1"/>
  <c r="HJ154" i="113" s="1"/>
  <c r="EW2" i="113"/>
  <c r="EV55" i="112" s="1"/>
  <c r="EX155" i="113" l="1"/>
  <c r="EV18" i="109"/>
  <c r="EX67" i="112" l="1"/>
  <c r="B156" i="113" s="1"/>
  <c r="EX67" i="115"/>
  <c r="EY155" i="113"/>
  <c r="EZ155" i="113" s="1"/>
  <c r="FA155" i="113" s="1"/>
  <c r="FB155" i="113" s="1"/>
  <c r="FC155" i="113" s="1"/>
  <c r="FD155" i="113" s="1"/>
  <c r="FE155" i="113" s="1"/>
  <c r="FF155" i="113" s="1"/>
  <c r="FG155" i="113" s="1"/>
  <c r="FH155" i="113" s="1"/>
  <c r="FI155" i="113" s="1"/>
  <c r="FJ155" i="113" s="1"/>
  <c r="FK155" i="113" s="1"/>
  <c r="FL155" i="113" s="1"/>
  <c r="FM155" i="113" s="1"/>
  <c r="FN155" i="113" s="1"/>
  <c r="FO155" i="113" s="1"/>
  <c r="FP155" i="113" s="1"/>
  <c r="FQ155" i="113" s="1"/>
  <c r="FR155" i="113" s="1"/>
  <c r="FS155" i="113" s="1"/>
  <c r="FT155" i="113" s="1"/>
  <c r="FU155" i="113" s="1"/>
  <c r="FV155" i="113" s="1"/>
  <c r="FW155" i="113" s="1"/>
  <c r="FX155" i="113" s="1"/>
  <c r="FY155" i="113" s="1"/>
  <c r="FZ155" i="113" s="1"/>
  <c r="GA155" i="113" s="1"/>
  <c r="GB155" i="113" s="1"/>
  <c r="GC155" i="113" s="1"/>
  <c r="GD155" i="113" s="1"/>
  <c r="GE155" i="113" s="1"/>
  <c r="GF155" i="113" s="1"/>
  <c r="GG155" i="113" s="1"/>
  <c r="GH155" i="113" s="1"/>
  <c r="GI155" i="113" s="1"/>
  <c r="GJ155" i="113" s="1"/>
  <c r="GK155" i="113" s="1"/>
  <c r="GL155" i="113" s="1"/>
  <c r="GM155" i="113" s="1"/>
  <c r="GN155" i="113" s="1"/>
  <c r="GO155" i="113" s="1"/>
  <c r="GP155" i="113" s="1"/>
  <c r="GQ155" i="113" s="1"/>
  <c r="GR155" i="113" s="1"/>
  <c r="GS155" i="113" s="1"/>
  <c r="GT155" i="113" s="1"/>
  <c r="GU155" i="113" s="1"/>
  <c r="GV155" i="113" s="1"/>
  <c r="GW155" i="113" s="1"/>
  <c r="GX155" i="113" s="1"/>
  <c r="GY155" i="113" s="1"/>
  <c r="GZ155" i="113" s="1"/>
  <c r="HA155" i="113" s="1"/>
  <c r="HB155" i="113" s="1"/>
  <c r="HC155" i="113" s="1"/>
  <c r="HD155" i="113" s="1"/>
  <c r="HE155" i="113" s="1"/>
  <c r="HF155" i="113" s="1"/>
  <c r="HG155" i="113" s="1"/>
  <c r="HH155" i="113" s="1"/>
  <c r="HI155" i="113" s="1"/>
  <c r="HJ155" i="113" s="1"/>
  <c r="EX2" i="113"/>
  <c r="EW55" i="112" s="1"/>
  <c r="EY156" i="113" l="1"/>
  <c r="EW18" i="109"/>
  <c r="EY67" i="112" l="1"/>
  <c r="B157" i="113" s="1"/>
  <c r="EY67" i="115"/>
  <c r="EZ156" i="113"/>
  <c r="FA156" i="113" s="1"/>
  <c r="FB156" i="113" s="1"/>
  <c r="FC156" i="113" s="1"/>
  <c r="FD156" i="113" s="1"/>
  <c r="FE156" i="113" s="1"/>
  <c r="FF156" i="113" s="1"/>
  <c r="FG156" i="113" s="1"/>
  <c r="FH156" i="113" s="1"/>
  <c r="FI156" i="113" s="1"/>
  <c r="FJ156" i="113" s="1"/>
  <c r="FK156" i="113" s="1"/>
  <c r="FL156" i="113" s="1"/>
  <c r="FM156" i="113" s="1"/>
  <c r="FN156" i="113" s="1"/>
  <c r="FO156" i="113" s="1"/>
  <c r="FP156" i="113" s="1"/>
  <c r="FQ156" i="113" s="1"/>
  <c r="FR156" i="113" s="1"/>
  <c r="FS156" i="113" s="1"/>
  <c r="FT156" i="113" s="1"/>
  <c r="FU156" i="113" s="1"/>
  <c r="FV156" i="113" s="1"/>
  <c r="FW156" i="113" s="1"/>
  <c r="FX156" i="113" s="1"/>
  <c r="FY156" i="113" s="1"/>
  <c r="FZ156" i="113" s="1"/>
  <c r="GA156" i="113" s="1"/>
  <c r="GB156" i="113" s="1"/>
  <c r="GC156" i="113" s="1"/>
  <c r="GD156" i="113" s="1"/>
  <c r="GE156" i="113" s="1"/>
  <c r="GF156" i="113" s="1"/>
  <c r="GG156" i="113" s="1"/>
  <c r="GH156" i="113" s="1"/>
  <c r="GI156" i="113" s="1"/>
  <c r="GJ156" i="113" s="1"/>
  <c r="GK156" i="113" s="1"/>
  <c r="GL156" i="113" s="1"/>
  <c r="GM156" i="113" s="1"/>
  <c r="GN156" i="113" s="1"/>
  <c r="GO156" i="113" s="1"/>
  <c r="GP156" i="113" s="1"/>
  <c r="GQ156" i="113" s="1"/>
  <c r="GR156" i="113" s="1"/>
  <c r="GS156" i="113" s="1"/>
  <c r="GT156" i="113" s="1"/>
  <c r="GU156" i="113" s="1"/>
  <c r="GV156" i="113" s="1"/>
  <c r="GW156" i="113" s="1"/>
  <c r="GX156" i="113" s="1"/>
  <c r="GY156" i="113" s="1"/>
  <c r="GZ156" i="113" s="1"/>
  <c r="HA156" i="113" s="1"/>
  <c r="HB156" i="113" s="1"/>
  <c r="HC156" i="113" s="1"/>
  <c r="HD156" i="113" s="1"/>
  <c r="HE156" i="113" s="1"/>
  <c r="HF156" i="113" s="1"/>
  <c r="HG156" i="113" s="1"/>
  <c r="HH156" i="113" s="1"/>
  <c r="HI156" i="113" s="1"/>
  <c r="HJ156" i="113" s="1"/>
  <c r="EY2" i="113"/>
  <c r="EX55" i="112" s="1"/>
  <c r="EZ157" i="113" l="1"/>
  <c r="EX18" i="109"/>
  <c r="EZ67" i="112" l="1"/>
  <c r="B158" i="113" s="1"/>
  <c r="EZ67" i="115"/>
  <c r="FA157" i="113"/>
  <c r="FB157" i="113" s="1"/>
  <c r="FC157" i="113" s="1"/>
  <c r="FD157" i="113" s="1"/>
  <c r="FE157" i="113" s="1"/>
  <c r="FF157" i="113" s="1"/>
  <c r="FG157" i="113" s="1"/>
  <c r="FH157" i="113" s="1"/>
  <c r="FI157" i="113" s="1"/>
  <c r="FJ157" i="113" s="1"/>
  <c r="FK157" i="113" s="1"/>
  <c r="FL157" i="113" s="1"/>
  <c r="FM157" i="113" s="1"/>
  <c r="FN157" i="113" s="1"/>
  <c r="FO157" i="113" s="1"/>
  <c r="FP157" i="113" s="1"/>
  <c r="FQ157" i="113" s="1"/>
  <c r="FR157" i="113" s="1"/>
  <c r="FS157" i="113" s="1"/>
  <c r="FT157" i="113" s="1"/>
  <c r="FU157" i="113" s="1"/>
  <c r="FV157" i="113" s="1"/>
  <c r="FW157" i="113" s="1"/>
  <c r="FX157" i="113" s="1"/>
  <c r="FY157" i="113" s="1"/>
  <c r="FZ157" i="113" s="1"/>
  <c r="GA157" i="113" s="1"/>
  <c r="GB157" i="113" s="1"/>
  <c r="GC157" i="113" s="1"/>
  <c r="GD157" i="113" s="1"/>
  <c r="GE157" i="113" s="1"/>
  <c r="GF157" i="113" s="1"/>
  <c r="GG157" i="113" s="1"/>
  <c r="GH157" i="113" s="1"/>
  <c r="GI157" i="113" s="1"/>
  <c r="GJ157" i="113" s="1"/>
  <c r="GK157" i="113" s="1"/>
  <c r="GL157" i="113" s="1"/>
  <c r="GM157" i="113" s="1"/>
  <c r="GN157" i="113" s="1"/>
  <c r="GO157" i="113" s="1"/>
  <c r="GP157" i="113" s="1"/>
  <c r="GQ157" i="113" s="1"/>
  <c r="GR157" i="113" s="1"/>
  <c r="GS157" i="113" s="1"/>
  <c r="GT157" i="113" s="1"/>
  <c r="GU157" i="113" s="1"/>
  <c r="GV157" i="113" s="1"/>
  <c r="GW157" i="113" s="1"/>
  <c r="GX157" i="113" s="1"/>
  <c r="GY157" i="113" s="1"/>
  <c r="GZ157" i="113" s="1"/>
  <c r="HA157" i="113" s="1"/>
  <c r="HB157" i="113" s="1"/>
  <c r="HC157" i="113" s="1"/>
  <c r="HD157" i="113" s="1"/>
  <c r="HE157" i="113" s="1"/>
  <c r="HF157" i="113" s="1"/>
  <c r="HG157" i="113" s="1"/>
  <c r="HH157" i="113" s="1"/>
  <c r="HI157" i="113" s="1"/>
  <c r="HJ157" i="113" s="1"/>
  <c r="EZ2" i="113"/>
  <c r="EY55" i="112" s="1"/>
  <c r="FA158" i="113" l="1"/>
  <c r="EY18" i="109"/>
  <c r="FA67" i="112" l="1"/>
  <c r="B159" i="113" s="1"/>
  <c r="FA67" i="115"/>
  <c r="FB158" i="113"/>
  <c r="FC158" i="113" s="1"/>
  <c r="FD158" i="113" s="1"/>
  <c r="FE158" i="113" s="1"/>
  <c r="FF158" i="113" s="1"/>
  <c r="FG158" i="113" s="1"/>
  <c r="FH158" i="113" s="1"/>
  <c r="FI158" i="113" s="1"/>
  <c r="FJ158" i="113" s="1"/>
  <c r="FK158" i="113" s="1"/>
  <c r="FL158" i="113" s="1"/>
  <c r="FM158" i="113" s="1"/>
  <c r="FN158" i="113" s="1"/>
  <c r="FO158" i="113" s="1"/>
  <c r="FP158" i="113" s="1"/>
  <c r="FQ158" i="113" s="1"/>
  <c r="FR158" i="113" s="1"/>
  <c r="FS158" i="113" s="1"/>
  <c r="FT158" i="113" s="1"/>
  <c r="FU158" i="113" s="1"/>
  <c r="FV158" i="113" s="1"/>
  <c r="FW158" i="113" s="1"/>
  <c r="FX158" i="113" s="1"/>
  <c r="FY158" i="113" s="1"/>
  <c r="FZ158" i="113" s="1"/>
  <c r="GA158" i="113" s="1"/>
  <c r="GB158" i="113" s="1"/>
  <c r="GC158" i="113" s="1"/>
  <c r="GD158" i="113" s="1"/>
  <c r="GE158" i="113" s="1"/>
  <c r="GF158" i="113" s="1"/>
  <c r="GG158" i="113" s="1"/>
  <c r="GH158" i="113" s="1"/>
  <c r="GI158" i="113" s="1"/>
  <c r="GJ158" i="113" s="1"/>
  <c r="GK158" i="113" s="1"/>
  <c r="GL158" i="113" s="1"/>
  <c r="GM158" i="113" s="1"/>
  <c r="GN158" i="113" s="1"/>
  <c r="GO158" i="113" s="1"/>
  <c r="GP158" i="113" s="1"/>
  <c r="GQ158" i="113" s="1"/>
  <c r="GR158" i="113" s="1"/>
  <c r="GS158" i="113" s="1"/>
  <c r="GT158" i="113" s="1"/>
  <c r="GU158" i="113" s="1"/>
  <c r="GV158" i="113" s="1"/>
  <c r="GW158" i="113" s="1"/>
  <c r="GX158" i="113" s="1"/>
  <c r="GY158" i="113" s="1"/>
  <c r="GZ158" i="113" s="1"/>
  <c r="HA158" i="113" s="1"/>
  <c r="HB158" i="113" s="1"/>
  <c r="HC158" i="113" s="1"/>
  <c r="HD158" i="113" s="1"/>
  <c r="HE158" i="113" s="1"/>
  <c r="HF158" i="113" s="1"/>
  <c r="HG158" i="113" s="1"/>
  <c r="HH158" i="113" s="1"/>
  <c r="HI158" i="113" s="1"/>
  <c r="HJ158" i="113" s="1"/>
  <c r="FA2" i="113"/>
  <c r="EZ55" i="112" s="1"/>
  <c r="FB159" i="113" l="1"/>
  <c r="EZ18" i="109"/>
  <c r="FB67" i="112" l="1"/>
  <c r="B160" i="113" s="1"/>
  <c r="FB67" i="115"/>
  <c r="FC159" i="113"/>
  <c r="FD159" i="113" s="1"/>
  <c r="FE159" i="113" s="1"/>
  <c r="FF159" i="113" s="1"/>
  <c r="FG159" i="113" s="1"/>
  <c r="FH159" i="113" s="1"/>
  <c r="FI159" i="113" s="1"/>
  <c r="FJ159" i="113" s="1"/>
  <c r="FK159" i="113" s="1"/>
  <c r="FL159" i="113" s="1"/>
  <c r="FM159" i="113" s="1"/>
  <c r="FN159" i="113" s="1"/>
  <c r="FO159" i="113" s="1"/>
  <c r="FP159" i="113" s="1"/>
  <c r="FQ159" i="113" s="1"/>
  <c r="FR159" i="113" s="1"/>
  <c r="FS159" i="113" s="1"/>
  <c r="FT159" i="113" s="1"/>
  <c r="FU159" i="113" s="1"/>
  <c r="FV159" i="113" s="1"/>
  <c r="FW159" i="113" s="1"/>
  <c r="FX159" i="113" s="1"/>
  <c r="FY159" i="113" s="1"/>
  <c r="FZ159" i="113" s="1"/>
  <c r="GA159" i="113" s="1"/>
  <c r="GB159" i="113" s="1"/>
  <c r="GC159" i="113" s="1"/>
  <c r="GD159" i="113" s="1"/>
  <c r="GE159" i="113" s="1"/>
  <c r="GF159" i="113" s="1"/>
  <c r="GG159" i="113" s="1"/>
  <c r="GH159" i="113" s="1"/>
  <c r="GI159" i="113" s="1"/>
  <c r="GJ159" i="113" s="1"/>
  <c r="GK159" i="113" s="1"/>
  <c r="GL159" i="113" s="1"/>
  <c r="GM159" i="113" s="1"/>
  <c r="GN159" i="113" s="1"/>
  <c r="GO159" i="113" s="1"/>
  <c r="GP159" i="113" s="1"/>
  <c r="GQ159" i="113" s="1"/>
  <c r="GR159" i="113" s="1"/>
  <c r="GS159" i="113" s="1"/>
  <c r="GT159" i="113" s="1"/>
  <c r="GU159" i="113" s="1"/>
  <c r="GV159" i="113" s="1"/>
  <c r="GW159" i="113" s="1"/>
  <c r="GX159" i="113" s="1"/>
  <c r="GY159" i="113" s="1"/>
  <c r="GZ159" i="113" s="1"/>
  <c r="HA159" i="113" s="1"/>
  <c r="HB159" i="113" s="1"/>
  <c r="HC159" i="113" s="1"/>
  <c r="HD159" i="113" s="1"/>
  <c r="HE159" i="113" s="1"/>
  <c r="HF159" i="113" s="1"/>
  <c r="HG159" i="113" s="1"/>
  <c r="HH159" i="113" s="1"/>
  <c r="HI159" i="113" s="1"/>
  <c r="HJ159" i="113" s="1"/>
  <c r="FB2" i="113"/>
  <c r="FA55" i="112" s="1"/>
  <c r="FC160" i="113" l="1"/>
  <c r="FA18" i="109"/>
  <c r="FC67" i="112" l="1"/>
  <c r="B161" i="113" s="1"/>
  <c r="FC67" i="115"/>
  <c r="FD160" i="113"/>
  <c r="FE160" i="113" s="1"/>
  <c r="FF160" i="113" s="1"/>
  <c r="FG160" i="113" s="1"/>
  <c r="FH160" i="113" s="1"/>
  <c r="FI160" i="113" s="1"/>
  <c r="FJ160" i="113" s="1"/>
  <c r="FK160" i="113" s="1"/>
  <c r="FL160" i="113" s="1"/>
  <c r="FM160" i="113" s="1"/>
  <c r="FN160" i="113" s="1"/>
  <c r="FO160" i="113" s="1"/>
  <c r="FP160" i="113" s="1"/>
  <c r="FQ160" i="113" s="1"/>
  <c r="FR160" i="113" s="1"/>
  <c r="FS160" i="113" s="1"/>
  <c r="FT160" i="113" s="1"/>
  <c r="FU160" i="113" s="1"/>
  <c r="FV160" i="113" s="1"/>
  <c r="FW160" i="113" s="1"/>
  <c r="FX160" i="113" s="1"/>
  <c r="FY160" i="113" s="1"/>
  <c r="FZ160" i="113" s="1"/>
  <c r="GA160" i="113" s="1"/>
  <c r="GB160" i="113" s="1"/>
  <c r="GC160" i="113" s="1"/>
  <c r="GD160" i="113" s="1"/>
  <c r="GE160" i="113" s="1"/>
  <c r="GF160" i="113" s="1"/>
  <c r="GG160" i="113" s="1"/>
  <c r="GH160" i="113" s="1"/>
  <c r="GI160" i="113" s="1"/>
  <c r="GJ160" i="113" s="1"/>
  <c r="GK160" i="113" s="1"/>
  <c r="GL160" i="113" s="1"/>
  <c r="GM160" i="113" s="1"/>
  <c r="GN160" i="113" s="1"/>
  <c r="GO160" i="113" s="1"/>
  <c r="GP160" i="113" s="1"/>
  <c r="GQ160" i="113" s="1"/>
  <c r="GR160" i="113" s="1"/>
  <c r="GS160" i="113" s="1"/>
  <c r="GT160" i="113" s="1"/>
  <c r="GU160" i="113" s="1"/>
  <c r="GV160" i="113" s="1"/>
  <c r="GW160" i="113" s="1"/>
  <c r="GX160" i="113" s="1"/>
  <c r="GY160" i="113" s="1"/>
  <c r="GZ160" i="113" s="1"/>
  <c r="HA160" i="113" s="1"/>
  <c r="HB160" i="113" s="1"/>
  <c r="HC160" i="113" s="1"/>
  <c r="HD160" i="113" s="1"/>
  <c r="HE160" i="113" s="1"/>
  <c r="HF160" i="113" s="1"/>
  <c r="HG160" i="113" s="1"/>
  <c r="HH160" i="113" s="1"/>
  <c r="HI160" i="113" s="1"/>
  <c r="HJ160" i="113" s="1"/>
  <c r="FC2" i="113"/>
  <c r="FB55" i="112" s="1"/>
  <c r="FD161" i="113" l="1"/>
  <c r="FB18" i="109"/>
  <c r="FD67" i="112" l="1"/>
  <c r="B162" i="113" s="1"/>
  <c r="FD67" i="115"/>
  <c r="FE161" i="113"/>
  <c r="FF161" i="113" s="1"/>
  <c r="FG161" i="113" s="1"/>
  <c r="FH161" i="113" s="1"/>
  <c r="FI161" i="113" s="1"/>
  <c r="FJ161" i="113" s="1"/>
  <c r="FK161" i="113" s="1"/>
  <c r="FL161" i="113" s="1"/>
  <c r="FM161" i="113" s="1"/>
  <c r="FN161" i="113" s="1"/>
  <c r="FO161" i="113" s="1"/>
  <c r="FP161" i="113" s="1"/>
  <c r="FQ161" i="113" s="1"/>
  <c r="FR161" i="113" s="1"/>
  <c r="FS161" i="113" s="1"/>
  <c r="FT161" i="113" s="1"/>
  <c r="FU161" i="113" s="1"/>
  <c r="FV161" i="113" s="1"/>
  <c r="FW161" i="113" s="1"/>
  <c r="FX161" i="113" s="1"/>
  <c r="FY161" i="113" s="1"/>
  <c r="FZ161" i="113" s="1"/>
  <c r="GA161" i="113" s="1"/>
  <c r="GB161" i="113" s="1"/>
  <c r="GC161" i="113" s="1"/>
  <c r="GD161" i="113" s="1"/>
  <c r="GE161" i="113" s="1"/>
  <c r="GF161" i="113" s="1"/>
  <c r="GG161" i="113" s="1"/>
  <c r="GH161" i="113" s="1"/>
  <c r="GI161" i="113" s="1"/>
  <c r="GJ161" i="113" s="1"/>
  <c r="GK161" i="113" s="1"/>
  <c r="GL161" i="113" s="1"/>
  <c r="GM161" i="113" s="1"/>
  <c r="GN161" i="113" s="1"/>
  <c r="GO161" i="113" s="1"/>
  <c r="GP161" i="113" s="1"/>
  <c r="GQ161" i="113" s="1"/>
  <c r="GR161" i="113" s="1"/>
  <c r="GS161" i="113" s="1"/>
  <c r="GT161" i="113" s="1"/>
  <c r="GU161" i="113" s="1"/>
  <c r="GV161" i="113" s="1"/>
  <c r="GW161" i="113" s="1"/>
  <c r="GX161" i="113" s="1"/>
  <c r="GY161" i="113" s="1"/>
  <c r="GZ161" i="113" s="1"/>
  <c r="HA161" i="113" s="1"/>
  <c r="HB161" i="113" s="1"/>
  <c r="HC161" i="113" s="1"/>
  <c r="HD161" i="113" s="1"/>
  <c r="HE161" i="113" s="1"/>
  <c r="HF161" i="113" s="1"/>
  <c r="HG161" i="113" s="1"/>
  <c r="HH161" i="113" s="1"/>
  <c r="HI161" i="113" s="1"/>
  <c r="HJ161" i="113" s="1"/>
  <c r="FD2" i="113"/>
  <c r="FC55" i="112" s="1"/>
  <c r="FE162" i="113" l="1"/>
  <c r="FC18" i="109"/>
  <c r="FE67" i="112" l="1"/>
  <c r="B163" i="113" s="1"/>
  <c r="FE67" i="115"/>
  <c r="FF162" i="113"/>
  <c r="FG162" i="113" s="1"/>
  <c r="FH162" i="113" s="1"/>
  <c r="FI162" i="113" s="1"/>
  <c r="FJ162" i="113" s="1"/>
  <c r="FK162" i="113" s="1"/>
  <c r="FL162" i="113" s="1"/>
  <c r="FM162" i="113" s="1"/>
  <c r="FN162" i="113" s="1"/>
  <c r="FO162" i="113" s="1"/>
  <c r="FP162" i="113" s="1"/>
  <c r="FQ162" i="113" s="1"/>
  <c r="FR162" i="113" s="1"/>
  <c r="FS162" i="113" s="1"/>
  <c r="FT162" i="113" s="1"/>
  <c r="FU162" i="113" s="1"/>
  <c r="FV162" i="113" s="1"/>
  <c r="FW162" i="113" s="1"/>
  <c r="FX162" i="113" s="1"/>
  <c r="FY162" i="113" s="1"/>
  <c r="FZ162" i="113" s="1"/>
  <c r="GA162" i="113" s="1"/>
  <c r="GB162" i="113" s="1"/>
  <c r="GC162" i="113" s="1"/>
  <c r="GD162" i="113" s="1"/>
  <c r="GE162" i="113" s="1"/>
  <c r="GF162" i="113" s="1"/>
  <c r="GG162" i="113" s="1"/>
  <c r="GH162" i="113" s="1"/>
  <c r="GI162" i="113" s="1"/>
  <c r="GJ162" i="113" s="1"/>
  <c r="GK162" i="113" s="1"/>
  <c r="GL162" i="113" s="1"/>
  <c r="GM162" i="113" s="1"/>
  <c r="GN162" i="113" s="1"/>
  <c r="GO162" i="113" s="1"/>
  <c r="GP162" i="113" s="1"/>
  <c r="GQ162" i="113" s="1"/>
  <c r="GR162" i="113" s="1"/>
  <c r="GS162" i="113" s="1"/>
  <c r="GT162" i="113" s="1"/>
  <c r="GU162" i="113" s="1"/>
  <c r="GV162" i="113" s="1"/>
  <c r="GW162" i="113" s="1"/>
  <c r="GX162" i="113" s="1"/>
  <c r="GY162" i="113" s="1"/>
  <c r="GZ162" i="113" s="1"/>
  <c r="HA162" i="113" s="1"/>
  <c r="HB162" i="113" s="1"/>
  <c r="HC162" i="113" s="1"/>
  <c r="HD162" i="113" s="1"/>
  <c r="HE162" i="113" s="1"/>
  <c r="HF162" i="113" s="1"/>
  <c r="HG162" i="113" s="1"/>
  <c r="HH162" i="113" s="1"/>
  <c r="HI162" i="113" s="1"/>
  <c r="HJ162" i="113" s="1"/>
  <c r="FE2" i="113"/>
  <c r="FD55" i="112" s="1"/>
  <c r="FF163" i="113" l="1"/>
  <c r="FD18" i="109"/>
  <c r="FF67" i="112" l="1"/>
  <c r="B164" i="113" s="1"/>
  <c r="FF67" i="115"/>
  <c r="FG163" i="113"/>
  <c r="FH163" i="113" s="1"/>
  <c r="FI163" i="113" s="1"/>
  <c r="FJ163" i="113" s="1"/>
  <c r="FK163" i="113" s="1"/>
  <c r="FL163" i="113" s="1"/>
  <c r="FM163" i="113" s="1"/>
  <c r="FN163" i="113" s="1"/>
  <c r="FO163" i="113" s="1"/>
  <c r="FP163" i="113" s="1"/>
  <c r="FQ163" i="113" s="1"/>
  <c r="FR163" i="113" s="1"/>
  <c r="FS163" i="113" s="1"/>
  <c r="FT163" i="113" s="1"/>
  <c r="FU163" i="113" s="1"/>
  <c r="FV163" i="113" s="1"/>
  <c r="FW163" i="113" s="1"/>
  <c r="FX163" i="113" s="1"/>
  <c r="FY163" i="113" s="1"/>
  <c r="FZ163" i="113" s="1"/>
  <c r="GA163" i="113" s="1"/>
  <c r="GB163" i="113" s="1"/>
  <c r="GC163" i="113" s="1"/>
  <c r="GD163" i="113" s="1"/>
  <c r="GE163" i="113" s="1"/>
  <c r="GF163" i="113" s="1"/>
  <c r="GG163" i="113" s="1"/>
  <c r="GH163" i="113" s="1"/>
  <c r="GI163" i="113" s="1"/>
  <c r="GJ163" i="113" s="1"/>
  <c r="GK163" i="113" s="1"/>
  <c r="GL163" i="113" s="1"/>
  <c r="GM163" i="113" s="1"/>
  <c r="GN163" i="113" s="1"/>
  <c r="GO163" i="113" s="1"/>
  <c r="GP163" i="113" s="1"/>
  <c r="GQ163" i="113" s="1"/>
  <c r="GR163" i="113" s="1"/>
  <c r="GS163" i="113" s="1"/>
  <c r="GT163" i="113" s="1"/>
  <c r="GU163" i="113" s="1"/>
  <c r="GV163" i="113" s="1"/>
  <c r="GW163" i="113" s="1"/>
  <c r="GX163" i="113" s="1"/>
  <c r="GY163" i="113" s="1"/>
  <c r="GZ163" i="113" s="1"/>
  <c r="HA163" i="113" s="1"/>
  <c r="HB163" i="113" s="1"/>
  <c r="HC163" i="113" s="1"/>
  <c r="HD163" i="113" s="1"/>
  <c r="HE163" i="113" s="1"/>
  <c r="HF163" i="113" s="1"/>
  <c r="HG163" i="113" s="1"/>
  <c r="HH163" i="113" s="1"/>
  <c r="HI163" i="113" s="1"/>
  <c r="HJ163" i="113" s="1"/>
  <c r="FF2" i="113"/>
  <c r="FE55" i="112" s="1"/>
  <c r="FG164" i="113" l="1"/>
  <c r="FE18" i="109"/>
  <c r="FG67" i="112" l="1"/>
  <c r="B165" i="113" s="1"/>
  <c r="FG67" i="115"/>
  <c r="FH164" i="113"/>
  <c r="FI164" i="113" s="1"/>
  <c r="FJ164" i="113" s="1"/>
  <c r="FK164" i="113" s="1"/>
  <c r="FL164" i="113" s="1"/>
  <c r="FM164" i="113" s="1"/>
  <c r="FN164" i="113" s="1"/>
  <c r="FO164" i="113" s="1"/>
  <c r="FP164" i="113" s="1"/>
  <c r="FQ164" i="113" s="1"/>
  <c r="FR164" i="113" s="1"/>
  <c r="FS164" i="113" s="1"/>
  <c r="FT164" i="113" s="1"/>
  <c r="FU164" i="113" s="1"/>
  <c r="FV164" i="113" s="1"/>
  <c r="FW164" i="113" s="1"/>
  <c r="FX164" i="113" s="1"/>
  <c r="FY164" i="113" s="1"/>
  <c r="FZ164" i="113" s="1"/>
  <c r="GA164" i="113" s="1"/>
  <c r="GB164" i="113" s="1"/>
  <c r="GC164" i="113" s="1"/>
  <c r="GD164" i="113" s="1"/>
  <c r="GE164" i="113" s="1"/>
  <c r="GF164" i="113" s="1"/>
  <c r="GG164" i="113" s="1"/>
  <c r="GH164" i="113" s="1"/>
  <c r="GI164" i="113" s="1"/>
  <c r="GJ164" i="113" s="1"/>
  <c r="GK164" i="113" s="1"/>
  <c r="GL164" i="113" s="1"/>
  <c r="GM164" i="113" s="1"/>
  <c r="GN164" i="113" s="1"/>
  <c r="GO164" i="113" s="1"/>
  <c r="GP164" i="113" s="1"/>
  <c r="GQ164" i="113" s="1"/>
  <c r="GR164" i="113" s="1"/>
  <c r="GS164" i="113" s="1"/>
  <c r="GT164" i="113" s="1"/>
  <c r="GU164" i="113" s="1"/>
  <c r="GV164" i="113" s="1"/>
  <c r="GW164" i="113" s="1"/>
  <c r="GX164" i="113" s="1"/>
  <c r="GY164" i="113" s="1"/>
  <c r="GZ164" i="113" s="1"/>
  <c r="HA164" i="113" s="1"/>
  <c r="HB164" i="113" s="1"/>
  <c r="HC164" i="113" s="1"/>
  <c r="HD164" i="113" s="1"/>
  <c r="HE164" i="113" s="1"/>
  <c r="HF164" i="113" s="1"/>
  <c r="HG164" i="113" s="1"/>
  <c r="HH164" i="113" s="1"/>
  <c r="HI164" i="113" s="1"/>
  <c r="HJ164" i="113" s="1"/>
  <c r="FG2" i="113"/>
  <c r="FF55" i="112" s="1"/>
  <c r="FH165" i="113" l="1"/>
  <c r="FF18" i="109"/>
  <c r="FH67" i="112" l="1"/>
  <c r="B166" i="113" s="1"/>
  <c r="FH67" i="115"/>
  <c r="FI165" i="113"/>
  <c r="FJ165" i="113" s="1"/>
  <c r="FK165" i="113" s="1"/>
  <c r="FL165" i="113" s="1"/>
  <c r="FM165" i="113" s="1"/>
  <c r="FN165" i="113" s="1"/>
  <c r="FO165" i="113" s="1"/>
  <c r="FP165" i="113" s="1"/>
  <c r="FQ165" i="113" s="1"/>
  <c r="FR165" i="113" s="1"/>
  <c r="FS165" i="113" s="1"/>
  <c r="FT165" i="113" s="1"/>
  <c r="FU165" i="113" s="1"/>
  <c r="FV165" i="113" s="1"/>
  <c r="FW165" i="113" s="1"/>
  <c r="FX165" i="113" s="1"/>
  <c r="FY165" i="113" s="1"/>
  <c r="FZ165" i="113" s="1"/>
  <c r="GA165" i="113" s="1"/>
  <c r="GB165" i="113" s="1"/>
  <c r="GC165" i="113" s="1"/>
  <c r="GD165" i="113" s="1"/>
  <c r="GE165" i="113" s="1"/>
  <c r="GF165" i="113" s="1"/>
  <c r="GG165" i="113" s="1"/>
  <c r="GH165" i="113" s="1"/>
  <c r="GI165" i="113" s="1"/>
  <c r="GJ165" i="113" s="1"/>
  <c r="GK165" i="113" s="1"/>
  <c r="GL165" i="113" s="1"/>
  <c r="GM165" i="113" s="1"/>
  <c r="GN165" i="113" s="1"/>
  <c r="GO165" i="113" s="1"/>
  <c r="GP165" i="113" s="1"/>
  <c r="GQ165" i="113" s="1"/>
  <c r="GR165" i="113" s="1"/>
  <c r="GS165" i="113" s="1"/>
  <c r="GT165" i="113" s="1"/>
  <c r="GU165" i="113" s="1"/>
  <c r="GV165" i="113" s="1"/>
  <c r="GW165" i="113" s="1"/>
  <c r="GX165" i="113" s="1"/>
  <c r="GY165" i="113" s="1"/>
  <c r="GZ165" i="113" s="1"/>
  <c r="HA165" i="113" s="1"/>
  <c r="HB165" i="113" s="1"/>
  <c r="HC165" i="113" s="1"/>
  <c r="HD165" i="113" s="1"/>
  <c r="HE165" i="113" s="1"/>
  <c r="HF165" i="113" s="1"/>
  <c r="HG165" i="113" s="1"/>
  <c r="HH165" i="113" s="1"/>
  <c r="HI165" i="113" s="1"/>
  <c r="HJ165" i="113" s="1"/>
  <c r="FH2" i="113"/>
  <c r="FG55" i="112" s="1"/>
  <c r="FI166" i="113" l="1"/>
  <c r="FG18" i="109"/>
  <c r="FI67" i="112" l="1"/>
  <c r="B167" i="113" s="1"/>
  <c r="FI67" i="115"/>
  <c r="FJ166" i="113"/>
  <c r="FK166" i="113" s="1"/>
  <c r="FL166" i="113" s="1"/>
  <c r="FM166" i="113" s="1"/>
  <c r="FN166" i="113" s="1"/>
  <c r="FO166" i="113" s="1"/>
  <c r="FP166" i="113" s="1"/>
  <c r="FQ166" i="113" s="1"/>
  <c r="FR166" i="113" s="1"/>
  <c r="FS166" i="113" s="1"/>
  <c r="FT166" i="113" s="1"/>
  <c r="FU166" i="113" s="1"/>
  <c r="FV166" i="113" s="1"/>
  <c r="FW166" i="113" s="1"/>
  <c r="FX166" i="113" s="1"/>
  <c r="FY166" i="113" s="1"/>
  <c r="FZ166" i="113" s="1"/>
  <c r="GA166" i="113" s="1"/>
  <c r="GB166" i="113" s="1"/>
  <c r="GC166" i="113" s="1"/>
  <c r="GD166" i="113" s="1"/>
  <c r="GE166" i="113" s="1"/>
  <c r="GF166" i="113" s="1"/>
  <c r="GG166" i="113" s="1"/>
  <c r="GH166" i="113" s="1"/>
  <c r="GI166" i="113" s="1"/>
  <c r="GJ166" i="113" s="1"/>
  <c r="GK166" i="113" s="1"/>
  <c r="GL166" i="113" s="1"/>
  <c r="GM166" i="113" s="1"/>
  <c r="GN166" i="113" s="1"/>
  <c r="GO166" i="113" s="1"/>
  <c r="GP166" i="113" s="1"/>
  <c r="GQ166" i="113" s="1"/>
  <c r="GR166" i="113" s="1"/>
  <c r="GS166" i="113" s="1"/>
  <c r="GT166" i="113" s="1"/>
  <c r="GU166" i="113" s="1"/>
  <c r="GV166" i="113" s="1"/>
  <c r="GW166" i="113" s="1"/>
  <c r="GX166" i="113" s="1"/>
  <c r="GY166" i="113" s="1"/>
  <c r="GZ166" i="113" s="1"/>
  <c r="HA166" i="113" s="1"/>
  <c r="HB166" i="113" s="1"/>
  <c r="HC166" i="113" s="1"/>
  <c r="HD166" i="113" s="1"/>
  <c r="HE166" i="113" s="1"/>
  <c r="HF166" i="113" s="1"/>
  <c r="HG166" i="113" s="1"/>
  <c r="HH166" i="113" s="1"/>
  <c r="HI166" i="113" s="1"/>
  <c r="HJ166" i="113" s="1"/>
  <c r="FI2" i="113"/>
  <c r="FH55" i="112" s="1"/>
  <c r="FJ167" i="113" l="1"/>
  <c r="FH18" i="109"/>
  <c r="FJ67" i="112" l="1"/>
  <c r="B168" i="113" s="1"/>
  <c r="FJ67" i="115"/>
  <c r="FK167" i="113"/>
  <c r="FL167" i="113" s="1"/>
  <c r="FM167" i="113" s="1"/>
  <c r="FN167" i="113" s="1"/>
  <c r="FO167" i="113" s="1"/>
  <c r="FP167" i="113" s="1"/>
  <c r="FQ167" i="113" s="1"/>
  <c r="FR167" i="113" s="1"/>
  <c r="FS167" i="113" s="1"/>
  <c r="FT167" i="113" s="1"/>
  <c r="FU167" i="113" s="1"/>
  <c r="FV167" i="113" s="1"/>
  <c r="FW167" i="113" s="1"/>
  <c r="FX167" i="113" s="1"/>
  <c r="FY167" i="113" s="1"/>
  <c r="FZ167" i="113" s="1"/>
  <c r="GA167" i="113" s="1"/>
  <c r="GB167" i="113" s="1"/>
  <c r="GC167" i="113" s="1"/>
  <c r="GD167" i="113" s="1"/>
  <c r="GE167" i="113" s="1"/>
  <c r="GF167" i="113" s="1"/>
  <c r="GG167" i="113" s="1"/>
  <c r="GH167" i="113" s="1"/>
  <c r="GI167" i="113" s="1"/>
  <c r="GJ167" i="113" s="1"/>
  <c r="GK167" i="113" s="1"/>
  <c r="GL167" i="113" s="1"/>
  <c r="GM167" i="113" s="1"/>
  <c r="GN167" i="113" s="1"/>
  <c r="GO167" i="113" s="1"/>
  <c r="GP167" i="113" s="1"/>
  <c r="GQ167" i="113" s="1"/>
  <c r="GR167" i="113" s="1"/>
  <c r="GS167" i="113" s="1"/>
  <c r="GT167" i="113" s="1"/>
  <c r="GU167" i="113" s="1"/>
  <c r="GV167" i="113" s="1"/>
  <c r="GW167" i="113" s="1"/>
  <c r="GX167" i="113" s="1"/>
  <c r="GY167" i="113" s="1"/>
  <c r="GZ167" i="113" s="1"/>
  <c r="HA167" i="113" s="1"/>
  <c r="HB167" i="113" s="1"/>
  <c r="HC167" i="113" s="1"/>
  <c r="HD167" i="113" s="1"/>
  <c r="HE167" i="113" s="1"/>
  <c r="HF167" i="113" s="1"/>
  <c r="HG167" i="113" s="1"/>
  <c r="HH167" i="113" s="1"/>
  <c r="HI167" i="113" s="1"/>
  <c r="HJ167" i="113" s="1"/>
  <c r="FJ2" i="113"/>
  <c r="FI55" i="112" s="1"/>
  <c r="FK168" i="113" l="1"/>
  <c r="FI18" i="109"/>
  <c r="FK67" i="112" l="1"/>
  <c r="B169" i="113" s="1"/>
  <c r="FK67" i="115"/>
  <c r="FL168" i="113"/>
  <c r="FM168" i="113" s="1"/>
  <c r="FN168" i="113" s="1"/>
  <c r="FO168" i="113" s="1"/>
  <c r="FP168" i="113" s="1"/>
  <c r="FQ168" i="113" s="1"/>
  <c r="FR168" i="113" s="1"/>
  <c r="FS168" i="113" s="1"/>
  <c r="FT168" i="113" s="1"/>
  <c r="FU168" i="113" s="1"/>
  <c r="FV168" i="113" s="1"/>
  <c r="FW168" i="113" s="1"/>
  <c r="FX168" i="113" s="1"/>
  <c r="FY168" i="113" s="1"/>
  <c r="FZ168" i="113" s="1"/>
  <c r="GA168" i="113" s="1"/>
  <c r="GB168" i="113" s="1"/>
  <c r="GC168" i="113" s="1"/>
  <c r="GD168" i="113" s="1"/>
  <c r="GE168" i="113" s="1"/>
  <c r="GF168" i="113" s="1"/>
  <c r="GG168" i="113" s="1"/>
  <c r="GH168" i="113" s="1"/>
  <c r="GI168" i="113" s="1"/>
  <c r="GJ168" i="113" s="1"/>
  <c r="GK168" i="113" s="1"/>
  <c r="GL168" i="113" s="1"/>
  <c r="GM168" i="113" s="1"/>
  <c r="GN168" i="113" s="1"/>
  <c r="GO168" i="113" s="1"/>
  <c r="GP168" i="113" s="1"/>
  <c r="GQ168" i="113" s="1"/>
  <c r="GR168" i="113" s="1"/>
  <c r="GS168" i="113" s="1"/>
  <c r="GT168" i="113" s="1"/>
  <c r="GU168" i="113" s="1"/>
  <c r="GV168" i="113" s="1"/>
  <c r="GW168" i="113" s="1"/>
  <c r="GX168" i="113" s="1"/>
  <c r="GY168" i="113" s="1"/>
  <c r="GZ168" i="113" s="1"/>
  <c r="HA168" i="113" s="1"/>
  <c r="HB168" i="113" s="1"/>
  <c r="HC168" i="113" s="1"/>
  <c r="HD168" i="113" s="1"/>
  <c r="HE168" i="113" s="1"/>
  <c r="HF168" i="113" s="1"/>
  <c r="HG168" i="113" s="1"/>
  <c r="HH168" i="113" s="1"/>
  <c r="HI168" i="113" s="1"/>
  <c r="HJ168" i="113" s="1"/>
  <c r="FK2" i="113"/>
  <c r="FJ55" i="112" s="1"/>
  <c r="FL169" i="113" l="1"/>
  <c r="FJ18" i="109"/>
  <c r="FL67" i="112" l="1"/>
  <c r="B170" i="113" s="1"/>
  <c r="FL67" i="115"/>
  <c r="FM169" i="113"/>
  <c r="FN169" i="113" s="1"/>
  <c r="FO169" i="113" s="1"/>
  <c r="FP169" i="113" s="1"/>
  <c r="FQ169" i="113" s="1"/>
  <c r="FR169" i="113" s="1"/>
  <c r="FS169" i="113" s="1"/>
  <c r="FT169" i="113" s="1"/>
  <c r="FU169" i="113" s="1"/>
  <c r="FV169" i="113" s="1"/>
  <c r="FW169" i="113" s="1"/>
  <c r="FX169" i="113" s="1"/>
  <c r="FY169" i="113" s="1"/>
  <c r="FZ169" i="113" s="1"/>
  <c r="GA169" i="113" s="1"/>
  <c r="GB169" i="113" s="1"/>
  <c r="GC169" i="113" s="1"/>
  <c r="GD169" i="113" s="1"/>
  <c r="GE169" i="113" s="1"/>
  <c r="GF169" i="113" s="1"/>
  <c r="GG169" i="113" s="1"/>
  <c r="GH169" i="113" s="1"/>
  <c r="GI169" i="113" s="1"/>
  <c r="GJ169" i="113" s="1"/>
  <c r="GK169" i="113" s="1"/>
  <c r="GL169" i="113" s="1"/>
  <c r="GM169" i="113" s="1"/>
  <c r="GN169" i="113" s="1"/>
  <c r="GO169" i="113" s="1"/>
  <c r="GP169" i="113" s="1"/>
  <c r="GQ169" i="113" s="1"/>
  <c r="GR169" i="113" s="1"/>
  <c r="GS169" i="113" s="1"/>
  <c r="GT169" i="113" s="1"/>
  <c r="GU169" i="113" s="1"/>
  <c r="GV169" i="113" s="1"/>
  <c r="GW169" i="113" s="1"/>
  <c r="GX169" i="113" s="1"/>
  <c r="GY169" i="113" s="1"/>
  <c r="GZ169" i="113" s="1"/>
  <c r="HA169" i="113" s="1"/>
  <c r="HB169" i="113" s="1"/>
  <c r="HC169" i="113" s="1"/>
  <c r="HD169" i="113" s="1"/>
  <c r="HE169" i="113" s="1"/>
  <c r="HF169" i="113" s="1"/>
  <c r="HG169" i="113" s="1"/>
  <c r="HH169" i="113" s="1"/>
  <c r="HI169" i="113" s="1"/>
  <c r="HJ169" i="113" s="1"/>
  <c r="FL2" i="113"/>
  <c r="FK55" i="112" s="1"/>
  <c r="FM170" i="113" l="1"/>
  <c r="FK18" i="109"/>
  <c r="FM67" i="112" l="1"/>
  <c r="B171" i="113" s="1"/>
  <c r="FM67" i="115"/>
  <c r="FN170" i="113"/>
  <c r="FO170" i="113" s="1"/>
  <c r="FP170" i="113" s="1"/>
  <c r="FQ170" i="113" s="1"/>
  <c r="FR170" i="113" s="1"/>
  <c r="FS170" i="113" s="1"/>
  <c r="FT170" i="113" s="1"/>
  <c r="FU170" i="113" s="1"/>
  <c r="FV170" i="113" s="1"/>
  <c r="FW170" i="113" s="1"/>
  <c r="FX170" i="113" s="1"/>
  <c r="FY170" i="113" s="1"/>
  <c r="FZ170" i="113" s="1"/>
  <c r="GA170" i="113" s="1"/>
  <c r="GB170" i="113" s="1"/>
  <c r="GC170" i="113" s="1"/>
  <c r="GD170" i="113" s="1"/>
  <c r="GE170" i="113" s="1"/>
  <c r="GF170" i="113" s="1"/>
  <c r="GG170" i="113" s="1"/>
  <c r="GH170" i="113" s="1"/>
  <c r="GI170" i="113" s="1"/>
  <c r="GJ170" i="113" s="1"/>
  <c r="GK170" i="113" s="1"/>
  <c r="GL170" i="113" s="1"/>
  <c r="GM170" i="113" s="1"/>
  <c r="GN170" i="113" s="1"/>
  <c r="GO170" i="113" s="1"/>
  <c r="GP170" i="113" s="1"/>
  <c r="GQ170" i="113" s="1"/>
  <c r="GR170" i="113" s="1"/>
  <c r="GS170" i="113" s="1"/>
  <c r="GT170" i="113" s="1"/>
  <c r="GU170" i="113" s="1"/>
  <c r="GV170" i="113" s="1"/>
  <c r="GW170" i="113" s="1"/>
  <c r="GX170" i="113" s="1"/>
  <c r="GY170" i="113" s="1"/>
  <c r="GZ170" i="113" s="1"/>
  <c r="HA170" i="113" s="1"/>
  <c r="HB170" i="113" s="1"/>
  <c r="HC170" i="113" s="1"/>
  <c r="HD170" i="113" s="1"/>
  <c r="HE170" i="113" s="1"/>
  <c r="HF170" i="113" s="1"/>
  <c r="HG170" i="113" s="1"/>
  <c r="HH170" i="113" s="1"/>
  <c r="HI170" i="113" s="1"/>
  <c r="HJ170" i="113" s="1"/>
  <c r="FM2" i="113"/>
  <c r="FL55" i="112" s="1"/>
  <c r="FN171" i="113" l="1"/>
  <c r="FL18" i="109"/>
  <c r="FN67" i="112" l="1"/>
  <c r="B172" i="113" s="1"/>
  <c r="FN67" i="115"/>
  <c r="FO171" i="113"/>
  <c r="FP171" i="113" s="1"/>
  <c r="FQ171" i="113" s="1"/>
  <c r="FR171" i="113" s="1"/>
  <c r="FS171" i="113" s="1"/>
  <c r="FT171" i="113" s="1"/>
  <c r="FU171" i="113" s="1"/>
  <c r="FV171" i="113" s="1"/>
  <c r="FW171" i="113" s="1"/>
  <c r="FX171" i="113" s="1"/>
  <c r="FY171" i="113" s="1"/>
  <c r="FZ171" i="113" s="1"/>
  <c r="GA171" i="113" s="1"/>
  <c r="GB171" i="113" s="1"/>
  <c r="GC171" i="113" s="1"/>
  <c r="GD171" i="113" s="1"/>
  <c r="GE171" i="113" s="1"/>
  <c r="GF171" i="113" s="1"/>
  <c r="GG171" i="113" s="1"/>
  <c r="GH171" i="113" s="1"/>
  <c r="GI171" i="113" s="1"/>
  <c r="GJ171" i="113" s="1"/>
  <c r="GK171" i="113" s="1"/>
  <c r="GL171" i="113" s="1"/>
  <c r="GM171" i="113" s="1"/>
  <c r="GN171" i="113" s="1"/>
  <c r="GO171" i="113" s="1"/>
  <c r="GP171" i="113" s="1"/>
  <c r="GQ171" i="113" s="1"/>
  <c r="GR171" i="113" s="1"/>
  <c r="GS171" i="113" s="1"/>
  <c r="GT171" i="113" s="1"/>
  <c r="GU171" i="113" s="1"/>
  <c r="GV171" i="113" s="1"/>
  <c r="GW171" i="113" s="1"/>
  <c r="GX171" i="113" s="1"/>
  <c r="GY171" i="113" s="1"/>
  <c r="GZ171" i="113" s="1"/>
  <c r="HA171" i="113" s="1"/>
  <c r="HB171" i="113" s="1"/>
  <c r="HC171" i="113" s="1"/>
  <c r="HD171" i="113" s="1"/>
  <c r="HE171" i="113" s="1"/>
  <c r="HF171" i="113" s="1"/>
  <c r="HG171" i="113" s="1"/>
  <c r="HH171" i="113" s="1"/>
  <c r="HI171" i="113" s="1"/>
  <c r="HJ171" i="113" s="1"/>
  <c r="FN2" i="113"/>
  <c r="FM55" i="112" s="1"/>
  <c r="FO172" i="113" l="1"/>
  <c r="FM18" i="109"/>
  <c r="FO67" i="112" l="1"/>
  <c r="B173" i="113" s="1"/>
  <c r="FO67" i="115"/>
  <c r="FP172" i="113"/>
  <c r="FQ172" i="113" s="1"/>
  <c r="FR172" i="113" s="1"/>
  <c r="FS172" i="113" s="1"/>
  <c r="FT172" i="113" s="1"/>
  <c r="FU172" i="113" s="1"/>
  <c r="FV172" i="113" s="1"/>
  <c r="FW172" i="113" s="1"/>
  <c r="FX172" i="113" s="1"/>
  <c r="FY172" i="113" s="1"/>
  <c r="FZ172" i="113" s="1"/>
  <c r="GA172" i="113" s="1"/>
  <c r="GB172" i="113" s="1"/>
  <c r="GC172" i="113" s="1"/>
  <c r="GD172" i="113" s="1"/>
  <c r="GE172" i="113" s="1"/>
  <c r="GF172" i="113" s="1"/>
  <c r="GG172" i="113" s="1"/>
  <c r="GH172" i="113" s="1"/>
  <c r="GI172" i="113" s="1"/>
  <c r="GJ172" i="113" s="1"/>
  <c r="GK172" i="113" s="1"/>
  <c r="GL172" i="113" s="1"/>
  <c r="GM172" i="113" s="1"/>
  <c r="GN172" i="113" s="1"/>
  <c r="GO172" i="113" s="1"/>
  <c r="GP172" i="113" s="1"/>
  <c r="GQ172" i="113" s="1"/>
  <c r="GR172" i="113" s="1"/>
  <c r="GS172" i="113" s="1"/>
  <c r="GT172" i="113" s="1"/>
  <c r="GU172" i="113" s="1"/>
  <c r="GV172" i="113" s="1"/>
  <c r="GW172" i="113" s="1"/>
  <c r="GX172" i="113" s="1"/>
  <c r="GY172" i="113" s="1"/>
  <c r="GZ172" i="113" s="1"/>
  <c r="HA172" i="113" s="1"/>
  <c r="HB172" i="113" s="1"/>
  <c r="HC172" i="113" s="1"/>
  <c r="HD172" i="113" s="1"/>
  <c r="HE172" i="113" s="1"/>
  <c r="HF172" i="113" s="1"/>
  <c r="HG172" i="113" s="1"/>
  <c r="HH172" i="113" s="1"/>
  <c r="HI172" i="113" s="1"/>
  <c r="HJ172" i="113" s="1"/>
  <c r="FO2" i="113"/>
  <c r="FN55" i="112" s="1"/>
  <c r="FP173" i="113" l="1"/>
  <c r="FN18" i="109"/>
  <c r="FP67" i="112" l="1"/>
  <c r="B174" i="113" s="1"/>
  <c r="FP67" i="115"/>
  <c r="FQ173" i="113"/>
  <c r="FR173" i="113" s="1"/>
  <c r="FS173" i="113" s="1"/>
  <c r="FT173" i="113" s="1"/>
  <c r="FU173" i="113" s="1"/>
  <c r="FV173" i="113" s="1"/>
  <c r="FW173" i="113" s="1"/>
  <c r="FX173" i="113" s="1"/>
  <c r="FY173" i="113" s="1"/>
  <c r="FZ173" i="113" s="1"/>
  <c r="GA173" i="113" s="1"/>
  <c r="GB173" i="113" s="1"/>
  <c r="GC173" i="113" s="1"/>
  <c r="GD173" i="113" s="1"/>
  <c r="GE173" i="113" s="1"/>
  <c r="GF173" i="113" s="1"/>
  <c r="GG173" i="113" s="1"/>
  <c r="GH173" i="113" s="1"/>
  <c r="GI173" i="113" s="1"/>
  <c r="GJ173" i="113" s="1"/>
  <c r="GK173" i="113" s="1"/>
  <c r="GL173" i="113" s="1"/>
  <c r="GM173" i="113" s="1"/>
  <c r="GN173" i="113" s="1"/>
  <c r="GO173" i="113" s="1"/>
  <c r="GP173" i="113" s="1"/>
  <c r="GQ173" i="113" s="1"/>
  <c r="GR173" i="113" s="1"/>
  <c r="GS173" i="113" s="1"/>
  <c r="GT173" i="113" s="1"/>
  <c r="GU173" i="113" s="1"/>
  <c r="GV173" i="113" s="1"/>
  <c r="GW173" i="113" s="1"/>
  <c r="GX173" i="113" s="1"/>
  <c r="GY173" i="113" s="1"/>
  <c r="GZ173" i="113" s="1"/>
  <c r="HA173" i="113" s="1"/>
  <c r="HB173" i="113" s="1"/>
  <c r="HC173" i="113" s="1"/>
  <c r="HD173" i="113" s="1"/>
  <c r="HE173" i="113" s="1"/>
  <c r="HF173" i="113" s="1"/>
  <c r="HG173" i="113" s="1"/>
  <c r="HH173" i="113" s="1"/>
  <c r="HI173" i="113" s="1"/>
  <c r="HJ173" i="113" s="1"/>
  <c r="FP2" i="113"/>
  <c r="FO55" i="112" s="1"/>
  <c r="FQ174" i="113" l="1"/>
  <c r="FO18" i="109"/>
  <c r="FQ67" i="112" l="1"/>
  <c r="B175" i="113" s="1"/>
  <c r="FQ67" i="115"/>
  <c r="FR174" i="113"/>
  <c r="FS174" i="113" s="1"/>
  <c r="FT174" i="113" s="1"/>
  <c r="FU174" i="113" s="1"/>
  <c r="FV174" i="113" s="1"/>
  <c r="FW174" i="113" s="1"/>
  <c r="FX174" i="113" s="1"/>
  <c r="FY174" i="113" s="1"/>
  <c r="FZ174" i="113" s="1"/>
  <c r="GA174" i="113" s="1"/>
  <c r="GB174" i="113" s="1"/>
  <c r="GC174" i="113" s="1"/>
  <c r="GD174" i="113" s="1"/>
  <c r="GE174" i="113" s="1"/>
  <c r="GF174" i="113" s="1"/>
  <c r="GG174" i="113" s="1"/>
  <c r="GH174" i="113" s="1"/>
  <c r="GI174" i="113" s="1"/>
  <c r="GJ174" i="113" s="1"/>
  <c r="GK174" i="113" s="1"/>
  <c r="GL174" i="113" s="1"/>
  <c r="GM174" i="113" s="1"/>
  <c r="GN174" i="113" s="1"/>
  <c r="GO174" i="113" s="1"/>
  <c r="GP174" i="113" s="1"/>
  <c r="GQ174" i="113" s="1"/>
  <c r="GR174" i="113" s="1"/>
  <c r="GS174" i="113" s="1"/>
  <c r="GT174" i="113" s="1"/>
  <c r="GU174" i="113" s="1"/>
  <c r="GV174" i="113" s="1"/>
  <c r="GW174" i="113" s="1"/>
  <c r="GX174" i="113" s="1"/>
  <c r="GY174" i="113" s="1"/>
  <c r="GZ174" i="113" s="1"/>
  <c r="HA174" i="113" s="1"/>
  <c r="HB174" i="113" s="1"/>
  <c r="HC174" i="113" s="1"/>
  <c r="HD174" i="113" s="1"/>
  <c r="HE174" i="113" s="1"/>
  <c r="HF174" i="113" s="1"/>
  <c r="HG174" i="113" s="1"/>
  <c r="HH174" i="113" s="1"/>
  <c r="HI174" i="113" s="1"/>
  <c r="HJ174" i="113" s="1"/>
  <c r="FQ2" i="113"/>
  <c r="FP55" i="112" s="1"/>
  <c r="FR175" i="113" l="1"/>
  <c r="FP18" i="109"/>
  <c r="FR67" i="112" l="1"/>
  <c r="B176" i="113" s="1"/>
  <c r="FR67" i="115"/>
  <c r="FS175" i="113"/>
  <c r="FT175" i="113" s="1"/>
  <c r="FU175" i="113" s="1"/>
  <c r="FV175" i="113" s="1"/>
  <c r="FW175" i="113" s="1"/>
  <c r="FX175" i="113" s="1"/>
  <c r="FY175" i="113" s="1"/>
  <c r="FZ175" i="113" s="1"/>
  <c r="GA175" i="113" s="1"/>
  <c r="GB175" i="113" s="1"/>
  <c r="GC175" i="113" s="1"/>
  <c r="GD175" i="113" s="1"/>
  <c r="GE175" i="113" s="1"/>
  <c r="GF175" i="113" s="1"/>
  <c r="GG175" i="113" s="1"/>
  <c r="GH175" i="113" s="1"/>
  <c r="GI175" i="113" s="1"/>
  <c r="GJ175" i="113" s="1"/>
  <c r="GK175" i="113" s="1"/>
  <c r="GL175" i="113" s="1"/>
  <c r="GM175" i="113" s="1"/>
  <c r="GN175" i="113" s="1"/>
  <c r="GO175" i="113" s="1"/>
  <c r="GP175" i="113" s="1"/>
  <c r="GQ175" i="113" s="1"/>
  <c r="GR175" i="113" s="1"/>
  <c r="GS175" i="113" s="1"/>
  <c r="GT175" i="113" s="1"/>
  <c r="GU175" i="113" s="1"/>
  <c r="GV175" i="113" s="1"/>
  <c r="GW175" i="113" s="1"/>
  <c r="GX175" i="113" s="1"/>
  <c r="GY175" i="113" s="1"/>
  <c r="GZ175" i="113" s="1"/>
  <c r="HA175" i="113" s="1"/>
  <c r="HB175" i="113" s="1"/>
  <c r="HC175" i="113" s="1"/>
  <c r="HD175" i="113" s="1"/>
  <c r="HE175" i="113" s="1"/>
  <c r="HF175" i="113" s="1"/>
  <c r="HG175" i="113" s="1"/>
  <c r="HH175" i="113" s="1"/>
  <c r="HI175" i="113" s="1"/>
  <c r="HJ175" i="113" s="1"/>
  <c r="FR2" i="113"/>
  <c r="FQ55" i="112" s="1"/>
  <c r="FS176" i="113" l="1"/>
  <c r="FQ18" i="109"/>
  <c r="FS67" i="112" l="1"/>
  <c r="B177" i="113" s="1"/>
  <c r="FS67" i="115"/>
  <c r="FT176" i="113"/>
  <c r="FU176" i="113" s="1"/>
  <c r="FV176" i="113" s="1"/>
  <c r="FW176" i="113" s="1"/>
  <c r="FX176" i="113" s="1"/>
  <c r="FY176" i="113" s="1"/>
  <c r="FZ176" i="113" s="1"/>
  <c r="GA176" i="113" s="1"/>
  <c r="GB176" i="113" s="1"/>
  <c r="GC176" i="113" s="1"/>
  <c r="GD176" i="113" s="1"/>
  <c r="GE176" i="113" s="1"/>
  <c r="GF176" i="113" s="1"/>
  <c r="GG176" i="113" s="1"/>
  <c r="GH176" i="113" s="1"/>
  <c r="GI176" i="113" s="1"/>
  <c r="GJ176" i="113" s="1"/>
  <c r="GK176" i="113" s="1"/>
  <c r="GL176" i="113" s="1"/>
  <c r="GM176" i="113" s="1"/>
  <c r="GN176" i="113" s="1"/>
  <c r="GO176" i="113" s="1"/>
  <c r="GP176" i="113" s="1"/>
  <c r="GQ176" i="113" s="1"/>
  <c r="GR176" i="113" s="1"/>
  <c r="GS176" i="113" s="1"/>
  <c r="GT176" i="113" s="1"/>
  <c r="GU176" i="113" s="1"/>
  <c r="GV176" i="113" s="1"/>
  <c r="GW176" i="113" s="1"/>
  <c r="GX176" i="113" s="1"/>
  <c r="GY176" i="113" s="1"/>
  <c r="GZ176" i="113" s="1"/>
  <c r="HA176" i="113" s="1"/>
  <c r="HB176" i="113" s="1"/>
  <c r="HC176" i="113" s="1"/>
  <c r="HD176" i="113" s="1"/>
  <c r="HE176" i="113" s="1"/>
  <c r="HF176" i="113" s="1"/>
  <c r="HG176" i="113" s="1"/>
  <c r="HH176" i="113" s="1"/>
  <c r="HI176" i="113" s="1"/>
  <c r="HJ176" i="113" s="1"/>
  <c r="FS2" i="113"/>
  <c r="FR55" i="112" s="1"/>
  <c r="FT177" i="113" l="1"/>
  <c r="FR18" i="109"/>
  <c r="FT67" i="112" l="1"/>
  <c r="B178" i="113" s="1"/>
  <c r="FT67" i="115"/>
  <c r="FU177" i="113"/>
  <c r="FV177" i="113" s="1"/>
  <c r="FW177" i="113" s="1"/>
  <c r="FX177" i="113" s="1"/>
  <c r="FY177" i="113" s="1"/>
  <c r="FZ177" i="113" s="1"/>
  <c r="GA177" i="113" s="1"/>
  <c r="GB177" i="113" s="1"/>
  <c r="GC177" i="113" s="1"/>
  <c r="GD177" i="113" s="1"/>
  <c r="GE177" i="113" s="1"/>
  <c r="GF177" i="113" s="1"/>
  <c r="GG177" i="113" s="1"/>
  <c r="GH177" i="113" s="1"/>
  <c r="GI177" i="113" s="1"/>
  <c r="GJ177" i="113" s="1"/>
  <c r="GK177" i="113" s="1"/>
  <c r="GL177" i="113" s="1"/>
  <c r="GM177" i="113" s="1"/>
  <c r="GN177" i="113" s="1"/>
  <c r="GO177" i="113" s="1"/>
  <c r="GP177" i="113" s="1"/>
  <c r="GQ177" i="113" s="1"/>
  <c r="GR177" i="113" s="1"/>
  <c r="GS177" i="113" s="1"/>
  <c r="GT177" i="113" s="1"/>
  <c r="GU177" i="113" s="1"/>
  <c r="GV177" i="113" s="1"/>
  <c r="GW177" i="113" s="1"/>
  <c r="GX177" i="113" s="1"/>
  <c r="GY177" i="113" s="1"/>
  <c r="GZ177" i="113" s="1"/>
  <c r="HA177" i="113" s="1"/>
  <c r="HB177" i="113" s="1"/>
  <c r="HC177" i="113" s="1"/>
  <c r="HD177" i="113" s="1"/>
  <c r="HE177" i="113" s="1"/>
  <c r="HF177" i="113" s="1"/>
  <c r="HG177" i="113" s="1"/>
  <c r="HH177" i="113" s="1"/>
  <c r="HI177" i="113" s="1"/>
  <c r="HJ177" i="113" s="1"/>
  <c r="FT2" i="113"/>
  <c r="FS55" i="112" s="1"/>
  <c r="FU178" i="113" l="1"/>
  <c r="FS18" i="109"/>
  <c r="FU67" i="112" l="1"/>
  <c r="B179" i="113" s="1"/>
  <c r="FU67" i="115"/>
  <c r="FV178" i="113"/>
  <c r="FW178" i="113" s="1"/>
  <c r="FX178" i="113" s="1"/>
  <c r="FY178" i="113" s="1"/>
  <c r="FZ178" i="113" s="1"/>
  <c r="GA178" i="113" s="1"/>
  <c r="GB178" i="113" s="1"/>
  <c r="GC178" i="113" s="1"/>
  <c r="GD178" i="113" s="1"/>
  <c r="GE178" i="113" s="1"/>
  <c r="GF178" i="113" s="1"/>
  <c r="GG178" i="113" s="1"/>
  <c r="GH178" i="113" s="1"/>
  <c r="GI178" i="113" s="1"/>
  <c r="GJ178" i="113" s="1"/>
  <c r="GK178" i="113" s="1"/>
  <c r="GL178" i="113" s="1"/>
  <c r="GM178" i="113" s="1"/>
  <c r="GN178" i="113" s="1"/>
  <c r="GO178" i="113" s="1"/>
  <c r="GP178" i="113" s="1"/>
  <c r="GQ178" i="113" s="1"/>
  <c r="GR178" i="113" s="1"/>
  <c r="GS178" i="113" s="1"/>
  <c r="GT178" i="113" s="1"/>
  <c r="GU178" i="113" s="1"/>
  <c r="GV178" i="113" s="1"/>
  <c r="GW178" i="113" s="1"/>
  <c r="GX178" i="113" s="1"/>
  <c r="GY178" i="113" s="1"/>
  <c r="GZ178" i="113" s="1"/>
  <c r="HA178" i="113" s="1"/>
  <c r="HB178" i="113" s="1"/>
  <c r="HC178" i="113" s="1"/>
  <c r="HD178" i="113" s="1"/>
  <c r="HE178" i="113" s="1"/>
  <c r="HF178" i="113" s="1"/>
  <c r="HG178" i="113" s="1"/>
  <c r="HH178" i="113" s="1"/>
  <c r="HI178" i="113" s="1"/>
  <c r="HJ178" i="113" s="1"/>
  <c r="FU2" i="113"/>
  <c r="FT55" i="112" s="1"/>
  <c r="FV179" i="113" l="1"/>
  <c r="FT18" i="109"/>
  <c r="FV67" i="112" l="1"/>
  <c r="B180" i="113" s="1"/>
  <c r="FV67" i="115"/>
  <c r="FW179" i="113"/>
  <c r="FX179" i="113" s="1"/>
  <c r="FY179" i="113" s="1"/>
  <c r="FZ179" i="113" s="1"/>
  <c r="GA179" i="113" s="1"/>
  <c r="GB179" i="113" s="1"/>
  <c r="GC179" i="113" s="1"/>
  <c r="GD179" i="113" s="1"/>
  <c r="GE179" i="113" s="1"/>
  <c r="GF179" i="113" s="1"/>
  <c r="GG179" i="113" s="1"/>
  <c r="GH179" i="113" s="1"/>
  <c r="GI179" i="113" s="1"/>
  <c r="GJ179" i="113" s="1"/>
  <c r="GK179" i="113" s="1"/>
  <c r="GL179" i="113" s="1"/>
  <c r="GM179" i="113" s="1"/>
  <c r="GN179" i="113" s="1"/>
  <c r="GO179" i="113" s="1"/>
  <c r="GP179" i="113" s="1"/>
  <c r="GQ179" i="113" s="1"/>
  <c r="GR179" i="113" s="1"/>
  <c r="GS179" i="113" s="1"/>
  <c r="GT179" i="113" s="1"/>
  <c r="GU179" i="113" s="1"/>
  <c r="GV179" i="113" s="1"/>
  <c r="GW179" i="113" s="1"/>
  <c r="GX179" i="113" s="1"/>
  <c r="GY179" i="113" s="1"/>
  <c r="GZ179" i="113" s="1"/>
  <c r="HA179" i="113" s="1"/>
  <c r="HB179" i="113" s="1"/>
  <c r="HC179" i="113" s="1"/>
  <c r="HD179" i="113" s="1"/>
  <c r="HE179" i="113" s="1"/>
  <c r="HF179" i="113" s="1"/>
  <c r="HG179" i="113" s="1"/>
  <c r="HH179" i="113" s="1"/>
  <c r="HI179" i="113" s="1"/>
  <c r="HJ179" i="113" s="1"/>
  <c r="FV2" i="113"/>
  <c r="FU55" i="112" s="1"/>
  <c r="FW180" i="113" l="1"/>
  <c r="FU18" i="109"/>
  <c r="FW67" i="112" l="1"/>
  <c r="B181" i="113" s="1"/>
  <c r="FW67" i="115"/>
  <c r="FX180" i="113"/>
  <c r="FY180" i="113" s="1"/>
  <c r="FZ180" i="113" s="1"/>
  <c r="GA180" i="113" s="1"/>
  <c r="GB180" i="113" s="1"/>
  <c r="GC180" i="113" s="1"/>
  <c r="GD180" i="113" s="1"/>
  <c r="GE180" i="113" s="1"/>
  <c r="GF180" i="113" s="1"/>
  <c r="GG180" i="113" s="1"/>
  <c r="GH180" i="113" s="1"/>
  <c r="GI180" i="113" s="1"/>
  <c r="GJ180" i="113" s="1"/>
  <c r="GK180" i="113" s="1"/>
  <c r="GL180" i="113" s="1"/>
  <c r="GM180" i="113" s="1"/>
  <c r="GN180" i="113" s="1"/>
  <c r="GO180" i="113" s="1"/>
  <c r="GP180" i="113" s="1"/>
  <c r="GQ180" i="113" s="1"/>
  <c r="GR180" i="113" s="1"/>
  <c r="GS180" i="113" s="1"/>
  <c r="GT180" i="113" s="1"/>
  <c r="GU180" i="113" s="1"/>
  <c r="GV180" i="113" s="1"/>
  <c r="GW180" i="113" s="1"/>
  <c r="GX180" i="113" s="1"/>
  <c r="GY180" i="113" s="1"/>
  <c r="GZ180" i="113" s="1"/>
  <c r="HA180" i="113" s="1"/>
  <c r="HB180" i="113" s="1"/>
  <c r="HC180" i="113" s="1"/>
  <c r="HD180" i="113" s="1"/>
  <c r="HE180" i="113" s="1"/>
  <c r="HF180" i="113" s="1"/>
  <c r="HG180" i="113" s="1"/>
  <c r="HH180" i="113" s="1"/>
  <c r="HI180" i="113" s="1"/>
  <c r="HJ180" i="113" s="1"/>
  <c r="FW2" i="113"/>
  <c r="FV55" i="112" s="1"/>
  <c r="FX181" i="113" l="1"/>
  <c r="FV18" i="109"/>
  <c r="FX67" i="112" l="1"/>
  <c r="B182" i="113" s="1"/>
  <c r="FX67" i="115"/>
  <c r="FY181" i="113"/>
  <c r="FZ181" i="113" s="1"/>
  <c r="GA181" i="113" s="1"/>
  <c r="GB181" i="113" s="1"/>
  <c r="GC181" i="113" s="1"/>
  <c r="GD181" i="113" s="1"/>
  <c r="GE181" i="113" s="1"/>
  <c r="GF181" i="113" s="1"/>
  <c r="GG181" i="113" s="1"/>
  <c r="GH181" i="113" s="1"/>
  <c r="GI181" i="113" s="1"/>
  <c r="GJ181" i="113" s="1"/>
  <c r="GK181" i="113" s="1"/>
  <c r="GL181" i="113" s="1"/>
  <c r="GM181" i="113" s="1"/>
  <c r="GN181" i="113" s="1"/>
  <c r="GO181" i="113" s="1"/>
  <c r="GP181" i="113" s="1"/>
  <c r="GQ181" i="113" s="1"/>
  <c r="GR181" i="113" s="1"/>
  <c r="GS181" i="113" s="1"/>
  <c r="GT181" i="113" s="1"/>
  <c r="GU181" i="113" s="1"/>
  <c r="GV181" i="113" s="1"/>
  <c r="GW181" i="113" s="1"/>
  <c r="GX181" i="113" s="1"/>
  <c r="GY181" i="113" s="1"/>
  <c r="GZ181" i="113" s="1"/>
  <c r="HA181" i="113" s="1"/>
  <c r="HB181" i="113" s="1"/>
  <c r="HC181" i="113" s="1"/>
  <c r="HD181" i="113" s="1"/>
  <c r="HE181" i="113" s="1"/>
  <c r="HF181" i="113" s="1"/>
  <c r="HG181" i="113" s="1"/>
  <c r="HH181" i="113" s="1"/>
  <c r="HI181" i="113" s="1"/>
  <c r="HJ181" i="113" s="1"/>
  <c r="FX2" i="113"/>
  <c r="FW55" i="112" s="1"/>
  <c r="FY182" i="113" l="1"/>
  <c r="FW18" i="109"/>
  <c r="FY67" i="112" l="1"/>
  <c r="B183" i="113" s="1"/>
  <c r="FY67" i="115"/>
  <c r="FZ182" i="113"/>
  <c r="GA182" i="113" s="1"/>
  <c r="GB182" i="113" s="1"/>
  <c r="GC182" i="113" s="1"/>
  <c r="GD182" i="113" s="1"/>
  <c r="GE182" i="113" s="1"/>
  <c r="GF182" i="113" s="1"/>
  <c r="GG182" i="113" s="1"/>
  <c r="GH182" i="113" s="1"/>
  <c r="GI182" i="113" s="1"/>
  <c r="GJ182" i="113" s="1"/>
  <c r="GK182" i="113" s="1"/>
  <c r="GL182" i="113" s="1"/>
  <c r="GM182" i="113" s="1"/>
  <c r="GN182" i="113" s="1"/>
  <c r="GO182" i="113" s="1"/>
  <c r="GP182" i="113" s="1"/>
  <c r="GQ182" i="113" s="1"/>
  <c r="GR182" i="113" s="1"/>
  <c r="GS182" i="113" s="1"/>
  <c r="GT182" i="113" s="1"/>
  <c r="GU182" i="113" s="1"/>
  <c r="GV182" i="113" s="1"/>
  <c r="GW182" i="113" s="1"/>
  <c r="GX182" i="113" s="1"/>
  <c r="GY182" i="113" s="1"/>
  <c r="GZ182" i="113" s="1"/>
  <c r="HA182" i="113" s="1"/>
  <c r="HB182" i="113" s="1"/>
  <c r="HC182" i="113" s="1"/>
  <c r="HD182" i="113" s="1"/>
  <c r="HE182" i="113" s="1"/>
  <c r="HF182" i="113" s="1"/>
  <c r="HG182" i="113" s="1"/>
  <c r="HH182" i="113" s="1"/>
  <c r="HI182" i="113" s="1"/>
  <c r="HJ182" i="113" s="1"/>
  <c r="FY2" i="113"/>
  <c r="FX55" i="112" s="1"/>
  <c r="FZ183" i="113" l="1"/>
  <c r="FX18" i="109"/>
  <c r="FZ67" i="112" l="1"/>
  <c r="B184" i="113" s="1"/>
  <c r="FZ67" i="115"/>
  <c r="GA183" i="113"/>
  <c r="GB183" i="113" s="1"/>
  <c r="GC183" i="113" s="1"/>
  <c r="GD183" i="113" s="1"/>
  <c r="GE183" i="113" s="1"/>
  <c r="GF183" i="113" s="1"/>
  <c r="GG183" i="113" s="1"/>
  <c r="GH183" i="113" s="1"/>
  <c r="GI183" i="113" s="1"/>
  <c r="GJ183" i="113" s="1"/>
  <c r="GK183" i="113" s="1"/>
  <c r="GL183" i="113" s="1"/>
  <c r="GM183" i="113" s="1"/>
  <c r="GN183" i="113" s="1"/>
  <c r="GO183" i="113" s="1"/>
  <c r="GP183" i="113" s="1"/>
  <c r="GQ183" i="113" s="1"/>
  <c r="GR183" i="113" s="1"/>
  <c r="GS183" i="113" s="1"/>
  <c r="GT183" i="113" s="1"/>
  <c r="GU183" i="113" s="1"/>
  <c r="GV183" i="113" s="1"/>
  <c r="GW183" i="113" s="1"/>
  <c r="GX183" i="113" s="1"/>
  <c r="GY183" i="113" s="1"/>
  <c r="GZ183" i="113" s="1"/>
  <c r="HA183" i="113" s="1"/>
  <c r="HB183" i="113" s="1"/>
  <c r="HC183" i="113" s="1"/>
  <c r="HD183" i="113" s="1"/>
  <c r="HE183" i="113" s="1"/>
  <c r="HF183" i="113" s="1"/>
  <c r="HG183" i="113" s="1"/>
  <c r="HH183" i="113" s="1"/>
  <c r="HI183" i="113" s="1"/>
  <c r="HJ183" i="113" s="1"/>
  <c r="FZ2" i="113"/>
  <c r="FY55" i="112" s="1"/>
  <c r="GA184" i="113" l="1"/>
  <c r="FY18" i="109"/>
  <c r="GA67" i="112" l="1"/>
  <c r="B185" i="113" s="1"/>
  <c r="GA67" i="115"/>
  <c r="GB184" i="113"/>
  <c r="GC184" i="113" s="1"/>
  <c r="GD184" i="113" s="1"/>
  <c r="GE184" i="113" s="1"/>
  <c r="GF184" i="113" s="1"/>
  <c r="GG184" i="113" s="1"/>
  <c r="GH184" i="113" s="1"/>
  <c r="GI184" i="113" s="1"/>
  <c r="GJ184" i="113" s="1"/>
  <c r="GK184" i="113" s="1"/>
  <c r="GL184" i="113" s="1"/>
  <c r="GM184" i="113" s="1"/>
  <c r="GN184" i="113" s="1"/>
  <c r="GO184" i="113" s="1"/>
  <c r="GP184" i="113" s="1"/>
  <c r="GQ184" i="113" s="1"/>
  <c r="GR184" i="113" s="1"/>
  <c r="GS184" i="113" s="1"/>
  <c r="GT184" i="113" s="1"/>
  <c r="GU184" i="113" s="1"/>
  <c r="GV184" i="113" s="1"/>
  <c r="GW184" i="113" s="1"/>
  <c r="GX184" i="113" s="1"/>
  <c r="GY184" i="113" s="1"/>
  <c r="GZ184" i="113" s="1"/>
  <c r="HA184" i="113" s="1"/>
  <c r="HB184" i="113" s="1"/>
  <c r="HC184" i="113" s="1"/>
  <c r="HD184" i="113" s="1"/>
  <c r="HE184" i="113" s="1"/>
  <c r="HF184" i="113" s="1"/>
  <c r="HG184" i="113" s="1"/>
  <c r="HH184" i="113" s="1"/>
  <c r="HI184" i="113" s="1"/>
  <c r="HJ184" i="113" s="1"/>
  <c r="GA2" i="113"/>
  <c r="FZ55" i="112" s="1"/>
  <c r="GB185" i="113" l="1"/>
  <c r="FZ18" i="109"/>
  <c r="GB67" i="112" l="1"/>
  <c r="B186" i="113" s="1"/>
  <c r="GB67" i="115"/>
  <c r="GC185" i="113"/>
  <c r="GD185" i="113" s="1"/>
  <c r="GE185" i="113" s="1"/>
  <c r="GF185" i="113" s="1"/>
  <c r="GG185" i="113" s="1"/>
  <c r="GH185" i="113" s="1"/>
  <c r="GI185" i="113" s="1"/>
  <c r="GJ185" i="113" s="1"/>
  <c r="GK185" i="113" s="1"/>
  <c r="GL185" i="113" s="1"/>
  <c r="GM185" i="113" s="1"/>
  <c r="GN185" i="113" s="1"/>
  <c r="GO185" i="113" s="1"/>
  <c r="GP185" i="113" s="1"/>
  <c r="GQ185" i="113" s="1"/>
  <c r="GR185" i="113" s="1"/>
  <c r="GS185" i="113" s="1"/>
  <c r="GT185" i="113" s="1"/>
  <c r="GU185" i="113" s="1"/>
  <c r="GV185" i="113" s="1"/>
  <c r="GW185" i="113" s="1"/>
  <c r="GX185" i="113" s="1"/>
  <c r="GY185" i="113" s="1"/>
  <c r="GZ185" i="113" s="1"/>
  <c r="HA185" i="113" s="1"/>
  <c r="HB185" i="113" s="1"/>
  <c r="HC185" i="113" s="1"/>
  <c r="HD185" i="113" s="1"/>
  <c r="HE185" i="113" s="1"/>
  <c r="HF185" i="113" s="1"/>
  <c r="HG185" i="113" s="1"/>
  <c r="HH185" i="113" s="1"/>
  <c r="HI185" i="113" s="1"/>
  <c r="HJ185" i="113" s="1"/>
  <c r="GB2" i="113"/>
  <c r="GA55" i="112" s="1"/>
  <c r="GC186" i="113" l="1"/>
  <c r="GA18" i="109"/>
  <c r="GC67" i="112" l="1"/>
  <c r="B187" i="113" s="1"/>
  <c r="GC67" i="115"/>
  <c r="GD186" i="113"/>
  <c r="GE186" i="113" s="1"/>
  <c r="GF186" i="113" s="1"/>
  <c r="GG186" i="113" s="1"/>
  <c r="GH186" i="113" s="1"/>
  <c r="GI186" i="113" s="1"/>
  <c r="GJ186" i="113" s="1"/>
  <c r="GK186" i="113" s="1"/>
  <c r="GL186" i="113" s="1"/>
  <c r="GM186" i="113" s="1"/>
  <c r="GN186" i="113" s="1"/>
  <c r="GO186" i="113" s="1"/>
  <c r="GP186" i="113" s="1"/>
  <c r="GQ186" i="113" s="1"/>
  <c r="GR186" i="113" s="1"/>
  <c r="GS186" i="113" s="1"/>
  <c r="GT186" i="113" s="1"/>
  <c r="GU186" i="113" s="1"/>
  <c r="GV186" i="113" s="1"/>
  <c r="GW186" i="113" s="1"/>
  <c r="GX186" i="113" s="1"/>
  <c r="GY186" i="113" s="1"/>
  <c r="GZ186" i="113" s="1"/>
  <c r="HA186" i="113" s="1"/>
  <c r="HB186" i="113" s="1"/>
  <c r="HC186" i="113" s="1"/>
  <c r="HD186" i="113" s="1"/>
  <c r="HE186" i="113" s="1"/>
  <c r="HF186" i="113" s="1"/>
  <c r="HG186" i="113" s="1"/>
  <c r="HH186" i="113" s="1"/>
  <c r="HI186" i="113" s="1"/>
  <c r="HJ186" i="113" s="1"/>
  <c r="GC2" i="113"/>
  <c r="GB55" i="112" s="1"/>
  <c r="GD187" i="113" l="1"/>
  <c r="GB18" i="109"/>
  <c r="GD67" i="112" l="1"/>
  <c r="B188" i="113" s="1"/>
  <c r="GD67" i="115"/>
  <c r="GE187" i="113"/>
  <c r="GF187" i="113" s="1"/>
  <c r="GG187" i="113" s="1"/>
  <c r="GH187" i="113" s="1"/>
  <c r="GI187" i="113" s="1"/>
  <c r="GJ187" i="113" s="1"/>
  <c r="GK187" i="113" s="1"/>
  <c r="GL187" i="113" s="1"/>
  <c r="GM187" i="113" s="1"/>
  <c r="GN187" i="113" s="1"/>
  <c r="GO187" i="113" s="1"/>
  <c r="GP187" i="113" s="1"/>
  <c r="GQ187" i="113" s="1"/>
  <c r="GR187" i="113" s="1"/>
  <c r="GS187" i="113" s="1"/>
  <c r="GT187" i="113" s="1"/>
  <c r="GU187" i="113" s="1"/>
  <c r="GV187" i="113" s="1"/>
  <c r="GW187" i="113" s="1"/>
  <c r="GX187" i="113" s="1"/>
  <c r="GY187" i="113" s="1"/>
  <c r="GZ187" i="113" s="1"/>
  <c r="HA187" i="113" s="1"/>
  <c r="HB187" i="113" s="1"/>
  <c r="HC187" i="113" s="1"/>
  <c r="HD187" i="113" s="1"/>
  <c r="HE187" i="113" s="1"/>
  <c r="HF187" i="113" s="1"/>
  <c r="HG187" i="113" s="1"/>
  <c r="HH187" i="113" s="1"/>
  <c r="HI187" i="113" s="1"/>
  <c r="HJ187" i="113" s="1"/>
  <c r="GD2" i="113"/>
  <c r="GC55" i="112" s="1"/>
  <c r="GE188" i="113" l="1"/>
  <c r="GC18" i="109"/>
  <c r="GE67" i="112" l="1"/>
  <c r="B189" i="113" s="1"/>
  <c r="GE67" i="115"/>
  <c r="GF188" i="113"/>
  <c r="GG188" i="113" s="1"/>
  <c r="GH188" i="113" s="1"/>
  <c r="GI188" i="113" s="1"/>
  <c r="GJ188" i="113" s="1"/>
  <c r="GK188" i="113" s="1"/>
  <c r="GL188" i="113" s="1"/>
  <c r="GM188" i="113" s="1"/>
  <c r="GN188" i="113" s="1"/>
  <c r="GO188" i="113" s="1"/>
  <c r="GP188" i="113" s="1"/>
  <c r="GQ188" i="113" s="1"/>
  <c r="GR188" i="113" s="1"/>
  <c r="GS188" i="113" s="1"/>
  <c r="GT188" i="113" s="1"/>
  <c r="GU188" i="113" s="1"/>
  <c r="GV188" i="113" s="1"/>
  <c r="GW188" i="113" s="1"/>
  <c r="GX188" i="113" s="1"/>
  <c r="GY188" i="113" s="1"/>
  <c r="GZ188" i="113" s="1"/>
  <c r="HA188" i="113" s="1"/>
  <c r="HB188" i="113" s="1"/>
  <c r="HC188" i="113" s="1"/>
  <c r="HD188" i="113" s="1"/>
  <c r="HE188" i="113" s="1"/>
  <c r="HF188" i="113" s="1"/>
  <c r="HG188" i="113" s="1"/>
  <c r="HH188" i="113" s="1"/>
  <c r="HI188" i="113" s="1"/>
  <c r="HJ188" i="113" s="1"/>
  <c r="GE2" i="113"/>
  <c r="GD55" i="112" s="1"/>
  <c r="GF189" i="113" l="1"/>
  <c r="GD18" i="109"/>
  <c r="GF67" i="112" l="1"/>
  <c r="B190" i="113" s="1"/>
  <c r="GF67" i="115"/>
  <c r="GG189" i="113"/>
  <c r="GH189" i="113" s="1"/>
  <c r="GI189" i="113" s="1"/>
  <c r="GJ189" i="113" s="1"/>
  <c r="GK189" i="113" s="1"/>
  <c r="GL189" i="113" s="1"/>
  <c r="GM189" i="113" s="1"/>
  <c r="GN189" i="113" s="1"/>
  <c r="GO189" i="113" s="1"/>
  <c r="GP189" i="113" s="1"/>
  <c r="GQ189" i="113" s="1"/>
  <c r="GR189" i="113" s="1"/>
  <c r="GS189" i="113" s="1"/>
  <c r="GT189" i="113" s="1"/>
  <c r="GU189" i="113" s="1"/>
  <c r="GV189" i="113" s="1"/>
  <c r="GW189" i="113" s="1"/>
  <c r="GX189" i="113" s="1"/>
  <c r="GY189" i="113" s="1"/>
  <c r="GZ189" i="113" s="1"/>
  <c r="HA189" i="113" s="1"/>
  <c r="HB189" i="113" s="1"/>
  <c r="HC189" i="113" s="1"/>
  <c r="HD189" i="113" s="1"/>
  <c r="HE189" i="113" s="1"/>
  <c r="HF189" i="113" s="1"/>
  <c r="HG189" i="113" s="1"/>
  <c r="HH189" i="113" s="1"/>
  <c r="HI189" i="113" s="1"/>
  <c r="HJ189" i="113" s="1"/>
  <c r="GF2" i="113"/>
  <c r="GE55" i="112" s="1"/>
  <c r="GG190" i="113" l="1"/>
  <c r="GE18" i="109"/>
  <c r="GG67" i="112" l="1"/>
  <c r="B191" i="113" s="1"/>
  <c r="GG67" i="115"/>
  <c r="GH190" i="113"/>
  <c r="GI190" i="113" s="1"/>
  <c r="GJ190" i="113" s="1"/>
  <c r="GK190" i="113" s="1"/>
  <c r="GL190" i="113" s="1"/>
  <c r="GM190" i="113" s="1"/>
  <c r="GN190" i="113" s="1"/>
  <c r="GO190" i="113" s="1"/>
  <c r="GP190" i="113" s="1"/>
  <c r="GQ190" i="113" s="1"/>
  <c r="GR190" i="113" s="1"/>
  <c r="GS190" i="113" s="1"/>
  <c r="GT190" i="113" s="1"/>
  <c r="GU190" i="113" s="1"/>
  <c r="GV190" i="113" s="1"/>
  <c r="GW190" i="113" s="1"/>
  <c r="GX190" i="113" s="1"/>
  <c r="GY190" i="113" s="1"/>
  <c r="GZ190" i="113" s="1"/>
  <c r="HA190" i="113" s="1"/>
  <c r="HB190" i="113" s="1"/>
  <c r="HC190" i="113" s="1"/>
  <c r="HD190" i="113" s="1"/>
  <c r="HE190" i="113" s="1"/>
  <c r="HF190" i="113" s="1"/>
  <c r="HG190" i="113" s="1"/>
  <c r="HH190" i="113" s="1"/>
  <c r="HI190" i="113" s="1"/>
  <c r="HJ190" i="113" s="1"/>
  <c r="GG2" i="113"/>
  <c r="GF55" i="112" s="1"/>
  <c r="GH191" i="113" l="1"/>
  <c r="GF18" i="109"/>
  <c r="GH67" i="112" l="1"/>
  <c r="B192" i="113" s="1"/>
  <c r="GH67" i="115"/>
  <c r="GI191" i="113"/>
  <c r="GJ191" i="113" s="1"/>
  <c r="GK191" i="113" s="1"/>
  <c r="GL191" i="113" s="1"/>
  <c r="GM191" i="113" s="1"/>
  <c r="GN191" i="113" s="1"/>
  <c r="GO191" i="113" s="1"/>
  <c r="GP191" i="113" s="1"/>
  <c r="GQ191" i="113" s="1"/>
  <c r="GR191" i="113" s="1"/>
  <c r="GS191" i="113" s="1"/>
  <c r="GT191" i="113" s="1"/>
  <c r="GU191" i="113" s="1"/>
  <c r="GV191" i="113" s="1"/>
  <c r="GW191" i="113" s="1"/>
  <c r="GX191" i="113" s="1"/>
  <c r="GY191" i="113" s="1"/>
  <c r="GZ191" i="113" s="1"/>
  <c r="HA191" i="113" s="1"/>
  <c r="HB191" i="113" s="1"/>
  <c r="HC191" i="113" s="1"/>
  <c r="HD191" i="113" s="1"/>
  <c r="HE191" i="113" s="1"/>
  <c r="HF191" i="113" s="1"/>
  <c r="HG191" i="113" s="1"/>
  <c r="HH191" i="113" s="1"/>
  <c r="HI191" i="113" s="1"/>
  <c r="HJ191" i="113" s="1"/>
  <c r="GH2" i="113"/>
  <c r="GG55" i="112" s="1"/>
  <c r="GI192" i="113" l="1"/>
  <c r="GG18" i="109"/>
  <c r="GI67" i="112" l="1"/>
  <c r="B193" i="113" s="1"/>
  <c r="GI67" i="115"/>
  <c r="GJ192" i="113"/>
  <c r="GK192" i="113" s="1"/>
  <c r="GL192" i="113" s="1"/>
  <c r="GM192" i="113" s="1"/>
  <c r="GN192" i="113" s="1"/>
  <c r="GO192" i="113" s="1"/>
  <c r="GP192" i="113" s="1"/>
  <c r="GQ192" i="113" s="1"/>
  <c r="GR192" i="113" s="1"/>
  <c r="GS192" i="113" s="1"/>
  <c r="GT192" i="113" s="1"/>
  <c r="GU192" i="113" s="1"/>
  <c r="GV192" i="113" s="1"/>
  <c r="GW192" i="113" s="1"/>
  <c r="GX192" i="113" s="1"/>
  <c r="GY192" i="113" s="1"/>
  <c r="GZ192" i="113" s="1"/>
  <c r="HA192" i="113" s="1"/>
  <c r="HB192" i="113" s="1"/>
  <c r="HC192" i="113" s="1"/>
  <c r="HD192" i="113" s="1"/>
  <c r="HE192" i="113" s="1"/>
  <c r="HF192" i="113" s="1"/>
  <c r="HG192" i="113" s="1"/>
  <c r="HH192" i="113" s="1"/>
  <c r="HI192" i="113" s="1"/>
  <c r="HJ192" i="113" s="1"/>
  <c r="GI2" i="113"/>
  <c r="GH55" i="112" s="1"/>
  <c r="GJ193" i="113" l="1"/>
  <c r="GH18" i="109"/>
  <c r="GJ67" i="112" l="1"/>
  <c r="B194" i="113" s="1"/>
  <c r="GJ67" i="115"/>
  <c r="GK193" i="113"/>
  <c r="GL193" i="113" s="1"/>
  <c r="GM193" i="113" s="1"/>
  <c r="GN193" i="113" s="1"/>
  <c r="GO193" i="113" s="1"/>
  <c r="GP193" i="113" s="1"/>
  <c r="GQ193" i="113" s="1"/>
  <c r="GR193" i="113" s="1"/>
  <c r="GS193" i="113" s="1"/>
  <c r="GT193" i="113" s="1"/>
  <c r="GU193" i="113" s="1"/>
  <c r="GV193" i="113" s="1"/>
  <c r="GW193" i="113" s="1"/>
  <c r="GX193" i="113" s="1"/>
  <c r="GY193" i="113" s="1"/>
  <c r="GZ193" i="113" s="1"/>
  <c r="HA193" i="113" s="1"/>
  <c r="HB193" i="113" s="1"/>
  <c r="HC193" i="113" s="1"/>
  <c r="HD193" i="113" s="1"/>
  <c r="HE193" i="113" s="1"/>
  <c r="HF193" i="113" s="1"/>
  <c r="HG193" i="113" s="1"/>
  <c r="HH193" i="113" s="1"/>
  <c r="HI193" i="113" s="1"/>
  <c r="HJ193" i="113" s="1"/>
  <c r="GJ2" i="113"/>
  <c r="GI55" i="112" s="1"/>
  <c r="GK194" i="113" l="1"/>
  <c r="GI18" i="109"/>
  <c r="GK67" i="112" l="1"/>
  <c r="B195" i="113" s="1"/>
  <c r="GK67" i="115"/>
  <c r="GL194" i="113"/>
  <c r="GM194" i="113" s="1"/>
  <c r="GN194" i="113" s="1"/>
  <c r="GO194" i="113" s="1"/>
  <c r="GP194" i="113" s="1"/>
  <c r="GQ194" i="113" s="1"/>
  <c r="GR194" i="113" s="1"/>
  <c r="GS194" i="113" s="1"/>
  <c r="GT194" i="113" s="1"/>
  <c r="GU194" i="113" s="1"/>
  <c r="GV194" i="113" s="1"/>
  <c r="GW194" i="113" s="1"/>
  <c r="GX194" i="113" s="1"/>
  <c r="GY194" i="113" s="1"/>
  <c r="GZ194" i="113" s="1"/>
  <c r="HA194" i="113" s="1"/>
  <c r="HB194" i="113" s="1"/>
  <c r="HC194" i="113" s="1"/>
  <c r="HD194" i="113" s="1"/>
  <c r="HE194" i="113" s="1"/>
  <c r="HF194" i="113" s="1"/>
  <c r="HG194" i="113" s="1"/>
  <c r="HH194" i="113" s="1"/>
  <c r="HI194" i="113" s="1"/>
  <c r="HJ194" i="113" s="1"/>
  <c r="GK2" i="113"/>
  <c r="GJ55" i="112" s="1"/>
  <c r="GL195" i="113" l="1"/>
  <c r="GJ18" i="109"/>
  <c r="GL67" i="112" l="1"/>
  <c r="B196" i="113" s="1"/>
  <c r="GL67" i="115"/>
  <c r="GM195" i="113"/>
  <c r="GN195" i="113" s="1"/>
  <c r="GO195" i="113" s="1"/>
  <c r="GP195" i="113" s="1"/>
  <c r="GQ195" i="113" s="1"/>
  <c r="GR195" i="113" s="1"/>
  <c r="GS195" i="113" s="1"/>
  <c r="GT195" i="113" s="1"/>
  <c r="GU195" i="113" s="1"/>
  <c r="GV195" i="113" s="1"/>
  <c r="GW195" i="113" s="1"/>
  <c r="GX195" i="113" s="1"/>
  <c r="GY195" i="113" s="1"/>
  <c r="GZ195" i="113" s="1"/>
  <c r="HA195" i="113" s="1"/>
  <c r="HB195" i="113" s="1"/>
  <c r="HC195" i="113" s="1"/>
  <c r="HD195" i="113" s="1"/>
  <c r="HE195" i="113" s="1"/>
  <c r="HF195" i="113" s="1"/>
  <c r="HG195" i="113" s="1"/>
  <c r="HH195" i="113" s="1"/>
  <c r="HI195" i="113" s="1"/>
  <c r="HJ195" i="113" s="1"/>
  <c r="GL2" i="113"/>
  <c r="GK55" i="112" s="1"/>
  <c r="GM196" i="113" l="1"/>
  <c r="GK18" i="109"/>
  <c r="GM67" i="112" l="1"/>
  <c r="B197" i="113" s="1"/>
  <c r="GM67" i="115"/>
  <c r="GN196" i="113"/>
  <c r="GO196" i="113" s="1"/>
  <c r="GP196" i="113" s="1"/>
  <c r="GQ196" i="113" s="1"/>
  <c r="GR196" i="113" s="1"/>
  <c r="GS196" i="113" s="1"/>
  <c r="GT196" i="113" s="1"/>
  <c r="GU196" i="113" s="1"/>
  <c r="GV196" i="113" s="1"/>
  <c r="GW196" i="113" s="1"/>
  <c r="GX196" i="113" s="1"/>
  <c r="GY196" i="113" s="1"/>
  <c r="GZ196" i="113" s="1"/>
  <c r="HA196" i="113" s="1"/>
  <c r="HB196" i="113" s="1"/>
  <c r="HC196" i="113" s="1"/>
  <c r="HD196" i="113" s="1"/>
  <c r="HE196" i="113" s="1"/>
  <c r="HF196" i="113" s="1"/>
  <c r="HG196" i="113" s="1"/>
  <c r="HH196" i="113" s="1"/>
  <c r="HI196" i="113" s="1"/>
  <c r="HJ196" i="113" s="1"/>
  <c r="GM2" i="113"/>
  <c r="GL55" i="112" s="1"/>
  <c r="GN197" i="113" l="1"/>
  <c r="GL18" i="109"/>
  <c r="GN67" i="112" l="1"/>
  <c r="B198" i="113" s="1"/>
  <c r="GN67" i="115"/>
  <c r="GO197" i="113"/>
  <c r="GP197" i="113" s="1"/>
  <c r="GQ197" i="113" s="1"/>
  <c r="GR197" i="113" s="1"/>
  <c r="GS197" i="113" s="1"/>
  <c r="GT197" i="113" s="1"/>
  <c r="GU197" i="113" s="1"/>
  <c r="GV197" i="113" s="1"/>
  <c r="GW197" i="113" s="1"/>
  <c r="GX197" i="113" s="1"/>
  <c r="GY197" i="113" s="1"/>
  <c r="GZ197" i="113" s="1"/>
  <c r="HA197" i="113" s="1"/>
  <c r="HB197" i="113" s="1"/>
  <c r="HC197" i="113" s="1"/>
  <c r="HD197" i="113" s="1"/>
  <c r="HE197" i="113" s="1"/>
  <c r="HF197" i="113" s="1"/>
  <c r="HG197" i="113" s="1"/>
  <c r="HH197" i="113" s="1"/>
  <c r="HI197" i="113" s="1"/>
  <c r="HJ197" i="113" s="1"/>
  <c r="GN2" i="113"/>
  <c r="GM55" i="112" s="1"/>
  <c r="GO198" i="113" l="1"/>
  <c r="GM18" i="109"/>
  <c r="GO67" i="112" l="1"/>
  <c r="B199" i="113" s="1"/>
  <c r="GO67" i="115"/>
  <c r="GP198" i="113"/>
  <c r="GQ198" i="113" s="1"/>
  <c r="GR198" i="113" s="1"/>
  <c r="GS198" i="113" s="1"/>
  <c r="GT198" i="113" s="1"/>
  <c r="GU198" i="113" s="1"/>
  <c r="GV198" i="113" s="1"/>
  <c r="GW198" i="113" s="1"/>
  <c r="GX198" i="113" s="1"/>
  <c r="GY198" i="113" s="1"/>
  <c r="GZ198" i="113" s="1"/>
  <c r="HA198" i="113" s="1"/>
  <c r="HB198" i="113" s="1"/>
  <c r="HC198" i="113" s="1"/>
  <c r="HD198" i="113" s="1"/>
  <c r="HE198" i="113" s="1"/>
  <c r="HF198" i="113" s="1"/>
  <c r="HG198" i="113" s="1"/>
  <c r="HH198" i="113" s="1"/>
  <c r="HI198" i="113" s="1"/>
  <c r="HJ198" i="113" s="1"/>
  <c r="GO2" i="113"/>
  <c r="GN55" i="112" s="1"/>
  <c r="GP199" i="113" l="1"/>
  <c r="GN18" i="109"/>
  <c r="GP67" i="112" l="1"/>
  <c r="B200" i="113" s="1"/>
  <c r="GP67" i="115"/>
  <c r="GQ199" i="113"/>
  <c r="GR199" i="113" s="1"/>
  <c r="GS199" i="113" s="1"/>
  <c r="GT199" i="113" s="1"/>
  <c r="GU199" i="113" s="1"/>
  <c r="GV199" i="113" s="1"/>
  <c r="GW199" i="113" s="1"/>
  <c r="GX199" i="113" s="1"/>
  <c r="GY199" i="113" s="1"/>
  <c r="GZ199" i="113" s="1"/>
  <c r="HA199" i="113" s="1"/>
  <c r="HB199" i="113" s="1"/>
  <c r="HC199" i="113" s="1"/>
  <c r="HD199" i="113" s="1"/>
  <c r="HE199" i="113" s="1"/>
  <c r="HF199" i="113" s="1"/>
  <c r="HG199" i="113" s="1"/>
  <c r="HH199" i="113" s="1"/>
  <c r="HI199" i="113" s="1"/>
  <c r="HJ199" i="113" s="1"/>
  <c r="GP2" i="113"/>
  <c r="GO55" i="112" s="1"/>
  <c r="GQ200" i="113" l="1"/>
  <c r="GO18" i="109"/>
  <c r="GQ67" i="112" l="1"/>
  <c r="B201" i="113" s="1"/>
  <c r="GQ67" i="115"/>
  <c r="GR200" i="113"/>
  <c r="GS200" i="113" s="1"/>
  <c r="GT200" i="113" s="1"/>
  <c r="GU200" i="113" s="1"/>
  <c r="GV200" i="113" s="1"/>
  <c r="GW200" i="113" s="1"/>
  <c r="GX200" i="113" s="1"/>
  <c r="GY200" i="113" s="1"/>
  <c r="GZ200" i="113" s="1"/>
  <c r="HA200" i="113" s="1"/>
  <c r="HB200" i="113" s="1"/>
  <c r="HC200" i="113" s="1"/>
  <c r="HD200" i="113" s="1"/>
  <c r="HE200" i="113" s="1"/>
  <c r="HF200" i="113" s="1"/>
  <c r="HG200" i="113" s="1"/>
  <c r="HH200" i="113" s="1"/>
  <c r="HI200" i="113" s="1"/>
  <c r="HJ200" i="113" s="1"/>
  <c r="GQ2" i="113"/>
  <c r="GP55" i="112" s="1"/>
  <c r="GR201" i="113" l="1"/>
  <c r="GP18" i="109"/>
  <c r="GR67" i="112" l="1"/>
  <c r="B202" i="113" s="1"/>
  <c r="GR67" i="115"/>
  <c r="GS201" i="113"/>
  <c r="GT201" i="113" s="1"/>
  <c r="GU201" i="113" s="1"/>
  <c r="GV201" i="113" s="1"/>
  <c r="GW201" i="113" s="1"/>
  <c r="GX201" i="113" s="1"/>
  <c r="GY201" i="113" s="1"/>
  <c r="GZ201" i="113" s="1"/>
  <c r="HA201" i="113" s="1"/>
  <c r="HB201" i="113" s="1"/>
  <c r="HC201" i="113" s="1"/>
  <c r="HD201" i="113" s="1"/>
  <c r="HE201" i="113" s="1"/>
  <c r="HF201" i="113" s="1"/>
  <c r="HG201" i="113" s="1"/>
  <c r="HH201" i="113" s="1"/>
  <c r="HI201" i="113" s="1"/>
  <c r="HJ201" i="113" s="1"/>
  <c r="GR2" i="113"/>
  <c r="GQ55" i="112" s="1"/>
  <c r="GS202" i="113" l="1"/>
  <c r="GQ18" i="109"/>
  <c r="GS67" i="112" l="1"/>
  <c r="B203" i="113" s="1"/>
  <c r="GS67" i="115"/>
  <c r="GT202" i="113"/>
  <c r="GU202" i="113" s="1"/>
  <c r="GV202" i="113" s="1"/>
  <c r="GW202" i="113" s="1"/>
  <c r="GX202" i="113" s="1"/>
  <c r="GY202" i="113" s="1"/>
  <c r="GZ202" i="113" s="1"/>
  <c r="HA202" i="113" s="1"/>
  <c r="HB202" i="113" s="1"/>
  <c r="HC202" i="113" s="1"/>
  <c r="HD202" i="113" s="1"/>
  <c r="HE202" i="113" s="1"/>
  <c r="HF202" i="113" s="1"/>
  <c r="HG202" i="113" s="1"/>
  <c r="HH202" i="113" s="1"/>
  <c r="HI202" i="113" s="1"/>
  <c r="HJ202" i="113" s="1"/>
  <c r="GS2" i="113"/>
  <c r="GR55" i="112" s="1"/>
  <c r="GT203" i="113" l="1"/>
  <c r="GR18" i="109"/>
  <c r="GT67" i="112" l="1"/>
  <c r="B204" i="113" s="1"/>
  <c r="GT67" i="115"/>
  <c r="GU203" i="113"/>
  <c r="GV203" i="113" s="1"/>
  <c r="GW203" i="113" s="1"/>
  <c r="GX203" i="113" s="1"/>
  <c r="GY203" i="113" s="1"/>
  <c r="GZ203" i="113" s="1"/>
  <c r="HA203" i="113" s="1"/>
  <c r="HB203" i="113" s="1"/>
  <c r="HC203" i="113" s="1"/>
  <c r="HD203" i="113" s="1"/>
  <c r="HE203" i="113" s="1"/>
  <c r="HF203" i="113" s="1"/>
  <c r="HG203" i="113" s="1"/>
  <c r="HH203" i="113" s="1"/>
  <c r="HI203" i="113" s="1"/>
  <c r="HJ203" i="113" s="1"/>
  <c r="GT2" i="113"/>
  <c r="GS55" i="112" s="1"/>
  <c r="GU204" i="113" l="1"/>
  <c r="GS18" i="109"/>
  <c r="GU67" i="112" l="1"/>
  <c r="B205" i="113" s="1"/>
  <c r="GU67" i="115"/>
  <c r="GV204" i="113"/>
  <c r="GW204" i="113" s="1"/>
  <c r="GX204" i="113" s="1"/>
  <c r="GY204" i="113" s="1"/>
  <c r="GZ204" i="113" s="1"/>
  <c r="HA204" i="113" s="1"/>
  <c r="HB204" i="113" s="1"/>
  <c r="HC204" i="113" s="1"/>
  <c r="HD204" i="113" s="1"/>
  <c r="HE204" i="113" s="1"/>
  <c r="HF204" i="113" s="1"/>
  <c r="HG204" i="113" s="1"/>
  <c r="HH204" i="113" s="1"/>
  <c r="HI204" i="113" s="1"/>
  <c r="HJ204" i="113" s="1"/>
  <c r="GU2" i="113"/>
  <c r="GT55" i="112" s="1"/>
  <c r="GV205" i="113" l="1"/>
  <c r="GT18" i="109"/>
  <c r="GV67" i="112" l="1"/>
  <c r="B206" i="113" s="1"/>
  <c r="GV67" i="115"/>
  <c r="GW205" i="113"/>
  <c r="GX205" i="113" s="1"/>
  <c r="GY205" i="113" s="1"/>
  <c r="GZ205" i="113" s="1"/>
  <c r="HA205" i="113" s="1"/>
  <c r="HB205" i="113" s="1"/>
  <c r="HC205" i="113" s="1"/>
  <c r="HD205" i="113" s="1"/>
  <c r="HE205" i="113" s="1"/>
  <c r="HF205" i="113" s="1"/>
  <c r="HG205" i="113" s="1"/>
  <c r="HH205" i="113" s="1"/>
  <c r="HI205" i="113" s="1"/>
  <c r="HJ205" i="113" s="1"/>
  <c r="GV2" i="113"/>
  <c r="GU55" i="112" s="1"/>
  <c r="GW206" i="113" l="1"/>
  <c r="GU18" i="109"/>
  <c r="GW67" i="112" l="1"/>
  <c r="B207" i="113" s="1"/>
  <c r="GW67" i="115"/>
  <c r="GX206" i="113"/>
  <c r="GY206" i="113" s="1"/>
  <c r="GZ206" i="113" s="1"/>
  <c r="HA206" i="113" s="1"/>
  <c r="HB206" i="113" s="1"/>
  <c r="HC206" i="113" s="1"/>
  <c r="HD206" i="113" s="1"/>
  <c r="HE206" i="113" s="1"/>
  <c r="HF206" i="113" s="1"/>
  <c r="HG206" i="113" s="1"/>
  <c r="HH206" i="113" s="1"/>
  <c r="HI206" i="113" s="1"/>
  <c r="HJ206" i="113" s="1"/>
  <c r="GW2" i="113"/>
  <c r="GV55" i="112" s="1"/>
  <c r="GX207" i="113" l="1"/>
  <c r="GV18" i="109"/>
  <c r="GX67" i="112" l="1"/>
  <c r="B208" i="113" s="1"/>
  <c r="GX67" i="115"/>
  <c r="GY207" i="113"/>
  <c r="GZ207" i="113" s="1"/>
  <c r="HA207" i="113" s="1"/>
  <c r="HB207" i="113" s="1"/>
  <c r="HC207" i="113" s="1"/>
  <c r="HD207" i="113" s="1"/>
  <c r="HE207" i="113" s="1"/>
  <c r="HF207" i="113" s="1"/>
  <c r="HG207" i="113" s="1"/>
  <c r="HH207" i="113" s="1"/>
  <c r="HI207" i="113" s="1"/>
  <c r="HJ207" i="113" s="1"/>
  <c r="GX2" i="113"/>
  <c r="GW55" i="112" s="1"/>
  <c r="GY67" i="112" l="1"/>
  <c r="B209" i="113" s="1"/>
  <c r="GY67" i="115"/>
  <c r="GY208" i="113"/>
  <c r="GW18" i="109"/>
  <c r="GZ208" i="113" l="1"/>
  <c r="HA208" i="113" s="1"/>
  <c r="HB208" i="113" s="1"/>
  <c r="HC208" i="113" s="1"/>
  <c r="HD208" i="113" s="1"/>
  <c r="HE208" i="113" s="1"/>
  <c r="HF208" i="113" s="1"/>
  <c r="HG208" i="113" s="1"/>
  <c r="HH208" i="113" s="1"/>
  <c r="HI208" i="113" s="1"/>
  <c r="HJ208" i="113" s="1"/>
  <c r="GY2" i="113"/>
  <c r="GX55" i="112" s="1"/>
  <c r="GZ209" i="113"/>
  <c r="GZ67" i="112" l="1"/>
  <c r="B210" i="113" s="1"/>
  <c r="GZ67" i="115"/>
  <c r="HA209" i="113"/>
  <c r="HB209" i="113" s="1"/>
  <c r="HC209" i="113" s="1"/>
  <c r="HD209" i="113" s="1"/>
  <c r="HE209" i="113" s="1"/>
  <c r="HF209" i="113" s="1"/>
  <c r="HG209" i="113" s="1"/>
  <c r="HH209" i="113" s="1"/>
  <c r="HI209" i="113" s="1"/>
  <c r="HJ209" i="113" s="1"/>
  <c r="GZ2" i="113"/>
  <c r="GY55" i="112" s="1"/>
  <c r="GX18" i="109"/>
  <c r="HA210" i="113" l="1"/>
  <c r="HA67" i="112" l="1"/>
  <c r="B211" i="113" s="1"/>
  <c r="HA67" i="115"/>
  <c r="HB210" i="113"/>
  <c r="HC210" i="113" s="1"/>
  <c r="HD210" i="113" s="1"/>
  <c r="HE210" i="113" s="1"/>
  <c r="HF210" i="113" s="1"/>
  <c r="HG210" i="113" s="1"/>
  <c r="HH210" i="113" s="1"/>
  <c r="HI210" i="113" s="1"/>
  <c r="HJ210" i="113" s="1"/>
  <c r="HA2" i="113"/>
  <c r="GZ55" i="112" s="1"/>
  <c r="GY18" i="109"/>
  <c r="HB211" i="113" l="1"/>
  <c r="HB67" i="112" l="1"/>
  <c r="B212" i="113" s="1"/>
  <c r="HB67" i="115"/>
  <c r="HC211" i="113"/>
  <c r="HD211" i="113" s="1"/>
  <c r="HE211" i="113" s="1"/>
  <c r="HF211" i="113" s="1"/>
  <c r="HG211" i="113" s="1"/>
  <c r="HH211" i="113" s="1"/>
  <c r="HI211" i="113" s="1"/>
  <c r="HJ211" i="113" s="1"/>
  <c r="HB2" i="113"/>
  <c r="HA55" i="112" s="1"/>
  <c r="GZ18" i="109"/>
  <c r="HC212" i="113" l="1"/>
  <c r="HC67" i="112" l="1"/>
  <c r="B213" i="113" s="1"/>
  <c r="HC67" i="115"/>
  <c r="HD212" i="113"/>
  <c r="HE212" i="113" s="1"/>
  <c r="HF212" i="113" s="1"/>
  <c r="HG212" i="113" s="1"/>
  <c r="HH212" i="113" s="1"/>
  <c r="HI212" i="113" s="1"/>
  <c r="HJ212" i="113" s="1"/>
  <c r="HC2" i="113"/>
  <c r="HB55" i="112" s="1"/>
  <c r="HA18" i="109"/>
  <c r="HD213" i="113" l="1"/>
  <c r="HD67" i="112" l="1"/>
  <c r="B214" i="113" s="1"/>
  <c r="HD67" i="115"/>
  <c r="HE213" i="113"/>
  <c r="HF213" i="113" s="1"/>
  <c r="HG213" i="113" s="1"/>
  <c r="HH213" i="113" s="1"/>
  <c r="HI213" i="113" s="1"/>
  <c r="HJ213" i="113" s="1"/>
  <c r="HD2" i="113"/>
  <c r="HC55" i="112" s="1"/>
  <c r="HB18" i="109"/>
  <c r="HE214" i="113" l="1"/>
  <c r="HE67" i="112" l="1"/>
  <c r="B215" i="113" s="1"/>
  <c r="HE67" i="115"/>
  <c r="HF214" i="113"/>
  <c r="HG214" i="113" s="1"/>
  <c r="HH214" i="113" s="1"/>
  <c r="HI214" i="113" s="1"/>
  <c r="HJ214" i="113" s="1"/>
  <c r="HE2" i="113"/>
  <c r="HD55" i="112" s="1"/>
  <c r="HC18" i="109"/>
  <c r="HF215" i="113" l="1"/>
  <c r="HF67" i="112" l="1"/>
  <c r="B216" i="113" s="1"/>
  <c r="HF67" i="115"/>
  <c r="HG215" i="113"/>
  <c r="HH215" i="113" s="1"/>
  <c r="HI215" i="113" s="1"/>
  <c r="HJ215" i="113" s="1"/>
  <c r="HF2" i="113"/>
  <c r="HE55" i="112" s="1"/>
  <c r="HD18" i="109"/>
  <c r="HG216" i="113" l="1"/>
  <c r="HG67" i="112" l="1"/>
  <c r="B217" i="113" s="1"/>
  <c r="HG67" i="115"/>
  <c r="HH216" i="113"/>
  <c r="HI216" i="113" s="1"/>
  <c r="HJ216" i="113" s="1"/>
  <c r="HG2" i="113"/>
  <c r="HF55" i="112" s="1"/>
  <c r="HE18" i="109"/>
  <c r="HH217" i="113" l="1"/>
  <c r="HH67" i="112" l="1"/>
  <c r="B218" i="113" s="1"/>
  <c r="HH67" i="115"/>
  <c r="HI217" i="113"/>
  <c r="HJ217" i="113" s="1"/>
  <c r="HH2" i="113"/>
  <c r="HG55" i="112" s="1"/>
  <c r="HF18" i="109"/>
  <c r="HI218" i="113" l="1"/>
  <c r="HI67" i="112" l="1"/>
  <c r="B219" i="113" s="1"/>
  <c r="HI67" i="115"/>
  <c r="HJ218" i="113"/>
  <c r="HI2" i="113"/>
  <c r="HH55" i="112" s="1"/>
  <c r="HG18" i="109"/>
  <c r="HJ219" i="113" l="1"/>
  <c r="HJ2" i="113" s="1"/>
  <c r="HI55" i="112" s="1"/>
  <c r="B2" i="113"/>
  <c r="HH18" i="109" l="1"/>
  <c r="HI18" i="109" l="1"/>
  <c r="HI38" i="112" l="1"/>
  <c r="HI39" i="112"/>
  <c r="HI43" i="112"/>
  <c r="HI38" i="109"/>
  <c r="HI43" i="109"/>
  <c r="HI39" i="109"/>
  <c r="HI43" i="106"/>
  <c r="HI39" i="106"/>
  <c r="HI38" i="106"/>
  <c r="HI39" i="100"/>
  <c r="HI38" i="100"/>
  <c r="HI43" i="100"/>
  <c r="DQ43" i="112" l="1"/>
  <c r="DQ38" i="112"/>
  <c r="DQ39" i="112"/>
  <c r="AE39" i="112"/>
  <c r="AE38" i="112"/>
  <c r="AE43" i="112"/>
  <c r="BS38" i="112"/>
  <c r="BS43" i="112"/>
  <c r="BS39" i="112"/>
  <c r="DA43" i="112"/>
  <c r="DA39" i="112"/>
  <c r="DA38" i="112"/>
  <c r="EM39" i="112"/>
  <c r="EM38" i="112"/>
  <c r="EM43" i="112"/>
  <c r="FU43" i="112"/>
  <c r="FU38" i="112"/>
  <c r="FU39" i="112"/>
  <c r="HG43" i="112"/>
  <c r="HG38" i="112"/>
  <c r="HG39" i="112"/>
  <c r="BL43" i="112"/>
  <c r="BL39" i="112"/>
  <c r="BL38" i="112"/>
  <c r="DX43" i="112"/>
  <c r="DX39" i="112"/>
  <c r="DX38" i="112"/>
  <c r="GJ43" i="112"/>
  <c r="GJ39" i="112"/>
  <c r="GJ38" i="112"/>
  <c r="AH43" i="112"/>
  <c r="AH38" i="112"/>
  <c r="AH39" i="112"/>
  <c r="CT38" i="112"/>
  <c r="CT39" i="112"/>
  <c r="CT43" i="112"/>
  <c r="FF43" i="112"/>
  <c r="FF38" i="112"/>
  <c r="FF39" i="112"/>
  <c r="K43" i="112"/>
  <c r="K39" i="112"/>
  <c r="K38" i="112"/>
  <c r="BW39" i="112"/>
  <c r="BW38" i="112"/>
  <c r="BW43" i="112"/>
  <c r="EI43" i="112"/>
  <c r="EI39" i="112"/>
  <c r="EI38" i="112"/>
  <c r="GU38" i="112"/>
  <c r="GU43" i="112"/>
  <c r="GU39" i="112"/>
  <c r="AZ43" i="112"/>
  <c r="AZ38" i="112"/>
  <c r="AZ39" i="112"/>
  <c r="DL43" i="112"/>
  <c r="DL38" i="112"/>
  <c r="DL39" i="112"/>
  <c r="FX43" i="112"/>
  <c r="FX38" i="112"/>
  <c r="FX39" i="112"/>
  <c r="AC43" i="112"/>
  <c r="AC39" i="112"/>
  <c r="AC38" i="112"/>
  <c r="CO38" i="112"/>
  <c r="CO43" i="112"/>
  <c r="CO39" i="112"/>
  <c r="FA39" i="112"/>
  <c r="FA38" i="112"/>
  <c r="FA43" i="112"/>
  <c r="F43" i="112"/>
  <c r="F39" i="112"/>
  <c r="F38" i="112"/>
  <c r="BR38" i="112"/>
  <c r="BR43" i="112"/>
  <c r="BR39" i="112"/>
  <c r="ED38" i="112"/>
  <c r="ED43" i="112"/>
  <c r="ED39" i="112"/>
  <c r="GP38" i="112"/>
  <c r="GP43" i="112"/>
  <c r="GP39" i="112"/>
  <c r="DY43" i="112"/>
  <c r="DY38" i="112"/>
  <c r="DY39" i="112"/>
  <c r="BK43" i="112"/>
  <c r="BK39" i="112"/>
  <c r="BK38" i="112"/>
  <c r="CY43" i="112"/>
  <c r="CY38" i="112"/>
  <c r="CY39" i="112"/>
  <c r="EG38" i="112"/>
  <c r="EG43" i="112"/>
  <c r="EG39" i="112"/>
  <c r="FS38" i="112"/>
  <c r="FS39" i="112"/>
  <c r="FS43" i="112"/>
  <c r="HA38" i="112"/>
  <c r="HA43" i="112"/>
  <c r="HA39" i="112"/>
  <c r="H43" i="112"/>
  <c r="H39" i="112"/>
  <c r="H38" i="112"/>
  <c r="BT43" i="112"/>
  <c r="BT39" i="112"/>
  <c r="BT38" i="112"/>
  <c r="EF39" i="112"/>
  <c r="EF38" i="112"/>
  <c r="EF43" i="112"/>
  <c r="GR43" i="112"/>
  <c r="GR39" i="112"/>
  <c r="GR38" i="112"/>
  <c r="AP43" i="112"/>
  <c r="AP38" i="112"/>
  <c r="AP39" i="112"/>
  <c r="DB39" i="112"/>
  <c r="DB38" i="112"/>
  <c r="DB43" i="112"/>
  <c r="FN43" i="112"/>
  <c r="FN38" i="112"/>
  <c r="FN39" i="112"/>
  <c r="S43" i="112"/>
  <c r="S39" i="112"/>
  <c r="S38" i="112"/>
  <c r="CE38" i="112"/>
  <c r="CE43" i="112"/>
  <c r="CE39" i="112"/>
  <c r="EQ43" i="112"/>
  <c r="EQ39" i="112"/>
  <c r="EQ38" i="112"/>
  <c r="HC38" i="112"/>
  <c r="HC43" i="112"/>
  <c r="HC39" i="112"/>
  <c r="BH38" i="112"/>
  <c r="BH43" i="112"/>
  <c r="BH39" i="112"/>
  <c r="DT43" i="112"/>
  <c r="DT38" i="112"/>
  <c r="DT39" i="112"/>
  <c r="GF39" i="112"/>
  <c r="GF43" i="112"/>
  <c r="GF38" i="112"/>
  <c r="AK43" i="112"/>
  <c r="AK39" i="112"/>
  <c r="AK38" i="112"/>
  <c r="CW43" i="112"/>
  <c r="CW39" i="112"/>
  <c r="CW38" i="112"/>
  <c r="FI43" i="112"/>
  <c r="FI39" i="112"/>
  <c r="FI38" i="112"/>
  <c r="N43" i="112"/>
  <c r="N38" i="112"/>
  <c r="N39" i="112"/>
  <c r="BZ43" i="112"/>
  <c r="BZ38" i="112"/>
  <c r="BZ39" i="112"/>
  <c r="EL39" i="112"/>
  <c r="EL43" i="112"/>
  <c r="EL38" i="112"/>
  <c r="GX43" i="112"/>
  <c r="GX38" i="112"/>
  <c r="GX39" i="112"/>
  <c r="Y39" i="112"/>
  <c r="Y43" i="112"/>
  <c r="Y38" i="112"/>
  <c r="CQ39" i="112"/>
  <c r="CQ38" i="112"/>
  <c r="CQ43" i="112"/>
  <c r="EE38" i="112"/>
  <c r="EE43" i="112"/>
  <c r="EE39" i="112"/>
  <c r="FM43" i="112"/>
  <c r="FM39" i="112"/>
  <c r="FM38" i="112"/>
  <c r="GY38" i="112"/>
  <c r="GY43" i="112"/>
  <c r="GY39" i="112"/>
  <c r="W39" i="112"/>
  <c r="W43" i="112"/>
  <c r="W38" i="112"/>
  <c r="P43" i="112"/>
  <c r="P39" i="112"/>
  <c r="P38" i="112"/>
  <c r="CB43" i="112"/>
  <c r="CB39" i="112"/>
  <c r="CB38" i="112"/>
  <c r="EN39" i="112"/>
  <c r="EN38" i="112"/>
  <c r="EN43" i="112"/>
  <c r="GZ43" i="112"/>
  <c r="GZ39" i="112"/>
  <c r="GZ38" i="112"/>
  <c r="AX38" i="112"/>
  <c r="AX43" i="112"/>
  <c r="AX39" i="112"/>
  <c r="DJ39" i="112"/>
  <c r="DJ38" i="112"/>
  <c r="DJ43" i="112"/>
  <c r="FV39" i="112"/>
  <c r="FV43" i="112"/>
  <c r="FV38" i="112"/>
  <c r="AA38" i="112"/>
  <c r="AA39" i="112"/>
  <c r="AA43" i="112"/>
  <c r="CM43" i="112"/>
  <c r="CM39" i="112"/>
  <c r="CM38" i="112"/>
  <c r="EY43" i="112"/>
  <c r="EY39" i="112"/>
  <c r="EY38" i="112"/>
  <c r="D39" i="112"/>
  <c r="D38" i="112"/>
  <c r="D43" i="112"/>
  <c r="BP43" i="112"/>
  <c r="BP38" i="112"/>
  <c r="BP39" i="112"/>
  <c r="EB43" i="112"/>
  <c r="EB38" i="112"/>
  <c r="EB39" i="112"/>
  <c r="GN39" i="112"/>
  <c r="GN43" i="112"/>
  <c r="GN38" i="112"/>
  <c r="AS43" i="112"/>
  <c r="AS39" i="112"/>
  <c r="AS38" i="112"/>
  <c r="DE43" i="112"/>
  <c r="DE39" i="112"/>
  <c r="DE38" i="112"/>
  <c r="FQ39" i="112"/>
  <c r="FQ38" i="112"/>
  <c r="FQ43" i="112"/>
  <c r="V39" i="112"/>
  <c r="V43" i="112"/>
  <c r="V38" i="112"/>
  <c r="CH39" i="112"/>
  <c r="CH43" i="112"/>
  <c r="CH38" i="112"/>
  <c r="ET43" i="112"/>
  <c r="ET38" i="112"/>
  <c r="ET39" i="112"/>
  <c r="HF38" i="112"/>
  <c r="HF39" i="112"/>
  <c r="HF43" i="112"/>
  <c r="CS38" i="112"/>
  <c r="CS39" i="112"/>
  <c r="CS43" i="112"/>
  <c r="EW39" i="112"/>
  <c r="EW43" i="112"/>
  <c r="EW38" i="112"/>
  <c r="DW39" i="112"/>
  <c r="DW43" i="112"/>
  <c r="DW38" i="112"/>
  <c r="FK38" i="112"/>
  <c r="FK39" i="112"/>
  <c r="FK43" i="112"/>
  <c r="GS39" i="112"/>
  <c r="GS38" i="112"/>
  <c r="GS43" i="112"/>
  <c r="Q38" i="112"/>
  <c r="Q43" i="112"/>
  <c r="Q39" i="112"/>
  <c r="BC43" i="112"/>
  <c r="BC39" i="112"/>
  <c r="BC38" i="112"/>
  <c r="X43" i="112"/>
  <c r="X39" i="112"/>
  <c r="X38" i="112"/>
  <c r="CJ43" i="112"/>
  <c r="CJ39" i="112"/>
  <c r="CJ38" i="112"/>
  <c r="EV43" i="112"/>
  <c r="EV39" i="112"/>
  <c r="EV38" i="112"/>
  <c r="HH43" i="112"/>
  <c r="HH39" i="112"/>
  <c r="HH38" i="112"/>
  <c r="BF43" i="112"/>
  <c r="BF39" i="112"/>
  <c r="BF38" i="112"/>
  <c r="DR38" i="112"/>
  <c r="DR39" i="112"/>
  <c r="DR43" i="112"/>
  <c r="GD38" i="112"/>
  <c r="GD39" i="112"/>
  <c r="GD43" i="112"/>
  <c r="AI43" i="112"/>
  <c r="AI39" i="112"/>
  <c r="AI38" i="112"/>
  <c r="CU43" i="112"/>
  <c r="CU39" i="112"/>
  <c r="CU38" i="112"/>
  <c r="FG38" i="112"/>
  <c r="FG43" i="112"/>
  <c r="FG39" i="112"/>
  <c r="L43" i="112"/>
  <c r="L39" i="112"/>
  <c r="L38" i="112"/>
  <c r="BX43" i="112"/>
  <c r="BX39" i="112"/>
  <c r="BX38" i="112"/>
  <c r="EJ43" i="112"/>
  <c r="EJ39" i="112"/>
  <c r="EJ38" i="112"/>
  <c r="GV43" i="112"/>
  <c r="GV39" i="112"/>
  <c r="GV38" i="112"/>
  <c r="BA43" i="112"/>
  <c r="BA39" i="112"/>
  <c r="BA38" i="112"/>
  <c r="DM43" i="112"/>
  <c r="DM39" i="112"/>
  <c r="DM38" i="112"/>
  <c r="FY43" i="112"/>
  <c r="FY39" i="112"/>
  <c r="FY38" i="112"/>
  <c r="AD43" i="112"/>
  <c r="AD38" i="112"/>
  <c r="AD39" i="112"/>
  <c r="CP43" i="112"/>
  <c r="CP39" i="112"/>
  <c r="CP38" i="112"/>
  <c r="FB43" i="112"/>
  <c r="FB38" i="112"/>
  <c r="FB39" i="112"/>
  <c r="GK39" i="112"/>
  <c r="GK43" i="112"/>
  <c r="GK38" i="112"/>
  <c r="AG38" i="112"/>
  <c r="AG39" i="112"/>
  <c r="AG43" i="112"/>
  <c r="FC38" i="112"/>
  <c r="FC39" i="112"/>
  <c r="FC43" i="112"/>
  <c r="GQ38" i="112"/>
  <c r="GQ43" i="112"/>
  <c r="GQ39" i="112"/>
  <c r="O38" i="112"/>
  <c r="O39" i="112"/>
  <c r="O43" i="112"/>
  <c r="AW39" i="112"/>
  <c r="AW38" i="112"/>
  <c r="AW43" i="112"/>
  <c r="CI39" i="112"/>
  <c r="CI43" i="112"/>
  <c r="CI38" i="112"/>
  <c r="AF43" i="112"/>
  <c r="AF39" i="112"/>
  <c r="AF38" i="112"/>
  <c r="CR43" i="112"/>
  <c r="CR39" i="112"/>
  <c r="CR38" i="112"/>
  <c r="FD39" i="112"/>
  <c r="FD38" i="112"/>
  <c r="FD43" i="112"/>
  <c r="B38" i="112"/>
  <c r="B39" i="112"/>
  <c r="B43" i="112"/>
  <c r="BN39" i="112"/>
  <c r="BN43" i="112"/>
  <c r="BN38" i="112"/>
  <c r="DZ43" i="112"/>
  <c r="DZ38" i="112"/>
  <c r="DZ39" i="112"/>
  <c r="GL39" i="112"/>
  <c r="GL43" i="112"/>
  <c r="GL38" i="112"/>
  <c r="AQ43" i="112"/>
  <c r="AQ39" i="112"/>
  <c r="AQ38" i="112"/>
  <c r="DC43" i="112"/>
  <c r="DC39" i="112"/>
  <c r="DC38" i="112"/>
  <c r="FO43" i="112"/>
  <c r="FO39" i="112"/>
  <c r="FO38" i="112"/>
  <c r="T38" i="112"/>
  <c r="T43" i="112"/>
  <c r="T39" i="112"/>
  <c r="CF39" i="112"/>
  <c r="CF38" i="112"/>
  <c r="CF43" i="112"/>
  <c r="ER43" i="112"/>
  <c r="ER38" i="112"/>
  <c r="ER39" i="112"/>
  <c r="HD39" i="112"/>
  <c r="HD43" i="112"/>
  <c r="HD38" i="112"/>
  <c r="BI43" i="112"/>
  <c r="BI39" i="112"/>
  <c r="BI38" i="112"/>
  <c r="DU43" i="112"/>
  <c r="DU39" i="112"/>
  <c r="DU38" i="112"/>
  <c r="GG38" i="112"/>
  <c r="GG43" i="112"/>
  <c r="GG39" i="112"/>
  <c r="AL38" i="112"/>
  <c r="AL39" i="112"/>
  <c r="AL43" i="112"/>
  <c r="CX39" i="112"/>
  <c r="CX43" i="112"/>
  <c r="CX38" i="112"/>
  <c r="FJ39" i="112"/>
  <c r="FJ43" i="112"/>
  <c r="FJ38" i="112"/>
  <c r="BM43" i="112"/>
  <c r="BM38" i="112"/>
  <c r="BM39" i="112"/>
  <c r="FE38" i="112"/>
  <c r="FE39" i="112"/>
  <c r="FE43" i="112"/>
  <c r="GI39" i="112"/>
  <c r="GI43" i="112"/>
  <c r="GI38" i="112"/>
  <c r="I43" i="112"/>
  <c r="I39" i="112"/>
  <c r="I38" i="112"/>
  <c r="AU39" i="112"/>
  <c r="AU38" i="112"/>
  <c r="AU43" i="112"/>
  <c r="CC38" i="112"/>
  <c r="CC43" i="112"/>
  <c r="CC39" i="112"/>
  <c r="DO39" i="112"/>
  <c r="DO43" i="112"/>
  <c r="DO38" i="112"/>
  <c r="AN43" i="112"/>
  <c r="AN39" i="112"/>
  <c r="AN38" i="112"/>
  <c r="CZ38" i="112"/>
  <c r="CZ43" i="112"/>
  <c r="CZ39" i="112"/>
  <c r="FL38" i="112"/>
  <c r="FL43" i="112"/>
  <c r="FL39" i="112"/>
  <c r="J43" i="112"/>
  <c r="J39" i="112"/>
  <c r="J38" i="112"/>
  <c r="BV43" i="112"/>
  <c r="BV39" i="112"/>
  <c r="BV38" i="112"/>
  <c r="EH43" i="112"/>
  <c r="EH39" i="112"/>
  <c r="EH38" i="112"/>
  <c r="GT38" i="112"/>
  <c r="GT43" i="112"/>
  <c r="GT39" i="112"/>
  <c r="AY43" i="112"/>
  <c r="AY39" i="112"/>
  <c r="AY38" i="112"/>
  <c r="DK43" i="112"/>
  <c r="DK39" i="112"/>
  <c r="DK38" i="112"/>
  <c r="FW38" i="112"/>
  <c r="FW43" i="112"/>
  <c r="FW39" i="112"/>
  <c r="AB43" i="112"/>
  <c r="AB39" i="112"/>
  <c r="AB38" i="112"/>
  <c r="CN43" i="112"/>
  <c r="CN39" i="112"/>
  <c r="CN38" i="112"/>
  <c r="EZ43" i="112"/>
  <c r="EZ39" i="112"/>
  <c r="EZ38" i="112"/>
  <c r="E43" i="112"/>
  <c r="E39" i="112"/>
  <c r="E38" i="112"/>
  <c r="BQ43" i="112"/>
  <c r="BQ39" i="112"/>
  <c r="BQ38" i="112"/>
  <c r="EC38" i="112"/>
  <c r="EC43" i="112"/>
  <c r="EC39" i="112"/>
  <c r="GO43" i="112"/>
  <c r="GO39" i="112"/>
  <c r="GO38" i="112"/>
  <c r="AT43" i="112"/>
  <c r="AT39" i="112"/>
  <c r="AT38" i="112"/>
  <c r="DF43" i="112"/>
  <c r="DF38" i="112"/>
  <c r="DF39" i="112"/>
  <c r="FR43" i="112"/>
  <c r="FR38" i="112"/>
  <c r="FR39" i="112"/>
  <c r="CK38" i="112"/>
  <c r="CK43" i="112"/>
  <c r="CK39" i="112"/>
  <c r="BE43" i="112"/>
  <c r="BE39" i="112"/>
  <c r="BE38" i="112"/>
  <c r="G43" i="112"/>
  <c r="G39" i="112"/>
  <c r="G38" i="112"/>
  <c r="AO43" i="112"/>
  <c r="AO38" i="112"/>
  <c r="AO39" i="112"/>
  <c r="CA39" i="112"/>
  <c r="CA43" i="112"/>
  <c r="CA38" i="112"/>
  <c r="DI38" i="112"/>
  <c r="DI39" i="112"/>
  <c r="DI43" i="112"/>
  <c r="EU38" i="112"/>
  <c r="EU39" i="112"/>
  <c r="EU43" i="112"/>
  <c r="AV43" i="112"/>
  <c r="AV39" i="112"/>
  <c r="AV38" i="112"/>
  <c r="DH43" i="112"/>
  <c r="DH39" i="112"/>
  <c r="DH38" i="112"/>
  <c r="FT43" i="112"/>
  <c r="FT39" i="112"/>
  <c r="FT38" i="112"/>
  <c r="R38" i="112"/>
  <c r="R39" i="112"/>
  <c r="R43" i="112"/>
  <c r="CD39" i="112"/>
  <c r="CD43" i="112"/>
  <c r="CD38" i="112"/>
  <c r="EP38" i="112"/>
  <c r="EP39" i="112"/>
  <c r="EP43" i="112"/>
  <c r="HB39" i="112"/>
  <c r="HB43" i="112"/>
  <c r="HB38" i="112"/>
  <c r="BG39" i="112"/>
  <c r="BG38" i="112"/>
  <c r="BG43" i="112"/>
  <c r="DS43" i="112"/>
  <c r="DS39" i="112"/>
  <c r="DS38" i="112"/>
  <c r="GE43" i="112"/>
  <c r="GE39" i="112"/>
  <c r="GE38" i="112"/>
  <c r="AJ43" i="112"/>
  <c r="AJ39" i="112"/>
  <c r="AJ38" i="112"/>
  <c r="CV39" i="112"/>
  <c r="CV43" i="112"/>
  <c r="CV38" i="112"/>
  <c r="FH43" i="112"/>
  <c r="FH38" i="112"/>
  <c r="FH39" i="112"/>
  <c r="M43" i="112"/>
  <c r="M39" i="112"/>
  <c r="M38" i="112"/>
  <c r="BY43" i="112"/>
  <c r="BY39" i="112"/>
  <c r="BY38" i="112"/>
  <c r="EK43" i="112"/>
  <c r="EK39" i="112"/>
  <c r="EK38" i="112"/>
  <c r="GW43" i="112"/>
  <c r="GW39" i="112"/>
  <c r="GW38" i="112"/>
  <c r="BB38" i="112"/>
  <c r="BB43" i="112"/>
  <c r="BB39" i="112"/>
  <c r="DN43" i="112"/>
  <c r="DN39" i="112"/>
  <c r="DN38" i="112"/>
  <c r="FZ43" i="112"/>
  <c r="FZ39" i="112"/>
  <c r="FZ38" i="112"/>
  <c r="GC43" i="112"/>
  <c r="GC38" i="112"/>
  <c r="GC39" i="112"/>
  <c r="AM43" i="112"/>
  <c r="AM38" i="112"/>
  <c r="AM39" i="112"/>
  <c r="BU43" i="112"/>
  <c r="BU39" i="112"/>
  <c r="BU38" i="112"/>
  <c r="DG38" i="112"/>
  <c r="DG39" i="112"/>
  <c r="DG43" i="112"/>
  <c r="EO38" i="112"/>
  <c r="EO43" i="112"/>
  <c r="EO39" i="112"/>
  <c r="GA38" i="112"/>
  <c r="GA39" i="112"/>
  <c r="GA43" i="112"/>
  <c r="BD43" i="112"/>
  <c r="BD39" i="112"/>
  <c r="BD38" i="112"/>
  <c r="DP43" i="112"/>
  <c r="DP39" i="112"/>
  <c r="DP38" i="112"/>
  <c r="GB43" i="112"/>
  <c r="GB39" i="112"/>
  <c r="GB38" i="112"/>
  <c r="Z43" i="112"/>
  <c r="Z38" i="112"/>
  <c r="Z39" i="112"/>
  <c r="CL38" i="112"/>
  <c r="CL43" i="112"/>
  <c r="CL39" i="112"/>
  <c r="EX43" i="112"/>
  <c r="EX38" i="112"/>
  <c r="EX39" i="112"/>
  <c r="C43" i="112"/>
  <c r="C39" i="112"/>
  <c r="C38" i="112"/>
  <c r="BO43" i="112"/>
  <c r="BO39" i="112"/>
  <c r="BO38" i="112"/>
  <c r="EA43" i="112"/>
  <c r="EA39" i="112"/>
  <c r="EA38" i="112"/>
  <c r="GM43" i="112"/>
  <c r="GM39" i="112"/>
  <c r="GM38" i="112"/>
  <c r="AR38" i="112"/>
  <c r="AR39" i="112"/>
  <c r="AR43" i="112"/>
  <c r="DD43" i="112"/>
  <c r="DD38" i="112"/>
  <c r="DD39" i="112"/>
  <c r="FP43" i="112"/>
  <c r="FP38" i="112"/>
  <c r="FP39" i="112"/>
  <c r="U43" i="112"/>
  <c r="U39" i="112"/>
  <c r="U38" i="112"/>
  <c r="CG43" i="112"/>
  <c r="CG39" i="112"/>
  <c r="CG38" i="112"/>
  <c r="ES38" i="112"/>
  <c r="ES43" i="112"/>
  <c r="ES39" i="112"/>
  <c r="HE38" i="112"/>
  <c r="HE43" i="112"/>
  <c r="HE39" i="112"/>
  <c r="BJ38" i="112"/>
  <c r="BJ43" i="112"/>
  <c r="BJ39" i="112"/>
  <c r="DV43" i="112"/>
  <c r="DV38" i="112"/>
  <c r="DV39" i="112"/>
  <c r="GH43" i="112"/>
  <c r="GH38" i="112"/>
  <c r="GH39" i="112"/>
  <c r="C43" i="109"/>
  <c r="C39" i="109"/>
  <c r="C38" i="109"/>
  <c r="BO43" i="109"/>
  <c r="BO39" i="109"/>
  <c r="BO38" i="109"/>
  <c r="EA43" i="109"/>
  <c r="EA39" i="109"/>
  <c r="EA38" i="109"/>
  <c r="GM43" i="109"/>
  <c r="GM39" i="109"/>
  <c r="GM38" i="109"/>
  <c r="AR43" i="109"/>
  <c r="AR39" i="109"/>
  <c r="AR38" i="109"/>
  <c r="DD43" i="109"/>
  <c r="DD39" i="109"/>
  <c r="DD38" i="109"/>
  <c r="FP43" i="109"/>
  <c r="FP39" i="109"/>
  <c r="FP38" i="109"/>
  <c r="U39" i="109"/>
  <c r="U38" i="109"/>
  <c r="U43" i="109"/>
  <c r="CG43" i="109"/>
  <c r="CG39" i="109"/>
  <c r="CG38" i="109"/>
  <c r="ES38" i="109"/>
  <c r="ES43" i="109"/>
  <c r="ES39" i="109"/>
  <c r="HE43" i="109"/>
  <c r="HE39" i="109"/>
  <c r="HE38" i="109"/>
  <c r="BJ43" i="109"/>
  <c r="BJ39" i="109"/>
  <c r="BJ38" i="109"/>
  <c r="DV43" i="109"/>
  <c r="DV39" i="109"/>
  <c r="DV38" i="109"/>
  <c r="GH38" i="109"/>
  <c r="GH43" i="109"/>
  <c r="GH39" i="109"/>
  <c r="AM43" i="109"/>
  <c r="AM39" i="109"/>
  <c r="AM38" i="109"/>
  <c r="CY43" i="109"/>
  <c r="CY39" i="109"/>
  <c r="CY38" i="109"/>
  <c r="FK43" i="109"/>
  <c r="FK39" i="109"/>
  <c r="FK38" i="109"/>
  <c r="P43" i="109"/>
  <c r="P39" i="109"/>
  <c r="P38" i="109"/>
  <c r="CB43" i="109"/>
  <c r="CB39" i="109"/>
  <c r="CB38" i="109"/>
  <c r="EN43" i="109"/>
  <c r="EN39" i="109"/>
  <c r="EN38" i="109"/>
  <c r="GZ43" i="109"/>
  <c r="GZ39" i="109"/>
  <c r="GZ38" i="109"/>
  <c r="BE43" i="109"/>
  <c r="BE39" i="109"/>
  <c r="BE38" i="109"/>
  <c r="DQ39" i="109"/>
  <c r="DQ38" i="109"/>
  <c r="DQ43" i="109"/>
  <c r="GC38" i="109"/>
  <c r="GC43" i="109"/>
  <c r="GC39" i="109"/>
  <c r="Z39" i="109"/>
  <c r="Z38" i="109"/>
  <c r="Z43" i="109"/>
  <c r="CL43" i="109"/>
  <c r="CL39" i="109"/>
  <c r="CL38" i="109"/>
  <c r="EX43" i="109"/>
  <c r="EX39" i="109"/>
  <c r="EX38" i="109"/>
  <c r="K39" i="109"/>
  <c r="K38" i="109"/>
  <c r="K43" i="109"/>
  <c r="BW39" i="109"/>
  <c r="BW38" i="109"/>
  <c r="BW43" i="109"/>
  <c r="EI43" i="109"/>
  <c r="EI39" i="109"/>
  <c r="EI38" i="109"/>
  <c r="GU38" i="109"/>
  <c r="GU43" i="109"/>
  <c r="GU39" i="109"/>
  <c r="AZ43" i="109"/>
  <c r="AZ39" i="109"/>
  <c r="AZ38" i="109"/>
  <c r="DL43" i="109"/>
  <c r="DL39" i="109"/>
  <c r="DL38" i="109"/>
  <c r="FX43" i="109"/>
  <c r="FX39" i="109"/>
  <c r="FX38" i="109"/>
  <c r="AC38" i="109"/>
  <c r="AC43" i="109"/>
  <c r="AC39" i="109"/>
  <c r="CO43" i="109"/>
  <c r="CO39" i="109"/>
  <c r="CO38" i="109"/>
  <c r="FA43" i="109"/>
  <c r="FA39" i="109"/>
  <c r="FA38" i="109"/>
  <c r="F43" i="109"/>
  <c r="F39" i="109"/>
  <c r="F38" i="109"/>
  <c r="BR43" i="109"/>
  <c r="BR39" i="109"/>
  <c r="BR38" i="109"/>
  <c r="ED43" i="109"/>
  <c r="ED39" i="109"/>
  <c r="ED38" i="109"/>
  <c r="GP43" i="109"/>
  <c r="GP39" i="109"/>
  <c r="GP38" i="109"/>
  <c r="AU43" i="109"/>
  <c r="AU39" i="109"/>
  <c r="AU38" i="109"/>
  <c r="DG39" i="109"/>
  <c r="DG38" i="109"/>
  <c r="DG43" i="109"/>
  <c r="FS43" i="109"/>
  <c r="FS39" i="109"/>
  <c r="FS38" i="109"/>
  <c r="X43" i="109"/>
  <c r="X39" i="109"/>
  <c r="X38" i="109"/>
  <c r="CJ43" i="109"/>
  <c r="CJ39" i="109"/>
  <c r="CJ38" i="109"/>
  <c r="EV39" i="109"/>
  <c r="EV38" i="109"/>
  <c r="EV43" i="109"/>
  <c r="HH43" i="109"/>
  <c r="HH39" i="109"/>
  <c r="HH38" i="109"/>
  <c r="BM43" i="109"/>
  <c r="BM39" i="109"/>
  <c r="BM38" i="109"/>
  <c r="DY39" i="109"/>
  <c r="DY38" i="109"/>
  <c r="DY43" i="109"/>
  <c r="GK43" i="109"/>
  <c r="GK39" i="109"/>
  <c r="GK38" i="109"/>
  <c r="AH43" i="109"/>
  <c r="AH39" i="109"/>
  <c r="AH38" i="109"/>
  <c r="CT43" i="109"/>
  <c r="CT39" i="109"/>
  <c r="CT38" i="109"/>
  <c r="FF43" i="109"/>
  <c r="FF39" i="109"/>
  <c r="FF38" i="109"/>
  <c r="S43" i="109"/>
  <c r="S39" i="109"/>
  <c r="S38" i="109"/>
  <c r="CE43" i="109"/>
  <c r="CE39" i="109"/>
  <c r="CE38" i="109"/>
  <c r="EQ43" i="109"/>
  <c r="EQ39" i="109"/>
  <c r="EQ38" i="109"/>
  <c r="HC38" i="109"/>
  <c r="HC43" i="109"/>
  <c r="HC39" i="109"/>
  <c r="BH43" i="109"/>
  <c r="BH39" i="109"/>
  <c r="BH38" i="109"/>
  <c r="DT43" i="109"/>
  <c r="DT39" i="109"/>
  <c r="DT38" i="109"/>
  <c r="GF38" i="109"/>
  <c r="GF43" i="109"/>
  <c r="GF39" i="109"/>
  <c r="AK38" i="109"/>
  <c r="AK43" i="109"/>
  <c r="AK39" i="109"/>
  <c r="CW43" i="109"/>
  <c r="CW39" i="109"/>
  <c r="CW38" i="109"/>
  <c r="FI43" i="109"/>
  <c r="FI39" i="109"/>
  <c r="FI38" i="109"/>
  <c r="N43" i="109"/>
  <c r="N39" i="109"/>
  <c r="N38" i="109"/>
  <c r="BZ43" i="109"/>
  <c r="BZ39" i="109"/>
  <c r="BZ38" i="109"/>
  <c r="EL43" i="109"/>
  <c r="EL39" i="109"/>
  <c r="EL38" i="109"/>
  <c r="GX43" i="109"/>
  <c r="GX39" i="109"/>
  <c r="GX38" i="109"/>
  <c r="BC43" i="109"/>
  <c r="BC39" i="109"/>
  <c r="BC38" i="109"/>
  <c r="DO43" i="109"/>
  <c r="DO39" i="109"/>
  <c r="DO38" i="109"/>
  <c r="GA43" i="109"/>
  <c r="GA39" i="109"/>
  <c r="GA38" i="109"/>
  <c r="AF43" i="109"/>
  <c r="AF39" i="109"/>
  <c r="AF38" i="109"/>
  <c r="CR38" i="109"/>
  <c r="CR43" i="109"/>
  <c r="CR39" i="109"/>
  <c r="FD43" i="109"/>
  <c r="FD39" i="109"/>
  <c r="FD38" i="109"/>
  <c r="I43" i="109"/>
  <c r="I39" i="109"/>
  <c r="I38" i="109"/>
  <c r="BU43" i="109"/>
  <c r="BU39" i="109"/>
  <c r="BU38" i="109"/>
  <c r="EG43" i="109"/>
  <c r="EG39" i="109"/>
  <c r="EG38" i="109"/>
  <c r="GS43" i="109"/>
  <c r="GS39" i="109"/>
  <c r="GS38" i="109"/>
  <c r="AP43" i="109"/>
  <c r="AP39" i="109"/>
  <c r="AP38" i="109"/>
  <c r="DB43" i="109"/>
  <c r="DB39" i="109"/>
  <c r="DB38" i="109"/>
  <c r="FN43" i="109"/>
  <c r="FN39" i="109"/>
  <c r="FN38" i="109"/>
  <c r="AA39" i="109"/>
  <c r="AA38" i="109"/>
  <c r="AA43" i="109"/>
  <c r="CM43" i="109"/>
  <c r="CM39" i="109"/>
  <c r="CM38" i="109"/>
  <c r="EY43" i="109"/>
  <c r="EY39" i="109"/>
  <c r="EY38" i="109"/>
  <c r="D43" i="109"/>
  <c r="D39" i="109"/>
  <c r="D38" i="109"/>
  <c r="BP43" i="109"/>
  <c r="BP39" i="109"/>
  <c r="BP38" i="109"/>
  <c r="EB43" i="109"/>
  <c r="EB39" i="109"/>
  <c r="EB38" i="109"/>
  <c r="GN43" i="109"/>
  <c r="GN39" i="109"/>
  <c r="GN38" i="109"/>
  <c r="AS43" i="109"/>
  <c r="AS39" i="109"/>
  <c r="AS38" i="109"/>
  <c r="DE43" i="109"/>
  <c r="DE39" i="109"/>
  <c r="DE38" i="109"/>
  <c r="FQ43" i="109"/>
  <c r="FQ39" i="109"/>
  <c r="FQ38" i="109"/>
  <c r="V39" i="109"/>
  <c r="V38" i="109"/>
  <c r="V43" i="109"/>
  <c r="CH43" i="109"/>
  <c r="CH39" i="109"/>
  <c r="CH38" i="109"/>
  <c r="ET43" i="109"/>
  <c r="ET39" i="109"/>
  <c r="ET38" i="109"/>
  <c r="HF43" i="109"/>
  <c r="HF39" i="109"/>
  <c r="HF38" i="109"/>
  <c r="BK38" i="109"/>
  <c r="BK43" i="109"/>
  <c r="BK39" i="109"/>
  <c r="DW43" i="109"/>
  <c r="DW39" i="109"/>
  <c r="DW38" i="109"/>
  <c r="GI43" i="109"/>
  <c r="GI39" i="109"/>
  <c r="GI38" i="109"/>
  <c r="AN38" i="109"/>
  <c r="AN43" i="109"/>
  <c r="AN39" i="109"/>
  <c r="CZ43" i="109"/>
  <c r="CZ39" i="109"/>
  <c r="CZ38" i="109"/>
  <c r="FL43" i="109"/>
  <c r="FL39" i="109"/>
  <c r="FL38" i="109"/>
  <c r="Q38" i="109"/>
  <c r="Q43" i="109"/>
  <c r="Q39" i="109"/>
  <c r="CC43" i="109"/>
  <c r="CC39" i="109"/>
  <c r="CC38" i="109"/>
  <c r="EO43" i="109"/>
  <c r="EO39" i="109"/>
  <c r="EO38" i="109"/>
  <c r="HA38" i="109"/>
  <c r="HA43" i="109"/>
  <c r="HA39" i="109"/>
  <c r="AX43" i="109"/>
  <c r="AX39" i="109"/>
  <c r="AX38" i="109"/>
  <c r="DJ43" i="109"/>
  <c r="DJ39" i="109"/>
  <c r="DJ38" i="109"/>
  <c r="FV43" i="109"/>
  <c r="FV39" i="109"/>
  <c r="FV38" i="109"/>
  <c r="AI43" i="109"/>
  <c r="AI39" i="109"/>
  <c r="AI38" i="109"/>
  <c r="CU43" i="109"/>
  <c r="CU39" i="109"/>
  <c r="CU38" i="109"/>
  <c r="FG38" i="109"/>
  <c r="FG43" i="109"/>
  <c r="FG39" i="109"/>
  <c r="L38" i="109"/>
  <c r="L43" i="109"/>
  <c r="L39" i="109"/>
  <c r="BX43" i="109"/>
  <c r="BX39" i="109"/>
  <c r="BX38" i="109"/>
  <c r="EJ43" i="109"/>
  <c r="EJ39" i="109"/>
  <c r="EJ38" i="109"/>
  <c r="GV43" i="109"/>
  <c r="GV39" i="109"/>
  <c r="GV38" i="109"/>
  <c r="BA39" i="109"/>
  <c r="BA38" i="109"/>
  <c r="BA43" i="109"/>
  <c r="DM43" i="109"/>
  <c r="DM39" i="109"/>
  <c r="DM38" i="109"/>
  <c r="FY43" i="109"/>
  <c r="FY39" i="109"/>
  <c r="FY38" i="109"/>
  <c r="AD38" i="109"/>
  <c r="AD43" i="109"/>
  <c r="AD39" i="109"/>
  <c r="CP43" i="109"/>
  <c r="CP39" i="109"/>
  <c r="CP38" i="109"/>
  <c r="FB43" i="109"/>
  <c r="FB39" i="109"/>
  <c r="FB38" i="109"/>
  <c r="G43" i="109"/>
  <c r="G39" i="109"/>
  <c r="G38" i="109"/>
  <c r="BS43" i="109"/>
  <c r="BS39" i="109"/>
  <c r="BS38" i="109"/>
  <c r="EE43" i="109"/>
  <c r="EE39" i="109"/>
  <c r="EE38" i="109"/>
  <c r="GQ43" i="109"/>
  <c r="GQ39" i="109"/>
  <c r="GQ38" i="109"/>
  <c r="AV43" i="109"/>
  <c r="AV39" i="109"/>
  <c r="AV38" i="109"/>
  <c r="DH43" i="109"/>
  <c r="DH39" i="109"/>
  <c r="DH38" i="109"/>
  <c r="FT43" i="109"/>
  <c r="FT39" i="109"/>
  <c r="FT38" i="109"/>
  <c r="Y43" i="109"/>
  <c r="Y39" i="109"/>
  <c r="Y38" i="109"/>
  <c r="CK38" i="109"/>
  <c r="CK43" i="109"/>
  <c r="CK39" i="109"/>
  <c r="EW43" i="109"/>
  <c r="EW39" i="109"/>
  <c r="EW38" i="109"/>
  <c r="BF43" i="109"/>
  <c r="BF39" i="109"/>
  <c r="BF38" i="109"/>
  <c r="DR43" i="109"/>
  <c r="DR39" i="109"/>
  <c r="DR38" i="109"/>
  <c r="GD38" i="109"/>
  <c r="GD43" i="109"/>
  <c r="GD39" i="109"/>
  <c r="AQ43" i="109"/>
  <c r="AQ39" i="109"/>
  <c r="AQ38" i="109"/>
  <c r="DC43" i="109"/>
  <c r="DC39" i="109"/>
  <c r="DC38" i="109"/>
  <c r="FO43" i="109"/>
  <c r="FO39" i="109"/>
  <c r="FO38" i="109"/>
  <c r="T43" i="109"/>
  <c r="T39" i="109"/>
  <c r="T38" i="109"/>
  <c r="CF43" i="109"/>
  <c r="CF39" i="109"/>
  <c r="CF38" i="109"/>
  <c r="ER43" i="109"/>
  <c r="ER39" i="109"/>
  <c r="ER38" i="109"/>
  <c r="HD38" i="109"/>
  <c r="HD43" i="109"/>
  <c r="HD39" i="109"/>
  <c r="BI43" i="109"/>
  <c r="BI39" i="109"/>
  <c r="BI38" i="109"/>
  <c r="DU43" i="109"/>
  <c r="DU39" i="109"/>
  <c r="DU38" i="109"/>
  <c r="GG38" i="109"/>
  <c r="GG43" i="109"/>
  <c r="GG39" i="109"/>
  <c r="AL43" i="109"/>
  <c r="AL39" i="109"/>
  <c r="AL38" i="109"/>
  <c r="CX43" i="109"/>
  <c r="CX39" i="109"/>
  <c r="CX38" i="109"/>
  <c r="FJ43" i="109"/>
  <c r="FJ39" i="109"/>
  <c r="FJ38" i="109"/>
  <c r="O43" i="109"/>
  <c r="O39" i="109"/>
  <c r="O38" i="109"/>
  <c r="CA43" i="109"/>
  <c r="CA39" i="109"/>
  <c r="CA38" i="109"/>
  <c r="EM43" i="109"/>
  <c r="EM39" i="109"/>
  <c r="EM38" i="109"/>
  <c r="GY43" i="109"/>
  <c r="GY39" i="109"/>
  <c r="GY38" i="109"/>
  <c r="BD43" i="109"/>
  <c r="BD39" i="109"/>
  <c r="BD38" i="109"/>
  <c r="DP39" i="109"/>
  <c r="DP38" i="109"/>
  <c r="DP43" i="109"/>
  <c r="GB43" i="109"/>
  <c r="GB39" i="109"/>
  <c r="GB38" i="109"/>
  <c r="AG39" i="109"/>
  <c r="AG38" i="109"/>
  <c r="AG43" i="109"/>
  <c r="CS43" i="109"/>
  <c r="CS39" i="109"/>
  <c r="CS38" i="109"/>
  <c r="FE43" i="109"/>
  <c r="FE39" i="109"/>
  <c r="FE38" i="109"/>
  <c r="B43" i="109"/>
  <c r="B39" i="109"/>
  <c r="B38" i="109"/>
  <c r="BN43" i="109"/>
  <c r="BN39" i="109"/>
  <c r="BN38" i="109"/>
  <c r="DZ43" i="109"/>
  <c r="DZ39" i="109"/>
  <c r="DZ38" i="109"/>
  <c r="GL43" i="109"/>
  <c r="GL39" i="109"/>
  <c r="GL38" i="109"/>
  <c r="AY43" i="109"/>
  <c r="AY39" i="109"/>
  <c r="AY38" i="109"/>
  <c r="DK43" i="109"/>
  <c r="DK39" i="109"/>
  <c r="DK38" i="109"/>
  <c r="FW43" i="109"/>
  <c r="FW39" i="109"/>
  <c r="FW38" i="109"/>
  <c r="AB43" i="109"/>
  <c r="AB39" i="109"/>
  <c r="AB38" i="109"/>
  <c r="CN43" i="109"/>
  <c r="CN39" i="109"/>
  <c r="CN38" i="109"/>
  <c r="EZ43" i="109"/>
  <c r="EZ39" i="109"/>
  <c r="EZ38" i="109"/>
  <c r="E43" i="109"/>
  <c r="E39" i="109"/>
  <c r="E38" i="109"/>
  <c r="BQ39" i="109"/>
  <c r="BQ43" i="109"/>
  <c r="BQ38" i="109"/>
  <c r="EC43" i="109"/>
  <c r="EC39" i="109"/>
  <c r="EC38" i="109"/>
  <c r="GO38" i="109"/>
  <c r="GO43" i="109"/>
  <c r="GO39" i="109"/>
  <c r="AT43" i="109"/>
  <c r="AT39" i="109"/>
  <c r="AT38" i="109"/>
  <c r="DF43" i="109"/>
  <c r="DF39" i="109"/>
  <c r="DF38" i="109"/>
  <c r="FR43" i="109"/>
  <c r="FR39" i="109"/>
  <c r="FR38" i="109"/>
  <c r="W43" i="109"/>
  <c r="W39" i="109"/>
  <c r="W38" i="109"/>
  <c r="CI43" i="109"/>
  <c r="CI39" i="109"/>
  <c r="CI38" i="109"/>
  <c r="EU43" i="109"/>
  <c r="EU39" i="109"/>
  <c r="EU38" i="109"/>
  <c r="HG38" i="109"/>
  <c r="HG43" i="109"/>
  <c r="HG39" i="109"/>
  <c r="BL43" i="109"/>
  <c r="BL39" i="109"/>
  <c r="BL38" i="109"/>
  <c r="DX43" i="109"/>
  <c r="DX39" i="109"/>
  <c r="DX38" i="109"/>
  <c r="GJ43" i="109"/>
  <c r="GJ39" i="109"/>
  <c r="GJ38" i="109"/>
  <c r="AO43" i="109"/>
  <c r="AO39" i="109"/>
  <c r="AO38" i="109"/>
  <c r="DA43" i="109"/>
  <c r="DA39" i="109"/>
  <c r="DA38" i="109"/>
  <c r="FM43" i="109"/>
  <c r="FM39" i="109"/>
  <c r="FM38" i="109"/>
  <c r="J43" i="109"/>
  <c r="J39" i="109"/>
  <c r="J38" i="109"/>
  <c r="BV39" i="109"/>
  <c r="BV38" i="109"/>
  <c r="BV43" i="109"/>
  <c r="EH39" i="109"/>
  <c r="EH38" i="109"/>
  <c r="EH43" i="109"/>
  <c r="GT43" i="109"/>
  <c r="GT39" i="109"/>
  <c r="GT38" i="109"/>
  <c r="BG43" i="109"/>
  <c r="BG39" i="109"/>
  <c r="BG38" i="109"/>
  <c r="DS43" i="109"/>
  <c r="DS39" i="109"/>
  <c r="DS38" i="109"/>
  <c r="GE43" i="109"/>
  <c r="GE39" i="109"/>
  <c r="GE38" i="109"/>
  <c r="AJ43" i="109"/>
  <c r="AJ39" i="109"/>
  <c r="AJ38" i="109"/>
  <c r="CV43" i="109"/>
  <c r="CV39" i="109"/>
  <c r="CV38" i="109"/>
  <c r="FH43" i="109"/>
  <c r="FH39" i="109"/>
  <c r="FH38" i="109"/>
  <c r="M43" i="109"/>
  <c r="M39" i="109"/>
  <c r="M38" i="109"/>
  <c r="BY43" i="109"/>
  <c r="BY39" i="109"/>
  <c r="BY38" i="109"/>
  <c r="EK43" i="109"/>
  <c r="EK39" i="109"/>
  <c r="EK38" i="109"/>
  <c r="GW43" i="109"/>
  <c r="GW39" i="109"/>
  <c r="GW38" i="109"/>
  <c r="BB43" i="109"/>
  <c r="BB39" i="109"/>
  <c r="BB38" i="109"/>
  <c r="DN43" i="109"/>
  <c r="DN39" i="109"/>
  <c r="DN38" i="109"/>
  <c r="FZ43" i="109"/>
  <c r="FZ39" i="109"/>
  <c r="FZ38" i="109"/>
  <c r="AE43" i="109"/>
  <c r="AE39" i="109"/>
  <c r="AE38" i="109"/>
  <c r="CQ39" i="109"/>
  <c r="CQ38" i="109"/>
  <c r="CQ43" i="109"/>
  <c r="FC43" i="109"/>
  <c r="FC39" i="109"/>
  <c r="FC38" i="109"/>
  <c r="H43" i="109"/>
  <c r="H39" i="109"/>
  <c r="H38" i="109"/>
  <c r="BT39" i="109"/>
  <c r="BT38" i="109"/>
  <c r="BT43" i="109"/>
  <c r="EF39" i="109"/>
  <c r="EF38" i="109"/>
  <c r="EF43" i="109"/>
  <c r="GR43" i="109"/>
  <c r="GR39" i="109"/>
  <c r="GR38" i="109"/>
  <c r="AW39" i="109"/>
  <c r="AW38" i="109"/>
  <c r="AW43" i="109"/>
  <c r="DI38" i="109"/>
  <c r="DI43" i="109"/>
  <c r="DI39" i="109"/>
  <c r="FU43" i="109"/>
  <c r="FU39" i="109"/>
  <c r="FU38" i="109"/>
  <c r="R38" i="109"/>
  <c r="R43" i="109"/>
  <c r="R39" i="109"/>
  <c r="CD38" i="109"/>
  <c r="CD43" i="109"/>
  <c r="CD39" i="109"/>
  <c r="EP43" i="109"/>
  <c r="EP39" i="109"/>
  <c r="EP38" i="109"/>
  <c r="HB43" i="109"/>
  <c r="HB39" i="109"/>
  <c r="HB38" i="109"/>
  <c r="EB39" i="106"/>
  <c r="EB38" i="106"/>
  <c r="EB43" i="106"/>
  <c r="ER38" i="106"/>
  <c r="ER43" i="106"/>
  <c r="ER39" i="106"/>
  <c r="AR39" i="106"/>
  <c r="AR38" i="106"/>
  <c r="AR43" i="106"/>
  <c r="U43" i="106"/>
  <c r="U39" i="106"/>
  <c r="U38" i="106"/>
  <c r="CG43" i="106"/>
  <c r="CG39" i="106"/>
  <c r="CG38" i="106"/>
  <c r="ES43" i="106"/>
  <c r="ES39" i="106"/>
  <c r="ES38" i="106"/>
  <c r="HE39" i="106"/>
  <c r="HE38" i="106"/>
  <c r="HE43" i="106"/>
  <c r="BJ43" i="106"/>
  <c r="BJ39" i="106"/>
  <c r="BJ38" i="106"/>
  <c r="DV43" i="106"/>
  <c r="DV39" i="106"/>
  <c r="DV38" i="106"/>
  <c r="GH43" i="106"/>
  <c r="GH39" i="106"/>
  <c r="GH38" i="106"/>
  <c r="AM43" i="106"/>
  <c r="AM39" i="106"/>
  <c r="AM38" i="106"/>
  <c r="CY43" i="106"/>
  <c r="CY39" i="106"/>
  <c r="CY38" i="106"/>
  <c r="FK43" i="106"/>
  <c r="FK39" i="106"/>
  <c r="FK38" i="106"/>
  <c r="P43" i="106"/>
  <c r="P39" i="106"/>
  <c r="P38" i="106"/>
  <c r="CB43" i="106"/>
  <c r="CB39" i="106"/>
  <c r="CB38" i="106"/>
  <c r="EN43" i="106"/>
  <c r="EN39" i="106"/>
  <c r="EN38" i="106"/>
  <c r="GZ43" i="106"/>
  <c r="GZ39" i="106"/>
  <c r="GZ38" i="106"/>
  <c r="BE43" i="106"/>
  <c r="BE39" i="106"/>
  <c r="BE38" i="106"/>
  <c r="DQ39" i="106"/>
  <c r="DQ38" i="106"/>
  <c r="DQ43" i="106"/>
  <c r="GC43" i="106"/>
  <c r="GC39" i="106"/>
  <c r="GC38" i="106"/>
  <c r="Z43" i="106"/>
  <c r="Z39" i="106"/>
  <c r="Z38" i="106"/>
  <c r="CL43" i="106"/>
  <c r="CL39" i="106"/>
  <c r="CL38" i="106"/>
  <c r="EX43" i="106"/>
  <c r="EX39" i="106"/>
  <c r="EX38" i="106"/>
  <c r="C43" i="106"/>
  <c r="C39" i="106"/>
  <c r="C38" i="106"/>
  <c r="BO43" i="106"/>
  <c r="BO39" i="106"/>
  <c r="BO38" i="106"/>
  <c r="EA43" i="106"/>
  <c r="EA39" i="106"/>
  <c r="EA38" i="106"/>
  <c r="GM43" i="106"/>
  <c r="GM39" i="106"/>
  <c r="GM38" i="106"/>
  <c r="GN39" i="106"/>
  <c r="GN38" i="106"/>
  <c r="GN43" i="106"/>
  <c r="HD39" i="106"/>
  <c r="HD38" i="106"/>
  <c r="HD43" i="106"/>
  <c r="DD39" i="106"/>
  <c r="DD38" i="106"/>
  <c r="DD43" i="106"/>
  <c r="AC43" i="106"/>
  <c r="AC39" i="106"/>
  <c r="AC38" i="106"/>
  <c r="CO43" i="106"/>
  <c r="CO39" i="106"/>
  <c r="CO38" i="106"/>
  <c r="FA38" i="106"/>
  <c r="FA43" i="106"/>
  <c r="FA39" i="106"/>
  <c r="F43" i="106"/>
  <c r="F39" i="106"/>
  <c r="F38" i="106"/>
  <c r="BR43" i="106"/>
  <c r="BR39" i="106"/>
  <c r="BR38" i="106"/>
  <c r="ED43" i="106"/>
  <c r="ED39" i="106"/>
  <c r="ED38" i="106"/>
  <c r="GP39" i="106"/>
  <c r="GP38" i="106"/>
  <c r="GP43" i="106"/>
  <c r="AU43" i="106"/>
  <c r="AU39" i="106"/>
  <c r="AU38" i="106"/>
  <c r="DG43" i="106"/>
  <c r="DG39" i="106"/>
  <c r="DG38" i="106"/>
  <c r="FS43" i="106"/>
  <c r="FS39" i="106"/>
  <c r="FS38" i="106"/>
  <c r="X43" i="106"/>
  <c r="X39" i="106"/>
  <c r="X38" i="106"/>
  <c r="CJ43" i="106"/>
  <c r="CJ39" i="106"/>
  <c r="CJ38" i="106"/>
  <c r="EV43" i="106"/>
  <c r="EV39" i="106"/>
  <c r="EV38" i="106"/>
  <c r="HH43" i="106"/>
  <c r="HH39" i="106"/>
  <c r="HH38" i="106"/>
  <c r="BM39" i="106"/>
  <c r="BM38" i="106"/>
  <c r="BM43" i="106"/>
  <c r="DY38" i="106"/>
  <c r="DY43" i="106"/>
  <c r="DY39" i="106"/>
  <c r="GK39" i="106"/>
  <c r="GK38" i="106"/>
  <c r="GK43" i="106"/>
  <c r="AH39" i="106"/>
  <c r="AH38" i="106"/>
  <c r="AH43" i="106"/>
  <c r="CT43" i="106"/>
  <c r="CT39" i="106"/>
  <c r="CT38" i="106"/>
  <c r="FF43" i="106"/>
  <c r="FF39" i="106"/>
  <c r="FF38" i="106"/>
  <c r="K43" i="106"/>
  <c r="K39" i="106"/>
  <c r="K38" i="106"/>
  <c r="BW39" i="106"/>
  <c r="BW38" i="106"/>
  <c r="BW43" i="106"/>
  <c r="EI43" i="106"/>
  <c r="EI39" i="106"/>
  <c r="EI38" i="106"/>
  <c r="GU43" i="106"/>
  <c r="GU39" i="106"/>
  <c r="GU38" i="106"/>
  <c r="L39" i="106"/>
  <c r="L38" i="106"/>
  <c r="L43" i="106"/>
  <c r="AB38" i="106"/>
  <c r="AB43" i="106"/>
  <c r="AB39" i="106"/>
  <c r="FP39" i="106"/>
  <c r="FP38" i="106"/>
  <c r="FP43" i="106"/>
  <c r="AK43" i="106"/>
  <c r="AK39" i="106"/>
  <c r="AK38" i="106"/>
  <c r="CW38" i="106"/>
  <c r="CW43" i="106"/>
  <c r="CW39" i="106"/>
  <c r="FI39" i="106"/>
  <c r="FI38" i="106"/>
  <c r="FI43" i="106"/>
  <c r="N43" i="106"/>
  <c r="N39" i="106"/>
  <c r="N38" i="106"/>
  <c r="BZ43" i="106"/>
  <c r="BZ39" i="106"/>
  <c r="BZ38" i="106"/>
  <c r="EL43" i="106"/>
  <c r="EL39" i="106"/>
  <c r="EL38" i="106"/>
  <c r="GX43" i="106"/>
  <c r="GX39" i="106"/>
  <c r="GX38" i="106"/>
  <c r="BC38" i="106"/>
  <c r="BC43" i="106"/>
  <c r="BC39" i="106"/>
  <c r="DO38" i="106"/>
  <c r="DO43" i="106"/>
  <c r="DO39" i="106"/>
  <c r="GA38" i="106"/>
  <c r="GA43" i="106"/>
  <c r="GA39" i="106"/>
  <c r="AF43" i="106"/>
  <c r="AF39" i="106"/>
  <c r="AF38" i="106"/>
  <c r="CR38" i="106"/>
  <c r="CR43" i="106"/>
  <c r="CR39" i="106"/>
  <c r="FD39" i="106"/>
  <c r="FD38" i="106"/>
  <c r="FD43" i="106"/>
  <c r="I38" i="106"/>
  <c r="I43" i="106"/>
  <c r="I39" i="106"/>
  <c r="BU38" i="106"/>
  <c r="BU43" i="106"/>
  <c r="BU39" i="106"/>
  <c r="EG43" i="106"/>
  <c r="EG39" i="106"/>
  <c r="EG38" i="106"/>
  <c r="GS43" i="106"/>
  <c r="GS39" i="106"/>
  <c r="GS38" i="106"/>
  <c r="AP39" i="106"/>
  <c r="AP38" i="106"/>
  <c r="AP43" i="106"/>
  <c r="DB43" i="106"/>
  <c r="DB39" i="106"/>
  <c r="DB38" i="106"/>
  <c r="FN39" i="106"/>
  <c r="FN38" i="106"/>
  <c r="FN43" i="106"/>
  <c r="S43" i="106"/>
  <c r="S39" i="106"/>
  <c r="S38" i="106"/>
  <c r="CE39" i="106"/>
  <c r="CE38" i="106"/>
  <c r="CE43" i="106"/>
  <c r="EQ43" i="106"/>
  <c r="EQ39" i="106"/>
  <c r="EQ38" i="106"/>
  <c r="HC43" i="106"/>
  <c r="HC39" i="106"/>
  <c r="HC38" i="106"/>
  <c r="BH39" i="106"/>
  <c r="BH38" i="106"/>
  <c r="BH43" i="106"/>
  <c r="BX39" i="106"/>
  <c r="BX38" i="106"/>
  <c r="BX43" i="106"/>
  <c r="CN39" i="106"/>
  <c r="CN38" i="106"/>
  <c r="CN43" i="106"/>
  <c r="AZ43" i="106"/>
  <c r="AZ39" i="106"/>
  <c r="AZ38" i="106"/>
  <c r="AS43" i="106"/>
  <c r="AS39" i="106"/>
  <c r="AS38" i="106"/>
  <c r="DE39" i="106"/>
  <c r="DE38" i="106"/>
  <c r="DE43" i="106"/>
  <c r="FQ43" i="106"/>
  <c r="FQ39" i="106"/>
  <c r="FQ38" i="106"/>
  <c r="V39" i="106"/>
  <c r="V38" i="106"/>
  <c r="V43" i="106"/>
  <c r="CH43" i="106"/>
  <c r="CH39" i="106"/>
  <c r="CH38" i="106"/>
  <c r="ET43" i="106"/>
  <c r="ET39" i="106"/>
  <c r="ET38" i="106"/>
  <c r="HF43" i="106"/>
  <c r="HF39" i="106"/>
  <c r="HF38" i="106"/>
  <c r="BK38" i="106"/>
  <c r="BK43" i="106"/>
  <c r="BK39" i="106"/>
  <c r="DW39" i="106"/>
  <c r="DW38" i="106"/>
  <c r="DW43" i="106"/>
  <c r="GI38" i="106"/>
  <c r="GI43" i="106"/>
  <c r="GI39" i="106"/>
  <c r="AN43" i="106"/>
  <c r="AN39" i="106"/>
  <c r="AN38" i="106"/>
  <c r="CZ39" i="106"/>
  <c r="CZ38" i="106"/>
  <c r="CZ43" i="106"/>
  <c r="FL43" i="106"/>
  <c r="FL39" i="106"/>
  <c r="FL38" i="106"/>
  <c r="Q39" i="106"/>
  <c r="Q38" i="106"/>
  <c r="Q43" i="106"/>
  <c r="CC38" i="106"/>
  <c r="CC43" i="106"/>
  <c r="CC39" i="106"/>
  <c r="EO39" i="106"/>
  <c r="EO38" i="106"/>
  <c r="EO43" i="106"/>
  <c r="HA43" i="106"/>
  <c r="HA39" i="106"/>
  <c r="HA38" i="106"/>
  <c r="AX43" i="106"/>
  <c r="AX39" i="106"/>
  <c r="AX38" i="106"/>
  <c r="DJ39" i="106"/>
  <c r="DJ38" i="106"/>
  <c r="DJ43" i="106"/>
  <c r="FV43" i="106"/>
  <c r="FV39" i="106"/>
  <c r="FV38" i="106"/>
  <c r="AA43" i="106"/>
  <c r="AA39" i="106"/>
  <c r="AA38" i="106"/>
  <c r="CM43" i="106"/>
  <c r="CM39" i="106"/>
  <c r="CM38" i="106"/>
  <c r="EY43" i="106"/>
  <c r="EY39" i="106"/>
  <c r="EY38" i="106"/>
  <c r="DT39" i="106"/>
  <c r="DT38" i="106"/>
  <c r="DT43" i="106"/>
  <c r="EJ43" i="106"/>
  <c r="EJ39" i="106"/>
  <c r="EJ38" i="106"/>
  <c r="EZ39" i="106"/>
  <c r="EZ38" i="106"/>
  <c r="EZ43" i="106"/>
  <c r="DL38" i="106"/>
  <c r="DL43" i="106"/>
  <c r="DL39" i="106"/>
  <c r="BA43" i="106"/>
  <c r="BA38" i="106"/>
  <c r="BA39" i="106"/>
  <c r="DM43" i="106"/>
  <c r="DM38" i="106"/>
  <c r="DM39" i="106"/>
  <c r="FY43" i="106"/>
  <c r="FY38" i="106"/>
  <c r="FY39" i="106"/>
  <c r="AD43" i="106"/>
  <c r="AD39" i="106"/>
  <c r="AD38" i="106"/>
  <c r="CP43" i="106"/>
  <c r="CP39" i="106"/>
  <c r="CP38" i="106"/>
  <c r="FB43" i="106"/>
  <c r="FB39" i="106"/>
  <c r="FB38" i="106"/>
  <c r="G43" i="106"/>
  <c r="G39" i="106"/>
  <c r="G38" i="106"/>
  <c r="BS43" i="106"/>
  <c r="BS39" i="106"/>
  <c r="BS38" i="106"/>
  <c r="EE43" i="106"/>
  <c r="EE39" i="106"/>
  <c r="EE38" i="106"/>
  <c r="GQ43" i="106"/>
  <c r="GQ39" i="106"/>
  <c r="GQ38" i="106"/>
  <c r="AV38" i="106"/>
  <c r="AV43" i="106"/>
  <c r="AV39" i="106"/>
  <c r="DH43" i="106"/>
  <c r="DH39" i="106"/>
  <c r="DH38" i="106"/>
  <c r="FT39" i="106"/>
  <c r="FT38" i="106"/>
  <c r="FT43" i="106"/>
  <c r="Y43" i="106"/>
  <c r="Y39" i="106"/>
  <c r="Y38" i="106"/>
  <c r="CK38" i="106"/>
  <c r="CK43" i="106"/>
  <c r="CK39" i="106"/>
  <c r="EW43" i="106"/>
  <c r="EW39" i="106"/>
  <c r="EW38" i="106"/>
  <c r="BF39" i="106"/>
  <c r="BF38" i="106"/>
  <c r="BF43" i="106"/>
  <c r="DR39" i="106"/>
  <c r="DR38" i="106"/>
  <c r="DR43" i="106"/>
  <c r="GD39" i="106"/>
  <c r="GD38" i="106"/>
  <c r="GD43" i="106"/>
  <c r="AI43" i="106"/>
  <c r="AI39" i="106"/>
  <c r="AI38" i="106"/>
  <c r="CU43" i="106"/>
  <c r="CU39" i="106"/>
  <c r="CU38" i="106"/>
  <c r="FG43" i="106"/>
  <c r="FG39" i="106"/>
  <c r="FG38" i="106"/>
  <c r="GF38" i="106"/>
  <c r="GF43" i="106"/>
  <c r="GF39" i="106"/>
  <c r="GV39" i="106"/>
  <c r="GV38" i="106"/>
  <c r="GV43" i="106"/>
  <c r="AJ39" i="106"/>
  <c r="AJ38" i="106"/>
  <c r="AJ43" i="106"/>
  <c r="FX43" i="106"/>
  <c r="FX39" i="106"/>
  <c r="FX38" i="106"/>
  <c r="BI43" i="106"/>
  <c r="BI38" i="106"/>
  <c r="BI39" i="106"/>
  <c r="DU43" i="106"/>
  <c r="DU38" i="106"/>
  <c r="DU39" i="106"/>
  <c r="GG43" i="106"/>
  <c r="GG38" i="106"/>
  <c r="GG39" i="106"/>
  <c r="AL38" i="106"/>
  <c r="AL43" i="106"/>
  <c r="AL39" i="106"/>
  <c r="CX43" i="106"/>
  <c r="CX39" i="106"/>
  <c r="CX38" i="106"/>
  <c r="FJ43" i="106"/>
  <c r="FJ39" i="106"/>
  <c r="FJ38" i="106"/>
  <c r="O43" i="106"/>
  <c r="O39" i="106"/>
  <c r="O38" i="106"/>
  <c r="CA43" i="106"/>
  <c r="CA39" i="106"/>
  <c r="CA38" i="106"/>
  <c r="EM43" i="106"/>
  <c r="EM39" i="106"/>
  <c r="EM38" i="106"/>
  <c r="GY43" i="106"/>
  <c r="GY39" i="106"/>
  <c r="GY38" i="106"/>
  <c r="BD43" i="106"/>
  <c r="BD39" i="106"/>
  <c r="BD38" i="106"/>
  <c r="DP43" i="106"/>
  <c r="DP39" i="106"/>
  <c r="DP38" i="106"/>
  <c r="GB43" i="106"/>
  <c r="GB39" i="106"/>
  <c r="GB38" i="106"/>
  <c r="AG43" i="106"/>
  <c r="AG39" i="106"/>
  <c r="AG38" i="106"/>
  <c r="CS43" i="106"/>
  <c r="CS39" i="106"/>
  <c r="CS38" i="106"/>
  <c r="FE43" i="106"/>
  <c r="FE39" i="106"/>
  <c r="FE38" i="106"/>
  <c r="B38" i="106"/>
  <c r="B43" i="106"/>
  <c r="B39" i="106"/>
  <c r="BN39" i="106"/>
  <c r="BN38" i="106"/>
  <c r="BN43" i="106"/>
  <c r="DZ39" i="106"/>
  <c r="DZ38" i="106"/>
  <c r="DZ43" i="106"/>
  <c r="GL43" i="106"/>
  <c r="GL39" i="106"/>
  <c r="GL38" i="106"/>
  <c r="AQ43" i="106"/>
  <c r="AQ39" i="106"/>
  <c r="AQ38" i="106"/>
  <c r="DC38" i="106"/>
  <c r="DC43" i="106"/>
  <c r="DC39" i="106"/>
  <c r="FO38" i="106"/>
  <c r="FO43" i="106"/>
  <c r="FO39" i="106"/>
  <c r="D38" i="106"/>
  <c r="D43" i="106"/>
  <c r="D39" i="106"/>
  <c r="T39" i="106"/>
  <c r="T38" i="106"/>
  <c r="T43" i="106"/>
  <c r="CV39" i="106"/>
  <c r="CV38" i="106"/>
  <c r="CV43" i="106"/>
  <c r="E39" i="106"/>
  <c r="E43" i="106"/>
  <c r="E38" i="106"/>
  <c r="BQ39" i="106"/>
  <c r="BQ43" i="106"/>
  <c r="BQ38" i="106"/>
  <c r="EC43" i="106"/>
  <c r="EC38" i="106"/>
  <c r="EC39" i="106"/>
  <c r="GO43" i="106"/>
  <c r="GO38" i="106"/>
  <c r="GO39" i="106"/>
  <c r="AT43" i="106"/>
  <c r="AT39" i="106"/>
  <c r="AT38" i="106"/>
  <c r="DF38" i="106"/>
  <c r="DF43" i="106"/>
  <c r="DF39" i="106"/>
  <c r="FR43" i="106"/>
  <c r="FR39" i="106"/>
  <c r="FR38" i="106"/>
  <c r="W43" i="106"/>
  <c r="W39" i="106"/>
  <c r="W38" i="106"/>
  <c r="CI38" i="106"/>
  <c r="CI43" i="106"/>
  <c r="CI39" i="106"/>
  <c r="EU43" i="106"/>
  <c r="EU39" i="106"/>
  <c r="EU38" i="106"/>
  <c r="HG43" i="106"/>
  <c r="HG39" i="106"/>
  <c r="HG38" i="106"/>
  <c r="BL43" i="106"/>
  <c r="BL39" i="106"/>
  <c r="BL38" i="106"/>
  <c r="DX43" i="106"/>
  <c r="DX39" i="106"/>
  <c r="DX38" i="106"/>
  <c r="GJ43" i="106"/>
  <c r="GJ39" i="106"/>
  <c r="GJ38" i="106"/>
  <c r="AO39" i="106"/>
  <c r="AO38" i="106"/>
  <c r="AO43" i="106"/>
  <c r="DA39" i="106"/>
  <c r="DA38" i="106"/>
  <c r="DA43" i="106"/>
  <c r="FM39" i="106"/>
  <c r="FM38" i="106"/>
  <c r="FM43" i="106"/>
  <c r="J43" i="106"/>
  <c r="J39" i="106"/>
  <c r="J38" i="106"/>
  <c r="BV43" i="106"/>
  <c r="BV39" i="106"/>
  <c r="BV38" i="106"/>
  <c r="EH43" i="106"/>
  <c r="EH39" i="106"/>
  <c r="EH38" i="106"/>
  <c r="GT43" i="106"/>
  <c r="GT39" i="106"/>
  <c r="GT38" i="106"/>
  <c r="AY39" i="106"/>
  <c r="AY38" i="106"/>
  <c r="AY43" i="106"/>
  <c r="DK38" i="106"/>
  <c r="DK43" i="106"/>
  <c r="DK39" i="106"/>
  <c r="FW43" i="106"/>
  <c r="FW39" i="106"/>
  <c r="FW38" i="106"/>
  <c r="BP39" i="106"/>
  <c r="BP38" i="106"/>
  <c r="BP43" i="106"/>
  <c r="CF38" i="106"/>
  <c r="CF43" i="106"/>
  <c r="CF39" i="106"/>
  <c r="FH39" i="106"/>
  <c r="FH38" i="106"/>
  <c r="FH43" i="106"/>
  <c r="M43" i="106"/>
  <c r="M39" i="106"/>
  <c r="M38" i="106"/>
  <c r="BY43" i="106"/>
  <c r="BY39" i="106"/>
  <c r="BY38" i="106"/>
  <c r="EK43" i="106"/>
  <c r="EK39" i="106"/>
  <c r="EK38" i="106"/>
  <c r="GW43" i="106"/>
  <c r="GW39" i="106"/>
  <c r="GW38" i="106"/>
  <c r="BB43" i="106"/>
  <c r="BB39" i="106"/>
  <c r="BB38" i="106"/>
  <c r="DN38" i="106"/>
  <c r="DN43" i="106"/>
  <c r="DN39" i="106"/>
  <c r="FZ43" i="106"/>
  <c r="FZ39" i="106"/>
  <c r="FZ38" i="106"/>
  <c r="AE43" i="106"/>
  <c r="AE39" i="106"/>
  <c r="AE38" i="106"/>
  <c r="CQ43" i="106"/>
  <c r="CQ39" i="106"/>
  <c r="CQ38" i="106"/>
  <c r="FC43" i="106"/>
  <c r="FC39" i="106"/>
  <c r="FC38" i="106"/>
  <c r="H43" i="106"/>
  <c r="H39" i="106"/>
  <c r="H38" i="106"/>
  <c r="BT43" i="106"/>
  <c r="BT39" i="106"/>
  <c r="BT38" i="106"/>
  <c r="EF39" i="106"/>
  <c r="EF38" i="106"/>
  <c r="EF43" i="106"/>
  <c r="GR39" i="106"/>
  <c r="GR38" i="106"/>
  <c r="GR43" i="106"/>
  <c r="AW39" i="106"/>
  <c r="AW38" i="106"/>
  <c r="AW43" i="106"/>
  <c r="DI43" i="106"/>
  <c r="DI39" i="106"/>
  <c r="DI38" i="106"/>
  <c r="FU43" i="106"/>
  <c r="FU39" i="106"/>
  <c r="FU38" i="106"/>
  <c r="R43" i="106"/>
  <c r="R39" i="106"/>
  <c r="R38" i="106"/>
  <c r="CD39" i="106"/>
  <c r="CD38" i="106"/>
  <c r="CD43" i="106"/>
  <c r="EP43" i="106"/>
  <c r="EP39" i="106"/>
  <c r="EP38" i="106"/>
  <c r="HB43" i="106"/>
  <c r="HB39" i="106"/>
  <c r="HB38" i="106"/>
  <c r="BG43" i="106"/>
  <c r="BG39" i="106"/>
  <c r="BG38" i="106"/>
  <c r="DS43" i="106"/>
  <c r="DS39" i="106"/>
  <c r="DS38" i="106"/>
  <c r="GE43" i="106"/>
  <c r="GE39" i="106"/>
  <c r="GE38" i="106"/>
  <c r="CW43" i="100"/>
  <c r="CW39" i="100"/>
  <c r="CW38" i="100"/>
  <c r="BI43" i="100"/>
  <c r="BI39" i="100"/>
  <c r="BI38" i="100"/>
  <c r="DV43" i="100"/>
  <c r="DV39" i="100"/>
  <c r="DV38" i="100"/>
  <c r="FJ43" i="100"/>
  <c r="FJ39" i="100"/>
  <c r="FJ38" i="100"/>
  <c r="GW38" i="100"/>
  <c r="GW43" i="100"/>
  <c r="GW39" i="100"/>
  <c r="U43" i="100"/>
  <c r="U39" i="100"/>
  <c r="U38" i="100"/>
  <c r="BB43" i="100"/>
  <c r="BB39" i="100"/>
  <c r="BB38" i="100"/>
  <c r="W43" i="100"/>
  <c r="W39" i="100"/>
  <c r="W38" i="100"/>
  <c r="CI43" i="100"/>
  <c r="CI39" i="100"/>
  <c r="CI38" i="100"/>
  <c r="EU43" i="100"/>
  <c r="EU39" i="100"/>
  <c r="EU38" i="100"/>
  <c r="HG38" i="100"/>
  <c r="HG43" i="100"/>
  <c r="HG39" i="100"/>
  <c r="BL43" i="100"/>
  <c r="BL39" i="100"/>
  <c r="BL38" i="100"/>
  <c r="DX43" i="100"/>
  <c r="DX39" i="100"/>
  <c r="DX38" i="100"/>
  <c r="GJ43" i="100"/>
  <c r="GJ39" i="100"/>
  <c r="GJ38" i="100"/>
  <c r="AO43" i="100"/>
  <c r="AO38" i="100"/>
  <c r="AO39" i="100"/>
  <c r="DA43" i="100"/>
  <c r="DA38" i="100"/>
  <c r="DA39" i="100"/>
  <c r="FM43" i="100"/>
  <c r="FM38" i="100"/>
  <c r="FM39" i="100"/>
  <c r="J38" i="100"/>
  <c r="J43" i="100"/>
  <c r="J39" i="100"/>
  <c r="BV38" i="100"/>
  <c r="BV39" i="100"/>
  <c r="BV43" i="100"/>
  <c r="EH39" i="100"/>
  <c r="EH43" i="100"/>
  <c r="EH38" i="100"/>
  <c r="GT43" i="100"/>
  <c r="GT38" i="100"/>
  <c r="GT39" i="100"/>
  <c r="AY43" i="100"/>
  <c r="AY39" i="100"/>
  <c r="AY38" i="100"/>
  <c r="DK43" i="100"/>
  <c r="DK39" i="100"/>
  <c r="DK38" i="100"/>
  <c r="FW43" i="100"/>
  <c r="FW39" i="100"/>
  <c r="FW38" i="100"/>
  <c r="AB43" i="100"/>
  <c r="AB39" i="100"/>
  <c r="AB38" i="100"/>
  <c r="CN43" i="100"/>
  <c r="CN39" i="100"/>
  <c r="CN38" i="100"/>
  <c r="EZ43" i="100"/>
  <c r="EZ39" i="100"/>
  <c r="EZ38" i="100"/>
  <c r="AK43" i="100"/>
  <c r="AK39" i="100"/>
  <c r="AK38" i="100"/>
  <c r="CO43" i="100"/>
  <c r="CO39" i="100"/>
  <c r="CO38" i="100"/>
  <c r="FB43" i="100"/>
  <c r="FB39" i="100"/>
  <c r="FB38" i="100"/>
  <c r="GP43" i="100"/>
  <c r="GP39" i="100"/>
  <c r="GP38" i="100"/>
  <c r="N43" i="100"/>
  <c r="N39" i="100"/>
  <c r="N38" i="100"/>
  <c r="BA43" i="100"/>
  <c r="BA39" i="100"/>
  <c r="BA38" i="100"/>
  <c r="CH43" i="100"/>
  <c r="CH39" i="100"/>
  <c r="CH38" i="100"/>
  <c r="AE43" i="100"/>
  <c r="AE39" i="100"/>
  <c r="AE38" i="100"/>
  <c r="CQ39" i="100"/>
  <c r="CQ38" i="100"/>
  <c r="CQ43" i="100"/>
  <c r="FC43" i="100"/>
  <c r="FC39" i="100"/>
  <c r="FC38" i="100"/>
  <c r="H43" i="100"/>
  <c r="H38" i="100"/>
  <c r="H39" i="100"/>
  <c r="BT43" i="100"/>
  <c r="BT39" i="100"/>
  <c r="BT38" i="100"/>
  <c r="EF43" i="100"/>
  <c r="EF39" i="100"/>
  <c r="EF38" i="100"/>
  <c r="GR38" i="100"/>
  <c r="GR43" i="100"/>
  <c r="GR39" i="100"/>
  <c r="AW43" i="100"/>
  <c r="AW38" i="100"/>
  <c r="AW39" i="100"/>
  <c r="DI43" i="100"/>
  <c r="DI38" i="100"/>
  <c r="DI39" i="100"/>
  <c r="FU43" i="100"/>
  <c r="FU38" i="100"/>
  <c r="FU39" i="100"/>
  <c r="R43" i="100"/>
  <c r="R39" i="100"/>
  <c r="R38" i="100"/>
  <c r="CD38" i="100"/>
  <c r="CD43" i="100"/>
  <c r="CD39" i="100"/>
  <c r="EP43" i="100"/>
  <c r="EP39" i="100"/>
  <c r="EP38" i="100"/>
  <c r="HB43" i="100"/>
  <c r="HB39" i="100"/>
  <c r="HB38" i="100"/>
  <c r="BG43" i="100"/>
  <c r="BG39" i="100"/>
  <c r="BG38" i="100"/>
  <c r="DS38" i="100"/>
  <c r="DS43" i="100"/>
  <c r="DS39" i="100"/>
  <c r="GE43" i="100"/>
  <c r="GE39" i="100"/>
  <c r="GE38" i="100"/>
  <c r="AJ38" i="100"/>
  <c r="AJ43" i="100"/>
  <c r="AJ39" i="100"/>
  <c r="CV43" i="100"/>
  <c r="CV39" i="100"/>
  <c r="CV38" i="100"/>
  <c r="FH43" i="100"/>
  <c r="FH39" i="100"/>
  <c r="FH38" i="100"/>
  <c r="BQ43" i="100"/>
  <c r="BQ39" i="100"/>
  <c r="BQ38" i="100"/>
  <c r="DU43" i="100"/>
  <c r="DU39" i="100"/>
  <c r="DU38" i="100"/>
  <c r="GH43" i="100"/>
  <c r="GH39" i="100"/>
  <c r="GH38" i="100"/>
  <c r="M38" i="100"/>
  <c r="M43" i="100"/>
  <c r="M39" i="100"/>
  <c r="AT43" i="100"/>
  <c r="AT39" i="100"/>
  <c r="AT38" i="100"/>
  <c r="CG38" i="100"/>
  <c r="CG43" i="100"/>
  <c r="CG39" i="100"/>
  <c r="DN43" i="100"/>
  <c r="DN39" i="100"/>
  <c r="DN38" i="100"/>
  <c r="AM43" i="100"/>
  <c r="AM39" i="100"/>
  <c r="AM38" i="100"/>
  <c r="CY43" i="100"/>
  <c r="CY39" i="100"/>
  <c r="CY38" i="100"/>
  <c r="FK43" i="100"/>
  <c r="FK39" i="100"/>
  <c r="FK38" i="100"/>
  <c r="P43" i="100"/>
  <c r="P39" i="100"/>
  <c r="P38" i="100"/>
  <c r="CB39" i="100"/>
  <c r="CB38" i="100"/>
  <c r="CB43" i="100"/>
  <c r="EN43" i="100"/>
  <c r="EN39" i="100"/>
  <c r="EN38" i="100"/>
  <c r="GZ43" i="100"/>
  <c r="GZ39" i="100"/>
  <c r="GZ38" i="100"/>
  <c r="BE39" i="100"/>
  <c r="BE38" i="100"/>
  <c r="BE43" i="100"/>
  <c r="DQ39" i="100"/>
  <c r="DQ38" i="100"/>
  <c r="DQ43" i="100"/>
  <c r="GC39" i="100"/>
  <c r="GC38" i="100"/>
  <c r="GC43" i="100"/>
  <c r="Z43" i="100"/>
  <c r="Z39" i="100"/>
  <c r="Z38" i="100"/>
  <c r="CL43" i="100"/>
  <c r="CL39" i="100"/>
  <c r="CL38" i="100"/>
  <c r="EX43" i="100"/>
  <c r="EX39" i="100"/>
  <c r="EX38" i="100"/>
  <c r="C43" i="100"/>
  <c r="C39" i="100"/>
  <c r="C38" i="100"/>
  <c r="BO38" i="100"/>
  <c r="BO43" i="100"/>
  <c r="BO39" i="100"/>
  <c r="EA43" i="100"/>
  <c r="EA39" i="100"/>
  <c r="EA38" i="100"/>
  <c r="GM43" i="100"/>
  <c r="GM39" i="100"/>
  <c r="GM38" i="100"/>
  <c r="AR43" i="100"/>
  <c r="AR39" i="100"/>
  <c r="AR38" i="100"/>
  <c r="DD43" i="100"/>
  <c r="DD39" i="100"/>
  <c r="DD38" i="100"/>
  <c r="FP43" i="100"/>
  <c r="FP39" i="100"/>
  <c r="FP38" i="100"/>
  <c r="EC43" i="100"/>
  <c r="EC39" i="100"/>
  <c r="EC38" i="100"/>
  <c r="FA38" i="100"/>
  <c r="FA43" i="100"/>
  <c r="FA39" i="100"/>
  <c r="F39" i="100"/>
  <c r="F38" i="100"/>
  <c r="F43" i="100"/>
  <c r="AS43" i="100"/>
  <c r="AS39" i="100"/>
  <c r="AS38" i="100"/>
  <c r="BZ38" i="100"/>
  <c r="BZ39" i="100"/>
  <c r="BZ43" i="100"/>
  <c r="DM43" i="100"/>
  <c r="DM39" i="100"/>
  <c r="DM38" i="100"/>
  <c r="ET43" i="100"/>
  <c r="ET39" i="100"/>
  <c r="ET38" i="100"/>
  <c r="AU43" i="100"/>
  <c r="AU39" i="100"/>
  <c r="AU38" i="100"/>
  <c r="DG38" i="100"/>
  <c r="DG43" i="100"/>
  <c r="DG39" i="100"/>
  <c r="FS38" i="100"/>
  <c r="FS43" i="100"/>
  <c r="FS39" i="100"/>
  <c r="X43" i="100"/>
  <c r="X39" i="100"/>
  <c r="X38" i="100"/>
  <c r="CJ43" i="100"/>
  <c r="CJ39" i="100"/>
  <c r="CJ38" i="100"/>
  <c r="EV43" i="100"/>
  <c r="EV39" i="100"/>
  <c r="EV38" i="100"/>
  <c r="HH43" i="100"/>
  <c r="HH39" i="100"/>
  <c r="HH38" i="100"/>
  <c r="BM43" i="100"/>
  <c r="BM39" i="100"/>
  <c r="BM38" i="100"/>
  <c r="DY43" i="100"/>
  <c r="DY39" i="100"/>
  <c r="DY38" i="100"/>
  <c r="GK43" i="100"/>
  <c r="GK39" i="100"/>
  <c r="GK38" i="100"/>
  <c r="AH38" i="100"/>
  <c r="AH39" i="100"/>
  <c r="AH43" i="100"/>
  <c r="CT43" i="100"/>
  <c r="CT38" i="100"/>
  <c r="CT39" i="100"/>
  <c r="FF38" i="100"/>
  <c r="FF39" i="100"/>
  <c r="FF43" i="100"/>
  <c r="K43" i="100"/>
  <c r="K39" i="100"/>
  <c r="K38" i="100"/>
  <c r="BW43" i="100"/>
  <c r="BW38" i="100"/>
  <c r="BW39" i="100"/>
  <c r="EI43" i="100"/>
  <c r="EI39" i="100"/>
  <c r="EI38" i="100"/>
  <c r="GU43" i="100"/>
  <c r="GU39" i="100"/>
  <c r="GU38" i="100"/>
  <c r="AZ43" i="100"/>
  <c r="AZ39" i="100"/>
  <c r="AZ38" i="100"/>
  <c r="DL43" i="100"/>
  <c r="DL39" i="100"/>
  <c r="DL38" i="100"/>
  <c r="FX39" i="100"/>
  <c r="FX38" i="100"/>
  <c r="FX43" i="100"/>
  <c r="FI43" i="100"/>
  <c r="FI39" i="100"/>
  <c r="FI38" i="100"/>
  <c r="GG38" i="100"/>
  <c r="GG43" i="100"/>
  <c r="GG39" i="100"/>
  <c r="AL43" i="100"/>
  <c r="AL39" i="100"/>
  <c r="AL38" i="100"/>
  <c r="BY43" i="100"/>
  <c r="BY39" i="100"/>
  <c r="BY38" i="100"/>
  <c r="DF43" i="100"/>
  <c r="DF39" i="100"/>
  <c r="DF38" i="100"/>
  <c r="ES43" i="100"/>
  <c r="ES39" i="100"/>
  <c r="ES38" i="100"/>
  <c r="FZ43" i="100"/>
  <c r="FZ39" i="100"/>
  <c r="FZ38" i="100"/>
  <c r="BC43" i="100"/>
  <c r="BC39" i="100"/>
  <c r="BC38" i="100"/>
  <c r="DO43" i="100"/>
  <c r="DO39" i="100"/>
  <c r="DO38" i="100"/>
  <c r="GA43" i="100"/>
  <c r="GA39" i="100"/>
  <c r="GA38" i="100"/>
  <c r="AF43" i="100"/>
  <c r="AF39" i="100"/>
  <c r="AF38" i="100"/>
  <c r="CR43" i="100"/>
  <c r="CR39" i="100"/>
  <c r="CR38" i="100"/>
  <c r="FD43" i="100"/>
  <c r="FD39" i="100"/>
  <c r="FD38" i="100"/>
  <c r="I39" i="100"/>
  <c r="I38" i="100"/>
  <c r="I43" i="100"/>
  <c r="BU38" i="100"/>
  <c r="BU39" i="100"/>
  <c r="BU43" i="100"/>
  <c r="EG38" i="100"/>
  <c r="EG43" i="100"/>
  <c r="EG39" i="100"/>
  <c r="GS39" i="100"/>
  <c r="GS38" i="100"/>
  <c r="GS43" i="100"/>
  <c r="AP43" i="100"/>
  <c r="AP39" i="100"/>
  <c r="AP38" i="100"/>
  <c r="DB43" i="100"/>
  <c r="DB39" i="100"/>
  <c r="DB38" i="100"/>
  <c r="FN43" i="100"/>
  <c r="FN39" i="100"/>
  <c r="FN38" i="100"/>
  <c r="S43" i="100"/>
  <c r="S39" i="100"/>
  <c r="S38" i="100"/>
  <c r="CE43" i="100"/>
  <c r="CE39" i="100"/>
  <c r="CE38" i="100"/>
  <c r="EQ43" i="100"/>
  <c r="EQ39" i="100"/>
  <c r="EQ38" i="100"/>
  <c r="HC43" i="100"/>
  <c r="HC39" i="100"/>
  <c r="HC38" i="100"/>
  <c r="BH39" i="100"/>
  <c r="BH38" i="100"/>
  <c r="BH43" i="100"/>
  <c r="DT43" i="100"/>
  <c r="DT39" i="100"/>
  <c r="DT38" i="100"/>
  <c r="GF43" i="100"/>
  <c r="GF39" i="100"/>
  <c r="GF38" i="100"/>
  <c r="GO39" i="100"/>
  <c r="GO38" i="100"/>
  <c r="GO43" i="100"/>
  <c r="AD43" i="100"/>
  <c r="AD39" i="100"/>
  <c r="AD38" i="100"/>
  <c r="BR38" i="100"/>
  <c r="BR43" i="100"/>
  <c r="BR39" i="100"/>
  <c r="DE43" i="100"/>
  <c r="DE39" i="100"/>
  <c r="DE38" i="100"/>
  <c r="EL43" i="100"/>
  <c r="EL39" i="100"/>
  <c r="EL38" i="100"/>
  <c r="FY43" i="100"/>
  <c r="FY39" i="100"/>
  <c r="FY38" i="100"/>
  <c r="HF43" i="100"/>
  <c r="HF39" i="100"/>
  <c r="HF38" i="100"/>
  <c r="BK43" i="100"/>
  <c r="BK38" i="100"/>
  <c r="BK39" i="100"/>
  <c r="DW43" i="100"/>
  <c r="DW39" i="100"/>
  <c r="DW38" i="100"/>
  <c r="GI43" i="100"/>
  <c r="GI39" i="100"/>
  <c r="GI38" i="100"/>
  <c r="AN43" i="100"/>
  <c r="AN39" i="100"/>
  <c r="AN38" i="100"/>
  <c r="CZ43" i="100"/>
  <c r="CZ39" i="100"/>
  <c r="CZ38" i="100"/>
  <c r="FL43" i="100"/>
  <c r="FL39" i="100"/>
  <c r="FL38" i="100"/>
  <c r="Q39" i="100"/>
  <c r="Q43" i="100"/>
  <c r="Q38" i="100"/>
  <c r="CC38" i="100"/>
  <c r="CC39" i="100"/>
  <c r="CC43" i="100"/>
  <c r="EO39" i="100"/>
  <c r="EO43" i="100"/>
  <c r="EO38" i="100"/>
  <c r="HA39" i="100"/>
  <c r="HA43" i="100"/>
  <c r="HA38" i="100"/>
  <c r="AX43" i="100"/>
  <c r="AX38" i="100"/>
  <c r="AX39" i="100"/>
  <c r="DJ43" i="100"/>
  <c r="DJ38" i="100"/>
  <c r="DJ39" i="100"/>
  <c r="FV43" i="100"/>
  <c r="FV38" i="100"/>
  <c r="FV39" i="100"/>
  <c r="AA43" i="100"/>
  <c r="AA39" i="100"/>
  <c r="AA38" i="100"/>
  <c r="CM39" i="100"/>
  <c r="CM38" i="100"/>
  <c r="CM43" i="100"/>
  <c r="EY43" i="100"/>
  <c r="EY39" i="100"/>
  <c r="EY38" i="100"/>
  <c r="D43" i="100"/>
  <c r="D38" i="100"/>
  <c r="D39" i="100"/>
  <c r="BP43" i="100"/>
  <c r="BP39" i="100"/>
  <c r="BP38" i="100"/>
  <c r="EB43" i="100"/>
  <c r="EB39" i="100"/>
  <c r="EB38" i="100"/>
  <c r="GN43" i="100"/>
  <c r="GN39" i="100"/>
  <c r="GN38" i="100"/>
  <c r="E43" i="100"/>
  <c r="E39" i="100"/>
  <c r="E38" i="100"/>
  <c r="BJ43" i="100"/>
  <c r="BJ39" i="100"/>
  <c r="BJ38" i="100"/>
  <c r="CX38" i="100"/>
  <c r="CX43" i="100"/>
  <c r="CX39" i="100"/>
  <c r="EK43" i="100"/>
  <c r="EK39" i="100"/>
  <c r="EK38" i="100"/>
  <c r="FR43" i="100"/>
  <c r="FR39" i="100"/>
  <c r="FR38" i="100"/>
  <c r="HE43" i="100"/>
  <c r="HE39" i="100"/>
  <c r="HE38" i="100"/>
  <c r="G43" i="100"/>
  <c r="G39" i="100"/>
  <c r="G38" i="100"/>
  <c r="BS43" i="100"/>
  <c r="BS39" i="100"/>
  <c r="BS38" i="100"/>
  <c r="EE38" i="100"/>
  <c r="EE43" i="100"/>
  <c r="EE39" i="100"/>
  <c r="GQ43" i="100"/>
  <c r="GQ39" i="100"/>
  <c r="GQ38" i="100"/>
  <c r="AV43" i="100"/>
  <c r="AV39" i="100"/>
  <c r="AV38" i="100"/>
  <c r="DH43" i="100"/>
  <c r="DH39" i="100"/>
  <c r="DH38" i="100"/>
  <c r="FT43" i="100"/>
  <c r="FT39" i="100"/>
  <c r="FT38" i="100"/>
  <c r="Y38" i="100"/>
  <c r="Y39" i="100"/>
  <c r="Y43" i="100"/>
  <c r="CK38" i="100"/>
  <c r="CK39" i="100"/>
  <c r="CK43" i="100"/>
  <c r="EW38" i="100"/>
  <c r="EW39" i="100"/>
  <c r="EW43" i="100"/>
  <c r="BF43" i="100"/>
  <c r="BF39" i="100"/>
  <c r="BF38" i="100"/>
  <c r="DR43" i="100"/>
  <c r="DR39" i="100"/>
  <c r="DR38" i="100"/>
  <c r="GD43" i="100"/>
  <c r="GD39" i="100"/>
  <c r="GD38" i="100"/>
  <c r="AI43" i="100"/>
  <c r="AI39" i="100"/>
  <c r="AI38" i="100"/>
  <c r="CU43" i="100"/>
  <c r="CU39" i="100"/>
  <c r="CU38" i="100"/>
  <c r="FG43" i="100"/>
  <c r="FG39" i="100"/>
  <c r="FG38" i="100"/>
  <c r="L43" i="100"/>
  <c r="L39" i="100"/>
  <c r="L38" i="100"/>
  <c r="BX43" i="100"/>
  <c r="BX39" i="100"/>
  <c r="BX38" i="100"/>
  <c r="EJ39" i="100"/>
  <c r="EJ38" i="100"/>
  <c r="EJ43" i="100"/>
  <c r="GV43" i="100"/>
  <c r="GV39" i="100"/>
  <c r="GV38" i="100"/>
  <c r="AC43" i="100"/>
  <c r="AC39" i="100"/>
  <c r="AC38" i="100"/>
  <c r="CP43" i="100"/>
  <c r="CP39" i="100"/>
  <c r="CP38" i="100"/>
  <c r="ED43" i="100"/>
  <c r="ED39" i="100"/>
  <c r="ED38" i="100"/>
  <c r="FQ38" i="100"/>
  <c r="FQ43" i="100"/>
  <c r="FQ39" i="100"/>
  <c r="GX43" i="100"/>
  <c r="GX39" i="100"/>
  <c r="GX38" i="100"/>
  <c r="V43" i="100"/>
  <c r="V39" i="100"/>
  <c r="V38" i="100"/>
  <c r="O43" i="100"/>
  <c r="O39" i="100"/>
  <c r="O38" i="100"/>
  <c r="CA43" i="100"/>
  <c r="CA39" i="100"/>
  <c r="CA38" i="100"/>
  <c r="EM38" i="100"/>
  <c r="EM43" i="100"/>
  <c r="EM39" i="100"/>
  <c r="GY43" i="100"/>
  <c r="GY39" i="100"/>
  <c r="GY38" i="100"/>
  <c r="BD43" i="100"/>
  <c r="BD39" i="100"/>
  <c r="BD38" i="100"/>
  <c r="DP43" i="100"/>
  <c r="DP39" i="100"/>
  <c r="DP38" i="100"/>
  <c r="GB43" i="100"/>
  <c r="GB39" i="100"/>
  <c r="GB38" i="100"/>
  <c r="AG43" i="100"/>
  <c r="AG38" i="100"/>
  <c r="AG39" i="100"/>
  <c r="CS43" i="100"/>
  <c r="CS38" i="100"/>
  <c r="CS39" i="100"/>
  <c r="FE43" i="100"/>
  <c r="FE38" i="100"/>
  <c r="FE39" i="100"/>
  <c r="B38" i="100"/>
  <c r="B43" i="100"/>
  <c r="B39" i="100"/>
  <c r="BN43" i="100"/>
  <c r="BN39" i="100"/>
  <c r="BN38" i="100"/>
  <c r="DZ43" i="100"/>
  <c r="DZ39" i="100"/>
  <c r="DZ38" i="100"/>
  <c r="GL43" i="100"/>
  <c r="GL39" i="100"/>
  <c r="GL38" i="100"/>
  <c r="AQ43" i="100"/>
  <c r="AQ39" i="100"/>
  <c r="AQ38" i="100"/>
  <c r="DC43" i="100"/>
  <c r="DC39" i="100"/>
  <c r="DC38" i="100"/>
  <c r="FO38" i="100"/>
  <c r="FO43" i="100"/>
  <c r="FO39" i="100"/>
  <c r="T39" i="100"/>
  <c r="T38" i="100"/>
  <c r="T43" i="100"/>
  <c r="CF39" i="100"/>
  <c r="CF38" i="100"/>
  <c r="CF43" i="100"/>
  <c r="ER43" i="100"/>
  <c r="ER39" i="100"/>
  <c r="ER38" i="100"/>
  <c r="HD43" i="100"/>
  <c r="HD39" i="100"/>
  <c r="HD38" i="100"/>
  <c r="J34" i="112" l="1"/>
  <c r="J41" i="112" s="1"/>
  <c r="J54" i="112" s="1"/>
  <c r="J58" i="112" s="1"/>
  <c r="J61" i="112" s="1"/>
  <c r="P34" i="112"/>
  <c r="P41" i="112" s="1"/>
  <c r="P54" i="112" s="1"/>
  <c r="P58" i="112" s="1"/>
  <c r="P61" i="112" s="1"/>
  <c r="T34" i="112"/>
  <c r="T41" i="112" s="1"/>
  <c r="T54" i="112" s="1"/>
  <c r="T58" i="112" s="1"/>
  <c r="O34" i="112"/>
  <c r="O41" i="112" s="1"/>
  <c r="O54" i="112" s="1"/>
  <c r="O58" i="112" s="1"/>
  <c r="O61" i="112" s="1"/>
  <c r="S34" i="112"/>
  <c r="S41" i="112" s="1"/>
  <c r="S54" i="112" s="1"/>
  <c r="S58" i="112" s="1"/>
  <c r="S61" i="112" s="1"/>
  <c r="F34" i="112"/>
  <c r="F41" i="112" s="1"/>
  <c r="F54" i="112" s="1"/>
  <c r="F58" i="112" s="1"/>
  <c r="F61" i="112" s="1"/>
  <c r="N34" i="112"/>
  <c r="N41" i="112" s="1"/>
  <c r="N54" i="112" s="1"/>
  <c r="N58" i="112" s="1"/>
  <c r="K34" i="112"/>
  <c r="K41" i="112" s="1"/>
  <c r="K54" i="112" s="1"/>
  <c r="K58" i="112" s="1"/>
  <c r="L34" i="112"/>
  <c r="L41" i="112" s="1"/>
  <c r="L54" i="112" s="1"/>
  <c r="L58" i="112" s="1"/>
  <c r="Q34" i="112"/>
  <c r="Q41" i="112" s="1"/>
  <c r="Q54" i="112" s="1"/>
  <c r="Q58" i="112" s="1"/>
  <c r="G34" i="112"/>
  <c r="G41" i="112" s="1"/>
  <c r="G54" i="112" s="1"/>
  <c r="G58" i="112" s="1"/>
  <c r="M34" i="112"/>
  <c r="M41" i="112" s="1"/>
  <c r="M54" i="112" s="1"/>
  <c r="M58" i="112" s="1"/>
  <c r="R34" i="112"/>
  <c r="R41" i="112" s="1"/>
  <c r="R54" i="112" s="1"/>
  <c r="R58" i="112" s="1"/>
  <c r="H34" i="112"/>
  <c r="H41" i="112" s="1"/>
  <c r="H54" i="112" s="1"/>
  <c r="H58" i="112" s="1"/>
  <c r="B34" i="112"/>
  <c r="B41" i="112" s="1"/>
  <c r="I34" i="112"/>
  <c r="I41" i="112" s="1"/>
  <c r="I54" i="112" s="1"/>
  <c r="I58" i="112" s="1"/>
  <c r="D34" i="109"/>
  <c r="D41" i="109" s="1"/>
  <c r="D54" i="109" s="1"/>
  <c r="D58" i="109" s="1"/>
  <c r="P34" i="106"/>
  <c r="P41" i="106" s="1"/>
  <c r="P54" i="106" s="1"/>
  <c r="M34" i="109"/>
  <c r="M41" i="109" s="1"/>
  <c r="M54" i="109" s="1"/>
  <c r="F34" i="109"/>
  <c r="F41" i="109" s="1"/>
  <c r="F54" i="109" s="1"/>
  <c r="F58" i="109" s="1"/>
  <c r="F61" i="109" s="1"/>
  <c r="F34" i="106"/>
  <c r="F41" i="106" s="1"/>
  <c r="F54" i="106" s="1"/>
  <c r="F58" i="106" s="1"/>
  <c r="C34" i="109"/>
  <c r="C41" i="109" s="1"/>
  <c r="C54" i="109" s="1"/>
  <c r="C58" i="109" s="1"/>
  <c r="C61" i="109" s="1"/>
  <c r="L34" i="106"/>
  <c r="L41" i="106" s="1"/>
  <c r="L54" i="106" s="1"/>
  <c r="J34" i="109"/>
  <c r="J41" i="109" s="1"/>
  <c r="J54" i="109" s="1"/>
  <c r="O34" i="106"/>
  <c r="O41" i="106" s="1"/>
  <c r="O54" i="106" s="1"/>
  <c r="L34" i="109"/>
  <c r="L41" i="109" s="1"/>
  <c r="L54" i="109" s="1"/>
  <c r="E34" i="109"/>
  <c r="E41" i="109" s="1"/>
  <c r="E54" i="109" s="1"/>
  <c r="E58" i="109" s="1"/>
  <c r="I34" i="109"/>
  <c r="I41" i="109" s="1"/>
  <c r="I54" i="109" s="1"/>
  <c r="S34" i="109"/>
  <c r="S41" i="109" s="1"/>
  <c r="S54" i="109" s="1"/>
  <c r="G34" i="109"/>
  <c r="G41" i="109" s="1"/>
  <c r="G54" i="109" s="1"/>
  <c r="G58" i="109" s="1"/>
  <c r="O34" i="109"/>
  <c r="O41" i="109" s="1"/>
  <c r="O54" i="109" s="1"/>
  <c r="P34" i="109"/>
  <c r="P41" i="109" s="1"/>
  <c r="P54" i="109" s="1"/>
  <c r="R34" i="109"/>
  <c r="R41" i="109" s="1"/>
  <c r="R54" i="109" s="1"/>
  <c r="B34" i="109"/>
  <c r="N34" i="109"/>
  <c r="N41" i="109" s="1"/>
  <c r="N54" i="109" s="1"/>
  <c r="K34" i="109"/>
  <c r="K41" i="109" s="1"/>
  <c r="K54" i="109" s="1"/>
  <c r="H34" i="109"/>
  <c r="H41" i="109" s="1"/>
  <c r="H54" i="109" s="1"/>
  <c r="Q34" i="109"/>
  <c r="Q41" i="109" s="1"/>
  <c r="Q54" i="109" s="1"/>
  <c r="H34" i="106"/>
  <c r="H41" i="106" s="1"/>
  <c r="H54" i="106" s="1"/>
  <c r="N34" i="106"/>
  <c r="N41" i="106" s="1"/>
  <c r="N54" i="106" s="1"/>
  <c r="L34" i="100"/>
  <c r="L41" i="100" s="1"/>
  <c r="L54" i="100" s="1"/>
  <c r="G34" i="100"/>
  <c r="G41" i="100" s="1"/>
  <c r="G54" i="100" s="1"/>
  <c r="M34" i="100"/>
  <c r="M41" i="100" s="1"/>
  <c r="M54" i="100" s="1"/>
  <c r="I34" i="106"/>
  <c r="I41" i="106" s="1"/>
  <c r="I54" i="106" s="1"/>
  <c r="E34" i="106"/>
  <c r="E41" i="106" s="1"/>
  <c r="E54" i="106" s="1"/>
  <c r="E58" i="106" s="1"/>
  <c r="B34" i="106"/>
  <c r="Q34" i="106"/>
  <c r="Q41" i="106" s="1"/>
  <c r="Q54" i="106" s="1"/>
  <c r="G34" i="106"/>
  <c r="G41" i="106" s="1"/>
  <c r="G54" i="106" s="1"/>
  <c r="G58" i="106" s="1"/>
  <c r="J34" i="106"/>
  <c r="J41" i="106" s="1"/>
  <c r="J54" i="106" s="1"/>
  <c r="M34" i="106"/>
  <c r="M41" i="106" s="1"/>
  <c r="M54" i="106" s="1"/>
  <c r="K34" i="106"/>
  <c r="K41" i="106" s="1"/>
  <c r="K54" i="106" s="1"/>
  <c r="N34" i="100"/>
  <c r="N41" i="100" s="1"/>
  <c r="N54" i="100" s="1"/>
  <c r="H34" i="100"/>
  <c r="H41" i="100" s="1"/>
  <c r="H54" i="100" s="1"/>
  <c r="I34" i="100"/>
  <c r="I41" i="100" s="1"/>
  <c r="I54" i="100" s="1"/>
  <c r="D34" i="100"/>
  <c r="D41" i="100" s="1"/>
  <c r="D54" i="100" s="1"/>
  <c r="O34" i="100"/>
  <c r="O41" i="100" s="1"/>
  <c r="O54" i="100" s="1"/>
  <c r="B34" i="100"/>
  <c r="B41" i="100" s="1"/>
  <c r="B54" i="100" s="1"/>
  <c r="B58" i="100" s="1"/>
  <c r="F34" i="100"/>
  <c r="F41" i="100" s="1"/>
  <c r="F54" i="100" s="1"/>
  <c r="K34" i="100"/>
  <c r="K41" i="100" s="1"/>
  <c r="K54" i="100" s="1"/>
  <c r="J34" i="100"/>
  <c r="J41" i="100" s="1"/>
  <c r="J54" i="100" s="1"/>
  <c r="B54" i="112" l="1"/>
  <c r="B58" i="112" s="1"/>
  <c r="B61" i="112" s="1"/>
  <c r="F63" i="112"/>
  <c r="F62" i="112"/>
  <c r="R61" i="112"/>
  <c r="I61" i="112"/>
  <c r="Q61" i="112"/>
  <c r="M61" i="112"/>
  <c r="L61" i="112"/>
  <c r="N61" i="112"/>
  <c r="T61" i="112"/>
  <c r="O63" i="112"/>
  <c r="O62" i="112"/>
  <c r="S63" i="112"/>
  <c r="S62" i="112"/>
  <c r="P63" i="112"/>
  <c r="P62" i="112"/>
  <c r="J63" i="112"/>
  <c r="J62" i="112"/>
  <c r="K61" i="112"/>
  <c r="H61" i="112"/>
  <c r="G61" i="112"/>
  <c r="B41" i="109"/>
  <c r="B41" i="106"/>
  <c r="D61" i="109"/>
  <c r="E61" i="109"/>
  <c r="C63" i="109"/>
  <c r="C62" i="109"/>
  <c r="F63" i="109"/>
  <c r="F62" i="109"/>
  <c r="G61" i="109"/>
  <c r="F61" i="106"/>
  <c r="G61" i="106"/>
  <c r="E61" i="106"/>
  <c r="B61" i="100"/>
  <c r="J60" i="112" l="1"/>
  <c r="J65" i="112" s="1"/>
  <c r="J97" i="112" s="1"/>
  <c r="P60" i="112"/>
  <c r="P65" i="112" s="1"/>
  <c r="P97" i="112" s="1"/>
  <c r="F60" i="112"/>
  <c r="F65" i="112" s="1"/>
  <c r="F97" i="112" s="1"/>
  <c r="O60" i="112"/>
  <c r="O65" i="112" s="1"/>
  <c r="O97" i="112" s="1"/>
  <c r="S60" i="112"/>
  <c r="S65" i="112" s="1"/>
  <c r="S97" i="112" s="1"/>
  <c r="H63" i="112"/>
  <c r="H62" i="112"/>
  <c r="N63" i="112"/>
  <c r="N62" i="112"/>
  <c r="Q62" i="112"/>
  <c r="Q63" i="112"/>
  <c r="G63" i="112"/>
  <c r="G62" i="112"/>
  <c r="B63" i="112"/>
  <c r="B62" i="112"/>
  <c r="M63" i="112"/>
  <c r="M62" i="112"/>
  <c r="K62" i="112"/>
  <c r="K63" i="112"/>
  <c r="T63" i="112"/>
  <c r="T62" i="112"/>
  <c r="L63" i="112"/>
  <c r="L62" i="112"/>
  <c r="R63" i="112"/>
  <c r="R62" i="112"/>
  <c r="I62" i="112"/>
  <c r="I63" i="112"/>
  <c r="B54" i="109"/>
  <c r="B58" i="109" s="1"/>
  <c r="B54" i="106"/>
  <c r="C60" i="109"/>
  <c r="C65" i="109" s="1"/>
  <c r="F60" i="109"/>
  <c r="F65" i="109" s="1"/>
  <c r="D63" i="109"/>
  <c r="D62" i="109"/>
  <c r="G62" i="109"/>
  <c r="G63" i="109"/>
  <c r="E63" i="109"/>
  <c r="E62" i="109"/>
  <c r="F63" i="106"/>
  <c r="F62" i="106"/>
  <c r="E63" i="106"/>
  <c r="E62" i="106"/>
  <c r="G63" i="106"/>
  <c r="G62" i="106"/>
  <c r="B63" i="100"/>
  <c r="B62" i="100"/>
  <c r="N60" i="112" l="1"/>
  <c r="N65" i="112" s="1"/>
  <c r="N97" i="112" s="1"/>
  <c r="K60" i="112"/>
  <c r="K65" i="112" s="1"/>
  <c r="K97" i="112" s="1"/>
  <c r="I60" i="112"/>
  <c r="I65" i="112" s="1"/>
  <c r="I97" i="112" s="1"/>
  <c r="G60" i="112"/>
  <c r="G65" i="112" s="1"/>
  <c r="G97" i="112" s="1"/>
  <c r="L60" i="112"/>
  <c r="L65" i="112" s="1"/>
  <c r="L97" i="112" s="1"/>
  <c r="T60" i="112"/>
  <c r="T65" i="112" s="1"/>
  <c r="T97" i="112" s="1"/>
  <c r="M60" i="112"/>
  <c r="M65" i="112" s="1"/>
  <c r="M97" i="112" s="1"/>
  <c r="B60" i="112"/>
  <c r="B65" i="112" s="1"/>
  <c r="B97" i="112" s="1"/>
  <c r="B98" i="112" s="1"/>
  <c r="Q60" i="112"/>
  <c r="Q65" i="112" s="1"/>
  <c r="Q97" i="112" s="1"/>
  <c r="H60" i="112"/>
  <c r="H65" i="112" s="1"/>
  <c r="H97" i="112" s="1"/>
  <c r="R60" i="112"/>
  <c r="R65" i="112" s="1"/>
  <c r="R97" i="112" s="1"/>
  <c r="B61" i="109"/>
  <c r="B58" i="106"/>
  <c r="G60" i="109"/>
  <c r="G65" i="109" s="1"/>
  <c r="D60" i="109"/>
  <c r="D65" i="109" s="1"/>
  <c r="E60" i="109"/>
  <c r="E65" i="109" s="1"/>
  <c r="G60" i="106"/>
  <c r="G65" i="106" s="1"/>
  <c r="F60" i="106"/>
  <c r="F65" i="106" s="1"/>
  <c r="E60" i="106"/>
  <c r="E65" i="106" s="1"/>
  <c r="B60" i="100"/>
  <c r="B65" i="100" s="1"/>
  <c r="B63" i="109" l="1"/>
  <c r="B62" i="109"/>
  <c r="B61" i="106"/>
  <c r="B60" i="109" l="1"/>
  <c r="B63" i="106"/>
  <c r="B62" i="106"/>
  <c r="B65" i="109" l="1"/>
  <c r="B60" i="106"/>
  <c r="B65" i="106" l="1"/>
  <c r="B43" i="87" l="1"/>
  <c r="B128" i="87" s="1"/>
  <c r="M76" i="106" l="1"/>
  <c r="S76" i="106"/>
  <c r="O76" i="106"/>
  <c r="P76" i="106"/>
  <c r="K76" i="106"/>
  <c r="N76" i="106"/>
  <c r="R76" i="106"/>
  <c r="I76" i="106"/>
  <c r="J76" i="106"/>
  <c r="Q76" i="106"/>
  <c r="L76" i="106"/>
  <c r="H76" i="106"/>
  <c r="I85" i="106" l="1"/>
  <c r="J85" i="106" l="1"/>
  <c r="K85" i="106" l="1"/>
  <c r="L85" i="106" l="1"/>
  <c r="M85" i="106" l="1"/>
  <c r="N85" i="106" l="1"/>
  <c r="O85" i="106" l="1"/>
  <c r="P85" i="106" l="1"/>
  <c r="Q85" i="106" l="1"/>
  <c r="R85" i="106" l="1"/>
  <c r="S85" i="106" l="1"/>
  <c r="T85" i="106" l="1"/>
  <c r="H77" i="109" l="1"/>
  <c r="H67" i="109" s="1"/>
  <c r="B10" i="110" l="1"/>
  <c r="B12" i="111"/>
  <c r="I88" i="109" l="1"/>
  <c r="I67" i="109" s="1"/>
  <c r="F12" i="111"/>
  <c r="I10" i="110"/>
  <c r="I2" i="110" l="1"/>
  <c r="H55" i="109" s="1"/>
  <c r="H58" i="109" s="1"/>
  <c r="J10" i="110"/>
  <c r="C13" i="111"/>
  <c r="B11" i="110"/>
  <c r="B13" i="111"/>
  <c r="J11" i="110" l="1"/>
  <c r="K11" i="110" s="1"/>
  <c r="L11" i="110" s="1"/>
  <c r="M11" i="110" s="1"/>
  <c r="N11" i="110" s="1"/>
  <c r="O11" i="110" s="1"/>
  <c r="P11" i="110" s="1"/>
  <c r="Q11" i="110" s="1"/>
  <c r="R11" i="110" s="1"/>
  <c r="S11" i="110" s="1"/>
  <c r="T11" i="110" s="1"/>
  <c r="U11" i="110" s="1"/>
  <c r="V11" i="110" s="1"/>
  <c r="W11" i="110" s="1"/>
  <c r="X11" i="110" s="1"/>
  <c r="Y11" i="110" s="1"/>
  <c r="Z11" i="110" s="1"/>
  <c r="AA11" i="110" s="1"/>
  <c r="AB11" i="110" s="1"/>
  <c r="AC11" i="110" s="1"/>
  <c r="AD11" i="110" s="1"/>
  <c r="AE11" i="110" s="1"/>
  <c r="AF11" i="110" s="1"/>
  <c r="AG11" i="110" s="1"/>
  <c r="AH11" i="110" s="1"/>
  <c r="AI11" i="110" s="1"/>
  <c r="AJ11" i="110" s="1"/>
  <c r="AK11" i="110" s="1"/>
  <c r="AL11" i="110" s="1"/>
  <c r="AM11" i="110" s="1"/>
  <c r="AN11" i="110" s="1"/>
  <c r="AO11" i="110" s="1"/>
  <c r="AP11" i="110" s="1"/>
  <c r="AQ11" i="110" s="1"/>
  <c r="AR11" i="110" s="1"/>
  <c r="AS11" i="110" s="1"/>
  <c r="AT11" i="110" s="1"/>
  <c r="AU11" i="110" s="1"/>
  <c r="AV11" i="110" s="1"/>
  <c r="AW11" i="110" s="1"/>
  <c r="AX11" i="110" s="1"/>
  <c r="AY11" i="110" s="1"/>
  <c r="AZ11" i="110" s="1"/>
  <c r="BA11" i="110" s="1"/>
  <c r="BB11" i="110" s="1"/>
  <c r="BC11" i="110" s="1"/>
  <c r="BD11" i="110" s="1"/>
  <c r="BE11" i="110" s="1"/>
  <c r="BF11" i="110" s="1"/>
  <c r="BG11" i="110" s="1"/>
  <c r="BH11" i="110" s="1"/>
  <c r="BI11" i="110" s="1"/>
  <c r="BJ11" i="110" s="1"/>
  <c r="BK11" i="110" s="1"/>
  <c r="BL11" i="110" s="1"/>
  <c r="BM11" i="110" s="1"/>
  <c r="BN11" i="110" s="1"/>
  <c r="BO11" i="110" s="1"/>
  <c r="BP11" i="110" s="1"/>
  <c r="BQ11" i="110" s="1"/>
  <c r="BR11" i="110" s="1"/>
  <c r="BS11" i="110" s="1"/>
  <c r="BT11" i="110" s="1"/>
  <c r="BU11" i="110" s="1"/>
  <c r="BV11" i="110" s="1"/>
  <c r="BW11" i="110" s="1"/>
  <c r="BX11" i="110" s="1"/>
  <c r="BY11" i="110" s="1"/>
  <c r="BZ11" i="110" s="1"/>
  <c r="CA11" i="110" s="1"/>
  <c r="CB11" i="110" s="1"/>
  <c r="CC11" i="110" s="1"/>
  <c r="CD11" i="110" s="1"/>
  <c r="CE11" i="110" s="1"/>
  <c r="CF11" i="110" s="1"/>
  <c r="CG11" i="110" s="1"/>
  <c r="CH11" i="110" s="1"/>
  <c r="CI11" i="110" s="1"/>
  <c r="CJ11" i="110" s="1"/>
  <c r="CK11" i="110" s="1"/>
  <c r="CL11" i="110" s="1"/>
  <c r="CM11" i="110" s="1"/>
  <c r="CN11" i="110" s="1"/>
  <c r="CO11" i="110" s="1"/>
  <c r="CP11" i="110" s="1"/>
  <c r="CQ11" i="110" s="1"/>
  <c r="CR11" i="110" s="1"/>
  <c r="CS11" i="110" s="1"/>
  <c r="CT11" i="110" s="1"/>
  <c r="CU11" i="110" s="1"/>
  <c r="CV11" i="110" s="1"/>
  <c r="CW11" i="110" s="1"/>
  <c r="CX11" i="110" s="1"/>
  <c r="CY11" i="110" s="1"/>
  <c r="CZ11" i="110" s="1"/>
  <c r="DA11" i="110" s="1"/>
  <c r="DB11" i="110" s="1"/>
  <c r="DC11" i="110" s="1"/>
  <c r="DD11" i="110" s="1"/>
  <c r="DE11" i="110" s="1"/>
  <c r="DF11" i="110" s="1"/>
  <c r="DG11" i="110" s="1"/>
  <c r="DH11" i="110" s="1"/>
  <c r="DI11" i="110" s="1"/>
  <c r="DJ11" i="110" s="1"/>
  <c r="DK11" i="110" s="1"/>
  <c r="DL11" i="110" s="1"/>
  <c r="DM11" i="110" s="1"/>
  <c r="DN11" i="110" s="1"/>
  <c r="DO11" i="110" s="1"/>
  <c r="DP11" i="110" s="1"/>
  <c r="DQ11" i="110" s="1"/>
  <c r="DR11" i="110" s="1"/>
  <c r="DS11" i="110" s="1"/>
  <c r="DT11" i="110" s="1"/>
  <c r="DU11" i="110" s="1"/>
  <c r="DV11" i="110" s="1"/>
  <c r="DW11" i="110" s="1"/>
  <c r="DX11" i="110" s="1"/>
  <c r="DY11" i="110" s="1"/>
  <c r="DZ11" i="110" s="1"/>
  <c r="EA11" i="110" s="1"/>
  <c r="EB11" i="110" s="1"/>
  <c r="EC11" i="110" s="1"/>
  <c r="ED11" i="110" s="1"/>
  <c r="EE11" i="110" s="1"/>
  <c r="EF11" i="110" s="1"/>
  <c r="EG11" i="110" s="1"/>
  <c r="EH11" i="110" s="1"/>
  <c r="EI11" i="110" s="1"/>
  <c r="EJ11" i="110" s="1"/>
  <c r="EK11" i="110" s="1"/>
  <c r="EL11" i="110" s="1"/>
  <c r="EM11" i="110" s="1"/>
  <c r="EN11" i="110" s="1"/>
  <c r="EO11" i="110" s="1"/>
  <c r="EP11" i="110" s="1"/>
  <c r="EQ11" i="110" s="1"/>
  <c r="ER11" i="110" s="1"/>
  <c r="ES11" i="110" s="1"/>
  <c r="ET11" i="110" s="1"/>
  <c r="EU11" i="110" s="1"/>
  <c r="EV11" i="110" s="1"/>
  <c r="EW11" i="110" s="1"/>
  <c r="EX11" i="110" s="1"/>
  <c r="EY11" i="110" s="1"/>
  <c r="EZ11" i="110" s="1"/>
  <c r="FA11" i="110" s="1"/>
  <c r="FB11" i="110" s="1"/>
  <c r="FC11" i="110" s="1"/>
  <c r="FD11" i="110" s="1"/>
  <c r="FE11" i="110" s="1"/>
  <c r="FF11" i="110" s="1"/>
  <c r="FG11" i="110" s="1"/>
  <c r="FH11" i="110" s="1"/>
  <c r="FI11" i="110" s="1"/>
  <c r="FJ11" i="110" s="1"/>
  <c r="FK11" i="110" s="1"/>
  <c r="FL11" i="110" s="1"/>
  <c r="FM11" i="110" s="1"/>
  <c r="FN11" i="110" s="1"/>
  <c r="FO11" i="110" s="1"/>
  <c r="FP11" i="110" s="1"/>
  <c r="FQ11" i="110" s="1"/>
  <c r="FR11" i="110" s="1"/>
  <c r="FS11" i="110" s="1"/>
  <c r="FT11" i="110" s="1"/>
  <c r="FU11" i="110" s="1"/>
  <c r="FV11" i="110" s="1"/>
  <c r="FW11" i="110" s="1"/>
  <c r="FX11" i="110" s="1"/>
  <c r="FY11" i="110" s="1"/>
  <c r="FZ11" i="110" s="1"/>
  <c r="GA11" i="110" s="1"/>
  <c r="GB11" i="110" s="1"/>
  <c r="GC11" i="110" s="1"/>
  <c r="GD11" i="110" s="1"/>
  <c r="GE11" i="110" s="1"/>
  <c r="GF11" i="110" s="1"/>
  <c r="GG11" i="110" s="1"/>
  <c r="GH11" i="110" s="1"/>
  <c r="GI11" i="110" s="1"/>
  <c r="GJ11" i="110" s="1"/>
  <c r="GK11" i="110" s="1"/>
  <c r="GL11" i="110" s="1"/>
  <c r="GM11" i="110" s="1"/>
  <c r="GN11" i="110" s="1"/>
  <c r="GO11" i="110" s="1"/>
  <c r="GP11" i="110" s="1"/>
  <c r="GQ11" i="110" s="1"/>
  <c r="GR11" i="110" s="1"/>
  <c r="GS11" i="110" s="1"/>
  <c r="GT11" i="110" s="1"/>
  <c r="GU11" i="110" s="1"/>
  <c r="GV11" i="110" s="1"/>
  <c r="GW11" i="110" s="1"/>
  <c r="GX11" i="110" s="1"/>
  <c r="GY11" i="110" s="1"/>
  <c r="GZ11" i="110" s="1"/>
  <c r="HA11" i="110" s="1"/>
  <c r="HB11" i="110" s="1"/>
  <c r="HC11" i="110" s="1"/>
  <c r="HD11" i="110" s="1"/>
  <c r="HE11" i="110" s="1"/>
  <c r="HF11" i="110" s="1"/>
  <c r="HG11" i="110" s="1"/>
  <c r="HH11" i="110" s="1"/>
  <c r="HI11" i="110" s="1"/>
  <c r="HJ11" i="110" s="1"/>
  <c r="J88" i="109"/>
  <c r="J67" i="109" s="1"/>
  <c r="I56" i="109"/>
  <c r="D13" i="111"/>
  <c r="K10" i="110"/>
  <c r="H61" i="109"/>
  <c r="B12" i="110" l="1"/>
  <c r="B14" i="111"/>
  <c r="H62" i="109"/>
  <c r="H63" i="109"/>
  <c r="L10" i="110"/>
  <c r="J2" i="110"/>
  <c r="I55" i="109" s="1"/>
  <c r="I58" i="109" s="1"/>
  <c r="E13" i="111"/>
  <c r="I91" i="109"/>
  <c r="K88" i="109" l="1"/>
  <c r="K67" i="109" s="1"/>
  <c r="B13" i="110" s="1"/>
  <c r="L13" i="110" s="1"/>
  <c r="M13" i="110" s="1"/>
  <c r="N13" i="110" s="1"/>
  <c r="O13" i="110" s="1"/>
  <c r="P13" i="110" s="1"/>
  <c r="Q13" i="110" s="1"/>
  <c r="R13" i="110" s="1"/>
  <c r="S13" i="110" s="1"/>
  <c r="T13" i="110" s="1"/>
  <c r="U13" i="110" s="1"/>
  <c r="V13" i="110" s="1"/>
  <c r="W13" i="110" s="1"/>
  <c r="X13" i="110" s="1"/>
  <c r="Y13" i="110" s="1"/>
  <c r="Z13" i="110" s="1"/>
  <c r="AA13" i="110" s="1"/>
  <c r="AB13" i="110" s="1"/>
  <c r="AC13" i="110" s="1"/>
  <c r="AD13" i="110" s="1"/>
  <c r="AE13" i="110" s="1"/>
  <c r="AF13" i="110" s="1"/>
  <c r="AG13" i="110" s="1"/>
  <c r="AH13" i="110" s="1"/>
  <c r="AI13" i="110" s="1"/>
  <c r="AJ13" i="110" s="1"/>
  <c r="AK13" i="110" s="1"/>
  <c r="AL13" i="110" s="1"/>
  <c r="AM13" i="110" s="1"/>
  <c r="AN13" i="110" s="1"/>
  <c r="AO13" i="110" s="1"/>
  <c r="AP13" i="110" s="1"/>
  <c r="AQ13" i="110" s="1"/>
  <c r="AR13" i="110" s="1"/>
  <c r="AS13" i="110" s="1"/>
  <c r="AT13" i="110" s="1"/>
  <c r="AU13" i="110" s="1"/>
  <c r="AV13" i="110" s="1"/>
  <c r="AW13" i="110" s="1"/>
  <c r="AX13" i="110" s="1"/>
  <c r="AY13" i="110" s="1"/>
  <c r="AZ13" i="110" s="1"/>
  <c r="BA13" i="110" s="1"/>
  <c r="BB13" i="110" s="1"/>
  <c r="BC13" i="110" s="1"/>
  <c r="BD13" i="110" s="1"/>
  <c r="BE13" i="110" s="1"/>
  <c r="BF13" i="110" s="1"/>
  <c r="BG13" i="110" s="1"/>
  <c r="BH13" i="110" s="1"/>
  <c r="BI13" i="110" s="1"/>
  <c r="BJ13" i="110" s="1"/>
  <c r="BK13" i="110" s="1"/>
  <c r="BL13" i="110" s="1"/>
  <c r="BM13" i="110" s="1"/>
  <c r="BN13" i="110" s="1"/>
  <c r="BO13" i="110" s="1"/>
  <c r="BP13" i="110" s="1"/>
  <c r="BQ13" i="110" s="1"/>
  <c r="BR13" i="110" s="1"/>
  <c r="BS13" i="110" s="1"/>
  <c r="BT13" i="110" s="1"/>
  <c r="BU13" i="110" s="1"/>
  <c r="BV13" i="110" s="1"/>
  <c r="BW13" i="110" s="1"/>
  <c r="BX13" i="110" s="1"/>
  <c r="BY13" i="110" s="1"/>
  <c r="BZ13" i="110" s="1"/>
  <c r="CA13" i="110" s="1"/>
  <c r="CB13" i="110" s="1"/>
  <c r="CC13" i="110" s="1"/>
  <c r="CD13" i="110" s="1"/>
  <c r="CE13" i="110" s="1"/>
  <c r="CF13" i="110" s="1"/>
  <c r="CG13" i="110" s="1"/>
  <c r="CH13" i="110" s="1"/>
  <c r="CI13" i="110" s="1"/>
  <c r="CJ13" i="110" s="1"/>
  <c r="CK13" i="110" s="1"/>
  <c r="CL13" i="110" s="1"/>
  <c r="CM13" i="110" s="1"/>
  <c r="CN13" i="110" s="1"/>
  <c r="CO13" i="110" s="1"/>
  <c r="CP13" i="110" s="1"/>
  <c r="CQ13" i="110" s="1"/>
  <c r="CR13" i="110" s="1"/>
  <c r="CS13" i="110" s="1"/>
  <c r="CT13" i="110" s="1"/>
  <c r="CU13" i="110" s="1"/>
  <c r="CV13" i="110" s="1"/>
  <c r="CW13" i="110" s="1"/>
  <c r="CX13" i="110" s="1"/>
  <c r="CY13" i="110" s="1"/>
  <c r="CZ13" i="110" s="1"/>
  <c r="DA13" i="110" s="1"/>
  <c r="DB13" i="110" s="1"/>
  <c r="DC13" i="110" s="1"/>
  <c r="DD13" i="110" s="1"/>
  <c r="DE13" i="110" s="1"/>
  <c r="DF13" i="110" s="1"/>
  <c r="DG13" i="110" s="1"/>
  <c r="DH13" i="110" s="1"/>
  <c r="DI13" i="110" s="1"/>
  <c r="DJ13" i="110" s="1"/>
  <c r="DK13" i="110" s="1"/>
  <c r="DL13" i="110" s="1"/>
  <c r="DM13" i="110" s="1"/>
  <c r="DN13" i="110" s="1"/>
  <c r="DO13" i="110" s="1"/>
  <c r="DP13" i="110" s="1"/>
  <c r="DQ13" i="110" s="1"/>
  <c r="DR13" i="110" s="1"/>
  <c r="DS13" i="110" s="1"/>
  <c r="DT13" i="110" s="1"/>
  <c r="DU13" i="110" s="1"/>
  <c r="DV13" i="110" s="1"/>
  <c r="DW13" i="110" s="1"/>
  <c r="DX13" i="110" s="1"/>
  <c r="DY13" i="110" s="1"/>
  <c r="DZ13" i="110" s="1"/>
  <c r="EA13" i="110" s="1"/>
  <c r="EB13" i="110" s="1"/>
  <c r="EC13" i="110" s="1"/>
  <c r="ED13" i="110" s="1"/>
  <c r="EE13" i="110" s="1"/>
  <c r="EF13" i="110" s="1"/>
  <c r="EG13" i="110" s="1"/>
  <c r="EH13" i="110" s="1"/>
  <c r="EI13" i="110" s="1"/>
  <c r="EJ13" i="110" s="1"/>
  <c r="EK13" i="110" s="1"/>
  <c r="EL13" i="110" s="1"/>
  <c r="EM13" i="110" s="1"/>
  <c r="EN13" i="110" s="1"/>
  <c r="EO13" i="110" s="1"/>
  <c r="EP13" i="110" s="1"/>
  <c r="EQ13" i="110" s="1"/>
  <c r="ER13" i="110" s="1"/>
  <c r="ES13" i="110" s="1"/>
  <c r="ET13" i="110" s="1"/>
  <c r="EU13" i="110" s="1"/>
  <c r="EV13" i="110" s="1"/>
  <c r="EW13" i="110" s="1"/>
  <c r="EX13" i="110" s="1"/>
  <c r="EY13" i="110" s="1"/>
  <c r="EZ13" i="110" s="1"/>
  <c r="FA13" i="110" s="1"/>
  <c r="FB13" i="110" s="1"/>
  <c r="FC13" i="110" s="1"/>
  <c r="FD13" i="110" s="1"/>
  <c r="FE13" i="110" s="1"/>
  <c r="FF13" i="110" s="1"/>
  <c r="FG13" i="110" s="1"/>
  <c r="FH13" i="110" s="1"/>
  <c r="FI13" i="110" s="1"/>
  <c r="FJ13" i="110" s="1"/>
  <c r="FK13" i="110" s="1"/>
  <c r="FL13" i="110" s="1"/>
  <c r="FM13" i="110" s="1"/>
  <c r="FN13" i="110" s="1"/>
  <c r="FO13" i="110" s="1"/>
  <c r="FP13" i="110" s="1"/>
  <c r="FQ13" i="110" s="1"/>
  <c r="FR13" i="110" s="1"/>
  <c r="FS13" i="110" s="1"/>
  <c r="FT13" i="110" s="1"/>
  <c r="FU13" i="110" s="1"/>
  <c r="FV13" i="110" s="1"/>
  <c r="FW13" i="110" s="1"/>
  <c r="FX13" i="110" s="1"/>
  <c r="FY13" i="110" s="1"/>
  <c r="FZ13" i="110" s="1"/>
  <c r="GA13" i="110" s="1"/>
  <c r="GB13" i="110" s="1"/>
  <c r="GC13" i="110" s="1"/>
  <c r="GD13" i="110" s="1"/>
  <c r="GE13" i="110" s="1"/>
  <c r="GF13" i="110" s="1"/>
  <c r="GG13" i="110" s="1"/>
  <c r="GH13" i="110" s="1"/>
  <c r="GI13" i="110" s="1"/>
  <c r="GJ13" i="110" s="1"/>
  <c r="GK13" i="110" s="1"/>
  <c r="GL13" i="110" s="1"/>
  <c r="GM13" i="110" s="1"/>
  <c r="GN13" i="110" s="1"/>
  <c r="GO13" i="110" s="1"/>
  <c r="GP13" i="110" s="1"/>
  <c r="GQ13" i="110" s="1"/>
  <c r="GR13" i="110" s="1"/>
  <c r="GS13" i="110" s="1"/>
  <c r="GT13" i="110" s="1"/>
  <c r="GU13" i="110" s="1"/>
  <c r="GV13" i="110" s="1"/>
  <c r="GW13" i="110" s="1"/>
  <c r="GX13" i="110" s="1"/>
  <c r="GY13" i="110" s="1"/>
  <c r="GZ13" i="110" s="1"/>
  <c r="HA13" i="110" s="1"/>
  <c r="HB13" i="110" s="1"/>
  <c r="HC13" i="110" s="1"/>
  <c r="HD13" i="110" s="1"/>
  <c r="HE13" i="110" s="1"/>
  <c r="HF13" i="110" s="1"/>
  <c r="HG13" i="110" s="1"/>
  <c r="HH13" i="110" s="1"/>
  <c r="HI13" i="110" s="1"/>
  <c r="HJ13" i="110" s="1"/>
  <c r="I61" i="109"/>
  <c r="H60" i="109"/>
  <c r="H65" i="109" s="1"/>
  <c r="M10" i="110"/>
  <c r="I95" i="109"/>
  <c r="F13" i="111"/>
  <c r="K12" i="110"/>
  <c r="B15" i="111" l="1"/>
  <c r="L88" i="109"/>
  <c r="L67" i="109" s="1"/>
  <c r="B16" i="111" s="1"/>
  <c r="I62" i="109"/>
  <c r="I63" i="109"/>
  <c r="L12" i="110"/>
  <c r="K2" i="110"/>
  <c r="J55" i="109" s="1"/>
  <c r="N10" i="110"/>
  <c r="C14" i="111"/>
  <c r="B14" i="110" l="1"/>
  <c r="M14" i="110" s="1"/>
  <c r="N14" i="110" s="1"/>
  <c r="O14" i="110" s="1"/>
  <c r="P14" i="110" s="1"/>
  <c r="Q14" i="110" s="1"/>
  <c r="R14" i="110" s="1"/>
  <c r="S14" i="110" s="1"/>
  <c r="T14" i="110" s="1"/>
  <c r="U14" i="110" s="1"/>
  <c r="V14" i="110" s="1"/>
  <c r="W14" i="110" s="1"/>
  <c r="X14" i="110" s="1"/>
  <c r="Y14" i="110" s="1"/>
  <c r="Z14" i="110" s="1"/>
  <c r="AA14" i="110" s="1"/>
  <c r="AB14" i="110" s="1"/>
  <c r="AC14" i="110" s="1"/>
  <c r="AD14" i="110" s="1"/>
  <c r="AE14" i="110" s="1"/>
  <c r="AF14" i="110" s="1"/>
  <c r="AG14" i="110" s="1"/>
  <c r="AH14" i="110" s="1"/>
  <c r="AI14" i="110" s="1"/>
  <c r="AJ14" i="110" s="1"/>
  <c r="AK14" i="110" s="1"/>
  <c r="AL14" i="110" s="1"/>
  <c r="AM14" i="110" s="1"/>
  <c r="AN14" i="110" s="1"/>
  <c r="AO14" i="110" s="1"/>
  <c r="AP14" i="110" s="1"/>
  <c r="AQ14" i="110" s="1"/>
  <c r="AR14" i="110" s="1"/>
  <c r="AS14" i="110" s="1"/>
  <c r="AT14" i="110" s="1"/>
  <c r="AU14" i="110" s="1"/>
  <c r="AV14" i="110" s="1"/>
  <c r="AW14" i="110" s="1"/>
  <c r="AX14" i="110" s="1"/>
  <c r="AY14" i="110" s="1"/>
  <c r="AZ14" i="110" s="1"/>
  <c r="BA14" i="110" s="1"/>
  <c r="BB14" i="110" s="1"/>
  <c r="BC14" i="110" s="1"/>
  <c r="BD14" i="110" s="1"/>
  <c r="BE14" i="110" s="1"/>
  <c r="BF14" i="110" s="1"/>
  <c r="BG14" i="110" s="1"/>
  <c r="BH14" i="110" s="1"/>
  <c r="BI14" i="110" s="1"/>
  <c r="BJ14" i="110" s="1"/>
  <c r="BK14" i="110" s="1"/>
  <c r="BL14" i="110" s="1"/>
  <c r="BM14" i="110" s="1"/>
  <c r="BN14" i="110" s="1"/>
  <c r="BO14" i="110" s="1"/>
  <c r="BP14" i="110" s="1"/>
  <c r="BQ14" i="110" s="1"/>
  <c r="BR14" i="110" s="1"/>
  <c r="BS14" i="110" s="1"/>
  <c r="BT14" i="110" s="1"/>
  <c r="BU14" i="110" s="1"/>
  <c r="BV14" i="110" s="1"/>
  <c r="BW14" i="110" s="1"/>
  <c r="BX14" i="110" s="1"/>
  <c r="BY14" i="110" s="1"/>
  <c r="BZ14" i="110" s="1"/>
  <c r="CA14" i="110" s="1"/>
  <c r="CB14" i="110" s="1"/>
  <c r="CC14" i="110" s="1"/>
  <c r="CD14" i="110" s="1"/>
  <c r="CE14" i="110" s="1"/>
  <c r="CF14" i="110" s="1"/>
  <c r="CG14" i="110" s="1"/>
  <c r="CH14" i="110" s="1"/>
  <c r="CI14" i="110" s="1"/>
  <c r="CJ14" i="110" s="1"/>
  <c r="CK14" i="110" s="1"/>
  <c r="CL14" i="110" s="1"/>
  <c r="CM14" i="110" s="1"/>
  <c r="CN14" i="110" s="1"/>
  <c r="CO14" i="110" s="1"/>
  <c r="CP14" i="110" s="1"/>
  <c r="CQ14" i="110" s="1"/>
  <c r="CR14" i="110" s="1"/>
  <c r="CS14" i="110" s="1"/>
  <c r="CT14" i="110" s="1"/>
  <c r="CU14" i="110" s="1"/>
  <c r="CV14" i="110" s="1"/>
  <c r="CW14" i="110" s="1"/>
  <c r="CX14" i="110" s="1"/>
  <c r="CY14" i="110" s="1"/>
  <c r="CZ14" i="110" s="1"/>
  <c r="DA14" i="110" s="1"/>
  <c r="DB14" i="110" s="1"/>
  <c r="DC14" i="110" s="1"/>
  <c r="DD14" i="110" s="1"/>
  <c r="DE14" i="110" s="1"/>
  <c r="DF14" i="110" s="1"/>
  <c r="DG14" i="110" s="1"/>
  <c r="DH14" i="110" s="1"/>
  <c r="DI14" i="110" s="1"/>
  <c r="DJ14" i="110" s="1"/>
  <c r="DK14" i="110" s="1"/>
  <c r="DL14" i="110" s="1"/>
  <c r="DM14" i="110" s="1"/>
  <c r="DN14" i="110" s="1"/>
  <c r="DO14" i="110" s="1"/>
  <c r="DP14" i="110" s="1"/>
  <c r="DQ14" i="110" s="1"/>
  <c r="DR14" i="110" s="1"/>
  <c r="DS14" i="110" s="1"/>
  <c r="DT14" i="110" s="1"/>
  <c r="DU14" i="110" s="1"/>
  <c r="DV14" i="110" s="1"/>
  <c r="DW14" i="110" s="1"/>
  <c r="DX14" i="110" s="1"/>
  <c r="DY14" i="110" s="1"/>
  <c r="DZ14" i="110" s="1"/>
  <c r="EA14" i="110" s="1"/>
  <c r="EB14" i="110" s="1"/>
  <c r="EC14" i="110" s="1"/>
  <c r="ED14" i="110" s="1"/>
  <c r="EE14" i="110" s="1"/>
  <c r="EF14" i="110" s="1"/>
  <c r="EG14" i="110" s="1"/>
  <c r="EH14" i="110" s="1"/>
  <c r="EI14" i="110" s="1"/>
  <c r="EJ14" i="110" s="1"/>
  <c r="EK14" i="110" s="1"/>
  <c r="EL14" i="110" s="1"/>
  <c r="EM14" i="110" s="1"/>
  <c r="EN14" i="110" s="1"/>
  <c r="EO14" i="110" s="1"/>
  <c r="EP14" i="110" s="1"/>
  <c r="EQ14" i="110" s="1"/>
  <c r="ER14" i="110" s="1"/>
  <c r="ES14" i="110" s="1"/>
  <c r="ET14" i="110" s="1"/>
  <c r="EU14" i="110" s="1"/>
  <c r="EV14" i="110" s="1"/>
  <c r="EW14" i="110" s="1"/>
  <c r="EX14" i="110" s="1"/>
  <c r="EY14" i="110" s="1"/>
  <c r="EZ14" i="110" s="1"/>
  <c r="FA14" i="110" s="1"/>
  <c r="FB14" i="110" s="1"/>
  <c r="FC14" i="110" s="1"/>
  <c r="FD14" i="110" s="1"/>
  <c r="FE14" i="110" s="1"/>
  <c r="FF14" i="110" s="1"/>
  <c r="FG14" i="110" s="1"/>
  <c r="FH14" i="110" s="1"/>
  <c r="FI14" i="110" s="1"/>
  <c r="FJ14" i="110" s="1"/>
  <c r="FK14" i="110" s="1"/>
  <c r="FL14" i="110" s="1"/>
  <c r="FM14" i="110" s="1"/>
  <c r="FN14" i="110" s="1"/>
  <c r="FO14" i="110" s="1"/>
  <c r="FP14" i="110" s="1"/>
  <c r="FQ14" i="110" s="1"/>
  <c r="FR14" i="110" s="1"/>
  <c r="FS14" i="110" s="1"/>
  <c r="FT14" i="110" s="1"/>
  <c r="FU14" i="110" s="1"/>
  <c r="FV14" i="110" s="1"/>
  <c r="FW14" i="110" s="1"/>
  <c r="FX14" i="110" s="1"/>
  <c r="FY14" i="110" s="1"/>
  <c r="FZ14" i="110" s="1"/>
  <c r="GA14" i="110" s="1"/>
  <c r="GB14" i="110" s="1"/>
  <c r="GC14" i="110" s="1"/>
  <c r="GD14" i="110" s="1"/>
  <c r="GE14" i="110" s="1"/>
  <c r="GF14" i="110" s="1"/>
  <c r="GG14" i="110" s="1"/>
  <c r="GH14" i="110" s="1"/>
  <c r="GI14" i="110" s="1"/>
  <c r="GJ14" i="110" s="1"/>
  <c r="GK14" i="110" s="1"/>
  <c r="GL14" i="110" s="1"/>
  <c r="GM14" i="110" s="1"/>
  <c r="GN14" i="110" s="1"/>
  <c r="GO14" i="110" s="1"/>
  <c r="GP14" i="110" s="1"/>
  <c r="GQ14" i="110" s="1"/>
  <c r="GR14" i="110" s="1"/>
  <c r="GS14" i="110" s="1"/>
  <c r="GT14" i="110" s="1"/>
  <c r="GU14" i="110" s="1"/>
  <c r="GV14" i="110" s="1"/>
  <c r="GW14" i="110" s="1"/>
  <c r="GX14" i="110" s="1"/>
  <c r="GY14" i="110" s="1"/>
  <c r="GZ14" i="110" s="1"/>
  <c r="HA14" i="110" s="1"/>
  <c r="HB14" i="110" s="1"/>
  <c r="HC14" i="110" s="1"/>
  <c r="HD14" i="110" s="1"/>
  <c r="HE14" i="110" s="1"/>
  <c r="HF14" i="110" s="1"/>
  <c r="HG14" i="110" s="1"/>
  <c r="HH14" i="110" s="1"/>
  <c r="HI14" i="110" s="1"/>
  <c r="HJ14" i="110" s="1"/>
  <c r="J56" i="109"/>
  <c r="J58" i="109" s="1"/>
  <c r="D14" i="111"/>
  <c r="O10" i="110"/>
  <c r="M12" i="110"/>
  <c r="L2" i="110"/>
  <c r="K55" i="109" s="1"/>
  <c r="I60" i="109"/>
  <c r="I65" i="109" s="1"/>
  <c r="M88" i="109" l="1"/>
  <c r="M67" i="109" s="1"/>
  <c r="J61" i="109"/>
  <c r="J91" i="109"/>
  <c r="E14" i="111"/>
  <c r="P10" i="110"/>
  <c r="N12" i="110"/>
  <c r="M2" i="110"/>
  <c r="L55" i="109" s="1"/>
  <c r="B17" i="111" l="1"/>
  <c r="B15" i="110"/>
  <c r="N15" i="110" s="1"/>
  <c r="O15" i="110" s="1"/>
  <c r="P15" i="110" s="1"/>
  <c r="Q15" i="110" s="1"/>
  <c r="R15" i="110" s="1"/>
  <c r="S15" i="110" s="1"/>
  <c r="T15" i="110" s="1"/>
  <c r="U15" i="110" s="1"/>
  <c r="V15" i="110" s="1"/>
  <c r="W15" i="110" s="1"/>
  <c r="X15" i="110" s="1"/>
  <c r="Y15" i="110" s="1"/>
  <c r="Z15" i="110" s="1"/>
  <c r="AA15" i="110" s="1"/>
  <c r="AB15" i="110" s="1"/>
  <c r="AC15" i="110" s="1"/>
  <c r="AD15" i="110" s="1"/>
  <c r="AE15" i="110" s="1"/>
  <c r="AF15" i="110" s="1"/>
  <c r="AG15" i="110" s="1"/>
  <c r="AH15" i="110" s="1"/>
  <c r="AI15" i="110" s="1"/>
  <c r="AJ15" i="110" s="1"/>
  <c r="AK15" i="110" s="1"/>
  <c r="AL15" i="110" s="1"/>
  <c r="AM15" i="110" s="1"/>
  <c r="AN15" i="110" s="1"/>
  <c r="AO15" i="110" s="1"/>
  <c r="AP15" i="110" s="1"/>
  <c r="AQ15" i="110" s="1"/>
  <c r="AR15" i="110" s="1"/>
  <c r="AS15" i="110" s="1"/>
  <c r="AT15" i="110" s="1"/>
  <c r="AU15" i="110" s="1"/>
  <c r="AV15" i="110" s="1"/>
  <c r="AW15" i="110" s="1"/>
  <c r="AX15" i="110" s="1"/>
  <c r="AY15" i="110" s="1"/>
  <c r="AZ15" i="110" s="1"/>
  <c r="BA15" i="110" s="1"/>
  <c r="BB15" i="110" s="1"/>
  <c r="BC15" i="110" s="1"/>
  <c r="BD15" i="110" s="1"/>
  <c r="BE15" i="110" s="1"/>
  <c r="BF15" i="110" s="1"/>
  <c r="BG15" i="110" s="1"/>
  <c r="BH15" i="110" s="1"/>
  <c r="BI15" i="110" s="1"/>
  <c r="BJ15" i="110" s="1"/>
  <c r="BK15" i="110" s="1"/>
  <c r="BL15" i="110" s="1"/>
  <c r="BM15" i="110" s="1"/>
  <c r="BN15" i="110" s="1"/>
  <c r="BO15" i="110" s="1"/>
  <c r="BP15" i="110" s="1"/>
  <c r="BQ15" i="110" s="1"/>
  <c r="BR15" i="110" s="1"/>
  <c r="BS15" i="110" s="1"/>
  <c r="BT15" i="110" s="1"/>
  <c r="BU15" i="110" s="1"/>
  <c r="BV15" i="110" s="1"/>
  <c r="BW15" i="110" s="1"/>
  <c r="BX15" i="110" s="1"/>
  <c r="BY15" i="110" s="1"/>
  <c r="BZ15" i="110" s="1"/>
  <c r="CA15" i="110" s="1"/>
  <c r="CB15" i="110" s="1"/>
  <c r="CC15" i="110" s="1"/>
  <c r="CD15" i="110" s="1"/>
  <c r="CE15" i="110" s="1"/>
  <c r="CF15" i="110" s="1"/>
  <c r="CG15" i="110" s="1"/>
  <c r="CH15" i="110" s="1"/>
  <c r="CI15" i="110" s="1"/>
  <c r="CJ15" i="110" s="1"/>
  <c r="CK15" i="110" s="1"/>
  <c r="CL15" i="110" s="1"/>
  <c r="CM15" i="110" s="1"/>
  <c r="CN15" i="110" s="1"/>
  <c r="CO15" i="110" s="1"/>
  <c r="CP15" i="110" s="1"/>
  <c r="CQ15" i="110" s="1"/>
  <c r="CR15" i="110" s="1"/>
  <c r="CS15" i="110" s="1"/>
  <c r="CT15" i="110" s="1"/>
  <c r="CU15" i="110" s="1"/>
  <c r="CV15" i="110" s="1"/>
  <c r="CW15" i="110" s="1"/>
  <c r="CX15" i="110" s="1"/>
  <c r="CY15" i="110" s="1"/>
  <c r="CZ15" i="110" s="1"/>
  <c r="DA15" i="110" s="1"/>
  <c r="DB15" i="110" s="1"/>
  <c r="DC15" i="110" s="1"/>
  <c r="DD15" i="110" s="1"/>
  <c r="DE15" i="110" s="1"/>
  <c r="DF15" i="110" s="1"/>
  <c r="DG15" i="110" s="1"/>
  <c r="DH15" i="110" s="1"/>
  <c r="DI15" i="110" s="1"/>
  <c r="DJ15" i="110" s="1"/>
  <c r="DK15" i="110" s="1"/>
  <c r="DL15" i="110" s="1"/>
  <c r="DM15" i="110" s="1"/>
  <c r="DN15" i="110" s="1"/>
  <c r="DO15" i="110" s="1"/>
  <c r="DP15" i="110" s="1"/>
  <c r="DQ15" i="110" s="1"/>
  <c r="DR15" i="110" s="1"/>
  <c r="DS15" i="110" s="1"/>
  <c r="DT15" i="110" s="1"/>
  <c r="DU15" i="110" s="1"/>
  <c r="DV15" i="110" s="1"/>
  <c r="DW15" i="110" s="1"/>
  <c r="DX15" i="110" s="1"/>
  <c r="DY15" i="110" s="1"/>
  <c r="DZ15" i="110" s="1"/>
  <c r="EA15" i="110" s="1"/>
  <c r="EB15" i="110" s="1"/>
  <c r="EC15" i="110" s="1"/>
  <c r="ED15" i="110" s="1"/>
  <c r="EE15" i="110" s="1"/>
  <c r="EF15" i="110" s="1"/>
  <c r="EG15" i="110" s="1"/>
  <c r="EH15" i="110" s="1"/>
  <c r="EI15" i="110" s="1"/>
  <c r="EJ15" i="110" s="1"/>
  <c r="EK15" i="110" s="1"/>
  <c r="EL15" i="110" s="1"/>
  <c r="EM15" i="110" s="1"/>
  <c r="EN15" i="110" s="1"/>
  <c r="EO15" i="110" s="1"/>
  <c r="EP15" i="110" s="1"/>
  <c r="EQ15" i="110" s="1"/>
  <c r="ER15" i="110" s="1"/>
  <c r="ES15" i="110" s="1"/>
  <c r="ET15" i="110" s="1"/>
  <c r="EU15" i="110" s="1"/>
  <c r="EV15" i="110" s="1"/>
  <c r="EW15" i="110" s="1"/>
  <c r="EX15" i="110" s="1"/>
  <c r="EY15" i="110" s="1"/>
  <c r="EZ15" i="110" s="1"/>
  <c r="FA15" i="110" s="1"/>
  <c r="FB15" i="110" s="1"/>
  <c r="FC15" i="110" s="1"/>
  <c r="FD15" i="110" s="1"/>
  <c r="FE15" i="110" s="1"/>
  <c r="FF15" i="110" s="1"/>
  <c r="FG15" i="110" s="1"/>
  <c r="FH15" i="110" s="1"/>
  <c r="FI15" i="110" s="1"/>
  <c r="FJ15" i="110" s="1"/>
  <c r="FK15" i="110" s="1"/>
  <c r="FL15" i="110" s="1"/>
  <c r="FM15" i="110" s="1"/>
  <c r="FN15" i="110" s="1"/>
  <c r="FO15" i="110" s="1"/>
  <c r="FP15" i="110" s="1"/>
  <c r="FQ15" i="110" s="1"/>
  <c r="FR15" i="110" s="1"/>
  <c r="FS15" i="110" s="1"/>
  <c r="FT15" i="110" s="1"/>
  <c r="FU15" i="110" s="1"/>
  <c r="FV15" i="110" s="1"/>
  <c r="FW15" i="110" s="1"/>
  <c r="FX15" i="110" s="1"/>
  <c r="FY15" i="110" s="1"/>
  <c r="FZ15" i="110" s="1"/>
  <c r="GA15" i="110" s="1"/>
  <c r="GB15" i="110" s="1"/>
  <c r="GC15" i="110" s="1"/>
  <c r="GD15" i="110" s="1"/>
  <c r="GE15" i="110" s="1"/>
  <c r="GF15" i="110" s="1"/>
  <c r="GG15" i="110" s="1"/>
  <c r="GH15" i="110" s="1"/>
  <c r="GI15" i="110" s="1"/>
  <c r="GJ15" i="110" s="1"/>
  <c r="GK15" i="110" s="1"/>
  <c r="GL15" i="110" s="1"/>
  <c r="GM15" i="110" s="1"/>
  <c r="GN15" i="110" s="1"/>
  <c r="GO15" i="110" s="1"/>
  <c r="GP15" i="110" s="1"/>
  <c r="GQ15" i="110" s="1"/>
  <c r="GR15" i="110" s="1"/>
  <c r="GS15" i="110" s="1"/>
  <c r="GT15" i="110" s="1"/>
  <c r="GU15" i="110" s="1"/>
  <c r="GV15" i="110" s="1"/>
  <c r="GW15" i="110" s="1"/>
  <c r="GX15" i="110" s="1"/>
  <c r="GY15" i="110" s="1"/>
  <c r="GZ15" i="110" s="1"/>
  <c r="HA15" i="110" s="1"/>
  <c r="HB15" i="110" s="1"/>
  <c r="HC15" i="110" s="1"/>
  <c r="HD15" i="110" s="1"/>
  <c r="HE15" i="110" s="1"/>
  <c r="HF15" i="110" s="1"/>
  <c r="HG15" i="110" s="1"/>
  <c r="HH15" i="110" s="1"/>
  <c r="HI15" i="110" s="1"/>
  <c r="HJ15" i="110" s="1"/>
  <c r="Q10" i="110"/>
  <c r="O12" i="110"/>
  <c r="J95" i="109"/>
  <c r="F14" i="111"/>
  <c r="J62" i="109"/>
  <c r="J63" i="109"/>
  <c r="N88" i="109" l="1"/>
  <c r="N67" i="109" s="1"/>
  <c r="N2" i="110"/>
  <c r="M55" i="109" s="1"/>
  <c r="P12" i="110"/>
  <c r="J60" i="109"/>
  <c r="J65" i="109" s="1"/>
  <c r="R10" i="110"/>
  <c r="C15" i="111"/>
  <c r="B16" i="110" l="1"/>
  <c r="O16" i="110" s="1"/>
  <c r="B18" i="111"/>
  <c r="S10" i="110"/>
  <c r="D15" i="111"/>
  <c r="K56" i="109"/>
  <c r="K58" i="109" s="1"/>
  <c r="Q12" i="110"/>
  <c r="P16" i="110" l="1"/>
  <c r="O2" i="110"/>
  <c r="N55" i="109" s="1"/>
  <c r="O88" i="109"/>
  <c r="O67" i="109" s="1"/>
  <c r="T10" i="110"/>
  <c r="K91" i="109"/>
  <c r="E15" i="111"/>
  <c r="R12" i="110"/>
  <c r="K61" i="109"/>
  <c r="P88" i="109" l="1"/>
  <c r="P67" i="109" s="1"/>
  <c r="B17" i="110"/>
  <c r="P17" i="110" s="1"/>
  <c r="Q17" i="110" s="1"/>
  <c r="R17" i="110" s="1"/>
  <c r="S17" i="110" s="1"/>
  <c r="T17" i="110" s="1"/>
  <c r="U17" i="110" s="1"/>
  <c r="V17" i="110" s="1"/>
  <c r="W17" i="110" s="1"/>
  <c r="X17" i="110" s="1"/>
  <c r="Y17" i="110" s="1"/>
  <c r="Z17" i="110" s="1"/>
  <c r="AA17" i="110" s="1"/>
  <c r="AB17" i="110" s="1"/>
  <c r="AC17" i="110" s="1"/>
  <c r="AD17" i="110" s="1"/>
  <c r="AE17" i="110" s="1"/>
  <c r="AF17" i="110" s="1"/>
  <c r="AG17" i="110" s="1"/>
  <c r="AH17" i="110" s="1"/>
  <c r="AI17" i="110" s="1"/>
  <c r="AJ17" i="110" s="1"/>
  <c r="AK17" i="110" s="1"/>
  <c r="AL17" i="110" s="1"/>
  <c r="AM17" i="110" s="1"/>
  <c r="AN17" i="110" s="1"/>
  <c r="AO17" i="110" s="1"/>
  <c r="AP17" i="110" s="1"/>
  <c r="AQ17" i="110" s="1"/>
  <c r="AR17" i="110" s="1"/>
  <c r="AS17" i="110" s="1"/>
  <c r="AT17" i="110" s="1"/>
  <c r="AU17" i="110" s="1"/>
  <c r="AV17" i="110" s="1"/>
  <c r="AW17" i="110" s="1"/>
  <c r="AX17" i="110" s="1"/>
  <c r="AY17" i="110" s="1"/>
  <c r="AZ17" i="110" s="1"/>
  <c r="BA17" i="110" s="1"/>
  <c r="BB17" i="110" s="1"/>
  <c r="BC17" i="110" s="1"/>
  <c r="BD17" i="110" s="1"/>
  <c r="BE17" i="110" s="1"/>
  <c r="BF17" i="110" s="1"/>
  <c r="BG17" i="110" s="1"/>
  <c r="BH17" i="110" s="1"/>
  <c r="BI17" i="110" s="1"/>
  <c r="BJ17" i="110" s="1"/>
  <c r="BK17" i="110" s="1"/>
  <c r="BL17" i="110" s="1"/>
  <c r="BM17" i="110" s="1"/>
  <c r="BN17" i="110" s="1"/>
  <c r="BO17" i="110" s="1"/>
  <c r="BP17" i="110" s="1"/>
  <c r="BQ17" i="110" s="1"/>
  <c r="BR17" i="110" s="1"/>
  <c r="BS17" i="110" s="1"/>
  <c r="BT17" i="110" s="1"/>
  <c r="BU17" i="110" s="1"/>
  <c r="BV17" i="110" s="1"/>
  <c r="BW17" i="110" s="1"/>
  <c r="BX17" i="110" s="1"/>
  <c r="BY17" i="110" s="1"/>
  <c r="BZ17" i="110" s="1"/>
  <c r="CA17" i="110" s="1"/>
  <c r="CB17" i="110" s="1"/>
  <c r="CC17" i="110" s="1"/>
  <c r="CD17" i="110" s="1"/>
  <c r="CE17" i="110" s="1"/>
  <c r="CF17" i="110" s="1"/>
  <c r="CG17" i="110" s="1"/>
  <c r="CH17" i="110" s="1"/>
  <c r="CI17" i="110" s="1"/>
  <c r="CJ17" i="110" s="1"/>
  <c r="CK17" i="110" s="1"/>
  <c r="CL17" i="110" s="1"/>
  <c r="CM17" i="110" s="1"/>
  <c r="CN17" i="110" s="1"/>
  <c r="CO17" i="110" s="1"/>
  <c r="CP17" i="110" s="1"/>
  <c r="CQ17" i="110" s="1"/>
  <c r="CR17" i="110" s="1"/>
  <c r="CS17" i="110" s="1"/>
  <c r="CT17" i="110" s="1"/>
  <c r="CU17" i="110" s="1"/>
  <c r="CV17" i="110" s="1"/>
  <c r="CW17" i="110" s="1"/>
  <c r="CX17" i="110" s="1"/>
  <c r="CY17" i="110" s="1"/>
  <c r="CZ17" i="110" s="1"/>
  <c r="DA17" i="110" s="1"/>
  <c r="DB17" i="110" s="1"/>
  <c r="DC17" i="110" s="1"/>
  <c r="DD17" i="110" s="1"/>
  <c r="DE17" i="110" s="1"/>
  <c r="DF17" i="110" s="1"/>
  <c r="DG17" i="110" s="1"/>
  <c r="DH17" i="110" s="1"/>
  <c r="DI17" i="110" s="1"/>
  <c r="DJ17" i="110" s="1"/>
  <c r="DK17" i="110" s="1"/>
  <c r="DL17" i="110" s="1"/>
  <c r="DM17" i="110" s="1"/>
  <c r="DN17" i="110" s="1"/>
  <c r="DO17" i="110" s="1"/>
  <c r="DP17" i="110" s="1"/>
  <c r="DQ17" i="110" s="1"/>
  <c r="DR17" i="110" s="1"/>
  <c r="DS17" i="110" s="1"/>
  <c r="DT17" i="110" s="1"/>
  <c r="DU17" i="110" s="1"/>
  <c r="DV17" i="110" s="1"/>
  <c r="DW17" i="110" s="1"/>
  <c r="DX17" i="110" s="1"/>
  <c r="DY17" i="110" s="1"/>
  <c r="DZ17" i="110" s="1"/>
  <c r="EA17" i="110" s="1"/>
  <c r="EB17" i="110" s="1"/>
  <c r="EC17" i="110" s="1"/>
  <c r="ED17" i="110" s="1"/>
  <c r="EE17" i="110" s="1"/>
  <c r="EF17" i="110" s="1"/>
  <c r="EG17" i="110" s="1"/>
  <c r="EH17" i="110" s="1"/>
  <c r="EI17" i="110" s="1"/>
  <c r="EJ17" i="110" s="1"/>
  <c r="EK17" i="110" s="1"/>
  <c r="EL17" i="110" s="1"/>
  <c r="EM17" i="110" s="1"/>
  <c r="EN17" i="110" s="1"/>
  <c r="EO17" i="110" s="1"/>
  <c r="EP17" i="110" s="1"/>
  <c r="EQ17" i="110" s="1"/>
  <c r="ER17" i="110" s="1"/>
  <c r="ES17" i="110" s="1"/>
  <c r="ET17" i="110" s="1"/>
  <c r="EU17" i="110" s="1"/>
  <c r="EV17" i="110" s="1"/>
  <c r="EW17" i="110" s="1"/>
  <c r="EX17" i="110" s="1"/>
  <c r="EY17" i="110" s="1"/>
  <c r="EZ17" i="110" s="1"/>
  <c r="FA17" i="110" s="1"/>
  <c r="FB17" i="110" s="1"/>
  <c r="FC17" i="110" s="1"/>
  <c r="FD17" i="110" s="1"/>
  <c r="FE17" i="110" s="1"/>
  <c r="FF17" i="110" s="1"/>
  <c r="FG17" i="110" s="1"/>
  <c r="FH17" i="110" s="1"/>
  <c r="FI17" i="110" s="1"/>
  <c r="FJ17" i="110" s="1"/>
  <c r="FK17" i="110" s="1"/>
  <c r="FL17" i="110" s="1"/>
  <c r="FM17" i="110" s="1"/>
  <c r="FN17" i="110" s="1"/>
  <c r="FO17" i="110" s="1"/>
  <c r="FP17" i="110" s="1"/>
  <c r="FQ17" i="110" s="1"/>
  <c r="FR17" i="110" s="1"/>
  <c r="FS17" i="110" s="1"/>
  <c r="FT17" i="110" s="1"/>
  <c r="FU17" i="110" s="1"/>
  <c r="FV17" i="110" s="1"/>
  <c r="FW17" i="110" s="1"/>
  <c r="FX17" i="110" s="1"/>
  <c r="FY17" i="110" s="1"/>
  <c r="FZ17" i="110" s="1"/>
  <c r="GA17" i="110" s="1"/>
  <c r="GB17" i="110" s="1"/>
  <c r="GC17" i="110" s="1"/>
  <c r="GD17" i="110" s="1"/>
  <c r="GE17" i="110" s="1"/>
  <c r="GF17" i="110" s="1"/>
  <c r="GG17" i="110" s="1"/>
  <c r="GH17" i="110" s="1"/>
  <c r="GI17" i="110" s="1"/>
  <c r="GJ17" i="110" s="1"/>
  <c r="GK17" i="110" s="1"/>
  <c r="GL17" i="110" s="1"/>
  <c r="GM17" i="110" s="1"/>
  <c r="GN17" i="110" s="1"/>
  <c r="GO17" i="110" s="1"/>
  <c r="GP17" i="110" s="1"/>
  <c r="GQ17" i="110" s="1"/>
  <c r="GR17" i="110" s="1"/>
  <c r="GS17" i="110" s="1"/>
  <c r="GT17" i="110" s="1"/>
  <c r="GU17" i="110" s="1"/>
  <c r="GV17" i="110" s="1"/>
  <c r="GW17" i="110" s="1"/>
  <c r="GX17" i="110" s="1"/>
  <c r="GY17" i="110" s="1"/>
  <c r="GZ17" i="110" s="1"/>
  <c r="HA17" i="110" s="1"/>
  <c r="HB17" i="110" s="1"/>
  <c r="HC17" i="110" s="1"/>
  <c r="HD17" i="110" s="1"/>
  <c r="HE17" i="110" s="1"/>
  <c r="HF17" i="110" s="1"/>
  <c r="HG17" i="110" s="1"/>
  <c r="HH17" i="110" s="1"/>
  <c r="HI17" i="110" s="1"/>
  <c r="HJ17" i="110" s="1"/>
  <c r="B19" i="111"/>
  <c r="Q16" i="110"/>
  <c r="K62" i="109"/>
  <c r="K63" i="109"/>
  <c r="K95" i="109"/>
  <c r="F15" i="111"/>
  <c r="U10" i="110"/>
  <c r="S12" i="110"/>
  <c r="B18" i="110" l="1"/>
  <c r="Q18" i="110" s="1"/>
  <c r="R18" i="110" s="1"/>
  <c r="S18" i="110" s="1"/>
  <c r="T18" i="110" s="1"/>
  <c r="U18" i="110" s="1"/>
  <c r="V18" i="110" s="1"/>
  <c r="W18" i="110" s="1"/>
  <c r="X18" i="110" s="1"/>
  <c r="Y18" i="110" s="1"/>
  <c r="Z18" i="110" s="1"/>
  <c r="AA18" i="110" s="1"/>
  <c r="AB18" i="110" s="1"/>
  <c r="AC18" i="110" s="1"/>
  <c r="AD18" i="110" s="1"/>
  <c r="AE18" i="110" s="1"/>
  <c r="AF18" i="110" s="1"/>
  <c r="AG18" i="110" s="1"/>
  <c r="AH18" i="110" s="1"/>
  <c r="AI18" i="110" s="1"/>
  <c r="AJ18" i="110" s="1"/>
  <c r="AK18" i="110" s="1"/>
  <c r="AL18" i="110" s="1"/>
  <c r="AM18" i="110" s="1"/>
  <c r="AN18" i="110" s="1"/>
  <c r="AO18" i="110" s="1"/>
  <c r="AP18" i="110" s="1"/>
  <c r="AQ18" i="110" s="1"/>
  <c r="AR18" i="110" s="1"/>
  <c r="AS18" i="110" s="1"/>
  <c r="AT18" i="110" s="1"/>
  <c r="AU18" i="110" s="1"/>
  <c r="AV18" i="110" s="1"/>
  <c r="AW18" i="110" s="1"/>
  <c r="AX18" i="110" s="1"/>
  <c r="AY18" i="110" s="1"/>
  <c r="AZ18" i="110" s="1"/>
  <c r="BA18" i="110" s="1"/>
  <c r="BB18" i="110" s="1"/>
  <c r="BC18" i="110" s="1"/>
  <c r="BD18" i="110" s="1"/>
  <c r="BE18" i="110" s="1"/>
  <c r="BF18" i="110" s="1"/>
  <c r="BG18" i="110" s="1"/>
  <c r="BH18" i="110" s="1"/>
  <c r="BI18" i="110" s="1"/>
  <c r="BJ18" i="110" s="1"/>
  <c r="BK18" i="110" s="1"/>
  <c r="BL18" i="110" s="1"/>
  <c r="BM18" i="110" s="1"/>
  <c r="BN18" i="110" s="1"/>
  <c r="BO18" i="110" s="1"/>
  <c r="BP18" i="110" s="1"/>
  <c r="BQ18" i="110" s="1"/>
  <c r="BR18" i="110" s="1"/>
  <c r="BS18" i="110" s="1"/>
  <c r="BT18" i="110" s="1"/>
  <c r="BU18" i="110" s="1"/>
  <c r="BV18" i="110" s="1"/>
  <c r="BW18" i="110" s="1"/>
  <c r="BX18" i="110" s="1"/>
  <c r="BY18" i="110" s="1"/>
  <c r="BZ18" i="110" s="1"/>
  <c r="CA18" i="110" s="1"/>
  <c r="CB18" i="110" s="1"/>
  <c r="CC18" i="110" s="1"/>
  <c r="CD18" i="110" s="1"/>
  <c r="CE18" i="110" s="1"/>
  <c r="CF18" i="110" s="1"/>
  <c r="CG18" i="110" s="1"/>
  <c r="CH18" i="110" s="1"/>
  <c r="CI18" i="110" s="1"/>
  <c r="CJ18" i="110" s="1"/>
  <c r="CK18" i="110" s="1"/>
  <c r="CL18" i="110" s="1"/>
  <c r="CM18" i="110" s="1"/>
  <c r="CN18" i="110" s="1"/>
  <c r="CO18" i="110" s="1"/>
  <c r="CP18" i="110" s="1"/>
  <c r="CQ18" i="110" s="1"/>
  <c r="CR18" i="110" s="1"/>
  <c r="CS18" i="110" s="1"/>
  <c r="CT18" i="110" s="1"/>
  <c r="CU18" i="110" s="1"/>
  <c r="CV18" i="110" s="1"/>
  <c r="CW18" i="110" s="1"/>
  <c r="CX18" i="110" s="1"/>
  <c r="CY18" i="110" s="1"/>
  <c r="CZ18" i="110" s="1"/>
  <c r="DA18" i="110" s="1"/>
  <c r="DB18" i="110" s="1"/>
  <c r="DC18" i="110" s="1"/>
  <c r="DD18" i="110" s="1"/>
  <c r="DE18" i="110" s="1"/>
  <c r="DF18" i="110" s="1"/>
  <c r="DG18" i="110" s="1"/>
  <c r="DH18" i="110" s="1"/>
  <c r="DI18" i="110" s="1"/>
  <c r="DJ18" i="110" s="1"/>
  <c r="DK18" i="110" s="1"/>
  <c r="DL18" i="110" s="1"/>
  <c r="DM18" i="110" s="1"/>
  <c r="DN18" i="110" s="1"/>
  <c r="DO18" i="110" s="1"/>
  <c r="DP18" i="110" s="1"/>
  <c r="DQ18" i="110" s="1"/>
  <c r="DR18" i="110" s="1"/>
  <c r="DS18" i="110" s="1"/>
  <c r="DT18" i="110" s="1"/>
  <c r="DU18" i="110" s="1"/>
  <c r="DV18" i="110" s="1"/>
  <c r="DW18" i="110" s="1"/>
  <c r="DX18" i="110" s="1"/>
  <c r="DY18" i="110" s="1"/>
  <c r="DZ18" i="110" s="1"/>
  <c r="EA18" i="110" s="1"/>
  <c r="EB18" i="110" s="1"/>
  <c r="EC18" i="110" s="1"/>
  <c r="ED18" i="110" s="1"/>
  <c r="EE18" i="110" s="1"/>
  <c r="EF18" i="110" s="1"/>
  <c r="EG18" i="110" s="1"/>
  <c r="EH18" i="110" s="1"/>
  <c r="EI18" i="110" s="1"/>
  <c r="EJ18" i="110" s="1"/>
  <c r="EK18" i="110" s="1"/>
  <c r="EL18" i="110" s="1"/>
  <c r="EM18" i="110" s="1"/>
  <c r="EN18" i="110" s="1"/>
  <c r="EO18" i="110" s="1"/>
  <c r="EP18" i="110" s="1"/>
  <c r="EQ18" i="110" s="1"/>
  <c r="ER18" i="110" s="1"/>
  <c r="ES18" i="110" s="1"/>
  <c r="ET18" i="110" s="1"/>
  <c r="EU18" i="110" s="1"/>
  <c r="EV18" i="110" s="1"/>
  <c r="EW18" i="110" s="1"/>
  <c r="EX18" i="110" s="1"/>
  <c r="EY18" i="110" s="1"/>
  <c r="EZ18" i="110" s="1"/>
  <c r="FA18" i="110" s="1"/>
  <c r="FB18" i="110" s="1"/>
  <c r="FC18" i="110" s="1"/>
  <c r="FD18" i="110" s="1"/>
  <c r="FE18" i="110" s="1"/>
  <c r="FF18" i="110" s="1"/>
  <c r="FG18" i="110" s="1"/>
  <c r="FH18" i="110" s="1"/>
  <c r="FI18" i="110" s="1"/>
  <c r="FJ18" i="110" s="1"/>
  <c r="FK18" i="110" s="1"/>
  <c r="FL18" i="110" s="1"/>
  <c r="FM18" i="110" s="1"/>
  <c r="FN18" i="110" s="1"/>
  <c r="FO18" i="110" s="1"/>
  <c r="FP18" i="110" s="1"/>
  <c r="FQ18" i="110" s="1"/>
  <c r="FR18" i="110" s="1"/>
  <c r="FS18" i="110" s="1"/>
  <c r="FT18" i="110" s="1"/>
  <c r="FU18" i="110" s="1"/>
  <c r="FV18" i="110" s="1"/>
  <c r="FW18" i="110" s="1"/>
  <c r="FX18" i="110" s="1"/>
  <c r="FY18" i="110" s="1"/>
  <c r="FZ18" i="110" s="1"/>
  <c r="GA18" i="110" s="1"/>
  <c r="GB18" i="110" s="1"/>
  <c r="GC18" i="110" s="1"/>
  <c r="GD18" i="110" s="1"/>
  <c r="GE18" i="110" s="1"/>
  <c r="GF18" i="110" s="1"/>
  <c r="GG18" i="110" s="1"/>
  <c r="GH18" i="110" s="1"/>
  <c r="GI18" i="110" s="1"/>
  <c r="GJ18" i="110" s="1"/>
  <c r="GK18" i="110" s="1"/>
  <c r="GL18" i="110" s="1"/>
  <c r="GM18" i="110" s="1"/>
  <c r="GN18" i="110" s="1"/>
  <c r="GO18" i="110" s="1"/>
  <c r="GP18" i="110" s="1"/>
  <c r="GQ18" i="110" s="1"/>
  <c r="GR18" i="110" s="1"/>
  <c r="GS18" i="110" s="1"/>
  <c r="GT18" i="110" s="1"/>
  <c r="GU18" i="110" s="1"/>
  <c r="GV18" i="110" s="1"/>
  <c r="GW18" i="110" s="1"/>
  <c r="GX18" i="110" s="1"/>
  <c r="GY18" i="110" s="1"/>
  <c r="GZ18" i="110" s="1"/>
  <c r="HA18" i="110" s="1"/>
  <c r="HB18" i="110" s="1"/>
  <c r="HC18" i="110" s="1"/>
  <c r="HD18" i="110" s="1"/>
  <c r="HE18" i="110" s="1"/>
  <c r="HF18" i="110" s="1"/>
  <c r="HG18" i="110" s="1"/>
  <c r="HH18" i="110" s="1"/>
  <c r="HI18" i="110" s="1"/>
  <c r="HJ18" i="110" s="1"/>
  <c r="B20" i="111"/>
  <c r="Q88" i="109"/>
  <c r="Q67" i="109" s="1"/>
  <c r="P2" i="110"/>
  <c r="O55" i="109" s="1"/>
  <c r="R16" i="110"/>
  <c r="K60" i="109"/>
  <c r="K65" i="109" s="1"/>
  <c r="T12" i="110"/>
  <c r="C16" i="111"/>
  <c r="V10" i="110"/>
  <c r="Q2" i="110" l="1"/>
  <c r="P55" i="109" s="1"/>
  <c r="S16" i="110"/>
  <c r="T16" i="110" s="1"/>
  <c r="U16" i="110" s="1"/>
  <c r="V16" i="110" s="1"/>
  <c r="W16" i="110" s="1"/>
  <c r="X16" i="110" s="1"/>
  <c r="Y16" i="110" s="1"/>
  <c r="Z16" i="110" s="1"/>
  <c r="AA16" i="110" s="1"/>
  <c r="AB16" i="110" s="1"/>
  <c r="AC16" i="110" s="1"/>
  <c r="AD16" i="110" s="1"/>
  <c r="AE16" i="110" s="1"/>
  <c r="AF16" i="110" s="1"/>
  <c r="AG16" i="110" s="1"/>
  <c r="AH16" i="110" s="1"/>
  <c r="AI16" i="110" s="1"/>
  <c r="AJ16" i="110" s="1"/>
  <c r="AK16" i="110" s="1"/>
  <c r="AL16" i="110" s="1"/>
  <c r="AM16" i="110" s="1"/>
  <c r="AN16" i="110" s="1"/>
  <c r="AO16" i="110" s="1"/>
  <c r="AP16" i="110" s="1"/>
  <c r="AQ16" i="110" s="1"/>
  <c r="AR16" i="110" s="1"/>
  <c r="AS16" i="110" s="1"/>
  <c r="AT16" i="110" s="1"/>
  <c r="AU16" i="110" s="1"/>
  <c r="AV16" i="110" s="1"/>
  <c r="AW16" i="110" s="1"/>
  <c r="AX16" i="110" s="1"/>
  <c r="AY16" i="110" s="1"/>
  <c r="AZ16" i="110" s="1"/>
  <c r="BA16" i="110" s="1"/>
  <c r="BB16" i="110" s="1"/>
  <c r="BC16" i="110" s="1"/>
  <c r="BD16" i="110" s="1"/>
  <c r="BE16" i="110" s="1"/>
  <c r="BF16" i="110" s="1"/>
  <c r="BG16" i="110" s="1"/>
  <c r="BH16" i="110" s="1"/>
  <c r="BI16" i="110" s="1"/>
  <c r="BJ16" i="110" s="1"/>
  <c r="BK16" i="110" s="1"/>
  <c r="BL16" i="110" s="1"/>
  <c r="BM16" i="110" s="1"/>
  <c r="BN16" i="110" s="1"/>
  <c r="BO16" i="110" s="1"/>
  <c r="BP16" i="110" s="1"/>
  <c r="BQ16" i="110" s="1"/>
  <c r="BR16" i="110" s="1"/>
  <c r="BS16" i="110" s="1"/>
  <c r="BT16" i="110" s="1"/>
  <c r="BU16" i="110" s="1"/>
  <c r="BV16" i="110" s="1"/>
  <c r="BW16" i="110" s="1"/>
  <c r="BX16" i="110" s="1"/>
  <c r="BY16" i="110" s="1"/>
  <c r="BZ16" i="110" s="1"/>
  <c r="CA16" i="110" s="1"/>
  <c r="CB16" i="110" s="1"/>
  <c r="CC16" i="110" s="1"/>
  <c r="CD16" i="110" s="1"/>
  <c r="CE16" i="110" s="1"/>
  <c r="CF16" i="110" s="1"/>
  <c r="CG16" i="110" s="1"/>
  <c r="CH16" i="110" s="1"/>
  <c r="CI16" i="110" s="1"/>
  <c r="CJ16" i="110" s="1"/>
  <c r="CK16" i="110" s="1"/>
  <c r="CL16" i="110" s="1"/>
  <c r="CM16" i="110" s="1"/>
  <c r="CN16" i="110" s="1"/>
  <c r="CO16" i="110" s="1"/>
  <c r="CP16" i="110" s="1"/>
  <c r="CQ16" i="110" s="1"/>
  <c r="CR16" i="110" s="1"/>
  <c r="CS16" i="110" s="1"/>
  <c r="CT16" i="110" s="1"/>
  <c r="CU16" i="110" s="1"/>
  <c r="CV16" i="110" s="1"/>
  <c r="CW16" i="110" s="1"/>
  <c r="CX16" i="110" s="1"/>
  <c r="CY16" i="110" s="1"/>
  <c r="CZ16" i="110" s="1"/>
  <c r="DA16" i="110" s="1"/>
  <c r="DB16" i="110" s="1"/>
  <c r="DC16" i="110" s="1"/>
  <c r="DD16" i="110" s="1"/>
  <c r="DE16" i="110" s="1"/>
  <c r="DF16" i="110" s="1"/>
  <c r="DG16" i="110" s="1"/>
  <c r="DH16" i="110" s="1"/>
  <c r="DI16" i="110" s="1"/>
  <c r="DJ16" i="110" s="1"/>
  <c r="DK16" i="110" s="1"/>
  <c r="DL16" i="110" s="1"/>
  <c r="DM16" i="110" s="1"/>
  <c r="DN16" i="110" s="1"/>
  <c r="DO16" i="110" s="1"/>
  <c r="DP16" i="110" s="1"/>
  <c r="DQ16" i="110" s="1"/>
  <c r="DR16" i="110" s="1"/>
  <c r="DS16" i="110" s="1"/>
  <c r="DT16" i="110" s="1"/>
  <c r="DU16" i="110" s="1"/>
  <c r="DV16" i="110" s="1"/>
  <c r="DW16" i="110" s="1"/>
  <c r="DX16" i="110" s="1"/>
  <c r="DY16" i="110" s="1"/>
  <c r="DZ16" i="110" s="1"/>
  <c r="EA16" i="110" s="1"/>
  <c r="EB16" i="110" s="1"/>
  <c r="EC16" i="110" s="1"/>
  <c r="ED16" i="110" s="1"/>
  <c r="EE16" i="110" s="1"/>
  <c r="EF16" i="110" s="1"/>
  <c r="EG16" i="110" s="1"/>
  <c r="EH16" i="110" s="1"/>
  <c r="EI16" i="110" s="1"/>
  <c r="EJ16" i="110" s="1"/>
  <c r="EK16" i="110" s="1"/>
  <c r="EL16" i="110" s="1"/>
  <c r="EM16" i="110" s="1"/>
  <c r="EN16" i="110" s="1"/>
  <c r="EO16" i="110" s="1"/>
  <c r="EP16" i="110" s="1"/>
  <c r="EQ16" i="110" s="1"/>
  <c r="ER16" i="110" s="1"/>
  <c r="ES16" i="110" s="1"/>
  <c r="ET16" i="110" s="1"/>
  <c r="EU16" i="110" s="1"/>
  <c r="EV16" i="110" s="1"/>
  <c r="EW16" i="110" s="1"/>
  <c r="EX16" i="110" s="1"/>
  <c r="EY16" i="110" s="1"/>
  <c r="EZ16" i="110" s="1"/>
  <c r="FA16" i="110" s="1"/>
  <c r="FB16" i="110" s="1"/>
  <c r="FC16" i="110" s="1"/>
  <c r="FD16" i="110" s="1"/>
  <c r="FE16" i="110" s="1"/>
  <c r="FF16" i="110" s="1"/>
  <c r="FG16" i="110" s="1"/>
  <c r="FH16" i="110" s="1"/>
  <c r="FI16" i="110" s="1"/>
  <c r="FJ16" i="110" s="1"/>
  <c r="FK16" i="110" s="1"/>
  <c r="FL16" i="110" s="1"/>
  <c r="FM16" i="110" s="1"/>
  <c r="FN16" i="110" s="1"/>
  <c r="FO16" i="110" s="1"/>
  <c r="FP16" i="110" s="1"/>
  <c r="FQ16" i="110" s="1"/>
  <c r="FR16" i="110" s="1"/>
  <c r="FS16" i="110" s="1"/>
  <c r="FT16" i="110" s="1"/>
  <c r="FU16" i="110" s="1"/>
  <c r="FV16" i="110" s="1"/>
  <c r="FW16" i="110" s="1"/>
  <c r="FX16" i="110" s="1"/>
  <c r="FY16" i="110" s="1"/>
  <c r="FZ16" i="110" s="1"/>
  <c r="GA16" i="110" s="1"/>
  <c r="GB16" i="110" s="1"/>
  <c r="GC16" i="110" s="1"/>
  <c r="GD16" i="110" s="1"/>
  <c r="GE16" i="110" s="1"/>
  <c r="GF16" i="110" s="1"/>
  <c r="GG16" i="110" s="1"/>
  <c r="GH16" i="110" s="1"/>
  <c r="GI16" i="110" s="1"/>
  <c r="GJ16" i="110" s="1"/>
  <c r="GK16" i="110" s="1"/>
  <c r="GL16" i="110" s="1"/>
  <c r="GM16" i="110" s="1"/>
  <c r="GN16" i="110" s="1"/>
  <c r="GO16" i="110" s="1"/>
  <c r="GP16" i="110" s="1"/>
  <c r="GQ16" i="110" s="1"/>
  <c r="GR16" i="110" s="1"/>
  <c r="GS16" i="110" s="1"/>
  <c r="GT16" i="110" s="1"/>
  <c r="GU16" i="110" s="1"/>
  <c r="GV16" i="110" s="1"/>
  <c r="GW16" i="110" s="1"/>
  <c r="GX16" i="110" s="1"/>
  <c r="GY16" i="110" s="1"/>
  <c r="GZ16" i="110" s="1"/>
  <c r="HA16" i="110" s="1"/>
  <c r="HB16" i="110" s="1"/>
  <c r="HC16" i="110" s="1"/>
  <c r="HD16" i="110" s="1"/>
  <c r="HE16" i="110" s="1"/>
  <c r="HF16" i="110" s="1"/>
  <c r="HG16" i="110" s="1"/>
  <c r="HH16" i="110" s="1"/>
  <c r="HI16" i="110" s="1"/>
  <c r="HJ16" i="110" s="1"/>
  <c r="R88" i="109"/>
  <c r="R67" i="109" s="1"/>
  <c r="B19" i="110"/>
  <c r="R19" i="110" s="1"/>
  <c r="S19" i="110" s="1"/>
  <c r="T19" i="110" s="1"/>
  <c r="U19" i="110" s="1"/>
  <c r="V19" i="110" s="1"/>
  <c r="W19" i="110" s="1"/>
  <c r="X19" i="110" s="1"/>
  <c r="Y19" i="110" s="1"/>
  <c r="Z19" i="110" s="1"/>
  <c r="AA19" i="110" s="1"/>
  <c r="AB19" i="110" s="1"/>
  <c r="AC19" i="110" s="1"/>
  <c r="AD19" i="110" s="1"/>
  <c r="AE19" i="110" s="1"/>
  <c r="AF19" i="110" s="1"/>
  <c r="AG19" i="110" s="1"/>
  <c r="AH19" i="110" s="1"/>
  <c r="AI19" i="110" s="1"/>
  <c r="AJ19" i="110" s="1"/>
  <c r="AK19" i="110" s="1"/>
  <c r="AL19" i="110" s="1"/>
  <c r="AM19" i="110" s="1"/>
  <c r="AN19" i="110" s="1"/>
  <c r="AO19" i="110" s="1"/>
  <c r="AP19" i="110" s="1"/>
  <c r="AQ19" i="110" s="1"/>
  <c r="AR19" i="110" s="1"/>
  <c r="AS19" i="110" s="1"/>
  <c r="AT19" i="110" s="1"/>
  <c r="AU19" i="110" s="1"/>
  <c r="AV19" i="110" s="1"/>
  <c r="AW19" i="110" s="1"/>
  <c r="AX19" i="110" s="1"/>
  <c r="AY19" i="110" s="1"/>
  <c r="AZ19" i="110" s="1"/>
  <c r="BA19" i="110" s="1"/>
  <c r="BB19" i="110" s="1"/>
  <c r="BC19" i="110" s="1"/>
  <c r="BD19" i="110" s="1"/>
  <c r="BE19" i="110" s="1"/>
  <c r="BF19" i="110" s="1"/>
  <c r="BG19" i="110" s="1"/>
  <c r="BH19" i="110" s="1"/>
  <c r="BI19" i="110" s="1"/>
  <c r="BJ19" i="110" s="1"/>
  <c r="BK19" i="110" s="1"/>
  <c r="BL19" i="110" s="1"/>
  <c r="BM19" i="110" s="1"/>
  <c r="BN19" i="110" s="1"/>
  <c r="BO19" i="110" s="1"/>
  <c r="BP19" i="110" s="1"/>
  <c r="BQ19" i="110" s="1"/>
  <c r="BR19" i="110" s="1"/>
  <c r="BS19" i="110" s="1"/>
  <c r="BT19" i="110" s="1"/>
  <c r="BU19" i="110" s="1"/>
  <c r="BV19" i="110" s="1"/>
  <c r="BW19" i="110" s="1"/>
  <c r="BX19" i="110" s="1"/>
  <c r="BY19" i="110" s="1"/>
  <c r="BZ19" i="110" s="1"/>
  <c r="CA19" i="110" s="1"/>
  <c r="CB19" i="110" s="1"/>
  <c r="CC19" i="110" s="1"/>
  <c r="CD19" i="110" s="1"/>
  <c r="CE19" i="110" s="1"/>
  <c r="CF19" i="110" s="1"/>
  <c r="CG19" i="110" s="1"/>
  <c r="CH19" i="110" s="1"/>
  <c r="CI19" i="110" s="1"/>
  <c r="CJ19" i="110" s="1"/>
  <c r="CK19" i="110" s="1"/>
  <c r="CL19" i="110" s="1"/>
  <c r="CM19" i="110" s="1"/>
  <c r="CN19" i="110" s="1"/>
  <c r="CO19" i="110" s="1"/>
  <c r="CP19" i="110" s="1"/>
  <c r="CQ19" i="110" s="1"/>
  <c r="CR19" i="110" s="1"/>
  <c r="CS19" i="110" s="1"/>
  <c r="CT19" i="110" s="1"/>
  <c r="CU19" i="110" s="1"/>
  <c r="CV19" i="110" s="1"/>
  <c r="CW19" i="110" s="1"/>
  <c r="CX19" i="110" s="1"/>
  <c r="CY19" i="110" s="1"/>
  <c r="CZ19" i="110" s="1"/>
  <c r="DA19" i="110" s="1"/>
  <c r="DB19" i="110" s="1"/>
  <c r="DC19" i="110" s="1"/>
  <c r="DD19" i="110" s="1"/>
  <c r="DE19" i="110" s="1"/>
  <c r="DF19" i="110" s="1"/>
  <c r="DG19" i="110" s="1"/>
  <c r="DH19" i="110" s="1"/>
  <c r="DI19" i="110" s="1"/>
  <c r="DJ19" i="110" s="1"/>
  <c r="DK19" i="110" s="1"/>
  <c r="DL19" i="110" s="1"/>
  <c r="DM19" i="110" s="1"/>
  <c r="DN19" i="110" s="1"/>
  <c r="DO19" i="110" s="1"/>
  <c r="DP19" i="110" s="1"/>
  <c r="DQ19" i="110" s="1"/>
  <c r="DR19" i="110" s="1"/>
  <c r="DS19" i="110" s="1"/>
  <c r="DT19" i="110" s="1"/>
  <c r="DU19" i="110" s="1"/>
  <c r="DV19" i="110" s="1"/>
  <c r="DW19" i="110" s="1"/>
  <c r="DX19" i="110" s="1"/>
  <c r="DY19" i="110" s="1"/>
  <c r="DZ19" i="110" s="1"/>
  <c r="EA19" i="110" s="1"/>
  <c r="EB19" i="110" s="1"/>
  <c r="EC19" i="110" s="1"/>
  <c r="ED19" i="110" s="1"/>
  <c r="EE19" i="110" s="1"/>
  <c r="EF19" i="110" s="1"/>
  <c r="EG19" i="110" s="1"/>
  <c r="EH19" i="110" s="1"/>
  <c r="EI19" i="110" s="1"/>
  <c r="EJ19" i="110" s="1"/>
  <c r="EK19" i="110" s="1"/>
  <c r="EL19" i="110" s="1"/>
  <c r="EM19" i="110" s="1"/>
  <c r="EN19" i="110" s="1"/>
  <c r="EO19" i="110" s="1"/>
  <c r="EP19" i="110" s="1"/>
  <c r="EQ19" i="110" s="1"/>
  <c r="ER19" i="110" s="1"/>
  <c r="ES19" i="110" s="1"/>
  <c r="ET19" i="110" s="1"/>
  <c r="EU19" i="110" s="1"/>
  <c r="EV19" i="110" s="1"/>
  <c r="EW19" i="110" s="1"/>
  <c r="EX19" i="110" s="1"/>
  <c r="EY19" i="110" s="1"/>
  <c r="EZ19" i="110" s="1"/>
  <c r="FA19" i="110" s="1"/>
  <c r="FB19" i="110" s="1"/>
  <c r="FC19" i="110" s="1"/>
  <c r="FD19" i="110" s="1"/>
  <c r="FE19" i="110" s="1"/>
  <c r="FF19" i="110" s="1"/>
  <c r="FG19" i="110" s="1"/>
  <c r="FH19" i="110" s="1"/>
  <c r="FI19" i="110" s="1"/>
  <c r="FJ19" i="110" s="1"/>
  <c r="FK19" i="110" s="1"/>
  <c r="FL19" i="110" s="1"/>
  <c r="FM19" i="110" s="1"/>
  <c r="FN19" i="110" s="1"/>
  <c r="FO19" i="110" s="1"/>
  <c r="FP19" i="110" s="1"/>
  <c r="FQ19" i="110" s="1"/>
  <c r="FR19" i="110" s="1"/>
  <c r="FS19" i="110" s="1"/>
  <c r="FT19" i="110" s="1"/>
  <c r="FU19" i="110" s="1"/>
  <c r="FV19" i="110" s="1"/>
  <c r="FW19" i="110" s="1"/>
  <c r="FX19" i="110" s="1"/>
  <c r="FY19" i="110" s="1"/>
  <c r="FZ19" i="110" s="1"/>
  <c r="GA19" i="110" s="1"/>
  <c r="GB19" i="110" s="1"/>
  <c r="GC19" i="110" s="1"/>
  <c r="GD19" i="110" s="1"/>
  <c r="GE19" i="110" s="1"/>
  <c r="GF19" i="110" s="1"/>
  <c r="GG19" i="110" s="1"/>
  <c r="GH19" i="110" s="1"/>
  <c r="GI19" i="110" s="1"/>
  <c r="GJ19" i="110" s="1"/>
  <c r="GK19" i="110" s="1"/>
  <c r="GL19" i="110" s="1"/>
  <c r="GM19" i="110" s="1"/>
  <c r="GN19" i="110" s="1"/>
  <c r="GO19" i="110" s="1"/>
  <c r="GP19" i="110" s="1"/>
  <c r="GQ19" i="110" s="1"/>
  <c r="GR19" i="110" s="1"/>
  <c r="GS19" i="110" s="1"/>
  <c r="GT19" i="110" s="1"/>
  <c r="GU19" i="110" s="1"/>
  <c r="GV19" i="110" s="1"/>
  <c r="GW19" i="110" s="1"/>
  <c r="GX19" i="110" s="1"/>
  <c r="GY19" i="110" s="1"/>
  <c r="GZ19" i="110" s="1"/>
  <c r="HA19" i="110" s="1"/>
  <c r="HB19" i="110" s="1"/>
  <c r="HC19" i="110" s="1"/>
  <c r="HD19" i="110" s="1"/>
  <c r="HE19" i="110" s="1"/>
  <c r="HF19" i="110" s="1"/>
  <c r="HG19" i="110" s="1"/>
  <c r="HH19" i="110" s="1"/>
  <c r="HI19" i="110" s="1"/>
  <c r="HJ19" i="110" s="1"/>
  <c r="B21" i="111"/>
  <c r="U12" i="110"/>
  <c r="W10" i="110"/>
  <c r="L56" i="109"/>
  <c r="L58" i="109" s="1"/>
  <c r="D16" i="111"/>
  <c r="R2" i="110" l="1"/>
  <c r="Q55" i="109" s="1"/>
  <c r="B22" i="111"/>
  <c r="B20" i="110"/>
  <c r="S20" i="110" s="1"/>
  <c r="S88" i="109"/>
  <c r="S67" i="109" s="1"/>
  <c r="X10" i="110"/>
  <c r="V12" i="110"/>
  <c r="L91" i="109"/>
  <c r="E16" i="111"/>
  <c r="L61" i="109"/>
  <c r="B23" i="111" l="1"/>
  <c r="B21" i="110"/>
  <c r="T21" i="110" s="1"/>
  <c r="U21" i="110" s="1"/>
  <c r="V21" i="110" s="1"/>
  <c r="W21" i="110" s="1"/>
  <c r="X21" i="110" s="1"/>
  <c r="Y21" i="110" s="1"/>
  <c r="Z21" i="110" s="1"/>
  <c r="AA21" i="110" s="1"/>
  <c r="AB21" i="110" s="1"/>
  <c r="AC21" i="110" s="1"/>
  <c r="AD21" i="110" s="1"/>
  <c r="AE21" i="110" s="1"/>
  <c r="AF21" i="110" s="1"/>
  <c r="AG21" i="110" s="1"/>
  <c r="AH21" i="110" s="1"/>
  <c r="AI21" i="110" s="1"/>
  <c r="AJ21" i="110" s="1"/>
  <c r="AK21" i="110" s="1"/>
  <c r="AL21" i="110" s="1"/>
  <c r="AM21" i="110" s="1"/>
  <c r="AN21" i="110" s="1"/>
  <c r="AO21" i="110" s="1"/>
  <c r="AP21" i="110" s="1"/>
  <c r="AQ21" i="110" s="1"/>
  <c r="AR21" i="110" s="1"/>
  <c r="AS21" i="110" s="1"/>
  <c r="AT21" i="110" s="1"/>
  <c r="AU21" i="110" s="1"/>
  <c r="AV21" i="110" s="1"/>
  <c r="AW21" i="110" s="1"/>
  <c r="AX21" i="110" s="1"/>
  <c r="AY21" i="110" s="1"/>
  <c r="AZ21" i="110" s="1"/>
  <c r="BA21" i="110" s="1"/>
  <c r="BB21" i="110" s="1"/>
  <c r="BC21" i="110" s="1"/>
  <c r="BD21" i="110" s="1"/>
  <c r="BE21" i="110" s="1"/>
  <c r="BF21" i="110" s="1"/>
  <c r="BG21" i="110" s="1"/>
  <c r="BH21" i="110" s="1"/>
  <c r="BI21" i="110" s="1"/>
  <c r="BJ21" i="110" s="1"/>
  <c r="BK21" i="110" s="1"/>
  <c r="BL21" i="110" s="1"/>
  <c r="BM21" i="110" s="1"/>
  <c r="BN21" i="110" s="1"/>
  <c r="BO21" i="110" s="1"/>
  <c r="BP21" i="110" s="1"/>
  <c r="BQ21" i="110" s="1"/>
  <c r="BR21" i="110" s="1"/>
  <c r="BS21" i="110" s="1"/>
  <c r="BT21" i="110" s="1"/>
  <c r="BU21" i="110" s="1"/>
  <c r="BV21" i="110" s="1"/>
  <c r="BW21" i="110" s="1"/>
  <c r="BX21" i="110" s="1"/>
  <c r="BY21" i="110" s="1"/>
  <c r="BZ21" i="110" s="1"/>
  <c r="CA21" i="110" s="1"/>
  <c r="CB21" i="110" s="1"/>
  <c r="CC21" i="110" s="1"/>
  <c r="CD21" i="110" s="1"/>
  <c r="CE21" i="110" s="1"/>
  <c r="CF21" i="110" s="1"/>
  <c r="CG21" i="110" s="1"/>
  <c r="CH21" i="110" s="1"/>
  <c r="CI21" i="110" s="1"/>
  <c r="CJ21" i="110" s="1"/>
  <c r="CK21" i="110" s="1"/>
  <c r="CL21" i="110" s="1"/>
  <c r="CM21" i="110" s="1"/>
  <c r="CN21" i="110" s="1"/>
  <c r="CO21" i="110" s="1"/>
  <c r="CP21" i="110" s="1"/>
  <c r="CQ21" i="110" s="1"/>
  <c r="CR21" i="110" s="1"/>
  <c r="CS21" i="110" s="1"/>
  <c r="CT21" i="110" s="1"/>
  <c r="CU21" i="110" s="1"/>
  <c r="CV21" i="110" s="1"/>
  <c r="CW21" i="110" s="1"/>
  <c r="CX21" i="110" s="1"/>
  <c r="CY21" i="110" s="1"/>
  <c r="CZ21" i="110" s="1"/>
  <c r="DA21" i="110" s="1"/>
  <c r="DB21" i="110" s="1"/>
  <c r="DC21" i="110" s="1"/>
  <c r="DD21" i="110" s="1"/>
  <c r="DE21" i="110" s="1"/>
  <c r="DF21" i="110" s="1"/>
  <c r="DG21" i="110" s="1"/>
  <c r="DH21" i="110" s="1"/>
  <c r="DI21" i="110" s="1"/>
  <c r="DJ21" i="110" s="1"/>
  <c r="DK21" i="110" s="1"/>
  <c r="DL21" i="110" s="1"/>
  <c r="DM21" i="110" s="1"/>
  <c r="DN21" i="110" s="1"/>
  <c r="DO21" i="110" s="1"/>
  <c r="DP21" i="110" s="1"/>
  <c r="DQ21" i="110" s="1"/>
  <c r="DR21" i="110" s="1"/>
  <c r="DS21" i="110" s="1"/>
  <c r="DT21" i="110" s="1"/>
  <c r="DU21" i="110" s="1"/>
  <c r="DV21" i="110" s="1"/>
  <c r="DW21" i="110" s="1"/>
  <c r="DX21" i="110" s="1"/>
  <c r="DY21" i="110" s="1"/>
  <c r="DZ21" i="110" s="1"/>
  <c r="EA21" i="110" s="1"/>
  <c r="EB21" i="110" s="1"/>
  <c r="EC21" i="110" s="1"/>
  <c r="ED21" i="110" s="1"/>
  <c r="EE21" i="110" s="1"/>
  <c r="EF21" i="110" s="1"/>
  <c r="EG21" i="110" s="1"/>
  <c r="EH21" i="110" s="1"/>
  <c r="EI21" i="110" s="1"/>
  <c r="EJ21" i="110" s="1"/>
  <c r="EK21" i="110" s="1"/>
  <c r="EL21" i="110" s="1"/>
  <c r="EM21" i="110" s="1"/>
  <c r="EN21" i="110" s="1"/>
  <c r="EO21" i="110" s="1"/>
  <c r="EP21" i="110" s="1"/>
  <c r="EQ21" i="110" s="1"/>
  <c r="ER21" i="110" s="1"/>
  <c r="ES21" i="110" s="1"/>
  <c r="ET21" i="110" s="1"/>
  <c r="EU21" i="110" s="1"/>
  <c r="EV21" i="110" s="1"/>
  <c r="EW21" i="110" s="1"/>
  <c r="EX21" i="110" s="1"/>
  <c r="EY21" i="110" s="1"/>
  <c r="EZ21" i="110" s="1"/>
  <c r="FA21" i="110" s="1"/>
  <c r="FB21" i="110" s="1"/>
  <c r="FC21" i="110" s="1"/>
  <c r="FD21" i="110" s="1"/>
  <c r="FE21" i="110" s="1"/>
  <c r="FF21" i="110" s="1"/>
  <c r="FG21" i="110" s="1"/>
  <c r="FH21" i="110" s="1"/>
  <c r="FI21" i="110" s="1"/>
  <c r="FJ21" i="110" s="1"/>
  <c r="FK21" i="110" s="1"/>
  <c r="FL21" i="110" s="1"/>
  <c r="FM21" i="110" s="1"/>
  <c r="FN21" i="110" s="1"/>
  <c r="FO21" i="110" s="1"/>
  <c r="FP21" i="110" s="1"/>
  <c r="FQ21" i="110" s="1"/>
  <c r="FR21" i="110" s="1"/>
  <c r="FS21" i="110" s="1"/>
  <c r="FT21" i="110" s="1"/>
  <c r="FU21" i="110" s="1"/>
  <c r="FV21" i="110" s="1"/>
  <c r="FW21" i="110" s="1"/>
  <c r="FX21" i="110" s="1"/>
  <c r="FY21" i="110" s="1"/>
  <c r="FZ21" i="110" s="1"/>
  <c r="GA21" i="110" s="1"/>
  <c r="GB21" i="110" s="1"/>
  <c r="GC21" i="110" s="1"/>
  <c r="GD21" i="110" s="1"/>
  <c r="GE21" i="110" s="1"/>
  <c r="GF21" i="110" s="1"/>
  <c r="GG21" i="110" s="1"/>
  <c r="GH21" i="110" s="1"/>
  <c r="GI21" i="110" s="1"/>
  <c r="GJ21" i="110" s="1"/>
  <c r="GK21" i="110" s="1"/>
  <c r="GL21" i="110" s="1"/>
  <c r="GM21" i="110" s="1"/>
  <c r="GN21" i="110" s="1"/>
  <c r="GO21" i="110" s="1"/>
  <c r="GP21" i="110" s="1"/>
  <c r="GQ21" i="110" s="1"/>
  <c r="GR21" i="110" s="1"/>
  <c r="GS21" i="110" s="1"/>
  <c r="GT21" i="110" s="1"/>
  <c r="GU21" i="110" s="1"/>
  <c r="GV21" i="110" s="1"/>
  <c r="GW21" i="110" s="1"/>
  <c r="GX21" i="110" s="1"/>
  <c r="GY21" i="110" s="1"/>
  <c r="GZ21" i="110" s="1"/>
  <c r="HA21" i="110" s="1"/>
  <c r="HB21" i="110" s="1"/>
  <c r="HC21" i="110" s="1"/>
  <c r="HD21" i="110" s="1"/>
  <c r="HE21" i="110" s="1"/>
  <c r="HF21" i="110" s="1"/>
  <c r="HG21" i="110" s="1"/>
  <c r="HH21" i="110" s="1"/>
  <c r="HI21" i="110" s="1"/>
  <c r="HJ21" i="110" s="1"/>
  <c r="T20" i="110"/>
  <c r="S2" i="110"/>
  <c r="R55" i="109" s="1"/>
  <c r="L63" i="109"/>
  <c r="L62" i="109"/>
  <c r="L95" i="109"/>
  <c r="F16" i="111"/>
  <c r="W12" i="110"/>
  <c r="Y10" i="110"/>
  <c r="U20" i="110" l="1"/>
  <c r="T2" i="110"/>
  <c r="S55" i="109" s="1"/>
  <c r="T88" i="109"/>
  <c r="L60" i="109"/>
  <c r="L65" i="109" s="1"/>
  <c r="X12" i="110"/>
  <c r="Z10" i="110"/>
  <c r="C17" i="111"/>
  <c r="V20" i="110" l="1"/>
  <c r="D17" i="111"/>
  <c r="M56" i="109"/>
  <c r="M58" i="109" s="1"/>
  <c r="AA10" i="110"/>
  <c r="Y12" i="110"/>
  <c r="W20" i="110" l="1"/>
  <c r="M61" i="109"/>
  <c r="Z12" i="110"/>
  <c r="M91" i="109"/>
  <c r="E17" i="111"/>
  <c r="AB10" i="110"/>
  <c r="X20" i="110" l="1"/>
  <c r="Y20" i="110" s="1"/>
  <c r="Z20" i="110" s="1"/>
  <c r="AA20" i="110" s="1"/>
  <c r="AB20" i="110" s="1"/>
  <c r="AC20" i="110" s="1"/>
  <c r="AD20" i="110" s="1"/>
  <c r="AE20" i="110" s="1"/>
  <c r="AF20" i="110" s="1"/>
  <c r="AG20" i="110" s="1"/>
  <c r="AH20" i="110" s="1"/>
  <c r="AI20" i="110" s="1"/>
  <c r="AJ20" i="110" s="1"/>
  <c r="AK20" i="110" s="1"/>
  <c r="AL20" i="110" s="1"/>
  <c r="AM20" i="110" s="1"/>
  <c r="AN20" i="110" s="1"/>
  <c r="AO20" i="110" s="1"/>
  <c r="AP20" i="110" s="1"/>
  <c r="AQ20" i="110" s="1"/>
  <c r="AR20" i="110" s="1"/>
  <c r="AS20" i="110" s="1"/>
  <c r="AT20" i="110" s="1"/>
  <c r="AU20" i="110" s="1"/>
  <c r="AV20" i="110" s="1"/>
  <c r="AW20" i="110" s="1"/>
  <c r="AX20" i="110" s="1"/>
  <c r="AY20" i="110" s="1"/>
  <c r="AZ20" i="110" s="1"/>
  <c r="BA20" i="110" s="1"/>
  <c r="BB20" i="110" s="1"/>
  <c r="BC20" i="110" s="1"/>
  <c r="BD20" i="110" s="1"/>
  <c r="BE20" i="110" s="1"/>
  <c r="BF20" i="110" s="1"/>
  <c r="BG20" i="110" s="1"/>
  <c r="BH20" i="110" s="1"/>
  <c r="BI20" i="110" s="1"/>
  <c r="BJ20" i="110" s="1"/>
  <c r="BK20" i="110" s="1"/>
  <c r="BL20" i="110" s="1"/>
  <c r="BM20" i="110" s="1"/>
  <c r="BN20" i="110" s="1"/>
  <c r="BO20" i="110" s="1"/>
  <c r="BP20" i="110" s="1"/>
  <c r="BQ20" i="110" s="1"/>
  <c r="BR20" i="110" s="1"/>
  <c r="BS20" i="110" s="1"/>
  <c r="BT20" i="110" s="1"/>
  <c r="BU20" i="110" s="1"/>
  <c r="BV20" i="110" s="1"/>
  <c r="BW20" i="110" s="1"/>
  <c r="BX20" i="110" s="1"/>
  <c r="BY20" i="110" s="1"/>
  <c r="BZ20" i="110" s="1"/>
  <c r="CA20" i="110" s="1"/>
  <c r="CB20" i="110" s="1"/>
  <c r="CC20" i="110" s="1"/>
  <c r="CD20" i="110" s="1"/>
  <c r="CE20" i="110" s="1"/>
  <c r="CF20" i="110" s="1"/>
  <c r="CG20" i="110" s="1"/>
  <c r="CH20" i="110" s="1"/>
  <c r="CI20" i="110" s="1"/>
  <c r="CJ20" i="110" s="1"/>
  <c r="CK20" i="110" s="1"/>
  <c r="CL20" i="110" s="1"/>
  <c r="CM20" i="110" s="1"/>
  <c r="CN20" i="110" s="1"/>
  <c r="CO20" i="110" s="1"/>
  <c r="CP20" i="110" s="1"/>
  <c r="CQ20" i="110" s="1"/>
  <c r="CR20" i="110" s="1"/>
  <c r="CS20" i="110" s="1"/>
  <c r="CT20" i="110" s="1"/>
  <c r="CU20" i="110" s="1"/>
  <c r="CV20" i="110" s="1"/>
  <c r="CW20" i="110" s="1"/>
  <c r="CX20" i="110" s="1"/>
  <c r="CY20" i="110" s="1"/>
  <c r="CZ20" i="110" s="1"/>
  <c r="DA20" i="110" s="1"/>
  <c r="DB20" i="110" s="1"/>
  <c r="DC20" i="110" s="1"/>
  <c r="DD20" i="110" s="1"/>
  <c r="DE20" i="110" s="1"/>
  <c r="DF20" i="110" s="1"/>
  <c r="DG20" i="110" s="1"/>
  <c r="DH20" i="110" s="1"/>
  <c r="DI20" i="110" s="1"/>
  <c r="DJ20" i="110" s="1"/>
  <c r="DK20" i="110" s="1"/>
  <c r="DL20" i="110" s="1"/>
  <c r="DM20" i="110" s="1"/>
  <c r="DN20" i="110" s="1"/>
  <c r="DO20" i="110" s="1"/>
  <c r="DP20" i="110" s="1"/>
  <c r="DQ20" i="110" s="1"/>
  <c r="DR20" i="110" s="1"/>
  <c r="DS20" i="110" s="1"/>
  <c r="DT20" i="110" s="1"/>
  <c r="DU20" i="110" s="1"/>
  <c r="DV20" i="110" s="1"/>
  <c r="DW20" i="110" s="1"/>
  <c r="DX20" i="110" s="1"/>
  <c r="DY20" i="110" s="1"/>
  <c r="DZ20" i="110" s="1"/>
  <c r="EA20" i="110" s="1"/>
  <c r="EB20" i="110" s="1"/>
  <c r="EC20" i="110" s="1"/>
  <c r="ED20" i="110" s="1"/>
  <c r="EE20" i="110" s="1"/>
  <c r="EF20" i="110" s="1"/>
  <c r="EG20" i="110" s="1"/>
  <c r="EH20" i="110" s="1"/>
  <c r="EI20" i="110" s="1"/>
  <c r="EJ20" i="110" s="1"/>
  <c r="EK20" i="110" s="1"/>
  <c r="EL20" i="110" s="1"/>
  <c r="EM20" i="110" s="1"/>
  <c r="EN20" i="110" s="1"/>
  <c r="EO20" i="110" s="1"/>
  <c r="EP20" i="110" s="1"/>
  <c r="EQ20" i="110" s="1"/>
  <c r="ER20" i="110" s="1"/>
  <c r="ES20" i="110" s="1"/>
  <c r="ET20" i="110" s="1"/>
  <c r="EU20" i="110" s="1"/>
  <c r="EV20" i="110" s="1"/>
  <c r="EW20" i="110" s="1"/>
  <c r="EX20" i="110" s="1"/>
  <c r="EY20" i="110" s="1"/>
  <c r="EZ20" i="110" s="1"/>
  <c r="FA20" i="110" s="1"/>
  <c r="FB20" i="110" s="1"/>
  <c r="FC20" i="110" s="1"/>
  <c r="FD20" i="110" s="1"/>
  <c r="FE20" i="110" s="1"/>
  <c r="FF20" i="110" s="1"/>
  <c r="FG20" i="110" s="1"/>
  <c r="FH20" i="110" s="1"/>
  <c r="FI20" i="110" s="1"/>
  <c r="FJ20" i="110" s="1"/>
  <c r="FK20" i="110" s="1"/>
  <c r="FL20" i="110" s="1"/>
  <c r="FM20" i="110" s="1"/>
  <c r="FN20" i="110" s="1"/>
  <c r="FO20" i="110" s="1"/>
  <c r="FP20" i="110" s="1"/>
  <c r="FQ20" i="110" s="1"/>
  <c r="FR20" i="110" s="1"/>
  <c r="FS20" i="110" s="1"/>
  <c r="FT20" i="110" s="1"/>
  <c r="FU20" i="110" s="1"/>
  <c r="FV20" i="110" s="1"/>
  <c r="FW20" i="110" s="1"/>
  <c r="FX20" i="110" s="1"/>
  <c r="FY20" i="110" s="1"/>
  <c r="FZ20" i="110" s="1"/>
  <c r="GA20" i="110" s="1"/>
  <c r="GB20" i="110" s="1"/>
  <c r="GC20" i="110" s="1"/>
  <c r="GD20" i="110" s="1"/>
  <c r="GE20" i="110" s="1"/>
  <c r="GF20" i="110" s="1"/>
  <c r="GG20" i="110" s="1"/>
  <c r="GH20" i="110" s="1"/>
  <c r="GI20" i="110" s="1"/>
  <c r="GJ20" i="110" s="1"/>
  <c r="GK20" i="110" s="1"/>
  <c r="GL20" i="110" s="1"/>
  <c r="GM20" i="110" s="1"/>
  <c r="GN20" i="110" s="1"/>
  <c r="GO20" i="110" s="1"/>
  <c r="GP20" i="110" s="1"/>
  <c r="GQ20" i="110" s="1"/>
  <c r="GR20" i="110" s="1"/>
  <c r="GS20" i="110" s="1"/>
  <c r="GT20" i="110" s="1"/>
  <c r="GU20" i="110" s="1"/>
  <c r="GV20" i="110" s="1"/>
  <c r="GW20" i="110" s="1"/>
  <c r="GX20" i="110" s="1"/>
  <c r="GY20" i="110" s="1"/>
  <c r="GZ20" i="110" s="1"/>
  <c r="HA20" i="110" s="1"/>
  <c r="HB20" i="110" s="1"/>
  <c r="HC20" i="110" s="1"/>
  <c r="HD20" i="110" s="1"/>
  <c r="HE20" i="110" s="1"/>
  <c r="HF20" i="110" s="1"/>
  <c r="HG20" i="110" s="1"/>
  <c r="HH20" i="110" s="1"/>
  <c r="HI20" i="110" s="1"/>
  <c r="HJ20" i="110" s="1"/>
  <c r="AA12" i="110"/>
  <c r="AC10" i="110"/>
  <c r="M95" i="109"/>
  <c r="F17" i="111"/>
  <c r="M63" i="109"/>
  <c r="M62" i="109"/>
  <c r="AD10" i="110" l="1"/>
  <c r="M60" i="109"/>
  <c r="M65" i="109" s="1"/>
  <c r="AB12" i="110"/>
  <c r="C18" i="111"/>
  <c r="AC12" i="110" l="1"/>
  <c r="D18" i="111"/>
  <c r="N56" i="109"/>
  <c r="N58" i="109" s="1"/>
  <c r="AE10" i="110"/>
  <c r="AF10" i="110" l="1"/>
  <c r="AD12" i="110"/>
  <c r="N61" i="109"/>
  <c r="E18" i="111"/>
  <c r="N91" i="109"/>
  <c r="N95" i="109" l="1"/>
  <c r="F18" i="111"/>
  <c r="AE12" i="110"/>
  <c r="N62" i="109"/>
  <c r="N63" i="109"/>
  <c r="AG10" i="110"/>
  <c r="AF12" i="110" l="1"/>
  <c r="N60" i="109"/>
  <c r="N65" i="109" s="1"/>
  <c r="AH10" i="110"/>
  <c r="C19" i="111"/>
  <c r="D19" i="111" l="1"/>
  <c r="O56" i="109"/>
  <c r="O58" i="109" s="1"/>
  <c r="AI10" i="110"/>
  <c r="AG12" i="110"/>
  <c r="AH12" i="110" l="1"/>
  <c r="AJ10" i="110"/>
  <c r="O61" i="109"/>
  <c r="O91" i="109"/>
  <c r="E19" i="111"/>
  <c r="AK10" i="110" l="1"/>
  <c r="O62" i="109"/>
  <c r="O63" i="109"/>
  <c r="O95" i="109"/>
  <c r="F19" i="111"/>
  <c r="AI12" i="110"/>
  <c r="O60" i="109" l="1"/>
  <c r="O65" i="109" s="1"/>
  <c r="AL10" i="110"/>
  <c r="C20" i="111"/>
  <c r="AJ12" i="110"/>
  <c r="D20" i="111" l="1"/>
  <c r="P56" i="109"/>
  <c r="P58" i="109" s="1"/>
  <c r="AM10" i="110"/>
  <c r="AK12" i="110"/>
  <c r="AN10" i="110" l="1"/>
  <c r="AL12" i="110"/>
  <c r="P61" i="109"/>
  <c r="P91" i="109"/>
  <c r="E20" i="111"/>
  <c r="AO10" i="110" l="1"/>
  <c r="P63" i="109"/>
  <c r="P62" i="109"/>
  <c r="AM12" i="110"/>
  <c r="P95" i="109"/>
  <c r="F20" i="111"/>
  <c r="C21" i="111" l="1"/>
  <c r="AP10" i="110"/>
  <c r="AN12" i="110"/>
  <c r="P60" i="109"/>
  <c r="P65" i="109" s="1"/>
  <c r="AQ10" i="110" l="1"/>
  <c r="AO12" i="110"/>
  <c r="D21" i="111"/>
  <c r="Q56" i="109"/>
  <c r="Q58" i="109" s="1"/>
  <c r="AP12" i="110" l="1"/>
  <c r="Q61" i="109"/>
  <c r="Q91" i="109"/>
  <c r="E21" i="111"/>
  <c r="AR10" i="110"/>
  <c r="Q62" i="109" l="1"/>
  <c r="Q63" i="109"/>
  <c r="AS10" i="110"/>
  <c r="Q95" i="109"/>
  <c r="F21" i="111"/>
  <c r="AQ12" i="110"/>
  <c r="Q60" i="109" l="1"/>
  <c r="Q65" i="109" s="1"/>
  <c r="AT10" i="110"/>
  <c r="C22" i="111"/>
  <c r="AR12" i="110"/>
  <c r="AS12" i="110" l="1"/>
  <c r="D22" i="111"/>
  <c r="R56" i="109"/>
  <c r="R58" i="109" s="1"/>
  <c r="AU10" i="110"/>
  <c r="R91" i="109" l="1"/>
  <c r="E22" i="111"/>
  <c r="R61" i="109"/>
  <c r="AV10" i="110"/>
  <c r="AT12" i="110"/>
  <c r="R95" i="109" l="1"/>
  <c r="F22" i="111"/>
  <c r="AW10" i="110"/>
  <c r="R62" i="109"/>
  <c r="R63" i="109"/>
  <c r="AU12" i="110"/>
  <c r="AX10" i="110" l="1"/>
  <c r="R60" i="109"/>
  <c r="R65" i="109" s="1"/>
  <c r="C23" i="111"/>
  <c r="AV12" i="110"/>
  <c r="D23" i="111" l="1"/>
  <c r="S56" i="109"/>
  <c r="S58" i="109" s="1"/>
  <c r="AY10" i="110"/>
  <c r="AW12" i="110"/>
  <c r="AZ10" i="110" l="1"/>
  <c r="S61" i="109"/>
  <c r="AX12" i="110"/>
  <c r="E23" i="111"/>
  <c r="S91" i="109"/>
  <c r="AY12" i="110" l="1"/>
  <c r="BA10" i="110"/>
  <c r="S62" i="109"/>
  <c r="S63" i="109"/>
  <c r="S95" i="109"/>
  <c r="F23" i="111"/>
  <c r="C24" i="111" l="1"/>
  <c r="BB10" i="110"/>
  <c r="AZ12" i="110"/>
  <c r="S60" i="109"/>
  <c r="S65" i="109" s="1"/>
  <c r="BC10" i="110" l="1"/>
  <c r="BA12" i="110"/>
  <c r="T56" i="109"/>
  <c r="D24" i="111"/>
  <c r="BD10" i="110" l="1"/>
  <c r="T91" i="109"/>
  <c r="E24" i="111"/>
  <c r="BB12" i="110"/>
  <c r="BC12" i="110" l="1"/>
  <c r="T95" i="109"/>
  <c r="BE10" i="110"/>
  <c r="BD12" i="110" l="1"/>
  <c r="BF10" i="110"/>
  <c r="BG10" i="110" l="1"/>
  <c r="BE12" i="110"/>
  <c r="BH10" i="110" l="1"/>
  <c r="BF12" i="110"/>
  <c r="BI10" i="110" l="1"/>
  <c r="BG12" i="110"/>
  <c r="BJ10" i="110" l="1"/>
  <c r="BH12" i="110"/>
  <c r="BI12" i="110" l="1"/>
  <c r="BK10" i="110"/>
  <c r="BL10" i="110" l="1"/>
  <c r="BJ12" i="110"/>
  <c r="BM10" i="110" l="1"/>
  <c r="BK12" i="110"/>
  <c r="BN10" i="110" l="1"/>
  <c r="BL12" i="110"/>
  <c r="BO10" i="110" l="1"/>
  <c r="BM12" i="110"/>
  <c r="BN12" i="110" l="1"/>
  <c r="BP10" i="110"/>
  <c r="BQ10" i="110" l="1"/>
  <c r="BO12" i="110"/>
  <c r="BP12" i="110" l="1"/>
  <c r="BR10" i="110"/>
  <c r="BQ12" i="110" l="1"/>
  <c r="BS10" i="110"/>
  <c r="BR12" i="110" l="1"/>
  <c r="BT10" i="110"/>
  <c r="BU10" i="110" l="1"/>
  <c r="BS12" i="110"/>
  <c r="BV10" i="110" l="1"/>
  <c r="BT12" i="110"/>
  <c r="BW10" i="110" l="1"/>
  <c r="BU12" i="110"/>
  <c r="BV12" i="110" l="1"/>
  <c r="BX10" i="110"/>
  <c r="BW12" i="110" l="1"/>
  <c r="BY10" i="110"/>
  <c r="BX12" i="110" l="1"/>
  <c r="BZ10" i="110"/>
  <c r="BY12" i="110" l="1"/>
  <c r="CA10" i="110"/>
  <c r="CB10" i="110" l="1"/>
  <c r="BZ12" i="110"/>
  <c r="CA12" i="110" l="1"/>
  <c r="CC10" i="110"/>
  <c r="CD10" i="110" l="1"/>
  <c r="CB12" i="110"/>
  <c r="CC12" i="110" l="1"/>
  <c r="CE10" i="110"/>
  <c r="CF10" i="110" l="1"/>
  <c r="CD12" i="110"/>
  <c r="CE12" i="110" l="1"/>
  <c r="CG10" i="110"/>
  <c r="CF12" i="110" l="1"/>
  <c r="CH10" i="110"/>
  <c r="CI10" i="110" l="1"/>
  <c r="CG12" i="110"/>
  <c r="CH12" i="110" l="1"/>
  <c r="CJ10" i="110"/>
  <c r="CK10" i="110" l="1"/>
  <c r="CI12" i="110"/>
  <c r="CL10" i="110" l="1"/>
  <c r="CJ12" i="110"/>
  <c r="CK12" i="110" l="1"/>
  <c r="CM10" i="110"/>
  <c r="CN10" i="110" l="1"/>
  <c r="CL12" i="110"/>
  <c r="CM12" i="110" l="1"/>
  <c r="CO10" i="110"/>
  <c r="CN12" i="110" l="1"/>
  <c r="CP10" i="110"/>
  <c r="CQ10" i="110" l="1"/>
  <c r="CO12" i="110"/>
  <c r="CP12" i="110" l="1"/>
  <c r="CR10" i="110"/>
  <c r="CS10" i="110" l="1"/>
  <c r="CQ12" i="110"/>
  <c r="CT10" i="110" l="1"/>
  <c r="CR12" i="110"/>
  <c r="CS12" i="110" l="1"/>
  <c r="CU10" i="110"/>
  <c r="CV10" i="110" l="1"/>
  <c r="CT12" i="110"/>
  <c r="CW10" i="110" l="1"/>
  <c r="CU12" i="110"/>
  <c r="CX10" i="110" l="1"/>
  <c r="CV12" i="110"/>
  <c r="CY10" i="110" l="1"/>
  <c r="CW12" i="110"/>
  <c r="CZ10" i="110" l="1"/>
  <c r="CX12" i="110"/>
  <c r="CY12" i="110" l="1"/>
  <c r="DA10" i="110"/>
  <c r="CZ12" i="110" l="1"/>
  <c r="DB10" i="110"/>
  <c r="DA12" i="110" l="1"/>
  <c r="DC10" i="110"/>
  <c r="DB12" i="110" l="1"/>
  <c r="DD10" i="110"/>
  <c r="DC12" i="110" l="1"/>
  <c r="DE10" i="110"/>
  <c r="DF10" i="110" l="1"/>
  <c r="DD12" i="110"/>
  <c r="DG10" i="110" l="1"/>
  <c r="DE12" i="110"/>
  <c r="DF12" i="110" l="1"/>
  <c r="DH10" i="110"/>
  <c r="DI10" i="110" l="1"/>
  <c r="DG12" i="110"/>
  <c r="DH12" i="110" l="1"/>
  <c r="DJ10" i="110"/>
  <c r="DK10" i="110" l="1"/>
  <c r="DI12" i="110"/>
  <c r="DL10" i="110" l="1"/>
  <c r="DJ12" i="110"/>
  <c r="DK12" i="110" l="1"/>
  <c r="DM10" i="110"/>
  <c r="DL12" i="110" l="1"/>
  <c r="DN10" i="110"/>
  <c r="DM12" i="110" l="1"/>
  <c r="DO10" i="110"/>
  <c r="DP10" i="110" l="1"/>
  <c r="DN12" i="110"/>
  <c r="DO12" i="110" l="1"/>
  <c r="DQ10" i="110"/>
  <c r="DR10" i="110" l="1"/>
  <c r="DP12" i="110"/>
  <c r="DQ12" i="110" l="1"/>
  <c r="DS10" i="110"/>
  <c r="DT10" i="110" l="1"/>
  <c r="DR12" i="110"/>
  <c r="DS12" i="110" l="1"/>
  <c r="DU10" i="110"/>
  <c r="DT12" i="110" l="1"/>
  <c r="DV10" i="110"/>
  <c r="DU12" i="110" l="1"/>
  <c r="DW10" i="110"/>
  <c r="DV12" i="110" l="1"/>
  <c r="DX10" i="110"/>
  <c r="DY10" i="110" l="1"/>
  <c r="DW12" i="110"/>
  <c r="DZ10" i="110" l="1"/>
  <c r="DX12" i="110"/>
  <c r="DY12" i="110" l="1"/>
  <c r="EA10" i="110"/>
  <c r="EB10" i="110" l="1"/>
  <c r="DZ12" i="110"/>
  <c r="EC10" i="110" l="1"/>
  <c r="EA12" i="110"/>
  <c r="ED10" i="110" l="1"/>
  <c r="EB12" i="110"/>
  <c r="EC12" i="110" l="1"/>
  <c r="EE10" i="110"/>
  <c r="ED12" i="110" l="1"/>
  <c r="EF10" i="110"/>
  <c r="EE12" i="110" l="1"/>
  <c r="EG10" i="110"/>
  <c r="EF12" i="110" l="1"/>
  <c r="EH10" i="110"/>
  <c r="EI10" i="110" l="1"/>
  <c r="EG12" i="110"/>
  <c r="EJ10" i="110" l="1"/>
  <c r="EH12" i="110"/>
  <c r="EK10" i="110" l="1"/>
  <c r="EI12" i="110"/>
  <c r="EJ12" i="110" l="1"/>
  <c r="EL10" i="110"/>
  <c r="EK12" i="110" l="1"/>
  <c r="EM10" i="110"/>
  <c r="EN10" i="110" l="1"/>
  <c r="EL12" i="110"/>
  <c r="EM12" i="110" l="1"/>
  <c r="EO10" i="110"/>
  <c r="EN12" i="110" l="1"/>
  <c r="EP10" i="110"/>
  <c r="EO12" i="110" l="1"/>
  <c r="EQ10" i="110"/>
  <c r="ER10" i="110" l="1"/>
  <c r="EP12" i="110"/>
  <c r="EQ12" i="110" l="1"/>
  <c r="ES10" i="110"/>
  <c r="ER12" i="110" l="1"/>
  <c r="ET10" i="110"/>
  <c r="ES12" i="110" l="1"/>
  <c r="EU10" i="110"/>
  <c r="ET12" i="110" l="1"/>
  <c r="EV10" i="110"/>
  <c r="EU12" i="110" l="1"/>
  <c r="EW10" i="110"/>
  <c r="EX10" i="110" l="1"/>
  <c r="EV12" i="110"/>
  <c r="EW12" i="110" l="1"/>
  <c r="EY10" i="110"/>
  <c r="EX12" i="110" l="1"/>
  <c r="EZ10" i="110"/>
  <c r="FA10" i="110" l="1"/>
  <c r="EY12" i="110"/>
  <c r="FB10" i="110" l="1"/>
  <c r="EZ12" i="110"/>
  <c r="FC10" i="110" l="1"/>
  <c r="FA12" i="110"/>
  <c r="FD10" i="110" l="1"/>
  <c r="FB12" i="110"/>
  <c r="FE10" i="110" l="1"/>
  <c r="FC12" i="110"/>
  <c r="FD12" i="110" l="1"/>
  <c r="FF10" i="110"/>
  <c r="FG10" i="110" l="1"/>
  <c r="FE12" i="110"/>
  <c r="FH10" i="110" l="1"/>
  <c r="FF12" i="110"/>
  <c r="FG12" i="110" l="1"/>
  <c r="FI10" i="110"/>
  <c r="FJ10" i="110" l="1"/>
  <c r="FH12" i="110"/>
  <c r="FK10" i="110" l="1"/>
  <c r="FI12" i="110"/>
  <c r="FL10" i="110" l="1"/>
  <c r="FJ12" i="110"/>
  <c r="FM10" i="110" l="1"/>
  <c r="FK12" i="110"/>
  <c r="FN10" i="110" l="1"/>
  <c r="FL12" i="110"/>
  <c r="FM12" i="110" l="1"/>
  <c r="FO10" i="110"/>
  <c r="FN12" i="110" l="1"/>
  <c r="FP10" i="110"/>
  <c r="FQ10" i="110" l="1"/>
  <c r="FO12" i="110"/>
  <c r="FR10" i="110" l="1"/>
  <c r="FP12" i="110"/>
  <c r="FQ12" i="110" l="1"/>
  <c r="FS10" i="110"/>
  <c r="FT10" i="110" l="1"/>
  <c r="FR12" i="110"/>
  <c r="FU10" i="110" l="1"/>
  <c r="FS12" i="110"/>
  <c r="FT12" i="110" l="1"/>
  <c r="FV10" i="110"/>
  <c r="FW10" i="110" l="1"/>
  <c r="FU12" i="110"/>
  <c r="FX10" i="110" l="1"/>
  <c r="FV12" i="110"/>
  <c r="FY10" i="110" l="1"/>
  <c r="FW12" i="110"/>
  <c r="FZ10" i="110" l="1"/>
  <c r="FX12" i="110"/>
  <c r="GA10" i="110" l="1"/>
  <c r="FY12" i="110"/>
  <c r="FZ12" i="110" l="1"/>
  <c r="GB10" i="110"/>
  <c r="GC10" i="110" l="1"/>
  <c r="GA12" i="110"/>
  <c r="GB12" i="110" l="1"/>
  <c r="GD10" i="110"/>
  <c r="GE10" i="110" l="1"/>
  <c r="GC12" i="110"/>
  <c r="GD12" i="110" l="1"/>
  <c r="GF10" i="110"/>
  <c r="GG10" i="110" l="1"/>
  <c r="GE12" i="110"/>
  <c r="GF12" i="110" l="1"/>
  <c r="GH10" i="110"/>
  <c r="GG12" i="110" l="1"/>
  <c r="GI10" i="110"/>
  <c r="GJ10" i="110" l="1"/>
  <c r="GH12" i="110"/>
  <c r="GK10" i="110" l="1"/>
  <c r="GI12" i="110"/>
  <c r="GL10" i="110" l="1"/>
  <c r="GJ12" i="110"/>
  <c r="GK12" i="110" l="1"/>
  <c r="GM10" i="110"/>
  <c r="GN10" i="110" l="1"/>
  <c r="GL12" i="110"/>
  <c r="GO10" i="110" l="1"/>
  <c r="GM12" i="110"/>
  <c r="GP10" i="110" l="1"/>
  <c r="GN12" i="110"/>
  <c r="GQ10" i="110" l="1"/>
  <c r="GO12" i="110"/>
  <c r="GR10" i="110" l="1"/>
  <c r="GP12" i="110"/>
  <c r="GS10" i="110" l="1"/>
  <c r="GQ12" i="110"/>
  <c r="GT10" i="110" l="1"/>
  <c r="GR12" i="110"/>
  <c r="GS12" i="110" l="1"/>
  <c r="GU10" i="110"/>
  <c r="GV10" i="110" l="1"/>
  <c r="GT12" i="110"/>
  <c r="GU12" i="110" l="1"/>
  <c r="GW10" i="110"/>
  <c r="GX10" i="110" l="1"/>
  <c r="GV12" i="110"/>
  <c r="GY10" i="110" l="1"/>
  <c r="GW12" i="110"/>
  <c r="GX12" i="110" l="1"/>
  <c r="GZ10" i="110"/>
  <c r="HA10" i="110" l="1"/>
  <c r="GY12" i="110"/>
  <c r="HB10" i="110" l="1"/>
  <c r="GZ12" i="110"/>
  <c r="HA12" i="110" l="1"/>
  <c r="HC10" i="110"/>
  <c r="HD10" i="110" l="1"/>
  <c r="HB12" i="110"/>
  <c r="HE10" i="110" l="1"/>
  <c r="HC12" i="110"/>
  <c r="HD12" i="110" l="1"/>
  <c r="HF10" i="110"/>
  <c r="HE12" i="110" l="1"/>
  <c r="HG10" i="110"/>
  <c r="HH10" i="110" l="1"/>
  <c r="HF12" i="110"/>
  <c r="HG12" i="110" l="1"/>
  <c r="HI10" i="110"/>
  <c r="HH12" i="110" l="1"/>
  <c r="HJ10" i="110"/>
  <c r="HI12" i="110" l="1"/>
  <c r="HJ12" i="110" l="1"/>
  <c r="CE74" i="106" l="1"/>
  <c r="AR73" i="100"/>
  <c r="HB74" i="106"/>
  <c r="V74" i="106"/>
  <c r="BZ74" i="106"/>
  <c r="AM73" i="100"/>
  <c r="AL78" i="109"/>
  <c r="FF74" i="106"/>
  <c r="CM74" i="106"/>
  <c r="BX74" i="106"/>
  <c r="FH74" i="106"/>
  <c r="HD74" i="106"/>
  <c r="GI74" i="106"/>
  <c r="HI76" i="106"/>
  <c r="DT74" i="106"/>
  <c r="BW74" i="106"/>
  <c r="BN78" i="109"/>
  <c r="CY74" i="106"/>
  <c r="BU74" i="106"/>
  <c r="GU74" i="106"/>
  <c r="CC78" i="109"/>
  <c r="CT78" i="109"/>
  <c r="EU78" i="109"/>
  <c r="AX78" i="109"/>
  <c r="BV78" i="109"/>
  <c r="AX73" i="100"/>
  <c r="GV74" i="106"/>
  <c r="AO74" i="106"/>
  <c r="DI74" i="106"/>
  <c r="CB74" i="106"/>
  <c r="CT48" i="115"/>
  <c r="DR76" i="106"/>
  <c r="BC78" i="109"/>
  <c r="BF74" i="106"/>
  <c r="AB74" i="106"/>
  <c r="GJ48" i="115"/>
  <c r="AI73" i="100"/>
  <c r="AQ73" i="100"/>
  <c r="BV74" i="106"/>
  <c r="AL74" i="106"/>
  <c r="BR74" i="106"/>
  <c r="GO74" i="106"/>
  <c r="AT74" i="106"/>
  <c r="CD74" i="106"/>
  <c r="CQ74" i="106"/>
  <c r="DQ74" i="106"/>
  <c r="EV74" i="106"/>
  <c r="BI76" i="106"/>
  <c r="FS74" i="106"/>
  <c r="GQ74" i="106"/>
  <c r="EQ74" i="106"/>
  <c r="FP74" i="106"/>
  <c r="CS76" i="106"/>
  <c r="DJ74" i="106"/>
  <c r="CP76" i="106"/>
  <c r="CW78" i="109"/>
  <c r="FJ78" i="109"/>
  <c r="FO74" i="106"/>
  <c r="FE76" i="106"/>
  <c r="Z74" i="106"/>
  <c r="DZ78" i="109"/>
  <c r="EV76" i="106"/>
  <c r="EM76" i="106"/>
  <c r="HH78" i="109"/>
  <c r="GF76" i="106"/>
  <c r="CE78" i="109"/>
  <c r="GU76" i="106"/>
  <c r="BM76" i="106"/>
  <c r="FR76" i="106"/>
  <c r="FX76" i="106"/>
  <c r="EB78" i="109"/>
  <c r="EA78" i="109"/>
  <c r="AT78" i="109"/>
  <c r="FF76" i="106"/>
  <c r="EC76" i="106"/>
  <c r="AB48" i="115"/>
  <c r="AG76" i="106"/>
  <c r="DE74" i="106"/>
  <c r="GN78" i="109"/>
  <c r="GE78" i="109"/>
  <c r="FF78" i="109"/>
  <c r="DD74" i="106"/>
  <c r="DF74" i="106"/>
  <c r="DM74" i="106"/>
  <c r="AK73" i="100"/>
  <c r="BE76" i="106"/>
  <c r="DB76" i="106"/>
  <c r="DT76" i="106"/>
  <c r="AO78" i="109"/>
  <c r="AM74" i="106"/>
  <c r="FV76" i="106"/>
  <c r="FT78" i="109"/>
  <c r="HI74" i="106"/>
  <c r="AW74" i="106"/>
  <c r="BH78" i="109"/>
  <c r="AE76" i="106"/>
  <c r="CN78" i="109"/>
  <c r="BQ76" i="106"/>
  <c r="FB76" i="106"/>
  <c r="EY78" i="109"/>
  <c r="HF78" i="109"/>
  <c r="BU78" i="109"/>
  <c r="AW76" i="106"/>
  <c r="HD78" i="109"/>
  <c r="BT78" i="109"/>
  <c r="AU76" i="106"/>
  <c r="GS78" i="109"/>
  <c r="U76" i="106"/>
  <c r="AK78" i="109"/>
  <c r="GM78" i="109"/>
  <c r="CU76" i="106"/>
  <c r="CG74" i="106"/>
  <c r="HC76" i="106"/>
  <c r="CY78" i="109"/>
  <c r="FZ76" i="106"/>
  <c r="EG74" i="106"/>
  <c r="GW76" i="106"/>
  <c r="BL78" i="109"/>
  <c r="Y78" i="109"/>
  <c r="AY74" i="106"/>
  <c r="AH74" i="106"/>
  <c r="CP78" i="109"/>
  <c r="BD74" i="106"/>
  <c r="FA76" i="106"/>
  <c r="DQ76" i="106"/>
  <c r="GB78" i="109"/>
  <c r="BY74" i="106"/>
  <c r="HA76" i="106"/>
  <c r="GX78" i="109"/>
  <c r="GE76" i="106"/>
  <c r="FE78" i="109"/>
  <c r="FK74" i="106"/>
  <c r="AJ76" i="106"/>
  <c r="FM78" i="109"/>
  <c r="DY74" i="106"/>
  <c r="DG78" i="109"/>
  <c r="FS78" i="109"/>
  <c r="DL76" i="106"/>
  <c r="GG76" i="106"/>
  <c r="CK76" i="106"/>
  <c r="EJ76" i="106"/>
  <c r="CH74" i="106"/>
  <c r="AA74" i="106"/>
  <c r="AR76" i="106"/>
  <c r="BC76" i="106"/>
  <c r="CZ76" i="106"/>
  <c r="GY76" i="106"/>
  <c r="GV78" i="109"/>
  <c r="V76" i="106"/>
  <c r="HI78" i="109"/>
  <c r="EJ78" i="109"/>
  <c r="CV78" i="109"/>
  <c r="AF78" i="109"/>
  <c r="T76" i="106"/>
  <c r="AM76" i="106"/>
  <c r="GM76" i="106"/>
  <c r="EM74" i="106"/>
  <c r="AF74" i="106"/>
  <c r="FZ78" i="109"/>
  <c r="GA78" i="109"/>
  <c r="GL78" i="109"/>
  <c r="Z78" i="109"/>
  <c r="EP78" i="109"/>
  <c r="DR78" i="109"/>
  <c r="EE78" i="109"/>
  <c r="GD78" i="109"/>
  <c r="DA74" i="106"/>
  <c r="DH78" i="109"/>
  <c r="BR78" i="109"/>
  <c r="DF78" i="109"/>
  <c r="ED78" i="109"/>
  <c r="AV78" i="109"/>
  <c r="GK76" i="106"/>
  <c r="Z76" i="106"/>
  <c r="ET78" i="109"/>
  <c r="DJ78" i="109"/>
  <c r="EB76" i="106"/>
  <c r="FD78" i="109"/>
  <c r="GN76" i="106"/>
  <c r="HD76" i="106"/>
  <c r="BT74" i="106"/>
  <c r="CT76" i="106"/>
  <c r="BQ78" i="109"/>
  <c r="BD76" i="106"/>
  <c r="EO78" i="109"/>
  <c r="GT76" i="106"/>
  <c r="DI78" i="109"/>
  <c r="DC74" i="106"/>
  <c r="BA78" i="109"/>
  <c r="FO78" i="109"/>
  <c r="AK76" i="106"/>
  <c r="AN76" i="106"/>
  <c r="EO76" i="106"/>
  <c r="GZ78" i="109"/>
  <c r="EO74" i="106"/>
  <c r="CX76" i="106"/>
  <c r="HB76" i="106"/>
  <c r="BE78" i="109"/>
  <c r="CO78" i="109"/>
  <c r="AB78" i="109"/>
  <c r="CR76" i="106"/>
  <c r="AZ76" i="106"/>
  <c r="EI78" i="109"/>
  <c r="FP78" i="109"/>
  <c r="CK78" i="109"/>
  <c r="DO76" i="106"/>
  <c r="FW76" i="106"/>
  <c r="ET74" i="106"/>
  <c r="GD74" i="106"/>
  <c r="GW78" i="109"/>
  <c r="BX78" i="109"/>
  <c r="Y76" i="106"/>
  <c r="X76" i="106"/>
  <c r="FH76" i="106"/>
  <c r="CA76" i="106"/>
  <c r="BF76" i="106"/>
  <c r="CI76" i="106"/>
  <c r="FM76" i="106"/>
  <c r="AR78" i="109"/>
  <c r="CJ76" i="106"/>
  <c r="CS78" i="109"/>
  <c r="CG78" i="109"/>
  <c r="FB78" i="109"/>
  <c r="FX78" i="109"/>
  <c r="U74" i="106"/>
  <c r="AI74" i="106"/>
  <c r="EL74" i="106"/>
  <c r="GO76" i="106"/>
  <c r="CO76" i="106"/>
  <c r="ET76" i="106"/>
  <c r="AC74" i="106"/>
  <c r="BW76" i="106"/>
  <c r="AI76" i="106"/>
  <c r="AE78" i="109"/>
  <c r="EV78" i="109"/>
  <c r="BG76" i="106"/>
  <c r="BI78" i="109"/>
  <c r="FA48" i="115"/>
  <c r="X74" i="106"/>
  <c r="EF78" i="109"/>
  <c r="AM78" i="109"/>
  <c r="CD76" i="106"/>
  <c r="GC78" i="109"/>
  <c r="GJ78" i="109"/>
  <c r="GT78" i="109"/>
  <c r="CG76" i="106"/>
  <c r="DU74" i="106"/>
  <c r="DQ78" i="109"/>
  <c r="BJ78" i="109"/>
  <c r="AA76" i="106"/>
  <c r="DK76" i="106"/>
  <c r="BP76" i="106"/>
  <c r="AD78" i="109"/>
  <c r="AO76" i="106"/>
  <c r="FN78" i="109"/>
  <c r="CL78" i="109"/>
  <c r="AH78" i="109"/>
  <c r="Y74" i="106"/>
  <c r="DJ76" i="106"/>
  <c r="AB76" i="106"/>
  <c r="DX78" i="109"/>
  <c r="FB74" i="106"/>
  <c r="BI74" i="106"/>
  <c r="GH76" i="106"/>
  <c r="FV78" i="109"/>
  <c r="GU78" i="109"/>
  <c r="BD78" i="109"/>
  <c r="BA76" i="106"/>
  <c r="GV76" i="106"/>
  <c r="HA78" i="109"/>
  <c r="AN78" i="109"/>
  <c r="EA74" i="106"/>
  <c r="AG78" i="109"/>
  <c r="EM78" i="109"/>
  <c r="AQ76" i="106"/>
  <c r="AH76" i="106"/>
  <c r="EZ74" i="106"/>
  <c r="BO76" i="106"/>
  <c r="FR78" i="109"/>
  <c r="AP78" i="109"/>
  <c r="AS76" i="106"/>
  <c r="EN78" i="109"/>
  <c r="EQ76" i="106"/>
  <c r="FY76" i="106"/>
  <c r="ES78" i="109"/>
  <c r="FU76" i="106"/>
  <c r="FK78" i="109"/>
  <c r="BY78" i="109"/>
  <c r="GR76" i="106"/>
  <c r="FI76" i="106"/>
  <c r="EK78" i="109"/>
  <c r="FU78" i="109"/>
  <c r="FP76" i="106"/>
  <c r="ES76" i="106"/>
  <c r="GC76" i="106"/>
  <c r="DT78" i="109"/>
  <c r="FI78" i="109"/>
  <c r="HE78" i="109"/>
  <c r="GJ76" i="106"/>
  <c r="CQ78" i="109"/>
  <c r="GP76" i="106"/>
  <c r="GQ76" i="106"/>
  <c r="HG78" i="109"/>
  <c r="BX76" i="106"/>
  <c r="CX78" i="109"/>
  <c r="AS78" i="109"/>
  <c r="GK78" i="109"/>
  <c r="CM78" i="109"/>
  <c r="GF78" i="109"/>
  <c r="BJ76" i="106"/>
  <c r="GA76" i="106"/>
  <c r="CQ76" i="106"/>
  <c r="HB78" i="109"/>
  <c r="GB76" i="106"/>
  <c r="DV76" i="106"/>
  <c r="BK78" i="109"/>
  <c r="DK78" i="109"/>
  <c r="CH76" i="106"/>
  <c r="DP78" i="109"/>
  <c r="GT74" i="106"/>
  <c r="AV76" i="106"/>
  <c r="DA76" i="106"/>
  <c r="BB76" i="106"/>
  <c r="W78" i="109"/>
  <c r="HG76" i="106"/>
  <c r="GR78" i="109"/>
  <c r="CI78" i="109"/>
  <c r="DC78" i="109"/>
  <c r="DY76" i="106"/>
  <c r="CR78" i="109"/>
  <c r="EL76" i="106"/>
  <c r="FJ76" i="106"/>
  <c r="DH76" i="106"/>
  <c r="FC78" i="109"/>
  <c r="AQ74" i="106"/>
  <c r="EF74" i="106"/>
  <c r="FO76" i="106"/>
  <c r="CW74" i="106"/>
  <c r="EY74" i="106"/>
  <c r="AV73" i="100"/>
  <c r="CJ74" i="106"/>
  <c r="FA74" i="106"/>
  <c r="GA74" i="106"/>
  <c r="CL74" i="106"/>
  <c r="DW74" i="106"/>
  <c r="EZ78" i="109"/>
  <c r="FK76" i="106"/>
  <c r="DE76" i="106"/>
  <c r="CJ78" i="109"/>
  <c r="CH78" i="109"/>
  <c r="BZ78" i="109"/>
  <c r="CV76" i="106"/>
  <c r="EN76" i="106"/>
  <c r="EX78" i="109"/>
  <c r="DC76" i="106"/>
  <c r="EP74" i="106"/>
  <c r="EE76" i="106"/>
  <c r="DU78" i="109"/>
  <c r="GQ78" i="109"/>
  <c r="DM78" i="109"/>
  <c r="HC78" i="109"/>
  <c r="BM78" i="109"/>
  <c r="BL76" i="106"/>
  <c r="DU76" i="106"/>
  <c r="BK76" i="106"/>
  <c r="EH76" i="106"/>
  <c r="GI76" i="106"/>
  <c r="FA78" i="109"/>
  <c r="AU78" i="109"/>
  <c r="DE78" i="109"/>
  <c r="FY78" i="109"/>
  <c r="DF76" i="106"/>
  <c r="GP78" i="109"/>
  <c r="DS78" i="109"/>
  <c r="CD78" i="109"/>
  <c r="DN78" i="109"/>
  <c r="BN76" i="106"/>
  <c r="ER78" i="109"/>
  <c r="CE76" i="106"/>
  <c r="ER76" i="106"/>
  <c r="EX76" i="106"/>
  <c r="BO78" i="109"/>
  <c r="DW78" i="109"/>
  <c r="DL78" i="109"/>
  <c r="EA76" i="106"/>
  <c r="EC78" i="109"/>
  <c r="BR76" i="106"/>
  <c r="DA78" i="109"/>
  <c r="DP76" i="106"/>
  <c r="CF74" i="106"/>
  <c r="BS74" i="106"/>
  <c r="CA73" i="100"/>
  <c r="CB78" i="109"/>
  <c r="CB76" i="106"/>
  <c r="BG74" i="106"/>
  <c r="DP74" i="106"/>
  <c r="AF48" i="115"/>
  <c r="DS76" i="106"/>
  <c r="GY78" i="109"/>
  <c r="AD76" i="106"/>
  <c r="BW78" i="109"/>
  <c r="EI76" i="106"/>
  <c r="FQ76" i="106"/>
  <c r="CL76" i="106"/>
  <c r="GZ76" i="106"/>
  <c r="FG78" i="109"/>
  <c r="AK74" i="106"/>
  <c r="EW74" i="106"/>
  <c r="BA74" i="106"/>
  <c r="V78" i="109"/>
  <c r="GR74" i="106"/>
  <c r="GP74" i="106"/>
  <c r="BH76" i="106"/>
  <c r="AW78" i="109"/>
  <c r="HA74" i="106"/>
  <c r="EL78" i="109"/>
  <c r="EG76" i="106"/>
  <c r="DB74" i="106"/>
  <c r="EK48" i="115"/>
  <c r="CQ73" i="100"/>
  <c r="BC74" i="106"/>
  <c r="BG73" i="100"/>
  <c r="EZ76" i="106"/>
  <c r="CF76" i="106"/>
  <c r="AY78" i="109"/>
  <c r="GG78" i="109"/>
  <c r="FW78" i="109"/>
  <c r="AA78" i="109"/>
  <c r="DZ76" i="106"/>
  <c r="DW76" i="106"/>
  <c r="EU76" i="106"/>
  <c r="GD76" i="106"/>
  <c r="DD76" i="106"/>
  <c r="AJ78" i="109"/>
  <c r="FV74" i="106"/>
  <c r="AP76" i="106"/>
  <c r="FL76" i="106"/>
  <c r="ED76" i="106"/>
  <c r="AZ48" i="115"/>
  <c r="GM48" i="115"/>
  <c r="DO78" i="109"/>
  <c r="HE74" i="106"/>
  <c r="CX74" i="106"/>
  <c r="GB74" i="106"/>
  <c r="DV74" i="106"/>
  <c r="EQ78" i="109"/>
  <c r="AC76" i="106"/>
  <c r="BP78" i="109"/>
  <c r="DG76" i="106"/>
  <c r="FL78" i="109"/>
  <c r="AC78" i="109"/>
  <c r="EH78" i="109"/>
  <c r="GX76" i="106"/>
  <c r="EG78" i="109"/>
  <c r="FT76" i="106"/>
  <c r="BF78" i="109"/>
  <c r="BG78" i="109"/>
  <c r="DV78" i="109"/>
  <c r="HE76" i="106"/>
  <c r="EW78" i="109"/>
  <c r="AI78" i="109"/>
  <c r="CF78" i="109"/>
  <c r="CM76" i="106"/>
  <c r="CC76" i="106"/>
  <c r="FQ78" i="109"/>
  <c r="DB78" i="109"/>
  <c r="DX76" i="106"/>
  <c r="GS76" i="106"/>
  <c r="AT76" i="106"/>
  <c r="DR74" i="106"/>
  <c r="BS78" i="109"/>
  <c r="X78" i="109"/>
  <c r="BY76" i="106"/>
  <c r="GL76" i="106"/>
  <c r="EY76" i="106"/>
  <c r="BB78" i="109"/>
  <c r="CA78" i="109"/>
  <c r="GI78" i="109"/>
  <c r="GO78" i="109"/>
  <c r="DM76" i="106"/>
  <c r="AQ78" i="109"/>
  <c r="CU78" i="109"/>
  <c r="BT76" i="106"/>
  <c r="CN76" i="106"/>
  <c r="DN76" i="106"/>
  <c r="DD78" i="109"/>
  <c r="FD76" i="106"/>
  <c r="AX76" i="106"/>
  <c r="EK76" i="106"/>
  <c r="DY78" i="109"/>
  <c r="GH78" i="109"/>
  <c r="HH76" i="106"/>
  <c r="AZ78" i="109"/>
  <c r="FH78" i="109"/>
  <c r="FS76" i="106"/>
  <c r="CA74" i="106"/>
  <c r="AL76" i="106"/>
  <c r="BV76" i="106"/>
  <c r="U78" i="109"/>
  <c r="CZ78" i="109"/>
  <c r="FG76" i="106"/>
  <c r="CY76" i="106"/>
  <c r="EW76" i="106"/>
  <c r="DL48" i="115"/>
  <c r="FN76" i="106"/>
  <c r="EP76" i="106"/>
  <c r="AF76" i="106"/>
  <c r="CU48" i="115"/>
  <c r="CT74" i="106"/>
  <c r="AP74" i="106"/>
  <c r="CW76" i="106"/>
  <c r="BY48" i="115"/>
  <c r="FK48" i="115"/>
  <c r="AY76" i="106"/>
  <c r="DX73" i="100"/>
  <c r="FC74" i="106"/>
  <c r="CO74" i="106"/>
  <c r="CT73" i="100"/>
  <c r="FT74" i="106"/>
  <c r="FM74" i="106"/>
  <c r="CK74" i="106"/>
  <c r="CD73" i="100"/>
  <c r="HF76" i="106"/>
  <c r="FC76" i="106"/>
  <c r="DI76" i="106"/>
  <c r="AN73" i="100"/>
  <c r="CR74" i="106"/>
  <c r="GB48" i="115"/>
  <c r="EE74" i="106"/>
  <c r="AJ74" i="106"/>
  <c r="HF74" i="106"/>
  <c r="BL74" i="106"/>
  <c r="DN74" i="106"/>
  <c r="CQ48" i="115"/>
  <c r="GR48" i="115"/>
  <c r="W76" i="106"/>
  <c r="GW74" i="106"/>
  <c r="DH74" i="106"/>
  <c r="DK74" i="106"/>
  <c r="EK74" i="106"/>
  <c r="GX74" i="106"/>
  <c r="EW48" i="115"/>
  <c r="GM74" i="106"/>
  <c r="CZ74" i="106"/>
  <c r="FZ74" i="106"/>
  <c r="ER74" i="106"/>
  <c r="BF73" i="100"/>
  <c r="EJ74" i="106"/>
  <c r="BU76" i="106"/>
  <c r="GS74" i="106"/>
  <c r="EC74" i="106"/>
  <c r="V73" i="100"/>
  <c r="BQ74" i="106"/>
  <c r="CO48" i="115"/>
  <c r="FW74" i="106"/>
  <c r="DJ48" i="115"/>
  <c r="DZ74" i="106"/>
  <c r="DX48" i="115"/>
  <c r="HH48" i="115"/>
  <c r="BI48" i="115"/>
  <c r="CR73" i="100"/>
  <c r="CP74" i="106"/>
  <c r="CC74" i="106"/>
  <c r="CJ48" i="115"/>
  <c r="AS74" i="106"/>
  <c r="EI74" i="106"/>
  <c r="ED74" i="106"/>
  <c r="CU74" i="106"/>
  <c r="EX74" i="106"/>
  <c r="EF76" i="106"/>
  <c r="BZ76" i="106"/>
  <c r="GW48" i="115"/>
  <c r="BS76" i="106"/>
  <c r="BB73" i="100"/>
  <c r="BT48" i="115"/>
  <c r="FX48" i="115"/>
  <c r="EA73" i="100"/>
  <c r="CY73" i="100"/>
  <c r="BH74" i="106"/>
  <c r="EN74" i="106"/>
  <c r="GK74" i="106"/>
  <c r="AQ48" i="115"/>
  <c r="CC48" i="115"/>
  <c r="W73" i="100"/>
  <c r="EO48" i="115"/>
  <c r="GP48" i="115"/>
  <c r="FF48" i="115"/>
  <c r="AG73" i="100"/>
  <c r="AJ73" i="100"/>
  <c r="BN74" i="106"/>
  <c r="AL48" i="115"/>
  <c r="GS48" i="115"/>
  <c r="GN74" i="106"/>
  <c r="AU74" i="106"/>
  <c r="GT48" i="115"/>
  <c r="EU74" i="106"/>
  <c r="DX74" i="106"/>
  <c r="AX74" i="106"/>
  <c r="CW73" i="100"/>
  <c r="BO74" i="106"/>
  <c r="CE73" i="100"/>
  <c r="DE48" i="115"/>
  <c r="AD74" i="106"/>
  <c r="AG74" i="106"/>
  <c r="AD73" i="100"/>
  <c r="GF74" i="106"/>
  <c r="FQ74" i="106"/>
  <c r="FB48" i="115"/>
  <c r="AW73" i="100"/>
  <c r="AY48" i="115"/>
  <c r="GL74" i="106"/>
  <c r="AR74" i="106"/>
  <c r="DC73" i="100"/>
  <c r="BX73" i="100"/>
  <c r="X48" i="115"/>
  <c r="BE74" i="106"/>
  <c r="GE74" i="106"/>
  <c r="BW73" i="100"/>
  <c r="ES74" i="106"/>
  <c r="GG74" i="106"/>
  <c r="FG74" i="106"/>
  <c r="BQ73" i="100"/>
  <c r="BT73" i="100"/>
  <c r="CL73" i="100"/>
  <c r="CG73" i="100"/>
  <c r="DB73" i="100"/>
  <c r="BY73" i="100"/>
  <c r="BJ74" i="106"/>
  <c r="BM74" i="106"/>
  <c r="EB74" i="106"/>
  <c r="EZ48" i="115"/>
  <c r="EM48" i="115"/>
  <c r="HC73" i="100"/>
  <c r="CZ73" i="100"/>
  <c r="GV48" i="115"/>
  <c r="DQ73" i="100"/>
  <c r="CS74" i="106"/>
  <c r="T78" i="109"/>
  <c r="FY48" i="115"/>
  <c r="FU48" i="115"/>
  <c r="AS73" i="100"/>
  <c r="DM73" i="100"/>
  <c r="HE48" i="115"/>
  <c r="W74" i="106"/>
  <c r="AN74" i="106"/>
  <c r="Y73" i="100"/>
  <c r="CH48" i="115"/>
  <c r="AO73" i="100"/>
  <c r="EB48" i="115"/>
  <c r="CY48" i="115"/>
  <c r="EL73" i="100"/>
  <c r="BV73" i="100"/>
  <c r="BA73" i="100"/>
  <c r="GK73" i="100"/>
  <c r="GD73" i="100"/>
  <c r="BI73" i="100"/>
  <c r="AY73" i="100"/>
  <c r="FX74" i="106"/>
  <c r="EB73" i="100"/>
  <c r="EV73" i="100"/>
  <c r="BJ48" i="115"/>
  <c r="AW48" i="115"/>
  <c r="BN48" i="115"/>
  <c r="V48" i="115"/>
  <c r="BC73" i="100"/>
  <c r="CU73" i="100"/>
  <c r="BB74" i="106"/>
  <c r="GP73" i="100"/>
  <c r="HD73" i="100"/>
  <c r="BE73" i="100"/>
  <c r="FN74" i="106"/>
  <c r="FE74" i="106"/>
  <c r="HG74" i="106"/>
  <c r="CN74" i="106"/>
  <c r="FN73" i="100"/>
  <c r="FL74" i="106"/>
  <c r="DS74" i="106"/>
  <c r="GC74" i="106"/>
  <c r="DO74" i="106"/>
  <c r="AL73" i="100"/>
  <c r="BS73" i="100"/>
  <c r="BO73" i="100"/>
  <c r="AV74" i="106"/>
  <c r="BK73" i="100"/>
  <c r="BN73" i="100"/>
  <c r="HB73" i="100"/>
  <c r="BG48" i="115"/>
  <c r="DT48" i="115"/>
  <c r="AP73" i="100"/>
  <c r="Z73" i="100"/>
  <c r="DP73" i="100"/>
  <c r="EK73" i="100"/>
  <c r="DR73" i="100"/>
  <c r="EH74" i="106"/>
  <c r="DK73" i="100"/>
  <c r="CA48" i="115"/>
  <c r="AM48" i="115"/>
  <c r="EF48" i="115"/>
  <c r="FD48" i="115"/>
  <c r="ER48" i="115"/>
  <c r="BR48" i="115"/>
  <c r="CS48" i="115"/>
  <c r="AE74" i="106"/>
  <c r="GH73" i="100"/>
  <c r="BU73" i="100"/>
  <c r="GY74" i="106"/>
  <c r="BK48" i="115"/>
  <c r="GY48" i="115"/>
  <c r="DQ48" i="115"/>
  <c r="DD73" i="100"/>
  <c r="AZ74" i="106"/>
  <c r="DV48" i="115"/>
  <c r="HH74" i="106"/>
  <c r="FJ74" i="106"/>
  <c r="HE73" i="100"/>
  <c r="EU73" i="100"/>
  <c r="AV48" i="115"/>
  <c r="GN48" i="115"/>
  <c r="BP73" i="100"/>
  <c r="FR74" i="106"/>
  <c r="DL74" i="106"/>
  <c r="CX48" i="115"/>
  <c r="BZ73" i="100"/>
  <c r="HC74" i="106"/>
  <c r="AN48" i="115"/>
  <c r="FD74" i="106"/>
  <c r="GH74" i="106"/>
  <c r="BD73" i="100"/>
  <c r="CP48" i="115"/>
  <c r="GM73" i="100"/>
  <c r="AS48" i="115"/>
  <c r="FJ48" i="115"/>
  <c r="DH73" i="100"/>
  <c r="EE73" i="100"/>
  <c r="AU73" i="100"/>
  <c r="BP74" i="106"/>
  <c r="EE48" i="115"/>
  <c r="AO48" i="115"/>
  <c r="EP73" i="100"/>
  <c r="EH73" i="100"/>
  <c r="GA73" i="100"/>
  <c r="FU73" i="100"/>
  <c r="FU74" i="106"/>
  <c r="CI74" i="106"/>
  <c r="CP73" i="100"/>
  <c r="AT73" i="100"/>
  <c r="DW73" i="100"/>
  <c r="GZ74" i="106"/>
  <c r="EM73" i="100"/>
  <c r="EF73" i="100"/>
  <c r="GD48" i="115"/>
  <c r="DO48" i="115"/>
  <c r="AH73" i="100"/>
  <c r="GJ74" i="106"/>
  <c r="DH48" i="115"/>
  <c r="CF73" i="100"/>
  <c r="DZ73" i="100"/>
  <c r="DG74" i="106"/>
  <c r="DU73" i="100"/>
  <c r="DF73" i="100"/>
  <c r="CX73" i="100"/>
  <c r="DV73" i="100"/>
  <c r="EN73" i="100"/>
  <c r="FM73" i="100"/>
  <c r="GT73" i="100"/>
  <c r="HA73" i="100"/>
  <c r="AE73" i="100"/>
  <c r="CV74" i="106"/>
  <c r="FV73" i="100"/>
  <c r="BK74" i="106"/>
  <c r="DZ48" i="115"/>
  <c r="GE48" i="115"/>
  <c r="FN48" i="115"/>
  <c r="U48" i="115"/>
  <c r="BJ73" i="100"/>
  <c r="FY73" i="100"/>
  <c r="BR73" i="100"/>
  <c r="AF73" i="100"/>
  <c r="HF73" i="100"/>
  <c r="AC73" i="100"/>
  <c r="GA48" i="115"/>
  <c r="AA73" i="100"/>
  <c r="FY74" i="106"/>
  <c r="CJ73" i="100"/>
  <c r="FI74" i="106"/>
  <c r="CF48" i="115"/>
  <c r="HB48" i="115"/>
  <c r="DD48" i="115"/>
  <c r="AB73" i="100"/>
  <c r="CS73" i="100"/>
  <c r="BM73" i="100"/>
  <c r="GE73" i="100"/>
  <c r="CK73" i="100"/>
  <c r="DL73" i="100"/>
  <c r="CN73" i="100"/>
  <c r="DI73" i="100"/>
  <c r="AZ73" i="100"/>
  <c r="ED73" i="100"/>
  <c r="CO73" i="100"/>
  <c r="GC73" i="100"/>
  <c r="DG73" i="100"/>
  <c r="FT73" i="100"/>
  <c r="GF73" i="100"/>
  <c r="CI73" i="100"/>
  <c r="GB73" i="100"/>
  <c r="GW73" i="100"/>
  <c r="GO73" i="100"/>
  <c r="EX73" i="100"/>
  <c r="DS73" i="100"/>
  <c r="FL73" i="100"/>
  <c r="DN73" i="100"/>
  <c r="GJ73" i="100"/>
  <c r="GI73" i="100"/>
  <c r="EW73" i="100"/>
  <c r="DA73" i="100"/>
  <c r="GY73" i="100"/>
  <c r="CC73" i="100"/>
  <c r="EC73" i="100"/>
  <c r="BL73" i="100"/>
  <c r="FZ73" i="100"/>
  <c r="FA73" i="100"/>
  <c r="BH73" i="100"/>
  <c r="GV73" i="100"/>
  <c r="EY73" i="100"/>
  <c r="FS73" i="100"/>
  <c r="FJ73" i="100"/>
  <c r="EO73" i="100"/>
  <c r="DE73" i="100"/>
  <c r="GS73" i="100"/>
  <c r="FR73" i="100"/>
  <c r="FB73" i="100"/>
  <c r="FD73" i="100"/>
  <c r="DJ73" i="100"/>
  <c r="GU73" i="100"/>
  <c r="GZ73" i="100"/>
  <c r="HH73" i="100"/>
  <c r="FH73" i="100"/>
  <c r="ET73" i="100"/>
  <c r="CB73" i="100"/>
  <c r="CH73" i="100"/>
  <c r="U73" i="100"/>
  <c r="EZ73" i="100"/>
  <c r="X73" i="100"/>
  <c r="GX73" i="100"/>
  <c r="GL73" i="100"/>
  <c r="GG73" i="100"/>
  <c r="FE73" i="100"/>
  <c r="FX73" i="100"/>
  <c r="FO73" i="100"/>
  <c r="EJ73" i="100"/>
  <c r="EI73" i="100"/>
  <c r="CU75" i="100"/>
  <c r="FY75" i="100"/>
  <c r="EQ73" i="100"/>
  <c r="CA77" i="109"/>
  <c r="FF73" i="100"/>
  <c r="GN73" i="100"/>
  <c r="FC73" i="100"/>
  <c r="FQ73" i="100"/>
  <c r="HH77" i="109"/>
  <c r="FG73" i="100"/>
  <c r="DD77" i="109"/>
  <c r="DO73" i="100"/>
  <c r="FA77" i="109"/>
  <c r="GG77" i="109"/>
  <c r="BA75" i="100"/>
  <c r="FW73" i="100"/>
  <c r="DD75" i="100"/>
  <c r="ES73" i="100"/>
  <c r="CM73" i="100"/>
  <c r="GU77" i="109"/>
  <c r="CV73" i="100"/>
  <c r="FI73" i="100"/>
  <c r="EG73" i="100"/>
  <c r="CT75" i="100"/>
  <c r="FO77" i="109"/>
  <c r="ER73" i="100"/>
  <c r="HI73" i="100"/>
  <c r="CP75" i="100"/>
  <c r="FK73" i="100"/>
  <c r="T74" i="106"/>
  <c r="FT75" i="100"/>
  <c r="BL75" i="100"/>
  <c r="DA75" i="100"/>
  <c r="BE77" i="109"/>
  <c r="AS75" i="100"/>
  <c r="GS75" i="100"/>
  <c r="EO75" i="100"/>
  <c r="EZ77" i="109"/>
  <c r="DT73" i="100"/>
  <c r="EG77" i="109"/>
  <c r="GJ77" i="109"/>
  <c r="AP75" i="100"/>
  <c r="EL77" i="109"/>
  <c r="FP75" i="100"/>
  <c r="EE75" i="100"/>
  <c r="BC75" i="100"/>
  <c r="BM77" i="109"/>
  <c r="HB75" i="100"/>
  <c r="AJ77" i="109"/>
  <c r="AF75" i="100"/>
  <c r="DI75" i="100"/>
  <c r="BG77" i="109"/>
  <c r="AZ75" i="100"/>
  <c r="CV75" i="100"/>
  <c r="AO75" i="100"/>
  <c r="DY73" i="100"/>
  <c r="FF77" i="109"/>
  <c r="CZ75" i="100"/>
  <c r="GN75" i="100"/>
  <c r="EK75" i="100"/>
  <c r="AB75" i="100"/>
  <c r="DG77" i="109"/>
  <c r="DT75" i="100"/>
  <c r="AM75" i="100"/>
  <c r="DN77" i="109"/>
  <c r="FQ75" i="100"/>
  <c r="BU75" i="100"/>
  <c r="BD75" i="100"/>
  <c r="GK75" i="100"/>
  <c r="AO77" i="109"/>
  <c r="HF77" i="109"/>
  <c r="AH75" i="100"/>
  <c r="GQ73" i="100"/>
  <c r="AK77" i="109"/>
  <c r="GL75" i="100"/>
  <c r="BQ77" i="109"/>
  <c r="CD75" i="100"/>
  <c r="DQ75" i="100"/>
  <c r="BY75" i="100"/>
  <c r="EI75" i="100"/>
  <c r="AK75" i="100"/>
  <c r="HG77" i="109"/>
  <c r="DB75" i="100"/>
  <c r="DL75" i="100"/>
  <c r="GZ77" i="109"/>
  <c r="EF75" i="100"/>
  <c r="GZ75" i="100"/>
  <c r="FG75" i="100"/>
  <c r="GC77" i="109"/>
  <c r="DZ75" i="100"/>
  <c r="BO75" i="100"/>
  <c r="EY75" i="100"/>
  <c r="EJ75" i="100"/>
  <c r="GI75" i="100"/>
  <c r="DP75" i="100"/>
  <c r="GX75" i="100"/>
  <c r="DJ77" i="109"/>
  <c r="BB77" i="109"/>
  <c r="AV77" i="109"/>
  <c r="CS77" i="109"/>
  <c r="FH77" i="109"/>
  <c r="AR75" i="100"/>
  <c r="BJ77" i="109"/>
  <c r="DQ77" i="109"/>
  <c r="GG75" i="100"/>
  <c r="GT75" i="100"/>
  <c r="BO77" i="109"/>
  <c r="FX75" i="100"/>
  <c r="DC77" i="109"/>
  <c r="BN75" i="100"/>
  <c r="HE75" i="100"/>
  <c r="BR75" i="100"/>
  <c r="BE75" i="100"/>
  <c r="EW75" i="100"/>
  <c r="FB75" i="100"/>
  <c r="BW77" i="109"/>
  <c r="ES77" i="109"/>
  <c r="HG73" i="100"/>
  <c r="FP73" i="100"/>
  <c r="GD75" i="100"/>
  <c r="EQ75" i="100"/>
  <c r="HD75" i="100"/>
  <c r="EB75" i="100"/>
  <c r="EV75" i="100"/>
  <c r="BI75" i="100"/>
  <c r="AX77" i="109"/>
  <c r="FZ75" i="100"/>
  <c r="FD75" i="100"/>
  <c r="GO75" i="100"/>
  <c r="AC75" i="100"/>
  <c r="DV75" i="100"/>
  <c r="EN75" i="100"/>
  <c r="T75" i="100"/>
  <c r="CK75" i="100"/>
  <c r="CM75" i="100"/>
  <c r="FC75" i="100"/>
  <c r="EH75" i="100"/>
  <c r="DM75" i="100"/>
  <c r="DF75" i="100"/>
  <c r="FK75" i="100"/>
  <c r="AG75" i="100"/>
  <c r="CC77" i="109"/>
  <c r="Y75" i="100"/>
  <c r="AR79" i="109"/>
  <c r="T79" i="109"/>
  <c r="CQ75" i="100"/>
  <c r="EA75" i="100"/>
  <c r="DR75" i="100"/>
  <c r="FH75" i="100"/>
  <c r="DW75" i="100"/>
  <c r="ET75" i="100"/>
  <c r="HG75" i="100"/>
  <c r="BF75" i="100"/>
  <c r="U75" i="100"/>
  <c r="FJ75" i="100"/>
  <c r="EL75" i="100"/>
  <c r="CG75" i="100"/>
  <c r="FU75" i="100"/>
  <c r="EU75" i="100"/>
  <c r="CF77" i="109"/>
  <c r="DH75" i="100"/>
  <c r="GY75" i="100"/>
  <c r="DJ75" i="100"/>
  <c r="GP75" i="100"/>
  <c r="ED75" i="100"/>
  <c r="BK75" i="100"/>
  <c r="AL75" i="100"/>
  <c r="CO75" i="100"/>
  <c r="ER75" i="100"/>
  <c r="AT75" i="100"/>
  <c r="AT77" i="109"/>
  <c r="BN77" i="109"/>
  <c r="CH75" i="100"/>
  <c r="FE77" i="109"/>
  <c r="GR75" i="100"/>
  <c r="FC77" i="109"/>
  <c r="GR77" i="109"/>
  <c r="BK77" i="109"/>
  <c r="AA75" i="100"/>
  <c r="GE77" i="109"/>
  <c r="BD79" i="109"/>
  <c r="V75" i="100"/>
  <c r="FZ77" i="109"/>
  <c r="EH77" i="109"/>
  <c r="CE79" i="109"/>
  <c r="BH77" i="109"/>
  <c r="HA75" i="100"/>
  <c r="DY75" i="100"/>
  <c r="GE75" i="100"/>
  <c r="FN75" i="100"/>
  <c r="AW77" i="109"/>
  <c r="AV75" i="100"/>
  <c r="GO77" i="109"/>
  <c r="EN77" i="109"/>
  <c r="GU75" i="100"/>
  <c r="FM75" i="100"/>
  <c r="CS75" i="100"/>
  <c r="DS75" i="100"/>
  <c r="CB75" i="100"/>
  <c r="ES75" i="100"/>
  <c r="FR75" i="100"/>
  <c r="BB75" i="100"/>
  <c r="FV75" i="100"/>
  <c r="W75" i="100"/>
  <c r="BR79" i="109"/>
  <c r="EM75" i="100"/>
  <c r="CF75" i="100"/>
  <c r="CN75" i="100"/>
  <c r="CJ77" i="109"/>
  <c r="GV75" i="100"/>
  <c r="GA77" i="109"/>
  <c r="EE77" i="109"/>
  <c r="AP77" i="109"/>
  <c r="DA77" i="109"/>
  <c r="BD77" i="109"/>
  <c r="Z77" i="109"/>
  <c r="GD77" i="109"/>
  <c r="HC75" i="100"/>
  <c r="CJ75" i="100"/>
  <c r="DC75" i="100"/>
  <c r="AW75" i="100"/>
  <c r="AJ75" i="100"/>
  <c r="GQ75" i="100"/>
  <c r="DK75" i="100"/>
  <c r="GA75" i="100"/>
  <c r="BW75" i="100"/>
  <c r="AF77" i="109"/>
  <c r="AZ77" i="109"/>
  <c r="BU79" i="109"/>
  <c r="BX75" i="100"/>
  <c r="AY75" i="100"/>
  <c r="FY77" i="109"/>
  <c r="DM77" i="109"/>
  <c r="FS75" i="100"/>
  <c r="AI75" i="100"/>
  <c r="GI79" i="109"/>
  <c r="BM79" i="109"/>
  <c r="FW77" i="109"/>
  <c r="BY77" i="109"/>
  <c r="EF77" i="109"/>
  <c r="AD77" i="109"/>
  <c r="CW75" i="100"/>
  <c r="BS75" i="100"/>
  <c r="CL77" i="109"/>
  <c r="HH75" i="100"/>
  <c r="CC75" i="100"/>
  <c r="GS77" i="109"/>
  <c r="GY77" i="109"/>
  <c r="GB75" i="100"/>
  <c r="EZ75" i="100"/>
  <c r="EX75" i="100"/>
  <c r="DN75" i="100"/>
  <c r="BI77" i="109"/>
  <c r="BZ75" i="100"/>
  <c r="GP77" i="109"/>
  <c r="EX79" i="109"/>
  <c r="BQ79" i="109"/>
  <c r="EJ77" i="109"/>
  <c r="CZ79" i="109"/>
  <c r="AU75" i="100"/>
  <c r="HB77" i="109"/>
  <c r="FS77" i="109"/>
  <c r="AN75" i="100"/>
  <c r="GH75" i="100"/>
  <c r="CA75" i="100"/>
  <c r="BV75" i="100"/>
  <c r="W77" i="109"/>
  <c r="CE75" i="100"/>
  <c r="EP75" i="100"/>
  <c r="X75" i="100"/>
  <c r="CY75" i="100"/>
  <c r="HE77" i="109"/>
  <c r="BT75" i="100"/>
  <c r="GF75" i="100"/>
  <c r="BH75" i="100"/>
  <c r="GM75" i="100"/>
  <c r="CL75" i="100"/>
  <c r="CR75" i="100"/>
  <c r="EG75" i="100"/>
  <c r="Z75" i="100"/>
  <c r="BQ75" i="100"/>
  <c r="BG75" i="100"/>
  <c r="GW75" i="100"/>
  <c r="GJ75" i="100"/>
  <c r="FE75" i="100"/>
  <c r="HI75" i="100"/>
  <c r="DG75" i="100"/>
  <c r="HD77" i="109"/>
  <c r="FL75" i="100"/>
  <c r="BM75" i="100"/>
  <c r="HF75" i="100"/>
  <c r="AX75" i="100"/>
  <c r="DO75" i="100"/>
  <c r="BP75" i="100"/>
  <c r="AQ75" i="100"/>
  <c r="EH79" i="109"/>
  <c r="FI75" i="100"/>
  <c r="FF75" i="100"/>
  <c r="EC75" i="100"/>
  <c r="BI79" i="109"/>
  <c r="CQ79" i="109"/>
  <c r="DE77" i="109"/>
  <c r="AZ79" i="109"/>
  <c r="GJ79" i="109"/>
  <c r="GZ79" i="109"/>
  <c r="DP77" i="109"/>
  <c r="CQ77" i="109"/>
  <c r="CI75" i="100"/>
  <c r="EX77" i="109"/>
  <c r="EQ77" i="109"/>
  <c r="AR77" i="109"/>
  <c r="FL79" i="109"/>
  <c r="V79" i="109"/>
  <c r="CP79" i="109"/>
  <c r="FG79" i="109"/>
  <c r="DK77" i="109"/>
  <c r="CX75" i="100"/>
  <c r="GV77" i="109"/>
  <c r="EU77" i="109"/>
  <c r="HC77" i="109"/>
  <c r="CB77" i="109"/>
  <c r="GB77" i="109"/>
  <c r="AB79" i="109"/>
  <c r="CF79" i="109"/>
  <c r="U79" i="109"/>
  <c r="DB79" i="109"/>
  <c r="FU77" i="109"/>
  <c r="GQ77" i="109"/>
  <c r="EM77" i="109"/>
  <c r="EF79" i="109"/>
  <c r="BL79" i="109"/>
  <c r="FI79" i="109"/>
  <c r="ET77" i="109"/>
  <c r="GH79" i="109"/>
  <c r="AC77" i="109"/>
  <c r="GC75" i="100"/>
  <c r="DI79" i="109"/>
  <c r="FA75" i="100"/>
  <c r="CN79" i="109"/>
  <c r="BN79" i="109"/>
  <c r="FX79" i="109"/>
  <c r="BW79" i="109"/>
  <c r="DA79" i="109"/>
  <c r="FL77" i="109"/>
  <c r="FX77" i="109"/>
  <c r="GS79" i="109"/>
  <c r="GM79" i="109"/>
  <c r="DM79" i="109"/>
  <c r="BX79" i="109"/>
  <c r="DE75" i="100"/>
  <c r="BJ75" i="100"/>
  <c r="AD75" i="100"/>
  <c r="GW77" i="109"/>
  <c r="AE75" i="100"/>
  <c r="FO75" i="100"/>
  <c r="FW75" i="100"/>
  <c r="GG79" i="109"/>
  <c r="GV79" i="109"/>
  <c r="ET79" i="109"/>
  <c r="CA79" i="109"/>
  <c r="BT79" i="109"/>
  <c r="EL79" i="109"/>
  <c r="CI79" i="109"/>
  <c r="GA79" i="109"/>
  <c r="GR73" i="100"/>
  <c r="CO77" i="109"/>
  <c r="EY79" i="109"/>
  <c r="FS79" i="109"/>
  <c r="BC79" i="109"/>
  <c r="BF79" i="109"/>
  <c r="CW79" i="109"/>
  <c r="CJ79" i="109"/>
  <c r="DR77" i="109"/>
  <c r="GT77" i="109"/>
  <c r="W79" i="109"/>
  <c r="DW79" i="109"/>
  <c r="HA79" i="109"/>
  <c r="FF79" i="109"/>
  <c r="FR79" i="109"/>
  <c r="AP79" i="109"/>
  <c r="EJ79" i="109"/>
  <c r="DX79" i="109"/>
  <c r="EM79" i="109"/>
  <c r="DY79" i="109"/>
  <c r="GE79" i="109"/>
  <c r="FR77" i="109"/>
  <c r="Y77" i="109"/>
  <c r="BT77" i="109"/>
  <c r="ED77" i="109"/>
  <c r="EO77" i="109"/>
  <c r="DX77" i="109"/>
  <c r="BH79" i="109"/>
  <c r="EB79" i="109"/>
  <c r="FJ79" i="109"/>
  <c r="DE79" i="109"/>
  <c r="EV79" i="109"/>
  <c r="GT79" i="109"/>
  <c r="GR79" i="109"/>
  <c r="FV79" i="109"/>
  <c r="FO79" i="109"/>
  <c r="CV79" i="109"/>
  <c r="CT77" i="109"/>
  <c r="DX75" i="100"/>
  <c r="EP79" i="109"/>
  <c r="BA79" i="109"/>
  <c r="DU75" i="100"/>
  <c r="DC79" i="109"/>
  <c r="GC79" i="109"/>
  <c r="CL79" i="109"/>
  <c r="HD79" i="109"/>
  <c r="AO79" i="109"/>
  <c r="DP79" i="109"/>
  <c r="AN79" i="109"/>
  <c r="DD79" i="109"/>
  <c r="EZ79" i="109"/>
  <c r="AY79" i="109"/>
  <c r="BK79" i="109"/>
  <c r="EN79" i="109"/>
  <c r="CO79" i="109"/>
  <c r="CX79" i="109"/>
  <c r="BS79" i="109"/>
  <c r="GP79" i="109"/>
  <c r="AD79" i="109"/>
  <c r="DH79" i="109"/>
  <c r="EW77" i="109"/>
  <c r="FU79" i="109"/>
  <c r="CT79" i="109"/>
  <c r="FT79" i="109"/>
  <c r="CC79" i="109"/>
  <c r="AM79" i="109"/>
  <c r="AF79" i="109"/>
  <c r="CR77" i="109"/>
  <c r="DU79" i="109"/>
  <c r="HE79" i="109"/>
  <c r="FC79" i="109"/>
  <c r="GL79" i="109"/>
  <c r="DJ79" i="109"/>
  <c r="EU79" i="109"/>
  <c r="GF79" i="109"/>
  <c r="CP77" i="109"/>
  <c r="CG77" i="109"/>
  <c r="BV77" i="109"/>
  <c r="AA77" i="109"/>
  <c r="EQ79" i="109"/>
  <c r="GK79" i="109"/>
  <c r="CW77" i="109"/>
  <c r="AU79" i="109"/>
  <c r="AL77" i="109"/>
  <c r="DL79" i="109"/>
  <c r="GN77" i="109"/>
  <c r="AM77" i="109"/>
  <c r="FA79" i="109"/>
  <c r="GW79" i="109"/>
  <c r="CK79" i="109"/>
  <c r="BG79" i="109"/>
  <c r="DK79" i="109"/>
  <c r="AW79" i="109"/>
  <c r="AE77" i="109"/>
  <c r="BF77" i="109"/>
  <c r="CU79" i="109"/>
  <c r="DZ79" i="109"/>
  <c r="EI79" i="109"/>
  <c r="AQ79" i="109"/>
  <c r="CM79" i="109"/>
  <c r="CN77" i="109"/>
  <c r="GQ79" i="109"/>
  <c r="EG79" i="109"/>
  <c r="AT79" i="109"/>
  <c r="FP79" i="109"/>
  <c r="GO79" i="109"/>
  <c r="AC79" i="109"/>
  <c r="AI79" i="109"/>
  <c r="CY79" i="109"/>
  <c r="HF79" i="109"/>
  <c r="EE79" i="109"/>
  <c r="FK79" i="109"/>
  <c r="BZ77" i="109"/>
  <c r="EP77" i="109"/>
  <c r="BZ79" i="109"/>
  <c r="GB79" i="109"/>
  <c r="DV79" i="109"/>
  <c r="CD77" i="109"/>
  <c r="FN79" i="109"/>
  <c r="EI77" i="109"/>
  <c r="GY79" i="109"/>
  <c r="HB79" i="109"/>
  <c r="CE77" i="109"/>
  <c r="CH77" i="109"/>
  <c r="X77" i="109"/>
  <c r="EB77" i="109"/>
  <c r="AE79" i="109"/>
  <c r="FQ79" i="109"/>
  <c r="AG77" i="109"/>
  <c r="X79" i="109"/>
  <c r="EK79" i="109"/>
  <c r="HC79" i="109"/>
  <c r="DS77" i="109"/>
  <c r="AJ79" i="109"/>
  <c r="FD79" i="109"/>
  <c r="DS79" i="109"/>
  <c r="BB79" i="109"/>
  <c r="BX77" i="109"/>
  <c r="EW79" i="109"/>
  <c r="FB77" i="109"/>
  <c r="BY79" i="109"/>
  <c r="CY77" i="109"/>
  <c r="DF79" i="109"/>
  <c r="BE79" i="109"/>
  <c r="CG79" i="109"/>
  <c r="EA79" i="109"/>
  <c r="AV79" i="109"/>
  <c r="GM77" i="109"/>
  <c r="GU79" i="109"/>
  <c r="DT79" i="109"/>
  <c r="DG79" i="109"/>
  <c r="FQ77" i="109"/>
  <c r="DO79" i="109"/>
  <c r="CR79" i="109"/>
  <c r="BO79" i="109"/>
  <c r="AX79" i="109"/>
  <c r="CK77" i="109"/>
  <c r="EA77" i="109"/>
  <c r="FM79" i="109"/>
  <c r="CS79" i="109"/>
  <c r="BA77" i="109"/>
  <c r="GD79" i="109"/>
  <c r="GX77" i="109"/>
  <c r="BU77" i="109"/>
  <c r="BL77" i="109"/>
  <c r="DZ77" i="109"/>
  <c r="HG79" i="109"/>
  <c r="EV77" i="109"/>
  <c r="AS79" i="109"/>
  <c r="GN79" i="109"/>
  <c r="FV77" i="109"/>
  <c r="GL77" i="109"/>
  <c r="V77" i="109"/>
  <c r="HH79" i="109"/>
  <c r="FE79" i="109"/>
  <c r="FH79" i="109"/>
  <c r="BP79" i="109"/>
  <c r="ES79" i="109"/>
  <c r="DL77" i="109"/>
  <c r="AH79" i="109"/>
  <c r="AY77" i="109"/>
  <c r="FD77" i="109"/>
  <c r="FK77" i="109"/>
  <c r="AA79" i="109"/>
  <c r="AG79" i="109"/>
  <c r="EC77" i="109"/>
  <c r="DN79" i="109"/>
  <c r="CV77" i="109"/>
  <c r="DO77" i="109"/>
  <c r="GF77" i="109"/>
  <c r="ED79" i="109"/>
  <c r="FW79" i="109"/>
  <c r="AK79" i="109"/>
  <c r="ER77" i="109"/>
  <c r="DF77" i="109"/>
  <c r="CD79" i="109"/>
  <c r="AI77" i="109"/>
  <c r="FM77" i="109"/>
  <c r="FN77" i="109"/>
  <c r="EK77" i="109"/>
  <c r="DI77" i="109"/>
  <c r="DU77" i="109"/>
  <c r="DB77" i="109"/>
  <c r="GX79" i="109"/>
  <c r="GH77" i="109"/>
  <c r="GI77" i="109"/>
  <c r="AN77" i="109"/>
  <c r="CB79" i="109"/>
  <c r="CZ77" i="109"/>
  <c r="GK77" i="109"/>
  <c r="FG77" i="109"/>
  <c r="Y79" i="109"/>
  <c r="ER79" i="109"/>
  <c r="AB77" i="109"/>
  <c r="CU77" i="109"/>
  <c r="DY77" i="109"/>
  <c r="DV77" i="109"/>
  <c r="DT77" i="109"/>
  <c r="AL79" i="109"/>
  <c r="CX77" i="109"/>
  <c r="HI79" i="109"/>
  <c r="FI77" i="109"/>
  <c r="DH77" i="109"/>
  <c r="DQ79" i="109"/>
  <c r="FP77" i="109"/>
  <c r="BS77" i="109"/>
  <c r="BR77" i="109"/>
  <c r="FY79" i="109"/>
  <c r="CM77" i="109"/>
  <c r="BP77" i="109"/>
  <c r="AS77" i="109"/>
  <c r="HA77" i="109"/>
  <c r="BC77" i="109"/>
  <c r="AQ77" i="109"/>
  <c r="EC79" i="109"/>
  <c r="BJ79" i="109"/>
  <c r="AU77" i="109"/>
  <c r="DR79" i="109"/>
  <c r="EY77" i="109"/>
  <c r="HI77" i="109"/>
  <c r="EO79" i="109"/>
  <c r="T73" i="100"/>
  <c r="FB79" i="109"/>
  <c r="DW77" i="109"/>
  <c r="CI77" i="109"/>
  <c r="FZ79" i="109"/>
  <c r="Z79" i="109"/>
  <c r="BV79" i="109"/>
  <c r="CH79" i="109"/>
  <c r="FT77" i="109"/>
  <c r="FJ77" i="109"/>
  <c r="AH77" i="109"/>
  <c r="U77" i="109"/>
  <c r="T77" i="109"/>
  <c r="DK48" i="115" l="1"/>
  <c r="DP48" i="115"/>
  <c r="BB48" i="115"/>
  <c r="EI48" i="115"/>
  <c r="HA48" i="115"/>
  <c r="GC48" i="115"/>
  <c r="DF48" i="115"/>
  <c r="BA48" i="115"/>
  <c r="AA48" i="115"/>
  <c r="AI48" i="115"/>
  <c r="GK48" i="115"/>
  <c r="CV48" i="115"/>
  <c r="GI48" i="115"/>
  <c r="GG48" i="115"/>
  <c r="T67" i="109"/>
  <c r="B24" i="111" s="1"/>
  <c r="CM48" i="115"/>
  <c r="FV48" i="115"/>
  <c r="DW48" i="115"/>
  <c r="EY48" i="115"/>
  <c r="BZ48" i="115"/>
  <c r="DG48" i="115"/>
  <c r="DM48" i="115"/>
  <c r="FI48" i="115"/>
  <c r="EG48" i="115"/>
  <c r="CN48" i="115"/>
  <c r="BL48" i="115"/>
  <c r="CW48" i="115"/>
  <c r="AC48" i="115"/>
  <c r="CE48" i="115"/>
  <c r="AG48" i="115"/>
  <c r="DU48" i="115"/>
  <c r="FG48" i="115"/>
  <c r="BP48" i="115"/>
  <c r="BU48" i="115"/>
  <c r="AP48" i="115"/>
  <c r="FM48" i="115"/>
  <c r="AJ48" i="115"/>
  <c r="GX48" i="115"/>
  <c r="BO48" i="115"/>
  <c r="GQ48" i="115"/>
  <c r="GZ48" i="115"/>
  <c r="BE48" i="115"/>
  <c r="CI48" i="115"/>
  <c r="FZ48" i="115"/>
  <c r="FR48" i="115"/>
  <c r="EP48" i="115"/>
  <c r="FC48" i="115"/>
  <c r="AT48" i="115"/>
  <c r="AH48" i="115"/>
  <c r="EH48" i="115"/>
  <c r="EL48" i="115"/>
  <c r="GH48" i="115"/>
  <c r="DS48" i="115"/>
  <c r="BM48" i="115"/>
  <c r="T48" i="115"/>
  <c r="HD48" i="115"/>
  <c r="HI48" i="115"/>
  <c r="BQ48" i="115"/>
  <c r="BH48" i="115"/>
  <c r="GF48" i="115"/>
  <c r="AU48" i="115"/>
  <c r="FQ48" i="115"/>
  <c r="FH48" i="115"/>
  <c r="BS48" i="115"/>
  <c r="EA48" i="115"/>
  <c r="DR48" i="115"/>
  <c r="DB48" i="115"/>
  <c r="CG48" i="115"/>
  <c r="CZ48" i="115"/>
  <c r="HF48" i="115"/>
  <c r="BD48" i="115"/>
  <c r="BF48" i="115"/>
  <c r="EN48" i="115"/>
  <c r="DI48" i="115"/>
  <c r="AK48" i="115"/>
  <c r="FS48" i="115"/>
  <c r="U88" i="109"/>
  <c r="V89" i="100"/>
  <c r="U89" i="100"/>
  <c r="U87" i="109"/>
  <c r="DY48" i="115"/>
  <c r="FP48" i="115"/>
  <c r="FW48" i="115"/>
  <c r="GO48" i="115"/>
  <c r="EX48" i="115"/>
  <c r="BX48" i="115"/>
  <c r="CD48" i="115"/>
  <c r="Y48" i="115"/>
  <c r="GU48" i="115"/>
  <c r="BV48" i="115"/>
  <c r="EV48" i="115"/>
  <c r="AR48" i="115"/>
  <c r="ED48" i="115"/>
  <c r="CR48" i="115"/>
  <c r="FE48" i="115"/>
  <c r="Z48" i="115"/>
  <c r="U85" i="106"/>
  <c r="DN48" i="115"/>
  <c r="W48" i="115"/>
  <c r="ET48" i="115"/>
  <c r="HC48" i="115"/>
  <c r="FL48" i="115"/>
  <c r="EJ48" i="115"/>
  <c r="AE48" i="115"/>
  <c r="EU48" i="115"/>
  <c r="BC48" i="115"/>
  <c r="DA48" i="115"/>
  <c r="FO48" i="115"/>
  <c r="ES48" i="115"/>
  <c r="EQ48" i="115"/>
  <c r="CK48" i="115"/>
  <c r="EC48" i="115"/>
  <c r="HG48" i="115"/>
  <c r="AX48" i="115"/>
  <c r="AD48" i="115"/>
  <c r="BW48" i="115"/>
  <c r="CB48" i="115"/>
  <c r="DC48" i="115"/>
  <c r="FT48" i="115"/>
  <c r="CL48" i="115"/>
  <c r="GL48" i="115"/>
  <c r="B22" i="110" l="1"/>
  <c r="U22" i="110" s="1"/>
  <c r="U67" i="109"/>
  <c r="B25" i="111" s="1"/>
  <c r="V85" i="106"/>
  <c r="W89" i="100"/>
  <c r="F24" i="111"/>
  <c r="V87" i="109"/>
  <c r="V88" i="109"/>
  <c r="B23" i="110" l="1"/>
  <c r="V23" i="110" s="1"/>
  <c r="W23" i="110" s="1"/>
  <c r="X23" i="110" s="1"/>
  <c r="Y23" i="110" s="1"/>
  <c r="Z23" i="110" s="1"/>
  <c r="AA23" i="110" s="1"/>
  <c r="AB23" i="110" s="1"/>
  <c r="AC23" i="110" s="1"/>
  <c r="AD23" i="110" s="1"/>
  <c r="AE23" i="110" s="1"/>
  <c r="AF23" i="110" s="1"/>
  <c r="AG23" i="110" s="1"/>
  <c r="AH23" i="110" s="1"/>
  <c r="AI23" i="110" s="1"/>
  <c r="AJ23" i="110" s="1"/>
  <c r="AK23" i="110" s="1"/>
  <c r="AL23" i="110" s="1"/>
  <c r="AM23" i="110" s="1"/>
  <c r="AN23" i="110" s="1"/>
  <c r="AO23" i="110" s="1"/>
  <c r="AP23" i="110" s="1"/>
  <c r="AQ23" i="110" s="1"/>
  <c r="AR23" i="110" s="1"/>
  <c r="AS23" i="110" s="1"/>
  <c r="AT23" i="110" s="1"/>
  <c r="AU23" i="110" s="1"/>
  <c r="AV23" i="110" s="1"/>
  <c r="AW23" i="110" s="1"/>
  <c r="AX23" i="110" s="1"/>
  <c r="AY23" i="110" s="1"/>
  <c r="AZ23" i="110" s="1"/>
  <c r="BA23" i="110" s="1"/>
  <c r="BB23" i="110" s="1"/>
  <c r="BC23" i="110" s="1"/>
  <c r="BD23" i="110" s="1"/>
  <c r="BE23" i="110" s="1"/>
  <c r="BF23" i="110" s="1"/>
  <c r="BG23" i="110" s="1"/>
  <c r="BH23" i="110" s="1"/>
  <c r="BI23" i="110" s="1"/>
  <c r="BJ23" i="110" s="1"/>
  <c r="BK23" i="110" s="1"/>
  <c r="BL23" i="110" s="1"/>
  <c r="BM23" i="110" s="1"/>
  <c r="BN23" i="110" s="1"/>
  <c r="BO23" i="110" s="1"/>
  <c r="BP23" i="110" s="1"/>
  <c r="BQ23" i="110" s="1"/>
  <c r="BR23" i="110" s="1"/>
  <c r="BS23" i="110" s="1"/>
  <c r="BT23" i="110" s="1"/>
  <c r="BU23" i="110" s="1"/>
  <c r="BV23" i="110" s="1"/>
  <c r="BW23" i="110" s="1"/>
  <c r="BX23" i="110" s="1"/>
  <c r="BY23" i="110" s="1"/>
  <c r="BZ23" i="110" s="1"/>
  <c r="CA23" i="110" s="1"/>
  <c r="CB23" i="110" s="1"/>
  <c r="CC23" i="110" s="1"/>
  <c r="CD23" i="110" s="1"/>
  <c r="CE23" i="110" s="1"/>
  <c r="CF23" i="110" s="1"/>
  <c r="CG23" i="110" s="1"/>
  <c r="CH23" i="110" s="1"/>
  <c r="CI23" i="110" s="1"/>
  <c r="CJ23" i="110" s="1"/>
  <c r="CK23" i="110" s="1"/>
  <c r="CL23" i="110" s="1"/>
  <c r="CM23" i="110" s="1"/>
  <c r="CN23" i="110" s="1"/>
  <c r="CO23" i="110" s="1"/>
  <c r="CP23" i="110" s="1"/>
  <c r="CQ23" i="110" s="1"/>
  <c r="CR23" i="110" s="1"/>
  <c r="CS23" i="110" s="1"/>
  <c r="CT23" i="110" s="1"/>
  <c r="CU23" i="110" s="1"/>
  <c r="CV23" i="110" s="1"/>
  <c r="CW23" i="110" s="1"/>
  <c r="CX23" i="110" s="1"/>
  <c r="CY23" i="110" s="1"/>
  <c r="CZ23" i="110" s="1"/>
  <c r="DA23" i="110" s="1"/>
  <c r="DB23" i="110" s="1"/>
  <c r="DC23" i="110" s="1"/>
  <c r="DD23" i="110" s="1"/>
  <c r="DE23" i="110" s="1"/>
  <c r="DF23" i="110" s="1"/>
  <c r="DG23" i="110" s="1"/>
  <c r="DH23" i="110" s="1"/>
  <c r="DI23" i="110" s="1"/>
  <c r="DJ23" i="110" s="1"/>
  <c r="DK23" i="110" s="1"/>
  <c r="DL23" i="110" s="1"/>
  <c r="DM23" i="110" s="1"/>
  <c r="DN23" i="110" s="1"/>
  <c r="DO23" i="110" s="1"/>
  <c r="DP23" i="110" s="1"/>
  <c r="DQ23" i="110" s="1"/>
  <c r="DR23" i="110" s="1"/>
  <c r="DS23" i="110" s="1"/>
  <c r="DT23" i="110" s="1"/>
  <c r="DU23" i="110" s="1"/>
  <c r="DV23" i="110" s="1"/>
  <c r="DW23" i="110" s="1"/>
  <c r="DX23" i="110" s="1"/>
  <c r="DY23" i="110" s="1"/>
  <c r="DZ23" i="110" s="1"/>
  <c r="EA23" i="110" s="1"/>
  <c r="EB23" i="110" s="1"/>
  <c r="EC23" i="110" s="1"/>
  <c r="ED23" i="110" s="1"/>
  <c r="EE23" i="110" s="1"/>
  <c r="EF23" i="110" s="1"/>
  <c r="EG23" i="110" s="1"/>
  <c r="EH23" i="110" s="1"/>
  <c r="EI23" i="110" s="1"/>
  <c r="EJ23" i="110" s="1"/>
  <c r="EK23" i="110" s="1"/>
  <c r="EL23" i="110" s="1"/>
  <c r="EM23" i="110" s="1"/>
  <c r="EN23" i="110" s="1"/>
  <c r="EO23" i="110" s="1"/>
  <c r="EP23" i="110" s="1"/>
  <c r="EQ23" i="110" s="1"/>
  <c r="ER23" i="110" s="1"/>
  <c r="ES23" i="110" s="1"/>
  <c r="ET23" i="110" s="1"/>
  <c r="EU23" i="110" s="1"/>
  <c r="EV23" i="110" s="1"/>
  <c r="EW23" i="110" s="1"/>
  <c r="EX23" i="110" s="1"/>
  <c r="EY23" i="110" s="1"/>
  <c r="EZ23" i="110" s="1"/>
  <c r="FA23" i="110" s="1"/>
  <c r="FB23" i="110" s="1"/>
  <c r="FC23" i="110" s="1"/>
  <c r="FD23" i="110" s="1"/>
  <c r="FE23" i="110" s="1"/>
  <c r="FF23" i="110" s="1"/>
  <c r="FG23" i="110" s="1"/>
  <c r="FH23" i="110" s="1"/>
  <c r="FI23" i="110" s="1"/>
  <c r="FJ23" i="110" s="1"/>
  <c r="FK23" i="110" s="1"/>
  <c r="FL23" i="110" s="1"/>
  <c r="FM23" i="110" s="1"/>
  <c r="FN23" i="110" s="1"/>
  <c r="FO23" i="110" s="1"/>
  <c r="FP23" i="110" s="1"/>
  <c r="FQ23" i="110" s="1"/>
  <c r="FR23" i="110" s="1"/>
  <c r="FS23" i="110" s="1"/>
  <c r="FT23" i="110" s="1"/>
  <c r="FU23" i="110" s="1"/>
  <c r="FV23" i="110" s="1"/>
  <c r="FW23" i="110" s="1"/>
  <c r="FX23" i="110" s="1"/>
  <c r="FY23" i="110" s="1"/>
  <c r="FZ23" i="110" s="1"/>
  <c r="GA23" i="110" s="1"/>
  <c r="GB23" i="110" s="1"/>
  <c r="GC23" i="110" s="1"/>
  <c r="GD23" i="110" s="1"/>
  <c r="GE23" i="110" s="1"/>
  <c r="GF23" i="110" s="1"/>
  <c r="GG23" i="110" s="1"/>
  <c r="GH23" i="110" s="1"/>
  <c r="GI23" i="110" s="1"/>
  <c r="GJ23" i="110" s="1"/>
  <c r="GK23" i="110" s="1"/>
  <c r="GL23" i="110" s="1"/>
  <c r="GM23" i="110" s="1"/>
  <c r="GN23" i="110" s="1"/>
  <c r="GO23" i="110" s="1"/>
  <c r="GP23" i="110" s="1"/>
  <c r="GQ23" i="110" s="1"/>
  <c r="GR23" i="110" s="1"/>
  <c r="GS23" i="110" s="1"/>
  <c r="GT23" i="110" s="1"/>
  <c r="GU23" i="110" s="1"/>
  <c r="GV23" i="110" s="1"/>
  <c r="GW23" i="110" s="1"/>
  <c r="GX23" i="110" s="1"/>
  <c r="GY23" i="110" s="1"/>
  <c r="GZ23" i="110" s="1"/>
  <c r="HA23" i="110" s="1"/>
  <c r="HB23" i="110" s="1"/>
  <c r="HC23" i="110" s="1"/>
  <c r="HD23" i="110" s="1"/>
  <c r="HE23" i="110" s="1"/>
  <c r="HF23" i="110" s="1"/>
  <c r="HG23" i="110" s="1"/>
  <c r="HH23" i="110" s="1"/>
  <c r="HI23" i="110" s="1"/>
  <c r="HJ23" i="110" s="1"/>
  <c r="W85" i="106"/>
  <c r="X89" i="100"/>
  <c r="W88" i="109"/>
  <c r="W87" i="109"/>
  <c r="V67" i="109"/>
  <c r="C25" i="111"/>
  <c r="U2" i="110"/>
  <c r="T55" i="109" s="1"/>
  <c r="V22" i="110"/>
  <c r="W67" i="109" l="1"/>
  <c r="B25" i="110" s="1"/>
  <c r="X25" i="110" s="1"/>
  <c r="Y25" i="110" s="1"/>
  <c r="Z25" i="110" s="1"/>
  <c r="AA25" i="110" s="1"/>
  <c r="AB25" i="110" s="1"/>
  <c r="AC25" i="110" s="1"/>
  <c r="AD25" i="110" s="1"/>
  <c r="AE25" i="110" s="1"/>
  <c r="AF25" i="110" s="1"/>
  <c r="AG25" i="110" s="1"/>
  <c r="AH25" i="110" s="1"/>
  <c r="AI25" i="110" s="1"/>
  <c r="AJ25" i="110" s="1"/>
  <c r="AK25" i="110" s="1"/>
  <c r="AL25" i="110" s="1"/>
  <c r="AM25" i="110" s="1"/>
  <c r="AN25" i="110" s="1"/>
  <c r="AO25" i="110" s="1"/>
  <c r="AP25" i="110" s="1"/>
  <c r="AQ25" i="110" s="1"/>
  <c r="AR25" i="110" s="1"/>
  <c r="AS25" i="110" s="1"/>
  <c r="AT25" i="110" s="1"/>
  <c r="AU25" i="110" s="1"/>
  <c r="AV25" i="110" s="1"/>
  <c r="AW25" i="110" s="1"/>
  <c r="AX25" i="110" s="1"/>
  <c r="AY25" i="110" s="1"/>
  <c r="AZ25" i="110" s="1"/>
  <c r="BA25" i="110" s="1"/>
  <c r="BB25" i="110" s="1"/>
  <c r="BC25" i="110" s="1"/>
  <c r="BD25" i="110" s="1"/>
  <c r="BE25" i="110" s="1"/>
  <c r="BF25" i="110" s="1"/>
  <c r="BG25" i="110" s="1"/>
  <c r="BH25" i="110" s="1"/>
  <c r="BI25" i="110" s="1"/>
  <c r="BJ25" i="110" s="1"/>
  <c r="BK25" i="110" s="1"/>
  <c r="BL25" i="110" s="1"/>
  <c r="BM25" i="110" s="1"/>
  <c r="BN25" i="110" s="1"/>
  <c r="BO25" i="110" s="1"/>
  <c r="BP25" i="110" s="1"/>
  <c r="BQ25" i="110" s="1"/>
  <c r="BR25" i="110" s="1"/>
  <c r="BS25" i="110" s="1"/>
  <c r="BT25" i="110" s="1"/>
  <c r="BU25" i="110" s="1"/>
  <c r="BV25" i="110" s="1"/>
  <c r="BW25" i="110" s="1"/>
  <c r="BX25" i="110" s="1"/>
  <c r="BY25" i="110" s="1"/>
  <c r="BZ25" i="110" s="1"/>
  <c r="CA25" i="110" s="1"/>
  <c r="CB25" i="110" s="1"/>
  <c r="CC25" i="110" s="1"/>
  <c r="CD25" i="110" s="1"/>
  <c r="CE25" i="110" s="1"/>
  <c r="CF25" i="110" s="1"/>
  <c r="CG25" i="110" s="1"/>
  <c r="CH25" i="110" s="1"/>
  <c r="CI25" i="110" s="1"/>
  <c r="CJ25" i="110" s="1"/>
  <c r="CK25" i="110" s="1"/>
  <c r="CL25" i="110" s="1"/>
  <c r="CM25" i="110" s="1"/>
  <c r="CN25" i="110" s="1"/>
  <c r="CO25" i="110" s="1"/>
  <c r="CP25" i="110" s="1"/>
  <c r="CQ25" i="110" s="1"/>
  <c r="CR25" i="110" s="1"/>
  <c r="CS25" i="110" s="1"/>
  <c r="CT25" i="110" s="1"/>
  <c r="CU25" i="110" s="1"/>
  <c r="CV25" i="110" s="1"/>
  <c r="CW25" i="110" s="1"/>
  <c r="CX25" i="110" s="1"/>
  <c r="CY25" i="110" s="1"/>
  <c r="CZ25" i="110" s="1"/>
  <c r="DA25" i="110" s="1"/>
  <c r="DB25" i="110" s="1"/>
  <c r="DC25" i="110" s="1"/>
  <c r="DD25" i="110" s="1"/>
  <c r="DE25" i="110" s="1"/>
  <c r="DF25" i="110" s="1"/>
  <c r="DG25" i="110" s="1"/>
  <c r="DH25" i="110" s="1"/>
  <c r="DI25" i="110" s="1"/>
  <c r="DJ25" i="110" s="1"/>
  <c r="DK25" i="110" s="1"/>
  <c r="DL25" i="110" s="1"/>
  <c r="DM25" i="110" s="1"/>
  <c r="DN25" i="110" s="1"/>
  <c r="DO25" i="110" s="1"/>
  <c r="DP25" i="110" s="1"/>
  <c r="DQ25" i="110" s="1"/>
  <c r="DR25" i="110" s="1"/>
  <c r="DS25" i="110" s="1"/>
  <c r="DT25" i="110" s="1"/>
  <c r="DU25" i="110" s="1"/>
  <c r="DV25" i="110" s="1"/>
  <c r="DW25" i="110" s="1"/>
  <c r="DX25" i="110" s="1"/>
  <c r="DY25" i="110" s="1"/>
  <c r="DZ25" i="110" s="1"/>
  <c r="EA25" i="110" s="1"/>
  <c r="EB25" i="110" s="1"/>
  <c r="EC25" i="110" s="1"/>
  <c r="ED25" i="110" s="1"/>
  <c r="EE25" i="110" s="1"/>
  <c r="EF25" i="110" s="1"/>
  <c r="EG25" i="110" s="1"/>
  <c r="EH25" i="110" s="1"/>
  <c r="EI25" i="110" s="1"/>
  <c r="EJ25" i="110" s="1"/>
  <c r="EK25" i="110" s="1"/>
  <c r="EL25" i="110" s="1"/>
  <c r="EM25" i="110" s="1"/>
  <c r="EN25" i="110" s="1"/>
  <c r="EO25" i="110" s="1"/>
  <c r="EP25" i="110" s="1"/>
  <c r="EQ25" i="110" s="1"/>
  <c r="ER25" i="110" s="1"/>
  <c r="ES25" i="110" s="1"/>
  <c r="ET25" i="110" s="1"/>
  <c r="EU25" i="110" s="1"/>
  <c r="EV25" i="110" s="1"/>
  <c r="EW25" i="110" s="1"/>
  <c r="EX25" i="110" s="1"/>
  <c r="EY25" i="110" s="1"/>
  <c r="EZ25" i="110" s="1"/>
  <c r="FA25" i="110" s="1"/>
  <c r="FB25" i="110" s="1"/>
  <c r="FC25" i="110" s="1"/>
  <c r="FD25" i="110" s="1"/>
  <c r="FE25" i="110" s="1"/>
  <c r="FF25" i="110" s="1"/>
  <c r="FG25" i="110" s="1"/>
  <c r="FH25" i="110" s="1"/>
  <c r="FI25" i="110" s="1"/>
  <c r="FJ25" i="110" s="1"/>
  <c r="FK25" i="110" s="1"/>
  <c r="FL25" i="110" s="1"/>
  <c r="FM25" i="110" s="1"/>
  <c r="FN25" i="110" s="1"/>
  <c r="FO25" i="110" s="1"/>
  <c r="FP25" i="110" s="1"/>
  <c r="FQ25" i="110" s="1"/>
  <c r="FR25" i="110" s="1"/>
  <c r="FS25" i="110" s="1"/>
  <c r="FT25" i="110" s="1"/>
  <c r="FU25" i="110" s="1"/>
  <c r="FV25" i="110" s="1"/>
  <c r="FW25" i="110" s="1"/>
  <c r="FX25" i="110" s="1"/>
  <c r="FY25" i="110" s="1"/>
  <c r="FZ25" i="110" s="1"/>
  <c r="GA25" i="110" s="1"/>
  <c r="GB25" i="110" s="1"/>
  <c r="GC25" i="110" s="1"/>
  <c r="GD25" i="110" s="1"/>
  <c r="GE25" i="110" s="1"/>
  <c r="GF25" i="110" s="1"/>
  <c r="GG25" i="110" s="1"/>
  <c r="GH25" i="110" s="1"/>
  <c r="GI25" i="110" s="1"/>
  <c r="GJ25" i="110" s="1"/>
  <c r="GK25" i="110" s="1"/>
  <c r="GL25" i="110" s="1"/>
  <c r="GM25" i="110" s="1"/>
  <c r="GN25" i="110" s="1"/>
  <c r="GO25" i="110" s="1"/>
  <c r="GP25" i="110" s="1"/>
  <c r="GQ25" i="110" s="1"/>
  <c r="GR25" i="110" s="1"/>
  <c r="GS25" i="110" s="1"/>
  <c r="GT25" i="110" s="1"/>
  <c r="GU25" i="110" s="1"/>
  <c r="GV25" i="110" s="1"/>
  <c r="GW25" i="110" s="1"/>
  <c r="GX25" i="110" s="1"/>
  <c r="GY25" i="110" s="1"/>
  <c r="GZ25" i="110" s="1"/>
  <c r="HA25" i="110" s="1"/>
  <c r="HB25" i="110" s="1"/>
  <c r="HC25" i="110" s="1"/>
  <c r="HD25" i="110" s="1"/>
  <c r="HE25" i="110" s="1"/>
  <c r="HF25" i="110" s="1"/>
  <c r="HG25" i="110" s="1"/>
  <c r="HH25" i="110" s="1"/>
  <c r="HI25" i="110" s="1"/>
  <c r="HJ25" i="110" s="1"/>
  <c r="X88" i="109"/>
  <c r="Y89" i="100"/>
  <c r="X85" i="106"/>
  <c r="V2" i="110"/>
  <c r="U55" i="109" s="1"/>
  <c r="W22" i="110"/>
  <c r="B24" i="110"/>
  <c r="B26" i="111"/>
  <c r="X87" i="109"/>
  <c r="D25" i="111"/>
  <c r="U56" i="109"/>
  <c r="B27" i="111" l="1"/>
  <c r="Z89" i="100"/>
  <c r="X67" i="109"/>
  <c r="B26" i="110" s="1"/>
  <c r="Y26" i="110" s="1"/>
  <c r="Z26" i="110" s="1"/>
  <c r="AA26" i="110" s="1"/>
  <c r="AB26" i="110" s="1"/>
  <c r="AC26" i="110" s="1"/>
  <c r="AD26" i="110" s="1"/>
  <c r="AE26" i="110" s="1"/>
  <c r="AF26" i="110" s="1"/>
  <c r="AG26" i="110" s="1"/>
  <c r="AH26" i="110" s="1"/>
  <c r="AI26" i="110" s="1"/>
  <c r="AJ26" i="110" s="1"/>
  <c r="AK26" i="110" s="1"/>
  <c r="AL26" i="110" s="1"/>
  <c r="AM26" i="110" s="1"/>
  <c r="AN26" i="110" s="1"/>
  <c r="AO26" i="110" s="1"/>
  <c r="AP26" i="110" s="1"/>
  <c r="AQ26" i="110" s="1"/>
  <c r="AR26" i="110" s="1"/>
  <c r="AS26" i="110" s="1"/>
  <c r="AT26" i="110" s="1"/>
  <c r="AU26" i="110" s="1"/>
  <c r="AV26" i="110" s="1"/>
  <c r="AW26" i="110" s="1"/>
  <c r="AX26" i="110" s="1"/>
  <c r="AY26" i="110" s="1"/>
  <c r="AZ26" i="110" s="1"/>
  <c r="BA26" i="110" s="1"/>
  <c r="BB26" i="110" s="1"/>
  <c r="BC26" i="110" s="1"/>
  <c r="BD26" i="110" s="1"/>
  <c r="BE26" i="110" s="1"/>
  <c r="BF26" i="110" s="1"/>
  <c r="BG26" i="110" s="1"/>
  <c r="BH26" i="110" s="1"/>
  <c r="BI26" i="110" s="1"/>
  <c r="BJ26" i="110" s="1"/>
  <c r="BK26" i="110" s="1"/>
  <c r="BL26" i="110" s="1"/>
  <c r="BM26" i="110" s="1"/>
  <c r="BN26" i="110" s="1"/>
  <c r="BO26" i="110" s="1"/>
  <c r="BP26" i="110" s="1"/>
  <c r="BQ26" i="110" s="1"/>
  <c r="BR26" i="110" s="1"/>
  <c r="BS26" i="110" s="1"/>
  <c r="BT26" i="110" s="1"/>
  <c r="BU26" i="110" s="1"/>
  <c r="BV26" i="110" s="1"/>
  <c r="BW26" i="110" s="1"/>
  <c r="BX26" i="110" s="1"/>
  <c r="BY26" i="110" s="1"/>
  <c r="BZ26" i="110" s="1"/>
  <c r="CA26" i="110" s="1"/>
  <c r="CB26" i="110" s="1"/>
  <c r="CC26" i="110" s="1"/>
  <c r="CD26" i="110" s="1"/>
  <c r="CE26" i="110" s="1"/>
  <c r="CF26" i="110" s="1"/>
  <c r="CG26" i="110" s="1"/>
  <c r="CH26" i="110" s="1"/>
  <c r="CI26" i="110" s="1"/>
  <c r="CJ26" i="110" s="1"/>
  <c r="CK26" i="110" s="1"/>
  <c r="CL26" i="110" s="1"/>
  <c r="CM26" i="110" s="1"/>
  <c r="CN26" i="110" s="1"/>
  <c r="CO26" i="110" s="1"/>
  <c r="CP26" i="110" s="1"/>
  <c r="CQ26" i="110" s="1"/>
  <c r="CR26" i="110" s="1"/>
  <c r="CS26" i="110" s="1"/>
  <c r="CT26" i="110" s="1"/>
  <c r="CU26" i="110" s="1"/>
  <c r="CV26" i="110" s="1"/>
  <c r="CW26" i="110" s="1"/>
  <c r="CX26" i="110" s="1"/>
  <c r="CY26" i="110" s="1"/>
  <c r="CZ26" i="110" s="1"/>
  <c r="DA26" i="110" s="1"/>
  <c r="DB26" i="110" s="1"/>
  <c r="DC26" i="110" s="1"/>
  <c r="DD26" i="110" s="1"/>
  <c r="DE26" i="110" s="1"/>
  <c r="DF26" i="110" s="1"/>
  <c r="DG26" i="110" s="1"/>
  <c r="DH26" i="110" s="1"/>
  <c r="DI26" i="110" s="1"/>
  <c r="DJ26" i="110" s="1"/>
  <c r="DK26" i="110" s="1"/>
  <c r="DL26" i="110" s="1"/>
  <c r="DM26" i="110" s="1"/>
  <c r="DN26" i="110" s="1"/>
  <c r="DO26" i="110" s="1"/>
  <c r="DP26" i="110" s="1"/>
  <c r="DQ26" i="110" s="1"/>
  <c r="DR26" i="110" s="1"/>
  <c r="DS26" i="110" s="1"/>
  <c r="DT26" i="110" s="1"/>
  <c r="DU26" i="110" s="1"/>
  <c r="DV26" i="110" s="1"/>
  <c r="DW26" i="110" s="1"/>
  <c r="DX26" i="110" s="1"/>
  <c r="DY26" i="110" s="1"/>
  <c r="DZ26" i="110" s="1"/>
  <c r="EA26" i="110" s="1"/>
  <c r="EB26" i="110" s="1"/>
  <c r="EC26" i="110" s="1"/>
  <c r="ED26" i="110" s="1"/>
  <c r="EE26" i="110" s="1"/>
  <c r="EF26" i="110" s="1"/>
  <c r="EG26" i="110" s="1"/>
  <c r="EH26" i="110" s="1"/>
  <c r="EI26" i="110" s="1"/>
  <c r="EJ26" i="110" s="1"/>
  <c r="EK26" i="110" s="1"/>
  <c r="EL26" i="110" s="1"/>
  <c r="EM26" i="110" s="1"/>
  <c r="EN26" i="110" s="1"/>
  <c r="EO26" i="110" s="1"/>
  <c r="EP26" i="110" s="1"/>
  <c r="EQ26" i="110" s="1"/>
  <c r="ER26" i="110" s="1"/>
  <c r="ES26" i="110" s="1"/>
  <c r="ET26" i="110" s="1"/>
  <c r="EU26" i="110" s="1"/>
  <c r="EV26" i="110" s="1"/>
  <c r="EW26" i="110" s="1"/>
  <c r="EX26" i="110" s="1"/>
  <c r="EY26" i="110" s="1"/>
  <c r="EZ26" i="110" s="1"/>
  <c r="FA26" i="110" s="1"/>
  <c r="FB26" i="110" s="1"/>
  <c r="FC26" i="110" s="1"/>
  <c r="FD26" i="110" s="1"/>
  <c r="FE26" i="110" s="1"/>
  <c r="FF26" i="110" s="1"/>
  <c r="FG26" i="110" s="1"/>
  <c r="FH26" i="110" s="1"/>
  <c r="FI26" i="110" s="1"/>
  <c r="FJ26" i="110" s="1"/>
  <c r="FK26" i="110" s="1"/>
  <c r="FL26" i="110" s="1"/>
  <c r="FM26" i="110" s="1"/>
  <c r="FN26" i="110" s="1"/>
  <c r="FO26" i="110" s="1"/>
  <c r="FP26" i="110" s="1"/>
  <c r="FQ26" i="110" s="1"/>
  <c r="FR26" i="110" s="1"/>
  <c r="FS26" i="110" s="1"/>
  <c r="FT26" i="110" s="1"/>
  <c r="FU26" i="110" s="1"/>
  <c r="FV26" i="110" s="1"/>
  <c r="FW26" i="110" s="1"/>
  <c r="FX26" i="110" s="1"/>
  <c r="FY26" i="110" s="1"/>
  <c r="FZ26" i="110" s="1"/>
  <c r="GA26" i="110" s="1"/>
  <c r="GB26" i="110" s="1"/>
  <c r="GC26" i="110" s="1"/>
  <c r="GD26" i="110" s="1"/>
  <c r="GE26" i="110" s="1"/>
  <c r="GF26" i="110" s="1"/>
  <c r="GG26" i="110" s="1"/>
  <c r="GH26" i="110" s="1"/>
  <c r="GI26" i="110" s="1"/>
  <c r="GJ26" i="110" s="1"/>
  <c r="GK26" i="110" s="1"/>
  <c r="GL26" i="110" s="1"/>
  <c r="GM26" i="110" s="1"/>
  <c r="GN26" i="110" s="1"/>
  <c r="GO26" i="110" s="1"/>
  <c r="GP26" i="110" s="1"/>
  <c r="GQ26" i="110" s="1"/>
  <c r="GR26" i="110" s="1"/>
  <c r="GS26" i="110" s="1"/>
  <c r="GT26" i="110" s="1"/>
  <c r="GU26" i="110" s="1"/>
  <c r="GV26" i="110" s="1"/>
  <c r="GW26" i="110" s="1"/>
  <c r="GX26" i="110" s="1"/>
  <c r="GY26" i="110" s="1"/>
  <c r="GZ26" i="110" s="1"/>
  <c r="HA26" i="110" s="1"/>
  <c r="HB26" i="110" s="1"/>
  <c r="HC26" i="110" s="1"/>
  <c r="HD26" i="110" s="1"/>
  <c r="HE26" i="110" s="1"/>
  <c r="HF26" i="110" s="1"/>
  <c r="HG26" i="110" s="1"/>
  <c r="HH26" i="110" s="1"/>
  <c r="HI26" i="110" s="1"/>
  <c r="HJ26" i="110" s="1"/>
  <c r="Y87" i="109"/>
  <c r="Y85" i="106"/>
  <c r="Y88" i="109"/>
  <c r="X22" i="110"/>
  <c r="U91" i="109"/>
  <c r="E25" i="111"/>
  <c r="W24" i="110"/>
  <c r="X24" i="110" s="1"/>
  <c r="Y24" i="110" s="1"/>
  <c r="Z24" i="110" s="1"/>
  <c r="AA24" i="110" s="1"/>
  <c r="AB24" i="110" s="1"/>
  <c r="AC24" i="110" s="1"/>
  <c r="AD24" i="110" s="1"/>
  <c r="AE24" i="110" s="1"/>
  <c r="AF24" i="110" s="1"/>
  <c r="AG24" i="110" s="1"/>
  <c r="AH24" i="110" s="1"/>
  <c r="AI24" i="110" s="1"/>
  <c r="AJ24" i="110" s="1"/>
  <c r="AK24" i="110" s="1"/>
  <c r="AL24" i="110" s="1"/>
  <c r="AM24" i="110" s="1"/>
  <c r="AN24" i="110" s="1"/>
  <c r="AO24" i="110" s="1"/>
  <c r="AP24" i="110" s="1"/>
  <c r="AQ24" i="110" s="1"/>
  <c r="AR24" i="110" s="1"/>
  <c r="AS24" i="110" s="1"/>
  <c r="AT24" i="110" s="1"/>
  <c r="AU24" i="110" s="1"/>
  <c r="AV24" i="110" s="1"/>
  <c r="AW24" i="110" s="1"/>
  <c r="AX24" i="110" s="1"/>
  <c r="AY24" i="110" s="1"/>
  <c r="AZ24" i="110" s="1"/>
  <c r="BA24" i="110" s="1"/>
  <c r="BB24" i="110" s="1"/>
  <c r="BC24" i="110" s="1"/>
  <c r="BD24" i="110" s="1"/>
  <c r="BE24" i="110" s="1"/>
  <c r="BF24" i="110" s="1"/>
  <c r="BG24" i="110" s="1"/>
  <c r="BH24" i="110" s="1"/>
  <c r="BI24" i="110" s="1"/>
  <c r="BJ24" i="110" s="1"/>
  <c r="BK24" i="110" s="1"/>
  <c r="BL24" i="110" s="1"/>
  <c r="BM24" i="110" s="1"/>
  <c r="BN24" i="110" s="1"/>
  <c r="BO24" i="110" s="1"/>
  <c r="BP24" i="110" s="1"/>
  <c r="BQ24" i="110" s="1"/>
  <c r="BR24" i="110" s="1"/>
  <c r="BS24" i="110" s="1"/>
  <c r="BT24" i="110" s="1"/>
  <c r="BU24" i="110" s="1"/>
  <c r="BV24" i="110" s="1"/>
  <c r="BW24" i="110" s="1"/>
  <c r="BX24" i="110" s="1"/>
  <c r="BY24" i="110" s="1"/>
  <c r="BZ24" i="110" s="1"/>
  <c r="CA24" i="110" s="1"/>
  <c r="CB24" i="110" s="1"/>
  <c r="CC24" i="110" s="1"/>
  <c r="CD24" i="110" s="1"/>
  <c r="CE24" i="110" s="1"/>
  <c r="CF24" i="110" s="1"/>
  <c r="CG24" i="110" s="1"/>
  <c r="CH24" i="110" s="1"/>
  <c r="CI24" i="110" s="1"/>
  <c r="CJ24" i="110" s="1"/>
  <c r="CK24" i="110" s="1"/>
  <c r="CL24" i="110" s="1"/>
  <c r="CM24" i="110" s="1"/>
  <c r="CN24" i="110" s="1"/>
  <c r="CO24" i="110" s="1"/>
  <c r="CP24" i="110" s="1"/>
  <c r="CQ24" i="110" s="1"/>
  <c r="CR24" i="110" s="1"/>
  <c r="CS24" i="110" s="1"/>
  <c r="CT24" i="110" s="1"/>
  <c r="CU24" i="110" s="1"/>
  <c r="CV24" i="110" s="1"/>
  <c r="CW24" i="110" s="1"/>
  <c r="CX24" i="110" s="1"/>
  <c r="CY24" i="110" s="1"/>
  <c r="CZ24" i="110" s="1"/>
  <c r="DA24" i="110" s="1"/>
  <c r="DB24" i="110" s="1"/>
  <c r="DC24" i="110" s="1"/>
  <c r="DD24" i="110" s="1"/>
  <c r="DE24" i="110" s="1"/>
  <c r="DF24" i="110" s="1"/>
  <c r="DG24" i="110" s="1"/>
  <c r="DH24" i="110" s="1"/>
  <c r="DI24" i="110" s="1"/>
  <c r="DJ24" i="110" s="1"/>
  <c r="DK24" i="110" s="1"/>
  <c r="DL24" i="110" s="1"/>
  <c r="DM24" i="110" s="1"/>
  <c r="DN24" i="110" s="1"/>
  <c r="DO24" i="110" s="1"/>
  <c r="DP24" i="110" s="1"/>
  <c r="DQ24" i="110" s="1"/>
  <c r="DR24" i="110" s="1"/>
  <c r="DS24" i="110" s="1"/>
  <c r="DT24" i="110" s="1"/>
  <c r="DU24" i="110" s="1"/>
  <c r="DV24" i="110" s="1"/>
  <c r="DW24" i="110" s="1"/>
  <c r="DX24" i="110" s="1"/>
  <c r="DY24" i="110" s="1"/>
  <c r="DZ24" i="110" s="1"/>
  <c r="EA24" i="110" s="1"/>
  <c r="EB24" i="110" s="1"/>
  <c r="EC24" i="110" s="1"/>
  <c r="ED24" i="110" s="1"/>
  <c r="EE24" i="110" s="1"/>
  <c r="EF24" i="110" s="1"/>
  <c r="EG24" i="110" s="1"/>
  <c r="EH24" i="110" s="1"/>
  <c r="EI24" i="110" s="1"/>
  <c r="EJ24" i="110" s="1"/>
  <c r="EK24" i="110" s="1"/>
  <c r="EL24" i="110" s="1"/>
  <c r="EM24" i="110" s="1"/>
  <c r="EN24" i="110" s="1"/>
  <c r="EO24" i="110" s="1"/>
  <c r="EP24" i="110" s="1"/>
  <c r="EQ24" i="110" s="1"/>
  <c r="ER24" i="110" s="1"/>
  <c r="ES24" i="110" s="1"/>
  <c r="ET24" i="110" s="1"/>
  <c r="EU24" i="110" s="1"/>
  <c r="EV24" i="110" s="1"/>
  <c r="EW24" i="110" s="1"/>
  <c r="EX24" i="110" s="1"/>
  <c r="EY24" i="110" s="1"/>
  <c r="EZ24" i="110" s="1"/>
  <c r="FA24" i="110" s="1"/>
  <c r="FB24" i="110" s="1"/>
  <c r="FC24" i="110" s="1"/>
  <c r="FD24" i="110" s="1"/>
  <c r="FE24" i="110" s="1"/>
  <c r="FF24" i="110" s="1"/>
  <c r="FG24" i="110" s="1"/>
  <c r="FH24" i="110" s="1"/>
  <c r="FI24" i="110" s="1"/>
  <c r="FJ24" i="110" s="1"/>
  <c r="FK24" i="110" s="1"/>
  <c r="FL24" i="110" s="1"/>
  <c r="FM24" i="110" s="1"/>
  <c r="FN24" i="110" s="1"/>
  <c r="FO24" i="110" s="1"/>
  <c r="FP24" i="110" s="1"/>
  <c r="FQ24" i="110" s="1"/>
  <c r="FR24" i="110" s="1"/>
  <c r="FS24" i="110" s="1"/>
  <c r="FT24" i="110" s="1"/>
  <c r="FU24" i="110" s="1"/>
  <c r="FV24" i="110" s="1"/>
  <c r="FW24" i="110" s="1"/>
  <c r="FX24" i="110" s="1"/>
  <c r="FY24" i="110" s="1"/>
  <c r="FZ24" i="110" s="1"/>
  <c r="GA24" i="110" s="1"/>
  <c r="GB24" i="110" s="1"/>
  <c r="GC24" i="110" s="1"/>
  <c r="GD24" i="110" s="1"/>
  <c r="GE24" i="110" s="1"/>
  <c r="GF24" i="110" s="1"/>
  <c r="GG24" i="110" s="1"/>
  <c r="GH24" i="110" s="1"/>
  <c r="GI24" i="110" s="1"/>
  <c r="GJ24" i="110" s="1"/>
  <c r="GK24" i="110" s="1"/>
  <c r="GL24" i="110" s="1"/>
  <c r="GM24" i="110" s="1"/>
  <c r="GN24" i="110" s="1"/>
  <c r="GO24" i="110" s="1"/>
  <c r="GP24" i="110" s="1"/>
  <c r="GQ24" i="110" s="1"/>
  <c r="GR24" i="110" s="1"/>
  <c r="GS24" i="110" s="1"/>
  <c r="GT24" i="110" s="1"/>
  <c r="GU24" i="110" s="1"/>
  <c r="GV24" i="110" s="1"/>
  <c r="GW24" i="110" s="1"/>
  <c r="GX24" i="110" s="1"/>
  <c r="GY24" i="110" s="1"/>
  <c r="GZ24" i="110" s="1"/>
  <c r="HA24" i="110" s="1"/>
  <c r="HB24" i="110" s="1"/>
  <c r="HC24" i="110" s="1"/>
  <c r="HD24" i="110" s="1"/>
  <c r="HE24" i="110" s="1"/>
  <c r="HF24" i="110" s="1"/>
  <c r="HG24" i="110" s="1"/>
  <c r="HH24" i="110" s="1"/>
  <c r="HI24" i="110" s="1"/>
  <c r="HJ24" i="110" s="1"/>
  <c r="B28" i="111" l="1"/>
  <c r="Z85" i="106"/>
  <c r="Y67" i="109"/>
  <c r="U95" i="109"/>
  <c r="F25" i="111"/>
  <c r="X2" i="110"/>
  <c r="W55" i="109" s="1"/>
  <c r="Y22" i="110"/>
  <c r="AA89" i="100"/>
  <c r="W2" i="110"/>
  <c r="V55" i="109" s="1"/>
  <c r="Z88" i="109" l="1"/>
  <c r="AA88" i="109"/>
  <c r="Z87" i="109"/>
  <c r="Z67" i="109" s="1"/>
  <c r="B28" i="110" s="1"/>
  <c r="AA28" i="110" s="1"/>
  <c r="AB28" i="110" s="1"/>
  <c r="AC28" i="110" s="1"/>
  <c r="AD28" i="110" s="1"/>
  <c r="AE28" i="110" s="1"/>
  <c r="AF28" i="110" s="1"/>
  <c r="AG28" i="110" s="1"/>
  <c r="AH28" i="110" s="1"/>
  <c r="AI28" i="110" s="1"/>
  <c r="AJ28" i="110" s="1"/>
  <c r="AK28" i="110" s="1"/>
  <c r="AL28" i="110" s="1"/>
  <c r="AM28" i="110" s="1"/>
  <c r="AN28" i="110" s="1"/>
  <c r="AO28" i="110" s="1"/>
  <c r="AP28" i="110" s="1"/>
  <c r="AQ28" i="110" s="1"/>
  <c r="AR28" i="110" s="1"/>
  <c r="AS28" i="110" s="1"/>
  <c r="AT28" i="110" s="1"/>
  <c r="AU28" i="110" s="1"/>
  <c r="AV28" i="110" s="1"/>
  <c r="AW28" i="110" s="1"/>
  <c r="AX28" i="110" s="1"/>
  <c r="AY28" i="110" s="1"/>
  <c r="AZ28" i="110" s="1"/>
  <c r="BA28" i="110" s="1"/>
  <c r="BB28" i="110" s="1"/>
  <c r="BC28" i="110" s="1"/>
  <c r="BD28" i="110" s="1"/>
  <c r="BE28" i="110" s="1"/>
  <c r="BF28" i="110" s="1"/>
  <c r="BG28" i="110" s="1"/>
  <c r="BH28" i="110" s="1"/>
  <c r="BI28" i="110" s="1"/>
  <c r="BJ28" i="110" s="1"/>
  <c r="BK28" i="110" s="1"/>
  <c r="BL28" i="110" s="1"/>
  <c r="BM28" i="110" s="1"/>
  <c r="BN28" i="110" s="1"/>
  <c r="BO28" i="110" s="1"/>
  <c r="BP28" i="110" s="1"/>
  <c r="BQ28" i="110" s="1"/>
  <c r="BR28" i="110" s="1"/>
  <c r="BS28" i="110" s="1"/>
  <c r="BT28" i="110" s="1"/>
  <c r="BU28" i="110" s="1"/>
  <c r="BV28" i="110" s="1"/>
  <c r="BW28" i="110" s="1"/>
  <c r="BX28" i="110" s="1"/>
  <c r="BY28" i="110" s="1"/>
  <c r="BZ28" i="110" s="1"/>
  <c r="CA28" i="110" s="1"/>
  <c r="CB28" i="110" s="1"/>
  <c r="CC28" i="110" s="1"/>
  <c r="CD28" i="110" s="1"/>
  <c r="CE28" i="110" s="1"/>
  <c r="CF28" i="110" s="1"/>
  <c r="CG28" i="110" s="1"/>
  <c r="CH28" i="110" s="1"/>
  <c r="CI28" i="110" s="1"/>
  <c r="CJ28" i="110" s="1"/>
  <c r="CK28" i="110" s="1"/>
  <c r="CL28" i="110" s="1"/>
  <c r="CM28" i="110" s="1"/>
  <c r="CN28" i="110" s="1"/>
  <c r="CO28" i="110" s="1"/>
  <c r="CP28" i="110" s="1"/>
  <c r="CQ28" i="110" s="1"/>
  <c r="CR28" i="110" s="1"/>
  <c r="CS28" i="110" s="1"/>
  <c r="CT28" i="110" s="1"/>
  <c r="CU28" i="110" s="1"/>
  <c r="CV28" i="110" s="1"/>
  <c r="CW28" i="110" s="1"/>
  <c r="CX28" i="110" s="1"/>
  <c r="CY28" i="110" s="1"/>
  <c r="CZ28" i="110" s="1"/>
  <c r="DA28" i="110" s="1"/>
  <c r="DB28" i="110" s="1"/>
  <c r="DC28" i="110" s="1"/>
  <c r="DD28" i="110" s="1"/>
  <c r="DE28" i="110" s="1"/>
  <c r="DF28" i="110" s="1"/>
  <c r="DG28" i="110" s="1"/>
  <c r="DH28" i="110" s="1"/>
  <c r="DI28" i="110" s="1"/>
  <c r="DJ28" i="110" s="1"/>
  <c r="DK28" i="110" s="1"/>
  <c r="DL28" i="110" s="1"/>
  <c r="DM28" i="110" s="1"/>
  <c r="DN28" i="110" s="1"/>
  <c r="DO28" i="110" s="1"/>
  <c r="DP28" i="110" s="1"/>
  <c r="DQ28" i="110" s="1"/>
  <c r="DR28" i="110" s="1"/>
  <c r="DS28" i="110" s="1"/>
  <c r="DT28" i="110" s="1"/>
  <c r="DU28" i="110" s="1"/>
  <c r="DV28" i="110" s="1"/>
  <c r="DW28" i="110" s="1"/>
  <c r="DX28" i="110" s="1"/>
  <c r="DY28" i="110" s="1"/>
  <c r="DZ28" i="110" s="1"/>
  <c r="EA28" i="110" s="1"/>
  <c r="EB28" i="110" s="1"/>
  <c r="EC28" i="110" s="1"/>
  <c r="ED28" i="110" s="1"/>
  <c r="EE28" i="110" s="1"/>
  <c r="EF28" i="110" s="1"/>
  <c r="EG28" i="110" s="1"/>
  <c r="EH28" i="110" s="1"/>
  <c r="EI28" i="110" s="1"/>
  <c r="EJ28" i="110" s="1"/>
  <c r="EK28" i="110" s="1"/>
  <c r="EL28" i="110" s="1"/>
  <c r="EM28" i="110" s="1"/>
  <c r="EN28" i="110" s="1"/>
  <c r="EO28" i="110" s="1"/>
  <c r="EP28" i="110" s="1"/>
  <c r="EQ28" i="110" s="1"/>
  <c r="ER28" i="110" s="1"/>
  <c r="ES28" i="110" s="1"/>
  <c r="ET28" i="110" s="1"/>
  <c r="EU28" i="110" s="1"/>
  <c r="EV28" i="110" s="1"/>
  <c r="EW28" i="110" s="1"/>
  <c r="EX28" i="110" s="1"/>
  <c r="EY28" i="110" s="1"/>
  <c r="EZ28" i="110" s="1"/>
  <c r="FA28" i="110" s="1"/>
  <c r="FB28" i="110" s="1"/>
  <c r="FC28" i="110" s="1"/>
  <c r="FD28" i="110" s="1"/>
  <c r="FE28" i="110" s="1"/>
  <c r="FF28" i="110" s="1"/>
  <c r="FG28" i="110" s="1"/>
  <c r="FH28" i="110" s="1"/>
  <c r="FI28" i="110" s="1"/>
  <c r="FJ28" i="110" s="1"/>
  <c r="FK28" i="110" s="1"/>
  <c r="FL28" i="110" s="1"/>
  <c r="FM28" i="110" s="1"/>
  <c r="FN28" i="110" s="1"/>
  <c r="FO28" i="110" s="1"/>
  <c r="FP28" i="110" s="1"/>
  <c r="FQ28" i="110" s="1"/>
  <c r="FR28" i="110" s="1"/>
  <c r="FS28" i="110" s="1"/>
  <c r="FT28" i="110" s="1"/>
  <c r="FU28" i="110" s="1"/>
  <c r="FV28" i="110" s="1"/>
  <c r="FW28" i="110" s="1"/>
  <c r="FX28" i="110" s="1"/>
  <c r="FY28" i="110" s="1"/>
  <c r="FZ28" i="110" s="1"/>
  <c r="GA28" i="110" s="1"/>
  <c r="GB28" i="110" s="1"/>
  <c r="GC28" i="110" s="1"/>
  <c r="GD28" i="110" s="1"/>
  <c r="GE28" i="110" s="1"/>
  <c r="GF28" i="110" s="1"/>
  <c r="GG28" i="110" s="1"/>
  <c r="GH28" i="110" s="1"/>
  <c r="GI28" i="110" s="1"/>
  <c r="GJ28" i="110" s="1"/>
  <c r="GK28" i="110" s="1"/>
  <c r="GL28" i="110" s="1"/>
  <c r="GM28" i="110" s="1"/>
  <c r="GN28" i="110" s="1"/>
  <c r="GO28" i="110" s="1"/>
  <c r="GP28" i="110" s="1"/>
  <c r="GQ28" i="110" s="1"/>
  <c r="GR28" i="110" s="1"/>
  <c r="GS28" i="110" s="1"/>
  <c r="GT28" i="110" s="1"/>
  <c r="GU28" i="110" s="1"/>
  <c r="GV28" i="110" s="1"/>
  <c r="GW28" i="110" s="1"/>
  <c r="GX28" i="110" s="1"/>
  <c r="GY28" i="110" s="1"/>
  <c r="GZ28" i="110" s="1"/>
  <c r="HA28" i="110" s="1"/>
  <c r="HB28" i="110" s="1"/>
  <c r="HC28" i="110" s="1"/>
  <c r="HD28" i="110" s="1"/>
  <c r="HE28" i="110" s="1"/>
  <c r="HF28" i="110" s="1"/>
  <c r="HG28" i="110" s="1"/>
  <c r="HH28" i="110" s="1"/>
  <c r="HI28" i="110" s="1"/>
  <c r="HJ28" i="110" s="1"/>
  <c r="AB89" i="100"/>
  <c r="C26" i="111"/>
  <c r="B27" i="110"/>
  <c r="B29" i="111"/>
  <c r="B92" i="109" s="1"/>
  <c r="AA85" i="106"/>
  <c r="Y2" i="110"/>
  <c r="X55" i="109" s="1"/>
  <c r="Z22" i="110"/>
  <c r="AA87" i="109" l="1"/>
  <c r="AA67" i="109" s="1"/>
  <c r="B29" i="110" s="1"/>
  <c r="AB29" i="110" s="1"/>
  <c r="AC29" i="110" s="1"/>
  <c r="AD29" i="110" s="1"/>
  <c r="AE29" i="110" s="1"/>
  <c r="AF29" i="110" s="1"/>
  <c r="AG29" i="110" s="1"/>
  <c r="AH29" i="110" s="1"/>
  <c r="AI29" i="110" s="1"/>
  <c r="AJ29" i="110" s="1"/>
  <c r="AK29" i="110" s="1"/>
  <c r="AL29" i="110" s="1"/>
  <c r="AM29" i="110" s="1"/>
  <c r="AN29" i="110" s="1"/>
  <c r="AO29" i="110" s="1"/>
  <c r="AP29" i="110" s="1"/>
  <c r="AQ29" i="110" s="1"/>
  <c r="AR29" i="110" s="1"/>
  <c r="AS29" i="110" s="1"/>
  <c r="AT29" i="110" s="1"/>
  <c r="AU29" i="110" s="1"/>
  <c r="AV29" i="110" s="1"/>
  <c r="AW29" i="110" s="1"/>
  <c r="AX29" i="110" s="1"/>
  <c r="AY29" i="110" s="1"/>
  <c r="AZ29" i="110" s="1"/>
  <c r="BA29" i="110" s="1"/>
  <c r="BB29" i="110" s="1"/>
  <c r="BC29" i="110" s="1"/>
  <c r="BD29" i="110" s="1"/>
  <c r="BE29" i="110" s="1"/>
  <c r="BF29" i="110" s="1"/>
  <c r="BG29" i="110" s="1"/>
  <c r="BH29" i="110" s="1"/>
  <c r="BI29" i="110" s="1"/>
  <c r="BJ29" i="110" s="1"/>
  <c r="BK29" i="110" s="1"/>
  <c r="BL29" i="110" s="1"/>
  <c r="BM29" i="110" s="1"/>
  <c r="BN29" i="110" s="1"/>
  <c r="BO29" i="110" s="1"/>
  <c r="BP29" i="110" s="1"/>
  <c r="BQ29" i="110" s="1"/>
  <c r="BR29" i="110" s="1"/>
  <c r="BS29" i="110" s="1"/>
  <c r="BT29" i="110" s="1"/>
  <c r="BU29" i="110" s="1"/>
  <c r="BV29" i="110" s="1"/>
  <c r="BW29" i="110" s="1"/>
  <c r="BX29" i="110" s="1"/>
  <c r="BY29" i="110" s="1"/>
  <c r="BZ29" i="110" s="1"/>
  <c r="CA29" i="110" s="1"/>
  <c r="CB29" i="110" s="1"/>
  <c r="CC29" i="110" s="1"/>
  <c r="CD29" i="110" s="1"/>
  <c r="CE29" i="110" s="1"/>
  <c r="CF29" i="110" s="1"/>
  <c r="CG29" i="110" s="1"/>
  <c r="CH29" i="110" s="1"/>
  <c r="CI29" i="110" s="1"/>
  <c r="CJ29" i="110" s="1"/>
  <c r="CK29" i="110" s="1"/>
  <c r="CL29" i="110" s="1"/>
  <c r="CM29" i="110" s="1"/>
  <c r="CN29" i="110" s="1"/>
  <c r="CO29" i="110" s="1"/>
  <c r="CP29" i="110" s="1"/>
  <c r="CQ29" i="110" s="1"/>
  <c r="CR29" i="110" s="1"/>
  <c r="CS29" i="110" s="1"/>
  <c r="CT29" i="110" s="1"/>
  <c r="CU29" i="110" s="1"/>
  <c r="CV29" i="110" s="1"/>
  <c r="CW29" i="110" s="1"/>
  <c r="CX29" i="110" s="1"/>
  <c r="CY29" i="110" s="1"/>
  <c r="CZ29" i="110" s="1"/>
  <c r="DA29" i="110" s="1"/>
  <c r="DB29" i="110" s="1"/>
  <c r="DC29" i="110" s="1"/>
  <c r="DD29" i="110" s="1"/>
  <c r="DE29" i="110" s="1"/>
  <c r="DF29" i="110" s="1"/>
  <c r="DG29" i="110" s="1"/>
  <c r="DH29" i="110" s="1"/>
  <c r="DI29" i="110" s="1"/>
  <c r="DJ29" i="110" s="1"/>
  <c r="DK29" i="110" s="1"/>
  <c r="DL29" i="110" s="1"/>
  <c r="DM29" i="110" s="1"/>
  <c r="DN29" i="110" s="1"/>
  <c r="DO29" i="110" s="1"/>
  <c r="DP29" i="110" s="1"/>
  <c r="DQ29" i="110" s="1"/>
  <c r="DR29" i="110" s="1"/>
  <c r="DS29" i="110" s="1"/>
  <c r="DT29" i="110" s="1"/>
  <c r="DU29" i="110" s="1"/>
  <c r="DV29" i="110" s="1"/>
  <c r="DW29" i="110" s="1"/>
  <c r="DX29" i="110" s="1"/>
  <c r="DY29" i="110" s="1"/>
  <c r="DZ29" i="110" s="1"/>
  <c r="EA29" i="110" s="1"/>
  <c r="EB29" i="110" s="1"/>
  <c r="EC29" i="110" s="1"/>
  <c r="ED29" i="110" s="1"/>
  <c r="EE29" i="110" s="1"/>
  <c r="EF29" i="110" s="1"/>
  <c r="EG29" i="110" s="1"/>
  <c r="EH29" i="110" s="1"/>
  <c r="EI29" i="110" s="1"/>
  <c r="EJ29" i="110" s="1"/>
  <c r="EK29" i="110" s="1"/>
  <c r="EL29" i="110" s="1"/>
  <c r="EM29" i="110" s="1"/>
  <c r="EN29" i="110" s="1"/>
  <c r="EO29" i="110" s="1"/>
  <c r="EP29" i="110" s="1"/>
  <c r="EQ29" i="110" s="1"/>
  <c r="ER29" i="110" s="1"/>
  <c r="ES29" i="110" s="1"/>
  <c r="ET29" i="110" s="1"/>
  <c r="EU29" i="110" s="1"/>
  <c r="EV29" i="110" s="1"/>
  <c r="EW29" i="110" s="1"/>
  <c r="EX29" i="110" s="1"/>
  <c r="EY29" i="110" s="1"/>
  <c r="EZ29" i="110" s="1"/>
  <c r="FA29" i="110" s="1"/>
  <c r="FB29" i="110" s="1"/>
  <c r="FC29" i="110" s="1"/>
  <c r="FD29" i="110" s="1"/>
  <c r="FE29" i="110" s="1"/>
  <c r="FF29" i="110" s="1"/>
  <c r="FG29" i="110" s="1"/>
  <c r="FH29" i="110" s="1"/>
  <c r="FI29" i="110" s="1"/>
  <c r="FJ29" i="110" s="1"/>
  <c r="FK29" i="110" s="1"/>
  <c r="FL29" i="110" s="1"/>
  <c r="FM29" i="110" s="1"/>
  <c r="FN29" i="110" s="1"/>
  <c r="FO29" i="110" s="1"/>
  <c r="FP29" i="110" s="1"/>
  <c r="FQ29" i="110" s="1"/>
  <c r="FR29" i="110" s="1"/>
  <c r="FS29" i="110" s="1"/>
  <c r="FT29" i="110" s="1"/>
  <c r="FU29" i="110" s="1"/>
  <c r="FV29" i="110" s="1"/>
  <c r="FW29" i="110" s="1"/>
  <c r="FX29" i="110" s="1"/>
  <c r="FY29" i="110" s="1"/>
  <c r="FZ29" i="110" s="1"/>
  <c r="GA29" i="110" s="1"/>
  <c r="GB29" i="110" s="1"/>
  <c r="GC29" i="110" s="1"/>
  <c r="GD29" i="110" s="1"/>
  <c r="GE29" i="110" s="1"/>
  <c r="GF29" i="110" s="1"/>
  <c r="GG29" i="110" s="1"/>
  <c r="GH29" i="110" s="1"/>
  <c r="GI29" i="110" s="1"/>
  <c r="GJ29" i="110" s="1"/>
  <c r="GK29" i="110" s="1"/>
  <c r="GL29" i="110" s="1"/>
  <c r="GM29" i="110" s="1"/>
  <c r="GN29" i="110" s="1"/>
  <c r="GO29" i="110" s="1"/>
  <c r="GP29" i="110" s="1"/>
  <c r="GQ29" i="110" s="1"/>
  <c r="GR29" i="110" s="1"/>
  <c r="GS29" i="110" s="1"/>
  <c r="GT29" i="110" s="1"/>
  <c r="GU29" i="110" s="1"/>
  <c r="GV29" i="110" s="1"/>
  <c r="GW29" i="110" s="1"/>
  <c r="GX29" i="110" s="1"/>
  <c r="GY29" i="110" s="1"/>
  <c r="GZ29" i="110" s="1"/>
  <c r="HA29" i="110" s="1"/>
  <c r="HB29" i="110" s="1"/>
  <c r="HC29" i="110" s="1"/>
  <c r="HD29" i="110" s="1"/>
  <c r="HE29" i="110" s="1"/>
  <c r="HF29" i="110" s="1"/>
  <c r="HG29" i="110" s="1"/>
  <c r="HH29" i="110" s="1"/>
  <c r="HI29" i="110" s="1"/>
  <c r="HJ29" i="110" s="1"/>
  <c r="AC89" i="100"/>
  <c r="Z27" i="110"/>
  <c r="AA27" i="110" s="1"/>
  <c r="AB27" i="110" s="1"/>
  <c r="AC27" i="110" s="1"/>
  <c r="AD27" i="110" s="1"/>
  <c r="AE27" i="110" s="1"/>
  <c r="AF27" i="110" s="1"/>
  <c r="AG27" i="110" s="1"/>
  <c r="AH27" i="110" s="1"/>
  <c r="AI27" i="110" s="1"/>
  <c r="AJ27" i="110" s="1"/>
  <c r="AK27" i="110" s="1"/>
  <c r="AL27" i="110" s="1"/>
  <c r="AM27" i="110" s="1"/>
  <c r="AN27" i="110" s="1"/>
  <c r="AO27" i="110" s="1"/>
  <c r="AP27" i="110" s="1"/>
  <c r="AQ27" i="110" s="1"/>
  <c r="AR27" i="110" s="1"/>
  <c r="AS27" i="110" s="1"/>
  <c r="AT27" i="110" s="1"/>
  <c r="AU27" i="110" s="1"/>
  <c r="AV27" i="110" s="1"/>
  <c r="AW27" i="110" s="1"/>
  <c r="AX27" i="110" s="1"/>
  <c r="AY27" i="110" s="1"/>
  <c r="AZ27" i="110" s="1"/>
  <c r="BA27" i="110" s="1"/>
  <c r="BB27" i="110" s="1"/>
  <c r="BC27" i="110" s="1"/>
  <c r="BD27" i="110" s="1"/>
  <c r="BE27" i="110" s="1"/>
  <c r="BF27" i="110" s="1"/>
  <c r="BG27" i="110" s="1"/>
  <c r="BH27" i="110" s="1"/>
  <c r="BI27" i="110" s="1"/>
  <c r="BJ27" i="110" s="1"/>
  <c r="BK27" i="110" s="1"/>
  <c r="BL27" i="110" s="1"/>
  <c r="BM27" i="110" s="1"/>
  <c r="BN27" i="110" s="1"/>
  <c r="BO27" i="110" s="1"/>
  <c r="BP27" i="110" s="1"/>
  <c r="BQ27" i="110" s="1"/>
  <c r="BR27" i="110" s="1"/>
  <c r="BS27" i="110" s="1"/>
  <c r="BT27" i="110" s="1"/>
  <c r="BU27" i="110" s="1"/>
  <c r="BV27" i="110" s="1"/>
  <c r="BW27" i="110" s="1"/>
  <c r="BX27" i="110" s="1"/>
  <c r="BY27" i="110" s="1"/>
  <c r="BZ27" i="110" s="1"/>
  <c r="CA27" i="110" s="1"/>
  <c r="CB27" i="110" s="1"/>
  <c r="CC27" i="110" s="1"/>
  <c r="CD27" i="110" s="1"/>
  <c r="CE27" i="110" s="1"/>
  <c r="CF27" i="110" s="1"/>
  <c r="CG27" i="110" s="1"/>
  <c r="CH27" i="110" s="1"/>
  <c r="CI27" i="110" s="1"/>
  <c r="CJ27" i="110" s="1"/>
  <c r="CK27" i="110" s="1"/>
  <c r="CL27" i="110" s="1"/>
  <c r="CM27" i="110" s="1"/>
  <c r="CN27" i="110" s="1"/>
  <c r="CO27" i="110" s="1"/>
  <c r="CP27" i="110" s="1"/>
  <c r="CQ27" i="110" s="1"/>
  <c r="CR27" i="110" s="1"/>
  <c r="CS27" i="110" s="1"/>
  <c r="CT27" i="110" s="1"/>
  <c r="CU27" i="110" s="1"/>
  <c r="CV27" i="110" s="1"/>
  <c r="CW27" i="110" s="1"/>
  <c r="CX27" i="110" s="1"/>
  <c r="CY27" i="110" s="1"/>
  <c r="CZ27" i="110" s="1"/>
  <c r="DA27" i="110" s="1"/>
  <c r="DB27" i="110" s="1"/>
  <c r="DC27" i="110" s="1"/>
  <c r="DD27" i="110" s="1"/>
  <c r="DE27" i="110" s="1"/>
  <c r="DF27" i="110" s="1"/>
  <c r="DG27" i="110" s="1"/>
  <c r="DH27" i="110" s="1"/>
  <c r="DI27" i="110" s="1"/>
  <c r="DJ27" i="110" s="1"/>
  <c r="DK27" i="110" s="1"/>
  <c r="DL27" i="110" s="1"/>
  <c r="DM27" i="110" s="1"/>
  <c r="DN27" i="110" s="1"/>
  <c r="DO27" i="110" s="1"/>
  <c r="DP27" i="110" s="1"/>
  <c r="DQ27" i="110" s="1"/>
  <c r="DR27" i="110" s="1"/>
  <c r="DS27" i="110" s="1"/>
  <c r="DT27" i="110" s="1"/>
  <c r="DU27" i="110" s="1"/>
  <c r="DV27" i="110" s="1"/>
  <c r="DW27" i="110" s="1"/>
  <c r="DX27" i="110" s="1"/>
  <c r="DY27" i="110" s="1"/>
  <c r="DZ27" i="110" s="1"/>
  <c r="EA27" i="110" s="1"/>
  <c r="EB27" i="110" s="1"/>
  <c r="EC27" i="110" s="1"/>
  <c r="ED27" i="110" s="1"/>
  <c r="EE27" i="110" s="1"/>
  <c r="EF27" i="110" s="1"/>
  <c r="EG27" i="110" s="1"/>
  <c r="EH27" i="110" s="1"/>
  <c r="EI27" i="110" s="1"/>
  <c r="EJ27" i="110" s="1"/>
  <c r="EK27" i="110" s="1"/>
  <c r="EL27" i="110" s="1"/>
  <c r="EM27" i="110" s="1"/>
  <c r="EN27" i="110" s="1"/>
  <c r="EO27" i="110" s="1"/>
  <c r="EP27" i="110" s="1"/>
  <c r="EQ27" i="110" s="1"/>
  <c r="ER27" i="110" s="1"/>
  <c r="ES27" i="110" s="1"/>
  <c r="ET27" i="110" s="1"/>
  <c r="EU27" i="110" s="1"/>
  <c r="EV27" i="110" s="1"/>
  <c r="EW27" i="110" s="1"/>
  <c r="EX27" i="110" s="1"/>
  <c r="EY27" i="110" s="1"/>
  <c r="EZ27" i="110" s="1"/>
  <c r="FA27" i="110" s="1"/>
  <c r="FB27" i="110" s="1"/>
  <c r="FC27" i="110" s="1"/>
  <c r="FD27" i="110" s="1"/>
  <c r="FE27" i="110" s="1"/>
  <c r="FF27" i="110" s="1"/>
  <c r="FG27" i="110" s="1"/>
  <c r="FH27" i="110" s="1"/>
  <c r="FI27" i="110" s="1"/>
  <c r="FJ27" i="110" s="1"/>
  <c r="FK27" i="110" s="1"/>
  <c r="FL27" i="110" s="1"/>
  <c r="FM27" i="110" s="1"/>
  <c r="FN27" i="110" s="1"/>
  <c r="FO27" i="110" s="1"/>
  <c r="FP27" i="110" s="1"/>
  <c r="FQ27" i="110" s="1"/>
  <c r="FR27" i="110" s="1"/>
  <c r="FS27" i="110" s="1"/>
  <c r="FT27" i="110" s="1"/>
  <c r="FU27" i="110" s="1"/>
  <c r="FV27" i="110" s="1"/>
  <c r="FW27" i="110" s="1"/>
  <c r="FX27" i="110" s="1"/>
  <c r="FY27" i="110" s="1"/>
  <c r="FZ27" i="110" s="1"/>
  <c r="GA27" i="110" s="1"/>
  <c r="GB27" i="110" s="1"/>
  <c r="GC27" i="110" s="1"/>
  <c r="GD27" i="110" s="1"/>
  <c r="GE27" i="110" s="1"/>
  <c r="GF27" i="110" s="1"/>
  <c r="GG27" i="110" s="1"/>
  <c r="GH27" i="110" s="1"/>
  <c r="GI27" i="110" s="1"/>
  <c r="GJ27" i="110" s="1"/>
  <c r="GK27" i="110" s="1"/>
  <c r="GL27" i="110" s="1"/>
  <c r="GM27" i="110" s="1"/>
  <c r="GN27" i="110" s="1"/>
  <c r="GO27" i="110" s="1"/>
  <c r="GP27" i="110" s="1"/>
  <c r="GQ27" i="110" s="1"/>
  <c r="GR27" i="110" s="1"/>
  <c r="GS27" i="110" s="1"/>
  <c r="GT27" i="110" s="1"/>
  <c r="GU27" i="110" s="1"/>
  <c r="GV27" i="110" s="1"/>
  <c r="GW27" i="110" s="1"/>
  <c r="GX27" i="110" s="1"/>
  <c r="GY27" i="110" s="1"/>
  <c r="GZ27" i="110" s="1"/>
  <c r="HA27" i="110" s="1"/>
  <c r="HB27" i="110" s="1"/>
  <c r="HC27" i="110" s="1"/>
  <c r="HD27" i="110" s="1"/>
  <c r="HE27" i="110" s="1"/>
  <c r="HF27" i="110" s="1"/>
  <c r="HG27" i="110" s="1"/>
  <c r="HH27" i="110" s="1"/>
  <c r="HI27" i="110" s="1"/>
  <c r="HJ27" i="110" s="1"/>
  <c r="AB85" i="106"/>
  <c r="V56" i="109"/>
  <c r="D26" i="111"/>
  <c r="AA22" i="110"/>
  <c r="AB88" i="109"/>
  <c r="AB87" i="109"/>
  <c r="Z2" i="110" l="1"/>
  <c r="Y55" i="109" s="1"/>
  <c r="AB67" i="109"/>
  <c r="B30" i="110" s="1"/>
  <c r="AC30" i="110" s="1"/>
  <c r="AD30" i="110" s="1"/>
  <c r="AE30" i="110" s="1"/>
  <c r="AF30" i="110" s="1"/>
  <c r="AG30" i="110" s="1"/>
  <c r="AH30" i="110" s="1"/>
  <c r="AI30" i="110" s="1"/>
  <c r="AJ30" i="110" s="1"/>
  <c r="AK30" i="110" s="1"/>
  <c r="AL30" i="110" s="1"/>
  <c r="AM30" i="110" s="1"/>
  <c r="AN30" i="110" s="1"/>
  <c r="AO30" i="110" s="1"/>
  <c r="AP30" i="110" s="1"/>
  <c r="AQ30" i="110" s="1"/>
  <c r="AR30" i="110" s="1"/>
  <c r="AS30" i="110" s="1"/>
  <c r="AT30" i="110" s="1"/>
  <c r="AU30" i="110" s="1"/>
  <c r="AV30" i="110" s="1"/>
  <c r="AW30" i="110" s="1"/>
  <c r="AX30" i="110" s="1"/>
  <c r="AY30" i="110" s="1"/>
  <c r="AZ30" i="110" s="1"/>
  <c r="BA30" i="110" s="1"/>
  <c r="BB30" i="110" s="1"/>
  <c r="BC30" i="110" s="1"/>
  <c r="BD30" i="110" s="1"/>
  <c r="BE30" i="110" s="1"/>
  <c r="BF30" i="110" s="1"/>
  <c r="BG30" i="110" s="1"/>
  <c r="BH30" i="110" s="1"/>
  <c r="BI30" i="110" s="1"/>
  <c r="BJ30" i="110" s="1"/>
  <c r="BK30" i="110" s="1"/>
  <c r="BL30" i="110" s="1"/>
  <c r="BM30" i="110" s="1"/>
  <c r="BN30" i="110" s="1"/>
  <c r="BO30" i="110" s="1"/>
  <c r="BP30" i="110" s="1"/>
  <c r="BQ30" i="110" s="1"/>
  <c r="BR30" i="110" s="1"/>
  <c r="BS30" i="110" s="1"/>
  <c r="BT30" i="110" s="1"/>
  <c r="BU30" i="110" s="1"/>
  <c r="BV30" i="110" s="1"/>
  <c r="BW30" i="110" s="1"/>
  <c r="BX30" i="110" s="1"/>
  <c r="BY30" i="110" s="1"/>
  <c r="BZ30" i="110" s="1"/>
  <c r="CA30" i="110" s="1"/>
  <c r="CB30" i="110" s="1"/>
  <c r="CC30" i="110" s="1"/>
  <c r="CD30" i="110" s="1"/>
  <c r="CE30" i="110" s="1"/>
  <c r="CF30" i="110" s="1"/>
  <c r="CG30" i="110" s="1"/>
  <c r="CH30" i="110" s="1"/>
  <c r="CI30" i="110" s="1"/>
  <c r="CJ30" i="110" s="1"/>
  <c r="CK30" i="110" s="1"/>
  <c r="CL30" i="110" s="1"/>
  <c r="CM30" i="110" s="1"/>
  <c r="CN30" i="110" s="1"/>
  <c r="CO30" i="110" s="1"/>
  <c r="CP30" i="110" s="1"/>
  <c r="CQ30" i="110" s="1"/>
  <c r="CR30" i="110" s="1"/>
  <c r="CS30" i="110" s="1"/>
  <c r="CT30" i="110" s="1"/>
  <c r="CU30" i="110" s="1"/>
  <c r="CV30" i="110" s="1"/>
  <c r="CW30" i="110" s="1"/>
  <c r="CX30" i="110" s="1"/>
  <c r="CY30" i="110" s="1"/>
  <c r="CZ30" i="110" s="1"/>
  <c r="DA30" i="110" s="1"/>
  <c r="DB30" i="110" s="1"/>
  <c r="DC30" i="110" s="1"/>
  <c r="DD30" i="110" s="1"/>
  <c r="DE30" i="110" s="1"/>
  <c r="DF30" i="110" s="1"/>
  <c r="DG30" i="110" s="1"/>
  <c r="DH30" i="110" s="1"/>
  <c r="DI30" i="110" s="1"/>
  <c r="DJ30" i="110" s="1"/>
  <c r="DK30" i="110" s="1"/>
  <c r="DL30" i="110" s="1"/>
  <c r="DM30" i="110" s="1"/>
  <c r="DN30" i="110" s="1"/>
  <c r="DO30" i="110" s="1"/>
  <c r="DP30" i="110" s="1"/>
  <c r="DQ30" i="110" s="1"/>
  <c r="DR30" i="110" s="1"/>
  <c r="DS30" i="110" s="1"/>
  <c r="DT30" i="110" s="1"/>
  <c r="DU30" i="110" s="1"/>
  <c r="DV30" i="110" s="1"/>
  <c r="DW30" i="110" s="1"/>
  <c r="DX30" i="110" s="1"/>
  <c r="DY30" i="110" s="1"/>
  <c r="DZ30" i="110" s="1"/>
  <c r="EA30" i="110" s="1"/>
  <c r="EB30" i="110" s="1"/>
  <c r="EC30" i="110" s="1"/>
  <c r="ED30" i="110" s="1"/>
  <c r="EE30" i="110" s="1"/>
  <c r="EF30" i="110" s="1"/>
  <c r="EG30" i="110" s="1"/>
  <c r="EH30" i="110" s="1"/>
  <c r="EI30" i="110" s="1"/>
  <c r="EJ30" i="110" s="1"/>
  <c r="EK30" i="110" s="1"/>
  <c r="EL30" i="110" s="1"/>
  <c r="EM30" i="110" s="1"/>
  <c r="EN30" i="110" s="1"/>
  <c r="EO30" i="110" s="1"/>
  <c r="EP30" i="110" s="1"/>
  <c r="EQ30" i="110" s="1"/>
  <c r="ER30" i="110" s="1"/>
  <c r="ES30" i="110" s="1"/>
  <c r="ET30" i="110" s="1"/>
  <c r="EU30" i="110" s="1"/>
  <c r="EV30" i="110" s="1"/>
  <c r="EW30" i="110" s="1"/>
  <c r="EX30" i="110" s="1"/>
  <c r="EY30" i="110" s="1"/>
  <c r="EZ30" i="110" s="1"/>
  <c r="FA30" i="110" s="1"/>
  <c r="FB30" i="110" s="1"/>
  <c r="FC30" i="110" s="1"/>
  <c r="FD30" i="110" s="1"/>
  <c r="FE30" i="110" s="1"/>
  <c r="FF30" i="110" s="1"/>
  <c r="FG30" i="110" s="1"/>
  <c r="FH30" i="110" s="1"/>
  <c r="FI30" i="110" s="1"/>
  <c r="FJ30" i="110" s="1"/>
  <c r="FK30" i="110" s="1"/>
  <c r="FL30" i="110" s="1"/>
  <c r="FM30" i="110" s="1"/>
  <c r="FN30" i="110" s="1"/>
  <c r="FO30" i="110" s="1"/>
  <c r="FP30" i="110" s="1"/>
  <c r="FQ30" i="110" s="1"/>
  <c r="FR30" i="110" s="1"/>
  <c r="FS30" i="110" s="1"/>
  <c r="FT30" i="110" s="1"/>
  <c r="FU30" i="110" s="1"/>
  <c r="FV30" i="110" s="1"/>
  <c r="FW30" i="110" s="1"/>
  <c r="FX30" i="110" s="1"/>
  <c r="FY30" i="110" s="1"/>
  <c r="FZ30" i="110" s="1"/>
  <c r="GA30" i="110" s="1"/>
  <c r="GB30" i="110" s="1"/>
  <c r="GC30" i="110" s="1"/>
  <c r="GD30" i="110" s="1"/>
  <c r="GE30" i="110" s="1"/>
  <c r="GF30" i="110" s="1"/>
  <c r="GG30" i="110" s="1"/>
  <c r="GH30" i="110" s="1"/>
  <c r="GI30" i="110" s="1"/>
  <c r="GJ30" i="110" s="1"/>
  <c r="GK30" i="110" s="1"/>
  <c r="GL30" i="110" s="1"/>
  <c r="GM30" i="110" s="1"/>
  <c r="GN30" i="110" s="1"/>
  <c r="GO30" i="110" s="1"/>
  <c r="GP30" i="110" s="1"/>
  <c r="GQ30" i="110" s="1"/>
  <c r="GR30" i="110" s="1"/>
  <c r="GS30" i="110" s="1"/>
  <c r="GT30" i="110" s="1"/>
  <c r="GU30" i="110" s="1"/>
  <c r="GV30" i="110" s="1"/>
  <c r="GW30" i="110" s="1"/>
  <c r="GX30" i="110" s="1"/>
  <c r="GY30" i="110" s="1"/>
  <c r="GZ30" i="110" s="1"/>
  <c r="HA30" i="110" s="1"/>
  <c r="HB30" i="110" s="1"/>
  <c r="HC30" i="110" s="1"/>
  <c r="HD30" i="110" s="1"/>
  <c r="HE30" i="110" s="1"/>
  <c r="HF30" i="110" s="1"/>
  <c r="HG30" i="110" s="1"/>
  <c r="HH30" i="110" s="1"/>
  <c r="HI30" i="110" s="1"/>
  <c r="HJ30" i="110" s="1"/>
  <c r="V91" i="109"/>
  <c r="E26" i="111"/>
  <c r="AC87" i="109"/>
  <c r="AC85" i="106"/>
  <c r="AD89" i="100"/>
  <c r="AC88" i="109"/>
  <c r="AA2" i="110"/>
  <c r="Z55" i="109" s="1"/>
  <c r="AB22" i="110"/>
  <c r="AD85" i="106" l="1"/>
  <c r="AD88" i="109"/>
  <c r="AE89" i="100"/>
  <c r="AC67" i="109"/>
  <c r="B31" i="110" s="1"/>
  <c r="AD87" i="109"/>
  <c r="AB2" i="110"/>
  <c r="AA55" i="109" s="1"/>
  <c r="AC22" i="110"/>
  <c r="V95" i="109"/>
  <c r="F26" i="111"/>
  <c r="AD67" i="109" l="1"/>
  <c r="B32" i="110" s="1"/>
  <c r="AE32" i="110" s="1"/>
  <c r="AF32" i="110" s="1"/>
  <c r="AG32" i="110" s="1"/>
  <c r="AH32" i="110" s="1"/>
  <c r="AI32" i="110" s="1"/>
  <c r="AJ32" i="110" s="1"/>
  <c r="AK32" i="110" s="1"/>
  <c r="AL32" i="110" s="1"/>
  <c r="AM32" i="110" s="1"/>
  <c r="AN32" i="110" s="1"/>
  <c r="AO32" i="110" s="1"/>
  <c r="AP32" i="110" s="1"/>
  <c r="AQ32" i="110" s="1"/>
  <c r="AR32" i="110" s="1"/>
  <c r="AS32" i="110" s="1"/>
  <c r="AT32" i="110" s="1"/>
  <c r="AU32" i="110" s="1"/>
  <c r="AV32" i="110" s="1"/>
  <c r="AW32" i="110" s="1"/>
  <c r="AX32" i="110" s="1"/>
  <c r="AY32" i="110" s="1"/>
  <c r="AZ32" i="110" s="1"/>
  <c r="BA32" i="110" s="1"/>
  <c r="BB32" i="110" s="1"/>
  <c r="BC32" i="110" s="1"/>
  <c r="BD32" i="110" s="1"/>
  <c r="BE32" i="110" s="1"/>
  <c r="BF32" i="110" s="1"/>
  <c r="BG32" i="110" s="1"/>
  <c r="BH32" i="110" s="1"/>
  <c r="BI32" i="110" s="1"/>
  <c r="BJ32" i="110" s="1"/>
  <c r="BK32" i="110" s="1"/>
  <c r="BL32" i="110" s="1"/>
  <c r="BM32" i="110" s="1"/>
  <c r="BN32" i="110" s="1"/>
  <c r="BO32" i="110" s="1"/>
  <c r="BP32" i="110" s="1"/>
  <c r="BQ32" i="110" s="1"/>
  <c r="BR32" i="110" s="1"/>
  <c r="BS32" i="110" s="1"/>
  <c r="BT32" i="110" s="1"/>
  <c r="BU32" i="110" s="1"/>
  <c r="BV32" i="110" s="1"/>
  <c r="BW32" i="110" s="1"/>
  <c r="BX32" i="110" s="1"/>
  <c r="BY32" i="110" s="1"/>
  <c r="BZ32" i="110" s="1"/>
  <c r="CA32" i="110" s="1"/>
  <c r="CB32" i="110" s="1"/>
  <c r="CC32" i="110" s="1"/>
  <c r="CD32" i="110" s="1"/>
  <c r="CE32" i="110" s="1"/>
  <c r="CF32" i="110" s="1"/>
  <c r="CG32" i="110" s="1"/>
  <c r="CH32" i="110" s="1"/>
  <c r="CI32" i="110" s="1"/>
  <c r="CJ32" i="110" s="1"/>
  <c r="CK32" i="110" s="1"/>
  <c r="CL32" i="110" s="1"/>
  <c r="CM32" i="110" s="1"/>
  <c r="CN32" i="110" s="1"/>
  <c r="CO32" i="110" s="1"/>
  <c r="CP32" i="110" s="1"/>
  <c r="CQ32" i="110" s="1"/>
  <c r="CR32" i="110" s="1"/>
  <c r="CS32" i="110" s="1"/>
  <c r="CT32" i="110" s="1"/>
  <c r="CU32" i="110" s="1"/>
  <c r="CV32" i="110" s="1"/>
  <c r="CW32" i="110" s="1"/>
  <c r="CX32" i="110" s="1"/>
  <c r="CY32" i="110" s="1"/>
  <c r="CZ32" i="110" s="1"/>
  <c r="DA32" i="110" s="1"/>
  <c r="DB32" i="110" s="1"/>
  <c r="DC32" i="110" s="1"/>
  <c r="DD32" i="110" s="1"/>
  <c r="DE32" i="110" s="1"/>
  <c r="DF32" i="110" s="1"/>
  <c r="DG32" i="110" s="1"/>
  <c r="DH32" i="110" s="1"/>
  <c r="DI32" i="110" s="1"/>
  <c r="DJ32" i="110" s="1"/>
  <c r="DK32" i="110" s="1"/>
  <c r="DL32" i="110" s="1"/>
  <c r="DM32" i="110" s="1"/>
  <c r="DN32" i="110" s="1"/>
  <c r="DO32" i="110" s="1"/>
  <c r="DP32" i="110" s="1"/>
  <c r="DQ32" i="110" s="1"/>
  <c r="DR32" i="110" s="1"/>
  <c r="DS32" i="110" s="1"/>
  <c r="DT32" i="110" s="1"/>
  <c r="DU32" i="110" s="1"/>
  <c r="DV32" i="110" s="1"/>
  <c r="DW32" i="110" s="1"/>
  <c r="DX32" i="110" s="1"/>
  <c r="DY32" i="110" s="1"/>
  <c r="DZ32" i="110" s="1"/>
  <c r="EA32" i="110" s="1"/>
  <c r="EB32" i="110" s="1"/>
  <c r="EC32" i="110" s="1"/>
  <c r="ED32" i="110" s="1"/>
  <c r="EE32" i="110" s="1"/>
  <c r="EF32" i="110" s="1"/>
  <c r="EG32" i="110" s="1"/>
  <c r="EH32" i="110" s="1"/>
  <c r="EI32" i="110" s="1"/>
  <c r="EJ32" i="110" s="1"/>
  <c r="EK32" i="110" s="1"/>
  <c r="EL32" i="110" s="1"/>
  <c r="EM32" i="110" s="1"/>
  <c r="EN32" i="110" s="1"/>
  <c r="EO32" i="110" s="1"/>
  <c r="EP32" i="110" s="1"/>
  <c r="EQ32" i="110" s="1"/>
  <c r="ER32" i="110" s="1"/>
  <c r="ES32" i="110" s="1"/>
  <c r="ET32" i="110" s="1"/>
  <c r="EU32" i="110" s="1"/>
  <c r="EV32" i="110" s="1"/>
  <c r="EW32" i="110" s="1"/>
  <c r="EX32" i="110" s="1"/>
  <c r="EY32" i="110" s="1"/>
  <c r="EZ32" i="110" s="1"/>
  <c r="FA32" i="110" s="1"/>
  <c r="FB32" i="110" s="1"/>
  <c r="FC32" i="110" s="1"/>
  <c r="FD32" i="110" s="1"/>
  <c r="FE32" i="110" s="1"/>
  <c r="FF32" i="110" s="1"/>
  <c r="FG32" i="110" s="1"/>
  <c r="FH32" i="110" s="1"/>
  <c r="FI32" i="110" s="1"/>
  <c r="FJ32" i="110" s="1"/>
  <c r="FK32" i="110" s="1"/>
  <c r="FL32" i="110" s="1"/>
  <c r="FM32" i="110" s="1"/>
  <c r="FN32" i="110" s="1"/>
  <c r="FO32" i="110" s="1"/>
  <c r="FP32" i="110" s="1"/>
  <c r="FQ32" i="110" s="1"/>
  <c r="FR32" i="110" s="1"/>
  <c r="FS32" i="110" s="1"/>
  <c r="FT32" i="110" s="1"/>
  <c r="FU32" i="110" s="1"/>
  <c r="FV32" i="110" s="1"/>
  <c r="FW32" i="110" s="1"/>
  <c r="FX32" i="110" s="1"/>
  <c r="FY32" i="110" s="1"/>
  <c r="FZ32" i="110" s="1"/>
  <c r="GA32" i="110" s="1"/>
  <c r="GB32" i="110" s="1"/>
  <c r="GC32" i="110" s="1"/>
  <c r="GD32" i="110" s="1"/>
  <c r="GE32" i="110" s="1"/>
  <c r="GF32" i="110" s="1"/>
  <c r="GG32" i="110" s="1"/>
  <c r="GH32" i="110" s="1"/>
  <c r="GI32" i="110" s="1"/>
  <c r="GJ32" i="110" s="1"/>
  <c r="GK32" i="110" s="1"/>
  <c r="GL32" i="110" s="1"/>
  <c r="GM32" i="110" s="1"/>
  <c r="GN32" i="110" s="1"/>
  <c r="GO32" i="110" s="1"/>
  <c r="GP32" i="110" s="1"/>
  <c r="GQ32" i="110" s="1"/>
  <c r="GR32" i="110" s="1"/>
  <c r="GS32" i="110" s="1"/>
  <c r="GT32" i="110" s="1"/>
  <c r="GU32" i="110" s="1"/>
  <c r="GV32" i="110" s="1"/>
  <c r="GW32" i="110" s="1"/>
  <c r="GX32" i="110" s="1"/>
  <c r="GY32" i="110" s="1"/>
  <c r="GZ32" i="110" s="1"/>
  <c r="HA32" i="110" s="1"/>
  <c r="HB32" i="110" s="1"/>
  <c r="HC32" i="110" s="1"/>
  <c r="HD32" i="110" s="1"/>
  <c r="HE32" i="110" s="1"/>
  <c r="HF32" i="110" s="1"/>
  <c r="HG32" i="110" s="1"/>
  <c r="HH32" i="110" s="1"/>
  <c r="HI32" i="110" s="1"/>
  <c r="HJ32" i="110" s="1"/>
  <c r="AE87" i="109"/>
  <c r="AC2" i="110"/>
  <c r="AB55" i="109" s="1"/>
  <c r="AD22" i="110"/>
  <c r="AD31" i="110"/>
  <c r="AE31" i="110" s="1"/>
  <c r="AF31" i="110" s="1"/>
  <c r="AG31" i="110" s="1"/>
  <c r="AH31" i="110" s="1"/>
  <c r="AI31" i="110" s="1"/>
  <c r="AJ31" i="110" s="1"/>
  <c r="AK31" i="110" s="1"/>
  <c r="AL31" i="110" s="1"/>
  <c r="AM31" i="110" s="1"/>
  <c r="AN31" i="110" s="1"/>
  <c r="AO31" i="110" s="1"/>
  <c r="AP31" i="110" s="1"/>
  <c r="AQ31" i="110" s="1"/>
  <c r="AR31" i="110" s="1"/>
  <c r="AS31" i="110" s="1"/>
  <c r="AT31" i="110" s="1"/>
  <c r="AU31" i="110" s="1"/>
  <c r="AV31" i="110" s="1"/>
  <c r="AW31" i="110" s="1"/>
  <c r="AX31" i="110" s="1"/>
  <c r="AY31" i="110" s="1"/>
  <c r="AZ31" i="110" s="1"/>
  <c r="BA31" i="110" s="1"/>
  <c r="BB31" i="110" s="1"/>
  <c r="BC31" i="110" s="1"/>
  <c r="BD31" i="110" s="1"/>
  <c r="BE31" i="110" s="1"/>
  <c r="BF31" i="110" s="1"/>
  <c r="BG31" i="110" s="1"/>
  <c r="BH31" i="110" s="1"/>
  <c r="BI31" i="110" s="1"/>
  <c r="BJ31" i="110" s="1"/>
  <c r="BK31" i="110" s="1"/>
  <c r="BL31" i="110" s="1"/>
  <c r="BM31" i="110" s="1"/>
  <c r="BN31" i="110" s="1"/>
  <c r="BO31" i="110" s="1"/>
  <c r="BP31" i="110" s="1"/>
  <c r="BQ31" i="110" s="1"/>
  <c r="BR31" i="110" s="1"/>
  <c r="BS31" i="110" s="1"/>
  <c r="BT31" i="110" s="1"/>
  <c r="BU31" i="110" s="1"/>
  <c r="BV31" i="110" s="1"/>
  <c r="BW31" i="110" s="1"/>
  <c r="BX31" i="110" s="1"/>
  <c r="BY31" i="110" s="1"/>
  <c r="BZ31" i="110" s="1"/>
  <c r="CA31" i="110" s="1"/>
  <c r="CB31" i="110" s="1"/>
  <c r="CC31" i="110" s="1"/>
  <c r="CD31" i="110" s="1"/>
  <c r="CE31" i="110" s="1"/>
  <c r="CF31" i="110" s="1"/>
  <c r="CG31" i="110" s="1"/>
  <c r="CH31" i="110" s="1"/>
  <c r="CI31" i="110" s="1"/>
  <c r="CJ31" i="110" s="1"/>
  <c r="CK31" i="110" s="1"/>
  <c r="CL31" i="110" s="1"/>
  <c r="CM31" i="110" s="1"/>
  <c r="CN31" i="110" s="1"/>
  <c r="CO31" i="110" s="1"/>
  <c r="CP31" i="110" s="1"/>
  <c r="CQ31" i="110" s="1"/>
  <c r="CR31" i="110" s="1"/>
  <c r="CS31" i="110" s="1"/>
  <c r="CT31" i="110" s="1"/>
  <c r="CU31" i="110" s="1"/>
  <c r="CV31" i="110" s="1"/>
  <c r="CW31" i="110" s="1"/>
  <c r="CX31" i="110" s="1"/>
  <c r="CY31" i="110" s="1"/>
  <c r="CZ31" i="110" s="1"/>
  <c r="DA31" i="110" s="1"/>
  <c r="DB31" i="110" s="1"/>
  <c r="DC31" i="110" s="1"/>
  <c r="DD31" i="110" s="1"/>
  <c r="DE31" i="110" s="1"/>
  <c r="DF31" i="110" s="1"/>
  <c r="DG31" i="110" s="1"/>
  <c r="DH31" i="110" s="1"/>
  <c r="DI31" i="110" s="1"/>
  <c r="DJ31" i="110" s="1"/>
  <c r="DK31" i="110" s="1"/>
  <c r="DL31" i="110" s="1"/>
  <c r="DM31" i="110" s="1"/>
  <c r="DN31" i="110" s="1"/>
  <c r="DO31" i="110" s="1"/>
  <c r="DP31" i="110" s="1"/>
  <c r="DQ31" i="110" s="1"/>
  <c r="DR31" i="110" s="1"/>
  <c r="DS31" i="110" s="1"/>
  <c r="DT31" i="110" s="1"/>
  <c r="DU31" i="110" s="1"/>
  <c r="DV31" i="110" s="1"/>
  <c r="DW31" i="110" s="1"/>
  <c r="DX31" i="110" s="1"/>
  <c r="DY31" i="110" s="1"/>
  <c r="DZ31" i="110" s="1"/>
  <c r="EA31" i="110" s="1"/>
  <c r="EB31" i="110" s="1"/>
  <c r="EC31" i="110" s="1"/>
  <c r="ED31" i="110" s="1"/>
  <c r="EE31" i="110" s="1"/>
  <c r="EF31" i="110" s="1"/>
  <c r="EG31" i="110" s="1"/>
  <c r="EH31" i="110" s="1"/>
  <c r="EI31" i="110" s="1"/>
  <c r="EJ31" i="110" s="1"/>
  <c r="EK31" i="110" s="1"/>
  <c r="EL31" i="110" s="1"/>
  <c r="EM31" i="110" s="1"/>
  <c r="EN31" i="110" s="1"/>
  <c r="EO31" i="110" s="1"/>
  <c r="EP31" i="110" s="1"/>
  <c r="EQ31" i="110" s="1"/>
  <c r="ER31" i="110" s="1"/>
  <c r="ES31" i="110" s="1"/>
  <c r="ET31" i="110" s="1"/>
  <c r="EU31" i="110" s="1"/>
  <c r="EV31" i="110" s="1"/>
  <c r="EW31" i="110" s="1"/>
  <c r="EX31" i="110" s="1"/>
  <c r="EY31" i="110" s="1"/>
  <c r="EZ31" i="110" s="1"/>
  <c r="FA31" i="110" s="1"/>
  <c r="FB31" i="110" s="1"/>
  <c r="FC31" i="110" s="1"/>
  <c r="FD31" i="110" s="1"/>
  <c r="FE31" i="110" s="1"/>
  <c r="FF31" i="110" s="1"/>
  <c r="FG31" i="110" s="1"/>
  <c r="FH31" i="110" s="1"/>
  <c r="FI31" i="110" s="1"/>
  <c r="FJ31" i="110" s="1"/>
  <c r="FK31" i="110" s="1"/>
  <c r="FL31" i="110" s="1"/>
  <c r="FM31" i="110" s="1"/>
  <c r="FN31" i="110" s="1"/>
  <c r="FO31" i="110" s="1"/>
  <c r="FP31" i="110" s="1"/>
  <c r="FQ31" i="110" s="1"/>
  <c r="FR31" i="110" s="1"/>
  <c r="FS31" i="110" s="1"/>
  <c r="FT31" i="110" s="1"/>
  <c r="FU31" i="110" s="1"/>
  <c r="FV31" i="110" s="1"/>
  <c r="FW31" i="110" s="1"/>
  <c r="FX31" i="110" s="1"/>
  <c r="FY31" i="110" s="1"/>
  <c r="FZ31" i="110" s="1"/>
  <c r="GA31" i="110" s="1"/>
  <c r="GB31" i="110" s="1"/>
  <c r="GC31" i="110" s="1"/>
  <c r="GD31" i="110" s="1"/>
  <c r="GE31" i="110" s="1"/>
  <c r="GF31" i="110" s="1"/>
  <c r="GG31" i="110" s="1"/>
  <c r="GH31" i="110" s="1"/>
  <c r="GI31" i="110" s="1"/>
  <c r="GJ31" i="110" s="1"/>
  <c r="GK31" i="110" s="1"/>
  <c r="GL31" i="110" s="1"/>
  <c r="GM31" i="110" s="1"/>
  <c r="GN31" i="110" s="1"/>
  <c r="GO31" i="110" s="1"/>
  <c r="GP31" i="110" s="1"/>
  <c r="GQ31" i="110" s="1"/>
  <c r="GR31" i="110" s="1"/>
  <c r="GS31" i="110" s="1"/>
  <c r="GT31" i="110" s="1"/>
  <c r="GU31" i="110" s="1"/>
  <c r="GV31" i="110" s="1"/>
  <c r="GW31" i="110" s="1"/>
  <c r="GX31" i="110" s="1"/>
  <c r="GY31" i="110" s="1"/>
  <c r="GZ31" i="110" s="1"/>
  <c r="HA31" i="110" s="1"/>
  <c r="HB31" i="110" s="1"/>
  <c r="HC31" i="110" s="1"/>
  <c r="HD31" i="110" s="1"/>
  <c r="HE31" i="110" s="1"/>
  <c r="HF31" i="110" s="1"/>
  <c r="HG31" i="110" s="1"/>
  <c r="HH31" i="110" s="1"/>
  <c r="HI31" i="110" s="1"/>
  <c r="HJ31" i="110" s="1"/>
  <c r="AE88" i="109"/>
  <c r="AE85" i="106"/>
  <c r="AF89" i="100"/>
  <c r="C27" i="111"/>
  <c r="AF85" i="106" l="1"/>
  <c r="AG89" i="100"/>
  <c r="W56" i="109"/>
  <c r="D27" i="111"/>
  <c r="AE67" i="109"/>
  <c r="B33" i="110" s="1"/>
  <c r="AF33" i="110" s="1"/>
  <c r="AG33" i="110" s="1"/>
  <c r="AH33" i="110" s="1"/>
  <c r="AI33" i="110" s="1"/>
  <c r="AJ33" i="110" s="1"/>
  <c r="AK33" i="110" s="1"/>
  <c r="AL33" i="110" s="1"/>
  <c r="AM33" i="110" s="1"/>
  <c r="AN33" i="110" s="1"/>
  <c r="AO33" i="110" s="1"/>
  <c r="AP33" i="110" s="1"/>
  <c r="AQ33" i="110" s="1"/>
  <c r="AR33" i="110" s="1"/>
  <c r="AS33" i="110" s="1"/>
  <c r="AT33" i="110" s="1"/>
  <c r="AU33" i="110" s="1"/>
  <c r="AV33" i="110" s="1"/>
  <c r="AW33" i="110" s="1"/>
  <c r="AX33" i="110" s="1"/>
  <c r="AY33" i="110" s="1"/>
  <c r="AZ33" i="110" s="1"/>
  <c r="BA33" i="110" s="1"/>
  <c r="BB33" i="110" s="1"/>
  <c r="BC33" i="110" s="1"/>
  <c r="BD33" i="110" s="1"/>
  <c r="BE33" i="110" s="1"/>
  <c r="BF33" i="110" s="1"/>
  <c r="BG33" i="110" s="1"/>
  <c r="BH33" i="110" s="1"/>
  <c r="BI33" i="110" s="1"/>
  <c r="BJ33" i="110" s="1"/>
  <c r="BK33" i="110" s="1"/>
  <c r="BL33" i="110" s="1"/>
  <c r="BM33" i="110" s="1"/>
  <c r="BN33" i="110" s="1"/>
  <c r="BO33" i="110" s="1"/>
  <c r="BP33" i="110" s="1"/>
  <c r="BQ33" i="110" s="1"/>
  <c r="BR33" i="110" s="1"/>
  <c r="BS33" i="110" s="1"/>
  <c r="BT33" i="110" s="1"/>
  <c r="BU33" i="110" s="1"/>
  <c r="BV33" i="110" s="1"/>
  <c r="BW33" i="110" s="1"/>
  <c r="BX33" i="110" s="1"/>
  <c r="BY33" i="110" s="1"/>
  <c r="BZ33" i="110" s="1"/>
  <c r="CA33" i="110" s="1"/>
  <c r="CB33" i="110" s="1"/>
  <c r="CC33" i="110" s="1"/>
  <c r="CD33" i="110" s="1"/>
  <c r="CE33" i="110" s="1"/>
  <c r="CF33" i="110" s="1"/>
  <c r="CG33" i="110" s="1"/>
  <c r="CH33" i="110" s="1"/>
  <c r="CI33" i="110" s="1"/>
  <c r="CJ33" i="110" s="1"/>
  <c r="CK33" i="110" s="1"/>
  <c r="CL33" i="110" s="1"/>
  <c r="CM33" i="110" s="1"/>
  <c r="CN33" i="110" s="1"/>
  <c r="CO33" i="110" s="1"/>
  <c r="CP33" i="110" s="1"/>
  <c r="CQ33" i="110" s="1"/>
  <c r="CR33" i="110" s="1"/>
  <c r="CS33" i="110" s="1"/>
  <c r="CT33" i="110" s="1"/>
  <c r="CU33" i="110" s="1"/>
  <c r="CV33" i="110" s="1"/>
  <c r="CW33" i="110" s="1"/>
  <c r="CX33" i="110" s="1"/>
  <c r="CY33" i="110" s="1"/>
  <c r="CZ33" i="110" s="1"/>
  <c r="DA33" i="110" s="1"/>
  <c r="DB33" i="110" s="1"/>
  <c r="DC33" i="110" s="1"/>
  <c r="DD33" i="110" s="1"/>
  <c r="DE33" i="110" s="1"/>
  <c r="DF33" i="110" s="1"/>
  <c r="DG33" i="110" s="1"/>
  <c r="DH33" i="110" s="1"/>
  <c r="DI33" i="110" s="1"/>
  <c r="DJ33" i="110" s="1"/>
  <c r="DK33" i="110" s="1"/>
  <c r="DL33" i="110" s="1"/>
  <c r="DM33" i="110" s="1"/>
  <c r="DN33" i="110" s="1"/>
  <c r="DO33" i="110" s="1"/>
  <c r="DP33" i="110" s="1"/>
  <c r="DQ33" i="110" s="1"/>
  <c r="DR33" i="110" s="1"/>
  <c r="DS33" i="110" s="1"/>
  <c r="DT33" i="110" s="1"/>
  <c r="DU33" i="110" s="1"/>
  <c r="DV33" i="110" s="1"/>
  <c r="DW33" i="110" s="1"/>
  <c r="DX33" i="110" s="1"/>
  <c r="DY33" i="110" s="1"/>
  <c r="DZ33" i="110" s="1"/>
  <c r="EA33" i="110" s="1"/>
  <c r="EB33" i="110" s="1"/>
  <c r="EC33" i="110" s="1"/>
  <c r="ED33" i="110" s="1"/>
  <c r="EE33" i="110" s="1"/>
  <c r="EF33" i="110" s="1"/>
  <c r="EG33" i="110" s="1"/>
  <c r="EH33" i="110" s="1"/>
  <c r="EI33" i="110" s="1"/>
  <c r="EJ33" i="110" s="1"/>
  <c r="EK33" i="110" s="1"/>
  <c r="EL33" i="110" s="1"/>
  <c r="EM33" i="110" s="1"/>
  <c r="EN33" i="110" s="1"/>
  <c r="EO33" i="110" s="1"/>
  <c r="EP33" i="110" s="1"/>
  <c r="EQ33" i="110" s="1"/>
  <c r="ER33" i="110" s="1"/>
  <c r="ES33" i="110" s="1"/>
  <c r="ET33" i="110" s="1"/>
  <c r="EU33" i="110" s="1"/>
  <c r="EV33" i="110" s="1"/>
  <c r="EW33" i="110" s="1"/>
  <c r="EX33" i="110" s="1"/>
  <c r="EY33" i="110" s="1"/>
  <c r="EZ33" i="110" s="1"/>
  <c r="FA33" i="110" s="1"/>
  <c r="FB33" i="110" s="1"/>
  <c r="FC33" i="110" s="1"/>
  <c r="FD33" i="110" s="1"/>
  <c r="FE33" i="110" s="1"/>
  <c r="FF33" i="110" s="1"/>
  <c r="FG33" i="110" s="1"/>
  <c r="FH33" i="110" s="1"/>
  <c r="FI33" i="110" s="1"/>
  <c r="FJ33" i="110" s="1"/>
  <c r="FK33" i="110" s="1"/>
  <c r="FL33" i="110" s="1"/>
  <c r="FM33" i="110" s="1"/>
  <c r="FN33" i="110" s="1"/>
  <c r="FO33" i="110" s="1"/>
  <c r="FP33" i="110" s="1"/>
  <c r="FQ33" i="110" s="1"/>
  <c r="FR33" i="110" s="1"/>
  <c r="FS33" i="110" s="1"/>
  <c r="FT33" i="110" s="1"/>
  <c r="FU33" i="110" s="1"/>
  <c r="FV33" i="110" s="1"/>
  <c r="FW33" i="110" s="1"/>
  <c r="FX33" i="110" s="1"/>
  <c r="FY33" i="110" s="1"/>
  <c r="FZ33" i="110" s="1"/>
  <c r="GA33" i="110" s="1"/>
  <c r="GB33" i="110" s="1"/>
  <c r="GC33" i="110" s="1"/>
  <c r="GD33" i="110" s="1"/>
  <c r="GE33" i="110" s="1"/>
  <c r="GF33" i="110" s="1"/>
  <c r="GG33" i="110" s="1"/>
  <c r="GH33" i="110" s="1"/>
  <c r="GI33" i="110" s="1"/>
  <c r="GJ33" i="110" s="1"/>
  <c r="GK33" i="110" s="1"/>
  <c r="GL33" i="110" s="1"/>
  <c r="GM33" i="110" s="1"/>
  <c r="GN33" i="110" s="1"/>
  <c r="GO33" i="110" s="1"/>
  <c r="GP33" i="110" s="1"/>
  <c r="GQ33" i="110" s="1"/>
  <c r="GR33" i="110" s="1"/>
  <c r="GS33" i="110" s="1"/>
  <c r="GT33" i="110" s="1"/>
  <c r="GU33" i="110" s="1"/>
  <c r="GV33" i="110" s="1"/>
  <c r="GW33" i="110" s="1"/>
  <c r="GX33" i="110" s="1"/>
  <c r="GY33" i="110" s="1"/>
  <c r="GZ33" i="110" s="1"/>
  <c r="HA33" i="110" s="1"/>
  <c r="HB33" i="110" s="1"/>
  <c r="HC33" i="110" s="1"/>
  <c r="HD33" i="110" s="1"/>
  <c r="HE33" i="110" s="1"/>
  <c r="HF33" i="110" s="1"/>
  <c r="HG33" i="110" s="1"/>
  <c r="HH33" i="110" s="1"/>
  <c r="HI33" i="110" s="1"/>
  <c r="HJ33" i="110" s="1"/>
  <c r="AF87" i="109"/>
  <c r="AF88" i="109"/>
  <c r="AD2" i="110"/>
  <c r="AC55" i="109" s="1"/>
  <c r="AE22" i="110"/>
  <c r="AF67" i="109" l="1"/>
  <c r="B34" i="110" s="1"/>
  <c r="AG34" i="110" s="1"/>
  <c r="AH34" i="110" s="1"/>
  <c r="AI34" i="110" s="1"/>
  <c r="AJ34" i="110" s="1"/>
  <c r="AK34" i="110" s="1"/>
  <c r="AL34" i="110" s="1"/>
  <c r="AM34" i="110" s="1"/>
  <c r="AN34" i="110" s="1"/>
  <c r="AO34" i="110" s="1"/>
  <c r="AP34" i="110" s="1"/>
  <c r="AQ34" i="110" s="1"/>
  <c r="AR34" i="110" s="1"/>
  <c r="AS34" i="110" s="1"/>
  <c r="AT34" i="110" s="1"/>
  <c r="AU34" i="110" s="1"/>
  <c r="AV34" i="110" s="1"/>
  <c r="AW34" i="110" s="1"/>
  <c r="AX34" i="110" s="1"/>
  <c r="AY34" i="110" s="1"/>
  <c r="AZ34" i="110" s="1"/>
  <c r="BA34" i="110" s="1"/>
  <c r="BB34" i="110" s="1"/>
  <c r="BC34" i="110" s="1"/>
  <c r="BD34" i="110" s="1"/>
  <c r="BE34" i="110" s="1"/>
  <c r="BF34" i="110" s="1"/>
  <c r="BG34" i="110" s="1"/>
  <c r="BH34" i="110" s="1"/>
  <c r="BI34" i="110" s="1"/>
  <c r="BJ34" i="110" s="1"/>
  <c r="BK34" i="110" s="1"/>
  <c r="BL34" i="110" s="1"/>
  <c r="BM34" i="110" s="1"/>
  <c r="BN34" i="110" s="1"/>
  <c r="BO34" i="110" s="1"/>
  <c r="BP34" i="110" s="1"/>
  <c r="BQ34" i="110" s="1"/>
  <c r="BR34" i="110" s="1"/>
  <c r="BS34" i="110" s="1"/>
  <c r="BT34" i="110" s="1"/>
  <c r="BU34" i="110" s="1"/>
  <c r="BV34" i="110" s="1"/>
  <c r="BW34" i="110" s="1"/>
  <c r="BX34" i="110" s="1"/>
  <c r="BY34" i="110" s="1"/>
  <c r="BZ34" i="110" s="1"/>
  <c r="CA34" i="110" s="1"/>
  <c r="CB34" i="110" s="1"/>
  <c r="CC34" i="110" s="1"/>
  <c r="CD34" i="110" s="1"/>
  <c r="CE34" i="110" s="1"/>
  <c r="CF34" i="110" s="1"/>
  <c r="CG34" i="110" s="1"/>
  <c r="CH34" i="110" s="1"/>
  <c r="CI34" i="110" s="1"/>
  <c r="CJ34" i="110" s="1"/>
  <c r="CK34" i="110" s="1"/>
  <c r="CL34" i="110" s="1"/>
  <c r="CM34" i="110" s="1"/>
  <c r="CN34" i="110" s="1"/>
  <c r="CO34" i="110" s="1"/>
  <c r="CP34" i="110" s="1"/>
  <c r="CQ34" i="110" s="1"/>
  <c r="CR34" i="110" s="1"/>
  <c r="CS34" i="110" s="1"/>
  <c r="CT34" i="110" s="1"/>
  <c r="CU34" i="110" s="1"/>
  <c r="CV34" i="110" s="1"/>
  <c r="CW34" i="110" s="1"/>
  <c r="CX34" i="110" s="1"/>
  <c r="CY34" i="110" s="1"/>
  <c r="CZ34" i="110" s="1"/>
  <c r="DA34" i="110" s="1"/>
  <c r="DB34" i="110" s="1"/>
  <c r="DC34" i="110" s="1"/>
  <c r="DD34" i="110" s="1"/>
  <c r="DE34" i="110" s="1"/>
  <c r="DF34" i="110" s="1"/>
  <c r="DG34" i="110" s="1"/>
  <c r="DH34" i="110" s="1"/>
  <c r="DI34" i="110" s="1"/>
  <c r="DJ34" i="110" s="1"/>
  <c r="DK34" i="110" s="1"/>
  <c r="DL34" i="110" s="1"/>
  <c r="DM34" i="110" s="1"/>
  <c r="DN34" i="110" s="1"/>
  <c r="DO34" i="110" s="1"/>
  <c r="DP34" i="110" s="1"/>
  <c r="DQ34" i="110" s="1"/>
  <c r="DR34" i="110" s="1"/>
  <c r="DS34" i="110" s="1"/>
  <c r="DT34" i="110" s="1"/>
  <c r="DU34" i="110" s="1"/>
  <c r="DV34" i="110" s="1"/>
  <c r="DW34" i="110" s="1"/>
  <c r="DX34" i="110" s="1"/>
  <c r="DY34" i="110" s="1"/>
  <c r="DZ34" i="110" s="1"/>
  <c r="EA34" i="110" s="1"/>
  <c r="EB34" i="110" s="1"/>
  <c r="EC34" i="110" s="1"/>
  <c r="ED34" i="110" s="1"/>
  <c r="EE34" i="110" s="1"/>
  <c r="EF34" i="110" s="1"/>
  <c r="EG34" i="110" s="1"/>
  <c r="EH34" i="110" s="1"/>
  <c r="EI34" i="110" s="1"/>
  <c r="EJ34" i="110" s="1"/>
  <c r="EK34" i="110" s="1"/>
  <c r="EL34" i="110" s="1"/>
  <c r="EM34" i="110" s="1"/>
  <c r="EN34" i="110" s="1"/>
  <c r="EO34" i="110" s="1"/>
  <c r="EP34" i="110" s="1"/>
  <c r="EQ34" i="110" s="1"/>
  <c r="ER34" i="110" s="1"/>
  <c r="ES34" i="110" s="1"/>
  <c r="ET34" i="110" s="1"/>
  <c r="EU34" i="110" s="1"/>
  <c r="EV34" i="110" s="1"/>
  <c r="EW34" i="110" s="1"/>
  <c r="EX34" i="110" s="1"/>
  <c r="EY34" i="110" s="1"/>
  <c r="EZ34" i="110" s="1"/>
  <c r="FA34" i="110" s="1"/>
  <c r="FB34" i="110" s="1"/>
  <c r="FC34" i="110" s="1"/>
  <c r="FD34" i="110" s="1"/>
  <c r="FE34" i="110" s="1"/>
  <c r="FF34" i="110" s="1"/>
  <c r="FG34" i="110" s="1"/>
  <c r="FH34" i="110" s="1"/>
  <c r="FI34" i="110" s="1"/>
  <c r="FJ34" i="110" s="1"/>
  <c r="FK34" i="110" s="1"/>
  <c r="FL34" i="110" s="1"/>
  <c r="FM34" i="110" s="1"/>
  <c r="FN34" i="110" s="1"/>
  <c r="FO34" i="110" s="1"/>
  <c r="FP34" i="110" s="1"/>
  <c r="FQ34" i="110" s="1"/>
  <c r="FR34" i="110" s="1"/>
  <c r="FS34" i="110" s="1"/>
  <c r="FT34" i="110" s="1"/>
  <c r="FU34" i="110" s="1"/>
  <c r="FV34" i="110" s="1"/>
  <c r="FW34" i="110" s="1"/>
  <c r="FX34" i="110" s="1"/>
  <c r="FY34" i="110" s="1"/>
  <c r="FZ34" i="110" s="1"/>
  <c r="GA34" i="110" s="1"/>
  <c r="GB34" i="110" s="1"/>
  <c r="GC34" i="110" s="1"/>
  <c r="GD34" i="110" s="1"/>
  <c r="GE34" i="110" s="1"/>
  <c r="GF34" i="110" s="1"/>
  <c r="GG34" i="110" s="1"/>
  <c r="GH34" i="110" s="1"/>
  <c r="GI34" i="110" s="1"/>
  <c r="GJ34" i="110" s="1"/>
  <c r="GK34" i="110" s="1"/>
  <c r="GL34" i="110" s="1"/>
  <c r="GM34" i="110" s="1"/>
  <c r="GN34" i="110" s="1"/>
  <c r="GO34" i="110" s="1"/>
  <c r="GP34" i="110" s="1"/>
  <c r="GQ34" i="110" s="1"/>
  <c r="GR34" i="110" s="1"/>
  <c r="GS34" i="110" s="1"/>
  <c r="GT34" i="110" s="1"/>
  <c r="GU34" i="110" s="1"/>
  <c r="GV34" i="110" s="1"/>
  <c r="GW34" i="110" s="1"/>
  <c r="GX34" i="110" s="1"/>
  <c r="GY34" i="110" s="1"/>
  <c r="GZ34" i="110" s="1"/>
  <c r="HA34" i="110" s="1"/>
  <c r="HB34" i="110" s="1"/>
  <c r="HC34" i="110" s="1"/>
  <c r="HD34" i="110" s="1"/>
  <c r="HE34" i="110" s="1"/>
  <c r="HF34" i="110" s="1"/>
  <c r="HG34" i="110" s="1"/>
  <c r="HH34" i="110" s="1"/>
  <c r="HI34" i="110" s="1"/>
  <c r="HJ34" i="110" s="1"/>
  <c r="AG88" i="109"/>
  <c r="AG85" i="106"/>
  <c r="E27" i="111"/>
  <c r="W91" i="109"/>
  <c r="AG87" i="109"/>
  <c r="AE2" i="110"/>
  <c r="AD55" i="109" s="1"/>
  <c r="AF22" i="110"/>
  <c r="AH89" i="100"/>
  <c r="AG67" i="109" l="1"/>
  <c r="B35" i="110" s="1"/>
  <c r="AH35" i="110" s="1"/>
  <c r="AI35" i="110" s="1"/>
  <c r="AJ35" i="110" s="1"/>
  <c r="AK35" i="110" s="1"/>
  <c r="AL35" i="110" s="1"/>
  <c r="AM35" i="110" s="1"/>
  <c r="AN35" i="110" s="1"/>
  <c r="AO35" i="110" s="1"/>
  <c r="AP35" i="110" s="1"/>
  <c r="AQ35" i="110" s="1"/>
  <c r="AR35" i="110" s="1"/>
  <c r="AS35" i="110" s="1"/>
  <c r="AT35" i="110" s="1"/>
  <c r="AU35" i="110" s="1"/>
  <c r="AV35" i="110" s="1"/>
  <c r="AW35" i="110" s="1"/>
  <c r="AX35" i="110" s="1"/>
  <c r="AY35" i="110" s="1"/>
  <c r="AZ35" i="110" s="1"/>
  <c r="BA35" i="110" s="1"/>
  <c r="BB35" i="110" s="1"/>
  <c r="BC35" i="110" s="1"/>
  <c r="BD35" i="110" s="1"/>
  <c r="BE35" i="110" s="1"/>
  <c r="BF35" i="110" s="1"/>
  <c r="BG35" i="110" s="1"/>
  <c r="BH35" i="110" s="1"/>
  <c r="BI35" i="110" s="1"/>
  <c r="BJ35" i="110" s="1"/>
  <c r="BK35" i="110" s="1"/>
  <c r="BL35" i="110" s="1"/>
  <c r="BM35" i="110" s="1"/>
  <c r="BN35" i="110" s="1"/>
  <c r="BO35" i="110" s="1"/>
  <c r="BP35" i="110" s="1"/>
  <c r="BQ35" i="110" s="1"/>
  <c r="BR35" i="110" s="1"/>
  <c r="BS35" i="110" s="1"/>
  <c r="BT35" i="110" s="1"/>
  <c r="BU35" i="110" s="1"/>
  <c r="BV35" i="110" s="1"/>
  <c r="BW35" i="110" s="1"/>
  <c r="BX35" i="110" s="1"/>
  <c r="BY35" i="110" s="1"/>
  <c r="BZ35" i="110" s="1"/>
  <c r="CA35" i="110" s="1"/>
  <c r="CB35" i="110" s="1"/>
  <c r="CC35" i="110" s="1"/>
  <c r="CD35" i="110" s="1"/>
  <c r="CE35" i="110" s="1"/>
  <c r="CF35" i="110" s="1"/>
  <c r="CG35" i="110" s="1"/>
  <c r="CH35" i="110" s="1"/>
  <c r="CI35" i="110" s="1"/>
  <c r="CJ35" i="110" s="1"/>
  <c r="CK35" i="110" s="1"/>
  <c r="CL35" i="110" s="1"/>
  <c r="CM35" i="110" s="1"/>
  <c r="CN35" i="110" s="1"/>
  <c r="CO35" i="110" s="1"/>
  <c r="CP35" i="110" s="1"/>
  <c r="CQ35" i="110" s="1"/>
  <c r="CR35" i="110" s="1"/>
  <c r="CS35" i="110" s="1"/>
  <c r="CT35" i="110" s="1"/>
  <c r="CU35" i="110" s="1"/>
  <c r="CV35" i="110" s="1"/>
  <c r="CW35" i="110" s="1"/>
  <c r="CX35" i="110" s="1"/>
  <c r="CY35" i="110" s="1"/>
  <c r="CZ35" i="110" s="1"/>
  <c r="DA35" i="110" s="1"/>
  <c r="DB35" i="110" s="1"/>
  <c r="DC35" i="110" s="1"/>
  <c r="DD35" i="110" s="1"/>
  <c r="DE35" i="110" s="1"/>
  <c r="DF35" i="110" s="1"/>
  <c r="DG35" i="110" s="1"/>
  <c r="DH35" i="110" s="1"/>
  <c r="DI35" i="110" s="1"/>
  <c r="DJ35" i="110" s="1"/>
  <c r="DK35" i="110" s="1"/>
  <c r="DL35" i="110" s="1"/>
  <c r="DM35" i="110" s="1"/>
  <c r="DN35" i="110" s="1"/>
  <c r="DO35" i="110" s="1"/>
  <c r="DP35" i="110" s="1"/>
  <c r="DQ35" i="110" s="1"/>
  <c r="DR35" i="110" s="1"/>
  <c r="DS35" i="110" s="1"/>
  <c r="DT35" i="110" s="1"/>
  <c r="DU35" i="110" s="1"/>
  <c r="DV35" i="110" s="1"/>
  <c r="DW35" i="110" s="1"/>
  <c r="DX35" i="110" s="1"/>
  <c r="DY35" i="110" s="1"/>
  <c r="DZ35" i="110" s="1"/>
  <c r="EA35" i="110" s="1"/>
  <c r="EB35" i="110" s="1"/>
  <c r="EC35" i="110" s="1"/>
  <c r="ED35" i="110" s="1"/>
  <c r="EE35" i="110" s="1"/>
  <c r="EF35" i="110" s="1"/>
  <c r="EG35" i="110" s="1"/>
  <c r="EH35" i="110" s="1"/>
  <c r="EI35" i="110" s="1"/>
  <c r="EJ35" i="110" s="1"/>
  <c r="EK35" i="110" s="1"/>
  <c r="EL35" i="110" s="1"/>
  <c r="EM35" i="110" s="1"/>
  <c r="EN35" i="110" s="1"/>
  <c r="EO35" i="110" s="1"/>
  <c r="EP35" i="110" s="1"/>
  <c r="EQ35" i="110" s="1"/>
  <c r="ER35" i="110" s="1"/>
  <c r="ES35" i="110" s="1"/>
  <c r="ET35" i="110" s="1"/>
  <c r="EU35" i="110" s="1"/>
  <c r="EV35" i="110" s="1"/>
  <c r="EW35" i="110" s="1"/>
  <c r="EX35" i="110" s="1"/>
  <c r="EY35" i="110" s="1"/>
  <c r="EZ35" i="110" s="1"/>
  <c r="FA35" i="110" s="1"/>
  <c r="FB35" i="110" s="1"/>
  <c r="FC35" i="110" s="1"/>
  <c r="FD35" i="110" s="1"/>
  <c r="FE35" i="110" s="1"/>
  <c r="FF35" i="110" s="1"/>
  <c r="FG35" i="110" s="1"/>
  <c r="FH35" i="110" s="1"/>
  <c r="FI35" i="110" s="1"/>
  <c r="FJ35" i="110" s="1"/>
  <c r="FK35" i="110" s="1"/>
  <c r="FL35" i="110" s="1"/>
  <c r="FM35" i="110" s="1"/>
  <c r="FN35" i="110" s="1"/>
  <c r="FO35" i="110" s="1"/>
  <c r="FP35" i="110" s="1"/>
  <c r="FQ35" i="110" s="1"/>
  <c r="FR35" i="110" s="1"/>
  <c r="FS35" i="110" s="1"/>
  <c r="FT35" i="110" s="1"/>
  <c r="FU35" i="110" s="1"/>
  <c r="FV35" i="110" s="1"/>
  <c r="FW35" i="110" s="1"/>
  <c r="FX35" i="110" s="1"/>
  <c r="FY35" i="110" s="1"/>
  <c r="FZ35" i="110" s="1"/>
  <c r="GA35" i="110" s="1"/>
  <c r="GB35" i="110" s="1"/>
  <c r="GC35" i="110" s="1"/>
  <c r="GD35" i="110" s="1"/>
  <c r="GE35" i="110" s="1"/>
  <c r="GF35" i="110" s="1"/>
  <c r="GG35" i="110" s="1"/>
  <c r="GH35" i="110" s="1"/>
  <c r="GI35" i="110" s="1"/>
  <c r="GJ35" i="110" s="1"/>
  <c r="GK35" i="110" s="1"/>
  <c r="GL35" i="110" s="1"/>
  <c r="GM35" i="110" s="1"/>
  <c r="GN35" i="110" s="1"/>
  <c r="GO35" i="110" s="1"/>
  <c r="GP35" i="110" s="1"/>
  <c r="GQ35" i="110" s="1"/>
  <c r="GR35" i="110" s="1"/>
  <c r="GS35" i="110" s="1"/>
  <c r="GT35" i="110" s="1"/>
  <c r="GU35" i="110" s="1"/>
  <c r="GV35" i="110" s="1"/>
  <c r="GW35" i="110" s="1"/>
  <c r="GX35" i="110" s="1"/>
  <c r="GY35" i="110" s="1"/>
  <c r="GZ35" i="110" s="1"/>
  <c r="HA35" i="110" s="1"/>
  <c r="HB35" i="110" s="1"/>
  <c r="HC35" i="110" s="1"/>
  <c r="HD35" i="110" s="1"/>
  <c r="HE35" i="110" s="1"/>
  <c r="HF35" i="110" s="1"/>
  <c r="HG35" i="110" s="1"/>
  <c r="HH35" i="110" s="1"/>
  <c r="HI35" i="110" s="1"/>
  <c r="HJ35" i="110" s="1"/>
  <c r="W95" i="109"/>
  <c r="F27" i="111"/>
  <c r="AH88" i="109"/>
  <c r="AH85" i="106"/>
  <c r="AH87" i="109"/>
  <c r="AF2" i="110"/>
  <c r="AE55" i="109" s="1"/>
  <c r="AG22" i="110"/>
  <c r="AI89" i="100"/>
  <c r="AH67" i="109" l="1"/>
  <c r="B36" i="110" s="1"/>
  <c r="AI36" i="110" s="1"/>
  <c r="AJ36" i="110" s="1"/>
  <c r="AK36" i="110" s="1"/>
  <c r="AL36" i="110" s="1"/>
  <c r="AM36" i="110" s="1"/>
  <c r="AN36" i="110" s="1"/>
  <c r="AO36" i="110" s="1"/>
  <c r="AP36" i="110" s="1"/>
  <c r="AQ36" i="110" s="1"/>
  <c r="AR36" i="110" s="1"/>
  <c r="AS36" i="110" s="1"/>
  <c r="AT36" i="110" s="1"/>
  <c r="AU36" i="110" s="1"/>
  <c r="AV36" i="110" s="1"/>
  <c r="AW36" i="110" s="1"/>
  <c r="AX36" i="110" s="1"/>
  <c r="AY36" i="110" s="1"/>
  <c r="AZ36" i="110" s="1"/>
  <c r="BA36" i="110" s="1"/>
  <c r="BB36" i="110" s="1"/>
  <c r="BC36" i="110" s="1"/>
  <c r="BD36" i="110" s="1"/>
  <c r="BE36" i="110" s="1"/>
  <c r="BF36" i="110" s="1"/>
  <c r="BG36" i="110" s="1"/>
  <c r="BH36" i="110" s="1"/>
  <c r="BI36" i="110" s="1"/>
  <c r="BJ36" i="110" s="1"/>
  <c r="BK36" i="110" s="1"/>
  <c r="BL36" i="110" s="1"/>
  <c r="BM36" i="110" s="1"/>
  <c r="BN36" i="110" s="1"/>
  <c r="BO36" i="110" s="1"/>
  <c r="BP36" i="110" s="1"/>
  <c r="BQ36" i="110" s="1"/>
  <c r="BR36" i="110" s="1"/>
  <c r="BS36" i="110" s="1"/>
  <c r="BT36" i="110" s="1"/>
  <c r="BU36" i="110" s="1"/>
  <c r="BV36" i="110" s="1"/>
  <c r="BW36" i="110" s="1"/>
  <c r="BX36" i="110" s="1"/>
  <c r="BY36" i="110" s="1"/>
  <c r="BZ36" i="110" s="1"/>
  <c r="CA36" i="110" s="1"/>
  <c r="CB36" i="110" s="1"/>
  <c r="CC36" i="110" s="1"/>
  <c r="CD36" i="110" s="1"/>
  <c r="CE36" i="110" s="1"/>
  <c r="CF36" i="110" s="1"/>
  <c r="CG36" i="110" s="1"/>
  <c r="CH36" i="110" s="1"/>
  <c r="CI36" i="110" s="1"/>
  <c r="CJ36" i="110" s="1"/>
  <c r="CK36" i="110" s="1"/>
  <c r="CL36" i="110" s="1"/>
  <c r="CM36" i="110" s="1"/>
  <c r="CN36" i="110" s="1"/>
  <c r="CO36" i="110" s="1"/>
  <c r="CP36" i="110" s="1"/>
  <c r="CQ36" i="110" s="1"/>
  <c r="CR36" i="110" s="1"/>
  <c r="CS36" i="110" s="1"/>
  <c r="CT36" i="110" s="1"/>
  <c r="CU36" i="110" s="1"/>
  <c r="CV36" i="110" s="1"/>
  <c r="CW36" i="110" s="1"/>
  <c r="CX36" i="110" s="1"/>
  <c r="CY36" i="110" s="1"/>
  <c r="CZ36" i="110" s="1"/>
  <c r="DA36" i="110" s="1"/>
  <c r="DB36" i="110" s="1"/>
  <c r="DC36" i="110" s="1"/>
  <c r="DD36" i="110" s="1"/>
  <c r="DE36" i="110" s="1"/>
  <c r="DF36" i="110" s="1"/>
  <c r="DG36" i="110" s="1"/>
  <c r="DH36" i="110" s="1"/>
  <c r="DI36" i="110" s="1"/>
  <c r="DJ36" i="110" s="1"/>
  <c r="DK36" i="110" s="1"/>
  <c r="DL36" i="110" s="1"/>
  <c r="DM36" i="110" s="1"/>
  <c r="DN36" i="110" s="1"/>
  <c r="DO36" i="110" s="1"/>
  <c r="DP36" i="110" s="1"/>
  <c r="DQ36" i="110" s="1"/>
  <c r="DR36" i="110" s="1"/>
  <c r="DS36" i="110" s="1"/>
  <c r="DT36" i="110" s="1"/>
  <c r="DU36" i="110" s="1"/>
  <c r="DV36" i="110" s="1"/>
  <c r="DW36" i="110" s="1"/>
  <c r="DX36" i="110" s="1"/>
  <c r="DY36" i="110" s="1"/>
  <c r="DZ36" i="110" s="1"/>
  <c r="EA36" i="110" s="1"/>
  <c r="EB36" i="110" s="1"/>
  <c r="EC36" i="110" s="1"/>
  <c r="ED36" i="110" s="1"/>
  <c r="EE36" i="110" s="1"/>
  <c r="EF36" i="110" s="1"/>
  <c r="EG36" i="110" s="1"/>
  <c r="EH36" i="110" s="1"/>
  <c r="EI36" i="110" s="1"/>
  <c r="EJ36" i="110" s="1"/>
  <c r="EK36" i="110" s="1"/>
  <c r="EL36" i="110" s="1"/>
  <c r="EM36" i="110" s="1"/>
  <c r="EN36" i="110" s="1"/>
  <c r="EO36" i="110" s="1"/>
  <c r="EP36" i="110" s="1"/>
  <c r="EQ36" i="110" s="1"/>
  <c r="ER36" i="110" s="1"/>
  <c r="ES36" i="110" s="1"/>
  <c r="ET36" i="110" s="1"/>
  <c r="EU36" i="110" s="1"/>
  <c r="EV36" i="110" s="1"/>
  <c r="EW36" i="110" s="1"/>
  <c r="EX36" i="110" s="1"/>
  <c r="EY36" i="110" s="1"/>
  <c r="EZ36" i="110" s="1"/>
  <c r="FA36" i="110" s="1"/>
  <c r="FB36" i="110" s="1"/>
  <c r="FC36" i="110" s="1"/>
  <c r="FD36" i="110" s="1"/>
  <c r="FE36" i="110" s="1"/>
  <c r="FF36" i="110" s="1"/>
  <c r="FG36" i="110" s="1"/>
  <c r="FH36" i="110" s="1"/>
  <c r="FI36" i="110" s="1"/>
  <c r="FJ36" i="110" s="1"/>
  <c r="FK36" i="110" s="1"/>
  <c r="FL36" i="110" s="1"/>
  <c r="FM36" i="110" s="1"/>
  <c r="FN36" i="110" s="1"/>
  <c r="FO36" i="110" s="1"/>
  <c r="FP36" i="110" s="1"/>
  <c r="FQ36" i="110" s="1"/>
  <c r="FR36" i="110" s="1"/>
  <c r="FS36" i="110" s="1"/>
  <c r="FT36" i="110" s="1"/>
  <c r="FU36" i="110" s="1"/>
  <c r="FV36" i="110" s="1"/>
  <c r="FW36" i="110" s="1"/>
  <c r="FX36" i="110" s="1"/>
  <c r="FY36" i="110" s="1"/>
  <c r="FZ36" i="110" s="1"/>
  <c r="GA36" i="110" s="1"/>
  <c r="GB36" i="110" s="1"/>
  <c r="GC36" i="110" s="1"/>
  <c r="GD36" i="110" s="1"/>
  <c r="GE36" i="110" s="1"/>
  <c r="GF36" i="110" s="1"/>
  <c r="GG36" i="110" s="1"/>
  <c r="GH36" i="110" s="1"/>
  <c r="GI36" i="110" s="1"/>
  <c r="GJ36" i="110" s="1"/>
  <c r="GK36" i="110" s="1"/>
  <c r="GL36" i="110" s="1"/>
  <c r="GM36" i="110" s="1"/>
  <c r="GN36" i="110" s="1"/>
  <c r="GO36" i="110" s="1"/>
  <c r="GP36" i="110" s="1"/>
  <c r="GQ36" i="110" s="1"/>
  <c r="GR36" i="110" s="1"/>
  <c r="GS36" i="110" s="1"/>
  <c r="GT36" i="110" s="1"/>
  <c r="GU36" i="110" s="1"/>
  <c r="GV36" i="110" s="1"/>
  <c r="GW36" i="110" s="1"/>
  <c r="GX36" i="110" s="1"/>
  <c r="GY36" i="110" s="1"/>
  <c r="GZ36" i="110" s="1"/>
  <c r="HA36" i="110" s="1"/>
  <c r="HB36" i="110" s="1"/>
  <c r="HC36" i="110" s="1"/>
  <c r="HD36" i="110" s="1"/>
  <c r="HE36" i="110" s="1"/>
  <c r="HF36" i="110" s="1"/>
  <c r="HG36" i="110" s="1"/>
  <c r="HH36" i="110" s="1"/>
  <c r="HI36" i="110" s="1"/>
  <c r="HJ36" i="110" s="1"/>
  <c r="AJ89" i="100"/>
  <c r="AI85" i="106"/>
  <c r="AI88" i="109"/>
  <c r="AI87" i="109"/>
  <c r="AG2" i="110"/>
  <c r="AF55" i="109" s="1"/>
  <c r="AH22" i="110"/>
  <c r="C28" i="111"/>
  <c r="AJ85" i="106" l="1"/>
  <c r="AJ88" i="109"/>
  <c r="AK89" i="100"/>
  <c r="AH2" i="110"/>
  <c r="AG55" i="109" s="1"/>
  <c r="AI22" i="110"/>
  <c r="X56" i="109"/>
  <c r="D28" i="111"/>
  <c r="AJ87" i="109"/>
  <c r="AI67" i="109"/>
  <c r="B37" i="110" s="1"/>
  <c r="AJ37" i="110" s="1"/>
  <c r="AK37" i="110" s="1"/>
  <c r="AL37" i="110" s="1"/>
  <c r="AM37" i="110" s="1"/>
  <c r="AN37" i="110" s="1"/>
  <c r="AO37" i="110" s="1"/>
  <c r="AP37" i="110" s="1"/>
  <c r="AQ37" i="110" s="1"/>
  <c r="AR37" i="110" s="1"/>
  <c r="AS37" i="110" s="1"/>
  <c r="AT37" i="110" s="1"/>
  <c r="AU37" i="110" s="1"/>
  <c r="AV37" i="110" s="1"/>
  <c r="AW37" i="110" s="1"/>
  <c r="AX37" i="110" s="1"/>
  <c r="AY37" i="110" s="1"/>
  <c r="AZ37" i="110" s="1"/>
  <c r="BA37" i="110" s="1"/>
  <c r="BB37" i="110" s="1"/>
  <c r="BC37" i="110" s="1"/>
  <c r="BD37" i="110" s="1"/>
  <c r="BE37" i="110" s="1"/>
  <c r="BF37" i="110" s="1"/>
  <c r="BG37" i="110" s="1"/>
  <c r="BH37" i="110" s="1"/>
  <c r="BI37" i="110" s="1"/>
  <c r="BJ37" i="110" s="1"/>
  <c r="BK37" i="110" s="1"/>
  <c r="BL37" i="110" s="1"/>
  <c r="BM37" i="110" s="1"/>
  <c r="BN37" i="110" s="1"/>
  <c r="BO37" i="110" s="1"/>
  <c r="BP37" i="110" s="1"/>
  <c r="BQ37" i="110" s="1"/>
  <c r="BR37" i="110" s="1"/>
  <c r="BS37" i="110" s="1"/>
  <c r="BT37" i="110" s="1"/>
  <c r="BU37" i="110" s="1"/>
  <c r="BV37" i="110" s="1"/>
  <c r="BW37" i="110" s="1"/>
  <c r="BX37" i="110" s="1"/>
  <c r="BY37" i="110" s="1"/>
  <c r="BZ37" i="110" s="1"/>
  <c r="CA37" i="110" s="1"/>
  <c r="CB37" i="110" s="1"/>
  <c r="CC37" i="110" s="1"/>
  <c r="CD37" i="110" s="1"/>
  <c r="CE37" i="110" s="1"/>
  <c r="CF37" i="110" s="1"/>
  <c r="CG37" i="110" s="1"/>
  <c r="CH37" i="110" s="1"/>
  <c r="CI37" i="110" s="1"/>
  <c r="CJ37" i="110" s="1"/>
  <c r="CK37" i="110" s="1"/>
  <c r="CL37" i="110" s="1"/>
  <c r="CM37" i="110" s="1"/>
  <c r="CN37" i="110" s="1"/>
  <c r="CO37" i="110" s="1"/>
  <c r="CP37" i="110" s="1"/>
  <c r="CQ37" i="110" s="1"/>
  <c r="CR37" i="110" s="1"/>
  <c r="CS37" i="110" s="1"/>
  <c r="CT37" i="110" s="1"/>
  <c r="CU37" i="110" s="1"/>
  <c r="CV37" i="110" s="1"/>
  <c r="CW37" i="110" s="1"/>
  <c r="CX37" i="110" s="1"/>
  <c r="CY37" i="110" s="1"/>
  <c r="CZ37" i="110" s="1"/>
  <c r="DA37" i="110" s="1"/>
  <c r="DB37" i="110" s="1"/>
  <c r="DC37" i="110" s="1"/>
  <c r="DD37" i="110" s="1"/>
  <c r="DE37" i="110" s="1"/>
  <c r="DF37" i="110" s="1"/>
  <c r="DG37" i="110" s="1"/>
  <c r="DH37" i="110" s="1"/>
  <c r="DI37" i="110" s="1"/>
  <c r="DJ37" i="110" s="1"/>
  <c r="DK37" i="110" s="1"/>
  <c r="DL37" i="110" s="1"/>
  <c r="DM37" i="110" s="1"/>
  <c r="DN37" i="110" s="1"/>
  <c r="DO37" i="110" s="1"/>
  <c r="DP37" i="110" s="1"/>
  <c r="DQ37" i="110" s="1"/>
  <c r="DR37" i="110" s="1"/>
  <c r="DS37" i="110" s="1"/>
  <c r="DT37" i="110" s="1"/>
  <c r="DU37" i="110" s="1"/>
  <c r="DV37" i="110" s="1"/>
  <c r="DW37" i="110" s="1"/>
  <c r="DX37" i="110" s="1"/>
  <c r="DY37" i="110" s="1"/>
  <c r="DZ37" i="110" s="1"/>
  <c r="EA37" i="110" s="1"/>
  <c r="EB37" i="110" s="1"/>
  <c r="EC37" i="110" s="1"/>
  <c r="ED37" i="110" s="1"/>
  <c r="EE37" i="110" s="1"/>
  <c r="EF37" i="110" s="1"/>
  <c r="EG37" i="110" s="1"/>
  <c r="EH37" i="110" s="1"/>
  <c r="EI37" i="110" s="1"/>
  <c r="EJ37" i="110" s="1"/>
  <c r="EK37" i="110" s="1"/>
  <c r="EL37" i="110" s="1"/>
  <c r="EM37" i="110" s="1"/>
  <c r="EN37" i="110" s="1"/>
  <c r="EO37" i="110" s="1"/>
  <c r="EP37" i="110" s="1"/>
  <c r="EQ37" i="110" s="1"/>
  <c r="ER37" i="110" s="1"/>
  <c r="ES37" i="110" s="1"/>
  <c r="ET37" i="110" s="1"/>
  <c r="EU37" i="110" s="1"/>
  <c r="EV37" i="110" s="1"/>
  <c r="EW37" i="110" s="1"/>
  <c r="EX37" i="110" s="1"/>
  <c r="EY37" i="110" s="1"/>
  <c r="EZ37" i="110" s="1"/>
  <c r="FA37" i="110" s="1"/>
  <c r="FB37" i="110" s="1"/>
  <c r="FC37" i="110" s="1"/>
  <c r="FD37" i="110" s="1"/>
  <c r="FE37" i="110" s="1"/>
  <c r="FF37" i="110" s="1"/>
  <c r="FG37" i="110" s="1"/>
  <c r="FH37" i="110" s="1"/>
  <c r="FI37" i="110" s="1"/>
  <c r="FJ37" i="110" s="1"/>
  <c r="FK37" i="110" s="1"/>
  <c r="FL37" i="110" s="1"/>
  <c r="FM37" i="110" s="1"/>
  <c r="FN37" i="110" s="1"/>
  <c r="FO37" i="110" s="1"/>
  <c r="FP37" i="110" s="1"/>
  <c r="FQ37" i="110" s="1"/>
  <c r="FR37" i="110" s="1"/>
  <c r="FS37" i="110" s="1"/>
  <c r="FT37" i="110" s="1"/>
  <c r="FU37" i="110" s="1"/>
  <c r="FV37" i="110" s="1"/>
  <c r="FW37" i="110" s="1"/>
  <c r="FX37" i="110" s="1"/>
  <c r="FY37" i="110" s="1"/>
  <c r="FZ37" i="110" s="1"/>
  <c r="GA37" i="110" s="1"/>
  <c r="GB37" i="110" s="1"/>
  <c r="GC37" i="110" s="1"/>
  <c r="GD37" i="110" s="1"/>
  <c r="GE37" i="110" s="1"/>
  <c r="GF37" i="110" s="1"/>
  <c r="GG37" i="110" s="1"/>
  <c r="GH37" i="110" s="1"/>
  <c r="GI37" i="110" s="1"/>
  <c r="GJ37" i="110" s="1"/>
  <c r="GK37" i="110" s="1"/>
  <c r="GL37" i="110" s="1"/>
  <c r="GM37" i="110" s="1"/>
  <c r="GN37" i="110" s="1"/>
  <c r="GO37" i="110" s="1"/>
  <c r="GP37" i="110" s="1"/>
  <c r="GQ37" i="110" s="1"/>
  <c r="GR37" i="110" s="1"/>
  <c r="GS37" i="110" s="1"/>
  <c r="GT37" i="110" s="1"/>
  <c r="GU37" i="110" s="1"/>
  <c r="GV37" i="110" s="1"/>
  <c r="GW37" i="110" s="1"/>
  <c r="GX37" i="110" s="1"/>
  <c r="GY37" i="110" s="1"/>
  <c r="GZ37" i="110" s="1"/>
  <c r="HA37" i="110" s="1"/>
  <c r="HB37" i="110" s="1"/>
  <c r="HC37" i="110" s="1"/>
  <c r="HD37" i="110" s="1"/>
  <c r="HE37" i="110" s="1"/>
  <c r="HF37" i="110" s="1"/>
  <c r="HG37" i="110" s="1"/>
  <c r="HH37" i="110" s="1"/>
  <c r="HI37" i="110" s="1"/>
  <c r="HJ37" i="110" s="1"/>
  <c r="AL89" i="100" l="1"/>
  <c r="AJ67" i="109"/>
  <c r="B38" i="110" s="1"/>
  <c r="AK38" i="110" s="1"/>
  <c r="AL38" i="110" s="1"/>
  <c r="AM38" i="110" s="1"/>
  <c r="AN38" i="110" s="1"/>
  <c r="AO38" i="110" s="1"/>
  <c r="AP38" i="110" s="1"/>
  <c r="AQ38" i="110" s="1"/>
  <c r="AR38" i="110" s="1"/>
  <c r="AS38" i="110" s="1"/>
  <c r="AT38" i="110" s="1"/>
  <c r="AU38" i="110" s="1"/>
  <c r="AV38" i="110" s="1"/>
  <c r="AW38" i="110" s="1"/>
  <c r="AX38" i="110" s="1"/>
  <c r="AY38" i="110" s="1"/>
  <c r="AZ38" i="110" s="1"/>
  <c r="BA38" i="110" s="1"/>
  <c r="BB38" i="110" s="1"/>
  <c r="BC38" i="110" s="1"/>
  <c r="BD38" i="110" s="1"/>
  <c r="BE38" i="110" s="1"/>
  <c r="BF38" i="110" s="1"/>
  <c r="BG38" i="110" s="1"/>
  <c r="BH38" i="110" s="1"/>
  <c r="BI38" i="110" s="1"/>
  <c r="BJ38" i="110" s="1"/>
  <c r="BK38" i="110" s="1"/>
  <c r="BL38" i="110" s="1"/>
  <c r="BM38" i="110" s="1"/>
  <c r="BN38" i="110" s="1"/>
  <c r="BO38" i="110" s="1"/>
  <c r="BP38" i="110" s="1"/>
  <c r="BQ38" i="110" s="1"/>
  <c r="BR38" i="110" s="1"/>
  <c r="BS38" i="110" s="1"/>
  <c r="BT38" i="110" s="1"/>
  <c r="BU38" i="110" s="1"/>
  <c r="BV38" i="110" s="1"/>
  <c r="BW38" i="110" s="1"/>
  <c r="BX38" i="110" s="1"/>
  <c r="BY38" i="110" s="1"/>
  <c r="BZ38" i="110" s="1"/>
  <c r="CA38" i="110" s="1"/>
  <c r="CB38" i="110" s="1"/>
  <c r="CC38" i="110" s="1"/>
  <c r="CD38" i="110" s="1"/>
  <c r="CE38" i="110" s="1"/>
  <c r="CF38" i="110" s="1"/>
  <c r="CG38" i="110" s="1"/>
  <c r="CH38" i="110" s="1"/>
  <c r="CI38" i="110" s="1"/>
  <c r="CJ38" i="110" s="1"/>
  <c r="CK38" i="110" s="1"/>
  <c r="CL38" i="110" s="1"/>
  <c r="CM38" i="110" s="1"/>
  <c r="CN38" i="110" s="1"/>
  <c r="CO38" i="110" s="1"/>
  <c r="CP38" i="110" s="1"/>
  <c r="CQ38" i="110" s="1"/>
  <c r="CR38" i="110" s="1"/>
  <c r="CS38" i="110" s="1"/>
  <c r="CT38" i="110" s="1"/>
  <c r="CU38" i="110" s="1"/>
  <c r="CV38" i="110" s="1"/>
  <c r="CW38" i="110" s="1"/>
  <c r="CX38" i="110" s="1"/>
  <c r="CY38" i="110" s="1"/>
  <c r="CZ38" i="110" s="1"/>
  <c r="DA38" i="110" s="1"/>
  <c r="DB38" i="110" s="1"/>
  <c r="DC38" i="110" s="1"/>
  <c r="DD38" i="110" s="1"/>
  <c r="DE38" i="110" s="1"/>
  <c r="DF38" i="110" s="1"/>
  <c r="DG38" i="110" s="1"/>
  <c r="DH38" i="110" s="1"/>
  <c r="DI38" i="110" s="1"/>
  <c r="DJ38" i="110" s="1"/>
  <c r="DK38" i="110" s="1"/>
  <c r="DL38" i="110" s="1"/>
  <c r="DM38" i="110" s="1"/>
  <c r="DN38" i="110" s="1"/>
  <c r="DO38" i="110" s="1"/>
  <c r="DP38" i="110" s="1"/>
  <c r="DQ38" i="110" s="1"/>
  <c r="DR38" i="110" s="1"/>
  <c r="DS38" i="110" s="1"/>
  <c r="DT38" i="110" s="1"/>
  <c r="DU38" i="110" s="1"/>
  <c r="DV38" i="110" s="1"/>
  <c r="DW38" i="110" s="1"/>
  <c r="DX38" i="110" s="1"/>
  <c r="DY38" i="110" s="1"/>
  <c r="DZ38" i="110" s="1"/>
  <c r="EA38" i="110" s="1"/>
  <c r="EB38" i="110" s="1"/>
  <c r="EC38" i="110" s="1"/>
  <c r="ED38" i="110" s="1"/>
  <c r="EE38" i="110" s="1"/>
  <c r="EF38" i="110" s="1"/>
  <c r="EG38" i="110" s="1"/>
  <c r="EH38" i="110" s="1"/>
  <c r="EI38" i="110" s="1"/>
  <c r="EJ38" i="110" s="1"/>
  <c r="EK38" i="110" s="1"/>
  <c r="EL38" i="110" s="1"/>
  <c r="EM38" i="110" s="1"/>
  <c r="EN38" i="110" s="1"/>
  <c r="EO38" i="110" s="1"/>
  <c r="EP38" i="110" s="1"/>
  <c r="EQ38" i="110" s="1"/>
  <c r="ER38" i="110" s="1"/>
  <c r="ES38" i="110" s="1"/>
  <c r="ET38" i="110" s="1"/>
  <c r="EU38" i="110" s="1"/>
  <c r="EV38" i="110" s="1"/>
  <c r="EW38" i="110" s="1"/>
  <c r="EX38" i="110" s="1"/>
  <c r="EY38" i="110" s="1"/>
  <c r="EZ38" i="110" s="1"/>
  <c r="FA38" i="110" s="1"/>
  <c r="FB38" i="110" s="1"/>
  <c r="FC38" i="110" s="1"/>
  <c r="FD38" i="110" s="1"/>
  <c r="FE38" i="110" s="1"/>
  <c r="FF38" i="110" s="1"/>
  <c r="FG38" i="110" s="1"/>
  <c r="FH38" i="110" s="1"/>
  <c r="FI38" i="110" s="1"/>
  <c r="FJ38" i="110" s="1"/>
  <c r="FK38" i="110" s="1"/>
  <c r="FL38" i="110" s="1"/>
  <c r="FM38" i="110" s="1"/>
  <c r="FN38" i="110" s="1"/>
  <c r="FO38" i="110" s="1"/>
  <c r="FP38" i="110" s="1"/>
  <c r="FQ38" i="110" s="1"/>
  <c r="FR38" i="110" s="1"/>
  <c r="FS38" i="110" s="1"/>
  <c r="FT38" i="110" s="1"/>
  <c r="FU38" i="110" s="1"/>
  <c r="FV38" i="110" s="1"/>
  <c r="FW38" i="110" s="1"/>
  <c r="FX38" i="110" s="1"/>
  <c r="FY38" i="110" s="1"/>
  <c r="FZ38" i="110" s="1"/>
  <c r="GA38" i="110" s="1"/>
  <c r="GB38" i="110" s="1"/>
  <c r="GC38" i="110" s="1"/>
  <c r="GD38" i="110" s="1"/>
  <c r="GE38" i="110" s="1"/>
  <c r="GF38" i="110" s="1"/>
  <c r="GG38" i="110" s="1"/>
  <c r="GH38" i="110" s="1"/>
  <c r="GI38" i="110" s="1"/>
  <c r="GJ38" i="110" s="1"/>
  <c r="GK38" i="110" s="1"/>
  <c r="GL38" i="110" s="1"/>
  <c r="GM38" i="110" s="1"/>
  <c r="GN38" i="110" s="1"/>
  <c r="GO38" i="110" s="1"/>
  <c r="GP38" i="110" s="1"/>
  <c r="GQ38" i="110" s="1"/>
  <c r="GR38" i="110" s="1"/>
  <c r="GS38" i="110" s="1"/>
  <c r="GT38" i="110" s="1"/>
  <c r="GU38" i="110" s="1"/>
  <c r="GV38" i="110" s="1"/>
  <c r="GW38" i="110" s="1"/>
  <c r="GX38" i="110" s="1"/>
  <c r="GY38" i="110" s="1"/>
  <c r="GZ38" i="110" s="1"/>
  <c r="HA38" i="110" s="1"/>
  <c r="HB38" i="110" s="1"/>
  <c r="HC38" i="110" s="1"/>
  <c r="HD38" i="110" s="1"/>
  <c r="HE38" i="110" s="1"/>
  <c r="HF38" i="110" s="1"/>
  <c r="HG38" i="110" s="1"/>
  <c r="HH38" i="110" s="1"/>
  <c r="HI38" i="110" s="1"/>
  <c r="HJ38" i="110" s="1"/>
  <c r="AI2" i="110"/>
  <c r="AH55" i="109" s="1"/>
  <c r="AJ22" i="110"/>
  <c r="E28" i="111"/>
  <c r="X91" i="109"/>
  <c r="AK88" i="109"/>
  <c r="AK85" i="106"/>
  <c r="AK87" i="109"/>
  <c r="AM89" i="100" l="1"/>
  <c r="AL85" i="106"/>
  <c r="X95" i="109"/>
  <c r="F28" i="111"/>
  <c r="AK67" i="109"/>
  <c r="B39" i="110" s="1"/>
  <c r="AL39" i="110" s="1"/>
  <c r="AM39" i="110" s="1"/>
  <c r="AN39" i="110" s="1"/>
  <c r="AO39" i="110" s="1"/>
  <c r="AP39" i="110" s="1"/>
  <c r="AQ39" i="110" s="1"/>
  <c r="AR39" i="110" s="1"/>
  <c r="AS39" i="110" s="1"/>
  <c r="AT39" i="110" s="1"/>
  <c r="AU39" i="110" s="1"/>
  <c r="AV39" i="110" s="1"/>
  <c r="AW39" i="110" s="1"/>
  <c r="AX39" i="110" s="1"/>
  <c r="AY39" i="110" s="1"/>
  <c r="AZ39" i="110" s="1"/>
  <c r="BA39" i="110" s="1"/>
  <c r="BB39" i="110" s="1"/>
  <c r="BC39" i="110" s="1"/>
  <c r="BD39" i="110" s="1"/>
  <c r="BE39" i="110" s="1"/>
  <c r="BF39" i="110" s="1"/>
  <c r="BG39" i="110" s="1"/>
  <c r="BH39" i="110" s="1"/>
  <c r="BI39" i="110" s="1"/>
  <c r="BJ39" i="110" s="1"/>
  <c r="BK39" i="110" s="1"/>
  <c r="BL39" i="110" s="1"/>
  <c r="BM39" i="110" s="1"/>
  <c r="BN39" i="110" s="1"/>
  <c r="BO39" i="110" s="1"/>
  <c r="BP39" i="110" s="1"/>
  <c r="BQ39" i="110" s="1"/>
  <c r="BR39" i="110" s="1"/>
  <c r="BS39" i="110" s="1"/>
  <c r="BT39" i="110" s="1"/>
  <c r="BU39" i="110" s="1"/>
  <c r="BV39" i="110" s="1"/>
  <c r="BW39" i="110" s="1"/>
  <c r="BX39" i="110" s="1"/>
  <c r="BY39" i="110" s="1"/>
  <c r="BZ39" i="110" s="1"/>
  <c r="CA39" i="110" s="1"/>
  <c r="CB39" i="110" s="1"/>
  <c r="CC39" i="110" s="1"/>
  <c r="CD39" i="110" s="1"/>
  <c r="CE39" i="110" s="1"/>
  <c r="CF39" i="110" s="1"/>
  <c r="CG39" i="110" s="1"/>
  <c r="CH39" i="110" s="1"/>
  <c r="CI39" i="110" s="1"/>
  <c r="CJ39" i="110" s="1"/>
  <c r="CK39" i="110" s="1"/>
  <c r="CL39" i="110" s="1"/>
  <c r="CM39" i="110" s="1"/>
  <c r="CN39" i="110" s="1"/>
  <c r="CO39" i="110" s="1"/>
  <c r="CP39" i="110" s="1"/>
  <c r="CQ39" i="110" s="1"/>
  <c r="CR39" i="110" s="1"/>
  <c r="CS39" i="110" s="1"/>
  <c r="CT39" i="110" s="1"/>
  <c r="CU39" i="110" s="1"/>
  <c r="CV39" i="110" s="1"/>
  <c r="CW39" i="110" s="1"/>
  <c r="CX39" i="110" s="1"/>
  <c r="CY39" i="110" s="1"/>
  <c r="CZ39" i="110" s="1"/>
  <c r="DA39" i="110" s="1"/>
  <c r="DB39" i="110" s="1"/>
  <c r="DC39" i="110" s="1"/>
  <c r="DD39" i="110" s="1"/>
  <c r="DE39" i="110" s="1"/>
  <c r="DF39" i="110" s="1"/>
  <c r="DG39" i="110" s="1"/>
  <c r="DH39" i="110" s="1"/>
  <c r="DI39" i="110" s="1"/>
  <c r="DJ39" i="110" s="1"/>
  <c r="DK39" i="110" s="1"/>
  <c r="DL39" i="110" s="1"/>
  <c r="DM39" i="110" s="1"/>
  <c r="DN39" i="110" s="1"/>
  <c r="DO39" i="110" s="1"/>
  <c r="DP39" i="110" s="1"/>
  <c r="DQ39" i="110" s="1"/>
  <c r="DR39" i="110" s="1"/>
  <c r="DS39" i="110" s="1"/>
  <c r="DT39" i="110" s="1"/>
  <c r="DU39" i="110" s="1"/>
  <c r="DV39" i="110" s="1"/>
  <c r="DW39" i="110" s="1"/>
  <c r="DX39" i="110" s="1"/>
  <c r="DY39" i="110" s="1"/>
  <c r="DZ39" i="110" s="1"/>
  <c r="EA39" i="110" s="1"/>
  <c r="EB39" i="110" s="1"/>
  <c r="EC39" i="110" s="1"/>
  <c r="ED39" i="110" s="1"/>
  <c r="EE39" i="110" s="1"/>
  <c r="EF39" i="110" s="1"/>
  <c r="EG39" i="110" s="1"/>
  <c r="EH39" i="110" s="1"/>
  <c r="EI39" i="110" s="1"/>
  <c r="EJ39" i="110" s="1"/>
  <c r="EK39" i="110" s="1"/>
  <c r="EL39" i="110" s="1"/>
  <c r="EM39" i="110" s="1"/>
  <c r="EN39" i="110" s="1"/>
  <c r="EO39" i="110" s="1"/>
  <c r="EP39" i="110" s="1"/>
  <c r="EQ39" i="110" s="1"/>
  <c r="ER39" i="110" s="1"/>
  <c r="ES39" i="110" s="1"/>
  <c r="ET39" i="110" s="1"/>
  <c r="EU39" i="110" s="1"/>
  <c r="EV39" i="110" s="1"/>
  <c r="EW39" i="110" s="1"/>
  <c r="EX39" i="110" s="1"/>
  <c r="EY39" i="110" s="1"/>
  <c r="EZ39" i="110" s="1"/>
  <c r="FA39" i="110" s="1"/>
  <c r="FB39" i="110" s="1"/>
  <c r="FC39" i="110" s="1"/>
  <c r="FD39" i="110" s="1"/>
  <c r="FE39" i="110" s="1"/>
  <c r="FF39" i="110" s="1"/>
  <c r="FG39" i="110" s="1"/>
  <c r="FH39" i="110" s="1"/>
  <c r="FI39" i="110" s="1"/>
  <c r="FJ39" i="110" s="1"/>
  <c r="FK39" i="110" s="1"/>
  <c r="FL39" i="110" s="1"/>
  <c r="FM39" i="110" s="1"/>
  <c r="FN39" i="110" s="1"/>
  <c r="FO39" i="110" s="1"/>
  <c r="FP39" i="110" s="1"/>
  <c r="FQ39" i="110" s="1"/>
  <c r="FR39" i="110" s="1"/>
  <c r="FS39" i="110" s="1"/>
  <c r="FT39" i="110" s="1"/>
  <c r="FU39" i="110" s="1"/>
  <c r="FV39" i="110" s="1"/>
  <c r="FW39" i="110" s="1"/>
  <c r="FX39" i="110" s="1"/>
  <c r="FY39" i="110" s="1"/>
  <c r="FZ39" i="110" s="1"/>
  <c r="GA39" i="110" s="1"/>
  <c r="GB39" i="110" s="1"/>
  <c r="GC39" i="110" s="1"/>
  <c r="GD39" i="110" s="1"/>
  <c r="GE39" i="110" s="1"/>
  <c r="GF39" i="110" s="1"/>
  <c r="GG39" i="110" s="1"/>
  <c r="GH39" i="110" s="1"/>
  <c r="GI39" i="110" s="1"/>
  <c r="GJ39" i="110" s="1"/>
  <c r="GK39" i="110" s="1"/>
  <c r="GL39" i="110" s="1"/>
  <c r="GM39" i="110" s="1"/>
  <c r="GN39" i="110" s="1"/>
  <c r="GO39" i="110" s="1"/>
  <c r="GP39" i="110" s="1"/>
  <c r="GQ39" i="110" s="1"/>
  <c r="GR39" i="110" s="1"/>
  <c r="GS39" i="110" s="1"/>
  <c r="GT39" i="110" s="1"/>
  <c r="GU39" i="110" s="1"/>
  <c r="GV39" i="110" s="1"/>
  <c r="GW39" i="110" s="1"/>
  <c r="GX39" i="110" s="1"/>
  <c r="GY39" i="110" s="1"/>
  <c r="GZ39" i="110" s="1"/>
  <c r="HA39" i="110" s="1"/>
  <c r="HB39" i="110" s="1"/>
  <c r="HC39" i="110" s="1"/>
  <c r="HD39" i="110" s="1"/>
  <c r="HE39" i="110" s="1"/>
  <c r="HF39" i="110" s="1"/>
  <c r="HG39" i="110" s="1"/>
  <c r="HH39" i="110" s="1"/>
  <c r="HI39" i="110" s="1"/>
  <c r="HJ39" i="110" s="1"/>
  <c r="AJ2" i="110"/>
  <c r="AI55" i="109" s="1"/>
  <c r="AK22" i="110"/>
  <c r="AL88" i="109" l="1"/>
  <c r="AM88" i="109"/>
  <c r="AK2" i="110"/>
  <c r="AJ55" i="109" s="1"/>
  <c r="AL22" i="110"/>
  <c r="C29" i="111"/>
  <c r="AM85" i="106"/>
  <c r="AL87" i="109"/>
  <c r="AL67" i="109" l="1"/>
  <c r="B40" i="110" s="1"/>
  <c r="AM40" i="110" s="1"/>
  <c r="AN40" i="110" s="1"/>
  <c r="AO40" i="110" s="1"/>
  <c r="AP40" i="110" s="1"/>
  <c r="AQ40" i="110" s="1"/>
  <c r="AR40" i="110" s="1"/>
  <c r="AS40" i="110" s="1"/>
  <c r="AT40" i="110" s="1"/>
  <c r="AU40" i="110" s="1"/>
  <c r="AV40" i="110" s="1"/>
  <c r="AW40" i="110" s="1"/>
  <c r="AX40" i="110" s="1"/>
  <c r="AY40" i="110" s="1"/>
  <c r="AZ40" i="110" s="1"/>
  <c r="BA40" i="110" s="1"/>
  <c r="BB40" i="110" s="1"/>
  <c r="BC40" i="110" s="1"/>
  <c r="BD40" i="110" s="1"/>
  <c r="BE40" i="110" s="1"/>
  <c r="BF40" i="110" s="1"/>
  <c r="BG40" i="110" s="1"/>
  <c r="BH40" i="110" s="1"/>
  <c r="BI40" i="110" s="1"/>
  <c r="BJ40" i="110" s="1"/>
  <c r="BK40" i="110" s="1"/>
  <c r="BL40" i="110" s="1"/>
  <c r="BM40" i="110" s="1"/>
  <c r="BN40" i="110" s="1"/>
  <c r="BO40" i="110" s="1"/>
  <c r="BP40" i="110" s="1"/>
  <c r="BQ40" i="110" s="1"/>
  <c r="BR40" i="110" s="1"/>
  <c r="BS40" i="110" s="1"/>
  <c r="BT40" i="110" s="1"/>
  <c r="BU40" i="110" s="1"/>
  <c r="BV40" i="110" s="1"/>
  <c r="BW40" i="110" s="1"/>
  <c r="BX40" i="110" s="1"/>
  <c r="BY40" i="110" s="1"/>
  <c r="BZ40" i="110" s="1"/>
  <c r="CA40" i="110" s="1"/>
  <c r="CB40" i="110" s="1"/>
  <c r="CC40" i="110" s="1"/>
  <c r="CD40" i="110" s="1"/>
  <c r="CE40" i="110" s="1"/>
  <c r="CF40" i="110" s="1"/>
  <c r="CG40" i="110" s="1"/>
  <c r="CH40" i="110" s="1"/>
  <c r="CI40" i="110" s="1"/>
  <c r="CJ40" i="110" s="1"/>
  <c r="CK40" i="110" s="1"/>
  <c r="CL40" i="110" s="1"/>
  <c r="CM40" i="110" s="1"/>
  <c r="CN40" i="110" s="1"/>
  <c r="CO40" i="110" s="1"/>
  <c r="CP40" i="110" s="1"/>
  <c r="CQ40" i="110" s="1"/>
  <c r="CR40" i="110" s="1"/>
  <c r="CS40" i="110" s="1"/>
  <c r="CT40" i="110" s="1"/>
  <c r="CU40" i="110" s="1"/>
  <c r="CV40" i="110" s="1"/>
  <c r="CW40" i="110" s="1"/>
  <c r="CX40" i="110" s="1"/>
  <c r="CY40" i="110" s="1"/>
  <c r="CZ40" i="110" s="1"/>
  <c r="DA40" i="110" s="1"/>
  <c r="DB40" i="110" s="1"/>
  <c r="DC40" i="110" s="1"/>
  <c r="DD40" i="110" s="1"/>
  <c r="DE40" i="110" s="1"/>
  <c r="DF40" i="110" s="1"/>
  <c r="DG40" i="110" s="1"/>
  <c r="DH40" i="110" s="1"/>
  <c r="DI40" i="110" s="1"/>
  <c r="DJ40" i="110" s="1"/>
  <c r="DK40" i="110" s="1"/>
  <c r="DL40" i="110" s="1"/>
  <c r="DM40" i="110" s="1"/>
  <c r="DN40" i="110" s="1"/>
  <c r="DO40" i="110" s="1"/>
  <c r="DP40" i="110" s="1"/>
  <c r="DQ40" i="110" s="1"/>
  <c r="DR40" i="110" s="1"/>
  <c r="DS40" i="110" s="1"/>
  <c r="DT40" i="110" s="1"/>
  <c r="DU40" i="110" s="1"/>
  <c r="DV40" i="110" s="1"/>
  <c r="DW40" i="110" s="1"/>
  <c r="DX40" i="110" s="1"/>
  <c r="DY40" i="110" s="1"/>
  <c r="DZ40" i="110" s="1"/>
  <c r="EA40" i="110" s="1"/>
  <c r="EB40" i="110" s="1"/>
  <c r="EC40" i="110" s="1"/>
  <c r="ED40" i="110" s="1"/>
  <c r="EE40" i="110" s="1"/>
  <c r="EF40" i="110" s="1"/>
  <c r="EG40" i="110" s="1"/>
  <c r="EH40" i="110" s="1"/>
  <c r="EI40" i="110" s="1"/>
  <c r="EJ40" i="110" s="1"/>
  <c r="EK40" i="110" s="1"/>
  <c r="EL40" i="110" s="1"/>
  <c r="EM40" i="110" s="1"/>
  <c r="EN40" i="110" s="1"/>
  <c r="EO40" i="110" s="1"/>
  <c r="EP40" i="110" s="1"/>
  <c r="EQ40" i="110" s="1"/>
  <c r="ER40" i="110" s="1"/>
  <c r="ES40" i="110" s="1"/>
  <c r="ET40" i="110" s="1"/>
  <c r="EU40" i="110" s="1"/>
  <c r="EV40" i="110" s="1"/>
  <c r="EW40" i="110" s="1"/>
  <c r="EX40" i="110" s="1"/>
  <c r="EY40" i="110" s="1"/>
  <c r="EZ40" i="110" s="1"/>
  <c r="FA40" i="110" s="1"/>
  <c r="FB40" i="110" s="1"/>
  <c r="FC40" i="110" s="1"/>
  <c r="FD40" i="110" s="1"/>
  <c r="FE40" i="110" s="1"/>
  <c r="FF40" i="110" s="1"/>
  <c r="FG40" i="110" s="1"/>
  <c r="FH40" i="110" s="1"/>
  <c r="FI40" i="110" s="1"/>
  <c r="FJ40" i="110" s="1"/>
  <c r="FK40" i="110" s="1"/>
  <c r="FL40" i="110" s="1"/>
  <c r="FM40" i="110" s="1"/>
  <c r="FN40" i="110" s="1"/>
  <c r="FO40" i="110" s="1"/>
  <c r="FP40" i="110" s="1"/>
  <c r="FQ40" i="110" s="1"/>
  <c r="FR40" i="110" s="1"/>
  <c r="FS40" i="110" s="1"/>
  <c r="FT40" i="110" s="1"/>
  <c r="FU40" i="110" s="1"/>
  <c r="FV40" i="110" s="1"/>
  <c r="FW40" i="110" s="1"/>
  <c r="FX40" i="110" s="1"/>
  <c r="FY40" i="110" s="1"/>
  <c r="FZ40" i="110" s="1"/>
  <c r="GA40" i="110" s="1"/>
  <c r="GB40" i="110" s="1"/>
  <c r="GC40" i="110" s="1"/>
  <c r="GD40" i="110" s="1"/>
  <c r="GE40" i="110" s="1"/>
  <c r="GF40" i="110" s="1"/>
  <c r="GG40" i="110" s="1"/>
  <c r="GH40" i="110" s="1"/>
  <c r="GI40" i="110" s="1"/>
  <c r="GJ40" i="110" s="1"/>
  <c r="GK40" i="110" s="1"/>
  <c r="GL40" i="110" s="1"/>
  <c r="GM40" i="110" s="1"/>
  <c r="GN40" i="110" s="1"/>
  <c r="GO40" i="110" s="1"/>
  <c r="GP40" i="110" s="1"/>
  <c r="GQ40" i="110" s="1"/>
  <c r="GR40" i="110" s="1"/>
  <c r="GS40" i="110" s="1"/>
  <c r="GT40" i="110" s="1"/>
  <c r="GU40" i="110" s="1"/>
  <c r="GV40" i="110" s="1"/>
  <c r="GW40" i="110" s="1"/>
  <c r="GX40" i="110" s="1"/>
  <c r="GY40" i="110" s="1"/>
  <c r="GZ40" i="110" s="1"/>
  <c r="HA40" i="110" s="1"/>
  <c r="HB40" i="110" s="1"/>
  <c r="HC40" i="110" s="1"/>
  <c r="HD40" i="110" s="1"/>
  <c r="HE40" i="110" s="1"/>
  <c r="HF40" i="110" s="1"/>
  <c r="HG40" i="110" s="1"/>
  <c r="HH40" i="110" s="1"/>
  <c r="HI40" i="110" s="1"/>
  <c r="HJ40" i="110" s="1"/>
  <c r="AN89" i="100"/>
  <c r="AO89" i="100"/>
  <c r="AN88" i="109"/>
  <c r="AM87" i="109"/>
  <c r="AM67" i="109" s="1"/>
  <c r="B41" i="110" s="1"/>
  <c r="AN41" i="110" s="1"/>
  <c r="AO41" i="110" s="1"/>
  <c r="AP41" i="110" s="1"/>
  <c r="AQ41" i="110" s="1"/>
  <c r="AR41" i="110" s="1"/>
  <c r="AS41" i="110" s="1"/>
  <c r="AT41" i="110" s="1"/>
  <c r="AU41" i="110" s="1"/>
  <c r="AV41" i="110" s="1"/>
  <c r="AW41" i="110" s="1"/>
  <c r="AX41" i="110" s="1"/>
  <c r="AY41" i="110" s="1"/>
  <c r="AZ41" i="110" s="1"/>
  <c r="BA41" i="110" s="1"/>
  <c r="BB41" i="110" s="1"/>
  <c r="BC41" i="110" s="1"/>
  <c r="BD41" i="110" s="1"/>
  <c r="BE41" i="110" s="1"/>
  <c r="BF41" i="110" s="1"/>
  <c r="BG41" i="110" s="1"/>
  <c r="BH41" i="110" s="1"/>
  <c r="BI41" i="110" s="1"/>
  <c r="BJ41" i="110" s="1"/>
  <c r="BK41" i="110" s="1"/>
  <c r="BL41" i="110" s="1"/>
  <c r="BM41" i="110" s="1"/>
  <c r="BN41" i="110" s="1"/>
  <c r="BO41" i="110" s="1"/>
  <c r="BP41" i="110" s="1"/>
  <c r="BQ41" i="110" s="1"/>
  <c r="BR41" i="110" s="1"/>
  <c r="BS41" i="110" s="1"/>
  <c r="BT41" i="110" s="1"/>
  <c r="BU41" i="110" s="1"/>
  <c r="BV41" i="110" s="1"/>
  <c r="BW41" i="110" s="1"/>
  <c r="BX41" i="110" s="1"/>
  <c r="BY41" i="110" s="1"/>
  <c r="BZ41" i="110" s="1"/>
  <c r="CA41" i="110" s="1"/>
  <c r="CB41" i="110" s="1"/>
  <c r="CC41" i="110" s="1"/>
  <c r="CD41" i="110" s="1"/>
  <c r="CE41" i="110" s="1"/>
  <c r="CF41" i="110" s="1"/>
  <c r="CG41" i="110" s="1"/>
  <c r="CH41" i="110" s="1"/>
  <c r="CI41" i="110" s="1"/>
  <c r="CJ41" i="110" s="1"/>
  <c r="CK41" i="110" s="1"/>
  <c r="CL41" i="110" s="1"/>
  <c r="CM41" i="110" s="1"/>
  <c r="CN41" i="110" s="1"/>
  <c r="CO41" i="110" s="1"/>
  <c r="CP41" i="110" s="1"/>
  <c r="CQ41" i="110" s="1"/>
  <c r="CR41" i="110" s="1"/>
  <c r="CS41" i="110" s="1"/>
  <c r="CT41" i="110" s="1"/>
  <c r="CU41" i="110" s="1"/>
  <c r="CV41" i="110" s="1"/>
  <c r="CW41" i="110" s="1"/>
  <c r="CX41" i="110" s="1"/>
  <c r="CY41" i="110" s="1"/>
  <c r="CZ41" i="110" s="1"/>
  <c r="DA41" i="110" s="1"/>
  <c r="DB41" i="110" s="1"/>
  <c r="DC41" i="110" s="1"/>
  <c r="DD41" i="110" s="1"/>
  <c r="DE41" i="110" s="1"/>
  <c r="DF41" i="110" s="1"/>
  <c r="DG41" i="110" s="1"/>
  <c r="DH41" i="110" s="1"/>
  <c r="DI41" i="110" s="1"/>
  <c r="DJ41" i="110" s="1"/>
  <c r="DK41" i="110" s="1"/>
  <c r="DL41" i="110" s="1"/>
  <c r="DM41" i="110" s="1"/>
  <c r="DN41" i="110" s="1"/>
  <c r="DO41" i="110" s="1"/>
  <c r="DP41" i="110" s="1"/>
  <c r="DQ41" i="110" s="1"/>
  <c r="DR41" i="110" s="1"/>
  <c r="DS41" i="110" s="1"/>
  <c r="DT41" i="110" s="1"/>
  <c r="DU41" i="110" s="1"/>
  <c r="DV41" i="110" s="1"/>
  <c r="DW41" i="110" s="1"/>
  <c r="DX41" i="110" s="1"/>
  <c r="DY41" i="110" s="1"/>
  <c r="DZ41" i="110" s="1"/>
  <c r="EA41" i="110" s="1"/>
  <c r="EB41" i="110" s="1"/>
  <c r="EC41" i="110" s="1"/>
  <c r="ED41" i="110" s="1"/>
  <c r="EE41" i="110" s="1"/>
  <c r="EF41" i="110" s="1"/>
  <c r="EG41" i="110" s="1"/>
  <c r="EH41" i="110" s="1"/>
  <c r="EI41" i="110" s="1"/>
  <c r="EJ41" i="110" s="1"/>
  <c r="EK41" i="110" s="1"/>
  <c r="EL41" i="110" s="1"/>
  <c r="EM41" i="110" s="1"/>
  <c r="EN41" i="110" s="1"/>
  <c r="EO41" i="110" s="1"/>
  <c r="EP41" i="110" s="1"/>
  <c r="EQ41" i="110" s="1"/>
  <c r="ER41" i="110" s="1"/>
  <c r="ES41" i="110" s="1"/>
  <c r="ET41" i="110" s="1"/>
  <c r="EU41" i="110" s="1"/>
  <c r="EV41" i="110" s="1"/>
  <c r="EW41" i="110" s="1"/>
  <c r="EX41" i="110" s="1"/>
  <c r="EY41" i="110" s="1"/>
  <c r="EZ41" i="110" s="1"/>
  <c r="FA41" i="110" s="1"/>
  <c r="FB41" i="110" s="1"/>
  <c r="FC41" i="110" s="1"/>
  <c r="FD41" i="110" s="1"/>
  <c r="FE41" i="110" s="1"/>
  <c r="FF41" i="110" s="1"/>
  <c r="FG41" i="110" s="1"/>
  <c r="FH41" i="110" s="1"/>
  <c r="FI41" i="110" s="1"/>
  <c r="FJ41" i="110" s="1"/>
  <c r="FK41" i="110" s="1"/>
  <c r="FL41" i="110" s="1"/>
  <c r="FM41" i="110" s="1"/>
  <c r="FN41" i="110" s="1"/>
  <c r="FO41" i="110" s="1"/>
  <c r="FP41" i="110" s="1"/>
  <c r="FQ41" i="110" s="1"/>
  <c r="FR41" i="110" s="1"/>
  <c r="FS41" i="110" s="1"/>
  <c r="FT41" i="110" s="1"/>
  <c r="FU41" i="110" s="1"/>
  <c r="FV41" i="110" s="1"/>
  <c r="FW41" i="110" s="1"/>
  <c r="FX41" i="110" s="1"/>
  <c r="FY41" i="110" s="1"/>
  <c r="FZ41" i="110" s="1"/>
  <c r="GA41" i="110" s="1"/>
  <c r="GB41" i="110" s="1"/>
  <c r="GC41" i="110" s="1"/>
  <c r="GD41" i="110" s="1"/>
  <c r="GE41" i="110" s="1"/>
  <c r="GF41" i="110" s="1"/>
  <c r="GG41" i="110" s="1"/>
  <c r="GH41" i="110" s="1"/>
  <c r="GI41" i="110" s="1"/>
  <c r="GJ41" i="110" s="1"/>
  <c r="GK41" i="110" s="1"/>
  <c r="GL41" i="110" s="1"/>
  <c r="GM41" i="110" s="1"/>
  <c r="GN41" i="110" s="1"/>
  <c r="GO41" i="110" s="1"/>
  <c r="GP41" i="110" s="1"/>
  <c r="GQ41" i="110" s="1"/>
  <c r="GR41" i="110" s="1"/>
  <c r="GS41" i="110" s="1"/>
  <c r="GT41" i="110" s="1"/>
  <c r="GU41" i="110" s="1"/>
  <c r="GV41" i="110" s="1"/>
  <c r="GW41" i="110" s="1"/>
  <c r="GX41" i="110" s="1"/>
  <c r="GY41" i="110" s="1"/>
  <c r="GZ41" i="110" s="1"/>
  <c r="HA41" i="110" s="1"/>
  <c r="HB41" i="110" s="1"/>
  <c r="HC41" i="110" s="1"/>
  <c r="HD41" i="110" s="1"/>
  <c r="HE41" i="110" s="1"/>
  <c r="HF41" i="110" s="1"/>
  <c r="HG41" i="110" s="1"/>
  <c r="HH41" i="110" s="1"/>
  <c r="HI41" i="110" s="1"/>
  <c r="HJ41" i="110" s="1"/>
  <c r="AL2" i="110"/>
  <c r="AK55" i="109" s="1"/>
  <c r="AM22" i="110"/>
  <c r="AN85" i="106"/>
  <c r="Y56" i="109"/>
  <c r="D29" i="111"/>
  <c r="AO85" i="106" l="1"/>
  <c r="AP89" i="100"/>
  <c r="AO88" i="109"/>
  <c r="Y91" i="109"/>
  <c r="E29" i="111"/>
  <c r="AM2" i="110"/>
  <c r="AL55" i="109" s="1"/>
  <c r="AN22" i="110"/>
  <c r="AN87" i="109"/>
  <c r="AN67" i="109" s="1"/>
  <c r="B42" i="110" s="1"/>
  <c r="AO42" i="110" s="1"/>
  <c r="AP42" i="110" s="1"/>
  <c r="AQ42" i="110" s="1"/>
  <c r="AR42" i="110" s="1"/>
  <c r="AS42" i="110" s="1"/>
  <c r="AT42" i="110" s="1"/>
  <c r="AU42" i="110" s="1"/>
  <c r="AV42" i="110" s="1"/>
  <c r="AW42" i="110" s="1"/>
  <c r="AX42" i="110" s="1"/>
  <c r="AY42" i="110" s="1"/>
  <c r="AZ42" i="110" s="1"/>
  <c r="BA42" i="110" s="1"/>
  <c r="BB42" i="110" s="1"/>
  <c r="BC42" i="110" s="1"/>
  <c r="BD42" i="110" s="1"/>
  <c r="BE42" i="110" s="1"/>
  <c r="BF42" i="110" s="1"/>
  <c r="BG42" i="110" s="1"/>
  <c r="BH42" i="110" s="1"/>
  <c r="BI42" i="110" s="1"/>
  <c r="BJ42" i="110" s="1"/>
  <c r="BK42" i="110" s="1"/>
  <c r="BL42" i="110" s="1"/>
  <c r="BM42" i="110" s="1"/>
  <c r="BN42" i="110" s="1"/>
  <c r="BO42" i="110" s="1"/>
  <c r="BP42" i="110" s="1"/>
  <c r="BQ42" i="110" s="1"/>
  <c r="BR42" i="110" s="1"/>
  <c r="BS42" i="110" s="1"/>
  <c r="BT42" i="110" s="1"/>
  <c r="BU42" i="110" s="1"/>
  <c r="BV42" i="110" s="1"/>
  <c r="BW42" i="110" s="1"/>
  <c r="BX42" i="110" s="1"/>
  <c r="BY42" i="110" s="1"/>
  <c r="BZ42" i="110" s="1"/>
  <c r="CA42" i="110" s="1"/>
  <c r="CB42" i="110" s="1"/>
  <c r="CC42" i="110" s="1"/>
  <c r="CD42" i="110" s="1"/>
  <c r="CE42" i="110" s="1"/>
  <c r="CF42" i="110" s="1"/>
  <c r="CG42" i="110" s="1"/>
  <c r="CH42" i="110" s="1"/>
  <c r="CI42" i="110" s="1"/>
  <c r="CJ42" i="110" s="1"/>
  <c r="CK42" i="110" s="1"/>
  <c r="CL42" i="110" s="1"/>
  <c r="CM42" i="110" s="1"/>
  <c r="CN42" i="110" s="1"/>
  <c r="CO42" i="110" s="1"/>
  <c r="CP42" i="110" s="1"/>
  <c r="CQ42" i="110" s="1"/>
  <c r="CR42" i="110" s="1"/>
  <c r="CS42" i="110" s="1"/>
  <c r="CT42" i="110" s="1"/>
  <c r="CU42" i="110" s="1"/>
  <c r="CV42" i="110" s="1"/>
  <c r="CW42" i="110" s="1"/>
  <c r="CX42" i="110" s="1"/>
  <c r="CY42" i="110" s="1"/>
  <c r="CZ42" i="110" s="1"/>
  <c r="DA42" i="110" s="1"/>
  <c r="DB42" i="110" s="1"/>
  <c r="DC42" i="110" s="1"/>
  <c r="DD42" i="110" s="1"/>
  <c r="DE42" i="110" s="1"/>
  <c r="DF42" i="110" s="1"/>
  <c r="DG42" i="110" s="1"/>
  <c r="DH42" i="110" s="1"/>
  <c r="DI42" i="110" s="1"/>
  <c r="DJ42" i="110" s="1"/>
  <c r="DK42" i="110" s="1"/>
  <c r="DL42" i="110" s="1"/>
  <c r="DM42" i="110" s="1"/>
  <c r="DN42" i="110" s="1"/>
  <c r="DO42" i="110" s="1"/>
  <c r="DP42" i="110" s="1"/>
  <c r="DQ42" i="110" s="1"/>
  <c r="DR42" i="110" s="1"/>
  <c r="DS42" i="110" s="1"/>
  <c r="DT42" i="110" s="1"/>
  <c r="DU42" i="110" s="1"/>
  <c r="DV42" i="110" s="1"/>
  <c r="DW42" i="110" s="1"/>
  <c r="DX42" i="110" s="1"/>
  <c r="DY42" i="110" s="1"/>
  <c r="DZ42" i="110" s="1"/>
  <c r="EA42" i="110" s="1"/>
  <c r="EB42" i="110" s="1"/>
  <c r="EC42" i="110" s="1"/>
  <c r="ED42" i="110" s="1"/>
  <c r="EE42" i="110" s="1"/>
  <c r="EF42" i="110" s="1"/>
  <c r="EG42" i="110" s="1"/>
  <c r="EH42" i="110" s="1"/>
  <c r="EI42" i="110" s="1"/>
  <c r="EJ42" i="110" s="1"/>
  <c r="EK42" i="110" s="1"/>
  <c r="EL42" i="110" s="1"/>
  <c r="EM42" i="110" s="1"/>
  <c r="EN42" i="110" s="1"/>
  <c r="EO42" i="110" s="1"/>
  <c r="EP42" i="110" s="1"/>
  <c r="EQ42" i="110" s="1"/>
  <c r="ER42" i="110" s="1"/>
  <c r="ES42" i="110" s="1"/>
  <c r="ET42" i="110" s="1"/>
  <c r="EU42" i="110" s="1"/>
  <c r="EV42" i="110" s="1"/>
  <c r="EW42" i="110" s="1"/>
  <c r="EX42" i="110" s="1"/>
  <c r="EY42" i="110" s="1"/>
  <c r="EZ42" i="110" s="1"/>
  <c r="FA42" i="110" s="1"/>
  <c r="FB42" i="110" s="1"/>
  <c r="FC42" i="110" s="1"/>
  <c r="FD42" i="110" s="1"/>
  <c r="FE42" i="110" s="1"/>
  <c r="FF42" i="110" s="1"/>
  <c r="FG42" i="110" s="1"/>
  <c r="FH42" i="110" s="1"/>
  <c r="FI42" i="110" s="1"/>
  <c r="FJ42" i="110" s="1"/>
  <c r="FK42" i="110" s="1"/>
  <c r="FL42" i="110" s="1"/>
  <c r="FM42" i="110" s="1"/>
  <c r="FN42" i="110" s="1"/>
  <c r="FO42" i="110" s="1"/>
  <c r="FP42" i="110" s="1"/>
  <c r="FQ42" i="110" s="1"/>
  <c r="FR42" i="110" s="1"/>
  <c r="FS42" i="110" s="1"/>
  <c r="FT42" i="110" s="1"/>
  <c r="FU42" i="110" s="1"/>
  <c r="FV42" i="110" s="1"/>
  <c r="FW42" i="110" s="1"/>
  <c r="FX42" i="110" s="1"/>
  <c r="FY42" i="110" s="1"/>
  <c r="FZ42" i="110" s="1"/>
  <c r="GA42" i="110" s="1"/>
  <c r="GB42" i="110" s="1"/>
  <c r="GC42" i="110" s="1"/>
  <c r="GD42" i="110" s="1"/>
  <c r="GE42" i="110" s="1"/>
  <c r="GF42" i="110" s="1"/>
  <c r="GG42" i="110" s="1"/>
  <c r="GH42" i="110" s="1"/>
  <c r="GI42" i="110" s="1"/>
  <c r="GJ42" i="110" s="1"/>
  <c r="GK42" i="110" s="1"/>
  <c r="GL42" i="110" s="1"/>
  <c r="GM42" i="110" s="1"/>
  <c r="GN42" i="110" s="1"/>
  <c r="GO42" i="110" s="1"/>
  <c r="GP42" i="110" s="1"/>
  <c r="GQ42" i="110" s="1"/>
  <c r="GR42" i="110" s="1"/>
  <c r="GS42" i="110" s="1"/>
  <c r="GT42" i="110" s="1"/>
  <c r="GU42" i="110" s="1"/>
  <c r="GV42" i="110" s="1"/>
  <c r="GW42" i="110" s="1"/>
  <c r="GX42" i="110" s="1"/>
  <c r="GY42" i="110" s="1"/>
  <c r="GZ42" i="110" s="1"/>
  <c r="HA42" i="110" s="1"/>
  <c r="HB42" i="110" s="1"/>
  <c r="HC42" i="110" s="1"/>
  <c r="HD42" i="110" s="1"/>
  <c r="HE42" i="110" s="1"/>
  <c r="HF42" i="110" s="1"/>
  <c r="HG42" i="110" s="1"/>
  <c r="HH42" i="110" s="1"/>
  <c r="HI42" i="110" s="1"/>
  <c r="HJ42" i="110" s="1"/>
  <c r="AO87" i="109" l="1"/>
  <c r="AO67" i="109" s="1"/>
  <c r="B43" i="110" s="1"/>
  <c r="AP43" i="110" s="1"/>
  <c r="AQ43" i="110" s="1"/>
  <c r="AR43" i="110" s="1"/>
  <c r="AS43" i="110" s="1"/>
  <c r="AT43" i="110" s="1"/>
  <c r="AU43" i="110" s="1"/>
  <c r="AV43" i="110" s="1"/>
  <c r="AW43" i="110" s="1"/>
  <c r="AX43" i="110" s="1"/>
  <c r="AY43" i="110" s="1"/>
  <c r="AZ43" i="110" s="1"/>
  <c r="BA43" i="110" s="1"/>
  <c r="BB43" i="110" s="1"/>
  <c r="BC43" i="110" s="1"/>
  <c r="BD43" i="110" s="1"/>
  <c r="BE43" i="110" s="1"/>
  <c r="BF43" i="110" s="1"/>
  <c r="BG43" i="110" s="1"/>
  <c r="BH43" i="110" s="1"/>
  <c r="BI43" i="110" s="1"/>
  <c r="BJ43" i="110" s="1"/>
  <c r="BK43" i="110" s="1"/>
  <c r="BL43" i="110" s="1"/>
  <c r="BM43" i="110" s="1"/>
  <c r="BN43" i="110" s="1"/>
  <c r="BO43" i="110" s="1"/>
  <c r="BP43" i="110" s="1"/>
  <c r="BQ43" i="110" s="1"/>
  <c r="BR43" i="110" s="1"/>
  <c r="BS43" i="110" s="1"/>
  <c r="BT43" i="110" s="1"/>
  <c r="BU43" i="110" s="1"/>
  <c r="BV43" i="110" s="1"/>
  <c r="BW43" i="110" s="1"/>
  <c r="BX43" i="110" s="1"/>
  <c r="BY43" i="110" s="1"/>
  <c r="BZ43" i="110" s="1"/>
  <c r="CA43" i="110" s="1"/>
  <c r="CB43" i="110" s="1"/>
  <c r="CC43" i="110" s="1"/>
  <c r="CD43" i="110" s="1"/>
  <c r="CE43" i="110" s="1"/>
  <c r="CF43" i="110" s="1"/>
  <c r="CG43" i="110" s="1"/>
  <c r="CH43" i="110" s="1"/>
  <c r="CI43" i="110" s="1"/>
  <c r="CJ43" i="110" s="1"/>
  <c r="CK43" i="110" s="1"/>
  <c r="CL43" i="110" s="1"/>
  <c r="CM43" i="110" s="1"/>
  <c r="CN43" i="110" s="1"/>
  <c r="CO43" i="110" s="1"/>
  <c r="CP43" i="110" s="1"/>
  <c r="CQ43" i="110" s="1"/>
  <c r="CR43" i="110" s="1"/>
  <c r="CS43" i="110" s="1"/>
  <c r="CT43" i="110" s="1"/>
  <c r="CU43" i="110" s="1"/>
  <c r="CV43" i="110" s="1"/>
  <c r="CW43" i="110" s="1"/>
  <c r="CX43" i="110" s="1"/>
  <c r="CY43" i="110" s="1"/>
  <c r="CZ43" i="110" s="1"/>
  <c r="DA43" i="110" s="1"/>
  <c r="DB43" i="110" s="1"/>
  <c r="DC43" i="110" s="1"/>
  <c r="DD43" i="110" s="1"/>
  <c r="DE43" i="110" s="1"/>
  <c r="DF43" i="110" s="1"/>
  <c r="DG43" i="110" s="1"/>
  <c r="DH43" i="110" s="1"/>
  <c r="DI43" i="110" s="1"/>
  <c r="DJ43" i="110" s="1"/>
  <c r="DK43" i="110" s="1"/>
  <c r="DL43" i="110" s="1"/>
  <c r="DM43" i="110" s="1"/>
  <c r="DN43" i="110" s="1"/>
  <c r="DO43" i="110" s="1"/>
  <c r="DP43" i="110" s="1"/>
  <c r="DQ43" i="110" s="1"/>
  <c r="DR43" i="110" s="1"/>
  <c r="DS43" i="110" s="1"/>
  <c r="DT43" i="110" s="1"/>
  <c r="DU43" i="110" s="1"/>
  <c r="DV43" i="110" s="1"/>
  <c r="DW43" i="110" s="1"/>
  <c r="DX43" i="110" s="1"/>
  <c r="DY43" i="110" s="1"/>
  <c r="DZ43" i="110" s="1"/>
  <c r="EA43" i="110" s="1"/>
  <c r="EB43" i="110" s="1"/>
  <c r="EC43" i="110" s="1"/>
  <c r="ED43" i="110" s="1"/>
  <c r="EE43" i="110" s="1"/>
  <c r="EF43" i="110" s="1"/>
  <c r="EG43" i="110" s="1"/>
  <c r="EH43" i="110" s="1"/>
  <c r="EI43" i="110" s="1"/>
  <c r="EJ43" i="110" s="1"/>
  <c r="EK43" i="110" s="1"/>
  <c r="EL43" i="110" s="1"/>
  <c r="EM43" i="110" s="1"/>
  <c r="EN43" i="110" s="1"/>
  <c r="EO43" i="110" s="1"/>
  <c r="EP43" i="110" s="1"/>
  <c r="EQ43" i="110" s="1"/>
  <c r="ER43" i="110" s="1"/>
  <c r="ES43" i="110" s="1"/>
  <c r="ET43" i="110" s="1"/>
  <c r="EU43" i="110" s="1"/>
  <c r="EV43" i="110" s="1"/>
  <c r="EW43" i="110" s="1"/>
  <c r="EX43" i="110" s="1"/>
  <c r="EY43" i="110" s="1"/>
  <c r="EZ43" i="110" s="1"/>
  <c r="FA43" i="110" s="1"/>
  <c r="FB43" i="110" s="1"/>
  <c r="FC43" i="110" s="1"/>
  <c r="FD43" i="110" s="1"/>
  <c r="FE43" i="110" s="1"/>
  <c r="FF43" i="110" s="1"/>
  <c r="FG43" i="110" s="1"/>
  <c r="FH43" i="110" s="1"/>
  <c r="FI43" i="110" s="1"/>
  <c r="FJ43" i="110" s="1"/>
  <c r="FK43" i="110" s="1"/>
  <c r="FL43" i="110" s="1"/>
  <c r="FM43" i="110" s="1"/>
  <c r="FN43" i="110" s="1"/>
  <c r="FO43" i="110" s="1"/>
  <c r="FP43" i="110" s="1"/>
  <c r="FQ43" i="110" s="1"/>
  <c r="FR43" i="110" s="1"/>
  <c r="FS43" i="110" s="1"/>
  <c r="FT43" i="110" s="1"/>
  <c r="FU43" i="110" s="1"/>
  <c r="FV43" i="110" s="1"/>
  <c r="FW43" i="110" s="1"/>
  <c r="FX43" i="110" s="1"/>
  <c r="FY43" i="110" s="1"/>
  <c r="FZ43" i="110" s="1"/>
  <c r="GA43" i="110" s="1"/>
  <c r="GB43" i="110" s="1"/>
  <c r="GC43" i="110" s="1"/>
  <c r="GD43" i="110" s="1"/>
  <c r="GE43" i="110" s="1"/>
  <c r="GF43" i="110" s="1"/>
  <c r="GG43" i="110" s="1"/>
  <c r="GH43" i="110" s="1"/>
  <c r="GI43" i="110" s="1"/>
  <c r="GJ43" i="110" s="1"/>
  <c r="GK43" i="110" s="1"/>
  <c r="GL43" i="110" s="1"/>
  <c r="GM43" i="110" s="1"/>
  <c r="GN43" i="110" s="1"/>
  <c r="GO43" i="110" s="1"/>
  <c r="GP43" i="110" s="1"/>
  <c r="GQ43" i="110" s="1"/>
  <c r="GR43" i="110" s="1"/>
  <c r="GS43" i="110" s="1"/>
  <c r="GT43" i="110" s="1"/>
  <c r="GU43" i="110" s="1"/>
  <c r="GV43" i="110" s="1"/>
  <c r="GW43" i="110" s="1"/>
  <c r="GX43" i="110" s="1"/>
  <c r="GY43" i="110" s="1"/>
  <c r="GZ43" i="110" s="1"/>
  <c r="HA43" i="110" s="1"/>
  <c r="HB43" i="110" s="1"/>
  <c r="HC43" i="110" s="1"/>
  <c r="HD43" i="110" s="1"/>
  <c r="HE43" i="110" s="1"/>
  <c r="HF43" i="110" s="1"/>
  <c r="HG43" i="110" s="1"/>
  <c r="HH43" i="110" s="1"/>
  <c r="HI43" i="110" s="1"/>
  <c r="HJ43" i="110" s="1"/>
  <c r="AP85" i="106"/>
  <c r="AN2" i="110"/>
  <c r="AM55" i="109" s="1"/>
  <c r="AO22" i="110"/>
  <c r="AP88" i="109"/>
  <c r="AQ89" i="100"/>
  <c r="Y95" i="109"/>
  <c r="F29" i="111"/>
  <c r="AP87" i="109" l="1"/>
  <c r="AP67" i="109" s="1"/>
  <c r="B44" i="110" s="1"/>
  <c r="AQ44" i="110" s="1"/>
  <c r="AR44" i="110" s="1"/>
  <c r="AS44" i="110" s="1"/>
  <c r="AT44" i="110" s="1"/>
  <c r="AU44" i="110" s="1"/>
  <c r="AV44" i="110" s="1"/>
  <c r="AW44" i="110" s="1"/>
  <c r="AX44" i="110" s="1"/>
  <c r="AY44" i="110" s="1"/>
  <c r="AZ44" i="110" s="1"/>
  <c r="BA44" i="110" s="1"/>
  <c r="BB44" i="110" s="1"/>
  <c r="BC44" i="110" s="1"/>
  <c r="BD44" i="110" s="1"/>
  <c r="BE44" i="110" s="1"/>
  <c r="BF44" i="110" s="1"/>
  <c r="BG44" i="110" s="1"/>
  <c r="BH44" i="110" s="1"/>
  <c r="BI44" i="110" s="1"/>
  <c r="BJ44" i="110" s="1"/>
  <c r="BK44" i="110" s="1"/>
  <c r="BL44" i="110" s="1"/>
  <c r="BM44" i="110" s="1"/>
  <c r="BN44" i="110" s="1"/>
  <c r="BO44" i="110" s="1"/>
  <c r="BP44" i="110" s="1"/>
  <c r="BQ44" i="110" s="1"/>
  <c r="BR44" i="110" s="1"/>
  <c r="BS44" i="110" s="1"/>
  <c r="BT44" i="110" s="1"/>
  <c r="BU44" i="110" s="1"/>
  <c r="BV44" i="110" s="1"/>
  <c r="BW44" i="110" s="1"/>
  <c r="BX44" i="110" s="1"/>
  <c r="BY44" i="110" s="1"/>
  <c r="BZ44" i="110" s="1"/>
  <c r="CA44" i="110" s="1"/>
  <c r="CB44" i="110" s="1"/>
  <c r="CC44" i="110" s="1"/>
  <c r="CD44" i="110" s="1"/>
  <c r="CE44" i="110" s="1"/>
  <c r="CF44" i="110" s="1"/>
  <c r="CG44" i="110" s="1"/>
  <c r="CH44" i="110" s="1"/>
  <c r="CI44" i="110" s="1"/>
  <c r="CJ44" i="110" s="1"/>
  <c r="CK44" i="110" s="1"/>
  <c r="CL44" i="110" s="1"/>
  <c r="CM44" i="110" s="1"/>
  <c r="CN44" i="110" s="1"/>
  <c r="CO44" i="110" s="1"/>
  <c r="CP44" i="110" s="1"/>
  <c r="CQ44" i="110" s="1"/>
  <c r="CR44" i="110" s="1"/>
  <c r="CS44" i="110" s="1"/>
  <c r="CT44" i="110" s="1"/>
  <c r="CU44" i="110" s="1"/>
  <c r="CV44" i="110" s="1"/>
  <c r="CW44" i="110" s="1"/>
  <c r="CX44" i="110" s="1"/>
  <c r="CY44" i="110" s="1"/>
  <c r="CZ44" i="110" s="1"/>
  <c r="DA44" i="110" s="1"/>
  <c r="DB44" i="110" s="1"/>
  <c r="DC44" i="110" s="1"/>
  <c r="DD44" i="110" s="1"/>
  <c r="DE44" i="110" s="1"/>
  <c r="DF44" i="110" s="1"/>
  <c r="DG44" i="110" s="1"/>
  <c r="DH44" i="110" s="1"/>
  <c r="DI44" i="110" s="1"/>
  <c r="DJ44" i="110" s="1"/>
  <c r="DK44" i="110" s="1"/>
  <c r="DL44" i="110" s="1"/>
  <c r="DM44" i="110" s="1"/>
  <c r="DN44" i="110" s="1"/>
  <c r="DO44" i="110" s="1"/>
  <c r="DP44" i="110" s="1"/>
  <c r="DQ44" i="110" s="1"/>
  <c r="DR44" i="110" s="1"/>
  <c r="DS44" i="110" s="1"/>
  <c r="DT44" i="110" s="1"/>
  <c r="DU44" i="110" s="1"/>
  <c r="DV44" i="110" s="1"/>
  <c r="DW44" i="110" s="1"/>
  <c r="DX44" i="110" s="1"/>
  <c r="DY44" i="110" s="1"/>
  <c r="DZ44" i="110" s="1"/>
  <c r="EA44" i="110" s="1"/>
  <c r="EB44" i="110" s="1"/>
  <c r="EC44" i="110" s="1"/>
  <c r="ED44" i="110" s="1"/>
  <c r="EE44" i="110" s="1"/>
  <c r="EF44" i="110" s="1"/>
  <c r="EG44" i="110" s="1"/>
  <c r="EH44" i="110" s="1"/>
  <c r="EI44" i="110" s="1"/>
  <c r="EJ44" i="110" s="1"/>
  <c r="EK44" i="110" s="1"/>
  <c r="EL44" i="110" s="1"/>
  <c r="EM44" i="110" s="1"/>
  <c r="EN44" i="110" s="1"/>
  <c r="EO44" i="110" s="1"/>
  <c r="EP44" i="110" s="1"/>
  <c r="EQ44" i="110" s="1"/>
  <c r="ER44" i="110" s="1"/>
  <c r="ES44" i="110" s="1"/>
  <c r="ET44" i="110" s="1"/>
  <c r="EU44" i="110" s="1"/>
  <c r="EV44" i="110" s="1"/>
  <c r="EW44" i="110" s="1"/>
  <c r="EX44" i="110" s="1"/>
  <c r="EY44" i="110" s="1"/>
  <c r="EZ44" i="110" s="1"/>
  <c r="FA44" i="110" s="1"/>
  <c r="FB44" i="110" s="1"/>
  <c r="FC44" i="110" s="1"/>
  <c r="FD44" i="110" s="1"/>
  <c r="FE44" i="110" s="1"/>
  <c r="FF44" i="110" s="1"/>
  <c r="FG44" i="110" s="1"/>
  <c r="FH44" i="110" s="1"/>
  <c r="FI44" i="110" s="1"/>
  <c r="FJ44" i="110" s="1"/>
  <c r="FK44" i="110" s="1"/>
  <c r="FL44" i="110" s="1"/>
  <c r="FM44" i="110" s="1"/>
  <c r="FN44" i="110" s="1"/>
  <c r="FO44" i="110" s="1"/>
  <c r="FP44" i="110" s="1"/>
  <c r="FQ44" i="110" s="1"/>
  <c r="FR44" i="110" s="1"/>
  <c r="FS44" i="110" s="1"/>
  <c r="FT44" i="110" s="1"/>
  <c r="FU44" i="110" s="1"/>
  <c r="FV44" i="110" s="1"/>
  <c r="FW44" i="110" s="1"/>
  <c r="FX44" i="110" s="1"/>
  <c r="FY44" i="110" s="1"/>
  <c r="FZ44" i="110" s="1"/>
  <c r="GA44" i="110" s="1"/>
  <c r="GB44" i="110" s="1"/>
  <c r="GC44" i="110" s="1"/>
  <c r="GD44" i="110" s="1"/>
  <c r="GE44" i="110" s="1"/>
  <c r="GF44" i="110" s="1"/>
  <c r="GG44" i="110" s="1"/>
  <c r="GH44" i="110" s="1"/>
  <c r="GI44" i="110" s="1"/>
  <c r="GJ44" i="110" s="1"/>
  <c r="GK44" i="110" s="1"/>
  <c r="GL44" i="110" s="1"/>
  <c r="GM44" i="110" s="1"/>
  <c r="GN44" i="110" s="1"/>
  <c r="GO44" i="110" s="1"/>
  <c r="GP44" i="110" s="1"/>
  <c r="GQ44" i="110" s="1"/>
  <c r="GR44" i="110" s="1"/>
  <c r="GS44" i="110" s="1"/>
  <c r="GT44" i="110" s="1"/>
  <c r="GU44" i="110" s="1"/>
  <c r="GV44" i="110" s="1"/>
  <c r="GW44" i="110" s="1"/>
  <c r="GX44" i="110" s="1"/>
  <c r="GY44" i="110" s="1"/>
  <c r="GZ44" i="110" s="1"/>
  <c r="HA44" i="110" s="1"/>
  <c r="HB44" i="110" s="1"/>
  <c r="HC44" i="110" s="1"/>
  <c r="HD44" i="110" s="1"/>
  <c r="HE44" i="110" s="1"/>
  <c r="HF44" i="110" s="1"/>
  <c r="HG44" i="110" s="1"/>
  <c r="HH44" i="110" s="1"/>
  <c r="HI44" i="110" s="1"/>
  <c r="HJ44" i="110" s="1"/>
  <c r="AR89" i="100"/>
  <c r="AQ85" i="106"/>
  <c r="AQ88" i="109"/>
  <c r="AO2" i="110"/>
  <c r="AN55" i="109" s="1"/>
  <c r="AP22" i="110"/>
  <c r="C30" i="111"/>
  <c r="AS89" i="100" l="1"/>
  <c r="AR88" i="109"/>
  <c r="E30" i="111"/>
  <c r="Z56" i="109"/>
  <c r="AP2" i="110"/>
  <c r="AO55" i="109" s="1"/>
  <c r="AQ22" i="110"/>
  <c r="AR85" i="106"/>
  <c r="AQ87" i="109"/>
  <c r="AQ67" i="109" s="1"/>
  <c r="B45" i="110" s="1"/>
  <c r="AR45" i="110" s="1"/>
  <c r="AS45" i="110" s="1"/>
  <c r="AT45" i="110" s="1"/>
  <c r="AU45" i="110" s="1"/>
  <c r="AV45" i="110" s="1"/>
  <c r="AW45" i="110" s="1"/>
  <c r="AX45" i="110" s="1"/>
  <c r="AY45" i="110" s="1"/>
  <c r="AZ45" i="110" s="1"/>
  <c r="BA45" i="110" s="1"/>
  <c r="BB45" i="110" s="1"/>
  <c r="BC45" i="110" s="1"/>
  <c r="BD45" i="110" s="1"/>
  <c r="BE45" i="110" s="1"/>
  <c r="BF45" i="110" s="1"/>
  <c r="BG45" i="110" s="1"/>
  <c r="BH45" i="110" s="1"/>
  <c r="BI45" i="110" s="1"/>
  <c r="BJ45" i="110" s="1"/>
  <c r="BK45" i="110" s="1"/>
  <c r="BL45" i="110" s="1"/>
  <c r="BM45" i="110" s="1"/>
  <c r="BN45" i="110" s="1"/>
  <c r="BO45" i="110" s="1"/>
  <c r="BP45" i="110" s="1"/>
  <c r="BQ45" i="110" s="1"/>
  <c r="BR45" i="110" s="1"/>
  <c r="BS45" i="110" s="1"/>
  <c r="BT45" i="110" s="1"/>
  <c r="BU45" i="110" s="1"/>
  <c r="BV45" i="110" s="1"/>
  <c r="BW45" i="110" s="1"/>
  <c r="BX45" i="110" s="1"/>
  <c r="BY45" i="110" s="1"/>
  <c r="BZ45" i="110" s="1"/>
  <c r="CA45" i="110" s="1"/>
  <c r="CB45" i="110" s="1"/>
  <c r="CC45" i="110" s="1"/>
  <c r="CD45" i="110" s="1"/>
  <c r="CE45" i="110" s="1"/>
  <c r="CF45" i="110" s="1"/>
  <c r="CG45" i="110" s="1"/>
  <c r="CH45" i="110" s="1"/>
  <c r="CI45" i="110" s="1"/>
  <c r="CJ45" i="110" s="1"/>
  <c r="CK45" i="110" s="1"/>
  <c r="CL45" i="110" s="1"/>
  <c r="CM45" i="110" s="1"/>
  <c r="CN45" i="110" s="1"/>
  <c r="CO45" i="110" s="1"/>
  <c r="CP45" i="110" s="1"/>
  <c r="CQ45" i="110" s="1"/>
  <c r="CR45" i="110" s="1"/>
  <c r="CS45" i="110" s="1"/>
  <c r="CT45" i="110" s="1"/>
  <c r="CU45" i="110" s="1"/>
  <c r="CV45" i="110" s="1"/>
  <c r="CW45" i="110" s="1"/>
  <c r="CX45" i="110" s="1"/>
  <c r="CY45" i="110" s="1"/>
  <c r="CZ45" i="110" s="1"/>
  <c r="DA45" i="110" s="1"/>
  <c r="DB45" i="110" s="1"/>
  <c r="DC45" i="110" s="1"/>
  <c r="DD45" i="110" s="1"/>
  <c r="DE45" i="110" s="1"/>
  <c r="DF45" i="110" s="1"/>
  <c r="DG45" i="110" s="1"/>
  <c r="DH45" i="110" s="1"/>
  <c r="DI45" i="110" s="1"/>
  <c r="DJ45" i="110" s="1"/>
  <c r="DK45" i="110" s="1"/>
  <c r="DL45" i="110" s="1"/>
  <c r="DM45" i="110" s="1"/>
  <c r="DN45" i="110" s="1"/>
  <c r="DO45" i="110" s="1"/>
  <c r="DP45" i="110" s="1"/>
  <c r="DQ45" i="110" s="1"/>
  <c r="DR45" i="110" s="1"/>
  <c r="DS45" i="110" s="1"/>
  <c r="DT45" i="110" s="1"/>
  <c r="DU45" i="110" s="1"/>
  <c r="DV45" i="110" s="1"/>
  <c r="DW45" i="110" s="1"/>
  <c r="DX45" i="110" s="1"/>
  <c r="DY45" i="110" s="1"/>
  <c r="DZ45" i="110" s="1"/>
  <c r="EA45" i="110" s="1"/>
  <c r="EB45" i="110" s="1"/>
  <c r="EC45" i="110" s="1"/>
  <c r="ED45" i="110" s="1"/>
  <c r="EE45" i="110" s="1"/>
  <c r="EF45" i="110" s="1"/>
  <c r="EG45" i="110" s="1"/>
  <c r="EH45" i="110" s="1"/>
  <c r="EI45" i="110" s="1"/>
  <c r="EJ45" i="110" s="1"/>
  <c r="EK45" i="110" s="1"/>
  <c r="EL45" i="110" s="1"/>
  <c r="EM45" i="110" s="1"/>
  <c r="EN45" i="110" s="1"/>
  <c r="EO45" i="110" s="1"/>
  <c r="EP45" i="110" s="1"/>
  <c r="EQ45" i="110" s="1"/>
  <c r="ER45" i="110" s="1"/>
  <c r="ES45" i="110" s="1"/>
  <c r="ET45" i="110" s="1"/>
  <c r="EU45" i="110" s="1"/>
  <c r="EV45" i="110" s="1"/>
  <c r="EW45" i="110" s="1"/>
  <c r="EX45" i="110" s="1"/>
  <c r="EY45" i="110" s="1"/>
  <c r="EZ45" i="110" s="1"/>
  <c r="FA45" i="110" s="1"/>
  <c r="FB45" i="110" s="1"/>
  <c r="FC45" i="110" s="1"/>
  <c r="FD45" i="110" s="1"/>
  <c r="FE45" i="110" s="1"/>
  <c r="FF45" i="110" s="1"/>
  <c r="FG45" i="110" s="1"/>
  <c r="FH45" i="110" s="1"/>
  <c r="FI45" i="110" s="1"/>
  <c r="FJ45" i="110" s="1"/>
  <c r="FK45" i="110" s="1"/>
  <c r="FL45" i="110" s="1"/>
  <c r="FM45" i="110" s="1"/>
  <c r="FN45" i="110" s="1"/>
  <c r="FO45" i="110" s="1"/>
  <c r="FP45" i="110" s="1"/>
  <c r="FQ45" i="110" s="1"/>
  <c r="FR45" i="110" s="1"/>
  <c r="FS45" i="110" s="1"/>
  <c r="FT45" i="110" s="1"/>
  <c r="FU45" i="110" s="1"/>
  <c r="FV45" i="110" s="1"/>
  <c r="FW45" i="110" s="1"/>
  <c r="FX45" i="110" s="1"/>
  <c r="FY45" i="110" s="1"/>
  <c r="FZ45" i="110" s="1"/>
  <c r="GA45" i="110" s="1"/>
  <c r="GB45" i="110" s="1"/>
  <c r="GC45" i="110" s="1"/>
  <c r="GD45" i="110" s="1"/>
  <c r="GE45" i="110" s="1"/>
  <c r="GF45" i="110" s="1"/>
  <c r="GG45" i="110" s="1"/>
  <c r="GH45" i="110" s="1"/>
  <c r="GI45" i="110" s="1"/>
  <c r="GJ45" i="110" s="1"/>
  <c r="GK45" i="110" s="1"/>
  <c r="GL45" i="110" s="1"/>
  <c r="GM45" i="110" s="1"/>
  <c r="GN45" i="110" s="1"/>
  <c r="GO45" i="110" s="1"/>
  <c r="GP45" i="110" s="1"/>
  <c r="GQ45" i="110" s="1"/>
  <c r="GR45" i="110" s="1"/>
  <c r="GS45" i="110" s="1"/>
  <c r="GT45" i="110" s="1"/>
  <c r="GU45" i="110" s="1"/>
  <c r="GV45" i="110" s="1"/>
  <c r="GW45" i="110" s="1"/>
  <c r="GX45" i="110" s="1"/>
  <c r="GY45" i="110" s="1"/>
  <c r="GZ45" i="110" s="1"/>
  <c r="HA45" i="110" s="1"/>
  <c r="HB45" i="110" s="1"/>
  <c r="HC45" i="110" s="1"/>
  <c r="HD45" i="110" s="1"/>
  <c r="HE45" i="110" s="1"/>
  <c r="HF45" i="110" s="1"/>
  <c r="HG45" i="110" s="1"/>
  <c r="HH45" i="110" s="1"/>
  <c r="HI45" i="110" s="1"/>
  <c r="HJ45" i="110" s="1"/>
  <c r="AR87" i="109" l="1"/>
  <c r="AR67" i="109" s="1"/>
  <c r="B46" i="110" s="1"/>
  <c r="AS46" i="110" s="1"/>
  <c r="AT46" i="110" s="1"/>
  <c r="AU46" i="110" s="1"/>
  <c r="AV46" i="110" s="1"/>
  <c r="AW46" i="110" s="1"/>
  <c r="AX46" i="110" s="1"/>
  <c r="AY46" i="110" s="1"/>
  <c r="AZ46" i="110" s="1"/>
  <c r="BA46" i="110" s="1"/>
  <c r="BB46" i="110" s="1"/>
  <c r="BC46" i="110" s="1"/>
  <c r="BD46" i="110" s="1"/>
  <c r="BE46" i="110" s="1"/>
  <c r="BF46" i="110" s="1"/>
  <c r="BG46" i="110" s="1"/>
  <c r="BH46" i="110" s="1"/>
  <c r="BI46" i="110" s="1"/>
  <c r="BJ46" i="110" s="1"/>
  <c r="BK46" i="110" s="1"/>
  <c r="BL46" i="110" s="1"/>
  <c r="BM46" i="110" s="1"/>
  <c r="BN46" i="110" s="1"/>
  <c r="BO46" i="110" s="1"/>
  <c r="BP46" i="110" s="1"/>
  <c r="BQ46" i="110" s="1"/>
  <c r="BR46" i="110" s="1"/>
  <c r="BS46" i="110" s="1"/>
  <c r="BT46" i="110" s="1"/>
  <c r="BU46" i="110" s="1"/>
  <c r="BV46" i="110" s="1"/>
  <c r="BW46" i="110" s="1"/>
  <c r="BX46" i="110" s="1"/>
  <c r="BY46" i="110" s="1"/>
  <c r="BZ46" i="110" s="1"/>
  <c r="CA46" i="110" s="1"/>
  <c r="CB46" i="110" s="1"/>
  <c r="CC46" i="110" s="1"/>
  <c r="CD46" i="110" s="1"/>
  <c r="CE46" i="110" s="1"/>
  <c r="CF46" i="110" s="1"/>
  <c r="CG46" i="110" s="1"/>
  <c r="CH46" i="110" s="1"/>
  <c r="CI46" i="110" s="1"/>
  <c r="CJ46" i="110" s="1"/>
  <c r="CK46" i="110" s="1"/>
  <c r="CL46" i="110" s="1"/>
  <c r="CM46" i="110" s="1"/>
  <c r="CN46" i="110" s="1"/>
  <c r="CO46" i="110" s="1"/>
  <c r="CP46" i="110" s="1"/>
  <c r="CQ46" i="110" s="1"/>
  <c r="CR46" i="110" s="1"/>
  <c r="CS46" i="110" s="1"/>
  <c r="CT46" i="110" s="1"/>
  <c r="CU46" i="110" s="1"/>
  <c r="CV46" i="110" s="1"/>
  <c r="CW46" i="110" s="1"/>
  <c r="CX46" i="110" s="1"/>
  <c r="CY46" i="110" s="1"/>
  <c r="CZ46" i="110" s="1"/>
  <c r="DA46" i="110" s="1"/>
  <c r="DB46" i="110" s="1"/>
  <c r="DC46" i="110" s="1"/>
  <c r="DD46" i="110" s="1"/>
  <c r="DE46" i="110" s="1"/>
  <c r="DF46" i="110" s="1"/>
  <c r="DG46" i="110" s="1"/>
  <c r="DH46" i="110" s="1"/>
  <c r="DI46" i="110" s="1"/>
  <c r="DJ46" i="110" s="1"/>
  <c r="DK46" i="110" s="1"/>
  <c r="DL46" i="110" s="1"/>
  <c r="DM46" i="110" s="1"/>
  <c r="DN46" i="110" s="1"/>
  <c r="DO46" i="110" s="1"/>
  <c r="DP46" i="110" s="1"/>
  <c r="DQ46" i="110" s="1"/>
  <c r="DR46" i="110" s="1"/>
  <c r="DS46" i="110" s="1"/>
  <c r="DT46" i="110" s="1"/>
  <c r="DU46" i="110" s="1"/>
  <c r="DV46" i="110" s="1"/>
  <c r="DW46" i="110" s="1"/>
  <c r="DX46" i="110" s="1"/>
  <c r="DY46" i="110" s="1"/>
  <c r="DZ46" i="110" s="1"/>
  <c r="EA46" i="110" s="1"/>
  <c r="EB46" i="110" s="1"/>
  <c r="EC46" i="110" s="1"/>
  <c r="ED46" i="110" s="1"/>
  <c r="EE46" i="110" s="1"/>
  <c r="EF46" i="110" s="1"/>
  <c r="EG46" i="110" s="1"/>
  <c r="EH46" i="110" s="1"/>
  <c r="EI46" i="110" s="1"/>
  <c r="EJ46" i="110" s="1"/>
  <c r="EK46" i="110" s="1"/>
  <c r="EL46" i="110" s="1"/>
  <c r="EM46" i="110" s="1"/>
  <c r="EN46" i="110" s="1"/>
  <c r="EO46" i="110" s="1"/>
  <c r="EP46" i="110" s="1"/>
  <c r="EQ46" i="110" s="1"/>
  <c r="ER46" i="110" s="1"/>
  <c r="ES46" i="110" s="1"/>
  <c r="ET46" i="110" s="1"/>
  <c r="EU46" i="110" s="1"/>
  <c r="EV46" i="110" s="1"/>
  <c r="EW46" i="110" s="1"/>
  <c r="EX46" i="110" s="1"/>
  <c r="EY46" i="110" s="1"/>
  <c r="EZ46" i="110" s="1"/>
  <c r="FA46" i="110" s="1"/>
  <c r="FB46" i="110" s="1"/>
  <c r="FC46" i="110" s="1"/>
  <c r="FD46" i="110" s="1"/>
  <c r="FE46" i="110" s="1"/>
  <c r="FF46" i="110" s="1"/>
  <c r="FG46" i="110" s="1"/>
  <c r="FH46" i="110" s="1"/>
  <c r="FI46" i="110" s="1"/>
  <c r="FJ46" i="110" s="1"/>
  <c r="FK46" i="110" s="1"/>
  <c r="FL46" i="110" s="1"/>
  <c r="FM46" i="110" s="1"/>
  <c r="FN46" i="110" s="1"/>
  <c r="FO46" i="110" s="1"/>
  <c r="FP46" i="110" s="1"/>
  <c r="FQ46" i="110" s="1"/>
  <c r="FR46" i="110" s="1"/>
  <c r="FS46" i="110" s="1"/>
  <c r="FT46" i="110" s="1"/>
  <c r="FU46" i="110" s="1"/>
  <c r="FV46" i="110" s="1"/>
  <c r="FW46" i="110" s="1"/>
  <c r="FX46" i="110" s="1"/>
  <c r="FY46" i="110" s="1"/>
  <c r="FZ46" i="110" s="1"/>
  <c r="GA46" i="110" s="1"/>
  <c r="GB46" i="110" s="1"/>
  <c r="GC46" i="110" s="1"/>
  <c r="GD46" i="110" s="1"/>
  <c r="GE46" i="110" s="1"/>
  <c r="GF46" i="110" s="1"/>
  <c r="GG46" i="110" s="1"/>
  <c r="GH46" i="110" s="1"/>
  <c r="GI46" i="110" s="1"/>
  <c r="GJ46" i="110" s="1"/>
  <c r="GK46" i="110" s="1"/>
  <c r="GL46" i="110" s="1"/>
  <c r="GM46" i="110" s="1"/>
  <c r="GN46" i="110" s="1"/>
  <c r="GO46" i="110" s="1"/>
  <c r="GP46" i="110" s="1"/>
  <c r="GQ46" i="110" s="1"/>
  <c r="GR46" i="110" s="1"/>
  <c r="GS46" i="110" s="1"/>
  <c r="GT46" i="110" s="1"/>
  <c r="GU46" i="110" s="1"/>
  <c r="GV46" i="110" s="1"/>
  <c r="GW46" i="110" s="1"/>
  <c r="GX46" i="110" s="1"/>
  <c r="GY46" i="110" s="1"/>
  <c r="GZ46" i="110" s="1"/>
  <c r="HA46" i="110" s="1"/>
  <c r="HB46" i="110" s="1"/>
  <c r="HC46" i="110" s="1"/>
  <c r="HD46" i="110" s="1"/>
  <c r="HE46" i="110" s="1"/>
  <c r="HF46" i="110" s="1"/>
  <c r="HG46" i="110" s="1"/>
  <c r="HH46" i="110" s="1"/>
  <c r="HI46" i="110" s="1"/>
  <c r="HJ46" i="110" s="1"/>
  <c r="AQ2" i="110"/>
  <c r="AP55" i="109" s="1"/>
  <c r="AR22" i="110"/>
  <c r="AT89" i="100"/>
  <c r="AS88" i="109"/>
  <c r="AS85" i="106"/>
  <c r="Z95" i="109"/>
  <c r="F30" i="111"/>
  <c r="AT88" i="109" l="1"/>
  <c r="AS87" i="109"/>
  <c r="AS67" i="109" s="1"/>
  <c r="B47" i="110" s="1"/>
  <c r="AT47" i="110" s="1"/>
  <c r="AU47" i="110" s="1"/>
  <c r="AV47" i="110" s="1"/>
  <c r="AW47" i="110" s="1"/>
  <c r="AX47" i="110" s="1"/>
  <c r="AY47" i="110" s="1"/>
  <c r="AZ47" i="110" s="1"/>
  <c r="BA47" i="110" s="1"/>
  <c r="BB47" i="110" s="1"/>
  <c r="BC47" i="110" s="1"/>
  <c r="BD47" i="110" s="1"/>
  <c r="BE47" i="110" s="1"/>
  <c r="BF47" i="110" s="1"/>
  <c r="BG47" i="110" s="1"/>
  <c r="BH47" i="110" s="1"/>
  <c r="BI47" i="110" s="1"/>
  <c r="BJ47" i="110" s="1"/>
  <c r="BK47" i="110" s="1"/>
  <c r="BL47" i="110" s="1"/>
  <c r="BM47" i="110" s="1"/>
  <c r="BN47" i="110" s="1"/>
  <c r="BO47" i="110" s="1"/>
  <c r="BP47" i="110" s="1"/>
  <c r="BQ47" i="110" s="1"/>
  <c r="BR47" i="110" s="1"/>
  <c r="BS47" i="110" s="1"/>
  <c r="BT47" i="110" s="1"/>
  <c r="BU47" i="110" s="1"/>
  <c r="BV47" i="110" s="1"/>
  <c r="BW47" i="110" s="1"/>
  <c r="BX47" i="110" s="1"/>
  <c r="BY47" i="110" s="1"/>
  <c r="BZ47" i="110" s="1"/>
  <c r="CA47" i="110" s="1"/>
  <c r="CB47" i="110" s="1"/>
  <c r="CC47" i="110" s="1"/>
  <c r="CD47" i="110" s="1"/>
  <c r="CE47" i="110" s="1"/>
  <c r="CF47" i="110" s="1"/>
  <c r="CG47" i="110" s="1"/>
  <c r="CH47" i="110" s="1"/>
  <c r="CI47" i="110" s="1"/>
  <c r="CJ47" i="110" s="1"/>
  <c r="CK47" i="110" s="1"/>
  <c r="CL47" i="110" s="1"/>
  <c r="CM47" i="110" s="1"/>
  <c r="CN47" i="110" s="1"/>
  <c r="CO47" i="110" s="1"/>
  <c r="CP47" i="110" s="1"/>
  <c r="CQ47" i="110" s="1"/>
  <c r="CR47" i="110" s="1"/>
  <c r="CS47" i="110" s="1"/>
  <c r="CT47" i="110" s="1"/>
  <c r="CU47" i="110" s="1"/>
  <c r="CV47" i="110" s="1"/>
  <c r="CW47" i="110" s="1"/>
  <c r="CX47" i="110" s="1"/>
  <c r="CY47" i="110" s="1"/>
  <c r="CZ47" i="110" s="1"/>
  <c r="DA47" i="110" s="1"/>
  <c r="DB47" i="110" s="1"/>
  <c r="DC47" i="110" s="1"/>
  <c r="DD47" i="110" s="1"/>
  <c r="DE47" i="110" s="1"/>
  <c r="DF47" i="110" s="1"/>
  <c r="DG47" i="110" s="1"/>
  <c r="DH47" i="110" s="1"/>
  <c r="DI47" i="110" s="1"/>
  <c r="DJ47" i="110" s="1"/>
  <c r="DK47" i="110" s="1"/>
  <c r="DL47" i="110" s="1"/>
  <c r="DM47" i="110" s="1"/>
  <c r="DN47" i="110" s="1"/>
  <c r="DO47" i="110" s="1"/>
  <c r="DP47" i="110" s="1"/>
  <c r="DQ47" i="110" s="1"/>
  <c r="DR47" i="110" s="1"/>
  <c r="DS47" i="110" s="1"/>
  <c r="DT47" i="110" s="1"/>
  <c r="DU47" i="110" s="1"/>
  <c r="DV47" i="110" s="1"/>
  <c r="DW47" i="110" s="1"/>
  <c r="DX47" i="110" s="1"/>
  <c r="DY47" i="110" s="1"/>
  <c r="DZ47" i="110" s="1"/>
  <c r="EA47" i="110" s="1"/>
  <c r="EB47" i="110" s="1"/>
  <c r="EC47" i="110" s="1"/>
  <c r="ED47" i="110" s="1"/>
  <c r="EE47" i="110" s="1"/>
  <c r="EF47" i="110" s="1"/>
  <c r="EG47" i="110" s="1"/>
  <c r="EH47" i="110" s="1"/>
  <c r="EI47" i="110" s="1"/>
  <c r="EJ47" i="110" s="1"/>
  <c r="EK47" i="110" s="1"/>
  <c r="EL47" i="110" s="1"/>
  <c r="EM47" i="110" s="1"/>
  <c r="EN47" i="110" s="1"/>
  <c r="EO47" i="110" s="1"/>
  <c r="EP47" i="110" s="1"/>
  <c r="EQ47" i="110" s="1"/>
  <c r="ER47" i="110" s="1"/>
  <c r="ES47" i="110" s="1"/>
  <c r="ET47" i="110" s="1"/>
  <c r="EU47" i="110" s="1"/>
  <c r="EV47" i="110" s="1"/>
  <c r="EW47" i="110" s="1"/>
  <c r="EX47" i="110" s="1"/>
  <c r="EY47" i="110" s="1"/>
  <c r="EZ47" i="110" s="1"/>
  <c r="FA47" i="110" s="1"/>
  <c r="FB47" i="110" s="1"/>
  <c r="FC47" i="110" s="1"/>
  <c r="FD47" i="110" s="1"/>
  <c r="FE47" i="110" s="1"/>
  <c r="FF47" i="110" s="1"/>
  <c r="FG47" i="110" s="1"/>
  <c r="FH47" i="110" s="1"/>
  <c r="FI47" i="110" s="1"/>
  <c r="FJ47" i="110" s="1"/>
  <c r="FK47" i="110" s="1"/>
  <c r="FL47" i="110" s="1"/>
  <c r="FM47" i="110" s="1"/>
  <c r="FN47" i="110" s="1"/>
  <c r="FO47" i="110" s="1"/>
  <c r="FP47" i="110" s="1"/>
  <c r="FQ47" i="110" s="1"/>
  <c r="FR47" i="110" s="1"/>
  <c r="FS47" i="110" s="1"/>
  <c r="FT47" i="110" s="1"/>
  <c r="FU47" i="110" s="1"/>
  <c r="FV47" i="110" s="1"/>
  <c r="FW47" i="110" s="1"/>
  <c r="FX47" i="110" s="1"/>
  <c r="FY47" i="110" s="1"/>
  <c r="FZ47" i="110" s="1"/>
  <c r="GA47" i="110" s="1"/>
  <c r="GB47" i="110" s="1"/>
  <c r="GC47" i="110" s="1"/>
  <c r="GD47" i="110" s="1"/>
  <c r="GE47" i="110" s="1"/>
  <c r="GF47" i="110" s="1"/>
  <c r="GG47" i="110" s="1"/>
  <c r="GH47" i="110" s="1"/>
  <c r="GI47" i="110" s="1"/>
  <c r="GJ47" i="110" s="1"/>
  <c r="GK47" i="110" s="1"/>
  <c r="GL47" i="110" s="1"/>
  <c r="GM47" i="110" s="1"/>
  <c r="GN47" i="110" s="1"/>
  <c r="GO47" i="110" s="1"/>
  <c r="GP47" i="110" s="1"/>
  <c r="GQ47" i="110" s="1"/>
  <c r="GR47" i="110" s="1"/>
  <c r="GS47" i="110" s="1"/>
  <c r="GT47" i="110" s="1"/>
  <c r="GU47" i="110" s="1"/>
  <c r="GV47" i="110" s="1"/>
  <c r="GW47" i="110" s="1"/>
  <c r="GX47" i="110" s="1"/>
  <c r="GY47" i="110" s="1"/>
  <c r="GZ47" i="110" s="1"/>
  <c r="HA47" i="110" s="1"/>
  <c r="HB47" i="110" s="1"/>
  <c r="HC47" i="110" s="1"/>
  <c r="HD47" i="110" s="1"/>
  <c r="HE47" i="110" s="1"/>
  <c r="HF47" i="110" s="1"/>
  <c r="HG47" i="110" s="1"/>
  <c r="HH47" i="110" s="1"/>
  <c r="HI47" i="110" s="1"/>
  <c r="HJ47" i="110" s="1"/>
  <c r="C31" i="111"/>
  <c r="AR2" i="110"/>
  <c r="AQ55" i="109" s="1"/>
  <c r="AS22" i="110"/>
  <c r="AU89" i="100"/>
  <c r="AT85" i="106"/>
  <c r="AU85" i="106" l="1"/>
  <c r="AS2" i="110"/>
  <c r="AR55" i="109" s="1"/>
  <c r="AT22" i="110"/>
  <c r="E31" i="111"/>
  <c r="AA56" i="109"/>
  <c r="AT87" i="109"/>
  <c r="AT67" i="109" s="1"/>
  <c r="B48" i="110" s="1"/>
  <c r="AU48" i="110" s="1"/>
  <c r="AV48" i="110" s="1"/>
  <c r="AW48" i="110" s="1"/>
  <c r="AX48" i="110" s="1"/>
  <c r="AY48" i="110" s="1"/>
  <c r="AZ48" i="110" s="1"/>
  <c r="BA48" i="110" s="1"/>
  <c r="BB48" i="110" s="1"/>
  <c r="BC48" i="110" s="1"/>
  <c r="BD48" i="110" s="1"/>
  <c r="BE48" i="110" s="1"/>
  <c r="BF48" i="110" s="1"/>
  <c r="BG48" i="110" s="1"/>
  <c r="BH48" i="110" s="1"/>
  <c r="BI48" i="110" s="1"/>
  <c r="BJ48" i="110" s="1"/>
  <c r="BK48" i="110" s="1"/>
  <c r="BL48" i="110" s="1"/>
  <c r="BM48" i="110" s="1"/>
  <c r="BN48" i="110" s="1"/>
  <c r="BO48" i="110" s="1"/>
  <c r="BP48" i="110" s="1"/>
  <c r="BQ48" i="110" s="1"/>
  <c r="BR48" i="110" s="1"/>
  <c r="BS48" i="110" s="1"/>
  <c r="BT48" i="110" s="1"/>
  <c r="BU48" i="110" s="1"/>
  <c r="BV48" i="110" s="1"/>
  <c r="BW48" i="110" s="1"/>
  <c r="BX48" i="110" s="1"/>
  <c r="BY48" i="110" s="1"/>
  <c r="BZ48" i="110" s="1"/>
  <c r="CA48" i="110" s="1"/>
  <c r="CB48" i="110" s="1"/>
  <c r="CC48" i="110" s="1"/>
  <c r="CD48" i="110" s="1"/>
  <c r="CE48" i="110" s="1"/>
  <c r="CF48" i="110" s="1"/>
  <c r="CG48" i="110" s="1"/>
  <c r="CH48" i="110" s="1"/>
  <c r="CI48" i="110" s="1"/>
  <c r="CJ48" i="110" s="1"/>
  <c r="CK48" i="110" s="1"/>
  <c r="CL48" i="110" s="1"/>
  <c r="CM48" i="110" s="1"/>
  <c r="CN48" i="110" s="1"/>
  <c r="CO48" i="110" s="1"/>
  <c r="CP48" i="110" s="1"/>
  <c r="CQ48" i="110" s="1"/>
  <c r="CR48" i="110" s="1"/>
  <c r="CS48" i="110" s="1"/>
  <c r="CT48" i="110" s="1"/>
  <c r="CU48" i="110" s="1"/>
  <c r="CV48" i="110" s="1"/>
  <c r="CW48" i="110" s="1"/>
  <c r="CX48" i="110" s="1"/>
  <c r="CY48" i="110" s="1"/>
  <c r="CZ48" i="110" s="1"/>
  <c r="DA48" i="110" s="1"/>
  <c r="DB48" i="110" s="1"/>
  <c r="DC48" i="110" s="1"/>
  <c r="DD48" i="110" s="1"/>
  <c r="DE48" i="110" s="1"/>
  <c r="DF48" i="110" s="1"/>
  <c r="DG48" i="110" s="1"/>
  <c r="DH48" i="110" s="1"/>
  <c r="DI48" i="110" s="1"/>
  <c r="DJ48" i="110" s="1"/>
  <c r="DK48" i="110" s="1"/>
  <c r="DL48" i="110" s="1"/>
  <c r="DM48" i="110" s="1"/>
  <c r="DN48" i="110" s="1"/>
  <c r="DO48" i="110" s="1"/>
  <c r="DP48" i="110" s="1"/>
  <c r="DQ48" i="110" s="1"/>
  <c r="DR48" i="110" s="1"/>
  <c r="DS48" i="110" s="1"/>
  <c r="DT48" i="110" s="1"/>
  <c r="DU48" i="110" s="1"/>
  <c r="DV48" i="110" s="1"/>
  <c r="DW48" i="110" s="1"/>
  <c r="DX48" i="110" s="1"/>
  <c r="DY48" i="110" s="1"/>
  <c r="DZ48" i="110" s="1"/>
  <c r="EA48" i="110" s="1"/>
  <c r="EB48" i="110" s="1"/>
  <c r="EC48" i="110" s="1"/>
  <c r="ED48" i="110" s="1"/>
  <c r="EE48" i="110" s="1"/>
  <c r="EF48" i="110" s="1"/>
  <c r="EG48" i="110" s="1"/>
  <c r="EH48" i="110" s="1"/>
  <c r="EI48" i="110" s="1"/>
  <c r="EJ48" i="110" s="1"/>
  <c r="EK48" i="110" s="1"/>
  <c r="EL48" i="110" s="1"/>
  <c r="EM48" i="110" s="1"/>
  <c r="EN48" i="110" s="1"/>
  <c r="EO48" i="110" s="1"/>
  <c r="EP48" i="110" s="1"/>
  <c r="EQ48" i="110" s="1"/>
  <c r="ER48" i="110" s="1"/>
  <c r="ES48" i="110" s="1"/>
  <c r="ET48" i="110" s="1"/>
  <c r="EU48" i="110" s="1"/>
  <c r="EV48" i="110" s="1"/>
  <c r="EW48" i="110" s="1"/>
  <c r="EX48" i="110" s="1"/>
  <c r="EY48" i="110" s="1"/>
  <c r="EZ48" i="110" s="1"/>
  <c r="FA48" i="110" s="1"/>
  <c r="FB48" i="110" s="1"/>
  <c r="FC48" i="110" s="1"/>
  <c r="FD48" i="110" s="1"/>
  <c r="FE48" i="110" s="1"/>
  <c r="FF48" i="110" s="1"/>
  <c r="FG48" i="110" s="1"/>
  <c r="FH48" i="110" s="1"/>
  <c r="FI48" i="110" s="1"/>
  <c r="FJ48" i="110" s="1"/>
  <c r="FK48" i="110" s="1"/>
  <c r="FL48" i="110" s="1"/>
  <c r="FM48" i="110" s="1"/>
  <c r="FN48" i="110" s="1"/>
  <c r="FO48" i="110" s="1"/>
  <c r="FP48" i="110" s="1"/>
  <c r="FQ48" i="110" s="1"/>
  <c r="FR48" i="110" s="1"/>
  <c r="FS48" i="110" s="1"/>
  <c r="FT48" i="110" s="1"/>
  <c r="FU48" i="110" s="1"/>
  <c r="FV48" i="110" s="1"/>
  <c r="FW48" i="110" s="1"/>
  <c r="FX48" i="110" s="1"/>
  <c r="FY48" i="110" s="1"/>
  <c r="FZ48" i="110" s="1"/>
  <c r="GA48" i="110" s="1"/>
  <c r="GB48" i="110" s="1"/>
  <c r="GC48" i="110" s="1"/>
  <c r="GD48" i="110" s="1"/>
  <c r="GE48" i="110" s="1"/>
  <c r="GF48" i="110" s="1"/>
  <c r="GG48" i="110" s="1"/>
  <c r="GH48" i="110" s="1"/>
  <c r="GI48" i="110" s="1"/>
  <c r="GJ48" i="110" s="1"/>
  <c r="GK48" i="110" s="1"/>
  <c r="GL48" i="110" s="1"/>
  <c r="GM48" i="110" s="1"/>
  <c r="GN48" i="110" s="1"/>
  <c r="GO48" i="110" s="1"/>
  <c r="GP48" i="110" s="1"/>
  <c r="GQ48" i="110" s="1"/>
  <c r="GR48" i="110" s="1"/>
  <c r="GS48" i="110" s="1"/>
  <c r="GT48" i="110" s="1"/>
  <c r="GU48" i="110" s="1"/>
  <c r="GV48" i="110" s="1"/>
  <c r="GW48" i="110" s="1"/>
  <c r="GX48" i="110" s="1"/>
  <c r="GY48" i="110" s="1"/>
  <c r="GZ48" i="110" s="1"/>
  <c r="HA48" i="110" s="1"/>
  <c r="HB48" i="110" s="1"/>
  <c r="HC48" i="110" s="1"/>
  <c r="HD48" i="110" s="1"/>
  <c r="HE48" i="110" s="1"/>
  <c r="HF48" i="110" s="1"/>
  <c r="HG48" i="110" s="1"/>
  <c r="HH48" i="110" s="1"/>
  <c r="HI48" i="110" s="1"/>
  <c r="HJ48" i="110" s="1"/>
  <c r="AU88" i="109"/>
  <c r="AV89" i="100"/>
  <c r="AV85" i="106" l="1"/>
  <c r="AW89" i="100"/>
  <c r="AU87" i="109"/>
  <c r="AU67" i="109" s="1"/>
  <c r="B49" i="110" s="1"/>
  <c r="AV49" i="110" s="1"/>
  <c r="AW49" i="110" s="1"/>
  <c r="AX49" i="110" s="1"/>
  <c r="AY49" i="110" s="1"/>
  <c r="AZ49" i="110" s="1"/>
  <c r="BA49" i="110" s="1"/>
  <c r="BB49" i="110" s="1"/>
  <c r="BC49" i="110" s="1"/>
  <c r="BD49" i="110" s="1"/>
  <c r="BE49" i="110" s="1"/>
  <c r="BF49" i="110" s="1"/>
  <c r="BG49" i="110" s="1"/>
  <c r="BH49" i="110" s="1"/>
  <c r="BI49" i="110" s="1"/>
  <c r="BJ49" i="110" s="1"/>
  <c r="BK49" i="110" s="1"/>
  <c r="BL49" i="110" s="1"/>
  <c r="BM49" i="110" s="1"/>
  <c r="BN49" i="110" s="1"/>
  <c r="BO49" i="110" s="1"/>
  <c r="BP49" i="110" s="1"/>
  <c r="BQ49" i="110" s="1"/>
  <c r="BR49" i="110" s="1"/>
  <c r="BS49" i="110" s="1"/>
  <c r="BT49" i="110" s="1"/>
  <c r="BU49" i="110" s="1"/>
  <c r="BV49" i="110" s="1"/>
  <c r="BW49" i="110" s="1"/>
  <c r="BX49" i="110" s="1"/>
  <c r="BY49" i="110" s="1"/>
  <c r="BZ49" i="110" s="1"/>
  <c r="CA49" i="110" s="1"/>
  <c r="CB49" i="110" s="1"/>
  <c r="CC49" i="110" s="1"/>
  <c r="CD49" i="110" s="1"/>
  <c r="CE49" i="110" s="1"/>
  <c r="CF49" i="110" s="1"/>
  <c r="CG49" i="110" s="1"/>
  <c r="CH49" i="110" s="1"/>
  <c r="CI49" i="110" s="1"/>
  <c r="CJ49" i="110" s="1"/>
  <c r="CK49" i="110" s="1"/>
  <c r="CL49" i="110" s="1"/>
  <c r="CM49" i="110" s="1"/>
  <c r="CN49" i="110" s="1"/>
  <c r="CO49" i="110" s="1"/>
  <c r="CP49" i="110" s="1"/>
  <c r="CQ49" i="110" s="1"/>
  <c r="CR49" i="110" s="1"/>
  <c r="CS49" i="110" s="1"/>
  <c r="CT49" i="110" s="1"/>
  <c r="CU49" i="110" s="1"/>
  <c r="CV49" i="110" s="1"/>
  <c r="CW49" i="110" s="1"/>
  <c r="CX49" i="110" s="1"/>
  <c r="CY49" i="110" s="1"/>
  <c r="CZ49" i="110" s="1"/>
  <c r="DA49" i="110" s="1"/>
  <c r="DB49" i="110" s="1"/>
  <c r="DC49" i="110" s="1"/>
  <c r="DD49" i="110" s="1"/>
  <c r="DE49" i="110" s="1"/>
  <c r="DF49" i="110" s="1"/>
  <c r="DG49" i="110" s="1"/>
  <c r="DH49" i="110" s="1"/>
  <c r="DI49" i="110" s="1"/>
  <c r="DJ49" i="110" s="1"/>
  <c r="DK49" i="110" s="1"/>
  <c r="DL49" i="110" s="1"/>
  <c r="DM49" i="110" s="1"/>
  <c r="DN49" i="110" s="1"/>
  <c r="DO49" i="110" s="1"/>
  <c r="DP49" i="110" s="1"/>
  <c r="DQ49" i="110" s="1"/>
  <c r="DR49" i="110" s="1"/>
  <c r="DS49" i="110" s="1"/>
  <c r="DT49" i="110" s="1"/>
  <c r="DU49" i="110" s="1"/>
  <c r="DV49" i="110" s="1"/>
  <c r="DW49" i="110" s="1"/>
  <c r="DX49" i="110" s="1"/>
  <c r="DY49" i="110" s="1"/>
  <c r="DZ49" i="110" s="1"/>
  <c r="EA49" i="110" s="1"/>
  <c r="EB49" i="110" s="1"/>
  <c r="EC49" i="110" s="1"/>
  <c r="ED49" i="110" s="1"/>
  <c r="EE49" i="110" s="1"/>
  <c r="EF49" i="110" s="1"/>
  <c r="EG49" i="110" s="1"/>
  <c r="EH49" i="110" s="1"/>
  <c r="EI49" i="110" s="1"/>
  <c r="EJ49" i="110" s="1"/>
  <c r="EK49" i="110" s="1"/>
  <c r="EL49" i="110" s="1"/>
  <c r="EM49" i="110" s="1"/>
  <c r="EN49" i="110" s="1"/>
  <c r="EO49" i="110" s="1"/>
  <c r="EP49" i="110" s="1"/>
  <c r="EQ49" i="110" s="1"/>
  <c r="ER49" i="110" s="1"/>
  <c r="ES49" i="110" s="1"/>
  <c r="ET49" i="110" s="1"/>
  <c r="EU49" i="110" s="1"/>
  <c r="EV49" i="110" s="1"/>
  <c r="EW49" i="110" s="1"/>
  <c r="EX49" i="110" s="1"/>
  <c r="EY49" i="110" s="1"/>
  <c r="EZ49" i="110" s="1"/>
  <c r="FA49" i="110" s="1"/>
  <c r="FB49" i="110" s="1"/>
  <c r="FC49" i="110" s="1"/>
  <c r="FD49" i="110" s="1"/>
  <c r="FE49" i="110" s="1"/>
  <c r="FF49" i="110" s="1"/>
  <c r="FG49" i="110" s="1"/>
  <c r="FH49" i="110" s="1"/>
  <c r="FI49" i="110" s="1"/>
  <c r="FJ49" i="110" s="1"/>
  <c r="FK49" i="110" s="1"/>
  <c r="FL49" i="110" s="1"/>
  <c r="FM49" i="110" s="1"/>
  <c r="FN49" i="110" s="1"/>
  <c r="FO49" i="110" s="1"/>
  <c r="FP49" i="110" s="1"/>
  <c r="FQ49" i="110" s="1"/>
  <c r="FR49" i="110" s="1"/>
  <c r="FS49" i="110" s="1"/>
  <c r="FT49" i="110" s="1"/>
  <c r="FU49" i="110" s="1"/>
  <c r="FV49" i="110" s="1"/>
  <c r="FW49" i="110" s="1"/>
  <c r="FX49" i="110" s="1"/>
  <c r="FY49" i="110" s="1"/>
  <c r="FZ49" i="110" s="1"/>
  <c r="GA49" i="110" s="1"/>
  <c r="GB49" i="110" s="1"/>
  <c r="GC49" i="110" s="1"/>
  <c r="GD49" i="110" s="1"/>
  <c r="GE49" i="110" s="1"/>
  <c r="GF49" i="110" s="1"/>
  <c r="GG49" i="110" s="1"/>
  <c r="GH49" i="110" s="1"/>
  <c r="GI49" i="110" s="1"/>
  <c r="GJ49" i="110" s="1"/>
  <c r="GK49" i="110" s="1"/>
  <c r="GL49" i="110" s="1"/>
  <c r="GM49" i="110" s="1"/>
  <c r="GN49" i="110" s="1"/>
  <c r="GO49" i="110" s="1"/>
  <c r="GP49" i="110" s="1"/>
  <c r="GQ49" i="110" s="1"/>
  <c r="GR49" i="110" s="1"/>
  <c r="GS49" i="110" s="1"/>
  <c r="GT49" i="110" s="1"/>
  <c r="GU49" i="110" s="1"/>
  <c r="GV49" i="110" s="1"/>
  <c r="GW49" i="110" s="1"/>
  <c r="GX49" i="110" s="1"/>
  <c r="GY49" i="110" s="1"/>
  <c r="GZ49" i="110" s="1"/>
  <c r="HA49" i="110" s="1"/>
  <c r="HB49" i="110" s="1"/>
  <c r="HC49" i="110" s="1"/>
  <c r="HD49" i="110" s="1"/>
  <c r="HE49" i="110" s="1"/>
  <c r="HF49" i="110" s="1"/>
  <c r="HG49" i="110" s="1"/>
  <c r="HH49" i="110" s="1"/>
  <c r="HI49" i="110" s="1"/>
  <c r="HJ49" i="110" s="1"/>
  <c r="AV88" i="109"/>
  <c r="AA95" i="109"/>
  <c r="F31" i="111"/>
  <c r="AT2" i="110"/>
  <c r="AS55" i="109" s="1"/>
  <c r="AU22" i="110"/>
  <c r="C32" i="111" l="1"/>
  <c r="AW88" i="109"/>
  <c r="AV87" i="109"/>
  <c r="AV67" i="109" s="1"/>
  <c r="B50" i="110" s="1"/>
  <c r="AW50" i="110" s="1"/>
  <c r="AX50" i="110" s="1"/>
  <c r="AY50" i="110" s="1"/>
  <c r="AZ50" i="110" s="1"/>
  <c r="BA50" i="110" s="1"/>
  <c r="BB50" i="110" s="1"/>
  <c r="BC50" i="110" s="1"/>
  <c r="BD50" i="110" s="1"/>
  <c r="BE50" i="110" s="1"/>
  <c r="BF50" i="110" s="1"/>
  <c r="BG50" i="110" s="1"/>
  <c r="BH50" i="110" s="1"/>
  <c r="BI50" i="110" s="1"/>
  <c r="BJ50" i="110" s="1"/>
  <c r="BK50" i="110" s="1"/>
  <c r="BL50" i="110" s="1"/>
  <c r="BM50" i="110" s="1"/>
  <c r="BN50" i="110" s="1"/>
  <c r="BO50" i="110" s="1"/>
  <c r="BP50" i="110" s="1"/>
  <c r="BQ50" i="110" s="1"/>
  <c r="BR50" i="110" s="1"/>
  <c r="BS50" i="110" s="1"/>
  <c r="BT50" i="110" s="1"/>
  <c r="BU50" i="110" s="1"/>
  <c r="BV50" i="110" s="1"/>
  <c r="BW50" i="110" s="1"/>
  <c r="BX50" i="110" s="1"/>
  <c r="BY50" i="110" s="1"/>
  <c r="BZ50" i="110" s="1"/>
  <c r="CA50" i="110" s="1"/>
  <c r="CB50" i="110" s="1"/>
  <c r="CC50" i="110" s="1"/>
  <c r="CD50" i="110" s="1"/>
  <c r="CE50" i="110" s="1"/>
  <c r="CF50" i="110" s="1"/>
  <c r="CG50" i="110" s="1"/>
  <c r="CH50" i="110" s="1"/>
  <c r="CI50" i="110" s="1"/>
  <c r="CJ50" i="110" s="1"/>
  <c r="CK50" i="110" s="1"/>
  <c r="CL50" i="110" s="1"/>
  <c r="CM50" i="110" s="1"/>
  <c r="CN50" i="110" s="1"/>
  <c r="CO50" i="110" s="1"/>
  <c r="CP50" i="110" s="1"/>
  <c r="CQ50" i="110" s="1"/>
  <c r="CR50" i="110" s="1"/>
  <c r="CS50" i="110" s="1"/>
  <c r="CT50" i="110" s="1"/>
  <c r="CU50" i="110" s="1"/>
  <c r="CV50" i="110" s="1"/>
  <c r="CW50" i="110" s="1"/>
  <c r="CX50" i="110" s="1"/>
  <c r="CY50" i="110" s="1"/>
  <c r="CZ50" i="110" s="1"/>
  <c r="DA50" i="110" s="1"/>
  <c r="DB50" i="110" s="1"/>
  <c r="DC50" i="110" s="1"/>
  <c r="DD50" i="110" s="1"/>
  <c r="DE50" i="110" s="1"/>
  <c r="DF50" i="110" s="1"/>
  <c r="DG50" i="110" s="1"/>
  <c r="DH50" i="110" s="1"/>
  <c r="DI50" i="110" s="1"/>
  <c r="DJ50" i="110" s="1"/>
  <c r="DK50" i="110" s="1"/>
  <c r="DL50" i="110" s="1"/>
  <c r="DM50" i="110" s="1"/>
  <c r="DN50" i="110" s="1"/>
  <c r="DO50" i="110" s="1"/>
  <c r="DP50" i="110" s="1"/>
  <c r="DQ50" i="110" s="1"/>
  <c r="DR50" i="110" s="1"/>
  <c r="DS50" i="110" s="1"/>
  <c r="DT50" i="110" s="1"/>
  <c r="DU50" i="110" s="1"/>
  <c r="DV50" i="110" s="1"/>
  <c r="DW50" i="110" s="1"/>
  <c r="DX50" i="110" s="1"/>
  <c r="DY50" i="110" s="1"/>
  <c r="DZ50" i="110" s="1"/>
  <c r="EA50" i="110" s="1"/>
  <c r="EB50" i="110" s="1"/>
  <c r="EC50" i="110" s="1"/>
  <c r="ED50" i="110" s="1"/>
  <c r="EE50" i="110" s="1"/>
  <c r="EF50" i="110" s="1"/>
  <c r="EG50" i="110" s="1"/>
  <c r="EH50" i="110" s="1"/>
  <c r="EI50" i="110" s="1"/>
  <c r="EJ50" i="110" s="1"/>
  <c r="EK50" i="110" s="1"/>
  <c r="EL50" i="110" s="1"/>
  <c r="EM50" i="110" s="1"/>
  <c r="EN50" i="110" s="1"/>
  <c r="EO50" i="110" s="1"/>
  <c r="EP50" i="110" s="1"/>
  <c r="EQ50" i="110" s="1"/>
  <c r="ER50" i="110" s="1"/>
  <c r="ES50" i="110" s="1"/>
  <c r="ET50" i="110" s="1"/>
  <c r="EU50" i="110" s="1"/>
  <c r="EV50" i="110" s="1"/>
  <c r="EW50" i="110" s="1"/>
  <c r="EX50" i="110" s="1"/>
  <c r="EY50" i="110" s="1"/>
  <c r="EZ50" i="110" s="1"/>
  <c r="FA50" i="110" s="1"/>
  <c r="FB50" i="110" s="1"/>
  <c r="FC50" i="110" s="1"/>
  <c r="FD50" i="110" s="1"/>
  <c r="FE50" i="110" s="1"/>
  <c r="FF50" i="110" s="1"/>
  <c r="FG50" i="110" s="1"/>
  <c r="FH50" i="110" s="1"/>
  <c r="FI50" i="110" s="1"/>
  <c r="FJ50" i="110" s="1"/>
  <c r="FK50" i="110" s="1"/>
  <c r="FL50" i="110" s="1"/>
  <c r="FM50" i="110" s="1"/>
  <c r="FN50" i="110" s="1"/>
  <c r="FO50" i="110" s="1"/>
  <c r="FP50" i="110" s="1"/>
  <c r="FQ50" i="110" s="1"/>
  <c r="FR50" i="110" s="1"/>
  <c r="FS50" i="110" s="1"/>
  <c r="FT50" i="110" s="1"/>
  <c r="FU50" i="110" s="1"/>
  <c r="FV50" i="110" s="1"/>
  <c r="FW50" i="110" s="1"/>
  <c r="FX50" i="110" s="1"/>
  <c r="FY50" i="110" s="1"/>
  <c r="FZ50" i="110" s="1"/>
  <c r="GA50" i="110" s="1"/>
  <c r="GB50" i="110" s="1"/>
  <c r="GC50" i="110" s="1"/>
  <c r="GD50" i="110" s="1"/>
  <c r="GE50" i="110" s="1"/>
  <c r="GF50" i="110" s="1"/>
  <c r="GG50" i="110" s="1"/>
  <c r="GH50" i="110" s="1"/>
  <c r="GI50" i="110" s="1"/>
  <c r="GJ50" i="110" s="1"/>
  <c r="GK50" i="110" s="1"/>
  <c r="GL50" i="110" s="1"/>
  <c r="GM50" i="110" s="1"/>
  <c r="GN50" i="110" s="1"/>
  <c r="GO50" i="110" s="1"/>
  <c r="GP50" i="110" s="1"/>
  <c r="GQ50" i="110" s="1"/>
  <c r="GR50" i="110" s="1"/>
  <c r="GS50" i="110" s="1"/>
  <c r="GT50" i="110" s="1"/>
  <c r="GU50" i="110" s="1"/>
  <c r="GV50" i="110" s="1"/>
  <c r="GW50" i="110" s="1"/>
  <c r="GX50" i="110" s="1"/>
  <c r="GY50" i="110" s="1"/>
  <c r="GZ50" i="110" s="1"/>
  <c r="HA50" i="110" s="1"/>
  <c r="HB50" i="110" s="1"/>
  <c r="HC50" i="110" s="1"/>
  <c r="HD50" i="110" s="1"/>
  <c r="HE50" i="110" s="1"/>
  <c r="HF50" i="110" s="1"/>
  <c r="HG50" i="110" s="1"/>
  <c r="HH50" i="110" s="1"/>
  <c r="HI50" i="110" s="1"/>
  <c r="HJ50" i="110" s="1"/>
  <c r="AW85" i="106"/>
  <c r="AU2" i="110"/>
  <c r="AT55" i="109" s="1"/>
  <c r="AV22" i="110"/>
  <c r="AX89" i="100" l="1"/>
  <c r="AY89" i="100"/>
  <c r="AX88" i="109"/>
  <c r="AW87" i="109"/>
  <c r="AW67" i="109" s="1"/>
  <c r="B51" i="110" s="1"/>
  <c r="AX51" i="110" s="1"/>
  <c r="AY51" i="110" s="1"/>
  <c r="AZ51" i="110" s="1"/>
  <c r="BA51" i="110" s="1"/>
  <c r="BB51" i="110" s="1"/>
  <c r="BC51" i="110" s="1"/>
  <c r="BD51" i="110" s="1"/>
  <c r="BE51" i="110" s="1"/>
  <c r="BF51" i="110" s="1"/>
  <c r="BG51" i="110" s="1"/>
  <c r="BH51" i="110" s="1"/>
  <c r="BI51" i="110" s="1"/>
  <c r="BJ51" i="110" s="1"/>
  <c r="BK51" i="110" s="1"/>
  <c r="BL51" i="110" s="1"/>
  <c r="BM51" i="110" s="1"/>
  <c r="BN51" i="110" s="1"/>
  <c r="BO51" i="110" s="1"/>
  <c r="BP51" i="110" s="1"/>
  <c r="BQ51" i="110" s="1"/>
  <c r="BR51" i="110" s="1"/>
  <c r="BS51" i="110" s="1"/>
  <c r="BT51" i="110" s="1"/>
  <c r="BU51" i="110" s="1"/>
  <c r="BV51" i="110" s="1"/>
  <c r="BW51" i="110" s="1"/>
  <c r="BX51" i="110" s="1"/>
  <c r="BY51" i="110" s="1"/>
  <c r="BZ51" i="110" s="1"/>
  <c r="CA51" i="110" s="1"/>
  <c r="CB51" i="110" s="1"/>
  <c r="CC51" i="110" s="1"/>
  <c r="CD51" i="110" s="1"/>
  <c r="CE51" i="110" s="1"/>
  <c r="CF51" i="110" s="1"/>
  <c r="CG51" i="110" s="1"/>
  <c r="CH51" i="110" s="1"/>
  <c r="CI51" i="110" s="1"/>
  <c r="CJ51" i="110" s="1"/>
  <c r="CK51" i="110" s="1"/>
  <c r="CL51" i="110" s="1"/>
  <c r="CM51" i="110" s="1"/>
  <c r="CN51" i="110" s="1"/>
  <c r="CO51" i="110" s="1"/>
  <c r="CP51" i="110" s="1"/>
  <c r="CQ51" i="110" s="1"/>
  <c r="CR51" i="110" s="1"/>
  <c r="CS51" i="110" s="1"/>
  <c r="CT51" i="110" s="1"/>
  <c r="CU51" i="110" s="1"/>
  <c r="CV51" i="110" s="1"/>
  <c r="CW51" i="110" s="1"/>
  <c r="CX51" i="110" s="1"/>
  <c r="CY51" i="110" s="1"/>
  <c r="CZ51" i="110" s="1"/>
  <c r="DA51" i="110" s="1"/>
  <c r="DB51" i="110" s="1"/>
  <c r="DC51" i="110" s="1"/>
  <c r="DD51" i="110" s="1"/>
  <c r="DE51" i="110" s="1"/>
  <c r="DF51" i="110" s="1"/>
  <c r="DG51" i="110" s="1"/>
  <c r="DH51" i="110" s="1"/>
  <c r="DI51" i="110" s="1"/>
  <c r="DJ51" i="110" s="1"/>
  <c r="DK51" i="110" s="1"/>
  <c r="DL51" i="110" s="1"/>
  <c r="DM51" i="110" s="1"/>
  <c r="DN51" i="110" s="1"/>
  <c r="DO51" i="110" s="1"/>
  <c r="DP51" i="110" s="1"/>
  <c r="DQ51" i="110" s="1"/>
  <c r="DR51" i="110" s="1"/>
  <c r="DS51" i="110" s="1"/>
  <c r="DT51" i="110" s="1"/>
  <c r="DU51" i="110" s="1"/>
  <c r="DV51" i="110" s="1"/>
  <c r="DW51" i="110" s="1"/>
  <c r="DX51" i="110" s="1"/>
  <c r="DY51" i="110" s="1"/>
  <c r="DZ51" i="110" s="1"/>
  <c r="EA51" i="110" s="1"/>
  <c r="EB51" i="110" s="1"/>
  <c r="EC51" i="110" s="1"/>
  <c r="ED51" i="110" s="1"/>
  <c r="EE51" i="110" s="1"/>
  <c r="EF51" i="110" s="1"/>
  <c r="EG51" i="110" s="1"/>
  <c r="EH51" i="110" s="1"/>
  <c r="EI51" i="110" s="1"/>
  <c r="EJ51" i="110" s="1"/>
  <c r="EK51" i="110" s="1"/>
  <c r="EL51" i="110" s="1"/>
  <c r="EM51" i="110" s="1"/>
  <c r="EN51" i="110" s="1"/>
  <c r="EO51" i="110" s="1"/>
  <c r="EP51" i="110" s="1"/>
  <c r="EQ51" i="110" s="1"/>
  <c r="ER51" i="110" s="1"/>
  <c r="ES51" i="110" s="1"/>
  <c r="ET51" i="110" s="1"/>
  <c r="EU51" i="110" s="1"/>
  <c r="EV51" i="110" s="1"/>
  <c r="EW51" i="110" s="1"/>
  <c r="EX51" i="110" s="1"/>
  <c r="EY51" i="110" s="1"/>
  <c r="EZ51" i="110" s="1"/>
  <c r="FA51" i="110" s="1"/>
  <c r="FB51" i="110" s="1"/>
  <c r="FC51" i="110" s="1"/>
  <c r="FD51" i="110" s="1"/>
  <c r="FE51" i="110" s="1"/>
  <c r="FF51" i="110" s="1"/>
  <c r="FG51" i="110" s="1"/>
  <c r="FH51" i="110" s="1"/>
  <c r="FI51" i="110" s="1"/>
  <c r="FJ51" i="110" s="1"/>
  <c r="FK51" i="110" s="1"/>
  <c r="FL51" i="110" s="1"/>
  <c r="FM51" i="110" s="1"/>
  <c r="FN51" i="110" s="1"/>
  <c r="FO51" i="110" s="1"/>
  <c r="FP51" i="110" s="1"/>
  <c r="FQ51" i="110" s="1"/>
  <c r="FR51" i="110" s="1"/>
  <c r="FS51" i="110" s="1"/>
  <c r="FT51" i="110" s="1"/>
  <c r="FU51" i="110" s="1"/>
  <c r="FV51" i="110" s="1"/>
  <c r="FW51" i="110" s="1"/>
  <c r="FX51" i="110" s="1"/>
  <c r="FY51" i="110" s="1"/>
  <c r="FZ51" i="110" s="1"/>
  <c r="GA51" i="110" s="1"/>
  <c r="GB51" i="110" s="1"/>
  <c r="GC51" i="110" s="1"/>
  <c r="GD51" i="110" s="1"/>
  <c r="GE51" i="110" s="1"/>
  <c r="GF51" i="110" s="1"/>
  <c r="GG51" i="110" s="1"/>
  <c r="GH51" i="110" s="1"/>
  <c r="GI51" i="110" s="1"/>
  <c r="GJ51" i="110" s="1"/>
  <c r="GK51" i="110" s="1"/>
  <c r="GL51" i="110" s="1"/>
  <c r="GM51" i="110" s="1"/>
  <c r="GN51" i="110" s="1"/>
  <c r="GO51" i="110" s="1"/>
  <c r="GP51" i="110" s="1"/>
  <c r="GQ51" i="110" s="1"/>
  <c r="GR51" i="110" s="1"/>
  <c r="GS51" i="110" s="1"/>
  <c r="GT51" i="110" s="1"/>
  <c r="GU51" i="110" s="1"/>
  <c r="GV51" i="110" s="1"/>
  <c r="GW51" i="110" s="1"/>
  <c r="GX51" i="110" s="1"/>
  <c r="GY51" i="110" s="1"/>
  <c r="GZ51" i="110" s="1"/>
  <c r="HA51" i="110" s="1"/>
  <c r="HB51" i="110" s="1"/>
  <c r="HC51" i="110" s="1"/>
  <c r="HD51" i="110" s="1"/>
  <c r="HE51" i="110" s="1"/>
  <c r="HF51" i="110" s="1"/>
  <c r="HG51" i="110" s="1"/>
  <c r="HH51" i="110" s="1"/>
  <c r="HI51" i="110" s="1"/>
  <c r="HJ51" i="110" s="1"/>
  <c r="E32" i="111"/>
  <c r="AB56" i="109"/>
  <c r="AV2" i="110"/>
  <c r="AU55" i="109" s="1"/>
  <c r="AW22" i="110"/>
  <c r="AZ89" i="100" l="1"/>
  <c r="AX85" i="106"/>
  <c r="AX87" i="109"/>
  <c r="AX67" i="109" s="1"/>
  <c r="B52" i="110" s="1"/>
  <c r="AY52" i="110" s="1"/>
  <c r="AZ52" i="110" s="1"/>
  <c r="BA52" i="110" s="1"/>
  <c r="BB52" i="110" s="1"/>
  <c r="BC52" i="110" s="1"/>
  <c r="BD52" i="110" s="1"/>
  <c r="BE52" i="110" s="1"/>
  <c r="BF52" i="110" s="1"/>
  <c r="BG52" i="110" s="1"/>
  <c r="BH52" i="110" s="1"/>
  <c r="BI52" i="110" s="1"/>
  <c r="BJ52" i="110" s="1"/>
  <c r="BK52" i="110" s="1"/>
  <c r="BL52" i="110" s="1"/>
  <c r="BM52" i="110" s="1"/>
  <c r="BN52" i="110" s="1"/>
  <c r="BO52" i="110" s="1"/>
  <c r="BP52" i="110" s="1"/>
  <c r="BQ52" i="110" s="1"/>
  <c r="BR52" i="110" s="1"/>
  <c r="BS52" i="110" s="1"/>
  <c r="BT52" i="110" s="1"/>
  <c r="BU52" i="110" s="1"/>
  <c r="BV52" i="110" s="1"/>
  <c r="BW52" i="110" s="1"/>
  <c r="BX52" i="110" s="1"/>
  <c r="BY52" i="110" s="1"/>
  <c r="BZ52" i="110" s="1"/>
  <c r="CA52" i="110" s="1"/>
  <c r="CB52" i="110" s="1"/>
  <c r="CC52" i="110" s="1"/>
  <c r="CD52" i="110" s="1"/>
  <c r="CE52" i="110" s="1"/>
  <c r="CF52" i="110" s="1"/>
  <c r="CG52" i="110" s="1"/>
  <c r="CH52" i="110" s="1"/>
  <c r="CI52" i="110" s="1"/>
  <c r="CJ52" i="110" s="1"/>
  <c r="CK52" i="110" s="1"/>
  <c r="CL52" i="110" s="1"/>
  <c r="CM52" i="110" s="1"/>
  <c r="CN52" i="110" s="1"/>
  <c r="CO52" i="110" s="1"/>
  <c r="CP52" i="110" s="1"/>
  <c r="CQ52" i="110" s="1"/>
  <c r="CR52" i="110" s="1"/>
  <c r="CS52" i="110" s="1"/>
  <c r="CT52" i="110" s="1"/>
  <c r="CU52" i="110" s="1"/>
  <c r="CV52" i="110" s="1"/>
  <c r="CW52" i="110" s="1"/>
  <c r="CX52" i="110" s="1"/>
  <c r="CY52" i="110" s="1"/>
  <c r="CZ52" i="110" s="1"/>
  <c r="DA52" i="110" s="1"/>
  <c r="DB52" i="110" s="1"/>
  <c r="DC52" i="110" s="1"/>
  <c r="DD52" i="110" s="1"/>
  <c r="DE52" i="110" s="1"/>
  <c r="DF52" i="110" s="1"/>
  <c r="DG52" i="110" s="1"/>
  <c r="DH52" i="110" s="1"/>
  <c r="DI52" i="110" s="1"/>
  <c r="DJ52" i="110" s="1"/>
  <c r="DK52" i="110" s="1"/>
  <c r="DL52" i="110" s="1"/>
  <c r="DM52" i="110" s="1"/>
  <c r="DN52" i="110" s="1"/>
  <c r="DO52" i="110" s="1"/>
  <c r="DP52" i="110" s="1"/>
  <c r="DQ52" i="110" s="1"/>
  <c r="DR52" i="110" s="1"/>
  <c r="DS52" i="110" s="1"/>
  <c r="DT52" i="110" s="1"/>
  <c r="DU52" i="110" s="1"/>
  <c r="DV52" i="110" s="1"/>
  <c r="DW52" i="110" s="1"/>
  <c r="DX52" i="110" s="1"/>
  <c r="DY52" i="110" s="1"/>
  <c r="DZ52" i="110" s="1"/>
  <c r="EA52" i="110" s="1"/>
  <c r="EB52" i="110" s="1"/>
  <c r="EC52" i="110" s="1"/>
  <c r="ED52" i="110" s="1"/>
  <c r="EE52" i="110" s="1"/>
  <c r="EF52" i="110" s="1"/>
  <c r="EG52" i="110" s="1"/>
  <c r="EH52" i="110" s="1"/>
  <c r="EI52" i="110" s="1"/>
  <c r="EJ52" i="110" s="1"/>
  <c r="EK52" i="110" s="1"/>
  <c r="EL52" i="110" s="1"/>
  <c r="EM52" i="110" s="1"/>
  <c r="EN52" i="110" s="1"/>
  <c r="EO52" i="110" s="1"/>
  <c r="EP52" i="110" s="1"/>
  <c r="EQ52" i="110" s="1"/>
  <c r="ER52" i="110" s="1"/>
  <c r="ES52" i="110" s="1"/>
  <c r="ET52" i="110" s="1"/>
  <c r="EU52" i="110" s="1"/>
  <c r="EV52" i="110" s="1"/>
  <c r="EW52" i="110" s="1"/>
  <c r="EX52" i="110" s="1"/>
  <c r="EY52" i="110" s="1"/>
  <c r="EZ52" i="110" s="1"/>
  <c r="FA52" i="110" s="1"/>
  <c r="FB52" i="110" s="1"/>
  <c r="FC52" i="110" s="1"/>
  <c r="FD52" i="110" s="1"/>
  <c r="FE52" i="110" s="1"/>
  <c r="FF52" i="110" s="1"/>
  <c r="FG52" i="110" s="1"/>
  <c r="FH52" i="110" s="1"/>
  <c r="FI52" i="110" s="1"/>
  <c r="FJ52" i="110" s="1"/>
  <c r="FK52" i="110" s="1"/>
  <c r="FL52" i="110" s="1"/>
  <c r="FM52" i="110" s="1"/>
  <c r="FN52" i="110" s="1"/>
  <c r="FO52" i="110" s="1"/>
  <c r="FP52" i="110" s="1"/>
  <c r="FQ52" i="110" s="1"/>
  <c r="FR52" i="110" s="1"/>
  <c r="FS52" i="110" s="1"/>
  <c r="FT52" i="110" s="1"/>
  <c r="FU52" i="110" s="1"/>
  <c r="FV52" i="110" s="1"/>
  <c r="FW52" i="110" s="1"/>
  <c r="FX52" i="110" s="1"/>
  <c r="FY52" i="110" s="1"/>
  <c r="FZ52" i="110" s="1"/>
  <c r="GA52" i="110" s="1"/>
  <c r="GB52" i="110" s="1"/>
  <c r="GC52" i="110" s="1"/>
  <c r="GD52" i="110" s="1"/>
  <c r="GE52" i="110" s="1"/>
  <c r="GF52" i="110" s="1"/>
  <c r="GG52" i="110" s="1"/>
  <c r="GH52" i="110" s="1"/>
  <c r="GI52" i="110" s="1"/>
  <c r="GJ52" i="110" s="1"/>
  <c r="GK52" i="110" s="1"/>
  <c r="GL52" i="110" s="1"/>
  <c r="GM52" i="110" s="1"/>
  <c r="GN52" i="110" s="1"/>
  <c r="GO52" i="110" s="1"/>
  <c r="GP52" i="110" s="1"/>
  <c r="GQ52" i="110" s="1"/>
  <c r="GR52" i="110" s="1"/>
  <c r="GS52" i="110" s="1"/>
  <c r="GT52" i="110" s="1"/>
  <c r="GU52" i="110" s="1"/>
  <c r="GV52" i="110" s="1"/>
  <c r="GW52" i="110" s="1"/>
  <c r="GX52" i="110" s="1"/>
  <c r="GY52" i="110" s="1"/>
  <c r="GZ52" i="110" s="1"/>
  <c r="HA52" i="110" s="1"/>
  <c r="HB52" i="110" s="1"/>
  <c r="HC52" i="110" s="1"/>
  <c r="HD52" i="110" s="1"/>
  <c r="HE52" i="110" s="1"/>
  <c r="HF52" i="110" s="1"/>
  <c r="HG52" i="110" s="1"/>
  <c r="HH52" i="110" s="1"/>
  <c r="HI52" i="110" s="1"/>
  <c r="HJ52" i="110" s="1"/>
  <c r="AX22" i="110"/>
  <c r="AW2" i="110"/>
  <c r="AV55" i="109" s="1"/>
  <c r="AB95" i="109"/>
  <c r="F32" i="111"/>
  <c r="AY85" i="106"/>
  <c r="AY88" i="109" l="1"/>
  <c r="BA89" i="100"/>
  <c r="AZ85" i="106"/>
  <c r="C33" i="111"/>
  <c r="AX2" i="110"/>
  <c r="AW55" i="109" s="1"/>
  <c r="AY22" i="110"/>
  <c r="AZ88" i="109"/>
  <c r="AY87" i="109" l="1"/>
  <c r="AY67" i="109" s="1"/>
  <c r="B53" i="110" s="1"/>
  <c r="AZ53" i="110" s="1"/>
  <c r="BA53" i="110" s="1"/>
  <c r="BB53" i="110" s="1"/>
  <c r="BC53" i="110" s="1"/>
  <c r="BD53" i="110" s="1"/>
  <c r="BE53" i="110" s="1"/>
  <c r="BF53" i="110" s="1"/>
  <c r="BG53" i="110" s="1"/>
  <c r="BH53" i="110" s="1"/>
  <c r="BI53" i="110" s="1"/>
  <c r="BJ53" i="110" s="1"/>
  <c r="BK53" i="110" s="1"/>
  <c r="BL53" i="110" s="1"/>
  <c r="BM53" i="110" s="1"/>
  <c r="BN53" i="110" s="1"/>
  <c r="BO53" i="110" s="1"/>
  <c r="BP53" i="110" s="1"/>
  <c r="BQ53" i="110" s="1"/>
  <c r="BR53" i="110" s="1"/>
  <c r="BS53" i="110" s="1"/>
  <c r="BT53" i="110" s="1"/>
  <c r="BU53" i="110" s="1"/>
  <c r="BV53" i="110" s="1"/>
  <c r="BW53" i="110" s="1"/>
  <c r="BX53" i="110" s="1"/>
  <c r="BY53" i="110" s="1"/>
  <c r="BZ53" i="110" s="1"/>
  <c r="CA53" i="110" s="1"/>
  <c r="CB53" i="110" s="1"/>
  <c r="CC53" i="110" s="1"/>
  <c r="CD53" i="110" s="1"/>
  <c r="CE53" i="110" s="1"/>
  <c r="CF53" i="110" s="1"/>
  <c r="CG53" i="110" s="1"/>
  <c r="CH53" i="110" s="1"/>
  <c r="CI53" i="110" s="1"/>
  <c r="CJ53" i="110" s="1"/>
  <c r="CK53" i="110" s="1"/>
  <c r="CL53" i="110" s="1"/>
  <c r="CM53" i="110" s="1"/>
  <c r="CN53" i="110" s="1"/>
  <c r="CO53" i="110" s="1"/>
  <c r="CP53" i="110" s="1"/>
  <c r="CQ53" i="110" s="1"/>
  <c r="CR53" i="110" s="1"/>
  <c r="CS53" i="110" s="1"/>
  <c r="CT53" i="110" s="1"/>
  <c r="CU53" i="110" s="1"/>
  <c r="CV53" i="110" s="1"/>
  <c r="CW53" i="110" s="1"/>
  <c r="CX53" i="110" s="1"/>
  <c r="CY53" i="110" s="1"/>
  <c r="CZ53" i="110" s="1"/>
  <c r="DA53" i="110" s="1"/>
  <c r="DB53" i="110" s="1"/>
  <c r="DC53" i="110" s="1"/>
  <c r="DD53" i="110" s="1"/>
  <c r="DE53" i="110" s="1"/>
  <c r="DF53" i="110" s="1"/>
  <c r="DG53" i="110" s="1"/>
  <c r="DH53" i="110" s="1"/>
  <c r="DI53" i="110" s="1"/>
  <c r="DJ53" i="110" s="1"/>
  <c r="DK53" i="110" s="1"/>
  <c r="DL53" i="110" s="1"/>
  <c r="DM53" i="110" s="1"/>
  <c r="DN53" i="110" s="1"/>
  <c r="DO53" i="110" s="1"/>
  <c r="DP53" i="110" s="1"/>
  <c r="DQ53" i="110" s="1"/>
  <c r="DR53" i="110" s="1"/>
  <c r="DS53" i="110" s="1"/>
  <c r="DT53" i="110" s="1"/>
  <c r="DU53" i="110" s="1"/>
  <c r="DV53" i="110" s="1"/>
  <c r="DW53" i="110" s="1"/>
  <c r="DX53" i="110" s="1"/>
  <c r="DY53" i="110" s="1"/>
  <c r="DZ53" i="110" s="1"/>
  <c r="EA53" i="110" s="1"/>
  <c r="EB53" i="110" s="1"/>
  <c r="EC53" i="110" s="1"/>
  <c r="ED53" i="110" s="1"/>
  <c r="EE53" i="110" s="1"/>
  <c r="EF53" i="110" s="1"/>
  <c r="EG53" i="110" s="1"/>
  <c r="EH53" i="110" s="1"/>
  <c r="EI53" i="110" s="1"/>
  <c r="EJ53" i="110" s="1"/>
  <c r="EK53" i="110" s="1"/>
  <c r="EL53" i="110" s="1"/>
  <c r="EM53" i="110" s="1"/>
  <c r="EN53" i="110" s="1"/>
  <c r="EO53" i="110" s="1"/>
  <c r="EP53" i="110" s="1"/>
  <c r="EQ53" i="110" s="1"/>
  <c r="ER53" i="110" s="1"/>
  <c r="ES53" i="110" s="1"/>
  <c r="ET53" i="110" s="1"/>
  <c r="EU53" i="110" s="1"/>
  <c r="EV53" i="110" s="1"/>
  <c r="EW53" i="110" s="1"/>
  <c r="EX53" i="110" s="1"/>
  <c r="EY53" i="110" s="1"/>
  <c r="EZ53" i="110" s="1"/>
  <c r="FA53" i="110" s="1"/>
  <c r="FB53" i="110" s="1"/>
  <c r="FC53" i="110" s="1"/>
  <c r="FD53" i="110" s="1"/>
  <c r="FE53" i="110" s="1"/>
  <c r="FF53" i="110" s="1"/>
  <c r="FG53" i="110" s="1"/>
  <c r="FH53" i="110" s="1"/>
  <c r="FI53" i="110" s="1"/>
  <c r="FJ53" i="110" s="1"/>
  <c r="FK53" i="110" s="1"/>
  <c r="FL53" i="110" s="1"/>
  <c r="FM53" i="110" s="1"/>
  <c r="FN53" i="110" s="1"/>
  <c r="FO53" i="110" s="1"/>
  <c r="FP53" i="110" s="1"/>
  <c r="FQ53" i="110" s="1"/>
  <c r="FR53" i="110" s="1"/>
  <c r="FS53" i="110" s="1"/>
  <c r="FT53" i="110" s="1"/>
  <c r="FU53" i="110" s="1"/>
  <c r="FV53" i="110" s="1"/>
  <c r="FW53" i="110" s="1"/>
  <c r="FX53" i="110" s="1"/>
  <c r="FY53" i="110" s="1"/>
  <c r="FZ53" i="110" s="1"/>
  <c r="GA53" i="110" s="1"/>
  <c r="GB53" i="110" s="1"/>
  <c r="GC53" i="110" s="1"/>
  <c r="GD53" i="110" s="1"/>
  <c r="GE53" i="110" s="1"/>
  <c r="GF53" i="110" s="1"/>
  <c r="GG53" i="110" s="1"/>
  <c r="GH53" i="110" s="1"/>
  <c r="GI53" i="110" s="1"/>
  <c r="GJ53" i="110" s="1"/>
  <c r="GK53" i="110" s="1"/>
  <c r="GL53" i="110" s="1"/>
  <c r="GM53" i="110" s="1"/>
  <c r="GN53" i="110" s="1"/>
  <c r="GO53" i="110" s="1"/>
  <c r="GP53" i="110" s="1"/>
  <c r="GQ53" i="110" s="1"/>
  <c r="GR53" i="110" s="1"/>
  <c r="GS53" i="110" s="1"/>
  <c r="GT53" i="110" s="1"/>
  <c r="GU53" i="110" s="1"/>
  <c r="GV53" i="110" s="1"/>
  <c r="GW53" i="110" s="1"/>
  <c r="GX53" i="110" s="1"/>
  <c r="GY53" i="110" s="1"/>
  <c r="GZ53" i="110" s="1"/>
  <c r="HA53" i="110" s="1"/>
  <c r="HB53" i="110" s="1"/>
  <c r="HC53" i="110" s="1"/>
  <c r="HD53" i="110" s="1"/>
  <c r="HE53" i="110" s="1"/>
  <c r="HF53" i="110" s="1"/>
  <c r="HG53" i="110" s="1"/>
  <c r="HH53" i="110" s="1"/>
  <c r="HI53" i="110" s="1"/>
  <c r="HJ53" i="110" s="1"/>
  <c r="BB89" i="100"/>
  <c r="BA88" i="109"/>
  <c r="AY2" i="110"/>
  <c r="AX55" i="109" s="1"/>
  <c r="AZ22" i="110"/>
  <c r="E33" i="111"/>
  <c r="AC56" i="109"/>
  <c r="AZ87" i="109"/>
  <c r="AZ67" i="109" s="1"/>
  <c r="B54" i="110" s="1"/>
  <c r="BA54" i="110" s="1"/>
  <c r="BB54" i="110" s="1"/>
  <c r="BC54" i="110" s="1"/>
  <c r="BD54" i="110" s="1"/>
  <c r="BE54" i="110" s="1"/>
  <c r="BF54" i="110" s="1"/>
  <c r="BG54" i="110" s="1"/>
  <c r="BH54" i="110" s="1"/>
  <c r="BI54" i="110" s="1"/>
  <c r="BJ54" i="110" s="1"/>
  <c r="BK54" i="110" s="1"/>
  <c r="BL54" i="110" s="1"/>
  <c r="BM54" i="110" s="1"/>
  <c r="BN54" i="110" s="1"/>
  <c r="BO54" i="110" s="1"/>
  <c r="BP54" i="110" s="1"/>
  <c r="BQ54" i="110" s="1"/>
  <c r="BR54" i="110" s="1"/>
  <c r="BS54" i="110" s="1"/>
  <c r="BT54" i="110" s="1"/>
  <c r="BU54" i="110" s="1"/>
  <c r="BV54" i="110" s="1"/>
  <c r="BW54" i="110" s="1"/>
  <c r="BX54" i="110" s="1"/>
  <c r="BY54" i="110" s="1"/>
  <c r="BZ54" i="110" s="1"/>
  <c r="CA54" i="110" s="1"/>
  <c r="CB54" i="110" s="1"/>
  <c r="CC54" i="110" s="1"/>
  <c r="CD54" i="110" s="1"/>
  <c r="CE54" i="110" s="1"/>
  <c r="CF54" i="110" s="1"/>
  <c r="CG54" i="110" s="1"/>
  <c r="CH54" i="110" s="1"/>
  <c r="CI54" i="110" s="1"/>
  <c r="CJ54" i="110" s="1"/>
  <c r="CK54" i="110" s="1"/>
  <c r="CL54" i="110" s="1"/>
  <c r="CM54" i="110" s="1"/>
  <c r="CN54" i="110" s="1"/>
  <c r="CO54" i="110" s="1"/>
  <c r="CP54" i="110" s="1"/>
  <c r="CQ54" i="110" s="1"/>
  <c r="CR54" i="110" s="1"/>
  <c r="CS54" i="110" s="1"/>
  <c r="CT54" i="110" s="1"/>
  <c r="CU54" i="110" s="1"/>
  <c r="CV54" i="110" s="1"/>
  <c r="CW54" i="110" s="1"/>
  <c r="CX54" i="110" s="1"/>
  <c r="CY54" i="110" s="1"/>
  <c r="CZ54" i="110" s="1"/>
  <c r="DA54" i="110" s="1"/>
  <c r="DB54" i="110" s="1"/>
  <c r="DC54" i="110" s="1"/>
  <c r="DD54" i="110" s="1"/>
  <c r="DE54" i="110" s="1"/>
  <c r="DF54" i="110" s="1"/>
  <c r="DG54" i="110" s="1"/>
  <c r="DH54" i="110" s="1"/>
  <c r="DI54" i="110" s="1"/>
  <c r="DJ54" i="110" s="1"/>
  <c r="DK54" i="110" s="1"/>
  <c r="DL54" i="110" s="1"/>
  <c r="DM54" i="110" s="1"/>
  <c r="DN54" i="110" s="1"/>
  <c r="DO54" i="110" s="1"/>
  <c r="DP54" i="110" s="1"/>
  <c r="DQ54" i="110" s="1"/>
  <c r="DR54" i="110" s="1"/>
  <c r="DS54" i="110" s="1"/>
  <c r="DT54" i="110" s="1"/>
  <c r="DU54" i="110" s="1"/>
  <c r="DV54" i="110" s="1"/>
  <c r="DW54" i="110" s="1"/>
  <c r="DX54" i="110" s="1"/>
  <c r="DY54" i="110" s="1"/>
  <c r="DZ54" i="110" s="1"/>
  <c r="EA54" i="110" s="1"/>
  <c r="EB54" i="110" s="1"/>
  <c r="EC54" i="110" s="1"/>
  <c r="ED54" i="110" s="1"/>
  <c r="EE54" i="110" s="1"/>
  <c r="EF54" i="110" s="1"/>
  <c r="EG54" i="110" s="1"/>
  <c r="EH54" i="110" s="1"/>
  <c r="EI54" i="110" s="1"/>
  <c r="EJ54" i="110" s="1"/>
  <c r="EK54" i="110" s="1"/>
  <c r="EL54" i="110" s="1"/>
  <c r="EM54" i="110" s="1"/>
  <c r="EN54" i="110" s="1"/>
  <c r="EO54" i="110" s="1"/>
  <c r="EP54" i="110" s="1"/>
  <c r="EQ54" i="110" s="1"/>
  <c r="ER54" i="110" s="1"/>
  <c r="ES54" i="110" s="1"/>
  <c r="ET54" i="110" s="1"/>
  <c r="EU54" i="110" s="1"/>
  <c r="EV54" i="110" s="1"/>
  <c r="EW54" i="110" s="1"/>
  <c r="EX54" i="110" s="1"/>
  <c r="EY54" i="110" s="1"/>
  <c r="EZ54" i="110" s="1"/>
  <c r="FA54" i="110" s="1"/>
  <c r="FB54" i="110" s="1"/>
  <c r="FC54" i="110" s="1"/>
  <c r="FD54" i="110" s="1"/>
  <c r="FE54" i="110" s="1"/>
  <c r="FF54" i="110" s="1"/>
  <c r="FG54" i="110" s="1"/>
  <c r="FH54" i="110" s="1"/>
  <c r="FI54" i="110" s="1"/>
  <c r="FJ54" i="110" s="1"/>
  <c r="FK54" i="110" s="1"/>
  <c r="FL54" i="110" s="1"/>
  <c r="FM54" i="110" s="1"/>
  <c r="FN54" i="110" s="1"/>
  <c r="FO54" i="110" s="1"/>
  <c r="FP54" i="110" s="1"/>
  <c r="FQ54" i="110" s="1"/>
  <c r="FR54" i="110" s="1"/>
  <c r="FS54" i="110" s="1"/>
  <c r="FT54" i="110" s="1"/>
  <c r="FU54" i="110" s="1"/>
  <c r="FV54" i="110" s="1"/>
  <c r="FW54" i="110" s="1"/>
  <c r="FX54" i="110" s="1"/>
  <c r="FY54" i="110" s="1"/>
  <c r="FZ54" i="110" s="1"/>
  <c r="GA54" i="110" s="1"/>
  <c r="GB54" i="110" s="1"/>
  <c r="GC54" i="110" s="1"/>
  <c r="GD54" i="110" s="1"/>
  <c r="GE54" i="110" s="1"/>
  <c r="GF54" i="110" s="1"/>
  <c r="GG54" i="110" s="1"/>
  <c r="GH54" i="110" s="1"/>
  <c r="GI54" i="110" s="1"/>
  <c r="GJ54" i="110" s="1"/>
  <c r="GK54" i="110" s="1"/>
  <c r="GL54" i="110" s="1"/>
  <c r="GM54" i="110" s="1"/>
  <c r="GN54" i="110" s="1"/>
  <c r="GO54" i="110" s="1"/>
  <c r="GP54" i="110" s="1"/>
  <c r="GQ54" i="110" s="1"/>
  <c r="GR54" i="110" s="1"/>
  <c r="GS54" i="110" s="1"/>
  <c r="GT54" i="110" s="1"/>
  <c r="GU54" i="110" s="1"/>
  <c r="GV54" i="110" s="1"/>
  <c r="GW54" i="110" s="1"/>
  <c r="GX54" i="110" s="1"/>
  <c r="GY54" i="110" s="1"/>
  <c r="GZ54" i="110" s="1"/>
  <c r="HA54" i="110" s="1"/>
  <c r="HB54" i="110" s="1"/>
  <c r="HC54" i="110" s="1"/>
  <c r="HD54" i="110" s="1"/>
  <c r="HE54" i="110" s="1"/>
  <c r="HF54" i="110" s="1"/>
  <c r="HG54" i="110" s="1"/>
  <c r="HH54" i="110" s="1"/>
  <c r="HI54" i="110" s="1"/>
  <c r="HJ54" i="110" s="1"/>
  <c r="BA85" i="106"/>
  <c r="BB85" i="106" l="1"/>
  <c r="AC95" i="109"/>
  <c r="F33" i="111"/>
  <c r="BC89" i="100"/>
  <c r="BB88" i="109"/>
  <c r="BA87" i="109"/>
  <c r="BA67" i="109" s="1"/>
  <c r="B55" i="110" s="1"/>
  <c r="BB55" i="110" s="1"/>
  <c r="BC55" i="110" s="1"/>
  <c r="BD55" i="110" s="1"/>
  <c r="BE55" i="110" s="1"/>
  <c r="BF55" i="110" s="1"/>
  <c r="BG55" i="110" s="1"/>
  <c r="BH55" i="110" s="1"/>
  <c r="BI55" i="110" s="1"/>
  <c r="BJ55" i="110" s="1"/>
  <c r="BK55" i="110" s="1"/>
  <c r="BL55" i="110" s="1"/>
  <c r="BM55" i="110" s="1"/>
  <c r="BN55" i="110" s="1"/>
  <c r="BO55" i="110" s="1"/>
  <c r="BP55" i="110" s="1"/>
  <c r="BQ55" i="110" s="1"/>
  <c r="BR55" i="110" s="1"/>
  <c r="BS55" i="110" s="1"/>
  <c r="BT55" i="110" s="1"/>
  <c r="BU55" i="110" s="1"/>
  <c r="BV55" i="110" s="1"/>
  <c r="BW55" i="110" s="1"/>
  <c r="BX55" i="110" s="1"/>
  <c r="BY55" i="110" s="1"/>
  <c r="BZ55" i="110" s="1"/>
  <c r="CA55" i="110" s="1"/>
  <c r="CB55" i="110" s="1"/>
  <c r="CC55" i="110" s="1"/>
  <c r="CD55" i="110" s="1"/>
  <c r="CE55" i="110" s="1"/>
  <c r="CF55" i="110" s="1"/>
  <c r="CG55" i="110" s="1"/>
  <c r="CH55" i="110" s="1"/>
  <c r="CI55" i="110" s="1"/>
  <c r="CJ55" i="110" s="1"/>
  <c r="CK55" i="110" s="1"/>
  <c r="CL55" i="110" s="1"/>
  <c r="CM55" i="110" s="1"/>
  <c r="CN55" i="110" s="1"/>
  <c r="CO55" i="110" s="1"/>
  <c r="CP55" i="110" s="1"/>
  <c r="CQ55" i="110" s="1"/>
  <c r="CR55" i="110" s="1"/>
  <c r="CS55" i="110" s="1"/>
  <c r="CT55" i="110" s="1"/>
  <c r="CU55" i="110" s="1"/>
  <c r="CV55" i="110" s="1"/>
  <c r="CW55" i="110" s="1"/>
  <c r="CX55" i="110" s="1"/>
  <c r="CY55" i="110" s="1"/>
  <c r="CZ55" i="110" s="1"/>
  <c r="DA55" i="110" s="1"/>
  <c r="DB55" i="110" s="1"/>
  <c r="DC55" i="110" s="1"/>
  <c r="DD55" i="110" s="1"/>
  <c r="DE55" i="110" s="1"/>
  <c r="DF55" i="110" s="1"/>
  <c r="DG55" i="110" s="1"/>
  <c r="DH55" i="110" s="1"/>
  <c r="DI55" i="110" s="1"/>
  <c r="DJ55" i="110" s="1"/>
  <c r="DK55" i="110" s="1"/>
  <c r="DL55" i="110" s="1"/>
  <c r="DM55" i="110" s="1"/>
  <c r="DN55" i="110" s="1"/>
  <c r="DO55" i="110" s="1"/>
  <c r="DP55" i="110" s="1"/>
  <c r="DQ55" i="110" s="1"/>
  <c r="DR55" i="110" s="1"/>
  <c r="DS55" i="110" s="1"/>
  <c r="DT55" i="110" s="1"/>
  <c r="DU55" i="110" s="1"/>
  <c r="DV55" i="110" s="1"/>
  <c r="DW55" i="110" s="1"/>
  <c r="DX55" i="110" s="1"/>
  <c r="DY55" i="110" s="1"/>
  <c r="DZ55" i="110" s="1"/>
  <c r="EA55" i="110" s="1"/>
  <c r="EB55" i="110" s="1"/>
  <c r="EC55" i="110" s="1"/>
  <c r="ED55" i="110" s="1"/>
  <c r="EE55" i="110" s="1"/>
  <c r="EF55" i="110" s="1"/>
  <c r="EG55" i="110" s="1"/>
  <c r="EH55" i="110" s="1"/>
  <c r="EI55" i="110" s="1"/>
  <c r="EJ55" i="110" s="1"/>
  <c r="EK55" i="110" s="1"/>
  <c r="EL55" i="110" s="1"/>
  <c r="EM55" i="110" s="1"/>
  <c r="EN55" i="110" s="1"/>
  <c r="EO55" i="110" s="1"/>
  <c r="EP55" i="110" s="1"/>
  <c r="EQ55" i="110" s="1"/>
  <c r="ER55" i="110" s="1"/>
  <c r="ES55" i="110" s="1"/>
  <c r="ET55" i="110" s="1"/>
  <c r="EU55" i="110" s="1"/>
  <c r="EV55" i="110" s="1"/>
  <c r="EW55" i="110" s="1"/>
  <c r="EX55" i="110" s="1"/>
  <c r="EY55" i="110" s="1"/>
  <c r="EZ55" i="110" s="1"/>
  <c r="FA55" i="110" s="1"/>
  <c r="FB55" i="110" s="1"/>
  <c r="FC55" i="110" s="1"/>
  <c r="FD55" i="110" s="1"/>
  <c r="FE55" i="110" s="1"/>
  <c r="FF55" i="110" s="1"/>
  <c r="FG55" i="110" s="1"/>
  <c r="FH55" i="110" s="1"/>
  <c r="FI55" i="110" s="1"/>
  <c r="FJ55" i="110" s="1"/>
  <c r="FK55" i="110" s="1"/>
  <c r="FL55" i="110" s="1"/>
  <c r="FM55" i="110" s="1"/>
  <c r="FN55" i="110" s="1"/>
  <c r="FO55" i="110" s="1"/>
  <c r="FP55" i="110" s="1"/>
  <c r="FQ55" i="110" s="1"/>
  <c r="FR55" i="110" s="1"/>
  <c r="FS55" i="110" s="1"/>
  <c r="FT55" i="110" s="1"/>
  <c r="FU55" i="110" s="1"/>
  <c r="FV55" i="110" s="1"/>
  <c r="FW55" i="110" s="1"/>
  <c r="FX55" i="110" s="1"/>
  <c r="FY55" i="110" s="1"/>
  <c r="FZ55" i="110" s="1"/>
  <c r="GA55" i="110" s="1"/>
  <c r="GB55" i="110" s="1"/>
  <c r="GC55" i="110" s="1"/>
  <c r="GD55" i="110" s="1"/>
  <c r="GE55" i="110" s="1"/>
  <c r="GF55" i="110" s="1"/>
  <c r="GG55" i="110" s="1"/>
  <c r="GH55" i="110" s="1"/>
  <c r="GI55" i="110" s="1"/>
  <c r="GJ55" i="110" s="1"/>
  <c r="GK55" i="110" s="1"/>
  <c r="GL55" i="110" s="1"/>
  <c r="GM55" i="110" s="1"/>
  <c r="GN55" i="110" s="1"/>
  <c r="GO55" i="110" s="1"/>
  <c r="GP55" i="110" s="1"/>
  <c r="GQ55" i="110" s="1"/>
  <c r="GR55" i="110" s="1"/>
  <c r="GS55" i="110" s="1"/>
  <c r="GT55" i="110" s="1"/>
  <c r="GU55" i="110" s="1"/>
  <c r="GV55" i="110" s="1"/>
  <c r="GW55" i="110" s="1"/>
  <c r="GX55" i="110" s="1"/>
  <c r="GY55" i="110" s="1"/>
  <c r="GZ55" i="110" s="1"/>
  <c r="HA55" i="110" s="1"/>
  <c r="HB55" i="110" s="1"/>
  <c r="HC55" i="110" s="1"/>
  <c r="HD55" i="110" s="1"/>
  <c r="HE55" i="110" s="1"/>
  <c r="HF55" i="110" s="1"/>
  <c r="HG55" i="110" s="1"/>
  <c r="HH55" i="110" s="1"/>
  <c r="HI55" i="110" s="1"/>
  <c r="HJ55" i="110" s="1"/>
  <c r="AZ2" i="110"/>
  <c r="AY55" i="109" s="1"/>
  <c r="BA22" i="110"/>
  <c r="BD89" i="100" l="1"/>
  <c r="BC85" i="106"/>
  <c r="BB87" i="109"/>
  <c r="BB67" i="109" s="1"/>
  <c r="B56" i="110" s="1"/>
  <c r="BC56" i="110" s="1"/>
  <c r="BD56" i="110" s="1"/>
  <c r="BE56" i="110" s="1"/>
  <c r="BF56" i="110" s="1"/>
  <c r="BG56" i="110" s="1"/>
  <c r="BH56" i="110" s="1"/>
  <c r="BI56" i="110" s="1"/>
  <c r="BJ56" i="110" s="1"/>
  <c r="BK56" i="110" s="1"/>
  <c r="BL56" i="110" s="1"/>
  <c r="BM56" i="110" s="1"/>
  <c r="BN56" i="110" s="1"/>
  <c r="BO56" i="110" s="1"/>
  <c r="BP56" i="110" s="1"/>
  <c r="BQ56" i="110" s="1"/>
  <c r="BR56" i="110" s="1"/>
  <c r="BS56" i="110" s="1"/>
  <c r="BT56" i="110" s="1"/>
  <c r="BU56" i="110" s="1"/>
  <c r="BV56" i="110" s="1"/>
  <c r="BW56" i="110" s="1"/>
  <c r="BX56" i="110" s="1"/>
  <c r="BY56" i="110" s="1"/>
  <c r="BZ56" i="110" s="1"/>
  <c r="CA56" i="110" s="1"/>
  <c r="CB56" i="110" s="1"/>
  <c r="CC56" i="110" s="1"/>
  <c r="CD56" i="110" s="1"/>
  <c r="CE56" i="110" s="1"/>
  <c r="CF56" i="110" s="1"/>
  <c r="CG56" i="110" s="1"/>
  <c r="CH56" i="110" s="1"/>
  <c r="CI56" i="110" s="1"/>
  <c r="CJ56" i="110" s="1"/>
  <c r="CK56" i="110" s="1"/>
  <c r="CL56" i="110" s="1"/>
  <c r="CM56" i="110" s="1"/>
  <c r="CN56" i="110" s="1"/>
  <c r="CO56" i="110" s="1"/>
  <c r="CP56" i="110" s="1"/>
  <c r="CQ56" i="110" s="1"/>
  <c r="CR56" i="110" s="1"/>
  <c r="CS56" i="110" s="1"/>
  <c r="CT56" i="110" s="1"/>
  <c r="CU56" i="110" s="1"/>
  <c r="CV56" i="110" s="1"/>
  <c r="CW56" i="110" s="1"/>
  <c r="CX56" i="110" s="1"/>
  <c r="CY56" i="110" s="1"/>
  <c r="CZ56" i="110" s="1"/>
  <c r="DA56" i="110" s="1"/>
  <c r="DB56" i="110" s="1"/>
  <c r="DC56" i="110" s="1"/>
  <c r="DD56" i="110" s="1"/>
  <c r="DE56" i="110" s="1"/>
  <c r="DF56" i="110" s="1"/>
  <c r="DG56" i="110" s="1"/>
  <c r="DH56" i="110" s="1"/>
  <c r="DI56" i="110" s="1"/>
  <c r="DJ56" i="110" s="1"/>
  <c r="DK56" i="110" s="1"/>
  <c r="DL56" i="110" s="1"/>
  <c r="DM56" i="110" s="1"/>
  <c r="DN56" i="110" s="1"/>
  <c r="DO56" i="110" s="1"/>
  <c r="DP56" i="110" s="1"/>
  <c r="DQ56" i="110" s="1"/>
  <c r="DR56" i="110" s="1"/>
  <c r="DS56" i="110" s="1"/>
  <c r="DT56" i="110" s="1"/>
  <c r="DU56" i="110" s="1"/>
  <c r="DV56" i="110" s="1"/>
  <c r="DW56" i="110" s="1"/>
  <c r="DX56" i="110" s="1"/>
  <c r="DY56" i="110" s="1"/>
  <c r="DZ56" i="110" s="1"/>
  <c r="EA56" i="110" s="1"/>
  <c r="EB56" i="110" s="1"/>
  <c r="EC56" i="110" s="1"/>
  <c r="ED56" i="110" s="1"/>
  <c r="EE56" i="110" s="1"/>
  <c r="EF56" i="110" s="1"/>
  <c r="EG56" i="110" s="1"/>
  <c r="EH56" i="110" s="1"/>
  <c r="EI56" i="110" s="1"/>
  <c r="EJ56" i="110" s="1"/>
  <c r="EK56" i="110" s="1"/>
  <c r="EL56" i="110" s="1"/>
  <c r="EM56" i="110" s="1"/>
  <c r="EN56" i="110" s="1"/>
  <c r="EO56" i="110" s="1"/>
  <c r="EP56" i="110" s="1"/>
  <c r="EQ56" i="110" s="1"/>
  <c r="ER56" i="110" s="1"/>
  <c r="ES56" i="110" s="1"/>
  <c r="ET56" i="110" s="1"/>
  <c r="EU56" i="110" s="1"/>
  <c r="EV56" i="110" s="1"/>
  <c r="EW56" i="110" s="1"/>
  <c r="EX56" i="110" s="1"/>
  <c r="EY56" i="110" s="1"/>
  <c r="EZ56" i="110" s="1"/>
  <c r="FA56" i="110" s="1"/>
  <c r="FB56" i="110" s="1"/>
  <c r="FC56" i="110" s="1"/>
  <c r="FD56" i="110" s="1"/>
  <c r="FE56" i="110" s="1"/>
  <c r="FF56" i="110" s="1"/>
  <c r="FG56" i="110" s="1"/>
  <c r="FH56" i="110" s="1"/>
  <c r="FI56" i="110" s="1"/>
  <c r="FJ56" i="110" s="1"/>
  <c r="FK56" i="110" s="1"/>
  <c r="FL56" i="110" s="1"/>
  <c r="FM56" i="110" s="1"/>
  <c r="FN56" i="110" s="1"/>
  <c r="FO56" i="110" s="1"/>
  <c r="FP56" i="110" s="1"/>
  <c r="FQ56" i="110" s="1"/>
  <c r="FR56" i="110" s="1"/>
  <c r="FS56" i="110" s="1"/>
  <c r="FT56" i="110" s="1"/>
  <c r="FU56" i="110" s="1"/>
  <c r="FV56" i="110" s="1"/>
  <c r="FW56" i="110" s="1"/>
  <c r="FX56" i="110" s="1"/>
  <c r="FY56" i="110" s="1"/>
  <c r="FZ56" i="110" s="1"/>
  <c r="GA56" i="110" s="1"/>
  <c r="GB56" i="110" s="1"/>
  <c r="GC56" i="110" s="1"/>
  <c r="GD56" i="110" s="1"/>
  <c r="GE56" i="110" s="1"/>
  <c r="GF56" i="110" s="1"/>
  <c r="GG56" i="110" s="1"/>
  <c r="GH56" i="110" s="1"/>
  <c r="GI56" i="110" s="1"/>
  <c r="GJ56" i="110" s="1"/>
  <c r="GK56" i="110" s="1"/>
  <c r="GL56" i="110" s="1"/>
  <c r="GM56" i="110" s="1"/>
  <c r="GN56" i="110" s="1"/>
  <c r="GO56" i="110" s="1"/>
  <c r="GP56" i="110" s="1"/>
  <c r="GQ56" i="110" s="1"/>
  <c r="GR56" i="110" s="1"/>
  <c r="GS56" i="110" s="1"/>
  <c r="GT56" i="110" s="1"/>
  <c r="GU56" i="110" s="1"/>
  <c r="GV56" i="110" s="1"/>
  <c r="GW56" i="110" s="1"/>
  <c r="GX56" i="110" s="1"/>
  <c r="GY56" i="110" s="1"/>
  <c r="GZ56" i="110" s="1"/>
  <c r="HA56" i="110" s="1"/>
  <c r="HB56" i="110" s="1"/>
  <c r="HC56" i="110" s="1"/>
  <c r="HD56" i="110" s="1"/>
  <c r="HE56" i="110" s="1"/>
  <c r="HF56" i="110" s="1"/>
  <c r="HG56" i="110" s="1"/>
  <c r="HH56" i="110" s="1"/>
  <c r="HI56" i="110" s="1"/>
  <c r="HJ56" i="110" s="1"/>
  <c r="C34" i="111"/>
  <c r="BA2" i="110"/>
  <c r="AZ55" i="109" s="1"/>
  <c r="BB22" i="110"/>
  <c r="BC88" i="109"/>
  <c r="BE89" i="100" l="1"/>
  <c r="BD88" i="109"/>
  <c r="AD56" i="109"/>
  <c r="E34" i="111"/>
  <c r="BC87" i="109"/>
  <c r="BC67" i="109" s="1"/>
  <c r="B57" i="110" s="1"/>
  <c r="BD57" i="110" s="1"/>
  <c r="BE57" i="110" s="1"/>
  <c r="BF57" i="110" s="1"/>
  <c r="BG57" i="110" s="1"/>
  <c r="BH57" i="110" s="1"/>
  <c r="BI57" i="110" s="1"/>
  <c r="BJ57" i="110" s="1"/>
  <c r="BK57" i="110" s="1"/>
  <c r="BL57" i="110" s="1"/>
  <c r="BM57" i="110" s="1"/>
  <c r="BN57" i="110" s="1"/>
  <c r="BO57" i="110" s="1"/>
  <c r="BP57" i="110" s="1"/>
  <c r="BQ57" i="110" s="1"/>
  <c r="BR57" i="110" s="1"/>
  <c r="BS57" i="110" s="1"/>
  <c r="BT57" i="110" s="1"/>
  <c r="BU57" i="110" s="1"/>
  <c r="BV57" i="110" s="1"/>
  <c r="BW57" i="110" s="1"/>
  <c r="BX57" i="110" s="1"/>
  <c r="BY57" i="110" s="1"/>
  <c r="BZ57" i="110" s="1"/>
  <c r="CA57" i="110" s="1"/>
  <c r="CB57" i="110" s="1"/>
  <c r="CC57" i="110" s="1"/>
  <c r="CD57" i="110" s="1"/>
  <c r="CE57" i="110" s="1"/>
  <c r="CF57" i="110" s="1"/>
  <c r="CG57" i="110" s="1"/>
  <c r="CH57" i="110" s="1"/>
  <c r="CI57" i="110" s="1"/>
  <c r="CJ57" i="110" s="1"/>
  <c r="CK57" i="110" s="1"/>
  <c r="CL57" i="110" s="1"/>
  <c r="CM57" i="110" s="1"/>
  <c r="CN57" i="110" s="1"/>
  <c r="CO57" i="110" s="1"/>
  <c r="CP57" i="110" s="1"/>
  <c r="CQ57" i="110" s="1"/>
  <c r="CR57" i="110" s="1"/>
  <c r="CS57" i="110" s="1"/>
  <c r="CT57" i="110" s="1"/>
  <c r="CU57" i="110" s="1"/>
  <c r="CV57" i="110" s="1"/>
  <c r="CW57" i="110" s="1"/>
  <c r="CX57" i="110" s="1"/>
  <c r="CY57" i="110" s="1"/>
  <c r="CZ57" i="110" s="1"/>
  <c r="DA57" i="110" s="1"/>
  <c r="DB57" i="110" s="1"/>
  <c r="DC57" i="110" s="1"/>
  <c r="DD57" i="110" s="1"/>
  <c r="DE57" i="110" s="1"/>
  <c r="DF57" i="110" s="1"/>
  <c r="DG57" i="110" s="1"/>
  <c r="DH57" i="110" s="1"/>
  <c r="DI57" i="110" s="1"/>
  <c r="DJ57" i="110" s="1"/>
  <c r="DK57" i="110" s="1"/>
  <c r="DL57" i="110" s="1"/>
  <c r="DM57" i="110" s="1"/>
  <c r="DN57" i="110" s="1"/>
  <c r="DO57" i="110" s="1"/>
  <c r="DP57" i="110" s="1"/>
  <c r="DQ57" i="110" s="1"/>
  <c r="DR57" i="110" s="1"/>
  <c r="DS57" i="110" s="1"/>
  <c r="DT57" i="110" s="1"/>
  <c r="DU57" i="110" s="1"/>
  <c r="DV57" i="110" s="1"/>
  <c r="DW57" i="110" s="1"/>
  <c r="DX57" i="110" s="1"/>
  <c r="DY57" i="110" s="1"/>
  <c r="DZ57" i="110" s="1"/>
  <c r="EA57" i="110" s="1"/>
  <c r="EB57" i="110" s="1"/>
  <c r="EC57" i="110" s="1"/>
  <c r="ED57" i="110" s="1"/>
  <c r="EE57" i="110" s="1"/>
  <c r="EF57" i="110" s="1"/>
  <c r="EG57" i="110" s="1"/>
  <c r="EH57" i="110" s="1"/>
  <c r="EI57" i="110" s="1"/>
  <c r="EJ57" i="110" s="1"/>
  <c r="EK57" i="110" s="1"/>
  <c r="EL57" i="110" s="1"/>
  <c r="EM57" i="110" s="1"/>
  <c r="EN57" i="110" s="1"/>
  <c r="EO57" i="110" s="1"/>
  <c r="EP57" i="110" s="1"/>
  <c r="EQ57" i="110" s="1"/>
  <c r="ER57" i="110" s="1"/>
  <c r="ES57" i="110" s="1"/>
  <c r="ET57" i="110" s="1"/>
  <c r="EU57" i="110" s="1"/>
  <c r="EV57" i="110" s="1"/>
  <c r="EW57" i="110" s="1"/>
  <c r="EX57" i="110" s="1"/>
  <c r="EY57" i="110" s="1"/>
  <c r="EZ57" i="110" s="1"/>
  <c r="FA57" i="110" s="1"/>
  <c r="FB57" i="110" s="1"/>
  <c r="FC57" i="110" s="1"/>
  <c r="FD57" i="110" s="1"/>
  <c r="FE57" i="110" s="1"/>
  <c r="FF57" i="110" s="1"/>
  <c r="FG57" i="110" s="1"/>
  <c r="FH57" i="110" s="1"/>
  <c r="FI57" i="110" s="1"/>
  <c r="FJ57" i="110" s="1"/>
  <c r="FK57" i="110" s="1"/>
  <c r="FL57" i="110" s="1"/>
  <c r="FM57" i="110" s="1"/>
  <c r="FN57" i="110" s="1"/>
  <c r="FO57" i="110" s="1"/>
  <c r="FP57" i="110" s="1"/>
  <c r="FQ57" i="110" s="1"/>
  <c r="FR57" i="110" s="1"/>
  <c r="FS57" i="110" s="1"/>
  <c r="FT57" i="110" s="1"/>
  <c r="FU57" i="110" s="1"/>
  <c r="FV57" i="110" s="1"/>
  <c r="FW57" i="110" s="1"/>
  <c r="FX57" i="110" s="1"/>
  <c r="FY57" i="110" s="1"/>
  <c r="FZ57" i="110" s="1"/>
  <c r="GA57" i="110" s="1"/>
  <c r="GB57" i="110" s="1"/>
  <c r="GC57" i="110" s="1"/>
  <c r="GD57" i="110" s="1"/>
  <c r="GE57" i="110" s="1"/>
  <c r="GF57" i="110" s="1"/>
  <c r="GG57" i="110" s="1"/>
  <c r="GH57" i="110" s="1"/>
  <c r="GI57" i="110" s="1"/>
  <c r="GJ57" i="110" s="1"/>
  <c r="GK57" i="110" s="1"/>
  <c r="GL57" i="110" s="1"/>
  <c r="GM57" i="110" s="1"/>
  <c r="GN57" i="110" s="1"/>
  <c r="GO57" i="110" s="1"/>
  <c r="GP57" i="110" s="1"/>
  <c r="GQ57" i="110" s="1"/>
  <c r="GR57" i="110" s="1"/>
  <c r="GS57" i="110" s="1"/>
  <c r="GT57" i="110" s="1"/>
  <c r="GU57" i="110" s="1"/>
  <c r="GV57" i="110" s="1"/>
  <c r="GW57" i="110" s="1"/>
  <c r="GX57" i="110" s="1"/>
  <c r="GY57" i="110" s="1"/>
  <c r="GZ57" i="110" s="1"/>
  <c r="HA57" i="110" s="1"/>
  <c r="HB57" i="110" s="1"/>
  <c r="HC57" i="110" s="1"/>
  <c r="HD57" i="110" s="1"/>
  <c r="HE57" i="110" s="1"/>
  <c r="HF57" i="110" s="1"/>
  <c r="HG57" i="110" s="1"/>
  <c r="HH57" i="110" s="1"/>
  <c r="HI57" i="110" s="1"/>
  <c r="HJ57" i="110" s="1"/>
  <c r="BB2" i="110"/>
  <c r="BA55" i="109" s="1"/>
  <c r="BC22" i="110"/>
  <c r="BD85" i="106"/>
  <c r="BF89" i="100" l="1"/>
  <c r="BE85" i="106"/>
  <c r="BE88" i="109"/>
  <c r="AD95" i="109"/>
  <c r="F34" i="111"/>
  <c r="BD87" i="109"/>
  <c r="BD67" i="109" s="1"/>
  <c r="B58" i="110" s="1"/>
  <c r="BE58" i="110" s="1"/>
  <c r="BF58" i="110" s="1"/>
  <c r="BG58" i="110" s="1"/>
  <c r="BH58" i="110" s="1"/>
  <c r="BI58" i="110" s="1"/>
  <c r="BJ58" i="110" s="1"/>
  <c r="BK58" i="110" s="1"/>
  <c r="BL58" i="110" s="1"/>
  <c r="BM58" i="110" s="1"/>
  <c r="BN58" i="110" s="1"/>
  <c r="BO58" i="110" s="1"/>
  <c r="BP58" i="110" s="1"/>
  <c r="BQ58" i="110" s="1"/>
  <c r="BR58" i="110" s="1"/>
  <c r="BS58" i="110" s="1"/>
  <c r="BT58" i="110" s="1"/>
  <c r="BU58" i="110" s="1"/>
  <c r="BV58" i="110" s="1"/>
  <c r="BW58" i="110" s="1"/>
  <c r="BX58" i="110" s="1"/>
  <c r="BY58" i="110" s="1"/>
  <c r="BZ58" i="110" s="1"/>
  <c r="CA58" i="110" s="1"/>
  <c r="CB58" i="110" s="1"/>
  <c r="CC58" i="110" s="1"/>
  <c r="CD58" i="110" s="1"/>
  <c r="CE58" i="110" s="1"/>
  <c r="CF58" i="110" s="1"/>
  <c r="CG58" i="110" s="1"/>
  <c r="CH58" i="110" s="1"/>
  <c r="CI58" i="110" s="1"/>
  <c r="CJ58" i="110" s="1"/>
  <c r="CK58" i="110" s="1"/>
  <c r="CL58" i="110" s="1"/>
  <c r="CM58" i="110" s="1"/>
  <c r="CN58" i="110" s="1"/>
  <c r="CO58" i="110" s="1"/>
  <c r="CP58" i="110" s="1"/>
  <c r="CQ58" i="110" s="1"/>
  <c r="CR58" i="110" s="1"/>
  <c r="CS58" i="110" s="1"/>
  <c r="CT58" i="110" s="1"/>
  <c r="CU58" i="110" s="1"/>
  <c r="CV58" i="110" s="1"/>
  <c r="CW58" i="110" s="1"/>
  <c r="CX58" i="110" s="1"/>
  <c r="CY58" i="110" s="1"/>
  <c r="CZ58" i="110" s="1"/>
  <c r="DA58" i="110" s="1"/>
  <c r="DB58" i="110" s="1"/>
  <c r="DC58" i="110" s="1"/>
  <c r="DD58" i="110" s="1"/>
  <c r="DE58" i="110" s="1"/>
  <c r="DF58" i="110" s="1"/>
  <c r="DG58" i="110" s="1"/>
  <c r="DH58" i="110" s="1"/>
  <c r="DI58" i="110" s="1"/>
  <c r="DJ58" i="110" s="1"/>
  <c r="DK58" i="110" s="1"/>
  <c r="DL58" i="110" s="1"/>
  <c r="DM58" i="110" s="1"/>
  <c r="DN58" i="110" s="1"/>
  <c r="DO58" i="110" s="1"/>
  <c r="DP58" i="110" s="1"/>
  <c r="DQ58" i="110" s="1"/>
  <c r="DR58" i="110" s="1"/>
  <c r="DS58" i="110" s="1"/>
  <c r="DT58" i="110" s="1"/>
  <c r="DU58" i="110" s="1"/>
  <c r="DV58" i="110" s="1"/>
  <c r="DW58" i="110" s="1"/>
  <c r="DX58" i="110" s="1"/>
  <c r="DY58" i="110" s="1"/>
  <c r="DZ58" i="110" s="1"/>
  <c r="EA58" i="110" s="1"/>
  <c r="EB58" i="110" s="1"/>
  <c r="EC58" i="110" s="1"/>
  <c r="ED58" i="110" s="1"/>
  <c r="EE58" i="110" s="1"/>
  <c r="EF58" i="110" s="1"/>
  <c r="EG58" i="110" s="1"/>
  <c r="EH58" i="110" s="1"/>
  <c r="EI58" i="110" s="1"/>
  <c r="EJ58" i="110" s="1"/>
  <c r="EK58" i="110" s="1"/>
  <c r="EL58" i="110" s="1"/>
  <c r="EM58" i="110" s="1"/>
  <c r="EN58" i="110" s="1"/>
  <c r="EO58" i="110" s="1"/>
  <c r="EP58" i="110" s="1"/>
  <c r="EQ58" i="110" s="1"/>
  <c r="ER58" i="110" s="1"/>
  <c r="ES58" i="110" s="1"/>
  <c r="ET58" i="110" s="1"/>
  <c r="EU58" i="110" s="1"/>
  <c r="EV58" i="110" s="1"/>
  <c r="EW58" i="110" s="1"/>
  <c r="EX58" i="110" s="1"/>
  <c r="EY58" i="110" s="1"/>
  <c r="EZ58" i="110" s="1"/>
  <c r="FA58" i="110" s="1"/>
  <c r="FB58" i="110" s="1"/>
  <c r="FC58" i="110" s="1"/>
  <c r="FD58" i="110" s="1"/>
  <c r="FE58" i="110" s="1"/>
  <c r="FF58" i="110" s="1"/>
  <c r="FG58" i="110" s="1"/>
  <c r="FH58" i="110" s="1"/>
  <c r="FI58" i="110" s="1"/>
  <c r="FJ58" i="110" s="1"/>
  <c r="FK58" i="110" s="1"/>
  <c r="FL58" i="110" s="1"/>
  <c r="FM58" i="110" s="1"/>
  <c r="FN58" i="110" s="1"/>
  <c r="FO58" i="110" s="1"/>
  <c r="FP58" i="110" s="1"/>
  <c r="FQ58" i="110" s="1"/>
  <c r="FR58" i="110" s="1"/>
  <c r="FS58" i="110" s="1"/>
  <c r="FT58" i="110" s="1"/>
  <c r="FU58" i="110" s="1"/>
  <c r="FV58" i="110" s="1"/>
  <c r="FW58" i="110" s="1"/>
  <c r="FX58" i="110" s="1"/>
  <c r="FY58" i="110" s="1"/>
  <c r="FZ58" i="110" s="1"/>
  <c r="GA58" i="110" s="1"/>
  <c r="GB58" i="110" s="1"/>
  <c r="GC58" i="110" s="1"/>
  <c r="GD58" i="110" s="1"/>
  <c r="GE58" i="110" s="1"/>
  <c r="GF58" i="110" s="1"/>
  <c r="GG58" i="110" s="1"/>
  <c r="GH58" i="110" s="1"/>
  <c r="GI58" i="110" s="1"/>
  <c r="GJ58" i="110" s="1"/>
  <c r="GK58" i="110" s="1"/>
  <c r="GL58" i="110" s="1"/>
  <c r="GM58" i="110" s="1"/>
  <c r="GN58" i="110" s="1"/>
  <c r="GO58" i="110" s="1"/>
  <c r="GP58" i="110" s="1"/>
  <c r="GQ58" i="110" s="1"/>
  <c r="GR58" i="110" s="1"/>
  <c r="GS58" i="110" s="1"/>
  <c r="GT58" i="110" s="1"/>
  <c r="GU58" i="110" s="1"/>
  <c r="GV58" i="110" s="1"/>
  <c r="GW58" i="110" s="1"/>
  <c r="GX58" i="110" s="1"/>
  <c r="GY58" i="110" s="1"/>
  <c r="GZ58" i="110" s="1"/>
  <c r="HA58" i="110" s="1"/>
  <c r="HB58" i="110" s="1"/>
  <c r="HC58" i="110" s="1"/>
  <c r="HD58" i="110" s="1"/>
  <c r="HE58" i="110" s="1"/>
  <c r="HF58" i="110" s="1"/>
  <c r="HG58" i="110" s="1"/>
  <c r="HH58" i="110" s="1"/>
  <c r="HI58" i="110" s="1"/>
  <c r="HJ58" i="110" s="1"/>
  <c r="BC2" i="110"/>
  <c r="BB55" i="109" s="1"/>
  <c r="BD22" i="110"/>
  <c r="BE87" i="109" l="1"/>
  <c r="BE67" i="109" s="1"/>
  <c r="B59" i="110" s="1"/>
  <c r="BF59" i="110" s="1"/>
  <c r="BG59" i="110" s="1"/>
  <c r="BH59" i="110" s="1"/>
  <c r="BI59" i="110" s="1"/>
  <c r="BJ59" i="110" s="1"/>
  <c r="BK59" i="110" s="1"/>
  <c r="BL59" i="110" s="1"/>
  <c r="BM59" i="110" s="1"/>
  <c r="BN59" i="110" s="1"/>
  <c r="BO59" i="110" s="1"/>
  <c r="BP59" i="110" s="1"/>
  <c r="BQ59" i="110" s="1"/>
  <c r="BR59" i="110" s="1"/>
  <c r="BS59" i="110" s="1"/>
  <c r="BT59" i="110" s="1"/>
  <c r="BU59" i="110" s="1"/>
  <c r="BV59" i="110" s="1"/>
  <c r="BW59" i="110" s="1"/>
  <c r="BX59" i="110" s="1"/>
  <c r="BY59" i="110" s="1"/>
  <c r="BZ59" i="110" s="1"/>
  <c r="CA59" i="110" s="1"/>
  <c r="CB59" i="110" s="1"/>
  <c r="CC59" i="110" s="1"/>
  <c r="CD59" i="110" s="1"/>
  <c r="CE59" i="110" s="1"/>
  <c r="CF59" i="110" s="1"/>
  <c r="CG59" i="110" s="1"/>
  <c r="CH59" i="110" s="1"/>
  <c r="CI59" i="110" s="1"/>
  <c r="CJ59" i="110" s="1"/>
  <c r="CK59" i="110" s="1"/>
  <c r="CL59" i="110" s="1"/>
  <c r="CM59" i="110" s="1"/>
  <c r="CN59" i="110" s="1"/>
  <c r="CO59" i="110" s="1"/>
  <c r="CP59" i="110" s="1"/>
  <c r="CQ59" i="110" s="1"/>
  <c r="CR59" i="110" s="1"/>
  <c r="CS59" i="110" s="1"/>
  <c r="CT59" i="110" s="1"/>
  <c r="CU59" i="110" s="1"/>
  <c r="CV59" i="110" s="1"/>
  <c r="CW59" i="110" s="1"/>
  <c r="CX59" i="110" s="1"/>
  <c r="CY59" i="110" s="1"/>
  <c r="CZ59" i="110" s="1"/>
  <c r="DA59" i="110" s="1"/>
  <c r="DB59" i="110" s="1"/>
  <c r="DC59" i="110" s="1"/>
  <c r="DD59" i="110" s="1"/>
  <c r="DE59" i="110" s="1"/>
  <c r="DF59" i="110" s="1"/>
  <c r="DG59" i="110" s="1"/>
  <c r="DH59" i="110" s="1"/>
  <c r="DI59" i="110" s="1"/>
  <c r="DJ59" i="110" s="1"/>
  <c r="DK59" i="110" s="1"/>
  <c r="DL59" i="110" s="1"/>
  <c r="DM59" i="110" s="1"/>
  <c r="DN59" i="110" s="1"/>
  <c r="DO59" i="110" s="1"/>
  <c r="DP59" i="110" s="1"/>
  <c r="DQ59" i="110" s="1"/>
  <c r="DR59" i="110" s="1"/>
  <c r="DS59" i="110" s="1"/>
  <c r="DT59" i="110" s="1"/>
  <c r="DU59" i="110" s="1"/>
  <c r="DV59" i="110" s="1"/>
  <c r="DW59" i="110" s="1"/>
  <c r="DX59" i="110" s="1"/>
  <c r="DY59" i="110" s="1"/>
  <c r="DZ59" i="110" s="1"/>
  <c r="EA59" i="110" s="1"/>
  <c r="EB59" i="110" s="1"/>
  <c r="EC59" i="110" s="1"/>
  <c r="ED59" i="110" s="1"/>
  <c r="EE59" i="110" s="1"/>
  <c r="EF59" i="110" s="1"/>
  <c r="EG59" i="110" s="1"/>
  <c r="EH59" i="110" s="1"/>
  <c r="EI59" i="110" s="1"/>
  <c r="EJ59" i="110" s="1"/>
  <c r="EK59" i="110" s="1"/>
  <c r="EL59" i="110" s="1"/>
  <c r="EM59" i="110" s="1"/>
  <c r="EN59" i="110" s="1"/>
  <c r="EO59" i="110" s="1"/>
  <c r="EP59" i="110" s="1"/>
  <c r="EQ59" i="110" s="1"/>
  <c r="ER59" i="110" s="1"/>
  <c r="ES59" i="110" s="1"/>
  <c r="ET59" i="110" s="1"/>
  <c r="EU59" i="110" s="1"/>
  <c r="EV59" i="110" s="1"/>
  <c r="EW59" i="110" s="1"/>
  <c r="EX59" i="110" s="1"/>
  <c r="EY59" i="110" s="1"/>
  <c r="EZ59" i="110" s="1"/>
  <c r="FA59" i="110" s="1"/>
  <c r="FB59" i="110" s="1"/>
  <c r="FC59" i="110" s="1"/>
  <c r="FD59" i="110" s="1"/>
  <c r="FE59" i="110" s="1"/>
  <c r="FF59" i="110" s="1"/>
  <c r="FG59" i="110" s="1"/>
  <c r="FH59" i="110" s="1"/>
  <c r="FI59" i="110" s="1"/>
  <c r="FJ59" i="110" s="1"/>
  <c r="FK59" i="110" s="1"/>
  <c r="FL59" i="110" s="1"/>
  <c r="FM59" i="110" s="1"/>
  <c r="FN59" i="110" s="1"/>
  <c r="FO59" i="110" s="1"/>
  <c r="FP59" i="110" s="1"/>
  <c r="FQ59" i="110" s="1"/>
  <c r="FR59" i="110" s="1"/>
  <c r="FS59" i="110" s="1"/>
  <c r="FT59" i="110" s="1"/>
  <c r="FU59" i="110" s="1"/>
  <c r="FV59" i="110" s="1"/>
  <c r="FW59" i="110" s="1"/>
  <c r="FX59" i="110" s="1"/>
  <c r="FY59" i="110" s="1"/>
  <c r="FZ59" i="110" s="1"/>
  <c r="GA59" i="110" s="1"/>
  <c r="GB59" i="110" s="1"/>
  <c r="GC59" i="110" s="1"/>
  <c r="GD59" i="110" s="1"/>
  <c r="GE59" i="110" s="1"/>
  <c r="GF59" i="110" s="1"/>
  <c r="GG59" i="110" s="1"/>
  <c r="GH59" i="110" s="1"/>
  <c r="GI59" i="110" s="1"/>
  <c r="GJ59" i="110" s="1"/>
  <c r="GK59" i="110" s="1"/>
  <c r="GL59" i="110" s="1"/>
  <c r="GM59" i="110" s="1"/>
  <c r="GN59" i="110" s="1"/>
  <c r="GO59" i="110" s="1"/>
  <c r="GP59" i="110" s="1"/>
  <c r="GQ59" i="110" s="1"/>
  <c r="GR59" i="110" s="1"/>
  <c r="GS59" i="110" s="1"/>
  <c r="GT59" i="110" s="1"/>
  <c r="GU59" i="110" s="1"/>
  <c r="GV59" i="110" s="1"/>
  <c r="GW59" i="110" s="1"/>
  <c r="GX59" i="110" s="1"/>
  <c r="GY59" i="110" s="1"/>
  <c r="GZ59" i="110" s="1"/>
  <c r="HA59" i="110" s="1"/>
  <c r="HB59" i="110" s="1"/>
  <c r="HC59" i="110" s="1"/>
  <c r="HD59" i="110" s="1"/>
  <c r="HE59" i="110" s="1"/>
  <c r="HF59" i="110" s="1"/>
  <c r="HG59" i="110" s="1"/>
  <c r="HH59" i="110" s="1"/>
  <c r="HI59" i="110" s="1"/>
  <c r="HJ59" i="110" s="1"/>
  <c r="BD2" i="110"/>
  <c r="BC55" i="109" s="1"/>
  <c r="BE22" i="110"/>
  <c r="BG89" i="100"/>
  <c r="BF85" i="106"/>
  <c r="BF88" i="109"/>
  <c r="C35" i="111"/>
  <c r="BH89" i="100" l="1"/>
  <c r="BF87" i="109"/>
  <c r="BF67" i="109" s="1"/>
  <c r="B60" i="110" s="1"/>
  <c r="BG60" i="110" s="1"/>
  <c r="BH60" i="110" s="1"/>
  <c r="BI60" i="110" s="1"/>
  <c r="BJ60" i="110" s="1"/>
  <c r="BK60" i="110" s="1"/>
  <c r="BL60" i="110" s="1"/>
  <c r="BM60" i="110" s="1"/>
  <c r="BN60" i="110" s="1"/>
  <c r="BO60" i="110" s="1"/>
  <c r="BP60" i="110" s="1"/>
  <c r="BQ60" i="110" s="1"/>
  <c r="BR60" i="110" s="1"/>
  <c r="BS60" i="110" s="1"/>
  <c r="BT60" i="110" s="1"/>
  <c r="BU60" i="110" s="1"/>
  <c r="BV60" i="110" s="1"/>
  <c r="BW60" i="110" s="1"/>
  <c r="BX60" i="110" s="1"/>
  <c r="BY60" i="110" s="1"/>
  <c r="BZ60" i="110" s="1"/>
  <c r="CA60" i="110" s="1"/>
  <c r="CB60" i="110" s="1"/>
  <c r="CC60" i="110" s="1"/>
  <c r="CD60" i="110" s="1"/>
  <c r="CE60" i="110" s="1"/>
  <c r="CF60" i="110" s="1"/>
  <c r="CG60" i="110" s="1"/>
  <c r="CH60" i="110" s="1"/>
  <c r="CI60" i="110" s="1"/>
  <c r="CJ60" i="110" s="1"/>
  <c r="CK60" i="110" s="1"/>
  <c r="CL60" i="110" s="1"/>
  <c r="CM60" i="110" s="1"/>
  <c r="CN60" i="110" s="1"/>
  <c r="CO60" i="110" s="1"/>
  <c r="CP60" i="110" s="1"/>
  <c r="CQ60" i="110" s="1"/>
  <c r="CR60" i="110" s="1"/>
  <c r="CS60" i="110" s="1"/>
  <c r="CT60" i="110" s="1"/>
  <c r="CU60" i="110" s="1"/>
  <c r="CV60" i="110" s="1"/>
  <c r="CW60" i="110" s="1"/>
  <c r="CX60" i="110" s="1"/>
  <c r="CY60" i="110" s="1"/>
  <c r="CZ60" i="110" s="1"/>
  <c r="DA60" i="110" s="1"/>
  <c r="DB60" i="110" s="1"/>
  <c r="DC60" i="110" s="1"/>
  <c r="DD60" i="110" s="1"/>
  <c r="DE60" i="110" s="1"/>
  <c r="DF60" i="110" s="1"/>
  <c r="DG60" i="110" s="1"/>
  <c r="DH60" i="110" s="1"/>
  <c r="DI60" i="110" s="1"/>
  <c r="DJ60" i="110" s="1"/>
  <c r="DK60" i="110" s="1"/>
  <c r="DL60" i="110" s="1"/>
  <c r="DM60" i="110" s="1"/>
  <c r="DN60" i="110" s="1"/>
  <c r="DO60" i="110" s="1"/>
  <c r="DP60" i="110" s="1"/>
  <c r="DQ60" i="110" s="1"/>
  <c r="DR60" i="110" s="1"/>
  <c r="DS60" i="110" s="1"/>
  <c r="DT60" i="110" s="1"/>
  <c r="DU60" i="110" s="1"/>
  <c r="DV60" i="110" s="1"/>
  <c r="DW60" i="110" s="1"/>
  <c r="DX60" i="110" s="1"/>
  <c r="DY60" i="110" s="1"/>
  <c r="DZ60" i="110" s="1"/>
  <c r="EA60" i="110" s="1"/>
  <c r="EB60" i="110" s="1"/>
  <c r="EC60" i="110" s="1"/>
  <c r="ED60" i="110" s="1"/>
  <c r="EE60" i="110" s="1"/>
  <c r="EF60" i="110" s="1"/>
  <c r="EG60" i="110" s="1"/>
  <c r="EH60" i="110" s="1"/>
  <c r="EI60" i="110" s="1"/>
  <c r="EJ60" i="110" s="1"/>
  <c r="EK60" i="110" s="1"/>
  <c r="EL60" i="110" s="1"/>
  <c r="EM60" i="110" s="1"/>
  <c r="EN60" i="110" s="1"/>
  <c r="EO60" i="110" s="1"/>
  <c r="EP60" i="110" s="1"/>
  <c r="EQ60" i="110" s="1"/>
  <c r="ER60" i="110" s="1"/>
  <c r="ES60" i="110" s="1"/>
  <c r="ET60" i="110" s="1"/>
  <c r="EU60" i="110" s="1"/>
  <c r="EV60" i="110" s="1"/>
  <c r="EW60" i="110" s="1"/>
  <c r="EX60" i="110" s="1"/>
  <c r="EY60" i="110" s="1"/>
  <c r="EZ60" i="110" s="1"/>
  <c r="FA60" i="110" s="1"/>
  <c r="FB60" i="110" s="1"/>
  <c r="FC60" i="110" s="1"/>
  <c r="FD60" i="110" s="1"/>
  <c r="FE60" i="110" s="1"/>
  <c r="FF60" i="110" s="1"/>
  <c r="FG60" i="110" s="1"/>
  <c r="FH60" i="110" s="1"/>
  <c r="FI60" i="110" s="1"/>
  <c r="FJ60" i="110" s="1"/>
  <c r="FK60" i="110" s="1"/>
  <c r="FL60" i="110" s="1"/>
  <c r="FM60" i="110" s="1"/>
  <c r="FN60" i="110" s="1"/>
  <c r="FO60" i="110" s="1"/>
  <c r="FP60" i="110" s="1"/>
  <c r="FQ60" i="110" s="1"/>
  <c r="FR60" i="110" s="1"/>
  <c r="FS60" i="110" s="1"/>
  <c r="FT60" i="110" s="1"/>
  <c r="FU60" i="110" s="1"/>
  <c r="FV60" i="110" s="1"/>
  <c r="FW60" i="110" s="1"/>
  <c r="FX60" i="110" s="1"/>
  <c r="FY60" i="110" s="1"/>
  <c r="FZ60" i="110" s="1"/>
  <c r="GA60" i="110" s="1"/>
  <c r="GB60" i="110" s="1"/>
  <c r="GC60" i="110" s="1"/>
  <c r="GD60" i="110" s="1"/>
  <c r="GE60" i="110" s="1"/>
  <c r="GF60" i="110" s="1"/>
  <c r="GG60" i="110" s="1"/>
  <c r="GH60" i="110" s="1"/>
  <c r="GI60" i="110" s="1"/>
  <c r="GJ60" i="110" s="1"/>
  <c r="GK60" i="110" s="1"/>
  <c r="GL60" i="110" s="1"/>
  <c r="GM60" i="110" s="1"/>
  <c r="GN60" i="110" s="1"/>
  <c r="GO60" i="110" s="1"/>
  <c r="GP60" i="110" s="1"/>
  <c r="GQ60" i="110" s="1"/>
  <c r="GR60" i="110" s="1"/>
  <c r="GS60" i="110" s="1"/>
  <c r="GT60" i="110" s="1"/>
  <c r="GU60" i="110" s="1"/>
  <c r="GV60" i="110" s="1"/>
  <c r="GW60" i="110" s="1"/>
  <c r="GX60" i="110" s="1"/>
  <c r="GY60" i="110" s="1"/>
  <c r="GZ60" i="110" s="1"/>
  <c r="HA60" i="110" s="1"/>
  <c r="HB60" i="110" s="1"/>
  <c r="HC60" i="110" s="1"/>
  <c r="HD60" i="110" s="1"/>
  <c r="HE60" i="110" s="1"/>
  <c r="HF60" i="110" s="1"/>
  <c r="HG60" i="110" s="1"/>
  <c r="HH60" i="110" s="1"/>
  <c r="HI60" i="110" s="1"/>
  <c r="HJ60" i="110" s="1"/>
  <c r="BE2" i="110"/>
  <c r="BD55" i="109" s="1"/>
  <c r="BF22" i="110"/>
  <c r="BG85" i="106"/>
  <c r="BG88" i="109"/>
  <c r="E35" i="111"/>
  <c r="AE56" i="109"/>
  <c r="BH85" i="106" l="1"/>
  <c r="BG87" i="109"/>
  <c r="BG67" i="109" s="1"/>
  <c r="B61" i="110" s="1"/>
  <c r="BH61" i="110" s="1"/>
  <c r="BI61" i="110" s="1"/>
  <c r="BJ61" i="110" s="1"/>
  <c r="BK61" i="110" s="1"/>
  <c r="BL61" i="110" s="1"/>
  <c r="BM61" i="110" s="1"/>
  <c r="BN61" i="110" s="1"/>
  <c r="BO61" i="110" s="1"/>
  <c r="BP61" i="110" s="1"/>
  <c r="BQ61" i="110" s="1"/>
  <c r="BR61" i="110" s="1"/>
  <c r="BS61" i="110" s="1"/>
  <c r="BT61" i="110" s="1"/>
  <c r="BU61" i="110" s="1"/>
  <c r="BV61" i="110" s="1"/>
  <c r="BW61" i="110" s="1"/>
  <c r="BX61" i="110" s="1"/>
  <c r="BY61" i="110" s="1"/>
  <c r="BZ61" i="110" s="1"/>
  <c r="CA61" i="110" s="1"/>
  <c r="CB61" i="110" s="1"/>
  <c r="CC61" i="110" s="1"/>
  <c r="CD61" i="110" s="1"/>
  <c r="CE61" i="110" s="1"/>
  <c r="CF61" i="110" s="1"/>
  <c r="CG61" i="110" s="1"/>
  <c r="CH61" i="110" s="1"/>
  <c r="CI61" i="110" s="1"/>
  <c r="CJ61" i="110" s="1"/>
  <c r="CK61" i="110" s="1"/>
  <c r="CL61" i="110" s="1"/>
  <c r="CM61" i="110" s="1"/>
  <c r="CN61" i="110" s="1"/>
  <c r="CO61" i="110" s="1"/>
  <c r="CP61" i="110" s="1"/>
  <c r="CQ61" i="110" s="1"/>
  <c r="CR61" i="110" s="1"/>
  <c r="CS61" i="110" s="1"/>
  <c r="CT61" i="110" s="1"/>
  <c r="CU61" i="110" s="1"/>
  <c r="CV61" i="110" s="1"/>
  <c r="CW61" i="110" s="1"/>
  <c r="CX61" i="110" s="1"/>
  <c r="CY61" i="110" s="1"/>
  <c r="CZ61" i="110" s="1"/>
  <c r="DA61" i="110" s="1"/>
  <c r="DB61" i="110" s="1"/>
  <c r="DC61" i="110" s="1"/>
  <c r="DD61" i="110" s="1"/>
  <c r="DE61" i="110" s="1"/>
  <c r="DF61" i="110" s="1"/>
  <c r="DG61" i="110" s="1"/>
  <c r="DH61" i="110" s="1"/>
  <c r="DI61" i="110" s="1"/>
  <c r="DJ61" i="110" s="1"/>
  <c r="DK61" i="110" s="1"/>
  <c r="DL61" i="110" s="1"/>
  <c r="DM61" i="110" s="1"/>
  <c r="DN61" i="110" s="1"/>
  <c r="DO61" i="110" s="1"/>
  <c r="DP61" i="110" s="1"/>
  <c r="DQ61" i="110" s="1"/>
  <c r="DR61" i="110" s="1"/>
  <c r="DS61" i="110" s="1"/>
  <c r="DT61" i="110" s="1"/>
  <c r="DU61" i="110" s="1"/>
  <c r="DV61" i="110" s="1"/>
  <c r="DW61" i="110" s="1"/>
  <c r="DX61" i="110" s="1"/>
  <c r="DY61" i="110" s="1"/>
  <c r="DZ61" i="110" s="1"/>
  <c r="EA61" i="110" s="1"/>
  <c r="EB61" i="110" s="1"/>
  <c r="EC61" i="110" s="1"/>
  <c r="ED61" i="110" s="1"/>
  <c r="EE61" i="110" s="1"/>
  <c r="EF61" i="110" s="1"/>
  <c r="EG61" i="110" s="1"/>
  <c r="EH61" i="110" s="1"/>
  <c r="EI61" i="110" s="1"/>
  <c r="EJ61" i="110" s="1"/>
  <c r="EK61" i="110" s="1"/>
  <c r="EL61" i="110" s="1"/>
  <c r="EM61" i="110" s="1"/>
  <c r="EN61" i="110" s="1"/>
  <c r="EO61" i="110" s="1"/>
  <c r="EP61" i="110" s="1"/>
  <c r="EQ61" i="110" s="1"/>
  <c r="ER61" i="110" s="1"/>
  <c r="ES61" i="110" s="1"/>
  <c r="ET61" i="110" s="1"/>
  <c r="EU61" i="110" s="1"/>
  <c r="EV61" i="110" s="1"/>
  <c r="EW61" i="110" s="1"/>
  <c r="EX61" i="110" s="1"/>
  <c r="EY61" i="110" s="1"/>
  <c r="EZ61" i="110" s="1"/>
  <c r="FA61" i="110" s="1"/>
  <c r="FB61" i="110" s="1"/>
  <c r="FC61" i="110" s="1"/>
  <c r="FD61" i="110" s="1"/>
  <c r="FE61" i="110" s="1"/>
  <c r="FF61" i="110" s="1"/>
  <c r="FG61" i="110" s="1"/>
  <c r="FH61" i="110" s="1"/>
  <c r="FI61" i="110" s="1"/>
  <c r="FJ61" i="110" s="1"/>
  <c r="FK61" i="110" s="1"/>
  <c r="FL61" i="110" s="1"/>
  <c r="FM61" i="110" s="1"/>
  <c r="FN61" i="110" s="1"/>
  <c r="FO61" i="110" s="1"/>
  <c r="FP61" i="110" s="1"/>
  <c r="FQ61" i="110" s="1"/>
  <c r="FR61" i="110" s="1"/>
  <c r="FS61" i="110" s="1"/>
  <c r="FT61" i="110" s="1"/>
  <c r="FU61" i="110" s="1"/>
  <c r="FV61" i="110" s="1"/>
  <c r="FW61" i="110" s="1"/>
  <c r="FX61" i="110" s="1"/>
  <c r="FY61" i="110" s="1"/>
  <c r="FZ61" i="110" s="1"/>
  <c r="GA61" i="110" s="1"/>
  <c r="GB61" i="110" s="1"/>
  <c r="GC61" i="110" s="1"/>
  <c r="GD61" i="110" s="1"/>
  <c r="GE61" i="110" s="1"/>
  <c r="GF61" i="110" s="1"/>
  <c r="GG61" i="110" s="1"/>
  <c r="GH61" i="110" s="1"/>
  <c r="GI61" i="110" s="1"/>
  <c r="GJ61" i="110" s="1"/>
  <c r="GK61" i="110" s="1"/>
  <c r="GL61" i="110" s="1"/>
  <c r="GM61" i="110" s="1"/>
  <c r="GN61" i="110" s="1"/>
  <c r="GO61" i="110" s="1"/>
  <c r="GP61" i="110" s="1"/>
  <c r="GQ61" i="110" s="1"/>
  <c r="GR61" i="110" s="1"/>
  <c r="GS61" i="110" s="1"/>
  <c r="GT61" i="110" s="1"/>
  <c r="GU61" i="110" s="1"/>
  <c r="GV61" i="110" s="1"/>
  <c r="GW61" i="110" s="1"/>
  <c r="GX61" i="110" s="1"/>
  <c r="GY61" i="110" s="1"/>
  <c r="GZ61" i="110" s="1"/>
  <c r="HA61" i="110" s="1"/>
  <c r="HB61" i="110" s="1"/>
  <c r="HC61" i="110" s="1"/>
  <c r="HD61" i="110" s="1"/>
  <c r="HE61" i="110" s="1"/>
  <c r="HF61" i="110" s="1"/>
  <c r="HG61" i="110" s="1"/>
  <c r="HH61" i="110" s="1"/>
  <c r="HI61" i="110" s="1"/>
  <c r="HJ61" i="110" s="1"/>
  <c r="BF2" i="110"/>
  <c r="BE55" i="109" s="1"/>
  <c r="BG22" i="110"/>
  <c r="BI89" i="100"/>
  <c r="AE95" i="109"/>
  <c r="F35" i="111"/>
  <c r="BH88" i="109"/>
  <c r="BH87" i="109" l="1"/>
  <c r="BH67" i="109" s="1"/>
  <c r="B62" i="110" s="1"/>
  <c r="BI62" i="110" s="1"/>
  <c r="BJ62" i="110" s="1"/>
  <c r="BK62" i="110" s="1"/>
  <c r="BL62" i="110" s="1"/>
  <c r="BM62" i="110" s="1"/>
  <c r="BN62" i="110" s="1"/>
  <c r="BO62" i="110" s="1"/>
  <c r="BP62" i="110" s="1"/>
  <c r="BQ62" i="110" s="1"/>
  <c r="BR62" i="110" s="1"/>
  <c r="BS62" i="110" s="1"/>
  <c r="BT62" i="110" s="1"/>
  <c r="BU62" i="110" s="1"/>
  <c r="BV62" i="110" s="1"/>
  <c r="BW62" i="110" s="1"/>
  <c r="BX62" i="110" s="1"/>
  <c r="BY62" i="110" s="1"/>
  <c r="BZ62" i="110" s="1"/>
  <c r="CA62" i="110" s="1"/>
  <c r="CB62" i="110" s="1"/>
  <c r="CC62" i="110" s="1"/>
  <c r="CD62" i="110" s="1"/>
  <c r="CE62" i="110" s="1"/>
  <c r="CF62" i="110" s="1"/>
  <c r="CG62" i="110" s="1"/>
  <c r="CH62" i="110" s="1"/>
  <c r="CI62" i="110" s="1"/>
  <c r="CJ62" i="110" s="1"/>
  <c r="CK62" i="110" s="1"/>
  <c r="CL62" i="110" s="1"/>
  <c r="CM62" i="110" s="1"/>
  <c r="CN62" i="110" s="1"/>
  <c r="CO62" i="110" s="1"/>
  <c r="CP62" i="110" s="1"/>
  <c r="CQ62" i="110" s="1"/>
  <c r="CR62" i="110" s="1"/>
  <c r="CS62" i="110" s="1"/>
  <c r="CT62" i="110" s="1"/>
  <c r="CU62" i="110" s="1"/>
  <c r="CV62" i="110" s="1"/>
  <c r="CW62" i="110" s="1"/>
  <c r="CX62" i="110" s="1"/>
  <c r="CY62" i="110" s="1"/>
  <c r="CZ62" i="110" s="1"/>
  <c r="DA62" i="110" s="1"/>
  <c r="DB62" i="110" s="1"/>
  <c r="DC62" i="110" s="1"/>
  <c r="DD62" i="110" s="1"/>
  <c r="DE62" i="110" s="1"/>
  <c r="DF62" i="110" s="1"/>
  <c r="DG62" i="110" s="1"/>
  <c r="DH62" i="110" s="1"/>
  <c r="DI62" i="110" s="1"/>
  <c r="DJ62" i="110" s="1"/>
  <c r="DK62" i="110" s="1"/>
  <c r="DL62" i="110" s="1"/>
  <c r="DM62" i="110" s="1"/>
  <c r="DN62" i="110" s="1"/>
  <c r="DO62" i="110" s="1"/>
  <c r="DP62" i="110" s="1"/>
  <c r="DQ62" i="110" s="1"/>
  <c r="DR62" i="110" s="1"/>
  <c r="DS62" i="110" s="1"/>
  <c r="DT62" i="110" s="1"/>
  <c r="DU62" i="110" s="1"/>
  <c r="DV62" i="110" s="1"/>
  <c r="DW62" i="110" s="1"/>
  <c r="DX62" i="110" s="1"/>
  <c r="DY62" i="110" s="1"/>
  <c r="DZ62" i="110" s="1"/>
  <c r="EA62" i="110" s="1"/>
  <c r="EB62" i="110" s="1"/>
  <c r="EC62" i="110" s="1"/>
  <c r="ED62" i="110" s="1"/>
  <c r="EE62" i="110" s="1"/>
  <c r="EF62" i="110" s="1"/>
  <c r="EG62" i="110" s="1"/>
  <c r="EH62" i="110" s="1"/>
  <c r="EI62" i="110" s="1"/>
  <c r="EJ62" i="110" s="1"/>
  <c r="EK62" i="110" s="1"/>
  <c r="EL62" i="110" s="1"/>
  <c r="EM62" i="110" s="1"/>
  <c r="EN62" i="110" s="1"/>
  <c r="EO62" i="110" s="1"/>
  <c r="EP62" i="110" s="1"/>
  <c r="EQ62" i="110" s="1"/>
  <c r="ER62" i="110" s="1"/>
  <c r="ES62" i="110" s="1"/>
  <c r="ET62" i="110" s="1"/>
  <c r="EU62" i="110" s="1"/>
  <c r="EV62" i="110" s="1"/>
  <c r="EW62" i="110" s="1"/>
  <c r="EX62" i="110" s="1"/>
  <c r="EY62" i="110" s="1"/>
  <c r="EZ62" i="110" s="1"/>
  <c r="FA62" i="110" s="1"/>
  <c r="FB62" i="110" s="1"/>
  <c r="FC62" i="110" s="1"/>
  <c r="FD62" i="110" s="1"/>
  <c r="FE62" i="110" s="1"/>
  <c r="FF62" i="110" s="1"/>
  <c r="FG62" i="110" s="1"/>
  <c r="FH62" i="110" s="1"/>
  <c r="FI62" i="110" s="1"/>
  <c r="FJ62" i="110" s="1"/>
  <c r="FK62" i="110" s="1"/>
  <c r="FL62" i="110" s="1"/>
  <c r="FM62" i="110" s="1"/>
  <c r="FN62" i="110" s="1"/>
  <c r="FO62" i="110" s="1"/>
  <c r="FP62" i="110" s="1"/>
  <c r="FQ62" i="110" s="1"/>
  <c r="FR62" i="110" s="1"/>
  <c r="FS62" i="110" s="1"/>
  <c r="FT62" i="110" s="1"/>
  <c r="FU62" i="110" s="1"/>
  <c r="FV62" i="110" s="1"/>
  <c r="FW62" i="110" s="1"/>
  <c r="FX62" i="110" s="1"/>
  <c r="FY62" i="110" s="1"/>
  <c r="FZ62" i="110" s="1"/>
  <c r="GA62" i="110" s="1"/>
  <c r="GB62" i="110" s="1"/>
  <c r="GC62" i="110" s="1"/>
  <c r="GD62" i="110" s="1"/>
  <c r="GE62" i="110" s="1"/>
  <c r="GF62" i="110" s="1"/>
  <c r="GG62" i="110" s="1"/>
  <c r="GH62" i="110" s="1"/>
  <c r="GI62" i="110" s="1"/>
  <c r="GJ62" i="110" s="1"/>
  <c r="GK62" i="110" s="1"/>
  <c r="GL62" i="110" s="1"/>
  <c r="GM62" i="110" s="1"/>
  <c r="GN62" i="110" s="1"/>
  <c r="GO62" i="110" s="1"/>
  <c r="GP62" i="110" s="1"/>
  <c r="GQ62" i="110" s="1"/>
  <c r="GR62" i="110" s="1"/>
  <c r="GS62" i="110" s="1"/>
  <c r="GT62" i="110" s="1"/>
  <c r="GU62" i="110" s="1"/>
  <c r="GV62" i="110" s="1"/>
  <c r="GW62" i="110" s="1"/>
  <c r="GX62" i="110" s="1"/>
  <c r="GY62" i="110" s="1"/>
  <c r="GZ62" i="110" s="1"/>
  <c r="HA62" i="110" s="1"/>
  <c r="HB62" i="110" s="1"/>
  <c r="HC62" i="110" s="1"/>
  <c r="HD62" i="110" s="1"/>
  <c r="HE62" i="110" s="1"/>
  <c r="HF62" i="110" s="1"/>
  <c r="HG62" i="110" s="1"/>
  <c r="HH62" i="110" s="1"/>
  <c r="HI62" i="110" s="1"/>
  <c r="HJ62" i="110" s="1"/>
  <c r="C36" i="111"/>
  <c r="BH22" i="110"/>
  <c r="BG2" i="110"/>
  <c r="BF55" i="109" s="1"/>
  <c r="BI85" i="106"/>
  <c r="BI88" i="109"/>
  <c r="BJ89" i="100"/>
  <c r="BI87" i="109" l="1"/>
  <c r="BI67" i="109" s="1"/>
  <c r="B63" i="110" s="1"/>
  <c r="BJ63" i="110" s="1"/>
  <c r="BK63" i="110" s="1"/>
  <c r="BL63" i="110" s="1"/>
  <c r="BM63" i="110" s="1"/>
  <c r="BN63" i="110" s="1"/>
  <c r="BO63" i="110" s="1"/>
  <c r="BP63" i="110" s="1"/>
  <c r="BQ63" i="110" s="1"/>
  <c r="BR63" i="110" s="1"/>
  <c r="BS63" i="110" s="1"/>
  <c r="BT63" i="110" s="1"/>
  <c r="BU63" i="110" s="1"/>
  <c r="BV63" i="110" s="1"/>
  <c r="BW63" i="110" s="1"/>
  <c r="BX63" i="110" s="1"/>
  <c r="BY63" i="110" s="1"/>
  <c r="BZ63" i="110" s="1"/>
  <c r="CA63" i="110" s="1"/>
  <c r="CB63" i="110" s="1"/>
  <c r="CC63" i="110" s="1"/>
  <c r="CD63" i="110" s="1"/>
  <c r="CE63" i="110" s="1"/>
  <c r="CF63" i="110" s="1"/>
  <c r="CG63" i="110" s="1"/>
  <c r="CH63" i="110" s="1"/>
  <c r="CI63" i="110" s="1"/>
  <c r="CJ63" i="110" s="1"/>
  <c r="CK63" i="110" s="1"/>
  <c r="CL63" i="110" s="1"/>
  <c r="CM63" i="110" s="1"/>
  <c r="CN63" i="110" s="1"/>
  <c r="CO63" i="110" s="1"/>
  <c r="CP63" i="110" s="1"/>
  <c r="CQ63" i="110" s="1"/>
  <c r="CR63" i="110" s="1"/>
  <c r="CS63" i="110" s="1"/>
  <c r="CT63" i="110" s="1"/>
  <c r="CU63" i="110" s="1"/>
  <c r="CV63" i="110" s="1"/>
  <c r="CW63" i="110" s="1"/>
  <c r="CX63" i="110" s="1"/>
  <c r="CY63" i="110" s="1"/>
  <c r="CZ63" i="110" s="1"/>
  <c r="DA63" i="110" s="1"/>
  <c r="DB63" i="110" s="1"/>
  <c r="DC63" i="110" s="1"/>
  <c r="DD63" i="110" s="1"/>
  <c r="DE63" i="110" s="1"/>
  <c r="DF63" i="110" s="1"/>
  <c r="DG63" i="110" s="1"/>
  <c r="DH63" i="110" s="1"/>
  <c r="DI63" i="110" s="1"/>
  <c r="DJ63" i="110" s="1"/>
  <c r="DK63" i="110" s="1"/>
  <c r="DL63" i="110" s="1"/>
  <c r="DM63" i="110" s="1"/>
  <c r="DN63" i="110" s="1"/>
  <c r="DO63" i="110" s="1"/>
  <c r="DP63" i="110" s="1"/>
  <c r="DQ63" i="110" s="1"/>
  <c r="DR63" i="110" s="1"/>
  <c r="DS63" i="110" s="1"/>
  <c r="DT63" i="110" s="1"/>
  <c r="DU63" i="110" s="1"/>
  <c r="DV63" i="110" s="1"/>
  <c r="DW63" i="110" s="1"/>
  <c r="DX63" i="110" s="1"/>
  <c r="DY63" i="110" s="1"/>
  <c r="DZ63" i="110" s="1"/>
  <c r="EA63" i="110" s="1"/>
  <c r="EB63" i="110" s="1"/>
  <c r="EC63" i="110" s="1"/>
  <c r="ED63" i="110" s="1"/>
  <c r="EE63" i="110" s="1"/>
  <c r="EF63" i="110" s="1"/>
  <c r="EG63" i="110" s="1"/>
  <c r="EH63" i="110" s="1"/>
  <c r="EI63" i="110" s="1"/>
  <c r="EJ63" i="110" s="1"/>
  <c r="EK63" i="110" s="1"/>
  <c r="EL63" i="110" s="1"/>
  <c r="EM63" i="110" s="1"/>
  <c r="EN63" i="110" s="1"/>
  <c r="EO63" i="110" s="1"/>
  <c r="EP63" i="110" s="1"/>
  <c r="EQ63" i="110" s="1"/>
  <c r="ER63" i="110" s="1"/>
  <c r="ES63" i="110" s="1"/>
  <c r="ET63" i="110" s="1"/>
  <c r="EU63" i="110" s="1"/>
  <c r="EV63" i="110" s="1"/>
  <c r="EW63" i="110" s="1"/>
  <c r="EX63" i="110" s="1"/>
  <c r="EY63" i="110" s="1"/>
  <c r="EZ63" i="110" s="1"/>
  <c r="FA63" i="110" s="1"/>
  <c r="FB63" i="110" s="1"/>
  <c r="FC63" i="110" s="1"/>
  <c r="FD63" i="110" s="1"/>
  <c r="FE63" i="110" s="1"/>
  <c r="FF63" i="110" s="1"/>
  <c r="FG63" i="110" s="1"/>
  <c r="FH63" i="110" s="1"/>
  <c r="FI63" i="110" s="1"/>
  <c r="FJ63" i="110" s="1"/>
  <c r="FK63" i="110" s="1"/>
  <c r="FL63" i="110" s="1"/>
  <c r="FM63" i="110" s="1"/>
  <c r="FN63" i="110" s="1"/>
  <c r="FO63" i="110" s="1"/>
  <c r="FP63" i="110" s="1"/>
  <c r="FQ63" i="110" s="1"/>
  <c r="FR63" i="110" s="1"/>
  <c r="FS63" i="110" s="1"/>
  <c r="FT63" i="110" s="1"/>
  <c r="FU63" i="110" s="1"/>
  <c r="FV63" i="110" s="1"/>
  <c r="FW63" i="110" s="1"/>
  <c r="FX63" i="110" s="1"/>
  <c r="FY63" i="110" s="1"/>
  <c r="FZ63" i="110" s="1"/>
  <c r="GA63" i="110" s="1"/>
  <c r="GB63" i="110" s="1"/>
  <c r="GC63" i="110" s="1"/>
  <c r="GD63" i="110" s="1"/>
  <c r="GE63" i="110" s="1"/>
  <c r="GF63" i="110" s="1"/>
  <c r="GG63" i="110" s="1"/>
  <c r="GH63" i="110" s="1"/>
  <c r="GI63" i="110" s="1"/>
  <c r="GJ63" i="110" s="1"/>
  <c r="GK63" i="110" s="1"/>
  <c r="GL63" i="110" s="1"/>
  <c r="GM63" i="110" s="1"/>
  <c r="GN63" i="110" s="1"/>
  <c r="GO63" i="110" s="1"/>
  <c r="GP63" i="110" s="1"/>
  <c r="GQ63" i="110" s="1"/>
  <c r="GR63" i="110" s="1"/>
  <c r="GS63" i="110" s="1"/>
  <c r="GT63" i="110" s="1"/>
  <c r="GU63" i="110" s="1"/>
  <c r="GV63" i="110" s="1"/>
  <c r="GW63" i="110" s="1"/>
  <c r="GX63" i="110" s="1"/>
  <c r="GY63" i="110" s="1"/>
  <c r="GZ63" i="110" s="1"/>
  <c r="HA63" i="110" s="1"/>
  <c r="HB63" i="110" s="1"/>
  <c r="HC63" i="110" s="1"/>
  <c r="HD63" i="110" s="1"/>
  <c r="HE63" i="110" s="1"/>
  <c r="HF63" i="110" s="1"/>
  <c r="HG63" i="110" s="1"/>
  <c r="HH63" i="110" s="1"/>
  <c r="HI63" i="110" s="1"/>
  <c r="HJ63" i="110" s="1"/>
  <c r="BK89" i="100"/>
  <c r="BH2" i="110"/>
  <c r="BG55" i="109" s="1"/>
  <c r="BI22" i="110"/>
  <c r="AF56" i="109"/>
  <c r="E36" i="111"/>
  <c r="BJ85" i="106"/>
  <c r="BJ88" i="109" l="1"/>
  <c r="BJ87" i="109"/>
  <c r="BK88" i="109"/>
  <c r="BI2" i="110"/>
  <c r="BH55" i="109" s="1"/>
  <c r="BJ22" i="110"/>
  <c r="BL89" i="100"/>
  <c r="BK85" i="106"/>
  <c r="AF95" i="109"/>
  <c r="F36" i="111"/>
  <c r="BJ67" i="109" l="1"/>
  <c r="B64" i="110" s="1"/>
  <c r="BK64" i="110" s="1"/>
  <c r="BL64" i="110" s="1"/>
  <c r="BM64" i="110" s="1"/>
  <c r="BN64" i="110" s="1"/>
  <c r="BO64" i="110" s="1"/>
  <c r="BP64" i="110" s="1"/>
  <c r="BQ64" i="110" s="1"/>
  <c r="BR64" i="110" s="1"/>
  <c r="BS64" i="110" s="1"/>
  <c r="BT64" i="110" s="1"/>
  <c r="BU64" i="110" s="1"/>
  <c r="BV64" i="110" s="1"/>
  <c r="BW64" i="110" s="1"/>
  <c r="BX64" i="110" s="1"/>
  <c r="BY64" i="110" s="1"/>
  <c r="BZ64" i="110" s="1"/>
  <c r="CA64" i="110" s="1"/>
  <c r="CB64" i="110" s="1"/>
  <c r="CC64" i="110" s="1"/>
  <c r="CD64" i="110" s="1"/>
  <c r="CE64" i="110" s="1"/>
  <c r="CF64" i="110" s="1"/>
  <c r="CG64" i="110" s="1"/>
  <c r="CH64" i="110" s="1"/>
  <c r="CI64" i="110" s="1"/>
  <c r="CJ64" i="110" s="1"/>
  <c r="CK64" i="110" s="1"/>
  <c r="CL64" i="110" s="1"/>
  <c r="CM64" i="110" s="1"/>
  <c r="CN64" i="110" s="1"/>
  <c r="CO64" i="110" s="1"/>
  <c r="CP64" i="110" s="1"/>
  <c r="CQ64" i="110" s="1"/>
  <c r="CR64" i="110" s="1"/>
  <c r="CS64" i="110" s="1"/>
  <c r="CT64" i="110" s="1"/>
  <c r="CU64" i="110" s="1"/>
  <c r="CV64" i="110" s="1"/>
  <c r="CW64" i="110" s="1"/>
  <c r="CX64" i="110" s="1"/>
  <c r="CY64" i="110" s="1"/>
  <c r="CZ64" i="110" s="1"/>
  <c r="DA64" i="110" s="1"/>
  <c r="DB64" i="110" s="1"/>
  <c r="DC64" i="110" s="1"/>
  <c r="DD64" i="110" s="1"/>
  <c r="DE64" i="110" s="1"/>
  <c r="DF64" i="110" s="1"/>
  <c r="DG64" i="110" s="1"/>
  <c r="DH64" i="110" s="1"/>
  <c r="DI64" i="110" s="1"/>
  <c r="DJ64" i="110" s="1"/>
  <c r="DK64" i="110" s="1"/>
  <c r="DL64" i="110" s="1"/>
  <c r="DM64" i="110" s="1"/>
  <c r="DN64" i="110" s="1"/>
  <c r="DO64" i="110" s="1"/>
  <c r="DP64" i="110" s="1"/>
  <c r="DQ64" i="110" s="1"/>
  <c r="DR64" i="110" s="1"/>
  <c r="DS64" i="110" s="1"/>
  <c r="DT64" i="110" s="1"/>
  <c r="DU64" i="110" s="1"/>
  <c r="DV64" i="110" s="1"/>
  <c r="DW64" i="110" s="1"/>
  <c r="DX64" i="110" s="1"/>
  <c r="DY64" i="110" s="1"/>
  <c r="DZ64" i="110" s="1"/>
  <c r="EA64" i="110" s="1"/>
  <c r="EB64" i="110" s="1"/>
  <c r="EC64" i="110" s="1"/>
  <c r="ED64" i="110" s="1"/>
  <c r="EE64" i="110" s="1"/>
  <c r="EF64" i="110" s="1"/>
  <c r="EG64" i="110" s="1"/>
  <c r="EH64" i="110" s="1"/>
  <c r="EI64" i="110" s="1"/>
  <c r="EJ64" i="110" s="1"/>
  <c r="EK64" i="110" s="1"/>
  <c r="EL64" i="110" s="1"/>
  <c r="EM64" i="110" s="1"/>
  <c r="EN64" i="110" s="1"/>
  <c r="EO64" i="110" s="1"/>
  <c r="EP64" i="110" s="1"/>
  <c r="EQ64" i="110" s="1"/>
  <c r="ER64" i="110" s="1"/>
  <c r="ES64" i="110" s="1"/>
  <c r="ET64" i="110" s="1"/>
  <c r="EU64" i="110" s="1"/>
  <c r="EV64" i="110" s="1"/>
  <c r="EW64" i="110" s="1"/>
  <c r="EX64" i="110" s="1"/>
  <c r="EY64" i="110" s="1"/>
  <c r="EZ64" i="110" s="1"/>
  <c r="FA64" i="110" s="1"/>
  <c r="FB64" i="110" s="1"/>
  <c r="FC64" i="110" s="1"/>
  <c r="FD64" i="110" s="1"/>
  <c r="FE64" i="110" s="1"/>
  <c r="FF64" i="110" s="1"/>
  <c r="FG64" i="110" s="1"/>
  <c r="FH64" i="110" s="1"/>
  <c r="FI64" i="110" s="1"/>
  <c r="FJ64" i="110" s="1"/>
  <c r="FK64" i="110" s="1"/>
  <c r="FL64" i="110" s="1"/>
  <c r="FM64" i="110" s="1"/>
  <c r="FN64" i="110" s="1"/>
  <c r="FO64" i="110" s="1"/>
  <c r="FP64" i="110" s="1"/>
  <c r="FQ64" i="110" s="1"/>
  <c r="FR64" i="110" s="1"/>
  <c r="FS64" i="110" s="1"/>
  <c r="FT64" i="110" s="1"/>
  <c r="FU64" i="110" s="1"/>
  <c r="FV64" i="110" s="1"/>
  <c r="FW64" i="110" s="1"/>
  <c r="FX64" i="110" s="1"/>
  <c r="FY64" i="110" s="1"/>
  <c r="FZ64" i="110" s="1"/>
  <c r="GA64" i="110" s="1"/>
  <c r="GB64" i="110" s="1"/>
  <c r="GC64" i="110" s="1"/>
  <c r="GD64" i="110" s="1"/>
  <c r="GE64" i="110" s="1"/>
  <c r="GF64" i="110" s="1"/>
  <c r="GG64" i="110" s="1"/>
  <c r="GH64" i="110" s="1"/>
  <c r="GI64" i="110" s="1"/>
  <c r="GJ64" i="110" s="1"/>
  <c r="GK64" i="110" s="1"/>
  <c r="GL64" i="110" s="1"/>
  <c r="GM64" i="110" s="1"/>
  <c r="GN64" i="110" s="1"/>
  <c r="GO64" i="110" s="1"/>
  <c r="GP64" i="110" s="1"/>
  <c r="GQ64" i="110" s="1"/>
  <c r="GR64" i="110" s="1"/>
  <c r="GS64" i="110" s="1"/>
  <c r="GT64" i="110" s="1"/>
  <c r="GU64" i="110" s="1"/>
  <c r="GV64" i="110" s="1"/>
  <c r="GW64" i="110" s="1"/>
  <c r="GX64" i="110" s="1"/>
  <c r="GY64" i="110" s="1"/>
  <c r="GZ64" i="110" s="1"/>
  <c r="HA64" i="110" s="1"/>
  <c r="HB64" i="110" s="1"/>
  <c r="HC64" i="110" s="1"/>
  <c r="HD64" i="110" s="1"/>
  <c r="HE64" i="110" s="1"/>
  <c r="HF64" i="110" s="1"/>
  <c r="HG64" i="110" s="1"/>
  <c r="HH64" i="110" s="1"/>
  <c r="HI64" i="110" s="1"/>
  <c r="HJ64" i="110" s="1"/>
  <c r="BK87" i="109"/>
  <c r="BK67" i="109" s="1"/>
  <c r="B65" i="110" s="1"/>
  <c r="BL65" i="110" s="1"/>
  <c r="BM65" i="110" s="1"/>
  <c r="BN65" i="110" s="1"/>
  <c r="BO65" i="110" s="1"/>
  <c r="BP65" i="110" s="1"/>
  <c r="BQ65" i="110" s="1"/>
  <c r="BR65" i="110" s="1"/>
  <c r="BS65" i="110" s="1"/>
  <c r="BT65" i="110" s="1"/>
  <c r="BU65" i="110" s="1"/>
  <c r="BV65" i="110" s="1"/>
  <c r="BW65" i="110" s="1"/>
  <c r="BX65" i="110" s="1"/>
  <c r="BY65" i="110" s="1"/>
  <c r="BZ65" i="110" s="1"/>
  <c r="CA65" i="110" s="1"/>
  <c r="CB65" i="110" s="1"/>
  <c r="CC65" i="110" s="1"/>
  <c r="CD65" i="110" s="1"/>
  <c r="CE65" i="110" s="1"/>
  <c r="CF65" i="110" s="1"/>
  <c r="CG65" i="110" s="1"/>
  <c r="CH65" i="110" s="1"/>
  <c r="CI65" i="110" s="1"/>
  <c r="CJ65" i="110" s="1"/>
  <c r="CK65" i="110" s="1"/>
  <c r="CL65" i="110" s="1"/>
  <c r="CM65" i="110" s="1"/>
  <c r="CN65" i="110" s="1"/>
  <c r="CO65" i="110" s="1"/>
  <c r="CP65" i="110" s="1"/>
  <c r="CQ65" i="110" s="1"/>
  <c r="CR65" i="110" s="1"/>
  <c r="CS65" i="110" s="1"/>
  <c r="CT65" i="110" s="1"/>
  <c r="CU65" i="110" s="1"/>
  <c r="CV65" i="110" s="1"/>
  <c r="CW65" i="110" s="1"/>
  <c r="CX65" i="110" s="1"/>
  <c r="CY65" i="110" s="1"/>
  <c r="CZ65" i="110" s="1"/>
  <c r="DA65" i="110" s="1"/>
  <c r="DB65" i="110" s="1"/>
  <c r="DC65" i="110" s="1"/>
  <c r="DD65" i="110" s="1"/>
  <c r="DE65" i="110" s="1"/>
  <c r="DF65" i="110" s="1"/>
  <c r="DG65" i="110" s="1"/>
  <c r="DH65" i="110" s="1"/>
  <c r="DI65" i="110" s="1"/>
  <c r="DJ65" i="110" s="1"/>
  <c r="DK65" i="110" s="1"/>
  <c r="DL65" i="110" s="1"/>
  <c r="DM65" i="110" s="1"/>
  <c r="DN65" i="110" s="1"/>
  <c r="DO65" i="110" s="1"/>
  <c r="DP65" i="110" s="1"/>
  <c r="DQ65" i="110" s="1"/>
  <c r="DR65" i="110" s="1"/>
  <c r="DS65" i="110" s="1"/>
  <c r="DT65" i="110" s="1"/>
  <c r="DU65" i="110" s="1"/>
  <c r="DV65" i="110" s="1"/>
  <c r="DW65" i="110" s="1"/>
  <c r="DX65" i="110" s="1"/>
  <c r="DY65" i="110" s="1"/>
  <c r="DZ65" i="110" s="1"/>
  <c r="EA65" i="110" s="1"/>
  <c r="EB65" i="110" s="1"/>
  <c r="EC65" i="110" s="1"/>
  <c r="ED65" i="110" s="1"/>
  <c r="EE65" i="110" s="1"/>
  <c r="EF65" i="110" s="1"/>
  <c r="EG65" i="110" s="1"/>
  <c r="EH65" i="110" s="1"/>
  <c r="EI65" i="110" s="1"/>
  <c r="EJ65" i="110" s="1"/>
  <c r="EK65" i="110" s="1"/>
  <c r="EL65" i="110" s="1"/>
  <c r="EM65" i="110" s="1"/>
  <c r="EN65" i="110" s="1"/>
  <c r="EO65" i="110" s="1"/>
  <c r="EP65" i="110" s="1"/>
  <c r="EQ65" i="110" s="1"/>
  <c r="ER65" i="110" s="1"/>
  <c r="ES65" i="110" s="1"/>
  <c r="ET65" i="110" s="1"/>
  <c r="EU65" i="110" s="1"/>
  <c r="EV65" i="110" s="1"/>
  <c r="EW65" i="110" s="1"/>
  <c r="EX65" i="110" s="1"/>
  <c r="EY65" i="110" s="1"/>
  <c r="EZ65" i="110" s="1"/>
  <c r="FA65" i="110" s="1"/>
  <c r="FB65" i="110" s="1"/>
  <c r="FC65" i="110" s="1"/>
  <c r="FD65" i="110" s="1"/>
  <c r="FE65" i="110" s="1"/>
  <c r="FF65" i="110" s="1"/>
  <c r="FG65" i="110" s="1"/>
  <c r="FH65" i="110" s="1"/>
  <c r="FI65" i="110" s="1"/>
  <c r="FJ65" i="110" s="1"/>
  <c r="FK65" i="110" s="1"/>
  <c r="FL65" i="110" s="1"/>
  <c r="FM65" i="110" s="1"/>
  <c r="FN65" i="110" s="1"/>
  <c r="FO65" i="110" s="1"/>
  <c r="FP65" i="110" s="1"/>
  <c r="FQ65" i="110" s="1"/>
  <c r="FR65" i="110" s="1"/>
  <c r="FS65" i="110" s="1"/>
  <c r="FT65" i="110" s="1"/>
  <c r="FU65" i="110" s="1"/>
  <c r="FV65" i="110" s="1"/>
  <c r="FW65" i="110" s="1"/>
  <c r="FX65" i="110" s="1"/>
  <c r="FY65" i="110" s="1"/>
  <c r="FZ65" i="110" s="1"/>
  <c r="GA65" i="110" s="1"/>
  <c r="GB65" i="110" s="1"/>
  <c r="GC65" i="110" s="1"/>
  <c r="GD65" i="110" s="1"/>
  <c r="GE65" i="110" s="1"/>
  <c r="GF65" i="110" s="1"/>
  <c r="GG65" i="110" s="1"/>
  <c r="GH65" i="110" s="1"/>
  <c r="GI65" i="110" s="1"/>
  <c r="GJ65" i="110" s="1"/>
  <c r="GK65" i="110" s="1"/>
  <c r="GL65" i="110" s="1"/>
  <c r="GM65" i="110" s="1"/>
  <c r="GN65" i="110" s="1"/>
  <c r="GO65" i="110" s="1"/>
  <c r="GP65" i="110" s="1"/>
  <c r="GQ65" i="110" s="1"/>
  <c r="GR65" i="110" s="1"/>
  <c r="GS65" i="110" s="1"/>
  <c r="GT65" i="110" s="1"/>
  <c r="GU65" i="110" s="1"/>
  <c r="GV65" i="110" s="1"/>
  <c r="GW65" i="110" s="1"/>
  <c r="GX65" i="110" s="1"/>
  <c r="GY65" i="110" s="1"/>
  <c r="GZ65" i="110" s="1"/>
  <c r="HA65" i="110" s="1"/>
  <c r="HB65" i="110" s="1"/>
  <c r="HC65" i="110" s="1"/>
  <c r="HD65" i="110" s="1"/>
  <c r="HE65" i="110" s="1"/>
  <c r="HF65" i="110" s="1"/>
  <c r="HG65" i="110" s="1"/>
  <c r="HH65" i="110" s="1"/>
  <c r="HI65" i="110" s="1"/>
  <c r="HJ65" i="110" s="1"/>
  <c r="BM89" i="100"/>
  <c r="BJ2" i="110"/>
  <c r="BI55" i="109" s="1"/>
  <c r="BK22" i="110"/>
  <c r="C37" i="111"/>
  <c r="BL88" i="109"/>
  <c r="BL85" i="106"/>
  <c r="BN89" i="100" l="1"/>
  <c r="BM88" i="109"/>
  <c r="BK2" i="110"/>
  <c r="BJ55" i="109" s="1"/>
  <c r="BL22" i="110"/>
  <c r="BM85" i="106"/>
  <c r="E37" i="111"/>
  <c r="AG56" i="109"/>
  <c r="BL87" i="109" l="1"/>
  <c r="BL67" i="109" s="1"/>
  <c r="B66" i="110" s="1"/>
  <c r="BM66" i="110" s="1"/>
  <c r="BN66" i="110" s="1"/>
  <c r="BO66" i="110" s="1"/>
  <c r="BP66" i="110" s="1"/>
  <c r="BQ66" i="110" s="1"/>
  <c r="BR66" i="110" s="1"/>
  <c r="BS66" i="110" s="1"/>
  <c r="BT66" i="110" s="1"/>
  <c r="BU66" i="110" s="1"/>
  <c r="BV66" i="110" s="1"/>
  <c r="BW66" i="110" s="1"/>
  <c r="BX66" i="110" s="1"/>
  <c r="BY66" i="110" s="1"/>
  <c r="BZ66" i="110" s="1"/>
  <c r="CA66" i="110" s="1"/>
  <c r="CB66" i="110" s="1"/>
  <c r="CC66" i="110" s="1"/>
  <c r="CD66" i="110" s="1"/>
  <c r="CE66" i="110" s="1"/>
  <c r="CF66" i="110" s="1"/>
  <c r="CG66" i="110" s="1"/>
  <c r="CH66" i="110" s="1"/>
  <c r="CI66" i="110" s="1"/>
  <c r="CJ66" i="110" s="1"/>
  <c r="CK66" i="110" s="1"/>
  <c r="CL66" i="110" s="1"/>
  <c r="CM66" i="110" s="1"/>
  <c r="CN66" i="110" s="1"/>
  <c r="CO66" i="110" s="1"/>
  <c r="CP66" i="110" s="1"/>
  <c r="CQ66" i="110" s="1"/>
  <c r="CR66" i="110" s="1"/>
  <c r="CS66" i="110" s="1"/>
  <c r="CT66" i="110" s="1"/>
  <c r="CU66" i="110" s="1"/>
  <c r="CV66" i="110" s="1"/>
  <c r="CW66" i="110" s="1"/>
  <c r="CX66" i="110" s="1"/>
  <c r="CY66" i="110" s="1"/>
  <c r="CZ66" i="110" s="1"/>
  <c r="DA66" i="110" s="1"/>
  <c r="DB66" i="110" s="1"/>
  <c r="DC66" i="110" s="1"/>
  <c r="DD66" i="110" s="1"/>
  <c r="DE66" i="110" s="1"/>
  <c r="DF66" i="110" s="1"/>
  <c r="DG66" i="110" s="1"/>
  <c r="DH66" i="110" s="1"/>
  <c r="DI66" i="110" s="1"/>
  <c r="DJ66" i="110" s="1"/>
  <c r="DK66" i="110" s="1"/>
  <c r="DL66" i="110" s="1"/>
  <c r="DM66" i="110" s="1"/>
  <c r="DN66" i="110" s="1"/>
  <c r="DO66" i="110" s="1"/>
  <c r="DP66" i="110" s="1"/>
  <c r="DQ66" i="110" s="1"/>
  <c r="DR66" i="110" s="1"/>
  <c r="DS66" i="110" s="1"/>
  <c r="DT66" i="110" s="1"/>
  <c r="DU66" i="110" s="1"/>
  <c r="DV66" i="110" s="1"/>
  <c r="DW66" i="110" s="1"/>
  <c r="DX66" i="110" s="1"/>
  <c r="DY66" i="110" s="1"/>
  <c r="DZ66" i="110" s="1"/>
  <c r="EA66" i="110" s="1"/>
  <c r="EB66" i="110" s="1"/>
  <c r="EC66" i="110" s="1"/>
  <c r="ED66" i="110" s="1"/>
  <c r="EE66" i="110" s="1"/>
  <c r="EF66" i="110" s="1"/>
  <c r="EG66" i="110" s="1"/>
  <c r="EH66" i="110" s="1"/>
  <c r="EI66" i="110" s="1"/>
  <c r="EJ66" i="110" s="1"/>
  <c r="EK66" i="110" s="1"/>
  <c r="EL66" i="110" s="1"/>
  <c r="EM66" i="110" s="1"/>
  <c r="EN66" i="110" s="1"/>
  <c r="EO66" i="110" s="1"/>
  <c r="EP66" i="110" s="1"/>
  <c r="EQ66" i="110" s="1"/>
  <c r="ER66" i="110" s="1"/>
  <c r="ES66" i="110" s="1"/>
  <c r="ET66" i="110" s="1"/>
  <c r="EU66" i="110" s="1"/>
  <c r="EV66" i="110" s="1"/>
  <c r="EW66" i="110" s="1"/>
  <c r="EX66" i="110" s="1"/>
  <c r="EY66" i="110" s="1"/>
  <c r="EZ66" i="110" s="1"/>
  <c r="FA66" i="110" s="1"/>
  <c r="FB66" i="110" s="1"/>
  <c r="FC66" i="110" s="1"/>
  <c r="FD66" i="110" s="1"/>
  <c r="FE66" i="110" s="1"/>
  <c r="FF66" i="110" s="1"/>
  <c r="FG66" i="110" s="1"/>
  <c r="FH66" i="110" s="1"/>
  <c r="FI66" i="110" s="1"/>
  <c r="FJ66" i="110" s="1"/>
  <c r="FK66" i="110" s="1"/>
  <c r="FL66" i="110" s="1"/>
  <c r="FM66" i="110" s="1"/>
  <c r="FN66" i="110" s="1"/>
  <c r="FO66" i="110" s="1"/>
  <c r="FP66" i="110" s="1"/>
  <c r="FQ66" i="110" s="1"/>
  <c r="FR66" i="110" s="1"/>
  <c r="FS66" i="110" s="1"/>
  <c r="FT66" i="110" s="1"/>
  <c r="FU66" i="110" s="1"/>
  <c r="FV66" i="110" s="1"/>
  <c r="FW66" i="110" s="1"/>
  <c r="FX66" i="110" s="1"/>
  <c r="FY66" i="110" s="1"/>
  <c r="FZ66" i="110" s="1"/>
  <c r="GA66" i="110" s="1"/>
  <c r="GB66" i="110" s="1"/>
  <c r="GC66" i="110" s="1"/>
  <c r="GD66" i="110" s="1"/>
  <c r="GE66" i="110" s="1"/>
  <c r="GF66" i="110" s="1"/>
  <c r="GG66" i="110" s="1"/>
  <c r="GH66" i="110" s="1"/>
  <c r="GI66" i="110" s="1"/>
  <c r="GJ66" i="110" s="1"/>
  <c r="GK66" i="110" s="1"/>
  <c r="GL66" i="110" s="1"/>
  <c r="GM66" i="110" s="1"/>
  <c r="GN66" i="110" s="1"/>
  <c r="GO66" i="110" s="1"/>
  <c r="GP66" i="110" s="1"/>
  <c r="GQ66" i="110" s="1"/>
  <c r="GR66" i="110" s="1"/>
  <c r="GS66" i="110" s="1"/>
  <c r="GT66" i="110" s="1"/>
  <c r="GU66" i="110" s="1"/>
  <c r="GV66" i="110" s="1"/>
  <c r="GW66" i="110" s="1"/>
  <c r="GX66" i="110" s="1"/>
  <c r="GY66" i="110" s="1"/>
  <c r="GZ66" i="110" s="1"/>
  <c r="HA66" i="110" s="1"/>
  <c r="HB66" i="110" s="1"/>
  <c r="HC66" i="110" s="1"/>
  <c r="HD66" i="110" s="1"/>
  <c r="HE66" i="110" s="1"/>
  <c r="HF66" i="110" s="1"/>
  <c r="HG66" i="110" s="1"/>
  <c r="HH66" i="110" s="1"/>
  <c r="HI66" i="110" s="1"/>
  <c r="HJ66" i="110" s="1"/>
  <c r="BN88" i="109"/>
  <c r="BN85" i="106"/>
  <c r="AG95" i="109"/>
  <c r="F37" i="111"/>
  <c r="BO89" i="100"/>
  <c r="BL2" i="110"/>
  <c r="BK55" i="109" s="1"/>
  <c r="BM22" i="110"/>
  <c r="BM87" i="109" l="1"/>
  <c r="BM67" i="109" s="1"/>
  <c r="B67" i="110" s="1"/>
  <c r="BN67" i="110" s="1"/>
  <c r="BO67" i="110" s="1"/>
  <c r="BP67" i="110" s="1"/>
  <c r="BQ67" i="110" s="1"/>
  <c r="BR67" i="110" s="1"/>
  <c r="BS67" i="110" s="1"/>
  <c r="BT67" i="110" s="1"/>
  <c r="BU67" i="110" s="1"/>
  <c r="BV67" i="110" s="1"/>
  <c r="BW67" i="110" s="1"/>
  <c r="BX67" i="110" s="1"/>
  <c r="BY67" i="110" s="1"/>
  <c r="BZ67" i="110" s="1"/>
  <c r="CA67" i="110" s="1"/>
  <c r="CB67" i="110" s="1"/>
  <c r="CC67" i="110" s="1"/>
  <c r="CD67" i="110" s="1"/>
  <c r="CE67" i="110" s="1"/>
  <c r="CF67" i="110" s="1"/>
  <c r="CG67" i="110" s="1"/>
  <c r="CH67" i="110" s="1"/>
  <c r="CI67" i="110" s="1"/>
  <c r="CJ67" i="110" s="1"/>
  <c r="CK67" i="110" s="1"/>
  <c r="CL67" i="110" s="1"/>
  <c r="CM67" i="110" s="1"/>
  <c r="CN67" i="110" s="1"/>
  <c r="CO67" i="110" s="1"/>
  <c r="CP67" i="110" s="1"/>
  <c r="CQ67" i="110" s="1"/>
  <c r="CR67" i="110" s="1"/>
  <c r="CS67" i="110" s="1"/>
  <c r="CT67" i="110" s="1"/>
  <c r="CU67" i="110" s="1"/>
  <c r="CV67" i="110" s="1"/>
  <c r="CW67" i="110" s="1"/>
  <c r="CX67" i="110" s="1"/>
  <c r="CY67" i="110" s="1"/>
  <c r="CZ67" i="110" s="1"/>
  <c r="DA67" i="110" s="1"/>
  <c r="DB67" i="110" s="1"/>
  <c r="DC67" i="110" s="1"/>
  <c r="DD67" i="110" s="1"/>
  <c r="DE67" i="110" s="1"/>
  <c r="DF67" i="110" s="1"/>
  <c r="DG67" i="110" s="1"/>
  <c r="DH67" i="110" s="1"/>
  <c r="DI67" i="110" s="1"/>
  <c r="DJ67" i="110" s="1"/>
  <c r="DK67" i="110" s="1"/>
  <c r="DL67" i="110" s="1"/>
  <c r="DM67" i="110" s="1"/>
  <c r="DN67" i="110" s="1"/>
  <c r="DO67" i="110" s="1"/>
  <c r="DP67" i="110" s="1"/>
  <c r="DQ67" i="110" s="1"/>
  <c r="DR67" i="110" s="1"/>
  <c r="DS67" i="110" s="1"/>
  <c r="DT67" i="110" s="1"/>
  <c r="DU67" i="110" s="1"/>
  <c r="DV67" i="110" s="1"/>
  <c r="DW67" i="110" s="1"/>
  <c r="DX67" i="110" s="1"/>
  <c r="DY67" i="110" s="1"/>
  <c r="DZ67" i="110" s="1"/>
  <c r="EA67" i="110" s="1"/>
  <c r="EB67" i="110" s="1"/>
  <c r="EC67" i="110" s="1"/>
  <c r="ED67" i="110" s="1"/>
  <c r="EE67" i="110" s="1"/>
  <c r="EF67" i="110" s="1"/>
  <c r="EG67" i="110" s="1"/>
  <c r="EH67" i="110" s="1"/>
  <c r="EI67" i="110" s="1"/>
  <c r="EJ67" i="110" s="1"/>
  <c r="EK67" i="110" s="1"/>
  <c r="EL67" i="110" s="1"/>
  <c r="EM67" i="110" s="1"/>
  <c r="EN67" i="110" s="1"/>
  <c r="EO67" i="110" s="1"/>
  <c r="EP67" i="110" s="1"/>
  <c r="EQ67" i="110" s="1"/>
  <c r="ER67" i="110" s="1"/>
  <c r="ES67" i="110" s="1"/>
  <c r="ET67" i="110" s="1"/>
  <c r="EU67" i="110" s="1"/>
  <c r="EV67" i="110" s="1"/>
  <c r="EW67" i="110" s="1"/>
  <c r="EX67" i="110" s="1"/>
  <c r="EY67" i="110" s="1"/>
  <c r="EZ67" i="110" s="1"/>
  <c r="FA67" i="110" s="1"/>
  <c r="FB67" i="110" s="1"/>
  <c r="FC67" i="110" s="1"/>
  <c r="FD67" i="110" s="1"/>
  <c r="FE67" i="110" s="1"/>
  <c r="FF67" i="110" s="1"/>
  <c r="FG67" i="110" s="1"/>
  <c r="FH67" i="110" s="1"/>
  <c r="FI67" i="110" s="1"/>
  <c r="FJ67" i="110" s="1"/>
  <c r="FK67" i="110" s="1"/>
  <c r="FL67" i="110" s="1"/>
  <c r="FM67" i="110" s="1"/>
  <c r="FN67" i="110" s="1"/>
  <c r="FO67" i="110" s="1"/>
  <c r="FP67" i="110" s="1"/>
  <c r="FQ67" i="110" s="1"/>
  <c r="FR67" i="110" s="1"/>
  <c r="FS67" i="110" s="1"/>
  <c r="FT67" i="110" s="1"/>
  <c r="FU67" i="110" s="1"/>
  <c r="FV67" i="110" s="1"/>
  <c r="FW67" i="110" s="1"/>
  <c r="FX67" i="110" s="1"/>
  <c r="FY67" i="110" s="1"/>
  <c r="FZ67" i="110" s="1"/>
  <c r="GA67" i="110" s="1"/>
  <c r="GB67" i="110" s="1"/>
  <c r="GC67" i="110" s="1"/>
  <c r="GD67" i="110" s="1"/>
  <c r="GE67" i="110" s="1"/>
  <c r="GF67" i="110" s="1"/>
  <c r="GG67" i="110" s="1"/>
  <c r="GH67" i="110" s="1"/>
  <c r="GI67" i="110" s="1"/>
  <c r="GJ67" i="110" s="1"/>
  <c r="GK67" i="110" s="1"/>
  <c r="GL67" i="110" s="1"/>
  <c r="GM67" i="110" s="1"/>
  <c r="GN67" i="110" s="1"/>
  <c r="GO67" i="110" s="1"/>
  <c r="GP67" i="110" s="1"/>
  <c r="GQ67" i="110" s="1"/>
  <c r="GR67" i="110" s="1"/>
  <c r="GS67" i="110" s="1"/>
  <c r="GT67" i="110" s="1"/>
  <c r="GU67" i="110" s="1"/>
  <c r="GV67" i="110" s="1"/>
  <c r="GW67" i="110" s="1"/>
  <c r="GX67" i="110" s="1"/>
  <c r="GY67" i="110" s="1"/>
  <c r="GZ67" i="110" s="1"/>
  <c r="HA67" i="110" s="1"/>
  <c r="HB67" i="110" s="1"/>
  <c r="HC67" i="110" s="1"/>
  <c r="HD67" i="110" s="1"/>
  <c r="HE67" i="110" s="1"/>
  <c r="HF67" i="110" s="1"/>
  <c r="HG67" i="110" s="1"/>
  <c r="HH67" i="110" s="1"/>
  <c r="HI67" i="110" s="1"/>
  <c r="HJ67" i="110" s="1"/>
  <c r="BP89" i="100"/>
  <c r="BN87" i="109"/>
  <c r="BN67" i="109" s="1"/>
  <c r="B68" i="110" s="1"/>
  <c r="BO68" i="110" s="1"/>
  <c r="BP68" i="110" s="1"/>
  <c r="BQ68" i="110" s="1"/>
  <c r="BR68" i="110" s="1"/>
  <c r="BS68" i="110" s="1"/>
  <c r="BT68" i="110" s="1"/>
  <c r="BU68" i="110" s="1"/>
  <c r="BV68" i="110" s="1"/>
  <c r="BW68" i="110" s="1"/>
  <c r="BX68" i="110" s="1"/>
  <c r="BY68" i="110" s="1"/>
  <c r="BZ68" i="110" s="1"/>
  <c r="CA68" i="110" s="1"/>
  <c r="CB68" i="110" s="1"/>
  <c r="CC68" i="110" s="1"/>
  <c r="CD68" i="110" s="1"/>
  <c r="CE68" i="110" s="1"/>
  <c r="CF68" i="110" s="1"/>
  <c r="CG68" i="110" s="1"/>
  <c r="CH68" i="110" s="1"/>
  <c r="CI68" i="110" s="1"/>
  <c r="CJ68" i="110" s="1"/>
  <c r="CK68" i="110" s="1"/>
  <c r="CL68" i="110" s="1"/>
  <c r="CM68" i="110" s="1"/>
  <c r="CN68" i="110" s="1"/>
  <c r="CO68" i="110" s="1"/>
  <c r="CP68" i="110" s="1"/>
  <c r="CQ68" i="110" s="1"/>
  <c r="CR68" i="110" s="1"/>
  <c r="CS68" i="110" s="1"/>
  <c r="CT68" i="110" s="1"/>
  <c r="CU68" i="110" s="1"/>
  <c r="CV68" i="110" s="1"/>
  <c r="CW68" i="110" s="1"/>
  <c r="CX68" i="110" s="1"/>
  <c r="CY68" i="110" s="1"/>
  <c r="CZ68" i="110" s="1"/>
  <c r="DA68" i="110" s="1"/>
  <c r="DB68" i="110" s="1"/>
  <c r="DC68" i="110" s="1"/>
  <c r="DD68" i="110" s="1"/>
  <c r="DE68" i="110" s="1"/>
  <c r="DF68" i="110" s="1"/>
  <c r="DG68" i="110" s="1"/>
  <c r="DH68" i="110" s="1"/>
  <c r="DI68" i="110" s="1"/>
  <c r="DJ68" i="110" s="1"/>
  <c r="DK68" i="110" s="1"/>
  <c r="DL68" i="110" s="1"/>
  <c r="DM68" i="110" s="1"/>
  <c r="DN68" i="110" s="1"/>
  <c r="DO68" i="110" s="1"/>
  <c r="DP68" i="110" s="1"/>
  <c r="DQ68" i="110" s="1"/>
  <c r="DR68" i="110" s="1"/>
  <c r="DS68" i="110" s="1"/>
  <c r="DT68" i="110" s="1"/>
  <c r="DU68" i="110" s="1"/>
  <c r="DV68" i="110" s="1"/>
  <c r="DW68" i="110" s="1"/>
  <c r="DX68" i="110" s="1"/>
  <c r="DY68" i="110" s="1"/>
  <c r="DZ68" i="110" s="1"/>
  <c r="EA68" i="110" s="1"/>
  <c r="EB68" i="110" s="1"/>
  <c r="EC68" i="110" s="1"/>
  <c r="ED68" i="110" s="1"/>
  <c r="EE68" i="110" s="1"/>
  <c r="EF68" i="110" s="1"/>
  <c r="EG68" i="110" s="1"/>
  <c r="EH68" i="110" s="1"/>
  <c r="EI68" i="110" s="1"/>
  <c r="EJ68" i="110" s="1"/>
  <c r="EK68" i="110" s="1"/>
  <c r="EL68" i="110" s="1"/>
  <c r="EM68" i="110" s="1"/>
  <c r="EN68" i="110" s="1"/>
  <c r="EO68" i="110" s="1"/>
  <c r="EP68" i="110" s="1"/>
  <c r="EQ68" i="110" s="1"/>
  <c r="ER68" i="110" s="1"/>
  <c r="ES68" i="110" s="1"/>
  <c r="ET68" i="110" s="1"/>
  <c r="EU68" i="110" s="1"/>
  <c r="EV68" i="110" s="1"/>
  <c r="EW68" i="110" s="1"/>
  <c r="EX68" i="110" s="1"/>
  <c r="EY68" i="110" s="1"/>
  <c r="EZ68" i="110" s="1"/>
  <c r="FA68" i="110" s="1"/>
  <c r="FB68" i="110" s="1"/>
  <c r="FC68" i="110" s="1"/>
  <c r="FD68" i="110" s="1"/>
  <c r="FE68" i="110" s="1"/>
  <c r="FF68" i="110" s="1"/>
  <c r="FG68" i="110" s="1"/>
  <c r="FH68" i="110" s="1"/>
  <c r="FI68" i="110" s="1"/>
  <c r="FJ68" i="110" s="1"/>
  <c r="FK68" i="110" s="1"/>
  <c r="FL68" i="110" s="1"/>
  <c r="FM68" i="110" s="1"/>
  <c r="FN68" i="110" s="1"/>
  <c r="FO68" i="110" s="1"/>
  <c r="FP68" i="110" s="1"/>
  <c r="FQ68" i="110" s="1"/>
  <c r="FR68" i="110" s="1"/>
  <c r="FS68" i="110" s="1"/>
  <c r="FT68" i="110" s="1"/>
  <c r="FU68" i="110" s="1"/>
  <c r="FV68" i="110" s="1"/>
  <c r="FW68" i="110" s="1"/>
  <c r="FX68" i="110" s="1"/>
  <c r="FY68" i="110" s="1"/>
  <c r="FZ68" i="110" s="1"/>
  <c r="GA68" i="110" s="1"/>
  <c r="GB68" i="110" s="1"/>
  <c r="GC68" i="110" s="1"/>
  <c r="GD68" i="110" s="1"/>
  <c r="GE68" i="110" s="1"/>
  <c r="GF68" i="110" s="1"/>
  <c r="GG68" i="110" s="1"/>
  <c r="GH68" i="110" s="1"/>
  <c r="GI68" i="110" s="1"/>
  <c r="GJ68" i="110" s="1"/>
  <c r="GK68" i="110" s="1"/>
  <c r="GL68" i="110" s="1"/>
  <c r="GM68" i="110" s="1"/>
  <c r="GN68" i="110" s="1"/>
  <c r="GO68" i="110" s="1"/>
  <c r="GP68" i="110" s="1"/>
  <c r="GQ68" i="110" s="1"/>
  <c r="GR68" i="110" s="1"/>
  <c r="GS68" i="110" s="1"/>
  <c r="GT68" i="110" s="1"/>
  <c r="GU68" i="110" s="1"/>
  <c r="GV68" i="110" s="1"/>
  <c r="GW68" i="110" s="1"/>
  <c r="GX68" i="110" s="1"/>
  <c r="GY68" i="110" s="1"/>
  <c r="GZ68" i="110" s="1"/>
  <c r="HA68" i="110" s="1"/>
  <c r="HB68" i="110" s="1"/>
  <c r="HC68" i="110" s="1"/>
  <c r="HD68" i="110" s="1"/>
  <c r="HE68" i="110" s="1"/>
  <c r="HF68" i="110" s="1"/>
  <c r="HG68" i="110" s="1"/>
  <c r="HH68" i="110" s="1"/>
  <c r="HI68" i="110" s="1"/>
  <c r="HJ68" i="110" s="1"/>
  <c r="C38" i="111"/>
  <c r="BN22" i="110"/>
  <c r="BM2" i="110"/>
  <c r="BL55" i="109" s="1"/>
  <c r="BO85" i="106"/>
  <c r="BO88" i="109"/>
  <c r="BQ89" i="100" l="1"/>
  <c r="BP85" i="106"/>
  <c r="BP88" i="109"/>
  <c r="BO87" i="109"/>
  <c r="BO67" i="109" s="1"/>
  <c r="B69" i="110" s="1"/>
  <c r="BP69" i="110" s="1"/>
  <c r="BQ69" i="110" s="1"/>
  <c r="BR69" i="110" s="1"/>
  <c r="BS69" i="110" s="1"/>
  <c r="BT69" i="110" s="1"/>
  <c r="BU69" i="110" s="1"/>
  <c r="BV69" i="110" s="1"/>
  <c r="BW69" i="110" s="1"/>
  <c r="BX69" i="110" s="1"/>
  <c r="BY69" i="110" s="1"/>
  <c r="BZ69" i="110" s="1"/>
  <c r="CA69" i="110" s="1"/>
  <c r="CB69" i="110" s="1"/>
  <c r="CC69" i="110" s="1"/>
  <c r="CD69" i="110" s="1"/>
  <c r="CE69" i="110" s="1"/>
  <c r="CF69" i="110" s="1"/>
  <c r="CG69" i="110" s="1"/>
  <c r="CH69" i="110" s="1"/>
  <c r="CI69" i="110" s="1"/>
  <c r="CJ69" i="110" s="1"/>
  <c r="CK69" i="110" s="1"/>
  <c r="CL69" i="110" s="1"/>
  <c r="CM69" i="110" s="1"/>
  <c r="CN69" i="110" s="1"/>
  <c r="CO69" i="110" s="1"/>
  <c r="CP69" i="110" s="1"/>
  <c r="CQ69" i="110" s="1"/>
  <c r="CR69" i="110" s="1"/>
  <c r="CS69" i="110" s="1"/>
  <c r="CT69" i="110" s="1"/>
  <c r="CU69" i="110" s="1"/>
  <c r="CV69" i="110" s="1"/>
  <c r="CW69" i="110" s="1"/>
  <c r="CX69" i="110" s="1"/>
  <c r="CY69" i="110" s="1"/>
  <c r="CZ69" i="110" s="1"/>
  <c r="DA69" i="110" s="1"/>
  <c r="DB69" i="110" s="1"/>
  <c r="DC69" i="110" s="1"/>
  <c r="DD69" i="110" s="1"/>
  <c r="DE69" i="110" s="1"/>
  <c r="DF69" i="110" s="1"/>
  <c r="DG69" i="110" s="1"/>
  <c r="DH69" i="110" s="1"/>
  <c r="DI69" i="110" s="1"/>
  <c r="DJ69" i="110" s="1"/>
  <c r="DK69" i="110" s="1"/>
  <c r="DL69" i="110" s="1"/>
  <c r="DM69" i="110" s="1"/>
  <c r="DN69" i="110" s="1"/>
  <c r="DO69" i="110" s="1"/>
  <c r="DP69" i="110" s="1"/>
  <c r="DQ69" i="110" s="1"/>
  <c r="DR69" i="110" s="1"/>
  <c r="DS69" i="110" s="1"/>
  <c r="DT69" i="110" s="1"/>
  <c r="DU69" i="110" s="1"/>
  <c r="DV69" i="110" s="1"/>
  <c r="DW69" i="110" s="1"/>
  <c r="DX69" i="110" s="1"/>
  <c r="DY69" i="110" s="1"/>
  <c r="DZ69" i="110" s="1"/>
  <c r="EA69" i="110" s="1"/>
  <c r="EB69" i="110" s="1"/>
  <c r="EC69" i="110" s="1"/>
  <c r="ED69" i="110" s="1"/>
  <c r="EE69" i="110" s="1"/>
  <c r="EF69" i="110" s="1"/>
  <c r="EG69" i="110" s="1"/>
  <c r="EH69" i="110" s="1"/>
  <c r="EI69" i="110" s="1"/>
  <c r="EJ69" i="110" s="1"/>
  <c r="EK69" i="110" s="1"/>
  <c r="EL69" i="110" s="1"/>
  <c r="EM69" i="110" s="1"/>
  <c r="EN69" i="110" s="1"/>
  <c r="EO69" i="110" s="1"/>
  <c r="EP69" i="110" s="1"/>
  <c r="EQ69" i="110" s="1"/>
  <c r="ER69" i="110" s="1"/>
  <c r="ES69" i="110" s="1"/>
  <c r="ET69" i="110" s="1"/>
  <c r="EU69" i="110" s="1"/>
  <c r="EV69" i="110" s="1"/>
  <c r="EW69" i="110" s="1"/>
  <c r="EX69" i="110" s="1"/>
  <c r="EY69" i="110" s="1"/>
  <c r="EZ69" i="110" s="1"/>
  <c r="FA69" i="110" s="1"/>
  <c r="FB69" i="110" s="1"/>
  <c r="FC69" i="110" s="1"/>
  <c r="FD69" i="110" s="1"/>
  <c r="FE69" i="110" s="1"/>
  <c r="FF69" i="110" s="1"/>
  <c r="FG69" i="110" s="1"/>
  <c r="FH69" i="110" s="1"/>
  <c r="FI69" i="110" s="1"/>
  <c r="FJ69" i="110" s="1"/>
  <c r="FK69" i="110" s="1"/>
  <c r="FL69" i="110" s="1"/>
  <c r="FM69" i="110" s="1"/>
  <c r="FN69" i="110" s="1"/>
  <c r="FO69" i="110" s="1"/>
  <c r="FP69" i="110" s="1"/>
  <c r="FQ69" i="110" s="1"/>
  <c r="FR69" i="110" s="1"/>
  <c r="FS69" i="110" s="1"/>
  <c r="FT69" i="110" s="1"/>
  <c r="FU69" i="110" s="1"/>
  <c r="FV69" i="110" s="1"/>
  <c r="FW69" i="110" s="1"/>
  <c r="FX69" i="110" s="1"/>
  <c r="FY69" i="110" s="1"/>
  <c r="FZ69" i="110" s="1"/>
  <c r="GA69" i="110" s="1"/>
  <c r="GB69" i="110" s="1"/>
  <c r="GC69" i="110" s="1"/>
  <c r="GD69" i="110" s="1"/>
  <c r="GE69" i="110" s="1"/>
  <c r="GF69" i="110" s="1"/>
  <c r="GG69" i="110" s="1"/>
  <c r="GH69" i="110" s="1"/>
  <c r="GI69" i="110" s="1"/>
  <c r="GJ69" i="110" s="1"/>
  <c r="GK69" i="110" s="1"/>
  <c r="GL69" i="110" s="1"/>
  <c r="GM69" i="110" s="1"/>
  <c r="GN69" i="110" s="1"/>
  <c r="GO69" i="110" s="1"/>
  <c r="GP69" i="110" s="1"/>
  <c r="GQ69" i="110" s="1"/>
  <c r="GR69" i="110" s="1"/>
  <c r="GS69" i="110" s="1"/>
  <c r="GT69" i="110" s="1"/>
  <c r="GU69" i="110" s="1"/>
  <c r="GV69" i="110" s="1"/>
  <c r="GW69" i="110" s="1"/>
  <c r="GX69" i="110" s="1"/>
  <c r="GY69" i="110" s="1"/>
  <c r="GZ69" i="110" s="1"/>
  <c r="HA69" i="110" s="1"/>
  <c r="HB69" i="110" s="1"/>
  <c r="HC69" i="110" s="1"/>
  <c r="HD69" i="110" s="1"/>
  <c r="HE69" i="110" s="1"/>
  <c r="HF69" i="110" s="1"/>
  <c r="HG69" i="110" s="1"/>
  <c r="HH69" i="110" s="1"/>
  <c r="HI69" i="110" s="1"/>
  <c r="HJ69" i="110" s="1"/>
  <c r="BN2" i="110"/>
  <c r="BM55" i="109" s="1"/>
  <c r="BO22" i="110"/>
  <c r="E38" i="111"/>
  <c r="AH56" i="109"/>
  <c r="BP87" i="109" l="1"/>
  <c r="BP67" i="109" s="1"/>
  <c r="B70" i="110" s="1"/>
  <c r="BQ70" i="110" s="1"/>
  <c r="BR70" i="110" s="1"/>
  <c r="BS70" i="110" s="1"/>
  <c r="BT70" i="110" s="1"/>
  <c r="BU70" i="110" s="1"/>
  <c r="BV70" i="110" s="1"/>
  <c r="BW70" i="110" s="1"/>
  <c r="BX70" i="110" s="1"/>
  <c r="BY70" i="110" s="1"/>
  <c r="BZ70" i="110" s="1"/>
  <c r="CA70" i="110" s="1"/>
  <c r="CB70" i="110" s="1"/>
  <c r="CC70" i="110" s="1"/>
  <c r="CD70" i="110" s="1"/>
  <c r="CE70" i="110" s="1"/>
  <c r="CF70" i="110" s="1"/>
  <c r="CG70" i="110" s="1"/>
  <c r="CH70" i="110" s="1"/>
  <c r="CI70" i="110" s="1"/>
  <c r="CJ70" i="110" s="1"/>
  <c r="CK70" i="110" s="1"/>
  <c r="CL70" i="110" s="1"/>
  <c r="CM70" i="110" s="1"/>
  <c r="CN70" i="110" s="1"/>
  <c r="CO70" i="110" s="1"/>
  <c r="CP70" i="110" s="1"/>
  <c r="CQ70" i="110" s="1"/>
  <c r="CR70" i="110" s="1"/>
  <c r="CS70" i="110" s="1"/>
  <c r="CT70" i="110" s="1"/>
  <c r="CU70" i="110" s="1"/>
  <c r="CV70" i="110" s="1"/>
  <c r="CW70" i="110" s="1"/>
  <c r="CX70" i="110" s="1"/>
  <c r="CY70" i="110" s="1"/>
  <c r="CZ70" i="110" s="1"/>
  <c r="DA70" i="110" s="1"/>
  <c r="DB70" i="110" s="1"/>
  <c r="DC70" i="110" s="1"/>
  <c r="DD70" i="110" s="1"/>
  <c r="DE70" i="110" s="1"/>
  <c r="DF70" i="110" s="1"/>
  <c r="DG70" i="110" s="1"/>
  <c r="DH70" i="110" s="1"/>
  <c r="DI70" i="110" s="1"/>
  <c r="DJ70" i="110" s="1"/>
  <c r="DK70" i="110" s="1"/>
  <c r="DL70" i="110" s="1"/>
  <c r="DM70" i="110" s="1"/>
  <c r="DN70" i="110" s="1"/>
  <c r="DO70" i="110" s="1"/>
  <c r="DP70" i="110" s="1"/>
  <c r="DQ70" i="110" s="1"/>
  <c r="DR70" i="110" s="1"/>
  <c r="DS70" i="110" s="1"/>
  <c r="DT70" i="110" s="1"/>
  <c r="DU70" i="110" s="1"/>
  <c r="DV70" i="110" s="1"/>
  <c r="DW70" i="110" s="1"/>
  <c r="DX70" i="110" s="1"/>
  <c r="DY70" i="110" s="1"/>
  <c r="DZ70" i="110" s="1"/>
  <c r="EA70" i="110" s="1"/>
  <c r="EB70" i="110" s="1"/>
  <c r="EC70" i="110" s="1"/>
  <c r="ED70" i="110" s="1"/>
  <c r="EE70" i="110" s="1"/>
  <c r="EF70" i="110" s="1"/>
  <c r="EG70" i="110" s="1"/>
  <c r="EH70" i="110" s="1"/>
  <c r="EI70" i="110" s="1"/>
  <c r="EJ70" i="110" s="1"/>
  <c r="EK70" i="110" s="1"/>
  <c r="EL70" i="110" s="1"/>
  <c r="EM70" i="110" s="1"/>
  <c r="EN70" i="110" s="1"/>
  <c r="EO70" i="110" s="1"/>
  <c r="EP70" i="110" s="1"/>
  <c r="EQ70" i="110" s="1"/>
  <c r="ER70" i="110" s="1"/>
  <c r="ES70" i="110" s="1"/>
  <c r="ET70" i="110" s="1"/>
  <c r="EU70" i="110" s="1"/>
  <c r="EV70" i="110" s="1"/>
  <c r="EW70" i="110" s="1"/>
  <c r="EX70" i="110" s="1"/>
  <c r="EY70" i="110" s="1"/>
  <c r="EZ70" i="110" s="1"/>
  <c r="FA70" i="110" s="1"/>
  <c r="FB70" i="110" s="1"/>
  <c r="FC70" i="110" s="1"/>
  <c r="FD70" i="110" s="1"/>
  <c r="FE70" i="110" s="1"/>
  <c r="FF70" i="110" s="1"/>
  <c r="FG70" i="110" s="1"/>
  <c r="FH70" i="110" s="1"/>
  <c r="FI70" i="110" s="1"/>
  <c r="FJ70" i="110" s="1"/>
  <c r="FK70" i="110" s="1"/>
  <c r="FL70" i="110" s="1"/>
  <c r="FM70" i="110" s="1"/>
  <c r="FN70" i="110" s="1"/>
  <c r="FO70" i="110" s="1"/>
  <c r="FP70" i="110" s="1"/>
  <c r="FQ70" i="110" s="1"/>
  <c r="FR70" i="110" s="1"/>
  <c r="FS70" i="110" s="1"/>
  <c r="FT70" i="110" s="1"/>
  <c r="FU70" i="110" s="1"/>
  <c r="FV70" i="110" s="1"/>
  <c r="FW70" i="110" s="1"/>
  <c r="FX70" i="110" s="1"/>
  <c r="FY70" i="110" s="1"/>
  <c r="FZ70" i="110" s="1"/>
  <c r="GA70" i="110" s="1"/>
  <c r="GB70" i="110" s="1"/>
  <c r="GC70" i="110" s="1"/>
  <c r="GD70" i="110" s="1"/>
  <c r="GE70" i="110" s="1"/>
  <c r="GF70" i="110" s="1"/>
  <c r="GG70" i="110" s="1"/>
  <c r="GH70" i="110" s="1"/>
  <c r="GI70" i="110" s="1"/>
  <c r="GJ70" i="110" s="1"/>
  <c r="GK70" i="110" s="1"/>
  <c r="GL70" i="110" s="1"/>
  <c r="GM70" i="110" s="1"/>
  <c r="GN70" i="110" s="1"/>
  <c r="GO70" i="110" s="1"/>
  <c r="GP70" i="110" s="1"/>
  <c r="GQ70" i="110" s="1"/>
  <c r="GR70" i="110" s="1"/>
  <c r="GS70" i="110" s="1"/>
  <c r="GT70" i="110" s="1"/>
  <c r="GU70" i="110" s="1"/>
  <c r="GV70" i="110" s="1"/>
  <c r="GW70" i="110" s="1"/>
  <c r="GX70" i="110" s="1"/>
  <c r="GY70" i="110" s="1"/>
  <c r="GZ70" i="110" s="1"/>
  <c r="HA70" i="110" s="1"/>
  <c r="HB70" i="110" s="1"/>
  <c r="HC70" i="110" s="1"/>
  <c r="HD70" i="110" s="1"/>
  <c r="HE70" i="110" s="1"/>
  <c r="HF70" i="110" s="1"/>
  <c r="HG70" i="110" s="1"/>
  <c r="HH70" i="110" s="1"/>
  <c r="HI70" i="110" s="1"/>
  <c r="HJ70" i="110" s="1"/>
  <c r="BQ88" i="109"/>
  <c r="BQ85" i="106"/>
  <c r="BR89" i="100"/>
  <c r="BP22" i="110"/>
  <c r="BO2" i="110"/>
  <c r="BN55" i="109" s="1"/>
  <c r="AH95" i="109"/>
  <c r="F38" i="111"/>
  <c r="BS89" i="100" l="1"/>
  <c r="BQ87" i="109"/>
  <c r="BQ67" i="109" s="1"/>
  <c r="B71" i="110" s="1"/>
  <c r="BR71" i="110" s="1"/>
  <c r="BS71" i="110" s="1"/>
  <c r="BT71" i="110" s="1"/>
  <c r="BU71" i="110" s="1"/>
  <c r="BV71" i="110" s="1"/>
  <c r="BW71" i="110" s="1"/>
  <c r="BX71" i="110" s="1"/>
  <c r="BY71" i="110" s="1"/>
  <c r="BZ71" i="110" s="1"/>
  <c r="CA71" i="110" s="1"/>
  <c r="CB71" i="110" s="1"/>
  <c r="CC71" i="110" s="1"/>
  <c r="CD71" i="110" s="1"/>
  <c r="CE71" i="110" s="1"/>
  <c r="CF71" i="110" s="1"/>
  <c r="CG71" i="110" s="1"/>
  <c r="CH71" i="110" s="1"/>
  <c r="CI71" i="110" s="1"/>
  <c r="CJ71" i="110" s="1"/>
  <c r="CK71" i="110" s="1"/>
  <c r="CL71" i="110" s="1"/>
  <c r="CM71" i="110" s="1"/>
  <c r="CN71" i="110" s="1"/>
  <c r="CO71" i="110" s="1"/>
  <c r="CP71" i="110" s="1"/>
  <c r="CQ71" i="110" s="1"/>
  <c r="CR71" i="110" s="1"/>
  <c r="CS71" i="110" s="1"/>
  <c r="CT71" i="110" s="1"/>
  <c r="CU71" i="110" s="1"/>
  <c r="CV71" i="110" s="1"/>
  <c r="CW71" i="110" s="1"/>
  <c r="CX71" i="110" s="1"/>
  <c r="CY71" i="110" s="1"/>
  <c r="CZ71" i="110" s="1"/>
  <c r="DA71" i="110" s="1"/>
  <c r="DB71" i="110" s="1"/>
  <c r="DC71" i="110" s="1"/>
  <c r="DD71" i="110" s="1"/>
  <c r="DE71" i="110" s="1"/>
  <c r="DF71" i="110" s="1"/>
  <c r="DG71" i="110" s="1"/>
  <c r="DH71" i="110" s="1"/>
  <c r="DI71" i="110" s="1"/>
  <c r="DJ71" i="110" s="1"/>
  <c r="DK71" i="110" s="1"/>
  <c r="DL71" i="110" s="1"/>
  <c r="DM71" i="110" s="1"/>
  <c r="DN71" i="110" s="1"/>
  <c r="DO71" i="110" s="1"/>
  <c r="DP71" i="110" s="1"/>
  <c r="DQ71" i="110" s="1"/>
  <c r="DR71" i="110" s="1"/>
  <c r="DS71" i="110" s="1"/>
  <c r="DT71" i="110" s="1"/>
  <c r="DU71" i="110" s="1"/>
  <c r="DV71" i="110" s="1"/>
  <c r="DW71" i="110" s="1"/>
  <c r="DX71" i="110" s="1"/>
  <c r="DY71" i="110" s="1"/>
  <c r="DZ71" i="110" s="1"/>
  <c r="EA71" i="110" s="1"/>
  <c r="EB71" i="110" s="1"/>
  <c r="EC71" i="110" s="1"/>
  <c r="ED71" i="110" s="1"/>
  <c r="EE71" i="110" s="1"/>
  <c r="EF71" i="110" s="1"/>
  <c r="EG71" i="110" s="1"/>
  <c r="EH71" i="110" s="1"/>
  <c r="EI71" i="110" s="1"/>
  <c r="EJ71" i="110" s="1"/>
  <c r="EK71" i="110" s="1"/>
  <c r="EL71" i="110" s="1"/>
  <c r="EM71" i="110" s="1"/>
  <c r="EN71" i="110" s="1"/>
  <c r="EO71" i="110" s="1"/>
  <c r="EP71" i="110" s="1"/>
  <c r="EQ71" i="110" s="1"/>
  <c r="ER71" i="110" s="1"/>
  <c r="ES71" i="110" s="1"/>
  <c r="ET71" i="110" s="1"/>
  <c r="EU71" i="110" s="1"/>
  <c r="EV71" i="110" s="1"/>
  <c r="EW71" i="110" s="1"/>
  <c r="EX71" i="110" s="1"/>
  <c r="EY71" i="110" s="1"/>
  <c r="EZ71" i="110" s="1"/>
  <c r="FA71" i="110" s="1"/>
  <c r="FB71" i="110" s="1"/>
  <c r="FC71" i="110" s="1"/>
  <c r="FD71" i="110" s="1"/>
  <c r="FE71" i="110" s="1"/>
  <c r="FF71" i="110" s="1"/>
  <c r="FG71" i="110" s="1"/>
  <c r="FH71" i="110" s="1"/>
  <c r="FI71" i="110" s="1"/>
  <c r="FJ71" i="110" s="1"/>
  <c r="FK71" i="110" s="1"/>
  <c r="FL71" i="110" s="1"/>
  <c r="FM71" i="110" s="1"/>
  <c r="FN71" i="110" s="1"/>
  <c r="FO71" i="110" s="1"/>
  <c r="FP71" i="110" s="1"/>
  <c r="FQ71" i="110" s="1"/>
  <c r="FR71" i="110" s="1"/>
  <c r="FS71" i="110" s="1"/>
  <c r="FT71" i="110" s="1"/>
  <c r="FU71" i="110" s="1"/>
  <c r="FV71" i="110" s="1"/>
  <c r="FW71" i="110" s="1"/>
  <c r="FX71" i="110" s="1"/>
  <c r="FY71" i="110" s="1"/>
  <c r="FZ71" i="110" s="1"/>
  <c r="GA71" i="110" s="1"/>
  <c r="GB71" i="110" s="1"/>
  <c r="GC71" i="110" s="1"/>
  <c r="GD71" i="110" s="1"/>
  <c r="GE71" i="110" s="1"/>
  <c r="GF71" i="110" s="1"/>
  <c r="GG71" i="110" s="1"/>
  <c r="GH71" i="110" s="1"/>
  <c r="GI71" i="110" s="1"/>
  <c r="GJ71" i="110" s="1"/>
  <c r="GK71" i="110" s="1"/>
  <c r="GL71" i="110" s="1"/>
  <c r="GM71" i="110" s="1"/>
  <c r="GN71" i="110" s="1"/>
  <c r="GO71" i="110" s="1"/>
  <c r="GP71" i="110" s="1"/>
  <c r="GQ71" i="110" s="1"/>
  <c r="GR71" i="110" s="1"/>
  <c r="GS71" i="110" s="1"/>
  <c r="GT71" i="110" s="1"/>
  <c r="GU71" i="110" s="1"/>
  <c r="GV71" i="110" s="1"/>
  <c r="GW71" i="110" s="1"/>
  <c r="GX71" i="110" s="1"/>
  <c r="GY71" i="110" s="1"/>
  <c r="GZ71" i="110" s="1"/>
  <c r="HA71" i="110" s="1"/>
  <c r="HB71" i="110" s="1"/>
  <c r="HC71" i="110" s="1"/>
  <c r="HD71" i="110" s="1"/>
  <c r="HE71" i="110" s="1"/>
  <c r="HF71" i="110" s="1"/>
  <c r="HG71" i="110" s="1"/>
  <c r="HH71" i="110" s="1"/>
  <c r="HI71" i="110" s="1"/>
  <c r="HJ71" i="110" s="1"/>
  <c r="BR85" i="106"/>
  <c r="C39" i="111"/>
  <c r="BQ22" i="110"/>
  <c r="BP2" i="110"/>
  <c r="BO55" i="109" s="1"/>
  <c r="BR88" i="109"/>
  <c r="BS85" i="106" l="1"/>
  <c r="BQ2" i="110"/>
  <c r="BP55" i="109" s="1"/>
  <c r="BR22" i="110"/>
  <c r="BT89" i="100"/>
  <c r="BR87" i="109"/>
  <c r="BR67" i="109" s="1"/>
  <c r="B72" i="110" s="1"/>
  <c r="BS72" i="110" s="1"/>
  <c r="BT72" i="110" s="1"/>
  <c r="BU72" i="110" s="1"/>
  <c r="BV72" i="110" s="1"/>
  <c r="BW72" i="110" s="1"/>
  <c r="BX72" i="110" s="1"/>
  <c r="BY72" i="110" s="1"/>
  <c r="BZ72" i="110" s="1"/>
  <c r="CA72" i="110" s="1"/>
  <c r="CB72" i="110" s="1"/>
  <c r="CC72" i="110" s="1"/>
  <c r="CD72" i="110" s="1"/>
  <c r="CE72" i="110" s="1"/>
  <c r="CF72" i="110" s="1"/>
  <c r="CG72" i="110" s="1"/>
  <c r="CH72" i="110" s="1"/>
  <c r="CI72" i="110" s="1"/>
  <c r="CJ72" i="110" s="1"/>
  <c r="CK72" i="110" s="1"/>
  <c r="CL72" i="110" s="1"/>
  <c r="CM72" i="110" s="1"/>
  <c r="CN72" i="110" s="1"/>
  <c r="CO72" i="110" s="1"/>
  <c r="CP72" i="110" s="1"/>
  <c r="CQ72" i="110" s="1"/>
  <c r="CR72" i="110" s="1"/>
  <c r="CS72" i="110" s="1"/>
  <c r="CT72" i="110" s="1"/>
  <c r="CU72" i="110" s="1"/>
  <c r="CV72" i="110" s="1"/>
  <c r="CW72" i="110" s="1"/>
  <c r="CX72" i="110" s="1"/>
  <c r="CY72" i="110" s="1"/>
  <c r="CZ72" i="110" s="1"/>
  <c r="DA72" i="110" s="1"/>
  <c r="DB72" i="110" s="1"/>
  <c r="DC72" i="110" s="1"/>
  <c r="DD72" i="110" s="1"/>
  <c r="DE72" i="110" s="1"/>
  <c r="DF72" i="110" s="1"/>
  <c r="DG72" i="110" s="1"/>
  <c r="DH72" i="110" s="1"/>
  <c r="DI72" i="110" s="1"/>
  <c r="DJ72" i="110" s="1"/>
  <c r="DK72" i="110" s="1"/>
  <c r="DL72" i="110" s="1"/>
  <c r="DM72" i="110" s="1"/>
  <c r="DN72" i="110" s="1"/>
  <c r="DO72" i="110" s="1"/>
  <c r="DP72" i="110" s="1"/>
  <c r="DQ72" i="110" s="1"/>
  <c r="DR72" i="110" s="1"/>
  <c r="DS72" i="110" s="1"/>
  <c r="DT72" i="110" s="1"/>
  <c r="DU72" i="110" s="1"/>
  <c r="DV72" i="110" s="1"/>
  <c r="DW72" i="110" s="1"/>
  <c r="DX72" i="110" s="1"/>
  <c r="DY72" i="110" s="1"/>
  <c r="DZ72" i="110" s="1"/>
  <c r="EA72" i="110" s="1"/>
  <c r="EB72" i="110" s="1"/>
  <c r="EC72" i="110" s="1"/>
  <c r="ED72" i="110" s="1"/>
  <c r="EE72" i="110" s="1"/>
  <c r="EF72" i="110" s="1"/>
  <c r="EG72" i="110" s="1"/>
  <c r="EH72" i="110" s="1"/>
  <c r="EI72" i="110" s="1"/>
  <c r="EJ72" i="110" s="1"/>
  <c r="EK72" i="110" s="1"/>
  <c r="EL72" i="110" s="1"/>
  <c r="EM72" i="110" s="1"/>
  <c r="EN72" i="110" s="1"/>
  <c r="EO72" i="110" s="1"/>
  <c r="EP72" i="110" s="1"/>
  <c r="EQ72" i="110" s="1"/>
  <c r="ER72" i="110" s="1"/>
  <c r="ES72" i="110" s="1"/>
  <c r="ET72" i="110" s="1"/>
  <c r="EU72" i="110" s="1"/>
  <c r="EV72" i="110" s="1"/>
  <c r="EW72" i="110" s="1"/>
  <c r="EX72" i="110" s="1"/>
  <c r="EY72" i="110" s="1"/>
  <c r="EZ72" i="110" s="1"/>
  <c r="FA72" i="110" s="1"/>
  <c r="FB72" i="110" s="1"/>
  <c r="FC72" i="110" s="1"/>
  <c r="FD72" i="110" s="1"/>
  <c r="FE72" i="110" s="1"/>
  <c r="FF72" i="110" s="1"/>
  <c r="FG72" i="110" s="1"/>
  <c r="FH72" i="110" s="1"/>
  <c r="FI72" i="110" s="1"/>
  <c r="FJ72" i="110" s="1"/>
  <c r="FK72" i="110" s="1"/>
  <c r="FL72" i="110" s="1"/>
  <c r="FM72" i="110" s="1"/>
  <c r="FN72" i="110" s="1"/>
  <c r="FO72" i="110" s="1"/>
  <c r="FP72" i="110" s="1"/>
  <c r="FQ72" i="110" s="1"/>
  <c r="FR72" i="110" s="1"/>
  <c r="FS72" i="110" s="1"/>
  <c r="FT72" i="110" s="1"/>
  <c r="FU72" i="110" s="1"/>
  <c r="FV72" i="110" s="1"/>
  <c r="FW72" i="110" s="1"/>
  <c r="FX72" i="110" s="1"/>
  <c r="FY72" i="110" s="1"/>
  <c r="FZ72" i="110" s="1"/>
  <c r="GA72" i="110" s="1"/>
  <c r="GB72" i="110" s="1"/>
  <c r="GC72" i="110" s="1"/>
  <c r="GD72" i="110" s="1"/>
  <c r="GE72" i="110" s="1"/>
  <c r="GF72" i="110" s="1"/>
  <c r="GG72" i="110" s="1"/>
  <c r="GH72" i="110" s="1"/>
  <c r="GI72" i="110" s="1"/>
  <c r="GJ72" i="110" s="1"/>
  <c r="GK72" i="110" s="1"/>
  <c r="GL72" i="110" s="1"/>
  <c r="GM72" i="110" s="1"/>
  <c r="GN72" i="110" s="1"/>
  <c r="GO72" i="110" s="1"/>
  <c r="GP72" i="110" s="1"/>
  <c r="GQ72" i="110" s="1"/>
  <c r="GR72" i="110" s="1"/>
  <c r="GS72" i="110" s="1"/>
  <c r="GT72" i="110" s="1"/>
  <c r="GU72" i="110" s="1"/>
  <c r="GV72" i="110" s="1"/>
  <c r="GW72" i="110" s="1"/>
  <c r="GX72" i="110" s="1"/>
  <c r="GY72" i="110" s="1"/>
  <c r="GZ72" i="110" s="1"/>
  <c r="HA72" i="110" s="1"/>
  <c r="HB72" i="110" s="1"/>
  <c r="HC72" i="110" s="1"/>
  <c r="HD72" i="110" s="1"/>
  <c r="HE72" i="110" s="1"/>
  <c r="HF72" i="110" s="1"/>
  <c r="HG72" i="110" s="1"/>
  <c r="HH72" i="110" s="1"/>
  <c r="HI72" i="110" s="1"/>
  <c r="HJ72" i="110" s="1"/>
  <c r="BS88" i="109"/>
  <c r="E39" i="111"/>
  <c r="AI56" i="109"/>
  <c r="BT88" i="109" l="1"/>
  <c r="BR2" i="110"/>
  <c r="BQ55" i="109" s="1"/>
  <c r="BS22" i="110"/>
  <c r="BS87" i="109"/>
  <c r="BS67" i="109" s="1"/>
  <c r="B73" i="110" s="1"/>
  <c r="BT73" i="110" s="1"/>
  <c r="BU73" i="110" s="1"/>
  <c r="BV73" i="110" s="1"/>
  <c r="BW73" i="110" s="1"/>
  <c r="BX73" i="110" s="1"/>
  <c r="BY73" i="110" s="1"/>
  <c r="BZ73" i="110" s="1"/>
  <c r="CA73" i="110" s="1"/>
  <c r="CB73" i="110" s="1"/>
  <c r="CC73" i="110" s="1"/>
  <c r="CD73" i="110" s="1"/>
  <c r="CE73" i="110" s="1"/>
  <c r="CF73" i="110" s="1"/>
  <c r="CG73" i="110" s="1"/>
  <c r="CH73" i="110" s="1"/>
  <c r="CI73" i="110" s="1"/>
  <c r="CJ73" i="110" s="1"/>
  <c r="CK73" i="110" s="1"/>
  <c r="CL73" i="110" s="1"/>
  <c r="CM73" i="110" s="1"/>
  <c r="CN73" i="110" s="1"/>
  <c r="CO73" i="110" s="1"/>
  <c r="CP73" i="110" s="1"/>
  <c r="CQ73" i="110" s="1"/>
  <c r="CR73" i="110" s="1"/>
  <c r="CS73" i="110" s="1"/>
  <c r="CT73" i="110" s="1"/>
  <c r="CU73" i="110" s="1"/>
  <c r="CV73" i="110" s="1"/>
  <c r="CW73" i="110" s="1"/>
  <c r="CX73" i="110" s="1"/>
  <c r="CY73" i="110" s="1"/>
  <c r="CZ73" i="110" s="1"/>
  <c r="DA73" i="110" s="1"/>
  <c r="DB73" i="110" s="1"/>
  <c r="DC73" i="110" s="1"/>
  <c r="DD73" i="110" s="1"/>
  <c r="DE73" i="110" s="1"/>
  <c r="DF73" i="110" s="1"/>
  <c r="DG73" i="110" s="1"/>
  <c r="DH73" i="110" s="1"/>
  <c r="DI73" i="110" s="1"/>
  <c r="DJ73" i="110" s="1"/>
  <c r="DK73" i="110" s="1"/>
  <c r="DL73" i="110" s="1"/>
  <c r="DM73" i="110" s="1"/>
  <c r="DN73" i="110" s="1"/>
  <c r="DO73" i="110" s="1"/>
  <c r="DP73" i="110" s="1"/>
  <c r="DQ73" i="110" s="1"/>
  <c r="DR73" i="110" s="1"/>
  <c r="DS73" i="110" s="1"/>
  <c r="DT73" i="110" s="1"/>
  <c r="DU73" i="110" s="1"/>
  <c r="DV73" i="110" s="1"/>
  <c r="DW73" i="110" s="1"/>
  <c r="DX73" i="110" s="1"/>
  <c r="DY73" i="110" s="1"/>
  <c r="DZ73" i="110" s="1"/>
  <c r="EA73" i="110" s="1"/>
  <c r="EB73" i="110" s="1"/>
  <c r="EC73" i="110" s="1"/>
  <c r="ED73" i="110" s="1"/>
  <c r="EE73" i="110" s="1"/>
  <c r="EF73" i="110" s="1"/>
  <c r="EG73" i="110" s="1"/>
  <c r="EH73" i="110" s="1"/>
  <c r="EI73" i="110" s="1"/>
  <c r="EJ73" i="110" s="1"/>
  <c r="EK73" i="110" s="1"/>
  <c r="EL73" i="110" s="1"/>
  <c r="EM73" i="110" s="1"/>
  <c r="EN73" i="110" s="1"/>
  <c r="EO73" i="110" s="1"/>
  <c r="EP73" i="110" s="1"/>
  <c r="EQ73" i="110" s="1"/>
  <c r="ER73" i="110" s="1"/>
  <c r="ES73" i="110" s="1"/>
  <c r="ET73" i="110" s="1"/>
  <c r="EU73" i="110" s="1"/>
  <c r="EV73" i="110" s="1"/>
  <c r="EW73" i="110" s="1"/>
  <c r="EX73" i="110" s="1"/>
  <c r="EY73" i="110" s="1"/>
  <c r="EZ73" i="110" s="1"/>
  <c r="FA73" i="110" s="1"/>
  <c r="FB73" i="110" s="1"/>
  <c r="FC73" i="110" s="1"/>
  <c r="FD73" i="110" s="1"/>
  <c r="FE73" i="110" s="1"/>
  <c r="FF73" i="110" s="1"/>
  <c r="FG73" i="110" s="1"/>
  <c r="FH73" i="110" s="1"/>
  <c r="FI73" i="110" s="1"/>
  <c r="FJ73" i="110" s="1"/>
  <c r="FK73" i="110" s="1"/>
  <c r="FL73" i="110" s="1"/>
  <c r="FM73" i="110" s="1"/>
  <c r="FN73" i="110" s="1"/>
  <c r="FO73" i="110" s="1"/>
  <c r="FP73" i="110" s="1"/>
  <c r="FQ73" i="110" s="1"/>
  <c r="FR73" i="110" s="1"/>
  <c r="FS73" i="110" s="1"/>
  <c r="FT73" i="110" s="1"/>
  <c r="FU73" i="110" s="1"/>
  <c r="FV73" i="110" s="1"/>
  <c r="FW73" i="110" s="1"/>
  <c r="FX73" i="110" s="1"/>
  <c r="FY73" i="110" s="1"/>
  <c r="FZ73" i="110" s="1"/>
  <c r="GA73" i="110" s="1"/>
  <c r="GB73" i="110" s="1"/>
  <c r="GC73" i="110" s="1"/>
  <c r="GD73" i="110" s="1"/>
  <c r="GE73" i="110" s="1"/>
  <c r="GF73" i="110" s="1"/>
  <c r="GG73" i="110" s="1"/>
  <c r="GH73" i="110" s="1"/>
  <c r="GI73" i="110" s="1"/>
  <c r="GJ73" i="110" s="1"/>
  <c r="GK73" i="110" s="1"/>
  <c r="GL73" i="110" s="1"/>
  <c r="GM73" i="110" s="1"/>
  <c r="GN73" i="110" s="1"/>
  <c r="GO73" i="110" s="1"/>
  <c r="GP73" i="110" s="1"/>
  <c r="GQ73" i="110" s="1"/>
  <c r="GR73" i="110" s="1"/>
  <c r="GS73" i="110" s="1"/>
  <c r="GT73" i="110" s="1"/>
  <c r="GU73" i="110" s="1"/>
  <c r="GV73" i="110" s="1"/>
  <c r="GW73" i="110" s="1"/>
  <c r="GX73" i="110" s="1"/>
  <c r="GY73" i="110" s="1"/>
  <c r="GZ73" i="110" s="1"/>
  <c r="HA73" i="110" s="1"/>
  <c r="HB73" i="110" s="1"/>
  <c r="HC73" i="110" s="1"/>
  <c r="HD73" i="110" s="1"/>
  <c r="HE73" i="110" s="1"/>
  <c r="HF73" i="110" s="1"/>
  <c r="HG73" i="110" s="1"/>
  <c r="HH73" i="110" s="1"/>
  <c r="HI73" i="110" s="1"/>
  <c r="HJ73" i="110" s="1"/>
  <c r="BU89" i="100"/>
  <c r="BT85" i="106"/>
  <c r="AI95" i="109"/>
  <c r="F39" i="111"/>
  <c r="BU88" i="109" l="1"/>
  <c r="BU85" i="106"/>
  <c r="C40" i="111"/>
  <c r="BT87" i="109"/>
  <c r="BT67" i="109" s="1"/>
  <c r="B74" i="110" s="1"/>
  <c r="BU74" i="110" s="1"/>
  <c r="BV74" i="110" s="1"/>
  <c r="BW74" i="110" s="1"/>
  <c r="BX74" i="110" s="1"/>
  <c r="BY74" i="110" s="1"/>
  <c r="BZ74" i="110" s="1"/>
  <c r="CA74" i="110" s="1"/>
  <c r="CB74" i="110" s="1"/>
  <c r="CC74" i="110" s="1"/>
  <c r="CD74" i="110" s="1"/>
  <c r="CE74" i="110" s="1"/>
  <c r="CF74" i="110" s="1"/>
  <c r="CG74" i="110" s="1"/>
  <c r="CH74" i="110" s="1"/>
  <c r="CI74" i="110" s="1"/>
  <c r="CJ74" i="110" s="1"/>
  <c r="CK74" i="110" s="1"/>
  <c r="CL74" i="110" s="1"/>
  <c r="CM74" i="110" s="1"/>
  <c r="CN74" i="110" s="1"/>
  <c r="CO74" i="110" s="1"/>
  <c r="CP74" i="110" s="1"/>
  <c r="CQ74" i="110" s="1"/>
  <c r="CR74" i="110" s="1"/>
  <c r="CS74" i="110" s="1"/>
  <c r="CT74" i="110" s="1"/>
  <c r="CU74" i="110" s="1"/>
  <c r="CV74" i="110" s="1"/>
  <c r="CW74" i="110" s="1"/>
  <c r="CX74" i="110" s="1"/>
  <c r="CY74" i="110" s="1"/>
  <c r="CZ74" i="110" s="1"/>
  <c r="DA74" i="110" s="1"/>
  <c r="DB74" i="110" s="1"/>
  <c r="DC74" i="110" s="1"/>
  <c r="DD74" i="110" s="1"/>
  <c r="DE74" i="110" s="1"/>
  <c r="DF74" i="110" s="1"/>
  <c r="DG74" i="110" s="1"/>
  <c r="DH74" i="110" s="1"/>
  <c r="DI74" i="110" s="1"/>
  <c r="DJ74" i="110" s="1"/>
  <c r="DK74" i="110" s="1"/>
  <c r="DL74" i="110" s="1"/>
  <c r="DM74" i="110" s="1"/>
  <c r="DN74" i="110" s="1"/>
  <c r="DO74" i="110" s="1"/>
  <c r="DP74" i="110" s="1"/>
  <c r="DQ74" i="110" s="1"/>
  <c r="DR74" i="110" s="1"/>
  <c r="DS74" i="110" s="1"/>
  <c r="DT74" i="110" s="1"/>
  <c r="DU74" i="110" s="1"/>
  <c r="DV74" i="110" s="1"/>
  <c r="DW74" i="110" s="1"/>
  <c r="DX74" i="110" s="1"/>
  <c r="DY74" i="110" s="1"/>
  <c r="DZ74" i="110" s="1"/>
  <c r="EA74" i="110" s="1"/>
  <c r="EB74" i="110" s="1"/>
  <c r="EC74" i="110" s="1"/>
  <c r="ED74" i="110" s="1"/>
  <c r="EE74" i="110" s="1"/>
  <c r="EF74" i="110" s="1"/>
  <c r="EG74" i="110" s="1"/>
  <c r="EH74" i="110" s="1"/>
  <c r="EI74" i="110" s="1"/>
  <c r="EJ74" i="110" s="1"/>
  <c r="EK74" i="110" s="1"/>
  <c r="EL74" i="110" s="1"/>
  <c r="EM74" i="110" s="1"/>
  <c r="EN74" i="110" s="1"/>
  <c r="EO74" i="110" s="1"/>
  <c r="EP74" i="110" s="1"/>
  <c r="EQ74" i="110" s="1"/>
  <c r="ER74" i="110" s="1"/>
  <c r="ES74" i="110" s="1"/>
  <c r="ET74" i="110" s="1"/>
  <c r="EU74" i="110" s="1"/>
  <c r="EV74" i="110" s="1"/>
  <c r="EW74" i="110" s="1"/>
  <c r="EX74" i="110" s="1"/>
  <c r="EY74" i="110" s="1"/>
  <c r="EZ74" i="110" s="1"/>
  <c r="FA74" i="110" s="1"/>
  <c r="FB74" i="110" s="1"/>
  <c r="FC74" i="110" s="1"/>
  <c r="FD74" i="110" s="1"/>
  <c r="FE74" i="110" s="1"/>
  <c r="FF74" i="110" s="1"/>
  <c r="FG74" i="110" s="1"/>
  <c r="FH74" i="110" s="1"/>
  <c r="FI74" i="110" s="1"/>
  <c r="FJ74" i="110" s="1"/>
  <c r="FK74" i="110" s="1"/>
  <c r="FL74" i="110" s="1"/>
  <c r="FM74" i="110" s="1"/>
  <c r="FN74" i="110" s="1"/>
  <c r="FO74" i="110" s="1"/>
  <c r="FP74" i="110" s="1"/>
  <c r="FQ74" i="110" s="1"/>
  <c r="FR74" i="110" s="1"/>
  <c r="FS74" i="110" s="1"/>
  <c r="FT74" i="110" s="1"/>
  <c r="FU74" i="110" s="1"/>
  <c r="FV74" i="110" s="1"/>
  <c r="FW74" i="110" s="1"/>
  <c r="FX74" i="110" s="1"/>
  <c r="FY74" i="110" s="1"/>
  <c r="FZ74" i="110" s="1"/>
  <c r="GA74" i="110" s="1"/>
  <c r="GB74" i="110" s="1"/>
  <c r="GC74" i="110" s="1"/>
  <c r="GD74" i="110" s="1"/>
  <c r="GE74" i="110" s="1"/>
  <c r="GF74" i="110" s="1"/>
  <c r="GG74" i="110" s="1"/>
  <c r="GH74" i="110" s="1"/>
  <c r="GI74" i="110" s="1"/>
  <c r="GJ74" i="110" s="1"/>
  <c r="GK74" i="110" s="1"/>
  <c r="GL74" i="110" s="1"/>
  <c r="GM74" i="110" s="1"/>
  <c r="GN74" i="110" s="1"/>
  <c r="GO74" i="110" s="1"/>
  <c r="GP74" i="110" s="1"/>
  <c r="GQ74" i="110" s="1"/>
  <c r="GR74" i="110" s="1"/>
  <c r="GS74" i="110" s="1"/>
  <c r="GT74" i="110" s="1"/>
  <c r="GU74" i="110" s="1"/>
  <c r="GV74" i="110" s="1"/>
  <c r="GW74" i="110" s="1"/>
  <c r="GX74" i="110" s="1"/>
  <c r="GY74" i="110" s="1"/>
  <c r="GZ74" i="110" s="1"/>
  <c r="HA74" i="110" s="1"/>
  <c r="HB74" i="110" s="1"/>
  <c r="HC74" i="110" s="1"/>
  <c r="HD74" i="110" s="1"/>
  <c r="HE74" i="110" s="1"/>
  <c r="HF74" i="110" s="1"/>
  <c r="HG74" i="110" s="1"/>
  <c r="HH74" i="110" s="1"/>
  <c r="HI74" i="110" s="1"/>
  <c r="HJ74" i="110" s="1"/>
  <c r="BS2" i="110"/>
  <c r="BR55" i="109" s="1"/>
  <c r="BT22" i="110"/>
  <c r="BV89" i="100"/>
  <c r="BW89" i="100" l="1"/>
  <c r="BT2" i="110"/>
  <c r="BS55" i="109" s="1"/>
  <c r="BU22" i="110"/>
  <c r="BU87" i="109"/>
  <c r="BU67" i="109" s="1"/>
  <c r="B75" i="110" s="1"/>
  <c r="BV75" i="110" s="1"/>
  <c r="BW75" i="110" s="1"/>
  <c r="BX75" i="110" s="1"/>
  <c r="BY75" i="110" s="1"/>
  <c r="BZ75" i="110" s="1"/>
  <c r="CA75" i="110" s="1"/>
  <c r="CB75" i="110" s="1"/>
  <c r="CC75" i="110" s="1"/>
  <c r="CD75" i="110" s="1"/>
  <c r="CE75" i="110" s="1"/>
  <c r="CF75" i="110" s="1"/>
  <c r="CG75" i="110" s="1"/>
  <c r="CH75" i="110" s="1"/>
  <c r="CI75" i="110" s="1"/>
  <c r="CJ75" i="110" s="1"/>
  <c r="CK75" i="110" s="1"/>
  <c r="CL75" i="110" s="1"/>
  <c r="CM75" i="110" s="1"/>
  <c r="CN75" i="110" s="1"/>
  <c r="CO75" i="110" s="1"/>
  <c r="CP75" i="110" s="1"/>
  <c r="CQ75" i="110" s="1"/>
  <c r="CR75" i="110" s="1"/>
  <c r="CS75" i="110" s="1"/>
  <c r="CT75" i="110" s="1"/>
  <c r="CU75" i="110" s="1"/>
  <c r="CV75" i="110" s="1"/>
  <c r="CW75" i="110" s="1"/>
  <c r="CX75" i="110" s="1"/>
  <c r="CY75" i="110" s="1"/>
  <c r="CZ75" i="110" s="1"/>
  <c r="DA75" i="110" s="1"/>
  <c r="DB75" i="110" s="1"/>
  <c r="DC75" i="110" s="1"/>
  <c r="DD75" i="110" s="1"/>
  <c r="DE75" i="110" s="1"/>
  <c r="DF75" i="110" s="1"/>
  <c r="DG75" i="110" s="1"/>
  <c r="DH75" i="110" s="1"/>
  <c r="DI75" i="110" s="1"/>
  <c r="DJ75" i="110" s="1"/>
  <c r="DK75" i="110" s="1"/>
  <c r="DL75" i="110" s="1"/>
  <c r="DM75" i="110" s="1"/>
  <c r="DN75" i="110" s="1"/>
  <c r="DO75" i="110" s="1"/>
  <c r="DP75" i="110" s="1"/>
  <c r="DQ75" i="110" s="1"/>
  <c r="DR75" i="110" s="1"/>
  <c r="DS75" i="110" s="1"/>
  <c r="DT75" i="110" s="1"/>
  <c r="DU75" i="110" s="1"/>
  <c r="DV75" i="110" s="1"/>
  <c r="DW75" i="110" s="1"/>
  <c r="DX75" i="110" s="1"/>
  <c r="DY75" i="110" s="1"/>
  <c r="DZ75" i="110" s="1"/>
  <c r="EA75" i="110" s="1"/>
  <c r="EB75" i="110" s="1"/>
  <c r="EC75" i="110" s="1"/>
  <c r="ED75" i="110" s="1"/>
  <c r="EE75" i="110" s="1"/>
  <c r="EF75" i="110" s="1"/>
  <c r="EG75" i="110" s="1"/>
  <c r="EH75" i="110" s="1"/>
  <c r="EI75" i="110" s="1"/>
  <c r="EJ75" i="110" s="1"/>
  <c r="EK75" i="110" s="1"/>
  <c r="EL75" i="110" s="1"/>
  <c r="EM75" i="110" s="1"/>
  <c r="EN75" i="110" s="1"/>
  <c r="EO75" i="110" s="1"/>
  <c r="EP75" i="110" s="1"/>
  <c r="EQ75" i="110" s="1"/>
  <c r="ER75" i="110" s="1"/>
  <c r="ES75" i="110" s="1"/>
  <c r="ET75" i="110" s="1"/>
  <c r="EU75" i="110" s="1"/>
  <c r="EV75" i="110" s="1"/>
  <c r="EW75" i="110" s="1"/>
  <c r="EX75" i="110" s="1"/>
  <c r="EY75" i="110" s="1"/>
  <c r="EZ75" i="110" s="1"/>
  <c r="FA75" i="110" s="1"/>
  <c r="FB75" i="110" s="1"/>
  <c r="FC75" i="110" s="1"/>
  <c r="FD75" i="110" s="1"/>
  <c r="FE75" i="110" s="1"/>
  <c r="FF75" i="110" s="1"/>
  <c r="FG75" i="110" s="1"/>
  <c r="FH75" i="110" s="1"/>
  <c r="FI75" i="110" s="1"/>
  <c r="FJ75" i="110" s="1"/>
  <c r="FK75" i="110" s="1"/>
  <c r="FL75" i="110" s="1"/>
  <c r="FM75" i="110" s="1"/>
  <c r="FN75" i="110" s="1"/>
  <c r="FO75" i="110" s="1"/>
  <c r="FP75" i="110" s="1"/>
  <c r="FQ75" i="110" s="1"/>
  <c r="FR75" i="110" s="1"/>
  <c r="FS75" i="110" s="1"/>
  <c r="FT75" i="110" s="1"/>
  <c r="FU75" i="110" s="1"/>
  <c r="FV75" i="110" s="1"/>
  <c r="FW75" i="110" s="1"/>
  <c r="FX75" i="110" s="1"/>
  <c r="FY75" i="110" s="1"/>
  <c r="FZ75" i="110" s="1"/>
  <c r="GA75" i="110" s="1"/>
  <c r="GB75" i="110" s="1"/>
  <c r="GC75" i="110" s="1"/>
  <c r="GD75" i="110" s="1"/>
  <c r="GE75" i="110" s="1"/>
  <c r="GF75" i="110" s="1"/>
  <c r="GG75" i="110" s="1"/>
  <c r="GH75" i="110" s="1"/>
  <c r="GI75" i="110" s="1"/>
  <c r="GJ75" i="110" s="1"/>
  <c r="GK75" i="110" s="1"/>
  <c r="GL75" i="110" s="1"/>
  <c r="GM75" i="110" s="1"/>
  <c r="GN75" i="110" s="1"/>
  <c r="GO75" i="110" s="1"/>
  <c r="GP75" i="110" s="1"/>
  <c r="GQ75" i="110" s="1"/>
  <c r="GR75" i="110" s="1"/>
  <c r="GS75" i="110" s="1"/>
  <c r="GT75" i="110" s="1"/>
  <c r="GU75" i="110" s="1"/>
  <c r="GV75" i="110" s="1"/>
  <c r="GW75" i="110" s="1"/>
  <c r="GX75" i="110" s="1"/>
  <c r="GY75" i="110" s="1"/>
  <c r="GZ75" i="110" s="1"/>
  <c r="HA75" i="110" s="1"/>
  <c r="HB75" i="110" s="1"/>
  <c r="HC75" i="110" s="1"/>
  <c r="HD75" i="110" s="1"/>
  <c r="HE75" i="110" s="1"/>
  <c r="HF75" i="110" s="1"/>
  <c r="HG75" i="110" s="1"/>
  <c r="HH75" i="110" s="1"/>
  <c r="HI75" i="110" s="1"/>
  <c r="HJ75" i="110" s="1"/>
  <c r="AJ56" i="109"/>
  <c r="E40" i="111"/>
  <c r="BV88" i="109"/>
  <c r="BV85" i="106"/>
  <c r="AJ95" i="109" l="1"/>
  <c r="F40" i="111"/>
  <c r="BU2" i="110"/>
  <c r="BT55" i="109" s="1"/>
  <c r="BV22" i="110"/>
  <c r="BW85" i="106"/>
  <c r="BW88" i="109"/>
  <c r="BX89" i="100"/>
  <c r="BV87" i="109" l="1"/>
  <c r="BV67" i="109" s="1"/>
  <c r="B76" i="110" s="1"/>
  <c r="BW76" i="110" s="1"/>
  <c r="BX76" i="110" s="1"/>
  <c r="BY76" i="110" s="1"/>
  <c r="BZ76" i="110" s="1"/>
  <c r="CA76" i="110" s="1"/>
  <c r="CB76" i="110" s="1"/>
  <c r="CC76" i="110" s="1"/>
  <c r="CD76" i="110" s="1"/>
  <c r="CE76" i="110" s="1"/>
  <c r="CF76" i="110" s="1"/>
  <c r="CG76" i="110" s="1"/>
  <c r="CH76" i="110" s="1"/>
  <c r="CI76" i="110" s="1"/>
  <c r="CJ76" i="110" s="1"/>
  <c r="CK76" i="110" s="1"/>
  <c r="CL76" i="110" s="1"/>
  <c r="CM76" i="110" s="1"/>
  <c r="CN76" i="110" s="1"/>
  <c r="CO76" i="110" s="1"/>
  <c r="CP76" i="110" s="1"/>
  <c r="CQ76" i="110" s="1"/>
  <c r="CR76" i="110" s="1"/>
  <c r="CS76" i="110" s="1"/>
  <c r="CT76" i="110" s="1"/>
  <c r="CU76" i="110" s="1"/>
  <c r="CV76" i="110" s="1"/>
  <c r="CW76" i="110" s="1"/>
  <c r="CX76" i="110" s="1"/>
  <c r="CY76" i="110" s="1"/>
  <c r="CZ76" i="110" s="1"/>
  <c r="DA76" i="110" s="1"/>
  <c r="DB76" i="110" s="1"/>
  <c r="DC76" i="110" s="1"/>
  <c r="DD76" i="110" s="1"/>
  <c r="DE76" i="110" s="1"/>
  <c r="DF76" i="110" s="1"/>
  <c r="DG76" i="110" s="1"/>
  <c r="DH76" i="110" s="1"/>
  <c r="DI76" i="110" s="1"/>
  <c r="DJ76" i="110" s="1"/>
  <c r="DK76" i="110" s="1"/>
  <c r="DL76" i="110" s="1"/>
  <c r="DM76" i="110" s="1"/>
  <c r="DN76" i="110" s="1"/>
  <c r="DO76" i="110" s="1"/>
  <c r="DP76" i="110" s="1"/>
  <c r="DQ76" i="110" s="1"/>
  <c r="DR76" i="110" s="1"/>
  <c r="DS76" i="110" s="1"/>
  <c r="DT76" i="110" s="1"/>
  <c r="DU76" i="110" s="1"/>
  <c r="DV76" i="110" s="1"/>
  <c r="DW76" i="110" s="1"/>
  <c r="DX76" i="110" s="1"/>
  <c r="DY76" i="110" s="1"/>
  <c r="DZ76" i="110" s="1"/>
  <c r="EA76" i="110" s="1"/>
  <c r="EB76" i="110" s="1"/>
  <c r="EC76" i="110" s="1"/>
  <c r="ED76" i="110" s="1"/>
  <c r="EE76" i="110" s="1"/>
  <c r="EF76" i="110" s="1"/>
  <c r="EG76" i="110" s="1"/>
  <c r="EH76" i="110" s="1"/>
  <c r="EI76" i="110" s="1"/>
  <c r="EJ76" i="110" s="1"/>
  <c r="EK76" i="110" s="1"/>
  <c r="EL76" i="110" s="1"/>
  <c r="EM76" i="110" s="1"/>
  <c r="EN76" i="110" s="1"/>
  <c r="EO76" i="110" s="1"/>
  <c r="EP76" i="110" s="1"/>
  <c r="EQ76" i="110" s="1"/>
  <c r="ER76" i="110" s="1"/>
  <c r="ES76" i="110" s="1"/>
  <c r="ET76" i="110" s="1"/>
  <c r="EU76" i="110" s="1"/>
  <c r="EV76" i="110" s="1"/>
  <c r="EW76" i="110" s="1"/>
  <c r="EX76" i="110" s="1"/>
  <c r="EY76" i="110" s="1"/>
  <c r="EZ76" i="110" s="1"/>
  <c r="FA76" i="110" s="1"/>
  <c r="FB76" i="110" s="1"/>
  <c r="FC76" i="110" s="1"/>
  <c r="FD76" i="110" s="1"/>
  <c r="FE76" i="110" s="1"/>
  <c r="FF76" i="110" s="1"/>
  <c r="FG76" i="110" s="1"/>
  <c r="FH76" i="110" s="1"/>
  <c r="FI76" i="110" s="1"/>
  <c r="FJ76" i="110" s="1"/>
  <c r="FK76" i="110" s="1"/>
  <c r="FL76" i="110" s="1"/>
  <c r="FM76" i="110" s="1"/>
  <c r="FN76" i="110" s="1"/>
  <c r="FO76" i="110" s="1"/>
  <c r="FP76" i="110" s="1"/>
  <c r="FQ76" i="110" s="1"/>
  <c r="FR76" i="110" s="1"/>
  <c r="FS76" i="110" s="1"/>
  <c r="FT76" i="110" s="1"/>
  <c r="FU76" i="110" s="1"/>
  <c r="FV76" i="110" s="1"/>
  <c r="FW76" i="110" s="1"/>
  <c r="FX76" i="110" s="1"/>
  <c r="FY76" i="110" s="1"/>
  <c r="FZ76" i="110" s="1"/>
  <c r="GA76" i="110" s="1"/>
  <c r="GB76" i="110" s="1"/>
  <c r="GC76" i="110" s="1"/>
  <c r="GD76" i="110" s="1"/>
  <c r="GE76" i="110" s="1"/>
  <c r="GF76" i="110" s="1"/>
  <c r="GG76" i="110" s="1"/>
  <c r="GH76" i="110" s="1"/>
  <c r="GI76" i="110" s="1"/>
  <c r="GJ76" i="110" s="1"/>
  <c r="GK76" i="110" s="1"/>
  <c r="GL76" i="110" s="1"/>
  <c r="GM76" i="110" s="1"/>
  <c r="GN76" i="110" s="1"/>
  <c r="GO76" i="110" s="1"/>
  <c r="GP76" i="110" s="1"/>
  <c r="GQ76" i="110" s="1"/>
  <c r="GR76" i="110" s="1"/>
  <c r="GS76" i="110" s="1"/>
  <c r="GT76" i="110" s="1"/>
  <c r="GU76" i="110" s="1"/>
  <c r="GV76" i="110" s="1"/>
  <c r="GW76" i="110" s="1"/>
  <c r="GX76" i="110" s="1"/>
  <c r="GY76" i="110" s="1"/>
  <c r="GZ76" i="110" s="1"/>
  <c r="HA76" i="110" s="1"/>
  <c r="HB76" i="110" s="1"/>
  <c r="HC76" i="110" s="1"/>
  <c r="HD76" i="110" s="1"/>
  <c r="HE76" i="110" s="1"/>
  <c r="HF76" i="110" s="1"/>
  <c r="HG76" i="110" s="1"/>
  <c r="HH76" i="110" s="1"/>
  <c r="HI76" i="110" s="1"/>
  <c r="HJ76" i="110" s="1"/>
  <c r="BX88" i="109"/>
  <c r="BW87" i="109"/>
  <c r="BW67" i="109" s="1"/>
  <c r="B77" i="110" s="1"/>
  <c r="BX77" i="110" s="1"/>
  <c r="BY77" i="110" s="1"/>
  <c r="BZ77" i="110" s="1"/>
  <c r="CA77" i="110" s="1"/>
  <c r="CB77" i="110" s="1"/>
  <c r="CC77" i="110" s="1"/>
  <c r="CD77" i="110" s="1"/>
  <c r="CE77" i="110" s="1"/>
  <c r="CF77" i="110" s="1"/>
  <c r="CG77" i="110" s="1"/>
  <c r="CH77" i="110" s="1"/>
  <c r="CI77" i="110" s="1"/>
  <c r="CJ77" i="110" s="1"/>
  <c r="CK77" i="110" s="1"/>
  <c r="CL77" i="110" s="1"/>
  <c r="CM77" i="110" s="1"/>
  <c r="CN77" i="110" s="1"/>
  <c r="CO77" i="110" s="1"/>
  <c r="CP77" i="110" s="1"/>
  <c r="CQ77" i="110" s="1"/>
  <c r="CR77" i="110" s="1"/>
  <c r="CS77" i="110" s="1"/>
  <c r="CT77" i="110" s="1"/>
  <c r="CU77" i="110" s="1"/>
  <c r="CV77" i="110" s="1"/>
  <c r="CW77" i="110" s="1"/>
  <c r="CX77" i="110" s="1"/>
  <c r="CY77" i="110" s="1"/>
  <c r="CZ77" i="110" s="1"/>
  <c r="DA77" i="110" s="1"/>
  <c r="DB77" i="110" s="1"/>
  <c r="DC77" i="110" s="1"/>
  <c r="DD77" i="110" s="1"/>
  <c r="DE77" i="110" s="1"/>
  <c r="DF77" i="110" s="1"/>
  <c r="DG77" i="110" s="1"/>
  <c r="DH77" i="110" s="1"/>
  <c r="DI77" i="110" s="1"/>
  <c r="DJ77" i="110" s="1"/>
  <c r="DK77" i="110" s="1"/>
  <c r="DL77" i="110" s="1"/>
  <c r="DM77" i="110" s="1"/>
  <c r="DN77" i="110" s="1"/>
  <c r="DO77" i="110" s="1"/>
  <c r="DP77" i="110" s="1"/>
  <c r="DQ77" i="110" s="1"/>
  <c r="DR77" i="110" s="1"/>
  <c r="DS77" i="110" s="1"/>
  <c r="DT77" i="110" s="1"/>
  <c r="DU77" i="110" s="1"/>
  <c r="DV77" i="110" s="1"/>
  <c r="DW77" i="110" s="1"/>
  <c r="DX77" i="110" s="1"/>
  <c r="DY77" i="110" s="1"/>
  <c r="DZ77" i="110" s="1"/>
  <c r="EA77" i="110" s="1"/>
  <c r="EB77" i="110" s="1"/>
  <c r="EC77" i="110" s="1"/>
  <c r="ED77" i="110" s="1"/>
  <c r="EE77" i="110" s="1"/>
  <c r="EF77" i="110" s="1"/>
  <c r="EG77" i="110" s="1"/>
  <c r="EH77" i="110" s="1"/>
  <c r="EI77" i="110" s="1"/>
  <c r="EJ77" i="110" s="1"/>
  <c r="EK77" i="110" s="1"/>
  <c r="EL77" i="110" s="1"/>
  <c r="EM77" i="110" s="1"/>
  <c r="EN77" i="110" s="1"/>
  <c r="EO77" i="110" s="1"/>
  <c r="EP77" i="110" s="1"/>
  <c r="EQ77" i="110" s="1"/>
  <c r="ER77" i="110" s="1"/>
  <c r="ES77" i="110" s="1"/>
  <c r="ET77" i="110" s="1"/>
  <c r="EU77" i="110" s="1"/>
  <c r="EV77" i="110" s="1"/>
  <c r="EW77" i="110" s="1"/>
  <c r="EX77" i="110" s="1"/>
  <c r="EY77" i="110" s="1"/>
  <c r="EZ77" i="110" s="1"/>
  <c r="FA77" i="110" s="1"/>
  <c r="FB77" i="110" s="1"/>
  <c r="FC77" i="110" s="1"/>
  <c r="FD77" i="110" s="1"/>
  <c r="FE77" i="110" s="1"/>
  <c r="FF77" i="110" s="1"/>
  <c r="FG77" i="110" s="1"/>
  <c r="FH77" i="110" s="1"/>
  <c r="FI77" i="110" s="1"/>
  <c r="FJ77" i="110" s="1"/>
  <c r="FK77" i="110" s="1"/>
  <c r="FL77" i="110" s="1"/>
  <c r="FM77" i="110" s="1"/>
  <c r="FN77" i="110" s="1"/>
  <c r="FO77" i="110" s="1"/>
  <c r="FP77" i="110" s="1"/>
  <c r="FQ77" i="110" s="1"/>
  <c r="FR77" i="110" s="1"/>
  <c r="FS77" i="110" s="1"/>
  <c r="FT77" i="110" s="1"/>
  <c r="FU77" i="110" s="1"/>
  <c r="FV77" i="110" s="1"/>
  <c r="FW77" i="110" s="1"/>
  <c r="FX77" i="110" s="1"/>
  <c r="FY77" i="110" s="1"/>
  <c r="FZ77" i="110" s="1"/>
  <c r="GA77" i="110" s="1"/>
  <c r="GB77" i="110" s="1"/>
  <c r="GC77" i="110" s="1"/>
  <c r="GD77" i="110" s="1"/>
  <c r="GE77" i="110" s="1"/>
  <c r="GF77" i="110" s="1"/>
  <c r="GG77" i="110" s="1"/>
  <c r="GH77" i="110" s="1"/>
  <c r="GI77" i="110" s="1"/>
  <c r="GJ77" i="110" s="1"/>
  <c r="GK77" i="110" s="1"/>
  <c r="GL77" i="110" s="1"/>
  <c r="GM77" i="110" s="1"/>
  <c r="GN77" i="110" s="1"/>
  <c r="GO77" i="110" s="1"/>
  <c r="GP77" i="110" s="1"/>
  <c r="GQ77" i="110" s="1"/>
  <c r="GR77" i="110" s="1"/>
  <c r="GS77" i="110" s="1"/>
  <c r="GT77" i="110" s="1"/>
  <c r="GU77" i="110" s="1"/>
  <c r="GV77" i="110" s="1"/>
  <c r="GW77" i="110" s="1"/>
  <c r="GX77" i="110" s="1"/>
  <c r="GY77" i="110" s="1"/>
  <c r="GZ77" i="110" s="1"/>
  <c r="HA77" i="110" s="1"/>
  <c r="HB77" i="110" s="1"/>
  <c r="HC77" i="110" s="1"/>
  <c r="HD77" i="110" s="1"/>
  <c r="HE77" i="110" s="1"/>
  <c r="HF77" i="110" s="1"/>
  <c r="HG77" i="110" s="1"/>
  <c r="HH77" i="110" s="1"/>
  <c r="HI77" i="110" s="1"/>
  <c r="HJ77" i="110" s="1"/>
  <c r="BX85" i="106"/>
  <c r="C41" i="111"/>
  <c r="BY89" i="100"/>
  <c r="BW22" i="110"/>
  <c r="BV2" i="110"/>
  <c r="BU55" i="109" s="1"/>
  <c r="AK56" i="109" l="1"/>
  <c r="E41" i="111"/>
  <c r="BY88" i="109"/>
  <c r="BX87" i="109"/>
  <c r="BX67" i="109" s="1"/>
  <c r="B78" i="110" s="1"/>
  <c r="BY78" i="110" s="1"/>
  <c r="BZ78" i="110" s="1"/>
  <c r="CA78" i="110" s="1"/>
  <c r="CB78" i="110" s="1"/>
  <c r="CC78" i="110" s="1"/>
  <c r="CD78" i="110" s="1"/>
  <c r="CE78" i="110" s="1"/>
  <c r="CF78" i="110" s="1"/>
  <c r="CG78" i="110" s="1"/>
  <c r="CH78" i="110" s="1"/>
  <c r="CI78" i="110" s="1"/>
  <c r="CJ78" i="110" s="1"/>
  <c r="CK78" i="110" s="1"/>
  <c r="CL78" i="110" s="1"/>
  <c r="CM78" i="110" s="1"/>
  <c r="CN78" i="110" s="1"/>
  <c r="CO78" i="110" s="1"/>
  <c r="CP78" i="110" s="1"/>
  <c r="CQ78" i="110" s="1"/>
  <c r="CR78" i="110" s="1"/>
  <c r="CS78" i="110" s="1"/>
  <c r="CT78" i="110" s="1"/>
  <c r="CU78" i="110" s="1"/>
  <c r="CV78" i="110" s="1"/>
  <c r="CW78" i="110" s="1"/>
  <c r="CX78" i="110" s="1"/>
  <c r="CY78" i="110" s="1"/>
  <c r="CZ78" i="110" s="1"/>
  <c r="DA78" i="110" s="1"/>
  <c r="DB78" i="110" s="1"/>
  <c r="DC78" i="110" s="1"/>
  <c r="DD78" i="110" s="1"/>
  <c r="DE78" i="110" s="1"/>
  <c r="DF78" i="110" s="1"/>
  <c r="DG78" i="110" s="1"/>
  <c r="DH78" i="110" s="1"/>
  <c r="DI78" i="110" s="1"/>
  <c r="DJ78" i="110" s="1"/>
  <c r="DK78" i="110" s="1"/>
  <c r="DL78" i="110" s="1"/>
  <c r="DM78" i="110" s="1"/>
  <c r="DN78" i="110" s="1"/>
  <c r="DO78" i="110" s="1"/>
  <c r="DP78" i="110" s="1"/>
  <c r="DQ78" i="110" s="1"/>
  <c r="DR78" i="110" s="1"/>
  <c r="DS78" i="110" s="1"/>
  <c r="DT78" i="110" s="1"/>
  <c r="DU78" i="110" s="1"/>
  <c r="DV78" i="110" s="1"/>
  <c r="DW78" i="110" s="1"/>
  <c r="DX78" i="110" s="1"/>
  <c r="DY78" i="110" s="1"/>
  <c r="DZ78" i="110" s="1"/>
  <c r="EA78" i="110" s="1"/>
  <c r="EB78" i="110" s="1"/>
  <c r="EC78" i="110" s="1"/>
  <c r="ED78" i="110" s="1"/>
  <c r="EE78" i="110" s="1"/>
  <c r="EF78" i="110" s="1"/>
  <c r="EG78" i="110" s="1"/>
  <c r="EH78" i="110" s="1"/>
  <c r="EI78" i="110" s="1"/>
  <c r="EJ78" i="110" s="1"/>
  <c r="EK78" i="110" s="1"/>
  <c r="EL78" i="110" s="1"/>
  <c r="EM78" i="110" s="1"/>
  <c r="EN78" i="110" s="1"/>
  <c r="EO78" i="110" s="1"/>
  <c r="EP78" i="110" s="1"/>
  <c r="EQ78" i="110" s="1"/>
  <c r="ER78" i="110" s="1"/>
  <c r="ES78" i="110" s="1"/>
  <c r="ET78" i="110" s="1"/>
  <c r="EU78" i="110" s="1"/>
  <c r="EV78" i="110" s="1"/>
  <c r="EW78" i="110" s="1"/>
  <c r="EX78" i="110" s="1"/>
  <c r="EY78" i="110" s="1"/>
  <c r="EZ78" i="110" s="1"/>
  <c r="FA78" i="110" s="1"/>
  <c r="FB78" i="110" s="1"/>
  <c r="FC78" i="110" s="1"/>
  <c r="FD78" i="110" s="1"/>
  <c r="FE78" i="110" s="1"/>
  <c r="FF78" i="110" s="1"/>
  <c r="FG78" i="110" s="1"/>
  <c r="FH78" i="110" s="1"/>
  <c r="FI78" i="110" s="1"/>
  <c r="FJ78" i="110" s="1"/>
  <c r="FK78" i="110" s="1"/>
  <c r="FL78" i="110" s="1"/>
  <c r="FM78" i="110" s="1"/>
  <c r="FN78" i="110" s="1"/>
  <c r="FO78" i="110" s="1"/>
  <c r="FP78" i="110" s="1"/>
  <c r="FQ78" i="110" s="1"/>
  <c r="FR78" i="110" s="1"/>
  <c r="FS78" i="110" s="1"/>
  <c r="FT78" i="110" s="1"/>
  <c r="FU78" i="110" s="1"/>
  <c r="FV78" i="110" s="1"/>
  <c r="FW78" i="110" s="1"/>
  <c r="FX78" i="110" s="1"/>
  <c r="FY78" i="110" s="1"/>
  <c r="FZ78" i="110" s="1"/>
  <c r="GA78" i="110" s="1"/>
  <c r="GB78" i="110" s="1"/>
  <c r="GC78" i="110" s="1"/>
  <c r="GD78" i="110" s="1"/>
  <c r="GE78" i="110" s="1"/>
  <c r="GF78" i="110" s="1"/>
  <c r="GG78" i="110" s="1"/>
  <c r="GH78" i="110" s="1"/>
  <c r="GI78" i="110" s="1"/>
  <c r="GJ78" i="110" s="1"/>
  <c r="GK78" i="110" s="1"/>
  <c r="GL78" i="110" s="1"/>
  <c r="GM78" i="110" s="1"/>
  <c r="GN78" i="110" s="1"/>
  <c r="GO78" i="110" s="1"/>
  <c r="GP78" i="110" s="1"/>
  <c r="GQ78" i="110" s="1"/>
  <c r="GR78" i="110" s="1"/>
  <c r="GS78" i="110" s="1"/>
  <c r="GT78" i="110" s="1"/>
  <c r="GU78" i="110" s="1"/>
  <c r="GV78" i="110" s="1"/>
  <c r="GW78" i="110" s="1"/>
  <c r="GX78" i="110" s="1"/>
  <c r="GY78" i="110" s="1"/>
  <c r="GZ78" i="110" s="1"/>
  <c r="HA78" i="110" s="1"/>
  <c r="HB78" i="110" s="1"/>
  <c r="HC78" i="110" s="1"/>
  <c r="HD78" i="110" s="1"/>
  <c r="HE78" i="110" s="1"/>
  <c r="HF78" i="110" s="1"/>
  <c r="HG78" i="110" s="1"/>
  <c r="HH78" i="110" s="1"/>
  <c r="HI78" i="110" s="1"/>
  <c r="HJ78" i="110" s="1"/>
  <c r="BZ89" i="100"/>
  <c r="BY85" i="106"/>
  <c r="BW2" i="110"/>
  <c r="BV55" i="109" s="1"/>
  <c r="BX22" i="110"/>
  <c r="BZ85" i="106" l="1"/>
  <c r="BY87" i="109"/>
  <c r="BY67" i="109" s="1"/>
  <c r="B79" i="110" s="1"/>
  <c r="BZ79" i="110" s="1"/>
  <c r="CA79" i="110" s="1"/>
  <c r="CB79" i="110" s="1"/>
  <c r="CC79" i="110" s="1"/>
  <c r="CD79" i="110" s="1"/>
  <c r="CE79" i="110" s="1"/>
  <c r="CF79" i="110" s="1"/>
  <c r="CG79" i="110" s="1"/>
  <c r="CH79" i="110" s="1"/>
  <c r="CI79" i="110" s="1"/>
  <c r="CJ79" i="110" s="1"/>
  <c r="CK79" i="110" s="1"/>
  <c r="CL79" i="110" s="1"/>
  <c r="CM79" i="110" s="1"/>
  <c r="CN79" i="110" s="1"/>
  <c r="CO79" i="110" s="1"/>
  <c r="CP79" i="110" s="1"/>
  <c r="CQ79" i="110" s="1"/>
  <c r="CR79" i="110" s="1"/>
  <c r="CS79" i="110" s="1"/>
  <c r="CT79" i="110" s="1"/>
  <c r="CU79" i="110" s="1"/>
  <c r="CV79" i="110" s="1"/>
  <c r="CW79" i="110" s="1"/>
  <c r="CX79" i="110" s="1"/>
  <c r="CY79" i="110" s="1"/>
  <c r="CZ79" i="110" s="1"/>
  <c r="DA79" i="110" s="1"/>
  <c r="DB79" i="110" s="1"/>
  <c r="DC79" i="110" s="1"/>
  <c r="DD79" i="110" s="1"/>
  <c r="DE79" i="110" s="1"/>
  <c r="DF79" i="110" s="1"/>
  <c r="DG79" i="110" s="1"/>
  <c r="DH79" i="110" s="1"/>
  <c r="DI79" i="110" s="1"/>
  <c r="DJ79" i="110" s="1"/>
  <c r="DK79" i="110" s="1"/>
  <c r="DL79" i="110" s="1"/>
  <c r="DM79" i="110" s="1"/>
  <c r="DN79" i="110" s="1"/>
  <c r="DO79" i="110" s="1"/>
  <c r="DP79" i="110" s="1"/>
  <c r="DQ79" i="110" s="1"/>
  <c r="DR79" i="110" s="1"/>
  <c r="DS79" i="110" s="1"/>
  <c r="DT79" i="110" s="1"/>
  <c r="DU79" i="110" s="1"/>
  <c r="DV79" i="110" s="1"/>
  <c r="DW79" i="110" s="1"/>
  <c r="DX79" i="110" s="1"/>
  <c r="DY79" i="110" s="1"/>
  <c r="DZ79" i="110" s="1"/>
  <c r="EA79" i="110" s="1"/>
  <c r="EB79" i="110" s="1"/>
  <c r="EC79" i="110" s="1"/>
  <c r="ED79" i="110" s="1"/>
  <c r="EE79" i="110" s="1"/>
  <c r="EF79" i="110" s="1"/>
  <c r="EG79" i="110" s="1"/>
  <c r="EH79" i="110" s="1"/>
  <c r="EI79" i="110" s="1"/>
  <c r="EJ79" i="110" s="1"/>
  <c r="EK79" i="110" s="1"/>
  <c r="EL79" i="110" s="1"/>
  <c r="EM79" i="110" s="1"/>
  <c r="EN79" i="110" s="1"/>
  <c r="EO79" i="110" s="1"/>
  <c r="EP79" i="110" s="1"/>
  <c r="EQ79" i="110" s="1"/>
  <c r="ER79" i="110" s="1"/>
  <c r="ES79" i="110" s="1"/>
  <c r="ET79" i="110" s="1"/>
  <c r="EU79" i="110" s="1"/>
  <c r="EV79" i="110" s="1"/>
  <c r="EW79" i="110" s="1"/>
  <c r="EX79" i="110" s="1"/>
  <c r="EY79" i="110" s="1"/>
  <c r="EZ79" i="110" s="1"/>
  <c r="FA79" i="110" s="1"/>
  <c r="FB79" i="110" s="1"/>
  <c r="FC79" i="110" s="1"/>
  <c r="FD79" i="110" s="1"/>
  <c r="FE79" i="110" s="1"/>
  <c r="FF79" i="110" s="1"/>
  <c r="FG79" i="110" s="1"/>
  <c r="FH79" i="110" s="1"/>
  <c r="FI79" i="110" s="1"/>
  <c r="FJ79" i="110" s="1"/>
  <c r="FK79" i="110" s="1"/>
  <c r="FL79" i="110" s="1"/>
  <c r="FM79" i="110" s="1"/>
  <c r="FN79" i="110" s="1"/>
  <c r="FO79" i="110" s="1"/>
  <c r="FP79" i="110" s="1"/>
  <c r="FQ79" i="110" s="1"/>
  <c r="FR79" i="110" s="1"/>
  <c r="FS79" i="110" s="1"/>
  <c r="FT79" i="110" s="1"/>
  <c r="FU79" i="110" s="1"/>
  <c r="FV79" i="110" s="1"/>
  <c r="FW79" i="110" s="1"/>
  <c r="FX79" i="110" s="1"/>
  <c r="FY79" i="110" s="1"/>
  <c r="FZ79" i="110" s="1"/>
  <c r="GA79" i="110" s="1"/>
  <c r="GB79" i="110" s="1"/>
  <c r="GC79" i="110" s="1"/>
  <c r="GD79" i="110" s="1"/>
  <c r="GE79" i="110" s="1"/>
  <c r="GF79" i="110" s="1"/>
  <c r="GG79" i="110" s="1"/>
  <c r="GH79" i="110" s="1"/>
  <c r="GI79" i="110" s="1"/>
  <c r="GJ79" i="110" s="1"/>
  <c r="GK79" i="110" s="1"/>
  <c r="GL79" i="110" s="1"/>
  <c r="GM79" i="110" s="1"/>
  <c r="GN79" i="110" s="1"/>
  <c r="GO79" i="110" s="1"/>
  <c r="GP79" i="110" s="1"/>
  <c r="GQ79" i="110" s="1"/>
  <c r="GR79" i="110" s="1"/>
  <c r="GS79" i="110" s="1"/>
  <c r="GT79" i="110" s="1"/>
  <c r="GU79" i="110" s="1"/>
  <c r="GV79" i="110" s="1"/>
  <c r="GW79" i="110" s="1"/>
  <c r="GX79" i="110" s="1"/>
  <c r="GY79" i="110" s="1"/>
  <c r="GZ79" i="110" s="1"/>
  <c r="HA79" i="110" s="1"/>
  <c r="HB79" i="110" s="1"/>
  <c r="HC79" i="110" s="1"/>
  <c r="HD79" i="110" s="1"/>
  <c r="HE79" i="110" s="1"/>
  <c r="HF79" i="110" s="1"/>
  <c r="HG79" i="110" s="1"/>
  <c r="HH79" i="110" s="1"/>
  <c r="HI79" i="110" s="1"/>
  <c r="HJ79" i="110" s="1"/>
  <c r="BY22" i="110"/>
  <c r="BX2" i="110"/>
  <c r="BW55" i="109" s="1"/>
  <c r="BZ88" i="109"/>
  <c r="CA89" i="100"/>
  <c r="AK95" i="109"/>
  <c r="F41" i="111"/>
  <c r="CA88" i="109" l="1"/>
  <c r="CB89" i="100"/>
  <c r="CA85" i="106"/>
  <c r="BZ87" i="109"/>
  <c r="BZ67" i="109" s="1"/>
  <c r="B80" i="110" s="1"/>
  <c r="CA80" i="110" s="1"/>
  <c r="CB80" i="110" s="1"/>
  <c r="CC80" i="110" s="1"/>
  <c r="CD80" i="110" s="1"/>
  <c r="CE80" i="110" s="1"/>
  <c r="CF80" i="110" s="1"/>
  <c r="CG80" i="110" s="1"/>
  <c r="CH80" i="110" s="1"/>
  <c r="CI80" i="110" s="1"/>
  <c r="CJ80" i="110" s="1"/>
  <c r="CK80" i="110" s="1"/>
  <c r="CL80" i="110" s="1"/>
  <c r="CM80" i="110" s="1"/>
  <c r="CN80" i="110" s="1"/>
  <c r="CO80" i="110" s="1"/>
  <c r="CP80" i="110" s="1"/>
  <c r="CQ80" i="110" s="1"/>
  <c r="CR80" i="110" s="1"/>
  <c r="CS80" i="110" s="1"/>
  <c r="CT80" i="110" s="1"/>
  <c r="CU80" i="110" s="1"/>
  <c r="CV80" i="110" s="1"/>
  <c r="CW80" i="110" s="1"/>
  <c r="CX80" i="110" s="1"/>
  <c r="CY80" i="110" s="1"/>
  <c r="CZ80" i="110" s="1"/>
  <c r="DA80" i="110" s="1"/>
  <c r="DB80" i="110" s="1"/>
  <c r="DC80" i="110" s="1"/>
  <c r="DD80" i="110" s="1"/>
  <c r="DE80" i="110" s="1"/>
  <c r="DF80" i="110" s="1"/>
  <c r="DG80" i="110" s="1"/>
  <c r="DH80" i="110" s="1"/>
  <c r="DI80" i="110" s="1"/>
  <c r="DJ80" i="110" s="1"/>
  <c r="DK80" i="110" s="1"/>
  <c r="DL80" i="110" s="1"/>
  <c r="DM80" i="110" s="1"/>
  <c r="DN80" i="110" s="1"/>
  <c r="DO80" i="110" s="1"/>
  <c r="DP80" i="110" s="1"/>
  <c r="DQ80" i="110" s="1"/>
  <c r="DR80" i="110" s="1"/>
  <c r="DS80" i="110" s="1"/>
  <c r="DT80" i="110" s="1"/>
  <c r="DU80" i="110" s="1"/>
  <c r="DV80" i="110" s="1"/>
  <c r="DW80" i="110" s="1"/>
  <c r="DX80" i="110" s="1"/>
  <c r="DY80" i="110" s="1"/>
  <c r="DZ80" i="110" s="1"/>
  <c r="EA80" i="110" s="1"/>
  <c r="EB80" i="110" s="1"/>
  <c r="EC80" i="110" s="1"/>
  <c r="ED80" i="110" s="1"/>
  <c r="EE80" i="110" s="1"/>
  <c r="EF80" i="110" s="1"/>
  <c r="EG80" i="110" s="1"/>
  <c r="EH80" i="110" s="1"/>
  <c r="EI80" i="110" s="1"/>
  <c r="EJ80" i="110" s="1"/>
  <c r="EK80" i="110" s="1"/>
  <c r="EL80" i="110" s="1"/>
  <c r="EM80" i="110" s="1"/>
  <c r="EN80" i="110" s="1"/>
  <c r="EO80" i="110" s="1"/>
  <c r="EP80" i="110" s="1"/>
  <c r="EQ80" i="110" s="1"/>
  <c r="ER80" i="110" s="1"/>
  <c r="ES80" i="110" s="1"/>
  <c r="ET80" i="110" s="1"/>
  <c r="EU80" i="110" s="1"/>
  <c r="EV80" i="110" s="1"/>
  <c r="EW80" i="110" s="1"/>
  <c r="EX80" i="110" s="1"/>
  <c r="EY80" i="110" s="1"/>
  <c r="EZ80" i="110" s="1"/>
  <c r="FA80" i="110" s="1"/>
  <c r="FB80" i="110" s="1"/>
  <c r="FC80" i="110" s="1"/>
  <c r="FD80" i="110" s="1"/>
  <c r="FE80" i="110" s="1"/>
  <c r="FF80" i="110" s="1"/>
  <c r="FG80" i="110" s="1"/>
  <c r="FH80" i="110" s="1"/>
  <c r="FI80" i="110" s="1"/>
  <c r="FJ80" i="110" s="1"/>
  <c r="FK80" i="110" s="1"/>
  <c r="FL80" i="110" s="1"/>
  <c r="FM80" i="110" s="1"/>
  <c r="FN80" i="110" s="1"/>
  <c r="FO80" i="110" s="1"/>
  <c r="FP80" i="110" s="1"/>
  <c r="FQ80" i="110" s="1"/>
  <c r="FR80" i="110" s="1"/>
  <c r="FS80" i="110" s="1"/>
  <c r="FT80" i="110" s="1"/>
  <c r="FU80" i="110" s="1"/>
  <c r="FV80" i="110" s="1"/>
  <c r="FW80" i="110" s="1"/>
  <c r="FX80" i="110" s="1"/>
  <c r="FY80" i="110" s="1"/>
  <c r="FZ80" i="110" s="1"/>
  <c r="GA80" i="110" s="1"/>
  <c r="GB80" i="110" s="1"/>
  <c r="GC80" i="110" s="1"/>
  <c r="GD80" i="110" s="1"/>
  <c r="GE80" i="110" s="1"/>
  <c r="GF80" i="110" s="1"/>
  <c r="GG80" i="110" s="1"/>
  <c r="GH80" i="110" s="1"/>
  <c r="GI80" i="110" s="1"/>
  <c r="GJ80" i="110" s="1"/>
  <c r="GK80" i="110" s="1"/>
  <c r="GL80" i="110" s="1"/>
  <c r="GM80" i="110" s="1"/>
  <c r="GN80" i="110" s="1"/>
  <c r="GO80" i="110" s="1"/>
  <c r="GP80" i="110" s="1"/>
  <c r="GQ80" i="110" s="1"/>
  <c r="GR80" i="110" s="1"/>
  <c r="GS80" i="110" s="1"/>
  <c r="GT80" i="110" s="1"/>
  <c r="GU80" i="110" s="1"/>
  <c r="GV80" i="110" s="1"/>
  <c r="GW80" i="110" s="1"/>
  <c r="GX80" i="110" s="1"/>
  <c r="GY80" i="110" s="1"/>
  <c r="GZ80" i="110" s="1"/>
  <c r="HA80" i="110" s="1"/>
  <c r="HB80" i="110" s="1"/>
  <c r="HC80" i="110" s="1"/>
  <c r="HD80" i="110" s="1"/>
  <c r="HE80" i="110" s="1"/>
  <c r="HF80" i="110" s="1"/>
  <c r="HG80" i="110" s="1"/>
  <c r="HH80" i="110" s="1"/>
  <c r="HI80" i="110" s="1"/>
  <c r="HJ80" i="110" s="1"/>
  <c r="BY2" i="110"/>
  <c r="BX55" i="109" s="1"/>
  <c r="BZ22" i="110"/>
  <c r="C42" i="111"/>
  <c r="CB85" i="106" l="1"/>
  <c r="CB88" i="109"/>
  <c r="BZ2" i="110"/>
  <c r="BY55" i="109" s="1"/>
  <c r="CA22" i="110"/>
  <c r="CA87" i="109"/>
  <c r="CA67" i="109" s="1"/>
  <c r="B81" i="110" s="1"/>
  <c r="CB81" i="110" s="1"/>
  <c r="CC81" i="110" s="1"/>
  <c r="CD81" i="110" s="1"/>
  <c r="CE81" i="110" s="1"/>
  <c r="CF81" i="110" s="1"/>
  <c r="CG81" i="110" s="1"/>
  <c r="CH81" i="110" s="1"/>
  <c r="CI81" i="110" s="1"/>
  <c r="CJ81" i="110" s="1"/>
  <c r="CK81" i="110" s="1"/>
  <c r="CL81" i="110" s="1"/>
  <c r="CM81" i="110" s="1"/>
  <c r="CN81" i="110" s="1"/>
  <c r="CO81" i="110" s="1"/>
  <c r="CP81" i="110" s="1"/>
  <c r="CQ81" i="110" s="1"/>
  <c r="CR81" i="110" s="1"/>
  <c r="CS81" i="110" s="1"/>
  <c r="CT81" i="110" s="1"/>
  <c r="CU81" i="110" s="1"/>
  <c r="CV81" i="110" s="1"/>
  <c r="CW81" i="110" s="1"/>
  <c r="CX81" i="110" s="1"/>
  <c r="CY81" i="110" s="1"/>
  <c r="CZ81" i="110" s="1"/>
  <c r="DA81" i="110" s="1"/>
  <c r="DB81" i="110" s="1"/>
  <c r="DC81" i="110" s="1"/>
  <c r="DD81" i="110" s="1"/>
  <c r="DE81" i="110" s="1"/>
  <c r="DF81" i="110" s="1"/>
  <c r="DG81" i="110" s="1"/>
  <c r="DH81" i="110" s="1"/>
  <c r="DI81" i="110" s="1"/>
  <c r="DJ81" i="110" s="1"/>
  <c r="DK81" i="110" s="1"/>
  <c r="DL81" i="110" s="1"/>
  <c r="DM81" i="110" s="1"/>
  <c r="DN81" i="110" s="1"/>
  <c r="DO81" i="110" s="1"/>
  <c r="DP81" i="110" s="1"/>
  <c r="DQ81" i="110" s="1"/>
  <c r="DR81" i="110" s="1"/>
  <c r="DS81" i="110" s="1"/>
  <c r="DT81" i="110" s="1"/>
  <c r="DU81" i="110" s="1"/>
  <c r="DV81" i="110" s="1"/>
  <c r="DW81" i="110" s="1"/>
  <c r="DX81" i="110" s="1"/>
  <c r="DY81" i="110" s="1"/>
  <c r="DZ81" i="110" s="1"/>
  <c r="EA81" i="110" s="1"/>
  <c r="EB81" i="110" s="1"/>
  <c r="EC81" i="110" s="1"/>
  <c r="ED81" i="110" s="1"/>
  <c r="EE81" i="110" s="1"/>
  <c r="EF81" i="110" s="1"/>
  <c r="EG81" i="110" s="1"/>
  <c r="EH81" i="110" s="1"/>
  <c r="EI81" i="110" s="1"/>
  <c r="EJ81" i="110" s="1"/>
  <c r="EK81" i="110" s="1"/>
  <c r="EL81" i="110" s="1"/>
  <c r="EM81" i="110" s="1"/>
  <c r="EN81" i="110" s="1"/>
  <c r="EO81" i="110" s="1"/>
  <c r="EP81" i="110" s="1"/>
  <c r="EQ81" i="110" s="1"/>
  <c r="ER81" i="110" s="1"/>
  <c r="ES81" i="110" s="1"/>
  <c r="ET81" i="110" s="1"/>
  <c r="EU81" i="110" s="1"/>
  <c r="EV81" i="110" s="1"/>
  <c r="EW81" i="110" s="1"/>
  <c r="EX81" i="110" s="1"/>
  <c r="EY81" i="110" s="1"/>
  <c r="EZ81" i="110" s="1"/>
  <c r="FA81" i="110" s="1"/>
  <c r="FB81" i="110" s="1"/>
  <c r="FC81" i="110" s="1"/>
  <c r="FD81" i="110" s="1"/>
  <c r="FE81" i="110" s="1"/>
  <c r="FF81" i="110" s="1"/>
  <c r="FG81" i="110" s="1"/>
  <c r="FH81" i="110" s="1"/>
  <c r="FI81" i="110" s="1"/>
  <c r="FJ81" i="110" s="1"/>
  <c r="FK81" i="110" s="1"/>
  <c r="FL81" i="110" s="1"/>
  <c r="FM81" i="110" s="1"/>
  <c r="FN81" i="110" s="1"/>
  <c r="FO81" i="110" s="1"/>
  <c r="FP81" i="110" s="1"/>
  <c r="FQ81" i="110" s="1"/>
  <c r="FR81" i="110" s="1"/>
  <c r="FS81" i="110" s="1"/>
  <c r="FT81" i="110" s="1"/>
  <c r="FU81" i="110" s="1"/>
  <c r="FV81" i="110" s="1"/>
  <c r="FW81" i="110" s="1"/>
  <c r="FX81" i="110" s="1"/>
  <c r="FY81" i="110" s="1"/>
  <c r="FZ81" i="110" s="1"/>
  <c r="GA81" i="110" s="1"/>
  <c r="GB81" i="110" s="1"/>
  <c r="GC81" i="110" s="1"/>
  <c r="GD81" i="110" s="1"/>
  <c r="GE81" i="110" s="1"/>
  <c r="GF81" i="110" s="1"/>
  <c r="GG81" i="110" s="1"/>
  <c r="GH81" i="110" s="1"/>
  <c r="GI81" i="110" s="1"/>
  <c r="GJ81" i="110" s="1"/>
  <c r="GK81" i="110" s="1"/>
  <c r="GL81" i="110" s="1"/>
  <c r="GM81" i="110" s="1"/>
  <c r="GN81" i="110" s="1"/>
  <c r="GO81" i="110" s="1"/>
  <c r="GP81" i="110" s="1"/>
  <c r="GQ81" i="110" s="1"/>
  <c r="GR81" i="110" s="1"/>
  <c r="GS81" i="110" s="1"/>
  <c r="GT81" i="110" s="1"/>
  <c r="GU81" i="110" s="1"/>
  <c r="GV81" i="110" s="1"/>
  <c r="GW81" i="110" s="1"/>
  <c r="GX81" i="110" s="1"/>
  <c r="GY81" i="110" s="1"/>
  <c r="GZ81" i="110" s="1"/>
  <c r="HA81" i="110" s="1"/>
  <c r="HB81" i="110" s="1"/>
  <c r="HC81" i="110" s="1"/>
  <c r="HD81" i="110" s="1"/>
  <c r="HE81" i="110" s="1"/>
  <c r="HF81" i="110" s="1"/>
  <c r="HG81" i="110" s="1"/>
  <c r="HH81" i="110" s="1"/>
  <c r="HI81" i="110" s="1"/>
  <c r="HJ81" i="110" s="1"/>
  <c r="CC89" i="100"/>
  <c r="E42" i="111"/>
  <c r="AL56" i="109"/>
  <c r="CD89" i="100" l="1"/>
  <c r="CC88" i="109"/>
  <c r="CC85" i="106"/>
  <c r="CB87" i="109"/>
  <c r="CB67" i="109" s="1"/>
  <c r="B82" i="110" s="1"/>
  <c r="CC82" i="110" s="1"/>
  <c r="CD82" i="110" s="1"/>
  <c r="CE82" i="110" s="1"/>
  <c r="CF82" i="110" s="1"/>
  <c r="CG82" i="110" s="1"/>
  <c r="CH82" i="110" s="1"/>
  <c r="CI82" i="110" s="1"/>
  <c r="CJ82" i="110" s="1"/>
  <c r="CK82" i="110" s="1"/>
  <c r="CL82" i="110" s="1"/>
  <c r="CM82" i="110" s="1"/>
  <c r="CN82" i="110" s="1"/>
  <c r="CO82" i="110" s="1"/>
  <c r="CP82" i="110" s="1"/>
  <c r="CQ82" i="110" s="1"/>
  <c r="CR82" i="110" s="1"/>
  <c r="CS82" i="110" s="1"/>
  <c r="CT82" i="110" s="1"/>
  <c r="CU82" i="110" s="1"/>
  <c r="CV82" i="110" s="1"/>
  <c r="CW82" i="110" s="1"/>
  <c r="CX82" i="110" s="1"/>
  <c r="CY82" i="110" s="1"/>
  <c r="CZ82" i="110" s="1"/>
  <c r="DA82" i="110" s="1"/>
  <c r="DB82" i="110" s="1"/>
  <c r="DC82" i="110" s="1"/>
  <c r="DD82" i="110" s="1"/>
  <c r="DE82" i="110" s="1"/>
  <c r="DF82" i="110" s="1"/>
  <c r="DG82" i="110" s="1"/>
  <c r="DH82" i="110" s="1"/>
  <c r="DI82" i="110" s="1"/>
  <c r="DJ82" i="110" s="1"/>
  <c r="DK82" i="110" s="1"/>
  <c r="DL82" i="110" s="1"/>
  <c r="DM82" i="110" s="1"/>
  <c r="DN82" i="110" s="1"/>
  <c r="DO82" i="110" s="1"/>
  <c r="DP82" i="110" s="1"/>
  <c r="DQ82" i="110" s="1"/>
  <c r="DR82" i="110" s="1"/>
  <c r="DS82" i="110" s="1"/>
  <c r="DT82" i="110" s="1"/>
  <c r="DU82" i="110" s="1"/>
  <c r="DV82" i="110" s="1"/>
  <c r="DW82" i="110" s="1"/>
  <c r="DX82" i="110" s="1"/>
  <c r="DY82" i="110" s="1"/>
  <c r="DZ82" i="110" s="1"/>
  <c r="EA82" i="110" s="1"/>
  <c r="EB82" i="110" s="1"/>
  <c r="EC82" i="110" s="1"/>
  <c r="ED82" i="110" s="1"/>
  <c r="EE82" i="110" s="1"/>
  <c r="EF82" i="110" s="1"/>
  <c r="EG82" i="110" s="1"/>
  <c r="EH82" i="110" s="1"/>
  <c r="EI82" i="110" s="1"/>
  <c r="EJ82" i="110" s="1"/>
  <c r="EK82" i="110" s="1"/>
  <c r="EL82" i="110" s="1"/>
  <c r="EM82" i="110" s="1"/>
  <c r="EN82" i="110" s="1"/>
  <c r="EO82" i="110" s="1"/>
  <c r="EP82" i="110" s="1"/>
  <c r="EQ82" i="110" s="1"/>
  <c r="ER82" i="110" s="1"/>
  <c r="ES82" i="110" s="1"/>
  <c r="ET82" i="110" s="1"/>
  <c r="EU82" i="110" s="1"/>
  <c r="EV82" i="110" s="1"/>
  <c r="EW82" i="110" s="1"/>
  <c r="EX82" i="110" s="1"/>
  <c r="EY82" i="110" s="1"/>
  <c r="EZ82" i="110" s="1"/>
  <c r="FA82" i="110" s="1"/>
  <c r="FB82" i="110" s="1"/>
  <c r="FC82" i="110" s="1"/>
  <c r="FD82" i="110" s="1"/>
  <c r="FE82" i="110" s="1"/>
  <c r="FF82" i="110" s="1"/>
  <c r="FG82" i="110" s="1"/>
  <c r="FH82" i="110" s="1"/>
  <c r="FI82" i="110" s="1"/>
  <c r="FJ82" i="110" s="1"/>
  <c r="FK82" i="110" s="1"/>
  <c r="FL82" i="110" s="1"/>
  <c r="FM82" i="110" s="1"/>
  <c r="FN82" i="110" s="1"/>
  <c r="FO82" i="110" s="1"/>
  <c r="FP82" i="110" s="1"/>
  <c r="FQ82" i="110" s="1"/>
  <c r="FR82" i="110" s="1"/>
  <c r="FS82" i="110" s="1"/>
  <c r="FT82" i="110" s="1"/>
  <c r="FU82" i="110" s="1"/>
  <c r="FV82" i="110" s="1"/>
  <c r="FW82" i="110" s="1"/>
  <c r="FX82" i="110" s="1"/>
  <c r="FY82" i="110" s="1"/>
  <c r="FZ82" i="110" s="1"/>
  <c r="GA82" i="110" s="1"/>
  <c r="GB82" i="110" s="1"/>
  <c r="GC82" i="110" s="1"/>
  <c r="GD82" i="110" s="1"/>
  <c r="GE82" i="110" s="1"/>
  <c r="GF82" i="110" s="1"/>
  <c r="GG82" i="110" s="1"/>
  <c r="GH82" i="110" s="1"/>
  <c r="GI82" i="110" s="1"/>
  <c r="GJ82" i="110" s="1"/>
  <c r="GK82" i="110" s="1"/>
  <c r="GL82" i="110" s="1"/>
  <c r="GM82" i="110" s="1"/>
  <c r="GN82" i="110" s="1"/>
  <c r="GO82" i="110" s="1"/>
  <c r="GP82" i="110" s="1"/>
  <c r="GQ82" i="110" s="1"/>
  <c r="GR82" i="110" s="1"/>
  <c r="GS82" i="110" s="1"/>
  <c r="GT82" i="110" s="1"/>
  <c r="GU82" i="110" s="1"/>
  <c r="GV82" i="110" s="1"/>
  <c r="GW82" i="110" s="1"/>
  <c r="GX82" i="110" s="1"/>
  <c r="GY82" i="110" s="1"/>
  <c r="GZ82" i="110" s="1"/>
  <c r="HA82" i="110" s="1"/>
  <c r="HB82" i="110" s="1"/>
  <c r="HC82" i="110" s="1"/>
  <c r="HD82" i="110" s="1"/>
  <c r="HE82" i="110" s="1"/>
  <c r="HF82" i="110" s="1"/>
  <c r="HG82" i="110" s="1"/>
  <c r="HH82" i="110" s="1"/>
  <c r="HI82" i="110" s="1"/>
  <c r="HJ82" i="110" s="1"/>
  <c r="AL95" i="109"/>
  <c r="F42" i="111"/>
  <c r="CA2" i="110"/>
  <c r="BZ55" i="109" s="1"/>
  <c r="CB22" i="110"/>
  <c r="CC87" i="109" l="1"/>
  <c r="CC67" i="109" s="1"/>
  <c r="B83" i="110" s="1"/>
  <c r="CD83" i="110" s="1"/>
  <c r="CE83" i="110" s="1"/>
  <c r="CF83" i="110" s="1"/>
  <c r="CG83" i="110" s="1"/>
  <c r="CH83" i="110" s="1"/>
  <c r="CI83" i="110" s="1"/>
  <c r="CJ83" i="110" s="1"/>
  <c r="CK83" i="110" s="1"/>
  <c r="CL83" i="110" s="1"/>
  <c r="CM83" i="110" s="1"/>
  <c r="CN83" i="110" s="1"/>
  <c r="CO83" i="110" s="1"/>
  <c r="CP83" i="110" s="1"/>
  <c r="CQ83" i="110" s="1"/>
  <c r="CR83" i="110" s="1"/>
  <c r="CS83" i="110" s="1"/>
  <c r="CT83" i="110" s="1"/>
  <c r="CU83" i="110" s="1"/>
  <c r="CV83" i="110" s="1"/>
  <c r="CW83" i="110" s="1"/>
  <c r="CX83" i="110" s="1"/>
  <c r="CY83" i="110" s="1"/>
  <c r="CZ83" i="110" s="1"/>
  <c r="DA83" i="110" s="1"/>
  <c r="DB83" i="110" s="1"/>
  <c r="DC83" i="110" s="1"/>
  <c r="DD83" i="110" s="1"/>
  <c r="DE83" i="110" s="1"/>
  <c r="DF83" i="110" s="1"/>
  <c r="DG83" i="110" s="1"/>
  <c r="DH83" i="110" s="1"/>
  <c r="DI83" i="110" s="1"/>
  <c r="DJ83" i="110" s="1"/>
  <c r="DK83" i="110" s="1"/>
  <c r="DL83" i="110" s="1"/>
  <c r="DM83" i="110" s="1"/>
  <c r="DN83" i="110" s="1"/>
  <c r="DO83" i="110" s="1"/>
  <c r="DP83" i="110" s="1"/>
  <c r="DQ83" i="110" s="1"/>
  <c r="DR83" i="110" s="1"/>
  <c r="DS83" i="110" s="1"/>
  <c r="DT83" i="110" s="1"/>
  <c r="DU83" i="110" s="1"/>
  <c r="DV83" i="110" s="1"/>
  <c r="DW83" i="110" s="1"/>
  <c r="DX83" i="110" s="1"/>
  <c r="DY83" i="110" s="1"/>
  <c r="DZ83" i="110" s="1"/>
  <c r="EA83" i="110" s="1"/>
  <c r="EB83" i="110" s="1"/>
  <c r="EC83" i="110" s="1"/>
  <c r="ED83" i="110" s="1"/>
  <c r="EE83" i="110" s="1"/>
  <c r="EF83" i="110" s="1"/>
  <c r="EG83" i="110" s="1"/>
  <c r="EH83" i="110" s="1"/>
  <c r="EI83" i="110" s="1"/>
  <c r="EJ83" i="110" s="1"/>
  <c r="EK83" i="110" s="1"/>
  <c r="EL83" i="110" s="1"/>
  <c r="EM83" i="110" s="1"/>
  <c r="EN83" i="110" s="1"/>
  <c r="EO83" i="110" s="1"/>
  <c r="EP83" i="110" s="1"/>
  <c r="EQ83" i="110" s="1"/>
  <c r="ER83" i="110" s="1"/>
  <c r="ES83" i="110" s="1"/>
  <c r="ET83" i="110" s="1"/>
  <c r="EU83" i="110" s="1"/>
  <c r="EV83" i="110" s="1"/>
  <c r="EW83" i="110" s="1"/>
  <c r="EX83" i="110" s="1"/>
  <c r="EY83" i="110" s="1"/>
  <c r="EZ83" i="110" s="1"/>
  <c r="FA83" i="110" s="1"/>
  <c r="FB83" i="110" s="1"/>
  <c r="FC83" i="110" s="1"/>
  <c r="FD83" i="110" s="1"/>
  <c r="FE83" i="110" s="1"/>
  <c r="FF83" i="110" s="1"/>
  <c r="FG83" i="110" s="1"/>
  <c r="FH83" i="110" s="1"/>
  <c r="FI83" i="110" s="1"/>
  <c r="FJ83" i="110" s="1"/>
  <c r="FK83" i="110" s="1"/>
  <c r="FL83" i="110" s="1"/>
  <c r="FM83" i="110" s="1"/>
  <c r="FN83" i="110" s="1"/>
  <c r="FO83" i="110" s="1"/>
  <c r="FP83" i="110" s="1"/>
  <c r="FQ83" i="110" s="1"/>
  <c r="FR83" i="110" s="1"/>
  <c r="FS83" i="110" s="1"/>
  <c r="FT83" i="110" s="1"/>
  <c r="FU83" i="110" s="1"/>
  <c r="FV83" i="110" s="1"/>
  <c r="FW83" i="110" s="1"/>
  <c r="FX83" i="110" s="1"/>
  <c r="FY83" i="110" s="1"/>
  <c r="FZ83" i="110" s="1"/>
  <c r="GA83" i="110" s="1"/>
  <c r="GB83" i="110" s="1"/>
  <c r="GC83" i="110" s="1"/>
  <c r="GD83" i="110" s="1"/>
  <c r="GE83" i="110" s="1"/>
  <c r="GF83" i="110" s="1"/>
  <c r="GG83" i="110" s="1"/>
  <c r="GH83" i="110" s="1"/>
  <c r="GI83" i="110" s="1"/>
  <c r="GJ83" i="110" s="1"/>
  <c r="GK83" i="110" s="1"/>
  <c r="GL83" i="110" s="1"/>
  <c r="GM83" i="110" s="1"/>
  <c r="GN83" i="110" s="1"/>
  <c r="GO83" i="110" s="1"/>
  <c r="GP83" i="110" s="1"/>
  <c r="GQ83" i="110" s="1"/>
  <c r="GR83" i="110" s="1"/>
  <c r="GS83" i="110" s="1"/>
  <c r="GT83" i="110" s="1"/>
  <c r="GU83" i="110" s="1"/>
  <c r="GV83" i="110" s="1"/>
  <c r="GW83" i="110" s="1"/>
  <c r="GX83" i="110" s="1"/>
  <c r="GY83" i="110" s="1"/>
  <c r="GZ83" i="110" s="1"/>
  <c r="HA83" i="110" s="1"/>
  <c r="HB83" i="110" s="1"/>
  <c r="HC83" i="110" s="1"/>
  <c r="HD83" i="110" s="1"/>
  <c r="HE83" i="110" s="1"/>
  <c r="HF83" i="110" s="1"/>
  <c r="HG83" i="110" s="1"/>
  <c r="HH83" i="110" s="1"/>
  <c r="HI83" i="110" s="1"/>
  <c r="HJ83" i="110" s="1"/>
  <c r="CD88" i="109"/>
  <c r="CD85" i="106"/>
  <c r="CE89" i="100"/>
  <c r="C43" i="111"/>
  <c r="CB2" i="110"/>
  <c r="CA55" i="109" s="1"/>
  <c r="CC22" i="110"/>
  <c r="CF89" i="100" l="1"/>
  <c r="CD87" i="109"/>
  <c r="CD67" i="109" s="1"/>
  <c r="B84" i="110" s="1"/>
  <c r="CE84" i="110" s="1"/>
  <c r="CF84" i="110" s="1"/>
  <c r="CG84" i="110" s="1"/>
  <c r="CH84" i="110" s="1"/>
  <c r="CI84" i="110" s="1"/>
  <c r="CJ84" i="110" s="1"/>
  <c r="CK84" i="110" s="1"/>
  <c r="CL84" i="110" s="1"/>
  <c r="CM84" i="110" s="1"/>
  <c r="CN84" i="110" s="1"/>
  <c r="CO84" i="110" s="1"/>
  <c r="CP84" i="110" s="1"/>
  <c r="CQ84" i="110" s="1"/>
  <c r="CR84" i="110" s="1"/>
  <c r="CS84" i="110" s="1"/>
  <c r="CT84" i="110" s="1"/>
  <c r="CU84" i="110" s="1"/>
  <c r="CV84" i="110" s="1"/>
  <c r="CW84" i="110" s="1"/>
  <c r="CX84" i="110" s="1"/>
  <c r="CY84" i="110" s="1"/>
  <c r="CZ84" i="110" s="1"/>
  <c r="DA84" i="110" s="1"/>
  <c r="DB84" i="110" s="1"/>
  <c r="DC84" i="110" s="1"/>
  <c r="DD84" i="110" s="1"/>
  <c r="DE84" i="110" s="1"/>
  <c r="DF84" i="110" s="1"/>
  <c r="DG84" i="110" s="1"/>
  <c r="DH84" i="110" s="1"/>
  <c r="DI84" i="110" s="1"/>
  <c r="DJ84" i="110" s="1"/>
  <c r="DK84" i="110" s="1"/>
  <c r="DL84" i="110" s="1"/>
  <c r="DM84" i="110" s="1"/>
  <c r="DN84" i="110" s="1"/>
  <c r="DO84" i="110" s="1"/>
  <c r="DP84" i="110" s="1"/>
  <c r="DQ84" i="110" s="1"/>
  <c r="DR84" i="110" s="1"/>
  <c r="DS84" i="110" s="1"/>
  <c r="DT84" i="110" s="1"/>
  <c r="DU84" i="110" s="1"/>
  <c r="DV84" i="110" s="1"/>
  <c r="DW84" i="110" s="1"/>
  <c r="DX84" i="110" s="1"/>
  <c r="DY84" i="110" s="1"/>
  <c r="DZ84" i="110" s="1"/>
  <c r="EA84" i="110" s="1"/>
  <c r="EB84" i="110" s="1"/>
  <c r="EC84" i="110" s="1"/>
  <c r="ED84" i="110" s="1"/>
  <c r="EE84" i="110" s="1"/>
  <c r="EF84" i="110" s="1"/>
  <c r="EG84" i="110" s="1"/>
  <c r="EH84" i="110" s="1"/>
  <c r="EI84" i="110" s="1"/>
  <c r="EJ84" i="110" s="1"/>
  <c r="EK84" i="110" s="1"/>
  <c r="EL84" i="110" s="1"/>
  <c r="EM84" i="110" s="1"/>
  <c r="EN84" i="110" s="1"/>
  <c r="EO84" i="110" s="1"/>
  <c r="EP84" i="110" s="1"/>
  <c r="EQ84" i="110" s="1"/>
  <c r="ER84" i="110" s="1"/>
  <c r="ES84" i="110" s="1"/>
  <c r="ET84" i="110" s="1"/>
  <c r="EU84" i="110" s="1"/>
  <c r="EV84" i="110" s="1"/>
  <c r="EW84" i="110" s="1"/>
  <c r="EX84" i="110" s="1"/>
  <c r="EY84" i="110" s="1"/>
  <c r="EZ84" i="110" s="1"/>
  <c r="FA84" i="110" s="1"/>
  <c r="FB84" i="110" s="1"/>
  <c r="FC84" i="110" s="1"/>
  <c r="FD84" i="110" s="1"/>
  <c r="FE84" i="110" s="1"/>
  <c r="FF84" i="110" s="1"/>
  <c r="FG84" i="110" s="1"/>
  <c r="FH84" i="110" s="1"/>
  <c r="FI84" i="110" s="1"/>
  <c r="FJ84" i="110" s="1"/>
  <c r="FK84" i="110" s="1"/>
  <c r="FL84" i="110" s="1"/>
  <c r="FM84" i="110" s="1"/>
  <c r="FN84" i="110" s="1"/>
  <c r="FO84" i="110" s="1"/>
  <c r="FP84" i="110" s="1"/>
  <c r="FQ84" i="110" s="1"/>
  <c r="FR84" i="110" s="1"/>
  <c r="FS84" i="110" s="1"/>
  <c r="FT84" i="110" s="1"/>
  <c r="FU84" i="110" s="1"/>
  <c r="FV84" i="110" s="1"/>
  <c r="FW84" i="110" s="1"/>
  <c r="FX84" i="110" s="1"/>
  <c r="FY84" i="110" s="1"/>
  <c r="FZ84" i="110" s="1"/>
  <c r="GA84" i="110" s="1"/>
  <c r="GB84" i="110" s="1"/>
  <c r="GC84" i="110" s="1"/>
  <c r="GD84" i="110" s="1"/>
  <c r="GE84" i="110" s="1"/>
  <c r="GF84" i="110" s="1"/>
  <c r="GG84" i="110" s="1"/>
  <c r="GH84" i="110" s="1"/>
  <c r="GI84" i="110" s="1"/>
  <c r="GJ84" i="110" s="1"/>
  <c r="GK84" i="110" s="1"/>
  <c r="GL84" i="110" s="1"/>
  <c r="GM84" i="110" s="1"/>
  <c r="GN84" i="110" s="1"/>
  <c r="GO84" i="110" s="1"/>
  <c r="GP84" i="110" s="1"/>
  <c r="GQ84" i="110" s="1"/>
  <c r="GR84" i="110" s="1"/>
  <c r="GS84" i="110" s="1"/>
  <c r="GT84" i="110" s="1"/>
  <c r="GU84" i="110" s="1"/>
  <c r="GV84" i="110" s="1"/>
  <c r="GW84" i="110" s="1"/>
  <c r="GX84" i="110" s="1"/>
  <c r="GY84" i="110" s="1"/>
  <c r="GZ84" i="110" s="1"/>
  <c r="HA84" i="110" s="1"/>
  <c r="HB84" i="110" s="1"/>
  <c r="HC84" i="110" s="1"/>
  <c r="HD84" i="110" s="1"/>
  <c r="HE84" i="110" s="1"/>
  <c r="HF84" i="110" s="1"/>
  <c r="HG84" i="110" s="1"/>
  <c r="HH84" i="110" s="1"/>
  <c r="HI84" i="110" s="1"/>
  <c r="HJ84" i="110" s="1"/>
  <c r="E43" i="111"/>
  <c r="AM56" i="109"/>
  <c r="CE88" i="109"/>
  <c r="CE85" i="106"/>
  <c r="CC2" i="110"/>
  <c r="CB55" i="109" s="1"/>
  <c r="CD22" i="110"/>
  <c r="CE87" i="109" l="1"/>
  <c r="CE67" i="109" s="1"/>
  <c r="B85" i="110" s="1"/>
  <c r="CF85" i="110" s="1"/>
  <c r="CG85" i="110" s="1"/>
  <c r="CH85" i="110" s="1"/>
  <c r="CI85" i="110" s="1"/>
  <c r="CJ85" i="110" s="1"/>
  <c r="CK85" i="110" s="1"/>
  <c r="CL85" i="110" s="1"/>
  <c r="CM85" i="110" s="1"/>
  <c r="CN85" i="110" s="1"/>
  <c r="CO85" i="110" s="1"/>
  <c r="CP85" i="110" s="1"/>
  <c r="CQ85" i="110" s="1"/>
  <c r="CR85" i="110" s="1"/>
  <c r="CS85" i="110" s="1"/>
  <c r="CT85" i="110" s="1"/>
  <c r="CU85" i="110" s="1"/>
  <c r="CV85" i="110" s="1"/>
  <c r="CW85" i="110" s="1"/>
  <c r="CX85" i="110" s="1"/>
  <c r="CY85" i="110" s="1"/>
  <c r="CZ85" i="110" s="1"/>
  <c r="DA85" i="110" s="1"/>
  <c r="DB85" i="110" s="1"/>
  <c r="DC85" i="110" s="1"/>
  <c r="DD85" i="110" s="1"/>
  <c r="DE85" i="110" s="1"/>
  <c r="DF85" i="110" s="1"/>
  <c r="DG85" i="110" s="1"/>
  <c r="DH85" i="110" s="1"/>
  <c r="DI85" i="110" s="1"/>
  <c r="DJ85" i="110" s="1"/>
  <c r="DK85" i="110" s="1"/>
  <c r="DL85" i="110" s="1"/>
  <c r="DM85" i="110" s="1"/>
  <c r="DN85" i="110" s="1"/>
  <c r="DO85" i="110" s="1"/>
  <c r="DP85" i="110" s="1"/>
  <c r="DQ85" i="110" s="1"/>
  <c r="DR85" i="110" s="1"/>
  <c r="DS85" i="110" s="1"/>
  <c r="DT85" i="110" s="1"/>
  <c r="DU85" i="110" s="1"/>
  <c r="DV85" i="110" s="1"/>
  <c r="DW85" i="110" s="1"/>
  <c r="DX85" i="110" s="1"/>
  <c r="DY85" i="110" s="1"/>
  <c r="DZ85" i="110" s="1"/>
  <c r="EA85" i="110" s="1"/>
  <c r="EB85" i="110" s="1"/>
  <c r="EC85" i="110" s="1"/>
  <c r="ED85" i="110" s="1"/>
  <c r="EE85" i="110" s="1"/>
  <c r="EF85" i="110" s="1"/>
  <c r="EG85" i="110" s="1"/>
  <c r="EH85" i="110" s="1"/>
  <c r="EI85" i="110" s="1"/>
  <c r="EJ85" i="110" s="1"/>
  <c r="EK85" i="110" s="1"/>
  <c r="EL85" i="110" s="1"/>
  <c r="EM85" i="110" s="1"/>
  <c r="EN85" i="110" s="1"/>
  <c r="EO85" i="110" s="1"/>
  <c r="EP85" i="110" s="1"/>
  <c r="EQ85" i="110" s="1"/>
  <c r="ER85" i="110" s="1"/>
  <c r="ES85" i="110" s="1"/>
  <c r="ET85" i="110" s="1"/>
  <c r="EU85" i="110" s="1"/>
  <c r="EV85" i="110" s="1"/>
  <c r="EW85" i="110" s="1"/>
  <c r="EX85" i="110" s="1"/>
  <c r="EY85" i="110" s="1"/>
  <c r="EZ85" i="110" s="1"/>
  <c r="FA85" i="110" s="1"/>
  <c r="FB85" i="110" s="1"/>
  <c r="FC85" i="110" s="1"/>
  <c r="FD85" i="110" s="1"/>
  <c r="FE85" i="110" s="1"/>
  <c r="FF85" i="110" s="1"/>
  <c r="FG85" i="110" s="1"/>
  <c r="FH85" i="110" s="1"/>
  <c r="FI85" i="110" s="1"/>
  <c r="FJ85" i="110" s="1"/>
  <c r="FK85" i="110" s="1"/>
  <c r="FL85" i="110" s="1"/>
  <c r="FM85" i="110" s="1"/>
  <c r="FN85" i="110" s="1"/>
  <c r="FO85" i="110" s="1"/>
  <c r="FP85" i="110" s="1"/>
  <c r="FQ85" i="110" s="1"/>
  <c r="FR85" i="110" s="1"/>
  <c r="FS85" i="110" s="1"/>
  <c r="FT85" i="110" s="1"/>
  <c r="FU85" i="110" s="1"/>
  <c r="FV85" i="110" s="1"/>
  <c r="FW85" i="110" s="1"/>
  <c r="FX85" i="110" s="1"/>
  <c r="FY85" i="110" s="1"/>
  <c r="FZ85" i="110" s="1"/>
  <c r="GA85" i="110" s="1"/>
  <c r="GB85" i="110" s="1"/>
  <c r="GC85" i="110" s="1"/>
  <c r="GD85" i="110" s="1"/>
  <c r="GE85" i="110" s="1"/>
  <c r="GF85" i="110" s="1"/>
  <c r="GG85" i="110" s="1"/>
  <c r="GH85" i="110" s="1"/>
  <c r="GI85" i="110" s="1"/>
  <c r="GJ85" i="110" s="1"/>
  <c r="GK85" i="110" s="1"/>
  <c r="GL85" i="110" s="1"/>
  <c r="GM85" i="110" s="1"/>
  <c r="GN85" i="110" s="1"/>
  <c r="GO85" i="110" s="1"/>
  <c r="GP85" i="110" s="1"/>
  <c r="GQ85" i="110" s="1"/>
  <c r="GR85" i="110" s="1"/>
  <c r="GS85" i="110" s="1"/>
  <c r="GT85" i="110" s="1"/>
  <c r="GU85" i="110" s="1"/>
  <c r="GV85" i="110" s="1"/>
  <c r="GW85" i="110" s="1"/>
  <c r="GX85" i="110" s="1"/>
  <c r="GY85" i="110" s="1"/>
  <c r="GZ85" i="110" s="1"/>
  <c r="HA85" i="110" s="1"/>
  <c r="HB85" i="110" s="1"/>
  <c r="HC85" i="110" s="1"/>
  <c r="HD85" i="110" s="1"/>
  <c r="HE85" i="110" s="1"/>
  <c r="HF85" i="110" s="1"/>
  <c r="HG85" i="110" s="1"/>
  <c r="HH85" i="110" s="1"/>
  <c r="HI85" i="110" s="1"/>
  <c r="HJ85" i="110" s="1"/>
  <c r="CD2" i="110"/>
  <c r="CC55" i="109" s="1"/>
  <c r="CE22" i="110"/>
  <c r="AM95" i="109"/>
  <c r="F43" i="111"/>
  <c r="CG89" i="100"/>
  <c r="CF88" i="109"/>
  <c r="CF85" i="106"/>
  <c r="CH89" i="100" l="1"/>
  <c r="CG85" i="106"/>
  <c r="CF87" i="109"/>
  <c r="CF67" i="109" s="1"/>
  <c r="B86" i="110" s="1"/>
  <c r="CG86" i="110" s="1"/>
  <c r="CH86" i="110" s="1"/>
  <c r="CI86" i="110" s="1"/>
  <c r="CJ86" i="110" s="1"/>
  <c r="CK86" i="110" s="1"/>
  <c r="CL86" i="110" s="1"/>
  <c r="CM86" i="110" s="1"/>
  <c r="CN86" i="110" s="1"/>
  <c r="CO86" i="110" s="1"/>
  <c r="CP86" i="110" s="1"/>
  <c r="CQ86" i="110" s="1"/>
  <c r="CR86" i="110" s="1"/>
  <c r="CS86" i="110" s="1"/>
  <c r="CT86" i="110" s="1"/>
  <c r="CU86" i="110" s="1"/>
  <c r="CV86" i="110" s="1"/>
  <c r="CW86" i="110" s="1"/>
  <c r="CX86" i="110" s="1"/>
  <c r="CY86" i="110" s="1"/>
  <c r="CZ86" i="110" s="1"/>
  <c r="DA86" i="110" s="1"/>
  <c r="DB86" i="110" s="1"/>
  <c r="DC86" i="110" s="1"/>
  <c r="DD86" i="110" s="1"/>
  <c r="DE86" i="110" s="1"/>
  <c r="DF86" i="110" s="1"/>
  <c r="DG86" i="110" s="1"/>
  <c r="DH86" i="110" s="1"/>
  <c r="DI86" i="110" s="1"/>
  <c r="DJ86" i="110" s="1"/>
  <c r="DK86" i="110" s="1"/>
  <c r="DL86" i="110" s="1"/>
  <c r="DM86" i="110" s="1"/>
  <c r="DN86" i="110" s="1"/>
  <c r="DO86" i="110" s="1"/>
  <c r="DP86" i="110" s="1"/>
  <c r="DQ86" i="110" s="1"/>
  <c r="DR86" i="110" s="1"/>
  <c r="DS86" i="110" s="1"/>
  <c r="DT86" i="110" s="1"/>
  <c r="DU86" i="110" s="1"/>
  <c r="DV86" i="110" s="1"/>
  <c r="DW86" i="110" s="1"/>
  <c r="DX86" i="110" s="1"/>
  <c r="DY86" i="110" s="1"/>
  <c r="DZ86" i="110" s="1"/>
  <c r="EA86" i="110" s="1"/>
  <c r="EB86" i="110" s="1"/>
  <c r="EC86" i="110" s="1"/>
  <c r="ED86" i="110" s="1"/>
  <c r="EE86" i="110" s="1"/>
  <c r="EF86" i="110" s="1"/>
  <c r="EG86" i="110" s="1"/>
  <c r="EH86" i="110" s="1"/>
  <c r="EI86" i="110" s="1"/>
  <c r="EJ86" i="110" s="1"/>
  <c r="EK86" i="110" s="1"/>
  <c r="EL86" i="110" s="1"/>
  <c r="EM86" i="110" s="1"/>
  <c r="EN86" i="110" s="1"/>
  <c r="EO86" i="110" s="1"/>
  <c r="EP86" i="110" s="1"/>
  <c r="EQ86" i="110" s="1"/>
  <c r="ER86" i="110" s="1"/>
  <c r="ES86" i="110" s="1"/>
  <c r="ET86" i="110" s="1"/>
  <c r="EU86" i="110" s="1"/>
  <c r="EV86" i="110" s="1"/>
  <c r="EW86" i="110" s="1"/>
  <c r="EX86" i="110" s="1"/>
  <c r="EY86" i="110" s="1"/>
  <c r="EZ86" i="110" s="1"/>
  <c r="FA86" i="110" s="1"/>
  <c r="FB86" i="110" s="1"/>
  <c r="FC86" i="110" s="1"/>
  <c r="FD86" i="110" s="1"/>
  <c r="FE86" i="110" s="1"/>
  <c r="FF86" i="110" s="1"/>
  <c r="FG86" i="110" s="1"/>
  <c r="FH86" i="110" s="1"/>
  <c r="FI86" i="110" s="1"/>
  <c r="FJ86" i="110" s="1"/>
  <c r="FK86" i="110" s="1"/>
  <c r="FL86" i="110" s="1"/>
  <c r="FM86" i="110" s="1"/>
  <c r="FN86" i="110" s="1"/>
  <c r="FO86" i="110" s="1"/>
  <c r="FP86" i="110" s="1"/>
  <c r="FQ86" i="110" s="1"/>
  <c r="FR86" i="110" s="1"/>
  <c r="FS86" i="110" s="1"/>
  <c r="FT86" i="110" s="1"/>
  <c r="FU86" i="110" s="1"/>
  <c r="FV86" i="110" s="1"/>
  <c r="FW86" i="110" s="1"/>
  <c r="FX86" i="110" s="1"/>
  <c r="FY86" i="110" s="1"/>
  <c r="FZ86" i="110" s="1"/>
  <c r="GA86" i="110" s="1"/>
  <c r="GB86" i="110" s="1"/>
  <c r="GC86" i="110" s="1"/>
  <c r="GD86" i="110" s="1"/>
  <c r="GE86" i="110" s="1"/>
  <c r="GF86" i="110" s="1"/>
  <c r="GG86" i="110" s="1"/>
  <c r="GH86" i="110" s="1"/>
  <c r="GI86" i="110" s="1"/>
  <c r="GJ86" i="110" s="1"/>
  <c r="GK86" i="110" s="1"/>
  <c r="GL86" i="110" s="1"/>
  <c r="GM86" i="110" s="1"/>
  <c r="GN86" i="110" s="1"/>
  <c r="GO86" i="110" s="1"/>
  <c r="GP86" i="110" s="1"/>
  <c r="GQ86" i="110" s="1"/>
  <c r="GR86" i="110" s="1"/>
  <c r="GS86" i="110" s="1"/>
  <c r="GT86" i="110" s="1"/>
  <c r="GU86" i="110" s="1"/>
  <c r="GV86" i="110" s="1"/>
  <c r="GW86" i="110" s="1"/>
  <c r="GX86" i="110" s="1"/>
  <c r="GY86" i="110" s="1"/>
  <c r="GZ86" i="110" s="1"/>
  <c r="HA86" i="110" s="1"/>
  <c r="HB86" i="110" s="1"/>
  <c r="HC86" i="110" s="1"/>
  <c r="HD86" i="110" s="1"/>
  <c r="HE86" i="110" s="1"/>
  <c r="HF86" i="110" s="1"/>
  <c r="HG86" i="110" s="1"/>
  <c r="HH86" i="110" s="1"/>
  <c r="HI86" i="110" s="1"/>
  <c r="HJ86" i="110" s="1"/>
  <c r="C44" i="111"/>
  <c r="CG88" i="109"/>
  <c r="CE2" i="110"/>
  <c r="CD55" i="109" s="1"/>
  <c r="CF22" i="110"/>
  <c r="CH85" i="106" l="1"/>
  <c r="CF2" i="110"/>
  <c r="CE55" i="109" s="1"/>
  <c r="CG22" i="110"/>
  <c r="E44" i="111"/>
  <c r="AN56" i="109"/>
  <c r="CI89" i="100"/>
  <c r="CG87" i="109"/>
  <c r="CG67" i="109" s="1"/>
  <c r="B87" i="110" s="1"/>
  <c r="CH87" i="110" s="1"/>
  <c r="CI87" i="110" s="1"/>
  <c r="CJ87" i="110" s="1"/>
  <c r="CK87" i="110" s="1"/>
  <c r="CL87" i="110" s="1"/>
  <c r="CM87" i="110" s="1"/>
  <c r="CN87" i="110" s="1"/>
  <c r="CO87" i="110" s="1"/>
  <c r="CP87" i="110" s="1"/>
  <c r="CQ87" i="110" s="1"/>
  <c r="CR87" i="110" s="1"/>
  <c r="CS87" i="110" s="1"/>
  <c r="CT87" i="110" s="1"/>
  <c r="CU87" i="110" s="1"/>
  <c r="CV87" i="110" s="1"/>
  <c r="CW87" i="110" s="1"/>
  <c r="CX87" i="110" s="1"/>
  <c r="CY87" i="110" s="1"/>
  <c r="CZ87" i="110" s="1"/>
  <c r="DA87" i="110" s="1"/>
  <c r="DB87" i="110" s="1"/>
  <c r="DC87" i="110" s="1"/>
  <c r="DD87" i="110" s="1"/>
  <c r="DE87" i="110" s="1"/>
  <c r="DF87" i="110" s="1"/>
  <c r="DG87" i="110" s="1"/>
  <c r="DH87" i="110" s="1"/>
  <c r="DI87" i="110" s="1"/>
  <c r="DJ87" i="110" s="1"/>
  <c r="DK87" i="110" s="1"/>
  <c r="DL87" i="110" s="1"/>
  <c r="DM87" i="110" s="1"/>
  <c r="DN87" i="110" s="1"/>
  <c r="DO87" i="110" s="1"/>
  <c r="DP87" i="110" s="1"/>
  <c r="DQ87" i="110" s="1"/>
  <c r="DR87" i="110" s="1"/>
  <c r="DS87" i="110" s="1"/>
  <c r="DT87" i="110" s="1"/>
  <c r="DU87" i="110" s="1"/>
  <c r="DV87" i="110" s="1"/>
  <c r="DW87" i="110" s="1"/>
  <c r="DX87" i="110" s="1"/>
  <c r="DY87" i="110" s="1"/>
  <c r="DZ87" i="110" s="1"/>
  <c r="EA87" i="110" s="1"/>
  <c r="EB87" i="110" s="1"/>
  <c r="EC87" i="110" s="1"/>
  <c r="ED87" i="110" s="1"/>
  <c r="EE87" i="110" s="1"/>
  <c r="EF87" i="110" s="1"/>
  <c r="EG87" i="110" s="1"/>
  <c r="EH87" i="110" s="1"/>
  <c r="EI87" i="110" s="1"/>
  <c r="EJ87" i="110" s="1"/>
  <c r="EK87" i="110" s="1"/>
  <c r="EL87" i="110" s="1"/>
  <c r="EM87" i="110" s="1"/>
  <c r="EN87" i="110" s="1"/>
  <c r="EO87" i="110" s="1"/>
  <c r="EP87" i="110" s="1"/>
  <c r="EQ87" i="110" s="1"/>
  <c r="ER87" i="110" s="1"/>
  <c r="ES87" i="110" s="1"/>
  <c r="ET87" i="110" s="1"/>
  <c r="EU87" i="110" s="1"/>
  <c r="EV87" i="110" s="1"/>
  <c r="EW87" i="110" s="1"/>
  <c r="EX87" i="110" s="1"/>
  <c r="EY87" i="110" s="1"/>
  <c r="EZ87" i="110" s="1"/>
  <c r="FA87" i="110" s="1"/>
  <c r="FB87" i="110" s="1"/>
  <c r="FC87" i="110" s="1"/>
  <c r="FD87" i="110" s="1"/>
  <c r="FE87" i="110" s="1"/>
  <c r="FF87" i="110" s="1"/>
  <c r="FG87" i="110" s="1"/>
  <c r="FH87" i="110" s="1"/>
  <c r="FI87" i="110" s="1"/>
  <c r="FJ87" i="110" s="1"/>
  <c r="FK87" i="110" s="1"/>
  <c r="FL87" i="110" s="1"/>
  <c r="FM87" i="110" s="1"/>
  <c r="FN87" i="110" s="1"/>
  <c r="FO87" i="110" s="1"/>
  <c r="FP87" i="110" s="1"/>
  <c r="FQ87" i="110" s="1"/>
  <c r="FR87" i="110" s="1"/>
  <c r="FS87" i="110" s="1"/>
  <c r="FT87" i="110" s="1"/>
  <c r="FU87" i="110" s="1"/>
  <c r="FV87" i="110" s="1"/>
  <c r="FW87" i="110" s="1"/>
  <c r="FX87" i="110" s="1"/>
  <c r="FY87" i="110" s="1"/>
  <c r="FZ87" i="110" s="1"/>
  <c r="GA87" i="110" s="1"/>
  <c r="GB87" i="110" s="1"/>
  <c r="GC87" i="110" s="1"/>
  <c r="GD87" i="110" s="1"/>
  <c r="GE87" i="110" s="1"/>
  <c r="GF87" i="110" s="1"/>
  <c r="GG87" i="110" s="1"/>
  <c r="GH87" i="110" s="1"/>
  <c r="GI87" i="110" s="1"/>
  <c r="GJ87" i="110" s="1"/>
  <c r="GK87" i="110" s="1"/>
  <c r="GL87" i="110" s="1"/>
  <c r="GM87" i="110" s="1"/>
  <c r="GN87" i="110" s="1"/>
  <c r="GO87" i="110" s="1"/>
  <c r="GP87" i="110" s="1"/>
  <c r="GQ87" i="110" s="1"/>
  <c r="GR87" i="110" s="1"/>
  <c r="GS87" i="110" s="1"/>
  <c r="GT87" i="110" s="1"/>
  <c r="GU87" i="110" s="1"/>
  <c r="GV87" i="110" s="1"/>
  <c r="GW87" i="110" s="1"/>
  <c r="GX87" i="110" s="1"/>
  <c r="GY87" i="110" s="1"/>
  <c r="GZ87" i="110" s="1"/>
  <c r="HA87" i="110" s="1"/>
  <c r="HB87" i="110" s="1"/>
  <c r="HC87" i="110" s="1"/>
  <c r="HD87" i="110" s="1"/>
  <c r="HE87" i="110" s="1"/>
  <c r="HF87" i="110" s="1"/>
  <c r="HG87" i="110" s="1"/>
  <c r="HH87" i="110" s="1"/>
  <c r="HI87" i="110" s="1"/>
  <c r="HJ87" i="110" s="1"/>
  <c r="CH88" i="109" l="1"/>
  <c r="CH87" i="109"/>
  <c r="CH67" i="109" s="1"/>
  <c r="B88" i="110" s="1"/>
  <c r="CI88" i="110" s="1"/>
  <c r="CJ88" i="110" s="1"/>
  <c r="CK88" i="110" s="1"/>
  <c r="CL88" i="110" s="1"/>
  <c r="CM88" i="110" s="1"/>
  <c r="CN88" i="110" s="1"/>
  <c r="CO88" i="110" s="1"/>
  <c r="CP88" i="110" s="1"/>
  <c r="CQ88" i="110" s="1"/>
  <c r="CR88" i="110" s="1"/>
  <c r="CS88" i="110" s="1"/>
  <c r="CT88" i="110" s="1"/>
  <c r="CU88" i="110" s="1"/>
  <c r="CV88" i="110" s="1"/>
  <c r="CW88" i="110" s="1"/>
  <c r="CX88" i="110" s="1"/>
  <c r="CY88" i="110" s="1"/>
  <c r="CZ88" i="110" s="1"/>
  <c r="DA88" i="110" s="1"/>
  <c r="DB88" i="110" s="1"/>
  <c r="DC88" i="110" s="1"/>
  <c r="DD88" i="110" s="1"/>
  <c r="DE88" i="110" s="1"/>
  <c r="DF88" i="110" s="1"/>
  <c r="DG88" i="110" s="1"/>
  <c r="DH88" i="110" s="1"/>
  <c r="DI88" i="110" s="1"/>
  <c r="DJ88" i="110" s="1"/>
  <c r="DK88" i="110" s="1"/>
  <c r="DL88" i="110" s="1"/>
  <c r="DM88" i="110" s="1"/>
  <c r="DN88" i="110" s="1"/>
  <c r="DO88" i="110" s="1"/>
  <c r="DP88" i="110" s="1"/>
  <c r="DQ88" i="110" s="1"/>
  <c r="DR88" i="110" s="1"/>
  <c r="DS88" i="110" s="1"/>
  <c r="DT88" i="110" s="1"/>
  <c r="DU88" i="110" s="1"/>
  <c r="DV88" i="110" s="1"/>
  <c r="DW88" i="110" s="1"/>
  <c r="DX88" i="110" s="1"/>
  <c r="DY88" i="110" s="1"/>
  <c r="DZ88" i="110" s="1"/>
  <c r="EA88" i="110" s="1"/>
  <c r="EB88" i="110" s="1"/>
  <c r="EC88" i="110" s="1"/>
  <c r="ED88" i="110" s="1"/>
  <c r="EE88" i="110" s="1"/>
  <c r="EF88" i="110" s="1"/>
  <c r="EG88" i="110" s="1"/>
  <c r="EH88" i="110" s="1"/>
  <c r="EI88" i="110" s="1"/>
  <c r="EJ88" i="110" s="1"/>
  <c r="EK88" i="110" s="1"/>
  <c r="EL88" i="110" s="1"/>
  <c r="EM88" i="110" s="1"/>
  <c r="EN88" i="110" s="1"/>
  <c r="EO88" i="110" s="1"/>
  <c r="EP88" i="110" s="1"/>
  <c r="EQ88" i="110" s="1"/>
  <c r="ER88" i="110" s="1"/>
  <c r="ES88" i="110" s="1"/>
  <c r="ET88" i="110" s="1"/>
  <c r="EU88" i="110" s="1"/>
  <c r="EV88" i="110" s="1"/>
  <c r="EW88" i="110" s="1"/>
  <c r="EX88" i="110" s="1"/>
  <c r="EY88" i="110" s="1"/>
  <c r="EZ88" i="110" s="1"/>
  <c r="FA88" i="110" s="1"/>
  <c r="FB88" i="110" s="1"/>
  <c r="FC88" i="110" s="1"/>
  <c r="FD88" i="110" s="1"/>
  <c r="FE88" i="110" s="1"/>
  <c r="FF88" i="110" s="1"/>
  <c r="FG88" i="110" s="1"/>
  <c r="FH88" i="110" s="1"/>
  <c r="FI88" i="110" s="1"/>
  <c r="FJ88" i="110" s="1"/>
  <c r="FK88" i="110" s="1"/>
  <c r="FL88" i="110" s="1"/>
  <c r="FM88" i="110" s="1"/>
  <c r="FN88" i="110" s="1"/>
  <c r="FO88" i="110" s="1"/>
  <c r="FP88" i="110" s="1"/>
  <c r="FQ88" i="110" s="1"/>
  <c r="FR88" i="110" s="1"/>
  <c r="FS88" i="110" s="1"/>
  <c r="FT88" i="110" s="1"/>
  <c r="FU88" i="110" s="1"/>
  <c r="FV88" i="110" s="1"/>
  <c r="FW88" i="110" s="1"/>
  <c r="FX88" i="110" s="1"/>
  <c r="FY88" i="110" s="1"/>
  <c r="FZ88" i="110" s="1"/>
  <c r="GA88" i="110" s="1"/>
  <c r="GB88" i="110" s="1"/>
  <c r="GC88" i="110" s="1"/>
  <c r="GD88" i="110" s="1"/>
  <c r="GE88" i="110" s="1"/>
  <c r="GF88" i="110" s="1"/>
  <c r="GG88" i="110" s="1"/>
  <c r="GH88" i="110" s="1"/>
  <c r="GI88" i="110" s="1"/>
  <c r="GJ88" i="110" s="1"/>
  <c r="GK88" i="110" s="1"/>
  <c r="GL88" i="110" s="1"/>
  <c r="GM88" i="110" s="1"/>
  <c r="GN88" i="110" s="1"/>
  <c r="GO88" i="110" s="1"/>
  <c r="GP88" i="110" s="1"/>
  <c r="GQ88" i="110" s="1"/>
  <c r="GR88" i="110" s="1"/>
  <c r="GS88" i="110" s="1"/>
  <c r="GT88" i="110" s="1"/>
  <c r="GU88" i="110" s="1"/>
  <c r="GV88" i="110" s="1"/>
  <c r="GW88" i="110" s="1"/>
  <c r="GX88" i="110" s="1"/>
  <c r="GY88" i="110" s="1"/>
  <c r="GZ88" i="110" s="1"/>
  <c r="HA88" i="110" s="1"/>
  <c r="HB88" i="110" s="1"/>
  <c r="HC88" i="110" s="1"/>
  <c r="HD88" i="110" s="1"/>
  <c r="HE88" i="110" s="1"/>
  <c r="HF88" i="110" s="1"/>
  <c r="HG88" i="110" s="1"/>
  <c r="HH88" i="110" s="1"/>
  <c r="HI88" i="110" s="1"/>
  <c r="HJ88" i="110" s="1"/>
  <c r="CI85" i="106"/>
  <c r="CI88" i="109"/>
  <c r="CJ89" i="100"/>
  <c r="CG2" i="110"/>
  <c r="CF55" i="109" s="1"/>
  <c r="CH22" i="110"/>
  <c r="AN95" i="109"/>
  <c r="F44" i="111"/>
  <c r="CJ85" i="106" l="1"/>
  <c r="CJ88" i="109"/>
  <c r="CH2" i="110"/>
  <c r="CG55" i="109" s="1"/>
  <c r="CI22" i="110"/>
  <c r="CK89" i="100"/>
  <c r="C45" i="111"/>
  <c r="CI87" i="109" l="1"/>
  <c r="CI67" i="109" s="1"/>
  <c r="B89" i="110" s="1"/>
  <c r="CJ89" i="110" s="1"/>
  <c r="CK89" i="110" s="1"/>
  <c r="CL89" i="110" s="1"/>
  <c r="CM89" i="110" s="1"/>
  <c r="CN89" i="110" s="1"/>
  <c r="CO89" i="110" s="1"/>
  <c r="CP89" i="110" s="1"/>
  <c r="CQ89" i="110" s="1"/>
  <c r="CR89" i="110" s="1"/>
  <c r="CS89" i="110" s="1"/>
  <c r="CT89" i="110" s="1"/>
  <c r="CU89" i="110" s="1"/>
  <c r="CV89" i="110" s="1"/>
  <c r="CW89" i="110" s="1"/>
  <c r="CX89" i="110" s="1"/>
  <c r="CY89" i="110" s="1"/>
  <c r="CZ89" i="110" s="1"/>
  <c r="DA89" i="110" s="1"/>
  <c r="DB89" i="110" s="1"/>
  <c r="DC89" i="110" s="1"/>
  <c r="DD89" i="110" s="1"/>
  <c r="DE89" i="110" s="1"/>
  <c r="DF89" i="110" s="1"/>
  <c r="DG89" i="110" s="1"/>
  <c r="DH89" i="110" s="1"/>
  <c r="DI89" i="110" s="1"/>
  <c r="DJ89" i="110" s="1"/>
  <c r="DK89" i="110" s="1"/>
  <c r="DL89" i="110" s="1"/>
  <c r="DM89" i="110" s="1"/>
  <c r="DN89" i="110" s="1"/>
  <c r="DO89" i="110" s="1"/>
  <c r="DP89" i="110" s="1"/>
  <c r="DQ89" i="110" s="1"/>
  <c r="DR89" i="110" s="1"/>
  <c r="DS89" i="110" s="1"/>
  <c r="DT89" i="110" s="1"/>
  <c r="DU89" i="110" s="1"/>
  <c r="DV89" i="110" s="1"/>
  <c r="DW89" i="110" s="1"/>
  <c r="DX89" i="110" s="1"/>
  <c r="DY89" i="110" s="1"/>
  <c r="DZ89" i="110" s="1"/>
  <c r="EA89" i="110" s="1"/>
  <c r="EB89" i="110" s="1"/>
  <c r="EC89" i="110" s="1"/>
  <c r="ED89" i="110" s="1"/>
  <c r="EE89" i="110" s="1"/>
  <c r="EF89" i="110" s="1"/>
  <c r="EG89" i="110" s="1"/>
  <c r="EH89" i="110" s="1"/>
  <c r="EI89" i="110" s="1"/>
  <c r="EJ89" i="110" s="1"/>
  <c r="EK89" i="110" s="1"/>
  <c r="EL89" i="110" s="1"/>
  <c r="EM89" i="110" s="1"/>
  <c r="EN89" i="110" s="1"/>
  <c r="EO89" i="110" s="1"/>
  <c r="EP89" i="110" s="1"/>
  <c r="EQ89" i="110" s="1"/>
  <c r="ER89" i="110" s="1"/>
  <c r="ES89" i="110" s="1"/>
  <c r="ET89" i="110" s="1"/>
  <c r="EU89" i="110" s="1"/>
  <c r="EV89" i="110" s="1"/>
  <c r="EW89" i="110" s="1"/>
  <c r="EX89" i="110" s="1"/>
  <c r="EY89" i="110" s="1"/>
  <c r="EZ89" i="110" s="1"/>
  <c r="FA89" i="110" s="1"/>
  <c r="FB89" i="110" s="1"/>
  <c r="FC89" i="110" s="1"/>
  <c r="FD89" i="110" s="1"/>
  <c r="FE89" i="110" s="1"/>
  <c r="FF89" i="110" s="1"/>
  <c r="FG89" i="110" s="1"/>
  <c r="FH89" i="110" s="1"/>
  <c r="FI89" i="110" s="1"/>
  <c r="FJ89" i="110" s="1"/>
  <c r="FK89" i="110" s="1"/>
  <c r="FL89" i="110" s="1"/>
  <c r="FM89" i="110" s="1"/>
  <c r="FN89" i="110" s="1"/>
  <c r="FO89" i="110" s="1"/>
  <c r="FP89" i="110" s="1"/>
  <c r="FQ89" i="110" s="1"/>
  <c r="FR89" i="110" s="1"/>
  <c r="FS89" i="110" s="1"/>
  <c r="FT89" i="110" s="1"/>
  <c r="FU89" i="110" s="1"/>
  <c r="FV89" i="110" s="1"/>
  <c r="FW89" i="110" s="1"/>
  <c r="FX89" i="110" s="1"/>
  <c r="FY89" i="110" s="1"/>
  <c r="FZ89" i="110" s="1"/>
  <c r="GA89" i="110" s="1"/>
  <c r="GB89" i="110" s="1"/>
  <c r="GC89" i="110" s="1"/>
  <c r="GD89" i="110" s="1"/>
  <c r="GE89" i="110" s="1"/>
  <c r="GF89" i="110" s="1"/>
  <c r="GG89" i="110" s="1"/>
  <c r="GH89" i="110" s="1"/>
  <c r="GI89" i="110" s="1"/>
  <c r="GJ89" i="110" s="1"/>
  <c r="GK89" i="110" s="1"/>
  <c r="GL89" i="110" s="1"/>
  <c r="GM89" i="110" s="1"/>
  <c r="GN89" i="110" s="1"/>
  <c r="GO89" i="110" s="1"/>
  <c r="GP89" i="110" s="1"/>
  <c r="GQ89" i="110" s="1"/>
  <c r="GR89" i="110" s="1"/>
  <c r="GS89" i="110" s="1"/>
  <c r="GT89" i="110" s="1"/>
  <c r="GU89" i="110" s="1"/>
  <c r="GV89" i="110" s="1"/>
  <c r="GW89" i="110" s="1"/>
  <c r="GX89" i="110" s="1"/>
  <c r="GY89" i="110" s="1"/>
  <c r="GZ89" i="110" s="1"/>
  <c r="HA89" i="110" s="1"/>
  <c r="HB89" i="110" s="1"/>
  <c r="HC89" i="110" s="1"/>
  <c r="HD89" i="110" s="1"/>
  <c r="HE89" i="110" s="1"/>
  <c r="HF89" i="110" s="1"/>
  <c r="HG89" i="110" s="1"/>
  <c r="HH89" i="110" s="1"/>
  <c r="HI89" i="110" s="1"/>
  <c r="HJ89" i="110" s="1"/>
  <c r="CK88" i="109"/>
  <c r="CI2" i="110"/>
  <c r="CH55" i="109" s="1"/>
  <c r="CJ22" i="110"/>
  <c r="CL89" i="100"/>
  <c r="E45" i="111"/>
  <c r="AO56" i="109"/>
  <c r="CK85" i="106"/>
  <c r="CJ87" i="109" l="1"/>
  <c r="CJ67" i="109" s="1"/>
  <c r="B90" i="110" s="1"/>
  <c r="CK90" i="110" s="1"/>
  <c r="CL90" i="110" s="1"/>
  <c r="CM90" i="110" s="1"/>
  <c r="CN90" i="110" s="1"/>
  <c r="CO90" i="110" s="1"/>
  <c r="CP90" i="110" s="1"/>
  <c r="CQ90" i="110" s="1"/>
  <c r="CR90" i="110" s="1"/>
  <c r="CS90" i="110" s="1"/>
  <c r="CT90" i="110" s="1"/>
  <c r="CU90" i="110" s="1"/>
  <c r="CV90" i="110" s="1"/>
  <c r="CW90" i="110" s="1"/>
  <c r="CX90" i="110" s="1"/>
  <c r="CY90" i="110" s="1"/>
  <c r="CZ90" i="110" s="1"/>
  <c r="DA90" i="110" s="1"/>
  <c r="DB90" i="110" s="1"/>
  <c r="DC90" i="110" s="1"/>
  <c r="DD90" i="110" s="1"/>
  <c r="DE90" i="110" s="1"/>
  <c r="DF90" i="110" s="1"/>
  <c r="DG90" i="110" s="1"/>
  <c r="DH90" i="110" s="1"/>
  <c r="DI90" i="110" s="1"/>
  <c r="DJ90" i="110" s="1"/>
  <c r="DK90" i="110" s="1"/>
  <c r="DL90" i="110" s="1"/>
  <c r="DM90" i="110" s="1"/>
  <c r="DN90" i="110" s="1"/>
  <c r="DO90" i="110" s="1"/>
  <c r="DP90" i="110" s="1"/>
  <c r="DQ90" i="110" s="1"/>
  <c r="DR90" i="110" s="1"/>
  <c r="DS90" i="110" s="1"/>
  <c r="DT90" i="110" s="1"/>
  <c r="DU90" i="110" s="1"/>
  <c r="DV90" i="110" s="1"/>
  <c r="DW90" i="110" s="1"/>
  <c r="DX90" i="110" s="1"/>
  <c r="DY90" i="110" s="1"/>
  <c r="DZ90" i="110" s="1"/>
  <c r="EA90" i="110" s="1"/>
  <c r="EB90" i="110" s="1"/>
  <c r="EC90" i="110" s="1"/>
  <c r="ED90" i="110" s="1"/>
  <c r="EE90" i="110" s="1"/>
  <c r="EF90" i="110" s="1"/>
  <c r="EG90" i="110" s="1"/>
  <c r="EH90" i="110" s="1"/>
  <c r="EI90" i="110" s="1"/>
  <c r="EJ90" i="110" s="1"/>
  <c r="EK90" i="110" s="1"/>
  <c r="EL90" i="110" s="1"/>
  <c r="EM90" i="110" s="1"/>
  <c r="EN90" i="110" s="1"/>
  <c r="EO90" i="110" s="1"/>
  <c r="EP90" i="110" s="1"/>
  <c r="EQ90" i="110" s="1"/>
  <c r="ER90" i="110" s="1"/>
  <c r="ES90" i="110" s="1"/>
  <c r="ET90" i="110" s="1"/>
  <c r="EU90" i="110" s="1"/>
  <c r="EV90" i="110" s="1"/>
  <c r="EW90" i="110" s="1"/>
  <c r="EX90" i="110" s="1"/>
  <c r="EY90" i="110" s="1"/>
  <c r="EZ90" i="110" s="1"/>
  <c r="FA90" i="110" s="1"/>
  <c r="FB90" i="110" s="1"/>
  <c r="FC90" i="110" s="1"/>
  <c r="FD90" i="110" s="1"/>
  <c r="FE90" i="110" s="1"/>
  <c r="FF90" i="110" s="1"/>
  <c r="FG90" i="110" s="1"/>
  <c r="FH90" i="110" s="1"/>
  <c r="FI90" i="110" s="1"/>
  <c r="FJ90" i="110" s="1"/>
  <c r="FK90" i="110" s="1"/>
  <c r="FL90" i="110" s="1"/>
  <c r="FM90" i="110" s="1"/>
  <c r="FN90" i="110" s="1"/>
  <c r="FO90" i="110" s="1"/>
  <c r="FP90" i="110" s="1"/>
  <c r="FQ90" i="110" s="1"/>
  <c r="FR90" i="110" s="1"/>
  <c r="FS90" i="110" s="1"/>
  <c r="FT90" i="110" s="1"/>
  <c r="FU90" i="110" s="1"/>
  <c r="FV90" i="110" s="1"/>
  <c r="FW90" i="110" s="1"/>
  <c r="FX90" i="110" s="1"/>
  <c r="FY90" i="110" s="1"/>
  <c r="FZ90" i="110" s="1"/>
  <c r="GA90" i="110" s="1"/>
  <c r="GB90" i="110" s="1"/>
  <c r="GC90" i="110" s="1"/>
  <c r="GD90" i="110" s="1"/>
  <c r="GE90" i="110" s="1"/>
  <c r="GF90" i="110" s="1"/>
  <c r="GG90" i="110" s="1"/>
  <c r="GH90" i="110" s="1"/>
  <c r="GI90" i="110" s="1"/>
  <c r="GJ90" i="110" s="1"/>
  <c r="GK90" i="110" s="1"/>
  <c r="GL90" i="110" s="1"/>
  <c r="GM90" i="110" s="1"/>
  <c r="GN90" i="110" s="1"/>
  <c r="GO90" i="110" s="1"/>
  <c r="GP90" i="110" s="1"/>
  <c r="GQ90" i="110" s="1"/>
  <c r="GR90" i="110" s="1"/>
  <c r="GS90" i="110" s="1"/>
  <c r="GT90" i="110" s="1"/>
  <c r="GU90" i="110" s="1"/>
  <c r="GV90" i="110" s="1"/>
  <c r="GW90" i="110" s="1"/>
  <c r="GX90" i="110" s="1"/>
  <c r="GY90" i="110" s="1"/>
  <c r="GZ90" i="110" s="1"/>
  <c r="HA90" i="110" s="1"/>
  <c r="HB90" i="110" s="1"/>
  <c r="HC90" i="110" s="1"/>
  <c r="HD90" i="110" s="1"/>
  <c r="HE90" i="110" s="1"/>
  <c r="HF90" i="110" s="1"/>
  <c r="HG90" i="110" s="1"/>
  <c r="HH90" i="110" s="1"/>
  <c r="HI90" i="110" s="1"/>
  <c r="HJ90" i="110" s="1"/>
  <c r="CL88" i="109"/>
  <c r="AO95" i="109"/>
  <c r="F45" i="111"/>
  <c r="CL85" i="106"/>
  <c r="CJ2" i="110"/>
  <c r="CI55" i="109" s="1"/>
  <c r="CK22" i="110"/>
  <c r="CK87" i="109"/>
  <c r="CK67" i="109" s="1"/>
  <c r="B91" i="110" s="1"/>
  <c r="CL91" i="110" s="1"/>
  <c r="CM91" i="110" s="1"/>
  <c r="CN91" i="110" s="1"/>
  <c r="CO91" i="110" s="1"/>
  <c r="CP91" i="110" s="1"/>
  <c r="CQ91" i="110" s="1"/>
  <c r="CR91" i="110" s="1"/>
  <c r="CS91" i="110" s="1"/>
  <c r="CT91" i="110" s="1"/>
  <c r="CU91" i="110" s="1"/>
  <c r="CV91" i="110" s="1"/>
  <c r="CW91" i="110" s="1"/>
  <c r="CX91" i="110" s="1"/>
  <c r="CY91" i="110" s="1"/>
  <c r="CZ91" i="110" s="1"/>
  <c r="DA91" i="110" s="1"/>
  <c r="DB91" i="110" s="1"/>
  <c r="DC91" i="110" s="1"/>
  <c r="DD91" i="110" s="1"/>
  <c r="DE91" i="110" s="1"/>
  <c r="DF91" i="110" s="1"/>
  <c r="DG91" i="110" s="1"/>
  <c r="DH91" i="110" s="1"/>
  <c r="DI91" i="110" s="1"/>
  <c r="DJ91" i="110" s="1"/>
  <c r="DK91" i="110" s="1"/>
  <c r="DL91" i="110" s="1"/>
  <c r="DM91" i="110" s="1"/>
  <c r="DN91" i="110" s="1"/>
  <c r="DO91" i="110" s="1"/>
  <c r="DP91" i="110" s="1"/>
  <c r="DQ91" i="110" s="1"/>
  <c r="DR91" i="110" s="1"/>
  <c r="DS91" i="110" s="1"/>
  <c r="DT91" i="110" s="1"/>
  <c r="DU91" i="110" s="1"/>
  <c r="DV91" i="110" s="1"/>
  <c r="DW91" i="110" s="1"/>
  <c r="DX91" i="110" s="1"/>
  <c r="DY91" i="110" s="1"/>
  <c r="DZ91" i="110" s="1"/>
  <c r="EA91" i="110" s="1"/>
  <c r="EB91" i="110" s="1"/>
  <c r="EC91" i="110" s="1"/>
  <c r="ED91" i="110" s="1"/>
  <c r="EE91" i="110" s="1"/>
  <c r="EF91" i="110" s="1"/>
  <c r="EG91" i="110" s="1"/>
  <c r="EH91" i="110" s="1"/>
  <c r="EI91" i="110" s="1"/>
  <c r="EJ91" i="110" s="1"/>
  <c r="EK91" i="110" s="1"/>
  <c r="EL91" i="110" s="1"/>
  <c r="EM91" i="110" s="1"/>
  <c r="EN91" i="110" s="1"/>
  <c r="EO91" i="110" s="1"/>
  <c r="EP91" i="110" s="1"/>
  <c r="EQ91" i="110" s="1"/>
  <c r="ER91" i="110" s="1"/>
  <c r="ES91" i="110" s="1"/>
  <c r="ET91" i="110" s="1"/>
  <c r="EU91" i="110" s="1"/>
  <c r="EV91" i="110" s="1"/>
  <c r="EW91" i="110" s="1"/>
  <c r="EX91" i="110" s="1"/>
  <c r="EY91" i="110" s="1"/>
  <c r="EZ91" i="110" s="1"/>
  <c r="FA91" i="110" s="1"/>
  <c r="FB91" i="110" s="1"/>
  <c r="FC91" i="110" s="1"/>
  <c r="FD91" i="110" s="1"/>
  <c r="FE91" i="110" s="1"/>
  <c r="FF91" i="110" s="1"/>
  <c r="FG91" i="110" s="1"/>
  <c r="FH91" i="110" s="1"/>
  <c r="FI91" i="110" s="1"/>
  <c r="FJ91" i="110" s="1"/>
  <c r="FK91" i="110" s="1"/>
  <c r="FL91" i="110" s="1"/>
  <c r="FM91" i="110" s="1"/>
  <c r="FN91" i="110" s="1"/>
  <c r="FO91" i="110" s="1"/>
  <c r="FP91" i="110" s="1"/>
  <c r="FQ91" i="110" s="1"/>
  <c r="FR91" i="110" s="1"/>
  <c r="FS91" i="110" s="1"/>
  <c r="FT91" i="110" s="1"/>
  <c r="FU91" i="110" s="1"/>
  <c r="FV91" i="110" s="1"/>
  <c r="FW91" i="110" s="1"/>
  <c r="FX91" i="110" s="1"/>
  <c r="FY91" i="110" s="1"/>
  <c r="FZ91" i="110" s="1"/>
  <c r="GA91" i="110" s="1"/>
  <c r="GB91" i="110" s="1"/>
  <c r="GC91" i="110" s="1"/>
  <c r="GD91" i="110" s="1"/>
  <c r="GE91" i="110" s="1"/>
  <c r="GF91" i="110" s="1"/>
  <c r="GG91" i="110" s="1"/>
  <c r="GH91" i="110" s="1"/>
  <c r="GI91" i="110" s="1"/>
  <c r="GJ91" i="110" s="1"/>
  <c r="GK91" i="110" s="1"/>
  <c r="GL91" i="110" s="1"/>
  <c r="GM91" i="110" s="1"/>
  <c r="GN91" i="110" s="1"/>
  <c r="GO91" i="110" s="1"/>
  <c r="GP91" i="110" s="1"/>
  <c r="GQ91" i="110" s="1"/>
  <c r="GR91" i="110" s="1"/>
  <c r="GS91" i="110" s="1"/>
  <c r="GT91" i="110" s="1"/>
  <c r="GU91" i="110" s="1"/>
  <c r="GV91" i="110" s="1"/>
  <c r="GW91" i="110" s="1"/>
  <c r="GX91" i="110" s="1"/>
  <c r="GY91" i="110" s="1"/>
  <c r="GZ91" i="110" s="1"/>
  <c r="HA91" i="110" s="1"/>
  <c r="HB91" i="110" s="1"/>
  <c r="HC91" i="110" s="1"/>
  <c r="HD91" i="110" s="1"/>
  <c r="HE91" i="110" s="1"/>
  <c r="HF91" i="110" s="1"/>
  <c r="HG91" i="110" s="1"/>
  <c r="HH91" i="110" s="1"/>
  <c r="HI91" i="110" s="1"/>
  <c r="HJ91" i="110" s="1"/>
  <c r="CM89" i="100"/>
  <c r="CN89" i="100" l="1"/>
  <c r="CL87" i="109"/>
  <c r="CL67" i="109" s="1"/>
  <c r="B92" i="110" s="1"/>
  <c r="CM92" i="110" s="1"/>
  <c r="CN92" i="110" s="1"/>
  <c r="CO92" i="110" s="1"/>
  <c r="CP92" i="110" s="1"/>
  <c r="CQ92" i="110" s="1"/>
  <c r="CR92" i="110" s="1"/>
  <c r="CS92" i="110" s="1"/>
  <c r="CT92" i="110" s="1"/>
  <c r="CU92" i="110" s="1"/>
  <c r="CV92" i="110" s="1"/>
  <c r="CW92" i="110" s="1"/>
  <c r="CX92" i="110" s="1"/>
  <c r="CY92" i="110" s="1"/>
  <c r="CZ92" i="110" s="1"/>
  <c r="DA92" i="110" s="1"/>
  <c r="DB92" i="110" s="1"/>
  <c r="DC92" i="110" s="1"/>
  <c r="DD92" i="110" s="1"/>
  <c r="DE92" i="110" s="1"/>
  <c r="DF92" i="110" s="1"/>
  <c r="DG92" i="110" s="1"/>
  <c r="DH92" i="110" s="1"/>
  <c r="DI92" i="110" s="1"/>
  <c r="DJ92" i="110" s="1"/>
  <c r="DK92" i="110" s="1"/>
  <c r="DL92" i="110" s="1"/>
  <c r="DM92" i="110" s="1"/>
  <c r="DN92" i="110" s="1"/>
  <c r="DO92" i="110" s="1"/>
  <c r="DP92" i="110" s="1"/>
  <c r="DQ92" i="110" s="1"/>
  <c r="DR92" i="110" s="1"/>
  <c r="DS92" i="110" s="1"/>
  <c r="DT92" i="110" s="1"/>
  <c r="DU92" i="110" s="1"/>
  <c r="DV92" i="110" s="1"/>
  <c r="DW92" i="110" s="1"/>
  <c r="DX92" i="110" s="1"/>
  <c r="DY92" i="110" s="1"/>
  <c r="DZ92" i="110" s="1"/>
  <c r="EA92" i="110" s="1"/>
  <c r="EB92" i="110" s="1"/>
  <c r="EC92" i="110" s="1"/>
  <c r="ED92" i="110" s="1"/>
  <c r="EE92" i="110" s="1"/>
  <c r="EF92" i="110" s="1"/>
  <c r="EG92" i="110" s="1"/>
  <c r="EH92" i="110" s="1"/>
  <c r="EI92" i="110" s="1"/>
  <c r="EJ92" i="110" s="1"/>
  <c r="EK92" i="110" s="1"/>
  <c r="EL92" i="110" s="1"/>
  <c r="EM92" i="110" s="1"/>
  <c r="EN92" i="110" s="1"/>
  <c r="EO92" i="110" s="1"/>
  <c r="EP92" i="110" s="1"/>
  <c r="EQ92" i="110" s="1"/>
  <c r="ER92" i="110" s="1"/>
  <c r="ES92" i="110" s="1"/>
  <c r="ET92" i="110" s="1"/>
  <c r="EU92" i="110" s="1"/>
  <c r="EV92" i="110" s="1"/>
  <c r="EW92" i="110" s="1"/>
  <c r="EX92" i="110" s="1"/>
  <c r="EY92" i="110" s="1"/>
  <c r="EZ92" i="110" s="1"/>
  <c r="FA92" i="110" s="1"/>
  <c r="FB92" i="110" s="1"/>
  <c r="FC92" i="110" s="1"/>
  <c r="FD92" i="110" s="1"/>
  <c r="FE92" i="110" s="1"/>
  <c r="FF92" i="110" s="1"/>
  <c r="FG92" i="110" s="1"/>
  <c r="FH92" i="110" s="1"/>
  <c r="FI92" i="110" s="1"/>
  <c r="FJ92" i="110" s="1"/>
  <c r="FK92" i="110" s="1"/>
  <c r="FL92" i="110" s="1"/>
  <c r="FM92" i="110" s="1"/>
  <c r="FN92" i="110" s="1"/>
  <c r="FO92" i="110" s="1"/>
  <c r="FP92" i="110" s="1"/>
  <c r="FQ92" i="110" s="1"/>
  <c r="FR92" i="110" s="1"/>
  <c r="FS92" i="110" s="1"/>
  <c r="FT92" i="110" s="1"/>
  <c r="FU92" i="110" s="1"/>
  <c r="FV92" i="110" s="1"/>
  <c r="FW92" i="110" s="1"/>
  <c r="FX92" i="110" s="1"/>
  <c r="FY92" i="110" s="1"/>
  <c r="FZ92" i="110" s="1"/>
  <c r="GA92" i="110" s="1"/>
  <c r="GB92" i="110" s="1"/>
  <c r="GC92" i="110" s="1"/>
  <c r="GD92" i="110" s="1"/>
  <c r="GE92" i="110" s="1"/>
  <c r="GF92" i="110" s="1"/>
  <c r="GG92" i="110" s="1"/>
  <c r="GH92" i="110" s="1"/>
  <c r="GI92" i="110" s="1"/>
  <c r="GJ92" i="110" s="1"/>
  <c r="GK92" i="110" s="1"/>
  <c r="GL92" i="110" s="1"/>
  <c r="GM92" i="110" s="1"/>
  <c r="GN92" i="110" s="1"/>
  <c r="GO92" i="110" s="1"/>
  <c r="GP92" i="110" s="1"/>
  <c r="GQ92" i="110" s="1"/>
  <c r="GR92" i="110" s="1"/>
  <c r="GS92" i="110" s="1"/>
  <c r="GT92" i="110" s="1"/>
  <c r="GU92" i="110" s="1"/>
  <c r="GV92" i="110" s="1"/>
  <c r="GW92" i="110" s="1"/>
  <c r="GX92" i="110" s="1"/>
  <c r="GY92" i="110" s="1"/>
  <c r="GZ92" i="110" s="1"/>
  <c r="HA92" i="110" s="1"/>
  <c r="HB92" i="110" s="1"/>
  <c r="HC92" i="110" s="1"/>
  <c r="HD92" i="110" s="1"/>
  <c r="HE92" i="110" s="1"/>
  <c r="HF92" i="110" s="1"/>
  <c r="HG92" i="110" s="1"/>
  <c r="HH92" i="110" s="1"/>
  <c r="HI92" i="110" s="1"/>
  <c r="HJ92" i="110" s="1"/>
  <c r="CM85" i="106"/>
  <c r="C46" i="111"/>
  <c r="CM88" i="109"/>
  <c r="CK2" i="110"/>
  <c r="CJ55" i="109" s="1"/>
  <c r="CL22" i="110"/>
  <c r="CO89" i="100" l="1"/>
  <c r="CM87" i="109"/>
  <c r="CM67" i="109" s="1"/>
  <c r="B93" i="110" s="1"/>
  <c r="CN93" i="110" s="1"/>
  <c r="CO93" i="110" s="1"/>
  <c r="CP93" i="110" s="1"/>
  <c r="CQ93" i="110" s="1"/>
  <c r="CR93" i="110" s="1"/>
  <c r="CS93" i="110" s="1"/>
  <c r="CT93" i="110" s="1"/>
  <c r="CU93" i="110" s="1"/>
  <c r="CV93" i="110" s="1"/>
  <c r="CW93" i="110" s="1"/>
  <c r="CX93" i="110" s="1"/>
  <c r="CY93" i="110" s="1"/>
  <c r="CZ93" i="110" s="1"/>
  <c r="DA93" i="110" s="1"/>
  <c r="DB93" i="110" s="1"/>
  <c r="DC93" i="110" s="1"/>
  <c r="DD93" i="110" s="1"/>
  <c r="DE93" i="110" s="1"/>
  <c r="DF93" i="110" s="1"/>
  <c r="DG93" i="110" s="1"/>
  <c r="DH93" i="110" s="1"/>
  <c r="DI93" i="110" s="1"/>
  <c r="DJ93" i="110" s="1"/>
  <c r="DK93" i="110" s="1"/>
  <c r="DL93" i="110" s="1"/>
  <c r="DM93" i="110" s="1"/>
  <c r="DN93" i="110" s="1"/>
  <c r="DO93" i="110" s="1"/>
  <c r="DP93" i="110" s="1"/>
  <c r="DQ93" i="110" s="1"/>
  <c r="DR93" i="110" s="1"/>
  <c r="DS93" i="110" s="1"/>
  <c r="DT93" i="110" s="1"/>
  <c r="DU93" i="110" s="1"/>
  <c r="DV93" i="110" s="1"/>
  <c r="DW93" i="110" s="1"/>
  <c r="DX93" i="110" s="1"/>
  <c r="DY93" i="110" s="1"/>
  <c r="DZ93" i="110" s="1"/>
  <c r="EA93" i="110" s="1"/>
  <c r="EB93" i="110" s="1"/>
  <c r="EC93" i="110" s="1"/>
  <c r="ED93" i="110" s="1"/>
  <c r="EE93" i="110" s="1"/>
  <c r="EF93" i="110" s="1"/>
  <c r="EG93" i="110" s="1"/>
  <c r="EH93" i="110" s="1"/>
  <c r="EI93" i="110" s="1"/>
  <c r="EJ93" i="110" s="1"/>
  <c r="EK93" i="110" s="1"/>
  <c r="EL93" i="110" s="1"/>
  <c r="EM93" i="110" s="1"/>
  <c r="EN93" i="110" s="1"/>
  <c r="EO93" i="110" s="1"/>
  <c r="EP93" i="110" s="1"/>
  <c r="EQ93" i="110" s="1"/>
  <c r="ER93" i="110" s="1"/>
  <c r="ES93" i="110" s="1"/>
  <c r="ET93" i="110" s="1"/>
  <c r="EU93" i="110" s="1"/>
  <c r="EV93" i="110" s="1"/>
  <c r="EW93" i="110" s="1"/>
  <c r="EX93" i="110" s="1"/>
  <c r="EY93" i="110" s="1"/>
  <c r="EZ93" i="110" s="1"/>
  <c r="FA93" i="110" s="1"/>
  <c r="FB93" i="110" s="1"/>
  <c r="FC93" i="110" s="1"/>
  <c r="FD93" i="110" s="1"/>
  <c r="FE93" i="110" s="1"/>
  <c r="FF93" i="110" s="1"/>
  <c r="FG93" i="110" s="1"/>
  <c r="FH93" i="110" s="1"/>
  <c r="FI93" i="110" s="1"/>
  <c r="FJ93" i="110" s="1"/>
  <c r="FK93" i="110" s="1"/>
  <c r="FL93" i="110" s="1"/>
  <c r="FM93" i="110" s="1"/>
  <c r="FN93" i="110" s="1"/>
  <c r="FO93" i="110" s="1"/>
  <c r="FP93" i="110" s="1"/>
  <c r="FQ93" i="110" s="1"/>
  <c r="FR93" i="110" s="1"/>
  <c r="FS93" i="110" s="1"/>
  <c r="FT93" i="110" s="1"/>
  <c r="FU93" i="110" s="1"/>
  <c r="FV93" i="110" s="1"/>
  <c r="FW93" i="110" s="1"/>
  <c r="FX93" i="110" s="1"/>
  <c r="FY93" i="110" s="1"/>
  <c r="FZ93" i="110" s="1"/>
  <c r="GA93" i="110" s="1"/>
  <c r="GB93" i="110" s="1"/>
  <c r="GC93" i="110" s="1"/>
  <c r="GD93" i="110" s="1"/>
  <c r="GE93" i="110" s="1"/>
  <c r="GF93" i="110" s="1"/>
  <c r="GG93" i="110" s="1"/>
  <c r="GH93" i="110" s="1"/>
  <c r="GI93" i="110" s="1"/>
  <c r="GJ93" i="110" s="1"/>
  <c r="GK93" i="110" s="1"/>
  <c r="GL93" i="110" s="1"/>
  <c r="GM93" i="110" s="1"/>
  <c r="GN93" i="110" s="1"/>
  <c r="GO93" i="110" s="1"/>
  <c r="GP93" i="110" s="1"/>
  <c r="GQ93" i="110" s="1"/>
  <c r="GR93" i="110" s="1"/>
  <c r="GS93" i="110" s="1"/>
  <c r="GT93" i="110" s="1"/>
  <c r="GU93" i="110" s="1"/>
  <c r="GV93" i="110" s="1"/>
  <c r="GW93" i="110" s="1"/>
  <c r="GX93" i="110" s="1"/>
  <c r="GY93" i="110" s="1"/>
  <c r="GZ93" i="110" s="1"/>
  <c r="HA93" i="110" s="1"/>
  <c r="HB93" i="110" s="1"/>
  <c r="HC93" i="110" s="1"/>
  <c r="HD93" i="110" s="1"/>
  <c r="HE93" i="110" s="1"/>
  <c r="HF93" i="110" s="1"/>
  <c r="HG93" i="110" s="1"/>
  <c r="HH93" i="110" s="1"/>
  <c r="HI93" i="110" s="1"/>
  <c r="HJ93" i="110" s="1"/>
  <c r="CN85" i="106"/>
  <c r="CL2" i="110"/>
  <c r="CK55" i="109" s="1"/>
  <c r="CM22" i="110"/>
  <c r="CN88" i="109"/>
  <c r="E46" i="111"/>
  <c r="AP56" i="109"/>
  <c r="CO85" i="106" l="1"/>
  <c r="CO88" i="109"/>
  <c r="AP95" i="109"/>
  <c r="F46" i="111"/>
  <c r="CN87" i="109"/>
  <c r="CN67" i="109" s="1"/>
  <c r="B94" i="110" s="1"/>
  <c r="CO94" i="110" s="1"/>
  <c r="CP94" i="110" s="1"/>
  <c r="CQ94" i="110" s="1"/>
  <c r="CR94" i="110" s="1"/>
  <c r="CS94" i="110" s="1"/>
  <c r="CT94" i="110" s="1"/>
  <c r="CU94" i="110" s="1"/>
  <c r="CV94" i="110" s="1"/>
  <c r="CW94" i="110" s="1"/>
  <c r="CX94" i="110" s="1"/>
  <c r="CY94" i="110" s="1"/>
  <c r="CZ94" i="110" s="1"/>
  <c r="DA94" i="110" s="1"/>
  <c r="DB94" i="110" s="1"/>
  <c r="DC94" i="110" s="1"/>
  <c r="DD94" i="110" s="1"/>
  <c r="DE94" i="110" s="1"/>
  <c r="DF94" i="110" s="1"/>
  <c r="DG94" i="110" s="1"/>
  <c r="DH94" i="110" s="1"/>
  <c r="DI94" i="110" s="1"/>
  <c r="DJ94" i="110" s="1"/>
  <c r="DK94" i="110" s="1"/>
  <c r="DL94" i="110" s="1"/>
  <c r="DM94" i="110" s="1"/>
  <c r="DN94" i="110" s="1"/>
  <c r="DO94" i="110" s="1"/>
  <c r="DP94" i="110" s="1"/>
  <c r="DQ94" i="110" s="1"/>
  <c r="DR94" i="110" s="1"/>
  <c r="DS94" i="110" s="1"/>
  <c r="DT94" i="110" s="1"/>
  <c r="DU94" i="110" s="1"/>
  <c r="DV94" i="110" s="1"/>
  <c r="DW94" i="110" s="1"/>
  <c r="DX94" i="110" s="1"/>
  <c r="DY94" i="110" s="1"/>
  <c r="DZ94" i="110" s="1"/>
  <c r="EA94" i="110" s="1"/>
  <c r="EB94" i="110" s="1"/>
  <c r="EC94" i="110" s="1"/>
  <c r="ED94" i="110" s="1"/>
  <c r="EE94" i="110" s="1"/>
  <c r="EF94" i="110" s="1"/>
  <c r="EG94" i="110" s="1"/>
  <c r="EH94" i="110" s="1"/>
  <c r="EI94" i="110" s="1"/>
  <c r="EJ94" i="110" s="1"/>
  <c r="EK94" i="110" s="1"/>
  <c r="EL94" i="110" s="1"/>
  <c r="EM94" i="110" s="1"/>
  <c r="EN94" i="110" s="1"/>
  <c r="EO94" i="110" s="1"/>
  <c r="EP94" i="110" s="1"/>
  <c r="EQ94" i="110" s="1"/>
  <c r="ER94" i="110" s="1"/>
  <c r="ES94" i="110" s="1"/>
  <c r="ET94" i="110" s="1"/>
  <c r="EU94" i="110" s="1"/>
  <c r="EV94" i="110" s="1"/>
  <c r="EW94" i="110" s="1"/>
  <c r="EX94" i="110" s="1"/>
  <c r="EY94" i="110" s="1"/>
  <c r="EZ94" i="110" s="1"/>
  <c r="FA94" i="110" s="1"/>
  <c r="FB94" i="110" s="1"/>
  <c r="FC94" i="110" s="1"/>
  <c r="FD94" i="110" s="1"/>
  <c r="FE94" i="110" s="1"/>
  <c r="FF94" i="110" s="1"/>
  <c r="FG94" i="110" s="1"/>
  <c r="FH94" i="110" s="1"/>
  <c r="FI94" i="110" s="1"/>
  <c r="FJ94" i="110" s="1"/>
  <c r="FK94" i="110" s="1"/>
  <c r="FL94" i="110" s="1"/>
  <c r="FM94" i="110" s="1"/>
  <c r="FN94" i="110" s="1"/>
  <c r="FO94" i="110" s="1"/>
  <c r="FP94" i="110" s="1"/>
  <c r="FQ94" i="110" s="1"/>
  <c r="FR94" i="110" s="1"/>
  <c r="FS94" i="110" s="1"/>
  <c r="FT94" i="110" s="1"/>
  <c r="FU94" i="110" s="1"/>
  <c r="FV94" i="110" s="1"/>
  <c r="FW94" i="110" s="1"/>
  <c r="FX94" i="110" s="1"/>
  <c r="FY94" i="110" s="1"/>
  <c r="FZ94" i="110" s="1"/>
  <c r="GA94" i="110" s="1"/>
  <c r="GB94" i="110" s="1"/>
  <c r="GC94" i="110" s="1"/>
  <c r="GD94" i="110" s="1"/>
  <c r="GE94" i="110" s="1"/>
  <c r="GF94" i="110" s="1"/>
  <c r="GG94" i="110" s="1"/>
  <c r="GH94" i="110" s="1"/>
  <c r="GI94" i="110" s="1"/>
  <c r="GJ94" i="110" s="1"/>
  <c r="GK94" i="110" s="1"/>
  <c r="GL94" i="110" s="1"/>
  <c r="GM94" i="110" s="1"/>
  <c r="GN94" i="110" s="1"/>
  <c r="GO94" i="110" s="1"/>
  <c r="GP94" i="110" s="1"/>
  <c r="GQ94" i="110" s="1"/>
  <c r="GR94" i="110" s="1"/>
  <c r="GS94" i="110" s="1"/>
  <c r="GT94" i="110" s="1"/>
  <c r="GU94" i="110" s="1"/>
  <c r="GV94" i="110" s="1"/>
  <c r="GW94" i="110" s="1"/>
  <c r="GX94" i="110" s="1"/>
  <c r="GY94" i="110" s="1"/>
  <c r="GZ94" i="110" s="1"/>
  <c r="HA94" i="110" s="1"/>
  <c r="HB94" i="110" s="1"/>
  <c r="HC94" i="110" s="1"/>
  <c r="HD94" i="110" s="1"/>
  <c r="HE94" i="110" s="1"/>
  <c r="HF94" i="110" s="1"/>
  <c r="HG94" i="110" s="1"/>
  <c r="HH94" i="110" s="1"/>
  <c r="HI94" i="110" s="1"/>
  <c r="HJ94" i="110" s="1"/>
  <c r="CM2" i="110"/>
  <c r="CL55" i="109" s="1"/>
  <c r="CN22" i="110"/>
  <c r="CP89" i="100"/>
  <c r="CQ89" i="100" l="1"/>
  <c r="CP85" i="106"/>
  <c r="CO87" i="109"/>
  <c r="CO67" i="109" s="1"/>
  <c r="B95" i="110" s="1"/>
  <c r="CP95" i="110" s="1"/>
  <c r="CQ95" i="110" s="1"/>
  <c r="CR95" i="110" s="1"/>
  <c r="CS95" i="110" s="1"/>
  <c r="CT95" i="110" s="1"/>
  <c r="CU95" i="110" s="1"/>
  <c r="CV95" i="110" s="1"/>
  <c r="CW95" i="110" s="1"/>
  <c r="CX95" i="110" s="1"/>
  <c r="CY95" i="110" s="1"/>
  <c r="CZ95" i="110" s="1"/>
  <c r="DA95" i="110" s="1"/>
  <c r="DB95" i="110" s="1"/>
  <c r="DC95" i="110" s="1"/>
  <c r="DD95" i="110" s="1"/>
  <c r="DE95" i="110" s="1"/>
  <c r="DF95" i="110" s="1"/>
  <c r="DG95" i="110" s="1"/>
  <c r="DH95" i="110" s="1"/>
  <c r="DI95" i="110" s="1"/>
  <c r="DJ95" i="110" s="1"/>
  <c r="DK95" i="110" s="1"/>
  <c r="DL95" i="110" s="1"/>
  <c r="DM95" i="110" s="1"/>
  <c r="DN95" i="110" s="1"/>
  <c r="DO95" i="110" s="1"/>
  <c r="DP95" i="110" s="1"/>
  <c r="DQ95" i="110" s="1"/>
  <c r="DR95" i="110" s="1"/>
  <c r="DS95" i="110" s="1"/>
  <c r="DT95" i="110" s="1"/>
  <c r="DU95" i="110" s="1"/>
  <c r="DV95" i="110" s="1"/>
  <c r="DW95" i="110" s="1"/>
  <c r="DX95" i="110" s="1"/>
  <c r="DY95" i="110" s="1"/>
  <c r="DZ95" i="110" s="1"/>
  <c r="EA95" i="110" s="1"/>
  <c r="EB95" i="110" s="1"/>
  <c r="EC95" i="110" s="1"/>
  <c r="ED95" i="110" s="1"/>
  <c r="EE95" i="110" s="1"/>
  <c r="EF95" i="110" s="1"/>
  <c r="EG95" i="110" s="1"/>
  <c r="EH95" i="110" s="1"/>
  <c r="EI95" i="110" s="1"/>
  <c r="EJ95" i="110" s="1"/>
  <c r="EK95" i="110" s="1"/>
  <c r="EL95" i="110" s="1"/>
  <c r="EM95" i="110" s="1"/>
  <c r="EN95" i="110" s="1"/>
  <c r="EO95" i="110" s="1"/>
  <c r="EP95" i="110" s="1"/>
  <c r="EQ95" i="110" s="1"/>
  <c r="ER95" i="110" s="1"/>
  <c r="ES95" i="110" s="1"/>
  <c r="ET95" i="110" s="1"/>
  <c r="EU95" i="110" s="1"/>
  <c r="EV95" i="110" s="1"/>
  <c r="EW95" i="110" s="1"/>
  <c r="EX95" i="110" s="1"/>
  <c r="EY95" i="110" s="1"/>
  <c r="EZ95" i="110" s="1"/>
  <c r="FA95" i="110" s="1"/>
  <c r="FB95" i="110" s="1"/>
  <c r="FC95" i="110" s="1"/>
  <c r="FD95" i="110" s="1"/>
  <c r="FE95" i="110" s="1"/>
  <c r="FF95" i="110" s="1"/>
  <c r="FG95" i="110" s="1"/>
  <c r="FH95" i="110" s="1"/>
  <c r="FI95" i="110" s="1"/>
  <c r="FJ95" i="110" s="1"/>
  <c r="FK95" i="110" s="1"/>
  <c r="FL95" i="110" s="1"/>
  <c r="FM95" i="110" s="1"/>
  <c r="FN95" i="110" s="1"/>
  <c r="FO95" i="110" s="1"/>
  <c r="FP95" i="110" s="1"/>
  <c r="FQ95" i="110" s="1"/>
  <c r="FR95" i="110" s="1"/>
  <c r="FS95" i="110" s="1"/>
  <c r="FT95" i="110" s="1"/>
  <c r="FU95" i="110" s="1"/>
  <c r="FV95" i="110" s="1"/>
  <c r="FW95" i="110" s="1"/>
  <c r="FX95" i="110" s="1"/>
  <c r="FY95" i="110" s="1"/>
  <c r="FZ95" i="110" s="1"/>
  <c r="GA95" i="110" s="1"/>
  <c r="GB95" i="110" s="1"/>
  <c r="GC95" i="110" s="1"/>
  <c r="GD95" i="110" s="1"/>
  <c r="GE95" i="110" s="1"/>
  <c r="GF95" i="110" s="1"/>
  <c r="GG95" i="110" s="1"/>
  <c r="GH95" i="110" s="1"/>
  <c r="GI95" i="110" s="1"/>
  <c r="GJ95" i="110" s="1"/>
  <c r="GK95" i="110" s="1"/>
  <c r="GL95" i="110" s="1"/>
  <c r="GM95" i="110" s="1"/>
  <c r="GN95" i="110" s="1"/>
  <c r="GO95" i="110" s="1"/>
  <c r="GP95" i="110" s="1"/>
  <c r="GQ95" i="110" s="1"/>
  <c r="GR95" i="110" s="1"/>
  <c r="GS95" i="110" s="1"/>
  <c r="GT95" i="110" s="1"/>
  <c r="GU95" i="110" s="1"/>
  <c r="GV95" i="110" s="1"/>
  <c r="GW95" i="110" s="1"/>
  <c r="GX95" i="110" s="1"/>
  <c r="GY95" i="110" s="1"/>
  <c r="GZ95" i="110" s="1"/>
  <c r="HA95" i="110" s="1"/>
  <c r="HB95" i="110" s="1"/>
  <c r="HC95" i="110" s="1"/>
  <c r="HD95" i="110" s="1"/>
  <c r="HE95" i="110" s="1"/>
  <c r="HF95" i="110" s="1"/>
  <c r="HG95" i="110" s="1"/>
  <c r="HH95" i="110" s="1"/>
  <c r="HI95" i="110" s="1"/>
  <c r="HJ95" i="110" s="1"/>
  <c r="CP88" i="109"/>
  <c r="CN2" i="110"/>
  <c r="CM55" i="109" s="1"/>
  <c r="CO22" i="110"/>
  <c r="C47" i="111"/>
  <c r="CP87" i="109" l="1"/>
  <c r="CP67" i="109" s="1"/>
  <c r="B96" i="110" s="1"/>
  <c r="CQ96" i="110" s="1"/>
  <c r="CR96" i="110" s="1"/>
  <c r="CS96" i="110" s="1"/>
  <c r="CT96" i="110" s="1"/>
  <c r="CU96" i="110" s="1"/>
  <c r="CV96" i="110" s="1"/>
  <c r="CW96" i="110" s="1"/>
  <c r="CX96" i="110" s="1"/>
  <c r="CY96" i="110" s="1"/>
  <c r="CZ96" i="110" s="1"/>
  <c r="DA96" i="110" s="1"/>
  <c r="DB96" i="110" s="1"/>
  <c r="DC96" i="110" s="1"/>
  <c r="DD96" i="110" s="1"/>
  <c r="DE96" i="110" s="1"/>
  <c r="DF96" i="110" s="1"/>
  <c r="DG96" i="110" s="1"/>
  <c r="DH96" i="110" s="1"/>
  <c r="DI96" i="110" s="1"/>
  <c r="DJ96" i="110" s="1"/>
  <c r="DK96" i="110" s="1"/>
  <c r="DL96" i="110" s="1"/>
  <c r="DM96" i="110" s="1"/>
  <c r="DN96" i="110" s="1"/>
  <c r="DO96" i="110" s="1"/>
  <c r="DP96" i="110" s="1"/>
  <c r="DQ96" i="110" s="1"/>
  <c r="DR96" i="110" s="1"/>
  <c r="DS96" i="110" s="1"/>
  <c r="DT96" i="110" s="1"/>
  <c r="DU96" i="110" s="1"/>
  <c r="DV96" i="110" s="1"/>
  <c r="DW96" i="110" s="1"/>
  <c r="DX96" i="110" s="1"/>
  <c r="DY96" i="110" s="1"/>
  <c r="DZ96" i="110" s="1"/>
  <c r="EA96" i="110" s="1"/>
  <c r="EB96" i="110" s="1"/>
  <c r="EC96" i="110" s="1"/>
  <c r="ED96" i="110" s="1"/>
  <c r="EE96" i="110" s="1"/>
  <c r="EF96" i="110" s="1"/>
  <c r="EG96" i="110" s="1"/>
  <c r="EH96" i="110" s="1"/>
  <c r="EI96" i="110" s="1"/>
  <c r="EJ96" i="110" s="1"/>
  <c r="EK96" i="110" s="1"/>
  <c r="EL96" i="110" s="1"/>
  <c r="EM96" i="110" s="1"/>
  <c r="EN96" i="110" s="1"/>
  <c r="EO96" i="110" s="1"/>
  <c r="EP96" i="110" s="1"/>
  <c r="EQ96" i="110" s="1"/>
  <c r="ER96" i="110" s="1"/>
  <c r="ES96" i="110" s="1"/>
  <c r="ET96" i="110" s="1"/>
  <c r="EU96" i="110" s="1"/>
  <c r="EV96" i="110" s="1"/>
  <c r="EW96" i="110" s="1"/>
  <c r="EX96" i="110" s="1"/>
  <c r="EY96" i="110" s="1"/>
  <c r="EZ96" i="110" s="1"/>
  <c r="FA96" i="110" s="1"/>
  <c r="FB96" i="110" s="1"/>
  <c r="FC96" i="110" s="1"/>
  <c r="FD96" i="110" s="1"/>
  <c r="FE96" i="110" s="1"/>
  <c r="FF96" i="110" s="1"/>
  <c r="FG96" i="110" s="1"/>
  <c r="FH96" i="110" s="1"/>
  <c r="FI96" i="110" s="1"/>
  <c r="FJ96" i="110" s="1"/>
  <c r="FK96" i="110" s="1"/>
  <c r="FL96" i="110" s="1"/>
  <c r="FM96" i="110" s="1"/>
  <c r="FN96" i="110" s="1"/>
  <c r="FO96" i="110" s="1"/>
  <c r="FP96" i="110" s="1"/>
  <c r="FQ96" i="110" s="1"/>
  <c r="FR96" i="110" s="1"/>
  <c r="FS96" i="110" s="1"/>
  <c r="FT96" i="110" s="1"/>
  <c r="FU96" i="110" s="1"/>
  <c r="FV96" i="110" s="1"/>
  <c r="FW96" i="110" s="1"/>
  <c r="FX96" i="110" s="1"/>
  <c r="FY96" i="110" s="1"/>
  <c r="FZ96" i="110" s="1"/>
  <c r="GA96" i="110" s="1"/>
  <c r="GB96" i="110" s="1"/>
  <c r="GC96" i="110" s="1"/>
  <c r="GD96" i="110" s="1"/>
  <c r="GE96" i="110" s="1"/>
  <c r="GF96" i="110" s="1"/>
  <c r="GG96" i="110" s="1"/>
  <c r="GH96" i="110" s="1"/>
  <c r="GI96" i="110" s="1"/>
  <c r="GJ96" i="110" s="1"/>
  <c r="GK96" i="110" s="1"/>
  <c r="GL96" i="110" s="1"/>
  <c r="GM96" i="110" s="1"/>
  <c r="GN96" i="110" s="1"/>
  <c r="GO96" i="110" s="1"/>
  <c r="GP96" i="110" s="1"/>
  <c r="GQ96" i="110" s="1"/>
  <c r="GR96" i="110" s="1"/>
  <c r="GS96" i="110" s="1"/>
  <c r="GT96" i="110" s="1"/>
  <c r="GU96" i="110" s="1"/>
  <c r="GV96" i="110" s="1"/>
  <c r="GW96" i="110" s="1"/>
  <c r="GX96" i="110" s="1"/>
  <c r="GY96" i="110" s="1"/>
  <c r="GZ96" i="110" s="1"/>
  <c r="HA96" i="110" s="1"/>
  <c r="HB96" i="110" s="1"/>
  <c r="HC96" i="110" s="1"/>
  <c r="HD96" i="110" s="1"/>
  <c r="HE96" i="110" s="1"/>
  <c r="HF96" i="110" s="1"/>
  <c r="HG96" i="110" s="1"/>
  <c r="HH96" i="110" s="1"/>
  <c r="HI96" i="110" s="1"/>
  <c r="HJ96" i="110" s="1"/>
  <c r="CO2" i="110"/>
  <c r="CN55" i="109" s="1"/>
  <c r="CP22" i="110"/>
  <c r="CQ88" i="109"/>
  <c r="CR89" i="100"/>
  <c r="AQ56" i="109"/>
  <c r="E47" i="111"/>
  <c r="CQ85" i="106"/>
  <c r="CS89" i="100" l="1"/>
  <c r="CP2" i="110"/>
  <c r="CO55" i="109" s="1"/>
  <c r="CQ22" i="110"/>
  <c r="CR85" i="106"/>
  <c r="CR88" i="109"/>
  <c r="CQ87" i="109"/>
  <c r="CQ67" i="109" s="1"/>
  <c r="B97" i="110" s="1"/>
  <c r="CR97" i="110" s="1"/>
  <c r="CS97" i="110" s="1"/>
  <c r="CT97" i="110" s="1"/>
  <c r="CU97" i="110" s="1"/>
  <c r="CV97" i="110" s="1"/>
  <c r="CW97" i="110" s="1"/>
  <c r="CX97" i="110" s="1"/>
  <c r="CY97" i="110" s="1"/>
  <c r="CZ97" i="110" s="1"/>
  <c r="DA97" i="110" s="1"/>
  <c r="DB97" i="110" s="1"/>
  <c r="DC97" i="110" s="1"/>
  <c r="DD97" i="110" s="1"/>
  <c r="DE97" i="110" s="1"/>
  <c r="DF97" i="110" s="1"/>
  <c r="DG97" i="110" s="1"/>
  <c r="DH97" i="110" s="1"/>
  <c r="DI97" i="110" s="1"/>
  <c r="DJ97" i="110" s="1"/>
  <c r="DK97" i="110" s="1"/>
  <c r="DL97" i="110" s="1"/>
  <c r="DM97" i="110" s="1"/>
  <c r="DN97" i="110" s="1"/>
  <c r="DO97" i="110" s="1"/>
  <c r="DP97" i="110" s="1"/>
  <c r="DQ97" i="110" s="1"/>
  <c r="DR97" i="110" s="1"/>
  <c r="DS97" i="110" s="1"/>
  <c r="DT97" i="110" s="1"/>
  <c r="DU97" i="110" s="1"/>
  <c r="DV97" i="110" s="1"/>
  <c r="DW97" i="110" s="1"/>
  <c r="DX97" i="110" s="1"/>
  <c r="DY97" i="110" s="1"/>
  <c r="DZ97" i="110" s="1"/>
  <c r="EA97" i="110" s="1"/>
  <c r="EB97" i="110" s="1"/>
  <c r="EC97" i="110" s="1"/>
  <c r="ED97" i="110" s="1"/>
  <c r="EE97" i="110" s="1"/>
  <c r="EF97" i="110" s="1"/>
  <c r="EG97" i="110" s="1"/>
  <c r="EH97" i="110" s="1"/>
  <c r="EI97" i="110" s="1"/>
  <c r="EJ97" i="110" s="1"/>
  <c r="EK97" i="110" s="1"/>
  <c r="EL97" i="110" s="1"/>
  <c r="EM97" i="110" s="1"/>
  <c r="EN97" i="110" s="1"/>
  <c r="EO97" i="110" s="1"/>
  <c r="EP97" i="110" s="1"/>
  <c r="EQ97" i="110" s="1"/>
  <c r="ER97" i="110" s="1"/>
  <c r="ES97" i="110" s="1"/>
  <c r="ET97" i="110" s="1"/>
  <c r="EU97" i="110" s="1"/>
  <c r="EV97" i="110" s="1"/>
  <c r="EW97" i="110" s="1"/>
  <c r="EX97" i="110" s="1"/>
  <c r="EY97" i="110" s="1"/>
  <c r="EZ97" i="110" s="1"/>
  <c r="FA97" i="110" s="1"/>
  <c r="FB97" i="110" s="1"/>
  <c r="FC97" i="110" s="1"/>
  <c r="FD97" i="110" s="1"/>
  <c r="FE97" i="110" s="1"/>
  <c r="FF97" i="110" s="1"/>
  <c r="FG97" i="110" s="1"/>
  <c r="FH97" i="110" s="1"/>
  <c r="FI97" i="110" s="1"/>
  <c r="FJ97" i="110" s="1"/>
  <c r="FK97" i="110" s="1"/>
  <c r="FL97" i="110" s="1"/>
  <c r="FM97" i="110" s="1"/>
  <c r="FN97" i="110" s="1"/>
  <c r="FO97" i="110" s="1"/>
  <c r="FP97" i="110" s="1"/>
  <c r="FQ97" i="110" s="1"/>
  <c r="FR97" i="110" s="1"/>
  <c r="FS97" i="110" s="1"/>
  <c r="FT97" i="110" s="1"/>
  <c r="FU97" i="110" s="1"/>
  <c r="FV97" i="110" s="1"/>
  <c r="FW97" i="110" s="1"/>
  <c r="FX97" i="110" s="1"/>
  <c r="FY97" i="110" s="1"/>
  <c r="FZ97" i="110" s="1"/>
  <c r="GA97" i="110" s="1"/>
  <c r="GB97" i="110" s="1"/>
  <c r="GC97" i="110" s="1"/>
  <c r="GD97" i="110" s="1"/>
  <c r="GE97" i="110" s="1"/>
  <c r="GF97" i="110" s="1"/>
  <c r="GG97" i="110" s="1"/>
  <c r="GH97" i="110" s="1"/>
  <c r="GI97" i="110" s="1"/>
  <c r="GJ97" i="110" s="1"/>
  <c r="GK97" i="110" s="1"/>
  <c r="GL97" i="110" s="1"/>
  <c r="GM97" i="110" s="1"/>
  <c r="GN97" i="110" s="1"/>
  <c r="GO97" i="110" s="1"/>
  <c r="GP97" i="110" s="1"/>
  <c r="GQ97" i="110" s="1"/>
  <c r="GR97" i="110" s="1"/>
  <c r="GS97" i="110" s="1"/>
  <c r="GT97" i="110" s="1"/>
  <c r="GU97" i="110" s="1"/>
  <c r="GV97" i="110" s="1"/>
  <c r="GW97" i="110" s="1"/>
  <c r="GX97" i="110" s="1"/>
  <c r="GY97" i="110" s="1"/>
  <c r="GZ97" i="110" s="1"/>
  <c r="HA97" i="110" s="1"/>
  <c r="HB97" i="110" s="1"/>
  <c r="HC97" i="110" s="1"/>
  <c r="HD97" i="110" s="1"/>
  <c r="HE97" i="110" s="1"/>
  <c r="HF97" i="110" s="1"/>
  <c r="HG97" i="110" s="1"/>
  <c r="HH97" i="110" s="1"/>
  <c r="HI97" i="110" s="1"/>
  <c r="HJ97" i="110" s="1"/>
  <c r="AQ95" i="109"/>
  <c r="F47" i="111"/>
  <c r="CR87" i="109" l="1"/>
  <c r="CR67" i="109" s="1"/>
  <c r="B98" i="110" s="1"/>
  <c r="CS98" i="110" s="1"/>
  <c r="CT98" i="110" s="1"/>
  <c r="CU98" i="110" s="1"/>
  <c r="CV98" i="110" s="1"/>
  <c r="CW98" i="110" s="1"/>
  <c r="CX98" i="110" s="1"/>
  <c r="CY98" i="110" s="1"/>
  <c r="CZ98" i="110" s="1"/>
  <c r="DA98" i="110" s="1"/>
  <c r="DB98" i="110" s="1"/>
  <c r="DC98" i="110" s="1"/>
  <c r="DD98" i="110" s="1"/>
  <c r="DE98" i="110" s="1"/>
  <c r="DF98" i="110" s="1"/>
  <c r="DG98" i="110" s="1"/>
  <c r="DH98" i="110" s="1"/>
  <c r="DI98" i="110" s="1"/>
  <c r="DJ98" i="110" s="1"/>
  <c r="DK98" i="110" s="1"/>
  <c r="DL98" i="110" s="1"/>
  <c r="DM98" i="110" s="1"/>
  <c r="DN98" i="110" s="1"/>
  <c r="DO98" i="110" s="1"/>
  <c r="DP98" i="110" s="1"/>
  <c r="DQ98" i="110" s="1"/>
  <c r="DR98" i="110" s="1"/>
  <c r="DS98" i="110" s="1"/>
  <c r="DT98" i="110" s="1"/>
  <c r="DU98" i="110" s="1"/>
  <c r="DV98" i="110" s="1"/>
  <c r="DW98" i="110" s="1"/>
  <c r="DX98" i="110" s="1"/>
  <c r="DY98" i="110" s="1"/>
  <c r="DZ98" i="110" s="1"/>
  <c r="EA98" i="110" s="1"/>
  <c r="EB98" i="110" s="1"/>
  <c r="EC98" i="110" s="1"/>
  <c r="ED98" i="110" s="1"/>
  <c r="EE98" i="110" s="1"/>
  <c r="EF98" i="110" s="1"/>
  <c r="EG98" i="110" s="1"/>
  <c r="EH98" i="110" s="1"/>
  <c r="EI98" i="110" s="1"/>
  <c r="EJ98" i="110" s="1"/>
  <c r="EK98" i="110" s="1"/>
  <c r="EL98" i="110" s="1"/>
  <c r="EM98" i="110" s="1"/>
  <c r="EN98" i="110" s="1"/>
  <c r="EO98" i="110" s="1"/>
  <c r="EP98" i="110" s="1"/>
  <c r="EQ98" i="110" s="1"/>
  <c r="ER98" i="110" s="1"/>
  <c r="ES98" i="110" s="1"/>
  <c r="ET98" i="110" s="1"/>
  <c r="EU98" i="110" s="1"/>
  <c r="EV98" i="110" s="1"/>
  <c r="EW98" i="110" s="1"/>
  <c r="EX98" i="110" s="1"/>
  <c r="EY98" i="110" s="1"/>
  <c r="EZ98" i="110" s="1"/>
  <c r="FA98" i="110" s="1"/>
  <c r="FB98" i="110" s="1"/>
  <c r="FC98" i="110" s="1"/>
  <c r="FD98" i="110" s="1"/>
  <c r="FE98" i="110" s="1"/>
  <c r="FF98" i="110" s="1"/>
  <c r="FG98" i="110" s="1"/>
  <c r="FH98" i="110" s="1"/>
  <c r="FI98" i="110" s="1"/>
  <c r="FJ98" i="110" s="1"/>
  <c r="FK98" i="110" s="1"/>
  <c r="FL98" i="110" s="1"/>
  <c r="FM98" i="110" s="1"/>
  <c r="FN98" i="110" s="1"/>
  <c r="FO98" i="110" s="1"/>
  <c r="FP98" i="110" s="1"/>
  <c r="FQ98" i="110" s="1"/>
  <c r="FR98" i="110" s="1"/>
  <c r="FS98" i="110" s="1"/>
  <c r="FT98" i="110" s="1"/>
  <c r="FU98" i="110" s="1"/>
  <c r="FV98" i="110" s="1"/>
  <c r="FW98" i="110" s="1"/>
  <c r="FX98" i="110" s="1"/>
  <c r="FY98" i="110" s="1"/>
  <c r="FZ98" i="110" s="1"/>
  <c r="GA98" i="110" s="1"/>
  <c r="GB98" i="110" s="1"/>
  <c r="GC98" i="110" s="1"/>
  <c r="GD98" i="110" s="1"/>
  <c r="GE98" i="110" s="1"/>
  <c r="GF98" i="110" s="1"/>
  <c r="GG98" i="110" s="1"/>
  <c r="GH98" i="110" s="1"/>
  <c r="GI98" i="110" s="1"/>
  <c r="GJ98" i="110" s="1"/>
  <c r="GK98" i="110" s="1"/>
  <c r="GL98" i="110" s="1"/>
  <c r="GM98" i="110" s="1"/>
  <c r="GN98" i="110" s="1"/>
  <c r="GO98" i="110" s="1"/>
  <c r="GP98" i="110" s="1"/>
  <c r="GQ98" i="110" s="1"/>
  <c r="GR98" i="110" s="1"/>
  <c r="GS98" i="110" s="1"/>
  <c r="GT98" i="110" s="1"/>
  <c r="GU98" i="110" s="1"/>
  <c r="GV98" i="110" s="1"/>
  <c r="GW98" i="110" s="1"/>
  <c r="GX98" i="110" s="1"/>
  <c r="GY98" i="110" s="1"/>
  <c r="GZ98" i="110" s="1"/>
  <c r="HA98" i="110" s="1"/>
  <c r="HB98" i="110" s="1"/>
  <c r="HC98" i="110" s="1"/>
  <c r="HD98" i="110" s="1"/>
  <c r="HE98" i="110" s="1"/>
  <c r="HF98" i="110" s="1"/>
  <c r="HG98" i="110" s="1"/>
  <c r="HH98" i="110" s="1"/>
  <c r="HI98" i="110" s="1"/>
  <c r="HJ98" i="110" s="1"/>
  <c r="C48" i="111"/>
  <c r="CS85" i="106"/>
  <c r="CS88" i="109"/>
  <c r="CQ2" i="110"/>
  <c r="CP55" i="109" s="1"/>
  <c r="CR22" i="110"/>
  <c r="CT89" i="100" l="1"/>
  <c r="CR2" i="110"/>
  <c r="CQ55" i="109" s="1"/>
  <c r="CS22" i="110"/>
  <c r="E48" i="111"/>
  <c r="AR56" i="109"/>
  <c r="CU89" i="100"/>
  <c r="CS87" i="109"/>
  <c r="CS67" i="109" s="1"/>
  <c r="B99" i="110" s="1"/>
  <c r="CT99" i="110" s="1"/>
  <c r="CU99" i="110" s="1"/>
  <c r="CV99" i="110" s="1"/>
  <c r="CW99" i="110" s="1"/>
  <c r="CX99" i="110" s="1"/>
  <c r="CY99" i="110" s="1"/>
  <c r="CZ99" i="110" s="1"/>
  <c r="DA99" i="110" s="1"/>
  <c r="DB99" i="110" s="1"/>
  <c r="DC99" i="110" s="1"/>
  <c r="DD99" i="110" s="1"/>
  <c r="DE99" i="110" s="1"/>
  <c r="DF99" i="110" s="1"/>
  <c r="DG99" i="110" s="1"/>
  <c r="DH99" i="110" s="1"/>
  <c r="DI99" i="110" s="1"/>
  <c r="DJ99" i="110" s="1"/>
  <c r="DK99" i="110" s="1"/>
  <c r="DL99" i="110" s="1"/>
  <c r="DM99" i="110" s="1"/>
  <c r="DN99" i="110" s="1"/>
  <c r="DO99" i="110" s="1"/>
  <c r="DP99" i="110" s="1"/>
  <c r="DQ99" i="110" s="1"/>
  <c r="DR99" i="110" s="1"/>
  <c r="DS99" i="110" s="1"/>
  <c r="DT99" i="110" s="1"/>
  <c r="DU99" i="110" s="1"/>
  <c r="DV99" i="110" s="1"/>
  <c r="DW99" i="110" s="1"/>
  <c r="DX99" i="110" s="1"/>
  <c r="DY99" i="110" s="1"/>
  <c r="DZ99" i="110" s="1"/>
  <c r="EA99" i="110" s="1"/>
  <c r="EB99" i="110" s="1"/>
  <c r="EC99" i="110" s="1"/>
  <c r="ED99" i="110" s="1"/>
  <c r="EE99" i="110" s="1"/>
  <c r="EF99" i="110" s="1"/>
  <c r="EG99" i="110" s="1"/>
  <c r="EH99" i="110" s="1"/>
  <c r="EI99" i="110" s="1"/>
  <c r="EJ99" i="110" s="1"/>
  <c r="EK99" i="110" s="1"/>
  <c r="EL99" i="110" s="1"/>
  <c r="EM99" i="110" s="1"/>
  <c r="EN99" i="110" s="1"/>
  <c r="EO99" i="110" s="1"/>
  <c r="EP99" i="110" s="1"/>
  <c r="EQ99" i="110" s="1"/>
  <c r="ER99" i="110" s="1"/>
  <c r="ES99" i="110" s="1"/>
  <c r="ET99" i="110" s="1"/>
  <c r="EU99" i="110" s="1"/>
  <c r="EV99" i="110" s="1"/>
  <c r="EW99" i="110" s="1"/>
  <c r="EX99" i="110" s="1"/>
  <c r="EY99" i="110" s="1"/>
  <c r="EZ99" i="110" s="1"/>
  <c r="FA99" i="110" s="1"/>
  <c r="FB99" i="110" s="1"/>
  <c r="FC99" i="110" s="1"/>
  <c r="FD99" i="110" s="1"/>
  <c r="FE99" i="110" s="1"/>
  <c r="FF99" i="110" s="1"/>
  <c r="FG99" i="110" s="1"/>
  <c r="FH99" i="110" s="1"/>
  <c r="FI99" i="110" s="1"/>
  <c r="FJ99" i="110" s="1"/>
  <c r="FK99" i="110" s="1"/>
  <c r="FL99" i="110" s="1"/>
  <c r="FM99" i="110" s="1"/>
  <c r="FN99" i="110" s="1"/>
  <c r="FO99" i="110" s="1"/>
  <c r="FP99" i="110" s="1"/>
  <c r="FQ99" i="110" s="1"/>
  <c r="FR99" i="110" s="1"/>
  <c r="FS99" i="110" s="1"/>
  <c r="FT99" i="110" s="1"/>
  <c r="FU99" i="110" s="1"/>
  <c r="FV99" i="110" s="1"/>
  <c r="FW99" i="110" s="1"/>
  <c r="FX99" i="110" s="1"/>
  <c r="FY99" i="110" s="1"/>
  <c r="FZ99" i="110" s="1"/>
  <c r="GA99" i="110" s="1"/>
  <c r="GB99" i="110" s="1"/>
  <c r="GC99" i="110" s="1"/>
  <c r="GD99" i="110" s="1"/>
  <c r="GE99" i="110" s="1"/>
  <c r="GF99" i="110" s="1"/>
  <c r="GG99" i="110" s="1"/>
  <c r="GH99" i="110" s="1"/>
  <c r="GI99" i="110" s="1"/>
  <c r="GJ99" i="110" s="1"/>
  <c r="GK99" i="110" s="1"/>
  <c r="GL99" i="110" s="1"/>
  <c r="GM99" i="110" s="1"/>
  <c r="GN99" i="110" s="1"/>
  <c r="GO99" i="110" s="1"/>
  <c r="GP99" i="110" s="1"/>
  <c r="GQ99" i="110" s="1"/>
  <c r="GR99" i="110" s="1"/>
  <c r="GS99" i="110" s="1"/>
  <c r="GT99" i="110" s="1"/>
  <c r="GU99" i="110" s="1"/>
  <c r="GV99" i="110" s="1"/>
  <c r="GW99" i="110" s="1"/>
  <c r="GX99" i="110" s="1"/>
  <c r="GY99" i="110" s="1"/>
  <c r="GZ99" i="110" s="1"/>
  <c r="HA99" i="110" s="1"/>
  <c r="HB99" i="110" s="1"/>
  <c r="HC99" i="110" s="1"/>
  <c r="HD99" i="110" s="1"/>
  <c r="HE99" i="110" s="1"/>
  <c r="HF99" i="110" s="1"/>
  <c r="HG99" i="110" s="1"/>
  <c r="HH99" i="110" s="1"/>
  <c r="HI99" i="110" s="1"/>
  <c r="HJ99" i="110" s="1"/>
  <c r="CT88" i="109" l="1"/>
  <c r="CT87" i="109"/>
  <c r="CT67" i="109" s="1"/>
  <c r="B100" i="110" s="1"/>
  <c r="CU100" i="110" s="1"/>
  <c r="CV100" i="110" s="1"/>
  <c r="CW100" i="110" s="1"/>
  <c r="CX100" i="110" s="1"/>
  <c r="CY100" i="110" s="1"/>
  <c r="CZ100" i="110" s="1"/>
  <c r="DA100" i="110" s="1"/>
  <c r="DB100" i="110" s="1"/>
  <c r="DC100" i="110" s="1"/>
  <c r="DD100" i="110" s="1"/>
  <c r="DE100" i="110" s="1"/>
  <c r="DF100" i="110" s="1"/>
  <c r="DG100" i="110" s="1"/>
  <c r="DH100" i="110" s="1"/>
  <c r="DI100" i="110" s="1"/>
  <c r="DJ100" i="110" s="1"/>
  <c r="DK100" i="110" s="1"/>
  <c r="DL100" i="110" s="1"/>
  <c r="DM100" i="110" s="1"/>
  <c r="DN100" i="110" s="1"/>
  <c r="DO100" i="110" s="1"/>
  <c r="DP100" i="110" s="1"/>
  <c r="DQ100" i="110" s="1"/>
  <c r="DR100" i="110" s="1"/>
  <c r="DS100" i="110" s="1"/>
  <c r="DT100" i="110" s="1"/>
  <c r="DU100" i="110" s="1"/>
  <c r="DV100" i="110" s="1"/>
  <c r="DW100" i="110" s="1"/>
  <c r="DX100" i="110" s="1"/>
  <c r="DY100" i="110" s="1"/>
  <c r="DZ100" i="110" s="1"/>
  <c r="EA100" i="110" s="1"/>
  <c r="EB100" i="110" s="1"/>
  <c r="EC100" i="110" s="1"/>
  <c r="ED100" i="110" s="1"/>
  <c r="EE100" i="110" s="1"/>
  <c r="EF100" i="110" s="1"/>
  <c r="EG100" i="110" s="1"/>
  <c r="EH100" i="110" s="1"/>
  <c r="EI100" i="110" s="1"/>
  <c r="EJ100" i="110" s="1"/>
  <c r="EK100" i="110" s="1"/>
  <c r="EL100" i="110" s="1"/>
  <c r="EM100" i="110" s="1"/>
  <c r="EN100" i="110" s="1"/>
  <c r="EO100" i="110" s="1"/>
  <c r="EP100" i="110" s="1"/>
  <c r="EQ100" i="110" s="1"/>
  <c r="ER100" i="110" s="1"/>
  <c r="ES100" i="110" s="1"/>
  <c r="ET100" i="110" s="1"/>
  <c r="EU100" i="110" s="1"/>
  <c r="EV100" i="110" s="1"/>
  <c r="EW100" i="110" s="1"/>
  <c r="EX100" i="110" s="1"/>
  <c r="EY100" i="110" s="1"/>
  <c r="EZ100" i="110" s="1"/>
  <c r="FA100" i="110" s="1"/>
  <c r="FB100" i="110" s="1"/>
  <c r="FC100" i="110" s="1"/>
  <c r="FD100" i="110" s="1"/>
  <c r="FE100" i="110" s="1"/>
  <c r="FF100" i="110" s="1"/>
  <c r="FG100" i="110" s="1"/>
  <c r="FH100" i="110" s="1"/>
  <c r="FI100" i="110" s="1"/>
  <c r="FJ100" i="110" s="1"/>
  <c r="FK100" i="110" s="1"/>
  <c r="FL100" i="110" s="1"/>
  <c r="FM100" i="110" s="1"/>
  <c r="FN100" i="110" s="1"/>
  <c r="FO100" i="110" s="1"/>
  <c r="FP100" i="110" s="1"/>
  <c r="FQ100" i="110" s="1"/>
  <c r="FR100" i="110" s="1"/>
  <c r="FS100" i="110" s="1"/>
  <c r="FT100" i="110" s="1"/>
  <c r="FU100" i="110" s="1"/>
  <c r="FV100" i="110" s="1"/>
  <c r="FW100" i="110" s="1"/>
  <c r="FX100" i="110" s="1"/>
  <c r="FY100" i="110" s="1"/>
  <c r="FZ100" i="110" s="1"/>
  <c r="GA100" i="110" s="1"/>
  <c r="GB100" i="110" s="1"/>
  <c r="GC100" i="110" s="1"/>
  <c r="GD100" i="110" s="1"/>
  <c r="GE100" i="110" s="1"/>
  <c r="GF100" i="110" s="1"/>
  <c r="GG100" i="110" s="1"/>
  <c r="GH100" i="110" s="1"/>
  <c r="GI100" i="110" s="1"/>
  <c r="GJ100" i="110" s="1"/>
  <c r="GK100" i="110" s="1"/>
  <c r="GL100" i="110" s="1"/>
  <c r="GM100" i="110" s="1"/>
  <c r="GN100" i="110" s="1"/>
  <c r="GO100" i="110" s="1"/>
  <c r="GP100" i="110" s="1"/>
  <c r="GQ100" i="110" s="1"/>
  <c r="GR100" i="110" s="1"/>
  <c r="GS100" i="110" s="1"/>
  <c r="GT100" i="110" s="1"/>
  <c r="GU100" i="110" s="1"/>
  <c r="GV100" i="110" s="1"/>
  <c r="GW100" i="110" s="1"/>
  <c r="GX100" i="110" s="1"/>
  <c r="GY100" i="110" s="1"/>
  <c r="GZ100" i="110" s="1"/>
  <c r="HA100" i="110" s="1"/>
  <c r="HB100" i="110" s="1"/>
  <c r="HC100" i="110" s="1"/>
  <c r="HD100" i="110" s="1"/>
  <c r="HE100" i="110" s="1"/>
  <c r="HF100" i="110" s="1"/>
  <c r="HG100" i="110" s="1"/>
  <c r="HH100" i="110" s="1"/>
  <c r="HI100" i="110" s="1"/>
  <c r="HJ100" i="110" s="1"/>
  <c r="CT85" i="106"/>
  <c r="CV89" i="100"/>
  <c r="CU88" i="109"/>
  <c r="AR95" i="109"/>
  <c r="F48" i="111"/>
  <c r="CS2" i="110"/>
  <c r="CR55" i="109" s="1"/>
  <c r="CT22" i="110"/>
  <c r="CW89" i="100" l="1"/>
  <c r="CV88" i="109"/>
  <c r="CT2" i="110"/>
  <c r="CS55" i="109" s="1"/>
  <c r="CU22" i="110"/>
  <c r="CU85" i="106"/>
  <c r="CU87" i="109"/>
  <c r="CU67" i="109" s="1"/>
  <c r="B101" i="110" s="1"/>
  <c r="CV101" i="110" s="1"/>
  <c r="CW101" i="110" s="1"/>
  <c r="CX101" i="110" s="1"/>
  <c r="CY101" i="110" s="1"/>
  <c r="CZ101" i="110" s="1"/>
  <c r="DA101" i="110" s="1"/>
  <c r="DB101" i="110" s="1"/>
  <c r="DC101" i="110" s="1"/>
  <c r="DD101" i="110" s="1"/>
  <c r="DE101" i="110" s="1"/>
  <c r="DF101" i="110" s="1"/>
  <c r="DG101" i="110" s="1"/>
  <c r="DH101" i="110" s="1"/>
  <c r="DI101" i="110" s="1"/>
  <c r="DJ101" i="110" s="1"/>
  <c r="DK101" i="110" s="1"/>
  <c r="DL101" i="110" s="1"/>
  <c r="DM101" i="110" s="1"/>
  <c r="DN101" i="110" s="1"/>
  <c r="DO101" i="110" s="1"/>
  <c r="DP101" i="110" s="1"/>
  <c r="DQ101" i="110" s="1"/>
  <c r="DR101" i="110" s="1"/>
  <c r="DS101" i="110" s="1"/>
  <c r="DT101" i="110" s="1"/>
  <c r="DU101" i="110" s="1"/>
  <c r="DV101" i="110" s="1"/>
  <c r="DW101" i="110" s="1"/>
  <c r="DX101" i="110" s="1"/>
  <c r="DY101" i="110" s="1"/>
  <c r="DZ101" i="110" s="1"/>
  <c r="EA101" i="110" s="1"/>
  <c r="EB101" i="110" s="1"/>
  <c r="EC101" i="110" s="1"/>
  <c r="ED101" i="110" s="1"/>
  <c r="EE101" i="110" s="1"/>
  <c r="EF101" i="110" s="1"/>
  <c r="EG101" i="110" s="1"/>
  <c r="EH101" i="110" s="1"/>
  <c r="EI101" i="110" s="1"/>
  <c r="EJ101" i="110" s="1"/>
  <c r="EK101" i="110" s="1"/>
  <c r="EL101" i="110" s="1"/>
  <c r="EM101" i="110" s="1"/>
  <c r="EN101" i="110" s="1"/>
  <c r="EO101" i="110" s="1"/>
  <c r="EP101" i="110" s="1"/>
  <c r="EQ101" i="110" s="1"/>
  <c r="ER101" i="110" s="1"/>
  <c r="ES101" i="110" s="1"/>
  <c r="ET101" i="110" s="1"/>
  <c r="EU101" i="110" s="1"/>
  <c r="EV101" i="110" s="1"/>
  <c r="EW101" i="110" s="1"/>
  <c r="EX101" i="110" s="1"/>
  <c r="EY101" i="110" s="1"/>
  <c r="EZ101" i="110" s="1"/>
  <c r="FA101" i="110" s="1"/>
  <c r="FB101" i="110" s="1"/>
  <c r="FC101" i="110" s="1"/>
  <c r="FD101" i="110" s="1"/>
  <c r="FE101" i="110" s="1"/>
  <c r="FF101" i="110" s="1"/>
  <c r="FG101" i="110" s="1"/>
  <c r="FH101" i="110" s="1"/>
  <c r="FI101" i="110" s="1"/>
  <c r="FJ101" i="110" s="1"/>
  <c r="FK101" i="110" s="1"/>
  <c r="FL101" i="110" s="1"/>
  <c r="FM101" i="110" s="1"/>
  <c r="FN101" i="110" s="1"/>
  <c r="FO101" i="110" s="1"/>
  <c r="FP101" i="110" s="1"/>
  <c r="FQ101" i="110" s="1"/>
  <c r="FR101" i="110" s="1"/>
  <c r="FS101" i="110" s="1"/>
  <c r="FT101" i="110" s="1"/>
  <c r="FU101" i="110" s="1"/>
  <c r="FV101" i="110" s="1"/>
  <c r="FW101" i="110" s="1"/>
  <c r="FX101" i="110" s="1"/>
  <c r="FY101" i="110" s="1"/>
  <c r="FZ101" i="110" s="1"/>
  <c r="GA101" i="110" s="1"/>
  <c r="GB101" i="110" s="1"/>
  <c r="GC101" i="110" s="1"/>
  <c r="GD101" i="110" s="1"/>
  <c r="GE101" i="110" s="1"/>
  <c r="GF101" i="110" s="1"/>
  <c r="GG101" i="110" s="1"/>
  <c r="GH101" i="110" s="1"/>
  <c r="GI101" i="110" s="1"/>
  <c r="GJ101" i="110" s="1"/>
  <c r="GK101" i="110" s="1"/>
  <c r="GL101" i="110" s="1"/>
  <c r="GM101" i="110" s="1"/>
  <c r="GN101" i="110" s="1"/>
  <c r="GO101" i="110" s="1"/>
  <c r="GP101" i="110" s="1"/>
  <c r="GQ101" i="110" s="1"/>
  <c r="GR101" i="110" s="1"/>
  <c r="GS101" i="110" s="1"/>
  <c r="GT101" i="110" s="1"/>
  <c r="GU101" i="110" s="1"/>
  <c r="GV101" i="110" s="1"/>
  <c r="GW101" i="110" s="1"/>
  <c r="GX101" i="110" s="1"/>
  <c r="GY101" i="110" s="1"/>
  <c r="GZ101" i="110" s="1"/>
  <c r="HA101" i="110" s="1"/>
  <c r="HB101" i="110" s="1"/>
  <c r="HC101" i="110" s="1"/>
  <c r="HD101" i="110" s="1"/>
  <c r="HE101" i="110" s="1"/>
  <c r="HF101" i="110" s="1"/>
  <c r="HG101" i="110" s="1"/>
  <c r="HH101" i="110" s="1"/>
  <c r="HI101" i="110" s="1"/>
  <c r="HJ101" i="110" s="1"/>
  <c r="C49" i="111"/>
  <c r="CW88" i="109" l="1"/>
  <c r="CV85" i="106"/>
  <c r="CU2" i="110"/>
  <c r="CT55" i="109" s="1"/>
  <c r="CV22" i="110"/>
  <c r="CX89" i="100"/>
  <c r="E49" i="111"/>
  <c r="AS56" i="109"/>
  <c r="CV87" i="109" l="1"/>
  <c r="CV67" i="109" s="1"/>
  <c r="B102" i="110" s="1"/>
  <c r="CW102" i="110" s="1"/>
  <c r="CX102" i="110" s="1"/>
  <c r="CY102" i="110" s="1"/>
  <c r="CZ102" i="110" s="1"/>
  <c r="DA102" i="110" s="1"/>
  <c r="DB102" i="110" s="1"/>
  <c r="DC102" i="110" s="1"/>
  <c r="DD102" i="110" s="1"/>
  <c r="DE102" i="110" s="1"/>
  <c r="DF102" i="110" s="1"/>
  <c r="DG102" i="110" s="1"/>
  <c r="DH102" i="110" s="1"/>
  <c r="DI102" i="110" s="1"/>
  <c r="DJ102" i="110" s="1"/>
  <c r="DK102" i="110" s="1"/>
  <c r="DL102" i="110" s="1"/>
  <c r="DM102" i="110" s="1"/>
  <c r="DN102" i="110" s="1"/>
  <c r="DO102" i="110" s="1"/>
  <c r="DP102" i="110" s="1"/>
  <c r="DQ102" i="110" s="1"/>
  <c r="DR102" i="110" s="1"/>
  <c r="DS102" i="110" s="1"/>
  <c r="DT102" i="110" s="1"/>
  <c r="DU102" i="110" s="1"/>
  <c r="DV102" i="110" s="1"/>
  <c r="DW102" i="110" s="1"/>
  <c r="DX102" i="110" s="1"/>
  <c r="DY102" i="110" s="1"/>
  <c r="DZ102" i="110" s="1"/>
  <c r="EA102" i="110" s="1"/>
  <c r="EB102" i="110" s="1"/>
  <c r="EC102" i="110" s="1"/>
  <c r="ED102" i="110" s="1"/>
  <c r="EE102" i="110" s="1"/>
  <c r="EF102" i="110" s="1"/>
  <c r="EG102" i="110" s="1"/>
  <c r="EH102" i="110" s="1"/>
  <c r="EI102" i="110" s="1"/>
  <c r="EJ102" i="110" s="1"/>
  <c r="EK102" i="110" s="1"/>
  <c r="EL102" i="110" s="1"/>
  <c r="EM102" i="110" s="1"/>
  <c r="EN102" i="110" s="1"/>
  <c r="EO102" i="110" s="1"/>
  <c r="EP102" i="110" s="1"/>
  <c r="EQ102" i="110" s="1"/>
  <c r="ER102" i="110" s="1"/>
  <c r="ES102" i="110" s="1"/>
  <c r="ET102" i="110" s="1"/>
  <c r="EU102" i="110" s="1"/>
  <c r="EV102" i="110" s="1"/>
  <c r="EW102" i="110" s="1"/>
  <c r="EX102" i="110" s="1"/>
  <c r="EY102" i="110" s="1"/>
  <c r="EZ102" i="110" s="1"/>
  <c r="FA102" i="110" s="1"/>
  <c r="FB102" i="110" s="1"/>
  <c r="FC102" i="110" s="1"/>
  <c r="FD102" i="110" s="1"/>
  <c r="FE102" i="110" s="1"/>
  <c r="FF102" i="110" s="1"/>
  <c r="FG102" i="110" s="1"/>
  <c r="FH102" i="110" s="1"/>
  <c r="FI102" i="110" s="1"/>
  <c r="FJ102" i="110" s="1"/>
  <c r="FK102" i="110" s="1"/>
  <c r="FL102" i="110" s="1"/>
  <c r="FM102" i="110" s="1"/>
  <c r="FN102" i="110" s="1"/>
  <c r="FO102" i="110" s="1"/>
  <c r="FP102" i="110" s="1"/>
  <c r="FQ102" i="110" s="1"/>
  <c r="FR102" i="110" s="1"/>
  <c r="FS102" i="110" s="1"/>
  <c r="FT102" i="110" s="1"/>
  <c r="FU102" i="110" s="1"/>
  <c r="FV102" i="110" s="1"/>
  <c r="FW102" i="110" s="1"/>
  <c r="FX102" i="110" s="1"/>
  <c r="FY102" i="110" s="1"/>
  <c r="FZ102" i="110" s="1"/>
  <c r="GA102" i="110" s="1"/>
  <c r="GB102" i="110" s="1"/>
  <c r="GC102" i="110" s="1"/>
  <c r="GD102" i="110" s="1"/>
  <c r="GE102" i="110" s="1"/>
  <c r="GF102" i="110" s="1"/>
  <c r="GG102" i="110" s="1"/>
  <c r="GH102" i="110" s="1"/>
  <c r="GI102" i="110" s="1"/>
  <c r="GJ102" i="110" s="1"/>
  <c r="GK102" i="110" s="1"/>
  <c r="GL102" i="110" s="1"/>
  <c r="GM102" i="110" s="1"/>
  <c r="GN102" i="110" s="1"/>
  <c r="GO102" i="110" s="1"/>
  <c r="GP102" i="110" s="1"/>
  <c r="GQ102" i="110" s="1"/>
  <c r="GR102" i="110" s="1"/>
  <c r="GS102" i="110" s="1"/>
  <c r="GT102" i="110" s="1"/>
  <c r="GU102" i="110" s="1"/>
  <c r="GV102" i="110" s="1"/>
  <c r="GW102" i="110" s="1"/>
  <c r="GX102" i="110" s="1"/>
  <c r="GY102" i="110" s="1"/>
  <c r="GZ102" i="110" s="1"/>
  <c r="HA102" i="110" s="1"/>
  <c r="HB102" i="110" s="1"/>
  <c r="HC102" i="110" s="1"/>
  <c r="HD102" i="110" s="1"/>
  <c r="HE102" i="110" s="1"/>
  <c r="HF102" i="110" s="1"/>
  <c r="HG102" i="110" s="1"/>
  <c r="HH102" i="110" s="1"/>
  <c r="HI102" i="110" s="1"/>
  <c r="HJ102" i="110" s="1"/>
  <c r="CW87" i="109"/>
  <c r="CW67" i="109" s="1"/>
  <c r="B103" i="110" s="1"/>
  <c r="CX103" i="110" s="1"/>
  <c r="CY103" i="110" s="1"/>
  <c r="CZ103" i="110" s="1"/>
  <c r="DA103" i="110" s="1"/>
  <c r="DB103" i="110" s="1"/>
  <c r="DC103" i="110" s="1"/>
  <c r="DD103" i="110" s="1"/>
  <c r="DE103" i="110" s="1"/>
  <c r="DF103" i="110" s="1"/>
  <c r="DG103" i="110" s="1"/>
  <c r="DH103" i="110" s="1"/>
  <c r="DI103" i="110" s="1"/>
  <c r="DJ103" i="110" s="1"/>
  <c r="DK103" i="110" s="1"/>
  <c r="DL103" i="110" s="1"/>
  <c r="DM103" i="110" s="1"/>
  <c r="DN103" i="110" s="1"/>
  <c r="DO103" i="110" s="1"/>
  <c r="DP103" i="110" s="1"/>
  <c r="DQ103" i="110" s="1"/>
  <c r="DR103" i="110" s="1"/>
  <c r="DS103" i="110" s="1"/>
  <c r="DT103" i="110" s="1"/>
  <c r="DU103" i="110" s="1"/>
  <c r="DV103" i="110" s="1"/>
  <c r="DW103" i="110" s="1"/>
  <c r="DX103" i="110" s="1"/>
  <c r="DY103" i="110" s="1"/>
  <c r="DZ103" i="110" s="1"/>
  <c r="EA103" i="110" s="1"/>
  <c r="EB103" i="110" s="1"/>
  <c r="EC103" i="110" s="1"/>
  <c r="ED103" i="110" s="1"/>
  <c r="EE103" i="110" s="1"/>
  <c r="EF103" i="110" s="1"/>
  <c r="EG103" i="110" s="1"/>
  <c r="EH103" i="110" s="1"/>
  <c r="EI103" i="110" s="1"/>
  <c r="EJ103" i="110" s="1"/>
  <c r="EK103" i="110" s="1"/>
  <c r="EL103" i="110" s="1"/>
  <c r="EM103" i="110" s="1"/>
  <c r="EN103" i="110" s="1"/>
  <c r="EO103" i="110" s="1"/>
  <c r="EP103" i="110" s="1"/>
  <c r="EQ103" i="110" s="1"/>
  <c r="ER103" i="110" s="1"/>
  <c r="ES103" i="110" s="1"/>
  <c r="ET103" i="110" s="1"/>
  <c r="EU103" i="110" s="1"/>
  <c r="EV103" i="110" s="1"/>
  <c r="EW103" i="110" s="1"/>
  <c r="EX103" i="110" s="1"/>
  <c r="EY103" i="110" s="1"/>
  <c r="EZ103" i="110" s="1"/>
  <c r="FA103" i="110" s="1"/>
  <c r="FB103" i="110" s="1"/>
  <c r="FC103" i="110" s="1"/>
  <c r="FD103" i="110" s="1"/>
  <c r="FE103" i="110" s="1"/>
  <c r="FF103" i="110" s="1"/>
  <c r="FG103" i="110" s="1"/>
  <c r="FH103" i="110" s="1"/>
  <c r="FI103" i="110" s="1"/>
  <c r="FJ103" i="110" s="1"/>
  <c r="FK103" i="110" s="1"/>
  <c r="FL103" i="110" s="1"/>
  <c r="FM103" i="110" s="1"/>
  <c r="FN103" i="110" s="1"/>
  <c r="FO103" i="110" s="1"/>
  <c r="FP103" i="110" s="1"/>
  <c r="FQ103" i="110" s="1"/>
  <c r="FR103" i="110" s="1"/>
  <c r="FS103" i="110" s="1"/>
  <c r="FT103" i="110" s="1"/>
  <c r="FU103" i="110" s="1"/>
  <c r="FV103" i="110" s="1"/>
  <c r="FW103" i="110" s="1"/>
  <c r="FX103" i="110" s="1"/>
  <c r="FY103" i="110" s="1"/>
  <c r="FZ103" i="110" s="1"/>
  <c r="GA103" i="110" s="1"/>
  <c r="GB103" i="110" s="1"/>
  <c r="GC103" i="110" s="1"/>
  <c r="GD103" i="110" s="1"/>
  <c r="GE103" i="110" s="1"/>
  <c r="GF103" i="110" s="1"/>
  <c r="GG103" i="110" s="1"/>
  <c r="GH103" i="110" s="1"/>
  <c r="GI103" i="110" s="1"/>
  <c r="GJ103" i="110" s="1"/>
  <c r="GK103" i="110" s="1"/>
  <c r="GL103" i="110" s="1"/>
  <c r="GM103" i="110" s="1"/>
  <c r="GN103" i="110" s="1"/>
  <c r="GO103" i="110" s="1"/>
  <c r="GP103" i="110" s="1"/>
  <c r="GQ103" i="110" s="1"/>
  <c r="GR103" i="110" s="1"/>
  <c r="GS103" i="110" s="1"/>
  <c r="GT103" i="110" s="1"/>
  <c r="GU103" i="110" s="1"/>
  <c r="GV103" i="110" s="1"/>
  <c r="GW103" i="110" s="1"/>
  <c r="GX103" i="110" s="1"/>
  <c r="GY103" i="110" s="1"/>
  <c r="GZ103" i="110" s="1"/>
  <c r="HA103" i="110" s="1"/>
  <c r="HB103" i="110" s="1"/>
  <c r="HC103" i="110" s="1"/>
  <c r="HD103" i="110" s="1"/>
  <c r="HE103" i="110" s="1"/>
  <c r="HF103" i="110" s="1"/>
  <c r="HG103" i="110" s="1"/>
  <c r="HH103" i="110" s="1"/>
  <c r="HI103" i="110" s="1"/>
  <c r="HJ103" i="110" s="1"/>
  <c r="AS95" i="109"/>
  <c r="F49" i="111"/>
  <c r="CY89" i="100"/>
  <c r="CW85" i="106"/>
  <c r="CV2" i="110"/>
  <c r="CU55" i="109" s="1"/>
  <c r="CW22" i="110"/>
  <c r="CX88" i="109"/>
  <c r="CZ89" i="100" l="1"/>
  <c r="CY88" i="109"/>
  <c r="C50" i="111"/>
  <c r="CX87" i="109"/>
  <c r="CX67" i="109" s="1"/>
  <c r="B104" i="110" s="1"/>
  <c r="CY104" i="110" s="1"/>
  <c r="CZ104" i="110" s="1"/>
  <c r="DA104" i="110" s="1"/>
  <c r="DB104" i="110" s="1"/>
  <c r="DC104" i="110" s="1"/>
  <c r="DD104" i="110" s="1"/>
  <c r="DE104" i="110" s="1"/>
  <c r="DF104" i="110" s="1"/>
  <c r="DG104" i="110" s="1"/>
  <c r="DH104" i="110" s="1"/>
  <c r="DI104" i="110" s="1"/>
  <c r="DJ104" i="110" s="1"/>
  <c r="DK104" i="110" s="1"/>
  <c r="DL104" i="110" s="1"/>
  <c r="DM104" i="110" s="1"/>
  <c r="DN104" i="110" s="1"/>
  <c r="DO104" i="110" s="1"/>
  <c r="DP104" i="110" s="1"/>
  <c r="DQ104" i="110" s="1"/>
  <c r="DR104" i="110" s="1"/>
  <c r="DS104" i="110" s="1"/>
  <c r="DT104" i="110" s="1"/>
  <c r="DU104" i="110" s="1"/>
  <c r="DV104" i="110" s="1"/>
  <c r="DW104" i="110" s="1"/>
  <c r="DX104" i="110" s="1"/>
  <c r="DY104" i="110" s="1"/>
  <c r="DZ104" i="110" s="1"/>
  <c r="EA104" i="110" s="1"/>
  <c r="EB104" i="110" s="1"/>
  <c r="EC104" i="110" s="1"/>
  <c r="ED104" i="110" s="1"/>
  <c r="EE104" i="110" s="1"/>
  <c r="EF104" i="110" s="1"/>
  <c r="EG104" i="110" s="1"/>
  <c r="EH104" i="110" s="1"/>
  <c r="EI104" i="110" s="1"/>
  <c r="EJ104" i="110" s="1"/>
  <c r="EK104" i="110" s="1"/>
  <c r="EL104" i="110" s="1"/>
  <c r="EM104" i="110" s="1"/>
  <c r="EN104" i="110" s="1"/>
  <c r="EO104" i="110" s="1"/>
  <c r="EP104" i="110" s="1"/>
  <c r="EQ104" i="110" s="1"/>
  <c r="ER104" i="110" s="1"/>
  <c r="ES104" i="110" s="1"/>
  <c r="ET104" i="110" s="1"/>
  <c r="EU104" i="110" s="1"/>
  <c r="EV104" i="110" s="1"/>
  <c r="EW104" i="110" s="1"/>
  <c r="EX104" i="110" s="1"/>
  <c r="EY104" i="110" s="1"/>
  <c r="EZ104" i="110" s="1"/>
  <c r="FA104" i="110" s="1"/>
  <c r="FB104" i="110" s="1"/>
  <c r="FC104" i="110" s="1"/>
  <c r="FD104" i="110" s="1"/>
  <c r="FE104" i="110" s="1"/>
  <c r="FF104" i="110" s="1"/>
  <c r="FG104" i="110" s="1"/>
  <c r="FH104" i="110" s="1"/>
  <c r="FI104" i="110" s="1"/>
  <c r="FJ104" i="110" s="1"/>
  <c r="FK104" i="110" s="1"/>
  <c r="FL104" i="110" s="1"/>
  <c r="FM104" i="110" s="1"/>
  <c r="FN104" i="110" s="1"/>
  <c r="FO104" i="110" s="1"/>
  <c r="FP104" i="110" s="1"/>
  <c r="FQ104" i="110" s="1"/>
  <c r="FR104" i="110" s="1"/>
  <c r="FS104" i="110" s="1"/>
  <c r="FT104" i="110" s="1"/>
  <c r="FU104" i="110" s="1"/>
  <c r="FV104" i="110" s="1"/>
  <c r="FW104" i="110" s="1"/>
  <c r="FX104" i="110" s="1"/>
  <c r="FY104" i="110" s="1"/>
  <c r="FZ104" i="110" s="1"/>
  <c r="GA104" i="110" s="1"/>
  <c r="GB104" i="110" s="1"/>
  <c r="GC104" i="110" s="1"/>
  <c r="GD104" i="110" s="1"/>
  <c r="GE104" i="110" s="1"/>
  <c r="GF104" i="110" s="1"/>
  <c r="GG104" i="110" s="1"/>
  <c r="GH104" i="110" s="1"/>
  <c r="GI104" i="110" s="1"/>
  <c r="GJ104" i="110" s="1"/>
  <c r="GK104" i="110" s="1"/>
  <c r="GL104" i="110" s="1"/>
  <c r="GM104" i="110" s="1"/>
  <c r="GN104" i="110" s="1"/>
  <c r="GO104" i="110" s="1"/>
  <c r="GP104" i="110" s="1"/>
  <c r="GQ104" i="110" s="1"/>
  <c r="GR104" i="110" s="1"/>
  <c r="GS104" i="110" s="1"/>
  <c r="GT104" i="110" s="1"/>
  <c r="GU104" i="110" s="1"/>
  <c r="GV104" i="110" s="1"/>
  <c r="GW104" i="110" s="1"/>
  <c r="GX104" i="110" s="1"/>
  <c r="GY104" i="110" s="1"/>
  <c r="GZ104" i="110" s="1"/>
  <c r="HA104" i="110" s="1"/>
  <c r="HB104" i="110" s="1"/>
  <c r="HC104" i="110" s="1"/>
  <c r="HD104" i="110" s="1"/>
  <c r="HE104" i="110" s="1"/>
  <c r="HF104" i="110" s="1"/>
  <c r="HG104" i="110" s="1"/>
  <c r="HH104" i="110" s="1"/>
  <c r="HI104" i="110" s="1"/>
  <c r="HJ104" i="110" s="1"/>
  <c r="CW2" i="110"/>
  <c r="CV55" i="109" s="1"/>
  <c r="CX22" i="110"/>
  <c r="CX85" i="106"/>
  <c r="CX2" i="110" l="1"/>
  <c r="CW55" i="109" s="1"/>
  <c r="CY22" i="110"/>
  <c r="AT56" i="109"/>
  <c r="E50" i="111"/>
  <c r="CY85" i="106"/>
  <c r="CY87" i="109"/>
  <c r="CY67" i="109" s="1"/>
  <c r="B105" i="110" s="1"/>
  <c r="CZ105" i="110" s="1"/>
  <c r="DA105" i="110" s="1"/>
  <c r="DB105" i="110" s="1"/>
  <c r="DC105" i="110" s="1"/>
  <c r="DD105" i="110" s="1"/>
  <c r="DE105" i="110" s="1"/>
  <c r="DF105" i="110" s="1"/>
  <c r="DG105" i="110" s="1"/>
  <c r="DH105" i="110" s="1"/>
  <c r="DI105" i="110" s="1"/>
  <c r="DJ105" i="110" s="1"/>
  <c r="DK105" i="110" s="1"/>
  <c r="DL105" i="110" s="1"/>
  <c r="DM105" i="110" s="1"/>
  <c r="DN105" i="110" s="1"/>
  <c r="DO105" i="110" s="1"/>
  <c r="DP105" i="110" s="1"/>
  <c r="DQ105" i="110" s="1"/>
  <c r="DR105" i="110" s="1"/>
  <c r="DS105" i="110" s="1"/>
  <c r="DT105" i="110" s="1"/>
  <c r="DU105" i="110" s="1"/>
  <c r="DV105" i="110" s="1"/>
  <c r="DW105" i="110" s="1"/>
  <c r="DX105" i="110" s="1"/>
  <c r="DY105" i="110" s="1"/>
  <c r="DZ105" i="110" s="1"/>
  <c r="EA105" i="110" s="1"/>
  <c r="EB105" i="110" s="1"/>
  <c r="EC105" i="110" s="1"/>
  <c r="ED105" i="110" s="1"/>
  <c r="EE105" i="110" s="1"/>
  <c r="EF105" i="110" s="1"/>
  <c r="EG105" i="110" s="1"/>
  <c r="EH105" i="110" s="1"/>
  <c r="EI105" i="110" s="1"/>
  <c r="EJ105" i="110" s="1"/>
  <c r="EK105" i="110" s="1"/>
  <c r="EL105" i="110" s="1"/>
  <c r="EM105" i="110" s="1"/>
  <c r="EN105" i="110" s="1"/>
  <c r="EO105" i="110" s="1"/>
  <c r="EP105" i="110" s="1"/>
  <c r="EQ105" i="110" s="1"/>
  <c r="ER105" i="110" s="1"/>
  <c r="ES105" i="110" s="1"/>
  <c r="ET105" i="110" s="1"/>
  <c r="EU105" i="110" s="1"/>
  <c r="EV105" i="110" s="1"/>
  <c r="EW105" i="110" s="1"/>
  <c r="EX105" i="110" s="1"/>
  <c r="EY105" i="110" s="1"/>
  <c r="EZ105" i="110" s="1"/>
  <c r="FA105" i="110" s="1"/>
  <c r="FB105" i="110" s="1"/>
  <c r="FC105" i="110" s="1"/>
  <c r="FD105" i="110" s="1"/>
  <c r="FE105" i="110" s="1"/>
  <c r="FF105" i="110" s="1"/>
  <c r="FG105" i="110" s="1"/>
  <c r="FH105" i="110" s="1"/>
  <c r="FI105" i="110" s="1"/>
  <c r="FJ105" i="110" s="1"/>
  <c r="FK105" i="110" s="1"/>
  <c r="FL105" i="110" s="1"/>
  <c r="FM105" i="110" s="1"/>
  <c r="FN105" i="110" s="1"/>
  <c r="FO105" i="110" s="1"/>
  <c r="FP105" i="110" s="1"/>
  <c r="FQ105" i="110" s="1"/>
  <c r="FR105" i="110" s="1"/>
  <c r="FS105" i="110" s="1"/>
  <c r="FT105" i="110" s="1"/>
  <c r="FU105" i="110" s="1"/>
  <c r="FV105" i="110" s="1"/>
  <c r="FW105" i="110" s="1"/>
  <c r="FX105" i="110" s="1"/>
  <c r="FY105" i="110" s="1"/>
  <c r="FZ105" i="110" s="1"/>
  <c r="GA105" i="110" s="1"/>
  <c r="GB105" i="110" s="1"/>
  <c r="GC105" i="110" s="1"/>
  <c r="GD105" i="110" s="1"/>
  <c r="GE105" i="110" s="1"/>
  <c r="GF105" i="110" s="1"/>
  <c r="GG105" i="110" s="1"/>
  <c r="GH105" i="110" s="1"/>
  <c r="GI105" i="110" s="1"/>
  <c r="GJ105" i="110" s="1"/>
  <c r="GK105" i="110" s="1"/>
  <c r="GL105" i="110" s="1"/>
  <c r="GM105" i="110" s="1"/>
  <c r="GN105" i="110" s="1"/>
  <c r="GO105" i="110" s="1"/>
  <c r="GP105" i="110" s="1"/>
  <c r="GQ105" i="110" s="1"/>
  <c r="GR105" i="110" s="1"/>
  <c r="GS105" i="110" s="1"/>
  <c r="GT105" i="110" s="1"/>
  <c r="GU105" i="110" s="1"/>
  <c r="GV105" i="110" s="1"/>
  <c r="GW105" i="110" s="1"/>
  <c r="GX105" i="110" s="1"/>
  <c r="GY105" i="110" s="1"/>
  <c r="GZ105" i="110" s="1"/>
  <c r="HA105" i="110" s="1"/>
  <c r="HB105" i="110" s="1"/>
  <c r="HC105" i="110" s="1"/>
  <c r="HD105" i="110" s="1"/>
  <c r="HE105" i="110" s="1"/>
  <c r="HF105" i="110" s="1"/>
  <c r="HG105" i="110" s="1"/>
  <c r="HH105" i="110" s="1"/>
  <c r="HI105" i="110" s="1"/>
  <c r="HJ105" i="110" s="1"/>
  <c r="DA89" i="100"/>
  <c r="CZ88" i="109"/>
  <c r="CZ85" i="106" l="1"/>
  <c r="DA88" i="109"/>
  <c r="AT95" i="109"/>
  <c r="F50" i="111"/>
  <c r="CZ87" i="109"/>
  <c r="CZ67" i="109" s="1"/>
  <c r="B106" i="110" s="1"/>
  <c r="DA106" i="110" s="1"/>
  <c r="DB106" i="110" s="1"/>
  <c r="DC106" i="110" s="1"/>
  <c r="DD106" i="110" s="1"/>
  <c r="DE106" i="110" s="1"/>
  <c r="DF106" i="110" s="1"/>
  <c r="DG106" i="110" s="1"/>
  <c r="DH106" i="110" s="1"/>
  <c r="DI106" i="110" s="1"/>
  <c r="DJ106" i="110" s="1"/>
  <c r="DK106" i="110" s="1"/>
  <c r="DL106" i="110" s="1"/>
  <c r="DM106" i="110" s="1"/>
  <c r="DN106" i="110" s="1"/>
  <c r="DO106" i="110" s="1"/>
  <c r="DP106" i="110" s="1"/>
  <c r="DQ106" i="110" s="1"/>
  <c r="DR106" i="110" s="1"/>
  <c r="DS106" i="110" s="1"/>
  <c r="DT106" i="110" s="1"/>
  <c r="DU106" i="110" s="1"/>
  <c r="DV106" i="110" s="1"/>
  <c r="DW106" i="110" s="1"/>
  <c r="DX106" i="110" s="1"/>
  <c r="DY106" i="110" s="1"/>
  <c r="DZ106" i="110" s="1"/>
  <c r="EA106" i="110" s="1"/>
  <c r="EB106" i="110" s="1"/>
  <c r="EC106" i="110" s="1"/>
  <c r="ED106" i="110" s="1"/>
  <c r="EE106" i="110" s="1"/>
  <c r="EF106" i="110" s="1"/>
  <c r="EG106" i="110" s="1"/>
  <c r="EH106" i="110" s="1"/>
  <c r="EI106" i="110" s="1"/>
  <c r="EJ106" i="110" s="1"/>
  <c r="EK106" i="110" s="1"/>
  <c r="EL106" i="110" s="1"/>
  <c r="EM106" i="110" s="1"/>
  <c r="EN106" i="110" s="1"/>
  <c r="EO106" i="110" s="1"/>
  <c r="EP106" i="110" s="1"/>
  <c r="EQ106" i="110" s="1"/>
  <c r="ER106" i="110" s="1"/>
  <c r="ES106" i="110" s="1"/>
  <c r="ET106" i="110" s="1"/>
  <c r="EU106" i="110" s="1"/>
  <c r="EV106" i="110" s="1"/>
  <c r="EW106" i="110" s="1"/>
  <c r="EX106" i="110" s="1"/>
  <c r="EY106" i="110" s="1"/>
  <c r="EZ106" i="110" s="1"/>
  <c r="FA106" i="110" s="1"/>
  <c r="FB106" i="110" s="1"/>
  <c r="FC106" i="110" s="1"/>
  <c r="FD106" i="110" s="1"/>
  <c r="FE106" i="110" s="1"/>
  <c r="FF106" i="110" s="1"/>
  <c r="FG106" i="110" s="1"/>
  <c r="FH106" i="110" s="1"/>
  <c r="FI106" i="110" s="1"/>
  <c r="FJ106" i="110" s="1"/>
  <c r="FK106" i="110" s="1"/>
  <c r="FL106" i="110" s="1"/>
  <c r="FM106" i="110" s="1"/>
  <c r="FN106" i="110" s="1"/>
  <c r="FO106" i="110" s="1"/>
  <c r="FP106" i="110" s="1"/>
  <c r="FQ106" i="110" s="1"/>
  <c r="FR106" i="110" s="1"/>
  <c r="FS106" i="110" s="1"/>
  <c r="FT106" i="110" s="1"/>
  <c r="FU106" i="110" s="1"/>
  <c r="FV106" i="110" s="1"/>
  <c r="FW106" i="110" s="1"/>
  <c r="FX106" i="110" s="1"/>
  <c r="FY106" i="110" s="1"/>
  <c r="FZ106" i="110" s="1"/>
  <c r="GA106" i="110" s="1"/>
  <c r="GB106" i="110" s="1"/>
  <c r="GC106" i="110" s="1"/>
  <c r="GD106" i="110" s="1"/>
  <c r="GE106" i="110" s="1"/>
  <c r="GF106" i="110" s="1"/>
  <c r="GG106" i="110" s="1"/>
  <c r="GH106" i="110" s="1"/>
  <c r="GI106" i="110" s="1"/>
  <c r="GJ106" i="110" s="1"/>
  <c r="GK106" i="110" s="1"/>
  <c r="GL106" i="110" s="1"/>
  <c r="GM106" i="110" s="1"/>
  <c r="GN106" i="110" s="1"/>
  <c r="GO106" i="110" s="1"/>
  <c r="GP106" i="110" s="1"/>
  <c r="GQ106" i="110" s="1"/>
  <c r="GR106" i="110" s="1"/>
  <c r="GS106" i="110" s="1"/>
  <c r="GT106" i="110" s="1"/>
  <c r="GU106" i="110" s="1"/>
  <c r="GV106" i="110" s="1"/>
  <c r="GW106" i="110" s="1"/>
  <c r="GX106" i="110" s="1"/>
  <c r="GY106" i="110" s="1"/>
  <c r="GZ106" i="110" s="1"/>
  <c r="HA106" i="110" s="1"/>
  <c r="HB106" i="110" s="1"/>
  <c r="HC106" i="110" s="1"/>
  <c r="HD106" i="110" s="1"/>
  <c r="HE106" i="110" s="1"/>
  <c r="HF106" i="110" s="1"/>
  <c r="HG106" i="110" s="1"/>
  <c r="HH106" i="110" s="1"/>
  <c r="HI106" i="110" s="1"/>
  <c r="HJ106" i="110" s="1"/>
  <c r="CY2" i="110"/>
  <c r="CX55" i="109" s="1"/>
  <c r="CZ22" i="110"/>
  <c r="DB89" i="100"/>
  <c r="DA87" i="109" l="1"/>
  <c r="DA67" i="109" s="1"/>
  <c r="B107" i="110" s="1"/>
  <c r="DB107" i="110" s="1"/>
  <c r="DC107" i="110" s="1"/>
  <c r="DD107" i="110" s="1"/>
  <c r="DE107" i="110" s="1"/>
  <c r="DF107" i="110" s="1"/>
  <c r="DG107" i="110" s="1"/>
  <c r="DH107" i="110" s="1"/>
  <c r="DI107" i="110" s="1"/>
  <c r="DJ107" i="110" s="1"/>
  <c r="DK107" i="110" s="1"/>
  <c r="DL107" i="110" s="1"/>
  <c r="DM107" i="110" s="1"/>
  <c r="DN107" i="110" s="1"/>
  <c r="DO107" i="110" s="1"/>
  <c r="DP107" i="110" s="1"/>
  <c r="DQ107" i="110" s="1"/>
  <c r="DR107" i="110" s="1"/>
  <c r="DS107" i="110" s="1"/>
  <c r="DT107" i="110" s="1"/>
  <c r="DU107" i="110" s="1"/>
  <c r="DV107" i="110" s="1"/>
  <c r="DW107" i="110" s="1"/>
  <c r="DX107" i="110" s="1"/>
  <c r="DY107" i="110" s="1"/>
  <c r="DZ107" i="110" s="1"/>
  <c r="EA107" i="110" s="1"/>
  <c r="EB107" i="110" s="1"/>
  <c r="EC107" i="110" s="1"/>
  <c r="ED107" i="110" s="1"/>
  <c r="EE107" i="110" s="1"/>
  <c r="EF107" i="110" s="1"/>
  <c r="EG107" i="110" s="1"/>
  <c r="EH107" i="110" s="1"/>
  <c r="EI107" i="110" s="1"/>
  <c r="EJ107" i="110" s="1"/>
  <c r="EK107" i="110" s="1"/>
  <c r="EL107" i="110" s="1"/>
  <c r="EM107" i="110" s="1"/>
  <c r="EN107" i="110" s="1"/>
  <c r="EO107" i="110" s="1"/>
  <c r="EP107" i="110" s="1"/>
  <c r="EQ107" i="110" s="1"/>
  <c r="ER107" i="110" s="1"/>
  <c r="ES107" i="110" s="1"/>
  <c r="ET107" i="110" s="1"/>
  <c r="EU107" i="110" s="1"/>
  <c r="EV107" i="110" s="1"/>
  <c r="EW107" i="110" s="1"/>
  <c r="EX107" i="110" s="1"/>
  <c r="EY107" i="110" s="1"/>
  <c r="EZ107" i="110" s="1"/>
  <c r="FA107" i="110" s="1"/>
  <c r="FB107" i="110" s="1"/>
  <c r="FC107" i="110" s="1"/>
  <c r="FD107" i="110" s="1"/>
  <c r="FE107" i="110" s="1"/>
  <c r="FF107" i="110" s="1"/>
  <c r="FG107" i="110" s="1"/>
  <c r="FH107" i="110" s="1"/>
  <c r="FI107" i="110" s="1"/>
  <c r="FJ107" i="110" s="1"/>
  <c r="FK107" i="110" s="1"/>
  <c r="FL107" i="110" s="1"/>
  <c r="FM107" i="110" s="1"/>
  <c r="FN107" i="110" s="1"/>
  <c r="FO107" i="110" s="1"/>
  <c r="FP107" i="110" s="1"/>
  <c r="FQ107" i="110" s="1"/>
  <c r="FR107" i="110" s="1"/>
  <c r="FS107" i="110" s="1"/>
  <c r="FT107" i="110" s="1"/>
  <c r="FU107" i="110" s="1"/>
  <c r="FV107" i="110" s="1"/>
  <c r="FW107" i="110" s="1"/>
  <c r="FX107" i="110" s="1"/>
  <c r="FY107" i="110" s="1"/>
  <c r="FZ107" i="110" s="1"/>
  <c r="GA107" i="110" s="1"/>
  <c r="GB107" i="110" s="1"/>
  <c r="GC107" i="110" s="1"/>
  <c r="GD107" i="110" s="1"/>
  <c r="GE107" i="110" s="1"/>
  <c r="GF107" i="110" s="1"/>
  <c r="GG107" i="110" s="1"/>
  <c r="GH107" i="110" s="1"/>
  <c r="GI107" i="110" s="1"/>
  <c r="GJ107" i="110" s="1"/>
  <c r="GK107" i="110" s="1"/>
  <c r="GL107" i="110" s="1"/>
  <c r="GM107" i="110" s="1"/>
  <c r="GN107" i="110" s="1"/>
  <c r="GO107" i="110" s="1"/>
  <c r="GP107" i="110" s="1"/>
  <c r="GQ107" i="110" s="1"/>
  <c r="GR107" i="110" s="1"/>
  <c r="GS107" i="110" s="1"/>
  <c r="GT107" i="110" s="1"/>
  <c r="GU107" i="110" s="1"/>
  <c r="GV107" i="110" s="1"/>
  <c r="GW107" i="110" s="1"/>
  <c r="GX107" i="110" s="1"/>
  <c r="GY107" i="110" s="1"/>
  <c r="GZ107" i="110" s="1"/>
  <c r="HA107" i="110" s="1"/>
  <c r="HB107" i="110" s="1"/>
  <c r="HC107" i="110" s="1"/>
  <c r="HD107" i="110" s="1"/>
  <c r="HE107" i="110" s="1"/>
  <c r="HF107" i="110" s="1"/>
  <c r="HG107" i="110" s="1"/>
  <c r="HH107" i="110" s="1"/>
  <c r="HI107" i="110" s="1"/>
  <c r="HJ107" i="110" s="1"/>
  <c r="CZ2" i="110"/>
  <c r="CY55" i="109" s="1"/>
  <c r="DA22" i="110"/>
  <c r="DB88" i="109"/>
  <c r="DA85" i="106"/>
  <c r="DC89" i="100"/>
  <c r="C51" i="111"/>
  <c r="DB87" i="109" l="1"/>
  <c r="DB67" i="109" s="1"/>
  <c r="B108" i="110" s="1"/>
  <c r="DC108" i="110" s="1"/>
  <c r="DD108" i="110" s="1"/>
  <c r="DE108" i="110" s="1"/>
  <c r="DF108" i="110" s="1"/>
  <c r="DG108" i="110" s="1"/>
  <c r="DH108" i="110" s="1"/>
  <c r="DI108" i="110" s="1"/>
  <c r="DJ108" i="110" s="1"/>
  <c r="DK108" i="110" s="1"/>
  <c r="DL108" i="110" s="1"/>
  <c r="DM108" i="110" s="1"/>
  <c r="DN108" i="110" s="1"/>
  <c r="DO108" i="110" s="1"/>
  <c r="DP108" i="110" s="1"/>
  <c r="DQ108" i="110" s="1"/>
  <c r="DR108" i="110" s="1"/>
  <c r="DS108" i="110" s="1"/>
  <c r="DT108" i="110" s="1"/>
  <c r="DU108" i="110" s="1"/>
  <c r="DV108" i="110" s="1"/>
  <c r="DW108" i="110" s="1"/>
  <c r="DX108" i="110" s="1"/>
  <c r="DY108" i="110" s="1"/>
  <c r="DZ108" i="110" s="1"/>
  <c r="EA108" i="110" s="1"/>
  <c r="EB108" i="110" s="1"/>
  <c r="EC108" i="110" s="1"/>
  <c r="ED108" i="110" s="1"/>
  <c r="EE108" i="110" s="1"/>
  <c r="EF108" i="110" s="1"/>
  <c r="EG108" i="110" s="1"/>
  <c r="EH108" i="110" s="1"/>
  <c r="EI108" i="110" s="1"/>
  <c r="EJ108" i="110" s="1"/>
  <c r="EK108" i="110" s="1"/>
  <c r="EL108" i="110" s="1"/>
  <c r="EM108" i="110" s="1"/>
  <c r="EN108" i="110" s="1"/>
  <c r="EO108" i="110" s="1"/>
  <c r="EP108" i="110" s="1"/>
  <c r="EQ108" i="110" s="1"/>
  <c r="ER108" i="110" s="1"/>
  <c r="ES108" i="110" s="1"/>
  <c r="ET108" i="110" s="1"/>
  <c r="EU108" i="110" s="1"/>
  <c r="EV108" i="110" s="1"/>
  <c r="EW108" i="110" s="1"/>
  <c r="EX108" i="110" s="1"/>
  <c r="EY108" i="110" s="1"/>
  <c r="EZ108" i="110" s="1"/>
  <c r="FA108" i="110" s="1"/>
  <c r="FB108" i="110" s="1"/>
  <c r="FC108" i="110" s="1"/>
  <c r="FD108" i="110" s="1"/>
  <c r="FE108" i="110" s="1"/>
  <c r="FF108" i="110" s="1"/>
  <c r="FG108" i="110" s="1"/>
  <c r="FH108" i="110" s="1"/>
  <c r="FI108" i="110" s="1"/>
  <c r="FJ108" i="110" s="1"/>
  <c r="FK108" i="110" s="1"/>
  <c r="FL108" i="110" s="1"/>
  <c r="FM108" i="110" s="1"/>
  <c r="FN108" i="110" s="1"/>
  <c r="FO108" i="110" s="1"/>
  <c r="FP108" i="110" s="1"/>
  <c r="FQ108" i="110" s="1"/>
  <c r="FR108" i="110" s="1"/>
  <c r="FS108" i="110" s="1"/>
  <c r="FT108" i="110" s="1"/>
  <c r="FU108" i="110" s="1"/>
  <c r="FV108" i="110" s="1"/>
  <c r="FW108" i="110" s="1"/>
  <c r="FX108" i="110" s="1"/>
  <c r="FY108" i="110" s="1"/>
  <c r="FZ108" i="110" s="1"/>
  <c r="GA108" i="110" s="1"/>
  <c r="GB108" i="110" s="1"/>
  <c r="GC108" i="110" s="1"/>
  <c r="GD108" i="110" s="1"/>
  <c r="GE108" i="110" s="1"/>
  <c r="GF108" i="110" s="1"/>
  <c r="GG108" i="110" s="1"/>
  <c r="GH108" i="110" s="1"/>
  <c r="GI108" i="110" s="1"/>
  <c r="GJ108" i="110" s="1"/>
  <c r="GK108" i="110" s="1"/>
  <c r="GL108" i="110" s="1"/>
  <c r="GM108" i="110" s="1"/>
  <c r="GN108" i="110" s="1"/>
  <c r="GO108" i="110" s="1"/>
  <c r="GP108" i="110" s="1"/>
  <c r="GQ108" i="110" s="1"/>
  <c r="GR108" i="110" s="1"/>
  <c r="GS108" i="110" s="1"/>
  <c r="GT108" i="110" s="1"/>
  <c r="GU108" i="110" s="1"/>
  <c r="GV108" i="110" s="1"/>
  <c r="GW108" i="110" s="1"/>
  <c r="GX108" i="110" s="1"/>
  <c r="GY108" i="110" s="1"/>
  <c r="GZ108" i="110" s="1"/>
  <c r="HA108" i="110" s="1"/>
  <c r="HB108" i="110" s="1"/>
  <c r="HC108" i="110" s="1"/>
  <c r="HD108" i="110" s="1"/>
  <c r="HE108" i="110" s="1"/>
  <c r="HF108" i="110" s="1"/>
  <c r="HG108" i="110" s="1"/>
  <c r="HH108" i="110" s="1"/>
  <c r="HI108" i="110" s="1"/>
  <c r="HJ108" i="110" s="1"/>
  <c r="E51" i="111"/>
  <c r="AU56" i="109"/>
  <c r="DD89" i="100"/>
  <c r="DA2" i="110"/>
  <c r="CZ55" i="109" s="1"/>
  <c r="DB22" i="110"/>
  <c r="DC88" i="109"/>
  <c r="DB85" i="106"/>
  <c r="DE89" i="100" l="1"/>
  <c r="DC87" i="109"/>
  <c r="DC67" i="109" s="1"/>
  <c r="B109" i="110" s="1"/>
  <c r="DD109" i="110" s="1"/>
  <c r="DE109" i="110" s="1"/>
  <c r="DF109" i="110" s="1"/>
  <c r="DG109" i="110" s="1"/>
  <c r="DH109" i="110" s="1"/>
  <c r="DI109" i="110" s="1"/>
  <c r="DJ109" i="110" s="1"/>
  <c r="DK109" i="110" s="1"/>
  <c r="DL109" i="110" s="1"/>
  <c r="DM109" i="110" s="1"/>
  <c r="DN109" i="110" s="1"/>
  <c r="DO109" i="110" s="1"/>
  <c r="DP109" i="110" s="1"/>
  <c r="DQ109" i="110" s="1"/>
  <c r="DR109" i="110" s="1"/>
  <c r="DS109" i="110" s="1"/>
  <c r="DT109" i="110" s="1"/>
  <c r="DU109" i="110" s="1"/>
  <c r="DV109" i="110" s="1"/>
  <c r="DW109" i="110" s="1"/>
  <c r="DX109" i="110" s="1"/>
  <c r="DY109" i="110" s="1"/>
  <c r="DZ109" i="110" s="1"/>
  <c r="EA109" i="110" s="1"/>
  <c r="EB109" i="110" s="1"/>
  <c r="EC109" i="110" s="1"/>
  <c r="ED109" i="110" s="1"/>
  <c r="EE109" i="110" s="1"/>
  <c r="EF109" i="110" s="1"/>
  <c r="EG109" i="110" s="1"/>
  <c r="EH109" i="110" s="1"/>
  <c r="EI109" i="110" s="1"/>
  <c r="EJ109" i="110" s="1"/>
  <c r="EK109" i="110" s="1"/>
  <c r="EL109" i="110" s="1"/>
  <c r="EM109" i="110" s="1"/>
  <c r="EN109" i="110" s="1"/>
  <c r="EO109" i="110" s="1"/>
  <c r="EP109" i="110" s="1"/>
  <c r="EQ109" i="110" s="1"/>
  <c r="ER109" i="110" s="1"/>
  <c r="ES109" i="110" s="1"/>
  <c r="ET109" i="110" s="1"/>
  <c r="EU109" i="110" s="1"/>
  <c r="EV109" i="110" s="1"/>
  <c r="EW109" i="110" s="1"/>
  <c r="EX109" i="110" s="1"/>
  <c r="EY109" i="110" s="1"/>
  <c r="EZ109" i="110" s="1"/>
  <c r="FA109" i="110" s="1"/>
  <c r="FB109" i="110" s="1"/>
  <c r="FC109" i="110" s="1"/>
  <c r="FD109" i="110" s="1"/>
  <c r="FE109" i="110" s="1"/>
  <c r="FF109" i="110" s="1"/>
  <c r="FG109" i="110" s="1"/>
  <c r="FH109" i="110" s="1"/>
  <c r="FI109" i="110" s="1"/>
  <c r="FJ109" i="110" s="1"/>
  <c r="FK109" i="110" s="1"/>
  <c r="FL109" i="110" s="1"/>
  <c r="FM109" i="110" s="1"/>
  <c r="FN109" i="110" s="1"/>
  <c r="FO109" i="110" s="1"/>
  <c r="FP109" i="110" s="1"/>
  <c r="FQ109" i="110" s="1"/>
  <c r="FR109" i="110" s="1"/>
  <c r="FS109" i="110" s="1"/>
  <c r="FT109" i="110" s="1"/>
  <c r="FU109" i="110" s="1"/>
  <c r="FV109" i="110" s="1"/>
  <c r="FW109" i="110" s="1"/>
  <c r="FX109" i="110" s="1"/>
  <c r="FY109" i="110" s="1"/>
  <c r="FZ109" i="110" s="1"/>
  <c r="GA109" i="110" s="1"/>
  <c r="GB109" i="110" s="1"/>
  <c r="GC109" i="110" s="1"/>
  <c r="GD109" i="110" s="1"/>
  <c r="GE109" i="110" s="1"/>
  <c r="GF109" i="110" s="1"/>
  <c r="GG109" i="110" s="1"/>
  <c r="GH109" i="110" s="1"/>
  <c r="GI109" i="110" s="1"/>
  <c r="GJ109" i="110" s="1"/>
  <c r="GK109" i="110" s="1"/>
  <c r="GL109" i="110" s="1"/>
  <c r="GM109" i="110" s="1"/>
  <c r="GN109" i="110" s="1"/>
  <c r="GO109" i="110" s="1"/>
  <c r="GP109" i="110" s="1"/>
  <c r="GQ109" i="110" s="1"/>
  <c r="GR109" i="110" s="1"/>
  <c r="GS109" i="110" s="1"/>
  <c r="GT109" i="110" s="1"/>
  <c r="GU109" i="110" s="1"/>
  <c r="GV109" i="110" s="1"/>
  <c r="GW109" i="110" s="1"/>
  <c r="GX109" i="110" s="1"/>
  <c r="GY109" i="110" s="1"/>
  <c r="GZ109" i="110" s="1"/>
  <c r="HA109" i="110" s="1"/>
  <c r="HB109" i="110" s="1"/>
  <c r="HC109" i="110" s="1"/>
  <c r="HD109" i="110" s="1"/>
  <c r="HE109" i="110" s="1"/>
  <c r="HF109" i="110" s="1"/>
  <c r="HG109" i="110" s="1"/>
  <c r="HH109" i="110" s="1"/>
  <c r="HI109" i="110" s="1"/>
  <c r="HJ109" i="110" s="1"/>
  <c r="AU95" i="109"/>
  <c r="F51" i="111"/>
  <c r="DC85" i="106"/>
  <c r="DD88" i="109"/>
  <c r="DB2" i="110"/>
  <c r="DA55" i="109" s="1"/>
  <c r="DC22" i="110"/>
  <c r="DE88" i="109" l="1"/>
  <c r="DD85" i="106"/>
  <c r="DD87" i="109"/>
  <c r="DD67" i="109" s="1"/>
  <c r="B110" i="110" s="1"/>
  <c r="DE110" i="110" s="1"/>
  <c r="DF110" i="110" s="1"/>
  <c r="DG110" i="110" s="1"/>
  <c r="DH110" i="110" s="1"/>
  <c r="DI110" i="110" s="1"/>
  <c r="DJ110" i="110" s="1"/>
  <c r="DK110" i="110" s="1"/>
  <c r="DL110" i="110" s="1"/>
  <c r="DM110" i="110" s="1"/>
  <c r="DN110" i="110" s="1"/>
  <c r="DO110" i="110" s="1"/>
  <c r="DP110" i="110" s="1"/>
  <c r="DQ110" i="110" s="1"/>
  <c r="DR110" i="110" s="1"/>
  <c r="DS110" i="110" s="1"/>
  <c r="DT110" i="110" s="1"/>
  <c r="DU110" i="110" s="1"/>
  <c r="DV110" i="110" s="1"/>
  <c r="DW110" i="110" s="1"/>
  <c r="DX110" i="110" s="1"/>
  <c r="DY110" i="110" s="1"/>
  <c r="DZ110" i="110" s="1"/>
  <c r="EA110" i="110" s="1"/>
  <c r="EB110" i="110" s="1"/>
  <c r="EC110" i="110" s="1"/>
  <c r="ED110" i="110" s="1"/>
  <c r="EE110" i="110" s="1"/>
  <c r="EF110" i="110" s="1"/>
  <c r="EG110" i="110" s="1"/>
  <c r="EH110" i="110" s="1"/>
  <c r="EI110" i="110" s="1"/>
  <c r="EJ110" i="110" s="1"/>
  <c r="EK110" i="110" s="1"/>
  <c r="EL110" i="110" s="1"/>
  <c r="EM110" i="110" s="1"/>
  <c r="EN110" i="110" s="1"/>
  <c r="EO110" i="110" s="1"/>
  <c r="EP110" i="110" s="1"/>
  <c r="EQ110" i="110" s="1"/>
  <c r="ER110" i="110" s="1"/>
  <c r="ES110" i="110" s="1"/>
  <c r="ET110" i="110" s="1"/>
  <c r="EU110" i="110" s="1"/>
  <c r="EV110" i="110" s="1"/>
  <c r="EW110" i="110" s="1"/>
  <c r="EX110" i="110" s="1"/>
  <c r="EY110" i="110" s="1"/>
  <c r="EZ110" i="110" s="1"/>
  <c r="FA110" i="110" s="1"/>
  <c r="FB110" i="110" s="1"/>
  <c r="FC110" i="110" s="1"/>
  <c r="FD110" i="110" s="1"/>
  <c r="FE110" i="110" s="1"/>
  <c r="FF110" i="110" s="1"/>
  <c r="FG110" i="110" s="1"/>
  <c r="FH110" i="110" s="1"/>
  <c r="FI110" i="110" s="1"/>
  <c r="FJ110" i="110" s="1"/>
  <c r="FK110" i="110" s="1"/>
  <c r="FL110" i="110" s="1"/>
  <c r="FM110" i="110" s="1"/>
  <c r="FN110" i="110" s="1"/>
  <c r="FO110" i="110" s="1"/>
  <c r="FP110" i="110" s="1"/>
  <c r="FQ110" i="110" s="1"/>
  <c r="FR110" i="110" s="1"/>
  <c r="FS110" i="110" s="1"/>
  <c r="FT110" i="110" s="1"/>
  <c r="FU110" i="110" s="1"/>
  <c r="FV110" i="110" s="1"/>
  <c r="FW110" i="110" s="1"/>
  <c r="FX110" i="110" s="1"/>
  <c r="FY110" i="110" s="1"/>
  <c r="FZ110" i="110" s="1"/>
  <c r="GA110" i="110" s="1"/>
  <c r="GB110" i="110" s="1"/>
  <c r="GC110" i="110" s="1"/>
  <c r="GD110" i="110" s="1"/>
  <c r="GE110" i="110" s="1"/>
  <c r="GF110" i="110" s="1"/>
  <c r="GG110" i="110" s="1"/>
  <c r="GH110" i="110" s="1"/>
  <c r="GI110" i="110" s="1"/>
  <c r="GJ110" i="110" s="1"/>
  <c r="GK110" i="110" s="1"/>
  <c r="GL110" i="110" s="1"/>
  <c r="GM110" i="110" s="1"/>
  <c r="GN110" i="110" s="1"/>
  <c r="GO110" i="110" s="1"/>
  <c r="GP110" i="110" s="1"/>
  <c r="GQ110" i="110" s="1"/>
  <c r="GR110" i="110" s="1"/>
  <c r="GS110" i="110" s="1"/>
  <c r="GT110" i="110" s="1"/>
  <c r="GU110" i="110" s="1"/>
  <c r="GV110" i="110" s="1"/>
  <c r="GW110" i="110" s="1"/>
  <c r="GX110" i="110" s="1"/>
  <c r="GY110" i="110" s="1"/>
  <c r="GZ110" i="110" s="1"/>
  <c r="HA110" i="110" s="1"/>
  <c r="HB110" i="110" s="1"/>
  <c r="HC110" i="110" s="1"/>
  <c r="HD110" i="110" s="1"/>
  <c r="HE110" i="110" s="1"/>
  <c r="HF110" i="110" s="1"/>
  <c r="HG110" i="110" s="1"/>
  <c r="HH110" i="110" s="1"/>
  <c r="HI110" i="110" s="1"/>
  <c r="HJ110" i="110" s="1"/>
  <c r="DF89" i="100"/>
  <c r="C52" i="111"/>
  <c r="DC2" i="110"/>
  <c r="DB55" i="109" s="1"/>
  <c r="DD22" i="110"/>
  <c r="DE85" i="106" l="1"/>
  <c r="DF88" i="109"/>
  <c r="DD2" i="110"/>
  <c r="DC55" i="109" s="1"/>
  <c r="DE22" i="110"/>
  <c r="DG89" i="100"/>
  <c r="DE87" i="109"/>
  <c r="DE67" i="109" s="1"/>
  <c r="B111" i="110" s="1"/>
  <c r="DF111" i="110" s="1"/>
  <c r="DG111" i="110" s="1"/>
  <c r="DH111" i="110" s="1"/>
  <c r="DI111" i="110" s="1"/>
  <c r="DJ111" i="110" s="1"/>
  <c r="DK111" i="110" s="1"/>
  <c r="DL111" i="110" s="1"/>
  <c r="DM111" i="110" s="1"/>
  <c r="DN111" i="110" s="1"/>
  <c r="DO111" i="110" s="1"/>
  <c r="DP111" i="110" s="1"/>
  <c r="DQ111" i="110" s="1"/>
  <c r="DR111" i="110" s="1"/>
  <c r="DS111" i="110" s="1"/>
  <c r="DT111" i="110" s="1"/>
  <c r="DU111" i="110" s="1"/>
  <c r="DV111" i="110" s="1"/>
  <c r="DW111" i="110" s="1"/>
  <c r="DX111" i="110" s="1"/>
  <c r="DY111" i="110" s="1"/>
  <c r="DZ111" i="110" s="1"/>
  <c r="EA111" i="110" s="1"/>
  <c r="EB111" i="110" s="1"/>
  <c r="EC111" i="110" s="1"/>
  <c r="ED111" i="110" s="1"/>
  <c r="EE111" i="110" s="1"/>
  <c r="EF111" i="110" s="1"/>
  <c r="EG111" i="110" s="1"/>
  <c r="EH111" i="110" s="1"/>
  <c r="EI111" i="110" s="1"/>
  <c r="EJ111" i="110" s="1"/>
  <c r="EK111" i="110" s="1"/>
  <c r="EL111" i="110" s="1"/>
  <c r="EM111" i="110" s="1"/>
  <c r="EN111" i="110" s="1"/>
  <c r="EO111" i="110" s="1"/>
  <c r="EP111" i="110" s="1"/>
  <c r="EQ111" i="110" s="1"/>
  <c r="ER111" i="110" s="1"/>
  <c r="ES111" i="110" s="1"/>
  <c r="ET111" i="110" s="1"/>
  <c r="EU111" i="110" s="1"/>
  <c r="EV111" i="110" s="1"/>
  <c r="EW111" i="110" s="1"/>
  <c r="EX111" i="110" s="1"/>
  <c r="EY111" i="110" s="1"/>
  <c r="EZ111" i="110" s="1"/>
  <c r="FA111" i="110" s="1"/>
  <c r="FB111" i="110" s="1"/>
  <c r="FC111" i="110" s="1"/>
  <c r="FD111" i="110" s="1"/>
  <c r="FE111" i="110" s="1"/>
  <c r="FF111" i="110" s="1"/>
  <c r="FG111" i="110" s="1"/>
  <c r="FH111" i="110" s="1"/>
  <c r="FI111" i="110" s="1"/>
  <c r="FJ111" i="110" s="1"/>
  <c r="FK111" i="110" s="1"/>
  <c r="FL111" i="110" s="1"/>
  <c r="FM111" i="110" s="1"/>
  <c r="FN111" i="110" s="1"/>
  <c r="FO111" i="110" s="1"/>
  <c r="FP111" i="110" s="1"/>
  <c r="FQ111" i="110" s="1"/>
  <c r="FR111" i="110" s="1"/>
  <c r="FS111" i="110" s="1"/>
  <c r="FT111" i="110" s="1"/>
  <c r="FU111" i="110" s="1"/>
  <c r="FV111" i="110" s="1"/>
  <c r="FW111" i="110" s="1"/>
  <c r="FX111" i="110" s="1"/>
  <c r="FY111" i="110" s="1"/>
  <c r="FZ111" i="110" s="1"/>
  <c r="GA111" i="110" s="1"/>
  <c r="GB111" i="110" s="1"/>
  <c r="GC111" i="110" s="1"/>
  <c r="GD111" i="110" s="1"/>
  <c r="GE111" i="110" s="1"/>
  <c r="GF111" i="110" s="1"/>
  <c r="GG111" i="110" s="1"/>
  <c r="GH111" i="110" s="1"/>
  <c r="GI111" i="110" s="1"/>
  <c r="GJ111" i="110" s="1"/>
  <c r="GK111" i="110" s="1"/>
  <c r="GL111" i="110" s="1"/>
  <c r="GM111" i="110" s="1"/>
  <c r="GN111" i="110" s="1"/>
  <c r="GO111" i="110" s="1"/>
  <c r="GP111" i="110" s="1"/>
  <c r="GQ111" i="110" s="1"/>
  <c r="GR111" i="110" s="1"/>
  <c r="GS111" i="110" s="1"/>
  <c r="GT111" i="110" s="1"/>
  <c r="GU111" i="110" s="1"/>
  <c r="GV111" i="110" s="1"/>
  <c r="GW111" i="110" s="1"/>
  <c r="GX111" i="110" s="1"/>
  <c r="GY111" i="110" s="1"/>
  <c r="GZ111" i="110" s="1"/>
  <c r="HA111" i="110" s="1"/>
  <c r="HB111" i="110" s="1"/>
  <c r="HC111" i="110" s="1"/>
  <c r="HD111" i="110" s="1"/>
  <c r="HE111" i="110" s="1"/>
  <c r="HF111" i="110" s="1"/>
  <c r="HG111" i="110" s="1"/>
  <c r="HH111" i="110" s="1"/>
  <c r="HI111" i="110" s="1"/>
  <c r="HJ111" i="110" s="1"/>
  <c r="AV56" i="109"/>
  <c r="E52" i="111"/>
  <c r="DF87" i="109" l="1"/>
  <c r="DF67" i="109" s="1"/>
  <c r="B112" i="110" s="1"/>
  <c r="DG112" i="110" s="1"/>
  <c r="DH112" i="110" s="1"/>
  <c r="DI112" i="110" s="1"/>
  <c r="DJ112" i="110" s="1"/>
  <c r="DK112" i="110" s="1"/>
  <c r="DL112" i="110" s="1"/>
  <c r="DM112" i="110" s="1"/>
  <c r="DN112" i="110" s="1"/>
  <c r="DO112" i="110" s="1"/>
  <c r="DP112" i="110" s="1"/>
  <c r="DQ112" i="110" s="1"/>
  <c r="DR112" i="110" s="1"/>
  <c r="DS112" i="110" s="1"/>
  <c r="DT112" i="110" s="1"/>
  <c r="DU112" i="110" s="1"/>
  <c r="DV112" i="110" s="1"/>
  <c r="DW112" i="110" s="1"/>
  <c r="DX112" i="110" s="1"/>
  <c r="DY112" i="110" s="1"/>
  <c r="DZ112" i="110" s="1"/>
  <c r="EA112" i="110" s="1"/>
  <c r="EB112" i="110" s="1"/>
  <c r="EC112" i="110" s="1"/>
  <c r="ED112" i="110" s="1"/>
  <c r="EE112" i="110" s="1"/>
  <c r="EF112" i="110" s="1"/>
  <c r="EG112" i="110" s="1"/>
  <c r="EH112" i="110" s="1"/>
  <c r="EI112" i="110" s="1"/>
  <c r="EJ112" i="110" s="1"/>
  <c r="EK112" i="110" s="1"/>
  <c r="EL112" i="110" s="1"/>
  <c r="EM112" i="110" s="1"/>
  <c r="EN112" i="110" s="1"/>
  <c r="EO112" i="110" s="1"/>
  <c r="EP112" i="110" s="1"/>
  <c r="EQ112" i="110" s="1"/>
  <c r="ER112" i="110" s="1"/>
  <c r="ES112" i="110" s="1"/>
  <c r="ET112" i="110" s="1"/>
  <c r="EU112" i="110" s="1"/>
  <c r="EV112" i="110" s="1"/>
  <c r="EW112" i="110" s="1"/>
  <c r="EX112" i="110" s="1"/>
  <c r="EY112" i="110" s="1"/>
  <c r="EZ112" i="110" s="1"/>
  <c r="FA112" i="110" s="1"/>
  <c r="FB112" i="110" s="1"/>
  <c r="FC112" i="110" s="1"/>
  <c r="FD112" i="110" s="1"/>
  <c r="FE112" i="110" s="1"/>
  <c r="FF112" i="110" s="1"/>
  <c r="FG112" i="110" s="1"/>
  <c r="FH112" i="110" s="1"/>
  <c r="FI112" i="110" s="1"/>
  <c r="FJ112" i="110" s="1"/>
  <c r="FK112" i="110" s="1"/>
  <c r="FL112" i="110" s="1"/>
  <c r="FM112" i="110" s="1"/>
  <c r="FN112" i="110" s="1"/>
  <c r="FO112" i="110" s="1"/>
  <c r="FP112" i="110" s="1"/>
  <c r="FQ112" i="110" s="1"/>
  <c r="FR112" i="110" s="1"/>
  <c r="FS112" i="110" s="1"/>
  <c r="FT112" i="110" s="1"/>
  <c r="FU112" i="110" s="1"/>
  <c r="FV112" i="110" s="1"/>
  <c r="FW112" i="110" s="1"/>
  <c r="FX112" i="110" s="1"/>
  <c r="FY112" i="110" s="1"/>
  <c r="FZ112" i="110" s="1"/>
  <c r="GA112" i="110" s="1"/>
  <c r="GB112" i="110" s="1"/>
  <c r="GC112" i="110" s="1"/>
  <c r="GD112" i="110" s="1"/>
  <c r="GE112" i="110" s="1"/>
  <c r="GF112" i="110" s="1"/>
  <c r="GG112" i="110" s="1"/>
  <c r="GH112" i="110" s="1"/>
  <c r="GI112" i="110" s="1"/>
  <c r="GJ112" i="110" s="1"/>
  <c r="GK112" i="110" s="1"/>
  <c r="GL112" i="110" s="1"/>
  <c r="GM112" i="110" s="1"/>
  <c r="GN112" i="110" s="1"/>
  <c r="GO112" i="110" s="1"/>
  <c r="GP112" i="110" s="1"/>
  <c r="GQ112" i="110" s="1"/>
  <c r="GR112" i="110" s="1"/>
  <c r="GS112" i="110" s="1"/>
  <c r="GT112" i="110" s="1"/>
  <c r="GU112" i="110" s="1"/>
  <c r="GV112" i="110" s="1"/>
  <c r="GW112" i="110" s="1"/>
  <c r="GX112" i="110" s="1"/>
  <c r="GY112" i="110" s="1"/>
  <c r="GZ112" i="110" s="1"/>
  <c r="HA112" i="110" s="1"/>
  <c r="HB112" i="110" s="1"/>
  <c r="HC112" i="110" s="1"/>
  <c r="HD112" i="110" s="1"/>
  <c r="HE112" i="110" s="1"/>
  <c r="HF112" i="110" s="1"/>
  <c r="HG112" i="110" s="1"/>
  <c r="HH112" i="110" s="1"/>
  <c r="HI112" i="110" s="1"/>
  <c r="HJ112" i="110" s="1"/>
  <c r="AV95" i="109"/>
  <c r="F52" i="111"/>
  <c r="DH89" i="100"/>
  <c r="DF85" i="106"/>
  <c r="DG88" i="109"/>
  <c r="DE2" i="110"/>
  <c r="DD55" i="109" s="1"/>
  <c r="DF22" i="110"/>
  <c r="DI89" i="100" l="1"/>
  <c r="DH88" i="109"/>
  <c r="DG87" i="109"/>
  <c r="DG67" i="109" s="1"/>
  <c r="B113" i="110" s="1"/>
  <c r="DH113" i="110" s="1"/>
  <c r="DI113" i="110" s="1"/>
  <c r="DJ113" i="110" s="1"/>
  <c r="DK113" i="110" s="1"/>
  <c r="DL113" i="110" s="1"/>
  <c r="DM113" i="110" s="1"/>
  <c r="DN113" i="110" s="1"/>
  <c r="DO113" i="110" s="1"/>
  <c r="DP113" i="110" s="1"/>
  <c r="DQ113" i="110" s="1"/>
  <c r="DR113" i="110" s="1"/>
  <c r="DS113" i="110" s="1"/>
  <c r="DT113" i="110" s="1"/>
  <c r="DU113" i="110" s="1"/>
  <c r="DV113" i="110" s="1"/>
  <c r="DW113" i="110" s="1"/>
  <c r="DX113" i="110" s="1"/>
  <c r="DY113" i="110" s="1"/>
  <c r="DZ113" i="110" s="1"/>
  <c r="EA113" i="110" s="1"/>
  <c r="EB113" i="110" s="1"/>
  <c r="EC113" i="110" s="1"/>
  <c r="ED113" i="110" s="1"/>
  <c r="EE113" i="110" s="1"/>
  <c r="EF113" i="110" s="1"/>
  <c r="EG113" i="110" s="1"/>
  <c r="EH113" i="110" s="1"/>
  <c r="EI113" i="110" s="1"/>
  <c r="EJ113" i="110" s="1"/>
  <c r="EK113" i="110" s="1"/>
  <c r="EL113" i="110" s="1"/>
  <c r="EM113" i="110" s="1"/>
  <c r="EN113" i="110" s="1"/>
  <c r="EO113" i="110" s="1"/>
  <c r="EP113" i="110" s="1"/>
  <c r="EQ113" i="110" s="1"/>
  <c r="ER113" i="110" s="1"/>
  <c r="ES113" i="110" s="1"/>
  <c r="ET113" i="110" s="1"/>
  <c r="EU113" i="110" s="1"/>
  <c r="EV113" i="110" s="1"/>
  <c r="EW113" i="110" s="1"/>
  <c r="EX113" i="110" s="1"/>
  <c r="EY113" i="110" s="1"/>
  <c r="EZ113" i="110" s="1"/>
  <c r="FA113" i="110" s="1"/>
  <c r="FB113" i="110" s="1"/>
  <c r="FC113" i="110" s="1"/>
  <c r="FD113" i="110" s="1"/>
  <c r="FE113" i="110" s="1"/>
  <c r="FF113" i="110" s="1"/>
  <c r="FG113" i="110" s="1"/>
  <c r="FH113" i="110" s="1"/>
  <c r="FI113" i="110" s="1"/>
  <c r="FJ113" i="110" s="1"/>
  <c r="FK113" i="110" s="1"/>
  <c r="FL113" i="110" s="1"/>
  <c r="FM113" i="110" s="1"/>
  <c r="FN113" i="110" s="1"/>
  <c r="FO113" i="110" s="1"/>
  <c r="FP113" i="110" s="1"/>
  <c r="FQ113" i="110" s="1"/>
  <c r="FR113" i="110" s="1"/>
  <c r="FS113" i="110" s="1"/>
  <c r="FT113" i="110" s="1"/>
  <c r="FU113" i="110" s="1"/>
  <c r="FV113" i="110" s="1"/>
  <c r="FW113" i="110" s="1"/>
  <c r="FX113" i="110" s="1"/>
  <c r="FY113" i="110" s="1"/>
  <c r="FZ113" i="110" s="1"/>
  <c r="GA113" i="110" s="1"/>
  <c r="GB113" i="110" s="1"/>
  <c r="GC113" i="110" s="1"/>
  <c r="GD113" i="110" s="1"/>
  <c r="GE113" i="110" s="1"/>
  <c r="GF113" i="110" s="1"/>
  <c r="GG113" i="110" s="1"/>
  <c r="GH113" i="110" s="1"/>
  <c r="GI113" i="110" s="1"/>
  <c r="GJ113" i="110" s="1"/>
  <c r="GK113" i="110" s="1"/>
  <c r="GL113" i="110" s="1"/>
  <c r="GM113" i="110" s="1"/>
  <c r="GN113" i="110" s="1"/>
  <c r="GO113" i="110" s="1"/>
  <c r="GP113" i="110" s="1"/>
  <c r="GQ113" i="110" s="1"/>
  <c r="GR113" i="110" s="1"/>
  <c r="GS113" i="110" s="1"/>
  <c r="GT113" i="110" s="1"/>
  <c r="GU113" i="110" s="1"/>
  <c r="GV113" i="110" s="1"/>
  <c r="GW113" i="110" s="1"/>
  <c r="GX113" i="110" s="1"/>
  <c r="GY113" i="110" s="1"/>
  <c r="GZ113" i="110" s="1"/>
  <c r="HA113" i="110" s="1"/>
  <c r="HB113" i="110" s="1"/>
  <c r="HC113" i="110" s="1"/>
  <c r="HD113" i="110" s="1"/>
  <c r="HE113" i="110" s="1"/>
  <c r="HF113" i="110" s="1"/>
  <c r="HG113" i="110" s="1"/>
  <c r="HH113" i="110" s="1"/>
  <c r="HI113" i="110" s="1"/>
  <c r="HJ113" i="110" s="1"/>
  <c r="C53" i="111"/>
  <c r="DG85" i="106"/>
  <c r="DF2" i="110"/>
  <c r="DE55" i="109" s="1"/>
  <c r="DG22" i="110"/>
  <c r="DH87" i="109" l="1"/>
  <c r="DH67" i="109" s="1"/>
  <c r="B114" i="110" s="1"/>
  <c r="DI114" i="110" s="1"/>
  <c r="DJ114" i="110" s="1"/>
  <c r="DK114" i="110" s="1"/>
  <c r="DL114" i="110" s="1"/>
  <c r="DM114" i="110" s="1"/>
  <c r="DN114" i="110" s="1"/>
  <c r="DO114" i="110" s="1"/>
  <c r="DP114" i="110" s="1"/>
  <c r="DQ114" i="110" s="1"/>
  <c r="DR114" i="110" s="1"/>
  <c r="DS114" i="110" s="1"/>
  <c r="DT114" i="110" s="1"/>
  <c r="DU114" i="110" s="1"/>
  <c r="DV114" i="110" s="1"/>
  <c r="DW114" i="110" s="1"/>
  <c r="DX114" i="110" s="1"/>
  <c r="DY114" i="110" s="1"/>
  <c r="DZ114" i="110" s="1"/>
  <c r="EA114" i="110" s="1"/>
  <c r="EB114" i="110" s="1"/>
  <c r="EC114" i="110" s="1"/>
  <c r="ED114" i="110" s="1"/>
  <c r="EE114" i="110" s="1"/>
  <c r="EF114" i="110" s="1"/>
  <c r="EG114" i="110" s="1"/>
  <c r="EH114" i="110" s="1"/>
  <c r="EI114" i="110" s="1"/>
  <c r="EJ114" i="110" s="1"/>
  <c r="EK114" i="110" s="1"/>
  <c r="EL114" i="110" s="1"/>
  <c r="EM114" i="110" s="1"/>
  <c r="EN114" i="110" s="1"/>
  <c r="EO114" i="110" s="1"/>
  <c r="EP114" i="110" s="1"/>
  <c r="EQ114" i="110" s="1"/>
  <c r="ER114" i="110" s="1"/>
  <c r="ES114" i="110" s="1"/>
  <c r="ET114" i="110" s="1"/>
  <c r="EU114" i="110" s="1"/>
  <c r="EV114" i="110" s="1"/>
  <c r="EW114" i="110" s="1"/>
  <c r="EX114" i="110" s="1"/>
  <c r="EY114" i="110" s="1"/>
  <c r="EZ114" i="110" s="1"/>
  <c r="FA114" i="110" s="1"/>
  <c r="FB114" i="110" s="1"/>
  <c r="FC114" i="110" s="1"/>
  <c r="FD114" i="110" s="1"/>
  <c r="FE114" i="110" s="1"/>
  <c r="FF114" i="110" s="1"/>
  <c r="FG114" i="110" s="1"/>
  <c r="FH114" i="110" s="1"/>
  <c r="FI114" i="110" s="1"/>
  <c r="FJ114" i="110" s="1"/>
  <c r="FK114" i="110" s="1"/>
  <c r="FL114" i="110" s="1"/>
  <c r="FM114" i="110" s="1"/>
  <c r="FN114" i="110" s="1"/>
  <c r="FO114" i="110" s="1"/>
  <c r="FP114" i="110" s="1"/>
  <c r="FQ114" i="110" s="1"/>
  <c r="FR114" i="110" s="1"/>
  <c r="FS114" i="110" s="1"/>
  <c r="FT114" i="110" s="1"/>
  <c r="FU114" i="110" s="1"/>
  <c r="FV114" i="110" s="1"/>
  <c r="FW114" i="110" s="1"/>
  <c r="FX114" i="110" s="1"/>
  <c r="FY114" i="110" s="1"/>
  <c r="FZ114" i="110" s="1"/>
  <c r="GA114" i="110" s="1"/>
  <c r="GB114" i="110" s="1"/>
  <c r="GC114" i="110" s="1"/>
  <c r="GD114" i="110" s="1"/>
  <c r="GE114" i="110" s="1"/>
  <c r="GF114" i="110" s="1"/>
  <c r="GG114" i="110" s="1"/>
  <c r="GH114" i="110" s="1"/>
  <c r="GI114" i="110" s="1"/>
  <c r="GJ114" i="110" s="1"/>
  <c r="GK114" i="110" s="1"/>
  <c r="GL114" i="110" s="1"/>
  <c r="GM114" i="110" s="1"/>
  <c r="GN114" i="110" s="1"/>
  <c r="GO114" i="110" s="1"/>
  <c r="GP114" i="110" s="1"/>
  <c r="GQ114" i="110" s="1"/>
  <c r="GR114" i="110" s="1"/>
  <c r="GS114" i="110" s="1"/>
  <c r="GT114" i="110" s="1"/>
  <c r="GU114" i="110" s="1"/>
  <c r="GV114" i="110" s="1"/>
  <c r="GW114" i="110" s="1"/>
  <c r="GX114" i="110" s="1"/>
  <c r="GY114" i="110" s="1"/>
  <c r="GZ114" i="110" s="1"/>
  <c r="HA114" i="110" s="1"/>
  <c r="HB114" i="110" s="1"/>
  <c r="HC114" i="110" s="1"/>
  <c r="HD114" i="110" s="1"/>
  <c r="HE114" i="110" s="1"/>
  <c r="HF114" i="110" s="1"/>
  <c r="HG114" i="110" s="1"/>
  <c r="HH114" i="110" s="1"/>
  <c r="HI114" i="110" s="1"/>
  <c r="HJ114" i="110" s="1"/>
  <c r="DH85" i="106"/>
  <c r="DI88" i="109"/>
  <c r="DJ89" i="100"/>
  <c r="E53" i="111"/>
  <c r="AW56" i="109"/>
  <c r="DG2" i="110"/>
  <c r="DF55" i="109" s="1"/>
  <c r="DH22" i="110"/>
  <c r="DI87" i="109" l="1"/>
  <c r="DI67" i="109" s="1"/>
  <c r="B115" i="110" s="1"/>
  <c r="DJ115" i="110" s="1"/>
  <c r="DK115" i="110" s="1"/>
  <c r="DL115" i="110" s="1"/>
  <c r="DM115" i="110" s="1"/>
  <c r="DN115" i="110" s="1"/>
  <c r="DO115" i="110" s="1"/>
  <c r="DP115" i="110" s="1"/>
  <c r="DQ115" i="110" s="1"/>
  <c r="DR115" i="110" s="1"/>
  <c r="DS115" i="110" s="1"/>
  <c r="DT115" i="110" s="1"/>
  <c r="DU115" i="110" s="1"/>
  <c r="DV115" i="110" s="1"/>
  <c r="DW115" i="110" s="1"/>
  <c r="DX115" i="110" s="1"/>
  <c r="DY115" i="110" s="1"/>
  <c r="DZ115" i="110" s="1"/>
  <c r="EA115" i="110" s="1"/>
  <c r="EB115" i="110" s="1"/>
  <c r="EC115" i="110" s="1"/>
  <c r="ED115" i="110" s="1"/>
  <c r="EE115" i="110" s="1"/>
  <c r="EF115" i="110" s="1"/>
  <c r="EG115" i="110" s="1"/>
  <c r="EH115" i="110" s="1"/>
  <c r="EI115" i="110" s="1"/>
  <c r="EJ115" i="110" s="1"/>
  <c r="EK115" i="110" s="1"/>
  <c r="EL115" i="110" s="1"/>
  <c r="EM115" i="110" s="1"/>
  <c r="EN115" i="110" s="1"/>
  <c r="EO115" i="110" s="1"/>
  <c r="EP115" i="110" s="1"/>
  <c r="EQ115" i="110" s="1"/>
  <c r="ER115" i="110" s="1"/>
  <c r="ES115" i="110" s="1"/>
  <c r="ET115" i="110" s="1"/>
  <c r="EU115" i="110" s="1"/>
  <c r="EV115" i="110" s="1"/>
  <c r="EW115" i="110" s="1"/>
  <c r="EX115" i="110" s="1"/>
  <c r="EY115" i="110" s="1"/>
  <c r="EZ115" i="110" s="1"/>
  <c r="FA115" i="110" s="1"/>
  <c r="FB115" i="110" s="1"/>
  <c r="FC115" i="110" s="1"/>
  <c r="FD115" i="110" s="1"/>
  <c r="FE115" i="110" s="1"/>
  <c r="FF115" i="110" s="1"/>
  <c r="FG115" i="110" s="1"/>
  <c r="FH115" i="110" s="1"/>
  <c r="FI115" i="110" s="1"/>
  <c r="FJ115" i="110" s="1"/>
  <c r="FK115" i="110" s="1"/>
  <c r="FL115" i="110" s="1"/>
  <c r="FM115" i="110" s="1"/>
  <c r="FN115" i="110" s="1"/>
  <c r="FO115" i="110" s="1"/>
  <c r="FP115" i="110" s="1"/>
  <c r="FQ115" i="110" s="1"/>
  <c r="FR115" i="110" s="1"/>
  <c r="FS115" i="110" s="1"/>
  <c r="FT115" i="110" s="1"/>
  <c r="FU115" i="110" s="1"/>
  <c r="FV115" i="110" s="1"/>
  <c r="FW115" i="110" s="1"/>
  <c r="FX115" i="110" s="1"/>
  <c r="FY115" i="110" s="1"/>
  <c r="FZ115" i="110" s="1"/>
  <c r="GA115" i="110" s="1"/>
  <c r="GB115" i="110" s="1"/>
  <c r="GC115" i="110" s="1"/>
  <c r="GD115" i="110" s="1"/>
  <c r="GE115" i="110" s="1"/>
  <c r="GF115" i="110" s="1"/>
  <c r="GG115" i="110" s="1"/>
  <c r="GH115" i="110" s="1"/>
  <c r="GI115" i="110" s="1"/>
  <c r="GJ115" i="110" s="1"/>
  <c r="GK115" i="110" s="1"/>
  <c r="GL115" i="110" s="1"/>
  <c r="GM115" i="110" s="1"/>
  <c r="GN115" i="110" s="1"/>
  <c r="GO115" i="110" s="1"/>
  <c r="GP115" i="110" s="1"/>
  <c r="GQ115" i="110" s="1"/>
  <c r="GR115" i="110" s="1"/>
  <c r="GS115" i="110" s="1"/>
  <c r="GT115" i="110" s="1"/>
  <c r="GU115" i="110" s="1"/>
  <c r="GV115" i="110" s="1"/>
  <c r="GW115" i="110" s="1"/>
  <c r="GX115" i="110" s="1"/>
  <c r="GY115" i="110" s="1"/>
  <c r="GZ115" i="110" s="1"/>
  <c r="HA115" i="110" s="1"/>
  <c r="HB115" i="110" s="1"/>
  <c r="HC115" i="110" s="1"/>
  <c r="HD115" i="110" s="1"/>
  <c r="HE115" i="110" s="1"/>
  <c r="HF115" i="110" s="1"/>
  <c r="HG115" i="110" s="1"/>
  <c r="HH115" i="110" s="1"/>
  <c r="HI115" i="110" s="1"/>
  <c r="HJ115" i="110" s="1"/>
  <c r="DH2" i="110"/>
  <c r="DG55" i="109" s="1"/>
  <c r="DI22" i="110"/>
  <c r="DJ88" i="109"/>
  <c r="DK89" i="100"/>
  <c r="DI85" i="106"/>
  <c r="AW95" i="109"/>
  <c r="F53" i="111"/>
  <c r="DJ85" i="106" l="1"/>
  <c r="DJ87" i="109"/>
  <c r="DJ67" i="109" s="1"/>
  <c r="B116" i="110" s="1"/>
  <c r="DK116" i="110" s="1"/>
  <c r="DL116" i="110" s="1"/>
  <c r="DM116" i="110" s="1"/>
  <c r="DN116" i="110" s="1"/>
  <c r="DO116" i="110" s="1"/>
  <c r="DP116" i="110" s="1"/>
  <c r="DQ116" i="110" s="1"/>
  <c r="DR116" i="110" s="1"/>
  <c r="DS116" i="110" s="1"/>
  <c r="DT116" i="110" s="1"/>
  <c r="DU116" i="110" s="1"/>
  <c r="DV116" i="110" s="1"/>
  <c r="DW116" i="110" s="1"/>
  <c r="DX116" i="110" s="1"/>
  <c r="DY116" i="110" s="1"/>
  <c r="DZ116" i="110" s="1"/>
  <c r="EA116" i="110" s="1"/>
  <c r="EB116" i="110" s="1"/>
  <c r="EC116" i="110" s="1"/>
  <c r="ED116" i="110" s="1"/>
  <c r="EE116" i="110" s="1"/>
  <c r="EF116" i="110" s="1"/>
  <c r="EG116" i="110" s="1"/>
  <c r="EH116" i="110" s="1"/>
  <c r="EI116" i="110" s="1"/>
  <c r="EJ116" i="110" s="1"/>
  <c r="EK116" i="110" s="1"/>
  <c r="EL116" i="110" s="1"/>
  <c r="EM116" i="110" s="1"/>
  <c r="EN116" i="110" s="1"/>
  <c r="EO116" i="110" s="1"/>
  <c r="EP116" i="110" s="1"/>
  <c r="EQ116" i="110" s="1"/>
  <c r="ER116" i="110" s="1"/>
  <c r="ES116" i="110" s="1"/>
  <c r="ET116" i="110" s="1"/>
  <c r="EU116" i="110" s="1"/>
  <c r="EV116" i="110" s="1"/>
  <c r="EW116" i="110" s="1"/>
  <c r="EX116" i="110" s="1"/>
  <c r="EY116" i="110" s="1"/>
  <c r="EZ116" i="110" s="1"/>
  <c r="FA116" i="110" s="1"/>
  <c r="FB116" i="110" s="1"/>
  <c r="FC116" i="110" s="1"/>
  <c r="FD116" i="110" s="1"/>
  <c r="FE116" i="110" s="1"/>
  <c r="FF116" i="110" s="1"/>
  <c r="FG116" i="110" s="1"/>
  <c r="FH116" i="110" s="1"/>
  <c r="FI116" i="110" s="1"/>
  <c r="FJ116" i="110" s="1"/>
  <c r="FK116" i="110" s="1"/>
  <c r="FL116" i="110" s="1"/>
  <c r="FM116" i="110" s="1"/>
  <c r="FN116" i="110" s="1"/>
  <c r="FO116" i="110" s="1"/>
  <c r="FP116" i="110" s="1"/>
  <c r="FQ116" i="110" s="1"/>
  <c r="FR116" i="110" s="1"/>
  <c r="FS116" i="110" s="1"/>
  <c r="FT116" i="110" s="1"/>
  <c r="FU116" i="110" s="1"/>
  <c r="FV116" i="110" s="1"/>
  <c r="FW116" i="110" s="1"/>
  <c r="FX116" i="110" s="1"/>
  <c r="FY116" i="110" s="1"/>
  <c r="FZ116" i="110" s="1"/>
  <c r="GA116" i="110" s="1"/>
  <c r="GB116" i="110" s="1"/>
  <c r="GC116" i="110" s="1"/>
  <c r="GD116" i="110" s="1"/>
  <c r="GE116" i="110" s="1"/>
  <c r="GF116" i="110" s="1"/>
  <c r="GG116" i="110" s="1"/>
  <c r="GH116" i="110" s="1"/>
  <c r="GI116" i="110" s="1"/>
  <c r="GJ116" i="110" s="1"/>
  <c r="GK116" i="110" s="1"/>
  <c r="GL116" i="110" s="1"/>
  <c r="GM116" i="110" s="1"/>
  <c r="GN116" i="110" s="1"/>
  <c r="GO116" i="110" s="1"/>
  <c r="GP116" i="110" s="1"/>
  <c r="GQ116" i="110" s="1"/>
  <c r="GR116" i="110" s="1"/>
  <c r="GS116" i="110" s="1"/>
  <c r="GT116" i="110" s="1"/>
  <c r="GU116" i="110" s="1"/>
  <c r="GV116" i="110" s="1"/>
  <c r="GW116" i="110" s="1"/>
  <c r="GX116" i="110" s="1"/>
  <c r="GY116" i="110" s="1"/>
  <c r="GZ116" i="110" s="1"/>
  <c r="HA116" i="110" s="1"/>
  <c r="HB116" i="110" s="1"/>
  <c r="HC116" i="110" s="1"/>
  <c r="HD116" i="110" s="1"/>
  <c r="HE116" i="110" s="1"/>
  <c r="HF116" i="110" s="1"/>
  <c r="HG116" i="110" s="1"/>
  <c r="HH116" i="110" s="1"/>
  <c r="HI116" i="110" s="1"/>
  <c r="HJ116" i="110" s="1"/>
  <c r="C54" i="111"/>
  <c r="DK88" i="109"/>
  <c r="DL89" i="100"/>
  <c r="DI2" i="110"/>
  <c r="DH55" i="109" s="1"/>
  <c r="DJ22" i="110"/>
  <c r="DK87" i="109" l="1"/>
  <c r="DK67" i="109" s="1"/>
  <c r="B117" i="110" s="1"/>
  <c r="DL117" i="110" s="1"/>
  <c r="DM117" i="110" s="1"/>
  <c r="DN117" i="110" s="1"/>
  <c r="DO117" i="110" s="1"/>
  <c r="DP117" i="110" s="1"/>
  <c r="DQ117" i="110" s="1"/>
  <c r="DR117" i="110" s="1"/>
  <c r="DS117" i="110" s="1"/>
  <c r="DT117" i="110" s="1"/>
  <c r="DU117" i="110" s="1"/>
  <c r="DV117" i="110" s="1"/>
  <c r="DW117" i="110" s="1"/>
  <c r="DX117" i="110" s="1"/>
  <c r="DY117" i="110" s="1"/>
  <c r="DZ117" i="110" s="1"/>
  <c r="EA117" i="110" s="1"/>
  <c r="EB117" i="110" s="1"/>
  <c r="EC117" i="110" s="1"/>
  <c r="ED117" i="110" s="1"/>
  <c r="EE117" i="110" s="1"/>
  <c r="EF117" i="110" s="1"/>
  <c r="EG117" i="110" s="1"/>
  <c r="EH117" i="110" s="1"/>
  <c r="EI117" i="110" s="1"/>
  <c r="EJ117" i="110" s="1"/>
  <c r="EK117" i="110" s="1"/>
  <c r="EL117" i="110" s="1"/>
  <c r="EM117" i="110" s="1"/>
  <c r="EN117" i="110" s="1"/>
  <c r="EO117" i="110" s="1"/>
  <c r="EP117" i="110" s="1"/>
  <c r="EQ117" i="110" s="1"/>
  <c r="ER117" i="110" s="1"/>
  <c r="ES117" i="110" s="1"/>
  <c r="ET117" i="110" s="1"/>
  <c r="EU117" i="110" s="1"/>
  <c r="EV117" i="110" s="1"/>
  <c r="EW117" i="110" s="1"/>
  <c r="EX117" i="110" s="1"/>
  <c r="EY117" i="110" s="1"/>
  <c r="EZ117" i="110" s="1"/>
  <c r="FA117" i="110" s="1"/>
  <c r="FB117" i="110" s="1"/>
  <c r="FC117" i="110" s="1"/>
  <c r="FD117" i="110" s="1"/>
  <c r="FE117" i="110" s="1"/>
  <c r="FF117" i="110" s="1"/>
  <c r="FG117" i="110" s="1"/>
  <c r="FH117" i="110" s="1"/>
  <c r="FI117" i="110" s="1"/>
  <c r="FJ117" i="110" s="1"/>
  <c r="FK117" i="110" s="1"/>
  <c r="FL117" i="110" s="1"/>
  <c r="FM117" i="110" s="1"/>
  <c r="FN117" i="110" s="1"/>
  <c r="FO117" i="110" s="1"/>
  <c r="FP117" i="110" s="1"/>
  <c r="FQ117" i="110" s="1"/>
  <c r="FR117" i="110" s="1"/>
  <c r="FS117" i="110" s="1"/>
  <c r="FT117" i="110" s="1"/>
  <c r="FU117" i="110" s="1"/>
  <c r="FV117" i="110" s="1"/>
  <c r="FW117" i="110" s="1"/>
  <c r="FX117" i="110" s="1"/>
  <c r="FY117" i="110" s="1"/>
  <c r="FZ117" i="110" s="1"/>
  <c r="GA117" i="110" s="1"/>
  <c r="GB117" i="110" s="1"/>
  <c r="GC117" i="110" s="1"/>
  <c r="GD117" i="110" s="1"/>
  <c r="GE117" i="110" s="1"/>
  <c r="GF117" i="110" s="1"/>
  <c r="GG117" i="110" s="1"/>
  <c r="GH117" i="110" s="1"/>
  <c r="GI117" i="110" s="1"/>
  <c r="GJ117" i="110" s="1"/>
  <c r="GK117" i="110" s="1"/>
  <c r="GL117" i="110" s="1"/>
  <c r="GM117" i="110" s="1"/>
  <c r="GN117" i="110" s="1"/>
  <c r="GO117" i="110" s="1"/>
  <c r="GP117" i="110" s="1"/>
  <c r="GQ117" i="110" s="1"/>
  <c r="GR117" i="110" s="1"/>
  <c r="GS117" i="110" s="1"/>
  <c r="GT117" i="110" s="1"/>
  <c r="GU117" i="110" s="1"/>
  <c r="GV117" i="110" s="1"/>
  <c r="GW117" i="110" s="1"/>
  <c r="GX117" i="110" s="1"/>
  <c r="GY117" i="110" s="1"/>
  <c r="GZ117" i="110" s="1"/>
  <c r="HA117" i="110" s="1"/>
  <c r="HB117" i="110" s="1"/>
  <c r="HC117" i="110" s="1"/>
  <c r="HD117" i="110" s="1"/>
  <c r="HE117" i="110" s="1"/>
  <c r="HF117" i="110" s="1"/>
  <c r="HG117" i="110" s="1"/>
  <c r="HH117" i="110" s="1"/>
  <c r="HI117" i="110" s="1"/>
  <c r="HJ117" i="110" s="1"/>
  <c r="DM89" i="100"/>
  <c r="AX56" i="109"/>
  <c r="E54" i="111"/>
  <c r="DJ2" i="110"/>
  <c r="DI55" i="109" s="1"/>
  <c r="DK22" i="110"/>
  <c r="DK85" i="106"/>
  <c r="DL88" i="109"/>
  <c r="DL87" i="109" l="1"/>
  <c r="DL67" i="109" s="1"/>
  <c r="B118" i="110" s="1"/>
  <c r="DM118" i="110" s="1"/>
  <c r="DN118" i="110" s="1"/>
  <c r="DO118" i="110" s="1"/>
  <c r="DP118" i="110" s="1"/>
  <c r="DQ118" i="110" s="1"/>
  <c r="DR118" i="110" s="1"/>
  <c r="DS118" i="110" s="1"/>
  <c r="DT118" i="110" s="1"/>
  <c r="DU118" i="110" s="1"/>
  <c r="DV118" i="110" s="1"/>
  <c r="DW118" i="110" s="1"/>
  <c r="DX118" i="110" s="1"/>
  <c r="DY118" i="110" s="1"/>
  <c r="DZ118" i="110" s="1"/>
  <c r="EA118" i="110" s="1"/>
  <c r="EB118" i="110" s="1"/>
  <c r="EC118" i="110" s="1"/>
  <c r="ED118" i="110" s="1"/>
  <c r="EE118" i="110" s="1"/>
  <c r="EF118" i="110" s="1"/>
  <c r="EG118" i="110" s="1"/>
  <c r="EH118" i="110" s="1"/>
  <c r="EI118" i="110" s="1"/>
  <c r="EJ118" i="110" s="1"/>
  <c r="EK118" i="110" s="1"/>
  <c r="EL118" i="110" s="1"/>
  <c r="EM118" i="110" s="1"/>
  <c r="EN118" i="110" s="1"/>
  <c r="EO118" i="110" s="1"/>
  <c r="EP118" i="110" s="1"/>
  <c r="EQ118" i="110" s="1"/>
  <c r="ER118" i="110" s="1"/>
  <c r="ES118" i="110" s="1"/>
  <c r="ET118" i="110" s="1"/>
  <c r="EU118" i="110" s="1"/>
  <c r="EV118" i="110" s="1"/>
  <c r="EW118" i="110" s="1"/>
  <c r="EX118" i="110" s="1"/>
  <c r="EY118" i="110" s="1"/>
  <c r="EZ118" i="110" s="1"/>
  <c r="FA118" i="110" s="1"/>
  <c r="FB118" i="110" s="1"/>
  <c r="FC118" i="110" s="1"/>
  <c r="FD118" i="110" s="1"/>
  <c r="FE118" i="110" s="1"/>
  <c r="FF118" i="110" s="1"/>
  <c r="FG118" i="110" s="1"/>
  <c r="FH118" i="110" s="1"/>
  <c r="FI118" i="110" s="1"/>
  <c r="FJ118" i="110" s="1"/>
  <c r="FK118" i="110" s="1"/>
  <c r="FL118" i="110" s="1"/>
  <c r="FM118" i="110" s="1"/>
  <c r="FN118" i="110" s="1"/>
  <c r="FO118" i="110" s="1"/>
  <c r="FP118" i="110" s="1"/>
  <c r="FQ118" i="110" s="1"/>
  <c r="FR118" i="110" s="1"/>
  <c r="FS118" i="110" s="1"/>
  <c r="FT118" i="110" s="1"/>
  <c r="FU118" i="110" s="1"/>
  <c r="FV118" i="110" s="1"/>
  <c r="FW118" i="110" s="1"/>
  <c r="FX118" i="110" s="1"/>
  <c r="FY118" i="110" s="1"/>
  <c r="FZ118" i="110" s="1"/>
  <c r="GA118" i="110" s="1"/>
  <c r="GB118" i="110" s="1"/>
  <c r="GC118" i="110" s="1"/>
  <c r="GD118" i="110" s="1"/>
  <c r="GE118" i="110" s="1"/>
  <c r="GF118" i="110" s="1"/>
  <c r="GG118" i="110" s="1"/>
  <c r="GH118" i="110" s="1"/>
  <c r="GI118" i="110" s="1"/>
  <c r="GJ118" i="110" s="1"/>
  <c r="GK118" i="110" s="1"/>
  <c r="GL118" i="110" s="1"/>
  <c r="GM118" i="110" s="1"/>
  <c r="GN118" i="110" s="1"/>
  <c r="GO118" i="110" s="1"/>
  <c r="GP118" i="110" s="1"/>
  <c r="GQ118" i="110" s="1"/>
  <c r="GR118" i="110" s="1"/>
  <c r="GS118" i="110" s="1"/>
  <c r="GT118" i="110" s="1"/>
  <c r="GU118" i="110" s="1"/>
  <c r="GV118" i="110" s="1"/>
  <c r="GW118" i="110" s="1"/>
  <c r="GX118" i="110" s="1"/>
  <c r="GY118" i="110" s="1"/>
  <c r="GZ118" i="110" s="1"/>
  <c r="HA118" i="110" s="1"/>
  <c r="HB118" i="110" s="1"/>
  <c r="HC118" i="110" s="1"/>
  <c r="HD118" i="110" s="1"/>
  <c r="HE118" i="110" s="1"/>
  <c r="HF118" i="110" s="1"/>
  <c r="HG118" i="110" s="1"/>
  <c r="HH118" i="110" s="1"/>
  <c r="HI118" i="110" s="1"/>
  <c r="HJ118" i="110" s="1"/>
  <c r="DL85" i="106"/>
  <c r="DK2" i="110"/>
  <c r="DJ55" i="109" s="1"/>
  <c r="DL22" i="110"/>
  <c r="DN89" i="100"/>
  <c r="DM88" i="109"/>
  <c r="AX95" i="109"/>
  <c r="F54" i="111"/>
  <c r="DM87" i="109" l="1"/>
  <c r="DM67" i="109" s="1"/>
  <c r="B119" i="110" s="1"/>
  <c r="DN119" i="110" s="1"/>
  <c r="DO119" i="110" s="1"/>
  <c r="DP119" i="110" s="1"/>
  <c r="DQ119" i="110" s="1"/>
  <c r="DR119" i="110" s="1"/>
  <c r="DS119" i="110" s="1"/>
  <c r="DT119" i="110" s="1"/>
  <c r="DU119" i="110" s="1"/>
  <c r="DV119" i="110" s="1"/>
  <c r="DW119" i="110" s="1"/>
  <c r="DX119" i="110" s="1"/>
  <c r="DY119" i="110" s="1"/>
  <c r="DZ119" i="110" s="1"/>
  <c r="EA119" i="110" s="1"/>
  <c r="EB119" i="110" s="1"/>
  <c r="EC119" i="110" s="1"/>
  <c r="ED119" i="110" s="1"/>
  <c r="EE119" i="110" s="1"/>
  <c r="EF119" i="110" s="1"/>
  <c r="EG119" i="110" s="1"/>
  <c r="EH119" i="110" s="1"/>
  <c r="EI119" i="110" s="1"/>
  <c r="EJ119" i="110" s="1"/>
  <c r="EK119" i="110" s="1"/>
  <c r="EL119" i="110" s="1"/>
  <c r="EM119" i="110" s="1"/>
  <c r="EN119" i="110" s="1"/>
  <c r="EO119" i="110" s="1"/>
  <c r="EP119" i="110" s="1"/>
  <c r="EQ119" i="110" s="1"/>
  <c r="ER119" i="110" s="1"/>
  <c r="ES119" i="110" s="1"/>
  <c r="ET119" i="110" s="1"/>
  <c r="EU119" i="110" s="1"/>
  <c r="EV119" i="110" s="1"/>
  <c r="EW119" i="110" s="1"/>
  <c r="EX119" i="110" s="1"/>
  <c r="EY119" i="110" s="1"/>
  <c r="EZ119" i="110" s="1"/>
  <c r="FA119" i="110" s="1"/>
  <c r="FB119" i="110" s="1"/>
  <c r="FC119" i="110" s="1"/>
  <c r="FD119" i="110" s="1"/>
  <c r="FE119" i="110" s="1"/>
  <c r="FF119" i="110" s="1"/>
  <c r="FG119" i="110" s="1"/>
  <c r="FH119" i="110" s="1"/>
  <c r="FI119" i="110" s="1"/>
  <c r="FJ119" i="110" s="1"/>
  <c r="FK119" i="110" s="1"/>
  <c r="FL119" i="110" s="1"/>
  <c r="FM119" i="110" s="1"/>
  <c r="FN119" i="110" s="1"/>
  <c r="FO119" i="110" s="1"/>
  <c r="FP119" i="110" s="1"/>
  <c r="FQ119" i="110" s="1"/>
  <c r="FR119" i="110" s="1"/>
  <c r="FS119" i="110" s="1"/>
  <c r="FT119" i="110" s="1"/>
  <c r="FU119" i="110" s="1"/>
  <c r="FV119" i="110" s="1"/>
  <c r="FW119" i="110" s="1"/>
  <c r="FX119" i="110" s="1"/>
  <c r="FY119" i="110" s="1"/>
  <c r="FZ119" i="110" s="1"/>
  <c r="GA119" i="110" s="1"/>
  <c r="GB119" i="110" s="1"/>
  <c r="GC119" i="110" s="1"/>
  <c r="GD119" i="110" s="1"/>
  <c r="GE119" i="110" s="1"/>
  <c r="GF119" i="110" s="1"/>
  <c r="GG119" i="110" s="1"/>
  <c r="GH119" i="110" s="1"/>
  <c r="GI119" i="110" s="1"/>
  <c r="GJ119" i="110" s="1"/>
  <c r="GK119" i="110" s="1"/>
  <c r="GL119" i="110" s="1"/>
  <c r="GM119" i="110" s="1"/>
  <c r="GN119" i="110" s="1"/>
  <c r="GO119" i="110" s="1"/>
  <c r="GP119" i="110" s="1"/>
  <c r="GQ119" i="110" s="1"/>
  <c r="GR119" i="110" s="1"/>
  <c r="GS119" i="110" s="1"/>
  <c r="GT119" i="110" s="1"/>
  <c r="GU119" i="110" s="1"/>
  <c r="GV119" i="110" s="1"/>
  <c r="GW119" i="110" s="1"/>
  <c r="GX119" i="110" s="1"/>
  <c r="GY119" i="110" s="1"/>
  <c r="GZ119" i="110" s="1"/>
  <c r="HA119" i="110" s="1"/>
  <c r="HB119" i="110" s="1"/>
  <c r="HC119" i="110" s="1"/>
  <c r="HD119" i="110" s="1"/>
  <c r="HE119" i="110" s="1"/>
  <c r="HF119" i="110" s="1"/>
  <c r="HG119" i="110" s="1"/>
  <c r="HH119" i="110" s="1"/>
  <c r="HI119" i="110" s="1"/>
  <c r="HJ119" i="110" s="1"/>
  <c r="DN88" i="109"/>
  <c r="C55" i="111"/>
  <c r="DM85" i="106"/>
  <c r="DO89" i="100"/>
  <c r="DL2" i="110"/>
  <c r="DK55" i="109" s="1"/>
  <c r="DM22" i="110"/>
  <c r="DN85" i="106" l="1"/>
  <c r="DP89" i="100"/>
  <c r="DO88" i="109"/>
  <c r="DN87" i="109"/>
  <c r="DN67" i="109" s="1"/>
  <c r="B120" i="110" s="1"/>
  <c r="DO120" i="110" s="1"/>
  <c r="DP120" i="110" s="1"/>
  <c r="DQ120" i="110" s="1"/>
  <c r="DR120" i="110" s="1"/>
  <c r="DS120" i="110" s="1"/>
  <c r="DT120" i="110" s="1"/>
  <c r="DU120" i="110" s="1"/>
  <c r="DV120" i="110" s="1"/>
  <c r="DW120" i="110" s="1"/>
  <c r="DX120" i="110" s="1"/>
  <c r="DY120" i="110" s="1"/>
  <c r="DZ120" i="110" s="1"/>
  <c r="EA120" i="110" s="1"/>
  <c r="EB120" i="110" s="1"/>
  <c r="EC120" i="110" s="1"/>
  <c r="ED120" i="110" s="1"/>
  <c r="EE120" i="110" s="1"/>
  <c r="EF120" i="110" s="1"/>
  <c r="EG120" i="110" s="1"/>
  <c r="EH120" i="110" s="1"/>
  <c r="EI120" i="110" s="1"/>
  <c r="EJ120" i="110" s="1"/>
  <c r="EK120" i="110" s="1"/>
  <c r="EL120" i="110" s="1"/>
  <c r="EM120" i="110" s="1"/>
  <c r="EN120" i="110" s="1"/>
  <c r="EO120" i="110" s="1"/>
  <c r="EP120" i="110" s="1"/>
  <c r="EQ120" i="110" s="1"/>
  <c r="ER120" i="110" s="1"/>
  <c r="ES120" i="110" s="1"/>
  <c r="ET120" i="110" s="1"/>
  <c r="EU120" i="110" s="1"/>
  <c r="EV120" i="110" s="1"/>
  <c r="EW120" i="110" s="1"/>
  <c r="EX120" i="110" s="1"/>
  <c r="EY120" i="110" s="1"/>
  <c r="EZ120" i="110" s="1"/>
  <c r="FA120" i="110" s="1"/>
  <c r="FB120" i="110" s="1"/>
  <c r="FC120" i="110" s="1"/>
  <c r="FD120" i="110" s="1"/>
  <c r="FE120" i="110" s="1"/>
  <c r="FF120" i="110" s="1"/>
  <c r="FG120" i="110" s="1"/>
  <c r="FH120" i="110" s="1"/>
  <c r="FI120" i="110" s="1"/>
  <c r="FJ120" i="110" s="1"/>
  <c r="FK120" i="110" s="1"/>
  <c r="FL120" i="110" s="1"/>
  <c r="FM120" i="110" s="1"/>
  <c r="FN120" i="110" s="1"/>
  <c r="FO120" i="110" s="1"/>
  <c r="FP120" i="110" s="1"/>
  <c r="FQ120" i="110" s="1"/>
  <c r="FR120" i="110" s="1"/>
  <c r="FS120" i="110" s="1"/>
  <c r="FT120" i="110" s="1"/>
  <c r="FU120" i="110" s="1"/>
  <c r="FV120" i="110" s="1"/>
  <c r="FW120" i="110" s="1"/>
  <c r="FX120" i="110" s="1"/>
  <c r="FY120" i="110" s="1"/>
  <c r="FZ120" i="110" s="1"/>
  <c r="GA120" i="110" s="1"/>
  <c r="GB120" i="110" s="1"/>
  <c r="GC120" i="110" s="1"/>
  <c r="GD120" i="110" s="1"/>
  <c r="GE120" i="110" s="1"/>
  <c r="GF120" i="110" s="1"/>
  <c r="GG120" i="110" s="1"/>
  <c r="GH120" i="110" s="1"/>
  <c r="GI120" i="110" s="1"/>
  <c r="GJ120" i="110" s="1"/>
  <c r="GK120" i="110" s="1"/>
  <c r="GL120" i="110" s="1"/>
  <c r="GM120" i="110" s="1"/>
  <c r="GN120" i="110" s="1"/>
  <c r="GO120" i="110" s="1"/>
  <c r="GP120" i="110" s="1"/>
  <c r="GQ120" i="110" s="1"/>
  <c r="GR120" i="110" s="1"/>
  <c r="GS120" i="110" s="1"/>
  <c r="GT120" i="110" s="1"/>
  <c r="GU120" i="110" s="1"/>
  <c r="GV120" i="110" s="1"/>
  <c r="GW120" i="110" s="1"/>
  <c r="GX120" i="110" s="1"/>
  <c r="GY120" i="110" s="1"/>
  <c r="GZ120" i="110" s="1"/>
  <c r="HA120" i="110" s="1"/>
  <c r="HB120" i="110" s="1"/>
  <c r="HC120" i="110" s="1"/>
  <c r="HD120" i="110" s="1"/>
  <c r="HE120" i="110" s="1"/>
  <c r="HF120" i="110" s="1"/>
  <c r="HG120" i="110" s="1"/>
  <c r="HH120" i="110" s="1"/>
  <c r="HI120" i="110" s="1"/>
  <c r="HJ120" i="110" s="1"/>
  <c r="E55" i="111"/>
  <c r="AY56" i="109"/>
  <c r="DM2" i="110"/>
  <c r="DL55" i="109" s="1"/>
  <c r="DN22" i="110"/>
  <c r="DQ89" i="100" l="1"/>
  <c r="DN2" i="110"/>
  <c r="DM55" i="109" s="1"/>
  <c r="DO22" i="110"/>
  <c r="AY95" i="109"/>
  <c r="F55" i="111"/>
  <c r="DO85" i="106"/>
  <c r="DO87" i="109"/>
  <c r="DO67" i="109" s="1"/>
  <c r="B121" i="110" s="1"/>
  <c r="DP121" i="110" s="1"/>
  <c r="DQ121" i="110" s="1"/>
  <c r="DR121" i="110" s="1"/>
  <c r="DS121" i="110" s="1"/>
  <c r="DT121" i="110" s="1"/>
  <c r="DU121" i="110" s="1"/>
  <c r="DV121" i="110" s="1"/>
  <c r="DW121" i="110" s="1"/>
  <c r="DX121" i="110" s="1"/>
  <c r="DY121" i="110" s="1"/>
  <c r="DZ121" i="110" s="1"/>
  <c r="EA121" i="110" s="1"/>
  <c r="EB121" i="110" s="1"/>
  <c r="EC121" i="110" s="1"/>
  <c r="ED121" i="110" s="1"/>
  <c r="EE121" i="110" s="1"/>
  <c r="EF121" i="110" s="1"/>
  <c r="EG121" i="110" s="1"/>
  <c r="EH121" i="110" s="1"/>
  <c r="EI121" i="110" s="1"/>
  <c r="EJ121" i="110" s="1"/>
  <c r="EK121" i="110" s="1"/>
  <c r="EL121" i="110" s="1"/>
  <c r="EM121" i="110" s="1"/>
  <c r="EN121" i="110" s="1"/>
  <c r="EO121" i="110" s="1"/>
  <c r="EP121" i="110" s="1"/>
  <c r="EQ121" i="110" s="1"/>
  <c r="ER121" i="110" s="1"/>
  <c r="ES121" i="110" s="1"/>
  <c r="ET121" i="110" s="1"/>
  <c r="EU121" i="110" s="1"/>
  <c r="EV121" i="110" s="1"/>
  <c r="EW121" i="110" s="1"/>
  <c r="EX121" i="110" s="1"/>
  <c r="EY121" i="110" s="1"/>
  <c r="EZ121" i="110" s="1"/>
  <c r="FA121" i="110" s="1"/>
  <c r="FB121" i="110" s="1"/>
  <c r="FC121" i="110" s="1"/>
  <c r="FD121" i="110" s="1"/>
  <c r="FE121" i="110" s="1"/>
  <c r="FF121" i="110" s="1"/>
  <c r="FG121" i="110" s="1"/>
  <c r="FH121" i="110" s="1"/>
  <c r="FI121" i="110" s="1"/>
  <c r="FJ121" i="110" s="1"/>
  <c r="FK121" i="110" s="1"/>
  <c r="FL121" i="110" s="1"/>
  <c r="FM121" i="110" s="1"/>
  <c r="FN121" i="110" s="1"/>
  <c r="FO121" i="110" s="1"/>
  <c r="FP121" i="110" s="1"/>
  <c r="FQ121" i="110" s="1"/>
  <c r="FR121" i="110" s="1"/>
  <c r="FS121" i="110" s="1"/>
  <c r="FT121" i="110" s="1"/>
  <c r="FU121" i="110" s="1"/>
  <c r="FV121" i="110" s="1"/>
  <c r="FW121" i="110" s="1"/>
  <c r="FX121" i="110" s="1"/>
  <c r="FY121" i="110" s="1"/>
  <c r="FZ121" i="110" s="1"/>
  <c r="GA121" i="110" s="1"/>
  <c r="GB121" i="110" s="1"/>
  <c r="GC121" i="110" s="1"/>
  <c r="GD121" i="110" s="1"/>
  <c r="GE121" i="110" s="1"/>
  <c r="GF121" i="110" s="1"/>
  <c r="GG121" i="110" s="1"/>
  <c r="GH121" i="110" s="1"/>
  <c r="GI121" i="110" s="1"/>
  <c r="GJ121" i="110" s="1"/>
  <c r="GK121" i="110" s="1"/>
  <c r="GL121" i="110" s="1"/>
  <c r="GM121" i="110" s="1"/>
  <c r="GN121" i="110" s="1"/>
  <c r="GO121" i="110" s="1"/>
  <c r="GP121" i="110" s="1"/>
  <c r="GQ121" i="110" s="1"/>
  <c r="GR121" i="110" s="1"/>
  <c r="GS121" i="110" s="1"/>
  <c r="GT121" i="110" s="1"/>
  <c r="GU121" i="110" s="1"/>
  <c r="GV121" i="110" s="1"/>
  <c r="GW121" i="110" s="1"/>
  <c r="GX121" i="110" s="1"/>
  <c r="GY121" i="110" s="1"/>
  <c r="GZ121" i="110" s="1"/>
  <c r="HA121" i="110" s="1"/>
  <c r="HB121" i="110" s="1"/>
  <c r="HC121" i="110" s="1"/>
  <c r="HD121" i="110" s="1"/>
  <c r="HE121" i="110" s="1"/>
  <c r="HF121" i="110" s="1"/>
  <c r="HG121" i="110" s="1"/>
  <c r="HH121" i="110" s="1"/>
  <c r="HI121" i="110" s="1"/>
  <c r="HJ121" i="110" s="1"/>
  <c r="DP88" i="109"/>
  <c r="C56" i="111" l="1"/>
  <c r="DP85" i="106"/>
  <c r="DQ88" i="109"/>
  <c r="DP87" i="109"/>
  <c r="DP67" i="109" s="1"/>
  <c r="B122" i="110" s="1"/>
  <c r="DQ122" i="110" s="1"/>
  <c r="DR122" i="110" s="1"/>
  <c r="DS122" i="110" s="1"/>
  <c r="DT122" i="110" s="1"/>
  <c r="DU122" i="110" s="1"/>
  <c r="DV122" i="110" s="1"/>
  <c r="DW122" i="110" s="1"/>
  <c r="DX122" i="110" s="1"/>
  <c r="DY122" i="110" s="1"/>
  <c r="DZ122" i="110" s="1"/>
  <c r="EA122" i="110" s="1"/>
  <c r="EB122" i="110" s="1"/>
  <c r="EC122" i="110" s="1"/>
  <c r="ED122" i="110" s="1"/>
  <c r="EE122" i="110" s="1"/>
  <c r="EF122" i="110" s="1"/>
  <c r="EG122" i="110" s="1"/>
  <c r="EH122" i="110" s="1"/>
  <c r="EI122" i="110" s="1"/>
  <c r="EJ122" i="110" s="1"/>
  <c r="EK122" i="110" s="1"/>
  <c r="EL122" i="110" s="1"/>
  <c r="EM122" i="110" s="1"/>
  <c r="EN122" i="110" s="1"/>
  <c r="EO122" i="110" s="1"/>
  <c r="EP122" i="110" s="1"/>
  <c r="EQ122" i="110" s="1"/>
  <c r="ER122" i="110" s="1"/>
  <c r="ES122" i="110" s="1"/>
  <c r="ET122" i="110" s="1"/>
  <c r="EU122" i="110" s="1"/>
  <c r="EV122" i="110" s="1"/>
  <c r="EW122" i="110" s="1"/>
  <c r="EX122" i="110" s="1"/>
  <c r="EY122" i="110" s="1"/>
  <c r="EZ122" i="110" s="1"/>
  <c r="FA122" i="110" s="1"/>
  <c r="FB122" i="110" s="1"/>
  <c r="FC122" i="110" s="1"/>
  <c r="FD122" i="110" s="1"/>
  <c r="FE122" i="110" s="1"/>
  <c r="FF122" i="110" s="1"/>
  <c r="FG122" i="110" s="1"/>
  <c r="FH122" i="110" s="1"/>
  <c r="FI122" i="110" s="1"/>
  <c r="FJ122" i="110" s="1"/>
  <c r="FK122" i="110" s="1"/>
  <c r="FL122" i="110" s="1"/>
  <c r="FM122" i="110" s="1"/>
  <c r="FN122" i="110" s="1"/>
  <c r="FO122" i="110" s="1"/>
  <c r="FP122" i="110" s="1"/>
  <c r="FQ122" i="110" s="1"/>
  <c r="FR122" i="110" s="1"/>
  <c r="FS122" i="110" s="1"/>
  <c r="FT122" i="110" s="1"/>
  <c r="FU122" i="110" s="1"/>
  <c r="FV122" i="110" s="1"/>
  <c r="FW122" i="110" s="1"/>
  <c r="FX122" i="110" s="1"/>
  <c r="FY122" i="110" s="1"/>
  <c r="FZ122" i="110" s="1"/>
  <c r="GA122" i="110" s="1"/>
  <c r="GB122" i="110" s="1"/>
  <c r="GC122" i="110" s="1"/>
  <c r="GD122" i="110" s="1"/>
  <c r="GE122" i="110" s="1"/>
  <c r="GF122" i="110" s="1"/>
  <c r="GG122" i="110" s="1"/>
  <c r="GH122" i="110" s="1"/>
  <c r="GI122" i="110" s="1"/>
  <c r="GJ122" i="110" s="1"/>
  <c r="GK122" i="110" s="1"/>
  <c r="GL122" i="110" s="1"/>
  <c r="GM122" i="110" s="1"/>
  <c r="GN122" i="110" s="1"/>
  <c r="GO122" i="110" s="1"/>
  <c r="GP122" i="110" s="1"/>
  <c r="GQ122" i="110" s="1"/>
  <c r="GR122" i="110" s="1"/>
  <c r="GS122" i="110" s="1"/>
  <c r="GT122" i="110" s="1"/>
  <c r="GU122" i="110" s="1"/>
  <c r="GV122" i="110" s="1"/>
  <c r="GW122" i="110" s="1"/>
  <c r="GX122" i="110" s="1"/>
  <c r="GY122" i="110" s="1"/>
  <c r="GZ122" i="110" s="1"/>
  <c r="HA122" i="110" s="1"/>
  <c r="HB122" i="110" s="1"/>
  <c r="HC122" i="110" s="1"/>
  <c r="HD122" i="110" s="1"/>
  <c r="HE122" i="110" s="1"/>
  <c r="HF122" i="110" s="1"/>
  <c r="HG122" i="110" s="1"/>
  <c r="HH122" i="110" s="1"/>
  <c r="HI122" i="110" s="1"/>
  <c r="HJ122" i="110" s="1"/>
  <c r="DO2" i="110"/>
  <c r="DN55" i="109" s="1"/>
  <c r="DP22" i="110"/>
  <c r="DR89" i="100" l="1"/>
  <c r="DQ85" i="106"/>
  <c r="DP2" i="110"/>
  <c r="DO55" i="109" s="1"/>
  <c r="DQ22" i="110"/>
  <c r="DQ87" i="109"/>
  <c r="DQ67" i="109" s="1"/>
  <c r="B123" i="110" s="1"/>
  <c r="DR123" i="110" s="1"/>
  <c r="DS123" i="110" s="1"/>
  <c r="DT123" i="110" s="1"/>
  <c r="DU123" i="110" s="1"/>
  <c r="DV123" i="110" s="1"/>
  <c r="DW123" i="110" s="1"/>
  <c r="DX123" i="110" s="1"/>
  <c r="DY123" i="110" s="1"/>
  <c r="DZ123" i="110" s="1"/>
  <c r="EA123" i="110" s="1"/>
  <c r="EB123" i="110" s="1"/>
  <c r="EC123" i="110" s="1"/>
  <c r="ED123" i="110" s="1"/>
  <c r="EE123" i="110" s="1"/>
  <c r="EF123" i="110" s="1"/>
  <c r="EG123" i="110" s="1"/>
  <c r="EH123" i="110" s="1"/>
  <c r="EI123" i="110" s="1"/>
  <c r="EJ123" i="110" s="1"/>
  <c r="EK123" i="110" s="1"/>
  <c r="EL123" i="110" s="1"/>
  <c r="EM123" i="110" s="1"/>
  <c r="EN123" i="110" s="1"/>
  <c r="EO123" i="110" s="1"/>
  <c r="EP123" i="110" s="1"/>
  <c r="EQ123" i="110" s="1"/>
  <c r="ER123" i="110" s="1"/>
  <c r="ES123" i="110" s="1"/>
  <c r="ET123" i="110" s="1"/>
  <c r="EU123" i="110" s="1"/>
  <c r="EV123" i="110" s="1"/>
  <c r="EW123" i="110" s="1"/>
  <c r="EX123" i="110" s="1"/>
  <c r="EY123" i="110" s="1"/>
  <c r="EZ123" i="110" s="1"/>
  <c r="FA123" i="110" s="1"/>
  <c r="FB123" i="110" s="1"/>
  <c r="FC123" i="110" s="1"/>
  <c r="FD123" i="110" s="1"/>
  <c r="FE123" i="110" s="1"/>
  <c r="FF123" i="110" s="1"/>
  <c r="FG123" i="110" s="1"/>
  <c r="FH123" i="110" s="1"/>
  <c r="FI123" i="110" s="1"/>
  <c r="FJ123" i="110" s="1"/>
  <c r="FK123" i="110" s="1"/>
  <c r="FL123" i="110" s="1"/>
  <c r="FM123" i="110" s="1"/>
  <c r="FN123" i="110" s="1"/>
  <c r="FO123" i="110" s="1"/>
  <c r="FP123" i="110" s="1"/>
  <c r="FQ123" i="110" s="1"/>
  <c r="FR123" i="110" s="1"/>
  <c r="FS123" i="110" s="1"/>
  <c r="FT123" i="110" s="1"/>
  <c r="FU123" i="110" s="1"/>
  <c r="FV123" i="110" s="1"/>
  <c r="FW123" i="110" s="1"/>
  <c r="FX123" i="110" s="1"/>
  <c r="FY123" i="110" s="1"/>
  <c r="FZ123" i="110" s="1"/>
  <c r="GA123" i="110" s="1"/>
  <c r="GB123" i="110" s="1"/>
  <c r="GC123" i="110" s="1"/>
  <c r="GD123" i="110" s="1"/>
  <c r="GE123" i="110" s="1"/>
  <c r="GF123" i="110" s="1"/>
  <c r="GG123" i="110" s="1"/>
  <c r="GH123" i="110" s="1"/>
  <c r="GI123" i="110" s="1"/>
  <c r="GJ123" i="110" s="1"/>
  <c r="GK123" i="110" s="1"/>
  <c r="GL123" i="110" s="1"/>
  <c r="GM123" i="110" s="1"/>
  <c r="GN123" i="110" s="1"/>
  <c r="GO123" i="110" s="1"/>
  <c r="GP123" i="110" s="1"/>
  <c r="GQ123" i="110" s="1"/>
  <c r="GR123" i="110" s="1"/>
  <c r="GS123" i="110" s="1"/>
  <c r="GT123" i="110" s="1"/>
  <c r="GU123" i="110" s="1"/>
  <c r="GV123" i="110" s="1"/>
  <c r="GW123" i="110" s="1"/>
  <c r="GX123" i="110" s="1"/>
  <c r="GY123" i="110" s="1"/>
  <c r="GZ123" i="110" s="1"/>
  <c r="HA123" i="110" s="1"/>
  <c r="HB123" i="110" s="1"/>
  <c r="HC123" i="110" s="1"/>
  <c r="HD123" i="110" s="1"/>
  <c r="HE123" i="110" s="1"/>
  <c r="HF123" i="110" s="1"/>
  <c r="HG123" i="110" s="1"/>
  <c r="HH123" i="110" s="1"/>
  <c r="HI123" i="110" s="1"/>
  <c r="HJ123" i="110" s="1"/>
  <c r="E56" i="111"/>
  <c r="AZ56" i="109"/>
  <c r="DS89" i="100"/>
  <c r="DR88" i="109" l="1"/>
  <c r="DT89" i="100"/>
  <c r="DQ2" i="110"/>
  <c r="DP55" i="109" s="1"/>
  <c r="DR22" i="110"/>
  <c r="AZ95" i="109"/>
  <c r="F56" i="111"/>
  <c r="DS88" i="109" l="1"/>
  <c r="DR85" i="106"/>
  <c r="C57" i="111"/>
  <c r="DR87" i="109"/>
  <c r="DR67" i="109" s="1"/>
  <c r="B124" i="110" s="1"/>
  <c r="DS124" i="110" s="1"/>
  <c r="DT124" i="110" s="1"/>
  <c r="DU124" i="110" s="1"/>
  <c r="DV124" i="110" s="1"/>
  <c r="DW124" i="110" s="1"/>
  <c r="DX124" i="110" s="1"/>
  <c r="DY124" i="110" s="1"/>
  <c r="DZ124" i="110" s="1"/>
  <c r="EA124" i="110" s="1"/>
  <c r="EB124" i="110" s="1"/>
  <c r="EC124" i="110" s="1"/>
  <c r="ED124" i="110" s="1"/>
  <c r="EE124" i="110" s="1"/>
  <c r="EF124" i="110" s="1"/>
  <c r="EG124" i="110" s="1"/>
  <c r="EH124" i="110" s="1"/>
  <c r="EI124" i="110" s="1"/>
  <c r="EJ124" i="110" s="1"/>
  <c r="EK124" i="110" s="1"/>
  <c r="EL124" i="110" s="1"/>
  <c r="EM124" i="110" s="1"/>
  <c r="EN124" i="110" s="1"/>
  <c r="EO124" i="110" s="1"/>
  <c r="EP124" i="110" s="1"/>
  <c r="EQ124" i="110" s="1"/>
  <c r="ER124" i="110" s="1"/>
  <c r="ES124" i="110" s="1"/>
  <c r="ET124" i="110" s="1"/>
  <c r="EU124" i="110" s="1"/>
  <c r="EV124" i="110" s="1"/>
  <c r="EW124" i="110" s="1"/>
  <c r="EX124" i="110" s="1"/>
  <c r="EY124" i="110" s="1"/>
  <c r="EZ124" i="110" s="1"/>
  <c r="FA124" i="110" s="1"/>
  <c r="FB124" i="110" s="1"/>
  <c r="FC124" i="110" s="1"/>
  <c r="FD124" i="110" s="1"/>
  <c r="FE124" i="110" s="1"/>
  <c r="FF124" i="110" s="1"/>
  <c r="FG124" i="110" s="1"/>
  <c r="FH124" i="110" s="1"/>
  <c r="FI124" i="110" s="1"/>
  <c r="FJ124" i="110" s="1"/>
  <c r="FK124" i="110" s="1"/>
  <c r="FL124" i="110" s="1"/>
  <c r="FM124" i="110" s="1"/>
  <c r="FN124" i="110" s="1"/>
  <c r="FO124" i="110" s="1"/>
  <c r="FP124" i="110" s="1"/>
  <c r="FQ124" i="110" s="1"/>
  <c r="FR124" i="110" s="1"/>
  <c r="FS124" i="110" s="1"/>
  <c r="FT124" i="110" s="1"/>
  <c r="FU124" i="110" s="1"/>
  <c r="FV124" i="110" s="1"/>
  <c r="FW124" i="110" s="1"/>
  <c r="FX124" i="110" s="1"/>
  <c r="FY124" i="110" s="1"/>
  <c r="FZ124" i="110" s="1"/>
  <c r="GA124" i="110" s="1"/>
  <c r="GB124" i="110" s="1"/>
  <c r="GC124" i="110" s="1"/>
  <c r="GD124" i="110" s="1"/>
  <c r="GE124" i="110" s="1"/>
  <c r="GF124" i="110" s="1"/>
  <c r="GG124" i="110" s="1"/>
  <c r="GH124" i="110" s="1"/>
  <c r="GI124" i="110" s="1"/>
  <c r="GJ124" i="110" s="1"/>
  <c r="GK124" i="110" s="1"/>
  <c r="GL124" i="110" s="1"/>
  <c r="GM124" i="110" s="1"/>
  <c r="GN124" i="110" s="1"/>
  <c r="GO124" i="110" s="1"/>
  <c r="GP124" i="110" s="1"/>
  <c r="GQ124" i="110" s="1"/>
  <c r="GR124" i="110" s="1"/>
  <c r="GS124" i="110" s="1"/>
  <c r="GT124" i="110" s="1"/>
  <c r="GU124" i="110" s="1"/>
  <c r="GV124" i="110" s="1"/>
  <c r="GW124" i="110" s="1"/>
  <c r="GX124" i="110" s="1"/>
  <c r="GY124" i="110" s="1"/>
  <c r="GZ124" i="110" s="1"/>
  <c r="HA124" i="110" s="1"/>
  <c r="HB124" i="110" s="1"/>
  <c r="HC124" i="110" s="1"/>
  <c r="HD124" i="110" s="1"/>
  <c r="HE124" i="110" s="1"/>
  <c r="HF124" i="110" s="1"/>
  <c r="HG124" i="110" s="1"/>
  <c r="HH124" i="110" s="1"/>
  <c r="HI124" i="110" s="1"/>
  <c r="HJ124" i="110" s="1"/>
  <c r="DU89" i="100"/>
  <c r="DR2" i="110"/>
  <c r="DQ55" i="109" s="1"/>
  <c r="DS22" i="110"/>
  <c r="DT88" i="109" l="1"/>
  <c r="DS85" i="106"/>
  <c r="DS87" i="109"/>
  <c r="DS67" i="109" s="1"/>
  <c r="B125" i="110" s="1"/>
  <c r="DT125" i="110" s="1"/>
  <c r="DU125" i="110" s="1"/>
  <c r="DV125" i="110" s="1"/>
  <c r="DW125" i="110" s="1"/>
  <c r="DX125" i="110" s="1"/>
  <c r="DY125" i="110" s="1"/>
  <c r="DZ125" i="110" s="1"/>
  <c r="EA125" i="110" s="1"/>
  <c r="EB125" i="110" s="1"/>
  <c r="EC125" i="110" s="1"/>
  <c r="ED125" i="110" s="1"/>
  <c r="EE125" i="110" s="1"/>
  <c r="EF125" i="110" s="1"/>
  <c r="EG125" i="110" s="1"/>
  <c r="EH125" i="110" s="1"/>
  <c r="EI125" i="110" s="1"/>
  <c r="EJ125" i="110" s="1"/>
  <c r="EK125" i="110" s="1"/>
  <c r="EL125" i="110" s="1"/>
  <c r="EM125" i="110" s="1"/>
  <c r="EN125" i="110" s="1"/>
  <c r="EO125" i="110" s="1"/>
  <c r="EP125" i="110" s="1"/>
  <c r="EQ125" i="110" s="1"/>
  <c r="ER125" i="110" s="1"/>
  <c r="ES125" i="110" s="1"/>
  <c r="ET125" i="110" s="1"/>
  <c r="EU125" i="110" s="1"/>
  <c r="EV125" i="110" s="1"/>
  <c r="EW125" i="110" s="1"/>
  <c r="EX125" i="110" s="1"/>
  <c r="EY125" i="110" s="1"/>
  <c r="EZ125" i="110" s="1"/>
  <c r="FA125" i="110" s="1"/>
  <c r="FB125" i="110" s="1"/>
  <c r="FC125" i="110" s="1"/>
  <c r="FD125" i="110" s="1"/>
  <c r="FE125" i="110" s="1"/>
  <c r="FF125" i="110" s="1"/>
  <c r="FG125" i="110" s="1"/>
  <c r="FH125" i="110" s="1"/>
  <c r="FI125" i="110" s="1"/>
  <c r="FJ125" i="110" s="1"/>
  <c r="FK125" i="110" s="1"/>
  <c r="FL125" i="110" s="1"/>
  <c r="FM125" i="110" s="1"/>
  <c r="FN125" i="110" s="1"/>
  <c r="FO125" i="110" s="1"/>
  <c r="FP125" i="110" s="1"/>
  <c r="FQ125" i="110" s="1"/>
  <c r="FR125" i="110" s="1"/>
  <c r="FS125" i="110" s="1"/>
  <c r="FT125" i="110" s="1"/>
  <c r="FU125" i="110" s="1"/>
  <c r="FV125" i="110" s="1"/>
  <c r="FW125" i="110" s="1"/>
  <c r="FX125" i="110" s="1"/>
  <c r="FY125" i="110" s="1"/>
  <c r="FZ125" i="110" s="1"/>
  <c r="GA125" i="110" s="1"/>
  <c r="GB125" i="110" s="1"/>
  <c r="GC125" i="110" s="1"/>
  <c r="GD125" i="110" s="1"/>
  <c r="GE125" i="110" s="1"/>
  <c r="GF125" i="110" s="1"/>
  <c r="GG125" i="110" s="1"/>
  <c r="GH125" i="110" s="1"/>
  <c r="GI125" i="110" s="1"/>
  <c r="GJ125" i="110" s="1"/>
  <c r="GK125" i="110" s="1"/>
  <c r="GL125" i="110" s="1"/>
  <c r="GM125" i="110" s="1"/>
  <c r="GN125" i="110" s="1"/>
  <c r="GO125" i="110" s="1"/>
  <c r="GP125" i="110" s="1"/>
  <c r="GQ125" i="110" s="1"/>
  <c r="GR125" i="110" s="1"/>
  <c r="GS125" i="110" s="1"/>
  <c r="GT125" i="110" s="1"/>
  <c r="GU125" i="110" s="1"/>
  <c r="GV125" i="110" s="1"/>
  <c r="GW125" i="110" s="1"/>
  <c r="GX125" i="110" s="1"/>
  <c r="GY125" i="110" s="1"/>
  <c r="GZ125" i="110" s="1"/>
  <c r="HA125" i="110" s="1"/>
  <c r="HB125" i="110" s="1"/>
  <c r="HC125" i="110" s="1"/>
  <c r="HD125" i="110" s="1"/>
  <c r="HE125" i="110" s="1"/>
  <c r="HF125" i="110" s="1"/>
  <c r="HG125" i="110" s="1"/>
  <c r="HH125" i="110" s="1"/>
  <c r="HI125" i="110" s="1"/>
  <c r="HJ125" i="110" s="1"/>
  <c r="E57" i="111"/>
  <c r="BA56" i="109"/>
  <c r="DV89" i="100"/>
  <c r="DS2" i="110"/>
  <c r="DR55" i="109" s="1"/>
  <c r="DT22" i="110"/>
  <c r="DT85" i="106" l="1"/>
  <c r="DU88" i="109"/>
  <c r="DT87" i="109"/>
  <c r="DT67" i="109" s="1"/>
  <c r="B126" i="110" s="1"/>
  <c r="DU126" i="110" s="1"/>
  <c r="DV126" i="110" s="1"/>
  <c r="DW126" i="110" s="1"/>
  <c r="DX126" i="110" s="1"/>
  <c r="DY126" i="110" s="1"/>
  <c r="DZ126" i="110" s="1"/>
  <c r="EA126" i="110" s="1"/>
  <c r="EB126" i="110" s="1"/>
  <c r="EC126" i="110" s="1"/>
  <c r="ED126" i="110" s="1"/>
  <c r="EE126" i="110" s="1"/>
  <c r="EF126" i="110" s="1"/>
  <c r="EG126" i="110" s="1"/>
  <c r="EH126" i="110" s="1"/>
  <c r="EI126" i="110" s="1"/>
  <c r="EJ126" i="110" s="1"/>
  <c r="EK126" i="110" s="1"/>
  <c r="EL126" i="110" s="1"/>
  <c r="EM126" i="110" s="1"/>
  <c r="EN126" i="110" s="1"/>
  <c r="EO126" i="110" s="1"/>
  <c r="EP126" i="110" s="1"/>
  <c r="EQ126" i="110" s="1"/>
  <c r="ER126" i="110" s="1"/>
  <c r="ES126" i="110" s="1"/>
  <c r="ET126" i="110" s="1"/>
  <c r="EU126" i="110" s="1"/>
  <c r="EV126" i="110" s="1"/>
  <c r="EW126" i="110" s="1"/>
  <c r="EX126" i="110" s="1"/>
  <c r="EY126" i="110" s="1"/>
  <c r="EZ126" i="110" s="1"/>
  <c r="FA126" i="110" s="1"/>
  <c r="FB126" i="110" s="1"/>
  <c r="FC126" i="110" s="1"/>
  <c r="FD126" i="110" s="1"/>
  <c r="FE126" i="110" s="1"/>
  <c r="FF126" i="110" s="1"/>
  <c r="FG126" i="110" s="1"/>
  <c r="FH126" i="110" s="1"/>
  <c r="FI126" i="110" s="1"/>
  <c r="FJ126" i="110" s="1"/>
  <c r="FK126" i="110" s="1"/>
  <c r="FL126" i="110" s="1"/>
  <c r="FM126" i="110" s="1"/>
  <c r="FN126" i="110" s="1"/>
  <c r="FO126" i="110" s="1"/>
  <c r="FP126" i="110" s="1"/>
  <c r="FQ126" i="110" s="1"/>
  <c r="FR126" i="110" s="1"/>
  <c r="FS126" i="110" s="1"/>
  <c r="FT126" i="110" s="1"/>
  <c r="FU126" i="110" s="1"/>
  <c r="FV126" i="110" s="1"/>
  <c r="FW126" i="110" s="1"/>
  <c r="FX126" i="110" s="1"/>
  <c r="FY126" i="110" s="1"/>
  <c r="FZ126" i="110" s="1"/>
  <c r="GA126" i="110" s="1"/>
  <c r="GB126" i="110" s="1"/>
  <c r="GC126" i="110" s="1"/>
  <c r="GD126" i="110" s="1"/>
  <c r="GE126" i="110" s="1"/>
  <c r="GF126" i="110" s="1"/>
  <c r="GG126" i="110" s="1"/>
  <c r="GH126" i="110" s="1"/>
  <c r="GI126" i="110" s="1"/>
  <c r="GJ126" i="110" s="1"/>
  <c r="GK126" i="110" s="1"/>
  <c r="GL126" i="110" s="1"/>
  <c r="GM126" i="110" s="1"/>
  <c r="GN126" i="110" s="1"/>
  <c r="GO126" i="110" s="1"/>
  <c r="GP126" i="110" s="1"/>
  <c r="GQ126" i="110" s="1"/>
  <c r="GR126" i="110" s="1"/>
  <c r="GS126" i="110" s="1"/>
  <c r="GT126" i="110" s="1"/>
  <c r="GU126" i="110" s="1"/>
  <c r="GV126" i="110" s="1"/>
  <c r="GW126" i="110" s="1"/>
  <c r="GX126" i="110" s="1"/>
  <c r="GY126" i="110" s="1"/>
  <c r="GZ126" i="110" s="1"/>
  <c r="HA126" i="110" s="1"/>
  <c r="HB126" i="110" s="1"/>
  <c r="HC126" i="110" s="1"/>
  <c r="HD126" i="110" s="1"/>
  <c r="HE126" i="110" s="1"/>
  <c r="HF126" i="110" s="1"/>
  <c r="HG126" i="110" s="1"/>
  <c r="HH126" i="110" s="1"/>
  <c r="HI126" i="110" s="1"/>
  <c r="HJ126" i="110" s="1"/>
  <c r="DW89" i="100"/>
  <c r="DT2" i="110"/>
  <c r="DS55" i="109" s="1"/>
  <c r="DU22" i="110"/>
  <c r="DU85" i="106"/>
  <c r="BA95" i="109"/>
  <c r="F57" i="111"/>
  <c r="DV88" i="109" l="1"/>
  <c r="DX89" i="100"/>
  <c r="DU87" i="109"/>
  <c r="DU67" i="109" s="1"/>
  <c r="B127" i="110" s="1"/>
  <c r="DV127" i="110" s="1"/>
  <c r="DW127" i="110" s="1"/>
  <c r="DX127" i="110" s="1"/>
  <c r="DY127" i="110" s="1"/>
  <c r="DZ127" i="110" s="1"/>
  <c r="EA127" i="110" s="1"/>
  <c r="EB127" i="110" s="1"/>
  <c r="EC127" i="110" s="1"/>
  <c r="ED127" i="110" s="1"/>
  <c r="EE127" i="110" s="1"/>
  <c r="EF127" i="110" s="1"/>
  <c r="EG127" i="110" s="1"/>
  <c r="EH127" i="110" s="1"/>
  <c r="EI127" i="110" s="1"/>
  <c r="EJ127" i="110" s="1"/>
  <c r="EK127" i="110" s="1"/>
  <c r="EL127" i="110" s="1"/>
  <c r="EM127" i="110" s="1"/>
  <c r="EN127" i="110" s="1"/>
  <c r="EO127" i="110" s="1"/>
  <c r="EP127" i="110" s="1"/>
  <c r="EQ127" i="110" s="1"/>
  <c r="ER127" i="110" s="1"/>
  <c r="ES127" i="110" s="1"/>
  <c r="ET127" i="110" s="1"/>
  <c r="EU127" i="110" s="1"/>
  <c r="EV127" i="110" s="1"/>
  <c r="EW127" i="110" s="1"/>
  <c r="EX127" i="110" s="1"/>
  <c r="EY127" i="110" s="1"/>
  <c r="EZ127" i="110" s="1"/>
  <c r="FA127" i="110" s="1"/>
  <c r="FB127" i="110" s="1"/>
  <c r="FC127" i="110" s="1"/>
  <c r="FD127" i="110" s="1"/>
  <c r="FE127" i="110" s="1"/>
  <c r="FF127" i="110" s="1"/>
  <c r="FG127" i="110" s="1"/>
  <c r="FH127" i="110" s="1"/>
  <c r="FI127" i="110" s="1"/>
  <c r="FJ127" i="110" s="1"/>
  <c r="FK127" i="110" s="1"/>
  <c r="FL127" i="110" s="1"/>
  <c r="FM127" i="110" s="1"/>
  <c r="FN127" i="110" s="1"/>
  <c r="FO127" i="110" s="1"/>
  <c r="FP127" i="110" s="1"/>
  <c r="FQ127" i="110" s="1"/>
  <c r="FR127" i="110" s="1"/>
  <c r="FS127" i="110" s="1"/>
  <c r="FT127" i="110" s="1"/>
  <c r="FU127" i="110" s="1"/>
  <c r="FV127" i="110" s="1"/>
  <c r="FW127" i="110" s="1"/>
  <c r="FX127" i="110" s="1"/>
  <c r="FY127" i="110" s="1"/>
  <c r="FZ127" i="110" s="1"/>
  <c r="GA127" i="110" s="1"/>
  <c r="GB127" i="110" s="1"/>
  <c r="GC127" i="110" s="1"/>
  <c r="GD127" i="110" s="1"/>
  <c r="GE127" i="110" s="1"/>
  <c r="GF127" i="110" s="1"/>
  <c r="GG127" i="110" s="1"/>
  <c r="GH127" i="110" s="1"/>
  <c r="GI127" i="110" s="1"/>
  <c r="GJ127" i="110" s="1"/>
  <c r="GK127" i="110" s="1"/>
  <c r="GL127" i="110" s="1"/>
  <c r="GM127" i="110" s="1"/>
  <c r="GN127" i="110" s="1"/>
  <c r="GO127" i="110" s="1"/>
  <c r="GP127" i="110" s="1"/>
  <c r="GQ127" i="110" s="1"/>
  <c r="GR127" i="110" s="1"/>
  <c r="GS127" i="110" s="1"/>
  <c r="GT127" i="110" s="1"/>
  <c r="GU127" i="110" s="1"/>
  <c r="GV127" i="110" s="1"/>
  <c r="GW127" i="110" s="1"/>
  <c r="GX127" i="110" s="1"/>
  <c r="GY127" i="110" s="1"/>
  <c r="GZ127" i="110" s="1"/>
  <c r="HA127" i="110" s="1"/>
  <c r="HB127" i="110" s="1"/>
  <c r="HC127" i="110" s="1"/>
  <c r="HD127" i="110" s="1"/>
  <c r="HE127" i="110" s="1"/>
  <c r="HF127" i="110" s="1"/>
  <c r="HG127" i="110" s="1"/>
  <c r="HH127" i="110" s="1"/>
  <c r="HI127" i="110" s="1"/>
  <c r="HJ127" i="110" s="1"/>
  <c r="DV85" i="106"/>
  <c r="C58" i="111"/>
  <c r="DU2" i="110"/>
  <c r="DT55" i="109" s="1"/>
  <c r="DV22" i="110"/>
  <c r="DW88" i="109" l="1"/>
  <c r="DY89" i="100"/>
  <c r="DV2" i="110"/>
  <c r="DU55" i="109" s="1"/>
  <c r="DW22" i="110"/>
  <c r="DV87" i="109"/>
  <c r="DV67" i="109" s="1"/>
  <c r="B128" i="110" s="1"/>
  <c r="DW128" i="110" s="1"/>
  <c r="DX128" i="110" s="1"/>
  <c r="DY128" i="110" s="1"/>
  <c r="DZ128" i="110" s="1"/>
  <c r="EA128" i="110" s="1"/>
  <c r="EB128" i="110" s="1"/>
  <c r="EC128" i="110" s="1"/>
  <c r="ED128" i="110" s="1"/>
  <c r="EE128" i="110" s="1"/>
  <c r="EF128" i="110" s="1"/>
  <c r="EG128" i="110" s="1"/>
  <c r="EH128" i="110" s="1"/>
  <c r="EI128" i="110" s="1"/>
  <c r="EJ128" i="110" s="1"/>
  <c r="EK128" i="110" s="1"/>
  <c r="EL128" i="110" s="1"/>
  <c r="EM128" i="110" s="1"/>
  <c r="EN128" i="110" s="1"/>
  <c r="EO128" i="110" s="1"/>
  <c r="EP128" i="110" s="1"/>
  <c r="EQ128" i="110" s="1"/>
  <c r="ER128" i="110" s="1"/>
  <c r="ES128" i="110" s="1"/>
  <c r="ET128" i="110" s="1"/>
  <c r="EU128" i="110" s="1"/>
  <c r="EV128" i="110" s="1"/>
  <c r="EW128" i="110" s="1"/>
  <c r="EX128" i="110" s="1"/>
  <c r="EY128" i="110" s="1"/>
  <c r="EZ128" i="110" s="1"/>
  <c r="FA128" i="110" s="1"/>
  <c r="FB128" i="110" s="1"/>
  <c r="FC128" i="110" s="1"/>
  <c r="FD128" i="110" s="1"/>
  <c r="FE128" i="110" s="1"/>
  <c r="FF128" i="110" s="1"/>
  <c r="FG128" i="110" s="1"/>
  <c r="FH128" i="110" s="1"/>
  <c r="FI128" i="110" s="1"/>
  <c r="FJ128" i="110" s="1"/>
  <c r="FK128" i="110" s="1"/>
  <c r="FL128" i="110" s="1"/>
  <c r="FM128" i="110" s="1"/>
  <c r="FN128" i="110" s="1"/>
  <c r="FO128" i="110" s="1"/>
  <c r="FP128" i="110" s="1"/>
  <c r="FQ128" i="110" s="1"/>
  <c r="FR128" i="110" s="1"/>
  <c r="FS128" i="110" s="1"/>
  <c r="FT128" i="110" s="1"/>
  <c r="FU128" i="110" s="1"/>
  <c r="FV128" i="110" s="1"/>
  <c r="FW128" i="110" s="1"/>
  <c r="FX128" i="110" s="1"/>
  <c r="FY128" i="110" s="1"/>
  <c r="FZ128" i="110" s="1"/>
  <c r="GA128" i="110" s="1"/>
  <c r="GB128" i="110" s="1"/>
  <c r="GC128" i="110" s="1"/>
  <c r="GD128" i="110" s="1"/>
  <c r="GE128" i="110" s="1"/>
  <c r="GF128" i="110" s="1"/>
  <c r="GG128" i="110" s="1"/>
  <c r="GH128" i="110" s="1"/>
  <c r="GI128" i="110" s="1"/>
  <c r="GJ128" i="110" s="1"/>
  <c r="GK128" i="110" s="1"/>
  <c r="GL128" i="110" s="1"/>
  <c r="GM128" i="110" s="1"/>
  <c r="GN128" i="110" s="1"/>
  <c r="GO128" i="110" s="1"/>
  <c r="GP128" i="110" s="1"/>
  <c r="GQ128" i="110" s="1"/>
  <c r="GR128" i="110" s="1"/>
  <c r="GS128" i="110" s="1"/>
  <c r="GT128" i="110" s="1"/>
  <c r="GU128" i="110" s="1"/>
  <c r="GV128" i="110" s="1"/>
  <c r="GW128" i="110" s="1"/>
  <c r="GX128" i="110" s="1"/>
  <c r="GY128" i="110" s="1"/>
  <c r="GZ128" i="110" s="1"/>
  <c r="HA128" i="110" s="1"/>
  <c r="HB128" i="110" s="1"/>
  <c r="HC128" i="110" s="1"/>
  <c r="HD128" i="110" s="1"/>
  <c r="HE128" i="110" s="1"/>
  <c r="HF128" i="110" s="1"/>
  <c r="HG128" i="110" s="1"/>
  <c r="HH128" i="110" s="1"/>
  <c r="HI128" i="110" s="1"/>
  <c r="HJ128" i="110" s="1"/>
  <c r="E58" i="111"/>
  <c r="BB56" i="109"/>
  <c r="DW85" i="106"/>
  <c r="DX88" i="109" l="1"/>
  <c r="DW87" i="109"/>
  <c r="DW67" i="109" s="1"/>
  <c r="B129" i="110" s="1"/>
  <c r="DX129" i="110" s="1"/>
  <c r="DY129" i="110" s="1"/>
  <c r="DZ129" i="110" s="1"/>
  <c r="EA129" i="110" s="1"/>
  <c r="EB129" i="110" s="1"/>
  <c r="EC129" i="110" s="1"/>
  <c r="ED129" i="110" s="1"/>
  <c r="EE129" i="110" s="1"/>
  <c r="EF129" i="110" s="1"/>
  <c r="EG129" i="110" s="1"/>
  <c r="EH129" i="110" s="1"/>
  <c r="EI129" i="110" s="1"/>
  <c r="EJ129" i="110" s="1"/>
  <c r="EK129" i="110" s="1"/>
  <c r="EL129" i="110" s="1"/>
  <c r="EM129" i="110" s="1"/>
  <c r="EN129" i="110" s="1"/>
  <c r="EO129" i="110" s="1"/>
  <c r="EP129" i="110" s="1"/>
  <c r="EQ129" i="110" s="1"/>
  <c r="ER129" i="110" s="1"/>
  <c r="ES129" i="110" s="1"/>
  <c r="ET129" i="110" s="1"/>
  <c r="EU129" i="110" s="1"/>
  <c r="EV129" i="110" s="1"/>
  <c r="EW129" i="110" s="1"/>
  <c r="EX129" i="110" s="1"/>
  <c r="EY129" i="110" s="1"/>
  <c r="EZ129" i="110" s="1"/>
  <c r="FA129" i="110" s="1"/>
  <c r="FB129" i="110" s="1"/>
  <c r="FC129" i="110" s="1"/>
  <c r="FD129" i="110" s="1"/>
  <c r="FE129" i="110" s="1"/>
  <c r="FF129" i="110" s="1"/>
  <c r="FG129" i="110" s="1"/>
  <c r="FH129" i="110" s="1"/>
  <c r="FI129" i="110" s="1"/>
  <c r="FJ129" i="110" s="1"/>
  <c r="FK129" i="110" s="1"/>
  <c r="FL129" i="110" s="1"/>
  <c r="FM129" i="110" s="1"/>
  <c r="FN129" i="110" s="1"/>
  <c r="FO129" i="110" s="1"/>
  <c r="FP129" i="110" s="1"/>
  <c r="FQ129" i="110" s="1"/>
  <c r="FR129" i="110" s="1"/>
  <c r="FS129" i="110" s="1"/>
  <c r="FT129" i="110" s="1"/>
  <c r="FU129" i="110" s="1"/>
  <c r="FV129" i="110" s="1"/>
  <c r="FW129" i="110" s="1"/>
  <c r="FX129" i="110" s="1"/>
  <c r="FY129" i="110" s="1"/>
  <c r="FZ129" i="110" s="1"/>
  <c r="GA129" i="110" s="1"/>
  <c r="GB129" i="110" s="1"/>
  <c r="GC129" i="110" s="1"/>
  <c r="GD129" i="110" s="1"/>
  <c r="GE129" i="110" s="1"/>
  <c r="GF129" i="110" s="1"/>
  <c r="GG129" i="110" s="1"/>
  <c r="GH129" i="110" s="1"/>
  <c r="GI129" i="110" s="1"/>
  <c r="GJ129" i="110" s="1"/>
  <c r="GK129" i="110" s="1"/>
  <c r="GL129" i="110" s="1"/>
  <c r="GM129" i="110" s="1"/>
  <c r="GN129" i="110" s="1"/>
  <c r="GO129" i="110" s="1"/>
  <c r="GP129" i="110" s="1"/>
  <c r="GQ129" i="110" s="1"/>
  <c r="GR129" i="110" s="1"/>
  <c r="GS129" i="110" s="1"/>
  <c r="GT129" i="110" s="1"/>
  <c r="GU129" i="110" s="1"/>
  <c r="GV129" i="110" s="1"/>
  <c r="GW129" i="110" s="1"/>
  <c r="GX129" i="110" s="1"/>
  <c r="GY129" i="110" s="1"/>
  <c r="GZ129" i="110" s="1"/>
  <c r="HA129" i="110" s="1"/>
  <c r="HB129" i="110" s="1"/>
  <c r="HC129" i="110" s="1"/>
  <c r="HD129" i="110" s="1"/>
  <c r="HE129" i="110" s="1"/>
  <c r="HF129" i="110" s="1"/>
  <c r="HG129" i="110" s="1"/>
  <c r="HH129" i="110" s="1"/>
  <c r="HI129" i="110" s="1"/>
  <c r="HJ129" i="110" s="1"/>
  <c r="DW2" i="110"/>
  <c r="DV55" i="109" s="1"/>
  <c r="DX22" i="110"/>
  <c r="BB95" i="109"/>
  <c r="F58" i="111"/>
  <c r="DZ89" i="100"/>
  <c r="DX85" i="106"/>
  <c r="DY88" i="109" l="1"/>
  <c r="DX2" i="110"/>
  <c r="DW55" i="109" s="1"/>
  <c r="DY22" i="110"/>
  <c r="DX87" i="109"/>
  <c r="DX67" i="109" s="1"/>
  <c r="B130" i="110" s="1"/>
  <c r="DY130" i="110" s="1"/>
  <c r="DZ130" i="110" s="1"/>
  <c r="EA130" i="110" s="1"/>
  <c r="EB130" i="110" s="1"/>
  <c r="EC130" i="110" s="1"/>
  <c r="ED130" i="110" s="1"/>
  <c r="EE130" i="110" s="1"/>
  <c r="EF130" i="110" s="1"/>
  <c r="EG130" i="110" s="1"/>
  <c r="EH130" i="110" s="1"/>
  <c r="EI130" i="110" s="1"/>
  <c r="EJ130" i="110" s="1"/>
  <c r="EK130" i="110" s="1"/>
  <c r="EL130" i="110" s="1"/>
  <c r="EM130" i="110" s="1"/>
  <c r="EN130" i="110" s="1"/>
  <c r="EO130" i="110" s="1"/>
  <c r="EP130" i="110" s="1"/>
  <c r="EQ130" i="110" s="1"/>
  <c r="ER130" i="110" s="1"/>
  <c r="ES130" i="110" s="1"/>
  <c r="ET130" i="110" s="1"/>
  <c r="EU130" i="110" s="1"/>
  <c r="EV130" i="110" s="1"/>
  <c r="EW130" i="110" s="1"/>
  <c r="EX130" i="110" s="1"/>
  <c r="EY130" i="110" s="1"/>
  <c r="EZ130" i="110" s="1"/>
  <c r="FA130" i="110" s="1"/>
  <c r="FB130" i="110" s="1"/>
  <c r="FC130" i="110" s="1"/>
  <c r="FD130" i="110" s="1"/>
  <c r="FE130" i="110" s="1"/>
  <c r="FF130" i="110" s="1"/>
  <c r="FG130" i="110" s="1"/>
  <c r="FH130" i="110" s="1"/>
  <c r="FI130" i="110" s="1"/>
  <c r="FJ130" i="110" s="1"/>
  <c r="FK130" i="110" s="1"/>
  <c r="FL130" i="110" s="1"/>
  <c r="FM130" i="110" s="1"/>
  <c r="FN130" i="110" s="1"/>
  <c r="FO130" i="110" s="1"/>
  <c r="FP130" i="110" s="1"/>
  <c r="FQ130" i="110" s="1"/>
  <c r="FR130" i="110" s="1"/>
  <c r="FS130" i="110" s="1"/>
  <c r="FT130" i="110" s="1"/>
  <c r="FU130" i="110" s="1"/>
  <c r="FV130" i="110" s="1"/>
  <c r="FW130" i="110" s="1"/>
  <c r="FX130" i="110" s="1"/>
  <c r="FY130" i="110" s="1"/>
  <c r="FZ130" i="110" s="1"/>
  <c r="GA130" i="110" s="1"/>
  <c r="GB130" i="110" s="1"/>
  <c r="GC130" i="110" s="1"/>
  <c r="GD130" i="110" s="1"/>
  <c r="GE130" i="110" s="1"/>
  <c r="GF130" i="110" s="1"/>
  <c r="GG130" i="110" s="1"/>
  <c r="GH130" i="110" s="1"/>
  <c r="GI130" i="110" s="1"/>
  <c r="GJ130" i="110" s="1"/>
  <c r="GK130" i="110" s="1"/>
  <c r="GL130" i="110" s="1"/>
  <c r="GM130" i="110" s="1"/>
  <c r="GN130" i="110" s="1"/>
  <c r="GO130" i="110" s="1"/>
  <c r="GP130" i="110" s="1"/>
  <c r="GQ130" i="110" s="1"/>
  <c r="GR130" i="110" s="1"/>
  <c r="GS130" i="110" s="1"/>
  <c r="GT130" i="110" s="1"/>
  <c r="GU130" i="110" s="1"/>
  <c r="GV130" i="110" s="1"/>
  <c r="GW130" i="110" s="1"/>
  <c r="GX130" i="110" s="1"/>
  <c r="GY130" i="110" s="1"/>
  <c r="GZ130" i="110" s="1"/>
  <c r="HA130" i="110" s="1"/>
  <c r="HB130" i="110" s="1"/>
  <c r="HC130" i="110" s="1"/>
  <c r="HD130" i="110" s="1"/>
  <c r="HE130" i="110" s="1"/>
  <c r="HF130" i="110" s="1"/>
  <c r="HG130" i="110" s="1"/>
  <c r="HH130" i="110" s="1"/>
  <c r="HI130" i="110" s="1"/>
  <c r="HJ130" i="110" s="1"/>
  <c r="DY85" i="106"/>
  <c r="EA89" i="100"/>
  <c r="C59" i="111"/>
  <c r="EA88" i="109" l="1"/>
  <c r="DZ88" i="109"/>
  <c r="E59" i="111"/>
  <c r="BC56" i="109"/>
  <c r="EB89" i="100"/>
  <c r="DY2" i="110"/>
  <c r="DX55" i="109" s="1"/>
  <c r="DZ22" i="110"/>
  <c r="DY87" i="109"/>
  <c r="DY67" i="109" s="1"/>
  <c r="B131" i="110" s="1"/>
  <c r="DZ131" i="110" s="1"/>
  <c r="EA131" i="110" s="1"/>
  <c r="EB131" i="110" s="1"/>
  <c r="EC131" i="110" s="1"/>
  <c r="ED131" i="110" s="1"/>
  <c r="EE131" i="110" s="1"/>
  <c r="EF131" i="110" s="1"/>
  <c r="EG131" i="110" s="1"/>
  <c r="EH131" i="110" s="1"/>
  <c r="EI131" i="110" s="1"/>
  <c r="EJ131" i="110" s="1"/>
  <c r="EK131" i="110" s="1"/>
  <c r="EL131" i="110" s="1"/>
  <c r="EM131" i="110" s="1"/>
  <c r="EN131" i="110" s="1"/>
  <c r="EO131" i="110" s="1"/>
  <c r="EP131" i="110" s="1"/>
  <c r="EQ131" i="110" s="1"/>
  <c r="ER131" i="110" s="1"/>
  <c r="ES131" i="110" s="1"/>
  <c r="ET131" i="110" s="1"/>
  <c r="EU131" i="110" s="1"/>
  <c r="EV131" i="110" s="1"/>
  <c r="EW131" i="110" s="1"/>
  <c r="EX131" i="110" s="1"/>
  <c r="EY131" i="110" s="1"/>
  <c r="EZ131" i="110" s="1"/>
  <c r="FA131" i="110" s="1"/>
  <c r="FB131" i="110" s="1"/>
  <c r="FC131" i="110" s="1"/>
  <c r="FD131" i="110" s="1"/>
  <c r="FE131" i="110" s="1"/>
  <c r="FF131" i="110" s="1"/>
  <c r="FG131" i="110" s="1"/>
  <c r="FH131" i="110" s="1"/>
  <c r="FI131" i="110" s="1"/>
  <c r="FJ131" i="110" s="1"/>
  <c r="FK131" i="110" s="1"/>
  <c r="FL131" i="110" s="1"/>
  <c r="FM131" i="110" s="1"/>
  <c r="FN131" i="110" s="1"/>
  <c r="FO131" i="110" s="1"/>
  <c r="FP131" i="110" s="1"/>
  <c r="FQ131" i="110" s="1"/>
  <c r="FR131" i="110" s="1"/>
  <c r="FS131" i="110" s="1"/>
  <c r="FT131" i="110" s="1"/>
  <c r="FU131" i="110" s="1"/>
  <c r="FV131" i="110" s="1"/>
  <c r="FW131" i="110" s="1"/>
  <c r="FX131" i="110" s="1"/>
  <c r="FY131" i="110" s="1"/>
  <c r="FZ131" i="110" s="1"/>
  <c r="GA131" i="110" s="1"/>
  <c r="GB131" i="110" s="1"/>
  <c r="GC131" i="110" s="1"/>
  <c r="GD131" i="110" s="1"/>
  <c r="GE131" i="110" s="1"/>
  <c r="GF131" i="110" s="1"/>
  <c r="GG131" i="110" s="1"/>
  <c r="GH131" i="110" s="1"/>
  <c r="GI131" i="110" s="1"/>
  <c r="GJ131" i="110" s="1"/>
  <c r="GK131" i="110" s="1"/>
  <c r="GL131" i="110" s="1"/>
  <c r="GM131" i="110" s="1"/>
  <c r="GN131" i="110" s="1"/>
  <c r="GO131" i="110" s="1"/>
  <c r="GP131" i="110" s="1"/>
  <c r="GQ131" i="110" s="1"/>
  <c r="GR131" i="110" s="1"/>
  <c r="GS131" i="110" s="1"/>
  <c r="GT131" i="110" s="1"/>
  <c r="GU131" i="110" s="1"/>
  <c r="GV131" i="110" s="1"/>
  <c r="GW131" i="110" s="1"/>
  <c r="GX131" i="110" s="1"/>
  <c r="GY131" i="110" s="1"/>
  <c r="GZ131" i="110" s="1"/>
  <c r="HA131" i="110" s="1"/>
  <c r="HB131" i="110" s="1"/>
  <c r="HC131" i="110" s="1"/>
  <c r="HD131" i="110" s="1"/>
  <c r="HE131" i="110" s="1"/>
  <c r="HF131" i="110" s="1"/>
  <c r="HG131" i="110" s="1"/>
  <c r="HH131" i="110" s="1"/>
  <c r="HI131" i="110" s="1"/>
  <c r="HJ131" i="110" s="1"/>
  <c r="DZ85" i="106"/>
  <c r="EA85" i="106" l="1"/>
  <c r="BC95" i="109"/>
  <c r="F59" i="111"/>
  <c r="DZ87" i="109"/>
  <c r="DZ67" i="109" s="1"/>
  <c r="B132" i="110" s="1"/>
  <c r="EA132" i="110" s="1"/>
  <c r="EB132" i="110" s="1"/>
  <c r="EC132" i="110" s="1"/>
  <c r="ED132" i="110" s="1"/>
  <c r="EE132" i="110" s="1"/>
  <c r="EF132" i="110" s="1"/>
  <c r="EG132" i="110" s="1"/>
  <c r="EH132" i="110" s="1"/>
  <c r="EI132" i="110" s="1"/>
  <c r="EJ132" i="110" s="1"/>
  <c r="EK132" i="110" s="1"/>
  <c r="EL132" i="110" s="1"/>
  <c r="EM132" i="110" s="1"/>
  <c r="EN132" i="110" s="1"/>
  <c r="EO132" i="110" s="1"/>
  <c r="EP132" i="110" s="1"/>
  <c r="EQ132" i="110" s="1"/>
  <c r="ER132" i="110" s="1"/>
  <c r="ES132" i="110" s="1"/>
  <c r="ET132" i="110" s="1"/>
  <c r="EU132" i="110" s="1"/>
  <c r="EV132" i="110" s="1"/>
  <c r="EW132" i="110" s="1"/>
  <c r="EX132" i="110" s="1"/>
  <c r="EY132" i="110" s="1"/>
  <c r="EZ132" i="110" s="1"/>
  <c r="FA132" i="110" s="1"/>
  <c r="FB132" i="110" s="1"/>
  <c r="FC132" i="110" s="1"/>
  <c r="FD132" i="110" s="1"/>
  <c r="FE132" i="110" s="1"/>
  <c r="FF132" i="110" s="1"/>
  <c r="FG132" i="110" s="1"/>
  <c r="FH132" i="110" s="1"/>
  <c r="FI132" i="110" s="1"/>
  <c r="FJ132" i="110" s="1"/>
  <c r="FK132" i="110" s="1"/>
  <c r="FL132" i="110" s="1"/>
  <c r="FM132" i="110" s="1"/>
  <c r="FN132" i="110" s="1"/>
  <c r="FO132" i="110" s="1"/>
  <c r="FP132" i="110" s="1"/>
  <c r="FQ132" i="110" s="1"/>
  <c r="FR132" i="110" s="1"/>
  <c r="FS132" i="110" s="1"/>
  <c r="FT132" i="110" s="1"/>
  <c r="FU132" i="110" s="1"/>
  <c r="FV132" i="110" s="1"/>
  <c r="FW132" i="110" s="1"/>
  <c r="FX132" i="110" s="1"/>
  <c r="FY132" i="110" s="1"/>
  <c r="FZ132" i="110" s="1"/>
  <c r="GA132" i="110" s="1"/>
  <c r="GB132" i="110" s="1"/>
  <c r="GC132" i="110" s="1"/>
  <c r="GD132" i="110" s="1"/>
  <c r="GE132" i="110" s="1"/>
  <c r="GF132" i="110" s="1"/>
  <c r="GG132" i="110" s="1"/>
  <c r="GH132" i="110" s="1"/>
  <c r="GI132" i="110" s="1"/>
  <c r="GJ132" i="110" s="1"/>
  <c r="GK132" i="110" s="1"/>
  <c r="GL132" i="110" s="1"/>
  <c r="GM132" i="110" s="1"/>
  <c r="GN132" i="110" s="1"/>
  <c r="GO132" i="110" s="1"/>
  <c r="GP132" i="110" s="1"/>
  <c r="GQ132" i="110" s="1"/>
  <c r="GR132" i="110" s="1"/>
  <c r="GS132" i="110" s="1"/>
  <c r="GT132" i="110" s="1"/>
  <c r="GU132" i="110" s="1"/>
  <c r="GV132" i="110" s="1"/>
  <c r="GW132" i="110" s="1"/>
  <c r="GX132" i="110" s="1"/>
  <c r="GY132" i="110" s="1"/>
  <c r="GZ132" i="110" s="1"/>
  <c r="HA132" i="110" s="1"/>
  <c r="HB132" i="110" s="1"/>
  <c r="HC132" i="110" s="1"/>
  <c r="HD132" i="110" s="1"/>
  <c r="HE132" i="110" s="1"/>
  <c r="HF132" i="110" s="1"/>
  <c r="HG132" i="110" s="1"/>
  <c r="HH132" i="110" s="1"/>
  <c r="HI132" i="110" s="1"/>
  <c r="HJ132" i="110" s="1"/>
  <c r="EC89" i="100"/>
  <c r="DZ2" i="110"/>
  <c r="DY55" i="109" s="1"/>
  <c r="EA22" i="110"/>
  <c r="EB88" i="109"/>
  <c r="EC88" i="109" l="1"/>
  <c r="EB22" i="110"/>
  <c r="EA2" i="110"/>
  <c r="DZ55" i="109" s="1"/>
  <c r="EA87" i="109"/>
  <c r="EA67" i="109" s="1"/>
  <c r="B133" i="110" s="1"/>
  <c r="EB133" i="110" s="1"/>
  <c r="EC133" i="110" s="1"/>
  <c r="ED133" i="110" s="1"/>
  <c r="EE133" i="110" s="1"/>
  <c r="EF133" i="110" s="1"/>
  <c r="EG133" i="110" s="1"/>
  <c r="EH133" i="110" s="1"/>
  <c r="EI133" i="110" s="1"/>
  <c r="EJ133" i="110" s="1"/>
  <c r="EK133" i="110" s="1"/>
  <c r="EL133" i="110" s="1"/>
  <c r="EM133" i="110" s="1"/>
  <c r="EN133" i="110" s="1"/>
  <c r="EO133" i="110" s="1"/>
  <c r="EP133" i="110" s="1"/>
  <c r="EQ133" i="110" s="1"/>
  <c r="ER133" i="110" s="1"/>
  <c r="ES133" i="110" s="1"/>
  <c r="ET133" i="110" s="1"/>
  <c r="EU133" i="110" s="1"/>
  <c r="EV133" i="110" s="1"/>
  <c r="EW133" i="110" s="1"/>
  <c r="EX133" i="110" s="1"/>
  <c r="EY133" i="110" s="1"/>
  <c r="EZ133" i="110" s="1"/>
  <c r="FA133" i="110" s="1"/>
  <c r="FB133" i="110" s="1"/>
  <c r="FC133" i="110" s="1"/>
  <c r="FD133" i="110" s="1"/>
  <c r="FE133" i="110" s="1"/>
  <c r="FF133" i="110" s="1"/>
  <c r="FG133" i="110" s="1"/>
  <c r="FH133" i="110" s="1"/>
  <c r="FI133" i="110" s="1"/>
  <c r="FJ133" i="110" s="1"/>
  <c r="FK133" i="110" s="1"/>
  <c r="FL133" i="110" s="1"/>
  <c r="FM133" i="110" s="1"/>
  <c r="FN133" i="110" s="1"/>
  <c r="FO133" i="110" s="1"/>
  <c r="FP133" i="110" s="1"/>
  <c r="FQ133" i="110" s="1"/>
  <c r="FR133" i="110" s="1"/>
  <c r="FS133" i="110" s="1"/>
  <c r="FT133" i="110" s="1"/>
  <c r="FU133" i="110" s="1"/>
  <c r="FV133" i="110" s="1"/>
  <c r="FW133" i="110" s="1"/>
  <c r="FX133" i="110" s="1"/>
  <c r="FY133" i="110" s="1"/>
  <c r="FZ133" i="110" s="1"/>
  <c r="GA133" i="110" s="1"/>
  <c r="GB133" i="110" s="1"/>
  <c r="GC133" i="110" s="1"/>
  <c r="GD133" i="110" s="1"/>
  <c r="GE133" i="110" s="1"/>
  <c r="GF133" i="110" s="1"/>
  <c r="GG133" i="110" s="1"/>
  <c r="GH133" i="110" s="1"/>
  <c r="GI133" i="110" s="1"/>
  <c r="GJ133" i="110" s="1"/>
  <c r="GK133" i="110" s="1"/>
  <c r="GL133" i="110" s="1"/>
  <c r="GM133" i="110" s="1"/>
  <c r="GN133" i="110" s="1"/>
  <c r="GO133" i="110" s="1"/>
  <c r="GP133" i="110" s="1"/>
  <c r="GQ133" i="110" s="1"/>
  <c r="GR133" i="110" s="1"/>
  <c r="GS133" i="110" s="1"/>
  <c r="GT133" i="110" s="1"/>
  <c r="GU133" i="110" s="1"/>
  <c r="GV133" i="110" s="1"/>
  <c r="GW133" i="110" s="1"/>
  <c r="GX133" i="110" s="1"/>
  <c r="GY133" i="110" s="1"/>
  <c r="GZ133" i="110" s="1"/>
  <c r="HA133" i="110" s="1"/>
  <c r="HB133" i="110" s="1"/>
  <c r="HC133" i="110" s="1"/>
  <c r="HD133" i="110" s="1"/>
  <c r="HE133" i="110" s="1"/>
  <c r="HF133" i="110" s="1"/>
  <c r="HG133" i="110" s="1"/>
  <c r="HH133" i="110" s="1"/>
  <c r="HI133" i="110" s="1"/>
  <c r="HJ133" i="110" s="1"/>
  <c r="ED89" i="100"/>
  <c r="EB85" i="106"/>
  <c r="C60" i="111"/>
  <c r="EC85" i="106" l="1"/>
  <c r="EB87" i="109"/>
  <c r="EB67" i="109" s="1"/>
  <c r="B134" i="110" s="1"/>
  <c r="EC134" i="110" s="1"/>
  <c r="ED134" i="110" s="1"/>
  <c r="EE134" i="110" s="1"/>
  <c r="EF134" i="110" s="1"/>
  <c r="EG134" i="110" s="1"/>
  <c r="EH134" i="110" s="1"/>
  <c r="EI134" i="110" s="1"/>
  <c r="EJ134" i="110" s="1"/>
  <c r="EK134" i="110" s="1"/>
  <c r="EL134" i="110" s="1"/>
  <c r="EM134" i="110" s="1"/>
  <c r="EN134" i="110" s="1"/>
  <c r="EO134" i="110" s="1"/>
  <c r="EP134" i="110" s="1"/>
  <c r="EQ134" i="110" s="1"/>
  <c r="ER134" i="110" s="1"/>
  <c r="ES134" i="110" s="1"/>
  <c r="ET134" i="110" s="1"/>
  <c r="EU134" i="110" s="1"/>
  <c r="EV134" i="110" s="1"/>
  <c r="EW134" i="110" s="1"/>
  <c r="EX134" i="110" s="1"/>
  <c r="EY134" i="110" s="1"/>
  <c r="EZ134" i="110" s="1"/>
  <c r="FA134" i="110" s="1"/>
  <c r="FB134" i="110" s="1"/>
  <c r="FC134" i="110" s="1"/>
  <c r="FD134" i="110" s="1"/>
  <c r="FE134" i="110" s="1"/>
  <c r="FF134" i="110" s="1"/>
  <c r="FG134" i="110" s="1"/>
  <c r="FH134" i="110" s="1"/>
  <c r="FI134" i="110" s="1"/>
  <c r="FJ134" i="110" s="1"/>
  <c r="FK134" i="110" s="1"/>
  <c r="FL134" i="110" s="1"/>
  <c r="FM134" i="110" s="1"/>
  <c r="FN134" i="110" s="1"/>
  <c r="FO134" i="110" s="1"/>
  <c r="FP134" i="110" s="1"/>
  <c r="FQ134" i="110" s="1"/>
  <c r="FR134" i="110" s="1"/>
  <c r="FS134" i="110" s="1"/>
  <c r="FT134" i="110" s="1"/>
  <c r="FU134" i="110" s="1"/>
  <c r="FV134" i="110" s="1"/>
  <c r="FW134" i="110" s="1"/>
  <c r="FX134" i="110" s="1"/>
  <c r="FY134" i="110" s="1"/>
  <c r="FZ134" i="110" s="1"/>
  <c r="GA134" i="110" s="1"/>
  <c r="GB134" i="110" s="1"/>
  <c r="GC134" i="110" s="1"/>
  <c r="GD134" i="110" s="1"/>
  <c r="GE134" i="110" s="1"/>
  <c r="GF134" i="110" s="1"/>
  <c r="GG134" i="110" s="1"/>
  <c r="GH134" i="110" s="1"/>
  <c r="GI134" i="110" s="1"/>
  <c r="GJ134" i="110" s="1"/>
  <c r="GK134" i="110" s="1"/>
  <c r="GL134" i="110" s="1"/>
  <c r="GM134" i="110" s="1"/>
  <c r="GN134" i="110" s="1"/>
  <c r="GO134" i="110" s="1"/>
  <c r="GP134" i="110" s="1"/>
  <c r="GQ134" i="110" s="1"/>
  <c r="GR134" i="110" s="1"/>
  <c r="GS134" i="110" s="1"/>
  <c r="GT134" i="110" s="1"/>
  <c r="GU134" i="110" s="1"/>
  <c r="GV134" i="110" s="1"/>
  <c r="GW134" i="110" s="1"/>
  <c r="GX134" i="110" s="1"/>
  <c r="GY134" i="110" s="1"/>
  <c r="GZ134" i="110" s="1"/>
  <c r="HA134" i="110" s="1"/>
  <c r="HB134" i="110" s="1"/>
  <c r="HC134" i="110" s="1"/>
  <c r="HD134" i="110" s="1"/>
  <c r="HE134" i="110" s="1"/>
  <c r="HF134" i="110" s="1"/>
  <c r="HG134" i="110" s="1"/>
  <c r="HH134" i="110" s="1"/>
  <c r="HI134" i="110" s="1"/>
  <c r="HJ134" i="110" s="1"/>
  <c r="EE89" i="100"/>
  <c r="BD56" i="109"/>
  <c r="E60" i="111"/>
  <c r="EB2" i="110"/>
  <c r="EA55" i="109" s="1"/>
  <c r="EC22" i="110"/>
  <c r="ED88" i="109" l="1"/>
  <c r="EF89" i="100"/>
  <c r="EE88" i="109"/>
  <c r="EC87" i="109"/>
  <c r="EC67" i="109" s="1"/>
  <c r="B135" i="110" s="1"/>
  <c r="ED135" i="110" s="1"/>
  <c r="EE135" i="110" s="1"/>
  <c r="EF135" i="110" s="1"/>
  <c r="EG135" i="110" s="1"/>
  <c r="EH135" i="110" s="1"/>
  <c r="EI135" i="110" s="1"/>
  <c r="EJ135" i="110" s="1"/>
  <c r="EK135" i="110" s="1"/>
  <c r="EL135" i="110" s="1"/>
  <c r="EM135" i="110" s="1"/>
  <c r="EN135" i="110" s="1"/>
  <c r="EO135" i="110" s="1"/>
  <c r="EP135" i="110" s="1"/>
  <c r="EQ135" i="110" s="1"/>
  <c r="ER135" i="110" s="1"/>
  <c r="ES135" i="110" s="1"/>
  <c r="ET135" i="110" s="1"/>
  <c r="EU135" i="110" s="1"/>
  <c r="EV135" i="110" s="1"/>
  <c r="EW135" i="110" s="1"/>
  <c r="EX135" i="110" s="1"/>
  <c r="EY135" i="110" s="1"/>
  <c r="EZ135" i="110" s="1"/>
  <c r="FA135" i="110" s="1"/>
  <c r="FB135" i="110" s="1"/>
  <c r="FC135" i="110" s="1"/>
  <c r="FD135" i="110" s="1"/>
  <c r="FE135" i="110" s="1"/>
  <c r="FF135" i="110" s="1"/>
  <c r="FG135" i="110" s="1"/>
  <c r="FH135" i="110" s="1"/>
  <c r="FI135" i="110" s="1"/>
  <c r="FJ135" i="110" s="1"/>
  <c r="FK135" i="110" s="1"/>
  <c r="FL135" i="110" s="1"/>
  <c r="FM135" i="110" s="1"/>
  <c r="FN135" i="110" s="1"/>
  <c r="FO135" i="110" s="1"/>
  <c r="FP135" i="110" s="1"/>
  <c r="FQ135" i="110" s="1"/>
  <c r="FR135" i="110" s="1"/>
  <c r="FS135" i="110" s="1"/>
  <c r="FT135" i="110" s="1"/>
  <c r="FU135" i="110" s="1"/>
  <c r="FV135" i="110" s="1"/>
  <c r="FW135" i="110" s="1"/>
  <c r="FX135" i="110" s="1"/>
  <c r="FY135" i="110" s="1"/>
  <c r="FZ135" i="110" s="1"/>
  <c r="GA135" i="110" s="1"/>
  <c r="GB135" i="110" s="1"/>
  <c r="GC135" i="110" s="1"/>
  <c r="GD135" i="110" s="1"/>
  <c r="GE135" i="110" s="1"/>
  <c r="GF135" i="110" s="1"/>
  <c r="GG135" i="110" s="1"/>
  <c r="GH135" i="110" s="1"/>
  <c r="GI135" i="110" s="1"/>
  <c r="GJ135" i="110" s="1"/>
  <c r="GK135" i="110" s="1"/>
  <c r="GL135" i="110" s="1"/>
  <c r="GM135" i="110" s="1"/>
  <c r="GN135" i="110" s="1"/>
  <c r="GO135" i="110" s="1"/>
  <c r="GP135" i="110" s="1"/>
  <c r="GQ135" i="110" s="1"/>
  <c r="GR135" i="110" s="1"/>
  <c r="GS135" i="110" s="1"/>
  <c r="GT135" i="110" s="1"/>
  <c r="GU135" i="110" s="1"/>
  <c r="GV135" i="110" s="1"/>
  <c r="GW135" i="110" s="1"/>
  <c r="GX135" i="110" s="1"/>
  <c r="GY135" i="110" s="1"/>
  <c r="GZ135" i="110" s="1"/>
  <c r="HA135" i="110" s="1"/>
  <c r="HB135" i="110" s="1"/>
  <c r="HC135" i="110" s="1"/>
  <c r="HD135" i="110" s="1"/>
  <c r="HE135" i="110" s="1"/>
  <c r="HF135" i="110" s="1"/>
  <c r="HG135" i="110" s="1"/>
  <c r="HH135" i="110" s="1"/>
  <c r="HI135" i="110" s="1"/>
  <c r="HJ135" i="110" s="1"/>
  <c r="BD95" i="109"/>
  <c r="F60" i="111"/>
  <c r="EC2" i="110"/>
  <c r="EB55" i="109" s="1"/>
  <c r="ED22" i="110"/>
  <c r="ED85" i="106" l="1"/>
  <c r="EE85" i="106"/>
  <c r="EG89" i="100"/>
  <c r="EF88" i="109"/>
  <c r="ED2" i="110"/>
  <c r="EC55" i="109" s="1"/>
  <c r="EE22" i="110"/>
  <c r="C61" i="111"/>
  <c r="EH89" i="100" l="1"/>
  <c r="E61" i="111"/>
  <c r="BE56" i="109"/>
  <c r="EF22" i="110"/>
  <c r="ED87" i="109"/>
  <c r="ED67" i="109" s="1"/>
  <c r="B136" i="110" s="1"/>
  <c r="EE136" i="110" s="1"/>
  <c r="EF136" i="110" s="1"/>
  <c r="EG136" i="110" s="1"/>
  <c r="EH136" i="110" s="1"/>
  <c r="EI136" i="110" s="1"/>
  <c r="EJ136" i="110" s="1"/>
  <c r="EK136" i="110" s="1"/>
  <c r="EL136" i="110" s="1"/>
  <c r="EM136" i="110" s="1"/>
  <c r="EN136" i="110" s="1"/>
  <c r="EO136" i="110" s="1"/>
  <c r="EP136" i="110" s="1"/>
  <c r="EQ136" i="110" s="1"/>
  <c r="ER136" i="110" s="1"/>
  <c r="ES136" i="110" s="1"/>
  <c r="ET136" i="110" s="1"/>
  <c r="EU136" i="110" s="1"/>
  <c r="EV136" i="110" s="1"/>
  <c r="EW136" i="110" s="1"/>
  <c r="EX136" i="110" s="1"/>
  <c r="EY136" i="110" s="1"/>
  <c r="EZ136" i="110" s="1"/>
  <c r="FA136" i="110" s="1"/>
  <c r="FB136" i="110" s="1"/>
  <c r="FC136" i="110" s="1"/>
  <c r="FD136" i="110" s="1"/>
  <c r="FE136" i="110" s="1"/>
  <c r="FF136" i="110" s="1"/>
  <c r="FG136" i="110" s="1"/>
  <c r="FH136" i="110" s="1"/>
  <c r="FI136" i="110" s="1"/>
  <c r="FJ136" i="110" s="1"/>
  <c r="FK136" i="110" s="1"/>
  <c r="FL136" i="110" s="1"/>
  <c r="FM136" i="110" s="1"/>
  <c r="FN136" i="110" s="1"/>
  <c r="FO136" i="110" s="1"/>
  <c r="FP136" i="110" s="1"/>
  <c r="FQ136" i="110" s="1"/>
  <c r="FR136" i="110" s="1"/>
  <c r="FS136" i="110" s="1"/>
  <c r="FT136" i="110" s="1"/>
  <c r="FU136" i="110" s="1"/>
  <c r="FV136" i="110" s="1"/>
  <c r="FW136" i="110" s="1"/>
  <c r="FX136" i="110" s="1"/>
  <c r="FY136" i="110" s="1"/>
  <c r="FZ136" i="110" s="1"/>
  <c r="GA136" i="110" s="1"/>
  <c r="GB136" i="110" s="1"/>
  <c r="GC136" i="110" s="1"/>
  <c r="GD136" i="110" s="1"/>
  <c r="GE136" i="110" s="1"/>
  <c r="GF136" i="110" s="1"/>
  <c r="GG136" i="110" s="1"/>
  <c r="GH136" i="110" s="1"/>
  <c r="GI136" i="110" s="1"/>
  <c r="GJ136" i="110" s="1"/>
  <c r="GK136" i="110" s="1"/>
  <c r="GL136" i="110" s="1"/>
  <c r="GM136" i="110" s="1"/>
  <c r="GN136" i="110" s="1"/>
  <c r="GO136" i="110" s="1"/>
  <c r="GP136" i="110" s="1"/>
  <c r="GQ136" i="110" s="1"/>
  <c r="GR136" i="110" s="1"/>
  <c r="GS136" i="110" s="1"/>
  <c r="GT136" i="110" s="1"/>
  <c r="GU136" i="110" s="1"/>
  <c r="GV136" i="110" s="1"/>
  <c r="GW136" i="110" s="1"/>
  <c r="GX136" i="110" s="1"/>
  <c r="GY136" i="110" s="1"/>
  <c r="GZ136" i="110" s="1"/>
  <c r="HA136" i="110" s="1"/>
  <c r="HB136" i="110" s="1"/>
  <c r="HC136" i="110" s="1"/>
  <c r="HD136" i="110" s="1"/>
  <c r="HE136" i="110" s="1"/>
  <c r="HF136" i="110" s="1"/>
  <c r="HG136" i="110" s="1"/>
  <c r="HH136" i="110" s="1"/>
  <c r="HI136" i="110" s="1"/>
  <c r="HJ136" i="110" s="1"/>
  <c r="EF85" i="106"/>
  <c r="EG88" i="109"/>
  <c r="EE2" i="110" l="1"/>
  <c r="ED55" i="109" s="1"/>
  <c r="EH88" i="109"/>
  <c r="EG85" i="106"/>
  <c r="EG22" i="110"/>
  <c r="EE87" i="109"/>
  <c r="EE67" i="109" s="1"/>
  <c r="B137" i="110" s="1"/>
  <c r="EF137" i="110" s="1"/>
  <c r="EG137" i="110" s="1"/>
  <c r="EH137" i="110" s="1"/>
  <c r="EI137" i="110" s="1"/>
  <c r="EJ137" i="110" s="1"/>
  <c r="EK137" i="110" s="1"/>
  <c r="EL137" i="110" s="1"/>
  <c r="EM137" i="110" s="1"/>
  <c r="EN137" i="110" s="1"/>
  <c r="EO137" i="110" s="1"/>
  <c r="EP137" i="110" s="1"/>
  <c r="EQ137" i="110" s="1"/>
  <c r="ER137" i="110" s="1"/>
  <c r="ES137" i="110" s="1"/>
  <c r="ET137" i="110" s="1"/>
  <c r="EU137" i="110" s="1"/>
  <c r="EV137" i="110" s="1"/>
  <c r="EW137" i="110" s="1"/>
  <c r="EX137" i="110" s="1"/>
  <c r="EY137" i="110" s="1"/>
  <c r="EZ137" i="110" s="1"/>
  <c r="FA137" i="110" s="1"/>
  <c r="FB137" i="110" s="1"/>
  <c r="FC137" i="110" s="1"/>
  <c r="FD137" i="110" s="1"/>
  <c r="FE137" i="110" s="1"/>
  <c r="FF137" i="110" s="1"/>
  <c r="FG137" i="110" s="1"/>
  <c r="FH137" i="110" s="1"/>
  <c r="FI137" i="110" s="1"/>
  <c r="FJ137" i="110" s="1"/>
  <c r="FK137" i="110" s="1"/>
  <c r="FL137" i="110" s="1"/>
  <c r="FM137" i="110" s="1"/>
  <c r="FN137" i="110" s="1"/>
  <c r="FO137" i="110" s="1"/>
  <c r="FP137" i="110" s="1"/>
  <c r="FQ137" i="110" s="1"/>
  <c r="FR137" i="110" s="1"/>
  <c r="FS137" i="110" s="1"/>
  <c r="FT137" i="110" s="1"/>
  <c r="FU137" i="110" s="1"/>
  <c r="FV137" i="110" s="1"/>
  <c r="FW137" i="110" s="1"/>
  <c r="FX137" i="110" s="1"/>
  <c r="FY137" i="110" s="1"/>
  <c r="FZ137" i="110" s="1"/>
  <c r="GA137" i="110" s="1"/>
  <c r="GB137" i="110" s="1"/>
  <c r="GC137" i="110" s="1"/>
  <c r="GD137" i="110" s="1"/>
  <c r="GE137" i="110" s="1"/>
  <c r="GF137" i="110" s="1"/>
  <c r="GG137" i="110" s="1"/>
  <c r="GH137" i="110" s="1"/>
  <c r="GI137" i="110" s="1"/>
  <c r="GJ137" i="110" s="1"/>
  <c r="GK137" i="110" s="1"/>
  <c r="GL137" i="110" s="1"/>
  <c r="GM137" i="110" s="1"/>
  <c r="GN137" i="110" s="1"/>
  <c r="GO137" i="110" s="1"/>
  <c r="GP137" i="110" s="1"/>
  <c r="GQ137" i="110" s="1"/>
  <c r="GR137" i="110" s="1"/>
  <c r="GS137" i="110" s="1"/>
  <c r="GT137" i="110" s="1"/>
  <c r="GU137" i="110" s="1"/>
  <c r="GV137" i="110" s="1"/>
  <c r="GW137" i="110" s="1"/>
  <c r="GX137" i="110" s="1"/>
  <c r="GY137" i="110" s="1"/>
  <c r="GZ137" i="110" s="1"/>
  <c r="HA137" i="110" s="1"/>
  <c r="HB137" i="110" s="1"/>
  <c r="HC137" i="110" s="1"/>
  <c r="HD137" i="110" s="1"/>
  <c r="HE137" i="110" s="1"/>
  <c r="HF137" i="110" s="1"/>
  <c r="HG137" i="110" s="1"/>
  <c r="HH137" i="110" s="1"/>
  <c r="HI137" i="110" s="1"/>
  <c r="HJ137" i="110" s="1"/>
  <c r="EI89" i="100"/>
  <c r="BE95" i="109"/>
  <c r="F61" i="111"/>
  <c r="EF2" i="110" l="1"/>
  <c r="EE55" i="109" s="1"/>
  <c r="EF87" i="109"/>
  <c r="EF67" i="109" s="1"/>
  <c r="B138" i="110" s="1"/>
  <c r="EG138" i="110" s="1"/>
  <c r="EH138" i="110" s="1"/>
  <c r="EI138" i="110" s="1"/>
  <c r="EJ138" i="110" s="1"/>
  <c r="EK138" i="110" s="1"/>
  <c r="EL138" i="110" s="1"/>
  <c r="EM138" i="110" s="1"/>
  <c r="EN138" i="110" s="1"/>
  <c r="EO138" i="110" s="1"/>
  <c r="EP138" i="110" s="1"/>
  <c r="EQ138" i="110" s="1"/>
  <c r="ER138" i="110" s="1"/>
  <c r="ES138" i="110" s="1"/>
  <c r="ET138" i="110" s="1"/>
  <c r="EU138" i="110" s="1"/>
  <c r="EV138" i="110" s="1"/>
  <c r="EW138" i="110" s="1"/>
  <c r="EX138" i="110" s="1"/>
  <c r="EY138" i="110" s="1"/>
  <c r="EZ138" i="110" s="1"/>
  <c r="FA138" i="110" s="1"/>
  <c r="FB138" i="110" s="1"/>
  <c r="FC138" i="110" s="1"/>
  <c r="FD138" i="110" s="1"/>
  <c r="FE138" i="110" s="1"/>
  <c r="FF138" i="110" s="1"/>
  <c r="FG138" i="110" s="1"/>
  <c r="FH138" i="110" s="1"/>
  <c r="FI138" i="110" s="1"/>
  <c r="FJ138" i="110" s="1"/>
  <c r="FK138" i="110" s="1"/>
  <c r="FL138" i="110" s="1"/>
  <c r="FM138" i="110" s="1"/>
  <c r="FN138" i="110" s="1"/>
  <c r="FO138" i="110" s="1"/>
  <c r="FP138" i="110" s="1"/>
  <c r="FQ138" i="110" s="1"/>
  <c r="FR138" i="110" s="1"/>
  <c r="FS138" i="110" s="1"/>
  <c r="FT138" i="110" s="1"/>
  <c r="FU138" i="110" s="1"/>
  <c r="FV138" i="110" s="1"/>
  <c r="FW138" i="110" s="1"/>
  <c r="FX138" i="110" s="1"/>
  <c r="FY138" i="110" s="1"/>
  <c r="FZ138" i="110" s="1"/>
  <c r="GA138" i="110" s="1"/>
  <c r="GB138" i="110" s="1"/>
  <c r="GC138" i="110" s="1"/>
  <c r="GD138" i="110" s="1"/>
  <c r="GE138" i="110" s="1"/>
  <c r="GF138" i="110" s="1"/>
  <c r="GG138" i="110" s="1"/>
  <c r="GH138" i="110" s="1"/>
  <c r="GI138" i="110" s="1"/>
  <c r="GJ138" i="110" s="1"/>
  <c r="GK138" i="110" s="1"/>
  <c r="GL138" i="110" s="1"/>
  <c r="GM138" i="110" s="1"/>
  <c r="GN138" i="110" s="1"/>
  <c r="GO138" i="110" s="1"/>
  <c r="GP138" i="110" s="1"/>
  <c r="GQ138" i="110" s="1"/>
  <c r="GR138" i="110" s="1"/>
  <c r="GS138" i="110" s="1"/>
  <c r="GT138" i="110" s="1"/>
  <c r="GU138" i="110" s="1"/>
  <c r="GV138" i="110" s="1"/>
  <c r="GW138" i="110" s="1"/>
  <c r="GX138" i="110" s="1"/>
  <c r="GY138" i="110" s="1"/>
  <c r="GZ138" i="110" s="1"/>
  <c r="HA138" i="110" s="1"/>
  <c r="HB138" i="110" s="1"/>
  <c r="HC138" i="110" s="1"/>
  <c r="HD138" i="110" s="1"/>
  <c r="HE138" i="110" s="1"/>
  <c r="HF138" i="110" s="1"/>
  <c r="HG138" i="110" s="1"/>
  <c r="HH138" i="110" s="1"/>
  <c r="HI138" i="110" s="1"/>
  <c r="HJ138" i="110" s="1"/>
  <c r="EI88" i="109"/>
  <c r="EJ89" i="100"/>
  <c r="EH85" i="106"/>
  <c r="C62" i="111"/>
  <c r="EH22" i="110"/>
  <c r="EG2" i="110" l="1"/>
  <c r="EF55" i="109" s="1"/>
  <c r="EG87" i="109"/>
  <c r="EG67" i="109" s="1"/>
  <c r="B139" i="110" s="1"/>
  <c r="EH139" i="110" s="1"/>
  <c r="EI139" i="110" s="1"/>
  <c r="EJ139" i="110" s="1"/>
  <c r="EK139" i="110" s="1"/>
  <c r="EL139" i="110" s="1"/>
  <c r="EM139" i="110" s="1"/>
  <c r="EN139" i="110" s="1"/>
  <c r="EO139" i="110" s="1"/>
  <c r="EP139" i="110" s="1"/>
  <c r="EQ139" i="110" s="1"/>
  <c r="ER139" i="110" s="1"/>
  <c r="ES139" i="110" s="1"/>
  <c r="ET139" i="110" s="1"/>
  <c r="EU139" i="110" s="1"/>
  <c r="EV139" i="110" s="1"/>
  <c r="EW139" i="110" s="1"/>
  <c r="EX139" i="110" s="1"/>
  <c r="EY139" i="110" s="1"/>
  <c r="EZ139" i="110" s="1"/>
  <c r="FA139" i="110" s="1"/>
  <c r="FB139" i="110" s="1"/>
  <c r="FC139" i="110" s="1"/>
  <c r="FD139" i="110" s="1"/>
  <c r="FE139" i="110" s="1"/>
  <c r="FF139" i="110" s="1"/>
  <c r="FG139" i="110" s="1"/>
  <c r="FH139" i="110" s="1"/>
  <c r="FI139" i="110" s="1"/>
  <c r="FJ139" i="110" s="1"/>
  <c r="FK139" i="110" s="1"/>
  <c r="FL139" i="110" s="1"/>
  <c r="FM139" i="110" s="1"/>
  <c r="FN139" i="110" s="1"/>
  <c r="FO139" i="110" s="1"/>
  <c r="FP139" i="110" s="1"/>
  <c r="FQ139" i="110" s="1"/>
  <c r="FR139" i="110" s="1"/>
  <c r="FS139" i="110" s="1"/>
  <c r="FT139" i="110" s="1"/>
  <c r="FU139" i="110" s="1"/>
  <c r="FV139" i="110" s="1"/>
  <c r="FW139" i="110" s="1"/>
  <c r="FX139" i="110" s="1"/>
  <c r="FY139" i="110" s="1"/>
  <c r="FZ139" i="110" s="1"/>
  <c r="GA139" i="110" s="1"/>
  <c r="GB139" i="110" s="1"/>
  <c r="GC139" i="110" s="1"/>
  <c r="GD139" i="110" s="1"/>
  <c r="GE139" i="110" s="1"/>
  <c r="GF139" i="110" s="1"/>
  <c r="GG139" i="110" s="1"/>
  <c r="GH139" i="110" s="1"/>
  <c r="GI139" i="110" s="1"/>
  <c r="GJ139" i="110" s="1"/>
  <c r="GK139" i="110" s="1"/>
  <c r="GL139" i="110" s="1"/>
  <c r="GM139" i="110" s="1"/>
  <c r="GN139" i="110" s="1"/>
  <c r="GO139" i="110" s="1"/>
  <c r="GP139" i="110" s="1"/>
  <c r="GQ139" i="110" s="1"/>
  <c r="GR139" i="110" s="1"/>
  <c r="GS139" i="110" s="1"/>
  <c r="GT139" i="110" s="1"/>
  <c r="GU139" i="110" s="1"/>
  <c r="GV139" i="110" s="1"/>
  <c r="GW139" i="110" s="1"/>
  <c r="GX139" i="110" s="1"/>
  <c r="GY139" i="110" s="1"/>
  <c r="GZ139" i="110" s="1"/>
  <c r="HA139" i="110" s="1"/>
  <c r="HB139" i="110" s="1"/>
  <c r="HC139" i="110" s="1"/>
  <c r="HD139" i="110" s="1"/>
  <c r="HE139" i="110" s="1"/>
  <c r="HF139" i="110" s="1"/>
  <c r="HG139" i="110" s="1"/>
  <c r="HH139" i="110" s="1"/>
  <c r="HI139" i="110" s="1"/>
  <c r="HJ139" i="110" s="1"/>
  <c r="EJ88" i="109"/>
  <c r="EI22" i="110"/>
  <c r="EK89" i="100"/>
  <c r="EI85" i="106"/>
  <c r="BF56" i="109"/>
  <c r="E62" i="111"/>
  <c r="EH2" i="110" l="1"/>
  <c r="EG55" i="109" s="1"/>
  <c r="EJ85" i="106"/>
  <c r="EJ22" i="110"/>
  <c r="EH87" i="109"/>
  <c r="EH67" i="109" s="1"/>
  <c r="B140" i="110" s="1"/>
  <c r="EI140" i="110" s="1"/>
  <c r="EJ140" i="110" s="1"/>
  <c r="EK140" i="110" s="1"/>
  <c r="EL140" i="110" s="1"/>
  <c r="EM140" i="110" s="1"/>
  <c r="EN140" i="110" s="1"/>
  <c r="EO140" i="110" s="1"/>
  <c r="EP140" i="110" s="1"/>
  <c r="EQ140" i="110" s="1"/>
  <c r="ER140" i="110" s="1"/>
  <c r="ES140" i="110" s="1"/>
  <c r="ET140" i="110" s="1"/>
  <c r="EU140" i="110" s="1"/>
  <c r="EV140" i="110" s="1"/>
  <c r="EW140" i="110" s="1"/>
  <c r="EX140" i="110" s="1"/>
  <c r="EY140" i="110" s="1"/>
  <c r="EZ140" i="110" s="1"/>
  <c r="FA140" i="110" s="1"/>
  <c r="FB140" i="110" s="1"/>
  <c r="FC140" i="110" s="1"/>
  <c r="FD140" i="110" s="1"/>
  <c r="FE140" i="110" s="1"/>
  <c r="FF140" i="110" s="1"/>
  <c r="FG140" i="110" s="1"/>
  <c r="FH140" i="110" s="1"/>
  <c r="FI140" i="110" s="1"/>
  <c r="FJ140" i="110" s="1"/>
  <c r="FK140" i="110" s="1"/>
  <c r="FL140" i="110" s="1"/>
  <c r="FM140" i="110" s="1"/>
  <c r="FN140" i="110" s="1"/>
  <c r="FO140" i="110" s="1"/>
  <c r="FP140" i="110" s="1"/>
  <c r="FQ140" i="110" s="1"/>
  <c r="FR140" i="110" s="1"/>
  <c r="FS140" i="110" s="1"/>
  <c r="FT140" i="110" s="1"/>
  <c r="FU140" i="110" s="1"/>
  <c r="FV140" i="110" s="1"/>
  <c r="FW140" i="110" s="1"/>
  <c r="FX140" i="110" s="1"/>
  <c r="FY140" i="110" s="1"/>
  <c r="FZ140" i="110" s="1"/>
  <c r="GA140" i="110" s="1"/>
  <c r="GB140" i="110" s="1"/>
  <c r="GC140" i="110" s="1"/>
  <c r="GD140" i="110" s="1"/>
  <c r="GE140" i="110" s="1"/>
  <c r="GF140" i="110" s="1"/>
  <c r="GG140" i="110" s="1"/>
  <c r="GH140" i="110" s="1"/>
  <c r="GI140" i="110" s="1"/>
  <c r="GJ140" i="110" s="1"/>
  <c r="GK140" i="110" s="1"/>
  <c r="GL140" i="110" s="1"/>
  <c r="GM140" i="110" s="1"/>
  <c r="GN140" i="110" s="1"/>
  <c r="GO140" i="110" s="1"/>
  <c r="GP140" i="110" s="1"/>
  <c r="GQ140" i="110" s="1"/>
  <c r="GR140" i="110" s="1"/>
  <c r="GS140" i="110" s="1"/>
  <c r="GT140" i="110" s="1"/>
  <c r="GU140" i="110" s="1"/>
  <c r="GV140" i="110" s="1"/>
  <c r="GW140" i="110" s="1"/>
  <c r="GX140" i="110" s="1"/>
  <c r="GY140" i="110" s="1"/>
  <c r="GZ140" i="110" s="1"/>
  <c r="HA140" i="110" s="1"/>
  <c r="HB140" i="110" s="1"/>
  <c r="HC140" i="110" s="1"/>
  <c r="HD140" i="110" s="1"/>
  <c r="HE140" i="110" s="1"/>
  <c r="HF140" i="110" s="1"/>
  <c r="HG140" i="110" s="1"/>
  <c r="HH140" i="110" s="1"/>
  <c r="HI140" i="110" s="1"/>
  <c r="HJ140" i="110" s="1"/>
  <c r="BF95" i="109"/>
  <c r="F62" i="111"/>
  <c r="EL89" i="100"/>
  <c r="EK88" i="109"/>
  <c r="EI2" i="110" l="1"/>
  <c r="EH55" i="109" s="1"/>
  <c r="EK85" i="106"/>
  <c r="EI87" i="109"/>
  <c r="EI67" i="109" s="1"/>
  <c r="B141" i="110" s="1"/>
  <c r="EJ141" i="110" s="1"/>
  <c r="EK141" i="110" s="1"/>
  <c r="EL141" i="110" s="1"/>
  <c r="EM141" i="110" s="1"/>
  <c r="EN141" i="110" s="1"/>
  <c r="EO141" i="110" s="1"/>
  <c r="EP141" i="110" s="1"/>
  <c r="EQ141" i="110" s="1"/>
  <c r="ER141" i="110" s="1"/>
  <c r="ES141" i="110" s="1"/>
  <c r="ET141" i="110" s="1"/>
  <c r="EU141" i="110" s="1"/>
  <c r="EV141" i="110" s="1"/>
  <c r="EW141" i="110" s="1"/>
  <c r="EX141" i="110" s="1"/>
  <c r="EY141" i="110" s="1"/>
  <c r="EZ141" i="110" s="1"/>
  <c r="FA141" i="110" s="1"/>
  <c r="FB141" i="110" s="1"/>
  <c r="FC141" i="110" s="1"/>
  <c r="FD141" i="110" s="1"/>
  <c r="FE141" i="110" s="1"/>
  <c r="FF141" i="110" s="1"/>
  <c r="FG141" i="110" s="1"/>
  <c r="FH141" i="110" s="1"/>
  <c r="FI141" i="110" s="1"/>
  <c r="FJ141" i="110" s="1"/>
  <c r="FK141" i="110" s="1"/>
  <c r="FL141" i="110" s="1"/>
  <c r="FM141" i="110" s="1"/>
  <c r="FN141" i="110" s="1"/>
  <c r="FO141" i="110" s="1"/>
  <c r="FP141" i="110" s="1"/>
  <c r="FQ141" i="110" s="1"/>
  <c r="FR141" i="110" s="1"/>
  <c r="FS141" i="110" s="1"/>
  <c r="FT141" i="110" s="1"/>
  <c r="FU141" i="110" s="1"/>
  <c r="FV141" i="110" s="1"/>
  <c r="FW141" i="110" s="1"/>
  <c r="FX141" i="110" s="1"/>
  <c r="FY141" i="110" s="1"/>
  <c r="FZ141" i="110" s="1"/>
  <c r="GA141" i="110" s="1"/>
  <c r="GB141" i="110" s="1"/>
  <c r="GC141" i="110" s="1"/>
  <c r="GD141" i="110" s="1"/>
  <c r="GE141" i="110" s="1"/>
  <c r="GF141" i="110" s="1"/>
  <c r="GG141" i="110" s="1"/>
  <c r="GH141" i="110" s="1"/>
  <c r="GI141" i="110" s="1"/>
  <c r="GJ141" i="110" s="1"/>
  <c r="GK141" i="110" s="1"/>
  <c r="GL141" i="110" s="1"/>
  <c r="GM141" i="110" s="1"/>
  <c r="GN141" i="110" s="1"/>
  <c r="GO141" i="110" s="1"/>
  <c r="GP141" i="110" s="1"/>
  <c r="GQ141" i="110" s="1"/>
  <c r="GR141" i="110" s="1"/>
  <c r="GS141" i="110" s="1"/>
  <c r="GT141" i="110" s="1"/>
  <c r="GU141" i="110" s="1"/>
  <c r="GV141" i="110" s="1"/>
  <c r="GW141" i="110" s="1"/>
  <c r="GX141" i="110" s="1"/>
  <c r="GY141" i="110" s="1"/>
  <c r="GZ141" i="110" s="1"/>
  <c r="HA141" i="110" s="1"/>
  <c r="HB141" i="110" s="1"/>
  <c r="HC141" i="110" s="1"/>
  <c r="HD141" i="110" s="1"/>
  <c r="HE141" i="110" s="1"/>
  <c r="HF141" i="110" s="1"/>
  <c r="HG141" i="110" s="1"/>
  <c r="HH141" i="110" s="1"/>
  <c r="HI141" i="110" s="1"/>
  <c r="HJ141" i="110" s="1"/>
  <c r="EL88" i="109"/>
  <c r="EM89" i="100"/>
  <c r="C63" i="111"/>
  <c r="EK22" i="110"/>
  <c r="EJ2" i="110" l="1"/>
  <c r="EI55" i="109" s="1"/>
  <c r="EL85" i="106"/>
  <c r="BG56" i="109"/>
  <c r="E63" i="111"/>
  <c r="EN89" i="100"/>
  <c r="EM88" i="109"/>
  <c r="EJ87" i="109"/>
  <c r="EJ67" i="109" s="1"/>
  <c r="B142" i="110" s="1"/>
  <c r="EK142" i="110" s="1"/>
  <c r="EL142" i="110" s="1"/>
  <c r="EM142" i="110" s="1"/>
  <c r="EN142" i="110" s="1"/>
  <c r="EO142" i="110" s="1"/>
  <c r="EP142" i="110" s="1"/>
  <c r="EQ142" i="110" s="1"/>
  <c r="ER142" i="110" s="1"/>
  <c r="ES142" i="110" s="1"/>
  <c r="ET142" i="110" s="1"/>
  <c r="EU142" i="110" s="1"/>
  <c r="EV142" i="110" s="1"/>
  <c r="EW142" i="110" s="1"/>
  <c r="EX142" i="110" s="1"/>
  <c r="EY142" i="110" s="1"/>
  <c r="EZ142" i="110" s="1"/>
  <c r="FA142" i="110" s="1"/>
  <c r="FB142" i="110" s="1"/>
  <c r="FC142" i="110" s="1"/>
  <c r="FD142" i="110" s="1"/>
  <c r="FE142" i="110" s="1"/>
  <c r="FF142" i="110" s="1"/>
  <c r="FG142" i="110" s="1"/>
  <c r="FH142" i="110" s="1"/>
  <c r="FI142" i="110" s="1"/>
  <c r="FJ142" i="110" s="1"/>
  <c r="FK142" i="110" s="1"/>
  <c r="FL142" i="110" s="1"/>
  <c r="FM142" i="110" s="1"/>
  <c r="FN142" i="110" s="1"/>
  <c r="FO142" i="110" s="1"/>
  <c r="FP142" i="110" s="1"/>
  <c r="FQ142" i="110" s="1"/>
  <c r="FR142" i="110" s="1"/>
  <c r="FS142" i="110" s="1"/>
  <c r="FT142" i="110" s="1"/>
  <c r="FU142" i="110" s="1"/>
  <c r="FV142" i="110" s="1"/>
  <c r="FW142" i="110" s="1"/>
  <c r="FX142" i="110" s="1"/>
  <c r="FY142" i="110" s="1"/>
  <c r="FZ142" i="110" s="1"/>
  <c r="GA142" i="110" s="1"/>
  <c r="GB142" i="110" s="1"/>
  <c r="GC142" i="110" s="1"/>
  <c r="GD142" i="110" s="1"/>
  <c r="GE142" i="110" s="1"/>
  <c r="GF142" i="110" s="1"/>
  <c r="GG142" i="110" s="1"/>
  <c r="GH142" i="110" s="1"/>
  <c r="GI142" i="110" s="1"/>
  <c r="GJ142" i="110" s="1"/>
  <c r="GK142" i="110" s="1"/>
  <c r="GL142" i="110" s="1"/>
  <c r="GM142" i="110" s="1"/>
  <c r="GN142" i="110" s="1"/>
  <c r="GO142" i="110" s="1"/>
  <c r="GP142" i="110" s="1"/>
  <c r="GQ142" i="110" s="1"/>
  <c r="GR142" i="110" s="1"/>
  <c r="GS142" i="110" s="1"/>
  <c r="GT142" i="110" s="1"/>
  <c r="GU142" i="110" s="1"/>
  <c r="GV142" i="110" s="1"/>
  <c r="GW142" i="110" s="1"/>
  <c r="GX142" i="110" s="1"/>
  <c r="GY142" i="110" s="1"/>
  <c r="GZ142" i="110" s="1"/>
  <c r="HA142" i="110" s="1"/>
  <c r="HB142" i="110" s="1"/>
  <c r="HC142" i="110" s="1"/>
  <c r="HD142" i="110" s="1"/>
  <c r="HE142" i="110" s="1"/>
  <c r="HF142" i="110" s="1"/>
  <c r="HG142" i="110" s="1"/>
  <c r="HH142" i="110" s="1"/>
  <c r="HI142" i="110" s="1"/>
  <c r="HJ142" i="110" s="1"/>
  <c r="EL22" i="110"/>
  <c r="EK2" i="110" l="1"/>
  <c r="EJ55" i="109" s="1"/>
  <c r="EO89" i="100"/>
  <c r="EK87" i="109"/>
  <c r="EK67" i="109" s="1"/>
  <c r="B143" i="110" s="1"/>
  <c r="EL143" i="110" s="1"/>
  <c r="EM143" i="110" s="1"/>
  <c r="EN143" i="110" s="1"/>
  <c r="EO143" i="110" s="1"/>
  <c r="EP143" i="110" s="1"/>
  <c r="EQ143" i="110" s="1"/>
  <c r="ER143" i="110" s="1"/>
  <c r="ES143" i="110" s="1"/>
  <c r="ET143" i="110" s="1"/>
  <c r="EU143" i="110" s="1"/>
  <c r="EV143" i="110" s="1"/>
  <c r="EW143" i="110" s="1"/>
  <c r="EX143" i="110" s="1"/>
  <c r="EY143" i="110" s="1"/>
  <c r="EZ143" i="110" s="1"/>
  <c r="FA143" i="110" s="1"/>
  <c r="FB143" i="110" s="1"/>
  <c r="FC143" i="110" s="1"/>
  <c r="FD143" i="110" s="1"/>
  <c r="FE143" i="110" s="1"/>
  <c r="FF143" i="110" s="1"/>
  <c r="FG143" i="110" s="1"/>
  <c r="FH143" i="110" s="1"/>
  <c r="FI143" i="110" s="1"/>
  <c r="FJ143" i="110" s="1"/>
  <c r="FK143" i="110" s="1"/>
  <c r="FL143" i="110" s="1"/>
  <c r="FM143" i="110" s="1"/>
  <c r="FN143" i="110" s="1"/>
  <c r="FO143" i="110" s="1"/>
  <c r="FP143" i="110" s="1"/>
  <c r="FQ143" i="110" s="1"/>
  <c r="FR143" i="110" s="1"/>
  <c r="FS143" i="110" s="1"/>
  <c r="FT143" i="110" s="1"/>
  <c r="FU143" i="110" s="1"/>
  <c r="FV143" i="110" s="1"/>
  <c r="FW143" i="110" s="1"/>
  <c r="FX143" i="110" s="1"/>
  <c r="FY143" i="110" s="1"/>
  <c r="FZ143" i="110" s="1"/>
  <c r="GA143" i="110" s="1"/>
  <c r="GB143" i="110" s="1"/>
  <c r="GC143" i="110" s="1"/>
  <c r="GD143" i="110" s="1"/>
  <c r="GE143" i="110" s="1"/>
  <c r="GF143" i="110" s="1"/>
  <c r="GG143" i="110" s="1"/>
  <c r="GH143" i="110" s="1"/>
  <c r="GI143" i="110" s="1"/>
  <c r="GJ143" i="110" s="1"/>
  <c r="GK143" i="110" s="1"/>
  <c r="GL143" i="110" s="1"/>
  <c r="GM143" i="110" s="1"/>
  <c r="GN143" i="110" s="1"/>
  <c r="GO143" i="110" s="1"/>
  <c r="GP143" i="110" s="1"/>
  <c r="GQ143" i="110" s="1"/>
  <c r="GR143" i="110" s="1"/>
  <c r="GS143" i="110" s="1"/>
  <c r="GT143" i="110" s="1"/>
  <c r="GU143" i="110" s="1"/>
  <c r="GV143" i="110" s="1"/>
  <c r="GW143" i="110" s="1"/>
  <c r="GX143" i="110" s="1"/>
  <c r="GY143" i="110" s="1"/>
  <c r="GZ143" i="110" s="1"/>
  <c r="HA143" i="110" s="1"/>
  <c r="HB143" i="110" s="1"/>
  <c r="HC143" i="110" s="1"/>
  <c r="HD143" i="110" s="1"/>
  <c r="HE143" i="110" s="1"/>
  <c r="HF143" i="110" s="1"/>
  <c r="HG143" i="110" s="1"/>
  <c r="HH143" i="110" s="1"/>
  <c r="HI143" i="110" s="1"/>
  <c r="HJ143" i="110" s="1"/>
  <c r="EM22" i="110"/>
  <c r="BG95" i="109"/>
  <c r="F63" i="111"/>
  <c r="EM85" i="106"/>
  <c r="EN88" i="109"/>
  <c r="EL2" i="110" l="1"/>
  <c r="EK55" i="109" s="1"/>
  <c r="EN85" i="106"/>
  <c r="EL87" i="109"/>
  <c r="EL67" i="109" s="1"/>
  <c r="B144" i="110" s="1"/>
  <c r="EM144" i="110" s="1"/>
  <c r="EN144" i="110" s="1"/>
  <c r="EO144" i="110" s="1"/>
  <c r="EP144" i="110" s="1"/>
  <c r="EQ144" i="110" s="1"/>
  <c r="ER144" i="110" s="1"/>
  <c r="ES144" i="110" s="1"/>
  <c r="ET144" i="110" s="1"/>
  <c r="EU144" i="110" s="1"/>
  <c r="EV144" i="110" s="1"/>
  <c r="EW144" i="110" s="1"/>
  <c r="EX144" i="110" s="1"/>
  <c r="EY144" i="110" s="1"/>
  <c r="EZ144" i="110" s="1"/>
  <c r="FA144" i="110" s="1"/>
  <c r="FB144" i="110" s="1"/>
  <c r="FC144" i="110" s="1"/>
  <c r="FD144" i="110" s="1"/>
  <c r="FE144" i="110" s="1"/>
  <c r="FF144" i="110" s="1"/>
  <c r="FG144" i="110" s="1"/>
  <c r="FH144" i="110" s="1"/>
  <c r="FI144" i="110" s="1"/>
  <c r="FJ144" i="110" s="1"/>
  <c r="FK144" i="110" s="1"/>
  <c r="FL144" i="110" s="1"/>
  <c r="FM144" i="110" s="1"/>
  <c r="FN144" i="110" s="1"/>
  <c r="FO144" i="110" s="1"/>
  <c r="FP144" i="110" s="1"/>
  <c r="FQ144" i="110" s="1"/>
  <c r="FR144" i="110" s="1"/>
  <c r="FS144" i="110" s="1"/>
  <c r="FT144" i="110" s="1"/>
  <c r="FU144" i="110" s="1"/>
  <c r="FV144" i="110" s="1"/>
  <c r="FW144" i="110" s="1"/>
  <c r="FX144" i="110" s="1"/>
  <c r="FY144" i="110" s="1"/>
  <c r="FZ144" i="110" s="1"/>
  <c r="GA144" i="110" s="1"/>
  <c r="GB144" i="110" s="1"/>
  <c r="GC144" i="110" s="1"/>
  <c r="GD144" i="110" s="1"/>
  <c r="GE144" i="110" s="1"/>
  <c r="GF144" i="110" s="1"/>
  <c r="GG144" i="110" s="1"/>
  <c r="GH144" i="110" s="1"/>
  <c r="GI144" i="110" s="1"/>
  <c r="GJ144" i="110" s="1"/>
  <c r="GK144" i="110" s="1"/>
  <c r="GL144" i="110" s="1"/>
  <c r="GM144" i="110" s="1"/>
  <c r="GN144" i="110" s="1"/>
  <c r="GO144" i="110" s="1"/>
  <c r="GP144" i="110" s="1"/>
  <c r="GQ144" i="110" s="1"/>
  <c r="GR144" i="110" s="1"/>
  <c r="GS144" i="110" s="1"/>
  <c r="GT144" i="110" s="1"/>
  <c r="GU144" i="110" s="1"/>
  <c r="GV144" i="110" s="1"/>
  <c r="GW144" i="110" s="1"/>
  <c r="GX144" i="110" s="1"/>
  <c r="GY144" i="110" s="1"/>
  <c r="GZ144" i="110" s="1"/>
  <c r="HA144" i="110" s="1"/>
  <c r="HB144" i="110" s="1"/>
  <c r="HC144" i="110" s="1"/>
  <c r="HD144" i="110" s="1"/>
  <c r="HE144" i="110" s="1"/>
  <c r="HF144" i="110" s="1"/>
  <c r="HG144" i="110" s="1"/>
  <c r="HH144" i="110" s="1"/>
  <c r="HI144" i="110" s="1"/>
  <c r="HJ144" i="110" s="1"/>
  <c r="EN22" i="110"/>
  <c r="EO88" i="109"/>
  <c r="C64" i="111"/>
  <c r="EM2" i="110" l="1"/>
  <c r="EL55" i="109" s="1"/>
  <c r="EP89" i="100"/>
  <c r="E64" i="111"/>
  <c r="BH56" i="109"/>
  <c r="EM87" i="109"/>
  <c r="EM67" i="109" s="1"/>
  <c r="B145" i="110" s="1"/>
  <c r="EN145" i="110" s="1"/>
  <c r="EO145" i="110" s="1"/>
  <c r="EP145" i="110" s="1"/>
  <c r="EQ145" i="110" s="1"/>
  <c r="ER145" i="110" s="1"/>
  <c r="ES145" i="110" s="1"/>
  <c r="ET145" i="110" s="1"/>
  <c r="EU145" i="110" s="1"/>
  <c r="EV145" i="110" s="1"/>
  <c r="EW145" i="110" s="1"/>
  <c r="EX145" i="110" s="1"/>
  <c r="EY145" i="110" s="1"/>
  <c r="EZ145" i="110" s="1"/>
  <c r="FA145" i="110" s="1"/>
  <c r="FB145" i="110" s="1"/>
  <c r="FC145" i="110" s="1"/>
  <c r="FD145" i="110" s="1"/>
  <c r="FE145" i="110" s="1"/>
  <c r="FF145" i="110" s="1"/>
  <c r="FG145" i="110" s="1"/>
  <c r="FH145" i="110" s="1"/>
  <c r="FI145" i="110" s="1"/>
  <c r="FJ145" i="110" s="1"/>
  <c r="FK145" i="110" s="1"/>
  <c r="FL145" i="110" s="1"/>
  <c r="FM145" i="110" s="1"/>
  <c r="FN145" i="110" s="1"/>
  <c r="FO145" i="110" s="1"/>
  <c r="FP145" i="110" s="1"/>
  <c r="FQ145" i="110" s="1"/>
  <c r="FR145" i="110" s="1"/>
  <c r="FS145" i="110" s="1"/>
  <c r="FT145" i="110" s="1"/>
  <c r="FU145" i="110" s="1"/>
  <c r="FV145" i="110" s="1"/>
  <c r="FW145" i="110" s="1"/>
  <c r="FX145" i="110" s="1"/>
  <c r="FY145" i="110" s="1"/>
  <c r="FZ145" i="110" s="1"/>
  <c r="GA145" i="110" s="1"/>
  <c r="GB145" i="110" s="1"/>
  <c r="GC145" i="110" s="1"/>
  <c r="GD145" i="110" s="1"/>
  <c r="GE145" i="110" s="1"/>
  <c r="GF145" i="110" s="1"/>
  <c r="GG145" i="110" s="1"/>
  <c r="GH145" i="110" s="1"/>
  <c r="GI145" i="110" s="1"/>
  <c r="GJ145" i="110" s="1"/>
  <c r="GK145" i="110" s="1"/>
  <c r="GL145" i="110" s="1"/>
  <c r="GM145" i="110" s="1"/>
  <c r="GN145" i="110" s="1"/>
  <c r="GO145" i="110" s="1"/>
  <c r="GP145" i="110" s="1"/>
  <c r="GQ145" i="110" s="1"/>
  <c r="GR145" i="110" s="1"/>
  <c r="GS145" i="110" s="1"/>
  <c r="GT145" i="110" s="1"/>
  <c r="GU145" i="110" s="1"/>
  <c r="GV145" i="110" s="1"/>
  <c r="GW145" i="110" s="1"/>
  <c r="GX145" i="110" s="1"/>
  <c r="GY145" i="110" s="1"/>
  <c r="GZ145" i="110" s="1"/>
  <c r="HA145" i="110" s="1"/>
  <c r="HB145" i="110" s="1"/>
  <c r="HC145" i="110" s="1"/>
  <c r="HD145" i="110" s="1"/>
  <c r="HE145" i="110" s="1"/>
  <c r="HF145" i="110" s="1"/>
  <c r="HG145" i="110" s="1"/>
  <c r="HH145" i="110" s="1"/>
  <c r="HI145" i="110" s="1"/>
  <c r="HJ145" i="110" s="1"/>
  <c r="EO85" i="106"/>
  <c r="EO22" i="110"/>
  <c r="EQ89" i="100" l="1"/>
  <c r="EP88" i="109"/>
  <c r="EN2" i="110"/>
  <c r="EM55" i="109" s="1"/>
  <c r="ER89" i="100"/>
  <c r="EN87" i="109"/>
  <c r="EN67" i="109" s="1"/>
  <c r="B146" i="110" s="1"/>
  <c r="EO146" i="110" s="1"/>
  <c r="EP146" i="110" s="1"/>
  <c r="EQ146" i="110" s="1"/>
  <c r="ER146" i="110" s="1"/>
  <c r="ES146" i="110" s="1"/>
  <c r="ET146" i="110" s="1"/>
  <c r="EU146" i="110" s="1"/>
  <c r="EV146" i="110" s="1"/>
  <c r="EW146" i="110" s="1"/>
  <c r="EX146" i="110" s="1"/>
  <c r="EY146" i="110" s="1"/>
  <c r="EZ146" i="110" s="1"/>
  <c r="FA146" i="110" s="1"/>
  <c r="FB146" i="110" s="1"/>
  <c r="FC146" i="110" s="1"/>
  <c r="FD146" i="110" s="1"/>
  <c r="FE146" i="110" s="1"/>
  <c r="FF146" i="110" s="1"/>
  <c r="FG146" i="110" s="1"/>
  <c r="FH146" i="110" s="1"/>
  <c r="FI146" i="110" s="1"/>
  <c r="FJ146" i="110" s="1"/>
  <c r="FK146" i="110" s="1"/>
  <c r="FL146" i="110" s="1"/>
  <c r="FM146" i="110" s="1"/>
  <c r="FN146" i="110" s="1"/>
  <c r="FO146" i="110" s="1"/>
  <c r="FP146" i="110" s="1"/>
  <c r="FQ146" i="110" s="1"/>
  <c r="FR146" i="110" s="1"/>
  <c r="FS146" i="110" s="1"/>
  <c r="FT146" i="110" s="1"/>
  <c r="FU146" i="110" s="1"/>
  <c r="FV146" i="110" s="1"/>
  <c r="FW146" i="110" s="1"/>
  <c r="FX146" i="110" s="1"/>
  <c r="FY146" i="110" s="1"/>
  <c r="FZ146" i="110" s="1"/>
  <c r="GA146" i="110" s="1"/>
  <c r="GB146" i="110" s="1"/>
  <c r="GC146" i="110" s="1"/>
  <c r="GD146" i="110" s="1"/>
  <c r="GE146" i="110" s="1"/>
  <c r="GF146" i="110" s="1"/>
  <c r="GG146" i="110" s="1"/>
  <c r="GH146" i="110" s="1"/>
  <c r="GI146" i="110" s="1"/>
  <c r="GJ146" i="110" s="1"/>
  <c r="GK146" i="110" s="1"/>
  <c r="GL146" i="110" s="1"/>
  <c r="GM146" i="110" s="1"/>
  <c r="GN146" i="110" s="1"/>
  <c r="GO146" i="110" s="1"/>
  <c r="GP146" i="110" s="1"/>
  <c r="GQ146" i="110" s="1"/>
  <c r="GR146" i="110" s="1"/>
  <c r="GS146" i="110" s="1"/>
  <c r="GT146" i="110" s="1"/>
  <c r="GU146" i="110" s="1"/>
  <c r="GV146" i="110" s="1"/>
  <c r="GW146" i="110" s="1"/>
  <c r="GX146" i="110" s="1"/>
  <c r="GY146" i="110" s="1"/>
  <c r="GZ146" i="110" s="1"/>
  <c r="HA146" i="110" s="1"/>
  <c r="HB146" i="110" s="1"/>
  <c r="HC146" i="110" s="1"/>
  <c r="HD146" i="110" s="1"/>
  <c r="HE146" i="110" s="1"/>
  <c r="HF146" i="110" s="1"/>
  <c r="HG146" i="110" s="1"/>
  <c r="HH146" i="110" s="1"/>
  <c r="HI146" i="110" s="1"/>
  <c r="HJ146" i="110" s="1"/>
  <c r="EP22" i="110"/>
  <c r="BH95" i="109"/>
  <c r="F64" i="111"/>
  <c r="EQ88" i="109" l="1"/>
  <c r="EO2" i="110"/>
  <c r="EN55" i="109" s="1"/>
  <c r="EP85" i="106"/>
  <c r="C65" i="111"/>
  <c r="EQ22" i="110"/>
  <c r="EO87" i="109"/>
  <c r="EO67" i="109" s="1"/>
  <c r="B147" i="110" s="1"/>
  <c r="EP147" i="110" s="1"/>
  <c r="EQ147" i="110" s="1"/>
  <c r="ER147" i="110" s="1"/>
  <c r="ES147" i="110" s="1"/>
  <c r="ET147" i="110" s="1"/>
  <c r="EU147" i="110" s="1"/>
  <c r="EV147" i="110" s="1"/>
  <c r="EW147" i="110" s="1"/>
  <c r="EX147" i="110" s="1"/>
  <c r="EY147" i="110" s="1"/>
  <c r="EZ147" i="110" s="1"/>
  <c r="FA147" i="110" s="1"/>
  <c r="FB147" i="110" s="1"/>
  <c r="FC147" i="110" s="1"/>
  <c r="FD147" i="110" s="1"/>
  <c r="FE147" i="110" s="1"/>
  <c r="FF147" i="110" s="1"/>
  <c r="FG147" i="110" s="1"/>
  <c r="FH147" i="110" s="1"/>
  <c r="FI147" i="110" s="1"/>
  <c r="FJ147" i="110" s="1"/>
  <c r="FK147" i="110" s="1"/>
  <c r="FL147" i="110" s="1"/>
  <c r="FM147" i="110" s="1"/>
  <c r="FN147" i="110" s="1"/>
  <c r="FO147" i="110" s="1"/>
  <c r="FP147" i="110" s="1"/>
  <c r="FQ147" i="110" s="1"/>
  <c r="FR147" i="110" s="1"/>
  <c r="FS147" i="110" s="1"/>
  <c r="FT147" i="110" s="1"/>
  <c r="FU147" i="110" s="1"/>
  <c r="FV147" i="110" s="1"/>
  <c r="FW147" i="110" s="1"/>
  <c r="FX147" i="110" s="1"/>
  <c r="FY147" i="110" s="1"/>
  <c r="FZ147" i="110" s="1"/>
  <c r="GA147" i="110" s="1"/>
  <c r="GB147" i="110" s="1"/>
  <c r="GC147" i="110" s="1"/>
  <c r="GD147" i="110" s="1"/>
  <c r="GE147" i="110" s="1"/>
  <c r="GF147" i="110" s="1"/>
  <c r="GG147" i="110" s="1"/>
  <c r="GH147" i="110" s="1"/>
  <c r="GI147" i="110" s="1"/>
  <c r="GJ147" i="110" s="1"/>
  <c r="GK147" i="110" s="1"/>
  <c r="GL147" i="110" s="1"/>
  <c r="GM147" i="110" s="1"/>
  <c r="GN147" i="110" s="1"/>
  <c r="GO147" i="110" s="1"/>
  <c r="GP147" i="110" s="1"/>
  <c r="GQ147" i="110" s="1"/>
  <c r="GR147" i="110" s="1"/>
  <c r="GS147" i="110" s="1"/>
  <c r="GT147" i="110" s="1"/>
  <c r="GU147" i="110" s="1"/>
  <c r="GV147" i="110" s="1"/>
  <c r="GW147" i="110" s="1"/>
  <c r="GX147" i="110" s="1"/>
  <c r="GY147" i="110" s="1"/>
  <c r="GZ147" i="110" s="1"/>
  <c r="HA147" i="110" s="1"/>
  <c r="HB147" i="110" s="1"/>
  <c r="HC147" i="110" s="1"/>
  <c r="HD147" i="110" s="1"/>
  <c r="HE147" i="110" s="1"/>
  <c r="HF147" i="110" s="1"/>
  <c r="HG147" i="110" s="1"/>
  <c r="HH147" i="110" s="1"/>
  <c r="HI147" i="110" s="1"/>
  <c r="HJ147" i="110" s="1"/>
  <c r="ES89" i="100" l="1"/>
  <c r="ER88" i="109"/>
  <c r="EP2" i="110"/>
  <c r="EO55" i="109" s="1"/>
  <c r="EQ85" i="106"/>
  <c r="ES88" i="109"/>
  <c r="ET89" i="100"/>
  <c r="ER22" i="110"/>
  <c r="E65" i="111"/>
  <c r="BI56" i="109"/>
  <c r="ER85" i="106" l="1"/>
  <c r="EP87" i="109"/>
  <c r="EP67" i="109" s="1"/>
  <c r="B148" i="110" s="1"/>
  <c r="EQ148" i="110" s="1"/>
  <c r="EU89" i="100"/>
  <c r="BI95" i="109"/>
  <c r="F65" i="111"/>
  <c r="ES22" i="110"/>
  <c r="ET88" i="109"/>
  <c r="ES85" i="106" l="1"/>
  <c r="EQ87" i="109"/>
  <c r="EQ67" i="109" s="1"/>
  <c r="B149" i="110" s="1"/>
  <c r="ER149" i="110" s="1"/>
  <c r="ES149" i="110" s="1"/>
  <c r="ET149" i="110" s="1"/>
  <c r="EU149" i="110" s="1"/>
  <c r="EV149" i="110" s="1"/>
  <c r="EW149" i="110" s="1"/>
  <c r="EX149" i="110" s="1"/>
  <c r="EY149" i="110" s="1"/>
  <c r="EZ149" i="110" s="1"/>
  <c r="FA149" i="110" s="1"/>
  <c r="FB149" i="110" s="1"/>
  <c r="FC149" i="110" s="1"/>
  <c r="FD149" i="110" s="1"/>
  <c r="FE149" i="110" s="1"/>
  <c r="FF149" i="110" s="1"/>
  <c r="FG149" i="110" s="1"/>
  <c r="FH149" i="110" s="1"/>
  <c r="FI149" i="110" s="1"/>
  <c r="FJ149" i="110" s="1"/>
  <c r="FK149" i="110" s="1"/>
  <c r="FL149" i="110" s="1"/>
  <c r="FM149" i="110" s="1"/>
  <c r="FN149" i="110" s="1"/>
  <c r="FO149" i="110" s="1"/>
  <c r="FP149" i="110" s="1"/>
  <c r="FQ149" i="110" s="1"/>
  <c r="FR149" i="110" s="1"/>
  <c r="FS149" i="110" s="1"/>
  <c r="FT149" i="110" s="1"/>
  <c r="FU149" i="110" s="1"/>
  <c r="FV149" i="110" s="1"/>
  <c r="FW149" i="110" s="1"/>
  <c r="FX149" i="110" s="1"/>
  <c r="FY149" i="110" s="1"/>
  <c r="FZ149" i="110" s="1"/>
  <c r="GA149" i="110" s="1"/>
  <c r="GB149" i="110" s="1"/>
  <c r="GC149" i="110" s="1"/>
  <c r="GD149" i="110" s="1"/>
  <c r="GE149" i="110" s="1"/>
  <c r="GF149" i="110" s="1"/>
  <c r="GG149" i="110" s="1"/>
  <c r="GH149" i="110" s="1"/>
  <c r="GI149" i="110" s="1"/>
  <c r="GJ149" i="110" s="1"/>
  <c r="GK149" i="110" s="1"/>
  <c r="GL149" i="110" s="1"/>
  <c r="GM149" i="110" s="1"/>
  <c r="GN149" i="110" s="1"/>
  <c r="GO149" i="110" s="1"/>
  <c r="GP149" i="110" s="1"/>
  <c r="GQ149" i="110" s="1"/>
  <c r="GR149" i="110" s="1"/>
  <c r="GS149" i="110" s="1"/>
  <c r="GT149" i="110" s="1"/>
  <c r="GU149" i="110" s="1"/>
  <c r="GV149" i="110" s="1"/>
  <c r="GW149" i="110" s="1"/>
  <c r="GX149" i="110" s="1"/>
  <c r="GY149" i="110" s="1"/>
  <c r="GZ149" i="110" s="1"/>
  <c r="HA149" i="110" s="1"/>
  <c r="HB149" i="110" s="1"/>
  <c r="HC149" i="110" s="1"/>
  <c r="HD149" i="110" s="1"/>
  <c r="HE149" i="110" s="1"/>
  <c r="HF149" i="110" s="1"/>
  <c r="HG149" i="110" s="1"/>
  <c r="HH149" i="110" s="1"/>
  <c r="HI149" i="110" s="1"/>
  <c r="HJ149" i="110" s="1"/>
  <c r="ER148" i="110"/>
  <c r="EQ2" i="110"/>
  <c r="EP55" i="109" s="1"/>
  <c r="EU88" i="109"/>
  <c r="ET85" i="106"/>
  <c r="C66" i="111"/>
  <c r="ET22" i="110"/>
  <c r="EV89" i="100"/>
  <c r="ER87" i="109" l="1"/>
  <c r="ER67" i="109" s="1"/>
  <c r="B150" i="110" s="1"/>
  <c r="ES150" i="110" s="1"/>
  <c r="ET150" i="110" s="1"/>
  <c r="EU150" i="110" s="1"/>
  <c r="EV150" i="110" s="1"/>
  <c r="EW150" i="110" s="1"/>
  <c r="EX150" i="110" s="1"/>
  <c r="EY150" i="110" s="1"/>
  <c r="EZ150" i="110" s="1"/>
  <c r="FA150" i="110" s="1"/>
  <c r="FB150" i="110" s="1"/>
  <c r="FC150" i="110" s="1"/>
  <c r="FD150" i="110" s="1"/>
  <c r="FE150" i="110" s="1"/>
  <c r="FF150" i="110" s="1"/>
  <c r="FG150" i="110" s="1"/>
  <c r="FH150" i="110" s="1"/>
  <c r="FI150" i="110" s="1"/>
  <c r="FJ150" i="110" s="1"/>
  <c r="FK150" i="110" s="1"/>
  <c r="FL150" i="110" s="1"/>
  <c r="FM150" i="110" s="1"/>
  <c r="FN150" i="110" s="1"/>
  <c r="FO150" i="110" s="1"/>
  <c r="FP150" i="110" s="1"/>
  <c r="FQ150" i="110" s="1"/>
  <c r="FR150" i="110" s="1"/>
  <c r="FS150" i="110" s="1"/>
  <c r="FT150" i="110" s="1"/>
  <c r="FU150" i="110" s="1"/>
  <c r="FV150" i="110" s="1"/>
  <c r="FW150" i="110" s="1"/>
  <c r="FX150" i="110" s="1"/>
  <c r="FY150" i="110" s="1"/>
  <c r="FZ150" i="110" s="1"/>
  <c r="GA150" i="110" s="1"/>
  <c r="GB150" i="110" s="1"/>
  <c r="GC150" i="110" s="1"/>
  <c r="GD150" i="110" s="1"/>
  <c r="GE150" i="110" s="1"/>
  <c r="GF150" i="110" s="1"/>
  <c r="GG150" i="110" s="1"/>
  <c r="GH150" i="110" s="1"/>
  <c r="GI150" i="110" s="1"/>
  <c r="GJ150" i="110" s="1"/>
  <c r="GK150" i="110" s="1"/>
  <c r="GL150" i="110" s="1"/>
  <c r="GM150" i="110" s="1"/>
  <c r="GN150" i="110" s="1"/>
  <c r="GO150" i="110" s="1"/>
  <c r="GP150" i="110" s="1"/>
  <c r="GQ150" i="110" s="1"/>
  <c r="GR150" i="110" s="1"/>
  <c r="GS150" i="110" s="1"/>
  <c r="GT150" i="110" s="1"/>
  <c r="GU150" i="110" s="1"/>
  <c r="GV150" i="110" s="1"/>
  <c r="GW150" i="110" s="1"/>
  <c r="GX150" i="110" s="1"/>
  <c r="GY150" i="110" s="1"/>
  <c r="GZ150" i="110" s="1"/>
  <c r="HA150" i="110" s="1"/>
  <c r="HB150" i="110" s="1"/>
  <c r="HC150" i="110" s="1"/>
  <c r="HD150" i="110" s="1"/>
  <c r="HE150" i="110" s="1"/>
  <c r="HF150" i="110" s="1"/>
  <c r="HG150" i="110" s="1"/>
  <c r="HH150" i="110" s="1"/>
  <c r="HI150" i="110" s="1"/>
  <c r="HJ150" i="110" s="1"/>
  <c r="ES148" i="110"/>
  <c r="ER2" i="110"/>
  <c r="EQ55" i="109" s="1"/>
  <c r="E66" i="111"/>
  <c r="BJ56" i="109"/>
  <c r="EU85" i="106"/>
  <c r="EW89" i="100"/>
  <c r="EV88" i="109"/>
  <c r="EU22" i="110"/>
  <c r="ES87" i="109" l="1"/>
  <c r="ES67" i="109" s="1"/>
  <c r="B151" i="110" s="1"/>
  <c r="ET151" i="110" s="1"/>
  <c r="EU151" i="110" s="1"/>
  <c r="EV151" i="110" s="1"/>
  <c r="EW151" i="110" s="1"/>
  <c r="EX151" i="110" s="1"/>
  <c r="EY151" i="110" s="1"/>
  <c r="EZ151" i="110" s="1"/>
  <c r="FA151" i="110" s="1"/>
  <c r="FB151" i="110" s="1"/>
  <c r="FC151" i="110" s="1"/>
  <c r="FD151" i="110" s="1"/>
  <c r="FE151" i="110" s="1"/>
  <c r="FF151" i="110" s="1"/>
  <c r="FG151" i="110" s="1"/>
  <c r="FH151" i="110" s="1"/>
  <c r="FI151" i="110" s="1"/>
  <c r="FJ151" i="110" s="1"/>
  <c r="FK151" i="110" s="1"/>
  <c r="FL151" i="110" s="1"/>
  <c r="FM151" i="110" s="1"/>
  <c r="FN151" i="110" s="1"/>
  <c r="FO151" i="110" s="1"/>
  <c r="FP151" i="110" s="1"/>
  <c r="FQ151" i="110" s="1"/>
  <c r="FR151" i="110" s="1"/>
  <c r="FS151" i="110" s="1"/>
  <c r="FT151" i="110" s="1"/>
  <c r="FU151" i="110" s="1"/>
  <c r="FV151" i="110" s="1"/>
  <c r="FW151" i="110" s="1"/>
  <c r="FX151" i="110" s="1"/>
  <c r="FY151" i="110" s="1"/>
  <c r="FZ151" i="110" s="1"/>
  <c r="GA151" i="110" s="1"/>
  <c r="GB151" i="110" s="1"/>
  <c r="GC151" i="110" s="1"/>
  <c r="GD151" i="110" s="1"/>
  <c r="GE151" i="110" s="1"/>
  <c r="GF151" i="110" s="1"/>
  <c r="GG151" i="110" s="1"/>
  <c r="GH151" i="110" s="1"/>
  <c r="GI151" i="110" s="1"/>
  <c r="GJ151" i="110" s="1"/>
  <c r="GK151" i="110" s="1"/>
  <c r="GL151" i="110" s="1"/>
  <c r="GM151" i="110" s="1"/>
  <c r="GN151" i="110" s="1"/>
  <c r="GO151" i="110" s="1"/>
  <c r="GP151" i="110" s="1"/>
  <c r="GQ151" i="110" s="1"/>
  <c r="GR151" i="110" s="1"/>
  <c r="GS151" i="110" s="1"/>
  <c r="GT151" i="110" s="1"/>
  <c r="GU151" i="110" s="1"/>
  <c r="GV151" i="110" s="1"/>
  <c r="GW151" i="110" s="1"/>
  <c r="GX151" i="110" s="1"/>
  <c r="GY151" i="110" s="1"/>
  <c r="GZ151" i="110" s="1"/>
  <c r="HA151" i="110" s="1"/>
  <c r="HB151" i="110" s="1"/>
  <c r="HC151" i="110" s="1"/>
  <c r="HD151" i="110" s="1"/>
  <c r="HE151" i="110" s="1"/>
  <c r="HF151" i="110" s="1"/>
  <c r="HG151" i="110" s="1"/>
  <c r="HH151" i="110" s="1"/>
  <c r="HI151" i="110" s="1"/>
  <c r="HJ151" i="110" s="1"/>
  <c r="ET148" i="110"/>
  <c r="ES2" i="110"/>
  <c r="ER55" i="109" s="1"/>
  <c r="EX89" i="100"/>
  <c r="ET87" i="109"/>
  <c r="ET67" i="109" s="1"/>
  <c r="B152" i="110" s="1"/>
  <c r="EU152" i="110" s="1"/>
  <c r="EV152" i="110" s="1"/>
  <c r="EW152" i="110" s="1"/>
  <c r="EX152" i="110" s="1"/>
  <c r="EY152" i="110" s="1"/>
  <c r="EZ152" i="110" s="1"/>
  <c r="FA152" i="110" s="1"/>
  <c r="FB152" i="110" s="1"/>
  <c r="FC152" i="110" s="1"/>
  <c r="FD152" i="110" s="1"/>
  <c r="FE152" i="110" s="1"/>
  <c r="FF152" i="110" s="1"/>
  <c r="FG152" i="110" s="1"/>
  <c r="FH152" i="110" s="1"/>
  <c r="FI152" i="110" s="1"/>
  <c r="FJ152" i="110" s="1"/>
  <c r="FK152" i="110" s="1"/>
  <c r="FL152" i="110" s="1"/>
  <c r="FM152" i="110" s="1"/>
  <c r="FN152" i="110" s="1"/>
  <c r="FO152" i="110" s="1"/>
  <c r="FP152" i="110" s="1"/>
  <c r="FQ152" i="110" s="1"/>
  <c r="FR152" i="110" s="1"/>
  <c r="FS152" i="110" s="1"/>
  <c r="FT152" i="110" s="1"/>
  <c r="FU152" i="110" s="1"/>
  <c r="FV152" i="110" s="1"/>
  <c r="FW152" i="110" s="1"/>
  <c r="FX152" i="110" s="1"/>
  <c r="FY152" i="110" s="1"/>
  <c r="FZ152" i="110" s="1"/>
  <c r="GA152" i="110" s="1"/>
  <c r="GB152" i="110" s="1"/>
  <c r="GC152" i="110" s="1"/>
  <c r="GD152" i="110" s="1"/>
  <c r="GE152" i="110" s="1"/>
  <c r="GF152" i="110" s="1"/>
  <c r="GG152" i="110" s="1"/>
  <c r="GH152" i="110" s="1"/>
  <c r="GI152" i="110" s="1"/>
  <c r="GJ152" i="110" s="1"/>
  <c r="GK152" i="110" s="1"/>
  <c r="GL152" i="110" s="1"/>
  <c r="GM152" i="110" s="1"/>
  <c r="GN152" i="110" s="1"/>
  <c r="GO152" i="110" s="1"/>
  <c r="GP152" i="110" s="1"/>
  <c r="GQ152" i="110" s="1"/>
  <c r="GR152" i="110" s="1"/>
  <c r="GS152" i="110" s="1"/>
  <c r="GT152" i="110" s="1"/>
  <c r="GU152" i="110" s="1"/>
  <c r="GV152" i="110" s="1"/>
  <c r="GW152" i="110" s="1"/>
  <c r="GX152" i="110" s="1"/>
  <c r="GY152" i="110" s="1"/>
  <c r="GZ152" i="110" s="1"/>
  <c r="HA152" i="110" s="1"/>
  <c r="HB152" i="110" s="1"/>
  <c r="HC152" i="110" s="1"/>
  <c r="HD152" i="110" s="1"/>
  <c r="HE152" i="110" s="1"/>
  <c r="HF152" i="110" s="1"/>
  <c r="HG152" i="110" s="1"/>
  <c r="HH152" i="110" s="1"/>
  <c r="HI152" i="110" s="1"/>
  <c r="HJ152" i="110" s="1"/>
  <c r="EV85" i="106"/>
  <c r="EW88" i="109"/>
  <c r="BJ95" i="109"/>
  <c r="F66" i="111"/>
  <c r="EV22" i="110"/>
  <c r="EU148" i="110" l="1"/>
  <c r="ET2" i="110"/>
  <c r="ES55" i="109" s="1"/>
  <c r="EX88" i="109"/>
  <c r="EU87" i="109"/>
  <c r="EU67" i="109" s="1"/>
  <c r="B153" i="110" s="1"/>
  <c r="EV153" i="110" s="1"/>
  <c r="EW153" i="110" s="1"/>
  <c r="EX153" i="110" s="1"/>
  <c r="EY153" i="110" s="1"/>
  <c r="EZ153" i="110" s="1"/>
  <c r="FA153" i="110" s="1"/>
  <c r="FB153" i="110" s="1"/>
  <c r="FC153" i="110" s="1"/>
  <c r="FD153" i="110" s="1"/>
  <c r="FE153" i="110" s="1"/>
  <c r="FF153" i="110" s="1"/>
  <c r="FG153" i="110" s="1"/>
  <c r="FH153" i="110" s="1"/>
  <c r="FI153" i="110" s="1"/>
  <c r="FJ153" i="110" s="1"/>
  <c r="FK153" i="110" s="1"/>
  <c r="FL153" i="110" s="1"/>
  <c r="FM153" i="110" s="1"/>
  <c r="FN153" i="110" s="1"/>
  <c r="FO153" i="110" s="1"/>
  <c r="FP153" i="110" s="1"/>
  <c r="FQ153" i="110" s="1"/>
  <c r="FR153" i="110" s="1"/>
  <c r="FS153" i="110" s="1"/>
  <c r="FT153" i="110" s="1"/>
  <c r="FU153" i="110" s="1"/>
  <c r="FV153" i="110" s="1"/>
  <c r="FW153" i="110" s="1"/>
  <c r="FX153" i="110" s="1"/>
  <c r="FY153" i="110" s="1"/>
  <c r="FZ153" i="110" s="1"/>
  <c r="GA153" i="110" s="1"/>
  <c r="GB153" i="110" s="1"/>
  <c r="GC153" i="110" s="1"/>
  <c r="GD153" i="110" s="1"/>
  <c r="GE153" i="110" s="1"/>
  <c r="GF153" i="110" s="1"/>
  <c r="GG153" i="110" s="1"/>
  <c r="GH153" i="110" s="1"/>
  <c r="GI153" i="110" s="1"/>
  <c r="GJ153" i="110" s="1"/>
  <c r="GK153" i="110" s="1"/>
  <c r="GL153" i="110" s="1"/>
  <c r="GM153" i="110" s="1"/>
  <c r="GN153" i="110" s="1"/>
  <c r="GO153" i="110" s="1"/>
  <c r="GP153" i="110" s="1"/>
  <c r="GQ153" i="110" s="1"/>
  <c r="GR153" i="110" s="1"/>
  <c r="GS153" i="110" s="1"/>
  <c r="GT153" i="110" s="1"/>
  <c r="GU153" i="110" s="1"/>
  <c r="GV153" i="110" s="1"/>
  <c r="GW153" i="110" s="1"/>
  <c r="GX153" i="110" s="1"/>
  <c r="GY153" i="110" s="1"/>
  <c r="GZ153" i="110" s="1"/>
  <c r="HA153" i="110" s="1"/>
  <c r="HB153" i="110" s="1"/>
  <c r="HC153" i="110" s="1"/>
  <c r="HD153" i="110" s="1"/>
  <c r="HE153" i="110" s="1"/>
  <c r="HF153" i="110" s="1"/>
  <c r="HG153" i="110" s="1"/>
  <c r="HH153" i="110" s="1"/>
  <c r="HI153" i="110" s="1"/>
  <c r="HJ153" i="110" s="1"/>
  <c r="EY89" i="100"/>
  <c r="EW22" i="110"/>
  <c r="EW85" i="106"/>
  <c r="C67" i="111"/>
  <c r="EV148" i="110" l="1"/>
  <c r="EU2" i="110"/>
  <c r="ET55" i="109" s="1"/>
  <c r="EZ89" i="100"/>
  <c r="EV87" i="109"/>
  <c r="EV67" i="109" s="1"/>
  <c r="B154" i="110" s="1"/>
  <c r="EW154" i="110" s="1"/>
  <c r="EX154" i="110" s="1"/>
  <c r="EY154" i="110" s="1"/>
  <c r="EZ154" i="110" s="1"/>
  <c r="FA154" i="110" s="1"/>
  <c r="FB154" i="110" s="1"/>
  <c r="FC154" i="110" s="1"/>
  <c r="FD154" i="110" s="1"/>
  <c r="FE154" i="110" s="1"/>
  <c r="FF154" i="110" s="1"/>
  <c r="FG154" i="110" s="1"/>
  <c r="FH154" i="110" s="1"/>
  <c r="FI154" i="110" s="1"/>
  <c r="FJ154" i="110" s="1"/>
  <c r="FK154" i="110" s="1"/>
  <c r="FL154" i="110" s="1"/>
  <c r="FM154" i="110" s="1"/>
  <c r="FN154" i="110" s="1"/>
  <c r="FO154" i="110" s="1"/>
  <c r="FP154" i="110" s="1"/>
  <c r="FQ154" i="110" s="1"/>
  <c r="FR154" i="110" s="1"/>
  <c r="FS154" i="110" s="1"/>
  <c r="FT154" i="110" s="1"/>
  <c r="FU154" i="110" s="1"/>
  <c r="FV154" i="110" s="1"/>
  <c r="FW154" i="110" s="1"/>
  <c r="FX154" i="110" s="1"/>
  <c r="FY154" i="110" s="1"/>
  <c r="FZ154" i="110" s="1"/>
  <c r="GA154" i="110" s="1"/>
  <c r="GB154" i="110" s="1"/>
  <c r="GC154" i="110" s="1"/>
  <c r="GD154" i="110" s="1"/>
  <c r="GE154" i="110" s="1"/>
  <c r="GF154" i="110" s="1"/>
  <c r="GG154" i="110" s="1"/>
  <c r="GH154" i="110" s="1"/>
  <c r="GI154" i="110" s="1"/>
  <c r="GJ154" i="110" s="1"/>
  <c r="GK154" i="110" s="1"/>
  <c r="GL154" i="110" s="1"/>
  <c r="GM154" i="110" s="1"/>
  <c r="GN154" i="110" s="1"/>
  <c r="GO154" i="110" s="1"/>
  <c r="GP154" i="110" s="1"/>
  <c r="GQ154" i="110" s="1"/>
  <c r="GR154" i="110" s="1"/>
  <c r="GS154" i="110" s="1"/>
  <c r="GT154" i="110" s="1"/>
  <c r="GU154" i="110" s="1"/>
  <c r="GV154" i="110" s="1"/>
  <c r="GW154" i="110" s="1"/>
  <c r="GX154" i="110" s="1"/>
  <c r="GY154" i="110" s="1"/>
  <c r="GZ154" i="110" s="1"/>
  <c r="HA154" i="110" s="1"/>
  <c r="HB154" i="110" s="1"/>
  <c r="HC154" i="110" s="1"/>
  <c r="HD154" i="110" s="1"/>
  <c r="HE154" i="110" s="1"/>
  <c r="HF154" i="110" s="1"/>
  <c r="HG154" i="110" s="1"/>
  <c r="HH154" i="110" s="1"/>
  <c r="HI154" i="110" s="1"/>
  <c r="HJ154" i="110" s="1"/>
  <c r="EY88" i="109"/>
  <c r="E67" i="111"/>
  <c r="BK56" i="109"/>
  <c r="EX22" i="110"/>
  <c r="EX85" i="106"/>
  <c r="EW148" i="110" l="1"/>
  <c r="EV2" i="110"/>
  <c r="EU55" i="109" s="1"/>
  <c r="EZ88" i="109"/>
  <c r="EY85" i="106"/>
  <c r="EW87" i="109"/>
  <c r="EW67" i="109" s="1"/>
  <c r="B155" i="110" s="1"/>
  <c r="EX155" i="110" s="1"/>
  <c r="EY155" i="110" s="1"/>
  <c r="EZ155" i="110" s="1"/>
  <c r="FA155" i="110" s="1"/>
  <c r="FB155" i="110" s="1"/>
  <c r="FC155" i="110" s="1"/>
  <c r="FD155" i="110" s="1"/>
  <c r="FE155" i="110" s="1"/>
  <c r="FF155" i="110" s="1"/>
  <c r="FG155" i="110" s="1"/>
  <c r="FH155" i="110" s="1"/>
  <c r="FI155" i="110" s="1"/>
  <c r="FJ155" i="110" s="1"/>
  <c r="FK155" i="110" s="1"/>
  <c r="FL155" i="110" s="1"/>
  <c r="FM155" i="110" s="1"/>
  <c r="FN155" i="110" s="1"/>
  <c r="FO155" i="110" s="1"/>
  <c r="FP155" i="110" s="1"/>
  <c r="FQ155" i="110" s="1"/>
  <c r="FR155" i="110" s="1"/>
  <c r="FS155" i="110" s="1"/>
  <c r="FT155" i="110" s="1"/>
  <c r="FU155" i="110" s="1"/>
  <c r="FV155" i="110" s="1"/>
  <c r="FW155" i="110" s="1"/>
  <c r="FX155" i="110" s="1"/>
  <c r="FY155" i="110" s="1"/>
  <c r="FZ155" i="110" s="1"/>
  <c r="GA155" i="110" s="1"/>
  <c r="GB155" i="110" s="1"/>
  <c r="GC155" i="110" s="1"/>
  <c r="GD155" i="110" s="1"/>
  <c r="GE155" i="110" s="1"/>
  <c r="GF155" i="110" s="1"/>
  <c r="GG155" i="110" s="1"/>
  <c r="GH155" i="110" s="1"/>
  <c r="GI155" i="110" s="1"/>
  <c r="GJ155" i="110" s="1"/>
  <c r="GK155" i="110" s="1"/>
  <c r="GL155" i="110" s="1"/>
  <c r="GM155" i="110" s="1"/>
  <c r="GN155" i="110" s="1"/>
  <c r="GO155" i="110" s="1"/>
  <c r="GP155" i="110" s="1"/>
  <c r="GQ155" i="110" s="1"/>
  <c r="GR155" i="110" s="1"/>
  <c r="GS155" i="110" s="1"/>
  <c r="GT155" i="110" s="1"/>
  <c r="GU155" i="110" s="1"/>
  <c r="GV155" i="110" s="1"/>
  <c r="GW155" i="110" s="1"/>
  <c r="GX155" i="110" s="1"/>
  <c r="GY155" i="110" s="1"/>
  <c r="GZ155" i="110" s="1"/>
  <c r="HA155" i="110" s="1"/>
  <c r="HB155" i="110" s="1"/>
  <c r="HC155" i="110" s="1"/>
  <c r="HD155" i="110" s="1"/>
  <c r="HE155" i="110" s="1"/>
  <c r="HF155" i="110" s="1"/>
  <c r="HG155" i="110" s="1"/>
  <c r="HH155" i="110" s="1"/>
  <c r="HI155" i="110" s="1"/>
  <c r="HJ155" i="110" s="1"/>
  <c r="EY22" i="110"/>
  <c r="FA89" i="100"/>
  <c r="BK95" i="109"/>
  <c r="F67" i="111"/>
  <c r="EX148" i="110" l="1"/>
  <c r="EW2" i="110"/>
  <c r="EV55" i="109" s="1"/>
  <c r="EX87" i="109"/>
  <c r="EX67" i="109" s="1"/>
  <c r="B156" i="110" s="1"/>
  <c r="EY156" i="110" s="1"/>
  <c r="EZ156" i="110" s="1"/>
  <c r="FA156" i="110" s="1"/>
  <c r="FB156" i="110" s="1"/>
  <c r="FC156" i="110" s="1"/>
  <c r="FD156" i="110" s="1"/>
  <c r="FE156" i="110" s="1"/>
  <c r="FF156" i="110" s="1"/>
  <c r="FG156" i="110" s="1"/>
  <c r="FH156" i="110" s="1"/>
  <c r="FI156" i="110" s="1"/>
  <c r="FJ156" i="110" s="1"/>
  <c r="FK156" i="110" s="1"/>
  <c r="FL156" i="110" s="1"/>
  <c r="FM156" i="110" s="1"/>
  <c r="FN156" i="110" s="1"/>
  <c r="FO156" i="110" s="1"/>
  <c r="FP156" i="110" s="1"/>
  <c r="FQ156" i="110" s="1"/>
  <c r="FR156" i="110" s="1"/>
  <c r="FS156" i="110" s="1"/>
  <c r="FT156" i="110" s="1"/>
  <c r="FU156" i="110" s="1"/>
  <c r="FV156" i="110" s="1"/>
  <c r="FW156" i="110" s="1"/>
  <c r="FX156" i="110" s="1"/>
  <c r="FY156" i="110" s="1"/>
  <c r="FZ156" i="110" s="1"/>
  <c r="GA156" i="110" s="1"/>
  <c r="GB156" i="110" s="1"/>
  <c r="GC156" i="110" s="1"/>
  <c r="GD156" i="110" s="1"/>
  <c r="GE156" i="110" s="1"/>
  <c r="GF156" i="110" s="1"/>
  <c r="GG156" i="110" s="1"/>
  <c r="GH156" i="110" s="1"/>
  <c r="GI156" i="110" s="1"/>
  <c r="GJ156" i="110" s="1"/>
  <c r="GK156" i="110" s="1"/>
  <c r="GL156" i="110" s="1"/>
  <c r="GM156" i="110" s="1"/>
  <c r="GN156" i="110" s="1"/>
  <c r="GO156" i="110" s="1"/>
  <c r="GP156" i="110" s="1"/>
  <c r="GQ156" i="110" s="1"/>
  <c r="GR156" i="110" s="1"/>
  <c r="GS156" i="110" s="1"/>
  <c r="GT156" i="110" s="1"/>
  <c r="GU156" i="110" s="1"/>
  <c r="GV156" i="110" s="1"/>
  <c r="GW156" i="110" s="1"/>
  <c r="GX156" i="110" s="1"/>
  <c r="GY156" i="110" s="1"/>
  <c r="GZ156" i="110" s="1"/>
  <c r="HA156" i="110" s="1"/>
  <c r="HB156" i="110" s="1"/>
  <c r="HC156" i="110" s="1"/>
  <c r="HD156" i="110" s="1"/>
  <c r="HE156" i="110" s="1"/>
  <c r="HF156" i="110" s="1"/>
  <c r="HG156" i="110" s="1"/>
  <c r="HH156" i="110" s="1"/>
  <c r="HI156" i="110" s="1"/>
  <c r="HJ156" i="110" s="1"/>
  <c r="EZ85" i="106"/>
  <c r="EZ22" i="110"/>
  <c r="C68" i="111"/>
  <c r="FB89" i="100"/>
  <c r="FA88" i="109"/>
  <c r="EY148" i="110" l="1"/>
  <c r="EX2" i="110"/>
  <c r="EW55" i="109" s="1"/>
  <c r="FA85" i="106"/>
  <c r="EY87" i="109"/>
  <c r="EY67" i="109" s="1"/>
  <c r="B157" i="110" s="1"/>
  <c r="EZ157" i="110" s="1"/>
  <c r="FA157" i="110" s="1"/>
  <c r="FB157" i="110" s="1"/>
  <c r="FC157" i="110" s="1"/>
  <c r="FD157" i="110" s="1"/>
  <c r="FE157" i="110" s="1"/>
  <c r="FF157" i="110" s="1"/>
  <c r="FG157" i="110" s="1"/>
  <c r="FH157" i="110" s="1"/>
  <c r="FI157" i="110" s="1"/>
  <c r="FJ157" i="110" s="1"/>
  <c r="FK157" i="110" s="1"/>
  <c r="FL157" i="110" s="1"/>
  <c r="FM157" i="110" s="1"/>
  <c r="FN157" i="110" s="1"/>
  <c r="FO157" i="110" s="1"/>
  <c r="FP157" i="110" s="1"/>
  <c r="FQ157" i="110" s="1"/>
  <c r="FR157" i="110" s="1"/>
  <c r="FS157" i="110" s="1"/>
  <c r="FT157" i="110" s="1"/>
  <c r="FU157" i="110" s="1"/>
  <c r="FV157" i="110" s="1"/>
  <c r="FW157" i="110" s="1"/>
  <c r="FX157" i="110" s="1"/>
  <c r="FY157" i="110" s="1"/>
  <c r="FZ157" i="110" s="1"/>
  <c r="GA157" i="110" s="1"/>
  <c r="GB157" i="110" s="1"/>
  <c r="GC157" i="110" s="1"/>
  <c r="GD157" i="110" s="1"/>
  <c r="GE157" i="110" s="1"/>
  <c r="GF157" i="110" s="1"/>
  <c r="GG157" i="110" s="1"/>
  <c r="GH157" i="110" s="1"/>
  <c r="GI157" i="110" s="1"/>
  <c r="GJ157" i="110" s="1"/>
  <c r="GK157" i="110" s="1"/>
  <c r="GL157" i="110" s="1"/>
  <c r="GM157" i="110" s="1"/>
  <c r="GN157" i="110" s="1"/>
  <c r="GO157" i="110" s="1"/>
  <c r="GP157" i="110" s="1"/>
  <c r="GQ157" i="110" s="1"/>
  <c r="GR157" i="110" s="1"/>
  <c r="GS157" i="110" s="1"/>
  <c r="GT157" i="110" s="1"/>
  <c r="GU157" i="110" s="1"/>
  <c r="GV157" i="110" s="1"/>
  <c r="GW157" i="110" s="1"/>
  <c r="GX157" i="110" s="1"/>
  <c r="GY157" i="110" s="1"/>
  <c r="GZ157" i="110" s="1"/>
  <c r="HA157" i="110" s="1"/>
  <c r="HB157" i="110" s="1"/>
  <c r="HC157" i="110" s="1"/>
  <c r="HD157" i="110" s="1"/>
  <c r="HE157" i="110" s="1"/>
  <c r="HF157" i="110" s="1"/>
  <c r="HG157" i="110" s="1"/>
  <c r="HH157" i="110" s="1"/>
  <c r="HI157" i="110" s="1"/>
  <c r="HJ157" i="110" s="1"/>
  <c r="BL56" i="109"/>
  <c r="E68" i="111"/>
  <c r="FC89" i="100"/>
  <c r="FA22" i="110"/>
  <c r="FB88" i="109" l="1"/>
  <c r="EZ148" i="110"/>
  <c r="EY2" i="110"/>
  <c r="EX55" i="109" s="1"/>
  <c r="FD89" i="100"/>
  <c r="EZ87" i="109"/>
  <c r="EZ67" i="109" s="1"/>
  <c r="B158" i="110" s="1"/>
  <c r="FA158" i="110" s="1"/>
  <c r="FB158" i="110" s="1"/>
  <c r="FC158" i="110" s="1"/>
  <c r="FD158" i="110" s="1"/>
  <c r="FE158" i="110" s="1"/>
  <c r="FF158" i="110" s="1"/>
  <c r="FG158" i="110" s="1"/>
  <c r="FH158" i="110" s="1"/>
  <c r="FI158" i="110" s="1"/>
  <c r="FJ158" i="110" s="1"/>
  <c r="FK158" i="110" s="1"/>
  <c r="FL158" i="110" s="1"/>
  <c r="FM158" i="110" s="1"/>
  <c r="FN158" i="110" s="1"/>
  <c r="FO158" i="110" s="1"/>
  <c r="FP158" i="110" s="1"/>
  <c r="FQ158" i="110" s="1"/>
  <c r="FR158" i="110" s="1"/>
  <c r="FS158" i="110" s="1"/>
  <c r="FT158" i="110" s="1"/>
  <c r="FU158" i="110" s="1"/>
  <c r="FV158" i="110" s="1"/>
  <c r="FW158" i="110" s="1"/>
  <c r="FX158" i="110" s="1"/>
  <c r="FY158" i="110" s="1"/>
  <c r="FZ158" i="110" s="1"/>
  <c r="GA158" i="110" s="1"/>
  <c r="GB158" i="110" s="1"/>
  <c r="GC158" i="110" s="1"/>
  <c r="GD158" i="110" s="1"/>
  <c r="GE158" i="110" s="1"/>
  <c r="GF158" i="110" s="1"/>
  <c r="GG158" i="110" s="1"/>
  <c r="GH158" i="110" s="1"/>
  <c r="GI158" i="110" s="1"/>
  <c r="GJ158" i="110" s="1"/>
  <c r="GK158" i="110" s="1"/>
  <c r="GL158" i="110" s="1"/>
  <c r="GM158" i="110" s="1"/>
  <c r="GN158" i="110" s="1"/>
  <c r="GO158" i="110" s="1"/>
  <c r="GP158" i="110" s="1"/>
  <c r="GQ158" i="110" s="1"/>
  <c r="GR158" i="110" s="1"/>
  <c r="GS158" i="110" s="1"/>
  <c r="GT158" i="110" s="1"/>
  <c r="GU158" i="110" s="1"/>
  <c r="GV158" i="110" s="1"/>
  <c r="GW158" i="110" s="1"/>
  <c r="GX158" i="110" s="1"/>
  <c r="GY158" i="110" s="1"/>
  <c r="GZ158" i="110" s="1"/>
  <c r="HA158" i="110" s="1"/>
  <c r="HB158" i="110" s="1"/>
  <c r="HC158" i="110" s="1"/>
  <c r="HD158" i="110" s="1"/>
  <c r="HE158" i="110" s="1"/>
  <c r="HF158" i="110" s="1"/>
  <c r="HG158" i="110" s="1"/>
  <c r="HH158" i="110" s="1"/>
  <c r="HI158" i="110" s="1"/>
  <c r="HJ158" i="110" s="1"/>
  <c r="BL95" i="109"/>
  <c r="F68" i="111"/>
  <c r="FB22" i="110"/>
  <c r="FB85" i="106" l="1"/>
  <c r="FC88" i="109"/>
  <c r="FA148" i="110"/>
  <c r="EZ2" i="110"/>
  <c r="EY55" i="109" s="1"/>
  <c r="FE89" i="100"/>
  <c r="FC22" i="110"/>
  <c r="C69" i="111"/>
  <c r="FA87" i="109"/>
  <c r="FA67" i="109" s="1"/>
  <c r="B159" i="110" s="1"/>
  <c r="FB159" i="110" s="1"/>
  <c r="FC159" i="110" s="1"/>
  <c r="FD159" i="110" s="1"/>
  <c r="FE159" i="110" s="1"/>
  <c r="FF159" i="110" s="1"/>
  <c r="FG159" i="110" s="1"/>
  <c r="FH159" i="110" s="1"/>
  <c r="FI159" i="110" s="1"/>
  <c r="FJ159" i="110" s="1"/>
  <c r="FK159" i="110" s="1"/>
  <c r="FL159" i="110" s="1"/>
  <c r="FM159" i="110" s="1"/>
  <c r="FN159" i="110" s="1"/>
  <c r="FO159" i="110" s="1"/>
  <c r="FP159" i="110" s="1"/>
  <c r="FQ159" i="110" s="1"/>
  <c r="FR159" i="110" s="1"/>
  <c r="FS159" i="110" s="1"/>
  <c r="FT159" i="110" s="1"/>
  <c r="FU159" i="110" s="1"/>
  <c r="FV159" i="110" s="1"/>
  <c r="FW159" i="110" s="1"/>
  <c r="FX159" i="110" s="1"/>
  <c r="FY159" i="110" s="1"/>
  <c r="FZ159" i="110" s="1"/>
  <c r="GA159" i="110" s="1"/>
  <c r="GB159" i="110" s="1"/>
  <c r="GC159" i="110" s="1"/>
  <c r="GD159" i="110" s="1"/>
  <c r="GE159" i="110" s="1"/>
  <c r="GF159" i="110" s="1"/>
  <c r="GG159" i="110" s="1"/>
  <c r="GH159" i="110" s="1"/>
  <c r="GI159" i="110" s="1"/>
  <c r="GJ159" i="110" s="1"/>
  <c r="GK159" i="110" s="1"/>
  <c r="GL159" i="110" s="1"/>
  <c r="GM159" i="110" s="1"/>
  <c r="GN159" i="110" s="1"/>
  <c r="GO159" i="110" s="1"/>
  <c r="GP159" i="110" s="1"/>
  <c r="GQ159" i="110" s="1"/>
  <c r="GR159" i="110" s="1"/>
  <c r="GS159" i="110" s="1"/>
  <c r="GT159" i="110" s="1"/>
  <c r="GU159" i="110" s="1"/>
  <c r="GV159" i="110" s="1"/>
  <c r="GW159" i="110" s="1"/>
  <c r="GX159" i="110" s="1"/>
  <c r="GY159" i="110" s="1"/>
  <c r="GZ159" i="110" s="1"/>
  <c r="HA159" i="110" s="1"/>
  <c r="HB159" i="110" s="1"/>
  <c r="HC159" i="110" s="1"/>
  <c r="HD159" i="110" s="1"/>
  <c r="HE159" i="110" s="1"/>
  <c r="HF159" i="110" s="1"/>
  <c r="HG159" i="110" s="1"/>
  <c r="HH159" i="110" s="1"/>
  <c r="HI159" i="110" s="1"/>
  <c r="HJ159" i="110" s="1"/>
  <c r="FD88" i="109" l="1"/>
  <c r="FC85" i="106"/>
  <c r="FB148" i="110"/>
  <c r="FA2" i="110"/>
  <c r="EZ55" i="109" s="1"/>
  <c r="FE88" i="109"/>
  <c r="BM56" i="109"/>
  <c r="E69" i="111"/>
  <c r="FD22" i="110"/>
  <c r="FF89" i="100"/>
  <c r="FE85" i="106" l="1"/>
  <c r="FD85" i="106"/>
  <c r="FC148" i="110"/>
  <c r="FB2" i="110"/>
  <c r="FA55" i="109" s="1"/>
  <c r="FB87" i="109"/>
  <c r="FB67" i="109" s="1"/>
  <c r="B160" i="110" s="1"/>
  <c r="FC160" i="110" s="1"/>
  <c r="FD160" i="110" s="1"/>
  <c r="FE160" i="110" s="1"/>
  <c r="FF160" i="110" s="1"/>
  <c r="FG160" i="110" s="1"/>
  <c r="FH160" i="110" s="1"/>
  <c r="FI160" i="110" s="1"/>
  <c r="FJ160" i="110" s="1"/>
  <c r="FK160" i="110" s="1"/>
  <c r="FL160" i="110" s="1"/>
  <c r="FM160" i="110" s="1"/>
  <c r="FN160" i="110" s="1"/>
  <c r="FO160" i="110" s="1"/>
  <c r="FP160" i="110" s="1"/>
  <c r="FQ160" i="110" s="1"/>
  <c r="FR160" i="110" s="1"/>
  <c r="FS160" i="110" s="1"/>
  <c r="FT160" i="110" s="1"/>
  <c r="FU160" i="110" s="1"/>
  <c r="FV160" i="110" s="1"/>
  <c r="FW160" i="110" s="1"/>
  <c r="FX160" i="110" s="1"/>
  <c r="FY160" i="110" s="1"/>
  <c r="FZ160" i="110" s="1"/>
  <c r="GA160" i="110" s="1"/>
  <c r="GB160" i="110" s="1"/>
  <c r="GC160" i="110" s="1"/>
  <c r="GD160" i="110" s="1"/>
  <c r="GE160" i="110" s="1"/>
  <c r="GF160" i="110" s="1"/>
  <c r="GG160" i="110" s="1"/>
  <c r="GH160" i="110" s="1"/>
  <c r="GI160" i="110" s="1"/>
  <c r="GJ160" i="110" s="1"/>
  <c r="GK160" i="110" s="1"/>
  <c r="GL160" i="110" s="1"/>
  <c r="GM160" i="110" s="1"/>
  <c r="GN160" i="110" s="1"/>
  <c r="GO160" i="110" s="1"/>
  <c r="GP160" i="110" s="1"/>
  <c r="GQ160" i="110" s="1"/>
  <c r="GR160" i="110" s="1"/>
  <c r="GS160" i="110" s="1"/>
  <c r="GT160" i="110" s="1"/>
  <c r="GU160" i="110" s="1"/>
  <c r="GV160" i="110" s="1"/>
  <c r="GW160" i="110" s="1"/>
  <c r="GX160" i="110" s="1"/>
  <c r="GY160" i="110" s="1"/>
  <c r="GZ160" i="110" s="1"/>
  <c r="HA160" i="110" s="1"/>
  <c r="HB160" i="110" s="1"/>
  <c r="HC160" i="110" s="1"/>
  <c r="HD160" i="110" s="1"/>
  <c r="HE160" i="110" s="1"/>
  <c r="HF160" i="110" s="1"/>
  <c r="HG160" i="110" s="1"/>
  <c r="HH160" i="110" s="1"/>
  <c r="HI160" i="110" s="1"/>
  <c r="HJ160" i="110" s="1"/>
  <c r="FE22" i="110"/>
  <c r="BM95" i="109"/>
  <c r="F69" i="111"/>
  <c r="FF88" i="109"/>
  <c r="FG89" i="100"/>
  <c r="FD148" i="110" l="1"/>
  <c r="FC2" i="110"/>
  <c r="FB55" i="109" s="1"/>
  <c r="FC87" i="109"/>
  <c r="FC67" i="109" s="1"/>
  <c r="B161" i="110" s="1"/>
  <c r="FD161" i="110" s="1"/>
  <c r="FE161" i="110" s="1"/>
  <c r="FF161" i="110" s="1"/>
  <c r="FG161" i="110" s="1"/>
  <c r="FH161" i="110" s="1"/>
  <c r="FI161" i="110" s="1"/>
  <c r="FJ161" i="110" s="1"/>
  <c r="FK161" i="110" s="1"/>
  <c r="FL161" i="110" s="1"/>
  <c r="FM161" i="110" s="1"/>
  <c r="FN161" i="110" s="1"/>
  <c r="FO161" i="110" s="1"/>
  <c r="FP161" i="110" s="1"/>
  <c r="FQ161" i="110" s="1"/>
  <c r="FR161" i="110" s="1"/>
  <c r="FS161" i="110" s="1"/>
  <c r="FT161" i="110" s="1"/>
  <c r="FU161" i="110" s="1"/>
  <c r="FV161" i="110" s="1"/>
  <c r="FW161" i="110" s="1"/>
  <c r="FX161" i="110" s="1"/>
  <c r="FY161" i="110" s="1"/>
  <c r="FZ161" i="110" s="1"/>
  <c r="GA161" i="110" s="1"/>
  <c r="GB161" i="110" s="1"/>
  <c r="GC161" i="110" s="1"/>
  <c r="GD161" i="110" s="1"/>
  <c r="GE161" i="110" s="1"/>
  <c r="GF161" i="110" s="1"/>
  <c r="GG161" i="110" s="1"/>
  <c r="GH161" i="110" s="1"/>
  <c r="GI161" i="110" s="1"/>
  <c r="GJ161" i="110" s="1"/>
  <c r="GK161" i="110" s="1"/>
  <c r="GL161" i="110" s="1"/>
  <c r="GM161" i="110" s="1"/>
  <c r="GN161" i="110" s="1"/>
  <c r="GO161" i="110" s="1"/>
  <c r="GP161" i="110" s="1"/>
  <c r="GQ161" i="110" s="1"/>
  <c r="GR161" i="110" s="1"/>
  <c r="GS161" i="110" s="1"/>
  <c r="GT161" i="110" s="1"/>
  <c r="GU161" i="110" s="1"/>
  <c r="GV161" i="110" s="1"/>
  <c r="GW161" i="110" s="1"/>
  <c r="GX161" i="110" s="1"/>
  <c r="GY161" i="110" s="1"/>
  <c r="GZ161" i="110" s="1"/>
  <c r="HA161" i="110" s="1"/>
  <c r="HB161" i="110" s="1"/>
  <c r="HC161" i="110" s="1"/>
  <c r="HD161" i="110" s="1"/>
  <c r="HE161" i="110" s="1"/>
  <c r="HF161" i="110" s="1"/>
  <c r="HG161" i="110" s="1"/>
  <c r="HH161" i="110" s="1"/>
  <c r="HI161" i="110" s="1"/>
  <c r="HJ161" i="110" s="1"/>
  <c r="FH89" i="100"/>
  <c r="FG88" i="109"/>
  <c r="FF85" i="106"/>
  <c r="FF22" i="110"/>
  <c r="C70" i="111"/>
  <c r="FE148" i="110" l="1"/>
  <c r="FD2" i="110"/>
  <c r="FC55" i="109" s="1"/>
  <c r="FD87" i="109"/>
  <c r="FD67" i="109" s="1"/>
  <c r="B162" i="110" s="1"/>
  <c r="FE162" i="110" s="1"/>
  <c r="FF162" i="110" s="1"/>
  <c r="FG162" i="110" s="1"/>
  <c r="FH162" i="110" s="1"/>
  <c r="FI162" i="110" s="1"/>
  <c r="FJ162" i="110" s="1"/>
  <c r="FK162" i="110" s="1"/>
  <c r="FL162" i="110" s="1"/>
  <c r="FM162" i="110" s="1"/>
  <c r="FN162" i="110" s="1"/>
  <c r="FO162" i="110" s="1"/>
  <c r="FP162" i="110" s="1"/>
  <c r="FQ162" i="110" s="1"/>
  <c r="FR162" i="110" s="1"/>
  <c r="FS162" i="110" s="1"/>
  <c r="FT162" i="110" s="1"/>
  <c r="FU162" i="110" s="1"/>
  <c r="FV162" i="110" s="1"/>
  <c r="FW162" i="110" s="1"/>
  <c r="FX162" i="110" s="1"/>
  <c r="FY162" i="110" s="1"/>
  <c r="FZ162" i="110" s="1"/>
  <c r="GA162" i="110" s="1"/>
  <c r="GB162" i="110" s="1"/>
  <c r="GC162" i="110" s="1"/>
  <c r="GD162" i="110" s="1"/>
  <c r="GE162" i="110" s="1"/>
  <c r="GF162" i="110" s="1"/>
  <c r="GG162" i="110" s="1"/>
  <c r="GH162" i="110" s="1"/>
  <c r="GI162" i="110" s="1"/>
  <c r="GJ162" i="110" s="1"/>
  <c r="GK162" i="110" s="1"/>
  <c r="GL162" i="110" s="1"/>
  <c r="GM162" i="110" s="1"/>
  <c r="GN162" i="110" s="1"/>
  <c r="GO162" i="110" s="1"/>
  <c r="GP162" i="110" s="1"/>
  <c r="GQ162" i="110" s="1"/>
  <c r="GR162" i="110" s="1"/>
  <c r="GS162" i="110" s="1"/>
  <c r="GT162" i="110" s="1"/>
  <c r="GU162" i="110" s="1"/>
  <c r="GV162" i="110" s="1"/>
  <c r="GW162" i="110" s="1"/>
  <c r="GX162" i="110" s="1"/>
  <c r="GY162" i="110" s="1"/>
  <c r="GZ162" i="110" s="1"/>
  <c r="HA162" i="110" s="1"/>
  <c r="HB162" i="110" s="1"/>
  <c r="HC162" i="110" s="1"/>
  <c r="HD162" i="110" s="1"/>
  <c r="HE162" i="110" s="1"/>
  <c r="HF162" i="110" s="1"/>
  <c r="HG162" i="110" s="1"/>
  <c r="HH162" i="110" s="1"/>
  <c r="HI162" i="110" s="1"/>
  <c r="HJ162" i="110" s="1"/>
  <c r="FH88" i="109"/>
  <c r="FI89" i="100"/>
  <c r="FG85" i="106"/>
  <c r="BN56" i="109"/>
  <c r="E70" i="111"/>
  <c r="FG22" i="110"/>
  <c r="FE87" i="109" l="1"/>
  <c r="FE67" i="109" s="1"/>
  <c r="B163" i="110" s="1"/>
  <c r="FF163" i="110" s="1"/>
  <c r="FG163" i="110" s="1"/>
  <c r="FH163" i="110" s="1"/>
  <c r="FI163" i="110" s="1"/>
  <c r="FJ163" i="110" s="1"/>
  <c r="FK163" i="110" s="1"/>
  <c r="FL163" i="110" s="1"/>
  <c r="FM163" i="110" s="1"/>
  <c r="FN163" i="110" s="1"/>
  <c r="FO163" i="110" s="1"/>
  <c r="FP163" i="110" s="1"/>
  <c r="FQ163" i="110" s="1"/>
  <c r="FR163" i="110" s="1"/>
  <c r="FS163" i="110" s="1"/>
  <c r="FT163" i="110" s="1"/>
  <c r="FU163" i="110" s="1"/>
  <c r="FV163" i="110" s="1"/>
  <c r="FW163" i="110" s="1"/>
  <c r="FX163" i="110" s="1"/>
  <c r="FY163" i="110" s="1"/>
  <c r="FZ163" i="110" s="1"/>
  <c r="GA163" i="110" s="1"/>
  <c r="GB163" i="110" s="1"/>
  <c r="GC163" i="110" s="1"/>
  <c r="GD163" i="110" s="1"/>
  <c r="GE163" i="110" s="1"/>
  <c r="GF163" i="110" s="1"/>
  <c r="GG163" i="110" s="1"/>
  <c r="GH163" i="110" s="1"/>
  <c r="GI163" i="110" s="1"/>
  <c r="GJ163" i="110" s="1"/>
  <c r="GK163" i="110" s="1"/>
  <c r="GL163" i="110" s="1"/>
  <c r="GM163" i="110" s="1"/>
  <c r="GN163" i="110" s="1"/>
  <c r="GO163" i="110" s="1"/>
  <c r="GP163" i="110" s="1"/>
  <c r="GQ163" i="110" s="1"/>
  <c r="GR163" i="110" s="1"/>
  <c r="GS163" i="110" s="1"/>
  <c r="GT163" i="110" s="1"/>
  <c r="GU163" i="110" s="1"/>
  <c r="GV163" i="110" s="1"/>
  <c r="GW163" i="110" s="1"/>
  <c r="GX163" i="110" s="1"/>
  <c r="GY163" i="110" s="1"/>
  <c r="GZ163" i="110" s="1"/>
  <c r="HA163" i="110" s="1"/>
  <c r="HB163" i="110" s="1"/>
  <c r="HC163" i="110" s="1"/>
  <c r="HD163" i="110" s="1"/>
  <c r="HE163" i="110" s="1"/>
  <c r="HF163" i="110" s="1"/>
  <c r="HG163" i="110" s="1"/>
  <c r="HH163" i="110" s="1"/>
  <c r="HI163" i="110" s="1"/>
  <c r="HJ163" i="110" s="1"/>
  <c r="FF148" i="110"/>
  <c r="FE2" i="110"/>
  <c r="FD55" i="109" s="1"/>
  <c r="FH22" i="110"/>
  <c r="FH85" i="106"/>
  <c r="FI88" i="109"/>
  <c r="FJ89" i="100"/>
  <c r="BN95" i="109"/>
  <c r="F70" i="111"/>
  <c r="FF87" i="109" l="1"/>
  <c r="FF67" i="109" s="1"/>
  <c r="B164" i="110" s="1"/>
  <c r="FG164" i="110" s="1"/>
  <c r="FH164" i="110" s="1"/>
  <c r="FI164" i="110" s="1"/>
  <c r="FJ164" i="110" s="1"/>
  <c r="FK164" i="110" s="1"/>
  <c r="FL164" i="110" s="1"/>
  <c r="FM164" i="110" s="1"/>
  <c r="FN164" i="110" s="1"/>
  <c r="FO164" i="110" s="1"/>
  <c r="FP164" i="110" s="1"/>
  <c r="FQ164" i="110" s="1"/>
  <c r="FR164" i="110" s="1"/>
  <c r="FS164" i="110" s="1"/>
  <c r="FT164" i="110" s="1"/>
  <c r="FU164" i="110" s="1"/>
  <c r="FV164" i="110" s="1"/>
  <c r="FW164" i="110" s="1"/>
  <c r="FX164" i="110" s="1"/>
  <c r="FY164" i="110" s="1"/>
  <c r="FZ164" i="110" s="1"/>
  <c r="GA164" i="110" s="1"/>
  <c r="GB164" i="110" s="1"/>
  <c r="GC164" i="110" s="1"/>
  <c r="GD164" i="110" s="1"/>
  <c r="GE164" i="110" s="1"/>
  <c r="GF164" i="110" s="1"/>
  <c r="GG164" i="110" s="1"/>
  <c r="GH164" i="110" s="1"/>
  <c r="GI164" i="110" s="1"/>
  <c r="GJ164" i="110" s="1"/>
  <c r="GK164" i="110" s="1"/>
  <c r="GL164" i="110" s="1"/>
  <c r="GM164" i="110" s="1"/>
  <c r="GN164" i="110" s="1"/>
  <c r="GO164" i="110" s="1"/>
  <c r="GP164" i="110" s="1"/>
  <c r="GQ164" i="110" s="1"/>
  <c r="GR164" i="110" s="1"/>
  <c r="GS164" i="110" s="1"/>
  <c r="GT164" i="110" s="1"/>
  <c r="GU164" i="110" s="1"/>
  <c r="GV164" i="110" s="1"/>
  <c r="GW164" i="110" s="1"/>
  <c r="GX164" i="110" s="1"/>
  <c r="GY164" i="110" s="1"/>
  <c r="GZ164" i="110" s="1"/>
  <c r="HA164" i="110" s="1"/>
  <c r="HB164" i="110" s="1"/>
  <c r="HC164" i="110" s="1"/>
  <c r="HD164" i="110" s="1"/>
  <c r="HE164" i="110" s="1"/>
  <c r="HF164" i="110" s="1"/>
  <c r="HG164" i="110" s="1"/>
  <c r="HH164" i="110" s="1"/>
  <c r="HI164" i="110" s="1"/>
  <c r="HJ164" i="110" s="1"/>
  <c r="FG148" i="110"/>
  <c r="FF2" i="110"/>
  <c r="FE55" i="109" s="1"/>
  <c r="FI85" i="106"/>
  <c r="FK89" i="100"/>
  <c r="FI22" i="110"/>
  <c r="C71" i="111"/>
  <c r="FJ88" i="109"/>
  <c r="FG87" i="109" l="1"/>
  <c r="FG67" i="109" s="1"/>
  <c r="B165" i="110" s="1"/>
  <c r="FH165" i="110" s="1"/>
  <c r="FI165" i="110" s="1"/>
  <c r="FJ165" i="110" s="1"/>
  <c r="FK165" i="110" s="1"/>
  <c r="FL165" i="110" s="1"/>
  <c r="FM165" i="110" s="1"/>
  <c r="FN165" i="110" s="1"/>
  <c r="FO165" i="110" s="1"/>
  <c r="FP165" i="110" s="1"/>
  <c r="FQ165" i="110" s="1"/>
  <c r="FR165" i="110" s="1"/>
  <c r="FS165" i="110" s="1"/>
  <c r="FT165" i="110" s="1"/>
  <c r="FU165" i="110" s="1"/>
  <c r="FV165" i="110" s="1"/>
  <c r="FW165" i="110" s="1"/>
  <c r="FX165" i="110" s="1"/>
  <c r="FY165" i="110" s="1"/>
  <c r="FZ165" i="110" s="1"/>
  <c r="GA165" i="110" s="1"/>
  <c r="GB165" i="110" s="1"/>
  <c r="GC165" i="110" s="1"/>
  <c r="GD165" i="110" s="1"/>
  <c r="GE165" i="110" s="1"/>
  <c r="GF165" i="110" s="1"/>
  <c r="GG165" i="110" s="1"/>
  <c r="GH165" i="110" s="1"/>
  <c r="GI165" i="110" s="1"/>
  <c r="GJ165" i="110" s="1"/>
  <c r="GK165" i="110" s="1"/>
  <c r="GL165" i="110" s="1"/>
  <c r="GM165" i="110" s="1"/>
  <c r="GN165" i="110" s="1"/>
  <c r="GO165" i="110" s="1"/>
  <c r="GP165" i="110" s="1"/>
  <c r="GQ165" i="110" s="1"/>
  <c r="GR165" i="110" s="1"/>
  <c r="GS165" i="110" s="1"/>
  <c r="GT165" i="110" s="1"/>
  <c r="GU165" i="110" s="1"/>
  <c r="GV165" i="110" s="1"/>
  <c r="GW165" i="110" s="1"/>
  <c r="GX165" i="110" s="1"/>
  <c r="GY165" i="110" s="1"/>
  <c r="GZ165" i="110" s="1"/>
  <c r="HA165" i="110" s="1"/>
  <c r="HB165" i="110" s="1"/>
  <c r="HC165" i="110" s="1"/>
  <c r="HD165" i="110" s="1"/>
  <c r="HE165" i="110" s="1"/>
  <c r="HF165" i="110" s="1"/>
  <c r="HG165" i="110" s="1"/>
  <c r="HH165" i="110" s="1"/>
  <c r="HI165" i="110" s="1"/>
  <c r="HJ165" i="110" s="1"/>
  <c r="FH148" i="110"/>
  <c r="FG2" i="110"/>
  <c r="FF55" i="109" s="1"/>
  <c r="FJ85" i="106"/>
  <c r="FK88" i="109"/>
  <c r="FJ22" i="110"/>
  <c r="FL89" i="100"/>
  <c r="FH87" i="109"/>
  <c r="FH67" i="109" s="1"/>
  <c r="B166" i="110" s="1"/>
  <c r="FI166" i="110" s="1"/>
  <c r="FJ166" i="110" s="1"/>
  <c r="FK166" i="110" s="1"/>
  <c r="FL166" i="110" s="1"/>
  <c r="FM166" i="110" s="1"/>
  <c r="FN166" i="110" s="1"/>
  <c r="FO166" i="110" s="1"/>
  <c r="FP166" i="110" s="1"/>
  <c r="FQ166" i="110" s="1"/>
  <c r="FR166" i="110" s="1"/>
  <c r="FS166" i="110" s="1"/>
  <c r="FT166" i="110" s="1"/>
  <c r="FU166" i="110" s="1"/>
  <c r="FV166" i="110" s="1"/>
  <c r="FW166" i="110" s="1"/>
  <c r="FX166" i="110" s="1"/>
  <c r="FY166" i="110" s="1"/>
  <c r="FZ166" i="110" s="1"/>
  <c r="GA166" i="110" s="1"/>
  <c r="GB166" i="110" s="1"/>
  <c r="GC166" i="110" s="1"/>
  <c r="GD166" i="110" s="1"/>
  <c r="GE166" i="110" s="1"/>
  <c r="GF166" i="110" s="1"/>
  <c r="GG166" i="110" s="1"/>
  <c r="GH166" i="110" s="1"/>
  <c r="GI166" i="110" s="1"/>
  <c r="GJ166" i="110" s="1"/>
  <c r="GK166" i="110" s="1"/>
  <c r="GL166" i="110" s="1"/>
  <c r="GM166" i="110" s="1"/>
  <c r="GN166" i="110" s="1"/>
  <c r="GO166" i="110" s="1"/>
  <c r="GP166" i="110" s="1"/>
  <c r="GQ166" i="110" s="1"/>
  <c r="GR166" i="110" s="1"/>
  <c r="GS166" i="110" s="1"/>
  <c r="GT166" i="110" s="1"/>
  <c r="GU166" i="110" s="1"/>
  <c r="GV166" i="110" s="1"/>
  <c r="GW166" i="110" s="1"/>
  <c r="GX166" i="110" s="1"/>
  <c r="GY166" i="110" s="1"/>
  <c r="GZ166" i="110" s="1"/>
  <c r="HA166" i="110" s="1"/>
  <c r="HB166" i="110" s="1"/>
  <c r="HC166" i="110" s="1"/>
  <c r="HD166" i="110" s="1"/>
  <c r="HE166" i="110" s="1"/>
  <c r="HF166" i="110" s="1"/>
  <c r="HG166" i="110" s="1"/>
  <c r="HH166" i="110" s="1"/>
  <c r="HI166" i="110" s="1"/>
  <c r="HJ166" i="110" s="1"/>
  <c r="E71" i="111"/>
  <c r="BO56" i="109"/>
  <c r="FI148" i="110" l="1"/>
  <c r="FH2" i="110"/>
  <c r="FG55" i="109" s="1"/>
  <c r="FI87" i="109"/>
  <c r="FI67" i="109" s="1"/>
  <c r="B167" i="110" s="1"/>
  <c r="FJ167" i="110" s="1"/>
  <c r="FK167" i="110" s="1"/>
  <c r="FL167" i="110" s="1"/>
  <c r="FM167" i="110" s="1"/>
  <c r="FN167" i="110" s="1"/>
  <c r="FO167" i="110" s="1"/>
  <c r="FP167" i="110" s="1"/>
  <c r="FQ167" i="110" s="1"/>
  <c r="FR167" i="110" s="1"/>
  <c r="FS167" i="110" s="1"/>
  <c r="FT167" i="110" s="1"/>
  <c r="FU167" i="110" s="1"/>
  <c r="FV167" i="110" s="1"/>
  <c r="FW167" i="110" s="1"/>
  <c r="FX167" i="110" s="1"/>
  <c r="FY167" i="110" s="1"/>
  <c r="FZ167" i="110" s="1"/>
  <c r="GA167" i="110" s="1"/>
  <c r="GB167" i="110" s="1"/>
  <c r="GC167" i="110" s="1"/>
  <c r="GD167" i="110" s="1"/>
  <c r="GE167" i="110" s="1"/>
  <c r="GF167" i="110" s="1"/>
  <c r="GG167" i="110" s="1"/>
  <c r="GH167" i="110" s="1"/>
  <c r="GI167" i="110" s="1"/>
  <c r="GJ167" i="110" s="1"/>
  <c r="GK167" i="110" s="1"/>
  <c r="GL167" i="110" s="1"/>
  <c r="GM167" i="110" s="1"/>
  <c r="GN167" i="110" s="1"/>
  <c r="GO167" i="110" s="1"/>
  <c r="GP167" i="110" s="1"/>
  <c r="GQ167" i="110" s="1"/>
  <c r="GR167" i="110" s="1"/>
  <c r="GS167" i="110" s="1"/>
  <c r="GT167" i="110" s="1"/>
  <c r="GU167" i="110" s="1"/>
  <c r="GV167" i="110" s="1"/>
  <c r="GW167" i="110" s="1"/>
  <c r="GX167" i="110" s="1"/>
  <c r="GY167" i="110" s="1"/>
  <c r="GZ167" i="110" s="1"/>
  <c r="HA167" i="110" s="1"/>
  <c r="HB167" i="110" s="1"/>
  <c r="HC167" i="110" s="1"/>
  <c r="HD167" i="110" s="1"/>
  <c r="HE167" i="110" s="1"/>
  <c r="HF167" i="110" s="1"/>
  <c r="HG167" i="110" s="1"/>
  <c r="HH167" i="110" s="1"/>
  <c r="HI167" i="110" s="1"/>
  <c r="HJ167" i="110" s="1"/>
  <c r="FL88" i="109"/>
  <c r="FK85" i="106"/>
  <c r="FM89" i="100"/>
  <c r="BO95" i="109"/>
  <c r="F71" i="111"/>
  <c r="FK22" i="110"/>
  <c r="FJ148" i="110" l="1"/>
  <c r="FI2" i="110"/>
  <c r="FH55" i="109" s="1"/>
  <c r="FJ87" i="109"/>
  <c r="FJ67" i="109" s="1"/>
  <c r="B168" i="110" s="1"/>
  <c r="FK168" i="110" s="1"/>
  <c r="FL168" i="110" s="1"/>
  <c r="FM168" i="110" s="1"/>
  <c r="FN168" i="110" s="1"/>
  <c r="FO168" i="110" s="1"/>
  <c r="FP168" i="110" s="1"/>
  <c r="FQ168" i="110" s="1"/>
  <c r="FR168" i="110" s="1"/>
  <c r="FS168" i="110" s="1"/>
  <c r="FT168" i="110" s="1"/>
  <c r="FU168" i="110" s="1"/>
  <c r="FV168" i="110" s="1"/>
  <c r="FW168" i="110" s="1"/>
  <c r="FX168" i="110" s="1"/>
  <c r="FY168" i="110" s="1"/>
  <c r="FZ168" i="110" s="1"/>
  <c r="GA168" i="110" s="1"/>
  <c r="GB168" i="110" s="1"/>
  <c r="GC168" i="110" s="1"/>
  <c r="GD168" i="110" s="1"/>
  <c r="GE168" i="110" s="1"/>
  <c r="GF168" i="110" s="1"/>
  <c r="GG168" i="110" s="1"/>
  <c r="GH168" i="110" s="1"/>
  <c r="GI168" i="110" s="1"/>
  <c r="GJ168" i="110" s="1"/>
  <c r="GK168" i="110" s="1"/>
  <c r="GL168" i="110" s="1"/>
  <c r="GM168" i="110" s="1"/>
  <c r="GN168" i="110" s="1"/>
  <c r="GO168" i="110" s="1"/>
  <c r="GP168" i="110" s="1"/>
  <c r="GQ168" i="110" s="1"/>
  <c r="GR168" i="110" s="1"/>
  <c r="GS168" i="110" s="1"/>
  <c r="GT168" i="110" s="1"/>
  <c r="GU168" i="110" s="1"/>
  <c r="GV168" i="110" s="1"/>
  <c r="GW168" i="110" s="1"/>
  <c r="GX168" i="110" s="1"/>
  <c r="GY168" i="110" s="1"/>
  <c r="GZ168" i="110" s="1"/>
  <c r="HA168" i="110" s="1"/>
  <c r="HB168" i="110" s="1"/>
  <c r="HC168" i="110" s="1"/>
  <c r="HD168" i="110" s="1"/>
  <c r="HE168" i="110" s="1"/>
  <c r="HF168" i="110" s="1"/>
  <c r="HG168" i="110" s="1"/>
  <c r="HH168" i="110" s="1"/>
  <c r="HI168" i="110" s="1"/>
  <c r="HJ168" i="110" s="1"/>
  <c r="FL22" i="110"/>
  <c r="FL85" i="106"/>
  <c r="FM88" i="109"/>
  <c r="C72" i="111"/>
  <c r="FN89" i="100"/>
  <c r="FK148" i="110" l="1"/>
  <c r="FJ2" i="110"/>
  <c r="FI55" i="109" s="1"/>
  <c r="FM85" i="106"/>
  <c r="FM22" i="110"/>
  <c r="FO89" i="100"/>
  <c r="FK87" i="109"/>
  <c r="FK67" i="109" s="1"/>
  <c r="B169" i="110" s="1"/>
  <c r="FL169" i="110" s="1"/>
  <c r="FM169" i="110" s="1"/>
  <c r="FN169" i="110" s="1"/>
  <c r="FO169" i="110" s="1"/>
  <c r="FP169" i="110" s="1"/>
  <c r="FQ169" i="110" s="1"/>
  <c r="FR169" i="110" s="1"/>
  <c r="FS169" i="110" s="1"/>
  <c r="FT169" i="110" s="1"/>
  <c r="FU169" i="110" s="1"/>
  <c r="FV169" i="110" s="1"/>
  <c r="FW169" i="110" s="1"/>
  <c r="FX169" i="110" s="1"/>
  <c r="FY169" i="110" s="1"/>
  <c r="FZ169" i="110" s="1"/>
  <c r="GA169" i="110" s="1"/>
  <c r="GB169" i="110" s="1"/>
  <c r="GC169" i="110" s="1"/>
  <c r="GD169" i="110" s="1"/>
  <c r="GE169" i="110" s="1"/>
  <c r="GF169" i="110" s="1"/>
  <c r="GG169" i="110" s="1"/>
  <c r="GH169" i="110" s="1"/>
  <c r="GI169" i="110" s="1"/>
  <c r="GJ169" i="110" s="1"/>
  <c r="GK169" i="110" s="1"/>
  <c r="GL169" i="110" s="1"/>
  <c r="GM169" i="110" s="1"/>
  <c r="GN169" i="110" s="1"/>
  <c r="GO169" i="110" s="1"/>
  <c r="GP169" i="110" s="1"/>
  <c r="GQ169" i="110" s="1"/>
  <c r="GR169" i="110" s="1"/>
  <c r="GS169" i="110" s="1"/>
  <c r="GT169" i="110" s="1"/>
  <c r="GU169" i="110" s="1"/>
  <c r="GV169" i="110" s="1"/>
  <c r="GW169" i="110" s="1"/>
  <c r="GX169" i="110" s="1"/>
  <c r="GY169" i="110" s="1"/>
  <c r="GZ169" i="110" s="1"/>
  <c r="HA169" i="110" s="1"/>
  <c r="HB169" i="110" s="1"/>
  <c r="HC169" i="110" s="1"/>
  <c r="HD169" i="110" s="1"/>
  <c r="HE169" i="110" s="1"/>
  <c r="HF169" i="110" s="1"/>
  <c r="HG169" i="110" s="1"/>
  <c r="HH169" i="110" s="1"/>
  <c r="HI169" i="110" s="1"/>
  <c r="HJ169" i="110" s="1"/>
  <c r="BP56" i="109"/>
  <c r="E72" i="111"/>
  <c r="FN88" i="109" l="1"/>
  <c r="FL148" i="110"/>
  <c r="FK2" i="110"/>
  <c r="FJ55" i="109" s="1"/>
  <c r="FN22" i="110"/>
  <c r="FP89" i="100"/>
  <c r="BP95" i="109"/>
  <c r="F72" i="111"/>
  <c r="FL87" i="109"/>
  <c r="FL67" i="109" s="1"/>
  <c r="B170" i="110" s="1"/>
  <c r="FM170" i="110" s="1"/>
  <c r="FN170" i="110" s="1"/>
  <c r="FO170" i="110" s="1"/>
  <c r="FP170" i="110" s="1"/>
  <c r="FQ170" i="110" s="1"/>
  <c r="FR170" i="110" s="1"/>
  <c r="FS170" i="110" s="1"/>
  <c r="FT170" i="110" s="1"/>
  <c r="FU170" i="110" s="1"/>
  <c r="FV170" i="110" s="1"/>
  <c r="FW170" i="110" s="1"/>
  <c r="FX170" i="110" s="1"/>
  <c r="FY170" i="110" s="1"/>
  <c r="FZ170" i="110" s="1"/>
  <c r="GA170" i="110" s="1"/>
  <c r="GB170" i="110" s="1"/>
  <c r="GC170" i="110" s="1"/>
  <c r="GD170" i="110" s="1"/>
  <c r="GE170" i="110" s="1"/>
  <c r="GF170" i="110" s="1"/>
  <c r="GG170" i="110" s="1"/>
  <c r="GH170" i="110" s="1"/>
  <c r="GI170" i="110" s="1"/>
  <c r="GJ170" i="110" s="1"/>
  <c r="GK170" i="110" s="1"/>
  <c r="GL170" i="110" s="1"/>
  <c r="GM170" i="110" s="1"/>
  <c r="GN170" i="110" s="1"/>
  <c r="GO170" i="110" s="1"/>
  <c r="GP170" i="110" s="1"/>
  <c r="GQ170" i="110" s="1"/>
  <c r="GR170" i="110" s="1"/>
  <c r="GS170" i="110" s="1"/>
  <c r="GT170" i="110" s="1"/>
  <c r="GU170" i="110" s="1"/>
  <c r="GV170" i="110" s="1"/>
  <c r="GW170" i="110" s="1"/>
  <c r="GX170" i="110" s="1"/>
  <c r="GY170" i="110" s="1"/>
  <c r="GZ170" i="110" s="1"/>
  <c r="HA170" i="110" s="1"/>
  <c r="HB170" i="110" s="1"/>
  <c r="HC170" i="110" s="1"/>
  <c r="HD170" i="110" s="1"/>
  <c r="HE170" i="110" s="1"/>
  <c r="HF170" i="110" s="1"/>
  <c r="HG170" i="110" s="1"/>
  <c r="HH170" i="110" s="1"/>
  <c r="HI170" i="110" s="1"/>
  <c r="HJ170" i="110" s="1"/>
  <c r="FO88" i="109" l="1"/>
  <c r="FN85" i="106"/>
  <c r="FM148" i="110"/>
  <c r="FL2" i="110"/>
  <c r="FK55" i="109" s="1"/>
  <c r="FQ89" i="100"/>
  <c r="FP88" i="109"/>
  <c r="C73" i="111"/>
  <c r="FO22" i="110"/>
  <c r="FM87" i="109"/>
  <c r="FM67" i="109" s="1"/>
  <c r="B171" i="110" s="1"/>
  <c r="FN171" i="110" s="1"/>
  <c r="FO171" i="110" s="1"/>
  <c r="FP171" i="110" s="1"/>
  <c r="FQ171" i="110" s="1"/>
  <c r="FR171" i="110" s="1"/>
  <c r="FS171" i="110" s="1"/>
  <c r="FT171" i="110" s="1"/>
  <c r="FU171" i="110" s="1"/>
  <c r="FV171" i="110" s="1"/>
  <c r="FW171" i="110" s="1"/>
  <c r="FX171" i="110" s="1"/>
  <c r="FY171" i="110" s="1"/>
  <c r="FZ171" i="110" s="1"/>
  <c r="GA171" i="110" s="1"/>
  <c r="GB171" i="110" s="1"/>
  <c r="GC171" i="110" s="1"/>
  <c r="GD171" i="110" s="1"/>
  <c r="GE171" i="110" s="1"/>
  <c r="GF171" i="110" s="1"/>
  <c r="GG171" i="110" s="1"/>
  <c r="GH171" i="110" s="1"/>
  <c r="GI171" i="110" s="1"/>
  <c r="GJ171" i="110" s="1"/>
  <c r="GK171" i="110" s="1"/>
  <c r="GL171" i="110" s="1"/>
  <c r="GM171" i="110" s="1"/>
  <c r="GN171" i="110" s="1"/>
  <c r="GO171" i="110" s="1"/>
  <c r="GP171" i="110" s="1"/>
  <c r="GQ171" i="110" s="1"/>
  <c r="GR171" i="110" s="1"/>
  <c r="GS171" i="110" s="1"/>
  <c r="GT171" i="110" s="1"/>
  <c r="GU171" i="110" s="1"/>
  <c r="GV171" i="110" s="1"/>
  <c r="GW171" i="110" s="1"/>
  <c r="GX171" i="110" s="1"/>
  <c r="GY171" i="110" s="1"/>
  <c r="GZ171" i="110" s="1"/>
  <c r="HA171" i="110" s="1"/>
  <c r="HB171" i="110" s="1"/>
  <c r="HC171" i="110" s="1"/>
  <c r="HD171" i="110" s="1"/>
  <c r="HE171" i="110" s="1"/>
  <c r="HF171" i="110" s="1"/>
  <c r="HG171" i="110" s="1"/>
  <c r="HH171" i="110" s="1"/>
  <c r="HI171" i="110" s="1"/>
  <c r="HJ171" i="110" s="1"/>
  <c r="FO85" i="106" l="1"/>
  <c r="FN148" i="110"/>
  <c r="FM2" i="110"/>
  <c r="FL55" i="109" s="1"/>
  <c r="FR89" i="100"/>
  <c r="FP22" i="110"/>
  <c r="E73" i="111"/>
  <c r="BQ56" i="109"/>
  <c r="FP85" i="106" l="1"/>
  <c r="FQ88" i="109"/>
  <c r="FO148" i="110"/>
  <c r="FN2" i="110"/>
  <c r="FM55" i="109" s="1"/>
  <c r="FR88" i="109"/>
  <c r="BQ95" i="109"/>
  <c r="F73" i="111"/>
  <c r="FQ85" i="106"/>
  <c r="FS89" i="100"/>
  <c r="FN87" i="109"/>
  <c r="FN67" i="109" s="1"/>
  <c r="B172" i="110" s="1"/>
  <c r="FO172" i="110" s="1"/>
  <c r="FP172" i="110" s="1"/>
  <c r="FQ172" i="110" s="1"/>
  <c r="FR172" i="110" s="1"/>
  <c r="FS172" i="110" s="1"/>
  <c r="FT172" i="110" s="1"/>
  <c r="FU172" i="110" s="1"/>
  <c r="FV172" i="110" s="1"/>
  <c r="FW172" i="110" s="1"/>
  <c r="FX172" i="110" s="1"/>
  <c r="FY172" i="110" s="1"/>
  <c r="FZ172" i="110" s="1"/>
  <c r="GA172" i="110" s="1"/>
  <c r="GB172" i="110" s="1"/>
  <c r="GC172" i="110" s="1"/>
  <c r="GD172" i="110" s="1"/>
  <c r="GE172" i="110" s="1"/>
  <c r="GF172" i="110" s="1"/>
  <c r="GG172" i="110" s="1"/>
  <c r="GH172" i="110" s="1"/>
  <c r="GI172" i="110" s="1"/>
  <c r="GJ172" i="110" s="1"/>
  <c r="GK172" i="110" s="1"/>
  <c r="GL172" i="110" s="1"/>
  <c r="GM172" i="110" s="1"/>
  <c r="GN172" i="110" s="1"/>
  <c r="GO172" i="110" s="1"/>
  <c r="GP172" i="110" s="1"/>
  <c r="GQ172" i="110" s="1"/>
  <c r="GR172" i="110" s="1"/>
  <c r="GS172" i="110" s="1"/>
  <c r="GT172" i="110" s="1"/>
  <c r="GU172" i="110" s="1"/>
  <c r="GV172" i="110" s="1"/>
  <c r="GW172" i="110" s="1"/>
  <c r="GX172" i="110" s="1"/>
  <c r="GY172" i="110" s="1"/>
  <c r="GZ172" i="110" s="1"/>
  <c r="HA172" i="110" s="1"/>
  <c r="HB172" i="110" s="1"/>
  <c r="HC172" i="110" s="1"/>
  <c r="HD172" i="110" s="1"/>
  <c r="HE172" i="110" s="1"/>
  <c r="HF172" i="110" s="1"/>
  <c r="HG172" i="110" s="1"/>
  <c r="HH172" i="110" s="1"/>
  <c r="HI172" i="110" s="1"/>
  <c r="HJ172" i="110" s="1"/>
  <c r="FQ22" i="110"/>
  <c r="FP148" i="110" l="1"/>
  <c r="FO2" i="110"/>
  <c r="FN55" i="109" s="1"/>
  <c r="FR85" i="106"/>
  <c r="FS88" i="109"/>
  <c r="C74" i="111"/>
  <c r="FT89" i="100"/>
  <c r="FR22" i="110"/>
  <c r="FO87" i="109"/>
  <c r="FO67" i="109" s="1"/>
  <c r="B173" i="110" s="1"/>
  <c r="FP173" i="110" s="1"/>
  <c r="FQ173" i="110" s="1"/>
  <c r="FR173" i="110" s="1"/>
  <c r="FS173" i="110" s="1"/>
  <c r="FT173" i="110" s="1"/>
  <c r="FU173" i="110" s="1"/>
  <c r="FV173" i="110" s="1"/>
  <c r="FW173" i="110" s="1"/>
  <c r="FX173" i="110" s="1"/>
  <c r="FY173" i="110" s="1"/>
  <c r="FZ173" i="110" s="1"/>
  <c r="GA173" i="110" s="1"/>
  <c r="GB173" i="110" s="1"/>
  <c r="GC173" i="110" s="1"/>
  <c r="GD173" i="110" s="1"/>
  <c r="GE173" i="110" s="1"/>
  <c r="GF173" i="110" s="1"/>
  <c r="GG173" i="110" s="1"/>
  <c r="GH173" i="110" s="1"/>
  <c r="GI173" i="110" s="1"/>
  <c r="GJ173" i="110" s="1"/>
  <c r="GK173" i="110" s="1"/>
  <c r="GL173" i="110" s="1"/>
  <c r="GM173" i="110" s="1"/>
  <c r="GN173" i="110" s="1"/>
  <c r="GO173" i="110" s="1"/>
  <c r="GP173" i="110" s="1"/>
  <c r="GQ173" i="110" s="1"/>
  <c r="GR173" i="110" s="1"/>
  <c r="GS173" i="110" s="1"/>
  <c r="GT173" i="110" s="1"/>
  <c r="GU173" i="110" s="1"/>
  <c r="GV173" i="110" s="1"/>
  <c r="GW173" i="110" s="1"/>
  <c r="GX173" i="110" s="1"/>
  <c r="GY173" i="110" s="1"/>
  <c r="GZ173" i="110" s="1"/>
  <c r="HA173" i="110" s="1"/>
  <c r="HB173" i="110" s="1"/>
  <c r="HC173" i="110" s="1"/>
  <c r="HD173" i="110" s="1"/>
  <c r="HE173" i="110" s="1"/>
  <c r="HF173" i="110" s="1"/>
  <c r="HG173" i="110" s="1"/>
  <c r="HH173" i="110" s="1"/>
  <c r="HI173" i="110" s="1"/>
  <c r="HJ173" i="110" s="1"/>
  <c r="FQ148" i="110" l="1"/>
  <c r="FP2" i="110"/>
  <c r="FO55" i="109" s="1"/>
  <c r="FT88" i="109"/>
  <c r="FU89" i="100"/>
  <c r="FP87" i="109"/>
  <c r="FP67" i="109" s="1"/>
  <c r="B174" i="110" s="1"/>
  <c r="FQ174" i="110" s="1"/>
  <c r="FR174" i="110" s="1"/>
  <c r="FS174" i="110" s="1"/>
  <c r="FT174" i="110" s="1"/>
  <c r="FU174" i="110" s="1"/>
  <c r="FV174" i="110" s="1"/>
  <c r="FW174" i="110" s="1"/>
  <c r="FX174" i="110" s="1"/>
  <c r="FY174" i="110" s="1"/>
  <c r="FZ174" i="110" s="1"/>
  <c r="GA174" i="110" s="1"/>
  <c r="GB174" i="110" s="1"/>
  <c r="GC174" i="110" s="1"/>
  <c r="GD174" i="110" s="1"/>
  <c r="GE174" i="110" s="1"/>
  <c r="GF174" i="110" s="1"/>
  <c r="GG174" i="110" s="1"/>
  <c r="GH174" i="110" s="1"/>
  <c r="GI174" i="110" s="1"/>
  <c r="GJ174" i="110" s="1"/>
  <c r="GK174" i="110" s="1"/>
  <c r="GL174" i="110" s="1"/>
  <c r="GM174" i="110" s="1"/>
  <c r="GN174" i="110" s="1"/>
  <c r="GO174" i="110" s="1"/>
  <c r="GP174" i="110" s="1"/>
  <c r="GQ174" i="110" s="1"/>
  <c r="GR174" i="110" s="1"/>
  <c r="GS174" i="110" s="1"/>
  <c r="GT174" i="110" s="1"/>
  <c r="GU174" i="110" s="1"/>
  <c r="GV174" i="110" s="1"/>
  <c r="GW174" i="110" s="1"/>
  <c r="GX174" i="110" s="1"/>
  <c r="GY174" i="110" s="1"/>
  <c r="GZ174" i="110" s="1"/>
  <c r="HA174" i="110" s="1"/>
  <c r="HB174" i="110" s="1"/>
  <c r="HC174" i="110" s="1"/>
  <c r="HD174" i="110" s="1"/>
  <c r="HE174" i="110" s="1"/>
  <c r="HF174" i="110" s="1"/>
  <c r="HG174" i="110" s="1"/>
  <c r="HH174" i="110" s="1"/>
  <c r="HI174" i="110" s="1"/>
  <c r="HJ174" i="110" s="1"/>
  <c r="FS85" i="106"/>
  <c r="BR56" i="109"/>
  <c r="E74" i="111"/>
  <c r="FS22" i="110"/>
  <c r="FR148" i="110" l="1"/>
  <c r="FQ2" i="110"/>
  <c r="FP55" i="109" s="1"/>
  <c r="FT85" i="106"/>
  <c r="FU88" i="109"/>
  <c r="FQ87" i="109"/>
  <c r="FQ67" i="109" s="1"/>
  <c r="B175" i="110" s="1"/>
  <c r="FR175" i="110" s="1"/>
  <c r="FS175" i="110" s="1"/>
  <c r="FT175" i="110" s="1"/>
  <c r="FU175" i="110" s="1"/>
  <c r="FV175" i="110" s="1"/>
  <c r="FW175" i="110" s="1"/>
  <c r="FX175" i="110" s="1"/>
  <c r="FY175" i="110" s="1"/>
  <c r="FZ175" i="110" s="1"/>
  <c r="GA175" i="110" s="1"/>
  <c r="GB175" i="110" s="1"/>
  <c r="GC175" i="110" s="1"/>
  <c r="GD175" i="110" s="1"/>
  <c r="GE175" i="110" s="1"/>
  <c r="GF175" i="110" s="1"/>
  <c r="GG175" i="110" s="1"/>
  <c r="GH175" i="110" s="1"/>
  <c r="GI175" i="110" s="1"/>
  <c r="GJ175" i="110" s="1"/>
  <c r="GK175" i="110" s="1"/>
  <c r="GL175" i="110" s="1"/>
  <c r="GM175" i="110" s="1"/>
  <c r="GN175" i="110" s="1"/>
  <c r="GO175" i="110" s="1"/>
  <c r="GP175" i="110" s="1"/>
  <c r="GQ175" i="110" s="1"/>
  <c r="GR175" i="110" s="1"/>
  <c r="GS175" i="110" s="1"/>
  <c r="GT175" i="110" s="1"/>
  <c r="GU175" i="110" s="1"/>
  <c r="GV175" i="110" s="1"/>
  <c r="GW175" i="110" s="1"/>
  <c r="GX175" i="110" s="1"/>
  <c r="GY175" i="110" s="1"/>
  <c r="GZ175" i="110" s="1"/>
  <c r="HA175" i="110" s="1"/>
  <c r="HB175" i="110" s="1"/>
  <c r="HC175" i="110" s="1"/>
  <c r="HD175" i="110" s="1"/>
  <c r="HE175" i="110" s="1"/>
  <c r="HF175" i="110" s="1"/>
  <c r="HG175" i="110" s="1"/>
  <c r="HH175" i="110" s="1"/>
  <c r="HI175" i="110" s="1"/>
  <c r="HJ175" i="110" s="1"/>
  <c r="FT22" i="110"/>
  <c r="BR95" i="109"/>
  <c r="F74" i="111"/>
  <c r="FV89" i="100"/>
  <c r="FS148" i="110" l="1"/>
  <c r="FR2" i="110"/>
  <c r="FQ55" i="109" s="1"/>
  <c r="FU85" i="106"/>
  <c r="FW89" i="100"/>
  <c r="C75" i="111"/>
  <c r="FU22" i="110"/>
  <c r="FR87" i="109"/>
  <c r="FR67" i="109" s="1"/>
  <c r="B176" i="110" s="1"/>
  <c r="FS176" i="110" s="1"/>
  <c r="FT176" i="110" s="1"/>
  <c r="FU176" i="110" s="1"/>
  <c r="FV176" i="110" s="1"/>
  <c r="FW176" i="110" s="1"/>
  <c r="FX176" i="110" s="1"/>
  <c r="FY176" i="110" s="1"/>
  <c r="FZ176" i="110" s="1"/>
  <c r="GA176" i="110" s="1"/>
  <c r="GB176" i="110" s="1"/>
  <c r="GC176" i="110" s="1"/>
  <c r="GD176" i="110" s="1"/>
  <c r="GE176" i="110" s="1"/>
  <c r="GF176" i="110" s="1"/>
  <c r="GG176" i="110" s="1"/>
  <c r="GH176" i="110" s="1"/>
  <c r="GI176" i="110" s="1"/>
  <c r="GJ176" i="110" s="1"/>
  <c r="GK176" i="110" s="1"/>
  <c r="GL176" i="110" s="1"/>
  <c r="GM176" i="110" s="1"/>
  <c r="GN176" i="110" s="1"/>
  <c r="GO176" i="110" s="1"/>
  <c r="GP176" i="110" s="1"/>
  <c r="GQ176" i="110" s="1"/>
  <c r="GR176" i="110" s="1"/>
  <c r="GS176" i="110" s="1"/>
  <c r="GT176" i="110" s="1"/>
  <c r="GU176" i="110" s="1"/>
  <c r="GV176" i="110" s="1"/>
  <c r="GW176" i="110" s="1"/>
  <c r="GX176" i="110" s="1"/>
  <c r="GY176" i="110" s="1"/>
  <c r="GZ176" i="110" s="1"/>
  <c r="HA176" i="110" s="1"/>
  <c r="HB176" i="110" s="1"/>
  <c r="HC176" i="110" s="1"/>
  <c r="HD176" i="110" s="1"/>
  <c r="HE176" i="110" s="1"/>
  <c r="HF176" i="110" s="1"/>
  <c r="HG176" i="110" s="1"/>
  <c r="HH176" i="110" s="1"/>
  <c r="HI176" i="110" s="1"/>
  <c r="HJ176" i="110" s="1"/>
  <c r="FV88" i="109"/>
  <c r="FT148" i="110" l="1"/>
  <c r="FS2" i="110"/>
  <c r="FR55" i="109" s="1"/>
  <c r="FW88" i="109"/>
  <c r="FX89" i="100"/>
  <c r="FV85" i="106"/>
  <c r="FS87" i="109"/>
  <c r="FS67" i="109" s="1"/>
  <c r="B177" i="110" s="1"/>
  <c r="FT177" i="110" s="1"/>
  <c r="FU177" i="110" s="1"/>
  <c r="FV177" i="110" s="1"/>
  <c r="FW177" i="110" s="1"/>
  <c r="FX177" i="110" s="1"/>
  <c r="FY177" i="110" s="1"/>
  <c r="FZ177" i="110" s="1"/>
  <c r="GA177" i="110" s="1"/>
  <c r="GB177" i="110" s="1"/>
  <c r="GC177" i="110" s="1"/>
  <c r="GD177" i="110" s="1"/>
  <c r="GE177" i="110" s="1"/>
  <c r="GF177" i="110" s="1"/>
  <c r="GG177" i="110" s="1"/>
  <c r="GH177" i="110" s="1"/>
  <c r="GI177" i="110" s="1"/>
  <c r="GJ177" i="110" s="1"/>
  <c r="GK177" i="110" s="1"/>
  <c r="GL177" i="110" s="1"/>
  <c r="GM177" i="110" s="1"/>
  <c r="GN177" i="110" s="1"/>
  <c r="GO177" i="110" s="1"/>
  <c r="GP177" i="110" s="1"/>
  <c r="GQ177" i="110" s="1"/>
  <c r="GR177" i="110" s="1"/>
  <c r="GS177" i="110" s="1"/>
  <c r="GT177" i="110" s="1"/>
  <c r="GU177" i="110" s="1"/>
  <c r="GV177" i="110" s="1"/>
  <c r="GW177" i="110" s="1"/>
  <c r="GX177" i="110" s="1"/>
  <c r="GY177" i="110" s="1"/>
  <c r="GZ177" i="110" s="1"/>
  <c r="HA177" i="110" s="1"/>
  <c r="HB177" i="110" s="1"/>
  <c r="HC177" i="110" s="1"/>
  <c r="HD177" i="110" s="1"/>
  <c r="HE177" i="110" s="1"/>
  <c r="HF177" i="110" s="1"/>
  <c r="HG177" i="110" s="1"/>
  <c r="HH177" i="110" s="1"/>
  <c r="HI177" i="110" s="1"/>
  <c r="HJ177" i="110" s="1"/>
  <c r="FV22" i="110"/>
  <c r="E75" i="111"/>
  <c r="BS56" i="109"/>
  <c r="FU148" i="110" l="1"/>
  <c r="FT2" i="110"/>
  <c r="FS55" i="109" s="1"/>
  <c r="FY89" i="100"/>
  <c r="FT87" i="109"/>
  <c r="FT67" i="109" s="1"/>
  <c r="B178" i="110" s="1"/>
  <c r="FU178" i="110" s="1"/>
  <c r="FV178" i="110" s="1"/>
  <c r="FW178" i="110" s="1"/>
  <c r="FX178" i="110" s="1"/>
  <c r="FY178" i="110" s="1"/>
  <c r="FZ178" i="110" s="1"/>
  <c r="GA178" i="110" s="1"/>
  <c r="GB178" i="110" s="1"/>
  <c r="GC178" i="110" s="1"/>
  <c r="GD178" i="110" s="1"/>
  <c r="GE178" i="110" s="1"/>
  <c r="GF178" i="110" s="1"/>
  <c r="GG178" i="110" s="1"/>
  <c r="GH178" i="110" s="1"/>
  <c r="GI178" i="110" s="1"/>
  <c r="GJ178" i="110" s="1"/>
  <c r="GK178" i="110" s="1"/>
  <c r="GL178" i="110" s="1"/>
  <c r="GM178" i="110" s="1"/>
  <c r="GN178" i="110" s="1"/>
  <c r="GO178" i="110" s="1"/>
  <c r="GP178" i="110" s="1"/>
  <c r="GQ178" i="110" s="1"/>
  <c r="GR178" i="110" s="1"/>
  <c r="GS178" i="110" s="1"/>
  <c r="GT178" i="110" s="1"/>
  <c r="GU178" i="110" s="1"/>
  <c r="GV178" i="110" s="1"/>
  <c r="GW178" i="110" s="1"/>
  <c r="GX178" i="110" s="1"/>
  <c r="GY178" i="110" s="1"/>
  <c r="GZ178" i="110" s="1"/>
  <c r="HA178" i="110" s="1"/>
  <c r="HB178" i="110" s="1"/>
  <c r="HC178" i="110" s="1"/>
  <c r="HD178" i="110" s="1"/>
  <c r="HE178" i="110" s="1"/>
  <c r="HF178" i="110" s="1"/>
  <c r="HG178" i="110" s="1"/>
  <c r="HH178" i="110" s="1"/>
  <c r="HI178" i="110" s="1"/>
  <c r="HJ178" i="110" s="1"/>
  <c r="FX88" i="109"/>
  <c r="FW85" i="106"/>
  <c r="BS95" i="109"/>
  <c r="F75" i="111"/>
  <c r="FW22" i="110"/>
  <c r="FV148" i="110" l="1"/>
  <c r="FU2" i="110"/>
  <c r="FT55" i="109" s="1"/>
  <c r="FX85" i="106"/>
  <c r="FY88" i="109"/>
  <c r="C76" i="111"/>
  <c r="FU87" i="109"/>
  <c r="FU67" i="109" s="1"/>
  <c r="B179" i="110" s="1"/>
  <c r="FV179" i="110" s="1"/>
  <c r="FW179" i="110" s="1"/>
  <c r="FX179" i="110" s="1"/>
  <c r="FY179" i="110" s="1"/>
  <c r="FZ179" i="110" s="1"/>
  <c r="GA179" i="110" s="1"/>
  <c r="GB179" i="110" s="1"/>
  <c r="GC179" i="110" s="1"/>
  <c r="GD179" i="110" s="1"/>
  <c r="GE179" i="110" s="1"/>
  <c r="GF179" i="110" s="1"/>
  <c r="GG179" i="110" s="1"/>
  <c r="GH179" i="110" s="1"/>
  <c r="GI179" i="110" s="1"/>
  <c r="GJ179" i="110" s="1"/>
  <c r="GK179" i="110" s="1"/>
  <c r="GL179" i="110" s="1"/>
  <c r="GM179" i="110" s="1"/>
  <c r="GN179" i="110" s="1"/>
  <c r="GO179" i="110" s="1"/>
  <c r="GP179" i="110" s="1"/>
  <c r="GQ179" i="110" s="1"/>
  <c r="GR179" i="110" s="1"/>
  <c r="GS179" i="110" s="1"/>
  <c r="GT179" i="110" s="1"/>
  <c r="GU179" i="110" s="1"/>
  <c r="GV179" i="110" s="1"/>
  <c r="GW179" i="110" s="1"/>
  <c r="GX179" i="110" s="1"/>
  <c r="GY179" i="110" s="1"/>
  <c r="GZ179" i="110" s="1"/>
  <c r="HA179" i="110" s="1"/>
  <c r="HB179" i="110" s="1"/>
  <c r="HC179" i="110" s="1"/>
  <c r="HD179" i="110" s="1"/>
  <c r="HE179" i="110" s="1"/>
  <c r="HF179" i="110" s="1"/>
  <c r="HG179" i="110" s="1"/>
  <c r="HH179" i="110" s="1"/>
  <c r="HI179" i="110" s="1"/>
  <c r="HJ179" i="110" s="1"/>
  <c r="FX22" i="110"/>
  <c r="FZ89" i="100" l="1"/>
  <c r="FW148" i="110"/>
  <c r="FV2" i="110"/>
  <c r="FU55" i="109" s="1"/>
  <c r="FY85" i="106"/>
  <c r="FY22" i="110"/>
  <c r="FV87" i="109"/>
  <c r="FV67" i="109" s="1"/>
  <c r="B180" i="110" s="1"/>
  <c r="FW180" i="110" s="1"/>
  <c r="FX180" i="110" s="1"/>
  <c r="FY180" i="110" s="1"/>
  <c r="FZ180" i="110" s="1"/>
  <c r="GA180" i="110" s="1"/>
  <c r="GB180" i="110" s="1"/>
  <c r="GC180" i="110" s="1"/>
  <c r="GD180" i="110" s="1"/>
  <c r="GE180" i="110" s="1"/>
  <c r="GF180" i="110" s="1"/>
  <c r="GG180" i="110" s="1"/>
  <c r="GH180" i="110" s="1"/>
  <c r="GI180" i="110" s="1"/>
  <c r="GJ180" i="110" s="1"/>
  <c r="GK180" i="110" s="1"/>
  <c r="GL180" i="110" s="1"/>
  <c r="GM180" i="110" s="1"/>
  <c r="GN180" i="110" s="1"/>
  <c r="GO180" i="110" s="1"/>
  <c r="GP180" i="110" s="1"/>
  <c r="GQ180" i="110" s="1"/>
  <c r="GR180" i="110" s="1"/>
  <c r="GS180" i="110" s="1"/>
  <c r="GT180" i="110" s="1"/>
  <c r="GU180" i="110" s="1"/>
  <c r="GV180" i="110" s="1"/>
  <c r="GW180" i="110" s="1"/>
  <c r="GX180" i="110" s="1"/>
  <c r="GY180" i="110" s="1"/>
  <c r="GZ180" i="110" s="1"/>
  <c r="HA180" i="110" s="1"/>
  <c r="HB180" i="110" s="1"/>
  <c r="HC180" i="110" s="1"/>
  <c r="HD180" i="110" s="1"/>
  <c r="HE180" i="110" s="1"/>
  <c r="HF180" i="110" s="1"/>
  <c r="HG180" i="110" s="1"/>
  <c r="HH180" i="110" s="1"/>
  <c r="HI180" i="110" s="1"/>
  <c r="HJ180" i="110" s="1"/>
  <c r="E76" i="111"/>
  <c r="BT56" i="109"/>
  <c r="GA89" i="100" l="1"/>
  <c r="FZ88" i="109"/>
  <c r="FX148" i="110"/>
  <c r="FW2" i="110"/>
  <c r="FV55" i="109" s="1"/>
  <c r="BT95" i="109"/>
  <c r="F76" i="111"/>
  <c r="FW87" i="109"/>
  <c r="FW67" i="109" s="1"/>
  <c r="B181" i="110" s="1"/>
  <c r="FX181" i="110" s="1"/>
  <c r="FY181" i="110" s="1"/>
  <c r="FZ181" i="110" s="1"/>
  <c r="GA181" i="110" s="1"/>
  <c r="GB181" i="110" s="1"/>
  <c r="GC181" i="110" s="1"/>
  <c r="GD181" i="110" s="1"/>
  <c r="GE181" i="110" s="1"/>
  <c r="GF181" i="110" s="1"/>
  <c r="GG181" i="110" s="1"/>
  <c r="GH181" i="110" s="1"/>
  <c r="GI181" i="110" s="1"/>
  <c r="GJ181" i="110" s="1"/>
  <c r="GK181" i="110" s="1"/>
  <c r="GL181" i="110" s="1"/>
  <c r="GM181" i="110" s="1"/>
  <c r="GN181" i="110" s="1"/>
  <c r="GO181" i="110" s="1"/>
  <c r="GP181" i="110" s="1"/>
  <c r="GQ181" i="110" s="1"/>
  <c r="GR181" i="110" s="1"/>
  <c r="GS181" i="110" s="1"/>
  <c r="GT181" i="110" s="1"/>
  <c r="GU181" i="110" s="1"/>
  <c r="GV181" i="110" s="1"/>
  <c r="GW181" i="110" s="1"/>
  <c r="GX181" i="110" s="1"/>
  <c r="GY181" i="110" s="1"/>
  <c r="GZ181" i="110" s="1"/>
  <c r="HA181" i="110" s="1"/>
  <c r="HB181" i="110" s="1"/>
  <c r="HC181" i="110" s="1"/>
  <c r="HD181" i="110" s="1"/>
  <c r="HE181" i="110" s="1"/>
  <c r="HF181" i="110" s="1"/>
  <c r="HG181" i="110" s="1"/>
  <c r="HH181" i="110" s="1"/>
  <c r="HI181" i="110" s="1"/>
  <c r="HJ181" i="110" s="1"/>
  <c r="GB89" i="100"/>
  <c r="FZ22" i="110"/>
  <c r="GA88" i="109" l="1"/>
  <c r="FY148" i="110"/>
  <c r="FX2" i="110"/>
  <c r="FW55" i="109" s="1"/>
  <c r="FZ85" i="106"/>
  <c r="GA85" i="106"/>
  <c r="GC89" i="100"/>
  <c r="C77" i="111"/>
  <c r="FX87" i="109"/>
  <c r="FX67" i="109" s="1"/>
  <c r="B182" i="110" s="1"/>
  <c r="FY182" i="110" s="1"/>
  <c r="FZ182" i="110" s="1"/>
  <c r="GA182" i="110" s="1"/>
  <c r="GB182" i="110" s="1"/>
  <c r="GC182" i="110" s="1"/>
  <c r="GD182" i="110" s="1"/>
  <c r="GE182" i="110" s="1"/>
  <c r="GF182" i="110" s="1"/>
  <c r="GG182" i="110" s="1"/>
  <c r="GH182" i="110" s="1"/>
  <c r="GI182" i="110" s="1"/>
  <c r="GJ182" i="110" s="1"/>
  <c r="GK182" i="110" s="1"/>
  <c r="GL182" i="110" s="1"/>
  <c r="GM182" i="110" s="1"/>
  <c r="GN182" i="110" s="1"/>
  <c r="GO182" i="110" s="1"/>
  <c r="GP182" i="110" s="1"/>
  <c r="GQ182" i="110" s="1"/>
  <c r="GR182" i="110" s="1"/>
  <c r="GS182" i="110" s="1"/>
  <c r="GT182" i="110" s="1"/>
  <c r="GU182" i="110" s="1"/>
  <c r="GV182" i="110" s="1"/>
  <c r="GW182" i="110" s="1"/>
  <c r="GX182" i="110" s="1"/>
  <c r="GY182" i="110" s="1"/>
  <c r="GZ182" i="110" s="1"/>
  <c r="HA182" i="110" s="1"/>
  <c r="HB182" i="110" s="1"/>
  <c r="HC182" i="110" s="1"/>
  <c r="HD182" i="110" s="1"/>
  <c r="HE182" i="110" s="1"/>
  <c r="HF182" i="110" s="1"/>
  <c r="HG182" i="110" s="1"/>
  <c r="HH182" i="110" s="1"/>
  <c r="HI182" i="110" s="1"/>
  <c r="HJ182" i="110" s="1"/>
  <c r="GA22" i="110"/>
  <c r="GB88" i="109" l="1"/>
  <c r="FZ148" i="110"/>
  <c r="FY2" i="110"/>
  <c r="FX55" i="109" s="1"/>
  <c r="GB85" i="106"/>
  <c r="FY87" i="109"/>
  <c r="FY67" i="109" s="1"/>
  <c r="B183" i="110" s="1"/>
  <c r="FZ183" i="110" s="1"/>
  <c r="GA183" i="110" s="1"/>
  <c r="GB183" i="110" s="1"/>
  <c r="GC183" i="110" s="1"/>
  <c r="GD183" i="110" s="1"/>
  <c r="GE183" i="110" s="1"/>
  <c r="GF183" i="110" s="1"/>
  <c r="GG183" i="110" s="1"/>
  <c r="GH183" i="110" s="1"/>
  <c r="GI183" i="110" s="1"/>
  <c r="GJ183" i="110" s="1"/>
  <c r="GK183" i="110" s="1"/>
  <c r="GL183" i="110" s="1"/>
  <c r="GM183" i="110" s="1"/>
  <c r="GN183" i="110" s="1"/>
  <c r="GO183" i="110" s="1"/>
  <c r="GP183" i="110" s="1"/>
  <c r="GQ183" i="110" s="1"/>
  <c r="GR183" i="110" s="1"/>
  <c r="GS183" i="110" s="1"/>
  <c r="GT183" i="110" s="1"/>
  <c r="GU183" i="110" s="1"/>
  <c r="GV183" i="110" s="1"/>
  <c r="GW183" i="110" s="1"/>
  <c r="GX183" i="110" s="1"/>
  <c r="GY183" i="110" s="1"/>
  <c r="GZ183" i="110" s="1"/>
  <c r="HA183" i="110" s="1"/>
  <c r="HB183" i="110" s="1"/>
  <c r="HC183" i="110" s="1"/>
  <c r="HD183" i="110" s="1"/>
  <c r="HE183" i="110" s="1"/>
  <c r="HF183" i="110" s="1"/>
  <c r="HG183" i="110" s="1"/>
  <c r="HH183" i="110" s="1"/>
  <c r="HI183" i="110" s="1"/>
  <c r="HJ183" i="110" s="1"/>
  <c r="GD89" i="100"/>
  <c r="E77" i="111"/>
  <c r="BU56" i="109"/>
  <c r="GB22" i="110"/>
  <c r="GC88" i="109" l="1"/>
  <c r="GA148" i="110"/>
  <c r="FZ2" i="110"/>
  <c r="FY55" i="109" s="1"/>
  <c r="GC85" i="106"/>
  <c r="GD88" i="109"/>
  <c r="GC22" i="110"/>
  <c r="GE89" i="100"/>
  <c r="BU95" i="109"/>
  <c r="F77" i="111"/>
  <c r="FZ87" i="109" l="1"/>
  <c r="FZ67" i="109" s="1"/>
  <c r="B184" i="110" s="1"/>
  <c r="GA184" i="110" s="1"/>
  <c r="GB184" i="110" s="1"/>
  <c r="GC184" i="110" s="1"/>
  <c r="GD184" i="110" s="1"/>
  <c r="GE184" i="110" s="1"/>
  <c r="GF184" i="110" s="1"/>
  <c r="GG184" i="110" s="1"/>
  <c r="GH184" i="110" s="1"/>
  <c r="GI184" i="110" s="1"/>
  <c r="GJ184" i="110" s="1"/>
  <c r="GK184" i="110" s="1"/>
  <c r="GL184" i="110" s="1"/>
  <c r="GM184" i="110" s="1"/>
  <c r="GN184" i="110" s="1"/>
  <c r="GO184" i="110" s="1"/>
  <c r="GP184" i="110" s="1"/>
  <c r="GQ184" i="110" s="1"/>
  <c r="GR184" i="110" s="1"/>
  <c r="GS184" i="110" s="1"/>
  <c r="GT184" i="110" s="1"/>
  <c r="GU184" i="110" s="1"/>
  <c r="GV184" i="110" s="1"/>
  <c r="GW184" i="110" s="1"/>
  <c r="GX184" i="110" s="1"/>
  <c r="GY184" i="110" s="1"/>
  <c r="GZ184" i="110" s="1"/>
  <c r="HA184" i="110" s="1"/>
  <c r="HB184" i="110" s="1"/>
  <c r="HC184" i="110" s="1"/>
  <c r="HD184" i="110" s="1"/>
  <c r="HE184" i="110" s="1"/>
  <c r="HF184" i="110" s="1"/>
  <c r="HG184" i="110" s="1"/>
  <c r="HH184" i="110" s="1"/>
  <c r="HI184" i="110" s="1"/>
  <c r="HJ184" i="110" s="1"/>
  <c r="GB148" i="110"/>
  <c r="GE88" i="109"/>
  <c r="GD22" i="110"/>
  <c r="GF89" i="100"/>
  <c r="C78" i="111"/>
  <c r="GD85" i="106"/>
  <c r="GA87" i="109" l="1"/>
  <c r="GA67" i="109" s="1"/>
  <c r="B185" i="110" s="1"/>
  <c r="GB185" i="110" s="1"/>
  <c r="GC185" i="110" s="1"/>
  <c r="GD185" i="110" s="1"/>
  <c r="GE185" i="110" s="1"/>
  <c r="GF185" i="110" s="1"/>
  <c r="GG185" i="110" s="1"/>
  <c r="GH185" i="110" s="1"/>
  <c r="GI185" i="110" s="1"/>
  <c r="GJ185" i="110" s="1"/>
  <c r="GK185" i="110" s="1"/>
  <c r="GL185" i="110" s="1"/>
  <c r="GM185" i="110" s="1"/>
  <c r="GN185" i="110" s="1"/>
  <c r="GO185" i="110" s="1"/>
  <c r="GP185" i="110" s="1"/>
  <c r="GQ185" i="110" s="1"/>
  <c r="GR185" i="110" s="1"/>
  <c r="GS185" i="110" s="1"/>
  <c r="GT185" i="110" s="1"/>
  <c r="GU185" i="110" s="1"/>
  <c r="GV185" i="110" s="1"/>
  <c r="GW185" i="110" s="1"/>
  <c r="GX185" i="110" s="1"/>
  <c r="GY185" i="110" s="1"/>
  <c r="GZ185" i="110" s="1"/>
  <c r="HA185" i="110" s="1"/>
  <c r="HB185" i="110" s="1"/>
  <c r="HC185" i="110" s="1"/>
  <c r="HD185" i="110" s="1"/>
  <c r="HE185" i="110" s="1"/>
  <c r="HF185" i="110" s="1"/>
  <c r="HG185" i="110" s="1"/>
  <c r="HH185" i="110" s="1"/>
  <c r="HI185" i="110" s="1"/>
  <c r="HJ185" i="110" s="1"/>
  <c r="GA2" i="110"/>
  <c r="FZ55" i="109" s="1"/>
  <c r="GC148" i="110"/>
  <c r="GG89" i="100"/>
  <c r="GE85" i="106"/>
  <c r="GB87" i="109"/>
  <c r="GB67" i="109" s="1"/>
  <c r="B186" i="110" s="1"/>
  <c r="GC186" i="110" s="1"/>
  <c r="GD186" i="110" s="1"/>
  <c r="GE186" i="110" s="1"/>
  <c r="GF186" i="110" s="1"/>
  <c r="GG186" i="110" s="1"/>
  <c r="GH186" i="110" s="1"/>
  <c r="GI186" i="110" s="1"/>
  <c r="GJ186" i="110" s="1"/>
  <c r="GK186" i="110" s="1"/>
  <c r="GL186" i="110" s="1"/>
  <c r="GM186" i="110" s="1"/>
  <c r="GN186" i="110" s="1"/>
  <c r="GO186" i="110" s="1"/>
  <c r="GP186" i="110" s="1"/>
  <c r="GQ186" i="110" s="1"/>
  <c r="GR186" i="110" s="1"/>
  <c r="GS186" i="110" s="1"/>
  <c r="GT186" i="110" s="1"/>
  <c r="GU186" i="110" s="1"/>
  <c r="GV186" i="110" s="1"/>
  <c r="GW186" i="110" s="1"/>
  <c r="GX186" i="110" s="1"/>
  <c r="GY186" i="110" s="1"/>
  <c r="GZ186" i="110" s="1"/>
  <c r="HA186" i="110" s="1"/>
  <c r="HB186" i="110" s="1"/>
  <c r="HC186" i="110" s="1"/>
  <c r="HD186" i="110" s="1"/>
  <c r="HE186" i="110" s="1"/>
  <c r="HF186" i="110" s="1"/>
  <c r="HG186" i="110" s="1"/>
  <c r="HH186" i="110" s="1"/>
  <c r="HI186" i="110" s="1"/>
  <c r="HJ186" i="110" s="1"/>
  <c r="GF88" i="109"/>
  <c r="BV56" i="109"/>
  <c r="E78" i="111"/>
  <c r="GE22" i="110"/>
  <c r="GB2" i="110" l="1"/>
  <c r="GA55" i="109" s="1"/>
  <c r="GD148" i="110"/>
  <c r="GC2" i="110"/>
  <c r="GB55" i="109" s="1"/>
  <c r="GG88" i="109"/>
  <c r="GF22" i="110"/>
  <c r="GC87" i="109"/>
  <c r="GC67" i="109" s="1"/>
  <c r="B187" i="110" s="1"/>
  <c r="GD187" i="110" s="1"/>
  <c r="GE187" i="110" s="1"/>
  <c r="GF187" i="110" s="1"/>
  <c r="GG187" i="110" s="1"/>
  <c r="GH187" i="110" s="1"/>
  <c r="GI187" i="110" s="1"/>
  <c r="GJ187" i="110" s="1"/>
  <c r="GK187" i="110" s="1"/>
  <c r="GL187" i="110" s="1"/>
  <c r="GM187" i="110" s="1"/>
  <c r="GN187" i="110" s="1"/>
  <c r="GO187" i="110" s="1"/>
  <c r="GP187" i="110" s="1"/>
  <c r="GQ187" i="110" s="1"/>
  <c r="GR187" i="110" s="1"/>
  <c r="GS187" i="110" s="1"/>
  <c r="GT187" i="110" s="1"/>
  <c r="GU187" i="110" s="1"/>
  <c r="GV187" i="110" s="1"/>
  <c r="GW187" i="110" s="1"/>
  <c r="GX187" i="110" s="1"/>
  <c r="GY187" i="110" s="1"/>
  <c r="GZ187" i="110" s="1"/>
  <c r="HA187" i="110" s="1"/>
  <c r="HB187" i="110" s="1"/>
  <c r="HC187" i="110" s="1"/>
  <c r="HD187" i="110" s="1"/>
  <c r="HE187" i="110" s="1"/>
  <c r="HF187" i="110" s="1"/>
  <c r="HG187" i="110" s="1"/>
  <c r="HH187" i="110" s="1"/>
  <c r="HI187" i="110" s="1"/>
  <c r="HJ187" i="110" s="1"/>
  <c r="GH89" i="100"/>
  <c r="GF85" i="106"/>
  <c r="BV95" i="109"/>
  <c r="F78" i="111"/>
  <c r="GE148" i="110" l="1"/>
  <c r="GD2" i="110"/>
  <c r="GC55" i="109" s="1"/>
  <c r="GG85" i="106"/>
  <c r="GI89" i="100"/>
  <c r="GG22" i="110"/>
  <c r="GH88" i="109"/>
  <c r="GD87" i="109"/>
  <c r="GD67" i="109" s="1"/>
  <c r="B188" i="110" s="1"/>
  <c r="GE188" i="110" s="1"/>
  <c r="GF188" i="110" s="1"/>
  <c r="GG188" i="110" s="1"/>
  <c r="GH188" i="110" s="1"/>
  <c r="GI188" i="110" s="1"/>
  <c r="GJ188" i="110" s="1"/>
  <c r="GK188" i="110" s="1"/>
  <c r="GL188" i="110" s="1"/>
  <c r="GM188" i="110" s="1"/>
  <c r="GN188" i="110" s="1"/>
  <c r="GO188" i="110" s="1"/>
  <c r="GP188" i="110" s="1"/>
  <c r="GQ188" i="110" s="1"/>
  <c r="GR188" i="110" s="1"/>
  <c r="GS188" i="110" s="1"/>
  <c r="GT188" i="110" s="1"/>
  <c r="GU188" i="110" s="1"/>
  <c r="GV188" i="110" s="1"/>
  <c r="GW188" i="110" s="1"/>
  <c r="GX188" i="110" s="1"/>
  <c r="GY188" i="110" s="1"/>
  <c r="GZ188" i="110" s="1"/>
  <c r="HA188" i="110" s="1"/>
  <c r="HB188" i="110" s="1"/>
  <c r="HC188" i="110" s="1"/>
  <c r="HD188" i="110" s="1"/>
  <c r="HE188" i="110" s="1"/>
  <c r="HF188" i="110" s="1"/>
  <c r="HG188" i="110" s="1"/>
  <c r="HH188" i="110" s="1"/>
  <c r="HI188" i="110" s="1"/>
  <c r="HJ188" i="110" s="1"/>
  <c r="C79" i="111"/>
  <c r="GF148" i="110" l="1"/>
  <c r="GE2" i="110"/>
  <c r="GD55" i="109" s="1"/>
  <c r="GH85" i="106"/>
  <c r="GJ89" i="100"/>
  <c r="GE87" i="109"/>
  <c r="GE67" i="109" s="1"/>
  <c r="B189" i="110" s="1"/>
  <c r="GF189" i="110" s="1"/>
  <c r="GG189" i="110" s="1"/>
  <c r="GH189" i="110" s="1"/>
  <c r="GI189" i="110" s="1"/>
  <c r="GJ189" i="110" s="1"/>
  <c r="GK189" i="110" s="1"/>
  <c r="GL189" i="110" s="1"/>
  <c r="GM189" i="110" s="1"/>
  <c r="GN189" i="110" s="1"/>
  <c r="GO189" i="110" s="1"/>
  <c r="GP189" i="110" s="1"/>
  <c r="GQ189" i="110" s="1"/>
  <c r="GR189" i="110" s="1"/>
  <c r="GS189" i="110" s="1"/>
  <c r="GT189" i="110" s="1"/>
  <c r="GU189" i="110" s="1"/>
  <c r="GV189" i="110" s="1"/>
  <c r="GW189" i="110" s="1"/>
  <c r="GX189" i="110" s="1"/>
  <c r="GY189" i="110" s="1"/>
  <c r="GZ189" i="110" s="1"/>
  <c r="HA189" i="110" s="1"/>
  <c r="HB189" i="110" s="1"/>
  <c r="HC189" i="110" s="1"/>
  <c r="HD189" i="110" s="1"/>
  <c r="HE189" i="110" s="1"/>
  <c r="HF189" i="110" s="1"/>
  <c r="HG189" i="110" s="1"/>
  <c r="HH189" i="110" s="1"/>
  <c r="HI189" i="110" s="1"/>
  <c r="HJ189" i="110" s="1"/>
  <c r="BW56" i="109"/>
  <c r="E79" i="111"/>
  <c r="GH22" i="110"/>
  <c r="GI88" i="109"/>
  <c r="GG148" i="110" l="1"/>
  <c r="GF2" i="110"/>
  <c r="GE55" i="109" s="1"/>
  <c r="GK89" i="100"/>
  <c r="GJ88" i="109"/>
  <c r="GI22" i="110"/>
  <c r="GF87" i="109"/>
  <c r="GF67" i="109" s="1"/>
  <c r="B190" i="110" s="1"/>
  <c r="GG190" i="110" s="1"/>
  <c r="GH190" i="110" s="1"/>
  <c r="GI190" i="110" s="1"/>
  <c r="GJ190" i="110" s="1"/>
  <c r="GK190" i="110" s="1"/>
  <c r="GL190" i="110" s="1"/>
  <c r="GM190" i="110" s="1"/>
  <c r="GN190" i="110" s="1"/>
  <c r="GO190" i="110" s="1"/>
  <c r="GP190" i="110" s="1"/>
  <c r="GQ190" i="110" s="1"/>
  <c r="GR190" i="110" s="1"/>
  <c r="GS190" i="110" s="1"/>
  <c r="GT190" i="110" s="1"/>
  <c r="GU190" i="110" s="1"/>
  <c r="GV190" i="110" s="1"/>
  <c r="GW190" i="110" s="1"/>
  <c r="GX190" i="110" s="1"/>
  <c r="GY190" i="110" s="1"/>
  <c r="GZ190" i="110" s="1"/>
  <c r="HA190" i="110" s="1"/>
  <c r="HB190" i="110" s="1"/>
  <c r="HC190" i="110" s="1"/>
  <c r="HD190" i="110" s="1"/>
  <c r="HE190" i="110" s="1"/>
  <c r="HF190" i="110" s="1"/>
  <c r="HG190" i="110" s="1"/>
  <c r="HH190" i="110" s="1"/>
  <c r="HI190" i="110" s="1"/>
  <c r="HJ190" i="110" s="1"/>
  <c r="BW95" i="109"/>
  <c r="F79" i="111"/>
  <c r="GI85" i="106"/>
  <c r="GH148" i="110" l="1"/>
  <c r="GG2" i="110"/>
  <c r="GF55" i="109" s="1"/>
  <c r="GG87" i="109"/>
  <c r="GG67" i="109" s="1"/>
  <c r="B191" i="110" s="1"/>
  <c r="GH191" i="110" s="1"/>
  <c r="GI191" i="110" s="1"/>
  <c r="GJ191" i="110" s="1"/>
  <c r="GK191" i="110" s="1"/>
  <c r="GL191" i="110" s="1"/>
  <c r="GM191" i="110" s="1"/>
  <c r="GN191" i="110" s="1"/>
  <c r="GO191" i="110" s="1"/>
  <c r="GP191" i="110" s="1"/>
  <c r="GQ191" i="110" s="1"/>
  <c r="GR191" i="110" s="1"/>
  <c r="GS191" i="110" s="1"/>
  <c r="GT191" i="110" s="1"/>
  <c r="GU191" i="110" s="1"/>
  <c r="GV191" i="110" s="1"/>
  <c r="GW191" i="110" s="1"/>
  <c r="GX191" i="110" s="1"/>
  <c r="GY191" i="110" s="1"/>
  <c r="GZ191" i="110" s="1"/>
  <c r="HA191" i="110" s="1"/>
  <c r="HB191" i="110" s="1"/>
  <c r="HC191" i="110" s="1"/>
  <c r="HD191" i="110" s="1"/>
  <c r="HE191" i="110" s="1"/>
  <c r="HF191" i="110" s="1"/>
  <c r="HG191" i="110" s="1"/>
  <c r="HH191" i="110" s="1"/>
  <c r="HI191" i="110" s="1"/>
  <c r="HJ191" i="110" s="1"/>
  <c r="GL89" i="100"/>
  <c r="GJ85" i="106"/>
  <c r="GJ22" i="110"/>
  <c r="GK88" i="109"/>
  <c r="C80" i="111"/>
  <c r="GI148" i="110" l="1"/>
  <c r="GH2" i="110"/>
  <c r="GG55" i="109" s="1"/>
  <c r="GH87" i="109"/>
  <c r="GH67" i="109" s="1"/>
  <c r="B192" i="110" s="1"/>
  <c r="GI192" i="110" s="1"/>
  <c r="GJ192" i="110" s="1"/>
  <c r="GK192" i="110" s="1"/>
  <c r="GL192" i="110" s="1"/>
  <c r="GM192" i="110" s="1"/>
  <c r="GN192" i="110" s="1"/>
  <c r="GO192" i="110" s="1"/>
  <c r="GP192" i="110" s="1"/>
  <c r="GQ192" i="110" s="1"/>
  <c r="GR192" i="110" s="1"/>
  <c r="GS192" i="110" s="1"/>
  <c r="GT192" i="110" s="1"/>
  <c r="GU192" i="110" s="1"/>
  <c r="GV192" i="110" s="1"/>
  <c r="GW192" i="110" s="1"/>
  <c r="GX192" i="110" s="1"/>
  <c r="GY192" i="110" s="1"/>
  <c r="GZ192" i="110" s="1"/>
  <c r="HA192" i="110" s="1"/>
  <c r="HB192" i="110" s="1"/>
  <c r="HC192" i="110" s="1"/>
  <c r="HD192" i="110" s="1"/>
  <c r="HE192" i="110" s="1"/>
  <c r="HF192" i="110" s="1"/>
  <c r="HG192" i="110" s="1"/>
  <c r="HH192" i="110" s="1"/>
  <c r="HI192" i="110" s="1"/>
  <c r="HJ192" i="110" s="1"/>
  <c r="E80" i="111"/>
  <c r="BX56" i="109"/>
  <c r="GK22" i="110"/>
  <c r="GK85" i="106"/>
  <c r="GM89" i="100" l="1"/>
  <c r="GL88" i="109"/>
  <c r="GJ148" i="110"/>
  <c r="GI2" i="110"/>
  <c r="GH55" i="109" s="1"/>
  <c r="GL22" i="110"/>
  <c r="GI87" i="109"/>
  <c r="GI67" i="109" s="1"/>
  <c r="B193" i="110" s="1"/>
  <c r="GJ193" i="110" s="1"/>
  <c r="GK193" i="110" s="1"/>
  <c r="GL193" i="110" s="1"/>
  <c r="GM193" i="110" s="1"/>
  <c r="GN193" i="110" s="1"/>
  <c r="GO193" i="110" s="1"/>
  <c r="GP193" i="110" s="1"/>
  <c r="GQ193" i="110" s="1"/>
  <c r="GR193" i="110" s="1"/>
  <c r="GS193" i="110" s="1"/>
  <c r="GT193" i="110" s="1"/>
  <c r="GU193" i="110" s="1"/>
  <c r="GV193" i="110" s="1"/>
  <c r="GW193" i="110" s="1"/>
  <c r="GX193" i="110" s="1"/>
  <c r="GY193" i="110" s="1"/>
  <c r="GZ193" i="110" s="1"/>
  <c r="HA193" i="110" s="1"/>
  <c r="HB193" i="110" s="1"/>
  <c r="HC193" i="110" s="1"/>
  <c r="HD193" i="110" s="1"/>
  <c r="HE193" i="110" s="1"/>
  <c r="HF193" i="110" s="1"/>
  <c r="HG193" i="110" s="1"/>
  <c r="HH193" i="110" s="1"/>
  <c r="HI193" i="110" s="1"/>
  <c r="HJ193" i="110" s="1"/>
  <c r="GN89" i="100"/>
  <c r="BX95" i="109"/>
  <c r="F80" i="111"/>
  <c r="GM88" i="109" l="1"/>
  <c r="GK148" i="110"/>
  <c r="GJ2" i="110"/>
  <c r="GI55" i="109" s="1"/>
  <c r="GO89" i="100"/>
  <c r="GJ87" i="109"/>
  <c r="GJ67" i="109" s="1"/>
  <c r="B194" i="110" s="1"/>
  <c r="GK194" i="110" s="1"/>
  <c r="GL194" i="110" s="1"/>
  <c r="GM194" i="110" s="1"/>
  <c r="GN194" i="110" s="1"/>
  <c r="GO194" i="110" s="1"/>
  <c r="GP194" i="110" s="1"/>
  <c r="GQ194" i="110" s="1"/>
  <c r="GR194" i="110" s="1"/>
  <c r="GS194" i="110" s="1"/>
  <c r="GT194" i="110" s="1"/>
  <c r="GU194" i="110" s="1"/>
  <c r="GV194" i="110" s="1"/>
  <c r="GW194" i="110" s="1"/>
  <c r="GX194" i="110" s="1"/>
  <c r="GY194" i="110" s="1"/>
  <c r="GZ194" i="110" s="1"/>
  <c r="HA194" i="110" s="1"/>
  <c r="HB194" i="110" s="1"/>
  <c r="HC194" i="110" s="1"/>
  <c r="HD194" i="110" s="1"/>
  <c r="HE194" i="110" s="1"/>
  <c r="HF194" i="110" s="1"/>
  <c r="HG194" i="110" s="1"/>
  <c r="HH194" i="110" s="1"/>
  <c r="HI194" i="110" s="1"/>
  <c r="HJ194" i="110" s="1"/>
  <c r="GL85" i="106"/>
  <c r="GM22" i="110"/>
  <c r="C81" i="111"/>
  <c r="GN88" i="109" l="1"/>
  <c r="GL148" i="110"/>
  <c r="GK2" i="110"/>
  <c r="GJ55" i="109" s="1"/>
  <c r="GP89" i="100"/>
  <c r="GN22" i="110"/>
  <c r="GM85" i="106"/>
  <c r="BY56" i="109"/>
  <c r="E81" i="111"/>
  <c r="GK87" i="109"/>
  <c r="GK67" i="109" s="1"/>
  <c r="B195" i="110" s="1"/>
  <c r="GL195" i="110" s="1"/>
  <c r="GM195" i="110" s="1"/>
  <c r="GN195" i="110" s="1"/>
  <c r="GO195" i="110" s="1"/>
  <c r="GP195" i="110" s="1"/>
  <c r="GQ195" i="110" s="1"/>
  <c r="GR195" i="110" s="1"/>
  <c r="GS195" i="110" s="1"/>
  <c r="GT195" i="110" s="1"/>
  <c r="GU195" i="110" s="1"/>
  <c r="GV195" i="110" s="1"/>
  <c r="GW195" i="110" s="1"/>
  <c r="GX195" i="110" s="1"/>
  <c r="GY195" i="110" s="1"/>
  <c r="GZ195" i="110" s="1"/>
  <c r="HA195" i="110" s="1"/>
  <c r="HB195" i="110" s="1"/>
  <c r="HC195" i="110" s="1"/>
  <c r="HD195" i="110" s="1"/>
  <c r="HE195" i="110" s="1"/>
  <c r="HF195" i="110" s="1"/>
  <c r="HG195" i="110" s="1"/>
  <c r="HH195" i="110" s="1"/>
  <c r="HI195" i="110" s="1"/>
  <c r="HJ195" i="110" s="1"/>
  <c r="GO88" i="109" l="1"/>
  <c r="GM148" i="110"/>
  <c r="GL2" i="110"/>
  <c r="GK55" i="109" s="1"/>
  <c r="GN85" i="106"/>
  <c r="GQ89" i="100"/>
  <c r="GP88" i="109"/>
  <c r="BY95" i="109"/>
  <c r="F81" i="111"/>
  <c r="GO22" i="110"/>
  <c r="GN148" i="110" l="1"/>
  <c r="GL87" i="109"/>
  <c r="GL67" i="109" s="1"/>
  <c r="B196" i="110" s="1"/>
  <c r="GM196" i="110" s="1"/>
  <c r="GN196" i="110" s="1"/>
  <c r="GO196" i="110" s="1"/>
  <c r="GP196" i="110" s="1"/>
  <c r="GQ196" i="110" s="1"/>
  <c r="GR196" i="110" s="1"/>
  <c r="GS196" i="110" s="1"/>
  <c r="GT196" i="110" s="1"/>
  <c r="GU196" i="110" s="1"/>
  <c r="GV196" i="110" s="1"/>
  <c r="GW196" i="110" s="1"/>
  <c r="GX196" i="110" s="1"/>
  <c r="GY196" i="110" s="1"/>
  <c r="GZ196" i="110" s="1"/>
  <c r="HA196" i="110" s="1"/>
  <c r="HB196" i="110" s="1"/>
  <c r="HC196" i="110" s="1"/>
  <c r="HD196" i="110" s="1"/>
  <c r="HE196" i="110" s="1"/>
  <c r="HF196" i="110" s="1"/>
  <c r="HG196" i="110" s="1"/>
  <c r="HH196" i="110" s="1"/>
  <c r="HI196" i="110" s="1"/>
  <c r="HJ196" i="110" s="1"/>
  <c r="GM87" i="109"/>
  <c r="GM67" i="109" s="1"/>
  <c r="B197" i="110" s="1"/>
  <c r="GN197" i="110" s="1"/>
  <c r="GO197" i="110" s="1"/>
  <c r="GP197" i="110" s="1"/>
  <c r="GQ197" i="110" s="1"/>
  <c r="GR197" i="110" s="1"/>
  <c r="GS197" i="110" s="1"/>
  <c r="GT197" i="110" s="1"/>
  <c r="GU197" i="110" s="1"/>
  <c r="GV197" i="110" s="1"/>
  <c r="GW197" i="110" s="1"/>
  <c r="GX197" i="110" s="1"/>
  <c r="GY197" i="110" s="1"/>
  <c r="GZ197" i="110" s="1"/>
  <c r="HA197" i="110" s="1"/>
  <c r="HB197" i="110" s="1"/>
  <c r="HC197" i="110" s="1"/>
  <c r="HD197" i="110" s="1"/>
  <c r="HE197" i="110" s="1"/>
  <c r="HF197" i="110" s="1"/>
  <c r="HG197" i="110" s="1"/>
  <c r="HH197" i="110" s="1"/>
  <c r="HI197" i="110" s="1"/>
  <c r="HJ197" i="110" s="1"/>
  <c r="GR89" i="100"/>
  <c r="GQ88" i="109"/>
  <c r="GO85" i="106"/>
  <c r="C82" i="111"/>
  <c r="GP22" i="110"/>
  <c r="GM2" i="110" l="1"/>
  <c r="GL55" i="109" s="1"/>
  <c r="GO148" i="110"/>
  <c r="GN2" i="110"/>
  <c r="GM55" i="109" s="1"/>
  <c r="GR88" i="109"/>
  <c r="GS89" i="100"/>
  <c r="GQ22" i="110"/>
  <c r="GP85" i="106"/>
  <c r="E82" i="111"/>
  <c r="BZ56" i="109"/>
  <c r="GN87" i="109" l="1"/>
  <c r="GN67" i="109" s="1"/>
  <c r="B198" i="110" s="1"/>
  <c r="GO198" i="110" s="1"/>
  <c r="GP198" i="110" s="1"/>
  <c r="GQ198" i="110" s="1"/>
  <c r="GR198" i="110" s="1"/>
  <c r="GS198" i="110" s="1"/>
  <c r="GT198" i="110" s="1"/>
  <c r="GU198" i="110" s="1"/>
  <c r="GV198" i="110" s="1"/>
  <c r="GW198" i="110" s="1"/>
  <c r="GX198" i="110" s="1"/>
  <c r="GY198" i="110" s="1"/>
  <c r="GZ198" i="110" s="1"/>
  <c r="HA198" i="110" s="1"/>
  <c r="HB198" i="110" s="1"/>
  <c r="HC198" i="110" s="1"/>
  <c r="HD198" i="110" s="1"/>
  <c r="HE198" i="110" s="1"/>
  <c r="HF198" i="110" s="1"/>
  <c r="HG198" i="110" s="1"/>
  <c r="HH198" i="110" s="1"/>
  <c r="HI198" i="110" s="1"/>
  <c r="HJ198" i="110" s="1"/>
  <c r="GP148" i="110"/>
  <c r="GT89" i="100"/>
  <c r="GQ85" i="106"/>
  <c r="BZ95" i="109"/>
  <c r="F82" i="111"/>
  <c r="GS88" i="109"/>
  <c r="GR22" i="110"/>
  <c r="GO2" i="110" l="1"/>
  <c r="GN55" i="109" s="1"/>
  <c r="GO87" i="109"/>
  <c r="GO67" i="109" s="1"/>
  <c r="B199" i="110" s="1"/>
  <c r="GP199" i="110" s="1"/>
  <c r="GQ199" i="110" s="1"/>
  <c r="GR199" i="110" s="1"/>
  <c r="GS199" i="110" s="1"/>
  <c r="GT199" i="110" s="1"/>
  <c r="GU199" i="110" s="1"/>
  <c r="GV199" i="110" s="1"/>
  <c r="GW199" i="110" s="1"/>
  <c r="GX199" i="110" s="1"/>
  <c r="GY199" i="110" s="1"/>
  <c r="GZ199" i="110" s="1"/>
  <c r="HA199" i="110" s="1"/>
  <c r="HB199" i="110" s="1"/>
  <c r="HC199" i="110" s="1"/>
  <c r="HD199" i="110" s="1"/>
  <c r="HE199" i="110" s="1"/>
  <c r="HF199" i="110" s="1"/>
  <c r="HG199" i="110" s="1"/>
  <c r="HH199" i="110" s="1"/>
  <c r="HI199" i="110" s="1"/>
  <c r="HJ199" i="110" s="1"/>
  <c r="GQ148" i="110"/>
  <c r="GR85" i="106"/>
  <c r="GU89" i="100"/>
  <c r="GT88" i="109"/>
  <c r="GS22" i="110"/>
  <c r="C83" i="111"/>
  <c r="GP2" i="110" l="1"/>
  <c r="GO55" i="109" s="1"/>
  <c r="GP87" i="109"/>
  <c r="GP67" i="109" s="1"/>
  <c r="B200" i="110" s="1"/>
  <c r="GQ200" i="110" s="1"/>
  <c r="GR200" i="110" s="1"/>
  <c r="GS200" i="110" s="1"/>
  <c r="GT200" i="110" s="1"/>
  <c r="GU200" i="110" s="1"/>
  <c r="GV200" i="110" s="1"/>
  <c r="GW200" i="110" s="1"/>
  <c r="GX200" i="110" s="1"/>
  <c r="GY200" i="110" s="1"/>
  <c r="GZ200" i="110" s="1"/>
  <c r="HA200" i="110" s="1"/>
  <c r="HB200" i="110" s="1"/>
  <c r="HC200" i="110" s="1"/>
  <c r="HD200" i="110" s="1"/>
  <c r="HE200" i="110" s="1"/>
  <c r="HF200" i="110" s="1"/>
  <c r="HG200" i="110" s="1"/>
  <c r="HH200" i="110" s="1"/>
  <c r="HI200" i="110" s="1"/>
  <c r="HJ200" i="110" s="1"/>
  <c r="GR148" i="110"/>
  <c r="GU88" i="109"/>
  <c r="GS85" i="106"/>
  <c r="GT22" i="110"/>
  <c r="GV89" i="100"/>
  <c r="E83" i="111"/>
  <c r="CA56" i="109"/>
  <c r="GQ2" i="110" l="1"/>
  <c r="GP55" i="109" s="1"/>
  <c r="GQ87" i="109"/>
  <c r="GQ67" i="109" s="1"/>
  <c r="B201" i="110" s="1"/>
  <c r="GR201" i="110" s="1"/>
  <c r="GS201" i="110" s="1"/>
  <c r="GT201" i="110" s="1"/>
  <c r="GU201" i="110" s="1"/>
  <c r="GV201" i="110" s="1"/>
  <c r="GW201" i="110" s="1"/>
  <c r="GX201" i="110" s="1"/>
  <c r="GY201" i="110" s="1"/>
  <c r="GZ201" i="110" s="1"/>
  <c r="HA201" i="110" s="1"/>
  <c r="HB201" i="110" s="1"/>
  <c r="HC201" i="110" s="1"/>
  <c r="HD201" i="110" s="1"/>
  <c r="HE201" i="110" s="1"/>
  <c r="HF201" i="110" s="1"/>
  <c r="HG201" i="110" s="1"/>
  <c r="HH201" i="110" s="1"/>
  <c r="HI201" i="110" s="1"/>
  <c r="HJ201" i="110" s="1"/>
  <c r="GS148" i="110"/>
  <c r="GW89" i="100"/>
  <c r="GV88" i="109"/>
  <c r="GT85" i="106"/>
  <c r="CA95" i="109"/>
  <c r="F83" i="111"/>
  <c r="GU22" i="110"/>
  <c r="GR2" i="110" l="1"/>
  <c r="GQ55" i="109" s="1"/>
  <c r="GR87" i="109"/>
  <c r="GR67" i="109" s="1"/>
  <c r="B202" i="110" s="1"/>
  <c r="GS202" i="110" s="1"/>
  <c r="GT202" i="110" s="1"/>
  <c r="GU202" i="110" s="1"/>
  <c r="GV202" i="110" s="1"/>
  <c r="GW202" i="110" s="1"/>
  <c r="GX202" i="110" s="1"/>
  <c r="GY202" i="110" s="1"/>
  <c r="GZ202" i="110" s="1"/>
  <c r="HA202" i="110" s="1"/>
  <c r="HB202" i="110" s="1"/>
  <c r="HC202" i="110" s="1"/>
  <c r="HD202" i="110" s="1"/>
  <c r="HE202" i="110" s="1"/>
  <c r="HF202" i="110" s="1"/>
  <c r="HG202" i="110" s="1"/>
  <c r="HH202" i="110" s="1"/>
  <c r="HI202" i="110" s="1"/>
  <c r="HJ202" i="110" s="1"/>
  <c r="GT148" i="110"/>
  <c r="GU85" i="106"/>
  <c r="GW88" i="109"/>
  <c r="C84" i="111"/>
  <c r="GV22" i="110"/>
  <c r="GS87" i="109" l="1"/>
  <c r="GS67" i="109" s="1"/>
  <c r="B203" i="110" s="1"/>
  <c r="GT203" i="110" s="1"/>
  <c r="GU203" i="110" s="1"/>
  <c r="GV203" i="110" s="1"/>
  <c r="GW203" i="110" s="1"/>
  <c r="GX203" i="110" s="1"/>
  <c r="GY203" i="110" s="1"/>
  <c r="GZ203" i="110" s="1"/>
  <c r="HA203" i="110" s="1"/>
  <c r="HB203" i="110" s="1"/>
  <c r="HC203" i="110" s="1"/>
  <c r="HD203" i="110" s="1"/>
  <c r="HE203" i="110" s="1"/>
  <c r="HF203" i="110" s="1"/>
  <c r="HG203" i="110" s="1"/>
  <c r="HH203" i="110" s="1"/>
  <c r="HI203" i="110" s="1"/>
  <c r="HJ203" i="110" s="1"/>
  <c r="GS2" i="110"/>
  <c r="GR55" i="109" s="1"/>
  <c r="GX89" i="100"/>
  <c r="GU148" i="110"/>
  <c r="GT2" i="110"/>
  <c r="GS55" i="109" s="1"/>
  <c r="GV85" i="106"/>
  <c r="E84" i="111"/>
  <c r="CB56" i="109"/>
  <c r="GW22" i="110"/>
  <c r="GT87" i="109" l="1"/>
  <c r="GT67" i="109" s="1"/>
  <c r="B204" i="110" s="1"/>
  <c r="GU204" i="110" s="1"/>
  <c r="GV204" i="110" s="1"/>
  <c r="GW204" i="110" s="1"/>
  <c r="GX204" i="110" s="1"/>
  <c r="GY204" i="110" s="1"/>
  <c r="GZ204" i="110" s="1"/>
  <c r="HA204" i="110" s="1"/>
  <c r="HB204" i="110" s="1"/>
  <c r="HC204" i="110" s="1"/>
  <c r="HD204" i="110" s="1"/>
  <c r="HE204" i="110" s="1"/>
  <c r="HF204" i="110" s="1"/>
  <c r="HG204" i="110" s="1"/>
  <c r="HH204" i="110" s="1"/>
  <c r="HI204" i="110" s="1"/>
  <c r="HJ204" i="110" s="1"/>
  <c r="GX88" i="109"/>
  <c r="GY89" i="100"/>
  <c r="GV148" i="110"/>
  <c r="GU2" i="110"/>
  <c r="GT55" i="109" s="1"/>
  <c r="GW85" i="106"/>
  <c r="GU87" i="109"/>
  <c r="GU67" i="109" s="1"/>
  <c r="B205" i="110" s="1"/>
  <c r="GV205" i="110" s="1"/>
  <c r="GW205" i="110" s="1"/>
  <c r="GX205" i="110" s="1"/>
  <c r="GY205" i="110" s="1"/>
  <c r="GZ205" i="110" s="1"/>
  <c r="HA205" i="110" s="1"/>
  <c r="HB205" i="110" s="1"/>
  <c r="HC205" i="110" s="1"/>
  <c r="HD205" i="110" s="1"/>
  <c r="HE205" i="110" s="1"/>
  <c r="HF205" i="110" s="1"/>
  <c r="HG205" i="110" s="1"/>
  <c r="HH205" i="110" s="1"/>
  <c r="HI205" i="110" s="1"/>
  <c r="HJ205" i="110" s="1"/>
  <c r="GX22" i="110"/>
  <c r="CB95" i="109"/>
  <c r="F84" i="111"/>
  <c r="GY88" i="109" l="1"/>
  <c r="GZ89" i="100"/>
  <c r="GW148" i="110"/>
  <c r="GV2" i="110"/>
  <c r="GU55" i="109" s="1"/>
  <c r="GV87" i="109"/>
  <c r="GV67" i="109" s="1"/>
  <c r="B206" i="110" s="1"/>
  <c r="GW206" i="110" s="1"/>
  <c r="GX206" i="110" s="1"/>
  <c r="GY206" i="110" s="1"/>
  <c r="GZ206" i="110" s="1"/>
  <c r="HA206" i="110" s="1"/>
  <c r="HB206" i="110" s="1"/>
  <c r="HC206" i="110" s="1"/>
  <c r="HD206" i="110" s="1"/>
  <c r="HE206" i="110" s="1"/>
  <c r="HF206" i="110" s="1"/>
  <c r="HG206" i="110" s="1"/>
  <c r="HH206" i="110" s="1"/>
  <c r="HI206" i="110" s="1"/>
  <c r="HJ206" i="110" s="1"/>
  <c r="GZ88" i="109"/>
  <c r="GY22" i="110"/>
  <c r="C85" i="111"/>
  <c r="HA89" i="100" l="1"/>
  <c r="GX148" i="110"/>
  <c r="GW2" i="110"/>
  <c r="GV55" i="109" s="1"/>
  <c r="GX85" i="106"/>
  <c r="GW87" i="109"/>
  <c r="GW67" i="109" s="1"/>
  <c r="B207" i="110" s="1"/>
  <c r="GX207" i="110" s="1"/>
  <c r="GY207" i="110" s="1"/>
  <c r="GZ207" i="110" s="1"/>
  <c r="HA207" i="110" s="1"/>
  <c r="HB207" i="110" s="1"/>
  <c r="HC207" i="110" s="1"/>
  <c r="HD207" i="110" s="1"/>
  <c r="HE207" i="110" s="1"/>
  <c r="HF207" i="110" s="1"/>
  <c r="HG207" i="110" s="1"/>
  <c r="HH207" i="110" s="1"/>
  <c r="HI207" i="110" s="1"/>
  <c r="HJ207" i="110" s="1"/>
  <c r="HA88" i="109"/>
  <c r="E85" i="111"/>
  <c r="CC56" i="109"/>
  <c r="GZ22" i="110"/>
  <c r="HB89" i="100" l="1"/>
  <c r="GY148" i="110"/>
  <c r="GX2" i="110"/>
  <c r="GW55" i="109" s="1"/>
  <c r="GY85" i="106"/>
  <c r="HB88" i="109"/>
  <c r="HA22" i="110"/>
  <c r="CC95" i="109"/>
  <c r="F85" i="111"/>
  <c r="HC89" i="100" l="1"/>
  <c r="GZ85" i="106"/>
  <c r="GZ148" i="110"/>
  <c r="GX87" i="109"/>
  <c r="GX67" i="109" s="1"/>
  <c r="B208" i="110" s="1"/>
  <c r="GY208" i="110" s="1"/>
  <c r="GZ208" i="110" s="1"/>
  <c r="HA208" i="110" s="1"/>
  <c r="HB208" i="110" s="1"/>
  <c r="HC208" i="110" s="1"/>
  <c r="HD208" i="110" s="1"/>
  <c r="HE208" i="110" s="1"/>
  <c r="HF208" i="110" s="1"/>
  <c r="HG208" i="110" s="1"/>
  <c r="HH208" i="110" s="1"/>
  <c r="HI208" i="110" s="1"/>
  <c r="HJ208" i="110" s="1"/>
  <c r="HD89" i="100"/>
  <c r="C86" i="111"/>
  <c r="HB22" i="110"/>
  <c r="HC88" i="109"/>
  <c r="HA85" i="106"/>
  <c r="GY2" i="110" l="1"/>
  <c r="GX55" i="109" s="1"/>
  <c r="GY87" i="109"/>
  <c r="GY67" i="109" s="1"/>
  <c r="B209" i="110" s="1"/>
  <c r="GZ209" i="110" s="1"/>
  <c r="HA209" i="110" s="1"/>
  <c r="HB209" i="110" s="1"/>
  <c r="HC209" i="110" s="1"/>
  <c r="HD209" i="110" s="1"/>
  <c r="HE209" i="110" s="1"/>
  <c r="HF209" i="110" s="1"/>
  <c r="HG209" i="110" s="1"/>
  <c r="HH209" i="110" s="1"/>
  <c r="HI209" i="110" s="1"/>
  <c r="HJ209" i="110" s="1"/>
  <c r="HA148" i="110"/>
  <c r="HB85" i="106"/>
  <c r="HD88" i="109"/>
  <c r="HE89" i="100"/>
  <c r="HC22" i="110"/>
  <c r="CD56" i="109"/>
  <c r="E86" i="111"/>
  <c r="GZ2" i="110" l="1"/>
  <c r="GY55" i="109" s="1"/>
  <c r="GZ87" i="109"/>
  <c r="GZ67" i="109" s="1"/>
  <c r="B210" i="110" s="1"/>
  <c r="HA210" i="110" s="1"/>
  <c r="HB210" i="110" s="1"/>
  <c r="HC210" i="110" s="1"/>
  <c r="HD210" i="110" s="1"/>
  <c r="HE210" i="110" s="1"/>
  <c r="HF210" i="110" s="1"/>
  <c r="HG210" i="110" s="1"/>
  <c r="HH210" i="110" s="1"/>
  <c r="HI210" i="110" s="1"/>
  <c r="HJ210" i="110" s="1"/>
  <c r="HB148" i="110"/>
  <c r="HC85" i="106"/>
  <c r="HF89" i="100"/>
  <c r="HE88" i="109"/>
  <c r="CD95" i="109"/>
  <c r="F86" i="111"/>
  <c r="HD22" i="110"/>
  <c r="HA87" i="109" l="1"/>
  <c r="HA67" i="109" s="1"/>
  <c r="B211" i="110" s="1"/>
  <c r="HB211" i="110" s="1"/>
  <c r="HC211" i="110" s="1"/>
  <c r="HD211" i="110" s="1"/>
  <c r="HE211" i="110" s="1"/>
  <c r="HF211" i="110" s="1"/>
  <c r="HG211" i="110" s="1"/>
  <c r="HH211" i="110" s="1"/>
  <c r="HI211" i="110" s="1"/>
  <c r="HJ211" i="110" s="1"/>
  <c r="HA2" i="110"/>
  <c r="GZ55" i="109" s="1"/>
  <c r="HC148" i="110"/>
  <c r="HB2" i="110"/>
  <c r="HA55" i="109" s="1"/>
  <c r="HG89" i="100"/>
  <c r="C87" i="111"/>
  <c r="HE22" i="110"/>
  <c r="HD85" i="106"/>
  <c r="HF88" i="109"/>
  <c r="HB87" i="109" l="1"/>
  <c r="HB67" i="109" s="1"/>
  <c r="B212" i="110" s="1"/>
  <c r="HC212" i="110" s="1"/>
  <c r="HD212" i="110" s="1"/>
  <c r="HE212" i="110" s="1"/>
  <c r="HF212" i="110" s="1"/>
  <c r="HG212" i="110" s="1"/>
  <c r="HH212" i="110" s="1"/>
  <c r="HI212" i="110" s="1"/>
  <c r="HJ212" i="110" s="1"/>
  <c r="HD148" i="110"/>
  <c r="HC2" i="110"/>
  <c r="HB55" i="109" s="1"/>
  <c r="HG88" i="109"/>
  <c r="HE85" i="106"/>
  <c r="E87" i="111"/>
  <c r="CE56" i="109"/>
  <c r="HF22" i="110"/>
  <c r="HH89" i="100"/>
  <c r="HC87" i="109" l="1"/>
  <c r="HC67" i="109" s="1"/>
  <c r="B213" i="110" s="1"/>
  <c r="HD213" i="110" s="1"/>
  <c r="HE213" i="110" s="1"/>
  <c r="HF213" i="110" s="1"/>
  <c r="HG213" i="110" s="1"/>
  <c r="HH213" i="110" s="1"/>
  <c r="HI213" i="110" s="1"/>
  <c r="HJ213" i="110" s="1"/>
  <c r="HE148" i="110"/>
  <c r="HD2" i="110"/>
  <c r="HC55" i="109" s="1"/>
  <c r="HD87" i="109"/>
  <c r="HD67" i="109" s="1"/>
  <c r="B214" i="110" s="1"/>
  <c r="HE214" i="110" s="1"/>
  <c r="HF214" i="110" s="1"/>
  <c r="HG214" i="110" s="1"/>
  <c r="HH214" i="110" s="1"/>
  <c r="HI214" i="110" s="1"/>
  <c r="HJ214" i="110" s="1"/>
  <c r="HF85" i="106"/>
  <c r="CE95" i="109"/>
  <c r="F87" i="111"/>
  <c r="HG22" i="110"/>
  <c r="HI89" i="100"/>
  <c r="HH88" i="109"/>
  <c r="HF148" i="110" l="1"/>
  <c r="HE2" i="110"/>
  <c r="HD55" i="109" s="1"/>
  <c r="HE87" i="109"/>
  <c r="HE67" i="109" s="1"/>
  <c r="B215" i="110" s="1"/>
  <c r="HF215" i="110" s="1"/>
  <c r="HG215" i="110" s="1"/>
  <c r="HH215" i="110" s="1"/>
  <c r="HI215" i="110" s="1"/>
  <c r="HJ215" i="110" s="1"/>
  <c r="C88" i="111"/>
  <c r="HG85" i="106"/>
  <c r="HI88" i="109"/>
  <c r="HH22" i="110"/>
  <c r="HG148" i="110" l="1"/>
  <c r="HF2" i="110"/>
  <c r="HE55" i="109" s="1"/>
  <c r="HF87" i="109"/>
  <c r="HF67" i="109" s="1"/>
  <c r="B216" i="110" s="1"/>
  <c r="HG216" i="110" s="1"/>
  <c r="HH216" i="110" s="1"/>
  <c r="HI216" i="110" s="1"/>
  <c r="HJ216" i="110" s="1"/>
  <c r="E88" i="111"/>
  <c r="CF56" i="109"/>
  <c r="HI22" i="110"/>
  <c r="HH85" i="106"/>
  <c r="HH148" i="110" l="1"/>
  <c r="HG2" i="110"/>
  <c r="HF55" i="109" s="1"/>
  <c r="HG87" i="109"/>
  <c r="HG67" i="109" s="1"/>
  <c r="B217" i="110" s="1"/>
  <c r="HH217" i="110" s="1"/>
  <c r="HI217" i="110" s="1"/>
  <c r="HJ217" i="110" s="1"/>
  <c r="CF95" i="109"/>
  <c r="F88" i="111"/>
  <c r="HJ22" i="110"/>
  <c r="HI85" i="106"/>
  <c r="HI148" i="110" l="1"/>
  <c r="HH2" i="110"/>
  <c r="HG55" i="109" s="1"/>
  <c r="HH87" i="109"/>
  <c r="HH67" i="109" s="1"/>
  <c r="B218" i="110" s="1"/>
  <c r="HI218" i="110" s="1"/>
  <c r="HJ218" i="110" s="1"/>
  <c r="C89" i="111"/>
  <c r="HJ148" i="110" l="1"/>
  <c r="HI2" i="110"/>
  <c r="HH55" i="109" s="1"/>
  <c r="HI87" i="109"/>
  <c r="HI67" i="109" s="1"/>
  <c r="B219" i="110" s="1"/>
  <c r="CG56" i="109"/>
  <c r="E89" i="111"/>
  <c r="CG95" i="109" l="1"/>
  <c r="F89" i="111"/>
  <c r="HJ219" i="110"/>
  <c r="HJ2" i="110" s="1"/>
  <c r="HI55" i="109" s="1"/>
  <c r="B2" i="110"/>
  <c r="C90" i="111" l="1"/>
  <c r="E90" i="111" l="1"/>
  <c r="CH56" i="109"/>
  <c r="CH95" i="109" l="1"/>
  <c r="F90" i="111"/>
  <c r="C91" i="111" l="1"/>
  <c r="E91" i="111" l="1"/>
  <c r="CI56" i="109"/>
  <c r="CI95" i="109" l="1"/>
  <c r="F91" i="111"/>
  <c r="C92" i="111" l="1"/>
  <c r="CJ56" i="109" l="1"/>
  <c r="E92" i="111"/>
  <c r="CJ95" i="109" l="1"/>
  <c r="F92" i="111"/>
  <c r="C93" i="111" l="1"/>
  <c r="E93" i="111" l="1"/>
  <c r="CK56" i="109"/>
  <c r="CK95" i="109" l="1"/>
  <c r="F93" i="111"/>
  <c r="C94" i="111" l="1"/>
  <c r="E94" i="111" l="1"/>
  <c r="CL56" i="109"/>
  <c r="CL95" i="109" l="1"/>
  <c r="F94" i="111"/>
  <c r="C95" i="111" l="1"/>
  <c r="CM56" i="109" l="1"/>
  <c r="E95" i="111"/>
  <c r="CM95" i="109" l="1"/>
  <c r="F95" i="111"/>
  <c r="C96" i="111" l="1"/>
  <c r="E96" i="111" l="1"/>
  <c r="CN56" i="109"/>
  <c r="CN95" i="109" l="1"/>
  <c r="F96" i="111"/>
  <c r="C97" i="111" l="1"/>
  <c r="E97" i="111" l="1"/>
  <c r="CO56" i="109"/>
  <c r="CO95" i="109" l="1"/>
  <c r="F97" i="111"/>
  <c r="C98" i="111" l="1"/>
  <c r="E98" i="111" l="1"/>
  <c r="CP56" i="109"/>
  <c r="CP95" i="109" l="1"/>
  <c r="F98" i="111"/>
  <c r="C99" i="111" l="1"/>
  <c r="CQ56" i="109" l="1"/>
  <c r="E99" i="111"/>
  <c r="CQ95" i="109" l="1"/>
  <c r="F99" i="111"/>
  <c r="C100" i="111" l="1"/>
  <c r="CR56" i="109" l="1"/>
  <c r="E100" i="111"/>
  <c r="CR95" i="109" l="1"/>
  <c r="F100" i="111"/>
  <c r="C101" i="111" l="1"/>
  <c r="CS56" i="109" l="1"/>
  <c r="E101" i="111"/>
  <c r="CS95" i="109" l="1"/>
  <c r="F101" i="111"/>
  <c r="C102" i="111" l="1"/>
  <c r="E102" i="111" l="1"/>
  <c r="CT56" i="109"/>
  <c r="CT95" i="109" l="1"/>
  <c r="F102" i="111"/>
  <c r="C103" i="111" l="1"/>
  <c r="E103" i="111" l="1"/>
  <c r="CU56" i="109"/>
  <c r="CU95" i="109" l="1"/>
  <c r="F103" i="111"/>
  <c r="C104" i="111" l="1"/>
  <c r="E104" i="111" l="1"/>
  <c r="CV56" i="109"/>
  <c r="CV95" i="109" l="1"/>
  <c r="F104" i="111"/>
  <c r="C105" i="111" l="1"/>
  <c r="E105" i="111" l="1"/>
  <c r="CW56" i="109"/>
  <c r="CW95" i="109" l="1"/>
  <c r="F105" i="111"/>
  <c r="C106" i="111" l="1"/>
  <c r="E106" i="111" l="1"/>
  <c r="CX56" i="109"/>
  <c r="CX95" i="109" l="1"/>
  <c r="F106" i="111"/>
  <c r="C107" i="111" l="1"/>
  <c r="E107" i="111" l="1"/>
  <c r="CY56" i="109"/>
  <c r="CY95" i="109" l="1"/>
  <c r="F107" i="111"/>
  <c r="C108" i="111" l="1"/>
  <c r="E108" i="111" l="1"/>
  <c r="CZ56" i="109"/>
  <c r="CZ95" i="109" l="1"/>
  <c r="F108" i="111"/>
  <c r="C109" i="111" l="1"/>
  <c r="DA56" i="109" l="1"/>
  <c r="E109" i="111"/>
  <c r="DA95" i="109" l="1"/>
  <c r="F109" i="111"/>
  <c r="C110" i="111" l="1"/>
  <c r="E110" i="111" l="1"/>
  <c r="DB56" i="109"/>
  <c r="DB95" i="109" l="1"/>
  <c r="F110" i="111"/>
  <c r="C111" i="111" l="1"/>
  <c r="DC56" i="109" l="1"/>
  <c r="E111" i="111"/>
  <c r="DC95" i="109" l="1"/>
  <c r="F111" i="111"/>
  <c r="C112" i="111" l="1"/>
  <c r="DD56" i="109" l="1"/>
  <c r="E112" i="111"/>
  <c r="DD95" i="109" l="1"/>
  <c r="F112" i="111"/>
  <c r="C113" i="111" l="1"/>
  <c r="DE56" i="109" l="1"/>
  <c r="E113" i="111"/>
  <c r="DE95" i="109" l="1"/>
  <c r="F113" i="111"/>
  <c r="C114" i="111" l="1"/>
  <c r="DF56" i="109" l="1"/>
  <c r="E114" i="111"/>
  <c r="DF95" i="109" l="1"/>
  <c r="F114" i="111"/>
  <c r="C115" i="111" l="1"/>
  <c r="DG56" i="109" l="1"/>
  <c r="E115" i="111"/>
  <c r="DG95" i="109" l="1"/>
  <c r="F115" i="111"/>
  <c r="C116" i="111" l="1"/>
  <c r="DH56" i="109" l="1"/>
  <c r="E116" i="111"/>
  <c r="DH95" i="109" l="1"/>
  <c r="F116" i="111"/>
  <c r="C117" i="111" l="1"/>
  <c r="DI56" i="109" l="1"/>
  <c r="E117" i="111"/>
  <c r="DI95" i="109" l="1"/>
  <c r="F117" i="111"/>
  <c r="C118" i="111" l="1"/>
  <c r="E118" i="111" l="1"/>
  <c r="DJ56" i="109"/>
  <c r="DJ95" i="109" l="1"/>
  <c r="F118" i="111"/>
  <c r="C119" i="111" l="1"/>
  <c r="DK56" i="109" l="1"/>
  <c r="E119" i="111"/>
  <c r="DK95" i="109" l="1"/>
  <c r="F119" i="111"/>
  <c r="C120" i="111" l="1"/>
  <c r="E120" i="111" l="1"/>
  <c r="DL56" i="109"/>
  <c r="DL95" i="109" l="1"/>
  <c r="F120" i="111"/>
  <c r="C121" i="111" l="1"/>
  <c r="DM56" i="109" l="1"/>
  <c r="E121" i="111"/>
  <c r="DM95" i="109" l="1"/>
  <c r="F121" i="111"/>
  <c r="C122" i="111" l="1"/>
  <c r="E122" i="111" l="1"/>
  <c r="DN56" i="109"/>
  <c r="DN95" i="109" l="1"/>
  <c r="F122" i="111"/>
  <c r="C123" i="111" l="1"/>
  <c r="DO56" i="109" l="1"/>
  <c r="E123" i="111"/>
  <c r="DO95" i="109" l="1"/>
  <c r="F123" i="111"/>
  <c r="C124" i="111" l="1"/>
  <c r="E124" i="111" l="1"/>
  <c r="DP56" i="109"/>
  <c r="DP95" i="109" l="1"/>
  <c r="F124" i="111"/>
  <c r="C125" i="111" l="1"/>
  <c r="E125" i="111" l="1"/>
  <c r="DQ56" i="109"/>
  <c r="DQ95" i="109" l="1"/>
  <c r="F125" i="111"/>
  <c r="CJ93" i="109" l="1"/>
  <c r="BH93" i="109"/>
  <c r="CK93" i="109"/>
  <c r="AM93" i="109"/>
  <c r="AV93" i="109"/>
  <c r="BW93" i="109"/>
  <c r="AJ93" i="109"/>
  <c r="DF93" i="109"/>
  <c r="DQ93" i="109"/>
  <c r="AN93" i="109"/>
  <c r="BG93" i="109"/>
  <c r="CN93" i="109"/>
  <c r="H93" i="109"/>
  <c r="H97" i="109" s="1"/>
  <c r="CF93" i="109"/>
  <c r="DH93" i="109"/>
  <c r="DA93" i="109"/>
  <c r="AB93" i="109"/>
  <c r="X93" i="109"/>
  <c r="BX93" i="109"/>
  <c r="D93" i="109"/>
  <c r="D97" i="109" s="1"/>
  <c r="AR93" i="109"/>
  <c r="BD93" i="109"/>
  <c r="BS93" i="109"/>
  <c r="W93" i="109"/>
  <c r="CP93" i="109"/>
  <c r="AZ93" i="109"/>
  <c r="M93" i="109"/>
  <c r="M97" i="109" s="1"/>
  <c r="BI93" i="109"/>
  <c r="AK93" i="109"/>
  <c r="G93" i="109"/>
  <c r="G97" i="109" s="1"/>
  <c r="I93" i="109"/>
  <c r="I97" i="109" s="1"/>
  <c r="K93" i="109"/>
  <c r="K97" i="109" s="1"/>
  <c r="BU93" i="109"/>
  <c r="BV93" i="109"/>
  <c r="AD93" i="109"/>
  <c r="CS93" i="109"/>
  <c r="DL93" i="109"/>
  <c r="AX93" i="109"/>
  <c r="J93" i="109"/>
  <c r="J97" i="109" s="1"/>
  <c r="AG93" i="109"/>
  <c r="CY93" i="109"/>
  <c r="DK93" i="109"/>
  <c r="AF93" i="109"/>
  <c r="BM93" i="109"/>
  <c r="C93" i="109"/>
  <c r="C97" i="109" s="1"/>
  <c r="CI93" i="109"/>
  <c r="BB93" i="109"/>
  <c r="L93" i="109"/>
  <c r="L97" i="109" s="1"/>
  <c r="CV93" i="109"/>
  <c r="CZ93" i="109"/>
  <c r="CG93" i="109"/>
  <c r="DB93" i="109"/>
  <c r="AE93" i="109"/>
  <c r="CT93" i="109"/>
  <c r="BA93" i="109"/>
  <c r="BN93" i="109"/>
  <c r="CB93" i="109"/>
  <c r="BT93" i="109"/>
  <c r="CO93" i="109"/>
  <c r="DI93" i="109"/>
  <c r="BO93" i="109"/>
  <c r="BC93" i="109"/>
  <c r="AS93" i="109"/>
  <c r="B93" i="109"/>
  <c r="B97" i="109" s="1"/>
  <c r="DG93" i="109"/>
  <c r="Q93" i="109"/>
  <c r="Q97" i="109" s="1"/>
  <c r="CM93" i="109"/>
  <c r="CE93" i="109"/>
  <c r="DP93" i="109"/>
  <c r="AY93" i="109"/>
  <c r="AL93" i="109"/>
  <c r="DD93" i="109"/>
  <c r="AW93" i="109"/>
  <c r="BP93" i="109"/>
  <c r="BJ93" i="109"/>
  <c r="CH93" i="109"/>
  <c r="BY93" i="109"/>
  <c r="CD93" i="109"/>
  <c r="F93" i="109"/>
  <c r="F97" i="109" s="1"/>
  <c r="CR93" i="109"/>
  <c r="Z93" i="109"/>
  <c r="V93" i="109"/>
  <c r="AA93" i="109"/>
  <c r="CX93" i="109"/>
  <c r="AO93" i="109"/>
  <c r="AH93" i="109"/>
  <c r="CC93" i="109"/>
  <c r="DO93" i="109"/>
  <c r="CU93" i="109"/>
  <c r="CA93" i="109"/>
  <c r="DN93" i="109"/>
  <c r="AQ93" i="109"/>
  <c r="E93" i="109"/>
  <c r="E97" i="109" s="1"/>
  <c r="DC93" i="109"/>
  <c r="AT93" i="109"/>
  <c r="S93" i="109"/>
  <c r="S97" i="109" s="1"/>
  <c r="CW93" i="109"/>
  <c r="Y93" i="109"/>
  <c r="AI93" i="109"/>
  <c r="BQ93" i="109"/>
  <c r="AP93" i="109"/>
  <c r="CL93" i="109"/>
  <c r="AC93" i="109"/>
  <c r="BF93" i="109"/>
  <c r="P93" i="109"/>
  <c r="P97" i="109" s="1"/>
  <c r="AU93" i="109"/>
  <c r="T93" i="109"/>
  <c r="U93" i="109"/>
  <c r="BK93" i="109"/>
  <c r="BR93" i="109"/>
  <c r="BE93" i="109"/>
  <c r="DE93" i="109"/>
  <c r="O93" i="109"/>
  <c r="O97" i="109" s="1"/>
  <c r="BZ93" i="109"/>
  <c r="DM93" i="109"/>
  <c r="R93" i="109"/>
  <c r="R97" i="109" s="1"/>
  <c r="N93" i="109"/>
  <c r="N97" i="109" s="1"/>
  <c r="BL93" i="109"/>
  <c r="CQ93" i="109"/>
  <c r="DJ93" i="109"/>
  <c r="B98" i="109" l="1"/>
  <c r="C98" i="109" l="1"/>
  <c r="B100" i="109" s="1"/>
  <c r="C100" i="109" l="1"/>
  <c r="D98" i="109"/>
  <c r="D100" i="109" s="1"/>
  <c r="E98" i="109" l="1"/>
  <c r="E100" i="109" s="1"/>
  <c r="F98" i="109" l="1"/>
  <c r="G98" i="109" l="1"/>
  <c r="G100" i="109" s="1"/>
  <c r="F100" i="109"/>
  <c r="H98" i="109" l="1"/>
  <c r="H100" i="109" s="1"/>
  <c r="I98" i="109" l="1"/>
  <c r="I100" i="109" s="1"/>
  <c r="J98" i="109" l="1"/>
  <c r="J100" i="109" s="1"/>
  <c r="K98" i="109" l="1"/>
  <c r="K100" i="109" s="1"/>
  <c r="L98" i="109" l="1"/>
  <c r="M98" i="109" l="1"/>
  <c r="M100" i="109" s="1"/>
  <c r="L100" i="109"/>
  <c r="N98" i="109" l="1"/>
  <c r="N100" i="109" s="1"/>
  <c r="O98" i="109" l="1"/>
  <c r="P98" i="109" l="1"/>
  <c r="P100" i="109" s="1"/>
  <c r="O100" i="109"/>
  <c r="Q98" i="109" l="1"/>
  <c r="R98" i="109" l="1"/>
  <c r="R100" i="109" s="1"/>
  <c r="Q100" i="109"/>
  <c r="S98" i="109" l="1"/>
  <c r="S100" i="109" l="1"/>
  <c r="E12" i="106" l="1"/>
  <c r="E12" i="100"/>
  <c r="E37" i="100"/>
  <c r="E34" i="100" s="1"/>
  <c r="E41" i="100" s="1"/>
  <c r="E54" i="100" s="1"/>
  <c r="E18" i="109"/>
  <c r="E12" i="109"/>
  <c r="E12" i="112"/>
  <c r="E36" i="112"/>
  <c r="E34" i="112" s="1"/>
  <c r="E41" i="112" s="1"/>
  <c r="E54" i="112" s="1"/>
  <c r="E58" i="112" s="1"/>
  <c r="E61" i="112" s="1"/>
  <c r="D12" i="100"/>
  <c r="D12" i="106"/>
  <c r="D37" i="106"/>
  <c r="D34" i="106" s="1"/>
  <c r="D41" i="106" s="1"/>
  <c r="D54" i="106" s="1"/>
  <c r="D58" i="106" s="1"/>
  <c r="D61" i="106" s="1"/>
  <c r="D12" i="112"/>
  <c r="D35" i="112"/>
  <c r="D34" i="112" s="1"/>
  <c r="D41" i="112" s="1"/>
  <c r="D54" i="112" s="1"/>
  <c r="D58" i="112" s="1"/>
  <c r="D61" i="112" s="1"/>
  <c r="D18" i="109"/>
  <c r="D12" i="109"/>
  <c r="C12" i="112"/>
  <c r="C37" i="112"/>
  <c r="C34" i="112" s="1"/>
  <c r="C41" i="112" s="1"/>
  <c r="C54" i="112" s="1"/>
  <c r="C58" i="112" s="1"/>
  <c r="C61" i="112" s="1"/>
  <c r="C12" i="100"/>
  <c r="C36" i="100"/>
  <c r="C34" i="100" s="1"/>
  <c r="C41" i="100" s="1"/>
  <c r="C54" i="100" s="1"/>
  <c r="C18" i="109"/>
  <c r="C12" i="106"/>
  <c r="C35" i="106"/>
  <c r="C34" i="106" s="1"/>
  <c r="C41" i="106" s="1"/>
  <c r="C54" i="106" s="1"/>
  <c r="C58" i="106" s="1"/>
  <c r="C61" i="106" s="1"/>
  <c r="C62" i="106" l="1"/>
  <c r="C63" i="106"/>
  <c r="E63" i="112"/>
  <c r="E62" i="112"/>
  <c r="D63" i="112"/>
  <c r="D62" i="112"/>
  <c r="D63" i="106"/>
  <c r="D62" i="106"/>
  <c r="C63" i="112"/>
  <c r="C62" i="112"/>
  <c r="H84" i="100"/>
  <c r="E60" i="112" l="1"/>
  <c r="E65" i="112" s="1"/>
  <c r="E97" i="112" s="1"/>
  <c r="C60" i="112"/>
  <c r="C65" i="112" s="1"/>
  <c r="C97" i="112" s="1"/>
  <c r="C98" i="112" s="1"/>
  <c r="D60" i="106"/>
  <c r="D65" i="106" s="1"/>
  <c r="D60" i="112"/>
  <c r="D65" i="112" s="1"/>
  <c r="D97" i="112" s="1"/>
  <c r="C60" i="106"/>
  <c r="C65" i="106" s="1"/>
  <c r="H82" i="100"/>
  <c r="H67" i="100" s="1"/>
  <c r="B10" i="102" s="1"/>
  <c r="I10" i="102" s="1"/>
  <c r="D98" i="112" l="1"/>
  <c r="D100" i="112" s="1"/>
  <c r="B100" i="112"/>
  <c r="C100" i="112"/>
  <c r="I84" i="100"/>
  <c r="B12" i="101"/>
  <c r="F12" i="101" s="1"/>
  <c r="C13" i="101" s="1"/>
  <c r="J10" i="102"/>
  <c r="I2" i="102"/>
  <c r="H55" i="100" s="1"/>
  <c r="E98" i="112" l="1"/>
  <c r="F98" i="112" s="1"/>
  <c r="I82" i="100"/>
  <c r="I67" i="100" s="1"/>
  <c r="K10" i="102"/>
  <c r="D13" i="101"/>
  <c r="E100" i="112" l="1"/>
  <c r="F100" i="112"/>
  <c r="G98" i="112"/>
  <c r="G100" i="112" s="1"/>
  <c r="J84" i="100"/>
  <c r="B11" i="102"/>
  <c r="J11" i="102" s="1"/>
  <c r="K11" i="102" s="1"/>
  <c r="L11" i="102" s="1"/>
  <c r="M11" i="102" s="1"/>
  <c r="N11" i="102" s="1"/>
  <c r="O11" i="102" s="1"/>
  <c r="P11" i="102" s="1"/>
  <c r="Q11" i="102" s="1"/>
  <c r="R11" i="102" s="1"/>
  <c r="S11" i="102" s="1"/>
  <c r="T11" i="102" s="1"/>
  <c r="U11" i="102" s="1"/>
  <c r="V11" i="102" s="1"/>
  <c r="W11" i="102" s="1"/>
  <c r="X11" i="102" s="1"/>
  <c r="Y11" i="102" s="1"/>
  <c r="Z11" i="102" s="1"/>
  <c r="AA11" i="102" s="1"/>
  <c r="AB11" i="102" s="1"/>
  <c r="AC11" i="102" s="1"/>
  <c r="AD11" i="102" s="1"/>
  <c r="AE11" i="102" s="1"/>
  <c r="AF11" i="102" s="1"/>
  <c r="AG11" i="102" s="1"/>
  <c r="AH11" i="102" s="1"/>
  <c r="AI11" i="102" s="1"/>
  <c r="AJ11" i="102" s="1"/>
  <c r="AK11" i="102" s="1"/>
  <c r="AL11" i="102" s="1"/>
  <c r="AM11" i="102" s="1"/>
  <c r="AN11" i="102" s="1"/>
  <c r="AO11" i="102" s="1"/>
  <c r="AP11" i="102" s="1"/>
  <c r="AQ11" i="102" s="1"/>
  <c r="AR11" i="102" s="1"/>
  <c r="AS11" i="102" s="1"/>
  <c r="AT11" i="102" s="1"/>
  <c r="AU11" i="102" s="1"/>
  <c r="AV11" i="102" s="1"/>
  <c r="AW11" i="102" s="1"/>
  <c r="AX11" i="102" s="1"/>
  <c r="AY11" i="102" s="1"/>
  <c r="AZ11" i="102" s="1"/>
  <c r="BA11" i="102" s="1"/>
  <c r="BB11" i="102" s="1"/>
  <c r="BC11" i="102" s="1"/>
  <c r="BD11" i="102" s="1"/>
  <c r="BE11" i="102" s="1"/>
  <c r="BF11" i="102" s="1"/>
  <c r="BG11" i="102" s="1"/>
  <c r="BH11" i="102" s="1"/>
  <c r="BI11" i="102" s="1"/>
  <c r="BJ11" i="102" s="1"/>
  <c r="BK11" i="102" s="1"/>
  <c r="BL11" i="102" s="1"/>
  <c r="BM11" i="102" s="1"/>
  <c r="BN11" i="102" s="1"/>
  <c r="BO11" i="102" s="1"/>
  <c r="BP11" i="102" s="1"/>
  <c r="BQ11" i="102" s="1"/>
  <c r="BR11" i="102" s="1"/>
  <c r="BS11" i="102" s="1"/>
  <c r="BT11" i="102" s="1"/>
  <c r="BU11" i="102" s="1"/>
  <c r="BV11" i="102" s="1"/>
  <c r="BW11" i="102" s="1"/>
  <c r="BX11" i="102" s="1"/>
  <c r="BY11" i="102" s="1"/>
  <c r="BZ11" i="102" s="1"/>
  <c r="CA11" i="102" s="1"/>
  <c r="CB11" i="102" s="1"/>
  <c r="CC11" i="102" s="1"/>
  <c r="CD11" i="102" s="1"/>
  <c r="CE11" i="102" s="1"/>
  <c r="CF11" i="102" s="1"/>
  <c r="CG11" i="102" s="1"/>
  <c r="CH11" i="102" s="1"/>
  <c r="CI11" i="102" s="1"/>
  <c r="CJ11" i="102" s="1"/>
  <c r="CK11" i="102" s="1"/>
  <c r="CL11" i="102" s="1"/>
  <c r="CM11" i="102" s="1"/>
  <c r="CN11" i="102" s="1"/>
  <c r="CO11" i="102" s="1"/>
  <c r="CP11" i="102" s="1"/>
  <c r="CQ11" i="102" s="1"/>
  <c r="CR11" i="102" s="1"/>
  <c r="CS11" i="102" s="1"/>
  <c r="CT11" i="102" s="1"/>
  <c r="CU11" i="102" s="1"/>
  <c r="CV11" i="102" s="1"/>
  <c r="CW11" i="102" s="1"/>
  <c r="CX11" i="102" s="1"/>
  <c r="CY11" i="102" s="1"/>
  <c r="CZ11" i="102" s="1"/>
  <c r="DA11" i="102" s="1"/>
  <c r="DB11" i="102" s="1"/>
  <c r="DC11" i="102" s="1"/>
  <c r="DD11" i="102" s="1"/>
  <c r="DE11" i="102" s="1"/>
  <c r="DF11" i="102" s="1"/>
  <c r="DG11" i="102" s="1"/>
  <c r="DH11" i="102" s="1"/>
  <c r="DI11" i="102" s="1"/>
  <c r="DJ11" i="102" s="1"/>
  <c r="DK11" i="102" s="1"/>
  <c r="DL11" i="102" s="1"/>
  <c r="DM11" i="102" s="1"/>
  <c r="DN11" i="102" s="1"/>
  <c r="DO11" i="102" s="1"/>
  <c r="DP11" i="102" s="1"/>
  <c r="DQ11" i="102" s="1"/>
  <c r="DR11" i="102" s="1"/>
  <c r="DS11" i="102" s="1"/>
  <c r="DT11" i="102" s="1"/>
  <c r="DU11" i="102" s="1"/>
  <c r="DV11" i="102" s="1"/>
  <c r="DW11" i="102" s="1"/>
  <c r="DX11" i="102" s="1"/>
  <c r="DY11" i="102" s="1"/>
  <c r="DZ11" i="102" s="1"/>
  <c r="EA11" i="102" s="1"/>
  <c r="EB11" i="102" s="1"/>
  <c r="EC11" i="102" s="1"/>
  <c r="ED11" i="102" s="1"/>
  <c r="EE11" i="102" s="1"/>
  <c r="EF11" i="102" s="1"/>
  <c r="EG11" i="102" s="1"/>
  <c r="EH11" i="102" s="1"/>
  <c r="EI11" i="102" s="1"/>
  <c r="EJ11" i="102" s="1"/>
  <c r="EK11" i="102" s="1"/>
  <c r="EL11" i="102" s="1"/>
  <c r="EM11" i="102" s="1"/>
  <c r="EN11" i="102" s="1"/>
  <c r="EO11" i="102" s="1"/>
  <c r="EP11" i="102" s="1"/>
  <c r="EQ11" i="102" s="1"/>
  <c r="ER11" i="102" s="1"/>
  <c r="ES11" i="102" s="1"/>
  <c r="ET11" i="102" s="1"/>
  <c r="EU11" i="102" s="1"/>
  <c r="EV11" i="102" s="1"/>
  <c r="EW11" i="102" s="1"/>
  <c r="EX11" i="102" s="1"/>
  <c r="EY11" i="102" s="1"/>
  <c r="EZ11" i="102" s="1"/>
  <c r="FA11" i="102" s="1"/>
  <c r="FB11" i="102" s="1"/>
  <c r="FC11" i="102" s="1"/>
  <c r="FD11" i="102" s="1"/>
  <c r="FE11" i="102" s="1"/>
  <c r="FF11" i="102" s="1"/>
  <c r="FG11" i="102" s="1"/>
  <c r="FH11" i="102" s="1"/>
  <c r="FI11" i="102" s="1"/>
  <c r="FJ11" i="102" s="1"/>
  <c r="FK11" i="102" s="1"/>
  <c r="FL11" i="102" s="1"/>
  <c r="FM11" i="102" s="1"/>
  <c r="FN11" i="102" s="1"/>
  <c r="FO11" i="102" s="1"/>
  <c r="FP11" i="102" s="1"/>
  <c r="FQ11" i="102" s="1"/>
  <c r="FR11" i="102" s="1"/>
  <c r="FS11" i="102" s="1"/>
  <c r="FT11" i="102" s="1"/>
  <c r="FU11" i="102" s="1"/>
  <c r="FV11" i="102" s="1"/>
  <c r="FW11" i="102" s="1"/>
  <c r="FX11" i="102" s="1"/>
  <c r="FY11" i="102" s="1"/>
  <c r="FZ11" i="102" s="1"/>
  <c r="GA11" i="102" s="1"/>
  <c r="GB11" i="102" s="1"/>
  <c r="GC11" i="102" s="1"/>
  <c r="GD11" i="102" s="1"/>
  <c r="GE11" i="102" s="1"/>
  <c r="GF11" i="102" s="1"/>
  <c r="GG11" i="102" s="1"/>
  <c r="GH11" i="102" s="1"/>
  <c r="GI11" i="102" s="1"/>
  <c r="GJ11" i="102" s="1"/>
  <c r="GK11" i="102" s="1"/>
  <c r="GL11" i="102" s="1"/>
  <c r="GM11" i="102" s="1"/>
  <c r="GN11" i="102" s="1"/>
  <c r="GO11" i="102" s="1"/>
  <c r="GP11" i="102" s="1"/>
  <c r="GQ11" i="102" s="1"/>
  <c r="GR11" i="102" s="1"/>
  <c r="GS11" i="102" s="1"/>
  <c r="GT11" i="102" s="1"/>
  <c r="GU11" i="102" s="1"/>
  <c r="GV11" i="102" s="1"/>
  <c r="GW11" i="102" s="1"/>
  <c r="GX11" i="102" s="1"/>
  <c r="GY11" i="102" s="1"/>
  <c r="GZ11" i="102" s="1"/>
  <c r="HA11" i="102" s="1"/>
  <c r="HB11" i="102" s="1"/>
  <c r="HC11" i="102" s="1"/>
  <c r="HD11" i="102" s="1"/>
  <c r="HE11" i="102" s="1"/>
  <c r="HF11" i="102" s="1"/>
  <c r="HG11" i="102" s="1"/>
  <c r="HH11" i="102" s="1"/>
  <c r="HI11" i="102" s="1"/>
  <c r="HJ11" i="102" s="1"/>
  <c r="B13" i="101"/>
  <c r="L10" i="102"/>
  <c r="E13" i="101"/>
  <c r="I91" i="100"/>
  <c r="H98" i="112" l="1"/>
  <c r="H100" i="112" s="1"/>
  <c r="J2" i="102"/>
  <c r="I55" i="100" s="1"/>
  <c r="J82" i="100"/>
  <c r="J67" i="100" s="1"/>
  <c r="F13" i="101"/>
  <c r="M10" i="102"/>
  <c r="I98" i="112" l="1"/>
  <c r="I100" i="112" s="1"/>
  <c r="K84" i="100"/>
  <c r="B12" i="102"/>
  <c r="K12" i="102" s="1"/>
  <c r="L12" i="102" s="1"/>
  <c r="B14" i="101"/>
  <c r="N10" i="102"/>
  <c r="C14" i="101"/>
  <c r="J98" i="112" l="1"/>
  <c r="J100" i="112" s="1"/>
  <c r="K2" i="102"/>
  <c r="J55" i="100" s="1"/>
  <c r="K82" i="100"/>
  <c r="K67" i="100" s="1"/>
  <c r="M12" i="102"/>
  <c r="O10" i="102"/>
  <c r="D14" i="101"/>
  <c r="L82" i="100" l="1"/>
  <c r="K98" i="112"/>
  <c r="K100" i="112" s="1"/>
  <c r="L84" i="100"/>
  <c r="B15" i="101"/>
  <c r="B13" i="102"/>
  <c r="L13" i="102" s="1"/>
  <c r="P10" i="102"/>
  <c r="N12" i="102"/>
  <c r="E14" i="101"/>
  <c r="J91" i="100"/>
  <c r="L67" i="100" l="1"/>
  <c r="B16" i="101" s="1"/>
  <c r="L98" i="112"/>
  <c r="M98" i="112" s="1"/>
  <c r="M84" i="100"/>
  <c r="M13" i="102"/>
  <c r="L2" i="102"/>
  <c r="K55" i="100" s="1"/>
  <c r="F14" i="101"/>
  <c r="O12" i="102"/>
  <c r="Q10" i="102"/>
  <c r="B14" i="102" l="1"/>
  <c r="M14" i="102" s="1"/>
  <c r="N14" i="102" s="1"/>
  <c r="O14" i="102" s="1"/>
  <c r="P14" i="102" s="1"/>
  <c r="Q14" i="102" s="1"/>
  <c r="R14" i="102" s="1"/>
  <c r="S14" i="102" s="1"/>
  <c r="T14" i="102" s="1"/>
  <c r="U14" i="102" s="1"/>
  <c r="V14" i="102" s="1"/>
  <c r="W14" i="102" s="1"/>
  <c r="X14" i="102" s="1"/>
  <c r="Y14" i="102" s="1"/>
  <c r="Z14" i="102" s="1"/>
  <c r="AA14" i="102" s="1"/>
  <c r="AB14" i="102" s="1"/>
  <c r="AC14" i="102" s="1"/>
  <c r="AD14" i="102" s="1"/>
  <c r="AE14" i="102" s="1"/>
  <c r="AF14" i="102" s="1"/>
  <c r="AG14" i="102" s="1"/>
  <c r="AH14" i="102" s="1"/>
  <c r="AI14" i="102" s="1"/>
  <c r="AJ14" i="102" s="1"/>
  <c r="AK14" i="102" s="1"/>
  <c r="AL14" i="102" s="1"/>
  <c r="AM14" i="102" s="1"/>
  <c r="AN14" i="102" s="1"/>
  <c r="AO14" i="102" s="1"/>
  <c r="AP14" i="102" s="1"/>
  <c r="AQ14" i="102" s="1"/>
  <c r="AR14" i="102" s="1"/>
  <c r="AS14" i="102" s="1"/>
  <c r="AT14" i="102" s="1"/>
  <c r="AU14" i="102" s="1"/>
  <c r="AV14" i="102" s="1"/>
  <c r="AW14" i="102" s="1"/>
  <c r="AX14" i="102" s="1"/>
  <c r="AY14" i="102" s="1"/>
  <c r="AZ14" i="102" s="1"/>
  <c r="BA14" i="102" s="1"/>
  <c r="BB14" i="102" s="1"/>
  <c r="BC14" i="102" s="1"/>
  <c r="BD14" i="102" s="1"/>
  <c r="BE14" i="102" s="1"/>
  <c r="BF14" i="102" s="1"/>
  <c r="BG14" i="102" s="1"/>
  <c r="BH14" i="102" s="1"/>
  <c r="BI14" i="102" s="1"/>
  <c r="BJ14" i="102" s="1"/>
  <c r="BK14" i="102" s="1"/>
  <c r="BL14" i="102" s="1"/>
  <c r="BM14" i="102" s="1"/>
  <c r="BN14" i="102" s="1"/>
  <c r="BO14" i="102" s="1"/>
  <c r="BP14" i="102" s="1"/>
  <c r="BQ14" i="102" s="1"/>
  <c r="BR14" i="102" s="1"/>
  <c r="BS14" i="102" s="1"/>
  <c r="BT14" i="102" s="1"/>
  <c r="BU14" i="102" s="1"/>
  <c r="BV14" i="102" s="1"/>
  <c r="BW14" i="102" s="1"/>
  <c r="BX14" i="102" s="1"/>
  <c r="BY14" i="102" s="1"/>
  <c r="BZ14" i="102" s="1"/>
  <c r="CA14" i="102" s="1"/>
  <c r="CB14" i="102" s="1"/>
  <c r="CC14" i="102" s="1"/>
  <c r="CD14" i="102" s="1"/>
  <c r="CE14" i="102" s="1"/>
  <c r="CF14" i="102" s="1"/>
  <c r="CG14" i="102" s="1"/>
  <c r="CH14" i="102" s="1"/>
  <c r="CI14" i="102" s="1"/>
  <c r="CJ14" i="102" s="1"/>
  <c r="CK14" i="102" s="1"/>
  <c r="CL14" i="102" s="1"/>
  <c r="CM14" i="102" s="1"/>
  <c r="CN14" i="102" s="1"/>
  <c r="CO14" i="102" s="1"/>
  <c r="CP14" i="102" s="1"/>
  <c r="CQ14" i="102" s="1"/>
  <c r="CR14" i="102" s="1"/>
  <c r="CS14" i="102" s="1"/>
  <c r="CT14" i="102" s="1"/>
  <c r="CU14" i="102" s="1"/>
  <c r="CV14" i="102" s="1"/>
  <c r="CW14" i="102" s="1"/>
  <c r="CX14" i="102" s="1"/>
  <c r="CY14" i="102" s="1"/>
  <c r="CZ14" i="102" s="1"/>
  <c r="DA14" i="102" s="1"/>
  <c r="DB14" i="102" s="1"/>
  <c r="DC14" i="102" s="1"/>
  <c r="DD14" i="102" s="1"/>
  <c r="DE14" i="102" s="1"/>
  <c r="DF14" i="102" s="1"/>
  <c r="DG14" i="102" s="1"/>
  <c r="DH14" i="102" s="1"/>
  <c r="DI14" i="102" s="1"/>
  <c r="DJ14" i="102" s="1"/>
  <c r="DK14" i="102" s="1"/>
  <c r="DL14" i="102" s="1"/>
  <c r="DM14" i="102" s="1"/>
  <c r="DN14" i="102" s="1"/>
  <c r="DO14" i="102" s="1"/>
  <c r="DP14" i="102" s="1"/>
  <c r="DQ14" i="102" s="1"/>
  <c r="DR14" i="102" s="1"/>
  <c r="DS14" i="102" s="1"/>
  <c r="DT14" i="102" s="1"/>
  <c r="DU14" i="102" s="1"/>
  <c r="DV14" i="102" s="1"/>
  <c r="DW14" i="102" s="1"/>
  <c r="DX14" i="102" s="1"/>
  <c r="DY14" i="102" s="1"/>
  <c r="DZ14" i="102" s="1"/>
  <c r="EA14" i="102" s="1"/>
  <c r="EB14" i="102" s="1"/>
  <c r="EC14" i="102" s="1"/>
  <c r="ED14" i="102" s="1"/>
  <c r="EE14" i="102" s="1"/>
  <c r="EF14" i="102" s="1"/>
  <c r="EG14" i="102" s="1"/>
  <c r="EH14" i="102" s="1"/>
  <c r="EI14" i="102" s="1"/>
  <c r="EJ14" i="102" s="1"/>
  <c r="EK14" i="102" s="1"/>
  <c r="EL14" i="102" s="1"/>
  <c r="EM14" i="102" s="1"/>
  <c r="EN14" i="102" s="1"/>
  <c r="EO14" i="102" s="1"/>
  <c r="EP14" i="102" s="1"/>
  <c r="EQ14" i="102" s="1"/>
  <c r="ER14" i="102" s="1"/>
  <c r="ES14" i="102" s="1"/>
  <c r="ET14" i="102" s="1"/>
  <c r="EU14" i="102" s="1"/>
  <c r="EV14" i="102" s="1"/>
  <c r="EW14" i="102" s="1"/>
  <c r="EX14" i="102" s="1"/>
  <c r="EY14" i="102" s="1"/>
  <c r="EZ14" i="102" s="1"/>
  <c r="FA14" i="102" s="1"/>
  <c r="FB14" i="102" s="1"/>
  <c r="FC14" i="102" s="1"/>
  <c r="FD14" i="102" s="1"/>
  <c r="FE14" i="102" s="1"/>
  <c r="FF14" i="102" s="1"/>
  <c r="FG14" i="102" s="1"/>
  <c r="FH14" i="102" s="1"/>
  <c r="FI14" i="102" s="1"/>
  <c r="FJ14" i="102" s="1"/>
  <c r="FK14" i="102" s="1"/>
  <c r="FL14" i="102" s="1"/>
  <c r="FM14" i="102" s="1"/>
  <c r="FN14" i="102" s="1"/>
  <c r="FO14" i="102" s="1"/>
  <c r="FP14" i="102" s="1"/>
  <c r="FQ14" i="102" s="1"/>
  <c r="FR14" i="102" s="1"/>
  <c r="FS14" i="102" s="1"/>
  <c r="FT14" i="102" s="1"/>
  <c r="FU14" i="102" s="1"/>
  <c r="FV14" i="102" s="1"/>
  <c r="FW14" i="102" s="1"/>
  <c r="FX14" i="102" s="1"/>
  <c r="FY14" i="102" s="1"/>
  <c r="FZ14" i="102" s="1"/>
  <c r="GA14" i="102" s="1"/>
  <c r="GB14" i="102" s="1"/>
  <c r="GC14" i="102" s="1"/>
  <c r="GD14" i="102" s="1"/>
  <c r="GE14" i="102" s="1"/>
  <c r="GF14" i="102" s="1"/>
  <c r="GG14" i="102" s="1"/>
  <c r="GH14" i="102" s="1"/>
  <c r="GI14" i="102" s="1"/>
  <c r="GJ14" i="102" s="1"/>
  <c r="GK14" i="102" s="1"/>
  <c r="GL14" i="102" s="1"/>
  <c r="GM14" i="102" s="1"/>
  <c r="GN14" i="102" s="1"/>
  <c r="GO14" i="102" s="1"/>
  <c r="GP14" i="102" s="1"/>
  <c r="GQ14" i="102" s="1"/>
  <c r="GR14" i="102" s="1"/>
  <c r="GS14" i="102" s="1"/>
  <c r="GT14" i="102" s="1"/>
  <c r="GU14" i="102" s="1"/>
  <c r="GV14" i="102" s="1"/>
  <c r="GW14" i="102" s="1"/>
  <c r="GX14" i="102" s="1"/>
  <c r="GY14" i="102" s="1"/>
  <c r="GZ14" i="102" s="1"/>
  <c r="HA14" i="102" s="1"/>
  <c r="HB14" i="102" s="1"/>
  <c r="HC14" i="102" s="1"/>
  <c r="HD14" i="102" s="1"/>
  <c r="HE14" i="102" s="1"/>
  <c r="HF14" i="102" s="1"/>
  <c r="HG14" i="102" s="1"/>
  <c r="HH14" i="102" s="1"/>
  <c r="HI14" i="102" s="1"/>
  <c r="HJ14" i="102" s="1"/>
  <c r="L100" i="112"/>
  <c r="M82" i="100"/>
  <c r="M67" i="100" s="1"/>
  <c r="B15" i="102" s="1"/>
  <c r="N15" i="102" s="1"/>
  <c r="O15" i="102" s="1"/>
  <c r="P15" i="102" s="1"/>
  <c r="Q15" i="102" s="1"/>
  <c r="R15" i="102" s="1"/>
  <c r="S15" i="102" s="1"/>
  <c r="T15" i="102" s="1"/>
  <c r="U15" i="102" s="1"/>
  <c r="V15" i="102" s="1"/>
  <c r="W15" i="102" s="1"/>
  <c r="X15" i="102" s="1"/>
  <c r="Y15" i="102" s="1"/>
  <c r="Z15" i="102" s="1"/>
  <c r="AA15" i="102" s="1"/>
  <c r="AB15" i="102" s="1"/>
  <c r="AC15" i="102" s="1"/>
  <c r="AD15" i="102" s="1"/>
  <c r="AE15" i="102" s="1"/>
  <c r="AF15" i="102" s="1"/>
  <c r="AG15" i="102" s="1"/>
  <c r="AH15" i="102" s="1"/>
  <c r="AI15" i="102" s="1"/>
  <c r="AJ15" i="102" s="1"/>
  <c r="AK15" i="102" s="1"/>
  <c r="AL15" i="102" s="1"/>
  <c r="AM15" i="102" s="1"/>
  <c r="AN15" i="102" s="1"/>
  <c r="AO15" i="102" s="1"/>
  <c r="AP15" i="102" s="1"/>
  <c r="AQ15" i="102" s="1"/>
  <c r="AR15" i="102" s="1"/>
  <c r="AS15" i="102" s="1"/>
  <c r="AT15" i="102" s="1"/>
  <c r="AU15" i="102" s="1"/>
  <c r="AV15" i="102" s="1"/>
  <c r="AW15" i="102" s="1"/>
  <c r="AX15" i="102" s="1"/>
  <c r="AY15" i="102" s="1"/>
  <c r="AZ15" i="102" s="1"/>
  <c r="BA15" i="102" s="1"/>
  <c r="BB15" i="102" s="1"/>
  <c r="BC15" i="102" s="1"/>
  <c r="BD15" i="102" s="1"/>
  <c r="BE15" i="102" s="1"/>
  <c r="BF15" i="102" s="1"/>
  <c r="BG15" i="102" s="1"/>
  <c r="BH15" i="102" s="1"/>
  <c r="BI15" i="102" s="1"/>
  <c r="BJ15" i="102" s="1"/>
  <c r="BK15" i="102" s="1"/>
  <c r="BL15" i="102" s="1"/>
  <c r="BM15" i="102" s="1"/>
  <c r="BN15" i="102" s="1"/>
  <c r="BO15" i="102" s="1"/>
  <c r="BP15" i="102" s="1"/>
  <c r="BQ15" i="102" s="1"/>
  <c r="BR15" i="102" s="1"/>
  <c r="BS15" i="102" s="1"/>
  <c r="BT15" i="102" s="1"/>
  <c r="BU15" i="102" s="1"/>
  <c r="BV15" i="102" s="1"/>
  <c r="BW15" i="102" s="1"/>
  <c r="BX15" i="102" s="1"/>
  <c r="BY15" i="102" s="1"/>
  <c r="BZ15" i="102" s="1"/>
  <c r="CA15" i="102" s="1"/>
  <c r="CB15" i="102" s="1"/>
  <c r="CC15" i="102" s="1"/>
  <c r="CD15" i="102" s="1"/>
  <c r="CE15" i="102" s="1"/>
  <c r="CF15" i="102" s="1"/>
  <c r="CG15" i="102" s="1"/>
  <c r="CH15" i="102" s="1"/>
  <c r="CI15" i="102" s="1"/>
  <c r="CJ15" i="102" s="1"/>
  <c r="CK15" i="102" s="1"/>
  <c r="CL15" i="102" s="1"/>
  <c r="CM15" i="102" s="1"/>
  <c r="CN15" i="102" s="1"/>
  <c r="CO15" i="102" s="1"/>
  <c r="CP15" i="102" s="1"/>
  <c r="CQ15" i="102" s="1"/>
  <c r="CR15" i="102" s="1"/>
  <c r="CS15" i="102" s="1"/>
  <c r="CT15" i="102" s="1"/>
  <c r="CU15" i="102" s="1"/>
  <c r="CV15" i="102" s="1"/>
  <c r="CW15" i="102" s="1"/>
  <c r="CX15" i="102" s="1"/>
  <c r="CY15" i="102" s="1"/>
  <c r="CZ15" i="102" s="1"/>
  <c r="DA15" i="102" s="1"/>
  <c r="DB15" i="102" s="1"/>
  <c r="DC15" i="102" s="1"/>
  <c r="DD15" i="102" s="1"/>
  <c r="DE15" i="102" s="1"/>
  <c r="DF15" i="102" s="1"/>
  <c r="DG15" i="102" s="1"/>
  <c r="DH15" i="102" s="1"/>
  <c r="DI15" i="102" s="1"/>
  <c r="DJ15" i="102" s="1"/>
  <c r="DK15" i="102" s="1"/>
  <c r="DL15" i="102" s="1"/>
  <c r="DM15" i="102" s="1"/>
  <c r="DN15" i="102" s="1"/>
  <c r="DO15" i="102" s="1"/>
  <c r="DP15" i="102" s="1"/>
  <c r="DQ15" i="102" s="1"/>
  <c r="DR15" i="102" s="1"/>
  <c r="DS15" i="102" s="1"/>
  <c r="DT15" i="102" s="1"/>
  <c r="DU15" i="102" s="1"/>
  <c r="DV15" i="102" s="1"/>
  <c r="DW15" i="102" s="1"/>
  <c r="DX15" i="102" s="1"/>
  <c r="DY15" i="102" s="1"/>
  <c r="DZ15" i="102" s="1"/>
  <c r="EA15" i="102" s="1"/>
  <c r="EB15" i="102" s="1"/>
  <c r="EC15" i="102" s="1"/>
  <c r="ED15" i="102" s="1"/>
  <c r="EE15" i="102" s="1"/>
  <c r="EF15" i="102" s="1"/>
  <c r="EG15" i="102" s="1"/>
  <c r="EH15" i="102" s="1"/>
  <c r="EI15" i="102" s="1"/>
  <c r="EJ15" i="102" s="1"/>
  <c r="EK15" i="102" s="1"/>
  <c r="EL15" i="102" s="1"/>
  <c r="EM15" i="102" s="1"/>
  <c r="EN15" i="102" s="1"/>
  <c r="EO15" i="102" s="1"/>
  <c r="EP15" i="102" s="1"/>
  <c r="EQ15" i="102" s="1"/>
  <c r="ER15" i="102" s="1"/>
  <c r="ES15" i="102" s="1"/>
  <c r="ET15" i="102" s="1"/>
  <c r="EU15" i="102" s="1"/>
  <c r="EV15" i="102" s="1"/>
  <c r="EW15" i="102" s="1"/>
  <c r="EX15" i="102" s="1"/>
  <c r="EY15" i="102" s="1"/>
  <c r="EZ15" i="102" s="1"/>
  <c r="FA15" i="102" s="1"/>
  <c r="FB15" i="102" s="1"/>
  <c r="FC15" i="102" s="1"/>
  <c r="FD15" i="102" s="1"/>
  <c r="FE15" i="102" s="1"/>
  <c r="FF15" i="102" s="1"/>
  <c r="FG15" i="102" s="1"/>
  <c r="FH15" i="102" s="1"/>
  <c r="FI15" i="102" s="1"/>
  <c r="FJ15" i="102" s="1"/>
  <c r="FK15" i="102" s="1"/>
  <c r="FL15" i="102" s="1"/>
  <c r="FM15" i="102" s="1"/>
  <c r="FN15" i="102" s="1"/>
  <c r="FO15" i="102" s="1"/>
  <c r="FP15" i="102" s="1"/>
  <c r="FQ15" i="102" s="1"/>
  <c r="FR15" i="102" s="1"/>
  <c r="FS15" i="102" s="1"/>
  <c r="FT15" i="102" s="1"/>
  <c r="FU15" i="102" s="1"/>
  <c r="FV15" i="102" s="1"/>
  <c r="FW15" i="102" s="1"/>
  <c r="FX15" i="102" s="1"/>
  <c r="FY15" i="102" s="1"/>
  <c r="FZ15" i="102" s="1"/>
  <c r="GA15" i="102" s="1"/>
  <c r="GB15" i="102" s="1"/>
  <c r="GC15" i="102" s="1"/>
  <c r="GD15" i="102" s="1"/>
  <c r="GE15" i="102" s="1"/>
  <c r="GF15" i="102" s="1"/>
  <c r="GG15" i="102" s="1"/>
  <c r="GH15" i="102" s="1"/>
  <c r="GI15" i="102" s="1"/>
  <c r="GJ15" i="102" s="1"/>
  <c r="GK15" i="102" s="1"/>
  <c r="GL15" i="102" s="1"/>
  <c r="GM15" i="102" s="1"/>
  <c r="GN15" i="102" s="1"/>
  <c r="GO15" i="102" s="1"/>
  <c r="GP15" i="102" s="1"/>
  <c r="GQ15" i="102" s="1"/>
  <c r="GR15" i="102" s="1"/>
  <c r="GS15" i="102" s="1"/>
  <c r="GT15" i="102" s="1"/>
  <c r="GU15" i="102" s="1"/>
  <c r="GV15" i="102" s="1"/>
  <c r="GW15" i="102" s="1"/>
  <c r="GX15" i="102" s="1"/>
  <c r="GY15" i="102" s="1"/>
  <c r="GZ15" i="102" s="1"/>
  <c r="HA15" i="102" s="1"/>
  <c r="HB15" i="102" s="1"/>
  <c r="HC15" i="102" s="1"/>
  <c r="HD15" i="102" s="1"/>
  <c r="HE15" i="102" s="1"/>
  <c r="HF15" i="102" s="1"/>
  <c r="HG15" i="102" s="1"/>
  <c r="HH15" i="102" s="1"/>
  <c r="HI15" i="102" s="1"/>
  <c r="HJ15" i="102" s="1"/>
  <c r="M100" i="112"/>
  <c r="N98" i="112"/>
  <c r="N13" i="102"/>
  <c r="M2" i="102"/>
  <c r="L55" i="100" s="1"/>
  <c r="R10" i="102"/>
  <c r="C15" i="101"/>
  <c r="P12" i="102"/>
  <c r="N84" i="100" l="1"/>
  <c r="B17" i="101"/>
  <c r="N100" i="112"/>
  <c r="O98" i="112"/>
  <c r="N82" i="100"/>
  <c r="N67" i="100" s="1"/>
  <c r="O13" i="102"/>
  <c r="N2" i="102"/>
  <c r="M55" i="100" s="1"/>
  <c r="Q12" i="102"/>
  <c r="D15" i="101"/>
  <c r="S10" i="102"/>
  <c r="O84" i="100" l="1"/>
  <c r="O100" i="112"/>
  <c r="P98" i="112"/>
  <c r="P100" i="112" s="1"/>
  <c r="B18" i="101"/>
  <c r="B16" i="102"/>
  <c r="O16" i="102" s="1"/>
  <c r="P16" i="102" s="1"/>
  <c r="Q16" i="102" s="1"/>
  <c r="R16" i="102" s="1"/>
  <c r="S16" i="102" s="1"/>
  <c r="T16" i="102" s="1"/>
  <c r="U16" i="102" s="1"/>
  <c r="V16" i="102" s="1"/>
  <c r="W16" i="102" s="1"/>
  <c r="X16" i="102" s="1"/>
  <c r="Y16" i="102" s="1"/>
  <c r="Z16" i="102" s="1"/>
  <c r="AA16" i="102" s="1"/>
  <c r="AB16" i="102" s="1"/>
  <c r="AC16" i="102" s="1"/>
  <c r="AD16" i="102" s="1"/>
  <c r="AE16" i="102" s="1"/>
  <c r="AF16" i="102" s="1"/>
  <c r="AG16" i="102" s="1"/>
  <c r="AH16" i="102" s="1"/>
  <c r="AI16" i="102" s="1"/>
  <c r="AJ16" i="102" s="1"/>
  <c r="AK16" i="102" s="1"/>
  <c r="AL16" i="102" s="1"/>
  <c r="AM16" i="102" s="1"/>
  <c r="AN16" i="102" s="1"/>
  <c r="AO16" i="102" s="1"/>
  <c r="AP16" i="102" s="1"/>
  <c r="AQ16" i="102" s="1"/>
  <c r="AR16" i="102" s="1"/>
  <c r="AS16" i="102" s="1"/>
  <c r="AT16" i="102" s="1"/>
  <c r="AU16" i="102" s="1"/>
  <c r="AV16" i="102" s="1"/>
  <c r="AW16" i="102" s="1"/>
  <c r="AX16" i="102" s="1"/>
  <c r="AY16" i="102" s="1"/>
  <c r="AZ16" i="102" s="1"/>
  <c r="BA16" i="102" s="1"/>
  <c r="BB16" i="102" s="1"/>
  <c r="BC16" i="102" s="1"/>
  <c r="BD16" i="102" s="1"/>
  <c r="BE16" i="102" s="1"/>
  <c r="BF16" i="102" s="1"/>
  <c r="BG16" i="102" s="1"/>
  <c r="BH16" i="102" s="1"/>
  <c r="BI16" i="102" s="1"/>
  <c r="BJ16" i="102" s="1"/>
  <c r="BK16" i="102" s="1"/>
  <c r="BL16" i="102" s="1"/>
  <c r="BM16" i="102" s="1"/>
  <c r="BN16" i="102" s="1"/>
  <c r="BO16" i="102" s="1"/>
  <c r="BP16" i="102" s="1"/>
  <c r="BQ16" i="102" s="1"/>
  <c r="BR16" i="102" s="1"/>
  <c r="BS16" i="102" s="1"/>
  <c r="BT16" i="102" s="1"/>
  <c r="BU16" i="102" s="1"/>
  <c r="BV16" i="102" s="1"/>
  <c r="BW16" i="102" s="1"/>
  <c r="BX16" i="102" s="1"/>
  <c r="BY16" i="102" s="1"/>
  <c r="BZ16" i="102" s="1"/>
  <c r="CA16" i="102" s="1"/>
  <c r="CB16" i="102" s="1"/>
  <c r="CC16" i="102" s="1"/>
  <c r="CD16" i="102" s="1"/>
  <c r="CE16" i="102" s="1"/>
  <c r="CF16" i="102" s="1"/>
  <c r="CG16" i="102" s="1"/>
  <c r="CH16" i="102" s="1"/>
  <c r="CI16" i="102" s="1"/>
  <c r="CJ16" i="102" s="1"/>
  <c r="CK16" i="102" s="1"/>
  <c r="CL16" i="102" s="1"/>
  <c r="CM16" i="102" s="1"/>
  <c r="CN16" i="102" s="1"/>
  <c r="CO16" i="102" s="1"/>
  <c r="CP16" i="102" s="1"/>
  <c r="CQ16" i="102" s="1"/>
  <c r="CR16" i="102" s="1"/>
  <c r="CS16" i="102" s="1"/>
  <c r="CT16" i="102" s="1"/>
  <c r="CU16" i="102" s="1"/>
  <c r="CV16" i="102" s="1"/>
  <c r="CW16" i="102" s="1"/>
  <c r="CX16" i="102" s="1"/>
  <c r="CY16" i="102" s="1"/>
  <c r="CZ16" i="102" s="1"/>
  <c r="DA16" i="102" s="1"/>
  <c r="DB16" i="102" s="1"/>
  <c r="DC16" i="102" s="1"/>
  <c r="DD16" i="102" s="1"/>
  <c r="DE16" i="102" s="1"/>
  <c r="DF16" i="102" s="1"/>
  <c r="DG16" i="102" s="1"/>
  <c r="DH16" i="102" s="1"/>
  <c r="DI16" i="102" s="1"/>
  <c r="DJ16" i="102" s="1"/>
  <c r="DK16" i="102" s="1"/>
  <c r="DL16" i="102" s="1"/>
  <c r="DM16" i="102" s="1"/>
  <c r="DN16" i="102" s="1"/>
  <c r="DO16" i="102" s="1"/>
  <c r="DP16" i="102" s="1"/>
  <c r="DQ16" i="102" s="1"/>
  <c r="DR16" i="102" s="1"/>
  <c r="DS16" i="102" s="1"/>
  <c r="DT16" i="102" s="1"/>
  <c r="DU16" i="102" s="1"/>
  <c r="DV16" i="102" s="1"/>
  <c r="DW16" i="102" s="1"/>
  <c r="DX16" i="102" s="1"/>
  <c r="DY16" i="102" s="1"/>
  <c r="DZ16" i="102" s="1"/>
  <c r="EA16" i="102" s="1"/>
  <c r="EB16" i="102" s="1"/>
  <c r="EC16" i="102" s="1"/>
  <c r="ED16" i="102" s="1"/>
  <c r="EE16" i="102" s="1"/>
  <c r="EF16" i="102" s="1"/>
  <c r="EG16" i="102" s="1"/>
  <c r="EH16" i="102" s="1"/>
  <c r="EI16" i="102" s="1"/>
  <c r="EJ16" i="102" s="1"/>
  <c r="EK16" i="102" s="1"/>
  <c r="EL16" i="102" s="1"/>
  <c r="EM16" i="102" s="1"/>
  <c r="EN16" i="102" s="1"/>
  <c r="EO16" i="102" s="1"/>
  <c r="EP16" i="102" s="1"/>
  <c r="EQ16" i="102" s="1"/>
  <c r="ER16" i="102" s="1"/>
  <c r="ES16" i="102" s="1"/>
  <c r="ET16" i="102" s="1"/>
  <c r="EU16" i="102" s="1"/>
  <c r="EV16" i="102" s="1"/>
  <c r="EW16" i="102" s="1"/>
  <c r="EX16" i="102" s="1"/>
  <c r="EY16" i="102" s="1"/>
  <c r="EZ16" i="102" s="1"/>
  <c r="FA16" i="102" s="1"/>
  <c r="FB16" i="102" s="1"/>
  <c r="FC16" i="102" s="1"/>
  <c r="FD16" i="102" s="1"/>
  <c r="FE16" i="102" s="1"/>
  <c r="FF16" i="102" s="1"/>
  <c r="FG16" i="102" s="1"/>
  <c r="FH16" i="102" s="1"/>
  <c r="FI16" i="102" s="1"/>
  <c r="FJ16" i="102" s="1"/>
  <c r="FK16" i="102" s="1"/>
  <c r="FL16" i="102" s="1"/>
  <c r="FM16" i="102" s="1"/>
  <c r="FN16" i="102" s="1"/>
  <c r="FO16" i="102" s="1"/>
  <c r="FP16" i="102" s="1"/>
  <c r="FQ16" i="102" s="1"/>
  <c r="FR16" i="102" s="1"/>
  <c r="FS16" i="102" s="1"/>
  <c r="FT16" i="102" s="1"/>
  <c r="FU16" i="102" s="1"/>
  <c r="FV16" i="102" s="1"/>
  <c r="FW16" i="102" s="1"/>
  <c r="FX16" i="102" s="1"/>
  <c r="FY16" i="102" s="1"/>
  <c r="FZ16" i="102" s="1"/>
  <c r="GA16" i="102" s="1"/>
  <c r="GB16" i="102" s="1"/>
  <c r="GC16" i="102" s="1"/>
  <c r="GD16" i="102" s="1"/>
  <c r="GE16" i="102" s="1"/>
  <c r="GF16" i="102" s="1"/>
  <c r="GG16" i="102" s="1"/>
  <c r="GH16" i="102" s="1"/>
  <c r="GI16" i="102" s="1"/>
  <c r="GJ16" i="102" s="1"/>
  <c r="GK16" i="102" s="1"/>
  <c r="GL16" i="102" s="1"/>
  <c r="GM16" i="102" s="1"/>
  <c r="GN16" i="102" s="1"/>
  <c r="GO16" i="102" s="1"/>
  <c r="GP16" i="102" s="1"/>
  <c r="GQ16" i="102" s="1"/>
  <c r="GR16" i="102" s="1"/>
  <c r="GS16" i="102" s="1"/>
  <c r="GT16" i="102" s="1"/>
  <c r="GU16" i="102" s="1"/>
  <c r="GV16" i="102" s="1"/>
  <c r="GW16" i="102" s="1"/>
  <c r="GX16" i="102" s="1"/>
  <c r="GY16" i="102" s="1"/>
  <c r="GZ16" i="102" s="1"/>
  <c r="HA16" i="102" s="1"/>
  <c r="HB16" i="102" s="1"/>
  <c r="HC16" i="102" s="1"/>
  <c r="HD16" i="102" s="1"/>
  <c r="HE16" i="102" s="1"/>
  <c r="HF16" i="102" s="1"/>
  <c r="HG16" i="102" s="1"/>
  <c r="HH16" i="102" s="1"/>
  <c r="HI16" i="102" s="1"/>
  <c r="HJ16" i="102" s="1"/>
  <c r="P13" i="102"/>
  <c r="R12" i="102"/>
  <c r="T10" i="102"/>
  <c r="K91" i="100"/>
  <c r="E15" i="101"/>
  <c r="P84" i="100" l="1"/>
  <c r="O82" i="100"/>
  <c r="O67" i="100" s="1"/>
  <c r="B19" i="101" s="1"/>
  <c r="Q98" i="112"/>
  <c r="Q100" i="112" s="1"/>
  <c r="O2" i="102"/>
  <c r="N55" i="100" s="1"/>
  <c r="Q13" i="102"/>
  <c r="S12" i="102"/>
  <c r="F15" i="101"/>
  <c r="U10" i="102"/>
  <c r="Q84" i="100" l="1"/>
  <c r="B17" i="102"/>
  <c r="P17" i="102" s="1"/>
  <c r="Q17" i="102" s="1"/>
  <c r="R17" i="102" s="1"/>
  <c r="S17" i="102" s="1"/>
  <c r="T17" i="102" s="1"/>
  <c r="U17" i="102" s="1"/>
  <c r="V17" i="102" s="1"/>
  <c r="W17" i="102" s="1"/>
  <c r="X17" i="102" s="1"/>
  <c r="Y17" i="102" s="1"/>
  <c r="Z17" i="102" s="1"/>
  <c r="AA17" i="102" s="1"/>
  <c r="AB17" i="102" s="1"/>
  <c r="AC17" i="102" s="1"/>
  <c r="AD17" i="102" s="1"/>
  <c r="AE17" i="102" s="1"/>
  <c r="AF17" i="102" s="1"/>
  <c r="AG17" i="102" s="1"/>
  <c r="AH17" i="102" s="1"/>
  <c r="AI17" i="102" s="1"/>
  <c r="AJ17" i="102" s="1"/>
  <c r="AK17" i="102" s="1"/>
  <c r="AL17" i="102" s="1"/>
  <c r="AM17" i="102" s="1"/>
  <c r="AN17" i="102" s="1"/>
  <c r="AO17" i="102" s="1"/>
  <c r="AP17" i="102" s="1"/>
  <c r="AQ17" i="102" s="1"/>
  <c r="AR17" i="102" s="1"/>
  <c r="AS17" i="102" s="1"/>
  <c r="AT17" i="102" s="1"/>
  <c r="AU17" i="102" s="1"/>
  <c r="AV17" i="102" s="1"/>
  <c r="AW17" i="102" s="1"/>
  <c r="AX17" i="102" s="1"/>
  <c r="AY17" i="102" s="1"/>
  <c r="AZ17" i="102" s="1"/>
  <c r="BA17" i="102" s="1"/>
  <c r="BB17" i="102" s="1"/>
  <c r="BC17" i="102" s="1"/>
  <c r="BD17" i="102" s="1"/>
  <c r="BE17" i="102" s="1"/>
  <c r="BF17" i="102" s="1"/>
  <c r="BG17" i="102" s="1"/>
  <c r="BH17" i="102" s="1"/>
  <c r="BI17" i="102" s="1"/>
  <c r="BJ17" i="102" s="1"/>
  <c r="BK17" i="102" s="1"/>
  <c r="BL17" i="102" s="1"/>
  <c r="BM17" i="102" s="1"/>
  <c r="BN17" i="102" s="1"/>
  <c r="BO17" i="102" s="1"/>
  <c r="BP17" i="102" s="1"/>
  <c r="BQ17" i="102" s="1"/>
  <c r="BR17" i="102" s="1"/>
  <c r="BS17" i="102" s="1"/>
  <c r="BT17" i="102" s="1"/>
  <c r="BU17" i="102" s="1"/>
  <c r="BV17" i="102" s="1"/>
  <c r="BW17" i="102" s="1"/>
  <c r="BX17" i="102" s="1"/>
  <c r="BY17" i="102" s="1"/>
  <c r="BZ17" i="102" s="1"/>
  <c r="CA17" i="102" s="1"/>
  <c r="CB17" i="102" s="1"/>
  <c r="CC17" i="102" s="1"/>
  <c r="CD17" i="102" s="1"/>
  <c r="CE17" i="102" s="1"/>
  <c r="CF17" i="102" s="1"/>
  <c r="CG17" i="102" s="1"/>
  <c r="CH17" i="102" s="1"/>
  <c r="CI17" i="102" s="1"/>
  <c r="CJ17" i="102" s="1"/>
  <c r="CK17" i="102" s="1"/>
  <c r="CL17" i="102" s="1"/>
  <c r="CM17" i="102" s="1"/>
  <c r="CN17" i="102" s="1"/>
  <c r="CO17" i="102" s="1"/>
  <c r="CP17" i="102" s="1"/>
  <c r="CQ17" i="102" s="1"/>
  <c r="CR17" i="102" s="1"/>
  <c r="CS17" i="102" s="1"/>
  <c r="CT17" i="102" s="1"/>
  <c r="CU17" i="102" s="1"/>
  <c r="CV17" i="102" s="1"/>
  <c r="CW17" i="102" s="1"/>
  <c r="CX17" i="102" s="1"/>
  <c r="CY17" i="102" s="1"/>
  <c r="CZ17" i="102" s="1"/>
  <c r="DA17" i="102" s="1"/>
  <c r="DB17" i="102" s="1"/>
  <c r="DC17" i="102" s="1"/>
  <c r="DD17" i="102" s="1"/>
  <c r="DE17" i="102" s="1"/>
  <c r="DF17" i="102" s="1"/>
  <c r="DG17" i="102" s="1"/>
  <c r="DH17" i="102" s="1"/>
  <c r="DI17" i="102" s="1"/>
  <c r="DJ17" i="102" s="1"/>
  <c r="DK17" i="102" s="1"/>
  <c r="DL17" i="102" s="1"/>
  <c r="DM17" i="102" s="1"/>
  <c r="DN17" i="102" s="1"/>
  <c r="DO17" i="102" s="1"/>
  <c r="DP17" i="102" s="1"/>
  <c r="DQ17" i="102" s="1"/>
  <c r="DR17" i="102" s="1"/>
  <c r="DS17" i="102" s="1"/>
  <c r="DT17" i="102" s="1"/>
  <c r="DU17" i="102" s="1"/>
  <c r="DV17" i="102" s="1"/>
  <c r="DW17" i="102" s="1"/>
  <c r="DX17" i="102" s="1"/>
  <c r="DY17" i="102" s="1"/>
  <c r="DZ17" i="102" s="1"/>
  <c r="EA17" i="102" s="1"/>
  <c r="EB17" i="102" s="1"/>
  <c r="EC17" i="102" s="1"/>
  <c r="ED17" i="102" s="1"/>
  <c r="EE17" i="102" s="1"/>
  <c r="EF17" i="102" s="1"/>
  <c r="EG17" i="102" s="1"/>
  <c r="EH17" i="102" s="1"/>
  <c r="EI17" i="102" s="1"/>
  <c r="EJ17" i="102" s="1"/>
  <c r="EK17" i="102" s="1"/>
  <c r="EL17" i="102" s="1"/>
  <c r="EM17" i="102" s="1"/>
  <c r="EN17" i="102" s="1"/>
  <c r="EO17" i="102" s="1"/>
  <c r="EP17" i="102" s="1"/>
  <c r="EQ17" i="102" s="1"/>
  <c r="ER17" i="102" s="1"/>
  <c r="ES17" i="102" s="1"/>
  <c r="ET17" i="102" s="1"/>
  <c r="EU17" i="102" s="1"/>
  <c r="EV17" i="102" s="1"/>
  <c r="EW17" i="102" s="1"/>
  <c r="EX17" i="102" s="1"/>
  <c r="EY17" i="102" s="1"/>
  <c r="EZ17" i="102" s="1"/>
  <c r="FA17" i="102" s="1"/>
  <c r="FB17" i="102" s="1"/>
  <c r="FC17" i="102" s="1"/>
  <c r="FD17" i="102" s="1"/>
  <c r="FE17" i="102" s="1"/>
  <c r="FF17" i="102" s="1"/>
  <c r="FG17" i="102" s="1"/>
  <c r="FH17" i="102" s="1"/>
  <c r="FI17" i="102" s="1"/>
  <c r="FJ17" i="102" s="1"/>
  <c r="FK17" i="102" s="1"/>
  <c r="FL17" i="102" s="1"/>
  <c r="FM17" i="102" s="1"/>
  <c r="FN17" i="102" s="1"/>
  <c r="FO17" i="102" s="1"/>
  <c r="FP17" i="102" s="1"/>
  <c r="FQ17" i="102" s="1"/>
  <c r="FR17" i="102" s="1"/>
  <c r="FS17" i="102" s="1"/>
  <c r="FT17" i="102" s="1"/>
  <c r="FU17" i="102" s="1"/>
  <c r="FV17" i="102" s="1"/>
  <c r="FW17" i="102" s="1"/>
  <c r="FX17" i="102" s="1"/>
  <c r="FY17" i="102" s="1"/>
  <c r="FZ17" i="102" s="1"/>
  <c r="GA17" i="102" s="1"/>
  <c r="GB17" i="102" s="1"/>
  <c r="GC17" i="102" s="1"/>
  <c r="GD17" i="102" s="1"/>
  <c r="GE17" i="102" s="1"/>
  <c r="GF17" i="102" s="1"/>
  <c r="GG17" i="102" s="1"/>
  <c r="GH17" i="102" s="1"/>
  <c r="GI17" i="102" s="1"/>
  <c r="GJ17" i="102" s="1"/>
  <c r="GK17" i="102" s="1"/>
  <c r="GL17" i="102" s="1"/>
  <c r="GM17" i="102" s="1"/>
  <c r="GN17" i="102" s="1"/>
  <c r="GO17" i="102" s="1"/>
  <c r="GP17" i="102" s="1"/>
  <c r="GQ17" i="102" s="1"/>
  <c r="GR17" i="102" s="1"/>
  <c r="GS17" i="102" s="1"/>
  <c r="GT17" i="102" s="1"/>
  <c r="GU17" i="102" s="1"/>
  <c r="GV17" i="102" s="1"/>
  <c r="GW17" i="102" s="1"/>
  <c r="GX17" i="102" s="1"/>
  <c r="GY17" i="102" s="1"/>
  <c r="GZ17" i="102" s="1"/>
  <c r="HA17" i="102" s="1"/>
  <c r="HB17" i="102" s="1"/>
  <c r="HC17" i="102" s="1"/>
  <c r="HD17" i="102" s="1"/>
  <c r="HE17" i="102" s="1"/>
  <c r="HF17" i="102" s="1"/>
  <c r="HG17" i="102" s="1"/>
  <c r="HH17" i="102" s="1"/>
  <c r="HI17" i="102" s="1"/>
  <c r="HJ17" i="102" s="1"/>
  <c r="R98" i="112"/>
  <c r="R100" i="112" s="1"/>
  <c r="P82" i="100"/>
  <c r="P67" i="100" s="1"/>
  <c r="B18" i="102" s="1"/>
  <c r="Q18" i="102" s="1"/>
  <c r="R18" i="102" s="1"/>
  <c r="S18" i="102" s="1"/>
  <c r="T18" i="102" s="1"/>
  <c r="U18" i="102" s="1"/>
  <c r="V18" i="102" s="1"/>
  <c r="W18" i="102" s="1"/>
  <c r="X18" i="102" s="1"/>
  <c r="Y18" i="102" s="1"/>
  <c r="Z18" i="102" s="1"/>
  <c r="AA18" i="102" s="1"/>
  <c r="AB18" i="102" s="1"/>
  <c r="AC18" i="102" s="1"/>
  <c r="AD18" i="102" s="1"/>
  <c r="AE18" i="102" s="1"/>
  <c r="AF18" i="102" s="1"/>
  <c r="AG18" i="102" s="1"/>
  <c r="AH18" i="102" s="1"/>
  <c r="AI18" i="102" s="1"/>
  <c r="AJ18" i="102" s="1"/>
  <c r="AK18" i="102" s="1"/>
  <c r="AL18" i="102" s="1"/>
  <c r="AM18" i="102" s="1"/>
  <c r="AN18" i="102" s="1"/>
  <c r="AO18" i="102" s="1"/>
  <c r="AP18" i="102" s="1"/>
  <c r="AQ18" i="102" s="1"/>
  <c r="AR18" i="102" s="1"/>
  <c r="AS18" i="102" s="1"/>
  <c r="AT18" i="102" s="1"/>
  <c r="AU18" i="102" s="1"/>
  <c r="AV18" i="102" s="1"/>
  <c r="AW18" i="102" s="1"/>
  <c r="AX18" i="102" s="1"/>
  <c r="AY18" i="102" s="1"/>
  <c r="AZ18" i="102" s="1"/>
  <c r="BA18" i="102" s="1"/>
  <c r="BB18" i="102" s="1"/>
  <c r="BC18" i="102" s="1"/>
  <c r="BD18" i="102" s="1"/>
  <c r="BE18" i="102" s="1"/>
  <c r="BF18" i="102" s="1"/>
  <c r="BG18" i="102" s="1"/>
  <c r="BH18" i="102" s="1"/>
  <c r="BI18" i="102" s="1"/>
  <c r="BJ18" i="102" s="1"/>
  <c r="BK18" i="102" s="1"/>
  <c r="BL18" i="102" s="1"/>
  <c r="BM18" i="102" s="1"/>
  <c r="BN18" i="102" s="1"/>
  <c r="BO18" i="102" s="1"/>
  <c r="BP18" i="102" s="1"/>
  <c r="BQ18" i="102" s="1"/>
  <c r="BR18" i="102" s="1"/>
  <c r="BS18" i="102" s="1"/>
  <c r="BT18" i="102" s="1"/>
  <c r="BU18" i="102" s="1"/>
  <c r="BV18" i="102" s="1"/>
  <c r="BW18" i="102" s="1"/>
  <c r="BX18" i="102" s="1"/>
  <c r="BY18" i="102" s="1"/>
  <c r="BZ18" i="102" s="1"/>
  <c r="CA18" i="102" s="1"/>
  <c r="CB18" i="102" s="1"/>
  <c r="CC18" i="102" s="1"/>
  <c r="CD18" i="102" s="1"/>
  <c r="CE18" i="102" s="1"/>
  <c r="CF18" i="102" s="1"/>
  <c r="CG18" i="102" s="1"/>
  <c r="CH18" i="102" s="1"/>
  <c r="CI18" i="102" s="1"/>
  <c r="CJ18" i="102" s="1"/>
  <c r="CK18" i="102" s="1"/>
  <c r="CL18" i="102" s="1"/>
  <c r="CM18" i="102" s="1"/>
  <c r="CN18" i="102" s="1"/>
  <c r="CO18" i="102" s="1"/>
  <c r="CP18" i="102" s="1"/>
  <c r="CQ18" i="102" s="1"/>
  <c r="CR18" i="102" s="1"/>
  <c r="CS18" i="102" s="1"/>
  <c r="CT18" i="102" s="1"/>
  <c r="CU18" i="102" s="1"/>
  <c r="CV18" i="102" s="1"/>
  <c r="CW18" i="102" s="1"/>
  <c r="CX18" i="102" s="1"/>
  <c r="CY18" i="102" s="1"/>
  <c r="CZ18" i="102" s="1"/>
  <c r="DA18" i="102" s="1"/>
  <c r="DB18" i="102" s="1"/>
  <c r="DC18" i="102" s="1"/>
  <c r="DD18" i="102" s="1"/>
  <c r="DE18" i="102" s="1"/>
  <c r="DF18" i="102" s="1"/>
  <c r="DG18" i="102" s="1"/>
  <c r="DH18" i="102" s="1"/>
  <c r="DI18" i="102" s="1"/>
  <c r="DJ18" i="102" s="1"/>
  <c r="DK18" i="102" s="1"/>
  <c r="DL18" i="102" s="1"/>
  <c r="DM18" i="102" s="1"/>
  <c r="DN18" i="102" s="1"/>
  <c r="DO18" i="102" s="1"/>
  <c r="DP18" i="102" s="1"/>
  <c r="DQ18" i="102" s="1"/>
  <c r="DR18" i="102" s="1"/>
  <c r="DS18" i="102" s="1"/>
  <c r="DT18" i="102" s="1"/>
  <c r="DU18" i="102" s="1"/>
  <c r="DV18" i="102" s="1"/>
  <c r="DW18" i="102" s="1"/>
  <c r="DX18" i="102" s="1"/>
  <c r="DY18" i="102" s="1"/>
  <c r="DZ18" i="102" s="1"/>
  <c r="EA18" i="102" s="1"/>
  <c r="EB18" i="102" s="1"/>
  <c r="EC18" i="102" s="1"/>
  <c r="ED18" i="102" s="1"/>
  <c r="EE18" i="102" s="1"/>
  <c r="EF18" i="102" s="1"/>
  <c r="EG18" i="102" s="1"/>
  <c r="EH18" i="102" s="1"/>
  <c r="EI18" i="102" s="1"/>
  <c r="EJ18" i="102" s="1"/>
  <c r="EK18" i="102" s="1"/>
  <c r="EL18" i="102" s="1"/>
  <c r="EM18" i="102" s="1"/>
  <c r="EN18" i="102" s="1"/>
  <c r="EO18" i="102" s="1"/>
  <c r="EP18" i="102" s="1"/>
  <c r="EQ18" i="102" s="1"/>
  <c r="ER18" i="102" s="1"/>
  <c r="ES18" i="102" s="1"/>
  <c r="ET18" i="102" s="1"/>
  <c r="EU18" i="102" s="1"/>
  <c r="EV18" i="102" s="1"/>
  <c r="EW18" i="102" s="1"/>
  <c r="EX18" i="102" s="1"/>
  <c r="EY18" i="102" s="1"/>
  <c r="EZ18" i="102" s="1"/>
  <c r="FA18" i="102" s="1"/>
  <c r="FB18" i="102" s="1"/>
  <c r="FC18" i="102" s="1"/>
  <c r="FD18" i="102" s="1"/>
  <c r="FE18" i="102" s="1"/>
  <c r="FF18" i="102" s="1"/>
  <c r="FG18" i="102" s="1"/>
  <c r="FH18" i="102" s="1"/>
  <c r="FI18" i="102" s="1"/>
  <c r="FJ18" i="102" s="1"/>
  <c r="FK18" i="102" s="1"/>
  <c r="FL18" i="102" s="1"/>
  <c r="FM18" i="102" s="1"/>
  <c r="FN18" i="102" s="1"/>
  <c r="FO18" i="102" s="1"/>
  <c r="FP18" i="102" s="1"/>
  <c r="FQ18" i="102" s="1"/>
  <c r="FR18" i="102" s="1"/>
  <c r="FS18" i="102" s="1"/>
  <c r="FT18" i="102" s="1"/>
  <c r="FU18" i="102" s="1"/>
  <c r="FV18" i="102" s="1"/>
  <c r="FW18" i="102" s="1"/>
  <c r="FX18" i="102" s="1"/>
  <c r="FY18" i="102" s="1"/>
  <c r="FZ18" i="102" s="1"/>
  <c r="GA18" i="102" s="1"/>
  <c r="GB18" i="102" s="1"/>
  <c r="GC18" i="102" s="1"/>
  <c r="GD18" i="102" s="1"/>
  <c r="GE18" i="102" s="1"/>
  <c r="GF18" i="102" s="1"/>
  <c r="GG18" i="102" s="1"/>
  <c r="GH18" i="102" s="1"/>
  <c r="GI18" i="102" s="1"/>
  <c r="GJ18" i="102" s="1"/>
  <c r="GK18" i="102" s="1"/>
  <c r="GL18" i="102" s="1"/>
  <c r="GM18" i="102" s="1"/>
  <c r="GN18" i="102" s="1"/>
  <c r="GO18" i="102" s="1"/>
  <c r="GP18" i="102" s="1"/>
  <c r="GQ18" i="102" s="1"/>
  <c r="GR18" i="102" s="1"/>
  <c r="GS18" i="102" s="1"/>
  <c r="GT18" i="102" s="1"/>
  <c r="GU18" i="102" s="1"/>
  <c r="GV18" i="102" s="1"/>
  <c r="GW18" i="102" s="1"/>
  <c r="GX18" i="102" s="1"/>
  <c r="GY18" i="102" s="1"/>
  <c r="GZ18" i="102" s="1"/>
  <c r="HA18" i="102" s="1"/>
  <c r="HB18" i="102" s="1"/>
  <c r="HC18" i="102" s="1"/>
  <c r="HD18" i="102" s="1"/>
  <c r="HE18" i="102" s="1"/>
  <c r="HF18" i="102" s="1"/>
  <c r="HG18" i="102" s="1"/>
  <c r="HH18" i="102" s="1"/>
  <c r="HI18" i="102" s="1"/>
  <c r="HJ18" i="102" s="1"/>
  <c r="P2" i="102"/>
  <c r="O55" i="100" s="1"/>
  <c r="R13" i="102"/>
  <c r="V10" i="102"/>
  <c r="C16" i="101"/>
  <c r="T12" i="102"/>
  <c r="B20" i="101" l="1"/>
  <c r="S98" i="112"/>
  <c r="S100" i="112" s="1"/>
  <c r="Q82" i="100"/>
  <c r="Q67" i="100" s="1"/>
  <c r="Q2" i="102"/>
  <c r="P55" i="100" s="1"/>
  <c r="S13" i="102"/>
  <c r="D16" i="101"/>
  <c r="U12" i="102"/>
  <c r="W10" i="102"/>
  <c r="R82" i="100" l="1"/>
  <c r="T98" i="112"/>
  <c r="T100" i="112" s="1"/>
  <c r="R84" i="100"/>
  <c r="T13" i="102"/>
  <c r="B21" i="101"/>
  <c r="B19" i="102"/>
  <c r="R19" i="102" s="1"/>
  <c r="V12" i="102"/>
  <c r="X10" i="102"/>
  <c r="E16" i="101"/>
  <c r="L91" i="100"/>
  <c r="S84" i="100" l="1"/>
  <c r="R67" i="100"/>
  <c r="B22" i="101" s="1"/>
  <c r="U13" i="102"/>
  <c r="S19" i="102"/>
  <c r="R2" i="102"/>
  <c r="Q55" i="100" s="1"/>
  <c r="Y10" i="102"/>
  <c r="F16" i="101"/>
  <c r="W12" i="102"/>
  <c r="B20" i="102" l="1"/>
  <c r="S20" i="102" s="1"/>
  <c r="T20" i="102" s="1"/>
  <c r="U20" i="102" s="1"/>
  <c r="V20" i="102" s="1"/>
  <c r="W20" i="102" s="1"/>
  <c r="X20" i="102" s="1"/>
  <c r="Y20" i="102" s="1"/>
  <c r="Z20" i="102" s="1"/>
  <c r="AA20" i="102" s="1"/>
  <c r="AB20" i="102" s="1"/>
  <c r="AC20" i="102" s="1"/>
  <c r="AD20" i="102" s="1"/>
  <c r="AE20" i="102" s="1"/>
  <c r="AF20" i="102" s="1"/>
  <c r="AG20" i="102" s="1"/>
  <c r="AH20" i="102" s="1"/>
  <c r="AI20" i="102" s="1"/>
  <c r="AJ20" i="102" s="1"/>
  <c r="AK20" i="102" s="1"/>
  <c r="AL20" i="102" s="1"/>
  <c r="AM20" i="102" s="1"/>
  <c r="AN20" i="102" s="1"/>
  <c r="AO20" i="102" s="1"/>
  <c r="AP20" i="102" s="1"/>
  <c r="AQ20" i="102" s="1"/>
  <c r="AR20" i="102" s="1"/>
  <c r="AS20" i="102" s="1"/>
  <c r="AT20" i="102" s="1"/>
  <c r="AU20" i="102" s="1"/>
  <c r="AV20" i="102" s="1"/>
  <c r="AW20" i="102" s="1"/>
  <c r="AX20" i="102" s="1"/>
  <c r="AY20" i="102" s="1"/>
  <c r="AZ20" i="102" s="1"/>
  <c r="BA20" i="102" s="1"/>
  <c r="BB20" i="102" s="1"/>
  <c r="BC20" i="102" s="1"/>
  <c r="BD20" i="102" s="1"/>
  <c r="BE20" i="102" s="1"/>
  <c r="BF20" i="102" s="1"/>
  <c r="BG20" i="102" s="1"/>
  <c r="BH20" i="102" s="1"/>
  <c r="BI20" i="102" s="1"/>
  <c r="BJ20" i="102" s="1"/>
  <c r="BK20" i="102" s="1"/>
  <c r="BL20" i="102" s="1"/>
  <c r="BM20" i="102" s="1"/>
  <c r="BN20" i="102" s="1"/>
  <c r="BO20" i="102" s="1"/>
  <c r="BP20" i="102" s="1"/>
  <c r="BQ20" i="102" s="1"/>
  <c r="BR20" i="102" s="1"/>
  <c r="BS20" i="102" s="1"/>
  <c r="BT20" i="102" s="1"/>
  <c r="BU20" i="102" s="1"/>
  <c r="BV20" i="102" s="1"/>
  <c r="BW20" i="102" s="1"/>
  <c r="BX20" i="102" s="1"/>
  <c r="BY20" i="102" s="1"/>
  <c r="BZ20" i="102" s="1"/>
  <c r="CA20" i="102" s="1"/>
  <c r="CB20" i="102" s="1"/>
  <c r="CC20" i="102" s="1"/>
  <c r="CD20" i="102" s="1"/>
  <c r="CE20" i="102" s="1"/>
  <c r="CF20" i="102" s="1"/>
  <c r="CG20" i="102" s="1"/>
  <c r="CH20" i="102" s="1"/>
  <c r="CI20" i="102" s="1"/>
  <c r="CJ20" i="102" s="1"/>
  <c r="CK20" i="102" s="1"/>
  <c r="CL20" i="102" s="1"/>
  <c r="CM20" i="102" s="1"/>
  <c r="CN20" i="102" s="1"/>
  <c r="CO20" i="102" s="1"/>
  <c r="CP20" i="102" s="1"/>
  <c r="CQ20" i="102" s="1"/>
  <c r="CR20" i="102" s="1"/>
  <c r="CS20" i="102" s="1"/>
  <c r="CT20" i="102" s="1"/>
  <c r="CU20" i="102" s="1"/>
  <c r="CV20" i="102" s="1"/>
  <c r="CW20" i="102" s="1"/>
  <c r="CX20" i="102" s="1"/>
  <c r="CY20" i="102" s="1"/>
  <c r="CZ20" i="102" s="1"/>
  <c r="DA20" i="102" s="1"/>
  <c r="DB20" i="102" s="1"/>
  <c r="DC20" i="102" s="1"/>
  <c r="DD20" i="102" s="1"/>
  <c r="DE20" i="102" s="1"/>
  <c r="DF20" i="102" s="1"/>
  <c r="DG20" i="102" s="1"/>
  <c r="DH20" i="102" s="1"/>
  <c r="DI20" i="102" s="1"/>
  <c r="DJ20" i="102" s="1"/>
  <c r="DK20" i="102" s="1"/>
  <c r="DL20" i="102" s="1"/>
  <c r="DM20" i="102" s="1"/>
  <c r="DN20" i="102" s="1"/>
  <c r="DO20" i="102" s="1"/>
  <c r="DP20" i="102" s="1"/>
  <c r="DQ20" i="102" s="1"/>
  <c r="DR20" i="102" s="1"/>
  <c r="DS20" i="102" s="1"/>
  <c r="DT20" i="102" s="1"/>
  <c r="DU20" i="102" s="1"/>
  <c r="DV20" i="102" s="1"/>
  <c r="DW20" i="102" s="1"/>
  <c r="DX20" i="102" s="1"/>
  <c r="DY20" i="102" s="1"/>
  <c r="DZ20" i="102" s="1"/>
  <c r="EA20" i="102" s="1"/>
  <c r="EB20" i="102" s="1"/>
  <c r="EC20" i="102" s="1"/>
  <c r="ED20" i="102" s="1"/>
  <c r="EE20" i="102" s="1"/>
  <c r="EF20" i="102" s="1"/>
  <c r="EG20" i="102" s="1"/>
  <c r="EH20" i="102" s="1"/>
  <c r="EI20" i="102" s="1"/>
  <c r="EJ20" i="102" s="1"/>
  <c r="EK20" i="102" s="1"/>
  <c r="EL20" i="102" s="1"/>
  <c r="EM20" i="102" s="1"/>
  <c r="EN20" i="102" s="1"/>
  <c r="EO20" i="102" s="1"/>
  <c r="EP20" i="102" s="1"/>
  <c r="EQ20" i="102" s="1"/>
  <c r="ER20" i="102" s="1"/>
  <c r="ES20" i="102" s="1"/>
  <c r="ET20" i="102" s="1"/>
  <c r="EU20" i="102" s="1"/>
  <c r="EV20" i="102" s="1"/>
  <c r="EW20" i="102" s="1"/>
  <c r="EX20" i="102" s="1"/>
  <c r="EY20" i="102" s="1"/>
  <c r="EZ20" i="102" s="1"/>
  <c r="FA20" i="102" s="1"/>
  <c r="FB20" i="102" s="1"/>
  <c r="FC20" i="102" s="1"/>
  <c r="FD20" i="102" s="1"/>
  <c r="FE20" i="102" s="1"/>
  <c r="FF20" i="102" s="1"/>
  <c r="FG20" i="102" s="1"/>
  <c r="FH20" i="102" s="1"/>
  <c r="FI20" i="102" s="1"/>
  <c r="FJ20" i="102" s="1"/>
  <c r="FK20" i="102" s="1"/>
  <c r="FL20" i="102" s="1"/>
  <c r="FM20" i="102" s="1"/>
  <c r="FN20" i="102" s="1"/>
  <c r="FO20" i="102" s="1"/>
  <c r="FP20" i="102" s="1"/>
  <c r="FQ20" i="102" s="1"/>
  <c r="FR20" i="102" s="1"/>
  <c r="FS20" i="102" s="1"/>
  <c r="FT20" i="102" s="1"/>
  <c r="FU20" i="102" s="1"/>
  <c r="FV20" i="102" s="1"/>
  <c r="FW20" i="102" s="1"/>
  <c r="FX20" i="102" s="1"/>
  <c r="FY20" i="102" s="1"/>
  <c r="FZ20" i="102" s="1"/>
  <c r="GA20" i="102" s="1"/>
  <c r="GB20" i="102" s="1"/>
  <c r="GC20" i="102" s="1"/>
  <c r="GD20" i="102" s="1"/>
  <c r="GE20" i="102" s="1"/>
  <c r="GF20" i="102" s="1"/>
  <c r="GG20" i="102" s="1"/>
  <c r="GH20" i="102" s="1"/>
  <c r="GI20" i="102" s="1"/>
  <c r="GJ20" i="102" s="1"/>
  <c r="GK20" i="102" s="1"/>
  <c r="GL20" i="102" s="1"/>
  <c r="GM20" i="102" s="1"/>
  <c r="GN20" i="102" s="1"/>
  <c r="GO20" i="102" s="1"/>
  <c r="GP20" i="102" s="1"/>
  <c r="GQ20" i="102" s="1"/>
  <c r="GR20" i="102" s="1"/>
  <c r="GS20" i="102" s="1"/>
  <c r="GT20" i="102" s="1"/>
  <c r="GU20" i="102" s="1"/>
  <c r="GV20" i="102" s="1"/>
  <c r="GW20" i="102" s="1"/>
  <c r="GX20" i="102" s="1"/>
  <c r="GY20" i="102" s="1"/>
  <c r="GZ20" i="102" s="1"/>
  <c r="HA20" i="102" s="1"/>
  <c r="HB20" i="102" s="1"/>
  <c r="HC20" i="102" s="1"/>
  <c r="HD20" i="102" s="1"/>
  <c r="HE20" i="102" s="1"/>
  <c r="HF20" i="102" s="1"/>
  <c r="HG20" i="102" s="1"/>
  <c r="HH20" i="102" s="1"/>
  <c r="HI20" i="102" s="1"/>
  <c r="HJ20" i="102" s="1"/>
  <c r="S82" i="100"/>
  <c r="S67" i="100"/>
  <c r="B21" i="102" s="1"/>
  <c r="T21" i="102" s="1"/>
  <c r="U21" i="102" s="1"/>
  <c r="V21" i="102" s="1"/>
  <c r="W21" i="102" s="1"/>
  <c r="X21" i="102" s="1"/>
  <c r="Y21" i="102" s="1"/>
  <c r="Z21" i="102" s="1"/>
  <c r="AA21" i="102" s="1"/>
  <c r="AB21" i="102" s="1"/>
  <c r="AC21" i="102" s="1"/>
  <c r="AD21" i="102" s="1"/>
  <c r="AE21" i="102" s="1"/>
  <c r="AF21" i="102" s="1"/>
  <c r="AG21" i="102" s="1"/>
  <c r="AH21" i="102" s="1"/>
  <c r="AI21" i="102" s="1"/>
  <c r="AJ21" i="102" s="1"/>
  <c r="AK21" i="102" s="1"/>
  <c r="AL21" i="102" s="1"/>
  <c r="AM21" i="102" s="1"/>
  <c r="AN21" i="102" s="1"/>
  <c r="AO21" i="102" s="1"/>
  <c r="AP21" i="102" s="1"/>
  <c r="AQ21" i="102" s="1"/>
  <c r="AR21" i="102" s="1"/>
  <c r="AS21" i="102" s="1"/>
  <c r="AT21" i="102" s="1"/>
  <c r="AU21" i="102" s="1"/>
  <c r="AV21" i="102" s="1"/>
  <c r="AW21" i="102" s="1"/>
  <c r="AX21" i="102" s="1"/>
  <c r="AY21" i="102" s="1"/>
  <c r="AZ21" i="102" s="1"/>
  <c r="BA21" i="102" s="1"/>
  <c r="BB21" i="102" s="1"/>
  <c r="BC21" i="102" s="1"/>
  <c r="BD21" i="102" s="1"/>
  <c r="BE21" i="102" s="1"/>
  <c r="BF21" i="102" s="1"/>
  <c r="BG21" i="102" s="1"/>
  <c r="BH21" i="102" s="1"/>
  <c r="BI21" i="102" s="1"/>
  <c r="BJ21" i="102" s="1"/>
  <c r="BK21" i="102" s="1"/>
  <c r="BL21" i="102" s="1"/>
  <c r="BM21" i="102" s="1"/>
  <c r="BN21" i="102" s="1"/>
  <c r="BO21" i="102" s="1"/>
  <c r="BP21" i="102" s="1"/>
  <c r="BQ21" i="102" s="1"/>
  <c r="BR21" i="102" s="1"/>
  <c r="BS21" i="102" s="1"/>
  <c r="BT21" i="102" s="1"/>
  <c r="BU21" i="102" s="1"/>
  <c r="BV21" i="102" s="1"/>
  <c r="BW21" i="102" s="1"/>
  <c r="BX21" i="102" s="1"/>
  <c r="BY21" i="102" s="1"/>
  <c r="BZ21" i="102" s="1"/>
  <c r="CA21" i="102" s="1"/>
  <c r="CB21" i="102" s="1"/>
  <c r="CC21" i="102" s="1"/>
  <c r="CD21" i="102" s="1"/>
  <c r="CE21" i="102" s="1"/>
  <c r="CF21" i="102" s="1"/>
  <c r="CG21" i="102" s="1"/>
  <c r="CH21" i="102" s="1"/>
  <c r="CI21" i="102" s="1"/>
  <c r="CJ21" i="102" s="1"/>
  <c r="CK21" i="102" s="1"/>
  <c r="CL21" i="102" s="1"/>
  <c r="CM21" i="102" s="1"/>
  <c r="CN21" i="102" s="1"/>
  <c r="CO21" i="102" s="1"/>
  <c r="CP21" i="102" s="1"/>
  <c r="CQ21" i="102" s="1"/>
  <c r="CR21" i="102" s="1"/>
  <c r="CS21" i="102" s="1"/>
  <c r="CT21" i="102" s="1"/>
  <c r="CU21" i="102" s="1"/>
  <c r="CV21" i="102" s="1"/>
  <c r="CW21" i="102" s="1"/>
  <c r="CX21" i="102" s="1"/>
  <c r="CY21" i="102" s="1"/>
  <c r="CZ21" i="102" s="1"/>
  <c r="DA21" i="102" s="1"/>
  <c r="DB21" i="102" s="1"/>
  <c r="DC21" i="102" s="1"/>
  <c r="DD21" i="102" s="1"/>
  <c r="DE21" i="102" s="1"/>
  <c r="DF21" i="102" s="1"/>
  <c r="DG21" i="102" s="1"/>
  <c r="DH21" i="102" s="1"/>
  <c r="DI21" i="102" s="1"/>
  <c r="DJ21" i="102" s="1"/>
  <c r="DK21" i="102" s="1"/>
  <c r="DL21" i="102" s="1"/>
  <c r="DM21" i="102" s="1"/>
  <c r="DN21" i="102" s="1"/>
  <c r="DO21" i="102" s="1"/>
  <c r="DP21" i="102" s="1"/>
  <c r="DQ21" i="102" s="1"/>
  <c r="DR21" i="102" s="1"/>
  <c r="DS21" i="102" s="1"/>
  <c r="DT21" i="102" s="1"/>
  <c r="DU21" i="102" s="1"/>
  <c r="DV21" i="102" s="1"/>
  <c r="DW21" i="102" s="1"/>
  <c r="DX21" i="102" s="1"/>
  <c r="DY21" i="102" s="1"/>
  <c r="DZ21" i="102" s="1"/>
  <c r="EA21" i="102" s="1"/>
  <c r="EB21" i="102" s="1"/>
  <c r="EC21" i="102" s="1"/>
  <c r="ED21" i="102" s="1"/>
  <c r="EE21" i="102" s="1"/>
  <c r="EF21" i="102" s="1"/>
  <c r="EG21" i="102" s="1"/>
  <c r="EH21" i="102" s="1"/>
  <c r="EI21" i="102" s="1"/>
  <c r="EJ21" i="102" s="1"/>
  <c r="EK21" i="102" s="1"/>
  <c r="EL21" i="102" s="1"/>
  <c r="EM21" i="102" s="1"/>
  <c r="EN21" i="102" s="1"/>
  <c r="EO21" i="102" s="1"/>
  <c r="EP21" i="102" s="1"/>
  <c r="EQ21" i="102" s="1"/>
  <c r="ER21" i="102" s="1"/>
  <c r="ES21" i="102" s="1"/>
  <c r="ET21" i="102" s="1"/>
  <c r="EU21" i="102" s="1"/>
  <c r="EV21" i="102" s="1"/>
  <c r="EW21" i="102" s="1"/>
  <c r="EX21" i="102" s="1"/>
  <c r="EY21" i="102" s="1"/>
  <c r="EZ21" i="102" s="1"/>
  <c r="FA21" i="102" s="1"/>
  <c r="FB21" i="102" s="1"/>
  <c r="FC21" i="102" s="1"/>
  <c r="FD21" i="102" s="1"/>
  <c r="FE21" i="102" s="1"/>
  <c r="FF21" i="102" s="1"/>
  <c r="FG21" i="102" s="1"/>
  <c r="FH21" i="102" s="1"/>
  <c r="FI21" i="102" s="1"/>
  <c r="FJ21" i="102" s="1"/>
  <c r="FK21" i="102" s="1"/>
  <c r="FL21" i="102" s="1"/>
  <c r="FM21" i="102" s="1"/>
  <c r="FN21" i="102" s="1"/>
  <c r="FO21" i="102" s="1"/>
  <c r="FP21" i="102" s="1"/>
  <c r="FQ21" i="102" s="1"/>
  <c r="FR21" i="102" s="1"/>
  <c r="FS21" i="102" s="1"/>
  <c r="FT21" i="102" s="1"/>
  <c r="FU21" i="102" s="1"/>
  <c r="FV21" i="102" s="1"/>
  <c r="FW21" i="102" s="1"/>
  <c r="FX21" i="102" s="1"/>
  <c r="FY21" i="102" s="1"/>
  <c r="FZ21" i="102" s="1"/>
  <c r="GA21" i="102" s="1"/>
  <c r="GB21" i="102" s="1"/>
  <c r="GC21" i="102" s="1"/>
  <c r="GD21" i="102" s="1"/>
  <c r="GE21" i="102" s="1"/>
  <c r="GF21" i="102" s="1"/>
  <c r="GG21" i="102" s="1"/>
  <c r="GH21" i="102" s="1"/>
  <c r="GI21" i="102" s="1"/>
  <c r="GJ21" i="102" s="1"/>
  <c r="GK21" i="102" s="1"/>
  <c r="GL21" i="102" s="1"/>
  <c r="GM21" i="102" s="1"/>
  <c r="GN21" i="102" s="1"/>
  <c r="GO21" i="102" s="1"/>
  <c r="GP21" i="102" s="1"/>
  <c r="GQ21" i="102" s="1"/>
  <c r="GR21" i="102" s="1"/>
  <c r="GS21" i="102" s="1"/>
  <c r="GT21" i="102" s="1"/>
  <c r="GU21" i="102" s="1"/>
  <c r="GV21" i="102" s="1"/>
  <c r="GW21" i="102" s="1"/>
  <c r="GX21" i="102" s="1"/>
  <c r="GY21" i="102" s="1"/>
  <c r="GZ21" i="102" s="1"/>
  <c r="HA21" i="102" s="1"/>
  <c r="HB21" i="102" s="1"/>
  <c r="HC21" i="102" s="1"/>
  <c r="HD21" i="102" s="1"/>
  <c r="HE21" i="102" s="1"/>
  <c r="HF21" i="102" s="1"/>
  <c r="HG21" i="102" s="1"/>
  <c r="HH21" i="102" s="1"/>
  <c r="HI21" i="102" s="1"/>
  <c r="HJ21" i="102" s="1"/>
  <c r="V13" i="102"/>
  <c r="T19" i="102"/>
  <c r="S2" i="102"/>
  <c r="R55" i="100" s="1"/>
  <c r="X12" i="102"/>
  <c r="Z10" i="102"/>
  <c r="C17" i="101"/>
  <c r="B23" i="101" l="1"/>
  <c r="T82" i="100"/>
  <c r="W13" i="102"/>
  <c r="X13" i="102" s="1"/>
  <c r="Y13" i="102" s="1"/>
  <c r="Z13" i="102" s="1"/>
  <c r="AA13" i="102" s="1"/>
  <c r="AB13" i="102" s="1"/>
  <c r="AC13" i="102" s="1"/>
  <c r="AD13" i="102" s="1"/>
  <c r="AE13" i="102" s="1"/>
  <c r="AF13" i="102" s="1"/>
  <c r="AG13" i="102" s="1"/>
  <c r="AH13" i="102" s="1"/>
  <c r="AI13" i="102" s="1"/>
  <c r="AJ13" i="102" s="1"/>
  <c r="AK13" i="102" s="1"/>
  <c r="AL13" i="102" s="1"/>
  <c r="AM13" i="102" s="1"/>
  <c r="AN13" i="102" s="1"/>
  <c r="AO13" i="102" s="1"/>
  <c r="AP13" i="102" s="1"/>
  <c r="AQ13" i="102" s="1"/>
  <c r="AR13" i="102" s="1"/>
  <c r="AS13" i="102" s="1"/>
  <c r="AT13" i="102" s="1"/>
  <c r="AU13" i="102" s="1"/>
  <c r="AV13" i="102" s="1"/>
  <c r="AW13" i="102" s="1"/>
  <c r="AX13" i="102" s="1"/>
  <c r="AY13" i="102" s="1"/>
  <c r="AZ13" i="102" s="1"/>
  <c r="BA13" i="102" s="1"/>
  <c r="BB13" i="102" s="1"/>
  <c r="BC13" i="102" s="1"/>
  <c r="BD13" i="102" s="1"/>
  <c r="BE13" i="102" s="1"/>
  <c r="BF13" i="102" s="1"/>
  <c r="BG13" i="102" s="1"/>
  <c r="BH13" i="102" s="1"/>
  <c r="BI13" i="102" s="1"/>
  <c r="BJ13" i="102" s="1"/>
  <c r="BK13" i="102" s="1"/>
  <c r="BL13" i="102" s="1"/>
  <c r="BM13" i="102" s="1"/>
  <c r="BN13" i="102" s="1"/>
  <c r="BO13" i="102" s="1"/>
  <c r="BP13" i="102" s="1"/>
  <c r="BQ13" i="102" s="1"/>
  <c r="BR13" i="102" s="1"/>
  <c r="BS13" i="102" s="1"/>
  <c r="BT13" i="102" s="1"/>
  <c r="BU13" i="102" s="1"/>
  <c r="BV13" i="102" s="1"/>
  <c r="BW13" i="102" s="1"/>
  <c r="BX13" i="102" s="1"/>
  <c r="BY13" i="102" s="1"/>
  <c r="BZ13" i="102" s="1"/>
  <c r="CA13" i="102" s="1"/>
  <c r="CB13" i="102" s="1"/>
  <c r="CC13" i="102" s="1"/>
  <c r="CD13" i="102" s="1"/>
  <c r="CE13" i="102" s="1"/>
  <c r="CF13" i="102" s="1"/>
  <c r="CG13" i="102" s="1"/>
  <c r="CH13" i="102" s="1"/>
  <c r="CI13" i="102" s="1"/>
  <c r="CJ13" i="102" s="1"/>
  <c r="CK13" i="102" s="1"/>
  <c r="CL13" i="102" s="1"/>
  <c r="CM13" i="102" s="1"/>
  <c r="CN13" i="102" s="1"/>
  <c r="CO13" i="102" s="1"/>
  <c r="CP13" i="102" s="1"/>
  <c r="CQ13" i="102" s="1"/>
  <c r="CR13" i="102" s="1"/>
  <c r="CS13" i="102" s="1"/>
  <c r="CT13" i="102" s="1"/>
  <c r="CU13" i="102" s="1"/>
  <c r="CV13" i="102" s="1"/>
  <c r="CW13" i="102" s="1"/>
  <c r="CX13" i="102" s="1"/>
  <c r="CY13" i="102" s="1"/>
  <c r="CZ13" i="102" s="1"/>
  <c r="DA13" i="102" s="1"/>
  <c r="DB13" i="102" s="1"/>
  <c r="DC13" i="102" s="1"/>
  <c r="DD13" i="102" s="1"/>
  <c r="DE13" i="102" s="1"/>
  <c r="DF13" i="102" s="1"/>
  <c r="DG13" i="102" s="1"/>
  <c r="DH13" i="102" s="1"/>
  <c r="DI13" i="102" s="1"/>
  <c r="DJ13" i="102" s="1"/>
  <c r="DK13" i="102" s="1"/>
  <c r="DL13" i="102" s="1"/>
  <c r="DM13" i="102" s="1"/>
  <c r="DN13" i="102" s="1"/>
  <c r="DO13" i="102" s="1"/>
  <c r="DP13" i="102" s="1"/>
  <c r="DQ13" i="102" s="1"/>
  <c r="DR13" i="102" s="1"/>
  <c r="DS13" i="102" s="1"/>
  <c r="DT13" i="102" s="1"/>
  <c r="DU13" i="102" s="1"/>
  <c r="DV13" i="102" s="1"/>
  <c r="DW13" i="102" s="1"/>
  <c r="DX13" i="102" s="1"/>
  <c r="DY13" i="102" s="1"/>
  <c r="DZ13" i="102" s="1"/>
  <c r="EA13" i="102" s="1"/>
  <c r="EB13" i="102" s="1"/>
  <c r="EC13" i="102" s="1"/>
  <c r="ED13" i="102" s="1"/>
  <c r="EE13" i="102" s="1"/>
  <c r="EF13" i="102" s="1"/>
  <c r="EG13" i="102" s="1"/>
  <c r="EH13" i="102" s="1"/>
  <c r="EI13" i="102" s="1"/>
  <c r="EJ13" i="102" s="1"/>
  <c r="EK13" i="102" s="1"/>
  <c r="EL13" i="102" s="1"/>
  <c r="EM13" i="102" s="1"/>
  <c r="EN13" i="102" s="1"/>
  <c r="EO13" i="102" s="1"/>
  <c r="EP13" i="102" s="1"/>
  <c r="EQ13" i="102" s="1"/>
  <c r="ER13" i="102" s="1"/>
  <c r="ES13" i="102" s="1"/>
  <c r="ET13" i="102" s="1"/>
  <c r="EU13" i="102" s="1"/>
  <c r="EV13" i="102" s="1"/>
  <c r="EW13" i="102" s="1"/>
  <c r="EX13" i="102" s="1"/>
  <c r="EY13" i="102" s="1"/>
  <c r="EZ13" i="102" s="1"/>
  <c r="FA13" i="102" s="1"/>
  <c r="FB13" i="102" s="1"/>
  <c r="FC13" i="102" s="1"/>
  <c r="FD13" i="102" s="1"/>
  <c r="FE13" i="102" s="1"/>
  <c r="FF13" i="102" s="1"/>
  <c r="FG13" i="102" s="1"/>
  <c r="FH13" i="102" s="1"/>
  <c r="FI13" i="102" s="1"/>
  <c r="FJ13" i="102" s="1"/>
  <c r="FK13" i="102" s="1"/>
  <c r="FL13" i="102" s="1"/>
  <c r="FM13" i="102" s="1"/>
  <c r="FN13" i="102" s="1"/>
  <c r="FO13" i="102" s="1"/>
  <c r="FP13" i="102" s="1"/>
  <c r="FQ13" i="102" s="1"/>
  <c r="FR13" i="102" s="1"/>
  <c r="FS13" i="102" s="1"/>
  <c r="FT13" i="102" s="1"/>
  <c r="FU13" i="102" s="1"/>
  <c r="FV13" i="102" s="1"/>
  <c r="FW13" i="102" s="1"/>
  <c r="FX13" i="102" s="1"/>
  <c r="FY13" i="102" s="1"/>
  <c r="FZ13" i="102" s="1"/>
  <c r="GA13" i="102" s="1"/>
  <c r="GB13" i="102" s="1"/>
  <c r="GC13" i="102" s="1"/>
  <c r="GD13" i="102" s="1"/>
  <c r="GE13" i="102" s="1"/>
  <c r="GF13" i="102" s="1"/>
  <c r="GG13" i="102" s="1"/>
  <c r="GH13" i="102" s="1"/>
  <c r="GI13" i="102" s="1"/>
  <c r="GJ13" i="102" s="1"/>
  <c r="GK13" i="102" s="1"/>
  <c r="GL13" i="102" s="1"/>
  <c r="GM13" i="102" s="1"/>
  <c r="GN13" i="102" s="1"/>
  <c r="GO13" i="102" s="1"/>
  <c r="GP13" i="102" s="1"/>
  <c r="GQ13" i="102" s="1"/>
  <c r="GR13" i="102" s="1"/>
  <c r="GS13" i="102" s="1"/>
  <c r="GT13" i="102" s="1"/>
  <c r="GU13" i="102" s="1"/>
  <c r="GV13" i="102" s="1"/>
  <c r="GW13" i="102" s="1"/>
  <c r="GX13" i="102" s="1"/>
  <c r="GY13" i="102" s="1"/>
  <c r="GZ13" i="102" s="1"/>
  <c r="HA13" i="102" s="1"/>
  <c r="HB13" i="102" s="1"/>
  <c r="HC13" i="102" s="1"/>
  <c r="HD13" i="102" s="1"/>
  <c r="HE13" i="102" s="1"/>
  <c r="HF13" i="102" s="1"/>
  <c r="HG13" i="102" s="1"/>
  <c r="HH13" i="102" s="1"/>
  <c r="HI13" i="102" s="1"/>
  <c r="HJ13" i="102" s="1"/>
  <c r="U19" i="102"/>
  <c r="T2" i="102"/>
  <c r="S55" i="100" s="1"/>
  <c r="D17" i="101"/>
  <c r="AA10" i="102"/>
  <c r="Y12" i="102"/>
  <c r="T84" i="100" l="1"/>
  <c r="U84" i="100"/>
  <c r="T67" i="100"/>
  <c r="B24" i="101" s="1"/>
  <c r="V19" i="102"/>
  <c r="E17" i="101"/>
  <c r="M91" i="100"/>
  <c r="Z12" i="102"/>
  <c r="AB10" i="102"/>
  <c r="U82" i="100" l="1"/>
  <c r="B22" i="102"/>
  <c r="U22" i="102" s="1"/>
  <c r="V22" i="102" s="1"/>
  <c r="W22" i="102" s="1"/>
  <c r="X22" i="102" s="1"/>
  <c r="Y22" i="102" s="1"/>
  <c r="Z22" i="102" s="1"/>
  <c r="AA22" i="102" s="1"/>
  <c r="AB22" i="102" s="1"/>
  <c r="AC22" i="102" s="1"/>
  <c r="AD22" i="102" s="1"/>
  <c r="AE22" i="102" s="1"/>
  <c r="AF22" i="102" s="1"/>
  <c r="AG22" i="102" s="1"/>
  <c r="AH22" i="102" s="1"/>
  <c r="AI22" i="102" s="1"/>
  <c r="AJ22" i="102" s="1"/>
  <c r="AK22" i="102" s="1"/>
  <c r="AL22" i="102" s="1"/>
  <c r="AM22" i="102" s="1"/>
  <c r="AN22" i="102" s="1"/>
  <c r="AO22" i="102" s="1"/>
  <c r="AP22" i="102" s="1"/>
  <c r="AQ22" i="102" s="1"/>
  <c r="AR22" i="102" s="1"/>
  <c r="AS22" i="102" s="1"/>
  <c r="AT22" i="102" s="1"/>
  <c r="AU22" i="102" s="1"/>
  <c r="AV22" i="102" s="1"/>
  <c r="AW22" i="102" s="1"/>
  <c r="AX22" i="102" s="1"/>
  <c r="AY22" i="102" s="1"/>
  <c r="AZ22" i="102" s="1"/>
  <c r="BA22" i="102" s="1"/>
  <c r="BB22" i="102" s="1"/>
  <c r="BC22" i="102" s="1"/>
  <c r="BD22" i="102" s="1"/>
  <c r="BE22" i="102" s="1"/>
  <c r="BF22" i="102" s="1"/>
  <c r="BG22" i="102" s="1"/>
  <c r="BH22" i="102" s="1"/>
  <c r="BI22" i="102" s="1"/>
  <c r="BJ22" i="102" s="1"/>
  <c r="BK22" i="102" s="1"/>
  <c r="BL22" i="102" s="1"/>
  <c r="BM22" i="102" s="1"/>
  <c r="BN22" i="102" s="1"/>
  <c r="BO22" i="102" s="1"/>
  <c r="BP22" i="102" s="1"/>
  <c r="BQ22" i="102" s="1"/>
  <c r="BR22" i="102" s="1"/>
  <c r="BS22" i="102" s="1"/>
  <c r="BT22" i="102" s="1"/>
  <c r="BU22" i="102" s="1"/>
  <c r="BV22" i="102" s="1"/>
  <c r="BW22" i="102" s="1"/>
  <c r="BX22" i="102" s="1"/>
  <c r="BY22" i="102" s="1"/>
  <c r="BZ22" i="102" s="1"/>
  <c r="CA22" i="102" s="1"/>
  <c r="CB22" i="102" s="1"/>
  <c r="CC22" i="102" s="1"/>
  <c r="CD22" i="102" s="1"/>
  <c r="CE22" i="102" s="1"/>
  <c r="CF22" i="102" s="1"/>
  <c r="CG22" i="102" s="1"/>
  <c r="CH22" i="102" s="1"/>
  <c r="CI22" i="102" s="1"/>
  <c r="CJ22" i="102" s="1"/>
  <c r="CK22" i="102" s="1"/>
  <c r="CL22" i="102" s="1"/>
  <c r="CM22" i="102" s="1"/>
  <c r="CN22" i="102" s="1"/>
  <c r="CO22" i="102" s="1"/>
  <c r="CP22" i="102" s="1"/>
  <c r="CQ22" i="102" s="1"/>
  <c r="CR22" i="102" s="1"/>
  <c r="CS22" i="102" s="1"/>
  <c r="CT22" i="102" s="1"/>
  <c r="CU22" i="102" s="1"/>
  <c r="CV22" i="102" s="1"/>
  <c r="CW22" i="102" s="1"/>
  <c r="CX22" i="102" s="1"/>
  <c r="CY22" i="102" s="1"/>
  <c r="CZ22" i="102" s="1"/>
  <c r="DA22" i="102" s="1"/>
  <c r="DB22" i="102" s="1"/>
  <c r="DC22" i="102" s="1"/>
  <c r="DD22" i="102" s="1"/>
  <c r="DE22" i="102" s="1"/>
  <c r="DF22" i="102" s="1"/>
  <c r="DG22" i="102" s="1"/>
  <c r="DH22" i="102" s="1"/>
  <c r="DI22" i="102" s="1"/>
  <c r="DJ22" i="102" s="1"/>
  <c r="DK22" i="102" s="1"/>
  <c r="DL22" i="102" s="1"/>
  <c r="DM22" i="102" s="1"/>
  <c r="DN22" i="102" s="1"/>
  <c r="DO22" i="102" s="1"/>
  <c r="DP22" i="102" s="1"/>
  <c r="DQ22" i="102" s="1"/>
  <c r="DR22" i="102" s="1"/>
  <c r="DS22" i="102" s="1"/>
  <c r="DT22" i="102" s="1"/>
  <c r="DU22" i="102" s="1"/>
  <c r="DV22" i="102" s="1"/>
  <c r="DW22" i="102" s="1"/>
  <c r="DX22" i="102" s="1"/>
  <c r="DY22" i="102" s="1"/>
  <c r="DZ22" i="102" s="1"/>
  <c r="EA22" i="102" s="1"/>
  <c r="EB22" i="102" s="1"/>
  <c r="EC22" i="102" s="1"/>
  <c r="ED22" i="102" s="1"/>
  <c r="EE22" i="102" s="1"/>
  <c r="EF22" i="102" s="1"/>
  <c r="EG22" i="102" s="1"/>
  <c r="EH22" i="102" s="1"/>
  <c r="EI22" i="102" s="1"/>
  <c r="EJ22" i="102" s="1"/>
  <c r="EK22" i="102" s="1"/>
  <c r="EL22" i="102" s="1"/>
  <c r="EM22" i="102" s="1"/>
  <c r="EN22" i="102" s="1"/>
  <c r="EO22" i="102" s="1"/>
  <c r="EP22" i="102" s="1"/>
  <c r="EQ22" i="102" s="1"/>
  <c r="ER22" i="102" s="1"/>
  <c r="ES22" i="102" s="1"/>
  <c r="ET22" i="102" s="1"/>
  <c r="EU22" i="102" s="1"/>
  <c r="EV22" i="102" s="1"/>
  <c r="EW22" i="102" s="1"/>
  <c r="EX22" i="102" s="1"/>
  <c r="EY22" i="102" s="1"/>
  <c r="EZ22" i="102" s="1"/>
  <c r="FA22" i="102" s="1"/>
  <c r="FB22" i="102" s="1"/>
  <c r="FC22" i="102" s="1"/>
  <c r="FD22" i="102" s="1"/>
  <c r="FE22" i="102" s="1"/>
  <c r="FF22" i="102" s="1"/>
  <c r="FG22" i="102" s="1"/>
  <c r="FH22" i="102" s="1"/>
  <c r="FI22" i="102" s="1"/>
  <c r="FJ22" i="102" s="1"/>
  <c r="FK22" i="102" s="1"/>
  <c r="FL22" i="102" s="1"/>
  <c r="FM22" i="102" s="1"/>
  <c r="FN22" i="102" s="1"/>
  <c r="FO22" i="102" s="1"/>
  <c r="FP22" i="102" s="1"/>
  <c r="FQ22" i="102" s="1"/>
  <c r="FR22" i="102" s="1"/>
  <c r="FS22" i="102" s="1"/>
  <c r="FT22" i="102" s="1"/>
  <c r="FU22" i="102" s="1"/>
  <c r="FV22" i="102" s="1"/>
  <c r="FW22" i="102" s="1"/>
  <c r="FX22" i="102" s="1"/>
  <c r="FY22" i="102" s="1"/>
  <c r="FZ22" i="102" s="1"/>
  <c r="GA22" i="102" s="1"/>
  <c r="GB22" i="102" s="1"/>
  <c r="GC22" i="102" s="1"/>
  <c r="GD22" i="102" s="1"/>
  <c r="GE22" i="102" s="1"/>
  <c r="GF22" i="102" s="1"/>
  <c r="GG22" i="102" s="1"/>
  <c r="GH22" i="102" s="1"/>
  <c r="GI22" i="102" s="1"/>
  <c r="GJ22" i="102" s="1"/>
  <c r="GK22" i="102" s="1"/>
  <c r="GL22" i="102" s="1"/>
  <c r="GM22" i="102" s="1"/>
  <c r="GN22" i="102" s="1"/>
  <c r="GO22" i="102" s="1"/>
  <c r="GP22" i="102" s="1"/>
  <c r="GQ22" i="102" s="1"/>
  <c r="GR22" i="102" s="1"/>
  <c r="GS22" i="102" s="1"/>
  <c r="GT22" i="102" s="1"/>
  <c r="GU22" i="102" s="1"/>
  <c r="GV22" i="102" s="1"/>
  <c r="GW22" i="102" s="1"/>
  <c r="GX22" i="102" s="1"/>
  <c r="GY22" i="102" s="1"/>
  <c r="GZ22" i="102" s="1"/>
  <c r="HA22" i="102" s="1"/>
  <c r="HB22" i="102" s="1"/>
  <c r="HC22" i="102" s="1"/>
  <c r="HD22" i="102" s="1"/>
  <c r="HE22" i="102" s="1"/>
  <c r="HF22" i="102" s="1"/>
  <c r="HG22" i="102" s="1"/>
  <c r="HH22" i="102" s="1"/>
  <c r="HI22" i="102" s="1"/>
  <c r="HJ22" i="102" s="1"/>
  <c r="U67" i="100"/>
  <c r="B25" i="101" s="1"/>
  <c r="W19" i="102"/>
  <c r="AC10" i="102"/>
  <c r="F17" i="101"/>
  <c r="AA12" i="102"/>
  <c r="V84" i="100" l="1"/>
  <c r="B23" i="102"/>
  <c r="V23" i="102" s="1"/>
  <c r="W23" i="102" s="1"/>
  <c r="X23" i="102" s="1"/>
  <c r="Y23" i="102" s="1"/>
  <c r="Z23" i="102" s="1"/>
  <c r="AA23" i="102" s="1"/>
  <c r="AB23" i="102" s="1"/>
  <c r="AC23" i="102" s="1"/>
  <c r="AD23" i="102" s="1"/>
  <c r="AE23" i="102" s="1"/>
  <c r="AF23" i="102" s="1"/>
  <c r="AG23" i="102" s="1"/>
  <c r="AH23" i="102" s="1"/>
  <c r="AI23" i="102" s="1"/>
  <c r="AJ23" i="102" s="1"/>
  <c r="AK23" i="102" s="1"/>
  <c r="AL23" i="102" s="1"/>
  <c r="AM23" i="102" s="1"/>
  <c r="AN23" i="102" s="1"/>
  <c r="AO23" i="102" s="1"/>
  <c r="AP23" i="102" s="1"/>
  <c r="AQ23" i="102" s="1"/>
  <c r="AR23" i="102" s="1"/>
  <c r="AS23" i="102" s="1"/>
  <c r="AT23" i="102" s="1"/>
  <c r="AU23" i="102" s="1"/>
  <c r="AV23" i="102" s="1"/>
  <c r="AW23" i="102" s="1"/>
  <c r="AX23" i="102" s="1"/>
  <c r="AY23" i="102" s="1"/>
  <c r="AZ23" i="102" s="1"/>
  <c r="BA23" i="102" s="1"/>
  <c r="BB23" i="102" s="1"/>
  <c r="BC23" i="102" s="1"/>
  <c r="BD23" i="102" s="1"/>
  <c r="BE23" i="102" s="1"/>
  <c r="BF23" i="102" s="1"/>
  <c r="BG23" i="102" s="1"/>
  <c r="BH23" i="102" s="1"/>
  <c r="BI23" i="102" s="1"/>
  <c r="BJ23" i="102" s="1"/>
  <c r="BK23" i="102" s="1"/>
  <c r="BL23" i="102" s="1"/>
  <c r="BM23" i="102" s="1"/>
  <c r="BN23" i="102" s="1"/>
  <c r="BO23" i="102" s="1"/>
  <c r="BP23" i="102" s="1"/>
  <c r="BQ23" i="102" s="1"/>
  <c r="BR23" i="102" s="1"/>
  <c r="BS23" i="102" s="1"/>
  <c r="BT23" i="102" s="1"/>
  <c r="BU23" i="102" s="1"/>
  <c r="BV23" i="102" s="1"/>
  <c r="BW23" i="102" s="1"/>
  <c r="BX23" i="102" s="1"/>
  <c r="BY23" i="102" s="1"/>
  <c r="BZ23" i="102" s="1"/>
  <c r="CA23" i="102" s="1"/>
  <c r="CB23" i="102" s="1"/>
  <c r="CC23" i="102" s="1"/>
  <c r="CD23" i="102" s="1"/>
  <c r="CE23" i="102" s="1"/>
  <c r="CF23" i="102" s="1"/>
  <c r="CG23" i="102" s="1"/>
  <c r="CH23" i="102" s="1"/>
  <c r="CI23" i="102" s="1"/>
  <c r="CJ23" i="102" s="1"/>
  <c r="CK23" i="102" s="1"/>
  <c r="CL23" i="102" s="1"/>
  <c r="CM23" i="102" s="1"/>
  <c r="CN23" i="102" s="1"/>
  <c r="CO23" i="102" s="1"/>
  <c r="CP23" i="102" s="1"/>
  <c r="CQ23" i="102" s="1"/>
  <c r="CR23" i="102" s="1"/>
  <c r="CS23" i="102" s="1"/>
  <c r="CT23" i="102" s="1"/>
  <c r="CU23" i="102" s="1"/>
  <c r="CV23" i="102" s="1"/>
  <c r="CW23" i="102" s="1"/>
  <c r="CX23" i="102" s="1"/>
  <c r="CY23" i="102" s="1"/>
  <c r="CZ23" i="102" s="1"/>
  <c r="DA23" i="102" s="1"/>
  <c r="DB23" i="102" s="1"/>
  <c r="DC23" i="102" s="1"/>
  <c r="DD23" i="102" s="1"/>
  <c r="DE23" i="102" s="1"/>
  <c r="DF23" i="102" s="1"/>
  <c r="DG23" i="102" s="1"/>
  <c r="DH23" i="102" s="1"/>
  <c r="DI23" i="102" s="1"/>
  <c r="DJ23" i="102" s="1"/>
  <c r="DK23" i="102" s="1"/>
  <c r="DL23" i="102" s="1"/>
  <c r="DM23" i="102" s="1"/>
  <c r="DN23" i="102" s="1"/>
  <c r="DO23" i="102" s="1"/>
  <c r="DP23" i="102" s="1"/>
  <c r="DQ23" i="102" s="1"/>
  <c r="DR23" i="102" s="1"/>
  <c r="DS23" i="102" s="1"/>
  <c r="DT23" i="102" s="1"/>
  <c r="DU23" i="102" s="1"/>
  <c r="DV23" i="102" s="1"/>
  <c r="DW23" i="102" s="1"/>
  <c r="DX23" i="102" s="1"/>
  <c r="DY23" i="102" s="1"/>
  <c r="DZ23" i="102" s="1"/>
  <c r="EA23" i="102" s="1"/>
  <c r="EB23" i="102" s="1"/>
  <c r="EC23" i="102" s="1"/>
  <c r="ED23" i="102" s="1"/>
  <c r="EE23" i="102" s="1"/>
  <c r="EF23" i="102" s="1"/>
  <c r="EG23" i="102" s="1"/>
  <c r="EH23" i="102" s="1"/>
  <c r="EI23" i="102" s="1"/>
  <c r="EJ23" i="102" s="1"/>
  <c r="EK23" i="102" s="1"/>
  <c r="EL23" i="102" s="1"/>
  <c r="EM23" i="102" s="1"/>
  <c r="EN23" i="102" s="1"/>
  <c r="EO23" i="102" s="1"/>
  <c r="EP23" i="102" s="1"/>
  <c r="EQ23" i="102" s="1"/>
  <c r="ER23" i="102" s="1"/>
  <c r="ES23" i="102" s="1"/>
  <c r="ET23" i="102" s="1"/>
  <c r="EU23" i="102" s="1"/>
  <c r="EV23" i="102" s="1"/>
  <c r="EW23" i="102" s="1"/>
  <c r="EX23" i="102" s="1"/>
  <c r="EY23" i="102" s="1"/>
  <c r="EZ23" i="102" s="1"/>
  <c r="FA23" i="102" s="1"/>
  <c r="FB23" i="102" s="1"/>
  <c r="FC23" i="102" s="1"/>
  <c r="FD23" i="102" s="1"/>
  <c r="FE23" i="102" s="1"/>
  <c r="FF23" i="102" s="1"/>
  <c r="FG23" i="102" s="1"/>
  <c r="FH23" i="102" s="1"/>
  <c r="FI23" i="102" s="1"/>
  <c r="FJ23" i="102" s="1"/>
  <c r="FK23" i="102" s="1"/>
  <c r="FL23" i="102" s="1"/>
  <c r="FM23" i="102" s="1"/>
  <c r="FN23" i="102" s="1"/>
  <c r="FO23" i="102" s="1"/>
  <c r="FP23" i="102" s="1"/>
  <c r="FQ23" i="102" s="1"/>
  <c r="FR23" i="102" s="1"/>
  <c r="FS23" i="102" s="1"/>
  <c r="FT23" i="102" s="1"/>
  <c r="FU23" i="102" s="1"/>
  <c r="FV23" i="102" s="1"/>
  <c r="FW23" i="102" s="1"/>
  <c r="FX23" i="102" s="1"/>
  <c r="FY23" i="102" s="1"/>
  <c r="FZ23" i="102" s="1"/>
  <c r="GA23" i="102" s="1"/>
  <c r="GB23" i="102" s="1"/>
  <c r="GC23" i="102" s="1"/>
  <c r="GD23" i="102" s="1"/>
  <c r="GE23" i="102" s="1"/>
  <c r="GF23" i="102" s="1"/>
  <c r="GG23" i="102" s="1"/>
  <c r="GH23" i="102" s="1"/>
  <c r="GI23" i="102" s="1"/>
  <c r="GJ23" i="102" s="1"/>
  <c r="GK23" i="102" s="1"/>
  <c r="GL23" i="102" s="1"/>
  <c r="GM23" i="102" s="1"/>
  <c r="GN23" i="102" s="1"/>
  <c r="GO23" i="102" s="1"/>
  <c r="GP23" i="102" s="1"/>
  <c r="GQ23" i="102" s="1"/>
  <c r="GR23" i="102" s="1"/>
  <c r="GS23" i="102" s="1"/>
  <c r="GT23" i="102" s="1"/>
  <c r="GU23" i="102" s="1"/>
  <c r="GV23" i="102" s="1"/>
  <c r="GW23" i="102" s="1"/>
  <c r="GX23" i="102" s="1"/>
  <c r="GY23" i="102" s="1"/>
  <c r="GZ23" i="102" s="1"/>
  <c r="HA23" i="102" s="1"/>
  <c r="HB23" i="102" s="1"/>
  <c r="HC23" i="102" s="1"/>
  <c r="HD23" i="102" s="1"/>
  <c r="HE23" i="102" s="1"/>
  <c r="HF23" i="102" s="1"/>
  <c r="HG23" i="102" s="1"/>
  <c r="HH23" i="102" s="1"/>
  <c r="HI23" i="102" s="1"/>
  <c r="HJ23" i="102" s="1"/>
  <c r="U2" i="102"/>
  <c r="T55" i="100" s="1"/>
  <c r="V2" i="102"/>
  <c r="U55" i="100" s="1"/>
  <c r="X19" i="102"/>
  <c r="AB12" i="102"/>
  <c r="AD10" i="102"/>
  <c r="C18" i="101"/>
  <c r="D18" i="101" s="1"/>
  <c r="V82" i="100" l="1"/>
  <c r="V67" i="100" s="1"/>
  <c r="B26" i="101" s="1"/>
  <c r="W84" i="100"/>
  <c r="Y19" i="102"/>
  <c r="B24" i="102"/>
  <c r="W24" i="102" s="1"/>
  <c r="E18" i="101"/>
  <c r="F18" i="101" s="1"/>
  <c r="N91" i="100"/>
  <c r="AC12" i="102"/>
  <c r="AE10" i="102"/>
  <c r="W82" i="100" l="1"/>
  <c r="W67" i="100"/>
  <c r="B25" i="102" s="1"/>
  <c r="X25" i="102" s="1"/>
  <c r="Y25" i="102" s="1"/>
  <c r="Z25" i="102" s="1"/>
  <c r="AA25" i="102" s="1"/>
  <c r="AB25" i="102" s="1"/>
  <c r="AC25" i="102" s="1"/>
  <c r="AD25" i="102" s="1"/>
  <c r="AE25" i="102" s="1"/>
  <c r="AF25" i="102" s="1"/>
  <c r="AG25" i="102" s="1"/>
  <c r="AH25" i="102" s="1"/>
  <c r="AI25" i="102" s="1"/>
  <c r="AJ25" i="102" s="1"/>
  <c r="AK25" i="102" s="1"/>
  <c r="AL25" i="102" s="1"/>
  <c r="AM25" i="102" s="1"/>
  <c r="AN25" i="102" s="1"/>
  <c r="AO25" i="102" s="1"/>
  <c r="AP25" i="102" s="1"/>
  <c r="AQ25" i="102" s="1"/>
  <c r="AR25" i="102" s="1"/>
  <c r="AS25" i="102" s="1"/>
  <c r="AT25" i="102" s="1"/>
  <c r="AU25" i="102" s="1"/>
  <c r="AV25" i="102" s="1"/>
  <c r="AW25" i="102" s="1"/>
  <c r="AX25" i="102" s="1"/>
  <c r="AY25" i="102" s="1"/>
  <c r="AZ25" i="102" s="1"/>
  <c r="BA25" i="102" s="1"/>
  <c r="BB25" i="102" s="1"/>
  <c r="BC25" i="102" s="1"/>
  <c r="BD25" i="102" s="1"/>
  <c r="BE25" i="102" s="1"/>
  <c r="BF25" i="102" s="1"/>
  <c r="BG25" i="102" s="1"/>
  <c r="BH25" i="102" s="1"/>
  <c r="BI25" i="102" s="1"/>
  <c r="BJ25" i="102" s="1"/>
  <c r="BK25" i="102" s="1"/>
  <c r="BL25" i="102" s="1"/>
  <c r="BM25" i="102" s="1"/>
  <c r="BN25" i="102" s="1"/>
  <c r="BO25" i="102" s="1"/>
  <c r="BP25" i="102" s="1"/>
  <c r="BQ25" i="102" s="1"/>
  <c r="BR25" i="102" s="1"/>
  <c r="BS25" i="102" s="1"/>
  <c r="BT25" i="102" s="1"/>
  <c r="BU25" i="102" s="1"/>
  <c r="BV25" i="102" s="1"/>
  <c r="BW25" i="102" s="1"/>
  <c r="BX25" i="102" s="1"/>
  <c r="BY25" i="102" s="1"/>
  <c r="BZ25" i="102" s="1"/>
  <c r="CA25" i="102" s="1"/>
  <c r="CB25" i="102" s="1"/>
  <c r="CC25" i="102" s="1"/>
  <c r="CD25" i="102" s="1"/>
  <c r="CE25" i="102" s="1"/>
  <c r="CF25" i="102" s="1"/>
  <c r="CG25" i="102" s="1"/>
  <c r="CH25" i="102" s="1"/>
  <c r="CI25" i="102" s="1"/>
  <c r="CJ25" i="102" s="1"/>
  <c r="CK25" i="102" s="1"/>
  <c r="CL25" i="102" s="1"/>
  <c r="CM25" i="102" s="1"/>
  <c r="CN25" i="102" s="1"/>
  <c r="CO25" i="102" s="1"/>
  <c r="CP25" i="102" s="1"/>
  <c r="CQ25" i="102" s="1"/>
  <c r="CR25" i="102" s="1"/>
  <c r="CS25" i="102" s="1"/>
  <c r="CT25" i="102" s="1"/>
  <c r="CU25" i="102" s="1"/>
  <c r="CV25" i="102" s="1"/>
  <c r="CW25" i="102" s="1"/>
  <c r="CX25" i="102" s="1"/>
  <c r="CY25" i="102" s="1"/>
  <c r="CZ25" i="102" s="1"/>
  <c r="DA25" i="102" s="1"/>
  <c r="DB25" i="102" s="1"/>
  <c r="DC25" i="102" s="1"/>
  <c r="DD25" i="102" s="1"/>
  <c r="DE25" i="102" s="1"/>
  <c r="DF25" i="102" s="1"/>
  <c r="DG25" i="102" s="1"/>
  <c r="DH25" i="102" s="1"/>
  <c r="DI25" i="102" s="1"/>
  <c r="DJ25" i="102" s="1"/>
  <c r="DK25" i="102" s="1"/>
  <c r="DL25" i="102" s="1"/>
  <c r="DM25" i="102" s="1"/>
  <c r="DN25" i="102" s="1"/>
  <c r="DO25" i="102" s="1"/>
  <c r="DP25" i="102" s="1"/>
  <c r="DQ25" i="102" s="1"/>
  <c r="DR25" i="102" s="1"/>
  <c r="DS25" i="102" s="1"/>
  <c r="DT25" i="102" s="1"/>
  <c r="DU25" i="102" s="1"/>
  <c r="DV25" i="102" s="1"/>
  <c r="DW25" i="102" s="1"/>
  <c r="DX25" i="102" s="1"/>
  <c r="DY25" i="102" s="1"/>
  <c r="DZ25" i="102" s="1"/>
  <c r="EA25" i="102" s="1"/>
  <c r="EB25" i="102" s="1"/>
  <c r="EC25" i="102" s="1"/>
  <c r="ED25" i="102" s="1"/>
  <c r="EE25" i="102" s="1"/>
  <c r="EF25" i="102" s="1"/>
  <c r="EG25" i="102" s="1"/>
  <c r="EH25" i="102" s="1"/>
  <c r="EI25" i="102" s="1"/>
  <c r="EJ25" i="102" s="1"/>
  <c r="EK25" i="102" s="1"/>
  <c r="EL25" i="102" s="1"/>
  <c r="EM25" i="102" s="1"/>
  <c r="EN25" i="102" s="1"/>
  <c r="EO25" i="102" s="1"/>
  <c r="EP25" i="102" s="1"/>
  <c r="EQ25" i="102" s="1"/>
  <c r="ER25" i="102" s="1"/>
  <c r="ES25" i="102" s="1"/>
  <c r="ET25" i="102" s="1"/>
  <c r="EU25" i="102" s="1"/>
  <c r="EV25" i="102" s="1"/>
  <c r="EW25" i="102" s="1"/>
  <c r="EX25" i="102" s="1"/>
  <c r="EY25" i="102" s="1"/>
  <c r="EZ25" i="102" s="1"/>
  <c r="FA25" i="102" s="1"/>
  <c r="FB25" i="102" s="1"/>
  <c r="FC25" i="102" s="1"/>
  <c r="FD25" i="102" s="1"/>
  <c r="FE25" i="102" s="1"/>
  <c r="FF25" i="102" s="1"/>
  <c r="FG25" i="102" s="1"/>
  <c r="FH25" i="102" s="1"/>
  <c r="FI25" i="102" s="1"/>
  <c r="FJ25" i="102" s="1"/>
  <c r="FK25" i="102" s="1"/>
  <c r="FL25" i="102" s="1"/>
  <c r="FM25" i="102" s="1"/>
  <c r="FN25" i="102" s="1"/>
  <c r="FO25" i="102" s="1"/>
  <c r="FP25" i="102" s="1"/>
  <c r="FQ25" i="102" s="1"/>
  <c r="FR25" i="102" s="1"/>
  <c r="FS25" i="102" s="1"/>
  <c r="FT25" i="102" s="1"/>
  <c r="FU25" i="102" s="1"/>
  <c r="FV25" i="102" s="1"/>
  <c r="FW25" i="102" s="1"/>
  <c r="FX25" i="102" s="1"/>
  <c r="FY25" i="102" s="1"/>
  <c r="FZ25" i="102" s="1"/>
  <c r="GA25" i="102" s="1"/>
  <c r="GB25" i="102" s="1"/>
  <c r="GC25" i="102" s="1"/>
  <c r="GD25" i="102" s="1"/>
  <c r="GE25" i="102" s="1"/>
  <c r="GF25" i="102" s="1"/>
  <c r="GG25" i="102" s="1"/>
  <c r="GH25" i="102" s="1"/>
  <c r="GI25" i="102" s="1"/>
  <c r="GJ25" i="102" s="1"/>
  <c r="GK25" i="102" s="1"/>
  <c r="GL25" i="102" s="1"/>
  <c r="GM25" i="102" s="1"/>
  <c r="GN25" i="102" s="1"/>
  <c r="GO25" i="102" s="1"/>
  <c r="GP25" i="102" s="1"/>
  <c r="GQ25" i="102" s="1"/>
  <c r="GR25" i="102" s="1"/>
  <c r="GS25" i="102" s="1"/>
  <c r="GT25" i="102" s="1"/>
  <c r="GU25" i="102" s="1"/>
  <c r="GV25" i="102" s="1"/>
  <c r="GW25" i="102" s="1"/>
  <c r="GX25" i="102" s="1"/>
  <c r="GY25" i="102" s="1"/>
  <c r="GZ25" i="102" s="1"/>
  <c r="HA25" i="102" s="1"/>
  <c r="HB25" i="102" s="1"/>
  <c r="HC25" i="102" s="1"/>
  <c r="HD25" i="102" s="1"/>
  <c r="HE25" i="102" s="1"/>
  <c r="HF25" i="102" s="1"/>
  <c r="HG25" i="102" s="1"/>
  <c r="HH25" i="102" s="1"/>
  <c r="HI25" i="102" s="1"/>
  <c r="HJ25" i="102" s="1"/>
  <c r="X24" i="102"/>
  <c r="W2" i="102"/>
  <c r="V55" i="100" s="1"/>
  <c r="Z19" i="102"/>
  <c r="AF10" i="102"/>
  <c r="AD12" i="102"/>
  <c r="C19" i="101"/>
  <c r="D19" i="101" s="1"/>
  <c r="X84" i="100" l="1"/>
  <c r="B27" i="101"/>
  <c r="Y24" i="102"/>
  <c r="X2" i="102"/>
  <c r="W55" i="100" s="1"/>
  <c r="AA19" i="102"/>
  <c r="AB19" i="102" s="1"/>
  <c r="AC19" i="102" s="1"/>
  <c r="AD19" i="102" s="1"/>
  <c r="AE19" i="102" s="1"/>
  <c r="AF19" i="102" s="1"/>
  <c r="AG19" i="102" s="1"/>
  <c r="AH19" i="102" s="1"/>
  <c r="AI19" i="102" s="1"/>
  <c r="AJ19" i="102" s="1"/>
  <c r="AK19" i="102" s="1"/>
  <c r="AL19" i="102" s="1"/>
  <c r="AM19" i="102" s="1"/>
  <c r="AN19" i="102" s="1"/>
  <c r="AO19" i="102" s="1"/>
  <c r="AP19" i="102" s="1"/>
  <c r="AQ19" i="102" s="1"/>
  <c r="AR19" i="102" s="1"/>
  <c r="AS19" i="102" s="1"/>
  <c r="AT19" i="102" s="1"/>
  <c r="AU19" i="102" s="1"/>
  <c r="AV19" i="102" s="1"/>
  <c r="AW19" i="102" s="1"/>
  <c r="AX19" i="102" s="1"/>
  <c r="AY19" i="102" s="1"/>
  <c r="AZ19" i="102" s="1"/>
  <c r="BA19" i="102" s="1"/>
  <c r="BB19" i="102" s="1"/>
  <c r="BC19" i="102" s="1"/>
  <c r="BD19" i="102" s="1"/>
  <c r="BE19" i="102" s="1"/>
  <c r="BF19" i="102" s="1"/>
  <c r="BG19" i="102" s="1"/>
  <c r="BH19" i="102" s="1"/>
  <c r="BI19" i="102" s="1"/>
  <c r="BJ19" i="102" s="1"/>
  <c r="BK19" i="102" s="1"/>
  <c r="BL19" i="102" s="1"/>
  <c r="BM19" i="102" s="1"/>
  <c r="BN19" i="102" s="1"/>
  <c r="BO19" i="102" s="1"/>
  <c r="BP19" i="102" s="1"/>
  <c r="BQ19" i="102" s="1"/>
  <c r="BR19" i="102" s="1"/>
  <c r="BS19" i="102" s="1"/>
  <c r="BT19" i="102" s="1"/>
  <c r="BU19" i="102" s="1"/>
  <c r="BV19" i="102" s="1"/>
  <c r="BW19" i="102" s="1"/>
  <c r="BX19" i="102" s="1"/>
  <c r="BY19" i="102" s="1"/>
  <c r="BZ19" i="102" s="1"/>
  <c r="CA19" i="102" s="1"/>
  <c r="CB19" i="102" s="1"/>
  <c r="CC19" i="102" s="1"/>
  <c r="CD19" i="102" s="1"/>
  <c r="CE19" i="102" s="1"/>
  <c r="CF19" i="102" s="1"/>
  <c r="CG19" i="102" s="1"/>
  <c r="CH19" i="102" s="1"/>
  <c r="CI19" i="102" s="1"/>
  <c r="CJ19" i="102" s="1"/>
  <c r="CK19" i="102" s="1"/>
  <c r="CL19" i="102" s="1"/>
  <c r="CM19" i="102" s="1"/>
  <c r="CN19" i="102" s="1"/>
  <c r="CO19" i="102" s="1"/>
  <c r="CP19" i="102" s="1"/>
  <c r="CQ19" i="102" s="1"/>
  <c r="CR19" i="102" s="1"/>
  <c r="CS19" i="102" s="1"/>
  <c r="CT19" i="102" s="1"/>
  <c r="CU19" i="102" s="1"/>
  <c r="CV19" i="102" s="1"/>
  <c r="CW19" i="102" s="1"/>
  <c r="CX19" i="102" s="1"/>
  <c r="CY19" i="102" s="1"/>
  <c r="CZ19" i="102" s="1"/>
  <c r="DA19" i="102" s="1"/>
  <c r="DB19" i="102" s="1"/>
  <c r="DC19" i="102" s="1"/>
  <c r="DD19" i="102" s="1"/>
  <c r="DE19" i="102" s="1"/>
  <c r="DF19" i="102" s="1"/>
  <c r="DG19" i="102" s="1"/>
  <c r="DH19" i="102" s="1"/>
  <c r="DI19" i="102" s="1"/>
  <c r="DJ19" i="102" s="1"/>
  <c r="DK19" i="102" s="1"/>
  <c r="DL19" i="102" s="1"/>
  <c r="DM19" i="102" s="1"/>
  <c r="DN19" i="102" s="1"/>
  <c r="DO19" i="102" s="1"/>
  <c r="DP19" i="102" s="1"/>
  <c r="DQ19" i="102" s="1"/>
  <c r="DR19" i="102" s="1"/>
  <c r="DS19" i="102" s="1"/>
  <c r="DT19" i="102" s="1"/>
  <c r="DU19" i="102" s="1"/>
  <c r="DV19" i="102" s="1"/>
  <c r="DW19" i="102" s="1"/>
  <c r="DX19" i="102" s="1"/>
  <c r="DY19" i="102" s="1"/>
  <c r="DZ19" i="102" s="1"/>
  <c r="EA19" i="102" s="1"/>
  <c r="EB19" i="102" s="1"/>
  <c r="EC19" i="102" s="1"/>
  <c r="ED19" i="102" s="1"/>
  <c r="EE19" i="102" s="1"/>
  <c r="EF19" i="102" s="1"/>
  <c r="EG19" i="102" s="1"/>
  <c r="EH19" i="102" s="1"/>
  <c r="EI19" i="102" s="1"/>
  <c r="EJ19" i="102" s="1"/>
  <c r="EK19" i="102" s="1"/>
  <c r="EL19" i="102" s="1"/>
  <c r="EM19" i="102" s="1"/>
  <c r="EN19" i="102" s="1"/>
  <c r="EO19" i="102" s="1"/>
  <c r="EP19" i="102" s="1"/>
  <c r="EQ19" i="102" s="1"/>
  <c r="ER19" i="102" s="1"/>
  <c r="ES19" i="102" s="1"/>
  <c r="ET19" i="102" s="1"/>
  <c r="EU19" i="102" s="1"/>
  <c r="EV19" i="102" s="1"/>
  <c r="EW19" i="102" s="1"/>
  <c r="EX19" i="102" s="1"/>
  <c r="EY19" i="102" s="1"/>
  <c r="EZ19" i="102" s="1"/>
  <c r="FA19" i="102" s="1"/>
  <c r="FB19" i="102" s="1"/>
  <c r="FC19" i="102" s="1"/>
  <c r="FD19" i="102" s="1"/>
  <c r="FE19" i="102" s="1"/>
  <c r="FF19" i="102" s="1"/>
  <c r="FG19" i="102" s="1"/>
  <c r="FH19" i="102" s="1"/>
  <c r="FI19" i="102" s="1"/>
  <c r="FJ19" i="102" s="1"/>
  <c r="FK19" i="102" s="1"/>
  <c r="FL19" i="102" s="1"/>
  <c r="FM19" i="102" s="1"/>
  <c r="FN19" i="102" s="1"/>
  <c r="FO19" i="102" s="1"/>
  <c r="FP19" i="102" s="1"/>
  <c r="FQ19" i="102" s="1"/>
  <c r="FR19" i="102" s="1"/>
  <c r="FS19" i="102" s="1"/>
  <c r="FT19" i="102" s="1"/>
  <c r="FU19" i="102" s="1"/>
  <c r="FV19" i="102" s="1"/>
  <c r="FW19" i="102" s="1"/>
  <c r="FX19" i="102" s="1"/>
  <c r="FY19" i="102" s="1"/>
  <c r="FZ19" i="102" s="1"/>
  <c r="GA19" i="102" s="1"/>
  <c r="GB19" i="102" s="1"/>
  <c r="GC19" i="102" s="1"/>
  <c r="GD19" i="102" s="1"/>
  <c r="GE19" i="102" s="1"/>
  <c r="GF19" i="102" s="1"/>
  <c r="GG19" i="102" s="1"/>
  <c r="GH19" i="102" s="1"/>
  <c r="GI19" i="102" s="1"/>
  <c r="GJ19" i="102" s="1"/>
  <c r="GK19" i="102" s="1"/>
  <c r="GL19" i="102" s="1"/>
  <c r="GM19" i="102" s="1"/>
  <c r="GN19" i="102" s="1"/>
  <c r="GO19" i="102" s="1"/>
  <c r="GP19" i="102" s="1"/>
  <c r="GQ19" i="102" s="1"/>
  <c r="GR19" i="102" s="1"/>
  <c r="GS19" i="102" s="1"/>
  <c r="GT19" i="102" s="1"/>
  <c r="GU19" i="102" s="1"/>
  <c r="GV19" i="102" s="1"/>
  <c r="GW19" i="102" s="1"/>
  <c r="GX19" i="102" s="1"/>
  <c r="GY19" i="102" s="1"/>
  <c r="GZ19" i="102" s="1"/>
  <c r="HA19" i="102" s="1"/>
  <c r="HB19" i="102" s="1"/>
  <c r="HC19" i="102" s="1"/>
  <c r="HD19" i="102" s="1"/>
  <c r="HE19" i="102" s="1"/>
  <c r="HF19" i="102" s="1"/>
  <c r="HG19" i="102" s="1"/>
  <c r="HH19" i="102" s="1"/>
  <c r="HI19" i="102" s="1"/>
  <c r="HJ19" i="102" s="1"/>
  <c r="O91" i="100"/>
  <c r="E19" i="101"/>
  <c r="F19" i="101" s="1"/>
  <c r="AG10" i="102"/>
  <c r="AE12" i="102"/>
  <c r="Z24" i="102" l="1"/>
  <c r="AH10" i="102"/>
  <c r="C20" i="101"/>
  <c r="D20" i="101" s="1"/>
  <c r="AF12" i="102"/>
  <c r="X82" i="100" l="1"/>
  <c r="X67" i="100" s="1"/>
  <c r="B26" i="102" s="1"/>
  <c r="Y26" i="102" s="1"/>
  <c r="Z26" i="102" s="1"/>
  <c r="AA26" i="102" s="1"/>
  <c r="AB26" i="102" s="1"/>
  <c r="AC26" i="102" s="1"/>
  <c r="AD26" i="102" s="1"/>
  <c r="AE26" i="102" s="1"/>
  <c r="AF26" i="102" s="1"/>
  <c r="AG26" i="102" s="1"/>
  <c r="AH26" i="102" s="1"/>
  <c r="AI26" i="102" s="1"/>
  <c r="AJ26" i="102" s="1"/>
  <c r="AK26" i="102" s="1"/>
  <c r="AL26" i="102" s="1"/>
  <c r="AM26" i="102" s="1"/>
  <c r="AN26" i="102" s="1"/>
  <c r="AO26" i="102" s="1"/>
  <c r="AP26" i="102" s="1"/>
  <c r="AQ26" i="102" s="1"/>
  <c r="AR26" i="102" s="1"/>
  <c r="AS26" i="102" s="1"/>
  <c r="AT26" i="102" s="1"/>
  <c r="AU26" i="102" s="1"/>
  <c r="AV26" i="102" s="1"/>
  <c r="AW26" i="102" s="1"/>
  <c r="AX26" i="102" s="1"/>
  <c r="AY26" i="102" s="1"/>
  <c r="AZ26" i="102" s="1"/>
  <c r="BA26" i="102" s="1"/>
  <c r="BB26" i="102" s="1"/>
  <c r="BC26" i="102" s="1"/>
  <c r="BD26" i="102" s="1"/>
  <c r="BE26" i="102" s="1"/>
  <c r="BF26" i="102" s="1"/>
  <c r="BG26" i="102" s="1"/>
  <c r="BH26" i="102" s="1"/>
  <c r="BI26" i="102" s="1"/>
  <c r="BJ26" i="102" s="1"/>
  <c r="BK26" i="102" s="1"/>
  <c r="BL26" i="102" s="1"/>
  <c r="BM26" i="102" s="1"/>
  <c r="BN26" i="102" s="1"/>
  <c r="BO26" i="102" s="1"/>
  <c r="BP26" i="102" s="1"/>
  <c r="BQ26" i="102" s="1"/>
  <c r="BR26" i="102" s="1"/>
  <c r="BS26" i="102" s="1"/>
  <c r="BT26" i="102" s="1"/>
  <c r="BU26" i="102" s="1"/>
  <c r="BV26" i="102" s="1"/>
  <c r="BW26" i="102" s="1"/>
  <c r="BX26" i="102" s="1"/>
  <c r="BY26" i="102" s="1"/>
  <c r="BZ26" i="102" s="1"/>
  <c r="CA26" i="102" s="1"/>
  <c r="CB26" i="102" s="1"/>
  <c r="CC26" i="102" s="1"/>
  <c r="CD26" i="102" s="1"/>
  <c r="CE26" i="102" s="1"/>
  <c r="CF26" i="102" s="1"/>
  <c r="CG26" i="102" s="1"/>
  <c r="CH26" i="102" s="1"/>
  <c r="CI26" i="102" s="1"/>
  <c r="CJ26" i="102" s="1"/>
  <c r="CK26" i="102" s="1"/>
  <c r="CL26" i="102" s="1"/>
  <c r="CM26" i="102" s="1"/>
  <c r="CN26" i="102" s="1"/>
  <c r="CO26" i="102" s="1"/>
  <c r="CP26" i="102" s="1"/>
  <c r="CQ26" i="102" s="1"/>
  <c r="CR26" i="102" s="1"/>
  <c r="CS26" i="102" s="1"/>
  <c r="CT26" i="102" s="1"/>
  <c r="CU26" i="102" s="1"/>
  <c r="CV26" i="102" s="1"/>
  <c r="CW26" i="102" s="1"/>
  <c r="CX26" i="102" s="1"/>
  <c r="CY26" i="102" s="1"/>
  <c r="CZ26" i="102" s="1"/>
  <c r="DA26" i="102" s="1"/>
  <c r="DB26" i="102" s="1"/>
  <c r="DC26" i="102" s="1"/>
  <c r="DD26" i="102" s="1"/>
  <c r="DE26" i="102" s="1"/>
  <c r="DF26" i="102" s="1"/>
  <c r="DG26" i="102" s="1"/>
  <c r="DH26" i="102" s="1"/>
  <c r="DI26" i="102" s="1"/>
  <c r="DJ26" i="102" s="1"/>
  <c r="DK26" i="102" s="1"/>
  <c r="DL26" i="102" s="1"/>
  <c r="DM26" i="102" s="1"/>
  <c r="DN26" i="102" s="1"/>
  <c r="DO26" i="102" s="1"/>
  <c r="DP26" i="102" s="1"/>
  <c r="DQ26" i="102" s="1"/>
  <c r="DR26" i="102" s="1"/>
  <c r="DS26" i="102" s="1"/>
  <c r="DT26" i="102" s="1"/>
  <c r="DU26" i="102" s="1"/>
  <c r="DV26" i="102" s="1"/>
  <c r="DW26" i="102" s="1"/>
  <c r="DX26" i="102" s="1"/>
  <c r="DY26" i="102" s="1"/>
  <c r="DZ26" i="102" s="1"/>
  <c r="EA26" i="102" s="1"/>
  <c r="EB26" i="102" s="1"/>
  <c r="EC26" i="102" s="1"/>
  <c r="ED26" i="102" s="1"/>
  <c r="EE26" i="102" s="1"/>
  <c r="EF26" i="102" s="1"/>
  <c r="EG26" i="102" s="1"/>
  <c r="EH26" i="102" s="1"/>
  <c r="EI26" i="102" s="1"/>
  <c r="EJ26" i="102" s="1"/>
  <c r="EK26" i="102" s="1"/>
  <c r="EL26" i="102" s="1"/>
  <c r="EM26" i="102" s="1"/>
  <c r="EN26" i="102" s="1"/>
  <c r="EO26" i="102" s="1"/>
  <c r="EP26" i="102" s="1"/>
  <c r="EQ26" i="102" s="1"/>
  <c r="ER26" i="102" s="1"/>
  <c r="ES26" i="102" s="1"/>
  <c r="ET26" i="102" s="1"/>
  <c r="EU26" i="102" s="1"/>
  <c r="EV26" i="102" s="1"/>
  <c r="EW26" i="102" s="1"/>
  <c r="EX26" i="102" s="1"/>
  <c r="EY26" i="102" s="1"/>
  <c r="EZ26" i="102" s="1"/>
  <c r="FA26" i="102" s="1"/>
  <c r="FB26" i="102" s="1"/>
  <c r="FC26" i="102" s="1"/>
  <c r="FD26" i="102" s="1"/>
  <c r="FE26" i="102" s="1"/>
  <c r="FF26" i="102" s="1"/>
  <c r="FG26" i="102" s="1"/>
  <c r="FH26" i="102" s="1"/>
  <c r="FI26" i="102" s="1"/>
  <c r="FJ26" i="102" s="1"/>
  <c r="FK26" i="102" s="1"/>
  <c r="FL26" i="102" s="1"/>
  <c r="FM26" i="102" s="1"/>
  <c r="FN26" i="102" s="1"/>
  <c r="FO26" i="102" s="1"/>
  <c r="FP26" i="102" s="1"/>
  <c r="FQ26" i="102" s="1"/>
  <c r="FR26" i="102" s="1"/>
  <c r="FS26" i="102" s="1"/>
  <c r="FT26" i="102" s="1"/>
  <c r="FU26" i="102" s="1"/>
  <c r="FV26" i="102" s="1"/>
  <c r="FW26" i="102" s="1"/>
  <c r="FX26" i="102" s="1"/>
  <c r="FY26" i="102" s="1"/>
  <c r="FZ26" i="102" s="1"/>
  <c r="GA26" i="102" s="1"/>
  <c r="GB26" i="102" s="1"/>
  <c r="GC26" i="102" s="1"/>
  <c r="GD26" i="102" s="1"/>
  <c r="GE26" i="102" s="1"/>
  <c r="GF26" i="102" s="1"/>
  <c r="GG26" i="102" s="1"/>
  <c r="GH26" i="102" s="1"/>
  <c r="GI26" i="102" s="1"/>
  <c r="GJ26" i="102" s="1"/>
  <c r="GK26" i="102" s="1"/>
  <c r="GL26" i="102" s="1"/>
  <c r="GM26" i="102" s="1"/>
  <c r="GN26" i="102" s="1"/>
  <c r="GO26" i="102" s="1"/>
  <c r="GP26" i="102" s="1"/>
  <c r="GQ26" i="102" s="1"/>
  <c r="GR26" i="102" s="1"/>
  <c r="GS26" i="102" s="1"/>
  <c r="GT26" i="102" s="1"/>
  <c r="GU26" i="102" s="1"/>
  <c r="GV26" i="102" s="1"/>
  <c r="GW26" i="102" s="1"/>
  <c r="GX26" i="102" s="1"/>
  <c r="GY26" i="102" s="1"/>
  <c r="GZ26" i="102" s="1"/>
  <c r="HA26" i="102" s="1"/>
  <c r="HB26" i="102" s="1"/>
  <c r="HC26" i="102" s="1"/>
  <c r="HD26" i="102" s="1"/>
  <c r="HE26" i="102" s="1"/>
  <c r="HF26" i="102" s="1"/>
  <c r="HG26" i="102" s="1"/>
  <c r="HH26" i="102" s="1"/>
  <c r="HI26" i="102" s="1"/>
  <c r="HJ26" i="102" s="1"/>
  <c r="Y2" i="102"/>
  <c r="X55" i="100" s="1"/>
  <c r="AA24" i="102"/>
  <c r="P91" i="100"/>
  <c r="E20" i="101"/>
  <c r="F20" i="101" s="1"/>
  <c r="AG12" i="102"/>
  <c r="AI10" i="102"/>
  <c r="B28" i="101" l="1"/>
  <c r="Y82" i="100"/>
  <c r="Y84" i="100"/>
  <c r="AB24" i="102"/>
  <c r="AJ10" i="102"/>
  <c r="C21" i="101"/>
  <c r="D21" i="101" s="1"/>
  <c r="AH12" i="102"/>
  <c r="Z84" i="100" l="1"/>
  <c r="Z82" i="100"/>
  <c r="Y67" i="100"/>
  <c r="AC24" i="102"/>
  <c r="E21" i="101"/>
  <c r="F21" i="101" s="1"/>
  <c r="Q91" i="100"/>
  <c r="AI12" i="102"/>
  <c r="AK10" i="102"/>
  <c r="AA84" i="100" l="1"/>
  <c r="Z67" i="100"/>
  <c r="B28" i="102" s="1"/>
  <c r="AA28" i="102" s="1"/>
  <c r="AB28" i="102" s="1"/>
  <c r="B27" i="102"/>
  <c r="Z27" i="102" s="1"/>
  <c r="B29" i="101"/>
  <c r="B92" i="100" s="1"/>
  <c r="AA82" i="100"/>
  <c r="AD24" i="102"/>
  <c r="AJ12" i="102"/>
  <c r="AL10" i="102"/>
  <c r="C22" i="101"/>
  <c r="D22" i="101" s="1"/>
  <c r="AC84" i="100" l="1"/>
  <c r="AB82" i="100"/>
  <c r="AA27" i="102"/>
  <c r="Z2" i="102"/>
  <c r="Y55" i="100" s="1"/>
  <c r="AC28" i="102"/>
  <c r="AA67" i="100"/>
  <c r="B29" i="102" s="1"/>
  <c r="AB29" i="102" s="1"/>
  <c r="AC29" i="102" s="1"/>
  <c r="AD29" i="102" s="1"/>
  <c r="AE29" i="102" s="1"/>
  <c r="AF29" i="102" s="1"/>
  <c r="AG29" i="102" s="1"/>
  <c r="AE24" i="102"/>
  <c r="AF24" i="102" s="1"/>
  <c r="AG24" i="102" s="1"/>
  <c r="AH24" i="102" s="1"/>
  <c r="AI24" i="102" s="1"/>
  <c r="AM10" i="102"/>
  <c r="AK12" i="102"/>
  <c r="R91" i="100"/>
  <c r="E22" i="101"/>
  <c r="F22" i="101" s="1"/>
  <c r="AB84" i="100" l="1"/>
  <c r="AB67" i="100"/>
  <c r="B30" i="102" s="1"/>
  <c r="AC30" i="102" s="1"/>
  <c r="AD30" i="102" s="1"/>
  <c r="AE30" i="102" s="1"/>
  <c r="AF30" i="102" s="1"/>
  <c r="AG30" i="102" s="1"/>
  <c r="AH30" i="102" s="1"/>
  <c r="AI30" i="102" s="1"/>
  <c r="AJ30" i="102" s="1"/>
  <c r="AK30" i="102" s="1"/>
  <c r="AL30" i="102" s="1"/>
  <c r="AM30" i="102" s="1"/>
  <c r="AN30" i="102" s="1"/>
  <c r="AO30" i="102" s="1"/>
  <c r="AP30" i="102" s="1"/>
  <c r="AQ30" i="102" s="1"/>
  <c r="AR30" i="102" s="1"/>
  <c r="AS30" i="102" s="1"/>
  <c r="AT30" i="102" s="1"/>
  <c r="AU30" i="102" s="1"/>
  <c r="AV30" i="102" s="1"/>
  <c r="AW30" i="102" s="1"/>
  <c r="AX30" i="102" s="1"/>
  <c r="AY30" i="102" s="1"/>
  <c r="AZ30" i="102" s="1"/>
  <c r="BA30" i="102" s="1"/>
  <c r="BB30" i="102" s="1"/>
  <c r="BC30" i="102" s="1"/>
  <c r="BD30" i="102" s="1"/>
  <c r="BE30" i="102" s="1"/>
  <c r="BF30" i="102" s="1"/>
  <c r="BG30" i="102" s="1"/>
  <c r="BH30" i="102" s="1"/>
  <c r="BI30" i="102" s="1"/>
  <c r="BJ30" i="102" s="1"/>
  <c r="BK30" i="102" s="1"/>
  <c r="BL30" i="102" s="1"/>
  <c r="BM30" i="102" s="1"/>
  <c r="BN30" i="102" s="1"/>
  <c r="BO30" i="102" s="1"/>
  <c r="BP30" i="102" s="1"/>
  <c r="BQ30" i="102" s="1"/>
  <c r="BR30" i="102" s="1"/>
  <c r="BS30" i="102" s="1"/>
  <c r="BT30" i="102" s="1"/>
  <c r="BU30" i="102" s="1"/>
  <c r="BV30" i="102" s="1"/>
  <c r="BW30" i="102" s="1"/>
  <c r="BX30" i="102" s="1"/>
  <c r="BY30" i="102" s="1"/>
  <c r="BZ30" i="102" s="1"/>
  <c r="CA30" i="102" s="1"/>
  <c r="CB30" i="102" s="1"/>
  <c r="CC30" i="102" s="1"/>
  <c r="CD30" i="102" s="1"/>
  <c r="CE30" i="102" s="1"/>
  <c r="CF30" i="102" s="1"/>
  <c r="CG30" i="102" s="1"/>
  <c r="CH30" i="102" s="1"/>
  <c r="CI30" i="102" s="1"/>
  <c r="CJ30" i="102" s="1"/>
  <c r="CK30" i="102" s="1"/>
  <c r="CL30" i="102" s="1"/>
  <c r="CM30" i="102" s="1"/>
  <c r="CN30" i="102" s="1"/>
  <c r="CO30" i="102" s="1"/>
  <c r="CP30" i="102" s="1"/>
  <c r="CQ30" i="102" s="1"/>
  <c r="CR30" i="102" s="1"/>
  <c r="CS30" i="102" s="1"/>
  <c r="CT30" i="102" s="1"/>
  <c r="CU30" i="102" s="1"/>
  <c r="CV30" i="102" s="1"/>
  <c r="CW30" i="102" s="1"/>
  <c r="CX30" i="102" s="1"/>
  <c r="CY30" i="102" s="1"/>
  <c r="CZ30" i="102" s="1"/>
  <c r="DA30" i="102" s="1"/>
  <c r="DB30" i="102" s="1"/>
  <c r="DC30" i="102" s="1"/>
  <c r="DD30" i="102" s="1"/>
  <c r="DE30" i="102" s="1"/>
  <c r="DF30" i="102" s="1"/>
  <c r="DG30" i="102" s="1"/>
  <c r="DH30" i="102" s="1"/>
  <c r="DI30" i="102" s="1"/>
  <c r="DJ30" i="102" s="1"/>
  <c r="DK30" i="102" s="1"/>
  <c r="DL30" i="102" s="1"/>
  <c r="DM30" i="102" s="1"/>
  <c r="DN30" i="102" s="1"/>
  <c r="DO30" i="102" s="1"/>
  <c r="DP30" i="102" s="1"/>
  <c r="DQ30" i="102" s="1"/>
  <c r="DR30" i="102" s="1"/>
  <c r="DS30" i="102" s="1"/>
  <c r="DT30" i="102" s="1"/>
  <c r="DU30" i="102" s="1"/>
  <c r="DV30" i="102" s="1"/>
  <c r="DW30" i="102" s="1"/>
  <c r="DX30" i="102" s="1"/>
  <c r="DY30" i="102" s="1"/>
  <c r="DZ30" i="102" s="1"/>
  <c r="EA30" i="102" s="1"/>
  <c r="EB30" i="102" s="1"/>
  <c r="EC30" i="102" s="1"/>
  <c r="ED30" i="102" s="1"/>
  <c r="EE30" i="102" s="1"/>
  <c r="EF30" i="102" s="1"/>
  <c r="EG30" i="102" s="1"/>
  <c r="EH30" i="102" s="1"/>
  <c r="EI30" i="102" s="1"/>
  <c r="EJ30" i="102" s="1"/>
  <c r="EK30" i="102" s="1"/>
  <c r="EL30" i="102" s="1"/>
  <c r="EM30" i="102" s="1"/>
  <c r="EN30" i="102" s="1"/>
  <c r="EO30" i="102" s="1"/>
  <c r="EP30" i="102" s="1"/>
  <c r="EQ30" i="102" s="1"/>
  <c r="ER30" i="102" s="1"/>
  <c r="ES30" i="102" s="1"/>
  <c r="ET30" i="102" s="1"/>
  <c r="EU30" i="102" s="1"/>
  <c r="EV30" i="102" s="1"/>
  <c r="EW30" i="102" s="1"/>
  <c r="EX30" i="102" s="1"/>
  <c r="EY30" i="102" s="1"/>
  <c r="EZ30" i="102" s="1"/>
  <c r="FA30" i="102" s="1"/>
  <c r="FB30" i="102" s="1"/>
  <c r="FC30" i="102" s="1"/>
  <c r="FD30" i="102" s="1"/>
  <c r="FE30" i="102" s="1"/>
  <c r="FF30" i="102" s="1"/>
  <c r="FG30" i="102" s="1"/>
  <c r="FH30" i="102" s="1"/>
  <c r="FI30" i="102" s="1"/>
  <c r="FJ30" i="102" s="1"/>
  <c r="FK30" i="102" s="1"/>
  <c r="FL30" i="102" s="1"/>
  <c r="FM30" i="102" s="1"/>
  <c r="FN30" i="102" s="1"/>
  <c r="FO30" i="102" s="1"/>
  <c r="FP30" i="102" s="1"/>
  <c r="FQ30" i="102" s="1"/>
  <c r="FR30" i="102" s="1"/>
  <c r="FS30" i="102" s="1"/>
  <c r="FT30" i="102" s="1"/>
  <c r="FU30" i="102" s="1"/>
  <c r="FV30" i="102" s="1"/>
  <c r="FW30" i="102" s="1"/>
  <c r="FX30" i="102" s="1"/>
  <c r="FY30" i="102" s="1"/>
  <c r="FZ30" i="102" s="1"/>
  <c r="GA30" i="102" s="1"/>
  <c r="GB30" i="102" s="1"/>
  <c r="GC30" i="102" s="1"/>
  <c r="GD30" i="102" s="1"/>
  <c r="GE30" i="102" s="1"/>
  <c r="GF30" i="102" s="1"/>
  <c r="GG30" i="102" s="1"/>
  <c r="GH30" i="102" s="1"/>
  <c r="GI30" i="102" s="1"/>
  <c r="GJ30" i="102" s="1"/>
  <c r="GK30" i="102" s="1"/>
  <c r="GL30" i="102" s="1"/>
  <c r="GM30" i="102" s="1"/>
  <c r="GN30" i="102" s="1"/>
  <c r="GO30" i="102" s="1"/>
  <c r="GP30" i="102" s="1"/>
  <c r="GQ30" i="102" s="1"/>
  <c r="GR30" i="102" s="1"/>
  <c r="GS30" i="102" s="1"/>
  <c r="GT30" i="102" s="1"/>
  <c r="GU30" i="102" s="1"/>
  <c r="GV30" i="102" s="1"/>
  <c r="GW30" i="102" s="1"/>
  <c r="GX30" i="102" s="1"/>
  <c r="GY30" i="102" s="1"/>
  <c r="GZ30" i="102" s="1"/>
  <c r="HA30" i="102" s="1"/>
  <c r="HB30" i="102" s="1"/>
  <c r="HC30" i="102" s="1"/>
  <c r="HD30" i="102" s="1"/>
  <c r="HE30" i="102" s="1"/>
  <c r="HF30" i="102" s="1"/>
  <c r="HG30" i="102" s="1"/>
  <c r="HH30" i="102" s="1"/>
  <c r="HI30" i="102" s="1"/>
  <c r="HJ30" i="102" s="1"/>
  <c r="AB27" i="102"/>
  <c r="AC27" i="102" s="1"/>
  <c r="AD27" i="102" s="1"/>
  <c r="AE27" i="102" s="1"/>
  <c r="AF27" i="102" s="1"/>
  <c r="AG27" i="102" s="1"/>
  <c r="AH27" i="102" s="1"/>
  <c r="AI27" i="102" s="1"/>
  <c r="AJ27" i="102" s="1"/>
  <c r="AK27" i="102" s="1"/>
  <c r="AL27" i="102" s="1"/>
  <c r="AM27" i="102" s="1"/>
  <c r="AN27" i="102" s="1"/>
  <c r="AO27" i="102" s="1"/>
  <c r="AP27" i="102" s="1"/>
  <c r="AQ27" i="102" s="1"/>
  <c r="AR27" i="102" s="1"/>
  <c r="AS27" i="102" s="1"/>
  <c r="AT27" i="102" s="1"/>
  <c r="AU27" i="102" s="1"/>
  <c r="AV27" i="102" s="1"/>
  <c r="AW27" i="102" s="1"/>
  <c r="AX27" i="102" s="1"/>
  <c r="AY27" i="102" s="1"/>
  <c r="AZ27" i="102" s="1"/>
  <c r="BA27" i="102" s="1"/>
  <c r="BB27" i="102" s="1"/>
  <c r="BC27" i="102" s="1"/>
  <c r="BD27" i="102" s="1"/>
  <c r="BE27" i="102" s="1"/>
  <c r="BF27" i="102" s="1"/>
  <c r="BG27" i="102" s="1"/>
  <c r="BH27" i="102" s="1"/>
  <c r="BI27" i="102" s="1"/>
  <c r="BJ27" i="102" s="1"/>
  <c r="BK27" i="102" s="1"/>
  <c r="BL27" i="102" s="1"/>
  <c r="BM27" i="102" s="1"/>
  <c r="BN27" i="102" s="1"/>
  <c r="BO27" i="102" s="1"/>
  <c r="BP27" i="102" s="1"/>
  <c r="BQ27" i="102" s="1"/>
  <c r="BR27" i="102" s="1"/>
  <c r="BS27" i="102" s="1"/>
  <c r="BT27" i="102" s="1"/>
  <c r="BU27" i="102" s="1"/>
  <c r="BV27" i="102" s="1"/>
  <c r="BW27" i="102" s="1"/>
  <c r="BX27" i="102" s="1"/>
  <c r="BY27" i="102" s="1"/>
  <c r="BZ27" i="102" s="1"/>
  <c r="CA27" i="102" s="1"/>
  <c r="CB27" i="102" s="1"/>
  <c r="CC27" i="102" s="1"/>
  <c r="CD27" i="102" s="1"/>
  <c r="CE27" i="102" s="1"/>
  <c r="CF27" i="102" s="1"/>
  <c r="CG27" i="102" s="1"/>
  <c r="CH27" i="102" s="1"/>
  <c r="CI27" i="102" s="1"/>
  <c r="CJ27" i="102" s="1"/>
  <c r="CK27" i="102" s="1"/>
  <c r="CL27" i="102" s="1"/>
  <c r="CM27" i="102" s="1"/>
  <c r="CN27" i="102" s="1"/>
  <c r="CO27" i="102" s="1"/>
  <c r="CP27" i="102" s="1"/>
  <c r="CQ27" i="102" s="1"/>
  <c r="CR27" i="102" s="1"/>
  <c r="CS27" i="102" s="1"/>
  <c r="CT27" i="102" s="1"/>
  <c r="CU27" i="102" s="1"/>
  <c r="CV27" i="102" s="1"/>
  <c r="CW27" i="102" s="1"/>
  <c r="CX27" i="102" s="1"/>
  <c r="CY27" i="102" s="1"/>
  <c r="CZ27" i="102" s="1"/>
  <c r="DA27" i="102" s="1"/>
  <c r="DB27" i="102" s="1"/>
  <c r="DC27" i="102" s="1"/>
  <c r="DD27" i="102" s="1"/>
  <c r="DE27" i="102" s="1"/>
  <c r="DF27" i="102" s="1"/>
  <c r="DG27" i="102" s="1"/>
  <c r="DH27" i="102" s="1"/>
  <c r="DI27" i="102" s="1"/>
  <c r="DJ27" i="102" s="1"/>
  <c r="DK27" i="102" s="1"/>
  <c r="DL27" i="102" s="1"/>
  <c r="DM27" i="102" s="1"/>
  <c r="DN27" i="102" s="1"/>
  <c r="DO27" i="102" s="1"/>
  <c r="DP27" i="102" s="1"/>
  <c r="DQ27" i="102" s="1"/>
  <c r="DR27" i="102" s="1"/>
  <c r="DS27" i="102" s="1"/>
  <c r="DT27" i="102" s="1"/>
  <c r="DU27" i="102" s="1"/>
  <c r="DV27" i="102" s="1"/>
  <c r="DW27" i="102" s="1"/>
  <c r="DX27" i="102" s="1"/>
  <c r="DY27" i="102" s="1"/>
  <c r="DZ27" i="102" s="1"/>
  <c r="EA27" i="102" s="1"/>
  <c r="EB27" i="102" s="1"/>
  <c r="EC27" i="102" s="1"/>
  <c r="ED27" i="102" s="1"/>
  <c r="EE27" i="102" s="1"/>
  <c r="EF27" i="102" s="1"/>
  <c r="EG27" i="102" s="1"/>
  <c r="EH27" i="102" s="1"/>
  <c r="EI27" i="102" s="1"/>
  <c r="EJ27" i="102" s="1"/>
  <c r="EK27" i="102" s="1"/>
  <c r="EL27" i="102" s="1"/>
  <c r="EM27" i="102" s="1"/>
  <c r="EN27" i="102" s="1"/>
  <c r="EO27" i="102" s="1"/>
  <c r="EP27" i="102" s="1"/>
  <c r="EQ27" i="102" s="1"/>
  <c r="ER27" i="102" s="1"/>
  <c r="ES27" i="102" s="1"/>
  <c r="ET27" i="102" s="1"/>
  <c r="EU27" i="102" s="1"/>
  <c r="EV27" i="102" s="1"/>
  <c r="EW27" i="102" s="1"/>
  <c r="EX27" i="102" s="1"/>
  <c r="EY27" i="102" s="1"/>
  <c r="EZ27" i="102" s="1"/>
  <c r="FA27" i="102" s="1"/>
  <c r="FB27" i="102" s="1"/>
  <c r="FC27" i="102" s="1"/>
  <c r="FD27" i="102" s="1"/>
  <c r="FE27" i="102" s="1"/>
  <c r="FF27" i="102" s="1"/>
  <c r="FG27" i="102" s="1"/>
  <c r="FH27" i="102" s="1"/>
  <c r="FI27" i="102" s="1"/>
  <c r="FJ27" i="102" s="1"/>
  <c r="FK27" i="102" s="1"/>
  <c r="FL27" i="102" s="1"/>
  <c r="FM27" i="102" s="1"/>
  <c r="FN27" i="102" s="1"/>
  <c r="FO27" i="102" s="1"/>
  <c r="FP27" i="102" s="1"/>
  <c r="FQ27" i="102" s="1"/>
  <c r="FR27" i="102" s="1"/>
  <c r="FS27" i="102" s="1"/>
  <c r="FT27" i="102" s="1"/>
  <c r="FU27" i="102" s="1"/>
  <c r="FV27" i="102" s="1"/>
  <c r="FW27" i="102" s="1"/>
  <c r="FX27" i="102" s="1"/>
  <c r="FY27" i="102" s="1"/>
  <c r="FZ27" i="102" s="1"/>
  <c r="GA27" i="102" s="1"/>
  <c r="GB27" i="102" s="1"/>
  <c r="GC27" i="102" s="1"/>
  <c r="GD27" i="102" s="1"/>
  <c r="GE27" i="102" s="1"/>
  <c r="GF27" i="102" s="1"/>
  <c r="GG27" i="102" s="1"/>
  <c r="GH27" i="102" s="1"/>
  <c r="GI27" i="102" s="1"/>
  <c r="GJ27" i="102" s="1"/>
  <c r="GK27" i="102" s="1"/>
  <c r="GL27" i="102" s="1"/>
  <c r="GM27" i="102" s="1"/>
  <c r="GN27" i="102" s="1"/>
  <c r="GO27" i="102" s="1"/>
  <c r="GP27" i="102" s="1"/>
  <c r="GQ27" i="102" s="1"/>
  <c r="GR27" i="102" s="1"/>
  <c r="GS27" i="102" s="1"/>
  <c r="GT27" i="102" s="1"/>
  <c r="GU27" i="102" s="1"/>
  <c r="GV27" i="102" s="1"/>
  <c r="GW27" i="102" s="1"/>
  <c r="GX27" i="102" s="1"/>
  <c r="GY27" i="102" s="1"/>
  <c r="GZ27" i="102" s="1"/>
  <c r="HA27" i="102" s="1"/>
  <c r="HB27" i="102" s="1"/>
  <c r="HC27" i="102" s="1"/>
  <c r="HD27" i="102" s="1"/>
  <c r="HE27" i="102" s="1"/>
  <c r="HF27" i="102" s="1"/>
  <c r="HG27" i="102" s="1"/>
  <c r="HH27" i="102" s="1"/>
  <c r="HI27" i="102" s="1"/>
  <c r="HJ27" i="102" s="1"/>
  <c r="AA2" i="102"/>
  <c r="Z55" i="100" s="1"/>
  <c r="AC82" i="100"/>
  <c r="AC67" i="100" s="1"/>
  <c r="B31" i="102" s="1"/>
  <c r="AD31" i="102" s="1"/>
  <c r="AE31" i="102" s="1"/>
  <c r="AF31" i="102" s="1"/>
  <c r="AG31" i="102" s="1"/>
  <c r="AH31" i="102" s="1"/>
  <c r="AI31" i="102" s="1"/>
  <c r="AJ31" i="102" s="1"/>
  <c r="AK31" i="102" s="1"/>
  <c r="AL31" i="102" s="1"/>
  <c r="AM31" i="102" s="1"/>
  <c r="AN31" i="102" s="1"/>
  <c r="AO31" i="102" s="1"/>
  <c r="AP31" i="102" s="1"/>
  <c r="AQ31" i="102" s="1"/>
  <c r="AR31" i="102" s="1"/>
  <c r="AS31" i="102" s="1"/>
  <c r="AT31" i="102" s="1"/>
  <c r="AU31" i="102" s="1"/>
  <c r="AV31" i="102" s="1"/>
  <c r="AW31" i="102" s="1"/>
  <c r="AX31" i="102" s="1"/>
  <c r="AY31" i="102" s="1"/>
  <c r="AZ31" i="102" s="1"/>
  <c r="BA31" i="102" s="1"/>
  <c r="BB31" i="102" s="1"/>
  <c r="BC31" i="102" s="1"/>
  <c r="BD31" i="102" s="1"/>
  <c r="BE31" i="102" s="1"/>
  <c r="BF31" i="102" s="1"/>
  <c r="BG31" i="102" s="1"/>
  <c r="BH31" i="102" s="1"/>
  <c r="BI31" i="102" s="1"/>
  <c r="BJ31" i="102" s="1"/>
  <c r="BK31" i="102" s="1"/>
  <c r="BL31" i="102" s="1"/>
  <c r="BM31" i="102" s="1"/>
  <c r="BN31" i="102" s="1"/>
  <c r="BO31" i="102" s="1"/>
  <c r="BP31" i="102" s="1"/>
  <c r="BQ31" i="102" s="1"/>
  <c r="BR31" i="102" s="1"/>
  <c r="BS31" i="102" s="1"/>
  <c r="BT31" i="102" s="1"/>
  <c r="BU31" i="102" s="1"/>
  <c r="BV31" i="102" s="1"/>
  <c r="BW31" i="102" s="1"/>
  <c r="BX31" i="102" s="1"/>
  <c r="BY31" i="102" s="1"/>
  <c r="BZ31" i="102" s="1"/>
  <c r="CA31" i="102" s="1"/>
  <c r="CB31" i="102" s="1"/>
  <c r="CC31" i="102" s="1"/>
  <c r="CD31" i="102" s="1"/>
  <c r="CE31" i="102" s="1"/>
  <c r="CF31" i="102" s="1"/>
  <c r="CG31" i="102" s="1"/>
  <c r="CH31" i="102" s="1"/>
  <c r="CI31" i="102" s="1"/>
  <c r="CJ31" i="102" s="1"/>
  <c r="CK31" i="102" s="1"/>
  <c r="CL31" i="102" s="1"/>
  <c r="CM31" i="102" s="1"/>
  <c r="CN31" i="102" s="1"/>
  <c r="CO31" i="102" s="1"/>
  <c r="CP31" i="102" s="1"/>
  <c r="CQ31" i="102" s="1"/>
  <c r="CR31" i="102" s="1"/>
  <c r="CS31" i="102" s="1"/>
  <c r="CT31" i="102" s="1"/>
  <c r="CU31" i="102" s="1"/>
  <c r="CV31" i="102" s="1"/>
  <c r="CW31" i="102" s="1"/>
  <c r="CX31" i="102" s="1"/>
  <c r="CY31" i="102" s="1"/>
  <c r="CZ31" i="102" s="1"/>
  <c r="DA31" i="102" s="1"/>
  <c r="DB31" i="102" s="1"/>
  <c r="DC31" i="102" s="1"/>
  <c r="DD31" i="102" s="1"/>
  <c r="DE31" i="102" s="1"/>
  <c r="DF31" i="102" s="1"/>
  <c r="DG31" i="102" s="1"/>
  <c r="DH31" i="102" s="1"/>
  <c r="DI31" i="102" s="1"/>
  <c r="DJ31" i="102" s="1"/>
  <c r="DK31" i="102" s="1"/>
  <c r="DL31" i="102" s="1"/>
  <c r="DM31" i="102" s="1"/>
  <c r="DN31" i="102" s="1"/>
  <c r="DO31" i="102" s="1"/>
  <c r="DP31" i="102" s="1"/>
  <c r="DQ31" i="102" s="1"/>
  <c r="DR31" i="102" s="1"/>
  <c r="DS31" i="102" s="1"/>
  <c r="DT31" i="102" s="1"/>
  <c r="DU31" i="102" s="1"/>
  <c r="DV31" i="102" s="1"/>
  <c r="DW31" i="102" s="1"/>
  <c r="DX31" i="102" s="1"/>
  <c r="DY31" i="102" s="1"/>
  <c r="DZ31" i="102" s="1"/>
  <c r="EA31" i="102" s="1"/>
  <c r="EB31" i="102" s="1"/>
  <c r="EC31" i="102" s="1"/>
  <c r="ED31" i="102" s="1"/>
  <c r="EE31" i="102" s="1"/>
  <c r="EF31" i="102" s="1"/>
  <c r="EG31" i="102" s="1"/>
  <c r="EH31" i="102" s="1"/>
  <c r="EI31" i="102" s="1"/>
  <c r="EJ31" i="102" s="1"/>
  <c r="EK31" i="102" s="1"/>
  <c r="EL31" i="102" s="1"/>
  <c r="EM31" i="102" s="1"/>
  <c r="EN31" i="102" s="1"/>
  <c r="EO31" i="102" s="1"/>
  <c r="EP31" i="102" s="1"/>
  <c r="EQ31" i="102" s="1"/>
  <c r="ER31" i="102" s="1"/>
  <c r="ES31" i="102" s="1"/>
  <c r="ET31" i="102" s="1"/>
  <c r="EU31" i="102" s="1"/>
  <c r="EV31" i="102" s="1"/>
  <c r="EW31" i="102" s="1"/>
  <c r="EX31" i="102" s="1"/>
  <c r="EY31" i="102" s="1"/>
  <c r="EZ31" i="102" s="1"/>
  <c r="FA31" i="102" s="1"/>
  <c r="FB31" i="102" s="1"/>
  <c r="FC31" i="102" s="1"/>
  <c r="FD31" i="102" s="1"/>
  <c r="FE31" i="102" s="1"/>
  <c r="FF31" i="102" s="1"/>
  <c r="FG31" i="102" s="1"/>
  <c r="FH31" i="102" s="1"/>
  <c r="FI31" i="102" s="1"/>
  <c r="FJ31" i="102" s="1"/>
  <c r="FK31" i="102" s="1"/>
  <c r="FL31" i="102" s="1"/>
  <c r="FM31" i="102" s="1"/>
  <c r="FN31" i="102" s="1"/>
  <c r="FO31" i="102" s="1"/>
  <c r="FP31" i="102" s="1"/>
  <c r="FQ31" i="102" s="1"/>
  <c r="FR31" i="102" s="1"/>
  <c r="FS31" i="102" s="1"/>
  <c r="FT31" i="102" s="1"/>
  <c r="FU31" i="102" s="1"/>
  <c r="FV31" i="102" s="1"/>
  <c r="FW31" i="102" s="1"/>
  <c r="FX31" i="102" s="1"/>
  <c r="FY31" i="102" s="1"/>
  <c r="FZ31" i="102" s="1"/>
  <c r="GA31" i="102" s="1"/>
  <c r="GB31" i="102" s="1"/>
  <c r="GC31" i="102" s="1"/>
  <c r="GD31" i="102" s="1"/>
  <c r="GE31" i="102" s="1"/>
  <c r="GF31" i="102" s="1"/>
  <c r="GG31" i="102" s="1"/>
  <c r="GH31" i="102" s="1"/>
  <c r="GI31" i="102" s="1"/>
  <c r="GJ31" i="102" s="1"/>
  <c r="GK31" i="102" s="1"/>
  <c r="GL31" i="102" s="1"/>
  <c r="GM31" i="102" s="1"/>
  <c r="GN31" i="102" s="1"/>
  <c r="GO31" i="102" s="1"/>
  <c r="GP31" i="102" s="1"/>
  <c r="GQ31" i="102" s="1"/>
  <c r="GR31" i="102" s="1"/>
  <c r="GS31" i="102" s="1"/>
  <c r="GT31" i="102" s="1"/>
  <c r="GU31" i="102" s="1"/>
  <c r="GV31" i="102" s="1"/>
  <c r="GW31" i="102" s="1"/>
  <c r="GX31" i="102" s="1"/>
  <c r="GY31" i="102" s="1"/>
  <c r="GZ31" i="102" s="1"/>
  <c r="HA31" i="102" s="1"/>
  <c r="HB31" i="102" s="1"/>
  <c r="HC31" i="102" s="1"/>
  <c r="HD31" i="102" s="1"/>
  <c r="HE31" i="102" s="1"/>
  <c r="HF31" i="102" s="1"/>
  <c r="HG31" i="102" s="1"/>
  <c r="HH31" i="102" s="1"/>
  <c r="HI31" i="102" s="1"/>
  <c r="HJ31" i="102" s="1"/>
  <c r="AD28" i="102"/>
  <c r="AE28" i="102" s="1"/>
  <c r="AF28" i="102" s="1"/>
  <c r="AG28" i="102" s="1"/>
  <c r="AH28" i="102" s="1"/>
  <c r="AI28" i="102" s="1"/>
  <c r="AJ28" i="102" s="1"/>
  <c r="AK28" i="102" s="1"/>
  <c r="AL28" i="102" s="1"/>
  <c r="AM28" i="102" s="1"/>
  <c r="AN28" i="102" s="1"/>
  <c r="AO28" i="102" s="1"/>
  <c r="AP28" i="102" s="1"/>
  <c r="AQ28" i="102" s="1"/>
  <c r="AR28" i="102" s="1"/>
  <c r="AS28" i="102" s="1"/>
  <c r="AT28" i="102" s="1"/>
  <c r="AU28" i="102" s="1"/>
  <c r="AV28" i="102" s="1"/>
  <c r="AW28" i="102" s="1"/>
  <c r="AX28" i="102" s="1"/>
  <c r="AY28" i="102" s="1"/>
  <c r="AZ28" i="102" s="1"/>
  <c r="BA28" i="102" s="1"/>
  <c r="BB28" i="102" s="1"/>
  <c r="BC28" i="102" s="1"/>
  <c r="BD28" i="102" s="1"/>
  <c r="BE28" i="102" s="1"/>
  <c r="BF28" i="102" s="1"/>
  <c r="BG28" i="102" s="1"/>
  <c r="BH28" i="102" s="1"/>
  <c r="BI28" i="102" s="1"/>
  <c r="BJ28" i="102" s="1"/>
  <c r="BK28" i="102" s="1"/>
  <c r="BL28" i="102" s="1"/>
  <c r="BM28" i="102" s="1"/>
  <c r="BN28" i="102" s="1"/>
  <c r="BO28" i="102" s="1"/>
  <c r="BP28" i="102" s="1"/>
  <c r="BQ28" i="102" s="1"/>
  <c r="BR28" i="102" s="1"/>
  <c r="BS28" i="102" s="1"/>
  <c r="BT28" i="102" s="1"/>
  <c r="BU28" i="102" s="1"/>
  <c r="BV28" i="102" s="1"/>
  <c r="BW28" i="102" s="1"/>
  <c r="BX28" i="102" s="1"/>
  <c r="BY28" i="102" s="1"/>
  <c r="BZ28" i="102" s="1"/>
  <c r="CA28" i="102" s="1"/>
  <c r="CB28" i="102" s="1"/>
  <c r="CC28" i="102" s="1"/>
  <c r="CD28" i="102" s="1"/>
  <c r="CE28" i="102" s="1"/>
  <c r="CF28" i="102" s="1"/>
  <c r="CG28" i="102" s="1"/>
  <c r="CH28" i="102" s="1"/>
  <c r="CI28" i="102" s="1"/>
  <c r="CJ28" i="102" s="1"/>
  <c r="CK28" i="102" s="1"/>
  <c r="CL28" i="102" s="1"/>
  <c r="CM28" i="102" s="1"/>
  <c r="CN28" i="102" s="1"/>
  <c r="CO28" i="102" s="1"/>
  <c r="CP28" i="102" s="1"/>
  <c r="CQ28" i="102" s="1"/>
  <c r="CR28" i="102" s="1"/>
  <c r="CS28" i="102" s="1"/>
  <c r="CT28" i="102" s="1"/>
  <c r="CU28" i="102" s="1"/>
  <c r="CV28" i="102" s="1"/>
  <c r="CW28" i="102" s="1"/>
  <c r="CX28" i="102" s="1"/>
  <c r="CY28" i="102" s="1"/>
  <c r="CZ28" i="102" s="1"/>
  <c r="DA28" i="102" s="1"/>
  <c r="DB28" i="102" s="1"/>
  <c r="DC28" i="102" s="1"/>
  <c r="DD28" i="102" s="1"/>
  <c r="DE28" i="102" s="1"/>
  <c r="DF28" i="102" s="1"/>
  <c r="DG28" i="102" s="1"/>
  <c r="DH28" i="102" s="1"/>
  <c r="DI28" i="102" s="1"/>
  <c r="DJ28" i="102" s="1"/>
  <c r="DK28" i="102" s="1"/>
  <c r="DL28" i="102" s="1"/>
  <c r="DM28" i="102" s="1"/>
  <c r="DN28" i="102" s="1"/>
  <c r="DO28" i="102" s="1"/>
  <c r="DP28" i="102" s="1"/>
  <c r="DQ28" i="102" s="1"/>
  <c r="DR28" i="102" s="1"/>
  <c r="DS28" i="102" s="1"/>
  <c r="DT28" i="102" s="1"/>
  <c r="DU28" i="102" s="1"/>
  <c r="DV28" i="102" s="1"/>
  <c r="DW28" i="102" s="1"/>
  <c r="DX28" i="102" s="1"/>
  <c r="DY28" i="102" s="1"/>
  <c r="DZ28" i="102" s="1"/>
  <c r="EA28" i="102" s="1"/>
  <c r="EB28" i="102" s="1"/>
  <c r="EC28" i="102" s="1"/>
  <c r="ED28" i="102" s="1"/>
  <c r="EE28" i="102" s="1"/>
  <c r="EF28" i="102" s="1"/>
  <c r="EG28" i="102" s="1"/>
  <c r="EH28" i="102" s="1"/>
  <c r="EI28" i="102" s="1"/>
  <c r="EJ28" i="102" s="1"/>
  <c r="EK28" i="102" s="1"/>
  <c r="EL28" i="102" s="1"/>
  <c r="EM28" i="102" s="1"/>
  <c r="EN28" i="102" s="1"/>
  <c r="EO28" i="102" s="1"/>
  <c r="EP28" i="102" s="1"/>
  <c r="EQ28" i="102" s="1"/>
  <c r="ER28" i="102" s="1"/>
  <c r="ES28" i="102" s="1"/>
  <c r="ET28" i="102" s="1"/>
  <c r="EU28" i="102" s="1"/>
  <c r="EV28" i="102" s="1"/>
  <c r="EW28" i="102" s="1"/>
  <c r="EX28" i="102" s="1"/>
  <c r="EY28" i="102" s="1"/>
  <c r="EZ28" i="102" s="1"/>
  <c r="FA28" i="102" s="1"/>
  <c r="FB28" i="102" s="1"/>
  <c r="FC28" i="102" s="1"/>
  <c r="FD28" i="102" s="1"/>
  <c r="FE28" i="102" s="1"/>
  <c r="FF28" i="102" s="1"/>
  <c r="FG28" i="102" s="1"/>
  <c r="FH28" i="102" s="1"/>
  <c r="FI28" i="102" s="1"/>
  <c r="FJ28" i="102" s="1"/>
  <c r="FK28" i="102" s="1"/>
  <c r="FL28" i="102" s="1"/>
  <c r="FM28" i="102" s="1"/>
  <c r="FN28" i="102" s="1"/>
  <c r="FO28" i="102" s="1"/>
  <c r="FP28" i="102" s="1"/>
  <c r="FQ28" i="102" s="1"/>
  <c r="FR28" i="102" s="1"/>
  <c r="FS28" i="102" s="1"/>
  <c r="FT28" i="102" s="1"/>
  <c r="FU28" i="102" s="1"/>
  <c r="FV28" i="102" s="1"/>
  <c r="FW28" i="102" s="1"/>
  <c r="FX28" i="102" s="1"/>
  <c r="FY28" i="102" s="1"/>
  <c r="FZ28" i="102" s="1"/>
  <c r="GA28" i="102" s="1"/>
  <c r="GB28" i="102" s="1"/>
  <c r="GC28" i="102" s="1"/>
  <c r="GD28" i="102" s="1"/>
  <c r="GE28" i="102" s="1"/>
  <c r="GF28" i="102" s="1"/>
  <c r="GG28" i="102" s="1"/>
  <c r="GH28" i="102" s="1"/>
  <c r="GI28" i="102" s="1"/>
  <c r="GJ28" i="102" s="1"/>
  <c r="GK28" i="102" s="1"/>
  <c r="GL28" i="102" s="1"/>
  <c r="GM28" i="102" s="1"/>
  <c r="GN28" i="102" s="1"/>
  <c r="GO28" i="102" s="1"/>
  <c r="GP28" i="102" s="1"/>
  <c r="GQ28" i="102" s="1"/>
  <c r="GR28" i="102" s="1"/>
  <c r="GS28" i="102" s="1"/>
  <c r="GT28" i="102" s="1"/>
  <c r="GU28" i="102" s="1"/>
  <c r="GV28" i="102" s="1"/>
  <c r="GW28" i="102" s="1"/>
  <c r="GX28" i="102" s="1"/>
  <c r="GY28" i="102" s="1"/>
  <c r="GZ28" i="102" s="1"/>
  <c r="HA28" i="102" s="1"/>
  <c r="HB28" i="102" s="1"/>
  <c r="HC28" i="102" s="1"/>
  <c r="HD28" i="102" s="1"/>
  <c r="HE28" i="102" s="1"/>
  <c r="HF28" i="102" s="1"/>
  <c r="HG28" i="102" s="1"/>
  <c r="HH28" i="102" s="1"/>
  <c r="HI28" i="102" s="1"/>
  <c r="HJ28" i="102" s="1"/>
  <c r="AD82" i="100"/>
  <c r="AH29" i="102"/>
  <c r="AL12" i="102"/>
  <c r="C23" i="101"/>
  <c r="D23" i="101" s="1"/>
  <c r="AN10" i="102"/>
  <c r="AJ24" i="102"/>
  <c r="AC2" i="102" l="1"/>
  <c r="AB55" i="100" s="1"/>
  <c r="AB2" i="102"/>
  <c r="AA55" i="100" s="1"/>
  <c r="AD84" i="100"/>
  <c r="AD67" i="100" s="1"/>
  <c r="B32" i="102" s="1"/>
  <c r="AE32" i="102" s="1"/>
  <c r="AF32" i="102" s="1"/>
  <c r="AD2" i="102"/>
  <c r="AC55" i="100" s="1"/>
  <c r="AO10" i="102"/>
  <c r="AK24" i="102"/>
  <c r="E23" i="101"/>
  <c r="F23" i="101" s="1"/>
  <c r="S91" i="100"/>
  <c r="AM12" i="102"/>
  <c r="AI29" i="102"/>
  <c r="AE2" i="102" l="1"/>
  <c r="AD55" i="100" s="1"/>
  <c r="AE84" i="100"/>
  <c r="AE82" i="100"/>
  <c r="AG32" i="102"/>
  <c r="C24" i="101"/>
  <c r="D24" i="101" s="1"/>
  <c r="AL24" i="102"/>
  <c r="AN12" i="102"/>
  <c r="AP10" i="102"/>
  <c r="AJ29" i="102"/>
  <c r="AF84" i="100" l="1"/>
  <c r="AE67" i="100"/>
  <c r="B33" i="102" s="1"/>
  <c r="AF33" i="102" s="1"/>
  <c r="AG33" i="102" s="1"/>
  <c r="AH33" i="102" s="1"/>
  <c r="AI33" i="102" s="1"/>
  <c r="AJ33" i="102" s="1"/>
  <c r="AK33" i="102" s="1"/>
  <c r="AL33" i="102" s="1"/>
  <c r="AM33" i="102" s="1"/>
  <c r="AN33" i="102" s="1"/>
  <c r="AO33" i="102" s="1"/>
  <c r="AP33" i="102" s="1"/>
  <c r="AQ33" i="102" s="1"/>
  <c r="AR33" i="102" s="1"/>
  <c r="AS33" i="102" s="1"/>
  <c r="AT33" i="102" s="1"/>
  <c r="AU33" i="102" s="1"/>
  <c r="AV33" i="102" s="1"/>
  <c r="AW33" i="102" s="1"/>
  <c r="AX33" i="102" s="1"/>
  <c r="AY33" i="102" s="1"/>
  <c r="AZ33" i="102" s="1"/>
  <c r="BA33" i="102" s="1"/>
  <c r="BB33" i="102" s="1"/>
  <c r="BC33" i="102" s="1"/>
  <c r="BD33" i="102" s="1"/>
  <c r="BE33" i="102" s="1"/>
  <c r="BF33" i="102" s="1"/>
  <c r="BG33" i="102" s="1"/>
  <c r="BH33" i="102" s="1"/>
  <c r="BI33" i="102" s="1"/>
  <c r="BJ33" i="102" s="1"/>
  <c r="BK33" i="102" s="1"/>
  <c r="BL33" i="102" s="1"/>
  <c r="BM33" i="102" s="1"/>
  <c r="BN33" i="102" s="1"/>
  <c r="BO33" i="102" s="1"/>
  <c r="BP33" i="102" s="1"/>
  <c r="BQ33" i="102" s="1"/>
  <c r="BR33" i="102" s="1"/>
  <c r="BS33" i="102" s="1"/>
  <c r="BT33" i="102" s="1"/>
  <c r="BU33" i="102" s="1"/>
  <c r="BV33" i="102" s="1"/>
  <c r="BW33" i="102" s="1"/>
  <c r="BX33" i="102" s="1"/>
  <c r="BY33" i="102" s="1"/>
  <c r="BZ33" i="102" s="1"/>
  <c r="CA33" i="102" s="1"/>
  <c r="CB33" i="102" s="1"/>
  <c r="CC33" i="102" s="1"/>
  <c r="CD33" i="102" s="1"/>
  <c r="CE33" i="102" s="1"/>
  <c r="CF33" i="102" s="1"/>
  <c r="CG33" i="102" s="1"/>
  <c r="CH33" i="102" s="1"/>
  <c r="CI33" i="102" s="1"/>
  <c r="CJ33" i="102" s="1"/>
  <c r="CK33" i="102" s="1"/>
  <c r="CL33" i="102" s="1"/>
  <c r="CM33" i="102" s="1"/>
  <c r="CN33" i="102" s="1"/>
  <c r="CO33" i="102" s="1"/>
  <c r="CP33" i="102" s="1"/>
  <c r="CQ33" i="102" s="1"/>
  <c r="CR33" i="102" s="1"/>
  <c r="CS33" i="102" s="1"/>
  <c r="CT33" i="102" s="1"/>
  <c r="CU33" i="102" s="1"/>
  <c r="CV33" i="102" s="1"/>
  <c r="CW33" i="102" s="1"/>
  <c r="CX33" i="102" s="1"/>
  <c r="CY33" i="102" s="1"/>
  <c r="CZ33" i="102" s="1"/>
  <c r="DA33" i="102" s="1"/>
  <c r="DB33" i="102" s="1"/>
  <c r="DC33" i="102" s="1"/>
  <c r="DD33" i="102" s="1"/>
  <c r="DE33" i="102" s="1"/>
  <c r="DF33" i="102" s="1"/>
  <c r="DG33" i="102" s="1"/>
  <c r="DH33" i="102" s="1"/>
  <c r="DI33" i="102" s="1"/>
  <c r="DJ33" i="102" s="1"/>
  <c r="DK33" i="102" s="1"/>
  <c r="DL33" i="102" s="1"/>
  <c r="DM33" i="102" s="1"/>
  <c r="DN33" i="102" s="1"/>
  <c r="DO33" i="102" s="1"/>
  <c r="DP33" i="102" s="1"/>
  <c r="DQ33" i="102" s="1"/>
  <c r="DR33" i="102" s="1"/>
  <c r="DS33" i="102" s="1"/>
  <c r="DT33" i="102" s="1"/>
  <c r="DU33" i="102" s="1"/>
  <c r="DV33" i="102" s="1"/>
  <c r="DW33" i="102" s="1"/>
  <c r="DX33" i="102" s="1"/>
  <c r="DY33" i="102" s="1"/>
  <c r="DZ33" i="102" s="1"/>
  <c r="EA33" i="102" s="1"/>
  <c r="EB33" i="102" s="1"/>
  <c r="EC33" i="102" s="1"/>
  <c r="ED33" i="102" s="1"/>
  <c r="EE33" i="102" s="1"/>
  <c r="EF33" i="102" s="1"/>
  <c r="EG33" i="102" s="1"/>
  <c r="EH33" i="102" s="1"/>
  <c r="EI33" i="102" s="1"/>
  <c r="EJ33" i="102" s="1"/>
  <c r="EK33" i="102" s="1"/>
  <c r="EL33" i="102" s="1"/>
  <c r="EM33" i="102" s="1"/>
  <c r="EN33" i="102" s="1"/>
  <c r="EO33" i="102" s="1"/>
  <c r="EP33" i="102" s="1"/>
  <c r="EQ33" i="102" s="1"/>
  <c r="ER33" i="102" s="1"/>
  <c r="ES33" i="102" s="1"/>
  <c r="ET33" i="102" s="1"/>
  <c r="EU33" i="102" s="1"/>
  <c r="EV33" i="102" s="1"/>
  <c r="EW33" i="102" s="1"/>
  <c r="EX33" i="102" s="1"/>
  <c r="EY33" i="102" s="1"/>
  <c r="EZ33" i="102" s="1"/>
  <c r="FA33" i="102" s="1"/>
  <c r="FB33" i="102" s="1"/>
  <c r="FC33" i="102" s="1"/>
  <c r="FD33" i="102" s="1"/>
  <c r="FE33" i="102" s="1"/>
  <c r="FF33" i="102" s="1"/>
  <c r="FG33" i="102" s="1"/>
  <c r="FH33" i="102" s="1"/>
  <c r="FI33" i="102" s="1"/>
  <c r="FJ33" i="102" s="1"/>
  <c r="FK33" i="102" s="1"/>
  <c r="FL33" i="102" s="1"/>
  <c r="FM33" i="102" s="1"/>
  <c r="FN33" i="102" s="1"/>
  <c r="FO33" i="102" s="1"/>
  <c r="FP33" i="102" s="1"/>
  <c r="FQ33" i="102" s="1"/>
  <c r="FR33" i="102" s="1"/>
  <c r="FS33" i="102" s="1"/>
  <c r="FT33" i="102" s="1"/>
  <c r="FU33" i="102" s="1"/>
  <c r="FV33" i="102" s="1"/>
  <c r="FW33" i="102" s="1"/>
  <c r="FX33" i="102" s="1"/>
  <c r="FY33" i="102" s="1"/>
  <c r="FZ33" i="102" s="1"/>
  <c r="GA33" i="102" s="1"/>
  <c r="GB33" i="102" s="1"/>
  <c r="GC33" i="102" s="1"/>
  <c r="GD33" i="102" s="1"/>
  <c r="GE33" i="102" s="1"/>
  <c r="GF33" i="102" s="1"/>
  <c r="GG33" i="102" s="1"/>
  <c r="GH33" i="102" s="1"/>
  <c r="GI33" i="102" s="1"/>
  <c r="GJ33" i="102" s="1"/>
  <c r="GK33" i="102" s="1"/>
  <c r="GL33" i="102" s="1"/>
  <c r="GM33" i="102" s="1"/>
  <c r="GN33" i="102" s="1"/>
  <c r="GO33" i="102" s="1"/>
  <c r="GP33" i="102" s="1"/>
  <c r="GQ33" i="102" s="1"/>
  <c r="GR33" i="102" s="1"/>
  <c r="GS33" i="102" s="1"/>
  <c r="GT33" i="102" s="1"/>
  <c r="GU33" i="102" s="1"/>
  <c r="GV33" i="102" s="1"/>
  <c r="GW33" i="102" s="1"/>
  <c r="GX33" i="102" s="1"/>
  <c r="GY33" i="102" s="1"/>
  <c r="GZ33" i="102" s="1"/>
  <c r="HA33" i="102" s="1"/>
  <c r="HB33" i="102" s="1"/>
  <c r="HC33" i="102" s="1"/>
  <c r="HD33" i="102" s="1"/>
  <c r="HE33" i="102" s="1"/>
  <c r="HF33" i="102" s="1"/>
  <c r="HG33" i="102" s="1"/>
  <c r="HH33" i="102" s="1"/>
  <c r="HI33" i="102" s="1"/>
  <c r="HJ33" i="102" s="1"/>
  <c r="AH32" i="102"/>
  <c r="AI32" i="102" s="1"/>
  <c r="AJ32" i="102" s="1"/>
  <c r="AK32" i="102" s="1"/>
  <c r="AL32" i="102" s="1"/>
  <c r="AM32" i="102" s="1"/>
  <c r="AN32" i="102" s="1"/>
  <c r="AO32" i="102" s="1"/>
  <c r="AP32" i="102" s="1"/>
  <c r="AQ32" i="102" s="1"/>
  <c r="AR32" i="102" s="1"/>
  <c r="AS32" i="102" s="1"/>
  <c r="AT32" i="102" s="1"/>
  <c r="AU32" i="102" s="1"/>
  <c r="AV32" i="102" s="1"/>
  <c r="AW32" i="102" s="1"/>
  <c r="AX32" i="102" s="1"/>
  <c r="AY32" i="102" s="1"/>
  <c r="AZ32" i="102" s="1"/>
  <c r="BA32" i="102" s="1"/>
  <c r="BB32" i="102" s="1"/>
  <c r="BC32" i="102" s="1"/>
  <c r="BD32" i="102" s="1"/>
  <c r="BE32" i="102" s="1"/>
  <c r="BF32" i="102" s="1"/>
  <c r="BG32" i="102" s="1"/>
  <c r="BH32" i="102" s="1"/>
  <c r="BI32" i="102" s="1"/>
  <c r="BJ32" i="102" s="1"/>
  <c r="BK32" i="102" s="1"/>
  <c r="BL32" i="102" s="1"/>
  <c r="BM32" i="102" s="1"/>
  <c r="BN32" i="102" s="1"/>
  <c r="BO32" i="102" s="1"/>
  <c r="BP32" i="102" s="1"/>
  <c r="BQ32" i="102" s="1"/>
  <c r="BR32" i="102" s="1"/>
  <c r="BS32" i="102" s="1"/>
  <c r="BT32" i="102" s="1"/>
  <c r="BU32" i="102" s="1"/>
  <c r="BV32" i="102" s="1"/>
  <c r="BW32" i="102" s="1"/>
  <c r="BX32" i="102" s="1"/>
  <c r="BY32" i="102" s="1"/>
  <c r="BZ32" i="102" s="1"/>
  <c r="CA32" i="102" s="1"/>
  <c r="CB32" i="102" s="1"/>
  <c r="CC32" i="102" s="1"/>
  <c r="CD32" i="102" s="1"/>
  <c r="CE32" i="102" s="1"/>
  <c r="CF32" i="102" s="1"/>
  <c r="CG32" i="102" s="1"/>
  <c r="CH32" i="102" s="1"/>
  <c r="CI32" i="102" s="1"/>
  <c r="CJ32" i="102" s="1"/>
  <c r="CK32" i="102" s="1"/>
  <c r="CL32" i="102" s="1"/>
  <c r="CM32" i="102" s="1"/>
  <c r="CN32" i="102" s="1"/>
  <c r="CO32" i="102" s="1"/>
  <c r="CP32" i="102" s="1"/>
  <c r="CQ32" i="102" s="1"/>
  <c r="CR32" i="102" s="1"/>
  <c r="CS32" i="102" s="1"/>
  <c r="CT32" i="102" s="1"/>
  <c r="CU32" i="102" s="1"/>
  <c r="CV32" i="102" s="1"/>
  <c r="CW32" i="102" s="1"/>
  <c r="CX32" i="102" s="1"/>
  <c r="CY32" i="102" s="1"/>
  <c r="CZ32" i="102" s="1"/>
  <c r="DA32" i="102" s="1"/>
  <c r="DB32" i="102" s="1"/>
  <c r="DC32" i="102" s="1"/>
  <c r="DD32" i="102" s="1"/>
  <c r="DE32" i="102" s="1"/>
  <c r="DF32" i="102" s="1"/>
  <c r="DG32" i="102" s="1"/>
  <c r="DH32" i="102" s="1"/>
  <c r="DI32" i="102" s="1"/>
  <c r="DJ32" i="102" s="1"/>
  <c r="DK32" i="102" s="1"/>
  <c r="DL32" i="102" s="1"/>
  <c r="DM32" i="102" s="1"/>
  <c r="DN32" i="102" s="1"/>
  <c r="DO32" i="102" s="1"/>
  <c r="DP32" i="102" s="1"/>
  <c r="DQ32" i="102" s="1"/>
  <c r="DR32" i="102" s="1"/>
  <c r="DS32" i="102" s="1"/>
  <c r="DT32" i="102" s="1"/>
  <c r="DU32" i="102" s="1"/>
  <c r="DV32" i="102" s="1"/>
  <c r="DW32" i="102" s="1"/>
  <c r="DX32" i="102" s="1"/>
  <c r="DY32" i="102" s="1"/>
  <c r="DZ32" i="102" s="1"/>
  <c r="EA32" i="102" s="1"/>
  <c r="EB32" i="102" s="1"/>
  <c r="EC32" i="102" s="1"/>
  <c r="ED32" i="102" s="1"/>
  <c r="EE32" i="102" s="1"/>
  <c r="EF32" i="102" s="1"/>
  <c r="EG32" i="102" s="1"/>
  <c r="EH32" i="102" s="1"/>
  <c r="EI32" i="102" s="1"/>
  <c r="EJ32" i="102" s="1"/>
  <c r="EK32" i="102" s="1"/>
  <c r="EL32" i="102" s="1"/>
  <c r="EM32" i="102" s="1"/>
  <c r="EN32" i="102" s="1"/>
  <c r="EO32" i="102" s="1"/>
  <c r="EP32" i="102" s="1"/>
  <c r="EQ32" i="102" s="1"/>
  <c r="ER32" i="102" s="1"/>
  <c r="ES32" i="102" s="1"/>
  <c r="ET32" i="102" s="1"/>
  <c r="EU32" i="102" s="1"/>
  <c r="EV32" i="102" s="1"/>
  <c r="EW32" i="102" s="1"/>
  <c r="EX32" i="102" s="1"/>
  <c r="EY32" i="102" s="1"/>
  <c r="EZ32" i="102" s="1"/>
  <c r="FA32" i="102" s="1"/>
  <c r="FB32" i="102" s="1"/>
  <c r="FC32" i="102" s="1"/>
  <c r="FD32" i="102" s="1"/>
  <c r="FE32" i="102" s="1"/>
  <c r="FF32" i="102" s="1"/>
  <c r="FG32" i="102" s="1"/>
  <c r="FH32" i="102" s="1"/>
  <c r="FI32" i="102" s="1"/>
  <c r="FJ32" i="102" s="1"/>
  <c r="FK32" i="102" s="1"/>
  <c r="FL32" i="102" s="1"/>
  <c r="FM32" i="102" s="1"/>
  <c r="FN32" i="102" s="1"/>
  <c r="FO32" i="102" s="1"/>
  <c r="FP32" i="102" s="1"/>
  <c r="FQ32" i="102" s="1"/>
  <c r="FR32" i="102" s="1"/>
  <c r="FS32" i="102" s="1"/>
  <c r="FT32" i="102" s="1"/>
  <c r="FU32" i="102" s="1"/>
  <c r="FV32" i="102" s="1"/>
  <c r="FW32" i="102" s="1"/>
  <c r="FX32" i="102" s="1"/>
  <c r="FY32" i="102" s="1"/>
  <c r="FZ32" i="102" s="1"/>
  <c r="GA32" i="102" s="1"/>
  <c r="GB32" i="102" s="1"/>
  <c r="GC32" i="102" s="1"/>
  <c r="GD32" i="102" s="1"/>
  <c r="GE32" i="102" s="1"/>
  <c r="GF32" i="102" s="1"/>
  <c r="GG32" i="102" s="1"/>
  <c r="GH32" i="102" s="1"/>
  <c r="GI32" i="102" s="1"/>
  <c r="GJ32" i="102" s="1"/>
  <c r="GK32" i="102" s="1"/>
  <c r="GL32" i="102" s="1"/>
  <c r="GM32" i="102" s="1"/>
  <c r="GN32" i="102" s="1"/>
  <c r="GO32" i="102" s="1"/>
  <c r="GP32" i="102" s="1"/>
  <c r="GQ32" i="102" s="1"/>
  <c r="GR32" i="102" s="1"/>
  <c r="GS32" i="102" s="1"/>
  <c r="GT32" i="102" s="1"/>
  <c r="GU32" i="102" s="1"/>
  <c r="GV32" i="102" s="1"/>
  <c r="GW32" i="102" s="1"/>
  <c r="GX32" i="102" s="1"/>
  <c r="GY32" i="102" s="1"/>
  <c r="GZ32" i="102" s="1"/>
  <c r="HA32" i="102" s="1"/>
  <c r="HB32" i="102" s="1"/>
  <c r="HC32" i="102" s="1"/>
  <c r="HD32" i="102" s="1"/>
  <c r="HE32" i="102" s="1"/>
  <c r="HF32" i="102" s="1"/>
  <c r="HG32" i="102" s="1"/>
  <c r="HH32" i="102" s="1"/>
  <c r="HI32" i="102" s="1"/>
  <c r="HJ32" i="102" s="1"/>
  <c r="AM24" i="102"/>
  <c r="T91" i="100"/>
  <c r="E24" i="101"/>
  <c r="F24" i="101" s="1"/>
  <c r="AK29" i="102"/>
  <c r="AO12" i="102"/>
  <c r="AQ10" i="102"/>
  <c r="AF82" i="100" l="1"/>
  <c r="AF67" i="100" s="1"/>
  <c r="B34" i="102" s="1"/>
  <c r="AG34" i="102" s="1"/>
  <c r="AH34" i="102" s="1"/>
  <c r="AI34" i="102" s="1"/>
  <c r="AJ34" i="102" s="1"/>
  <c r="AK34" i="102" s="1"/>
  <c r="AL34" i="102" s="1"/>
  <c r="AM34" i="102" s="1"/>
  <c r="AN34" i="102" s="1"/>
  <c r="AO34" i="102" s="1"/>
  <c r="AP34" i="102" s="1"/>
  <c r="AQ34" i="102" s="1"/>
  <c r="AR34" i="102" s="1"/>
  <c r="AS34" i="102" s="1"/>
  <c r="AT34" i="102" s="1"/>
  <c r="AU34" i="102" s="1"/>
  <c r="AV34" i="102" s="1"/>
  <c r="AW34" i="102" s="1"/>
  <c r="AX34" i="102" s="1"/>
  <c r="AY34" i="102" s="1"/>
  <c r="AZ34" i="102" s="1"/>
  <c r="BA34" i="102" s="1"/>
  <c r="BB34" i="102" s="1"/>
  <c r="BC34" i="102" s="1"/>
  <c r="BD34" i="102" s="1"/>
  <c r="BE34" i="102" s="1"/>
  <c r="BF34" i="102" s="1"/>
  <c r="BG34" i="102" s="1"/>
  <c r="BH34" i="102" s="1"/>
  <c r="BI34" i="102" s="1"/>
  <c r="BJ34" i="102" s="1"/>
  <c r="BK34" i="102" s="1"/>
  <c r="BL34" i="102" s="1"/>
  <c r="BM34" i="102" s="1"/>
  <c r="BN34" i="102" s="1"/>
  <c r="BO34" i="102" s="1"/>
  <c r="BP34" i="102" s="1"/>
  <c r="BQ34" i="102" s="1"/>
  <c r="BR34" i="102" s="1"/>
  <c r="BS34" i="102" s="1"/>
  <c r="BT34" i="102" s="1"/>
  <c r="BU34" i="102" s="1"/>
  <c r="BV34" i="102" s="1"/>
  <c r="BW34" i="102" s="1"/>
  <c r="BX34" i="102" s="1"/>
  <c r="BY34" i="102" s="1"/>
  <c r="BZ34" i="102" s="1"/>
  <c r="CA34" i="102" s="1"/>
  <c r="CB34" i="102" s="1"/>
  <c r="CC34" i="102" s="1"/>
  <c r="CD34" i="102" s="1"/>
  <c r="CE34" i="102" s="1"/>
  <c r="CF34" i="102" s="1"/>
  <c r="CG34" i="102" s="1"/>
  <c r="CH34" i="102" s="1"/>
  <c r="CI34" i="102" s="1"/>
  <c r="CJ34" i="102" s="1"/>
  <c r="CK34" i="102" s="1"/>
  <c r="CL34" i="102" s="1"/>
  <c r="CM34" i="102" s="1"/>
  <c r="CN34" i="102" s="1"/>
  <c r="CO34" i="102" s="1"/>
  <c r="CP34" i="102" s="1"/>
  <c r="CQ34" i="102" s="1"/>
  <c r="CR34" i="102" s="1"/>
  <c r="CS34" i="102" s="1"/>
  <c r="CT34" i="102" s="1"/>
  <c r="CU34" i="102" s="1"/>
  <c r="CV34" i="102" s="1"/>
  <c r="CW34" i="102" s="1"/>
  <c r="CX34" i="102" s="1"/>
  <c r="CY34" i="102" s="1"/>
  <c r="CZ34" i="102" s="1"/>
  <c r="DA34" i="102" s="1"/>
  <c r="DB34" i="102" s="1"/>
  <c r="DC34" i="102" s="1"/>
  <c r="DD34" i="102" s="1"/>
  <c r="DE34" i="102" s="1"/>
  <c r="DF34" i="102" s="1"/>
  <c r="DG34" i="102" s="1"/>
  <c r="DH34" i="102" s="1"/>
  <c r="DI34" i="102" s="1"/>
  <c r="DJ34" i="102" s="1"/>
  <c r="DK34" i="102" s="1"/>
  <c r="DL34" i="102" s="1"/>
  <c r="DM34" i="102" s="1"/>
  <c r="DN34" i="102" s="1"/>
  <c r="DO34" i="102" s="1"/>
  <c r="DP34" i="102" s="1"/>
  <c r="DQ34" i="102" s="1"/>
  <c r="DR34" i="102" s="1"/>
  <c r="DS34" i="102" s="1"/>
  <c r="DT34" i="102" s="1"/>
  <c r="DU34" i="102" s="1"/>
  <c r="DV34" i="102" s="1"/>
  <c r="DW34" i="102" s="1"/>
  <c r="DX34" i="102" s="1"/>
  <c r="DY34" i="102" s="1"/>
  <c r="DZ34" i="102" s="1"/>
  <c r="EA34" i="102" s="1"/>
  <c r="EB34" i="102" s="1"/>
  <c r="EC34" i="102" s="1"/>
  <c r="ED34" i="102" s="1"/>
  <c r="EE34" i="102" s="1"/>
  <c r="EF34" i="102" s="1"/>
  <c r="EG34" i="102" s="1"/>
  <c r="EH34" i="102" s="1"/>
  <c r="EI34" i="102" s="1"/>
  <c r="EJ34" i="102" s="1"/>
  <c r="EK34" i="102" s="1"/>
  <c r="EL34" i="102" s="1"/>
  <c r="EM34" i="102" s="1"/>
  <c r="EN34" i="102" s="1"/>
  <c r="EO34" i="102" s="1"/>
  <c r="EP34" i="102" s="1"/>
  <c r="EQ34" i="102" s="1"/>
  <c r="ER34" i="102" s="1"/>
  <c r="ES34" i="102" s="1"/>
  <c r="ET34" i="102" s="1"/>
  <c r="EU34" i="102" s="1"/>
  <c r="EV34" i="102" s="1"/>
  <c r="EW34" i="102" s="1"/>
  <c r="EX34" i="102" s="1"/>
  <c r="EY34" i="102" s="1"/>
  <c r="EZ34" i="102" s="1"/>
  <c r="FA34" i="102" s="1"/>
  <c r="FB34" i="102" s="1"/>
  <c r="FC34" i="102" s="1"/>
  <c r="FD34" i="102" s="1"/>
  <c r="FE34" i="102" s="1"/>
  <c r="FF34" i="102" s="1"/>
  <c r="FG34" i="102" s="1"/>
  <c r="FH34" i="102" s="1"/>
  <c r="FI34" i="102" s="1"/>
  <c r="FJ34" i="102" s="1"/>
  <c r="FK34" i="102" s="1"/>
  <c r="FL34" i="102" s="1"/>
  <c r="FM34" i="102" s="1"/>
  <c r="FN34" i="102" s="1"/>
  <c r="FO34" i="102" s="1"/>
  <c r="FP34" i="102" s="1"/>
  <c r="FQ34" i="102" s="1"/>
  <c r="FR34" i="102" s="1"/>
  <c r="FS34" i="102" s="1"/>
  <c r="FT34" i="102" s="1"/>
  <c r="FU34" i="102" s="1"/>
  <c r="FV34" i="102" s="1"/>
  <c r="FW34" i="102" s="1"/>
  <c r="FX34" i="102" s="1"/>
  <c r="FY34" i="102" s="1"/>
  <c r="FZ34" i="102" s="1"/>
  <c r="GA34" i="102" s="1"/>
  <c r="GB34" i="102" s="1"/>
  <c r="GC34" i="102" s="1"/>
  <c r="GD34" i="102" s="1"/>
  <c r="GE34" i="102" s="1"/>
  <c r="GF34" i="102" s="1"/>
  <c r="GG34" i="102" s="1"/>
  <c r="GH34" i="102" s="1"/>
  <c r="GI34" i="102" s="1"/>
  <c r="GJ34" i="102" s="1"/>
  <c r="GK34" i="102" s="1"/>
  <c r="GL34" i="102" s="1"/>
  <c r="GM34" i="102" s="1"/>
  <c r="GN34" i="102" s="1"/>
  <c r="GO34" i="102" s="1"/>
  <c r="GP34" i="102" s="1"/>
  <c r="GQ34" i="102" s="1"/>
  <c r="GR34" i="102" s="1"/>
  <c r="GS34" i="102" s="1"/>
  <c r="GT34" i="102" s="1"/>
  <c r="GU34" i="102" s="1"/>
  <c r="GV34" i="102" s="1"/>
  <c r="GW34" i="102" s="1"/>
  <c r="GX34" i="102" s="1"/>
  <c r="GY34" i="102" s="1"/>
  <c r="GZ34" i="102" s="1"/>
  <c r="HA34" i="102" s="1"/>
  <c r="HB34" i="102" s="1"/>
  <c r="HC34" i="102" s="1"/>
  <c r="HD34" i="102" s="1"/>
  <c r="HE34" i="102" s="1"/>
  <c r="HF34" i="102" s="1"/>
  <c r="HG34" i="102" s="1"/>
  <c r="HH34" i="102" s="1"/>
  <c r="HI34" i="102" s="1"/>
  <c r="HJ34" i="102" s="1"/>
  <c r="AF2" i="102"/>
  <c r="AE55" i="100" s="1"/>
  <c r="C25" i="101"/>
  <c r="D25" i="101" s="1"/>
  <c r="AL29" i="102"/>
  <c r="AN24" i="102"/>
  <c r="AR10" i="102"/>
  <c r="AP12" i="102"/>
  <c r="AG84" i="100" l="1"/>
  <c r="AG2" i="102"/>
  <c r="AF55" i="100" s="1"/>
  <c r="AG82" i="100"/>
  <c r="AO24" i="102"/>
  <c r="AM29" i="102"/>
  <c r="U91" i="100"/>
  <c r="E25" i="101"/>
  <c r="F25" i="101" s="1"/>
  <c r="AQ12" i="102"/>
  <c r="AS10" i="102"/>
  <c r="AG67" i="100" l="1"/>
  <c r="B35" i="102" s="1"/>
  <c r="AH35" i="102" s="1"/>
  <c r="AI35" i="102" s="1"/>
  <c r="AH84" i="100"/>
  <c r="AH82" i="100"/>
  <c r="C26" i="101"/>
  <c r="D26" i="101" s="1"/>
  <c r="AP24" i="102"/>
  <c r="AR12" i="102"/>
  <c r="AN29" i="102"/>
  <c r="AT10" i="102"/>
  <c r="AH2" i="102" l="1"/>
  <c r="AG55" i="100" s="1"/>
  <c r="AH67" i="100"/>
  <c r="B36" i="102" s="1"/>
  <c r="AI36" i="102" s="1"/>
  <c r="AJ36" i="102" s="1"/>
  <c r="AK36" i="102" s="1"/>
  <c r="AL36" i="102" s="1"/>
  <c r="AM36" i="102" s="1"/>
  <c r="AN36" i="102" s="1"/>
  <c r="AO36" i="102" s="1"/>
  <c r="AP36" i="102" s="1"/>
  <c r="AQ36" i="102" s="1"/>
  <c r="AR36" i="102" s="1"/>
  <c r="AS36" i="102" s="1"/>
  <c r="AT36" i="102" s="1"/>
  <c r="AU36" i="102" s="1"/>
  <c r="AV36" i="102" s="1"/>
  <c r="AW36" i="102" s="1"/>
  <c r="AX36" i="102" s="1"/>
  <c r="AY36" i="102" s="1"/>
  <c r="AZ36" i="102" s="1"/>
  <c r="BA36" i="102" s="1"/>
  <c r="BB36" i="102" s="1"/>
  <c r="BC36" i="102" s="1"/>
  <c r="BD36" i="102" s="1"/>
  <c r="BE36" i="102" s="1"/>
  <c r="BF36" i="102" s="1"/>
  <c r="BG36" i="102" s="1"/>
  <c r="BH36" i="102" s="1"/>
  <c r="BI36" i="102" s="1"/>
  <c r="BJ36" i="102" s="1"/>
  <c r="BK36" i="102" s="1"/>
  <c r="BL36" i="102" s="1"/>
  <c r="BM36" i="102" s="1"/>
  <c r="BN36" i="102" s="1"/>
  <c r="BO36" i="102" s="1"/>
  <c r="BP36" i="102" s="1"/>
  <c r="BQ36" i="102" s="1"/>
  <c r="BR36" i="102" s="1"/>
  <c r="BS36" i="102" s="1"/>
  <c r="BT36" i="102" s="1"/>
  <c r="BU36" i="102" s="1"/>
  <c r="BV36" i="102" s="1"/>
  <c r="BW36" i="102" s="1"/>
  <c r="BX36" i="102" s="1"/>
  <c r="BY36" i="102" s="1"/>
  <c r="BZ36" i="102" s="1"/>
  <c r="CA36" i="102" s="1"/>
  <c r="CB36" i="102" s="1"/>
  <c r="CC36" i="102" s="1"/>
  <c r="CD36" i="102" s="1"/>
  <c r="CE36" i="102" s="1"/>
  <c r="CF36" i="102" s="1"/>
  <c r="CG36" i="102" s="1"/>
  <c r="CH36" i="102" s="1"/>
  <c r="CI36" i="102" s="1"/>
  <c r="CJ36" i="102" s="1"/>
  <c r="CK36" i="102" s="1"/>
  <c r="CL36" i="102" s="1"/>
  <c r="CM36" i="102" s="1"/>
  <c r="CN36" i="102" s="1"/>
  <c r="CO36" i="102" s="1"/>
  <c r="CP36" i="102" s="1"/>
  <c r="CQ36" i="102" s="1"/>
  <c r="CR36" i="102" s="1"/>
  <c r="CS36" i="102" s="1"/>
  <c r="CT36" i="102" s="1"/>
  <c r="CU36" i="102" s="1"/>
  <c r="CV36" i="102" s="1"/>
  <c r="CW36" i="102" s="1"/>
  <c r="CX36" i="102" s="1"/>
  <c r="CY36" i="102" s="1"/>
  <c r="CZ36" i="102" s="1"/>
  <c r="DA36" i="102" s="1"/>
  <c r="DB36" i="102" s="1"/>
  <c r="DC36" i="102" s="1"/>
  <c r="DD36" i="102" s="1"/>
  <c r="DE36" i="102" s="1"/>
  <c r="DF36" i="102" s="1"/>
  <c r="DG36" i="102" s="1"/>
  <c r="DH36" i="102" s="1"/>
  <c r="DI36" i="102" s="1"/>
  <c r="DJ36" i="102" s="1"/>
  <c r="DK36" i="102" s="1"/>
  <c r="DL36" i="102" s="1"/>
  <c r="DM36" i="102" s="1"/>
  <c r="DN36" i="102" s="1"/>
  <c r="DO36" i="102" s="1"/>
  <c r="DP36" i="102" s="1"/>
  <c r="DQ36" i="102" s="1"/>
  <c r="DR36" i="102" s="1"/>
  <c r="DS36" i="102" s="1"/>
  <c r="DT36" i="102" s="1"/>
  <c r="DU36" i="102" s="1"/>
  <c r="DV36" i="102" s="1"/>
  <c r="DW36" i="102" s="1"/>
  <c r="DX36" i="102" s="1"/>
  <c r="DY36" i="102" s="1"/>
  <c r="DZ36" i="102" s="1"/>
  <c r="EA36" i="102" s="1"/>
  <c r="EB36" i="102" s="1"/>
  <c r="EC36" i="102" s="1"/>
  <c r="ED36" i="102" s="1"/>
  <c r="EE36" i="102" s="1"/>
  <c r="EF36" i="102" s="1"/>
  <c r="EG36" i="102" s="1"/>
  <c r="EH36" i="102" s="1"/>
  <c r="EI36" i="102" s="1"/>
  <c r="EJ36" i="102" s="1"/>
  <c r="EK36" i="102" s="1"/>
  <c r="EL36" i="102" s="1"/>
  <c r="EM36" i="102" s="1"/>
  <c r="EN36" i="102" s="1"/>
  <c r="EO36" i="102" s="1"/>
  <c r="EP36" i="102" s="1"/>
  <c r="EQ36" i="102" s="1"/>
  <c r="ER36" i="102" s="1"/>
  <c r="ES36" i="102" s="1"/>
  <c r="ET36" i="102" s="1"/>
  <c r="EU36" i="102" s="1"/>
  <c r="EV36" i="102" s="1"/>
  <c r="EW36" i="102" s="1"/>
  <c r="EX36" i="102" s="1"/>
  <c r="EY36" i="102" s="1"/>
  <c r="EZ36" i="102" s="1"/>
  <c r="FA36" i="102" s="1"/>
  <c r="FB36" i="102" s="1"/>
  <c r="FC36" i="102" s="1"/>
  <c r="FD36" i="102" s="1"/>
  <c r="FE36" i="102" s="1"/>
  <c r="FF36" i="102" s="1"/>
  <c r="FG36" i="102" s="1"/>
  <c r="FH36" i="102" s="1"/>
  <c r="FI36" i="102" s="1"/>
  <c r="FJ36" i="102" s="1"/>
  <c r="FK36" i="102" s="1"/>
  <c r="FL36" i="102" s="1"/>
  <c r="FM36" i="102" s="1"/>
  <c r="FN36" i="102" s="1"/>
  <c r="FO36" i="102" s="1"/>
  <c r="FP36" i="102" s="1"/>
  <c r="FQ36" i="102" s="1"/>
  <c r="FR36" i="102" s="1"/>
  <c r="FS36" i="102" s="1"/>
  <c r="FT36" i="102" s="1"/>
  <c r="FU36" i="102" s="1"/>
  <c r="FV36" i="102" s="1"/>
  <c r="FW36" i="102" s="1"/>
  <c r="FX36" i="102" s="1"/>
  <c r="FY36" i="102" s="1"/>
  <c r="FZ36" i="102" s="1"/>
  <c r="GA36" i="102" s="1"/>
  <c r="GB36" i="102" s="1"/>
  <c r="GC36" i="102" s="1"/>
  <c r="GD36" i="102" s="1"/>
  <c r="GE36" i="102" s="1"/>
  <c r="GF36" i="102" s="1"/>
  <c r="GG36" i="102" s="1"/>
  <c r="GH36" i="102" s="1"/>
  <c r="GI36" i="102" s="1"/>
  <c r="GJ36" i="102" s="1"/>
  <c r="GK36" i="102" s="1"/>
  <c r="GL36" i="102" s="1"/>
  <c r="GM36" i="102" s="1"/>
  <c r="GN36" i="102" s="1"/>
  <c r="GO36" i="102" s="1"/>
  <c r="GP36" i="102" s="1"/>
  <c r="GQ36" i="102" s="1"/>
  <c r="GR36" i="102" s="1"/>
  <c r="GS36" i="102" s="1"/>
  <c r="GT36" i="102" s="1"/>
  <c r="GU36" i="102" s="1"/>
  <c r="GV36" i="102" s="1"/>
  <c r="GW36" i="102" s="1"/>
  <c r="GX36" i="102" s="1"/>
  <c r="GY36" i="102" s="1"/>
  <c r="GZ36" i="102" s="1"/>
  <c r="HA36" i="102" s="1"/>
  <c r="HB36" i="102" s="1"/>
  <c r="HC36" i="102" s="1"/>
  <c r="HD36" i="102" s="1"/>
  <c r="HE36" i="102" s="1"/>
  <c r="HF36" i="102" s="1"/>
  <c r="HG36" i="102" s="1"/>
  <c r="HH36" i="102" s="1"/>
  <c r="HI36" i="102" s="1"/>
  <c r="HJ36" i="102" s="1"/>
  <c r="AI84" i="100"/>
  <c r="AJ35" i="102"/>
  <c r="AK35" i="102" s="1"/>
  <c r="AL35" i="102" s="1"/>
  <c r="AM35" i="102" s="1"/>
  <c r="AS12" i="102"/>
  <c r="E26" i="101"/>
  <c r="F26" i="101" s="1"/>
  <c r="V91" i="100"/>
  <c r="AO29" i="102"/>
  <c r="AU10" i="102"/>
  <c r="AQ24" i="102"/>
  <c r="AI2" i="102" l="1"/>
  <c r="AH55" i="100" s="1"/>
  <c r="AV10" i="102"/>
  <c r="C27" i="101"/>
  <c r="D27" i="101" s="1"/>
  <c r="AT12" i="102"/>
  <c r="AP29" i="102"/>
  <c r="AR24" i="102"/>
  <c r="AN35" i="102"/>
  <c r="AJ84" i="100" l="1"/>
  <c r="AI82" i="100"/>
  <c r="AI67" i="100" s="1"/>
  <c r="B37" i="102" s="1"/>
  <c r="AJ37" i="102" s="1"/>
  <c r="AK37" i="102" s="1"/>
  <c r="AL37" i="102" s="1"/>
  <c r="AM37" i="102" s="1"/>
  <c r="AN37" i="102" s="1"/>
  <c r="AO37" i="102" s="1"/>
  <c r="AP37" i="102" s="1"/>
  <c r="AQ37" i="102" s="1"/>
  <c r="AR37" i="102" s="1"/>
  <c r="AS37" i="102" s="1"/>
  <c r="AT37" i="102" s="1"/>
  <c r="AU37" i="102" s="1"/>
  <c r="AV37" i="102" s="1"/>
  <c r="AW37" i="102" s="1"/>
  <c r="AX37" i="102" s="1"/>
  <c r="AY37" i="102" s="1"/>
  <c r="AZ37" i="102" s="1"/>
  <c r="BA37" i="102" s="1"/>
  <c r="BB37" i="102" s="1"/>
  <c r="BC37" i="102" s="1"/>
  <c r="BD37" i="102" s="1"/>
  <c r="BE37" i="102" s="1"/>
  <c r="BF37" i="102" s="1"/>
  <c r="BG37" i="102" s="1"/>
  <c r="BH37" i="102" s="1"/>
  <c r="BI37" i="102" s="1"/>
  <c r="BJ37" i="102" s="1"/>
  <c r="BK37" i="102" s="1"/>
  <c r="BL37" i="102" s="1"/>
  <c r="BM37" i="102" s="1"/>
  <c r="BN37" i="102" s="1"/>
  <c r="BO37" i="102" s="1"/>
  <c r="BP37" i="102" s="1"/>
  <c r="BQ37" i="102" s="1"/>
  <c r="BR37" i="102" s="1"/>
  <c r="BS37" i="102" s="1"/>
  <c r="BT37" i="102" s="1"/>
  <c r="BU37" i="102" s="1"/>
  <c r="BV37" i="102" s="1"/>
  <c r="BW37" i="102" s="1"/>
  <c r="BX37" i="102" s="1"/>
  <c r="BY37" i="102" s="1"/>
  <c r="BZ37" i="102" s="1"/>
  <c r="CA37" i="102" s="1"/>
  <c r="CB37" i="102" s="1"/>
  <c r="CC37" i="102" s="1"/>
  <c r="CD37" i="102" s="1"/>
  <c r="CE37" i="102" s="1"/>
  <c r="CF37" i="102" s="1"/>
  <c r="CG37" i="102" s="1"/>
  <c r="CH37" i="102" s="1"/>
  <c r="CI37" i="102" s="1"/>
  <c r="CJ37" i="102" s="1"/>
  <c r="CK37" i="102" s="1"/>
  <c r="CL37" i="102" s="1"/>
  <c r="CM37" i="102" s="1"/>
  <c r="CN37" i="102" s="1"/>
  <c r="CO37" i="102" s="1"/>
  <c r="CP37" i="102" s="1"/>
  <c r="CQ37" i="102" s="1"/>
  <c r="CR37" i="102" s="1"/>
  <c r="CS37" i="102" s="1"/>
  <c r="CT37" i="102" s="1"/>
  <c r="CU37" i="102" s="1"/>
  <c r="CV37" i="102" s="1"/>
  <c r="CW37" i="102" s="1"/>
  <c r="CX37" i="102" s="1"/>
  <c r="CY37" i="102" s="1"/>
  <c r="CZ37" i="102" s="1"/>
  <c r="DA37" i="102" s="1"/>
  <c r="DB37" i="102" s="1"/>
  <c r="DC37" i="102" s="1"/>
  <c r="DD37" i="102" s="1"/>
  <c r="DE37" i="102" s="1"/>
  <c r="DF37" i="102" s="1"/>
  <c r="DG37" i="102" s="1"/>
  <c r="DH37" i="102" s="1"/>
  <c r="DI37" i="102" s="1"/>
  <c r="DJ37" i="102" s="1"/>
  <c r="DK37" i="102" s="1"/>
  <c r="DL37" i="102" s="1"/>
  <c r="DM37" i="102" s="1"/>
  <c r="DN37" i="102" s="1"/>
  <c r="DO37" i="102" s="1"/>
  <c r="DP37" i="102" s="1"/>
  <c r="DQ37" i="102" s="1"/>
  <c r="DR37" i="102" s="1"/>
  <c r="DS37" i="102" s="1"/>
  <c r="DT37" i="102" s="1"/>
  <c r="DU37" i="102" s="1"/>
  <c r="DV37" i="102" s="1"/>
  <c r="DW37" i="102" s="1"/>
  <c r="DX37" i="102" s="1"/>
  <c r="DY37" i="102" s="1"/>
  <c r="DZ37" i="102" s="1"/>
  <c r="EA37" i="102" s="1"/>
  <c r="EB37" i="102" s="1"/>
  <c r="EC37" i="102" s="1"/>
  <c r="ED37" i="102" s="1"/>
  <c r="EE37" i="102" s="1"/>
  <c r="EF37" i="102" s="1"/>
  <c r="EG37" i="102" s="1"/>
  <c r="EH37" i="102" s="1"/>
  <c r="EI37" i="102" s="1"/>
  <c r="EJ37" i="102" s="1"/>
  <c r="EK37" i="102" s="1"/>
  <c r="EL37" i="102" s="1"/>
  <c r="EM37" i="102" s="1"/>
  <c r="EN37" i="102" s="1"/>
  <c r="EO37" i="102" s="1"/>
  <c r="EP37" i="102" s="1"/>
  <c r="EQ37" i="102" s="1"/>
  <c r="ER37" i="102" s="1"/>
  <c r="ES37" i="102" s="1"/>
  <c r="ET37" i="102" s="1"/>
  <c r="EU37" i="102" s="1"/>
  <c r="EV37" i="102" s="1"/>
  <c r="EW37" i="102" s="1"/>
  <c r="EX37" i="102" s="1"/>
  <c r="EY37" i="102" s="1"/>
  <c r="EZ37" i="102" s="1"/>
  <c r="FA37" i="102" s="1"/>
  <c r="FB37" i="102" s="1"/>
  <c r="FC37" i="102" s="1"/>
  <c r="FD37" i="102" s="1"/>
  <c r="FE37" i="102" s="1"/>
  <c r="FF37" i="102" s="1"/>
  <c r="FG37" i="102" s="1"/>
  <c r="FH37" i="102" s="1"/>
  <c r="FI37" i="102" s="1"/>
  <c r="FJ37" i="102" s="1"/>
  <c r="FK37" i="102" s="1"/>
  <c r="FL37" i="102" s="1"/>
  <c r="FM37" i="102" s="1"/>
  <c r="FN37" i="102" s="1"/>
  <c r="FO37" i="102" s="1"/>
  <c r="FP37" i="102" s="1"/>
  <c r="FQ37" i="102" s="1"/>
  <c r="FR37" i="102" s="1"/>
  <c r="FS37" i="102" s="1"/>
  <c r="FT37" i="102" s="1"/>
  <c r="FU37" i="102" s="1"/>
  <c r="FV37" i="102" s="1"/>
  <c r="FW37" i="102" s="1"/>
  <c r="FX37" i="102" s="1"/>
  <c r="FY37" i="102" s="1"/>
  <c r="FZ37" i="102" s="1"/>
  <c r="GA37" i="102" s="1"/>
  <c r="GB37" i="102" s="1"/>
  <c r="GC37" i="102" s="1"/>
  <c r="GD37" i="102" s="1"/>
  <c r="GE37" i="102" s="1"/>
  <c r="GF37" i="102" s="1"/>
  <c r="GG37" i="102" s="1"/>
  <c r="GH37" i="102" s="1"/>
  <c r="GI37" i="102" s="1"/>
  <c r="GJ37" i="102" s="1"/>
  <c r="GK37" i="102" s="1"/>
  <c r="GL37" i="102" s="1"/>
  <c r="GM37" i="102" s="1"/>
  <c r="GN37" i="102" s="1"/>
  <c r="GO37" i="102" s="1"/>
  <c r="GP37" i="102" s="1"/>
  <c r="GQ37" i="102" s="1"/>
  <c r="GR37" i="102" s="1"/>
  <c r="GS37" i="102" s="1"/>
  <c r="GT37" i="102" s="1"/>
  <c r="GU37" i="102" s="1"/>
  <c r="GV37" i="102" s="1"/>
  <c r="GW37" i="102" s="1"/>
  <c r="GX37" i="102" s="1"/>
  <c r="GY37" i="102" s="1"/>
  <c r="GZ37" i="102" s="1"/>
  <c r="HA37" i="102" s="1"/>
  <c r="HB37" i="102" s="1"/>
  <c r="HC37" i="102" s="1"/>
  <c r="HD37" i="102" s="1"/>
  <c r="HE37" i="102" s="1"/>
  <c r="HF37" i="102" s="1"/>
  <c r="HG37" i="102" s="1"/>
  <c r="HH37" i="102" s="1"/>
  <c r="HI37" i="102" s="1"/>
  <c r="HJ37" i="102" s="1"/>
  <c r="AS24" i="102"/>
  <c r="AU12" i="102"/>
  <c r="AO35" i="102"/>
  <c r="AQ29" i="102"/>
  <c r="W91" i="100"/>
  <c r="E27" i="101"/>
  <c r="F27" i="101" s="1"/>
  <c r="AW10" i="102"/>
  <c r="AJ2" i="102" l="1"/>
  <c r="AI55" i="100" s="1"/>
  <c r="AJ82" i="100"/>
  <c r="AJ67" i="100" s="1"/>
  <c r="B38" i="102" s="1"/>
  <c r="AK38" i="102" s="1"/>
  <c r="AV12" i="102"/>
  <c r="AT24" i="102"/>
  <c r="AR29" i="102"/>
  <c r="AX10" i="102"/>
  <c r="AP35" i="102"/>
  <c r="C28" i="101"/>
  <c r="D28" i="101" s="1"/>
  <c r="AK84" i="100" l="1"/>
  <c r="AK2" i="102"/>
  <c r="AJ55" i="100" s="1"/>
  <c r="AL38" i="102"/>
  <c r="AS29" i="102"/>
  <c r="E28" i="101"/>
  <c r="F28" i="101" s="1"/>
  <c r="X91" i="100"/>
  <c r="AU24" i="102"/>
  <c r="AQ35" i="102"/>
  <c r="AY10" i="102"/>
  <c r="AW12" i="102"/>
  <c r="AK82" i="100" l="1"/>
  <c r="AK67" i="100" s="1"/>
  <c r="B39" i="102" s="1"/>
  <c r="AL39" i="102" s="1"/>
  <c r="AM39" i="102" s="1"/>
  <c r="AN39" i="102" s="1"/>
  <c r="AO39" i="102" s="1"/>
  <c r="AP39" i="102" s="1"/>
  <c r="AQ39" i="102" s="1"/>
  <c r="AR39" i="102" s="1"/>
  <c r="AS39" i="102" s="1"/>
  <c r="AT39" i="102" s="1"/>
  <c r="AU39" i="102" s="1"/>
  <c r="AV39" i="102" s="1"/>
  <c r="AW39" i="102" s="1"/>
  <c r="AX39" i="102" s="1"/>
  <c r="AY39" i="102" s="1"/>
  <c r="AZ39" i="102" s="1"/>
  <c r="BA39" i="102" s="1"/>
  <c r="BB39" i="102" s="1"/>
  <c r="BC39" i="102" s="1"/>
  <c r="BD39" i="102" s="1"/>
  <c r="BE39" i="102" s="1"/>
  <c r="BF39" i="102" s="1"/>
  <c r="BG39" i="102" s="1"/>
  <c r="BH39" i="102" s="1"/>
  <c r="BI39" i="102" s="1"/>
  <c r="BJ39" i="102" s="1"/>
  <c r="BK39" i="102" s="1"/>
  <c r="BL39" i="102" s="1"/>
  <c r="BM39" i="102" s="1"/>
  <c r="BN39" i="102" s="1"/>
  <c r="BO39" i="102" s="1"/>
  <c r="BP39" i="102" s="1"/>
  <c r="BQ39" i="102" s="1"/>
  <c r="BR39" i="102" s="1"/>
  <c r="BS39" i="102" s="1"/>
  <c r="BT39" i="102" s="1"/>
  <c r="BU39" i="102" s="1"/>
  <c r="BV39" i="102" s="1"/>
  <c r="BW39" i="102" s="1"/>
  <c r="BX39" i="102" s="1"/>
  <c r="BY39" i="102" s="1"/>
  <c r="BZ39" i="102" s="1"/>
  <c r="CA39" i="102" s="1"/>
  <c r="CB39" i="102" s="1"/>
  <c r="CC39" i="102" s="1"/>
  <c r="CD39" i="102" s="1"/>
  <c r="CE39" i="102" s="1"/>
  <c r="CF39" i="102" s="1"/>
  <c r="CG39" i="102" s="1"/>
  <c r="CH39" i="102" s="1"/>
  <c r="CI39" i="102" s="1"/>
  <c r="CJ39" i="102" s="1"/>
  <c r="CK39" i="102" s="1"/>
  <c r="CL39" i="102" s="1"/>
  <c r="CM39" i="102" s="1"/>
  <c r="CN39" i="102" s="1"/>
  <c r="CO39" i="102" s="1"/>
  <c r="CP39" i="102" s="1"/>
  <c r="CQ39" i="102" s="1"/>
  <c r="CR39" i="102" s="1"/>
  <c r="CS39" i="102" s="1"/>
  <c r="CT39" i="102" s="1"/>
  <c r="CU39" i="102" s="1"/>
  <c r="CV39" i="102" s="1"/>
  <c r="CW39" i="102" s="1"/>
  <c r="CX39" i="102" s="1"/>
  <c r="CY39" i="102" s="1"/>
  <c r="CZ39" i="102" s="1"/>
  <c r="DA39" i="102" s="1"/>
  <c r="DB39" i="102" s="1"/>
  <c r="DC39" i="102" s="1"/>
  <c r="DD39" i="102" s="1"/>
  <c r="DE39" i="102" s="1"/>
  <c r="DF39" i="102" s="1"/>
  <c r="DG39" i="102" s="1"/>
  <c r="DH39" i="102" s="1"/>
  <c r="DI39" i="102" s="1"/>
  <c r="DJ39" i="102" s="1"/>
  <c r="DK39" i="102" s="1"/>
  <c r="DL39" i="102" s="1"/>
  <c r="DM39" i="102" s="1"/>
  <c r="DN39" i="102" s="1"/>
  <c r="DO39" i="102" s="1"/>
  <c r="DP39" i="102" s="1"/>
  <c r="DQ39" i="102" s="1"/>
  <c r="DR39" i="102" s="1"/>
  <c r="DS39" i="102" s="1"/>
  <c r="DT39" i="102" s="1"/>
  <c r="DU39" i="102" s="1"/>
  <c r="DV39" i="102" s="1"/>
  <c r="DW39" i="102" s="1"/>
  <c r="DX39" i="102" s="1"/>
  <c r="DY39" i="102" s="1"/>
  <c r="DZ39" i="102" s="1"/>
  <c r="EA39" i="102" s="1"/>
  <c r="EB39" i="102" s="1"/>
  <c r="EC39" i="102" s="1"/>
  <c r="ED39" i="102" s="1"/>
  <c r="EE39" i="102" s="1"/>
  <c r="EF39" i="102" s="1"/>
  <c r="EG39" i="102" s="1"/>
  <c r="EH39" i="102" s="1"/>
  <c r="EI39" i="102" s="1"/>
  <c r="EJ39" i="102" s="1"/>
  <c r="EK39" i="102" s="1"/>
  <c r="EL39" i="102" s="1"/>
  <c r="EM39" i="102" s="1"/>
  <c r="EN39" i="102" s="1"/>
  <c r="EO39" i="102" s="1"/>
  <c r="EP39" i="102" s="1"/>
  <c r="EQ39" i="102" s="1"/>
  <c r="ER39" i="102" s="1"/>
  <c r="ES39" i="102" s="1"/>
  <c r="ET39" i="102" s="1"/>
  <c r="EU39" i="102" s="1"/>
  <c r="EV39" i="102" s="1"/>
  <c r="EW39" i="102" s="1"/>
  <c r="EX39" i="102" s="1"/>
  <c r="EY39" i="102" s="1"/>
  <c r="EZ39" i="102" s="1"/>
  <c r="FA39" i="102" s="1"/>
  <c r="FB39" i="102" s="1"/>
  <c r="FC39" i="102" s="1"/>
  <c r="FD39" i="102" s="1"/>
  <c r="FE39" i="102" s="1"/>
  <c r="FF39" i="102" s="1"/>
  <c r="FG39" i="102" s="1"/>
  <c r="FH39" i="102" s="1"/>
  <c r="FI39" i="102" s="1"/>
  <c r="FJ39" i="102" s="1"/>
  <c r="FK39" i="102" s="1"/>
  <c r="FL39" i="102" s="1"/>
  <c r="FM39" i="102" s="1"/>
  <c r="FN39" i="102" s="1"/>
  <c r="FO39" i="102" s="1"/>
  <c r="FP39" i="102" s="1"/>
  <c r="FQ39" i="102" s="1"/>
  <c r="FR39" i="102" s="1"/>
  <c r="FS39" i="102" s="1"/>
  <c r="FT39" i="102" s="1"/>
  <c r="FU39" i="102" s="1"/>
  <c r="FV39" i="102" s="1"/>
  <c r="FW39" i="102" s="1"/>
  <c r="FX39" i="102" s="1"/>
  <c r="FY39" i="102" s="1"/>
  <c r="FZ39" i="102" s="1"/>
  <c r="GA39" i="102" s="1"/>
  <c r="GB39" i="102" s="1"/>
  <c r="GC39" i="102" s="1"/>
  <c r="GD39" i="102" s="1"/>
  <c r="GE39" i="102" s="1"/>
  <c r="GF39" i="102" s="1"/>
  <c r="GG39" i="102" s="1"/>
  <c r="GH39" i="102" s="1"/>
  <c r="GI39" i="102" s="1"/>
  <c r="GJ39" i="102" s="1"/>
  <c r="GK39" i="102" s="1"/>
  <c r="GL39" i="102" s="1"/>
  <c r="GM39" i="102" s="1"/>
  <c r="GN39" i="102" s="1"/>
  <c r="GO39" i="102" s="1"/>
  <c r="GP39" i="102" s="1"/>
  <c r="GQ39" i="102" s="1"/>
  <c r="GR39" i="102" s="1"/>
  <c r="GS39" i="102" s="1"/>
  <c r="GT39" i="102" s="1"/>
  <c r="GU39" i="102" s="1"/>
  <c r="GV39" i="102" s="1"/>
  <c r="GW39" i="102" s="1"/>
  <c r="GX39" i="102" s="1"/>
  <c r="GY39" i="102" s="1"/>
  <c r="GZ39" i="102" s="1"/>
  <c r="HA39" i="102" s="1"/>
  <c r="HB39" i="102" s="1"/>
  <c r="HC39" i="102" s="1"/>
  <c r="HD39" i="102" s="1"/>
  <c r="HE39" i="102" s="1"/>
  <c r="HF39" i="102" s="1"/>
  <c r="HG39" i="102" s="1"/>
  <c r="HH39" i="102" s="1"/>
  <c r="HI39" i="102" s="1"/>
  <c r="HJ39" i="102" s="1"/>
  <c r="AM38" i="102"/>
  <c r="AN38" i="102" s="1"/>
  <c r="AO38" i="102" s="1"/>
  <c r="AP38" i="102" s="1"/>
  <c r="AQ38" i="102" s="1"/>
  <c r="AR38" i="102" s="1"/>
  <c r="AS38" i="102" s="1"/>
  <c r="AT38" i="102" s="1"/>
  <c r="AU38" i="102" s="1"/>
  <c r="AV38" i="102" s="1"/>
  <c r="AW38" i="102" s="1"/>
  <c r="AX38" i="102" s="1"/>
  <c r="AY38" i="102" s="1"/>
  <c r="AZ38" i="102" s="1"/>
  <c r="BA38" i="102" s="1"/>
  <c r="BB38" i="102" s="1"/>
  <c r="BC38" i="102" s="1"/>
  <c r="BD38" i="102" s="1"/>
  <c r="BE38" i="102" s="1"/>
  <c r="BF38" i="102" s="1"/>
  <c r="BG38" i="102" s="1"/>
  <c r="BH38" i="102" s="1"/>
  <c r="BI38" i="102" s="1"/>
  <c r="BJ38" i="102" s="1"/>
  <c r="BK38" i="102" s="1"/>
  <c r="BL38" i="102" s="1"/>
  <c r="BM38" i="102" s="1"/>
  <c r="BN38" i="102" s="1"/>
  <c r="BO38" i="102" s="1"/>
  <c r="BP38" i="102" s="1"/>
  <c r="BQ38" i="102" s="1"/>
  <c r="BR38" i="102" s="1"/>
  <c r="BS38" i="102" s="1"/>
  <c r="BT38" i="102" s="1"/>
  <c r="BU38" i="102" s="1"/>
  <c r="BV38" i="102" s="1"/>
  <c r="BW38" i="102" s="1"/>
  <c r="BX38" i="102" s="1"/>
  <c r="BY38" i="102" s="1"/>
  <c r="BZ38" i="102" s="1"/>
  <c r="CA38" i="102" s="1"/>
  <c r="CB38" i="102" s="1"/>
  <c r="CC38" i="102" s="1"/>
  <c r="CD38" i="102" s="1"/>
  <c r="CE38" i="102" s="1"/>
  <c r="CF38" i="102" s="1"/>
  <c r="CG38" i="102" s="1"/>
  <c r="CH38" i="102" s="1"/>
  <c r="CI38" i="102" s="1"/>
  <c r="CJ38" i="102" s="1"/>
  <c r="CK38" i="102" s="1"/>
  <c r="CL38" i="102" s="1"/>
  <c r="CM38" i="102" s="1"/>
  <c r="CN38" i="102" s="1"/>
  <c r="CO38" i="102" s="1"/>
  <c r="CP38" i="102" s="1"/>
  <c r="CQ38" i="102" s="1"/>
  <c r="CR38" i="102" s="1"/>
  <c r="CS38" i="102" s="1"/>
  <c r="CT38" i="102" s="1"/>
  <c r="CU38" i="102" s="1"/>
  <c r="CV38" i="102" s="1"/>
  <c r="CW38" i="102" s="1"/>
  <c r="CX38" i="102" s="1"/>
  <c r="CY38" i="102" s="1"/>
  <c r="CZ38" i="102" s="1"/>
  <c r="DA38" i="102" s="1"/>
  <c r="DB38" i="102" s="1"/>
  <c r="DC38" i="102" s="1"/>
  <c r="DD38" i="102" s="1"/>
  <c r="DE38" i="102" s="1"/>
  <c r="DF38" i="102" s="1"/>
  <c r="DG38" i="102" s="1"/>
  <c r="DH38" i="102" s="1"/>
  <c r="DI38" i="102" s="1"/>
  <c r="DJ38" i="102" s="1"/>
  <c r="DK38" i="102" s="1"/>
  <c r="DL38" i="102" s="1"/>
  <c r="DM38" i="102" s="1"/>
  <c r="DN38" i="102" s="1"/>
  <c r="DO38" i="102" s="1"/>
  <c r="DP38" i="102" s="1"/>
  <c r="DQ38" i="102" s="1"/>
  <c r="DR38" i="102" s="1"/>
  <c r="DS38" i="102" s="1"/>
  <c r="DT38" i="102" s="1"/>
  <c r="DU38" i="102" s="1"/>
  <c r="DV38" i="102" s="1"/>
  <c r="DW38" i="102" s="1"/>
  <c r="DX38" i="102" s="1"/>
  <c r="DY38" i="102" s="1"/>
  <c r="DZ38" i="102" s="1"/>
  <c r="EA38" i="102" s="1"/>
  <c r="EB38" i="102" s="1"/>
  <c r="EC38" i="102" s="1"/>
  <c r="ED38" i="102" s="1"/>
  <c r="EE38" i="102" s="1"/>
  <c r="EF38" i="102" s="1"/>
  <c r="EG38" i="102" s="1"/>
  <c r="EH38" i="102" s="1"/>
  <c r="EI38" i="102" s="1"/>
  <c r="EJ38" i="102" s="1"/>
  <c r="EK38" i="102" s="1"/>
  <c r="EL38" i="102" s="1"/>
  <c r="EM38" i="102" s="1"/>
  <c r="EN38" i="102" s="1"/>
  <c r="EO38" i="102" s="1"/>
  <c r="EP38" i="102" s="1"/>
  <c r="EQ38" i="102" s="1"/>
  <c r="ER38" i="102" s="1"/>
  <c r="ES38" i="102" s="1"/>
  <c r="ET38" i="102" s="1"/>
  <c r="EU38" i="102" s="1"/>
  <c r="EV38" i="102" s="1"/>
  <c r="EW38" i="102" s="1"/>
  <c r="EX38" i="102" s="1"/>
  <c r="EY38" i="102" s="1"/>
  <c r="EZ38" i="102" s="1"/>
  <c r="FA38" i="102" s="1"/>
  <c r="FB38" i="102" s="1"/>
  <c r="FC38" i="102" s="1"/>
  <c r="FD38" i="102" s="1"/>
  <c r="FE38" i="102" s="1"/>
  <c r="FF38" i="102" s="1"/>
  <c r="FG38" i="102" s="1"/>
  <c r="FH38" i="102" s="1"/>
  <c r="FI38" i="102" s="1"/>
  <c r="FJ38" i="102" s="1"/>
  <c r="FK38" i="102" s="1"/>
  <c r="FL38" i="102" s="1"/>
  <c r="FM38" i="102" s="1"/>
  <c r="FN38" i="102" s="1"/>
  <c r="FO38" i="102" s="1"/>
  <c r="FP38" i="102" s="1"/>
  <c r="FQ38" i="102" s="1"/>
  <c r="FR38" i="102" s="1"/>
  <c r="FS38" i="102" s="1"/>
  <c r="FT38" i="102" s="1"/>
  <c r="FU38" i="102" s="1"/>
  <c r="FV38" i="102" s="1"/>
  <c r="FW38" i="102" s="1"/>
  <c r="FX38" i="102" s="1"/>
  <c r="FY38" i="102" s="1"/>
  <c r="FZ38" i="102" s="1"/>
  <c r="GA38" i="102" s="1"/>
  <c r="GB38" i="102" s="1"/>
  <c r="GC38" i="102" s="1"/>
  <c r="GD38" i="102" s="1"/>
  <c r="GE38" i="102" s="1"/>
  <c r="GF38" i="102" s="1"/>
  <c r="GG38" i="102" s="1"/>
  <c r="GH38" i="102" s="1"/>
  <c r="GI38" i="102" s="1"/>
  <c r="GJ38" i="102" s="1"/>
  <c r="GK38" i="102" s="1"/>
  <c r="GL38" i="102" s="1"/>
  <c r="GM38" i="102" s="1"/>
  <c r="GN38" i="102" s="1"/>
  <c r="GO38" i="102" s="1"/>
  <c r="GP38" i="102" s="1"/>
  <c r="GQ38" i="102" s="1"/>
  <c r="GR38" i="102" s="1"/>
  <c r="GS38" i="102" s="1"/>
  <c r="GT38" i="102" s="1"/>
  <c r="GU38" i="102" s="1"/>
  <c r="GV38" i="102" s="1"/>
  <c r="GW38" i="102" s="1"/>
  <c r="GX38" i="102" s="1"/>
  <c r="GY38" i="102" s="1"/>
  <c r="GZ38" i="102" s="1"/>
  <c r="HA38" i="102" s="1"/>
  <c r="HB38" i="102" s="1"/>
  <c r="HC38" i="102" s="1"/>
  <c r="HD38" i="102" s="1"/>
  <c r="HE38" i="102" s="1"/>
  <c r="HF38" i="102" s="1"/>
  <c r="HG38" i="102" s="1"/>
  <c r="HH38" i="102" s="1"/>
  <c r="HI38" i="102" s="1"/>
  <c r="HJ38" i="102" s="1"/>
  <c r="AX12" i="102"/>
  <c r="AZ10" i="102"/>
  <c r="AV24" i="102"/>
  <c r="AT29" i="102"/>
  <c r="C29" i="101"/>
  <c r="D29" i="101" s="1"/>
  <c r="AR35" i="102"/>
  <c r="AL2" i="102" l="1"/>
  <c r="AK55" i="100" s="1"/>
  <c r="E29" i="101"/>
  <c r="F29" i="101" s="1"/>
  <c r="Y91" i="100"/>
  <c r="AW24" i="102"/>
  <c r="AU29" i="102"/>
  <c r="BA10" i="102"/>
  <c r="AS35" i="102"/>
  <c r="AY12" i="102"/>
  <c r="AL82" i="100" l="1"/>
  <c r="AM84" i="100"/>
  <c r="AL84" i="100"/>
  <c r="BB10" i="102"/>
  <c r="AT35" i="102"/>
  <c r="AV29" i="102"/>
  <c r="C30" i="101"/>
  <c r="E30" i="101" s="1"/>
  <c r="F30" i="101" s="1"/>
  <c r="AZ12" i="102"/>
  <c r="AX24" i="102"/>
  <c r="AL67" i="100" l="1"/>
  <c r="B40" i="102" s="1"/>
  <c r="AM40" i="102" s="1"/>
  <c r="AN40" i="102" s="1"/>
  <c r="AO40" i="102" s="1"/>
  <c r="AP40" i="102" s="1"/>
  <c r="AQ40" i="102" s="1"/>
  <c r="AR40" i="102" s="1"/>
  <c r="AS40" i="102" s="1"/>
  <c r="AT40" i="102" s="1"/>
  <c r="AU40" i="102" s="1"/>
  <c r="AV40" i="102" s="1"/>
  <c r="AW40" i="102" s="1"/>
  <c r="AX40" i="102" s="1"/>
  <c r="AY40" i="102" s="1"/>
  <c r="AZ40" i="102" s="1"/>
  <c r="BA40" i="102" s="1"/>
  <c r="BB40" i="102" s="1"/>
  <c r="BC40" i="102" s="1"/>
  <c r="BD40" i="102" s="1"/>
  <c r="BE40" i="102" s="1"/>
  <c r="BF40" i="102" s="1"/>
  <c r="BG40" i="102" s="1"/>
  <c r="BH40" i="102" s="1"/>
  <c r="BI40" i="102" s="1"/>
  <c r="BJ40" i="102" s="1"/>
  <c r="BK40" i="102" s="1"/>
  <c r="BL40" i="102" s="1"/>
  <c r="BM40" i="102" s="1"/>
  <c r="BN40" i="102" s="1"/>
  <c r="BO40" i="102" s="1"/>
  <c r="BP40" i="102" s="1"/>
  <c r="BQ40" i="102" s="1"/>
  <c r="BR40" i="102" s="1"/>
  <c r="BS40" i="102" s="1"/>
  <c r="BT40" i="102" s="1"/>
  <c r="BU40" i="102" s="1"/>
  <c r="BV40" i="102" s="1"/>
  <c r="BW40" i="102" s="1"/>
  <c r="BX40" i="102" s="1"/>
  <c r="BY40" i="102" s="1"/>
  <c r="BZ40" i="102" s="1"/>
  <c r="CA40" i="102" s="1"/>
  <c r="CB40" i="102" s="1"/>
  <c r="CC40" i="102" s="1"/>
  <c r="CD40" i="102" s="1"/>
  <c r="CE40" i="102" s="1"/>
  <c r="CF40" i="102" s="1"/>
  <c r="CG40" i="102" s="1"/>
  <c r="CH40" i="102" s="1"/>
  <c r="CI40" i="102" s="1"/>
  <c r="CJ40" i="102" s="1"/>
  <c r="CK40" i="102" s="1"/>
  <c r="CL40" i="102" s="1"/>
  <c r="CM40" i="102" s="1"/>
  <c r="CN40" i="102" s="1"/>
  <c r="CO40" i="102" s="1"/>
  <c r="CP40" i="102" s="1"/>
  <c r="CQ40" i="102" s="1"/>
  <c r="CR40" i="102" s="1"/>
  <c r="CS40" i="102" s="1"/>
  <c r="CT40" i="102" s="1"/>
  <c r="CU40" i="102" s="1"/>
  <c r="CV40" i="102" s="1"/>
  <c r="CW40" i="102" s="1"/>
  <c r="CX40" i="102" s="1"/>
  <c r="CY40" i="102" s="1"/>
  <c r="CZ40" i="102" s="1"/>
  <c r="DA40" i="102" s="1"/>
  <c r="DB40" i="102" s="1"/>
  <c r="DC40" i="102" s="1"/>
  <c r="DD40" i="102" s="1"/>
  <c r="DE40" i="102" s="1"/>
  <c r="DF40" i="102" s="1"/>
  <c r="DG40" i="102" s="1"/>
  <c r="DH40" i="102" s="1"/>
  <c r="DI40" i="102" s="1"/>
  <c r="DJ40" i="102" s="1"/>
  <c r="DK40" i="102" s="1"/>
  <c r="DL40" i="102" s="1"/>
  <c r="DM40" i="102" s="1"/>
  <c r="DN40" i="102" s="1"/>
  <c r="DO40" i="102" s="1"/>
  <c r="DP40" i="102" s="1"/>
  <c r="DQ40" i="102" s="1"/>
  <c r="DR40" i="102" s="1"/>
  <c r="DS40" i="102" s="1"/>
  <c r="DT40" i="102" s="1"/>
  <c r="DU40" i="102" s="1"/>
  <c r="DV40" i="102" s="1"/>
  <c r="DW40" i="102" s="1"/>
  <c r="DX40" i="102" s="1"/>
  <c r="DY40" i="102" s="1"/>
  <c r="DZ40" i="102" s="1"/>
  <c r="EA40" i="102" s="1"/>
  <c r="EB40" i="102" s="1"/>
  <c r="EC40" i="102" s="1"/>
  <c r="ED40" i="102" s="1"/>
  <c r="EE40" i="102" s="1"/>
  <c r="EF40" i="102" s="1"/>
  <c r="EG40" i="102" s="1"/>
  <c r="EH40" i="102" s="1"/>
  <c r="EI40" i="102" s="1"/>
  <c r="EJ40" i="102" s="1"/>
  <c r="EK40" i="102" s="1"/>
  <c r="EL40" i="102" s="1"/>
  <c r="EM40" i="102" s="1"/>
  <c r="EN40" i="102" s="1"/>
  <c r="EO40" i="102" s="1"/>
  <c r="EP40" i="102" s="1"/>
  <c r="EQ40" i="102" s="1"/>
  <c r="ER40" i="102" s="1"/>
  <c r="ES40" i="102" s="1"/>
  <c r="ET40" i="102" s="1"/>
  <c r="EU40" i="102" s="1"/>
  <c r="EV40" i="102" s="1"/>
  <c r="EW40" i="102" s="1"/>
  <c r="EX40" i="102" s="1"/>
  <c r="EY40" i="102" s="1"/>
  <c r="EZ40" i="102" s="1"/>
  <c r="FA40" i="102" s="1"/>
  <c r="FB40" i="102" s="1"/>
  <c r="FC40" i="102" s="1"/>
  <c r="FD40" i="102" s="1"/>
  <c r="FE40" i="102" s="1"/>
  <c r="FF40" i="102" s="1"/>
  <c r="FG40" i="102" s="1"/>
  <c r="FH40" i="102" s="1"/>
  <c r="FI40" i="102" s="1"/>
  <c r="FJ40" i="102" s="1"/>
  <c r="FK40" i="102" s="1"/>
  <c r="FL40" i="102" s="1"/>
  <c r="FM40" i="102" s="1"/>
  <c r="FN40" i="102" s="1"/>
  <c r="FO40" i="102" s="1"/>
  <c r="FP40" i="102" s="1"/>
  <c r="FQ40" i="102" s="1"/>
  <c r="FR40" i="102" s="1"/>
  <c r="FS40" i="102" s="1"/>
  <c r="FT40" i="102" s="1"/>
  <c r="FU40" i="102" s="1"/>
  <c r="FV40" i="102" s="1"/>
  <c r="FW40" i="102" s="1"/>
  <c r="FX40" i="102" s="1"/>
  <c r="FY40" i="102" s="1"/>
  <c r="FZ40" i="102" s="1"/>
  <c r="GA40" i="102" s="1"/>
  <c r="GB40" i="102" s="1"/>
  <c r="GC40" i="102" s="1"/>
  <c r="GD40" i="102" s="1"/>
  <c r="GE40" i="102" s="1"/>
  <c r="GF40" i="102" s="1"/>
  <c r="GG40" i="102" s="1"/>
  <c r="GH40" i="102" s="1"/>
  <c r="GI40" i="102" s="1"/>
  <c r="GJ40" i="102" s="1"/>
  <c r="GK40" i="102" s="1"/>
  <c r="GL40" i="102" s="1"/>
  <c r="GM40" i="102" s="1"/>
  <c r="GN40" i="102" s="1"/>
  <c r="GO40" i="102" s="1"/>
  <c r="GP40" i="102" s="1"/>
  <c r="GQ40" i="102" s="1"/>
  <c r="GR40" i="102" s="1"/>
  <c r="GS40" i="102" s="1"/>
  <c r="GT40" i="102" s="1"/>
  <c r="GU40" i="102" s="1"/>
  <c r="GV40" i="102" s="1"/>
  <c r="GW40" i="102" s="1"/>
  <c r="GX40" i="102" s="1"/>
  <c r="GY40" i="102" s="1"/>
  <c r="GZ40" i="102" s="1"/>
  <c r="HA40" i="102" s="1"/>
  <c r="HB40" i="102" s="1"/>
  <c r="HC40" i="102" s="1"/>
  <c r="HD40" i="102" s="1"/>
  <c r="HE40" i="102" s="1"/>
  <c r="HF40" i="102" s="1"/>
  <c r="HG40" i="102" s="1"/>
  <c r="HH40" i="102" s="1"/>
  <c r="HI40" i="102" s="1"/>
  <c r="HJ40" i="102" s="1"/>
  <c r="AM2" i="102"/>
  <c r="AL55" i="100" s="1"/>
  <c r="AM82" i="100"/>
  <c r="AM67" i="100" s="1"/>
  <c r="B41" i="102" s="1"/>
  <c r="AN41" i="102" s="1"/>
  <c r="C31" i="101"/>
  <c r="E31" i="101" s="1"/>
  <c r="F31" i="101" s="1"/>
  <c r="AY24" i="102"/>
  <c r="BA12" i="102"/>
  <c r="AW29" i="102"/>
  <c r="BC10" i="102"/>
  <c r="AU35" i="102"/>
  <c r="AN82" i="100" l="1"/>
  <c r="AN84" i="100"/>
  <c r="AO41" i="102"/>
  <c r="AN2" i="102"/>
  <c r="AM55" i="100" s="1"/>
  <c r="BD10" i="102"/>
  <c r="AX29" i="102"/>
  <c r="BB12" i="102"/>
  <c r="AZ24" i="102"/>
  <c r="AV35" i="102"/>
  <c r="C32" i="101"/>
  <c r="E32" i="101" s="1"/>
  <c r="F32" i="101" s="1"/>
  <c r="AO84" i="100" l="1"/>
  <c r="AN67" i="100"/>
  <c r="B42" i="102" s="1"/>
  <c r="AO42" i="102" s="1"/>
  <c r="AP42" i="102" s="1"/>
  <c r="AQ42" i="102" s="1"/>
  <c r="AR42" i="102" s="1"/>
  <c r="AS42" i="102" s="1"/>
  <c r="AT42" i="102" s="1"/>
  <c r="AU42" i="102" s="1"/>
  <c r="AV42" i="102" s="1"/>
  <c r="AW42" i="102" s="1"/>
  <c r="AX42" i="102" s="1"/>
  <c r="AY42" i="102" s="1"/>
  <c r="AZ42" i="102" s="1"/>
  <c r="BA42" i="102" s="1"/>
  <c r="BB42" i="102" s="1"/>
  <c r="BC42" i="102" s="1"/>
  <c r="BD42" i="102" s="1"/>
  <c r="BE42" i="102" s="1"/>
  <c r="BF42" i="102" s="1"/>
  <c r="BG42" i="102" s="1"/>
  <c r="BH42" i="102" s="1"/>
  <c r="BI42" i="102" s="1"/>
  <c r="BJ42" i="102" s="1"/>
  <c r="BK42" i="102" s="1"/>
  <c r="BL42" i="102" s="1"/>
  <c r="BM42" i="102" s="1"/>
  <c r="BN42" i="102" s="1"/>
  <c r="BO42" i="102" s="1"/>
  <c r="BP42" i="102" s="1"/>
  <c r="BQ42" i="102" s="1"/>
  <c r="BR42" i="102" s="1"/>
  <c r="BS42" i="102" s="1"/>
  <c r="BT42" i="102" s="1"/>
  <c r="BU42" i="102" s="1"/>
  <c r="BV42" i="102" s="1"/>
  <c r="BW42" i="102" s="1"/>
  <c r="BX42" i="102" s="1"/>
  <c r="BY42" i="102" s="1"/>
  <c r="BZ42" i="102" s="1"/>
  <c r="CA42" i="102" s="1"/>
  <c r="CB42" i="102" s="1"/>
  <c r="CC42" i="102" s="1"/>
  <c r="CD42" i="102" s="1"/>
  <c r="CE42" i="102" s="1"/>
  <c r="CF42" i="102" s="1"/>
  <c r="CG42" i="102" s="1"/>
  <c r="CH42" i="102" s="1"/>
  <c r="CI42" i="102" s="1"/>
  <c r="CJ42" i="102" s="1"/>
  <c r="CK42" i="102" s="1"/>
  <c r="CL42" i="102" s="1"/>
  <c r="CM42" i="102" s="1"/>
  <c r="CN42" i="102" s="1"/>
  <c r="CO42" i="102" s="1"/>
  <c r="CP42" i="102" s="1"/>
  <c r="CQ42" i="102" s="1"/>
  <c r="CR42" i="102" s="1"/>
  <c r="CS42" i="102" s="1"/>
  <c r="CT42" i="102" s="1"/>
  <c r="CU42" i="102" s="1"/>
  <c r="CV42" i="102" s="1"/>
  <c r="CW42" i="102" s="1"/>
  <c r="CX42" i="102" s="1"/>
  <c r="CY42" i="102" s="1"/>
  <c r="CZ42" i="102" s="1"/>
  <c r="DA42" i="102" s="1"/>
  <c r="DB42" i="102" s="1"/>
  <c r="DC42" i="102" s="1"/>
  <c r="DD42" i="102" s="1"/>
  <c r="DE42" i="102" s="1"/>
  <c r="DF42" i="102" s="1"/>
  <c r="DG42" i="102" s="1"/>
  <c r="DH42" i="102" s="1"/>
  <c r="DI42" i="102" s="1"/>
  <c r="DJ42" i="102" s="1"/>
  <c r="DK42" i="102" s="1"/>
  <c r="DL42" i="102" s="1"/>
  <c r="DM42" i="102" s="1"/>
  <c r="DN42" i="102" s="1"/>
  <c r="DO42" i="102" s="1"/>
  <c r="DP42" i="102" s="1"/>
  <c r="DQ42" i="102" s="1"/>
  <c r="DR42" i="102" s="1"/>
  <c r="DS42" i="102" s="1"/>
  <c r="DT42" i="102" s="1"/>
  <c r="DU42" i="102" s="1"/>
  <c r="DV42" i="102" s="1"/>
  <c r="DW42" i="102" s="1"/>
  <c r="DX42" i="102" s="1"/>
  <c r="DY42" i="102" s="1"/>
  <c r="DZ42" i="102" s="1"/>
  <c r="EA42" i="102" s="1"/>
  <c r="EB42" i="102" s="1"/>
  <c r="EC42" i="102" s="1"/>
  <c r="ED42" i="102" s="1"/>
  <c r="EE42" i="102" s="1"/>
  <c r="EF42" i="102" s="1"/>
  <c r="EG42" i="102" s="1"/>
  <c r="EH42" i="102" s="1"/>
  <c r="EI42" i="102" s="1"/>
  <c r="EJ42" i="102" s="1"/>
  <c r="EK42" i="102" s="1"/>
  <c r="EL42" i="102" s="1"/>
  <c r="EM42" i="102" s="1"/>
  <c r="EN42" i="102" s="1"/>
  <c r="EO42" i="102" s="1"/>
  <c r="EP42" i="102" s="1"/>
  <c r="EQ42" i="102" s="1"/>
  <c r="ER42" i="102" s="1"/>
  <c r="ES42" i="102" s="1"/>
  <c r="ET42" i="102" s="1"/>
  <c r="EU42" i="102" s="1"/>
  <c r="EV42" i="102" s="1"/>
  <c r="EW42" i="102" s="1"/>
  <c r="EX42" i="102" s="1"/>
  <c r="EY42" i="102" s="1"/>
  <c r="EZ42" i="102" s="1"/>
  <c r="FA42" i="102" s="1"/>
  <c r="FB42" i="102" s="1"/>
  <c r="FC42" i="102" s="1"/>
  <c r="FD42" i="102" s="1"/>
  <c r="FE42" i="102" s="1"/>
  <c r="FF42" i="102" s="1"/>
  <c r="FG42" i="102" s="1"/>
  <c r="FH42" i="102" s="1"/>
  <c r="FI42" i="102" s="1"/>
  <c r="FJ42" i="102" s="1"/>
  <c r="FK42" i="102" s="1"/>
  <c r="FL42" i="102" s="1"/>
  <c r="FM42" i="102" s="1"/>
  <c r="FN42" i="102" s="1"/>
  <c r="FO42" i="102" s="1"/>
  <c r="FP42" i="102" s="1"/>
  <c r="FQ42" i="102" s="1"/>
  <c r="FR42" i="102" s="1"/>
  <c r="FS42" i="102" s="1"/>
  <c r="FT42" i="102" s="1"/>
  <c r="FU42" i="102" s="1"/>
  <c r="FV42" i="102" s="1"/>
  <c r="FW42" i="102" s="1"/>
  <c r="FX42" i="102" s="1"/>
  <c r="FY42" i="102" s="1"/>
  <c r="FZ42" i="102" s="1"/>
  <c r="GA42" i="102" s="1"/>
  <c r="GB42" i="102" s="1"/>
  <c r="GC42" i="102" s="1"/>
  <c r="GD42" i="102" s="1"/>
  <c r="GE42" i="102" s="1"/>
  <c r="GF42" i="102" s="1"/>
  <c r="GG42" i="102" s="1"/>
  <c r="GH42" i="102" s="1"/>
  <c r="GI42" i="102" s="1"/>
  <c r="GJ42" i="102" s="1"/>
  <c r="GK42" i="102" s="1"/>
  <c r="GL42" i="102" s="1"/>
  <c r="GM42" i="102" s="1"/>
  <c r="GN42" i="102" s="1"/>
  <c r="GO42" i="102" s="1"/>
  <c r="GP42" i="102" s="1"/>
  <c r="GQ42" i="102" s="1"/>
  <c r="GR42" i="102" s="1"/>
  <c r="GS42" i="102" s="1"/>
  <c r="GT42" i="102" s="1"/>
  <c r="GU42" i="102" s="1"/>
  <c r="GV42" i="102" s="1"/>
  <c r="GW42" i="102" s="1"/>
  <c r="GX42" i="102" s="1"/>
  <c r="GY42" i="102" s="1"/>
  <c r="GZ42" i="102" s="1"/>
  <c r="HA42" i="102" s="1"/>
  <c r="HB42" i="102" s="1"/>
  <c r="HC42" i="102" s="1"/>
  <c r="HD42" i="102" s="1"/>
  <c r="HE42" i="102" s="1"/>
  <c r="HF42" i="102" s="1"/>
  <c r="HG42" i="102" s="1"/>
  <c r="HH42" i="102" s="1"/>
  <c r="HI42" i="102" s="1"/>
  <c r="HJ42" i="102" s="1"/>
  <c r="AP41" i="102"/>
  <c r="AY29" i="102"/>
  <c r="C33" i="101"/>
  <c r="E33" i="101" s="1"/>
  <c r="F33" i="101" s="1"/>
  <c r="AW35" i="102"/>
  <c r="BE10" i="102"/>
  <c r="BC12" i="102"/>
  <c r="BA24" i="102"/>
  <c r="AO2" i="102" l="1"/>
  <c r="AN55" i="100" s="1"/>
  <c r="AQ41" i="102"/>
  <c r="AR41" i="102" s="1"/>
  <c r="AS41" i="102" s="1"/>
  <c r="AT41" i="102" s="1"/>
  <c r="AU41" i="102" s="1"/>
  <c r="AV41" i="102" s="1"/>
  <c r="AW41" i="102" s="1"/>
  <c r="AX41" i="102" s="1"/>
  <c r="AY41" i="102" s="1"/>
  <c r="AZ41" i="102" s="1"/>
  <c r="BA41" i="102" s="1"/>
  <c r="BB41" i="102" s="1"/>
  <c r="BC41" i="102" s="1"/>
  <c r="BD41" i="102" s="1"/>
  <c r="BE41" i="102" s="1"/>
  <c r="BF41" i="102" s="1"/>
  <c r="BG41" i="102" s="1"/>
  <c r="BH41" i="102" s="1"/>
  <c r="BI41" i="102" s="1"/>
  <c r="BJ41" i="102" s="1"/>
  <c r="BK41" i="102" s="1"/>
  <c r="BL41" i="102" s="1"/>
  <c r="BM41" i="102" s="1"/>
  <c r="BN41" i="102" s="1"/>
  <c r="BO41" i="102" s="1"/>
  <c r="BP41" i="102" s="1"/>
  <c r="BQ41" i="102" s="1"/>
  <c r="BR41" i="102" s="1"/>
  <c r="BS41" i="102" s="1"/>
  <c r="BT41" i="102" s="1"/>
  <c r="BU41" i="102" s="1"/>
  <c r="BV41" i="102" s="1"/>
  <c r="BW41" i="102" s="1"/>
  <c r="BX41" i="102" s="1"/>
  <c r="BY41" i="102" s="1"/>
  <c r="BZ41" i="102" s="1"/>
  <c r="CA41" i="102" s="1"/>
  <c r="CB41" i="102" s="1"/>
  <c r="CC41" i="102" s="1"/>
  <c r="CD41" i="102" s="1"/>
  <c r="CE41" i="102" s="1"/>
  <c r="CF41" i="102" s="1"/>
  <c r="CG41" i="102" s="1"/>
  <c r="CH41" i="102" s="1"/>
  <c r="CI41" i="102" s="1"/>
  <c r="CJ41" i="102" s="1"/>
  <c r="CK41" i="102" s="1"/>
  <c r="CL41" i="102" s="1"/>
  <c r="CM41" i="102" s="1"/>
  <c r="CN41" i="102" s="1"/>
  <c r="CO41" i="102" s="1"/>
  <c r="CP41" i="102" s="1"/>
  <c r="CQ41" i="102" s="1"/>
  <c r="CR41" i="102" s="1"/>
  <c r="CS41" i="102" s="1"/>
  <c r="CT41" i="102" s="1"/>
  <c r="CU41" i="102" s="1"/>
  <c r="CV41" i="102" s="1"/>
  <c r="CW41" i="102" s="1"/>
  <c r="CX41" i="102" s="1"/>
  <c r="CY41" i="102" s="1"/>
  <c r="CZ41" i="102" s="1"/>
  <c r="DA41" i="102" s="1"/>
  <c r="DB41" i="102" s="1"/>
  <c r="DC41" i="102" s="1"/>
  <c r="DD41" i="102" s="1"/>
  <c r="DE41" i="102" s="1"/>
  <c r="DF41" i="102" s="1"/>
  <c r="DG41" i="102" s="1"/>
  <c r="DH41" i="102" s="1"/>
  <c r="DI41" i="102" s="1"/>
  <c r="DJ41" i="102" s="1"/>
  <c r="DK41" i="102" s="1"/>
  <c r="DL41" i="102" s="1"/>
  <c r="DM41" i="102" s="1"/>
  <c r="DN41" i="102" s="1"/>
  <c r="DO41" i="102" s="1"/>
  <c r="DP41" i="102" s="1"/>
  <c r="DQ41" i="102" s="1"/>
  <c r="DR41" i="102" s="1"/>
  <c r="DS41" i="102" s="1"/>
  <c r="DT41" i="102" s="1"/>
  <c r="DU41" i="102" s="1"/>
  <c r="DV41" i="102" s="1"/>
  <c r="DW41" i="102" s="1"/>
  <c r="DX41" i="102" s="1"/>
  <c r="DY41" i="102" s="1"/>
  <c r="DZ41" i="102" s="1"/>
  <c r="EA41" i="102" s="1"/>
  <c r="EB41" i="102" s="1"/>
  <c r="EC41" i="102" s="1"/>
  <c r="ED41" i="102" s="1"/>
  <c r="EE41" i="102" s="1"/>
  <c r="EF41" i="102" s="1"/>
  <c r="EG41" i="102" s="1"/>
  <c r="EH41" i="102" s="1"/>
  <c r="EI41" i="102" s="1"/>
  <c r="EJ41" i="102" s="1"/>
  <c r="EK41" i="102" s="1"/>
  <c r="EL41" i="102" s="1"/>
  <c r="EM41" i="102" s="1"/>
  <c r="EN41" i="102" s="1"/>
  <c r="EO41" i="102" s="1"/>
  <c r="EP41" i="102" s="1"/>
  <c r="EQ41" i="102" s="1"/>
  <c r="ER41" i="102" s="1"/>
  <c r="ES41" i="102" s="1"/>
  <c r="ET41" i="102" s="1"/>
  <c r="EU41" i="102" s="1"/>
  <c r="EV41" i="102" s="1"/>
  <c r="EW41" i="102" s="1"/>
  <c r="EX41" i="102" s="1"/>
  <c r="EY41" i="102" s="1"/>
  <c r="EZ41" i="102" s="1"/>
  <c r="FA41" i="102" s="1"/>
  <c r="FB41" i="102" s="1"/>
  <c r="FC41" i="102" s="1"/>
  <c r="FD41" i="102" s="1"/>
  <c r="FE41" i="102" s="1"/>
  <c r="FF41" i="102" s="1"/>
  <c r="FG41" i="102" s="1"/>
  <c r="FH41" i="102" s="1"/>
  <c r="FI41" i="102" s="1"/>
  <c r="FJ41" i="102" s="1"/>
  <c r="FK41" i="102" s="1"/>
  <c r="FL41" i="102" s="1"/>
  <c r="FM41" i="102" s="1"/>
  <c r="FN41" i="102" s="1"/>
  <c r="FO41" i="102" s="1"/>
  <c r="FP41" i="102" s="1"/>
  <c r="FQ41" i="102" s="1"/>
  <c r="FR41" i="102" s="1"/>
  <c r="FS41" i="102" s="1"/>
  <c r="FT41" i="102" s="1"/>
  <c r="FU41" i="102" s="1"/>
  <c r="FV41" i="102" s="1"/>
  <c r="FW41" i="102" s="1"/>
  <c r="FX41" i="102" s="1"/>
  <c r="FY41" i="102" s="1"/>
  <c r="FZ41" i="102" s="1"/>
  <c r="GA41" i="102" s="1"/>
  <c r="GB41" i="102" s="1"/>
  <c r="GC41" i="102" s="1"/>
  <c r="GD41" i="102" s="1"/>
  <c r="GE41" i="102" s="1"/>
  <c r="GF41" i="102" s="1"/>
  <c r="GG41" i="102" s="1"/>
  <c r="GH41" i="102" s="1"/>
  <c r="GI41" i="102" s="1"/>
  <c r="GJ41" i="102" s="1"/>
  <c r="GK41" i="102" s="1"/>
  <c r="GL41" i="102" s="1"/>
  <c r="GM41" i="102" s="1"/>
  <c r="GN41" i="102" s="1"/>
  <c r="GO41" i="102" s="1"/>
  <c r="GP41" i="102" s="1"/>
  <c r="GQ41" i="102" s="1"/>
  <c r="GR41" i="102" s="1"/>
  <c r="GS41" i="102" s="1"/>
  <c r="GT41" i="102" s="1"/>
  <c r="GU41" i="102" s="1"/>
  <c r="GV41" i="102" s="1"/>
  <c r="GW41" i="102" s="1"/>
  <c r="GX41" i="102" s="1"/>
  <c r="GY41" i="102" s="1"/>
  <c r="GZ41" i="102" s="1"/>
  <c r="HA41" i="102" s="1"/>
  <c r="HB41" i="102" s="1"/>
  <c r="HC41" i="102" s="1"/>
  <c r="HD41" i="102" s="1"/>
  <c r="HE41" i="102" s="1"/>
  <c r="HF41" i="102" s="1"/>
  <c r="HG41" i="102" s="1"/>
  <c r="HH41" i="102" s="1"/>
  <c r="HI41" i="102" s="1"/>
  <c r="HJ41" i="102" s="1"/>
  <c r="AO82" i="100"/>
  <c r="AO67" i="100" s="1"/>
  <c r="B43" i="102" s="1"/>
  <c r="AP43" i="102" s="1"/>
  <c r="AQ43" i="102" s="1"/>
  <c r="AR43" i="102" s="1"/>
  <c r="AS43" i="102" s="1"/>
  <c r="AT43" i="102" s="1"/>
  <c r="AU43" i="102" s="1"/>
  <c r="AV43" i="102" s="1"/>
  <c r="AW43" i="102" s="1"/>
  <c r="AX43" i="102" s="1"/>
  <c r="AY43" i="102" s="1"/>
  <c r="AZ43" i="102" s="1"/>
  <c r="BA43" i="102" s="1"/>
  <c r="BB43" i="102" s="1"/>
  <c r="BC43" i="102" s="1"/>
  <c r="BD43" i="102" s="1"/>
  <c r="BE43" i="102" s="1"/>
  <c r="BF43" i="102" s="1"/>
  <c r="BG43" i="102" s="1"/>
  <c r="BH43" i="102" s="1"/>
  <c r="BI43" i="102" s="1"/>
  <c r="BJ43" i="102" s="1"/>
  <c r="BK43" i="102" s="1"/>
  <c r="BL43" i="102" s="1"/>
  <c r="BM43" i="102" s="1"/>
  <c r="BN43" i="102" s="1"/>
  <c r="BO43" i="102" s="1"/>
  <c r="BP43" i="102" s="1"/>
  <c r="BQ43" i="102" s="1"/>
  <c r="BR43" i="102" s="1"/>
  <c r="BS43" i="102" s="1"/>
  <c r="BT43" i="102" s="1"/>
  <c r="BU43" i="102" s="1"/>
  <c r="BV43" i="102" s="1"/>
  <c r="BW43" i="102" s="1"/>
  <c r="BX43" i="102" s="1"/>
  <c r="BY43" i="102" s="1"/>
  <c r="BZ43" i="102" s="1"/>
  <c r="CA43" i="102" s="1"/>
  <c r="CB43" i="102" s="1"/>
  <c r="CC43" i="102" s="1"/>
  <c r="CD43" i="102" s="1"/>
  <c r="CE43" i="102" s="1"/>
  <c r="CF43" i="102" s="1"/>
  <c r="CG43" i="102" s="1"/>
  <c r="CH43" i="102" s="1"/>
  <c r="CI43" i="102" s="1"/>
  <c r="CJ43" i="102" s="1"/>
  <c r="CK43" i="102" s="1"/>
  <c r="CL43" i="102" s="1"/>
  <c r="CM43" i="102" s="1"/>
  <c r="CN43" i="102" s="1"/>
  <c r="CO43" i="102" s="1"/>
  <c r="CP43" i="102" s="1"/>
  <c r="CQ43" i="102" s="1"/>
  <c r="CR43" i="102" s="1"/>
  <c r="CS43" i="102" s="1"/>
  <c r="CT43" i="102" s="1"/>
  <c r="CU43" i="102" s="1"/>
  <c r="CV43" i="102" s="1"/>
  <c r="CW43" i="102" s="1"/>
  <c r="CX43" i="102" s="1"/>
  <c r="CY43" i="102" s="1"/>
  <c r="CZ43" i="102" s="1"/>
  <c r="DA43" i="102" s="1"/>
  <c r="DB43" i="102" s="1"/>
  <c r="DC43" i="102" s="1"/>
  <c r="DD43" i="102" s="1"/>
  <c r="DE43" i="102" s="1"/>
  <c r="DF43" i="102" s="1"/>
  <c r="DG43" i="102" s="1"/>
  <c r="DH43" i="102" s="1"/>
  <c r="DI43" i="102" s="1"/>
  <c r="DJ43" i="102" s="1"/>
  <c r="DK43" i="102" s="1"/>
  <c r="DL43" i="102" s="1"/>
  <c r="DM43" i="102" s="1"/>
  <c r="DN43" i="102" s="1"/>
  <c r="DO43" i="102" s="1"/>
  <c r="DP43" i="102" s="1"/>
  <c r="DQ43" i="102" s="1"/>
  <c r="DR43" i="102" s="1"/>
  <c r="DS43" i="102" s="1"/>
  <c r="DT43" i="102" s="1"/>
  <c r="DU43" i="102" s="1"/>
  <c r="DV43" i="102" s="1"/>
  <c r="DW43" i="102" s="1"/>
  <c r="DX43" i="102" s="1"/>
  <c r="DY43" i="102" s="1"/>
  <c r="DZ43" i="102" s="1"/>
  <c r="EA43" i="102" s="1"/>
  <c r="EB43" i="102" s="1"/>
  <c r="EC43" i="102" s="1"/>
  <c r="ED43" i="102" s="1"/>
  <c r="EE43" i="102" s="1"/>
  <c r="EF43" i="102" s="1"/>
  <c r="EG43" i="102" s="1"/>
  <c r="EH43" i="102" s="1"/>
  <c r="EI43" i="102" s="1"/>
  <c r="EJ43" i="102" s="1"/>
  <c r="EK43" i="102" s="1"/>
  <c r="EL43" i="102" s="1"/>
  <c r="EM43" i="102" s="1"/>
  <c r="EN43" i="102" s="1"/>
  <c r="EO43" i="102" s="1"/>
  <c r="EP43" i="102" s="1"/>
  <c r="EQ43" i="102" s="1"/>
  <c r="ER43" i="102" s="1"/>
  <c r="ES43" i="102" s="1"/>
  <c r="ET43" i="102" s="1"/>
  <c r="EU43" i="102" s="1"/>
  <c r="EV43" i="102" s="1"/>
  <c r="EW43" i="102" s="1"/>
  <c r="EX43" i="102" s="1"/>
  <c r="EY43" i="102" s="1"/>
  <c r="EZ43" i="102" s="1"/>
  <c r="FA43" i="102" s="1"/>
  <c r="FB43" i="102" s="1"/>
  <c r="FC43" i="102" s="1"/>
  <c r="FD43" i="102" s="1"/>
  <c r="FE43" i="102" s="1"/>
  <c r="FF43" i="102" s="1"/>
  <c r="FG43" i="102" s="1"/>
  <c r="FH43" i="102" s="1"/>
  <c r="FI43" i="102" s="1"/>
  <c r="FJ43" i="102" s="1"/>
  <c r="FK43" i="102" s="1"/>
  <c r="FL43" i="102" s="1"/>
  <c r="FM43" i="102" s="1"/>
  <c r="FN43" i="102" s="1"/>
  <c r="FO43" i="102" s="1"/>
  <c r="FP43" i="102" s="1"/>
  <c r="FQ43" i="102" s="1"/>
  <c r="FR43" i="102" s="1"/>
  <c r="FS43" i="102" s="1"/>
  <c r="FT43" i="102" s="1"/>
  <c r="FU43" i="102" s="1"/>
  <c r="FV43" i="102" s="1"/>
  <c r="FW43" i="102" s="1"/>
  <c r="FX43" i="102" s="1"/>
  <c r="FY43" i="102" s="1"/>
  <c r="FZ43" i="102" s="1"/>
  <c r="GA43" i="102" s="1"/>
  <c r="GB43" i="102" s="1"/>
  <c r="GC43" i="102" s="1"/>
  <c r="GD43" i="102" s="1"/>
  <c r="GE43" i="102" s="1"/>
  <c r="GF43" i="102" s="1"/>
  <c r="GG43" i="102" s="1"/>
  <c r="GH43" i="102" s="1"/>
  <c r="GI43" i="102" s="1"/>
  <c r="GJ43" i="102" s="1"/>
  <c r="GK43" i="102" s="1"/>
  <c r="GL43" i="102" s="1"/>
  <c r="GM43" i="102" s="1"/>
  <c r="GN43" i="102" s="1"/>
  <c r="GO43" i="102" s="1"/>
  <c r="GP43" i="102" s="1"/>
  <c r="GQ43" i="102" s="1"/>
  <c r="GR43" i="102" s="1"/>
  <c r="GS43" i="102" s="1"/>
  <c r="GT43" i="102" s="1"/>
  <c r="GU43" i="102" s="1"/>
  <c r="GV43" i="102" s="1"/>
  <c r="GW43" i="102" s="1"/>
  <c r="GX43" i="102" s="1"/>
  <c r="GY43" i="102" s="1"/>
  <c r="GZ43" i="102" s="1"/>
  <c r="HA43" i="102" s="1"/>
  <c r="HB43" i="102" s="1"/>
  <c r="HC43" i="102" s="1"/>
  <c r="HD43" i="102" s="1"/>
  <c r="HE43" i="102" s="1"/>
  <c r="HF43" i="102" s="1"/>
  <c r="HG43" i="102" s="1"/>
  <c r="HH43" i="102" s="1"/>
  <c r="HI43" i="102" s="1"/>
  <c r="HJ43" i="102" s="1"/>
  <c r="C34" i="101"/>
  <c r="E34" i="101" s="1"/>
  <c r="F34" i="101" s="1"/>
  <c r="BF10" i="102"/>
  <c r="AZ29" i="102"/>
  <c r="BD12" i="102"/>
  <c r="BB24" i="102"/>
  <c r="AX35" i="102"/>
  <c r="AP84" i="100" l="1"/>
  <c r="AP2" i="102"/>
  <c r="AO55" i="100" s="1"/>
  <c r="C35" i="101"/>
  <c r="E35" i="101" s="1"/>
  <c r="F35" i="101" s="1"/>
  <c r="BC24" i="102"/>
  <c r="BA29" i="102"/>
  <c r="BG10" i="102"/>
  <c r="BE12" i="102"/>
  <c r="AY35" i="102"/>
  <c r="AP82" i="100" l="1"/>
  <c r="AP67" i="100" s="1"/>
  <c r="B44" i="102" s="1"/>
  <c r="AQ44" i="102" s="1"/>
  <c r="AR44" i="102" s="1"/>
  <c r="AS44" i="102" s="1"/>
  <c r="AT44" i="102" s="1"/>
  <c r="AU44" i="102" s="1"/>
  <c r="AV44" i="102" s="1"/>
  <c r="AW44" i="102" s="1"/>
  <c r="AX44" i="102" s="1"/>
  <c r="AY44" i="102" s="1"/>
  <c r="AZ44" i="102" s="1"/>
  <c r="BA44" i="102" s="1"/>
  <c r="BB44" i="102" s="1"/>
  <c r="BC44" i="102" s="1"/>
  <c r="BD44" i="102" s="1"/>
  <c r="BE44" i="102" s="1"/>
  <c r="BF44" i="102" s="1"/>
  <c r="BG44" i="102" s="1"/>
  <c r="BH44" i="102" s="1"/>
  <c r="BI44" i="102" s="1"/>
  <c r="BJ44" i="102" s="1"/>
  <c r="BK44" i="102" s="1"/>
  <c r="BL44" i="102" s="1"/>
  <c r="BM44" i="102" s="1"/>
  <c r="BN44" i="102" s="1"/>
  <c r="BO44" i="102" s="1"/>
  <c r="BP44" i="102" s="1"/>
  <c r="BQ44" i="102" s="1"/>
  <c r="BR44" i="102" s="1"/>
  <c r="BS44" i="102" s="1"/>
  <c r="BT44" i="102" s="1"/>
  <c r="BU44" i="102" s="1"/>
  <c r="BV44" i="102" s="1"/>
  <c r="BW44" i="102" s="1"/>
  <c r="BX44" i="102" s="1"/>
  <c r="BY44" i="102" s="1"/>
  <c r="BZ44" i="102" s="1"/>
  <c r="CA44" i="102" s="1"/>
  <c r="CB44" i="102" s="1"/>
  <c r="CC44" i="102" s="1"/>
  <c r="CD44" i="102" s="1"/>
  <c r="CE44" i="102" s="1"/>
  <c r="CF44" i="102" s="1"/>
  <c r="CG44" i="102" s="1"/>
  <c r="CH44" i="102" s="1"/>
  <c r="CI44" i="102" s="1"/>
  <c r="CJ44" i="102" s="1"/>
  <c r="CK44" i="102" s="1"/>
  <c r="CL44" i="102" s="1"/>
  <c r="CM44" i="102" s="1"/>
  <c r="CN44" i="102" s="1"/>
  <c r="CO44" i="102" s="1"/>
  <c r="CP44" i="102" s="1"/>
  <c r="CQ44" i="102" s="1"/>
  <c r="CR44" i="102" s="1"/>
  <c r="CS44" i="102" s="1"/>
  <c r="CT44" i="102" s="1"/>
  <c r="CU44" i="102" s="1"/>
  <c r="CV44" i="102" s="1"/>
  <c r="CW44" i="102" s="1"/>
  <c r="CX44" i="102" s="1"/>
  <c r="CY44" i="102" s="1"/>
  <c r="CZ44" i="102" s="1"/>
  <c r="DA44" i="102" s="1"/>
  <c r="DB44" i="102" s="1"/>
  <c r="DC44" i="102" s="1"/>
  <c r="DD44" i="102" s="1"/>
  <c r="DE44" i="102" s="1"/>
  <c r="DF44" i="102" s="1"/>
  <c r="DG44" i="102" s="1"/>
  <c r="DH44" i="102" s="1"/>
  <c r="DI44" i="102" s="1"/>
  <c r="DJ44" i="102" s="1"/>
  <c r="DK44" i="102" s="1"/>
  <c r="DL44" i="102" s="1"/>
  <c r="DM44" i="102" s="1"/>
  <c r="DN44" i="102" s="1"/>
  <c r="DO44" i="102" s="1"/>
  <c r="DP44" i="102" s="1"/>
  <c r="DQ44" i="102" s="1"/>
  <c r="DR44" i="102" s="1"/>
  <c r="DS44" i="102" s="1"/>
  <c r="DT44" i="102" s="1"/>
  <c r="DU44" i="102" s="1"/>
  <c r="DV44" i="102" s="1"/>
  <c r="DW44" i="102" s="1"/>
  <c r="DX44" i="102" s="1"/>
  <c r="DY44" i="102" s="1"/>
  <c r="DZ44" i="102" s="1"/>
  <c r="EA44" i="102" s="1"/>
  <c r="EB44" i="102" s="1"/>
  <c r="EC44" i="102" s="1"/>
  <c r="ED44" i="102" s="1"/>
  <c r="EE44" i="102" s="1"/>
  <c r="EF44" i="102" s="1"/>
  <c r="EG44" i="102" s="1"/>
  <c r="EH44" i="102" s="1"/>
  <c r="EI44" i="102" s="1"/>
  <c r="EJ44" i="102" s="1"/>
  <c r="EK44" i="102" s="1"/>
  <c r="EL44" i="102" s="1"/>
  <c r="EM44" i="102" s="1"/>
  <c r="EN44" i="102" s="1"/>
  <c r="EO44" i="102" s="1"/>
  <c r="EP44" i="102" s="1"/>
  <c r="EQ44" i="102" s="1"/>
  <c r="ER44" i="102" s="1"/>
  <c r="ES44" i="102" s="1"/>
  <c r="ET44" i="102" s="1"/>
  <c r="EU44" i="102" s="1"/>
  <c r="EV44" i="102" s="1"/>
  <c r="EW44" i="102" s="1"/>
  <c r="EX44" i="102" s="1"/>
  <c r="EY44" i="102" s="1"/>
  <c r="EZ44" i="102" s="1"/>
  <c r="FA44" i="102" s="1"/>
  <c r="FB44" i="102" s="1"/>
  <c r="FC44" i="102" s="1"/>
  <c r="FD44" i="102" s="1"/>
  <c r="FE44" i="102" s="1"/>
  <c r="FF44" i="102" s="1"/>
  <c r="FG44" i="102" s="1"/>
  <c r="FH44" i="102" s="1"/>
  <c r="FI44" i="102" s="1"/>
  <c r="FJ44" i="102" s="1"/>
  <c r="FK44" i="102" s="1"/>
  <c r="FL44" i="102" s="1"/>
  <c r="FM44" i="102" s="1"/>
  <c r="FN44" i="102" s="1"/>
  <c r="FO44" i="102" s="1"/>
  <c r="FP44" i="102" s="1"/>
  <c r="FQ44" i="102" s="1"/>
  <c r="FR44" i="102" s="1"/>
  <c r="FS44" i="102" s="1"/>
  <c r="FT44" i="102" s="1"/>
  <c r="FU44" i="102" s="1"/>
  <c r="FV44" i="102" s="1"/>
  <c r="FW44" i="102" s="1"/>
  <c r="FX44" i="102" s="1"/>
  <c r="FY44" i="102" s="1"/>
  <c r="FZ44" i="102" s="1"/>
  <c r="GA44" i="102" s="1"/>
  <c r="GB44" i="102" s="1"/>
  <c r="GC44" i="102" s="1"/>
  <c r="GD44" i="102" s="1"/>
  <c r="GE44" i="102" s="1"/>
  <c r="GF44" i="102" s="1"/>
  <c r="GG44" i="102" s="1"/>
  <c r="GH44" i="102" s="1"/>
  <c r="GI44" i="102" s="1"/>
  <c r="GJ44" i="102" s="1"/>
  <c r="GK44" i="102" s="1"/>
  <c r="GL44" i="102" s="1"/>
  <c r="GM44" i="102" s="1"/>
  <c r="GN44" i="102" s="1"/>
  <c r="GO44" i="102" s="1"/>
  <c r="GP44" i="102" s="1"/>
  <c r="GQ44" i="102" s="1"/>
  <c r="GR44" i="102" s="1"/>
  <c r="GS44" i="102" s="1"/>
  <c r="GT44" i="102" s="1"/>
  <c r="GU44" i="102" s="1"/>
  <c r="GV44" i="102" s="1"/>
  <c r="GW44" i="102" s="1"/>
  <c r="GX44" i="102" s="1"/>
  <c r="GY44" i="102" s="1"/>
  <c r="GZ44" i="102" s="1"/>
  <c r="HA44" i="102" s="1"/>
  <c r="HB44" i="102" s="1"/>
  <c r="HC44" i="102" s="1"/>
  <c r="HD44" i="102" s="1"/>
  <c r="HE44" i="102" s="1"/>
  <c r="HF44" i="102" s="1"/>
  <c r="HG44" i="102" s="1"/>
  <c r="HH44" i="102" s="1"/>
  <c r="HI44" i="102" s="1"/>
  <c r="HJ44" i="102" s="1"/>
  <c r="AQ84" i="100"/>
  <c r="BH10" i="102"/>
  <c r="BD24" i="102"/>
  <c r="BB29" i="102"/>
  <c r="AZ35" i="102"/>
  <c r="C36" i="101"/>
  <c r="E36" i="101" s="1"/>
  <c r="F36" i="101" s="1"/>
  <c r="BF12" i="102"/>
  <c r="AQ2" i="102" l="1"/>
  <c r="AP55" i="100" s="1"/>
  <c r="AQ82" i="100"/>
  <c r="AQ67" i="100" s="1"/>
  <c r="B45" i="102" s="1"/>
  <c r="AR45" i="102" s="1"/>
  <c r="C37" i="101"/>
  <c r="E37" i="101" s="1"/>
  <c r="F37" i="101" s="1"/>
  <c r="BI10" i="102"/>
  <c r="BC29" i="102"/>
  <c r="BE24" i="102"/>
  <c r="BG12" i="102"/>
  <c r="BA35" i="102"/>
  <c r="AR84" i="100" l="1"/>
  <c r="AS45" i="102"/>
  <c r="AR2" i="102"/>
  <c r="AQ55" i="100" s="1"/>
  <c r="BH12" i="102"/>
  <c r="BF24" i="102"/>
  <c r="BB35" i="102"/>
  <c r="C38" i="101"/>
  <c r="E38" i="101" s="1"/>
  <c r="F38" i="101" s="1"/>
  <c r="BD29" i="102"/>
  <c r="BJ10" i="102"/>
  <c r="AR82" i="100" l="1"/>
  <c r="AR67" i="100" s="1"/>
  <c r="B46" i="102" s="1"/>
  <c r="AS46" i="102" s="1"/>
  <c r="AT46" i="102" s="1"/>
  <c r="AU46" i="102" s="1"/>
  <c r="AV46" i="102" s="1"/>
  <c r="AW46" i="102" s="1"/>
  <c r="AX46" i="102" s="1"/>
  <c r="AY46" i="102" s="1"/>
  <c r="AZ46" i="102" s="1"/>
  <c r="BA46" i="102" s="1"/>
  <c r="BB46" i="102" s="1"/>
  <c r="BC46" i="102" s="1"/>
  <c r="BD46" i="102" s="1"/>
  <c r="BE46" i="102" s="1"/>
  <c r="BF46" i="102" s="1"/>
  <c r="BG46" i="102" s="1"/>
  <c r="BH46" i="102" s="1"/>
  <c r="BI46" i="102" s="1"/>
  <c r="BJ46" i="102" s="1"/>
  <c r="BK46" i="102" s="1"/>
  <c r="BL46" i="102" s="1"/>
  <c r="BM46" i="102" s="1"/>
  <c r="BN46" i="102" s="1"/>
  <c r="BO46" i="102" s="1"/>
  <c r="BP46" i="102" s="1"/>
  <c r="BQ46" i="102" s="1"/>
  <c r="BR46" i="102" s="1"/>
  <c r="BS46" i="102" s="1"/>
  <c r="BT46" i="102" s="1"/>
  <c r="BU46" i="102" s="1"/>
  <c r="BV46" i="102" s="1"/>
  <c r="BW46" i="102" s="1"/>
  <c r="BX46" i="102" s="1"/>
  <c r="BY46" i="102" s="1"/>
  <c r="BZ46" i="102" s="1"/>
  <c r="CA46" i="102" s="1"/>
  <c r="CB46" i="102" s="1"/>
  <c r="CC46" i="102" s="1"/>
  <c r="CD46" i="102" s="1"/>
  <c r="CE46" i="102" s="1"/>
  <c r="CF46" i="102" s="1"/>
  <c r="CG46" i="102" s="1"/>
  <c r="CH46" i="102" s="1"/>
  <c r="CI46" i="102" s="1"/>
  <c r="CJ46" i="102" s="1"/>
  <c r="CK46" i="102" s="1"/>
  <c r="CL46" i="102" s="1"/>
  <c r="CM46" i="102" s="1"/>
  <c r="CN46" i="102" s="1"/>
  <c r="CO46" i="102" s="1"/>
  <c r="CP46" i="102" s="1"/>
  <c r="CQ46" i="102" s="1"/>
  <c r="CR46" i="102" s="1"/>
  <c r="CS46" i="102" s="1"/>
  <c r="CT46" i="102" s="1"/>
  <c r="CU46" i="102" s="1"/>
  <c r="CV46" i="102" s="1"/>
  <c r="CW46" i="102" s="1"/>
  <c r="CX46" i="102" s="1"/>
  <c r="CY46" i="102" s="1"/>
  <c r="CZ46" i="102" s="1"/>
  <c r="DA46" i="102" s="1"/>
  <c r="DB46" i="102" s="1"/>
  <c r="DC46" i="102" s="1"/>
  <c r="DD46" i="102" s="1"/>
  <c r="DE46" i="102" s="1"/>
  <c r="DF46" i="102" s="1"/>
  <c r="DG46" i="102" s="1"/>
  <c r="DH46" i="102" s="1"/>
  <c r="DI46" i="102" s="1"/>
  <c r="DJ46" i="102" s="1"/>
  <c r="DK46" i="102" s="1"/>
  <c r="DL46" i="102" s="1"/>
  <c r="DM46" i="102" s="1"/>
  <c r="DN46" i="102" s="1"/>
  <c r="DO46" i="102" s="1"/>
  <c r="DP46" i="102" s="1"/>
  <c r="DQ46" i="102" s="1"/>
  <c r="DR46" i="102" s="1"/>
  <c r="DS46" i="102" s="1"/>
  <c r="DT46" i="102" s="1"/>
  <c r="DU46" i="102" s="1"/>
  <c r="DV46" i="102" s="1"/>
  <c r="DW46" i="102" s="1"/>
  <c r="DX46" i="102" s="1"/>
  <c r="DY46" i="102" s="1"/>
  <c r="DZ46" i="102" s="1"/>
  <c r="EA46" i="102" s="1"/>
  <c r="EB46" i="102" s="1"/>
  <c r="EC46" i="102" s="1"/>
  <c r="ED46" i="102" s="1"/>
  <c r="EE46" i="102" s="1"/>
  <c r="EF46" i="102" s="1"/>
  <c r="EG46" i="102" s="1"/>
  <c r="EH46" i="102" s="1"/>
  <c r="EI46" i="102" s="1"/>
  <c r="EJ46" i="102" s="1"/>
  <c r="EK46" i="102" s="1"/>
  <c r="EL46" i="102" s="1"/>
  <c r="EM46" i="102" s="1"/>
  <c r="EN46" i="102" s="1"/>
  <c r="EO46" i="102" s="1"/>
  <c r="EP46" i="102" s="1"/>
  <c r="EQ46" i="102" s="1"/>
  <c r="ER46" i="102" s="1"/>
  <c r="ES46" i="102" s="1"/>
  <c r="ET46" i="102" s="1"/>
  <c r="EU46" i="102" s="1"/>
  <c r="EV46" i="102" s="1"/>
  <c r="EW46" i="102" s="1"/>
  <c r="EX46" i="102" s="1"/>
  <c r="EY46" i="102" s="1"/>
  <c r="EZ46" i="102" s="1"/>
  <c r="FA46" i="102" s="1"/>
  <c r="FB46" i="102" s="1"/>
  <c r="FC46" i="102" s="1"/>
  <c r="FD46" i="102" s="1"/>
  <c r="FE46" i="102" s="1"/>
  <c r="FF46" i="102" s="1"/>
  <c r="FG46" i="102" s="1"/>
  <c r="FH46" i="102" s="1"/>
  <c r="FI46" i="102" s="1"/>
  <c r="FJ46" i="102" s="1"/>
  <c r="FK46" i="102" s="1"/>
  <c r="FL46" i="102" s="1"/>
  <c r="FM46" i="102" s="1"/>
  <c r="FN46" i="102" s="1"/>
  <c r="FO46" i="102" s="1"/>
  <c r="FP46" i="102" s="1"/>
  <c r="FQ46" i="102" s="1"/>
  <c r="FR46" i="102" s="1"/>
  <c r="FS46" i="102" s="1"/>
  <c r="FT46" i="102" s="1"/>
  <c r="FU46" i="102" s="1"/>
  <c r="FV46" i="102" s="1"/>
  <c r="FW46" i="102" s="1"/>
  <c r="FX46" i="102" s="1"/>
  <c r="FY46" i="102" s="1"/>
  <c r="FZ46" i="102" s="1"/>
  <c r="GA46" i="102" s="1"/>
  <c r="GB46" i="102" s="1"/>
  <c r="GC46" i="102" s="1"/>
  <c r="GD46" i="102" s="1"/>
  <c r="GE46" i="102" s="1"/>
  <c r="GF46" i="102" s="1"/>
  <c r="GG46" i="102" s="1"/>
  <c r="GH46" i="102" s="1"/>
  <c r="GI46" i="102" s="1"/>
  <c r="GJ46" i="102" s="1"/>
  <c r="GK46" i="102" s="1"/>
  <c r="GL46" i="102" s="1"/>
  <c r="GM46" i="102" s="1"/>
  <c r="GN46" i="102" s="1"/>
  <c r="GO46" i="102" s="1"/>
  <c r="GP46" i="102" s="1"/>
  <c r="GQ46" i="102" s="1"/>
  <c r="GR46" i="102" s="1"/>
  <c r="GS46" i="102" s="1"/>
  <c r="GT46" i="102" s="1"/>
  <c r="GU46" i="102" s="1"/>
  <c r="GV46" i="102" s="1"/>
  <c r="GW46" i="102" s="1"/>
  <c r="GX46" i="102" s="1"/>
  <c r="GY46" i="102" s="1"/>
  <c r="GZ46" i="102" s="1"/>
  <c r="HA46" i="102" s="1"/>
  <c r="HB46" i="102" s="1"/>
  <c r="HC46" i="102" s="1"/>
  <c r="HD46" i="102" s="1"/>
  <c r="HE46" i="102" s="1"/>
  <c r="HF46" i="102" s="1"/>
  <c r="HG46" i="102" s="1"/>
  <c r="HH46" i="102" s="1"/>
  <c r="HI46" i="102" s="1"/>
  <c r="HJ46" i="102" s="1"/>
  <c r="AT45" i="102"/>
  <c r="BE29" i="102"/>
  <c r="BI12" i="102"/>
  <c r="C39" i="101"/>
  <c r="E39" i="101" s="1"/>
  <c r="F39" i="101" s="1"/>
  <c r="BC35" i="102"/>
  <c r="BK10" i="102"/>
  <c r="BG24" i="102"/>
  <c r="AS84" i="100" l="1"/>
  <c r="AS2" i="102"/>
  <c r="AR55" i="100" s="1"/>
  <c r="AU45" i="102"/>
  <c r="C40" i="101"/>
  <c r="E40" i="101" s="1"/>
  <c r="F40" i="101" s="1"/>
  <c r="BL10" i="102"/>
  <c r="BH24" i="102"/>
  <c r="BD35" i="102"/>
  <c r="BF29" i="102"/>
  <c r="BJ12" i="102"/>
  <c r="AS82" i="100" l="1"/>
  <c r="AT84" i="100"/>
  <c r="AS67" i="100"/>
  <c r="B47" i="102" s="1"/>
  <c r="AT47" i="102" s="1"/>
  <c r="AU47" i="102" s="1"/>
  <c r="AV47" i="102" s="1"/>
  <c r="AW47" i="102" s="1"/>
  <c r="AX47" i="102" s="1"/>
  <c r="AY47" i="102" s="1"/>
  <c r="AZ47" i="102" s="1"/>
  <c r="BA47" i="102" s="1"/>
  <c r="BB47" i="102" s="1"/>
  <c r="BC47" i="102" s="1"/>
  <c r="BD47" i="102" s="1"/>
  <c r="BE47" i="102" s="1"/>
  <c r="BF47" i="102" s="1"/>
  <c r="BG47" i="102" s="1"/>
  <c r="BH47" i="102" s="1"/>
  <c r="BI47" i="102" s="1"/>
  <c r="BJ47" i="102" s="1"/>
  <c r="BK47" i="102" s="1"/>
  <c r="BL47" i="102" s="1"/>
  <c r="BM47" i="102" s="1"/>
  <c r="BN47" i="102" s="1"/>
  <c r="BO47" i="102" s="1"/>
  <c r="BP47" i="102" s="1"/>
  <c r="BQ47" i="102" s="1"/>
  <c r="BR47" i="102" s="1"/>
  <c r="BS47" i="102" s="1"/>
  <c r="BT47" i="102" s="1"/>
  <c r="BU47" i="102" s="1"/>
  <c r="BV47" i="102" s="1"/>
  <c r="BW47" i="102" s="1"/>
  <c r="BX47" i="102" s="1"/>
  <c r="BY47" i="102" s="1"/>
  <c r="BZ47" i="102" s="1"/>
  <c r="CA47" i="102" s="1"/>
  <c r="CB47" i="102" s="1"/>
  <c r="CC47" i="102" s="1"/>
  <c r="CD47" i="102" s="1"/>
  <c r="CE47" i="102" s="1"/>
  <c r="CF47" i="102" s="1"/>
  <c r="CG47" i="102" s="1"/>
  <c r="CH47" i="102" s="1"/>
  <c r="CI47" i="102" s="1"/>
  <c r="CJ47" i="102" s="1"/>
  <c r="CK47" i="102" s="1"/>
  <c r="CL47" i="102" s="1"/>
  <c r="CM47" i="102" s="1"/>
  <c r="CN47" i="102" s="1"/>
  <c r="CO47" i="102" s="1"/>
  <c r="CP47" i="102" s="1"/>
  <c r="CQ47" i="102" s="1"/>
  <c r="CR47" i="102" s="1"/>
  <c r="CS47" i="102" s="1"/>
  <c r="CT47" i="102" s="1"/>
  <c r="CU47" i="102" s="1"/>
  <c r="CV47" i="102" s="1"/>
  <c r="CW47" i="102" s="1"/>
  <c r="CX47" i="102" s="1"/>
  <c r="CY47" i="102" s="1"/>
  <c r="CZ47" i="102" s="1"/>
  <c r="DA47" i="102" s="1"/>
  <c r="DB47" i="102" s="1"/>
  <c r="DC47" i="102" s="1"/>
  <c r="DD47" i="102" s="1"/>
  <c r="DE47" i="102" s="1"/>
  <c r="DF47" i="102" s="1"/>
  <c r="DG47" i="102" s="1"/>
  <c r="DH47" i="102" s="1"/>
  <c r="DI47" i="102" s="1"/>
  <c r="DJ47" i="102" s="1"/>
  <c r="DK47" i="102" s="1"/>
  <c r="DL47" i="102" s="1"/>
  <c r="DM47" i="102" s="1"/>
  <c r="DN47" i="102" s="1"/>
  <c r="DO47" i="102" s="1"/>
  <c r="DP47" i="102" s="1"/>
  <c r="DQ47" i="102" s="1"/>
  <c r="DR47" i="102" s="1"/>
  <c r="DS47" i="102" s="1"/>
  <c r="DT47" i="102" s="1"/>
  <c r="DU47" i="102" s="1"/>
  <c r="DV47" i="102" s="1"/>
  <c r="DW47" i="102" s="1"/>
  <c r="DX47" i="102" s="1"/>
  <c r="DY47" i="102" s="1"/>
  <c r="DZ47" i="102" s="1"/>
  <c r="EA47" i="102" s="1"/>
  <c r="EB47" i="102" s="1"/>
  <c r="EC47" i="102" s="1"/>
  <c r="ED47" i="102" s="1"/>
  <c r="EE47" i="102" s="1"/>
  <c r="EF47" i="102" s="1"/>
  <c r="EG47" i="102" s="1"/>
  <c r="EH47" i="102" s="1"/>
  <c r="EI47" i="102" s="1"/>
  <c r="EJ47" i="102" s="1"/>
  <c r="EK47" i="102" s="1"/>
  <c r="EL47" i="102" s="1"/>
  <c r="EM47" i="102" s="1"/>
  <c r="EN47" i="102" s="1"/>
  <c r="EO47" i="102" s="1"/>
  <c r="EP47" i="102" s="1"/>
  <c r="EQ47" i="102" s="1"/>
  <c r="ER47" i="102" s="1"/>
  <c r="ES47" i="102" s="1"/>
  <c r="ET47" i="102" s="1"/>
  <c r="EU47" i="102" s="1"/>
  <c r="EV47" i="102" s="1"/>
  <c r="EW47" i="102" s="1"/>
  <c r="EX47" i="102" s="1"/>
  <c r="EY47" i="102" s="1"/>
  <c r="EZ47" i="102" s="1"/>
  <c r="FA47" i="102" s="1"/>
  <c r="FB47" i="102" s="1"/>
  <c r="FC47" i="102" s="1"/>
  <c r="FD47" i="102" s="1"/>
  <c r="FE47" i="102" s="1"/>
  <c r="FF47" i="102" s="1"/>
  <c r="FG47" i="102" s="1"/>
  <c r="FH47" i="102" s="1"/>
  <c r="FI47" i="102" s="1"/>
  <c r="FJ47" i="102" s="1"/>
  <c r="FK47" i="102" s="1"/>
  <c r="FL47" i="102" s="1"/>
  <c r="FM47" i="102" s="1"/>
  <c r="FN47" i="102" s="1"/>
  <c r="FO47" i="102" s="1"/>
  <c r="FP47" i="102" s="1"/>
  <c r="FQ47" i="102" s="1"/>
  <c r="FR47" i="102" s="1"/>
  <c r="FS47" i="102" s="1"/>
  <c r="FT47" i="102" s="1"/>
  <c r="FU47" i="102" s="1"/>
  <c r="FV47" i="102" s="1"/>
  <c r="FW47" i="102" s="1"/>
  <c r="FX47" i="102" s="1"/>
  <c r="FY47" i="102" s="1"/>
  <c r="FZ47" i="102" s="1"/>
  <c r="GA47" i="102" s="1"/>
  <c r="GB47" i="102" s="1"/>
  <c r="GC47" i="102" s="1"/>
  <c r="GD47" i="102" s="1"/>
  <c r="GE47" i="102" s="1"/>
  <c r="GF47" i="102" s="1"/>
  <c r="GG47" i="102" s="1"/>
  <c r="GH47" i="102" s="1"/>
  <c r="GI47" i="102" s="1"/>
  <c r="GJ47" i="102" s="1"/>
  <c r="GK47" i="102" s="1"/>
  <c r="GL47" i="102" s="1"/>
  <c r="GM47" i="102" s="1"/>
  <c r="GN47" i="102" s="1"/>
  <c r="GO47" i="102" s="1"/>
  <c r="GP47" i="102" s="1"/>
  <c r="GQ47" i="102" s="1"/>
  <c r="GR47" i="102" s="1"/>
  <c r="GS47" i="102" s="1"/>
  <c r="GT47" i="102" s="1"/>
  <c r="GU47" i="102" s="1"/>
  <c r="GV47" i="102" s="1"/>
  <c r="GW47" i="102" s="1"/>
  <c r="GX47" i="102" s="1"/>
  <c r="GY47" i="102" s="1"/>
  <c r="GZ47" i="102" s="1"/>
  <c r="HA47" i="102" s="1"/>
  <c r="HB47" i="102" s="1"/>
  <c r="HC47" i="102" s="1"/>
  <c r="HD47" i="102" s="1"/>
  <c r="HE47" i="102" s="1"/>
  <c r="HF47" i="102" s="1"/>
  <c r="HG47" i="102" s="1"/>
  <c r="HH47" i="102" s="1"/>
  <c r="HI47" i="102" s="1"/>
  <c r="HJ47" i="102" s="1"/>
  <c r="AV45" i="102"/>
  <c r="BM10" i="102"/>
  <c r="BK12" i="102"/>
  <c r="BE35" i="102"/>
  <c r="BG29" i="102"/>
  <c r="BI24" i="102"/>
  <c r="C41" i="101"/>
  <c r="E41" i="101" s="1"/>
  <c r="F41" i="101" s="1"/>
  <c r="AT2" i="102" l="1"/>
  <c r="AS55" i="100" s="1"/>
  <c r="AT67" i="100"/>
  <c r="B48" i="102" s="1"/>
  <c r="AU48" i="102" s="1"/>
  <c r="AW45" i="102"/>
  <c r="AX45" i="102" s="1"/>
  <c r="AY45" i="102" s="1"/>
  <c r="AZ45" i="102" s="1"/>
  <c r="BA45" i="102" s="1"/>
  <c r="BB45" i="102" s="1"/>
  <c r="BC45" i="102" s="1"/>
  <c r="BD45" i="102" s="1"/>
  <c r="BE45" i="102" s="1"/>
  <c r="BF45" i="102" s="1"/>
  <c r="BG45" i="102" s="1"/>
  <c r="BH45" i="102" s="1"/>
  <c r="BI45" i="102" s="1"/>
  <c r="BJ45" i="102" s="1"/>
  <c r="BK45" i="102" s="1"/>
  <c r="BL45" i="102" s="1"/>
  <c r="BM45" i="102" s="1"/>
  <c r="BN45" i="102" s="1"/>
  <c r="BO45" i="102" s="1"/>
  <c r="BP45" i="102" s="1"/>
  <c r="BQ45" i="102" s="1"/>
  <c r="BR45" i="102" s="1"/>
  <c r="BS45" i="102" s="1"/>
  <c r="BT45" i="102" s="1"/>
  <c r="BU45" i="102" s="1"/>
  <c r="BV45" i="102" s="1"/>
  <c r="BW45" i="102" s="1"/>
  <c r="BX45" i="102" s="1"/>
  <c r="BY45" i="102" s="1"/>
  <c r="BZ45" i="102" s="1"/>
  <c r="CA45" i="102" s="1"/>
  <c r="CB45" i="102" s="1"/>
  <c r="CC45" i="102" s="1"/>
  <c r="CD45" i="102" s="1"/>
  <c r="CE45" i="102" s="1"/>
  <c r="CF45" i="102" s="1"/>
  <c r="CG45" i="102" s="1"/>
  <c r="CH45" i="102" s="1"/>
  <c r="CI45" i="102" s="1"/>
  <c r="CJ45" i="102" s="1"/>
  <c r="CK45" i="102" s="1"/>
  <c r="CL45" i="102" s="1"/>
  <c r="CM45" i="102" s="1"/>
  <c r="CN45" i="102" s="1"/>
  <c r="CO45" i="102" s="1"/>
  <c r="CP45" i="102" s="1"/>
  <c r="CQ45" i="102" s="1"/>
  <c r="CR45" i="102" s="1"/>
  <c r="CS45" i="102" s="1"/>
  <c r="CT45" i="102" s="1"/>
  <c r="CU45" i="102" s="1"/>
  <c r="CV45" i="102" s="1"/>
  <c r="CW45" i="102" s="1"/>
  <c r="CX45" i="102" s="1"/>
  <c r="CY45" i="102" s="1"/>
  <c r="CZ45" i="102" s="1"/>
  <c r="DA45" i="102" s="1"/>
  <c r="DB45" i="102" s="1"/>
  <c r="DC45" i="102" s="1"/>
  <c r="DD45" i="102" s="1"/>
  <c r="DE45" i="102" s="1"/>
  <c r="DF45" i="102" s="1"/>
  <c r="DG45" i="102" s="1"/>
  <c r="DH45" i="102" s="1"/>
  <c r="DI45" i="102" s="1"/>
  <c r="DJ45" i="102" s="1"/>
  <c r="DK45" i="102" s="1"/>
  <c r="DL45" i="102" s="1"/>
  <c r="DM45" i="102" s="1"/>
  <c r="DN45" i="102" s="1"/>
  <c r="DO45" i="102" s="1"/>
  <c r="DP45" i="102" s="1"/>
  <c r="DQ45" i="102" s="1"/>
  <c r="DR45" i="102" s="1"/>
  <c r="DS45" i="102" s="1"/>
  <c r="DT45" i="102" s="1"/>
  <c r="DU45" i="102" s="1"/>
  <c r="DV45" i="102" s="1"/>
  <c r="DW45" i="102" s="1"/>
  <c r="DX45" i="102" s="1"/>
  <c r="DY45" i="102" s="1"/>
  <c r="DZ45" i="102" s="1"/>
  <c r="EA45" i="102" s="1"/>
  <c r="EB45" i="102" s="1"/>
  <c r="EC45" i="102" s="1"/>
  <c r="ED45" i="102" s="1"/>
  <c r="EE45" i="102" s="1"/>
  <c r="EF45" i="102" s="1"/>
  <c r="EG45" i="102" s="1"/>
  <c r="EH45" i="102" s="1"/>
  <c r="EI45" i="102" s="1"/>
  <c r="EJ45" i="102" s="1"/>
  <c r="EK45" i="102" s="1"/>
  <c r="EL45" i="102" s="1"/>
  <c r="EM45" i="102" s="1"/>
  <c r="EN45" i="102" s="1"/>
  <c r="EO45" i="102" s="1"/>
  <c r="EP45" i="102" s="1"/>
  <c r="EQ45" i="102" s="1"/>
  <c r="ER45" i="102" s="1"/>
  <c r="ES45" i="102" s="1"/>
  <c r="ET45" i="102" s="1"/>
  <c r="EU45" i="102" s="1"/>
  <c r="EV45" i="102" s="1"/>
  <c r="EW45" i="102" s="1"/>
  <c r="EX45" i="102" s="1"/>
  <c r="EY45" i="102" s="1"/>
  <c r="EZ45" i="102" s="1"/>
  <c r="FA45" i="102" s="1"/>
  <c r="FB45" i="102" s="1"/>
  <c r="FC45" i="102" s="1"/>
  <c r="FD45" i="102" s="1"/>
  <c r="FE45" i="102" s="1"/>
  <c r="FF45" i="102" s="1"/>
  <c r="FG45" i="102" s="1"/>
  <c r="FH45" i="102" s="1"/>
  <c r="FI45" i="102" s="1"/>
  <c r="FJ45" i="102" s="1"/>
  <c r="FK45" i="102" s="1"/>
  <c r="FL45" i="102" s="1"/>
  <c r="FM45" i="102" s="1"/>
  <c r="FN45" i="102" s="1"/>
  <c r="FO45" i="102" s="1"/>
  <c r="FP45" i="102" s="1"/>
  <c r="FQ45" i="102" s="1"/>
  <c r="FR45" i="102" s="1"/>
  <c r="FS45" i="102" s="1"/>
  <c r="FT45" i="102" s="1"/>
  <c r="FU45" i="102" s="1"/>
  <c r="FV45" i="102" s="1"/>
  <c r="FW45" i="102" s="1"/>
  <c r="FX45" i="102" s="1"/>
  <c r="FY45" i="102" s="1"/>
  <c r="FZ45" i="102" s="1"/>
  <c r="GA45" i="102" s="1"/>
  <c r="GB45" i="102" s="1"/>
  <c r="GC45" i="102" s="1"/>
  <c r="GD45" i="102" s="1"/>
  <c r="GE45" i="102" s="1"/>
  <c r="GF45" i="102" s="1"/>
  <c r="GG45" i="102" s="1"/>
  <c r="GH45" i="102" s="1"/>
  <c r="GI45" i="102" s="1"/>
  <c r="GJ45" i="102" s="1"/>
  <c r="GK45" i="102" s="1"/>
  <c r="GL45" i="102" s="1"/>
  <c r="GM45" i="102" s="1"/>
  <c r="GN45" i="102" s="1"/>
  <c r="GO45" i="102" s="1"/>
  <c r="GP45" i="102" s="1"/>
  <c r="GQ45" i="102" s="1"/>
  <c r="GR45" i="102" s="1"/>
  <c r="GS45" i="102" s="1"/>
  <c r="GT45" i="102" s="1"/>
  <c r="GU45" i="102" s="1"/>
  <c r="GV45" i="102" s="1"/>
  <c r="GW45" i="102" s="1"/>
  <c r="GX45" i="102" s="1"/>
  <c r="GY45" i="102" s="1"/>
  <c r="GZ45" i="102" s="1"/>
  <c r="HA45" i="102" s="1"/>
  <c r="HB45" i="102" s="1"/>
  <c r="HC45" i="102" s="1"/>
  <c r="HD45" i="102" s="1"/>
  <c r="HE45" i="102" s="1"/>
  <c r="HF45" i="102" s="1"/>
  <c r="HG45" i="102" s="1"/>
  <c r="HH45" i="102" s="1"/>
  <c r="HI45" i="102" s="1"/>
  <c r="HJ45" i="102" s="1"/>
  <c r="C42" i="101"/>
  <c r="E42" i="101" s="1"/>
  <c r="F42" i="101" s="1"/>
  <c r="BF35" i="102"/>
  <c r="BJ24" i="102"/>
  <c r="BN10" i="102"/>
  <c r="BH29" i="102"/>
  <c r="BL12" i="102"/>
  <c r="AU84" i="100" l="1"/>
  <c r="AT82" i="100"/>
  <c r="AV48" i="102"/>
  <c r="AW48" i="102" s="1"/>
  <c r="AX48" i="102" s="1"/>
  <c r="AY48" i="102" s="1"/>
  <c r="AZ48" i="102" s="1"/>
  <c r="BA48" i="102" s="1"/>
  <c r="BB48" i="102" s="1"/>
  <c r="BC48" i="102" s="1"/>
  <c r="BD48" i="102" s="1"/>
  <c r="BE48" i="102" s="1"/>
  <c r="BF48" i="102" s="1"/>
  <c r="BG48" i="102" s="1"/>
  <c r="BH48" i="102" s="1"/>
  <c r="BI48" i="102" s="1"/>
  <c r="BJ48" i="102" s="1"/>
  <c r="BK48" i="102" s="1"/>
  <c r="BL48" i="102" s="1"/>
  <c r="BM48" i="102" s="1"/>
  <c r="BN48" i="102" s="1"/>
  <c r="BO48" i="102" s="1"/>
  <c r="BP48" i="102" s="1"/>
  <c r="BQ48" i="102" s="1"/>
  <c r="BR48" i="102" s="1"/>
  <c r="BS48" i="102" s="1"/>
  <c r="BT48" i="102" s="1"/>
  <c r="BU48" i="102" s="1"/>
  <c r="BV48" i="102" s="1"/>
  <c r="BW48" i="102" s="1"/>
  <c r="BX48" i="102" s="1"/>
  <c r="BY48" i="102" s="1"/>
  <c r="BZ48" i="102" s="1"/>
  <c r="CA48" i="102" s="1"/>
  <c r="CB48" i="102" s="1"/>
  <c r="CC48" i="102" s="1"/>
  <c r="CD48" i="102" s="1"/>
  <c r="CE48" i="102" s="1"/>
  <c r="CF48" i="102" s="1"/>
  <c r="CG48" i="102" s="1"/>
  <c r="CH48" i="102" s="1"/>
  <c r="CI48" i="102" s="1"/>
  <c r="CJ48" i="102" s="1"/>
  <c r="CK48" i="102" s="1"/>
  <c r="CL48" i="102" s="1"/>
  <c r="CM48" i="102" s="1"/>
  <c r="CN48" i="102" s="1"/>
  <c r="CO48" i="102" s="1"/>
  <c r="CP48" i="102" s="1"/>
  <c r="CQ48" i="102" s="1"/>
  <c r="CR48" i="102" s="1"/>
  <c r="CS48" i="102" s="1"/>
  <c r="CT48" i="102" s="1"/>
  <c r="CU48" i="102" s="1"/>
  <c r="CV48" i="102" s="1"/>
  <c r="CW48" i="102" s="1"/>
  <c r="CX48" i="102" s="1"/>
  <c r="CY48" i="102" s="1"/>
  <c r="CZ48" i="102" s="1"/>
  <c r="DA48" i="102" s="1"/>
  <c r="DB48" i="102" s="1"/>
  <c r="DC48" i="102" s="1"/>
  <c r="DD48" i="102" s="1"/>
  <c r="DE48" i="102" s="1"/>
  <c r="DF48" i="102" s="1"/>
  <c r="DG48" i="102" s="1"/>
  <c r="DH48" i="102" s="1"/>
  <c r="DI48" i="102" s="1"/>
  <c r="DJ48" i="102" s="1"/>
  <c r="DK48" i="102" s="1"/>
  <c r="DL48" i="102" s="1"/>
  <c r="DM48" i="102" s="1"/>
  <c r="DN48" i="102" s="1"/>
  <c r="DO48" i="102" s="1"/>
  <c r="DP48" i="102" s="1"/>
  <c r="DQ48" i="102" s="1"/>
  <c r="DR48" i="102" s="1"/>
  <c r="DS48" i="102" s="1"/>
  <c r="DT48" i="102" s="1"/>
  <c r="DU48" i="102" s="1"/>
  <c r="DV48" i="102" s="1"/>
  <c r="DW48" i="102" s="1"/>
  <c r="DX48" i="102" s="1"/>
  <c r="DY48" i="102" s="1"/>
  <c r="DZ48" i="102" s="1"/>
  <c r="EA48" i="102" s="1"/>
  <c r="EB48" i="102" s="1"/>
  <c r="EC48" i="102" s="1"/>
  <c r="ED48" i="102" s="1"/>
  <c r="EE48" i="102" s="1"/>
  <c r="EF48" i="102" s="1"/>
  <c r="EG48" i="102" s="1"/>
  <c r="EH48" i="102" s="1"/>
  <c r="EI48" i="102" s="1"/>
  <c r="EJ48" i="102" s="1"/>
  <c r="EK48" i="102" s="1"/>
  <c r="EL48" i="102" s="1"/>
  <c r="EM48" i="102" s="1"/>
  <c r="EN48" i="102" s="1"/>
  <c r="EO48" i="102" s="1"/>
  <c r="EP48" i="102" s="1"/>
  <c r="EQ48" i="102" s="1"/>
  <c r="ER48" i="102" s="1"/>
  <c r="ES48" i="102" s="1"/>
  <c r="ET48" i="102" s="1"/>
  <c r="EU48" i="102" s="1"/>
  <c r="EV48" i="102" s="1"/>
  <c r="EW48" i="102" s="1"/>
  <c r="EX48" i="102" s="1"/>
  <c r="EY48" i="102" s="1"/>
  <c r="EZ48" i="102" s="1"/>
  <c r="FA48" i="102" s="1"/>
  <c r="FB48" i="102" s="1"/>
  <c r="FC48" i="102" s="1"/>
  <c r="FD48" i="102" s="1"/>
  <c r="FE48" i="102" s="1"/>
  <c r="FF48" i="102" s="1"/>
  <c r="FG48" i="102" s="1"/>
  <c r="FH48" i="102" s="1"/>
  <c r="FI48" i="102" s="1"/>
  <c r="FJ48" i="102" s="1"/>
  <c r="FK48" i="102" s="1"/>
  <c r="FL48" i="102" s="1"/>
  <c r="FM48" i="102" s="1"/>
  <c r="FN48" i="102" s="1"/>
  <c r="FO48" i="102" s="1"/>
  <c r="FP48" i="102" s="1"/>
  <c r="FQ48" i="102" s="1"/>
  <c r="FR48" i="102" s="1"/>
  <c r="FS48" i="102" s="1"/>
  <c r="FT48" i="102" s="1"/>
  <c r="FU48" i="102" s="1"/>
  <c r="FV48" i="102" s="1"/>
  <c r="FW48" i="102" s="1"/>
  <c r="FX48" i="102" s="1"/>
  <c r="FY48" i="102" s="1"/>
  <c r="FZ48" i="102" s="1"/>
  <c r="GA48" i="102" s="1"/>
  <c r="GB48" i="102" s="1"/>
  <c r="GC48" i="102" s="1"/>
  <c r="GD48" i="102" s="1"/>
  <c r="GE48" i="102" s="1"/>
  <c r="GF48" i="102" s="1"/>
  <c r="GG48" i="102" s="1"/>
  <c r="GH48" i="102" s="1"/>
  <c r="GI48" i="102" s="1"/>
  <c r="GJ48" i="102" s="1"/>
  <c r="GK48" i="102" s="1"/>
  <c r="GL48" i="102" s="1"/>
  <c r="GM48" i="102" s="1"/>
  <c r="GN48" i="102" s="1"/>
  <c r="GO48" i="102" s="1"/>
  <c r="GP48" i="102" s="1"/>
  <c r="GQ48" i="102" s="1"/>
  <c r="GR48" i="102" s="1"/>
  <c r="GS48" i="102" s="1"/>
  <c r="GT48" i="102" s="1"/>
  <c r="GU48" i="102" s="1"/>
  <c r="GV48" i="102" s="1"/>
  <c r="GW48" i="102" s="1"/>
  <c r="GX48" i="102" s="1"/>
  <c r="GY48" i="102" s="1"/>
  <c r="GZ48" i="102" s="1"/>
  <c r="HA48" i="102" s="1"/>
  <c r="HB48" i="102" s="1"/>
  <c r="HC48" i="102" s="1"/>
  <c r="HD48" i="102" s="1"/>
  <c r="HE48" i="102" s="1"/>
  <c r="HF48" i="102" s="1"/>
  <c r="HG48" i="102" s="1"/>
  <c r="HH48" i="102" s="1"/>
  <c r="HI48" i="102" s="1"/>
  <c r="HJ48" i="102" s="1"/>
  <c r="AU2" i="102"/>
  <c r="AT55" i="100" s="1"/>
  <c r="C43" i="101"/>
  <c r="E43" i="101" s="1"/>
  <c r="F43" i="101" s="1"/>
  <c r="BI29" i="102"/>
  <c r="BK24" i="102"/>
  <c r="BO10" i="102"/>
  <c r="BG35" i="102"/>
  <c r="BM12" i="102"/>
  <c r="AV84" i="100" l="1"/>
  <c r="AU82" i="100"/>
  <c r="AU67" i="100" s="1"/>
  <c r="B49" i="102" s="1"/>
  <c r="AV49" i="102" s="1"/>
  <c r="AW49" i="102" s="1"/>
  <c r="AX49" i="102" s="1"/>
  <c r="AY49" i="102" s="1"/>
  <c r="AZ49" i="102" s="1"/>
  <c r="BA49" i="102" s="1"/>
  <c r="BB49" i="102" s="1"/>
  <c r="BC49" i="102" s="1"/>
  <c r="BD49" i="102" s="1"/>
  <c r="BE49" i="102" s="1"/>
  <c r="BF49" i="102" s="1"/>
  <c r="BG49" i="102" s="1"/>
  <c r="BH49" i="102" s="1"/>
  <c r="BI49" i="102" s="1"/>
  <c r="BJ49" i="102" s="1"/>
  <c r="BK49" i="102" s="1"/>
  <c r="BL49" i="102" s="1"/>
  <c r="BM49" i="102" s="1"/>
  <c r="BN49" i="102" s="1"/>
  <c r="BO49" i="102" s="1"/>
  <c r="BP49" i="102" s="1"/>
  <c r="BQ49" i="102" s="1"/>
  <c r="BR49" i="102" s="1"/>
  <c r="BS49" i="102" s="1"/>
  <c r="BT49" i="102" s="1"/>
  <c r="BU49" i="102" s="1"/>
  <c r="BV49" i="102" s="1"/>
  <c r="BW49" i="102" s="1"/>
  <c r="BX49" i="102" s="1"/>
  <c r="BY49" i="102" s="1"/>
  <c r="BZ49" i="102" s="1"/>
  <c r="CA49" i="102" s="1"/>
  <c r="CB49" i="102" s="1"/>
  <c r="CC49" i="102" s="1"/>
  <c r="CD49" i="102" s="1"/>
  <c r="CE49" i="102" s="1"/>
  <c r="CF49" i="102" s="1"/>
  <c r="CG49" i="102" s="1"/>
  <c r="CH49" i="102" s="1"/>
  <c r="CI49" i="102" s="1"/>
  <c r="CJ49" i="102" s="1"/>
  <c r="CK49" i="102" s="1"/>
  <c r="CL49" i="102" s="1"/>
  <c r="CM49" i="102" s="1"/>
  <c r="CN49" i="102" s="1"/>
  <c r="CO49" i="102" s="1"/>
  <c r="CP49" i="102" s="1"/>
  <c r="CQ49" i="102" s="1"/>
  <c r="CR49" i="102" s="1"/>
  <c r="CS49" i="102" s="1"/>
  <c r="CT49" i="102" s="1"/>
  <c r="CU49" i="102" s="1"/>
  <c r="CV49" i="102" s="1"/>
  <c r="CW49" i="102" s="1"/>
  <c r="CX49" i="102" s="1"/>
  <c r="CY49" i="102" s="1"/>
  <c r="CZ49" i="102" s="1"/>
  <c r="DA49" i="102" s="1"/>
  <c r="DB49" i="102" s="1"/>
  <c r="DC49" i="102" s="1"/>
  <c r="DD49" i="102" s="1"/>
  <c r="DE49" i="102" s="1"/>
  <c r="DF49" i="102" s="1"/>
  <c r="DG49" i="102" s="1"/>
  <c r="DH49" i="102" s="1"/>
  <c r="DI49" i="102" s="1"/>
  <c r="DJ49" i="102" s="1"/>
  <c r="DK49" i="102" s="1"/>
  <c r="DL49" i="102" s="1"/>
  <c r="DM49" i="102" s="1"/>
  <c r="DN49" i="102" s="1"/>
  <c r="DO49" i="102" s="1"/>
  <c r="DP49" i="102" s="1"/>
  <c r="DQ49" i="102" s="1"/>
  <c r="DR49" i="102" s="1"/>
  <c r="DS49" i="102" s="1"/>
  <c r="DT49" i="102" s="1"/>
  <c r="DU49" i="102" s="1"/>
  <c r="DV49" i="102" s="1"/>
  <c r="DW49" i="102" s="1"/>
  <c r="DX49" i="102" s="1"/>
  <c r="DY49" i="102" s="1"/>
  <c r="DZ49" i="102" s="1"/>
  <c r="EA49" i="102" s="1"/>
  <c r="EB49" i="102" s="1"/>
  <c r="EC49" i="102" s="1"/>
  <c r="ED49" i="102" s="1"/>
  <c r="EE49" i="102" s="1"/>
  <c r="EF49" i="102" s="1"/>
  <c r="EG49" i="102" s="1"/>
  <c r="EH49" i="102" s="1"/>
  <c r="EI49" i="102" s="1"/>
  <c r="EJ49" i="102" s="1"/>
  <c r="EK49" i="102" s="1"/>
  <c r="EL49" i="102" s="1"/>
  <c r="EM49" i="102" s="1"/>
  <c r="EN49" i="102" s="1"/>
  <c r="EO49" i="102" s="1"/>
  <c r="EP49" i="102" s="1"/>
  <c r="EQ49" i="102" s="1"/>
  <c r="ER49" i="102" s="1"/>
  <c r="ES49" i="102" s="1"/>
  <c r="ET49" i="102" s="1"/>
  <c r="EU49" i="102" s="1"/>
  <c r="EV49" i="102" s="1"/>
  <c r="EW49" i="102" s="1"/>
  <c r="EX49" i="102" s="1"/>
  <c r="EY49" i="102" s="1"/>
  <c r="EZ49" i="102" s="1"/>
  <c r="FA49" i="102" s="1"/>
  <c r="FB49" i="102" s="1"/>
  <c r="FC49" i="102" s="1"/>
  <c r="FD49" i="102" s="1"/>
  <c r="FE49" i="102" s="1"/>
  <c r="FF49" i="102" s="1"/>
  <c r="FG49" i="102" s="1"/>
  <c r="FH49" i="102" s="1"/>
  <c r="FI49" i="102" s="1"/>
  <c r="FJ49" i="102" s="1"/>
  <c r="FK49" i="102" s="1"/>
  <c r="FL49" i="102" s="1"/>
  <c r="FM49" i="102" s="1"/>
  <c r="FN49" i="102" s="1"/>
  <c r="FO49" i="102" s="1"/>
  <c r="FP49" i="102" s="1"/>
  <c r="FQ49" i="102" s="1"/>
  <c r="FR49" i="102" s="1"/>
  <c r="FS49" i="102" s="1"/>
  <c r="FT49" i="102" s="1"/>
  <c r="FU49" i="102" s="1"/>
  <c r="FV49" i="102" s="1"/>
  <c r="FW49" i="102" s="1"/>
  <c r="FX49" i="102" s="1"/>
  <c r="FY49" i="102" s="1"/>
  <c r="FZ49" i="102" s="1"/>
  <c r="GA49" i="102" s="1"/>
  <c r="GB49" i="102" s="1"/>
  <c r="GC49" i="102" s="1"/>
  <c r="GD49" i="102" s="1"/>
  <c r="GE49" i="102" s="1"/>
  <c r="GF49" i="102" s="1"/>
  <c r="GG49" i="102" s="1"/>
  <c r="GH49" i="102" s="1"/>
  <c r="GI49" i="102" s="1"/>
  <c r="GJ49" i="102" s="1"/>
  <c r="GK49" i="102" s="1"/>
  <c r="GL49" i="102" s="1"/>
  <c r="GM49" i="102" s="1"/>
  <c r="GN49" i="102" s="1"/>
  <c r="GO49" i="102" s="1"/>
  <c r="GP49" i="102" s="1"/>
  <c r="GQ49" i="102" s="1"/>
  <c r="GR49" i="102" s="1"/>
  <c r="GS49" i="102" s="1"/>
  <c r="GT49" i="102" s="1"/>
  <c r="GU49" i="102" s="1"/>
  <c r="GV49" i="102" s="1"/>
  <c r="GW49" i="102" s="1"/>
  <c r="GX49" i="102" s="1"/>
  <c r="GY49" i="102" s="1"/>
  <c r="GZ49" i="102" s="1"/>
  <c r="HA49" i="102" s="1"/>
  <c r="HB49" i="102" s="1"/>
  <c r="HC49" i="102" s="1"/>
  <c r="HD49" i="102" s="1"/>
  <c r="HE49" i="102" s="1"/>
  <c r="HF49" i="102" s="1"/>
  <c r="HG49" i="102" s="1"/>
  <c r="HH49" i="102" s="1"/>
  <c r="HI49" i="102" s="1"/>
  <c r="HJ49" i="102" s="1"/>
  <c r="C44" i="101"/>
  <c r="E44" i="101" s="1"/>
  <c r="F44" i="101" s="1"/>
  <c r="BL24" i="102"/>
  <c r="BN12" i="102"/>
  <c r="BH35" i="102"/>
  <c r="BP10" i="102"/>
  <c r="BJ29" i="102"/>
  <c r="AW84" i="100" l="1"/>
  <c r="AV82" i="100"/>
  <c r="AV67" i="100" s="1"/>
  <c r="B50" i="102" s="1"/>
  <c r="AW50" i="102" s="1"/>
  <c r="AX50" i="102" s="1"/>
  <c r="AY50" i="102" s="1"/>
  <c r="AV2" i="102"/>
  <c r="AU55" i="100" s="1"/>
  <c r="AW2" i="102"/>
  <c r="AV55" i="100" s="1"/>
  <c r="C45" i="101"/>
  <c r="E45" i="101" s="1"/>
  <c r="F45" i="101" s="1"/>
  <c r="BO12" i="102"/>
  <c r="BK29" i="102"/>
  <c r="BI35" i="102"/>
  <c r="BM24" i="102"/>
  <c r="BQ10" i="102"/>
  <c r="AW82" i="100" l="1"/>
  <c r="AW67" i="100" s="1"/>
  <c r="B51" i="102" s="1"/>
  <c r="AX51" i="102" s="1"/>
  <c r="AY51" i="102" s="1"/>
  <c r="AZ51" i="102" s="1"/>
  <c r="BA51" i="102" s="1"/>
  <c r="BB51" i="102" s="1"/>
  <c r="BC51" i="102" s="1"/>
  <c r="BD51" i="102" s="1"/>
  <c r="BE51" i="102" s="1"/>
  <c r="BF51" i="102" s="1"/>
  <c r="BG51" i="102" s="1"/>
  <c r="BH51" i="102" s="1"/>
  <c r="BI51" i="102" s="1"/>
  <c r="BJ51" i="102" s="1"/>
  <c r="BK51" i="102" s="1"/>
  <c r="BL51" i="102" s="1"/>
  <c r="BM51" i="102" s="1"/>
  <c r="BN51" i="102" s="1"/>
  <c r="BO51" i="102" s="1"/>
  <c r="BP51" i="102" s="1"/>
  <c r="BQ51" i="102" s="1"/>
  <c r="BR51" i="102" s="1"/>
  <c r="BS51" i="102" s="1"/>
  <c r="BT51" i="102" s="1"/>
  <c r="BU51" i="102" s="1"/>
  <c r="BV51" i="102" s="1"/>
  <c r="BW51" i="102" s="1"/>
  <c r="BX51" i="102" s="1"/>
  <c r="BY51" i="102" s="1"/>
  <c r="BZ51" i="102" s="1"/>
  <c r="CA51" i="102" s="1"/>
  <c r="CB51" i="102" s="1"/>
  <c r="CC51" i="102" s="1"/>
  <c r="CD51" i="102" s="1"/>
  <c r="CE51" i="102" s="1"/>
  <c r="CF51" i="102" s="1"/>
  <c r="CG51" i="102" s="1"/>
  <c r="CH51" i="102" s="1"/>
  <c r="CI51" i="102" s="1"/>
  <c r="CJ51" i="102" s="1"/>
  <c r="CK51" i="102" s="1"/>
  <c r="CL51" i="102" s="1"/>
  <c r="CM51" i="102" s="1"/>
  <c r="CN51" i="102" s="1"/>
  <c r="CO51" i="102" s="1"/>
  <c r="CP51" i="102" s="1"/>
  <c r="CQ51" i="102" s="1"/>
  <c r="CR51" i="102" s="1"/>
  <c r="CS51" i="102" s="1"/>
  <c r="CT51" i="102" s="1"/>
  <c r="CU51" i="102" s="1"/>
  <c r="CV51" i="102" s="1"/>
  <c r="CW51" i="102" s="1"/>
  <c r="CX51" i="102" s="1"/>
  <c r="CY51" i="102" s="1"/>
  <c r="CZ51" i="102" s="1"/>
  <c r="DA51" i="102" s="1"/>
  <c r="DB51" i="102" s="1"/>
  <c r="DC51" i="102" s="1"/>
  <c r="DD51" i="102" s="1"/>
  <c r="DE51" i="102" s="1"/>
  <c r="DF51" i="102" s="1"/>
  <c r="DG51" i="102" s="1"/>
  <c r="DH51" i="102" s="1"/>
  <c r="DI51" i="102" s="1"/>
  <c r="DJ51" i="102" s="1"/>
  <c r="DK51" i="102" s="1"/>
  <c r="DL51" i="102" s="1"/>
  <c r="DM51" i="102" s="1"/>
  <c r="DN51" i="102" s="1"/>
  <c r="DO51" i="102" s="1"/>
  <c r="DP51" i="102" s="1"/>
  <c r="DQ51" i="102" s="1"/>
  <c r="DR51" i="102" s="1"/>
  <c r="DS51" i="102" s="1"/>
  <c r="DT51" i="102" s="1"/>
  <c r="DU51" i="102" s="1"/>
  <c r="DV51" i="102" s="1"/>
  <c r="DW51" i="102" s="1"/>
  <c r="DX51" i="102" s="1"/>
  <c r="DY51" i="102" s="1"/>
  <c r="DZ51" i="102" s="1"/>
  <c r="EA51" i="102" s="1"/>
  <c r="EB51" i="102" s="1"/>
  <c r="EC51" i="102" s="1"/>
  <c r="ED51" i="102" s="1"/>
  <c r="EE51" i="102" s="1"/>
  <c r="EF51" i="102" s="1"/>
  <c r="EG51" i="102" s="1"/>
  <c r="EH51" i="102" s="1"/>
  <c r="EI51" i="102" s="1"/>
  <c r="EJ51" i="102" s="1"/>
  <c r="EK51" i="102" s="1"/>
  <c r="EL51" i="102" s="1"/>
  <c r="EM51" i="102" s="1"/>
  <c r="EN51" i="102" s="1"/>
  <c r="EO51" i="102" s="1"/>
  <c r="EP51" i="102" s="1"/>
  <c r="EQ51" i="102" s="1"/>
  <c r="ER51" i="102" s="1"/>
  <c r="ES51" i="102" s="1"/>
  <c r="ET51" i="102" s="1"/>
  <c r="EU51" i="102" s="1"/>
  <c r="EV51" i="102" s="1"/>
  <c r="EW51" i="102" s="1"/>
  <c r="EX51" i="102" s="1"/>
  <c r="EY51" i="102" s="1"/>
  <c r="EZ51" i="102" s="1"/>
  <c r="FA51" i="102" s="1"/>
  <c r="FB51" i="102" s="1"/>
  <c r="FC51" i="102" s="1"/>
  <c r="FD51" i="102" s="1"/>
  <c r="FE51" i="102" s="1"/>
  <c r="FF51" i="102" s="1"/>
  <c r="FG51" i="102" s="1"/>
  <c r="FH51" i="102" s="1"/>
  <c r="FI51" i="102" s="1"/>
  <c r="FJ51" i="102" s="1"/>
  <c r="FK51" i="102" s="1"/>
  <c r="FL51" i="102" s="1"/>
  <c r="FM51" i="102" s="1"/>
  <c r="FN51" i="102" s="1"/>
  <c r="FO51" i="102" s="1"/>
  <c r="FP51" i="102" s="1"/>
  <c r="FQ51" i="102" s="1"/>
  <c r="FR51" i="102" s="1"/>
  <c r="FS51" i="102" s="1"/>
  <c r="FT51" i="102" s="1"/>
  <c r="FU51" i="102" s="1"/>
  <c r="FV51" i="102" s="1"/>
  <c r="FW51" i="102" s="1"/>
  <c r="FX51" i="102" s="1"/>
  <c r="FY51" i="102" s="1"/>
  <c r="FZ51" i="102" s="1"/>
  <c r="GA51" i="102" s="1"/>
  <c r="GB51" i="102" s="1"/>
  <c r="GC51" i="102" s="1"/>
  <c r="GD51" i="102" s="1"/>
  <c r="GE51" i="102" s="1"/>
  <c r="GF51" i="102" s="1"/>
  <c r="GG51" i="102" s="1"/>
  <c r="GH51" i="102" s="1"/>
  <c r="GI51" i="102" s="1"/>
  <c r="GJ51" i="102" s="1"/>
  <c r="GK51" i="102" s="1"/>
  <c r="GL51" i="102" s="1"/>
  <c r="GM51" i="102" s="1"/>
  <c r="GN51" i="102" s="1"/>
  <c r="GO51" i="102" s="1"/>
  <c r="GP51" i="102" s="1"/>
  <c r="GQ51" i="102" s="1"/>
  <c r="GR51" i="102" s="1"/>
  <c r="GS51" i="102" s="1"/>
  <c r="GT51" i="102" s="1"/>
  <c r="GU51" i="102" s="1"/>
  <c r="GV51" i="102" s="1"/>
  <c r="GW51" i="102" s="1"/>
  <c r="GX51" i="102" s="1"/>
  <c r="GY51" i="102" s="1"/>
  <c r="GZ51" i="102" s="1"/>
  <c r="HA51" i="102" s="1"/>
  <c r="HB51" i="102" s="1"/>
  <c r="HC51" i="102" s="1"/>
  <c r="HD51" i="102" s="1"/>
  <c r="HE51" i="102" s="1"/>
  <c r="HF51" i="102" s="1"/>
  <c r="HG51" i="102" s="1"/>
  <c r="HH51" i="102" s="1"/>
  <c r="HI51" i="102" s="1"/>
  <c r="HJ51" i="102" s="1"/>
  <c r="AZ50" i="102"/>
  <c r="BA50" i="102" s="1"/>
  <c r="BB50" i="102" s="1"/>
  <c r="BC50" i="102" s="1"/>
  <c r="BD50" i="102" s="1"/>
  <c r="BE50" i="102" s="1"/>
  <c r="BF50" i="102" s="1"/>
  <c r="BG50" i="102" s="1"/>
  <c r="BH50" i="102" s="1"/>
  <c r="BI50" i="102" s="1"/>
  <c r="BJ50" i="102" s="1"/>
  <c r="BK50" i="102" s="1"/>
  <c r="BL50" i="102" s="1"/>
  <c r="BM50" i="102" s="1"/>
  <c r="BN50" i="102" s="1"/>
  <c r="BO50" i="102" s="1"/>
  <c r="BP50" i="102" s="1"/>
  <c r="BQ50" i="102" s="1"/>
  <c r="BR50" i="102" s="1"/>
  <c r="BS50" i="102" s="1"/>
  <c r="BT50" i="102" s="1"/>
  <c r="BU50" i="102" s="1"/>
  <c r="BV50" i="102" s="1"/>
  <c r="BW50" i="102" s="1"/>
  <c r="BX50" i="102" s="1"/>
  <c r="BY50" i="102" s="1"/>
  <c r="BZ50" i="102" s="1"/>
  <c r="CA50" i="102" s="1"/>
  <c r="CB50" i="102" s="1"/>
  <c r="CC50" i="102" s="1"/>
  <c r="CD50" i="102" s="1"/>
  <c r="CE50" i="102" s="1"/>
  <c r="CF50" i="102" s="1"/>
  <c r="CG50" i="102" s="1"/>
  <c r="CH50" i="102" s="1"/>
  <c r="CI50" i="102" s="1"/>
  <c r="CJ50" i="102" s="1"/>
  <c r="CK50" i="102" s="1"/>
  <c r="CL50" i="102" s="1"/>
  <c r="CM50" i="102" s="1"/>
  <c r="CN50" i="102" s="1"/>
  <c r="CO50" i="102" s="1"/>
  <c r="CP50" i="102" s="1"/>
  <c r="CQ50" i="102" s="1"/>
  <c r="CR50" i="102" s="1"/>
  <c r="CS50" i="102" s="1"/>
  <c r="CT50" i="102" s="1"/>
  <c r="CU50" i="102" s="1"/>
  <c r="CV50" i="102" s="1"/>
  <c r="CW50" i="102" s="1"/>
  <c r="CX50" i="102" s="1"/>
  <c r="CY50" i="102" s="1"/>
  <c r="CZ50" i="102" s="1"/>
  <c r="DA50" i="102" s="1"/>
  <c r="DB50" i="102" s="1"/>
  <c r="DC50" i="102" s="1"/>
  <c r="DD50" i="102" s="1"/>
  <c r="DE50" i="102" s="1"/>
  <c r="DF50" i="102" s="1"/>
  <c r="DG50" i="102" s="1"/>
  <c r="DH50" i="102" s="1"/>
  <c r="DI50" i="102" s="1"/>
  <c r="DJ50" i="102" s="1"/>
  <c r="DK50" i="102" s="1"/>
  <c r="DL50" i="102" s="1"/>
  <c r="DM50" i="102" s="1"/>
  <c r="DN50" i="102" s="1"/>
  <c r="DO50" i="102" s="1"/>
  <c r="DP50" i="102" s="1"/>
  <c r="DQ50" i="102" s="1"/>
  <c r="DR50" i="102" s="1"/>
  <c r="DS50" i="102" s="1"/>
  <c r="DT50" i="102" s="1"/>
  <c r="DU50" i="102" s="1"/>
  <c r="DV50" i="102" s="1"/>
  <c r="DW50" i="102" s="1"/>
  <c r="DX50" i="102" s="1"/>
  <c r="DY50" i="102" s="1"/>
  <c r="DZ50" i="102" s="1"/>
  <c r="EA50" i="102" s="1"/>
  <c r="EB50" i="102" s="1"/>
  <c r="EC50" i="102" s="1"/>
  <c r="ED50" i="102" s="1"/>
  <c r="EE50" i="102" s="1"/>
  <c r="EF50" i="102" s="1"/>
  <c r="EG50" i="102" s="1"/>
  <c r="EH50" i="102" s="1"/>
  <c r="EI50" i="102" s="1"/>
  <c r="EJ50" i="102" s="1"/>
  <c r="EK50" i="102" s="1"/>
  <c r="EL50" i="102" s="1"/>
  <c r="EM50" i="102" s="1"/>
  <c r="EN50" i="102" s="1"/>
  <c r="EO50" i="102" s="1"/>
  <c r="EP50" i="102" s="1"/>
  <c r="EQ50" i="102" s="1"/>
  <c r="ER50" i="102" s="1"/>
  <c r="ES50" i="102" s="1"/>
  <c r="ET50" i="102" s="1"/>
  <c r="EU50" i="102" s="1"/>
  <c r="EV50" i="102" s="1"/>
  <c r="EW50" i="102" s="1"/>
  <c r="EX50" i="102" s="1"/>
  <c r="EY50" i="102" s="1"/>
  <c r="EZ50" i="102" s="1"/>
  <c r="FA50" i="102" s="1"/>
  <c r="FB50" i="102" s="1"/>
  <c r="FC50" i="102" s="1"/>
  <c r="FD50" i="102" s="1"/>
  <c r="FE50" i="102" s="1"/>
  <c r="FF50" i="102" s="1"/>
  <c r="FG50" i="102" s="1"/>
  <c r="FH50" i="102" s="1"/>
  <c r="FI50" i="102" s="1"/>
  <c r="FJ50" i="102" s="1"/>
  <c r="FK50" i="102" s="1"/>
  <c r="FL50" i="102" s="1"/>
  <c r="FM50" i="102" s="1"/>
  <c r="FN50" i="102" s="1"/>
  <c r="FO50" i="102" s="1"/>
  <c r="FP50" i="102" s="1"/>
  <c r="FQ50" i="102" s="1"/>
  <c r="FR50" i="102" s="1"/>
  <c r="FS50" i="102" s="1"/>
  <c r="FT50" i="102" s="1"/>
  <c r="FU50" i="102" s="1"/>
  <c r="FV50" i="102" s="1"/>
  <c r="FW50" i="102" s="1"/>
  <c r="FX50" i="102" s="1"/>
  <c r="FY50" i="102" s="1"/>
  <c r="FZ50" i="102" s="1"/>
  <c r="GA50" i="102" s="1"/>
  <c r="GB50" i="102" s="1"/>
  <c r="GC50" i="102" s="1"/>
  <c r="GD50" i="102" s="1"/>
  <c r="GE50" i="102" s="1"/>
  <c r="GF50" i="102" s="1"/>
  <c r="GG50" i="102" s="1"/>
  <c r="GH50" i="102" s="1"/>
  <c r="GI50" i="102" s="1"/>
  <c r="GJ50" i="102" s="1"/>
  <c r="GK50" i="102" s="1"/>
  <c r="GL50" i="102" s="1"/>
  <c r="GM50" i="102" s="1"/>
  <c r="GN50" i="102" s="1"/>
  <c r="GO50" i="102" s="1"/>
  <c r="GP50" i="102" s="1"/>
  <c r="GQ50" i="102" s="1"/>
  <c r="GR50" i="102" s="1"/>
  <c r="GS50" i="102" s="1"/>
  <c r="GT50" i="102" s="1"/>
  <c r="GU50" i="102" s="1"/>
  <c r="GV50" i="102" s="1"/>
  <c r="GW50" i="102" s="1"/>
  <c r="GX50" i="102" s="1"/>
  <c r="GY50" i="102" s="1"/>
  <c r="GZ50" i="102" s="1"/>
  <c r="HA50" i="102" s="1"/>
  <c r="HB50" i="102" s="1"/>
  <c r="HC50" i="102" s="1"/>
  <c r="HD50" i="102" s="1"/>
  <c r="HE50" i="102" s="1"/>
  <c r="HF50" i="102" s="1"/>
  <c r="HG50" i="102" s="1"/>
  <c r="HH50" i="102" s="1"/>
  <c r="HI50" i="102" s="1"/>
  <c r="HJ50" i="102" s="1"/>
  <c r="C46" i="101"/>
  <c r="E46" i="101" s="1"/>
  <c r="F46" i="101" s="1"/>
  <c r="BN24" i="102"/>
  <c r="BL29" i="102"/>
  <c r="BR10" i="102"/>
  <c r="BP12" i="102"/>
  <c r="BJ35" i="102"/>
  <c r="AX2" i="102" l="1"/>
  <c r="AW55" i="100" s="1"/>
  <c r="AX84" i="100"/>
  <c r="AX82" i="100"/>
  <c r="C47" i="101"/>
  <c r="E47" i="101" s="1"/>
  <c r="F47" i="101" s="1"/>
  <c r="BS10" i="102"/>
  <c r="BQ12" i="102"/>
  <c r="BM29" i="102"/>
  <c r="BO24" i="102"/>
  <c r="BK35" i="102"/>
  <c r="AX67" i="100" l="1"/>
  <c r="B52" i="102" s="1"/>
  <c r="AY52" i="102" s="1"/>
  <c r="AZ52" i="102" s="1"/>
  <c r="AY2" i="102"/>
  <c r="AX55" i="100" s="1"/>
  <c r="C48" i="101"/>
  <c r="E48" i="101" s="1"/>
  <c r="F48" i="101" s="1"/>
  <c r="BL35" i="102"/>
  <c r="BR12" i="102"/>
  <c r="BP24" i="102"/>
  <c r="BT10" i="102"/>
  <c r="BN29" i="102"/>
  <c r="AY82" i="100" l="1"/>
  <c r="AY84" i="100"/>
  <c r="AY67" i="100" s="1"/>
  <c r="B53" i="102" s="1"/>
  <c r="AZ53" i="102" s="1"/>
  <c r="BA52" i="102"/>
  <c r="C49" i="101"/>
  <c r="E49" i="101" s="1"/>
  <c r="F49" i="101" s="1"/>
  <c r="BU10" i="102"/>
  <c r="BQ24" i="102"/>
  <c r="BM35" i="102"/>
  <c r="BO29" i="102"/>
  <c r="BS12" i="102"/>
  <c r="BA53" i="102" l="1"/>
  <c r="BB53" i="102" s="1"/>
  <c r="BC53" i="102" s="1"/>
  <c r="BD53" i="102" s="1"/>
  <c r="BE53" i="102" s="1"/>
  <c r="BF53" i="102" s="1"/>
  <c r="BG53" i="102" s="1"/>
  <c r="BH53" i="102" s="1"/>
  <c r="BI53" i="102" s="1"/>
  <c r="BJ53" i="102" s="1"/>
  <c r="BK53" i="102" s="1"/>
  <c r="BL53" i="102" s="1"/>
  <c r="BM53" i="102" s="1"/>
  <c r="BN53" i="102" s="1"/>
  <c r="BO53" i="102" s="1"/>
  <c r="BP53" i="102" s="1"/>
  <c r="BQ53" i="102" s="1"/>
  <c r="BR53" i="102" s="1"/>
  <c r="BS53" i="102" s="1"/>
  <c r="BT53" i="102" s="1"/>
  <c r="BU53" i="102" s="1"/>
  <c r="BV53" i="102" s="1"/>
  <c r="BW53" i="102" s="1"/>
  <c r="BX53" i="102" s="1"/>
  <c r="BY53" i="102" s="1"/>
  <c r="BZ53" i="102" s="1"/>
  <c r="CA53" i="102" s="1"/>
  <c r="CB53" i="102" s="1"/>
  <c r="CC53" i="102" s="1"/>
  <c r="CD53" i="102" s="1"/>
  <c r="CE53" i="102" s="1"/>
  <c r="CF53" i="102" s="1"/>
  <c r="CG53" i="102" s="1"/>
  <c r="CH53" i="102" s="1"/>
  <c r="CI53" i="102" s="1"/>
  <c r="CJ53" i="102" s="1"/>
  <c r="CK53" i="102" s="1"/>
  <c r="CL53" i="102" s="1"/>
  <c r="CM53" i="102" s="1"/>
  <c r="CN53" i="102" s="1"/>
  <c r="CO53" i="102" s="1"/>
  <c r="CP53" i="102" s="1"/>
  <c r="CQ53" i="102" s="1"/>
  <c r="CR53" i="102" s="1"/>
  <c r="CS53" i="102" s="1"/>
  <c r="CT53" i="102" s="1"/>
  <c r="CU53" i="102" s="1"/>
  <c r="CV53" i="102" s="1"/>
  <c r="CW53" i="102" s="1"/>
  <c r="CX53" i="102" s="1"/>
  <c r="CY53" i="102" s="1"/>
  <c r="CZ53" i="102" s="1"/>
  <c r="DA53" i="102" s="1"/>
  <c r="DB53" i="102" s="1"/>
  <c r="DC53" i="102" s="1"/>
  <c r="DD53" i="102" s="1"/>
  <c r="DE53" i="102" s="1"/>
  <c r="DF53" i="102" s="1"/>
  <c r="DG53" i="102" s="1"/>
  <c r="DH53" i="102" s="1"/>
  <c r="DI53" i="102" s="1"/>
  <c r="DJ53" i="102" s="1"/>
  <c r="DK53" i="102" s="1"/>
  <c r="DL53" i="102" s="1"/>
  <c r="DM53" i="102" s="1"/>
  <c r="DN53" i="102" s="1"/>
  <c r="DO53" i="102" s="1"/>
  <c r="DP53" i="102" s="1"/>
  <c r="DQ53" i="102" s="1"/>
  <c r="DR53" i="102" s="1"/>
  <c r="DS53" i="102" s="1"/>
  <c r="DT53" i="102" s="1"/>
  <c r="DU53" i="102" s="1"/>
  <c r="DV53" i="102" s="1"/>
  <c r="DW53" i="102" s="1"/>
  <c r="DX53" i="102" s="1"/>
  <c r="DY53" i="102" s="1"/>
  <c r="DZ53" i="102" s="1"/>
  <c r="EA53" i="102" s="1"/>
  <c r="EB53" i="102" s="1"/>
  <c r="EC53" i="102" s="1"/>
  <c r="ED53" i="102" s="1"/>
  <c r="EE53" i="102" s="1"/>
  <c r="EF53" i="102" s="1"/>
  <c r="EG53" i="102" s="1"/>
  <c r="EH53" i="102" s="1"/>
  <c r="EI53" i="102" s="1"/>
  <c r="EJ53" i="102" s="1"/>
  <c r="EK53" i="102" s="1"/>
  <c r="EL53" i="102" s="1"/>
  <c r="EM53" i="102" s="1"/>
  <c r="EN53" i="102" s="1"/>
  <c r="EO53" i="102" s="1"/>
  <c r="EP53" i="102" s="1"/>
  <c r="EQ53" i="102" s="1"/>
  <c r="ER53" i="102" s="1"/>
  <c r="ES53" i="102" s="1"/>
  <c r="ET53" i="102" s="1"/>
  <c r="EU53" i="102" s="1"/>
  <c r="EV53" i="102" s="1"/>
  <c r="EW53" i="102" s="1"/>
  <c r="EX53" i="102" s="1"/>
  <c r="EY53" i="102" s="1"/>
  <c r="EZ53" i="102" s="1"/>
  <c r="FA53" i="102" s="1"/>
  <c r="FB53" i="102" s="1"/>
  <c r="FC53" i="102" s="1"/>
  <c r="FD53" i="102" s="1"/>
  <c r="FE53" i="102" s="1"/>
  <c r="FF53" i="102" s="1"/>
  <c r="FG53" i="102" s="1"/>
  <c r="FH53" i="102" s="1"/>
  <c r="FI53" i="102" s="1"/>
  <c r="FJ53" i="102" s="1"/>
  <c r="FK53" i="102" s="1"/>
  <c r="FL53" i="102" s="1"/>
  <c r="FM53" i="102" s="1"/>
  <c r="FN53" i="102" s="1"/>
  <c r="FO53" i="102" s="1"/>
  <c r="FP53" i="102" s="1"/>
  <c r="FQ53" i="102" s="1"/>
  <c r="FR53" i="102" s="1"/>
  <c r="FS53" i="102" s="1"/>
  <c r="FT53" i="102" s="1"/>
  <c r="FU53" i="102" s="1"/>
  <c r="FV53" i="102" s="1"/>
  <c r="FW53" i="102" s="1"/>
  <c r="FX53" i="102" s="1"/>
  <c r="FY53" i="102" s="1"/>
  <c r="FZ53" i="102" s="1"/>
  <c r="GA53" i="102" s="1"/>
  <c r="GB53" i="102" s="1"/>
  <c r="GC53" i="102" s="1"/>
  <c r="GD53" i="102" s="1"/>
  <c r="GE53" i="102" s="1"/>
  <c r="GF53" i="102" s="1"/>
  <c r="GG53" i="102" s="1"/>
  <c r="GH53" i="102" s="1"/>
  <c r="GI53" i="102" s="1"/>
  <c r="GJ53" i="102" s="1"/>
  <c r="GK53" i="102" s="1"/>
  <c r="GL53" i="102" s="1"/>
  <c r="GM53" i="102" s="1"/>
  <c r="GN53" i="102" s="1"/>
  <c r="GO53" i="102" s="1"/>
  <c r="GP53" i="102" s="1"/>
  <c r="GQ53" i="102" s="1"/>
  <c r="GR53" i="102" s="1"/>
  <c r="GS53" i="102" s="1"/>
  <c r="GT53" i="102" s="1"/>
  <c r="GU53" i="102" s="1"/>
  <c r="GV53" i="102" s="1"/>
  <c r="GW53" i="102" s="1"/>
  <c r="GX53" i="102" s="1"/>
  <c r="GY53" i="102" s="1"/>
  <c r="GZ53" i="102" s="1"/>
  <c r="HA53" i="102" s="1"/>
  <c r="HB53" i="102" s="1"/>
  <c r="HC53" i="102" s="1"/>
  <c r="HD53" i="102" s="1"/>
  <c r="HE53" i="102" s="1"/>
  <c r="HF53" i="102" s="1"/>
  <c r="HG53" i="102" s="1"/>
  <c r="HH53" i="102" s="1"/>
  <c r="HI53" i="102" s="1"/>
  <c r="HJ53" i="102" s="1"/>
  <c r="AZ2" i="102"/>
  <c r="AY55" i="100" s="1"/>
  <c r="AZ84" i="100"/>
  <c r="BB52" i="102"/>
  <c r="AZ82" i="100"/>
  <c r="C50" i="101"/>
  <c r="E50" i="101" s="1"/>
  <c r="F50" i="101" s="1"/>
  <c r="BV10" i="102"/>
  <c r="BT12" i="102"/>
  <c r="BN35" i="102"/>
  <c r="BR24" i="102"/>
  <c r="BP29" i="102"/>
  <c r="AZ67" i="100" l="1"/>
  <c r="B54" i="102" s="1"/>
  <c r="BA54" i="102" s="1"/>
  <c r="BB54" i="102" s="1"/>
  <c r="BC54" i="102" s="1"/>
  <c r="BD54" i="102" s="1"/>
  <c r="BE54" i="102" s="1"/>
  <c r="BF54" i="102" s="1"/>
  <c r="BG54" i="102" s="1"/>
  <c r="BH54" i="102" s="1"/>
  <c r="BI54" i="102" s="1"/>
  <c r="BJ54" i="102" s="1"/>
  <c r="BK54" i="102" s="1"/>
  <c r="BL54" i="102" s="1"/>
  <c r="BM54" i="102" s="1"/>
  <c r="BN54" i="102" s="1"/>
  <c r="BO54" i="102" s="1"/>
  <c r="BP54" i="102" s="1"/>
  <c r="BQ54" i="102" s="1"/>
  <c r="BR54" i="102" s="1"/>
  <c r="BS54" i="102" s="1"/>
  <c r="BT54" i="102" s="1"/>
  <c r="BU54" i="102" s="1"/>
  <c r="BV54" i="102" s="1"/>
  <c r="BW54" i="102" s="1"/>
  <c r="BX54" i="102" s="1"/>
  <c r="BY54" i="102" s="1"/>
  <c r="BZ54" i="102" s="1"/>
  <c r="CA54" i="102" s="1"/>
  <c r="CB54" i="102" s="1"/>
  <c r="CC54" i="102" s="1"/>
  <c r="CD54" i="102" s="1"/>
  <c r="CE54" i="102" s="1"/>
  <c r="CF54" i="102" s="1"/>
  <c r="CG54" i="102" s="1"/>
  <c r="CH54" i="102" s="1"/>
  <c r="CI54" i="102" s="1"/>
  <c r="CJ54" i="102" s="1"/>
  <c r="CK54" i="102" s="1"/>
  <c r="CL54" i="102" s="1"/>
  <c r="CM54" i="102" s="1"/>
  <c r="CN54" i="102" s="1"/>
  <c r="CO54" i="102" s="1"/>
  <c r="CP54" i="102" s="1"/>
  <c r="CQ54" i="102" s="1"/>
  <c r="CR54" i="102" s="1"/>
  <c r="CS54" i="102" s="1"/>
  <c r="CT54" i="102" s="1"/>
  <c r="CU54" i="102" s="1"/>
  <c r="CV54" i="102" s="1"/>
  <c r="CW54" i="102" s="1"/>
  <c r="CX54" i="102" s="1"/>
  <c r="CY54" i="102" s="1"/>
  <c r="CZ54" i="102" s="1"/>
  <c r="DA54" i="102" s="1"/>
  <c r="DB54" i="102" s="1"/>
  <c r="DC54" i="102" s="1"/>
  <c r="DD54" i="102" s="1"/>
  <c r="DE54" i="102" s="1"/>
  <c r="DF54" i="102" s="1"/>
  <c r="DG54" i="102" s="1"/>
  <c r="DH54" i="102" s="1"/>
  <c r="DI54" i="102" s="1"/>
  <c r="DJ54" i="102" s="1"/>
  <c r="DK54" i="102" s="1"/>
  <c r="DL54" i="102" s="1"/>
  <c r="DM54" i="102" s="1"/>
  <c r="DN54" i="102" s="1"/>
  <c r="DO54" i="102" s="1"/>
  <c r="DP54" i="102" s="1"/>
  <c r="DQ54" i="102" s="1"/>
  <c r="DR54" i="102" s="1"/>
  <c r="DS54" i="102" s="1"/>
  <c r="DT54" i="102" s="1"/>
  <c r="DU54" i="102" s="1"/>
  <c r="DV54" i="102" s="1"/>
  <c r="DW54" i="102" s="1"/>
  <c r="DX54" i="102" s="1"/>
  <c r="DY54" i="102" s="1"/>
  <c r="DZ54" i="102" s="1"/>
  <c r="EA54" i="102" s="1"/>
  <c r="EB54" i="102" s="1"/>
  <c r="EC54" i="102" s="1"/>
  <c r="ED54" i="102" s="1"/>
  <c r="EE54" i="102" s="1"/>
  <c r="EF54" i="102" s="1"/>
  <c r="EG54" i="102" s="1"/>
  <c r="EH54" i="102" s="1"/>
  <c r="EI54" i="102" s="1"/>
  <c r="EJ54" i="102" s="1"/>
  <c r="EK54" i="102" s="1"/>
  <c r="EL54" i="102" s="1"/>
  <c r="EM54" i="102" s="1"/>
  <c r="EN54" i="102" s="1"/>
  <c r="EO54" i="102" s="1"/>
  <c r="EP54" i="102" s="1"/>
  <c r="EQ54" i="102" s="1"/>
  <c r="ER54" i="102" s="1"/>
  <c r="ES54" i="102" s="1"/>
  <c r="ET54" i="102" s="1"/>
  <c r="EU54" i="102" s="1"/>
  <c r="EV54" i="102" s="1"/>
  <c r="EW54" i="102" s="1"/>
  <c r="EX54" i="102" s="1"/>
  <c r="EY54" i="102" s="1"/>
  <c r="EZ54" i="102" s="1"/>
  <c r="FA54" i="102" s="1"/>
  <c r="FB54" i="102" s="1"/>
  <c r="FC54" i="102" s="1"/>
  <c r="FD54" i="102" s="1"/>
  <c r="FE54" i="102" s="1"/>
  <c r="FF54" i="102" s="1"/>
  <c r="FG54" i="102" s="1"/>
  <c r="FH54" i="102" s="1"/>
  <c r="FI54" i="102" s="1"/>
  <c r="FJ54" i="102" s="1"/>
  <c r="FK54" i="102" s="1"/>
  <c r="FL54" i="102" s="1"/>
  <c r="FM54" i="102" s="1"/>
  <c r="FN54" i="102" s="1"/>
  <c r="FO54" i="102" s="1"/>
  <c r="FP54" i="102" s="1"/>
  <c r="FQ54" i="102" s="1"/>
  <c r="FR54" i="102" s="1"/>
  <c r="FS54" i="102" s="1"/>
  <c r="FT54" i="102" s="1"/>
  <c r="FU54" i="102" s="1"/>
  <c r="FV54" i="102" s="1"/>
  <c r="FW54" i="102" s="1"/>
  <c r="FX54" i="102" s="1"/>
  <c r="FY54" i="102" s="1"/>
  <c r="FZ54" i="102" s="1"/>
  <c r="GA54" i="102" s="1"/>
  <c r="GB54" i="102" s="1"/>
  <c r="GC54" i="102" s="1"/>
  <c r="GD54" i="102" s="1"/>
  <c r="GE54" i="102" s="1"/>
  <c r="GF54" i="102" s="1"/>
  <c r="GG54" i="102" s="1"/>
  <c r="GH54" i="102" s="1"/>
  <c r="GI54" i="102" s="1"/>
  <c r="GJ54" i="102" s="1"/>
  <c r="GK54" i="102" s="1"/>
  <c r="GL54" i="102" s="1"/>
  <c r="GM54" i="102" s="1"/>
  <c r="GN54" i="102" s="1"/>
  <c r="GO54" i="102" s="1"/>
  <c r="GP54" i="102" s="1"/>
  <c r="GQ54" i="102" s="1"/>
  <c r="GR54" i="102" s="1"/>
  <c r="GS54" i="102" s="1"/>
  <c r="GT54" i="102" s="1"/>
  <c r="GU54" i="102" s="1"/>
  <c r="GV54" i="102" s="1"/>
  <c r="GW54" i="102" s="1"/>
  <c r="GX54" i="102" s="1"/>
  <c r="GY54" i="102" s="1"/>
  <c r="GZ54" i="102" s="1"/>
  <c r="HA54" i="102" s="1"/>
  <c r="HB54" i="102" s="1"/>
  <c r="HC54" i="102" s="1"/>
  <c r="HD54" i="102" s="1"/>
  <c r="HE54" i="102" s="1"/>
  <c r="HF54" i="102" s="1"/>
  <c r="HG54" i="102" s="1"/>
  <c r="HH54" i="102" s="1"/>
  <c r="HI54" i="102" s="1"/>
  <c r="HJ54" i="102" s="1"/>
  <c r="BA84" i="100"/>
  <c r="BC52" i="102"/>
  <c r="C51" i="101"/>
  <c r="E51" i="101" s="1"/>
  <c r="F51" i="101" s="1"/>
  <c r="BS24" i="102"/>
  <c r="BU12" i="102"/>
  <c r="BW10" i="102"/>
  <c r="BQ29" i="102"/>
  <c r="BO35" i="102"/>
  <c r="BA2" i="102" l="1"/>
  <c r="AZ55" i="100" s="1"/>
  <c r="BA82" i="100"/>
  <c r="BA67" i="100" s="1"/>
  <c r="B55" i="102" s="1"/>
  <c r="BB55" i="102" s="1"/>
  <c r="BC55" i="102" s="1"/>
  <c r="BD55" i="102" s="1"/>
  <c r="BE55" i="102" s="1"/>
  <c r="BF55" i="102" s="1"/>
  <c r="BG55" i="102" s="1"/>
  <c r="BH55" i="102" s="1"/>
  <c r="BI55" i="102" s="1"/>
  <c r="BJ55" i="102" s="1"/>
  <c r="BK55" i="102" s="1"/>
  <c r="BL55" i="102" s="1"/>
  <c r="BM55" i="102" s="1"/>
  <c r="BN55" i="102" s="1"/>
  <c r="BO55" i="102" s="1"/>
  <c r="BP55" i="102" s="1"/>
  <c r="BQ55" i="102" s="1"/>
  <c r="BR55" i="102" s="1"/>
  <c r="BS55" i="102" s="1"/>
  <c r="BT55" i="102" s="1"/>
  <c r="BU55" i="102" s="1"/>
  <c r="BV55" i="102" s="1"/>
  <c r="BW55" i="102" s="1"/>
  <c r="BX55" i="102" s="1"/>
  <c r="BY55" i="102" s="1"/>
  <c r="BZ55" i="102" s="1"/>
  <c r="CA55" i="102" s="1"/>
  <c r="CB55" i="102" s="1"/>
  <c r="CC55" i="102" s="1"/>
  <c r="CD55" i="102" s="1"/>
  <c r="CE55" i="102" s="1"/>
  <c r="CF55" i="102" s="1"/>
  <c r="CG55" i="102" s="1"/>
  <c r="CH55" i="102" s="1"/>
  <c r="CI55" i="102" s="1"/>
  <c r="CJ55" i="102" s="1"/>
  <c r="CK55" i="102" s="1"/>
  <c r="CL55" i="102" s="1"/>
  <c r="CM55" i="102" s="1"/>
  <c r="CN55" i="102" s="1"/>
  <c r="CO55" i="102" s="1"/>
  <c r="CP55" i="102" s="1"/>
  <c r="CQ55" i="102" s="1"/>
  <c r="CR55" i="102" s="1"/>
  <c r="CS55" i="102" s="1"/>
  <c r="CT55" i="102" s="1"/>
  <c r="CU55" i="102" s="1"/>
  <c r="CV55" i="102" s="1"/>
  <c r="CW55" i="102" s="1"/>
  <c r="CX55" i="102" s="1"/>
  <c r="CY55" i="102" s="1"/>
  <c r="CZ55" i="102" s="1"/>
  <c r="DA55" i="102" s="1"/>
  <c r="DB55" i="102" s="1"/>
  <c r="DC55" i="102" s="1"/>
  <c r="DD55" i="102" s="1"/>
  <c r="DE55" i="102" s="1"/>
  <c r="DF55" i="102" s="1"/>
  <c r="DG55" i="102" s="1"/>
  <c r="DH55" i="102" s="1"/>
  <c r="DI55" i="102" s="1"/>
  <c r="DJ55" i="102" s="1"/>
  <c r="DK55" i="102" s="1"/>
  <c r="DL55" i="102" s="1"/>
  <c r="DM55" i="102" s="1"/>
  <c r="DN55" i="102" s="1"/>
  <c r="DO55" i="102" s="1"/>
  <c r="DP55" i="102" s="1"/>
  <c r="DQ55" i="102" s="1"/>
  <c r="DR55" i="102" s="1"/>
  <c r="DS55" i="102" s="1"/>
  <c r="DT55" i="102" s="1"/>
  <c r="DU55" i="102" s="1"/>
  <c r="DV55" i="102" s="1"/>
  <c r="DW55" i="102" s="1"/>
  <c r="DX55" i="102" s="1"/>
  <c r="DY55" i="102" s="1"/>
  <c r="DZ55" i="102" s="1"/>
  <c r="EA55" i="102" s="1"/>
  <c r="EB55" i="102" s="1"/>
  <c r="EC55" i="102" s="1"/>
  <c r="ED55" i="102" s="1"/>
  <c r="EE55" i="102" s="1"/>
  <c r="EF55" i="102" s="1"/>
  <c r="EG55" i="102" s="1"/>
  <c r="EH55" i="102" s="1"/>
  <c r="EI55" i="102" s="1"/>
  <c r="EJ55" i="102" s="1"/>
  <c r="EK55" i="102" s="1"/>
  <c r="EL55" i="102" s="1"/>
  <c r="EM55" i="102" s="1"/>
  <c r="EN55" i="102" s="1"/>
  <c r="EO55" i="102" s="1"/>
  <c r="EP55" i="102" s="1"/>
  <c r="EQ55" i="102" s="1"/>
  <c r="ER55" i="102" s="1"/>
  <c r="ES55" i="102" s="1"/>
  <c r="ET55" i="102" s="1"/>
  <c r="EU55" i="102" s="1"/>
  <c r="EV55" i="102" s="1"/>
  <c r="EW55" i="102" s="1"/>
  <c r="EX55" i="102" s="1"/>
  <c r="EY55" i="102" s="1"/>
  <c r="EZ55" i="102" s="1"/>
  <c r="FA55" i="102" s="1"/>
  <c r="FB55" i="102" s="1"/>
  <c r="FC55" i="102" s="1"/>
  <c r="FD55" i="102" s="1"/>
  <c r="FE55" i="102" s="1"/>
  <c r="FF55" i="102" s="1"/>
  <c r="FG55" i="102" s="1"/>
  <c r="FH55" i="102" s="1"/>
  <c r="FI55" i="102" s="1"/>
  <c r="FJ55" i="102" s="1"/>
  <c r="FK55" i="102" s="1"/>
  <c r="FL55" i="102" s="1"/>
  <c r="FM55" i="102" s="1"/>
  <c r="FN55" i="102" s="1"/>
  <c r="FO55" i="102" s="1"/>
  <c r="FP55" i="102" s="1"/>
  <c r="FQ55" i="102" s="1"/>
  <c r="FR55" i="102" s="1"/>
  <c r="FS55" i="102" s="1"/>
  <c r="FT55" i="102" s="1"/>
  <c r="FU55" i="102" s="1"/>
  <c r="FV55" i="102" s="1"/>
  <c r="FW55" i="102" s="1"/>
  <c r="FX55" i="102" s="1"/>
  <c r="FY55" i="102" s="1"/>
  <c r="FZ55" i="102" s="1"/>
  <c r="GA55" i="102" s="1"/>
  <c r="GB55" i="102" s="1"/>
  <c r="GC55" i="102" s="1"/>
  <c r="GD55" i="102" s="1"/>
  <c r="GE55" i="102" s="1"/>
  <c r="GF55" i="102" s="1"/>
  <c r="GG55" i="102" s="1"/>
  <c r="GH55" i="102" s="1"/>
  <c r="GI55" i="102" s="1"/>
  <c r="GJ55" i="102" s="1"/>
  <c r="GK55" i="102" s="1"/>
  <c r="GL55" i="102" s="1"/>
  <c r="GM55" i="102" s="1"/>
  <c r="GN55" i="102" s="1"/>
  <c r="GO55" i="102" s="1"/>
  <c r="GP55" i="102" s="1"/>
  <c r="GQ55" i="102" s="1"/>
  <c r="GR55" i="102" s="1"/>
  <c r="GS55" i="102" s="1"/>
  <c r="GT55" i="102" s="1"/>
  <c r="GU55" i="102" s="1"/>
  <c r="GV55" i="102" s="1"/>
  <c r="GW55" i="102" s="1"/>
  <c r="GX55" i="102" s="1"/>
  <c r="GY55" i="102" s="1"/>
  <c r="GZ55" i="102" s="1"/>
  <c r="HA55" i="102" s="1"/>
  <c r="HB55" i="102" s="1"/>
  <c r="HC55" i="102" s="1"/>
  <c r="HD55" i="102" s="1"/>
  <c r="HE55" i="102" s="1"/>
  <c r="HF55" i="102" s="1"/>
  <c r="HG55" i="102" s="1"/>
  <c r="HH55" i="102" s="1"/>
  <c r="HI55" i="102" s="1"/>
  <c r="HJ55" i="102" s="1"/>
  <c r="BB84" i="100"/>
  <c r="BD52" i="102"/>
  <c r="BV12" i="102"/>
  <c r="BP35" i="102"/>
  <c r="BT24" i="102"/>
  <c r="C52" i="101"/>
  <c r="E52" i="101" s="1"/>
  <c r="F52" i="101" s="1"/>
  <c r="BR29" i="102"/>
  <c r="BX10" i="102"/>
  <c r="BB2" i="102" l="1"/>
  <c r="BA55" i="100" s="1"/>
  <c r="BE52" i="102"/>
  <c r="BB82" i="100"/>
  <c r="BB67" i="100" s="1"/>
  <c r="B56" i="102" s="1"/>
  <c r="BC56" i="102" s="1"/>
  <c r="C53" i="101"/>
  <c r="E53" i="101" s="1"/>
  <c r="F53" i="101" s="1"/>
  <c r="BQ35" i="102"/>
  <c r="BW12" i="102"/>
  <c r="BS29" i="102"/>
  <c r="BU24" i="102"/>
  <c r="BY10" i="102"/>
  <c r="BC84" i="100" l="1"/>
  <c r="BF52" i="102"/>
  <c r="BD56" i="102"/>
  <c r="BC2" i="102"/>
  <c r="BB55" i="100" s="1"/>
  <c r="BT29" i="102"/>
  <c r="BV24" i="102"/>
  <c r="BR35" i="102"/>
  <c r="C54" i="101"/>
  <c r="E54" i="101" s="1"/>
  <c r="F54" i="101" s="1"/>
  <c r="BZ10" i="102"/>
  <c r="BX12" i="102"/>
  <c r="BD84" i="100" l="1"/>
  <c r="BC82" i="100"/>
  <c r="BC67" i="100" s="1"/>
  <c r="B57" i="102" s="1"/>
  <c r="BD57" i="102" s="1"/>
  <c r="BE57" i="102" s="1"/>
  <c r="BF57" i="102" s="1"/>
  <c r="BG57" i="102" s="1"/>
  <c r="BH57" i="102" s="1"/>
  <c r="BI57" i="102" s="1"/>
  <c r="BJ57" i="102" s="1"/>
  <c r="BK57" i="102" s="1"/>
  <c r="BL57" i="102" s="1"/>
  <c r="BM57" i="102" s="1"/>
  <c r="BN57" i="102" s="1"/>
  <c r="BO57" i="102" s="1"/>
  <c r="BP57" i="102" s="1"/>
  <c r="BQ57" i="102" s="1"/>
  <c r="BR57" i="102" s="1"/>
  <c r="BS57" i="102" s="1"/>
  <c r="BT57" i="102" s="1"/>
  <c r="BU57" i="102" s="1"/>
  <c r="BV57" i="102" s="1"/>
  <c r="BW57" i="102" s="1"/>
  <c r="BX57" i="102" s="1"/>
  <c r="BY57" i="102" s="1"/>
  <c r="BZ57" i="102" s="1"/>
  <c r="CA57" i="102" s="1"/>
  <c r="CB57" i="102" s="1"/>
  <c r="CC57" i="102" s="1"/>
  <c r="CD57" i="102" s="1"/>
  <c r="CE57" i="102" s="1"/>
  <c r="CF57" i="102" s="1"/>
  <c r="CG57" i="102" s="1"/>
  <c r="CH57" i="102" s="1"/>
  <c r="CI57" i="102" s="1"/>
  <c r="CJ57" i="102" s="1"/>
  <c r="CK57" i="102" s="1"/>
  <c r="CL57" i="102" s="1"/>
  <c r="CM57" i="102" s="1"/>
  <c r="CN57" i="102" s="1"/>
  <c r="CO57" i="102" s="1"/>
  <c r="CP57" i="102" s="1"/>
  <c r="CQ57" i="102" s="1"/>
  <c r="CR57" i="102" s="1"/>
  <c r="CS57" i="102" s="1"/>
  <c r="CT57" i="102" s="1"/>
  <c r="CU57" i="102" s="1"/>
  <c r="CV57" i="102" s="1"/>
  <c r="CW57" i="102" s="1"/>
  <c r="CX57" i="102" s="1"/>
  <c r="CY57" i="102" s="1"/>
  <c r="CZ57" i="102" s="1"/>
  <c r="DA57" i="102" s="1"/>
  <c r="DB57" i="102" s="1"/>
  <c r="DC57" i="102" s="1"/>
  <c r="DD57" i="102" s="1"/>
  <c r="DE57" i="102" s="1"/>
  <c r="DF57" i="102" s="1"/>
  <c r="DG57" i="102" s="1"/>
  <c r="DH57" i="102" s="1"/>
  <c r="DI57" i="102" s="1"/>
  <c r="DJ57" i="102" s="1"/>
  <c r="DK57" i="102" s="1"/>
  <c r="DL57" i="102" s="1"/>
  <c r="DM57" i="102" s="1"/>
  <c r="DN57" i="102" s="1"/>
  <c r="DO57" i="102" s="1"/>
  <c r="DP57" i="102" s="1"/>
  <c r="DQ57" i="102" s="1"/>
  <c r="DR57" i="102" s="1"/>
  <c r="DS57" i="102" s="1"/>
  <c r="DT57" i="102" s="1"/>
  <c r="DU57" i="102" s="1"/>
  <c r="DV57" i="102" s="1"/>
  <c r="DW57" i="102" s="1"/>
  <c r="DX57" i="102" s="1"/>
  <c r="DY57" i="102" s="1"/>
  <c r="DZ57" i="102" s="1"/>
  <c r="EA57" i="102" s="1"/>
  <c r="EB57" i="102" s="1"/>
  <c r="EC57" i="102" s="1"/>
  <c r="ED57" i="102" s="1"/>
  <c r="EE57" i="102" s="1"/>
  <c r="EF57" i="102" s="1"/>
  <c r="EG57" i="102" s="1"/>
  <c r="EH57" i="102" s="1"/>
  <c r="EI57" i="102" s="1"/>
  <c r="EJ57" i="102" s="1"/>
  <c r="EK57" i="102" s="1"/>
  <c r="EL57" i="102" s="1"/>
  <c r="EM57" i="102" s="1"/>
  <c r="EN57" i="102" s="1"/>
  <c r="EO57" i="102" s="1"/>
  <c r="EP57" i="102" s="1"/>
  <c r="EQ57" i="102" s="1"/>
  <c r="ER57" i="102" s="1"/>
  <c r="ES57" i="102" s="1"/>
  <c r="ET57" i="102" s="1"/>
  <c r="EU57" i="102" s="1"/>
  <c r="EV57" i="102" s="1"/>
  <c r="EW57" i="102" s="1"/>
  <c r="EX57" i="102" s="1"/>
  <c r="EY57" i="102" s="1"/>
  <c r="EZ57" i="102" s="1"/>
  <c r="FA57" i="102" s="1"/>
  <c r="FB57" i="102" s="1"/>
  <c r="FC57" i="102" s="1"/>
  <c r="FD57" i="102" s="1"/>
  <c r="FE57" i="102" s="1"/>
  <c r="FF57" i="102" s="1"/>
  <c r="FG57" i="102" s="1"/>
  <c r="FH57" i="102" s="1"/>
  <c r="FI57" i="102" s="1"/>
  <c r="FJ57" i="102" s="1"/>
  <c r="FK57" i="102" s="1"/>
  <c r="FL57" i="102" s="1"/>
  <c r="FM57" i="102" s="1"/>
  <c r="FN57" i="102" s="1"/>
  <c r="FO57" i="102" s="1"/>
  <c r="FP57" i="102" s="1"/>
  <c r="FQ57" i="102" s="1"/>
  <c r="FR57" i="102" s="1"/>
  <c r="FS57" i="102" s="1"/>
  <c r="FT57" i="102" s="1"/>
  <c r="FU57" i="102" s="1"/>
  <c r="FV57" i="102" s="1"/>
  <c r="FW57" i="102" s="1"/>
  <c r="FX57" i="102" s="1"/>
  <c r="FY57" i="102" s="1"/>
  <c r="FZ57" i="102" s="1"/>
  <c r="GA57" i="102" s="1"/>
  <c r="GB57" i="102" s="1"/>
  <c r="GC57" i="102" s="1"/>
  <c r="GD57" i="102" s="1"/>
  <c r="GE57" i="102" s="1"/>
  <c r="GF57" i="102" s="1"/>
  <c r="GG57" i="102" s="1"/>
  <c r="GH57" i="102" s="1"/>
  <c r="GI57" i="102" s="1"/>
  <c r="GJ57" i="102" s="1"/>
  <c r="GK57" i="102" s="1"/>
  <c r="GL57" i="102" s="1"/>
  <c r="GM57" i="102" s="1"/>
  <c r="GN57" i="102" s="1"/>
  <c r="GO57" i="102" s="1"/>
  <c r="GP57" i="102" s="1"/>
  <c r="GQ57" i="102" s="1"/>
  <c r="GR57" i="102" s="1"/>
  <c r="GS57" i="102" s="1"/>
  <c r="GT57" i="102" s="1"/>
  <c r="GU57" i="102" s="1"/>
  <c r="GV57" i="102" s="1"/>
  <c r="GW57" i="102" s="1"/>
  <c r="GX57" i="102" s="1"/>
  <c r="GY57" i="102" s="1"/>
  <c r="GZ57" i="102" s="1"/>
  <c r="HA57" i="102" s="1"/>
  <c r="HB57" i="102" s="1"/>
  <c r="HC57" i="102" s="1"/>
  <c r="HD57" i="102" s="1"/>
  <c r="HE57" i="102" s="1"/>
  <c r="HF57" i="102" s="1"/>
  <c r="HG57" i="102" s="1"/>
  <c r="HH57" i="102" s="1"/>
  <c r="HI57" i="102" s="1"/>
  <c r="HJ57" i="102" s="1"/>
  <c r="BE56" i="102"/>
  <c r="BG52" i="102"/>
  <c r="BS35" i="102"/>
  <c r="C55" i="101"/>
  <c r="E55" i="101" s="1"/>
  <c r="F55" i="101" s="1"/>
  <c r="BU29" i="102"/>
  <c r="BY12" i="102"/>
  <c r="CA10" i="102"/>
  <c r="BW24" i="102"/>
  <c r="BD2" i="102" l="1"/>
  <c r="BC55" i="100" s="1"/>
  <c r="BH52" i="102"/>
  <c r="BF56" i="102"/>
  <c r="C56" i="101"/>
  <c r="E56" i="101" s="1"/>
  <c r="F56" i="101" s="1"/>
  <c r="BZ12" i="102"/>
  <c r="BV29" i="102"/>
  <c r="BT35" i="102"/>
  <c r="BX24" i="102"/>
  <c r="CB10" i="102"/>
  <c r="BD82" i="100" l="1"/>
  <c r="BD67" i="100" s="1"/>
  <c r="B58" i="102" s="1"/>
  <c r="BE58" i="102" s="1"/>
  <c r="BF58" i="102" s="1"/>
  <c r="BG58" i="102" s="1"/>
  <c r="BH58" i="102" s="1"/>
  <c r="BI58" i="102" s="1"/>
  <c r="BJ58" i="102" s="1"/>
  <c r="BK58" i="102" s="1"/>
  <c r="BL58" i="102" s="1"/>
  <c r="BM58" i="102" s="1"/>
  <c r="BN58" i="102" s="1"/>
  <c r="BO58" i="102" s="1"/>
  <c r="BP58" i="102" s="1"/>
  <c r="BQ58" i="102" s="1"/>
  <c r="BR58" i="102" s="1"/>
  <c r="BS58" i="102" s="1"/>
  <c r="BT58" i="102" s="1"/>
  <c r="BU58" i="102" s="1"/>
  <c r="BV58" i="102" s="1"/>
  <c r="BW58" i="102" s="1"/>
  <c r="BX58" i="102" s="1"/>
  <c r="BY58" i="102" s="1"/>
  <c r="BZ58" i="102" s="1"/>
  <c r="CA58" i="102" s="1"/>
  <c r="CB58" i="102" s="1"/>
  <c r="CC58" i="102" s="1"/>
  <c r="CD58" i="102" s="1"/>
  <c r="CE58" i="102" s="1"/>
  <c r="CF58" i="102" s="1"/>
  <c r="CG58" i="102" s="1"/>
  <c r="CH58" i="102" s="1"/>
  <c r="CI58" i="102" s="1"/>
  <c r="CJ58" i="102" s="1"/>
  <c r="CK58" i="102" s="1"/>
  <c r="CL58" i="102" s="1"/>
  <c r="CM58" i="102" s="1"/>
  <c r="CN58" i="102" s="1"/>
  <c r="CO58" i="102" s="1"/>
  <c r="CP58" i="102" s="1"/>
  <c r="CQ58" i="102" s="1"/>
  <c r="CR58" i="102" s="1"/>
  <c r="CS58" i="102" s="1"/>
  <c r="CT58" i="102" s="1"/>
  <c r="CU58" i="102" s="1"/>
  <c r="CV58" i="102" s="1"/>
  <c r="CW58" i="102" s="1"/>
  <c r="CX58" i="102" s="1"/>
  <c r="CY58" i="102" s="1"/>
  <c r="CZ58" i="102" s="1"/>
  <c r="DA58" i="102" s="1"/>
  <c r="DB58" i="102" s="1"/>
  <c r="DC58" i="102" s="1"/>
  <c r="DD58" i="102" s="1"/>
  <c r="DE58" i="102" s="1"/>
  <c r="DF58" i="102" s="1"/>
  <c r="DG58" i="102" s="1"/>
  <c r="DH58" i="102" s="1"/>
  <c r="DI58" i="102" s="1"/>
  <c r="DJ58" i="102" s="1"/>
  <c r="DK58" i="102" s="1"/>
  <c r="DL58" i="102" s="1"/>
  <c r="DM58" i="102" s="1"/>
  <c r="DN58" i="102" s="1"/>
  <c r="DO58" i="102" s="1"/>
  <c r="DP58" i="102" s="1"/>
  <c r="DQ58" i="102" s="1"/>
  <c r="DR58" i="102" s="1"/>
  <c r="DS58" i="102" s="1"/>
  <c r="DT58" i="102" s="1"/>
  <c r="DU58" i="102" s="1"/>
  <c r="DV58" i="102" s="1"/>
  <c r="DW58" i="102" s="1"/>
  <c r="DX58" i="102" s="1"/>
  <c r="DY58" i="102" s="1"/>
  <c r="DZ58" i="102" s="1"/>
  <c r="EA58" i="102" s="1"/>
  <c r="EB58" i="102" s="1"/>
  <c r="EC58" i="102" s="1"/>
  <c r="ED58" i="102" s="1"/>
  <c r="EE58" i="102" s="1"/>
  <c r="EF58" i="102" s="1"/>
  <c r="EG58" i="102" s="1"/>
  <c r="EH58" i="102" s="1"/>
  <c r="EI58" i="102" s="1"/>
  <c r="EJ58" i="102" s="1"/>
  <c r="EK58" i="102" s="1"/>
  <c r="EL58" i="102" s="1"/>
  <c r="EM58" i="102" s="1"/>
  <c r="EN58" i="102" s="1"/>
  <c r="EO58" i="102" s="1"/>
  <c r="EP58" i="102" s="1"/>
  <c r="EQ58" i="102" s="1"/>
  <c r="ER58" i="102" s="1"/>
  <c r="ES58" i="102" s="1"/>
  <c r="ET58" i="102" s="1"/>
  <c r="EU58" i="102" s="1"/>
  <c r="EV58" i="102" s="1"/>
  <c r="EW58" i="102" s="1"/>
  <c r="EX58" i="102" s="1"/>
  <c r="EY58" i="102" s="1"/>
  <c r="EZ58" i="102" s="1"/>
  <c r="FA58" i="102" s="1"/>
  <c r="FB58" i="102" s="1"/>
  <c r="FC58" i="102" s="1"/>
  <c r="FD58" i="102" s="1"/>
  <c r="FE58" i="102" s="1"/>
  <c r="FF58" i="102" s="1"/>
  <c r="FG58" i="102" s="1"/>
  <c r="FH58" i="102" s="1"/>
  <c r="FI58" i="102" s="1"/>
  <c r="FJ58" i="102" s="1"/>
  <c r="FK58" i="102" s="1"/>
  <c r="FL58" i="102" s="1"/>
  <c r="FM58" i="102" s="1"/>
  <c r="FN58" i="102" s="1"/>
  <c r="FO58" i="102" s="1"/>
  <c r="FP58" i="102" s="1"/>
  <c r="FQ58" i="102" s="1"/>
  <c r="FR58" i="102" s="1"/>
  <c r="FS58" i="102" s="1"/>
  <c r="FT58" i="102" s="1"/>
  <c r="FU58" i="102" s="1"/>
  <c r="FV58" i="102" s="1"/>
  <c r="FW58" i="102" s="1"/>
  <c r="FX58" i="102" s="1"/>
  <c r="FY58" i="102" s="1"/>
  <c r="FZ58" i="102" s="1"/>
  <c r="GA58" i="102" s="1"/>
  <c r="GB58" i="102" s="1"/>
  <c r="GC58" i="102" s="1"/>
  <c r="GD58" i="102" s="1"/>
  <c r="GE58" i="102" s="1"/>
  <c r="GF58" i="102" s="1"/>
  <c r="GG58" i="102" s="1"/>
  <c r="GH58" i="102" s="1"/>
  <c r="GI58" i="102" s="1"/>
  <c r="GJ58" i="102" s="1"/>
  <c r="GK58" i="102" s="1"/>
  <c r="GL58" i="102" s="1"/>
  <c r="GM58" i="102" s="1"/>
  <c r="GN58" i="102" s="1"/>
  <c r="GO58" i="102" s="1"/>
  <c r="GP58" i="102" s="1"/>
  <c r="GQ58" i="102" s="1"/>
  <c r="GR58" i="102" s="1"/>
  <c r="GS58" i="102" s="1"/>
  <c r="GT58" i="102" s="1"/>
  <c r="GU58" i="102" s="1"/>
  <c r="GV58" i="102" s="1"/>
  <c r="GW58" i="102" s="1"/>
  <c r="GX58" i="102" s="1"/>
  <c r="GY58" i="102" s="1"/>
  <c r="GZ58" i="102" s="1"/>
  <c r="HA58" i="102" s="1"/>
  <c r="HB58" i="102" s="1"/>
  <c r="HC58" i="102" s="1"/>
  <c r="HD58" i="102" s="1"/>
  <c r="HE58" i="102" s="1"/>
  <c r="HF58" i="102" s="1"/>
  <c r="HG58" i="102" s="1"/>
  <c r="HH58" i="102" s="1"/>
  <c r="HI58" i="102" s="1"/>
  <c r="HJ58" i="102" s="1"/>
  <c r="BG56" i="102"/>
  <c r="BI52" i="102"/>
  <c r="BJ52" i="102" s="1"/>
  <c r="BK52" i="102" s="1"/>
  <c r="BL52" i="102" s="1"/>
  <c r="BM52" i="102" s="1"/>
  <c r="BN52" i="102" s="1"/>
  <c r="BO52" i="102" s="1"/>
  <c r="BP52" i="102" s="1"/>
  <c r="BQ52" i="102" s="1"/>
  <c r="BR52" i="102" s="1"/>
  <c r="BS52" i="102" s="1"/>
  <c r="BT52" i="102" s="1"/>
  <c r="BU52" i="102" s="1"/>
  <c r="BV52" i="102" s="1"/>
  <c r="BW52" i="102" s="1"/>
  <c r="BX52" i="102" s="1"/>
  <c r="BY52" i="102" s="1"/>
  <c r="BZ52" i="102" s="1"/>
  <c r="CA52" i="102" s="1"/>
  <c r="CB52" i="102" s="1"/>
  <c r="CC52" i="102" s="1"/>
  <c r="CD52" i="102" s="1"/>
  <c r="CE52" i="102" s="1"/>
  <c r="CF52" i="102" s="1"/>
  <c r="CG52" i="102" s="1"/>
  <c r="CH52" i="102" s="1"/>
  <c r="CI52" i="102" s="1"/>
  <c r="CJ52" i="102" s="1"/>
  <c r="CK52" i="102" s="1"/>
  <c r="CL52" i="102" s="1"/>
  <c r="CM52" i="102" s="1"/>
  <c r="CN52" i="102" s="1"/>
  <c r="CO52" i="102" s="1"/>
  <c r="CP52" i="102" s="1"/>
  <c r="CQ52" i="102" s="1"/>
  <c r="CR52" i="102" s="1"/>
  <c r="CS52" i="102" s="1"/>
  <c r="CT52" i="102" s="1"/>
  <c r="CU52" i="102" s="1"/>
  <c r="CV52" i="102" s="1"/>
  <c r="CW52" i="102" s="1"/>
  <c r="CX52" i="102" s="1"/>
  <c r="CY52" i="102" s="1"/>
  <c r="CZ52" i="102" s="1"/>
  <c r="DA52" i="102" s="1"/>
  <c r="DB52" i="102" s="1"/>
  <c r="DC52" i="102" s="1"/>
  <c r="DD52" i="102" s="1"/>
  <c r="DE52" i="102" s="1"/>
  <c r="DF52" i="102" s="1"/>
  <c r="DG52" i="102" s="1"/>
  <c r="DH52" i="102" s="1"/>
  <c r="DI52" i="102" s="1"/>
  <c r="DJ52" i="102" s="1"/>
  <c r="DK52" i="102" s="1"/>
  <c r="DL52" i="102" s="1"/>
  <c r="DM52" i="102" s="1"/>
  <c r="DN52" i="102" s="1"/>
  <c r="DO52" i="102" s="1"/>
  <c r="DP52" i="102" s="1"/>
  <c r="DQ52" i="102" s="1"/>
  <c r="DR52" i="102" s="1"/>
  <c r="DS52" i="102" s="1"/>
  <c r="DT52" i="102" s="1"/>
  <c r="DU52" i="102" s="1"/>
  <c r="DV52" i="102" s="1"/>
  <c r="DW52" i="102" s="1"/>
  <c r="DX52" i="102" s="1"/>
  <c r="DY52" i="102" s="1"/>
  <c r="DZ52" i="102" s="1"/>
  <c r="EA52" i="102" s="1"/>
  <c r="EB52" i="102" s="1"/>
  <c r="EC52" i="102" s="1"/>
  <c r="ED52" i="102" s="1"/>
  <c r="EE52" i="102" s="1"/>
  <c r="EF52" i="102" s="1"/>
  <c r="EG52" i="102" s="1"/>
  <c r="EH52" i="102" s="1"/>
  <c r="EI52" i="102" s="1"/>
  <c r="EJ52" i="102" s="1"/>
  <c r="EK52" i="102" s="1"/>
  <c r="EL52" i="102" s="1"/>
  <c r="EM52" i="102" s="1"/>
  <c r="EN52" i="102" s="1"/>
  <c r="EO52" i="102" s="1"/>
  <c r="EP52" i="102" s="1"/>
  <c r="EQ52" i="102" s="1"/>
  <c r="ER52" i="102" s="1"/>
  <c r="ES52" i="102" s="1"/>
  <c r="ET52" i="102" s="1"/>
  <c r="EU52" i="102" s="1"/>
  <c r="EV52" i="102" s="1"/>
  <c r="EW52" i="102" s="1"/>
  <c r="EX52" i="102" s="1"/>
  <c r="EY52" i="102" s="1"/>
  <c r="EZ52" i="102" s="1"/>
  <c r="FA52" i="102" s="1"/>
  <c r="FB52" i="102" s="1"/>
  <c r="FC52" i="102" s="1"/>
  <c r="FD52" i="102" s="1"/>
  <c r="FE52" i="102" s="1"/>
  <c r="FF52" i="102" s="1"/>
  <c r="FG52" i="102" s="1"/>
  <c r="FH52" i="102" s="1"/>
  <c r="FI52" i="102" s="1"/>
  <c r="FJ52" i="102" s="1"/>
  <c r="FK52" i="102" s="1"/>
  <c r="FL52" i="102" s="1"/>
  <c r="FM52" i="102" s="1"/>
  <c r="FN52" i="102" s="1"/>
  <c r="FO52" i="102" s="1"/>
  <c r="FP52" i="102" s="1"/>
  <c r="FQ52" i="102" s="1"/>
  <c r="FR52" i="102" s="1"/>
  <c r="FS52" i="102" s="1"/>
  <c r="FT52" i="102" s="1"/>
  <c r="FU52" i="102" s="1"/>
  <c r="FV52" i="102" s="1"/>
  <c r="FW52" i="102" s="1"/>
  <c r="FX52" i="102" s="1"/>
  <c r="FY52" i="102" s="1"/>
  <c r="FZ52" i="102" s="1"/>
  <c r="GA52" i="102" s="1"/>
  <c r="GB52" i="102" s="1"/>
  <c r="GC52" i="102" s="1"/>
  <c r="GD52" i="102" s="1"/>
  <c r="GE52" i="102" s="1"/>
  <c r="GF52" i="102" s="1"/>
  <c r="GG52" i="102" s="1"/>
  <c r="GH52" i="102" s="1"/>
  <c r="GI52" i="102" s="1"/>
  <c r="GJ52" i="102" s="1"/>
  <c r="GK52" i="102" s="1"/>
  <c r="GL52" i="102" s="1"/>
  <c r="GM52" i="102" s="1"/>
  <c r="GN52" i="102" s="1"/>
  <c r="GO52" i="102" s="1"/>
  <c r="GP52" i="102" s="1"/>
  <c r="GQ52" i="102" s="1"/>
  <c r="GR52" i="102" s="1"/>
  <c r="GS52" i="102" s="1"/>
  <c r="GT52" i="102" s="1"/>
  <c r="GU52" i="102" s="1"/>
  <c r="GV52" i="102" s="1"/>
  <c r="GW52" i="102" s="1"/>
  <c r="GX52" i="102" s="1"/>
  <c r="GY52" i="102" s="1"/>
  <c r="GZ52" i="102" s="1"/>
  <c r="HA52" i="102" s="1"/>
  <c r="HB52" i="102" s="1"/>
  <c r="HC52" i="102" s="1"/>
  <c r="HD52" i="102" s="1"/>
  <c r="HE52" i="102" s="1"/>
  <c r="HF52" i="102" s="1"/>
  <c r="HG52" i="102" s="1"/>
  <c r="HH52" i="102" s="1"/>
  <c r="HI52" i="102" s="1"/>
  <c r="HJ52" i="102" s="1"/>
  <c r="C57" i="101"/>
  <c r="E57" i="101" s="1"/>
  <c r="F57" i="101" s="1"/>
  <c r="BY24" i="102"/>
  <c r="CA12" i="102"/>
  <c r="BW29" i="102"/>
  <c r="CC10" i="102"/>
  <c r="BU35" i="102"/>
  <c r="BE2" i="102" l="1"/>
  <c r="BD55" i="100" s="1"/>
  <c r="BE84" i="100"/>
  <c r="BH56" i="102"/>
  <c r="C58" i="101"/>
  <c r="E58" i="101" s="1"/>
  <c r="F58" i="101" s="1"/>
  <c r="BZ24" i="102"/>
  <c r="CB12" i="102"/>
  <c r="BV35" i="102"/>
  <c r="CD10" i="102"/>
  <c r="BX29" i="102"/>
  <c r="BF84" i="100" l="1"/>
  <c r="BE82" i="100"/>
  <c r="BE67" i="100"/>
  <c r="B59" i="102" s="1"/>
  <c r="BF59" i="102" s="1"/>
  <c r="BG59" i="102" s="1"/>
  <c r="BH59" i="102" s="1"/>
  <c r="BI59" i="102" s="1"/>
  <c r="BJ59" i="102" s="1"/>
  <c r="BK59" i="102" s="1"/>
  <c r="BL59" i="102" s="1"/>
  <c r="BM59" i="102" s="1"/>
  <c r="BN59" i="102" s="1"/>
  <c r="BO59" i="102" s="1"/>
  <c r="BP59" i="102" s="1"/>
  <c r="BQ59" i="102" s="1"/>
  <c r="BR59" i="102" s="1"/>
  <c r="BS59" i="102" s="1"/>
  <c r="BT59" i="102" s="1"/>
  <c r="BU59" i="102" s="1"/>
  <c r="BV59" i="102" s="1"/>
  <c r="BW59" i="102" s="1"/>
  <c r="BX59" i="102" s="1"/>
  <c r="BY59" i="102" s="1"/>
  <c r="BZ59" i="102" s="1"/>
  <c r="CA59" i="102" s="1"/>
  <c r="CB59" i="102" s="1"/>
  <c r="CC59" i="102" s="1"/>
  <c r="CD59" i="102" s="1"/>
  <c r="CE59" i="102" s="1"/>
  <c r="CF59" i="102" s="1"/>
  <c r="CG59" i="102" s="1"/>
  <c r="CH59" i="102" s="1"/>
  <c r="CI59" i="102" s="1"/>
  <c r="CJ59" i="102" s="1"/>
  <c r="CK59" i="102" s="1"/>
  <c r="CL59" i="102" s="1"/>
  <c r="CM59" i="102" s="1"/>
  <c r="CN59" i="102" s="1"/>
  <c r="CO59" i="102" s="1"/>
  <c r="CP59" i="102" s="1"/>
  <c r="CQ59" i="102" s="1"/>
  <c r="CR59" i="102" s="1"/>
  <c r="CS59" i="102" s="1"/>
  <c r="CT59" i="102" s="1"/>
  <c r="CU59" i="102" s="1"/>
  <c r="CV59" i="102" s="1"/>
  <c r="CW59" i="102" s="1"/>
  <c r="CX59" i="102" s="1"/>
  <c r="CY59" i="102" s="1"/>
  <c r="CZ59" i="102" s="1"/>
  <c r="DA59" i="102" s="1"/>
  <c r="DB59" i="102" s="1"/>
  <c r="DC59" i="102" s="1"/>
  <c r="DD59" i="102" s="1"/>
  <c r="DE59" i="102" s="1"/>
  <c r="DF59" i="102" s="1"/>
  <c r="DG59" i="102" s="1"/>
  <c r="DH59" i="102" s="1"/>
  <c r="DI59" i="102" s="1"/>
  <c r="DJ59" i="102" s="1"/>
  <c r="DK59" i="102" s="1"/>
  <c r="DL59" i="102" s="1"/>
  <c r="DM59" i="102" s="1"/>
  <c r="DN59" i="102" s="1"/>
  <c r="DO59" i="102" s="1"/>
  <c r="DP59" i="102" s="1"/>
  <c r="DQ59" i="102" s="1"/>
  <c r="DR59" i="102" s="1"/>
  <c r="DS59" i="102" s="1"/>
  <c r="DT59" i="102" s="1"/>
  <c r="DU59" i="102" s="1"/>
  <c r="DV59" i="102" s="1"/>
  <c r="DW59" i="102" s="1"/>
  <c r="DX59" i="102" s="1"/>
  <c r="DY59" i="102" s="1"/>
  <c r="DZ59" i="102" s="1"/>
  <c r="EA59" i="102" s="1"/>
  <c r="EB59" i="102" s="1"/>
  <c r="EC59" i="102" s="1"/>
  <c r="ED59" i="102" s="1"/>
  <c r="EE59" i="102" s="1"/>
  <c r="EF59" i="102" s="1"/>
  <c r="EG59" i="102" s="1"/>
  <c r="EH59" i="102" s="1"/>
  <c r="EI59" i="102" s="1"/>
  <c r="EJ59" i="102" s="1"/>
  <c r="EK59" i="102" s="1"/>
  <c r="EL59" i="102" s="1"/>
  <c r="EM59" i="102" s="1"/>
  <c r="EN59" i="102" s="1"/>
  <c r="EO59" i="102" s="1"/>
  <c r="EP59" i="102" s="1"/>
  <c r="EQ59" i="102" s="1"/>
  <c r="ER59" i="102" s="1"/>
  <c r="ES59" i="102" s="1"/>
  <c r="ET59" i="102" s="1"/>
  <c r="EU59" i="102" s="1"/>
  <c r="EV59" i="102" s="1"/>
  <c r="EW59" i="102" s="1"/>
  <c r="EX59" i="102" s="1"/>
  <c r="EY59" i="102" s="1"/>
  <c r="EZ59" i="102" s="1"/>
  <c r="FA59" i="102" s="1"/>
  <c r="FB59" i="102" s="1"/>
  <c r="FC59" i="102" s="1"/>
  <c r="FD59" i="102" s="1"/>
  <c r="FE59" i="102" s="1"/>
  <c r="FF59" i="102" s="1"/>
  <c r="FG59" i="102" s="1"/>
  <c r="FH59" i="102" s="1"/>
  <c r="FI59" i="102" s="1"/>
  <c r="FJ59" i="102" s="1"/>
  <c r="FK59" i="102" s="1"/>
  <c r="FL59" i="102" s="1"/>
  <c r="FM59" i="102" s="1"/>
  <c r="FN59" i="102" s="1"/>
  <c r="FO59" i="102" s="1"/>
  <c r="FP59" i="102" s="1"/>
  <c r="FQ59" i="102" s="1"/>
  <c r="FR59" i="102" s="1"/>
  <c r="FS59" i="102" s="1"/>
  <c r="FT59" i="102" s="1"/>
  <c r="FU59" i="102" s="1"/>
  <c r="FV59" i="102" s="1"/>
  <c r="FW59" i="102" s="1"/>
  <c r="FX59" i="102" s="1"/>
  <c r="FY59" i="102" s="1"/>
  <c r="FZ59" i="102" s="1"/>
  <c r="GA59" i="102" s="1"/>
  <c r="GB59" i="102" s="1"/>
  <c r="GC59" i="102" s="1"/>
  <c r="GD59" i="102" s="1"/>
  <c r="GE59" i="102" s="1"/>
  <c r="GF59" i="102" s="1"/>
  <c r="GG59" i="102" s="1"/>
  <c r="GH59" i="102" s="1"/>
  <c r="GI59" i="102" s="1"/>
  <c r="GJ59" i="102" s="1"/>
  <c r="GK59" i="102" s="1"/>
  <c r="GL59" i="102" s="1"/>
  <c r="GM59" i="102" s="1"/>
  <c r="GN59" i="102" s="1"/>
  <c r="GO59" i="102" s="1"/>
  <c r="GP59" i="102" s="1"/>
  <c r="GQ59" i="102" s="1"/>
  <c r="GR59" i="102" s="1"/>
  <c r="GS59" i="102" s="1"/>
  <c r="GT59" i="102" s="1"/>
  <c r="GU59" i="102" s="1"/>
  <c r="GV59" i="102" s="1"/>
  <c r="GW59" i="102" s="1"/>
  <c r="GX59" i="102" s="1"/>
  <c r="GY59" i="102" s="1"/>
  <c r="GZ59" i="102" s="1"/>
  <c r="HA59" i="102" s="1"/>
  <c r="HB59" i="102" s="1"/>
  <c r="HC59" i="102" s="1"/>
  <c r="HD59" i="102" s="1"/>
  <c r="HE59" i="102" s="1"/>
  <c r="HF59" i="102" s="1"/>
  <c r="HG59" i="102" s="1"/>
  <c r="HH59" i="102" s="1"/>
  <c r="HI59" i="102" s="1"/>
  <c r="HJ59" i="102" s="1"/>
  <c r="BI56" i="102"/>
  <c r="CE10" i="102"/>
  <c r="BW35" i="102"/>
  <c r="BY29" i="102"/>
  <c r="CC12" i="102"/>
  <c r="CA24" i="102"/>
  <c r="C59" i="101"/>
  <c r="E59" i="101" s="1"/>
  <c r="F59" i="101" s="1"/>
  <c r="BF82" i="100" l="1"/>
  <c r="BF67" i="100" s="1"/>
  <c r="B60" i="102" s="1"/>
  <c r="BG60" i="102" s="1"/>
  <c r="BH60" i="102" s="1"/>
  <c r="BF2" i="102"/>
  <c r="BE55" i="100" s="1"/>
  <c r="BJ56" i="102"/>
  <c r="C60" i="101"/>
  <c r="E60" i="101" s="1"/>
  <c r="F60" i="101" s="1"/>
  <c r="CB24" i="102"/>
  <c r="CF10" i="102"/>
  <c r="CD12" i="102"/>
  <c r="BZ29" i="102"/>
  <c r="BX35" i="102"/>
  <c r="BG2" i="102" l="1"/>
  <c r="BF55" i="100" s="1"/>
  <c r="BG82" i="100"/>
  <c r="BG84" i="100"/>
  <c r="BK56" i="102"/>
  <c r="BL56" i="102" s="1"/>
  <c r="BM56" i="102" s="1"/>
  <c r="BN56" i="102" s="1"/>
  <c r="BO56" i="102" s="1"/>
  <c r="BP56" i="102" s="1"/>
  <c r="BQ56" i="102" s="1"/>
  <c r="BR56" i="102" s="1"/>
  <c r="BS56" i="102" s="1"/>
  <c r="BT56" i="102" s="1"/>
  <c r="BU56" i="102" s="1"/>
  <c r="BV56" i="102" s="1"/>
  <c r="BW56" i="102" s="1"/>
  <c r="BX56" i="102" s="1"/>
  <c r="BY56" i="102" s="1"/>
  <c r="BZ56" i="102" s="1"/>
  <c r="CA56" i="102" s="1"/>
  <c r="CB56" i="102" s="1"/>
  <c r="CC56" i="102" s="1"/>
  <c r="CD56" i="102" s="1"/>
  <c r="CE56" i="102" s="1"/>
  <c r="CF56" i="102" s="1"/>
  <c r="CG56" i="102" s="1"/>
  <c r="CH56" i="102" s="1"/>
  <c r="CI56" i="102" s="1"/>
  <c r="CJ56" i="102" s="1"/>
  <c r="CK56" i="102" s="1"/>
  <c r="CL56" i="102" s="1"/>
  <c r="CM56" i="102" s="1"/>
  <c r="CN56" i="102" s="1"/>
  <c r="CO56" i="102" s="1"/>
  <c r="CP56" i="102" s="1"/>
  <c r="CQ56" i="102" s="1"/>
  <c r="CR56" i="102" s="1"/>
  <c r="CS56" i="102" s="1"/>
  <c r="CT56" i="102" s="1"/>
  <c r="CU56" i="102" s="1"/>
  <c r="CV56" i="102" s="1"/>
  <c r="CW56" i="102" s="1"/>
  <c r="CX56" i="102" s="1"/>
  <c r="CY56" i="102" s="1"/>
  <c r="CZ56" i="102" s="1"/>
  <c r="DA56" i="102" s="1"/>
  <c r="DB56" i="102" s="1"/>
  <c r="DC56" i="102" s="1"/>
  <c r="DD56" i="102" s="1"/>
  <c r="DE56" i="102" s="1"/>
  <c r="DF56" i="102" s="1"/>
  <c r="DG56" i="102" s="1"/>
  <c r="DH56" i="102" s="1"/>
  <c r="DI56" i="102" s="1"/>
  <c r="DJ56" i="102" s="1"/>
  <c r="DK56" i="102" s="1"/>
  <c r="DL56" i="102" s="1"/>
  <c r="DM56" i="102" s="1"/>
  <c r="DN56" i="102" s="1"/>
  <c r="DO56" i="102" s="1"/>
  <c r="DP56" i="102" s="1"/>
  <c r="DQ56" i="102" s="1"/>
  <c r="DR56" i="102" s="1"/>
  <c r="DS56" i="102" s="1"/>
  <c r="DT56" i="102" s="1"/>
  <c r="DU56" i="102" s="1"/>
  <c r="DV56" i="102" s="1"/>
  <c r="DW56" i="102" s="1"/>
  <c r="DX56" i="102" s="1"/>
  <c r="DY56" i="102" s="1"/>
  <c r="DZ56" i="102" s="1"/>
  <c r="EA56" i="102" s="1"/>
  <c r="EB56" i="102" s="1"/>
  <c r="EC56" i="102" s="1"/>
  <c r="ED56" i="102" s="1"/>
  <c r="EE56" i="102" s="1"/>
  <c r="EF56" i="102" s="1"/>
  <c r="EG56" i="102" s="1"/>
  <c r="EH56" i="102" s="1"/>
  <c r="EI56" i="102" s="1"/>
  <c r="EJ56" i="102" s="1"/>
  <c r="EK56" i="102" s="1"/>
  <c r="EL56" i="102" s="1"/>
  <c r="EM56" i="102" s="1"/>
  <c r="EN56" i="102" s="1"/>
  <c r="EO56" i="102" s="1"/>
  <c r="EP56" i="102" s="1"/>
  <c r="EQ56" i="102" s="1"/>
  <c r="ER56" i="102" s="1"/>
  <c r="ES56" i="102" s="1"/>
  <c r="ET56" i="102" s="1"/>
  <c r="EU56" i="102" s="1"/>
  <c r="EV56" i="102" s="1"/>
  <c r="EW56" i="102" s="1"/>
  <c r="EX56" i="102" s="1"/>
  <c r="EY56" i="102" s="1"/>
  <c r="EZ56" i="102" s="1"/>
  <c r="FA56" i="102" s="1"/>
  <c r="FB56" i="102" s="1"/>
  <c r="FC56" i="102" s="1"/>
  <c r="FD56" i="102" s="1"/>
  <c r="FE56" i="102" s="1"/>
  <c r="FF56" i="102" s="1"/>
  <c r="FG56" i="102" s="1"/>
  <c r="FH56" i="102" s="1"/>
  <c r="FI56" i="102" s="1"/>
  <c r="FJ56" i="102" s="1"/>
  <c r="FK56" i="102" s="1"/>
  <c r="FL56" i="102" s="1"/>
  <c r="FM56" i="102" s="1"/>
  <c r="FN56" i="102" s="1"/>
  <c r="FO56" i="102" s="1"/>
  <c r="FP56" i="102" s="1"/>
  <c r="FQ56" i="102" s="1"/>
  <c r="FR56" i="102" s="1"/>
  <c r="FS56" i="102" s="1"/>
  <c r="FT56" i="102" s="1"/>
  <c r="FU56" i="102" s="1"/>
  <c r="FV56" i="102" s="1"/>
  <c r="FW56" i="102" s="1"/>
  <c r="FX56" i="102" s="1"/>
  <c r="FY56" i="102" s="1"/>
  <c r="FZ56" i="102" s="1"/>
  <c r="GA56" i="102" s="1"/>
  <c r="GB56" i="102" s="1"/>
  <c r="GC56" i="102" s="1"/>
  <c r="GD56" i="102" s="1"/>
  <c r="GE56" i="102" s="1"/>
  <c r="GF56" i="102" s="1"/>
  <c r="GG56" i="102" s="1"/>
  <c r="GH56" i="102" s="1"/>
  <c r="GI56" i="102" s="1"/>
  <c r="GJ56" i="102" s="1"/>
  <c r="GK56" i="102" s="1"/>
  <c r="GL56" i="102" s="1"/>
  <c r="GM56" i="102" s="1"/>
  <c r="GN56" i="102" s="1"/>
  <c r="GO56" i="102" s="1"/>
  <c r="GP56" i="102" s="1"/>
  <c r="GQ56" i="102" s="1"/>
  <c r="GR56" i="102" s="1"/>
  <c r="GS56" i="102" s="1"/>
  <c r="GT56" i="102" s="1"/>
  <c r="GU56" i="102" s="1"/>
  <c r="GV56" i="102" s="1"/>
  <c r="GW56" i="102" s="1"/>
  <c r="GX56" i="102" s="1"/>
  <c r="GY56" i="102" s="1"/>
  <c r="GZ56" i="102" s="1"/>
  <c r="HA56" i="102" s="1"/>
  <c r="HB56" i="102" s="1"/>
  <c r="HC56" i="102" s="1"/>
  <c r="HD56" i="102" s="1"/>
  <c r="HE56" i="102" s="1"/>
  <c r="HF56" i="102" s="1"/>
  <c r="HG56" i="102" s="1"/>
  <c r="HH56" i="102" s="1"/>
  <c r="HI56" i="102" s="1"/>
  <c r="HJ56" i="102" s="1"/>
  <c r="BI60" i="102"/>
  <c r="C61" i="101"/>
  <c r="E61" i="101" s="1"/>
  <c r="F61" i="101" s="1"/>
  <c r="CC24" i="102"/>
  <c r="CA29" i="102"/>
  <c r="BY35" i="102"/>
  <c r="CG10" i="102"/>
  <c r="CE12" i="102"/>
  <c r="BG67" i="100" l="1"/>
  <c r="B61" i="102" s="1"/>
  <c r="BH61" i="102" s="1"/>
  <c r="BI61" i="102" s="1"/>
  <c r="BJ61" i="102" s="1"/>
  <c r="BK61" i="102" s="1"/>
  <c r="BL61" i="102" s="1"/>
  <c r="BM61" i="102" s="1"/>
  <c r="BN61" i="102" s="1"/>
  <c r="BO61" i="102" s="1"/>
  <c r="BP61" i="102" s="1"/>
  <c r="BQ61" i="102" s="1"/>
  <c r="BR61" i="102" s="1"/>
  <c r="BS61" i="102" s="1"/>
  <c r="BT61" i="102" s="1"/>
  <c r="BU61" i="102" s="1"/>
  <c r="BV61" i="102" s="1"/>
  <c r="BW61" i="102" s="1"/>
  <c r="BX61" i="102" s="1"/>
  <c r="BY61" i="102" s="1"/>
  <c r="BZ61" i="102" s="1"/>
  <c r="CA61" i="102" s="1"/>
  <c r="CB61" i="102" s="1"/>
  <c r="CC61" i="102" s="1"/>
  <c r="CD61" i="102" s="1"/>
  <c r="CE61" i="102" s="1"/>
  <c r="CF61" i="102" s="1"/>
  <c r="CG61" i="102" s="1"/>
  <c r="CH61" i="102" s="1"/>
  <c r="CI61" i="102" s="1"/>
  <c r="CJ61" i="102" s="1"/>
  <c r="CK61" i="102" s="1"/>
  <c r="CL61" i="102" s="1"/>
  <c r="CM61" i="102" s="1"/>
  <c r="CN61" i="102" s="1"/>
  <c r="CO61" i="102" s="1"/>
  <c r="CP61" i="102" s="1"/>
  <c r="CQ61" i="102" s="1"/>
  <c r="CR61" i="102" s="1"/>
  <c r="CS61" i="102" s="1"/>
  <c r="CT61" i="102" s="1"/>
  <c r="CU61" i="102" s="1"/>
  <c r="CV61" i="102" s="1"/>
  <c r="CW61" i="102" s="1"/>
  <c r="CX61" i="102" s="1"/>
  <c r="CY61" i="102" s="1"/>
  <c r="CZ61" i="102" s="1"/>
  <c r="DA61" i="102" s="1"/>
  <c r="DB61" i="102" s="1"/>
  <c r="DC61" i="102" s="1"/>
  <c r="DD61" i="102" s="1"/>
  <c r="DE61" i="102" s="1"/>
  <c r="DF61" i="102" s="1"/>
  <c r="DG61" i="102" s="1"/>
  <c r="DH61" i="102" s="1"/>
  <c r="DI61" i="102" s="1"/>
  <c r="DJ61" i="102" s="1"/>
  <c r="DK61" i="102" s="1"/>
  <c r="DL61" i="102" s="1"/>
  <c r="DM61" i="102" s="1"/>
  <c r="DN61" i="102" s="1"/>
  <c r="DO61" i="102" s="1"/>
  <c r="DP61" i="102" s="1"/>
  <c r="DQ61" i="102" s="1"/>
  <c r="DR61" i="102" s="1"/>
  <c r="DS61" i="102" s="1"/>
  <c r="DT61" i="102" s="1"/>
  <c r="DU61" i="102" s="1"/>
  <c r="DV61" i="102" s="1"/>
  <c r="DW61" i="102" s="1"/>
  <c r="DX61" i="102" s="1"/>
  <c r="DY61" i="102" s="1"/>
  <c r="DZ61" i="102" s="1"/>
  <c r="EA61" i="102" s="1"/>
  <c r="EB61" i="102" s="1"/>
  <c r="EC61" i="102" s="1"/>
  <c r="ED61" i="102" s="1"/>
  <c r="EE61" i="102" s="1"/>
  <c r="EF61" i="102" s="1"/>
  <c r="EG61" i="102" s="1"/>
  <c r="EH61" i="102" s="1"/>
  <c r="EI61" i="102" s="1"/>
  <c r="EJ61" i="102" s="1"/>
  <c r="EK61" i="102" s="1"/>
  <c r="EL61" i="102" s="1"/>
  <c r="EM61" i="102" s="1"/>
  <c r="EN61" i="102" s="1"/>
  <c r="EO61" i="102" s="1"/>
  <c r="EP61" i="102" s="1"/>
  <c r="EQ61" i="102" s="1"/>
  <c r="ER61" i="102" s="1"/>
  <c r="ES61" i="102" s="1"/>
  <c r="ET61" i="102" s="1"/>
  <c r="EU61" i="102" s="1"/>
  <c r="EV61" i="102" s="1"/>
  <c r="EW61" i="102" s="1"/>
  <c r="EX61" i="102" s="1"/>
  <c r="EY61" i="102" s="1"/>
  <c r="EZ61" i="102" s="1"/>
  <c r="FA61" i="102" s="1"/>
  <c r="FB61" i="102" s="1"/>
  <c r="FC61" i="102" s="1"/>
  <c r="FD61" i="102" s="1"/>
  <c r="FE61" i="102" s="1"/>
  <c r="FF61" i="102" s="1"/>
  <c r="FG61" i="102" s="1"/>
  <c r="FH61" i="102" s="1"/>
  <c r="FI61" i="102" s="1"/>
  <c r="FJ61" i="102" s="1"/>
  <c r="FK61" i="102" s="1"/>
  <c r="FL61" i="102" s="1"/>
  <c r="FM61" i="102" s="1"/>
  <c r="FN61" i="102" s="1"/>
  <c r="FO61" i="102" s="1"/>
  <c r="FP61" i="102" s="1"/>
  <c r="FQ61" i="102" s="1"/>
  <c r="FR61" i="102" s="1"/>
  <c r="FS61" i="102" s="1"/>
  <c r="FT61" i="102" s="1"/>
  <c r="FU61" i="102" s="1"/>
  <c r="FV61" i="102" s="1"/>
  <c r="FW61" i="102" s="1"/>
  <c r="FX61" i="102" s="1"/>
  <c r="FY61" i="102" s="1"/>
  <c r="FZ61" i="102" s="1"/>
  <c r="GA61" i="102" s="1"/>
  <c r="GB61" i="102" s="1"/>
  <c r="GC61" i="102" s="1"/>
  <c r="GD61" i="102" s="1"/>
  <c r="GE61" i="102" s="1"/>
  <c r="GF61" i="102" s="1"/>
  <c r="GG61" i="102" s="1"/>
  <c r="GH61" i="102" s="1"/>
  <c r="GI61" i="102" s="1"/>
  <c r="GJ61" i="102" s="1"/>
  <c r="GK61" i="102" s="1"/>
  <c r="GL61" i="102" s="1"/>
  <c r="GM61" i="102" s="1"/>
  <c r="GN61" i="102" s="1"/>
  <c r="GO61" i="102" s="1"/>
  <c r="GP61" i="102" s="1"/>
  <c r="GQ61" i="102" s="1"/>
  <c r="GR61" i="102" s="1"/>
  <c r="GS61" i="102" s="1"/>
  <c r="GT61" i="102" s="1"/>
  <c r="GU61" i="102" s="1"/>
  <c r="GV61" i="102" s="1"/>
  <c r="GW61" i="102" s="1"/>
  <c r="GX61" i="102" s="1"/>
  <c r="GY61" i="102" s="1"/>
  <c r="GZ61" i="102" s="1"/>
  <c r="HA61" i="102" s="1"/>
  <c r="HB61" i="102" s="1"/>
  <c r="HC61" i="102" s="1"/>
  <c r="HD61" i="102" s="1"/>
  <c r="HE61" i="102" s="1"/>
  <c r="HF61" i="102" s="1"/>
  <c r="HG61" i="102" s="1"/>
  <c r="HH61" i="102" s="1"/>
  <c r="HI61" i="102" s="1"/>
  <c r="HJ61" i="102" s="1"/>
  <c r="BJ60" i="102"/>
  <c r="C62" i="101"/>
  <c r="E62" i="101" s="1"/>
  <c r="F62" i="101" s="1"/>
  <c r="CH10" i="102"/>
  <c r="CB29" i="102"/>
  <c r="BZ35" i="102"/>
  <c r="CD24" i="102"/>
  <c r="CF12" i="102"/>
  <c r="BH2" i="102" l="1"/>
  <c r="BG55" i="100" s="1"/>
  <c r="BK60" i="102"/>
  <c r="CA35" i="102"/>
  <c r="CC29" i="102"/>
  <c r="CG12" i="102"/>
  <c r="C63" i="101"/>
  <c r="E63" i="101" s="1"/>
  <c r="F63" i="101" s="1"/>
  <c r="CE24" i="102"/>
  <c r="CI10" i="102"/>
  <c r="BH82" i="100" l="1"/>
  <c r="BH84" i="100"/>
  <c r="BL60" i="102"/>
  <c r="CF24" i="102"/>
  <c r="C64" i="101"/>
  <c r="E64" i="101" s="1"/>
  <c r="F64" i="101" s="1"/>
  <c r="CD29" i="102"/>
  <c r="CH12" i="102"/>
  <c r="CJ10" i="102"/>
  <c r="CB35" i="102"/>
  <c r="BH67" i="100" l="1"/>
  <c r="B62" i="102" s="1"/>
  <c r="BI62" i="102" s="1"/>
  <c r="BM60" i="102"/>
  <c r="C65" i="101"/>
  <c r="E65" i="101" s="1"/>
  <c r="F65" i="101" s="1"/>
  <c r="CC35" i="102"/>
  <c r="CE29" i="102"/>
  <c r="CG24" i="102"/>
  <c r="CI12" i="102"/>
  <c r="CK10" i="102"/>
  <c r="BJ62" i="102" l="1"/>
  <c r="BI2" i="102"/>
  <c r="BH55" i="100" s="1"/>
  <c r="BI82" i="100"/>
  <c r="BI84" i="100"/>
  <c r="BN60" i="102"/>
  <c r="BO60" i="102" s="1"/>
  <c r="BP60" i="102" s="1"/>
  <c r="BQ60" i="102" s="1"/>
  <c r="BR60" i="102" s="1"/>
  <c r="BS60" i="102" s="1"/>
  <c r="BT60" i="102" s="1"/>
  <c r="BU60" i="102" s="1"/>
  <c r="BV60" i="102" s="1"/>
  <c r="BW60" i="102" s="1"/>
  <c r="BX60" i="102" s="1"/>
  <c r="BY60" i="102" s="1"/>
  <c r="BZ60" i="102" s="1"/>
  <c r="CA60" i="102" s="1"/>
  <c r="CB60" i="102" s="1"/>
  <c r="CC60" i="102" s="1"/>
  <c r="CD60" i="102" s="1"/>
  <c r="CE60" i="102" s="1"/>
  <c r="CF60" i="102" s="1"/>
  <c r="CG60" i="102" s="1"/>
  <c r="CH60" i="102" s="1"/>
  <c r="CI60" i="102" s="1"/>
  <c r="CJ60" i="102" s="1"/>
  <c r="CK60" i="102" s="1"/>
  <c r="CL60" i="102" s="1"/>
  <c r="CM60" i="102" s="1"/>
  <c r="CN60" i="102" s="1"/>
  <c r="CO60" i="102" s="1"/>
  <c r="CP60" i="102" s="1"/>
  <c r="CQ60" i="102" s="1"/>
  <c r="CR60" i="102" s="1"/>
  <c r="CS60" i="102" s="1"/>
  <c r="CT60" i="102" s="1"/>
  <c r="CU60" i="102" s="1"/>
  <c r="CV60" i="102" s="1"/>
  <c r="CW60" i="102" s="1"/>
  <c r="CX60" i="102" s="1"/>
  <c r="CY60" i="102" s="1"/>
  <c r="CZ60" i="102" s="1"/>
  <c r="DA60" i="102" s="1"/>
  <c r="DB60" i="102" s="1"/>
  <c r="DC60" i="102" s="1"/>
  <c r="DD60" i="102" s="1"/>
  <c r="DE60" i="102" s="1"/>
  <c r="DF60" i="102" s="1"/>
  <c r="DG60" i="102" s="1"/>
  <c r="DH60" i="102" s="1"/>
  <c r="DI60" i="102" s="1"/>
  <c r="DJ60" i="102" s="1"/>
  <c r="DK60" i="102" s="1"/>
  <c r="DL60" i="102" s="1"/>
  <c r="DM60" i="102" s="1"/>
  <c r="DN60" i="102" s="1"/>
  <c r="DO60" i="102" s="1"/>
  <c r="DP60" i="102" s="1"/>
  <c r="DQ60" i="102" s="1"/>
  <c r="DR60" i="102" s="1"/>
  <c r="DS60" i="102" s="1"/>
  <c r="DT60" i="102" s="1"/>
  <c r="DU60" i="102" s="1"/>
  <c r="DV60" i="102" s="1"/>
  <c r="DW60" i="102" s="1"/>
  <c r="DX60" i="102" s="1"/>
  <c r="DY60" i="102" s="1"/>
  <c r="DZ60" i="102" s="1"/>
  <c r="EA60" i="102" s="1"/>
  <c r="EB60" i="102" s="1"/>
  <c r="EC60" i="102" s="1"/>
  <c r="ED60" i="102" s="1"/>
  <c r="EE60" i="102" s="1"/>
  <c r="EF60" i="102" s="1"/>
  <c r="EG60" i="102" s="1"/>
  <c r="EH60" i="102" s="1"/>
  <c r="EI60" i="102" s="1"/>
  <c r="EJ60" i="102" s="1"/>
  <c r="EK60" i="102" s="1"/>
  <c r="EL60" i="102" s="1"/>
  <c r="EM60" i="102" s="1"/>
  <c r="EN60" i="102" s="1"/>
  <c r="EO60" i="102" s="1"/>
  <c r="EP60" i="102" s="1"/>
  <c r="EQ60" i="102" s="1"/>
  <c r="ER60" i="102" s="1"/>
  <c r="ES60" i="102" s="1"/>
  <c r="ET60" i="102" s="1"/>
  <c r="EU60" i="102" s="1"/>
  <c r="EV60" i="102" s="1"/>
  <c r="EW60" i="102" s="1"/>
  <c r="EX60" i="102" s="1"/>
  <c r="EY60" i="102" s="1"/>
  <c r="EZ60" i="102" s="1"/>
  <c r="FA60" i="102" s="1"/>
  <c r="FB60" i="102" s="1"/>
  <c r="FC60" i="102" s="1"/>
  <c r="FD60" i="102" s="1"/>
  <c r="FE60" i="102" s="1"/>
  <c r="FF60" i="102" s="1"/>
  <c r="FG60" i="102" s="1"/>
  <c r="FH60" i="102" s="1"/>
  <c r="FI60" i="102" s="1"/>
  <c r="FJ60" i="102" s="1"/>
  <c r="FK60" i="102" s="1"/>
  <c r="FL60" i="102" s="1"/>
  <c r="FM60" i="102" s="1"/>
  <c r="FN60" i="102" s="1"/>
  <c r="FO60" i="102" s="1"/>
  <c r="FP60" i="102" s="1"/>
  <c r="FQ60" i="102" s="1"/>
  <c r="FR60" i="102" s="1"/>
  <c r="FS60" i="102" s="1"/>
  <c r="FT60" i="102" s="1"/>
  <c r="FU60" i="102" s="1"/>
  <c r="FV60" i="102" s="1"/>
  <c r="FW60" i="102" s="1"/>
  <c r="FX60" i="102" s="1"/>
  <c r="FY60" i="102" s="1"/>
  <c r="FZ60" i="102" s="1"/>
  <c r="GA60" i="102" s="1"/>
  <c r="GB60" i="102" s="1"/>
  <c r="GC60" i="102" s="1"/>
  <c r="GD60" i="102" s="1"/>
  <c r="GE60" i="102" s="1"/>
  <c r="GF60" i="102" s="1"/>
  <c r="GG60" i="102" s="1"/>
  <c r="GH60" i="102" s="1"/>
  <c r="GI60" i="102" s="1"/>
  <c r="GJ60" i="102" s="1"/>
  <c r="GK60" i="102" s="1"/>
  <c r="GL60" i="102" s="1"/>
  <c r="GM60" i="102" s="1"/>
  <c r="GN60" i="102" s="1"/>
  <c r="GO60" i="102" s="1"/>
  <c r="GP60" i="102" s="1"/>
  <c r="GQ60" i="102" s="1"/>
  <c r="GR60" i="102" s="1"/>
  <c r="GS60" i="102" s="1"/>
  <c r="GT60" i="102" s="1"/>
  <c r="GU60" i="102" s="1"/>
  <c r="GV60" i="102" s="1"/>
  <c r="GW60" i="102" s="1"/>
  <c r="GX60" i="102" s="1"/>
  <c r="GY60" i="102" s="1"/>
  <c r="GZ60" i="102" s="1"/>
  <c r="HA60" i="102" s="1"/>
  <c r="HB60" i="102" s="1"/>
  <c r="HC60" i="102" s="1"/>
  <c r="HD60" i="102" s="1"/>
  <c r="HE60" i="102" s="1"/>
  <c r="HF60" i="102" s="1"/>
  <c r="HG60" i="102" s="1"/>
  <c r="HH60" i="102" s="1"/>
  <c r="HI60" i="102" s="1"/>
  <c r="HJ60" i="102" s="1"/>
  <c r="CF29" i="102"/>
  <c r="CL10" i="102"/>
  <c r="CH24" i="102"/>
  <c r="C66" i="101"/>
  <c r="E66" i="101" s="1"/>
  <c r="F66" i="101" s="1"/>
  <c r="CJ12" i="102"/>
  <c r="CD35" i="102"/>
  <c r="BI67" i="100" l="1"/>
  <c r="B63" i="102" s="1"/>
  <c r="BJ63" i="102" s="1"/>
  <c r="BK63" i="102" s="1"/>
  <c r="BL63" i="102" s="1"/>
  <c r="BM63" i="102" s="1"/>
  <c r="BN63" i="102" s="1"/>
  <c r="BO63" i="102" s="1"/>
  <c r="BP63" i="102" s="1"/>
  <c r="BQ63" i="102" s="1"/>
  <c r="BR63" i="102" s="1"/>
  <c r="BS63" i="102" s="1"/>
  <c r="BT63" i="102" s="1"/>
  <c r="BU63" i="102" s="1"/>
  <c r="BV63" i="102" s="1"/>
  <c r="BW63" i="102" s="1"/>
  <c r="BX63" i="102" s="1"/>
  <c r="BY63" i="102" s="1"/>
  <c r="BZ63" i="102" s="1"/>
  <c r="CA63" i="102" s="1"/>
  <c r="CB63" i="102" s="1"/>
  <c r="CC63" i="102" s="1"/>
  <c r="CD63" i="102" s="1"/>
  <c r="CE63" i="102" s="1"/>
  <c r="CF63" i="102" s="1"/>
  <c r="CG63" i="102" s="1"/>
  <c r="CH63" i="102" s="1"/>
  <c r="CI63" i="102" s="1"/>
  <c r="CJ63" i="102" s="1"/>
  <c r="CK63" i="102" s="1"/>
  <c r="CL63" i="102" s="1"/>
  <c r="CM63" i="102" s="1"/>
  <c r="CN63" i="102" s="1"/>
  <c r="CO63" i="102" s="1"/>
  <c r="CP63" i="102" s="1"/>
  <c r="CQ63" i="102" s="1"/>
  <c r="CR63" i="102" s="1"/>
  <c r="CS63" i="102" s="1"/>
  <c r="CT63" i="102" s="1"/>
  <c r="CU63" i="102" s="1"/>
  <c r="CV63" i="102" s="1"/>
  <c r="CW63" i="102" s="1"/>
  <c r="CX63" i="102" s="1"/>
  <c r="CY63" i="102" s="1"/>
  <c r="CZ63" i="102" s="1"/>
  <c r="DA63" i="102" s="1"/>
  <c r="DB63" i="102" s="1"/>
  <c r="DC63" i="102" s="1"/>
  <c r="DD63" i="102" s="1"/>
  <c r="DE63" i="102" s="1"/>
  <c r="DF63" i="102" s="1"/>
  <c r="DG63" i="102" s="1"/>
  <c r="DH63" i="102" s="1"/>
  <c r="DI63" i="102" s="1"/>
  <c r="DJ63" i="102" s="1"/>
  <c r="DK63" i="102" s="1"/>
  <c r="DL63" i="102" s="1"/>
  <c r="DM63" i="102" s="1"/>
  <c r="DN63" i="102" s="1"/>
  <c r="DO63" i="102" s="1"/>
  <c r="DP63" i="102" s="1"/>
  <c r="DQ63" i="102" s="1"/>
  <c r="DR63" i="102" s="1"/>
  <c r="DS63" i="102" s="1"/>
  <c r="DT63" i="102" s="1"/>
  <c r="DU63" i="102" s="1"/>
  <c r="DV63" i="102" s="1"/>
  <c r="DW63" i="102" s="1"/>
  <c r="DX63" i="102" s="1"/>
  <c r="DY63" i="102" s="1"/>
  <c r="DZ63" i="102" s="1"/>
  <c r="EA63" i="102" s="1"/>
  <c r="EB63" i="102" s="1"/>
  <c r="EC63" i="102" s="1"/>
  <c r="ED63" i="102" s="1"/>
  <c r="EE63" i="102" s="1"/>
  <c r="EF63" i="102" s="1"/>
  <c r="EG63" i="102" s="1"/>
  <c r="EH63" i="102" s="1"/>
  <c r="EI63" i="102" s="1"/>
  <c r="EJ63" i="102" s="1"/>
  <c r="EK63" i="102" s="1"/>
  <c r="EL63" i="102" s="1"/>
  <c r="EM63" i="102" s="1"/>
  <c r="EN63" i="102" s="1"/>
  <c r="EO63" i="102" s="1"/>
  <c r="EP63" i="102" s="1"/>
  <c r="EQ63" i="102" s="1"/>
  <c r="ER63" i="102" s="1"/>
  <c r="ES63" i="102" s="1"/>
  <c r="ET63" i="102" s="1"/>
  <c r="EU63" i="102" s="1"/>
  <c r="EV63" i="102" s="1"/>
  <c r="EW63" i="102" s="1"/>
  <c r="EX63" i="102" s="1"/>
  <c r="EY63" i="102" s="1"/>
  <c r="EZ63" i="102" s="1"/>
  <c r="FA63" i="102" s="1"/>
  <c r="FB63" i="102" s="1"/>
  <c r="FC63" i="102" s="1"/>
  <c r="FD63" i="102" s="1"/>
  <c r="FE63" i="102" s="1"/>
  <c r="FF63" i="102" s="1"/>
  <c r="FG63" i="102" s="1"/>
  <c r="FH63" i="102" s="1"/>
  <c r="FI63" i="102" s="1"/>
  <c r="FJ63" i="102" s="1"/>
  <c r="FK63" i="102" s="1"/>
  <c r="FL63" i="102" s="1"/>
  <c r="FM63" i="102" s="1"/>
  <c r="FN63" i="102" s="1"/>
  <c r="FO63" i="102" s="1"/>
  <c r="FP63" i="102" s="1"/>
  <c r="FQ63" i="102" s="1"/>
  <c r="FR63" i="102" s="1"/>
  <c r="FS63" i="102" s="1"/>
  <c r="FT63" i="102" s="1"/>
  <c r="FU63" i="102" s="1"/>
  <c r="FV63" i="102" s="1"/>
  <c r="FW63" i="102" s="1"/>
  <c r="FX63" i="102" s="1"/>
  <c r="FY63" i="102" s="1"/>
  <c r="FZ63" i="102" s="1"/>
  <c r="GA63" i="102" s="1"/>
  <c r="GB63" i="102" s="1"/>
  <c r="GC63" i="102" s="1"/>
  <c r="GD63" i="102" s="1"/>
  <c r="GE63" i="102" s="1"/>
  <c r="GF63" i="102" s="1"/>
  <c r="GG63" i="102" s="1"/>
  <c r="GH63" i="102" s="1"/>
  <c r="GI63" i="102" s="1"/>
  <c r="GJ63" i="102" s="1"/>
  <c r="GK63" i="102" s="1"/>
  <c r="GL63" i="102" s="1"/>
  <c r="GM63" i="102" s="1"/>
  <c r="GN63" i="102" s="1"/>
  <c r="GO63" i="102" s="1"/>
  <c r="GP63" i="102" s="1"/>
  <c r="GQ63" i="102" s="1"/>
  <c r="GR63" i="102" s="1"/>
  <c r="GS63" i="102" s="1"/>
  <c r="GT63" i="102" s="1"/>
  <c r="GU63" i="102" s="1"/>
  <c r="GV63" i="102" s="1"/>
  <c r="GW63" i="102" s="1"/>
  <c r="GX63" i="102" s="1"/>
  <c r="GY63" i="102" s="1"/>
  <c r="GZ63" i="102" s="1"/>
  <c r="HA63" i="102" s="1"/>
  <c r="HB63" i="102" s="1"/>
  <c r="HC63" i="102" s="1"/>
  <c r="HD63" i="102" s="1"/>
  <c r="HE63" i="102" s="1"/>
  <c r="HF63" i="102" s="1"/>
  <c r="HG63" i="102" s="1"/>
  <c r="HH63" i="102" s="1"/>
  <c r="HI63" i="102" s="1"/>
  <c r="HJ63" i="102" s="1"/>
  <c r="BJ82" i="100"/>
  <c r="BK62" i="102"/>
  <c r="BL62" i="102" s="1"/>
  <c r="BM62" i="102" s="1"/>
  <c r="BN62" i="102" s="1"/>
  <c r="BO62" i="102" s="1"/>
  <c r="BP62" i="102" s="1"/>
  <c r="BQ62" i="102" s="1"/>
  <c r="BR62" i="102" s="1"/>
  <c r="BS62" i="102" s="1"/>
  <c r="BT62" i="102" s="1"/>
  <c r="BU62" i="102" s="1"/>
  <c r="BV62" i="102" s="1"/>
  <c r="BW62" i="102" s="1"/>
  <c r="BX62" i="102" s="1"/>
  <c r="BY62" i="102" s="1"/>
  <c r="BZ62" i="102" s="1"/>
  <c r="CA62" i="102" s="1"/>
  <c r="CB62" i="102" s="1"/>
  <c r="CC62" i="102" s="1"/>
  <c r="CD62" i="102" s="1"/>
  <c r="CE62" i="102" s="1"/>
  <c r="CF62" i="102" s="1"/>
  <c r="CG62" i="102" s="1"/>
  <c r="CH62" i="102" s="1"/>
  <c r="CI62" i="102" s="1"/>
  <c r="CJ62" i="102" s="1"/>
  <c r="CK62" i="102" s="1"/>
  <c r="CL62" i="102" s="1"/>
  <c r="CM62" i="102" s="1"/>
  <c r="CN62" i="102" s="1"/>
  <c r="CO62" i="102" s="1"/>
  <c r="CP62" i="102" s="1"/>
  <c r="CQ62" i="102" s="1"/>
  <c r="CR62" i="102" s="1"/>
  <c r="CS62" i="102" s="1"/>
  <c r="CT62" i="102" s="1"/>
  <c r="CU62" i="102" s="1"/>
  <c r="CV62" i="102" s="1"/>
  <c r="CW62" i="102" s="1"/>
  <c r="CX62" i="102" s="1"/>
  <c r="CY62" i="102" s="1"/>
  <c r="CZ62" i="102" s="1"/>
  <c r="DA62" i="102" s="1"/>
  <c r="DB62" i="102" s="1"/>
  <c r="DC62" i="102" s="1"/>
  <c r="DD62" i="102" s="1"/>
  <c r="DE62" i="102" s="1"/>
  <c r="DF62" i="102" s="1"/>
  <c r="DG62" i="102" s="1"/>
  <c r="DH62" i="102" s="1"/>
  <c r="DI62" i="102" s="1"/>
  <c r="DJ62" i="102" s="1"/>
  <c r="DK62" i="102" s="1"/>
  <c r="DL62" i="102" s="1"/>
  <c r="DM62" i="102" s="1"/>
  <c r="DN62" i="102" s="1"/>
  <c r="DO62" i="102" s="1"/>
  <c r="DP62" i="102" s="1"/>
  <c r="DQ62" i="102" s="1"/>
  <c r="DR62" i="102" s="1"/>
  <c r="DS62" i="102" s="1"/>
  <c r="DT62" i="102" s="1"/>
  <c r="DU62" i="102" s="1"/>
  <c r="DV62" i="102" s="1"/>
  <c r="DW62" i="102" s="1"/>
  <c r="DX62" i="102" s="1"/>
  <c r="DY62" i="102" s="1"/>
  <c r="DZ62" i="102" s="1"/>
  <c r="EA62" i="102" s="1"/>
  <c r="EB62" i="102" s="1"/>
  <c r="EC62" i="102" s="1"/>
  <c r="ED62" i="102" s="1"/>
  <c r="EE62" i="102" s="1"/>
  <c r="EF62" i="102" s="1"/>
  <c r="EG62" i="102" s="1"/>
  <c r="EH62" i="102" s="1"/>
  <c r="EI62" i="102" s="1"/>
  <c r="EJ62" i="102" s="1"/>
  <c r="EK62" i="102" s="1"/>
  <c r="EL62" i="102" s="1"/>
  <c r="EM62" i="102" s="1"/>
  <c r="EN62" i="102" s="1"/>
  <c r="EO62" i="102" s="1"/>
  <c r="EP62" i="102" s="1"/>
  <c r="EQ62" i="102" s="1"/>
  <c r="ER62" i="102" s="1"/>
  <c r="ES62" i="102" s="1"/>
  <c r="ET62" i="102" s="1"/>
  <c r="EU62" i="102" s="1"/>
  <c r="EV62" i="102" s="1"/>
  <c r="EW62" i="102" s="1"/>
  <c r="EX62" i="102" s="1"/>
  <c r="EY62" i="102" s="1"/>
  <c r="EZ62" i="102" s="1"/>
  <c r="FA62" i="102" s="1"/>
  <c r="FB62" i="102" s="1"/>
  <c r="FC62" i="102" s="1"/>
  <c r="FD62" i="102" s="1"/>
  <c r="FE62" i="102" s="1"/>
  <c r="FF62" i="102" s="1"/>
  <c r="FG62" i="102" s="1"/>
  <c r="FH62" i="102" s="1"/>
  <c r="FI62" i="102" s="1"/>
  <c r="FJ62" i="102" s="1"/>
  <c r="FK62" i="102" s="1"/>
  <c r="FL62" i="102" s="1"/>
  <c r="FM62" i="102" s="1"/>
  <c r="FN62" i="102" s="1"/>
  <c r="FO62" i="102" s="1"/>
  <c r="FP62" i="102" s="1"/>
  <c r="FQ62" i="102" s="1"/>
  <c r="FR62" i="102" s="1"/>
  <c r="FS62" i="102" s="1"/>
  <c r="FT62" i="102" s="1"/>
  <c r="FU62" i="102" s="1"/>
  <c r="FV62" i="102" s="1"/>
  <c r="FW62" i="102" s="1"/>
  <c r="FX62" i="102" s="1"/>
  <c r="FY62" i="102" s="1"/>
  <c r="FZ62" i="102" s="1"/>
  <c r="GA62" i="102" s="1"/>
  <c r="GB62" i="102" s="1"/>
  <c r="GC62" i="102" s="1"/>
  <c r="GD62" i="102" s="1"/>
  <c r="GE62" i="102" s="1"/>
  <c r="GF62" i="102" s="1"/>
  <c r="GG62" i="102" s="1"/>
  <c r="GH62" i="102" s="1"/>
  <c r="GI62" i="102" s="1"/>
  <c r="GJ62" i="102" s="1"/>
  <c r="GK62" i="102" s="1"/>
  <c r="GL62" i="102" s="1"/>
  <c r="GM62" i="102" s="1"/>
  <c r="GN62" i="102" s="1"/>
  <c r="GO62" i="102" s="1"/>
  <c r="GP62" i="102" s="1"/>
  <c r="GQ62" i="102" s="1"/>
  <c r="GR62" i="102" s="1"/>
  <c r="GS62" i="102" s="1"/>
  <c r="GT62" i="102" s="1"/>
  <c r="GU62" i="102" s="1"/>
  <c r="GV62" i="102" s="1"/>
  <c r="GW62" i="102" s="1"/>
  <c r="GX62" i="102" s="1"/>
  <c r="GY62" i="102" s="1"/>
  <c r="GZ62" i="102" s="1"/>
  <c r="HA62" i="102" s="1"/>
  <c r="HB62" i="102" s="1"/>
  <c r="HC62" i="102" s="1"/>
  <c r="HD62" i="102" s="1"/>
  <c r="HE62" i="102" s="1"/>
  <c r="HF62" i="102" s="1"/>
  <c r="HG62" i="102" s="1"/>
  <c r="HH62" i="102" s="1"/>
  <c r="HI62" i="102" s="1"/>
  <c r="HJ62" i="102" s="1"/>
  <c r="BJ2" i="102"/>
  <c r="BI55" i="100" s="1"/>
  <c r="BJ84" i="100"/>
  <c r="BJ67" i="100" s="1"/>
  <c r="B64" i="102" s="1"/>
  <c r="BK64" i="102" s="1"/>
  <c r="CM10" i="102"/>
  <c r="CG29" i="102"/>
  <c r="C67" i="101"/>
  <c r="E67" i="101" s="1"/>
  <c r="F67" i="101" s="1"/>
  <c r="CK12" i="102"/>
  <c r="CE35" i="102"/>
  <c r="CI24" i="102"/>
  <c r="BL64" i="102" l="1"/>
  <c r="BK2" i="102"/>
  <c r="BJ55" i="100" s="1"/>
  <c r="BK82" i="100"/>
  <c r="BK84" i="100"/>
  <c r="C68" i="101"/>
  <c r="E68" i="101" s="1"/>
  <c r="F68" i="101" s="1"/>
  <c r="CL12" i="102"/>
  <c r="CF35" i="102"/>
  <c r="CJ24" i="102"/>
  <c r="CH29" i="102"/>
  <c r="CN10" i="102"/>
  <c r="BK67" i="100" l="1"/>
  <c r="B65" i="102" s="1"/>
  <c r="BL65" i="102" s="1"/>
  <c r="BM65" i="102" s="1"/>
  <c r="BN65" i="102" s="1"/>
  <c r="BO65" i="102" s="1"/>
  <c r="BM64" i="102"/>
  <c r="CK24" i="102"/>
  <c r="CG35" i="102"/>
  <c r="CM12" i="102"/>
  <c r="CI29" i="102"/>
  <c r="C69" i="101"/>
  <c r="E69" i="101" s="1"/>
  <c r="F69" i="101" s="1"/>
  <c r="CO10" i="102"/>
  <c r="BL2" i="102" l="1"/>
  <c r="BK55" i="100" s="1"/>
  <c r="BN64" i="102"/>
  <c r="BL82" i="100"/>
  <c r="BL84" i="100"/>
  <c r="BP65" i="102"/>
  <c r="C70" i="101"/>
  <c r="E70" i="101" s="1"/>
  <c r="F70" i="101" s="1"/>
  <c r="CJ29" i="102"/>
  <c r="CN12" i="102"/>
  <c r="CP10" i="102"/>
  <c r="CH35" i="102"/>
  <c r="CL24" i="102"/>
  <c r="BL67" i="100" l="1"/>
  <c r="B66" i="102" s="1"/>
  <c r="BM66" i="102" s="1"/>
  <c r="BM84" i="100"/>
  <c r="BO64" i="102"/>
  <c r="BQ65" i="102"/>
  <c r="CI35" i="102"/>
  <c r="CO12" i="102"/>
  <c r="CM24" i="102"/>
  <c r="CQ10" i="102"/>
  <c r="CK29" i="102"/>
  <c r="C71" i="101"/>
  <c r="E71" i="101" s="1"/>
  <c r="F71" i="101" s="1"/>
  <c r="BM82" i="100" l="1"/>
  <c r="BN84" i="100"/>
  <c r="BP64" i="102"/>
  <c r="BQ64" i="102" s="1"/>
  <c r="BR64" i="102" s="1"/>
  <c r="BS64" i="102" s="1"/>
  <c r="BT64" i="102" s="1"/>
  <c r="BU64" i="102" s="1"/>
  <c r="BV64" i="102" s="1"/>
  <c r="BW64" i="102" s="1"/>
  <c r="BX64" i="102" s="1"/>
  <c r="BY64" i="102" s="1"/>
  <c r="BZ64" i="102" s="1"/>
  <c r="CA64" i="102" s="1"/>
  <c r="CB64" i="102" s="1"/>
  <c r="CC64" i="102" s="1"/>
  <c r="CD64" i="102" s="1"/>
  <c r="CE64" i="102" s="1"/>
  <c r="CF64" i="102" s="1"/>
  <c r="CG64" i="102" s="1"/>
  <c r="CH64" i="102" s="1"/>
  <c r="CI64" i="102" s="1"/>
  <c r="CJ64" i="102" s="1"/>
  <c r="CK64" i="102" s="1"/>
  <c r="CL64" i="102" s="1"/>
  <c r="CM64" i="102" s="1"/>
  <c r="CN64" i="102" s="1"/>
  <c r="CO64" i="102" s="1"/>
  <c r="CP64" i="102" s="1"/>
  <c r="CQ64" i="102" s="1"/>
  <c r="CR64" i="102" s="1"/>
  <c r="CS64" i="102" s="1"/>
  <c r="CT64" i="102" s="1"/>
  <c r="CU64" i="102" s="1"/>
  <c r="CV64" i="102" s="1"/>
  <c r="CW64" i="102" s="1"/>
  <c r="CX64" i="102" s="1"/>
  <c r="CY64" i="102" s="1"/>
  <c r="CZ64" i="102" s="1"/>
  <c r="DA64" i="102" s="1"/>
  <c r="DB64" i="102" s="1"/>
  <c r="DC64" i="102" s="1"/>
  <c r="DD64" i="102" s="1"/>
  <c r="DE64" i="102" s="1"/>
  <c r="DF64" i="102" s="1"/>
  <c r="DG64" i="102" s="1"/>
  <c r="DH64" i="102" s="1"/>
  <c r="DI64" i="102" s="1"/>
  <c r="DJ64" i="102" s="1"/>
  <c r="DK64" i="102" s="1"/>
  <c r="DL64" i="102" s="1"/>
  <c r="DM64" i="102" s="1"/>
  <c r="DN64" i="102" s="1"/>
  <c r="DO64" i="102" s="1"/>
  <c r="DP64" i="102" s="1"/>
  <c r="DQ64" i="102" s="1"/>
  <c r="DR64" i="102" s="1"/>
  <c r="DS64" i="102" s="1"/>
  <c r="DT64" i="102" s="1"/>
  <c r="DU64" i="102" s="1"/>
  <c r="DV64" i="102" s="1"/>
  <c r="DW64" i="102" s="1"/>
  <c r="DX64" i="102" s="1"/>
  <c r="DY64" i="102" s="1"/>
  <c r="DZ64" i="102" s="1"/>
  <c r="EA64" i="102" s="1"/>
  <c r="EB64" i="102" s="1"/>
  <c r="EC64" i="102" s="1"/>
  <c r="ED64" i="102" s="1"/>
  <c r="EE64" i="102" s="1"/>
  <c r="EF64" i="102" s="1"/>
  <c r="EG64" i="102" s="1"/>
  <c r="EH64" i="102" s="1"/>
  <c r="EI64" i="102" s="1"/>
  <c r="EJ64" i="102" s="1"/>
  <c r="EK64" i="102" s="1"/>
  <c r="EL64" i="102" s="1"/>
  <c r="EM64" i="102" s="1"/>
  <c r="EN64" i="102" s="1"/>
  <c r="EO64" i="102" s="1"/>
  <c r="EP64" i="102" s="1"/>
  <c r="EQ64" i="102" s="1"/>
  <c r="ER64" i="102" s="1"/>
  <c r="ES64" i="102" s="1"/>
  <c r="ET64" i="102" s="1"/>
  <c r="EU64" i="102" s="1"/>
  <c r="EV64" i="102" s="1"/>
  <c r="EW64" i="102" s="1"/>
  <c r="EX64" i="102" s="1"/>
  <c r="EY64" i="102" s="1"/>
  <c r="EZ64" i="102" s="1"/>
  <c r="FA64" i="102" s="1"/>
  <c r="FB64" i="102" s="1"/>
  <c r="FC64" i="102" s="1"/>
  <c r="FD64" i="102" s="1"/>
  <c r="FE64" i="102" s="1"/>
  <c r="FF64" i="102" s="1"/>
  <c r="FG64" i="102" s="1"/>
  <c r="FH64" i="102" s="1"/>
  <c r="FI64" i="102" s="1"/>
  <c r="FJ64" i="102" s="1"/>
  <c r="FK64" i="102" s="1"/>
  <c r="FL64" i="102" s="1"/>
  <c r="FM64" i="102" s="1"/>
  <c r="FN64" i="102" s="1"/>
  <c r="FO64" i="102" s="1"/>
  <c r="FP64" i="102" s="1"/>
  <c r="FQ64" i="102" s="1"/>
  <c r="FR64" i="102" s="1"/>
  <c r="FS64" i="102" s="1"/>
  <c r="FT64" i="102" s="1"/>
  <c r="FU64" i="102" s="1"/>
  <c r="FV64" i="102" s="1"/>
  <c r="FW64" i="102" s="1"/>
  <c r="FX64" i="102" s="1"/>
  <c r="FY64" i="102" s="1"/>
  <c r="FZ64" i="102" s="1"/>
  <c r="GA64" i="102" s="1"/>
  <c r="GB64" i="102" s="1"/>
  <c r="GC64" i="102" s="1"/>
  <c r="GD64" i="102" s="1"/>
  <c r="GE64" i="102" s="1"/>
  <c r="GF64" i="102" s="1"/>
  <c r="GG64" i="102" s="1"/>
  <c r="GH64" i="102" s="1"/>
  <c r="GI64" i="102" s="1"/>
  <c r="GJ64" i="102" s="1"/>
  <c r="GK64" i="102" s="1"/>
  <c r="GL64" i="102" s="1"/>
  <c r="GM64" i="102" s="1"/>
  <c r="GN64" i="102" s="1"/>
  <c r="GO64" i="102" s="1"/>
  <c r="GP64" i="102" s="1"/>
  <c r="GQ64" i="102" s="1"/>
  <c r="GR64" i="102" s="1"/>
  <c r="GS64" i="102" s="1"/>
  <c r="GT64" i="102" s="1"/>
  <c r="GU64" i="102" s="1"/>
  <c r="GV64" i="102" s="1"/>
  <c r="GW64" i="102" s="1"/>
  <c r="GX64" i="102" s="1"/>
  <c r="GY64" i="102" s="1"/>
  <c r="GZ64" i="102" s="1"/>
  <c r="HA64" i="102" s="1"/>
  <c r="HB64" i="102" s="1"/>
  <c r="HC64" i="102" s="1"/>
  <c r="HD64" i="102" s="1"/>
  <c r="HE64" i="102" s="1"/>
  <c r="HF64" i="102" s="1"/>
  <c r="HG64" i="102" s="1"/>
  <c r="HH64" i="102" s="1"/>
  <c r="HI64" i="102" s="1"/>
  <c r="HJ64" i="102" s="1"/>
  <c r="BN66" i="102"/>
  <c r="BM2" i="102"/>
  <c r="BL55" i="100" s="1"/>
  <c r="BM67" i="100"/>
  <c r="B67" i="102" s="1"/>
  <c r="BN67" i="102" s="1"/>
  <c r="BO67" i="102" s="1"/>
  <c r="BP67" i="102" s="1"/>
  <c r="BQ67" i="102" s="1"/>
  <c r="BR67" i="102" s="1"/>
  <c r="BS67" i="102" s="1"/>
  <c r="BT67" i="102" s="1"/>
  <c r="BU67" i="102" s="1"/>
  <c r="BV67" i="102" s="1"/>
  <c r="BW67" i="102" s="1"/>
  <c r="BX67" i="102" s="1"/>
  <c r="BY67" i="102" s="1"/>
  <c r="BZ67" i="102" s="1"/>
  <c r="CA67" i="102" s="1"/>
  <c r="CB67" i="102" s="1"/>
  <c r="CC67" i="102" s="1"/>
  <c r="CD67" i="102" s="1"/>
  <c r="CE67" i="102" s="1"/>
  <c r="CF67" i="102" s="1"/>
  <c r="CG67" i="102" s="1"/>
  <c r="CH67" i="102" s="1"/>
  <c r="CI67" i="102" s="1"/>
  <c r="CJ67" i="102" s="1"/>
  <c r="CK67" i="102" s="1"/>
  <c r="CL67" i="102" s="1"/>
  <c r="CM67" i="102" s="1"/>
  <c r="CN67" i="102" s="1"/>
  <c r="CO67" i="102" s="1"/>
  <c r="CP67" i="102" s="1"/>
  <c r="CQ67" i="102" s="1"/>
  <c r="CR67" i="102" s="1"/>
  <c r="CS67" i="102" s="1"/>
  <c r="CT67" i="102" s="1"/>
  <c r="CU67" i="102" s="1"/>
  <c r="CV67" i="102" s="1"/>
  <c r="CW67" i="102" s="1"/>
  <c r="CX67" i="102" s="1"/>
  <c r="CY67" i="102" s="1"/>
  <c r="CZ67" i="102" s="1"/>
  <c r="DA67" i="102" s="1"/>
  <c r="DB67" i="102" s="1"/>
  <c r="DC67" i="102" s="1"/>
  <c r="DD67" i="102" s="1"/>
  <c r="DE67" i="102" s="1"/>
  <c r="DF67" i="102" s="1"/>
  <c r="DG67" i="102" s="1"/>
  <c r="DH67" i="102" s="1"/>
  <c r="DI67" i="102" s="1"/>
  <c r="DJ67" i="102" s="1"/>
  <c r="DK67" i="102" s="1"/>
  <c r="DL67" i="102" s="1"/>
  <c r="DM67" i="102" s="1"/>
  <c r="DN67" i="102" s="1"/>
  <c r="DO67" i="102" s="1"/>
  <c r="DP67" i="102" s="1"/>
  <c r="DQ67" i="102" s="1"/>
  <c r="DR67" i="102" s="1"/>
  <c r="DS67" i="102" s="1"/>
  <c r="DT67" i="102" s="1"/>
  <c r="DU67" i="102" s="1"/>
  <c r="DV67" i="102" s="1"/>
  <c r="DW67" i="102" s="1"/>
  <c r="DX67" i="102" s="1"/>
  <c r="DY67" i="102" s="1"/>
  <c r="DZ67" i="102" s="1"/>
  <c r="EA67" i="102" s="1"/>
  <c r="EB67" i="102" s="1"/>
  <c r="EC67" i="102" s="1"/>
  <c r="ED67" i="102" s="1"/>
  <c r="EE67" i="102" s="1"/>
  <c r="EF67" i="102" s="1"/>
  <c r="EG67" i="102" s="1"/>
  <c r="EH67" i="102" s="1"/>
  <c r="EI67" i="102" s="1"/>
  <c r="EJ67" i="102" s="1"/>
  <c r="EK67" i="102" s="1"/>
  <c r="EL67" i="102" s="1"/>
  <c r="EM67" i="102" s="1"/>
  <c r="EN67" i="102" s="1"/>
  <c r="EO67" i="102" s="1"/>
  <c r="EP67" i="102" s="1"/>
  <c r="EQ67" i="102" s="1"/>
  <c r="ER67" i="102" s="1"/>
  <c r="ES67" i="102" s="1"/>
  <c r="ET67" i="102" s="1"/>
  <c r="EU67" i="102" s="1"/>
  <c r="EV67" i="102" s="1"/>
  <c r="EW67" i="102" s="1"/>
  <c r="EX67" i="102" s="1"/>
  <c r="EY67" i="102" s="1"/>
  <c r="EZ67" i="102" s="1"/>
  <c r="FA67" i="102" s="1"/>
  <c r="FB67" i="102" s="1"/>
  <c r="FC67" i="102" s="1"/>
  <c r="FD67" i="102" s="1"/>
  <c r="FE67" i="102" s="1"/>
  <c r="FF67" i="102" s="1"/>
  <c r="FG67" i="102" s="1"/>
  <c r="FH67" i="102" s="1"/>
  <c r="FI67" i="102" s="1"/>
  <c r="FJ67" i="102" s="1"/>
  <c r="FK67" i="102" s="1"/>
  <c r="FL67" i="102" s="1"/>
  <c r="FM67" i="102" s="1"/>
  <c r="FN67" i="102" s="1"/>
  <c r="FO67" i="102" s="1"/>
  <c r="FP67" i="102" s="1"/>
  <c r="FQ67" i="102" s="1"/>
  <c r="FR67" i="102" s="1"/>
  <c r="FS67" i="102" s="1"/>
  <c r="FT67" i="102" s="1"/>
  <c r="FU67" i="102" s="1"/>
  <c r="FV67" i="102" s="1"/>
  <c r="FW67" i="102" s="1"/>
  <c r="FX67" i="102" s="1"/>
  <c r="FY67" i="102" s="1"/>
  <c r="FZ67" i="102" s="1"/>
  <c r="GA67" i="102" s="1"/>
  <c r="GB67" i="102" s="1"/>
  <c r="GC67" i="102" s="1"/>
  <c r="GD67" i="102" s="1"/>
  <c r="GE67" i="102" s="1"/>
  <c r="GF67" i="102" s="1"/>
  <c r="GG67" i="102" s="1"/>
  <c r="GH67" i="102" s="1"/>
  <c r="GI67" i="102" s="1"/>
  <c r="GJ67" i="102" s="1"/>
  <c r="GK67" i="102" s="1"/>
  <c r="GL67" i="102" s="1"/>
  <c r="GM67" i="102" s="1"/>
  <c r="GN67" i="102" s="1"/>
  <c r="GO67" i="102" s="1"/>
  <c r="GP67" i="102" s="1"/>
  <c r="GQ67" i="102" s="1"/>
  <c r="GR67" i="102" s="1"/>
  <c r="GS67" i="102" s="1"/>
  <c r="GT67" i="102" s="1"/>
  <c r="GU67" i="102" s="1"/>
  <c r="GV67" i="102" s="1"/>
  <c r="GW67" i="102" s="1"/>
  <c r="GX67" i="102" s="1"/>
  <c r="GY67" i="102" s="1"/>
  <c r="GZ67" i="102" s="1"/>
  <c r="HA67" i="102" s="1"/>
  <c r="HB67" i="102" s="1"/>
  <c r="HC67" i="102" s="1"/>
  <c r="HD67" i="102" s="1"/>
  <c r="HE67" i="102" s="1"/>
  <c r="HF67" i="102" s="1"/>
  <c r="HG67" i="102" s="1"/>
  <c r="HH67" i="102" s="1"/>
  <c r="HI67" i="102" s="1"/>
  <c r="HJ67" i="102" s="1"/>
  <c r="BR65" i="102"/>
  <c r="CR10" i="102"/>
  <c r="C72" i="101"/>
  <c r="E72" i="101" s="1"/>
  <c r="F72" i="101" s="1"/>
  <c r="CL29" i="102"/>
  <c r="CJ35" i="102"/>
  <c r="CP12" i="102"/>
  <c r="CN24" i="102"/>
  <c r="BN82" i="100" l="1"/>
  <c r="BN67" i="100" s="1"/>
  <c r="B68" i="102" s="1"/>
  <c r="BO68" i="102" s="1"/>
  <c r="BP68" i="102" s="1"/>
  <c r="BQ68" i="102" s="1"/>
  <c r="BR68" i="102" s="1"/>
  <c r="BS68" i="102" s="1"/>
  <c r="BT68" i="102" s="1"/>
  <c r="BU68" i="102" s="1"/>
  <c r="BV68" i="102" s="1"/>
  <c r="BW68" i="102" s="1"/>
  <c r="BX68" i="102" s="1"/>
  <c r="BY68" i="102" s="1"/>
  <c r="BZ68" i="102" s="1"/>
  <c r="CA68" i="102" s="1"/>
  <c r="CB68" i="102" s="1"/>
  <c r="CC68" i="102" s="1"/>
  <c r="CD68" i="102" s="1"/>
  <c r="CE68" i="102" s="1"/>
  <c r="CF68" i="102" s="1"/>
  <c r="CG68" i="102" s="1"/>
  <c r="CH68" i="102" s="1"/>
  <c r="CI68" i="102" s="1"/>
  <c r="CJ68" i="102" s="1"/>
  <c r="CK68" i="102" s="1"/>
  <c r="CL68" i="102" s="1"/>
  <c r="CM68" i="102" s="1"/>
  <c r="CN68" i="102" s="1"/>
  <c r="CO68" i="102" s="1"/>
  <c r="CP68" i="102" s="1"/>
  <c r="CQ68" i="102" s="1"/>
  <c r="CR68" i="102" s="1"/>
  <c r="CS68" i="102" s="1"/>
  <c r="CT68" i="102" s="1"/>
  <c r="CU68" i="102" s="1"/>
  <c r="CV68" i="102" s="1"/>
  <c r="CW68" i="102" s="1"/>
  <c r="CX68" i="102" s="1"/>
  <c r="CY68" i="102" s="1"/>
  <c r="CZ68" i="102" s="1"/>
  <c r="DA68" i="102" s="1"/>
  <c r="DB68" i="102" s="1"/>
  <c r="DC68" i="102" s="1"/>
  <c r="DD68" i="102" s="1"/>
  <c r="DE68" i="102" s="1"/>
  <c r="DF68" i="102" s="1"/>
  <c r="DG68" i="102" s="1"/>
  <c r="DH68" i="102" s="1"/>
  <c r="DI68" i="102" s="1"/>
  <c r="DJ68" i="102" s="1"/>
  <c r="DK68" i="102" s="1"/>
  <c r="DL68" i="102" s="1"/>
  <c r="DM68" i="102" s="1"/>
  <c r="DN68" i="102" s="1"/>
  <c r="DO68" i="102" s="1"/>
  <c r="DP68" i="102" s="1"/>
  <c r="DQ68" i="102" s="1"/>
  <c r="DR68" i="102" s="1"/>
  <c r="DS68" i="102" s="1"/>
  <c r="DT68" i="102" s="1"/>
  <c r="DU68" i="102" s="1"/>
  <c r="DV68" i="102" s="1"/>
  <c r="DW68" i="102" s="1"/>
  <c r="DX68" i="102" s="1"/>
  <c r="DY68" i="102" s="1"/>
  <c r="DZ68" i="102" s="1"/>
  <c r="EA68" i="102" s="1"/>
  <c r="EB68" i="102" s="1"/>
  <c r="EC68" i="102" s="1"/>
  <c r="ED68" i="102" s="1"/>
  <c r="EE68" i="102" s="1"/>
  <c r="EF68" i="102" s="1"/>
  <c r="EG68" i="102" s="1"/>
  <c r="EH68" i="102" s="1"/>
  <c r="EI68" i="102" s="1"/>
  <c r="EJ68" i="102" s="1"/>
  <c r="EK68" i="102" s="1"/>
  <c r="EL68" i="102" s="1"/>
  <c r="EM68" i="102" s="1"/>
  <c r="EN68" i="102" s="1"/>
  <c r="EO68" i="102" s="1"/>
  <c r="EP68" i="102" s="1"/>
  <c r="EQ68" i="102" s="1"/>
  <c r="ER68" i="102" s="1"/>
  <c r="ES68" i="102" s="1"/>
  <c r="ET68" i="102" s="1"/>
  <c r="EU68" i="102" s="1"/>
  <c r="EV68" i="102" s="1"/>
  <c r="EW68" i="102" s="1"/>
  <c r="EX68" i="102" s="1"/>
  <c r="EY68" i="102" s="1"/>
  <c r="EZ68" i="102" s="1"/>
  <c r="FA68" i="102" s="1"/>
  <c r="FB68" i="102" s="1"/>
  <c r="FC68" i="102" s="1"/>
  <c r="FD68" i="102" s="1"/>
  <c r="FE68" i="102" s="1"/>
  <c r="FF68" i="102" s="1"/>
  <c r="FG68" i="102" s="1"/>
  <c r="FH68" i="102" s="1"/>
  <c r="FI68" i="102" s="1"/>
  <c r="FJ68" i="102" s="1"/>
  <c r="FK68" i="102" s="1"/>
  <c r="FL68" i="102" s="1"/>
  <c r="FM68" i="102" s="1"/>
  <c r="FN68" i="102" s="1"/>
  <c r="FO68" i="102" s="1"/>
  <c r="FP68" i="102" s="1"/>
  <c r="FQ68" i="102" s="1"/>
  <c r="FR68" i="102" s="1"/>
  <c r="FS68" i="102" s="1"/>
  <c r="FT68" i="102" s="1"/>
  <c r="FU68" i="102" s="1"/>
  <c r="FV68" i="102" s="1"/>
  <c r="FW68" i="102" s="1"/>
  <c r="FX68" i="102" s="1"/>
  <c r="FY68" i="102" s="1"/>
  <c r="FZ68" i="102" s="1"/>
  <c r="GA68" i="102" s="1"/>
  <c r="GB68" i="102" s="1"/>
  <c r="GC68" i="102" s="1"/>
  <c r="GD68" i="102" s="1"/>
  <c r="GE68" i="102" s="1"/>
  <c r="GF68" i="102" s="1"/>
  <c r="GG68" i="102" s="1"/>
  <c r="GH68" i="102" s="1"/>
  <c r="GI68" i="102" s="1"/>
  <c r="GJ68" i="102" s="1"/>
  <c r="GK68" i="102" s="1"/>
  <c r="GL68" i="102" s="1"/>
  <c r="GM68" i="102" s="1"/>
  <c r="GN68" i="102" s="1"/>
  <c r="GO68" i="102" s="1"/>
  <c r="GP68" i="102" s="1"/>
  <c r="GQ68" i="102" s="1"/>
  <c r="GR68" i="102" s="1"/>
  <c r="GS68" i="102" s="1"/>
  <c r="GT68" i="102" s="1"/>
  <c r="GU68" i="102" s="1"/>
  <c r="GV68" i="102" s="1"/>
  <c r="GW68" i="102" s="1"/>
  <c r="GX68" i="102" s="1"/>
  <c r="GY68" i="102" s="1"/>
  <c r="GZ68" i="102" s="1"/>
  <c r="HA68" i="102" s="1"/>
  <c r="HB68" i="102" s="1"/>
  <c r="HC68" i="102" s="1"/>
  <c r="HD68" i="102" s="1"/>
  <c r="HE68" i="102" s="1"/>
  <c r="HF68" i="102" s="1"/>
  <c r="HG68" i="102" s="1"/>
  <c r="HH68" i="102" s="1"/>
  <c r="HI68" i="102" s="1"/>
  <c r="HJ68" i="102" s="1"/>
  <c r="BO82" i="100"/>
  <c r="BO66" i="102"/>
  <c r="BN2" i="102"/>
  <c r="BM55" i="100" s="1"/>
  <c r="BS65" i="102"/>
  <c r="C73" i="101"/>
  <c r="E73" i="101" s="1"/>
  <c r="F73" i="101" s="1"/>
  <c r="CM29" i="102"/>
  <c r="CS10" i="102"/>
  <c r="CK35" i="102"/>
  <c r="CO24" i="102"/>
  <c r="CQ12" i="102"/>
  <c r="BO84" i="100" l="1"/>
  <c r="BP84" i="100"/>
  <c r="BP66" i="102"/>
  <c r="BO2" i="102"/>
  <c r="BN55" i="100" s="1"/>
  <c r="BO67" i="100"/>
  <c r="B69" i="102" s="1"/>
  <c r="BP69" i="102" s="1"/>
  <c r="BQ69" i="102" s="1"/>
  <c r="BR69" i="102" s="1"/>
  <c r="BS69" i="102" s="1"/>
  <c r="BT69" i="102" s="1"/>
  <c r="BU69" i="102" s="1"/>
  <c r="BV69" i="102" s="1"/>
  <c r="BW69" i="102" s="1"/>
  <c r="BX69" i="102" s="1"/>
  <c r="BY69" i="102" s="1"/>
  <c r="BZ69" i="102" s="1"/>
  <c r="CA69" i="102" s="1"/>
  <c r="CB69" i="102" s="1"/>
  <c r="CC69" i="102" s="1"/>
  <c r="CD69" i="102" s="1"/>
  <c r="CE69" i="102" s="1"/>
  <c r="CF69" i="102" s="1"/>
  <c r="CG69" i="102" s="1"/>
  <c r="CH69" i="102" s="1"/>
  <c r="CI69" i="102" s="1"/>
  <c r="CJ69" i="102" s="1"/>
  <c r="CK69" i="102" s="1"/>
  <c r="CL69" i="102" s="1"/>
  <c r="CM69" i="102" s="1"/>
  <c r="CN69" i="102" s="1"/>
  <c r="CO69" i="102" s="1"/>
  <c r="CP69" i="102" s="1"/>
  <c r="CQ69" i="102" s="1"/>
  <c r="CR69" i="102" s="1"/>
  <c r="CS69" i="102" s="1"/>
  <c r="CT69" i="102" s="1"/>
  <c r="CU69" i="102" s="1"/>
  <c r="CV69" i="102" s="1"/>
  <c r="CW69" i="102" s="1"/>
  <c r="CX69" i="102" s="1"/>
  <c r="CY69" i="102" s="1"/>
  <c r="CZ69" i="102" s="1"/>
  <c r="DA69" i="102" s="1"/>
  <c r="DB69" i="102" s="1"/>
  <c r="DC69" i="102" s="1"/>
  <c r="DD69" i="102" s="1"/>
  <c r="DE69" i="102" s="1"/>
  <c r="DF69" i="102" s="1"/>
  <c r="DG69" i="102" s="1"/>
  <c r="DH69" i="102" s="1"/>
  <c r="DI69" i="102" s="1"/>
  <c r="DJ69" i="102" s="1"/>
  <c r="DK69" i="102" s="1"/>
  <c r="DL69" i="102" s="1"/>
  <c r="DM69" i="102" s="1"/>
  <c r="DN69" i="102" s="1"/>
  <c r="DO69" i="102" s="1"/>
  <c r="DP69" i="102" s="1"/>
  <c r="DQ69" i="102" s="1"/>
  <c r="DR69" i="102" s="1"/>
  <c r="DS69" i="102" s="1"/>
  <c r="DT69" i="102" s="1"/>
  <c r="DU69" i="102" s="1"/>
  <c r="DV69" i="102" s="1"/>
  <c r="DW69" i="102" s="1"/>
  <c r="DX69" i="102" s="1"/>
  <c r="DY69" i="102" s="1"/>
  <c r="DZ69" i="102" s="1"/>
  <c r="EA69" i="102" s="1"/>
  <c r="EB69" i="102" s="1"/>
  <c r="EC69" i="102" s="1"/>
  <c r="ED69" i="102" s="1"/>
  <c r="EE69" i="102" s="1"/>
  <c r="EF69" i="102" s="1"/>
  <c r="EG69" i="102" s="1"/>
  <c r="EH69" i="102" s="1"/>
  <c r="EI69" i="102" s="1"/>
  <c r="EJ69" i="102" s="1"/>
  <c r="EK69" i="102" s="1"/>
  <c r="EL69" i="102" s="1"/>
  <c r="EM69" i="102" s="1"/>
  <c r="EN69" i="102" s="1"/>
  <c r="EO69" i="102" s="1"/>
  <c r="EP69" i="102" s="1"/>
  <c r="EQ69" i="102" s="1"/>
  <c r="ER69" i="102" s="1"/>
  <c r="ES69" i="102" s="1"/>
  <c r="ET69" i="102" s="1"/>
  <c r="EU69" i="102" s="1"/>
  <c r="EV69" i="102" s="1"/>
  <c r="EW69" i="102" s="1"/>
  <c r="EX69" i="102" s="1"/>
  <c r="EY69" i="102" s="1"/>
  <c r="EZ69" i="102" s="1"/>
  <c r="FA69" i="102" s="1"/>
  <c r="FB69" i="102" s="1"/>
  <c r="FC69" i="102" s="1"/>
  <c r="FD69" i="102" s="1"/>
  <c r="FE69" i="102" s="1"/>
  <c r="FF69" i="102" s="1"/>
  <c r="FG69" i="102" s="1"/>
  <c r="FH69" i="102" s="1"/>
  <c r="FI69" i="102" s="1"/>
  <c r="FJ69" i="102" s="1"/>
  <c r="FK69" i="102" s="1"/>
  <c r="FL69" i="102" s="1"/>
  <c r="FM69" i="102" s="1"/>
  <c r="FN69" i="102" s="1"/>
  <c r="FO69" i="102" s="1"/>
  <c r="FP69" i="102" s="1"/>
  <c r="FQ69" i="102" s="1"/>
  <c r="FR69" i="102" s="1"/>
  <c r="FS69" i="102" s="1"/>
  <c r="FT69" i="102" s="1"/>
  <c r="FU69" i="102" s="1"/>
  <c r="FV69" i="102" s="1"/>
  <c r="FW69" i="102" s="1"/>
  <c r="FX69" i="102" s="1"/>
  <c r="FY69" i="102" s="1"/>
  <c r="FZ69" i="102" s="1"/>
  <c r="GA69" i="102" s="1"/>
  <c r="GB69" i="102" s="1"/>
  <c r="GC69" i="102" s="1"/>
  <c r="GD69" i="102" s="1"/>
  <c r="GE69" i="102" s="1"/>
  <c r="GF69" i="102" s="1"/>
  <c r="GG69" i="102" s="1"/>
  <c r="GH69" i="102" s="1"/>
  <c r="GI69" i="102" s="1"/>
  <c r="GJ69" i="102" s="1"/>
  <c r="GK69" i="102" s="1"/>
  <c r="GL69" i="102" s="1"/>
  <c r="GM69" i="102" s="1"/>
  <c r="GN69" i="102" s="1"/>
  <c r="GO69" i="102" s="1"/>
  <c r="GP69" i="102" s="1"/>
  <c r="GQ69" i="102" s="1"/>
  <c r="GR69" i="102" s="1"/>
  <c r="GS69" i="102" s="1"/>
  <c r="GT69" i="102" s="1"/>
  <c r="GU69" i="102" s="1"/>
  <c r="GV69" i="102" s="1"/>
  <c r="GW69" i="102" s="1"/>
  <c r="GX69" i="102" s="1"/>
  <c r="GY69" i="102" s="1"/>
  <c r="GZ69" i="102" s="1"/>
  <c r="HA69" i="102" s="1"/>
  <c r="HB69" i="102" s="1"/>
  <c r="HC69" i="102" s="1"/>
  <c r="HD69" i="102" s="1"/>
  <c r="HE69" i="102" s="1"/>
  <c r="HF69" i="102" s="1"/>
  <c r="HG69" i="102" s="1"/>
  <c r="HH69" i="102" s="1"/>
  <c r="HI69" i="102" s="1"/>
  <c r="HJ69" i="102" s="1"/>
  <c r="BT65" i="102"/>
  <c r="BU65" i="102" s="1"/>
  <c r="BV65" i="102" s="1"/>
  <c r="BW65" i="102" s="1"/>
  <c r="BX65" i="102" s="1"/>
  <c r="BY65" i="102" s="1"/>
  <c r="BZ65" i="102" s="1"/>
  <c r="CA65" i="102" s="1"/>
  <c r="CB65" i="102" s="1"/>
  <c r="CC65" i="102" s="1"/>
  <c r="CD65" i="102" s="1"/>
  <c r="CE65" i="102" s="1"/>
  <c r="CF65" i="102" s="1"/>
  <c r="CG65" i="102" s="1"/>
  <c r="CH65" i="102" s="1"/>
  <c r="CI65" i="102" s="1"/>
  <c r="CJ65" i="102" s="1"/>
  <c r="CK65" i="102" s="1"/>
  <c r="CL65" i="102" s="1"/>
  <c r="CM65" i="102" s="1"/>
  <c r="CN65" i="102" s="1"/>
  <c r="CO65" i="102" s="1"/>
  <c r="CP65" i="102" s="1"/>
  <c r="CQ65" i="102" s="1"/>
  <c r="CR65" i="102" s="1"/>
  <c r="CS65" i="102" s="1"/>
  <c r="CT65" i="102" s="1"/>
  <c r="CU65" i="102" s="1"/>
  <c r="CV65" i="102" s="1"/>
  <c r="CW65" i="102" s="1"/>
  <c r="CX65" i="102" s="1"/>
  <c r="CY65" i="102" s="1"/>
  <c r="CZ65" i="102" s="1"/>
  <c r="DA65" i="102" s="1"/>
  <c r="DB65" i="102" s="1"/>
  <c r="DC65" i="102" s="1"/>
  <c r="DD65" i="102" s="1"/>
  <c r="DE65" i="102" s="1"/>
  <c r="DF65" i="102" s="1"/>
  <c r="DG65" i="102" s="1"/>
  <c r="DH65" i="102" s="1"/>
  <c r="DI65" i="102" s="1"/>
  <c r="DJ65" i="102" s="1"/>
  <c r="DK65" i="102" s="1"/>
  <c r="DL65" i="102" s="1"/>
  <c r="DM65" i="102" s="1"/>
  <c r="DN65" i="102" s="1"/>
  <c r="DO65" i="102" s="1"/>
  <c r="DP65" i="102" s="1"/>
  <c r="DQ65" i="102" s="1"/>
  <c r="DR65" i="102" s="1"/>
  <c r="DS65" i="102" s="1"/>
  <c r="DT65" i="102" s="1"/>
  <c r="DU65" i="102" s="1"/>
  <c r="DV65" i="102" s="1"/>
  <c r="DW65" i="102" s="1"/>
  <c r="DX65" i="102" s="1"/>
  <c r="DY65" i="102" s="1"/>
  <c r="DZ65" i="102" s="1"/>
  <c r="EA65" i="102" s="1"/>
  <c r="EB65" i="102" s="1"/>
  <c r="EC65" i="102" s="1"/>
  <c r="ED65" i="102" s="1"/>
  <c r="EE65" i="102" s="1"/>
  <c r="EF65" i="102" s="1"/>
  <c r="EG65" i="102" s="1"/>
  <c r="EH65" i="102" s="1"/>
  <c r="EI65" i="102" s="1"/>
  <c r="EJ65" i="102" s="1"/>
  <c r="EK65" i="102" s="1"/>
  <c r="EL65" i="102" s="1"/>
  <c r="EM65" i="102" s="1"/>
  <c r="EN65" i="102" s="1"/>
  <c r="EO65" i="102" s="1"/>
  <c r="EP65" i="102" s="1"/>
  <c r="EQ65" i="102" s="1"/>
  <c r="ER65" i="102" s="1"/>
  <c r="ES65" i="102" s="1"/>
  <c r="ET65" i="102" s="1"/>
  <c r="EU65" i="102" s="1"/>
  <c r="EV65" i="102" s="1"/>
  <c r="EW65" i="102" s="1"/>
  <c r="EX65" i="102" s="1"/>
  <c r="EY65" i="102" s="1"/>
  <c r="EZ65" i="102" s="1"/>
  <c r="FA65" i="102" s="1"/>
  <c r="FB65" i="102" s="1"/>
  <c r="FC65" i="102" s="1"/>
  <c r="FD65" i="102" s="1"/>
  <c r="FE65" i="102" s="1"/>
  <c r="FF65" i="102" s="1"/>
  <c r="FG65" i="102" s="1"/>
  <c r="FH65" i="102" s="1"/>
  <c r="FI65" i="102" s="1"/>
  <c r="FJ65" i="102" s="1"/>
  <c r="FK65" i="102" s="1"/>
  <c r="FL65" i="102" s="1"/>
  <c r="FM65" i="102" s="1"/>
  <c r="FN65" i="102" s="1"/>
  <c r="FO65" i="102" s="1"/>
  <c r="FP65" i="102" s="1"/>
  <c r="FQ65" i="102" s="1"/>
  <c r="FR65" i="102" s="1"/>
  <c r="FS65" i="102" s="1"/>
  <c r="FT65" i="102" s="1"/>
  <c r="FU65" i="102" s="1"/>
  <c r="FV65" i="102" s="1"/>
  <c r="FW65" i="102" s="1"/>
  <c r="FX65" i="102" s="1"/>
  <c r="FY65" i="102" s="1"/>
  <c r="FZ65" i="102" s="1"/>
  <c r="GA65" i="102" s="1"/>
  <c r="GB65" i="102" s="1"/>
  <c r="GC65" i="102" s="1"/>
  <c r="GD65" i="102" s="1"/>
  <c r="GE65" i="102" s="1"/>
  <c r="GF65" i="102" s="1"/>
  <c r="GG65" i="102" s="1"/>
  <c r="GH65" i="102" s="1"/>
  <c r="GI65" i="102" s="1"/>
  <c r="GJ65" i="102" s="1"/>
  <c r="GK65" i="102" s="1"/>
  <c r="GL65" i="102" s="1"/>
  <c r="GM65" i="102" s="1"/>
  <c r="GN65" i="102" s="1"/>
  <c r="GO65" i="102" s="1"/>
  <c r="GP65" i="102" s="1"/>
  <c r="GQ65" i="102" s="1"/>
  <c r="GR65" i="102" s="1"/>
  <c r="GS65" i="102" s="1"/>
  <c r="GT65" i="102" s="1"/>
  <c r="GU65" i="102" s="1"/>
  <c r="GV65" i="102" s="1"/>
  <c r="GW65" i="102" s="1"/>
  <c r="GX65" i="102" s="1"/>
  <c r="GY65" i="102" s="1"/>
  <c r="GZ65" i="102" s="1"/>
  <c r="HA65" i="102" s="1"/>
  <c r="HB65" i="102" s="1"/>
  <c r="HC65" i="102" s="1"/>
  <c r="HD65" i="102" s="1"/>
  <c r="HE65" i="102" s="1"/>
  <c r="HF65" i="102" s="1"/>
  <c r="HG65" i="102" s="1"/>
  <c r="HH65" i="102" s="1"/>
  <c r="HI65" i="102" s="1"/>
  <c r="HJ65" i="102" s="1"/>
  <c r="CL35" i="102"/>
  <c r="CR12" i="102"/>
  <c r="CT10" i="102"/>
  <c r="C74" i="101"/>
  <c r="E74" i="101" s="1"/>
  <c r="F74" i="101" s="1"/>
  <c r="CP24" i="102"/>
  <c r="CN29" i="102"/>
  <c r="BP82" i="100" l="1"/>
  <c r="BP67" i="100" s="1"/>
  <c r="B70" i="102" s="1"/>
  <c r="BQ70" i="102" s="1"/>
  <c r="BR70" i="102" s="1"/>
  <c r="BS70" i="102" s="1"/>
  <c r="BQ66" i="102"/>
  <c r="BP2" i="102"/>
  <c r="BO55" i="100" s="1"/>
  <c r="C75" i="101"/>
  <c r="E75" i="101" s="1"/>
  <c r="F75" i="101" s="1"/>
  <c r="CS12" i="102"/>
  <c r="CM35" i="102"/>
  <c r="CQ24" i="102"/>
  <c r="CU10" i="102"/>
  <c r="CO29" i="102"/>
  <c r="BR66" i="102" l="1"/>
  <c r="BQ2" i="102"/>
  <c r="BP55" i="100" s="1"/>
  <c r="BT70" i="102"/>
  <c r="C76" i="101"/>
  <c r="E76" i="101" s="1"/>
  <c r="F76" i="101" s="1"/>
  <c r="CR24" i="102"/>
  <c r="CN35" i="102"/>
  <c r="CT12" i="102"/>
  <c r="CV10" i="102"/>
  <c r="CP29" i="102"/>
  <c r="BQ84" i="100" l="1"/>
  <c r="BQ82" i="100"/>
  <c r="BS66" i="102"/>
  <c r="BT66" i="102" s="1"/>
  <c r="BU66" i="102" s="1"/>
  <c r="BV66" i="102" s="1"/>
  <c r="BW66" i="102" s="1"/>
  <c r="BX66" i="102" s="1"/>
  <c r="BY66" i="102" s="1"/>
  <c r="BZ66" i="102" s="1"/>
  <c r="CA66" i="102" s="1"/>
  <c r="CB66" i="102" s="1"/>
  <c r="CC66" i="102" s="1"/>
  <c r="CD66" i="102" s="1"/>
  <c r="CE66" i="102" s="1"/>
  <c r="CF66" i="102" s="1"/>
  <c r="CG66" i="102" s="1"/>
  <c r="CH66" i="102" s="1"/>
  <c r="CI66" i="102" s="1"/>
  <c r="CJ66" i="102" s="1"/>
  <c r="CK66" i="102" s="1"/>
  <c r="CL66" i="102" s="1"/>
  <c r="CM66" i="102" s="1"/>
  <c r="CN66" i="102" s="1"/>
  <c r="CO66" i="102" s="1"/>
  <c r="CP66" i="102" s="1"/>
  <c r="CQ66" i="102" s="1"/>
  <c r="CR66" i="102" s="1"/>
  <c r="CS66" i="102" s="1"/>
  <c r="CT66" i="102" s="1"/>
  <c r="CU66" i="102" s="1"/>
  <c r="CV66" i="102" s="1"/>
  <c r="CW66" i="102" s="1"/>
  <c r="CX66" i="102" s="1"/>
  <c r="CY66" i="102" s="1"/>
  <c r="CZ66" i="102" s="1"/>
  <c r="DA66" i="102" s="1"/>
  <c r="DB66" i="102" s="1"/>
  <c r="DC66" i="102" s="1"/>
  <c r="DD66" i="102" s="1"/>
  <c r="DE66" i="102" s="1"/>
  <c r="DF66" i="102" s="1"/>
  <c r="DG66" i="102" s="1"/>
  <c r="DH66" i="102" s="1"/>
  <c r="DI66" i="102" s="1"/>
  <c r="DJ66" i="102" s="1"/>
  <c r="DK66" i="102" s="1"/>
  <c r="DL66" i="102" s="1"/>
  <c r="DM66" i="102" s="1"/>
  <c r="DN66" i="102" s="1"/>
  <c r="DO66" i="102" s="1"/>
  <c r="DP66" i="102" s="1"/>
  <c r="DQ66" i="102" s="1"/>
  <c r="DR66" i="102" s="1"/>
  <c r="DS66" i="102" s="1"/>
  <c r="DT66" i="102" s="1"/>
  <c r="DU66" i="102" s="1"/>
  <c r="DV66" i="102" s="1"/>
  <c r="DW66" i="102" s="1"/>
  <c r="DX66" i="102" s="1"/>
  <c r="DY66" i="102" s="1"/>
  <c r="DZ66" i="102" s="1"/>
  <c r="EA66" i="102" s="1"/>
  <c r="EB66" i="102" s="1"/>
  <c r="EC66" i="102" s="1"/>
  <c r="ED66" i="102" s="1"/>
  <c r="EE66" i="102" s="1"/>
  <c r="EF66" i="102" s="1"/>
  <c r="EG66" i="102" s="1"/>
  <c r="EH66" i="102" s="1"/>
  <c r="EI66" i="102" s="1"/>
  <c r="EJ66" i="102" s="1"/>
  <c r="EK66" i="102" s="1"/>
  <c r="EL66" i="102" s="1"/>
  <c r="EM66" i="102" s="1"/>
  <c r="EN66" i="102" s="1"/>
  <c r="EO66" i="102" s="1"/>
  <c r="EP66" i="102" s="1"/>
  <c r="EQ66" i="102" s="1"/>
  <c r="ER66" i="102" s="1"/>
  <c r="ES66" i="102" s="1"/>
  <c r="ET66" i="102" s="1"/>
  <c r="EU66" i="102" s="1"/>
  <c r="EV66" i="102" s="1"/>
  <c r="EW66" i="102" s="1"/>
  <c r="EX66" i="102" s="1"/>
  <c r="EY66" i="102" s="1"/>
  <c r="EZ66" i="102" s="1"/>
  <c r="FA66" i="102" s="1"/>
  <c r="FB66" i="102" s="1"/>
  <c r="FC66" i="102" s="1"/>
  <c r="FD66" i="102" s="1"/>
  <c r="FE66" i="102" s="1"/>
  <c r="FF66" i="102" s="1"/>
  <c r="FG66" i="102" s="1"/>
  <c r="FH66" i="102" s="1"/>
  <c r="FI66" i="102" s="1"/>
  <c r="FJ66" i="102" s="1"/>
  <c r="FK66" i="102" s="1"/>
  <c r="FL66" i="102" s="1"/>
  <c r="FM66" i="102" s="1"/>
  <c r="FN66" i="102" s="1"/>
  <c r="FO66" i="102" s="1"/>
  <c r="FP66" i="102" s="1"/>
  <c r="FQ66" i="102" s="1"/>
  <c r="FR66" i="102" s="1"/>
  <c r="FS66" i="102" s="1"/>
  <c r="FT66" i="102" s="1"/>
  <c r="FU66" i="102" s="1"/>
  <c r="FV66" i="102" s="1"/>
  <c r="FW66" i="102" s="1"/>
  <c r="FX66" i="102" s="1"/>
  <c r="FY66" i="102" s="1"/>
  <c r="FZ66" i="102" s="1"/>
  <c r="GA66" i="102" s="1"/>
  <c r="GB66" i="102" s="1"/>
  <c r="GC66" i="102" s="1"/>
  <c r="GD66" i="102" s="1"/>
  <c r="GE66" i="102" s="1"/>
  <c r="GF66" i="102" s="1"/>
  <c r="GG66" i="102" s="1"/>
  <c r="GH66" i="102" s="1"/>
  <c r="GI66" i="102" s="1"/>
  <c r="GJ66" i="102" s="1"/>
  <c r="GK66" i="102" s="1"/>
  <c r="GL66" i="102" s="1"/>
  <c r="GM66" i="102" s="1"/>
  <c r="GN66" i="102" s="1"/>
  <c r="GO66" i="102" s="1"/>
  <c r="GP66" i="102" s="1"/>
  <c r="GQ66" i="102" s="1"/>
  <c r="GR66" i="102" s="1"/>
  <c r="GS66" i="102" s="1"/>
  <c r="GT66" i="102" s="1"/>
  <c r="GU66" i="102" s="1"/>
  <c r="GV66" i="102" s="1"/>
  <c r="GW66" i="102" s="1"/>
  <c r="GX66" i="102" s="1"/>
  <c r="GY66" i="102" s="1"/>
  <c r="GZ66" i="102" s="1"/>
  <c r="HA66" i="102" s="1"/>
  <c r="HB66" i="102" s="1"/>
  <c r="HC66" i="102" s="1"/>
  <c r="HD66" i="102" s="1"/>
  <c r="HE66" i="102" s="1"/>
  <c r="HF66" i="102" s="1"/>
  <c r="HG66" i="102" s="1"/>
  <c r="HH66" i="102" s="1"/>
  <c r="HI66" i="102" s="1"/>
  <c r="HJ66" i="102" s="1"/>
  <c r="BU70" i="102"/>
  <c r="CO35" i="102"/>
  <c r="CQ29" i="102"/>
  <c r="CS24" i="102"/>
  <c r="C77" i="101"/>
  <c r="E77" i="101" s="1"/>
  <c r="F77" i="101" s="1"/>
  <c r="CU12" i="102"/>
  <c r="CW10" i="102"/>
  <c r="BQ67" i="100" l="1"/>
  <c r="B71" i="102" s="1"/>
  <c r="BR71" i="102" s="1"/>
  <c r="BS71" i="102" s="1"/>
  <c r="BT71" i="102" s="1"/>
  <c r="BU71" i="102" s="1"/>
  <c r="BV71" i="102" s="1"/>
  <c r="BW71" i="102" s="1"/>
  <c r="BX71" i="102" s="1"/>
  <c r="BY71" i="102" s="1"/>
  <c r="BZ71" i="102" s="1"/>
  <c r="CA71" i="102" s="1"/>
  <c r="CB71" i="102" s="1"/>
  <c r="CC71" i="102" s="1"/>
  <c r="CD71" i="102" s="1"/>
  <c r="CE71" i="102" s="1"/>
  <c r="CF71" i="102" s="1"/>
  <c r="CG71" i="102" s="1"/>
  <c r="CH71" i="102" s="1"/>
  <c r="CI71" i="102" s="1"/>
  <c r="CJ71" i="102" s="1"/>
  <c r="CK71" i="102" s="1"/>
  <c r="CL71" i="102" s="1"/>
  <c r="CM71" i="102" s="1"/>
  <c r="CN71" i="102" s="1"/>
  <c r="CO71" i="102" s="1"/>
  <c r="CP71" i="102" s="1"/>
  <c r="CQ71" i="102" s="1"/>
  <c r="CR71" i="102" s="1"/>
  <c r="CS71" i="102" s="1"/>
  <c r="CT71" i="102" s="1"/>
  <c r="CU71" i="102" s="1"/>
  <c r="CV71" i="102" s="1"/>
  <c r="CW71" i="102" s="1"/>
  <c r="CX71" i="102" s="1"/>
  <c r="CY71" i="102" s="1"/>
  <c r="CZ71" i="102" s="1"/>
  <c r="DA71" i="102" s="1"/>
  <c r="DB71" i="102" s="1"/>
  <c r="DC71" i="102" s="1"/>
  <c r="DD71" i="102" s="1"/>
  <c r="DE71" i="102" s="1"/>
  <c r="DF71" i="102" s="1"/>
  <c r="DG71" i="102" s="1"/>
  <c r="DH71" i="102" s="1"/>
  <c r="DI71" i="102" s="1"/>
  <c r="DJ71" i="102" s="1"/>
  <c r="DK71" i="102" s="1"/>
  <c r="DL71" i="102" s="1"/>
  <c r="DM71" i="102" s="1"/>
  <c r="DN71" i="102" s="1"/>
  <c r="DO71" i="102" s="1"/>
  <c r="DP71" i="102" s="1"/>
  <c r="DQ71" i="102" s="1"/>
  <c r="DR71" i="102" s="1"/>
  <c r="DS71" i="102" s="1"/>
  <c r="DT71" i="102" s="1"/>
  <c r="DU71" i="102" s="1"/>
  <c r="DV71" i="102" s="1"/>
  <c r="DW71" i="102" s="1"/>
  <c r="DX71" i="102" s="1"/>
  <c r="DY71" i="102" s="1"/>
  <c r="DZ71" i="102" s="1"/>
  <c r="EA71" i="102" s="1"/>
  <c r="EB71" i="102" s="1"/>
  <c r="EC71" i="102" s="1"/>
  <c r="ED71" i="102" s="1"/>
  <c r="EE71" i="102" s="1"/>
  <c r="EF71" i="102" s="1"/>
  <c r="EG71" i="102" s="1"/>
  <c r="EH71" i="102" s="1"/>
  <c r="EI71" i="102" s="1"/>
  <c r="EJ71" i="102" s="1"/>
  <c r="EK71" i="102" s="1"/>
  <c r="EL71" i="102" s="1"/>
  <c r="EM71" i="102" s="1"/>
  <c r="EN71" i="102" s="1"/>
  <c r="EO71" i="102" s="1"/>
  <c r="EP71" i="102" s="1"/>
  <c r="EQ71" i="102" s="1"/>
  <c r="ER71" i="102" s="1"/>
  <c r="ES71" i="102" s="1"/>
  <c r="ET71" i="102" s="1"/>
  <c r="EU71" i="102" s="1"/>
  <c r="EV71" i="102" s="1"/>
  <c r="EW71" i="102" s="1"/>
  <c r="EX71" i="102" s="1"/>
  <c r="EY71" i="102" s="1"/>
  <c r="EZ71" i="102" s="1"/>
  <c r="FA71" i="102" s="1"/>
  <c r="FB71" i="102" s="1"/>
  <c r="FC71" i="102" s="1"/>
  <c r="FD71" i="102" s="1"/>
  <c r="FE71" i="102" s="1"/>
  <c r="FF71" i="102" s="1"/>
  <c r="FG71" i="102" s="1"/>
  <c r="FH71" i="102" s="1"/>
  <c r="FI71" i="102" s="1"/>
  <c r="FJ71" i="102" s="1"/>
  <c r="FK71" i="102" s="1"/>
  <c r="FL71" i="102" s="1"/>
  <c r="FM71" i="102" s="1"/>
  <c r="FN71" i="102" s="1"/>
  <c r="FO71" i="102" s="1"/>
  <c r="FP71" i="102" s="1"/>
  <c r="FQ71" i="102" s="1"/>
  <c r="FR71" i="102" s="1"/>
  <c r="FS71" i="102" s="1"/>
  <c r="FT71" i="102" s="1"/>
  <c r="FU71" i="102" s="1"/>
  <c r="FV71" i="102" s="1"/>
  <c r="FW71" i="102" s="1"/>
  <c r="FX71" i="102" s="1"/>
  <c r="FY71" i="102" s="1"/>
  <c r="FZ71" i="102" s="1"/>
  <c r="GA71" i="102" s="1"/>
  <c r="GB71" i="102" s="1"/>
  <c r="GC71" i="102" s="1"/>
  <c r="GD71" i="102" s="1"/>
  <c r="GE71" i="102" s="1"/>
  <c r="GF71" i="102" s="1"/>
  <c r="GG71" i="102" s="1"/>
  <c r="GH71" i="102" s="1"/>
  <c r="GI71" i="102" s="1"/>
  <c r="GJ71" i="102" s="1"/>
  <c r="GK71" i="102" s="1"/>
  <c r="GL71" i="102" s="1"/>
  <c r="GM71" i="102" s="1"/>
  <c r="GN71" i="102" s="1"/>
  <c r="GO71" i="102" s="1"/>
  <c r="GP71" i="102" s="1"/>
  <c r="GQ71" i="102" s="1"/>
  <c r="GR71" i="102" s="1"/>
  <c r="GS71" i="102" s="1"/>
  <c r="GT71" i="102" s="1"/>
  <c r="GU71" i="102" s="1"/>
  <c r="GV71" i="102" s="1"/>
  <c r="GW71" i="102" s="1"/>
  <c r="GX71" i="102" s="1"/>
  <c r="GY71" i="102" s="1"/>
  <c r="GZ71" i="102" s="1"/>
  <c r="HA71" i="102" s="1"/>
  <c r="HB71" i="102" s="1"/>
  <c r="HC71" i="102" s="1"/>
  <c r="HD71" i="102" s="1"/>
  <c r="HE71" i="102" s="1"/>
  <c r="HF71" i="102" s="1"/>
  <c r="HG71" i="102" s="1"/>
  <c r="HH71" i="102" s="1"/>
  <c r="HI71" i="102" s="1"/>
  <c r="HJ71" i="102" s="1"/>
  <c r="BV70" i="102"/>
  <c r="C78" i="101"/>
  <c r="E78" i="101" s="1"/>
  <c r="F78" i="101" s="1"/>
  <c r="CR29" i="102"/>
  <c r="CP35" i="102"/>
  <c r="CT24" i="102"/>
  <c r="CV12" i="102"/>
  <c r="CX10" i="102"/>
  <c r="BR2" i="102" l="1"/>
  <c r="BQ55" i="100" s="1"/>
  <c r="BR84" i="100"/>
  <c r="BR82" i="100"/>
  <c r="BW70" i="102"/>
  <c r="C79" i="101"/>
  <c r="E79" i="101" s="1"/>
  <c r="F79" i="101" s="1"/>
  <c r="CW12" i="102"/>
  <c r="CS29" i="102"/>
  <c r="CQ35" i="102"/>
  <c r="CY10" i="102"/>
  <c r="CU24" i="102"/>
  <c r="BS82" i="100" l="1"/>
  <c r="BR67" i="100"/>
  <c r="B72" i="102" s="1"/>
  <c r="BS72" i="102" s="1"/>
  <c r="BT72" i="102" s="1"/>
  <c r="BS84" i="100"/>
  <c r="BX70" i="102"/>
  <c r="C80" i="101"/>
  <c r="E80" i="101" s="1"/>
  <c r="F80" i="101" s="1"/>
  <c r="CV24" i="102"/>
  <c r="CZ10" i="102"/>
  <c r="CR35" i="102"/>
  <c r="CT29" i="102"/>
  <c r="CX12" i="102"/>
  <c r="BS2" i="102" l="1"/>
  <c r="BR55" i="100" s="1"/>
  <c r="BS67" i="100"/>
  <c r="B73" i="102" s="1"/>
  <c r="BT73" i="102" s="1"/>
  <c r="BU73" i="102" s="1"/>
  <c r="BV73" i="102" s="1"/>
  <c r="BW73" i="102" s="1"/>
  <c r="BU72" i="102"/>
  <c r="BV72" i="102" s="1"/>
  <c r="BW72" i="102" s="1"/>
  <c r="BX72" i="102" s="1"/>
  <c r="BY72" i="102" s="1"/>
  <c r="BZ72" i="102" s="1"/>
  <c r="CA72" i="102" s="1"/>
  <c r="CB72" i="102" s="1"/>
  <c r="CC72" i="102" s="1"/>
  <c r="CD72" i="102" s="1"/>
  <c r="CE72" i="102" s="1"/>
  <c r="CF72" i="102" s="1"/>
  <c r="CG72" i="102" s="1"/>
  <c r="CH72" i="102" s="1"/>
  <c r="CI72" i="102" s="1"/>
  <c r="CJ72" i="102" s="1"/>
  <c r="CK72" i="102" s="1"/>
  <c r="CL72" i="102" s="1"/>
  <c r="CM72" i="102" s="1"/>
  <c r="CN72" i="102" s="1"/>
  <c r="CO72" i="102" s="1"/>
  <c r="CP72" i="102" s="1"/>
  <c r="CQ72" i="102" s="1"/>
  <c r="CR72" i="102" s="1"/>
  <c r="CS72" i="102" s="1"/>
  <c r="CT72" i="102" s="1"/>
  <c r="CU72" i="102" s="1"/>
  <c r="CV72" i="102" s="1"/>
  <c r="CW72" i="102" s="1"/>
  <c r="CX72" i="102" s="1"/>
  <c r="CY72" i="102" s="1"/>
  <c r="CZ72" i="102" s="1"/>
  <c r="DA72" i="102" s="1"/>
  <c r="DB72" i="102" s="1"/>
  <c r="DC72" i="102" s="1"/>
  <c r="DD72" i="102" s="1"/>
  <c r="DE72" i="102" s="1"/>
  <c r="DF72" i="102" s="1"/>
  <c r="DG72" i="102" s="1"/>
  <c r="DH72" i="102" s="1"/>
  <c r="DI72" i="102" s="1"/>
  <c r="DJ72" i="102" s="1"/>
  <c r="DK72" i="102" s="1"/>
  <c r="DL72" i="102" s="1"/>
  <c r="DM72" i="102" s="1"/>
  <c r="DN72" i="102" s="1"/>
  <c r="DO72" i="102" s="1"/>
  <c r="DP72" i="102" s="1"/>
  <c r="DQ72" i="102" s="1"/>
  <c r="DR72" i="102" s="1"/>
  <c r="DS72" i="102" s="1"/>
  <c r="DT72" i="102" s="1"/>
  <c r="DU72" i="102" s="1"/>
  <c r="DV72" i="102" s="1"/>
  <c r="DW72" i="102" s="1"/>
  <c r="DX72" i="102" s="1"/>
  <c r="DY72" i="102" s="1"/>
  <c r="DZ72" i="102" s="1"/>
  <c r="EA72" i="102" s="1"/>
  <c r="EB72" i="102" s="1"/>
  <c r="EC72" i="102" s="1"/>
  <c r="ED72" i="102" s="1"/>
  <c r="EE72" i="102" s="1"/>
  <c r="EF72" i="102" s="1"/>
  <c r="EG72" i="102" s="1"/>
  <c r="EH72" i="102" s="1"/>
  <c r="EI72" i="102" s="1"/>
  <c r="EJ72" i="102" s="1"/>
  <c r="EK72" i="102" s="1"/>
  <c r="EL72" i="102" s="1"/>
  <c r="EM72" i="102" s="1"/>
  <c r="EN72" i="102" s="1"/>
  <c r="EO72" i="102" s="1"/>
  <c r="EP72" i="102" s="1"/>
  <c r="EQ72" i="102" s="1"/>
  <c r="ER72" i="102" s="1"/>
  <c r="ES72" i="102" s="1"/>
  <c r="ET72" i="102" s="1"/>
  <c r="EU72" i="102" s="1"/>
  <c r="EV72" i="102" s="1"/>
  <c r="EW72" i="102" s="1"/>
  <c r="EX72" i="102" s="1"/>
  <c r="EY72" i="102" s="1"/>
  <c r="EZ72" i="102" s="1"/>
  <c r="FA72" i="102" s="1"/>
  <c r="FB72" i="102" s="1"/>
  <c r="FC72" i="102" s="1"/>
  <c r="FD72" i="102" s="1"/>
  <c r="FE72" i="102" s="1"/>
  <c r="FF72" i="102" s="1"/>
  <c r="FG72" i="102" s="1"/>
  <c r="FH72" i="102" s="1"/>
  <c r="FI72" i="102" s="1"/>
  <c r="FJ72" i="102" s="1"/>
  <c r="FK72" i="102" s="1"/>
  <c r="FL72" i="102" s="1"/>
  <c r="FM72" i="102" s="1"/>
  <c r="FN72" i="102" s="1"/>
  <c r="FO72" i="102" s="1"/>
  <c r="FP72" i="102" s="1"/>
  <c r="FQ72" i="102" s="1"/>
  <c r="FR72" i="102" s="1"/>
  <c r="FS72" i="102" s="1"/>
  <c r="FT72" i="102" s="1"/>
  <c r="FU72" i="102" s="1"/>
  <c r="FV72" i="102" s="1"/>
  <c r="FW72" i="102" s="1"/>
  <c r="FX72" i="102" s="1"/>
  <c r="FY72" i="102" s="1"/>
  <c r="FZ72" i="102" s="1"/>
  <c r="GA72" i="102" s="1"/>
  <c r="GB72" i="102" s="1"/>
  <c r="GC72" i="102" s="1"/>
  <c r="GD72" i="102" s="1"/>
  <c r="GE72" i="102" s="1"/>
  <c r="GF72" i="102" s="1"/>
  <c r="GG72" i="102" s="1"/>
  <c r="GH72" i="102" s="1"/>
  <c r="GI72" i="102" s="1"/>
  <c r="GJ72" i="102" s="1"/>
  <c r="GK72" i="102" s="1"/>
  <c r="GL72" i="102" s="1"/>
  <c r="GM72" i="102" s="1"/>
  <c r="GN72" i="102" s="1"/>
  <c r="GO72" i="102" s="1"/>
  <c r="GP72" i="102" s="1"/>
  <c r="GQ72" i="102" s="1"/>
  <c r="GR72" i="102" s="1"/>
  <c r="GS72" i="102" s="1"/>
  <c r="GT72" i="102" s="1"/>
  <c r="GU72" i="102" s="1"/>
  <c r="GV72" i="102" s="1"/>
  <c r="GW72" i="102" s="1"/>
  <c r="GX72" i="102" s="1"/>
  <c r="GY72" i="102" s="1"/>
  <c r="GZ72" i="102" s="1"/>
  <c r="HA72" i="102" s="1"/>
  <c r="HB72" i="102" s="1"/>
  <c r="HC72" i="102" s="1"/>
  <c r="HD72" i="102" s="1"/>
  <c r="HE72" i="102" s="1"/>
  <c r="HF72" i="102" s="1"/>
  <c r="HG72" i="102" s="1"/>
  <c r="HH72" i="102" s="1"/>
  <c r="HI72" i="102" s="1"/>
  <c r="HJ72" i="102" s="1"/>
  <c r="BY70" i="102"/>
  <c r="C81" i="101"/>
  <c r="E81" i="101" s="1"/>
  <c r="F81" i="101" s="1"/>
  <c r="CS35" i="102"/>
  <c r="CY12" i="102"/>
  <c r="CW24" i="102"/>
  <c r="CU29" i="102"/>
  <c r="DA10" i="102"/>
  <c r="BT2" i="102" l="1"/>
  <c r="BS55" i="100" s="1"/>
  <c r="BT84" i="100"/>
  <c r="BT82" i="100"/>
  <c r="BZ70" i="102"/>
  <c r="CA70" i="102" s="1"/>
  <c r="CB70" i="102" s="1"/>
  <c r="CC70" i="102" s="1"/>
  <c r="CD70" i="102" s="1"/>
  <c r="CE70" i="102" s="1"/>
  <c r="CF70" i="102" s="1"/>
  <c r="CG70" i="102" s="1"/>
  <c r="CH70" i="102" s="1"/>
  <c r="CI70" i="102" s="1"/>
  <c r="CJ70" i="102" s="1"/>
  <c r="CK70" i="102" s="1"/>
  <c r="CL70" i="102" s="1"/>
  <c r="CM70" i="102" s="1"/>
  <c r="CN70" i="102" s="1"/>
  <c r="CO70" i="102" s="1"/>
  <c r="CP70" i="102" s="1"/>
  <c r="CQ70" i="102" s="1"/>
  <c r="CR70" i="102" s="1"/>
  <c r="CS70" i="102" s="1"/>
  <c r="CT70" i="102" s="1"/>
  <c r="CU70" i="102" s="1"/>
  <c r="CV70" i="102" s="1"/>
  <c r="CW70" i="102" s="1"/>
  <c r="CX70" i="102" s="1"/>
  <c r="CY70" i="102" s="1"/>
  <c r="CZ70" i="102" s="1"/>
  <c r="DA70" i="102" s="1"/>
  <c r="DB70" i="102" s="1"/>
  <c r="DC70" i="102" s="1"/>
  <c r="DD70" i="102" s="1"/>
  <c r="DE70" i="102" s="1"/>
  <c r="DF70" i="102" s="1"/>
  <c r="DG70" i="102" s="1"/>
  <c r="DH70" i="102" s="1"/>
  <c r="DI70" i="102" s="1"/>
  <c r="DJ70" i="102" s="1"/>
  <c r="DK70" i="102" s="1"/>
  <c r="DL70" i="102" s="1"/>
  <c r="DM70" i="102" s="1"/>
  <c r="DN70" i="102" s="1"/>
  <c r="DO70" i="102" s="1"/>
  <c r="DP70" i="102" s="1"/>
  <c r="DQ70" i="102" s="1"/>
  <c r="DR70" i="102" s="1"/>
  <c r="DS70" i="102" s="1"/>
  <c r="DT70" i="102" s="1"/>
  <c r="DU70" i="102" s="1"/>
  <c r="DV70" i="102" s="1"/>
  <c r="DW70" i="102" s="1"/>
  <c r="DX70" i="102" s="1"/>
  <c r="DY70" i="102" s="1"/>
  <c r="DZ70" i="102" s="1"/>
  <c r="EA70" i="102" s="1"/>
  <c r="EB70" i="102" s="1"/>
  <c r="EC70" i="102" s="1"/>
  <c r="ED70" i="102" s="1"/>
  <c r="EE70" i="102" s="1"/>
  <c r="EF70" i="102" s="1"/>
  <c r="EG70" i="102" s="1"/>
  <c r="EH70" i="102" s="1"/>
  <c r="EI70" i="102" s="1"/>
  <c r="EJ70" i="102" s="1"/>
  <c r="EK70" i="102" s="1"/>
  <c r="EL70" i="102" s="1"/>
  <c r="EM70" i="102" s="1"/>
  <c r="EN70" i="102" s="1"/>
  <c r="EO70" i="102" s="1"/>
  <c r="EP70" i="102" s="1"/>
  <c r="EQ70" i="102" s="1"/>
  <c r="ER70" i="102" s="1"/>
  <c r="ES70" i="102" s="1"/>
  <c r="ET70" i="102" s="1"/>
  <c r="EU70" i="102" s="1"/>
  <c r="EV70" i="102" s="1"/>
  <c r="EW70" i="102" s="1"/>
  <c r="EX70" i="102" s="1"/>
  <c r="EY70" i="102" s="1"/>
  <c r="EZ70" i="102" s="1"/>
  <c r="FA70" i="102" s="1"/>
  <c r="FB70" i="102" s="1"/>
  <c r="FC70" i="102" s="1"/>
  <c r="FD70" i="102" s="1"/>
  <c r="FE70" i="102" s="1"/>
  <c r="FF70" i="102" s="1"/>
  <c r="FG70" i="102" s="1"/>
  <c r="FH70" i="102" s="1"/>
  <c r="FI70" i="102" s="1"/>
  <c r="FJ70" i="102" s="1"/>
  <c r="FK70" i="102" s="1"/>
  <c r="FL70" i="102" s="1"/>
  <c r="FM70" i="102" s="1"/>
  <c r="FN70" i="102" s="1"/>
  <c r="FO70" i="102" s="1"/>
  <c r="FP70" i="102" s="1"/>
  <c r="FQ70" i="102" s="1"/>
  <c r="FR70" i="102" s="1"/>
  <c r="FS70" i="102" s="1"/>
  <c r="FT70" i="102" s="1"/>
  <c r="FU70" i="102" s="1"/>
  <c r="FV70" i="102" s="1"/>
  <c r="FW70" i="102" s="1"/>
  <c r="FX70" i="102" s="1"/>
  <c r="FY70" i="102" s="1"/>
  <c r="FZ70" i="102" s="1"/>
  <c r="GA70" i="102" s="1"/>
  <c r="GB70" i="102" s="1"/>
  <c r="GC70" i="102" s="1"/>
  <c r="GD70" i="102" s="1"/>
  <c r="GE70" i="102" s="1"/>
  <c r="GF70" i="102" s="1"/>
  <c r="GG70" i="102" s="1"/>
  <c r="GH70" i="102" s="1"/>
  <c r="GI70" i="102" s="1"/>
  <c r="GJ70" i="102" s="1"/>
  <c r="GK70" i="102" s="1"/>
  <c r="GL70" i="102" s="1"/>
  <c r="GM70" i="102" s="1"/>
  <c r="GN70" i="102" s="1"/>
  <c r="GO70" i="102" s="1"/>
  <c r="GP70" i="102" s="1"/>
  <c r="GQ70" i="102" s="1"/>
  <c r="GR70" i="102" s="1"/>
  <c r="GS70" i="102" s="1"/>
  <c r="GT70" i="102" s="1"/>
  <c r="GU70" i="102" s="1"/>
  <c r="GV70" i="102" s="1"/>
  <c r="GW70" i="102" s="1"/>
  <c r="GX70" i="102" s="1"/>
  <c r="GY70" i="102" s="1"/>
  <c r="GZ70" i="102" s="1"/>
  <c r="HA70" i="102" s="1"/>
  <c r="HB70" i="102" s="1"/>
  <c r="HC70" i="102" s="1"/>
  <c r="HD70" i="102" s="1"/>
  <c r="HE70" i="102" s="1"/>
  <c r="HF70" i="102" s="1"/>
  <c r="HG70" i="102" s="1"/>
  <c r="HH70" i="102" s="1"/>
  <c r="HI70" i="102" s="1"/>
  <c r="HJ70" i="102" s="1"/>
  <c r="BX73" i="102"/>
  <c r="C82" i="101"/>
  <c r="E82" i="101" s="1"/>
  <c r="F82" i="101" s="1"/>
  <c r="CX24" i="102"/>
  <c r="CZ12" i="102"/>
  <c r="CT35" i="102"/>
  <c r="DB10" i="102"/>
  <c r="CV29" i="102"/>
  <c r="BT67" i="100" l="1"/>
  <c r="B74" i="102" s="1"/>
  <c r="BU74" i="102" s="1"/>
  <c r="BV74" i="102" s="1"/>
  <c r="BU84" i="100"/>
  <c r="BY73" i="102"/>
  <c r="C83" i="101"/>
  <c r="E83" i="101" s="1"/>
  <c r="F83" i="101" s="1"/>
  <c r="CW29" i="102"/>
  <c r="DA12" i="102"/>
  <c r="DC10" i="102"/>
  <c r="CY24" i="102"/>
  <c r="CU35" i="102"/>
  <c r="BU82" i="100" l="1"/>
  <c r="BU2" i="102"/>
  <c r="BT55" i="100" s="1"/>
  <c r="BU67" i="100"/>
  <c r="B75" i="102" s="1"/>
  <c r="BV75" i="102" s="1"/>
  <c r="BW75" i="102" s="1"/>
  <c r="BX75" i="102" s="1"/>
  <c r="BY75" i="102" s="1"/>
  <c r="BZ75" i="102" s="1"/>
  <c r="CA75" i="102" s="1"/>
  <c r="CB75" i="102" s="1"/>
  <c r="CC75" i="102" s="1"/>
  <c r="CD75" i="102" s="1"/>
  <c r="CE75" i="102" s="1"/>
  <c r="CF75" i="102" s="1"/>
  <c r="CG75" i="102" s="1"/>
  <c r="CH75" i="102" s="1"/>
  <c r="CI75" i="102" s="1"/>
  <c r="CJ75" i="102" s="1"/>
  <c r="CK75" i="102" s="1"/>
  <c r="CL75" i="102" s="1"/>
  <c r="CM75" i="102" s="1"/>
  <c r="CN75" i="102" s="1"/>
  <c r="CO75" i="102" s="1"/>
  <c r="CP75" i="102" s="1"/>
  <c r="CQ75" i="102" s="1"/>
  <c r="CR75" i="102" s="1"/>
  <c r="CS75" i="102" s="1"/>
  <c r="CT75" i="102" s="1"/>
  <c r="CU75" i="102" s="1"/>
  <c r="CV75" i="102" s="1"/>
  <c r="CW75" i="102" s="1"/>
  <c r="CX75" i="102" s="1"/>
  <c r="CY75" i="102" s="1"/>
  <c r="CZ75" i="102" s="1"/>
  <c r="DA75" i="102" s="1"/>
  <c r="DB75" i="102" s="1"/>
  <c r="DC75" i="102" s="1"/>
  <c r="DD75" i="102" s="1"/>
  <c r="DE75" i="102" s="1"/>
  <c r="DF75" i="102" s="1"/>
  <c r="DG75" i="102" s="1"/>
  <c r="DH75" i="102" s="1"/>
  <c r="DI75" i="102" s="1"/>
  <c r="DJ75" i="102" s="1"/>
  <c r="DK75" i="102" s="1"/>
  <c r="DL75" i="102" s="1"/>
  <c r="DM75" i="102" s="1"/>
  <c r="DN75" i="102" s="1"/>
  <c r="DO75" i="102" s="1"/>
  <c r="DP75" i="102" s="1"/>
  <c r="DQ75" i="102" s="1"/>
  <c r="DR75" i="102" s="1"/>
  <c r="DS75" i="102" s="1"/>
  <c r="DT75" i="102" s="1"/>
  <c r="DU75" i="102" s="1"/>
  <c r="DV75" i="102" s="1"/>
  <c r="DW75" i="102" s="1"/>
  <c r="DX75" i="102" s="1"/>
  <c r="DY75" i="102" s="1"/>
  <c r="DZ75" i="102" s="1"/>
  <c r="EA75" i="102" s="1"/>
  <c r="EB75" i="102" s="1"/>
  <c r="EC75" i="102" s="1"/>
  <c r="ED75" i="102" s="1"/>
  <c r="EE75" i="102" s="1"/>
  <c r="EF75" i="102" s="1"/>
  <c r="EG75" i="102" s="1"/>
  <c r="EH75" i="102" s="1"/>
  <c r="EI75" i="102" s="1"/>
  <c r="EJ75" i="102" s="1"/>
  <c r="EK75" i="102" s="1"/>
  <c r="EL75" i="102" s="1"/>
  <c r="EM75" i="102" s="1"/>
  <c r="EN75" i="102" s="1"/>
  <c r="EO75" i="102" s="1"/>
  <c r="EP75" i="102" s="1"/>
  <c r="EQ75" i="102" s="1"/>
  <c r="ER75" i="102" s="1"/>
  <c r="ES75" i="102" s="1"/>
  <c r="ET75" i="102" s="1"/>
  <c r="EU75" i="102" s="1"/>
  <c r="EV75" i="102" s="1"/>
  <c r="EW75" i="102" s="1"/>
  <c r="EX75" i="102" s="1"/>
  <c r="EY75" i="102" s="1"/>
  <c r="EZ75" i="102" s="1"/>
  <c r="FA75" i="102" s="1"/>
  <c r="FB75" i="102" s="1"/>
  <c r="FC75" i="102" s="1"/>
  <c r="FD75" i="102" s="1"/>
  <c r="FE75" i="102" s="1"/>
  <c r="FF75" i="102" s="1"/>
  <c r="FG75" i="102" s="1"/>
  <c r="FH75" i="102" s="1"/>
  <c r="FI75" i="102" s="1"/>
  <c r="FJ75" i="102" s="1"/>
  <c r="FK75" i="102" s="1"/>
  <c r="FL75" i="102" s="1"/>
  <c r="FM75" i="102" s="1"/>
  <c r="FN75" i="102" s="1"/>
  <c r="FO75" i="102" s="1"/>
  <c r="FP75" i="102" s="1"/>
  <c r="FQ75" i="102" s="1"/>
  <c r="FR75" i="102" s="1"/>
  <c r="FS75" i="102" s="1"/>
  <c r="FT75" i="102" s="1"/>
  <c r="FU75" i="102" s="1"/>
  <c r="FV75" i="102" s="1"/>
  <c r="FW75" i="102" s="1"/>
  <c r="FX75" i="102" s="1"/>
  <c r="FY75" i="102" s="1"/>
  <c r="FZ75" i="102" s="1"/>
  <c r="GA75" i="102" s="1"/>
  <c r="GB75" i="102" s="1"/>
  <c r="GC75" i="102" s="1"/>
  <c r="GD75" i="102" s="1"/>
  <c r="GE75" i="102" s="1"/>
  <c r="GF75" i="102" s="1"/>
  <c r="GG75" i="102" s="1"/>
  <c r="GH75" i="102" s="1"/>
  <c r="GI75" i="102" s="1"/>
  <c r="GJ75" i="102" s="1"/>
  <c r="GK75" i="102" s="1"/>
  <c r="GL75" i="102" s="1"/>
  <c r="GM75" i="102" s="1"/>
  <c r="GN75" i="102" s="1"/>
  <c r="GO75" i="102" s="1"/>
  <c r="GP75" i="102" s="1"/>
  <c r="GQ75" i="102" s="1"/>
  <c r="GR75" i="102" s="1"/>
  <c r="GS75" i="102" s="1"/>
  <c r="GT75" i="102" s="1"/>
  <c r="GU75" i="102" s="1"/>
  <c r="GV75" i="102" s="1"/>
  <c r="GW75" i="102" s="1"/>
  <c r="GX75" i="102" s="1"/>
  <c r="GY75" i="102" s="1"/>
  <c r="GZ75" i="102" s="1"/>
  <c r="HA75" i="102" s="1"/>
  <c r="HB75" i="102" s="1"/>
  <c r="HC75" i="102" s="1"/>
  <c r="HD75" i="102" s="1"/>
  <c r="HE75" i="102" s="1"/>
  <c r="HF75" i="102" s="1"/>
  <c r="HG75" i="102" s="1"/>
  <c r="HH75" i="102" s="1"/>
  <c r="HI75" i="102" s="1"/>
  <c r="HJ75" i="102" s="1"/>
  <c r="BW74" i="102"/>
  <c r="BZ73" i="102"/>
  <c r="DD10" i="102"/>
  <c r="DB12" i="102"/>
  <c r="CX29" i="102"/>
  <c r="CV35" i="102"/>
  <c r="C84" i="101"/>
  <c r="E84" i="101" s="1"/>
  <c r="F84" i="101" s="1"/>
  <c r="CZ24" i="102"/>
  <c r="BV2" i="102" l="1"/>
  <c r="BU55" i="100" s="1"/>
  <c r="BV84" i="100"/>
  <c r="BV82" i="100"/>
  <c r="BX74" i="102"/>
  <c r="BY74" i="102" s="1"/>
  <c r="BZ74" i="102" s="1"/>
  <c r="CA74" i="102" s="1"/>
  <c r="CB74" i="102" s="1"/>
  <c r="CC74" i="102" s="1"/>
  <c r="CD74" i="102" s="1"/>
  <c r="CE74" i="102" s="1"/>
  <c r="CF74" i="102" s="1"/>
  <c r="CG74" i="102" s="1"/>
  <c r="CH74" i="102" s="1"/>
  <c r="CI74" i="102" s="1"/>
  <c r="CJ74" i="102" s="1"/>
  <c r="CK74" i="102" s="1"/>
  <c r="CL74" i="102" s="1"/>
  <c r="CM74" i="102" s="1"/>
  <c r="CN74" i="102" s="1"/>
  <c r="CO74" i="102" s="1"/>
  <c r="CP74" i="102" s="1"/>
  <c r="CQ74" i="102" s="1"/>
  <c r="CR74" i="102" s="1"/>
  <c r="CS74" i="102" s="1"/>
  <c r="CT74" i="102" s="1"/>
  <c r="CU74" i="102" s="1"/>
  <c r="CV74" i="102" s="1"/>
  <c r="CW74" i="102" s="1"/>
  <c r="CX74" i="102" s="1"/>
  <c r="CY74" i="102" s="1"/>
  <c r="CZ74" i="102" s="1"/>
  <c r="DA74" i="102" s="1"/>
  <c r="DB74" i="102" s="1"/>
  <c r="DC74" i="102" s="1"/>
  <c r="DD74" i="102" s="1"/>
  <c r="DE74" i="102" s="1"/>
  <c r="DF74" i="102" s="1"/>
  <c r="DG74" i="102" s="1"/>
  <c r="DH74" i="102" s="1"/>
  <c r="DI74" i="102" s="1"/>
  <c r="DJ74" i="102" s="1"/>
  <c r="DK74" i="102" s="1"/>
  <c r="DL74" i="102" s="1"/>
  <c r="DM74" i="102" s="1"/>
  <c r="DN74" i="102" s="1"/>
  <c r="DO74" i="102" s="1"/>
  <c r="DP74" i="102" s="1"/>
  <c r="DQ74" i="102" s="1"/>
  <c r="DR74" i="102" s="1"/>
  <c r="DS74" i="102" s="1"/>
  <c r="DT74" i="102" s="1"/>
  <c r="DU74" i="102" s="1"/>
  <c r="DV74" i="102" s="1"/>
  <c r="DW74" i="102" s="1"/>
  <c r="DX74" i="102" s="1"/>
  <c r="DY74" i="102" s="1"/>
  <c r="DZ74" i="102" s="1"/>
  <c r="EA74" i="102" s="1"/>
  <c r="EB74" i="102" s="1"/>
  <c r="EC74" i="102" s="1"/>
  <c r="ED74" i="102" s="1"/>
  <c r="EE74" i="102" s="1"/>
  <c r="EF74" i="102" s="1"/>
  <c r="EG74" i="102" s="1"/>
  <c r="EH74" i="102" s="1"/>
  <c r="EI74" i="102" s="1"/>
  <c r="EJ74" i="102" s="1"/>
  <c r="EK74" i="102" s="1"/>
  <c r="EL74" i="102" s="1"/>
  <c r="EM74" i="102" s="1"/>
  <c r="EN74" i="102" s="1"/>
  <c r="EO74" i="102" s="1"/>
  <c r="EP74" i="102" s="1"/>
  <c r="EQ74" i="102" s="1"/>
  <c r="ER74" i="102" s="1"/>
  <c r="ES74" i="102" s="1"/>
  <c r="ET74" i="102" s="1"/>
  <c r="EU74" i="102" s="1"/>
  <c r="EV74" i="102" s="1"/>
  <c r="EW74" i="102" s="1"/>
  <c r="EX74" i="102" s="1"/>
  <c r="EY74" i="102" s="1"/>
  <c r="EZ74" i="102" s="1"/>
  <c r="FA74" i="102" s="1"/>
  <c r="FB74" i="102" s="1"/>
  <c r="FC74" i="102" s="1"/>
  <c r="FD74" i="102" s="1"/>
  <c r="FE74" i="102" s="1"/>
  <c r="FF74" i="102" s="1"/>
  <c r="FG74" i="102" s="1"/>
  <c r="FH74" i="102" s="1"/>
  <c r="FI74" i="102" s="1"/>
  <c r="FJ74" i="102" s="1"/>
  <c r="FK74" i="102" s="1"/>
  <c r="FL74" i="102" s="1"/>
  <c r="FM74" i="102" s="1"/>
  <c r="FN74" i="102" s="1"/>
  <c r="FO74" i="102" s="1"/>
  <c r="FP74" i="102" s="1"/>
  <c r="FQ74" i="102" s="1"/>
  <c r="FR74" i="102" s="1"/>
  <c r="FS74" i="102" s="1"/>
  <c r="FT74" i="102" s="1"/>
  <c r="FU74" i="102" s="1"/>
  <c r="FV74" i="102" s="1"/>
  <c r="FW74" i="102" s="1"/>
  <c r="FX74" i="102" s="1"/>
  <c r="FY74" i="102" s="1"/>
  <c r="FZ74" i="102" s="1"/>
  <c r="GA74" i="102" s="1"/>
  <c r="GB74" i="102" s="1"/>
  <c r="GC74" i="102" s="1"/>
  <c r="GD74" i="102" s="1"/>
  <c r="GE74" i="102" s="1"/>
  <c r="GF74" i="102" s="1"/>
  <c r="GG74" i="102" s="1"/>
  <c r="GH74" i="102" s="1"/>
  <c r="GI74" i="102" s="1"/>
  <c r="GJ74" i="102" s="1"/>
  <c r="GK74" i="102" s="1"/>
  <c r="GL74" i="102" s="1"/>
  <c r="GM74" i="102" s="1"/>
  <c r="GN74" i="102" s="1"/>
  <c r="GO74" i="102" s="1"/>
  <c r="GP74" i="102" s="1"/>
  <c r="GQ74" i="102" s="1"/>
  <c r="GR74" i="102" s="1"/>
  <c r="GS74" i="102" s="1"/>
  <c r="GT74" i="102" s="1"/>
  <c r="GU74" i="102" s="1"/>
  <c r="GV74" i="102" s="1"/>
  <c r="GW74" i="102" s="1"/>
  <c r="GX74" i="102" s="1"/>
  <c r="GY74" i="102" s="1"/>
  <c r="GZ74" i="102" s="1"/>
  <c r="HA74" i="102" s="1"/>
  <c r="HB74" i="102" s="1"/>
  <c r="HC74" i="102" s="1"/>
  <c r="HD74" i="102" s="1"/>
  <c r="HE74" i="102" s="1"/>
  <c r="HF74" i="102" s="1"/>
  <c r="HG74" i="102" s="1"/>
  <c r="HH74" i="102" s="1"/>
  <c r="HI74" i="102" s="1"/>
  <c r="HJ74" i="102" s="1"/>
  <c r="CA73" i="102"/>
  <c r="C85" i="101"/>
  <c r="E85" i="101" s="1"/>
  <c r="F85" i="101" s="1"/>
  <c r="CY29" i="102"/>
  <c r="DC12" i="102"/>
  <c r="DE10" i="102"/>
  <c r="DA24" i="102"/>
  <c r="CW35" i="102"/>
  <c r="BV67" i="100" l="1"/>
  <c r="B76" i="102" s="1"/>
  <c r="BW76" i="102" s="1"/>
  <c r="BX76" i="102" s="1"/>
  <c r="BY76" i="102" s="1"/>
  <c r="BZ76" i="102" s="1"/>
  <c r="CA76" i="102" s="1"/>
  <c r="CB76" i="102" s="1"/>
  <c r="CC76" i="102" s="1"/>
  <c r="CD76" i="102" s="1"/>
  <c r="CE76" i="102" s="1"/>
  <c r="CF76" i="102" s="1"/>
  <c r="CG76" i="102" s="1"/>
  <c r="CH76" i="102" s="1"/>
  <c r="CI76" i="102" s="1"/>
  <c r="CJ76" i="102" s="1"/>
  <c r="CK76" i="102" s="1"/>
  <c r="CL76" i="102" s="1"/>
  <c r="CM76" i="102" s="1"/>
  <c r="CN76" i="102" s="1"/>
  <c r="CO76" i="102" s="1"/>
  <c r="CP76" i="102" s="1"/>
  <c r="CQ76" i="102" s="1"/>
  <c r="CR76" i="102" s="1"/>
  <c r="CS76" i="102" s="1"/>
  <c r="CT76" i="102" s="1"/>
  <c r="CU76" i="102" s="1"/>
  <c r="CV76" i="102" s="1"/>
  <c r="CW76" i="102" s="1"/>
  <c r="CX76" i="102" s="1"/>
  <c r="CY76" i="102" s="1"/>
  <c r="CZ76" i="102" s="1"/>
  <c r="DA76" i="102" s="1"/>
  <c r="DB76" i="102" s="1"/>
  <c r="DC76" i="102" s="1"/>
  <c r="DD76" i="102" s="1"/>
  <c r="DE76" i="102" s="1"/>
  <c r="DF76" i="102" s="1"/>
  <c r="DG76" i="102" s="1"/>
  <c r="DH76" i="102" s="1"/>
  <c r="DI76" i="102" s="1"/>
  <c r="DJ76" i="102" s="1"/>
  <c r="DK76" i="102" s="1"/>
  <c r="DL76" i="102" s="1"/>
  <c r="DM76" i="102" s="1"/>
  <c r="DN76" i="102" s="1"/>
  <c r="DO76" i="102" s="1"/>
  <c r="DP76" i="102" s="1"/>
  <c r="DQ76" i="102" s="1"/>
  <c r="DR76" i="102" s="1"/>
  <c r="DS76" i="102" s="1"/>
  <c r="DT76" i="102" s="1"/>
  <c r="DU76" i="102" s="1"/>
  <c r="DV76" i="102" s="1"/>
  <c r="DW76" i="102" s="1"/>
  <c r="DX76" i="102" s="1"/>
  <c r="DY76" i="102" s="1"/>
  <c r="DZ76" i="102" s="1"/>
  <c r="EA76" i="102" s="1"/>
  <c r="EB76" i="102" s="1"/>
  <c r="EC76" i="102" s="1"/>
  <c r="ED76" i="102" s="1"/>
  <c r="EE76" i="102" s="1"/>
  <c r="EF76" i="102" s="1"/>
  <c r="EG76" i="102" s="1"/>
  <c r="EH76" i="102" s="1"/>
  <c r="EI76" i="102" s="1"/>
  <c r="EJ76" i="102" s="1"/>
  <c r="EK76" i="102" s="1"/>
  <c r="EL76" i="102" s="1"/>
  <c r="EM76" i="102" s="1"/>
  <c r="EN76" i="102" s="1"/>
  <c r="EO76" i="102" s="1"/>
  <c r="EP76" i="102" s="1"/>
  <c r="EQ76" i="102" s="1"/>
  <c r="ER76" i="102" s="1"/>
  <c r="ES76" i="102" s="1"/>
  <c r="ET76" i="102" s="1"/>
  <c r="EU76" i="102" s="1"/>
  <c r="EV76" i="102" s="1"/>
  <c r="EW76" i="102" s="1"/>
  <c r="EX76" i="102" s="1"/>
  <c r="EY76" i="102" s="1"/>
  <c r="EZ76" i="102" s="1"/>
  <c r="FA76" i="102" s="1"/>
  <c r="FB76" i="102" s="1"/>
  <c r="FC76" i="102" s="1"/>
  <c r="FD76" i="102" s="1"/>
  <c r="FE76" i="102" s="1"/>
  <c r="FF76" i="102" s="1"/>
  <c r="FG76" i="102" s="1"/>
  <c r="FH76" i="102" s="1"/>
  <c r="FI76" i="102" s="1"/>
  <c r="FJ76" i="102" s="1"/>
  <c r="FK76" i="102" s="1"/>
  <c r="FL76" i="102" s="1"/>
  <c r="FM76" i="102" s="1"/>
  <c r="FN76" i="102" s="1"/>
  <c r="FO76" i="102" s="1"/>
  <c r="FP76" i="102" s="1"/>
  <c r="FQ76" i="102" s="1"/>
  <c r="FR76" i="102" s="1"/>
  <c r="FS76" i="102" s="1"/>
  <c r="FT76" i="102" s="1"/>
  <c r="FU76" i="102" s="1"/>
  <c r="FV76" i="102" s="1"/>
  <c r="FW76" i="102" s="1"/>
  <c r="FX76" i="102" s="1"/>
  <c r="FY76" i="102" s="1"/>
  <c r="FZ76" i="102" s="1"/>
  <c r="GA76" i="102" s="1"/>
  <c r="GB76" i="102" s="1"/>
  <c r="GC76" i="102" s="1"/>
  <c r="GD76" i="102" s="1"/>
  <c r="GE76" i="102" s="1"/>
  <c r="GF76" i="102" s="1"/>
  <c r="GG76" i="102" s="1"/>
  <c r="GH76" i="102" s="1"/>
  <c r="GI76" i="102" s="1"/>
  <c r="GJ76" i="102" s="1"/>
  <c r="GK76" i="102" s="1"/>
  <c r="GL76" i="102" s="1"/>
  <c r="GM76" i="102" s="1"/>
  <c r="GN76" i="102" s="1"/>
  <c r="GO76" i="102" s="1"/>
  <c r="GP76" i="102" s="1"/>
  <c r="GQ76" i="102" s="1"/>
  <c r="GR76" i="102" s="1"/>
  <c r="GS76" i="102" s="1"/>
  <c r="GT76" i="102" s="1"/>
  <c r="GU76" i="102" s="1"/>
  <c r="GV76" i="102" s="1"/>
  <c r="GW76" i="102" s="1"/>
  <c r="GX76" i="102" s="1"/>
  <c r="GY76" i="102" s="1"/>
  <c r="GZ76" i="102" s="1"/>
  <c r="HA76" i="102" s="1"/>
  <c r="HB76" i="102" s="1"/>
  <c r="HC76" i="102" s="1"/>
  <c r="HD76" i="102" s="1"/>
  <c r="HE76" i="102" s="1"/>
  <c r="HF76" i="102" s="1"/>
  <c r="HG76" i="102" s="1"/>
  <c r="HH76" i="102" s="1"/>
  <c r="HI76" i="102" s="1"/>
  <c r="HJ76" i="102" s="1"/>
  <c r="CB73" i="102"/>
  <c r="CX35" i="102"/>
  <c r="DB24" i="102"/>
  <c r="DF10" i="102"/>
  <c r="DD12" i="102"/>
  <c r="C86" i="101"/>
  <c r="E86" i="101" s="1"/>
  <c r="F86" i="101" s="1"/>
  <c r="CZ29" i="102"/>
  <c r="BW82" i="100" l="1"/>
  <c r="BW2" i="102"/>
  <c r="BV55" i="100" s="1"/>
  <c r="BW84" i="100"/>
  <c r="BW67" i="100" s="1"/>
  <c r="B77" i="102" s="1"/>
  <c r="BX77" i="102" s="1"/>
  <c r="CC73" i="102"/>
  <c r="CD73" i="102" s="1"/>
  <c r="CE73" i="102" s="1"/>
  <c r="CF73" i="102" s="1"/>
  <c r="CG73" i="102" s="1"/>
  <c r="CH73" i="102" s="1"/>
  <c r="CI73" i="102" s="1"/>
  <c r="CJ73" i="102" s="1"/>
  <c r="CK73" i="102" s="1"/>
  <c r="CL73" i="102" s="1"/>
  <c r="CM73" i="102" s="1"/>
  <c r="CN73" i="102" s="1"/>
  <c r="CO73" i="102" s="1"/>
  <c r="CP73" i="102" s="1"/>
  <c r="CQ73" i="102" s="1"/>
  <c r="CR73" i="102" s="1"/>
  <c r="CS73" i="102" s="1"/>
  <c r="CT73" i="102" s="1"/>
  <c r="CU73" i="102" s="1"/>
  <c r="CV73" i="102" s="1"/>
  <c r="CW73" i="102" s="1"/>
  <c r="CX73" i="102" s="1"/>
  <c r="CY73" i="102" s="1"/>
  <c r="CZ73" i="102" s="1"/>
  <c r="DA73" i="102" s="1"/>
  <c r="DB73" i="102" s="1"/>
  <c r="DC73" i="102" s="1"/>
  <c r="DD73" i="102" s="1"/>
  <c r="DE73" i="102" s="1"/>
  <c r="DF73" i="102" s="1"/>
  <c r="DG73" i="102" s="1"/>
  <c r="DH73" i="102" s="1"/>
  <c r="DI73" i="102" s="1"/>
  <c r="DJ73" i="102" s="1"/>
  <c r="DK73" i="102" s="1"/>
  <c r="DL73" i="102" s="1"/>
  <c r="DM73" i="102" s="1"/>
  <c r="DN73" i="102" s="1"/>
  <c r="DO73" i="102" s="1"/>
  <c r="DP73" i="102" s="1"/>
  <c r="DQ73" i="102" s="1"/>
  <c r="DR73" i="102" s="1"/>
  <c r="DS73" i="102" s="1"/>
  <c r="DT73" i="102" s="1"/>
  <c r="DU73" i="102" s="1"/>
  <c r="DV73" i="102" s="1"/>
  <c r="DW73" i="102" s="1"/>
  <c r="DX73" i="102" s="1"/>
  <c r="DY73" i="102" s="1"/>
  <c r="DZ73" i="102" s="1"/>
  <c r="EA73" i="102" s="1"/>
  <c r="EB73" i="102" s="1"/>
  <c r="EC73" i="102" s="1"/>
  <c r="ED73" i="102" s="1"/>
  <c r="EE73" i="102" s="1"/>
  <c r="EF73" i="102" s="1"/>
  <c r="EG73" i="102" s="1"/>
  <c r="EH73" i="102" s="1"/>
  <c r="EI73" i="102" s="1"/>
  <c r="EJ73" i="102" s="1"/>
  <c r="EK73" i="102" s="1"/>
  <c r="EL73" i="102" s="1"/>
  <c r="EM73" i="102" s="1"/>
  <c r="EN73" i="102" s="1"/>
  <c r="EO73" i="102" s="1"/>
  <c r="EP73" i="102" s="1"/>
  <c r="EQ73" i="102" s="1"/>
  <c r="ER73" i="102" s="1"/>
  <c r="ES73" i="102" s="1"/>
  <c r="ET73" i="102" s="1"/>
  <c r="EU73" i="102" s="1"/>
  <c r="EV73" i="102" s="1"/>
  <c r="EW73" i="102" s="1"/>
  <c r="EX73" i="102" s="1"/>
  <c r="EY73" i="102" s="1"/>
  <c r="EZ73" i="102" s="1"/>
  <c r="FA73" i="102" s="1"/>
  <c r="FB73" i="102" s="1"/>
  <c r="FC73" i="102" s="1"/>
  <c r="FD73" i="102" s="1"/>
  <c r="FE73" i="102" s="1"/>
  <c r="FF73" i="102" s="1"/>
  <c r="FG73" i="102" s="1"/>
  <c r="FH73" i="102" s="1"/>
  <c r="FI73" i="102" s="1"/>
  <c r="FJ73" i="102" s="1"/>
  <c r="FK73" i="102" s="1"/>
  <c r="FL73" i="102" s="1"/>
  <c r="FM73" i="102" s="1"/>
  <c r="FN73" i="102" s="1"/>
  <c r="FO73" i="102" s="1"/>
  <c r="FP73" i="102" s="1"/>
  <c r="FQ73" i="102" s="1"/>
  <c r="FR73" i="102" s="1"/>
  <c r="FS73" i="102" s="1"/>
  <c r="FT73" i="102" s="1"/>
  <c r="FU73" i="102" s="1"/>
  <c r="FV73" i="102" s="1"/>
  <c r="FW73" i="102" s="1"/>
  <c r="FX73" i="102" s="1"/>
  <c r="FY73" i="102" s="1"/>
  <c r="FZ73" i="102" s="1"/>
  <c r="GA73" i="102" s="1"/>
  <c r="GB73" i="102" s="1"/>
  <c r="GC73" i="102" s="1"/>
  <c r="GD73" i="102" s="1"/>
  <c r="GE73" i="102" s="1"/>
  <c r="GF73" i="102" s="1"/>
  <c r="GG73" i="102" s="1"/>
  <c r="GH73" i="102" s="1"/>
  <c r="GI73" i="102" s="1"/>
  <c r="GJ73" i="102" s="1"/>
  <c r="GK73" i="102" s="1"/>
  <c r="GL73" i="102" s="1"/>
  <c r="GM73" i="102" s="1"/>
  <c r="GN73" i="102" s="1"/>
  <c r="GO73" i="102" s="1"/>
  <c r="GP73" i="102" s="1"/>
  <c r="GQ73" i="102" s="1"/>
  <c r="GR73" i="102" s="1"/>
  <c r="GS73" i="102" s="1"/>
  <c r="GT73" i="102" s="1"/>
  <c r="GU73" i="102" s="1"/>
  <c r="GV73" i="102" s="1"/>
  <c r="GW73" i="102" s="1"/>
  <c r="GX73" i="102" s="1"/>
  <c r="GY73" i="102" s="1"/>
  <c r="GZ73" i="102" s="1"/>
  <c r="HA73" i="102" s="1"/>
  <c r="HB73" i="102" s="1"/>
  <c r="HC73" i="102" s="1"/>
  <c r="HD73" i="102" s="1"/>
  <c r="HE73" i="102" s="1"/>
  <c r="HF73" i="102" s="1"/>
  <c r="HG73" i="102" s="1"/>
  <c r="HH73" i="102" s="1"/>
  <c r="HI73" i="102" s="1"/>
  <c r="HJ73" i="102" s="1"/>
  <c r="C87" i="101"/>
  <c r="E87" i="101" s="1"/>
  <c r="F87" i="101" s="1"/>
  <c r="DC24" i="102"/>
  <c r="CY35" i="102"/>
  <c r="DA29" i="102"/>
  <c r="DE12" i="102"/>
  <c r="DG10" i="102"/>
  <c r="BY77" i="102" l="1"/>
  <c r="BZ77" i="102" s="1"/>
  <c r="CA77" i="102" s="1"/>
  <c r="CB77" i="102" s="1"/>
  <c r="BX2" i="102"/>
  <c r="BW55" i="100" s="1"/>
  <c r="BX84" i="100"/>
  <c r="BX82" i="100"/>
  <c r="C88" i="101"/>
  <c r="E88" i="101" s="1"/>
  <c r="F88" i="101" s="1"/>
  <c r="CZ35" i="102"/>
  <c r="DB29" i="102"/>
  <c r="DD24" i="102"/>
  <c r="DF12" i="102"/>
  <c r="DH10" i="102"/>
  <c r="BX67" i="100" l="1"/>
  <c r="B78" i="102" s="1"/>
  <c r="BY78" i="102" s="1"/>
  <c r="BY2" i="102" s="1"/>
  <c r="BX55" i="100" s="1"/>
  <c r="BY84" i="100"/>
  <c r="CC77" i="102"/>
  <c r="DI10" i="102"/>
  <c r="DE24" i="102"/>
  <c r="DC29" i="102"/>
  <c r="DA35" i="102"/>
  <c r="C89" i="101"/>
  <c r="E89" i="101" s="1"/>
  <c r="F89" i="101" s="1"/>
  <c r="DG12" i="102"/>
  <c r="BY82" i="100" l="1"/>
  <c r="BZ78" i="102"/>
  <c r="CA78" i="102" s="1"/>
  <c r="BY67" i="100"/>
  <c r="B79" i="102" s="1"/>
  <c r="BZ79" i="102" s="1"/>
  <c r="CA79" i="102" s="1"/>
  <c r="CB79" i="102" s="1"/>
  <c r="CC79" i="102" s="1"/>
  <c r="CD79" i="102" s="1"/>
  <c r="CE79" i="102" s="1"/>
  <c r="CF79" i="102" s="1"/>
  <c r="CG79" i="102" s="1"/>
  <c r="CH79" i="102" s="1"/>
  <c r="CI79" i="102" s="1"/>
  <c r="CJ79" i="102" s="1"/>
  <c r="CK79" i="102" s="1"/>
  <c r="CL79" i="102" s="1"/>
  <c r="CM79" i="102" s="1"/>
  <c r="CN79" i="102" s="1"/>
  <c r="CO79" i="102" s="1"/>
  <c r="CP79" i="102" s="1"/>
  <c r="CQ79" i="102" s="1"/>
  <c r="CR79" i="102" s="1"/>
  <c r="CS79" i="102" s="1"/>
  <c r="CT79" i="102" s="1"/>
  <c r="CU79" i="102" s="1"/>
  <c r="CV79" i="102" s="1"/>
  <c r="CW79" i="102" s="1"/>
  <c r="CX79" i="102" s="1"/>
  <c r="CY79" i="102" s="1"/>
  <c r="CZ79" i="102" s="1"/>
  <c r="DA79" i="102" s="1"/>
  <c r="DB79" i="102" s="1"/>
  <c r="DC79" i="102" s="1"/>
  <c r="DD79" i="102" s="1"/>
  <c r="DE79" i="102" s="1"/>
  <c r="DF79" i="102" s="1"/>
  <c r="DG79" i="102" s="1"/>
  <c r="DH79" i="102" s="1"/>
  <c r="DI79" i="102" s="1"/>
  <c r="DJ79" i="102" s="1"/>
  <c r="DK79" i="102" s="1"/>
  <c r="DL79" i="102" s="1"/>
  <c r="DM79" i="102" s="1"/>
  <c r="DN79" i="102" s="1"/>
  <c r="DO79" i="102" s="1"/>
  <c r="DP79" i="102" s="1"/>
  <c r="DQ79" i="102" s="1"/>
  <c r="DR79" i="102" s="1"/>
  <c r="DS79" i="102" s="1"/>
  <c r="DT79" i="102" s="1"/>
  <c r="DU79" i="102" s="1"/>
  <c r="DV79" i="102" s="1"/>
  <c r="DW79" i="102" s="1"/>
  <c r="DX79" i="102" s="1"/>
  <c r="DY79" i="102" s="1"/>
  <c r="DZ79" i="102" s="1"/>
  <c r="EA79" i="102" s="1"/>
  <c r="EB79" i="102" s="1"/>
  <c r="EC79" i="102" s="1"/>
  <c r="ED79" i="102" s="1"/>
  <c r="EE79" i="102" s="1"/>
  <c r="EF79" i="102" s="1"/>
  <c r="EG79" i="102" s="1"/>
  <c r="EH79" i="102" s="1"/>
  <c r="EI79" i="102" s="1"/>
  <c r="EJ79" i="102" s="1"/>
  <c r="EK79" i="102" s="1"/>
  <c r="EL79" i="102" s="1"/>
  <c r="EM79" i="102" s="1"/>
  <c r="EN79" i="102" s="1"/>
  <c r="EO79" i="102" s="1"/>
  <c r="EP79" i="102" s="1"/>
  <c r="EQ79" i="102" s="1"/>
  <c r="ER79" i="102" s="1"/>
  <c r="ES79" i="102" s="1"/>
  <c r="ET79" i="102" s="1"/>
  <c r="EU79" i="102" s="1"/>
  <c r="EV79" i="102" s="1"/>
  <c r="EW79" i="102" s="1"/>
  <c r="EX79" i="102" s="1"/>
  <c r="EY79" i="102" s="1"/>
  <c r="EZ79" i="102" s="1"/>
  <c r="FA79" i="102" s="1"/>
  <c r="FB79" i="102" s="1"/>
  <c r="FC79" i="102" s="1"/>
  <c r="FD79" i="102" s="1"/>
  <c r="FE79" i="102" s="1"/>
  <c r="FF79" i="102" s="1"/>
  <c r="FG79" i="102" s="1"/>
  <c r="FH79" i="102" s="1"/>
  <c r="FI79" i="102" s="1"/>
  <c r="FJ79" i="102" s="1"/>
  <c r="FK79" i="102" s="1"/>
  <c r="FL79" i="102" s="1"/>
  <c r="FM79" i="102" s="1"/>
  <c r="FN79" i="102" s="1"/>
  <c r="FO79" i="102" s="1"/>
  <c r="FP79" i="102" s="1"/>
  <c r="FQ79" i="102" s="1"/>
  <c r="FR79" i="102" s="1"/>
  <c r="FS79" i="102" s="1"/>
  <c r="FT79" i="102" s="1"/>
  <c r="FU79" i="102" s="1"/>
  <c r="FV79" i="102" s="1"/>
  <c r="FW79" i="102" s="1"/>
  <c r="FX79" i="102" s="1"/>
  <c r="FY79" i="102" s="1"/>
  <c r="FZ79" i="102" s="1"/>
  <c r="GA79" i="102" s="1"/>
  <c r="GB79" i="102" s="1"/>
  <c r="GC79" i="102" s="1"/>
  <c r="GD79" i="102" s="1"/>
  <c r="GE79" i="102" s="1"/>
  <c r="GF79" i="102" s="1"/>
  <c r="GG79" i="102" s="1"/>
  <c r="GH79" i="102" s="1"/>
  <c r="GI79" i="102" s="1"/>
  <c r="GJ79" i="102" s="1"/>
  <c r="GK79" i="102" s="1"/>
  <c r="GL79" i="102" s="1"/>
  <c r="GM79" i="102" s="1"/>
  <c r="GN79" i="102" s="1"/>
  <c r="GO79" i="102" s="1"/>
  <c r="GP79" i="102" s="1"/>
  <c r="GQ79" i="102" s="1"/>
  <c r="GR79" i="102" s="1"/>
  <c r="GS79" i="102" s="1"/>
  <c r="GT79" i="102" s="1"/>
  <c r="GU79" i="102" s="1"/>
  <c r="GV79" i="102" s="1"/>
  <c r="GW79" i="102" s="1"/>
  <c r="GX79" i="102" s="1"/>
  <c r="GY79" i="102" s="1"/>
  <c r="GZ79" i="102" s="1"/>
  <c r="HA79" i="102" s="1"/>
  <c r="HB79" i="102" s="1"/>
  <c r="HC79" i="102" s="1"/>
  <c r="HD79" i="102" s="1"/>
  <c r="HE79" i="102" s="1"/>
  <c r="HF79" i="102" s="1"/>
  <c r="HG79" i="102" s="1"/>
  <c r="HH79" i="102" s="1"/>
  <c r="HI79" i="102" s="1"/>
  <c r="HJ79" i="102" s="1"/>
  <c r="BZ84" i="100"/>
  <c r="CD77" i="102"/>
  <c r="C90" i="101"/>
  <c r="E90" i="101" s="1"/>
  <c r="F90" i="101" s="1"/>
  <c r="DH12" i="102"/>
  <c r="DB35" i="102"/>
  <c r="DJ10" i="102"/>
  <c r="DD29" i="102"/>
  <c r="DF24" i="102"/>
  <c r="BZ82" i="100" l="1"/>
  <c r="BZ67" i="100" s="1"/>
  <c r="B80" i="102" s="1"/>
  <c r="CA80" i="102" s="1"/>
  <c r="BZ2" i="102"/>
  <c r="BY55" i="100" s="1"/>
  <c r="CB78" i="102"/>
  <c r="CC78" i="102" s="1"/>
  <c r="CD78" i="102" s="1"/>
  <c r="CE78" i="102" s="1"/>
  <c r="CF78" i="102" s="1"/>
  <c r="CG78" i="102" s="1"/>
  <c r="CH78" i="102" s="1"/>
  <c r="CI78" i="102" s="1"/>
  <c r="CJ78" i="102" s="1"/>
  <c r="CK78" i="102" s="1"/>
  <c r="CL78" i="102" s="1"/>
  <c r="CM78" i="102" s="1"/>
  <c r="CN78" i="102" s="1"/>
  <c r="CO78" i="102" s="1"/>
  <c r="CP78" i="102" s="1"/>
  <c r="CQ78" i="102" s="1"/>
  <c r="CR78" i="102" s="1"/>
  <c r="CS78" i="102" s="1"/>
  <c r="CT78" i="102" s="1"/>
  <c r="CU78" i="102" s="1"/>
  <c r="CV78" i="102" s="1"/>
  <c r="CW78" i="102" s="1"/>
  <c r="CX78" i="102" s="1"/>
  <c r="CY78" i="102" s="1"/>
  <c r="CZ78" i="102" s="1"/>
  <c r="DA78" i="102" s="1"/>
  <c r="DB78" i="102" s="1"/>
  <c r="DC78" i="102" s="1"/>
  <c r="DD78" i="102" s="1"/>
  <c r="DE78" i="102" s="1"/>
  <c r="DF78" i="102" s="1"/>
  <c r="DG78" i="102" s="1"/>
  <c r="DH78" i="102" s="1"/>
  <c r="DI78" i="102" s="1"/>
  <c r="DJ78" i="102" s="1"/>
  <c r="DK78" i="102" s="1"/>
  <c r="DL78" i="102" s="1"/>
  <c r="DM78" i="102" s="1"/>
  <c r="DN78" i="102" s="1"/>
  <c r="DO78" i="102" s="1"/>
  <c r="DP78" i="102" s="1"/>
  <c r="DQ78" i="102" s="1"/>
  <c r="DR78" i="102" s="1"/>
  <c r="DS78" i="102" s="1"/>
  <c r="DT78" i="102" s="1"/>
  <c r="DU78" i="102" s="1"/>
  <c r="DV78" i="102" s="1"/>
  <c r="DW78" i="102" s="1"/>
  <c r="DX78" i="102" s="1"/>
  <c r="DY78" i="102" s="1"/>
  <c r="DZ78" i="102" s="1"/>
  <c r="EA78" i="102" s="1"/>
  <c r="EB78" i="102" s="1"/>
  <c r="EC78" i="102" s="1"/>
  <c r="ED78" i="102" s="1"/>
  <c r="EE78" i="102" s="1"/>
  <c r="EF78" i="102" s="1"/>
  <c r="EG78" i="102" s="1"/>
  <c r="EH78" i="102" s="1"/>
  <c r="EI78" i="102" s="1"/>
  <c r="EJ78" i="102" s="1"/>
  <c r="EK78" i="102" s="1"/>
  <c r="EL78" i="102" s="1"/>
  <c r="EM78" i="102" s="1"/>
  <c r="EN78" i="102" s="1"/>
  <c r="EO78" i="102" s="1"/>
  <c r="EP78" i="102" s="1"/>
  <c r="EQ78" i="102" s="1"/>
  <c r="ER78" i="102" s="1"/>
  <c r="ES78" i="102" s="1"/>
  <c r="ET78" i="102" s="1"/>
  <c r="EU78" i="102" s="1"/>
  <c r="EV78" i="102" s="1"/>
  <c r="EW78" i="102" s="1"/>
  <c r="EX78" i="102" s="1"/>
  <c r="EY78" i="102" s="1"/>
  <c r="EZ78" i="102" s="1"/>
  <c r="FA78" i="102" s="1"/>
  <c r="FB78" i="102" s="1"/>
  <c r="FC78" i="102" s="1"/>
  <c r="FD78" i="102" s="1"/>
  <c r="FE78" i="102" s="1"/>
  <c r="FF78" i="102" s="1"/>
  <c r="FG78" i="102" s="1"/>
  <c r="FH78" i="102" s="1"/>
  <c r="FI78" i="102" s="1"/>
  <c r="FJ78" i="102" s="1"/>
  <c r="FK78" i="102" s="1"/>
  <c r="FL78" i="102" s="1"/>
  <c r="FM78" i="102" s="1"/>
  <c r="FN78" i="102" s="1"/>
  <c r="FO78" i="102" s="1"/>
  <c r="FP78" i="102" s="1"/>
  <c r="FQ78" i="102" s="1"/>
  <c r="FR78" i="102" s="1"/>
  <c r="FS78" i="102" s="1"/>
  <c r="FT78" i="102" s="1"/>
  <c r="FU78" i="102" s="1"/>
  <c r="FV78" i="102" s="1"/>
  <c r="FW78" i="102" s="1"/>
  <c r="FX78" i="102" s="1"/>
  <c r="FY78" i="102" s="1"/>
  <c r="FZ78" i="102" s="1"/>
  <c r="GA78" i="102" s="1"/>
  <c r="GB78" i="102" s="1"/>
  <c r="GC78" i="102" s="1"/>
  <c r="GD78" i="102" s="1"/>
  <c r="GE78" i="102" s="1"/>
  <c r="GF78" i="102" s="1"/>
  <c r="GG78" i="102" s="1"/>
  <c r="GH78" i="102" s="1"/>
  <c r="GI78" i="102" s="1"/>
  <c r="GJ78" i="102" s="1"/>
  <c r="GK78" i="102" s="1"/>
  <c r="GL78" i="102" s="1"/>
  <c r="GM78" i="102" s="1"/>
  <c r="GN78" i="102" s="1"/>
  <c r="GO78" i="102" s="1"/>
  <c r="GP78" i="102" s="1"/>
  <c r="GQ78" i="102" s="1"/>
  <c r="GR78" i="102" s="1"/>
  <c r="GS78" i="102" s="1"/>
  <c r="GT78" i="102" s="1"/>
  <c r="GU78" i="102" s="1"/>
  <c r="GV78" i="102" s="1"/>
  <c r="GW78" i="102" s="1"/>
  <c r="GX78" i="102" s="1"/>
  <c r="GY78" i="102" s="1"/>
  <c r="GZ78" i="102" s="1"/>
  <c r="HA78" i="102" s="1"/>
  <c r="HB78" i="102" s="1"/>
  <c r="HC78" i="102" s="1"/>
  <c r="HD78" i="102" s="1"/>
  <c r="HE78" i="102" s="1"/>
  <c r="HF78" i="102" s="1"/>
  <c r="HG78" i="102" s="1"/>
  <c r="HH78" i="102" s="1"/>
  <c r="HI78" i="102" s="1"/>
  <c r="HJ78" i="102" s="1"/>
  <c r="CE77" i="102"/>
  <c r="DE29" i="102"/>
  <c r="DK10" i="102"/>
  <c r="DI12" i="102"/>
  <c r="DG24" i="102"/>
  <c r="DC35" i="102"/>
  <c r="C91" i="101"/>
  <c r="E91" i="101" s="1"/>
  <c r="F91" i="101" s="1"/>
  <c r="CB80" i="102" l="1"/>
  <c r="CC80" i="102" s="1"/>
  <c r="CD80" i="102" s="1"/>
  <c r="CE80" i="102" s="1"/>
  <c r="CF80" i="102" s="1"/>
  <c r="CG80" i="102" s="1"/>
  <c r="CH80" i="102" s="1"/>
  <c r="CI80" i="102" s="1"/>
  <c r="CJ80" i="102" s="1"/>
  <c r="CK80" i="102" s="1"/>
  <c r="CL80" i="102" s="1"/>
  <c r="CM80" i="102" s="1"/>
  <c r="CN80" i="102" s="1"/>
  <c r="CO80" i="102" s="1"/>
  <c r="CP80" i="102" s="1"/>
  <c r="CQ80" i="102" s="1"/>
  <c r="CR80" i="102" s="1"/>
  <c r="CS80" i="102" s="1"/>
  <c r="CT80" i="102" s="1"/>
  <c r="CU80" i="102" s="1"/>
  <c r="CV80" i="102" s="1"/>
  <c r="CW80" i="102" s="1"/>
  <c r="CX80" i="102" s="1"/>
  <c r="CY80" i="102" s="1"/>
  <c r="CZ80" i="102" s="1"/>
  <c r="DA80" i="102" s="1"/>
  <c r="DB80" i="102" s="1"/>
  <c r="DC80" i="102" s="1"/>
  <c r="DD80" i="102" s="1"/>
  <c r="DE80" i="102" s="1"/>
  <c r="DF80" i="102" s="1"/>
  <c r="DG80" i="102" s="1"/>
  <c r="DH80" i="102" s="1"/>
  <c r="DI80" i="102" s="1"/>
  <c r="DJ80" i="102" s="1"/>
  <c r="DK80" i="102" s="1"/>
  <c r="DL80" i="102" s="1"/>
  <c r="DM80" i="102" s="1"/>
  <c r="DN80" i="102" s="1"/>
  <c r="DO80" i="102" s="1"/>
  <c r="DP80" i="102" s="1"/>
  <c r="DQ80" i="102" s="1"/>
  <c r="DR80" i="102" s="1"/>
  <c r="DS80" i="102" s="1"/>
  <c r="DT80" i="102" s="1"/>
  <c r="DU80" i="102" s="1"/>
  <c r="DV80" i="102" s="1"/>
  <c r="DW80" i="102" s="1"/>
  <c r="DX80" i="102" s="1"/>
  <c r="DY80" i="102" s="1"/>
  <c r="DZ80" i="102" s="1"/>
  <c r="EA80" i="102" s="1"/>
  <c r="EB80" i="102" s="1"/>
  <c r="EC80" i="102" s="1"/>
  <c r="ED80" i="102" s="1"/>
  <c r="EE80" i="102" s="1"/>
  <c r="EF80" i="102" s="1"/>
  <c r="EG80" i="102" s="1"/>
  <c r="EH80" i="102" s="1"/>
  <c r="EI80" i="102" s="1"/>
  <c r="EJ80" i="102" s="1"/>
  <c r="EK80" i="102" s="1"/>
  <c r="EL80" i="102" s="1"/>
  <c r="EM80" i="102" s="1"/>
  <c r="EN80" i="102" s="1"/>
  <c r="EO80" i="102" s="1"/>
  <c r="EP80" i="102" s="1"/>
  <c r="EQ80" i="102" s="1"/>
  <c r="ER80" i="102" s="1"/>
  <c r="ES80" i="102" s="1"/>
  <c r="ET80" i="102" s="1"/>
  <c r="EU80" i="102" s="1"/>
  <c r="EV80" i="102" s="1"/>
  <c r="EW80" i="102" s="1"/>
  <c r="EX80" i="102" s="1"/>
  <c r="EY80" i="102" s="1"/>
  <c r="EZ80" i="102" s="1"/>
  <c r="FA80" i="102" s="1"/>
  <c r="FB80" i="102" s="1"/>
  <c r="FC80" i="102" s="1"/>
  <c r="FD80" i="102" s="1"/>
  <c r="FE80" i="102" s="1"/>
  <c r="FF80" i="102" s="1"/>
  <c r="FG80" i="102" s="1"/>
  <c r="FH80" i="102" s="1"/>
  <c r="FI80" i="102" s="1"/>
  <c r="FJ80" i="102" s="1"/>
  <c r="FK80" i="102" s="1"/>
  <c r="FL80" i="102" s="1"/>
  <c r="FM80" i="102" s="1"/>
  <c r="FN80" i="102" s="1"/>
  <c r="FO80" i="102" s="1"/>
  <c r="FP80" i="102" s="1"/>
  <c r="FQ80" i="102" s="1"/>
  <c r="FR80" i="102" s="1"/>
  <c r="FS80" i="102" s="1"/>
  <c r="FT80" i="102" s="1"/>
  <c r="FU80" i="102" s="1"/>
  <c r="FV80" i="102" s="1"/>
  <c r="FW80" i="102" s="1"/>
  <c r="FX80" i="102" s="1"/>
  <c r="FY80" i="102" s="1"/>
  <c r="FZ80" i="102" s="1"/>
  <c r="GA80" i="102" s="1"/>
  <c r="GB80" i="102" s="1"/>
  <c r="GC80" i="102" s="1"/>
  <c r="GD80" i="102" s="1"/>
  <c r="GE80" i="102" s="1"/>
  <c r="GF80" i="102" s="1"/>
  <c r="GG80" i="102" s="1"/>
  <c r="GH80" i="102" s="1"/>
  <c r="GI80" i="102" s="1"/>
  <c r="GJ80" i="102" s="1"/>
  <c r="GK80" i="102" s="1"/>
  <c r="GL80" i="102" s="1"/>
  <c r="GM80" i="102" s="1"/>
  <c r="GN80" i="102" s="1"/>
  <c r="GO80" i="102" s="1"/>
  <c r="GP80" i="102" s="1"/>
  <c r="GQ80" i="102" s="1"/>
  <c r="GR80" i="102" s="1"/>
  <c r="GS80" i="102" s="1"/>
  <c r="GT80" i="102" s="1"/>
  <c r="GU80" i="102" s="1"/>
  <c r="GV80" i="102" s="1"/>
  <c r="GW80" i="102" s="1"/>
  <c r="GX80" i="102" s="1"/>
  <c r="GY80" i="102" s="1"/>
  <c r="GZ80" i="102" s="1"/>
  <c r="HA80" i="102" s="1"/>
  <c r="HB80" i="102" s="1"/>
  <c r="HC80" i="102" s="1"/>
  <c r="HD80" i="102" s="1"/>
  <c r="HE80" i="102" s="1"/>
  <c r="HF80" i="102" s="1"/>
  <c r="HG80" i="102" s="1"/>
  <c r="HH80" i="102" s="1"/>
  <c r="HI80" i="102" s="1"/>
  <c r="HJ80" i="102" s="1"/>
  <c r="CA2" i="102"/>
  <c r="BZ55" i="100" s="1"/>
  <c r="CA84" i="100"/>
  <c r="CA82" i="100"/>
  <c r="CF77" i="102"/>
  <c r="DJ12" i="102"/>
  <c r="DF29" i="102"/>
  <c r="DD35" i="102"/>
  <c r="C92" i="101"/>
  <c r="E92" i="101" s="1"/>
  <c r="F92" i="101" s="1"/>
  <c r="DL10" i="102"/>
  <c r="DH24" i="102"/>
  <c r="CA67" i="100" l="1"/>
  <c r="B81" i="102" s="1"/>
  <c r="CB81" i="102" s="1"/>
  <c r="CC81" i="102" s="1"/>
  <c r="CG77" i="102"/>
  <c r="CH77" i="102" s="1"/>
  <c r="CI77" i="102" s="1"/>
  <c r="CJ77" i="102" s="1"/>
  <c r="CK77" i="102" s="1"/>
  <c r="CL77" i="102" s="1"/>
  <c r="CM77" i="102" s="1"/>
  <c r="CN77" i="102" s="1"/>
  <c r="CO77" i="102" s="1"/>
  <c r="CP77" i="102" s="1"/>
  <c r="CQ77" i="102" s="1"/>
  <c r="CR77" i="102" s="1"/>
  <c r="CS77" i="102" s="1"/>
  <c r="CT77" i="102" s="1"/>
  <c r="CU77" i="102" s="1"/>
  <c r="CV77" i="102" s="1"/>
  <c r="CW77" i="102" s="1"/>
  <c r="CX77" i="102" s="1"/>
  <c r="CY77" i="102" s="1"/>
  <c r="CZ77" i="102" s="1"/>
  <c r="DA77" i="102" s="1"/>
  <c r="DB77" i="102" s="1"/>
  <c r="DC77" i="102" s="1"/>
  <c r="DD77" i="102" s="1"/>
  <c r="DE77" i="102" s="1"/>
  <c r="DF77" i="102" s="1"/>
  <c r="DG77" i="102" s="1"/>
  <c r="DH77" i="102" s="1"/>
  <c r="DI77" i="102" s="1"/>
  <c r="DJ77" i="102" s="1"/>
  <c r="DK77" i="102" s="1"/>
  <c r="DL77" i="102" s="1"/>
  <c r="DM77" i="102" s="1"/>
  <c r="DN77" i="102" s="1"/>
  <c r="DO77" i="102" s="1"/>
  <c r="DP77" i="102" s="1"/>
  <c r="DQ77" i="102" s="1"/>
  <c r="DR77" i="102" s="1"/>
  <c r="DS77" i="102" s="1"/>
  <c r="DT77" i="102" s="1"/>
  <c r="DU77" i="102" s="1"/>
  <c r="DV77" i="102" s="1"/>
  <c r="DW77" i="102" s="1"/>
  <c r="DX77" i="102" s="1"/>
  <c r="DY77" i="102" s="1"/>
  <c r="DZ77" i="102" s="1"/>
  <c r="EA77" i="102" s="1"/>
  <c r="EB77" i="102" s="1"/>
  <c r="EC77" i="102" s="1"/>
  <c r="ED77" i="102" s="1"/>
  <c r="EE77" i="102" s="1"/>
  <c r="EF77" i="102" s="1"/>
  <c r="EG77" i="102" s="1"/>
  <c r="EH77" i="102" s="1"/>
  <c r="EI77" i="102" s="1"/>
  <c r="EJ77" i="102" s="1"/>
  <c r="EK77" i="102" s="1"/>
  <c r="EL77" i="102" s="1"/>
  <c r="EM77" i="102" s="1"/>
  <c r="EN77" i="102" s="1"/>
  <c r="EO77" i="102" s="1"/>
  <c r="EP77" i="102" s="1"/>
  <c r="EQ77" i="102" s="1"/>
  <c r="ER77" i="102" s="1"/>
  <c r="ES77" i="102" s="1"/>
  <c r="ET77" i="102" s="1"/>
  <c r="EU77" i="102" s="1"/>
  <c r="EV77" i="102" s="1"/>
  <c r="EW77" i="102" s="1"/>
  <c r="EX77" i="102" s="1"/>
  <c r="EY77" i="102" s="1"/>
  <c r="EZ77" i="102" s="1"/>
  <c r="FA77" i="102" s="1"/>
  <c r="FB77" i="102" s="1"/>
  <c r="FC77" i="102" s="1"/>
  <c r="FD77" i="102" s="1"/>
  <c r="FE77" i="102" s="1"/>
  <c r="FF77" i="102" s="1"/>
  <c r="FG77" i="102" s="1"/>
  <c r="FH77" i="102" s="1"/>
  <c r="FI77" i="102" s="1"/>
  <c r="FJ77" i="102" s="1"/>
  <c r="FK77" i="102" s="1"/>
  <c r="FL77" i="102" s="1"/>
  <c r="FM77" i="102" s="1"/>
  <c r="FN77" i="102" s="1"/>
  <c r="FO77" i="102" s="1"/>
  <c r="FP77" i="102" s="1"/>
  <c r="FQ77" i="102" s="1"/>
  <c r="FR77" i="102" s="1"/>
  <c r="FS77" i="102" s="1"/>
  <c r="FT77" i="102" s="1"/>
  <c r="FU77" i="102" s="1"/>
  <c r="FV77" i="102" s="1"/>
  <c r="FW77" i="102" s="1"/>
  <c r="FX77" i="102" s="1"/>
  <c r="FY77" i="102" s="1"/>
  <c r="FZ77" i="102" s="1"/>
  <c r="GA77" i="102" s="1"/>
  <c r="GB77" i="102" s="1"/>
  <c r="GC77" i="102" s="1"/>
  <c r="GD77" i="102" s="1"/>
  <c r="GE77" i="102" s="1"/>
  <c r="GF77" i="102" s="1"/>
  <c r="GG77" i="102" s="1"/>
  <c r="GH77" i="102" s="1"/>
  <c r="GI77" i="102" s="1"/>
  <c r="GJ77" i="102" s="1"/>
  <c r="GK77" i="102" s="1"/>
  <c r="GL77" i="102" s="1"/>
  <c r="GM77" i="102" s="1"/>
  <c r="GN77" i="102" s="1"/>
  <c r="GO77" i="102" s="1"/>
  <c r="GP77" i="102" s="1"/>
  <c r="GQ77" i="102" s="1"/>
  <c r="GR77" i="102" s="1"/>
  <c r="GS77" i="102" s="1"/>
  <c r="GT77" i="102" s="1"/>
  <c r="GU77" i="102" s="1"/>
  <c r="GV77" i="102" s="1"/>
  <c r="GW77" i="102" s="1"/>
  <c r="GX77" i="102" s="1"/>
  <c r="GY77" i="102" s="1"/>
  <c r="GZ77" i="102" s="1"/>
  <c r="HA77" i="102" s="1"/>
  <c r="HB77" i="102" s="1"/>
  <c r="HC77" i="102" s="1"/>
  <c r="HD77" i="102" s="1"/>
  <c r="HE77" i="102" s="1"/>
  <c r="HF77" i="102" s="1"/>
  <c r="HG77" i="102" s="1"/>
  <c r="HH77" i="102" s="1"/>
  <c r="HI77" i="102" s="1"/>
  <c r="HJ77" i="102" s="1"/>
  <c r="C93" i="101"/>
  <c r="E93" i="101" s="1"/>
  <c r="F93" i="101" s="1"/>
  <c r="DG29" i="102"/>
  <c r="DK12" i="102"/>
  <c r="DM10" i="102"/>
  <c r="DI24" i="102"/>
  <c r="DE35" i="102"/>
  <c r="CB2" i="102" l="1"/>
  <c r="CA55" i="100" s="1"/>
  <c r="CB84" i="100"/>
  <c r="CB82" i="100"/>
  <c r="CD81" i="102"/>
  <c r="CE81" i="102" s="1"/>
  <c r="CF81" i="102" s="1"/>
  <c r="CG81" i="102" s="1"/>
  <c r="CH81" i="102" s="1"/>
  <c r="CI81" i="102" s="1"/>
  <c r="CJ81" i="102" s="1"/>
  <c r="CK81" i="102" s="1"/>
  <c r="CL81" i="102" s="1"/>
  <c r="CM81" i="102" s="1"/>
  <c r="CN81" i="102" s="1"/>
  <c r="CO81" i="102" s="1"/>
  <c r="CP81" i="102" s="1"/>
  <c r="CQ81" i="102" s="1"/>
  <c r="CR81" i="102" s="1"/>
  <c r="CS81" i="102" s="1"/>
  <c r="CT81" i="102" s="1"/>
  <c r="CU81" i="102" s="1"/>
  <c r="CV81" i="102" s="1"/>
  <c r="CW81" i="102" s="1"/>
  <c r="CX81" i="102" s="1"/>
  <c r="CY81" i="102" s="1"/>
  <c r="CZ81" i="102" s="1"/>
  <c r="DA81" i="102" s="1"/>
  <c r="DB81" i="102" s="1"/>
  <c r="DC81" i="102" s="1"/>
  <c r="DD81" i="102" s="1"/>
  <c r="DE81" i="102" s="1"/>
  <c r="DF81" i="102" s="1"/>
  <c r="DG81" i="102" s="1"/>
  <c r="DH81" i="102" s="1"/>
  <c r="DI81" i="102" s="1"/>
  <c r="DJ81" i="102" s="1"/>
  <c r="DK81" i="102" s="1"/>
  <c r="DL81" i="102" s="1"/>
  <c r="DM81" i="102" s="1"/>
  <c r="DN81" i="102" s="1"/>
  <c r="DO81" i="102" s="1"/>
  <c r="DP81" i="102" s="1"/>
  <c r="DQ81" i="102" s="1"/>
  <c r="DR81" i="102" s="1"/>
  <c r="DS81" i="102" s="1"/>
  <c r="DT81" i="102" s="1"/>
  <c r="DU81" i="102" s="1"/>
  <c r="DV81" i="102" s="1"/>
  <c r="DW81" i="102" s="1"/>
  <c r="DX81" i="102" s="1"/>
  <c r="DY81" i="102" s="1"/>
  <c r="DZ81" i="102" s="1"/>
  <c r="EA81" i="102" s="1"/>
  <c r="EB81" i="102" s="1"/>
  <c r="EC81" i="102" s="1"/>
  <c r="ED81" i="102" s="1"/>
  <c r="EE81" i="102" s="1"/>
  <c r="EF81" i="102" s="1"/>
  <c r="EG81" i="102" s="1"/>
  <c r="EH81" i="102" s="1"/>
  <c r="EI81" i="102" s="1"/>
  <c r="EJ81" i="102" s="1"/>
  <c r="EK81" i="102" s="1"/>
  <c r="EL81" i="102" s="1"/>
  <c r="EM81" i="102" s="1"/>
  <c r="EN81" i="102" s="1"/>
  <c r="EO81" i="102" s="1"/>
  <c r="EP81" i="102" s="1"/>
  <c r="EQ81" i="102" s="1"/>
  <c r="ER81" i="102" s="1"/>
  <c r="ES81" i="102" s="1"/>
  <c r="ET81" i="102" s="1"/>
  <c r="EU81" i="102" s="1"/>
  <c r="EV81" i="102" s="1"/>
  <c r="EW81" i="102" s="1"/>
  <c r="EX81" i="102" s="1"/>
  <c r="EY81" i="102" s="1"/>
  <c r="EZ81" i="102" s="1"/>
  <c r="FA81" i="102" s="1"/>
  <c r="FB81" i="102" s="1"/>
  <c r="FC81" i="102" s="1"/>
  <c r="FD81" i="102" s="1"/>
  <c r="FE81" i="102" s="1"/>
  <c r="FF81" i="102" s="1"/>
  <c r="FG81" i="102" s="1"/>
  <c r="FH81" i="102" s="1"/>
  <c r="FI81" i="102" s="1"/>
  <c r="FJ81" i="102" s="1"/>
  <c r="FK81" i="102" s="1"/>
  <c r="FL81" i="102" s="1"/>
  <c r="FM81" i="102" s="1"/>
  <c r="FN81" i="102" s="1"/>
  <c r="FO81" i="102" s="1"/>
  <c r="FP81" i="102" s="1"/>
  <c r="FQ81" i="102" s="1"/>
  <c r="FR81" i="102" s="1"/>
  <c r="FS81" i="102" s="1"/>
  <c r="FT81" i="102" s="1"/>
  <c r="FU81" i="102" s="1"/>
  <c r="FV81" i="102" s="1"/>
  <c r="FW81" i="102" s="1"/>
  <c r="FX81" i="102" s="1"/>
  <c r="FY81" i="102" s="1"/>
  <c r="FZ81" i="102" s="1"/>
  <c r="GA81" i="102" s="1"/>
  <c r="GB81" i="102" s="1"/>
  <c r="GC81" i="102" s="1"/>
  <c r="GD81" i="102" s="1"/>
  <c r="GE81" i="102" s="1"/>
  <c r="GF81" i="102" s="1"/>
  <c r="GG81" i="102" s="1"/>
  <c r="GH81" i="102" s="1"/>
  <c r="GI81" i="102" s="1"/>
  <c r="GJ81" i="102" s="1"/>
  <c r="GK81" i="102" s="1"/>
  <c r="GL81" i="102" s="1"/>
  <c r="GM81" i="102" s="1"/>
  <c r="GN81" i="102" s="1"/>
  <c r="GO81" i="102" s="1"/>
  <c r="GP81" i="102" s="1"/>
  <c r="GQ81" i="102" s="1"/>
  <c r="GR81" i="102" s="1"/>
  <c r="GS81" i="102" s="1"/>
  <c r="GT81" i="102" s="1"/>
  <c r="GU81" i="102" s="1"/>
  <c r="GV81" i="102" s="1"/>
  <c r="GW81" i="102" s="1"/>
  <c r="GX81" i="102" s="1"/>
  <c r="GY81" i="102" s="1"/>
  <c r="GZ81" i="102" s="1"/>
  <c r="HA81" i="102" s="1"/>
  <c r="HB81" i="102" s="1"/>
  <c r="HC81" i="102" s="1"/>
  <c r="HD81" i="102" s="1"/>
  <c r="HE81" i="102" s="1"/>
  <c r="HF81" i="102" s="1"/>
  <c r="HG81" i="102" s="1"/>
  <c r="HH81" i="102" s="1"/>
  <c r="HI81" i="102" s="1"/>
  <c r="HJ81" i="102" s="1"/>
  <c r="C94" i="101"/>
  <c r="E94" i="101" s="1"/>
  <c r="F94" i="101" s="1"/>
  <c r="DF35" i="102"/>
  <c r="DL12" i="102"/>
  <c r="DH29" i="102"/>
  <c r="DN10" i="102"/>
  <c r="DJ24" i="102"/>
  <c r="CB67" i="100" l="1"/>
  <c r="B82" i="102" s="1"/>
  <c r="CC82" i="102" s="1"/>
  <c r="CD82" i="102" s="1"/>
  <c r="CE82" i="102" s="1"/>
  <c r="CF82" i="102" s="1"/>
  <c r="CG82" i="102" s="1"/>
  <c r="CH82" i="102" s="1"/>
  <c r="CI82" i="102" s="1"/>
  <c r="CJ82" i="102" s="1"/>
  <c r="CK82" i="102" s="1"/>
  <c r="CL82" i="102" s="1"/>
  <c r="CM82" i="102" s="1"/>
  <c r="CN82" i="102" s="1"/>
  <c r="CO82" i="102" s="1"/>
  <c r="CP82" i="102" s="1"/>
  <c r="CQ82" i="102" s="1"/>
  <c r="CR82" i="102" s="1"/>
  <c r="CS82" i="102" s="1"/>
  <c r="CT82" i="102" s="1"/>
  <c r="CU82" i="102" s="1"/>
  <c r="CV82" i="102" s="1"/>
  <c r="CW82" i="102" s="1"/>
  <c r="CX82" i="102" s="1"/>
  <c r="CY82" i="102" s="1"/>
  <c r="CZ82" i="102" s="1"/>
  <c r="DA82" i="102" s="1"/>
  <c r="DB82" i="102" s="1"/>
  <c r="DC82" i="102" s="1"/>
  <c r="DD82" i="102" s="1"/>
  <c r="DE82" i="102" s="1"/>
  <c r="DF82" i="102" s="1"/>
  <c r="DG82" i="102" s="1"/>
  <c r="DH82" i="102" s="1"/>
  <c r="DI82" i="102" s="1"/>
  <c r="DJ82" i="102" s="1"/>
  <c r="DK82" i="102" s="1"/>
  <c r="DL82" i="102" s="1"/>
  <c r="DM82" i="102" s="1"/>
  <c r="DN82" i="102" s="1"/>
  <c r="DO82" i="102" s="1"/>
  <c r="DP82" i="102" s="1"/>
  <c r="DQ82" i="102" s="1"/>
  <c r="DR82" i="102" s="1"/>
  <c r="DS82" i="102" s="1"/>
  <c r="DT82" i="102" s="1"/>
  <c r="DU82" i="102" s="1"/>
  <c r="DV82" i="102" s="1"/>
  <c r="DW82" i="102" s="1"/>
  <c r="DX82" i="102" s="1"/>
  <c r="DY82" i="102" s="1"/>
  <c r="DZ82" i="102" s="1"/>
  <c r="EA82" i="102" s="1"/>
  <c r="EB82" i="102" s="1"/>
  <c r="EC82" i="102" s="1"/>
  <c r="ED82" i="102" s="1"/>
  <c r="EE82" i="102" s="1"/>
  <c r="EF82" i="102" s="1"/>
  <c r="EG82" i="102" s="1"/>
  <c r="EH82" i="102" s="1"/>
  <c r="EI82" i="102" s="1"/>
  <c r="EJ82" i="102" s="1"/>
  <c r="EK82" i="102" s="1"/>
  <c r="EL82" i="102" s="1"/>
  <c r="EM82" i="102" s="1"/>
  <c r="EN82" i="102" s="1"/>
  <c r="EO82" i="102" s="1"/>
  <c r="EP82" i="102" s="1"/>
  <c r="EQ82" i="102" s="1"/>
  <c r="ER82" i="102" s="1"/>
  <c r="ES82" i="102" s="1"/>
  <c r="ET82" i="102" s="1"/>
  <c r="EU82" i="102" s="1"/>
  <c r="EV82" i="102" s="1"/>
  <c r="EW82" i="102" s="1"/>
  <c r="EX82" i="102" s="1"/>
  <c r="EY82" i="102" s="1"/>
  <c r="EZ82" i="102" s="1"/>
  <c r="FA82" i="102" s="1"/>
  <c r="FB82" i="102" s="1"/>
  <c r="FC82" i="102" s="1"/>
  <c r="FD82" i="102" s="1"/>
  <c r="FE82" i="102" s="1"/>
  <c r="FF82" i="102" s="1"/>
  <c r="FG82" i="102" s="1"/>
  <c r="FH82" i="102" s="1"/>
  <c r="FI82" i="102" s="1"/>
  <c r="FJ82" i="102" s="1"/>
  <c r="FK82" i="102" s="1"/>
  <c r="FL82" i="102" s="1"/>
  <c r="FM82" i="102" s="1"/>
  <c r="FN82" i="102" s="1"/>
  <c r="FO82" i="102" s="1"/>
  <c r="FP82" i="102" s="1"/>
  <c r="FQ82" i="102" s="1"/>
  <c r="FR82" i="102" s="1"/>
  <c r="FS82" i="102" s="1"/>
  <c r="FT82" i="102" s="1"/>
  <c r="FU82" i="102" s="1"/>
  <c r="FV82" i="102" s="1"/>
  <c r="FW82" i="102" s="1"/>
  <c r="FX82" i="102" s="1"/>
  <c r="FY82" i="102" s="1"/>
  <c r="FZ82" i="102" s="1"/>
  <c r="GA82" i="102" s="1"/>
  <c r="GB82" i="102" s="1"/>
  <c r="GC82" i="102" s="1"/>
  <c r="GD82" i="102" s="1"/>
  <c r="GE82" i="102" s="1"/>
  <c r="GF82" i="102" s="1"/>
  <c r="GG82" i="102" s="1"/>
  <c r="GH82" i="102" s="1"/>
  <c r="GI82" i="102" s="1"/>
  <c r="GJ82" i="102" s="1"/>
  <c r="GK82" i="102" s="1"/>
  <c r="GL82" i="102" s="1"/>
  <c r="GM82" i="102" s="1"/>
  <c r="GN82" i="102" s="1"/>
  <c r="GO82" i="102" s="1"/>
  <c r="GP82" i="102" s="1"/>
  <c r="GQ82" i="102" s="1"/>
  <c r="GR82" i="102" s="1"/>
  <c r="GS82" i="102" s="1"/>
  <c r="GT82" i="102" s="1"/>
  <c r="GU82" i="102" s="1"/>
  <c r="GV82" i="102" s="1"/>
  <c r="GW82" i="102" s="1"/>
  <c r="GX82" i="102" s="1"/>
  <c r="GY82" i="102" s="1"/>
  <c r="GZ82" i="102" s="1"/>
  <c r="HA82" i="102" s="1"/>
  <c r="HB82" i="102" s="1"/>
  <c r="HC82" i="102" s="1"/>
  <c r="HD82" i="102" s="1"/>
  <c r="HE82" i="102" s="1"/>
  <c r="HF82" i="102" s="1"/>
  <c r="HG82" i="102" s="1"/>
  <c r="HH82" i="102" s="1"/>
  <c r="HI82" i="102" s="1"/>
  <c r="HJ82" i="102" s="1"/>
  <c r="CC84" i="100"/>
  <c r="CC82" i="100"/>
  <c r="C95" i="101"/>
  <c r="E95" i="101" s="1"/>
  <c r="F95" i="101" s="1"/>
  <c r="DG35" i="102"/>
  <c r="DK24" i="102"/>
  <c r="DM12" i="102"/>
  <c r="DI29" i="102"/>
  <c r="DO10" i="102"/>
  <c r="CC67" i="100" l="1"/>
  <c r="B83" i="102" s="1"/>
  <c r="CD83" i="102" s="1"/>
  <c r="CE83" i="102" s="1"/>
  <c r="CF83" i="102" s="1"/>
  <c r="CC2" i="102"/>
  <c r="CB55" i="100" s="1"/>
  <c r="CD84" i="100"/>
  <c r="CE84" i="100"/>
  <c r="C96" i="101"/>
  <c r="E96" i="101" s="1"/>
  <c r="F96" i="101" s="1"/>
  <c r="DJ29" i="102"/>
  <c r="DP10" i="102"/>
  <c r="DL24" i="102"/>
  <c r="DN12" i="102"/>
  <c r="DH35" i="102"/>
  <c r="CD2" i="102" l="1"/>
  <c r="CC55" i="100" s="1"/>
  <c r="CD82" i="100"/>
  <c r="CD67" i="100" s="1"/>
  <c r="B84" i="102" s="1"/>
  <c r="CE84" i="102" s="1"/>
  <c r="CG83" i="102"/>
  <c r="C97" i="101"/>
  <c r="E97" i="101" s="1"/>
  <c r="F97" i="101" s="1"/>
  <c r="DO12" i="102"/>
  <c r="DM24" i="102"/>
  <c r="DQ10" i="102"/>
  <c r="DI35" i="102"/>
  <c r="DK29" i="102"/>
  <c r="CE82" i="100" l="1"/>
  <c r="CE67" i="100" s="1"/>
  <c r="B85" i="102" s="1"/>
  <c r="CF85" i="102" s="1"/>
  <c r="CG85" i="102" s="1"/>
  <c r="CH85" i="102" s="1"/>
  <c r="CI85" i="102" s="1"/>
  <c r="CJ85" i="102" s="1"/>
  <c r="CK85" i="102" s="1"/>
  <c r="CL85" i="102" s="1"/>
  <c r="CM85" i="102" s="1"/>
  <c r="CN85" i="102" s="1"/>
  <c r="CO85" i="102" s="1"/>
  <c r="CP85" i="102" s="1"/>
  <c r="CQ85" i="102" s="1"/>
  <c r="CR85" i="102" s="1"/>
  <c r="CS85" i="102" s="1"/>
  <c r="CT85" i="102" s="1"/>
  <c r="CU85" i="102" s="1"/>
  <c r="CV85" i="102" s="1"/>
  <c r="CW85" i="102" s="1"/>
  <c r="CX85" i="102" s="1"/>
  <c r="CY85" i="102" s="1"/>
  <c r="CZ85" i="102" s="1"/>
  <c r="DA85" i="102" s="1"/>
  <c r="DB85" i="102" s="1"/>
  <c r="DC85" i="102" s="1"/>
  <c r="DD85" i="102" s="1"/>
  <c r="DE85" i="102" s="1"/>
  <c r="DF85" i="102" s="1"/>
  <c r="DG85" i="102" s="1"/>
  <c r="DH85" i="102" s="1"/>
  <c r="DI85" i="102" s="1"/>
  <c r="DJ85" i="102" s="1"/>
  <c r="DK85" i="102" s="1"/>
  <c r="DL85" i="102" s="1"/>
  <c r="DM85" i="102" s="1"/>
  <c r="DN85" i="102" s="1"/>
  <c r="DO85" i="102" s="1"/>
  <c r="DP85" i="102" s="1"/>
  <c r="DQ85" i="102" s="1"/>
  <c r="DR85" i="102" s="1"/>
  <c r="DS85" i="102" s="1"/>
  <c r="DT85" i="102" s="1"/>
  <c r="DU85" i="102" s="1"/>
  <c r="DV85" i="102" s="1"/>
  <c r="DW85" i="102" s="1"/>
  <c r="DX85" i="102" s="1"/>
  <c r="DY85" i="102" s="1"/>
  <c r="DZ85" i="102" s="1"/>
  <c r="EA85" i="102" s="1"/>
  <c r="EB85" i="102" s="1"/>
  <c r="EC85" i="102" s="1"/>
  <c r="ED85" i="102" s="1"/>
  <c r="EE85" i="102" s="1"/>
  <c r="EF85" i="102" s="1"/>
  <c r="EG85" i="102" s="1"/>
  <c r="EH85" i="102" s="1"/>
  <c r="EI85" i="102" s="1"/>
  <c r="EJ85" i="102" s="1"/>
  <c r="EK85" i="102" s="1"/>
  <c r="EL85" i="102" s="1"/>
  <c r="EM85" i="102" s="1"/>
  <c r="EN85" i="102" s="1"/>
  <c r="EO85" i="102" s="1"/>
  <c r="EP85" i="102" s="1"/>
  <c r="EQ85" i="102" s="1"/>
  <c r="ER85" i="102" s="1"/>
  <c r="ES85" i="102" s="1"/>
  <c r="ET85" i="102" s="1"/>
  <c r="EU85" i="102" s="1"/>
  <c r="EV85" i="102" s="1"/>
  <c r="EW85" i="102" s="1"/>
  <c r="EX85" i="102" s="1"/>
  <c r="EY85" i="102" s="1"/>
  <c r="EZ85" i="102" s="1"/>
  <c r="FA85" i="102" s="1"/>
  <c r="FB85" i="102" s="1"/>
  <c r="FC85" i="102" s="1"/>
  <c r="FD85" i="102" s="1"/>
  <c r="FE85" i="102" s="1"/>
  <c r="FF85" i="102" s="1"/>
  <c r="FG85" i="102" s="1"/>
  <c r="FH85" i="102" s="1"/>
  <c r="FI85" i="102" s="1"/>
  <c r="FJ85" i="102" s="1"/>
  <c r="FK85" i="102" s="1"/>
  <c r="FL85" i="102" s="1"/>
  <c r="FM85" i="102" s="1"/>
  <c r="FN85" i="102" s="1"/>
  <c r="FO85" i="102" s="1"/>
  <c r="FP85" i="102" s="1"/>
  <c r="FQ85" i="102" s="1"/>
  <c r="FR85" i="102" s="1"/>
  <c r="FS85" i="102" s="1"/>
  <c r="FT85" i="102" s="1"/>
  <c r="FU85" i="102" s="1"/>
  <c r="FV85" i="102" s="1"/>
  <c r="FW85" i="102" s="1"/>
  <c r="FX85" i="102" s="1"/>
  <c r="FY85" i="102" s="1"/>
  <c r="FZ85" i="102" s="1"/>
  <c r="GA85" i="102" s="1"/>
  <c r="GB85" i="102" s="1"/>
  <c r="GC85" i="102" s="1"/>
  <c r="GD85" i="102" s="1"/>
  <c r="GE85" i="102" s="1"/>
  <c r="GF85" i="102" s="1"/>
  <c r="GG85" i="102" s="1"/>
  <c r="GH85" i="102" s="1"/>
  <c r="GI85" i="102" s="1"/>
  <c r="GJ85" i="102" s="1"/>
  <c r="GK85" i="102" s="1"/>
  <c r="GL85" i="102" s="1"/>
  <c r="GM85" i="102" s="1"/>
  <c r="GN85" i="102" s="1"/>
  <c r="GO85" i="102" s="1"/>
  <c r="GP85" i="102" s="1"/>
  <c r="GQ85" i="102" s="1"/>
  <c r="GR85" i="102" s="1"/>
  <c r="GS85" i="102" s="1"/>
  <c r="GT85" i="102" s="1"/>
  <c r="GU85" i="102" s="1"/>
  <c r="GV85" i="102" s="1"/>
  <c r="GW85" i="102" s="1"/>
  <c r="GX85" i="102" s="1"/>
  <c r="GY85" i="102" s="1"/>
  <c r="GZ85" i="102" s="1"/>
  <c r="HA85" i="102" s="1"/>
  <c r="HB85" i="102" s="1"/>
  <c r="HC85" i="102" s="1"/>
  <c r="HD85" i="102" s="1"/>
  <c r="HE85" i="102" s="1"/>
  <c r="HF85" i="102" s="1"/>
  <c r="HG85" i="102" s="1"/>
  <c r="HH85" i="102" s="1"/>
  <c r="HI85" i="102" s="1"/>
  <c r="HJ85" i="102" s="1"/>
  <c r="CF84" i="102"/>
  <c r="CG84" i="102" s="1"/>
  <c r="CH84" i="102" s="1"/>
  <c r="CI84" i="102" s="1"/>
  <c r="CJ84" i="102" s="1"/>
  <c r="CK84" i="102" s="1"/>
  <c r="CL84" i="102" s="1"/>
  <c r="CM84" i="102" s="1"/>
  <c r="CN84" i="102" s="1"/>
  <c r="CO84" i="102" s="1"/>
  <c r="CP84" i="102" s="1"/>
  <c r="CQ84" i="102" s="1"/>
  <c r="CR84" i="102" s="1"/>
  <c r="CS84" i="102" s="1"/>
  <c r="CT84" i="102" s="1"/>
  <c r="CU84" i="102" s="1"/>
  <c r="CV84" i="102" s="1"/>
  <c r="CW84" i="102" s="1"/>
  <c r="CX84" i="102" s="1"/>
  <c r="CY84" i="102" s="1"/>
  <c r="CZ84" i="102" s="1"/>
  <c r="DA84" i="102" s="1"/>
  <c r="DB84" i="102" s="1"/>
  <c r="DC84" i="102" s="1"/>
  <c r="DD84" i="102" s="1"/>
  <c r="DE84" i="102" s="1"/>
  <c r="DF84" i="102" s="1"/>
  <c r="DG84" i="102" s="1"/>
  <c r="DH84" i="102" s="1"/>
  <c r="DI84" i="102" s="1"/>
  <c r="DJ84" i="102" s="1"/>
  <c r="DK84" i="102" s="1"/>
  <c r="DL84" i="102" s="1"/>
  <c r="DM84" i="102" s="1"/>
  <c r="DN84" i="102" s="1"/>
  <c r="DO84" i="102" s="1"/>
  <c r="DP84" i="102" s="1"/>
  <c r="DQ84" i="102" s="1"/>
  <c r="DR84" i="102" s="1"/>
  <c r="DS84" i="102" s="1"/>
  <c r="DT84" i="102" s="1"/>
  <c r="DU84" i="102" s="1"/>
  <c r="DV84" i="102" s="1"/>
  <c r="DW84" i="102" s="1"/>
  <c r="DX84" i="102" s="1"/>
  <c r="DY84" i="102" s="1"/>
  <c r="DZ84" i="102" s="1"/>
  <c r="EA84" i="102" s="1"/>
  <c r="EB84" i="102" s="1"/>
  <c r="EC84" i="102" s="1"/>
  <c r="ED84" i="102" s="1"/>
  <c r="EE84" i="102" s="1"/>
  <c r="EF84" i="102" s="1"/>
  <c r="EG84" i="102" s="1"/>
  <c r="EH84" i="102" s="1"/>
  <c r="EI84" i="102" s="1"/>
  <c r="EJ84" i="102" s="1"/>
  <c r="EK84" i="102" s="1"/>
  <c r="EL84" i="102" s="1"/>
  <c r="EM84" i="102" s="1"/>
  <c r="EN84" i="102" s="1"/>
  <c r="EO84" i="102" s="1"/>
  <c r="EP84" i="102" s="1"/>
  <c r="EQ84" i="102" s="1"/>
  <c r="ER84" i="102" s="1"/>
  <c r="ES84" i="102" s="1"/>
  <c r="ET84" i="102" s="1"/>
  <c r="EU84" i="102" s="1"/>
  <c r="EV84" i="102" s="1"/>
  <c r="EW84" i="102" s="1"/>
  <c r="EX84" i="102" s="1"/>
  <c r="EY84" i="102" s="1"/>
  <c r="EZ84" i="102" s="1"/>
  <c r="FA84" i="102" s="1"/>
  <c r="FB84" i="102" s="1"/>
  <c r="FC84" i="102" s="1"/>
  <c r="FD84" i="102" s="1"/>
  <c r="FE84" i="102" s="1"/>
  <c r="FF84" i="102" s="1"/>
  <c r="FG84" i="102" s="1"/>
  <c r="FH84" i="102" s="1"/>
  <c r="FI84" i="102" s="1"/>
  <c r="FJ84" i="102" s="1"/>
  <c r="FK84" i="102" s="1"/>
  <c r="FL84" i="102" s="1"/>
  <c r="FM84" i="102" s="1"/>
  <c r="FN84" i="102" s="1"/>
  <c r="FO84" i="102" s="1"/>
  <c r="FP84" i="102" s="1"/>
  <c r="FQ84" i="102" s="1"/>
  <c r="FR84" i="102" s="1"/>
  <c r="FS84" i="102" s="1"/>
  <c r="FT84" i="102" s="1"/>
  <c r="FU84" i="102" s="1"/>
  <c r="FV84" i="102" s="1"/>
  <c r="FW84" i="102" s="1"/>
  <c r="FX84" i="102" s="1"/>
  <c r="FY84" i="102" s="1"/>
  <c r="FZ84" i="102" s="1"/>
  <c r="GA84" i="102" s="1"/>
  <c r="GB84" i="102" s="1"/>
  <c r="GC84" i="102" s="1"/>
  <c r="GD84" i="102" s="1"/>
  <c r="GE84" i="102" s="1"/>
  <c r="GF84" i="102" s="1"/>
  <c r="GG84" i="102" s="1"/>
  <c r="GH84" i="102" s="1"/>
  <c r="GI84" i="102" s="1"/>
  <c r="GJ84" i="102" s="1"/>
  <c r="GK84" i="102" s="1"/>
  <c r="GL84" i="102" s="1"/>
  <c r="GM84" i="102" s="1"/>
  <c r="GN84" i="102" s="1"/>
  <c r="GO84" i="102" s="1"/>
  <c r="GP84" i="102" s="1"/>
  <c r="GQ84" i="102" s="1"/>
  <c r="GR84" i="102" s="1"/>
  <c r="GS84" i="102" s="1"/>
  <c r="GT84" i="102" s="1"/>
  <c r="GU84" i="102" s="1"/>
  <c r="GV84" i="102" s="1"/>
  <c r="GW84" i="102" s="1"/>
  <c r="GX84" i="102" s="1"/>
  <c r="GY84" i="102" s="1"/>
  <c r="GZ84" i="102" s="1"/>
  <c r="HA84" i="102" s="1"/>
  <c r="HB84" i="102" s="1"/>
  <c r="HC84" i="102" s="1"/>
  <c r="HD84" i="102" s="1"/>
  <c r="HE84" i="102" s="1"/>
  <c r="HF84" i="102" s="1"/>
  <c r="HG84" i="102" s="1"/>
  <c r="HH84" i="102" s="1"/>
  <c r="HI84" i="102" s="1"/>
  <c r="HJ84" i="102" s="1"/>
  <c r="CE2" i="102"/>
  <c r="CD55" i="100" s="1"/>
  <c r="CH83" i="102"/>
  <c r="C98" i="101"/>
  <c r="E98" i="101" s="1"/>
  <c r="F98" i="101" s="1"/>
  <c r="DR10" i="102"/>
  <c r="DJ35" i="102"/>
  <c r="DN24" i="102"/>
  <c r="DP12" i="102"/>
  <c r="DL29" i="102"/>
  <c r="CF2" i="102" l="1"/>
  <c r="CE55" i="100" s="1"/>
  <c r="CI83" i="102"/>
  <c r="CJ83" i="102" s="1"/>
  <c r="CK83" i="102" s="1"/>
  <c r="CL83" i="102" s="1"/>
  <c r="CM83" i="102" s="1"/>
  <c r="CN83" i="102" s="1"/>
  <c r="CO83" i="102" s="1"/>
  <c r="CP83" i="102" s="1"/>
  <c r="CQ83" i="102" s="1"/>
  <c r="CR83" i="102" s="1"/>
  <c r="CS83" i="102" s="1"/>
  <c r="CT83" i="102" s="1"/>
  <c r="CU83" i="102" s="1"/>
  <c r="CV83" i="102" s="1"/>
  <c r="CW83" i="102" s="1"/>
  <c r="CX83" i="102" s="1"/>
  <c r="CY83" i="102" s="1"/>
  <c r="CZ83" i="102" s="1"/>
  <c r="DA83" i="102" s="1"/>
  <c r="DB83" i="102" s="1"/>
  <c r="DC83" i="102" s="1"/>
  <c r="DD83" i="102" s="1"/>
  <c r="DE83" i="102" s="1"/>
  <c r="DF83" i="102" s="1"/>
  <c r="DG83" i="102" s="1"/>
  <c r="DH83" i="102" s="1"/>
  <c r="DI83" i="102" s="1"/>
  <c r="DJ83" i="102" s="1"/>
  <c r="DK83" i="102" s="1"/>
  <c r="DL83" i="102" s="1"/>
  <c r="DM83" i="102" s="1"/>
  <c r="DN83" i="102" s="1"/>
  <c r="DO83" i="102" s="1"/>
  <c r="DP83" i="102" s="1"/>
  <c r="DQ83" i="102" s="1"/>
  <c r="DR83" i="102" s="1"/>
  <c r="DS83" i="102" s="1"/>
  <c r="DT83" i="102" s="1"/>
  <c r="DU83" i="102" s="1"/>
  <c r="DV83" i="102" s="1"/>
  <c r="DW83" i="102" s="1"/>
  <c r="DX83" i="102" s="1"/>
  <c r="DY83" i="102" s="1"/>
  <c r="DZ83" i="102" s="1"/>
  <c r="EA83" i="102" s="1"/>
  <c r="EB83" i="102" s="1"/>
  <c r="EC83" i="102" s="1"/>
  <c r="ED83" i="102" s="1"/>
  <c r="EE83" i="102" s="1"/>
  <c r="EF83" i="102" s="1"/>
  <c r="EG83" i="102" s="1"/>
  <c r="EH83" i="102" s="1"/>
  <c r="EI83" i="102" s="1"/>
  <c r="EJ83" i="102" s="1"/>
  <c r="EK83" i="102" s="1"/>
  <c r="EL83" i="102" s="1"/>
  <c r="EM83" i="102" s="1"/>
  <c r="EN83" i="102" s="1"/>
  <c r="EO83" i="102" s="1"/>
  <c r="EP83" i="102" s="1"/>
  <c r="EQ83" i="102" s="1"/>
  <c r="ER83" i="102" s="1"/>
  <c r="ES83" i="102" s="1"/>
  <c r="ET83" i="102" s="1"/>
  <c r="EU83" i="102" s="1"/>
  <c r="EV83" i="102" s="1"/>
  <c r="EW83" i="102" s="1"/>
  <c r="EX83" i="102" s="1"/>
  <c r="EY83" i="102" s="1"/>
  <c r="EZ83" i="102" s="1"/>
  <c r="FA83" i="102" s="1"/>
  <c r="FB83" i="102" s="1"/>
  <c r="FC83" i="102" s="1"/>
  <c r="FD83" i="102" s="1"/>
  <c r="FE83" i="102" s="1"/>
  <c r="FF83" i="102" s="1"/>
  <c r="FG83" i="102" s="1"/>
  <c r="FH83" i="102" s="1"/>
  <c r="FI83" i="102" s="1"/>
  <c r="FJ83" i="102" s="1"/>
  <c r="FK83" i="102" s="1"/>
  <c r="FL83" i="102" s="1"/>
  <c r="FM83" i="102" s="1"/>
  <c r="FN83" i="102" s="1"/>
  <c r="FO83" i="102" s="1"/>
  <c r="FP83" i="102" s="1"/>
  <c r="FQ83" i="102" s="1"/>
  <c r="FR83" i="102" s="1"/>
  <c r="FS83" i="102" s="1"/>
  <c r="FT83" i="102" s="1"/>
  <c r="FU83" i="102" s="1"/>
  <c r="FV83" i="102" s="1"/>
  <c r="FW83" i="102" s="1"/>
  <c r="FX83" i="102" s="1"/>
  <c r="FY83" i="102" s="1"/>
  <c r="FZ83" i="102" s="1"/>
  <c r="GA83" i="102" s="1"/>
  <c r="GB83" i="102" s="1"/>
  <c r="GC83" i="102" s="1"/>
  <c r="GD83" i="102" s="1"/>
  <c r="GE83" i="102" s="1"/>
  <c r="GF83" i="102" s="1"/>
  <c r="GG83" i="102" s="1"/>
  <c r="GH83" i="102" s="1"/>
  <c r="GI83" i="102" s="1"/>
  <c r="GJ83" i="102" s="1"/>
  <c r="GK83" i="102" s="1"/>
  <c r="GL83" i="102" s="1"/>
  <c r="GM83" i="102" s="1"/>
  <c r="GN83" i="102" s="1"/>
  <c r="GO83" i="102" s="1"/>
  <c r="GP83" i="102" s="1"/>
  <c r="GQ83" i="102" s="1"/>
  <c r="GR83" i="102" s="1"/>
  <c r="GS83" i="102" s="1"/>
  <c r="GT83" i="102" s="1"/>
  <c r="GU83" i="102" s="1"/>
  <c r="GV83" i="102" s="1"/>
  <c r="GW83" i="102" s="1"/>
  <c r="GX83" i="102" s="1"/>
  <c r="GY83" i="102" s="1"/>
  <c r="GZ83" i="102" s="1"/>
  <c r="HA83" i="102" s="1"/>
  <c r="HB83" i="102" s="1"/>
  <c r="HC83" i="102" s="1"/>
  <c r="HD83" i="102" s="1"/>
  <c r="HE83" i="102" s="1"/>
  <c r="HF83" i="102" s="1"/>
  <c r="HG83" i="102" s="1"/>
  <c r="HH83" i="102" s="1"/>
  <c r="HI83" i="102" s="1"/>
  <c r="HJ83" i="102" s="1"/>
  <c r="C99" i="101"/>
  <c r="E99" i="101" s="1"/>
  <c r="F99" i="101" s="1"/>
  <c r="DQ12" i="102"/>
  <c r="DO24" i="102"/>
  <c r="DK35" i="102"/>
  <c r="DS10" i="102"/>
  <c r="DM29" i="102"/>
  <c r="CF84" i="100" l="1"/>
  <c r="CF82" i="100"/>
  <c r="DN29" i="102"/>
  <c r="DT10" i="102"/>
  <c r="C100" i="101"/>
  <c r="E100" i="101" s="1"/>
  <c r="F100" i="101" s="1"/>
  <c r="DP24" i="102"/>
  <c r="DL35" i="102"/>
  <c r="DR12" i="102"/>
  <c r="CG84" i="100" l="1"/>
  <c r="CF67" i="100"/>
  <c r="B86" i="102" s="1"/>
  <c r="CG86" i="102" s="1"/>
  <c r="CH86" i="102" s="1"/>
  <c r="C101" i="101"/>
  <c r="E101" i="101" s="1"/>
  <c r="F101" i="101" s="1"/>
  <c r="DS12" i="102"/>
  <c r="DO29" i="102"/>
  <c r="DU10" i="102"/>
  <c r="DM35" i="102"/>
  <c r="DQ24" i="102"/>
  <c r="CG82" i="100" l="1"/>
  <c r="CG67" i="100" s="1"/>
  <c r="B87" i="102" s="1"/>
  <c r="CH87" i="102" s="1"/>
  <c r="CI87" i="102" s="1"/>
  <c r="CJ87" i="102" s="1"/>
  <c r="CK87" i="102" s="1"/>
  <c r="CL87" i="102" s="1"/>
  <c r="CM87" i="102" s="1"/>
  <c r="CN87" i="102" s="1"/>
  <c r="CO87" i="102" s="1"/>
  <c r="CP87" i="102" s="1"/>
  <c r="CQ87" i="102" s="1"/>
  <c r="CR87" i="102" s="1"/>
  <c r="CS87" i="102" s="1"/>
  <c r="CT87" i="102" s="1"/>
  <c r="CU87" i="102" s="1"/>
  <c r="CV87" i="102" s="1"/>
  <c r="CW87" i="102" s="1"/>
  <c r="CX87" i="102" s="1"/>
  <c r="CY87" i="102" s="1"/>
  <c r="CZ87" i="102" s="1"/>
  <c r="DA87" i="102" s="1"/>
  <c r="DB87" i="102" s="1"/>
  <c r="DC87" i="102" s="1"/>
  <c r="DD87" i="102" s="1"/>
  <c r="DE87" i="102" s="1"/>
  <c r="DF87" i="102" s="1"/>
  <c r="DG87" i="102" s="1"/>
  <c r="DH87" i="102" s="1"/>
  <c r="DI87" i="102" s="1"/>
  <c r="DJ87" i="102" s="1"/>
  <c r="DK87" i="102" s="1"/>
  <c r="DL87" i="102" s="1"/>
  <c r="DM87" i="102" s="1"/>
  <c r="DN87" i="102" s="1"/>
  <c r="DO87" i="102" s="1"/>
  <c r="DP87" i="102" s="1"/>
  <c r="DQ87" i="102" s="1"/>
  <c r="DR87" i="102" s="1"/>
  <c r="DS87" i="102" s="1"/>
  <c r="DT87" i="102" s="1"/>
  <c r="DU87" i="102" s="1"/>
  <c r="DV87" i="102" s="1"/>
  <c r="DW87" i="102" s="1"/>
  <c r="DX87" i="102" s="1"/>
  <c r="DY87" i="102" s="1"/>
  <c r="DZ87" i="102" s="1"/>
  <c r="EA87" i="102" s="1"/>
  <c r="EB87" i="102" s="1"/>
  <c r="EC87" i="102" s="1"/>
  <c r="ED87" i="102" s="1"/>
  <c r="EE87" i="102" s="1"/>
  <c r="EF87" i="102" s="1"/>
  <c r="EG87" i="102" s="1"/>
  <c r="EH87" i="102" s="1"/>
  <c r="EI87" i="102" s="1"/>
  <c r="EJ87" i="102" s="1"/>
  <c r="EK87" i="102" s="1"/>
  <c r="EL87" i="102" s="1"/>
  <c r="EM87" i="102" s="1"/>
  <c r="EN87" i="102" s="1"/>
  <c r="EO87" i="102" s="1"/>
  <c r="EP87" i="102" s="1"/>
  <c r="EQ87" i="102" s="1"/>
  <c r="ER87" i="102" s="1"/>
  <c r="ES87" i="102" s="1"/>
  <c r="ET87" i="102" s="1"/>
  <c r="EU87" i="102" s="1"/>
  <c r="EV87" i="102" s="1"/>
  <c r="EW87" i="102" s="1"/>
  <c r="EX87" i="102" s="1"/>
  <c r="EY87" i="102" s="1"/>
  <c r="EZ87" i="102" s="1"/>
  <c r="FA87" i="102" s="1"/>
  <c r="FB87" i="102" s="1"/>
  <c r="FC87" i="102" s="1"/>
  <c r="FD87" i="102" s="1"/>
  <c r="FE87" i="102" s="1"/>
  <c r="FF87" i="102" s="1"/>
  <c r="FG87" i="102" s="1"/>
  <c r="FH87" i="102" s="1"/>
  <c r="FI87" i="102" s="1"/>
  <c r="FJ87" i="102" s="1"/>
  <c r="FK87" i="102" s="1"/>
  <c r="FL87" i="102" s="1"/>
  <c r="FM87" i="102" s="1"/>
  <c r="FN87" i="102" s="1"/>
  <c r="FO87" i="102" s="1"/>
  <c r="FP87" i="102" s="1"/>
  <c r="FQ87" i="102" s="1"/>
  <c r="FR87" i="102" s="1"/>
  <c r="FS87" i="102" s="1"/>
  <c r="FT87" i="102" s="1"/>
  <c r="FU87" i="102" s="1"/>
  <c r="FV87" i="102" s="1"/>
  <c r="FW87" i="102" s="1"/>
  <c r="FX87" i="102" s="1"/>
  <c r="FY87" i="102" s="1"/>
  <c r="FZ87" i="102" s="1"/>
  <c r="GA87" i="102" s="1"/>
  <c r="GB87" i="102" s="1"/>
  <c r="GC87" i="102" s="1"/>
  <c r="GD87" i="102" s="1"/>
  <c r="GE87" i="102" s="1"/>
  <c r="GF87" i="102" s="1"/>
  <c r="GG87" i="102" s="1"/>
  <c r="GH87" i="102" s="1"/>
  <c r="GI87" i="102" s="1"/>
  <c r="GJ87" i="102" s="1"/>
  <c r="GK87" i="102" s="1"/>
  <c r="GL87" i="102" s="1"/>
  <c r="GM87" i="102" s="1"/>
  <c r="GN87" i="102" s="1"/>
  <c r="GO87" i="102" s="1"/>
  <c r="GP87" i="102" s="1"/>
  <c r="GQ87" i="102" s="1"/>
  <c r="GR87" i="102" s="1"/>
  <c r="GS87" i="102" s="1"/>
  <c r="GT87" i="102" s="1"/>
  <c r="GU87" i="102" s="1"/>
  <c r="GV87" i="102" s="1"/>
  <c r="GW87" i="102" s="1"/>
  <c r="GX87" i="102" s="1"/>
  <c r="GY87" i="102" s="1"/>
  <c r="GZ87" i="102" s="1"/>
  <c r="HA87" i="102" s="1"/>
  <c r="HB87" i="102" s="1"/>
  <c r="HC87" i="102" s="1"/>
  <c r="HD87" i="102" s="1"/>
  <c r="HE87" i="102" s="1"/>
  <c r="HF87" i="102" s="1"/>
  <c r="HG87" i="102" s="1"/>
  <c r="HH87" i="102" s="1"/>
  <c r="HI87" i="102" s="1"/>
  <c r="HJ87" i="102" s="1"/>
  <c r="CH82" i="100"/>
  <c r="CH84" i="100"/>
  <c r="CG2" i="102"/>
  <c r="CF55" i="100" s="1"/>
  <c r="CI86" i="102"/>
  <c r="CJ86" i="102" s="1"/>
  <c r="CK86" i="102" s="1"/>
  <c r="CL86" i="102" s="1"/>
  <c r="CM86" i="102" s="1"/>
  <c r="CN86" i="102" s="1"/>
  <c r="CO86" i="102" s="1"/>
  <c r="CP86" i="102" s="1"/>
  <c r="CQ86" i="102" s="1"/>
  <c r="CR86" i="102" s="1"/>
  <c r="CS86" i="102" s="1"/>
  <c r="CT86" i="102" s="1"/>
  <c r="CU86" i="102" s="1"/>
  <c r="CV86" i="102" s="1"/>
  <c r="CW86" i="102" s="1"/>
  <c r="CX86" i="102" s="1"/>
  <c r="CY86" i="102" s="1"/>
  <c r="CZ86" i="102" s="1"/>
  <c r="DA86" i="102" s="1"/>
  <c r="DB86" i="102" s="1"/>
  <c r="DC86" i="102" s="1"/>
  <c r="DD86" i="102" s="1"/>
  <c r="DE86" i="102" s="1"/>
  <c r="DF86" i="102" s="1"/>
  <c r="DG86" i="102" s="1"/>
  <c r="DH86" i="102" s="1"/>
  <c r="DI86" i="102" s="1"/>
  <c r="DJ86" i="102" s="1"/>
  <c r="DK86" i="102" s="1"/>
  <c r="DL86" i="102" s="1"/>
  <c r="DM86" i="102" s="1"/>
  <c r="DN86" i="102" s="1"/>
  <c r="DO86" i="102" s="1"/>
  <c r="DP86" i="102" s="1"/>
  <c r="DQ86" i="102" s="1"/>
  <c r="DR86" i="102" s="1"/>
  <c r="DS86" i="102" s="1"/>
  <c r="DT86" i="102" s="1"/>
  <c r="DU86" i="102" s="1"/>
  <c r="DV86" i="102" s="1"/>
  <c r="DW86" i="102" s="1"/>
  <c r="DX86" i="102" s="1"/>
  <c r="DY86" i="102" s="1"/>
  <c r="DZ86" i="102" s="1"/>
  <c r="EA86" i="102" s="1"/>
  <c r="EB86" i="102" s="1"/>
  <c r="EC86" i="102" s="1"/>
  <c r="ED86" i="102" s="1"/>
  <c r="EE86" i="102" s="1"/>
  <c r="EF86" i="102" s="1"/>
  <c r="EG86" i="102" s="1"/>
  <c r="EH86" i="102" s="1"/>
  <c r="EI86" i="102" s="1"/>
  <c r="EJ86" i="102" s="1"/>
  <c r="EK86" i="102" s="1"/>
  <c r="EL86" i="102" s="1"/>
  <c r="EM86" i="102" s="1"/>
  <c r="EN86" i="102" s="1"/>
  <c r="EO86" i="102" s="1"/>
  <c r="EP86" i="102" s="1"/>
  <c r="EQ86" i="102" s="1"/>
  <c r="ER86" i="102" s="1"/>
  <c r="ES86" i="102" s="1"/>
  <c r="ET86" i="102" s="1"/>
  <c r="EU86" i="102" s="1"/>
  <c r="EV86" i="102" s="1"/>
  <c r="EW86" i="102" s="1"/>
  <c r="EX86" i="102" s="1"/>
  <c r="EY86" i="102" s="1"/>
  <c r="EZ86" i="102" s="1"/>
  <c r="FA86" i="102" s="1"/>
  <c r="FB86" i="102" s="1"/>
  <c r="FC86" i="102" s="1"/>
  <c r="FD86" i="102" s="1"/>
  <c r="FE86" i="102" s="1"/>
  <c r="FF86" i="102" s="1"/>
  <c r="FG86" i="102" s="1"/>
  <c r="FH86" i="102" s="1"/>
  <c r="FI86" i="102" s="1"/>
  <c r="FJ86" i="102" s="1"/>
  <c r="FK86" i="102" s="1"/>
  <c r="FL86" i="102" s="1"/>
  <c r="FM86" i="102" s="1"/>
  <c r="FN86" i="102" s="1"/>
  <c r="FO86" i="102" s="1"/>
  <c r="FP86" i="102" s="1"/>
  <c r="FQ86" i="102" s="1"/>
  <c r="FR86" i="102" s="1"/>
  <c r="FS86" i="102" s="1"/>
  <c r="FT86" i="102" s="1"/>
  <c r="FU86" i="102" s="1"/>
  <c r="FV86" i="102" s="1"/>
  <c r="FW86" i="102" s="1"/>
  <c r="FX86" i="102" s="1"/>
  <c r="FY86" i="102" s="1"/>
  <c r="FZ86" i="102" s="1"/>
  <c r="GA86" i="102" s="1"/>
  <c r="GB86" i="102" s="1"/>
  <c r="GC86" i="102" s="1"/>
  <c r="GD86" i="102" s="1"/>
  <c r="GE86" i="102" s="1"/>
  <c r="GF86" i="102" s="1"/>
  <c r="GG86" i="102" s="1"/>
  <c r="GH86" i="102" s="1"/>
  <c r="GI86" i="102" s="1"/>
  <c r="GJ86" i="102" s="1"/>
  <c r="GK86" i="102" s="1"/>
  <c r="GL86" i="102" s="1"/>
  <c r="GM86" i="102" s="1"/>
  <c r="GN86" i="102" s="1"/>
  <c r="GO86" i="102" s="1"/>
  <c r="GP86" i="102" s="1"/>
  <c r="GQ86" i="102" s="1"/>
  <c r="GR86" i="102" s="1"/>
  <c r="GS86" i="102" s="1"/>
  <c r="GT86" i="102" s="1"/>
  <c r="GU86" i="102" s="1"/>
  <c r="GV86" i="102" s="1"/>
  <c r="GW86" i="102" s="1"/>
  <c r="GX86" i="102" s="1"/>
  <c r="GY86" i="102" s="1"/>
  <c r="GZ86" i="102" s="1"/>
  <c r="HA86" i="102" s="1"/>
  <c r="HB86" i="102" s="1"/>
  <c r="HC86" i="102" s="1"/>
  <c r="HD86" i="102" s="1"/>
  <c r="HE86" i="102" s="1"/>
  <c r="HF86" i="102" s="1"/>
  <c r="HG86" i="102" s="1"/>
  <c r="HH86" i="102" s="1"/>
  <c r="HI86" i="102" s="1"/>
  <c r="HJ86" i="102" s="1"/>
  <c r="DN35" i="102"/>
  <c r="DR24" i="102"/>
  <c r="DV10" i="102"/>
  <c r="DP29" i="102"/>
  <c r="DT12" i="102"/>
  <c r="C102" i="101"/>
  <c r="E102" i="101" s="1"/>
  <c r="F102" i="101" s="1"/>
  <c r="CH2" i="102" l="1"/>
  <c r="CG55" i="100" s="1"/>
  <c r="CH67" i="100"/>
  <c r="B88" i="102" s="1"/>
  <c r="CI88" i="102" s="1"/>
  <c r="CJ88" i="102" s="1"/>
  <c r="CK88" i="102" s="1"/>
  <c r="CI84" i="100"/>
  <c r="C103" i="101"/>
  <c r="E103" i="101" s="1"/>
  <c r="F103" i="101" s="1"/>
  <c r="DO35" i="102"/>
  <c r="DQ29" i="102"/>
  <c r="DS24" i="102"/>
  <c r="DU12" i="102"/>
  <c r="DW10" i="102"/>
  <c r="CI2" i="102" l="1"/>
  <c r="CH55" i="100" s="1"/>
  <c r="CL88" i="102"/>
  <c r="CM88" i="102" s="1"/>
  <c r="CN88" i="102" s="1"/>
  <c r="CO88" i="102" s="1"/>
  <c r="CP88" i="102" s="1"/>
  <c r="CQ88" i="102" s="1"/>
  <c r="CR88" i="102" s="1"/>
  <c r="CS88" i="102" s="1"/>
  <c r="CT88" i="102" s="1"/>
  <c r="CU88" i="102" s="1"/>
  <c r="CV88" i="102" s="1"/>
  <c r="CW88" i="102" s="1"/>
  <c r="CX88" i="102" s="1"/>
  <c r="CY88" i="102" s="1"/>
  <c r="CZ88" i="102" s="1"/>
  <c r="DA88" i="102" s="1"/>
  <c r="DB88" i="102" s="1"/>
  <c r="DC88" i="102" s="1"/>
  <c r="DD88" i="102" s="1"/>
  <c r="DE88" i="102" s="1"/>
  <c r="DF88" i="102" s="1"/>
  <c r="DG88" i="102" s="1"/>
  <c r="DH88" i="102" s="1"/>
  <c r="DI88" i="102" s="1"/>
  <c r="DJ88" i="102" s="1"/>
  <c r="DK88" i="102" s="1"/>
  <c r="DL88" i="102" s="1"/>
  <c r="DM88" i="102" s="1"/>
  <c r="DN88" i="102" s="1"/>
  <c r="DO88" i="102" s="1"/>
  <c r="DP88" i="102" s="1"/>
  <c r="DQ88" i="102" s="1"/>
  <c r="DR88" i="102" s="1"/>
  <c r="DS88" i="102" s="1"/>
  <c r="DT88" i="102" s="1"/>
  <c r="DU88" i="102" s="1"/>
  <c r="DV88" i="102" s="1"/>
  <c r="DW88" i="102" s="1"/>
  <c r="DX88" i="102" s="1"/>
  <c r="DY88" i="102" s="1"/>
  <c r="DZ88" i="102" s="1"/>
  <c r="EA88" i="102" s="1"/>
  <c r="EB88" i="102" s="1"/>
  <c r="EC88" i="102" s="1"/>
  <c r="ED88" i="102" s="1"/>
  <c r="EE88" i="102" s="1"/>
  <c r="EF88" i="102" s="1"/>
  <c r="EG88" i="102" s="1"/>
  <c r="EH88" i="102" s="1"/>
  <c r="EI88" i="102" s="1"/>
  <c r="EJ88" i="102" s="1"/>
  <c r="EK88" i="102" s="1"/>
  <c r="EL88" i="102" s="1"/>
  <c r="EM88" i="102" s="1"/>
  <c r="EN88" i="102" s="1"/>
  <c r="EO88" i="102" s="1"/>
  <c r="EP88" i="102" s="1"/>
  <c r="EQ88" i="102" s="1"/>
  <c r="ER88" i="102" s="1"/>
  <c r="ES88" i="102" s="1"/>
  <c r="ET88" i="102" s="1"/>
  <c r="EU88" i="102" s="1"/>
  <c r="EV88" i="102" s="1"/>
  <c r="EW88" i="102" s="1"/>
  <c r="EX88" i="102" s="1"/>
  <c r="EY88" i="102" s="1"/>
  <c r="EZ88" i="102" s="1"/>
  <c r="FA88" i="102" s="1"/>
  <c r="FB88" i="102" s="1"/>
  <c r="FC88" i="102" s="1"/>
  <c r="FD88" i="102" s="1"/>
  <c r="FE88" i="102" s="1"/>
  <c r="FF88" i="102" s="1"/>
  <c r="FG88" i="102" s="1"/>
  <c r="FH88" i="102" s="1"/>
  <c r="FI88" i="102" s="1"/>
  <c r="FJ88" i="102" s="1"/>
  <c r="FK88" i="102" s="1"/>
  <c r="FL88" i="102" s="1"/>
  <c r="FM88" i="102" s="1"/>
  <c r="FN88" i="102" s="1"/>
  <c r="FO88" i="102" s="1"/>
  <c r="FP88" i="102" s="1"/>
  <c r="FQ88" i="102" s="1"/>
  <c r="FR88" i="102" s="1"/>
  <c r="FS88" i="102" s="1"/>
  <c r="FT88" i="102" s="1"/>
  <c r="FU88" i="102" s="1"/>
  <c r="FV88" i="102" s="1"/>
  <c r="FW88" i="102" s="1"/>
  <c r="FX88" i="102" s="1"/>
  <c r="FY88" i="102" s="1"/>
  <c r="FZ88" i="102" s="1"/>
  <c r="GA88" i="102" s="1"/>
  <c r="GB88" i="102" s="1"/>
  <c r="GC88" i="102" s="1"/>
  <c r="GD88" i="102" s="1"/>
  <c r="GE88" i="102" s="1"/>
  <c r="GF88" i="102" s="1"/>
  <c r="GG88" i="102" s="1"/>
  <c r="GH88" i="102" s="1"/>
  <c r="GI88" i="102" s="1"/>
  <c r="GJ88" i="102" s="1"/>
  <c r="GK88" i="102" s="1"/>
  <c r="GL88" i="102" s="1"/>
  <c r="GM88" i="102" s="1"/>
  <c r="GN88" i="102" s="1"/>
  <c r="GO88" i="102" s="1"/>
  <c r="GP88" i="102" s="1"/>
  <c r="GQ88" i="102" s="1"/>
  <c r="GR88" i="102" s="1"/>
  <c r="GS88" i="102" s="1"/>
  <c r="GT88" i="102" s="1"/>
  <c r="GU88" i="102" s="1"/>
  <c r="GV88" i="102" s="1"/>
  <c r="GW88" i="102" s="1"/>
  <c r="GX88" i="102" s="1"/>
  <c r="GY88" i="102" s="1"/>
  <c r="GZ88" i="102" s="1"/>
  <c r="HA88" i="102" s="1"/>
  <c r="HB88" i="102" s="1"/>
  <c r="HC88" i="102" s="1"/>
  <c r="HD88" i="102" s="1"/>
  <c r="HE88" i="102" s="1"/>
  <c r="HF88" i="102" s="1"/>
  <c r="HG88" i="102" s="1"/>
  <c r="HH88" i="102" s="1"/>
  <c r="HI88" i="102" s="1"/>
  <c r="HJ88" i="102" s="1"/>
  <c r="C104" i="101"/>
  <c r="E104" i="101" s="1"/>
  <c r="F104" i="101" s="1"/>
  <c r="DV12" i="102"/>
  <c r="DP35" i="102"/>
  <c r="DT24" i="102"/>
  <c r="DX10" i="102"/>
  <c r="DR29" i="102"/>
  <c r="CI82" i="100" l="1"/>
  <c r="CI67" i="100" s="1"/>
  <c r="B89" i="102" s="1"/>
  <c r="CJ89" i="102" s="1"/>
  <c r="CK89" i="102" s="1"/>
  <c r="CL89" i="102" s="1"/>
  <c r="CM89" i="102" s="1"/>
  <c r="CN89" i="102" s="1"/>
  <c r="CO89" i="102" s="1"/>
  <c r="CP89" i="102" s="1"/>
  <c r="CQ89" i="102" s="1"/>
  <c r="CR89" i="102" s="1"/>
  <c r="CS89" i="102" s="1"/>
  <c r="CT89" i="102" s="1"/>
  <c r="CU89" i="102" s="1"/>
  <c r="CV89" i="102" s="1"/>
  <c r="CW89" i="102" s="1"/>
  <c r="CX89" i="102" s="1"/>
  <c r="CY89" i="102" s="1"/>
  <c r="CZ89" i="102" s="1"/>
  <c r="DA89" i="102" s="1"/>
  <c r="DB89" i="102" s="1"/>
  <c r="DC89" i="102" s="1"/>
  <c r="DD89" i="102" s="1"/>
  <c r="DE89" i="102" s="1"/>
  <c r="DF89" i="102" s="1"/>
  <c r="DG89" i="102" s="1"/>
  <c r="DH89" i="102" s="1"/>
  <c r="DI89" i="102" s="1"/>
  <c r="DJ89" i="102" s="1"/>
  <c r="DK89" i="102" s="1"/>
  <c r="DL89" i="102" s="1"/>
  <c r="DM89" i="102" s="1"/>
  <c r="DN89" i="102" s="1"/>
  <c r="DO89" i="102" s="1"/>
  <c r="DP89" i="102" s="1"/>
  <c r="DQ89" i="102" s="1"/>
  <c r="DR89" i="102" s="1"/>
  <c r="DS89" i="102" s="1"/>
  <c r="DT89" i="102" s="1"/>
  <c r="DU89" i="102" s="1"/>
  <c r="DV89" i="102" s="1"/>
  <c r="DW89" i="102" s="1"/>
  <c r="DX89" i="102" s="1"/>
  <c r="DY89" i="102" s="1"/>
  <c r="DZ89" i="102" s="1"/>
  <c r="EA89" i="102" s="1"/>
  <c r="EB89" i="102" s="1"/>
  <c r="EC89" i="102" s="1"/>
  <c r="ED89" i="102" s="1"/>
  <c r="EE89" i="102" s="1"/>
  <c r="EF89" i="102" s="1"/>
  <c r="EG89" i="102" s="1"/>
  <c r="EH89" i="102" s="1"/>
  <c r="EI89" i="102" s="1"/>
  <c r="EJ89" i="102" s="1"/>
  <c r="EK89" i="102" s="1"/>
  <c r="EL89" i="102" s="1"/>
  <c r="EM89" i="102" s="1"/>
  <c r="EN89" i="102" s="1"/>
  <c r="EO89" i="102" s="1"/>
  <c r="EP89" i="102" s="1"/>
  <c r="EQ89" i="102" s="1"/>
  <c r="ER89" i="102" s="1"/>
  <c r="ES89" i="102" s="1"/>
  <c r="ET89" i="102" s="1"/>
  <c r="EU89" i="102" s="1"/>
  <c r="EV89" i="102" s="1"/>
  <c r="EW89" i="102" s="1"/>
  <c r="EX89" i="102" s="1"/>
  <c r="EY89" i="102" s="1"/>
  <c r="EZ89" i="102" s="1"/>
  <c r="FA89" i="102" s="1"/>
  <c r="FB89" i="102" s="1"/>
  <c r="FC89" i="102" s="1"/>
  <c r="FD89" i="102" s="1"/>
  <c r="FE89" i="102" s="1"/>
  <c r="FF89" i="102" s="1"/>
  <c r="FG89" i="102" s="1"/>
  <c r="FH89" i="102" s="1"/>
  <c r="FI89" i="102" s="1"/>
  <c r="FJ89" i="102" s="1"/>
  <c r="FK89" i="102" s="1"/>
  <c r="FL89" i="102" s="1"/>
  <c r="FM89" i="102" s="1"/>
  <c r="FN89" i="102" s="1"/>
  <c r="FO89" i="102" s="1"/>
  <c r="FP89" i="102" s="1"/>
  <c r="FQ89" i="102" s="1"/>
  <c r="FR89" i="102" s="1"/>
  <c r="FS89" i="102" s="1"/>
  <c r="FT89" i="102" s="1"/>
  <c r="FU89" i="102" s="1"/>
  <c r="FV89" i="102" s="1"/>
  <c r="FW89" i="102" s="1"/>
  <c r="FX89" i="102" s="1"/>
  <c r="FY89" i="102" s="1"/>
  <c r="FZ89" i="102" s="1"/>
  <c r="GA89" i="102" s="1"/>
  <c r="GB89" i="102" s="1"/>
  <c r="GC89" i="102" s="1"/>
  <c r="GD89" i="102" s="1"/>
  <c r="GE89" i="102" s="1"/>
  <c r="GF89" i="102" s="1"/>
  <c r="GG89" i="102" s="1"/>
  <c r="GH89" i="102" s="1"/>
  <c r="GI89" i="102" s="1"/>
  <c r="GJ89" i="102" s="1"/>
  <c r="GK89" i="102" s="1"/>
  <c r="GL89" i="102" s="1"/>
  <c r="GM89" i="102" s="1"/>
  <c r="GN89" i="102" s="1"/>
  <c r="GO89" i="102" s="1"/>
  <c r="GP89" i="102" s="1"/>
  <c r="GQ89" i="102" s="1"/>
  <c r="GR89" i="102" s="1"/>
  <c r="GS89" i="102" s="1"/>
  <c r="GT89" i="102" s="1"/>
  <c r="GU89" i="102" s="1"/>
  <c r="GV89" i="102" s="1"/>
  <c r="GW89" i="102" s="1"/>
  <c r="GX89" i="102" s="1"/>
  <c r="GY89" i="102" s="1"/>
  <c r="GZ89" i="102" s="1"/>
  <c r="HA89" i="102" s="1"/>
  <c r="HB89" i="102" s="1"/>
  <c r="HC89" i="102" s="1"/>
  <c r="HD89" i="102" s="1"/>
  <c r="HE89" i="102" s="1"/>
  <c r="HF89" i="102" s="1"/>
  <c r="HG89" i="102" s="1"/>
  <c r="HH89" i="102" s="1"/>
  <c r="HI89" i="102" s="1"/>
  <c r="HJ89" i="102" s="1"/>
  <c r="CJ2" i="102"/>
  <c r="CI55" i="100" s="1"/>
  <c r="C105" i="101"/>
  <c r="E105" i="101" s="1"/>
  <c r="F105" i="101" s="1"/>
  <c r="DW12" i="102"/>
  <c r="DY10" i="102"/>
  <c r="DU24" i="102"/>
  <c r="DS29" i="102"/>
  <c r="DQ35" i="102"/>
  <c r="CJ84" i="100" l="1"/>
  <c r="CJ82" i="100"/>
  <c r="C106" i="101"/>
  <c r="E106" i="101" s="1"/>
  <c r="F106" i="101" s="1"/>
  <c r="DR35" i="102"/>
  <c r="DX12" i="102"/>
  <c r="DV24" i="102"/>
  <c r="DT29" i="102"/>
  <c r="DZ10" i="102"/>
  <c r="CJ67" i="100" l="1"/>
  <c r="B90" i="102" s="1"/>
  <c r="CK90" i="102" s="1"/>
  <c r="CL90" i="102" s="1"/>
  <c r="CM90" i="102" s="1"/>
  <c r="CN90" i="102" s="1"/>
  <c r="CO90" i="102" s="1"/>
  <c r="CP90" i="102" s="1"/>
  <c r="CQ90" i="102" s="1"/>
  <c r="CR90" i="102" s="1"/>
  <c r="CS90" i="102" s="1"/>
  <c r="CT90" i="102" s="1"/>
  <c r="CU90" i="102" s="1"/>
  <c r="CV90" i="102" s="1"/>
  <c r="CW90" i="102" s="1"/>
  <c r="CX90" i="102" s="1"/>
  <c r="CY90" i="102" s="1"/>
  <c r="CZ90" i="102" s="1"/>
  <c r="DA90" i="102" s="1"/>
  <c r="DB90" i="102" s="1"/>
  <c r="DC90" i="102" s="1"/>
  <c r="DD90" i="102" s="1"/>
  <c r="DE90" i="102" s="1"/>
  <c r="DF90" i="102" s="1"/>
  <c r="DG90" i="102" s="1"/>
  <c r="DH90" i="102" s="1"/>
  <c r="DI90" i="102" s="1"/>
  <c r="DJ90" i="102" s="1"/>
  <c r="DK90" i="102" s="1"/>
  <c r="DL90" i="102" s="1"/>
  <c r="DM90" i="102" s="1"/>
  <c r="DN90" i="102" s="1"/>
  <c r="DO90" i="102" s="1"/>
  <c r="DP90" i="102" s="1"/>
  <c r="DQ90" i="102" s="1"/>
  <c r="DR90" i="102" s="1"/>
  <c r="DS90" i="102" s="1"/>
  <c r="DT90" i="102" s="1"/>
  <c r="DU90" i="102" s="1"/>
  <c r="DV90" i="102" s="1"/>
  <c r="DW90" i="102" s="1"/>
  <c r="DX90" i="102" s="1"/>
  <c r="DY90" i="102" s="1"/>
  <c r="DZ90" i="102" s="1"/>
  <c r="EA90" i="102" s="1"/>
  <c r="EB90" i="102" s="1"/>
  <c r="EC90" i="102" s="1"/>
  <c r="ED90" i="102" s="1"/>
  <c r="EE90" i="102" s="1"/>
  <c r="EF90" i="102" s="1"/>
  <c r="EG90" i="102" s="1"/>
  <c r="EH90" i="102" s="1"/>
  <c r="EI90" i="102" s="1"/>
  <c r="EJ90" i="102" s="1"/>
  <c r="EK90" i="102" s="1"/>
  <c r="EL90" i="102" s="1"/>
  <c r="EM90" i="102" s="1"/>
  <c r="EN90" i="102" s="1"/>
  <c r="EO90" i="102" s="1"/>
  <c r="EP90" i="102" s="1"/>
  <c r="EQ90" i="102" s="1"/>
  <c r="ER90" i="102" s="1"/>
  <c r="ES90" i="102" s="1"/>
  <c r="ET90" i="102" s="1"/>
  <c r="EU90" i="102" s="1"/>
  <c r="EV90" i="102" s="1"/>
  <c r="EW90" i="102" s="1"/>
  <c r="EX90" i="102" s="1"/>
  <c r="EY90" i="102" s="1"/>
  <c r="EZ90" i="102" s="1"/>
  <c r="FA90" i="102" s="1"/>
  <c r="FB90" i="102" s="1"/>
  <c r="FC90" i="102" s="1"/>
  <c r="FD90" i="102" s="1"/>
  <c r="FE90" i="102" s="1"/>
  <c r="FF90" i="102" s="1"/>
  <c r="FG90" i="102" s="1"/>
  <c r="FH90" i="102" s="1"/>
  <c r="FI90" i="102" s="1"/>
  <c r="FJ90" i="102" s="1"/>
  <c r="FK90" i="102" s="1"/>
  <c r="FL90" i="102" s="1"/>
  <c r="FM90" i="102" s="1"/>
  <c r="FN90" i="102" s="1"/>
  <c r="FO90" i="102" s="1"/>
  <c r="FP90" i="102" s="1"/>
  <c r="FQ90" i="102" s="1"/>
  <c r="FR90" i="102" s="1"/>
  <c r="FS90" i="102" s="1"/>
  <c r="FT90" i="102" s="1"/>
  <c r="FU90" i="102" s="1"/>
  <c r="FV90" i="102" s="1"/>
  <c r="FW90" i="102" s="1"/>
  <c r="FX90" i="102" s="1"/>
  <c r="FY90" i="102" s="1"/>
  <c r="FZ90" i="102" s="1"/>
  <c r="GA90" i="102" s="1"/>
  <c r="GB90" i="102" s="1"/>
  <c r="GC90" i="102" s="1"/>
  <c r="GD90" i="102" s="1"/>
  <c r="GE90" i="102" s="1"/>
  <c r="GF90" i="102" s="1"/>
  <c r="GG90" i="102" s="1"/>
  <c r="GH90" i="102" s="1"/>
  <c r="GI90" i="102" s="1"/>
  <c r="GJ90" i="102" s="1"/>
  <c r="GK90" i="102" s="1"/>
  <c r="GL90" i="102" s="1"/>
  <c r="GM90" i="102" s="1"/>
  <c r="GN90" i="102" s="1"/>
  <c r="GO90" i="102" s="1"/>
  <c r="GP90" i="102" s="1"/>
  <c r="GQ90" i="102" s="1"/>
  <c r="GR90" i="102" s="1"/>
  <c r="GS90" i="102" s="1"/>
  <c r="GT90" i="102" s="1"/>
  <c r="GU90" i="102" s="1"/>
  <c r="GV90" i="102" s="1"/>
  <c r="GW90" i="102" s="1"/>
  <c r="GX90" i="102" s="1"/>
  <c r="GY90" i="102" s="1"/>
  <c r="GZ90" i="102" s="1"/>
  <c r="HA90" i="102" s="1"/>
  <c r="HB90" i="102" s="1"/>
  <c r="HC90" i="102" s="1"/>
  <c r="HD90" i="102" s="1"/>
  <c r="HE90" i="102" s="1"/>
  <c r="HF90" i="102" s="1"/>
  <c r="HG90" i="102" s="1"/>
  <c r="HH90" i="102" s="1"/>
  <c r="HI90" i="102" s="1"/>
  <c r="HJ90" i="102" s="1"/>
  <c r="CK84" i="100"/>
  <c r="CK82" i="100"/>
  <c r="C107" i="101"/>
  <c r="E107" i="101" s="1"/>
  <c r="F107" i="101" s="1"/>
  <c r="DY12" i="102"/>
  <c r="DS35" i="102"/>
  <c r="DU29" i="102"/>
  <c r="EA10" i="102"/>
  <c r="DW24" i="102"/>
  <c r="CK2" i="102" l="1"/>
  <c r="CJ55" i="100" s="1"/>
  <c r="CL82" i="100"/>
  <c r="CK67" i="100"/>
  <c r="B91" i="102" s="1"/>
  <c r="CL91" i="102" s="1"/>
  <c r="CM91" i="102" s="1"/>
  <c r="CN91" i="102" s="1"/>
  <c r="CL84" i="100"/>
  <c r="DV29" i="102"/>
  <c r="EB10" i="102"/>
  <c r="DT35" i="102"/>
  <c r="DZ12" i="102"/>
  <c r="DX24" i="102"/>
  <c r="C108" i="101"/>
  <c r="E108" i="101" s="1"/>
  <c r="F108" i="101" s="1"/>
  <c r="CL2" i="102" l="1"/>
  <c r="CK55" i="100" s="1"/>
  <c r="CL67" i="100"/>
  <c r="B92" i="102" s="1"/>
  <c r="CM92" i="102" s="1"/>
  <c r="CN92" i="102" s="1"/>
  <c r="CO92" i="102" s="1"/>
  <c r="CP92" i="102" s="1"/>
  <c r="CQ92" i="102" s="1"/>
  <c r="CR92" i="102" s="1"/>
  <c r="CS92" i="102" s="1"/>
  <c r="CT92" i="102" s="1"/>
  <c r="CU92" i="102" s="1"/>
  <c r="CV92" i="102" s="1"/>
  <c r="CW92" i="102" s="1"/>
  <c r="CX92" i="102" s="1"/>
  <c r="CY92" i="102" s="1"/>
  <c r="CZ92" i="102" s="1"/>
  <c r="DA92" i="102" s="1"/>
  <c r="DB92" i="102" s="1"/>
  <c r="DC92" i="102" s="1"/>
  <c r="DD92" i="102" s="1"/>
  <c r="DE92" i="102" s="1"/>
  <c r="DF92" i="102" s="1"/>
  <c r="DG92" i="102" s="1"/>
  <c r="DH92" i="102" s="1"/>
  <c r="DI92" i="102" s="1"/>
  <c r="DJ92" i="102" s="1"/>
  <c r="DK92" i="102" s="1"/>
  <c r="DL92" i="102" s="1"/>
  <c r="DM92" i="102" s="1"/>
  <c r="DN92" i="102" s="1"/>
  <c r="DO92" i="102" s="1"/>
  <c r="DP92" i="102" s="1"/>
  <c r="DQ92" i="102" s="1"/>
  <c r="DR92" i="102" s="1"/>
  <c r="DS92" i="102" s="1"/>
  <c r="DT92" i="102" s="1"/>
  <c r="DU92" i="102" s="1"/>
  <c r="DV92" i="102" s="1"/>
  <c r="DW92" i="102" s="1"/>
  <c r="DX92" i="102" s="1"/>
  <c r="DY92" i="102" s="1"/>
  <c r="DZ92" i="102" s="1"/>
  <c r="EA92" i="102" s="1"/>
  <c r="EB92" i="102" s="1"/>
  <c r="EC92" i="102" s="1"/>
  <c r="ED92" i="102" s="1"/>
  <c r="EE92" i="102" s="1"/>
  <c r="EF92" i="102" s="1"/>
  <c r="EG92" i="102" s="1"/>
  <c r="EH92" i="102" s="1"/>
  <c r="EI92" i="102" s="1"/>
  <c r="EJ92" i="102" s="1"/>
  <c r="EK92" i="102" s="1"/>
  <c r="EL92" i="102" s="1"/>
  <c r="EM92" i="102" s="1"/>
  <c r="EN92" i="102" s="1"/>
  <c r="EO92" i="102" s="1"/>
  <c r="EP92" i="102" s="1"/>
  <c r="EQ92" i="102" s="1"/>
  <c r="ER92" i="102" s="1"/>
  <c r="ES92" i="102" s="1"/>
  <c r="ET92" i="102" s="1"/>
  <c r="EU92" i="102" s="1"/>
  <c r="EV92" i="102" s="1"/>
  <c r="EW92" i="102" s="1"/>
  <c r="EX92" i="102" s="1"/>
  <c r="EY92" i="102" s="1"/>
  <c r="EZ92" i="102" s="1"/>
  <c r="FA92" i="102" s="1"/>
  <c r="FB92" i="102" s="1"/>
  <c r="FC92" i="102" s="1"/>
  <c r="FD92" i="102" s="1"/>
  <c r="FE92" i="102" s="1"/>
  <c r="FF92" i="102" s="1"/>
  <c r="FG92" i="102" s="1"/>
  <c r="FH92" i="102" s="1"/>
  <c r="FI92" i="102" s="1"/>
  <c r="FJ92" i="102" s="1"/>
  <c r="FK92" i="102" s="1"/>
  <c r="FL92" i="102" s="1"/>
  <c r="FM92" i="102" s="1"/>
  <c r="FN92" i="102" s="1"/>
  <c r="FO92" i="102" s="1"/>
  <c r="FP92" i="102" s="1"/>
  <c r="FQ92" i="102" s="1"/>
  <c r="FR92" i="102" s="1"/>
  <c r="FS92" i="102" s="1"/>
  <c r="FT92" i="102" s="1"/>
  <c r="FU92" i="102" s="1"/>
  <c r="FV92" i="102" s="1"/>
  <c r="FW92" i="102" s="1"/>
  <c r="FX92" i="102" s="1"/>
  <c r="FY92" i="102" s="1"/>
  <c r="FZ92" i="102" s="1"/>
  <c r="GA92" i="102" s="1"/>
  <c r="GB92" i="102" s="1"/>
  <c r="GC92" i="102" s="1"/>
  <c r="GD92" i="102" s="1"/>
  <c r="GE92" i="102" s="1"/>
  <c r="GF92" i="102" s="1"/>
  <c r="GG92" i="102" s="1"/>
  <c r="GH92" i="102" s="1"/>
  <c r="GI92" i="102" s="1"/>
  <c r="GJ92" i="102" s="1"/>
  <c r="GK92" i="102" s="1"/>
  <c r="GL92" i="102" s="1"/>
  <c r="GM92" i="102" s="1"/>
  <c r="GN92" i="102" s="1"/>
  <c r="GO92" i="102" s="1"/>
  <c r="GP92" i="102" s="1"/>
  <c r="GQ92" i="102" s="1"/>
  <c r="GR92" i="102" s="1"/>
  <c r="GS92" i="102" s="1"/>
  <c r="GT92" i="102" s="1"/>
  <c r="GU92" i="102" s="1"/>
  <c r="GV92" i="102" s="1"/>
  <c r="GW92" i="102" s="1"/>
  <c r="GX92" i="102" s="1"/>
  <c r="GY92" i="102" s="1"/>
  <c r="GZ92" i="102" s="1"/>
  <c r="HA92" i="102" s="1"/>
  <c r="HB92" i="102" s="1"/>
  <c r="HC92" i="102" s="1"/>
  <c r="HD92" i="102" s="1"/>
  <c r="HE92" i="102" s="1"/>
  <c r="HF92" i="102" s="1"/>
  <c r="HG92" i="102" s="1"/>
  <c r="HH92" i="102" s="1"/>
  <c r="HI92" i="102" s="1"/>
  <c r="HJ92" i="102" s="1"/>
  <c r="CO91" i="102"/>
  <c r="C109" i="101"/>
  <c r="E109" i="101" s="1"/>
  <c r="F109" i="101" s="1"/>
  <c r="DY24" i="102"/>
  <c r="DW29" i="102"/>
  <c r="EC10" i="102"/>
  <c r="DU35" i="102"/>
  <c r="EA12" i="102"/>
  <c r="CM84" i="100" l="1"/>
  <c r="CM2" i="102"/>
  <c r="CL55" i="100" s="1"/>
  <c r="CN84" i="100"/>
  <c r="CM82" i="100"/>
  <c r="CP91" i="102"/>
  <c r="DV35" i="102"/>
  <c r="ED10" i="102"/>
  <c r="DX29" i="102"/>
  <c r="EB12" i="102"/>
  <c r="DZ24" i="102"/>
  <c r="C110" i="101"/>
  <c r="E110" i="101" s="1"/>
  <c r="F110" i="101" s="1"/>
  <c r="CM67" i="100" l="1"/>
  <c r="B93" i="102" s="1"/>
  <c r="CN93" i="102" s="1"/>
  <c r="CO93" i="102" s="1"/>
  <c r="CO84" i="100"/>
  <c r="CN82" i="100"/>
  <c r="CN67" i="100" s="1"/>
  <c r="B94" i="102" s="1"/>
  <c r="CO94" i="102" s="1"/>
  <c r="CP94" i="102" s="1"/>
  <c r="CQ94" i="102" s="1"/>
  <c r="CR94" i="102" s="1"/>
  <c r="CS94" i="102" s="1"/>
  <c r="CT94" i="102" s="1"/>
  <c r="CU94" i="102" s="1"/>
  <c r="CV94" i="102" s="1"/>
  <c r="CW94" i="102" s="1"/>
  <c r="CX94" i="102" s="1"/>
  <c r="CY94" i="102" s="1"/>
  <c r="CZ94" i="102" s="1"/>
  <c r="DA94" i="102" s="1"/>
  <c r="DB94" i="102" s="1"/>
  <c r="DC94" i="102" s="1"/>
  <c r="DD94" i="102" s="1"/>
  <c r="DE94" i="102" s="1"/>
  <c r="DF94" i="102" s="1"/>
  <c r="DG94" i="102" s="1"/>
  <c r="DH94" i="102" s="1"/>
  <c r="DI94" i="102" s="1"/>
  <c r="DJ94" i="102" s="1"/>
  <c r="DK94" i="102" s="1"/>
  <c r="DL94" i="102" s="1"/>
  <c r="DM94" i="102" s="1"/>
  <c r="DN94" i="102" s="1"/>
  <c r="DO94" i="102" s="1"/>
  <c r="DP94" i="102" s="1"/>
  <c r="DQ94" i="102" s="1"/>
  <c r="DR94" i="102" s="1"/>
  <c r="DS94" i="102" s="1"/>
  <c r="DT94" i="102" s="1"/>
  <c r="DU94" i="102" s="1"/>
  <c r="DV94" i="102" s="1"/>
  <c r="DW94" i="102" s="1"/>
  <c r="DX94" i="102" s="1"/>
  <c r="DY94" i="102" s="1"/>
  <c r="DZ94" i="102" s="1"/>
  <c r="EA94" i="102" s="1"/>
  <c r="EB94" i="102" s="1"/>
  <c r="EC94" i="102" s="1"/>
  <c r="ED94" i="102" s="1"/>
  <c r="EE94" i="102" s="1"/>
  <c r="EF94" i="102" s="1"/>
  <c r="EG94" i="102" s="1"/>
  <c r="EH94" i="102" s="1"/>
  <c r="EI94" i="102" s="1"/>
  <c r="EJ94" i="102" s="1"/>
  <c r="EK94" i="102" s="1"/>
  <c r="EL94" i="102" s="1"/>
  <c r="EM94" i="102" s="1"/>
  <c r="EN94" i="102" s="1"/>
  <c r="EO94" i="102" s="1"/>
  <c r="EP94" i="102" s="1"/>
  <c r="EQ94" i="102" s="1"/>
  <c r="ER94" i="102" s="1"/>
  <c r="ES94" i="102" s="1"/>
  <c r="ET94" i="102" s="1"/>
  <c r="EU94" i="102" s="1"/>
  <c r="EV94" i="102" s="1"/>
  <c r="EW94" i="102" s="1"/>
  <c r="EX94" i="102" s="1"/>
  <c r="EY94" i="102" s="1"/>
  <c r="EZ94" i="102" s="1"/>
  <c r="FA94" i="102" s="1"/>
  <c r="FB94" i="102" s="1"/>
  <c r="FC94" i="102" s="1"/>
  <c r="FD94" i="102" s="1"/>
  <c r="FE94" i="102" s="1"/>
  <c r="FF94" i="102" s="1"/>
  <c r="FG94" i="102" s="1"/>
  <c r="FH94" i="102" s="1"/>
  <c r="FI94" i="102" s="1"/>
  <c r="FJ94" i="102" s="1"/>
  <c r="FK94" i="102" s="1"/>
  <c r="FL94" i="102" s="1"/>
  <c r="FM94" i="102" s="1"/>
  <c r="FN94" i="102" s="1"/>
  <c r="FO94" i="102" s="1"/>
  <c r="FP94" i="102" s="1"/>
  <c r="FQ94" i="102" s="1"/>
  <c r="FR94" i="102" s="1"/>
  <c r="FS94" i="102" s="1"/>
  <c r="FT94" i="102" s="1"/>
  <c r="FU94" i="102" s="1"/>
  <c r="FV94" i="102" s="1"/>
  <c r="FW94" i="102" s="1"/>
  <c r="FX94" i="102" s="1"/>
  <c r="FY94" i="102" s="1"/>
  <c r="FZ94" i="102" s="1"/>
  <c r="GA94" i="102" s="1"/>
  <c r="GB94" i="102" s="1"/>
  <c r="GC94" i="102" s="1"/>
  <c r="GD94" i="102" s="1"/>
  <c r="GE94" i="102" s="1"/>
  <c r="GF94" i="102" s="1"/>
  <c r="GG94" i="102" s="1"/>
  <c r="GH94" i="102" s="1"/>
  <c r="GI94" i="102" s="1"/>
  <c r="GJ94" i="102" s="1"/>
  <c r="GK94" i="102" s="1"/>
  <c r="GL94" i="102" s="1"/>
  <c r="GM94" i="102" s="1"/>
  <c r="GN94" i="102" s="1"/>
  <c r="GO94" i="102" s="1"/>
  <c r="GP94" i="102" s="1"/>
  <c r="GQ94" i="102" s="1"/>
  <c r="GR94" i="102" s="1"/>
  <c r="GS94" i="102" s="1"/>
  <c r="GT94" i="102" s="1"/>
  <c r="GU94" i="102" s="1"/>
  <c r="GV94" i="102" s="1"/>
  <c r="GW94" i="102" s="1"/>
  <c r="GX94" i="102" s="1"/>
  <c r="GY94" i="102" s="1"/>
  <c r="GZ94" i="102" s="1"/>
  <c r="HA94" i="102" s="1"/>
  <c r="HB94" i="102" s="1"/>
  <c r="HC94" i="102" s="1"/>
  <c r="HD94" i="102" s="1"/>
  <c r="HE94" i="102" s="1"/>
  <c r="HF94" i="102" s="1"/>
  <c r="HG94" i="102" s="1"/>
  <c r="HH94" i="102" s="1"/>
  <c r="HI94" i="102" s="1"/>
  <c r="HJ94" i="102" s="1"/>
  <c r="CQ91" i="102"/>
  <c r="CR91" i="102" s="1"/>
  <c r="CS91" i="102" s="1"/>
  <c r="CT91" i="102" s="1"/>
  <c r="CU91" i="102" s="1"/>
  <c r="CV91" i="102" s="1"/>
  <c r="CW91" i="102" s="1"/>
  <c r="CX91" i="102" s="1"/>
  <c r="CY91" i="102" s="1"/>
  <c r="CZ91" i="102" s="1"/>
  <c r="DA91" i="102" s="1"/>
  <c r="DB91" i="102" s="1"/>
  <c r="DC91" i="102" s="1"/>
  <c r="DD91" i="102" s="1"/>
  <c r="DE91" i="102" s="1"/>
  <c r="DF91" i="102" s="1"/>
  <c r="DG91" i="102" s="1"/>
  <c r="DH91" i="102" s="1"/>
  <c r="DI91" i="102" s="1"/>
  <c r="DJ91" i="102" s="1"/>
  <c r="DK91" i="102" s="1"/>
  <c r="DL91" i="102" s="1"/>
  <c r="DM91" i="102" s="1"/>
  <c r="DN91" i="102" s="1"/>
  <c r="DO91" i="102" s="1"/>
  <c r="DP91" i="102" s="1"/>
  <c r="DQ91" i="102" s="1"/>
  <c r="DR91" i="102" s="1"/>
  <c r="DS91" i="102" s="1"/>
  <c r="DT91" i="102" s="1"/>
  <c r="DU91" i="102" s="1"/>
  <c r="DV91" i="102" s="1"/>
  <c r="DW91" i="102" s="1"/>
  <c r="DX91" i="102" s="1"/>
  <c r="DY91" i="102" s="1"/>
  <c r="DZ91" i="102" s="1"/>
  <c r="EA91" i="102" s="1"/>
  <c r="EB91" i="102" s="1"/>
  <c r="EC91" i="102" s="1"/>
  <c r="ED91" i="102" s="1"/>
  <c r="EE91" i="102" s="1"/>
  <c r="EF91" i="102" s="1"/>
  <c r="EG91" i="102" s="1"/>
  <c r="EH91" i="102" s="1"/>
  <c r="EI91" i="102" s="1"/>
  <c r="EJ91" i="102" s="1"/>
  <c r="EK91" i="102" s="1"/>
  <c r="EL91" i="102" s="1"/>
  <c r="EM91" i="102" s="1"/>
  <c r="EN91" i="102" s="1"/>
  <c r="EO91" i="102" s="1"/>
  <c r="EP91" i="102" s="1"/>
  <c r="EQ91" i="102" s="1"/>
  <c r="ER91" i="102" s="1"/>
  <c r="ES91" i="102" s="1"/>
  <c r="ET91" i="102" s="1"/>
  <c r="EU91" i="102" s="1"/>
  <c r="EV91" i="102" s="1"/>
  <c r="EW91" i="102" s="1"/>
  <c r="EX91" i="102" s="1"/>
  <c r="EY91" i="102" s="1"/>
  <c r="EZ91" i="102" s="1"/>
  <c r="FA91" i="102" s="1"/>
  <c r="FB91" i="102" s="1"/>
  <c r="FC91" i="102" s="1"/>
  <c r="FD91" i="102" s="1"/>
  <c r="FE91" i="102" s="1"/>
  <c r="FF91" i="102" s="1"/>
  <c r="FG91" i="102" s="1"/>
  <c r="FH91" i="102" s="1"/>
  <c r="FI91" i="102" s="1"/>
  <c r="FJ91" i="102" s="1"/>
  <c r="FK91" i="102" s="1"/>
  <c r="FL91" i="102" s="1"/>
  <c r="FM91" i="102" s="1"/>
  <c r="FN91" i="102" s="1"/>
  <c r="FO91" i="102" s="1"/>
  <c r="FP91" i="102" s="1"/>
  <c r="FQ91" i="102" s="1"/>
  <c r="FR91" i="102" s="1"/>
  <c r="FS91" i="102" s="1"/>
  <c r="FT91" i="102" s="1"/>
  <c r="FU91" i="102" s="1"/>
  <c r="FV91" i="102" s="1"/>
  <c r="FW91" i="102" s="1"/>
  <c r="FX91" i="102" s="1"/>
  <c r="FY91" i="102" s="1"/>
  <c r="FZ91" i="102" s="1"/>
  <c r="GA91" i="102" s="1"/>
  <c r="GB91" i="102" s="1"/>
  <c r="GC91" i="102" s="1"/>
  <c r="GD91" i="102" s="1"/>
  <c r="GE91" i="102" s="1"/>
  <c r="GF91" i="102" s="1"/>
  <c r="GG91" i="102" s="1"/>
  <c r="GH91" i="102" s="1"/>
  <c r="GI91" i="102" s="1"/>
  <c r="GJ91" i="102" s="1"/>
  <c r="GK91" i="102" s="1"/>
  <c r="GL91" i="102" s="1"/>
  <c r="GM91" i="102" s="1"/>
  <c r="GN91" i="102" s="1"/>
  <c r="GO91" i="102" s="1"/>
  <c r="GP91" i="102" s="1"/>
  <c r="GQ91" i="102" s="1"/>
  <c r="GR91" i="102" s="1"/>
  <c r="GS91" i="102" s="1"/>
  <c r="GT91" i="102" s="1"/>
  <c r="GU91" i="102" s="1"/>
  <c r="GV91" i="102" s="1"/>
  <c r="GW91" i="102" s="1"/>
  <c r="GX91" i="102" s="1"/>
  <c r="GY91" i="102" s="1"/>
  <c r="GZ91" i="102" s="1"/>
  <c r="HA91" i="102" s="1"/>
  <c r="HB91" i="102" s="1"/>
  <c r="HC91" i="102" s="1"/>
  <c r="HD91" i="102" s="1"/>
  <c r="HE91" i="102" s="1"/>
  <c r="HF91" i="102" s="1"/>
  <c r="HG91" i="102" s="1"/>
  <c r="HH91" i="102" s="1"/>
  <c r="HI91" i="102" s="1"/>
  <c r="HJ91" i="102" s="1"/>
  <c r="C111" i="101"/>
  <c r="E111" i="101" s="1"/>
  <c r="F111" i="101" s="1"/>
  <c r="DW35" i="102"/>
  <c r="DY29" i="102"/>
  <c r="EC12" i="102"/>
  <c r="EA24" i="102"/>
  <c r="EE10" i="102"/>
  <c r="CN2" i="102" l="1"/>
  <c r="CM55" i="100" s="1"/>
  <c r="CO82" i="100"/>
  <c r="CO67" i="100" s="1"/>
  <c r="B95" i="102" s="1"/>
  <c r="CP95" i="102" s="1"/>
  <c r="CQ95" i="102" s="1"/>
  <c r="CR95" i="102" s="1"/>
  <c r="CS95" i="102" s="1"/>
  <c r="CT95" i="102" s="1"/>
  <c r="CU95" i="102" s="1"/>
  <c r="CV95" i="102" s="1"/>
  <c r="CW95" i="102" s="1"/>
  <c r="CX95" i="102" s="1"/>
  <c r="CY95" i="102" s="1"/>
  <c r="CZ95" i="102" s="1"/>
  <c r="DA95" i="102" s="1"/>
  <c r="DB95" i="102" s="1"/>
  <c r="DC95" i="102" s="1"/>
  <c r="DD95" i="102" s="1"/>
  <c r="DE95" i="102" s="1"/>
  <c r="DF95" i="102" s="1"/>
  <c r="DG95" i="102" s="1"/>
  <c r="DH95" i="102" s="1"/>
  <c r="DI95" i="102" s="1"/>
  <c r="DJ95" i="102" s="1"/>
  <c r="DK95" i="102" s="1"/>
  <c r="DL95" i="102" s="1"/>
  <c r="DM95" i="102" s="1"/>
  <c r="DN95" i="102" s="1"/>
  <c r="DO95" i="102" s="1"/>
  <c r="DP95" i="102" s="1"/>
  <c r="DQ95" i="102" s="1"/>
  <c r="DR95" i="102" s="1"/>
  <c r="DS95" i="102" s="1"/>
  <c r="DT95" i="102" s="1"/>
  <c r="DU95" i="102" s="1"/>
  <c r="DV95" i="102" s="1"/>
  <c r="DW95" i="102" s="1"/>
  <c r="DX95" i="102" s="1"/>
  <c r="DY95" i="102" s="1"/>
  <c r="DZ95" i="102" s="1"/>
  <c r="EA95" i="102" s="1"/>
  <c r="EB95" i="102" s="1"/>
  <c r="EC95" i="102" s="1"/>
  <c r="ED95" i="102" s="1"/>
  <c r="EE95" i="102" s="1"/>
  <c r="EF95" i="102" s="1"/>
  <c r="EG95" i="102" s="1"/>
  <c r="EH95" i="102" s="1"/>
  <c r="EI95" i="102" s="1"/>
  <c r="EJ95" i="102" s="1"/>
  <c r="EK95" i="102" s="1"/>
  <c r="EL95" i="102" s="1"/>
  <c r="EM95" i="102" s="1"/>
  <c r="EN95" i="102" s="1"/>
  <c r="EO95" i="102" s="1"/>
  <c r="EP95" i="102" s="1"/>
  <c r="EQ95" i="102" s="1"/>
  <c r="ER95" i="102" s="1"/>
  <c r="ES95" i="102" s="1"/>
  <c r="ET95" i="102" s="1"/>
  <c r="EU95" i="102" s="1"/>
  <c r="EV95" i="102" s="1"/>
  <c r="EW95" i="102" s="1"/>
  <c r="EX95" i="102" s="1"/>
  <c r="EY95" i="102" s="1"/>
  <c r="EZ95" i="102" s="1"/>
  <c r="FA95" i="102" s="1"/>
  <c r="FB95" i="102" s="1"/>
  <c r="FC95" i="102" s="1"/>
  <c r="FD95" i="102" s="1"/>
  <c r="FE95" i="102" s="1"/>
  <c r="FF95" i="102" s="1"/>
  <c r="FG95" i="102" s="1"/>
  <c r="FH95" i="102" s="1"/>
  <c r="FI95" i="102" s="1"/>
  <c r="FJ95" i="102" s="1"/>
  <c r="FK95" i="102" s="1"/>
  <c r="FL95" i="102" s="1"/>
  <c r="FM95" i="102" s="1"/>
  <c r="FN95" i="102" s="1"/>
  <c r="FO95" i="102" s="1"/>
  <c r="FP95" i="102" s="1"/>
  <c r="FQ95" i="102" s="1"/>
  <c r="FR95" i="102" s="1"/>
  <c r="FS95" i="102" s="1"/>
  <c r="FT95" i="102" s="1"/>
  <c r="FU95" i="102" s="1"/>
  <c r="FV95" i="102" s="1"/>
  <c r="FW95" i="102" s="1"/>
  <c r="FX95" i="102" s="1"/>
  <c r="FY95" i="102" s="1"/>
  <c r="FZ95" i="102" s="1"/>
  <c r="GA95" i="102" s="1"/>
  <c r="GB95" i="102" s="1"/>
  <c r="GC95" i="102" s="1"/>
  <c r="GD95" i="102" s="1"/>
  <c r="GE95" i="102" s="1"/>
  <c r="GF95" i="102" s="1"/>
  <c r="GG95" i="102" s="1"/>
  <c r="GH95" i="102" s="1"/>
  <c r="GI95" i="102" s="1"/>
  <c r="GJ95" i="102" s="1"/>
  <c r="GK95" i="102" s="1"/>
  <c r="GL95" i="102" s="1"/>
  <c r="GM95" i="102" s="1"/>
  <c r="GN95" i="102" s="1"/>
  <c r="GO95" i="102" s="1"/>
  <c r="GP95" i="102" s="1"/>
  <c r="GQ95" i="102" s="1"/>
  <c r="GR95" i="102" s="1"/>
  <c r="GS95" i="102" s="1"/>
  <c r="GT95" i="102" s="1"/>
  <c r="GU95" i="102" s="1"/>
  <c r="GV95" i="102" s="1"/>
  <c r="GW95" i="102" s="1"/>
  <c r="GX95" i="102" s="1"/>
  <c r="GY95" i="102" s="1"/>
  <c r="GZ95" i="102" s="1"/>
  <c r="HA95" i="102" s="1"/>
  <c r="HB95" i="102" s="1"/>
  <c r="HC95" i="102" s="1"/>
  <c r="HD95" i="102" s="1"/>
  <c r="HE95" i="102" s="1"/>
  <c r="HF95" i="102" s="1"/>
  <c r="HG95" i="102" s="1"/>
  <c r="HH95" i="102" s="1"/>
  <c r="HI95" i="102" s="1"/>
  <c r="HJ95" i="102" s="1"/>
  <c r="CP93" i="102"/>
  <c r="CO2" i="102"/>
  <c r="CN55" i="100" s="1"/>
  <c r="C112" i="101"/>
  <c r="E112" i="101" s="1"/>
  <c r="F112" i="101" s="1"/>
  <c r="EB24" i="102"/>
  <c r="DX35" i="102"/>
  <c r="DZ29" i="102"/>
  <c r="EF10" i="102"/>
  <c r="ED12" i="102"/>
  <c r="CP84" i="100" l="1"/>
  <c r="CQ93" i="102"/>
  <c r="CP2" i="102"/>
  <c r="CO55" i="100" s="1"/>
  <c r="EG10" i="102"/>
  <c r="EA29" i="102"/>
  <c r="EE12" i="102"/>
  <c r="DY35" i="102"/>
  <c r="EC24" i="102"/>
  <c r="C113" i="101"/>
  <c r="E113" i="101" s="1"/>
  <c r="F113" i="101" s="1"/>
  <c r="CP82" i="100" l="1"/>
  <c r="CP67" i="100" s="1"/>
  <c r="B96" i="102" s="1"/>
  <c r="CQ96" i="102" s="1"/>
  <c r="CR96" i="102" s="1"/>
  <c r="CS96" i="102" s="1"/>
  <c r="CT96" i="102" s="1"/>
  <c r="CU96" i="102" s="1"/>
  <c r="CV96" i="102" s="1"/>
  <c r="CW96" i="102" s="1"/>
  <c r="CX96" i="102" s="1"/>
  <c r="CY96" i="102" s="1"/>
  <c r="CZ96" i="102" s="1"/>
  <c r="DA96" i="102" s="1"/>
  <c r="DB96" i="102" s="1"/>
  <c r="DC96" i="102" s="1"/>
  <c r="DD96" i="102" s="1"/>
  <c r="DE96" i="102" s="1"/>
  <c r="DF96" i="102" s="1"/>
  <c r="DG96" i="102" s="1"/>
  <c r="DH96" i="102" s="1"/>
  <c r="DI96" i="102" s="1"/>
  <c r="DJ96" i="102" s="1"/>
  <c r="DK96" i="102" s="1"/>
  <c r="DL96" i="102" s="1"/>
  <c r="DM96" i="102" s="1"/>
  <c r="DN96" i="102" s="1"/>
  <c r="DO96" i="102" s="1"/>
  <c r="DP96" i="102" s="1"/>
  <c r="DQ96" i="102" s="1"/>
  <c r="DR96" i="102" s="1"/>
  <c r="DS96" i="102" s="1"/>
  <c r="DT96" i="102" s="1"/>
  <c r="DU96" i="102" s="1"/>
  <c r="DV96" i="102" s="1"/>
  <c r="DW96" i="102" s="1"/>
  <c r="DX96" i="102" s="1"/>
  <c r="DY96" i="102" s="1"/>
  <c r="DZ96" i="102" s="1"/>
  <c r="EA96" i="102" s="1"/>
  <c r="EB96" i="102" s="1"/>
  <c r="EC96" i="102" s="1"/>
  <c r="ED96" i="102" s="1"/>
  <c r="EE96" i="102" s="1"/>
  <c r="EF96" i="102" s="1"/>
  <c r="EG96" i="102" s="1"/>
  <c r="EH96" i="102" s="1"/>
  <c r="EI96" i="102" s="1"/>
  <c r="EJ96" i="102" s="1"/>
  <c r="EK96" i="102" s="1"/>
  <c r="EL96" i="102" s="1"/>
  <c r="EM96" i="102" s="1"/>
  <c r="EN96" i="102" s="1"/>
  <c r="EO96" i="102" s="1"/>
  <c r="EP96" i="102" s="1"/>
  <c r="EQ96" i="102" s="1"/>
  <c r="ER96" i="102" s="1"/>
  <c r="ES96" i="102" s="1"/>
  <c r="ET96" i="102" s="1"/>
  <c r="EU96" i="102" s="1"/>
  <c r="EV96" i="102" s="1"/>
  <c r="EW96" i="102" s="1"/>
  <c r="EX96" i="102" s="1"/>
  <c r="EY96" i="102" s="1"/>
  <c r="EZ96" i="102" s="1"/>
  <c r="FA96" i="102" s="1"/>
  <c r="FB96" i="102" s="1"/>
  <c r="FC96" i="102" s="1"/>
  <c r="FD96" i="102" s="1"/>
  <c r="FE96" i="102" s="1"/>
  <c r="FF96" i="102" s="1"/>
  <c r="FG96" i="102" s="1"/>
  <c r="FH96" i="102" s="1"/>
  <c r="FI96" i="102" s="1"/>
  <c r="FJ96" i="102" s="1"/>
  <c r="FK96" i="102" s="1"/>
  <c r="FL96" i="102" s="1"/>
  <c r="FM96" i="102" s="1"/>
  <c r="FN96" i="102" s="1"/>
  <c r="FO96" i="102" s="1"/>
  <c r="FP96" i="102" s="1"/>
  <c r="FQ96" i="102" s="1"/>
  <c r="FR96" i="102" s="1"/>
  <c r="FS96" i="102" s="1"/>
  <c r="FT96" i="102" s="1"/>
  <c r="FU96" i="102" s="1"/>
  <c r="FV96" i="102" s="1"/>
  <c r="FW96" i="102" s="1"/>
  <c r="FX96" i="102" s="1"/>
  <c r="FY96" i="102" s="1"/>
  <c r="FZ96" i="102" s="1"/>
  <c r="GA96" i="102" s="1"/>
  <c r="GB96" i="102" s="1"/>
  <c r="GC96" i="102" s="1"/>
  <c r="GD96" i="102" s="1"/>
  <c r="GE96" i="102" s="1"/>
  <c r="GF96" i="102" s="1"/>
  <c r="GG96" i="102" s="1"/>
  <c r="GH96" i="102" s="1"/>
  <c r="GI96" i="102" s="1"/>
  <c r="GJ96" i="102" s="1"/>
  <c r="GK96" i="102" s="1"/>
  <c r="GL96" i="102" s="1"/>
  <c r="GM96" i="102" s="1"/>
  <c r="GN96" i="102" s="1"/>
  <c r="GO96" i="102" s="1"/>
  <c r="GP96" i="102" s="1"/>
  <c r="GQ96" i="102" s="1"/>
  <c r="GR96" i="102" s="1"/>
  <c r="GS96" i="102" s="1"/>
  <c r="GT96" i="102" s="1"/>
  <c r="GU96" i="102" s="1"/>
  <c r="GV96" i="102" s="1"/>
  <c r="GW96" i="102" s="1"/>
  <c r="GX96" i="102" s="1"/>
  <c r="GY96" i="102" s="1"/>
  <c r="GZ96" i="102" s="1"/>
  <c r="HA96" i="102" s="1"/>
  <c r="HB96" i="102" s="1"/>
  <c r="HC96" i="102" s="1"/>
  <c r="HD96" i="102" s="1"/>
  <c r="HE96" i="102" s="1"/>
  <c r="HF96" i="102" s="1"/>
  <c r="HG96" i="102" s="1"/>
  <c r="HH96" i="102" s="1"/>
  <c r="HI96" i="102" s="1"/>
  <c r="HJ96" i="102" s="1"/>
  <c r="CR93" i="102"/>
  <c r="ED24" i="102"/>
  <c r="EH10" i="102"/>
  <c r="C114" i="101"/>
  <c r="E114" i="101" s="1"/>
  <c r="F114" i="101" s="1"/>
  <c r="EF12" i="102"/>
  <c r="EB29" i="102"/>
  <c r="DZ35" i="102"/>
  <c r="CQ84" i="100" l="1"/>
  <c r="CQ2" i="102"/>
  <c r="CP55" i="100" s="1"/>
  <c r="CS93" i="102"/>
  <c r="CT93" i="102" s="1"/>
  <c r="CU93" i="102" s="1"/>
  <c r="CV93" i="102" s="1"/>
  <c r="CW93" i="102" s="1"/>
  <c r="CX93" i="102" s="1"/>
  <c r="CY93" i="102" s="1"/>
  <c r="CZ93" i="102" s="1"/>
  <c r="DA93" i="102" s="1"/>
  <c r="DB93" i="102" s="1"/>
  <c r="DC93" i="102" s="1"/>
  <c r="DD93" i="102" s="1"/>
  <c r="DE93" i="102" s="1"/>
  <c r="DF93" i="102" s="1"/>
  <c r="DG93" i="102" s="1"/>
  <c r="DH93" i="102" s="1"/>
  <c r="DI93" i="102" s="1"/>
  <c r="DJ93" i="102" s="1"/>
  <c r="DK93" i="102" s="1"/>
  <c r="DL93" i="102" s="1"/>
  <c r="DM93" i="102" s="1"/>
  <c r="DN93" i="102" s="1"/>
  <c r="DO93" i="102" s="1"/>
  <c r="DP93" i="102" s="1"/>
  <c r="DQ93" i="102" s="1"/>
  <c r="DR93" i="102" s="1"/>
  <c r="DS93" i="102" s="1"/>
  <c r="DT93" i="102" s="1"/>
  <c r="DU93" i="102" s="1"/>
  <c r="DV93" i="102" s="1"/>
  <c r="DW93" i="102" s="1"/>
  <c r="DX93" i="102" s="1"/>
  <c r="DY93" i="102" s="1"/>
  <c r="DZ93" i="102" s="1"/>
  <c r="EA93" i="102" s="1"/>
  <c r="EB93" i="102" s="1"/>
  <c r="EC93" i="102" s="1"/>
  <c r="ED93" i="102" s="1"/>
  <c r="EE93" i="102" s="1"/>
  <c r="EF93" i="102" s="1"/>
  <c r="EG93" i="102" s="1"/>
  <c r="EH93" i="102" s="1"/>
  <c r="EI93" i="102" s="1"/>
  <c r="EJ93" i="102" s="1"/>
  <c r="EK93" i="102" s="1"/>
  <c r="EL93" i="102" s="1"/>
  <c r="EM93" i="102" s="1"/>
  <c r="EN93" i="102" s="1"/>
  <c r="EO93" i="102" s="1"/>
  <c r="EP93" i="102" s="1"/>
  <c r="EQ93" i="102" s="1"/>
  <c r="ER93" i="102" s="1"/>
  <c r="ES93" i="102" s="1"/>
  <c r="ET93" i="102" s="1"/>
  <c r="EU93" i="102" s="1"/>
  <c r="EV93" i="102" s="1"/>
  <c r="EW93" i="102" s="1"/>
  <c r="EX93" i="102" s="1"/>
  <c r="EY93" i="102" s="1"/>
  <c r="EZ93" i="102" s="1"/>
  <c r="FA93" i="102" s="1"/>
  <c r="FB93" i="102" s="1"/>
  <c r="FC93" i="102" s="1"/>
  <c r="FD93" i="102" s="1"/>
  <c r="FE93" i="102" s="1"/>
  <c r="FF93" i="102" s="1"/>
  <c r="FG93" i="102" s="1"/>
  <c r="FH93" i="102" s="1"/>
  <c r="FI93" i="102" s="1"/>
  <c r="FJ93" i="102" s="1"/>
  <c r="FK93" i="102" s="1"/>
  <c r="FL93" i="102" s="1"/>
  <c r="FM93" i="102" s="1"/>
  <c r="FN93" i="102" s="1"/>
  <c r="FO93" i="102" s="1"/>
  <c r="FP93" i="102" s="1"/>
  <c r="FQ93" i="102" s="1"/>
  <c r="FR93" i="102" s="1"/>
  <c r="FS93" i="102" s="1"/>
  <c r="FT93" i="102" s="1"/>
  <c r="FU93" i="102" s="1"/>
  <c r="FV93" i="102" s="1"/>
  <c r="FW93" i="102" s="1"/>
  <c r="FX93" i="102" s="1"/>
  <c r="FY93" i="102" s="1"/>
  <c r="FZ93" i="102" s="1"/>
  <c r="GA93" i="102" s="1"/>
  <c r="GB93" i="102" s="1"/>
  <c r="GC93" i="102" s="1"/>
  <c r="GD93" i="102" s="1"/>
  <c r="GE93" i="102" s="1"/>
  <c r="GF93" i="102" s="1"/>
  <c r="GG93" i="102" s="1"/>
  <c r="GH93" i="102" s="1"/>
  <c r="GI93" i="102" s="1"/>
  <c r="GJ93" i="102" s="1"/>
  <c r="GK93" i="102" s="1"/>
  <c r="GL93" i="102" s="1"/>
  <c r="GM93" i="102" s="1"/>
  <c r="GN93" i="102" s="1"/>
  <c r="GO93" i="102" s="1"/>
  <c r="GP93" i="102" s="1"/>
  <c r="GQ93" i="102" s="1"/>
  <c r="GR93" i="102" s="1"/>
  <c r="GS93" i="102" s="1"/>
  <c r="GT93" i="102" s="1"/>
  <c r="GU93" i="102" s="1"/>
  <c r="GV93" i="102" s="1"/>
  <c r="GW93" i="102" s="1"/>
  <c r="GX93" i="102" s="1"/>
  <c r="GY93" i="102" s="1"/>
  <c r="GZ93" i="102" s="1"/>
  <c r="HA93" i="102" s="1"/>
  <c r="HB93" i="102" s="1"/>
  <c r="HC93" i="102" s="1"/>
  <c r="HD93" i="102" s="1"/>
  <c r="HE93" i="102" s="1"/>
  <c r="HF93" i="102" s="1"/>
  <c r="HG93" i="102" s="1"/>
  <c r="HH93" i="102" s="1"/>
  <c r="HI93" i="102" s="1"/>
  <c r="HJ93" i="102" s="1"/>
  <c r="C115" i="101"/>
  <c r="E115" i="101" s="1"/>
  <c r="F115" i="101" s="1"/>
  <c r="EG12" i="102"/>
  <c r="EE24" i="102"/>
  <c r="EA35" i="102"/>
  <c r="EI10" i="102"/>
  <c r="EC29" i="102"/>
  <c r="CQ82" i="100" l="1"/>
  <c r="CQ67" i="100" s="1"/>
  <c r="B97" i="102" s="1"/>
  <c r="CR97" i="102" s="1"/>
  <c r="CS97" i="102" s="1"/>
  <c r="CT97" i="102" s="1"/>
  <c r="CU97" i="102" s="1"/>
  <c r="CV97" i="102" s="1"/>
  <c r="CW97" i="102" s="1"/>
  <c r="CX97" i="102" s="1"/>
  <c r="CY97" i="102" s="1"/>
  <c r="CZ97" i="102" s="1"/>
  <c r="DA97" i="102" s="1"/>
  <c r="DB97" i="102" s="1"/>
  <c r="DC97" i="102" s="1"/>
  <c r="DD97" i="102" s="1"/>
  <c r="DE97" i="102" s="1"/>
  <c r="DF97" i="102" s="1"/>
  <c r="DG97" i="102" s="1"/>
  <c r="DH97" i="102" s="1"/>
  <c r="DI97" i="102" s="1"/>
  <c r="DJ97" i="102" s="1"/>
  <c r="DK97" i="102" s="1"/>
  <c r="DL97" i="102" s="1"/>
  <c r="DM97" i="102" s="1"/>
  <c r="DN97" i="102" s="1"/>
  <c r="DO97" i="102" s="1"/>
  <c r="DP97" i="102" s="1"/>
  <c r="DQ97" i="102" s="1"/>
  <c r="DR97" i="102" s="1"/>
  <c r="DS97" i="102" s="1"/>
  <c r="DT97" i="102" s="1"/>
  <c r="DU97" i="102" s="1"/>
  <c r="DV97" i="102" s="1"/>
  <c r="DW97" i="102" s="1"/>
  <c r="DX97" i="102" s="1"/>
  <c r="DY97" i="102" s="1"/>
  <c r="DZ97" i="102" s="1"/>
  <c r="EA97" i="102" s="1"/>
  <c r="EB97" i="102" s="1"/>
  <c r="EC97" i="102" s="1"/>
  <c r="ED97" i="102" s="1"/>
  <c r="EE97" i="102" s="1"/>
  <c r="EF97" i="102" s="1"/>
  <c r="EG97" i="102" s="1"/>
  <c r="EH97" i="102" s="1"/>
  <c r="EI97" i="102" s="1"/>
  <c r="EJ97" i="102" s="1"/>
  <c r="EK97" i="102" s="1"/>
  <c r="EL97" i="102" s="1"/>
  <c r="EM97" i="102" s="1"/>
  <c r="EN97" i="102" s="1"/>
  <c r="EO97" i="102" s="1"/>
  <c r="EP97" i="102" s="1"/>
  <c r="EQ97" i="102" s="1"/>
  <c r="ER97" i="102" s="1"/>
  <c r="ES97" i="102" s="1"/>
  <c r="ET97" i="102" s="1"/>
  <c r="EU97" i="102" s="1"/>
  <c r="EV97" i="102" s="1"/>
  <c r="EW97" i="102" s="1"/>
  <c r="EX97" i="102" s="1"/>
  <c r="EY97" i="102" s="1"/>
  <c r="EZ97" i="102" s="1"/>
  <c r="FA97" i="102" s="1"/>
  <c r="FB97" i="102" s="1"/>
  <c r="FC97" i="102" s="1"/>
  <c r="FD97" i="102" s="1"/>
  <c r="FE97" i="102" s="1"/>
  <c r="FF97" i="102" s="1"/>
  <c r="FG97" i="102" s="1"/>
  <c r="FH97" i="102" s="1"/>
  <c r="FI97" i="102" s="1"/>
  <c r="FJ97" i="102" s="1"/>
  <c r="FK97" i="102" s="1"/>
  <c r="FL97" i="102" s="1"/>
  <c r="FM97" i="102" s="1"/>
  <c r="FN97" i="102" s="1"/>
  <c r="FO97" i="102" s="1"/>
  <c r="FP97" i="102" s="1"/>
  <c r="FQ97" i="102" s="1"/>
  <c r="FR97" i="102" s="1"/>
  <c r="FS97" i="102" s="1"/>
  <c r="FT97" i="102" s="1"/>
  <c r="FU97" i="102" s="1"/>
  <c r="FV97" i="102" s="1"/>
  <c r="FW97" i="102" s="1"/>
  <c r="FX97" i="102" s="1"/>
  <c r="FY97" i="102" s="1"/>
  <c r="FZ97" i="102" s="1"/>
  <c r="GA97" i="102" s="1"/>
  <c r="GB97" i="102" s="1"/>
  <c r="GC97" i="102" s="1"/>
  <c r="GD97" i="102" s="1"/>
  <c r="GE97" i="102" s="1"/>
  <c r="GF97" i="102" s="1"/>
  <c r="GG97" i="102" s="1"/>
  <c r="GH97" i="102" s="1"/>
  <c r="GI97" i="102" s="1"/>
  <c r="GJ97" i="102" s="1"/>
  <c r="GK97" i="102" s="1"/>
  <c r="GL97" i="102" s="1"/>
  <c r="GM97" i="102" s="1"/>
  <c r="GN97" i="102" s="1"/>
  <c r="GO97" i="102" s="1"/>
  <c r="GP97" i="102" s="1"/>
  <c r="GQ97" i="102" s="1"/>
  <c r="GR97" i="102" s="1"/>
  <c r="GS97" i="102" s="1"/>
  <c r="GT97" i="102" s="1"/>
  <c r="GU97" i="102" s="1"/>
  <c r="GV97" i="102" s="1"/>
  <c r="GW97" i="102" s="1"/>
  <c r="GX97" i="102" s="1"/>
  <c r="GY97" i="102" s="1"/>
  <c r="GZ97" i="102" s="1"/>
  <c r="HA97" i="102" s="1"/>
  <c r="HB97" i="102" s="1"/>
  <c r="HC97" i="102" s="1"/>
  <c r="HD97" i="102" s="1"/>
  <c r="HE97" i="102" s="1"/>
  <c r="HF97" i="102" s="1"/>
  <c r="HG97" i="102" s="1"/>
  <c r="HH97" i="102" s="1"/>
  <c r="HI97" i="102" s="1"/>
  <c r="HJ97" i="102" s="1"/>
  <c r="CR84" i="100"/>
  <c r="CR2" i="102"/>
  <c r="CQ55" i="100" s="1"/>
  <c r="C116" i="101"/>
  <c r="E116" i="101" s="1"/>
  <c r="F116" i="101" s="1"/>
  <c r="EB35" i="102"/>
  <c r="EJ10" i="102"/>
  <c r="ED29" i="102"/>
  <c r="EH12" i="102"/>
  <c r="EF24" i="102"/>
  <c r="CR82" i="100" l="1"/>
  <c r="CR67" i="100" s="1"/>
  <c r="B98" i="102" s="1"/>
  <c r="CS98" i="102" s="1"/>
  <c r="CT98" i="102" s="1"/>
  <c r="CU98" i="102" s="1"/>
  <c r="CV98" i="102" s="1"/>
  <c r="CW98" i="102" s="1"/>
  <c r="CX98" i="102" s="1"/>
  <c r="CY98" i="102" s="1"/>
  <c r="CZ98" i="102" s="1"/>
  <c r="DA98" i="102" s="1"/>
  <c r="DB98" i="102" s="1"/>
  <c r="DC98" i="102" s="1"/>
  <c r="DD98" i="102" s="1"/>
  <c r="DE98" i="102" s="1"/>
  <c r="DF98" i="102" s="1"/>
  <c r="DG98" i="102" s="1"/>
  <c r="DH98" i="102" s="1"/>
  <c r="DI98" i="102" s="1"/>
  <c r="DJ98" i="102" s="1"/>
  <c r="DK98" i="102" s="1"/>
  <c r="DL98" i="102" s="1"/>
  <c r="DM98" i="102" s="1"/>
  <c r="DN98" i="102" s="1"/>
  <c r="DO98" i="102" s="1"/>
  <c r="DP98" i="102" s="1"/>
  <c r="DQ98" i="102" s="1"/>
  <c r="DR98" i="102" s="1"/>
  <c r="DS98" i="102" s="1"/>
  <c r="DT98" i="102" s="1"/>
  <c r="DU98" i="102" s="1"/>
  <c r="DV98" i="102" s="1"/>
  <c r="DW98" i="102" s="1"/>
  <c r="DX98" i="102" s="1"/>
  <c r="DY98" i="102" s="1"/>
  <c r="DZ98" i="102" s="1"/>
  <c r="EA98" i="102" s="1"/>
  <c r="EB98" i="102" s="1"/>
  <c r="EC98" i="102" s="1"/>
  <c r="ED98" i="102" s="1"/>
  <c r="EE98" i="102" s="1"/>
  <c r="EF98" i="102" s="1"/>
  <c r="EG98" i="102" s="1"/>
  <c r="EH98" i="102" s="1"/>
  <c r="EI98" i="102" s="1"/>
  <c r="EJ98" i="102" s="1"/>
  <c r="EK98" i="102" s="1"/>
  <c r="EL98" i="102" s="1"/>
  <c r="EM98" i="102" s="1"/>
  <c r="EN98" i="102" s="1"/>
  <c r="EO98" i="102" s="1"/>
  <c r="EP98" i="102" s="1"/>
  <c r="EQ98" i="102" s="1"/>
  <c r="ER98" i="102" s="1"/>
  <c r="ES98" i="102" s="1"/>
  <c r="ET98" i="102" s="1"/>
  <c r="EU98" i="102" s="1"/>
  <c r="EV98" i="102" s="1"/>
  <c r="EW98" i="102" s="1"/>
  <c r="EX98" i="102" s="1"/>
  <c r="EY98" i="102" s="1"/>
  <c r="EZ98" i="102" s="1"/>
  <c r="FA98" i="102" s="1"/>
  <c r="FB98" i="102" s="1"/>
  <c r="FC98" i="102" s="1"/>
  <c r="FD98" i="102" s="1"/>
  <c r="FE98" i="102" s="1"/>
  <c r="FF98" i="102" s="1"/>
  <c r="FG98" i="102" s="1"/>
  <c r="FH98" i="102" s="1"/>
  <c r="FI98" i="102" s="1"/>
  <c r="FJ98" i="102" s="1"/>
  <c r="FK98" i="102" s="1"/>
  <c r="FL98" i="102" s="1"/>
  <c r="FM98" i="102" s="1"/>
  <c r="FN98" i="102" s="1"/>
  <c r="FO98" i="102" s="1"/>
  <c r="FP98" i="102" s="1"/>
  <c r="FQ98" i="102" s="1"/>
  <c r="FR98" i="102" s="1"/>
  <c r="FS98" i="102" s="1"/>
  <c r="FT98" i="102" s="1"/>
  <c r="FU98" i="102" s="1"/>
  <c r="FV98" i="102" s="1"/>
  <c r="FW98" i="102" s="1"/>
  <c r="FX98" i="102" s="1"/>
  <c r="FY98" i="102" s="1"/>
  <c r="FZ98" i="102" s="1"/>
  <c r="GA98" i="102" s="1"/>
  <c r="GB98" i="102" s="1"/>
  <c r="GC98" i="102" s="1"/>
  <c r="GD98" i="102" s="1"/>
  <c r="GE98" i="102" s="1"/>
  <c r="GF98" i="102" s="1"/>
  <c r="GG98" i="102" s="1"/>
  <c r="GH98" i="102" s="1"/>
  <c r="GI98" i="102" s="1"/>
  <c r="GJ98" i="102" s="1"/>
  <c r="GK98" i="102" s="1"/>
  <c r="GL98" i="102" s="1"/>
  <c r="GM98" i="102" s="1"/>
  <c r="GN98" i="102" s="1"/>
  <c r="GO98" i="102" s="1"/>
  <c r="GP98" i="102" s="1"/>
  <c r="GQ98" i="102" s="1"/>
  <c r="GR98" i="102" s="1"/>
  <c r="GS98" i="102" s="1"/>
  <c r="GT98" i="102" s="1"/>
  <c r="GU98" i="102" s="1"/>
  <c r="GV98" i="102" s="1"/>
  <c r="GW98" i="102" s="1"/>
  <c r="GX98" i="102" s="1"/>
  <c r="GY98" i="102" s="1"/>
  <c r="GZ98" i="102" s="1"/>
  <c r="HA98" i="102" s="1"/>
  <c r="HB98" i="102" s="1"/>
  <c r="HC98" i="102" s="1"/>
  <c r="HD98" i="102" s="1"/>
  <c r="HE98" i="102" s="1"/>
  <c r="HF98" i="102" s="1"/>
  <c r="HG98" i="102" s="1"/>
  <c r="HH98" i="102" s="1"/>
  <c r="HI98" i="102" s="1"/>
  <c r="HJ98" i="102" s="1"/>
  <c r="CS84" i="100"/>
  <c r="CS2" i="102"/>
  <c r="CR55" i="100" s="1"/>
  <c r="C117" i="101"/>
  <c r="E117" i="101" s="1"/>
  <c r="F117" i="101" s="1"/>
  <c r="EI12" i="102"/>
  <c r="EE29" i="102"/>
  <c r="EG24" i="102"/>
  <c r="EK10" i="102"/>
  <c r="EC35" i="102"/>
  <c r="CS82" i="100" l="1"/>
  <c r="CS67" i="100" s="1"/>
  <c r="B99" i="102" s="1"/>
  <c r="CT99" i="102" s="1"/>
  <c r="CU99" i="102" s="1"/>
  <c r="CV99" i="102" s="1"/>
  <c r="CT84" i="100"/>
  <c r="C118" i="101"/>
  <c r="E118" i="101" s="1"/>
  <c r="F118" i="101" s="1"/>
  <c r="ED35" i="102"/>
  <c r="EH24" i="102"/>
  <c r="EF29" i="102"/>
  <c r="EJ12" i="102"/>
  <c r="EL10" i="102"/>
  <c r="CT82" i="100" l="1"/>
  <c r="CT67" i="100" s="1"/>
  <c r="B100" i="102" s="1"/>
  <c r="CU100" i="102" s="1"/>
  <c r="CV100" i="102" s="1"/>
  <c r="CW100" i="102" s="1"/>
  <c r="CX100" i="102" s="1"/>
  <c r="CY100" i="102" s="1"/>
  <c r="CZ100" i="102" s="1"/>
  <c r="DA100" i="102" s="1"/>
  <c r="DB100" i="102" s="1"/>
  <c r="DC100" i="102" s="1"/>
  <c r="DD100" i="102" s="1"/>
  <c r="DE100" i="102" s="1"/>
  <c r="DF100" i="102" s="1"/>
  <c r="DG100" i="102" s="1"/>
  <c r="DH100" i="102" s="1"/>
  <c r="DI100" i="102" s="1"/>
  <c r="DJ100" i="102" s="1"/>
  <c r="DK100" i="102" s="1"/>
  <c r="DL100" i="102" s="1"/>
  <c r="DM100" i="102" s="1"/>
  <c r="DN100" i="102" s="1"/>
  <c r="DO100" i="102" s="1"/>
  <c r="DP100" i="102" s="1"/>
  <c r="DQ100" i="102" s="1"/>
  <c r="DR100" i="102" s="1"/>
  <c r="DS100" i="102" s="1"/>
  <c r="DT100" i="102" s="1"/>
  <c r="DU100" i="102" s="1"/>
  <c r="DV100" i="102" s="1"/>
  <c r="DW100" i="102" s="1"/>
  <c r="DX100" i="102" s="1"/>
  <c r="DY100" i="102" s="1"/>
  <c r="DZ100" i="102" s="1"/>
  <c r="EA100" i="102" s="1"/>
  <c r="EB100" i="102" s="1"/>
  <c r="EC100" i="102" s="1"/>
  <c r="ED100" i="102" s="1"/>
  <c r="EE100" i="102" s="1"/>
  <c r="EF100" i="102" s="1"/>
  <c r="EG100" i="102" s="1"/>
  <c r="EH100" i="102" s="1"/>
  <c r="EI100" i="102" s="1"/>
  <c r="EJ100" i="102" s="1"/>
  <c r="EK100" i="102" s="1"/>
  <c r="EL100" i="102" s="1"/>
  <c r="EM100" i="102" s="1"/>
  <c r="EN100" i="102" s="1"/>
  <c r="EO100" i="102" s="1"/>
  <c r="EP100" i="102" s="1"/>
  <c r="EQ100" i="102" s="1"/>
  <c r="ER100" i="102" s="1"/>
  <c r="ES100" i="102" s="1"/>
  <c r="ET100" i="102" s="1"/>
  <c r="EU100" i="102" s="1"/>
  <c r="EV100" i="102" s="1"/>
  <c r="EW100" i="102" s="1"/>
  <c r="EX100" i="102" s="1"/>
  <c r="EY100" i="102" s="1"/>
  <c r="EZ100" i="102" s="1"/>
  <c r="FA100" i="102" s="1"/>
  <c r="FB100" i="102" s="1"/>
  <c r="FC100" i="102" s="1"/>
  <c r="FD100" i="102" s="1"/>
  <c r="FE100" i="102" s="1"/>
  <c r="FF100" i="102" s="1"/>
  <c r="FG100" i="102" s="1"/>
  <c r="FH100" i="102" s="1"/>
  <c r="FI100" i="102" s="1"/>
  <c r="FJ100" i="102" s="1"/>
  <c r="FK100" i="102" s="1"/>
  <c r="FL100" i="102" s="1"/>
  <c r="FM100" i="102" s="1"/>
  <c r="FN100" i="102" s="1"/>
  <c r="FO100" i="102" s="1"/>
  <c r="FP100" i="102" s="1"/>
  <c r="FQ100" i="102" s="1"/>
  <c r="FR100" i="102" s="1"/>
  <c r="FS100" i="102" s="1"/>
  <c r="FT100" i="102" s="1"/>
  <c r="FU100" i="102" s="1"/>
  <c r="FV100" i="102" s="1"/>
  <c r="FW100" i="102" s="1"/>
  <c r="FX100" i="102" s="1"/>
  <c r="FY100" i="102" s="1"/>
  <c r="FZ100" i="102" s="1"/>
  <c r="GA100" i="102" s="1"/>
  <c r="GB100" i="102" s="1"/>
  <c r="GC100" i="102" s="1"/>
  <c r="GD100" i="102" s="1"/>
  <c r="GE100" i="102" s="1"/>
  <c r="GF100" i="102" s="1"/>
  <c r="GG100" i="102" s="1"/>
  <c r="GH100" i="102" s="1"/>
  <c r="GI100" i="102" s="1"/>
  <c r="GJ100" i="102" s="1"/>
  <c r="GK100" i="102" s="1"/>
  <c r="GL100" i="102" s="1"/>
  <c r="GM100" i="102" s="1"/>
  <c r="GN100" i="102" s="1"/>
  <c r="GO100" i="102" s="1"/>
  <c r="GP100" i="102" s="1"/>
  <c r="GQ100" i="102" s="1"/>
  <c r="GR100" i="102" s="1"/>
  <c r="GS100" i="102" s="1"/>
  <c r="GT100" i="102" s="1"/>
  <c r="GU100" i="102" s="1"/>
  <c r="GV100" i="102" s="1"/>
  <c r="GW100" i="102" s="1"/>
  <c r="GX100" i="102" s="1"/>
  <c r="GY100" i="102" s="1"/>
  <c r="GZ100" i="102" s="1"/>
  <c r="HA100" i="102" s="1"/>
  <c r="HB100" i="102" s="1"/>
  <c r="HC100" i="102" s="1"/>
  <c r="HD100" i="102" s="1"/>
  <c r="HE100" i="102" s="1"/>
  <c r="HF100" i="102" s="1"/>
  <c r="HG100" i="102" s="1"/>
  <c r="HH100" i="102" s="1"/>
  <c r="HI100" i="102" s="1"/>
  <c r="HJ100" i="102" s="1"/>
  <c r="CT2" i="102"/>
  <c r="CS55" i="100" s="1"/>
  <c r="CU84" i="100"/>
  <c r="CW99" i="102"/>
  <c r="C119" i="101"/>
  <c r="E119" i="101" s="1"/>
  <c r="F119" i="101" s="1"/>
  <c r="EK12" i="102"/>
  <c r="EG29" i="102"/>
  <c r="EE35" i="102"/>
  <c r="EM10" i="102"/>
  <c r="EI24" i="102"/>
  <c r="CU82" i="100" l="1"/>
  <c r="CU2" i="102"/>
  <c r="CT55" i="100" s="1"/>
  <c r="CU67" i="100"/>
  <c r="B101" i="102" s="1"/>
  <c r="CV101" i="102" s="1"/>
  <c r="CW101" i="102" s="1"/>
  <c r="CX101" i="102" s="1"/>
  <c r="CY101" i="102" s="1"/>
  <c r="CZ101" i="102" s="1"/>
  <c r="DA101" i="102" s="1"/>
  <c r="DB101" i="102" s="1"/>
  <c r="DC101" i="102" s="1"/>
  <c r="DD101" i="102" s="1"/>
  <c r="DE101" i="102" s="1"/>
  <c r="DF101" i="102" s="1"/>
  <c r="DG101" i="102" s="1"/>
  <c r="DH101" i="102" s="1"/>
  <c r="DI101" i="102" s="1"/>
  <c r="DJ101" i="102" s="1"/>
  <c r="DK101" i="102" s="1"/>
  <c r="DL101" i="102" s="1"/>
  <c r="DM101" i="102" s="1"/>
  <c r="DN101" i="102" s="1"/>
  <c r="DO101" i="102" s="1"/>
  <c r="DP101" i="102" s="1"/>
  <c r="DQ101" i="102" s="1"/>
  <c r="DR101" i="102" s="1"/>
  <c r="DS101" i="102" s="1"/>
  <c r="DT101" i="102" s="1"/>
  <c r="DU101" i="102" s="1"/>
  <c r="DV101" i="102" s="1"/>
  <c r="DW101" i="102" s="1"/>
  <c r="DX101" i="102" s="1"/>
  <c r="DY101" i="102" s="1"/>
  <c r="DZ101" i="102" s="1"/>
  <c r="EA101" i="102" s="1"/>
  <c r="EB101" i="102" s="1"/>
  <c r="EC101" i="102" s="1"/>
  <c r="ED101" i="102" s="1"/>
  <c r="EE101" i="102" s="1"/>
  <c r="EF101" i="102" s="1"/>
  <c r="EG101" i="102" s="1"/>
  <c r="EH101" i="102" s="1"/>
  <c r="EI101" i="102" s="1"/>
  <c r="EJ101" i="102" s="1"/>
  <c r="EK101" i="102" s="1"/>
  <c r="EL101" i="102" s="1"/>
  <c r="EM101" i="102" s="1"/>
  <c r="EN101" i="102" s="1"/>
  <c r="EO101" i="102" s="1"/>
  <c r="EP101" i="102" s="1"/>
  <c r="EQ101" i="102" s="1"/>
  <c r="ER101" i="102" s="1"/>
  <c r="ES101" i="102" s="1"/>
  <c r="ET101" i="102" s="1"/>
  <c r="EU101" i="102" s="1"/>
  <c r="EV101" i="102" s="1"/>
  <c r="EW101" i="102" s="1"/>
  <c r="EX101" i="102" s="1"/>
  <c r="EY101" i="102" s="1"/>
  <c r="EZ101" i="102" s="1"/>
  <c r="FA101" i="102" s="1"/>
  <c r="FB101" i="102" s="1"/>
  <c r="FC101" i="102" s="1"/>
  <c r="FD101" i="102" s="1"/>
  <c r="FE101" i="102" s="1"/>
  <c r="FF101" i="102" s="1"/>
  <c r="FG101" i="102" s="1"/>
  <c r="FH101" i="102" s="1"/>
  <c r="FI101" i="102" s="1"/>
  <c r="FJ101" i="102" s="1"/>
  <c r="FK101" i="102" s="1"/>
  <c r="FL101" i="102" s="1"/>
  <c r="FM101" i="102" s="1"/>
  <c r="FN101" i="102" s="1"/>
  <c r="FO101" i="102" s="1"/>
  <c r="FP101" i="102" s="1"/>
  <c r="FQ101" i="102" s="1"/>
  <c r="FR101" i="102" s="1"/>
  <c r="FS101" i="102" s="1"/>
  <c r="FT101" i="102" s="1"/>
  <c r="FU101" i="102" s="1"/>
  <c r="FV101" i="102" s="1"/>
  <c r="FW101" i="102" s="1"/>
  <c r="FX101" i="102" s="1"/>
  <c r="FY101" i="102" s="1"/>
  <c r="FZ101" i="102" s="1"/>
  <c r="GA101" i="102" s="1"/>
  <c r="GB101" i="102" s="1"/>
  <c r="GC101" i="102" s="1"/>
  <c r="GD101" i="102" s="1"/>
  <c r="GE101" i="102" s="1"/>
  <c r="GF101" i="102" s="1"/>
  <c r="GG101" i="102" s="1"/>
  <c r="GH101" i="102" s="1"/>
  <c r="GI101" i="102" s="1"/>
  <c r="GJ101" i="102" s="1"/>
  <c r="GK101" i="102" s="1"/>
  <c r="GL101" i="102" s="1"/>
  <c r="GM101" i="102" s="1"/>
  <c r="GN101" i="102" s="1"/>
  <c r="GO101" i="102" s="1"/>
  <c r="GP101" i="102" s="1"/>
  <c r="GQ101" i="102" s="1"/>
  <c r="GR101" i="102" s="1"/>
  <c r="GS101" i="102" s="1"/>
  <c r="GT101" i="102" s="1"/>
  <c r="GU101" i="102" s="1"/>
  <c r="GV101" i="102" s="1"/>
  <c r="GW101" i="102" s="1"/>
  <c r="GX101" i="102" s="1"/>
  <c r="GY101" i="102" s="1"/>
  <c r="GZ101" i="102" s="1"/>
  <c r="HA101" i="102" s="1"/>
  <c r="HB101" i="102" s="1"/>
  <c r="HC101" i="102" s="1"/>
  <c r="HD101" i="102" s="1"/>
  <c r="HE101" i="102" s="1"/>
  <c r="HF101" i="102" s="1"/>
  <c r="HG101" i="102" s="1"/>
  <c r="HH101" i="102" s="1"/>
  <c r="HI101" i="102" s="1"/>
  <c r="HJ101" i="102" s="1"/>
  <c r="CV84" i="100"/>
  <c r="CX99" i="102"/>
  <c r="C120" i="101"/>
  <c r="E120" i="101" s="1"/>
  <c r="F120" i="101" s="1"/>
  <c r="EJ24" i="102"/>
  <c r="EF35" i="102"/>
  <c r="EH29" i="102"/>
  <c r="EN10" i="102"/>
  <c r="EL12" i="102"/>
  <c r="CV2" i="102" l="1"/>
  <c r="CU55" i="100" s="1"/>
  <c r="CY99" i="102"/>
  <c r="CV82" i="100"/>
  <c r="CV67" i="100" s="1"/>
  <c r="B102" i="102" s="1"/>
  <c r="CW102" i="102" s="1"/>
  <c r="EG35" i="102"/>
  <c r="EM12" i="102"/>
  <c r="EO10" i="102"/>
  <c r="EK24" i="102"/>
  <c r="C121" i="101"/>
  <c r="E121" i="101" s="1"/>
  <c r="F121" i="101" s="1"/>
  <c r="EI29" i="102"/>
  <c r="CW84" i="100" l="1"/>
  <c r="CZ99" i="102"/>
  <c r="DA99" i="102" s="1"/>
  <c r="DB99" i="102" s="1"/>
  <c r="DC99" i="102" s="1"/>
  <c r="DD99" i="102" s="1"/>
  <c r="DE99" i="102" s="1"/>
  <c r="DF99" i="102" s="1"/>
  <c r="DG99" i="102" s="1"/>
  <c r="DH99" i="102" s="1"/>
  <c r="DI99" i="102" s="1"/>
  <c r="DJ99" i="102" s="1"/>
  <c r="DK99" i="102" s="1"/>
  <c r="DL99" i="102" s="1"/>
  <c r="DM99" i="102" s="1"/>
  <c r="DN99" i="102" s="1"/>
  <c r="DO99" i="102" s="1"/>
  <c r="DP99" i="102" s="1"/>
  <c r="DQ99" i="102" s="1"/>
  <c r="DR99" i="102" s="1"/>
  <c r="DS99" i="102" s="1"/>
  <c r="DT99" i="102" s="1"/>
  <c r="DU99" i="102" s="1"/>
  <c r="DV99" i="102" s="1"/>
  <c r="DW99" i="102" s="1"/>
  <c r="DX99" i="102" s="1"/>
  <c r="DY99" i="102" s="1"/>
  <c r="DZ99" i="102" s="1"/>
  <c r="EA99" i="102" s="1"/>
  <c r="EB99" i="102" s="1"/>
  <c r="EC99" i="102" s="1"/>
  <c r="ED99" i="102" s="1"/>
  <c r="EE99" i="102" s="1"/>
  <c r="EF99" i="102" s="1"/>
  <c r="EG99" i="102" s="1"/>
  <c r="EH99" i="102" s="1"/>
  <c r="EI99" i="102" s="1"/>
  <c r="EJ99" i="102" s="1"/>
  <c r="EK99" i="102" s="1"/>
  <c r="EL99" i="102" s="1"/>
  <c r="EM99" i="102" s="1"/>
  <c r="EN99" i="102" s="1"/>
  <c r="EO99" i="102" s="1"/>
  <c r="EP99" i="102" s="1"/>
  <c r="EQ99" i="102" s="1"/>
  <c r="ER99" i="102" s="1"/>
  <c r="ES99" i="102" s="1"/>
  <c r="ET99" i="102" s="1"/>
  <c r="EU99" i="102" s="1"/>
  <c r="EV99" i="102" s="1"/>
  <c r="EW99" i="102" s="1"/>
  <c r="EX99" i="102" s="1"/>
  <c r="EY99" i="102" s="1"/>
  <c r="EZ99" i="102" s="1"/>
  <c r="FA99" i="102" s="1"/>
  <c r="FB99" i="102" s="1"/>
  <c r="FC99" i="102" s="1"/>
  <c r="FD99" i="102" s="1"/>
  <c r="FE99" i="102" s="1"/>
  <c r="FF99" i="102" s="1"/>
  <c r="FG99" i="102" s="1"/>
  <c r="FH99" i="102" s="1"/>
  <c r="FI99" i="102" s="1"/>
  <c r="FJ99" i="102" s="1"/>
  <c r="FK99" i="102" s="1"/>
  <c r="FL99" i="102" s="1"/>
  <c r="FM99" i="102" s="1"/>
  <c r="FN99" i="102" s="1"/>
  <c r="FO99" i="102" s="1"/>
  <c r="FP99" i="102" s="1"/>
  <c r="FQ99" i="102" s="1"/>
  <c r="FR99" i="102" s="1"/>
  <c r="FS99" i="102" s="1"/>
  <c r="FT99" i="102" s="1"/>
  <c r="FU99" i="102" s="1"/>
  <c r="FV99" i="102" s="1"/>
  <c r="FW99" i="102" s="1"/>
  <c r="FX99" i="102" s="1"/>
  <c r="FY99" i="102" s="1"/>
  <c r="FZ99" i="102" s="1"/>
  <c r="GA99" i="102" s="1"/>
  <c r="GB99" i="102" s="1"/>
  <c r="GC99" i="102" s="1"/>
  <c r="GD99" i="102" s="1"/>
  <c r="GE99" i="102" s="1"/>
  <c r="GF99" i="102" s="1"/>
  <c r="GG99" i="102" s="1"/>
  <c r="GH99" i="102" s="1"/>
  <c r="GI99" i="102" s="1"/>
  <c r="GJ99" i="102" s="1"/>
  <c r="GK99" i="102" s="1"/>
  <c r="GL99" i="102" s="1"/>
  <c r="GM99" i="102" s="1"/>
  <c r="GN99" i="102" s="1"/>
  <c r="GO99" i="102" s="1"/>
  <c r="GP99" i="102" s="1"/>
  <c r="GQ99" i="102" s="1"/>
  <c r="GR99" i="102" s="1"/>
  <c r="GS99" i="102" s="1"/>
  <c r="GT99" i="102" s="1"/>
  <c r="GU99" i="102" s="1"/>
  <c r="GV99" i="102" s="1"/>
  <c r="GW99" i="102" s="1"/>
  <c r="GX99" i="102" s="1"/>
  <c r="GY99" i="102" s="1"/>
  <c r="GZ99" i="102" s="1"/>
  <c r="HA99" i="102" s="1"/>
  <c r="HB99" i="102" s="1"/>
  <c r="HC99" i="102" s="1"/>
  <c r="HD99" i="102" s="1"/>
  <c r="HE99" i="102" s="1"/>
  <c r="HF99" i="102" s="1"/>
  <c r="HG99" i="102" s="1"/>
  <c r="HH99" i="102" s="1"/>
  <c r="HI99" i="102" s="1"/>
  <c r="HJ99" i="102" s="1"/>
  <c r="CX102" i="102"/>
  <c r="CW2" i="102"/>
  <c r="CV55" i="100" s="1"/>
  <c r="C122" i="101"/>
  <c r="E122" i="101" s="1"/>
  <c r="F122" i="101" s="1"/>
  <c r="EL24" i="102"/>
  <c r="EN12" i="102"/>
  <c r="EH35" i="102"/>
  <c r="EP10" i="102"/>
  <c r="EJ29" i="102"/>
  <c r="CY102" i="102" l="1"/>
  <c r="CW82" i="100"/>
  <c r="CW67" i="100" s="1"/>
  <c r="B103" i="102" s="1"/>
  <c r="CX103" i="102" s="1"/>
  <c r="CY103" i="102" s="1"/>
  <c r="CZ103" i="102" s="1"/>
  <c r="DA103" i="102" s="1"/>
  <c r="DB103" i="102" s="1"/>
  <c r="DC103" i="102" s="1"/>
  <c r="DD103" i="102" s="1"/>
  <c r="DE103" i="102" s="1"/>
  <c r="DF103" i="102" s="1"/>
  <c r="DG103" i="102" s="1"/>
  <c r="DH103" i="102" s="1"/>
  <c r="DI103" i="102" s="1"/>
  <c r="DJ103" i="102" s="1"/>
  <c r="DK103" i="102" s="1"/>
  <c r="DL103" i="102" s="1"/>
  <c r="DM103" i="102" s="1"/>
  <c r="DN103" i="102" s="1"/>
  <c r="DO103" i="102" s="1"/>
  <c r="DP103" i="102" s="1"/>
  <c r="DQ103" i="102" s="1"/>
  <c r="DR103" i="102" s="1"/>
  <c r="DS103" i="102" s="1"/>
  <c r="DT103" i="102" s="1"/>
  <c r="DU103" i="102" s="1"/>
  <c r="DV103" i="102" s="1"/>
  <c r="DW103" i="102" s="1"/>
  <c r="DX103" i="102" s="1"/>
  <c r="DY103" i="102" s="1"/>
  <c r="DZ103" i="102" s="1"/>
  <c r="EA103" i="102" s="1"/>
  <c r="EB103" i="102" s="1"/>
  <c r="EC103" i="102" s="1"/>
  <c r="ED103" i="102" s="1"/>
  <c r="EE103" i="102" s="1"/>
  <c r="EF103" i="102" s="1"/>
  <c r="EG103" i="102" s="1"/>
  <c r="EH103" i="102" s="1"/>
  <c r="EI103" i="102" s="1"/>
  <c r="EJ103" i="102" s="1"/>
  <c r="EK103" i="102" s="1"/>
  <c r="EL103" i="102" s="1"/>
  <c r="EM103" i="102" s="1"/>
  <c r="EN103" i="102" s="1"/>
  <c r="EO103" i="102" s="1"/>
  <c r="EP103" i="102" s="1"/>
  <c r="EQ103" i="102" s="1"/>
  <c r="ER103" i="102" s="1"/>
  <c r="ES103" i="102" s="1"/>
  <c r="ET103" i="102" s="1"/>
  <c r="EU103" i="102" s="1"/>
  <c r="EV103" i="102" s="1"/>
  <c r="EW103" i="102" s="1"/>
  <c r="EX103" i="102" s="1"/>
  <c r="EY103" i="102" s="1"/>
  <c r="EZ103" i="102" s="1"/>
  <c r="FA103" i="102" s="1"/>
  <c r="FB103" i="102" s="1"/>
  <c r="FC103" i="102" s="1"/>
  <c r="FD103" i="102" s="1"/>
  <c r="FE103" i="102" s="1"/>
  <c r="FF103" i="102" s="1"/>
  <c r="FG103" i="102" s="1"/>
  <c r="FH103" i="102" s="1"/>
  <c r="FI103" i="102" s="1"/>
  <c r="FJ103" i="102" s="1"/>
  <c r="FK103" i="102" s="1"/>
  <c r="FL103" i="102" s="1"/>
  <c r="FM103" i="102" s="1"/>
  <c r="FN103" i="102" s="1"/>
  <c r="FO103" i="102" s="1"/>
  <c r="FP103" i="102" s="1"/>
  <c r="FQ103" i="102" s="1"/>
  <c r="FR103" i="102" s="1"/>
  <c r="FS103" i="102" s="1"/>
  <c r="FT103" i="102" s="1"/>
  <c r="FU103" i="102" s="1"/>
  <c r="FV103" i="102" s="1"/>
  <c r="FW103" i="102" s="1"/>
  <c r="FX103" i="102" s="1"/>
  <c r="FY103" i="102" s="1"/>
  <c r="FZ103" i="102" s="1"/>
  <c r="GA103" i="102" s="1"/>
  <c r="GB103" i="102" s="1"/>
  <c r="GC103" i="102" s="1"/>
  <c r="GD103" i="102" s="1"/>
  <c r="GE103" i="102" s="1"/>
  <c r="GF103" i="102" s="1"/>
  <c r="GG103" i="102" s="1"/>
  <c r="GH103" i="102" s="1"/>
  <c r="GI103" i="102" s="1"/>
  <c r="GJ103" i="102" s="1"/>
  <c r="GK103" i="102" s="1"/>
  <c r="GL103" i="102" s="1"/>
  <c r="GM103" i="102" s="1"/>
  <c r="GN103" i="102" s="1"/>
  <c r="GO103" i="102" s="1"/>
  <c r="GP103" i="102" s="1"/>
  <c r="GQ103" i="102" s="1"/>
  <c r="GR103" i="102" s="1"/>
  <c r="GS103" i="102" s="1"/>
  <c r="GT103" i="102" s="1"/>
  <c r="GU103" i="102" s="1"/>
  <c r="GV103" i="102" s="1"/>
  <c r="GW103" i="102" s="1"/>
  <c r="GX103" i="102" s="1"/>
  <c r="GY103" i="102" s="1"/>
  <c r="GZ103" i="102" s="1"/>
  <c r="HA103" i="102" s="1"/>
  <c r="HB103" i="102" s="1"/>
  <c r="HC103" i="102" s="1"/>
  <c r="HD103" i="102" s="1"/>
  <c r="HE103" i="102" s="1"/>
  <c r="HF103" i="102" s="1"/>
  <c r="HG103" i="102" s="1"/>
  <c r="HH103" i="102" s="1"/>
  <c r="HI103" i="102" s="1"/>
  <c r="HJ103" i="102" s="1"/>
  <c r="EO12" i="102"/>
  <c r="EM24" i="102"/>
  <c r="C123" i="101"/>
  <c r="E123" i="101" s="1"/>
  <c r="F123" i="101" s="1"/>
  <c r="EK29" i="102"/>
  <c r="EQ10" i="102"/>
  <c r="EI35" i="102"/>
  <c r="CX84" i="100" l="1"/>
  <c r="CX2" i="102"/>
  <c r="CW55" i="100" s="1"/>
  <c r="CZ102" i="102"/>
  <c r="EP12" i="102"/>
  <c r="C124" i="101"/>
  <c r="E124" i="101" s="1"/>
  <c r="F124" i="101" s="1"/>
  <c r="EN24" i="102"/>
  <c r="EJ35" i="102"/>
  <c r="EL29" i="102"/>
  <c r="ER10" i="102"/>
  <c r="DA102" i="102" l="1"/>
  <c r="CX82" i="100"/>
  <c r="CX67" i="100" s="1"/>
  <c r="B104" i="102" s="1"/>
  <c r="CY104" i="102" s="1"/>
  <c r="C125" i="101"/>
  <c r="E125" i="101" s="1"/>
  <c r="BV93" i="100"/>
  <c r="CM93" i="100"/>
  <c r="AY93" i="100"/>
  <c r="N93" i="100"/>
  <c r="AD93" i="100"/>
  <c r="BA93" i="100"/>
  <c r="CN93" i="100"/>
  <c r="BN93" i="100"/>
  <c r="BH93" i="100"/>
  <c r="DK93" i="100"/>
  <c r="BM93" i="100"/>
  <c r="F93" i="100"/>
  <c r="DN93" i="100"/>
  <c r="BG93" i="100"/>
  <c r="AV93" i="100"/>
  <c r="AJ93" i="100"/>
  <c r="BQ93" i="100"/>
  <c r="AM93" i="100"/>
  <c r="DA93" i="100"/>
  <c r="I93" i="100"/>
  <c r="AH93" i="100"/>
  <c r="CV93" i="100"/>
  <c r="X93" i="100"/>
  <c r="BL93" i="100"/>
  <c r="AP93" i="100"/>
  <c r="CX93" i="100"/>
  <c r="DB93" i="100"/>
  <c r="BE93" i="100"/>
  <c r="AA93" i="100"/>
  <c r="J93" i="100"/>
  <c r="BT93" i="100"/>
  <c r="O93" i="100"/>
  <c r="B93" i="100"/>
  <c r="B97" i="100" s="1"/>
  <c r="AK93" i="100"/>
  <c r="DO93" i="100"/>
  <c r="CP93" i="100"/>
  <c r="CA93" i="100"/>
  <c r="CF93" i="100"/>
  <c r="CQ93" i="100"/>
  <c r="BW93" i="100"/>
  <c r="CL93" i="100"/>
  <c r="L93" i="100"/>
  <c r="CI93" i="100"/>
  <c r="AI93" i="100"/>
  <c r="D93" i="100"/>
  <c r="CC93" i="100"/>
  <c r="AL93" i="100"/>
  <c r="Y93" i="100"/>
  <c r="AO93" i="100"/>
  <c r="H93" i="100"/>
  <c r="V93" i="100"/>
  <c r="DM93" i="100"/>
  <c r="Z93" i="100"/>
  <c r="BU93" i="100"/>
  <c r="AB93" i="100"/>
  <c r="DL93" i="100"/>
  <c r="S93" i="100"/>
  <c r="AE93" i="100"/>
  <c r="AF93" i="100"/>
  <c r="CO93" i="100"/>
  <c r="BD93" i="100"/>
  <c r="BI93" i="100"/>
  <c r="DP93" i="100"/>
  <c r="AZ93" i="100"/>
  <c r="CS93" i="100"/>
  <c r="BJ93" i="100"/>
  <c r="P93" i="100"/>
  <c r="DD93" i="100"/>
  <c r="BB93" i="100"/>
  <c r="DQ93" i="100"/>
  <c r="CR93" i="100"/>
  <c r="BR93" i="100"/>
  <c r="CY93" i="100"/>
  <c r="CZ93" i="100"/>
  <c r="BF93" i="100"/>
  <c r="AG93" i="100"/>
  <c r="AW93" i="100"/>
  <c r="G93" i="100"/>
  <c r="K93" i="100"/>
  <c r="BS93" i="100"/>
  <c r="BY93" i="100"/>
  <c r="G95" i="100"/>
  <c r="DF93" i="100"/>
  <c r="DJ93" i="100"/>
  <c r="BC93" i="100"/>
  <c r="C93" i="100"/>
  <c r="AC93" i="100"/>
  <c r="E93" i="100"/>
  <c r="DE93" i="100"/>
  <c r="M93" i="100"/>
  <c r="BP93" i="100"/>
  <c r="CD93" i="100"/>
  <c r="CW93" i="100"/>
  <c r="DC93" i="100"/>
  <c r="DI93" i="100"/>
  <c r="CK93" i="100"/>
  <c r="DG93" i="100"/>
  <c r="CE93" i="100"/>
  <c r="CU93" i="100"/>
  <c r="AS93" i="100"/>
  <c r="DH93" i="100"/>
  <c r="CJ93" i="100"/>
  <c r="CT93" i="100"/>
  <c r="BK93" i="100"/>
  <c r="AX93" i="100"/>
  <c r="AR93" i="100"/>
  <c r="AN93" i="100"/>
  <c r="BZ93" i="100"/>
  <c r="R93" i="100"/>
  <c r="AT93" i="100"/>
  <c r="U93" i="100"/>
  <c r="T93" i="100"/>
  <c r="W93" i="100"/>
  <c r="Q93" i="100"/>
  <c r="AQ93" i="100"/>
  <c r="AU93" i="100"/>
  <c r="CH93" i="100"/>
  <c r="BX93" i="100"/>
  <c r="CG93" i="100"/>
  <c r="CB93" i="100"/>
  <c r="BO93" i="100"/>
  <c r="EK35" i="102"/>
  <c r="EM29" i="102"/>
  <c r="ES10" i="102"/>
  <c r="EQ12" i="102"/>
  <c r="EO24" i="102"/>
  <c r="CY82" i="100" l="1"/>
  <c r="CY84" i="100"/>
  <c r="DB102" i="102"/>
  <c r="CZ104" i="102"/>
  <c r="CY2" i="102"/>
  <c r="CX55" i="100" s="1"/>
  <c r="EL35" i="102"/>
  <c r="ER12" i="102"/>
  <c r="EN29" i="102"/>
  <c r="EP24" i="102"/>
  <c r="ET10" i="102"/>
  <c r="B98" i="100"/>
  <c r="C95" i="100"/>
  <c r="D95" i="100"/>
  <c r="E95" i="100"/>
  <c r="F95" i="100"/>
  <c r="CY67" i="100" l="1"/>
  <c r="B105" i="102" s="1"/>
  <c r="CZ105" i="102" s="1"/>
  <c r="DA105" i="102" s="1"/>
  <c r="DB105" i="102" s="1"/>
  <c r="DC105" i="102" s="1"/>
  <c r="DD105" i="102" s="1"/>
  <c r="DE105" i="102" s="1"/>
  <c r="DF105" i="102" s="1"/>
  <c r="DG105" i="102" s="1"/>
  <c r="DH105" i="102" s="1"/>
  <c r="DI105" i="102" s="1"/>
  <c r="DJ105" i="102" s="1"/>
  <c r="DK105" i="102" s="1"/>
  <c r="DL105" i="102" s="1"/>
  <c r="DM105" i="102" s="1"/>
  <c r="DN105" i="102" s="1"/>
  <c r="DO105" i="102" s="1"/>
  <c r="DP105" i="102" s="1"/>
  <c r="DQ105" i="102" s="1"/>
  <c r="DR105" i="102" s="1"/>
  <c r="DS105" i="102" s="1"/>
  <c r="DT105" i="102" s="1"/>
  <c r="DU105" i="102" s="1"/>
  <c r="DV105" i="102" s="1"/>
  <c r="DW105" i="102" s="1"/>
  <c r="DX105" i="102" s="1"/>
  <c r="DY105" i="102" s="1"/>
  <c r="DZ105" i="102" s="1"/>
  <c r="EA105" i="102" s="1"/>
  <c r="EB105" i="102" s="1"/>
  <c r="EC105" i="102" s="1"/>
  <c r="ED105" i="102" s="1"/>
  <c r="EE105" i="102" s="1"/>
  <c r="EF105" i="102" s="1"/>
  <c r="EG105" i="102" s="1"/>
  <c r="EH105" i="102" s="1"/>
  <c r="EI105" i="102" s="1"/>
  <c r="EJ105" i="102" s="1"/>
  <c r="EK105" i="102" s="1"/>
  <c r="EL105" i="102" s="1"/>
  <c r="EM105" i="102" s="1"/>
  <c r="EN105" i="102" s="1"/>
  <c r="EO105" i="102" s="1"/>
  <c r="EP105" i="102" s="1"/>
  <c r="EQ105" i="102" s="1"/>
  <c r="ER105" i="102" s="1"/>
  <c r="ES105" i="102" s="1"/>
  <c r="ET105" i="102" s="1"/>
  <c r="EU105" i="102" s="1"/>
  <c r="EV105" i="102" s="1"/>
  <c r="EW105" i="102" s="1"/>
  <c r="EX105" i="102" s="1"/>
  <c r="EY105" i="102" s="1"/>
  <c r="EZ105" i="102" s="1"/>
  <c r="FA105" i="102" s="1"/>
  <c r="FB105" i="102" s="1"/>
  <c r="FC105" i="102" s="1"/>
  <c r="FD105" i="102" s="1"/>
  <c r="FE105" i="102" s="1"/>
  <c r="FF105" i="102" s="1"/>
  <c r="FG105" i="102" s="1"/>
  <c r="FH105" i="102" s="1"/>
  <c r="FI105" i="102" s="1"/>
  <c r="FJ105" i="102" s="1"/>
  <c r="FK105" i="102" s="1"/>
  <c r="FL105" i="102" s="1"/>
  <c r="FM105" i="102" s="1"/>
  <c r="FN105" i="102" s="1"/>
  <c r="FO105" i="102" s="1"/>
  <c r="FP105" i="102" s="1"/>
  <c r="FQ105" i="102" s="1"/>
  <c r="FR105" i="102" s="1"/>
  <c r="FS105" i="102" s="1"/>
  <c r="FT105" i="102" s="1"/>
  <c r="FU105" i="102" s="1"/>
  <c r="FV105" i="102" s="1"/>
  <c r="FW105" i="102" s="1"/>
  <c r="FX105" i="102" s="1"/>
  <c r="FY105" i="102" s="1"/>
  <c r="FZ105" i="102" s="1"/>
  <c r="GA105" i="102" s="1"/>
  <c r="GB105" i="102" s="1"/>
  <c r="GC105" i="102" s="1"/>
  <c r="GD105" i="102" s="1"/>
  <c r="GE105" i="102" s="1"/>
  <c r="GF105" i="102" s="1"/>
  <c r="GG105" i="102" s="1"/>
  <c r="GH105" i="102" s="1"/>
  <c r="GI105" i="102" s="1"/>
  <c r="GJ105" i="102" s="1"/>
  <c r="GK105" i="102" s="1"/>
  <c r="GL105" i="102" s="1"/>
  <c r="GM105" i="102" s="1"/>
  <c r="GN105" i="102" s="1"/>
  <c r="GO105" i="102" s="1"/>
  <c r="GP105" i="102" s="1"/>
  <c r="GQ105" i="102" s="1"/>
  <c r="GR105" i="102" s="1"/>
  <c r="GS105" i="102" s="1"/>
  <c r="GT105" i="102" s="1"/>
  <c r="GU105" i="102" s="1"/>
  <c r="GV105" i="102" s="1"/>
  <c r="GW105" i="102" s="1"/>
  <c r="GX105" i="102" s="1"/>
  <c r="GY105" i="102" s="1"/>
  <c r="GZ105" i="102" s="1"/>
  <c r="HA105" i="102" s="1"/>
  <c r="HB105" i="102" s="1"/>
  <c r="HC105" i="102" s="1"/>
  <c r="HD105" i="102" s="1"/>
  <c r="HE105" i="102" s="1"/>
  <c r="HF105" i="102" s="1"/>
  <c r="HG105" i="102" s="1"/>
  <c r="HH105" i="102" s="1"/>
  <c r="HI105" i="102" s="1"/>
  <c r="HJ105" i="102" s="1"/>
  <c r="DA104" i="102"/>
  <c r="DC102" i="102"/>
  <c r="EQ24" i="102"/>
  <c r="ES12" i="102"/>
  <c r="EU10" i="102"/>
  <c r="EO29" i="102"/>
  <c r="EM35" i="102"/>
  <c r="CZ84" i="100" l="1"/>
  <c r="CZ2" i="102"/>
  <c r="CY55" i="100" s="1"/>
  <c r="DB104" i="102"/>
  <c r="DD102" i="102"/>
  <c r="DE102" i="102" s="1"/>
  <c r="DF102" i="102" s="1"/>
  <c r="DG102" i="102" s="1"/>
  <c r="DH102" i="102" s="1"/>
  <c r="DI102" i="102" s="1"/>
  <c r="DJ102" i="102" s="1"/>
  <c r="DK102" i="102" s="1"/>
  <c r="DL102" i="102" s="1"/>
  <c r="DM102" i="102" s="1"/>
  <c r="DN102" i="102" s="1"/>
  <c r="DO102" i="102" s="1"/>
  <c r="DP102" i="102" s="1"/>
  <c r="DQ102" i="102" s="1"/>
  <c r="DR102" i="102" s="1"/>
  <c r="DS102" i="102" s="1"/>
  <c r="DT102" i="102" s="1"/>
  <c r="DU102" i="102" s="1"/>
  <c r="DV102" i="102" s="1"/>
  <c r="DW102" i="102" s="1"/>
  <c r="DX102" i="102" s="1"/>
  <c r="DY102" i="102" s="1"/>
  <c r="DZ102" i="102" s="1"/>
  <c r="EA102" i="102" s="1"/>
  <c r="EB102" i="102" s="1"/>
  <c r="EC102" i="102" s="1"/>
  <c r="ED102" i="102" s="1"/>
  <c r="EE102" i="102" s="1"/>
  <c r="EF102" i="102" s="1"/>
  <c r="EG102" i="102" s="1"/>
  <c r="EH102" i="102" s="1"/>
  <c r="EI102" i="102" s="1"/>
  <c r="EJ102" i="102" s="1"/>
  <c r="EK102" i="102" s="1"/>
  <c r="EL102" i="102" s="1"/>
  <c r="EM102" i="102" s="1"/>
  <c r="EN102" i="102" s="1"/>
  <c r="EO102" i="102" s="1"/>
  <c r="EP102" i="102" s="1"/>
  <c r="EQ102" i="102" s="1"/>
  <c r="ER102" i="102" s="1"/>
  <c r="ES102" i="102" s="1"/>
  <c r="ET102" i="102" s="1"/>
  <c r="EU102" i="102" s="1"/>
  <c r="EV102" i="102" s="1"/>
  <c r="EW102" i="102" s="1"/>
  <c r="EX102" i="102" s="1"/>
  <c r="EY102" i="102" s="1"/>
  <c r="EZ102" i="102" s="1"/>
  <c r="FA102" i="102" s="1"/>
  <c r="FB102" i="102" s="1"/>
  <c r="FC102" i="102" s="1"/>
  <c r="FD102" i="102" s="1"/>
  <c r="FE102" i="102" s="1"/>
  <c r="FF102" i="102" s="1"/>
  <c r="FG102" i="102" s="1"/>
  <c r="FH102" i="102" s="1"/>
  <c r="FI102" i="102" s="1"/>
  <c r="FJ102" i="102" s="1"/>
  <c r="FK102" i="102" s="1"/>
  <c r="FL102" i="102" s="1"/>
  <c r="FM102" i="102" s="1"/>
  <c r="FN102" i="102" s="1"/>
  <c r="FO102" i="102" s="1"/>
  <c r="FP102" i="102" s="1"/>
  <c r="FQ102" i="102" s="1"/>
  <c r="FR102" i="102" s="1"/>
  <c r="FS102" i="102" s="1"/>
  <c r="FT102" i="102" s="1"/>
  <c r="FU102" i="102" s="1"/>
  <c r="FV102" i="102" s="1"/>
  <c r="FW102" i="102" s="1"/>
  <c r="FX102" i="102" s="1"/>
  <c r="FY102" i="102" s="1"/>
  <c r="FZ102" i="102" s="1"/>
  <c r="GA102" i="102" s="1"/>
  <c r="GB102" i="102" s="1"/>
  <c r="GC102" i="102" s="1"/>
  <c r="GD102" i="102" s="1"/>
  <c r="GE102" i="102" s="1"/>
  <c r="GF102" i="102" s="1"/>
  <c r="GG102" i="102" s="1"/>
  <c r="GH102" i="102" s="1"/>
  <c r="GI102" i="102" s="1"/>
  <c r="GJ102" i="102" s="1"/>
  <c r="GK102" i="102" s="1"/>
  <c r="GL102" i="102" s="1"/>
  <c r="GM102" i="102" s="1"/>
  <c r="GN102" i="102" s="1"/>
  <c r="GO102" i="102" s="1"/>
  <c r="GP102" i="102" s="1"/>
  <c r="GQ102" i="102" s="1"/>
  <c r="GR102" i="102" s="1"/>
  <c r="GS102" i="102" s="1"/>
  <c r="GT102" i="102" s="1"/>
  <c r="GU102" i="102" s="1"/>
  <c r="GV102" i="102" s="1"/>
  <c r="GW102" i="102" s="1"/>
  <c r="GX102" i="102" s="1"/>
  <c r="GY102" i="102" s="1"/>
  <c r="GZ102" i="102" s="1"/>
  <c r="HA102" i="102" s="1"/>
  <c r="HB102" i="102" s="1"/>
  <c r="HC102" i="102" s="1"/>
  <c r="HD102" i="102" s="1"/>
  <c r="HE102" i="102" s="1"/>
  <c r="HF102" i="102" s="1"/>
  <c r="HG102" i="102" s="1"/>
  <c r="HH102" i="102" s="1"/>
  <c r="HI102" i="102" s="1"/>
  <c r="HJ102" i="102" s="1"/>
  <c r="EP29" i="102"/>
  <c r="EV10" i="102"/>
  <c r="ET12" i="102"/>
  <c r="ER24" i="102"/>
  <c r="EN35" i="102"/>
  <c r="CZ82" i="100" l="1"/>
  <c r="CZ67" i="100" s="1"/>
  <c r="B106" i="102" s="1"/>
  <c r="DA106" i="102" s="1"/>
  <c r="DB106" i="102" s="1"/>
  <c r="DC106" i="102" s="1"/>
  <c r="DD106" i="102" s="1"/>
  <c r="DE106" i="102" s="1"/>
  <c r="DF106" i="102" s="1"/>
  <c r="DG106" i="102" s="1"/>
  <c r="DH106" i="102" s="1"/>
  <c r="DI106" i="102" s="1"/>
  <c r="DJ106" i="102" s="1"/>
  <c r="DK106" i="102" s="1"/>
  <c r="DL106" i="102" s="1"/>
  <c r="DM106" i="102" s="1"/>
  <c r="DN106" i="102" s="1"/>
  <c r="DO106" i="102" s="1"/>
  <c r="DP106" i="102" s="1"/>
  <c r="DQ106" i="102" s="1"/>
  <c r="DR106" i="102" s="1"/>
  <c r="DS106" i="102" s="1"/>
  <c r="DT106" i="102" s="1"/>
  <c r="DU106" i="102" s="1"/>
  <c r="DV106" i="102" s="1"/>
  <c r="DW106" i="102" s="1"/>
  <c r="DX106" i="102" s="1"/>
  <c r="DY106" i="102" s="1"/>
  <c r="DZ106" i="102" s="1"/>
  <c r="EA106" i="102" s="1"/>
  <c r="EB106" i="102" s="1"/>
  <c r="EC106" i="102" s="1"/>
  <c r="ED106" i="102" s="1"/>
  <c r="EE106" i="102" s="1"/>
  <c r="EF106" i="102" s="1"/>
  <c r="EG106" i="102" s="1"/>
  <c r="EH106" i="102" s="1"/>
  <c r="EI106" i="102" s="1"/>
  <c r="EJ106" i="102" s="1"/>
  <c r="EK106" i="102" s="1"/>
  <c r="EL106" i="102" s="1"/>
  <c r="EM106" i="102" s="1"/>
  <c r="EN106" i="102" s="1"/>
  <c r="EO106" i="102" s="1"/>
  <c r="EP106" i="102" s="1"/>
  <c r="EQ106" i="102" s="1"/>
  <c r="ER106" i="102" s="1"/>
  <c r="ES106" i="102" s="1"/>
  <c r="ET106" i="102" s="1"/>
  <c r="EU106" i="102" s="1"/>
  <c r="EV106" i="102" s="1"/>
  <c r="EW106" i="102" s="1"/>
  <c r="EX106" i="102" s="1"/>
  <c r="EY106" i="102" s="1"/>
  <c r="EZ106" i="102" s="1"/>
  <c r="FA106" i="102" s="1"/>
  <c r="FB106" i="102" s="1"/>
  <c r="FC106" i="102" s="1"/>
  <c r="FD106" i="102" s="1"/>
  <c r="FE106" i="102" s="1"/>
  <c r="FF106" i="102" s="1"/>
  <c r="FG106" i="102" s="1"/>
  <c r="FH106" i="102" s="1"/>
  <c r="FI106" i="102" s="1"/>
  <c r="FJ106" i="102" s="1"/>
  <c r="FK106" i="102" s="1"/>
  <c r="FL106" i="102" s="1"/>
  <c r="FM106" i="102" s="1"/>
  <c r="FN106" i="102" s="1"/>
  <c r="FO106" i="102" s="1"/>
  <c r="FP106" i="102" s="1"/>
  <c r="FQ106" i="102" s="1"/>
  <c r="FR106" i="102" s="1"/>
  <c r="FS106" i="102" s="1"/>
  <c r="FT106" i="102" s="1"/>
  <c r="FU106" i="102" s="1"/>
  <c r="FV106" i="102" s="1"/>
  <c r="FW106" i="102" s="1"/>
  <c r="FX106" i="102" s="1"/>
  <c r="FY106" i="102" s="1"/>
  <c r="FZ106" i="102" s="1"/>
  <c r="GA106" i="102" s="1"/>
  <c r="GB106" i="102" s="1"/>
  <c r="GC106" i="102" s="1"/>
  <c r="GD106" i="102" s="1"/>
  <c r="GE106" i="102" s="1"/>
  <c r="GF106" i="102" s="1"/>
  <c r="GG106" i="102" s="1"/>
  <c r="GH106" i="102" s="1"/>
  <c r="GI106" i="102" s="1"/>
  <c r="GJ106" i="102" s="1"/>
  <c r="GK106" i="102" s="1"/>
  <c r="GL106" i="102" s="1"/>
  <c r="GM106" i="102" s="1"/>
  <c r="GN106" i="102" s="1"/>
  <c r="GO106" i="102" s="1"/>
  <c r="GP106" i="102" s="1"/>
  <c r="GQ106" i="102" s="1"/>
  <c r="GR106" i="102" s="1"/>
  <c r="GS106" i="102" s="1"/>
  <c r="GT106" i="102" s="1"/>
  <c r="GU106" i="102" s="1"/>
  <c r="GV106" i="102" s="1"/>
  <c r="GW106" i="102" s="1"/>
  <c r="GX106" i="102" s="1"/>
  <c r="GY106" i="102" s="1"/>
  <c r="GZ106" i="102" s="1"/>
  <c r="HA106" i="102" s="1"/>
  <c r="HB106" i="102" s="1"/>
  <c r="HC106" i="102" s="1"/>
  <c r="HD106" i="102" s="1"/>
  <c r="HE106" i="102" s="1"/>
  <c r="HF106" i="102" s="1"/>
  <c r="HG106" i="102" s="1"/>
  <c r="HH106" i="102" s="1"/>
  <c r="HI106" i="102" s="1"/>
  <c r="HJ106" i="102" s="1"/>
  <c r="DA84" i="100"/>
  <c r="DA2" i="102"/>
  <c r="CZ55" i="100" s="1"/>
  <c r="DC104" i="102"/>
  <c r="EU12" i="102"/>
  <c r="EW10" i="102"/>
  <c r="ES24" i="102"/>
  <c r="EQ29" i="102"/>
  <c r="EO35" i="102"/>
  <c r="DA82" i="100" l="1"/>
  <c r="DA67" i="100" s="1"/>
  <c r="B107" i="102" s="1"/>
  <c r="DB107" i="102" s="1"/>
  <c r="DC107" i="102" s="1"/>
  <c r="DD107" i="102" s="1"/>
  <c r="DE107" i="102" s="1"/>
  <c r="DF107" i="102" s="1"/>
  <c r="DG107" i="102" s="1"/>
  <c r="DH107" i="102" s="1"/>
  <c r="DI107" i="102" s="1"/>
  <c r="DJ107" i="102" s="1"/>
  <c r="DK107" i="102" s="1"/>
  <c r="DL107" i="102" s="1"/>
  <c r="DM107" i="102" s="1"/>
  <c r="DN107" i="102" s="1"/>
  <c r="DO107" i="102" s="1"/>
  <c r="DP107" i="102" s="1"/>
  <c r="DQ107" i="102" s="1"/>
  <c r="DR107" i="102" s="1"/>
  <c r="DS107" i="102" s="1"/>
  <c r="DT107" i="102" s="1"/>
  <c r="DU107" i="102" s="1"/>
  <c r="DV107" i="102" s="1"/>
  <c r="DW107" i="102" s="1"/>
  <c r="DX107" i="102" s="1"/>
  <c r="DY107" i="102" s="1"/>
  <c r="DZ107" i="102" s="1"/>
  <c r="EA107" i="102" s="1"/>
  <c r="EB107" i="102" s="1"/>
  <c r="EC107" i="102" s="1"/>
  <c r="ED107" i="102" s="1"/>
  <c r="EE107" i="102" s="1"/>
  <c r="EF107" i="102" s="1"/>
  <c r="EG107" i="102" s="1"/>
  <c r="EH107" i="102" s="1"/>
  <c r="EI107" i="102" s="1"/>
  <c r="EJ107" i="102" s="1"/>
  <c r="EK107" i="102" s="1"/>
  <c r="EL107" i="102" s="1"/>
  <c r="EM107" i="102" s="1"/>
  <c r="EN107" i="102" s="1"/>
  <c r="EO107" i="102" s="1"/>
  <c r="EP107" i="102" s="1"/>
  <c r="EQ107" i="102" s="1"/>
  <c r="ER107" i="102" s="1"/>
  <c r="ES107" i="102" s="1"/>
  <c r="ET107" i="102" s="1"/>
  <c r="EU107" i="102" s="1"/>
  <c r="EV107" i="102" s="1"/>
  <c r="EW107" i="102" s="1"/>
  <c r="EX107" i="102" s="1"/>
  <c r="EY107" i="102" s="1"/>
  <c r="EZ107" i="102" s="1"/>
  <c r="FA107" i="102" s="1"/>
  <c r="FB107" i="102" s="1"/>
  <c r="FC107" i="102" s="1"/>
  <c r="FD107" i="102" s="1"/>
  <c r="FE107" i="102" s="1"/>
  <c r="FF107" i="102" s="1"/>
  <c r="FG107" i="102" s="1"/>
  <c r="FH107" i="102" s="1"/>
  <c r="FI107" i="102" s="1"/>
  <c r="FJ107" i="102" s="1"/>
  <c r="FK107" i="102" s="1"/>
  <c r="FL107" i="102" s="1"/>
  <c r="FM107" i="102" s="1"/>
  <c r="FN107" i="102" s="1"/>
  <c r="FO107" i="102" s="1"/>
  <c r="FP107" i="102" s="1"/>
  <c r="FQ107" i="102" s="1"/>
  <c r="FR107" i="102" s="1"/>
  <c r="FS107" i="102" s="1"/>
  <c r="FT107" i="102" s="1"/>
  <c r="FU107" i="102" s="1"/>
  <c r="FV107" i="102" s="1"/>
  <c r="FW107" i="102" s="1"/>
  <c r="FX107" i="102" s="1"/>
  <c r="FY107" i="102" s="1"/>
  <c r="FZ107" i="102" s="1"/>
  <c r="GA107" i="102" s="1"/>
  <c r="GB107" i="102" s="1"/>
  <c r="GC107" i="102" s="1"/>
  <c r="GD107" i="102" s="1"/>
  <c r="GE107" i="102" s="1"/>
  <c r="GF107" i="102" s="1"/>
  <c r="GG107" i="102" s="1"/>
  <c r="GH107" i="102" s="1"/>
  <c r="GI107" i="102" s="1"/>
  <c r="GJ107" i="102" s="1"/>
  <c r="GK107" i="102" s="1"/>
  <c r="GL107" i="102" s="1"/>
  <c r="GM107" i="102" s="1"/>
  <c r="GN107" i="102" s="1"/>
  <c r="GO107" i="102" s="1"/>
  <c r="GP107" i="102" s="1"/>
  <c r="GQ107" i="102" s="1"/>
  <c r="GR107" i="102" s="1"/>
  <c r="GS107" i="102" s="1"/>
  <c r="GT107" i="102" s="1"/>
  <c r="GU107" i="102" s="1"/>
  <c r="GV107" i="102" s="1"/>
  <c r="GW107" i="102" s="1"/>
  <c r="GX107" i="102" s="1"/>
  <c r="GY107" i="102" s="1"/>
  <c r="GZ107" i="102" s="1"/>
  <c r="HA107" i="102" s="1"/>
  <c r="HB107" i="102" s="1"/>
  <c r="HC107" i="102" s="1"/>
  <c r="HD107" i="102" s="1"/>
  <c r="HE107" i="102" s="1"/>
  <c r="HF107" i="102" s="1"/>
  <c r="HG107" i="102" s="1"/>
  <c r="HH107" i="102" s="1"/>
  <c r="HI107" i="102" s="1"/>
  <c r="HJ107" i="102" s="1"/>
  <c r="DD104" i="102"/>
  <c r="EP35" i="102"/>
  <c r="EV12" i="102"/>
  <c r="ER29" i="102"/>
  <c r="ET24" i="102"/>
  <c r="EX10" i="102"/>
  <c r="DB2" i="102" l="1"/>
  <c r="DA55" i="100" s="1"/>
  <c r="DB82" i="100"/>
  <c r="DB84" i="100"/>
  <c r="DE104" i="102"/>
  <c r="EQ35" i="102"/>
  <c r="EU24" i="102"/>
  <c r="ES29" i="102"/>
  <c r="EW12" i="102"/>
  <c r="EY10" i="102"/>
  <c r="DB67" i="100" l="1"/>
  <c r="B108" i="102" s="1"/>
  <c r="DC108" i="102" s="1"/>
  <c r="DD108" i="102" s="1"/>
  <c r="DE108" i="102" s="1"/>
  <c r="DF108" i="102" s="1"/>
  <c r="DG108" i="102" s="1"/>
  <c r="DH108" i="102" s="1"/>
  <c r="DI108" i="102" s="1"/>
  <c r="DJ108" i="102" s="1"/>
  <c r="DK108" i="102" s="1"/>
  <c r="DL108" i="102" s="1"/>
  <c r="DM108" i="102" s="1"/>
  <c r="DN108" i="102" s="1"/>
  <c r="DO108" i="102" s="1"/>
  <c r="DP108" i="102" s="1"/>
  <c r="DQ108" i="102" s="1"/>
  <c r="DR108" i="102" s="1"/>
  <c r="DS108" i="102" s="1"/>
  <c r="DT108" i="102" s="1"/>
  <c r="DU108" i="102" s="1"/>
  <c r="DV108" i="102" s="1"/>
  <c r="DW108" i="102" s="1"/>
  <c r="DX108" i="102" s="1"/>
  <c r="DY108" i="102" s="1"/>
  <c r="DZ108" i="102" s="1"/>
  <c r="EA108" i="102" s="1"/>
  <c r="EB108" i="102" s="1"/>
  <c r="EC108" i="102" s="1"/>
  <c r="ED108" i="102" s="1"/>
  <c r="EE108" i="102" s="1"/>
  <c r="EF108" i="102" s="1"/>
  <c r="EG108" i="102" s="1"/>
  <c r="EH108" i="102" s="1"/>
  <c r="EI108" i="102" s="1"/>
  <c r="EJ108" i="102" s="1"/>
  <c r="EK108" i="102" s="1"/>
  <c r="EL108" i="102" s="1"/>
  <c r="EM108" i="102" s="1"/>
  <c r="EN108" i="102" s="1"/>
  <c r="EO108" i="102" s="1"/>
  <c r="EP108" i="102" s="1"/>
  <c r="EQ108" i="102" s="1"/>
  <c r="ER108" i="102" s="1"/>
  <c r="ES108" i="102" s="1"/>
  <c r="ET108" i="102" s="1"/>
  <c r="EU108" i="102" s="1"/>
  <c r="EV108" i="102" s="1"/>
  <c r="EW108" i="102" s="1"/>
  <c r="EX108" i="102" s="1"/>
  <c r="EY108" i="102" s="1"/>
  <c r="EZ108" i="102" s="1"/>
  <c r="FA108" i="102" s="1"/>
  <c r="FB108" i="102" s="1"/>
  <c r="FC108" i="102" s="1"/>
  <c r="FD108" i="102" s="1"/>
  <c r="FE108" i="102" s="1"/>
  <c r="FF108" i="102" s="1"/>
  <c r="FG108" i="102" s="1"/>
  <c r="FH108" i="102" s="1"/>
  <c r="FI108" i="102" s="1"/>
  <c r="FJ108" i="102" s="1"/>
  <c r="FK108" i="102" s="1"/>
  <c r="FL108" i="102" s="1"/>
  <c r="FM108" i="102" s="1"/>
  <c r="FN108" i="102" s="1"/>
  <c r="FO108" i="102" s="1"/>
  <c r="FP108" i="102" s="1"/>
  <c r="FQ108" i="102" s="1"/>
  <c r="FR108" i="102" s="1"/>
  <c r="FS108" i="102" s="1"/>
  <c r="FT108" i="102" s="1"/>
  <c r="FU108" i="102" s="1"/>
  <c r="FV108" i="102" s="1"/>
  <c r="FW108" i="102" s="1"/>
  <c r="FX108" i="102" s="1"/>
  <c r="FY108" i="102" s="1"/>
  <c r="FZ108" i="102" s="1"/>
  <c r="GA108" i="102" s="1"/>
  <c r="GB108" i="102" s="1"/>
  <c r="GC108" i="102" s="1"/>
  <c r="GD108" i="102" s="1"/>
  <c r="GE108" i="102" s="1"/>
  <c r="GF108" i="102" s="1"/>
  <c r="GG108" i="102" s="1"/>
  <c r="GH108" i="102" s="1"/>
  <c r="GI108" i="102" s="1"/>
  <c r="GJ108" i="102" s="1"/>
  <c r="GK108" i="102" s="1"/>
  <c r="GL108" i="102" s="1"/>
  <c r="GM108" i="102" s="1"/>
  <c r="GN108" i="102" s="1"/>
  <c r="GO108" i="102" s="1"/>
  <c r="GP108" i="102" s="1"/>
  <c r="GQ108" i="102" s="1"/>
  <c r="GR108" i="102" s="1"/>
  <c r="GS108" i="102" s="1"/>
  <c r="GT108" i="102" s="1"/>
  <c r="GU108" i="102" s="1"/>
  <c r="GV108" i="102" s="1"/>
  <c r="GW108" i="102" s="1"/>
  <c r="GX108" i="102" s="1"/>
  <c r="GY108" i="102" s="1"/>
  <c r="GZ108" i="102" s="1"/>
  <c r="HA108" i="102" s="1"/>
  <c r="HB108" i="102" s="1"/>
  <c r="HC108" i="102" s="1"/>
  <c r="HD108" i="102" s="1"/>
  <c r="HE108" i="102" s="1"/>
  <c r="HF108" i="102" s="1"/>
  <c r="HG108" i="102" s="1"/>
  <c r="HH108" i="102" s="1"/>
  <c r="HI108" i="102" s="1"/>
  <c r="HJ108" i="102" s="1"/>
  <c r="DC82" i="100"/>
  <c r="DC84" i="100"/>
  <c r="DF104" i="102"/>
  <c r="EX12" i="102"/>
  <c r="ER35" i="102"/>
  <c r="ET29" i="102"/>
  <c r="EZ10" i="102"/>
  <c r="EV24" i="102"/>
  <c r="DC2" i="102" l="1"/>
  <c r="DB55" i="100" s="1"/>
  <c r="DD84" i="100"/>
  <c r="DC67" i="100"/>
  <c r="B109" i="102" s="1"/>
  <c r="DD109" i="102" s="1"/>
  <c r="DE109" i="102" s="1"/>
  <c r="DF109" i="102" s="1"/>
  <c r="DG109" i="102" s="1"/>
  <c r="DH109" i="102" s="1"/>
  <c r="DI109" i="102" s="1"/>
  <c r="DJ109" i="102" s="1"/>
  <c r="DK109" i="102" s="1"/>
  <c r="DL109" i="102" s="1"/>
  <c r="DM109" i="102" s="1"/>
  <c r="DN109" i="102" s="1"/>
  <c r="DO109" i="102" s="1"/>
  <c r="DP109" i="102" s="1"/>
  <c r="DQ109" i="102" s="1"/>
  <c r="DR109" i="102" s="1"/>
  <c r="DS109" i="102" s="1"/>
  <c r="DT109" i="102" s="1"/>
  <c r="DU109" i="102" s="1"/>
  <c r="DV109" i="102" s="1"/>
  <c r="DW109" i="102" s="1"/>
  <c r="DX109" i="102" s="1"/>
  <c r="DY109" i="102" s="1"/>
  <c r="DZ109" i="102" s="1"/>
  <c r="EA109" i="102" s="1"/>
  <c r="EB109" i="102" s="1"/>
  <c r="EC109" i="102" s="1"/>
  <c r="ED109" i="102" s="1"/>
  <c r="EE109" i="102" s="1"/>
  <c r="EF109" i="102" s="1"/>
  <c r="EG109" i="102" s="1"/>
  <c r="EH109" i="102" s="1"/>
  <c r="EI109" i="102" s="1"/>
  <c r="EJ109" i="102" s="1"/>
  <c r="EK109" i="102" s="1"/>
  <c r="EL109" i="102" s="1"/>
  <c r="EM109" i="102" s="1"/>
  <c r="EN109" i="102" s="1"/>
  <c r="EO109" i="102" s="1"/>
  <c r="EP109" i="102" s="1"/>
  <c r="EQ109" i="102" s="1"/>
  <c r="ER109" i="102" s="1"/>
  <c r="ES109" i="102" s="1"/>
  <c r="ET109" i="102" s="1"/>
  <c r="EU109" i="102" s="1"/>
  <c r="EV109" i="102" s="1"/>
  <c r="EW109" i="102" s="1"/>
  <c r="EX109" i="102" s="1"/>
  <c r="EY109" i="102" s="1"/>
  <c r="EZ109" i="102" s="1"/>
  <c r="FA109" i="102" s="1"/>
  <c r="FB109" i="102" s="1"/>
  <c r="FC109" i="102" s="1"/>
  <c r="FD109" i="102" s="1"/>
  <c r="FE109" i="102" s="1"/>
  <c r="FF109" i="102" s="1"/>
  <c r="FG109" i="102" s="1"/>
  <c r="FH109" i="102" s="1"/>
  <c r="FI109" i="102" s="1"/>
  <c r="FJ109" i="102" s="1"/>
  <c r="FK109" i="102" s="1"/>
  <c r="FL109" i="102" s="1"/>
  <c r="FM109" i="102" s="1"/>
  <c r="FN109" i="102" s="1"/>
  <c r="FO109" i="102" s="1"/>
  <c r="FP109" i="102" s="1"/>
  <c r="FQ109" i="102" s="1"/>
  <c r="FR109" i="102" s="1"/>
  <c r="FS109" i="102" s="1"/>
  <c r="FT109" i="102" s="1"/>
  <c r="FU109" i="102" s="1"/>
  <c r="FV109" i="102" s="1"/>
  <c r="FW109" i="102" s="1"/>
  <c r="FX109" i="102" s="1"/>
  <c r="FY109" i="102" s="1"/>
  <c r="FZ109" i="102" s="1"/>
  <c r="GA109" i="102" s="1"/>
  <c r="GB109" i="102" s="1"/>
  <c r="GC109" i="102" s="1"/>
  <c r="GD109" i="102" s="1"/>
  <c r="GE109" i="102" s="1"/>
  <c r="GF109" i="102" s="1"/>
  <c r="GG109" i="102" s="1"/>
  <c r="GH109" i="102" s="1"/>
  <c r="GI109" i="102" s="1"/>
  <c r="GJ109" i="102" s="1"/>
  <c r="GK109" i="102" s="1"/>
  <c r="GL109" i="102" s="1"/>
  <c r="GM109" i="102" s="1"/>
  <c r="GN109" i="102" s="1"/>
  <c r="GO109" i="102" s="1"/>
  <c r="GP109" i="102" s="1"/>
  <c r="GQ109" i="102" s="1"/>
  <c r="GR109" i="102" s="1"/>
  <c r="GS109" i="102" s="1"/>
  <c r="GT109" i="102" s="1"/>
  <c r="GU109" i="102" s="1"/>
  <c r="GV109" i="102" s="1"/>
  <c r="GW109" i="102" s="1"/>
  <c r="GX109" i="102" s="1"/>
  <c r="GY109" i="102" s="1"/>
  <c r="GZ109" i="102" s="1"/>
  <c r="HA109" i="102" s="1"/>
  <c r="HB109" i="102" s="1"/>
  <c r="HC109" i="102" s="1"/>
  <c r="HD109" i="102" s="1"/>
  <c r="HE109" i="102" s="1"/>
  <c r="HF109" i="102" s="1"/>
  <c r="HG109" i="102" s="1"/>
  <c r="HH109" i="102" s="1"/>
  <c r="HI109" i="102" s="1"/>
  <c r="HJ109" i="102" s="1"/>
  <c r="DG104" i="102"/>
  <c r="FA10" i="102"/>
  <c r="EU29" i="102"/>
  <c r="ES35" i="102"/>
  <c r="EW24" i="102"/>
  <c r="EY12" i="102"/>
  <c r="DD2" i="102" l="1"/>
  <c r="DC55" i="100" s="1"/>
  <c r="DH104" i="102"/>
  <c r="DI104" i="102" s="1"/>
  <c r="DJ104" i="102" s="1"/>
  <c r="DK104" i="102" s="1"/>
  <c r="DL104" i="102" s="1"/>
  <c r="DM104" i="102" s="1"/>
  <c r="DN104" i="102" s="1"/>
  <c r="DO104" i="102" s="1"/>
  <c r="DP104" i="102" s="1"/>
  <c r="DQ104" i="102" s="1"/>
  <c r="DR104" i="102" s="1"/>
  <c r="DS104" i="102" s="1"/>
  <c r="DT104" i="102" s="1"/>
  <c r="DU104" i="102" s="1"/>
  <c r="DV104" i="102" s="1"/>
  <c r="DW104" i="102" s="1"/>
  <c r="DX104" i="102" s="1"/>
  <c r="DY104" i="102" s="1"/>
  <c r="DZ104" i="102" s="1"/>
  <c r="EA104" i="102" s="1"/>
  <c r="EB104" i="102" s="1"/>
  <c r="EC104" i="102" s="1"/>
  <c r="ED104" i="102" s="1"/>
  <c r="EE104" i="102" s="1"/>
  <c r="EF104" i="102" s="1"/>
  <c r="EG104" i="102" s="1"/>
  <c r="EH104" i="102" s="1"/>
  <c r="EI104" i="102" s="1"/>
  <c r="EJ104" i="102" s="1"/>
  <c r="EK104" i="102" s="1"/>
  <c r="EL104" i="102" s="1"/>
  <c r="EM104" i="102" s="1"/>
  <c r="EN104" i="102" s="1"/>
  <c r="EO104" i="102" s="1"/>
  <c r="EP104" i="102" s="1"/>
  <c r="EQ104" i="102" s="1"/>
  <c r="ER104" i="102" s="1"/>
  <c r="ES104" i="102" s="1"/>
  <c r="ET104" i="102" s="1"/>
  <c r="EU104" i="102" s="1"/>
  <c r="EV104" i="102" s="1"/>
  <c r="EW104" i="102" s="1"/>
  <c r="EX104" i="102" s="1"/>
  <c r="EY104" i="102" s="1"/>
  <c r="EZ104" i="102" s="1"/>
  <c r="FA104" i="102" s="1"/>
  <c r="FB104" i="102" s="1"/>
  <c r="FC104" i="102" s="1"/>
  <c r="FD104" i="102" s="1"/>
  <c r="FE104" i="102" s="1"/>
  <c r="FF104" i="102" s="1"/>
  <c r="FG104" i="102" s="1"/>
  <c r="FH104" i="102" s="1"/>
  <c r="FI104" i="102" s="1"/>
  <c r="FJ104" i="102" s="1"/>
  <c r="FK104" i="102" s="1"/>
  <c r="FL104" i="102" s="1"/>
  <c r="FM104" i="102" s="1"/>
  <c r="FN104" i="102" s="1"/>
  <c r="FO104" i="102" s="1"/>
  <c r="FP104" i="102" s="1"/>
  <c r="FQ104" i="102" s="1"/>
  <c r="FR104" i="102" s="1"/>
  <c r="FS104" i="102" s="1"/>
  <c r="FT104" i="102" s="1"/>
  <c r="FU104" i="102" s="1"/>
  <c r="FV104" i="102" s="1"/>
  <c r="FW104" i="102" s="1"/>
  <c r="FX104" i="102" s="1"/>
  <c r="FY104" i="102" s="1"/>
  <c r="FZ104" i="102" s="1"/>
  <c r="GA104" i="102" s="1"/>
  <c r="GB104" i="102" s="1"/>
  <c r="GC104" i="102" s="1"/>
  <c r="GD104" i="102" s="1"/>
  <c r="GE104" i="102" s="1"/>
  <c r="GF104" i="102" s="1"/>
  <c r="GG104" i="102" s="1"/>
  <c r="GH104" i="102" s="1"/>
  <c r="GI104" i="102" s="1"/>
  <c r="GJ104" i="102" s="1"/>
  <c r="GK104" i="102" s="1"/>
  <c r="GL104" i="102" s="1"/>
  <c r="GM104" i="102" s="1"/>
  <c r="GN104" i="102" s="1"/>
  <c r="GO104" i="102" s="1"/>
  <c r="GP104" i="102" s="1"/>
  <c r="GQ104" i="102" s="1"/>
  <c r="GR104" i="102" s="1"/>
  <c r="GS104" i="102" s="1"/>
  <c r="GT104" i="102" s="1"/>
  <c r="GU104" i="102" s="1"/>
  <c r="GV104" i="102" s="1"/>
  <c r="GW104" i="102" s="1"/>
  <c r="GX104" i="102" s="1"/>
  <c r="GY104" i="102" s="1"/>
  <c r="GZ104" i="102" s="1"/>
  <c r="HA104" i="102" s="1"/>
  <c r="HB104" i="102" s="1"/>
  <c r="HC104" i="102" s="1"/>
  <c r="HD104" i="102" s="1"/>
  <c r="HE104" i="102" s="1"/>
  <c r="HF104" i="102" s="1"/>
  <c r="HG104" i="102" s="1"/>
  <c r="HH104" i="102" s="1"/>
  <c r="HI104" i="102" s="1"/>
  <c r="HJ104" i="102" s="1"/>
  <c r="EZ12" i="102"/>
  <c r="EX24" i="102"/>
  <c r="ET35" i="102"/>
  <c r="EV29" i="102"/>
  <c r="FB10" i="102"/>
  <c r="DD82" i="100" l="1"/>
  <c r="DD67" i="100" s="1"/>
  <c r="B110" i="102" s="1"/>
  <c r="DE110" i="102" s="1"/>
  <c r="DF110" i="102" s="1"/>
  <c r="DG110" i="102" s="1"/>
  <c r="DE2" i="102"/>
  <c r="DD55" i="100" s="1"/>
  <c r="EU35" i="102"/>
  <c r="FC10" i="102"/>
  <c r="EW29" i="102"/>
  <c r="EY24" i="102"/>
  <c r="FA12" i="102"/>
  <c r="DE84" i="100" l="1"/>
  <c r="DE82" i="100"/>
  <c r="DE67" i="100" s="1"/>
  <c r="B111" i="102" s="1"/>
  <c r="DF111" i="102" s="1"/>
  <c r="DG111" i="102" s="1"/>
  <c r="DH111" i="102" s="1"/>
  <c r="DI111" i="102" s="1"/>
  <c r="DJ111" i="102" s="1"/>
  <c r="DK111" i="102" s="1"/>
  <c r="DL111" i="102" s="1"/>
  <c r="DM111" i="102" s="1"/>
  <c r="DN111" i="102" s="1"/>
  <c r="DO111" i="102" s="1"/>
  <c r="DP111" i="102" s="1"/>
  <c r="DQ111" i="102" s="1"/>
  <c r="DR111" i="102" s="1"/>
  <c r="DS111" i="102" s="1"/>
  <c r="DT111" i="102" s="1"/>
  <c r="DU111" i="102" s="1"/>
  <c r="DV111" i="102" s="1"/>
  <c r="DW111" i="102" s="1"/>
  <c r="DX111" i="102" s="1"/>
  <c r="DY111" i="102" s="1"/>
  <c r="DZ111" i="102" s="1"/>
  <c r="EA111" i="102" s="1"/>
  <c r="EB111" i="102" s="1"/>
  <c r="EC111" i="102" s="1"/>
  <c r="ED111" i="102" s="1"/>
  <c r="EE111" i="102" s="1"/>
  <c r="EF111" i="102" s="1"/>
  <c r="EG111" i="102" s="1"/>
  <c r="EH111" i="102" s="1"/>
  <c r="EI111" i="102" s="1"/>
  <c r="EJ111" i="102" s="1"/>
  <c r="EK111" i="102" s="1"/>
  <c r="EL111" i="102" s="1"/>
  <c r="EM111" i="102" s="1"/>
  <c r="EN111" i="102" s="1"/>
  <c r="EO111" i="102" s="1"/>
  <c r="EP111" i="102" s="1"/>
  <c r="EQ111" i="102" s="1"/>
  <c r="ER111" i="102" s="1"/>
  <c r="ES111" i="102" s="1"/>
  <c r="ET111" i="102" s="1"/>
  <c r="EU111" i="102" s="1"/>
  <c r="EV111" i="102" s="1"/>
  <c r="EW111" i="102" s="1"/>
  <c r="EX111" i="102" s="1"/>
  <c r="EY111" i="102" s="1"/>
  <c r="EZ111" i="102" s="1"/>
  <c r="FA111" i="102" s="1"/>
  <c r="FB111" i="102" s="1"/>
  <c r="FC111" i="102" s="1"/>
  <c r="FD111" i="102" s="1"/>
  <c r="FE111" i="102" s="1"/>
  <c r="FF111" i="102" s="1"/>
  <c r="FG111" i="102" s="1"/>
  <c r="FH111" i="102" s="1"/>
  <c r="FI111" i="102" s="1"/>
  <c r="FJ111" i="102" s="1"/>
  <c r="FK111" i="102" s="1"/>
  <c r="FL111" i="102" s="1"/>
  <c r="FM111" i="102" s="1"/>
  <c r="FN111" i="102" s="1"/>
  <c r="FO111" i="102" s="1"/>
  <c r="FP111" i="102" s="1"/>
  <c r="FQ111" i="102" s="1"/>
  <c r="FR111" i="102" s="1"/>
  <c r="FS111" i="102" s="1"/>
  <c r="FT111" i="102" s="1"/>
  <c r="FU111" i="102" s="1"/>
  <c r="FV111" i="102" s="1"/>
  <c r="FW111" i="102" s="1"/>
  <c r="FX111" i="102" s="1"/>
  <c r="FY111" i="102" s="1"/>
  <c r="FZ111" i="102" s="1"/>
  <c r="GA111" i="102" s="1"/>
  <c r="GB111" i="102" s="1"/>
  <c r="GC111" i="102" s="1"/>
  <c r="GD111" i="102" s="1"/>
  <c r="GE111" i="102" s="1"/>
  <c r="GF111" i="102" s="1"/>
  <c r="GG111" i="102" s="1"/>
  <c r="GH111" i="102" s="1"/>
  <c r="GI111" i="102" s="1"/>
  <c r="GJ111" i="102" s="1"/>
  <c r="GK111" i="102" s="1"/>
  <c r="GL111" i="102" s="1"/>
  <c r="GM111" i="102" s="1"/>
  <c r="GN111" i="102" s="1"/>
  <c r="GO111" i="102" s="1"/>
  <c r="GP111" i="102" s="1"/>
  <c r="GQ111" i="102" s="1"/>
  <c r="GR111" i="102" s="1"/>
  <c r="GS111" i="102" s="1"/>
  <c r="GT111" i="102" s="1"/>
  <c r="GU111" i="102" s="1"/>
  <c r="GV111" i="102" s="1"/>
  <c r="GW111" i="102" s="1"/>
  <c r="GX111" i="102" s="1"/>
  <c r="GY111" i="102" s="1"/>
  <c r="GZ111" i="102" s="1"/>
  <c r="HA111" i="102" s="1"/>
  <c r="HB111" i="102" s="1"/>
  <c r="HC111" i="102" s="1"/>
  <c r="HD111" i="102" s="1"/>
  <c r="HE111" i="102" s="1"/>
  <c r="HF111" i="102" s="1"/>
  <c r="HG111" i="102" s="1"/>
  <c r="HH111" i="102" s="1"/>
  <c r="HI111" i="102" s="1"/>
  <c r="HJ111" i="102" s="1"/>
  <c r="DF2" i="102"/>
  <c r="DE55" i="100" s="1"/>
  <c r="DH110" i="102"/>
  <c r="EX29" i="102"/>
  <c r="FD10" i="102"/>
  <c r="EV35" i="102"/>
  <c r="FB12" i="102"/>
  <c r="EZ24" i="102"/>
  <c r="DF82" i="100" l="1"/>
  <c r="DF84" i="100"/>
  <c r="DI110" i="102"/>
  <c r="EY29" i="102"/>
  <c r="FA24" i="102"/>
  <c r="FC12" i="102"/>
  <c r="FE10" i="102"/>
  <c r="EW35" i="102"/>
  <c r="DF67" i="100" l="1"/>
  <c r="B112" i="102" s="1"/>
  <c r="DG112" i="102" s="1"/>
  <c r="DH112" i="102" s="1"/>
  <c r="DH84" i="100"/>
  <c r="DG84" i="100"/>
  <c r="DJ110" i="102"/>
  <c r="EX35" i="102"/>
  <c r="FB24" i="102"/>
  <c r="FD12" i="102"/>
  <c r="EZ29" i="102"/>
  <c r="FF10" i="102"/>
  <c r="DG2" i="102" l="1"/>
  <c r="DF55" i="100" s="1"/>
  <c r="DG82" i="100"/>
  <c r="DG67" i="100" s="1"/>
  <c r="B113" i="102" s="1"/>
  <c r="DH113" i="102" s="1"/>
  <c r="DI113" i="102" s="1"/>
  <c r="DJ113" i="102" s="1"/>
  <c r="DK113" i="102" s="1"/>
  <c r="DL113" i="102" s="1"/>
  <c r="DM113" i="102" s="1"/>
  <c r="DN113" i="102" s="1"/>
  <c r="DO113" i="102" s="1"/>
  <c r="DP113" i="102" s="1"/>
  <c r="DQ113" i="102" s="1"/>
  <c r="DR113" i="102" s="1"/>
  <c r="DS113" i="102" s="1"/>
  <c r="DT113" i="102" s="1"/>
  <c r="DU113" i="102" s="1"/>
  <c r="DV113" i="102" s="1"/>
  <c r="DW113" i="102" s="1"/>
  <c r="DX113" i="102" s="1"/>
  <c r="DY113" i="102" s="1"/>
  <c r="DZ113" i="102" s="1"/>
  <c r="EA113" i="102" s="1"/>
  <c r="EB113" i="102" s="1"/>
  <c r="EC113" i="102" s="1"/>
  <c r="ED113" i="102" s="1"/>
  <c r="EE113" i="102" s="1"/>
  <c r="EF113" i="102" s="1"/>
  <c r="EG113" i="102" s="1"/>
  <c r="EH113" i="102" s="1"/>
  <c r="EI113" i="102" s="1"/>
  <c r="EJ113" i="102" s="1"/>
  <c r="EK113" i="102" s="1"/>
  <c r="EL113" i="102" s="1"/>
  <c r="EM113" i="102" s="1"/>
  <c r="EN113" i="102" s="1"/>
  <c r="EO113" i="102" s="1"/>
  <c r="EP113" i="102" s="1"/>
  <c r="EQ113" i="102" s="1"/>
  <c r="ER113" i="102" s="1"/>
  <c r="ES113" i="102" s="1"/>
  <c r="ET113" i="102" s="1"/>
  <c r="EU113" i="102" s="1"/>
  <c r="EV113" i="102" s="1"/>
  <c r="EW113" i="102" s="1"/>
  <c r="EX113" i="102" s="1"/>
  <c r="EY113" i="102" s="1"/>
  <c r="EZ113" i="102" s="1"/>
  <c r="FA113" i="102" s="1"/>
  <c r="FB113" i="102" s="1"/>
  <c r="FC113" i="102" s="1"/>
  <c r="FD113" i="102" s="1"/>
  <c r="FE113" i="102" s="1"/>
  <c r="FF113" i="102" s="1"/>
  <c r="FG113" i="102" s="1"/>
  <c r="FH113" i="102" s="1"/>
  <c r="FI113" i="102" s="1"/>
  <c r="FJ113" i="102" s="1"/>
  <c r="FK113" i="102" s="1"/>
  <c r="FL113" i="102" s="1"/>
  <c r="FM113" i="102" s="1"/>
  <c r="FN113" i="102" s="1"/>
  <c r="FO113" i="102" s="1"/>
  <c r="FP113" i="102" s="1"/>
  <c r="FQ113" i="102" s="1"/>
  <c r="FR113" i="102" s="1"/>
  <c r="FS113" i="102" s="1"/>
  <c r="FT113" i="102" s="1"/>
  <c r="FU113" i="102" s="1"/>
  <c r="FV113" i="102" s="1"/>
  <c r="FW113" i="102" s="1"/>
  <c r="FX113" i="102" s="1"/>
  <c r="FY113" i="102" s="1"/>
  <c r="FZ113" i="102" s="1"/>
  <c r="GA113" i="102" s="1"/>
  <c r="GB113" i="102" s="1"/>
  <c r="GC113" i="102" s="1"/>
  <c r="GD113" i="102" s="1"/>
  <c r="GE113" i="102" s="1"/>
  <c r="GF113" i="102" s="1"/>
  <c r="GG113" i="102" s="1"/>
  <c r="GH113" i="102" s="1"/>
  <c r="GI113" i="102" s="1"/>
  <c r="GJ113" i="102" s="1"/>
  <c r="GK113" i="102" s="1"/>
  <c r="GL113" i="102" s="1"/>
  <c r="GM113" i="102" s="1"/>
  <c r="GN113" i="102" s="1"/>
  <c r="GO113" i="102" s="1"/>
  <c r="GP113" i="102" s="1"/>
  <c r="GQ113" i="102" s="1"/>
  <c r="GR113" i="102" s="1"/>
  <c r="GS113" i="102" s="1"/>
  <c r="GT113" i="102" s="1"/>
  <c r="GU113" i="102" s="1"/>
  <c r="GV113" i="102" s="1"/>
  <c r="GW113" i="102" s="1"/>
  <c r="GX113" i="102" s="1"/>
  <c r="GY113" i="102" s="1"/>
  <c r="GZ113" i="102" s="1"/>
  <c r="HA113" i="102" s="1"/>
  <c r="HB113" i="102" s="1"/>
  <c r="HC113" i="102" s="1"/>
  <c r="HD113" i="102" s="1"/>
  <c r="HE113" i="102" s="1"/>
  <c r="HF113" i="102" s="1"/>
  <c r="HG113" i="102" s="1"/>
  <c r="HH113" i="102" s="1"/>
  <c r="HI113" i="102" s="1"/>
  <c r="HJ113" i="102" s="1"/>
  <c r="DI112" i="102"/>
  <c r="DJ112" i="102" s="1"/>
  <c r="DK112" i="102" s="1"/>
  <c r="DL112" i="102" s="1"/>
  <c r="DM112" i="102" s="1"/>
  <c r="DN112" i="102" s="1"/>
  <c r="DO112" i="102" s="1"/>
  <c r="DP112" i="102" s="1"/>
  <c r="DQ112" i="102" s="1"/>
  <c r="DR112" i="102" s="1"/>
  <c r="DS112" i="102" s="1"/>
  <c r="DT112" i="102" s="1"/>
  <c r="DU112" i="102" s="1"/>
  <c r="DV112" i="102" s="1"/>
  <c r="DW112" i="102" s="1"/>
  <c r="DX112" i="102" s="1"/>
  <c r="DY112" i="102" s="1"/>
  <c r="DZ112" i="102" s="1"/>
  <c r="EA112" i="102" s="1"/>
  <c r="EB112" i="102" s="1"/>
  <c r="EC112" i="102" s="1"/>
  <c r="ED112" i="102" s="1"/>
  <c r="EE112" i="102" s="1"/>
  <c r="EF112" i="102" s="1"/>
  <c r="EG112" i="102" s="1"/>
  <c r="EH112" i="102" s="1"/>
  <c r="EI112" i="102" s="1"/>
  <c r="EJ112" i="102" s="1"/>
  <c r="EK112" i="102" s="1"/>
  <c r="EL112" i="102" s="1"/>
  <c r="EM112" i="102" s="1"/>
  <c r="EN112" i="102" s="1"/>
  <c r="EO112" i="102" s="1"/>
  <c r="EP112" i="102" s="1"/>
  <c r="EQ112" i="102" s="1"/>
  <c r="ER112" i="102" s="1"/>
  <c r="ES112" i="102" s="1"/>
  <c r="ET112" i="102" s="1"/>
  <c r="EU112" i="102" s="1"/>
  <c r="EV112" i="102" s="1"/>
  <c r="EW112" i="102" s="1"/>
  <c r="EX112" i="102" s="1"/>
  <c r="EY112" i="102" s="1"/>
  <c r="EZ112" i="102" s="1"/>
  <c r="FA112" i="102" s="1"/>
  <c r="FB112" i="102" s="1"/>
  <c r="FC112" i="102" s="1"/>
  <c r="FD112" i="102" s="1"/>
  <c r="FE112" i="102" s="1"/>
  <c r="FF112" i="102" s="1"/>
  <c r="FG112" i="102" s="1"/>
  <c r="FH112" i="102" s="1"/>
  <c r="FI112" i="102" s="1"/>
  <c r="FJ112" i="102" s="1"/>
  <c r="FK112" i="102" s="1"/>
  <c r="FL112" i="102" s="1"/>
  <c r="FM112" i="102" s="1"/>
  <c r="FN112" i="102" s="1"/>
  <c r="FO112" i="102" s="1"/>
  <c r="FP112" i="102" s="1"/>
  <c r="FQ112" i="102" s="1"/>
  <c r="FR112" i="102" s="1"/>
  <c r="FS112" i="102" s="1"/>
  <c r="FT112" i="102" s="1"/>
  <c r="FU112" i="102" s="1"/>
  <c r="FV112" i="102" s="1"/>
  <c r="FW112" i="102" s="1"/>
  <c r="FX112" i="102" s="1"/>
  <c r="FY112" i="102" s="1"/>
  <c r="FZ112" i="102" s="1"/>
  <c r="GA112" i="102" s="1"/>
  <c r="GB112" i="102" s="1"/>
  <c r="GC112" i="102" s="1"/>
  <c r="GD112" i="102" s="1"/>
  <c r="GE112" i="102" s="1"/>
  <c r="GF112" i="102" s="1"/>
  <c r="GG112" i="102" s="1"/>
  <c r="GH112" i="102" s="1"/>
  <c r="GI112" i="102" s="1"/>
  <c r="GJ112" i="102" s="1"/>
  <c r="GK112" i="102" s="1"/>
  <c r="GL112" i="102" s="1"/>
  <c r="GM112" i="102" s="1"/>
  <c r="GN112" i="102" s="1"/>
  <c r="GO112" i="102" s="1"/>
  <c r="GP112" i="102" s="1"/>
  <c r="GQ112" i="102" s="1"/>
  <c r="GR112" i="102" s="1"/>
  <c r="GS112" i="102" s="1"/>
  <c r="GT112" i="102" s="1"/>
  <c r="GU112" i="102" s="1"/>
  <c r="GV112" i="102" s="1"/>
  <c r="GW112" i="102" s="1"/>
  <c r="GX112" i="102" s="1"/>
  <c r="GY112" i="102" s="1"/>
  <c r="GZ112" i="102" s="1"/>
  <c r="HA112" i="102" s="1"/>
  <c r="HB112" i="102" s="1"/>
  <c r="HC112" i="102" s="1"/>
  <c r="HD112" i="102" s="1"/>
  <c r="HE112" i="102" s="1"/>
  <c r="HF112" i="102" s="1"/>
  <c r="HG112" i="102" s="1"/>
  <c r="HH112" i="102" s="1"/>
  <c r="HI112" i="102" s="1"/>
  <c r="HJ112" i="102" s="1"/>
  <c r="DK110" i="102"/>
  <c r="FG10" i="102"/>
  <c r="FC24" i="102"/>
  <c r="EY35" i="102"/>
  <c r="FA29" i="102"/>
  <c r="FE12" i="102"/>
  <c r="DH82" i="100" l="1"/>
  <c r="DH67" i="100" s="1"/>
  <c r="B114" i="102" s="1"/>
  <c r="DI114" i="102" s="1"/>
  <c r="DJ114" i="102" s="1"/>
  <c r="DK114" i="102" s="1"/>
  <c r="DL114" i="102" s="1"/>
  <c r="DM114" i="102" s="1"/>
  <c r="DN114" i="102" s="1"/>
  <c r="DO114" i="102" s="1"/>
  <c r="DP114" i="102" s="1"/>
  <c r="DQ114" i="102" s="1"/>
  <c r="DR114" i="102" s="1"/>
  <c r="DS114" i="102" s="1"/>
  <c r="DT114" i="102" s="1"/>
  <c r="DU114" i="102" s="1"/>
  <c r="DV114" i="102" s="1"/>
  <c r="DW114" i="102" s="1"/>
  <c r="DX114" i="102" s="1"/>
  <c r="DY114" i="102" s="1"/>
  <c r="DZ114" i="102" s="1"/>
  <c r="EA114" i="102" s="1"/>
  <c r="EB114" i="102" s="1"/>
  <c r="EC114" i="102" s="1"/>
  <c r="ED114" i="102" s="1"/>
  <c r="EE114" i="102" s="1"/>
  <c r="EF114" i="102" s="1"/>
  <c r="EG114" i="102" s="1"/>
  <c r="EH114" i="102" s="1"/>
  <c r="EI114" i="102" s="1"/>
  <c r="EJ114" i="102" s="1"/>
  <c r="EK114" i="102" s="1"/>
  <c r="EL114" i="102" s="1"/>
  <c r="EM114" i="102" s="1"/>
  <c r="EN114" i="102" s="1"/>
  <c r="EO114" i="102" s="1"/>
  <c r="EP114" i="102" s="1"/>
  <c r="EQ114" i="102" s="1"/>
  <c r="ER114" i="102" s="1"/>
  <c r="ES114" i="102" s="1"/>
  <c r="ET114" i="102" s="1"/>
  <c r="EU114" i="102" s="1"/>
  <c r="EV114" i="102" s="1"/>
  <c r="EW114" i="102" s="1"/>
  <c r="EX114" i="102" s="1"/>
  <c r="EY114" i="102" s="1"/>
  <c r="EZ114" i="102" s="1"/>
  <c r="FA114" i="102" s="1"/>
  <c r="FB114" i="102" s="1"/>
  <c r="FC114" i="102" s="1"/>
  <c r="FD114" i="102" s="1"/>
  <c r="FE114" i="102" s="1"/>
  <c r="FF114" i="102" s="1"/>
  <c r="FG114" i="102" s="1"/>
  <c r="FH114" i="102" s="1"/>
  <c r="FI114" i="102" s="1"/>
  <c r="FJ114" i="102" s="1"/>
  <c r="FK114" i="102" s="1"/>
  <c r="FL114" i="102" s="1"/>
  <c r="FM114" i="102" s="1"/>
  <c r="FN114" i="102" s="1"/>
  <c r="FO114" i="102" s="1"/>
  <c r="FP114" i="102" s="1"/>
  <c r="FQ114" i="102" s="1"/>
  <c r="FR114" i="102" s="1"/>
  <c r="FS114" i="102" s="1"/>
  <c r="FT114" i="102" s="1"/>
  <c r="FU114" i="102" s="1"/>
  <c r="FV114" i="102" s="1"/>
  <c r="FW114" i="102" s="1"/>
  <c r="FX114" i="102" s="1"/>
  <c r="FY114" i="102" s="1"/>
  <c r="FZ114" i="102" s="1"/>
  <c r="GA114" i="102" s="1"/>
  <c r="GB114" i="102" s="1"/>
  <c r="GC114" i="102" s="1"/>
  <c r="GD114" i="102" s="1"/>
  <c r="GE114" i="102" s="1"/>
  <c r="GF114" i="102" s="1"/>
  <c r="GG114" i="102" s="1"/>
  <c r="GH114" i="102" s="1"/>
  <c r="GI114" i="102" s="1"/>
  <c r="GJ114" i="102" s="1"/>
  <c r="GK114" i="102" s="1"/>
  <c r="GL114" i="102" s="1"/>
  <c r="GM114" i="102" s="1"/>
  <c r="GN114" i="102" s="1"/>
  <c r="GO114" i="102" s="1"/>
  <c r="GP114" i="102" s="1"/>
  <c r="GQ114" i="102" s="1"/>
  <c r="GR114" i="102" s="1"/>
  <c r="GS114" i="102" s="1"/>
  <c r="GT114" i="102" s="1"/>
  <c r="GU114" i="102" s="1"/>
  <c r="GV114" i="102" s="1"/>
  <c r="GW114" i="102" s="1"/>
  <c r="GX114" i="102" s="1"/>
  <c r="GY114" i="102" s="1"/>
  <c r="GZ114" i="102" s="1"/>
  <c r="HA114" i="102" s="1"/>
  <c r="HB114" i="102" s="1"/>
  <c r="HC114" i="102" s="1"/>
  <c r="HD114" i="102" s="1"/>
  <c r="HE114" i="102" s="1"/>
  <c r="HF114" i="102" s="1"/>
  <c r="HG114" i="102" s="1"/>
  <c r="HH114" i="102" s="1"/>
  <c r="HI114" i="102" s="1"/>
  <c r="HJ114" i="102" s="1"/>
  <c r="DH2" i="102"/>
  <c r="DG55" i="100" s="1"/>
  <c r="DL110" i="102"/>
  <c r="DM110" i="102" s="1"/>
  <c r="DN110" i="102" s="1"/>
  <c r="DO110" i="102" s="1"/>
  <c r="DP110" i="102" s="1"/>
  <c r="DQ110" i="102" s="1"/>
  <c r="DR110" i="102" s="1"/>
  <c r="DS110" i="102" s="1"/>
  <c r="DT110" i="102" s="1"/>
  <c r="DU110" i="102" s="1"/>
  <c r="DV110" i="102" s="1"/>
  <c r="DW110" i="102" s="1"/>
  <c r="DX110" i="102" s="1"/>
  <c r="DY110" i="102" s="1"/>
  <c r="DZ110" i="102" s="1"/>
  <c r="EA110" i="102" s="1"/>
  <c r="EB110" i="102" s="1"/>
  <c r="EC110" i="102" s="1"/>
  <c r="ED110" i="102" s="1"/>
  <c r="EE110" i="102" s="1"/>
  <c r="EF110" i="102" s="1"/>
  <c r="EG110" i="102" s="1"/>
  <c r="EH110" i="102" s="1"/>
  <c r="EI110" i="102" s="1"/>
  <c r="EJ110" i="102" s="1"/>
  <c r="EK110" i="102" s="1"/>
  <c r="EL110" i="102" s="1"/>
  <c r="EM110" i="102" s="1"/>
  <c r="EN110" i="102" s="1"/>
  <c r="EO110" i="102" s="1"/>
  <c r="EP110" i="102" s="1"/>
  <c r="EQ110" i="102" s="1"/>
  <c r="ER110" i="102" s="1"/>
  <c r="ES110" i="102" s="1"/>
  <c r="ET110" i="102" s="1"/>
  <c r="EU110" i="102" s="1"/>
  <c r="EV110" i="102" s="1"/>
  <c r="EW110" i="102" s="1"/>
  <c r="EX110" i="102" s="1"/>
  <c r="EY110" i="102" s="1"/>
  <c r="EZ110" i="102" s="1"/>
  <c r="FA110" i="102" s="1"/>
  <c r="FB110" i="102" s="1"/>
  <c r="FC110" i="102" s="1"/>
  <c r="FD110" i="102" s="1"/>
  <c r="FE110" i="102" s="1"/>
  <c r="FF110" i="102" s="1"/>
  <c r="FG110" i="102" s="1"/>
  <c r="FH110" i="102" s="1"/>
  <c r="FI110" i="102" s="1"/>
  <c r="FJ110" i="102" s="1"/>
  <c r="FK110" i="102" s="1"/>
  <c r="FL110" i="102" s="1"/>
  <c r="FM110" i="102" s="1"/>
  <c r="FN110" i="102" s="1"/>
  <c r="FO110" i="102" s="1"/>
  <c r="FP110" i="102" s="1"/>
  <c r="FQ110" i="102" s="1"/>
  <c r="FR110" i="102" s="1"/>
  <c r="FS110" i="102" s="1"/>
  <c r="FT110" i="102" s="1"/>
  <c r="FU110" i="102" s="1"/>
  <c r="FV110" i="102" s="1"/>
  <c r="FW110" i="102" s="1"/>
  <c r="FX110" i="102" s="1"/>
  <c r="FY110" i="102" s="1"/>
  <c r="FZ110" i="102" s="1"/>
  <c r="GA110" i="102" s="1"/>
  <c r="GB110" i="102" s="1"/>
  <c r="GC110" i="102" s="1"/>
  <c r="GD110" i="102" s="1"/>
  <c r="GE110" i="102" s="1"/>
  <c r="GF110" i="102" s="1"/>
  <c r="GG110" i="102" s="1"/>
  <c r="GH110" i="102" s="1"/>
  <c r="GI110" i="102" s="1"/>
  <c r="GJ110" i="102" s="1"/>
  <c r="GK110" i="102" s="1"/>
  <c r="GL110" i="102" s="1"/>
  <c r="GM110" i="102" s="1"/>
  <c r="GN110" i="102" s="1"/>
  <c r="GO110" i="102" s="1"/>
  <c r="GP110" i="102" s="1"/>
  <c r="GQ110" i="102" s="1"/>
  <c r="GR110" i="102" s="1"/>
  <c r="GS110" i="102" s="1"/>
  <c r="GT110" i="102" s="1"/>
  <c r="GU110" i="102" s="1"/>
  <c r="GV110" i="102" s="1"/>
  <c r="GW110" i="102" s="1"/>
  <c r="GX110" i="102" s="1"/>
  <c r="GY110" i="102" s="1"/>
  <c r="GZ110" i="102" s="1"/>
  <c r="HA110" i="102" s="1"/>
  <c r="HB110" i="102" s="1"/>
  <c r="HC110" i="102" s="1"/>
  <c r="HD110" i="102" s="1"/>
  <c r="HE110" i="102" s="1"/>
  <c r="HF110" i="102" s="1"/>
  <c r="HG110" i="102" s="1"/>
  <c r="HH110" i="102" s="1"/>
  <c r="HI110" i="102" s="1"/>
  <c r="HJ110" i="102" s="1"/>
  <c r="EZ35" i="102"/>
  <c r="FB29" i="102"/>
  <c r="FD24" i="102"/>
  <c r="FH10" i="102"/>
  <c r="FF12" i="102"/>
  <c r="DI82" i="100" l="1"/>
  <c r="DI67" i="100" s="1"/>
  <c r="B115" i="102" s="1"/>
  <c r="DJ115" i="102" s="1"/>
  <c r="DJ2" i="102" s="1"/>
  <c r="DI55" i="100" s="1"/>
  <c r="DI84" i="100"/>
  <c r="DI2" i="102"/>
  <c r="DH55" i="100" s="1"/>
  <c r="FG12" i="102"/>
  <c r="FE24" i="102"/>
  <c r="FA35" i="102"/>
  <c r="FI10" i="102"/>
  <c r="FC29" i="102"/>
  <c r="DK84" i="100" l="1"/>
  <c r="DJ84" i="100"/>
  <c r="DK115" i="102"/>
  <c r="DL115" i="102" s="1"/>
  <c r="FJ10" i="102"/>
  <c r="FB35" i="102"/>
  <c r="FF24" i="102"/>
  <c r="FD29" i="102"/>
  <c r="FH12" i="102"/>
  <c r="DK82" i="100" l="1"/>
  <c r="DJ82" i="100"/>
  <c r="DJ67" i="100"/>
  <c r="B116" i="102" s="1"/>
  <c r="DK116" i="102" s="1"/>
  <c r="DL116" i="102" s="1"/>
  <c r="DM116" i="102" s="1"/>
  <c r="DN116" i="102" s="1"/>
  <c r="DO116" i="102" s="1"/>
  <c r="DP116" i="102" s="1"/>
  <c r="DQ116" i="102" s="1"/>
  <c r="DR116" i="102" s="1"/>
  <c r="DS116" i="102" s="1"/>
  <c r="DT116" i="102" s="1"/>
  <c r="DU116" i="102" s="1"/>
  <c r="DV116" i="102" s="1"/>
  <c r="DW116" i="102" s="1"/>
  <c r="DX116" i="102" s="1"/>
  <c r="DY116" i="102" s="1"/>
  <c r="DZ116" i="102" s="1"/>
  <c r="EA116" i="102" s="1"/>
  <c r="EB116" i="102" s="1"/>
  <c r="EC116" i="102" s="1"/>
  <c r="ED116" i="102" s="1"/>
  <c r="EE116" i="102" s="1"/>
  <c r="EF116" i="102" s="1"/>
  <c r="EG116" i="102" s="1"/>
  <c r="EH116" i="102" s="1"/>
  <c r="EI116" i="102" s="1"/>
  <c r="EJ116" i="102" s="1"/>
  <c r="EK116" i="102" s="1"/>
  <c r="EL116" i="102" s="1"/>
  <c r="EM116" i="102" s="1"/>
  <c r="EN116" i="102" s="1"/>
  <c r="EO116" i="102" s="1"/>
  <c r="EP116" i="102" s="1"/>
  <c r="EQ116" i="102" s="1"/>
  <c r="ER116" i="102" s="1"/>
  <c r="ES116" i="102" s="1"/>
  <c r="ET116" i="102" s="1"/>
  <c r="EU116" i="102" s="1"/>
  <c r="EV116" i="102" s="1"/>
  <c r="EW116" i="102" s="1"/>
  <c r="EX116" i="102" s="1"/>
  <c r="EY116" i="102" s="1"/>
  <c r="EZ116" i="102" s="1"/>
  <c r="FA116" i="102" s="1"/>
  <c r="FB116" i="102" s="1"/>
  <c r="FC116" i="102" s="1"/>
  <c r="FD116" i="102" s="1"/>
  <c r="FE116" i="102" s="1"/>
  <c r="FF116" i="102" s="1"/>
  <c r="FG116" i="102" s="1"/>
  <c r="FH116" i="102" s="1"/>
  <c r="FI116" i="102" s="1"/>
  <c r="FJ116" i="102" s="1"/>
  <c r="FK116" i="102" s="1"/>
  <c r="FL116" i="102" s="1"/>
  <c r="FM116" i="102" s="1"/>
  <c r="FN116" i="102" s="1"/>
  <c r="FO116" i="102" s="1"/>
  <c r="FP116" i="102" s="1"/>
  <c r="FQ116" i="102" s="1"/>
  <c r="FR116" i="102" s="1"/>
  <c r="FS116" i="102" s="1"/>
  <c r="FT116" i="102" s="1"/>
  <c r="FU116" i="102" s="1"/>
  <c r="FV116" i="102" s="1"/>
  <c r="FW116" i="102" s="1"/>
  <c r="FX116" i="102" s="1"/>
  <c r="FY116" i="102" s="1"/>
  <c r="FZ116" i="102" s="1"/>
  <c r="GA116" i="102" s="1"/>
  <c r="GB116" i="102" s="1"/>
  <c r="GC116" i="102" s="1"/>
  <c r="GD116" i="102" s="1"/>
  <c r="GE116" i="102" s="1"/>
  <c r="GF116" i="102" s="1"/>
  <c r="GG116" i="102" s="1"/>
  <c r="GH116" i="102" s="1"/>
  <c r="GI116" i="102" s="1"/>
  <c r="GJ116" i="102" s="1"/>
  <c r="GK116" i="102" s="1"/>
  <c r="GL116" i="102" s="1"/>
  <c r="GM116" i="102" s="1"/>
  <c r="GN116" i="102" s="1"/>
  <c r="GO116" i="102" s="1"/>
  <c r="GP116" i="102" s="1"/>
  <c r="GQ116" i="102" s="1"/>
  <c r="GR116" i="102" s="1"/>
  <c r="GS116" i="102" s="1"/>
  <c r="GT116" i="102" s="1"/>
  <c r="GU116" i="102" s="1"/>
  <c r="GV116" i="102" s="1"/>
  <c r="GW116" i="102" s="1"/>
  <c r="GX116" i="102" s="1"/>
  <c r="GY116" i="102" s="1"/>
  <c r="GZ116" i="102" s="1"/>
  <c r="HA116" i="102" s="1"/>
  <c r="HB116" i="102" s="1"/>
  <c r="HC116" i="102" s="1"/>
  <c r="HD116" i="102" s="1"/>
  <c r="HE116" i="102" s="1"/>
  <c r="HF116" i="102" s="1"/>
  <c r="HG116" i="102" s="1"/>
  <c r="HH116" i="102" s="1"/>
  <c r="HI116" i="102" s="1"/>
  <c r="HJ116" i="102" s="1"/>
  <c r="DK67" i="100"/>
  <c r="B117" i="102" s="1"/>
  <c r="DL117" i="102" s="1"/>
  <c r="DM117" i="102" s="1"/>
  <c r="DN117" i="102" s="1"/>
  <c r="DO117" i="102" s="1"/>
  <c r="DP117" i="102" s="1"/>
  <c r="DQ117" i="102" s="1"/>
  <c r="DR117" i="102" s="1"/>
  <c r="DS117" i="102" s="1"/>
  <c r="DT117" i="102" s="1"/>
  <c r="DU117" i="102" s="1"/>
  <c r="DV117" i="102" s="1"/>
  <c r="DW117" i="102" s="1"/>
  <c r="DX117" i="102" s="1"/>
  <c r="DY117" i="102" s="1"/>
  <c r="DZ117" i="102" s="1"/>
  <c r="EA117" i="102" s="1"/>
  <c r="EB117" i="102" s="1"/>
  <c r="EC117" i="102" s="1"/>
  <c r="ED117" i="102" s="1"/>
  <c r="EE117" i="102" s="1"/>
  <c r="EF117" i="102" s="1"/>
  <c r="EG117" i="102" s="1"/>
  <c r="EH117" i="102" s="1"/>
  <c r="EI117" i="102" s="1"/>
  <c r="EJ117" i="102" s="1"/>
  <c r="EK117" i="102" s="1"/>
  <c r="EL117" i="102" s="1"/>
  <c r="EM117" i="102" s="1"/>
  <c r="EN117" i="102" s="1"/>
  <c r="EO117" i="102" s="1"/>
  <c r="EP117" i="102" s="1"/>
  <c r="EQ117" i="102" s="1"/>
  <c r="ER117" i="102" s="1"/>
  <c r="ES117" i="102" s="1"/>
  <c r="ET117" i="102" s="1"/>
  <c r="EU117" i="102" s="1"/>
  <c r="EV117" i="102" s="1"/>
  <c r="EW117" i="102" s="1"/>
  <c r="EX117" i="102" s="1"/>
  <c r="EY117" i="102" s="1"/>
  <c r="EZ117" i="102" s="1"/>
  <c r="FA117" i="102" s="1"/>
  <c r="FB117" i="102" s="1"/>
  <c r="FC117" i="102" s="1"/>
  <c r="FD117" i="102" s="1"/>
  <c r="FE117" i="102" s="1"/>
  <c r="FF117" i="102" s="1"/>
  <c r="FG117" i="102" s="1"/>
  <c r="FH117" i="102" s="1"/>
  <c r="FI117" i="102" s="1"/>
  <c r="FJ117" i="102" s="1"/>
  <c r="FK117" i="102" s="1"/>
  <c r="FL117" i="102" s="1"/>
  <c r="FM117" i="102" s="1"/>
  <c r="FN117" i="102" s="1"/>
  <c r="FO117" i="102" s="1"/>
  <c r="FP117" i="102" s="1"/>
  <c r="FQ117" i="102" s="1"/>
  <c r="FR117" i="102" s="1"/>
  <c r="FS117" i="102" s="1"/>
  <c r="FT117" i="102" s="1"/>
  <c r="FU117" i="102" s="1"/>
  <c r="FV117" i="102" s="1"/>
  <c r="FW117" i="102" s="1"/>
  <c r="FX117" i="102" s="1"/>
  <c r="FY117" i="102" s="1"/>
  <c r="FZ117" i="102" s="1"/>
  <c r="GA117" i="102" s="1"/>
  <c r="GB117" i="102" s="1"/>
  <c r="GC117" i="102" s="1"/>
  <c r="GD117" i="102" s="1"/>
  <c r="GE117" i="102" s="1"/>
  <c r="GF117" i="102" s="1"/>
  <c r="GG117" i="102" s="1"/>
  <c r="GH117" i="102" s="1"/>
  <c r="GI117" i="102" s="1"/>
  <c r="GJ117" i="102" s="1"/>
  <c r="GK117" i="102" s="1"/>
  <c r="GL117" i="102" s="1"/>
  <c r="GM117" i="102" s="1"/>
  <c r="GN117" i="102" s="1"/>
  <c r="GO117" i="102" s="1"/>
  <c r="GP117" i="102" s="1"/>
  <c r="GQ117" i="102" s="1"/>
  <c r="GR117" i="102" s="1"/>
  <c r="GS117" i="102" s="1"/>
  <c r="GT117" i="102" s="1"/>
  <c r="GU117" i="102" s="1"/>
  <c r="GV117" i="102" s="1"/>
  <c r="GW117" i="102" s="1"/>
  <c r="GX117" i="102" s="1"/>
  <c r="GY117" i="102" s="1"/>
  <c r="GZ117" i="102" s="1"/>
  <c r="HA117" i="102" s="1"/>
  <c r="HB117" i="102" s="1"/>
  <c r="HC117" i="102" s="1"/>
  <c r="HD117" i="102" s="1"/>
  <c r="HE117" i="102" s="1"/>
  <c r="HF117" i="102" s="1"/>
  <c r="HG117" i="102" s="1"/>
  <c r="HH117" i="102" s="1"/>
  <c r="HI117" i="102" s="1"/>
  <c r="HJ117" i="102" s="1"/>
  <c r="DL84" i="100"/>
  <c r="DM115" i="102"/>
  <c r="FI12" i="102"/>
  <c r="FG24" i="102"/>
  <c r="FC35" i="102"/>
  <c r="FE29" i="102"/>
  <c r="FK10" i="102"/>
  <c r="DK2" i="102" l="1"/>
  <c r="DJ55" i="100" s="1"/>
  <c r="DL2" i="102"/>
  <c r="DK55" i="100" s="1"/>
  <c r="DN115" i="102"/>
  <c r="FL10" i="102"/>
  <c r="FH24" i="102"/>
  <c r="FF29" i="102"/>
  <c r="FD35" i="102"/>
  <c r="FJ12" i="102"/>
  <c r="DL82" i="100" l="1"/>
  <c r="DL67" i="100" s="1"/>
  <c r="B118" i="102" s="1"/>
  <c r="DM118" i="102" s="1"/>
  <c r="DN118" i="102" s="1"/>
  <c r="DO118" i="102" s="1"/>
  <c r="DP118" i="102" s="1"/>
  <c r="DQ118" i="102" s="1"/>
  <c r="DR118" i="102" s="1"/>
  <c r="DS118" i="102" s="1"/>
  <c r="DT118" i="102" s="1"/>
  <c r="DU118" i="102" s="1"/>
  <c r="DV118" i="102" s="1"/>
  <c r="DW118" i="102" s="1"/>
  <c r="DX118" i="102" s="1"/>
  <c r="DY118" i="102" s="1"/>
  <c r="DZ118" i="102" s="1"/>
  <c r="EA118" i="102" s="1"/>
  <c r="EB118" i="102" s="1"/>
  <c r="EC118" i="102" s="1"/>
  <c r="ED118" i="102" s="1"/>
  <c r="EE118" i="102" s="1"/>
  <c r="EF118" i="102" s="1"/>
  <c r="EG118" i="102" s="1"/>
  <c r="EH118" i="102" s="1"/>
  <c r="EI118" i="102" s="1"/>
  <c r="EJ118" i="102" s="1"/>
  <c r="EK118" i="102" s="1"/>
  <c r="EL118" i="102" s="1"/>
  <c r="EM118" i="102" s="1"/>
  <c r="EN118" i="102" s="1"/>
  <c r="EO118" i="102" s="1"/>
  <c r="EP118" i="102" s="1"/>
  <c r="EQ118" i="102" s="1"/>
  <c r="ER118" i="102" s="1"/>
  <c r="ES118" i="102" s="1"/>
  <c r="ET118" i="102" s="1"/>
  <c r="EU118" i="102" s="1"/>
  <c r="EV118" i="102" s="1"/>
  <c r="EW118" i="102" s="1"/>
  <c r="EX118" i="102" s="1"/>
  <c r="EY118" i="102" s="1"/>
  <c r="EZ118" i="102" s="1"/>
  <c r="FA118" i="102" s="1"/>
  <c r="FB118" i="102" s="1"/>
  <c r="FC118" i="102" s="1"/>
  <c r="FD118" i="102" s="1"/>
  <c r="FE118" i="102" s="1"/>
  <c r="FF118" i="102" s="1"/>
  <c r="FG118" i="102" s="1"/>
  <c r="FH118" i="102" s="1"/>
  <c r="FI118" i="102" s="1"/>
  <c r="FJ118" i="102" s="1"/>
  <c r="FK118" i="102" s="1"/>
  <c r="FL118" i="102" s="1"/>
  <c r="FM118" i="102" s="1"/>
  <c r="FN118" i="102" s="1"/>
  <c r="FO118" i="102" s="1"/>
  <c r="FP118" i="102" s="1"/>
  <c r="FQ118" i="102" s="1"/>
  <c r="FR118" i="102" s="1"/>
  <c r="FS118" i="102" s="1"/>
  <c r="FT118" i="102" s="1"/>
  <c r="FU118" i="102" s="1"/>
  <c r="FV118" i="102" s="1"/>
  <c r="FW118" i="102" s="1"/>
  <c r="FX118" i="102" s="1"/>
  <c r="FY118" i="102" s="1"/>
  <c r="FZ118" i="102" s="1"/>
  <c r="GA118" i="102" s="1"/>
  <c r="GB118" i="102" s="1"/>
  <c r="GC118" i="102" s="1"/>
  <c r="GD118" i="102" s="1"/>
  <c r="GE118" i="102" s="1"/>
  <c r="GF118" i="102" s="1"/>
  <c r="GG118" i="102" s="1"/>
  <c r="GH118" i="102" s="1"/>
  <c r="GI118" i="102" s="1"/>
  <c r="GJ118" i="102" s="1"/>
  <c r="GK118" i="102" s="1"/>
  <c r="GL118" i="102" s="1"/>
  <c r="GM118" i="102" s="1"/>
  <c r="GN118" i="102" s="1"/>
  <c r="GO118" i="102" s="1"/>
  <c r="GP118" i="102" s="1"/>
  <c r="GQ118" i="102" s="1"/>
  <c r="GR118" i="102" s="1"/>
  <c r="GS118" i="102" s="1"/>
  <c r="GT118" i="102" s="1"/>
  <c r="GU118" i="102" s="1"/>
  <c r="GV118" i="102" s="1"/>
  <c r="GW118" i="102" s="1"/>
  <c r="GX118" i="102" s="1"/>
  <c r="GY118" i="102" s="1"/>
  <c r="GZ118" i="102" s="1"/>
  <c r="HA118" i="102" s="1"/>
  <c r="HB118" i="102" s="1"/>
  <c r="HC118" i="102" s="1"/>
  <c r="HD118" i="102" s="1"/>
  <c r="HE118" i="102" s="1"/>
  <c r="HF118" i="102" s="1"/>
  <c r="HG118" i="102" s="1"/>
  <c r="HH118" i="102" s="1"/>
  <c r="HI118" i="102" s="1"/>
  <c r="HJ118" i="102" s="1"/>
  <c r="DM84" i="100"/>
  <c r="DO115" i="102"/>
  <c r="FI24" i="102"/>
  <c r="FE35" i="102"/>
  <c r="FG29" i="102"/>
  <c r="FK12" i="102"/>
  <c r="FM10" i="102"/>
  <c r="DM82" i="100" l="1"/>
  <c r="DM67" i="100" s="1"/>
  <c r="B119" i="102" s="1"/>
  <c r="DN119" i="102" s="1"/>
  <c r="DO119" i="102" s="1"/>
  <c r="DP119" i="102" s="1"/>
  <c r="DQ119" i="102" s="1"/>
  <c r="DR119" i="102" s="1"/>
  <c r="DS119" i="102" s="1"/>
  <c r="DT119" i="102" s="1"/>
  <c r="DU119" i="102" s="1"/>
  <c r="DV119" i="102" s="1"/>
  <c r="DW119" i="102" s="1"/>
  <c r="DX119" i="102" s="1"/>
  <c r="DY119" i="102" s="1"/>
  <c r="DZ119" i="102" s="1"/>
  <c r="EA119" i="102" s="1"/>
  <c r="EB119" i="102" s="1"/>
  <c r="EC119" i="102" s="1"/>
  <c r="ED119" i="102" s="1"/>
  <c r="EE119" i="102" s="1"/>
  <c r="EF119" i="102" s="1"/>
  <c r="EG119" i="102" s="1"/>
  <c r="EH119" i="102" s="1"/>
  <c r="EI119" i="102" s="1"/>
  <c r="EJ119" i="102" s="1"/>
  <c r="EK119" i="102" s="1"/>
  <c r="EL119" i="102" s="1"/>
  <c r="EM119" i="102" s="1"/>
  <c r="EN119" i="102" s="1"/>
  <c r="EO119" i="102" s="1"/>
  <c r="EP119" i="102" s="1"/>
  <c r="EQ119" i="102" s="1"/>
  <c r="ER119" i="102" s="1"/>
  <c r="ES119" i="102" s="1"/>
  <c r="ET119" i="102" s="1"/>
  <c r="EU119" i="102" s="1"/>
  <c r="EV119" i="102" s="1"/>
  <c r="EW119" i="102" s="1"/>
  <c r="EX119" i="102" s="1"/>
  <c r="EY119" i="102" s="1"/>
  <c r="EZ119" i="102" s="1"/>
  <c r="FA119" i="102" s="1"/>
  <c r="FB119" i="102" s="1"/>
  <c r="FC119" i="102" s="1"/>
  <c r="FD119" i="102" s="1"/>
  <c r="FE119" i="102" s="1"/>
  <c r="FF119" i="102" s="1"/>
  <c r="FG119" i="102" s="1"/>
  <c r="FH119" i="102" s="1"/>
  <c r="FI119" i="102" s="1"/>
  <c r="FJ119" i="102" s="1"/>
  <c r="FK119" i="102" s="1"/>
  <c r="FL119" i="102" s="1"/>
  <c r="FM119" i="102" s="1"/>
  <c r="FN119" i="102" s="1"/>
  <c r="FO119" i="102" s="1"/>
  <c r="FP119" i="102" s="1"/>
  <c r="FQ119" i="102" s="1"/>
  <c r="FR119" i="102" s="1"/>
  <c r="FS119" i="102" s="1"/>
  <c r="FT119" i="102" s="1"/>
  <c r="FU119" i="102" s="1"/>
  <c r="FV119" i="102" s="1"/>
  <c r="FW119" i="102" s="1"/>
  <c r="FX119" i="102" s="1"/>
  <c r="FY119" i="102" s="1"/>
  <c r="FZ119" i="102" s="1"/>
  <c r="GA119" i="102" s="1"/>
  <c r="GB119" i="102" s="1"/>
  <c r="GC119" i="102" s="1"/>
  <c r="GD119" i="102" s="1"/>
  <c r="GE119" i="102" s="1"/>
  <c r="GF119" i="102" s="1"/>
  <c r="GG119" i="102" s="1"/>
  <c r="GH119" i="102" s="1"/>
  <c r="GI119" i="102" s="1"/>
  <c r="GJ119" i="102" s="1"/>
  <c r="GK119" i="102" s="1"/>
  <c r="GL119" i="102" s="1"/>
  <c r="GM119" i="102" s="1"/>
  <c r="GN119" i="102" s="1"/>
  <c r="GO119" i="102" s="1"/>
  <c r="GP119" i="102" s="1"/>
  <c r="GQ119" i="102" s="1"/>
  <c r="GR119" i="102" s="1"/>
  <c r="GS119" i="102" s="1"/>
  <c r="GT119" i="102" s="1"/>
  <c r="GU119" i="102" s="1"/>
  <c r="GV119" i="102" s="1"/>
  <c r="GW119" i="102" s="1"/>
  <c r="GX119" i="102" s="1"/>
  <c r="GY119" i="102" s="1"/>
  <c r="GZ119" i="102" s="1"/>
  <c r="HA119" i="102" s="1"/>
  <c r="HB119" i="102" s="1"/>
  <c r="HC119" i="102" s="1"/>
  <c r="HD119" i="102" s="1"/>
  <c r="HE119" i="102" s="1"/>
  <c r="HF119" i="102" s="1"/>
  <c r="HG119" i="102" s="1"/>
  <c r="HH119" i="102" s="1"/>
  <c r="HI119" i="102" s="1"/>
  <c r="HJ119" i="102" s="1"/>
  <c r="DN82" i="100"/>
  <c r="DM2" i="102"/>
  <c r="DL55" i="100" s="1"/>
  <c r="DN84" i="100"/>
  <c r="DP115" i="102"/>
  <c r="DQ115" i="102" s="1"/>
  <c r="DR115" i="102" s="1"/>
  <c r="DS115" i="102" s="1"/>
  <c r="DT115" i="102" s="1"/>
  <c r="DU115" i="102" s="1"/>
  <c r="DV115" i="102" s="1"/>
  <c r="DW115" i="102" s="1"/>
  <c r="DX115" i="102" s="1"/>
  <c r="DY115" i="102" s="1"/>
  <c r="DZ115" i="102" s="1"/>
  <c r="EA115" i="102" s="1"/>
  <c r="EB115" i="102" s="1"/>
  <c r="EC115" i="102" s="1"/>
  <c r="ED115" i="102" s="1"/>
  <c r="EE115" i="102" s="1"/>
  <c r="EF115" i="102" s="1"/>
  <c r="EG115" i="102" s="1"/>
  <c r="EH115" i="102" s="1"/>
  <c r="EI115" i="102" s="1"/>
  <c r="EJ115" i="102" s="1"/>
  <c r="EK115" i="102" s="1"/>
  <c r="EL115" i="102" s="1"/>
  <c r="EM115" i="102" s="1"/>
  <c r="EN115" i="102" s="1"/>
  <c r="EO115" i="102" s="1"/>
  <c r="EP115" i="102" s="1"/>
  <c r="EQ115" i="102" s="1"/>
  <c r="ER115" i="102" s="1"/>
  <c r="ES115" i="102" s="1"/>
  <c r="ET115" i="102" s="1"/>
  <c r="EU115" i="102" s="1"/>
  <c r="EV115" i="102" s="1"/>
  <c r="EW115" i="102" s="1"/>
  <c r="EX115" i="102" s="1"/>
  <c r="EY115" i="102" s="1"/>
  <c r="EZ115" i="102" s="1"/>
  <c r="FA115" i="102" s="1"/>
  <c r="FB115" i="102" s="1"/>
  <c r="FC115" i="102" s="1"/>
  <c r="FD115" i="102" s="1"/>
  <c r="FE115" i="102" s="1"/>
  <c r="FF115" i="102" s="1"/>
  <c r="FG115" i="102" s="1"/>
  <c r="FH115" i="102" s="1"/>
  <c r="FI115" i="102" s="1"/>
  <c r="FJ115" i="102" s="1"/>
  <c r="FK115" i="102" s="1"/>
  <c r="FL115" i="102" s="1"/>
  <c r="FM115" i="102" s="1"/>
  <c r="FN115" i="102" s="1"/>
  <c r="FO115" i="102" s="1"/>
  <c r="FP115" i="102" s="1"/>
  <c r="FQ115" i="102" s="1"/>
  <c r="FR115" i="102" s="1"/>
  <c r="FS115" i="102" s="1"/>
  <c r="FT115" i="102" s="1"/>
  <c r="FU115" i="102" s="1"/>
  <c r="FV115" i="102" s="1"/>
  <c r="FW115" i="102" s="1"/>
  <c r="FX115" i="102" s="1"/>
  <c r="FY115" i="102" s="1"/>
  <c r="FZ115" i="102" s="1"/>
  <c r="GA115" i="102" s="1"/>
  <c r="GB115" i="102" s="1"/>
  <c r="GC115" i="102" s="1"/>
  <c r="GD115" i="102" s="1"/>
  <c r="GE115" i="102" s="1"/>
  <c r="GF115" i="102" s="1"/>
  <c r="GG115" i="102" s="1"/>
  <c r="GH115" i="102" s="1"/>
  <c r="GI115" i="102" s="1"/>
  <c r="GJ115" i="102" s="1"/>
  <c r="GK115" i="102" s="1"/>
  <c r="GL115" i="102" s="1"/>
  <c r="GM115" i="102" s="1"/>
  <c r="GN115" i="102" s="1"/>
  <c r="GO115" i="102" s="1"/>
  <c r="GP115" i="102" s="1"/>
  <c r="GQ115" i="102" s="1"/>
  <c r="GR115" i="102" s="1"/>
  <c r="GS115" i="102" s="1"/>
  <c r="GT115" i="102" s="1"/>
  <c r="GU115" i="102" s="1"/>
  <c r="GV115" i="102" s="1"/>
  <c r="GW115" i="102" s="1"/>
  <c r="GX115" i="102" s="1"/>
  <c r="GY115" i="102" s="1"/>
  <c r="GZ115" i="102" s="1"/>
  <c r="HA115" i="102" s="1"/>
  <c r="HB115" i="102" s="1"/>
  <c r="HC115" i="102" s="1"/>
  <c r="HD115" i="102" s="1"/>
  <c r="HE115" i="102" s="1"/>
  <c r="HF115" i="102" s="1"/>
  <c r="HG115" i="102" s="1"/>
  <c r="HH115" i="102" s="1"/>
  <c r="HI115" i="102" s="1"/>
  <c r="HJ115" i="102" s="1"/>
  <c r="FH29" i="102"/>
  <c r="FF35" i="102"/>
  <c r="FN10" i="102"/>
  <c r="FJ24" i="102"/>
  <c r="FL12" i="102"/>
  <c r="DN2" i="102" l="1"/>
  <c r="DM55" i="100" s="1"/>
  <c r="DN67" i="100"/>
  <c r="B120" i="102" s="1"/>
  <c r="DO120" i="102" s="1"/>
  <c r="DP120" i="102" s="1"/>
  <c r="DQ120" i="102" s="1"/>
  <c r="DR120" i="102" s="1"/>
  <c r="DS120" i="102" s="1"/>
  <c r="DT120" i="102" s="1"/>
  <c r="DU120" i="102" s="1"/>
  <c r="DV120" i="102" s="1"/>
  <c r="DW120" i="102" s="1"/>
  <c r="DX120" i="102" s="1"/>
  <c r="DY120" i="102" s="1"/>
  <c r="DZ120" i="102" s="1"/>
  <c r="EA120" i="102" s="1"/>
  <c r="EB120" i="102" s="1"/>
  <c r="EC120" i="102" s="1"/>
  <c r="ED120" i="102" s="1"/>
  <c r="EE120" i="102" s="1"/>
  <c r="EF120" i="102" s="1"/>
  <c r="EG120" i="102" s="1"/>
  <c r="EH120" i="102" s="1"/>
  <c r="EI120" i="102" s="1"/>
  <c r="EJ120" i="102" s="1"/>
  <c r="EK120" i="102" s="1"/>
  <c r="EL120" i="102" s="1"/>
  <c r="EM120" i="102" s="1"/>
  <c r="EN120" i="102" s="1"/>
  <c r="EO120" i="102" s="1"/>
  <c r="EP120" i="102" s="1"/>
  <c r="EQ120" i="102" s="1"/>
  <c r="ER120" i="102" s="1"/>
  <c r="ES120" i="102" s="1"/>
  <c r="ET120" i="102" s="1"/>
  <c r="EU120" i="102" s="1"/>
  <c r="EV120" i="102" s="1"/>
  <c r="EW120" i="102" s="1"/>
  <c r="EX120" i="102" s="1"/>
  <c r="EY120" i="102" s="1"/>
  <c r="EZ120" i="102" s="1"/>
  <c r="FA120" i="102" s="1"/>
  <c r="FB120" i="102" s="1"/>
  <c r="FC120" i="102" s="1"/>
  <c r="FD120" i="102" s="1"/>
  <c r="FE120" i="102" s="1"/>
  <c r="FF120" i="102" s="1"/>
  <c r="FG120" i="102" s="1"/>
  <c r="FH120" i="102" s="1"/>
  <c r="FI120" i="102" s="1"/>
  <c r="FJ120" i="102" s="1"/>
  <c r="FK120" i="102" s="1"/>
  <c r="FL120" i="102" s="1"/>
  <c r="FM120" i="102" s="1"/>
  <c r="FN120" i="102" s="1"/>
  <c r="FO120" i="102" s="1"/>
  <c r="FP120" i="102" s="1"/>
  <c r="FQ120" i="102" s="1"/>
  <c r="FR120" i="102" s="1"/>
  <c r="FS120" i="102" s="1"/>
  <c r="FT120" i="102" s="1"/>
  <c r="FU120" i="102" s="1"/>
  <c r="FV120" i="102" s="1"/>
  <c r="FW120" i="102" s="1"/>
  <c r="FX120" i="102" s="1"/>
  <c r="FY120" i="102" s="1"/>
  <c r="FZ120" i="102" s="1"/>
  <c r="GA120" i="102" s="1"/>
  <c r="GB120" i="102" s="1"/>
  <c r="GC120" i="102" s="1"/>
  <c r="GD120" i="102" s="1"/>
  <c r="GE120" i="102" s="1"/>
  <c r="GF120" i="102" s="1"/>
  <c r="GG120" i="102" s="1"/>
  <c r="GH120" i="102" s="1"/>
  <c r="GI120" i="102" s="1"/>
  <c r="GJ120" i="102" s="1"/>
  <c r="GK120" i="102" s="1"/>
  <c r="GL120" i="102" s="1"/>
  <c r="GM120" i="102" s="1"/>
  <c r="GN120" i="102" s="1"/>
  <c r="GO120" i="102" s="1"/>
  <c r="GP120" i="102" s="1"/>
  <c r="GQ120" i="102" s="1"/>
  <c r="GR120" i="102" s="1"/>
  <c r="GS120" i="102" s="1"/>
  <c r="GT120" i="102" s="1"/>
  <c r="GU120" i="102" s="1"/>
  <c r="GV120" i="102" s="1"/>
  <c r="GW120" i="102" s="1"/>
  <c r="GX120" i="102" s="1"/>
  <c r="GY120" i="102" s="1"/>
  <c r="GZ120" i="102" s="1"/>
  <c r="HA120" i="102" s="1"/>
  <c r="HB120" i="102" s="1"/>
  <c r="HC120" i="102" s="1"/>
  <c r="HD120" i="102" s="1"/>
  <c r="HE120" i="102" s="1"/>
  <c r="HF120" i="102" s="1"/>
  <c r="HG120" i="102" s="1"/>
  <c r="HH120" i="102" s="1"/>
  <c r="HI120" i="102" s="1"/>
  <c r="HJ120" i="102" s="1"/>
  <c r="FO10" i="102"/>
  <c r="FG35" i="102"/>
  <c r="FI29" i="102"/>
  <c r="FK24" i="102"/>
  <c r="FM12" i="102"/>
  <c r="DP84" i="100" l="1"/>
  <c r="DO84" i="100"/>
  <c r="DO2" i="102"/>
  <c r="DN55" i="100" s="1"/>
  <c r="FJ29" i="102"/>
  <c r="FP10" i="102"/>
  <c r="FN12" i="102"/>
  <c r="FL24" i="102"/>
  <c r="FH35" i="102"/>
  <c r="DO82" i="100" l="1"/>
  <c r="DO67" i="100" s="1"/>
  <c r="B121" i="102" s="1"/>
  <c r="DP121" i="102" s="1"/>
  <c r="DQ121" i="102" s="1"/>
  <c r="DR121" i="102" s="1"/>
  <c r="DS121" i="102" s="1"/>
  <c r="DT121" i="102" s="1"/>
  <c r="DU121" i="102" s="1"/>
  <c r="DV121" i="102" s="1"/>
  <c r="DW121" i="102" s="1"/>
  <c r="DX121" i="102" s="1"/>
  <c r="DY121" i="102" s="1"/>
  <c r="DZ121" i="102" s="1"/>
  <c r="EA121" i="102" s="1"/>
  <c r="EB121" i="102" s="1"/>
  <c r="EC121" i="102" s="1"/>
  <c r="ED121" i="102" s="1"/>
  <c r="EE121" i="102" s="1"/>
  <c r="EF121" i="102" s="1"/>
  <c r="EG121" i="102" s="1"/>
  <c r="EH121" i="102" s="1"/>
  <c r="EI121" i="102" s="1"/>
  <c r="EJ121" i="102" s="1"/>
  <c r="EK121" i="102" s="1"/>
  <c r="EL121" i="102" s="1"/>
  <c r="EM121" i="102" s="1"/>
  <c r="EN121" i="102" s="1"/>
  <c r="EO121" i="102" s="1"/>
  <c r="EP121" i="102" s="1"/>
  <c r="EQ121" i="102" s="1"/>
  <c r="ER121" i="102" s="1"/>
  <c r="ES121" i="102" s="1"/>
  <c r="ET121" i="102" s="1"/>
  <c r="EU121" i="102" s="1"/>
  <c r="EV121" i="102" s="1"/>
  <c r="EW121" i="102" s="1"/>
  <c r="EX121" i="102" s="1"/>
  <c r="EY121" i="102" s="1"/>
  <c r="EZ121" i="102" s="1"/>
  <c r="FA121" i="102" s="1"/>
  <c r="FB121" i="102" s="1"/>
  <c r="FC121" i="102" s="1"/>
  <c r="FD121" i="102" s="1"/>
  <c r="FE121" i="102" s="1"/>
  <c r="FF121" i="102" s="1"/>
  <c r="FG121" i="102" s="1"/>
  <c r="FH121" i="102" s="1"/>
  <c r="FI121" i="102" s="1"/>
  <c r="FJ121" i="102" s="1"/>
  <c r="FK121" i="102" s="1"/>
  <c r="FL121" i="102" s="1"/>
  <c r="FM121" i="102" s="1"/>
  <c r="FN121" i="102" s="1"/>
  <c r="FO121" i="102" s="1"/>
  <c r="FP121" i="102" s="1"/>
  <c r="FQ121" i="102" s="1"/>
  <c r="FR121" i="102" s="1"/>
  <c r="FS121" i="102" s="1"/>
  <c r="FT121" i="102" s="1"/>
  <c r="FU121" i="102" s="1"/>
  <c r="FV121" i="102" s="1"/>
  <c r="FW121" i="102" s="1"/>
  <c r="FX121" i="102" s="1"/>
  <c r="FY121" i="102" s="1"/>
  <c r="FZ121" i="102" s="1"/>
  <c r="GA121" i="102" s="1"/>
  <c r="GB121" i="102" s="1"/>
  <c r="GC121" i="102" s="1"/>
  <c r="GD121" i="102" s="1"/>
  <c r="GE121" i="102" s="1"/>
  <c r="GF121" i="102" s="1"/>
  <c r="GG121" i="102" s="1"/>
  <c r="GH121" i="102" s="1"/>
  <c r="GI121" i="102" s="1"/>
  <c r="GJ121" i="102" s="1"/>
  <c r="GK121" i="102" s="1"/>
  <c r="GL121" i="102" s="1"/>
  <c r="GM121" i="102" s="1"/>
  <c r="GN121" i="102" s="1"/>
  <c r="GO121" i="102" s="1"/>
  <c r="GP121" i="102" s="1"/>
  <c r="GQ121" i="102" s="1"/>
  <c r="GR121" i="102" s="1"/>
  <c r="GS121" i="102" s="1"/>
  <c r="GT121" i="102" s="1"/>
  <c r="GU121" i="102" s="1"/>
  <c r="GV121" i="102" s="1"/>
  <c r="GW121" i="102" s="1"/>
  <c r="GX121" i="102" s="1"/>
  <c r="GY121" i="102" s="1"/>
  <c r="GZ121" i="102" s="1"/>
  <c r="HA121" i="102" s="1"/>
  <c r="HB121" i="102" s="1"/>
  <c r="HC121" i="102" s="1"/>
  <c r="HD121" i="102" s="1"/>
  <c r="HE121" i="102" s="1"/>
  <c r="HF121" i="102" s="1"/>
  <c r="HG121" i="102" s="1"/>
  <c r="HH121" i="102" s="1"/>
  <c r="HI121" i="102" s="1"/>
  <c r="HJ121" i="102" s="1"/>
  <c r="DP82" i="100"/>
  <c r="DP67" i="100" s="1"/>
  <c r="B122" i="102" s="1"/>
  <c r="DQ122" i="102" s="1"/>
  <c r="FM24" i="102"/>
  <c r="FI35" i="102"/>
  <c r="FO12" i="102"/>
  <c r="FK29" i="102"/>
  <c r="FQ10" i="102"/>
  <c r="DP2" i="102" l="1"/>
  <c r="DO55" i="100" s="1"/>
  <c r="DQ84" i="100"/>
  <c r="DR122" i="102"/>
  <c r="DS122" i="102" s="1"/>
  <c r="DT122" i="102" s="1"/>
  <c r="DQ2" i="102"/>
  <c r="DP55" i="100" s="1"/>
  <c r="FJ35" i="102"/>
  <c r="FR10" i="102"/>
  <c r="FN24" i="102"/>
  <c r="FL29" i="102"/>
  <c r="FP12" i="102"/>
  <c r="DQ82" i="100" l="1"/>
  <c r="DQ67" i="100" s="1"/>
  <c r="B123" i="102" s="1"/>
  <c r="DR123" i="102" s="1"/>
  <c r="DU122" i="102"/>
  <c r="DV122" i="102" s="1"/>
  <c r="DW122" i="102" s="1"/>
  <c r="DX122" i="102" s="1"/>
  <c r="DY122" i="102" s="1"/>
  <c r="DZ122" i="102" s="1"/>
  <c r="EA122" i="102" s="1"/>
  <c r="EB122" i="102" s="1"/>
  <c r="EC122" i="102" s="1"/>
  <c r="ED122" i="102" s="1"/>
  <c r="EE122" i="102" s="1"/>
  <c r="EF122" i="102" s="1"/>
  <c r="EG122" i="102" s="1"/>
  <c r="EH122" i="102" s="1"/>
  <c r="EI122" i="102" s="1"/>
  <c r="EJ122" i="102" s="1"/>
  <c r="EK122" i="102" s="1"/>
  <c r="EL122" i="102" s="1"/>
  <c r="EM122" i="102" s="1"/>
  <c r="EN122" i="102" s="1"/>
  <c r="EO122" i="102" s="1"/>
  <c r="EP122" i="102" s="1"/>
  <c r="EQ122" i="102" s="1"/>
  <c r="ER122" i="102" s="1"/>
  <c r="ES122" i="102" s="1"/>
  <c r="ET122" i="102" s="1"/>
  <c r="EU122" i="102" s="1"/>
  <c r="EV122" i="102" s="1"/>
  <c r="EW122" i="102" s="1"/>
  <c r="EX122" i="102" s="1"/>
  <c r="EY122" i="102" s="1"/>
  <c r="EZ122" i="102" s="1"/>
  <c r="FA122" i="102" s="1"/>
  <c r="FB122" i="102" s="1"/>
  <c r="FC122" i="102" s="1"/>
  <c r="FD122" i="102" s="1"/>
  <c r="FE122" i="102" s="1"/>
  <c r="FF122" i="102" s="1"/>
  <c r="FG122" i="102" s="1"/>
  <c r="FH122" i="102" s="1"/>
  <c r="FM29" i="102"/>
  <c r="FQ12" i="102"/>
  <c r="FS10" i="102"/>
  <c r="FK35" i="102"/>
  <c r="FO24" i="102"/>
  <c r="DS123" i="102" l="1"/>
  <c r="DT123" i="102" s="1"/>
  <c r="DU123" i="102" s="1"/>
  <c r="DV123" i="102" s="1"/>
  <c r="DW123" i="102" s="1"/>
  <c r="DX123" i="102" s="1"/>
  <c r="DY123" i="102" s="1"/>
  <c r="DZ123" i="102" s="1"/>
  <c r="EA123" i="102" s="1"/>
  <c r="EB123" i="102" s="1"/>
  <c r="EC123" i="102" s="1"/>
  <c r="ED123" i="102" s="1"/>
  <c r="EE123" i="102" s="1"/>
  <c r="EF123" i="102" s="1"/>
  <c r="EG123" i="102" s="1"/>
  <c r="EH123" i="102" s="1"/>
  <c r="EI123" i="102" s="1"/>
  <c r="EJ123" i="102" s="1"/>
  <c r="EK123" i="102" s="1"/>
  <c r="EL123" i="102" s="1"/>
  <c r="EM123" i="102" s="1"/>
  <c r="EN123" i="102" s="1"/>
  <c r="EO123" i="102" s="1"/>
  <c r="EP123" i="102" s="1"/>
  <c r="EQ123" i="102" s="1"/>
  <c r="ER123" i="102" s="1"/>
  <c r="ES123" i="102" s="1"/>
  <c r="ET123" i="102" s="1"/>
  <c r="EU123" i="102" s="1"/>
  <c r="EV123" i="102" s="1"/>
  <c r="EW123" i="102" s="1"/>
  <c r="EX123" i="102" s="1"/>
  <c r="EY123" i="102" s="1"/>
  <c r="EZ123" i="102" s="1"/>
  <c r="FA123" i="102" s="1"/>
  <c r="FB123" i="102" s="1"/>
  <c r="FC123" i="102" s="1"/>
  <c r="FD123" i="102" s="1"/>
  <c r="FE123" i="102" s="1"/>
  <c r="FF123" i="102" s="1"/>
  <c r="FG123" i="102" s="1"/>
  <c r="FH123" i="102" s="1"/>
  <c r="FI123" i="102" s="1"/>
  <c r="FJ123" i="102" s="1"/>
  <c r="FK123" i="102" s="1"/>
  <c r="FL123" i="102" s="1"/>
  <c r="FM123" i="102" s="1"/>
  <c r="FN123" i="102" s="1"/>
  <c r="FO123" i="102" s="1"/>
  <c r="FP123" i="102" s="1"/>
  <c r="FQ123" i="102" s="1"/>
  <c r="FR123" i="102" s="1"/>
  <c r="FS123" i="102" s="1"/>
  <c r="FT123" i="102" s="1"/>
  <c r="FU123" i="102" s="1"/>
  <c r="FV123" i="102" s="1"/>
  <c r="FW123" i="102" s="1"/>
  <c r="FX123" i="102" s="1"/>
  <c r="FY123" i="102" s="1"/>
  <c r="FZ123" i="102" s="1"/>
  <c r="GA123" i="102" s="1"/>
  <c r="GB123" i="102" s="1"/>
  <c r="GC123" i="102" s="1"/>
  <c r="GD123" i="102" s="1"/>
  <c r="GE123" i="102" s="1"/>
  <c r="GF123" i="102" s="1"/>
  <c r="GG123" i="102" s="1"/>
  <c r="GH123" i="102" s="1"/>
  <c r="GI123" i="102" s="1"/>
  <c r="GJ123" i="102" s="1"/>
  <c r="GK123" i="102" s="1"/>
  <c r="GL123" i="102" s="1"/>
  <c r="GM123" i="102" s="1"/>
  <c r="GN123" i="102" s="1"/>
  <c r="GO123" i="102" s="1"/>
  <c r="GP123" i="102" s="1"/>
  <c r="GQ123" i="102" s="1"/>
  <c r="GR123" i="102" s="1"/>
  <c r="GS123" i="102" s="1"/>
  <c r="GT123" i="102" s="1"/>
  <c r="GU123" i="102" s="1"/>
  <c r="GV123" i="102" s="1"/>
  <c r="GW123" i="102" s="1"/>
  <c r="GX123" i="102" s="1"/>
  <c r="GY123" i="102" s="1"/>
  <c r="GZ123" i="102" s="1"/>
  <c r="HA123" i="102" s="1"/>
  <c r="HB123" i="102" s="1"/>
  <c r="HC123" i="102" s="1"/>
  <c r="HD123" i="102" s="1"/>
  <c r="HE123" i="102" s="1"/>
  <c r="HF123" i="102" s="1"/>
  <c r="HG123" i="102" s="1"/>
  <c r="HH123" i="102" s="1"/>
  <c r="HI123" i="102" s="1"/>
  <c r="HJ123" i="102" s="1"/>
  <c r="DR2" i="102"/>
  <c r="DQ55" i="100" s="1"/>
  <c r="FI122" i="102"/>
  <c r="FT10" i="102"/>
  <c r="FN29" i="102"/>
  <c r="FR12" i="102"/>
  <c r="FP24" i="102"/>
  <c r="FL35" i="102"/>
  <c r="DR84" i="100" l="1"/>
  <c r="DR82" i="100"/>
  <c r="DR67" i="100" s="1"/>
  <c r="B124" i="102" s="1"/>
  <c r="DS124" i="102" s="1"/>
  <c r="DT124" i="102" s="1"/>
  <c r="FJ122" i="102"/>
  <c r="FM35" i="102"/>
  <c r="FO29" i="102"/>
  <c r="FS12" i="102"/>
  <c r="FQ24" i="102"/>
  <c r="FU10" i="102"/>
  <c r="DS82" i="100" l="1"/>
  <c r="DS2" i="102"/>
  <c r="DR55" i="100" s="1"/>
  <c r="DU124" i="102"/>
  <c r="DV124" i="102" s="1"/>
  <c r="FK122" i="102"/>
  <c r="FP29" i="102"/>
  <c r="FR24" i="102"/>
  <c r="FT12" i="102"/>
  <c r="FN35" i="102"/>
  <c r="FV10" i="102"/>
  <c r="DS84" i="100" l="1"/>
  <c r="DS67" i="100" s="1"/>
  <c r="B125" i="102" s="1"/>
  <c r="DT125" i="102" s="1"/>
  <c r="DW124" i="102"/>
  <c r="FL122" i="102"/>
  <c r="DT82" i="100"/>
  <c r="FO35" i="102"/>
  <c r="FU12" i="102"/>
  <c r="FW10" i="102"/>
  <c r="FQ29" i="102"/>
  <c r="FS24" i="102"/>
  <c r="DU125" i="102" l="1"/>
  <c r="DT2" i="102"/>
  <c r="DS55" i="100" s="1"/>
  <c r="DT84" i="100"/>
  <c r="DT67" i="100" s="1"/>
  <c r="B126" i="102" s="1"/>
  <c r="DU126" i="102" s="1"/>
  <c r="DV126" i="102" s="1"/>
  <c r="DW126" i="102" s="1"/>
  <c r="DX126" i="102" s="1"/>
  <c r="DY126" i="102" s="1"/>
  <c r="DZ126" i="102" s="1"/>
  <c r="EA126" i="102" s="1"/>
  <c r="EB126" i="102" s="1"/>
  <c r="EC126" i="102" s="1"/>
  <c r="ED126" i="102" s="1"/>
  <c r="EE126" i="102" s="1"/>
  <c r="EF126" i="102" s="1"/>
  <c r="EG126" i="102" s="1"/>
  <c r="EH126" i="102" s="1"/>
  <c r="EI126" i="102" s="1"/>
  <c r="EJ126" i="102" s="1"/>
  <c r="EK126" i="102" s="1"/>
  <c r="EL126" i="102" s="1"/>
  <c r="EM126" i="102" s="1"/>
  <c r="EN126" i="102" s="1"/>
  <c r="EO126" i="102" s="1"/>
  <c r="EP126" i="102" s="1"/>
  <c r="EQ126" i="102" s="1"/>
  <c r="ER126" i="102" s="1"/>
  <c r="ES126" i="102" s="1"/>
  <c r="ET126" i="102" s="1"/>
  <c r="EU126" i="102" s="1"/>
  <c r="EV126" i="102" s="1"/>
  <c r="EW126" i="102" s="1"/>
  <c r="EX126" i="102" s="1"/>
  <c r="EY126" i="102" s="1"/>
  <c r="EZ126" i="102" s="1"/>
  <c r="FA126" i="102" s="1"/>
  <c r="FB126" i="102" s="1"/>
  <c r="FC126" i="102" s="1"/>
  <c r="FD126" i="102" s="1"/>
  <c r="FE126" i="102" s="1"/>
  <c r="FF126" i="102" s="1"/>
  <c r="FG126" i="102" s="1"/>
  <c r="FH126" i="102" s="1"/>
  <c r="FI126" i="102" s="1"/>
  <c r="FJ126" i="102" s="1"/>
  <c r="FK126" i="102" s="1"/>
  <c r="FL126" i="102" s="1"/>
  <c r="FM126" i="102" s="1"/>
  <c r="FN126" i="102" s="1"/>
  <c r="FO126" i="102" s="1"/>
  <c r="FP126" i="102" s="1"/>
  <c r="FQ126" i="102" s="1"/>
  <c r="FR126" i="102" s="1"/>
  <c r="FS126" i="102" s="1"/>
  <c r="FT126" i="102" s="1"/>
  <c r="FU126" i="102" s="1"/>
  <c r="FV126" i="102" s="1"/>
  <c r="FW126" i="102" s="1"/>
  <c r="FX126" i="102" s="1"/>
  <c r="FY126" i="102" s="1"/>
  <c r="FZ126" i="102" s="1"/>
  <c r="GA126" i="102" s="1"/>
  <c r="GB126" i="102" s="1"/>
  <c r="GC126" i="102" s="1"/>
  <c r="GD126" i="102" s="1"/>
  <c r="GE126" i="102" s="1"/>
  <c r="GF126" i="102" s="1"/>
  <c r="GG126" i="102" s="1"/>
  <c r="GH126" i="102" s="1"/>
  <c r="GI126" i="102" s="1"/>
  <c r="GJ126" i="102" s="1"/>
  <c r="GK126" i="102" s="1"/>
  <c r="GL126" i="102" s="1"/>
  <c r="GM126" i="102" s="1"/>
  <c r="GN126" i="102" s="1"/>
  <c r="GO126" i="102" s="1"/>
  <c r="GP126" i="102" s="1"/>
  <c r="GQ126" i="102" s="1"/>
  <c r="GR126" i="102" s="1"/>
  <c r="GS126" i="102" s="1"/>
  <c r="GT126" i="102" s="1"/>
  <c r="GU126" i="102" s="1"/>
  <c r="GV126" i="102" s="1"/>
  <c r="GW126" i="102" s="1"/>
  <c r="GX126" i="102" s="1"/>
  <c r="GY126" i="102" s="1"/>
  <c r="GZ126" i="102" s="1"/>
  <c r="HA126" i="102" s="1"/>
  <c r="HB126" i="102" s="1"/>
  <c r="HC126" i="102" s="1"/>
  <c r="HD126" i="102" s="1"/>
  <c r="HE126" i="102" s="1"/>
  <c r="HF126" i="102" s="1"/>
  <c r="HG126" i="102" s="1"/>
  <c r="HH126" i="102" s="1"/>
  <c r="HI126" i="102" s="1"/>
  <c r="HJ126" i="102" s="1"/>
  <c r="FM122" i="102"/>
  <c r="DX124" i="102"/>
  <c r="FR29" i="102"/>
  <c r="FV12" i="102"/>
  <c r="FX10" i="102"/>
  <c r="FP35" i="102"/>
  <c r="FT24" i="102"/>
  <c r="DV125" i="102" l="1"/>
  <c r="DU2" i="102"/>
  <c r="DT55" i="100" s="1"/>
  <c r="DU84" i="100"/>
  <c r="DU82" i="100"/>
  <c r="DY124" i="102"/>
  <c r="FN122" i="102"/>
  <c r="FQ35" i="102"/>
  <c r="FS29" i="102"/>
  <c r="FY10" i="102"/>
  <c r="FW12" i="102"/>
  <c r="FU24" i="102"/>
  <c r="DU67" i="100" l="1"/>
  <c r="B127" i="102" s="1"/>
  <c r="DV127" i="102" s="1"/>
  <c r="DW127" i="102" s="1"/>
  <c r="DX127" i="102" s="1"/>
  <c r="DY127" i="102" s="1"/>
  <c r="DZ127" i="102" s="1"/>
  <c r="EA127" i="102" s="1"/>
  <c r="EB127" i="102" s="1"/>
  <c r="EC127" i="102" s="1"/>
  <c r="ED127" i="102" s="1"/>
  <c r="EE127" i="102" s="1"/>
  <c r="EF127" i="102" s="1"/>
  <c r="EG127" i="102" s="1"/>
  <c r="EH127" i="102" s="1"/>
  <c r="EI127" i="102" s="1"/>
  <c r="EJ127" i="102" s="1"/>
  <c r="EK127" i="102" s="1"/>
  <c r="EL127" i="102" s="1"/>
  <c r="EM127" i="102" s="1"/>
  <c r="EN127" i="102" s="1"/>
  <c r="EO127" i="102" s="1"/>
  <c r="EP127" i="102" s="1"/>
  <c r="EQ127" i="102" s="1"/>
  <c r="ER127" i="102" s="1"/>
  <c r="ES127" i="102" s="1"/>
  <c r="ET127" i="102" s="1"/>
  <c r="EU127" i="102" s="1"/>
  <c r="EV127" i="102" s="1"/>
  <c r="EW127" i="102" s="1"/>
  <c r="EX127" i="102" s="1"/>
  <c r="EY127" i="102" s="1"/>
  <c r="EZ127" i="102" s="1"/>
  <c r="FA127" i="102" s="1"/>
  <c r="FB127" i="102" s="1"/>
  <c r="FC127" i="102" s="1"/>
  <c r="FD127" i="102" s="1"/>
  <c r="FE127" i="102" s="1"/>
  <c r="FF127" i="102" s="1"/>
  <c r="FG127" i="102" s="1"/>
  <c r="FH127" i="102" s="1"/>
  <c r="FI127" i="102" s="1"/>
  <c r="FJ127" i="102" s="1"/>
  <c r="FK127" i="102" s="1"/>
  <c r="FL127" i="102" s="1"/>
  <c r="FM127" i="102" s="1"/>
  <c r="FN127" i="102" s="1"/>
  <c r="FO127" i="102" s="1"/>
  <c r="FP127" i="102" s="1"/>
  <c r="FQ127" i="102" s="1"/>
  <c r="FR127" i="102" s="1"/>
  <c r="FS127" i="102" s="1"/>
  <c r="FT127" i="102" s="1"/>
  <c r="FU127" i="102" s="1"/>
  <c r="FV127" i="102" s="1"/>
  <c r="FW127" i="102" s="1"/>
  <c r="FX127" i="102" s="1"/>
  <c r="FY127" i="102" s="1"/>
  <c r="FZ127" i="102" s="1"/>
  <c r="GA127" i="102" s="1"/>
  <c r="GB127" i="102" s="1"/>
  <c r="GC127" i="102" s="1"/>
  <c r="GD127" i="102" s="1"/>
  <c r="GE127" i="102" s="1"/>
  <c r="GF127" i="102" s="1"/>
  <c r="GG127" i="102" s="1"/>
  <c r="GH127" i="102" s="1"/>
  <c r="GI127" i="102" s="1"/>
  <c r="GJ127" i="102" s="1"/>
  <c r="GK127" i="102" s="1"/>
  <c r="GL127" i="102" s="1"/>
  <c r="GM127" i="102" s="1"/>
  <c r="GN127" i="102" s="1"/>
  <c r="GO127" i="102" s="1"/>
  <c r="GP127" i="102" s="1"/>
  <c r="GQ127" i="102" s="1"/>
  <c r="GR127" i="102" s="1"/>
  <c r="GS127" i="102" s="1"/>
  <c r="GT127" i="102" s="1"/>
  <c r="GU127" i="102" s="1"/>
  <c r="GV127" i="102" s="1"/>
  <c r="GW127" i="102" s="1"/>
  <c r="GX127" i="102" s="1"/>
  <c r="GY127" i="102" s="1"/>
  <c r="GZ127" i="102" s="1"/>
  <c r="HA127" i="102" s="1"/>
  <c r="HB127" i="102" s="1"/>
  <c r="HC127" i="102" s="1"/>
  <c r="HD127" i="102" s="1"/>
  <c r="HE127" i="102" s="1"/>
  <c r="HF127" i="102" s="1"/>
  <c r="HG127" i="102" s="1"/>
  <c r="HH127" i="102" s="1"/>
  <c r="HI127" i="102" s="1"/>
  <c r="HJ127" i="102" s="1"/>
  <c r="DW125" i="102"/>
  <c r="DV84" i="100"/>
  <c r="FO122" i="102"/>
  <c r="DZ124" i="102"/>
  <c r="EA124" i="102" s="1"/>
  <c r="EB124" i="102" s="1"/>
  <c r="EC124" i="102" s="1"/>
  <c r="ED124" i="102" s="1"/>
  <c r="EE124" i="102" s="1"/>
  <c r="EF124" i="102" s="1"/>
  <c r="EG124" i="102" s="1"/>
  <c r="EH124" i="102" s="1"/>
  <c r="EI124" i="102" s="1"/>
  <c r="EJ124" i="102" s="1"/>
  <c r="EK124" i="102" s="1"/>
  <c r="EL124" i="102" s="1"/>
  <c r="EM124" i="102" s="1"/>
  <c r="EN124" i="102" s="1"/>
  <c r="EO124" i="102" s="1"/>
  <c r="EP124" i="102" s="1"/>
  <c r="EQ124" i="102" s="1"/>
  <c r="ER124" i="102" s="1"/>
  <c r="ES124" i="102" s="1"/>
  <c r="ET124" i="102" s="1"/>
  <c r="EU124" i="102" s="1"/>
  <c r="EV124" i="102" s="1"/>
  <c r="EW124" i="102" s="1"/>
  <c r="EX124" i="102" s="1"/>
  <c r="EY124" i="102" s="1"/>
  <c r="EZ124" i="102" s="1"/>
  <c r="FA124" i="102" s="1"/>
  <c r="FB124" i="102" s="1"/>
  <c r="FC124" i="102" s="1"/>
  <c r="FD124" i="102" s="1"/>
  <c r="FE124" i="102" s="1"/>
  <c r="FF124" i="102" s="1"/>
  <c r="FG124" i="102" s="1"/>
  <c r="FH124" i="102" s="1"/>
  <c r="FV24" i="102"/>
  <c r="FT29" i="102"/>
  <c r="FR35" i="102"/>
  <c r="FX12" i="102"/>
  <c r="FZ10" i="102"/>
  <c r="DV2" i="102" l="1"/>
  <c r="DU55" i="100" s="1"/>
  <c r="DX125" i="102"/>
  <c r="DV82" i="100"/>
  <c r="DV67" i="100" s="1"/>
  <c r="B128" i="102" s="1"/>
  <c r="DW128" i="102" s="1"/>
  <c r="DX128" i="102" s="1"/>
  <c r="DY128" i="102" s="1"/>
  <c r="DZ128" i="102" s="1"/>
  <c r="EA128" i="102" s="1"/>
  <c r="EB128" i="102" s="1"/>
  <c r="EC128" i="102" s="1"/>
  <c r="ED128" i="102" s="1"/>
  <c r="EE128" i="102" s="1"/>
  <c r="EF128" i="102" s="1"/>
  <c r="EG128" i="102" s="1"/>
  <c r="EH128" i="102" s="1"/>
  <c r="EI128" i="102" s="1"/>
  <c r="EJ128" i="102" s="1"/>
  <c r="EK128" i="102" s="1"/>
  <c r="EL128" i="102" s="1"/>
  <c r="EM128" i="102" s="1"/>
  <c r="EN128" i="102" s="1"/>
  <c r="EO128" i="102" s="1"/>
  <c r="EP128" i="102" s="1"/>
  <c r="EQ128" i="102" s="1"/>
  <c r="ER128" i="102" s="1"/>
  <c r="ES128" i="102" s="1"/>
  <c r="ET128" i="102" s="1"/>
  <c r="EU128" i="102" s="1"/>
  <c r="EV128" i="102" s="1"/>
  <c r="EW128" i="102" s="1"/>
  <c r="EX128" i="102" s="1"/>
  <c r="EY128" i="102" s="1"/>
  <c r="EZ128" i="102" s="1"/>
  <c r="FA128" i="102" s="1"/>
  <c r="FB128" i="102" s="1"/>
  <c r="FC128" i="102" s="1"/>
  <c r="FD128" i="102" s="1"/>
  <c r="FE128" i="102" s="1"/>
  <c r="FF128" i="102" s="1"/>
  <c r="FG128" i="102" s="1"/>
  <c r="FH128" i="102" s="1"/>
  <c r="FI128" i="102" s="1"/>
  <c r="FJ128" i="102" s="1"/>
  <c r="FK128" i="102" s="1"/>
  <c r="FL128" i="102" s="1"/>
  <c r="FM128" i="102" s="1"/>
  <c r="FN128" i="102" s="1"/>
  <c r="FO128" i="102" s="1"/>
  <c r="FP128" i="102" s="1"/>
  <c r="FQ128" i="102" s="1"/>
  <c r="FR128" i="102" s="1"/>
  <c r="FS128" i="102" s="1"/>
  <c r="FT128" i="102" s="1"/>
  <c r="FU128" i="102" s="1"/>
  <c r="FV128" i="102" s="1"/>
  <c r="FW128" i="102" s="1"/>
  <c r="FX128" i="102" s="1"/>
  <c r="FY128" i="102" s="1"/>
  <c r="FZ128" i="102" s="1"/>
  <c r="GA128" i="102" s="1"/>
  <c r="GB128" i="102" s="1"/>
  <c r="GC128" i="102" s="1"/>
  <c r="GD128" i="102" s="1"/>
  <c r="GE128" i="102" s="1"/>
  <c r="GF128" i="102" s="1"/>
  <c r="GG128" i="102" s="1"/>
  <c r="GH128" i="102" s="1"/>
  <c r="GI128" i="102" s="1"/>
  <c r="GJ128" i="102" s="1"/>
  <c r="GK128" i="102" s="1"/>
  <c r="GL128" i="102" s="1"/>
  <c r="GM128" i="102" s="1"/>
  <c r="GN128" i="102" s="1"/>
  <c r="GO128" i="102" s="1"/>
  <c r="GP128" i="102" s="1"/>
  <c r="GQ128" i="102" s="1"/>
  <c r="GR128" i="102" s="1"/>
  <c r="GS128" i="102" s="1"/>
  <c r="GT128" i="102" s="1"/>
  <c r="GU128" i="102" s="1"/>
  <c r="GV128" i="102" s="1"/>
  <c r="GW128" i="102" s="1"/>
  <c r="GX128" i="102" s="1"/>
  <c r="GY128" i="102" s="1"/>
  <c r="GZ128" i="102" s="1"/>
  <c r="HA128" i="102" s="1"/>
  <c r="HB128" i="102" s="1"/>
  <c r="HC128" i="102" s="1"/>
  <c r="HD128" i="102" s="1"/>
  <c r="HE128" i="102" s="1"/>
  <c r="HF128" i="102" s="1"/>
  <c r="HG128" i="102" s="1"/>
  <c r="HH128" i="102" s="1"/>
  <c r="HI128" i="102" s="1"/>
  <c r="HJ128" i="102" s="1"/>
  <c r="FP122" i="102"/>
  <c r="FI124" i="102"/>
  <c r="FY12" i="102"/>
  <c r="FU29" i="102"/>
  <c r="GA10" i="102"/>
  <c r="FW24" i="102"/>
  <c r="FS35" i="102"/>
  <c r="DW2" i="102" l="1"/>
  <c r="DV55" i="100" s="1"/>
  <c r="DY125" i="102"/>
  <c r="DW84" i="100"/>
  <c r="FJ124" i="102"/>
  <c r="FQ122" i="102"/>
  <c r="GB10" i="102"/>
  <c r="FV29" i="102"/>
  <c r="FZ12" i="102"/>
  <c r="FT35" i="102"/>
  <c r="FX24" i="102"/>
  <c r="DW82" i="100" l="1"/>
  <c r="DZ125" i="102"/>
  <c r="DW67" i="100"/>
  <c r="B129" i="102" s="1"/>
  <c r="DX129" i="102" s="1"/>
  <c r="FR122" i="102"/>
  <c r="FK124" i="102"/>
  <c r="FU35" i="102"/>
  <c r="FY24" i="102"/>
  <c r="FW29" i="102"/>
  <c r="GA12" i="102"/>
  <c r="GC10" i="102"/>
  <c r="DX84" i="100" l="1"/>
  <c r="DY129" i="102"/>
  <c r="DX2" i="102"/>
  <c r="DW55" i="100" s="1"/>
  <c r="EA125" i="102"/>
  <c r="DX82" i="100"/>
  <c r="DX67" i="100" s="1"/>
  <c r="B130" i="102" s="1"/>
  <c r="DY130" i="102" s="1"/>
  <c r="DZ130" i="102" s="1"/>
  <c r="EA130" i="102" s="1"/>
  <c r="EB130" i="102" s="1"/>
  <c r="EC130" i="102" s="1"/>
  <c r="ED130" i="102" s="1"/>
  <c r="EE130" i="102" s="1"/>
  <c r="EF130" i="102" s="1"/>
  <c r="EG130" i="102" s="1"/>
  <c r="EH130" i="102" s="1"/>
  <c r="EI130" i="102" s="1"/>
  <c r="EJ130" i="102" s="1"/>
  <c r="EK130" i="102" s="1"/>
  <c r="EL130" i="102" s="1"/>
  <c r="EM130" i="102" s="1"/>
  <c r="EN130" i="102" s="1"/>
  <c r="EO130" i="102" s="1"/>
  <c r="EP130" i="102" s="1"/>
  <c r="EQ130" i="102" s="1"/>
  <c r="ER130" i="102" s="1"/>
  <c r="ES130" i="102" s="1"/>
  <c r="ET130" i="102" s="1"/>
  <c r="EU130" i="102" s="1"/>
  <c r="EV130" i="102" s="1"/>
  <c r="EW130" i="102" s="1"/>
  <c r="EX130" i="102" s="1"/>
  <c r="EY130" i="102" s="1"/>
  <c r="EZ130" i="102" s="1"/>
  <c r="FA130" i="102" s="1"/>
  <c r="FB130" i="102" s="1"/>
  <c r="FC130" i="102" s="1"/>
  <c r="FD130" i="102" s="1"/>
  <c r="FE130" i="102" s="1"/>
  <c r="FF130" i="102" s="1"/>
  <c r="FG130" i="102" s="1"/>
  <c r="FH130" i="102" s="1"/>
  <c r="FI130" i="102" s="1"/>
  <c r="FJ130" i="102" s="1"/>
  <c r="FK130" i="102" s="1"/>
  <c r="FL130" i="102" s="1"/>
  <c r="FM130" i="102" s="1"/>
  <c r="FN130" i="102" s="1"/>
  <c r="FO130" i="102" s="1"/>
  <c r="FP130" i="102" s="1"/>
  <c r="FQ130" i="102" s="1"/>
  <c r="FR130" i="102" s="1"/>
  <c r="FS130" i="102" s="1"/>
  <c r="FT130" i="102" s="1"/>
  <c r="FU130" i="102" s="1"/>
  <c r="FV130" i="102" s="1"/>
  <c r="FW130" i="102" s="1"/>
  <c r="FX130" i="102" s="1"/>
  <c r="FY130" i="102" s="1"/>
  <c r="FZ130" i="102" s="1"/>
  <c r="GA130" i="102" s="1"/>
  <c r="GB130" i="102" s="1"/>
  <c r="GC130" i="102" s="1"/>
  <c r="GD130" i="102" s="1"/>
  <c r="GE130" i="102" s="1"/>
  <c r="GF130" i="102" s="1"/>
  <c r="GG130" i="102" s="1"/>
  <c r="GH130" i="102" s="1"/>
  <c r="GI130" i="102" s="1"/>
  <c r="GJ130" i="102" s="1"/>
  <c r="GK130" i="102" s="1"/>
  <c r="GL130" i="102" s="1"/>
  <c r="GM130" i="102" s="1"/>
  <c r="GN130" i="102" s="1"/>
  <c r="GO130" i="102" s="1"/>
  <c r="GP130" i="102" s="1"/>
  <c r="GQ130" i="102" s="1"/>
  <c r="GR130" i="102" s="1"/>
  <c r="GS130" i="102" s="1"/>
  <c r="GT130" i="102" s="1"/>
  <c r="GU130" i="102" s="1"/>
  <c r="GV130" i="102" s="1"/>
  <c r="GW130" i="102" s="1"/>
  <c r="GX130" i="102" s="1"/>
  <c r="GY130" i="102" s="1"/>
  <c r="GZ130" i="102" s="1"/>
  <c r="HA130" i="102" s="1"/>
  <c r="HB130" i="102" s="1"/>
  <c r="HC130" i="102" s="1"/>
  <c r="HD130" i="102" s="1"/>
  <c r="HE130" i="102" s="1"/>
  <c r="HF130" i="102" s="1"/>
  <c r="HG130" i="102" s="1"/>
  <c r="HH130" i="102" s="1"/>
  <c r="HI130" i="102" s="1"/>
  <c r="HJ130" i="102" s="1"/>
  <c r="FS122" i="102"/>
  <c r="FL124" i="102"/>
  <c r="FX29" i="102"/>
  <c r="FZ24" i="102"/>
  <c r="GB12" i="102"/>
  <c r="FV35" i="102"/>
  <c r="GD10" i="102"/>
  <c r="EB125" i="102" l="1"/>
  <c r="DZ129" i="102"/>
  <c r="DY2" i="102"/>
  <c r="DX55" i="100" s="1"/>
  <c r="DY84" i="100"/>
  <c r="FM124" i="102"/>
  <c r="FT122" i="102"/>
  <c r="GE10" i="102"/>
  <c r="GC12" i="102"/>
  <c r="GA24" i="102"/>
  <c r="FY29" i="102"/>
  <c r="FW35" i="102"/>
  <c r="DY82" i="100" l="1"/>
  <c r="DY67" i="100" s="1"/>
  <c r="B131" i="102" s="1"/>
  <c r="DZ131" i="102" s="1"/>
  <c r="EA131" i="102" s="1"/>
  <c r="EB131" i="102" s="1"/>
  <c r="EC131" i="102" s="1"/>
  <c r="ED131" i="102" s="1"/>
  <c r="EE131" i="102" s="1"/>
  <c r="EF131" i="102" s="1"/>
  <c r="EG131" i="102" s="1"/>
  <c r="EH131" i="102" s="1"/>
  <c r="EI131" i="102" s="1"/>
  <c r="EJ131" i="102" s="1"/>
  <c r="EK131" i="102" s="1"/>
  <c r="EL131" i="102" s="1"/>
  <c r="EM131" i="102" s="1"/>
  <c r="EN131" i="102" s="1"/>
  <c r="EO131" i="102" s="1"/>
  <c r="EP131" i="102" s="1"/>
  <c r="EQ131" i="102" s="1"/>
  <c r="ER131" i="102" s="1"/>
  <c r="ES131" i="102" s="1"/>
  <c r="ET131" i="102" s="1"/>
  <c r="EU131" i="102" s="1"/>
  <c r="EV131" i="102" s="1"/>
  <c r="EW131" i="102" s="1"/>
  <c r="EX131" i="102" s="1"/>
  <c r="EY131" i="102" s="1"/>
  <c r="EZ131" i="102" s="1"/>
  <c r="FA131" i="102" s="1"/>
  <c r="FB131" i="102" s="1"/>
  <c r="FC131" i="102" s="1"/>
  <c r="FD131" i="102" s="1"/>
  <c r="FE131" i="102" s="1"/>
  <c r="FF131" i="102" s="1"/>
  <c r="FG131" i="102" s="1"/>
  <c r="FH131" i="102" s="1"/>
  <c r="FI131" i="102" s="1"/>
  <c r="FJ131" i="102" s="1"/>
  <c r="FK131" i="102" s="1"/>
  <c r="FL131" i="102" s="1"/>
  <c r="FM131" i="102" s="1"/>
  <c r="FN131" i="102" s="1"/>
  <c r="FO131" i="102" s="1"/>
  <c r="FP131" i="102" s="1"/>
  <c r="FQ131" i="102" s="1"/>
  <c r="FR131" i="102" s="1"/>
  <c r="FS131" i="102" s="1"/>
  <c r="FT131" i="102" s="1"/>
  <c r="FU131" i="102" s="1"/>
  <c r="FV131" i="102" s="1"/>
  <c r="FW131" i="102" s="1"/>
  <c r="FX131" i="102" s="1"/>
  <c r="FY131" i="102" s="1"/>
  <c r="FZ131" i="102" s="1"/>
  <c r="GA131" i="102" s="1"/>
  <c r="GB131" i="102" s="1"/>
  <c r="GC131" i="102" s="1"/>
  <c r="GD131" i="102" s="1"/>
  <c r="GE131" i="102" s="1"/>
  <c r="GF131" i="102" s="1"/>
  <c r="GG131" i="102" s="1"/>
  <c r="GH131" i="102" s="1"/>
  <c r="GI131" i="102" s="1"/>
  <c r="GJ131" i="102" s="1"/>
  <c r="GK131" i="102" s="1"/>
  <c r="GL131" i="102" s="1"/>
  <c r="GM131" i="102" s="1"/>
  <c r="GN131" i="102" s="1"/>
  <c r="GO131" i="102" s="1"/>
  <c r="GP131" i="102" s="1"/>
  <c r="GQ131" i="102" s="1"/>
  <c r="GR131" i="102" s="1"/>
  <c r="GS131" i="102" s="1"/>
  <c r="GT131" i="102" s="1"/>
  <c r="GU131" i="102" s="1"/>
  <c r="GV131" i="102" s="1"/>
  <c r="GW131" i="102" s="1"/>
  <c r="GX131" i="102" s="1"/>
  <c r="GY131" i="102" s="1"/>
  <c r="GZ131" i="102" s="1"/>
  <c r="HA131" i="102" s="1"/>
  <c r="HB131" i="102" s="1"/>
  <c r="HC131" i="102" s="1"/>
  <c r="HD131" i="102" s="1"/>
  <c r="HE131" i="102" s="1"/>
  <c r="HF131" i="102" s="1"/>
  <c r="HG131" i="102" s="1"/>
  <c r="HH131" i="102" s="1"/>
  <c r="HI131" i="102" s="1"/>
  <c r="HJ131" i="102" s="1"/>
  <c r="EA129" i="102"/>
  <c r="EC125" i="102"/>
  <c r="FN124" i="102"/>
  <c r="FU122" i="102"/>
  <c r="FX35" i="102"/>
  <c r="GD12" i="102"/>
  <c r="GF10" i="102"/>
  <c r="FZ29" i="102"/>
  <c r="GB24" i="102"/>
  <c r="DZ84" i="100" l="1"/>
  <c r="ED125" i="102"/>
  <c r="EE125" i="102" s="1"/>
  <c r="EF125" i="102" s="1"/>
  <c r="EG125" i="102" s="1"/>
  <c r="EH125" i="102" s="1"/>
  <c r="EI125" i="102" s="1"/>
  <c r="EJ125" i="102" s="1"/>
  <c r="EK125" i="102" s="1"/>
  <c r="EL125" i="102" s="1"/>
  <c r="EM125" i="102" s="1"/>
  <c r="EN125" i="102" s="1"/>
  <c r="EO125" i="102" s="1"/>
  <c r="EP125" i="102" s="1"/>
  <c r="EQ125" i="102" s="1"/>
  <c r="ER125" i="102" s="1"/>
  <c r="ES125" i="102" s="1"/>
  <c r="ET125" i="102" s="1"/>
  <c r="EU125" i="102" s="1"/>
  <c r="EV125" i="102" s="1"/>
  <c r="EW125" i="102" s="1"/>
  <c r="EX125" i="102" s="1"/>
  <c r="EY125" i="102" s="1"/>
  <c r="EZ125" i="102" s="1"/>
  <c r="FA125" i="102" s="1"/>
  <c r="FB125" i="102" s="1"/>
  <c r="FC125" i="102" s="1"/>
  <c r="FD125" i="102" s="1"/>
  <c r="FE125" i="102" s="1"/>
  <c r="FF125" i="102" s="1"/>
  <c r="FG125" i="102" s="1"/>
  <c r="FH125" i="102" s="1"/>
  <c r="DZ2" i="102"/>
  <c r="DY55" i="100" s="1"/>
  <c r="EB129" i="102"/>
  <c r="DZ82" i="100"/>
  <c r="DZ67" i="100" s="1"/>
  <c r="FV122" i="102"/>
  <c r="FO124" i="102"/>
  <c r="GA29" i="102"/>
  <c r="FY35" i="102"/>
  <c r="GE12" i="102"/>
  <c r="GG10" i="102"/>
  <c r="GC24" i="102"/>
  <c r="EC129" i="102" l="1"/>
  <c r="FI125" i="102"/>
  <c r="EA84" i="100"/>
  <c r="B132" i="102"/>
  <c r="EA132" i="102" s="1"/>
  <c r="FP124" i="102"/>
  <c r="FW122" i="102"/>
  <c r="GF12" i="102"/>
  <c r="FZ35" i="102"/>
  <c r="GD24" i="102"/>
  <c r="GB29" i="102"/>
  <c r="GH10" i="102"/>
  <c r="FJ125" i="102" l="1"/>
  <c r="EB132" i="102"/>
  <c r="EA2" i="102"/>
  <c r="DZ55" i="100" s="1"/>
  <c r="ED129" i="102"/>
  <c r="EB84" i="100"/>
  <c r="EA82" i="100"/>
  <c r="EA67" i="100" s="1"/>
  <c r="FQ124" i="102"/>
  <c r="FX122" i="102"/>
  <c r="GI10" i="102"/>
  <c r="GE24" i="102"/>
  <c r="GC29" i="102"/>
  <c r="GA35" i="102"/>
  <c r="GG12" i="102"/>
  <c r="EB82" i="100" l="1"/>
  <c r="EB67" i="100" s="1"/>
  <c r="B134" i="102" s="1"/>
  <c r="EC134" i="102" s="1"/>
  <c r="ED134" i="102" s="1"/>
  <c r="EE134" i="102" s="1"/>
  <c r="EF134" i="102" s="1"/>
  <c r="EG134" i="102" s="1"/>
  <c r="EH134" i="102" s="1"/>
  <c r="EI134" i="102" s="1"/>
  <c r="EJ134" i="102" s="1"/>
  <c r="EK134" i="102" s="1"/>
  <c r="EL134" i="102" s="1"/>
  <c r="EM134" i="102" s="1"/>
  <c r="EN134" i="102" s="1"/>
  <c r="EO134" i="102" s="1"/>
  <c r="EP134" i="102" s="1"/>
  <c r="EQ134" i="102" s="1"/>
  <c r="ER134" i="102" s="1"/>
  <c r="ES134" i="102" s="1"/>
  <c r="ET134" i="102" s="1"/>
  <c r="EU134" i="102" s="1"/>
  <c r="EV134" i="102" s="1"/>
  <c r="EW134" i="102" s="1"/>
  <c r="EX134" i="102" s="1"/>
  <c r="EY134" i="102" s="1"/>
  <c r="EZ134" i="102" s="1"/>
  <c r="FA134" i="102" s="1"/>
  <c r="FB134" i="102" s="1"/>
  <c r="FC134" i="102" s="1"/>
  <c r="FD134" i="102" s="1"/>
  <c r="FE134" i="102" s="1"/>
  <c r="FF134" i="102" s="1"/>
  <c r="FG134" i="102" s="1"/>
  <c r="FH134" i="102" s="1"/>
  <c r="FI134" i="102" s="1"/>
  <c r="FJ134" i="102" s="1"/>
  <c r="FK134" i="102" s="1"/>
  <c r="FL134" i="102" s="1"/>
  <c r="FM134" i="102" s="1"/>
  <c r="FN134" i="102" s="1"/>
  <c r="FO134" i="102" s="1"/>
  <c r="FP134" i="102" s="1"/>
  <c r="FQ134" i="102" s="1"/>
  <c r="FR134" i="102" s="1"/>
  <c r="FS134" i="102" s="1"/>
  <c r="FT134" i="102" s="1"/>
  <c r="FU134" i="102" s="1"/>
  <c r="FV134" i="102" s="1"/>
  <c r="FW134" i="102" s="1"/>
  <c r="FX134" i="102" s="1"/>
  <c r="FY134" i="102" s="1"/>
  <c r="FZ134" i="102" s="1"/>
  <c r="GA134" i="102" s="1"/>
  <c r="GB134" i="102" s="1"/>
  <c r="GC134" i="102" s="1"/>
  <c r="GD134" i="102" s="1"/>
  <c r="GE134" i="102" s="1"/>
  <c r="GF134" i="102" s="1"/>
  <c r="GG134" i="102" s="1"/>
  <c r="GH134" i="102" s="1"/>
  <c r="GI134" i="102" s="1"/>
  <c r="GJ134" i="102" s="1"/>
  <c r="GK134" i="102" s="1"/>
  <c r="GL134" i="102" s="1"/>
  <c r="GM134" i="102" s="1"/>
  <c r="GN134" i="102" s="1"/>
  <c r="GO134" i="102" s="1"/>
  <c r="GP134" i="102" s="1"/>
  <c r="GQ134" i="102" s="1"/>
  <c r="GR134" i="102" s="1"/>
  <c r="GS134" i="102" s="1"/>
  <c r="GT134" i="102" s="1"/>
  <c r="GU134" i="102" s="1"/>
  <c r="GV134" i="102" s="1"/>
  <c r="GW134" i="102" s="1"/>
  <c r="GX134" i="102" s="1"/>
  <c r="GY134" i="102" s="1"/>
  <c r="GZ134" i="102" s="1"/>
  <c r="HA134" i="102" s="1"/>
  <c r="HB134" i="102" s="1"/>
  <c r="HC134" i="102" s="1"/>
  <c r="HD134" i="102" s="1"/>
  <c r="HE134" i="102" s="1"/>
  <c r="HF134" i="102" s="1"/>
  <c r="HG134" i="102" s="1"/>
  <c r="HH134" i="102" s="1"/>
  <c r="HI134" i="102" s="1"/>
  <c r="HJ134" i="102" s="1"/>
  <c r="EE129" i="102"/>
  <c r="EC132" i="102"/>
  <c r="FK125" i="102"/>
  <c r="B133" i="102"/>
  <c r="EB133" i="102" s="1"/>
  <c r="EC133" i="102" s="1"/>
  <c r="ED133" i="102" s="1"/>
  <c r="EE133" i="102" s="1"/>
  <c r="EF133" i="102" s="1"/>
  <c r="EG133" i="102" s="1"/>
  <c r="EH133" i="102" s="1"/>
  <c r="EI133" i="102" s="1"/>
  <c r="EJ133" i="102" s="1"/>
  <c r="EK133" i="102" s="1"/>
  <c r="EL133" i="102" s="1"/>
  <c r="EM133" i="102" s="1"/>
  <c r="EN133" i="102" s="1"/>
  <c r="EO133" i="102" s="1"/>
  <c r="EP133" i="102" s="1"/>
  <c r="EQ133" i="102" s="1"/>
  <c r="ER133" i="102" s="1"/>
  <c r="ES133" i="102" s="1"/>
  <c r="ET133" i="102" s="1"/>
  <c r="EU133" i="102" s="1"/>
  <c r="EV133" i="102" s="1"/>
  <c r="EW133" i="102" s="1"/>
  <c r="EX133" i="102" s="1"/>
  <c r="EY133" i="102" s="1"/>
  <c r="EZ133" i="102" s="1"/>
  <c r="FA133" i="102" s="1"/>
  <c r="FB133" i="102" s="1"/>
  <c r="FC133" i="102" s="1"/>
  <c r="FD133" i="102" s="1"/>
  <c r="FE133" i="102" s="1"/>
  <c r="FF133" i="102" s="1"/>
  <c r="FG133" i="102" s="1"/>
  <c r="FH133" i="102" s="1"/>
  <c r="FI133" i="102" s="1"/>
  <c r="FJ133" i="102" s="1"/>
  <c r="FK133" i="102" s="1"/>
  <c r="FL133" i="102" s="1"/>
  <c r="FM133" i="102" s="1"/>
  <c r="FN133" i="102" s="1"/>
  <c r="FO133" i="102" s="1"/>
  <c r="FP133" i="102" s="1"/>
  <c r="FQ133" i="102" s="1"/>
  <c r="FR133" i="102" s="1"/>
  <c r="FS133" i="102" s="1"/>
  <c r="FT133" i="102" s="1"/>
  <c r="FU133" i="102" s="1"/>
  <c r="FV133" i="102" s="1"/>
  <c r="FW133" i="102" s="1"/>
  <c r="FX133" i="102" s="1"/>
  <c r="FY133" i="102" s="1"/>
  <c r="FZ133" i="102" s="1"/>
  <c r="GA133" i="102" s="1"/>
  <c r="GB133" i="102" s="1"/>
  <c r="GC133" i="102" s="1"/>
  <c r="GD133" i="102" s="1"/>
  <c r="GE133" i="102" s="1"/>
  <c r="GF133" i="102" s="1"/>
  <c r="GG133" i="102" s="1"/>
  <c r="GH133" i="102" s="1"/>
  <c r="GI133" i="102" s="1"/>
  <c r="GJ133" i="102" s="1"/>
  <c r="GK133" i="102" s="1"/>
  <c r="GL133" i="102" s="1"/>
  <c r="GM133" i="102" s="1"/>
  <c r="GN133" i="102" s="1"/>
  <c r="GO133" i="102" s="1"/>
  <c r="GP133" i="102" s="1"/>
  <c r="GQ133" i="102" s="1"/>
  <c r="GR133" i="102" s="1"/>
  <c r="GS133" i="102" s="1"/>
  <c r="GT133" i="102" s="1"/>
  <c r="GU133" i="102" s="1"/>
  <c r="GV133" i="102" s="1"/>
  <c r="GW133" i="102" s="1"/>
  <c r="GX133" i="102" s="1"/>
  <c r="GY133" i="102" s="1"/>
  <c r="GZ133" i="102" s="1"/>
  <c r="HA133" i="102" s="1"/>
  <c r="HB133" i="102" s="1"/>
  <c r="HC133" i="102" s="1"/>
  <c r="HD133" i="102" s="1"/>
  <c r="HE133" i="102" s="1"/>
  <c r="HF133" i="102" s="1"/>
  <c r="HG133" i="102" s="1"/>
  <c r="HH133" i="102" s="1"/>
  <c r="HI133" i="102" s="1"/>
  <c r="HJ133" i="102" s="1"/>
  <c r="EC84" i="100"/>
  <c r="EC82" i="100"/>
  <c r="FR124" i="102"/>
  <c r="FY122" i="102"/>
  <c r="GD29" i="102"/>
  <c r="GF24" i="102"/>
  <c r="GB35" i="102"/>
  <c r="GJ10" i="102"/>
  <c r="GH12" i="102"/>
  <c r="EB2" i="102" l="1"/>
  <c r="EA55" i="100" s="1"/>
  <c r="FL125" i="102"/>
  <c r="ED132" i="102"/>
  <c r="EC2" i="102"/>
  <c r="EB55" i="100" s="1"/>
  <c r="EC67" i="100"/>
  <c r="B135" i="102" s="1"/>
  <c r="ED135" i="102" s="1"/>
  <c r="EE135" i="102" s="1"/>
  <c r="EF135" i="102" s="1"/>
  <c r="EG135" i="102" s="1"/>
  <c r="EH135" i="102" s="1"/>
  <c r="EI135" i="102" s="1"/>
  <c r="EJ135" i="102" s="1"/>
  <c r="EK135" i="102" s="1"/>
  <c r="EL135" i="102" s="1"/>
  <c r="EM135" i="102" s="1"/>
  <c r="EN135" i="102" s="1"/>
  <c r="EO135" i="102" s="1"/>
  <c r="EP135" i="102" s="1"/>
  <c r="EQ135" i="102" s="1"/>
  <c r="ER135" i="102" s="1"/>
  <c r="ES135" i="102" s="1"/>
  <c r="ET135" i="102" s="1"/>
  <c r="EU135" i="102" s="1"/>
  <c r="EV135" i="102" s="1"/>
  <c r="EW135" i="102" s="1"/>
  <c r="EX135" i="102" s="1"/>
  <c r="EY135" i="102" s="1"/>
  <c r="EZ135" i="102" s="1"/>
  <c r="FA135" i="102" s="1"/>
  <c r="FB135" i="102" s="1"/>
  <c r="FC135" i="102" s="1"/>
  <c r="FD135" i="102" s="1"/>
  <c r="FE135" i="102" s="1"/>
  <c r="FF135" i="102" s="1"/>
  <c r="FG135" i="102" s="1"/>
  <c r="FH135" i="102" s="1"/>
  <c r="FI135" i="102" s="1"/>
  <c r="FJ135" i="102" s="1"/>
  <c r="FK135" i="102" s="1"/>
  <c r="FL135" i="102" s="1"/>
  <c r="FM135" i="102" s="1"/>
  <c r="FN135" i="102" s="1"/>
  <c r="FO135" i="102" s="1"/>
  <c r="FP135" i="102" s="1"/>
  <c r="FQ135" i="102" s="1"/>
  <c r="FR135" i="102" s="1"/>
  <c r="FS135" i="102" s="1"/>
  <c r="FT135" i="102" s="1"/>
  <c r="FU135" i="102" s="1"/>
  <c r="FV135" i="102" s="1"/>
  <c r="FW135" i="102" s="1"/>
  <c r="FX135" i="102" s="1"/>
  <c r="FY135" i="102" s="1"/>
  <c r="FZ135" i="102" s="1"/>
  <c r="GA135" i="102" s="1"/>
  <c r="GB135" i="102" s="1"/>
  <c r="GC135" i="102" s="1"/>
  <c r="GD135" i="102" s="1"/>
  <c r="GE135" i="102" s="1"/>
  <c r="GF135" i="102" s="1"/>
  <c r="GG135" i="102" s="1"/>
  <c r="GH135" i="102" s="1"/>
  <c r="GI135" i="102" s="1"/>
  <c r="GJ135" i="102" s="1"/>
  <c r="GK135" i="102" s="1"/>
  <c r="GL135" i="102" s="1"/>
  <c r="GM135" i="102" s="1"/>
  <c r="GN135" i="102" s="1"/>
  <c r="GO135" i="102" s="1"/>
  <c r="GP135" i="102" s="1"/>
  <c r="GQ135" i="102" s="1"/>
  <c r="GR135" i="102" s="1"/>
  <c r="GS135" i="102" s="1"/>
  <c r="GT135" i="102" s="1"/>
  <c r="GU135" i="102" s="1"/>
  <c r="GV135" i="102" s="1"/>
  <c r="GW135" i="102" s="1"/>
  <c r="GX135" i="102" s="1"/>
  <c r="GY135" i="102" s="1"/>
  <c r="GZ135" i="102" s="1"/>
  <c r="HA135" i="102" s="1"/>
  <c r="HB135" i="102" s="1"/>
  <c r="HC135" i="102" s="1"/>
  <c r="HD135" i="102" s="1"/>
  <c r="HE135" i="102" s="1"/>
  <c r="HF135" i="102" s="1"/>
  <c r="HG135" i="102" s="1"/>
  <c r="HH135" i="102" s="1"/>
  <c r="HI135" i="102" s="1"/>
  <c r="HJ135" i="102" s="1"/>
  <c r="EF129" i="102"/>
  <c r="FS124" i="102"/>
  <c r="FZ122" i="102"/>
  <c r="GC35" i="102"/>
  <c r="GE29" i="102"/>
  <c r="GK10" i="102"/>
  <c r="GI12" i="102"/>
  <c r="GG24" i="102"/>
  <c r="EG129" i="102" l="1"/>
  <c r="EH129" i="102" s="1"/>
  <c r="EI129" i="102" s="1"/>
  <c r="EJ129" i="102" s="1"/>
  <c r="EK129" i="102" s="1"/>
  <c r="EL129" i="102" s="1"/>
  <c r="EM129" i="102" s="1"/>
  <c r="EN129" i="102" s="1"/>
  <c r="EO129" i="102" s="1"/>
  <c r="EP129" i="102" s="1"/>
  <c r="EQ129" i="102" s="1"/>
  <c r="ER129" i="102" s="1"/>
  <c r="ES129" i="102" s="1"/>
  <c r="ET129" i="102" s="1"/>
  <c r="EU129" i="102" s="1"/>
  <c r="EV129" i="102" s="1"/>
  <c r="EW129" i="102" s="1"/>
  <c r="EX129" i="102" s="1"/>
  <c r="EY129" i="102" s="1"/>
  <c r="EZ129" i="102" s="1"/>
  <c r="FA129" i="102" s="1"/>
  <c r="FB129" i="102" s="1"/>
  <c r="FC129" i="102" s="1"/>
  <c r="FD129" i="102" s="1"/>
  <c r="FE129" i="102" s="1"/>
  <c r="FF129" i="102" s="1"/>
  <c r="FG129" i="102" s="1"/>
  <c r="FH129" i="102" s="1"/>
  <c r="EE132" i="102"/>
  <c r="ED2" i="102"/>
  <c r="EC55" i="100" s="1"/>
  <c r="FM125" i="102"/>
  <c r="ED82" i="100"/>
  <c r="FT124" i="102"/>
  <c r="GA122" i="102"/>
  <c r="GJ12" i="102"/>
  <c r="GH24" i="102"/>
  <c r="GD35" i="102"/>
  <c r="GF29" i="102"/>
  <c r="GL10" i="102"/>
  <c r="FN125" i="102" l="1"/>
  <c r="EF132" i="102"/>
  <c r="FI129" i="102"/>
  <c r="ED84" i="100"/>
  <c r="ED67" i="100" s="1"/>
  <c r="B136" i="102" s="1"/>
  <c r="EE136" i="102" s="1"/>
  <c r="EF136" i="102" s="1"/>
  <c r="EG136" i="102" s="1"/>
  <c r="EH136" i="102" s="1"/>
  <c r="EI136" i="102" s="1"/>
  <c r="EJ136" i="102" s="1"/>
  <c r="EK136" i="102" s="1"/>
  <c r="EL136" i="102" s="1"/>
  <c r="EM136" i="102" s="1"/>
  <c r="EN136" i="102" s="1"/>
  <c r="EO136" i="102" s="1"/>
  <c r="EP136" i="102" s="1"/>
  <c r="EQ136" i="102" s="1"/>
  <c r="ER136" i="102" s="1"/>
  <c r="ES136" i="102" s="1"/>
  <c r="ET136" i="102" s="1"/>
  <c r="EU136" i="102" s="1"/>
  <c r="EV136" i="102" s="1"/>
  <c r="EW136" i="102" s="1"/>
  <c r="EX136" i="102" s="1"/>
  <c r="EY136" i="102" s="1"/>
  <c r="EZ136" i="102" s="1"/>
  <c r="FA136" i="102" s="1"/>
  <c r="FB136" i="102" s="1"/>
  <c r="FC136" i="102" s="1"/>
  <c r="FD136" i="102" s="1"/>
  <c r="FE136" i="102" s="1"/>
  <c r="FF136" i="102" s="1"/>
  <c r="FG136" i="102" s="1"/>
  <c r="FH136" i="102" s="1"/>
  <c r="FI136" i="102" s="1"/>
  <c r="FJ136" i="102" s="1"/>
  <c r="FK136" i="102" s="1"/>
  <c r="FL136" i="102" s="1"/>
  <c r="FM136" i="102" s="1"/>
  <c r="FN136" i="102" s="1"/>
  <c r="FO136" i="102" s="1"/>
  <c r="FP136" i="102" s="1"/>
  <c r="FQ136" i="102" s="1"/>
  <c r="FR136" i="102" s="1"/>
  <c r="FS136" i="102" s="1"/>
  <c r="FT136" i="102" s="1"/>
  <c r="FU136" i="102" s="1"/>
  <c r="FV136" i="102" s="1"/>
  <c r="FW136" i="102" s="1"/>
  <c r="FX136" i="102" s="1"/>
  <c r="FY136" i="102" s="1"/>
  <c r="FZ136" i="102" s="1"/>
  <c r="GA136" i="102" s="1"/>
  <c r="GB136" i="102" s="1"/>
  <c r="GC136" i="102" s="1"/>
  <c r="GD136" i="102" s="1"/>
  <c r="GE136" i="102" s="1"/>
  <c r="GF136" i="102" s="1"/>
  <c r="GG136" i="102" s="1"/>
  <c r="GH136" i="102" s="1"/>
  <c r="GI136" i="102" s="1"/>
  <c r="GJ136" i="102" s="1"/>
  <c r="GK136" i="102" s="1"/>
  <c r="GL136" i="102" s="1"/>
  <c r="GM136" i="102" s="1"/>
  <c r="GN136" i="102" s="1"/>
  <c r="GO136" i="102" s="1"/>
  <c r="GP136" i="102" s="1"/>
  <c r="GQ136" i="102" s="1"/>
  <c r="GR136" i="102" s="1"/>
  <c r="GS136" i="102" s="1"/>
  <c r="GT136" i="102" s="1"/>
  <c r="GU136" i="102" s="1"/>
  <c r="GV136" i="102" s="1"/>
  <c r="GW136" i="102" s="1"/>
  <c r="GX136" i="102" s="1"/>
  <c r="GY136" i="102" s="1"/>
  <c r="GZ136" i="102" s="1"/>
  <c r="HA136" i="102" s="1"/>
  <c r="HB136" i="102" s="1"/>
  <c r="HC136" i="102" s="1"/>
  <c r="HD136" i="102" s="1"/>
  <c r="HE136" i="102" s="1"/>
  <c r="HF136" i="102" s="1"/>
  <c r="HG136" i="102" s="1"/>
  <c r="HH136" i="102" s="1"/>
  <c r="HI136" i="102" s="1"/>
  <c r="HJ136" i="102" s="1"/>
  <c r="GB122" i="102"/>
  <c r="FU124" i="102"/>
  <c r="GG29" i="102"/>
  <c r="GI24" i="102"/>
  <c r="GE35" i="102"/>
  <c r="GM10" i="102"/>
  <c r="GK12" i="102"/>
  <c r="EE2" i="102" l="1"/>
  <c r="ED55" i="100" s="1"/>
  <c r="FJ129" i="102"/>
  <c r="EG132" i="102"/>
  <c r="FO125" i="102"/>
  <c r="EE82" i="100"/>
  <c r="EE84" i="100"/>
  <c r="FV124" i="102"/>
  <c r="GC122" i="102"/>
  <c r="GJ24" i="102"/>
  <c r="GN10" i="102"/>
  <c r="GF35" i="102"/>
  <c r="GH29" i="102"/>
  <c r="GL12" i="102"/>
  <c r="FP125" i="102" l="1"/>
  <c r="EH132" i="102"/>
  <c r="FK129" i="102"/>
  <c r="EF84" i="100"/>
  <c r="EE67" i="100"/>
  <c r="FW124" i="102"/>
  <c r="GD122" i="102"/>
  <c r="GI29" i="102"/>
  <c r="GK24" i="102"/>
  <c r="GM12" i="102"/>
  <c r="GG35" i="102"/>
  <c r="GO10" i="102"/>
  <c r="FL129" i="102" l="1"/>
  <c r="EI132" i="102"/>
  <c r="FQ125" i="102"/>
  <c r="EF82" i="100"/>
  <c r="EF67" i="100" s="1"/>
  <c r="B138" i="102" s="1"/>
  <c r="EG138" i="102" s="1"/>
  <c r="EH138" i="102" s="1"/>
  <c r="EI138" i="102" s="1"/>
  <c r="EJ138" i="102" s="1"/>
  <c r="EK138" i="102" s="1"/>
  <c r="EL138" i="102" s="1"/>
  <c r="EM138" i="102" s="1"/>
  <c r="EN138" i="102" s="1"/>
  <c r="EO138" i="102" s="1"/>
  <c r="EP138" i="102" s="1"/>
  <c r="EQ138" i="102" s="1"/>
  <c r="ER138" i="102" s="1"/>
  <c r="ES138" i="102" s="1"/>
  <c r="ET138" i="102" s="1"/>
  <c r="EU138" i="102" s="1"/>
  <c r="EV138" i="102" s="1"/>
  <c r="EW138" i="102" s="1"/>
  <c r="EX138" i="102" s="1"/>
  <c r="EY138" i="102" s="1"/>
  <c r="EZ138" i="102" s="1"/>
  <c r="FA138" i="102" s="1"/>
  <c r="FB138" i="102" s="1"/>
  <c r="FC138" i="102" s="1"/>
  <c r="FD138" i="102" s="1"/>
  <c r="FE138" i="102" s="1"/>
  <c r="FF138" i="102" s="1"/>
  <c r="FG138" i="102" s="1"/>
  <c r="FH138" i="102" s="1"/>
  <c r="FI138" i="102" s="1"/>
  <c r="FJ138" i="102" s="1"/>
  <c r="FK138" i="102" s="1"/>
  <c r="FL138" i="102" s="1"/>
  <c r="FM138" i="102" s="1"/>
  <c r="FN138" i="102" s="1"/>
  <c r="FO138" i="102" s="1"/>
  <c r="FP138" i="102" s="1"/>
  <c r="FQ138" i="102" s="1"/>
  <c r="FR138" i="102" s="1"/>
  <c r="FS138" i="102" s="1"/>
  <c r="FT138" i="102" s="1"/>
  <c r="FU138" i="102" s="1"/>
  <c r="FV138" i="102" s="1"/>
  <c r="FW138" i="102" s="1"/>
  <c r="FX138" i="102" s="1"/>
  <c r="FY138" i="102" s="1"/>
  <c r="FZ138" i="102" s="1"/>
  <c r="GA138" i="102" s="1"/>
  <c r="GB138" i="102" s="1"/>
  <c r="GC138" i="102" s="1"/>
  <c r="GD138" i="102" s="1"/>
  <c r="GE138" i="102" s="1"/>
  <c r="GF138" i="102" s="1"/>
  <c r="GG138" i="102" s="1"/>
  <c r="GH138" i="102" s="1"/>
  <c r="GI138" i="102" s="1"/>
  <c r="GJ138" i="102" s="1"/>
  <c r="GK138" i="102" s="1"/>
  <c r="GL138" i="102" s="1"/>
  <c r="GM138" i="102" s="1"/>
  <c r="GN138" i="102" s="1"/>
  <c r="GO138" i="102" s="1"/>
  <c r="GP138" i="102" s="1"/>
  <c r="GQ138" i="102" s="1"/>
  <c r="GR138" i="102" s="1"/>
  <c r="GS138" i="102" s="1"/>
  <c r="GT138" i="102" s="1"/>
  <c r="GU138" i="102" s="1"/>
  <c r="GV138" i="102" s="1"/>
  <c r="GW138" i="102" s="1"/>
  <c r="GX138" i="102" s="1"/>
  <c r="GY138" i="102" s="1"/>
  <c r="GZ138" i="102" s="1"/>
  <c r="HA138" i="102" s="1"/>
  <c r="HB138" i="102" s="1"/>
  <c r="HC138" i="102" s="1"/>
  <c r="HD138" i="102" s="1"/>
  <c r="HE138" i="102" s="1"/>
  <c r="HF138" i="102" s="1"/>
  <c r="HG138" i="102" s="1"/>
  <c r="HH138" i="102" s="1"/>
  <c r="HI138" i="102" s="1"/>
  <c r="HJ138" i="102" s="1"/>
  <c r="B137" i="102"/>
  <c r="EF137" i="102" s="1"/>
  <c r="GE122" i="102"/>
  <c r="FX124" i="102"/>
  <c r="GH35" i="102"/>
  <c r="GL24" i="102"/>
  <c r="GJ29" i="102"/>
  <c r="GN12" i="102"/>
  <c r="GP10" i="102"/>
  <c r="FR125" i="102" l="1"/>
  <c r="EG137" i="102"/>
  <c r="EF2" i="102"/>
  <c r="EE55" i="100" s="1"/>
  <c r="EJ132" i="102"/>
  <c r="FM129" i="102"/>
  <c r="EG82" i="100"/>
  <c r="EG84" i="100"/>
  <c r="FY124" i="102"/>
  <c r="GF122" i="102"/>
  <c r="GK29" i="102"/>
  <c r="GM24" i="102"/>
  <c r="GQ10" i="102"/>
  <c r="GI35" i="102"/>
  <c r="GO12" i="102"/>
  <c r="FN129" i="102" l="1"/>
  <c r="EK132" i="102"/>
  <c r="EH137" i="102"/>
  <c r="EG2" i="102"/>
  <c r="EF55" i="100" s="1"/>
  <c r="FS125" i="102"/>
  <c r="EG67" i="100"/>
  <c r="B139" i="102" s="1"/>
  <c r="EH139" i="102" s="1"/>
  <c r="EI139" i="102" s="1"/>
  <c r="EJ139" i="102" s="1"/>
  <c r="EK139" i="102" s="1"/>
  <c r="EL139" i="102" s="1"/>
  <c r="EM139" i="102" s="1"/>
  <c r="EN139" i="102" s="1"/>
  <c r="EO139" i="102" s="1"/>
  <c r="EP139" i="102" s="1"/>
  <c r="EQ139" i="102" s="1"/>
  <c r="ER139" i="102" s="1"/>
  <c r="ES139" i="102" s="1"/>
  <c r="ET139" i="102" s="1"/>
  <c r="EU139" i="102" s="1"/>
  <c r="EV139" i="102" s="1"/>
  <c r="EW139" i="102" s="1"/>
  <c r="EX139" i="102" s="1"/>
  <c r="EY139" i="102" s="1"/>
  <c r="EZ139" i="102" s="1"/>
  <c r="FA139" i="102" s="1"/>
  <c r="FB139" i="102" s="1"/>
  <c r="FC139" i="102" s="1"/>
  <c r="FD139" i="102" s="1"/>
  <c r="FE139" i="102" s="1"/>
  <c r="FF139" i="102" s="1"/>
  <c r="FG139" i="102" s="1"/>
  <c r="FH139" i="102" s="1"/>
  <c r="FI139" i="102" s="1"/>
  <c r="FJ139" i="102" s="1"/>
  <c r="FK139" i="102" s="1"/>
  <c r="FL139" i="102" s="1"/>
  <c r="FM139" i="102" s="1"/>
  <c r="FN139" i="102" s="1"/>
  <c r="FO139" i="102" s="1"/>
  <c r="FP139" i="102" s="1"/>
  <c r="FQ139" i="102" s="1"/>
  <c r="FR139" i="102" s="1"/>
  <c r="FS139" i="102" s="1"/>
  <c r="FT139" i="102" s="1"/>
  <c r="FU139" i="102" s="1"/>
  <c r="FV139" i="102" s="1"/>
  <c r="FW139" i="102" s="1"/>
  <c r="FX139" i="102" s="1"/>
  <c r="FY139" i="102" s="1"/>
  <c r="FZ139" i="102" s="1"/>
  <c r="GA139" i="102" s="1"/>
  <c r="GB139" i="102" s="1"/>
  <c r="GC139" i="102" s="1"/>
  <c r="GD139" i="102" s="1"/>
  <c r="GE139" i="102" s="1"/>
  <c r="GF139" i="102" s="1"/>
  <c r="GG139" i="102" s="1"/>
  <c r="GH139" i="102" s="1"/>
  <c r="GI139" i="102" s="1"/>
  <c r="GJ139" i="102" s="1"/>
  <c r="GK139" i="102" s="1"/>
  <c r="GL139" i="102" s="1"/>
  <c r="GM139" i="102" s="1"/>
  <c r="GN139" i="102" s="1"/>
  <c r="GO139" i="102" s="1"/>
  <c r="GP139" i="102" s="1"/>
  <c r="GQ139" i="102" s="1"/>
  <c r="GR139" i="102" s="1"/>
  <c r="GS139" i="102" s="1"/>
  <c r="GT139" i="102" s="1"/>
  <c r="GU139" i="102" s="1"/>
  <c r="GV139" i="102" s="1"/>
  <c r="GW139" i="102" s="1"/>
  <c r="GX139" i="102" s="1"/>
  <c r="GY139" i="102" s="1"/>
  <c r="GZ139" i="102" s="1"/>
  <c r="HA139" i="102" s="1"/>
  <c r="HB139" i="102" s="1"/>
  <c r="HC139" i="102" s="1"/>
  <c r="HD139" i="102" s="1"/>
  <c r="HE139" i="102" s="1"/>
  <c r="HF139" i="102" s="1"/>
  <c r="HG139" i="102" s="1"/>
  <c r="HH139" i="102" s="1"/>
  <c r="HI139" i="102" s="1"/>
  <c r="HJ139" i="102" s="1"/>
  <c r="GG122" i="102"/>
  <c r="FZ124" i="102"/>
  <c r="GR10" i="102"/>
  <c r="GJ35" i="102"/>
  <c r="GN24" i="102"/>
  <c r="GL29" i="102"/>
  <c r="GP12" i="102"/>
  <c r="EI137" i="102" l="1"/>
  <c r="EH2" i="102"/>
  <c r="EG55" i="100" s="1"/>
  <c r="EL132" i="102"/>
  <c r="FT125" i="102"/>
  <c r="FO129" i="102"/>
  <c r="EH82" i="100"/>
  <c r="EH84" i="100"/>
  <c r="GH122" i="102"/>
  <c r="GA124" i="102"/>
  <c r="GK35" i="102"/>
  <c r="GM29" i="102"/>
  <c r="GO24" i="102"/>
  <c r="GS10" i="102"/>
  <c r="GQ12" i="102"/>
  <c r="FU125" i="102" l="1"/>
  <c r="EM132" i="102"/>
  <c r="EN132" i="102" s="1"/>
  <c r="EO132" i="102" s="1"/>
  <c r="EP132" i="102" s="1"/>
  <c r="EQ132" i="102" s="1"/>
  <c r="ER132" i="102" s="1"/>
  <c r="ES132" i="102" s="1"/>
  <c r="ET132" i="102" s="1"/>
  <c r="EU132" i="102" s="1"/>
  <c r="EV132" i="102" s="1"/>
  <c r="EW132" i="102" s="1"/>
  <c r="EX132" i="102" s="1"/>
  <c r="EY132" i="102" s="1"/>
  <c r="EZ132" i="102" s="1"/>
  <c r="FA132" i="102" s="1"/>
  <c r="FB132" i="102" s="1"/>
  <c r="FC132" i="102" s="1"/>
  <c r="FD132" i="102" s="1"/>
  <c r="FE132" i="102" s="1"/>
  <c r="FF132" i="102" s="1"/>
  <c r="FG132" i="102" s="1"/>
  <c r="FH132" i="102" s="1"/>
  <c r="EJ137" i="102"/>
  <c r="FP129" i="102"/>
  <c r="EH67" i="100"/>
  <c r="GI122" i="102"/>
  <c r="GB124" i="102"/>
  <c r="GT10" i="102"/>
  <c r="GN29" i="102"/>
  <c r="GL35" i="102"/>
  <c r="GR12" i="102"/>
  <c r="GP24" i="102"/>
  <c r="EK137" i="102" l="1"/>
  <c r="FI132" i="102"/>
  <c r="FQ129" i="102"/>
  <c r="FV125" i="102"/>
  <c r="B140" i="102"/>
  <c r="EI140" i="102" s="1"/>
  <c r="EI82" i="100"/>
  <c r="EI84" i="100"/>
  <c r="GJ122" i="102"/>
  <c r="GC124" i="102"/>
  <c r="GS12" i="102"/>
  <c r="GU10" i="102"/>
  <c r="GM35" i="102"/>
  <c r="GO29" i="102"/>
  <c r="GQ24" i="102"/>
  <c r="FW125" i="102" l="1"/>
  <c r="FR129" i="102"/>
  <c r="FJ132" i="102"/>
  <c r="EJ140" i="102"/>
  <c r="EI2" i="102"/>
  <c r="EH55" i="100" s="1"/>
  <c r="EL137" i="102"/>
  <c r="EI67" i="100"/>
  <c r="EJ84" i="100"/>
  <c r="GK122" i="102"/>
  <c r="GD124" i="102"/>
  <c r="GP29" i="102"/>
  <c r="GR24" i="102"/>
  <c r="GN35" i="102"/>
  <c r="GT12" i="102"/>
  <c r="GV10" i="102"/>
  <c r="EK140" i="102" l="1"/>
  <c r="FK132" i="102"/>
  <c r="FS129" i="102"/>
  <c r="EM137" i="102"/>
  <c r="FX125" i="102"/>
  <c r="EJ82" i="100"/>
  <c r="EJ67" i="100" s="1"/>
  <c r="B141" i="102"/>
  <c r="EJ141" i="102" s="1"/>
  <c r="EK141" i="102" s="1"/>
  <c r="EL141" i="102" s="1"/>
  <c r="EM141" i="102" s="1"/>
  <c r="EN141" i="102" s="1"/>
  <c r="EO141" i="102" s="1"/>
  <c r="EP141" i="102" s="1"/>
  <c r="EQ141" i="102" s="1"/>
  <c r="ER141" i="102" s="1"/>
  <c r="ES141" i="102" s="1"/>
  <c r="ET141" i="102" s="1"/>
  <c r="EU141" i="102" s="1"/>
  <c r="EV141" i="102" s="1"/>
  <c r="EW141" i="102" s="1"/>
  <c r="EX141" i="102" s="1"/>
  <c r="EY141" i="102" s="1"/>
  <c r="EZ141" i="102" s="1"/>
  <c r="FA141" i="102" s="1"/>
  <c r="FB141" i="102" s="1"/>
  <c r="FC141" i="102" s="1"/>
  <c r="FD141" i="102" s="1"/>
  <c r="FE141" i="102" s="1"/>
  <c r="FF141" i="102" s="1"/>
  <c r="FG141" i="102" s="1"/>
  <c r="FH141" i="102" s="1"/>
  <c r="FI141" i="102" s="1"/>
  <c r="FJ141" i="102" s="1"/>
  <c r="FK141" i="102" s="1"/>
  <c r="FL141" i="102" s="1"/>
  <c r="FM141" i="102" s="1"/>
  <c r="FN141" i="102" s="1"/>
  <c r="FO141" i="102" s="1"/>
  <c r="FP141" i="102" s="1"/>
  <c r="FQ141" i="102" s="1"/>
  <c r="FR141" i="102" s="1"/>
  <c r="FS141" i="102" s="1"/>
  <c r="FT141" i="102" s="1"/>
  <c r="FU141" i="102" s="1"/>
  <c r="FV141" i="102" s="1"/>
  <c r="FW141" i="102" s="1"/>
  <c r="FX141" i="102" s="1"/>
  <c r="FY141" i="102" s="1"/>
  <c r="FZ141" i="102" s="1"/>
  <c r="GA141" i="102" s="1"/>
  <c r="GB141" i="102" s="1"/>
  <c r="GC141" i="102" s="1"/>
  <c r="GD141" i="102" s="1"/>
  <c r="GE141" i="102" s="1"/>
  <c r="GF141" i="102" s="1"/>
  <c r="GG141" i="102" s="1"/>
  <c r="GH141" i="102" s="1"/>
  <c r="GI141" i="102" s="1"/>
  <c r="GJ141" i="102" s="1"/>
  <c r="GK141" i="102" s="1"/>
  <c r="GL141" i="102" s="1"/>
  <c r="GM141" i="102" s="1"/>
  <c r="GN141" i="102" s="1"/>
  <c r="GO141" i="102" s="1"/>
  <c r="GP141" i="102" s="1"/>
  <c r="GQ141" i="102" s="1"/>
  <c r="GR141" i="102" s="1"/>
  <c r="GS141" i="102" s="1"/>
  <c r="GT141" i="102" s="1"/>
  <c r="GU141" i="102" s="1"/>
  <c r="GV141" i="102" s="1"/>
  <c r="GW141" i="102" s="1"/>
  <c r="GX141" i="102" s="1"/>
  <c r="GY141" i="102" s="1"/>
  <c r="GZ141" i="102" s="1"/>
  <c r="HA141" i="102" s="1"/>
  <c r="HB141" i="102" s="1"/>
  <c r="HC141" i="102" s="1"/>
  <c r="HD141" i="102" s="1"/>
  <c r="HE141" i="102" s="1"/>
  <c r="HF141" i="102" s="1"/>
  <c r="HG141" i="102" s="1"/>
  <c r="HH141" i="102" s="1"/>
  <c r="HI141" i="102" s="1"/>
  <c r="HJ141" i="102" s="1"/>
  <c r="GE124" i="102"/>
  <c r="GL122" i="102"/>
  <c r="GU12" i="102"/>
  <c r="GQ29" i="102"/>
  <c r="GW10" i="102"/>
  <c r="GO35" i="102"/>
  <c r="GS24" i="102"/>
  <c r="FT129" i="102" l="1"/>
  <c r="FL132" i="102"/>
  <c r="EJ2" i="102"/>
  <c r="EI55" i="100" s="1"/>
  <c r="FY125" i="102"/>
  <c r="EL140" i="102"/>
  <c r="EN137" i="102"/>
  <c r="EK84" i="100"/>
  <c r="B142" i="102"/>
  <c r="EK142" i="102" s="1"/>
  <c r="EL142" i="102" s="1"/>
  <c r="EM142" i="102" s="1"/>
  <c r="EN142" i="102" s="1"/>
  <c r="EO142" i="102" s="1"/>
  <c r="EP142" i="102" s="1"/>
  <c r="EQ142" i="102" s="1"/>
  <c r="ER142" i="102" s="1"/>
  <c r="ES142" i="102" s="1"/>
  <c r="ET142" i="102" s="1"/>
  <c r="EU142" i="102" s="1"/>
  <c r="EV142" i="102" s="1"/>
  <c r="EW142" i="102" s="1"/>
  <c r="EX142" i="102" s="1"/>
  <c r="EY142" i="102" s="1"/>
  <c r="EZ142" i="102" s="1"/>
  <c r="FA142" i="102" s="1"/>
  <c r="FB142" i="102" s="1"/>
  <c r="FC142" i="102" s="1"/>
  <c r="FD142" i="102" s="1"/>
  <c r="FE142" i="102" s="1"/>
  <c r="FF142" i="102" s="1"/>
  <c r="FG142" i="102" s="1"/>
  <c r="FH142" i="102" s="1"/>
  <c r="FI142" i="102" s="1"/>
  <c r="FJ142" i="102" s="1"/>
  <c r="FK142" i="102" s="1"/>
  <c r="FL142" i="102" s="1"/>
  <c r="FM142" i="102" s="1"/>
  <c r="FN142" i="102" s="1"/>
  <c r="FO142" i="102" s="1"/>
  <c r="FP142" i="102" s="1"/>
  <c r="FQ142" i="102" s="1"/>
  <c r="FR142" i="102" s="1"/>
  <c r="FS142" i="102" s="1"/>
  <c r="FT142" i="102" s="1"/>
  <c r="FU142" i="102" s="1"/>
  <c r="FV142" i="102" s="1"/>
  <c r="FW142" i="102" s="1"/>
  <c r="FX142" i="102" s="1"/>
  <c r="FY142" i="102" s="1"/>
  <c r="FZ142" i="102" s="1"/>
  <c r="GA142" i="102" s="1"/>
  <c r="GB142" i="102" s="1"/>
  <c r="GC142" i="102" s="1"/>
  <c r="GD142" i="102" s="1"/>
  <c r="GE142" i="102" s="1"/>
  <c r="GF142" i="102" s="1"/>
  <c r="GG142" i="102" s="1"/>
  <c r="GH142" i="102" s="1"/>
  <c r="GI142" i="102" s="1"/>
  <c r="GJ142" i="102" s="1"/>
  <c r="GK142" i="102" s="1"/>
  <c r="GL142" i="102" s="1"/>
  <c r="GM142" i="102" s="1"/>
  <c r="GN142" i="102" s="1"/>
  <c r="GO142" i="102" s="1"/>
  <c r="GP142" i="102" s="1"/>
  <c r="GQ142" i="102" s="1"/>
  <c r="GR142" i="102" s="1"/>
  <c r="GS142" i="102" s="1"/>
  <c r="GT142" i="102" s="1"/>
  <c r="GU142" i="102" s="1"/>
  <c r="GV142" i="102" s="1"/>
  <c r="GW142" i="102" s="1"/>
  <c r="GX142" i="102" s="1"/>
  <c r="GY142" i="102" s="1"/>
  <c r="GZ142" i="102" s="1"/>
  <c r="HA142" i="102" s="1"/>
  <c r="HB142" i="102" s="1"/>
  <c r="HC142" i="102" s="1"/>
  <c r="HD142" i="102" s="1"/>
  <c r="HE142" i="102" s="1"/>
  <c r="HF142" i="102" s="1"/>
  <c r="HG142" i="102" s="1"/>
  <c r="HH142" i="102" s="1"/>
  <c r="HI142" i="102" s="1"/>
  <c r="HJ142" i="102" s="1"/>
  <c r="GM122" i="102"/>
  <c r="GF124" i="102"/>
  <c r="GR29" i="102"/>
  <c r="GP35" i="102"/>
  <c r="GV12" i="102"/>
  <c r="GT24" i="102"/>
  <c r="GX10" i="102"/>
  <c r="EK82" i="100" l="1"/>
  <c r="EK67" i="100" s="1"/>
  <c r="B143" i="102" s="1"/>
  <c r="EL143" i="102" s="1"/>
  <c r="EM143" i="102" s="1"/>
  <c r="EN143" i="102" s="1"/>
  <c r="EO143" i="102" s="1"/>
  <c r="EP143" i="102" s="1"/>
  <c r="EQ143" i="102" s="1"/>
  <c r="ER143" i="102" s="1"/>
  <c r="ES143" i="102" s="1"/>
  <c r="ET143" i="102" s="1"/>
  <c r="EU143" i="102" s="1"/>
  <c r="EV143" i="102" s="1"/>
  <c r="EW143" i="102" s="1"/>
  <c r="EX143" i="102" s="1"/>
  <c r="EY143" i="102" s="1"/>
  <c r="EZ143" i="102" s="1"/>
  <c r="FA143" i="102" s="1"/>
  <c r="FB143" i="102" s="1"/>
  <c r="FC143" i="102" s="1"/>
  <c r="FD143" i="102" s="1"/>
  <c r="FE143" i="102" s="1"/>
  <c r="FF143" i="102" s="1"/>
  <c r="FG143" i="102" s="1"/>
  <c r="FH143" i="102" s="1"/>
  <c r="FI143" i="102" s="1"/>
  <c r="FJ143" i="102" s="1"/>
  <c r="FK143" i="102" s="1"/>
  <c r="FL143" i="102" s="1"/>
  <c r="FM143" i="102" s="1"/>
  <c r="FN143" i="102" s="1"/>
  <c r="FO143" i="102" s="1"/>
  <c r="FP143" i="102" s="1"/>
  <c r="FQ143" i="102" s="1"/>
  <c r="FR143" i="102" s="1"/>
  <c r="FS143" i="102" s="1"/>
  <c r="FT143" i="102" s="1"/>
  <c r="FU143" i="102" s="1"/>
  <c r="FV143" i="102" s="1"/>
  <c r="FW143" i="102" s="1"/>
  <c r="FX143" i="102" s="1"/>
  <c r="FY143" i="102" s="1"/>
  <c r="FZ143" i="102" s="1"/>
  <c r="GA143" i="102" s="1"/>
  <c r="GB143" i="102" s="1"/>
  <c r="GC143" i="102" s="1"/>
  <c r="GD143" i="102" s="1"/>
  <c r="GE143" i="102" s="1"/>
  <c r="GF143" i="102" s="1"/>
  <c r="GG143" i="102" s="1"/>
  <c r="GH143" i="102" s="1"/>
  <c r="GI143" i="102" s="1"/>
  <c r="GJ143" i="102" s="1"/>
  <c r="GK143" i="102" s="1"/>
  <c r="GL143" i="102" s="1"/>
  <c r="GM143" i="102" s="1"/>
  <c r="GN143" i="102" s="1"/>
  <c r="GO143" i="102" s="1"/>
  <c r="GP143" i="102" s="1"/>
  <c r="GQ143" i="102" s="1"/>
  <c r="GR143" i="102" s="1"/>
  <c r="GS143" i="102" s="1"/>
  <c r="GT143" i="102" s="1"/>
  <c r="GU143" i="102" s="1"/>
  <c r="GV143" i="102" s="1"/>
  <c r="GW143" i="102" s="1"/>
  <c r="GX143" i="102" s="1"/>
  <c r="GY143" i="102" s="1"/>
  <c r="GZ143" i="102" s="1"/>
  <c r="HA143" i="102" s="1"/>
  <c r="HB143" i="102" s="1"/>
  <c r="HC143" i="102" s="1"/>
  <c r="HD143" i="102" s="1"/>
  <c r="HE143" i="102" s="1"/>
  <c r="HF143" i="102" s="1"/>
  <c r="HG143" i="102" s="1"/>
  <c r="HH143" i="102" s="1"/>
  <c r="HI143" i="102" s="1"/>
  <c r="HJ143" i="102" s="1"/>
  <c r="EM140" i="102"/>
  <c r="FZ125" i="102"/>
  <c r="FM132" i="102"/>
  <c r="EO137" i="102"/>
  <c r="EK2" i="102"/>
  <c r="EJ55" i="100" s="1"/>
  <c r="FU129" i="102"/>
  <c r="GN122" i="102"/>
  <c r="GG124" i="102"/>
  <c r="GW12" i="102"/>
  <c r="GY10" i="102"/>
  <c r="GU24" i="102"/>
  <c r="GS29" i="102"/>
  <c r="GQ35" i="102"/>
  <c r="EL84" i="100" l="1"/>
  <c r="FN132" i="102"/>
  <c r="FV129" i="102"/>
  <c r="GA125" i="102"/>
  <c r="EL2" i="102"/>
  <c r="EK55" i="100" s="1"/>
  <c r="EP137" i="102"/>
  <c r="EQ137" i="102" s="1"/>
  <c r="ER137" i="102" s="1"/>
  <c r="ES137" i="102" s="1"/>
  <c r="ET137" i="102" s="1"/>
  <c r="EU137" i="102" s="1"/>
  <c r="EV137" i="102" s="1"/>
  <c r="EW137" i="102" s="1"/>
  <c r="EX137" i="102" s="1"/>
  <c r="EY137" i="102" s="1"/>
  <c r="EZ137" i="102" s="1"/>
  <c r="FA137" i="102" s="1"/>
  <c r="FB137" i="102" s="1"/>
  <c r="FC137" i="102" s="1"/>
  <c r="FD137" i="102" s="1"/>
  <c r="FE137" i="102" s="1"/>
  <c r="FF137" i="102" s="1"/>
  <c r="FG137" i="102" s="1"/>
  <c r="FH137" i="102" s="1"/>
  <c r="EN140" i="102"/>
  <c r="EL82" i="100"/>
  <c r="EL67" i="100" s="1"/>
  <c r="GH124" i="102"/>
  <c r="GO122" i="102"/>
  <c r="GR35" i="102"/>
  <c r="GT29" i="102"/>
  <c r="GV24" i="102"/>
  <c r="GZ10" i="102"/>
  <c r="GX12" i="102"/>
  <c r="GB125" i="102" l="1"/>
  <c r="EO140" i="102"/>
  <c r="FW129" i="102"/>
  <c r="FI137" i="102"/>
  <c r="FO132" i="102"/>
  <c r="EM84" i="100"/>
  <c r="B144" i="102"/>
  <c r="EM144" i="102" s="1"/>
  <c r="GI124" i="102"/>
  <c r="GP122" i="102"/>
  <c r="GW24" i="102"/>
  <c r="GY12" i="102"/>
  <c r="GU29" i="102"/>
  <c r="HA10" i="102"/>
  <c r="GS35" i="102"/>
  <c r="FX129" i="102" l="1"/>
  <c r="FP132" i="102"/>
  <c r="EN144" i="102"/>
  <c r="EM2" i="102"/>
  <c r="EL55" i="100" s="1"/>
  <c r="EP140" i="102"/>
  <c r="EM82" i="100"/>
  <c r="EM67" i="100" s="1"/>
  <c r="B145" i="102" s="1"/>
  <c r="EN145" i="102" s="1"/>
  <c r="EO145" i="102" s="1"/>
  <c r="EP145" i="102" s="1"/>
  <c r="EQ145" i="102" s="1"/>
  <c r="ER145" i="102" s="1"/>
  <c r="ES145" i="102" s="1"/>
  <c r="ET145" i="102" s="1"/>
  <c r="EU145" i="102" s="1"/>
  <c r="EV145" i="102" s="1"/>
  <c r="EW145" i="102" s="1"/>
  <c r="EX145" i="102" s="1"/>
  <c r="EY145" i="102" s="1"/>
  <c r="EZ145" i="102" s="1"/>
  <c r="FA145" i="102" s="1"/>
  <c r="FB145" i="102" s="1"/>
  <c r="FC145" i="102" s="1"/>
  <c r="FD145" i="102" s="1"/>
  <c r="FE145" i="102" s="1"/>
  <c r="FF145" i="102" s="1"/>
  <c r="FG145" i="102" s="1"/>
  <c r="FH145" i="102" s="1"/>
  <c r="FI145" i="102" s="1"/>
  <c r="FJ145" i="102" s="1"/>
  <c r="FK145" i="102" s="1"/>
  <c r="FL145" i="102" s="1"/>
  <c r="FM145" i="102" s="1"/>
  <c r="FN145" i="102" s="1"/>
  <c r="FO145" i="102" s="1"/>
  <c r="FP145" i="102" s="1"/>
  <c r="FQ145" i="102" s="1"/>
  <c r="FR145" i="102" s="1"/>
  <c r="FS145" i="102" s="1"/>
  <c r="FT145" i="102" s="1"/>
  <c r="FU145" i="102" s="1"/>
  <c r="FV145" i="102" s="1"/>
  <c r="FW145" i="102" s="1"/>
  <c r="FX145" i="102" s="1"/>
  <c r="FY145" i="102" s="1"/>
  <c r="FZ145" i="102" s="1"/>
  <c r="GA145" i="102" s="1"/>
  <c r="GB145" i="102" s="1"/>
  <c r="GC145" i="102" s="1"/>
  <c r="GD145" i="102" s="1"/>
  <c r="GE145" i="102" s="1"/>
  <c r="GF145" i="102" s="1"/>
  <c r="GG145" i="102" s="1"/>
  <c r="GH145" i="102" s="1"/>
  <c r="GI145" i="102" s="1"/>
  <c r="GJ145" i="102" s="1"/>
  <c r="GK145" i="102" s="1"/>
  <c r="GL145" i="102" s="1"/>
  <c r="GM145" i="102" s="1"/>
  <c r="GN145" i="102" s="1"/>
  <c r="GO145" i="102" s="1"/>
  <c r="GP145" i="102" s="1"/>
  <c r="GQ145" i="102" s="1"/>
  <c r="GR145" i="102" s="1"/>
  <c r="GS145" i="102" s="1"/>
  <c r="GT145" i="102" s="1"/>
  <c r="GU145" i="102" s="1"/>
  <c r="GV145" i="102" s="1"/>
  <c r="GW145" i="102" s="1"/>
  <c r="GX145" i="102" s="1"/>
  <c r="GY145" i="102" s="1"/>
  <c r="GZ145" i="102" s="1"/>
  <c r="HA145" i="102" s="1"/>
  <c r="HB145" i="102" s="1"/>
  <c r="HC145" i="102" s="1"/>
  <c r="HD145" i="102" s="1"/>
  <c r="HE145" i="102" s="1"/>
  <c r="HF145" i="102" s="1"/>
  <c r="HG145" i="102" s="1"/>
  <c r="HH145" i="102" s="1"/>
  <c r="HI145" i="102" s="1"/>
  <c r="HJ145" i="102" s="1"/>
  <c r="EN84" i="100"/>
  <c r="FJ137" i="102"/>
  <c r="GC125" i="102"/>
  <c r="GQ122" i="102"/>
  <c r="GJ124" i="102"/>
  <c r="HB10" i="102"/>
  <c r="GX24" i="102"/>
  <c r="GT35" i="102"/>
  <c r="GV29" i="102"/>
  <c r="GZ12" i="102"/>
  <c r="GD125" i="102" l="1"/>
  <c r="EQ140" i="102"/>
  <c r="FK137" i="102"/>
  <c r="EO144" i="102"/>
  <c r="EN2" i="102"/>
  <c r="EM55" i="100" s="1"/>
  <c r="FQ132" i="102"/>
  <c r="FY129" i="102"/>
  <c r="GK124" i="102"/>
  <c r="GR122" i="102"/>
  <c r="GU35" i="102"/>
  <c r="GW29" i="102"/>
  <c r="GY24" i="102"/>
  <c r="HC10" i="102"/>
  <c r="HA12" i="102"/>
  <c r="FZ129" i="102" l="1"/>
  <c r="FL137" i="102"/>
  <c r="EN82" i="100"/>
  <c r="EN67" i="100" s="1"/>
  <c r="B146" i="102" s="1"/>
  <c r="EO146" i="102" s="1"/>
  <c r="EP146" i="102" s="1"/>
  <c r="EQ146" i="102" s="1"/>
  <c r="ER146" i="102" s="1"/>
  <c r="ES146" i="102" s="1"/>
  <c r="ET146" i="102" s="1"/>
  <c r="EU146" i="102" s="1"/>
  <c r="EV146" i="102" s="1"/>
  <c r="EW146" i="102" s="1"/>
  <c r="EX146" i="102" s="1"/>
  <c r="EY146" i="102" s="1"/>
  <c r="EZ146" i="102" s="1"/>
  <c r="FA146" i="102" s="1"/>
  <c r="FB146" i="102" s="1"/>
  <c r="FC146" i="102" s="1"/>
  <c r="FD146" i="102" s="1"/>
  <c r="FE146" i="102" s="1"/>
  <c r="FF146" i="102" s="1"/>
  <c r="FG146" i="102" s="1"/>
  <c r="FH146" i="102" s="1"/>
  <c r="FI146" i="102" s="1"/>
  <c r="FJ146" i="102" s="1"/>
  <c r="FK146" i="102" s="1"/>
  <c r="FL146" i="102" s="1"/>
  <c r="FM146" i="102" s="1"/>
  <c r="FN146" i="102" s="1"/>
  <c r="FO146" i="102" s="1"/>
  <c r="FP146" i="102" s="1"/>
  <c r="FQ146" i="102" s="1"/>
  <c r="FR146" i="102" s="1"/>
  <c r="FS146" i="102" s="1"/>
  <c r="FT146" i="102" s="1"/>
  <c r="FU146" i="102" s="1"/>
  <c r="FV146" i="102" s="1"/>
  <c r="FW146" i="102" s="1"/>
  <c r="FX146" i="102" s="1"/>
  <c r="FY146" i="102" s="1"/>
  <c r="FZ146" i="102" s="1"/>
  <c r="GA146" i="102" s="1"/>
  <c r="GB146" i="102" s="1"/>
  <c r="GC146" i="102" s="1"/>
  <c r="GD146" i="102" s="1"/>
  <c r="GE146" i="102" s="1"/>
  <c r="GF146" i="102" s="1"/>
  <c r="GG146" i="102" s="1"/>
  <c r="GH146" i="102" s="1"/>
  <c r="GI146" i="102" s="1"/>
  <c r="GJ146" i="102" s="1"/>
  <c r="GK146" i="102" s="1"/>
  <c r="GL146" i="102" s="1"/>
  <c r="GM146" i="102" s="1"/>
  <c r="GN146" i="102" s="1"/>
  <c r="GO146" i="102" s="1"/>
  <c r="GP146" i="102" s="1"/>
  <c r="GQ146" i="102" s="1"/>
  <c r="GR146" i="102" s="1"/>
  <c r="GS146" i="102" s="1"/>
  <c r="GT146" i="102" s="1"/>
  <c r="GU146" i="102" s="1"/>
  <c r="GV146" i="102" s="1"/>
  <c r="GW146" i="102" s="1"/>
  <c r="GX146" i="102" s="1"/>
  <c r="GY146" i="102" s="1"/>
  <c r="GZ146" i="102" s="1"/>
  <c r="HA146" i="102" s="1"/>
  <c r="HB146" i="102" s="1"/>
  <c r="HC146" i="102" s="1"/>
  <c r="HD146" i="102" s="1"/>
  <c r="HE146" i="102" s="1"/>
  <c r="HF146" i="102" s="1"/>
  <c r="HG146" i="102" s="1"/>
  <c r="HH146" i="102" s="1"/>
  <c r="HI146" i="102" s="1"/>
  <c r="HJ146" i="102" s="1"/>
  <c r="FR132" i="102"/>
  <c r="ER140" i="102"/>
  <c r="EP144" i="102"/>
  <c r="GE125" i="102"/>
  <c r="GS122" i="102"/>
  <c r="GL124" i="102"/>
  <c r="HD10" i="102"/>
  <c r="GV35" i="102"/>
  <c r="HB12" i="102"/>
  <c r="GX29" i="102"/>
  <c r="GZ24" i="102"/>
  <c r="EO2" i="102" l="1"/>
  <c r="EN55" i="100" s="1"/>
  <c r="EQ144" i="102"/>
  <c r="EO84" i="100"/>
  <c r="ES140" i="102"/>
  <c r="FM137" i="102"/>
  <c r="GF125" i="102"/>
  <c r="FS132" i="102"/>
  <c r="GA129" i="102"/>
  <c r="GM124" i="102"/>
  <c r="GT122" i="102"/>
  <c r="GY29" i="102"/>
  <c r="HA24" i="102"/>
  <c r="GW35" i="102"/>
  <c r="HE10" i="102"/>
  <c r="HC12" i="102"/>
  <c r="FT132" i="102" l="1"/>
  <c r="EP84" i="100"/>
  <c r="GG125" i="102"/>
  <c r="ER144" i="102"/>
  <c r="FN137" i="102"/>
  <c r="EO82" i="100"/>
  <c r="EO67" i="100" s="1"/>
  <c r="B147" i="102" s="1"/>
  <c r="EP147" i="102" s="1"/>
  <c r="GB129" i="102"/>
  <c r="ET140" i="102"/>
  <c r="GU122" i="102"/>
  <c r="GN124" i="102"/>
  <c r="HF10" i="102"/>
  <c r="GZ29" i="102"/>
  <c r="HD12" i="102"/>
  <c r="HB24" i="102"/>
  <c r="GX35" i="102"/>
  <c r="EU140" i="102" l="1"/>
  <c r="FO137" i="102"/>
  <c r="GC129" i="102"/>
  <c r="ES144" i="102"/>
  <c r="EP82" i="100"/>
  <c r="EP67" i="100" s="1"/>
  <c r="B148" i="102" s="1"/>
  <c r="EQ148" i="102" s="1"/>
  <c r="ER148" i="102" s="1"/>
  <c r="ES148" i="102" s="1"/>
  <c r="ET148" i="102" s="1"/>
  <c r="EU148" i="102" s="1"/>
  <c r="EV148" i="102" s="1"/>
  <c r="EW148" i="102" s="1"/>
  <c r="EX148" i="102" s="1"/>
  <c r="EY148" i="102" s="1"/>
  <c r="EZ148" i="102" s="1"/>
  <c r="FA148" i="102" s="1"/>
  <c r="FB148" i="102" s="1"/>
  <c r="FC148" i="102" s="1"/>
  <c r="FD148" i="102" s="1"/>
  <c r="FE148" i="102" s="1"/>
  <c r="FF148" i="102" s="1"/>
  <c r="FG148" i="102" s="1"/>
  <c r="FH148" i="102" s="1"/>
  <c r="FI148" i="102" s="1"/>
  <c r="FJ148" i="102" s="1"/>
  <c r="FK148" i="102" s="1"/>
  <c r="FL148" i="102" s="1"/>
  <c r="FM148" i="102" s="1"/>
  <c r="FN148" i="102" s="1"/>
  <c r="FO148" i="102" s="1"/>
  <c r="FP148" i="102" s="1"/>
  <c r="FQ148" i="102" s="1"/>
  <c r="FR148" i="102" s="1"/>
  <c r="FS148" i="102" s="1"/>
  <c r="FT148" i="102" s="1"/>
  <c r="FU148" i="102" s="1"/>
  <c r="FV148" i="102" s="1"/>
  <c r="FW148" i="102" s="1"/>
  <c r="FX148" i="102" s="1"/>
  <c r="FY148" i="102" s="1"/>
  <c r="FZ148" i="102" s="1"/>
  <c r="GA148" i="102" s="1"/>
  <c r="GB148" i="102" s="1"/>
  <c r="GC148" i="102" s="1"/>
  <c r="GD148" i="102" s="1"/>
  <c r="GE148" i="102" s="1"/>
  <c r="GF148" i="102" s="1"/>
  <c r="GG148" i="102" s="1"/>
  <c r="GH148" i="102" s="1"/>
  <c r="GI148" i="102" s="1"/>
  <c r="GJ148" i="102" s="1"/>
  <c r="GK148" i="102" s="1"/>
  <c r="GL148" i="102" s="1"/>
  <c r="GM148" i="102" s="1"/>
  <c r="GN148" i="102" s="1"/>
  <c r="GO148" i="102" s="1"/>
  <c r="GP148" i="102" s="1"/>
  <c r="GQ148" i="102" s="1"/>
  <c r="GR148" i="102" s="1"/>
  <c r="GS148" i="102" s="1"/>
  <c r="GT148" i="102" s="1"/>
  <c r="GU148" i="102" s="1"/>
  <c r="GV148" i="102" s="1"/>
  <c r="GW148" i="102" s="1"/>
  <c r="GX148" i="102" s="1"/>
  <c r="GY148" i="102" s="1"/>
  <c r="GZ148" i="102" s="1"/>
  <c r="HA148" i="102" s="1"/>
  <c r="HB148" i="102" s="1"/>
  <c r="HC148" i="102" s="1"/>
  <c r="HD148" i="102" s="1"/>
  <c r="HE148" i="102" s="1"/>
  <c r="HF148" i="102" s="1"/>
  <c r="HG148" i="102" s="1"/>
  <c r="HH148" i="102" s="1"/>
  <c r="HI148" i="102" s="1"/>
  <c r="HJ148" i="102" s="1"/>
  <c r="GH125" i="102"/>
  <c r="EQ147" i="102"/>
  <c r="EP2" i="102"/>
  <c r="EO55" i="100" s="1"/>
  <c r="FU132" i="102"/>
  <c r="EQ84" i="100"/>
  <c r="GV122" i="102"/>
  <c r="GO124" i="102"/>
  <c r="GY35" i="102"/>
  <c r="HA29" i="102"/>
  <c r="HG10" i="102"/>
  <c r="HC24" i="102"/>
  <c r="HE12" i="102"/>
  <c r="ET144" i="102" l="1"/>
  <c r="ER147" i="102"/>
  <c r="EQ2" i="102"/>
  <c r="EP55" i="100" s="1"/>
  <c r="GD129" i="102"/>
  <c r="GI125" i="102"/>
  <c r="FP137" i="102"/>
  <c r="EV140" i="102"/>
  <c r="FV132" i="102"/>
  <c r="GP124" i="102"/>
  <c r="GW122" i="102"/>
  <c r="HH10" i="102"/>
  <c r="HF12" i="102"/>
  <c r="GZ35" i="102"/>
  <c r="HD24" i="102"/>
  <c r="HB29" i="102"/>
  <c r="FW132" i="102" l="1"/>
  <c r="GE129" i="102"/>
  <c r="EW140" i="102"/>
  <c r="EX140" i="102" s="1"/>
  <c r="EY140" i="102" s="1"/>
  <c r="EZ140" i="102" s="1"/>
  <c r="FA140" i="102" s="1"/>
  <c r="FB140" i="102" s="1"/>
  <c r="FC140" i="102" s="1"/>
  <c r="FD140" i="102" s="1"/>
  <c r="FE140" i="102" s="1"/>
  <c r="FF140" i="102" s="1"/>
  <c r="FG140" i="102" s="1"/>
  <c r="FH140" i="102" s="1"/>
  <c r="ES147" i="102"/>
  <c r="FQ137" i="102"/>
  <c r="EU144" i="102"/>
  <c r="EQ82" i="100"/>
  <c r="EQ67" i="100" s="1"/>
  <c r="B149" i="102" s="1"/>
  <c r="ER149" i="102" s="1"/>
  <c r="ES149" i="102" s="1"/>
  <c r="ET149" i="102" s="1"/>
  <c r="EU149" i="102" s="1"/>
  <c r="EV149" i="102" s="1"/>
  <c r="EW149" i="102" s="1"/>
  <c r="EX149" i="102" s="1"/>
  <c r="EY149" i="102" s="1"/>
  <c r="EZ149" i="102" s="1"/>
  <c r="FA149" i="102" s="1"/>
  <c r="FB149" i="102" s="1"/>
  <c r="FC149" i="102" s="1"/>
  <c r="FD149" i="102" s="1"/>
  <c r="FE149" i="102" s="1"/>
  <c r="FF149" i="102" s="1"/>
  <c r="FG149" i="102" s="1"/>
  <c r="FH149" i="102" s="1"/>
  <c r="FI149" i="102" s="1"/>
  <c r="FJ149" i="102" s="1"/>
  <c r="FK149" i="102" s="1"/>
  <c r="FL149" i="102" s="1"/>
  <c r="FM149" i="102" s="1"/>
  <c r="FN149" i="102" s="1"/>
  <c r="FO149" i="102" s="1"/>
  <c r="FP149" i="102" s="1"/>
  <c r="FQ149" i="102" s="1"/>
  <c r="FR149" i="102" s="1"/>
  <c r="FS149" i="102" s="1"/>
  <c r="FT149" i="102" s="1"/>
  <c r="FU149" i="102" s="1"/>
  <c r="FV149" i="102" s="1"/>
  <c r="FW149" i="102" s="1"/>
  <c r="FX149" i="102" s="1"/>
  <c r="FY149" i="102" s="1"/>
  <c r="FZ149" i="102" s="1"/>
  <c r="GA149" i="102" s="1"/>
  <c r="GB149" i="102" s="1"/>
  <c r="GC149" i="102" s="1"/>
  <c r="GD149" i="102" s="1"/>
  <c r="GE149" i="102" s="1"/>
  <c r="GF149" i="102" s="1"/>
  <c r="GG149" i="102" s="1"/>
  <c r="GH149" i="102" s="1"/>
  <c r="GI149" i="102" s="1"/>
  <c r="GJ149" i="102" s="1"/>
  <c r="GK149" i="102" s="1"/>
  <c r="GL149" i="102" s="1"/>
  <c r="GM149" i="102" s="1"/>
  <c r="GN149" i="102" s="1"/>
  <c r="GO149" i="102" s="1"/>
  <c r="GP149" i="102" s="1"/>
  <c r="GQ149" i="102" s="1"/>
  <c r="GR149" i="102" s="1"/>
  <c r="GS149" i="102" s="1"/>
  <c r="GT149" i="102" s="1"/>
  <c r="GU149" i="102" s="1"/>
  <c r="GV149" i="102" s="1"/>
  <c r="GW149" i="102" s="1"/>
  <c r="GX149" i="102" s="1"/>
  <c r="GY149" i="102" s="1"/>
  <c r="GZ149" i="102" s="1"/>
  <c r="HA149" i="102" s="1"/>
  <c r="HB149" i="102" s="1"/>
  <c r="HC149" i="102" s="1"/>
  <c r="HD149" i="102" s="1"/>
  <c r="HE149" i="102" s="1"/>
  <c r="HF149" i="102" s="1"/>
  <c r="HG149" i="102" s="1"/>
  <c r="HH149" i="102" s="1"/>
  <c r="HI149" i="102" s="1"/>
  <c r="HJ149" i="102" s="1"/>
  <c r="GJ125" i="102"/>
  <c r="GX122" i="102"/>
  <c r="GQ124" i="102"/>
  <c r="HA35" i="102"/>
  <c r="HG12" i="102"/>
  <c r="HE24" i="102"/>
  <c r="HI10" i="102"/>
  <c r="HC29" i="102"/>
  <c r="ER84" i="100" l="1"/>
  <c r="FI140" i="102"/>
  <c r="EV144" i="102"/>
  <c r="GK125" i="102"/>
  <c r="FR137" i="102"/>
  <c r="GF129" i="102"/>
  <c r="ER2" i="102"/>
  <c r="EQ55" i="100" s="1"/>
  <c r="ET147" i="102"/>
  <c r="FX132" i="102"/>
  <c r="ES84" i="100"/>
  <c r="GY122" i="102"/>
  <c r="GR124" i="102"/>
  <c r="HF24" i="102"/>
  <c r="HD29" i="102"/>
  <c r="HJ10" i="102"/>
  <c r="HB35" i="102"/>
  <c r="HH12" i="102"/>
  <c r="EU147" i="102" l="1"/>
  <c r="GL125" i="102"/>
  <c r="ER82" i="100"/>
  <c r="ER67" i="100" s="1"/>
  <c r="B150" i="102" s="1"/>
  <c r="ES150" i="102" s="1"/>
  <c r="EW144" i="102"/>
  <c r="GG129" i="102"/>
  <c r="FJ140" i="102"/>
  <c r="FY132" i="102"/>
  <c r="FS137" i="102"/>
  <c r="GZ122" i="102"/>
  <c r="GS124" i="102"/>
  <c r="HE29" i="102"/>
  <c r="HC35" i="102"/>
  <c r="HG24" i="102"/>
  <c r="HI12" i="102"/>
  <c r="ET150" i="102" l="1"/>
  <c r="ES2" i="102"/>
  <c r="ER55" i="100" s="1"/>
  <c r="FK140" i="102"/>
  <c r="GH129" i="102"/>
  <c r="FT137" i="102"/>
  <c r="EX144" i="102"/>
  <c r="GM125" i="102"/>
  <c r="ES82" i="100"/>
  <c r="ES67" i="100" s="1"/>
  <c r="B151" i="102" s="1"/>
  <c r="ET151" i="102" s="1"/>
  <c r="EU151" i="102" s="1"/>
  <c r="EV151" i="102" s="1"/>
  <c r="EW151" i="102" s="1"/>
  <c r="EX151" i="102" s="1"/>
  <c r="EY151" i="102" s="1"/>
  <c r="EZ151" i="102" s="1"/>
  <c r="FA151" i="102" s="1"/>
  <c r="FB151" i="102" s="1"/>
  <c r="FC151" i="102" s="1"/>
  <c r="FD151" i="102" s="1"/>
  <c r="FE151" i="102" s="1"/>
  <c r="FF151" i="102" s="1"/>
  <c r="FG151" i="102" s="1"/>
  <c r="FH151" i="102" s="1"/>
  <c r="FI151" i="102" s="1"/>
  <c r="FJ151" i="102" s="1"/>
  <c r="FK151" i="102" s="1"/>
  <c r="FL151" i="102" s="1"/>
  <c r="FM151" i="102" s="1"/>
  <c r="FN151" i="102" s="1"/>
  <c r="FO151" i="102" s="1"/>
  <c r="FP151" i="102" s="1"/>
  <c r="FQ151" i="102" s="1"/>
  <c r="FR151" i="102" s="1"/>
  <c r="FS151" i="102" s="1"/>
  <c r="FT151" i="102" s="1"/>
  <c r="FU151" i="102" s="1"/>
  <c r="FV151" i="102" s="1"/>
  <c r="FW151" i="102" s="1"/>
  <c r="FX151" i="102" s="1"/>
  <c r="FY151" i="102" s="1"/>
  <c r="FZ151" i="102" s="1"/>
  <c r="GA151" i="102" s="1"/>
  <c r="GB151" i="102" s="1"/>
  <c r="GC151" i="102" s="1"/>
  <c r="GD151" i="102" s="1"/>
  <c r="GE151" i="102" s="1"/>
  <c r="GF151" i="102" s="1"/>
  <c r="GG151" i="102" s="1"/>
  <c r="GH151" i="102" s="1"/>
  <c r="GI151" i="102" s="1"/>
  <c r="GJ151" i="102" s="1"/>
  <c r="GK151" i="102" s="1"/>
  <c r="GL151" i="102" s="1"/>
  <c r="GM151" i="102" s="1"/>
  <c r="GN151" i="102" s="1"/>
  <c r="GO151" i="102" s="1"/>
  <c r="GP151" i="102" s="1"/>
  <c r="GQ151" i="102" s="1"/>
  <c r="GR151" i="102" s="1"/>
  <c r="GS151" i="102" s="1"/>
  <c r="GT151" i="102" s="1"/>
  <c r="GU151" i="102" s="1"/>
  <c r="GV151" i="102" s="1"/>
  <c r="GW151" i="102" s="1"/>
  <c r="GX151" i="102" s="1"/>
  <c r="GY151" i="102" s="1"/>
  <c r="GZ151" i="102" s="1"/>
  <c r="HA151" i="102" s="1"/>
  <c r="HB151" i="102" s="1"/>
  <c r="HC151" i="102" s="1"/>
  <c r="HD151" i="102" s="1"/>
  <c r="HE151" i="102" s="1"/>
  <c r="HF151" i="102" s="1"/>
  <c r="HG151" i="102" s="1"/>
  <c r="HH151" i="102" s="1"/>
  <c r="HI151" i="102" s="1"/>
  <c r="HJ151" i="102" s="1"/>
  <c r="FZ132" i="102"/>
  <c r="EV147" i="102"/>
  <c r="HA122" i="102"/>
  <c r="GT124" i="102"/>
  <c r="HH24" i="102"/>
  <c r="HD35" i="102"/>
  <c r="HF29" i="102"/>
  <c r="HJ12" i="102"/>
  <c r="GA132" i="102" l="1"/>
  <c r="FU137" i="102"/>
  <c r="GI129" i="102"/>
  <c r="GN125" i="102"/>
  <c r="FL140" i="102"/>
  <c r="EW147" i="102"/>
  <c r="EY144" i="102"/>
  <c r="EU150" i="102"/>
  <c r="ET2" i="102"/>
  <c r="ES55" i="100" s="1"/>
  <c r="GU124" i="102"/>
  <c r="HB122" i="102"/>
  <c r="HG29" i="102"/>
  <c r="HI24" i="102"/>
  <c r="HE35" i="102"/>
  <c r="GJ129" i="102" l="1"/>
  <c r="EX147" i="102"/>
  <c r="FV137" i="102"/>
  <c r="ET82" i="100"/>
  <c r="FM140" i="102"/>
  <c r="ET84" i="100"/>
  <c r="EV150" i="102"/>
  <c r="EZ144" i="102"/>
  <c r="FA144" i="102" s="1"/>
  <c r="FB144" i="102" s="1"/>
  <c r="FC144" i="102" s="1"/>
  <c r="FD144" i="102" s="1"/>
  <c r="FE144" i="102" s="1"/>
  <c r="FF144" i="102" s="1"/>
  <c r="FG144" i="102" s="1"/>
  <c r="FH144" i="102" s="1"/>
  <c r="FI144" i="102" s="1"/>
  <c r="FJ144" i="102" s="1"/>
  <c r="FK144" i="102" s="1"/>
  <c r="FL144" i="102" s="1"/>
  <c r="FM144" i="102" s="1"/>
  <c r="FN144" i="102" s="1"/>
  <c r="FO144" i="102" s="1"/>
  <c r="FP144" i="102" s="1"/>
  <c r="FQ144" i="102" s="1"/>
  <c r="FR144" i="102" s="1"/>
  <c r="FS144" i="102" s="1"/>
  <c r="FT144" i="102" s="1"/>
  <c r="FU144" i="102" s="1"/>
  <c r="FV144" i="102" s="1"/>
  <c r="FW144" i="102" s="1"/>
  <c r="FX144" i="102" s="1"/>
  <c r="FY144" i="102" s="1"/>
  <c r="FZ144" i="102" s="1"/>
  <c r="GA144" i="102" s="1"/>
  <c r="GB144" i="102" s="1"/>
  <c r="GC144" i="102" s="1"/>
  <c r="GD144" i="102" s="1"/>
  <c r="GE144" i="102" s="1"/>
  <c r="GF144" i="102" s="1"/>
  <c r="GG144" i="102" s="1"/>
  <c r="GH144" i="102" s="1"/>
  <c r="GI144" i="102" s="1"/>
  <c r="GJ144" i="102" s="1"/>
  <c r="GK144" i="102" s="1"/>
  <c r="GL144" i="102" s="1"/>
  <c r="GM144" i="102" s="1"/>
  <c r="GN144" i="102" s="1"/>
  <c r="GO144" i="102" s="1"/>
  <c r="GP144" i="102" s="1"/>
  <c r="GQ144" i="102" s="1"/>
  <c r="GR144" i="102" s="1"/>
  <c r="GS144" i="102" s="1"/>
  <c r="GT144" i="102" s="1"/>
  <c r="GU144" i="102" s="1"/>
  <c r="GV144" i="102" s="1"/>
  <c r="GW144" i="102" s="1"/>
  <c r="GX144" i="102" s="1"/>
  <c r="GY144" i="102" s="1"/>
  <c r="GZ144" i="102" s="1"/>
  <c r="HA144" i="102" s="1"/>
  <c r="HB144" i="102" s="1"/>
  <c r="HC144" i="102" s="1"/>
  <c r="HD144" i="102" s="1"/>
  <c r="HE144" i="102" s="1"/>
  <c r="HF144" i="102" s="1"/>
  <c r="HG144" i="102" s="1"/>
  <c r="HH144" i="102" s="1"/>
  <c r="HI144" i="102" s="1"/>
  <c r="HJ144" i="102" s="1"/>
  <c r="GO125" i="102"/>
  <c r="GB132" i="102"/>
  <c r="GV124" i="102"/>
  <c r="HC122" i="102"/>
  <c r="HH29" i="102"/>
  <c r="HF35" i="102"/>
  <c r="HJ24" i="102"/>
  <c r="EW150" i="102" l="1"/>
  <c r="GC132" i="102"/>
  <c r="FW137" i="102"/>
  <c r="GP125" i="102"/>
  <c r="EY147" i="102"/>
  <c r="FN140" i="102"/>
  <c r="ET67" i="100"/>
  <c r="B152" i="102" s="1"/>
  <c r="EU152" i="102" s="1"/>
  <c r="GK129" i="102"/>
  <c r="HD122" i="102"/>
  <c r="GW124" i="102"/>
  <c r="HI29" i="102"/>
  <c r="HG35" i="102"/>
  <c r="GL129" i="102" l="1"/>
  <c r="EV152" i="102"/>
  <c r="EU2" i="102"/>
  <c r="ET55" i="100" s="1"/>
  <c r="FX137" i="102"/>
  <c r="FO140" i="102"/>
  <c r="GD132" i="102"/>
  <c r="EU82" i="100"/>
  <c r="EZ147" i="102"/>
  <c r="EU84" i="100"/>
  <c r="GQ125" i="102"/>
  <c r="EX150" i="102"/>
  <c r="HE122" i="102"/>
  <c r="GX124" i="102"/>
  <c r="HH35" i="102"/>
  <c r="HJ29" i="102"/>
  <c r="FA147" i="102" l="1"/>
  <c r="FP140" i="102"/>
  <c r="EV84" i="100"/>
  <c r="EY150" i="102"/>
  <c r="EU67" i="100"/>
  <c r="B153" i="102" s="1"/>
  <c r="EV153" i="102" s="1"/>
  <c r="EW153" i="102" s="1"/>
  <c r="EX153" i="102" s="1"/>
  <c r="EY153" i="102" s="1"/>
  <c r="EZ153" i="102" s="1"/>
  <c r="FA153" i="102" s="1"/>
  <c r="FB153" i="102" s="1"/>
  <c r="FC153" i="102" s="1"/>
  <c r="FD153" i="102" s="1"/>
  <c r="FE153" i="102" s="1"/>
  <c r="FF153" i="102" s="1"/>
  <c r="FG153" i="102" s="1"/>
  <c r="FH153" i="102" s="1"/>
  <c r="FI153" i="102" s="1"/>
  <c r="FJ153" i="102" s="1"/>
  <c r="FK153" i="102" s="1"/>
  <c r="FL153" i="102" s="1"/>
  <c r="FM153" i="102" s="1"/>
  <c r="FN153" i="102" s="1"/>
  <c r="FO153" i="102" s="1"/>
  <c r="FP153" i="102" s="1"/>
  <c r="FQ153" i="102" s="1"/>
  <c r="FR153" i="102" s="1"/>
  <c r="FS153" i="102" s="1"/>
  <c r="FT153" i="102" s="1"/>
  <c r="FU153" i="102" s="1"/>
  <c r="FV153" i="102" s="1"/>
  <c r="FW153" i="102" s="1"/>
  <c r="FX153" i="102" s="1"/>
  <c r="FY153" i="102" s="1"/>
  <c r="FZ153" i="102" s="1"/>
  <c r="GA153" i="102" s="1"/>
  <c r="GB153" i="102" s="1"/>
  <c r="GC153" i="102" s="1"/>
  <c r="GD153" i="102" s="1"/>
  <c r="GE153" i="102" s="1"/>
  <c r="GF153" i="102" s="1"/>
  <c r="GG153" i="102" s="1"/>
  <c r="GH153" i="102" s="1"/>
  <c r="GI153" i="102" s="1"/>
  <c r="GJ153" i="102" s="1"/>
  <c r="GK153" i="102" s="1"/>
  <c r="GL153" i="102" s="1"/>
  <c r="GM153" i="102" s="1"/>
  <c r="GN153" i="102" s="1"/>
  <c r="GO153" i="102" s="1"/>
  <c r="GP153" i="102" s="1"/>
  <c r="GQ153" i="102" s="1"/>
  <c r="GR153" i="102" s="1"/>
  <c r="GS153" i="102" s="1"/>
  <c r="GT153" i="102" s="1"/>
  <c r="GU153" i="102" s="1"/>
  <c r="GV153" i="102" s="1"/>
  <c r="GW153" i="102" s="1"/>
  <c r="GX153" i="102" s="1"/>
  <c r="GY153" i="102" s="1"/>
  <c r="GZ153" i="102" s="1"/>
  <c r="HA153" i="102" s="1"/>
  <c r="HB153" i="102" s="1"/>
  <c r="HC153" i="102" s="1"/>
  <c r="HD153" i="102" s="1"/>
  <c r="HE153" i="102" s="1"/>
  <c r="HF153" i="102" s="1"/>
  <c r="HG153" i="102" s="1"/>
  <c r="HH153" i="102" s="1"/>
  <c r="HI153" i="102" s="1"/>
  <c r="HJ153" i="102" s="1"/>
  <c r="FY137" i="102"/>
  <c r="GR125" i="102"/>
  <c r="EW152" i="102"/>
  <c r="GE132" i="102"/>
  <c r="GM129" i="102"/>
  <c r="GY124" i="102"/>
  <c r="HF122" i="102"/>
  <c r="HI35" i="102"/>
  <c r="EV2" i="102" l="1"/>
  <c r="EU55" i="100" s="1"/>
  <c r="GS125" i="102"/>
  <c r="EZ150" i="102"/>
  <c r="EV82" i="100"/>
  <c r="EV67" i="100" s="1"/>
  <c r="B154" i="102" s="1"/>
  <c r="EW154" i="102" s="1"/>
  <c r="EX154" i="102" s="1"/>
  <c r="EY154" i="102" s="1"/>
  <c r="EZ154" i="102" s="1"/>
  <c r="FA154" i="102" s="1"/>
  <c r="FB154" i="102" s="1"/>
  <c r="FC154" i="102" s="1"/>
  <c r="FD154" i="102" s="1"/>
  <c r="FE154" i="102" s="1"/>
  <c r="FF154" i="102" s="1"/>
  <c r="FG154" i="102" s="1"/>
  <c r="FH154" i="102" s="1"/>
  <c r="FI154" i="102" s="1"/>
  <c r="FJ154" i="102" s="1"/>
  <c r="FK154" i="102" s="1"/>
  <c r="FL154" i="102" s="1"/>
  <c r="FM154" i="102" s="1"/>
  <c r="FN154" i="102" s="1"/>
  <c r="FO154" i="102" s="1"/>
  <c r="FP154" i="102" s="1"/>
  <c r="FQ154" i="102" s="1"/>
  <c r="FR154" i="102" s="1"/>
  <c r="FS154" i="102" s="1"/>
  <c r="FT154" i="102" s="1"/>
  <c r="FU154" i="102" s="1"/>
  <c r="FV154" i="102" s="1"/>
  <c r="FW154" i="102" s="1"/>
  <c r="FX154" i="102" s="1"/>
  <c r="FY154" i="102" s="1"/>
  <c r="FZ154" i="102" s="1"/>
  <c r="GA154" i="102" s="1"/>
  <c r="GB154" i="102" s="1"/>
  <c r="GC154" i="102" s="1"/>
  <c r="GD154" i="102" s="1"/>
  <c r="GE154" i="102" s="1"/>
  <c r="GF154" i="102" s="1"/>
  <c r="GG154" i="102" s="1"/>
  <c r="GH154" i="102" s="1"/>
  <c r="GI154" i="102" s="1"/>
  <c r="GJ154" i="102" s="1"/>
  <c r="GK154" i="102" s="1"/>
  <c r="GL154" i="102" s="1"/>
  <c r="GM154" i="102" s="1"/>
  <c r="GN154" i="102" s="1"/>
  <c r="GO154" i="102" s="1"/>
  <c r="GP154" i="102" s="1"/>
  <c r="GQ154" i="102" s="1"/>
  <c r="GR154" i="102" s="1"/>
  <c r="GS154" i="102" s="1"/>
  <c r="GT154" i="102" s="1"/>
  <c r="GU154" i="102" s="1"/>
  <c r="GV154" i="102" s="1"/>
  <c r="GW154" i="102" s="1"/>
  <c r="GX154" i="102" s="1"/>
  <c r="GY154" i="102" s="1"/>
  <c r="GZ154" i="102" s="1"/>
  <c r="HA154" i="102" s="1"/>
  <c r="HB154" i="102" s="1"/>
  <c r="HC154" i="102" s="1"/>
  <c r="HD154" i="102" s="1"/>
  <c r="HE154" i="102" s="1"/>
  <c r="HF154" i="102" s="1"/>
  <c r="HG154" i="102" s="1"/>
  <c r="HH154" i="102" s="1"/>
  <c r="HI154" i="102" s="1"/>
  <c r="HJ154" i="102" s="1"/>
  <c r="GN129" i="102"/>
  <c r="GF132" i="102"/>
  <c r="FQ140" i="102"/>
  <c r="FZ137" i="102"/>
  <c r="EX152" i="102"/>
  <c r="FB147" i="102"/>
  <c r="FC147" i="102" s="1"/>
  <c r="FD147" i="102" s="1"/>
  <c r="FE147" i="102" s="1"/>
  <c r="FF147" i="102" s="1"/>
  <c r="FG147" i="102" s="1"/>
  <c r="FH147" i="102" s="1"/>
  <c r="FI147" i="102" s="1"/>
  <c r="FJ147" i="102" s="1"/>
  <c r="FK147" i="102" s="1"/>
  <c r="FL147" i="102" s="1"/>
  <c r="FM147" i="102" s="1"/>
  <c r="FN147" i="102" s="1"/>
  <c r="FO147" i="102" s="1"/>
  <c r="FP147" i="102" s="1"/>
  <c r="FQ147" i="102" s="1"/>
  <c r="FR147" i="102" s="1"/>
  <c r="FS147" i="102" s="1"/>
  <c r="FT147" i="102" s="1"/>
  <c r="FU147" i="102" s="1"/>
  <c r="FV147" i="102" s="1"/>
  <c r="FW147" i="102" s="1"/>
  <c r="FX147" i="102" s="1"/>
  <c r="FY147" i="102" s="1"/>
  <c r="FZ147" i="102" s="1"/>
  <c r="GA147" i="102" s="1"/>
  <c r="GB147" i="102" s="1"/>
  <c r="GC147" i="102" s="1"/>
  <c r="GD147" i="102" s="1"/>
  <c r="GE147" i="102" s="1"/>
  <c r="GF147" i="102" s="1"/>
  <c r="GG147" i="102" s="1"/>
  <c r="GH147" i="102" s="1"/>
  <c r="GI147" i="102" s="1"/>
  <c r="GJ147" i="102" s="1"/>
  <c r="GK147" i="102" s="1"/>
  <c r="GL147" i="102" s="1"/>
  <c r="GM147" i="102" s="1"/>
  <c r="GN147" i="102" s="1"/>
  <c r="GO147" i="102" s="1"/>
  <c r="GP147" i="102" s="1"/>
  <c r="GQ147" i="102" s="1"/>
  <c r="GR147" i="102" s="1"/>
  <c r="GS147" i="102" s="1"/>
  <c r="GT147" i="102" s="1"/>
  <c r="GU147" i="102" s="1"/>
  <c r="GV147" i="102" s="1"/>
  <c r="GW147" i="102" s="1"/>
  <c r="GX147" i="102" s="1"/>
  <c r="GY147" i="102" s="1"/>
  <c r="GZ147" i="102" s="1"/>
  <c r="HA147" i="102" s="1"/>
  <c r="HB147" i="102" s="1"/>
  <c r="HC147" i="102" s="1"/>
  <c r="HD147" i="102" s="1"/>
  <c r="HE147" i="102" s="1"/>
  <c r="HF147" i="102" s="1"/>
  <c r="HG147" i="102" s="1"/>
  <c r="HH147" i="102" s="1"/>
  <c r="HI147" i="102" s="1"/>
  <c r="HJ147" i="102" s="1"/>
  <c r="HG122" i="102"/>
  <c r="GZ124" i="102"/>
  <c r="HJ35" i="102"/>
  <c r="EW84" i="100" l="1"/>
  <c r="FR140" i="102"/>
  <c r="EW2" i="102"/>
  <c r="EV55" i="100" s="1"/>
  <c r="EY152" i="102"/>
  <c r="GG132" i="102"/>
  <c r="FA150" i="102"/>
  <c r="GA137" i="102"/>
  <c r="GO129" i="102"/>
  <c r="GT125" i="102"/>
  <c r="HA124" i="102"/>
  <c r="HH122" i="102"/>
  <c r="EX84" i="100" l="1"/>
  <c r="EW82" i="100"/>
  <c r="EW67" i="100" s="1"/>
  <c r="B155" i="102" s="1"/>
  <c r="EX155" i="102" s="1"/>
  <c r="FS140" i="102"/>
  <c r="GB137" i="102"/>
  <c r="FB150" i="102"/>
  <c r="GU125" i="102"/>
  <c r="GH132" i="102"/>
  <c r="GP129" i="102"/>
  <c r="EZ152" i="102"/>
  <c r="HB124" i="102"/>
  <c r="HI122" i="102"/>
  <c r="EY84" i="100" l="1"/>
  <c r="EX82" i="100"/>
  <c r="GV125" i="102"/>
  <c r="EX67" i="100"/>
  <c r="B156" i="102" s="1"/>
  <c r="EY156" i="102" s="1"/>
  <c r="EZ156" i="102" s="1"/>
  <c r="FA156" i="102" s="1"/>
  <c r="FB156" i="102" s="1"/>
  <c r="FC156" i="102" s="1"/>
  <c r="FD156" i="102" s="1"/>
  <c r="FE156" i="102" s="1"/>
  <c r="FF156" i="102" s="1"/>
  <c r="FG156" i="102" s="1"/>
  <c r="FH156" i="102" s="1"/>
  <c r="FI156" i="102" s="1"/>
  <c r="FJ156" i="102" s="1"/>
  <c r="FK156" i="102" s="1"/>
  <c r="FL156" i="102" s="1"/>
  <c r="FM156" i="102" s="1"/>
  <c r="FN156" i="102" s="1"/>
  <c r="FO156" i="102" s="1"/>
  <c r="FP156" i="102" s="1"/>
  <c r="FQ156" i="102" s="1"/>
  <c r="FR156" i="102" s="1"/>
  <c r="FS156" i="102" s="1"/>
  <c r="FT156" i="102" s="1"/>
  <c r="FU156" i="102" s="1"/>
  <c r="FV156" i="102" s="1"/>
  <c r="FW156" i="102" s="1"/>
  <c r="FX156" i="102" s="1"/>
  <c r="FY156" i="102" s="1"/>
  <c r="FZ156" i="102" s="1"/>
  <c r="GA156" i="102" s="1"/>
  <c r="GB156" i="102" s="1"/>
  <c r="GC156" i="102" s="1"/>
  <c r="GD156" i="102" s="1"/>
  <c r="GE156" i="102" s="1"/>
  <c r="GF156" i="102" s="1"/>
  <c r="GG156" i="102" s="1"/>
  <c r="GH156" i="102" s="1"/>
  <c r="GI156" i="102" s="1"/>
  <c r="GJ156" i="102" s="1"/>
  <c r="GK156" i="102" s="1"/>
  <c r="GL156" i="102" s="1"/>
  <c r="GM156" i="102" s="1"/>
  <c r="GN156" i="102" s="1"/>
  <c r="GO156" i="102" s="1"/>
  <c r="GP156" i="102" s="1"/>
  <c r="GQ156" i="102" s="1"/>
  <c r="GR156" i="102" s="1"/>
  <c r="GS156" i="102" s="1"/>
  <c r="GT156" i="102" s="1"/>
  <c r="GU156" i="102" s="1"/>
  <c r="GV156" i="102" s="1"/>
  <c r="GW156" i="102" s="1"/>
  <c r="GX156" i="102" s="1"/>
  <c r="GY156" i="102" s="1"/>
  <c r="GZ156" i="102" s="1"/>
  <c r="HA156" i="102" s="1"/>
  <c r="HB156" i="102" s="1"/>
  <c r="HC156" i="102" s="1"/>
  <c r="HD156" i="102" s="1"/>
  <c r="HE156" i="102" s="1"/>
  <c r="HF156" i="102" s="1"/>
  <c r="HG156" i="102" s="1"/>
  <c r="HH156" i="102" s="1"/>
  <c r="HI156" i="102" s="1"/>
  <c r="HJ156" i="102" s="1"/>
  <c r="EY155" i="102"/>
  <c r="EX2" i="102"/>
  <c r="EW55" i="100" s="1"/>
  <c r="FC150" i="102"/>
  <c r="FA152" i="102"/>
  <c r="GC137" i="102"/>
  <c r="GQ129" i="102"/>
  <c r="GI132" i="102"/>
  <c r="FT140" i="102"/>
  <c r="HJ122" i="102"/>
  <c r="HC124" i="102"/>
  <c r="EY82" i="100" l="1"/>
  <c r="EY67" i="100" s="1"/>
  <c r="B157" i="102" s="1"/>
  <c r="EZ157" i="102" s="1"/>
  <c r="FA157" i="102" s="1"/>
  <c r="FB157" i="102" s="1"/>
  <c r="FC157" i="102" s="1"/>
  <c r="FD157" i="102" s="1"/>
  <c r="FE157" i="102" s="1"/>
  <c r="FF157" i="102" s="1"/>
  <c r="FG157" i="102" s="1"/>
  <c r="FH157" i="102" s="1"/>
  <c r="FI157" i="102" s="1"/>
  <c r="FJ157" i="102" s="1"/>
  <c r="FK157" i="102" s="1"/>
  <c r="FL157" i="102" s="1"/>
  <c r="FM157" i="102" s="1"/>
  <c r="FN157" i="102" s="1"/>
  <c r="FO157" i="102" s="1"/>
  <c r="FP157" i="102" s="1"/>
  <c r="FQ157" i="102" s="1"/>
  <c r="FR157" i="102" s="1"/>
  <c r="FS157" i="102" s="1"/>
  <c r="FT157" i="102" s="1"/>
  <c r="FU157" i="102" s="1"/>
  <c r="FV157" i="102" s="1"/>
  <c r="FW157" i="102" s="1"/>
  <c r="FX157" i="102" s="1"/>
  <c r="FY157" i="102" s="1"/>
  <c r="FZ157" i="102" s="1"/>
  <c r="GA157" i="102" s="1"/>
  <c r="GB157" i="102" s="1"/>
  <c r="GC157" i="102" s="1"/>
  <c r="GD157" i="102" s="1"/>
  <c r="GE157" i="102" s="1"/>
  <c r="GF157" i="102" s="1"/>
  <c r="GG157" i="102" s="1"/>
  <c r="GH157" i="102" s="1"/>
  <c r="GI157" i="102" s="1"/>
  <c r="GJ157" i="102" s="1"/>
  <c r="GK157" i="102" s="1"/>
  <c r="GL157" i="102" s="1"/>
  <c r="GM157" i="102" s="1"/>
  <c r="GN157" i="102" s="1"/>
  <c r="GO157" i="102" s="1"/>
  <c r="GP157" i="102" s="1"/>
  <c r="GQ157" i="102" s="1"/>
  <c r="GR157" i="102" s="1"/>
  <c r="GS157" i="102" s="1"/>
  <c r="GT157" i="102" s="1"/>
  <c r="GU157" i="102" s="1"/>
  <c r="GV157" i="102" s="1"/>
  <c r="GW157" i="102" s="1"/>
  <c r="GX157" i="102" s="1"/>
  <c r="GY157" i="102" s="1"/>
  <c r="GZ157" i="102" s="1"/>
  <c r="HA157" i="102" s="1"/>
  <c r="HB157" i="102" s="1"/>
  <c r="HC157" i="102" s="1"/>
  <c r="HD157" i="102" s="1"/>
  <c r="HE157" i="102" s="1"/>
  <c r="HF157" i="102" s="1"/>
  <c r="HG157" i="102" s="1"/>
  <c r="HH157" i="102" s="1"/>
  <c r="HI157" i="102" s="1"/>
  <c r="HJ157" i="102" s="1"/>
  <c r="EZ82" i="100"/>
  <c r="FU140" i="102"/>
  <c r="FB152" i="102"/>
  <c r="GJ132" i="102"/>
  <c r="EZ155" i="102"/>
  <c r="EY2" i="102"/>
  <c r="EX55" i="100" s="1"/>
  <c r="GR129" i="102"/>
  <c r="GW125" i="102"/>
  <c r="GD137" i="102"/>
  <c r="FD150" i="102"/>
  <c r="HD124" i="102"/>
  <c r="EZ84" i="100" l="1"/>
  <c r="FE150" i="102"/>
  <c r="GK132" i="102"/>
  <c r="GE137" i="102"/>
  <c r="GX125" i="102"/>
  <c r="EZ67" i="100"/>
  <c r="B158" i="102" s="1"/>
  <c r="FA158" i="102" s="1"/>
  <c r="FB158" i="102" s="1"/>
  <c r="FC158" i="102" s="1"/>
  <c r="FD158" i="102" s="1"/>
  <c r="FE158" i="102" s="1"/>
  <c r="FF158" i="102" s="1"/>
  <c r="FG158" i="102" s="1"/>
  <c r="FH158" i="102" s="1"/>
  <c r="FI158" i="102" s="1"/>
  <c r="FJ158" i="102" s="1"/>
  <c r="FK158" i="102" s="1"/>
  <c r="FL158" i="102" s="1"/>
  <c r="FM158" i="102" s="1"/>
  <c r="FN158" i="102" s="1"/>
  <c r="FO158" i="102" s="1"/>
  <c r="FP158" i="102" s="1"/>
  <c r="FQ158" i="102" s="1"/>
  <c r="FR158" i="102" s="1"/>
  <c r="FS158" i="102" s="1"/>
  <c r="FT158" i="102" s="1"/>
  <c r="FU158" i="102" s="1"/>
  <c r="FV158" i="102" s="1"/>
  <c r="FW158" i="102" s="1"/>
  <c r="FX158" i="102" s="1"/>
  <c r="FY158" i="102" s="1"/>
  <c r="FZ158" i="102" s="1"/>
  <c r="GA158" i="102" s="1"/>
  <c r="GB158" i="102" s="1"/>
  <c r="GC158" i="102" s="1"/>
  <c r="GD158" i="102" s="1"/>
  <c r="GE158" i="102" s="1"/>
  <c r="GF158" i="102" s="1"/>
  <c r="GG158" i="102" s="1"/>
  <c r="GH158" i="102" s="1"/>
  <c r="GI158" i="102" s="1"/>
  <c r="GJ158" i="102" s="1"/>
  <c r="GK158" i="102" s="1"/>
  <c r="GL158" i="102" s="1"/>
  <c r="GM158" i="102" s="1"/>
  <c r="GN158" i="102" s="1"/>
  <c r="GO158" i="102" s="1"/>
  <c r="GP158" i="102" s="1"/>
  <c r="GQ158" i="102" s="1"/>
  <c r="GR158" i="102" s="1"/>
  <c r="GS158" i="102" s="1"/>
  <c r="GT158" i="102" s="1"/>
  <c r="GU158" i="102" s="1"/>
  <c r="GV158" i="102" s="1"/>
  <c r="GW158" i="102" s="1"/>
  <c r="GX158" i="102" s="1"/>
  <c r="GY158" i="102" s="1"/>
  <c r="GZ158" i="102" s="1"/>
  <c r="HA158" i="102" s="1"/>
  <c r="HB158" i="102" s="1"/>
  <c r="HC158" i="102" s="1"/>
  <c r="HD158" i="102" s="1"/>
  <c r="HE158" i="102" s="1"/>
  <c r="HF158" i="102" s="1"/>
  <c r="HG158" i="102" s="1"/>
  <c r="HH158" i="102" s="1"/>
  <c r="HI158" i="102" s="1"/>
  <c r="HJ158" i="102" s="1"/>
  <c r="FC152" i="102"/>
  <c r="GS129" i="102"/>
  <c r="FA155" i="102"/>
  <c r="EZ2" i="102"/>
  <c r="EY55" i="100" s="1"/>
  <c r="FV140" i="102"/>
  <c r="HE124" i="102"/>
  <c r="FA84" i="100" l="1"/>
  <c r="FB84" i="100"/>
  <c r="FA82" i="100"/>
  <c r="FA67" i="100" s="1"/>
  <c r="B159" i="102" s="1"/>
  <c r="FB159" i="102" s="1"/>
  <c r="FC159" i="102" s="1"/>
  <c r="FD159" i="102" s="1"/>
  <c r="FE159" i="102" s="1"/>
  <c r="FF159" i="102" s="1"/>
  <c r="FG159" i="102" s="1"/>
  <c r="FH159" i="102" s="1"/>
  <c r="FI159" i="102" s="1"/>
  <c r="FJ159" i="102" s="1"/>
  <c r="FK159" i="102" s="1"/>
  <c r="FL159" i="102" s="1"/>
  <c r="FM159" i="102" s="1"/>
  <c r="FN159" i="102" s="1"/>
  <c r="FO159" i="102" s="1"/>
  <c r="FP159" i="102" s="1"/>
  <c r="FQ159" i="102" s="1"/>
  <c r="FR159" i="102" s="1"/>
  <c r="FS159" i="102" s="1"/>
  <c r="FT159" i="102" s="1"/>
  <c r="FU159" i="102" s="1"/>
  <c r="FV159" i="102" s="1"/>
  <c r="FW159" i="102" s="1"/>
  <c r="FX159" i="102" s="1"/>
  <c r="FY159" i="102" s="1"/>
  <c r="FZ159" i="102" s="1"/>
  <c r="GA159" i="102" s="1"/>
  <c r="GB159" i="102" s="1"/>
  <c r="GC159" i="102" s="1"/>
  <c r="GD159" i="102" s="1"/>
  <c r="GE159" i="102" s="1"/>
  <c r="GF159" i="102" s="1"/>
  <c r="GG159" i="102" s="1"/>
  <c r="GH159" i="102" s="1"/>
  <c r="GI159" i="102" s="1"/>
  <c r="GJ159" i="102" s="1"/>
  <c r="GK159" i="102" s="1"/>
  <c r="GL159" i="102" s="1"/>
  <c r="GM159" i="102" s="1"/>
  <c r="GN159" i="102" s="1"/>
  <c r="GO159" i="102" s="1"/>
  <c r="GP159" i="102" s="1"/>
  <c r="GQ159" i="102" s="1"/>
  <c r="GR159" i="102" s="1"/>
  <c r="GS159" i="102" s="1"/>
  <c r="GT159" i="102" s="1"/>
  <c r="GU159" i="102" s="1"/>
  <c r="GV159" i="102" s="1"/>
  <c r="GW159" i="102" s="1"/>
  <c r="GX159" i="102" s="1"/>
  <c r="GY159" i="102" s="1"/>
  <c r="GZ159" i="102" s="1"/>
  <c r="HA159" i="102" s="1"/>
  <c r="HB159" i="102" s="1"/>
  <c r="HC159" i="102" s="1"/>
  <c r="HD159" i="102" s="1"/>
  <c r="HE159" i="102" s="1"/>
  <c r="HF159" i="102" s="1"/>
  <c r="HG159" i="102" s="1"/>
  <c r="HH159" i="102" s="1"/>
  <c r="HI159" i="102" s="1"/>
  <c r="HJ159" i="102" s="1"/>
  <c r="GF137" i="102"/>
  <c r="GL132" i="102"/>
  <c r="FB155" i="102"/>
  <c r="FA2" i="102"/>
  <c r="EZ55" i="100" s="1"/>
  <c r="FD152" i="102"/>
  <c r="FF150" i="102"/>
  <c r="GY125" i="102"/>
  <c r="FW140" i="102"/>
  <c r="GT129" i="102"/>
  <c r="HF124" i="102"/>
  <c r="FB82" i="100" l="1"/>
  <c r="FB67" i="100" s="1"/>
  <c r="B160" i="102" s="1"/>
  <c r="FC160" i="102" s="1"/>
  <c r="FD160" i="102" s="1"/>
  <c r="FE160" i="102" s="1"/>
  <c r="FF160" i="102" s="1"/>
  <c r="FG160" i="102" s="1"/>
  <c r="FH160" i="102" s="1"/>
  <c r="FI160" i="102" s="1"/>
  <c r="FJ160" i="102" s="1"/>
  <c r="FK160" i="102" s="1"/>
  <c r="FL160" i="102" s="1"/>
  <c r="FM160" i="102" s="1"/>
  <c r="FN160" i="102" s="1"/>
  <c r="FO160" i="102" s="1"/>
  <c r="FP160" i="102" s="1"/>
  <c r="FQ160" i="102" s="1"/>
  <c r="FR160" i="102" s="1"/>
  <c r="FS160" i="102" s="1"/>
  <c r="FT160" i="102" s="1"/>
  <c r="FU160" i="102" s="1"/>
  <c r="FV160" i="102" s="1"/>
  <c r="FW160" i="102" s="1"/>
  <c r="FX160" i="102" s="1"/>
  <c r="FY160" i="102" s="1"/>
  <c r="FZ160" i="102" s="1"/>
  <c r="GA160" i="102" s="1"/>
  <c r="GB160" i="102" s="1"/>
  <c r="GC160" i="102" s="1"/>
  <c r="GD160" i="102" s="1"/>
  <c r="GE160" i="102" s="1"/>
  <c r="GF160" i="102" s="1"/>
  <c r="GG160" i="102" s="1"/>
  <c r="GH160" i="102" s="1"/>
  <c r="GI160" i="102" s="1"/>
  <c r="GJ160" i="102" s="1"/>
  <c r="GK160" i="102" s="1"/>
  <c r="GL160" i="102" s="1"/>
  <c r="GM160" i="102" s="1"/>
  <c r="GN160" i="102" s="1"/>
  <c r="GO160" i="102" s="1"/>
  <c r="GP160" i="102" s="1"/>
  <c r="GQ160" i="102" s="1"/>
  <c r="GR160" i="102" s="1"/>
  <c r="GS160" i="102" s="1"/>
  <c r="GT160" i="102" s="1"/>
  <c r="GU160" i="102" s="1"/>
  <c r="GV160" i="102" s="1"/>
  <c r="GW160" i="102" s="1"/>
  <c r="GX160" i="102" s="1"/>
  <c r="GY160" i="102" s="1"/>
  <c r="GZ160" i="102" s="1"/>
  <c r="HA160" i="102" s="1"/>
  <c r="HB160" i="102" s="1"/>
  <c r="HC160" i="102" s="1"/>
  <c r="HD160" i="102" s="1"/>
  <c r="HE160" i="102" s="1"/>
  <c r="HF160" i="102" s="1"/>
  <c r="HG160" i="102" s="1"/>
  <c r="HH160" i="102" s="1"/>
  <c r="HI160" i="102" s="1"/>
  <c r="HJ160" i="102" s="1"/>
  <c r="GZ125" i="102"/>
  <c r="FC155" i="102"/>
  <c r="FB2" i="102"/>
  <c r="FA55" i="100" s="1"/>
  <c r="GU129" i="102"/>
  <c r="GM132" i="102"/>
  <c r="FX140" i="102"/>
  <c r="FG150" i="102"/>
  <c r="FH150" i="102" s="1"/>
  <c r="FI150" i="102" s="1"/>
  <c r="FJ150" i="102" s="1"/>
  <c r="FK150" i="102" s="1"/>
  <c r="FL150" i="102" s="1"/>
  <c r="FM150" i="102" s="1"/>
  <c r="FN150" i="102" s="1"/>
  <c r="FO150" i="102" s="1"/>
  <c r="FP150" i="102" s="1"/>
  <c r="FQ150" i="102" s="1"/>
  <c r="FR150" i="102" s="1"/>
  <c r="FS150" i="102" s="1"/>
  <c r="FT150" i="102" s="1"/>
  <c r="FU150" i="102" s="1"/>
  <c r="FV150" i="102" s="1"/>
  <c r="FW150" i="102" s="1"/>
  <c r="FX150" i="102" s="1"/>
  <c r="FY150" i="102" s="1"/>
  <c r="FZ150" i="102" s="1"/>
  <c r="GA150" i="102" s="1"/>
  <c r="GB150" i="102" s="1"/>
  <c r="GC150" i="102" s="1"/>
  <c r="GD150" i="102" s="1"/>
  <c r="GE150" i="102" s="1"/>
  <c r="GF150" i="102" s="1"/>
  <c r="GG150" i="102" s="1"/>
  <c r="GH150" i="102" s="1"/>
  <c r="GI150" i="102" s="1"/>
  <c r="GJ150" i="102" s="1"/>
  <c r="GK150" i="102" s="1"/>
  <c r="GL150" i="102" s="1"/>
  <c r="GM150" i="102" s="1"/>
  <c r="GN150" i="102" s="1"/>
  <c r="GO150" i="102" s="1"/>
  <c r="GP150" i="102" s="1"/>
  <c r="GQ150" i="102" s="1"/>
  <c r="GR150" i="102" s="1"/>
  <c r="GS150" i="102" s="1"/>
  <c r="GT150" i="102" s="1"/>
  <c r="GU150" i="102" s="1"/>
  <c r="GV150" i="102" s="1"/>
  <c r="GW150" i="102" s="1"/>
  <c r="GX150" i="102" s="1"/>
  <c r="GY150" i="102" s="1"/>
  <c r="GZ150" i="102" s="1"/>
  <c r="HA150" i="102" s="1"/>
  <c r="HB150" i="102" s="1"/>
  <c r="HC150" i="102" s="1"/>
  <c r="HD150" i="102" s="1"/>
  <c r="HE150" i="102" s="1"/>
  <c r="HF150" i="102" s="1"/>
  <c r="HG150" i="102" s="1"/>
  <c r="HH150" i="102" s="1"/>
  <c r="HI150" i="102" s="1"/>
  <c r="HJ150" i="102" s="1"/>
  <c r="FE152" i="102"/>
  <c r="GG137" i="102"/>
  <c r="FC84" i="100"/>
  <c r="HG124" i="102"/>
  <c r="FD84" i="100" l="1"/>
  <c r="GV129" i="102"/>
  <c r="FD155" i="102"/>
  <c r="FC2" i="102"/>
  <c r="FB55" i="100" s="1"/>
  <c r="GH137" i="102"/>
  <c r="GN132" i="102"/>
  <c r="HA125" i="102"/>
  <c r="FY140" i="102"/>
  <c r="FF152" i="102"/>
  <c r="HH124" i="102"/>
  <c r="FG152" i="102" l="1"/>
  <c r="GI137" i="102"/>
  <c r="FZ140" i="102"/>
  <c r="FE155" i="102"/>
  <c r="HB125" i="102"/>
  <c r="FC82" i="100"/>
  <c r="FC67" i="100" s="1"/>
  <c r="B161" i="102" s="1"/>
  <c r="FD161" i="102" s="1"/>
  <c r="FE161" i="102" s="1"/>
  <c r="FF161" i="102" s="1"/>
  <c r="FG161" i="102" s="1"/>
  <c r="FH161" i="102" s="1"/>
  <c r="FI161" i="102" s="1"/>
  <c r="FJ161" i="102" s="1"/>
  <c r="FK161" i="102" s="1"/>
  <c r="FL161" i="102" s="1"/>
  <c r="FM161" i="102" s="1"/>
  <c r="FN161" i="102" s="1"/>
  <c r="FO161" i="102" s="1"/>
  <c r="FP161" i="102" s="1"/>
  <c r="FQ161" i="102" s="1"/>
  <c r="FR161" i="102" s="1"/>
  <c r="FS161" i="102" s="1"/>
  <c r="FT161" i="102" s="1"/>
  <c r="FU161" i="102" s="1"/>
  <c r="FV161" i="102" s="1"/>
  <c r="FW161" i="102" s="1"/>
  <c r="FX161" i="102" s="1"/>
  <c r="FY161" i="102" s="1"/>
  <c r="FZ161" i="102" s="1"/>
  <c r="GA161" i="102" s="1"/>
  <c r="GB161" i="102" s="1"/>
  <c r="GC161" i="102" s="1"/>
  <c r="GD161" i="102" s="1"/>
  <c r="GE161" i="102" s="1"/>
  <c r="GF161" i="102" s="1"/>
  <c r="GG161" i="102" s="1"/>
  <c r="GH161" i="102" s="1"/>
  <c r="GI161" i="102" s="1"/>
  <c r="GJ161" i="102" s="1"/>
  <c r="GK161" i="102" s="1"/>
  <c r="GL161" i="102" s="1"/>
  <c r="GM161" i="102" s="1"/>
  <c r="GN161" i="102" s="1"/>
  <c r="GO161" i="102" s="1"/>
  <c r="GP161" i="102" s="1"/>
  <c r="GQ161" i="102" s="1"/>
  <c r="GR161" i="102" s="1"/>
  <c r="GS161" i="102" s="1"/>
  <c r="GT161" i="102" s="1"/>
  <c r="GU161" i="102" s="1"/>
  <c r="GV161" i="102" s="1"/>
  <c r="GW161" i="102" s="1"/>
  <c r="GX161" i="102" s="1"/>
  <c r="GY161" i="102" s="1"/>
  <c r="GZ161" i="102" s="1"/>
  <c r="HA161" i="102" s="1"/>
  <c r="HB161" i="102" s="1"/>
  <c r="HC161" i="102" s="1"/>
  <c r="HD161" i="102" s="1"/>
  <c r="HE161" i="102" s="1"/>
  <c r="HF161" i="102" s="1"/>
  <c r="HG161" i="102" s="1"/>
  <c r="HH161" i="102" s="1"/>
  <c r="HI161" i="102" s="1"/>
  <c r="HJ161" i="102" s="1"/>
  <c r="GO132" i="102"/>
  <c r="GW129" i="102"/>
  <c r="HI124" i="102"/>
  <c r="FD82" i="100" l="1"/>
  <c r="FD67" i="100" s="1"/>
  <c r="B162" i="102" s="1"/>
  <c r="FE162" i="102" s="1"/>
  <c r="FF162" i="102" s="1"/>
  <c r="FG162" i="102" s="1"/>
  <c r="FH162" i="102" s="1"/>
  <c r="FI162" i="102" s="1"/>
  <c r="FJ162" i="102" s="1"/>
  <c r="FK162" i="102" s="1"/>
  <c r="FL162" i="102" s="1"/>
  <c r="FM162" i="102" s="1"/>
  <c r="FN162" i="102" s="1"/>
  <c r="FO162" i="102" s="1"/>
  <c r="FP162" i="102" s="1"/>
  <c r="FQ162" i="102" s="1"/>
  <c r="FR162" i="102" s="1"/>
  <c r="FS162" i="102" s="1"/>
  <c r="FT162" i="102" s="1"/>
  <c r="FU162" i="102" s="1"/>
  <c r="FV162" i="102" s="1"/>
  <c r="FW162" i="102" s="1"/>
  <c r="FX162" i="102" s="1"/>
  <c r="FY162" i="102" s="1"/>
  <c r="FZ162" i="102" s="1"/>
  <c r="GA162" i="102" s="1"/>
  <c r="GB162" i="102" s="1"/>
  <c r="GC162" i="102" s="1"/>
  <c r="GD162" i="102" s="1"/>
  <c r="GE162" i="102" s="1"/>
  <c r="GF162" i="102" s="1"/>
  <c r="GG162" i="102" s="1"/>
  <c r="GH162" i="102" s="1"/>
  <c r="GI162" i="102" s="1"/>
  <c r="GJ162" i="102" s="1"/>
  <c r="GK162" i="102" s="1"/>
  <c r="GL162" i="102" s="1"/>
  <c r="GM162" i="102" s="1"/>
  <c r="GN162" i="102" s="1"/>
  <c r="GO162" i="102" s="1"/>
  <c r="GP162" i="102" s="1"/>
  <c r="GQ162" i="102" s="1"/>
  <c r="GR162" i="102" s="1"/>
  <c r="GS162" i="102" s="1"/>
  <c r="GT162" i="102" s="1"/>
  <c r="GU162" i="102" s="1"/>
  <c r="GV162" i="102" s="1"/>
  <c r="GW162" i="102" s="1"/>
  <c r="GX162" i="102" s="1"/>
  <c r="GY162" i="102" s="1"/>
  <c r="GZ162" i="102" s="1"/>
  <c r="HA162" i="102" s="1"/>
  <c r="HB162" i="102" s="1"/>
  <c r="HC162" i="102" s="1"/>
  <c r="HD162" i="102" s="1"/>
  <c r="HE162" i="102" s="1"/>
  <c r="HF162" i="102" s="1"/>
  <c r="HG162" i="102" s="1"/>
  <c r="HH162" i="102" s="1"/>
  <c r="HI162" i="102" s="1"/>
  <c r="HJ162" i="102" s="1"/>
  <c r="GA140" i="102"/>
  <c r="GX129" i="102"/>
  <c r="HC125" i="102"/>
  <c r="GJ137" i="102"/>
  <c r="FD2" i="102"/>
  <c r="FC55" i="100" s="1"/>
  <c r="GP132" i="102"/>
  <c r="FF155" i="102"/>
  <c r="FH152" i="102"/>
  <c r="FI152" i="102" s="1"/>
  <c r="FJ152" i="102" s="1"/>
  <c r="FK152" i="102" s="1"/>
  <c r="FL152" i="102" s="1"/>
  <c r="FM152" i="102" s="1"/>
  <c r="FN152" i="102" s="1"/>
  <c r="FO152" i="102" s="1"/>
  <c r="FP152" i="102" s="1"/>
  <c r="FQ152" i="102" s="1"/>
  <c r="FR152" i="102" s="1"/>
  <c r="FS152" i="102" s="1"/>
  <c r="FT152" i="102" s="1"/>
  <c r="FU152" i="102" s="1"/>
  <c r="FV152" i="102" s="1"/>
  <c r="FW152" i="102" s="1"/>
  <c r="FX152" i="102" s="1"/>
  <c r="FY152" i="102" s="1"/>
  <c r="FZ152" i="102" s="1"/>
  <c r="GA152" i="102" s="1"/>
  <c r="GB152" i="102" s="1"/>
  <c r="GC152" i="102" s="1"/>
  <c r="GD152" i="102" s="1"/>
  <c r="GE152" i="102" s="1"/>
  <c r="GF152" i="102" s="1"/>
  <c r="GG152" i="102" s="1"/>
  <c r="GH152" i="102" s="1"/>
  <c r="GI152" i="102" s="1"/>
  <c r="GJ152" i="102" s="1"/>
  <c r="GK152" i="102" s="1"/>
  <c r="GL152" i="102" s="1"/>
  <c r="GM152" i="102" s="1"/>
  <c r="GN152" i="102" s="1"/>
  <c r="GO152" i="102" s="1"/>
  <c r="GP152" i="102" s="1"/>
  <c r="GQ152" i="102" s="1"/>
  <c r="GR152" i="102" s="1"/>
  <c r="GS152" i="102" s="1"/>
  <c r="GT152" i="102" s="1"/>
  <c r="GU152" i="102" s="1"/>
  <c r="GV152" i="102" s="1"/>
  <c r="GW152" i="102" s="1"/>
  <c r="GX152" i="102" s="1"/>
  <c r="GY152" i="102" s="1"/>
  <c r="GZ152" i="102" s="1"/>
  <c r="HA152" i="102" s="1"/>
  <c r="HB152" i="102" s="1"/>
  <c r="HC152" i="102" s="1"/>
  <c r="HD152" i="102" s="1"/>
  <c r="HE152" i="102" s="1"/>
  <c r="HF152" i="102" s="1"/>
  <c r="HG152" i="102" s="1"/>
  <c r="HH152" i="102" s="1"/>
  <c r="HI152" i="102" s="1"/>
  <c r="HJ152" i="102" s="1"/>
  <c r="HJ124" i="102"/>
  <c r="FE82" i="100" l="1"/>
  <c r="FE2" i="102"/>
  <c r="FD55" i="100" s="1"/>
  <c r="FG155" i="102"/>
  <c r="GY129" i="102"/>
  <c r="GQ132" i="102"/>
  <c r="GB140" i="102"/>
  <c r="GK137" i="102"/>
  <c r="FE84" i="100"/>
  <c r="HD125" i="102"/>
  <c r="FF84" i="100" l="1"/>
  <c r="FE67" i="100"/>
  <c r="B163" i="102" s="1"/>
  <c r="FF163" i="102" s="1"/>
  <c r="FG163" i="102" s="1"/>
  <c r="FH163" i="102" s="1"/>
  <c r="FI163" i="102" s="1"/>
  <c r="FJ163" i="102" s="1"/>
  <c r="FK163" i="102" s="1"/>
  <c r="FL163" i="102" s="1"/>
  <c r="FM163" i="102" s="1"/>
  <c r="FN163" i="102" s="1"/>
  <c r="FO163" i="102" s="1"/>
  <c r="FP163" i="102" s="1"/>
  <c r="FQ163" i="102" s="1"/>
  <c r="FR163" i="102" s="1"/>
  <c r="FS163" i="102" s="1"/>
  <c r="FT163" i="102" s="1"/>
  <c r="FU163" i="102" s="1"/>
  <c r="FV163" i="102" s="1"/>
  <c r="FW163" i="102" s="1"/>
  <c r="FX163" i="102" s="1"/>
  <c r="FY163" i="102" s="1"/>
  <c r="FZ163" i="102" s="1"/>
  <c r="GA163" i="102" s="1"/>
  <c r="GB163" i="102" s="1"/>
  <c r="GC163" i="102" s="1"/>
  <c r="GD163" i="102" s="1"/>
  <c r="GE163" i="102" s="1"/>
  <c r="GF163" i="102" s="1"/>
  <c r="GG163" i="102" s="1"/>
  <c r="GH163" i="102" s="1"/>
  <c r="GI163" i="102" s="1"/>
  <c r="GJ163" i="102" s="1"/>
  <c r="GK163" i="102" s="1"/>
  <c r="GL163" i="102" s="1"/>
  <c r="GM163" i="102" s="1"/>
  <c r="GN163" i="102" s="1"/>
  <c r="GO163" i="102" s="1"/>
  <c r="GP163" i="102" s="1"/>
  <c r="GQ163" i="102" s="1"/>
  <c r="GR163" i="102" s="1"/>
  <c r="GS163" i="102" s="1"/>
  <c r="GT163" i="102" s="1"/>
  <c r="GU163" i="102" s="1"/>
  <c r="GV163" i="102" s="1"/>
  <c r="GW163" i="102" s="1"/>
  <c r="GX163" i="102" s="1"/>
  <c r="GY163" i="102" s="1"/>
  <c r="GZ163" i="102" s="1"/>
  <c r="HA163" i="102" s="1"/>
  <c r="HB163" i="102" s="1"/>
  <c r="HC163" i="102" s="1"/>
  <c r="HD163" i="102" s="1"/>
  <c r="HE163" i="102" s="1"/>
  <c r="HF163" i="102" s="1"/>
  <c r="HG163" i="102" s="1"/>
  <c r="HH163" i="102" s="1"/>
  <c r="HI163" i="102" s="1"/>
  <c r="HJ163" i="102" s="1"/>
  <c r="GL137" i="102"/>
  <c r="HE125" i="102"/>
  <c r="GR132" i="102"/>
  <c r="GZ129" i="102"/>
  <c r="FF2" i="102"/>
  <c r="FE55" i="100" s="1"/>
  <c r="GC140" i="102"/>
  <c r="FH155" i="102"/>
  <c r="FI155" i="102" s="1"/>
  <c r="FJ155" i="102" s="1"/>
  <c r="FK155" i="102" s="1"/>
  <c r="FL155" i="102" s="1"/>
  <c r="FM155" i="102" s="1"/>
  <c r="FN155" i="102" s="1"/>
  <c r="FO155" i="102" s="1"/>
  <c r="FP155" i="102" s="1"/>
  <c r="FQ155" i="102" s="1"/>
  <c r="FR155" i="102" s="1"/>
  <c r="FS155" i="102" s="1"/>
  <c r="FT155" i="102" s="1"/>
  <c r="FU155" i="102" s="1"/>
  <c r="FV155" i="102" s="1"/>
  <c r="FW155" i="102" s="1"/>
  <c r="FX155" i="102" s="1"/>
  <c r="FY155" i="102" s="1"/>
  <c r="FZ155" i="102" s="1"/>
  <c r="GA155" i="102" s="1"/>
  <c r="GB155" i="102" s="1"/>
  <c r="GC155" i="102" s="1"/>
  <c r="GD155" i="102" s="1"/>
  <c r="GE155" i="102" s="1"/>
  <c r="GF155" i="102" s="1"/>
  <c r="GG155" i="102" s="1"/>
  <c r="GH155" i="102" s="1"/>
  <c r="GI155" i="102" s="1"/>
  <c r="GJ155" i="102" s="1"/>
  <c r="GK155" i="102" s="1"/>
  <c r="GL155" i="102" s="1"/>
  <c r="GM155" i="102" s="1"/>
  <c r="GN155" i="102" s="1"/>
  <c r="GO155" i="102" s="1"/>
  <c r="GP155" i="102" s="1"/>
  <c r="GQ155" i="102" s="1"/>
  <c r="GR155" i="102" s="1"/>
  <c r="GS155" i="102" s="1"/>
  <c r="GT155" i="102" s="1"/>
  <c r="GU155" i="102" s="1"/>
  <c r="GV155" i="102" s="1"/>
  <c r="GW155" i="102" s="1"/>
  <c r="GX155" i="102" s="1"/>
  <c r="GY155" i="102" s="1"/>
  <c r="GZ155" i="102" s="1"/>
  <c r="HA155" i="102" s="1"/>
  <c r="HB155" i="102" s="1"/>
  <c r="HC155" i="102" s="1"/>
  <c r="HD155" i="102" s="1"/>
  <c r="HE155" i="102" s="1"/>
  <c r="HF155" i="102" s="1"/>
  <c r="HG155" i="102" s="1"/>
  <c r="HH155" i="102" s="1"/>
  <c r="HI155" i="102" s="1"/>
  <c r="HJ155" i="102" s="1"/>
  <c r="FF82" i="100" l="1"/>
  <c r="FF67" i="100" s="1"/>
  <c r="B164" i="102" s="1"/>
  <c r="FG164" i="102" s="1"/>
  <c r="FG84" i="100"/>
  <c r="HF125" i="102"/>
  <c r="GD140" i="102"/>
  <c r="HA129" i="102"/>
  <c r="GS132" i="102"/>
  <c r="GM137" i="102"/>
  <c r="FG82" i="100" l="1"/>
  <c r="FG67" i="100" s="1"/>
  <c r="B165" i="102" s="1"/>
  <c r="FH165" i="102" s="1"/>
  <c r="GT132" i="102"/>
  <c r="HG125" i="102"/>
  <c r="HB129" i="102"/>
  <c r="GE140" i="102"/>
  <c r="GN137" i="102"/>
  <c r="FH164" i="102"/>
  <c r="FI164" i="102" s="1"/>
  <c r="FJ164" i="102" s="1"/>
  <c r="FK164" i="102" s="1"/>
  <c r="FL164" i="102" s="1"/>
  <c r="FM164" i="102" s="1"/>
  <c r="FN164" i="102" s="1"/>
  <c r="FO164" i="102" s="1"/>
  <c r="FP164" i="102" s="1"/>
  <c r="FQ164" i="102" s="1"/>
  <c r="FR164" i="102" s="1"/>
  <c r="FS164" i="102" s="1"/>
  <c r="FT164" i="102" s="1"/>
  <c r="FU164" i="102" s="1"/>
  <c r="FV164" i="102" s="1"/>
  <c r="FW164" i="102" s="1"/>
  <c r="FX164" i="102" s="1"/>
  <c r="FY164" i="102" s="1"/>
  <c r="FZ164" i="102" s="1"/>
  <c r="GA164" i="102" s="1"/>
  <c r="GB164" i="102" s="1"/>
  <c r="GC164" i="102" s="1"/>
  <c r="GD164" i="102" s="1"/>
  <c r="GE164" i="102" s="1"/>
  <c r="GF164" i="102" s="1"/>
  <c r="GG164" i="102" s="1"/>
  <c r="GH164" i="102" s="1"/>
  <c r="GI164" i="102" s="1"/>
  <c r="GJ164" i="102" s="1"/>
  <c r="GK164" i="102" s="1"/>
  <c r="GL164" i="102" s="1"/>
  <c r="GM164" i="102" s="1"/>
  <c r="GN164" i="102" s="1"/>
  <c r="GO164" i="102" s="1"/>
  <c r="GP164" i="102" s="1"/>
  <c r="GQ164" i="102" s="1"/>
  <c r="GR164" i="102" s="1"/>
  <c r="GS164" i="102" s="1"/>
  <c r="GT164" i="102" s="1"/>
  <c r="GU164" i="102" s="1"/>
  <c r="GV164" i="102" s="1"/>
  <c r="GW164" i="102" s="1"/>
  <c r="GX164" i="102" s="1"/>
  <c r="GY164" i="102" s="1"/>
  <c r="GZ164" i="102" s="1"/>
  <c r="HA164" i="102" s="1"/>
  <c r="HB164" i="102" s="1"/>
  <c r="HC164" i="102" s="1"/>
  <c r="HD164" i="102" s="1"/>
  <c r="HE164" i="102" s="1"/>
  <c r="HF164" i="102" s="1"/>
  <c r="HG164" i="102" s="1"/>
  <c r="HH164" i="102" s="1"/>
  <c r="HI164" i="102" s="1"/>
  <c r="HJ164" i="102" s="1"/>
  <c r="FG2" i="102"/>
  <c r="FF55" i="100" s="1"/>
  <c r="HH125" i="102" l="1"/>
  <c r="GO137" i="102"/>
  <c r="GU132" i="102"/>
  <c r="GF140" i="102"/>
  <c r="FH84" i="100"/>
  <c r="HC129" i="102"/>
  <c r="FI165" i="102"/>
  <c r="FJ165" i="102" s="1"/>
  <c r="FK165" i="102" s="1"/>
  <c r="FL165" i="102" s="1"/>
  <c r="FM165" i="102" s="1"/>
  <c r="FN165" i="102" s="1"/>
  <c r="FO165" i="102" s="1"/>
  <c r="FP165" i="102" s="1"/>
  <c r="FQ165" i="102" s="1"/>
  <c r="FR165" i="102" s="1"/>
  <c r="FS165" i="102" s="1"/>
  <c r="FT165" i="102" s="1"/>
  <c r="FU165" i="102" s="1"/>
  <c r="FV165" i="102" s="1"/>
  <c r="FW165" i="102" s="1"/>
  <c r="FX165" i="102" s="1"/>
  <c r="FY165" i="102" s="1"/>
  <c r="FZ165" i="102" s="1"/>
  <c r="GA165" i="102" s="1"/>
  <c r="GB165" i="102" s="1"/>
  <c r="GC165" i="102" s="1"/>
  <c r="GD165" i="102" s="1"/>
  <c r="GE165" i="102" s="1"/>
  <c r="GF165" i="102" s="1"/>
  <c r="GG165" i="102" s="1"/>
  <c r="GH165" i="102" s="1"/>
  <c r="GI165" i="102" s="1"/>
  <c r="GJ165" i="102" s="1"/>
  <c r="GK165" i="102" s="1"/>
  <c r="GL165" i="102" s="1"/>
  <c r="GM165" i="102" s="1"/>
  <c r="GN165" i="102" s="1"/>
  <c r="GO165" i="102" s="1"/>
  <c r="GP165" i="102" s="1"/>
  <c r="GQ165" i="102" s="1"/>
  <c r="GR165" i="102" s="1"/>
  <c r="GS165" i="102" s="1"/>
  <c r="GT165" i="102" s="1"/>
  <c r="GU165" i="102" s="1"/>
  <c r="GV165" i="102" s="1"/>
  <c r="GW165" i="102" s="1"/>
  <c r="GX165" i="102" s="1"/>
  <c r="GY165" i="102" s="1"/>
  <c r="GZ165" i="102" s="1"/>
  <c r="HA165" i="102" s="1"/>
  <c r="HB165" i="102" s="1"/>
  <c r="HC165" i="102" s="1"/>
  <c r="HD165" i="102" s="1"/>
  <c r="HE165" i="102" s="1"/>
  <c r="HF165" i="102" s="1"/>
  <c r="HG165" i="102" s="1"/>
  <c r="HH165" i="102" s="1"/>
  <c r="HI165" i="102" s="1"/>
  <c r="HJ165" i="102" s="1"/>
  <c r="FH2" i="102"/>
  <c r="FG55" i="100" s="1"/>
  <c r="FH82" i="100" l="1"/>
  <c r="FI84" i="100"/>
  <c r="FH67" i="100"/>
  <c r="B166" i="102" s="1"/>
  <c r="FI166" i="102" s="1"/>
  <c r="GG140" i="102"/>
  <c r="GV132" i="102"/>
  <c r="GP137" i="102"/>
  <c r="HD129" i="102"/>
  <c r="HI125" i="102"/>
  <c r="FI82" i="100" l="1"/>
  <c r="FI67" i="100" s="1"/>
  <c r="B167" i="102" s="1"/>
  <c r="FJ167" i="102" s="1"/>
  <c r="FJ166" i="102"/>
  <c r="FK166" i="102" s="1"/>
  <c r="FL166" i="102" s="1"/>
  <c r="FM166" i="102" s="1"/>
  <c r="FN166" i="102" s="1"/>
  <c r="FO166" i="102" s="1"/>
  <c r="FP166" i="102" s="1"/>
  <c r="FQ166" i="102" s="1"/>
  <c r="FR166" i="102" s="1"/>
  <c r="FS166" i="102" s="1"/>
  <c r="FT166" i="102" s="1"/>
  <c r="FU166" i="102" s="1"/>
  <c r="FV166" i="102" s="1"/>
  <c r="FW166" i="102" s="1"/>
  <c r="FX166" i="102" s="1"/>
  <c r="FY166" i="102" s="1"/>
  <c r="FZ166" i="102" s="1"/>
  <c r="GA166" i="102" s="1"/>
  <c r="GB166" i="102" s="1"/>
  <c r="GC166" i="102" s="1"/>
  <c r="GD166" i="102" s="1"/>
  <c r="GE166" i="102" s="1"/>
  <c r="GF166" i="102" s="1"/>
  <c r="GG166" i="102" s="1"/>
  <c r="GH166" i="102" s="1"/>
  <c r="GI166" i="102" s="1"/>
  <c r="GJ166" i="102" s="1"/>
  <c r="GK166" i="102" s="1"/>
  <c r="GL166" i="102" s="1"/>
  <c r="GM166" i="102" s="1"/>
  <c r="GN166" i="102" s="1"/>
  <c r="GO166" i="102" s="1"/>
  <c r="GP166" i="102" s="1"/>
  <c r="GQ166" i="102" s="1"/>
  <c r="GR166" i="102" s="1"/>
  <c r="GS166" i="102" s="1"/>
  <c r="GT166" i="102" s="1"/>
  <c r="GU166" i="102" s="1"/>
  <c r="GV166" i="102" s="1"/>
  <c r="GW166" i="102" s="1"/>
  <c r="GX166" i="102" s="1"/>
  <c r="GY166" i="102" s="1"/>
  <c r="GZ166" i="102" s="1"/>
  <c r="HA166" i="102" s="1"/>
  <c r="HB166" i="102" s="1"/>
  <c r="HC166" i="102" s="1"/>
  <c r="HD166" i="102" s="1"/>
  <c r="HE166" i="102" s="1"/>
  <c r="HF166" i="102" s="1"/>
  <c r="HG166" i="102" s="1"/>
  <c r="HH166" i="102" s="1"/>
  <c r="HI166" i="102" s="1"/>
  <c r="HJ166" i="102" s="1"/>
  <c r="FI2" i="102"/>
  <c r="FH55" i="100" s="1"/>
  <c r="HJ125" i="102"/>
  <c r="GQ137" i="102"/>
  <c r="HE129" i="102"/>
  <c r="GW132" i="102"/>
  <c r="GH140" i="102"/>
  <c r="FJ84" i="100" l="1"/>
  <c r="FJ82" i="100"/>
  <c r="GI140" i="102"/>
  <c r="GX132" i="102"/>
  <c r="FK167" i="102"/>
  <c r="FL167" i="102" s="1"/>
  <c r="FM167" i="102" s="1"/>
  <c r="FN167" i="102" s="1"/>
  <c r="FO167" i="102" s="1"/>
  <c r="FP167" i="102" s="1"/>
  <c r="FQ167" i="102" s="1"/>
  <c r="FR167" i="102" s="1"/>
  <c r="FS167" i="102" s="1"/>
  <c r="FT167" i="102" s="1"/>
  <c r="FU167" i="102" s="1"/>
  <c r="FV167" i="102" s="1"/>
  <c r="FW167" i="102" s="1"/>
  <c r="FX167" i="102" s="1"/>
  <c r="FY167" i="102" s="1"/>
  <c r="FZ167" i="102" s="1"/>
  <c r="GA167" i="102" s="1"/>
  <c r="GB167" i="102" s="1"/>
  <c r="GC167" i="102" s="1"/>
  <c r="GD167" i="102" s="1"/>
  <c r="GE167" i="102" s="1"/>
  <c r="GF167" i="102" s="1"/>
  <c r="GG167" i="102" s="1"/>
  <c r="GH167" i="102" s="1"/>
  <c r="GI167" i="102" s="1"/>
  <c r="GJ167" i="102" s="1"/>
  <c r="GK167" i="102" s="1"/>
  <c r="GL167" i="102" s="1"/>
  <c r="GM167" i="102" s="1"/>
  <c r="GN167" i="102" s="1"/>
  <c r="GO167" i="102" s="1"/>
  <c r="GP167" i="102" s="1"/>
  <c r="GQ167" i="102" s="1"/>
  <c r="GR167" i="102" s="1"/>
  <c r="GS167" i="102" s="1"/>
  <c r="GT167" i="102" s="1"/>
  <c r="GU167" i="102" s="1"/>
  <c r="GV167" i="102" s="1"/>
  <c r="GW167" i="102" s="1"/>
  <c r="GX167" i="102" s="1"/>
  <c r="GY167" i="102" s="1"/>
  <c r="GZ167" i="102" s="1"/>
  <c r="HA167" i="102" s="1"/>
  <c r="HB167" i="102" s="1"/>
  <c r="HC167" i="102" s="1"/>
  <c r="HD167" i="102" s="1"/>
  <c r="HE167" i="102" s="1"/>
  <c r="HF167" i="102" s="1"/>
  <c r="HG167" i="102" s="1"/>
  <c r="HH167" i="102" s="1"/>
  <c r="HI167" i="102" s="1"/>
  <c r="HJ167" i="102" s="1"/>
  <c r="FJ2" i="102"/>
  <c r="FI55" i="100" s="1"/>
  <c r="HF129" i="102"/>
  <c r="GR137" i="102"/>
  <c r="FJ67" i="100" l="1"/>
  <c r="B168" i="102" s="1"/>
  <c r="FK168" i="102" s="1"/>
  <c r="FL168" i="102" s="1"/>
  <c r="FM168" i="102" s="1"/>
  <c r="FN168" i="102" s="1"/>
  <c r="FO168" i="102" s="1"/>
  <c r="FP168" i="102" s="1"/>
  <c r="FQ168" i="102" s="1"/>
  <c r="FR168" i="102" s="1"/>
  <c r="FS168" i="102" s="1"/>
  <c r="FT168" i="102" s="1"/>
  <c r="FU168" i="102" s="1"/>
  <c r="FV168" i="102" s="1"/>
  <c r="FW168" i="102" s="1"/>
  <c r="FX168" i="102" s="1"/>
  <c r="FY168" i="102" s="1"/>
  <c r="FZ168" i="102" s="1"/>
  <c r="GA168" i="102" s="1"/>
  <c r="GB168" i="102" s="1"/>
  <c r="GC168" i="102" s="1"/>
  <c r="GD168" i="102" s="1"/>
  <c r="GE168" i="102" s="1"/>
  <c r="GF168" i="102" s="1"/>
  <c r="GG168" i="102" s="1"/>
  <c r="GH168" i="102" s="1"/>
  <c r="GI168" i="102" s="1"/>
  <c r="GJ168" i="102" s="1"/>
  <c r="GK168" i="102" s="1"/>
  <c r="GL168" i="102" s="1"/>
  <c r="GM168" i="102" s="1"/>
  <c r="GN168" i="102" s="1"/>
  <c r="GO168" i="102" s="1"/>
  <c r="GP168" i="102" s="1"/>
  <c r="GQ168" i="102" s="1"/>
  <c r="GR168" i="102" s="1"/>
  <c r="GS168" i="102" s="1"/>
  <c r="GT168" i="102" s="1"/>
  <c r="GU168" i="102" s="1"/>
  <c r="GV168" i="102" s="1"/>
  <c r="GW168" i="102" s="1"/>
  <c r="GX168" i="102" s="1"/>
  <c r="GY168" i="102" s="1"/>
  <c r="GZ168" i="102" s="1"/>
  <c r="HA168" i="102" s="1"/>
  <c r="HB168" i="102" s="1"/>
  <c r="HC168" i="102" s="1"/>
  <c r="HD168" i="102" s="1"/>
  <c r="HE168" i="102" s="1"/>
  <c r="HF168" i="102" s="1"/>
  <c r="HG168" i="102" s="1"/>
  <c r="HH168" i="102" s="1"/>
  <c r="HI168" i="102" s="1"/>
  <c r="HJ168" i="102" s="1"/>
  <c r="FK84" i="100"/>
  <c r="GS137" i="102"/>
  <c r="HG129" i="102"/>
  <c r="GY132" i="102"/>
  <c r="FK2" i="102"/>
  <c r="FJ55" i="100" s="1"/>
  <c r="GJ140" i="102"/>
  <c r="FK82" i="100" l="1"/>
  <c r="FK67" i="100" s="1"/>
  <c r="B169" i="102" s="1"/>
  <c r="FL169" i="102" s="1"/>
  <c r="GZ132" i="102"/>
  <c r="GK140" i="102"/>
  <c r="HH129" i="102"/>
  <c r="GT137" i="102"/>
  <c r="FM169" i="102" l="1"/>
  <c r="FN169" i="102" s="1"/>
  <c r="FO169" i="102" s="1"/>
  <c r="FP169" i="102" s="1"/>
  <c r="FQ169" i="102" s="1"/>
  <c r="FR169" i="102" s="1"/>
  <c r="FS169" i="102" s="1"/>
  <c r="FT169" i="102" s="1"/>
  <c r="FU169" i="102" s="1"/>
  <c r="FV169" i="102" s="1"/>
  <c r="FW169" i="102" s="1"/>
  <c r="FX169" i="102" s="1"/>
  <c r="FY169" i="102" s="1"/>
  <c r="FZ169" i="102" s="1"/>
  <c r="GA169" i="102" s="1"/>
  <c r="GB169" i="102" s="1"/>
  <c r="GC169" i="102" s="1"/>
  <c r="GD169" i="102" s="1"/>
  <c r="GE169" i="102" s="1"/>
  <c r="GF169" i="102" s="1"/>
  <c r="GG169" i="102" s="1"/>
  <c r="GH169" i="102" s="1"/>
  <c r="GI169" i="102" s="1"/>
  <c r="GJ169" i="102" s="1"/>
  <c r="GK169" i="102" s="1"/>
  <c r="GL169" i="102" s="1"/>
  <c r="GM169" i="102" s="1"/>
  <c r="GN169" i="102" s="1"/>
  <c r="GO169" i="102" s="1"/>
  <c r="GP169" i="102" s="1"/>
  <c r="GQ169" i="102" s="1"/>
  <c r="GR169" i="102" s="1"/>
  <c r="GS169" i="102" s="1"/>
  <c r="GT169" i="102" s="1"/>
  <c r="GU169" i="102" s="1"/>
  <c r="GV169" i="102" s="1"/>
  <c r="GW169" i="102" s="1"/>
  <c r="GX169" i="102" s="1"/>
  <c r="GY169" i="102" s="1"/>
  <c r="GZ169" i="102" s="1"/>
  <c r="HA169" i="102" s="1"/>
  <c r="HB169" i="102" s="1"/>
  <c r="HC169" i="102" s="1"/>
  <c r="HD169" i="102" s="1"/>
  <c r="HE169" i="102" s="1"/>
  <c r="HF169" i="102" s="1"/>
  <c r="HG169" i="102" s="1"/>
  <c r="HH169" i="102" s="1"/>
  <c r="HI169" i="102" s="1"/>
  <c r="HJ169" i="102" s="1"/>
  <c r="FL2" i="102"/>
  <c r="FK55" i="100" s="1"/>
  <c r="FL82" i="100"/>
  <c r="FL84" i="100"/>
  <c r="GL140" i="102"/>
  <c r="GU137" i="102"/>
  <c r="HA132" i="102"/>
  <c r="HI129" i="102"/>
  <c r="FM82" i="100" l="1"/>
  <c r="FL67" i="100"/>
  <c r="B170" i="102" s="1"/>
  <c r="FM170" i="102" s="1"/>
  <c r="FM84" i="100"/>
  <c r="HB132" i="102"/>
  <c r="GV137" i="102"/>
  <c r="HJ129" i="102"/>
  <c r="GM140" i="102"/>
  <c r="FN84" i="100"/>
  <c r="FM67" i="100" l="1"/>
  <c r="B171" i="102" s="1"/>
  <c r="FN171" i="102" s="1"/>
  <c r="FO171" i="102" s="1"/>
  <c r="FP171" i="102" s="1"/>
  <c r="FQ171" i="102" s="1"/>
  <c r="FR171" i="102" s="1"/>
  <c r="FS171" i="102" s="1"/>
  <c r="FT171" i="102" s="1"/>
  <c r="FU171" i="102" s="1"/>
  <c r="FV171" i="102" s="1"/>
  <c r="FW171" i="102" s="1"/>
  <c r="FX171" i="102" s="1"/>
  <c r="FY171" i="102" s="1"/>
  <c r="FZ171" i="102" s="1"/>
  <c r="GA171" i="102" s="1"/>
  <c r="GB171" i="102" s="1"/>
  <c r="GC171" i="102" s="1"/>
  <c r="GD171" i="102" s="1"/>
  <c r="GE171" i="102" s="1"/>
  <c r="GF171" i="102" s="1"/>
  <c r="GG171" i="102" s="1"/>
  <c r="GH171" i="102" s="1"/>
  <c r="GI171" i="102" s="1"/>
  <c r="GJ171" i="102" s="1"/>
  <c r="GK171" i="102" s="1"/>
  <c r="GL171" i="102" s="1"/>
  <c r="GM171" i="102" s="1"/>
  <c r="GN171" i="102" s="1"/>
  <c r="GO171" i="102" s="1"/>
  <c r="GP171" i="102" s="1"/>
  <c r="GQ171" i="102" s="1"/>
  <c r="GR171" i="102" s="1"/>
  <c r="GS171" i="102" s="1"/>
  <c r="GT171" i="102" s="1"/>
  <c r="GU171" i="102" s="1"/>
  <c r="GV171" i="102" s="1"/>
  <c r="GW171" i="102" s="1"/>
  <c r="GX171" i="102" s="1"/>
  <c r="GY171" i="102" s="1"/>
  <c r="GZ171" i="102" s="1"/>
  <c r="HA171" i="102" s="1"/>
  <c r="HB171" i="102" s="1"/>
  <c r="HC171" i="102" s="1"/>
  <c r="HD171" i="102" s="1"/>
  <c r="HE171" i="102" s="1"/>
  <c r="HF171" i="102" s="1"/>
  <c r="HG171" i="102" s="1"/>
  <c r="HH171" i="102" s="1"/>
  <c r="HI171" i="102" s="1"/>
  <c r="HJ171" i="102" s="1"/>
  <c r="FN170" i="102"/>
  <c r="FM2" i="102"/>
  <c r="FL55" i="100" s="1"/>
  <c r="GN140" i="102"/>
  <c r="GW137" i="102"/>
  <c r="HC132" i="102"/>
  <c r="FO170" i="102" l="1"/>
  <c r="FP170" i="102" s="1"/>
  <c r="FQ170" i="102" s="1"/>
  <c r="FR170" i="102" s="1"/>
  <c r="FS170" i="102" s="1"/>
  <c r="FT170" i="102" s="1"/>
  <c r="FU170" i="102" s="1"/>
  <c r="FV170" i="102" s="1"/>
  <c r="FW170" i="102" s="1"/>
  <c r="FX170" i="102" s="1"/>
  <c r="FY170" i="102" s="1"/>
  <c r="FZ170" i="102" s="1"/>
  <c r="GA170" i="102" s="1"/>
  <c r="GB170" i="102" s="1"/>
  <c r="GC170" i="102" s="1"/>
  <c r="GD170" i="102" s="1"/>
  <c r="GE170" i="102" s="1"/>
  <c r="GF170" i="102" s="1"/>
  <c r="GG170" i="102" s="1"/>
  <c r="GH170" i="102" s="1"/>
  <c r="GI170" i="102" s="1"/>
  <c r="GJ170" i="102" s="1"/>
  <c r="GK170" i="102" s="1"/>
  <c r="GL170" i="102" s="1"/>
  <c r="GM170" i="102" s="1"/>
  <c r="GN170" i="102" s="1"/>
  <c r="GO170" i="102" s="1"/>
  <c r="GP170" i="102" s="1"/>
  <c r="GQ170" i="102" s="1"/>
  <c r="GR170" i="102" s="1"/>
  <c r="GS170" i="102" s="1"/>
  <c r="GT170" i="102" s="1"/>
  <c r="GU170" i="102" s="1"/>
  <c r="GV170" i="102" s="1"/>
  <c r="GW170" i="102" s="1"/>
  <c r="GX170" i="102" s="1"/>
  <c r="GY170" i="102" s="1"/>
  <c r="GZ170" i="102" s="1"/>
  <c r="HA170" i="102" s="1"/>
  <c r="HB170" i="102" s="1"/>
  <c r="HC170" i="102" s="1"/>
  <c r="HD170" i="102" s="1"/>
  <c r="HE170" i="102" s="1"/>
  <c r="HF170" i="102" s="1"/>
  <c r="HG170" i="102" s="1"/>
  <c r="HH170" i="102" s="1"/>
  <c r="HI170" i="102" s="1"/>
  <c r="HJ170" i="102" s="1"/>
  <c r="FN2" i="102"/>
  <c r="FM55" i="100" s="1"/>
  <c r="FN82" i="100"/>
  <c r="FN67" i="100" s="1"/>
  <c r="B172" i="102" s="1"/>
  <c r="FO172" i="102" s="1"/>
  <c r="GO140" i="102"/>
  <c r="GX137" i="102"/>
  <c r="HD132" i="102"/>
  <c r="FO82" i="100" l="1"/>
  <c r="HE132" i="102"/>
  <c r="GY137" i="102"/>
  <c r="FP172" i="102"/>
  <c r="FQ172" i="102" s="1"/>
  <c r="FR172" i="102" s="1"/>
  <c r="FS172" i="102" s="1"/>
  <c r="FT172" i="102" s="1"/>
  <c r="FU172" i="102" s="1"/>
  <c r="FV172" i="102" s="1"/>
  <c r="FW172" i="102" s="1"/>
  <c r="FX172" i="102" s="1"/>
  <c r="FY172" i="102" s="1"/>
  <c r="FZ172" i="102" s="1"/>
  <c r="GA172" i="102" s="1"/>
  <c r="GB172" i="102" s="1"/>
  <c r="GC172" i="102" s="1"/>
  <c r="GD172" i="102" s="1"/>
  <c r="GE172" i="102" s="1"/>
  <c r="GF172" i="102" s="1"/>
  <c r="GG172" i="102" s="1"/>
  <c r="GH172" i="102" s="1"/>
  <c r="GI172" i="102" s="1"/>
  <c r="GJ172" i="102" s="1"/>
  <c r="GK172" i="102" s="1"/>
  <c r="GL172" i="102" s="1"/>
  <c r="GM172" i="102" s="1"/>
  <c r="GN172" i="102" s="1"/>
  <c r="GO172" i="102" s="1"/>
  <c r="GP172" i="102" s="1"/>
  <c r="GQ172" i="102" s="1"/>
  <c r="GR172" i="102" s="1"/>
  <c r="GS172" i="102" s="1"/>
  <c r="GT172" i="102" s="1"/>
  <c r="GU172" i="102" s="1"/>
  <c r="GV172" i="102" s="1"/>
  <c r="GW172" i="102" s="1"/>
  <c r="GX172" i="102" s="1"/>
  <c r="GY172" i="102" s="1"/>
  <c r="GZ172" i="102" s="1"/>
  <c r="HA172" i="102" s="1"/>
  <c r="HB172" i="102" s="1"/>
  <c r="HC172" i="102" s="1"/>
  <c r="HD172" i="102" s="1"/>
  <c r="HE172" i="102" s="1"/>
  <c r="HF172" i="102" s="1"/>
  <c r="HG172" i="102" s="1"/>
  <c r="HH172" i="102" s="1"/>
  <c r="HI172" i="102" s="1"/>
  <c r="HJ172" i="102" s="1"/>
  <c r="FO2" i="102"/>
  <c r="FN55" i="100" s="1"/>
  <c r="GP140" i="102"/>
  <c r="FP82" i="100" l="1"/>
  <c r="FO84" i="100"/>
  <c r="FO67" i="100" s="1"/>
  <c r="B173" i="102" s="1"/>
  <c r="FP173" i="102" s="1"/>
  <c r="FQ82" i="100"/>
  <c r="GZ137" i="102"/>
  <c r="GQ140" i="102"/>
  <c r="HF132" i="102"/>
  <c r="FQ173" i="102" l="1"/>
  <c r="FP2" i="102"/>
  <c r="FO55" i="100" s="1"/>
  <c r="FP84" i="100"/>
  <c r="FP67" i="100" s="1"/>
  <c r="B174" i="102" s="1"/>
  <c r="FQ174" i="102" s="1"/>
  <c r="FR174" i="102" s="1"/>
  <c r="FS174" i="102" s="1"/>
  <c r="FT174" i="102" s="1"/>
  <c r="FU174" i="102" s="1"/>
  <c r="FV174" i="102" s="1"/>
  <c r="FW174" i="102" s="1"/>
  <c r="FX174" i="102" s="1"/>
  <c r="FY174" i="102" s="1"/>
  <c r="FZ174" i="102" s="1"/>
  <c r="GA174" i="102" s="1"/>
  <c r="GB174" i="102" s="1"/>
  <c r="GC174" i="102" s="1"/>
  <c r="GD174" i="102" s="1"/>
  <c r="GE174" i="102" s="1"/>
  <c r="GF174" i="102" s="1"/>
  <c r="GG174" i="102" s="1"/>
  <c r="GH174" i="102" s="1"/>
  <c r="GI174" i="102" s="1"/>
  <c r="GJ174" i="102" s="1"/>
  <c r="GK174" i="102" s="1"/>
  <c r="GL174" i="102" s="1"/>
  <c r="GM174" i="102" s="1"/>
  <c r="GN174" i="102" s="1"/>
  <c r="GO174" i="102" s="1"/>
  <c r="GP174" i="102" s="1"/>
  <c r="GQ174" i="102" s="1"/>
  <c r="GR174" i="102" s="1"/>
  <c r="GS174" i="102" s="1"/>
  <c r="GT174" i="102" s="1"/>
  <c r="GU174" i="102" s="1"/>
  <c r="GV174" i="102" s="1"/>
  <c r="GW174" i="102" s="1"/>
  <c r="GX174" i="102" s="1"/>
  <c r="GY174" i="102" s="1"/>
  <c r="GZ174" i="102" s="1"/>
  <c r="HA174" i="102" s="1"/>
  <c r="HB174" i="102" s="1"/>
  <c r="HC174" i="102" s="1"/>
  <c r="HD174" i="102" s="1"/>
  <c r="HE174" i="102" s="1"/>
  <c r="HF174" i="102" s="1"/>
  <c r="HG174" i="102" s="1"/>
  <c r="HH174" i="102" s="1"/>
  <c r="HI174" i="102" s="1"/>
  <c r="HJ174" i="102" s="1"/>
  <c r="GR140" i="102"/>
  <c r="HA137" i="102"/>
  <c r="HG132" i="102"/>
  <c r="FR82" i="100" l="1"/>
  <c r="FR173" i="102"/>
  <c r="FS173" i="102" s="1"/>
  <c r="FT173" i="102" s="1"/>
  <c r="FU173" i="102" s="1"/>
  <c r="FV173" i="102" s="1"/>
  <c r="FW173" i="102" s="1"/>
  <c r="FX173" i="102" s="1"/>
  <c r="FY173" i="102" s="1"/>
  <c r="FZ173" i="102" s="1"/>
  <c r="GA173" i="102" s="1"/>
  <c r="GB173" i="102" s="1"/>
  <c r="GC173" i="102" s="1"/>
  <c r="GD173" i="102" s="1"/>
  <c r="GE173" i="102" s="1"/>
  <c r="GF173" i="102" s="1"/>
  <c r="GG173" i="102" s="1"/>
  <c r="GH173" i="102" s="1"/>
  <c r="GI173" i="102" s="1"/>
  <c r="GJ173" i="102" s="1"/>
  <c r="GK173" i="102" s="1"/>
  <c r="GL173" i="102" s="1"/>
  <c r="GM173" i="102" s="1"/>
  <c r="GN173" i="102" s="1"/>
  <c r="GO173" i="102" s="1"/>
  <c r="GP173" i="102" s="1"/>
  <c r="GQ173" i="102" s="1"/>
  <c r="GR173" i="102" s="1"/>
  <c r="GS173" i="102" s="1"/>
  <c r="GT173" i="102" s="1"/>
  <c r="GU173" i="102" s="1"/>
  <c r="GV173" i="102" s="1"/>
  <c r="GW173" i="102" s="1"/>
  <c r="GX173" i="102" s="1"/>
  <c r="GY173" i="102" s="1"/>
  <c r="GZ173" i="102" s="1"/>
  <c r="HA173" i="102" s="1"/>
  <c r="HB173" i="102" s="1"/>
  <c r="HC173" i="102" s="1"/>
  <c r="HD173" i="102" s="1"/>
  <c r="HE173" i="102" s="1"/>
  <c r="HF173" i="102" s="1"/>
  <c r="HG173" i="102" s="1"/>
  <c r="HH173" i="102" s="1"/>
  <c r="HI173" i="102" s="1"/>
  <c r="HJ173" i="102" s="1"/>
  <c r="FQ2" i="102"/>
  <c r="FP55" i="100" s="1"/>
  <c r="FQ84" i="100"/>
  <c r="FQ67" i="100" s="1"/>
  <c r="B175" i="102" s="1"/>
  <c r="FR175" i="102" s="1"/>
  <c r="FS175" i="102" s="1"/>
  <c r="FT175" i="102" s="1"/>
  <c r="FU175" i="102" s="1"/>
  <c r="FV175" i="102" s="1"/>
  <c r="FW175" i="102" s="1"/>
  <c r="FX175" i="102" s="1"/>
  <c r="FY175" i="102" s="1"/>
  <c r="FZ175" i="102" s="1"/>
  <c r="GA175" i="102" s="1"/>
  <c r="GB175" i="102" s="1"/>
  <c r="GC175" i="102" s="1"/>
  <c r="GD175" i="102" s="1"/>
  <c r="GE175" i="102" s="1"/>
  <c r="GF175" i="102" s="1"/>
  <c r="GG175" i="102" s="1"/>
  <c r="GH175" i="102" s="1"/>
  <c r="GI175" i="102" s="1"/>
  <c r="GJ175" i="102" s="1"/>
  <c r="GK175" i="102" s="1"/>
  <c r="GL175" i="102" s="1"/>
  <c r="GM175" i="102" s="1"/>
  <c r="GN175" i="102" s="1"/>
  <c r="GO175" i="102" s="1"/>
  <c r="GP175" i="102" s="1"/>
  <c r="GQ175" i="102" s="1"/>
  <c r="GR175" i="102" s="1"/>
  <c r="GS175" i="102" s="1"/>
  <c r="GT175" i="102" s="1"/>
  <c r="GU175" i="102" s="1"/>
  <c r="GV175" i="102" s="1"/>
  <c r="GW175" i="102" s="1"/>
  <c r="GX175" i="102" s="1"/>
  <c r="GY175" i="102" s="1"/>
  <c r="GZ175" i="102" s="1"/>
  <c r="HA175" i="102" s="1"/>
  <c r="HB175" i="102" s="1"/>
  <c r="HC175" i="102" s="1"/>
  <c r="HD175" i="102" s="1"/>
  <c r="HE175" i="102" s="1"/>
  <c r="HF175" i="102" s="1"/>
  <c r="HG175" i="102" s="1"/>
  <c r="HH175" i="102" s="1"/>
  <c r="HI175" i="102" s="1"/>
  <c r="HJ175" i="102" s="1"/>
  <c r="HH132" i="102"/>
  <c r="HB137" i="102"/>
  <c r="GS140" i="102"/>
  <c r="FR84" i="100" l="1"/>
  <c r="FR67" i="100" s="1"/>
  <c r="B176" i="102" s="1"/>
  <c r="FS176" i="102" s="1"/>
  <c r="FR2" i="102"/>
  <c r="FQ55" i="100" s="1"/>
  <c r="HC137" i="102"/>
  <c r="GT140" i="102"/>
  <c r="HI132" i="102"/>
  <c r="FS84" i="100" l="1"/>
  <c r="GU140" i="102"/>
  <c r="HJ132" i="102"/>
  <c r="HD137" i="102"/>
  <c r="FT176" i="102"/>
  <c r="FU176" i="102" s="1"/>
  <c r="FV176" i="102" s="1"/>
  <c r="FW176" i="102" s="1"/>
  <c r="FX176" i="102" s="1"/>
  <c r="FY176" i="102" s="1"/>
  <c r="FZ176" i="102" s="1"/>
  <c r="GA176" i="102" s="1"/>
  <c r="GB176" i="102" s="1"/>
  <c r="GC176" i="102" s="1"/>
  <c r="GD176" i="102" s="1"/>
  <c r="GE176" i="102" s="1"/>
  <c r="GF176" i="102" s="1"/>
  <c r="GG176" i="102" s="1"/>
  <c r="GH176" i="102" s="1"/>
  <c r="GI176" i="102" s="1"/>
  <c r="GJ176" i="102" s="1"/>
  <c r="GK176" i="102" s="1"/>
  <c r="GL176" i="102" s="1"/>
  <c r="GM176" i="102" s="1"/>
  <c r="GN176" i="102" s="1"/>
  <c r="GO176" i="102" s="1"/>
  <c r="GP176" i="102" s="1"/>
  <c r="GQ176" i="102" s="1"/>
  <c r="GR176" i="102" s="1"/>
  <c r="GS176" i="102" s="1"/>
  <c r="GT176" i="102" s="1"/>
  <c r="GU176" i="102" s="1"/>
  <c r="GV176" i="102" s="1"/>
  <c r="GW176" i="102" s="1"/>
  <c r="GX176" i="102" s="1"/>
  <c r="GY176" i="102" s="1"/>
  <c r="GZ176" i="102" s="1"/>
  <c r="HA176" i="102" s="1"/>
  <c r="HB176" i="102" s="1"/>
  <c r="HC176" i="102" s="1"/>
  <c r="HD176" i="102" s="1"/>
  <c r="HE176" i="102" s="1"/>
  <c r="HF176" i="102" s="1"/>
  <c r="HG176" i="102" s="1"/>
  <c r="HH176" i="102" s="1"/>
  <c r="HI176" i="102" s="1"/>
  <c r="HJ176" i="102" s="1"/>
  <c r="FS2" i="102"/>
  <c r="FR55" i="100" s="1"/>
  <c r="FS82" i="100" l="1"/>
  <c r="FS67" i="100" s="1"/>
  <c r="B177" i="102" s="1"/>
  <c r="FT177" i="102" s="1"/>
  <c r="FU177" i="102" s="1"/>
  <c r="FV177" i="102" s="1"/>
  <c r="FW177" i="102" s="1"/>
  <c r="FX177" i="102" s="1"/>
  <c r="FY177" i="102" s="1"/>
  <c r="FZ177" i="102" s="1"/>
  <c r="GA177" i="102" s="1"/>
  <c r="GB177" i="102" s="1"/>
  <c r="GC177" i="102" s="1"/>
  <c r="GD177" i="102" s="1"/>
  <c r="GE177" i="102" s="1"/>
  <c r="GF177" i="102" s="1"/>
  <c r="GG177" i="102" s="1"/>
  <c r="GH177" i="102" s="1"/>
  <c r="GI177" i="102" s="1"/>
  <c r="GJ177" i="102" s="1"/>
  <c r="GK177" i="102" s="1"/>
  <c r="GL177" i="102" s="1"/>
  <c r="GM177" i="102" s="1"/>
  <c r="GN177" i="102" s="1"/>
  <c r="GO177" i="102" s="1"/>
  <c r="GP177" i="102" s="1"/>
  <c r="GQ177" i="102" s="1"/>
  <c r="GR177" i="102" s="1"/>
  <c r="GS177" i="102" s="1"/>
  <c r="GT177" i="102" s="1"/>
  <c r="GU177" i="102" s="1"/>
  <c r="GV177" i="102" s="1"/>
  <c r="GW177" i="102" s="1"/>
  <c r="GX177" i="102" s="1"/>
  <c r="GY177" i="102" s="1"/>
  <c r="GZ177" i="102" s="1"/>
  <c r="HA177" i="102" s="1"/>
  <c r="HB177" i="102" s="1"/>
  <c r="HC177" i="102" s="1"/>
  <c r="HD177" i="102" s="1"/>
  <c r="HE177" i="102" s="1"/>
  <c r="HF177" i="102" s="1"/>
  <c r="HG177" i="102" s="1"/>
  <c r="HH177" i="102" s="1"/>
  <c r="HI177" i="102" s="1"/>
  <c r="HJ177" i="102" s="1"/>
  <c r="FT2" i="102"/>
  <c r="FS55" i="100" s="1"/>
  <c r="HE137" i="102"/>
  <c r="GV140" i="102"/>
  <c r="FT82" i="100" l="1"/>
  <c r="FT84" i="100"/>
  <c r="GW140" i="102"/>
  <c r="HF137" i="102"/>
  <c r="FU82" i="100" l="1"/>
  <c r="FT67" i="100"/>
  <c r="B178" i="102" s="1"/>
  <c r="FU178" i="102" s="1"/>
  <c r="FU84" i="100"/>
  <c r="HG137" i="102"/>
  <c r="GX140" i="102"/>
  <c r="FU2" i="102" l="1"/>
  <c r="FT55" i="100" s="1"/>
  <c r="FV178" i="102"/>
  <c r="FU67" i="100"/>
  <c r="B179" i="102" s="1"/>
  <c r="FV179" i="102" s="1"/>
  <c r="FW179" i="102" s="1"/>
  <c r="FX179" i="102" s="1"/>
  <c r="FY179" i="102" s="1"/>
  <c r="FZ179" i="102" s="1"/>
  <c r="GA179" i="102" s="1"/>
  <c r="GB179" i="102" s="1"/>
  <c r="GC179" i="102" s="1"/>
  <c r="GD179" i="102" s="1"/>
  <c r="GE179" i="102" s="1"/>
  <c r="GF179" i="102" s="1"/>
  <c r="GG179" i="102" s="1"/>
  <c r="GH179" i="102" s="1"/>
  <c r="GI179" i="102" s="1"/>
  <c r="GJ179" i="102" s="1"/>
  <c r="GK179" i="102" s="1"/>
  <c r="GL179" i="102" s="1"/>
  <c r="GM179" i="102" s="1"/>
  <c r="GN179" i="102" s="1"/>
  <c r="GO179" i="102" s="1"/>
  <c r="GP179" i="102" s="1"/>
  <c r="GQ179" i="102" s="1"/>
  <c r="GR179" i="102" s="1"/>
  <c r="GS179" i="102" s="1"/>
  <c r="GT179" i="102" s="1"/>
  <c r="GU179" i="102" s="1"/>
  <c r="GV179" i="102" s="1"/>
  <c r="GW179" i="102" s="1"/>
  <c r="GX179" i="102" s="1"/>
  <c r="GY179" i="102" s="1"/>
  <c r="GZ179" i="102" s="1"/>
  <c r="HA179" i="102" s="1"/>
  <c r="HB179" i="102" s="1"/>
  <c r="HC179" i="102" s="1"/>
  <c r="HD179" i="102" s="1"/>
  <c r="HE179" i="102" s="1"/>
  <c r="HF179" i="102" s="1"/>
  <c r="HG179" i="102" s="1"/>
  <c r="HH179" i="102" s="1"/>
  <c r="HI179" i="102" s="1"/>
  <c r="HJ179" i="102" s="1"/>
  <c r="GY140" i="102"/>
  <c r="HH137" i="102"/>
  <c r="FV82" i="100" l="1"/>
  <c r="FV84" i="100"/>
  <c r="FW178" i="102"/>
  <c r="FV2" i="102"/>
  <c r="FU55" i="100" s="1"/>
  <c r="HI137" i="102"/>
  <c r="GZ140" i="102"/>
  <c r="FX178" i="102" l="1"/>
  <c r="FY178" i="102" s="1"/>
  <c r="FZ178" i="102" s="1"/>
  <c r="GA178" i="102" s="1"/>
  <c r="GB178" i="102" s="1"/>
  <c r="GC178" i="102" s="1"/>
  <c r="GD178" i="102" s="1"/>
  <c r="GE178" i="102" s="1"/>
  <c r="GF178" i="102" s="1"/>
  <c r="GG178" i="102" s="1"/>
  <c r="GH178" i="102" s="1"/>
  <c r="GI178" i="102" s="1"/>
  <c r="GJ178" i="102" s="1"/>
  <c r="GK178" i="102" s="1"/>
  <c r="GL178" i="102" s="1"/>
  <c r="GM178" i="102" s="1"/>
  <c r="GN178" i="102" s="1"/>
  <c r="GO178" i="102" s="1"/>
  <c r="GP178" i="102" s="1"/>
  <c r="GQ178" i="102" s="1"/>
  <c r="GR178" i="102" s="1"/>
  <c r="GS178" i="102" s="1"/>
  <c r="GT178" i="102" s="1"/>
  <c r="GU178" i="102" s="1"/>
  <c r="GV178" i="102" s="1"/>
  <c r="GW178" i="102" s="1"/>
  <c r="GX178" i="102" s="1"/>
  <c r="GY178" i="102" s="1"/>
  <c r="GZ178" i="102" s="1"/>
  <c r="HA178" i="102" s="1"/>
  <c r="HB178" i="102" s="1"/>
  <c r="HC178" i="102" s="1"/>
  <c r="HD178" i="102" s="1"/>
  <c r="HE178" i="102" s="1"/>
  <c r="HF178" i="102" s="1"/>
  <c r="HG178" i="102" s="1"/>
  <c r="HH178" i="102" s="1"/>
  <c r="HI178" i="102" s="1"/>
  <c r="HJ178" i="102" s="1"/>
  <c r="FW84" i="100"/>
  <c r="FV67" i="100"/>
  <c r="B180" i="102" s="1"/>
  <c r="FW180" i="102" s="1"/>
  <c r="FX180" i="102" s="1"/>
  <c r="FY180" i="102" s="1"/>
  <c r="FZ180" i="102" s="1"/>
  <c r="GA180" i="102" s="1"/>
  <c r="GB180" i="102" s="1"/>
  <c r="GC180" i="102" s="1"/>
  <c r="GD180" i="102" s="1"/>
  <c r="GE180" i="102" s="1"/>
  <c r="GF180" i="102" s="1"/>
  <c r="GG180" i="102" s="1"/>
  <c r="GH180" i="102" s="1"/>
  <c r="GI180" i="102" s="1"/>
  <c r="GJ180" i="102" s="1"/>
  <c r="GK180" i="102" s="1"/>
  <c r="GL180" i="102" s="1"/>
  <c r="GM180" i="102" s="1"/>
  <c r="GN180" i="102" s="1"/>
  <c r="GO180" i="102" s="1"/>
  <c r="GP180" i="102" s="1"/>
  <c r="GQ180" i="102" s="1"/>
  <c r="GR180" i="102" s="1"/>
  <c r="GS180" i="102" s="1"/>
  <c r="GT180" i="102" s="1"/>
  <c r="GU180" i="102" s="1"/>
  <c r="GV180" i="102" s="1"/>
  <c r="GW180" i="102" s="1"/>
  <c r="GX180" i="102" s="1"/>
  <c r="GY180" i="102" s="1"/>
  <c r="GZ180" i="102" s="1"/>
  <c r="HA180" i="102" s="1"/>
  <c r="HB180" i="102" s="1"/>
  <c r="HC180" i="102" s="1"/>
  <c r="HD180" i="102" s="1"/>
  <c r="HE180" i="102" s="1"/>
  <c r="HF180" i="102" s="1"/>
  <c r="HG180" i="102" s="1"/>
  <c r="HH180" i="102" s="1"/>
  <c r="HI180" i="102" s="1"/>
  <c r="HJ180" i="102" s="1"/>
  <c r="HA140" i="102"/>
  <c r="HJ137" i="102"/>
  <c r="FW82" i="100" l="1"/>
  <c r="FW67" i="100" s="1"/>
  <c r="B181" i="102" s="1"/>
  <c r="FX181" i="102" s="1"/>
  <c r="FY181" i="102" s="1"/>
  <c r="FZ181" i="102" s="1"/>
  <c r="GA181" i="102" s="1"/>
  <c r="GB181" i="102" s="1"/>
  <c r="GC181" i="102" s="1"/>
  <c r="GD181" i="102" s="1"/>
  <c r="GE181" i="102" s="1"/>
  <c r="GF181" i="102" s="1"/>
  <c r="GG181" i="102" s="1"/>
  <c r="GH181" i="102" s="1"/>
  <c r="GI181" i="102" s="1"/>
  <c r="GJ181" i="102" s="1"/>
  <c r="GK181" i="102" s="1"/>
  <c r="GL181" i="102" s="1"/>
  <c r="GM181" i="102" s="1"/>
  <c r="GN181" i="102" s="1"/>
  <c r="GO181" i="102" s="1"/>
  <c r="GP181" i="102" s="1"/>
  <c r="GQ181" i="102" s="1"/>
  <c r="GR181" i="102" s="1"/>
  <c r="GS181" i="102" s="1"/>
  <c r="GT181" i="102" s="1"/>
  <c r="GU181" i="102" s="1"/>
  <c r="GV181" i="102" s="1"/>
  <c r="GW181" i="102" s="1"/>
  <c r="GX181" i="102" s="1"/>
  <c r="GY181" i="102" s="1"/>
  <c r="GZ181" i="102" s="1"/>
  <c r="HA181" i="102" s="1"/>
  <c r="HB181" i="102" s="1"/>
  <c r="HC181" i="102" s="1"/>
  <c r="HD181" i="102" s="1"/>
  <c r="HE181" i="102" s="1"/>
  <c r="HF181" i="102" s="1"/>
  <c r="HG181" i="102" s="1"/>
  <c r="HH181" i="102" s="1"/>
  <c r="HI181" i="102" s="1"/>
  <c r="HJ181" i="102" s="1"/>
  <c r="FW2" i="102"/>
  <c r="FV55" i="100" s="1"/>
  <c r="HB140" i="102"/>
  <c r="FX2" i="102" l="1"/>
  <c r="FW55" i="100" s="1"/>
  <c r="FX84" i="100"/>
  <c r="HC140" i="102"/>
  <c r="FX82" i="100" l="1"/>
  <c r="FX67" i="100" s="1"/>
  <c r="B182" i="102" s="1"/>
  <c r="FY182" i="102" s="1"/>
  <c r="FY84" i="100"/>
  <c r="HD140" i="102"/>
  <c r="FZ182" i="102" l="1"/>
  <c r="GA182" i="102" s="1"/>
  <c r="GB182" i="102" s="1"/>
  <c r="GC182" i="102" s="1"/>
  <c r="GD182" i="102" s="1"/>
  <c r="GE182" i="102" s="1"/>
  <c r="GF182" i="102" s="1"/>
  <c r="GG182" i="102" s="1"/>
  <c r="GH182" i="102" s="1"/>
  <c r="GI182" i="102" s="1"/>
  <c r="GJ182" i="102" s="1"/>
  <c r="GK182" i="102" s="1"/>
  <c r="GL182" i="102" s="1"/>
  <c r="GM182" i="102" s="1"/>
  <c r="GN182" i="102" s="1"/>
  <c r="GO182" i="102" s="1"/>
  <c r="GP182" i="102" s="1"/>
  <c r="GQ182" i="102" s="1"/>
  <c r="GR182" i="102" s="1"/>
  <c r="GS182" i="102" s="1"/>
  <c r="GT182" i="102" s="1"/>
  <c r="GU182" i="102" s="1"/>
  <c r="GV182" i="102" s="1"/>
  <c r="GW182" i="102" s="1"/>
  <c r="GX182" i="102" s="1"/>
  <c r="GY182" i="102" s="1"/>
  <c r="GZ182" i="102" s="1"/>
  <c r="HA182" i="102" s="1"/>
  <c r="HB182" i="102" s="1"/>
  <c r="HC182" i="102" s="1"/>
  <c r="HD182" i="102" s="1"/>
  <c r="HE182" i="102" s="1"/>
  <c r="HF182" i="102" s="1"/>
  <c r="HG182" i="102" s="1"/>
  <c r="HH182" i="102" s="1"/>
  <c r="HI182" i="102" s="1"/>
  <c r="HJ182" i="102" s="1"/>
  <c r="FY2" i="102"/>
  <c r="FX55" i="100" s="1"/>
  <c r="FY82" i="100"/>
  <c r="FY67" i="100" s="1"/>
  <c r="B183" i="102" s="1"/>
  <c r="FZ183" i="102" s="1"/>
  <c r="HE140" i="102"/>
  <c r="GA183" i="102" l="1"/>
  <c r="GB183" i="102" s="1"/>
  <c r="GC183" i="102" s="1"/>
  <c r="GD183" i="102" s="1"/>
  <c r="GE183" i="102" s="1"/>
  <c r="GF183" i="102" s="1"/>
  <c r="GG183" i="102" s="1"/>
  <c r="GH183" i="102" s="1"/>
  <c r="GI183" i="102" s="1"/>
  <c r="GJ183" i="102" s="1"/>
  <c r="GK183" i="102" s="1"/>
  <c r="GL183" i="102" s="1"/>
  <c r="GM183" i="102" s="1"/>
  <c r="GN183" i="102" s="1"/>
  <c r="GO183" i="102" s="1"/>
  <c r="GP183" i="102" s="1"/>
  <c r="GQ183" i="102" s="1"/>
  <c r="GR183" i="102" s="1"/>
  <c r="GS183" i="102" s="1"/>
  <c r="GT183" i="102" s="1"/>
  <c r="GU183" i="102" s="1"/>
  <c r="GV183" i="102" s="1"/>
  <c r="GW183" i="102" s="1"/>
  <c r="GX183" i="102" s="1"/>
  <c r="GY183" i="102" s="1"/>
  <c r="GZ183" i="102" s="1"/>
  <c r="HA183" i="102" s="1"/>
  <c r="HB183" i="102" s="1"/>
  <c r="HC183" i="102" s="1"/>
  <c r="HD183" i="102" s="1"/>
  <c r="HE183" i="102" s="1"/>
  <c r="HF183" i="102" s="1"/>
  <c r="HG183" i="102" s="1"/>
  <c r="HH183" i="102" s="1"/>
  <c r="HI183" i="102" s="1"/>
  <c r="HJ183" i="102" s="1"/>
  <c r="FZ2" i="102"/>
  <c r="FY55" i="100" s="1"/>
  <c r="HF140" i="102"/>
  <c r="FZ82" i="100" l="1"/>
  <c r="FZ84" i="100"/>
  <c r="HG140" i="102"/>
  <c r="GA82" i="100" l="1"/>
  <c r="FZ67" i="100"/>
  <c r="B184" i="102" s="1"/>
  <c r="GA184" i="102" s="1"/>
  <c r="GA84" i="100"/>
  <c r="GA67" i="100" s="1"/>
  <c r="B185" i="102" s="1"/>
  <c r="GB185" i="102" s="1"/>
  <c r="GC185" i="102" s="1"/>
  <c r="GD185" i="102" s="1"/>
  <c r="GE185" i="102" s="1"/>
  <c r="GF185" i="102" s="1"/>
  <c r="GG185" i="102" s="1"/>
  <c r="GH185" i="102" s="1"/>
  <c r="GI185" i="102" s="1"/>
  <c r="GJ185" i="102" s="1"/>
  <c r="GK185" i="102" s="1"/>
  <c r="GL185" i="102" s="1"/>
  <c r="GM185" i="102" s="1"/>
  <c r="GN185" i="102" s="1"/>
  <c r="GO185" i="102" s="1"/>
  <c r="GP185" i="102" s="1"/>
  <c r="GQ185" i="102" s="1"/>
  <c r="GR185" i="102" s="1"/>
  <c r="GS185" i="102" s="1"/>
  <c r="GT185" i="102" s="1"/>
  <c r="GU185" i="102" s="1"/>
  <c r="GV185" i="102" s="1"/>
  <c r="GW185" i="102" s="1"/>
  <c r="GX185" i="102" s="1"/>
  <c r="GY185" i="102" s="1"/>
  <c r="GZ185" i="102" s="1"/>
  <c r="HA185" i="102" s="1"/>
  <c r="HB185" i="102" s="1"/>
  <c r="HC185" i="102" s="1"/>
  <c r="HD185" i="102" s="1"/>
  <c r="HE185" i="102" s="1"/>
  <c r="HF185" i="102" s="1"/>
  <c r="HG185" i="102" s="1"/>
  <c r="HH185" i="102" s="1"/>
  <c r="HI185" i="102" s="1"/>
  <c r="HJ185" i="102" s="1"/>
  <c r="HH140" i="102"/>
  <c r="GB184" i="102" l="1"/>
  <c r="GA2" i="102"/>
  <c r="FZ55" i="100" s="1"/>
  <c r="HI140" i="102"/>
  <c r="GB82" i="100" l="1"/>
  <c r="GB84" i="100"/>
  <c r="GC184" i="102"/>
  <c r="GB2" i="102"/>
  <c r="GA55" i="100" s="1"/>
  <c r="HJ140" i="102"/>
  <c r="GC84" i="100" l="1"/>
  <c r="GB67" i="100"/>
  <c r="B186" i="102" s="1"/>
  <c r="GC186" i="102" s="1"/>
  <c r="GD186" i="102" s="1"/>
  <c r="GE186" i="102" s="1"/>
  <c r="GF186" i="102" s="1"/>
  <c r="GG186" i="102" s="1"/>
  <c r="GH186" i="102" s="1"/>
  <c r="GI186" i="102" s="1"/>
  <c r="GJ186" i="102" s="1"/>
  <c r="GK186" i="102" s="1"/>
  <c r="GL186" i="102" s="1"/>
  <c r="GM186" i="102" s="1"/>
  <c r="GN186" i="102" s="1"/>
  <c r="GO186" i="102" s="1"/>
  <c r="GP186" i="102" s="1"/>
  <c r="GQ186" i="102" s="1"/>
  <c r="GR186" i="102" s="1"/>
  <c r="GS186" i="102" s="1"/>
  <c r="GT186" i="102" s="1"/>
  <c r="GU186" i="102" s="1"/>
  <c r="GV186" i="102" s="1"/>
  <c r="GW186" i="102" s="1"/>
  <c r="GX186" i="102" s="1"/>
  <c r="GY186" i="102" s="1"/>
  <c r="GZ186" i="102" s="1"/>
  <c r="HA186" i="102" s="1"/>
  <c r="HB186" i="102" s="1"/>
  <c r="HC186" i="102" s="1"/>
  <c r="HD186" i="102" s="1"/>
  <c r="HE186" i="102" s="1"/>
  <c r="HF186" i="102" s="1"/>
  <c r="HG186" i="102" s="1"/>
  <c r="HH186" i="102" s="1"/>
  <c r="HI186" i="102" s="1"/>
  <c r="HJ186" i="102" s="1"/>
  <c r="GD184" i="102"/>
  <c r="GE184" i="102" s="1"/>
  <c r="GF184" i="102" s="1"/>
  <c r="GG184" i="102" s="1"/>
  <c r="GH184" i="102" s="1"/>
  <c r="GI184" i="102" s="1"/>
  <c r="GJ184" i="102" s="1"/>
  <c r="GK184" i="102" s="1"/>
  <c r="GL184" i="102" s="1"/>
  <c r="GM184" i="102" s="1"/>
  <c r="GN184" i="102" s="1"/>
  <c r="GO184" i="102" s="1"/>
  <c r="GP184" i="102" s="1"/>
  <c r="GQ184" i="102" s="1"/>
  <c r="GR184" i="102" s="1"/>
  <c r="GS184" i="102" s="1"/>
  <c r="GT184" i="102" s="1"/>
  <c r="GU184" i="102" s="1"/>
  <c r="GV184" i="102" s="1"/>
  <c r="GW184" i="102" s="1"/>
  <c r="GX184" i="102" s="1"/>
  <c r="GY184" i="102" s="1"/>
  <c r="GZ184" i="102" s="1"/>
  <c r="HA184" i="102" s="1"/>
  <c r="HB184" i="102" s="1"/>
  <c r="HC184" i="102" s="1"/>
  <c r="HD184" i="102" s="1"/>
  <c r="HE184" i="102" s="1"/>
  <c r="HF184" i="102" s="1"/>
  <c r="HG184" i="102" s="1"/>
  <c r="HH184" i="102" s="1"/>
  <c r="HI184" i="102" s="1"/>
  <c r="HJ184" i="102" s="1"/>
  <c r="GD84" i="100"/>
  <c r="GC2" i="102" l="1"/>
  <c r="GB55" i="100" s="1"/>
  <c r="GC82" i="100"/>
  <c r="GC67" i="100" s="1"/>
  <c r="B187" i="102" s="1"/>
  <c r="GD187" i="102" s="1"/>
  <c r="GE187" i="102" l="1"/>
  <c r="GF187" i="102" s="1"/>
  <c r="GG187" i="102" s="1"/>
  <c r="GH187" i="102" s="1"/>
  <c r="GI187" i="102" s="1"/>
  <c r="GJ187" i="102" s="1"/>
  <c r="GK187" i="102" s="1"/>
  <c r="GL187" i="102" s="1"/>
  <c r="GM187" i="102" s="1"/>
  <c r="GN187" i="102" s="1"/>
  <c r="GO187" i="102" s="1"/>
  <c r="GP187" i="102" s="1"/>
  <c r="GQ187" i="102" s="1"/>
  <c r="GR187" i="102" s="1"/>
  <c r="GS187" i="102" s="1"/>
  <c r="GT187" i="102" s="1"/>
  <c r="GU187" i="102" s="1"/>
  <c r="GV187" i="102" s="1"/>
  <c r="GW187" i="102" s="1"/>
  <c r="GX187" i="102" s="1"/>
  <c r="GY187" i="102" s="1"/>
  <c r="GZ187" i="102" s="1"/>
  <c r="HA187" i="102" s="1"/>
  <c r="HB187" i="102" s="1"/>
  <c r="HC187" i="102" s="1"/>
  <c r="HD187" i="102" s="1"/>
  <c r="HE187" i="102" s="1"/>
  <c r="HF187" i="102" s="1"/>
  <c r="HG187" i="102" s="1"/>
  <c r="HH187" i="102" s="1"/>
  <c r="HI187" i="102" s="1"/>
  <c r="HJ187" i="102" s="1"/>
  <c r="GD2" i="102"/>
  <c r="GC55" i="100" s="1"/>
  <c r="GD82" i="100"/>
  <c r="GD67" i="100" s="1"/>
  <c r="B188" i="102" s="1"/>
  <c r="GE188" i="102" s="1"/>
  <c r="GE84" i="100"/>
  <c r="GE82" i="100" l="1"/>
  <c r="GF188" i="102"/>
  <c r="GG188" i="102" s="1"/>
  <c r="GH188" i="102" s="1"/>
  <c r="GI188" i="102" s="1"/>
  <c r="GJ188" i="102" s="1"/>
  <c r="GK188" i="102" s="1"/>
  <c r="GL188" i="102" s="1"/>
  <c r="GM188" i="102" s="1"/>
  <c r="GN188" i="102" s="1"/>
  <c r="GO188" i="102" s="1"/>
  <c r="GP188" i="102" s="1"/>
  <c r="GQ188" i="102" s="1"/>
  <c r="GR188" i="102" s="1"/>
  <c r="GS188" i="102" s="1"/>
  <c r="GT188" i="102" s="1"/>
  <c r="GU188" i="102" s="1"/>
  <c r="GV188" i="102" s="1"/>
  <c r="GW188" i="102" s="1"/>
  <c r="GX188" i="102" s="1"/>
  <c r="GY188" i="102" s="1"/>
  <c r="GZ188" i="102" s="1"/>
  <c r="HA188" i="102" s="1"/>
  <c r="HB188" i="102" s="1"/>
  <c r="HC188" i="102" s="1"/>
  <c r="HD188" i="102" s="1"/>
  <c r="HE188" i="102" s="1"/>
  <c r="HF188" i="102" s="1"/>
  <c r="HG188" i="102" s="1"/>
  <c r="HH188" i="102" s="1"/>
  <c r="HI188" i="102" s="1"/>
  <c r="HJ188" i="102" s="1"/>
  <c r="GE2" i="102"/>
  <c r="GD55" i="100" s="1"/>
  <c r="GE67" i="100"/>
  <c r="B189" i="102" s="1"/>
  <c r="GF189" i="102" s="1"/>
  <c r="GG189" i="102" l="1"/>
  <c r="GH189" i="102" s="1"/>
  <c r="GI189" i="102" s="1"/>
  <c r="GJ189" i="102" s="1"/>
  <c r="GK189" i="102" s="1"/>
  <c r="GL189" i="102" s="1"/>
  <c r="GM189" i="102" s="1"/>
  <c r="GN189" i="102" s="1"/>
  <c r="GO189" i="102" s="1"/>
  <c r="GP189" i="102" s="1"/>
  <c r="GQ189" i="102" s="1"/>
  <c r="GR189" i="102" s="1"/>
  <c r="GS189" i="102" s="1"/>
  <c r="GT189" i="102" s="1"/>
  <c r="GU189" i="102" s="1"/>
  <c r="GV189" i="102" s="1"/>
  <c r="GW189" i="102" s="1"/>
  <c r="GX189" i="102" s="1"/>
  <c r="GY189" i="102" s="1"/>
  <c r="GZ189" i="102" s="1"/>
  <c r="HA189" i="102" s="1"/>
  <c r="HB189" i="102" s="1"/>
  <c r="HC189" i="102" s="1"/>
  <c r="HD189" i="102" s="1"/>
  <c r="HE189" i="102" s="1"/>
  <c r="HF189" i="102" s="1"/>
  <c r="HG189" i="102" s="1"/>
  <c r="HH189" i="102" s="1"/>
  <c r="HI189" i="102" s="1"/>
  <c r="HJ189" i="102" s="1"/>
  <c r="GF2" i="102"/>
  <c r="GE55" i="100" s="1"/>
  <c r="GF84" i="100"/>
  <c r="GF82" i="100"/>
  <c r="GF67" i="100" l="1"/>
  <c r="GG84" i="100"/>
  <c r="GG82" i="100"/>
  <c r="B190" i="102" l="1"/>
  <c r="GG190" i="102" s="1"/>
  <c r="GG67" i="100"/>
  <c r="GH84" i="100"/>
  <c r="GH82" i="100" l="1"/>
  <c r="GH190" i="102"/>
  <c r="GI190" i="102" s="1"/>
  <c r="GJ190" i="102" s="1"/>
  <c r="GK190" i="102" s="1"/>
  <c r="GL190" i="102" s="1"/>
  <c r="GM190" i="102" s="1"/>
  <c r="GN190" i="102" s="1"/>
  <c r="GO190" i="102" s="1"/>
  <c r="GP190" i="102" s="1"/>
  <c r="GQ190" i="102" s="1"/>
  <c r="GR190" i="102" s="1"/>
  <c r="GS190" i="102" s="1"/>
  <c r="GT190" i="102" s="1"/>
  <c r="GU190" i="102" s="1"/>
  <c r="GV190" i="102" s="1"/>
  <c r="GW190" i="102" s="1"/>
  <c r="GX190" i="102" s="1"/>
  <c r="GY190" i="102" s="1"/>
  <c r="GZ190" i="102" s="1"/>
  <c r="HA190" i="102" s="1"/>
  <c r="HB190" i="102" s="1"/>
  <c r="HC190" i="102" s="1"/>
  <c r="HD190" i="102" s="1"/>
  <c r="HE190" i="102" s="1"/>
  <c r="HF190" i="102" s="1"/>
  <c r="HG190" i="102" s="1"/>
  <c r="HH190" i="102" s="1"/>
  <c r="HI190" i="102" s="1"/>
  <c r="HJ190" i="102" s="1"/>
  <c r="GG2" i="102"/>
  <c r="GF55" i="100" s="1"/>
  <c r="B191" i="102"/>
  <c r="GH191" i="102" s="1"/>
  <c r="GH67" i="100"/>
  <c r="B192" i="102" s="1"/>
  <c r="GI192" i="102" s="1"/>
  <c r="GI84" i="100"/>
  <c r="GJ192" i="102" l="1"/>
  <c r="GK192" i="102" s="1"/>
  <c r="GL192" i="102" s="1"/>
  <c r="GM192" i="102" s="1"/>
  <c r="GN192" i="102" s="1"/>
  <c r="GO192" i="102" s="1"/>
  <c r="GP192" i="102" s="1"/>
  <c r="GQ192" i="102" s="1"/>
  <c r="GR192" i="102" s="1"/>
  <c r="GS192" i="102" s="1"/>
  <c r="GT192" i="102" s="1"/>
  <c r="GU192" i="102" s="1"/>
  <c r="GV192" i="102" s="1"/>
  <c r="GW192" i="102" s="1"/>
  <c r="GX192" i="102" s="1"/>
  <c r="GY192" i="102" s="1"/>
  <c r="GZ192" i="102" s="1"/>
  <c r="HA192" i="102" s="1"/>
  <c r="HB192" i="102" s="1"/>
  <c r="HC192" i="102" s="1"/>
  <c r="HD192" i="102" s="1"/>
  <c r="HE192" i="102" s="1"/>
  <c r="HF192" i="102" s="1"/>
  <c r="HG192" i="102" s="1"/>
  <c r="HH192" i="102" s="1"/>
  <c r="HI192" i="102" s="1"/>
  <c r="HJ192" i="102" s="1"/>
  <c r="GI191" i="102"/>
  <c r="GJ191" i="102" s="1"/>
  <c r="GK191" i="102" s="1"/>
  <c r="GL191" i="102" s="1"/>
  <c r="GM191" i="102" s="1"/>
  <c r="GN191" i="102" s="1"/>
  <c r="GO191" i="102" s="1"/>
  <c r="GP191" i="102" s="1"/>
  <c r="GQ191" i="102" s="1"/>
  <c r="GR191" i="102" s="1"/>
  <c r="GS191" i="102" s="1"/>
  <c r="GT191" i="102" s="1"/>
  <c r="GU191" i="102" s="1"/>
  <c r="GV191" i="102" s="1"/>
  <c r="GW191" i="102" s="1"/>
  <c r="GX191" i="102" s="1"/>
  <c r="GY191" i="102" s="1"/>
  <c r="GZ191" i="102" s="1"/>
  <c r="HA191" i="102" s="1"/>
  <c r="HB191" i="102" s="1"/>
  <c r="HC191" i="102" s="1"/>
  <c r="HD191" i="102" s="1"/>
  <c r="HE191" i="102" s="1"/>
  <c r="HF191" i="102" s="1"/>
  <c r="HG191" i="102" s="1"/>
  <c r="HH191" i="102" s="1"/>
  <c r="HI191" i="102" s="1"/>
  <c r="HJ191" i="102" s="1"/>
  <c r="GH2" i="102"/>
  <c r="GG55" i="100" s="1"/>
  <c r="GI67" i="100"/>
  <c r="B193" i="102" s="1"/>
  <c r="GJ193" i="102" s="1"/>
  <c r="GI82" i="100" l="1"/>
  <c r="GI2" i="102"/>
  <c r="GH55" i="100" s="1"/>
  <c r="GK193" i="102"/>
  <c r="GL193" i="102" s="1"/>
  <c r="GM193" i="102" s="1"/>
  <c r="GN193" i="102" s="1"/>
  <c r="GO193" i="102" s="1"/>
  <c r="GP193" i="102" s="1"/>
  <c r="GQ193" i="102" s="1"/>
  <c r="GR193" i="102" s="1"/>
  <c r="GS193" i="102" s="1"/>
  <c r="GT193" i="102" s="1"/>
  <c r="GU193" i="102" s="1"/>
  <c r="GV193" i="102" s="1"/>
  <c r="GW193" i="102" s="1"/>
  <c r="GX193" i="102" s="1"/>
  <c r="GY193" i="102" s="1"/>
  <c r="GZ193" i="102" s="1"/>
  <c r="HA193" i="102" s="1"/>
  <c r="HB193" i="102" s="1"/>
  <c r="HC193" i="102" s="1"/>
  <c r="HD193" i="102" s="1"/>
  <c r="HE193" i="102" s="1"/>
  <c r="HF193" i="102" s="1"/>
  <c r="HG193" i="102" s="1"/>
  <c r="HH193" i="102" s="1"/>
  <c r="HI193" i="102" s="1"/>
  <c r="HJ193" i="102" s="1"/>
  <c r="GJ2" i="102"/>
  <c r="GI55" i="100" s="1"/>
  <c r="GJ82" i="100" l="1"/>
  <c r="GJ67" i="100" s="1"/>
  <c r="B194" i="102" s="1"/>
  <c r="GK194" i="102" s="1"/>
  <c r="GL194" i="102" s="1"/>
  <c r="GM194" i="102" s="1"/>
  <c r="GN194" i="102" s="1"/>
  <c r="GO194" i="102" s="1"/>
  <c r="GP194" i="102" s="1"/>
  <c r="GQ194" i="102" s="1"/>
  <c r="GR194" i="102" s="1"/>
  <c r="GS194" i="102" s="1"/>
  <c r="GT194" i="102" s="1"/>
  <c r="GU194" i="102" s="1"/>
  <c r="GV194" i="102" s="1"/>
  <c r="GW194" i="102" s="1"/>
  <c r="GX194" i="102" s="1"/>
  <c r="GY194" i="102" s="1"/>
  <c r="GZ194" i="102" s="1"/>
  <c r="HA194" i="102" s="1"/>
  <c r="HB194" i="102" s="1"/>
  <c r="HC194" i="102" s="1"/>
  <c r="HD194" i="102" s="1"/>
  <c r="HE194" i="102" s="1"/>
  <c r="HF194" i="102" s="1"/>
  <c r="HG194" i="102" s="1"/>
  <c r="HH194" i="102" s="1"/>
  <c r="HI194" i="102" s="1"/>
  <c r="HJ194" i="102" s="1"/>
  <c r="GJ84" i="100"/>
  <c r="GK2" i="102"/>
  <c r="GJ55" i="100" s="1"/>
  <c r="GK82" i="100" l="1"/>
  <c r="GK67" i="100" s="1"/>
  <c r="B195" i="102" s="1"/>
  <c r="GL195" i="102" s="1"/>
  <c r="GL82" i="100"/>
  <c r="GK84" i="100"/>
  <c r="GM195" i="102"/>
  <c r="GN195" i="102" s="1"/>
  <c r="GO195" i="102" s="1"/>
  <c r="GP195" i="102" s="1"/>
  <c r="GQ195" i="102" s="1"/>
  <c r="GR195" i="102" s="1"/>
  <c r="GS195" i="102" s="1"/>
  <c r="GT195" i="102" s="1"/>
  <c r="GU195" i="102" s="1"/>
  <c r="GV195" i="102" s="1"/>
  <c r="GW195" i="102" s="1"/>
  <c r="GX195" i="102" s="1"/>
  <c r="GY195" i="102" s="1"/>
  <c r="GZ195" i="102" s="1"/>
  <c r="HA195" i="102" s="1"/>
  <c r="HB195" i="102" s="1"/>
  <c r="HC195" i="102" s="1"/>
  <c r="HD195" i="102" s="1"/>
  <c r="HE195" i="102" s="1"/>
  <c r="HF195" i="102" s="1"/>
  <c r="HG195" i="102" s="1"/>
  <c r="HH195" i="102" s="1"/>
  <c r="HI195" i="102" s="1"/>
  <c r="HJ195" i="102" s="1"/>
  <c r="GL2" i="102"/>
  <c r="GK55" i="100" s="1"/>
  <c r="GL84" i="100"/>
  <c r="GL67" i="100" s="1"/>
  <c r="B196" i="102" s="1"/>
  <c r="GM196" i="102" s="1"/>
  <c r="GN196" i="102" l="1"/>
  <c r="GO196" i="102" s="1"/>
  <c r="GP196" i="102" s="1"/>
  <c r="GQ196" i="102" s="1"/>
  <c r="GR196" i="102" s="1"/>
  <c r="GS196" i="102" s="1"/>
  <c r="GT196" i="102" s="1"/>
  <c r="GU196" i="102" s="1"/>
  <c r="GV196" i="102" s="1"/>
  <c r="GW196" i="102" s="1"/>
  <c r="GX196" i="102" s="1"/>
  <c r="GY196" i="102" s="1"/>
  <c r="GZ196" i="102" s="1"/>
  <c r="HA196" i="102" s="1"/>
  <c r="HB196" i="102" s="1"/>
  <c r="HC196" i="102" s="1"/>
  <c r="HD196" i="102" s="1"/>
  <c r="HE196" i="102" s="1"/>
  <c r="HF196" i="102" s="1"/>
  <c r="HG196" i="102" s="1"/>
  <c r="HH196" i="102" s="1"/>
  <c r="HI196" i="102" s="1"/>
  <c r="HJ196" i="102" s="1"/>
  <c r="GM2" i="102"/>
  <c r="GL55" i="100" s="1"/>
  <c r="GM84" i="100"/>
  <c r="GM82" i="100"/>
  <c r="GM67" i="100" l="1"/>
  <c r="B197" i="102" s="1"/>
  <c r="GN197" i="102" s="1"/>
  <c r="GN84" i="100"/>
  <c r="GO197" i="102" l="1"/>
  <c r="GP197" i="102" s="1"/>
  <c r="GQ197" i="102" s="1"/>
  <c r="GR197" i="102" s="1"/>
  <c r="GS197" i="102" s="1"/>
  <c r="GT197" i="102" s="1"/>
  <c r="GU197" i="102" s="1"/>
  <c r="GV197" i="102" s="1"/>
  <c r="GW197" i="102" s="1"/>
  <c r="GX197" i="102" s="1"/>
  <c r="GY197" i="102" s="1"/>
  <c r="GZ197" i="102" s="1"/>
  <c r="HA197" i="102" s="1"/>
  <c r="HB197" i="102" s="1"/>
  <c r="HC197" i="102" s="1"/>
  <c r="HD197" i="102" s="1"/>
  <c r="HE197" i="102" s="1"/>
  <c r="HF197" i="102" s="1"/>
  <c r="HG197" i="102" s="1"/>
  <c r="HH197" i="102" s="1"/>
  <c r="HI197" i="102" s="1"/>
  <c r="HJ197" i="102" s="1"/>
  <c r="GN2" i="102"/>
  <c r="GM55" i="100" s="1"/>
  <c r="GN82" i="100"/>
  <c r="GN67" i="100" s="1"/>
  <c r="GO84" i="100" l="1"/>
  <c r="B198" i="102"/>
  <c r="GO198" i="102" s="1"/>
  <c r="GO82" i="100" l="1"/>
  <c r="GO67" i="100"/>
  <c r="GP198" i="102"/>
  <c r="GQ198" i="102" s="1"/>
  <c r="GR198" i="102" s="1"/>
  <c r="GS198" i="102" s="1"/>
  <c r="GT198" i="102" s="1"/>
  <c r="GU198" i="102" s="1"/>
  <c r="GV198" i="102" s="1"/>
  <c r="GW198" i="102" s="1"/>
  <c r="GX198" i="102" s="1"/>
  <c r="GY198" i="102" s="1"/>
  <c r="GZ198" i="102" s="1"/>
  <c r="HA198" i="102" s="1"/>
  <c r="HB198" i="102" s="1"/>
  <c r="HC198" i="102" s="1"/>
  <c r="HD198" i="102" s="1"/>
  <c r="HE198" i="102" s="1"/>
  <c r="HF198" i="102" s="1"/>
  <c r="HG198" i="102" s="1"/>
  <c r="HH198" i="102" s="1"/>
  <c r="HI198" i="102" s="1"/>
  <c r="HJ198" i="102" s="1"/>
  <c r="GO2" i="102"/>
  <c r="GN55" i="100" s="1"/>
  <c r="GP84" i="100"/>
  <c r="B199" i="102"/>
  <c r="GP199" i="102" s="1"/>
  <c r="GQ199" i="102" l="1"/>
  <c r="GR199" i="102" s="1"/>
  <c r="GS199" i="102" s="1"/>
  <c r="GT199" i="102" s="1"/>
  <c r="GU199" i="102" s="1"/>
  <c r="GV199" i="102" s="1"/>
  <c r="GW199" i="102" s="1"/>
  <c r="GX199" i="102" s="1"/>
  <c r="GY199" i="102" s="1"/>
  <c r="GZ199" i="102" s="1"/>
  <c r="HA199" i="102" s="1"/>
  <c r="HB199" i="102" s="1"/>
  <c r="HC199" i="102" s="1"/>
  <c r="HD199" i="102" s="1"/>
  <c r="HE199" i="102" s="1"/>
  <c r="HF199" i="102" s="1"/>
  <c r="HG199" i="102" s="1"/>
  <c r="HH199" i="102" s="1"/>
  <c r="HI199" i="102" s="1"/>
  <c r="HJ199" i="102" s="1"/>
  <c r="GP2" i="102"/>
  <c r="GO55" i="100" s="1"/>
  <c r="GP82" i="100"/>
  <c r="GP67" i="100" s="1"/>
  <c r="B200" i="102" s="1"/>
  <c r="GQ200" i="102" s="1"/>
  <c r="GR200" i="102" l="1"/>
  <c r="GS200" i="102" s="1"/>
  <c r="GT200" i="102" s="1"/>
  <c r="GU200" i="102" s="1"/>
  <c r="GV200" i="102" s="1"/>
  <c r="GW200" i="102" s="1"/>
  <c r="GX200" i="102" s="1"/>
  <c r="GY200" i="102" s="1"/>
  <c r="GZ200" i="102" s="1"/>
  <c r="HA200" i="102" s="1"/>
  <c r="HB200" i="102" s="1"/>
  <c r="HC200" i="102" s="1"/>
  <c r="HD200" i="102" s="1"/>
  <c r="HE200" i="102" s="1"/>
  <c r="HF200" i="102" s="1"/>
  <c r="HG200" i="102" s="1"/>
  <c r="HH200" i="102" s="1"/>
  <c r="HI200" i="102" s="1"/>
  <c r="HJ200" i="102" s="1"/>
  <c r="GQ2" i="102"/>
  <c r="GP55" i="100" s="1"/>
  <c r="GQ84" i="100"/>
  <c r="GQ82" i="100" l="1"/>
  <c r="GQ67" i="100" s="1"/>
  <c r="B201" i="102" s="1"/>
  <c r="GR201" i="102" s="1"/>
  <c r="GR84" i="100" l="1"/>
  <c r="GR82" i="100"/>
  <c r="GR67" i="100" s="1"/>
  <c r="B202" i="102" s="1"/>
  <c r="GS202" i="102" s="1"/>
  <c r="GS201" i="102"/>
  <c r="GT201" i="102" s="1"/>
  <c r="GU201" i="102" s="1"/>
  <c r="GV201" i="102" s="1"/>
  <c r="GW201" i="102" s="1"/>
  <c r="GX201" i="102" s="1"/>
  <c r="GY201" i="102" s="1"/>
  <c r="GZ201" i="102" s="1"/>
  <c r="HA201" i="102" s="1"/>
  <c r="HB201" i="102" s="1"/>
  <c r="HC201" i="102" s="1"/>
  <c r="HD201" i="102" s="1"/>
  <c r="HE201" i="102" s="1"/>
  <c r="HF201" i="102" s="1"/>
  <c r="HG201" i="102" s="1"/>
  <c r="HH201" i="102" s="1"/>
  <c r="HI201" i="102" s="1"/>
  <c r="HJ201" i="102" s="1"/>
  <c r="GR2" i="102"/>
  <c r="GQ55" i="100" s="1"/>
  <c r="GT202" i="102" l="1"/>
  <c r="GU202" i="102" s="1"/>
  <c r="GV202" i="102" s="1"/>
  <c r="GW202" i="102" s="1"/>
  <c r="GX202" i="102" s="1"/>
  <c r="GY202" i="102" s="1"/>
  <c r="GZ202" i="102" s="1"/>
  <c r="HA202" i="102" s="1"/>
  <c r="HB202" i="102" s="1"/>
  <c r="HC202" i="102" s="1"/>
  <c r="HD202" i="102" s="1"/>
  <c r="HE202" i="102" s="1"/>
  <c r="HF202" i="102" s="1"/>
  <c r="HG202" i="102" s="1"/>
  <c r="HH202" i="102" s="1"/>
  <c r="HI202" i="102" s="1"/>
  <c r="HJ202" i="102" s="1"/>
  <c r="GS2" i="102"/>
  <c r="GR55" i="100" s="1"/>
  <c r="GS84" i="100"/>
  <c r="GS82" i="100"/>
  <c r="GS67" i="100" l="1"/>
  <c r="GT84" i="100"/>
  <c r="B203" i="102"/>
  <c r="GT203" i="102" s="1"/>
  <c r="GT82" i="100" l="1"/>
  <c r="GT67" i="100" s="1"/>
  <c r="B204" i="102" s="1"/>
  <c r="GU204" i="102" s="1"/>
  <c r="GU203" i="102"/>
  <c r="GV203" i="102" s="1"/>
  <c r="GW203" i="102" s="1"/>
  <c r="GX203" i="102" s="1"/>
  <c r="GY203" i="102" s="1"/>
  <c r="GZ203" i="102" s="1"/>
  <c r="HA203" i="102" s="1"/>
  <c r="HB203" i="102" s="1"/>
  <c r="HC203" i="102" s="1"/>
  <c r="HD203" i="102" s="1"/>
  <c r="HE203" i="102" s="1"/>
  <c r="HF203" i="102" s="1"/>
  <c r="HG203" i="102" s="1"/>
  <c r="HH203" i="102" s="1"/>
  <c r="HI203" i="102" s="1"/>
  <c r="HJ203" i="102" s="1"/>
  <c r="GT2" i="102"/>
  <c r="GS55" i="100" s="1"/>
  <c r="GV204" i="102" l="1"/>
  <c r="GW204" i="102" s="1"/>
  <c r="GX204" i="102" s="1"/>
  <c r="GY204" i="102" s="1"/>
  <c r="GZ204" i="102" s="1"/>
  <c r="HA204" i="102" s="1"/>
  <c r="HB204" i="102" s="1"/>
  <c r="HC204" i="102" s="1"/>
  <c r="HD204" i="102" s="1"/>
  <c r="HE204" i="102" s="1"/>
  <c r="HF204" i="102" s="1"/>
  <c r="HG204" i="102" s="1"/>
  <c r="HH204" i="102" s="1"/>
  <c r="HI204" i="102" s="1"/>
  <c r="HJ204" i="102" s="1"/>
  <c r="GU2" i="102"/>
  <c r="GT55" i="100" s="1"/>
  <c r="GU84" i="100"/>
  <c r="GU82" i="100"/>
  <c r="GU67" i="100" l="1"/>
  <c r="GV84" i="100"/>
  <c r="GV82" i="100" l="1"/>
  <c r="GV67" i="100" s="1"/>
  <c r="B205" i="102"/>
  <c r="GV205" i="102" s="1"/>
  <c r="GW205" i="102" l="1"/>
  <c r="GX205" i="102" s="1"/>
  <c r="GY205" i="102" s="1"/>
  <c r="GZ205" i="102" s="1"/>
  <c r="HA205" i="102" s="1"/>
  <c r="HB205" i="102" s="1"/>
  <c r="HC205" i="102" s="1"/>
  <c r="HD205" i="102" s="1"/>
  <c r="HE205" i="102" s="1"/>
  <c r="HF205" i="102" s="1"/>
  <c r="HG205" i="102" s="1"/>
  <c r="HH205" i="102" s="1"/>
  <c r="HI205" i="102" s="1"/>
  <c r="HJ205" i="102" s="1"/>
  <c r="GV2" i="102"/>
  <c r="GU55" i="100" s="1"/>
  <c r="GW84" i="100"/>
  <c r="B206" i="102"/>
  <c r="GW206" i="102" s="1"/>
  <c r="GW82" i="100"/>
  <c r="GW67" i="100" s="1"/>
  <c r="GX206" i="102" l="1"/>
  <c r="GY206" i="102" s="1"/>
  <c r="GZ206" i="102" s="1"/>
  <c r="HA206" i="102" s="1"/>
  <c r="HB206" i="102" s="1"/>
  <c r="HC206" i="102" s="1"/>
  <c r="HD206" i="102" s="1"/>
  <c r="HE206" i="102" s="1"/>
  <c r="HF206" i="102" s="1"/>
  <c r="HG206" i="102" s="1"/>
  <c r="HH206" i="102" s="1"/>
  <c r="HI206" i="102" s="1"/>
  <c r="HJ206" i="102" s="1"/>
  <c r="GW2" i="102"/>
  <c r="GV55" i="100" s="1"/>
  <c r="B207" i="102"/>
  <c r="GX207" i="102" s="1"/>
  <c r="GX82" i="100" l="1"/>
  <c r="GY207" i="102"/>
  <c r="GZ207" i="102" s="1"/>
  <c r="HA207" i="102" s="1"/>
  <c r="HB207" i="102" s="1"/>
  <c r="HC207" i="102" s="1"/>
  <c r="HD207" i="102" s="1"/>
  <c r="HE207" i="102" s="1"/>
  <c r="HF207" i="102" s="1"/>
  <c r="HG207" i="102" s="1"/>
  <c r="HH207" i="102" s="1"/>
  <c r="HI207" i="102" s="1"/>
  <c r="HJ207" i="102" s="1"/>
  <c r="GX2" i="102"/>
  <c r="GW55" i="100" s="1"/>
  <c r="GX84" i="100"/>
  <c r="GX67" i="100" s="1"/>
  <c r="GY82" i="100" l="1"/>
  <c r="B208" i="102"/>
  <c r="GY208" i="102" s="1"/>
  <c r="GY84" i="100"/>
  <c r="GY67" i="100" s="1"/>
  <c r="HA82" i="100" l="1"/>
  <c r="GZ82" i="100"/>
  <c r="GZ208" i="102"/>
  <c r="HA208" i="102" s="1"/>
  <c r="HB208" i="102" s="1"/>
  <c r="HC208" i="102" s="1"/>
  <c r="HD208" i="102" s="1"/>
  <c r="HE208" i="102" s="1"/>
  <c r="HF208" i="102" s="1"/>
  <c r="HG208" i="102" s="1"/>
  <c r="HH208" i="102" s="1"/>
  <c r="HI208" i="102" s="1"/>
  <c r="HJ208" i="102" s="1"/>
  <c r="GY2" i="102"/>
  <c r="GX55" i="100" s="1"/>
  <c r="B209" i="102"/>
  <c r="GZ209" i="102" s="1"/>
  <c r="GZ84" i="100"/>
  <c r="GZ67" i="100" s="1"/>
  <c r="HA209" i="102" l="1"/>
  <c r="HB209" i="102" s="1"/>
  <c r="HC209" i="102" s="1"/>
  <c r="HD209" i="102" s="1"/>
  <c r="HE209" i="102" s="1"/>
  <c r="HF209" i="102" s="1"/>
  <c r="HG209" i="102" s="1"/>
  <c r="HH209" i="102" s="1"/>
  <c r="HI209" i="102" s="1"/>
  <c r="HJ209" i="102" s="1"/>
  <c r="GZ2" i="102"/>
  <c r="GY55" i="100" s="1"/>
  <c r="HB82" i="100"/>
  <c r="B210" i="102"/>
  <c r="HA210" i="102" s="1"/>
  <c r="HA84" i="100"/>
  <c r="HA67" i="100" s="1"/>
  <c r="HB210" i="102" l="1"/>
  <c r="HC210" i="102" s="1"/>
  <c r="HD210" i="102" s="1"/>
  <c r="HE210" i="102" s="1"/>
  <c r="HF210" i="102" s="1"/>
  <c r="HG210" i="102" s="1"/>
  <c r="HH210" i="102" s="1"/>
  <c r="HI210" i="102" s="1"/>
  <c r="HJ210" i="102" s="1"/>
  <c r="HA2" i="102"/>
  <c r="GZ55" i="100" s="1"/>
  <c r="HB84" i="100"/>
  <c r="HB67" i="100" s="1"/>
  <c r="HC82" i="100"/>
  <c r="B211" i="102"/>
  <c r="HB211" i="102" s="1"/>
  <c r="HC211" i="102" l="1"/>
  <c r="HD211" i="102" s="1"/>
  <c r="HE211" i="102" s="1"/>
  <c r="HF211" i="102" s="1"/>
  <c r="HG211" i="102" s="1"/>
  <c r="HH211" i="102" s="1"/>
  <c r="HI211" i="102" s="1"/>
  <c r="HJ211" i="102" s="1"/>
  <c r="HB2" i="102"/>
  <c r="HA55" i="100" s="1"/>
  <c r="B212" i="102"/>
  <c r="HC212" i="102" s="1"/>
  <c r="HC84" i="100"/>
  <c r="HC67" i="100" s="1"/>
  <c r="B213" i="102" s="1"/>
  <c r="HD213" i="102" s="1"/>
  <c r="HD82" i="100"/>
  <c r="HE213" i="102" l="1"/>
  <c r="HF213" i="102" s="1"/>
  <c r="HG213" i="102" s="1"/>
  <c r="HH213" i="102" s="1"/>
  <c r="HI213" i="102" s="1"/>
  <c r="HJ213" i="102" s="1"/>
  <c r="HD212" i="102"/>
  <c r="HE212" i="102" s="1"/>
  <c r="HF212" i="102" s="1"/>
  <c r="HG212" i="102" s="1"/>
  <c r="HH212" i="102" s="1"/>
  <c r="HI212" i="102" s="1"/>
  <c r="HJ212" i="102" s="1"/>
  <c r="HC2" i="102"/>
  <c r="HB55" i="100" s="1"/>
  <c r="HD84" i="100"/>
  <c r="HD67" i="100" s="1"/>
  <c r="B214" i="102" s="1"/>
  <c r="HE214" i="102" s="1"/>
  <c r="HD2" i="102" l="1"/>
  <c r="HC55" i="100" s="1"/>
  <c r="HF214" i="102"/>
  <c r="HG214" i="102" s="1"/>
  <c r="HH214" i="102" s="1"/>
  <c r="HI214" i="102" s="1"/>
  <c r="HJ214" i="102" s="1"/>
  <c r="HE2" i="102"/>
  <c r="HD55" i="100" s="1"/>
  <c r="HE84" i="100"/>
  <c r="HE82" i="100"/>
  <c r="HE67" i="100" l="1"/>
  <c r="B215" i="102"/>
  <c r="HF215" i="102" s="1"/>
  <c r="HG215" i="102" l="1"/>
  <c r="HH215" i="102" s="1"/>
  <c r="HI215" i="102" s="1"/>
  <c r="HJ215" i="102" s="1"/>
  <c r="HF2" i="102"/>
  <c r="HE55" i="100" s="1"/>
  <c r="HF84" i="100"/>
  <c r="HF82" i="100"/>
  <c r="HF67" i="100" l="1"/>
  <c r="B216" i="102" l="1"/>
  <c r="HG216" i="102" s="1"/>
  <c r="HG84" i="100"/>
  <c r="HG82" i="100"/>
  <c r="HH216" i="102" l="1"/>
  <c r="HI216" i="102" s="1"/>
  <c r="HJ216" i="102" s="1"/>
  <c r="HG2" i="102"/>
  <c r="HF55" i="100" s="1"/>
  <c r="HH84" i="100"/>
  <c r="HG67" i="100"/>
  <c r="B217" i="102" s="1"/>
  <c r="HH217" i="102" s="1"/>
  <c r="HI217" i="102" l="1"/>
  <c r="HJ217" i="102" s="1"/>
  <c r="HH2" i="102"/>
  <c r="HG55" i="100" s="1"/>
  <c r="HH82" i="100"/>
  <c r="HH67" i="100" s="1"/>
  <c r="HI82" i="100" l="1"/>
  <c r="D10" i="100"/>
  <c r="HI84" i="100"/>
  <c r="B218" i="102"/>
  <c r="F10" i="109"/>
  <c r="F10" i="106"/>
  <c r="F10" i="100"/>
  <c r="F10" i="112"/>
  <c r="F10" i="115"/>
  <c r="G10" i="112"/>
  <c r="G10" i="100"/>
  <c r="G10" i="109"/>
  <c r="G10" i="106"/>
  <c r="G10" i="115"/>
  <c r="C10" i="106"/>
  <c r="C10" i="115"/>
  <c r="C10" i="109"/>
  <c r="C10" i="100"/>
  <c r="C10" i="112"/>
  <c r="D10" i="115"/>
  <c r="D10" i="109"/>
  <c r="D10" i="106"/>
  <c r="D10" i="112"/>
  <c r="E10" i="109"/>
  <c r="E10" i="112"/>
  <c r="E10" i="115"/>
  <c r="E10" i="100"/>
  <c r="E10" i="106"/>
  <c r="D101" i="87" l="1"/>
  <c r="D75" i="87"/>
  <c r="E75" i="87"/>
  <c r="E101" i="87"/>
  <c r="C75" i="87"/>
  <c r="C101" i="87"/>
  <c r="E44" i="115"/>
  <c r="H83" i="106"/>
  <c r="H67" i="106" s="1"/>
  <c r="B12" i="108" s="1"/>
  <c r="E45" i="115"/>
  <c r="HI67" i="100"/>
  <c r="B219" i="102" s="1"/>
  <c r="HJ219" i="102" s="1"/>
  <c r="HI218" i="102"/>
  <c r="D44" i="115"/>
  <c r="D45" i="115"/>
  <c r="G44" i="115"/>
  <c r="G45" i="115"/>
  <c r="F45" i="115"/>
  <c r="F44" i="115"/>
  <c r="G47" i="115"/>
  <c r="C45" i="115"/>
  <c r="C44" i="115"/>
  <c r="F47" i="115"/>
  <c r="C154" i="87" l="1"/>
  <c r="D27" i="87"/>
  <c r="D26" i="87"/>
  <c r="B154" i="87"/>
  <c r="C27" i="87"/>
  <c r="C26" i="87"/>
  <c r="D154" i="87"/>
  <c r="E27" i="87"/>
  <c r="E26" i="87"/>
  <c r="B10" i="107"/>
  <c r="I10" i="107" s="1"/>
  <c r="I83" i="106"/>
  <c r="I67" i="106" s="1"/>
  <c r="H10" i="106"/>
  <c r="H10" i="100"/>
  <c r="H10" i="115"/>
  <c r="H47" i="115" s="1"/>
  <c r="H10" i="112"/>
  <c r="H10" i="109"/>
  <c r="HJ218" i="102"/>
  <c r="HJ2" i="102" s="1"/>
  <c r="HI55" i="100" s="1"/>
  <c r="HI2" i="102"/>
  <c r="HH55" i="100" s="1"/>
  <c r="B2" i="102"/>
  <c r="F12" i="108"/>
  <c r="E24" i="87" l="1"/>
  <c r="D24" i="87"/>
  <c r="C24" i="87"/>
  <c r="I10" i="106"/>
  <c r="H44" i="115"/>
  <c r="H45" i="115"/>
  <c r="B13" i="108"/>
  <c r="B11" i="107"/>
  <c r="I2" i="107"/>
  <c r="H55" i="106" s="1"/>
  <c r="H58" i="106" s="1"/>
  <c r="J10" i="107"/>
  <c r="C13" i="108"/>
  <c r="I10" i="115" l="1"/>
  <c r="I10" i="100"/>
  <c r="I10" i="112"/>
  <c r="I10" i="109"/>
  <c r="I56" i="106"/>
  <c r="D13" i="108"/>
  <c r="I44" i="115"/>
  <c r="I45" i="115"/>
  <c r="J11" i="107"/>
  <c r="K11" i="107" s="1"/>
  <c r="L11" i="107" s="1"/>
  <c r="M11" i="107" s="1"/>
  <c r="N11" i="107" s="1"/>
  <c r="O11" i="107" s="1"/>
  <c r="P11" i="107" s="1"/>
  <c r="Q11" i="107" s="1"/>
  <c r="R11" i="107" s="1"/>
  <c r="S11" i="107" s="1"/>
  <c r="T11" i="107" s="1"/>
  <c r="U11" i="107" s="1"/>
  <c r="V11" i="107" s="1"/>
  <c r="W11" i="107" s="1"/>
  <c r="X11" i="107" s="1"/>
  <c r="Y11" i="107" s="1"/>
  <c r="Z11" i="107" s="1"/>
  <c r="AA11" i="107" s="1"/>
  <c r="AB11" i="107" s="1"/>
  <c r="AC11" i="107" s="1"/>
  <c r="AD11" i="107" s="1"/>
  <c r="AE11" i="107" s="1"/>
  <c r="AF11" i="107" s="1"/>
  <c r="AG11" i="107" s="1"/>
  <c r="AH11" i="107" s="1"/>
  <c r="AI11" i="107" s="1"/>
  <c r="AJ11" i="107" s="1"/>
  <c r="AK11" i="107" s="1"/>
  <c r="AL11" i="107" s="1"/>
  <c r="AM11" i="107" s="1"/>
  <c r="AN11" i="107" s="1"/>
  <c r="AO11" i="107" s="1"/>
  <c r="AP11" i="107" s="1"/>
  <c r="AQ11" i="107" s="1"/>
  <c r="AR11" i="107" s="1"/>
  <c r="AS11" i="107" s="1"/>
  <c r="AT11" i="107" s="1"/>
  <c r="AU11" i="107" s="1"/>
  <c r="AV11" i="107" s="1"/>
  <c r="AW11" i="107" s="1"/>
  <c r="AX11" i="107" s="1"/>
  <c r="AY11" i="107" s="1"/>
  <c r="AZ11" i="107" s="1"/>
  <c r="BA11" i="107" s="1"/>
  <c r="BB11" i="107" s="1"/>
  <c r="BC11" i="107" s="1"/>
  <c r="BD11" i="107" s="1"/>
  <c r="BE11" i="107" s="1"/>
  <c r="BF11" i="107" s="1"/>
  <c r="BG11" i="107" s="1"/>
  <c r="BH11" i="107" s="1"/>
  <c r="BI11" i="107" s="1"/>
  <c r="BJ11" i="107" s="1"/>
  <c r="BK11" i="107" s="1"/>
  <c r="BL11" i="107" s="1"/>
  <c r="BM11" i="107" s="1"/>
  <c r="BN11" i="107" s="1"/>
  <c r="BO11" i="107" s="1"/>
  <c r="BP11" i="107" s="1"/>
  <c r="BQ11" i="107" s="1"/>
  <c r="BR11" i="107" s="1"/>
  <c r="BS11" i="107" s="1"/>
  <c r="BT11" i="107" s="1"/>
  <c r="BU11" i="107" s="1"/>
  <c r="BV11" i="107" s="1"/>
  <c r="BW11" i="107" s="1"/>
  <c r="BX11" i="107" s="1"/>
  <c r="BY11" i="107" s="1"/>
  <c r="BZ11" i="107" s="1"/>
  <c r="CA11" i="107" s="1"/>
  <c r="CB11" i="107" s="1"/>
  <c r="CC11" i="107" s="1"/>
  <c r="CD11" i="107" s="1"/>
  <c r="CE11" i="107" s="1"/>
  <c r="CF11" i="107" s="1"/>
  <c r="CG11" i="107" s="1"/>
  <c r="CH11" i="107" s="1"/>
  <c r="CI11" i="107" s="1"/>
  <c r="CJ11" i="107" s="1"/>
  <c r="CK11" i="107" s="1"/>
  <c r="CL11" i="107" s="1"/>
  <c r="CM11" i="107" s="1"/>
  <c r="CN11" i="107" s="1"/>
  <c r="CO11" i="107" s="1"/>
  <c r="CP11" i="107" s="1"/>
  <c r="CQ11" i="107" s="1"/>
  <c r="CR11" i="107" s="1"/>
  <c r="CS11" i="107" s="1"/>
  <c r="CT11" i="107" s="1"/>
  <c r="CU11" i="107" s="1"/>
  <c r="CV11" i="107" s="1"/>
  <c r="CW11" i="107" s="1"/>
  <c r="CX11" i="107" s="1"/>
  <c r="CY11" i="107" s="1"/>
  <c r="CZ11" i="107" s="1"/>
  <c r="DA11" i="107" s="1"/>
  <c r="DB11" i="107" s="1"/>
  <c r="DC11" i="107" s="1"/>
  <c r="DD11" i="107" s="1"/>
  <c r="DE11" i="107" s="1"/>
  <c r="DF11" i="107" s="1"/>
  <c r="DG11" i="107" s="1"/>
  <c r="DH11" i="107" s="1"/>
  <c r="DI11" i="107" s="1"/>
  <c r="DJ11" i="107" s="1"/>
  <c r="DK11" i="107" s="1"/>
  <c r="DL11" i="107" s="1"/>
  <c r="DM11" i="107" s="1"/>
  <c r="DN11" i="107" s="1"/>
  <c r="DO11" i="107" s="1"/>
  <c r="DP11" i="107" s="1"/>
  <c r="DQ11" i="107" s="1"/>
  <c r="DR11" i="107" s="1"/>
  <c r="DS11" i="107" s="1"/>
  <c r="DT11" i="107" s="1"/>
  <c r="DU11" i="107" s="1"/>
  <c r="DV11" i="107" s="1"/>
  <c r="DW11" i="107" s="1"/>
  <c r="DX11" i="107" s="1"/>
  <c r="DY11" i="107" s="1"/>
  <c r="DZ11" i="107" s="1"/>
  <c r="EA11" i="107" s="1"/>
  <c r="EB11" i="107" s="1"/>
  <c r="EC11" i="107" s="1"/>
  <c r="ED11" i="107" s="1"/>
  <c r="EE11" i="107" s="1"/>
  <c r="EF11" i="107" s="1"/>
  <c r="EG11" i="107" s="1"/>
  <c r="EH11" i="107" s="1"/>
  <c r="EI11" i="107" s="1"/>
  <c r="EJ11" i="107" s="1"/>
  <c r="EK11" i="107" s="1"/>
  <c r="EL11" i="107" s="1"/>
  <c r="EM11" i="107" s="1"/>
  <c r="EN11" i="107" s="1"/>
  <c r="EO11" i="107" s="1"/>
  <c r="EP11" i="107" s="1"/>
  <c r="EQ11" i="107" s="1"/>
  <c r="ER11" i="107" s="1"/>
  <c r="ES11" i="107" s="1"/>
  <c r="ET11" i="107" s="1"/>
  <c r="EU11" i="107" s="1"/>
  <c r="EV11" i="107" s="1"/>
  <c r="EW11" i="107" s="1"/>
  <c r="EX11" i="107" s="1"/>
  <c r="EY11" i="107" s="1"/>
  <c r="EZ11" i="107" s="1"/>
  <c r="FA11" i="107" s="1"/>
  <c r="FB11" i="107" s="1"/>
  <c r="FC11" i="107" s="1"/>
  <c r="FD11" i="107" s="1"/>
  <c r="FE11" i="107" s="1"/>
  <c r="FF11" i="107" s="1"/>
  <c r="FG11" i="107" s="1"/>
  <c r="FH11" i="107" s="1"/>
  <c r="FI11" i="107" s="1"/>
  <c r="FJ11" i="107" s="1"/>
  <c r="FK11" i="107" s="1"/>
  <c r="FL11" i="107" s="1"/>
  <c r="FM11" i="107" s="1"/>
  <c r="FN11" i="107" s="1"/>
  <c r="FO11" i="107" s="1"/>
  <c r="FP11" i="107" s="1"/>
  <c r="FQ11" i="107" s="1"/>
  <c r="FR11" i="107" s="1"/>
  <c r="FS11" i="107" s="1"/>
  <c r="FT11" i="107" s="1"/>
  <c r="FU11" i="107" s="1"/>
  <c r="FV11" i="107" s="1"/>
  <c r="FW11" i="107" s="1"/>
  <c r="FX11" i="107" s="1"/>
  <c r="FY11" i="107" s="1"/>
  <c r="FZ11" i="107" s="1"/>
  <c r="GA11" i="107" s="1"/>
  <c r="GB11" i="107" s="1"/>
  <c r="GC11" i="107" s="1"/>
  <c r="GD11" i="107" s="1"/>
  <c r="GE11" i="107" s="1"/>
  <c r="GF11" i="107" s="1"/>
  <c r="GG11" i="107" s="1"/>
  <c r="GH11" i="107" s="1"/>
  <c r="GI11" i="107" s="1"/>
  <c r="GJ11" i="107" s="1"/>
  <c r="GK11" i="107" s="1"/>
  <c r="GL11" i="107" s="1"/>
  <c r="GM11" i="107" s="1"/>
  <c r="GN11" i="107" s="1"/>
  <c r="GO11" i="107" s="1"/>
  <c r="GP11" i="107" s="1"/>
  <c r="GQ11" i="107" s="1"/>
  <c r="GR11" i="107" s="1"/>
  <c r="GS11" i="107" s="1"/>
  <c r="GT11" i="107" s="1"/>
  <c r="GU11" i="107" s="1"/>
  <c r="GV11" i="107" s="1"/>
  <c r="GW11" i="107" s="1"/>
  <c r="GX11" i="107" s="1"/>
  <c r="GY11" i="107" s="1"/>
  <c r="GZ11" i="107" s="1"/>
  <c r="HA11" i="107" s="1"/>
  <c r="HB11" i="107" s="1"/>
  <c r="HC11" i="107" s="1"/>
  <c r="HD11" i="107" s="1"/>
  <c r="HE11" i="107" s="1"/>
  <c r="HF11" i="107" s="1"/>
  <c r="HG11" i="107" s="1"/>
  <c r="HH11" i="107" s="1"/>
  <c r="HI11" i="107" s="1"/>
  <c r="HJ11" i="107" s="1"/>
  <c r="K10" i="107"/>
  <c r="H61" i="106"/>
  <c r="I47" i="115"/>
  <c r="J83" i="106"/>
  <c r="J67" i="106" s="1"/>
  <c r="J2" i="107" l="1"/>
  <c r="I55" i="106" s="1"/>
  <c r="I58" i="106" s="1"/>
  <c r="I61" i="106" s="1"/>
  <c r="K83" i="106"/>
  <c r="K67" i="106" s="1"/>
  <c r="E13" i="108"/>
  <c r="I91" i="106"/>
  <c r="B12" i="107"/>
  <c r="B14" i="108"/>
  <c r="J10" i="112"/>
  <c r="J10" i="106"/>
  <c r="J10" i="100"/>
  <c r="J10" i="109"/>
  <c r="J10" i="115"/>
  <c r="L10" i="107"/>
  <c r="H63" i="106"/>
  <c r="H62" i="106"/>
  <c r="H60" i="106" l="1"/>
  <c r="H65" i="106" s="1"/>
  <c r="J47" i="115"/>
  <c r="I63" i="106"/>
  <c r="I62" i="106"/>
  <c r="J44" i="115"/>
  <c r="J45" i="115"/>
  <c r="B13" i="107"/>
  <c r="L13" i="107" s="1"/>
  <c r="M13" i="107" s="1"/>
  <c r="N13" i="107" s="1"/>
  <c r="O13" i="107" s="1"/>
  <c r="P13" i="107" s="1"/>
  <c r="Q13" i="107" s="1"/>
  <c r="R13" i="107" s="1"/>
  <c r="S13" i="107" s="1"/>
  <c r="T13" i="107" s="1"/>
  <c r="U13" i="107" s="1"/>
  <c r="V13" i="107" s="1"/>
  <c r="W13" i="107" s="1"/>
  <c r="X13" i="107" s="1"/>
  <c r="Y13" i="107" s="1"/>
  <c r="Z13" i="107" s="1"/>
  <c r="AA13" i="107" s="1"/>
  <c r="AB13" i="107" s="1"/>
  <c r="AC13" i="107" s="1"/>
  <c r="AD13" i="107" s="1"/>
  <c r="AE13" i="107" s="1"/>
  <c r="AF13" i="107" s="1"/>
  <c r="AG13" i="107" s="1"/>
  <c r="AH13" i="107" s="1"/>
  <c r="AI13" i="107" s="1"/>
  <c r="AJ13" i="107" s="1"/>
  <c r="AK13" i="107" s="1"/>
  <c r="AL13" i="107" s="1"/>
  <c r="AM13" i="107" s="1"/>
  <c r="AN13" i="107" s="1"/>
  <c r="AO13" i="107" s="1"/>
  <c r="AP13" i="107" s="1"/>
  <c r="AQ13" i="107" s="1"/>
  <c r="AR13" i="107" s="1"/>
  <c r="AS13" i="107" s="1"/>
  <c r="AT13" i="107" s="1"/>
  <c r="AU13" i="107" s="1"/>
  <c r="AV13" i="107" s="1"/>
  <c r="AW13" i="107" s="1"/>
  <c r="AX13" i="107" s="1"/>
  <c r="AY13" i="107" s="1"/>
  <c r="AZ13" i="107" s="1"/>
  <c r="BA13" i="107" s="1"/>
  <c r="BB13" i="107" s="1"/>
  <c r="BC13" i="107" s="1"/>
  <c r="BD13" i="107" s="1"/>
  <c r="BE13" i="107" s="1"/>
  <c r="BF13" i="107" s="1"/>
  <c r="BG13" i="107" s="1"/>
  <c r="BH13" i="107" s="1"/>
  <c r="BI13" i="107" s="1"/>
  <c r="BJ13" i="107" s="1"/>
  <c r="BK13" i="107" s="1"/>
  <c r="BL13" i="107" s="1"/>
  <c r="BM13" i="107" s="1"/>
  <c r="BN13" i="107" s="1"/>
  <c r="BO13" i="107" s="1"/>
  <c r="BP13" i="107" s="1"/>
  <c r="BQ13" i="107" s="1"/>
  <c r="BR13" i="107" s="1"/>
  <c r="BS13" i="107" s="1"/>
  <c r="BT13" i="107" s="1"/>
  <c r="BU13" i="107" s="1"/>
  <c r="BV13" i="107" s="1"/>
  <c r="BW13" i="107" s="1"/>
  <c r="BX13" i="107" s="1"/>
  <c r="BY13" i="107" s="1"/>
  <c r="BZ13" i="107" s="1"/>
  <c r="CA13" i="107" s="1"/>
  <c r="CB13" i="107" s="1"/>
  <c r="CC13" i="107" s="1"/>
  <c r="CD13" i="107" s="1"/>
  <c r="CE13" i="107" s="1"/>
  <c r="CF13" i="107" s="1"/>
  <c r="CG13" i="107" s="1"/>
  <c r="CH13" i="107" s="1"/>
  <c r="CI13" i="107" s="1"/>
  <c r="CJ13" i="107" s="1"/>
  <c r="CK13" i="107" s="1"/>
  <c r="CL13" i="107" s="1"/>
  <c r="CM13" i="107" s="1"/>
  <c r="CN13" i="107" s="1"/>
  <c r="CO13" i="107" s="1"/>
  <c r="CP13" i="107" s="1"/>
  <c r="CQ13" i="107" s="1"/>
  <c r="CR13" i="107" s="1"/>
  <c r="CS13" i="107" s="1"/>
  <c r="CT13" i="107" s="1"/>
  <c r="CU13" i="107" s="1"/>
  <c r="CV13" i="107" s="1"/>
  <c r="CW13" i="107" s="1"/>
  <c r="CX13" i="107" s="1"/>
  <c r="CY13" i="107" s="1"/>
  <c r="CZ13" i="107" s="1"/>
  <c r="DA13" i="107" s="1"/>
  <c r="DB13" i="107" s="1"/>
  <c r="DC13" i="107" s="1"/>
  <c r="DD13" i="107" s="1"/>
  <c r="DE13" i="107" s="1"/>
  <c r="DF13" i="107" s="1"/>
  <c r="DG13" i="107" s="1"/>
  <c r="DH13" i="107" s="1"/>
  <c r="DI13" i="107" s="1"/>
  <c r="DJ13" i="107" s="1"/>
  <c r="DK13" i="107" s="1"/>
  <c r="DL13" i="107" s="1"/>
  <c r="DM13" i="107" s="1"/>
  <c r="DN13" i="107" s="1"/>
  <c r="DO13" i="107" s="1"/>
  <c r="DP13" i="107" s="1"/>
  <c r="DQ13" i="107" s="1"/>
  <c r="DR13" i="107" s="1"/>
  <c r="DS13" i="107" s="1"/>
  <c r="DT13" i="107" s="1"/>
  <c r="DU13" i="107" s="1"/>
  <c r="DV13" i="107" s="1"/>
  <c r="DW13" i="107" s="1"/>
  <c r="DX13" i="107" s="1"/>
  <c r="DY13" i="107" s="1"/>
  <c r="DZ13" i="107" s="1"/>
  <c r="EA13" i="107" s="1"/>
  <c r="EB13" i="107" s="1"/>
  <c r="EC13" i="107" s="1"/>
  <c r="ED13" i="107" s="1"/>
  <c r="EE13" i="107" s="1"/>
  <c r="EF13" i="107" s="1"/>
  <c r="EG13" i="107" s="1"/>
  <c r="EH13" i="107" s="1"/>
  <c r="EI13" i="107" s="1"/>
  <c r="EJ13" i="107" s="1"/>
  <c r="EK13" i="107" s="1"/>
  <c r="EL13" i="107" s="1"/>
  <c r="EM13" i="107" s="1"/>
  <c r="EN13" i="107" s="1"/>
  <c r="EO13" i="107" s="1"/>
  <c r="EP13" i="107" s="1"/>
  <c r="EQ13" i="107" s="1"/>
  <c r="ER13" i="107" s="1"/>
  <c r="ES13" i="107" s="1"/>
  <c r="ET13" i="107" s="1"/>
  <c r="EU13" i="107" s="1"/>
  <c r="EV13" i="107" s="1"/>
  <c r="EW13" i="107" s="1"/>
  <c r="EX13" i="107" s="1"/>
  <c r="EY13" i="107" s="1"/>
  <c r="EZ13" i="107" s="1"/>
  <c r="FA13" i="107" s="1"/>
  <c r="FB13" i="107" s="1"/>
  <c r="FC13" i="107" s="1"/>
  <c r="FD13" i="107" s="1"/>
  <c r="FE13" i="107" s="1"/>
  <c r="FF13" i="107" s="1"/>
  <c r="FG13" i="107" s="1"/>
  <c r="FH13" i="107" s="1"/>
  <c r="FI13" i="107" s="1"/>
  <c r="FJ13" i="107" s="1"/>
  <c r="FK13" i="107" s="1"/>
  <c r="FL13" i="107" s="1"/>
  <c r="FM13" i="107" s="1"/>
  <c r="FN13" i="107" s="1"/>
  <c r="FO13" i="107" s="1"/>
  <c r="FP13" i="107" s="1"/>
  <c r="FQ13" i="107" s="1"/>
  <c r="FR13" i="107" s="1"/>
  <c r="FS13" i="107" s="1"/>
  <c r="FT13" i="107" s="1"/>
  <c r="FU13" i="107" s="1"/>
  <c r="FV13" i="107" s="1"/>
  <c r="FW13" i="107" s="1"/>
  <c r="FX13" i="107" s="1"/>
  <c r="FY13" i="107" s="1"/>
  <c r="FZ13" i="107" s="1"/>
  <c r="GA13" i="107" s="1"/>
  <c r="GB13" i="107" s="1"/>
  <c r="GC13" i="107" s="1"/>
  <c r="GD13" i="107" s="1"/>
  <c r="GE13" i="107" s="1"/>
  <c r="GF13" i="107" s="1"/>
  <c r="GG13" i="107" s="1"/>
  <c r="GH13" i="107" s="1"/>
  <c r="GI13" i="107" s="1"/>
  <c r="GJ13" i="107" s="1"/>
  <c r="GK13" i="107" s="1"/>
  <c r="GL13" i="107" s="1"/>
  <c r="GM13" i="107" s="1"/>
  <c r="GN13" i="107" s="1"/>
  <c r="GO13" i="107" s="1"/>
  <c r="GP13" i="107" s="1"/>
  <c r="GQ13" i="107" s="1"/>
  <c r="GR13" i="107" s="1"/>
  <c r="GS13" i="107" s="1"/>
  <c r="GT13" i="107" s="1"/>
  <c r="GU13" i="107" s="1"/>
  <c r="GV13" i="107" s="1"/>
  <c r="GW13" i="107" s="1"/>
  <c r="GX13" i="107" s="1"/>
  <c r="GY13" i="107" s="1"/>
  <c r="GZ13" i="107" s="1"/>
  <c r="HA13" i="107" s="1"/>
  <c r="HB13" i="107" s="1"/>
  <c r="HC13" i="107" s="1"/>
  <c r="HD13" i="107" s="1"/>
  <c r="HE13" i="107" s="1"/>
  <c r="HF13" i="107" s="1"/>
  <c r="HG13" i="107" s="1"/>
  <c r="HH13" i="107" s="1"/>
  <c r="HI13" i="107" s="1"/>
  <c r="HJ13" i="107" s="1"/>
  <c r="B15" i="108"/>
  <c r="M10" i="107"/>
  <c r="K12" i="107"/>
  <c r="I95" i="106"/>
  <c r="F13" i="108"/>
  <c r="K10" i="115" l="1"/>
  <c r="L83" i="106"/>
  <c r="L67" i="106" s="1"/>
  <c r="K10" i="112"/>
  <c r="K10" i="106"/>
  <c r="K10" i="100"/>
  <c r="K10" i="109"/>
  <c r="I60" i="106"/>
  <c r="I65" i="106" s="1"/>
  <c r="N10" i="107"/>
  <c r="C14" i="108"/>
  <c r="K47" i="115"/>
  <c r="L12" i="107"/>
  <c r="K2" i="107"/>
  <c r="J55" i="106" s="1"/>
  <c r="K45" i="115" l="1"/>
  <c r="K44" i="115"/>
  <c r="M12" i="107"/>
  <c r="L2" i="107"/>
  <c r="K55" i="106" s="1"/>
  <c r="B14" i="107"/>
  <c r="B16" i="108"/>
  <c r="O10" i="107"/>
  <c r="D14" i="108"/>
  <c r="J56" i="106"/>
  <c r="J58" i="106" s="1"/>
  <c r="L10" i="115" l="1"/>
  <c r="L10" i="100"/>
  <c r="L10" i="112"/>
  <c r="L10" i="109"/>
  <c r="L10" i="106"/>
  <c r="M83" i="106"/>
  <c r="M67" i="106" s="1"/>
  <c r="B17" i="108" s="1"/>
  <c r="J61" i="106"/>
  <c r="M14" i="107"/>
  <c r="N14" i="107" s="1"/>
  <c r="O14" i="107" s="1"/>
  <c r="P14" i="107" s="1"/>
  <c r="Q14" i="107" s="1"/>
  <c r="R14" i="107" s="1"/>
  <c r="S14" i="107" s="1"/>
  <c r="T14" i="107" s="1"/>
  <c r="U14" i="107" s="1"/>
  <c r="V14" i="107" s="1"/>
  <c r="W14" i="107" s="1"/>
  <c r="X14" i="107" s="1"/>
  <c r="Y14" i="107" s="1"/>
  <c r="Z14" i="107" s="1"/>
  <c r="AA14" i="107" s="1"/>
  <c r="AB14" i="107" s="1"/>
  <c r="AC14" i="107" s="1"/>
  <c r="AD14" i="107" s="1"/>
  <c r="AE14" i="107" s="1"/>
  <c r="AF14" i="107" s="1"/>
  <c r="AG14" i="107" s="1"/>
  <c r="AH14" i="107" s="1"/>
  <c r="AI14" i="107" s="1"/>
  <c r="AJ14" i="107" s="1"/>
  <c r="AK14" i="107" s="1"/>
  <c r="AL14" i="107" s="1"/>
  <c r="AM14" i="107" s="1"/>
  <c r="AN14" i="107" s="1"/>
  <c r="AO14" i="107" s="1"/>
  <c r="AP14" i="107" s="1"/>
  <c r="AQ14" i="107" s="1"/>
  <c r="AR14" i="107" s="1"/>
  <c r="AS14" i="107" s="1"/>
  <c r="AT14" i="107" s="1"/>
  <c r="AU14" i="107" s="1"/>
  <c r="AV14" i="107" s="1"/>
  <c r="AW14" i="107" s="1"/>
  <c r="AX14" i="107" s="1"/>
  <c r="AY14" i="107" s="1"/>
  <c r="AZ14" i="107" s="1"/>
  <c r="BA14" i="107" s="1"/>
  <c r="BB14" i="107" s="1"/>
  <c r="BC14" i="107" s="1"/>
  <c r="BD14" i="107" s="1"/>
  <c r="BE14" i="107" s="1"/>
  <c r="BF14" i="107" s="1"/>
  <c r="BG14" i="107" s="1"/>
  <c r="BH14" i="107" s="1"/>
  <c r="BI14" i="107" s="1"/>
  <c r="BJ14" i="107" s="1"/>
  <c r="BK14" i="107" s="1"/>
  <c r="BL14" i="107" s="1"/>
  <c r="BM14" i="107" s="1"/>
  <c r="BN14" i="107" s="1"/>
  <c r="BO14" i="107" s="1"/>
  <c r="BP14" i="107" s="1"/>
  <c r="BQ14" i="107" s="1"/>
  <c r="BR14" i="107" s="1"/>
  <c r="BS14" i="107" s="1"/>
  <c r="BT14" i="107" s="1"/>
  <c r="BU14" i="107" s="1"/>
  <c r="BV14" i="107" s="1"/>
  <c r="BW14" i="107" s="1"/>
  <c r="BX14" i="107" s="1"/>
  <c r="BY14" i="107" s="1"/>
  <c r="BZ14" i="107" s="1"/>
  <c r="CA14" i="107" s="1"/>
  <c r="CB14" i="107" s="1"/>
  <c r="CC14" i="107" s="1"/>
  <c r="CD14" i="107" s="1"/>
  <c r="CE14" i="107" s="1"/>
  <c r="CF14" i="107" s="1"/>
  <c r="CG14" i="107" s="1"/>
  <c r="CH14" i="107" s="1"/>
  <c r="CI14" i="107" s="1"/>
  <c r="CJ14" i="107" s="1"/>
  <c r="CK14" i="107" s="1"/>
  <c r="CL14" i="107" s="1"/>
  <c r="CM14" i="107" s="1"/>
  <c r="CN14" i="107" s="1"/>
  <c r="CO14" i="107" s="1"/>
  <c r="CP14" i="107" s="1"/>
  <c r="CQ14" i="107" s="1"/>
  <c r="CR14" i="107" s="1"/>
  <c r="CS14" i="107" s="1"/>
  <c r="CT14" i="107" s="1"/>
  <c r="CU14" i="107" s="1"/>
  <c r="CV14" i="107" s="1"/>
  <c r="CW14" i="107" s="1"/>
  <c r="CX14" i="107" s="1"/>
  <c r="CY14" i="107" s="1"/>
  <c r="CZ14" i="107" s="1"/>
  <c r="DA14" i="107" s="1"/>
  <c r="DB14" i="107" s="1"/>
  <c r="DC14" i="107" s="1"/>
  <c r="DD14" i="107" s="1"/>
  <c r="DE14" i="107" s="1"/>
  <c r="DF14" i="107" s="1"/>
  <c r="DG14" i="107" s="1"/>
  <c r="DH14" i="107" s="1"/>
  <c r="DI14" i="107" s="1"/>
  <c r="DJ14" i="107" s="1"/>
  <c r="DK14" i="107" s="1"/>
  <c r="DL14" i="107" s="1"/>
  <c r="DM14" i="107" s="1"/>
  <c r="DN14" i="107" s="1"/>
  <c r="DO14" i="107" s="1"/>
  <c r="DP14" i="107" s="1"/>
  <c r="DQ14" i="107" s="1"/>
  <c r="DR14" i="107" s="1"/>
  <c r="DS14" i="107" s="1"/>
  <c r="DT14" i="107" s="1"/>
  <c r="DU14" i="107" s="1"/>
  <c r="DV14" i="107" s="1"/>
  <c r="DW14" i="107" s="1"/>
  <c r="DX14" i="107" s="1"/>
  <c r="DY14" i="107" s="1"/>
  <c r="DZ14" i="107" s="1"/>
  <c r="EA14" i="107" s="1"/>
  <c r="EB14" i="107" s="1"/>
  <c r="EC14" i="107" s="1"/>
  <c r="ED14" i="107" s="1"/>
  <c r="EE14" i="107" s="1"/>
  <c r="EF14" i="107" s="1"/>
  <c r="EG14" i="107" s="1"/>
  <c r="EH14" i="107" s="1"/>
  <c r="EI14" i="107" s="1"/>
  <c r="EJ14" i="107" s="1"/>
  <c r="EK14" i="107" s="1"/>
  <c r="EL14" i="107" s="1"/>
  <c r="EM14" i="107" s="1"/>
  <c r="EN14" i="107" s="1"/>
  <c r="EO14" i="107" s="1"/>
  <c r="EP14" i="107" s="1"/>
  <c r="EQ14" i="107" s="1"/>
  <c r="ER14" i="107" s="1"/>
  <c r="ES14" i="107" s="1"/>
  <c r="ET14" i="107" s="1"/>
  <c r="EU14" i="107" s="1"/>
  <c r="EV14" i="107" s="1"/>
  <c r="EW14" i="107" s="1"/>
  <c r="EX14" i="107" s="1"/>
  <c r="EY14" i="107" s="1"/>
  <c r="EZ14" i="107" s="1"/>
  <c r="FA14" i="107" s="1"/>
  <c r="FB14" i="107" s="1"/>
  <c r="FC14" i="107" s="1"/>
  <c r="FD14" i="107" s="1"/>
  <c r="FE14" i="107" s="1"/>
  <c r="FF14" i="107" s="1"/>
  <c r="FG14" i="107" s="1"/>
  <c r="FH14" i="107" s="1"/>
  <c r="FI14" i="107" s="1"/>
  <c r="FJ14" i="107" s="1"/>
  <c r="FK14" i="107" s="1"/>
  <c r="FL14" i="107" s="1"/>
  <c r="FM14" i="107" s="1"/>
  <c r="FN14" i="107" s="1"/>
  <c r="FO14" i="107" s="1"/>
  <c r="FP14" i="107" s="1"/>
  <c r="FQ14" i="107" s="1"/>
  <c r="FR14" i="107" s="1"/>
  <c r="FS14" i="107" s="1"/>
  <c r="FT14" i="107" s="1"/>
  <c r="FU14" i="107" s="1"/>
  <c r="FV14" i="107" s="1"/>
  <c r="FW14" i="107" s="1"/>
  <c r="FX14" i="107" s="1"/>
  <c r="FY14" i="107" s="1"/>
  <c r="FZ14" i="107" s="1"/>
  <c r="GA14" i="107" s="1"/>
  <c r="GB14" i="107" s="1"/>
  <c r="GC14" i="107" s="1"/>
  <c r="GD14" i="107" s="1"/>
  <c r="GE14" i="107" s="1"/>
  <c r="GF14" i="107" s="1"/>
  <c r="GG14" i="107" s="1"/>
  <c r="GH14" i="107" s="1"/>
  <c r="GI14" i="107" s="1"/>
  <c r="GJ14" i="107" s="1"/>
  <c r="GK14" i="107" s="1"/>
  <c r="GL14" i="107" s="1"/>
  <c r="GM14" i="107" s="1"/>
  <c r="GN14" i="107" s="1"/>
  <c r="GO14" i="107" s="1"/>
  <c r="GP14" i="107" s="1"/>
  <c r="GQ14" i="107" s="1"/>
  <c r="GR14" i="107" s="1"/>
  <c r="GS14" i="107" s="1"/>
  <c r="GT14" i="107" s="1"/>
  <c r="GU14" i="107" s="1"/>
  <c r="GV14" i="107" s="1"/>
  <c r="GW14" i="107" s="1"/>
  <c r="GX14" i="107" s="1"/>
  <c r="GY14" i="107" s="1"/>
  <c r="GZ14" i="107" s="1"/>
  <c r="HA14" i="107" s="1"/>
  <c r="HB14" i="107" s="1"/>
  <c r="HC14" i="107" s="1"/>
  <c r="HD14" i="107" s="1"/>
  <c r="HE14" i="107" s="1"/>
  <c r="HF14" i="107" s="1"/>
  <c r="HG14" i="107" s="1"/>
  <c r="HH14" i="107" s="1"/>
  <c r="HI14" i="107" s="1"/>
  <c r="HJ14" i="107" s="1"/>
  <c r="L44" i="115"/>
  <c r="L45" i="115"/>
  <c r="E14" i="108"/>
  <c r="J91" i="106"/>
  <c r="N12" i="107"/>
  <c r="L47" i="115"/>
  <c r="P10" i="107"/>
  <c r="B15" i="107" l="1"/>
  <c r="N15" i="107" s="1"/>
  <c r="O15" i="107" s="1"/>
  <c r="P15" i="107" s="1"/>
  <c r="Q15" i="107" s="1"/>
  <c r="R15" i="107" s="1"/>
  <c r="S15" i="107" s="1"/>
  <c r="T15" i="107" s="1"/>
  <c r="U15" i="107" s="1"/>
  <c r="V15" i="107" s="1"/>
  <c r="W15" i="107" s="1"/>
  <c r="X15" i="107" s="1"/>
  <c r="Y15" i="107" s="1"/>
  <c r="Z15" i="107" s="1"/>
  <c r="AA15" i="107" s="1"/>
  <c r="AB15" i="107" s="1"/>
  <c r="AC15" i="107" s="1"/>
  <c r="AD15" i="107" s="1"/>
  <c r="AE15" i="107" s="1"/>
  <c r="AF15" i="107" s="1"/>
  <c r="AG15" i="107" s="1"/>
  <c r="AH15" i="107" s="1"/>
  <c r="AI15" i="107" s="1"/>
  <c r="AJ15" i="107" s="1"/>
  <c r="AK15" i="107" s="1"/>
  <c r="AL15" i="107" s="1"/>
  <c r="AM15" i="107" s="1"/>
  <c r="AN15" i="107" s="1"/>
  <c r="AO15" i="107" s="1"/>
  <c r="AP15" i="107" s="1"/>
  <c r="AQ15" i="107" s="1"/>
  <c r="AR15" i="107" s="1"/>
  <c r="AS15" i="107" s="1"/>
  <c r="AT15" i="107" s="1"/>
  <c r="AU15" i="107" s="1"/>
  <c r="AV15" i="107" s="1"/>
  <c r="AW15" i="107" s="1"/>
  <c r="AX15" i="107" s="1"/>
  <c r="AY15" i="107" s="1"/>
  <c r="AZ15" i="107" s="1"/>
  <c r="BA15" i="107" s="1"/>
  <c r="BB15" i="107" s="1"/>
  <c r="BC15" i="107" s="1"/>
  <c r="BD15" i="107" s="1"/>
  <c r="BE15" i="107" s="1"/>
  <c r="BF15" i="107" s="1"/>
  <c r="BG15" i="107" s="1"/>
  <c r="BH15" i="107" s="1"/>
  <c r="BI15" i="107" s="1"/>
  <c r="BJ15" i="107" s="1"/>
  <c r="BK15" i="107" s="1"/>
  <c r="BL15" i="107" s="1"/>
  <c r="BM15" i="107" s="1"/>
  <c r="BN15" i="107" s="1"/>
  <c r="BO15" i="107" s="1"/>
  <c r="BP15" i="107" s="1"/>
  <c r="BQ15" i="107" s="1"/>
  <c r="BR15" i="107" s="1"/>
  <c r="BS15" i="107" s="1"/>
  <c r="BT15" i="107" s="1"/>
  <c r="BU15" i="107" s="1"/>
  <c r="BV15" i="107" s="1"/>
  <c r="BW15" i="107" s="1"/>
  <c r="BX15" i="107" s="1"/>
  <c r="BY15" i="107" s="1"/>
  <c r="BZ15" i="107" s="1"/>
  <c r="CA15" i="107" s="1"/>
  <c r="CB15" i="107" s="1"/>
  <c r="CC15" i="107" s="1"/>
  <c r="CD15" i="107" s="1"/>
  <c r="CE15" i="107" s="1"/>
  <c r="CF15" i="107" s="1"/>
  <c r="CG15" i="107" s="1"/>
  <c r="CH15" i="107" s="1"/>
  <c r="CI15" i="107" s="1"/>
  <c r="CJ15" i="107" s="1"/>
  <c r="CK15" i="107" s="1"/>
  <c r="CL15" i="107" s="1"/>
  <c r="CM15" i="107" s="1"/>
  <c r="CN15" i="107" s="1"/>
  <c r="CO15" i="107" s="1"/>
  <c r="CP15" i="107" s="1"/>
  <c r="CQ15" i="107" s="1"/>
  <c r="CR15" i="107" s="1"/>
  <c r="CS15" i="107" s="1"/>
  <c r="CT15" i="107" s="1"/>
  <c r="CU15" i="107" s="1"/>
  <c r="CV15" i="107" s="1"/>
  <c r="CW15" i="107" s="1"/>
  <c r="CX15" i="107" s="1"/>
  <c r="CY15" i="107" s="1"/>
  <c r="CZ15" i="107" s="1"/>
  <c r="DA15" i="107" s="1"/>
  <c r="DB15" i="107" s="1"/>
  <c r="DC15" i="107" s="1"/>
  <c r="DD15" i="107" s="1"/>
  <c r="DE15" i="107" s="1"/>
  <c r="DF15" i="107" s="1"/>
  <c r="DG15" i="107" s="1"/>
  <c r="DH15" i="107" s="1"/>
  <c r="DI15" i="107" s="1"/>
  <c r="DJ15" i="107" s="1"/>
  <c r="DK15" i="107" s="1"/>
  <c r="DL15" i="107" s="1"/>
  <c r="DM15" i="107" s="1"/>
  <c r="DN15" i="107" s="1"/>
  <c r="DO15" i="107" s="1"/>
  <c r="DP15" i="107" s="1"/>
  <c r="DQ15" i="107" s="1"/>
  <c r="DR15" i="107" s="1"/>
  <c r="DS15" i="107" s="1"/>
  <c r="DT15" i="107" s="1"/>
  <c r="DU15" i="107" s="1"/>
  <c r="DV15" i="107" s="1"/>
  <c r="DW15" i="107" s="1"/>
  <c r="DX15" i="107" s="1"/>
  <c r="DY15" i="107" s="1"/>
  <c r="DZ15" i="107" s="1"/>
  <c r="EA15" i="107" s="1"/>
  <c r="EB15" i="107" s="1"/>
  <c r="EC15" i="107" s="1"/>
  <c r="ED15" i="107" s="1"/>
  <c r="EE15" i="107" s="1"/>
  <c r="EF15" i="107" s="1"/>
  <c r="EG15" i="107" s="1"/>
  <c r="EH15" i="107" s="1"/>
  <c r="EI15" i="107" s="1"/>
  <c r="EJ15" i="107" s="1"/>
  <c r="EK15" i="107" s="1"/>
  <c r="EL15" i="107" s="1"/>
  <c r="EM15" i="107" s="1"/>
  <c r="EN15" i="107" s="1"/>
  <c r="EO15" i="107" s="1"/>
  <c r="EP15" i="107" s="1"/>
  <c r="EQ15" i="107" s="1"/>
  <c r="ER15" i="107" s="1"/>
  <c r="ES15" i="107" s="1"/>
  <c r="ET15" i="107" s="1"/>
  <c r="EU15" i="107" s="1"/>
  <c r="EV15" i="107" s="1"/>
  <c r="EW15" i="107" s="1"/>
  <c r="EX15" i="107" s="1"/>
  <c r="EY15" i="107" s="1"/>
  <c r="EZ15" i="107" s="1"/>
  <c r="FA15" i="107" s="1"/>
  <c r="FB15" i="107" s="1"/>
  <c r="FC15" i="107" s="1"/>
  <c r="FD15" i="107" s="1"/>
  <c r="FE15" i="107" s="1"/>
  <c r="FF15" i="107" s="1"/>
  <c r="FG15" i="107" s="1"/>
  <c r="FH15" i="107" s="1"/>
  <c r="FI15" i="107" s="1"/>
  <c r="FJ15" i="107" s="1"/>
  <c r="FK15" i="107" s="1"/>
  <c r="FL15" i="107" s="1"/>
  <c r="FM15" i="107" s="1"/>
  <c r="FN15" i="107" s="1"/>
  <c r="FO15" i="107" s="1"/>
  <c r="FP15" i="107" s="1"/>
  <c r="FQ15" i="107" s="1"/>
  <c r="FR15" i="107" s="1"/>
  <c r="FS15" i="107" s="1"/>
  <c r="FT15" i="107" s="1"/>
  <c r="FU15" i="107" s="1"/>
  <c r="FV15" i="107" s="1"/>
  <c r="FW15" i="107" s="1"/>
  <c r="FX15" i="107" s="1"/>
  <c r="FY15" i="107" s="1"/>
  <c r="FZ15" i="107" s="1"/>
  <c r="GA15" i="107" s="1"/>
  <c r="GB15" i="107" s="1"/>
  <c r="GC15" i="107" s="1"/>
  <c r="GD15" i="107" s="1"/>
  <c r="GE15" i="107" s="1"/>
  <c r="GF15" i="107" s="1"/>
  <c r="GG15" i="107" s="1"/>
  <c r="GH15" i="107" s="1"/>
  <c r="GI15" i="107" s="1"/>
  <c r="GJ15" i="107" s="1"/>
  <c r="GK15" i="107" s="1"/>
  <c r="GL15" i="107" s="1"/>
  <c r="GM15" i="107" s="1"/>
  <c r="GN15" i="107" s="1"/>
  <c r="GO15" i="107" s="1"/>
  <c r="GP15" i="107" s="1"/>
  <c r="GQ15" i="107" s="1"/>
  <c r="GR15" i="107" s="1"/>
  <c r="GS15" i="107" s="1"/>
  <c r="GT15" i="107" s="1"/>
  <c r="GU15" i="107" s="1"/>
  <c r="GV15" i="107" s="1"/>
  <c r="GW15" i="107" s="1"/>
  <c r="GX15" i="107" s="1"/>
  <c r="GY15" i="107" s="1"/>
  <c r="GZ15" i="107" s="1"/>
  <c r="HA15" i="107" s="1"/>
  <c r="HB15" i="107" s="1"/>
  <c r="HC15" i="107" s="1"/>
  <c r="HD15" i="107" s="1"/>
  <c r="HE15" i="107" s="1"/>
  <c r="HF15" i="107" s="1"/>
  <c r="HG15" i="107" s="1"/>
  <c r="HH15" i="107" s="1"/>
  <c r="HI15" i="107" s="1"/>
  <c r="HJ15" i="107" s="1"/>
  <c r="M2" i="107"/>
  <c r="L55" i="106" s="1"/>
  <c r="Q10" i="107"/>
  <c r="J95" i="106"/>
  <c r="F14" i="108"/>
  <c r="O12" i="107"/>
  <c r="J63" i="106"/>
  <c r="J62" i="106"/>
  <c r="N2" i="107" l="1"/>
  <c r="M55" i="106" s="1"/>
  <c r="N83" i="106"/>
  <c r="N67" i="106" s="1"/>
  <c r="M10" i="106"/>
  <c r="M10" i="112"/>
  <c r="M10" i="100"/>
  <c r="M10" i="115"/>
  <c r="M10" i="109"/>
  <c r="J60" i="106"/>
  <c r="J65" i="106" s="1"/>
  <c r="R10" i="107"/>
  <c r="P12" i="107"/>
  <c r="C15" i="108"/>
  <c r="N10" i="109" l="1"/>
  <c r="B16" i="107"/>
  <c r="O16" i="107" s="1"/>
  <c r="B18" i="108"/>
  <c r="M47" i="115"/>
  <c r="M45" i="115"/>
  <c r="M44" i="115"/>
  <c r="Q12" i="107"/>
  <c r="S10" i="107"/>
  <c r="K56" i="106"/>
  <c r="K58" i="106" s="1"/>
  <c r="D15" i="108"/>
  <c r="N10" i="112" l="1"/>
  <c r="N10" i="115"/>
  <c r="N47" i="115" s="1"/>
  <c r="N10" i="106"/>
  <c r="N10" i="100"/>
  <c r="N44" i="115"/>
  <c r="P16" i="107"/>
  <c r="O2" i="107"/>
  <c r="N55" i="106" s="1"/>
  <c r="O83" i="106"/>
  <c r="O67" i="106" s="1"/>
  <c r="T10" i="107"/>
  <c r="E15" i="108"/>
  <c r="K91" i="106"/>
  <c r="K61" i="106"/>
  <c r="R12" i="107"/>
  <c r="N45" i="115" l="1"/>
  <c r="Q16" i="107"/>
  <c r="O10" i="109"/>
  <c r="O10" i="112"/>
  <c r="O10" i="100"/>
  <c r="O10" i="115"/>
  <c r="O10" i="106"/>
  <c r="B17" i="107"/>
  <c r="P17" i="107" s="1"/>
  <c r="Q17" i="107" s="1"/>
  <c r="R17" i="107" s="1"/>
  <c r="S17" i="107" s="1"/>
  <c r="T17" i="107" s="1"/>
  <c r="U17" i="107" s="1"/>
  <c r="V17" i="107" s="1"/>
  <c r="W17" i="107" s="1"/>
  <c r="X17" i="107" s="1"/>
  <c r="Y17" i="107" s="1"/>
  <c r="Z17" i="107" s="1"/>
  <c r="AA17" i="107" s="1"/>
  <c r="AB17" i="107" s="1"/>
  <c r="AC17" i="107" s="1"/>
  <c r="AD17" i="107" s="1"/>
  <c r="AE17" i="107" s="1"/>
  <c r="AF17" i="107" s="1"/>
  <c r="AG17" i="107" s="1"/>
  <c r="AH17" i="107" s="1"/>
  <c r="AI17" i="107" s="1"/>
  <c r="AJ17" i="107" s="1"/>
  <c r="AK17" i="107" s="1"/>
  <c r="AL17" i="107" s="1"/>
  <c r="AM17" i="107" s="1"/>
  <c r="AN17" i="107" s="1"/>
  <c r="AO17" i="107" s="1"/>
  <c r="AP17" i="107" s="1"/>
  <c r="AQ17" i="107" s="1"/>
  <c r="AR17" i="107" s="1"/>
  <c r="AS17" i="107" s="1"/>
  <c r="AT17" i="107" s="1"/>
  <c r="AU17" i="107" s="1"/>
  <c r="AV17" i="107" s="1"/>
  <c r="AW17" i="107" s="1"/>
  <c r="AX17" i="107" s="1"/>
  <c r="AY17" i="107" s="1"/>
  <c r="AZ17" i="107" s="1"/>
  <c r="BA17" i="107" s="1"/>
  <c r="BB17" i="107" s="1"/>
  <c r="BC17" i="107" s="1"/>
  <c r="BD17" i="107" s="1"/>
  <c r="BE17" i="107" s="1"/>
  <c r="BF17" i="107" s="1"/>
  <c r="BG17" i="107" s="1"/>
  <c r="BH17" i="107" s="1"/>
  <c r="BI17" i="107" s="1"/>
  <c r="BJ17" i="107" s="1"/>
  <c r="BK17" i="107" s="1"/>
  <c r="BL17" i="107" s="1"/>
  <c r="BM17" i="107" s="1"/>
  <c r="BN17" i="107" s="1"/>
  <c r="BO17" i="107" s="1"/>
  <c r="BP17" i="107" s="1"/>
  <c r="BQ17" i="107" s="1"/>
  <c r="BR17" i="107" s="1"/>
  <c r="BS17" i="107" s="1"/>
  <c r="BT17" i="107" s="1"/>
  <c r="BU17" i="107" s="1"/>
  <c r="BV17" i="107" s="1"/>
  <c r="BW17" i="107" s="1"/>
  <c r="BX17" i="107" s="1"/>
  <c r="BY17" i="107" s="1"/>
  <c r="BZ17" i="107" s="1"/>
  <c r="CA17" i="107" s="1"/>
  <c r="CB17" i="107" s="1"/>
  <c r="CC17" i="107" s="1"/>
  <c r="CD17" i="107" s="1"/>
  <c r="CE17" i="107" s="1"/>
  <c r="CF17" i="107" s="1"/>
  <c r="CG17" i="107" s="1"/>
  <c r="CH17" i="107" s="1"/>
  <c r="CI17" i="107" s="1"/>
  <c r="CJ17" i="107" s="1"/>
  <c r="CK17" i="107" s="1"/>
  <c r="CL17" i="107" s="1"/>
  <c r="CM17" i="107" s="1"/>
  <c r="CN17" i="107" s="1"/>
  <c r="CO17" i="107" s="1"/>
  <c r="CP17" i="107" s="1"/>
  <c r="CQ17" i="107" s="1"/>
  <c r="CR17" i="107" s="1"/>
  <c r="CS17" i="107" s="1"/>
  <c r="CT17" i="107" s="1"/>
  <c r="CU17" i="107" s="1"/>
  <c r="CV17" i="107" s="1"/>
  <c r="CW17" i="107" s="1"/>
  <c r="CX17" i="107" s="1"/>
  <c r="CY17" i="107" s="1"/>
  <c r="CZ17" i="107" s="1"/>
  <c r="DA17" i="107" s="1"/>
  <c r="DB17" i="107" s="1"/>
  <c r="DC17" i="107" s="1"/>
  <c r="DD17" i="107" s="1"/>
  <c r="DE17" i="107" s="1"/>
  <c r="DF17" i="107" s="1"/>
  <c r="DG17" i="107" s="1"/>
  <c r="DH17" i="107" s="1"/>
  <c r="DI17" i="107" s="1"/>
  <c r="DJ17" i="107" s="1"/>
  <c r="DK17" i="107" s="1"/>
  <c r="DL17" i="107" s="1"/>
  <c r="DM17" i="107" s="1"/>
  <c r="DN17" i="107" s="1"/>
  <c r="DO17" i="107" s="1"/>
  <c r="DP17" i="107" s="1"/>
  <c r="DQ17" i="107" s="1"/>
  <c r="DR17" i="107" s="1"/>
  <c r="DS17" i="107" s="1"/>
  <c r="DT17" i="107" s="1"/>
  <c r="DU17" i="107" s="1"/>
  <c r="DV17" i="107" s="1"/>
  <c r="DW17" i="107" s="1"/>
  <c r="DX17" i="107" s="1"/>
  <c r="DY17" i="107" s="1"/>
  <c r="DZ17" i="107" s="1"/>
  <c r="EA17" i="107" s="1"/>
  <c r="EB17" i="107" s="1"/>
  <c r="EC17" i="107" s="1"/>
  <c r="ED17" i="107" s="1"/>
  <c r="EE17" i="107" s="1"/>
  <c r="EF17" i="107" s="1"/>
  <c r="EG17" i="107" s="1"/>
  <c r="EH17" i="107" s="1"/>
  <c r="EI17" i="107" s="1"/>
  <c r="EJ17" i="107" s="1"/>
  <c r="EK17" i="107" s="1"/>
  <c r="EL17" i="107" s="1"/>
  <c r="EM17" i="107" s="1"/>
  <c r="EN17" i="107" s="1"/>
  <c r="EO17" i="107" s="1"/>
  <c r="EP17" i="107" s="1"/>
  <c r="EQ17" i="107" s="1"/>
  <c r="ER17" i="107" s="1"/>
  <c r="ES17" i="107" s="1"/>
  <c r="ET17" i="107" s="1"/>
  <c r="EU17" i="107" s="1"/>
  <c r="EV17" i="107" s="1"/>
  <c r="EW17" i="107" s="1"/>
  <c r="EX17" i="107" s="1"/>
  <c r="EY17" i="107" s="1"/>
  <c r="EZ17" i="107" s="1"/>
  <c r="FA17" i="107" s="1"/>
  <c r="FB17" i="107" s="1"/>
  <c r="FC17" i="107" s="1"/>
  <c r="FD17" i="107" s="1"/>
  <c r="FE17" i="107" s="1"/>
  <c r="FF17" i="107" s="1"/>
  <c r="FG17" i="107" s="1"/>
  <c r="FH17" i="107" s="1"/>
  <c r="FI17" i="107" s="1"/>
  <c r="FJ17" i="107" s="1"/>
  <c r="FK17" i="107" s="1"/>
  <c r="FL17" i="107" s="1"/>
  <c r="FM17" i="107" s="1"/>
  <c r="FN17" i="107" s="1"/>
  <c r="FO17" i="107" s="1"/>
  <c r="FP17" i="107" s="1"/>
  <c r="FQ17" i="107" s="1"/>
  <c r="FR17" i="107" s="1"/>
  <c r="FS17" i="107" s="1"/>
  <c r="FT17" i="107" s="1"/>
  <c r="FU17" i="107" s="1"/>
  <c r="FV17" i="107" s="1"/>
  <c r="FW17" i="107" s="1"/>
  <c r="FX17" i="107" s="1"/>
  <c r="FY17" i="107" s="1"/>
  <c r="FZ17" i="107" s="1"/>
  <c r="GA17" i="107" s="1"/>
  <c r="GB17" i="107" s="1"/>
  <c r="GC17" i="107" s="1"/>
  <c r="GD17" i="107" s="1"/>
  <c r="GE17" i="107" s="1"/>
  <c r="GF17" i="107" s="1"/>
  <c r="GG17" i="107" s="1"/>
  <c r="GH17" i="107" s="1"/>
  <c r="GI17" i="107" s="1"/>
  <c r="GJ17" i="107" s="1"/>
  <c r="GK17" i="107" s="1"/>
  <c r="GL17" i="107" s="1"/>
  <c r="GM17" i="107" s="1"/>
  <c r="GN17" i="107" s="1"/>
  <c r="GO17" i="107" s="1"/>
  <c r="GP17" i="107" s="1"/>
  <c r="GQ17" i="107" s="1"/>
  <c r="GR17" i="107" s="1"/>
  <c r="GS17" i="107" s="1"/>
  <c r="GT17" i="107" s="1"/>
  <c r="GU17" i="107" s="1"/>
  <c r="GV17" i="107" s="1"/>
  <c r="GW17" i="107" s="1"/>
  <c r="GX17" i="107" s="1"/>
  <c r="GY17" i="107" s="1"/>
  <c r="GZ17" i="107" s="1"/>
  <c r="HA17" i="107" s="1"/>
  <c r="HB17" i="107" s="1"/>
  <c r="HC17" i="107" s="1"/>
  <c r="HD17" i="107" s="1"/>
  <c r="HE17" i="107" s="1"/>
  <c r="HF17" i="107" s="1"/>
  <c r="HG17" i="107" s="1"/>
  <c r="HH17" i="107" s="1"/>
  <c r="HI17" i="107" s="1"/>
  <c r="HJ17" i="107" s="1"/>
  <c r="B19" i="108"/>
  <c r="S12" i="107"/>
  <c r="K62" i="106"/>
  <c r="K63" i="106"/>
  <c r="K95" i="106"/>
  <c r="F15" i="108"/>
  <c r="U10" i="107"/>
  <c r="O47" i="115" l="1"/>
  <c r="O45" i="115"/>
  <c r="O44" i="115"/>
  <c r="P2" i="107"/>
  <c r="O55" i="106" s="1"/>
  <c r="R16" i="107"/>
  <c r="S16" i="107" s="1"/>
  <c r="T16" i="107" s="1"/>
  <c r="U16" i="107" s="1"/>
  <c r="V16" i="107" s="1"/>
  <c r="W16" i="107" s="1"/>
  <c r="X16" i="107" s="1"/>
  <c r="Y16" i="107" s="1"/>
  <c r="Z16" i="107" s="1"/>
  <c r="AA16" i="107" s="1"/>
  <c r="AB16" i="107" s="1"/>
  <c r="AC16" i="107" s="1"/>
  <c r="AD16" i="107" s="1"/>
  <c r="AE16" i="107" s="1"/>
  <c r="AF16" i="107" s="1"/>
  <c r="AG16" i="107" s="1"/>
  <c r="AH16" i="107" s="1"/>
  <c r="AI16" i="107" s="1"/>
  <c r="AJ16" i="107" s="1"/>
  <c r="AK16" i="107" s="1"/>
  <c r="AL16" i="107" s="1"/>
  <c r="AM16" i="107" s="1"/>
  <c r="AN16" i="107" s="1"/>
  <c r="AO16" i="107" s="1"/>
  <c r="AP16" i="107" s="1"/>
  <c r="AQ16" i="107" s="1"/>
  <c r="AR16" i="107" s="1"/>
  <c r="AS16" i="107" s="1"/>
  <c r="AT16" i="107" s="1"/>
  <c r="AU16" i="107" s="1"/>
  <c r="AV16" i="107" s="1"/>
  <c r="AW16" i="107" s="1"/>
  <c r="AX16" i="107" s="1"/>
  <c r="AY16" i="107" s="1"/>
  <c r="AZ16" i="107" s="1"/>
  <c r="BA16" i="107" s="1"/>
  <c r="BB16" i="107" s="1"/>
  <c r="BC16" i="107" s="1"/>
  <c r="BD16" i="107" s="1"/>
  <c r="BE16" i="107" s="1"/>
  <c r="BF16" i="107" s="1"/>
  <c r="BG16" i="107" s="1"/>
  <c r="BH16" i="107" s="1"/>
  <c r="BI16" i="107" s="1"/>
  <c r="BJ16" i="107" s="1"/>
  <c r="BK16" i="107" s="1"/>
  <c r="BL16" i="107" s="1"/>
  <c r="BM16" i="107" s="1"/>
  <c r="BN16" i="107" s="1"/>
  <c r="BO16" i="107" s="1"/>
  <c r="BP16" i="107" s="1"/>
  <c r="BQ16" i="107" s="1"/>
  <c r="BR16" i="107" s="1"/>
  <c r="BS16" i="107" s="1"/>
  <c r="BT16" i="107" s="1"/>
  <c r="BU16" i="107" s="1"/>
  <c r="BV16" i="107" s="1"/>
  <c r="BW16" i="107" s="1"/>
  <c r="BX16" i="107" s="1"/>
  <c r="BY16" i="107" s="1"/>
  <c r="BZ16" i="107" s="1"/>
  <c r="CA16" i="107" s="1"/>
  <c r="CB16" i="107" s="1"/>
  <c r="CC16" i="107" s="1"/>
  <c r="CD16" i="107" s="1"/>
  <c r="CE16" i="107" s="1"/>
  <c r="CF16" i="107" s="1"/>
  <c r="CG16" i="107" s="1"/>
  <c r="CH16" i="107" s="1"/>
  <c r="CI16" i="107" s="1"/>
  <c r="CJ16" i="107" s="1"/>
  <c r="CK16" i="107" s="1"/>
  <c r="CL16" i="107" s="1"/>
  <c r="CM16" i="107" s="1"/>
  <c r="CN16" i="107" s="1"/>
  <c r="CO16" i="107" s="1"/>
  <c r="CP16" i="107" s="1"/>
  <c r="CQ16" i="107" s="1"/>
  <c r="CR16" i="107" s="1"/>
  <c r="CS16" i="107" s="1"/>
  <c r="CT16" i="107" s="1"/>
  <c r="CU16" i="107" s="1"/>
  <c r="CV16" i="107" s="1"/>
  <c r="CW16" i="107" s="1"/>
  <c r="CX16" i="107" s="1"/>
  <c r="CY16" i="107" s="1"/>
  <c r="CZ16" i="107" s="1"/>
  <c r="DA16" i="107" s="1"/>
  <c r="DB16" i="107" s="1"/>
  <c r="DC16" i="107" s="1"/>
  <c r="DD16" i="107" s="1"/>
  <c r="DE16" i="107" s="1"/>
  <c r="DF16" i="107" s="1"/>
  <c r="DG16" i="107" s="1"/>
  <c r="DH16" i="107" s="1"/>
  <c r="DI16" i="107" s="1"/>
  <c r="DJ16" i="107" s="1"/>
  <c r="DK16" i="107" s="1"/>
  <c r="DL16" i="107" s="1"/>
  <c r="DM16" i="107" s="1"/>
  <c r="DN16" i="107" s="1"/>
  <c r="DO16" i="107" s="1"/>
  <c r="DP16" i="107" s="1"/>
  <c r="DQ16" i="107" s="1"/>
  <c r="DR16" i="107" s="1"/>
  <c r="DS16" i="107" s="1"/>
  <c r="DT16" i="107" s="1"/>
  <c r="DU16" i="107" s="1"/>
  <c r="DV16" i="107" s="1"/>
  <c r="DW16" i="107" s="1"/>
  <c r="DX16" i="107" s="1"/>
  <c r="DY16" i="107" s="1"/>
  <c r="DZ16" i="107" s="1"/>
  <c r="EA16" i="107" s="1"/>
  <c r="EB16" i="107" s="1"/>
  <c r="EC16" i="107" s="1"/>
  <c r="ED16" i="107" s="1"/>
  <c r="EE16" i="107" s="1"/>
  <c r="EF16" i="107" s="1"/>
  <c r="EG16" i="107" s="1"/>
  <c r="EH16" i="107" s="1"/>
  <c r="EI16" i="107" s="1"/>
  <c r="EJ16" i="107" s="1"/>
  <c r="EK16" i="107" s="1"/>
  <c r="EL16" i="107" s="1"/>
  <c r="EM16" i="107" s="1"/>
  <c r="EN16" i="107" s="1"/>
  <c r="EO16" i="107" s="1"/>
  <c r="EP16" i="107" s="1"/>
  <c r="EQ16" i="107" s="1"/>
  <c r="ER16" i="107" s="1"/>
  <c r="ES16" i="107" s="1"/>
  <c r="ET16" i="107" s="1"/>
  <c r="EU16" i="107" s="1"/>
  <c r="EV16" i="107" s="1"/>
  <c r="EW16" i="107" s="1"/>
  <c r="EX16" i="107" s="1"/>
  <c r="EY16" i="107" s="1"/>
  <c r="EZ16" i="107" s="1"/>
  <c r="FA16" i="107" s="1"/>
  <c r="FB16" i="107" s="1"/>
  <c r="FC16" i="107" s="1"/>
  <c r="FD16" i="107" s="1"/>
  <c r="FE16" i="107" s="1"/>
  <c r="FF16" i="107" s="1"/>
  <c r="FG16" i="107" s="1"/>
  <c r="FH16" i="107" s="1"/>
  <c r="FI16" i="107" s="1"/>
  <c r="FJ16" i="107" s="1"/>
  <c r="FK16" i="107" s="1"/>
  <c r="FL16" i="107" s="1"/>
  <c r="FM16" i="107" s="1"/>
  <c r="FN16" i="107" s="1"/>
  <c r="FO16" i="107" s="1"/>
  <c r="FP16" i="107" s="1"/>
  <c r="FQ16" i="107" s="1"/>
  <c r="FR16" i="107" s="1"/>
  <c r="FS16" i="107" s="1"/>
  <c r="FT16" i="107" s="1"/>
  <c r="FU16" i="107" s="1"/>
  <c r="FV16" i="107" s="1"/>
  <c r="FW16" i="107" s="1"/>
  <c r="FX16" i="107" s="1"/>
  <c r="FY16" i="107" s="1"/>
  <c r="FZ16" i="107" s="1"/>
  <c r="GA16" i="107" s="1"/>
  <c r="GB16" i="107" s="1"/>
  <c r="GC16" i="107" s="1"/>
  <c r="GD16" i="107" s="1"/>
  <c r="GE16" i="107" s="1"/>
  <c r="GF16" i="107" s="1"/>
  <c r="GG16" i="107" s="1"/>
  <c r="GH16" i="107" s="1"/>
  <c r="GI16" i="107" s="1"/>
  <c r="GJ16" i="107" s="1"/>
  <c r="GK16" i="107" s="1"/>
  <c r="GL16" i="107" s="1"/>
  <c r="GM16" i="107" s="1"/>
  <c r="GN16" i="107" s="1"/>
  <c r="GO16" i="107" s="1"/>
  <c r="GP16" i="107" s="1"/>
  <c r="GQ16" i="107" s="1"/>
  <c r="GR16" i="107" s="1"/>
  <c r="GS16" i="107" s="1"/>
  <c r="GT16" i="107" s="1"/>
  <c r="GU16" i="107" s="1"/>
  <c r="GV16" i="107" s="1"/>
  <c r="GW16" i="107" s="1"/>
  <c r="GX16" i="107" s="1"/>
  <c r="GY16" i="107" s="1"/>
  <c r="GZ16" i="107" s="1"/>
  <c r="HA16" i="107" s="1"/>
  <c r="HB16" i="107" s="1"/>
  <c r="HC16" i="107" s="1"/>
  <c r="HD16" i="107" s="1"/>
  <c r="HE16" i="107" s="1"/>
  <c r="HF16" i="107" s="1"/>
  <c r="HG16" i="107" s="1"/>
  <c r="HH16" i="107" s="1"/>
  <c r="HI16" i="107" s="1"/>
  <c r="HJ16" i="107" s="1"/>
  <c r="P83" i="106"/>
  <c r="P67" i="106" s="1"/>
  <c r="C16" i="108"/>
  <c r="K60" i="106"/>
  <c r="K65" i="106" s="1"/>
  <c r="T12" i="107"/>
  <c r="V10" i="107"/>
  <c r="P10" i="112" l="1"/>
  <c r="P10" i="115"/>
  <c r="P10" i="106"/>
  <c r="P10" i="109"/>
  <c r="P10" i="100"/>
  <c r="B20" i="108"/>
  <c r="B18" i="107"/>
  <c r="Q18" i="107" s="1"/>
  <c r="D16" i="108"/>
  <c r="L56" i="106"/>
  <c r="L58" i="106" s="1"/>
  <c r="W10" i="107"/>
  <c r="U12" i="107"/>
  <c r="Q83" i="106" l="1"/>
  <c r="Q67" i="106" s="1"/>
  <c r="B19" i="107" s="1"/>
  <c r="R19" i="107" s="1"/>
  <c r="S19" i="107" s="1"/>
  <c r="T19" i="107" s="1"/>
  <c r="R18" i="107"/>
  <c r="Q2" i="107"/>
  <c r="P55" i="106" s="1"/>
  <c r="Q10" i="115"/>
  <c r="Q10" i="106"/>
  <c r="Q10" i="112"/>
  <c r="Q10" i="109"/>
  <c r="Q10" i="100"/>
  <c r="P47" i="115"/>
  <c r="P44" i="115"/>
  <c r="P45" i="115"/>
  <c r="L91" i="106"/>
  <c r="E16" i="108"/>
  <c r="V12" i="107"/>
  <c r="X10" i="107"/>
  <c r="L61" i="106"/>
  <c r="B21" i="108" l="1"/>
  <c r="S18" i="107"/>
  <c r="T18" i="107" s="1"/>
  <c r="U18" i="107" s="1"/>
  <c r="V18" i="107" s="1"/>
  <c r="W18" i="107" s="1"/>
  <c r="X18" i="107" s="1"/>
  <c r="Y18" i="107" s="1"/>
  <c r="Z18" i="107" s="1"/>
  <c r="AA18" i="107" s="1"/>
  <c r="AB18" i="107" s="1"/>
  <c r="AC18" i="107" s="1"/>
  <c r="AD18" i="107" s="1"/>
  <c r="AE18" i="107" s="1"/>
  <c r="AF18" i="107" s="1"/>
  <c r="AG18" i="107" s="1"/>
  <c r="AH18" i="107" s="1"/>
  <c r="AI18" i="107" s="1"/>
  <c r="AJ18" i="107" s="1"/>
  <c r="AK18" i="107" s="1"/>
  <c r="AL18" i="107" s="1"/>
  <c r="AM18" i="107" s="1"/>
  <c r="AN18" i="107" s="1"/>
  <c r="AO18" i="107" s="1"/>
  <c r="AP18" i="107" s="1"/>
  <c r="AQ18" i="107" s="1"/>
  <c r="AR18" i="107" s="1"/>
  <c r="AS18" i="107" s="1"/>
  <c r="AT18" i="107" s="1"/>
  <c r="AU18" i="107" s="1"/>
  <c r="AV18" i="107" s="1"/>
  <c r="AW18" i="107" s="1"/>
  <c r="AX18" i="107" s="1"/>
  <c r="AY18" i="107" s="1"/>
  <c r="AZ18" i="107" s="1"/>
  <c r="BA18" i="107" s="1"/>
  <c r="BB18" i="107" s="1"/>
  <c r="BC18" i="107" s="1"/>
  <c r="BD18" i="107" s="1"/>
  <c r="BE18" i="107" s="1"/>
  <c r="BF18" i="107" s="1"/>
  <c r="BG18" i="107" s="1"/>
  <c r="BH18" i="107" s="1"/>
  <c r="BI18" i="107" s="1"/>
  <c r="BJ18" i="107" s="1"/>
  <c r="BK18" i="107" s="1"/>
  <c r="BL18" i="107" s="1"/>
  <c r="BM18" i="107" s="1"/>
  <c r="BN18" i="107" s="1"/>
  <c r="BO18" i="107" s="1"/>
  <c r="BP18" i="107" s="1"/>
  <c r="BQ18" i="107" s="1"/>
  <c r="BR18" i="107" s="1"/>
  <c r="BS18" i="107" s="1"/>
  <c r="BT18" i="107" s="1"/>
  <c r="BU18" i="107" s="1"/>
  <c r="BV18" i="107" s="1"/>
  <c r="BW18" i="107" s="1"/>
  <c r="BX18" i="107" s="1"/>
  <c r="BY18" i="107" s="1"/>
  <c r="BZ18" i="107" s="1"/>
  <c r="CA18" i="107" s="1"/>
  <c r="CB18" i="107" s="1"/>
  <c r="CC18" i="107" s="1"/>
  <c r="CD18" i="107" s="1"/>
  <c r="CE18" i="107" s="1"/>
  <c r="CF18" i="107" s="1"/>
  <c r="CG18" i="107" s="1"/>
  <c r="CH18" i="107" s="1"/>
  <c r="CI18" i="107" s="1"/>
  <c r="CJ18" i="107" s="1"/>
  <c r="CK18" i="107" s="1"/>
  <c r="CL18" i="107" s="1"/>
  <c r="CM18" i="107" s="1"/>
  <c r="CN18" i="107" s="1"/>
  <c r="CO18" i="107" s="1"/>
  <c r="CP18" i="107" s="1"/>
  <c r="CQ18" i="107" s="1"/>
  <c r="CR18" i="107" s="1"/>
  <c r="CS18" i="107" s="1"/>
  <c r="CT18" i="107" s="1"/>
  <c r="CU18" i="107" s="1"/>
  <c r="CV18" i="107" s="1"/>
  <c r="CW18" i="107" s="1"/>
  <c r="CX18" i="107" s="1"/>
  <c r="CY18" i="107" s="1"/>
  <c r="CZ18" i="107" s="1"/>
  <c r="DA18" i="107" s="1"/>
  <c r="DB18" i="107" s="1"/>
  <c r="DC18" i="107" s="1"/>
  <c r="DD18" i="107" s="1"/>
  <c r="DE18" i="107" s="1"/>
  <c r="DF18" i="107" s="1"/>
  <c r="DG18" i="107" s="1"/>
  <c r="DH18" i="107" s="1"/>
  <c r="DI18" i="107" s="1"/>
  <c r="DJ18" i="107" s="1"/>
  <c r="DK18" i="107" s="1"/>
  <c r="DL18" i="107" s="1"/>
  <c r="DM18" i="107" s="1"/>
  <c r="DN18" i="107" s="1"/>
  <c r="DO18" i="107" s="1"/>
  <c r="DP18" i="107" s="1"/>
  <c r="DQ18" i="107" s="1"/>
  <c r="DR18" i="107" s="1"/>
  <c r="DS18" i="107" s="1"/>
  <c r="DT18" i="107" s="1"/>
  <c r="DU18" i="107" s="1"/>
  <c r="DV18" i="107" s="1"/>
  <c r="DW18" i="107" s="1"/>
  <c r="DX18" i="107" s="1"/>
  <c r="DY18" i="107" s="1"/>
  <c r="DZ18" i="107" s="1"/>
  <c r="EA18" i="107" s="1"/>
  <c r="EB18" i="107" s="1"/>
  <c r="EC18" i="107" s="1"/>
  <c r="ED18" i="107" s="1"/>
  <c r="EE18" i="107" s="1"/>
  <c r="EF18" i="107" s="1"/>
  <c r="EG18" i="107" s="1"/>
  <c r="EH18" i="107" s="1"/>
  <c r="EI18" i="107" s="1"/>
  <c r="EJ18" i="107" s="1"/>
  <c r="EK18" i="107" s="1"/>
  <c r="EL18" i="107" s="1"/>
  <c r="EM18" i="107" s="1"/>
  <c r="EN18" i="107" s="1"/>
  <c r="EO18" i="107" s="1"/>
  <c r="EP18" i="107" s="1"/>
  <c r="EQ18" i="107" s="1"/>
  <c r="ER18" i="107" s="1"/>
  <c r="ES18" i="107" s="1"/>
  <c r="ET18" i="107" s="1"/>
  <c r="EU18" i="107" s="1"/>
  <c r="EV18" i="107" s="1"/>
  <c r="EW18" i="107" s="1"/>
  <c r="EX18" i="107" s="1"/>
  <c r="EY18" i="107" s="1"/>
  <c r="EZ18" i="107" s="1"/>
  <c r="FA18" i="107" s="1"/>
  <c r="FB18" i="107" s="1"/>
  <c r="FC18" i="107" s="1"/>
  <c r="FD18" i="107" s="1"/>
  <c r="FE18" i="107" s="1"/>
  <c r="FF18" i="107" s="1"/>
  <c r="FG18" i="107" s="1"/>
  <c r="FH18" i="107" s="1"/>
  <c r="FI18" i="107" s="1"/>
  <c r="FJ18" i="107" s="1"/>
  <c r="FK18" i="107" s="1"/>
  <c r="FL18" i="107" s="1"/>
  <c r="FM18" i="107" s="1"/>
  <c r="FN18" i="107" s="1"/>
  <c r="FO18" i="107" s="1"/>
  <c r="FP18" i="107" s="1"/>
  <c r="FQ18" i="107" s="1"/>
  <c r="FR18" i="107" s="1"/>
  <c r="FS18" i="107" s="1"/>
  <c r="FT18" i="107" s="1"/>
  <c r="FU18" i="107" s="1"/>
  <c r="FV18" i="107" s="1"/>
  <c r="FW18" i="107" s="1"/>
  <c r="FX18" i="107" s="1"/>
  <c r="FY18" i="107" s="1"/>
  <c r="FZ18" i="107" s="1"/>
  <c r="GA18" i="107" s="1"/>
  <c r="GB18" i="107" s="1"/>
  <c r="GC18" i="107" s="1"/>
  <c r="GD18" i="107" s="1"/>
  <c r="GE18" i="107" s="1"/>
  <c r="GF18" i="107" s="1"/>
  <c r="GG18" i="107" s="1"/>
  <c r="GH18" i="107" s="1"/>
  <c r="GI18" i="107" s="1"/>
  <c r="GJ18" i="107" s="1"/>
  <c r="GK18" i="107" s="1"/>
  <c r="GL18" i="107" s="1"/>
  <c r="GM18" i="107" s="1"/>
  <c r="GN18" i="107" s="1"/>
  <c r="GO18" i="107" s="1"/>
  <c r="GP18" i="107" s="1"/>
  <c r="GQ18" i="107" s="1"/>
  <c r="GR18" i="107" s="1"/>
  <c r="GS18" i="107" s="1"/>
  <c r="GT18" i="107" s="1"/>
  <c r="GU18" i="107" s="1"/>
  <c r="GV18" i="107" s="1"/>
  <c r="GW18" i="107" s="1"/>
  <c r="GX18" i="107" s="1"/>
  <c r="GY18" i="107" s="1"/>
  <c r="GZ18" i="107" s="1"/>
  <c r="HA18" i="107" s="1"/>
  <c r="HB18" i="107" s="1"/>
  <c r="HC18" i="107" s="1"/>
  <c r="HD18" i="107" s="1"/>
  <c r="HE18" i="107" s="1"/>
  <c r="HF18" i="107" s="1"/>
  <c r="HG18" i="107" s="1"/>
  <c r="HH18" i="107" s="1"/>
  <c r="HI18" i="107" s="1"/>
  <c r="HJ18" i="107" s="1"/>
  <c r="R2" i="107"/>
  <c r="Q55" i="106" s="1"/>
  <c r="Q47" i="115"/>
  <c r="Q45" i="115"/>
  <c r="Q44" i="115"/>
  <c r="R83" i="106"/>
  <c r="R67" i="106" s="1"/>
  <c r="U19" i="107"/>
  <c r="L63" i="106"/>
  <c r="L62" i="106"/>
  <c r="W12" i="107"/>
  <c r="Y10" i="107"/>
  <c r="L95" i="106"/>
  <c r="F16" i="108"/>
  <c r="R10" i="106" l="1"/>
  <c r="R10" i="109"/>
  <c r="R10" i="100"/>
  <c r="R10" i="115"/>
  <c r="R10" i="112"/>
  <c r="B22" i="108"/>
  <c r="B20" i="107"/>
  <c r="S20" i="107" s="1"/>
  <c r="Z10" i="107"/>
  <c r="C17" i="108"/>
  <c r="L60" i="106"/>
  <c r="L65" i="106" s="1"/>
  <c r="X12" i="107"/>
  <c r="V19" i="107"/>
  <c r="R44" i="115" l="1"/>
  <c r="R45" i="115"/>
  <c r="R47" i="115"/>
  <c r="S83" i="106"/>
  <c r="S67" i="106" s="1"/>
  <c r="T20" i="107"/>
  <c r="U20" i="107" s="1"/>
  <c r="V20" i="107" s="1"/>
  <c r="W20" i="107" s="1"/>
  <c r="X20" i="107" s="1"/>
  <c r="Y20" i="107" s="1"/>
  <c r="Z20" i="107" s="1"/>
  <c r="AA20" i="107" s="1"/>
  <c r="AB20" i="107" s="1"/>
  <c r="AC20" i="107" s="1"/>
  <c r="AD20" i="107" s="1"/>
  <c r="AE20" i="107" s="1"/>
  <c r="AF20" i="107" s="1"/>
  <c r="AG20" i="107" s="1"/>
  <c r="AH20" i="107" s="1"/>
  <c r="AI20" i="107" s="1"/>
  <c r="AJ20" i="107" s="1"/>
  <c r="AK20" i="107" s="1"/>
  <c r="AL20" i="107" s="1"/>
  <c r="AM20" i="107" s="1"/>
  <c r="AN20" i="107" s="1"/>
  <c r="AO20" i="107" s="1"/>
  <c r="AP20" i="107" s="1"/>
  <c r="AQ20" i="107" s="1"/>
  <c r="AR20" i="107" s="1"/>
  <c r="AS20" i="107" s="1"/>
  <c r="AT20" i="107" s="1"/>
  <c r="AU20" i="107" s="1"/>
  <c r="AV20" i="107" s="1"/>
  <c r="AW20" i="107" s="1"/>
  <c r="AX20" i="107" s="1"/>
  <c r="AY20" i="107" s="1"/>
  <c r="AZ20" i="107" s="1"/>
  <c r="BA20" i="107" s="1"/>
  <c r="BB20" i="107" s="1"/>
  <c r="BC20" i="107" s="1"/>
  <c r="BD20" i="107" s="1"/>
  <c r="BE20" i="107" s="1"/>
  <c r="BF20" i="107" s="1"/>
  <c r="BG20" i="107" s="1"/>
  <c r="BH20" i="107" s="1"/>
  <c r="BI20" i="107" s="1"/>
  <c r="BJ20" i="107" s="1"/>
  <c r="BK20" i="107" s="1"/>
  <c r="BL20" i="107" s="1"/>
  <c r="BM20" i="107" s="1"/>
  <c r="BN20" i="107" s="1"/>
  <c r="BO20" i="107" s="1"/>
  <c r="BP20" i="107" s="1"/>
  <c r="BQ20" i="107" s="1"/>
  <c r="BR20" i="107" s="1"/>
  <c r="BS20" i="107" s="1"/>
  <c r="BT20" i="107" s="1"/>
  <c r="BU20" i="107" s="1"/>
  <c r="BV20" i="107" s="1"/>
  <c r="BW20" i="107" s="1"/>
  <c r="BX20" i="107" s="1"/>
  <c r="BY20" i="107" s="1"/>
  <c r="BZ20" i="107" s="1"/>
  <c r="CA20" i="107" s="1"/>
  <c r="CB20" i="107" s="1"/>
  <c r="CC20" i="107" s="1"/>
  <c r="CD20" i="107" s="1"/>
  <c r="CE20" i="107" s="1"/>
  <c r="CF20" i="107" s="1"/>
  <c r="CG20" i="107" s="1"/>
  <c r="CH20" i="107" s="1"/>
  <c r="CI20" i="107" s="1"/>
  <c r="CJ20" i="107" s="1"/>
  <c r="CK20" i="107" s="1"/>
  <c r="CL20" i="107" s="1"/>
  <c r="CM20" i="107" s="1"/>
  <c r="CN20" i="107" s="1"/>
  <c r="CO20" i="107" s="1"/>
  <c r="CP20" i="107" s="1"/>
  <c r="CQ20" i="107" s="1"/>
  <c r="CR20" i="107" s="1"/>
  <c r="CS20" i="107" s="1"/>
  <c r="CT20" i="107" s="1"/>
  <c r="CU20" i="107" s="1"/>
  <c r="CV20" i="107" s="1"/>
  <c r="CW20" i="107" s="1"/>
  <c r="CX20" i="107" s="1"/>
  <c r="CY20" i="107" s="1"/>
  <c r="CZ20" i="107" s="1"/>
  <c r="DA20" i="107" s="1"/>
  <c r="DB20" i="107" s="1"/>
  <c r="DC20" i="107" s="1"/>
  <c r="DD20" i="107" s="1"/>
  <c r="DE20" i="107" s="1"/>
  <c r="DF20" i="107" s="1"/>
  <c r="DG20" i="107" s="1"/>
  <c r="DH20" i="107" s="1"/>
  <c r="DI20" i="107" s="1"/>
  <c r="DJ20" i="107" s="1"/>
  <c r="DK20" i="107" s="1"/>
  <c r="DL20" i="107" s="1"/>
  <c r="DM20" i="107" s="1"/>
  <c r="DN20" i="107" s="1"/>
  <c r="DO20" i="107" s="1"/>
  <c r="DP20" i="107" s="1"/>
  <c r="DQ20" i="107" s="1"/>
  <c r="DR20" i="107" s="1"/>
  <c r="DS20" i="107" s="1"/>
  <c r="DT20" i="107" s="1"/>
  <c r="DU20" i="107" s="1"/>
  <c r="DV20" i="107" s="1"/>
  <c r="DW20" i="107" s="1"/>
  <c r="DX20" i="107" s="1"/>
  <c r="DY20" i="107" s="1"/>
  <c r="DZ20" i="107" s="1"/>
  <c r="EA20" i="107" s="1"/>
  <c r="EB20" i="107" s="1"/>
  <c r="EC20" i="107" s="1"/>
  <c r="ED20" i="107" s="1"/>
  <c r="EE20" i="107" s="1"/>
  <c r="EF20" i="107" s="1"/>
  <c r="EG20" i="107" s="1"/>
  <c r="EH20" i="107" s="1"/>
  <c r="EI20" i="107" s="1"/>
  <c r="EJ20" i="107" s="1"/>
  <c r="EK20" i="107" s="1"/>
  <c r="EL20" i="107" s="1"/>
  <c r="EM20" i="107" s="1"/>
  <c r="EN20" i="107" s="1"/>
  <c r="EO20" i="107" s="1"/>
  <c r="EP20" i="107" s="1"/>
  <c r="EQ20" i="107" s="1"/>
  <c r="ER20" i="107" s="1"/>
  <c r="ES20" i="107" s="1"/>
  <c r="ET20" i="107" s="1"/>
  <c r="EU20" i="107" s="1"/>
  <c r="EV20" i="107" s="1"/>
  <c r="EW20" i="107" s="1"/>
  <c r="EX20" i="107" s="1"/>
  <c r="EY20" i="107" s="1"/>
  <c r="EZ20" i="107" s="1"/>
  <c r="FA20" i="107" s="1"/>
  <c r="FB20" i="107" s="1"/>
  <c r="FC20" i="107" s="1"/>
  <c r="FD20" i="107" s="1"/>
  <c r="FE20" i="107" s="1"/>
  <c r="FF20" i="107" s="1"/>
  <c r="FG20" i="107" s="1"/>
  <c r="FH20" i="107" s="1"/>
  <c r="FI20" i="107" s="1"/>
  <c r="FJ20" i="107" s="1"/>
  <c r="FK20" i="107" s="1"/>
  <c r="FL20" i="107" s="1"/>
  <c r="FM20" i="107" s="1"/>
  <c r="FN20" i="107" s="1"/>
  <c r="FO20" i="107" s="1"/>
  <c r="FP20" i="107" s="1"/>
  <c r="FQ20" i="107" s="1"/>
  <c r="FR20" i="107" s="1"/>
  <c r="FS20" i="107" s="1"/>
  <c r="FT20" i="107" s="1"/>
  <c r="FU20" i="107" s="1"/>
  <c r="FV20" i="107" s="1"/>
  <c r="FW20" i="107" s="1"/>
  <c r="FX20" i="107" s="1"/>
  <c r="FY20" i="107" s="1"/>
  <c r="FZ20" i="107" s="1"/>
  <c r="GA20" i="107" s="1"/>
  <c r="GB20" i="107" s="1"/>
  <c r="GC20" i="107" s="1"/>
  <c r="GD20" i="107" s="1"/>
  <c r="GE20" i="107" s="1"/>
  <c r="GF20" i="107" s="1"/>
  <c r="GG20" i="107" s="1"/>
  <c r="GH20" i="107" s="1"/>
  <c r="GI20" i="107" s="1"/>
  <c r="GJ20" i="107" s="1"/>
  <c r="GK20" i="107" s="1"/>
  <c r="GL20" i="107" s="1"/>
  <c r="GM20" i="107" s="1"/>
  <c r="GN20" i="107" s="1"/>
  <c r="GO20" i="107" s="1"/>
  <c r="GP20" i="107" s="1"/>
  <c r="GQ20" i="107" s="1"/>
  <c r="GR20" i="107" s="1"/>
  <c r="GS20" i="107" s="1"/>
  <c r="GT20" i="107" s="1"/>
  <c r="GU20" i="107" s="1"/>
  <c r="GV20" i="107" s="1"/>
  <c r="GW20" i="107" s="1"/>
  <c r="GX20" i="107" s="1"/>
  <c r="GY20" i="107" s="1"/>
  <c r="GZ20" i="107" s="1"/>
  <c r="HA20" i="107" s="1"/>
  <c r="HB20" i="107" s="1"/>
  <c r="HC20" i="107" s="1"/>
  <c r="HD20" i="107" s="1"/>
  <c r="HE20" i="107" s="1"/>
  <c r="HF20" i="107" s="1"/>
  <c r="HG20" i="107" s="1"/>
  <c r="HH20" i="107" s="1"/>
  <c r="HI20" i="107" s="1"/>
  <c r="HJ20" i="107" s="1"/>
  <c r="S2" i="107"/>
  <c r="R55" i="106" s="1"/>
  <c r="W19" i="107"/>
  <c r="AA10" i="107"/>
  <c r="M56" i="106"/>
  <c r="M58" i="106" s="1"/>
  <c r="D17" i="108"/>
  <c r="Y12" i="107"/>
  <c r="B23" i="108" l="1"/>
  <c r="B21" i="107"/>
  <c r="T21" i="107" s="1"/>
  <c r="S10" i="115"/>
  <c r="S10" i="106"/>
  <c r="S10" i="112"/>
  <c r="S10" i="100"/>
  <c r="S10" i="109"/>
  <c r="E17" i="108"/>
  <c r="M91" i="106"/>
  <c r="M61" i="106"/>
  <c r="Z12" i="107"/>
  <c r="AB10" i="107"/>
  <c r="X19" i="107"/>
  <c r="S45" i="115" l="1"/>
  <c r="S44" i="115"/>
  <c r="T83" i="106"/>
  <c r="T67" i="106" s="1"/>
  <c r="S47" i="115"/>
  <c r="T2" i="107"/>
  <c r="S55" i="106" s="1"/>
  <c r="U21" i="107"/>
  <c r="AA12" i="107"/>
  <c r="M95" i="106"/>
  <c r="F17" i="108"/>
  <c r="M63" i="106"/>
  <c r="M62" i="106"/>
  <c r="Y19" i="107"/>
  <c r="AC10" i="107"/>
  <c r="M60" i="106" l="1"/>
  <c r="M65" i="106" s="1"/>
  <c r="U83" i="106"/>
  <c r="U67" i="106" s="1"/>
  <c r="T10" i="115"/>
  <c r="T10" i="109"/>
  <c r="T10" i="100"/>
  <c r="T10" i="106"/>
  <c r="T10" i="112"/>
  <c r="T32" i="115"/>
  <c r="T30" i="115" s="1"/>
  <c r="V21" i="107"/>
  <c r="W21" i="107" s="1"/>
  <c r="X21" i="107" s="1"/>
  <c r="B22" i="107"/>
  <c r="U22" i="107" s="1"/>
  <c r="V22" i="107" s="1"/>
  <c r="W22" i="107" s="1"/>
  <c r="X22" i="107" s="1"/>
  <c r="Y22" i="107" s="1"/>
  <c r="Z22" i="107" s="1"/>
  <c r="AA22" i="107" s="1"/>
  <c r="AB22" i="107" s="1"/>
  <c r="AC22" i="107" s="1"/>
  <c r="AD22" i="107" s="1"/>
  <c r="AE22" i="107" s="1"/>
  <c r="AF22" i="107" s="1"/>
  <c r="AG22" i="107" s="1"/>
  <c r="AH22" i="107" s="1"/>
  <c r="AI22" i="107" s="1"/>
  <c r="AJ22" i="107" s="1"/>
  <c r="AK22" i="107" s="1"/>
  <c r="AL22" i="107" s="1"/>
  <c r="AM22" i="107" s="1"/>
  <c r="AN22" i="107" s="1"/>
  <c r="AO22" i="107" s="1"/>
  <c r="AP22" i="107" s="1"/>
  <c r="AQ22" i="107" s="1"/>
  <c r="AR22" i="107" s="1"/>
  <c r="AS22" i="107" s="1"/>
  <c r="AT22" i="107" s="1"/>
  <c r="AU22" i="107" s="1"/>
  <c r="AV22" i="107" s="1"/>
  <c r="AW22" i="107" s="1"/>
  <c r="AX22" i="107" s="1"/>
  <c r="AY22" i="107" s="1"/>
  <c r="AZ22" i="107" s="1"/>
  <c r="BA22" i="107" s="1"/>
  <c r="BB22" i="107" s="1"/>
  <c r="BC22" i="107" s="1"/>
  <c r="BD22" i="107" s="1"/>
  <c r="BE22" i="107" s="1"/>
  <c r="BF22" i="107" s="1"/>
  <c r="BG22" i="107" s="1"/>
  <c r="BH22" i="107" s="1"/>
  <c r="BI22" i="107" s="1"/>
  <c r="BJ22" i="107" s="1"/>
  <c r="BK22" i="107" s="1"/>
  <c r="BL22" i="107" s="1"/>
  <c r="BM22" i="107" s="1"/>
  <c r="BN22" i="107" s="1"/>
  <c r="BO22" i="107" s="1"/>
  <c r="BP22" i="107" s="1"/>
  <c r="BQ22" i="107" s="1"/>
  <c r="BR22" i="107" s="1"/>
  <c r="BS22" i="107" s="1"/>
  <c r="BT22" i="107" s="1"/>
  <c r="BU22" i="107" s="1"/>
  <c r="BV22" i="107" s="1"/>
  <c r="BW22" i="107" s="1"/>
  <c r="BX22" i="107" s="1"/>
  <c r="BY22" i="107" s="1"/>
  <c r="BZ22" i="107" s="1"/>
  <c r="CA22" i="107" s="1"/>
  <c r="CB22" i="107" s="1"/>
  <c r="CC22" i="107" s="1"/>
  <c r="CD22" i="107" s="1"/>
  <c r="CE22" i="107" s="1"/>
  <c r="CF22" i="107" s="1"/>
  <c r="CG22" i="107" s="1"/>
  <c r="CH22" i="107" s="1"/>
  <c r="CI22" i="107" s="1"/>
  <c r="CJ22" i="107" s="1"/>
  <c r="CK22" i="107" s="1"/>
  <c r="CL22" i="107" s="1"/>
  <c r="CM22" i="107" s="1"/>
  <c r="CN22" i="107" s="1"/>
  <c r="CO22" i="107" s="1"/>
  <c r="CP22" i="107" s="1"/>
  <c r="CQ22" i="107" s="1"/>
  <c r="CR22" i="107" s="1"/>
  <c r="CS22" i="107" s="1"/>
  <c r="CT22" i="107" s="1"/>
  <c r="CU22" i="107" s="1"/>
  <c r="CV22" i="107" s="1"/>
  <c r="CW22" i="107" s="1"/>
  <c r="CX22" i="107" s="1"/>
  <c r="CY22" i="107" s="1"/>
  <c r="CZ22" i="107" s="1"/>
  <c r="DA22" i="107" s="1"/>
  <c r="DB22" i="107" s="1"/>
  <c r="DC22" i="107" s="1"/>
  <c r="DD22" i="107" s="1"/>
  <c r="DE22" i="107" s="1"/>
  <c r="DF22" i="107" s="1"/>
  <c r="DG22" i="107" s="1"/>
  <c r="DH22" i="107" s="1"/>
  <c r="DI22" i="107" s="1"/>
  <c r="DJ22" i="107" s="1"/>
  <c r="DK22" i="107" s="1"/>
  <c r="DL22" i="107" s="1"/>
  <c r="DM22" i="107" s="1"/>
  <c r="DN22" i="107" s="1"/>
  <c r="DO22" i="107" s="1"/>
  <c r="DP22" i="107" s="1"/>
  <c r="DQ22" i="107" s="1"/>
  <c r="DR22" i="107" s="1"/>
  <c r="DS22" i="107" s="1"/>
  <c r="DT22" i="107" s="1"/>
  <c r="DU22" i="107" s="1"/>
  <c r="DV22" i="107" s="1"/>
  <c r="DW22" i="107" s="1"/>
  <c r="DX22" i="107" s="1"/>
  <c r="DY22" i="107" s="1"/>
  <c r="DZ22" i="107" s="1"/>
  <c r="EA22" i="107" s="1"/>
  <c r="EB22" i="107" s="1"/>
  <c r="EC22" i="107" s="1"/>
  <c r="ED22" i="107" s="1"/>
  <c r="EE22" i="107" s="1"/>
  <c r="EF22" i="107" s="1"/>
  <c r="EG22" i="107" s="1"/>
  <c r="EH22" i="107" s="1"/>
  <c r="EI22" i="107" s="1"/>
  <c r="EJ22" i="107" s="1"/>
  <c r="EK22" i="107" s="1"/>
  <c r="EL22" i="107" s="1"/>
  <c r="EM22" i="107" s="1"/>
  <c r="EN22" i="107" s="1"/>
  <c r="EO22" i="107" s="1"/>
  <c r="EP22" i="107" s="1"/>
  <c r="EQ22" i="107" s="1"/>
  <c r="ER22" i="107" s="1"/>
  <c r="ES22" i="107" s="1"/>
  <c r="ET22" i="107" s="1"/>
  <c r="EU22" i="107" s="1"/>
  <c r="EV22" i="107" s="1"/>
  <c r="EW22" i="107" s="1"/>
  <c r="EX22" i="107" s="1"/>
  <c r="EY22" i="107" s="1"/>
  <c r="EZ22" i="107" s="1"/>
  <c r="FA22" i="107" s="1"/>
  <c r="FB22" i="107" s="1"/>
  <c r="FC22" i="107" s="1"/>
  <c r="FD22" i="107" s="1"/>
  <c r="FE22" i="107" s="1"/>
  <c r="FF22" i="107" s="1"/>
  <c r="FG22" i="107" s="1"/>
  <c r="FH22" i="107" s="1"/>
  <c r="FI22" i="107" s="1"/>
  <c r="FJ22" i="107" s="1"/>
  <c r="FK22" i="107" s="1"/>
  <c r="FL22" i="107" s="1"/>
  <c r="FM22" i="107" s="1"/>
  <c r="FN22" i="107" s="1"/>
  <c r="FO22" i="107" s="1"/>
  <c r="FP22" i="107" s="1"/>
  <c r="FQ22" i="107" s="1"/>
  <c r="FR22" i="107" s="1"/>
  <c r="FS22" i="107" s="1"/>
  <c r="FT22" i="107" s="1"/>
  <c r="FU22" i="107" s="1"/>
  <c r="FV22" i="107" s="1"/>
  <c r="FW22" i="107" s="1"/>
  <c r="FX22" i="107" s="1"/>
  <c r="FY22" i="107" s="1"/>
  <c r="FZ22" i="107" s="1"/>
  <c r="GA22" i="107" s="1"/>
  <c r="GB22" i="107" s="1"/>
  <c r="GC22" i="107" s="1"/>
  <c r="GD22" i="107" s="1"/>
  <c r="GE22" i="107" s="1"/>
  <c r="GF22" i="107" s="1"/>
  <c r="GG22" i="107" s="1"/>
  <c r="GH22" i="107" s="1"/>
  <c r="GI22" i="107" s="1"/>
  <c r="GJ22" i="107" s="1"/>
  <c r="GK22" i="107" s="1"/>
  <c r="GL22" i="107" s="1"/>
  <c r="GM22" i="107" s="1"/>
  <c r="GN22" i="107" s="1"/>
  <c r="GO22" i="107" s="1"/>
  <c r="GP22" i="107" s="1"/>
  <c r="GQ22" i="107" s="1"/>
  <c r="GR22" i="107" s="1"/>
  <c r="GS22" i="107" s="1"/>
  <c r="GT22" i="107" s="1"/>
  <c r="GU22" i="107" s="1"/>
  <c r="GV22" i="107" s="1"/>
  <c r="GW22" i="107" s="1"/>
  <c r="GX22" i="107" s="1"/>
  <c r="GY22" i="107" s="1"/>
  <c r="GZ22" i="107" s="1"/>
  <c r="HA22" i="107" s="1"/>
  <c r="HB22" i="107" s="1"/>
  <c r="HC22" i="107" s="1"/>
  <c r="HD22" i="107" s="1"/>
  <c r="HE22" i="107" s="1"/>
  <c r="HF22" i="107" s="1"/>
  <c r="HG22" i="107" s="1"/>
  <c r="HH22" i="107" s="1"/>
  <c r="HI22" i="107" s="1"/>
  <c r="HJ22" i="107" s="1"/>
  <c r="B24" i="108"/>
  <c r="C18" i="108"/>
  <c r="Z19" i="107"/>
  <c r="AD10" i="107"/>
  <c r="AB12" i="107"/>
  <c r="B23" i="107" l="1"/>
  <c r="V23" i="107" s="1"/>
  <c r="B25" i="108"/>
  <c r="T20" i="115"/>
  <c r="T47" i="115"/>
  <c r="T45" i="115"/>
  <c r="T44" i="115"/>
  <c r="U2" i="107"/>
  <c r="T55" i="106" s="1"/>
  <c r="T106" i="87"/>
  <c r="T79" i="87"/>
  <c r="AC12" i="107"/>
  <c r="AA19" i="107"/>
  <c r="Y21" i="107"/>
  <c r="AE10" i="107"/>
  <c r="D18" i="108"/>
  <c r="N56" i="106"/>
  <c r="N58" i="106" s="1"/>
  <c r="U10" i="112" l="1"/>
  <c r="U10" i="100"/>
  <c r="U10" i="115"/>
  <c r="U32" i="115"/>
  <c r="U30" i="115" s="1"/>
  <c r="U10" i="109"/>
  <c r="U10" i="106"/>
  <c r="W23" i="107"/>
  <c r="X23" i="107" s="1"/>
  <c r="Y23" i="107" s="1"/>
  <c r="Z23" i="107" s="1"/>
  <c r="AA23" i="107" s="1"/>
  <c r="AB23" i="107" s="1"/>
  <c r="AC23" i="107" s="1"/>
  <c r="AD23" i="107" s="1"/>
  <c r="AE23" i="107" s="1"/>
  <c r="AF23" i="107" s="1"/>
  <c r="AG23" i="107" s="1"/>
  <c r="AH23" i="107" s="1"/>
  <c r="AI23" i="107" s="1"/>
  <c r="AJ23" i="107" s="1"/>
  <c r="AK23" i="107" s="1"/>
  <c r="AL23" i="107" s="1"/>
  <c r="AM23" i="107" s="1"/>
  <c r="AN23" i="107" s="1"/>
  <c r="AO23" i="107" s="1"/>
  <c r="AP23" i="107" s="1"/>
  <c r="AQ23" i="107" s="1"/>
  <c r="AR23" i="107" s="1"/>
  <c r="AS23" i="107" s="1"/>
  <c r="AT23" i="107" s="1"/>
  <c r="AU23" i="107" s="1"/>
  <c r="AV23" i="107" s="1"/>
  <c r="AW23" i="107" s="1"/>
  <c r="AX23" i="107" s="1"/>
  <c r="AY23" i="107" s="1"/>
  <c r="AZ23" i="107" s="1"/>
  <c r="BA23" i="107" s="1"/>
  <c r="BB23" i="107" s="1"/>
  <c r="BC23" i="107" s="1"/>
  <c r="BD23" i="107" s="1"/>
  <c r="BE23" i="107" s="1"/>
  <c r="BF23" i="107" s="1"/>
  <c r="BG23" i="107" s="1"/>
  <c r="BH23" i="107" s="1"/>
  <c r="BI23" i="107" s="1"/>
  <c r="BJ23" i="107" s="1"/>
  <c r="BK23" i="107" s="1"/>
  <c r="BL23" i="107" s="1"/>
  <c r="BM23" i="107" s="1"/>
  <c r="BN23" i="107" s="1"/>
  <c r="BO23" i="107" s="1"/>
  <c r="BP23" i="107" s="1"/>
  <c r="BQ23" i="107" s="1"/>
  <c r="BR23" i="107" s="1"/>
  <c r="BS23" i="107" s="1"/>
  <c r="BT23" i="107" s="1"/>
  <c r="BU23" i="107" s="1"/>
  <c r="BV23" i="107" s="1"/>
  <c r="BW23" i="107" s="1"/>
  <c r="BX23" i="107" s="1"/>
  <c r="BY23" i="107" s="1"/>
  <c r="BZ23" i="107" s="1"/>
  <c r="CA23" i="107" s="1"/>
  <c r="CB23" i="107" s="1"/>
  <c r="CC23" i="107" s="1"/>
  <c r="CD23" i="107" s="1"/>
  <c r="CE23" i="107" s="1"/>
  <c r="CF23" i="107" s="1"/>
  <c r="CG23" i="107" s="1"/>
  <c r="CH23" i="107" s="1"/>
  <c r="CI23" i="107" s="1"/>
  <c r="CJ23" i="107" s="1"/>
  <c r="CK23" i="107" s="1"/>
  <c r="CL23" i="107" s="1"/>
  <c r="CM23" i="107" s="1"/>
  <c r="CN23" i="107" s="1"/>
  <c r="CO23" i="107" s="1"/>
  <c r="CP23" i="107" s="1"/>
  <c r="CQ23" i="107" s="1"/>
  <c r="CR23" i="107" s="1"/>
  <c r="CS23" i="107" s="1"/>
  <c r="CT23" i="107" s="1"/>
  <c r="CU23" i="107" s="1"/>
  <c r="CV23" i="107" s="1"/>
  <c r="CW23" i="107" s="1"/>
  <c r="CX23" i="107" s="1"/>
  <c r="CY23" i="107" s="1"/>
  <c r="CZ23" i="107" s="1"/>
  <c r="DA23" i="107" s="1"/>
  <c r="DB23" i="107" s="1"/>
  <c r="DC23" i="107" s="1"/>
  <c r="DD23" i="107" s="1"/>
  <c r="DE23" i="107" s="1"/>
  <c r="DF23" i="107" s="1"/>
  <c r="DG23" i="107" s="1"/>
  <c r="DH23" i="107" s="1"/>
  <c r="DI23" i="107" s="1"/>
  <c r="DJ23" i="107" s="1"/>
  <c r="DK23" i="107" s="1"/>
  <c r="DL23" i="107" s="1"/>
  <c r="DM23" i="107" s="1"/>
  <c r="DN23" i="107" s="1"/>
  <c r="DO23" i="107" s="1"/>
  <c r="DP23" i="107" s="1"/>
  <c r="DQ23" i="107" s="1"/>
  <c r="DR23" i="107" s="1"/>
  <c r="DS23" i="107" s="1"/>
  <c r="DT23" i="107" s="1"/>
  <c r="DU23" i="107" s="1"/>
  <c r="DV23" i="107" s="1"/>
  <c r="DW23" i="107" s="1"/>
  <c r="DX23" i="107" s="1"/>
  <c r="DY23" i="107" s="1"/>
  <c r="DZ23" i="107" s="1"/>
  <c r="EA23" i="107" s="1"/>
  <c r="EB23" i="107" s="1"/>
  <c r="EC23" i="107" s="1"/>
  <c r="ED23" i="107" s="1"/>
  <c r="EE23" i="107" s="1"/>
  <c r="EF23" i="107" s="1"/>
  <c r="EG23" i="107" s="1"/>
  <c r="EH23" i="107" s="1"/>
  <c r="EI23" i="107" s="1"/>
  <c r="EJ23" i="107" s="1"/>
  <c r="EK23" i="107" s="1"/>
  <c r="EL23" i="107" s="1"/>
  <c r="EM23" i="107" s="1"/>
  <c r="EN23" i="107" s="1"/>
  <c r="EO23" i="107" s="1"/>
  <c r="EP23" i="107" s="1"/>
  <c r="EQ23" i="107" s="1"/>
  <c r="ER23" i="107" s="1"/>
  <c r="ES23" i="107" s="1"/>
  <c r="ET23" i="107" s="1"/>
  <c r="EU23" i="107" s="1"/>
  <c r="EV23" i="107" s="1"/>
  <c r="EW23" i="107" s="1"/>
  <c r="EX23" i="107" s="1"/>
  <c r="EY23" i="107" s="1"/>
  <c r="EZ23" i="107" s="1"/>
  <c r="FA23" i="107" s="1"/>
  <c r="FB23" i="107" s="1"/>
  <c r="FC23" i="107" s="1"/>
  <c r="FD23" i="107" s="1"/>
  <c r="FE23" i="107" s="1"/>
  <c r="FF23" i="107" s="1"/>
  <c r="FG23" i="107" s="1"/>
  <c r="FH23" i="107" s="1"/>
  <c r="FI23" i="107" s="1"/>
  <c r="FJ23" i="107" s="1"/>
  <c r="FK23" i="107" s="1"/>
  <c r="FL23" i="107" s="1"/>
  <c r="FM23" i="107" s="1"/>
  <c r="FN23" i="107" s="1"/>
  <c r="FO23" i="107" s="1"/>
  <c r="FP23" i="107" s="1"/>
  <c r="FQ23" i="107" s="1"/>
  <c r="FR23" i="107" s="1"/>
  <c r="FS23" i="107" s="1"/>
  <c r="FT23" i="107" s="1"/>
  <c r="FU23" i="107" s="1"/>
  <c r="FV23" i="107" s="1"/>
  <c r="FW23" i="107" s="1"/>
  <c r="FX23" i="107" s="1"/>
  <c r="FY23" i="107" s="1"/>
  <c r="FZ23" i="107" s="1"/>
  <c r="GA23" i="107" s="1"/>
  <c r="GB23" i="107" s="1"/>
  <c r="GC23" i="107" s="1"/>
  <c r="GD23" i="107" s="1"/>
  <c r="GE23" i="107" s="1"/>
  <c r="GF23" i="107" s="1"/>
  <c r="GG23" i="107" s="1"/>
  <c r="GH23" i="107" s="1"/>
  <c r="GI23" i="107" s="1"/>
  <c r="GJ23" i="107" s="1"/>
  <c r="GK23" i="107" s="1"/>
  <c r="GL23" i="107" s="1"/>
  <c r="GM23" i="107" s="1"/>
  <c r="GN23" i="107" s="1"/>
  <c r="GO23" i="107" s="1"/>
  <c r="GP23" i="107" s="1"/>
  <c r="GQ23" i="107" s="1"/>
  <c r="GR23" i="107" s="1"/>
  <c r="GS23" i="107" s="1"/>
  <c r="GT23" i="107" s="1"/>
  <c r="GU23" i="107" s="1"/>
  <c r="GV23" i="107" s="1"/>
  <c r="GW23" i="107" s="1"/>
  <c r="GX23" i="107" s="1"/>
  <c r="GY23" i="107" s="1"/>
  <c r="GZ23" i="107" s="1"/>
  <c r="HA23" i="107" s="1"/>
  <c r="HB23" i="107" s="1"/>
  <c r="HC23" i="107" s="1"/>
  <c r="HD23" i="107" s="1"/>
  <c r="HE23" i="107" s="1"/>
  <c r="HF23" i="107" s="1"/>
  <c r="HG23" i="107" s="1"/>
  <c r="HH23" i="107" s="1"/>
  <c r="HI23" i="107" s="1"/>
  <c r="HJ23" i="107" s="1"/>
  <c r="V2" i="107"/>
  <c r="U55" i="106" s="1"/>
  <c r="T105" i="87"/>
  <c r="T78" i="87"/>
  <c r="Z21" i="107"/>
  <c r="AD12" i="107"/>
  <c r="N61" i="106"/>
  <c r="E18" i="108"/>
  <c r="N91" i="106"/>
  <c r="AB19" i="107"/>
  <c r="AF10" i="107"/>
  <c r="V83" i="106" l="1"/>
  <c r="V67" i="106" s="1"/>
  <c r="B26" i="108" s="1"/>
  <c r="U45" i="115"/>
  <c r="U44" i="115"/>
  <c r="U106" i="87"/>
  <c r="U79" i="87"/>
  <c r="U47" i="115"/>
  <c r="U20" i="115"/>
  <c r="AE12" i="107"/>
  <c r="N62" i="106"/>
  <c r="N63" i="106"/>
  <c r="N95" i="106"/>
  <c r="F18" i="108"/>
  <c r="AG10" i="107"/>
  <c r="AA21" i="107"/>
  <c r="AC19" i="107"/>
  <c r="B24" i="107" l="1"/>
  <c r="W24" i="107" s="1"/>
  <c r="X24" i="107" s="1"/>
  <c r="Y24" i="107" s="1"/>
  <c r="Z24" i="107" s="1"/>
  <c r="W83" i="106"/>
  <c r="W67" i="106" s="1"/>
  <c r="V10" i="100"/>
  <c r="V10" i="109"/>
  <c r="V10" i="115"/>
  <c r="V10" i="112"/>
  <c r="V10" i="106"/>
  <c r="V32" i="115"/>
  <c r="V30" i="115" s="1"/>
  <c r="N60" i="106"/>
  <c r="N65" i="106" s="1"/>
  <c r="U78" i="87"/>
  <c r="U105" i="87"/>
  <c r="W2" i="107"/>
  <c r="V55" i="106" s="1"/>
  <c r="AB21" i="107"/>
  <c r="AF12" i="107"/>
  <c r="C19" i="108"/>
  <c r="AD19" i="107"/>
  <c r="AH10" i="107"/>
  <c r="V79" i="87" l="1"/>
  <c r="V106" i="87"/>
  <c r="V44" i="115"/>
  <c r="V45" i="115"/>
  <c r="W10" i="106"/>
  <c r="W10" i="109"/>
  <c r="W10" i="112"/>
  <c r="W10" i="100"/>
  <c r="W106" i="87"/>
  <c r="W10" i="115"/>
  <c r="W32" i="115"/>
  <c r="W30" i="115" s="1"/>
  <c r="V47" i="115"/>
  <c r="V20" i="115"/>
  <c r="B25" i="107"/>
  <c r="X25" i="107" s="1"/>
  <c r="B27" i="108"/>
  <c r="AI10" i="107"/>
  <c r="AC21" i="107"/>
  <c r="D19" i="108"/>
  <c r="O56" i="106"/>
  <c r="O58" i="106" s="1"/>
  <c r="AG12" i="107"/>
  <c r="AE19" i="107"/>
  <c r="AA24" i="107"/>
  <c r="W79" i="87" l="1"/>
  <c r="X83" i="106"/>
  <c r="X67" i="106" s="1"/>
  <c r="W20" i="115"/>
  <c r="W47" i="115"/>
  <c r="Y25" i="107"/>
  <c r="X2" i="107"/>
  <c r="W55" i="106" s="1"/>
  <c r="V105" i="87"/>
  <c r="V78" i="87"/>
  <c r="W44" i="115"/>
  <c r="W45" i="115"/>
  <c r="AD21" i="107"/>
  <c r="AB24" i="107"/>
  <c r="AH12" i="107"/>
  <c r="O61" i="106"/>
  <c r="AJ10" i="107"/>
  <c r="AF19" i="107"/>
  <c r="E19" i="108"/>
  <c r="O91" i="106"/>
  <c r="X10" i="106" l="1"/>
  <c r="X10" i="112"/>
  <c r="X10" i="115"/>
  <c r="X32" i="115"/>
  <c r="X30" i="115" s="1"/>
  <c r="X10" i="109"/>
  <c r="X10" i="100"/>
  <c r="B26" i="107"/>
  <c r="Y26" i="107" s="1"/>
  <c r="Z26" i="107" s="1"/>
  <c r="AA26" i="107" s="1"/>
  <c r="AB26" i="107" s="1"/>
  <c r="AC26" i="107" s="1"/>
  <c r="AD26" i="107" s="1"/>
  <c r="AE26" i="107" s="1"/>
  <c r="AF26" i="107" s="1"/>
  <c r="AG26" i="107" s="1"/>
  <c r="AH26" i="107" s="1"/>
  <c r="AI26" i="107" s="1"/>
  <c r="AJ26" i="107" s="1"/>
  <c r="AK26" i="107" s="1"/>
  <c r="AL26" i="107" s="1"/>
  <c r="AM26" i="107" s="1"/>
  <c r="AN26" i="107" s="1"/>
  <c r="AO26" i="107" s="1"/>
  <c r="AP26" i="107" s="1"/>
  <c r="AQ26" i="107" s="1"/>
  <c r="AR26" i="107" s="1"/>
  <c r="AS26" i="107" s="1"/>
  <c r="AT26" i="107" s="1"/>
  <c r="AU26" i="107" s="1"/>
  <c r="AV26" i="107" s="1"/>
  <c r="AW26" i="107" s="1"/>
  <c r="AX26" i="107" s="1"/>
  <c r="AY26" i="107" s="1"/>
  <c r="AZ26" i="107" s="1"/>
  <c r="BA26" i="107" s="1"/>
  <c r="BB26" i="107" s="1"/>
  <c r="BC26" i="107" s="1"/>
  <c r="BD26" i="107" s="1"/>
  <c r="BE26" i="107" s="1"/>
  <c r="BF26" i="107" s="1"/>
  <c r="BG26" i="107" s="1"/>
  <c r="BH26" i="107" s="1"/>
  <c r="BI26" i="107" s="1"/>
  <c r="BJ26" i="107" s="1"/>
  <c r="BK26" i="107" s="1"/>
  <c r="BL26" i="107" s="1"/>
  <c r="BM26" i="107" s="1"/>
  <c r="BN26" i="107" s="1"/>
  <c r="BO26" i="107" s="1"/>
  <c r="BP26" i="107" s="1"/>
  <c r="BQ26" i="107" s="1"/>
  <c r="BR26" i="107" s="1"/>
  <c r="BS26" i="107" s="1"/>
  <c r="BT26" i="107" s="1"/>
  <c r="BU26" i="107" s="1"/>
  <c r="BV26" i="107" s="1"/>
  <c r="BW26" i="107" s="1"/>
  <c r="BX26" i="107" s="1"/>
  <c r="BY26" i="107" s="1"/>
  <c r="BZ26" i="107" s="1"/>
  <c r="CA26" i="107" s="1"/>
  <c r="CB26" i="107" s="1"/>
  <c r="CC26" i="107" s="1"/>
  <c r="CD26" i="107" s="1"/>
  <c r="CE26" i="107" s="1"/>
  <c r="CF26" i="107" s="1"/>
  <c r="CG26" i="107" s="1"/>
  <c r="CH26" i="107" s="1"/>
  <c r="CI26" i="107" s="1"/>
  <c r="CJ26" i="107" s="1"/>
  <c r="CK26" i="107" s="1"/>
  <c r="CL26" i="107" s="1"/>
  <c r="CM26" i="107" s="1"/>
  <c r="CN26" i="107" s="1"/>
  <c r="CO26" i="107" s="1"/>
  <c r="CP26" i="107" s="1"/>
  <c r="CQ26" i="107" s="1"/>
  <c r="CR26" i="107" s="1"/>
  <c r="CS26" i="107" s="1"/>
  <c r="CT26" i="107" s="1"/>
  <c r="CU26" i="107" s="1"/>
  <c r="CV26" i="107" s="1"/>
  <c r="CW26" i="107" s="1"/>
  <c r="CX26" i="107" s="1"/>
  <c r="CY26" i="107" s="1"/>
  <c r="CZ26" i="107" s="1"/>
  <c r="DA26" i="107" s="1"/>
  <c r="DB26" i="107" s="1"/>
  <c r="DC26" i="107" s="1"/>
  <c r="DD26" i="107" s="1"/>
  <c r="DE26" i="107" s="1"/>
  <c r="DF26" i="107" s="1"/>
  <c r="DG26" i="107" s="1"/>
  <c r="DH26" i="107" s="1"/>
  <c r="DI26" i="107" s="1"/>
  <c r="DJ26" i="107" s="1"/>
  <c r="DK26" i="107" s="1"/>
  <c r="DL26" i="107" s="1"/>
  <c r="DM26" i="107" s="1"/>
  <c r="DN26" i="107" s="1"/>
  <c r="DO26" i="107" s="1"/>
  <c r="DP26" i="107" s="1"/>
  <c r="DQ26" i="107" s="1"/>
  <c r="DR26" i="107" s="1"/>
  <c r="DS26" i="107" s="1"/>
  <c r="DT26" i="107" s="1"/>
  <c r="DU26" i="107" s="1"/>
  <c r="DV26" i="107" s="1"/>
  <c r="DW26" i="107" s="1"/>
  <c r="DX26" i="107" s="1"/>
  <c r="DY26" i="107" s="1"/>
  <c r="DZ26" i="107" s="1"/>
  <c r="EA26" i="107" s="1"/>
  <c r="EB26" i="107" s="1"/>
  <c r="EC26" i="107" s="1"/>
  <c r="ED26" i="107" s="1"/>
  <c r="EE26" i="107" s="1"/>
  <c r="EF26" i="107" s="1"/>
  <c r="EG26" i="107" s="1"/>
  <c r="EH26" i="107" s="1"/>
  <c r="EI26" i="107" s="1"/>
  <c r="EJ26" i="107" s="1"/>
  <c r="EK26" i="107" s="1"/>
  <c r="EL26" i="107" s="1"/>
  <c r="EM26" i="107" s="1"/>
  <c r="EN26" i="107" s="1"/>
  <c r="EO26" i="107" s="1"/>
  <c r="EP26" i="107" s="1"/>
  <c r="EQ26" i="107" s="1"/>
  <c r="ER26" i="107" s="1"/>
  <c r="ES26" i="107" s="1"/>
  <c r="ET26" i="107" s="1"/>
  <c r="EU26" i="107" s="1"/>
  <c r="EV26" i="107" s="1"/>
  <c r="EW26" i="107" s="1"/>
  <c r="EX26" i="107" s="1"/>
  <c r="EY26" i="107" s="1"/>
  <c r="EZ26" i="107" s="1"/>
  <c r="FA26" i="107" s="1"/>
  <c r="FB26" i="107" s="1"/>
  <c r="FC26" i="107" s="1"/>
  <c r="FD26" i="107" s="1"/>
  <c r="FE26" i="107" s="1"/>
  <c r="FF26" i="107" s="1"/>
  <c r="FG26" i="107" s="1"/>
  <c r="FH26" i="107" s="1"/>
  <c r="FI26" i="107" s="1"/>
  <c r="FJ26" i="107" s="1"/>
  <c r="FK26" i="107" s="1"/>
  <c r="FL26" i="107" s="1"/>
  <c r="FM26" i="107" s="1"/>
  <c r="FN26" i="107" s="1"/>
  <c r="FO26" i="107" s="1"/>
  <c r="FP26" i="107" s="1"/>
  <c r="FQ26" i="107" s="1"/>
  <c r="FR26" i="107" s="1"/>
  <c r="FS26" i="107" s="1"/>
  <c r="FT26" i="107" s="1"/>
  <c r="FU26" i="107" s="1"/>
  <c r="FV26" i="107" s="1"/>
  <c r="FW26" i="107" s="1"/>
  <c r="FX26" i="107" s="1"/>
  <c r="FY26" i="107" s="1"/>
  <c r="FZ26" i="107" s="1"/>
  <c r="GA26" i="107" s="1"/>
  <c r="GB26" i="107" s="1"/>
  <c r="GC26" i="107" s="1"/>
  <c r="GD26" i="107" s="1"/>
  <c r="GE26" i="107" s="1"/>
  <c r="GF26" i="107" s="1"/>
  <c r="GG26" i="107" s="1"/>
  <c r="GH26" i="107" s="1"/>
  <c r="GI26" i="107" s="1"/>
  <c r="GJ26" i="107" s="1"/>
  <c r="GK26" i="107" s="1"/>
  <c r="GL26" i="107" s="1"/>
  <c r="GM26" i="107" s="1"/>
  <c r="GN26" i="107" s="1"/>
  <c r="GO26" i="107" s="1"/>
  <c r="GP26" i="107" s="1"/>
  <c r="GQ26" i="107" s="1"/>
  <c r="GR26" i="107" s="1"/>
  <c r="GS26" i="107" s="1"/>
  <c r="GT26" i="107" s="1"/>
  <c r="GU26" i="107" s="1"/>
  <c r="GV26" i="107" s="1"/>
  <c r="GW26" i="107" s="1"/>
  <c r="GX26" i="107" s="1"/>
  <c r="GY26" i="107" s="1"/>
  <c r="GZ26" i="107" s="1"/>
  <c r="HA26" i="107" s="1"/>
  <c r="HB26" i="107" s="1"/>
  <c r="HC26" i="107" s="1"/>
  <c r="HD26" i="107" s="1"/>
  <c r="HE26" i="107" s="1"/>
  <c r="HF26" i="107" s="1"/>
  <c r="HG26" i="107" s="1"/>
  <c r="HH26" i="107" s="1"/>
  <c r="HI26" i="107" s="1"/>
  <c r="HJ26" i="107" s="1"/>
  <c r="B28" i="108"/>
  <c r="Z25" i="107"/>
  <c r="AA25" i="107" s="1"/>
  <c r="AB25" i="107" s="1"/>
  <c r="AC25" i="107" s="1"/>
  <c r="AD25" i="107" s="1"/>
  <c r="AE25" i="107" s="1"/>
  <c r="AF25" i="107" s="1"/>
  <c r="AG25" i="107" s="1"/>
  <c r="AH25" i="107" s="1"/>
  <c r="AI25" i="107" s="1"/>
  <c r="AJ25" i="107" s="1"/>
  <c r="AK25" i="107" s="1"/>
  <c r="AL25" i="107" s="1"/>
  <c r="AM25" i="107" s="1"/>
  <c r="AN25" i="107" s="1"/>
  <c r="AO25" i="107" s="1"/>
  <c r="AP25" i="107" s="1"/>
  <c r="AQ25" i="107" s="1"/>
  <c r="AR25" i="107" s="1"/>
  <c r="AS25" i="107" s="1"/>
  <c r="AT25" i="107" s="1"/>
  <c r="AU25" i="107" s="1"/>
  <c r="AV25" i="107" s="1"/>
  <c r="AW25" i="107" s="1"/>
  <c r="AX25" i="107" s="1"/>
  <c r="AY25" i="107" s="1"/>
  <c r="AZ25" i="107" s="1"/>
  <c r="BA25" i="107" s="1"/>
  <c r="BB25" i="107" s="1"/>
  <c r="BC25" i="107" s="1"/>
  <c r="BD25" i="107" s="1"/>
  <c r="BE25" i="107" s="1"/>
  <c r="BF25" i="107" s="1"/>
  <c r="BG25" i="107" s="1"/>
  <c r="BH25" i="107" s="1"/>
  <c r="BI25" i="107" s="1"/>
  <c r="BJ25" i="107" s="1"/>
  <c r="BK25" i="107" s="1"/>
  <c r="BL25" i="107" s="1"/>
  <c r="BM25" i="107" s="1"/>
  <c r="BN25" i="107" s="1"/>
  <c r="BO25" i="107" s="1"/>
  <c r="BP25" i="107" s="1"/>
  <c r="BQ25" i="107" s="1"/>
  <c r="BR25" i="107" s="1"/>
  <c r="BS25" i="107" s="1"/>
  <c r="BT25" i="107" s="1"/>
  <c r="BU25" i="107" s="1"/>
  <c r="BV25" i="107" s="1"/>
  <c r="BW25" i="107" s="1"/>
  <c r="BX25" i="107" s="1"/>
  <c r="BY25" i="107" s="1"/>
  <c r="BZ25" i="107" s="1"/>
  <c r="CA25" i="107" s="1"/>
  <c r="CB25" i="107" s="1"/>
  <c r="CC25" i="107" s="1"/>
  <c r="CD25" i="107" s="1"/>
  <c r="CE25" i="107" s="1"/>
  <c r="CF25" i="107" s="1"/>
  <c r="CG25" i="107" s="1"/>
  <c r="CH25" i="107" s="1"/>
  <c r="CI25" i="107" s="1"/>
  <c r="CJ25" i="107" s="1"/>
  <c r="CK25" i="107" s="1"/>
  <c r="CL25" i="107" s="1"/>
  <c r="CM25" i="107" s="1"/>
  <c r="CN25" i="107" s="1"/>
  <c r="CO25" i="107" s="1"/>
  <c r="CP25" i="107" s="1"/>
  <c r="CQ25" i="107" s="1"/>
  <c r="CR25" i="107" s="1"/>
  <c r="CS25" i="107" s="1"/>
  <c r="CT25" i="107" s="1"/>
  <c r="CU25" i="107" s="1"/>
  <c r="CV25" i="107" s="1"/>
  <c r="CW25" i="107" s="1"/>
  <c r="CX25" i="107" s="1"/>
  <c r="CY25" i="107" s="1"/>
  <c r="CZ25" i="107" s="1"/>
  <c r="DA25" i="107" s="1"/>
  <c r="DB25" i="107" s="1"/>
  <c r="DC25" i="107" s="1"/>
  <c r="DD25" i="107" s="1"/>
  <c r="DE25" i="107" s="1"/>
  <c r="DF25" i="107" s="1"/>
  <c r="DG25" i="107" s="1"/>
  <c r="DH25" i="107" s="1"/>
  <c r="DI25" i="107" s="1"/>
  <c r="DJ25" i="107" s="1"/>
  <c r="DK25" i="107" s="1"/>
  <c r="DL25" i="107" s="1"/>
  <c r="DM25" i="107" s="1"/>
  <c r="DN25" i="107" s="1"/>
  <c r="DO25" i="107" s="1"/>
  <c r="DP25" i="107" s="1"/>
  <c r="DQ25" i="107" s="1"/>
  <c r="DR25" i="107" s="1"/>
  <c r="DS25" i="107" s="1"/>
  <c r="DT25" i="107" s="1"/>
  <c r="DU25" i="107" s="1"/>
  <c r="DV25" i="107" s="1"/>
  <c r="DW25" i="107" s="1"/>
  <c r="DX25" i="107" s="1"/>
  <c r="DY25" i="107" s="1"/>
  <c r="DZ25" i="107" s="1"/>
  <c r="EA25" i="107" s="1"/>
  <c r="EB25" i="107" s="1"/>
  <c r="EC25" i="107" s="1"/>
  <c r="ED25" i="107" s="1"/>
  <c r="EE25" i="107" s="1"/>
  <c r="EF25" i="107" s="1"/>
  <c r="EG25" i="107" s="1"/>
  <c r="EH25" i="107" s="1"/>
  <c r="EI25" i="107" s="1"/>
  <c r="EJ25" i="107" s="1"/>
  <c r="EK25" i="107" s="1"/>
  <c r="EL25" i="107" s="1"/>
  <c r="EM25" i="107" s="1"/>
  <c r="EN25" i="107" s="1"/>
  <c r="EO25" i="107" s="1"/>
  <c r="EP25" i="107" s="1"/>
  <c r="EQ25" i="107" s="1"/>
  <c r="ER25" i="107" s="1"/>
  <c r="ES25" i="107" s="1"/>
  <c r="ET25" i="107" s="1"/>
  <c r="EU25" i="107" s="1"/>
  <c r="EV25" i="107" s="1"/>
  <c r="EW25" i="107" s="1"/>
  <c r="EX25" i="107" s="1"/>
  <c r="EY25" i="107" s="1"/>
  <c r="EZ25" i="107" s="1"/>
  <c r="FA25" i="107" s="1"/>
  <c r="FB25" i="107" s="1"/>
  <c r="FC25" i="107" s="1"/>
  <c r="FD25" i="107" s="1"/>
  <c r="FE25" i="107" s="1"/>
  <c r="FF25" i="107" s="1"/>
  <c r="FG25" i="107" s="1"/>
  <c r="FH25" i="107" s="1"/>
  <c r="FI25" i="107" s="1"/>
  <c r="FJ25" i="107" s="1"/>
  <c r="FK25" i="107" s="1"/>
  <c r="FL25" i="107" s="1"/>
  <c r="FM25" i="107" s="1"/>
  <c r="FN25" i="107" s="1"/>
  <c r="FO25" i="107" s="1"/>
  <c r="FP25" i="107" s="1"/>
  <c r="FQ25" i="107" s="1"/>
  <c r="FR25" i="107" s="1"/>
  <c r="FS25" i="107" s="1"/>
  <c r="FT25" i="107" s="1"/>
  <c r="FU25" i="107" s="1"/>
  <c r="FV25" i="107" s="1"/>
  <c r="FW25" i="107" s="1"/>
  <c r="FX25" i="107" s="1"/>
  <c r="FY25" i="107" s="1"/>
  <c r="FZ25" i="107" s="1"/>
  <c r="GA25" i="107" s="1"/>
  <c r="GB25" i="107" s="1"/>
  <c r="GC25" i="107" s="1"/>
  <c r="GD25" i="107" s="1"/>
  <c r="GE25" i="107" s="1"/>
  <c r="GF25" i="107" s="1"/>
  <c r="GG25" i="107" s="1"/>
  <c r="GH25" i="107" s="1"/>
  <c r="GI25" i="107" s="1"/>
  <c r="GJ25" i="107" s="1"/>
  <c r="GK25" i="107" s="1"/>
  <c r="GL25" i="107" s="1"/>
  <c r="GM25" i="107" s="1"/>
  <c r="GN25" i="107" s="1"/>
  <c r="GO25" i="107" s="1"/>
  <c r="GP25" i="107" s="1"/>
  <c r="GQ25" i="107" s="1"/>
  <c r="GR25" i="107" s="1"/>
  <c r="GS25" i="107" s="1"/>
  <c r="GT25" i="107" s="1"/>
  <c r="GU25" i="107" s="1"/>
  <c r="GV25" i="107" s="1"/>
  <c r="GW25" i="107" s="1"/>
  <c r="GX25" i="107" s="1"/>
  <c r="GY25" i="107" s="1"/>
  <c r="GZ25" i="107" s="1"/>
  <c r="HA25" i="107" s="1"/>
  <c r="HB25" i="107" s="1"/>
  <c r="HC25" i="107" s="1"/>
  <c r="HD25" i="107" s="1"/>
  <c r="HE25" i="107" s="1"/>
  <c r="HF25" i="107" s="1"/>
  <c r="HG25" i="107" s="1"/>
  <c r="HH25" i="107" s="1"/>
  <c r="HI25" i="107" s="1"/>
  <c r="HJ25" i="107" s="1"/>
  <c r="W105" i="87"/>
  <c r="W78" i="87"/>
  <c r="AI12" i="107"/>
  <c r="AG19" i="107"/>
  <c r="AK10" i="107"/>
  <c r="AC24" i="107"/>
  <c r="O95" i="106"/>
  <c r="F19" i="108"/>
  <c r="O62" i="106"/>
  <c r="O63" i="106"/>
  <c r="AE21" i="107"/>
  <c r="Y2" i="107" l="1"/>
  <c r="X55" i="106" s="1"/>
  <c r="X45" i="115"/>
  <c r="X44" i="115"/>
  <c r="X47" i="115"/>
  <c r="X20" i="115"/>
  <c r="X106" i="87"/>
  <c r="X79" i="87"/>
  <c r="Y83" i="106"/>
  <c r="Y67" i="106" s="1"/>
  <c r="O60" i="106"/>
  <c r="O65" i="106" s="1"/>
  <c r="C20" i="108"/>
  <c r="AF21" i="107"/>
  <c r="AD24" i="107"/>
  <c r="AL10" i="107"/>
  <c r="AJ12" i="107"/>
  <c r="AH19" i="107"/>
  <c r="B29" i="108" l="1"/>
  <c r="B92" i="106" s="1"/>
  <c r="B27" i="107"/>
  <c r="Z27" i="107" s="1"/>
  <c r="X78" i="87"/>
  <c r="X105" i="87"/>
  <c r="AE24" i="107"/>
  <c r="AM10" i="107"/>
  <c r="AG21" i="107"/>
  <c r="P56" i="106"/>
  <c r="P58" i="106" s="1"/>
  <c r="D20" i="108"/>
  <c r="AI19" i="107"/>
  <c r="AK12" i="107"/>
  <c r="Y44" i="115" l="1"/>
  <c r="Y10" i="109"/>
  <c r="Y10" i="100"/>
  <c r="Y10" i="112"/>
  <c r="Y10" i="115"/>
  <c r="Y20" i="115" s="1"/>
  <c r="Y10" i="106"/>
  <c r="Y32" i="115"/>
  <c r="Y30" i="115" s="1"/>
  <c r="Z83" i="106"/>
  <c r="Z67" i="106" s="1"/>
  <c r="B28" i="107" s="1"/>
  <c r="AA28" i="107" s="1"/>
  <c r="AB28" i="107" s="1"/>
  <c r="AC28" i="107" s="1"/>
  <c r="AD28" i="107" s="1"/>
  <c r="AE28" i="107" s="1"/>
  <c r="AF28" i="107" s="1"/>
  <c r="AG28" i="107" s="1"/>
  <c r="AH28" i="107" s="1"/>
  <c r="AI28" i="107" s="1"/>
  <c r="AJ28" i="107" s="1"/>
  <c r="AK28" i="107" s="1"/>
  <c r="AL28" i="107" s="1"/>
  <c r="AM28" i="107" s="1"/>
  <c r="AN28" i="107" s="1"/>
  <c r="AO28" i="107" s="1"/>
  <c r="AP28" i="107" s="1"/>
  <c r="AQ28" i="107" s="1"/>
  <c r="AR28" i="107" s="1"/>
  <c r="AS28" i="107" s="1"/>
  <c r="AT28" i="107" s="1"/>
  <c r="AU28" i="107" s="1"/>
  <c r="AV28" i="107" s="1"/>
  <c r="AW28" i="107" s="1"/>
  <c r="AX28" i="107" s="1"/>
  <c r="AY28" i="107" s="1"/>
  <c r="AZ28" i="107" s="1"/>
  <c r="BA28" i="107" s="1"/>
  <c r="BB28" i="107" s="1"/>
  <c r="BC28" i="107" s="1"/>
  <c r="BD28" i="107" s="1"/>
  <c r="BE28" i="107" s="1"/>
  <c r="BF28" i="107" s="1"/>
  <c r="BG28" i="107" s="1"/>
  <c r="BH28" i="107" s="1"/>
  <c r="BI28" i="107" s="1"/>
  <c r="BJ28" i="107" s="1"/>
  <c r="BK28" i="107" s="1"/>
  <c r="BL28" i="107" s="1"/>
  <c r="BM28" i="107" s="1"/>
  <c r="BN28" i="107" s="1"/>
  <c r="BO28" i="107" s="1"/>
  <c r="BP28" i="107" s="1"/>
  <c r="BQ28" i="107" s="1"/>
  <c r="BR28" i="107" s="1"/>
  <c r="BS28" i="107" s="1"/>
  <c r="BT28" i="107" s="1"/>
  <c r="BU28" i="107" s="1"/>
  <c r="BV28" i="107" s="1"/>
  <c r="BW28" i="107" s="1"/>
  <c r="BX28" i="107" s="1"/>
  <c r="BY28" i="107" s="1"/>
  <c r="BZ28" i="107" s="1"/>
  <c r="CA28" i="107" s="1"/>
  <c r="CB28" i="107" s="1"/>
  <c r="CC28" i="107" s="1"/>
  <c r="CD28" i="107" s="1"/>
  <c r="CE28" i="107" s="1"/>
  <c r="CF28" i="107" s="1"/>
  <c r="CG28" i="107" s="1"/>
  <c r="CH28" i="107" s="1"/>
  <c r="CI28" i="107" s="1"/>
  <c r="CJ28" i="107" s="1"/>
  <c r="CK28" i="107" s="1"/>
  <c r="CL28" i="107" s="1"/>
  <c r="CM28" i="107" s="1"/>
  <c r="CN28" i="107" s="1"/>
  <c r="CO28" i="107" s="1"/>
  <c r="CP28" i="107" s="1"/>
  <c r="CQ28" i="107" s="1"/>
  <c r="CR28" i="107" s="1"/>
  <c r="CS28" i="107" s="1"/>
  <c r="CT28" i="107" s="1"/>
  <c r="CU28" i="107" s="1"/>
  <c r="CV28" i="107" s="1"/>
  <c r="CW28" i="107" s="1"/>
  <c r="CX28" i="107" s="1"/>
  <c r="CY28" i="107" s="1"/>
  <c r="CZ28" i="107" s="1"/>
  <c r="DA28" i="107" s="1"/>
  <c r="DB28" i="107" s="1"/>
  <c r="DC28" i="107" s="1"/>
  <c r="DD28" i="107" s="1"/>
  <c r="DE28" i="107" s="1"/>
  <c r="DF28" i="107" s="1"/>
  <c r="DG28" i="107" s="1"/>
  <c r="DH28" i="107" s="1"/>
  <c r="DI28" i="107" s="1"/>
  <c r="DJ28" i="107" s="1"/>
  <c r="DK28" i="107" s="1"/>
  <c r="DL28" i="107" s="1"/>
  <c r="DM28" i="107" s="1"/>
  <c r="DN28" i="107" s="1"/>
  <c r="DO28" i="107" s="1"/>
  <c r="DP28" i="107" s="1"/>
  <c r="DQ28" i="107" s="1"/>
  <c r="DR28" i="107" s="1"/>
  <c r="DS28" i="107" s="1"/>
  <c r="DT28" i="107" s="1"/>
  <c r="DU28" i="107" s="1"/>
  <c r="DV28" i="107" s="1"/>
  <c r="DW28" i="107" s="1"/>
  <c r="DX28" i="107" s="1"/>
  <c r="DY28" i="107" s="1"/>
  <c r="DZ28" i="107" s="1"/>
  <c r="EA28" i="107" s="1"/>
  <c r="EB28" i="107" s="1"/>
  <c r="EC28" i="107" s="1"/>
  <c r="ED28" i="107" s="1"/>
  <c r="EE28" i="107" s="1"/>
  <c r="EF28" i="107" s="1"/>
  <c r="EG28" i="107" s="1"/>
  <c r="EH28" i="107" s="1"/>
  <c r="EI28" i="107" s="1"/>
  <c r="EJ28" i="107" s="1"/>
  <c r="EK28" i="107" s="1"/>
  <c r="EL28" i="107" s="1"/>
  <c r="EM28" i="107" s="1"/>
  <c r="EN28" i="107" s="1"/>
  <c r="EO28" i="107" s="1"/>
  <c r="EP28" i="107" s="1"/>
  <c r="EQ28" i="107" s="1"/>
  <c r="ER28" i="107" s="1"/>
  <c r="ES28" i="107" s="1"/>
  <c r="ET28" i="107" s="1"/>
  <c r="EU28" i="107" s="1"/>
  <c r="EV28" i="107" s="1"/>
  <c r="EW28" i="107" s="1"/>
  <c r="EX28" i="107" s="1"/>
  <c r="EY28" i="107" s="1"/>
  <c r="EZ28" i="107" s="1"/>
  <c r="FA28" i="107" s="1"/>
  <c r="FB28" i="107" s="1"/>
  <c r="FC28" i="107" s="1"/>
  <c r="FD28" i="107" s="1"/>
  <c r="FE28" i="107" s="1"/>
  <c r="FF28" i="107" s="1"/>
  <c r="FG28" i="107" s="1"/>
  <c r="FH28" i="107" s="1"/>
  <c r="FI28" i="107" s="1"/>
  <c r="FJ28" i="107" s="1"/>
  <c r="FK28" i="107" s="1"/>
  <c r="FL28" i="107" s="1"/>
  <c r="FM28" i="107" s="1"/>
  <c r="FN28" i="107" s="1"/>
  <c r="FO28" i="107" s="1"/>
  <c r="FP28" i="107" s="1"/>
  <c r="FQ28" i="107" s="1"/>
  <c r="FR28" i="107" s="1"/>
  <c r="FS28" i="107" s="1"/>
  <c r="FT28" i="107" s="1"/>
  <c r="FU28" i="107" s="1"/>
  <c r="FV28" i="107" s="1"/>
  <c r="FW28" i="107" s="1"/>
  <c r="FX28" i="107" s="1"/>
  <c r="FY28" i="107" s="1"/>
  <c r="FZ28" i="107" s="1"/>
  <c r="GA28" i="107" s="1"/>
  <c r="GB28" i="107" s="1"/>
  <c r="GC28" i="107" s="1"/>
  <c r="GD28" i="107" s="1"/>
  <c r="GE28" i="107" s="1"/>
  <c r="GF28" i="107" s="1"/>
  <c r="GG28" i="107" s="1"/>
  <c r="GH28" i="107" s="1"/>
  <c r="GI28" i="107" s="1"/>
  <c r="GJ28" i="107" s="1"/>
  <c r="GK28" i="107" s="1"/>
  <c r="GL28" i="107" s="1"/>
  <c r="GM28" i="107" s="1"/>
  <c r="GN28" i="107" s="1"/>
  <c r="GO28" i="107" s="1"/>
  <c r="GP28" i="107" s="1"/>
  <c r="GQ28" i="107" s="1"/>
  <c r="GR28" i="107" s="1"/>
  <c r="GS28" i="107" s="1"/>
  <c r="GT28" i="107" s="1"/>
  <c r="GU28" i="107" s="1"/>
  <c r="GV28" i="107" s="1"/>
  <c r="GW28" i="107" s="1"/>
  <c r="GX28" i="107" s="1"/>
  <c r="GY28" i="107" s="1"/>
  <c r="GZ28" i="107" s="1"/>
  <c r="HA28" i="107" s="1"/>
  <c r="HB28" i="107" s="1"/>
  <c r="HC28" i="107" s="1"/>
  <c r="HD28" i="107" s="1"/>
  <c r="HE28" i="107" s="1"/>
  <c r="HF28" i="107" s="1"/>
  <c r="HG28" i="107" s="1"/>
  <c r="HH28" i="107" s="1"/>
  <c r="HI28" i="107" s="1"/>
  <c r="HJ28" i="107" s="1"/>
  <c r="Y45" i="115"/>
  <c r="AA27" i="107"/>
  <c r="Z2" i="107"/>
  <c r="Y55" i="106" s="1"/>
  <c r="AL12" i="107"/>
  <c r="AF24" i="107"/>
  <c r="E20" i="108"/>
  <c r="P91" i="106"/>
  <c r="P61" i="106"/>
  <c r="AH21" i="107"/>
  <c r="AJ19" i="107"/>
  <c r="AN10" i="107"/>
  <c r="Y47" i="115" l="1"/>
  <c r="Y105" i="87"/>
  <c r="Z10" i="109"/>
  <c r="AA2" i="107"/>
  <c r="Z55" i="106" s="1"/>
  <c r="AB27" i="107"/>
  <c r="Y79" i="87"/>
  <c r="Y106" i="87"/>
  <c r="P95" i="106"/>
  <c r="F20" i="108"/>
  <c r="AK19" i="107"/>
  <c r="AI21" i="107"/>
  <c r="P62" i="106"/>
  <c r="P63" i="106"/>
  <c r="AM12" i="107"/>
  <c r="AG24" i="107"/>
  <c r="AO10" i="107"/>
  <c r="Y78" i="87" l="1"/>
  <c r="Z79" i="87"/>
  <c r="Z45" i="115"/>
  <c r="Z10" i="112"/>
  <c r="Z10" i="106"/>
  <c r="Z32" i="115"/>
  <c r="Z30" i="115" s="1"/>
  <c r="Z10" i="100"/>
  <c r="Z10" i="115"/>
  <c r="Z47" i="115" s="1"/>
  <c r="AC27" i="107"/>
  <c r="AA83" i="106"/>
  <c r="AA67" i="106" s="1"/>
  <c r="B29" i="107" s="1"/>
  <c r="AB29" i="107" s="1"/>
  <c r="AC29" i="107" s="1"/>
  <c r="AD29" i="107" s="1"/>
  <c r="AE29" i="107" s="1"/>
  <c r="AF29" i="107" s="1"/>
  <c r="AG29" i="107" s="1"/>
  <c r="AH29" i="107" s="1"/>
  <c r="AI29" i="107" s="1"/>
  <c r="AJ29" i="107" s="1"/>
  <c r="AK29" i="107" s="1"/>
  <c r="AL29" i="107" s="1"/>
  <c r="AM29" i="107" s="1"/>
  <c r="AN29" i="107" s="1"/>
  <c r="AO29" i="107" s="1"/>
  <c r="AP29" i="107" s="1"/>
  <c r="AQ29" i="107" s="1"/>
  <c r="AR29" i="107" s="1"/>
  <c r="AS29" i="107" s="1"/>
  <c r="AT29" i="107" s="1"/>
  <c r="AU29" i="107" s="1"/>
  <c r="AV29" i="107" s="1"/>
  <c r="AW29" i="107" s="1"/>
  <c r="AX29" i="107" s="1"/>
  <c r="AY29" i="107" s="1"/>
  <c r="AZ29" i="107" s="1"/>
  <c r="BA29" i="107" s="1"/>
  <c r="BB29" i="107" s="1"/>
  <c r="BC29" i="107" s="1"/>
  <c r="BD29" i="107" s="1"/>
  <c r="BE29" i="107" s="1"/>
  <c r="BF29" i="107" s="1"/>
  <c r="BG29" i="107" s="1"/>
  <c r="BH29" i="107" s="1"/>
  <c r="BI29" i="107" s="1"/>
  <c r="BJ29" i="107" s="1"/>
  <c r="BK29" i="107" s="1"/>
  <c r="BL29" i="107" s="1"/>
  <c r="BM29" i="107" s="1"/>
  <c r="BN29" i="107" s="1"/>
  <c r="BO29" i="107" s="1"/>
  <c r="BP29" i="107" s="1"/>
  <c r="BQ29" i="107" s="1"/>
  <c r="BR29" i="107" s="1"/>
  <c r="BS29" i="107" s="1"/>
  <c r="BT29" i="107" s="1"/>
  <c r="BU29" i="107" s="1"/>
  <c r="BV29" i="107" s="1"/>
  <c r="BW29" i="107" s="1"/>
  <c r="BX29" i="107" s="1"/>
  <c r="BY29" i="107" s="1"/>
  <c r="BZ29" i="107" s="1"/>
  <c r="CA29" i="107" s="1"/>
  <c r="CB29" i="107" s="1"/>
  <c r="CC29" i="107" s="1"/>
  <c r="CD29" i="107" s="1"/>
  <c r="CE29" i="107" s="1"/>
  <c r="CF29" i="107" s="1"/>
  <c r="CG29" i="107" s="1"/>
  <c r="CH29" i="107" s="1"/>
  <c r="CI29" i="107" s="1"/>
  <c r="CJ29" i="107" s="1"/>
  <c r="CK29" i="107" s="1"/>
  <c r="CL29" i="107" s="1"/>
  <c r="CM29" i="107" s="1"/>
  <c r="CN29" i="107" s="1"/>
  <c r="CO29" i="107" s="1"/>
  <c r="CP29" i="107" s="1"/>
  <c r="CQ29" i="107" s="1"/>
  <c r="CR29" i="107" s="1"/>
  <c r="CS29" i="107" s="1"/>
  <c r="CT29" i="107" s="1"/>
  <c r="CU29" i="107" s="1"/>
  <c r="CV29" i="107" s="1"/>
  <c r="CW29" i="107" s="1"/>
  <c r="CX29" i="107" s="1"/>
  <c r="CY29" i="107" s="1"/>
  <c r="CZ29" i="107" s="1"/>
  <c r="DA29" i="107" s="1"/>
  <c r="DB29" i="107" s="1"/>
  <c r="DC29" i="107" s="1"/>
  <c r="DD29" i="107" s="1"/>
  <c r="DE29" i="107" s="1"/>
  <c r="DF29" i="107" s="1"/>
  <c r="DG29" i="107" s="1"/>
  <c r="DH29" i="107" s="1"/>
  <c r="DI29" i="107" s="1"/>
  <c r="DJ29" i="107" s="1"/>
  <c r="DK29" i="107" s="1"/>
  <c r="DL29" i="107" s="1"/>
  <c r="DM29" i="107" s="1"/>
  <c r="DN29" i="107" s="1"/>
  <c r="DO29" i="107" s="1"/>
  <c r="DP29" i="107" s="1"/>
  <c r="DQ29" i="107" s="1"/>
  <c r="DR29" i="107" s="1"/>
  <c r="DS29" i="107" s="1"/>
  <c r="DT29" i="107" s="1"/>
  <c r="DU29" i="107" s="1"/>
  <c r="DV29" i="107" s="1"/>
  <c r="DW29" i="107" s="1"/>
  <c r="DX29" i="107" s="1"/>
  <c r="DY29" i="107" s="1"/>
  <c r="DZ29" i="107" s="1"/>
  <c r="EA29" i="107" s="1"/>
  <c r="EB29" i="107" s="1"/>
  <c r="EC29" i="107" s="1"/>
  <c r="ED29" i="107" s="1"/>
  <c r="EE29" i="107" s="1"/>
  <c r="EF29" i="107" s="1"/>
  <c r="EG29" i="107" s="1"/>
  <c r="EH29" i="107" s="1"/>
  <c r="EI29" i="107" s="1"/>
  <c r="EJ29" i="107" s="1"/>
  <c r="EK29" i="107" s="1"/>
  <c r="EL29" i="107" s="1"/>
  <c r="EM29" i="107" s="1"/>
  <c r="EN29" i="107" s="1"/>
  <c r="EO29" i="107" s="1"/>
  <c r="EP29" i="107" s="1"/>
  <c r="EQ29" i="107" s="1"/>
  <c r="ER29" i="107" s="1"/>
  <c r="ES29" i="107" s="1"/>
  <c r="ET29" i="107" s="1"/>
  <c r="EU29" i="107" s="1"/>
  <c r="EV29" i="107" s="1"/>
  <c r="EW29" i="107" s="1"/>
  <c r="EX29" i="107" s="1"/>
  <c r="EY29" i="107" s="1"/>
  <c r="EZ29" i="107" s="1"/>
  <c r="FA29" i="107" s="1"/>
  <c r="FB29" i="107" s="1"/>
  <c r="FC29" i="107" s="1"/>
  <c r="FD29" i="107" s="1"/>
  <c r="FE29" i="107" s="1"/>
  <c r="FF29" i="107" s="1"/>
  <c r="FG29" i="107" s="1"/>
  <c r="FH29" i="107" s="1"/>
  <c r="FI29" i="107" s="1"/>
  <c r="FJ29" i="107" s="1"/>
  <c r="FK29" i="107" s="1"/>
  <c r="FL29" i="107" s="1"/>
  <c r="FM29" i="107" s="1"/>
  <c r="FN29" i="107" s="1"/>
  <c r="FO29" i="107" s="1"/>
  <c r="FP29" i="107" s="1"/>
  <c r="FQ29" i="107" s="1"/>
  <c r="FR29" i="107" s="1"/>
  <c r="FS29" i="107" s="1"/>
  <c r="FT29" i="107" s="1"/>
  <c r="FU29" i="107" s="1"/>
  <c r="FV29" i="107" s="1"/>
  <c r="FW29" i="107" s="1"/>
  <c r="FX29" i="107" s="1"/>
  <c r="FY29" i="107" s="1"/>
  <c r="FZ29" i="107" s="1"/>
  <c r="GA29" i="107" s="1"/>
  <c r="GB29" i="107" s="1"/>
  <c r="GC29" i="107" s="1"/>
  <c r="GD29" i="107" s="1"/>
  <c r="GE29" i="107" s="1"/>
  <c r="GF29" i="107" s="1"/>
  <c r="GG29" i="107" s="1"/>
  <c r="GH29" i="107" s="1"/>
  <c r="GI29" i="107" s="1"/>
  <c r="GJ29" i="107" s="1"/>
  <c r="GK29" i="107" s="1"/>
  <c r="GL29" i="107" s="1"/>
  <c r="GM29" i="107" s="1"/>
  <c r="GN29" i="107" s="1"/>
  <c r="GO29" i="107" s="1"/>
  <c r="GP29" i="107" s="1"/>
  <c r="GQ29" i="107" s="1"/>
  <c r="GR29" i="107" s="1"/>
  <c r="GS29" i="107" s="1"/>
  <c r="GT29" i="107" s="1"/>
  <c r="GU29" i="107" s="1"/>
  <c r="GV29" i="107" s="1"/>
  <c r="GW29" i="107" s="1"/>
  <c r="GX29" i="107" s="1"/>
  <c r="GY29" i="107" s="1"/>
  <c r="GZ29" i="107" s="1"/>
  <c r="HA29" i="107" s="1"/>
  <c r="HB29" i="107" s="1"/>
  <c r="HC29" i="107" s="1"/>
  <c r="HD29" i="107" s="1"/>
  <c r="HE29" i="107" s="1"/>
  <c r="HF29" i="107" s="1"/>
  <c r="HG29" i="107" s="1"/>
  <c r="HH29" i="107" s="1"/>
  <c r="HI29" i="107" s="1"/>
  <c r="HJ29" i="107" s="1"/>
  <c r="P60" i="106"/>
  <c r="P65" i="106" s="1"/>
  <c r="AP10" i="107"/>
  <c r="AJ21" i="107"/>
  <c r="C21" i="108"/>
  <c r="AH24" i="107"/>
  <c r="AL19" i="107"/>
  <c r="AN12" i="107"/>
  <c r="Z20" i="115" l="1"/>
  <c r="Z44" i="115"/>
  <c r="Z106" i="87"/>
  <c r="AA10" i="112"/>
  <c r="AA10" i="106"/>
  <c r="AA10" i="100"/>
  <c r="AA10" i="109"/>
  <c r="AA10" i="115"/>
  <c r="AA32" i="115"/>
  <c r="AA30" i="115" s="1"/>
  <c r="AB2" i="107"/>
  <c r="AA55" i="106" s="1"/>
  <c r="AD27" i="107"/>
  <c r="Z105" i="87"/>
  <c r="Z78" i="87"/>
  <c r="AI24" i="107"/>
  <c r="AO12" i="107"/>
  <c r="AQ10" i="107"/>
  <c r="Q56" i="106"/>
  <c r="Q58" i="106" s="1"/>
  <c r="D21" i="108"/>
  <c r="AM19" i="107"/>
  <c r="AK21" i="107"/>
  <c r="AB83" i="106" l="1"/>
  <c r="AB67" i="106" s="1"/>
  <c r="B30" i="107" s="1"/>
  <c r="AC30" i="107" s="1"/>
  <c r="AD30" i="107" s="1"/>
  <c r="AE30" i="107" s="1"/>
  <c r="AF30" i="107" s="1"/>
  <c r="AG30" i="107" s="1"/>
  <c r="AH30" i="107" s="1"/>
  <c r="AI30" i="107" s="1"/>
  <c r="AJ30" i="107" s="1"/>
  <c r="AK30" i="107" s="1"/>
  <c r="AL30" i="107" s="1"/>
  <c r="AM30" i="107" s="1"/>
  <c r="AN30" i="107" s="1"/>
  <c r="AO30" i="107" s="1"/>
  <c r="AP30" i="107" s="1"/>
  <c r="AQ30" i="107" s="1"/>
  <c r="AR30" i="107" s="1"/>
  <c r="AS30" i="107" s="1"/>
  <c r="AT30" i="107" s="1"/>
  <c r="AU30" i="107" s="1"/>
  <c r="AV30" i="107" s="1"/>
  <c r="AW30" i="107" s="1"/>
  <c r="AX30" i="107" s="1"/>
  <c r="AY30" i="107" s="1"/>
  <c r="AZ30" i="107" s="1"/>
  <c r="BA30" i="107" s="1"/>
  <c r="BB30" i="107" s="1"/>
  <c r="BC30" i="107" s="1"/>
  <c r="BD30" i="107" s="1"/>
  <c r="BE30" i="107" s="1"/>
  <c r="BF30" i="107" s="1"/>
  <c r="BG30" i="107" s="1"/>
  <c r="BH30" i="107" s="1"/>
  <c r="BI30" i="107" s="1"/>
  <c r="BJ30" i="107" s="1"/>
  <c r="BK30" i="107" s="1"/>
  <c r="BL30" i="107" s="1"/>
  <c r="BM30" i="107" s="1"/>
  <c r="BN30" i="107" s="1"/>
  <c r="BO30" i="107" s="1"/>
  <c r="BP30" i="107" s="1"/>
  <c r="BQ30" i="107" s="1"/>
  <c r="BR30" i="107" s="1"/>
  <c r="BS30" i="107" s="1"/>
  <c r="BT30" i="107" s="1"/>
  <c r="BU30" i="107" s="1"/>
  <c r="BV30" i="107" s="1"/>
  <c r="BW30" i="107" s="1"/>
  <c r="BX30" i="107" s="1"/>
  <c r="BY30" i="107" s="1"/>
  <c r="BZ30" i="107" s="1"/>
  <c r="CA30" i="107" s="1"/>
  <c r="CB30" i="107" s="1"/>
  <c r="CC30" i="107" s="1"/>
  <c r="CD30" i="107" s="1"/>
  <c r="CE30" i="107" s="1"/>
  <c r="CF30" i="107" s="1"/>
  <c r="CG30" i="107" s="1"/>
  <c r="CH30" i="107" s="1"/>
  <c r="CI30" i="107" s="1"/>
  <c r="CJ30" i="107" s="1"/>
  <c r="CK30" i="107" s="1"/>
  <c r="CL30" i="107" s="1"/>
  <c r="CM30" i="107" s="1"/>
  <c r="CN30" i="107" s="1"/>
  <c r="CO30" i="107" s="1"/>
  <c r="CP30" i="107" s="1"/>
  <c r="CQ30" i="107" s="1"/>
  <c r="CR30" i="107" s="1"/>
  <c r="CS30" i="107" s="1"/>
  <c r="CT30" i="107" s="1"/>
  <c r="CU30" i="107" s="1"/>
  <c r="CV30" i="107" s="1"/>
  <c r="CW30" i="107" s="1"/>
  <c r="CX30" i="107" s="1"/>
  <c r="CY30" i="107" s="1"/>
  <c r="CZ30" i="107" s="1"/>
  <c r="DA30" i="107" s="1"/>
  <c r="DB30" i="107" s="1"/>
  <c r="DC30" i="107" s="1"/>
  <c r="DD30" i="107" s="1"/>
  <c r="DE30" i="107" s="1"/>
  <c r="DF30" i="107" s="1"/>
  <c r="DG30" i="107" s="1"/>
  <c r="DH30" i="107" s="1"/>
  <c r="DI30" i="107" s="1"/>
  <c r="DJ30" i="107" s="1"/>
  <c r="DK30" i="107" s="1"/>
  <c r="DL30" i="107" s="1"/>
  <c r="DM30" i="107" s="1"/>
  <c r="DN30" i="107" s="1"/>
  <c r="DO30" i="107" s="1"/>
  <c r="DP30" i="107" s="1"/>
  <c r="DQ30" i="107" s="1"/>
  <c r="DR30" i="107" s="1"/>
  <c r="DS30" i="107" s="1"/>
  <c r="DT30" i="107" s="1"/>
  <c r="DU30" i="107" s="1"/>
  <c r="DV30" i="107" s="1"/>
  <c r="DW30" i="107" s="1"/>
  <c r="DX30" i="107" s="1"/>
  <c r="DY30" i="107" s="1"/>
  <c r="DZ30" i="107" s="1"/>
  <c r="EA30" i="107" s="1"/>
  <c r="EB30" i="107" s="1"/>
  <c r="EC30" i="107" s="1"/>
  <c r="ED30" i="107" s="1"/>
  <c r="EE30" i="107" s="1"/>
  <c r="EF30" i="107" s="1"/>
  <c r="EG30" i="107" s="1"/>
  <c r="EH30" i="107" s="1"/>
  <c r="EI30" i="107" s="1"/>
  <c r="EJ30" i="107" s="1"/>
  <c r="EK30" i="107" s="1"/>
  <c r="EL30" i="107" s="1"/>
  <c r="EM30" i="107" s="1"/>
  <c r="EN30" i="107" s="1"/>
  <c r="EO30" i="107" s="1"/>
  <c r="EP30" i="107" s="1"/>
  <c r="EQ30" i="107" s="1"/>
  <c r="ER30" i="107" s="1"/>
  <c r="ES30" i="107" s="1"/>
  <c r="ET30" i="107" s="1"/>
  <c r="EU30" i="107" s="1"/>
  <c r="EV30" i="107" s="1"/>
  <c r="EW30" i="107" s="1"/>
  <c r="EX30" i="107" s="1"/>
  <c r="EY30" i="107" s="1"/>
  <c r="EZ30" i="107" s="1"/>
  <c r="FA30" i="107" s="1"/>
  <c r="FB30" i="107" s="1"/>
  <c r="FC30" i="107" s="1"/>
  <c r="FD30" i="107" s="1"/>
  <c r="FE30" i="107" s="1"/>
  <c r="FF30" i="107" s="1"/>
  <c r="FG30" i="107" s="1"/>
  <c r="FH30" i="107" s="1"/>
  <c r="FI30" i="107" s="1"/>
  <c r="FJ30" i="107" s="1"/>
  <c r="FK30" i="107" s="1"/>
  <c r="FL30" i="107" s="1"/>
  <c r="FM30" i="107" s="1"/>
  <c r="FN30" i="107" s="1"/>
  <c r="FO30" i="107" s="1"/>
  <c r="FP30" i="107" s="1"/>
  <c r="FQ30" i="107" s="1"/>
  <c r="FR30" i="107" s="1"/>
  <c r="FS30" i="107" s="1"/>
  <c r="FT30" i="107" s="1"/>
  <c r="FU30" i="107" s="1"/>
  <c r="FV30" i="107" s="1"/>
  <c r="FW30" i="107" s="1"/>
  <c r="FX30" i="107" s="1"/>
  <c r="FY30" i="107" s="1"/>
  <c r="FZ30" i="107" s="1"/>
  <c r="GA30" i="107" s="1"/>
  <c r="GB30" i="107" s="1"/>
  <c r="GC30" i="107" s="1"/>
  <c r="GD30" i="107" s="1"/>
  <c r="GE30" i="107" s="1"/>
  <c r="GF30" i="107" s="1"/>
  <c r="GG30" i="107" s="1"/>
  <c r="GH30" i="107" s="1"/>
  <c r="GI30" i="107" s="1"/>
  <c r="GJ30" i="107" s="1"/>
  <c r="GK30" i="107" s="1"/>
  <c r="GL30" i="107" s="1"/>
  <c r="GM30" i="107" s="1"/>
  <c r="GN30" i="107" s="1"/>
  <c r="GO30" i="107" s="1"/>
  <c r="GP30" i="107" s="1"/>
  <c r="GQ30" i="107" s="1"/>
  <c r="GR30" i="107" s="1"/>
  <c r="GS30" i="107" s="1"/>
  <c r="GT30" i="107" s="1"/>
  <c r="GU30" i="107" s="1"/>
  <c r="GV30" i="107" s="1"/>
  <c r="GW30" i="107" s="1"/>
  <c r="GX30" i="107" s="1"/>
  <c r="GY30" i="107" s="1"/>
  <c r="GZ30" i="107" s="1"/>
  <c r="HA30" i="107" s="1"/>
  <c r="HB30" i="107" s="1"/>
  <c r="HC30" i="107" s="1"/>
  <c r="HD30" i="107" s="1"/>
  <c r="HE30" i="107" s="1"/>
  <c r="HF30" i="107" s="1"/>
  <c r="HG30" i="107" s="1"/>
  <c r="HH30" i="107" s="1"/>
  <c r="HI30" i="107" s="1"/>
  <c r="HJ30" i="107" s="1"/>
  <c r="AB10" i="100"/>
  <c r="AC83" i="106"/>
  <c r="AC67" i="106" s="1"/>
  <c r="B31" i="107" s="1"/>
  <c r="AD31" i="107" s="1"/>
  <c r="AE31" i="107" s="1"/>
  <c r="AF31" i="107" s="1"/>
  <c r="AG31" i="107" s="1"/>
  <c r="AH31" i="107" s="1"/>
  <c r="AI31" i="107" s="1"/>
  <c r="AJ31" i="107" s="1"/>
  <c r="AK31" i="107" s="1"/>
  <c r="AL31" i="107" s="1"/>
  <c r="AM31" i="107" s="1"/>
  <c r="AN31" i="107" s="1"/>
  <c r="AO31" i="107" s="1"/>
  <c r="AP31" i="107" s="1"/>
  <c r="AQ31" i="107" s="1"/>
  <c r="AR31" i="107" s="1"/>
  <c r="AS31" i="107" s="1"/>
  <c r="AT31" i="107" s="1"/>
  <c r="AU31" i="107" s="1"/>
  <c r="AV31" i="107" s="1"/>
  <c r="AW31" i="107" s="1"/>
  <c r="AX31" i="107" s="1"/>
  <c r="AY31" i="107" s="1"/>
  <c r="AZ31" i="107" s="1"/>
  <c r="BA31" i="107" s="1"/>
  <c r="BB31" i="107" s="1"/>
  <c r="BC31" i="107" s="1"/>
  <c r="BD31" i="107" s="1"/>
  <c r="BE31" i="107" s="1"/>
  <c r="BF31" i="107" s="1"/>
  <c r="BG31" i="107" s="1"/>
  <c r="BH31" i="107" s="1"/>
  <c r="BI31" i="107" s="1"/>
  <c r="BJ31" i="107" s="1"/>
  <c r="BK31" i="107" s="1"/>
  <c r="BL31" i="107" s="1"/>
  <c r="BM31" i="107" s="1"/>
  <c r="BN31" i="107" s="1"/>
  <c r="BO31" i="107" s="1"/>
  <c r="BP31" i="107" s="1"/>
  <c r="BQ31" i="107" s="1"/>
  <c r="BR31" i="107" s="1"/>
  <c r="BS31" i="107" s="1"/>
  <c r="BT31" i="107" s="1"/>
  <c r="BU31" i="107" s="1"/>
  <c r="BV31" i="107" s="1"/>
  <c r="BW31" i="107" s="1"/>
  <c r="BX31" i="107" s="1"/>
  <c r="BY31" i="107" s="1"/>
  <c r="BZ31" i="107" s="1"/>
  <c r="CA31" i="107" s="1"/>
  <c r="CB31" i="107" s="1"/>
  <c r="CC31" i="107" s="1"/>
  <c r="CD31" i="107" s="1"/>
  <c r="CE31" i="107" s="1"/>
  <c r="CF31" i="107" s="1"/>
  <c r="CG31" i="107" s="1"/>
  <c r="CH31" i="107" s="1"/>
  <c r="CI31" i="107" s="1"/>
  <c r="CJ31" i="107" s="1"/>
  <c r="CK31" i="107" s="1"/>
  <c r="CL31" i="107" s="1"/>
  <c r="CM31" i="107" s="1"/>
  <c r="CN31" i="107" s="1"/>
  <c r="CO31" i="107" s="1"/>
  <c r="CP31" i="107" s="1"/>
  <c r="CQ31" i="107" s="1"/>
  <c r="CR31" i="107" s="1"/>
  <c r="CS31" i="107" s="1"/>
  <c r="CT31" i="107" s="1"/>
  <c r="CU31" i="107" s="1"/>
  <c r="CV31" i="107" s="1"/>
  <c r="CW31" i="107" s="1"/>
  <c r="CX31" i="107" s="1"/>
  <c r="CY31" i="107" s="1"/>
  <c r="CZ31" i="107" s="1"/>
  <c r="DA31" i="107" s="1"/>
  <c r="DB31" i="107" s="1"/>
  <c r="DC31" i="107" s="1"/>
  <c r="DD31" i="107" s="1"/>
  <c r="DE31" i="107" s="1"/>
  <c r="DF31" i="107" s="1"/>
  <c r="DG31" i="107" s="1"/>
  <c r="DH31" i="107" s="1"/>
  <c r="DI31" i="107" s="1"/>
  <c r="DJ31" i="107" s="1"/>
  <c r="DK31" i="107" s="1"/>
  <c r="DL31" i="107" s="1"/>
  <c r="DM31" i="107" s="1"/>
  <c r="DN31" i="107" s="1"/>
  <c r="DO31" i="107" s="1"/>
  <c r="DP31" i="107" s="1"/>
  <c r="DQ31" i="107" s="1"/>
  <c r="DR31" i="107" s="1"/>
  <c r="DS31" i="107" s="1"/>
  <c r="DT31" i="107" s="1"/>
  <c r="DU31" i="107" s="1"/>
  <c r="DV31" i="107" s="1"/>
  <c r="DW31" i="107" s="1"/>
  <c r="DX31" i="107" s="1"/>
  <c r="DY31" i="107" s="1"/>
  <c r="DZ31" i="107" s="1"/>
  <c r="EA31" i="107" s="1"/>
  <c r="EB31" i="107" s="1"/>
  <c r="EC31" i="107" s="1"/>
  <c r="ED31" i="107" s="1"/>
  <c r="EE31" i="107" s="1"/>
  <c r="EF31" i="107" s="1"/>
  <c r="EG31" i="107" s="1"/>
  <c r="EH31" i="107" s="1"/>
  <c r="EI31" i="107" s="1"/>
  <c r="EJ31" i="107" s="1"/>
  <c r="EK31" i="107" s="1"/>
  <c r="EL31" i="107" s="1"/>
  <c r="EM31" i="107" s="1"/>
  <c r="EN31" i="107" s="1"/>
  <c r="EO31" i="107" s="1"/>
  <c r="EP31" i="107" s="1"/>
  <c r="EQ31" i="107" s="1"/>
  <c r="ER31" i="107" s="1"/>
  <c r="ES31" i="107" s="1"/>
  <c r="ET31" i="107" s="1"/>
  <c r="EU31" i="107" s="1"/>
  <c r="EV31" i="107" s="1"/>
  <c r="EW31" i="107" s="1"/>
  <c r="EX31" i="107" s="1"/>
  <c r="EY31" i="107" s="1"/>
  <c r="EZ31" i="107" s="1"/>
  <c r="FA31" i="107" s="1"/>
  <c r="FB31" i="107" s="1"/>
  <c r="FC31" i="107" s="1"/>
  <c r="FD31" i="107" s="1"/>
  <c r="FE31" i="107" s="1"/>
  <c r="FF31" i="107" s="1"/>
  <c r="FG31" i="107" s="1"/>
  <c r="FH31" i="107" s="1"/>
  <c r="FI31" i="107" s="1"/>
  <c r="FJ31" i="107" s="1"/>
  <c r="FK31" i="107" s="1"/>
  <c r="FL31" i="107" s="1"/>
  <c r="FM31" i="107" s="1"/>
  <c r="FN31" i="107" s="1"/>
  <c r="FO31" i="107" s="1"/>
  <c r="FP31" i="107" s="1"/>
  <c r="FQ31" i="107" s="1"/>
  <c r="FR31" i="107" s="1"/>
  <c r="FS31" i="107" s="1"/>
  <c r="FT31" i="107" s="1"/>
  <c r="FU31" i="107" s="1"/>
  <c r="FV31" i="107" s="1"/>
  <c r="FW31" i="107" s="1"/>
  <c r="FX31" i="107" s="1"/>
  <c r="FY31" i="107" s="1"/>
  <c r="FZ31" i="107" s="1"/>
  <c r="GA31" i="107" s="1"/>
  <c r="GB31" i="107" s="1"/>
  <c r="GC31" i="107" s="1"/>
  <c r="GD31" i="107" s="1"/>
  <c r="GE31" i="107" s="1"/>
  <c r="GF31" i="107" s="1"/>
  <c r="GG31" i="107" s="1"/>
  <c r="GH31" i="107" s="1"/>
  <c r="GI31" i="107" s="1"/>
  <c r="GJ31" i="107" s="1"/>
  <c r="GK31" i="107" s="1"/>
  <c r="GL31" i="107" s="1"/>
  <c r="GM31" i="107" s="1"/>
  <c r="GN31" i="107" s="1"/>
  <c r="GO31" i="107" s="1"/>
  <c r="GP31" i="107" s="1"/>
  <c r="GQ31" i="107" s="1"/>
  <c r="GR31" i="107" s="1"/>
  <c r="GS31" i="107" s="1"/>
  <c r="GT31" i="107" s="1"/>
  <c r="GU31" i="107" s="1"/>
  <c r="GV31" i="107" s="1"/>
  <c r="GW31" i="107" s="1"/>
  <c r="GX31" i="107" s="1"/>
  <c r="GY31" i="107" s="1"/>
  <c r="GZ31" i="107" s="1"/>
  <c r="HA31" i="107" s="1"/>
  <c r="HB31" i="107" s="1"/>
  <c r="HC31" i="107" s="1"/>
  <c r="HD31" i="107" s="1"/>
  <c r="HE31" i="107" s="1"/>
  <c r="HF31" i="107" s="1"/>
  <c r="HG31" i="107" s="1"/>
  <c r="HH31" i="107" s="1"/>
  <c r="HI31" i="107" s="1"/>
  <c r="HJ31" i="107" s="1"/>
  <c r="AA106" i="87"/>
  <c r="AA79" i="87"/>
  <c r="AA45" i="115"/>
  <c r="AA44" i="115"/>
  <c r="AE27" i="107"/>
  <c r="AA47" i="115"/>
  <c r="AA20" i="115"/>
  <c r="AR10" i="107"/>
  <c r="AJ24" i="107"/>
  <c r="AL21" i="107"/>
  <c r="E21" i="108"/>
  <c r="Q91" i="106"/>
  <c r="Q61" i="106"/>
  <c r="AN19" i="107"/>
  <c r="AP12" i="107"/>
  <c r="AB10" i="109" l="1"/>
  <c r="AB10" i="112"/>
  <c r="AB106" i="87"/>
  <c r="AB10" i="115"/>
  <c r="AB47" i="115" s="1"/>
  <c r="AB32" i="115"/>
  <c r="AB30" i="115" s="1"/>
  <c r="AB10" i="106"/>
  <c r="AC2" i="107"/>
  <c r="AB55" i="106" s="1"/>
  <c r="AD2" i="107"/>
  <c r="AC55" i="106" s="1"/>
  <c r="AA105" i="87"/>
  <c r="AA78" i="87"/>
  <c r="AB44" i="115"/>
  <c r="AB45" i="115"/>
  <c r="AF27" i="107"/>
  <c r="AQ12" i="107"/>
  <c r="Q95" i="106"/>
  <c r="F21" i="108"/>
  <c r="Q62" i="106"/>
  <c r="Q63" i="106"/>
  <c r="AO19" i="107"/>
  <c r="AM21" i="107"/>
  <c r="AK24" i="107"/>
  <c r="AS10" i="107"/>
  <c r="AB79" i="87" l="1"/>
  <c r="AB20" i="115"/>
  <c r="AC45" i="115"/>
  <c r="AC10" i="115"/>
  <c r="AC20" i="115" s="1"/>
  <c r="AC10" i="109"/>
  <c r="AC10" i="100"/>
  <c r="AC79" i="87"/>
  <c r="AB105" i="87"/>
  <c r="AC10" i="112"/>
  <c r="AC10" i="106"/>
  <c r="AC32" i="115"/>
  <c r="AC30" i="115" s="1"/>
  <c r="AG27" i="107"/>
  <c r="Q60" i="106"/>
  <c r="Q65" i="106" s="1"/>
  <c r="AP19" i="107"/>
  <c r="AL24" i="107"/>
  <c r="C22" i="108"/>
  <c r="AR12" i="107"/>
  <c r="AT10" i="107"/>
  <c r="AN21" i="107"/>
  <c r="AC44" i="115" l="1"/>
  <c r="AC47" i="115"/>
  <c r="AB78" i="87"/>
  <c r="AC105" i="87"/>
  <c r="AC106" i="87"/>
  <c r="AD83" i="106"/>
  <c r="AD67" i="106" s="1"/>
  <c r="B32" i="107" s="1"/>
  <c r="AE32" i="107" s="1"/>
  <c r="AH27" i="107"/>
  <c r="AS12" i="107"/>
  <c r="AQ19" i="107"/>
  <c r="AO21" i="107"/>
  <c r="AU10" i="107"/>
  <c r="D22" i="108"/>
  <c r="R56" i="106"/>
  <c r="AM24" i="107"/>
  <c r="AC78" i="87" l="1"/>
  <c r="AF32" i="107"/>
  <c r="AE2" i="107"/>
  <c r="AD55" i="106" s="1"/>
  <c r="AI27" i="107"/>
  <c r="AJ27" i="107" s="1"/>
  <c r="AK27" i="107" s="1"/>
  <c r="AL27" i="107" s="1"/>
  <c r="AM27" i="107" s="1"/>
  <c r="AN27" i="107" s="1"/>
  <c r="AO27" i="107" s="1"/>
  <c r="AP27" i="107" s="1"/>
  <c r="AQ27" i="107" s="1"/>
  <c r="AR27" i="107" s="1"/>
  <c r="AS27" i="107" s="1"/>
  <c r="AT27" i="107" s="1"/>
  <c r="AU27" i="107" s="1"/>
  <c r="AV27" i="107" s="1"/>
  <c r="AW27" i="107" s="1"/>
  <c r="AX27" i="107" s="1"/>
  <c r="AY27" i="107" s="1"/>
  <c r="AZ27" i="107" s="1"/>
  <c r="BA27" i="107" s="1"/>
  <c r="BB27" i="107" s="1"/>
  <c r="BC27" i="107" s="1"/>
  <c r="BD27" i="107" s="1"/>
  <c r="BE27" i="107" s="1"/>
  <c r="BF27" i="107" s="1"/>
  <c r="BG27" i="107" s="1"/>
  <c r="BH27" i="107" s="1"/>
  <c r="BI27" i="107" s="1"/>
  <c r="BJ27" i="107" s="1"/>
  <c r="BK27" i="107" s="1"/>
  <c r="BL27" i="107" s="1"/>
  <c r="BM27" i="107" s="1"/>
  <c r="BN27" i="107" s="1"/>
  <c r="BO27" i="107" s="1"/>
  <c r="BP27" i="107" s="1"/>
  <c r="BQ27" i="107" s="1"/>
  <c r="BR27" i="107" s="1"/>
  <c r="BS27" i="107" s="1"/>
  <c r="BT27" i="107" s="1"/>
  <c r="BU27" i="107" s="1"/>
  <c r="BV27" i="107" s="1"/>
  <c r="BW27" i="107" s="1"/>
  <c r="BX27" i="107" s="1"/>
  <c r="BY27" i="107" s="1"/>
  <c r="BZ27" i="107" s="1"/>
  <c r="CA27" i="107" s="1"/>
  <c r="CB27" i="107" s="1"/>
  <c r="CC27" i="107" s="1"/>
  <c r="CD27" i="107" s="1"/>
  <c r="CE27" i="107" s="1"/>
  <c r="CF27" i="107" s="1"/>
  <c r="CG27" i="107" s="1"/>
  <c r="CH27" i="107" s="1"/>
  <c r="CI27" i="107" s="1"/>
  <c r="CJ27" i="107" s="1"/>
  <c r="CK27" i="107" s="1"/>
  <c r="CL27" i="107" s="1"/>
  <c r="CM27" i="107" s="1"/>
  <c r="CN27" i="107" s="1"/>
  <c r="CO27" i="107" s="1"/>
  <c r="CP27" i="107" s="1"/>
  <c r="CQ27" i="107" s="1"/>
  <c r="CR27" i="107" s="1"/>
  <c r="CS27" i="107" s="1"/>
  <c r="CT27" i="107" s="1"/>
  <c r="CU27" i="107" s="1"/>
  <c r="CV27" i="107" s="1"/>
  <c r="CW27" i="107" s="1"/>
  <c r="CX27" i="107" s="1"/>
  <c r="CY27" i="107" s="1"/>
  <c r="CZ27" i="107" s="1"/>
  <c r="DA27" i="107" s="1"/>
  <c r="DB27" i="107" s="1"/>
  <c r="DC27" i="107" s="1"/>
  <c r="DD27" i="107" s="1"/>
  <c r="DE27" i="107" s="1"/>
  <c r="DF27" i="107" s="1"/>
  <c r="DG27" i="107" s="1"/>
  <c r="DH27" i="107" s="1"/>
  <c r="DI27" i="107" s="1"/>
  <c r="DJ27" i="107" s="1"/>
  <c r="DK27" i="107" s="1"/>
  <c r="DL27" i="107" s="1"/>
  <c r="DM27" i="107" s="1"/>
  <c r="DN27" i="107" s="1"/>
  <c r="DO27" i="107" s="1"/>
  <c r="DP27" i="107" s="1"/>
  <c r="DQ27" i="107" s="1"/>
  <c r="DR27" i="107" s="1"/>
  <c r="DS27" i="107" s="1"/>
  <c r="DT27" i="107" s="1"/>
  <c r="DU27" i="107" s="1"/>
  <c r="DV27" i="107" s="1"/>
  <c r="DW27" i="107" s="1"/>
  <c r="DX27" i="107" s="1"/>
  <c r="DY27" i="107" s="1"/>
  <c r="DZ27" i="107" s="1"/>
  <c r="EA27" i="107" s="1"/>
  <c r="EB27" i="107" s="1"/>
  <c r="EC27" i="107" s="1"/>
  <c r="ED27" i="107" s="1"/>
  <c r="EE27" i="107" s="1"/>
  <c r="EF27" i="107" s="1"/>
  <c r="EG27" i="107" s="1"/>
  <c r="EH27" i="107" s="1"/>
  <c r="EI27" i="107" s="1"/>
  <c r="EJ27" i="107" s="1"/>
  <c r="EK27" i="107" s="1"/>
  <c r="EL27" i="107" s="1"/>
  <c r="EM27" i="107" s="1"/>
  <c r="EN27" i="107" s="1"/>
  <c r="EO27" i="107" s="1"/>
  <c r="EP27" i="107" s="1"/>
  <c r="EQ27" i="107" s="1"/>
  <c r="ER27" i="107" s="1"/>
  <c r="ES27" i="107" s="1"/>
  <c r="ET27" i="107" s="1"/>
  <c r="EU27" i="107" s="1"/>
  <c r="EV27" i="107" s="1"/>
  <c r="EW27" i="107" s="1"/>
  <c r="EX27" i="107" s="1"/>
  <c r="EY27" i="107" s="1"/>
  <c r="EZ27" i="107" s="1"/>
  <c r="FA27" i="107" s="1"/>
  <c r="FB27" i="107" s="1"/>
  <c r="FC27" i="107" s="1"/>
  <c r="FD27" i="107" s="1"/>
  <c r="FE27" i="107" s="1"/>
  <c r="FF27" i="107" s="1"/>
  <c r="FG27" i="107" s="1"/>
  <c r="FH27" i="107" s="1"/>
  <c r="FI27" i="107" s="1"/>
  <c r="FJ27" i="107" s="1"/>
  <c r="FK27" i="107" s="1"/>
  <c r="FL27" i="107" s="1"/>
  <c r="FM27" i="107" s="1"/>
  <c r="FN27" i="107" s="1"/>
  <c r="FO27" i="107" s="1"/>
  <c r="FP27" i="107" s="1"/>
  <c r="FQ27" i="107" s="1"/>
  <c r="FR27" i="107" s="1"/>
  <c r="FS27" i="107" s="1"/>
  <c r="FT27" i="107" s="1"/>
  <c r="FU27" i="107" s="1"/>
  <c r="FV27" i="107" s="1"/>
  <c r="FW27" i="107" s="1"/>
  <c r="FX27" i="107" s="1"/>
  <c r="FY27" i="107" s="1"/>
  <c r="FZ27" i="107" s="1"/>
  <c r="GA27" i="107" s="1"/>
  <c r="GB27" i="107" s="1"/>
  <c r="GC27" i="107" s="1"/>
  <c r="GD27" i="107" s="1"/>
  <c r="GE27" i="107" s="1"/>
  <c r="GF27" i="107" s="1"/>
  <c r="GG27" i="107" s="1"/>
  <c r="GH27" i="107" s="1"/>
  <c r="GI27" i="107" s="1"/>
  <c r="GJ27" i="107" s="1"/>
  <c r="GK27" i="107" s="1"/>
  <c r="GL27" i="107" s="1"/>
  <c r="GM27" i="107" s="1"/>
  <c r="GN27" i="107" s="1"/>
  <c r="GO27" i="107" s="1"/>
  <c r="GP27" i="107" s="1"/>
  <c r="GQ27" i="107" s="1"/>
  <c r="GR27" i="107" s="1"/>
  <c r="GS27" i="107" s="1"/>
  <c r="GT27" i="107" s="1"/>
  <c r="GU27" i="107" s="1"/>
  <c r="GV27" i="107" s="1"/>
  <c r="GW27" i="107" s="1"/>
  <c r="GX27" i="107" s="1"/>
  <c r="GY27" i="107" s="1"/>
  <c r="GZ27" i="107" s="1"/>
  <c r="HA27" i="107" s="1"/>
  <c r="HB27" i="107" s="1"/>
  <c r="HC27" i="107" s="1"/>
  <c r="HD27" i="107" s="1"/>
  <c r="HE27" i="107" s="1"/>
  <c r="HF27" i="107" s="1"/>
  <c r="HG27" i="107" s="1"/>
  <c r="HH27" i="107" s="1"/>
  <c r="HI27" i="107" s="1"/>
  <c r="HJ27" i="107" s="1"/>
  <c r="AT12" i="107"/>
  <c r="AN24" i="107"/>
  <c r="E22" i="108"/>
  <c r="R91" i="106"/>
  <c r="AP21" i="107"/>
  <c r="AR19" i="107"/>
  <c r="AV10" i="107"/>
  <c r="AG32" i="107" l="1"/>
  <c r="AH32" i="107" s="1"/>
  <c r="AI32" i="107" s="1"/>
  <c r="AJ32" i="107" s="1"/>
  <c r="AK32" i="107" s="1"/>
  <c r="AL32" i="107" s="1"/>
  <c r="AM32" i="107" s="1"/>
  <c r="AN32" i="107" s="1"/>
  <c r="AO32" i="107" s="1"/>
  <c r="AP32" i="107" s="1"/>
  <c r="AQ32" i="107" s="1"/>
  <c r="AR32" i="107" s="1"/>
  <c r="AS32" i="107" s="1"/>
  <c r="AT32" i="107" s="1"/>
  <c r="AU32" i="107" s="1"/>
  <c r="AV32" i="107" s="1"/>
  <c r="AW32" i="107" s="1"/>
  <c r="AX32" i="107" s="1"/>
  <c r="AY32" i="107" s="1"/>
  <c r="AZ32" i="107" s="1"/>
  <c r="BA32" i="107" s="1"/>
  <c r="BB32" i="107" s="1"/>
  <c r="BC32" i="107" s="1"/>
  <c r="BD32" i="107" s="1"/>
  <c r="BE32" i="107" s="1"/>
  <c r="BF32" i="107" s="1"/>
  <c r="BG32" i="107" s="1"/>
  <c r="BH32" i="107" s="1"/>
  <c r="BI32" i="107" s="1"/>
  <c r="BJ32" i="107" s="1"/>
  <c r="BK32" i="107" s="1"/>
  <c r="BL32" i="107" s="1"/>
  <c r="BM32" i="107" s="1"/>
  <c r="BN32" i="107" s="1"/>
  <c r="BO32" i="107" s="1"/>
  <c r="BP32" i="107" s="1"/>
  <c r="BQ32" i="107" s="1"/>
  <c r="BR32" i="107" s="1"/>
  <c r="BS32" i="107" s="1"/>
  <c r="BT32" i="107" s="1"/>
  <c r="BU32" i="107" s="1"/>
  <c r="BV32" i="107" s="1"/>
  <c r="BW32" i="107" s="1"/>
  <c r="BX32" i="107" s="1"/>
  <c r="BY32" i="107" s="1"/>
  <c r="BZ32" i="107" s="1"/>
  <c r="CA32" i="107" s="1"/>
  <c r="CB32" i="107" s="1"/>
  <c r="CC32" i="107" s="1"/>
  <c r="CD32" i="107" s="1"/>
  <c r="CE32" i="107" s="1"/>
  <c r="CF32" i="107" s="1"/>
  <c r="CG32" i="107" s="1"/>
  <c r="CH32" i="107" s="1"/>
  <c r="CI32" i="107" s="1"/>
  <c r="CJ32" i="107" s="1"/>
  <c r="CK32" i="107" s="1"/>
  <c r="CL32" i="107" s="1"/>
  <c r="CM32" i="107" s="1"/>
  <c r="CN32" i="107" s="1"/>
  <c r="CO32" i="107" s="1"/>
  <c r="CP32" i="107" s="1"/>
  <c r="CQ32" i="107" s="1"/>
  <c r="CR32" i="107" s="1"/>
  <c r="CS32" i="107" s="1"/>
  <c r="CT32" i="107" s="1"/>
  <c r="CU32" i="107" s="1"/>
  <c r="CV32" i="107" s="1"/>
  <c r="CW32" i="107" s="1"/>
  <c r="CX32" i="107" s="1"/>
  <c r="CY32" i="107" s="1"/>
  <c r="CZ32" i="107" s="1"/>
  <c r="DA32" i="107" s="1"/>
  <c r="DB32" i="107" s="1"/>
  <c r="DC32" i="107" s="1"/>
  <c r="DD32" i="107" s="1"/>
  <c r="DE32" i="107" s="1"/>
  <c r="DF32" i="107" s="1"/>
  <c r="DG32" i="107" s="1"/>
  <c r="DH32" i="107" s="1"/>
  <c r="DI32" i="107" s="1"/>
  <c r="DJ32" i="107" s="1"/>
  <c r="DK32" i="107" s="1"/>
  <c r="DL32" i="107" s="1"/>
  <c r="DM32" i="107" s="1"/>
  <c r="DN32" i="107" s="1"/>
  <c r="DO32" i="107" s="1"/>
  <c r="DP32" i="107" s="1"/>
  <c r="DQ32" i="107" s="1"/>
  <c r="DR32" i="107" s="1"/>
  <c r="DS32" i="107" s="1"/>
  <c r="DT32" i="107" s="1"/>
  <c r="DU32" i="107" s="1"/>
  <c r="DV32" i="107" s="1"/>
  <c r="DW32" i="107" s="1"/>
  <c r="DX32" i="107" s="1"/>
  <c r="DY32" i="107" s="1"/>
  <c r="DZ32" i="107" s="1"/>
  <c r="EA32" i="107" s="1"/>
  <c r="EB32" i="107" s="1"/>
  <c r="EC32" i="107" s="1"/>
  <c r="ED32" i="107" s="1"/>
  <c r="EE32" i="107" s="1"/>
  <c r="EF32" i="107" s="1"/>
  <c r="EG32" i="107" s="1"/>
  <c r="EH32" i="107" s="1"/>
  <c r="EI32" i="107" s="1"/>
  <c r="EJ32" i="107" s="1"/>
  <c r="EK32" i="107" s="1"/>
  <c r="EL32" i="107" s="1"/>
  <c r="EM32" i="107" s="1"/>
  <c r="EN32" i="107" s="1"/>
  <c r="EO32" i="107" s="1"/>
  <c r="EP32" i="107" s="1"/>
  <c r="EQ32" i="107" s="1"/>
  <c r="ER32" i="107" s="1"/>
  <c r="ES32" i="107" s="1"/>
  <c r="ET32" i="107" s="1"/>
  <c r="EU32" i="107" s="1"/>
  <c r="EV32" i="107" s="1"/>
  <c r="EW32" i="107" s="1"/>
  <c r="EX32" i="107" s="1"/>
  <c r="EY32" i="107" s="1"/>
  <c r="EZ32" i="107" s="1"/>
  <c r="FA32" i="107" s="1"/>
  <c r="FB32" i="107" s="1"/>
  <c r="FC32" i="107" s="1"/>
  <c r="FD32" i="107" s="1"/>
  <c r="FE32" i="107" s="1"/>
  <c r="FF32" i="107" s="1"/>
  <c r="FG32" i="107" s="1"/>
  <c r="FH32" i="107" s="1"/>
  <c r="FI32" i="107" s="1"/>
  <c r="FJ32" i="107" s="1"/>
  <c r="FK32" i="107" s="1"/>
  <c r="FL32" i="107" s="1"/>
  <c r="FM32" i="107" s="1"/>
  <c r="FN32" i="107" s="1"/>
  <c r="FO32" i="107" s="1"/>
  <c r="FP32" i="107" s="1"/>
  <c r="FQ32" i="107" s="1"/>
  <c r="FR32" i="107" s="1"/>
  <c r="FS32" i="107" s="1"/>
  <c r="FT32" i="107" s="1"/>
  <c r="FU32" i="107" s="1"/>
  <c r="FV32" i="107" s="1"/>
  <c r="FW32" i="107" s="1"/>
  <c r="FX32" i="107" s="1"/>
  <c r="FY32" i="107" s="1"/>
  <c r="FZ32" i="107" s="1"/>
  <c r="GA32" i="107" s="1"/>
  <c r="GB32" i="107" s="1"/>
  <c r="GC32" i="107" s="1"/>
  <c r="GD32" i="107" s="1"/>
  <c r="GE32" i="107" s="1"/>
  <c r="GF32" i="107" s="1"/>
  <c r="GG32" i="107" s="1"/>
  <c r="GH32" i="107" s="1"/>
  <c r="GI32" i="107" s="1"/>
  <c r="GJ32" i="107" s="1"/>
  <c r="GK32" i="107" s="1"/>
  <c r="GL32" i="107" s="1"/>
  <c r="GM32" i="107" s="1"/>
  <c r="GN32" i="107" s="1"/>
  <c r="GO32" i="107" s="1"/>
  <c r="GP32" i="107" s="1"/>
  <c r="GQ32" i="107" s="1"/>
  <c r="GR32" i="107" s="1"/>
  <c r="GS32" i="107" s="1"/>
  <c r="GT32" i="107" s="1"/>
  <c r="GU32" i="107" s="1"/>
  <c r="GV32" i="107" s="1"/>
  <c r="GW32" i="107" s="1"/>
  <c r="GX32" i="107" s="1"/>
  <c r="GY32" i="107" s="1"/>
  <c r="GZ32" i="107" s="1"/>
  <c r="HA32" i="107" s="1"/>
  <c r="HB32" i="107" s="1"/>
  <c r="HC32" i="107" s="1"/>
  <c r="HD32" i="107" s="1"/>
  <c r="HE32" i="107" s="1"/>
  <c r="HF32" i="107" s="1"/>
  <c r="HG32" i="107" s="1"/>
  <c r="HH32" i="107" s="1"/>
  <c r="HI32" i="107" s="1"/>
  <c r="HJ32" i="107" s="1"/>
  <c r="AE83" i="106"/>
  <c r="AE67" i="106" s="1"/>
  <c r="B33" i="107" s="1"/>
  <c r="AF33" i="107" s="1"/>
  <c r="AG33" i="107" s="1"/>
  <c r="AH33" i="107" s="1"/>
  <c r="AI33" i="107" s="1"/>
  <c r="AJ33" i="107" s="1"/>
  <c r="AK33" i="107" s="1"/>
  <c r="AL33" i="107" s="1"/>
  <c r="AM33" i="107" s="1"/>
  <c r="AN33" i="107" s="1"/>
  <c r="AO33" i="107" s="1"/>
  <c r="AP33" i="107" s="1"/>
  <c r="AQ33" i="107" s="1"/>
  <c r="AR33" i="107" s="1"/>
  <c r="AS33" i="107" s="1"/>
  <c r="AT33" i="107" s="1"/>
  <c r="AU33" i="107" s="1"/>
  <c r="AV33" i="107" s="1"/>
  <c r="AW33" i="107" s="1"/>
  <c r="AX33" i="107" s="1"/>
  <c r="AY33" i="107" s="1"/>
  <c r="AZ33" i="107" s="1"/>
  <c r="BA33" i="107" s="1"/>
  <c r="BB33" i="107" s="1"/>
  <c r="BC33" i="107" s="1"/>
  <c r="BD33" i="107" s="1"/>
  <c r="BE33" i="107" s="1"/>
  <c r="BF33" i="107" s="1"/>
  <c r="BG33" i="107" s="1"/>
  <c r="BH33" i="107" s="1"/>
  <c r="BI33" i="107" s="1"/>
  <c r="BJ33" i="107" s="1"/>
  <c r="BK33" i="107" s="1"/>
  <c r="BL33" i="107" s="1"/>
  <c r="BM33" i="107" s="1"/>
  <c r="BN33" i="107" s="1"/>
  <c r="BO33" i="107" s="1"/>
  <c r="BP33" i="107" s="1"/>
  <c r="BQ33" i="107" s="1"/>
  <c r="BR33" i="107" s="1"/>
  <c r="BS33" i="107" s="1"/>
  <c r="BT33" i="107" s="1"/>
  <c r="BU33" i="107" s="1"/>
  <c r="BV33" i="107" s="1"/>
  <c r="BW33" i="107" s="1"/>
  <c r="BX33" i="107" s="1"/>
  <c r="BY33" i="107" s="1"/>
  <c r="BZ33" i="107" s="1"/>
  <c r="CA33" i="107" s="1"/>
  <c r="CB33" i="107" s="1"/>
  <c r="CC33" i="107" s="1"/>
  <c r="CD33" i="107" s="1"/>
  <c r="CE33" i="107" s="1"/>
  <c r="CF33" i="107" s="1"/>
  <c r="CG33" i="107" s="1"/>
  <c r="CH33" i="107" s="1"/>
  <c r="CI33" i="107" s="1"/>
  <c r="CJ33" i="107" s="1"/>
  <c r="CK33" i="107" s="1"/>
  <c r="CL33" i="107" s="1"/>
  <c r="CM33" i="107" s="1"/>
  <c r="CN33" i="107" s="1"/>
  <c r="CO33" i="107" s="1"/>
  <c r="CP33" i="107" s="1"/>
  <c r="CQ33" i="107" s="1"/>
  <c r="CR33" i="107" s="1"/>
  <c r="CS33" i="107" s="1"/>
  <c r="CT33" i="107" s="1"/>
  <c r="CU33" i="107" s="1"/>
  <c r="CV33" i="107" s="1"/>
  <c r="CW33" i="107" s="1"/>
  <c r="CX33" i="107" s="1"/>
  <c r="CY33" i="107" s="1"/>
  <c r="CZ33" i="107" s="1"/>
  <c r="DA33" i="107" s="1"/>
  <c r="DB33" i="107" s="1"/>
  <c r="DC33" i="107" s="1"/>
  <c r="DD33" i="107" s="1"/>
  <c r="DE33" i="107" s="1"/>
  <c r="DF33" i="107" s="1"/>
  <c r="DG33" i="107" s="1"/>
  <c r="DH33" i="107" s="1"/>
  <c r="DI33" i="107" s="1"/>
  <c r="DJ33" i="107" s="1"/>
  <c r="DK33" i="107" s="1"/>
  <c r="DL33" i="107" s="1"/>
  <c r="DM33" i="107" s="1"/>
  <c r="DN33" i="107" s="1"/>
  <c r="DO33" i="107" s="1"/>
  <c r="DP33" i="107" s="1"/>
  <c r="DQ33" i="107" s="1"/>
  <c r="DR33" i="107" s="1"/>
  <c r="DS33" i="107" s="1"/>
  <c r="DT33" i="107" s="1"/>
  <c r="DU33" i="107" s="1"/>
  <c r="DV33" i="107" s="1"/>
  <c r="DW33" i="107" s="1"/>
  <c r="DX33" i="107" s="1"/>
  <c r="DY33" i="107" s="1"/>
  <c r="DZ33" i="107" s="1"/>
  <c r="EA33" i="107" s="1"/>
  <c r="EB33" i="107" s="1"/>
  <c r="EC33" i="107" s="1"/>
  <c r="ED33" i="107" s="1"/>
  <c r="EE33" i="107" s="1"/>
  <c r="EF33" i="107" s="1"/>
  <c r="EG33" i="107" s="1"/>
  <c r="EH33" i="107" s="1"/>
  <c r="EI33" i="107" s="1"/>
  <c r="EJ33" i="107" s="1"/>
  <c r="EK33" i="107" s="1"/>
  <c r="EL33" i="107" s="1"/>
  <c r="EM33" i="107" s="1"/>
  <c r="EN33" i="107" s="1"/>
  <c r="EO33" i="107" s="1"/>
  <c r="EP33" i="107" s="1"/>
  <c r="EQ33" i="107" s="1"/>
  <c r="ER33" i="107" s="1"/>
  <c r="ES33" i="107" s="1"/>
  <c r="ET33" i="107" s="1"/>
  <c r="EU33" i="107" s="1"/>
  <c r="EV33" i="107" s="1"/>
  <c r="EW33" i="107" s="1"/>
  <c r="EX33" i="107" s="1"/>
  <c r="EY33" i="107" s="1"/>
  <c r="EZ33" i="107" s="1"/>
  <c r="FA33" i="107" s="1"/>
  <c r="FB33" i="107" s="1"/>
  <c r="FC33" i="107" s="1"/>
  <c r="FD33" i="107" s="1"/>
  <c r="FE33" i="107" s="1"/>
  <c r="FF33" i="107" s="1"/>
  <c r="FG33" i="107" s="1"/>
  <c r="FH33" i="107" s="1"/>
  <c r="FI33" i="107" s="1"/>
  <c r="FJ33" i="107" s="1"/>
  <c r="FK33" i="107" s="1"/>
  <c r="FL33" i="107" s="1"/>
  <c r="FM33" i="107" s="1"/>
  <c r="FN33" i="107" s="1"/>
  <c r="FO33" i="107" s="1"/>
  <c r="FP33" i="107" s="1"/>
  <c r="FQ33" i="107" s="1"/>
  <c r="FR33" i="107" s="1"/>
  <c r="FS33" i="107" s="1"/>
  <c r="FT33" i="107" s="1"/>
  <c r="FU33" i="107" s="1"/>
  <c r="FV33" i="107" s="1"/>
  <c r="FW33" i="107" s="1"/>
  <c r="FX33" i="107" s="1"/>
  <c r="FY33" i="107" s="1"/>
  <c r="FZ33" i="107" s="1"/>
  <c r="GA33" i="107" s="1"/>
  <c r="GB33" i="107" s="1"/>
  <c r="GC33" i="107" s="1"/>
  <c r="GD33" i="107" s="1"/>
  <c r="GE33" i="107" s="1"/>
  <c r="GF33" i="107" s="1"/>
  <c r="GG33" i="107" s="1"/>
  <c r="GH33" i="107" s="1"/>
  <c r="GI33" i="107" s="1"/>
  <c r="GJ33" i="107" s="1"/>
  <c r="GK33" i="107" s="1"/>
  <c r="GL33" i="107" s="1"/>
  <c r="GM33" i="107" s="1"/>
  <c r="GN33" i="107" s="1"/>
  <c r="GO33" i="107" s="1"/>
  <c r="GP33" i="107" s="1"/>
  <c r="GQ33" i="107" s="1"/>
  <c r="GR33" i="107" s="1"/>
  <c r="GS33" i="107" s="1"/>
  <c r="GT33" i="107" s="1"/>
  <c r="GU33" i="107" s="1"/>
  <c r="GV33" i="107" s="1"/>
  <c r="GW33" i="107" s="1"/>
  <c r="GX33" i="107" s="1"/>
  <c r="GY33" i="107" s="1"/>
  <c r="GZ33" i="107" s="1"/>
  <c r="HA33" i="107" s="1"/>
  <c r="HB33" i="107" s="1"/>
  <c r="HC33" i="107" s="1"/>
  <c r="HD33" i="107" s="1"/>
  <c r="HE33" i="107" s="1"/>
  <c r="HF33" i="107" s="1"/>
  <c r="HG33" i="107" s="1"/>
  <c r="HH33" i="107" s="1"/>
  <c r="HI33" i="107" s="1"/>
  <c r="HJ33" i="107" s="1"/>
  <c r="AD10" i="106"/>
  <c r="AD32" i="115"/>
  <c r="AD30" i="115" s="1"/>
  <c r="AD10" i="109"/>
  <c r="AD10" i="112"/>
  <c r="AD10" i="100"/>
  <c r="AD10" i="115"/>
  <c r="AS19" i="107"/>
  <c r="AU12" i="107"/>
  <c r="AQ21" i="107"/>
  <c r="AO24" i="107"/>
  <c r="AW10" i="107"/>
  <c r="R95" i="106"/>
  <c r="F22" i="108"/>
  <c r="AF2" i="107" l="1"/>
  <c r="AE55" i="106" s="1"/>
  <c r="AD20" i="115"/>
  <c r="AD47" i="115"/>
  <c r="AD44" i="115"/>
  <c r="AD45" i="115"/>
  <c r="AD106" i="87"/>
  <c r="AD79" i="87"/>
  <c r="AE32" i="115"/>
  <c r="AE30" i="115" s="1"/>
  <c r="AE10" i="115"/>
  <c r="AE10" i="106"/>
  <c r="AE10" i="109"/>
  <c r="AE10" i="112"/>
  <c r="AE10" i="100"/>
  <c r="AV12" i="107"/>
  <c r="AP24" i="107"/>
  <c r="C23" i="108"/>
  <c r="AR21" i="107"/>
  <c r="AT19" i="107"/>
  <c r="AX10" i="107"/>
  <c r="AF83" i="106" l="1"/>
  <c r="AF67" i="106" s="1"/>
  <c r="B34" i="107" s="1"/>
  <c r="AG34" i="107" s="1"/>
  <c r="AH34" i="107" s="1"/>
  <c r="AI34" i="107" s="1"/>
  <c r="AJ34" i="107" s="1"/>
  <c r="AE44" i="115"/>
  <c r="AE45" i="115"/>
  <c r="AD78" i="87"/>
  <c r="AD105" i="87"/>
  <c r="AE79" i="87"/>
  <c r="AE106" i="87"/>
  <c r="AE47" i="115"/>
  <c r="AE20" i="115"/>
  <c r="AY10" i="107"/>
  <c r="AU19" i="107"/>
  <c r="S56" i="106"/>
  <c r="D23" i="108"/>
  <c r="AQ24" i="107"/>
  <c r="AS21" i="107"/>
  <c r="AW12" i="107"/>
  <c r="AG2" i="107" l="1"/>
  <c r="AF55" i="106" s="1"/>
  <c r="AE105" i="87"/>
  <c r="AE78" i="87"/>
  <c r="AG83" i="106"/>
  <c r="AG67" i="106" s="1"/>
  <c r="B35" i="107" s="1"/>
  <c r="AH35" i="107" s="1"/>
  <c r="AF10" i="109"/>
  <c r="AF10" i="106"/>
  <c r="AF10" i="115"/>
  <c r="AF10" i="100"/>
  <c r="AF32" i="115"/>
  <c r="AF30" i="115" s="1"/>
  <c r="AF10" i="112"/>
  <c r="AK34" i="107"/>
  <c r="AL34" i="107" s="1"/>
  <c r="AM34" i="107" s="1"/>
  <c r="AN34" i="107" s="1"/>
  <c r="AO34" i="107" s="1"/>
  <c r="AP34" i="107" s="1"/>
  <c r="AQ34" i="107" s="1"/>
  <c r="AR34" i="107" s="1"/>
  <c r="AS34" i="107" s="1"/>
  <c r="AT34" i="107" s="1"/>
  <c r="AU34" i="107" s="1"/>
  <c r="AV34" i="107" s="1"/>
  <c r="AW34" i="107" s="1"/>
  <c r="AX34" i="107" s="1"/>
  <c r="AY34" i="107" s="1"/>
  <c r="AZ34" i="107" s="1"/>
  <c r="BA34" i="107" s="1"/>
  <c r="BB34" i="107" s="1"/>
  <c r="BC34" i="107" s="1"/>
  <c r="BD34" i="107" s="1"/>
  <c r="BE34" i="107" s="1"/>
  <c r="BF34" i="107" s="1"/>
  <c r="BG34" i="107" s="1"/>
  <c r="BH34" i="107" s="1"/>
  <c r="BI34" i="107" s="1"/>
  <c r="BJ34" i="107" s="1"/>
  <c r="BK34" i="107" s="1"/>
  <c r="BL34" i="107" s="1"/>
  <c r="BM34" i="107" s="1"/>
  <c r="BN34" i="107" s="1"/>
  <c r="BO34" i="107" s="1"/>
  <c r="BP34" i="107" s="1"/>
  <c r="BQ34" i="107" s="1"/>
  <c r="BR34" i="107" s="1"/>
  <c r="BS34" i="107" s="1"/>
  <c r="BT34" i="107" s="1"/>
  <c r="BU34" i="107" s="1"/>
  <c r="BV34" i="107" s="1"/>
  <c r="BW34" i="107" s="1"/>
  <c r="BX34" i="107" s="1"/>
  <c r="BY34" i="107" s="1"/>
  <c r="BZ34" i="107" s="1"/>
  <c r="CA34" i="107" s="1"/>
  <c r="CB34" i="107" s="1"/>
  <c r="CC34" i="107" s="1"/>
  <c r="CD34" i="107" s="1"/>
  <c r="CE34" i="107" s="1"/>
  <c r="CF34" i="107" s="1"/>
  <c r="CG34" i="107" s="1"/>
  <c r="CH34" i="107" s="1"/>
  <c r="CI34" i="107" s="1"/>
  <c r="CJ34" i="107" s="1"/>
  <c r="CK34" i="107" s="1"/>
  <c r="CL34" i="107" s="1"/>
  <c r="CM34" i="107" s="1"/>
  <c r="CN34" i="107" s="1"/>
  <c r="CO34" i="107" s="1"/>
  <c r="CP34" i="107" s="1"/>
  <c r="CQ34" i="107" s="1"/>
  <c r="CR34" i="107" s="1"/>
  <c r="CS34" i="107" s="1"/>
  <c r="CT34" i="107" s="1"/>
  <c r="CU34" i="107" s="1"/>
  <c r="CV34" i="107" s="1"/>
  <c r="CW34" i="107" s="1"/>
  <c r="CX34" i="107" s="1"/>
  <c r="CY34" i="107" s="1"/>
  <c r="CZ34" i="107" s="1"/>
  <c r="DA34" i="107" s="1"/>
  <c r="DB34" i="107" s="1"/>
  <c r="DC34" i="107" s="1"/>
  <c r="DD34" i="107" s="1"/>
  <c r="DE34" i="107" s="1"/>
  <c r="DF34" i="107" s="1"/>
  <c r="DG34" i="107" s="1"/>
  <c r="DH34" i="107" s="1"/>
  <c r="DI34" i="107" s="1"/>
  <c r="DJ34" i="107" s="1"/>
  <c r="DK34" i="107" s="1"/>
  <c r="DL34" i="107" s="1"/>
  <c r="DM34" i="107" s="1"/>
  <c r="DN34" i="107" s="1"/>
  <c r="DO34" i="107" s="1"/>
  <c r="DP34" i="107" s="1"/>
  <c r="DQ34" i="107" s="1"/>
  <c r="DR34" i="107" s="1"/>
  <c r="DS34" i="107" s="1"/>
  <c r="DT34" i="107" s="1"/>
  <c r="DU34" i="107" s="1"/>
  <c r="DV34" i="107" s="1"/>
  <c r="DW34" i="107" s="1"/>
  <c r="DX34" i="107" s="1"/>
  <c r="DY34" i="107" s="1"/>
  <c r="DZ34" i="107" s="1"/>
  <c r="EA34" i="107" s="1"/>
  <c r="EB34" i="107" s="1"/>
  <c r="EC34" i="107" s="1"/>
  <c r="ED34" i="107" s="1"/>
  <c r="EE34" i="107" s="1"/>
  <c r="EF34" i="107" s="1"/>
  <c r="EG34" i="107" s="1"/>
  <c r="EH34" i="107" s="1"/>
  <c r="EI34" i="107" s="1"/>
  <c r="EJ34" i="107" s="1"/>
  <c r="EK34" i="107" s="1"/>
  <c r="EL34" i="107" s="1"/>
  <c r="EM34" i="107" s="1"/>
  <c r="EN34" i="107" s="1"/>
  <c r="EO34" i="107" s="1"/>
  <c r="EP34" i="107" s="1"/>
  <c r="EQ34" i="107" s="1"/>
  <c r="ER34" i="107" s="1"/>
  <c r="ES34" i="107" s="1"/>
  <c r="ET34" i="107" s="1"/>
  <c r="EU34" i="107" s="1"/>
  <c r="EV34" i="107" s="1"/>
  <c r="EW34" i="107" s="1"/>
  <c r="EX34" i="107" s="1"/>
  <c r="EY34" i="107" s="1"/>
  <c r="EZ34" i="107" s="1"/>
  <c r="FA34" i="107" s="1"/>
  <c r="FB34" i="107" s="1"/>
  <c r="FC34" i="107" s="1"/>
  <c r="FD34" i="107" s="1"/>
  <c r="FE34" i="107" s="1"/>
  <c r="FF34" i="107" s="1"/>
  <c r="FG34" i="107" s="1"/>
  <c r="FH34" i="107" s="1"/>
  <c r="FI34" i="107" s="1"/>
  <c r="FJ34" i="107" s="1"/>
  <c r="FK34" i="107" s="1"/>
  <c r="FL34" i="107" s="1"/>
  <c r="FM34" i="107" s="1"/>
  <c r="FN34" i="107" s="1"/>
  <c r="FO34" i="107" s="1"/>
  <c r="FP34" i="107" s="1"/>
  <c r="FQ34" i="107" s="1"/>
  <c r="FR34" i="107" s="1"/>
  <c r="FS34" i="107" s="1"/>
  <c r="FT34" i="107" s="1"/>
  <c r="FU34" i="107" s="1"/>
  <c r="FV34" i="107" s="1"/>
  <c r="FW34" i="107" s="1"/>
  <c r="FX34" i="107" s="1"/>
  <c r="FY34" i="107" s="1"/>
  <c r="FZ34" i="107" s="1"/>
  <c r="GA34" i="107" s="1"/>
  <c r="GB34" i="107" s="1"/>
  <c r="GC34" i="107" s="1"/>
  <c r="GD34" i="107" s="1"/>
  <c r="GE34" i="107" s="1"/>
  <c r="GF34" i="107" s="1"/>
  <c r="GG34" i="107" s="1"/>
  <c r="GH34" i="107" s="1"/>
  <c r="GI34" i="107" s="1"/>
  <c r="GJ34" i="107" s="1"/>
  <c r="GK34" i="107" s="1"/>
  <c r="GL34" i="107" s="1"/>
  <c r="GM34" i="107" s="1"/>
  <c r="GN34" i="107" s="1"/>
  <c r="GO34" i="107" s="1"/>
  <c r="GP34" i="107" s="1"/>
  <c r="GQ34" i="107" s="1"/>
  <c r="GR34" i="107" s="1"/>
  <c r="GS34" i="107" s="1"/>
  <c r="GT34" i="107" s="1"/>
  <c r="GU34" i="107" s="1"/>
  <c r="GV34" i="107" s="1"/>
  <c r="GW34" i="107" s="1"/>
  <c r="GX34" i="107" s="1"/>
  <c r="GY34" i="107" s="1"/>
  <c r="GZ34" i="107" s="1"/>
  <c r="HA34" i="107" s="1"/>
  <c r="HB34" i="107" s="1"/>
  <c r="HC34" i="107" s="1"/>
  <c r="HD34" i="107" s="1"/>
  <c r="HE34" i="107" s="1"/>
  <c r="HF34" i="107" s="1"/>
  <c r="HG34" i="107" s="1"/>
  <c r="HH34" i="107" s="1"/>
  <c r="HI34" i="107" s="1"/>
  <c r="HJ34" i="107" s="1"/>
  <c r="AT21" i="107"/>
  <c r="E23" i="108"/>
  <c r="S91" i="106"/>
  <c r="AX12" i="107"/>
  <c r="AV19" i="107"/>
  <c r="AZ10" i="107"/>
  <c r="AR24" i="107"/>
  <c r="AF44" i="115" l="1"/>
  <c r="AF45" i="115"/>
  <c r="AF79" i="87"/>
  <c r="AF106" i="87"/>
  <c r="AI35" i="107"/>
  <c r="AH2" i="107"/>
  <c r="AG55" i="106" s="1"/>
  <c r="AF20" i="115"/>
  <c r="AF47" i="115"/>
  <c r="AY12" i="107"/>
  <c r="BA10" i="107"/>
  <c r="S95" i="106"/>
  <c r="F23" i="108"/>
  <c r="AS24" i="107"/>
  <c r="AU21" i="107"/>
  <c r="AW19" i="107"/>
  <c r="AH83" i="106" l="1"/>
  <c r="AH67" i="106" s="1"/>
  <c r="B36" i="107" s="1"/>
  <c r="AI36" i="107" s="1"/>
  <c r="AJ36" i="107" s="1"/>
  <c r="AK36" i="107" s="1"/>
  <c r="AL36" i="107" s="1"/>
  <c r="AM36" i="107" s="1"/>
  <c r="AN36" i="107" s="1"/>
  <c r="AO36" i="107" s="1"/>
  <c r="AP36" i="107" s="1"/>
  <c r="AQ36" i="107" s="1"/>
  <c r="AR36" i="107" s="1"/>
  <c r="AS36" i="107" s="1"/>
  <c r="AT36" i="107" s="1"/>
  <c r="AU36" i="107" s="1"/>
  <c r="AV36" i="107" s="1"/>
  <c r="AW36" i="107" s="1"/>
  <c r="AX36" i="107" s="1"/>
  <c r="AY36" i="107" s="1"/>
  <c r="AZ36" i="107" s="1"/>
  <c r="BA36" i="107" s="1"/>
  <c r="BB36" i="107" s="1"/>
  <c r="BC36" i="107" s="1"/>
  <c r="BD36" i="107" s="1"/>
  <c r="BE36" i="107" s="1"/>
  <c r="BF36" i="107" s="1"/>
  <c r="BG36" i="107" s="1"/>
  <c r="BH36" i="107" s="1"/>
  <c r="BI36" i="107" s="1"/>
  <c r="BJ36" i="107" s="1"/>
  <c r="BK36" i="107" s="1"/>
  <c r="BL36" i="107" s="1"/>
  <c r="BM36" i="107" s="1"/>
  <c r="BN36" i="107" s="1"/>
  <c r="BO36" i="107" s="1"/>
  <c r="BP36" i="107" s="1"/>
  <c r="BQ36" i="107" s="1"/>
  <c r="BR36" i="107" s="1"/>
  <c r="BS36" i="107" s="1"/>
  <c r="BT36" i="107" s="1"/>
  <c r="BU36" i="107" s="1"/>
  <c r="BV36" i="107" s="1"/>
  <c r="BW36" i="107" s="1"/>
  <c r="BX36" i="107" s="1"/>
  <c r="BY36" i="107" s="1"/>
  <c r="BZ36" i="107" s="1"/>
  <c r="CA36" i="107" s="1"/>
  <c r="CB36" i="107" s="1"/>
  <c r="CC36" i="107" s="1"/>
  <c r="CD36" i="107" s="1"/>
  <c r="CE36" i="107" s="1"/>
  <c r="CF36" i="107" s="1"/>
  <c r="CG36" i="107" s="1"/>
  <c r="CH36" i="107" s="1"/>
  <c r="CI36" i="107" s="1"/>
  <c r="CJ36" i="107" s="1"/>
  <c r="CK36" i="107" s="1"/>
  <c r="CL36" i="107" s="1"/>
  <c r="CM36" i="107" s="1"/>
  <c r="CN36" i="107" s="1"/>
  <c r="CO36" i="107" s="1"/>
  <c r="CP36" i="107" s="1"/>
  <c r="CQ36" i="107" s="1"/>
  <c r="CR36" i="107" s="1"/>
  <c r="CS36" i="107" s="1"/>
  <c r="CT36" i="107" s="1"/>
  <c r="CU36" i="107" s="1"/>
  <c r="CV36" i="107" s="1"/>
  <c r="CW36" i="107" s="1"/>
  <c r="CX36" i="107" s="1"/>
  <c r="CY36" i="107" s="1"/>
  <c r="CZ36" i="107" s="1"/>
  <c r="DA36" i="107" s="1"/>
  <c r="DB36" i="107" s="1"/>
  <c r="DC36" i="107" s="1"/>
  <c r="DD36" i="107" s="1"/>
  <c r="DE36" i="107" s="1"/>
  <c r="DF36" i="107" s="1"/>
  <c r="DG36" i="107" s="1"/>
  <c r="DH36" i="107" s="1"/>
  <c r="DI36" i="107" s="1"/>
  <c r="DJ36" i="107" s="1"/>
  <c r="DK36" i="107" s="1"/>
  <c r="DL36" i="107" s="1"/>
  <c r="DM36" i="107" s="1"/>
  <c r="DN36" i="107" s="1"/>
  <c r="DO36" i="107" s="1"/>
  <c r="DP36" i="107" s="1"/>
  <c r="DQ36" i="107" s="1"/>
  <c r="DR36" i="107" s="1"/>
  <c r="DS36" i="107" s="1"/>
  <c r="DT36" i="107" s="1"/>
  <c r="DU36" i="107" s="1"/>
  <c r="DV36" i="107" s="1"/>
  <c r="DW36" i="107" s="1"/>
  <c r="DX36" i="107" s="1"/>
  <c r="DY36" i="107" s="1"/>
  <c r="DZ36" i="107" s="1"/>
  <c r="EA36" i="107" s="1"/>
  <c r="EB36" i="107" s="1"/>
  <c r="EC36" i="107" s="1"/>
  <c r="ED36" i="107" s="1"/>
  <c r="EE36" i="107" s="1"/>
  <c r="EF36" i="107" s="1"/>
  <c r="EG36" i="107" s="1"/>
  <c r="EH36" i="107" s="1"/>
  <c r="EI36" i="107" s="1"/>
  <c r="EJ36" i="107" s="1"/>
  <c r="EK36" i="107" s="1"/>
  <c r="EL36" i="107" s="1"/>
  <c r="EM36" i="107" s="1"/>
  <c r="EN36" i="107" s="1"/>
  <c r="EO36" i="107" s="1"/>
  <c r="EP36" i="107" s="1"/>
  <c r="EQ36" i="107" s="1"/>
  <c r="ER36" i="107" s="1"/>
  <c r="ES36" i="107" s="1"/>
  <c r="ET36" i="107" s="1"/>
  <c r="EU36" i="107" s="1"/>
  <c r="EV36" i="107" s="1"/>
  <c r="EW36" i="107" s="1"/>
  <c r="EX36" i="107" s="1"/>
  <c r="EY36" i="107" s="1"/>
  <c r="EZ36" i="107" s="1"/>
  <c r="FA36" i="107" s="1"/>
  <c r="FB36" i="107" s="1"/>
  <c r="FC36" i="107" s="1"/>
  <c r="FD36" i="107" s="1"/>
  <c r="FE36" i="107" s="1"/>
  <c r="FF36" i="107" s="1"/>
  <c r="FG36" i="107" s="1"/>
  <c r="FH36" i="107" s="1"/>
  <c r="FI36" i="107" s="1"/>
  <c r="FJ36" i="107" s="1"/>
  <c r="FK36" i="107" s="1"/>
  <c r="FL36" i="107" s="1"/>
  <c r="FM36" i="107" s="1"/>
  <c r="FN36" i="107" s="1"/>
  <c r="FO36" i="107" s="1"/>
  <c r="FP36" i="107" s="1"/>
  <c r="FQ36" i="107" s="1"/>
  <c r="FR36" i="107" s="1"/>
  <c r="FS36" i="107" s="1"/>
  <c r="FT36" i="107" s="1"/>
  <c r="FU36" i="107" s="1"/>
  <c r="FV36" i="107" s="1"/>
  <c r="FW36" i="107" s="1"/>
  <c r="FX36" i="107" s="1"/>
  <c r="FY36" i="107" s="1"/>
  <c r="FZ36" i="107" s="1"/>
  <c r="GA36" i="107" s="1"/>
  <c r="GB36" i="107" s="1"/>
  <c r="GC36" i="107" s="1"/>
  <c r="GD36" i="107" s="1"/>
  <c r="GE36" i="107" s="1"/>
  <c r="GF36" i="107" s="1"/>
  <c r="GG36" i="107" s="1"/>
  <c r="GH36" i="107" s="1"/>
  <c r="GI36" i="107" s="1"/>
  <c r="GJ36" i="107" s="1"/>
  <c r="GK36" i="107" s="1"/>
  <c r="GL36" i="107" s="1"/>
  <c r="GM36" i="107" s="1"/>
  <c r="GN36" i="107" s="1"/>
  <c r="GO36" i="107" s="1"/>
  <c r="GP36" i="107" s="1"/>
  <c r="GQ36" i="107" s="1"/>
  <c r="GR36" i="107" s="1"/>
  <c r="GS36" i="107" s="1"/>
  <c r="GT36" i="107" s="1"/>
  <c r="GU36" i="107" s="1"/>
  <c r="GV36" i="107" s="1"/>
  <c r="GW36" i="107" s="1"/>
  <c r="GX36" i="107" s="1"/>
  <c r="GY36" i="107" s="1"/>
  <c r="GZ36" i="107" s="1"/>
  <c r="HA36" i="107" s="1"/>
  <c r="HB36" i="107" s="1"/>
  <c r="HC36" i="107" s="1"/>
  <c r="HD36" i="107" s="1"/>
  <c r="HE36" i="107" s="1"/>
  <c r="HF36" i="107" s="1"/>
  <c r="HG36" i="107" s="1"/>
  <c r="HH36" i="107" s="1"/>
  <c r="HI36" i="107" s="1"/>
  <c r="HJ36" i="107" s="1"/>
  <c r="AG32" i="115"/>
  <c r="AG30" i="115" s="1"/>
  <c r="AG10" i="112"/>
  <c r="AG10" i="115"/>
  <c r="AG10" i="106"/>
  <c r="AG10" i="109"/>
  <c r="AG10" i="100"/>
  <c r="AF78" i="87"/>
  <c r="AF105" i="87"/>
  <c r="AJ35" i="107"/>
  <c r="AK35" i="107" s="1"/>
  <c r="AL35" i="107" s="1"/>
  <c r="AM35" i="107" s="1"/>
  <c r="AN35" i="107" s="1"/>
  <c r="AO35" i="107" s="1"/>
  <c r="AP35" i="107" s="1"/>
  <c r="AQ35" i="107" s="1"/>
  <c r="AR35" i="107" s="1"/>
  <c r="AS35" i="107" s="1"/>
  <c r="AT35" i="107" s="1"/>
  <c r="AU35" i="107" s="1"/>
  <c r="AV35" i="107" s="1"/>
  <c r="AW35" i="107" s="1"/>
  <c r="AX35" i="107" s="1"/>
  <c r="AY35" i="107" s="1"/>
  <c r="AZ35" i="107" s="1"/>
  <c r="BA35" i="107" s="1"/>
  <c r="BB35" i="107" s="1"/>
  <c r="BC35" i="107" s="1"/>
  <c r="BD35" i="107" s="1"/>
  <c r="BE35" i="107" s="1"/>
  <c r="BF35" i="107" s="1"/>
  <c r="BG35" i="107" s="1"/>
  <c r="BH35" i="107" s="1"/>
  <c r="BI35" i="107" s="1"/>
  <c r="BJ35" i="107" s="1"/>
  <c r="BK35" i="107" s="1"/>
  <c r="BL35" i="107" s="1"/>
  <c r="BM35" i="107" s="1"/>
  <c r="BN35" i="107" s="1"/>
  <c r="BO35" i="107" s="1"/>
  <c r="BP35" i="107" s="1"/>
  <c r="BQ35" i="107" s="1"/>
  <c r="BR35" i="107" s="1"/>
  <c r="BS35" i="107" s="1"/>
  <c r="BT35" i="107" s="1"/>
  <c r="BU35" i="107" s="1"/>
  <c r="BV35" i="107" s="1"/>
  <c r="BW35" i="107" s="1"/>
  <c r="BX35" i="107" s="1"/>
  <c r="BY35" i="107" s="1"/>
  <c r="BZ35" i="107" s="1"/>
  <c r="CA35" i="107" s="1"/>
  <c r="CB35" i="107" s="1"/>
  <c r="CC35" i="107" s="1"/>
  <c r="CD35" i="107" s="1"/>
  <c r="CE35" i="107" s="1"/>
  <c r="CF35" i="107" s="1"/>
  <c r="CG35" i="107" s="1"/>
  <c r="CH35" i="107" s="1"/>
  <c r="CI35" i="107" s="1"/>
  <c r="CJ35" i="107" s="1"/>
  <c r="CK35" i="107" s="1"/>
  <c r="CL35" i="107" s="1"/>
  <c r="CM35" i="107" s="1"/>
  <c r="CN35" i="107" s="1"/>
  <c r="CO35" i="107" s="1"/>
  <c r="CP35" i="107" s="1"/>
  <c r="CQ35" i="107" s="1"/>
  <c r="CR35" i="107" s="1"/>
  <c r="CS35" i="107" s="1"/>
  <c r="CT35" i="107" s="1"/>
  <c r="CU35" i="107" s="1"/>
  <c r="CV35" i="107" s="1"/>
  <c r="CW35" i="107" s="1"/>
  <c r="CX35" i="107" s="1"/>
  <c r="CY35" i="107" s="1"/>
  <c r="CZ35" i="107" s="1"/>
  <c r="DA35" i="107" s="1"/>
  <c r="DB35" i="107" s="1"/>
  <c r="DC35" i="107" s="1"/>
  <c r="DD35" i="107" s="1"/>
  <c r="DE35" i="107" s="1"/>
  <c r="DF35" i="107" s="1"/>
  <c r="DG35" i="107" s="1"/>
  <c r="DH35" i="107" s="1"/>
  <c r="DI35" i="107" s="1"/>
  <c r="DJ35" i="107" s="1"/>
  <c r="DK35" i="107" s="1"/>
  <c r="DL35" i="107" s="1"/>
  <c r="DM35" i="107" s="1"/>
  <c r="DN35" i="107" s="1"/>
  <c r="DO35" i="107" s="1"/>
  <c r="DP35" i="107" s="1"/>
  <c r="DQ35" i="107" s="1"/>
  <c r="DR35" i="107" s="1"/>
  <c r="DS35" i="107" s="1"/>
  <c r="DT35" i="107" s="1"/>
  <c r="DU35" i="107" s="1"/>
  <c r="DV35" i="107" s="1"/>
  <c r="DW35" i="107" s="1"/>
  <c r="DX35" i="107" s="1"/>
  <c r="DY35" i="107" s="1"/>
  <c r="DZ35" i="107" s="1"/>
  <c r="EA35" i="107" s="1"/>
  <c r="EB35" i="107" s="1"/>
  <c r="EC35" i="107" s="1"/>
  <c r="ED35" i="107" s="1"/>
  <c r="EE35" i="107" s="1"/>
  <c r="EF35" i="107" s="1"/>
  <c r="EG35" i="107" s="1"/>
  <c r="EH35" i="107" s="1"/>
  <c r="EI35" i="107" s="1"/>
  <c r="EJ35" i="107" s="1"/>
  <c r="EK35" i="107" s="1"/>
  <c r="EL35" i="107" s="1"/>
  <c r="EM35" i="107" s="1"/>
  <c r="EN35" i="107" s="1"/>
  <c r="EO35" i="107" s="1"/>
  <c r="EP35" i="107" s="1"/>
  <c r="EQ35" i="107" s="1"/>
  <c r="ER35" i="107" s="1"/>
  <c r="ES35" i="107" s="1"/>
  <c r="ET35" i="107" s="1"/>
  <c r="EU35" i="107" s="1"/>
  <c r="EV35" i="107" s="1"/>
  <c r="EW35" i="107" s="1"/>
  <c r="EX35" i="107" s="1"/>
  <c r="EY35" i="107" s="1"/>
  <c r="EZ35" i="107" s="1"/>
  <c r="FA35" i="107" s="1"/>
  <c r="FB35" i="107" s="1"/>
  <c r="FC35" i="107" s="1"/>
  <c r="FD35" i="107" s="1"/>
  <c r="FE35" i="107" s="1"/>
  <c r="FF35" i="107" s="1"/>
  <c r="FG35" i="107" s="1"/>
  <c r="FH35" i="107" s="1"/>
  <c r="FI35" i="107" s="1"/>
  <c r="FJ35" i="107" s="1"/>
  <c r="FK35" i="107" s="1"/>
  <c r="FL35" i="107" s="1"/>
  <c r="FM35" i="107" s="1"/>
  <c r="FN35" i="107" s="1"/>
  <c r="FO35" i="107" s="1"/>
  <c r="FP35" i="107" s="1"/>
  <c r="FQ35" i="107" s="1"/>
  <c r="FR35" i="107" s="1"/>
  <c r="FS35" i="107" s="1"/>
  <c r="FT35" i="107" s="1"/>
  <c r="FU35" i="107" s="1"/>
  <c r="FV35" i="107" s="1"/>
  <c r="FW35" i="107" s="1"/>
  <c r="FX35" i="107" s="1"/>
  <c r="FY35" i="107" s="1"/>
  <c r="FZ35" i="107" s="1"/>
  <c r="GA35" i="107" s="1"/>
  <c r="GB35" i="107" s="1"/>
  <c r="GC35" i="107" s="1"/>
  <c r="GD35" i="107" s="1"/>
  <c r="GE35" i="107" s="1"/>
  <c r="GF35" i="107" s="1"/>
  <c r="GG35" i="107" s="1"/>
  <c r="GH35" i="107" s="1"/>
  <c r="GI35" i="107" s="1"/>
  <c r="GJ35" i="107" s="1"/>
  <c r="GK35" i="107" s="1"/>
  <c r="GL35" i="107" s="1"/>
  <c r="GM35" i="107" s="1"/>
  <c r="GN35" i="107" s="1"/>
  <c r="GO35" i="107" s="1"/>
  <c r="GP35" i="107" s="1"/>
  <c r="GQ35" i="107" s="1"/>
  <c r="GR35" i="107" s="1"/>
  <c r="GS35" i="107" s="1"/>
  <c r="GT35" i="107" s="1"/>
  <c r="GU35" i="107" s="1"/>
  <c r="GV35" i="107" s="1"/>
  <c r="GW35" i="107" s="1"/>
  <c r="GX35" i="107" s="1"/>
  <c r="GY35" i="107" s="1"/>
  <c r="GZ35" i="107" s="1"/>
  <c r="HA35" i="107" s="1"/>
  <c r="HB35" i="107" s="1"/>
  <c r="HC35" i="107" s="1"/>
  <c r="HD35" i="107" s="1"/>
  <c r="HE35" i="107" s="1"/>
  <c r="HF35" i="107" s="1"/>
  <c r="HG35" i="107" s="1"/>
  <c r="HH35" i="107" s="1"/>
  <c r="HI35" i="107" s="1"/>
  <c r="HJ35" i="107" s="1"/>
  <c r="AV21" i="107"/>
  <c r="BB10" i="107"/>
  <c r="AZ12" i="107"/>
  <c r="AT24" i="107"/>
  <c r="AX19" i="107"/>
  <c r="C24" i="108"/>
  <c r="AI83" i="106" l="1"/>
  <c r="AI67" i="106" s="1"/>
  <c r="B37" i="107" s="1"/>
  <c r="AJ37" i="107" s="1"/>
  <c r="AI2" i="107"/>
  <c r="AH55" i="106" s="1"/>
  <c r="AG44" i="115"/>
  <c r="AG45" i="115"/>
  <c r="AG106" i="87"/>
  <c r="AG79" i="87"/>
  <c r="AG20" i="115"/>
  <c r="AG47" i="115"/>
  <c r="AH10" i="109"/>
  <c r="AH10" i="106"/>
  <c r="AH10" i="115"/>
  <c r="AH10" i="100"/>
  <c r="AH10" i="112"/>
  <c r="AH32" i="115"/>
  <c r="AH30" i="115" s="1"/>
  <c r="T56" i="106"/>
  <c r="D24" i="108"/>
  <c r="BA12" i="107"/>
  <c r="AW21" i="107"/>
  <c r="AY19" i="107"/>
  <c r="AU24" i="107"/>
  <c r="BC10" i="107"/>
  <c r="AH47" i="115" l="1"/>
  <c r="AH20" i="115"/>
  <c r="AK37" i="107"/>
  <c r="AL37" i="107" s="1"/>
  <c r="AM37" i="107" s="1"/>
  <c r="AJ2" i="107"/>
  <c r="AI55" i="106" s="1"/>
  <c r="AH106" i="87"/>
  <c r="AH79" i="87"/>
  <c r="AH44" i="115"/>
  <c r="AH45" i="115"/>
  <c r="AG105" i="87"/>
  <c r="AG78" i="87"/>
  <c r="AX21" i="107"/>
  <c r="AV24" i="107"/>
  <c r="BD10" i="107"/>
  <c r="T91" i="106"/>
  <c r="E24" i="108"/>
  <c r="AZ19" i="107"/>
  <c r="BB12" i="107"/>
  <c r="AH105" i="87" l="1"/>
  <c r="AH78" i="87"/>
  <c r="AI10" i="115"/>
  <c r="AI32" i="115"/>
  <c r="AI30" i="115" s="1"/>
  <c r="AI10" i="106"/>
  <c r="AI10" i="100"/>
  <c r="AI10" i="109"/>
  <c r="AI10" i="112"/>
  <c r="AN37" i="107"/>
  <c r="BE10" i="107"/>
  <c r="AY21" i="107"/>
  <c r="BA19" i="107"/>
  <c r="BC12" i="107"/>
  <c r="AW24" i="107"/>
  <c r="T95" i="106"/>
  <c r="F24" i="108"/>
  <c r="AJ83" i="106" l="1"/>
  <c r="AJ67" i="106" s="1"/>
  <c r="B38" i="107" s="1"/>
  <c r="AK38" i="107" s="1"/>
  <c r="AL38" i="107" s="1"/>
  <c r="AM38" i="107" s="1"/>
  <c r="AN38" i="107" s="1"/>
  <c r="AO38" i="107" s="1"/>
  <c r="AP38" i="107" s="1"/>
  <c r="AQ38" i="107" s="1"/>
  <c r="AR38" i="107" s="1"/>
  <c r="AS38" i="107" s="1"/>
  <c r="AT38" i="107" s="1"/>
  <c r="AU38" i="107" s="1"/>
  <c r="AV38" i="107" s="1"/>
  <c r="AW38" i="107" s="1"/>
  <c r="AX38" i="107" s="1"/>
  <c r="AY38" i="107" s="1"/>
  <c r="AZ38" i="107" s="1"/>
  <c r="BA38" i="107" s="1"/>
  <c r="BB38" i="107" s="1"/>
  <c r="BC38" i="107" s="1"/>
  <c r="BD38" i="107" s="1"/>
  <c r="BE38" i="107" s="1"/>
  <c r="BF38" i="107" s="1"/>
  <c r="BG38" i="107" s="1"/>
  <c r="BH38" i="107" s="1"/>
  <c r="BI38" i="107" s="1"/>
  <c r="BJ38" i="107" s="1"/>
  <c r="BK38" i="107" s="1"/>
  <c r="BL38" i="107" s="1"/>
  <c r="BM38" i="107" s="1"/>
  <c r="BN38" i="107" s="1"/>
  <c r="BO38" i="107" s="1"/>
  <c r="BP38" i="107" s="1"/>
  <c r="BQ38" i="107" s="1"/>
  <c r="BR38" i="107" s="1"/>
  <c r="BS38" i="107" s="1"/>
  <c r="BT38" i="107" s="1"/>
  <c r="BU38" i="107" s="1"/>
  <c r="BV38" i="107" s="1"/>
  <c r="BW38" i="107" s="1"/>
  <c r="BX38" i="107" s="1"/>
  <c r="BY38" i="107" s="1"/>
  <c r="BZ38" i="107" s="1"/>
  <c r="CA38" i="107" s="1"/>
  <c r="CB38" i="107" s="1"/>
  <c r="CC38" i="107" s="1"/>
  <c r="CD38" i="107" s="1"/>
  <c r="CE38" i="107" s="1"/>
  <c r="CF38" i="107" s="1"/>
  <c r="CG38" i="107" s="1"/>
  <c r="CH38" i="107" s="1"/>
  <c r="CI38" i="107" s="1"/>
  <c r="CJ38" i="107" s="1"/>
  <c r="CK38" i="107" s="1"/>
  <c r="CL38" i="107" s="1"/>
  <c r="CM38" i="107" s="1"/>
  <c r="CN38" i="107" s="1"/>
  <c r="CO38" i="107" s="1"/>
  <c r="CP38" i="107" s="1"/>
  <c r="CQ38" i="107" s="1"/>
  <c r="CR38" i="107" s="1"/>
  <c r="CS38" i="107" s="1"/>
  <c r="CT38" i="107" s="1"/>
  <c r="CU38" i="107" s="1"/>
  <c r="CV38" i="107" s="1"/>
  <c r="CW38" i="107" s="1"/>
  <c r="CX38" i="107" s="1"/>
  <c r="CY38" i="107" s="1"/>
  <c r="CZ38" i="107" s="1"/>
  <c r="DA38" i="107" s="1"/>
  <c r="DB38" i="107" s="1"/>
  <c r="DC38" i="107" s="1"/>
  <c r="DD38" i="107" s="1"/>
  <c r="DE38" i="107" s="1"/>
  <c r="DF38" i="107" s="1"/>
  <c r="DG38" i="107" s="1"/>
  <c r="DH38" i="107" s="1"/>
  <c r="DI38" i="107" s="1"/>
  <c r="DJ38" i="107" s="1"/>
  <c r="DK38" i="107" s="1"/>
  <c r="DL38" i="107" s="1"/>
  <c r="DM38" i="107" s="1"/>
  <c r="DN38" i="107" s="1"/>
  <c r="DO38" i="107" s="1"/>
  <c r="DP38" i="107" s="1"/>
  <c r="DQ38" i="107" s="1"/>
  <c r="DR38" i="107" s="1"/>
  <c r="DS38" i="107" s="1"/>
  <c r="DT38" i="107" s="1"/>
  <c r="DU38" i="107" s="1"/>
  <c r="DV38" i="107" s="1"/>
  <c r="DW38" i="107" s="1"/>
  <c r="DX38" i="107" s="1"/>
  <c r="DY38" i="107" s="1"/>
  <c r="DZ38" i="107" s="1"/>
  <c r="EA38" i="107" s="1"/>
  <c r="EB38" i="107" s="1"/>
  <c r="EC38" i="107" s="1"/>
  <c r="ED38" i="107" s="1"/>
  <c r="EE38" i="107" s="1"/>
  <c r="EF38" i="107" s="1"/>
  <c r="EG38" i="107" s="1"/>
  <c r="EH38" i="107" s="1"/>
  <c r="EI38" i="107" s="1"/>
  <c r="EJ38" i="107" s="1"/>
  <c r="EK38" i="107" s="1"/>
  <c r="EL38" i="107" s="1"/>
  <c r="EM38" i="107" s="1"/>
  <c r="EN38" i="107" s="1"/>
  <c r="EO38" i="107" s="1"/>
  <c r="EP38" i="107" s="1"/>
  <c r="EQ38" i="107" s="1"/>
  <c r="ER38" i="107" s="1"/>
  <c r="ES38" i="107" s="1"/>
  <c r="ET38" i="107" s="1"/>
  <c r="EU38" i="107" s="1"/>
  <c r="EV38" i="107" s="1"/>
  <c r="EW38" i="107" s="1"/>
  <c r="EX38" i="107" s="1"/>
  <c r="EY38" i="107" s="1"/>
  <c r="EZ38" i="107" s="1"/>
  <c r="FA38" i="107" s="1"/>
  <c r="FB38" i="107" s="1"/>
  <c r="FC38" i="107" s="1"/>
  <c r="FD38" i="107" s="1"/>
  <c r="FE38" i="107" s="1"/>
  <c r="FF38" i="107" s="1"/>
  <c r="FG38" i="107" s="1"/>
  <c r="FH38" i="107" s="1"/>
  <c r="FI38" i="107" s="1"/>
  <c r="FJ38" i="107" s="1"/>
  <c r="FK38" i="107" s="1"/>
  <c r="FL38" i="107" s="1"/>
  <c r="FM38" i="107" s="1"/>
  <c r="FN38" i="107" s="1"/>
  <c r="FO38" i="107" s="1"/>
  <c r="FP38" i="107" s="1"/>
  <c r="FQ38" i="107" s="1"/>
  <c r="FR38" i="107" s="1"/>
  <c r="FS38" i="107" s="1"/>
  <c r="FT38" i="107" s="1"/>
  <c r="FU38" i="107" s="1"/>
  <c r="FV38" i="107" s="1"/>
  <c r="FW38" i="107" s="1"/>
  <c r="FX38" i="107" s="1"/>
  <c r="FY38" i="107" s="1"/>
  <c r="FZ38" i="107" s="1"/>
  <c r="GA38" i="107" s="1"/>
  <c r="GB38" i="107" s="1"/>
  <c r="GC38" i="107" s="1"/>
  <c r="GD38" i="107" s="1"/>
  <c r="GE38" i="107" s="1"/>
  <c r="GF38" i="107" s="1"/>
  <c r="GG38" i="107" s="1"/>
  <c r="GH38" i="107" s="1"/>
  <c r="GI38" i="107" s="1"/>
  <c r="GJ38" i="107" s="1"/>
  <c r="GK38" i="107" s="1"/>
  <c r="GL38" i="107" s="1"/>
  <c r="GM38" i="107" s="1"/>
  <c r="GN38" i="107" s="1"/>
  <c r="GO38" i="107" s="1"/>
  <c r="GP38" i="107" s="1"/>
  <c r="GQ38" i="107" s="1"/>
  <c r="GR38" i="107" s="1"/>
  <c r="GS38" i="107" s="1"/>
  <c r="GT38" i="107" s="1"/>
  <c r="GU38" i="107" s="1"/>
  <c r="GV38" i="107" s="1"/>
  <c r="GW38" i="107" s="1"/>
  <c r="GX38" i="107" s="1"/>
  <c r="GY38" i="107" s="1"/>
  <c r="GZ38" i="107" s="1"/>
  <c r="HA38" i="107" s="1"/>
  <c r="HB38" i="107" s="1"/>
  <c r="HC38" i="107" s="1"/>
  <c r="HD38" i="107" s="1"/>
  <c r="HE38" i="107" s="1"/>
  <c r="HF38" i="107" s="1"/>
  <c r="HG38" i="107" s="1"/>
  <c r="HH38" i="107" s="1"/>
  <c r="HI38" i="107" s="1"/>
  <c r="HJ38" i="107" s="1"/>
  <c r="AI20" i="115"/>
  <c r="AI47" i="115"/>
  <c r="AI44" i="115"/>
  <c r="AI45" i="115"/>
  <c r="AI106" i="87"/>
  <c r="AI79" i="87"/>
  <c r="AK2" i="107"/>
  <c r="AJ55" i="106" s="1"/>
  <c r="AO37" i="107"/>
  <c r="AX24" i="107"/>
  <c r="BB19" i="107"/>
  <c r="BF10" i="107"/>
  <c r="C25" i="108"/>
  <c r="BD12" i="107"/>
  <c r="AZ21" i="107"/>
  <c r="AJ32" i="115" l="1"/>
  <c r="AJ30" i="115" s="1"/>
  <c r="AJ10" i="115"/>
  <c r="AJ47" i="115" s="1"/>
  <c r="AJ10" i="106"/>
  <c r="AJ10" i="109"/>
  <c r="AJ45" i="115"/>
  <c r="AJ10" i="112"/>
  <c r="AJ10" i="100"/>
  <c r="AI105" i="87"/>
  <c r="AI78" i="87"/>
  <c r="AJ106" i="87"/>
  <c r="AJ79" i="87"/>
  <c r="AP37" i="107"/>
  <c r="AQ37" i="107" s="1"/>
  <c r="AR37" i="107" s="1"/>
  <c r="AS37" i="107" s="1"/>
  <c r="AT37" i="107" s="1"/>
  <c r="AU37" i="107" s="1"/>
  <c r="AV37" i="107" s="1"/>
  <c r="AW37" i="107" s="1"/>
  <c r="AX37" i="107" s="1"/>
  <c r="AY37" i="107" s="1"/>
  <c r="AZ37" i="107" s="1"/>
  <c r="BA37" i="107" s="1"/>
  <c r="BB37" i="107" s="1"/>
  <c r="BC37" i="107" s="1"/>
  <c r="BD37" i="107" s="1"/>
  <c r="BE37" i="107" s="1"/>
  <c r="BF37" i="107" s="1"/>
  <c r="BG37" i="107" s="1"/>
  <c r="BH37" i="107" s="1"/>
  <c r="BI37" i="107" s="1"/>
  <c r="BJ37" i="107" s="1"/>
  <c r="BK37" i="107" s="1"/>
  <c r="BL37" i="107" s="1"/>
  <c r="BM37" i="107" s="1"/>
  <c r="BN37" i="107" s="1"/>
  <c r="BO37" i="107" s="1"/>
  <c r="BP37" i="107" s="1"/>
  <c r="BQ37" i="107" s="1"/>
  <c r="BR37" i="107" s="1"/>
  <c r="BS37" i="107" s="1"/>
  <c r="BT37" i="107" s="1"/>
  <c r="BU37" i="107" s="1"/>
  <c r="BV37" i="107" s="1"/>
  <c r="BW37" i="107" s="1"/>
  <c r="BX37" i="107" s="1"/>
  <c r="BY37" i="107" s="1"/>
  <c r="BZ37" i="107" s="1"/>
  <c r="CA37" i="107" s="1"/>
  <c r="CB37" i="107" s="1"/>
  <c r="CC37" i="107" s="1"/>
  <c r="CD37" i="107" s="1"/>
  <c r="CE37" i="107" s="1"/>
  <c r="CF37" i="107" s="1"/>
  <c r="CG37" i="107" s="1"/>
  <c r="CH37" i="107" s="1"/>
  <c r="CI37" i="107" s="1"/>
  <c r="CJ37" i="107" s="1"/>
  <c r="CK37" i="107" s="1"/>
  <c r="CL37" i="107" s="1"/>
  <c r="CM37" i="107" s="1"/>
  <c r="CN37" i="107" s="1"/>
  <c r="CO37" i="107" s="1"/>
  <c r="CP37" i="107" s="1"/>
  <c r="CQ37" i="107" s="1"/>
  <c r="CR37" i="107" s="1"/>
  <c r="CS37" i="107" s="1"/>
  <c r="CT37" i="107" s="1"/>
  <c r="CU37" i="107" s="1"/>
  <c r="CV37" i="107" s="1"/>
  <c r="CW37" i="107" s="1"/>
  <c r="CX37" i="107" s="1"/>
  <c r="CY37" i="107" s="1"/>
  <c r="CZ37" i="107" s="1"/>
  <c r="DA37" i="107" s="1"/>
  <c r="DB37" i="107" s="1"/>
  <c r="DC37" i="107" s="1"/>
  <c r="DD37" i="107" s="1"/>
  <c r="DE37" i="107" s="1"/>
  <c r="DF37" i="107" s="1"/>
  <c r="DG37" i="107" s="1"/>
  <c r="DH37" i="107" s="1"/>
  <c r="DI37" i="107" s="1"/>
  <c r="DJ37" i="107" s="1"/>
  <c r="DK37" i="107" s="1"/>
  <c r="DL37" i="107" s="1"/>
  <c r="DM37" i="107" s="1"/>
  <c r="DN37" i="107" s="1"/>
  <c r="DO37" i="107" s="1"/>
  <c r="DP37" i="107" s="1"/>
  <c r="DQ37" i="107" s="1"/>
  <c r="DR37" i="107" s="1"/>
  <c r="DS37" i="107" s="1"/>
  <c r="DT37" i="107" s="1"/>
  <c r="DU37" i="107" s="1"/>
  <c r="DV37" i="107" s="1"/>
  <c r="DW37" i="107" s="1"/>
  <c r="DX37" i="107" s="1"/>
  <c r="DY37" i="107" s="1"/>
  <c r="DZ37" i="107" s="1"/>
  <c r="EA37" i="107" s="1"/>
  <c r="EB37" i="107" s="1"/>
  <c r="EC37" i="107" s="1"/>
  <c r="ED37" i="107" s="1"/>
  <c r="EE37" i="107" s="1"/>
  <c r="EF37" i="107" s="1"/>
  <c r="EG37" i="107" s="1"/>
  <c r="EH37" i="107" s="1"/>
  <c r="EI37" i="107" s="1"/>
  <c r="EJ37" i="107" s="1"/>
  <c r="EK37" i="107" s="1"/>
  <c r="EL37" i="107" s="1"/>
  <c r="EM37" i="107" s="1"/>
  <c r="EN37" i="107" s="1"/>
  <c r="EO37" i="107" s="1"/>
  <c r="EP37" i="107" s="1"/>
  <c r="EQ37" i="107" s="1"/>
  <c r="ER37" i="107" s="1"/>
  <c r="ES37" i="107" s="1"/>
  <c r="ET37" i="107" s="1"/>
  <c r="EU37" i="107" s="1"/>
  <c r="EV37" i="107" s="1"/>
  <c r="EW37" i="107" s="1"/>
  <c r="EX37" i="107" s="1"/>
  <c r="EY37" i="107" s="1"/>
  <c r="EZ37" i="107" s="1"/>
  <c r="FA37" i="107" s="1"/>
  <c r="FB37" i="107" s="1"/>
  <c r="FC37" i="107" s="1"/>
  <c r="FD37" i="107" s="1"/>
  <c r="FE37" i="107" s="1"/>
  <c r="FF37" i="107" s="1"/>
  <c r="FG37" i="107" s="1"/>
  <c r="FH37" i="107" s="1"/>
  <c r="FI37" i="107" s="1"/>
  <c r="FJ37" i="107" s="1"/>
  <c r="FK37" i="107" s="1"/>
  <c r="FL37" i="107" s="1"/>
  <c r="FM37" i="107" s="1"/>
  <c r="FN37" i="107" s="1"/>
  <c r="FO37" i="107" s="1"/>
  <c r="FP37" i="107" s="1"/>
  <c r="FQ37" i="107" s="1"/>
  <c r="FR37" i="107" s="1"/>
  <c r="FS37" i="107" s="1"/>
  <c r="FT37" i="107" s="1"/>
  <c r="FU37" i="107" s="1"/>
  <c r="FV37" i="107" s="1"/>
  <c r="FW37" i="107" s="1"/>
  <c r="FX37" i="107" s="1"/>
  <c r="FY37" i="107" s="1"/>
  <c r="FZ37" i="107" s="1"/>
  <c r="GA37" i="107" s="1"/>
  <c r="GB37" i="107" s="1"/>
  <c r="GC37" i="107" s="1"/>
  <c r="GD37" i="107" s="1"/>
  <c r="GE37" i="107" s="1"/>
  <c r="GF37" i="107" s="1"/>
  <c r="GG37" i="107" s="1"/>
  <c r="GH37" i="107" s="1"/>
  <c r="GI37" i="107" s="1"/>
  <c r="GJ37" i="107" s="1"/>
  <c r="GK37" i="107" s="1"/>
  <c r="GL37" i="107" s="1"/>
  <c r="GM37" i="107" s="1"/>
  <c r="GN37" i="107" s="1"/>
  <c r="GO37" i="107" s="1"/>
  <c r="GP37" i="107" s="1"/>
  <c r="GQ37" i="107" s="1"/>
  <c r="GR37" i="107" s="1"/>
  <c r="GS37" i="107" s="1"/>
  <c r="GT37" i="107" s="1"/>
  <c r="GU37" i="107" s="1"/>
  <c r="GV37" i="107" s="1"/>
  <c r="GW37" i="107" s="1"/>
  <c r="GX37" i="107" s="1"/>
  <c r="GY37" i="107" s="1"/>
  <c r="GZ37" i="107" s="1"/>
  <c r="HA37" i="107" s="1"/>
  <c r="HB37" i="107" s="1"/>
  <c r="HC37" i="107" s="1"/>
  <c r="HD37" i="107" s="1"/>
  <c r="HE37" i="107" s="1"/>
  <c r="HF37" i="107" s="1"/>
  <c r="HG37" i="107" s="1"/>
  <c r="HH37" i="107" s="1"/>
  <c r="HI37" i="107" s="1"/>
  <c r="HJ37" i="107" s="1"/>
  <c r="AY24" i="107"/>
  <c r="BG10" i="107"/>
  <c r="BE12" i="107"/>
  <c r="BC19" i="107"/>
  <c r="BA21" i="107"/>
  <c r="U56" i="106"/>
  <c r="D25" i="108"/>
  <c r="AJ20" i="115" l="1"/>
  <c r="AJ44" i="115"/>
  <c r="AK83" i="106"/>
  <c r="AK67" i="106" s="1"/>
  <c r="B39" i="107" s="1"/>
  <c r="AL39" i="107" s="1"/>
  <c r="AM39" i="107" s="1"/>
  <c r="AN39" i="107" s="1"/>
  <c r="AO39" i="107" s="1"/>
  <c r="AL2" i="107"/>
  <c r="AK55" i="106" s="1"/>
  <c r="AJ78" i="87"/>
  <c r="AJ105" i="87"/>
  <c r="AZ24" i="107"/>
  <c r="BF12" i="107"/>
  <c r="U91" i="106"/>
  <c r="E25" i="108"/>
  <c r="BH10" i="107"/>
  <c r="BD19" i="107"/>
  <c r="BB21" i="107"/>
  <c r="AK10" i="112" l="1"/>
  <c r="AK10" i="109"/>
  <c r="AK10" i="115"/>
  <c r="AK10" i="100"/>
  <c r="AK32" i="115"/>
  <c r="AK30" i="115" s="1"/>
  <c r="AK10" i="106"/>
  <c r="AP39" i="107"/>
  <c r="BA24" i="107"/>
  <c r="U95" i="106"/>
  <c r="F25" i="108"/>
  <c r="BC21" i="107"/>
  <c r="BG12" i="107"/>
  <c r="BI10" i="107"/>
  <c r="BE19" i="107"/>
  <c r="AL83" i="106" l="1"/>
  <c r="AL67" i="106" s="1"/>
  <c r="B40" i="107" s="1"/>
  <c r="AM40" i="107" s="1"/>
  <c r="AK106" i="87"/>
  <c r="AK79" i="87"/>
  <c r="AK44" i="115"/>
  <c r="AK45" i="115"/>
  <c r="AM83" i="106"/>
  <c r="AM67" i="106" s="1"/>
  <c r="B41" i="107" s="1"/>
  <c r="AN41" i="107" s="1"/>
  <c r="AO41" i="107" s="1"/>
  <c r="AP41" i="107" s="1"/>
  <c r="AQ41" i="107" s="1"/>
  <c r="AR41" i="107" s="1"/>
  <c r="AS41" i="107" s="1"/>
  <c r="AT41" i="107" s="1"/>
  <c r="AU41" i="107" s="1"/>
  <c r="AV41" i="107" s="1"/>
  <c r="AW41" i="107" s="1"/>
  <c r="AX41" i="107" s="1"/>
  <c r="AY41" i="107" s="1"/>
  <c r="AZ41" i="107" s="1"/>
  <c r="BA41" i="107" s="1"/>
  <c r="BB41" i="107" s="1"/>
  <c r="BC41" i="107" s="1"/>
  <c r="BD41" i="107" s="1"/>
  <c r="BE41" i="107" s="1"/>
  <c r="BF41" i="107" s="1"/>
  <c r="BG41" i="107" s="1"/>
  <c r="BH41" i="107" s="1"/>
  <c r="BI41" i="107" s="1"/>
  <c r="BJ41" i="107" s="1"/>
  <c r="BK41" i="107" s="1"/>
  <c r="BL41" i="107" s="1"/>
  <c r="BM41" i="107" s="1"/>
  <c r="BN41" i="107" s="1"/>
  <c r="BO41" i="107" s="1"/>
  <c r="BP41" i="107" s="1"/>
  <c r="BQ41" i="107" s="1"/>
  <c r="BR41" i="107" s="1"/>
  <c r="BS41" i="107" s="1"/>
  <c r="BT41" i="107" s="1"/>
  <c r="BU41" i="107" s="1"/>
  <c r="BV41" i="107" s="1"/>
  <c r="BW41" i="107" s="1"/>
  <c r="BX41" i="107" s="1"/>
  <c r="BY41" i="107" s="1"/>
  <c r="BZ41" i="107" s="1"/>
  <c r="CA41" i="107" s="1"/>
  <c r="CB41" i="107" s="1"/>
  <c r="CC41" i="107" s="1"/>
  <c r="CD41" i="107" s="1"/>
  <c r="CE41" i="107" s="1"/>
  <c r="CF41" i="107" s="1"/>
  <c r="CG41" i="107" s="1"/>
  <c r="CH41" i="107" s="1"/>
  <c r="CI41" i="107" s="1"/>
  <c r="CJ41" i="107" s="1"/>
  <c r="CK41" i="107" s="1"/>
  <c r="CL41" i="107" s="1"/>
  <c r="CM41" i="107" s="1"/>
  <c r="CN41" i="107" s="1"/>
  <c r="CO41" i="107" s="1"/>
  <c r="CP41" i="107" s="1"/>
  <c r="CQ41" i="107" s="1"/>
  <c r="CR41" i="107" s="1"/>
  <c r="CS41" i="107" s="1"/>
  <c r="CT41" i="107" s="1"/>
  <c r="CU41" i="107" s="1"/>
  <c r="CV41" i="107" s="1"/>
  <c r="CW41" i="107" s="1"/>
  <c r="CX41" i="107" s="1"/>
  <c r="CY41" i="107" s="1"/>
  <c r="CZ41" i="107" s="1"/>
  <c r="DA41" i="107" s="1"/>
  <c r="DB41" i="107" s="1"/>
  <c r="DC41" i="107" s="1"/>
  <c r="DD41" i="107" s="1"/>
  <c r="DE41" i="107" s="1"/>
  <c r="DF41" i="107" s="1"/>
  <c r="DG41" i="107" s="1"/>
  <c r="DH41" i="107" s="1"/>
  <c r="DI41" i="107" s="1"/>
  <c r="DJ41" i="107" s="1"/>
  <c r="DK41" i="107" s="1"/>
  <c r="DL41" i="107" s="1"/>
  <c r="DM41" i="107" s="1"/>
  <c r="DN41" i="107" s="1"/>
  <c r="DO41" i="107" s="1"/>
  <c r="DP41" i="107" s="1"/>
  <c r="DQ41" i="107" s="1"/>
  <c r="DR41" i="107" s="1"/>
  <c r="DS41" i="107" s="1"/>
  <c r="DT41" i="107" s="1"/>
  <c r="DU41" i="107" s="1"/>
  <c r="DV41" i="107" s="1"/>
  <c r="DW41" i="107" s="1"/>
  <c r="DX41" i="107" s="1"/>
  <c r="DY41" i="107" s="1"/>
  <c r="DZ41" i="107" s="1"/>
  <c r="EA41" i="107" s="1"/>
  <c r="EB41" i="107" s="1"/>
  <c r="EC41" i="107" s="1"/>
  <c r="ED41" i="107" s="1"/>
  <c r="EE41" i="107" s="1"/>
  <c r="EF41" i="107" s="1"/>
  <c r="EG41" i="107" s="1"/>
  <c r="EH41" i="107" s="1"/>
  <c r="EI41" i="107" s="1"/>
  <c r="EJ41" i="107" s="1"/>
  <c r="EK41" i="107" s="1"/>
  <c r="EL41" i="107" s="1"/>
  <c r="EM41" i="107" s="1"/>
  <c r="EN41" i="107" s="1"/>
  <c r="EO41" i="107" s="1"/>
  <c r="EP41" i="107" s="1"/>
  <c r="EQ41" i="107" s="1"/>
  <c r="ER41" i="107" s="1"/>
  <c r="ES41" i="107" s="1"/>
  <c r="ET41" i="107" s="1"/>
  <c r="EU41" i="107" s="1"/>
  <c r="EV41" i="107" s="1"/>
  <c r="EW41" i="107" s="1"/>
  <c r="EX41" i="107" s="1"/>
  <c r="EY41" i="107" s="1"/>
  <c r="EZ41" i="107" s="1"/>
  <c r="FA41" i="107" s="1"/>
  <c r="FB41" i="107" s="1"/>
  <c r="FC41" i="107" s="1"/>
  <c r="FD41" i="107" s="1"/>
  <c r="FE41" i="107" s="1"/>
  <c r="FF41" i="107" s="1"/>
  <c r="FG41" i="107" s="1"/>
  <c r="FH41" i="107" s="1"/>
  <c r="FI41" i="107" s="1"/>
  <c r="FJ41" i="107" s="1"/>
  <c r="FK41" i="107" s="1"/>
  <c r="FL41" i="107" s="1"/>
  <c r="FM41" i="107" s="1"/>
  <c r="FN41" i="107" s="1"/>
  <c r="FO41" i="107" s="1"/>
  <c r="FP41" i="107" s="1"/>
  <c r="FQ41" i="107" s="1"/>
  <c r="FR41" i="107" s="1"/>
  <c r="FS41" i="107" s="1"/>
  <c r="FT41" i="107" s="1"/>
  <c r="FU41" i="107" s="1"/>
  <c r="FV41" i="107" s="1"/>
  <c r="FW41" i="107" s="1"/>
  <c r="FX41" i="107" s="1"/>
  <c r="FY41" i="107" s="1"/>
  <c r="FZ41" i="107" s="1"/>
  <c r="GA41" i="107" s="1"/>
  <c r="GB41" i="107" s="1"/>
  <c r="GC41" i="107" s="1"/>
  <c r="GD41" i="107" s="1"/>
  <c r="GE41" i="107" s="1"/>
  <c r="GF41" i="107" s="1"/>
  <c r="GG41" i="107" s="1"/>
  <c r="GH41" i="107" s="1"/>
  <c r="GI41" i="107" s="1"/>
  <c r="GJ41" i="107" s="1"/>
  <c r="GK41" i="107" s="1"/>
  <c r="GL41" i="107" s="1"/>
  <c r="GM41" i="107" s="1"/>
  <c r="GN41" i="107" s="1"/>
  <c r="GO41" i="107" s="1"/>
  <c r="GP41" i="107" s="1"/>
  <c r="GQ41" i="107" s="1"/>
  <c r="GR41" i="107" s="1"/>
  <c r="GS41" i="107" s="1"/>
  <c r="GT41" i="107" s="1"/>
  <c r="GU41" i="107" s="1"/>
  <c r="GV41" i="107" s="1"/>
  <c r="GW41" i="107" s="1"/>
  <c r="GX41" i="107" s="1"/>
  <c r="GY41" i="107" s="1"/>
  <c r="GZ41" i="107" s="1"/>
  <c r="HA41" i="107" s="1"/>
  <c r="HB41" i="107" s="1"/>
  <c r="HC41" i="107" s="1"/>
  <c r="HD41" i="107" s="1"/>
  <c r="HE41" i="107" s="1"/>
  <c r="HF41" i="107" s="1"/>
  <c r="HG41" i="107" s="1"/>
  <c r="HH41" i="107" s="1"/>
  <c r="HI41" i="107" s="1"/>
  <c r="HJ41" i="107" s="1"/>
  <c r="AN40" i="107"/>
  <c r="AM2" i="107"/>
  <c r="AL55" i="106" s="1"/>
  <c r="AK47" i="115"/>
  <c r="AK20" i="115"/>
  <c r="AQ39" i="107"/>
  <c r="BH12" i="107"/>
  <c r="BF19" i="107"/>
  <c r="BJ10" i="107"/>
  <c r="C26" i="108"/>
  <c r="BD21" i="107"/>
  <c r="BB24" i="107"/>
  <c r="AL10" i="100" l="1"/>
  <c r="AL106" i="87"/>
  <c r="AL10" i="106"/>
  <c r="AL10" i="109"/>
  <c r="AL10" i="112"/>
  <c r="AL32" i="115"/>
  <c r="AL30" i="115" s="1"/>
  <c r="AL10" i="115"/>
  <c r="AL20" i="115" s="1"/>
  <c r="AM10" i="115"/>
  <c r="AM10" i="112"/>
  <c r="AM10" i="100"/>
  <c r="AM32" i="115"/>
  <c r="AM30" i="115" s="1"/>
  <c r="AM10" i="106"/>
  <c r="AM10" i="109"/>
  <c r="AK78" i="87"/>
  <c r="AK105" i="87"/>
  <c r="AO40" i="107"/>
  <c r="AN2" i="107"/>
  <c r="AM55" i="106" s="1"/>
  <c r="AR39" i="107"/>
  <c r="BG19" i="107"/>
  <c r="BI12" i="107"/>
  <c r="BE21" i="107"/>
  <c r="BC24" i="107"/>
  <c r="D26" i="108"/>
  <c r="V56" i="106"/>
  <c r="BK10" i="107"/>
  <c r="AL79" i="87" l="1"/>
  <c r="AL78" i="87"/>
  <c r="AL47" i="115"/>
  <c r="AL45" i="115"/>
  <c r="AL44" i="115"/>
  <c r="AN83" i="106"/>
  <c r="AN67" i="106" s="1"/>
  <c r="B42" i="107" s="1"/>
  <c r="AO42" i="107" s="1"/>
  <c r="AP42" i="107" s="1"/>
  <c r="AQ42" i="107" s="1"/>
  <c r="AR42" i="107" s="1"/>
  <c r="AS42" i="107" s="1"/>
  <c r="AT42" i="107" s="1"/>
  <c r="AU42" i="107" s="1"/>
  <c r="AV42" i="107" s="1"/>
  <c r="AW42" i="107" s="1"/>
  <c r="AX42" i="107" s="1"/>
  <c r="AY42" i="107" s="1"/>
  <c r="AZ42" i="107" s="1"/>
  <c r="BA42" i="107" s="1"/>
  <c r="BB42" i="107" s="1"/>
  <c r="BC42" i="107" s="1"/>
  <c r="BD42" i="107" s="1"/>
  <c r="BE42" i="107" s="1"/>
  <c r="BF42" i="107" s="1"/>
  <c r="BG42" i="107" s="1"/>
  <c r="BH42" i="107" s="1"/>
  <c r="BI42" i="107" s="1"/>
  <c r="BJ42" i="107" s="1"/>
  <c r="BK42" i="107" s="1"/>
  <c r="BL42" i="107" s="1"/>
  <c r="BM42" i="107" s="1"/>
  <c r="BN42" i="107" s="1"/>
  <c r="BO42" i="107" s="1"/>
  <c r="BP42" i="107" s="1"/>
  <c r="BQ42" i="107" s="1"/>
  <c r="BR42" i="107" s="1"/>
  <c r="BS42" i="107" s="1"/>
  <c r="BT42" i="107" s="1"/>
  <c r="BU42" i="107" s="1"/>
  <c r="BV42" i="107" s="1"/>
  <c r="BW42" i="107" s="1"/>
  <c r="BX42" i="107" s="1"/>
  <c r="BY42" i="107" s="1"/>
  <c r="BZ42" i="107" s="1"/>
  <c r="CA42" i="107" s="1"/>
  <c r="CB42" i="107" s="1"/>
  <c r="CC42" i="107" s="1"/>
  <c r="CD42" i="107" s="1"/>
  <c r="CE42" i="107" s="1"/>
  <c r="CF42" i="107" s="1"/>
  <c r="CG42" i="107" s="1"/>
  <c r="CH42" i="107" s="1"/>
  <c r="CI42" i="107" s="1"/>
  <c r="CJ42" i="107" s="1"/>
  <c r="CK42" i="107" s="1"/>
  <c r="CL42" i="107" s="1"/>
  <c r="CM42" i="107" s="1"/>
  <c r="CN42" i="107" s="1"/>
  <c r="CO42" i="107" s="1"/>
  <c r="CP42" i="107" s="1"/>
  <c r="CQ42" i="107" s="1"/>
  <c r="CR42" i="107" s="1"/>
  <c r="CS42" i="107" s="1"/>
  <c r="CT42" i="107" s="1"/>
  <c r="CU42" i="107" s="1"/>
  <c r="CV42" i="107" s="1"/>
  <c r="CW42" i="107" s="1"/>
  <c r="CX42" i="107" s="1"/>
  <c r="CY42" i="107" s="1"/>
  <c r="CZ42" i="107" s="1"/>
  <c r="DA42" i="107" s="1"/>
  <c r="DB42" i="107" s="1"/>
  <c r="DC42" i="107" s="1"/>
  <c r="DD42" i="107" s="1"/>
  <c r="DE42" i="107" s="1"/>
  <c r="DF42" i="107" s="1"/>
  <c r="DG42" i="107" s="1"/>
  <c r="DH42" i="107" s="1"/>
  <c r="DI42" i="107" s="1"/>
  <c r="DJ42" i="107" s="1"/>
  <c r="DK42" i="107" s="1"/>
  <c r="DL42" i="107" s="1"/>
  <c r="DM42" i="107" s="1"/>
  <c r="DN42" i="107" s="1"/>
  <c r="DO42" i="107" s="1"/>
  <c r="DP42" i="107" s="1"/>
  <c r="DQ42" i="107" s="1"/>
  <c r="DR42" i="107" s="1"/>
  <c r="DS42" i="107" s="1"/>
  <c r="DT42" i="107" s="1"/>
  <c r="DU42" i="107" s="1"/>
  <c r="DV42" i="107" s="1"/>
  <c r="DW42" i="107" s="1"/>
  <c r="DX42" i="107" s="1"/>
  <c r="DY42" i="107" s="1"/>
  <c r="DZ42" i="107" s="1"/>
  <c r="EA42" i="107" s="1"/>
  <c r="EB42" i="107" s="1"/>
  <c r="EC42" i="107" s="1"/>
  <c r="ED42" i="107" s="1"/>
  <c r="EE42" i="107" s="1"/>
  <c r="EF42" i="107" s="1"/>
  <c r="EG42" i="107" s="1"/>
  <c r="EH42" i="107" s="1"/>
  <c r="EI42" i="107" s="1"/>
  <c r="EJ42" i="107" s="1"/>
  <c r="EK42" i="107" s="1"/>
  <c r="EL42" i="107" s="1"/>
  <c r="EM42" i="107" s="1"/>
  <c r="EN42" i="107" s="1"/>
  <c r="EO42" i="107" s="1"/>
  <c r="EP42" i="107" s="1"/>
  <c r="EQ42" i="107" s="1"/>
  <c r="ER42" i="107" s="1"/>
  <c r="ES42" i="107" s="1"/>
  <c r="ET42" i="107" s="1"/>
  <c r="EU42" i="107" s="1"/>
  <c r="EV42" i="107" s="1"/>
  <c r="EW42" i="107" s="1"/>
  <c r="EX42" i="107" s="1"/>
  <c r="EY42" i="107" s="1"/>
  <c r="EZ42" i="107" s="1"/>
  <c r="FA42" i="107" s="1"/>
  <c r="FB42" i="107" s="1"/>
  <c r="FC42" i="107" s="1"/>
  <c r="FD42" i="107" s="1"/>
  <c r="FE42" i="107" s="1"/>
  <c r="FF42" i="107" s="1"/>
  <c r="FG42" i="107" s="1"/>
  <c r="FH42" i="107" s="1"/>
  <c r="FI42" i="107" s="1"/>
  <c r="FJ42" i="107" s="1"/>
  <c r="FK42" i="107" s="1"/>
  <c r="FL42" i="107" s="1"/>
  <c r="FM42" i="107" s="1"/>
  <c r="FN42" i="107" s="1"/>
  <c r="FO42" i="107" s="1"/>
  <c r="FP42" i="107" s="1"/>
  <c r="FQ42" i="107" s="1"/>
  <c r="FR42" i="107" s="1"/>
  <c r="FS42" i="107" s="1"/>
  <c r="FT42" i="107" s="1"/>
  <c r="FU42" i="107" s="1"/>
  <c r="FV42" i="107" s="1"/>
  <c r="FW42" i="107" s="1"/>
  <c r="FX42" i="107" s="1"/>
  <c r="FY42" i="107" s="1"/>
  <c r="FZ42" i="107" s="1"/>
  <c r="GA42" i="107" s="1"/>
  <c r="GB42" i="107" s="1"/>
  <c r="GC42" i="107" s="1"/>
  <c r="GD42" i="107" s="1"/>
  <c r="GE42" i="107" s="1"/>
  <c r="GF42" i="107" s="1"/>
  <c r="GG42" i="107" s="1"/>
  <c r="GH42" i="107" s="1"/>
  <c r="GI42" i="107" s="1"/>
  <c r="GJ42" i="107" s="1"/>
  <c r="GK42" i="107" s="1"/>
  <c r="GL42" i="107" s="1"/>
  <c r="GM42" i="107" s="1"/>
  <c r="GN42" i="107" s="1"/>
  <c r="GO42" i="107" s="1"/>
  <c r="GP42" i="107" s="1"/>
  <c r="GQ42" i="107" s="1"/>
  <c r="GR42" i="107" s="1"/>
  <c r="GS42" i="107" s="1"/>
  <c r="GT42" i="107" s="1"/>
  <c r="GU42" i="107" s="1"/>
  <c r="GV42" i="107" s="1"/>
  <c r="GW42" i="107" s="1"/>
  <c r="GX42" i="107" s="1"/>
  <c r="GY42" i="107" s="1"/>
  <c r="GZ42" i="107" s="1"/>
  <c r="HA42" i="107" s="1"/>
  <c r="HB42" i="107" s="1"/>
  <c r="HC42" i="107" s="1"/>
  <c r="HD42" i="107" s="1"/>
  <c r="HE42" i="107" s="1"/>
  <c r="HF42" i="107" s="1"/>
  <c r="HG42" i="107" s="1"/>
  <c r="HH42" i="107" s="1"/>
  <c r="HI42" i="107" s="1"/>
  <c r="HJ42" i="107" s="1"/>
  <c r="AM79" i="87"/>
  <c r="AM106" i="87"/>
  <c r="AL105" i="87"/>
  <c r="AM47" i="115"/>
  <c r="AM20" i="115"/>
  <c r="AP40" i="107"/>
  <c r="AQ40" i="107" s="1"/>
  <c r="AR40" i="107" s="1"/>
  <c r="AS40" i="107" s="1"/>
  <c r="AT40" i="107" s="1"/>
  <c r="AU40" i="107" s="1"/>
  <c r="AV40" i="107" s="1"/>
  <c r="AW40" i="107" s="1"/>
  <c r="AX40" i="107" s="1"/>
  <c r="AY40" i="107" s="1"/>
  <c r="AZ40" i="107" s="1"/>
  <c r="BA40" i="107" s="1"/>
  <c r="BB40" i="107" s="1"/>
  <c r="BC40" i="107" s="1"/>
  <c r="BD40" i="107" s="1"/>
  <c r="BE40" i="107" s="1"/>
  <c r="BF40" i="107" s="1"/>
  <c r="BG40" i="107" s="1"/>
  <c r="BH40" i="107" s="1"/>
  <c r="BI40" i="107" s="1"/>
  <c r="BJ40" i="107" s="1"/>
  <c r="BK40" i="107" s="1"/>
  <c r="BL40" i="107" s="1"/>
  <c r="BM40" i="107" s="1"/>
  <c r="BN40" i="107" s="1"/>
  <c r="BO40" i="107" s="1"/>
  <c r="BP40" i="107" s="1"/>
  <c r="BQ40" i="107" s="1"/>
  <c r="BR40" i="107" s="1"/>
  <c r="BS40" i="107" s="1"/>
  <c r="BT40" i="107" s="1"/>
  <c r="BU40" i="107" s="1"/>
  <c r="BV40" i="107" s="1"/>
  <c r="BW40" i="107" s="1"/>
  <c r="BX40" i="107" s="1"/>
  <c r="BY40" i="107" s="1"/>
  <c r="BZ40" i="107" s="1"/>
  <c r="CA40" i="107" s="1"/>
  <c r="CB40" i="107" s="1"/>
  <c r="CC40" i="107" s="1"/>
  <c r="CD40" i="107" s="1"/>
  <c r="CE40" i="107" s="1"/>
  <c r="CF40" i="107" s="1"/>
  <c r="CG40" i="107" s="1"/>
  <c r="CH40" i="107" s="1"/>
  <c r="CI40" i="107" s="1"/>
  <c r="CJ40" i="107" s="1"/>
  <c r="CK40" i="107" s="1"/>
  <c r="CL40" i="107" s="1"/>
  <c r="CM40" i="107" s="1"/>
  <c r="CN40" i="107" s="1"/>
  <c r="CO40" i="107" s="1"/>
  <c r="CP40" i="107" s="1"/>
  <c r="CQ40" i="107" s="1"/>
  <c r="CR40" i="107" s="1"/>
  <c r="CS40" i="107" s="1"/>
  <c r="CT40" i="107" s="1"/>
  <c r="CU40" i="107" s="1"/>
  <c r="CV40" i="107" s="1"/>
  <c r="CW40" i="107" s="1"/>
  <c r="CX40" i="107" s="1"/>
  <c r="CY40" i="107" s="1"/>
  <c r="CZ40" i="107" s="1"/>
  <c r="DA40" i="107" s="1"/>
  <c r="DB40" i="107" s="1"/>
  <c r="DC40" i="107" s="1"/>
  <c r="DD40" i="107" s="1"/>
  <c r="DE40" i="107" s="1"/>
  <c r="DF40" i="107" s="1"/>
  <c r="DG40" i="107" s="1"/>
  <c r="DH40" i="107" s="1"/>
  <c r="DI40" i="107" s="1"/>
  <c r="DJ40" i="107" s="1"/>
  <c r="DK40" i="107" s="1"/>
  <c r="DL40" i="107" s="1"/>
  <c r="DM40" i="107" s="1"/>
  <c r="DN40" i="107" s="1"/>
  <c r="DO40" i="107" s="1"/>
  <c r="DP40" i="107" s="1"/>
  <c r="DQ40" i="107" s="1"/>
  <c r="DR40" i="107" s="1"/>
  <c r="DS40" i="107" s="1"/>
  <c r="DT40" i="107" s="1"/>
  <c r="DU40" i="107" s="1"/>
  <c r="DV40" i="107" s="1"/>
  <c r="DW40" i="107" s="1"/>
  <c r="DX40" i="107" s="1"/>
  <c r="DY40" i="107" s="1"/>
  <c r="DZ40" i="107" s="1"/>
  <c r="EA40" i="107" s="1"/>
  <c r="EB40" i="107" s="1"/>
  <c r="EC40" i="107" s="1"/>
  <c r="ED40" i="107" s="1"/>
  <c r="EE40" i="107" s="1"/>
  <c r="EF40" i="107" s="1"/>
  <c r="EG40" i="107" s="1"/>
  <c r="EH40" i="107" s="1"/>
  <c r="EI40" i="107" s="1"/>
  <c r="EJ40" i="107" s="1"/>
  <c r="EK40" i="107" s="1"/>
  <c r="EL40" i="107" s="1"/>
  <c r="EM40" i="107" s="1"/>
  <c r="EN40" i="107" s="1"/>
  <c r="EO40" i="107" s="1"/>
  <c r="EP40" i="107" s="1"/>
  <c r="EQ40" i="107" s="1"/>
  <c r="ER40" i="107" s="1"/>
  <c r="ES40" i="107" s="1"/>
  <c r="ET40" i="107" s="1"/>
  <c r="EU40" i="107" s="1"/>
  <c r="EV40" i="107" s="1"/>
  <c r="EW40" i="107" s="1"/>
  <c r="EX40" i="107" s="1"/>
  <c r="EY40" i="107" s="1"/>
  <c r="EZ40" i="107" s="1"/>
  <c r="FA40" i="107" s="1"/>
  <c r="FB40" i="107" s="1"/>
  <c r="FC40" i="107" s="1"/>
  <c r="FD40" i="107" s="1"/>
  <c r="FE40" i="107" s="1"/>
  <c r="FF40" i="107" s="1"/>
  <c r="FG40" i="107" s="1"/>
  <c r="FH40" i="107" s="1"/>
  <c r="FI40" i="107" s="1"/>
  <c r="FJ40" i="107" s="1"/>
  <c r="FK40" i="107" s="1"/>
  <c r="FL40" i="107" s="1"/>
  <c r="FM40" i="107" s="1"/>
  <c r="FN40" i="107" s="1"/>
  <c r="FO40" i="107" s="1"/>
  <c r="FP40" i="107" s="1"/>
  <c r="FQ40" i="107" s="1"/>
  <c r="FR40" i="107" s="1"/>
  <c r="FS40" i="107" s="1"/>
  <c r="FT40" i="107" s="1"/>
  <c r="FU40" i="107" s="1"/>
  <c r="FV40" i="107" s="1"/>
  <c r="FW40" i="107" s="1"/>
  <c r="FX40" i="107" s="1"/>
  <c r="FY40" i="107" s="1"/>
  <c r="FZ40" i="107" s="1"/>
  <c r="GA40" i="107" s="1"/>
  <c r="GB40" i="107" s="1"/>
  <c r="GC40" i="107" s="1"/>
  <c r="GD40" i="107" s="1"/>
  <c r="GE40" i="107" s="1"/>
  <c r="GF40" i="107" s="1"/>
  <c r="GG40" i="107" s="1"/>
  <c r="GH40" i="107" s="1"/>
  <c r="GI40" i="107" s="1"/>
  <c r="GJ40" i="107" s="1"/>
  <c r="GK40" i="107" s="1"/>
  <c r="GL40" i="107" s="1"/>
  <c r="GM40" i="107" s="1"/>
  <c r="GN40" i="107" s="1"/>
  <c r="GO40" i="107" s="1"/>
  <c r="GP40" i="107" s="1"/>
  <c r="GQ40" i="107" s="1"/>
  <c r="GR40" i="107" s="1"/>
  <c r="GS40" i="107" s="1"/>
  <c r="GT40" i="107" s="1"/>
  <c r="GU40" i="107" s="1"/>
  <c r="GV40" i="107" s="1"/>
  <c r="GW40" i="107" s="1"/>
  <c r="GX40" i="107" s="1"/>
  <c r="GY40" i="107" s="1"/>
  <c r="GZ40" i="107" s="1"/>
  <c r="HA40" i="107" s="1"/>
  <c r="HB40" i="107" s="1"/>
  <c r="HC40" i="107" s="1"/>
  <c r="HD40" i="107" s="1"/>
  <c r="HE40" i="107" s="1"/>
  <c r="HF40" i="107" s="1"/>
  <c r="HG40" i="107" s="1"/>
  <c r="HH40" i="107" s="1"/>
  <c r="HI40" i="107" s="1"/>
  <c r="HJ40" i="107" s="1"/>
  <c r="AM44" i="115"/>
  <c r="AM45" i="115"/>
  <c r="AS39" i="107"/>
  <c r="AT39" i="107" s="1"/>
  <c r="AU39" i="107" s="1"/>
  <c r="AV39" i="107" s="1"/>
  <c r="AW39" i="107" s="1"/>
  <c r="AX39" i="107" s="1"/>
  <c r="AY39" i="107" s="1"/>
  <c r="AZ39" i="107" s="1"/>
  <c r="BA39" i="107" s="1"/>
  <c r="BB39" i="107" s="1"/>
  <c r="BC39" i="107" s="1"/>
  <c r="BD39" i="107" s="1"/>
  <c r="BE39" i="107" s="1"/>
  <c r="BF39" i="107" s="1"/>
  <c r="BG39" i="107" s="1"/>
  <c r="BH39" i="107" s="1"/>
  <c r="BI39" i="107" s="1"/>
  <c r="BJ39" i="107" s="1"/>
  <c r="BK39" i="107" s="1"/>
  <c r="BL39" i="107" s="1"/>
  <c r="BM39" i="107" s="1"/>
  <c r="BN39" i="107" s="1"/>
  <c r="BO39" i="107" s="1"/>
  <c r="BP39" i="107" s="1"/>
  <c r="BQ39" i="107" s="1"/>
  <c r="BR39" i="107" s="1"/>
  <c r="BS39" i="107" s="1"/>
  <c r="BT39" i="107" s="1"/>
  <c r="BU39" i="107" s="1"/>
  <c r="BV39" i="107" s="1"/>
  <c r="BW39" i="107" s="1"/>
  <c r="BX39" i="107" s="1"/>
  <c r="BY39" i="107" s="1"/>
  <c r="BZ39" i="107" s="1"/>
  <c r="CA39" i="107" s="1"/>
  <c r="CB39" i="107" s="1"/>
  <c r="CC39" i="107" s="1"/>
  <c r="CD39" i="107" s="1"/>
  <c r="CE39" i="107" s="1"/>
  <c r="CF39" i="107" s="1"/>
  <c r="CG39" i="107" s="1"/>
  <c r="CH39" i="107" s="1"/>
  <c r="CI39" i="107" s="1"/>
  <c r="CJ39" i="107" s="1"/>
  <c r="CK39" i="107" s="1"/>
  <c r="CL39" i="107" s="1"/>
  <c r="CM39" i="107" s="1"/>
  <c r="CN39" i="107" s="1"/>
  <c r="CO39" i="107" s="1"/>
  <c r="CP39" i="107" s="1"/>
  <c r="CQ39" i="107" s="1"/>
  <c r="CR39" i="107" s="1"/>
  <c r="CS39" i="107" s="1"/>
  <c r="CT39" i="107" s="1"/>
  <c r="CU39" i="107" s="1"/>
  <c r="CV39" i="107" s="1"/>
  <c r="CW39" i="107" s="1"/>
  <c r="CX39" i="107" s="1"/>
  <c r="CY39" i="107" s="1"/>
  <c r="CZ39" i="107" s="1"/>
  <c r="DA39" i="107" s="1"/>
  <c r="DB39" i="107" s="1"/>
  <c r="DC39" i="107" s="1"/>
  <c r="DD39" i="107" s="1"/>
  <c r="DE39" i="107" s="1"/>
  <c r="DF39" i="107" s="1"/>
  <c r="DG39" i="107" s="1"/>
  <c r="DH39" i="107" s="1"/>
  <c r="DI39" i="107" s="1"/>
  <c r="DJ39" i="107" s="1"/>
  <c r="DK39" i="107" s="1"/>
  <c r="DL39" i="107" s="1"/>
  <c r="DM39" i="107" s="1"/>
  <c r="DN39" i="107" s="1"/>
  <c r="DO39" i="107" s="1"/>
  <c r="DP39" i="107" s="1"/>
  <c r="DQ39" i="107" s="1"/>
  <c r="DR39" i="107" s="1"/>
  <c r="DS39" i="107" s="1"/>
  <c r="DT39" i="107" s="1"/>
  <c r="DU39" i="107" s="1"/>
  <c r="DV39" i="107" s="1"/>
  <c r="DW39" i="107" s="1"/>
  <c r="DX39" i="107" s="1"/>
  <c r="DY39" i="107" s="1"/>
  <c r="DZ39" i="107" s="1"/>
  <c r="EA39" i="107" s="1"/>
  <c r="EB39" i="107" s="1"/>
  <c r="EC39" i="107" s="1"/>
  <c r="ED39" i="107" s="1"/>
  <c r="EE39" i="107" s="1"/>
  <c r="EF39" i="107" s="1"/>
  <c r="EG39" i="107" s="1"/>
  <c r="EH39" i="107" s="1"/>
  <c r="EI39" i="107" s="1"/>
  <c r="EJ39" i="107" s="1"/>
  <c r="EK39" i="107" s="1"/>
  <c r="EL39" i="107" s="1"/>
  <c r="EM39" i="107" s="1"/>
  <c r="EN39" i="107" s="1"/>
  <c r="EO39" i="107" s="1"/>
  <c r="EP39" i="107" s="1"/>
  <c r="EQ39" i="107" s="1"/>
  <c r="ER39" i="107" s="1"/>
  <c r="ES39" i="107" s="1"/>
  <c r="ET39" i="107" s="1"/>
  <c r="EU39" i="107" s="1"/>
  <c r="EV39" i="107" s="1"/>
  <c r="EW39" i="107" s="1"/>
  <c r="EX39" i="107" s="1"/>
  <c r="EY39" i="107" s="1"/>
  <c r="EZ39" i="107" s="1"/>
  <c r="FA39" i="107" s="1"/>
  <c r="FB39" i="107" s="1"/>
  <c r="FC39" i="107" s="1"/>
  <c r="FD39" i="107" s="1"/>
  <c r="FE39" i="107" s="1"/>
  <c r="FF39" i="107" s="1"/>
  <c r="FG39" i="107" s="1"/>
  <c r="FH39" i="107" s="1"/>
  <c r="FI39" i="107" s="1"/>
  <c r="FJ39" i="107" s="1"/>
  <c r="FK39" i="107" s="1"/>
  <c r="FL39" i="107" s="1"/>
  <c r="FM39" i="107" s="1"/>
  <c r="FN39" i="107" s="1"/>
  <c r="FO39" i="107" s="1"/>
  <c r="FP39" i="107" s="1"/>
  <c r="FQ39" i="107" s="1"/>
  <c r="FR39" i="107" s="1"/>
  <c r="FS39" i="107" s="1"/>
  <c r="FT39" i="107" s="1"/>
  <c r="FU39" i="107" s="1"/>
  <c r="FV39" i="107" s="1"/>
  <c r="FW39" i="107" s="1"/>
  <c r="FX39" i="107" s="1"/>
  <c r="FY39" i="107" s="1"/>
  <c r="FZ39" i="107" s="1"/>
  <c r="GA39" i="107" s="1"/>
  <c r="GB39" i="107" s="1"/>
  <c r="GC39" i="107" s="1"/>
  <c r="GD39" i="107" s="1"/>
  <c r="GE39" i="107" s="1"/>
  <c r="GF39" i="107" s="1"/>
  <c r="GG39" i="107" s="1"/>
  <c r="GH39" i="107" s="1"/>
  <c r="GI39" i="107" s="1"/>
  <c r="GJ39" i="107" s="1"/>
  <c r="GK39" i="107" s="1"/>
  <c r="GL39" i="107" s="1"/>
  <c r="GM39" i="107" s="1"/>
  <c r="GN39" i="107" s="1"/>
  <c r="GO39" i="107" s="1"/>
  <c r="GP39" i="107" s="1"/>
  <c r="GQ39" i="107" s="1"/>
  <c r="GR39" i="107" s="1"/>
  <c r="GS39" i="107" s="1"/>
  <c r="GT39" i="107" s="1"/>
  <c r="GU39" i="107" s="1"/>
  <c r="GV39" i="107" s="1"/>
  <c r="GW39" i="107" s="1"/>
  <c r="GX39" i="107" s="1"/>
  <c r="GY39" i="107" s="1"/>
  <c r="GZ39" i="107" s="1"/>
  <c r="HA39" i="107" s="1"/>
  <c r="HB39" i="107" s="1"/>
  <c r="HC39" i="107" s="1"/>
  <c r="HD39" i="107" s="1"/>
  <c r="HE39" i="107" s="1"/>
  <c r="HF39" i="107" s="1"/>
  <c r="HG39" i="107" s="1"/>
  <c r="HH39" i="107" s="1"/>
  <c r="HI39" i="107" s="1"/>
  <c r="HJ39" i="107" s="1"/>
  <c r="BF21" i="107"/>
  <c r="E26" i="108"/>
  <c r="V91" i="106"/>
  <c r="BD24" i="107"/>
  <c r="BL10" i="107"/>
  <c r="BJ12" i="107"/>
  <c r="BH19" i="107"/>
  <c r="AO2" i="107" l="1"/>
  <c r="AN55" i="106" s="1"/>
  <c r="AN10" i="115"/>
  <c r="AN10" i="100"/>
  <c r="AN10" i="106"/>
  <c r="AN10" i="112"/>
  <c r="AN32" i="115"/>
  <c r="AN30" i="115" s="1"/>
  <c r="AN10" i="109"/>
  <c r="AO83" i="106"/>
  <c r="AO67" i="106" s="1"/>
  <c r="B43" i="107" s="1"/>
  <c r="AP43" i="107" s="1"/>
  <c r="AM105" i="87"/>
  <c r="AM78" i="87"/>
  <c r="BG21" i="107"/>
  <c r="V95" i="106"/>
  <c r="F26" i="108"/>
  <c r="BM10" i="107"/>
  <c r="BK12" i="107"/>
  <c r="BI19" i="107"/>
  <c r="BE24" i="107"/>
  <c r="AN47" i="115" l="1"/>
  <c r="AN20" i="115"/>
  <c r="AN79" i="87"/>
  <c r="AN106" i="87"/>
  <c r="AN44" i="115"/>
  <c r="AN45" i="115"/>
  <c r="AO10" i="112"/>
  <c r="AO10" i="106"/>
  <c r="AO10" i="109"/>
  <c r="AO32" i="115"/>
  <c r="AO30" i="115" s="1"/>
  <c r="AO10" i="100"/>
  <c r="AO10" i="115"/>
  <c r="AQ43" i="107"/>
  <c r="AP2" i="107"/>
  <c r="AO55" i="106" s="1"/>
  <c r="BN10" i="107"/>
  <c r="BF24" i="107"/>
  <c r="C27" i="108"/>
  <c r="BJ19" i="107"/>
  <c r="BL12" i="107"/>
  <c r="BH21" i="107"/>
  <c r="AP83" i="106" l="1"/>
  <c r="AP67" i="106" s="1"/>
  <c r="B44" i="107" s="1"/>
  <c r="AQ44" i="107" s="1"/>
  <c r="AR44" i="107" s="1"/>
  <c r="AS44" i="107" s="1"/>
  <c r="AT44" i="107" s="1"/>
  <c r="AU44" i="107" s="1"/>
  <c r="AV44" i="107" s="1"/>
  <c r="AW44" i="107" s="1"/>
  <c r="AX44" i="107" s="1"/>
  <c r="AY44" i="107" s="1"/>
  <c r="AZ44" i="107" s="1"/>
  <c r="BA44" i="107" s="1"/>
  <c r="BB44" i="107" s="1"/>
  <c r="BC44" i="107" s="1"/>
  <c r="BD44" i="107" s="1"/>
  <c r="BE44" i="107" s="1"/>
  <c r="BF44" i="107" s="1"/>
  <c r="BG44" i="107" s="1"/>
  <c r="BH44" i="107" s="1"/>
  <c r="BI44" i="107" s="1"/>
  <c r="BJ44" i="107" s="1"/>
  <c r="BK44" i="107" s="1"/>
  <c r="BL44" i="107" s="1"/>
  <c r="BM44" i="107" s="1"/>
  <c r="BN44" i="107" s="1"/>
  <c r="BO44" i="107" s="1"/>
  <c r="BP44" i="107" s="1"/>
  <c r="BQ44" i="107" s="1"/>
  <c r="BR44" i="107" s="1"/>
  <c r="BS44" i="107" s="1"/>
  <c r="BT44" i="107" s="1"/>
  <c r="BU44" i="107" s="1"/>
  <c r="BV44" i="107" s="1"/>
  <c r="BW44" i="107" s="1"/>
  <c r="BX44" i="107" s="1"/>
  <c r="BY44" i="107" s="1"/>
  <c r="BZ44" i="107" s="1"/>
  <c r="CA44" i="107" s="1"/>
  <c r="CB44" i="107" s="1"/>
  <c r="CC44" i="107" s="1"/>
  <c r="CD44" i="107" s="1"/>
  <c r="CE44" i="107" s="1"/>
  <c r="CF44" i="107" s="1"/>
  <c r="CG44" i="107" s="1"/>
  <c r="CH44" i="107" s="1"/>
  <c r="CI44" i="107" s="1"/>
  <c r="CJ44" i="107" s="1"/>
  <c r="CK44" i="107" s="1"/>
  <c r="CL44" i="107" s="1"/>
  <c r="CM44" i="107" s="1"/>
  <c r="CN44" i="107" s="1"/>
  <c r="CO44" i="107" s="1"/>
  <c r="CP44" i="107" s="1"/>
  <c r="CQ44" i="107" s="1"/>
  <c r="CR44" i="107" s="1"/>
  <c r="CS44" i="107" s="1"/>
  <c r="CT44" i="107" s="1"/>
  <c r="CU44" i="107" s="1"/>
  <c r="CV44" i="107" s="1"/>
  <c r="CW44" i="107" s="1"/>
  <c r="CX44" i="107" s="1"/>
  <c r="CY44" i="107" s="1"/>
  <c r="CZ44" i="107" s="1"/>
  <c r="DA44" i="107" s="1"/>
  <c r="DB44" i="107" s="1"/>
  <c r="DC44" i="107" s="1"/>
  <c r="DD44" i="107" s="1"/>
  <c r="DE44" i="107" s="1"/>
  <c r="DF44" i="107" s="1"/>
  <c r="DG44" i="107" s="1"/>
  <c r="DH44" i="107" s="1"/>
  <c r="DI44" i="107" s="1"/>
  <c r="DJ44" i="107" s="1"/>
  <c r="DK44" i="107" s="1"/>
  <c r="DL44" i="107" s="1"/>
  <c r="DM44" i="107" s="1"/>
  <c r="DN44" i="107" s="1"/>
  <c r="DO44" i="107" s="1"/>
  <c r="DP44" i="107" s="1"/>
  <c r="DQ44" i="107" s="1"/>
  <c r="DR44" i="107" s="1"/>
  <c r="DS44" i="107" s="1"/>
  <c r="DT44" i="107" s="1"/>
  <c r="DU44" i="107" s="1"/>
  <c r="DV44" i="107" s="1"/>
  <c r="DW44" i="107" s="1"/>
  <c r="DX44" i="107" s="1"/>
  <c r="DY44" i="107" s="1"/>
  <c r="DZ44" i="107" s="1"/>
  <c r="EA44" i="107" s="1"/>
  <c r="EB44" i="107" s="1"/>
  <c r="EC44" i="107" s="1"/>
  <c r="ED44" i="107" s="1"/>
  <c r="EE44" i="107" s="1"/>
  <c r="EF44" i="107" s="1"/>
  <c r="EG44" i="107" s="1"/>
  <c r="EH44" i="107" s="1"/>
  <c r="EI44" i="107" s="1"/>
  <c r="EJ44" i="107" s="1"/>
  <c r="EK44" i="107" s="1"/>
  <c r="EL44" i="107" s="1"/>
  <c r="EM44" i="107" s="1"/>
  <c r="EN44" i="107" s="1"/>
  <c r="EO44" i="107" s="1"/>
  <c r="EP44" i="107" s="1"/>
  <c r="EQ44" i="107" s="1"/>
  <c r="ER44" i="107" s="1"/>
  <c r="ES44" i="107" s="1"/>
  <c r="ET44" i="107" s="1"/>
  <c r="EU44" i="107" s="1"/>
  <c r="EV44" i="107" s="1"/>
  <c r="EW44" i="107" s="1"/>
  <c r="EX44" i="107" s="1"/>
  <c r="EY44" i="107" s="1"/>
  <c r="EZ44" i="107" s="1"/>
  <c r="FA44" i="107" s="1"/>
  <c r="FB44" i="107" s="1"/>
  <c r="FC44" i="107" s="1"/>
  <c r="FD44" i="107" s="1"/>
  <c r="FE44" i="107" s="1"/>
  <c r="FF44" i="107" s="1"/>
  <c r="FG44" i="107" s="1"/>
  <c r="FH44" i="107" s="1"/>
  <c r="FI44" i="107" s="1"/>
  <c r="FJ44" i="107" s="1"/>
  <c r="FK44" i="107" s="1"/>
  <c r="FL44" i="107" s="1"/>
  <c r="FM44" i="107" s="1"/>
  <c r="FN44" i="107" s="1"/>
  <c r="FO44" i="107" s="1"/>
  <c r="FP44" i="107" s="1"/>
  <c r="FQ44" i="107" s="1"/>
  <c r="FR44" i="107" s="1"/>
  <c r="FS44" i="107" s="1"/>
  <c r="FT44" i="107" s="1"/>
  <c r="FU44" i="107" s="1"/>
  <c r="FV44" i="107" s="1"/>
  <c r="FW44" i="107" s="1"/>
  <c r="FX44" i="107" s="1"/>
  <c r="FY44" i="107" s="1"/>
  <c r="FZ44" i="107" s="1"/>
  <c r="GA44" i="107" s="1"/>
  <c r="GB44" i="107" s="1"/>
  <c r="GC44" i="107" s="1"/>
  <c r="GD44" i="107" s="1"/>
  <c r="GE44" i="107" s="1"/>
  <c r="GF44" i="107" s="1"/>
  <c r="GG44" i="107" s="1"/>
  <c r="GH44" i="107" s="1"/>
  <c r="GI44" i="107" s="1"/>
  <c r="GJ44" i="107" s="1"/>
  <c r="GK44" i="107" s="1"/>
  <c r="GL44" i="107" s="1"/>
  <c r="GM44" i="107" s="1"/>
  <c r="GN44" i="107" s="1"/>
  <c r="GO44" i="107" s="1"/>
  <c r="GP44" i="107" s="1"/>
  <c r="GQ44" i="107" s="1"/>
  <c r="GR44" i="107" s="1"/>
  <c r="GS44" i="107" s="1"/>
  <c r="GT44" i="107" s="1"/>
  <c r="GU44" i="107" s="1"/>
  <c r="GV44" i="107" s="1"/>
  <c r="GW44" i="107" s="1"/>
  <c r="GX44" i="107" s="1"/>
  <c r="GY44" i="107" s="1"/>
  <c r="GZ44" i="107" s="1"/>
  <c r="HA44" i="107" s="1"/>
  <c r="HB44" i="107" s="1"/>
  <c r="HC44" i="107" s="1"/>
  <c r="HD44" i="107" s="1"/>
  <c r="HE44" i="107" s="1"/>
  <c r="HF44" i="107" s="1"/>
  <c r="HG44" i="107" s="1"/>
  <c r="HH44" i="107" s="1"/>
  <c r="HI44" i="107" s="1"/>
  <c r="HJ44" i="107" s="1"/>
  <c r="AR43" i="107"/>
  <c r="AO79" i="87"/>
  <c r="AO106" i="87"/>
  <c r="AO20" i="115"/>
  <c r="AO47" i="115"/>
  <c r="AN105" i="87"/>
  <c r="AN78" i="87"/>
  <c r="AO44" i="115"/>
  <c r="AO45" i="115"/>
  <c r="W56" i="106"/>
  <c r="D27" i="108"/>
  <c r="BI21" i="107"/>
  <c r="BO10" i="107"/>
  <c r="BK19" i="107"/>
  <c r="BM12" i="107"/>
  <c r="BG24" i="107"/>
  <c r="AQ2" i="107" l="1"/>
  <c r="AP55" i="106" s="1"/>
  <c r="AP10" i="100"/>
  <c r="AP32" i="115"/>
  <c r="AP30" i="115" s="1"/>
  <c r="AP10" i="109"/>
  <c r="AP10" i="112"/>
  <c r="AP10" i="106"/>
  <c r="AP10" i="115"/>
  <c r="AO105" i="87"/>
  <c r="AO78" i="87"/>
  <c r="AS43" i="107"/>
  <c r="BL19" i="107"/>
  <c r="BJ21" i="107"/>
  <c r="W91" i="106"/>
  <c r="E27" i="108"/>
  <c r="BH24" i="107"/>
  <c r="BN12" i="107"/>
  <c r="BP10" i="107"/>
  <c r="AP20" i="115" l="1"/>
  <c r="AP47" i="115"/>
  <c r="AQ83" i="106"/>
  <c r="AQ67" i="106" s="1"/>
  <c r="B45" i="107" s="1"/>
  <c r="AR45" i="107" s="1"/>
  <c r="AT43" i="107"/>
  <c r="AP79" i="87"/>
  <c r="AP106" i="87"/>
  <c r="AP45" i="115"/>
  <c r="AP44" i="115"/>
  <c r="BM19" i="107"/>
  <c r="BK21" i="107"/>
  <c r="W95" i="106"/>
  <c r="F27" i="108"/>
  <c r="BO12" i="107"/>
  <c r="BQ10" i="107"/>
  <c r="BI24" i="107"/>
  <c r="AS45" i="107" l="1"/>
  <c r="AR2" i="107"/>
  <c r="AQ55" i="106" s="1"/>
  <c r="AP105" i="87"/>
  <c r="AP78" i="87"/>
  <c r="AQ10" i="100"/>
  <c r="AQ10" i="106"/>
  <c r="AQ10" i="109"/>
  <c r="AQ32" i="115"/>
  <c r="AQ30" i="115" s="1"/>
  <c r="AQ10" i="112"/>
  <c r="AQ10" i="115"/>
  <c r="AU43" i="107"/>
  <c r="AV43" i="107" s="1"/>
  <c r="AW43" i="107" s="1"/>
  <c r="AX43" i="107" s="1"/>
  <c r="AY43" i="107" s="1"/>
  <c r="AZ43" i="107" s="1"/>
  <c r="BA43" i="107" s="1"/>
  <c r="BB43" i="107" s="1"/>
  <c r="BC43" i="107" s="1"/>
  <c r="BD43" i="107" s="1"/>
  <c r="BE43" i="107" s="1"/>
  <c r="BF43" i="107" s="1"/>
  <c r="BG43" i="107" s="1"/>
  <c r="BH43" i="107" s="1"/>
  <c r="BI43" i="107" s="1"/>
  <c r="BJ43" i="107" s="1"/>
  <c r="BK43" i="107" s="1"/>
  <c r="BL43" i="107" s="1"/>
  <c r="BM43" i="107" s="1"/>
  <c r="BN43" i="107" s="1"/>
  <c r="BO43" i="107" s="1"/>
  <c r="BP43" i="107" s="1"/>
  <c r="BQ43" i="107" s="1"/>
  <c r="BR43" i="107" s="1"/>
  <c r="BS43" i="107" s="1"/>
  <c r="BT43" i="107" s="1"/>
  <c r="BU43" i="107" s="1"/>
  <c r="BV43" i="107" s="1"/>
  <c r="BW43" i="107" s="1"/>
  <c r="BX43" i="107" s="1"/>
  <c r="BY43" i="107" s="1"/>
  <c r="BZ43" i="107" s="1"/>
  <c r="CA43" i="107" s="1"/>
  <c r="CB43" i="107" s="1"/>
  <c r="CC43" i="107" s="1"/>
  <c r="CD43" i="107" s="1"/>
  <c r="CE43" i="107" s="1"/>
  <c r="CF43" i="107" s="1"/>
  <c r="CG43" i="107" s="1"/>
  <c r="CH43" i="107" s="1"/>
  <c r="CI43" i="107" s="1"/>
  <c r="CJ43" i="107" s="1"/>
  <c r="CK43" i="107" s="1"/>
  <c r="CL43" i="107" s="1"/>
  <c r="CM43" i="107" s="1"/>
  <c r="CN43" i="107" s="1"/>
  <c r="CO43" i="107" s="1"/>
  <c r="CP43" i="107" s="1"/>
  <c r="CQ43" i="107" s="1"/>
  <c r="CR43" i="107" s="1"/>
  <c r="CS43" i="107" s="1"/>
  <c r="CT43" i="107" s="1"/>
  <c r="CU43" i="107" s="1"/>
  <c r="CV43" i="107" s="1"/>
  <c r="CW43" i="107" s="1"/>
  <c r="CX43" i="107" s="1"/>
  <c r="CY43" i="107" s="1"/>
  <c r="CZ43" i="107" s="1"/>
  <c r="DA43" i="107" s="1"/>
  <c r="DB43" i="107" s="1"/>
  <c r="DC43" i="107" s="1"/>
  <c r="DD43" i="107" s="1"/>
  <c r="DE43" i="107" s="1"/>
  <c r="DF43" i="107" s="1"/>
  <c r="DG43" i="107" s="1"/>
  <c r="DH43" i="107" s="1"/>
  <c r="DI43" i="107" s="1"/>
  <c r="DJ43" i="107" s="1"/>
  <c r="DK43" i="107" s="1"/>
  <c r="DL43" i="107" s="1"/>
  <c r="DM43" i="107" s="1"/>
  <c r="DN43" i="107" s="1"/>
  <c r="DO43" i="107" s="1"/>
  <c r="DP43" i="107" s="1"/>
  <c r="DQ43" i="107" s="1"/>
  <c r="DR43" i="107" s="1"/>
  <c r="DS43" i="107" s="1"/>
  <c r="DT43" i="107" s="1"/>
  <c r="DU43" i="107" s="1"/>
  <c r="DV43" i="107" s="1"/>
  <c r="DW43" i="107" s="1"/>
  <c r="DX43" i="107" s="1"/>
  <c r="DY43" i="107" s="1"/>
  <c r="DZ43" i="107" s="1"/>
  <c r="EA43" i="107" s="1"/>
  <c r="EB43" i="107" s="1"/>
  <c r="EC43" i="107" s="1"/>
  <c r="ED43" i="107" s="1"/>
  <c r="EE43" i="107" s="1"/>
  <c r="EF43" i="107" s="1"/>
  <c r="EG43" i="107" s="1"/>
  <c r="EH43" i="107" s="1"/>
  <c r="EI43" i="107" s="1"/>
  <c r="EJ43" i="107" s="1"/>
  <c r="EK43" i="107" s="1"/>
  <c r="EL43" i="107" s="1"/>
  <c r="EM43" i="107" s="1"/>
  <c r="EN43" i="107" s="1"/>
  <c r="EO43" i="107" s="1"/>
  <c r="EP43" i="107" s="1"/>
  <c r="EQ43" i="107" s="1"/>
  <c r="ER43" i="107" s="1"/>
  <c r="ES43" i="107" s="1"/>
  <c r="ET43" i="107" s="1"/>
  <c r="EU43" i="107" s="1"/>
  <c r="EV43" i="107" s="1"/>
  <c r="EW43" i="107" s="1"/>
  <c r="EX43" i="107" s="1"/>
  <c r="EY43" i="107" s="1"/>
  <c r="EZ43" i="107" s="1"/>
  <c r="FA43" i="107" s="1"/>
  <c r="FB43" i="107" s="1"/>
  <c r="FC43" i="107" s="1"/>
  <c r="FD43" i="107" s="1"/>
  <c r="FE43" i="107" s="1"/>
  <c r="FF43" i="107" s="1"/>
  <c r="FG43" i="107" s="1"/>
  <c r="FH43" i="107" s="1"/>
  <c r="FI43" i="107" s="1"/>
  <c r="FJ43" i="107" s="1"/>
  <c r="FK43" i="107" s="1"/>
  <c r="FL43" i="107" s="1"/>
  <c r="FM43" i="107" s="1"/>
  <c r="FN43" i="107" s="1"/>
  <c r="FO43" i="107" s="1"/>
  <c r="FP43" i="107" s="1"/>
  <c r="FQ43" i="107" s="1"/>
  <c r="FR43" i="107" s="1"/>
  <c r="FS43" i="107" s="1"/>
  <c r="FT43" i="107" s="1"/>
  <c r="FU43" i="107" s="1"/>
  <c r="FV43" i="107" s="1"/>
  <c r="FW43" i="107" s="1"/>
  <c r="FX43" i="107" s="1"/>
  <c r="FY43" i="107" s="1"/>
  <c r="FZ43" i="107" s="1"/>
  <c r="GA43" i="107" s="1"/>
  <c r="GB43" i="107" s="1"/>
  <c r="GC43" i="107" s="1"/>
  <c r="GD43" i="107" s="1"/>
  <c r="GE43" i="107" s="1"/>
  <c r="GF43" i="107" s="1"/>
  <c r="GG43" i="107" s="1"/>
  <c r="GH43" i="107" s="1"/>
  <c r="GI43" i="107" s="1"/>
  <c r="GJ43" i="107" s="1"/>
  <c r="GK43" i="107" s="1"/>
  <c r="GL43" i="107" s="1"/>
  <c r="GM43" i="107" s="1"/>
  <c r="GN43" i="107" s="1"/>
  <c r="GO43" i="107" s="1"/>
  <c r="GP43" i="107" s="1"/>
  <c r="GQ43" i="107" s="1"/>
  <c r="GR43" i="107" s="1"/>
  <c r="GS43" i="107" s="1"/>
  <c r="GT43" i="107" s="1"/>
  <c r="GU43" i="107" s="1"/>
  <c r="GV43" i="107" s="1"/>
  <c r="GW43" i="107" s="1"/>
  <c r="GX43" i="107" s="1"/>
  <c r="GY43" i="107" s="1"/>
  <c r="GZ43" i="107" s="1"/>
  <c r="HA43" i="107" s="1"/>
  <c r="HB43" i="107" s="1"/>
  <c r="HC43" i="107" s="1"/>
  <c r="HD43" i="107" s="1"/>
  <c r="HE43" i="107" s="1"/>
  <c r="HF43" i="107" s="1"/>
  <c r="HG43" i="107" s="1"/>
  <c r="HH43" i="107" s="1"/>
  <c r="HI43" i="107" s="1"/>
  <c r="HJ43" i="107" s="1"/>
  <c r="BP12" i="107"/>
  <c r="BN19" i="107"/>
  <c r="C28" i="108"/>
  <c r="BJ24" i="107"/>
  <c r="BL21" i="107"/>
  <c r="BR10" i="107"/>
  <c r="AR83" i="106" l="1"/>
  <c r="AR67" i="106" s="1"/>
  <c r="B46" i="107" s="1"/>
  <c r="AS46" i="107" s="1"/>
  <c r="AT46" i="107" s="1"/>
  <c r="AU46" i="107" s="1"/>
  <c r="AV46" i="107" s="1"/>
  <c r="AW46" i="107" s="1"/>
  <c r="AX46" i="107" s="1"/>
  <c r="AQ20" i="115"/>
  <c r="AQ47" i="115"/>
  <c r="AQ44" i="115"/>
  <c r="AQ45" i="115"/>
  <c r="AQ79" i="87"/>
  <c r="AQ106" i="87"/>
  <c r="AT45" i="107"/>
  <c r="BM21" i="107"/>
  <c r="D28" i="108"/>
  <c r="X56" i="106"/>
  <c r="BK24" i="107"/>
  <c r="BQ12" i="107"/>
  <c r="BO19" i="107"/>
  <c r="BS10" i="107"/>
  <c r="AR10" i="106" l="1"/>
  <c r="AR10" i="112"/>
  <c r="AR10" i="109"/>
  <c r="AR79" i="87"/>
  <c r="AR32" i="115"/>
  <c r="AR30" i="115" s="1"/>
  <c r="AR10" i="115"/>
  <c r="AR20" i="115" s="1"/>
  <c r="AR10" i="100"/>
  <c r="AS2" i="107"/>
  <c r="AR55" i="106" s="1"/>
  <c r="AS83" i="106"/>
  <c r="AS67" i="106" s="1"/>
  <c r="B47" i="107" s="1"/>
  <c r="AT47" i="107" s="1"/>
  <c r="AU47" i="107" s="1"/>
  <c r="AV47" i="107" s="1"/>
  <c r="AW47" i="107" s="1"/>
  <c r="AX47" i="107" s="1"/>
  <c r="AY47" i="107" s="1"/>
  <c r="AZ47" i="107" s="1"/>
  <c r="BA47" i="107" s="1"/>
  <c r="BB47" i="107" s="1"/>
  <c r="BC47" i="107" s="1"/>
  <c r="BD47" i="107" s="1"/>
  <c r="BE47" i="107" s="1"/>
  <c r="BF47" i="107" s="1"/>
  <c r="BG47" i="107" s="1"/>
  <c r="BH47" i="107" s="1"/>
  <c r="BI47" i="107" s="1"/>
  <c r="BJ47" i="107" s="1"/>
  <c r="BK47" i="107" s="1"/>
  <c r="BL47" i="107" s="1"/>
  <c r="BM47" i="107" s="1"/>
  <c r="BN47" i="107" s="1"/>
  <c r="BO47" i="107" s="1"/>
  <c r="BP47" i="107" s="1"/>
  <c r="BQ47" i="107" s="1"/>
  <c r="BR47" i="107" s="1"/>
  <c r="BS47" i="107" s="1"/>
  <c r="BT47" i="107" s="1"/>
  <c r="BU47" i="107" s="1"/>
  <c r="BV47" i="107" s="1"/>
  <c r="BW47" i="107" s="1"/>
  <c r="BX47" i="107" s="1"/>
  <c r="BY47" i="107" s="1"/>
  <c r="BZ47" i="107" s="1"/>
  <c r="CA47" i="107" s="1"/>
  <c r="CB47" i="107" s="1"/>
  <c r="CC47" i="107" s="1"/>
  <c r="CD47" i="107" s="1"/>
  <c r="CE47" i="107" s="1"/>
  <c r="CF47" i="107" s="1"/>
  <c r="CG47" i="107" s="1"/>
  <c r="CH47" i="107" s="1"/>
  <c r="CI47" i="107" s="1"/>
  <c r="CJ47" i="107" s="1"/>
  <c r="CK47" i="107" s="1"/>
  <c r="CL47" i="107" s="1"/>
  <c r="CM47" i="107" s="1"/>
  <c r="CN47" i="107" s="1"/>
  <c r="CO47" i="107" s="1"/>
  <c r="CP47" i="107" s="1"/>
  <c r="CQ47" i="107" s="1"/>
  <c r="CR47" i="107" s="1"/>
  <c r="CS47" i="107" s="1"/>
  <c r="CT47" i="107" s="1"/>
  <c r="CU47" i="107" s="1"/>
  <c r="CV47" i="107" s="1"/>
  <c r="CW47" i="107" s="1"/>
  <c r="CX47" i="107" s="1"/>
  <c r="CY47" i="107" s="1"/>
  <c r="CZ47" i="107" s="1"/>
  <c r="DA47" i="107" s="1"/>
  <c r="DB47" i="107" s="1"/>
  <c r="DC47" i="107" s="1"/>
  <c r="DD47" i="107" s="1"/>
  <c r="DE47" i="107" s="1"/>
  <c r="DF47" i="107" s="1"/>
  <c r="DG47" i="107" s="1"/>
  <c r="DH47" i="107" s="1"/>
  <c r="DI47" i="107" s="1"/>
  <c r="DJ47" i="107" s="1"/>
  <c r="DK47" i="107" s="1"/>
  <c r="DL47" i="107" s="1"/>
  <c r="DM47" i="107" s="1"/>
  <c r="DN47" i="107" s="1"/>
  <c r="DO47" i="107" s="1"/>
  <c r="DP47" i="107" s="1"/>
  <c r="DQ47" i="107" s="1"/>
  <c r="DR47" i="107" s="1"/>
  <c r="DS47" i="107" s="1"/>
  <c r="DT47" i="107" s="1"/>
  <c r="DU47" i="107" s="1"/>
  <c r="DV47" i="107" s="1"/>
  <c r="DW47" i="107" s="1"/>
  <c r="DX47" i="107" s="1"/>
  <c r="DY47" i="107" s="1"/>
  <c r="DZ47" i="107" s="1"/>
  <c r="EA47" i="107" s="1"/>
  <c r="EB47" i="107" s="1"/>
  <c r="EC47" i="107" s="1"/>
  <c r="ED47" i="107" s="1"/>
  <c r="EE47" i="107" s="1"/>
  <c r="EF47" i="107" s="1"/>
  <c r="EG47" i="107" s="1"/>
  <c r="EH47" i="107" s="1"/>
  <c r="EI47" i="107" s="1"/>
  <c r="EJ47" i="107" s="1"/>
  <c r="EK47" i="107" s="1"/>
  <c r="EL47" i="107" s="1"/>
  <c r="EM47" i="107" s="1"/>
  <c r="EN47" i="107" s="1"/>
  <c r="EO47" i="107" s="1"/>
  <c r="EP47" i="107" s="1"/>
  <c r="EQ47" i="107" s="1"/>
  <c r="ER47" i="107" s="1"/>
  <c r="ES47" i="107" s="1"/>
  <c r="ET47" i="107" s="1"/>
  <c r="EU47" i="107" s="1"/>
  <c r="EV47" i="107" s="1"/>
  <c r="EW47" i="107" s="1"/>
  <c r="EX47" i="107" s="1"/>
  <c r="EY47" i="107" s="1"/>
  <c r="EZ47" i="107" s="1"/>
  <c r="FA47" i="107" s="1"/>
  <c r="FB47" i="107" s="1"/>
  <c r="FC47" i="107" s="1"/>
  <c r="FD47" i="107" s="1"/>
  <c r="FE47" i="107" s="1"/>
  <c r="FF47" i="107" s="1"/>
  <c r="FG47" i="107" s="1"/>
  <c r="FH47" i="107" s="1"/>
  <c r="FI47" i="107" s="1"/>
  <c r="FJ47" i="107" s="1"/>
  <c r="FK47" i="107" s="1"/>
  <c r="FL47" i="107" s="1"/>
  <c r="FM47" i="107" s="1"/>
  <c r="FN47" i="107" s="1"/>
  <c r="FO47" i="107" s="1"/>
  <c r="FP47" i="107" s="1"/>
  <c r="FQ47" i="107" s="1"/>
  <c r="FR47" i="107" s="1"/>
  <c r="FS47" i="107" s="1"/>
  <c r="FT47" i="107" s="1"/>
  <c r="FU47" i="107" s="1"/>
  <c r="FV47" i="107" s="1"/>
  <c r="FW47" i="107" s="1"/>
  <c r="FX47" i="107" s="1"/>
  <c r="FY47" i="107" s="1"/>
  <c r="FZ47" i="107" s="1"/>
  <c r="GA47" i="107" s="1"/>
  <c r="GB47" i="107" s="1"/>
  <c r="GC47" i="107" s="1"/>
  <c r="GD47" i="107" s="1"/>
  <c r="GE47" i="107" s="1"/>
  <c r="GF47" i="107" s="1"/>
  <c r="GG47" i="107" s="1"/>
  <c r="GH47" i="107" s="1"/>
  <c r="GI47" i="107" s="1"/>
  <c r="GJ47" i="107" s="1"/>
  <c r="GK47" i="107" s="1"/>
  <c r="GL47" i="107" s="1"/>
  <c r="GM47" i="107" s="1"/>
  <c r="GN47" i="107" s="1"/>
  <c r="GO47" i="107" s="1"/>
  <c r="GP47" i="107" s="1"/>
  <c r="GQ47" i="107" s="1"/>
  <c r="GR47" i="107" s="1"/>
  <c r="GS47" i="107" s="1"/>
  <c r="GT47" i="107" s="1"/>
  <c r="GU47" i="107" s="1"/>
  <c r="GV47" i="107" s="1"/>
  <c r="GW47" i="107" s="1"/>
  <c r="GX47" i="107" s="1"/>
  <c r="GY47" i="107" s="1"/>
  <c r="GZ47" i="107" s="1"/>
  <c r="HA47" i="107" s="1"/>
  <c r="HB47" i="107" s="1"/>
  <c r="HC47" i="107" s="1"/>
  <c r="HD47" i="107" s="1"/>
  <c r="HE47" i="107" s="1"/>
  <c r="HF47" i="107" s="1"/>
  <c r="HG47" i="107" s="1"/>
  <c r="HH47" i="107" s="1"/>
  <c r="HI47" i="107" s="1"/>
  <c r="HJ47" i="107" s="1"/>
  <c r="AR45" i="115"/>
  <c r="AR44" i="115"/>
  <c r="AU45" i="107"/>
  <c r="AQ105" i="87"/>
  <c r="AQ78" i="87"/>
  <c r="AY46" i="107"/>
  <c r="BN21" i="107"/>
  <c r="BT10" i="107"/>
  <c r="BL24" i="107"/>
  <c r="BR12" i="107"/>
  <c r="E28" i="108"/>
  <c r="X91" i="106"/>
  <c r="BP19" i="107"/>
  <c r="AR106" i="87" l="1"/>
  <c r="AR47" i="115"/>
  <c r="AS10" i="109"/>
  <c r="AS32" i="115"/>
  <c r="AS30" i="115" s="1"/>
  <c r="AS45" i="115"/>
  <c r="AT2" i="107"/>
  <c r="AS55" i="106" s="1"/>
  <c r="AS10" i="115"/>
  <c r="AS47" i="115" s="1"/>
  <c r="AS10" i="100"/>
  <c r="AS10" i="112"/>
  <c r="AS106" i="87"/>
  <c r="AS10" i="106"/>
  <c r="AV45" i="107"/>
  <c r="AR105" i="87"/>
  <c r="AR78" i="87"/>
  <c r="AZ46" i="107"/>
  <c r="BA46" i="107" s="1"/>
  <c r="BB46" i="107" s="1"/>
  <c r="BC46" i="107" s="1"/>
  <c r="BD46" i="107" s="1"/>
  <c r="BE46" i="107" s="1"/>
  <c r="BF46" i="107" s="1"/>
  <c r="BG46" i="107" s="1"/>
  <c r="BH46" i="107" s="1"/>
  <c r="BI46" i="107" s="1"/>
  <c r="BJ46" i="107" s="1"/>
  <c r="BK46" i="107" s="1"/>
  <c r="BL46" i="107" s="1"/>
  <c r="BM46" i="107" s="1"/>
  <c r="BN46" i="107" s="1"/>
  <c r="BO46" i="107" s="1"/>
  <c r="BP46" i="107" s="1"/>
  <c r="BQ46" i="107" s="1"/>
  <c r="BR46" i="107" s="1"/>
  <c r="BS46" i="107" s="1"/>
  <c r="BT46" i="107" s="1"/>
  <c r="BU46" i="107" s="1"/>
  <c r="BV46" i="107" s="1"/>
  <c r="BW46" i="107" s="1"/>
  <c r="BX46" i="107" s="1"/>
  <c r="BY46" i="107" s="1"/>
  <c r="BZ46" i="107" s="1"/>
  <c r="CA46" i="107" s="1"/>
  <c r="CB46" i="107" s="1"/>
  <c r="CC46" i="107" s="1"/>
  <c r="CD46" i="107" s="1"/>
  <c r="CE46" i="107" s="1"/>
  <c r="CF46" i="107" s="1"/>
  <c r="CG46" i="107" s="1"/>
  <c r="CH46" i="107" s="1"/>
  <c r="CI46" i="107" s="1"/>
  <c r="CJ46" i="107" s="1"/>
  <c r="CK46" i="107" s="1"/>
  <c r="CL46" i="107" s="1"/>
  <c r="CM46" i="107" s="1"/>
  <c r="CN46" i="107" s="1"/>
  <c r="CO46" i="107" s="1"/>
  <c r="CP46" i="107" s="1"/>
  <c r="CQ46" i="107" s="1"/>
  <c r="CR46" i="107" s="1"/>
  <c r="CS46" i="107" s="1"/>
  <c r="CT46" i="107" s="1"/>
  <c r="CU46" i="107" s="1"/>
  <c r="CV46" i="107" s="1"/>
  <c r="CW46" i="107" s="1"/>
  <c r="CX46" i="107" s="1"/>
  <c r="CY46" i="107" s="1"/>
  <c r="CZ46" i="107" s="1"/>
  <c r="DA46" i="107" s="1"/>
  <c r="DB46" i="107" s="1"/>
  <c r="DC46" i="107" s="1"/>
  <c r="DD46" i="107" s="1"/>
  <c r="DE46" i="107" s="1"/>
  <c r="DF46" i="107" s="1"/>
  <c r="DG46" i="107" s="1"/>
  <c r="DH46" i="107" s="1"/>
  <c r="DI46" i="107" s="1"/>
  <c r="DJ46" i="107" s="1"/>
  <c r="DK46" i="107" s="1"/>
  <c r="DL46" i="107" s="1"/>
  <c r="DM46" i="107" s="1"/>
  <c r="DN46" i="107" s="1"/>
  <c r="DO46" i="107" s="1"/>
  <c r="DP46" i="107" s="1"/>
  <c r="DQ46" i="107" s="1"/>
  <c r="DR46" i="107" s="1"/>
  <c r="DS46" i="107" s="1"/>
  <c r="DT46" i="107" s="1"/>
  <c r="DU46" i="107" s="1"/>
  <c r="DV46" i="107" s="1"/>
  <c r="DW46" i="107" s="1"/>
  <c r="DX46" i="107" s="1"/>
  <c r="DY46" i="107" s="1"/>
  <c r="DZ46" i="107" s="1"/>
  <c r="EA46" i="107" s="1"/>
  <c r="EB46" i="107" s="1"/>
  <c r="EC46" i="107" s="1"/>
  <c r="ED46" i="107" s="1"/>
  <c r="EE46" i="107" s="1"/>
  <c r="EF46" i="107" s="1"/>
  <c r="EG46" i="107" s="1"/>
  <c r="EH46" i="107" s="1"/>
  <c r="EI46" i="107" s="1"/>
  <c r="EJ46" i="107" s="1"/>
  <c r="EK46" i="107" s="1"/>
  <c r="EL46" i="107" s="1"/>
  <c r="EM46" i="107" s="1"/>
  <c r="EN46" i="107" s="1"/>
  <c r="EO46" i="107" s="1"/>
  <c r="EP46" i="107" s="1"/>
  <c r="EQ46" i="107" s="1"/>
  <c r="ER46" i="107" s="1"/>
  <c r="ES46" i="107" s="1"/>
  <c r="ET46" i="107" s="1"/>
  <c r="EU46" i="107" s="1"/>
  <c r="EV46" i="107" s="1"/>
  <c r="EW46" i="107" s="1"/>
  <c r="EX46" i="107" s="1"/>
  <c r="EY46" i="107" s="1"/>
  <c r="EZ46" i="107" s="1"/>
  <c r="FA46" i="107" s="1"/>
  <c r="FB46" i="107" s="1"/>
  <c r="FC46" i="107" s="1"/>
  <c r="FD46" i="107" s="1"/>
  <c r="FE46" i="107" s="1"/>
  <c r="FF46" i="107" s="1"/>
  <c r="FG46" i="107" s="1"/>
  <c r="FH46" i="107" s="1"/>
  <c r="FI46" i="107" s="1"/>
  <c r="FJ46" i="107" s="1"/>
  <c r="FK46" i="107" s="1"/>
  <c r="FL46" i="107" s="1"/>
  <c r="FM46" i="107" s="1"/>
  <c r="FN46" i="107" s="1"/>
  <c r="FO46" i="107" s="1"/>
  <c r="FP46" i="107" s="1"/>
  <c r="FQ46" i="107" s="1"/>
  <c r="FR46" i="107" s="1"/>
  <c r="FS46" i="107" s="1"/>
  <c r="FT46" i="107" s="1"/>
  <c r="FU46" i="107" s="1"/>
  <c r="FV46" i="107" s="1"/>
  <c r="FW46" i="107" s="1"/>
  <c r="FX46" i="107" s="1"/>
  <c r="FY46" i="107" s="1"/>
  <c r="FZ46" i="107" s="1"/>
  <c r="GA46" i="107" s="1"/>
  <c r="GB46" i="107" s="1"/>
  <c r="GC46" i="107" s="1"/>
  <c r="GD46" i="107" s="1"/>
  <c r="GE46" i="107" s="1"/>
  <c r="GF46" i="107" s="1"/>
  <c r="GG46" i="107" s="1"/>
  <c r="GH46" i="107" s="1"/>
  <c r="GI46" i="107" s="1"/>
  <c r="GJ46" i="107" s="1"/>
  <c r="GK46" i="107" s="1"/>
  <c r="GL46" i="107" s="1"/>
  <c r="GM46" i="107" s="1"/>
  <c r="GN46" i="107" s="1"/>
  <c r="GO46" i="107" s="1"/>
  <c r="GP46" i="107" s="1"/>
  <c r="GQ46" i="107" s="1"/>
  <c r="GR46" i="107" s="1"/>
  <c r="GS46" i="107" s="1"/>
  <c r="GT46" i="107" s="1"/>
  <c r="GU46" i="107" s="1"/>
  <c r="GV46" i="107" s="1"/>
  <c r="GW46" i="107" s="1"/>
  <c r="GX46" i="107" s="1"/>
  <c r="GY46" i="107" s="1"/>
  <c r="GZ46" i="107" s="1"/>
  <c r="HA46" i="107" s="1"/>
  <c r="HB46" i="107" s="1"/>
  <c r="HC46" i="107" s="1"/>
  <c r="HD46" i="107" s="1"/>
  <c r="HE46" i="107" s="1"/>
  <c r="HF46" i="107" s="1"/>
  <c r="HG46" i="107" s="1"/>
  <c r="HH46" i="107" s="1"/>
  <c r="HI46" i="107" s="1"/>
  <c r="HJ46" i="107" s="1"/>
  <c r="BU10" i="107"/>
  <c r="BQ19" i="107"/>
  <c r="BS12" i="107"/>
  <c r="BM24" i="107"/>
  <c r="X95" i="106"/>
  <c r="F28" i="108"/>
  <c r="BO21" i="107"/>
  <c r="AS20" i="115" l="1"/>
  <c r="AS79" i="87"/>
  <c r="AS44" i="115"/>
  <c r="AT83" i="106"/>
  <c r="AT67" i="106" s="1"/>
  <c r="B48" i="107" s="1"/>
  <c r="AU48" i="107" s="1"/>
  <c r="AS105" i="87"/>
  <c r="AW45" i="107"/>
  <c r="BV10" i="107"/>
  <c r="BN24" i="107"/>
  <c r="BT12" i="107"/>
  <c r="BP21" i="107"/>
  <c r="C29" i="108"/>
  <c r="BR19" i="107"/>
  <c r="AS78" i="87" l="1"/>
  <c r="AV48" i="107"/>
  <c r="AW48" i="107" s="1"/>
  <c r="AX48" i="107" s="1"/>
  <c r="AY48" i="107" s="1"/>
  <c r="AZ48" i="107" s="1"/>
  <c r="BA48" i="107" s="1"/>
  <c r="BB48" i="107" s="1"/>
  <c r="BC48" i="107" s="1"/>
  <c r="BD48" i="107" s="1"/>
  <c r="BE48" i="107" s="1"/>
  <c r="BF48" i="107" s="1"/>
  <c r="BG48" i="107" s="1"/>
  <c r="BH48" i="107" s="1"/>
  <c r="BI48" i="107" s="1"/>
  <c r="BJ48" i="107" s="1"/>
  <c r="BK48" i="107" s="1"/>
  <c r="BL48" i="107" s="1"/>
  <c r="BM48" i="107" s="1"/>
  <c r="BN48" i="107" s="1"/>
  <c r="BO48" i="107" s="1"/>
  <c r="BP48" i="107" s="1"/>
  <c r="BQ48" i="107" s="1"/>
  <c r="BR48" i="107" s="1"/>
  <c r="BS48" i="107" s="1"/>
  <c r="BT48" i="107" s="1"/>
  <c r="BU48" i="107" s="1"/>
  <c r="BV48" i="107" s="1"/>
  <c r="BW48" i="107" s="1"/>
  <c r="BX48" i="107" s="1"/>
  <c r="BY48" i="107" s="1"/>
  <c r="BZ48" i="107" s="1"/>
  <c r="CA48" i="107" s="1"/>
  <c r="CB48" i="107" s="1"/>
  <c r="CC48" i="107" s="1"/>
  <c r="CD48" i="107" s="1"/>
  <c r="CE48" i="107" s="1"/>
  <c r="CF48" i="107" s="1"/>
  <c r="CG48" i="107" s="1"/>
  <c r="CH48" i="107" s="1"/>
  <c r="CI48" i="107" s="1"/>
  <c r="CJ48" i="107" s="1"/>
  <c r="CK48" i="107" s="1"/>
  <c r="CL48" i="107" s="1"/>
  <c r="CM48" i="107" s="1"/>
  <c r="CN48" i="107" s="1"/>
  <c r="CO48" i="107" s="1"/>
  <c r="CP48" i="107" s="1"/>
  <c r="CQ48" i="107" s="1"/>
  <c r="CR48" i="107" s="1"/>
  <c r="CS48" i="107" s="1"/>
  <c r="CT48" i="107" s="1"/>
  <c r="CU48" i="107" s="1"/>
  <c r="CV48" i="107" s="1"/>
  <c r="CW48" i="107" s="1"/>
  <c r="CX48" i="107" s="1"/>
  <c r="CY48" i="107" s="1"/>
  <c r="CZ48" i="107" s="1"/>
  <c r="DA48" i="107" s="1"/>
  <c r="DB48" i="107" s="1"/>
  <c r="DC48" i="107" s="1"/>
  <c r="DD48" i="107" s="1"/>
  <c r="DE48" i="107" s="1"/>
  <c r="DF48" i="107" s="1"/>
  <c r="DG48" i="107" s="1"/>
  <c r="DH48" i="107" s="1"/>
  <c r="DI48" i="107" s="1"/>
  <c r="DJ48" i="107" s="1"/>
  <c r="DK48" i="107" s="1"/>
  <c r="DL48" i="107" s="1"/>
  <c r="DM48" i="107" s="1"/>
  <c r="DN48" i="107" s="1"/>
  <c r="DO48" i="107" s="1"/>
  <c r="DP48" i="107" s="1"/>
  <c r="DQ48" i="107" s="1"/>
  <c r="DR48" i="107" s="1"/>
  <c r="DS48" i="107" s="1"/>
  <c r="DT48" i="107" s="1"/>
  <c r="DU48" i="107" s="1"/>
  <c r="DV48" i="107" s="1"/>
  <c r="DW48" i="107" s="1"/>
  <c r="DX48" i="107" s="1"/>
  <c r="DY48" i="107" s="1"/>
  <c r="DZ48" i="107" s="1"/>
  <c r="EA48" i="107" s="1"/>
  <c r="EB48" i="107" s="1"/>
  <c r="EC48" i="107" s="1"/>
  <c r="ED48" i="107" s="1"/>
  <c r="EE48" i="107" s="1"/>
  <c r="EF48" i="107" s="1"/>
  <c r="EG48" i="107" s="1"/>
  <c r="EH48" i="107" s="1"/>
  <c r="EI48" i="107" s="1"/>
  <c r="EJ48" i="107" s="1"/>
  <c r="EK48" i="107" s="1"/>
  <c r="EL48" i="107" s="1"/>
  <c r="EM48" i="107" s="1"/>
  <c r="EN48" i="107" s="1"/>
  <c r="EO48" i="107" s="1"/>
  <c r="EP48" i="107" s="1"/>
  <c r="EQ48" i="107" s="1"/>
  <c r="ER48" i="107" s="1"/>
  <c r="ES48" i="107" s="1"/>
  <c r="ET48" i="107" s="1"/>
  <c r="EU48" i="107" s="1"/>
  <c r="EV48" i="107" s="1"/>
  <c r="EW48" i="107" s="1"/>
  <c r="EX48" i="107" s="1"/>
  <c r="EY48" i="107" s="1"/>
  <c r="EZ48" i="107" s="1"/>
  <c r="FA48" i="107" s="1"/>
  <c r="FB48" i="107" s="1"/>
  <c r="FC48" i="107" s="1"/>
  <c r="FD48" i="107" s="1"/>
  <c r="FE48" i="107" s="1"/>
  <c r="FF48" i="107" s="1"/>
  <c r="FG48" i="107" s="1"/>
  <c r="FH48" i="107" s="1"/>
  <c r="FI48" i="107" s="1"/>
  <c r="FJ48" i="107" s="1"/>
  <c r="FK48" i="107" s="1"/>
  <c r="FL48" i="107" s="1"/>
  <c r="FM48" i="107" s="1"/>
  <c r="FN48" i="107" s="1"/>
  <c r="FO48" i="107" s="1"/>
  <c r="FP48" i="107" s="1"/>
  <c r="FQ48" i="107" s="1"/>
  <c r="FR48" i="107" s="1"/>
  <c r="FS48" i="107" s="1"/>
  <c r="FT48" i="107" s="1"/>
  <c r="FU48" i="107" s="1"/>
  <c r="FV48" i="107" s="1"/>
  <c r="FW48" i="107" s="1"/>
  <c r="FX48" i="107" s="1"/>
  <c r="FY48" i="107" s="1"/>
  <c r="FZ48" i="107" s="1"/>
  <c r="GA48" i="107" s="1"/>
  <c r="GB48" i="107" s="1"/>
  <c r="GC48" i="107" s="1"/>
  <c r="GD48" i="107" s="1"/>
  <c r="GE48" i="107" s="1"/>
  <c r="GF48" i="107" s="1"/>
  <c r="GG48" i="107" s="1"/>
  <c r="GH48" i="107" s="1"/>
  <c r="GI48" i="107" s="1"/>
  <c r="GJ48" i="107" s="1"/>
  <c r="GK48" i="107" s="1"/>
  <c r="GL48" i="107" s="1"/>
  <c r="GM48" i="107" s="1"/>
  <c r="GN48" i="107" s="1"/>
  <c r="GO48" i="107" s="1"/>
  <c r="GP48" i="107" s="1"/>
  <c r="GQ48" i="107" s="1"/>
  <c r="GR48" i="107" s="1"/>
  <c r="GS48" i="107" s="1"/>
  <c r="GT48" i="107" s="1"/>
  <c r="GU48" i="107" s="1"/>
  <c r="GV48" i="107" s="1"/>
  <c r="GW48" i="107" s="1"/>
  <c r="GX48" i="107" s="1"/>
  <c r="GY48" i="107" s="1"/>
  <c r="GZ48" i="107" s="1"/>
  <c r="HA48" i="107" s="1"/>
  <c r="HB48" i="107" s="1"/>
  <c r="HC48" i="107" s="1"/>
  <c r="HD48" i="107" s="1"/>
  <c r="HE48" i="107" s="1"/>
  <c r="HF48" i="107" s="1"/>
  <c r="HG48" i="107" s="1"/>
  <c r="HH48" i="107" s="1"/>
  <c r="HI48" i="107" s="1"/>
  <c r="HJ48" i="107" s="1"/>
  <c r="AU2" i="107"/>
  <c r="AT55" i="106" s="1"/>
  <c r="AX45" i="107"/>
  <c r="D29" i="108"/>
  <c r="Y56" i="106"/>
  <c r="BO24" i="107"/>
  <c r="BU12" i="107"/>
  <c r="BW10" i="107"/>
  <c r="BS19" i="107"/>
  <c r="BQ21" i="107"/>
  <c r="AU83" i="106" l="1"/>
  <c r="AU67" i="106" s="1"/>
  <c r="B49" i="107" s="1"/>
  <c r="AV49" i="107" s="1"/>
  <c r="AW49" i="107" s="1"/>
  <c r="AX49" i="107" s="1"/>
  <c r="AY49" i="107" s="1"/>
  <c r="AZ49" i="107" s="1"/>
  <c r="BA49" i="107" s="1"/>
  <c r="BB49" i="107" s="1"/>
  <c r="BC49" i="107" s="1"/>
  <c r="BD49" i="107" s="1"/>
  <c r="BE49" i="107" s="1"/>
  <c r="BF49" i="107" s="1"/>
  <c r="BG49" i="107" s="1"/>
  <c r="BH49" i="107" s="1"/>
  <c r="BI49" i="107" s="1"/>
  <c r="BJ49" i="107" s="1"/>
  <c r="BK49" i="107" s="1"/>
  <c r="BL49" i="107" s="1"/>
  <c r="BM49" i="107" s="1"/>
  <c r="BN49" i="107" s="1"/>
  <c r="BO49" i="107" s="1"/>
  <c r="BP49" i="107" s="1"/>
  <c r="BQ49" i="107" s="1"/>
  <c r="BR49" i="107" s="1"/>
  <c r="BS49" i="107" s="1"/>
  <c r="BT49" i="107" s="1"/>
  <c r="BU49" i="107" s="1"/>
  <c r="BV49" i="107" s="1"/>
  <c r="BW49" i="107" s="1"/>
  <c r="BX49" i="107" s="1"/>
  <c r="BY49" i="107" s="1"/>
  <c r="BZ49" i="107" s="1"/>
  <c r="CA49" i="107" s="1"/>
  <c r="CB49" i="107" s="1"/>
  <c r="CC49" i="107" s="1"/>
  <c r="CD49" i="107" s="1"/>
  <c r="CE49" i="107" s="1"/>
  <c r="CF49" i="107" s="1"/>
  <c r="CG49" i="107" s="1"/>
  <c r="CH49" i="107" s="1"/>
  <c r="CI49" i="107" s="1"/>
  <c r="CJ49" i="107" s="1"/>
  <c r="CK49" i="107" s="1"/>
  <c r="CL49" i="107" s="1"/>
  <c r="CM49" i="107" s="1"/>
  <c r="CN49" i="107" s="1"/>
  <c r="CO49" i="107" s="1"/>
  <c r="CP49" i="107" s="1"/>
  <c r="CQ49" i="107" s="1"/>
  <c r="CR49" i="107" s="1"/>
  <c r="CS49" i="107" s="1"/>
  <c r="CT49" i="107" s="1"/>
  <c r="CU49" i="107" s="1"/>
  <c r="CV49" i="107" s="1"/>
  <c r="CW49" i="107" s="1"/>
  <c r="CX49" i="107" s="1"/>
  <c r="CY49" i="107" s="1"/>
  <c r="CZ49" i="107" s="1"/>
  <c r="DA49" i="107" s="1"/>
  <c r="DB49" i="107" s="1"/>
  <c r="DC49" i="107" s="1"/>
  <c r="DD49" i="107" s="1"/>
  <c r="DE49" i="107" s="1"/>
  <c r="DF49" i="107" s="1"/>
  <c r="DG49" i="107" s="1"/>
  <c r="DH49" i="107" s="1"/>
  <c r="DI49" i="107" s="1"/>
  <c r="DJ49" i="107" s="1"/>
  <c r="DK49" i="107" s="1"/>
  <c r="DL49" i="107" s="1"/>
  <c r="DM49" i="107" s="1"/>
  <c r="DN49" i="107" s="1"/>
  <c r="DO49" i="107" s="1"/>
  <c r="DP49" i="107" s="1"/>
  <c r="DQ49" i="107" s="1"/>
  <c r="DR49" i="107" s="1"/>
  <c r="DS49" i="107" s="1"/>
  <c r="DT49" i="107" s="1"/>
  <c r="DU49" i="107" s="1"/>
  <c r="DV49" i="107" s="1"/>
  <c r="DW49" i="107" s="1"/>
  <c r="DX49" i="107" s="1"/>
  <c r="DY49" i="107" s="1"/>
  <c r="DZ49" i="107" s="1"/>
  <c r="EA49" i="107" s="1"/>
  <c r="EB49" i="107" s="1"/>
  <c r="EC49" i="107" s="1"/>
  <c r="ED49" i="107" s="1"/>
  <c r="EE49" i="107" s="1"/>
  <c r="EF49" i="107" s="1"/>
  <c r="EG49" i="107" s="1"/>
  <c r="EH49" i="107" s="1"/>
  <c r="EI49" i="107" s="1"/>
  <c r="EJ49" i="107" s="1"/>
  <c r="EK49" i="107" s="1"/>
  <c r="EL49" i="107" s="1"/>
  <c r="EM49" i="107" s="1"/>
  <c r="EN49" i="107" s="1"/>
  <c r="EO49" i="107" s="1"/>
  <c r="EP49" i="107" s="1"/>
  <c r="EQ49" i="107" s="1"/>
  <c r="ER49" i="107" s="1"/>
  <c r="ES49" i="107" s="1"/>
  <c r="ET49" i="107" s="1"/>
  <c r="EU49" i="107" s="1"/>
  <c r="EV49" i="107" s="1"/>
  <c r="EW49" i="107" s="1"/>
  <c r="EX49" i="107" s="1"/>
  <c r="EY49" i="107" s="1"/>
  <c r="EZ49" i="107" s="1"/>
  <c r="FA49" i="107" s="1"/>
  <c r="FB49" i="107" s="1"/>
  <c r="FC49" i="107" s="1"/>
  <c r="FD49" i="107" s="1"/>
  <c r="FE49" i="107" s="1"/>
  <c r="FF49" i="107" s="1"/>
  <c r="FG49" i="107" s="1"/>
  <c r="FH49" i="107" s="1"/>
  <c r="FI49" i="107" s="1"/>
  <c r="FJ49" i="107" s="1"/>
  <c r="FK49" i="107" s="1"/>
  <c r="FL49" i="107" s="1"/>
  <c r="FM49" i="107" s="1"/>
  <c r="FN49" i="107" s="1"/>
  <c r="FO49" i="107" s="1"/>
  <c r="FP49" i="107" s="1"/>
  <c r="FQ49" i="107" s="1"/>
  <c r="FR49" i="107" s="1"/>
  <c r="FS49" i="107" s="1"/>
  <c r="FT49" i="107" s="1"/>
  <c r="FU49" i="107" s="1"/>
  <c r="FV49" i="107" s="1"/>
  <c r="FW49" i="107" s="1"/>
  <c r="FX49" i="107" s="1"/>
  <c r="FY49" i="107" s="1"/>
  <c r="FZ49" i="107" s="1"/>
  <c r="GA49" i="107" s="1"/>
  <c r="GB49" i="107" s="1"/>
  <c r="GC49" i="107" s="1"/>
  <c r="GD49" i="107" s="1"/>
  <c r="GE49" i="107" s="1"/>
  <c r="GF49" i="107" s="1"/>
  <c r="GG49" i="107" s="1"/>
  <c r="GH49" i="107" s="1"/>
  <c r="GI49" i="107" s="1"/>
  <c r="GJ49" i="107" s="1"/>
  <c r="GK49" i="107" s="1"/>
  <c r="GL49" i="107" s="1"/>
  <c r="GM49" i="107" s="1"/>
  <c r="GN49" i="107" s="1"/>
  <c r="GO49" i="107" s="1"/>
  <c r="GP49" i="107" s="1"/>
  <c r="GQ49" i="107" s="1"/>
  <c r="GR49" i="107" s="1"/>
  <c r="GS49" i="107" s="1"/>
  <c r="GT49" i="107" s="1"/>
  <c r="GU49" i="107" s="1"/>
  <c r="GV49" i="107" s="1"/>
  <c r="GW49" i="107" s="1"/>
  <c r="GX49" i="107" s="1"/>
  <c r="GY49" i="107" s="1"/>
  <c r="GZ49" i="107" s="1"/>
  <c r="HA49" i="107" s="1"/>
  <c r="HB49" i="107" s="1"/>
  <c r="HC49" i="107" s="1"/>
  <c r="HD49" i="107" s="1"/>
  <c r="HE49" i="107" s="1"/>
  <c r="HF49" i="107" s="1"/>
  <c r="HG49" i="107" s="1"/>
  <c r="HH49" i="107" s="1"/>
  <c r="HI49" i="107" s="1"/>
  <c r="HJ49" i="107" s="1"/>
  <c r="AT10" i="112"/>
  <c r="AT10" i="115"/>
  <c r="AT32" i="115"/>
  <c r="AT30" i="115" s="1"/>
  <c r="AT10" i="100"/>
  <c r="AT10" i="109"/>
  <c r="AT10" i="106"/>
  <c r="AY45" i="107"/>
  <c r="AZ45" i="107" s="1"/>
  <c r="BA45" i="107" s="1"/>
  <c r="BB45" i="107" s="1"/>
  <c r="BC45" i="107" s="1"/>
  <c r="BD45" i="107" s="1"/>
  <c r="BE45" i="107" s="1"/>
  <c r="BF45" i="107" s="1"/>
  <c r="BG45" i="107" s="1"/>
  <c r="BH45" i="107" s="1"/>
  <c r="BI45" i="107" s="1"/>
  <c r="BJ45" i="107" s="1"/>
  <c r="BK45" i="107" s="1"/>
  <c r="BL45" i="107" s="1"/>
  <c r="BM45" i="107" s="1"/>
  <c r="BN45" i="107" s="1"/>
  <c r="BO45" i="107" s="1"/>
  <c r="BP45" i="107" s="1"/>
  <c r="BQ45" i="107" s="1"/>
  <c r="BR45" i="107" s="1"/>
  <c r="BS45" i="107" s="1"/>
  <c r="BT45" i="107" s="1"/>
  <c r="BU45" i="107" s="1"/>
  <c r="BV45" i="107" s="1"/>
  <c r="BW45" i="107" s="1"/>
  <c r="BX45" i="107" s="1"/>
  <c r="BY45" i="107" s="1"/>
  <c r="BZ45" i="107" s="1"/>
  <c r="CA45" i="107" s="1"/>
  <c r="CB45" i="107" s="1"/>
  <c r="CC45" i="107" s="1"/>
  <c r="CD45" i="107" s="1"/>
  <c r="CE45" i="107" s="1"/>
  <c r="CF45" i="107" s="1"/>
  <c r="CG45" i="107" s="1"/>
  <c r="CH45" i="107" s="1"/>
  <c r="CI45" i="107" s="1"/>
  <c r="CJ45" i="107" s="1"/>
  <c r="CK45" i="107" s="1"/>
  <c r="CL45" i="107" s="1"/>
  <c r="CM45" i="107" s="1"/>
  <c r="CN45" i="107" s="1"/>
  <c r="CO45" i="107" s="1"/>
  <c r="CP45" i="107" s="1"/>
  <c r="CQ45" i="107" s="1"/>
  <c r="CR45" i="107" s="1"/>
  <c r="CS45" i="107" s="1"/>
  <c r="CT45" i="107" s="1"/>
  <c r="CU45" i="107" s="1"/>
  <c r="CV45" i="107" s="1"/>
  <c r="CW45" i="107" s="1"/>
  <c r="CX45" i="107" s="1"/>
  <c r="CY45" i="107" s="1"/>
  <c r="CZ45" i="107" s="1"/>
  <c r="DA45" i="107" s="1"/>
  <c r="DB45" i="107" s="1"/>
  <c r="DC45" i="107" s="1"/>
  <c r="DD45" i="107" s="1"/>
  <c r="DE45" i="107" s="1"/>
  <c r="DF45" i="107" s="1"/>
  <c r="DG45" i="107" s="1"/>
  <c r="DH45" i="107" s="1"/>
  <c r="DI45" i="107" s="1"/>
  <c r="DJ45" i="107" s="1"/>
  <c r="DK45" i="107" s="1"/>
  <c r="DL45" i="107" s="1"/>
  <c r="DM45" i="107" s="1"/>
  <c r="DN45" i="107" s="1"/>
  <c r="DO45" i="107" s="1"/>
  <c r="DP45" i="107" s="1"/>
  <c r="DQ45" i="107" s="1"/>
  <c r="DR45" i="107" s="1"/>
  <c r="DS45" i="107" s="1"/>
  <c r="DT45" i="107" s="1"/>
  <c r="DU45" i="107" s="1"/>
  <c r="DV45" i="107" s="1"/>
  <c r="DW45" i="107" s="1"/>
  <c r="DX45" i="107" s="1"/>
  <c r="DY45" i="107" s="1"/>
  <c r="DZ45" i="107" s="1"/>
  <c r="EA45" i="107" s="1"/>
  <c r="EB45" i="107" s="1"/>
  <c r="EC45" i="107" s="1"/>
  <c r="ED45" i="107" s="1"/>
  <c r="EE45" i="107" s="1"/>
  <c r="EF45" i="107" s="1"/>
  <c r="EG45" i="107" s="1"/>
  <c r="EH45" i="107" s="1"/>
  <c r="EI45" i="107" s="1"/>
  <c r="EJ45" i="107" s="1"/>
  <c r="EK45" i="107" s="1"/>
  <c r="EL45" i="107" s="1"/>
  <c r="EM45" i="107" s="1"/>
  <c r="EN45" i="107" s="1"/>
  <c r="EO45" i="107" s="1"/>
  <c r="EP45" i="107" s="1"/>
  <c r="EQ45" i="107" s="1"/>
  <c r="ER45" i="107" s="1"/>
  <c r="ES45" i="107" s="1"/>
  <c r="ET45" i="107" s="1"/>
  <c r="EU45" i="107" s="1"/>
  <c r="EV45" i="107" s="1"/>
  <c r="EW45" i="107" s="1"/>
  <c r="EX45" i="107" s="1"/>
  <c r="EY45" i="107" s="1"/>
  <c r="EZ45" i="107" s="1"/>
  <c r="FA45" i="107" s="1"/>
  <c r="FB45" i="107" s="1"/>
  <c r="FC45" i="107" s="1"/>
  <c r="FD45" i="107" s="1"/>
  <c r="FE45" i="107" s="1"/>
  <c r="FF45" i="107" s="1"/>
  <c r="FG45" i="107" s="1"/>
  <c r="FH45" i="107" s="1"/>
  <c r="FI45" i="107" s="1"/>
  <c r="FJ45" i="107" s="1"/>
  <c r="FK45" i="107" s="1"/>
  <c r="FL45" i="107" s="1"/>
  <c r="FM45" i="107" s="1"/>
  <c r="FN45" i="107" s="1"/>
  <c r="FO45" i="107" s="1"/>
  <c r="FP45" i="107" s="1"/>
  <c r="FQ45" i="107" s="1"/>
  <c r="FR45" i="107" s="1"/>
  <c r="FS45" i="107" s="1"/>
  <c r="FT45" i="107" s="1"/>
  <c r="FU45" i="107" s="1"/>
  <c r="FV45" i="107" s="1"/>
  <c r="FW45" i="107" s="1"/>
  <c r="FX45" i="107" s="1"/>
  <c r="FY45" i="107" s="1"/>
  <c r="FZ45" i="107" s="1"/>
  <c r="GA45" i="107" s="1"/>
  <c r="GB45" i="107" s="1"/>
  <c r="GC45" i="107" s="1"/>
  <c r="GD45" i="107" s="1"/>
  <c r="GE45" i="107" s="1"/>
  <c r="GF45" i="107" s="1"/>
  <c r="GG45" i="107" s="1"/>
  <c r="GH45" i="107" s="1"/>
  <c r="GI45" i="107" s="1"/>
  <c r="GJ45" i="107" s="1"/>
  <c r="GK45" i="107" s="1"/>
  <c r="GL45" i="107" s="1"/>
  <c r="GM45" i="107" s="1"/>
  <c r="GN45" i="107" s="1"/>
  <c r="GO45" i="107" s="1"/>
  <c r="GP45" i="107" s="1"/>
  <c r="GQ45" i="107" s="1"/>
  <c r="GR45" i="107" s="1"/>
  <c r="GS45" i="107" s="1"/>
  <c r="GT45" i="107" s="1"/>
  <c r="GU45" i="107" s="1"/>
  <c r="GV45" i="107" s="1"/>
  <c r="GW45" i="107" s="1"/>
  <c r="GX45" i="107" s="1"/>
  <c r="GY45" i="107" s="1"/>
  <c r="GZ45" i="107" s="1"/>
  <c r="HA45" i="107" s="1"/>
  <c r="HB45" i="107" s="1"/>
  <c r="HC45" i="107" s="1"/>
  <c r="HD45" i="107" s="1"/>
  <c r="HE45" i="107" s="1"/>
  <c r="HF45" i="107" s="1"/>
  <c r="HG45" i="107" s="1"/>
  <c r="HH45" i="107" s="1"/>
  <c r="HI45" i="107" s="1"/>
  <c r="HJ45" i="107" s="1"/>
  <c r="BP24" i="107"/>
  <c r="BT19" i="107"/>
  <c r="BR21" i="107"/>
  <c r="BV12" i="107"/>
  <c r="BX10" i="107"/>
  <c r="Y91" i="106"/>
  <c r="E29" i="108"/>
  <c r="AT47" i="115" l="1"/>
  <c r="AT20" i="115"/>
  <c r="AU10" i="112"/>
  <c r="AU10" i="100"/>
  <c r="AU10" i="106"/>
  <c r="AU10" i="109"/>
  <c r="AU10" i="115"/>
  <c r="AU32" i="115"/>
  <c r="AU30" i="115" s="1"/>
  <c r="AV2" i="107"/>
  <c r="AU55" i="106" s="1"/>
  <c r="AT79" i="87"/>
  <c r="AT106" i="87"/>
  <c r="AT44" i="115"/>
  <c r="AT45" i="115"/>
  <c r="Y95" i="106"/>
  <c r="F29" i="108"/>
  <c r="BY10" i="107"/>
  <c r="BS21" i="107"/>
  <c r="BU19" i="107"/>
  <c r="BW12" i="107"/>
  <c r="BQ24" i="107"/>
  <c r="AV83" i="106" l="1"/>
  <c r="AV67" i="106" s="1"/>
  <c r="B50" i="107" s="1"/>
  <c r="AW50" i="107" s="1"/>
  <c r="AX50" i="107" s="1"/>
  <c r="AU79" i="87"/>
  <c r="AU106" i="87"/>
  <c r="AU20" i="115"/>
  <c r="AU47" i="115"/>
  <c r="AU44" i="115"/>
  <c r="AU45" i="115"/>
  <c r="AT78" i="87"/>
  <c r="AT105" i="87"/>
  <c r="BV19" i="107"/>
  <c r="BX12" i="107"/>
  <c r="BZ10" i="107"/>
  <c r="C30" i="108"/>
  <c r="BR24" i="107"/>
  <c r="BT21" i="107"/>
  <c r="AV10" i="112" l="1"/>
  <c r="AV10" i="106"/>
  <c r="AV10" i="109"/>
  <c r="AV32" i="115"/>
  <c r="AV30" i="115" s="1"/>
  <c r="AV10" i="100"/>
  <c r="AV10" i="115"/>
  <c r="AV20" i="115" s="1"/>
  <c r="AW2" i="107"/>
  <c r="AV55" i="106" s="1"/>
  <c r="AX83" i="106"/>
  <c r="AX67" i="106" s="1"/>
  <c r="B52" i="107" s="1"/>
  <c r="AY52" i="107" s="1"/>
  <c r="AZ52" i="107" s="1"/>
  <c r="BA52" i="107" s="1"/>
  <c r="BB52" i="107" s="1"/>
  <c r="BC52" i="107" s="1"/>
  <c r="BD52" i="107" s="1"/>
  <c r="BE52" i="107" s="1"/>
  <c r="BF52" i="107" s="1"/>
  <c r="BG52" i="107" s="1"/>
  <c r="BH52" i="107" s="1"/>
  <c r="BI52" i="107" s="1"/>
  <c r="BJ52" i="107" s="1"/>
  <c r="BK52" i="107" s="1"/>
  <c r="BL52" i="107" s="1"/>
  <c r="BM52" i="107" s="1"/>
  <c r="BN52" i="107" s="1"/>
  <c r="BO52" i="107" s="1"/>
  <c r="BP52" i="107" s="1"/>
  <c r="BQ52" i="107" s="1"/>
  <c r="BR52" i="107" s="1"/>
  <c r="BS52" i="107" s="1"/>
  <c r="BT52" i="107" s="1"/>
  <c r="BU52" i="107" s="1"/>
  <c r="BV52" i="107" s="1"/>
  <c r="BW52" i="107" s="1"/>
  <c r="BX52" i="107" s="1"/>
  <c r="BY52" i="107" s="1"/>
  <c r="BZ52" i="107" s="1"/>
  <c r="CA52" i="107" s="1"/>
  <c r="CB52" i="107" s="1"/>
  <c r="CC52" i="107" s="1"/>
  <c r="CD52" i="107" s="1"/>
  <c r="CE52" i="107" s="1"/>
  <c r="CF52" i="107" s="1"/>
  <c r="CG52" i="107" s="1"/>
  <c r="CH52" i="107" s="1"/>
  <c r="CI52" i="107" s="1"/>
  <c r="CJ52" i="107" s="1"/>
  <c r="CK52" i="107" s="1"/>
  <c r="CL52" i="107" s="1"/>
  <c r="CM52" i="107" s="1"/>
  <c r="CN52" i="107" s="1"/>
  <c r="CO52" i="107" s="1"/>
  <c r="CP52" i="107" s="1"/>
  <c r="CQ52" i="107" s="1"/>
  <c r="CR52" i="107" s="1"/>
  <c r="CS52" i="107" s="1"/>
  <c r="CT52" i="107" s="1"/>
  <c r="CU52" i="107" s="1"/>
  <c r="CV52" i="107" s="1"/>
  <c r="CW52" i="107" s="1"/>
  <c r="CX52" i="107" s="1"/>
  <c r="CY52" i="107" s="1"/>
  <c r="CZ52" i="107" s="1"/>
  <c r="DA52" i="107" s="1"/>
  <c r="DB52" i="107" s="1"/>
  <c r="DC52" i="107" s="1"/>
  <c r="DD52" i="107" s="1"/>
  <c r="DE52" i="107" s="1"/>
  <c r="DF52" i="107" s="1"/>
  <c r="DG52" i="107" s="1"/>
  <c r="DH52" i="107" s="1"/>
  <c r="DI52" i="107" s="1"/>
  <c r="DJ52" i="107" s="1"/>
  <c r="DK52" i="107" s="1"/>
  <c r="DL52" i="107" s="1"/>
  <c r="DM52" i="107" s="1"/>
  <c r="DN52" i="107" s="1"/>
  <c r="DO52" i="107" s="1"/>
  <c r="DP52" i="107" s="1"/>
  <c r="DQ52" i="107" s="1"/>
  <c r="DR52" i="107" s="1"/>
  <c r="DS52" i="107" s="1"/>
  <c r="DT52" i="107" s="1"/>
  <c r="DU52" i="107" s="1"/>
  <c r="DV52" i="107" s="1"/>
  <c r="DW52" i="107" s="1"/>
  <c r="DX52" i="107" s="1"/>
  <c r="DY52" i="107" s="1"/>
  <c r="DZ52" i="107" s="1"/>
  <c r="EA52" i="107" s="1"/>
  <c r="EB52" i="107" s="1"/>
  <c r="EC52" i="107" s="1"/>
  <c r="ED52" i="107" s="1"/>
  <c r="EE52" i="107" s="1"/>
  <c r="EF52" i="107" s="1"/>
  <c r="EG52" i="107" s="1"/>
  <c r="EH52" i="107" s="1"/>
  <c r="EI52" i="107" s="1"/>
  <c r="EJ52" i="107" s="1"/>
  <c r="EK52" i="107" s="1"/>
  <c r="EL52" i="107" s="1"/>
  <c r="EM52" i="107" s="1"/>
  <c r="EN52" i="107" s="1"/>
  <c r="EO52" i="107" s="1"/>
  <c r="EP52" i="107" s="1"/>
  <c r="EQ52" i="107" s="1"/>
  <c r="ER52" i="107" s="1"/>
  <c r="ES52" i="107" s="1"/>
  <c r="ET52" i="107" s="1"/>
  <c r="EU52" i="107" s="1"/>
  <c r="EV52" i="107" s="1"/>
  <c r="EW52" i="107" s="1"/>
  <c r="EX52" i="107" s="1"/>
  <c r="EY52" i="107" s="1"/>
  <c r="EZ52" i="107" s="1"/>
  <c r="FA52" i="107" s="1"/>
  <c r="FB52" i="107" s="1"/>
  <c r="FC52" i="107" s="1"/>
  <c r="FD52" i="107" s="1"/>
  <c r="FE52" i="107" s="1"/>
  <c r="FF52" i="107" s="1"/>
  <c r="FG52" i="107" s="1"/>
  <c r="FH52" i="107" s="1"/>
  <c r="FI52" i="107" s="1"/>
  <c r="FJ52" i="107" s="1"/>
  <c r="FK52" i="107" s="1"/>
  <c r="FL52" i="107" s="1"/>
  <c r="FM52" i="107" s="1"/>
  <c r="FN52" i="107" s="1"/>
  <c r="FO52" i="107" s="1"/>
  <c r="FP52" i="107" s="1"/>
  <c r="FQ52" i="107" s="1"/>
  <c r="FR52" i="107" s="1"/>
  <c r="FS52" i="107" s="1"/>
  <c r="FT52" i="107" s="1"/>
  <c r="FU52" i="107" s="1"/>
  <c r="FV52" i="107" s="1"/>
  <c r="FW52" i="107" s="1"/>
  <c r="FX52" i="107" s="1"/>
  <c r="FY52" i="107" s="1"/>
  <c r="FZ52" i="107" s="1"/>
  <c r="GA52" i="107" s="1"/>
  <c r="GB52" i="107" s="1"/>
  <c r="GC52" i="107" s="1"/>
  <c r="GD52" i="107" s="1"/>
  <c r="GE52" i="107" s="1"/>
  <c r="GF52" i="107" s="1"/>
  <c r="GG52" i="107" s="1"/>
  <c r="GH52" i="107" s="1"/>
  <c r="GI52" i="107" s="1"/>
  <c r="GJ52" i="107" s="1"/>
  <c r="GK52" i="107" s="1"/>
  <c r="GL52" i="107" s="1"/>
  <c r="GM52" i="107" s="1"/>
  <c r="GN52" i="107" s="1"/>
  <c r="GO52" i="107" s="1"/>
  <c r="GP52" i="107" s="1"/>
  <c r="GQ52" i="107" s="1"/>
  <c r="GR52" i="107" s="1"/>
  <c r="GS52" i="107" s="1"/>
  <c r="GT52" i="107" s="1"/>
  <c r="GU52" i="107" s="1"/>
  <c r="GV52" i="107" s="1"/>
  <c r="GW52" i="107" s="1"/>
  <c r="GX52" i="107" s="1"/>
  <c r="GY52" i="107" s="1"/>
  <c r="GZ52" i="107" s="1"/>
  <c r="HA52" i="107" s="1"/>
  <c r="HB52" i="107" s="1"/>
  <c r="HC52" i="107" s="1"/>
  <c r="HD52" i="107" s="1"/>
  <c r="HE52" i="107" s="1"/>
  <c r="HF52" i="107" s="1"/>
  <c r="HG52" i="107" s="1"/>
  <c r="HH52" i="107" s="1"/>
  <c r="HI52" i="107" s="1"/>
  <c r="HJ52" i="107" s="1"/>
  <c r="AW83" i="106"/>
  <c r="AW67" i="106" s="1"/>
  <c r="B51" i="107" s="1"/>
  <c r="AX51" i="107" s="1"/>
  <c r="AY51" i="107" s="1"/>
  <c r="AZ51" i="107" s="1"/>
  <c r="BA51" i="107" s="1"/>
  <c r="BB51" i="107" s="1"/>
  <c r="BC51" i="107" s="1"/>
  <c r="BD51" i="107" s="1"/>
  <c r="BE51" i="107" s="1"/>
  <c r="BF51" i="107" s="1"/>
  <c r="BG51" i="107" s="1"/>
  <c r="BH51" i="107" s="1"/>
  <c r="BI51" i="107" s="1"/>
  <c r="BJ51" i="107" s="1"/>
  <c r="BK51" i="107" s="1"/>
  <c r="BL51" i="107" s="1"/>
  <c r="BM51" i="107" s="1"/>
  <c r="BN51" i="107" s="1"/>
  <c r="BO51" i="107" s="1"/>
  <c r="BP51" i="107" s="1"/>
  <c r="BQ51" i="107" s="1"/>
  <c r="BR51" i="107" s="1"/>
  <c r="BS51" i="107" s="1"/>
  <c r="BT51" i="107" s="1"/>
  <c r="BU51" i="107" s="1"/>
  <c r="BV51" i="107" s="1"/>
  <c r="BW51" i="107" s="1"/>
  <c r="BX51" i="107" s="1"/>
  <c r="BY51" i="107" s="1"/>
  <c r="BZ51" i="107" s="1"/>
  <c r="CA51" i="107" s="1"/>
  <c r="CB51" i="107" s="1"/>
  <c r="CC51" i="107" s="1"/>
  <c r="CD51" i="107" s="1"/>
  <c r="CE51" i="107" s="1"/>
  <c r="CF51" i="107" s="1"/>
  <c r="CG51" i="107" s="1"/>
  <c r="CH51" i="107" s="1"/>
  <c r="CI51" i="107" s="1"/>
  <c r="CJ51" i="107" s="1"/>
  <c r="CK51" i="107" s="1"/>
  <c r="CL51" i="107" s="1"/>
  <c r="CM51" i="107" s="1"/>
  <c r="CN51" i="107" s="1"/>
  <c r="CO51" i="107" s="1"/>
  <c r="CP51" i="107" s="1"/>
  <c r="CQ51" i="107" s="1"/>
  <c r="CR51" i="107" s="1"/>
  <c r="CS51" i="107" s="1"/>
  <c r="CT51" i="107" s="1"/>
  <c r="CU51" i="107" s="1"/>
  <c r="CV51" i="107" s="1"/>
  <c r="CW51" i="107" s="1"/>
  <c r="CX51" i="107" s="1"/>
  <c r="CY51" i="107" s="1"/>
  <c r="CZ51" i="107" s="1"/>
  <c r="DA51" i="107" s="1"/>
  <c r="DB51" i="107" s="1"/>
  <c r="DC51" i="107" s="1"/>
  <c r="DD51" i="107" s="1"/>
  <c r="DE51" i="107" s="1"/>
  <c r="DF51" i="107" s="1"/>
  <c r="DG51" i="107" s="1"/>
  <c r="DH51" i="107" s="1"/>
  <c r="DI51" i="107" s="1"/>
  <c r="DJ51" i="107" s="1"/>
  <c r="DK51" i="107" s="1"/>
  <c r="DL51" i="107" s="1"/>
  <c r="DM51" i="107" s="1"/>
  <c r="DN51" i="107" s="1"/>
  <c r="DO51" i="107" s="1"/>
  <c r="DP51" i="107" s="1"/>
  <c r="DQ51" i="107" s="1"/>
  <c r="DR51" i="107" s="1"/>
  <c r="DS51" i="107" s="1"/>
  <c r="DT51" i="107" s="1"/>
  <c r="DU51" i="107" s="1"/>
  <c r="DV51" i="107" s="1"/>
  <c r="DW51" i="107" s="1"/>
  <c r="DX51" i="107" s="1"/>
  <c r="DY51" i="107" s="1"/>
  <c r="DZ51" i="107" s="1"/>
  <c r="EA51" i="107" s="1"/>
  <c r="EB51" i="107" s="1"/>
  <c r="EC51" i="107" s="1"/>
  <c r="ED51" i="107" s="1"/>
  <c r="EE51" i="107" s="1"/>
  <c r="EF51" i="107" s="1"/>
  <c r="EG51" i="107" s="1"/>
  <c r="EH51" i="107" s="1"/>
  <c r="EI51" i="107" s="1"/>
  <c r="EJ51" i="107" s="1"/>
  <c r="EK51" i="107" s="1"/>
  <c r="EL51" i="107" s="1"/>
  <c r="EM51" i="107" s="1"/>
  <c r="EN51" i="107" s="1"/>
  <c r="EO51" i="107" s="1"/>
  <c r="EP51" i="107" s="1"/>
  <c r="EQ51" i="107" s="1"/>
  <c r="ER51" i="107" s="1"/>
  <c r="ES51" i="107" s="1"/>
  <c r="ET51" i="107" s="1"/>
  <c r="EU51" i="107" s="1"/>
  <c r="EV51" i="107" s="1"/>
  <c r="EW51" i="107" s="1"/>
  <c r="EX51" i="107" s="1"/>
  <c r="EY51" i="107" s="1"/>
  <c r="EZ51" i="107" s="1"/>
  <c r="FA51" i="107" s="1"/>
  <c r="FB51" i="107" s="1"/>
  <c r="FC51" i="107" s="1"/>
  <c r="FD51" i="107" s="1"/>
  <c r="FE51" i="107" s="1"/>
  <c r="FF51" i="107" s="1"/>
  <c r="FG51" i="107" s="1"/>
  <c r="FH51" i="107" s="1"/>
  <c r="FI51" i="107" s="1"/>
  <c r="FJ51" i="107" s="1"/>
  <c r="FK51" i="107" s="1"/>
  <c r="FL51" i="107" s="1"/>
  <c r="FM51" i="107" s="1"/>
  <c r="FN51" i="107" s="1"/>
  <c r="FO51" i="107" s="1"/>
  <c r="FP51" i="107" s="1"/>
  <c r="FQ51" i="107" s="1"/>
  <c r="FR51" i="107" s="1"/>
  <c r="FS51" i="107" s="1"/>
  <c r="FT51" i="107" s="1"/>
  <c r="FU51" i="107" s="1"/>
  <c r="FV51" i="107" s="1"/>
  <c r="FW51" i="107" s="1"/>
  <c r="FX51" i="107" s="1"/>
  <c r="FY51" i="107" s="1"/>
  <c r="FZ51" i="107" s="1"/>
  <c r="GA51" i="107" s="1"/>
  <c r="GB51" i="107" s="1"/>
  <c r="GC51" i="107" s="1"/>
  <c r="GD51" i="107" s="1"/>
  <c r="GE51" i="107" s="1"/>
  <c r="GF51" i="107" s="1"/>
  <c r="GG51" i="107" s="1"/>
  <c r="GH51" i="107" s="1"/>
  <c r="GI51" i="107" s="1"/>
  <c r="GJ51" i="107" s="1"/>
  <c r="GK51" i="107" s="1"/>
  <c r="GL51" i="107" s="1"/>
  <c r="GM51" i="107" s="1"/>
  <c r="GN51" i="107" s="1"/>
  <c r="GO51" i="107" s="1"/>
  <c r="GP51" i="107" s="1"/>
  <c r="GQ51" i="107" s="1"/>
  <c r="GR51" i="107" s="1"/>
  <c r="GS51" i="107" s="1"/>
  <c r="GT51" i="107" s="1"/>
  <c r="GU51" i="107" s="1"/>
  <c r="GV51" i="107" s="1"/>
  <c r="GW51" i="107" s="1"/>
  <c r="GX51" i="107" s="1"/>
  <c r="GY51" i="107" s="1"/>
  <c r="GZ51" i="107" s="1"/>
  <c r="HA51" i="107" s="1"/>
  <c r="HB51" i="107" s="1"/>
  <c r="HC51" i="107" s="1"/>
  <c r="HD51" i="107" s="1"/>
  <c r="HE51" i="107" s="1"/>
  <c r="HF51" i="107" s="1"/>
  <c r="HG51" i="107" s="1"/>
  <c r="HH51" i="107" s="1"/>
  <c r="HI51" i="107" s="1"/>
  <c r="HJ51" i="107" s="1"/>
  <c r="AU105" i="87"/>
  <c r="AU78" i="87"/>
  <c r="AV45" i="115"/>
  <c r="AV44" i="115"/>
  <c r="AV106" i="87"/>
  <c r="AV79" i="87"/>
  <c r="AY50" i="107"/>
  <c r="CA10" i="107"/>
  <c r="BU21" i="107"/>
  <c r="BY12" i="107"/>
  <c r="BW19" i="107"/>
  <c r="E30" i="108"/>
  <c r="Z56" i="106"/>
  <c r="BS24" i="107"/>
  <c r="AX2" i="107" l="1"/>
  <c r="AW55" i="106" s="1"/>
  <c r="AW10" i="109"/>
  <c r="AV47" i="115"/>
  <c r="AV105" i="87"/>
  <c r="AV78" i="87"/>
  <c r="AZ50" i="107"/>
  <c r="BA50" i="107" s="1"/>
  <c r="BB50" i="107" s="1"/>
  <c r="BC50" i="107" s="1"/>
  <c r="BD50" i="107" s="1"/>
  <c r="BE50" i="107" s="1"/>
  <c r="BF50" i="107" s="1"/>
  <c r="BG50" i="107" s="1"/>
  <c r="BH50" i="107" s="1"/>
  <c r="BI50" i="107" s="1"/>
  <c r="BJ50" i="107" s="1"/>
  <c r="BK50" i="107" s="1"/>
  <c r="BL50" i="107" s="1"/>
  <c r="BM50" i="107" s="1"/>
  <c r="BN50" i="107" s="1"/>
  <c r="BO50" i="107" s="1"/>
  <c r="BP50" i="107" s="1"/>
  <c r="BQ50" i="107" s="1"/>
  <c r="BR50" i="107" s="1"/>
  <c r="BS50" i="107" s="1"/>
  <c r="BT50" i="107" s="1"/>
  <c r="BU50" i="107" s="1"/>
  <c r="BV50" i="107" s="1"/>
  <c r="BW50" i="107" s="1"/>
  <c r="BX50" i="107" s="1"/>
  <c r="BY50" i="107" s="1"/>
  <c r="BZ50" i="107" s="1"/>
  <c r="CA50" i="107" s="1"/>
  <c r="CB50" i="107" s="1"/>
  <c r="CC50" i="107" s="1"/>
  <c r="CD50" i="107" s="1"/>
  <c r="CE50" i="107" s="1"/>
  <c r="CF50" i="107" s="1"/>
  <c r="CG50" i="107" s="1"/>
  <c r="CH50" i="107" s="1"/>
  <c r="CI50" i="107" s="1"/>
  <c r="CJ50" i="107" s="1"/>
  <c r="CK50" i="107" s="1"/>
  <c r="CL50" i="107" s="1"/>
  <c r="CM50" i="107" s="1"/>
  <c r="CN50" i="107" s="1"/>
  <c r="CO50" i="107" s="1"/>
  <c r="CP50" i="107" s="1"/>
  <c r="CQ50" i="107" s="1"/>
  <c r="CR50" i="107" s="1"/>
  <c r="CS50" i="107" s="1"/>
  <c r="CT50" i="107" s="1"/>
  <c r="CU50" i="107" s="1"/>
  <c r="CV50" i="107" s="1"/>
  <c r="CW50" i="107" s="1"/>
  <c r="CX50" i="107" s="1"/>
  <c r="CY50" i="107" s="1"/>
  <c r="CZ50" i="107" s="1"/>
  <c r="DA50" i="107" s="1"/>
  <c r="DB50" i="107" s="1"/>
  <c r="DC50" i="107" s="1"/>
  <c r="DD50" i="107" s="1"/>
  <c r="DE50" i="107" s="1"/>
  <c r="DF50" i="107" s="1"/>
  <c r="DG50" i="107" s="1"/>
  <c r="DH50" i="107" s="1"/>
  <c r="DI50" i="107" s="1"/>
  <c r="DJ50" i="107" s="1"/>
  <c r="DK50" i="107" s="1"/>
  <c r="DL50" i="107" s="1"/>
  <c r="DM50" i="107" s="1"/>
  <c r="DN50" i="107" s="1"/>
  <c r="DO50" i="107" s="1"/>
  <c r="DP50" i="107" s="1"/>
  <c r="DQ50" i="107" s="1"/>
  <c r="DR50" i="107" s="1"/>
  <c r="DS50" i="107" s="1"/>
  <c r="DT50" i="107" s="1"/>
  <c r="DU50" i="107" s="1"/>
  <c r="DV50" i="107" s="1"/>
  <c r="DW50" i="107" s="1"/>
  <c r="DX50" i="107" s="1"/>
  <c r="DY50" i="107" s="1"/>
  <c r="DZ50" i="107" s="1"/>
  <c r="EA50" i="107" s="1"/>
  <c r="EB50" i="107" s="1"/>
  <c r="EC50" i="107" s="1"/>
  <c r="ED50" i="107" s="1"/>
  <c r="EE50" i="107" s="1"/>
  <c r="EF50" i="107" s="1"/>
  <c r="EG50" i="107" s="1"/>
  <c r="EH50" i="107" s="1"/>
  <c r="EI50" i="107" s="1"/>
  <c r="EJ50" i="107" s="1"/>
  <c r="EK50" i="107" s="1"/>
  <c r="EL50" i="107" s="1"/>
  <c r="EM50" i="107" s="1"/>
  <c r="EN50" i="107" s="1"/>
  <c r="EO50" i="107" s="1"/>
  <c r="EP50" i="107" s="1"/>
  <c r="EQ50" i="107" s="1"/>
  <c r="ER50" i="107" s="1"/>
  <c r="ES50" i="107" s="1"/>
  <c r="ET50" i="107" s="1"/>
  <c r="EU50" i="107" s="1"/>
  <c r="EV50" i="107" s="1"/>
  <c r="EW50" i="107" s="1"/>
  <c r="EX50" i="107" s="1"/>
  <c r="EY50" i="107" s="1"/>
  <c r="EZ50" i="107" s="1"/>
  <c r="FA50" i="107" s="1"/>
  <c r="FB50" i="107" s="1"/>
  <c r="FC50" i="107" s="1"/>
  <c r="FD50" i="107" s="1"/>
  <c r="FE50" i="107" s="1"/>
  <c r="FF50" i="107" s="1"/>
  <c r="FG50" i="107" s="1"/>
  <c r="FH50" i="107" s="1"/>
  <c r="FI50" i="107" s="1"/>
  <c r="FJ50" i="107" s="1"/>
  <c r="FK50" i="107" s="1"/>
  <c r="FL50" i="107" s="1"/>
  <c r="FM50" i="107" s="1"/>
  <c r="FN50" i="107" s="1"/>
  <c r="FO50" i="107" s="1"/>
  <c r="FP50" i="107" s="1"/>
  <c r="FQ50" i="107" s="1"/>
  <c r="FR50" i="107" s="1"/>
  <c r="FS50" i="107" s="1"/>
  <c r="FT50" i="107" s="1"/>
  <c r="FU50" i="107" s="1"/>
  <c r="FV50" i="107" s="1"/>
  <c r="FW50" i="107" s="1"/>
  <c r="FX50" i="107" s="1"/>
  <c r="FY50" i="107" s="1"/>
  <c r="FZ50" i="107" s="1"/>
  <c r="GA50" i="107" s="1"/>
  <c r="GB50" i="107" s="1"/>
  <c r="GC50" i="107" s="1"/>
  <c r="GD50" i="107" s="1"/>
  <c r="GE50" i="107" s="1"/>
  <c r="GF50" i="107" s="1"/>
  <c r="GG50" i="107" s="1"/>
  <c r="GH50" i="107" s="1"/>
  <c r="GI50" i="107" s="1"/>
  <c r="GJ50" i="107" s="1"/>
  <c r="GK50" i="107" s="1"/>
  <c r="GL50" i="107" s="1"/>
  <c r="GM50" i="107" s="1"/>
  <c r="GN50" i="107" s="1"/>
  <c r="GO50" i="107" s="1"/>
  <c r="GP50" i="107" s="1"/>
  <c r="GQ50" i="107" s="1"/>
  <c r="GR50" i="107" s="1"/>
  <c r="GS50" i="107" s="1"/>
  <c r="GT50" i="107" s="1"/>
  <c r="GU50" i="107" s="1"/>
  <c r="GV50" i="107" s="1"/>
  <c r="GW50" i="107" s="1"/>
  <c r="GX50" i="107" s="1"/>
  <c r="GY50" i="107" s="1"/>
  <c r="GZ50" i="107" s="1"/>
  <c r="HA50" i="107" s="1"/>
  <c r="HB50" i="107" s="1"/>
  <c r="HC50" i="107" s="1"/>
  <c r="HD50" i="107" s="1"/>
  <c r="HE50" i="107" s="1"/>
  <c r="HF50" i="107" s="1"/>
  <c r="HG50" i="107" s="1"/>
  <c r="HH50" i="107" s="1"/>
  <c r="HI50" i="107" s="1"/>
  <c r="HJ50" i="107" s="1"/>
  <c r="AY2" i="107"/>
  <c r="AX55" i="106" s="1"/>
  <c r="BT24" i="107"/>
  <c r="CB10" i="107"/>
  <c r="BX19" i="107"/>
  <c r="Z95" i="106"/>
  <c r="F30" i="108"/>
  <c r="BZ12" i="107"/>
  <c r="BV21" i="107"/>
  <c r="AW10" i="106" l="1"/>
  <c r="AW32" i="115"/>
  <c r="AW30" i="115" s="1"/>
  <c r="AW10" i="112"/>
  <c r="AW10" i="115"/>
  <c r="AW20" i="115" s="1"/>
  <c r="AW10" i="100"/>
  <c r="AW79" i="87"/>
  <c r="BU24" i="107"/>
  <c r="CC10" i="107"/>
  <c r="BW21" i="107"/>
  <c r="CA12" i="107"/>
  <c r="C31" i="108"/>
  <c r="BY19" i="107"/>
  <c r="AX10" i="100" l="1"/>
  <c r="AX10" i="115"/>
  <c r="AX47" i="115" s="1"/>
  <c r="AW47" i="115"/>
  <c r="AW45" i="115"/>
  <c r="AW78" i="87"/>
  <c r="AX10" i="109"/>
  <c r="AX10" i="112"/>
  <c r="AX10" i="106"/>
  <c r="AX32" i="115"/>
  <c r="AX30" i="115" s="1"/>
  <c r="AY83" i="106"/>
  <c r="AY67" i="106" s="1"/>
  <c r="B53" i="107" s="1"/>
  <c r="AZ53" i="107" s="1"/>
  <c r="BA53" i="107" s="1"/>
  <c r="BB53" i="107" s="1"/>
  <c r="BC53" i="107" s="1"/>
  <c r="BD53" i="107" s="1"/>
  <c r="BE53" i="107" s="1"/>
  <c r="BF53" i="107" s="1"/>
  <c r="BG53" i="107" s="1"/>
  <c r="BH53" i="107" s="1"/>
  <c r="BI53" i="107" s="1"/>
  <c r="BJ53" i="107" s="1"/>
  <c r="BK53" i="107" s="1"/>
  <c r="BL53" i="107" s="1"/>
  <c r="BM53" i="107" s="1"/>
  <c r="BN53" i="107" s="1"/>
  <c r="BO53" i="107" s="1"/>
  <c r="BP53" i="107" s="1"/>
  <c r="BQ53" i="107" s="1"/>
  <c r="BR53" i="107" s="1"/>
  <c r="BS53" i="107" s="1"/>
  <c r="BT53" i="107" s="1"/>
  <c r="BU53" i="107" s="1"/>
  <c r="BV53" i="107" s="1"/>
  <c r="BW53" i="107" s="1"/>
  <c r="BX53" i="107" s="1"/>
  <c r="BY53" i="107" s="1"/>
  <c r="BZ53" i="107" s="1"/>
  <c r="CA53" i="107" s="1"/>
  <c r="CB53" i="107" s="1"/>
  <c r="CC53" i="107" s="1"/>
  <c r="CD53" i="107" s="1"/>
  <c r="CE53" i="107" s="1"/>
  <c r="CF53" i="107" s="1"/>
  <c r="CG53" i="107" s="1"/>
  <c r="CH53" i="107" s="1"/>
  <c r="CI53" i="107" s="1"/>
  <c r="CJ53" i="107" s="1"/>
  <c r="CK53" i="107" s="1"/>
  <c r="CL53" i="107" s="1"/>
  <c r="CM53" i="107" s="1"/>
  <c r="CN53" i="107" s="1"/>
  <c r="CO53" i="107" s="1"/>
  <c r="CP53" i="107" s="1"/>
  <c r="CQ53" i="107" s="1"/>
  <c r="CR53" i="107" s="1"/>
  <c r="CS53" i="107" s="1"/>
  <c r="CT53" i="107" s="1"/>
  <c r="CU53" i="107" s="1"/>
  <c r="CV53" i="107" s="1"/>
  <c r="CW53" i="107" s="1"/>
  <c r="CX53" i="107" s="1"/>
  <c r="CY53" i="107" s="1"/>
  <c r="CZ53" i="107" s="1"/>
  <c r="DA53" i="107" s="1"/>
  <c r="DB53" i="107" s="1"/>
  <c r="DC53" i="107" s="1"/>
  <c r="DD53" i="107" s="1"/>
  <c r="DE53" i="107" s="1"/>
  <c r="DF53" i="107" s="1"/>
  <c r="DG53" i="107" s="1"/>
  <c r="DH53" i="107" s="1"/>
  <c r="DI53" i="107" s="1"/>
  <c r="DJ53" i="107" s="1"/>
  <c r="DK53" i="107" s="1"/>
  <c r="DL53" i="107" s="1"/>
  <c r="DM53" i="107" s="1"/>
  <c r="DN53" i="107" s="1"/>
  <c r="DO53" i="107" s="1"/>
  <c r="DP53" i="107" s="1"/>
  <c r="DQ53" i="107" s="1"/>
  <c r="DR53" i="107" s="1"/>
  <c r="DS53" i="107" s="1"/>
  <c r="DT53" i="107" s="1"/>
  <c r="DU53" i="107" s="1"/>
  <c r="DV53" i="107" s="1"/>
  <c r="DW53" i="107" s="1"/>
  <c r="DX53" i="107" s="1"/>
  <c r="DY53" i="107" s="1"/>
  <c r="DZ53" i="107" s="1"/>
  <c r="EA53" i="107" s="1"/>
  <c r="EB53" i="107" s="1"/>
  <c r="EC53" i="107" s="1"/>
  <c r="ED53" i="107" s="1"/>
  <c r="EE53" i="107" s="1"/>
  <c r="EF53" i="107" s="1"/>
  <c r="EG53" i="107" s="1"/>
  <c r="EH53" i="107" s="1"/>
  <c r="EI53" i="107" s="1"/>
  <c r="EJ53" i="107" s="1"/>
  <c r="EK53" i="107" s="1"/>
  <c r="EL53" i="107" s="1"/>
  <c r="EM53" i="107" s="1"/>
  <c r="EN53" i="107" s="1"/>
  <c r="EO53" i="107" s="1"/>
  <c r="EP53" i="107" s="1"/>
  <c r="EQ53" i="107" s="1"/>
  <c r="ER53" i="107" s="1"/>
  <c r="ES53" i="107" s="1"/>
  <c r="ET53" i="107" s="1"/>
  <c r="EU53" i="107" s="1"/>
  <c r="EV53" i="107" s="1"/>
  <c r="EW53" i="107" s="1"/>
  <c r="EX53" i="107" s="1"/>
  <c r="EY53" i="107" s="1"/>
  <c r="EZ53" i="107" s="1"/>
  <c r="FA53" i="107" s="1"/>
  <c r="FB53" i="107" s="1"/>
  <c r="FC53" i="107" s="1"/>
  <c r="FD53" i="107" s="1"/>
  <c r="FE53" i="107" s="1"/>
  <c r="FF53" i="107" s="1"/>
  <c r="FG53" i="107" s="1"/>
  <c r="FH53" i="107" s="1"/>
  <c r="FI53" i="107" s="1"/>
  <c r="FJ53" i="107" s="1"/>
  <c r="FK53" i="107" s="1"/>
  <c r="FL53" i="107" s="1"/>
  <c r="FM53" i="107" s="1"/>
  <c r="FN53" i="107" s="1"/>
  <c r="FO53" i="107" s="1"/>
  <c r="FP53" i="107" s="1"/>
  <c r="FQ53" i="107" s="1"/>
  <c r="FR53" i="107" s="1"/>
  <c r="FS53" i="107" s="1"/>
  <c r="FT53" i="107" s="1"/>
  <c r="FU53" i="107" s="1"/>
  <c r="FV53" i="107" s="1"/>
  <c r="FW53" i="107" s="1"/>
  <c r="FX53" i="107" s="1"/>
  <c r="FY53" i="107" s="1"/>
  <c r="FZ53" i="107" s="1"/>
  <c r="GA53" i="107" s="1"/>
  <c r="GB53" i="107" s="1"/>
  <c r="GC53" i="107" s="1"/>
  <c r="GD53" i="107" s="1"/>
  <c r="GE53" i="107" s="1"/>
  <c r="GF53" i="107" s="1"/>
  <c r="GG53" i="107" s="1"/>
  <c r="GH53" i="107" s="1"/>
  <c r="GI53" i="107" s="1"/>
  <c r="GJ53" i="107" s="1"/>
  <c r="GK53" i="107" s="1"/>
  <c r="GL53" i="107" s="1"/>
  <c r="GM53" i="107" s="1"/>
  <c r="GN53" i="107" s="1"/>
  <c r="GO53" i="107" s="1"/>
  <c r="GP53" i="107" s="1"/>
  <c r="GQ53" i="107" s="1"/>
  <c r="GR53" i="107" s="1"/>
  <c r="GS53" i="107" s="1"/>
  <c r="GT53" i="107" s="1"/>
  <c r="GU53" i="107" s="1"/>
  <c r="GV53" i="107" s="1"/>
  <c r="GW53" i="107" s="1"/>
  <c r="GX53" i="107" s="1"/>
  <c r="GY53" i="107" s="1"/>
  <c r="GZ53" i="107" s="1"/>
  <c r="HA53" i="107" s="1"/>
  <c r="HB53" i="107" s="1"/>
  <c r="HC53" i="107" s="1"/>
  <c r="HD53" i="107" s="1"/>
  <c r="HE53" i="107" s="1"/>
  <c r="HF53" i="107" s="1"/>
  <c r="HG53" i="107" s="1"/>
  <c r="HH53" i="107" s="1"/>
  <c r="HI53" i="107" s="1"/>
  <c r="HJ53" i="107" s="1"/>
  <c r="AW106" i="87"/>
  <c r="AW44" i="115"/>
  <c r="AX79" i="87"/>
  <c r="AX106" i="87"/>
  <c r="AX20" i="115"/>
  <c r="BZ19" i="107"/>
  <c r="CB12" i="107"/>
  <c r="BX21" i="107"/>
  <c r="CD10" i="107"/>
  <c r="BV24" i="107"/>
  <c r="E31" i="108"/>
  <c r="AA56" i="106"/>
  <c r="AW105" i="87" l="1"/>
  <c r="AX45" i="115"/>
  <c r="AX44" i="115"/>
  <c r="AZ2" i="107"/>
  <c r="AY55" i="106" s="1"/>
  <c r="AY32" i="115"/>
  <c r="AY30" i="115" s="1"/>
  <c r="AY10" i="115"/>
  <c r="AY10" i="109"/>
  <c r="AY10" i="106"/>
  <c r="AY10" i="100"/>
  <c r="AY10" i="112"/>
  <c r="AX78" i="87"/>
  <c r="AX105" i="87"/>
  <c r="AZ83" i="106"/>
  <c r="AZ67" i="106" s="1"/>
  <c r="B54" i="107" s="1"/>
  <c r="BA54" i="107" s="1"/>
  <c r="BW24" i="107"/>
  <c r="BY21" i="107"/>
  <c r="CA19" i="107"/>
  <c r="CC12" i="107"/>
  <c r="AA95" i="106"/>
  <c r="F31" i="108"/>
  <c r="CE10" i="107"/>
  <c r="AY44" i="115" l="1"/>
  <c r="AY45" i="115"/>
  <c r="BB54" i="107"/>
  <c r="BC54" i="107" s="1"/>
  <c r="BD54" i="107" s="1"/>
  <c r="BE54" i="107" s="1"/>
  <c r="BF54" i="107" s="1"/>
  <c r="BG54" i="107" s="1"/>
  <c r="BH54" i="107" s="1"/>
  <c r="BI54" i="107" s="1"/>
  <c r="BJ54" i="107" s="1"/>
  <c r="BK54" i="107" s="1"/>
  <c r="BL54" i="107" s="1"/>
  <c r="BM54" i="107" s="1"/>
  <c r="BN54" i="107" s="1"/>
  <c r="BO54" i="107" s="1"/>
  <c r="BP54" i="107" s="1"/>
  <c r="BQ54" i="107" s="1"/>
  <c r="BR54" i="107" s="1"/>
  <c r="BS54" i="107" s="1"/>
  <c r="BT54" i="107" s="1"/>
  <c r="BU54" i="107" s="1"/>
  <c r="BV54" i="107" s="1"/>
  <c r="BW54" i="107" s="1"/>
  <c r="BX54" i="107" s="1"/>
  <c r="BY54" i="107" s="1"/>
  <c r="BZ54" i="107" s="1"/>
  <c r="CA54" i="107" s="1"/>
  <c r="CB54" i="107" s="1"/>
  <c r="CC54" i="107" s="1"/>
  <c r="CD54" i="107" s="1"/>
  <c r="CE54" i="107" s="1"/>
  <c r="CF54" i="107" s="1"/>
  <c r="CG54" i="107" s="1"/>
  <c r="CH54" i="107" s="1"/>
  <c r="CI54" i="107" s="1"/>
  <c r="CJ54" i="107" s="1"/>
  <c r="CK54" i="107" s="1"/>
  <c r="CL54" i="107" s="1"/>
  <c r="CM54" i="107" s="1"/>
  <c r="CN54" i="107" s="1"/>
  <c r="CO54" i="107" s="1"/>
  <c r="CP54" i="107" s="1"/>
  <c r="CQ54" i="107" s="1"/>
  <c r="CR54" i="107" s="1"/>
  <c r="CS54" i="107" s="1"/>
  <c r="CT54" i="107" s="1"/>
  <c r="CU54" i="107" s="1"/>
  <c r="CV54" i="107" s="1"/>
  <c r="CW54" i="107" s="1"/>
  <c r="CX54" i="107" s="1"/>
  <c r="CY54" i="107" s="1"/>
  <c r="CZ54" i="107" s="1"/>
  <c r="DA54" i="107" s="1"/>
  <c r="DB54" i="107" s="1"/>
  <c r="DC54" i="107" s="1"/>
  <c r="DD54" i="107" s="1"/>
  <c r="DE54" i="107" s="1"/>
  <c r="DF54" i="107" s="1"/>
  <c r="DG54" i="107" s="1"/>
  <c r="DH54" i="107" s="1"/>
  <c r="DI54" i="107" s="1"/>
  <c r="DJ54" i="107" s="1"/>
  <c r="DK54" i="107" s="1"/>
  <c r="DL54" i="107" s="1"/>
  <c r="DM54" i="107" s="1"/>
  <c r="DN54" i="107" s="1"/>
  <c r="DO54" i="107" s="1"/>
  <c r="DP54" i="107" s="1"/>
  <c r="DQ54" i="107" s="1"/>
  <c r="DR54" i="107" s="1"/>
  <c r="DS54" i="107" s="1"/>
  <c r="DT54" i="107" s="1"/>
  <c r="DU54" i="107" s="1"/>
  <c r="DV54" i="107" s="1"/>
  <c r="DW54" i="107" s="1"/>
  <c r="DX54" i="107" s="1"/>
  <c r="DY54" i="107" s="1"/>
  <c r="DZ54" i="107" s="1"/>
  <c r="EA54" i="107" s="1"/>
  <c r="EB54" i="107" s="1"/>
  <c r="EC54" i="107" s="1"/>
  <c r="ED54" i="107" s="1"/>
  <c r="EE54" i="107" s="1"/>
  <c r="EF54" i="107" s="1"/>
  <c r="EG54" i="107" s="1"/>
  <c r="EH54" i="107" s="1"/>
  <c r="EI54" i="107" s="1"/>
  <c r="EJ54" i="107" s="1"/>
  <c r="EK54" i="107" s="1"/>
  <c r="EL54" i="107" s="1"/>
  <c r="EM54" i="107" s="1"/>
  <c r="EN54" i="107" s="1"/>
  <c r="EO54" i="107" s="1"/>
  <c r="EP54" i="107" s="1"/>
  <c r="EQ54" i="107" s="1"/>
  <c r="ER54" i="107" s="1"/>
  <c r="ES54" i="107" s="1"/>
  <c r="ET54" i="107" s="1"/>
  <c r="EU54" i="107" s="1"/>
  <c r="EV54" i="107" s="1"/>
  <c r="EW54" i="107" s="1"/>
  <c r="EX54" i="107" s="1"/>
  <c r="EY54" i="107" s="1"/>
  <c r="EZ54" i="107" s="1"/>
  <c r="FA54" i="107" s="1"/>
  <c r="FB54" i="107" s="1"/>
  <c r="FC54" i="107" s="1"/>
  <c r="FD54" i="107" s="1"/>
  <c r="FE54" i="107" s="1"/>
  <c r="FF54" i="107" s="1"/>
  <c r="FG54" i="107" s="1"/>
  <c r="FH54" i="107" s="1"/>
  <c r="FI54" i="107" s="1"/>
  <c r="FJ54" i="107" s="1"/>
  <c r="FK54" i="107" s="1"/>
  <c r="FL54" i="107" s="1"/>
  <c r="FM54" i="107" s="1"/>
  <c r="FN54" i="107" s="1"/>
  <c r="FO54" i="107" s="1"/>
  <c r="FP54" i="107" s="1"/>
  <c r="FQ54" i="107" s="1"/>
  <c r="FR54" i="107" s="1"/>
  <c r="FS54" i="107" s="1"/>
  <c r="FT54" i="107" s="1"/>
  <c r="FU54" i="107" s="1"/>
  <c r="FV54" i="107" s="1"/>
  <c r="FW54" i="107" s="1"/>
  <c r="FX54" i="107" s="1"/>
  <c r="FY54" i="107" s="1"/>
  <c r="FZ54" i="107" s="1"/>
  <c r="GA54" i="107" s="1"/>
  <c r="GB54" i="107" s="1"/>
  <c r="GC54" i="107" s="1"/>
  <c r="GD54" i="107" s="1"/>
  <c r="GE54" i="107" s="1"/>
  <c r="GF54" i="107" s="1"/>
  <c r="GG54" i="107" s="1"/>
  <c r="GH54" i="107" s="1"/>
  <c r="GI54" i="107" s="1"/>
  <c r="GJ54" i="107" s="1"/>
  <c r="GK54" i="107" s="1"/>
  <c r="GL54" i="107" s="1"/>
  <c r="GM54" i="107" s="1"/>
  <c r="GN54" i="107" s="1"/>
  <c r="GO54" i="107" s="1"/>
  <c r="GP54" i="107" s="1"/>
  <c r="GQ54" i="107" s="1"/>
  <c r="GR54" i="107" s="1"/>
  <c r="GS54" i="107" s="1"/>
  <c r="GT54" i="107" s="1"/>
  <c r="GU54" i="107" s="1"/>
  <c r="GV54" i="107" s="1"/>
  <c r="GW54" i="107" s="1"/>
  <c r="GX54" i="107" s="1"/>
  <c r="GY54" i="107" s="1"/>
  <c r="GZ54" i="107" s="1"/>
  <c r="HA54" i="107" s="1"/>
  <c r="HB54" i="107" s="1"/>
  <c r="HC54" i="107" s="1"/>
  <c r="HD54" i="107" s="1"/>
  <c r="HE54" i="107" s="1"/>
  <c r="HF54" i="107" s="1"/>
  <c r="HG54" i="107" s="1"/>
  <c r="HH54" i="107" s="1"/>
  <c r="HI54" i="107" s="1"/>
  <c r="HJ54" i="107" s="1"/>
  <c r="BA2" i="107"/>
  <c r="AZ55" i="106" s="1"/>
  <c r="AY47" i="115"/>
  <c r="AY20" i="115"/>
  <c r="AY106" i="87"/>
  <c r="AY79" i="87"/>
  <c r="CF10" i="107"/>
  <c r="C32" i="108"/>
  <c r="CD12" i="107"/>
  <c r="CB19" i="107"/>
  <c r="BZ21" i="107"/>
  <c r="BX24" i="107"/>
  <c r="BA83" i="106" l="1"/>
  <c r="BA67" i="106" s="1"/>
  <c r="B55" i="107" s="1"/>
  <c r="BB55" i="107" s="1"/>
  <c r="AY105" i="87"/>
  <c r="AY78" i="87"/>
  <c r="AZ10" i="109"/>
  <c r="AZ10" i="100"/>
  <c r="AZ10" i="115"/>
  <c r="AZ10" i="106"/>
  <c r="AZ32" i="115"/>
  <c r="AZ30" i="115" s="1"/>
  <c r="AZ10" i="112"/>
  <c r="AB56" i="106"/>
  <c r="E32" i="108"/>
  <c r="CA21" i="107"/>
  <c r="CG10" i="107"/>
  <c r="CC19" i="107"/>
  <c r="CE12" i="107"/>
  <c r="BY24" i="107"/>
  <c r="AZ106" i="87" l="1"/>
  <c r="AZ79" i="87"/>
  <c r="BC55" i="107"/>
  <c r="BD55" i="107" s="1"/>
  <c r="BE55" i="107" s="1"/>
  <c r="BF55" i="107" s="1"/>
  <c r="BG55" i="107" s="1"/>
  <c r="BH55" i="107" s="1"/>
  <c r="BI55" i="107" s="1"/>
  <c r="BJ55" i="107" s="1"/>
  <c r="BK55" i="107" s="1"/>
  <c r="BL55" i="107" s="1"/>
  <c r="BM55" i="107" s="1"/>
  <c r="BN55" i="107" s="1"/>
  <c r="BO55" i="107" s="1"/>
  <c r="BP55" i="107" s="1"/>
  <c r="BQ55" i="107" s="1"/>
  <c r="BR55" i="107" s="1"/>
  <c r="BS55" i="107" s="1"/>
  <c r="BT55" i="107" s="1"/>
  <c r="BU55" i="107" s="1"/>
  <c r="BV55" i="107" s="1"/>
  <c r="BW55" i="107" s="1"/>
  <c r="BX55" i="107" s="1"/>
  <c r="BY55" i="107" s="1"/>
  <c r="BZ55" i="107" s="1"/>
  <c r="CA55" i="107" s="1"/>
  <c r="CB55" i="107" s="1"/>
  <c r="CC55" i="107" s="1"/>
  <c r="CD55" i="107" s="1"/>
  <c r="CE55" i="107" s="1"/>
  <c r="CF55" i="107" s="1"/>
  <c r="CG55" i="107" s="1"/>
  <c r="CH55" i="107" s="1"/>
  <c r="CI55" i="107" s="1"/>
  <c r="CJ55" i="107" s="1"/>
  <c r="CK55" i="107" s="1"/>
  <c r="CL55" i="107" s="1"/>
  <c r="CM55" i="107" s="1"/>
  <c r="CN55" i="107" s="1"/>
  <c r="CO55" i="107" s="1"/>
  <c r="CP55" i="107" s="1"/>
  <c r="CQ55" i="107" s="1"/>
  <c r="CR55" i="107" s="1"/>
  <c r="CS55" i="107" s="1"/>
  <c r="CT55" i="107" s="1"/>
  <c r="CU55" i="107" s="1"/>
  <c r="CV55" i="107" s="1"/>
  <c r="CW55" i="107" s="1"/>
  <c r="CX55" i="107" s="1"/>
  <c r="CY55" i="107" s="1"/>
  <c r="CZ55" i="107" s="1"/>
  <c r="DA55" i="107" s="1"/>
  <c r="DB55" i="107" s="1"/>
  <c r="DC55" i="107" s="1"/>
  <c r="DD55" i="107" s="1"/>
  <c r="DE55" i="107" s="1"/>
  <c r="DF55" i="107" s="1"/>
  <c r="DG55" i="107" s="1"/>
  <c r="DH55" i="107" s="1"/>
  <c r="DI55" i="107" s="1"/>
  <c r="DJ55" i="107" s="1"/>
  <c r="DK55" i="107" s="1"/>
  <c r="DL55" i="107" s="1"/>
  <c r="DM55" i="107" s="1"/>
  <c r="DN55" i="107" s="1"/>
  <c r="DO55" i="107" s="1"/>
  <c r="DP55" i="107" s="1"/>
  <c r="DQ55" i="107" s="1"/>
  <c r="DR55" i="107" s="1"/>
  <c r="DS55" i="107" s="1"/>
  <c r="DT55" i="107" s="1"/>
  <c r="DU55" i="107" s="1"/>
  <c r="DV55" i="107" s="1"/>
  <c r="DW55" i="107" s="1"/>
  <c r="DX55" i="107" s="1"/>
  <c r="DY55" i="107" s="1"/>
  <c r="DZ55" i="107" s="1"/>
  <c r="EA55" i="107" s="1"/>
  <c r="EB55" i="107" s="1"/>
  <c r="EC55" i="107" s="1"/>
  <c r="ED55" i="107" s="1"/>
  <c r="EE55" i="107" s="1"/>
  <c r="EF55" i="107" s="1"/>
  <c r="EG55" i="107" s="1"/>
  <c r="EH55" i="107" s="1"/>
  <c r="EI55" i="107" s="1"/>
  <c r="EJ55" i="107" s="1"/>
  <c r="EK55" i="107" s="1"/>
  <c r="EL55" i="107" s="1"/>
  <c r="EM55" i="107" s="1"/>
  <c r="EN55" i="107" s="1"/>
  <c r="EO55" i="107" s="1"/>
  <c r="EP55" i="107" s="1"/>
  <c r="EQ55" i="107" s="1"/>
  <c r="ER55" i="107" s="1"/>
  <c r="ES55" i="107" s="1"/>
  <c r="ET55" i="107" s="1"/>
  <c r="EU55" i="107" s="1"/>
  <c r="EV55" i="107" s="1"/>
  <c r="EW55" i="107" s="1"/>
  <c r="EX55" i="107" s="1"/>
  <c r="EY55" i="107" s="1"/>
  <c r="EZ55" i="107" s="1"/>
  <c r="FA55" i="107" s="1"/>
  <c r="FB55" i="107" s="1"/>
  <c r="FC55" i="107" s="1"/>
  <c r="FD55" i="107" s="1"/>
  <c r="FE55" i="107" s="1"/>
  <c r="FF55" i="107" s="1"/>
  <c r="FG55" i="107" s="1"/>
  <c r="FH55" i="107" s="1"/>
  <c r="FI55" i="107" s="1"/>
  <c r="FJ55" i="107" s="1"/>
  <c r="FK55" i="107" s="1"/>
  <c r="FL55" i="107" s="1"/>
  <c r="FM55" i="107" s="1"/>
  <c r="FN55" i="107" s="1"/>
  <c r="FO55" i="107" s="1"/>
  <c r="FP55" i="107" s="1"/>
  <c r="FQ55" i="107" s="1"/>
  <c r="FR55" i="107" s="1"/>
  <c r="FS55" i="107" s="1"/>
  <c r="FT55" i="107" s="1"/>
  <c r="FU55" i="107" s="1"/>
  <c r="FV55" i="107" s="1"/>
  <c r="FW55" i="107" s="1"/>
  <c r="FX55" i="107" s="1"/>
  <c r="FY55" i="107" s="1"/>
  <c r="FZ55" i="107" s="1"/>
  <c r="GA55" i="107" s="1"/>
  <c r="GB55" i="107" s="1"/>
  <c r="GC55" i="107" s="1"/>
  <c r="GD55" i="107" s="1"/>
  <c r="GE55" i="107" s="1"/>
  <c r="GF55" i="107" s="1"/>
  <c r="GG55" i="107" s="1"/>
  <c r="GH55" i="107" s="1"/>
  <c r="GI55" i="107" s="1"/>
  <c r="GJ55" i="107" s="1"/>
  <c r="GK55" i="107" s="1"/>
  <c r="GL55" i="107" s="1"/>
  <c r="GM55" i="107" s="1"/>
  <c r="GN55" i="107" s="1"/>
  <c r="GO55" i="107" s="1"/>
  <c r="GP55" i="107" s="1"/>
  <c r="GQ55" i="107" s="1"/>
  <c r="GR55" i="107" s="1"/>
  <c r="GS55" i="107" s="1"/>
  <c r="GT55" i="107" s="1"/>
  <c r="GU55" i="107" s="1"/>
  <c r="GV55" i="107" s="1"/>
  <c r="GW55" i="107" s="1"/>
  <c r="GX55" i="107" s="1"/>
  <c r="GY55" i="107" s="1"/>
  <c r="GZ55" i="107" s="1"/>
  <c r="HA55" i="107" s="1"/>
  <c r="HB55" i="107" s="1"/>
  <c r="HC55" i="107" s="1"/>
  <c r="HD55" i="107" s="1"/>
  <c r="HE55" i="107" s="1"/>
  <c r="HF55" i="107" s="1"/>
  <c r="HG55" i="107" s="1"/>
  <c r="HH55" i="107" s="1"/>
  <c r="HI55" i="107" s="1"/>
  <c r="HJ55" i="107" s="1"/>
  <c r="BB2" i="107"/>
  <c r="BA55" i="106" s="1"/>
  <c r="AZ44" i="115"/>
  <c r="AZ45" i="115"/>
  <c r="AZ47" i="115"/>
  <c r="AZ20" i="115"/>
  <c r="CB21" i="107"/>
  <c r="AB95" i="106"/>
  <c r="F32" i="108"/>
  <c r="CF12" i="107"/>
  <c r="BZ24" i="107"/>
  <c r="CH10" i="107"/>
  <c r="CD19" i="107"/>
  <c r="BA10" i="106" l="1"/>
  <c r="BA10" i="115"/>
  <c r="BA10" i="109"/>
  <c r="BA10" i="112"/>
  <c r="BA32" i="115"/>
  <c r="BA30" i="115" s="1"/>
  <c r="BA10" i="100"/>
  <c r="BB83" i="106"/>
  <c r="BB67" i="106" s="1"/>
  <c r="B56" i="107" s="1"/>
  <c r="BC56" i="107" s="1"/>
  <c r="AZ78" i="87"/>
  <c r="AZ105" i="87"/>
  <c r="CI10" i="107"/>
  <c r="CC21" i="107"/>
  <c r="CA24" i="107"/>
  <c r="CG12" i="107"/>
  <c r="C33" i="108"/>
  <c r="CE19" i="107"/>
  <c r="BD56" i="107" l="1"/>
  <c r="BE56" i="107" s="1"/>
  <c r="BF56" i="107" s="1"/>
  <c r="BG56" i="107" s="1"/>
  <c r="BH56" i="107" s="1"/>
  <c r="BI56" i="107" s="1"/>
  <c r="BJ56" i="107" s="1"/>
  <c r="BK56" i="107" s="1"/>
  <c r="BL56" i="107" s="1"/>
  <c r="BM56" i="107" s="1"/>
  <c r="BN56" i="107" s="1"/>
  <c r="BO56" i="107" s="1"/>
  <c r="BP56" i="107" s="1"/>
  <c r="BQ56" i="107" s="1"/>
  <c r="BR56" i="107" s="1"/>
  <c r="BS56" i="107" s="1"/>
  <c r="BT56" i="107" s="1"/>
  <c r="BU56" i="107" s="1"/>
  <c r="BV56" i="107" s="1"/>
  <c r="BW56" i="107" s="1"/>
  <c r="BX56" i="107" s="1"/>
  <c r="BY56" i="107" s="1"/>
  <c r="BZ56" i="107" s="1"/>
  <c r="CA56" i="107" s="1"/>
  <c r="CB56" i="107" s="1"/>
  <c r="CC56" i="107" s="1"/>
  <c r="CD56" i="107" s="1"/>
  <c r="CE56" i="107" s="1"/>
  <c r="CF56" i="107" s="1"/>
  <c r="CG56" i="107" s="1"/>
  <c r="CH56" i="107" s="1"/>
  <c r="CI56" i="107" s="1"/>
  <c r="CJ56" i="107" s="1"/>
  <c r="CK56" i="107" s="1"/>
  <c r="CL56" i="107" s="1"/>
  <c r="CM56" i="107" s="1"/>
  <c r="CN56" i="107" s="1"/>
  <c r="CO56" i="107" s="1"/>
  <c r="CP56" i="107" s="1"/>
  <c r="CQ56" i="107" s="1"/>
  <c r="CR56" i="107" s="1"/>
  <c r="CS56" i="107" s="1"/>
  <c r="CT56" i="107" s="1"/>
  <c r="CU56" i="107" s="1"/>
  <c r="CV56" i="107" s="1"/>
  <c r="CW56" i="107" s="1"/>
  <c r="CX56" i="107" s="1"/>
  <c r="CY56" i="107" s="1"/>
  <c r="CZ56" i="107" s="1"/>
  <c r="DA56" i="107" s="1"/>
  <c r="DB56" i="107" s="1"/>
  <c r="DC56" i="107" s="1"/>
  <c r="DD56" i="107" s="1"/>
  <c r="DE56" i="107" s="1"/>
  <c r="DF56" i="107" s="1"/>
  <c r="DG56" i="107" s="1"/>
  <c r="DH56" i="107" s="1"/>
  <c r="DI56" i="107" s="1"/>
  <c r="DJ56" i="107" s="1"/>
  <c r="DK56" i="107" s="1"/>
  <c r="DL56" i="107" s="1"/>
  <c r="DM56" i="107" s="1"/>
  <c r="DN56" i="107" s="1"/>
  <c r="DO56" i="107" s="1"/>
  <c r="DP56" i="107" s="1"/>
  <c r="DQ56" i="107" s="1"/>
  <c r="DR56" i="107" s="1"/>
  <c r="DS56" i="107" s="1"/>
  <c r="DT56" i="107" s="1"/>
  <c r="DU56" i="107" s="1"/>
  <c r="DV56" i="107" s="1"/>
  <c r="DW56" i="107" s="1"/>
  <c r="DX56" i="107" s="1"/>
  <c r="DY56" i="107" s="1"/>
  <c r="DZ56" i="107" s="1"/>
  <c r="EA56" i="107" s="1"/>
  <c r="EB56" i="107" s="1"/>
  <c r="EC56" i="107" s="1"/>
  <c r="ED56" i="107" s="1"/>
  <c r="EE56" i="107" s="1"/>
  <c r="EF56" i="107" s="1"/>
  <c r="EG56" i="107" s="1"/>
  <c r="EH56" i="107" s="1"/>
  <c r="EI56" i="107" s="1"/>
  <c r="EJ56" i="107" s="1"/>
  <c r="EK56" i="107" s="1"/>
  <c r="EL56" i="107" s="1"/>
  <c r="EM56" i="107" s="1"/>
  <c r="EN56" i="107" s="1"/>
  <c r="EO56" i="107" s="1"/>
  <c r="EP56" i="107" s="1"/>
  <c r="EQ56" i="107" s="1"/>
  <c r="ER56" i="107" s="1"/>
  <c r="ES56" i="107" s="1"/>
  <c r="ET56" i="107" s="1"/>
  <c r="EU56" i="107" s="1"/>
  <c r="EV56" i="107" s="1"/>
  <c r="EW56" i="107" s="1"/>
  <c r="EX56" i="107" s="1"/>
  <c r="EY56" i="107" s="1"/>
  <c r="EZ56" i="107" s="1"/>
  <c r="FA56" i="107" s="1"/>
  <c r="FB56" i="107" s="1"/>
  <c r="FC56" i="107" s="1"/>
  <c r="FD56" i="107" s="1"/>
  <c r="FE56" i="107" s="1"/>
  <c r="FF56" i="107" s="1"/>
  <c r="FG56" i="107" s="1"/>
  <c r="FH56" i="107" s="1"/>
  <c r="FI56" i="107" s="1"/>
  <c r="FJ56" i="107" s="1"/>
  <c r="FK56" i="107" s="1"/>
  <c r="FL56" i="107" s="1"/>
  <c r="FM56" i="107" s="1"/>
  <c r="FN56" i="107" s="1"/>
  <c r="FO56" i="107" s="1"/>
  <c r="FP56" i="107" s="1"/>
  <c r="FQ56" i="107" s="1"/>
  <c r="FR56" i="107" s="1"/>
  <c r="FS56" i="107" s="1"/>
  <c r="FT56" i="107" s="1"/>
  <c r="FU56" i="107" s="1"/>
  <c r="FV56" i="107" s="1"/>
  <c r="FW56" i="107" s="1"/>
  <c r="FX56" i="107" s="1"/>
  <c r="FY56" i="107" s="1"/>
  <c r="FZ56" i="107" s="1"/>
  <c r="GA56" i="107" s="1"/>
  <c r="GB56" i="107" s="1"/>
  <c r="GC56" i="107" s="1"/>
  <c r="GD56" i="107" s="1"/>
  <c r="GE56" i="107" s="1"/>
  <c r="GF56" i="107" s="1"/>
  <c r="GG56" i="107" s="1"/>
  <c r="GH56" i="107" s="1"/>
  <c r="GI56" i="107" s="1"/>
  <c r="GJ56" i="107" s="1"/>
  <c r="GK56" i="107" s="1"/>
  <c r="GL56" i="107" s="1"/>
  <c r="GM56" i="107" s="1"/>
  <c r="GN56" i="107" s="1"/>
  <c r="GO56" i="107" s="1"/>
  <c r="GP56" i="107" s="1"/>
  <c r="GQ56" i="107" s="1"/>
  <c r="GR56" i="107" s="1"/>
  <c r="GS56" i="107" s="1"/>
  <c r="GT56" i="107" s="1"/>
  <c r="GU56" i="107" s="1"/>
  <c r="GV56" i="107" s="1"/>
  <c r="GW56" i="107" s="1"/>
  <c r="GX56" i="107" s="1"/>
  <c r="GY56" i="107" s="1"/>
  <c r="GZ56" i="107" s="1"/>
  <c r="HA56" i="107" s="1"/>
  <c r="HB56" i="107" s="1"/>
  <c r="HC56" i="107" s="1"/>
  <c r="HD56" i="107" s="1"/>
  <c r="HE56" i="107" s="1"/>
  <c r="HF56" i="107" s="1"/>
  <c r="HG56" i="107" s="1"/>
  <c r="HH56" i="107" s="1"/>
  <c r="HI56" i="107" s="1"/>
  <c r="HJ56" i="107" s="1"/>
  <c r="BC2" i="107"/>
  <c r="BB55" i="106" s="1"/>
  <c r="BA79" i="87"/>
  <c r="BA106" i="87"/>
  <c r="BA45" i="115"/>
  <c r="BA44" i="115"/>
  <c r="BB10" i="106"/>
  <c r="BB32" i="115"/>
  <c r="BB30" i="115" s="1"/>
  <c r="BB10" i="112"/>
  <c r="BB10" i="115"/>
  <c r="BB10" i="100"/>
  <c r="BB10" i="109"/>
  <c r="BA20" i="115"/>
  <c r="BA47" i="115"/>
  <c r="AC56" i="106"/>
  <c r="E33" i="108"/>
  <c r="CF19" i="107"/>
  <c r="CH12" i="107"/>
  <c r="CD21" i="107"/>
  <c r="CJ10" i="107"/>
  <c r="CB24" i="107"/>
  <c r="BC83" i="106" l="1"/>
  <c r="BC67" i="106" s="1"/>
  <c r="B57" i="107" s="1"/>
  <c r="BD57" i="107" s="1"/>
  <c r="BB20" i="115"/>
  <c r="BB47" i="115"/>
  <c r="BB106" i="87"/>
  <c r="BB79" i="87"/>
  <c r="BA78" i="87"/>
  <c r="BA105" i="87"/>
  <c r="BB45" i="115"/>
  <c r="BB44" i="115"/>
  <c r="CI12" i="107"/>
  <c r="CK10" i="107"/>
  <c r="CG19" i="107"/>
  <c r="CE21" i="107"/>
  <c r="AC95" i="106"/>
  <c r="F33" i="108"/>
  <c r="CC24" i="107"/>
  <c r="BB78" i="87" l="1"/>
  <c r="BB105" i="87"/>
  <c r="BC10" i="112"/>
  <c r="BC32" i="115"/>
  <c r="BC30" i="115" s="1"/>
  <c r="BC10" i="115"/>
  <c r="BC10" i="109"/>
  <c r="BC10" i="106"/>
  <c r="BC10" i="100"/>
  <c r="BD2" i="107"/>
  <c r="BC55" i="106" s="1"/>
  <c r="BE57" i="107"/>
  <c r="CD24" i="107"/>
  <c r="CJ12" i="107"/>
  <c r="CF21" i="107"/>
  <c r="CH19" i="107"/>
  <c r="CL10" i="107"/>
  <c r="C34" i="108"/>
  <c r="BD83" i="106" l="1"/>
  <c r="BD67" i="106" s="1"/>
  <c r="B58" i="107" s="1"/>
  <c r="BE58" i="107" s="1"/>
  <c r="BF58" i="107" s="1"/>
  <c r="BG58" i="107" s="1"/>
  <c r="BH58" i="107" s="1"/>
  <c r="BI58" i="107" s="1"/>
  <c r="BJ58" i="107" s="1"/>
  <c r="BK58" i="107" s="1"/>
  <c r="BL58" i="107" s="1"/>
  <c r="BM58" i="107" s="1"/>
  <c r="BN58" i="107" s="1"/>
  <c r="BO58" i="107" s="1"/>
  <c r="BP58" i="107" s="1"/>
  <c r="BQ58" i="107" s="1"/>
  <c r="BR58" i="107" s="1"/>
  <c r="BS58" i="107" s="1"/>
  <c r="BT58" i="107" s="1"/>
  <c r="BU58" i="107" s="1"/>
  <c r="BV58" i="107" s="1"/>
  <c r="BW58" i="107" s="1"/>
  <c r="BX58" i="107" s="1"/>
  <c r="BY58" i="107" s="1"/>
  <c r="BZ58" i="107" s="1"/>
  <c r="CA58" i="107" s="1"/>
  <c r="CB58" i="107" s="1"/>
  <c r="CC58" i="107" s="1"/>
  <c r="CD58" i="107" s="1"/>
  <c r="CE58" i="107" s="1"/>
  <c r="CF58" i="107" s="1"/>
  <c r="CG58" i="107" s="1"/>
  <c r="CH58" i="107" s="1"/>
  <c r="CI58" i="107" s="1"/>
  <c r="CJ58" i="107" s="1"/>
  <c r="CK58" i="107" s="1"/>
  <c r="CL58" i="107" s="1"/>
  <c r="CM58" i="107" s="1"/>
  <c r="CN58" i="107" s="1"/>
  <c r="CO58" i="107" s="1"/>
  <c r="CP58" i="107" s="1"/>
  <c r="CQ58" i="107" s="1"/>
  <c r="CR58" i="107" s="1"/>
  <c r="CS58" i="107" s="1"/>
  <c r="CT58" i="107" s="1"/>
  <c r="CU58" i="107" s="1"/>
  <c r="CV58" i="107" s="1"/>
  <c r="CW58" i="107" s="1"/>
  <c r="CX58" i="107" s="1"/>
  <c r="CY58" i="107" s="1"/>
  <c r="CZ58" i="107" s="1"/>
  <c r="DA58" i="107" s="1"/>
  <c r="DB58" i="107" s="1"/>
  <c r="DC58" i="107" s="1"/>
  <c r="DD58" i="107" s="1"/>
  <c r="DE58" i="107" s="1"/>
  <c r="DF58" i="107" s="1"/>
  <c r="DG58" i="107" s="1"/>
  <c r="DH58" i="107" s="1"/>
  <c r="DI58" i="107" s="1"/>
  <c r="DJ58" i="107" s="1"/>
  <c r="DK58" i="107" s="1"/>
  <c r="DL58" i="107" s="1"/>
  <c r="DM58" i="107" s="1"/>
  <c r="DN58" i="107" s="1"/>
  <c r="DO58" i="107" s="1"/>
  <c r="DP58" i="107" s="1"/>
  <c r="DQ58" i="107" s="1"/>
  <c r="DR58" i="107" s="1"/>
  <c r="DS58" i="107" s="1"/>
  <c r="DT58" i="107" s="1"/>
  <c r="DU58" i="107" s="1"/>
  <c r="DV58" i="107" s="1"/>
  <c r="DW58" i="107" s="1"/>
  <c r="DX58" i="107" s="1"/>
  <c r="DY58" i="107" s="1"/>
  <c r="DZ58" i="107" s="1"/>
  <c r="EA58" i="107" s="1"/>
  <c r="EB58" i="107" s="1"/>
  <c r="EC58" i="107" s="1"/>
  <c r="ED58" i="107" s="1"/>
  <c r="EE58" i="107" s="1"/>
  <c r="EF58" i="107" s="1"/>
  <c r="EG58" i="107" s="1"/>
  <c r="EH58" i="107" s="1"/>
  <c r="EI58" i="107" s="1"/>
  <c r="EJ58" i="107" s="1"/>
  <c r="EK58" i="107" s="1"/>
  <c r="EL58" i="107" s="1"/>
  <c r="EM58" i="107" s="1"/>
  <c r="EN58" i="107" s="1"/>
  <c r="EO58" i="107" s="1"/>
  <c r="EP58" i="107" s="1"/>
  <c r="EQ58" i="107" s="1"/>
  <c r="ER58" i="107" s="1"/>
  <c r="ES58" i="107" s="1"/>
  <c r="ET58" i="107" s="1"/>
  <c r="EU58" i="107" s="1"/>
  <c r="EV58" i="107" s="1"/>
  <c r="EW58" i="107" s="1"/>
  <c r="EX58" i="107" s="1"/>
  <c r="EY58" i="107" s="1"/>
  <c r="EZ58" i="107" s="1"/>
  <c r="FA58" i="107" s="1"/>
  <c r="FB58" i="107" s="1"/>
  <c r="FC58" i="107" s="1"/>
  <c r="FD58" i="107" s="1"/>
  <c r="FE58" i="107" s="1"/>
  <c r="FF58" i="107" s="1"/>
  <c r="FG58" i="107" s="1"/>
  <c r="FH58" i="107" s="1"/>
  <c r="FI58" i="107" s="1"/>
  <c r="FJ58" i="107" s="1"/>
  <c r="FK58" i="107" s="1"/>
  <c r="FL58" i="107" s="1"/>
  <c r="FM58" i="107" s="1"/>
  <c r="FN58" i="107" s="1"/>
  <c r="FO58" i="107" s="1"/>
  <c r="FP58" i="107" s="1"/>
  <c r="FQ58" i="107" s="1"/>
  <c r="FR58" i="107" s="1"/>
  <c r="FS58" i="107" s="1"/>
  <c r="FT58" i="107" s="1"/>
  <c r="FU58" i="107" s="1"/>
  <c r="FV58" i="107" s="1"/>
  <c r="FW58" i="107" s="1"/>
  <c r="FX58" i="107" s="1"/>
  <c r="FY58" i="107" s="1"/>
  <c r="FZ58" i="107" s="1"/>
  <c r="GA58" i="107" s="1"/>
  <c r="GB58" i="107" s="1"/>
  <c r="GC58" i="107" s="1"/>
  <c r="GD58" i="107" s="1"/>
  <c r="GE58" i="107" s="1"/>
  <c r="GF58" i="107" s="1"/>
  <c r="GG58" i="107" s="1"/>
  <c r="GH58" i="107" s="1"/>
  <c r="GI58" i="107" s="1"/>
  <c r="GJ58" i="107" s="1"/>
  <c r="GK58" i="107" s="1"/>
  <c r="GL58" i="107" s="1"/>
  <c r="GM58" i="107" s="1"/>
  <c r="GN58" i="107" s="1"/>
  <c r="GO58" i="107" s="1"/>
  <c r="GP58" i="107" s="1"/>
  <c r="GQ58" i="107" s="1"/>
  <c r="GR58" i="107" s="1"/>
  <c r="GS58" i="107" s="1"/>
  <c r="GT58" i="107" s="1"/>
  <c r="GU58" i="107" s="1"/>
  <c r="GV58" i="107" s="1"/>
  <c r="GW58" i="107" s="1"/>
  <c r="GX58" i="107" s="1"/>
  <c r="GY58" i="107" s="1"/>
  <c r="GZ58" i="107" s="1"/>
  <c r="HA58" i="107" s="1"/>
  <c r="HB58" i="107" s="1"/>
  <c r="HC58" i="107" s="1"/>
  <c r="HD58" i="107" s="1"/>
  <c r="HE58" i="107" s="1"/>
  <c r="HF58" i="107" s="1"/>
  <c r="HG58" i="107" s="1"/>
  <c r="HH58" i="107" s="1"/>
  <c r="HI58" i="107" s="1"/>
  <c r="HJ58" i="107" s="1"/>
  <c r="BF57" i="107"/>
  <c r="BG57" i="107" s="1"/>
  <c r="BH57" i="107" s="1"/>
  <c r="BI57" i="107" s="1"/>
  <c r="BJ57" i="107" s="1"/>
  <c r="BK57" i="107" s="1"/>
  <c r="BL57" i="107" s="1"/>
  <c r="BM57" i="107" s="1"/>
  <c r="BN57" i="107" s="1"/>
  <c r="BO57" i="107" s="1"/>
  <c r="BP57" i="107" s="1"/>
  <c r="BQ57" i="107" s="1"/>
  <c r="BR57" i="107" s="1"/>
  <c r="BS57" i="107" s="1"/>
  <c r="BT57" i="107" s="1"/>
  <c r="BU57" i="107" s="1"/>
  <c r="BV57" i="107" s="1"/>
  <c r="BW57" i="107" s="1"/>
  <c r="BX57" i="107" s="1"/>
  <c r="BY57" i="107" s="1"/>
  <c r="BZ57" i="107" s="1"/>
  <c r="CA57" i="107" s="1"/>
  <c r="CB57" i="107" s="1"/>
  <c r="CC57" i="107" s="1"/>
  <c r="CD57" i="107" s="1"/>
  <c r="CE57" i="107" s="1"/>
  <c r="CF57" i="107" s="1"/>
  <c r="CG57" i="107" s="1"/>
  <c r="CH57" i="107" s="1"/>
  <c r="CI57" i="107" s="1"/>
  <c r="CJ57" i="107" s="1"/>
  <c r="CK57" i="107" s="1"/>
  <c r="CL57" i="107" s="1"/>
  <c r="CM57" i="107" s="1"/>
  <c r="CN57" i="107" s="1"/>
  <c r="CO57" i="107" s="1"/>
  <c r="CP57" i="107" s="1"/>
  <c r="CQ57" i="107" s="1"/>
  <c r="CR57" i="107" s="1"/>
  <c r="CS57" i="107" s="1"/>
  <c r="CT57" i="107" s="1"/>
  <c r="CU57" i="107" s="1"/>
  <c r="CV57" i="107" s="1"/>
  <c r="CW57" i="107" s="1"/>
  <c r="CX57" i="107" s="1"/>
  <c r="CY57" i="107" s="1"/>
  <c r="CZ57" i="107" s="1"/>
  <c r="DA57" i="107" s="1"/>
  <c r="DB57" i="107" s="1"/>
  <c r="DC57" i="107" s="1"/>
  <c r="DD57" i="107" s="1"/>
  <c r="DE57" i="107" s="1"/>
  <c r="DF57" i="107" s="1"/>
  <c r="DG57" i="107" s="1"/>
  <c r="DH57" i="107" s="1"/>
  <c r="DI57" i="107" s="1"/>
  <c r="DJ57" i="107" s="1"/>
  <c r="DK57" i="107" s="1"/>
  <c r="DL57" i="107" s="1"/>
  <c r="DM57" i="107" s="1"/>
  <c r="DN57" i="107" s="1"/>
  <c r="DO57" i="107" s="1"/>
  <c r="DP57" i="107" s="1"/>
  <c r="DQ57" i="107" s="1"/>
  <c r="DR57" i="107" s="1"/>
  <c r="DS57" i="107" s="1"/>
  <c r="DT57" i="107" s="1"/>
  <c r="DU57" i="107" s="1"/>
  <c r="DV57" i="107" s="1"/>
  <c r="DW57" i="107" s="1"/>
  <c r="DX57" i="107" s="1"/>
  <c r="DY57" i="107" s="1"/>
  <c r="DZ57" i="107" s="1"/>
  <c r="EA57" i="107" s="1"/>
  <c r="EB57" i="107" s="1"/>
  <c r="EC57" i="107" s="1"/>
  <c r="ED57" i="107" s="1"/>
  <c r="EE57" i="107" s="1"/>
  <c r="EF57" i="107" s="1"/>
  <c r="EG57" i="107" s="1"/>
  <c r="EH57" i="107" s="1"/>
  <c r="EI57" i="107" s="1"/>
  <c r="EJ57" i="107" s="1"/>
  <c r="EK57" i="107" s="1"/>
  <c r="EL57" i="107" s="1"/>
  <c r="EM57" i="107" s="1"/>
  <c r="EN57" i="107" s="1"/>
  <c r="EO57" i="107" s="1"/>
  <c r="EP57" i="107" s="1"/>
  <c r="EQ57" i="107" s="1"/>
  <c r="ER57" i="107" s="1"/>
  <c r="ES57" i="107" s="1"/>
  <c r="ET57" i="107" s="1"/>
  <c r="EU57" i="107" s="1"/>
  <c r="EV57" i="107" s="1"/>
  <c r="EW57" i="107" s="1"/>
  <c r="EX57" i="107" s="1"/>
  <c r="EY57" i="107" s="1"/>
  <c r="EZ57" i="107" s="1"/>
  <c r="FA57" i="107" s="1"/>
  <c r="FB57" i="107" s="1"/>
  <c r="FC57" i="107" s="1"/>
  <c r="FD57" i="107" s="1"/>
  <c r="FE57" i="107" s="1"/>
  <c r="FF57" i="107" s="1"/>
  <c r="FG57" i="107" s="1"/>
  <c r="FH57" i="107" s="1"/>
  <c r="FI57" i="107" s="1"/>
  <c r="FJ57" i="107" s="1"/>
  <c r="FK57" i="107" s="1"/>
  <c r="FL57" i="107" s="1"/>
  <c r="FM57" i="107" s="1"/>
  <c r="FN57" i="107" s="1"/>
  <c r="FO57" i="107" s="1"/>
  <c r="FP57" i="107" s="1"/>
  <c r="FQ57" i="107" s="1"/>
  <c r="FR57" i="107" s="1"/>
  <c r="FS57" i="107" s="1"/>
  <c r="FT57" i="107" s="1"/>
  <c r="FU57" i="107" s="1"/>
  <c r="FV57" i="107" s="1"/>
  <c r="FW57" i="107" s="1"/>
  <c r="FX57" i="107" s="1"/>
  <c r="FY57" i="107" s="1"/>
  <c r="FZ57" i="107" s="1"/>
  <c r="GA57" i="107" s="1"/>
  <c r="GB57" i="107" s="1"/>
  <c r="GC57" i="107" s="1"/>
  <c r="GD57" i="107" s="1"/>
  <c r="GE57" i="107" s="1"/>
  <c r="GF57" i="107" s="1"/>
  <c r="GG57" i="107" s="1"/>
  <c r="GH57" i="107" s="1"/>
  <c r="GI57" i="107" s="1"/>
  <c r="GJ57" i="107" s="1"/>
  <c r="GK57" i="107" s="1"/>
  <c r="GL57" i="107" s="1"/>
  <c r="GM57" i="107" s="1"/>
  <c r="GN57" i="107" s="1"/>
  <c r="GO57" i="107" s="1"/>
  <c r="GP57" i="107" s="1"/>
  <c r="GQ57" i="107" s="1"/>
  <c r="GR57" i="107" s="1"/>
  <c r="GS57" i="107" s="1"/>
  <c r="GT57" i="107" s="1"/>
  <c r="GU57" i="107" s="1"/>
  <c r="GV57" i="107" s="1"/>
  <c r="GW57" i="107" s="1"/>
  <c r="GX57" i="107" s="1"/>
  <c r="GY57" i="107" s="1"/>
  <c r="GZ57" i="107" s="1"/>
  <c r="HA57" i="107" s="1"/>
  <c r="HB57" i="107" s="1"/>
  <c r="HC57" i="107" s="1"/>
  <c r="HD57" i="107" s="1"/>
  <c r="HE57" i="107" s="1"/>
  <c r="HF57" i="107" s="1"/>
  <c r="HG57" i="107" s="1"/>
  <c r="HH57" i="107" s="1"/>
  <c r="HI57" i="107" s="1"/>
  <c r="HJ57" i="107" s="1"/>
  <c r="BC20" i="115"/>
  <c r="BC47" i="115"/>
  <c r="BC45" i="115"/>
  <c r="BC44" i="115"/>
  <c r="BC79" i="87"/>
  <c r="BC106" i="87"/>
  <c r="E34" i="108"/>
  <c r="AD56" i="106"/>
  <c r="CK12" i="107"/>
  <c r="CM10" i="107"/>
  <c r="CE24" i="107"/>
  <c r="CI19" i="107"/>
  <c r="CG21" i="107"/>
  <c r="BE2" i="107" l="1"/>
  <c r="BD55" i="106" s="1"/>
  <c r="BC78" i="87"/>
  <c r="BC105" i="87"/>
  <c r="BE83" i="106"/>
  <c r="BE67" i="106" s="1"/>
  <c r="B59" i="107" s="1"/>
  <c r="BF59" i="107" s="1"/>
  <c r="BD10" i="100"/>
  <c r="BD10" i="106"/>
  <c r="BD10" i="115"/>
  <c r="BD10" i="112"/>
  <c r="BD32" i="115"/>
  <c r="BD30" i="115" s="1"/>
  <c r="BD10" i="109"/>
  <c r="CH21" i="107"/>
  <c r="CF24" i="107"/>
  <c r="AD95" i="106"/>
  <c r="F34" i="108"/>
  <c r="CL12" i="107"/>
  <c r="CJ19" i="107"/>
  <c r="CN10" i="107"/>
  <c r="BG59" i="107" l="1"/>
  <c r="BH59" i="107" s="1"/>
  <c r="BI59" i="107" s="1"/>
  <c r="BJ59" i="107" s="1"/>
  <c r="BK59" i="107" s="1"/>
  <c r="BL59" i="107" s="1"/>
  <c r="BM59" i="107" s="1"/>
  <c r="BN59" i="107" s="1"/>
  <c r="BO59" i="107" s="1"/>
  <c r="BP59" i="107" s="1"/>
  <c r="BQ59" i="107" s="1"/>
  <c r="BR59" i="107" s="1"/>
  <c r="BS59" i="107" s="1"/>
  <c r="BT59" i="107" s="1"/>
  <c r="BU59" i="107" s="1"/>
  <c r="BV59" i="107" s="1"/>
  <c r="BW59" i="107" s="1"/>
  <c r="BX59" i="107" s="1"/>
  <c r="BY59" i="107" s="1"/>
  <c r="BZ59" i="107" s="1"/>
  <c r="CA59" i="107" s="1"/>
  <c r="CB59" i="107" s="1"/>
  <c r="CC59" i="107" s="1"/>
  <c r="CD59" i="107" s="1"/>
  <c r="CE59" i="107" s="1"/>
  <c r="CF59" i="107" s="1"/>
  <c r="CG59" i="107" s="1"/>
  <c r="CH59" i="107" s="1"/>
  <c r="CI59" i="107" s="1"/>
  <c r="CJ59" i="107" s="1"/>
  <c r="CK59" i="107" s="1"/>
  <c r="CL59" i="107" s="1"/>
  <c r="CM59" i="107" s="1"/>
  <c r="CN59" i="107" s="1"/>
  <c r="CO59" i="107" s="1"/>
  <c r="CP59" i="107" s="1"/>
  <c r="CQ59" i="107" s="1"/>
  <c r="CR59" i="107" s="1"/>
  <c r="CS59" i="107" s="1"/>
  <c r="CT59" i="107" s="1"/>
  <c r="CU59" i="107" s="1"/>
  <c r="CV59" i="107" s="1"/>
  <c r="CW59" i="107" s="1"/>
  <c r="CX59" i="107" s="1"/>
  <c r="CY59" i="107" s="1"/>
  <c r="CZ59" i="107" s="1"/>
  <c r="DA59" i="107" s="1"/>
  <c r="DB59" i="107" s="1"/>
  <c r="DC59" i="107" s="1"/>
  <c r="DD59" i="107" s="1"/>
  <c r="DE59" i="107" s="1"/>
  <c r="DF59" i="107" s="1"/>
  <c r="DG59" i="107" s="1"/>
  <c r="DH59" i="107" s="1"/>
  <c r="DI59" i="107" s="1"/>
  <c r="DJ59" i="107" s="1"/>
  <c r="DK59" i="107" s="1"/>
  <c r="DL59" i="107" s="1"/>
  <c r="DM59" i="107" s="1"/>
  <c r="DN59" i="107" s="1"/>
  <c r="DO59" i="107" s="1"/>
  <c r="DP59" i="107" s="1"/>
  <c r="DQ59" i="107" s="1"/>
  <c r="DR59" i="107" s="1"/>
  <c r="DS59" i="107" s="1"/>
  <c r="DT59" i="107" s="1"/>
  <c r="DU59" i="107" s="1"/>
  <c r="DV59" i="107" s="1"/>
  <c r="DW59" i="107" s="1"/>
  <c r="DX59" i="107" s="1"/>
  <c r="DY59" i="107" s="1"/>
  <c r="DZ59" i="107" s="1"/>
  <c r="EA59" i="107" s="1"/>
  <c r="EB59" i="107" s="1"/>
  <c r="EC59" i="107" s="1"/>
  <c r="ED59" i="107" s="1"/>
  <c r="EE59" i="107" s="1"/>
  <c r="EF59" i="107" s="1"/>
  <c r="EG59" i="107" s="1"/>
  <c r="EH59" i="107" s="1"/>
  <c r="EI59" i="107" s="1"/>
  <c r="EJ59" i="107" s="1"/>
  <c r="EK59" i="107" s="1"/>
  <c r="EL59" i="107" s="1"/>
  <c r="EM59" i="107" s="1"/>
  <c r="EN59" i="107" s="1"/>
  <c r="EO59" i="107" s="1"/>
  <c r="EP59" i="107" s="1"/>
  <c r="EQ59" i="107" s="1"/>
  <c r="ER59" i="107" s="1"/>
  <c r="ES59" i="107" s="1"/>
  <c r="ET59" i="107" s="1"/>
  <c r="EU59" i="107" s="1"/>
  <c r="EV59" i="107" s="1"/>
  <c r="EW59" i="107" s="1"/>
  <c r="EX59" i="107" s="1"/>
  <c r="EY59" i="107" s="1"/>
  <c r="EZ59" i="107" s="1"/>
  <c r="FA59" i="107" s="1"/>
  <c r="FB59" i="107" s="1"/>
  <c r="FC59" i="107" s="1"/>
  <c r="FD59" i="107" s="1"/>
  <c r="FE59" i="107" s="1"/>
  <c r="FF59" i="107" s="1"/>
  <c r="FG59" i="107" s="1"/>
  <c r="FH59" i="107" s="1"/>
  <c r="FI59" i="107" s="1"/>
  <c r="FJ59" i="107" s="1"/>
  <c r="FK59" i="107" s="1"/>
  <c r="FL59" i="107" s="1"/>
  <c r="FM59" i="107" s="1"/>
  <c r="FN59" i="107" s="1"/>
  <c r="FO59" i="107" s="1"/>
  <c r="FP59" i="107" s="1"/>
  <c r="FQ59" i="107" s="1"/>
  <c r="FR59" i="107" s="1"/>
  <c r="FS59" i="107" s="1"/>
  <c r="FT59" i="107" s="1"/>
  <c r="FU59" i="107" s="1"/>
  <c r="FV59" i="107" s="1"/>
  <c r="FW59" i="107" s="1"/>
  <c r="FX59" i="107" s="1"/>
  <c r="FY59" i="107" s="1"/>
  <c r="FZ59" i="107" s="1"/>
  <c r="GA59" i="107" s="1"/>
  <c r="GB59" i="107" s="1"/>
  <c r="GC59" i="107" s="1"/>
  <c r="GD59" i="107" s="1"/>
  <c r="GE59" i="107" s="1"/>
  <c r="GF59" i="107" s="1"/>
  <c r="GG59" i="107" s="1"/>
  <c r="GH59" i="107" s="1"/>
  <c r="GI59" i="107" s="1"/>
  <c r="GJ59" i="107" s="1"/>
  <c r="GK59" i="107" s="1"/>
  <c r="GL59" i="107" s="1"/>
  <c r="GM59" i="107" s="1"/>
  <c r="GN59" i="107" s="1"/>
  <c r="GO59" i="107" s="1"/>
  <c r="GP59" i="107" s="1"/>
  <c r="GQ59" i="107" s="1"/>
  <c r="GR59" i="107" s="1"/>
  <c r="GS59" i="107" s="1"/>
  <c r="GT59" i="107" s="1"/>
  <c r="GU59" i="107" s="1"/>
  <c r="GV59" i="107" s="1"/>
  <c r="GW59" i="107" s="1"/>
  <c r="GX59" i="107" s="1"/>
  <c r="GY59" i="107" s="1"/>
  <c r="GZ59" i="107" s="1"/>
  <c r="HA59" i="107" s="1"/>
  <c r="HB59" i="107" s="1"/>
  <c r="HC59" i="107" s="1"/>
  <c r="HD59" i="107" s="1"/>
  <c r="HE59" i="107" s="1"/>
  <c r="HF59" i="107" s="1"/>
  <c r="HG59" i="107" s="1"/>
  <c r="HH59" i="107" s="1"/>
  <c r="HI59" i="107" s="1"/>
  <c r="HJ59" i="107" s="1"/>
  <c r="BF2" i="107"/>
  <c r="BE55" i="106" s="1"/>
  <c r="BD20" i="115"/>
  <c r="BD47" i="115"/>
  <c r="BD45" i="115"/>
  <c r="BD44" i="115"/>
  <c r="BD106" i="87"/>
  <c r="BD79" i="87"/>
  <c r="CG24" i="107"/>
  <c r="CK19" i="107"/>
  <c r="CO10" i="107"/>
  <c r="CI21" i="107"/>
  <c r="C35" i="108"/>
  <c r="CM12" i="107"/>
  <c r="BE32" i="115" l="1"/>
  <c r="BE30" i="115" s="1"/>
  <c r="BE10" i="109"/>
  <c r="BE10" i="106"/>
  <c r="BE10" i="100"/>
  <c r="BE10" i="112"/>
  <c r="BE10" i="115"/>
  <c r="BF83" i="106"/>
  <c r="BF67" i="106" s="1"/>
  <c r="B60" i="107" s="1"/>
  <c r="BG60" i="107" s="1"/>
  <c r="BD105" i="87"/>
  <c r="BD78" i="87"/>
  <c r="CH24" i="107"/>
  <c r="E35" i="108"/>
  <c r="AE56" i="106"/>
  <c r="CP10" i="107"/>
  <c r="CJ21" i="107"/>
  <c r="CN12" i="107"/>
  <c r="CL19" i="107"/>
  <c r="BE44" i="115" l="1"/>
  <c r="BE45" i="115"/>
  <c r="BE20" i="115"/>
  <c r="BE47" i="115"/>
  <c r="BH60" i="107"/>
  <c r="BI60" i="107" s="1"/>
  <c r="BJ60" i="107" s="1"/>
  <c r="BK60" i="107" s="1"/>
  <c r="BL60" i="107" s="1"/>
  <c r="BM60" i="107" s="1"/>
  <c r="BN60" i="107" s="1"/>
  <c r="BO60" i="107" s="1"/>
  <c r="BP60" i="107" s="1"/>
  <c r="BQ60" i="107" s="1"/>
  <c r="BR60" i="107" s="1"/>
  <c r="BS60" i="107" s="1"/>
  <c r="BT60" i="107" s="1"/>
  <c r="BU60" i="107" s="1"/>
  <c r="BV60" i="107" s="1"/>
  <c r="BW60" i="107" s="1"/>
  <c r="BX60" i="107" s="1"/>
  <c r="BY60" i="107" s="1"/>
  <c r="BZ60" i="107" s="1"/>
  <c r="CA60" i="107" s="1"/>
  <c r="CB60" i="107" s="1"/>
  <c r="CC60" i="107" s="1"/>
  <c r="CD60" i="107" s="1"/>
  <c r="CE60" i="107" s="1"/>
  <c r="CF60" i="107" s="1"/>
  <c r="CG60" i="107" s="1"/>
  <c r="CH60" i="107" s="1"/>
  <c r="CI60" i="107" s="1"/>
  <c r="CJ60" i="107" s="1"/>
  <c r="CK60" i="107" s="1"/>
  <c r="CL60" i="107" s="1"/>
  <c r="CM60" i="107" s="1"/>
  <c r="CN60" i="107" s="1"/>
  <c r="CO60" i="107" s="1"/>
  <c r="CP60" i="107" s="1"/>
  <c r="CQ60" i="107" s="1"/>
  <c r="CR60" i="107" s="1"/>
  <c r="CS60" i="107" s="1"/>
  <c r="CT60" i="107" s="1"/>
  <c r="CU60" i="107" s="1"/>
  <c r="CV60" i="107" s="1"/>
  <c r="CW60" i="107" s="1"/>
  <c r="CX60" i="107" s="1"/>
  <c r="CY60" i="107" s="1"/>
  <c r="CZ60" i="107" s="1"/>
  <c r="DA60" i="107" s="1"/>
  <c r="DB60" i="107" s="1"/>
  <c r="DC60" i="107" s="1"/>
  <c r="DD60" i="107" s="1"/>
  <c r="DE60" i="107" s="1"/>
  <c r="DF60" i="107" s="1"/>
  <c r="DG60" i="107" s="1"/>
  <c r="DH60" i="107" s="1"/>
  <c r="DI60" i="107" s="1"/>
  <c r="DJ60" i="107" s="1"/>
  <c r="DK60" i="107" s="1"/>
  <c r="DL60" i="107" s="1"/>
  <c r="DM60" i="107" s="1"/>
  <c r="DN60" i="107" s="1"/>
  <c r="DO60" i="107" s="1"/>
  <c r="DP60" i="107" s="1"/>
  <c r="DQ60" i="107" s="1"/>
  <c r="DR60" i="107" s="1"/>
  <c r="DS60" i="107" s="1"/>
  <c r="DT60" i="107" s="1"/>
  <c r="DU60" i="107" s="1"/>
  <c r="DV60" i="107" s="1"/>
  <c r="DW60" i="107" s="1"/>
  <c r="DX60" i="107" s="1"/>
  <c r="DY60" i="107" s="1"/>
  <c r="DZ60" i="107" s="1"/>
  <c r="EA60" i="107" s="1"/>
  <c r="EB60" i="107" s="1"/>
  <c r="EC60" i="107" s="1"/>
  <c r="ED60" i="107" s="1"/>
  <c r="EE60" i="107" s="1"/>
  <c r="EF60" i="107" s="1"/>
  <c r="EG60" i="107" s="1"/>
  <c r="EH60" i="107" s="1"/>
  <c r="EI60" i="107" s="1"/>
  <c r="EJ60" i="107" s="1"/>
  <c r="EK60" i="107" s="1"/>
  <c r="EL60" i="107" s="1"/>
  <c r="EM60" i="107" s="1"/>
  <c r="EN60" i="107" s="1"/>
  <c r="EO60" i="107" s="1"/>
  <c r="EP60" i="107" s="1"/>
  <c r="EQ60" i="107" s="1"/>
  <c r="ER60" i="107" s="1"/>
  <c r="ES60" i="107" s="1"/>
  <c r="ET60" i="107" s="1"/>
  <c r="EU60" i="107" s="1"/>
  <c r="EV60" i="107" s="1"/>
  <c r="EW60" i="107" s="1"/>
  <c r="EX60" i="107" s="1"/>
  <c r="EY60" i="107" s="1"/>
  <c r="EZ60" i="107" s="1"/>
  <c r="FA60" i="107" s="1"/>
  <c r="FB60" i="107" s="1"/>
  <c r="FC60" i="107" s="1"/>
  <c r="FD60" i="107" s="1"/>
  <c r="FE60" i="107" s="1"/>
  <c r="FF60" i="107" s="1"/>
  <c r="FG60" i="107" s="1"/>
  <c r="FH60" i="107" s="1"/>
  <c r="FI60" i="107" s="1"/>
  <c r="FJ60" i="107" s="1"/>
  <c r="FK60" i="107" s="1"/>
  <c r="FL60" i="107" s="1"/>
  <c r="FM60" i="107" s="1"/>
  <c r="FN60" i="107" s="1"/>
  <c r="FO60" i="107" s="1"/>
  <c r="FP60" i="107" s="1"/>
  <c r="FQ60" i="107" s="1"/>
  <c r="FR60" i="107" s="1"/>
  <c r="FS60" i="107" s="1"/>
  <c r="FT60" i="107" s="1"/>
  <c r="FU60" i="107" s="1"/>
  <c r="FV60" i="107" s="1"/>
  <c r="FW60" i="107" s="1"/>
  <c r="FX60" i="107" s="1"/>
  <c r="FY60" i="107" s="1"/>
  <c r="FZ60" i="107" s="1"/>
  <c r="GA60" i="107" s="1"/>
  <c r="GB60" i="107" s="1"/>
  <c r="GC60" i="107" s="1"/>
  <c r="GD60" i="107" s="1"/>
  <c r="GE60" i="107" s="1"/>
  <c r="GF60" i="107" s="1"/>
  <c r="GG60" i="107" s="1"/>
  <c r="GH60" i="107" s="1"/>
  <c r="GI60" i="107" s="1"/>
  <c r="GJ60" i="107" s="1"/>
  <c r="GK60" i="107" s="1"/>
  <c r="GL60" i="107" s="1"/>
  <c r="GM60" i="107" s="1"/>
  <c r="GN60" i="107" s="1"/>
  <c r="GO60" i="107" s="1"/>
  <c r="GP60" i="107" s="1"/>
  <c r="GQ60" i="107" s="1"/>
  <c r="GR60" i="107" s="1"/>
  <c r="GS60" i="107" s="1"/>
  <c r="GT60" i="107" s="1"/>
  <c r="GU60" i="107" s="1"/>
  <c r="GV60" i="107" s="1"/>
  <c r="GW60" i="107" s="1"/>
  <c r="GX60" i="107" s="1"/>
  <c r="GY60" i="107" s="1"/>
  <c r="GZ60" i="107" s="1"/>
  <c r="HA60" i="107" s="1"/>
  <c r="HB60" i="107" s="1"/>
  <c r="HC60" i="107" s="1"/>
  <c r="HD60" i="107" s="1"/>
  <c r="HE60" i="107" s="1"/>
  <c r="HF60" i="107" s="1"/>
  <c r="HG60" i="107" s="1"/>
  <c r="HH60" i="107" s="1"/>
  <c r="HI60" i="107" s="1"/>
  <c r="HJ60" i="107" s="1"/>
  <c r="BG2" i="107"/>
  <c r="BF55" i="106" s="1"/>
  <c r="BE79" i="87"/>
  <c r="BE106" i="87"/>
  <c r="CM19" i="107"/>
  <c r="CQ10" i="107"/>
  <c r="CI24" i="107"/>
  <c r="CO12" i="107"/>
  <c r="CK21" i="107"/>
  <c r="AE95" i="106"/>
  <c r="F35" i="108"/>
  <c r="BE78" i="87" l="1"/>
  <c r="BE105" i="87"/>
  <c r="BG83" i="106"/>
  <c r="BG67" i="106" s="1"/>
  <c r="B61" i="107" s="1"/>
  <c r="BH61" i="107" s="1"/>
  <c r="BF10" i="109"/>
  <c r="BF32" i="115"/>
  <c r="BF30" i="115" s="1"/>
  <c r="BF10" i="100"/>
  <c r="BF10" i="115"/>
  <c r="BF10" i="106"/>
  <c r="BF10" i="112"/>
  <c r="CN19" i="107"/>
  <c r="CJ24" i="107"/>
  <c r="CL21" i="107"/>
  <c r="CP12" i="107"/>
  <c r="CR10" i="107"/>
  <c r="C36" i="108"/>
  <c r="BF106" i="87" l="1"/>
  <c r="BF79" i="87"/>
  <c r="BF20" i="115"/>
  <c r="BF47" i="115"/>
  <c r="BI61" i="107"/>
  <c r="BJ61" i="107" s="1"/>
  <c r="BK61" i="107" s="1"/>
  <c r="BL61" i="107" s="1"/>
  <c r="BM61" i="107" s="1"/>
  <c r="BN61" i="107" s="1"/>
  <c r="BO61" i="107" s="1"/>
  <c r="BP61" i="107" s="1"/>
  <c r="BQ61" i="107" s="1"/>
  <c r="BR61" i="107" s="1"/>
  <c r="BS61" i="107" s="1"/>
  <c r="BT61" i="107" s="1"/>
  <c r="BU61" i="107" s="1"/>
  <c r="BV61" i="107" s="1"/>
  <c r="BW61" i="107" s="1"/>
  <c r="BX61" i="107" s="1"/>
  <c r="BY61" i="107" s="1"/>
  <c r="BZ61" i="107" s="1"/>
  <c r="CA61" i="107" s="1"/>
  <c r="CB61" i="107" s="1"/>
  <c r="CC61" i="107" s="1"/>
  <c r="CD61" i="107" s="1"/>
  <c r="CE61" i="107" s="1"/>
  <c r="CF61" i="107" s="1"/>
  <c r="CG61" i="107" s="1"/>
  <c r="CH61" i="107" s="1"/>
  <c r="CI61" i="107" s="1"/>
  <c r="CJ61" i="107" s="1"/>
  <c r="CK61" i="107" s="1"/>
  <c r="CL61" i="107" s="1"/>
  <c r="CM61" i="107" s="1"/>
  <c r="CN61" i="107" s="1"/>
  <c r="CO61" i="107" s="1"/>
  <c r="CP61" i="107" s="1"/>
  <c r="CQ61" i="107" s="1"/>
  <c r="CR61" i="107" s="1"/>
  <c r="CS61" i="107" s="1"/>
  <c r="CT61" i="107" s="1"/>
  <c r="CU61" i="107" s="1"/>
  <c r="CV61" i="107" s="1"/>
  <c r="CW61" i="107" s="1"/>
  <c r="CX61" i="107" s="1"/>
  <c r="CY61" i="107" s="1"/>
  <c r="CZ61" i="107" s="1"/>
  <c r="DA61" i="107" s="1"/>
  <c r="DB61" i="107" s="1"/>
  <c r="DC61" i="107" s="1"/>
  <c r="DD61" i="107" s="1"/>
  <c r="DE61" i="107" s="1"/>
  <c r="DF61" i="107" s="1"/>
  <c r="DG61" i="107" s="1"/>
  <c r="DH61" i="107" s="1"/>
  <c r="DI61" i="107" s="1"/>
  <c r="DJ61" i="107" s="1"/>
  <c r="DK61" i="107" s="1"/>
  <c r="DL61" i="107" s="1"/>
  <c r="DM61" i="107" s="1"/>
  <c r="DN61" i="107" s="1"/>
  <c r="DO61" i="107" s="1"/>
  <c r="DP61" i="107" s="1"/>
  <c r="DQ61" i="107" s="1"/>
  <c r="DR61" i="107" s="1"/>
  <c r="DS61" i="107" s="1"/>
  <c r="DT61" i="107" s="1"/>
  <c r="DU61" i="107" s="1"/>
  <c r="DV61" i="107" s="1"/>
  <c r="DW61" i="107" s="1"/>
  <c r="DX61" i="107" s="1"/>
  <c r="DY61" i="107" s="1"/>
  <c r="DZ61" i="107" s="1"/>
  <c r="EA61" i="107" s="1"/>
  <c r="EB61" i="107" s="1"/>
  <c r="EC61" i="107" s="1"/>
  <c r="ED61" i="107" s="1"/>
  <c r="EE61" i="107" s="1"/>
  <c r="EF61" i="107" s="1"/>
  <c r="EG61" i="107" s="1"/>
  <c r="EH61" i="107" s="1"/>
  <c r="EI61" i="107" s="1"/>
  <c r="EJ61" i="107" s="1"/>
  <c r="EK61" i="107" s="1"/>
  <c r="EL61" i="107" s="1"/>
  <c r="EM61" i="107" s="1"/>
  <c r="EN61" i="107" s="1"/>
  <c r="EO61" i="107" s="1"/>
  <c r="EP61" i="107" s="1"/>
  <c r="EQ61" i="107" s="1"/>
  <c r="ER61" i="107" s="1"/>
  <c r="ES61" i="107" s="1"/>
  <c r="ET61" i="107" s="1"/>
  <c r="EU61" i="107" s="1"/>
  <c r="EV61" i="107" s="1"/>
  <c r="EW61" i="107" s="1"/>
  <c r="EX61" i="107" s="1"/>
  <c r="EY61" i="107" s="1"/>
  <c r="EZ61" i="107" s="1"/>
  <c r="FA61" i="107" s="1"/>
  <c r="FB61" i="107" s="1"/>
  <c r="FC61" i="107" s="1"/>
  <c r="FD61" i="107" s="1"/>
  <c r="FE61" i="107" s="1"/>
  <c r="FF61" i="107" s="1"/>
  <c r="FG61" i="107" s="1"/>
  <c r="FH61" i="107" s="1"/>
  <c r="FI61" i="107" s="1"/>
  <c r="FJ61" i="107" s="1"/>
  <c r="FK61" i="107" s="1"/>
  <c r="FL61" i="107" s="1"/>
  <c r="FM61" i="107" s="1"/>
  <c r="FN61" i="107" s="1"/>
  <c r="FO61" i="107" s="1"/>
  <c r="FP61" i="107" s="1"/>
  <c r="FQ61" i="107" s="1"/>
  <c r="FR61" i="107" s="1"/>
  <c r="FS61" i="107" s="1"/>
  <c r="FT61" i="107" s="1"/>
  <c r="FU61" i="107" s="1"/>
  <c r="FV61" i="107" s="1"/>
  <c r="FW61" i="107" s="1"/>
  <c r="FX61" i="107" s="1"/>
  <c r="FY61" i="107" s="1"/>
  <c r="FZ61" i="107" s="1"/>
  <c r="GA61" i="107" s="1"/>
  <c r="GB61" i="107" s="1"/>
  <c r="GC61" i="107" s="1"/>
  <c r="GD61" i="107" s="1"/>
  <c r="GE61" i="107" s="1"/>
  <c r="GF61" i="107" s="1"/>
  <c r="GG61" i="107" s="1"/>
  <c r="GH61" i="107" s="1"/>
  <c r="GI61" i="107" s="1"/>
  <c r="GJ61" i="107" s="1"/>
  <c r="GK61" i="107" s="1"/>
  <c r="GL61" i="107" s="1"/>
  <c r="GM61" i="107" s="1"/>
  <c r="GN61" i="107" s="1"/>
  <c r="GO61" i="107" s="1"/>
  <c r="GP61" i="107" s="1"/>
  <c r="GQ61" i="107" s="1"/>
  <c r="GR61" i="107" s="1"/>
  <c r="GS61" i="107" s="1"/>
  <c r="GT61" i="107" s="1"/>
  <c r="GU61" i="107" s="1"/>
  <c r="GV61" i="107" s="1"/>
  <c r="GW61" i="107" s="1"/>
  <c r="GX61" i="107" s="1"/>
  <c r="GY61" i="107" s="1"/>
  <c r="GZ61" i="107" s="1"/>
  <c r="HA61" i="107" s="1"/>
  <c r="HB61" i="107" s="1"/>
  <c r="HC61" i="107" s="1"/>
  <c r="HD61" i="107" s="1"/>
  <c r="HE61" i="107" s="1"/>
  <c r="HF61" i="107" s="1"/>
  <c r="HG61" i="107" s="1"/>
  <c r="HH61" i="107" s="1"/>
  <c r="HI61" i="107" s="1"/>
  <c r="HJ61" i="107" s="1"/>
  <c r="BH2" i="107"/>
  <c r="BG55" i="106" s="1"/>
  <c r="BF45" i="115"/>
  <c r="BF44" i="115"/>
  <c r="CS10" i="107"/>
  <c r="E36" i="108"/>
  <c r="AF56" i="106"/>
  <c r="CO19" i="107"/>
  <c r="CQ12" i="107"/>
  <c r="CM21" i="107"/>
  <c r="CK24" i="107"/>
  <c r="BH83" i="106" l="1"/>
  <c r="BH67" i="106" s="1"/>
  <c r="B62" i="107" s="1"/>
  <c r="BI62" i="107" s="1"/>
  <c r="BG10" i="106"/>
  <c r="BG10" i="115"/>
  <c r="BG32" i="115"/>
  <c r="BG30" i="115" s="1"/>
  <c r="BG10" i="112"/>
  <c r="BG10" i="100"/>
  <c r="BG10" i="109"/>
  <c r="BF78" i="87"/>
  <c r="BF105" i="87"/>
  <c r="CP19" i="107"/>
  <c r="CT10" i="107"/>
  <c r="AF95" i="106"/>
  <c r="F36" i="108"/>
  <c r="CR12" i="107"/>
  <c r="CL24" i="107"/>
  <c r="CN21" i="107"/>
  <c r="BG79" i="87" l="1"/>
  <c r="BG106" i="87"/>
  <c r="BG44" i="115"/>
  <c r="BG45" i="115"/>
  <c r="BI83" i="106"/>
  <c r="BI67" i="106" s="1"/>
  <c r="B63" i="107" s="1"/>
  <c r="BJ63" i="107" s="1"/>
  <c r="BK63" i="107" s="1"/>
  <c r="BL63" i="107" s="1"/>
  <c r="BM63" i="107" s="1"/>
  <c r="BN63" i="107" s="1"/>
  <c r="BO63" i="107" s="1"/>
  <c r="BP63" i="107" s="1"/>
  <c r="BQ63" i="107" s="1"/>
  <c r="BR63" i="107" s="1"/>
  <c r="BS63" i="107" s="1"/>
  <c r="BT63" i="107" s="1"/>
  <c r="BU63" i="107" s="1"/>
  <c r="BV63" i="107" s="1"/>
  <c r="BW63" i="107" s="1"/>
  <c r="BX63" i="107" s="1"/>
  <c r="BY63" i="107" s="1"/>
  <c r="BZ63" i="107" s="1"/>
  <c r="CA63" i="107" s="1"/>
  <c r="CB63" i="107" s="1"/>
  <c r="CC63" i="107" s="1"/>
  <c r="CD63" i="107" s="1"/>
  <c r="CE63" i="107" s="1"/>
  <c r="CF63" i="107" s="1"/>
  <c r="CG63" i="107" s="1"/>
  <c r="CH63" i="107" s="1"/>
  <c r="CI63" i="107" s="1"/>
  <c r="CJ63" i="107" s="1"/>
  <c r="CK63" i="107" s="1"/>
  <c r="CL63" i="107" s="1"/>
  <c r="CM63" i="107" s="1"/>
  <c r="CN63" i="107" s="1"/>
  <c r="CO63" i="107" s="1"/>
  <c r="CP63" i="107" s="1"/>
  <c r="CQ63" i="107" s="1"/>
  <c r="CR63" i="107" s="1"/>
  <c r="CS63" i="107" s="1"/>
  <c r="CT63" i="107" s="1"/>
  <c r="CU63" i="107" s="1"/>
  <c r="CV63" i="107" s="1"/>
  <c r="CW63" i="107" s="1"/>
  <c r="CX63" i="107" s="1"/>
  <c r="CY63" i="107" s="1"/>
  <c r="CZ63" i="107" s="1"/>
  <c r="DA63" i="107" s="1"/>
  <c r="DB63" i="107" s="1"/>
  <c r="DC63" i="107" s="1"/>
  <c r="DD63" i="107" s="1"/>
  <c r="DE63" i="107" s="1"/>
  <c r="DF63" i="107" s="1"/>
  <c r="DG63" i="107" s="1"/>
  <c r="DH63" i="107" s="1"/>
  <c r="DI63" i="107" s="1"/>
  <c r="DJ63" i="107" s="1"/>
  <c r="DK63" i="107" s="1"/>
  <c r="DL63" i="107" s="1"/>
  <c r="DM63" i="107" s="1"/>
  <c r="DN63" i="107" s="1"/>
  <c r="DO63" i="107" s="1"/>
  <c r="DP63" i="107" s="1"/>
  <c r="DQ63" i="107" s="1"/>
  <c r="DR63" i="107" s="1"/>
  <c r="DS63" i="107" s="1"/>
  <c r="DT63" i="107" s="1"/>
  <c r="DU63" i="107" s="1"/>
  <c r="DV63" i="107" s="1"/>
  <c r="DW63" i="107" s="1"/>
  <c r="DX63" i="107" s="1"/>
  <c r="DY63" i="107" s="1"/>
  <c r="DZ63" i="107" s="1"/>
  <c r="EA63" i="107" s="1"/>
  <c r="EB63" i="107" s="1"/>
  <c r="EC63" i="107" s="1"/>
  <c r="ED63" i="107" s="1"/>
  <c r="EE63" i="107" s="1"/>
  <c r="EF63" i="107" s="1"/>
  <c r="EG63" i="107" s="1"/>
  <c r="EH63" i="107" s="1"/>
  <c r="EI63" i="107" s="1"/>
  <c r="EJ63" i="107" s="1"/>
  <c r="EK63" i="107" s="1"/>
  <c r="EL63" i="107" s="1"/>
  <c r="EM63" i="107" s="1"/>
  <c r="EN63" i="107" s="1"/>
  <c r="EO63" i="107" s="1"/>
  <c r="EP63" i="107" s="1"/>
  <c r="EQ63" i="107" s="1"/>
  <c r="ER63" i="107" s="1"/>
  <c r="ES63" i="107" s="1"/>
  <c r="ET63" i="107" s="1"/>
  <c r="EU63" i="107" s="1"/>
  <c r="EV63" i="107" s="1"/>
  <c r="EW63" i="107" s="1"/>
  <c r="EX63" i="107" s="1"/>
  <c r="EY63" i="107" s="1"/>
  <c r="EZ63" i="107" s="1"/>
  <c r="FA63" i="107" s="1"/>
  <c r="FB63" i="107" s="1"/>
  <c r="FC63" i="107" s="1"/>
  <c r="FD63" i="107" s="1"/>
  <c r="FE63" i="107" s="1"/>
  <c r="FF63" i="107" s="1"/>
  <c r="FG63" i="107" s="1"/>
  <c r="FH63" i="107" s="1"/>
  <c r="FI63" i="107" s="1"/>
  <c r="FJ63" i="107" s="1"/>
  <c r="FK63" i="107" s="1"/>
  <c r="FL63" i="107" s="1"/>
  <c r="FM63" i="107" s="1"/>
  <c r="FN63" i="107" s="1"/>
  <c r="FO63" i="107" s="1"/>
  <c r="FP63" i="107" s="1"/>
  <c r="FQ63" i="107" s="1"/>
  <c r="FR63" i="107" s="1"/>
  <c r="FS63" i="107" s="1"/>
  <c r="FT63" i="107" s="1"/>
  <c r="FU63" i="107" s="1"/>
  <c r="FV63" i="107" s="1"/>
  <c r="FW63" i="107" s="1"/>
  <c r="FX63" i="107" s="1"/>
  <c r="FY63" i="107" s="1"/>
  <c r="FZ63" i="107" s="1"/>
  <c r="GA63" i="107" s="1"/>
  <c r="GB63" i="107" s="1"/>
  <c r="GC63" i="107" s="1"/>
  <c r="GD63" i="107" s="1"/>
  <c r="GE63" i="107" s="1"/>
  <c r="GF63" i="107" s="1"/>
  <c r="GG63" i="107" s="1"/>
  <c r="GH63" i="107" s="1"/>
  <c r="GI63" i="107" s="1"/>
  <c r="GJ63" i="107" s="1"/>
  <c r="GK63" i="107" s="1"/>
  <c r="GL63" i="107" s="1"/>
  <c r="GM63" i="107" s="1"/>
  <c r="GN63" i="107" s="1"/>
  <c r="GO63" i="107" s="1"/>
  <c r="GP63" i="107" s="1"/>
  <c r="GQ63" i="107" s="1"/>
  <c r="GR63" i="107" s="1"/>
  <c r="GS63" i="107" s="1"/>
  <c r="GT63" i="107" s="1"/>
  <c r="GU63" i="107" s="1"/>
  <c r="GV63" i="107" s="1"/>
  <c r="GW63" i="107" s="1"/>
  <c r="GX63" i="107" s="1"/>
  <c r="GY63" i="107" s="1"/>
  <c r="GZ63" i="107" s="1"/>
  <c r="HA63" i="107" s="1"/>
  <c r="HB63" i="107" s="1"/>
  <c r="HC63" i="107" s="1"/>
  <c r="HD63" i="107" s="1"/>
  <c r="HE63" i="107" s="1"/>
  <c r="HF63" i="107" s="1"/>
  <c r="HG63" i="107" s="1"/>
  <c r="HH63" i="107" s="1"/>
  <c r="HI63" i="107" s="1"/>
  <c r="HJ63" i="107" s="1"/>
  <c r="BG20" i="115"/>
  <c r="BG47" i="115"/>
  <c r="BH10" i="112"/>
  <c r="BH10" i="109"/>
  <c r="BH10" i="106"/>
  <c r="BH10" i="100"/>
  <c r="BH10" i="115"/>
  <c r="BH32" i="115"/>
  <c r="BH30" i="115" s="1"/>
  <c r="BJ62" i="107"/>
  <c r="BI2" i="107"/>
  <c r="BH55" i="106" s="1"/>
  <c r="CQ19" i="107"/>
  <c r="CU10" i="107"/>
  <c r="C37" i="108"/>
  <c r="CM24" i="107"/>
  <c r="CO21" i="107"/>
  <c r="CS12" i="107"/>
  <c r="BH79" i="87" l="1"/>
  <c r="BH106" i="87"/>
  <c r="BH20" i="115"/>
  <c r="BH47" i="115"/>
  <c r="BJ2" i="107"/>
  <c r="BI55" i="106" s="1"/>
  <c r="BK62" i="107"/>
  <c r="BG78" i="87"/>
  <c r="BG105" i="87"/>
  <c r="BH45" i="115"/>
  <c r="BH44" i="115"/>
  <c r="CP21" i="107"/>
  <c r="CT12" i="107"/>
  <c r="CV10" i="107"/>
  <c r="CN24" i="107"/>
  <c r="E37" i="108"/>
  <c r="AG56" i="106"/>
  <c r="CR19" i="107"/>
  <c r="BJ83" i="106" l="1"/>
  <c r="BJ67" i="106" s="1"/>
  <c r="B64" i="107" s="1"/>
  <c r="BK64" i="107" s="1"/>
  <c r="BL64" i="107" s="1"/>
  <c r="BM64" i="107" s="1"/>
  <c r="BN64" i="107" s="1"/>
  <c r="BO64" i="107" s="1"/>
  <c r="BP64" i="107" s="1"/>
  <c r="BQ64" i="107" s="1"/>
  <c r="BR64" i="107" s="1"/>
  <c r="BS64" i="107" s="1"/>
  <c r="BT64" i="107" s="1"/>
  <c r="BU64" i="107" s="1"/>
  <c r="BV64" i="107" s="1"/>
  <c r="BW64" i="107" s="1"/>
  <c r="BX64" i="107" s="1"/>
  <c r="BY64" i="107" s="1"/>
  <c r="BZ64" i="107" s="1"/>
  <c r="CA64" i="107" s="1"/>
  <c r="CB64" i="107" s="1"/>
  <c r="CC64" i="107" s="1"/>
  <c r="CD64" i="107" s="1"/>
  <c r="CE64" i="107" s="1"/>
  <c r="CF64" i="107" s="1"/>
  <c r="CG64" i="107" s="1"/>
  <c r="CH64" i="107" s="1"/>
  <c r="CI64" i="107" s="1"/>
  <c r="CJ64" i="107" s="1"/>
  <c r="CK64" i="107" s="1"/>
  <c r="CL64" i="107" s="1"/>
  <c r="CM64" i="107" s="1"/>
  <c r="CN64" i="107" s="1"/>
  <c r="CO64" i="107" s="1"/>
  <c r="CP64" i="107" s="1"/>
  <c r="CQ64" i="107" s="1"/>
  <c r="CR64" i="107" s="1"/>
  <c r="CS64" i="107" s="1"/>
  <c r="CT64" i="107" s="1"/>
  <c r="CU64" i="107" s="1"/>
  <c r="CV64" i="107" s="1"/>
  <c r="CW64" i="107" s="1"/>
  <c r="CX64" i="107" s="1"/>
  <c r="CY64" i="107" s="1"/>
  <c r="CZ64" i="107" s="1"/>
  <c r="DA64" i="107" s="1"/>
  <c r="DB64" i="107" s="1"/>
  <c r="DC64" i="107" s="1"/>
  <c r="DD64" i="107" s="1"/>
  <c r="DE64" i="107" s="1"/>
  <c r="DF64" i="107" s="1"/>
  <c r="DG64" i="107" s="1"/>
  <c r="DH64" i="107" s="1"/>
  <c r="DI64" i="107" s="1"/>
  <c r="DJ64" i="107" s="1"/>
  <c r="DK64" i="107" s="1"/>
  <c r="DL64" i="107" s="1"/>
  <c r="DM64" i="107" s="1"/>
  <c r="DN64" i="107" s="1"/>
  <c r="DO64" i="107" s="1"/>
  <c r="DP64" i="107" s="1"/>
  <c r="DQ64" i="107" s="1"/>
  <c r="DR64" i="107" s="1"/>
  <c r="DS64" i="107" s="1"/>
  <c r="DT64" i="107" s="1"/>
  <c r="DU64" i="107" s="1"/>
  <c r="DV64" i="107" s="1"/>
  <c r="DW64" i="107" s="1"/>
  <c r="DX64" i="107" s="1"/>
  <c r="DY64" i="107" s="1"/>
  <c r="DZ64" i="107" s="1"/>
  <c r="EA64" i="107" s="1"/>
  <c r="EB64" i="107" s="1"/>
  <c r="EC64" i="107" s="1"/>
  <c r="ED64" i="107" s="1"/>
  <c r="EE64" i="107" s="1"/>
  <c r="EF64" i="107" s="1"/>
  <c r="EG64" i="107" s="1"/>
  <c r="EH64" i="107" s="1"/>
  <c r="EI64" i="107" s="1"/>
  <c r="EJ64" i="107" s="1"/>
  <c r="EK64" i="107" s="1"/>
  <c r="EL64" i="107" s="1"/>
  <c r="EM64" i="107" s="1"/>
  <c r="EN64" i="107" s="1"/>
  <c r="EO64" i="107" s="1"/>
  <c r="EP64" i="107" s="1"/>
  <c r="EQ64" i="107" s="1"/>
  <c r="ER64" i="107" s="1"/>
  <c r="ES64" i="107" s="1"/>
  <c r="ET64" i="107" s="1"/>
  <c r="EU64" i="107" s="1"/>
  <c r="EV64" i="107" s="1"/>
  <c r="EW64" i="107" s="1"/>
  <c r="EX64" i="107" s="1"/>
  <c r="EY64" i="107" s="1"/>
  <c r="EZ64" i="107" s="1"/>
  <c r="FA64" i="107" s="1"/>
  <c r="FB64" i="107" s="1"/>
  <c r="FC64" i="107" s="1"/>
  <c r="FD64" i="107" s="1"/>
  <c r="FE64" i="107" s="1"/>
  <c r="FF64" i="107" s="1"/>
  <c r="FG64" i="107" s="1"/>
  <c r="FH64" i="107" s="1"/>
  <c r="FI64" i="107" s="1"/>
  <c r="FJ64" i="107" s="1"/>
  <c r="FK64" i="107" s="1"/>
  <c r="FL64" i="107" s="1"/>
  <c r="FM64" i="107" s="1"/>
  <c r="FN64" i="107" s="1"/>
  <c r="FO64" i="107" s="1"/>
  <c r="FP64" i="107" s="1"/>
  <c r="FQ64" i="107" s="1"/>
  <c r="FR64" i="107" s="1"/>
  <c r="FS64" i="107" s="1"/>
  <c r="FT64" i="107" s="1"/>
  <c r="FU64" i="107" s="1"/>
  <c r="FV64" i="107" s="1"/>
  <c r="FW64" i="107" s="1"/>
  <c r="FX64" i="107" s="1"/>
  <c r="FY64" i="107" s="1"/>
  <c r="FZ64" i="107" s="1"/>
  <c r="GA64" i="107" s="1"/>
  <c r="GB64" i="107" s="1"/>
  <c r="GC64" i="107" s="1"/>
  <c r="GD64" i="107" s="1"/>
  <c r="GE64" i="107" s="1"/>
  <c r="GF64" i="107" s="1"/>
  <c r="GG64" i="107" s="1"/>
  <c r="GH64" i="107" s="1"/>
  <c r="GI64" i="107" s="1"/>
  <c r="GJ64" i="107" s="1"/>
  <c r="GK64" i="107" s="1"/>
  <c r="GL64" i="107" s="1"/>
  <c r="GM64" i="107" s="1"/>
  <c r="GN64" i="107" s="1"/>
  <c r="GO64" i="107" s="1"/>
  <c r="GP64" i="107" s="1"/>
  <c r="GQ64" i="107" s="1"/>
  <c r="GR64" i="107" s="1"/>
  <c r="GS64" i="107" s="1"/>
  <c r="GT64" i="107" s="1"/>
  <c r="GU64" i="107" s="1"/>
  <c r="GV64" i="107" s="1"/>
  <c r="GW64" i="107" s="1"/>
  <c r="GX64" i="107" s="1"/>
  <c r="GY64" i="107" s="1"/>
  <c r="GZ64" i="107" s="1"/>
  <c r="HA64" i="107" s="1"/>
  <c r="HB64" i="107" s="1"/>
  <c r="HC64" i="107" s="1"/>
  <c r="HD64" i="107" s="1"/>
  <c r="HE64" i="107" s="1"/>
  <c r="HF64" i="107" s="1"/>
  <c r="HG64" i="107" s="1"/>
  <c r="HH64" i="107" s="1"/>
  <c r="HI64" i="107" s="1"/>
  <c r="HJ64" i="107" s="1"/>
  <c r="BL62" i="107"/>
  <c r="BK83" i="106"/>
  <c r="BK67" i="106" s="1"/>
  <c r="B65" i="107" s="1"/>
  <c r="BL65" i="107" s="1"/>
  <c r="BM65" i="107" s="1"/>
  <c r="BN65" i="107" s="1"/>
  <c r="BO65" i="107" s="1"/>
  <c r="BP65" i="107" s="1"/>
  <c r="BQ65" i="107" s="1"/>
  <c r="BR65" i="107" s="1"/>
  <c r="BS65" i="107" s="1"/>
  <c r="BT65" i="107" s="1"/>
  <c r="BU65" i="107" s="1"/>
  <c r="BV65" i="107" s="1"/>
  <c r="BW65" i="107" s="1"/>
  <c r="BX65" i="107" s="1"/>
  <c r="BY65" i="107" s="1"/>
  <c r="BZ65" i="107" s="1"/>
  <c r="CA65" i="107" s="1"/>
  <c r="CB65" i="107" s="1"/>
  <c r="CC65" i="107" s="1"/>
  <c r="CD65" i="107" s="1"/>
  <c r="CE65" i="107" s="1"/>
  <c r="CF65" i="107" s="1"/>
  <c r="CG65" i="107" s="1"/>
  <c r="CH65" i="107" s="1"/>
  <c r="CI65" i="107" s="1"/>
  <c r="CJ65" i="107" s="1"/>
  <c r="CK65" i="107" s="1"/>
  <c r="CL65" i="107" s="1"/>
  <c r="CM65" i="107" s="1"/>
  <c r="CN65" i="107" s="1"/>
  <c r="CO65" i="107" s="1"/>
  <c r="CP65" i="107" s="1"/>
  <c r="CQ65" i="107" s="1"/>
  <c r="CR65" i="107" s="1"/>
  <c r="CS65" i="107" s="1"/>
  <c r="CT65" i="107" s="1"/>
  <c r="CU65" i="107" s="1"/>
  <c r="CV65" i="107" s="1"/>
  <c r="CW65" i="107" s="1"/>
  <c r="CX65" i="107" s="1"/>
  <c r="CY65" i="107" s="1"/>
  <c r="CZ65" i="107" s="1"/>
  <c r="DA65" i="107" s="1"/>
  <c r="DB65" i="107" s="1"/>
  <c r="DC65" i="107" s="1"/>
  <c r="DD65" i="107" s="1"/>
  <c r="DE65" i="107" s="1"/>
  <c r="DF65" i="107" s="1"/>
  <c r="DG65" i="107" s="1"/>
  <c r="DH65" i="107" s="1"/>
  <c r="DI65" i="107" s="1"/>
  <c r="DJ65" i="107" s="1"/>
  <c r="DK65" i="107" s="1"/>
  <c r="DL65" i="107" s="1"/>
  <c r="DM65" i="107" s="1"/>
  <c r="DN65" i="107" s="1"/>
  <c r="DO65" i="107" s="1"/>
  <c r="DP65" i="107" s="1"/>
  <c r="DQ65" i="107" s="1"/>
  <c r="DR65" i="107" s="1"/>
  <c r="DS65" i="107" s="1"/>
  <c r="DT65" i="107" s="1"/>
  <c r="DU65" i="107" s="1"/>
  <c r="DV65" i="107" s="1"/>
  <c r="DW65" i="107" s="1"/>
  <c r="DX65" i="107" s="1"/>
  <c r="DY65" i="107" s="1"/>
  <c r="DZ65" i="107" s="1"/>
  <c r="EA65" i="107" s="1"/>
  <c r="EB65" i="107" s="1"/>
  <c r="EC65" i="107" s="1"/>
  <c r="ED65" i="107" s="1"/>
  <c r="EE65" i="107" s="1"/>
  <c r="EF65" i="107" s="1"/>
  <c r="EG65" i="107" s="1"/>
  <c r="EH65" i="107" s="1"/>
  <c r="EI65" i="107" s="1"/>
  <c r="EJ65" i="107" s="1"/>
  <c r="EK65" i="107" s="1"/>
  <c r="EL65" i="107" s="1"/>
  <c r="EM65" i="107" s="1"/>
  <c r="EN65" i="107" s="1"/>
  <c r="EO65" i="107" s="1"/>
  <c r="EP65" i="107" s="1"/>
  <c r="EQ65" i="107" s="1"/>
  <c r="ER65" i="107" s="1"/>
  <c r="ES65" i="107" s="1"/>
  <c r="ET65" i="107" s="1"/>
  <c r="EU65" i="107" s="1"/>
  <c r="EV65" i="107" s="1"/>
  <c r="EW65" i="107" s="1"/>
  <c r="EX65" i="107" s="1"/>
  <c r="EY65" i="107" s="1"/>
  <c r="EZ65" i="107" s="1"/>
  <c r="FA65" i="107" s="1"/>
  <c r="FB65" i="107" s="1"/>
  <c r="FC65" i="107" s="1"/>
  <c r="FD65" i="107" s="1"/>
  <c r="FE65" i="107" s="1"/>
  <c r="FF65" i="107" s="1"/>
  <c r="FG65" i="107" s="1"/>
  <c r="FH65" i="107" s="1"/>
  <c r="FI65" i="107" s="1"/>
  <c r="FJ65" i="107" s="1"/>
  <c r="FK65" i="107" s="1"/>
  <c r="FL65" i="107" s="1"/>
  <c r="FM65" i="107" s="1"/>
  <c r="FN65" i="107" s="1"/>
  <c r="FO65" i="107" s="1"/>
  <c r="FP65" i="107" s="1"/>
  <c r="FQ65" i="107" s="1"/>
  <c r="FR65" i="107" s="1"/>
  <c r="FS65" i="107" s="1"/>
  <c r="FT65" i="107" s="1"/>
  <c r="FU65" i="107" s="1"/>
  <c r="FV65" i="107" s="1"/>
  <c r="FW65" i="107" s="1"/>
  <c r="FX65" i="107" s="1"/>
  <c r="FY65" i="107" s="1"/>
  <c r="FZ65" i="107" s="1"/>
  <c r="GA65" i="107" s="1"/>
  <c r="GB65" i="107" s="1"/>
  <c r="GC65" i="107" s="1"/>
  <c r="GD65" i="107" s="1"/>
  <c r="GE65" i="107" s="1"/>
  <c r="GF65" i="107" s="1"/>
  <c r="GG65" i="107" s="1"/>
  <c r="GH65" i="107" s="1"/>
  <c r="GI65" i="107" s="1"/>
  <c r="GJ65" i="107" s="1"/>
  <c r="GK65" i="107" s="1"/>
  <c r="GL65" i="107" s="1"/>
  <c r="GM65" i="107" s="1"/>
  <c r="GN65" i="107" s="1"/>
  <c r="GO65" i="107" s="1"/>
  <c r="GP65" i="107" s="1"/>
  <c r="GQ65" i="107" s="1"/>
  <c r="GR65" i="107" s="1"/>
  <c r="GS65" i="107" s="1"/>
  <c r="GT65" i="107" s="1"/>
  <c r="GU65" i="107" s="1"/>
  <c r="GV65" i="107" s="1"/>
  <c r="GW65" i="107" s="1"/>
  <c r="GX65" i="107" s="1"/>
  <c r="GY65" i="107" s="1"/>
  <c r="GZ65" i="107" s="1"/>
  <c r="HA65" i="107" s="1"/>
  <c r="HB65" i="107" s="1"/>
  <c r="HC65" i="107" s="1"/>
  <c r="HD65" i="107" s="1"/>
  <c r="HE65" i="107" s="1"/>
  <c r="HF65" i="107" s="1"/>
  <c r="HG65" i="107" s="1"/>
  <c r="HH65" i="107" s="1"/>
  <c r="HI65" i="107" s="1"/>
  <c r="HJ65" i="107" s="1"/>
  <c r="BH105" i="87"/>
  <c r="BH78" i="87"/>
  <c r="CS19" i="107"/>
  <c r="CW10" i="107"/>
  <c r="CU12" i="107"/>
  <c r="CO24" i="107"/>
  <c r="CQ21" i="107"/>
  <c r="AG95" i="106"/>
  <c r="F37" i="108"/>
  <c r="BI10" i="115" l="1"/>
  <c r="BI10" i="112"/>
  <c r="BI10" i="109"/>
  <c r="BI79" i="87"/>
  <c r="BI10" i="100"/>
  <c r="BI32" i="115"/>
  <c r="BI30" i="115" s="1"/>
  <c r="BI10" i="106"/>
  <c r="BK2" i="107"/>
  <c r="BJ55" i="106" s="1"/>
  <c r="BK32" i="115"/>
  <c r="BK30" i="115" s="1"/>
  <c r="BK10" i="100"/>
  <c r="BK10" i="109"/>
  <c r="BK10" i="115"/>
  <c r="BK10" i="112"/>
  <c r="BK10" i="106"/>
  <c r="BI106" i="87"/>
  <c r="BJ10" i="100"/>
  <c r="BJ10" i="109"/>
  <c r="BJ10" i="106"/>
  <c r="BJ10" i="112"/>
  <c r="BJ10" i="115"/>
  <c r="BJ32" i="115"/>
  <c r="BJ30" i="115" s="1"/>
  <c r="BI47" i="115"/>
  <c r="BI20" i="115"/>
  <c r="BM62" i="107"/>
  <c r="BL2" i="107"/>
  <c r="BK55" i="106" s="1"/>
  <c r="CV12" i="107"/>
  <c r="CR21" i="107"/>
  <c r="CX10" i="107"/>
  <c r="CP24" i="107"/>
  <c r="C38" i="108"/>
  <c r="CT19" i="107"/>
  <c r="BI44" i="115" l="1"/>
  <c r="BI45" i="115"/>
  <c r="BI105" i="87"/>
  <c r="BL83" i="106"/>
  <c r="BL67" i="106" s="1"/>
  <c r="B66" i="107" s="1"/>
  <c r="BM66" i="107" s="1"/>
  <c r="BN66" i="107" s="1"/>
  <c r="BO66" i="107" s="1"/>
  <c r="BP66" i="107" s="1"/>
  <c r="BQ66" i="107" s="1"/>
  <c r="BR66" i="107" s="1"/>
  <c r="BS66" i="107" s="1"/>
  <c r="BT66" i="107" s="1"/>
  <c r="BU66" i="107" s="1"/>
  <c r="BV66" i="107" s="1"/>
  <c r="BW66" i="107" s="1"/>
  <c r="BX66" i="107" s="1"/>
  <c r="BY66" i="107" s="1"/>
  <c r="BZ66" i="107" s="1"/>
  <c r="CA66" i="107" s="1"/>
  <c r="CB66" i="107" s="1"/>
  <c r="CC66" i="107" s="1"/>
  <c r="CD66" i="107" s="1"/>
  <c r="CE66" i="107" s="1"/>
  <c r="CF66" i="107" s="1"/>
  <c r="CG66" i="107" s="1"/>
  <c r="CH66" i="107" s="1"/>
  <c r="CI66" i="107" s="1"/>
  <c r="CJ66" i="107" s="1"/>
  <c r="CK66" i="107" s="1"/>
  <c r="CL66" i="107" s="1"/>
  <c r="CM66" i="107" s="1"/>
  <c r="CN66" i="107" s="1"/>
  <c r="CO66" i="107" s="1"/>
  <c r="CP66" i="107" s="1"/>
  <c r="CQ66" i="107" s="1"/>
  <c r="CR66" i="107" s="1"/>
  <c r="CS66" i="107" s="1"/>
  <c r="CT66" i="107" s="1"/>
  <c r="CU66" i="107" s="1"/>
  <c r="CV66" i="107" s="1"/>
  <c r="CW66" i="107" s="1"/>
  <c r="CX66" i="107" s="1"/>
  <c r="CY66" i="107" s="1"/>
  <c r="CZ66" i="107" s="1"/>
  <c r="DA66" i="107" s="1"/>
  <c r="DB66" i="107" s="1"/>
  <c r="DC66" i="107" s="1"/>
  <c r="DD66" i="107" s="1"/>
  <c r="DE66" i="107" s="1"/>
  <c r="DF66" i="107" s="1"/>
  <c r="DG66" i="107" s="1"/>
  <c r="DH66" i="107" s="1"/>
  <c r="DI66" i="107" s="1"/>
  <c r="DJ66" i="107" s="1"/>
  <c r="DK66" i="107" s="1"/>
  <c r="DL66" i="107" s="1"/>
  <c r="DM66" i="107" s="1"/>
  <c r="DN66" i="107" s="1"/>
  <c r="DO66" i="107" s="1"/>
  <c r="DP66" i="107" s="1"/>
  <c r="DQ66" i="107" s="1"/>
  <c r="DR66" i="107" s="1"/>
  <c r="DS66" i="107" s="1"/>
  <c r="DT66" i="107" s="1"/>
  <c r="DU66" i="107" s="1"/>
  <c r="DV66" i="107" s="1"/>
  <c r="DW66" i="107" s="1"/>
  <c r="DX66" i="107" s="1"/>
  <c r="DY66" i="107" s="1"/>
  <c r="DZ66" i="107" s="1"/>
  <c r="EA66" i="107" s="1"/>
  <c r="EB66" i="107" s="1"/>
  <c r="EC66" i="107" s="1"/>
  <c r="ED66" i="107" s="1"/>
  <c r="EE66" i="107" s="1"/>
  <c r="EF66" i="107" s="1"/>
  <c r="EG66" i="107" s="1"/>
  <c r="EH66" i="107" s="1"/>
  <c r="EI66" i="107" s="1"/>
  <c r="EJ66" i="107" s="1"/>
  <c r="EK66" i="107" s="1"/>
  <c r="EL66" i="107" s="1"/>
  <c r="EM66" i="107" s="1"/>
  <c r="EN66" i="107" s="1"/>
  <c r="EO66" i="107" s="1"/>
  <c r="EP66" i="107" s="1"/>
  <c r="EQ66" i="107" s="1"/>
  <c r="ER66" i="107" s="1"/>
  <c r="ES66" i="107" s="1"/>
  <c r="ET66" i="107" s="1"/>
  <c r="EU66" i="107" s="1"/>
  <c r="EV66" i="107" s="1"/>
  <c r="EW66" i="107" s="1"/>
  <c r="EX66" i="107" s="1"/>
  <c r="EY66" i="107" s="1"/>
  <c r="EZ66" i="107" s="1"/>
  <c r="FA66" i="107" s="1"/>
  <c r="FB66" i="107" s="1"/>
  <c r="FC66" i="107" s="1"/>
  <c r="FD66" i="107" s="1"/>
  <c r="FE66" i="107" s="1"/>
  <c r="FF66" i="107" s="1"/>
  <c r="FG66" i="107" s="1"/>
  <c r="FH66" i="107" s="1"/>
  <c r="FI66" i="107" s="1"/>
  <c r="FJ66" i="107" s="1"/>
  <c r="FK66" i="107" s="1"/>
  <c r="FL66" i="107" s="1"/>
  <c r="FM66" i="107" s="1"/>
  <c r="FN66" i="107" s="1"/>
  <c r="FO66" i="107" s="1"/>
  <c r="FP66" i="107" s="1"/>
  <c r="FQ66" i="107" s="1"/>
  <c r="FR66" i="107" s="1"/>
  <c r="FS66" i="107" s="1"/>
  <c r="FT66" i="107" s="1"/>
  <c r="FU66" i="107" s="1"/>
  <c r="FV66" i="107" s="1"/>
  <c r="FW66" i="107" s="1"/>
  <c r="FX66" i="107" s="1"/>
  <c r="FY66" i="107" s="1"/>
  <c r="FZ66" i="107" s="1"/>
  <c r="GA66" i="107" s="1"/>
  <c r="GB66" i="107" s="1"/>
  <c r="GC66" i="107" s="1"/>
  <c r="GD66" i="107" s="1"/>
  <c r="GE66" i="107" s="1"/>
  <c r="GF66" i="107" s="1"/>
  <c r="GG66" i="107" s="1"/>
  <c r="GH66" i="107" s="1"/>
  <c r="GI66" i="107" s="1"/>
  <c r="GJ66" i="107" s="1"/>
  <c r="GK66" i="107" s="1"/>
  <c r="GL66" i="107" s="1"/>
  <c r="GM66" i="107" s="1"/>
  <c r="GN66" i="107" s="1"/>
  <c r="GO66" i="107" s="1"/>
  <c r="GP66" i="107" s="1"/>
  <c r="GQ66" i="107" s="1"/>
  <c r="GR66" i="107" s="1"/>
  <c r="GS66" i="107" s="1"/>
  <c r="GT66" i="107" s="1"/>
  <c r="GU66" i="107" s="1"/>
  <c r="GV66" i="107" s="1"/>
  <c r="GW66" i="107" s="1"/>
  <c r="GX66" i="107" s="1"/>
  <c r="GY66" i="107" s="1"/>
  <c r="GZ66" i="107" s="1"/>
  <c r="HA66" i="107" s="1"/>
  <c r="HB66" i="107" s="1"/>
  <c r="HC66" i="107" s="1"/>
  <c r="HD66" i="107" s="1"/>
  <c r="HE66" i="107" s="1"/>
  <c r="HF66" i="107" s="1"/>
  <c r="HG66" i="107" s="1"/>
  <c r="HH66" i="107" s="1"/>
  <c r="HI66" i="107" s="1"/>
  <c r="HJ66" i="107" s="1"/>
  <c r="BK20" i="115"/>
  <c r="BK47" i="115"/>
  <c r="BK44" i="115"/>
  <c r="BK45" i="115"/>
  <c r="BK106" i="87"/>
  <c r="BK79" i="87"/>
  <c r="BJ47" i="115"/>
  <c r="BJ20" i="115"/>
  <c r="BN62" i="107"/>
  <c r="BM2" i="107"/>
  <c r="BL55" i="106" s="1"/>
  <c r="BJ45" i="115"/>
  <c r="BJ44" i="115"/>
  <c r="BL32" i="115"/>
  <c r="BL30" i="115" s="1"/>
  <c r="BL10" i="100"/>
  <c r="BL10" i="115"/>
  <c r="BL10" i="109"/>
  <c r="BL10" i="106"/>
  <c r="BL10" i="112"/>
  <c r="BJ79" i="87"/>
  <c r="BJ106" i="87"/>
  <c r="CW12" i="107"/>
  <c r="E38" i="108"/>
  <c r="AH56" i="106"/>
  <c r="CU19" i="107"/>
  <c r="CS21" i="107"/>
  <c r="CQ24" i="107"/>
  <c r="CY10" i="107"/>
  <c r="BI78" i="87" l="1"/>
  <c r="BL20" i="115"/>
  <c r="BL47" i="115"/>
  <c r="BK78" i="87"/>
  <c r="BK105" i="87"/>
  <c r="BL106" i="87"/>
  <c r="BL79" i="87"/>
  <c r="BO62" i="107"/>
  <c r="BP62" i="107" s="1"/>
  <c r="BQ62" i="107" s="1"/>
  <c r="BR62" i="107" s="1"/>
  <c r="BS62" i="107" s="1"/>
  <c r="BT62" i="107" s="1"/>
  <c r="BU62" i="107" s="1"/>
  <c r="BV62" i="107" s="1"/>
  <c r="BW62" i="107" s="1"/>
  <c r="BX62" i="107" s="1"/>
  <c r="BY62" i="107" s="1"/>
  <c r="BZ62" i="107" s="1"/>
  <c r="CA62" i="107" s="1"/>
  <c r="CB62" i="107" s="1"/>
  <c r="CC62" i="107" s="1"/>
  <c r="CD62" i="107" s="1"/>
  <c r="CE62" i="107" s="1"/>
  <c r="CF62" i="107" s="1"/>
  <c r="CG62" i="107" s="1"/>
  <c r="CH62" i="107" s="1"/>
  <c r="CI62" i="107" s="1"/>
  <c r="CJ62" i="107" s="1"/>
  <c r="CK62" i="107" s="1"/>
  <c r="CL62" i="107" s="1"/>
  <c r="CM62" i="107" s="1"/>
  <c r="CN62" i="107" s="1"/>
  <c r="CO62" i="107" s="1"/>
  <c r="CP62" i="107" s="1"/>
  <c r="CQ62" i="107" s="1"/>
  <c r="CR62" i="107" s="1"/>
  <c r="CS62" i="107" s="1"/>
  <c r="CT62" i="107" s="1"/>
  <c r="CU62" i="107" s="1"/>
  <c r="CV62" i="107" s="1"/>
  <c r="CW62" i="107" s="1"/>
  <c r="CX62" i="107" s="1"/>
  <c r="CY62" i="107" s="1"/>
  <c r="CZ62" i="107" s="1"/>
  <c r="DA62" i="107" s="1"/>
  <c r="DB62" i="107" s="1"/>
  <c r="DC62" i="107" s="1"/>
  <c r="DD62" i="107" s="1"/>
  <c r="DE62" i="107" s="1"/>
  <c r="DF62" i="107" s="1"/>
  <c r="DG62" i="107" s="1"/>
  <c r="DH62" i="107" s="1"/>
  <c r="DI62" i="107" s="1"/>
  <c r="DJ62" i="107" s="1"/>
  <c r="DK62" i="107" s="1"/>
  <c r="DL62" i="107" s="1"/>
  <c r="DM62" i="107" s="1"/>
  <c r="DN62" i="107" s="1"/>
  <c r="DO62" i="107" s="1"/>
  <c r="DP62" i="107" s="1"/>
  <c r="DQ62" i="107" s="1"/>
  <c r="DR62" i="107" s="1"/>
  <c r="DS62" i="107" s="1"/>
  <c r="DT62" i="107" s="1"/>
  <c r="DU62" i="107" s="1"/>
  <c r="DV62" i="107" s="1"/>
  <c r="DW62" i="107" s="1"/>
  <c r="DX62" i="107" s="1"/>
  <c r="DY62" i="107" s="1"/>
  <c r="DZ62" i="107" s="1"/>
  <c r="EA62" i="107" s="1"/>
  <c r="EB62" i="107" s="1"/>
  <c r="EC62" i="107" s="1"/>
  <c r="ED62" i="107" s="1"/>
  <c r="EE62" i="107" s="1"/>
  <c r="EF62" i="107" s="1"/>
  <c r="EG62" i="107" s="1"/>
  <c r="EH62" i="107" s="1"/>
  <c r="EI62" i="107" s="1"/>
  <c r="EJ62" i="107" s="1"/>
  <c r="EK62" i="107" s="1"/>
  <c r="EL62" i="107" s="1"/>
  <c r="EM62" i="107" s="1"/>
  <c r="EN62" i="107" s="1"/>
  <c r="EO62" i="107" s="1"/>
  <c r="EP62" i="107" s="1"/>
  <c r="EQ62" i="107" s="1"/>
  <c r="ER62" i="107" s="1"/>
  <c r="ES62" i="107" s="1"/>
  <c r="ET62" i="107" s="1"/>
  <c r="EU62" i="107" s="1"/>
  <c r="EV62" i="107" s="1"/>
  <c r="EW62" i="107" s="1"/>
  <c r="EX62" i="107" s="1"/>
  <c r="EY62" i="107" s="1"/>
  <c r="EZ62" i="107" s="1"/>
  <c r="FA62" i="107" s="1"/>
  <c r="FB62" i="107" s="1"/>
  <c r="FC62" i="107" s="1"/>
  <c r="FD62" i="107" s="1"/>
  <c r="FE62" i="107" s="1"/>
  <c r="FF62" i="107" s="1"/>
  <c r="FG62" i="107" s="1"/>
  <c r="FH62" i="107" s="1"/>
  <c r="FI62" i="107" s="1"/>
  <c r="FJ62" i="107" s="1"/>
  <c r="FK62" i="107" s="1"/>
  <c r="FL62" i="107" s="1"/>
  <c r="FM62" i="107" s="1"/>
  <c r="FN62" i="107" s="1"/>
  <c r="FO62" i="107" s="1"/>
  <c r="FP62" i="107" s="1"/>
  <c r="FQ62" i="107" s="1"/>
  <c r="FR62" i="107" s="1"/>
  <c r="FS62" i="107" s="1"/>
  <c r="FT62" i="107" s="1"/>
  <c r="FU62" i="107" s="1"/>
  <c r="FV62" i="107" s="1"/>
  <c r="FW62" i="107" s="1"/>
  <c r="FX62" i="107" s="1"/>
  <c r="FY62" i="107" s="1"/>
  <c r="FZ62" i="107" s="1"/>
  <c r="GA62" i="107" s="1"/>
  <c r="GB62" i="107" s="1"/>
  <c r="GC62" i="107" s="1"/>
  <c r="GD62" i="107" s="1"/>
  <c r="GE62" i="107" s="1"/>
  <c r="GF62" i="107" s="1"/>
  <c r="GG62" i="107" s="1"/>
  <c r="GH62" i="107" s="1"/>
  <c r="GI62" i="107" s="1"/>
  <c r="GJ62" i="107" s="1"/>
  <c r="GK62" i="107" s="1"/>
  <c r="GL62" i="107" s="1"/>
  <c r="GM62" i="107" s="1"/>
  <c r="GN62" i="107" s="1"/>
  <c r="GO62" i="107" s="1"/>
  <c r="GP62" i="107" s="1"/>
  <c r="GQ62" i="107" s="1"/>
  <c r="GR62" i="107" s="1"/>
  <c r="GS62" i="107" s="1"/>
  <c r="GT62" i="107" s="1"/>
  <c r="GU62" i="107" s="1"/>
  <c r="GV62" i="107" s="1"/>
  <c r="GW62" i="107" s="1"/>
  <c r="GX62" i="107" s="1"/>
  <c r="GY62" i="107" s="1"/>
  <c r="GZ62" i="107" s="1"/>
  <c r="HA62" i="107" s="1"/>
  <c r="HB62" i="107" s="1"/>
  <c r="HC62" i="107" s="1"/>
  <c r="HD62" i="107" s="1"/>
  <c r="HE62" i="107" s="1"/>
  <c r="HF62" i="107" s="1"/>
  <c r="HG62" i="107" s="1"/>
  <c r="HH62" i="107" s="1"/>
  <c r="HI62" i="107" s="1"/>
  <c r="HJ62" i="107" s="1"/>
  <c r="BL45" i="115"/>
  <c r="BL44" i="115"/>
  <c r="BJ78" i="87"/>
  <c r="BJ105" i="87"/>
  <c r="BM83" i="106"/>
  <c r="BM67" i="106" s="1"/>
  <c r="B67" i="107" s="1"/>
  <c r="BN67" i="107" s="1"/>
  <c r="BO67" i="107" s="1"/>
  <c r="BP67" i="107" s="1"/>
  <c r="BQ67" i="107" s="1"/>
  <c r="BR67" i="107" s="1"/>
  <c r="BS67" i="107" s="1"/>
  <c r="BT67" i="107" s="1"/>
  <c r="BU67" i="107" s="1"/>
  <c r="BV67" i="107" s="1"/>
  <c r="BW67" i="107" s="1"/>
  <c r="BX67" i="107" s="1"/>
  <c r="BY67" i="107" s="1"/>
  <c r="BZ67" i="107" s="1"/>
  <c r="CA67" i="107" s="1"/>
  <c r="CB67" i="107" s="1"/>
  <c r="CC67" i="107" s="1"/>
  <c r="CD67" i="107" s="1"/>
  <c r="CE67" i="107" s="1"/>
  <c r="CF67" i="107" s="1"/>
  <c r="CG67" i="107" s="1"/>
  <c r="CH67" i="107" s="1"/>
  <c r="CI67" i="107" s="1"/>
  <c r="CJ67" i="107" s="1"/>
  <c r="CK67" i="107" s="1"/>
  <c r="CL67" i="107" s="1"/>
  <c r="CM67" i="107" s="1"/>
  <c r="CN67" i="107" s="1"/>
  <c r="CO67" i="107" s="1"/>
  <c r="CP67" i="107" s="1"/>
  <c r="CQ67" i="107" s="1"/>
  <c r="CR67" i="107" s="1"/>
  <c r="CS67" i="107" s="1"/>
  <c r="CT67" i="107" s="1"/>
  <c r="CU67" i="107" s="1"/>
  <c r="CV67" i="107" s="1"/>
  <c r="CW67" i="107" s="1"/>
  <c r="CX67" i="107" s="1"/>
  <c r="CY67" i="107" s="1"/>
  <c r="CZ67" i="107" s="1"/>
  <c r="DA67" i="107" s="1"/>
  <c r="DB67" i="107" s="1"/>
  <c r="DC67" i="107" s="1"/>
  <c r="DD67" i="107" s="1"/>
  <c r="DE67" i="107" s="1"/>
  <c r="DF67" i="107" s="1"/>
  <c r="DG67" i="107" s="1"/>
  <c r="DH67" i="107" s="1"/>
  <c r="DI67" i="107" s="1"/>
  <c r="DJ67" i="107" s="1"/>
  <c r="DK67" i="107" s="1"/>
  <c r="DL67" i="107" s="1"/>
  <c r="DM67" i="107" s="1"/>
  <c r="DN67" i="107" s="1"/>
  <c r="DO67" i="107" s="1"/>
  <c r="DP67" i="107" s="1"/>
  <c r="DQ67" i="107" s="1"/>
  <c r="DR67" i="107" s="1"/>
  <c r="DS67" i="107" s="1"/>
  <c r="DT67" i="107" s="1"/>
  <c r="DU67" i="107" s="1"/>
  <c r="DV67" i="107" s="1"/>
  <c r="DW67" i="107" s="1"/>
  <c r="DX67" i="107" s="1"/>
  <c r="DY67" i="107" s="1"/>
  <c r="DZ67" i="107" s="1"/>
  <c r="EA67" i="107" s="1"/>
  <c r="EB67" i="107" s="1"/>
  <c r="EC67" i="107" s="1"/>
  <c r="ED67" i="107" s="1"/>
  <c r="EE67" i="107" s="1"/>
  <c r="EF67" i="107" s="1"/>
  <c r="EG67" i="107" s="1"/>
  <c r="EH67" i="107" s="1"/>
  <c r="EI67" i="107" s="1"/>
  <c r="EJ67" i="107" s="1"/>
  <c r="EK67" i="107" s="1"/>
  <c r="EL67" i="107" s="1"/>
  <c r="EM67" i="107" s="1"/>
  <c r="EN67" i="107" s="1"/>
  <c r="EO67" i="107" s="1"/>
  <c r="EP67" i="107" s="1"/>
  <c r="EQ67" i="107" s="1"/>
  <c r="ER67" i="107" s="1"/>
  <c r="ES67" i="107" s="1"/>
  <c r="ET67" i="107" s="1"/>
  <c r="EU67" i="107" s="1"/>
  <c r="EV67" i="107" s="1"/>
  <c r="EW67" i="107" s="1"/>
  <c r="EX67" i="107" s="1"/>
  <c r="EY67" i="107" s="1"/>
  <c r="EZ67" i="107" s="1"/>
  <c r="FA67" i="107" s="1"/>
  <c r="FB67" i="107" s="1"/>
  <c r="FC67" i="107" s="1"/>
  <c r="FD67" i="107" s="1"/>
  <c r="FE67" i="107" s="1"/>
  <c r="FF67" i="107" s="1"/>
  <c r="FG67" i="107" s="1"/>
  <c r="FH67" i="107" s="1"/>
  <c r="FI67" i="107" s="1"/>
  <c r="FJ67" i="107" s="1"/>
  <c r="FK67" i="107" s="1"/>
  <c r="FL67" i="107" s="1"/>
  <c r="FM67" i="107" s="1"/>
  <c r="FN67" i="107" s="1"/>
  <c r="FO67" i="107" s="1"/>
  <c r="FP67" i="107" s="1"/>
  <c r="FQ67" i="107" s="1"/>
  <c r="FR67" i="107" s="1"/>
  <c r="FS67" i="107" s="1"/>
  <c r="FT67" i="107" s="1"/>
  <c r="FU67" i="107" s="1"/>
  <c r="FV67" i="107" s="1"/>
  <c r="FW67" i="107" s="1"/>
  <c r="FX67" i="107" s="1"/>
  <c r="FY67" i="107" s="1"/>
  <c r="FZ67" i="107" s="1"/>
  <c r="GA67" i="107" s="1"/>
  <c r="GB67" i="107" s="1"/>
  <c r="GC67" i="107" s="1"/>
  <c r="GD67" i="107" s="1"/>
  <c r="GE67" i="107" s="1"/>
  <c r="GF67" i="107" s="1"/>
  <c r="GG67" i="107" s="1"/>
  <c r="GH67" i="107" s="1"/>
  <c r="GI67" i="107" s="1"/>
  <c r="GJ67" i="107" s="1"/>
  <c r="GK67" i="107" s="1"/>
  <c r="GL67" i="107" s="1"/>
  <c r="GM67" i="107" s="1"/>
  <c r="GN67" i="107" s="1"/>
  <c r="GO67" i="107" s="1"/>
  <c r="GP67" i="107" s="1"/>
  <c r="GQ67" i="107" s="1"/>
  <c r="GR67" i="107" s="1"/>
  <c r="GS67" i="107" s="1"/>
  <c r="GT67" i="107" s="1"/>
  <c r="GU67" i="107" s="1"/>
  <c r="GV67" i="107" s="1"/>
  <c r="GW67" i="107" s="1"/>
  <c r="GX67" i="107" s="1"/>
  <c r="GY67" i="107" s="1"/>
  <c r="GZ67" i="107" s="1"/>
  <c r="HA67" i="107" s="1"/>
  <c r="HB67" i="107" s="1"/>
  <c r="HC67" i="107" s="1"/>
  <c r="HD67" i="107" s="1"/>
  <c r="HE67" i="107" s="1"/>
  <c r="HF67" i="107" s="1"/>
  <c r="HG67" i="107" s="1"/>
  <c r="HH67" i="107" s="1"/>
  <c r="HI67" i="107" s="1"/>
  <c r="HJ67" i="107" s="1"/>
  <c r="CT21" i="107"/>
  <c r="CR24" i="107"/>
  <c r="AH95" i="106"/>
  <c r="F38" i="108"/>
  <c r="CV19" i="107"/>
  <c r="CX12" i="107"/>
  <c r="CZ10" i="107"/>
  <c r="BL78" i="87" l="1"/>
  <c r="BL105" i="87"/>
  <c r="BN2" i="107"/>
  <c r="BM55" i="106" s="1"/>
  <c r="BM10" i="100"/>
  <c r="BM32" i="115"/>
  <c r="BM30" i="115" s="1"/>
  <c r="BM10" i="115"/>
  <c r="BM10" i="109"/>
  <c r="BM10" i="112"/>
  <c r="BM10" i="106"/>
  <c r="C39" i="108"/>
  <c r="DA10" i="107"/>
  <c r="CY12" i="107"/>
  <c r="CU21" i="107"/>
  <c r="CS24" i="107"/>
  <c r="CW19" i="107"/>
  <c r="BN83" i="106" l="1"/>
  <c r="BN67" i="106" s="1"/>
  <c r="B68" i="107" s="1"/>
  <c r="BO68" i="107" s="1"/>
  <c r="BP68" i="107" s="1"/>
  <c r="BQ68" i="107" s="1"/>
  <c r="BR68" i="107" s="1"/>
  <c r="BS68" i="107" s="1"/>
  <c r="BT68" i="107" s="1"/>
  <c r="BU68" i="107" s="1"/>
  <c r="BV68" i="107" s="1"/>
  <c r="BW68" i="107" s="1"/>
  <c r="BX68" i="107" s="1"/>
  <c r="BY68" i="107" s="1"/>
  <c r="BZ68" i="107" s="1"/>
  <c r="CA68" i="107" s="1"/>
  <c r="CB68" i="107" s="1"/>
  <c r="CC68" i="107" s="1"/>
  <c r="CD68" i="107" s="1"/>
  <c r="CE68" i="107" s="1"/>
  <c r="CF68" i="107" s="1"/>
  <c r="CG68" i="107" s="1"/>
  <c r="CH68" i="107" s="1"/>
  <c r="CI68" i="107" s="1"/>
  <c r="CJ68" i="107" s="1"/>
  <c r="CK68" i="107" s="1"/>
  <c r="CL68" i="107" s="1"/>
  <c r="CM68" i="107" s="1"/>
  <c r="CN68" i="107" s="1"/>
  <c r="CO68" i="107" s="1"/>
  <c r="CP68" i="107" s="1"/>
  <c r="CQ68" i="107" s="1"/>
  <c r="CR68" i="107" s="1"/>
  <c r="CS68" i="107" s="1"/>
  <c r="CT68" i="107" s="1"/>
  <c r="CU68" i="107" s="1"/>
  <c r="CV68" i="107" s="1"/>
  <c r="CW68" i="107" s="1"/>
  <c r="CX68" i="107" s="1"/>
  <c r="CY68" i="107" s="1"/>
  <c r="CZ68" i="107" s="1"/>
  <c r="DA68" i="107" s="1"/>
  <c r="DB68" i="107" s="1"/>
  <c r="DC68" i="107" s="1"/>
  <c r="DD68" i="107" s="1"/>
  <c r="DE68" i="107" s="1"/>
  <c r="DF68" i="107" s="1"/>
  <c r="DG68" i="107" s="1"/>
  <c r="DH68" i="107" s="1"/>
  <c r="DI68" i="107" s="1"/>
  <c r="DJ68" i="107" s="1"/>
  <c r="DK68" i="107" s="1"/>
  <c r="DL68" i="107" s="1"/>
  <c r="DM68" i="107" s="1"/>
  <c r="DN68" i="107" s="1"/>
  <c r="DO68" i="107" s="1"/>
  <c r="DP68" i="107" s="1"/>
  <c r="DQ68" i="107" s="1"/>
  <c r="DR68" i="107" s="1"/>
  <c r="DS68" i="107" s="1"/>
  <c r="DT68" i="107" s="1"/>
  <c r="DU68" i="107" s="1"/>
  <c r="DV68" i="107" s="1"/>
  <c r="DW68" i="107" s="1"/>
  <c r="DX68" i="107" s="1"/>
  <c r="DY68" i="107" s="1"/>
  <c r="DZ68" i="107" s="1"/>
  <c r="EA68" i="107" s="1"/>
  <c r="EB68" i="107" s="1"/>
  <c r="EC68" i="107" s="1"/>
  <c r="ED68" i="107" s="1"/>
  <c r="EE68" i="107" s="1"/>
  <c r="EF68" i="107" s="1"/>
  <c r="EG68" i="107" s="1"/>
  <c r="EH68" i="107" s="1"/>
  <c r="EI68" i="107" s="1"/>
  <c r="EJ68" i="107" s="1"/>
  <c r="EK68" i="107" s="1"/>
  <c r="EL68" i="107" s="1"/>
  <c r="EM68" i="107" s="1"/>
  <c r="EN68" i="107" s="1"/>
  <c r="EO68" i="107" s="1"/>
  <c r="EP68" i="107" s="1"/>
  <c r="EQ68" i="107" s="1"/>
  <c r="ER68" i="107" s="1"/>
  <c r="ES68" i="107" s="1"/>
  <c r="ET68" i="107" s="1"/>
  <c r="EU68" i="107" s="1"/>
  <c r="EV68" i="107" s="1"/>
  <c r="EW68" i="107" s="1"/>
  <c r="EX68" i="107" s="1"/>
  <c r="EY68" i="107" s="1"/>
  <c r="EZ68" i="107" s="1"/>
  <c r="FA68" i="107" s="1"/>
  <c r="FB68" i="107" s="1"/>
  <c r="FC68" i="107" s="1"/>
  <c r="FD68" i="107" s="1"/>
  <c r="FE68" i="107" s="1"/>
  <c r="FF68" i="107" s="1"/>
  <c r="FG68" i="107" s="1"/>
  <c r="FH68" i="107" s="1"/>
  <c r="FI68" i="107" s="1"/>
  <c r="FJ68" i="107" s="1"/>
  <c r="FK68" i="107" s="1"/>
  <c r="FL68" i="107" s="1"/>
  <c r="FM68" i="107" s="1"/>
  <c r="FN68" i="107" s="1"/>
  <c r="FO68" i="107" s="1"/>
  <c r="FP68" i="107" s="1"/>
  <c r="FQ68" i="107" s="1"/>
  <c r="FR68" i="107" s="1"/>
  <c r="FS68" i="107" s="1"/>
  <c r="FT68" i="107" s="1"/>
  <c r="FU68" i="107" s="1"/>
  <c r="FV68" i="107" s="1"/>
  <c r="FW68" i="107" s="1"/>
  <c r="FX68" i="107" s="1"/>
  <c r="FY68" i="107" s="1"/>
  <c r="FZ68" i="107" s="1"/>
  <c r="GA68" i="107" s="1"/>
  <c r="GB68" i="107" s="1"/>
  <c r="GC68" i="107" s="1"/>
  <c r="GD68" i="107" s="1"/>
  <c r="GE68" i="107" s="1"/>
  <c r="GF68" i="107" s="1"/>
  <c r="GG68" i="107" s="1"/>
  <c r="GH68" i="107" s="1"/>
  <c r="GI68" i="107" s="1"/>
  <c r="GJ68" i="107" s="1"/>
  <c r="GK68" i="107" s="1"/>
  <c r="GL68" i="107" s="1"/>
  <c r="GM68" i="107" s="1"/>
  <c r="GN68" i="107" s="1"/>
  <c r="GO68" i="107" s="1"/>
  <c r="GP68" i="107" s="1"/>
  <c r="GQ68" i="107" s="1"/>
  <c r="GR68" i="107" s="1"/>
  <c r="GS68" i="107" s="1"/>
  <c r="GT68" i="107" s="1"/>
  <c r="GU68" i="107" s="1"/>
  <c r="GV68" i="107" s="1"/>
  <c r="GW68" i="107" s="1"/>
  <c r="GX68" i="107" s="1"/>
  <c r="GY68" i="107" s="1"/>
  <c r="GZ68" i="107" s="1"/>
  <c r="HA68" i="107" s="1"/>
  <c r="HB68" i="107" s="1"/>
  <c r="HC68" i="107" s="1"/>
  <c r="HD68" i="107" s="1"/>
  <c r="HE68" i="107" s="1"/>
  <c r="HF68" i="107" s="1"/>
  <c r="HG68" i="107" s="1"/>
  <c r="HH68" i="107" s="1"/>
  <c r="HI68" i="107" s="1"/>
  <c r="HJ68" i="107" s="1"/>
  <c r="BM20" i="115"/>
  <c r="BM47" i="115"/>
  <c r="BN10" i="100"/>
  <c r="BN10" i="115"/>
  <c r="BN32" i="115"/>
  <c r="BN30" i="115" s="1"/>
  <c r="BN10" i="106"/>
  <c r="BN10" i="112"/>
  <c r="BN10" i="109"/>
  <c r="BM106" i="87"/>
  <c r="BM79" i="87"/>
  <c r="BM44" i="115"/>
  <c r="BM45" i="115"/>
  <c r="CV21" i="107"/>
  <c r="DB10" i="107"/>
  <c r="CT24" i="107"/>
  <c r="E39" i="108"/>
  <c r="AI56" i="106"/>
  <c r="CZ12" i="107"/>
  <c r="CX19" i="107"/>
  <c r="BO2" i="107" l="1"/>
  <c r="BN55" i="106" s="1"/>
  <c r="BO83" i="106"/>
  <c r="BO67" i="106" s="1"/>
  <c r="B69" i="107" s="1"/>
  <c r="BP69" i="107" s="1"/>
  <c r="BN47" i="115"/>
  <c r="BN20" i="115"/>
  <c r="BN44" i="115"/>
  <c r="BN45" i="115"/>
  <c r="BN106" i="87"/>
  <c r="BN79" i="87"/>
  <c r="BM78" i="87"/>
  <c r="BM105" i="87"/>
  <c r="CW21" i="107"/>
  <c r="CY19" i="107"/>
  <c r="DA12" i="107"/>
  <c r="CU24" i="107"/>
  <c r="DC10" i="107"/>
  <c r="AI95" i="106"/>
  <c r="F39" i="108"/>
  <c r="BN105" i="87" l="1"/>
  <c r="BN78" i="87"/>
  <c r="BQ69" i="107"/>
  <c r="BP2" i="107"/>
  <c r="BO55" i="106" s="1"/>
  <c r="CV24" i="107"/>
  <c r="CZ19" i="107"/>
  <c r="DD10" i="107"/>
  <c r="C40" i="108"/>
  <c r="DB12" i="107"/>
  <c r="CX21" i="107"/>
  <c r="BO10" i="106" l="1"/>
  <c r="BO32" i="115"/>
  <c r="BO30" i="115" s="1"/>
  <c r="BO10" i="115"/>
  <c r="BO10" i="109"/>
  <c r="BO10" i="112"/>
  <c r="BO10" i="100"/>
  <c r="BP83" i="106"/>
  <c r="BP67" i="106" s="1"/>
  <c r="B70" i="107" s="1"/>
  <c r="BQ70" i="107" s="1"/>
  <c r="BR70" i="107" s="1"/>
  <c r="BS70" i="107" s="1"/>
  <c r="BT70" i="107" s="1"/>
  <c r="BU70" i="107" s="1"/>
  <c r="BV70" i="107" s="1"/>
  <c r="BW70" i="107" s="1"/>
  <c r="BX70" i="107" s="1"/>
  <c r="BY70" i="107" s="1"/>
  <c r="BZ70" i="107" s="1"/>
  <c r="CA70" i="107" s="1"/>
  <c r="CB70" i="107" s="1"/>
  <c r="CC70" i="107" s="1"/>
  <c r="CD70" i="107" s="1"/>
  <c r="CE70" i="107" s="1"/>
  <c r="CF70" i="107" s="1"/>
  <c r="CG70" i="107" s="1"/>
  <c r="CH70" i="107" s="1"/>
  <c r="CI70" i="107" s="1"/>
  <c r="CJ70" i="107" s="1"/>
  <c r="CK70" i="107" s="1"/>
  <c r="CL70" i="107" s="1"/>
  <c r="CM70" i="107" s="1"/>
  <c r="CN70" i="107" s="1"/>
  <c r="CO70" i="107" s="1"/>
  <c r="CP70" i="107" s="1"/>
  <c r="CQ70" i="107" s="1"/>
  <c r="CR70" i="107" s="1"/>
  <c r="CS70" i="107" s="1"/>
  <c r="CT70" i="107" s="1"/>
  <c r="CU70" i="107" s="1"/>
  <c r="CV70" i="107" s="1"/>
  <c r="CW70" i="107" s="1"/>
  <c r="CX70" i="107" s="1"/>
  <c r="CY70" i="107" s="1"/>
  <c r="CZ70" i="107" s="1"/>
  <c r="DA70" i="107" s="1"/>
  <c r="DB70" i="107" s="1"/>
  <c r="DC70" i="107" s="1"/>
  <c r="DD70" i="107" s="1"/>
  <c r="DE70" i="107" s="1"/>
  <c r="DF70" i="107" s="1"/>
  <c r="DG70" i="107" s="1"/>
  <c r="DH70" i="107" s="1"/>
  <c r="DI70" i="107" s="1"/>
  <c r="DJ70" i="107" s="1"/>
  <c r="DK70" i="107" s="1"/>
  <c r="DL70" i="107" s="1"/>
  <c r="DM70" i="107" s="1"/>
  <c r="DN70" i="107" s="1"/>
  <c r="DO70" i="107" s="1"/>
  <c r="DP70" i="107" s="1"/>
  <c r="DQ70" i="107" s="1"/>
  <c r="DR70" i="107" s="1"/>
  <c r="DS70" i="107" s="1"/>
  <c r="DT70" i="107" s="1"/>
  <c r="DU70" i="107" s="1"/>
  <c r="DV70" i="107" s="1"/>
  <c r="DW70" i="107" s="1"/>
  <c r="DX70" i="107" s="1"/>
  <c r="DY70" i="107" s="1"/>
  <c r="DZ70" i="107" s="1"/>
  <c r="EA70" i="107" s="1"/>
  <c r="EB70" i="107" s="1"/>
  <c r="EC70" i="107" s="1"/>
  <c r="ED70" i="107" s="1"/>
  <c r="EE70" i="107" s="1"/>
  <c r="EF70" i="107" s="1"/>
  <c r="EG70" i="107" s="1"/>
  <c r="EH70" i="107" s="1"/>
  <c r="EI70" i="107" s="1"/>
  <c r="EJ70" i="107" s="1"/>
  <c r="EK70" i="107" s="1"/>
  <c r="EL70" i="107" s="1"/>
  <c r="EM70" i="107" s="1"/>
  <c r="EN70" i="107" s="1"/>
  <c r="EO70" i="107" s="1"/>
  <c r="EP70" i="107" s="1"/>
  <c r="EQ70" i="107" s="1"/>
  <c r="ER70" i="107" s="1"/>
  <c r="ES70" i="107" s="1"/>
  <c r="ET70" i="107" s="1"/>
  <c r="EU70" i="107" s="1"/>
  <c r="EV70" i="107" s="1"/>
  <c r="EW70" i="107" s="1"/>
  <c r="EX70" i="107" s="1"/>
  <c r="EY70" i="107" s="1"/>
  <c r="EZ70" i="107" s="1"/>
  <c r="FA70" i="107" s="1"/>
  <c r="FB70" i="107" s="1"/>
  <c r="FC70" i="107" s="1"/>
  <c r="FD70" i="107" s="1"/>
  <c r="FE70" i="107" s="1"/>
  <c r="FF70" i="107" s="1"/>
  <c r="FG70" i="107" s="1"/>
  <c r="FH70" i="107" s="1"/>
  <c r="FI70" i="107" s="1"/>
  <c r="FJ70" i="107" s="1"/>
  <c r="FK70" i="107" s="1"/>
  <c r="FL70" i="107" s="1"/>
  <c r="FM70" i="107" s="1"/>
  <c r="FN70" i="107" s="1"/>
  <c r="FO70" i="107" s="1"/>
  <c r="FP70" i="107" s="1"/>
  <c r="FQ70" i="107" s="1"/>
  <c r="FR70" i="107" s="1"/>
  <c r="FS70" i="107" s="1"/>
  <c r="FT70" i="107" s="1"/>
  <c r="FU70" i="107" s="1"/>
  <c r="FV70" i="107" s="1"/>
  <c r="FW70" i="107" s="1"/>
  <c r="FX70" i="107" s="1"/>
  <c r="FY70" i="107" s="1"/>
  <c r="FZ70" i="107" s="1"/>
  <c r="GA70" i="107" s="1"/>
  <c r="GB70" i="107" s="1"/>
  <c r="GC70" i="107" s="1"/>
  <c r="GD70" i="107" s="1"/>
  <c r="GE70" i="107" s="1"/>
  <c r="GF70" i="107" s="1"/>
  <c r="GG70" i="107" s="1"/>
  <c r="GH70" i="107" s="1"/>
  <c r="GI70" i="107" s="1"/>
  <c r="GJ70" i="107" s="1"/>
  <c r="GK70" i="107" s="1"/>
  <c r="GL70" i="107" s="1"/>
  <c r="GM70" i="107" s="1"/>
  <c r="GN70" i="107" s="1"/>
  <c r="GO70" i="107" s="1"/>
  <c r="GP70" i="107" s="1"/>
  <c r="GQ70" i="107" s="1"/>
  <c r="GR70" i="107" s="1"/>
  <c r="GS70" i="107" s="1"/>
  <c r="GT70" i="107" s="1"/>
  <c r="GU70" i="107" s="1"/>
  <c r="GV70" i="107" s="1"/>
  <c r="GW70" i="107" s="1"/>
  <c r="GX70" i="107" s="1"/>
  <c r="GY70" i="107" s="1"/>
  <c r="GZ70" i="107" s="1"/>
  <c r="HA70" i="107" s="1"/>
  <c r="HB70" i="107" s="1"/>
  <c r="HC70" i="107" s="1"/>
  <c r="HD70" i="107" s="1"/>
  <c r="HE70" i="107" s="1"/>
  <c r="HF70" i="107" s="1"/>
  <c r="HG70" i="107" s="1"/>
  <c r="HH70" i="107" s="1"/>
  <c r="HI70" i="107" s="1"/>
  <c r="HJ70" i="107" s="1"/>
  <c r="BR69" i="107"/>
  <c r="BS69" i="107" s="1"/>
  <c r="BT69" i="107" s="1"/>
  <c r="BU69" i="107" s="1"/>
  <c r="BV69" i="107" s="1"/>
  <c r="BW69" i="107" s="1"/>
  <c r="BX69" i="107" s="1"/>
  <c r="BY69" i="107" s="1"/>
  <c r="BZ69" i="107" s="1"/>
  <c r="CA69" i="107" s="1"/>
  <c r="CB69" i="107" s="1"/>
  <c r="CC69" i="107" s="1"/>
  <c r="CD69" i="107" s="1"/>
  <c r="CE69" i="107" s="1"/>
  <c r="CF69" i="107" s="1"/>
  <c r="CG69" i="107" s="1"/>
  <c r="CH69" i="107" s="1"/>
  <c r="CI69" i="107" s="1"/>
  <c r="CJ69" i="107" s="1"/>
  <c r="CK69" i="107" s="1"/>
  <c r="CL69" i="107" s="1"/>
  <c r="CM69" i="107" s="1"/>
  <c r="CN69" i="107" s="1"/>
  <c r="CO69" i="107" s="1"/>
  <c r="CP69" i="107" s="1"/>
  <c r="CQ69" i="107" s="1"/>
  <c r="CR69" i="107" s="1"/>
  <c r="CS69" i="107" s="1"/>
  <c r="CT69" i="107" s="1"/>
  <c r="CU69" i="107" s="1"/>
  <c r="CV69" i="107" s="1"/>
  <c r="CW69" i="107" s="1"/>
  <c r="CX69" i="107" s="1"/>
  <c r="CY69" i="107" s="1"/>
  <c r="CZ69" i="107" s="1"/>
  <c r="DA69" i="107" s="1"/>
  <c r="DB69" i="107" s="1"/>
  <c r="DC69" i="107" s="1"/>
  <c r="DD69" i="107" s="1"/>
  <c r="DE69" i="107" s="1"/>
  <c r="DF69" i="107" s="1"/>
  <c r="DG69" i="107" s="1"/>
  <c r="DH69" i="107" s="1"/>
  <c r="DI69" i="107" s="1"/>
  <c r="DJ69" i="107" s="1"/>
  <c r="DK69" i="107" s="1"/>
  <c r="DL69" i="107" s="1"/>
  <c r="DM69" i="107" s="1"/>
  <c r="DN69" i="107" s="1"/>
  <c r="DO69" i="107" s="1"/>
  <c r="DP69" i="107" s="1"/>
  <c r="DQ69" i="107" s="1"/>
  <c r="DR69" i="107" s="1"/>
  <c r="DS69" i="107" s="1"/>
  <c r="DT69" i="107" s="1"/>
  <c r="DU69" i="107" s="1"/>
  <c r="DV69" i="107" s="1"/>
  <c r="DW69" i="107" s="1"/>
  <c r="DX69" i="107" s="1"/>
  <c r="DY69" i="107" s="1"/>
  <c r="DZ69" i="107" s="1"/>
  <c r="EA69" i="107" s="1"/>
  <c r="EB69" i="107" s="1"/>
  <c r="EC69" i="107" s="1"/>
  <c r="ED69" i="107" s="1"/>
  <c r="EE69" i="107" s="1"/>
  <c r="EF69" i="107" s="1"/>
  <c r="EG69" i="107" s="1"/>
  <c r="EH69" i="107" s="1"/>
  <c r="EI69" i="107" s="1"/>
  <c r="EJ69" i="107" s="1"/>
  <c r="EK69" i="107" s="1"/>
  <c r="EL69" i="107" s="1"/>
  <c r="EM69" i="107" s="1"/>
  <c r="EN69" i="107" s="1"/>
  <c r="EO69" i="107" s="1"/>
  <c r="EP69" i="107" s="1"/>
  <c r="EQ69" i="107" s="1"/>
  <c r="ER69" i="107" s="1"/>
  <c r="ES69" i="107" s="1"/>
  <c r="ET69" i="107" s="1"/>
  <c r="EU69" i="107" s="1"/>
  <c r="EV69" i="107" s="1"/>
  <c r="EW69" i="107" s="1"/>
  <c r="EX69" i="107" s="1"/>
  <c r="EY69" i="107" s="1"/>
  <c r="EZ69" i="107" s="1"/>
  <c r="FA69" i="107" s="1"/>
  <c r="FB69" i="107" s="1"/>
  <c r="FC69" i="107" s="1"/>
  <c r="FD69" i="107" s="1"/>
  <c r="FE69" i="107" s="1"/>
  <c r="FF69" i="107" s="1"/>
  <c r="FG69" i="107" s="1"/>
  <c r="FH69" i="107" s="1"/>
  <c r="FI69" i="107" s="1"/>
  <c r="FJ69" i="107" s="1"/>
  <c r="FK69" i="107" s="1"/>
  <c r="FL69" i="107" s="1"/>
  <c r="FM69" i="107" s="1"/>
  <c r="FN69" i="107" s="1"/>
  <c r="FO69" i="107" s="1"/>
  <c r="FP69" i="107" s="1"/>
  <c r="FQ69" i="107" s="1"/>
  <c r="FR69" i="107" s="1"/>
  <c r="FS69" i="107" s="1"/>
  <c r="FT69" i="107" s="1"/>
  <c r="FU69" i="107" s="1"/>
  <c r="FV69" i="107" s="1"/>
  <c r="FW69" i="107" s="1"/>
  <c r="FX69" i="107" s="1"/>
  <c r="FY69" i="107" s="1"/>
  <c r="FZ69" i="107" s="1"/>
  <c r="GA69" i="107" s="1"/>
  <c r="GB69" i="107" s="1"/>
  <c r="GC69" i="107" s="1"/>
  <c r="GD69" i="107" s="1"/>
  <c r="GE69" i="107" s="1"/>
  <c r="GF69" i="107" s="1"/>
  <c r="GG69" i="107" s="1"/>
  <c r="GH69" i="107" s="1"/>
  <c r="GI69" i="107" s="1"/>
  <c r="GJ69" i="107" s="1"/>
  <c r="GK69" i="107" s="1"/>
  <c r="GL69" i="107" s="1"/>
  <c r="GM69" i="107" s="1"/>
  <c r="GN69" i="107" s="1"/>
  <c r="GO69" i="107" s="1"/>
  <c r="GP69" i="107" s="1"/>
  <c r="GQ69" i="107" s="1"/>
  <c r="GR69" i="107" s="1"/>
  <c r="GS69" i="107" s="1"/>
  <c r="GT69" i="107" s="1"/>
  <c r="GU69" i="107" s="1"/>
  <c r="GV69" i="107" s="1"/>
  <c r="GW69" i="107" s="1"/>
  <c r="GX69" i="107" s="1"/>
  <c r="GY69" i="107" s="1"/>
  <c r="GZ69" i="107" s="1"/>
  <c r="HA69" i="107" s="1"/>
  <c r="HB69" i="107" s="1"/>
  <c r="HC69" i="107" s="1"/>
  <c r="HD69" i="107" s="1"/>
  <c r="HE69" i="107" s="1"/>
  <c r="HF69" i="107" s="1"/>
  <c r="HG69" i="107" s="1"/>
  <c r="HH69" i="107" s="1"/>
  <c r="HI69" i="107" s="1"/>
  <c r="HJ69" i="107" s="1"/>
  <c r="DE10" i="107"/>
  <c r="DC12" i="107"/>
  <c r="CY21" i="107"/>
  <c r="E40" i="108"/>
  <c r="AJ56" i="106"/>
  <c r="DA19" i="107"/>
  <c r="CW24" i="107"/>
  <c r="BQ2" i="107" l="1"/>
  <c r="BP55" i="106" s="1"/>
  <c r="BP10" i="106"/>
  <c r="BP10" i="100"/>
  <c r="BP10" i="112"/>
  <c r="BP10" i="115"/>
  <c r="BP10" i="109"/>
  <c r="BP32" i="115"/>
  <c r="BP30" i="115" s="1"/>
  <c r="BO44" i="115"/>
  <c r="BO45" i="115"/>
  <c r="BO79" i="87"/>
  <c r="BO106" i="87"/>
  <c r="BO20" i="115"/>
  <c r="BO47" i="115"/>
  <c r="AJ95" i="106"/>
  <c r="F40" i="108"/>
  <c r="DB19" i="107"/>
  <c r="DD12" i="107"/>
  <c r="DF10" i="107"/>
  <c r="CZ21" i="107"/>
  <c r="CX24" i="107"/>
  <c r="BQ83" i="106" l="1"/>
  <c r="BQ67" i="106" s="1"/>
  <c r="B71" i="107" s="1"/>
  <c r="BR71" i="107" s="1"/>
  <c r="BP79" i="87"/>
  <c r="BP106" i="87"/>
  <c r="BP45" i="115"/>
  <c r="BP44" i="115"/>
  <c r="BO105" i="87"/>
  <c r="BO78" i="87"/>
  <c r="BP47" i="115"/>
  <c r="BP20" i="115"/>
  <c r="DG10" i="107"/>
  <c r="C41" i="108"/>
  <c r="DC19" i="107"/>
  <c r="DA21" i="107"/>
  <c r="CY24" i="107"/>
  <c r="DE12" i="107"/>
  <c r="BQ10" i="100" l="1"/>
  <c r="BQ10" i="115"/>
  <c r="BQ32" i="115"/>
  <c r="BQ30" i="115" s="1"/>
  <c r="BQ10" i="109"/>
  <c r="BQ10" i="106"/>
  <c r="BQ10" i="112"/>
  <c r="BS71" i="107"/>
  <c r="BR2" i="107"/>
  <c r="BQ55" i="106" s="1"/>
  <c r="BP78" i="87"/>
  <c r="BP105" i="87"/>
  <c r="E41" i="108"/>
  <c r="AK56" i="106"/>
  <c r="CZ24" i="107"/>
  <c r="DF12" i="107"/>
  <c r="DB21" i="107"/>
  <c r="DH10" i="107"/>
  <c r="DD19" i="107"/>
  <c r="BQ79" i="87" l="1"/>
  <c r="BQ106" i="87"/>
  <c r="BQ45" i="115"/>
  <c r="BQ44" i="115"/>
  <c r="BR83" i="106"/>
  <c r="BR67" i="106" s="1"/>
  <c r="B72" i="107" s="1"/>
  <c r="BS72" i="107" s="1"/>
  <c r="BT72" i="107" s="1"/>
  <c r="BU72" i="107" s="1"/>
  <c r="BV72" i="107" s="1"/>
  <c r="BW72" i="107" s="1"/>
  <c r="BX72" i="107" s="1"/>
  <c r="BY72" i="107" s="1"/>
  <c r="BZ72" i="107" s="1"/>
  <c r="CA72" i="107" s="1"/>
  <c r="CB72" i="107" s="1"/>
  <c r="CC72" i="107" s="1"/>
  <c r="CD72" i="107" s="1"/>
  <c r="CE72" i="107" s="1"/>
  <c r="CF72" i="107" s="1"/>
  <c r="CG72" i="107" s="1"/>
  <c r="CH72" i="107" s="1"/>
  <c r="CI72" i="107" s="1"/>
  <c r="CJ72" i="107" s="1"/>
  <c r="CK72" i="107" s="1"/>
  <c r="CL72" i="107" s="1"/>
  <c r="CM72" i="107" s="1"/>
  <c r="CN72" i="107" s="1"/>
  <c r="CO72" i="107" s="1"/>
  <c r="CP72" i="107" s="1"/>
  <c r="CQ72" i="107" s="1"/>
  <c r="CR72" i="107" s="1"/>
  <c r="CS72" i="107" s="1"/>
  <c r="CT72" i="107" s="1"/>
  <c r="CU72" i="107" s="1"/>
  <c r="CV72" i="107" s="1"/>
  <c r="CW72" i="107" s="1"/>
  <c r="CX72" i="107" s="1"/>
  <c r="CY72" i="107" s="1"/>
  <c r="CZ72" i="107" s="1"/>
  <c r="DA72" i="107" s="1"/>
  <c r="DB72" i="107" s="1"/>
  <c r="DC72" i="107" s="1"/>
  <c r="DD72" i="107" s="1"/>
  <c r="DE72" i="107" s="1"/>
  <c r="DF72" i="107" s="1"/>
  <c r="DG72" i="107" s="1"/>
  <c r="DH72" i="107" s="1"/>
  <c r="DI72" i="107" s="1"/>
  <c r="DJ72" i="107" s="1"/>
  <c r="DK72" i="107" s="1"/>
  <c r="DL72" i="107" s="1"/>
  <c r="DM72" i="107" s="1"/>
  <c r="DN72" i="107" s="1"/>
  <c r="DO72" i="107" s="1"/>
  <c r="DP72" i="107" s="1"/>
  <c r="DQ72" i="107" s="1"/>
  <c r="DR72" i="107" s="1"/>
  <c r="DS72" i="107" s="1"/>
  <c r="DT72" i="107" s="1"/>
  <c r="DU72" i="107" s="1"/>
  <c r="DV72" i="107" s="1"/>
  <c r="DW72" i="107" s="1"/>
  <c r="DX72" i="107" s="1"/>
  <c r="DY72" i="107" s="1"/>
  <c r="DZ72" i="107" s="1"/>
  <c r="EA72" i="107" s="1"/>
  <c r="EB72" i="107" s="1"/>
  <c r="EC72" i="107" s="1"/>
  <c r="ED72" i="107" s="1"/>
  <c r="EE72" i="107" s="1"/>
  <c r="EF72" i="107" s="1"/>
  <c r="EG72" i="107" s="1"/>
  <c r="EH72" i="107" s="1"/>
  <c r="EI72" i="107" s="1"/>
  <c r="EJ72" i="107" s="1"/>
  <c r="EK72" i="107" s="1"/>
  <c r="EL72" i="107" s="1"/>
  <c r="EM72" i="107" s="1"/>
  <c r="EN72" i="107" s="1"/>
  <c r="EO72" i="107" s="1"/>
  <c r="EP72" i="107" s="1"/>
  <c r="EQ72" i="107" s="1"/>
  <c r="ER72" i="107" s="1"/>
  <c r="ES72" i="107" s="1"/>
  <c r="ET72" i="107" s="1"/>
  <c r="EU72" i="107" s="1"/>
  <c r="EV72" i="107" s="1"/>
  <c r="EW72" i="107" s="1"/>
  <c r="EX72" i="107" s="1"/>
  <c r="EY72" i="107" s="1"/>
  <c r="EZ72" i="107" s="1"/>
  <c r="FA72" i="107" s="1"/>
  <c r="FB72" i="107" s="1"/>
  <c r="FC72" i="107" s="1"/>
  <c r="FD72" i="107" s="1"/>
  <c r="FE72" i="107" s="1"/>
  <c r="FF72" i="107" s="1"/>
  <c r="FG72" i="107" s="1"/>
  <c r="FH72" i="107" s="1"/>
  <c r="FI72" i="107" s="1"/>
  <c r="FJ72" i="107" s="1"/>
  <c r="FK72" i="107" s="1"/>
  <c r="FL72" i="107" s="1"/>
  <c r="FM72" i="107" s="1"/>
  <c r="FN72" i="107" s="1"/>
  <c r="FO72" i="107" s="1"/>
  <c r="FP72" i="107" s="1"/>
  <c r="FQ72" i="107" s="1"/>
  <c r="FR72" i="107" s="1"/>
  <c r="FS72" i="107" s="1"/>
  <c r="FT72" i="107" s="1"/>
  <c r="FU72" i="107" s="1"/>
  <c r="FV72" i="107" s="1"/>
  <c r="FW72" i="107" s="1"/>
  <c r="FX72" i="107" s="1"/>
  <c r="FY72" i="107" s="1"/>
  <c r="FZ72" i="107" s="1"/>
  <c r="GA72" i="107" s="1"/>
  <c r="GB72" i="107" s="1"/>
  <c r="GC72" i="107" s="1"/>
  <c r="GD72" i="107" s="1"/>
  <c r="GE72" i="107" s="1"/>
  <c r="GF72" i="107" s="1"/>
  <c r="GG72" i="107" s="1"/>
  <c r="GH72" i="107" s="1"/>
  <c r="GI72" i="107" s="1"/>
  <c r="GJ72" i="107" s="1"/>
  <c r="GK72" i="107" s="1"/>
  <c r="GL72" i="107" s="1"/>
  <c r="GM72" i="107" s="1"/>
  <c r="GN72" i="107" s="1"/>
  <c r="GO72" i="107" s="1"/>
  <c r="GP72" i="107" s="1"/>
  <c r="GQ72" i="107" s="1"/>
  <c r="GR72" i="107" s="1"/>
  <c r="GS72" i="107" s="1"/>
  <c r="GT72" i="107" s="1"/>
  <c r="GU72" i="107" s="1"/>
  <c r="GV72" i="107" s="1"/>
  <c r="GW72" i="107" s="1"/>
  <c r="GX72" i="107" s="1"/>
  <c r="GY72" i="107" s="1"/>
  <c r="GZ72" i="107" s="1"/>
  <c r="HA72" i="107" s="1"/>
  <c r="HB72" i="107" s="1"/>
  <c r="HC72" i="107" s="1"/>
  <c r="HD72" i="107" s="1"/>
  <c r="HE72" i="107" s="1"/>
  <c r="HF72" i="107" s="1"/>
  <c r="HG72" i="107" s="1"/>
  <c r="HH72" i="107" s="1"/>
  <c r="HI72" i="107" s="1"/>
  <c r="HJ72" i="107" s="1"/>
  <c r="BT71" i="107"/>
  <c r="BQ20" i="115"/>
  <c r="BQ47" i="115"/>
  <c r="DE19" i="107"/>
  <c r="DI10" i="107"/>
  <c r="DC21" i="107"/>
  <c r="DG12" i="107"/>
  <c r="AK95" i="106"/>
  <c r="F41" i="108"/>
  <c r="DA24" i="107"/>
  <c r="BS2" i="107" l="1"/>
  <c r="BR55" i="106" s="1"/>
  <c r="BQ105" i="87"/>
  <c r="BQ78" i="87"/>
  <c r="BU71" i="107"/>
  <c r="BV71" i="107" s="1"/>
  <c r="BW71" i="107" s="1"/>
  <c r="BX71" i="107" s="1"/>
  <c r="BY71" i="107" s="1"/>
  <c r="BZ71" i="107" s="1"/>
  <c r="CA71" i="107" s="1"/>
  <c r="CB71" i="107" s="1"/>
  <c r="CC71" i="107" s="1"/>
  <c r="CD71" i="107" s="1"/>
  <c r="CE71" i="107" s="1"/>
  <c r="CF71" i="107" s="1"/>
  <c r="CG71" i="107" s="1"/>
  <c r="CH71" i="107" s="1"/>
  <c r="CI71" i="107" s="1"/>
  <c r="CJ71" i="107" s="1"/>
  <c r="CK71" i="107" s="1"/>
  <c r="CL71" i="107" s="1"/>
  <c r="CM71" i="107" s="1"/>
  <c r="CN71" i="107" s="1"/>
  <c r="CO71" i="107" s="1"/>
  <c r="CP71" i="107" s="1"/>
  <c r="CQ71" i="107" s="1"/>
  <c r="CR71" i="107" s="1"/>
  <c r="CS71" i="107" s="1"/>
  <c r="CT71" i="107" s="1"/>
  <c r="CU71" i="107" s="1"/>
  <c r="CV71" i="107" s="1"/>
  <c r="CW71" i="107" s="1"/>
  <c r="CX71" i="107" s="1"/>
  <c r="CY71" i="107" s="1"/>
  <c r="CZ71" i="107" s="1"/>
  <c r="DA71" i="107" s="1"/>
  <c r="DB71" i="107" s="1"/>
  <c r="DC71" i="107" s="1"/>
  <c r="DD71" i="107" s="1"/>
  <c r="DE71" i="107" s="1"/>
  <c r="DF71" i="107" s="1"/>
  <c r="DG71" i="107" s="1"/>
  <c r="DH71" i="107" s="1"/>
  <c r="DI71" i="107" s="1"/>
  <c r="DJ71" i="107" s="1"/>
  <c r="DK71" i="107" s="1"/>
  <c r="DL71" i="107" s="1"/>
  <c r="DM71" i="107" s="1"/>
  <c r="DN71" i="107" s="1"/>
  <c r="DO71" i="107" s="1"/>
  <c r="DP71" i="107" s="1"/>
  <c r="DQ71" i="107" s="1"/>
  <c r="DR71" i="107" s="1"/>
  <c r="DS71" i="107" s="1"/>
  <c r="DT71" i="107" s="1"/>
  <c r="DU71" i="107" s="1"/>
  <c r="DV71" i="107" s="1"/>
  <c r="DW71" i="107" s="1"/>
  <c r="DX71" i="107" s="1"/>
  <c r="DY71" i="107" s="1"/>
  <c r="DZ71" i="107" s="1"/>
  <c r="EA71" i="107" s="1"/>
  <c r="EB71" i="107" s="1"/>
  <c r="EC71" i="107" s="1"/>
  <c r="ED71" i="107" s="1"/>
  <c r="EE71" i="107" s="1"/>
  <c r="EF71" i="107" s="1"/>
  <c r="EG71" i="107" s="1"/>
  <c r="EH71" i="107" s="1"/>
  <c r="EI71" i="107" s="1"/>
  <c r="EJ71" i="107" s="1"/>
  <c r="EK71" i="107" s="1"/>
  <c r="EL71" i="107" s="1"/>
  <c r="EM71" i="107" s="1"/>
  <c r="EN71" i="107" s="1"/>
  <c r="EO71" i="107" s="1"/>
  <c r="EP71" i="107" s="1"/>
  <c r="EQ71" i="107" s="1"/>
  <c r="ER71" i="107" s="1"/>
  <c r="ES71" i="107" s="1"/>
  <c r="ET71" i="107" s="1"/>
  <c r="EU71" i="107" s="1"/>
  <c r="EV71" i="107" s="1"/>
  <c r="EW71" i="107" s="1"/>
  <c r="EX71" i="107" s="1"/>
  <c r="EY71" i="107" s="1"/>
  <c r="EZ71" i="107" s="1"/>
  <c r="FA71" i="107" s="1"/>
  <c r="FB71" i="107" s="1"/>
  <c r="FC71" i="107" s="1"/>
  <c r="FD71" i="107" s="1"/>
  <c r="FE71" i="107" s="1"/>
  <c r="FF71" i="107" s="1"/>
  <c r="FG71" i="107" s="1"/>
  <c r="FH71" i="107" s="1"/>
  <c r="FI71" i="107" s="1"/>
  <c r="FJ71" i="107" s="1"/>
  <c r="FK71" i="107" s="1"/>
  <c r="FL71" i="107" s="1"/>
  <c r="FM71" i="107" s="1"/>
  <c r="FN71" i="107" s="1"/>
  <c r="FO71" i="107" s="1"/>
  <c r="FP71" i="107" s="1"/>
  <c r="FQ71" i="107" s="1"/>
  <c r="FR71" i="107" s="1"/>
  <c r="FS71" i="107" s="1"/>
  <c r="FT71" i="107" s="1"/>
  <c r="FU71" i="107" s="1"/>
  <c r="FV71" i="107" s="1"/>
  <c r="FW71" i="107" s="1"/>
  <c r="FX71" i="107" s="1"/>
  <c r="FY71" i="107" s="1"/>
  <c r="FZ71" i="107" s="1"/>
  <c r="GA71" i="107" s="1"/>
  <c r="GB71" i="107" s="1"/>
  <c r="GC71" i="107" s="1"/>
  <c r="GD71" i="107" s="1"/>
  <c r="GE71" i="107" s="1"/>
  <c r="GF71" i="107" s="1"/>
  <c r="GG71" i="107" s="1"/>
  <c r="GH71" i="107" s="1"/>
  <c r="GI71" i="107" s="1"/>
  <c r="GJ71" i="107" s="1"/>
  <c r="GK71" i="107" s="1"/>
  <c r="GL71" i="107" s="1"/>
  <c r="GM71" i="107" s="1"/>
  <c r="GN71" i="107" s="1"/>
  <c r="GO71" i="107" s="1"/>
  <c r="GP71" i="107" s="1"/>
  <c r="GQ71" i="107" s="1"/>
  <c r="GR71" i="107" s="1"/>
  <c r="GS71" i="107" s="1"/>
  <c r="GT71" i="107" s="1"/>
  <c r="GU71" i="107" s="1"/>
  <c r="GV71" i="107" s="1"/>
  <c r="GW71" i="107" s="1"/>
  <c r="GX71" i="107" s="1"/>
  <c r="GY71" i="107" s="1"/>
  <c r="GZ71" i="107" s="1"/>
  <c r="HA71" i="107" s="1"/>
  <c r="HB71" i="107" s="1"/>
  <c r="HC71" i="107" s="1"/>
  <c r="HD71" i="107" s="1"/>
  <c r="HE71" i="107" s="1"/>
  <c r="HF71" i="107" s="1"/>
  <c r="HG71" i="107" s="1"/>
  <c r="HH71" i="107" s="1"/>
  <c r="HI71" i="107" s="1"/>
  <c r="HJ71" i="107" s="1"/>
  <c r="BR10" i="115"/>
  <c r="BR10" i="100"/>
  <c r="BR32" i="115"/>
  <c r="BR30" i="115" s="1"/>
  <c r="BR10" i="106"/>
  <c r="BR10" i="112"/>
  <c r="BR10" i="109"/>
  <c r="DD21" i="107"/>
  <c r="C42" i="108"/>
  <c r="DB24" i="107"/>
  <c r="DJ10" i="107"/>
  <c r="DH12" i="107"/>
  <c r="DF19" i="107"/>
  <c r="BS83" i="106" l="1"/>
  <c r="BS67" i="106" s="1"/>
  <c r="B73" i="107" s="1"/>
  <c r="BT73" i="107" s="1"/>
  <c r="BR44" i="115"/>
  <c r="BR45" i="115"/>
  <c r="BR79" i="87"/>
  <c r="BR106" i="87"/>
  <c r="BR20" i="115"/>
  <c r="BR47" i="115"/>
  <c r="DI12" i="107"/>
  <c r="E42" i="108"/>
  <c r="AL56" i="106"/>
  <c r="DK10" i="107"/>
  <c r="DE21" i="107"/>
  <c r="DC24" i="107"/>
  <c r="DG19" i="107"/>
  <c r="BT83" i="106" l="1"/>
  <c r="BT67" i="106" s="1"/>
  <c r="B74" i="107" s="1"/>
  <c r="BU74" i="107" s="1"/>
  <c r="BV74" i="107" s="1"/>
  <c r="BW74" i="107" s="1"/>
  <c r="BX74" i="107" s="1"/>
  <c r="BY74" i="107" s="1"/>
  <c r="BZ74" i="107" s="1"/>
  <c r="CA74" i="107" s="1"/>
  <c r="CB74" i="107" s="1"/>
  <c r="CC74" i="107" s="1"/>
  <c r="CD74" i="107" s="1"/>
  <c r="CE74" i="107" s="1"/>
  <c r="CF74" i="107" s="1"/>
  <c r="CG74" i="107" s="1"/>
  <c r="CH74" i="107" s="1"/>
  <c r="CI74" i="107" s="1"/>
  <c r="CJ74" i="107" s="1"/>
  <c r="CK74" i="107" s="1"/>
  <c r="CL74" i="107" s="1"/>
  <c r="CM74" i="107" s="1"/>
  <c r="CN74" i="107" s="1"/>
  <c r="CO74" i="107" s="1"/>
  <c r="CP74" i="107" s="1"/>
  <c r="CQ74" i="107" s="1"/>
  <c r="CR74" i="107" s="1"/>
  <c r="CS74" i="107" s="1"/>
  <c r="CT74" i="107" s="1"/>
  <c r="CU74" i="107" s="1"/>
  <c r="CV74" i="107" s="1"/>
  <c r="CW74" i="107" s="1"/>
  <c r="CX74" i="107" s="1"/>
  <c r="CY74" i="107" s="1"/>
  <c r="CZ74" i="107" s="1"/>
  <c r="DA74" i="107" s="1"/>
  <c r="DB74" i="107" s="1"/>
  <c r="DC74" i="107" s="1"/>
  <c r="DD74" i="107" s="1"/>
  <c r="DE74" i="107" s="1"/>
  <c r="DF74" i="107" s="1"/>
  <c r="DG74" i="107" s="1"/>
  <c r="DH74" i="107" s="1"/>
  <c r="DI74" i="107" s="1"/>
  <c r="DJ74" i="107" s="1"/>
  <c r="DK74" i="107" s="1"/>
  <c r="DL74" i="107" s="1"/>
  <c r="DM74" i="107" s="1"/>
  <c r="DN74" i="107" s="1"/>
  <c r="DO74" i="107" s="1"/>
  <c r="DP74" i="107" s="1"/>
  <c r="DQ74" i="107" s="1"/>
  <c r="DR74" i="107" s="1"/>
  <c r="DS74" i="107" s="1"/>
  <c r="DT74" i="107" s="1"/>
  <c r="DU74" i="107" s="1"/>
  <c r="DV74" i="107" s="1"/>
  <c r="DW74" i="107" s="1"/>
  <c r="DX74" i="107" s="1"/>
  <c r="DY74" i="107" s="1"/>
  <c r="DZ74" i="107" s="1"/>
  <c r="EA74" i="107" s="1"/>
  <c r="EB74" i="107" s="1"/>
  <c r="EC74" i="107" s="1"/>
  <c r="ED74" i="107" s="1"/>
  <c r="EE74" i="107" s="1"/>
  <c r="EF74" i="107" s="1"/>
  <c r="EG74" i="107" s="1"/>
  <c r="EH74" i="107" s="1"/>
  <c r="EI74" i="107" s="1"/>
  <c r="EJ74" i="107" s="1"/>
  <c r="EK74" i="107" s="1"/>
  <c r="EL74" i="107" s="1"/>
  <c r="EM74" i="107" s="1"/>
  <c r="EN74" i="107" s="1"/>
  <c r="EO74" i="107" s="1"/>
  <c r="EP74" i="107" s="1"/>
  <c r="EQ74" i="107" s="1"/>
  <c r="ER74" i="107" s="1"/>
  <c r="ES74" i="107" s="1"/>
  <c r="ET74" i="107" s="1"/>
  <c r="EU74" i="107" s="1"/>
  <c r="EV74" i="107" s="1"/>
  <c r="EW74" i="107" s="1"/>
  <c r="EX74" i="107" s="1"/>
  <c r="EY74" i="107" s="1"/>
  <c r="EZ74" i="107" s="1"/>
  <c r="FA74" i="107" s="1"/>
  <c r="FB74" i="107" s="1"/>
  <c r="FC74" i="107" s="1"/>
  <c r="FD74" i="107" s="1"/>
  <c r="FE74" i="107" s="1"/>
  <c r="FF74" i="107" s="1"/>
  <c r="FG74" i="107" s="1"/>
  <c r="FH74" i="107" s="1"/>
  <c r="FI74" i="107" s="1"/>
  <c r="FJ74" i="107" s="1"/>
  <c r="FK74" i="107" s="1"/>
  <c r="FL74" i="107" s="1"/>
  <c r="FM74" i="107" s="1"/>
  <c r="FN74" i="107" s="1"/>
  <c r="FO74" i="107" s="1"/>
  <c r="FP74" i="107" s="1"/>
  <c r="FQ74" i="107" s="1"/>
  <c r="FR74" i="107" s="1"/>
  <c r="FS74" i="107" s="1"/>
  <c r="FT74" i="107" s="1"/>
  <c r="FU74" i="107" s="1"/>
  <c r="FV74" i="107" s="1"/>
  <c r="FW74" i="107" s="1"/>
  <c r="FX74" i="107" s="1"/>
  <c r="FY74" i="107" s="1"/>
  <c r="FZ74" i="107" s="1"/>
  <c r="GA74" i="107" s="1"/>
  <c r="GB74" i="107" s="1"/>
  <c r="GC74" i="107" s="1"/>
  <c r="GD74" i="107" s="1"/>
  <c r="GE74" i="107" s="1"/>
  <c r="GF74" i="107" s="1"/>
  <c r="GG74" i="107" s="1"/>
  <c r="GH74" i="107" s="1"/>
  <c r="GI74" i="107" s="1"/>
  <c r="GJ74" i="107" s="1"/>
  <c r="GK74" i="107" s="1"/>
  <c r="GL74" i="107" s="1"/>
  <c r="GM74" i="107" s="1"/>
  <c r="GN74" i="107" s="1"/>
  <c r="GO74" i="107" s="1"/>
  <c r="GP74" i="107" s="1"/>
  <c r="GQ74" i="107" s="1"/>
  <c r="GR74" i="107" s="1"/>
  <c r="GS74" i="107" s="1"/>
  <c r="GT74" i="107" s="1"/>
  <c r="GU74" i="107" s="1"/>
  <c r="GV74" i="107" s="1"/>
  <c r="GW74" i="107" s="1"/>
  <c r="GX74" i="107" s="1"/>
  <c r="GY74" i="107" s="1"/>
  <c r="GZ74" i="107" s="1"/>
  <c r="HA74" i="107" s="1"/>
  <c r="HB74" i="107" s="1"/>
  <c r="HC74" i="107" s="1"/>
  <c r="HD74" i="107" s="1"/>
  <c r="HE74" i="107" s="1"/>
  <c r="HF74" i="107" s="1"/>
  <c r="HG74" i="107" s="1"/>
  <c r="HH74" i="107" s="1"/>
  <c r="HI74" i="107" s="1"/>
  <c r="HJ74" i="107" s="1"/>
  <c r="BR78" i="87"/>
  <c r="BR105" i="87"/>
  <c r="BS32" i="115"/>
  <c r="BS30" i="115" s="1"/>
  <c r="BS10" i="106"/>
  <c r="BS10" i="115"/>
  <c r="BS10" i="109"/>
  <c r="BS10" i="100"/>
  <c r="BS10" i="112"/>
  <c r="BU73" i="107"/>
  <c r="BT2" i="107"/>
  <c r="BS55" i="106" s="1"/>
  <c r="DF21" i="107"/>
  <c r="DL10" i="107"/>
  <c r="AL95" i="106"/>
  <c r="F42" i="108"/>
  <c r="DD24" i="107"/>
  <c r="DH19" i="107"/>
  <c r="DJ12" i="107"/>
  <c r="BS44" i="115" l="1"/>
  <c r="BS45" i="115"/>
  <c r="BS79" i="87"/>
  <c r="BS106" i="87"/>
  <c r="BV73" i="107"/>
  <c r="BW73" i="107" s="1"/>
  <c r="BX73" i="107" s="1"/>
  <c r="BY73" i="107" s="1"/>
  <c r="BZ73" i="107" s="1"/>
  <c r="CA73" i="107" s="1"/>
  <c r="CB73" i="107" s="1"/>
  <c r="CC73" i="107" s="1"/>
  <c r="CD73" i="107" s="1"/>
  <c r="CE73" i="107" s="1"/>
  <c r="CF73" i="107" s="1"/>
  <c r="CG73" i="107" s="1"/>
  <c r="CH73" i="107" s="1"/>
  <c r="CI73" i="107" s="1"/>
  <c r="CJ73" i="107" s="1"/>
  <c r="CK73" i="107" s="1"/>
  <c r="CL73" i="107" s="1"/>
  <c r="CM73" i="107" s="1"/>
  <c r="CN73" i="107" s="1"/>
  <c r="CO73" i="107" s="1"/>
  <c r="CP73" i="107" s="1"/>
  <c r="CQ73" i="107" s="1"/>
  <c r="CR73" i="107" s="1"/>
  <c r="CS73" i="107" s="1"/>
  <c r="CT73" i="107" s="1"/>
  <c r="CU73" i="107" s="1"/>
  <c r="CV73" i="107" s="1"/>
  <c r="CW73" i="107" s="1"/>
  <c r="CX73" i="107" s="1"/>
  <c r="CY73" i="107" s="1"/>
  <c r="CZ73" i="107" s="1"/>
  <c r="DA73" i="107" s="1"/>
  <c r="DB73" i="107" s="1"/>
  <c r="DC73" i="107" s="1"/>
  <c r="DD73" i="107" s="1"/>
  <c r="DE73" i="107" s="1"/>
  <c r="DF73" i="107" s="1"/>
  <c r="DG73" i="107" s="1"/>
  <c r="DH73" i="107" s="1"/>
  <c r="DI73" i="107" s="1"/>
  <c r="DJ73" i="107" s="1"/>
  <c r="DK73" i="107" s="1"/>
  <c r="DL73" i="107" s="1"/>
  <c r="DM73" i="107" s="1"/>
  <c r="DN73" i="107" s="1"/>
  <c r="DO73" i="107" s="1"/>
  <c r="DP73" i="107" s="1"/>
  <c r="DQ73" i="107" s="1"/>
  <c r="DR73" i="107" s="1"/>
  <c r="DS73" i="107" s="1"/>
  <c r="DT73" i="107" s="1"/>
  <c r="DU73" i="107" s="1"/>
  <c r="DV73" i="107" s="1"/>
  <c r="DW73" i="107" s="1"/>
  <c r="DX73" i="107" s="1"/>
  <c r="DY73" i="107" s="1"/>
  <c r="DZ73" i="107" s="1"/>
  <c r="EA73" i="107" s="1"/>
  <c r="EB73" i="107" s="1"/>
  <c r="EC73" i="107" s="1"/>
  <c r="ED73" i="107" s="1"/>
  <c r="EE73" i="107" s="1"/>
  <c r="EF73" i="107" s="1"/>
  <c r="EG73" i="107" s="1"/>
  <c r="EH73" i="107" s="1"/>
  <c r="EI73" i="107" s="1"/>
  <c r="EJ73" i="107" s="1"/>
  <c r="EK73" i="107" s="1"/>
  <c r="EL73" i="107" s="1"/>
  <c r="EM73" i="107" s="1"/>
  <c r="EN73" i="107" s="1"/>
  <c r="EO73" i="107" s="1"/>
  <c r="EP73" i="107" s="1"/>
  <c r="EQ73" i="107" s="1"/>
  <c r="ER73" i="107" s="1"/>
  <c r="ES73" i="107" s="1"/>
  <c r="ET73" i="107" s="1"/>
  <c r="EU73" i="107" s="1"/>
  <c r="EV73" i="107" s="1"/>
  <c r="EW73" i="107" s="1"/>
  <c r="EX73" i="107" s="1"/>
  <c r="EY73" i="107" s="1"/>
  <c r="EZ73" i="107" s="1"/>
  <c r="FA73" i="107" s="1"/>
  <c r="FB73" i="107" s="1"/>
  <c r="FC73" i="107" s="1"/>
  <c r="FD73" i="107" s="1"/>
  <c r="FE73" i="107" s="1"/>
  <c r="FF73" i="107" s="1"/>
  <c r="FG73" i="107" s="1"/>
  <c r="FH73" i="107" s="1"/>
  <c r="FI73" i="107" s="1"/>
  <c r="FJ73" i="107" s="1"/>
  <c r="FK73" i="107" s="1"/>
  <c r="FL73" i="107" s="1"/>
  <c r="FM73" i="107" s="1"/>
  <c r="FN73" i="107" s="1"/>
  <c r="FO73" i="107" s="1"/>
  <c r="FP73" i="107" s="1"/>
  <c r="FQ73" i="107" s="1"/>
  <c r="FR73" i="107" s="1"/>
  <c r="FS73" i="107" s="1"/>
  <c r="FT73" i="107" s="1"/>
  <c r="FU73" i="107" s="1"/>
  <c r="FV73" i="107" s="1"/>
  <c r="FW73" i="107" s="1"/>
  <c r="FX73" i="107" s="1"/>
  <c r="FY73" i="107" s="1"/>
  <c r="FZ73" i="107" s="1"/>
  <c r="GA73" i="107" s="1"/>
  <c r="GB73" i="107" s="1"/>
  <c r="GC73" i="107" s="1"/>
  <c r="GD73" i="107" s="1"/>
  <c r="GE73" i="107" s="1"/>
  <c r="GF73" i="107" s="1"/>
  <c r="GG73" i="107" s="1"/>
  <c r="GH73" i="107" s="1"/>
  <c r="GI73" i="107" s="1"/>
  <c r="GJ73" i="107" s="1"/>
  <c r="GK73" i="107" s="1"/>
  <c r="GL73" i="107" s="1"/>
  <c r="GM73" i="107" s="1"/>
  <c r="GN73" i="107" s="1"/>
  <c r="GO73" i="107" s="1"/>
  <c r="GP73" i="107" s="1"/>
  <c r="GQ73" i="107" s="1"/>
  <c r="GR73" i="107" s="1"/>
  <c r="GS73" i="107" s="1"/>
  <c r="GT73" i="107" s="1"/>
  <c r="GU73" i="107" s="1"/>
  <c r="GV73" i="107" s="1"/>
  <c r="GW73" i="107" s="1"/>
  <c r="GX73" i="107" s="1"/>
  <c r="GY73" i="107" s="1"/>
  <c r="GZ73" i="107" s="1"/>
  <c r="HA73" i="107" s="1"/>
  <c r="HB73" i="107" s="1"/>
  <c r="HC73" i="107" s="1"/>
  <c r="HD73" i="107" s="1"/>
  <c r="HE73" i="107" s="1"/>
  <c r="HF73" i="107" s="1"/>
  <c r="HG73" i="107" s="1"/>
  <c r="HH73" i="107" s="1"/>
  <c r="HI73" i="107" s="1"/>
  <c r="HJ73" i="107" s="1"/>
  <c r="BU2" i="107"/>
  <c r="BT55" i="106" s="1"/>
  <c r="BS47" i="115"/>
  <c r="BS20" i="115"/>
  <c r="DK12" i="107"/>
  <c r="DG21" i="107"/>
  <c r="C43" i="108"/>
  <c r="DM10" i="107"/>
  <c r="DI19" i="107"/>
  <c r="DE24" i="107"/>
  <c r="BT32" i="115" l="1"/>
  <c r="BT30" i="115" s="1"/>
  <c r="BT10" i="100"/>
  <c r="BT10" i="109"/>
  <c r="BT10" i="115"/>
  <c r="BT10" i="106"/>
  <c r="BT10" i="112"/>
  <c r="BS105" i="87"/>
  <c r="BS78" i="87"/>
  <c r="DF24" i="107"/>
  <c r="E43" i="108"/>
  <c r="AM56" i="106"/>
  <c r="DN10" i="107"/>
  <c r="DH21" i="107"/>
  <c r="DL12" i="107"/>
  <c r="DJ19" i="107"/>
  <c r="BU83" i="106" l="1"/>
  <c r="BU67" i="106" s="1"/>
  <c r="B75" i="107" s="1"/>
  <c r="BV75" i="107" s="1"/>
  <c r="BW75" i="107" s="1"/>
  <c r="BX75" i="107" s="1"/>
  <c r="BY75" i="107" s="1"/>
  <c r="BZ75" i="107" s="1"/>
  <c r="CA75" i="107" s="1"/>
  <c r="CB75" i="107" s="1"/>
  <c r="CC75" i="107" s="1"/>
  <c r="CD75" i="107" s="1"/>
  <c r="CE75" i="107" s="1"/>
  <c r="CF75" i="107" s="1"/>
  <c r="CG75" i="107" s="1"/>
  <c r="CH75" i="107" s="1"/>
  <c r="CI75" i="107" s="1"/>
  <c r="CJ75" i="107" s="1"/>
  <c r="CK75" i="107" s="1"/>
  <c r="CL75" i="107" s="1"/>
  <c r="CM75" i="107" s="1"/>
  <c r="CN75" i="107" s="1"/>
  <c r="CO75" i="107" s="1"/>
  <c r="CP75" i="107" s="1"/>
  <c r="CQ75" i="107" s="1"/>
  <c r="CR75" i="107" s="1"/>
  <c r="CS75" i="107" s="1"/>
  <c r="CT75" i="107" s="1"/>
  <c r="CU75" i="107" s="1"/>
  <c r="CV75" i="107" s="1"/>
  <c r="CW75" i="107" s="1"/>
  <c r="CX75" i="107" s="1"/>
  <c r="CY75" i="107" s="1"/>
  <c r="CZ75" i="107" s="1"/>
  <c r="DA75" i="107" s="1"/>
  <c r="DB75" i="107" s="1"/>
  <c r="DC75" i="107" s="1"/>
  <c r="DD75" i="107" s="1"/>
  <c r="DE75" i="107" s="1"/>
  <c r="DF75" i="107" s="1"/>
  <c r="DG75" i="107" s="1"/>
  <c r="DH75" i="107" s="1"/>
  <c r="DI75" i="107" s="1"/>
  <c r="DJ75" i="107" s="1"/>
  <c r="DK75" i="107" s="1"/>
  <c r="DL75" i="107" s="1"/>
  <c r="DM75" i="107" s="1"/>
  <c r="DN75" i="107" s="1"/>
  <c r="DO75" i="107" s="1"/>
  <c r="DP75" i="107" s="1"/>
  <c r="DQ75" i="107" s="1"/>
  <c r="DR75" i="107" s="1"/>
  <c r="DS75" i="107" s="1"/>
  <c r="DT75" i="107" s="1"/>
  <c r="DU75" i="107" s="1"/>
  <c r="DV75" i="107" s="1"/>
  <c r="DW75" i="107" s="1"/>
  <c r="DX75" i="107" s="1"/>
  <c r="DY75" i="107" s="1"/>
  <c r="DZ75" i="107" s="1"/>
  <c r="EA75" i="107" s="1"/>
  <c r="EB75" i="107" s="1"/>
  <c r="EC75" i="107" s="1"/>
  <c r="ED75" i="107" s="1"/>
  <c r="EE75" i="107" s="1"/>
  <c r="EF75" i="107" s="1"/>
  <c r="EG75" i="107" s="1"/>
  <c r="EH75" i="107" s="1"/>
  <c r="EI75" i="107" s="1"/>
  <c r="EJ75" i="107" s="1"/>
  <c r="EK75" i="107" s="1"/>
  <c r="EL75" i="107" s="1"/>
  <c r="EM75" i="107" s="1"/>
  <c r="EN75" i="107" s="1"/>
  <c r="EO75" i="107" s="1"/>
  <c r="EP75" i="107" s="1"/>
  <c r="EQ75" i="107" s="1"/>
  <c r="ER75" i="107" s="1"/>
  <c r="ES75" i="107" s="1"/>
  <c r="ET75" i="107" s="1"/>
  <c r="EU75" i="107" s="1"/>
  <c r="EV75" i="107" s="1"/>
  <c r="EW75" i="107" s="1"/>
  <c r="EX75" i="107" s="1"/>
  <c r="EY75" i="107" s="1"/>
  <c r="EZ75" i="107" s="1"/>
  <c r="FA75" i="107" s="1"/>
  <c r="FB75" i="107" s="1"/>
  <c r="FC75" i="107" s="1"/>
  <c r="FD75" i="107" s="1"/>
  <c r="FE75" i="107" s="1"/>
  <c r="FF75" i="107" s="1"/>
  <c r="FG75" i="107" s="1"/>
  <c r="FH75" i="107" s="1"/>
  <c r="FI75" i="107" s="1"/>
  <c r="FJ75" i="107" s="1"/>
  <c r="FK75" i="107" s="1"/>
  <c r="FL75" i="107" s="1"/>
  <c r="FM75" i="107" s="1"/>
  <c r="FN75" i="107" s="1"/>
  <c r="FO75" i="107" s="1"/>
  <c r="FP75" i="107" s="1"/>
  <c r="FQ75" i="107" s="1"/>
  <c r="FR75" i="107" s="1"/>
  <c r="FS75" i="107" s="1"/>
  <c r="FT75" i="107" s="1"/>
  <c r="FU75" i="107" s="1"/>
  <c r="FV75" i="107" s="1"/>
  <c r="FW75" i="107" s="1"/>
  <c r="FX75" i="107" s="1"/>
  <c r="FY75" i="107" s="1"/>
  <c r="FZ75" i="107" s="1"/>
  <c r="GA75" i="107" s="1"/>
  <c r="GB75" i="107" s="1"/>
  <c r="GC75" i="107" s="1"/>
  <c r="GD75" i="107" s="1"/>
  <c r="GE75" i="107" s="1"/>
  <c r="GF75" i="107" s="1"/>
  <c r="GG75" i="107" s="1"/>
  <c r="GH75" i="107" s="1"/>
  <c r="GI75" i="107" s="1"/>
  <c r="GJ75" i="107" s="1"/>
  <c r="GK75" i="107" s="1"/>
  <c r="GL75" i="107" s="1"/>
  <c r="GM75" i="107" s="1"/>
  <c r="GN75" i="107" s="1"/>
  <c r="GO75" i="107" s="1"/>
  <c r="GP75" i="107" s="1"/>
  <c r="GQ75" i="107" s="1"/>
  <c r="GR75" i="107" s="1"/>
  <c r="GS75" i="107" s="1"/>
  <c r="GT75" i="107" s="1"/>
  <c r="GU75" i="107" s="1"/>
  <c r="GV75" i="107" s="1"/>
  <c r="GW75" i="107" s="1"/>
  <c r="GX75" i="107" s="1"/>
  <c r="GY75" i="107" s="1"/>
  <c r="GZ75" i="107" s="1"/>
  <c r="HA75" i="107" s="1"/>
  <c r="HB75" i="107" s="1"/>
  <c r="HC75" i="107" s="1"/>
  <c r="HD75" i="107" s="1"/>
  <c r="HE75" i="107" s="1"/>
  <c r="HF75" i="107" s="1"/>
  <c r="HG75" i="107" s="1"/>
  <c r="HH75" i="107" s="1"/>
  <c r="HI75" i="107" s="1"/>
  <c r="HJ75" i="107" s="1"/>
  <c r="BT47" i="115"/>
  <c r="BT20" i="115"/>
  <c r="BT106" i="87"/>
  <c r="BT79" i="87"/>
  <c r="BT44" i="115"/>
  <c r="BT45" i="115"/>
  <c r="AM95" i="106"/>
  <c r="F43" i="108"/>
  <c r="DM12" i="107"/>
  <c r="DO10" i="107"/>
  <c r="DK19" i="107"/>
  <c r="DI21" i="107"/>
  <c r="DG24" i="107"/>
  <c r="BV2" i="107" l="1"/>
  <c r="BU55" i="106" s="1"/>
  <c r="BT78" i="87"/>
  <c r="BT105" i="87"/>
  <c r="BU10" i="106"/>
  <c r="BU32" i="115"/>
  <c r="BU30" i="115" s="1"/>
  <c r="BU10" i="100"/>
  <c r="BU10" i="112"/>
  <c r="BU10" i="109"/>
  <c r="BU10" i="115"/>
  <c r="DL19" i="107"/>
  <c r="DP10" i="107"/>
  <c r="DJ21" i="107"/>
  <c r="DN12" i="107"/>
  <c r="DH24" i="107"/>
  <c r="C44" i="108"/>
  <c r="BV83" i="106" l="1"/>
  <c r="BV67" i="106" s="1"/>
  <c r="B76" i="107" s="1"/>
  <c r="BW76" i="107" s="1"/>
  <c r="BX76" i="107" s="1"/>
  <c r="BY76" i="107" s="1"/>
  <c r="BZ76" i="107" s="1"/>
  <c r="CA76" i="107" s="1"/>
  <c r="CB76" i="107" s="1"/>
  <c r="CC76" i="107" s="1"/>
  <c r="CD76" i="107" s="1"/>
  <c r="CE76" i="107" s="1"/>
  <c r="CF76" i="107" s="1"/>
  <c r="CG76" i="107" s="1"/>
  <c r="CH76" i="107" s="1"/>
  <c r="CI76" i="107" s="1"/>
  <c r="CJ76" i="107" s="1"/>
  <c r="CK76" i="107" s="1"/>
  <c r="CL76" i="107" s="1"/>
  <c r="CM76" i="107" s="1"/>
  <c r="CN76" i="107" s="1"/>
  <c r="CO76" i="107" s="1"/>
  <c r="CP76" i="107" s="1"/>
  <c r="CQ76" i="107" s="1"/>
  <c r="CR76" i="107" s="1"/>
  <c r="CS76" i="107" s="1"/>
  <c r="CT76" i="107" s="1"/>
  <c r="CU76" i="107" s="1"/>
  <c r="CV76" i="107" s="1"/>
  <c r="CW76" i="107" s="1"/>
  <c r="CX76" i="107" s="1"/>
  <c r="CY76" i="107" s="1"/>
  <c r="CZ76" i="107" s="1"/>
  <c r="DA76" i="107" s="1"/>
  <c r="DB76" i="107" s="1"/>
  <c r="DC76" i="107" s="1"/>
  <c r="DD76" i="107" s="1"/>
  <c r="DE76" i="107" s="1"/>
  <c r="DF76" i="107" s="1"/>
  <c r="DG76" i="107" s="1"/>
  <c r="DH76" i="107" s="1"/>
  <c r="DI76" i="107" s="1"/>
  <c r="DJ76" i="107" s="1"/>
  <c r="DK76" i="107" s="1"/>
  <c r="DL76" i="107" s="1"/>
  <c r="DM76" i="107" s="1"/>
  <c r="DN76" i="107" s="1"/>
  <c r="DO76" i="107" s="1"/>
  <c r="DP76" i="107" s="1"/>
  <c r="DQ76" i="107" s="1"/>
  <c r="DR76" i="107" s="1"/>
  <c r="DS76" i="107" s="1"/>
  <c r="DT76" i="107" s="1"/>
  <c r="DU76" i="107" s="1"/>
  <c r="DV76" i="107" s="1"/>
  <c r="DW76" i="107" s="1"/>
  <c r="DX76" i="107" s="1"/>
  <c r="DY76" i="107" s="1"/>
  <c r="DZ76" i="107" s="1"/>
  <c r="EA76" i="107" s="1"/>
  <c r="EB76" i="107" s="1"/>
  <c r="EC76" i="107" s="1"/>
  <c r="ED76" i="107" s="1"/>
  <c r="EE76" i="107" s="1"/>
  <c r="EF76" i="107" s="1"/>
  <c r="EG76" i="107" s="1"/>
  <c r="EH76" i="107" s="1"/>
  <c r="EI76" i="107" s="1"/>
  <c r="EJ76" i="107" s="1"/>
  <c r="EK76" i="107" s="1"/>
  <c r="EL76" i="107" s="1"/>
  <c r="EM76" i="107" s="1"/>
  <c r="EN76" i="107" s="1"/>
  <c r="EO76" i="107" s="1"/>
  <c r="EP76" i="107" s="1"/>
  <c r="EQ76" i="107" s="1"/>
  <c r="ER76" i="107" s="1"/>
  <c r="ES76" i="107" s="1"/>
  <c r="ET76" i="107" s="1"/>
  <c r="EU76" i="107" s="1"/>
  <c r="EV76" i="107" s="1"/>
  <c r="EW76" i="107" s="1"/>
  <c r="EX76" i="107" s="1"/>
  <c r="EY76" i="107" s="1"/>
  <c r="EZ76" i="107" s="1"/>
  <c r="FA76" i="107" s="1"/>
  <c r="FB76" i="107" s="1"/>
  <c r="FC76" i="107" s="1"/>
  <c r="FD76" i="107" s="1"/>
  <c r="FE76" i="107" s="1"/>
  <c r="FF76" i="107" s="1"/>
  <c r="FG76" i="107" s="1"/>
  <c r="FH76" i="107" s="1"/>
  <c r="FI76" i="107" s="1"/>
  <c r="FJ76" i="107" s="1"/>
  <c r="FK76" i="107" s="1"/>
  <c r="FL76" i="107" s="1"/>
  <c r="FM76" i="107" s="1"/>
  <c r="FN76" i="107" s="1"/>
  <c r="FO76" i="107" s="1"/>
  <c r="FP76" i="107" s="1"/>
  <c r="FQ76" i="107" s="1"/>
  <c r="FR76" i="107" s="1"/>
  <c r="FS76" i="107" s="1"/>
  <c r="FT76" i="107" s="1"/>
  <c r="FU76" i="107" s="1"/>
  <c r="FV76" i="107" s="1"/>
  <c r="FW76" i="107" s="1"/>
  <c r="FX76" i="107" s="1"/>
  <c r="FY76" i="107" s="1"/>
  <c r="FZ76" i="107" s="1"/>
  <c r="GA76" i="107" s="1"/>
  <c r="GB76" i="107" s="1"/>
  <c r="GC76" i="107" s="1"/>
  <c r="GD76" i="107" s="1"/>
  <c r="GE76" i="107" s="1"/>
  <c r="GF76" i="107" s="1"/>
  <c r="GG76" i="107" s="1"/>
  <c r="GH76" i="107" s="1"/>
  <c r="GI76" i="107" s="1"/>
  <c r="GJ76" i="107" s="1"/>
  <c r="GK76" i="107" s="1"/>
  <c r="GL76" i="107" s="1"/>
  <c r="GM76" i="107" s="1"/>
  <c r="GN76" i="107" s="1"/>
  <c r="GO76" i="107" s="1"/>
  <c r="GP76" i="107" s="1"/>
  <c r="GQ76" i="107" s="1"/>
  <c r="GR76" i="107" s="1"/>
  <c r="GS76" i="107" s="1"/>
  <c r="GT76" i="107" s="1"/>
  <c r="GU76" i="107" s="1"/>
  <c r="GV76" i="107" s="1"/>
  <c r="GW76" i="107" s="1"/>
  <c r="GX76" i="107" s="1"/>
  <c r="GY76" i="107" s="1"/>
  <c r="GZ76" i="107" s="1"/>
  <c r="HA76" i="107" s="1"/>
  <c r="HB76" i="107" s="1"/>
  <c r="HC76" i="107" s="1"/>
  <c r="HD76" i="107" s="1"/>
  <c r="HE76" i="107" s="1"/>
  <c r="HF76" i="107" s="1"/>
  <c r="HG76" i="107" s="1"/>
  <c r="HH76" i="107" s="1"/>
  <c r="HI76" i="107" s="1"/>
  <c r="HJ76" i="107" s="1"/>
  <c r="BU79" i="87"/>
  <c r="BU106" i="87"/>
  <c r="BU44" i="115"/>
  <c r="BU45" i="115"/>
  <c r="BU47" i="115"/>
  <c r="BU20" i="115"/>
  <c r="BW2" i="107"/>
  <c r="BV55" i="106" s="1"/>
  <c r="E44" i="108"/>
  <c r="AN56" i="106"/>
  <c r="DK21" i="107"/>
  <c r="DM19" i="107"/>
  <c r="DI24" i="107"/>
  <c r="DO12" i="107"/>
  <c r="DQ10" i="107"/>
  <c r="BU105" i="87" l="1"/>
  <c r="BU78" i="87"/>
  <c r="BW83" i="106"/>
  <c r="BW67" i="106" s="1"/>
  <c r="B77" i="107" s="1"/>
  <c r="BX77" i="107" s="1"/>
  <c r="BV10" i="106"/>
  <c r="BV10" i="109"/>
  <c r="BV10" i="115"/>
  <c r="BV10" i="100"/>
  <c r="BV32" i="115"/>
  <c r="BV30" i="115" s="1"/>
  <c r="BV10" i="112"/>
  <c r="DR10" i="107"/>
  <c r="DL21" i="107"/>
  <c r="DJ24" i="107"/>
  <c r="DN19" i="107"/>
  <c r="AN95" i="106"/>
  <c r="F44" i="108"/>
  <c r="DP12" i="107"/>
  <c r="BV45" i="115" l="1"/>
  <c r="BV44" i="115"/>
  <c r="BY77" i="107"/>
  <c r="BZ77" i="107" s="1"/>
  <c r="CA77" i="107" s="1"/>
  <c r="CB77" i="107" s="1"/>
  <c r="CC77" i="107" s="1"/>
  <c r="CD77" i="107" s="1"/>
  <c r="CE77" i="107" s="1"/>
  <c r="CF77" i="107" s="1"/>
  <c r="CG77" i="107" s="1"/>
  <c r="CH77" i="107" s="1"/>
  <c r="CI77" i="107" s="1"/>
  <c r="CJ77" i="107" s="1"/>
  <c r="CK77" i="107" s="1"/>
  <c r="CL77" i="107" s="1"/>
  <c r="CM77" i="107" s="1"/>
  <c r="CN77" i="107" s="1"/>
  <c r="CO77" i="107" s="1"/>
  <c r="CP77" i="107" s="1"/>
  <c r="CQ77" i="107" s="1"/>
  <c r="CR77" i="107" s="1"/>
  <c r="CS77" i="107" s="1"/>
  <c r="CT77" i="107" s="1"/>
  <c r="CU77" i="107" s="1"/>
  <c r="CV77" i="107" s="1"/>
  <c r="CW77" i="107" s="1"/>
  <c r="CX77" i="107" s="1"/>
  <c r="CY77" i="107" s="1"/>
  <c r="CZ77" i="107" s="1"/>
  <c r="DA77" i="107" s="1"/>
  <c r="DB77" i="107" s="1"/>
  <c r="DC77" i="107" s="1"/>
  <c r="DD77" i="107" s="1"/>
  <c r="DE77" i="107" s="1"/>
  <c r="DF77" i="107" s="1"/>
  <c r="DG77" i="107" s="1"/>
  <c r="DH77" i="107" s="1"/>
  <c r="DI77" i="107" s="1"/>
  <c r="DJ77" i="107" s="1"/>
  <c r="DK77" i="107" s="1"/>
  <c r="DL77" i="107" s="1"/>
  <c r="DM77" i="107" s="1"/>
  <c r="DN77" i="107" s="1"/>
  <c r="DO77" i="107" s="1"/>
  <c r="DP77" i="107" s="1"/>
  <c r="DQ77" i="107" s="1"/>
  <c r="DR77" i="107" s="1"/>
  <c r="DS77" i="107" s="1"/>
  <c r="DT77" i="107" s="1"/>
  <c r="DU77" i="107" s="1"/>
  <c r="DV77" i="107" s="1"/>
  <c r="DW77" i="107" s="1"/>
  <c r="DX77" i="107" s="1"/>
  <c r="DY77" i="107" s="1"/>
  <c r="DZ77" i="107" s="1"/>
  <c r="EA77" i="107" s="1"/>
  <c r="EB77" i="107" s="1"/>
  <c r="EC77" i="107" s="1"/>
  <c r="ED77" i="107" s="1"/>
  <c r="EE77" i="107" s="1"/>
  <c r="EF77" i="107" s="1"/>
  <c r="EG77" i="107" s="1"/>
  <c r="EH77" i="107" s="1"/>
  <c r="EI77" i="107" s="1"/>
  <c r="EJ77" i="107" s="1"/>
  <c r="EK77" i="107" s="1"/>
  <c r="EL77" i="107" s="1"/>
  <c r="EM77" i="107" s="1"/>
  <c r="EN77" i="107" s="1"/>
  <c r="EO77" i="107" s="1"/>
  <c r="EP77" i="107" s="1"/>
  <c r="EQ77" i="107" s="1"/>
  <c r="ER77" i="107" s="1"/>
  <c r="ES77" i="107" s="1"/>
  <c r="ET77" i="107" s="1"/>
  <c r="EU77" i="107" s="1"/>
  <c r="EV77" i="107" s="1"/>
  <c r="EW77" i="107" s="1"/>
  <c r="EX77" i="107" s="1"/>
  <c r="EY77" i="107" s="1"/>
  <c r="EZ77" i="107" s="1"/>
  <c r="FA77" i="107" s="1"/>
  <c r="FB77" i="107" s="1"/>
  <c r="FC77" i="107" s="1"/>
  <c r="FD77" i="107" s="1"/>
  <c r="FE77" i="107" s="1"/>
  <c r="FF77" i="107" s="1"/>
  <c r="FG77" i="107" s="1"/>
  <c r="FH77" i="107" s="1"/>
  <c r="FI77" i="107" s="1"/>
  <c r="FJ77" i="107" s="1"/>
  <c r="FK77" i="107" s="1"/>
  <c r="FL77" i="107" s="1"/>
  <c r="FM77" i="107" s="1"/>
  <c r="FN77" i="107" s="1"/>
  <c r="FO77" i="107" s="1"/>
  <c r="FP77" i="107" s="1"/>
  <c r="FQ77" i="107" s="1"/>
  <c r="FR77" i="107" s="1"/>
  <c r="FS77" i="107" s="1"/>
  <c r="FT77" i="107" s="1"/>
  <c r="FU77" i="107" s="1"/>
  <c r="FV77" i="107" s="1"/>
  <c r="FW77" i="107" s="1"/>
  <c r="FX77" i="107" s="1"/>
  <c r="FY77" i="107" s="1"/>
  <c r="FZ77" i="107" s="1"/>
  <c r="GA77" i="107" s="1"/>
  <c r="GB77" i="107" s="1"/>
  <c r="GC77" i="107" s="1"/>
  <c r="GD77" i="107" s="1"/>
  <c r="GE77" i="107" s="1"/>
  <c r="GF77" i="107" s="1"/>
  <c r="GG77" i="107" s="1"/>
  <c r="GH77" i="107" s="1"/>
  <c r="GI77" i="107" s="1"/>
  <c r="GJ77" i="107" s="1"/>
  <c r="GK77" i="107" s="1"/>
  <c r="GL77" i="107" s="1"/>
  <c r="GM77" i="107" s="1"/>
  <c r="GN77" i="107" s="1"/>
  <c r="GO77" i="107" s="1"/>
  <c r="GP77" i="107" s="1"/>
  <c r="GQ77" i="107" s="1"/>
  <c r="GR77" i="107" s="1"/>
  <c r="GS77" i="107" s="1"/>
  <c r="GT77" i="107" s="1"/>
  <c r="GU77" i="107" s="1"/>
  <c r="GV77" i="107" s="1"/>
  <c r="GW77" i="107" s="1"/>
  <c r="GX77" i="107" s="1"/>
  <c r="GY77" i="107" s="1"/>
  <c r="GZ77" i="107" s="1"/>
  <c r="HA77" i="107" s="1"/>
  <c r="HB77" i="107" s="1"/>
  <c r="HC77" i="107" s="1"/>
  <c r="HD77" i="107" s="1"/>
  <c r="HE77" i="107" s="1"/>
  <c r="HF77" i="107" s="1"/>
  <c r="HG77" i="107" s="1"/>
  <c r="HH77" i="107" s="1"/>
  <c r="HI77" i="107" s="1"/>
  <c r="HJ77" i="107" s="1"/>
  <c r="BX2" i="107"/>
  <c r="BW55" i="106" s="1"/>
  <c r="BV47" i="115"/>
  <c r="BV20" i="115"/>
  <c r="BV106" i="87"/>
  <c r="BV79" i="87"/>
  <c r="C45" i="108"/>
  <c r="DO19" i="107"/>
  <c r="DK24" i="107"/>
  <c r="DQ12" i="107"/>
  <c r="DS10" i="107"/>
  <c r="DM21" i="107"/>
  <c r="BV105" i="87" l="1"/>
  <c r="BV78" i="87"/>
  <c r="BX83" i="106"/>
  <c r="BX67" i="106" s="1"/>
  <c r="B78" i="107" s="1"/>
  <c r="BY78" i="107" s="1"/>
  <c r="BW10" i="109"/>
  <c r="BW10" i="106"/>
  <c r="BW32" i="115"/>
  <c r="BW30" i="115" s="1"/>
  <c r="BW10" i="115"/>
  <c r="BW10" i="112"/>
  <c r="BW10" i="100"/>
  <c r="AO56" i="106"/>
  <c r="E45" i="108"/>
  <c r="DN21" i="107"/>
  <c r="DL24" i="107"/>
  <c r="DT10" i="107"/>
  <c r="DR12" i="107"/>
  <c r="DP19" i="107"/>
  <c r="BZ78" i="107" l="1"/>
  <c r="BY2" i="107"/>
  <c r="BX55" i="106" s="1"/>
  <c r="BW79" i="87"/>
  <c r="BW106" i="87"/>
  <c r="BW47" i="115"/>
  <c r="BW20" i="115"/>
  <c r="BW45" i="115"/>
  <c r="BW44" i="115"/>
  <c r="BX10" i="112"/>
  <c r="BX10" i="106"/>
  <c r="BX32" i="115"/>
  <c r="BX30" i="115" s="1"/>
  <c r="BX10" i="109"/>
  <c r="BX10" i="115"/>
  <c r="BX10" i="100"/>
  <c r="DU10" i="107"/>
  <c r="AO95" i="106"/>
  <c r="F45" i="108"/>
  <c r="DM24" i="107"/>
  <c r="DQ19" i="107"/>
  <c r="DS12" i="107"/>
  <c r="DO21" i="107"/>
  <c r="BY83" i="106" l="1"/>
  <c r="BY67" i="106" s="1"/>
  <c r="B79" i="107" s="1"/>
  <c r="BZ79" i="107" s="1"/>
  <c r="CA79" i="107" s="1"/>
  <c r="CB79" i="107" s="1"/>
  <c r="CC79" i="107" s="1"/>
  <c r="BX47" i="115"/>
  <c r="BX20" i="115"/>
  <c r="BY32" i="115"/>
  <c r="BY30" i="115" s="1"/>
  <c r="BY10" i="115"/>
  <c r="BY10" i="112"/>
  <c r="BY10" i="106"/>
  <c r="BY10" i="100"/>
  <c r="BY10" i="109"/>
  <c r="BW78" i="87"/>
  <c r="BW105" i="87"/>
  <c r="BX106" i="87"/>
  <c r="BX79" i="87"/>
  <c r="CA78" i="107"/>
  <c r="BX45" i="115"/>
  <c r="BX44" i="115"/>
  <c r="CD79" i="107"/>
  <c r="C46" i="108"/>
  <c r="DV10" i="107"/>
  <c r="DP21" i="107"/>
  <c r="DN24" i="107"/>
  <c r="DR19" i="107"/>
  <c r="DT12" i="107"/>
  <c r="BZ2" i="107" l="1"/>
  <c r="BY55" i="106" s="1"/>
  <c r="BZ83" i="106"/>
  <c r="BZ67" i="106" s="1"/>
  <c r="B80" i="107" s="1"/>
  <c r="CA80" i="107" s="1"/>
  <c r="CB80" i="107" s="1"/>
  <c r="CC80" i="107" s="1"/>
  <c r="CD80" i="107" s="1"/>
  <c r="CE80" i="107" s="1"/>
  <c r="CF80" i="107" s="1"/>
  <c r="CG80" i="107" s="1"/>
  <c r="CH80" i="107" s="1"/>
  <c r="CI80" i="107" s="1"/>
  <c r="CJ80" i="107" s="1"/>
  <c r="CK80" i="107" s="1"/>
  <c r="CL80" i="107" s="1"/>
  <c r="CM80" i="107" s="1"/>
  <c r="CN80" i="107" s="1"/>
  <c r="CO80" i="107" s="1"/>
  <c r="CP80" i="107" s="1"/>
  <c r="CQ80" i="107" s="1"/>
  <c r="CR80" i="107" s="1"/>
  <c r="CS80" i="107" s="1"/>
  <c r="CT80" i="107" s="1"/>
  <c r="CU80" i="107" s="1"/>
  <c r="CV80" i="107" s="1"/>
  <c r="CW80" i="107" s="1"/>
  <c r="CX80" i="107" s="1"/>
  <c r="CY80" i="107" s="1"/>
  <c r="CZ80" i="107" s="1"/>
  <c r="DA80" i="107" s="1"/>
  <c r="DB80" i="107" s="1"/>
  <c r="DC80" i="107" s="1"/>
  <c r="DD80" i="107" s="1"/>
  <c r="DE80" i="107" s="1"/>
  <c r="DF80" i="107" s="1"/>
  <c r="DG80" i="107" s="1"/>
  <c r="DH80" i="107" s="1"/>
  <c r="DI80" i="107" s="1"/>
  <c r="DJ80" i="107" s="1"/>
  <c r="DK80" i="107" s="1"/>
  <c r="DL80" i="107" s="1"/>
  <c r="DM80" i="107" s="1"/>
  <c r="DN80" i="107" s="1"/>
  <c r="DO80" i="107" s="1"/>
  <c r="DP80" i="107" s="1"/>
  <c r="DQ80" i="107" s="1"/>
  <c r="DR80" i="107" s="1"/>
  <c r="DS80" i="107" s="1"/>
  <c r="DT80" i="107" s="1"/>
  <c r="DU80" i="107" s="1"/>
  <c r="DV80" i="107" s="1"/>
  <c r="DW80" i="107" s="1"/>
  <c r="DX80" i="107" s="1"/>
  <c r="DY80" i="107" s="1"/>
  <c r="DZ80" i="107" s="1"/>
  <c r="EA80" i="107" s="1"/>
  <c r="EB80" i="107" s="1"/>
  <c r="EC80" i="107" s="1"/>
  <c r="ED80" i="107" s="1"/>
  <c r="EE80" i="107" s="1"/>
  <c r="EF80" i="107" s="1"/>
  <c r="EG80" i="107" s="1"/>
  <c r="EH80" i="107" s="1"/>
  <c r="EI80" i="107" s="1"/>
  <c r="EJ80" i="107" s="1"/>
  <c r="EK80" i="107" s="1"/>
  <c r="EL80" i="107" s="1"/>
  <c r="EM80" i="107" s="1"/>
  <c r="EN80" i="107" s="1"/>
  <c r="EO80" i="107" s="1"/>
  <c r="EP80" i="107" s="1"/>
  <c r="EQ80" i="107" s="1"/>
  <c r="ER80" i="107" s="1"/>
  <c r="ES80" i="107" s="1"/>
  <c r="ET80" i="107" s="1"/>
  <c r="EU80" i="107" s="1"/>
  <c r="EV80" i="107" s="1"/>
  <c r="EW80" i="107" s="1"/>
  <c r="EX80" i="107" s="1"/>
  <c r="EY80" i="107" s="1"/>
  <c r="EZ80" i="107" s="1"/>
  <c r="FA80" i="107" s="1"/>
  <c r="FB80" i="107" s="1"/>
  <c r="FC80" i="107" s="1"/>
  <c r="FD80" i="107" s="1"/>
  <c r="FE80" i="107" s="1"/>
  <c r="FF80" i="107" s="1"/>
  <c r="FG80" i="107" s="1"/>
  <c r="FH80" i="107" s="1"/>
  <c r="FI80" i="107" s="1"/>
  <c r="FJ80" i="107" s="1"/>
  <c r="FK80" i="107" s="1"/>
  <c r="FL80" i="107" s="1"/>
  <c r="FM80" i="107" s="1"/>
  <c r="FN80" i="107" s="1"/>
  <c r="FO80" i="107" s="1"/>
  <c r="FP80" i="107" s="1"/>
  <c r="FQ80" i="107" s="1"/>
  <c r="FR80" i="107" s="1"/>
  <c r="FS80" i="107" s="1"/>
  <c r="FT80" i="107" s="1"/>
  <c r="FU80" i="107" s="1"/>
  <c r="FV80" i="107" s="1"/>
  <c r="FW80" i="107" s="1"/>
  <c r="FX80" i="107" s="1"/>
  <c r="FY80" i="107" s="1"/>
  <c r="FZ80" i="107" s="1"/>
  <c r="GA80" i="107" s="1"/>
  <c r="GB80" i="107" s="1"/>
  <c r="GC80" i="107" s="1"/>
  <c r="GD80" i="107" s="1"/>
  <c r="GE80" i="107" s="1"/>
  <c r="GF80" i="107" s="1"/>
  <c r="GG80" i="107" s="1"/>
  <c r="GH80" i="107" s="1"/>
  <c r="GI80" i="107" s="1"/>
  <c r="GJ80" i="107" s="1"/>
  <c r="GK80" i="107" s="1"/>
  <c r="GL80" i="107" s="1"/>
  <c r="GM80" i="107" s="1"/>
  <c r="GN80" i="107" s="1"/>
  <c r="GO80" i="107" s="1"/>
  <c r="GP80" i="107" s="1"/>
  <c r="GQ80" i="107" s="1"/>
  <c r="GR80" i="107" s="1"/>
  <c r="GS80" i="107" s="1"/>
  <c r="GT80" i="107" s="1"/>
  <c r="GU80" i="107" s="1"/>
  <c r="GV80" i="107" s="1"/>
  <c r="GW80" i="107" s="1"/>
  <c r="GX80" i="107" s="1"/>
  <c r="GY80" i="107" s="1"/>
  <c r="GZ80" i="107" s="1"/>
  <c r="HA80" i="107" s="1"/>
  <c r="HB80" i="107" s="1"/>
  <c r="HC80" i="107" s="1"/>
  <c r="HD80" i="107" s="1"/>
  <c r="HE80" i="107" s="1"/>
  <c r="HF80" i="107" s="1"/>
  <c r="HG80" i="107" s="1"/>
  <c r="HH80" i="107" s="1"/>
  <c r="HI80" i="107" s="1"/>
  <c r="HJ80" i="107" s="1"/>
  <c r="BY47" i="115"/>
  <c r="BY20" i="115"/>
  <c r="BY106" i="87"/>
  <c r="BY79" i="87"/>
  <c r="BX105" i="87"/>
  <c r="BX78" i="87"/>
  <c r="CB78" i="107"/>
  <c r="CC78" i="107" s="1"/>
  <c r="CD78" i="107" s="1"/>
  <c r="CE78" i="107" s="1"/>
  <c r="CF78" i="107" s="1"/>
  <c r="CG78" i="107" s="1"/>
  <c r="CH78" i="107" s="1"/>
  <c r="CI78" i="107" s="1"/>
  <c r="CJ78" i="107" s="1"/>
  <c r="CK78" i="107" s="1"/>
  <c r="CL78" i="107" s="1"/>
  <c r="CM78" i="107" s="1"/>
  <c r="CN78" i="107" s="1"/>
  <c r="CO78" i="107" s="1"/>
  <c r="CP78" i="107" s="1"/>
  <c r="CQ78" i="107" s="1"/>
  <c r="CR78" i="107" s="1"/>
  <c r="CS78" i="107" s="1"/>
  <c r="CT78" i="107" s="1"/>
  <c r="CU78" i="107" s="1"/>
  <c r="CV78" i="107" s="1"/>
  <c r="CW78" i="107" s="1"/>
  <c r="CX78" i="107" s="1"/>
  <c r="CY78" i="107" s="1"/>
  <c r="CZ78" i="107" s="1"/>
  <c r="DA78" i="107" s="1"/>
  <c r="DB78" i="107" s="1"/>
  <c r="DC78" i="107" s="1"/>
  <c r="DD78" i="107" s="1"/>
  <c r="DE78" i="107" s="1"/>
  <c r="DF78" i="107" s="1"/>
  <c r="DG78" i="107" s="1"/>
  <c r="DH78" i="107" s="1"/>
  <c r="DI78" i="107" s="1"/>
  <c r="DJ78" i="107" s="1"/>
  <c r="DK78" i="107" s="1"/>
  <c r="DL78" i="107" s="1"/>
  <c r="DM78" i="107" s="1"/>
  <c r="DN78" i="107" s="1"/>
  <c r="DO78" i="107" s="1"/>
  <c r="DP78" i="107" s="1"/>
  <c r="DQ78" i="107" s="1"/>
  <c r="DR78" i="107" s="1"/>
  <c r="DS78" i="107" s="1"/>
  <c r="DT78" i="107" s="1"/>
  <c r="DU78" i="107" s="1"/>
  <c r="DV78" i="107" s="1"/>
  <c r="DW78" i="107" s="1"/>
  <c r="DX78" i="107" s="1"/>
  <c r="DY78" i="107" s="1"/>
  <c r="DZ78" i="107" s="1"/>
  <c r="EA78" i="107" s="1"/>
  <c r="EB78" i="107" s="1"/>
  <c r="EC78" i="107" s="1"/>
  <c r="ED78" i="107" s="1"/>
  <c r="EE78" i="107" s="1"/>
  <c r="EF78" i="107" s="1"/>
  <c r="EG78" i="107" s="1"/>
  <c r="EH78" i="107" s="1"/>
  <c r="EI78" i="107" s="1"/>
  <c r="EJ78" i="107" s="1"/>
  <c r="EK78" i="107" s="1"/>
  <c r="EL78" i="107" s="1"/>
  <c r="EM78" i="107" s="1"/>
  <c r="EN78" i="107" s="1"/>
  <c r="EO78" i="107" s="1"/>
  <c r="EP78" i="107" s="1"/>
  <c r="EQ78" i="107" s="1"/>
  <c r="ER78" i="107" s="1"/>
  <c r="ES78" i="107" s="1"/>
  <c r="ET78" i="107" s="1"/>
  <c r="EU78" i="107" s="1"/>
  <c r="EV78" i="107" s="1"/>
  <c r="EW78" i="107" s="1"/>
  <c r="EX78" i="107" s="1"/>
  <c r="EY78" i="107" s="1"/>
  <c r="EZ78" i="107" s="1"/>
  <c r="FA78" i="107" s="1"/>
  <c r="FB78" i="107" s="1"/>
  <c r="FC78" i="107" s="1"/>
  <c r="FD78" i="107" s="1"/>
  <c r="FE78" i="107" s="1"/>
  <c r="FF78" i="107" s="1"/>
  <c r="FG78" i="107" s="1"/>
  <c r="FH78" i="107" s="1"/>
  <c r="FI78" i="107" s="1"/>
  <c r="FJ78" i="107" s="1"/>
  <c r="FK78" i="107" s="1"/>
  <c r="FL78" i="107" s="1"/>
  <c r="FM78" i="107" s="1"/>
  <c r="FN78" i="107" s="1"/>
  <c r="FO78" i="107" s="1"/>
  <c r="FP78" i="107" s="1"/>
  <c r="FQ78" i="107" s="1"/>
  <c r="FR78" i="107" s="1"/>
  <c r="FS78" i="107" s="1"/>
  <c r="FT78" i="107" s="1"/>
  <c r="FU78" i="107" s="1"/>
  <c r="FV78" i="107" s="1"/>
  <c r="FW78" i="107" s="1"/>
  <c r="FX78" i="107" s="1"/>
  <c r="FY78" i="107" s="1"/>
  <c r="FZ78" i="107" s="1"/>
  <c r="GA78" i="107" s="1"/>
  <c r="GB78" i="107" s="1"/>
  <c r="GC78" i="107" s="1"/>
  <c r="GD78" i="107" s="1"/>
  <c r="GE78" i="107" s="1"/>
  <c r="GF78" i="107" s="1"/>
  <c r="GG78" i="107" s="1"/>
  <c r="GH78" i="107" s="1"/>
  <c r="GI78" i="107" s="1"/>
  <c r="GJ78" i="107" s="1"/>
  <c r="GK78" i="107" s="1"/>
  <c r="GL78" i="107" s="1"/>
  <c r="GM78" i="107" s="1"/>
  <c r="GN78" i="107" s="1"/>
  <c r="GO78" i="107" s="1"/>
  <c r="GP78" i="107" s="1"/>
  <c r="GQ78" i="107" s="1"/>
  <c r="GR78" i="107" s="1"/>
  <c r="GS78" i="107" s="1"/>
  <c r="GT78" i="107" s="1"/>
  <c r="GU78" i="107" s="1"/>
  <c r="GV78" i="107" s="1"/>
  <c r="GW78" i="107" s="1"/>
  <c r="GX78" i="107" s="1"/>
  <c r="GY78" i="107" s="1"/>
  <c r="GZ78" i="107" s="1"/>
  <c r="HA78" i="107" s="1"/>
  <c r="HB78" i="107" s="1"/>
  <c r="HC78" i="107" s="1"/>
  <c r="HD78" i="107" s="1"/>
  <c r="HE78" i="107" s="1"/>
  <c r="HF78" i="107" s="1"/>
  <c r="HG78" i="107" s="1"/>
  <c r="HH78" i="107" s="1"/>
  <c r="HI78" i="107" s="1"/>
  <c r="HJ78" i="107" s="1"/>
  <c r="BY44" i="115"/>
  <c r="BY45" i="115"/>
  <c r="CE79" i="107"/>
  <c r="CF79" i="107" s="1"/>
  <c r="CG79" i="107" s="1"/>
  <c r="CH79" i="107" s="1"/>
  <c r="CI79" i="107" s="1"/>
  <c r="DS19" i="107"/>
  <c r="DO24" i="107"/>
  <c r="AP56" i="106"/>
  <c r="E46" i="108"/>
  <c r="DW10" i="107"/>
  <c r="DU12" i="107"/>
  <c r="DQ21" i="107"/>
  <c r="CA2" i="107" l="1"/>
  <c r="BZ55" i="106" s="1"/>
  <c r="BY78" i="87"/>
  <c r="BY105" i="87"/>
  <c r="BZ10" i="109"/>
  <c r="BZ10" i="115"/>
  <c r="BZ10" i="106"/>
  <c r="BZ10" i="112"/>
  <c r="BZ10" i="100"/>
  <c r="BZ32" i="115"/>
  <c r="BZ30" i="115" s="1"/>
  <c r="CJ79" i="107"/>
  <c r="DV12" i="107"/>
  <c r="DX10" i="107"/>
  <c r="AP95" i="106"/>
  <c r="F46" i="108"/>
  <c r="DR21" i="107"/>
  <c r="DT19" i="107"/>
  <c r="DP24" i="107"/>
  <c r="CA83" i="106" l="1"/>
  <c r="CA67" i="106" s="1"/>
  <c r="B81" i="107" s="1"/>
  <c r="CB81" i="107" s="1"/>
  <c r="CC81" i="107"/>
  <c r="CD81" i="107" s="1"/>
  <c r="CE81" i="107" s="1"/>
  <c r="CF81" i="107" s="1"/>
  <c r="CG81" i="107" s="1"/>
  <c r="CH81" i="107" s="1"/>
  <c r="CI81" i="107" s="1"/>
  <c r="CB2" i="107"/>
  <c r="CA55" i="106" s="1"/>
  <c r="BZ47" i="115"/>
  <c r="BZ20" i="115"/>
  <c r="BZ106" i="87"/>
  <c r="BZ79" i="87"/>
  <c r="BZ45" i="115"/>
  <c r="BZ44" i="115"/>
  <c r="CK79" i="107"/>
  <c r="CL79" i="107" s="1"/>
  <c r="CM79" i="107" s="1"/>
  <c r="CN79" i="107" s="1"/>
  <c r="CO79" i="107" s="1"/>
  <c r="CP79" i="107" s="1"/>
  <c r="CQ79" i="107" s="1"/>
  <c r="CR79" i="107" s="1"/>
  <c r="CS79" i="107" s="1"/>
  <c r="CT79" i="107" s="1"/>
  <c r="CU79" i="107" s="1"/>
  <c r="CV79" i="107" s="1"/>
  <c r="CW79" i="107" s="1"/>
  <c r="CX79" i="107" s="1"/>
  <c r="CY79" i="107" s="1"/>
  <c r="CZ79" i="107" s="1"/>
  <c r="DA79" i="107" s="1"/>
  <c r="DB79" i="107" s="1"/>
  <c r="DC79" i="107" s="1"/>
  <c r="DD79" i="107" s="1"/>
  <c r="DE79" i="107" s="1"/>
  <c r="DF79" i="107" s="1"/>
  <c r="DG79" i="107" s="1"/>
  <c r="DH79" i="107" s="1"/>
  <c r="DI79" i="107" s="1"/>
  <c r="DJ79" i="107" s="1"/>
  <c r="DK79" i="107" s="1"/>
  <c r="DL79" i="107" s="1"/>
  <c r="DM79" i="107" s="1"/>
  <c r="DN79" i="107" s="1"/>
  <c r="DO79" i="107" s="1"/>
  <c r="DP79" i="107" s="1"/>
  <c r="DQ79" i="107" s="1"/>
  <c r="DR79" i="107" s="1"/>
  <c r="DS79" i="107" s="1"/>
  <c r="DT79" i="107" s="1"/>
  <c r="DU79" i="107" s="1"/>
  <c r="DV79" i="107" s="1"/>
  <c r="DW79" i="107" s="1"/>
  <c r="DX79" i="107" s="1"/>
  <c r="DY79" i="107" s="1"/>
  <c r="DZ79" i="107" s="1"/>
  <c r="EA79" i="107" s="1"/>
  <c r="EB79" i="107" s="1"/>
  <c r="EC79" i="107" s="1"/>
  <c r="ED79" i="107" s="1"/>
  <c r="EE79" i="107" s="1"/>
  <c r="EF79" i="107" s="1"/>
  <c r="EG79" i="107" s="1"/>
  <c r="EH79" i="107" s="1"/>
  <c r="EI79" i="107" s="1"/>
  <c r="EJ79" i="107" s="1"/>
  <c r="EK79" i="107" s="1"/>
  <c r="EL79" i="107" s="1"/>
  <c r="EM79" i="107" s="1"/>
  <c r="EN79" i="107" s="1"/>
  <c r="EO79" i="107" s="1"/>
  <c r="EP79" i="107" s="1"/>
  <c r="EQ79" i="107" s="1"/>
  <c r="ER79" i="107" s="1"/>
  <c r="ES79" i="107" s="1"/>
  <c r="ET79" i="107" s="1"/>
  <c r="EU79" i="107" s="1"/>
  <c r="EV79" i="107" s="1"/>
  <c r="EW79" i="107" s="1"/>
  <c r="EX79" i="107" s="1"/>
  <c r="EY79" i="107" s="1"/>
  <c r="EZ79" i="107" s="1"/>
  <c r="FA79" i="107" s="1"/>
  <c r="FB79" i="107" s="1"/>
  <c r="FC79" i="107" s="1"/>
  <c r="FD79" i="107" s="1"/>
  <c r="FE79" i="107" s="1"/>
  <c r="FF79" i="107" s="1"/>
  <c r="FG79" i="107" s="1"/>
  <c r="FH79" i="107" s="1"/>
  <c r="FI79" i="107" s="1"/>
  <c r="FJ79" i="107" s="1"/>
  <c r="FK79" i="107" s="1"/>
  <c r="FL79" i="107" s="1"/>
  <c r="FM79" i="107" s="1"/>
  <c r="FN79" i="107" s="1"/>
  <c r="FO79" i="107" s="1"/>
  <c r="FP79" i="107" s="1"/>
  <c r="FQ79" i="107" s="1"/>
  <c r="FR79" i="107" s="1"/>
  <c r="FS79" i="107" s="1"/>
  <c r="FT79" i="107" s="1"/>
  <c r="FU79" i="107" s="1"/>
  <c r="FV79" i="107" s="1"/>
  <c r="FW79" i="107" s="1"/>
  <c r="FX79" i="107" s="1"/>
  <c r="FY79" i="107" s="1"/>
  <c r="FZ79" i="107" s="1"/>
  <c r="GA79" i="107" s="1"/>
  <c r="GB79" i="107" s="1"/>
  <c r="GC79" i="107" s="1"/>
  <c r="GD79" i="107" s="1"/>
  <c r="GE79" i="107" s="1"/>
  <c r="GF79" i="107" s="1"/>
  <c r="GG79" i="107" s="1"/>
  <c r="GH79" i="107" s="1"/>
  <c r="GI79" i="107" s="1"/>
  <c r="GJ79" i="107" s="1"/>
  <c r="GK79" i="107" s="1"/>
  <c r="GL79" i="107" s="1"/>
  <c r="GM79" i="107" s="1"/>
  <c r="GN79" i="107" s="1"/>
  <c r="GO79" i="107" s="1"/>
  <c r="GP79" i="107" s="1"/>
  <c r="GQ79" i="107" s="1"/>
  <c r="GR79" i="107" s="1"/>
  <c r="GS79" i="107" s="1"/>
  <c r="GT79" i="107" s="1"/>
  <c r="GU79" i="107" s="1"/>
  <c r="GV79" i="107" s="1"/>
  <c r="GW79" i="107" s="1"/>
  <c r="GX79" i="107" s="1"/>
  <c r="GY79" i="107" s="1"/>
  <c r="GZ79" i="107" s="1"/>
  <c r="HA79" i="107" s="1"/>
  <c r="HB79" i="107" s="1"/>
  <c r="HC79" i="107" s="1"/>
  <c r="HD79" i="107" s="1"/>
  <c r="HE79" i="107" s="1"/>
  <c r="HF79" i="107" s="1"/>
  <c r="HG79" i="107" s="1"/>
  <c r="HH79" i="107" s="1"/>
  <c r="HI79" i="107" s="1"/>
  <c r="HJ79" i="107" s="1"/>
  <c r="DS21" i="107"/>
  <c r="DY10" i="107"/>
  <c r="DQ24" i="107"/>
  <c r="DW12" i="107"/>
  <c r="C47" i="108"/>
  <c r="DU19" i="107"/>
  <c r="CB83" i="106" l="1"/>
  <c r="CB67" i="106" s="1"/>
  <c r="B82" i="107" s="1"/>
  <c r="CC82" i="107" s="1"/>
  <c r="CA10" i="115"/>
  <c r="CA10" i="109"/>
  <c r="CA10" i="106"/>
  <c r="CA10" i="112"/>
  <c r="CA32" i="115"/>
  <c r="CA30" i="115" s="1"/>
  <c r="CA10" i="100"/>
  <c r="BZ78" i="87"/>
  <c r="BZ105" i="87"/>
  <c r="CJ81" i="107"/>
  <c r="E47" i="108"/>
  <c r="AQ56" i="106"/>
  <c r="DV19" i="107"/>
  <c r="DR24" i="107"/>
  <c r="DT21" i="107"/>
  <c r="DX12" i="107"/>
  <c r="DZ10" i="107"/>
  <c r="CA106" i="87" l="1"/>
  <c r="CA79" i="87"/>
  <c r="CA47" i="115"/>
  <c r="CA20" i="115"/>
  <c r="CA45" i="115"/>
  <c r="CA44" i="115"/>
  <c r="CC2" i="107"/>
  <c r="CB55" i="106" s="1"/>
  <c r="CD82" i="107"/>
  <c r="CK81" i="107"/>
  <c r="DY12" i="107"/>
  <c r="DW19" i="107"/>
  <c r="DU21" i="107"/>
  <c r="DS24" i="107"/>
  <c r="EA10" i="107"/>
  <c r="AQ95" i="106"/>
  <c r="F47" i="108"/>
  <c r="CA78" i="87" l="1"/>
  <c r="CA105" i="87"/>
  <c r="CC83" i="106"/>
  <c r="CC67" i="106" s="1"/>
  <c r="B83" i="107" s="1"/>
  <c r="CD83" i="107" s="1"/>
  <c r="CE83" i="107" s="1"/>
  <c r="CF83" i="107" s="1"/>
  <c r="CG83" i="107" s="1"/>
  <c r="CH83" i="107" s="1"/>
  <c r="CI83" i="107" s="1"/>
  <c r="CJ83" i="107" s="1"/>
  <c r="CK83" i="107" s="1"/>
  <c r="CL83" i="107" s="1"/>
  <c r="CM83" i="107" s="1"/>
  <c r="CN83" i="107" s="1"/>
  <c r="CO83" i="107" s="1"/>
  <c r="CP83" i="107" s="1"/>
  <c r="CQ83" i="107" s="1"/>
  <c r="CR83" i="107" s="1"/>
  <c r="CS83" i="107" s="1"/>
  <c r="CT83" i="107" s="1"/>
  <c r="CU83" i="107" s="1"/>
  <c r="CV83" i="107" s="1"/>
  <c r="CW83" i="107" s="1"/>
  <c r="CX83" i="107" s="1"/>
  <c r="CY83" i="107" s="1"/>
  <c r="CZ83" i="107" s="1"/>
  <c r="DA83" i="107" s="1"/>
  <c r="DB83" i="107" s="1"/>
  <c r="DC83" i="107" s="1"/>
  <c r="DD83" i="107" s="1"/>
  <c r="DE83" i="107" s="1"/>
  <c r="DF83" i="107" s="1"/>
  <c r="DG83" i="107" s="1"/>
  <c r="DH83" i="107" s="1"/>
  <c r="DI83" i="107" s="1"/>
  <c r="DJ83" i="107" s="1"/>
  <c r="DK83" i="107" s="1"/>
  <c r="DL83" i="107" s="1"/>
  <c r="DM83" i="107" s="1"/>
  <c r="DN83" i="107" s="1"/>
  <c r="DO83" i="107" s="1"/>
  <c r="DP83" i="107" s="1"/>
  <c r="DQ83" i="107" s="1"/>
  <c r="DR83" i="107" s="1"/>
  <c r="DS83" i="107" s="1"/>
  <c r="DT83" i="107" s="1"/>
  <c r="DU83" i="107" s="1"/>
  <c r="DV83" i="107" s="1"/>
  <c r="DW83" i="107" s="1"/>
  <c r="DX83" i="107" s="1"/>
  <c r="DY83" i="107" s="1"/>
  <c r="DZ83" i="107" s="1"/>
  <c r="EA83" i="107" s="1"/>
  <c r="EB83" i="107" s="1"/>
  <c r="EC83" i="107" s="1"/>
  <c r="ED83" i="107" s="1"/>
  <c r="EE83" i="107" s="1"/>
  <c r="EF83" i="107" s="1"/>
  <c r="EG83" i="107" s="1"/>
  <c r="EH83" i="107" s="1"/>
  <c r="EI83" i="107" s="1"/>
  <c r="EJ83" i="107" s="1"/>
  <c r="EK83" i="107" s="1"/>
  <c r="EL83" i="107" s="1"/>
  <c r="EM83" i="107" s="1"/>
  <c r="EN83" i="107" s="1"/>
  <c r="EO83" i="107" s="1"/>
  <c r="EP83" i="107" s="1"/>
  <c r="EQ83" i="107" s="1"/>
  <c r="ER83" i="107" s="1"/>
  <c r="ES83" i="107" s="1"/>
  <c r="ET83" i="107" s="1"/>
  <c r="EU83" i="107" s="1"/>
  <c r="EV83" i="107" s="1"/>
  <c r="EW83" i="107" s="1"/>
  <c r="EX83" i="107" s="1"/>
  <c r="EY83" i="107" s="1"/>
  <c r="EZ83" i="107" s="1"/>
  <c r="FA83" i="107" s="1"/>
  <c r="FB83" i="107" s="1"/>
  <c r="FC83" i="107" s="1"/>
  <c r="FD83" i="107" s="1"/>
  <c r="FE83" i="107" s="1"/>
  <c r="FF83" i="107" s="1"/>
  <c r="FG83" i="107" s="1"/>
  <c r="FH83" i="107" s="1"/>
  <c r="FI83" i="107" s="1"/>
  <c r="FJ83" i="107" s="1"/>
  <c r="FK83" i="107" s="1"/>
  <c r="FL83" i="107" s="1"/>
  <c r="FM83" i="107" s="1"/>
  <c r="FN83" i="107" s="1"/>
  <c r="FO83" i="107" s="1"/>
  <c r="FP83" i="107" s="1"/>
  <c r="FQ83" i="107" s="1"/>
  <c r="FR83" i="107" s="1"/>
  <c r="FS83" i="107" s="1"/>
  <c r="FT83" i="107" s="1"/>
  <c r="FU83" i="107" s="1"/>
  <c r="FV83" i="107" s="1"/>
  <c r="FW83" i="107" s="1"/>
  <c r="FX83" i="107" s="1"/>
  <c r="FY83" i="107" s="1"/>
  <c r="FZ83" i="107" s="1"/>
  <c r="GA83" i="107" s="1"/>
  <c r="GB83" i="107" s="1"/>
  <c r="GC83" i="107" s="1"/>
  <c r="GD83" i="107" s="1"/>
  <c r="GE83" i="107" s="1"/>
  <c r="GF83" i="107" s="1"/>
  <c r="GG83" i="107" s="1"/>
  <c r="GH83" i="107" s="1"/>
  <c r="GI83" i="107" s="1"/>
  <c r="GJ83" i="107" s="1"/>
  <c r="GK83" i="107" s="1"/>
  <c r="GL83" i="107" s="1"/>
  <c r="GM83" i="107" s="1"/>
  <c r="GN83" i="107" s="1"/>
  <c r="GO83" i="107" s="1"/>
  <c r="GP83" i="107" s="1"/>
  <c r="GQ83" i="107" s="1"/>
  <c r="GR83" i="107" s="1"/>
  <c r="GS83" i="107" s="1"/>
  <c r="GT83" i="107" s="1"/>
  <c r="GU83" i="107" s="1"/>
  <c r="GV83" i="107" s="1"/>
  <c r="GW83" i="107" s="1"/>
  <c r="GX83" i="107" s="1"/>
  <c r="GY83" i="107" s="1"/>
  <c r="GZ83" i="107" s="1"/>
  <c r="HA83" i="107" s="1"/>
  <c r="HB83" i="107" s="1"/>
  <c r="HC83" i="107" s="1"/>
  <c r="HD83" i="107" s="1"/>
  <c r="HE83" i="107" s="1"/>
  <c r="HF83" i="107" s="1"/>
  <c r="HG83" i="107" s="1"/>
  <c r="HH83" i="107" s="1"/>
  <c r="HI83" i="107" s="1"/>
  <c r="HJ83" i="107" s="1"/>
  <c r="CE82" i="107"/>
  <c r="CF82" i="107" s="1"/>
  <c r="CG82" i="107" s="1"/>
  <c r="CH82" i="107" s="1"/>
  <c r="CI82" i="107" s="1"/>
  <c r="CJ82" i="107" s="1"/>
  <c r="CK82" i="107" s="1"/>
  <c r="CL82" i="107" s="1"/>
  <c r="CM82" i="107" s="1"/>
  <c r="CN82" i="107" s="1"/>
  <c r="CO82" i="107" s="1"/>
  <c r="CP82" i="107" s="1"/>
  <c r="CQ82" i="107" s="1"/>
  <c r="CR82" i="107" s="1"/>
  <c r="CS82" i="107" s="1"/>
  <c r="CT82" i="107" s="1"/>
  <c r="CU82" i="107" s="1"/>
  <c r="CV82" i="107" s="1"/>
  <c r="CW82" i="107" s="1"/>
  <c r="CX82" i="107" s="1"/>
  <c r="CY82" i="107" s="1"/>
  <c r="CZ82" i="107" s="1"/>
  <c r="DA82" i="107" s="1"/>
  <c r="DB82" i="107" s="1"/>
  <c r="DC82" i="107" s="1"/>
  <c r="DD82" i="107" s="1"/>
  <c r="DE82" i="107" s="1"/>
  <c r="DF82" i="107" s="1"/>
  <c r="DG82" i="107" s="1"/>
  <c r="DH82" i="107" s="1"/>
  <c r="DI82" i="107" s="1"/>
  <c r="DJ82" i="107" s="1"/>
  <c r="DK82" i="107" s="1"/>
  <c r="DL82" i="107" s="1"/>
  <c r="DM82" i="107" s="1"/>
  <c r="DN82" i="107" s="1"/>
  <c r="DO82" i="107" s="1"/>
  <c r="DP82" i="107" s="1"/>
  <c r="DQ82" i="107" s="1"/>
  <c r="DR82" i="107" s="1"/>
  <c r="DS82" i="107" s="1"/>
  <c r="DT82" i="107" s="1"/>
  <c r="DU82" i="107" s="1"/>
  <c r="DV82" i="107" s="1"/>
  <c r="DW82" i="107" s="1"/>
  <c r="DX82" i="107" s="1"/>
  <c r="DY82" i="107" s="1"/>
  <c r="DZ82" i="107" s="1"/>
  <c r="EA82" i="107" s="1"/>
  <c r="EB82" i="107" s="1"/>
  <c r="EC82" i="107" s="1"/>
  <c r="ED82" i="107" s="1"/>
  <c r="EE82" i="107" s="1"/>
  <c r="EF82" i="107" s="1"/>
  <c r="EG82" i="107" s="1"/>
  <c r="EH82" i="107" s="1"/>
  <c r="EI82" i="107" s="1"/>
  <c r="EJ82" i="107" s="1"/>
  <c r="EK82" i="107" s="1"/>
  <c r="EL82" i="107" s="1"/>
  <c r="EM82" i="107" s="1"/>
  <c r="EN82" i="107" s="1"/>
  <c r="EO82" i="107" s="1"/>
  <c r="EP82" i="107" s="1"/>
  <c r="EQ82" i="107" s="1"/>
  <c r="ER82" i="107" s="1"/>
  <c r="ES82" i="107" s="1"/>
  <c r="ET82" i="107" s="1"/>
  <c r="EU82" i="107" s="1"/>
  <c r="EV82" i="107" s="1"/>
  <c r="EW82" i="107" s="1"/>
  <c r="EX82" i="107" s="1"/>
  <c r="EY82" i="107" s="1"/>
  <c r="EZ82" i="107" s="1"/>
  <c r="FA82" i="107" s="1"/>
  <c r="FB82" i="107" s="1"/>
  <c r="FC82" i="107" s="1"/>
  <c r="FD82" i="107" s="1"/>
  <c r="FE82" i="107" s="1"/>
  <c r="FF82" i="107" s="1"/>
  <c r="FG82" i="107" s="1"/>
  <c r="FH82" i="107" s="1"/>
  <c r="FI82" i="107" s="1"/>
  <c r="FJ82" i="107" s="1"/>
  <c r="FK82" i="107" s="1"/>
  <c r="FL82" i="107" s="1"/>
  <c r="FM82" i="107" s="1"/>
  <c r="FN82" i="107" s="1"/>
  <c r="FO82" i="107" s="1"/>
  <c r="FP82" i="107" s="1"/>
  <c r="FQ82" i="107" s="1"/>
  <c r="FR82" i="107" s="1"/>
  <c r="FS82" i="107" s="1"/>
  <c r="FT82" i="107" s="1"/>
  <c r="FU82" i="107" s="1"/>
  <c r="FV82" i="107" s="1"/>
  <c r="FW82" i="107" s="1"/>
  <c r="FX82" i="107" s="1"/>
  <c r="FY82" i="107" s="1"/>
  <c r="FZ82" i="107" s="1"/>
  <c r="GA82" i="107" s="1"/>
  <c r="GB82" i="107" s="1"/>
  <c r="GC82" i="107" s="1"/>
  <c r="GD82" i="107" s="1"/>
  <c r="GE82" i="107" s="1"/>
  <c r="GF82" i="107" s="1"/>
  <c r="GG82" i="107" s="1"/>
  <c r="GH82" i="107" s="1"/>
  <c r="GI82" i="107" s="1"/>
  <c r="GJ82" i="107" s="1"/>
  <c r="GK82" i="107" s="1"/>
  <c r="GL82" i="107" s="1"/>
  <c r="GM82" i="107" s="1"/>
  <c r="GN82" i="107" s="1"/>
  <c r="GO82" i="107" s="1"/>
  <c r="GP82" i="107" s="1"/>
  <c r="GQ82" i="107" s="1"/>
  <c r="GR82" i="107" s="1"/>
  <c r="GS82" i="107" s="1"/>
  <c r="GT82" i="107" s="1"/>
  <c r="GU82" i="107" s="1"/>
  <c r="GV82" i="107" s="1"/>
  <c r="GW82" i="107" s="1"/>
  <c r="GX82" i="107" s="1"/>
  <c r="GY82" i="107" s="1"/>
  <c r="GZ82" i="107" s="1"/>
  <c r="HA82" i="107" s="1"/>
  <c r="HB82" i="107" s="1"/>
  <c r="HC82" i="107" s="1"/>
  <c r="HD82" i="107" s="1"/>
  <c r="HE82" i="107" s="1"/>
  <c r="HF82" i="107" s="1"/>
  <c r="HG82" i="107" s="1"/>
  <c r="HH82" i="107" s="1"/>
  <c r="HI82" i="107" s="1"/>
  <c r="HJ82" i="107" s="1"/>
  <c r="CB10" i="115"/>
  <c r="CB32" i="115"/>
  <c r="CB30" i="115" s="1"/>
  <c r="CB10" i="109"/>
  <c r="CB10" i="112"/>
  <c r="CB10" i="100"/>
  <c r="CB10" i="106"/>
  <c r="CL81" i="107"/>
  <c r="DV21" i="107"/>
  <c r="DZ12" i="107"/>
  <c r="EB10" i="107"/>
  <c r="C48" i="108"/>
  <c r="DX19" i="107"/>
  <c r="DT24" i="107"/>
  <c r="CD2" i="107" l="1"/>
  <c r="CC55" i="106" s="1"/>
  <c r="CB20" i="115"/>
  <c r="CB47" i="115"/>
  <c r="CB79" i="87"/>
  <c r="CB106" i="87"/>
  <c r="CC10" i="100"/>
  <c r="CC10" i="115"/>
  <c r="CC10" i="109"/>
  <c r="CC32" i="115"/>
  <c r="CC30" i="115" s="1"/>
  <c r="CC10" i="112"/>
  <c r="CC10" i="106"/>
  <c r="CB45" i="115"/>
  <c r="CB44" i="115"/>
  <c r="CM81" i="107"/>
  <c r="DW21" i="107"/>
  <c r="EA12" i="107"/>
  <c r="E48" i="108"/>
  <c r="AR56" i="106"/>
  <c r="DU24" i="107"/>
  <c r="EC10" i="107"/>
  <c r="DY19" i="107"/>
  <c r="CC106" i="87" l="1"/>
  <c r="CC79" i="87"/>
  <c r="CD83" i="106"/>
  <c r="CD67" i="106" s="1"/>
  <c r="B84" i="107" s="1"/>
  <c r="CE84" i="107" s="1"/>
  <c r="CC20" i="115"/>
  <c r="CC47" i="115"/>
  <c r="CC45" i="115"/>
  <c r="CC44" i="115"/>
  <c r="CB105" i="87"/>
  <c r="CB78" i="87"/>
  <c r="CN81" i="107"/>
  <c r="CO81" i="107" s="1"/>
  <c r="CP81" i="107" s="1"/>
  <c r="CQ81" i="107" s="1"/>
  <c r="CR81" i="107" s="1"/>
  <c r="CS81" i="107" s="1"/>
  <c r="CT81" i="107" s="1"/>
  <c r="CU81" i="107" s="1"/>
  <c r="CV81" i="107" s="1"/>
  <c r="CW81" i="107" s="1"/>
  <c r="CX81" i="107" s="1"/>
  <c r="CY81" i="107" s="1"/>
  <c r="CZ81" i="107" s="1"/>
  <c r="DA81" i="107" s="1"/>
  <c r="DB81" i="107" s="1"/>
  <c r="DC81" i="107" s="1"/>
  <c r="DD81" i="107" s="1"/>
  <c r="DE81" i="107" s="1"/>
  <c r="DF81" i="107" s="1"/>
  <c r="DG81" i="107" s="1"/>
  <c r="DH81" i="107" s="1"/>
  <c r="DI81" i="107" s="1"/>
  <c r="DJ81" i="107" s="1"/>
  <c r="DK81" i="107" s="1"/>
  <c r="DL81" i="107" s="1"/>
  <c r="DM81" i="107" s="1"/>
  <c r="DN81" i="107" s="1"/>
  <c r="DO81" i="107" s="1"/>
  <c r="DP81" i="107" s="1"/>
  <c r="DQ81" i="107" s="1"/>
  <c r="DR81" i="107" s="1"/>
  <c r="DS81" i="107" s="1"/>
  <c r="DT81" i="107" s="1"/>
  <c r="DU81" i="107" s="1"/>
  <c r="DV81" i="107" s="1"/>
  <c r="DW81" i="107" s="1"/>
  <c r="DX81" i="107" s="1"/>
  <c r="DY81" i="107" s="1"/>
  <c r="DZ81" i="107" s="1"/>
  <c r="EA81" i="107" s="1"/>
  <c r="EB81" i="107" s="1"/>
  <c r="EC81" i="107" s="1"/>
  <c r="ED81" i="107" s="1"/>
  <c r="EE81" i="107" s="1"/>
  <c r="EF81" i="107" s="1"/>
  <c r="EG81" i="107" s="1"/>
  <c r="EH81" i="107" s="1"/>
  <c r="EI81" i="107" s="1"/>
  <c r="EJ81" i="107" s="1"/>
  <c r="EK81" i="107" s="1"/>
  <c r="EL81" i="107" s="1"/>
  <c r="EM81" i="107" s="1"/>
  <c r="EN81" i="107" s="1"/>
  <c r="EO81" i="107" s="1"/>
  <c r="EP81" i="107" s="1"/>
  <c r="EQ81" i="107" s="1"/>
  <c r="ER81" i="107" s="1"/>
  <c r="ES81" i="107" s="1"/>
  <c r="ET81" i="107" s="1"/>
  <c r="EU81" i="107" s="1"/>
  <c r="EV81" i="107" s="1"/>
  <c r="EW81" i="107" s="1"/>
  <c r="EX81" i="107" s="1"/>
  <c r="EY81" i="107" s="1"/>
  <c r="EZ81" i="107" s="1"/>
  <c r="FA81" i="107" s="1"/>
  <c r="FB81" i="107" s="1"/>
  <c r="FC81" i="107" s="1"/>
  <c r="FD81" i="107" s="1"/>
  <c r="FE81" i="107" s="1"/>
  <c r="FF81" i="107" s="1"/>
  <c r="FG81" i="107" s="1"/>
  <c r="FH81" i="107" s="1"/>
  <c r="FI81" i="107" s="1"/>
  <c r="FJ81" i="107" s="1"/>
  <c r="FK81" i="107" s="1"/>
  <c r="FL81" i="107" s="1"/>
  <c r="FM81" i="107" s="1"/>
  <c r="FN81" i="107" s="1"/>
  <c r="FO81" i="107" s="1"/>
  <c r="FP81" i="107" s="1"/>
  <c r="FQ81" i="107" s="1"/>
  <c r="FR81" i="107" s="1"/>
  <c r="FS81" i="107" s="1"/>
  <c r="FT81" i="107" s="1"/>
  <c r="FU81" i="107" s="1"/>
  <c r="FV81" i="107" s="1"/>
  <c r="FW81" i="107" s="1"/>
  <c r="FX81" i="107" s="1"/>
  <c r="FY81" i="107" s="1"/>
  <c r="FZ81" i="107" s="1"/>
  <c r="GA81" i="107" s="1"/>
  <c r="GB81" i="107" s="1"/>
  <c r="GC81" i="107" s="1"/>
  <c r="GD81" i="107" s="1"/>
  <c r="GE81" i="107" s="1"/>
  <c r="GF81" i="107" s="1"/>
  <c r="GG81" i="107" s="1"/>
  <c r="GH81" i="107" s="1"/>
  <c r="GI81" i="107" s="1"/>
  <c r="GJ81" i="107" s="1"/>
  <c r="GK81" i="107" s="1"/>
  <c r="GL81" i="107" s="1"/>
  <c r="GM81" i="107" s="1"/>
  <c r="GN81" i="107" s="1"/>
  <c r="GO81" i="107" s="1"/>
  <c r="GP81" i="107" s="1"/>
  <c r="GQ81" i="107" s="1"/>
  <c r="GR81" i="107" s="1"/>
  <c r="GS81" i="107" s="1"/>
  <c r="GT81" i="107" s="1"/>
  <c r="GU81" i="107" s="1"/>
  <c r="GV81" i="107" s="1"/>
  <c r="GW81" i="107" s="1"/>
  <c r="GX81" i="107" s="1"/>
  <c r="GY81" i="107" s="1"/>
  <c r="GZ81" i="107" s="1"/>
  <c r="HA81" i="107" s="1"/>
  <c r="HB81" i="107" s="1"/>
  <c r="HC81" i="107" s="1"/>
  <c r="HD81" i="107" s="1"/>
  <c r="HE81" i="107" s="1"/>
  <c r="HF81" i="107" s="1"/>
  <c r="HG81" i="107" s="1"/>
  <c r="HH81" i="107" s="1"/>
  <c r="HI81" i="107" s="1"/>
  <c r="HJ81" i="107" s="1"/>
  <c r="DV24" i="107"/>
  <c r="DZ19" i="107"/>
  <c r="AR95" i="106"/>
  <c r="F48" i="108"/>
  <c r="EB12" i="107"/>
  <c r="ED10" i="107"/>
  <c r="DX21" i="107"/>
  <c r="CC78" i="87" l="1"/>
  <c r="CC105" i="87"/>
  <c r="CD10" i="112"/>
  <c r="CD10" i="109"/>
  <c r="CD32" i="115"/>
  <c r="CD30" i="115" s="1"/>
  <c r="CD10" i="115"/>
  <c r="CD10" i="100"/>
  <c r="CD10" i="106"/>
  <c r="CF84" i="107"/>
  <c r="CE2" i="107"/>
  <c r="CD55" i="106" s="1"/>
  <c r="DW24" i="107"/>
  <c r="DY21" i="107"/>
  <c r="C49" i="108"/>
  <c r="EC12" i="107"/>
  <c r="EA19" i="107"/>
  <c r="EE10" i="107"/>
  <c r="CE83" i="106" l="1"/>
  <c r="CE67" i="106" s="1"/>
  <c r="B85" i="107" s="1"/>
  <c r="CF85" i="107" s="1"/>
  <c r="CG85" i="107" s="1"/>
  <c r="CH85" i="107" s="1"/>
  <c r="CI85" i="107" s="1"/>
  <c r="CJ85" i="107" s="1"/>
  <c r="CK85" i="107" s="1"/>
  <c r="CL85" i="107" s="1"/>
  <c r="CM85" i="107" s="1"/>
  <c r="CN85" i="107" s="1"/>
  <c r="CO85" i="107" s="1"/>
  <c r="CP85" i="107" s="1"/>
  <c r="CQ85" i="107" s="1"/>
  <c r="CR85" i="107" s="1"/>
  <c r="CS85" i="107" s="1"/>
  <c r="CT85" i="107" s="1"/>
  <c r="CU85" i="107" s="1"/>
  <c r="CV85" i="107" s="1"/>
  <c r="CW85" i="107" s="1"/>
  <c r="CX85" i="107" s="1"/>
  <c r="CY85" i="107" s="1"/>
  <c r="CZ85" i="107" s="1"/>
  <c r="DA85" i="107" s="1"/>
  <c r="DB85" i="107" s="1"/>
  <c r="DC85" i="107" s="1"/>
  <c r="DD85" i="107" s="1"/>
  <c r="DE85" i="107" s="1"/>
  <c r="DF85" i="107" s="1"/>
  <c r="DG85" i="107" s="1"/>
  <c r="DH85" i="107" s="1"/>
  <c r="DI85" i="107" s="1"/>
  <c r="DJ85" i="107" s="1"/>
  <c r="DK85" i="107" s="1"/>
  <c r="DL85" i="107" s="1"/>
  <c r="DM85" i="107" s="1"/>
  <c r="DN85" i="107" s="1"/>
  <c r="DO85" i="107" s="1"/>
  <c r="DP85" i="107" s="1"/>
  <c r="DQ85" i="107" s="1"/>
  <c r="DR85" i="107" s="1"/>
  <c r="DS85" i="107" s="1"/>
  <c r="DT85" i="107" s="1"/>
  <c r="DU85" i="107" s="1"/>
  <c r="DV85" i="107" s="1"/>
  <c r="DW85" i="107" s="1"/>
  <c r="DX85" i="107" s="1"/>
  <c r="DY85" i="107" s="1"/>
  <c r="DZ85" i="107" s="1"/>
  <c r="EA85" i="107" s="1"/>
  <c r="EB85" i="107" s="1"/>
  <c r="EC85" i="107" s="1"/>
  <c r="ED85" i="107" s="1"/>
  <c r="EE85" i="107" s="1"/>
  <c r="EF85" i="107" s="1"/>
  <c r="EG85" i="107" s="1"/>
  <c r="EH85" i="107" s="1"/>
  <c r="EI85" i="107" s="1"/>
  <c r="EJ85" i="107" s="1"/>
  <c r="EK85" i="107" s="1"/>
  <c r="EL85" i="107" s="1"/>
  <c r="EM85" i="107" s="1"/>
  <c r="EN85" i="107" s="1"/>
  <c r="EO85" i="107" s="1"/>
  <c r="EP85" i="107" s="1"/>
  <c r="EQ85" i="107" s="1"/>
  <c r="ER85" i="107" s="1"/>
  <c r="ES85" i="107" s="1"/>
  <c r="ET85" i="107" s="1"/>
  <c r="EU85" i="107" s="1"/>
  <c r="EV85" i="107" s="1"/>
  <c r="EW85" i="107" s="1"/>
  <c r="EX85" i="107" s="1"/>
  <c r="EY85" i="107" s="1"/>
  <c r="EZ85" i="107" s="1"/>
  <c r="FA85" i="107" s="1"/>
  <c r="FB85" i="107" s="1"/>
  <c r="FC85" i="107" s="1"/>
  <c r="FD85" i="107" s="1"/>
  <c r="FE85" i="107" s="1"/>
  <c r="FF85" i="107" s="1"/>
  <c r="FG85" i="107" s="1"/>
  <c r="FH85" i="107" s="1"/>
  <c r="FI85" i="107" s="1"/>
  <c r="FJ85" i="107" s="1"/>
  <c r="FK85" i="107" s="1"/>
  <c r="FL85" i="107" s="1"/>
  <c r="FM85" i="107" s="1"/>
  <c r="FN85" i="107" s="1"/>
  <c r="FO85" i="107" s="1"/>
  <c r="FP85" i="107" s="1"/>
  <c r="FQ85" i="107" s="1"/>
  <c r="FR85" i="107" s="1"/>
  <c r="FS85" i="107" s="1"/>
  <c r="FT85" i="107" s="1"/>
  <c r="FU85" i="107" s="1"/>
  <c r="FV85" i="107" s="1"/>
  <c r="FW85" i="107" s="1"/>
  <c r="FX85" i="107" s="1"/>
  <c r="FY85" i="107" s="1"/>
  <c r="FZ85" i="107" s="1"/>
  <c r="GA85" i="107" s="1"/>
  <c r="GB85" i="107" s="1"/>
  <c r="GC85" i="107" s="1"/>
  <c r="GD85" i="107" s="1"/>
  <c r="GE85" i="107" s="1"/>
  <c r="GF85" i="107" s="1"/>
  <c r="GG85" i="107" s="1"/>
  <c r="GH85" i="107" s="1"/>
  <c r="GI85" i="107" s="1"/>
  <c r="GJ85" i="107" s="1"/>
  <c r="GK85" i="107" s="1"/>
  <c r="GL85" i="107" s="1"/>
  <c r="GM85" i="107" s="1"/>
  <c r="GN85" i="107" s="1"/>
  <c r="GO85" i="107" s="1"/>
  <c r="GP85" i="107" s="1"/>
  <c r="GQ85" i="107" s="1"/>
  <c r="GR85" i="107" s="1"/>
  <c r="GS85" i="107" s="1"/>
  <c r="GT85" i="107" s="1"/>
  <c r="GU85" i="107" s="1"/>
  <c r="GV85" i="107" s="1"/>
  <c r="GW85" i="107" s="1"/>
  <c r="GX85" i="107" s="1"/>
  <c r="GY85" i="107" s="1"/>
  <c r="GZ85" i="107" s="1"/>
  <c r="HA85" i="107" s="1"/>
  <c r="HB85" i="107" s="1"/>
  <c r="HC85" i="107" s="1"/>
  <c r="HD85" i="107" s="1"/>
  <c r="HE85" i="107" s="1"/>
  <c r="HF85" i="107" s="1"/>
  <c r="HG85" i="107" s="1"/>
  <c r="HH85" i="107" s="1"/>
  <c r="HI85" i="107" s="1"/>
  <c r="HJ85" i="107" s="1"/>
  <c r="CG84" i="107"/>
  <c r="CH84" i="107" s="1"/>
  <c r="CI84" i="107" s="1"/>
  <c r="CJ84" i="107" s="1"/>
  <c r="CK84" i="107" s="1"/>
  <c r="CL84" i="107" s="1"/>
  <c r="CM84" i="107" s="1"/>
  <c r="CN84" i="107" s="1"/>
  <c r="CO84" i="107" s="1"/>
  <c r="CP84" i="107" s="1"/>
  <c r="CQ84" i="107" s="1"/>
  <c r="CR84" i="107" s="1"/>
  <c r="CS84" i="107" s="1"/>
  <c r="CT84" i="107" s="1"/>
  <c r="CU84" i="107" s="1"/>
  <c r="CV84" i="107" s="1"/>
  <c r="CW84" i="107" s="1"/>
  <c r="CX84" i="107" s="1"/>
  <c r="CY84" i="107" s="1"/>
  <c r="CZ84" i="107" s="1"/>
  <c r="DA84" i="107" s="1"/>
  <c r="DB84" i="107" s="1"/>
  <c r="DC84" i="107" s="1"/>
  <c r="DD84" i="107" s="1"/>
  <c r="DE84" i="107" s="1"/>
  <c r="DF84" i="107" s="1"/>
  <c r="DG84" i="107" s="1"/>
  <c r="DH84" i="107" s="1"/>
  <c r="DI84" i="107" s="1"/>
  <c r="DJ84" i="107" s="1"/>
  <c r="DK84" i="107" s="1"/>
  <c r="DL84" i="107" s="1"/>
  <c r="DM84" i="107" s="1"/>
  <c r="DN84" i="107" s="1"/>
  <c r="DO84" i="107" s="1"/>
  <c r="DP84" i="107" s="1"/>
  <c r="DQ84" i="107" s="1"/>
  <c r="DR84" i="107" s="1"/>
  <c r="DS84" i="107" s="1"/>
  <c r="DT84" i="107" s="1"/>
  <c r="DU84" i="107" s="1"/>
  <c r="DV84" i="107" s="1"/>
  <c r="DW84" i="107" s="1"/>
  <c r="DX84" i="107" s="1"/>
  <c r="DY84" i="107" s="1"/>
  <c r="DZ84" i="107" s="1"/>
  <c r="EA84" i="107" s="1"/>
  <c r="EB84" i="107" s="1"/>
  <c r="EC84" i="107" s="1"/>
  <c r="ED84" i="107" s="1"/>
  <c r="EE84" i="107" s="1"/>
  <c r="EF84" i="107" s="1"/>
  <c r="EG84" i="107" s="1"/>
  <c r="EH84" i="107" s="1"/>
  <c r="EI84" i="107" s="1"/>
  <c r="EJ84" i="107" s="1"/>
  <c r="EK84" i="107" s="1"/>
  <c r="EL84" i="107" s="1"/>
  <c r="EM84" i="107" s="1"/>
  <c r="EN84" i="107" s="1"/>
  <c r="EO84" i="107" s="1"/>
  <c r="EP84" i="107" s="1"/>
  <c r="EQ84" i="107" s="1"/>
  <c r="ER84" i="107" s="1"/>
  <c r="ES84" i="107" s="1"/>
  <c r="ET84" i="107" s="1"/>
  <c r="EU84" i="107" s="1"/>
  <c r="EV84" i="107" s="1"/>
  <c r="EW84" i="107" s="1"/>
  <c r="EX84" i="107" s="1"/>
  <c r="EY84" i="107" s="1"/>
  <c r="EZ84" i="107" s="1"/>
  <c r="FA84" i="107" s="1"/>
  <c r="FB84" i="107" s="1"/>
  <c r="FC84" i="107" s="1"/>
  <c r="FD84" i="107" s="1"/>
  <c r="FE84" i="107" s="1"/>
  <c r="FF84" i="107" s="1"/>
  <c r="FG84" i="107" s="1"/>
  <c r="FH84" i="107" s="1"/>
  <c r="FI84" i="107" s="1"/>
  <c r="FJ84" i="107" s="1"/>
  <c r="FK84" i="107" s="1"/>
  <c r="FL84" i="107" s="1"/>
  <c r="FM84" i="107" s="1"/>
  <c r="FN84" i="107" s="1"/>
  <c r="FO84" i="107" s="1"/>
  <c r="FP84" i="107" s="1"/>
  <c r="FQ84" i="107" s="1"/>
  <c r="FR84" i="107" s="1"/>
  <c r="FS84" i="107" s="1"/>
  <c r="FT84" i="107" s="1"/>
  <c r="FU84" i="107" s="1"/>
  <c r="FV84" i="107" s="1"/>
  <c r="FW84" i="107" s="1"/>
  <c r="FX84" i="107" s="1"/>
  <c r="FY84" i="107" s="1"/>
  <c r="FZ84" i="107" s="1"/>
  <c r="GA84" i="107" s="1"/>
  <c r="GB84" i="107" s="1"/>
  <c r="GC84" i="107" s="1"/>
  <c r="GD84" i="107" s="1"/>
  <c r="GE84" i="107" s="1"/>
  <c r="GF84" i="107" s="1"/>
  <c r="GG84" i="107" s="1"/>
  <c r="GH84" i="107" s="1"/>
  <c r="GI84" i="107" s="1"/>
  <c r="GJ84" i="107" s="1"/>
  <c r="GK84" i="107" s="1"/>
  <c r="GL84" i="107" s="1"/>
  <c r="GM84" i="107" s="1"/>
  <c r="GN84" i="107" s="1"/>
  <c r="GO84" i="107" s="1"/>
  <c r="GP84" i="107" s="1"/>
  <c r="GQ84" i="107" s="1"/>
  <c r="GR84" i="107" s="1"/>
  <c r="GS84" i="107" s="1"/>
  <c r="GT84" i="107" s="1"/>
  <c r="GU84" i="107" s="1"/>
  <c r="GV84" i="107" s="1"/>
  <c r="GW84" i="107" s="1"/>
  <c r="GX84" i="107" s="1"/>
  <c r="GY84" i="107" s="1"/>
  <c r="GZ84" i="107" s="1"/>
  <c r="HA84" i="107" s="1"/>
  <c r="HB84" i="107" s="1"/>
  <c r="HC84" i="107" s="1"/>
  <c r="HD84" i="107" s="1"/>
  <c r="HE84" i="107" s="1"/>
  <c r="HF84" i="107" s="1"/>
  <c r="HG84" i="107" s="1"/>
  <c r="HH84" i="107" s="1"/>
  <c r="HI84" i="107" s="1"/>
  <c r="HJ84" i="107" s="1"/>
  <c r="CD106" i="87"/>
  <c r="CD79" i="87"/>
  <c r="CD45" i="115"/>
  <c r="CD44" i="115"/>
  <c r="CD20" i="115"/>
  <c r="CD47" i="115"/>
  <c r="EB19" i="107"/>
  <c r="DZ21" i="107"/>
  <c r="AS56" i="106"/>
  <c r="E49" i="108"/>
  <c r="EF10" i="107"/>
  <c r="ED12" i="107"/>
  <c r="DX24" i="107"/>
  <c r="CF2" i="107" l="1"/>
  <c r="CE55" i="106" s="1"/>
  <c r="CD78" i="87"/>
  <c r="CD105" i="87"/>
  <c r="CF83" i="106"/>
  <c r="CF67" i="106" s="1"/>
  <c r="B86" i="107" s="1"/>
  <c r="CG86" i="107" s="1"/>
  <c r="CE10" i="109"/>
  <c r="CE10" i="112"/>
  <c r="CE32" i="115"/>
  <c r="CE30" i="115" s="1"/>
  <c r="CE10" i="106"/>
  <c r="CE10" i="100"/>
  <c r="CE10" i="115"/>
  <c r="EG10" i="107"/>
  <c r="AS95" i="106"/>
  <c r="F49" i="108"/>
  <c r="EC19" i="107"/>
  <c r="EE12" i="107"/>
  <c r="EA21" i="107"/>
  <c r="DY24" i="107"/>
  <c r="CE44" i="115" l="1"/>
  <c r="CE45" i="115"/>
  <c r="CE106" i="87"/>
  <c r="CE79" i="87"/>
  <c r="CE20" i="115"/>
  <c r="CE47" i="115"/>
  <c r="CH86" i="107"/>
  <c r="CG2" i="107"/>
  <c r="CF55" i="106" s="1"/>
  <c r="EB21" i="107"/>
  <c r="EH10" i="107"/>
  <c r="EF12" i="107"/>
  <c r="ED19" i="107"/>
  <c r="DZ24" i="107"/>
  <c r="C50" i="108"/>
  <c r="CI86" i="107" l="1"/>
  <c r="CG83" i="106"/>
  <c r="CG67" i="106" s="1"/>
  <c r="B87" i="107" s="1"/>
  <c r="CH87" i="107" s="1"/>
  <c r="CI87" i="107" s="1"/>
  <c r="CJ87" i="107" s="1"/>
  <c r="CK87" i="107" s="1"/>
  <c r="CL87" i="107" s="1"/>
  <c r="CM87" i="107" s="1"/>
  <c r="CN87" i="107" s="1"/>
  <c r="CO87" i="107" s="1"/>
  <c r="CP87" i="107" s="1"/>
  <c r="CQ87" i="107" s="1"/>
  <c r="CR87" i="107" s="1"/>
  <c r="CS87" i="107" s="1"/>
  <c r="CT87" i="107" s="1"/>
  <c r="CU87" i="107" s="1"/>
  <c r="CV87" i="107" s="1"/>
  <c r="CW87" i="107" s="1"/>
  <c r="CX87" i="107" s="1"/>
  <c r="CY87" i="107" s="1"/>
  <c r="CZ87" i="107" s="1"/>
  <c r="DA87" i="107" s="1"/>
  <c r="DB87" i="107" s="1"/>
  <c r="DC87" i="107" s="1"/>
  <c r="DD87" i="107" s="1"/>
  <c r="DE87" i="107" s="1"/>
  <c r="DF87" i="107" s="1"/>
  <c r="DG87" i="107" s="1"/>
  <c r="DH87" i="107" s="1"/>
  <c r="DI87" i="107" s="1"/>
  <c r="DJ87" i="107" s="1"/>
  <c r="DK87" i="107" s="1"/>
  <c r="DL87" i="107" s="1"/>
  <c r="DM87" i="107" s="1"/>
  <c r="DN87" i="107" s="1"/>
  <c r="DO87" i="107" s="1"/>
  <c r="DP87" i="107" s="1"/>
  <c r="DQ87" i="107" s="1"/>
  <c r="DR87" i="107" s="1"/>
  <c r="DS87" i="107" s="1"/>
  <c r="DT87" i="107" s="1"/>
  <c r="DU87" i="107" s="1"/>
  <c r="DV87" i="107" s="1"/>
  <c r="DW87" i="107" s="1"/>
  <c r="DX87" i="107" s="1"/>
  <c r="DY87" i="107" s="1"/>
  <c r="DZ87" i="107" s="1"/>
  <c r="EA87" i="107" s="1"/>
  <c r="EB87" i="107" s="1"/>
  <c r="EC87" i="107" s="1"/>
  <c r="ED87" i="107" s="1"/>
  <c r="EE87" i="107" s="1"/>
  <c r="EF87" i="107" s="1"/>
  <c r="EG87" i="107" s="1"/>
  <c r="EH87" i="107" s="1"/>
  <c r="EI87" i="107" s="1"/>
  <c r="EJ87" i="107" s="1"/>
  <c r="EK87" i="107" s="1"/>
  <c r="EL87" i="107" s="1"/>
  <c r="EM87" i="107" s="1"/>
  <c r="EN87" i="107" s="1"/>
  <c r="EO87" i="107" s="1"/>
  <c r="EP87" i="107" s="1"/>
  <c r="EQ87" i="107" s="1"/>
  <c r="ER87" i="107" s="1"/>
  <c r="ES87" i="107" s="1"/>
  <c r="ET87" i="107" s="1"/>
  <c r="EU87" i="107" s="1"/>
  <c r="EV87" i="107" s="1"/>
  <c r="EW87" i="107" s="1"/>
  <c r="EX87" i="107" s="1"/>
  <c r="EY87" i="107" s="1"/>
  <c r="EZ87" i="107" s="1"/>
  <c r="FA87" i="107" s="1"/>
  <c r="FB87" i="107" s="1"/>
  <c r="FC87" i="107" s="1"/>
  <c r="FD87" i="107" s="1"/>
  <c r="FE87" i="107" s="1"/>
  <c r="FF87" i="107" s="1"/>
  <c r="FG87" i="107" s="1"/>
  <c r="FH87" i="107" s="1"/>
  <c r="FI87" i="107" s="1"/>
  <c r="FJ87" i="107" s="1"/>
  <c r="FK87" i="107" s="1"/>
  <c r="FL87" i="107" s="1"/>
  <c r="FM87" i="107" s="1"/>
  <c r="FN87" i="107" s="1"/>
  <c r="FO87" i="107" s="1"/>
  <c r="FP87" i="107" s="1"/>
  <c r="FQ87" i="107" s="1"/>
  <c r="FR87" i="107" s="1"/>
  <c r="FS87" i="107" s="1"/>
  <c r="FT87" i="107" s="1"/>
  <c r="FU87" i="107" s="1"/>
  <c r="FV87" i="107" s="1"/>
  <c r="FW87" i="107" s="1"/>
  <c r="FX87" i="107" s="1"/>
  <c r="FY87" i="107" s="1"/>
  <c r="FZ87" i="107" s="1"/>
  <c r="GA87" i="107" s="1"/>
  <c r="GB87" i="107" s="1"/>
  <c r="GC87" i="107" s="1"/>
  <c r="GD87" i="107" s="1"/>
  <c r="GE87" i="107" s="1"/>
  <c r="GF87" i="107" s="1"/>
  <c r="GG87" i="107" s="1"/>
  <c r="GH87" i="107" s="1"/>
  <c r="GI87" i="107" s="1"/>
  <c r="GJ87" i="107" s="1"/>
  <c r="GK87" i="107" s="1"/>
  <c r="GL87" i="107" s="1"/>
  <c r="GM87" i="107" s="1"/>
  <c r="GN87" i="107" s="1"/>
  <c r="GO87" i="107" s="1"/>
  <c r="GP87" i="107" s="1"/>
  <c r="GQ87" i="107" s="1"/>
  <c r="GR87" i="107" s="1"/>
  <c r="GS87" i="107" s="1"/>
  <c r="GT87" i="107" s="1"/>
  <c r="GU87" i="107" s="1"/>
  <c r="GV87" i="107" s="1"/>
  <c r="GW87" i="107" s="1"/>
  <c r="GX87" i="107" s="1"/>
  <c r="GY87" i="107" s="1"/>
  <c r="GZ87" i="107" s="1"/>
  <c r="HA87" i="107" s="1"/>
  <c r="HB87" i="107" s="1"/>
  <c r="HC87" i="107" s="1"/>
  <c r="HD87" i="107" s="1"/>
  <c r="HE87" i="107" s="1"/>
  <c r="HF87" i="107" s="1"/>
  <c r="HG87" i="107" s="1"/>
  <c r="HH87" i="107" s="1"/>
  <c r="HI87" i="107" s="1"/>
  <c r="HJ87" i="107" s="1"/>
  <c r="CF10" i="115"/>
  <c r="CF10" i="112"/>
  <c r="CF10" i="109"/>
  <c r="CF10" i="106"/>
  <c r="CF32" i="115"/>
  <c r="CF30" i="115" s="1"/>
  <c r="CF10" i="100"/>
  <c r="CE105" i="87"/>
  <c r="CE78" i="87"/>
  <c r="EI10" i="107"/>
  <c r="E50" i="108"/>
  <c r="AT56" i="106"/>
  <c r="EC21" i="107"/>
  <c r="EE19" i="107"/>
  <c r="EA24" i="107"/>
  <c r="EG12" i="107"/>
  <c r="CH83" i="106" l="1"/>
  <c r="CH67" i="106" s="1"/>
  <c r="B88" i="107" s="1"/>
  <c r="CI88" i="107" s="1"/>
  <c r="CJ88" i="107" s="1"/>
  <c r="CK88" i="107" s="1"/>
  <c r="CL88" i="107" s="1"/>
  <c r="CF47" i="115"/>
  <c r="CF20" i="115"/>
  <c r="CF45" i="115"/>
  <c r="CF44" i="115"/>
  <c r="CH2" i="107"/>
  <c r="CG55" i="106" s="1"/>
  <c r="CJ86" i="107"/>
  <c r="CK86" i="107" s="1"/>
  <c r="CL86" i="107" s="1"/>
  <c r="CM86" i="107" s="1"/>
  <c r="CN86" i="107" s="1"/>
  <c r="CO86" i="107" s="1"/>
  <c r="CP86" i="107" s="1"/>
  <c r="CQ86" i="107" s="1"/>
  <c r="CR86" i="107" s="1"/>
  <c r="CF79" i="87"/>
  <c r="CF106" i="87"/>
  <c r="EJ10" i="107"/>
  <c r="EF19" i="107"/>
  <c r="EH12" i="107"/>
  <c r="ED21" i="107"/>
  <c r="EB24" i="107"/>
  <c r="AT95" i="106"/>
  <c r="F50" i="108"/>
  <c r="CI2" i="107" l="1"/>
  <c r="CH55" i="106" s="1"/>
  <c r="CI83" i="106"/>
  <c r="CI67" i="106" s="1"/>
  <c r="B89" i="107" s="1"/>
  <c r="CJ89" i="107" s="1"/>
  <c r="CG32" i="115"/>
  <c r="CG30" i="115" s="1"/>
  <c r="CG10" i="106"/>
  <c r="CG10" i="109"/>
  <c r="CG10" i="112"/>
  <c r="CG10" i="115"/>
  <c r="CG10" i="100"/>
  <c r="CF78" i="87"/>
  <c r="CF105" i="87"/>
  <c r="CM88" i="107"/>
  <c r="CN88" i="107" s="1"/>
  <c r="CO88" i="107" s="1"/>
  <c r="CP88" i="107" s="1"/>
  <c r="CS86" i="107"/>
  <c r="C51" i="108"/>
  <c r="EE21" i="107"/>
  <c r="EG19" i="107"/>
  <c r="EI12" i="107"/>
  <c r="EK10" i="107"/>
  <c r="EC24" i="107"/>
  <c r="CH10" i="100" l="1"/>
  <c r="CH10" i="106"/>
  <c r="CH32" i="115"/>
  <c r="CH30" i="115" s="1"/>
  <c r="CH10" i="112"/>
  <c r="CH10" i="109"/>
  <c r="CH10" i="115"/>
  <c r="CK89" i="107"/>
  <c r="CL89" i="107" s="1"/>
  <c r="CM89" i="107" s="1"/>
  <c r="CN89" i="107" s="1"/>
  <c r="CO89" i="107" s="1"/>
  <c r="CP89" i="107" s="1"/>
  <c r="CQ89" i="107" s="1"/>
  <c r="CR89" i="107" s="1"/>
  <c r="CS89" i="107" s="1"/>
  <c r="CT89" i="107" s="1"/>
  <c r="CU89" i="107" s="1"/>
  <c r="CV89" i="107" s="1"/>
  <c r="CW89" i="107" s="1"/>
  <c r="CX89" i="107" s="1"/>
  <c r="CY89" i="107" s="1"/>
  <c r="CZ89" i="107" s="1"/>
  <c r="DA89" i="107" s="1"/>
  <c r="DB89" i="107" s="1"/>
  <c r="DC89" i="107" s="1"/>
  <c r="DD89" i="107" s="1"/>
  <c r="DE89" i="107" s="1"/>
  <c r="DF89" i="107" s="1"/>
  <c r="DG89" i="107" s="1"/>
  <c r="DH89" i="107" s="1"/>
  <c r="DI89" i="107" s="1"/>
  <c r="DJ89" i="107" s="1"/>
  <c r="DK89" i="107" s="1"/>
  <c r="DL89" i="107" s="1"/>
  <c r="DM89" i="107" s="1"/>
  <c r="DN89" i="107" s="1"/>
  <c r="DO89" i="107" s="1"/>
  <c r="DP89" i="107" s="1"/>
  <c r="DQ89" i="107" s="1"/>
  <c r="DR89" i="107" s="1"/>
  <c r="DS89" i="107" s="1"/>
  <c r="DT89" i="107" s="1"/>
  <c r="DU89" i="107" s="1"/>
  <c r="DV89" i="107" s="1"/>
  <c r="DW89" i="107" s="1"/>
  <c r="DX89" i="107" s="1"/>
  <c r="DY89" i="107" s="1"/>
  <c r="DZ89" i="107" s="1"/>
  <c r="EA89" i="107" s="1"/>
  <c r="EB89" i="107" s="1"/>
  <c r="EC89" i="107" s="1"/>
  <c r="ED89" i="107" s="1"/>
  <c r="EE89" i="107" s="1"/>
  <c r="EF89" i="107" s="1"/>
  <c r="EG89" i="107" s="1"/>
  <c r="EH89" i="107" s="1"/>
  <c r="EI89" i="107" s="1"/>
  <c r="EJ89" i="107" s="1"/>
  <c r="EK89" i="107" s="1"/>
  <c r="EL89" i="107" s="1"/>
  <c r="EM89" i="107" s="1"/>
  <c r="EN89" i="107" s="1"/>
  <c r="EO89" i="107" s="1"/>
  <c r="EP89" i="107" s="1"/>
  <c r="EQ89" i="107" s="1"/>
  <c r="ER89" i="107" s="1"/>
  <c r="ES89" i="107" s="1"/>
  <c r="ET89" i="107" s="1"/>
  <c r="EU89" i="107" s="1"/>
  <c r="EV89" i="107" s="1"/>
  <c r="EW89" i="107" s="1"/>
  <c r="EX89" i="107" s="1"/>
  <c r="EY89" i="107" s="1"/>
  <c r="EZ89" i="107" s="1"/>
  <c r="FA89" i="107" s="1"/>
  <c r="FB89" i="107" s="1"/>
  <c r="FC89" i="107" s="1"/>
  <c r="FD89" i="107" s="1"/>
  <c r="FE89" i="107" s="1"/>
  <c r="FF89" i="107" s="1"/>
  <c r="FG89" i="107" s="1"/>
  <c r="FH89" i="107" s="1"/>
  <c r="FI89" i="107" s="1"/>
  <c r="FJ89" i="107" s="1"/>
  <c r="FK89" i="107" s="1"/>
  <c r="FL89" i="107" s="1"/>
  <c r="FM89" i="107" s="1"/>
  <c r="FN89" i="107" s="1"/>
  <c r="FO89" i="107" s="1"/>
  <c r="FP89" i="107" s="1"/>
  <c r="FQ89" i="107" s="1"/>
  <c r="FR89" i="107" s="1"/>
  <c r="FS89" i="107" s="1"/>
  <c r="FT89" i="107" s="1"/>
  <c r="FU89" i="107" s="1"/>
  <c r="FV89" i="107" s="1"/>
  <c r="FW89" i="107" s="1"/>
  <c r="FX89" i="107" s="1"/>
  <c r="FY89" i="107" s="1"/>
  <c r="FZ89" i="107" s="1"/>
  <c r="GA89" i="107" s="1"/>
  <c r="GB89" i="107" s="1"/>
  <c r="GC89" i="107" s="1"/>
  <c r="GD89" i="107" s="1"/>
  <c r="GE89" i="107" s="1"/>
  <c r="GF89" i="107" s="1"/>
  <c r="GG89" i="107" s="1"/>
  <c r="GH89" i="107" s="1"/>
  <c r="GI89" i="107" s="1"/>
  <c r="GJ89" i="107" s="1"/>
  <c r="GK89" i="107" s="1"/>
  <c r="GL89" i="107" s="1"/>
  <c r="GM89" i="107" s="1"/>
  <c r="GN89" i="107" s="1"/>
  <c r="GO89" i="107" s="1"/>
  <c r="GP89" i="107" s="1"/>
  <c r="GQ89" i="107" s="1"/>
  <c r="GR89" i="107" s="1"/>
  <c r="GS89" i="107" s="1"/>
  <c r="GT89" i="107" s="1"/>
  <c r="GU89" i="107" s="1"/>
  <c r="GV89" i="107" s="1"/>
  <c r="GW89" i="107" s="1"/>
  <c r="GX89" i="107" s="1"/>
  <c r="GY89" i="107" s="1"/>
  <c r="GZ89" i="107" s="1"/>
  <c r="HA89" i="107" s="1"/>
  <c r="HB89" i="107" s="1"/>
  <c r="HC89" i="107" s="1"/>
  <c r="HD89" i="107" s="1"/>
  <c r="HE89" i="107" s="1"/>
  <c r="HF89" i="107" s="1"/>
  <c r="HG89" i="107" s="1"/>
  <c r="HH89" i="107" s="1"/>
  <c r="HI89" i="107" s="1"/>
  <c r="HJ89" i="107" s="1"/>
  <c r="CJ2" i="107"/>
  <c r="CI55" i="106" s="1"/>
  <c r="CG47" i="115"/>
  <c r="CG20" i="115"/>
  <c r="CG45" i="115"/>
  <c r="CG44" i="115"/>
  <c r="CG79" i="87"/>
  <c r="CG106" i="87"/>
  <c r="CI10" i="115"/>
  <c r="CI32" i="115"/>
  <c r="CI30" i="115" s="1"/>
  <c r="CI10" i="100"/>
  <c r="CI10" i="106"/>
  <c r="CI10" i="109"/>
  <c r="CI10" i="112"/>
  <c r="CJ10" i="100"/>
  <c r="CJ10" i="109"/>
  <c r="CJ32" i="115"/>
  <c r="CJ30" i="115" s="1"/>
  <c r="CJ10" i="106"/>
  <c r="CQ88" i="107"/>
  <c r="CT86" i="107"/>
  <c r="ED24" i="107"/>
  <c r="EH19" i="107"/>
  <c r="EF21" i="107"/>
  <c r="EL10" i="107"/>
  <c r="EJ12" i="107"/>
  <c r="AU56" i="106"/>
  <c r="E51" i="108"/>
  <c r="CJ10" i="112" l="1"/>
  <c r="CJ10" i="115"/>
  <c r="CJ20" i="115" s="1"/>
  <c r="CK83" i="106"/>
  <c r="CK67" i="106" s="1"/>
  <c r="B91" i="107" s="1"/>
  <c r="CL91" i="107" s="1"/>
  <c r="CM91" i="107" s="1"/>
  <c r="CN91" i="107" s="1"/>
  <c r="CO91" i="107" s="1"/>
  <c r="CP91" i="107" s="1"/>
  <c r="CQ91" i="107" s="1"/>
  <c r="CR91" i="107" s="1"/>
  <c r="CS91" i="107" s="1"/>
  <c r="CT91" i="107" s="1"/>
  <c r="CU91" i="107" s="1"/>
  <c r="CV91" i="107" s="1"/>
  <c r="CW91" i="107" s="1"/>
  <c r="CX91" i="107" s="1"/>
  <c r="CY91" i="107" s="1"/>
  <c r="CZ91" i="107" s="1"/>
  <c r="DA91" i="107" s="1"/>
  <c r="DB91" i="107" s="1"/>
  <c r="DC91" i="107" s="1"/>
  <c r="DD91" i="107" s="1"/>
  <c r="DE91" i="107" s="1"/>
  <c r="DF91" i="107" s="1"/>
  <c r="DG91" i="107" s="1"/>
  <c r="DH91" i="107" s="1"/>
  <c r="DI91" i="107" s="1"/>
  <c r="DJ91" i="107" s="1"/>
  <c r="DK91" i="107" s="1"/>
  <c r="DL91" i="107" s="1"/>
  <c r="DM91" i="107" s="1"/>
  <c r="DN91" i="107" s="1"/>
  <c r="DO91" i="107" s="1"/>
  <c r="DP91" i="107" s="1"/>
  <c r="DQ91" i="107" s="1"/>
  <c r="DR91" i="107" s="1"/>
  <c r="DS91" i="107" s="1"/>
  <c r="DT91" i="107" s="1"/>
  <c r="DU91" i="107" s="1"/>
  <c r="DV91" i="107" s="1"/>
  <c r="DW91" i="107" s="1"/>
  <c r="DX91" i="107" s="1"/>
  <c r="DY91" i="107" s="1"/>
  <c r="DZ91" i="107" s="1"/>
  <c r="EA91" i="107" s="1"/>
  <c r="EB91" i="107" s="1"/>
  <c r="EC91" i="107" s="1"/>
  <c r="ED91" i="107" s="1"/>
  <c r="EE91" i="107" s="1"/>
  <c r="EF91" i="107" s="1"/>
  <c r="EG91" i="107" s="1"/>
  <c r="EH91" i="107" s="1"/>
  <c r="EI91" i="107" s="1"/>
  <c r="EJ91" i="107" s="1"/>
  <c r="EK91" i="107" s="1"/>
  <c r="EL91" i="107" s="1"/>
  <c r="EM91" i="107" s="1"/>
  <c r="EN91" i="107" s="1"/>
  <c r="EO91" i="107" s="1"/>
  <c r="EP91" i="107" s="1"/>
  <c r="EQ91" i="107" s="1"/>
  <c r="ER91" i="107" s="1"/>
  <c r="ES91" i="107" s="1"/>
  <c r="ET91" i="107" s="1"/>
  <c r="EU91" i="107" s="1"/>
  <c r="EV91" i="107" s="1"/>
  <c r="EW91" i="107" s="1"/>
  <c r="EX91" i="107" s="1"/>
  <c r="EY91" i="107" s="1"/>
  <c r="EZ91" i="107" s="1"/>
  <c r="FA91" i="107" s="1"/>
  <c r="FB91" i="107" s="1"/>
  <c r="FC91" i="107" s="1"/>
  <c r="FD91" i="107" s="1"/>
  <c r="FE91" i="107" s="1"/>
  <c r="FF91" i="107" s="1"/>
  <c r="FG91" i="107" s="1"/>
  <c r="FH91" i="107" s="1"/>
  <c r="FI91" i="107" s="1"/>
  <c r="FJ91" i="107" s="1"/>
  <c r="FK91" i="107" s="1"/>
  <c r="FL91" i="107" s="1"/>
  <c r="FM91" i="107" s="1"/>
  <c r="FN91" i="107" s="1"/>
  <c r="FO91" i="107" s="1"/>
  <c r="FP91" i="107" s="1"/>
  <c r="FQ91" i="107" s="1"/>
  <c r="FR91" i="107" s="1"/>
  <c r="FS91" i="107" s="1"/>
  <c r="FT91" i="107" s="1"/>
  <c r="FU91" i="107" s="1"/>
  <c r="FV91" i="107" s="1"/>
  <c r="FW91" i="107" s="1"/>
  <c r="FX91" i="107" s="1"/>
  <c r="FY91" i="107" s="1"/>
  <c r="FZ91" i="107" s="1"/>
  <c r="GA91" i="107" s="1"/>
  <c r="GB91" i="107" s="1"/>
  <c r="GC91" i="107" s="1"/>
  <c r="GD91" i="107" s="1"/>
  <c r="GE91" i="107" s="1"/>
  <c r="GF91" i="107" s="1"/>
  <c r="GG91" i="107" s="1"/>
  <c r="GH91" i="107" s="1"/>
  <c r="GI91" i="107" s="1"/>
  <c r="GJ91" i="107" s="1"/>
  <c r="GK91" i="107" s="1"/>
  <c r="GL91" i="107" s="1"/>
  <c r="GM91" i="107" s="1"/>
  <c r="GN91" i="107" s="1"/>
  <c r="GO91" i="107" s="1"/>
  <c r="GP91" i="107" s="1"/>
  <c r="GQ91" i="107" s="1"/>
  <c r="GR91" i="107" s="1"/>
  <c r="GS91" i="107" s="1"/>
  <c r="GT91" i="107" s="1"/>
  <c r="GU91" i="107" s="1"/>
  <c r="GV91" i="107" s="1"/>
  <c r="GW91" i="107" s="1"/>
  <c r="GX91" i="107" s="1"/>
  <c r="GY91" i="107" s="1"/>
  <c r="GZ91" i="107" s="1"/>
  <c r="HA91" i="107" s="1"/>
  <c r="HB91" i="107" s="1"/>
  <c r="HC91" i="107" s="1"/>
  <c r="HD91" i="107" s="1"/>
  <c r="HE91" i="107" s="1"/>
  <c r="HF91" i="107" s="1"/>
  <c r="HG91" i="107" s="1"/>
  <c r="HH91" i="107" s="1"/>
  <c r="HI91" i="107" s="1"/>
  <c r="HJ91" i="107" s="1"/>
  <c r="CJ83" i="106"/>
  <c r="CJ67" i="106" s="1"/>
  <c r="B90" i="107" s="1"/>
  <c r="CK90" i="107" s="1"/>
  <c r="CK2" i="107" s="1"/>
  <c r="CJ55" i="106" s="1"/>
  <c r="CI47" i="115"/>
  <c r="CI20" i="115"/>
  <c r="CI45" i="115"/>
  <c r="CI44" i="115"/>
  <c r="CH44" i="115"/>
  <c r="CH45" i="115"/>
  <c r="CG105" i="87"/>
  <c r="CG78" i="87"/>
  <c r="CI79" i="87"/>
  <c r="CI106" i="87"/>
  <c r="CH20" i="115"/>
  <c r="CH47" i="115"/>
  <c r="CH106" i="87"/>
  <c r="CH79" i="87"/>
  <c r="CJ106" i="87"/>
  <c r="CJ79" i="87"/>
  <c r="CJ44" i="115"/>
  <c r="CJ45" i="115"/>
  <c r="CR88" i="107"/>
  <c r="CS88" i="107" s="1"/>
  <c r="CT88" i="107" s="1"/>
  <c r="CU88" i="107" s="1"/>
  <c r="CV88" i="107" s="1"/>
  <c r="CW88" i="107" s="1"/>
  <c r="CX88" i="107" s="1"/>
  <c r="CY88" i="107" s="1"/>
  <c r="CZ88" i="107" s="1"/>
  <c r="DA88" i="107" s="1"/>
  <c r="DB88" i="107" s="1"/>
  <c r="DC88" i="107" s="1"/>
  <c r="DD88" i="107" s="1"/>
  <c r="DE88" i="107" s="1"/>
  <c r="DF88" i="107" s="1"/>
  <c r="DG88" i="107" s="1"/>
  <c r="DH88" i="107" s="1"/>
  <c r="DI88" i="107" s="1"/>
  <c r="DJ88" i="107" s="1"/>
  <c r="DK88" i="107" s="1"/>
  <c r="DL88" i="107" s="1"/>
  <c r="DM88" i="107" s="1"/>
  <c r="DN88" i="107" s="1"/>
  <c r="DO88" i="107" s="1"/>
  <c r="DP88" i="107" s="1"/>
  <c r="DQ88" i="107" s="1"/>
  <c r="DR88" i="107" s="1"/>
  <c r="DS88" i="107" s="1"/>
  <c r="DT88" i="107" s="1"/>
  <c r="DU88" i="107" s="1"/>
  <c r="DV88" i="107" s="1"/>
  <c r="DW88" i="107" s="1"/>
  <c r="DX88" i="107" s="1"/>
  <c r="DY88" i="107" s="1"/>
  <c r="DZ88" i="107" s="1"/>
  <c r="EA88" i="107" s="1"/>
  <c r="EB88" i="107" s="1"/>
  <c r="EC88" i="107" s="1"/>
  <c r="ED88" i="107" s="1"/>
  <c r="EE88" i="107" s="1"/>
  <c r="EF88" i="107" s="1"/>
  <c r="EG88" i="107" s="1"/>
  <c r="EH88" i="107" s="1"/>
  <c r="EI88" i="107" s="1"/>
  <c r="EJ88" i="107" s="1"/>
  <c r="EK88" i="107" s="1"/>
  <c r="EL88" i="107" s="1"/>
  <c r="EM88" i="107" s="1"/>
  <c r="EN88" i="107" s="1"/>
  <c r="EO88" i="107" s="1"/>
  <c r="EP88" i="107" s="1"/>
  <c r="EQ88" i="107" s="1"/>
  <c r="ER88" i="107" s="1"/>
  <c r="ES88" i="107" s="1"/>
  <c r="ET88" i="107" s="1"/>
  <c r="EU88" i="107" s="1"/>
  <c r="EV88" i="107" s="1"/>
  <c r="EW88" i="107" s="1"/>
  <c r="EX88" i="107" s="1"/>
  <c r="EY88" i="107" s="1"/>
  <c r="EZ88" i="107" s="1"/>
  <c r="FA88" i="107" s="1"/>
  <c r="FB88" i="107" s="1"/>
  <c r="FC88" i="107" s="1"/>
  <c r="FD88" i="107" s="1"/>
  <c r="FE88" i="107" s="1"/>
  <c r="FF88" i="107" s="1"/>
  <c r="FG88" i="107" s="1"/>
  <c r="FH88" i="107" s="1"/>
  <c r="FI88" i="107" s="1"/>
  <c r="FJ88" i="107" s="1"/>
  <c r="FK88" i="107" s="1"/>
  <c r="FL88" i="107" s="1"/>
  <c r="FM88" i="107" s="1"/>
  <c r="FN88" i="107" s="1"/>
  <c r="FO88" i="107" s="1"/>
  <c r="FP88" i="107" s="1"/>
  <c r="FQ88" i="107" s="1"/>
  <c r="FR88" i="107" s="1"/>
  <c r="FS88" i="107" s="1"/>
  <c r="FT88" i="107" s="1"/>
  <c r="FU88" i="107" s="1"/>
  <c r="FV88" i="107" s="1"/>
  <c r="FW88" i="107" s="1"/>
  <c r="FX88" i="107" s="1"/>
  <c r="FY88" i="107" s="1"/>
  <c r="FZ88" i="107" s="1"/>
  <c r="GA88" i="107" s="1"/>
  <c r="GB88" i="107" s="1"/>
  <c r="GC88" i="107" s="1"/>
  <c r="GD88" i="107" s="1"/>
  <c r="GE88" i="107" s="1"/>
  <c r="GF88" i="107" s="1"/>
  <c r="GG88" i="107" s="1"/>
  <c r="GH88" i="107" s="1"/>
  <c r="GI88" i="107" s="1"/>
  <c r="GJ88" i="107" s="1"/>
  <c r="GK88" i="107" s="1"/>
  <c r="GL88" i="107" s="1"/>
  <c r="GM88" i="107" s="1"/>
  <c r="GN88" i="107" s="1"/>
  <c r="GO88" i="107" s="1"/>
  <c r="GP88" i="107" s="1"/>
  <c r="GQ88" i="107" s="1"/>
  <c r="GR88" i="107" s="1"/>
  <c r="GS88" i="107" s="1"/>
  <c r="GT88" i="107" s="1"/>
  <c r="GU88" i="107" s="1"/>
  <c r="GV88" i="107" s="1"/>
  <c r="GW88" i="107" s="1"/>
  <c r="GX88" i="107" s="1"/>
  <c r="GY88" i="107" s="1"/>
  <c r="GZ88" i="107" s="1"/>
  <c r="HA88" i="107" s="1"/>
  <c r="HB88" i="107" s="1"/>
  <c r="HC88" i="107" s="1"/>
  <c r="HD88" i="107" s="1"/>
  <c r="HE88" i="107" s="1"/>
  <c r="HF88" i="107" s="1"/>
  <c r="HG88" i="107" s="1"/>
  <c r="HH88" i="107" s="1"/>
  <c r="HI88" i="107" s="1"/>
  <c r="HJ88" i="107" s="1"/>
  <c r="CU86" i="107"/>
  <c r="AU95" i="106"/>
  <c r="F51" i="108"/>
  <c r="EK12" i="107"/>
  <c r="EE24" i="107"/>
  <c r="EG21" i="107"/>
  <c r="EM10" i="107"/>
  <c r="EI19" i="107"/>
  <c r="CJ47" i="115" l="1"/>
  <c r="CK10" i="112"/>
  <c r="CL90" i="107"/>
  <c r="CI105" i="87"/>
  <c r="CI78" i="87"/>
  <c r="CH105" i="87"/>
  <c r="CH78" i="87"/>
  <c r="CK106" i="87"/>
  <c r="CJ105" i="87"/>
  <c r="CJ78" i="87"/>
  <c r="CV86" i="107"/>
  <c r="EH21" i="107"/>
  <c r="EL12" i="107"/>
  <c r="EN10" i="107"/>
  <c r="EF24" i="107"/>
  <c r="EJ19" i="107"/>
  <c r="C52" i="108"/>
  <c r="CK10" i="115" l="1"/>
  <c r="CK20" i="115" s="1"/>
  <c r="CK10" i="109"/>
  <c r="CK32" i="115"/>
  <c r="CK30" i="115" s="1"/>
  <c r="CK10" i="106"/>
  <c r="CK10" i="100"/>
  <c r="CL2" i="107"/>
  <c r="CK55" i="106" s="1"/>
  <c r="CM90" i="107"/>
  <c r="CN90" i="107" s="1"/>
  <c r="CO90" i="107" s="1"/>
  <c r="CK45" i="115"/>
  <c r="CK44" i="115"/>
  <c r="CK79" i="87"/>
  <c r="CK47" i="115"/>
  <c r="CW86" i="107"/>
  <c r="CX86" i="107" s="1"/>
  <c r="CY86" i="107" s="1"/>
  <c r="CZ86" i="107" s="1"/>
  <c r="DA86" i="107" s="1"/>
  <c r="DB86" i="107" s="1"/>
  <c r="DC86" i="107" s="1"/>
  <c r="DD86" i="107" s="1"/>
  <c r="DE86" i="107" s="1"/>
  <c r="DF86" i="107" s="1"/>
  <c r="DG86" i="107" s="1"/>
  <c r="DH86" i="107" s="1"/>
  <c r="DI86" i="107" s="1"/>
  <c r="DJ86" i="107" s="1"/>
  <c r="DK86" i="107" s="1"/>
  <c r="DL86" i="107" s="1"/>
  <c r="DM86" i="107" s="1"/>
  <c r="DN86" i="107" s="1"/>
  <c r="DO86" i="107" s="1"/>
  <c r="DP86" i="107" s="1"/>
  <c r="DQ86" i="107" s="1"/>
  <c r="DR86" i="107" s="1"/>
  <c r="DS86" i="107" s="1"/>
  <c r="DT86" i="107" s="1"/>
  <c r="DU86" i="107" s="1"/>
  <c r="DV86" i="107" s="1"/>
  <c r="DW86" i="107" s="1"/>
  <c r="DX86" i="107" s="1"/>
  <c r="DY86" i="107" s="1"/>
  <c r="DZ86" i="107" s="1"/>
  <c r="EA86" i="107" s="1"/>
  <c r="EB86" i="107" s="1"/>
  <c r="EC86" i="107" s="1"/>
  <c r="ED86" i="107" s="1"/>
  <c r="EE86" i="107" s="1"/>
  <c r="EF86" i="107" s="1"/>
  <c r="EG86" i="107" s="1"/>
  <c r="EH86" i="107" s="1"/>
  <c r="EI86" i="107" s="1"/>
  <c r="EJ86" i="107" s="1"/>
  <c r="EK86" i="107" s="1"/>
  <c r="EL86" i="107" s="1"/>
  <c r="EM86" i="107" s="1"/>
  <c r="EN86" i="107" s="1"/>
  <c r="EO86" i="107" s="1"/>
  <c r="EP86" i="107" s="1"/>
  <c r="EQ86" i="107" s="1"/>
  <c r="ER86" i="107" s="1"/>
  <c r="ES86" i="107" s="1"/>
  <c r="ET86" i="107" s="1"/>
  <c r="EU86" i="107" s="1"/>
  <c r="EV86" i="107" s="1"/>
  <c r="EW86" i="107" s="1"/>
  <c r="EX86" i="107" s="1"/>
  <c r="EY86" i="107" s="1"/>
  <c r="EZ86" i="107" s="1"/>
  <c r="FA86" i="107" s="1"/>
  <c r="FB86" i="107" s="1"/>
  <c r="FC86" i="107" s="1"/>
  <c r="FD86" i="107" s="1"/>
  <c r="FE86" i="107" s="1"/>
  <c r="FF86" i="107" s="1"/>
  <c r="FG86" i="107" s="1"/>
  <c r="FH86" i="107" s="1"/>
  <c r="FI86" i="107" s="1"/>
  <c r="FJ86" i="107" s="1"/>
  <c r="FK86" i="107" s="1"/>
  <c r="FL86" i="107" s="1"/>
  <c r="FM86" i="107" s="1"/>
  <c r="FN86" i="107" s="1"/>
  <c r="FO86" i="107" s="1"/>
  <c r="FP86" i="107" s="1"/>
  <c r="FQ86" i="107" s="1"/>
  <c r="FR86" i="107" s="1"/>
  <c r="FS86" i="107" s="1"/>
  <c r="FT86" i="107" s="1"/>
  <c r="FU86" i="107" s="1"/>
  <c r="FV86" i="107" s="1"/>
  <c r="FW86" i="107" s="1"/>
  <c r="FX86" i="107" s="1"/>
  <c r="FY86" i="107" s="1"/>
  <c r="FZ86" i="107" s="1"/>
  <c r="GA86" i="107" s="1"/>
  <c r="GB86" i="107" s="1"/>
  <c r="GC86" i="107" s="1"/>
  <c r="GD86" i="107" s="1"/>
  <c r="GE86" i="107" s="1"/>
  <c r="GF86" i="107" s="1"/>
  <c r="GG86" i="107" s="1"/>
  <c r="GH86" i="107" s="1"/>
  <c r="GI86" i="107" s="1"/>
  <c r="GJ86" i="107" s="1"/>
  <c r="GK86" i="107" s="1"/>
  <c r="GL86" i="107" s="1"/>
  <c r="GM86" i="107" s="1"/>
  <c r="GN86" i="107" s="1"/>
  <c r="GO86" i="107" s="1"/>
  <c r="GP86" i="107" s="1"/>
  <c r="GQ86" i="107" s="1"/>
  <c r="GR86" i="107" s="1"/>
  <c r="GS86" i="107" s="1"/>
  <c r="GT86" i="107" s="1"/>
  <c r="GU86" i="107" s="1"/>
  <c r="GV86" i="107" s="1"/>
  <c r="GW86" i="107" s="1"/>
  <c r="GX86" i="107" s="1"/>
  <c r="GY86" i="107" s="1"/>
  <c r="GZ86" i="107" s="1"/>
  <c r="HA86" i="107" s="1"/>
  <c r="HB86" i="107" s="1"/>
  <c r="HC86" i="107" s="1"/>
  <c r="HD86" i="107" s="1"/>
  <c r="HE86" i="107" s="1"/>
  <c r="HF86" i="107" s="1"/>
  <c r="HG86" i="107" s="1"/>
  <c r="HH86" i="107" s="1"/>
  <c r="HI86" i="107" s="1"/>
  <c r="HJ86" i="107" s="1"/>
  <c r="EM12" i="107"/>
  <c r="EK19" i="107"/>
  <c r="EG24" i="107"/>
  <c r="AV56" i="106"/>
  <c r="E52" i="108"/>
  <c r="EO10" i="107"/>
  <c r="EI21" i="107"/>
  <c r="CL83" i="106" l="1"/>
  <c r="CL67" i="106" s="1"/>
  <c r="B92" i="107" s="1"/>
  <c r="CM92" i="107" s="1"/>
  <c r="CK78" i="87"/>
  <c r="CK105" i="87"/>
  <c r="CN92" i="107"/>
  <c r="CM2" i="107"/>
  <c r="CL55" i="106" s="1"/>
  <c r="CP90" i="107"/>
  <c r="EH24" i="107"/>
  <c r="EN12" i="107"/>
  <c r="EJ21" i="107"/>
  <c r="EP10" i="107"/>
  <c r="AV95" i="106"/>
  <c r="F52" i="108"/>
  <c r="EL19" i="107"/>
  <c r="CM83" i="106" l="1"/>
  <c r="CM67" i="106" s="1"/>
  <c r="B93" i="107" s="1"/>
  <c r="CN93" i="107" s="1"/>
  <c r="CO93" i="107" s="1"/>
  <c r="CP93" i="107" s="1"/>
  <c r="CQ93" i="107" s="1"/>
  <c r="CR93" i="107" s="1"/>
  <c r="CS93" i="107" s="1"/>
  <c r="CT93" i="107" s="1"/>
  <c r="CU93" i="107" s="1"/>
  <c r="CV93" i="107" s="1"/>
  <c r="CW93" i="107" s="1"/>
  <c r="CX93" i="107" s="1"/>
  <c r="CY93" i="107" s="1"/>
  <c r="CZ93" i="107" s="1"/>
  <c r="DA93" i="107" s="1"/>
  <c r="DB93" i="107" s="1"/>
  <c r="DC93" i="107" s="1"/>
  <c r="DD93" i="107" s="1"/>
  <c r="DE93" i="107" s="1"/>
  <c r="DF93" i="107" s="1"/>
  <c r="DG93" i="107" s="1"/>
  <c r="DH93" i="107" s="1"/>
  <c r="DI93" i="107" s="1"/>
  <c r="DJ93" i="107" s="1"/>
  <c r="DK93" i="107" s="1"/>
  <c r="DL93" i="107" s="1"/>
  <c r="DM93" i="107" s="1"/>
  <c r="DN93" i="107" s="1"/>
  <c r="DO93" i="107" s="1"/>
  <c r="DP93" i="107" s="1"/>
  <c r="DQ93" i="107" s="1"/>
  <c r="DR93" i="107" s="1"/>
  <c r="DS93" i="107" s="1"/>
  <c r="DT93" i="107" s="1"/>
  <c r="DU93" i="107" s="1"/>
  <c r="DV93" i="107" s="1"/>
  <c r="DW93" i="107" s="1"/>
  <c r="DX93" i="107" s="1"/>
  <c r="DY93" i="107" s="1"/>
  <c r="DZ93" i="107" s="1"/>
  <c r="EA93" i="107" s="1"/>
  <c r="EB93" i="107" s="1"/>
  <c r="EC93" i="107" s="1"/>
  <c r="ED93" i="107" s="1"/>
  <c r="EE93" i="107" s="1"/>
  <c r="EF93" i="107" s="1"/>
  <c r="EG93" i="107" s="1"/>
  <c r="EH93" i="107" s="1"/>
  <c r="EI93" i="107" s="1"/>
  <c r="EJ93" i="107" s="1"/>
  <c r="EK93" i="107" s="1"/>
  <c r="EL93" i="107" s="1"/>
  <c r="EM93" i="107" s="1"/>
  <c r="EN93" i="107" s="1"/>
  <c r="EO93" i="107" s="1"/>
  <c r="EP93" i="107" s="1"/>
  <c r="EQ93" i="107" s="1"/>
  <c r="ER93" i="107" s="1"/>
  <c r="ES93" i="107" s="1"/>
  <c r="ET93" i="107" s="1"/>
  <c r="EU93" i="107" s="1"/>
  <c r="EV93" i="107" s="1"/>
  <c r="EW93" i="107" s="1"/>
  <c r="EX93" i="107" s="1"/>
  <c r="EY93" i="107" s="1"/>
  <c r="EZ93" i="107" s="1"/>
  <c r="FA93" i="107" s="1"/>
  <c r="FB93" i="107" s="1"/>
  <c r="FC93" i="107" s="1"/>
  <c r="FD93" i="107" s="1"/>
  <c r="FE93" i="107" s="1"/>
  <c r="FF93" i="107" s="1"/>
  <c r="FG93" i="107" s="1"/>
  <c r="FH93" i="107" s="1"/>
  <c r="FI93" i="107" s="1"/>
  <c r="FJ93" i="107" s="1"/>
  <c r="FK93" i="107" s="1"/>
  <c r="FL93" i="107" s="1"/>
  <c r="FM93" i="107" s="1"/>
  <c r="FN93" i="107" s="1"/>
  <c r="FO93" i="107" s="1"/>
  <c r="FP93" i="107" s="1"/>
  <c r="FQ93" i="107" s="1"/>
  <c r="FR93" i="107" s="1"/>
  <c r="FS93" i="107" s="1"/>
  <c r="FT93" i="107" s="1"/>
  <c r="FU93" i="107" s="1"/>
  <c r="FV93" i="107" s="1"/>
  <c r="FW93" i="107" s="1"/>
  <c r="FX93" i="107" s="1"/>
  <c r="FY93" i="107" s="1"/>
  <c r="FZ93" i="107" s="1"/>
  <c r="GA93" i="107" s="1"/>
  <c r="GB93" i="107" s="1"/>
  <c r="GC93" i="107" s="1"/>
  <c r="GD93" i="107" s="1"/>
  <c r="GE93" i="107" s="1"/>
  <c r="GF93" i="107" s="1"/>
  <c r="GG93" i="107" s="1"/>
  <c r="GH93" i="107" s="1"/>
  <c r="GI93" i="107" s="1"/>
  <c r="GJ93" i="107" s="1"/>
  <c r="GK93" i="107" s="1"/>
  <c r="GL93" i="107" s="1"/>
  <c r="GM93" i="107" s="1"/>
  <c r="GN93" i="107" s="1"/>
  <c r="GO93" i="107" s="1"/>
  <c r="GP93" i="107" s="1"/>
  <c r="GQ93" i="107" s="1"/>
  <c r="GR93" i="107" s="1"/>
  <c r="GS93" i="107" s="1"/>
  <c r="GT93" i="107" s="1"/>
  <c r="GU93" i="107" s="1"/>
  <c r="GV93" i="107" s="1"/>
  <c r="GW93" i="107" s="1"/>
  <c r="GX93" i="107" s="1"/>
  <c r="GY93" i="107" s="1"/>
  <c r="GZ93" i="107" s="1"/>
  <c r="HA93" i="107" s="1"/>
  <c r="HB93" i="107" s="1"/>
  <c r="HC93" i="107" s="1"/>
  <c r="HD93" i="107" s="1"/>
  <c r="HE93" i="107" s="1"/>
  <c r="HF93" i="107" s="1"/>
  <c r="HG93" i="107" s="1"/>
  <c r="HH93" i="107" s="1"/>
  <c r="HI93" i="107" s="1"/>
  <c r="HJ93" i="107" s="1"/>
  <c r="CL10" i="106"/>
  <c r="CL10" i="109"/>
  <c r="CL10" i="100"/>
  <c r="CL10" i="115"/>
  <c r="CL10" i="112"/>
  <c r="CL32" i="115"/>
  <c r="CL30" i="115" s="1"/>
  <c r="CO92" i="107"/>
  <c r="CQ90" i="107"/>
  <c r="EK21" i="107"/>
  <c r="EI24" i="107"/>
  <c r="EM19" i="107"/>
  <c r="EO12" i="107"/>
  <c r="C53" i="108"/>
  <c r="EQ10" i="107"/>
  <c r="CP92" i="107" l="1"/>
  <c r="CQ92" i="107" s="1"/>
  <c r="CR92" i="107" s="1"/>
  <c r="CS92" i="107" s="1"/>
  <c r="CT92" i="107" s="1"/>
  <c r="CU92" i="107" s="1"/>
  <c r="CL79" i="87"/>
  <c r="CL106" i="87"/>
  <c r="CL20" i="115"/>
  <c r="CL47" i="115"/>
  <c r="CL44" i="115"/>
  <c r="CL45" i="115"/>
  <c r="CM10" i="106"/>
  <c r="CM10" i="100"/>
  <c r="CM10" i="112"/>
  <c r="CM10" i="115"/>
  <c r="CM10" i="109"/>
  <c r="CM32" i="115"/>
  <c r="CM30" i="115" s="1"/>
  <c r="CN2" i="107"/>
  <c r="CM55" i="106" s="1"/>
  <c r="CR90" i="107"/>
  <c r="EP12" i="107"/>
  <c r="EJ24" i="107"/>
  <c r="AW56" i="106"/>
  <c r="E53" i="108"/>
  <c r="EL21" i="107"/>
  <c r="EN19" i="107"/>
  <c r="ER10" i="107"/>
  <c r="CL78" i="87" l="1"/>
  <c r="CL105" i="87"/>
  <c r="CN83" i="106"/>
  <c r="CN67" i="106" s="1"/>
  <c r="B94" i="107" s="1"/>
  <c r="CO94" i="107" s="1"/>
  <c r="CM79" i="87"/>
  <c r="CM106" i="87"/>
  <c r="CM44" i="115"/>
  <c r="CM45" i="115"/>
  <c r="CM47" i="115"/>
  <c r="CM20" i="115"/>
  <c r="CS90" i="107"/>
  <c r="CT90" i="107" s="1"/>
  <c r="CU90" i="107" s="1"/>
  <c r="CV90" i="107" s="1"/>
  <c r="CW90" i="107" s="1"/>
  <c r="CX90" i="107" s="1"/>
  <c r="CY90" i="107" s="1"/>
  <c r="CZ90" i="107" s="1"/>
  <c r="DA90" i="107" s="1"/>
  <c r="DB90" i="107" s="1"/>
  <c r="DC90" i="107" s="1"/>
  <c r="DD90" i="107" s="1"/>
  <c r="DE90" i="107" s="1"/>
  <c r="DF90" i="107" s="1"/>
  <c r="DG90" i="107" s="1"/>
  <c r="DH90" i="107" s="1"/>
  <c r="DI90" i="107" s="1"/>
  <c r="DJ90" i="107" s="1"/>
  <c r="DK90" i="107" s="1"/>
  <c r="DL90" i="107" s="1"/>
  <c r="DM90" i="107" s="1"/>
  <c r="DN90" i="107" s="1"/>
  <c r="DO90" i="107" s="1"/>
  <c r="DP90" i="107" s="1"/>
  <c r="DQ90" i="107" s="1"/>
  <c r="DR90" i="107" s="1"/>
  <c r="DS90" i="107" s="1"/>
  <c r="DT90" i="107" s="1"/>
  <c r="DU90" i="107" s="1"/>
  <c r="DV90" i="107" s="1"/>
  <c r="DW90" i="107" s="1"/>
  <c r="DX90" i="107" s="1"/>
  <c r="DY90" i="107" s="1"/>
  <c r="DZ90" i="107" s="1"/>
  <c r="EA90" i="107" s="1"/>
  <c r="EB90" i="107" s="1"/>
  <c r="EC90" i="107" s="1"/>
  <c r="ED90" i="107" s="1"/>
  <c r="EE90" i="107" s="1"/>
  <c r="EF90" i="107" s="1"/>
  <c r="EG90" i="107" s="1"/>
  <c r="EH90" i="107" s="1"/>
  <c r="EI90" i="107" s="1"/>
  <c r="EJ90" i="107" s="1"/>
  <c r="EK90" i="107" s="1"/>
  <c r="EL90" i="107" s="1"/>
  <c r="EM90" i="107" s="1"/>
  <c r="EN90" i="107" s="1"/>
  <c r="EO90" i="107" s="1"/>
  <c r="EP90" i="107" s="1"/>
  <c r="EQ90" i="107" s="1"/>
  <c r="ER90" i="107" s="1"/>
  <c r="ES90" i="107" s="1"/>
  <c r="ET90" i="107" s="1"/>
  <c r="EU90" i="107" s="1"/>
  <c r="EV90" i="107" s="1"/>
  <c r="EW90" i="107" s="1"/>
  <c r="EX90" i="107" s="1"/>
  <c r="EY90" i="107" s="1"/>
  <c r="EZ90" i="107" s="1"/>
  <c r="FA90" i="107" s="1"/>
  <c r="FB90" i="107" s="1"/>
  <c r="FC90" i="107" s="1"/>
  <c r="FD90" i="107" s="1"/>
  <c r="FE90" i="107" s="1"/>
  <c r="FF90" i="107" s="1"/>
  <c r="FG90" i="107" s="1"/>
  <c r="FH90" i="107" s="1"/>
  <c r="FI90" i="107" s="1"/>
  <c r="FJ90" i="107" s="1"/>
  <c r="FK90" i="107" s="1"/>
  <c r="FL90" i="107" s="1"/>
  <c r="FM90" i="107" s="1"/>
  <c r="FN90" i="107" s="1"/>
  <c r="FO90" i="107" s="1"/>
  <c r="FP90" i="107" s="1"/>
  <c r="FQ90" i="107" s="1"/>
  <c r="FR90" i="107" s="1"/>
  <c r="FS90" i="107" s="1"/>
  <c r="FT90" i="107" s="1"/>
  <c r="FU90" i="107" s="1"/>
  <c r="FV90" i="107" s="1"/>
  <c r="FW90" i="107" s="1"/>
  <c r="FX90" i="107" s="1"/>
  <c r="FY90" i="107" s="1"/>
  <c r="FZ90" i="107" s="1"/>
  <c r="GA90" i="107" s="1"/>
  <c r="GB90" i="107" s="1"/>
  <c r="GC90" i="107" s="1"/>
  <c r="GD90" i="107" s="1"/>
  <c r="GE90" i="107" s="1"/>
  <c r="GF90" i="107" s="1"/>
  <c r="GG90" i="107" s="1"/>
  <c r="GH90" i="107" s="1"/>
  <c r="GI90" i="107" s="1"/>
  <c r="GJ90" i="107" s="1"/>
  <c r="GK90" i="107" s="1"/>
  <c r="GL90" i="107" s="1"/>
  <c r="GM90" i="107" s="1"/>
  <c r="GN90" i="107" s="1"/>
  <c r="GO90" i="107" s="1"/>
  <c r="GP90" i="107" s="1"/>
  <c r="GQ90" i="107" s="1"/>
  <c r="GR90" i="107" s="1"/>
  <c r="GS90" i="107" s="1"/>
  <c r="GT90" i="107" s="1"/>
  <c r="GU90" i="107" s="1"/>
  <c r="GV90" i="107" s="1"/>
  <c r="GW90" i="107" s="1"/>
  <c r="GX90" i="107" s="1"/>
  <c r="GY90" i="107" s="1"/>
  <c r="GZ90" i="107" s="1"/>
  <c r="HA90" i="107" s="1"/>
  <c r="HB90" i="107" s="1"/>
  <c r="HC90" i="107" s="1"/>
  <c r="HD90" i="107" s="1"/>
  <c r="HE90" i="107" s="1"/>
  <c r="HF90" i="107" s="1"/>
  <c r="HG90" i="107" s="1"/>
  <c r="HH90" i="107" s="1"/>
  <c r="HI90" i="107" s="1"/>
  <c r="HJ90" i="107" s="1"/>
  <c r="CV92" i="107"/>
  <c r="CW92" i="107" s="1"/>
  <c r="CX92" i="107" s="1"/>
  <c r="CY92" i="107" s="1"/>
  <c r="CZ92" i="107" s="1"/>
  <c r="DA92" i="107" s="1"/>
  <c r="DB92" i="107" s="1"/>
  <c r="DC92" i="107" s="1"/>
  <c r="DD92" i="107" s="1"/>
  <c r="DE92" i="107" s="1"/>
  <c r="DF92" i="107" s="1"/>
  <c r="DG92" i="107" s="1"/>
  <c r="DH92" i="107" s="1"/>
  <c r="DI92" i="107" s="1"/>
  <c r="DJ92" i="107" s="1"/>
  <c r="DK92" i="107" s="1"/>
  <c r="DL92" i="107" s="1"/>
  <c r="DM92" i="107" s="1"/>
  <c r="DN92" i="107" s="1"/>
  <c r="DO92" i="107" s="1"/>
  <c r="DP92" i="107" s="1"/>
  <c r="DQ92" i="107" s="1"/>
  <c r="DR92" i="107" s="1"/>
  <c r="DS92" i="107" s="1"/>
  <c r="DT92" i="107" s="1"/>
  <c r="DU92" i="107" s="1"/>
  <c r="DV92" i="107" s="1"/>
  <c r="DW92" i="107" s="1"/>
  <c r="DX92" i="107" s="1"/>
  <c r="DY92" i="107" s="1"/>
  <c r="DZ92" i="107" s="1"/>
  <c r="EA92" i="107" s="1"/>
  <c r="EB92" i="107" s="1"/>
  <c r="EC92" i="107" s="1"/>
  <c r="ED92" i="107" s="1"/>
  <c r="EE92" i="107" s="1"/>
  <c r="EF92" i="107" s="1"/>
  <c r="EG92" i="107" s="1"/>
  <c r="EH92" i="107" s="1"/>
  <c r="EI92" i="107" s="1"/>
  <c r="EJ92" i="107" s="1"/>
  <c r="EK92" i="107" s="1"/>
  <c r="EL92" i="107" s="1"/>
  <c r="EM92" i="107" s="1"/>
  <c r="EN92" i="107" s="1"/>
  <c r="EO92" i="107" s="1"/>
  <c r="EP92" i="107" s="1"/>
  <c r="EQ92" i="107" s="1"/>
  <c r="ER92" i="107" s="1"/>
  <c r="ES92" i="107" s="1"/>
  <c r="ET92" i="107" s="1"/>
  <c r="EU92" i="107" s="1"/>
  <c r="EV92" i="107" s="1"/>
  <c r="EW92" i="107" s="1"/>
  <c r="EX92" i="107" s="1"/>
  <c r="EY92" i="107" s="1"/>
  <c r="EZ92" i="107" s="1"/>
  <c r="FA92" i="107" s="1"/>
  <c r="FB92" i="107" s="1"/>
  <c r="FC92" i="107" s="1"/>
  <c r="FD92" i="107" s="1"/>
  <c r="FE92" i="107" s="1"/>
  <c r="FF92" i="107" s="1"/>
  <c r="FG92" i="107" s="1"/>
  <c r="FH92" i="107" s="1"/>
  <c r="FI92" i="107" s="1"/>
  <c r="FJ92" i="107" s="1"/>
  <c r="FK92" i="107" s="1"/>
  <c r="FL92" i="107" s="1"/>
  <c r="FM92" i="107" s="1"/>
  <c r="FN92" i="107" s="1"/>
  <c r="FO92" i="107" s="1"/>
  <c r="FP92" i="107" s="1"/>
  <c r="FQ92" i="107" s="1"/>
  <c r="FR92" i="107" s="1"/>
  <c r="FS92" i="107" s="1"/>
  <c r="FT92" i="107" s="1"/>
  <c r="FU92" i="107" s="1"/>
  <c r="FV92" i="107" s="1"/>
  <c r="FW92" i="107" s="1"/>
  <c r="FX92" i="107" s="1"/>
  <c r="FY92" i="107" s="1"/>
  <c r="FZ92" i="107" s="1"/>
  <c r="GA92" i="107" s="1"/>
  <c r="GB92" i="107" s="1"/>
  <c r="GC92" i="107" s="1"/>
  <c r="GD92" i="107" s="1"/>
  <c r="GE92" i="107" s="1"/>
  <c r="GF92" i="107" s="1"/>
  <c r="GG92" i="107" s="1"/>
  <c r="GH92" i="107" s="1"/>
  <c r="GI92" i="107" s="1"/>
  <c r="GJ92" i="107" s="1"/>
  <c r="GK92" i="107" s="1"/>
  <c r="GL92" i="107" s="1"/>
  <c r="GM92" i="107" s="1"/>
  <c r="GN92" i="107" s="1"/>
  <c r="GO92" i="107" s="1"/>
  <c r="GP92" i="107" s="1"/>
  <c r="GQ92" i="107" s="1"/>
  <c r="GR92" i="107" s="1"/>
  <c r="GS92" i="107" s="1"/>
  <c r="GT92" i="107" s="1"/>
  <c r="GU92" i="107" s="1"/>
  <c r="GV92" i="107" s="1"/>
  <c r="GW92" i="107" s="1"/>
  <c r="GX92" i="107" s="1"/>
  <c r="GY92" i="107" s="1"/>
  <c r="GZ92" i="107" s="1"/>
  <c r="HA92" i="107" s="1"/>
  <c r="HB92" i="107" s="1"/>
  <c r="HC92" i="107" s="1"/>
  <c r="HD92" i="107" s="1"/>
  <c r="HE92" i="107" s="1"/>
  <c r="HF92" i="107" s="1"/>
  <c r="HG92" i="107" s="1"/>
  <c r="HH92" i="107" s="1"/>
  <c r="HI92" i="107" s="1"/>
  <c r="HJ92" i="107" s="1"/>
  <c r="EK24" i="107"/>
  <c r="EO19" i="107"/>
  <c r="AW95" i="106"/>
  <c r="F53" i="108"/>
  <c r="EM21" i="107"/>
  <c r="ES10" i="107"/>
  <c r="EQ12" i="107"/>
  <c r="CP94" i="107" l="1"/>
  <c r="CO2" i="107"/>
  <c r="CN55" i="106" s="1"/>
  <c r="CM105" i="87"/>
  <c r="CM78" i="87"/>
  <c r="CN10" i="109"/>
  <c r="CN10" i="106"/>
  <c r="CN32" i="115"/>
  <c r="CN30" i="115" s="1"/>
  <c r="CN10" i="112"/>
  <c r="CN10" i="100"/>
  <c r="CN10" i="115"/>
  <c r="ET10" i="107"/>
  <c r="C54" i="108"/>
  <c r="EP19" i="107"/>
  <c r="EN21" i="107"/>
  <c r="EL24" i="107"/>
  <c r="ER12" i="107"/>
  <c r="CO83" i="106" l="1"/>
  <c r="CO67" i="106" s="1"/>
  <c r="B95" i="107" s="1"/>
  <c r="CP95" i="107" s="1"/>
  <c r="CQ95" i="107" s="1"/>
  <c r="CR95" i="107" s="1"/>
  <c r="CS95" i="107" s="1"/>
  <c r="CT95" i="107" s="1"/>
  <c r="CU95" i="107" s="1"/>
  <c r="CV95" i="107" s="1"/>
  <c r="CW95" i="107" s="1"/>
  <c r="CX95" i="107" s="1"/>
  <c r="CY95" i="107" s="1"/>
  <c r="CZ95" i="107" s="1"/>
  <c r="DA95" i="107" s="1"/>
  <c r="DB95" i="107" s="1"/>
  <c r="DC95" i="107" s="1"/>
  <c r="DD95" i="107" s="1"/>
  <c r="DE95" i="107" s="1"/>
  <c r="DF95" i="107" s="1"/>
  <c r="DG95" i="107" s="1"/>
  <c r="DH95" i="107" s="1"/>
  <c r="DI95" i="107" s="1"/>
  <c r="DJ95" i="107" s="1"/>
  <c r="DK95" i="107" s="1"/>
  <c r="DL95" i="107" s="1"/>
  <c r="DM95" i="107" s="1"/>
  <c r="DN95" i="107" s="1"/>
  <c r="DO95" i="107" s="1"/>
  <c r="DP95" i="107" s="1"/>
  <c r="DQ95" i="107" s="1"/>
  <c r="DR95" i="107" s="1"/>
  <c r="DS95" i="107" s="1"/>
  <c r="DT95" i="107" s="1"/>
  <c r="DU95" i="107" s="1"/>
  <c r="DV95" i="107" s="1"/>
  <c r="DW95" i="107" s="1"/>
  <c r="DX95" i="107" s="1"/>
  <c r="DY95" i="107" s="1"/>
  <c r="DZ95" i="107" s="1"/>
  <c r="EA95" i="107" s="1"/>
  <c r="EB95" i="107" s="1"/>
  <c r="EC95" i="107" s="1"/>
  <c r="ED95" i="107" s="1"/>
  <c r="EE95" i="107" s="1"/>
  <c r="EF95" i="107" s="1"/>
  <c r="EG95" i="107" s="1"/>
  <c r="EH95" i="107" s="1"/>
  <c r="EI95" i="107" s="1"/>
  <c r="EJ95" i="107" s="1"/>
  <c r="EK95" i="107" s="1"/>
  <c r="EL95" i="107" s="1"/>
  <c r="EM95" i="107" s="1"/>
  <c r="EN95" i="107" s="1"/>
  <c r="EO95" i="107" s="1"/>
  <c r="EP95" i="107" s="1"/>
  <c r="EQ95" i="107" s="1"/>
  <c r="ER95" i="107" s="1"/>
  <c r="ES95" i="107" s="1"/>
  <c r="ET95" i="107" s="1"/>
  <c r="EU95" i="107" s="1"/>
  <c r="EV95" i="107" s="1"/>
  <c r="EW95" i="107" s="1"/>
  <c r="EX95" i="107" s="1"/>
  <c r="EY95" i="107" s="1"/>
  <c r="EZ95" i="107" s="1"/>
  <c r="FA95" i="107" s="1"/>
  <c r="FB95" i="107" s="1"/>
  <c r="FC95" i="107" s="1"/>
  <c r="FD95" i="107" s="1"/>
  <c r="FE95" i="107" s="1"/>
  <c r="FF95" i="107" s="1"/>
  <c r="FG95" i="107" s="1"/>
  <c r="FH95" i="107" s="1"/>
  <c r="FI95" i="107" s="1"/>
  <c r="FJ95" i="107" s="1"/>
  <c r="FK95" i="107" s="1"/>
  <c r="FL95" i="107" s="1"/>
  <c r="FM95" i="107" s="1"/>
  <c r="FN95" i="107" s="1"/>
  <c r="FO95" i="107" s="1"/>
  <c r="FP95" i="107" s="1"/>
  <c r="FQ95" i="107" s="1"/>
  <c r="FR95" i="107" s="1"/>
  <c r="FS95" i="107" s="1"/>
  <c r="FT95" i="107" s="1"/>
  <c r="FU95" i="107" s="1"/>
  <c r="FV95" i="107" s="1"/>
  <c r="FW95" i="107" s="1"/>
  <c r="FX95" i="107" s="1"/>
  <c r="FY95" i="107" s="1"/>
  <c r="FZ95" i="107" s="1"/>
  <c r="GA95" i="107" s="1"/>
  <c r="GB95" i="107" s="1"/>
  <c r="GC95" i="107" s="1"/>
  <c r="GD95" i="107" s="1"/>
  <c r="GE95" i="107" s="1"/>
  <c r="GF95" i="107" s="1"/>
  <c r="GG95" i="107" s="1"/>
  <c r="GH95" i="107" s="1"/>
  <c r="GI95" i="107" s="1"/>
  <c r="GJ95" i="107" s="1"/>
  <c r="GK95" i="107" s="1"/>
  <c r="GL95" i="107" s="1"/>
  <c r="GM95" i="107" s="1"/>
  <c r="GN95" i="107" s="1"/>
  <c r="GO95" i="107" s="1"/>
  <c r="GP95" i="107" s="1"/>
  <c r="GQ95" i="107" s="1"/>
  <c r="GR95" i="107" s="1"/>
  <c r="GS95" i="107" s="1"/>
  <c r="GT95" i="107" s="1"/>
  <c r="GU95" i="107" s="1"/>
  <c r="GV95" i="107" s="1"/>
  <c r="GW95" i="107" s="1"/>
  <c r="GX95" i="107" s="1"/>
  <c r="GY95" i="107" s="1"/>
  <c r="GZ95" i="107" s="1"/>
  <c r="HA95" i="107" s="1"/>
  <c r="HB95" i="107" s="1"/>
  <c r="HC95" i="107" s="1"/>
  <c r="HD95" i="107" s="1"/>
  <c r="HE95" i="107" s="1"/>
  <c r="HF95" i="107" s="1"/>
  <c r="HG95" i="107" s="1"/>
  <c r="HH95" i="107" s="1"/>
  <c r="HI95" i="107" s="1"/>
  <c r="HJ95" i="107" s="1"/>
  <c r="CN20" i="115"/>
  <c r="CN47" i="115"/>
  <c r="CN45" i="115"/>
  <c r="CN44" i="115"/>
  <c r="CO10" i="106"/>
  <c r="CO10" i="112"/>
  <c r="CO32" i="115"/>
  <c r="CO30" i="115" s="1"/>
  <c r="CO10" i="109"/>
  <c r="CO10" i="115"/>
  <c r="CO10" i="100"/>
  <c r="CN106" i="87"/>
  <c r="CN79" i="87"/>
  <c r="CQ94" i="107"/>
  <c r="CP2" i="107"/>
  <c r="CO55" i="106" s="1"/>
  <c r="EO21" i="107"/>
  <c r="EM24" i="107"/>
  <c r="EQ19" i="107"/>
  <c r="ES12" i="107"/>
  <c r="EU10" i="107"/>
  <c r="E54" i="108"/>
  <c r="AX56" i="106"/>
  <c r="CR94" i="107" l="1"/>
  <c r="CO79" i="87"/>
  <c r="CO106" i="87"/>
  <c r="CO44" i="115"/>
  <c r="CO45" i="115"/>
  <c r="CO20" i="115"/>
  <c r="CO47" i="115"/>
  <c r="CN78" i="87"/>
  <c r="CN105" i="87"/>
  <c r="CP83" i="106"/>
  <c r="CP67" i="106" s="1"/>
  <c r="B96" i="107" s="1"/>
  <c r="CQ96" i="107" s="1"/>
  <c r="CR96" i="107" s="1"/>
  <c r="CS96" i="107" s="1"/>
  <c r="CT96" i="107" s="1"/>
  <c r="CU96" i="107" s="1"/>
  <c r="CV96" i="107" s="1"/>
  <c r="CW96" i="107" s="1"/>
  <c r="CX96" i="107" s="1"/>
  <c r="CY96" i="107" s="1"/>
  <c r="CZ96" i="107" s="1"/>
  <c r="DA96" i="107" s="1"/>
  <c r="DB96" i="107" s="1"/>
  <c r="DC96" i="107" s="1"/>
  <c r="DD96" i="107" s="1"/>
  <c r="DE96" i="107" s="1"/>
  <c r="DF96" i="107" s="1"/>
  <c r="DG96" i="107" s="1"/>
  <c r="DH96" i="107" s="1"/>
  <c r="DI96" i="107" s="1"/>
  <c r="DJ96" i="107" s="1"/>
  <c r="DK96" i="107" s="1"/>
  <c r="DL96" i="107" s="1"/>
  <c r="DM96" i="107" s="1"/>
  <c r="DN96" i="107" s="1"/>
  <c r="DO96" i="107" s="1"/>
  <c r="DP96" i="107" s="1"/>
  <c r="DQ96" i="107" s="1"/>
  <c r="DR96" i="107" s="1"/>
  <c r="DS96" i="107" s="1"/>
  <c r="DT96" i="107" s="1"/>
  <c r="DU96" i="107" s="1"/>
  <c r="DV96" i="107" s="1"/>
  <c r="DW96" i="107" s="1"/>
  <c r="DX96" i="107" s="1"/>
  <c r="DY96" i="107" s="1"/>
  <c r="DZ96" i="107" s="1"/>
  <c r="EA96" i="107" s="1"/>
  <c r="EB96" i="107" s="1"/>
  <c r="EC96" i="107" s="1"/>
  <c r="ED96" i="107" s="1"/>
  <c r="EE96" i="107" s="1"/>
  <c r="EF96" i="107" s="1"/>
  <c r="EG96" i="107" s="1"/>
  <c r="EH96" i="107" s="1"/>
  <c r="EI96" i="107" s="1"/>
  <c r="EJ96" i="107" s="1"/>
  <c r="EK96" i="107" s="1"/>
  <c r="EL96" i="107" s="1"/>
  <c r="EM96" i="107" s="1"/>
  <c r="EN96" i="107" s="1"/>
  <c r="EO96" i="107" s="1"/>
  <c r="EP96" i="107" s="1"/>
  <c r="EQ96" i="107" s="1"/>
  <c r="ER96" i="107" s="1"/>
  <c r="ES96" i="107" s="1"/>
  <c r="ET96" i="107" s="1"/>
  <c r="EU96" i="107" s="1"/>
  <c r="EV96" i="107" s="1"/>
  <c r="EW96" i="107" s="1"/>
  <c r="EX96" i="107" s="1"/>
  <c r="EY96" i="107" s="1"/>
  <c r="EZ96" i="107" s="1"/>
  <c r="FA96" i="107" s="1"/>
  <c r="FB96" i="107" s="1"/>
  <c r="FC96" i="107" s="1"/>
  <c r="FD96" i="107" s="1"/>
  <c r="FE96" i="107" s="1"/>
  <c r="FF96" i="107" s="1"/>
  <c r="FG96" i="107" s="1"/>
  <c r="FH96" i="107" s="1"/>
  <c r="FI96" i="107" s="1"/>
  <c r="FJ96" i="107" s="1"/>
  <c r="FK96" i="107" s="1"/>
  <c r="FL96" i="107" s="1"/>
  <c r="FM96" i="107" s="1"/>
  <c r="FN96" i="107" s="1"/>
  <c r="FO96" i="107" s="1"/>
  <c r="FP96" i="107" s="1"/>
  <c r="FQ96" i="107" s="1"/>
  <c r="FR96" i="107" s="1"/>
  <c r="FS96" i="107" s="1"/>
  <c r="FT96" i="107" s="1"/>
  <c r="FU96" i="107" s="1"/>
  <c r="FV96" i="107" s="1"/>
  <c r="FW96" i="107" s="1"/>
  <c r="FX96" i="107" s="1"/>
  <c r="FY96" i="107" s="1"/>
  <c r="FZ96" i="107" s="1"/>
  <c r="GA96" i="107" s="1"/>
  <c r="GB96" i="107" s="1"/>
  <c r="GC96" i="107" s="1"/>
  <c r="GD96" i="107" s="1"/>
  <c r="GE96" i="107" s="1"/>
  <c r="GF96" i="107" s="1"/>
  <c r="GG96" i="107" s="1"/>
  <c r="GH96" i="107" s="1"/>
  <c r="GI96" i="107" s="1"/>
  <c r="GJ96" i="107" s="1"/>
  <c r="GK96" i="107" s="1"/>
  <c r="GL96" i="107" s="1"/>
  <c r="GM96" i="107" s="1"/>
  <c r="GN96" i="107" s="1"/>
  <c r="GO96" i="107" s="1"/>
  <c r="GP96" i="107" s="1"/>
  <c r="GQ96" i="107" s="1"/>
  <c r="GR96" i="107" s="1"/>
  <c r="GS96" i="107" s="1"/>
  <c r="GT96" i="107" s="1"/>
  <c r="GU96" i="107" s="1"/>
  <c r="GV96" i="107" s="1"/>
  <c r="GW96" i="107" s="1"/>
  <c r="GX96" i="107" s="1"/>
  <c r="GY96" i="107" s="1"/>
  <c r="GZ96" i="107" s="1"/>
  <c r="HA96" i="107" s="1"/>
  <c r="HB96" i="107" s="1"/>
  <c r="HC96" i="107" s="1"/>
  <c r="HD96" i="107" s="1"/>
  <c r="HE96" i="107" s="1"/>
  <c r="HF96" i="107" s="1"/>
  <c r="HG96" i="107" s="1"/>
  <c r="HH96" i="107" s="1"/>
  <c r="HI96" i="107" s="1"/>
  <c r="HJ96" i="107" s="1"/>
  <c r="EV10" i="107"/>
  <c r="ET12" i="107"/>
  <c r="AX95" i="106"/>
  <c r="F54" i="108"/>
  <c r="EN24" i="107"/>
  <c r="EP21" i="107"/>
  <c r="ER19" i="107"/>
  <c r="CO105" i="87" l="1"/>
  <c r="CO78" i="87"/>
  <c r="CP10" i="112"/>
  <c r="CP10" i="100"/>
  <c r="CP10" i="106"/>
  <c r="CP10" i="109"/>
  <c r="CP10" i="115"/>
  <c r="CP32" i="115"/>
  <c r="CP30" i="115" s="1"/>
  <c r="CQ2" i="107"/>
  <c r="CP55" i="106" s="1"/>
  <c r="CS94" i="107"/>
  <c r="EQ21" i="107"/>
  <c r="C55" i="108"/>
  <c r="EU12" i="107"/>
  <c r="EO24" i="107"/>
  <c r="ES19" i="107"/>
  <c r="EW10" i="107"/>
  <c r="CQ83" i="106" l="1"/>
  <c r="CQ67" i="106" s="1"/>
  <c r="B97" i="107" s="1"/>
  <c r="CR97" i="107" s="1"/>
  <c r="CS97" i="107" s="1"/>
  <c r="CT97" i="107" s="1"/>
  <c r="CU97" i="107" s="1"/>
  <c r="CV97" i="107" s="1"/>
  <c r="CW97" i="107" s="1"/>
  <c r="CX97" i="107" s="1"/>
  <c r="CY97" i="107" s="1"/>
  <c r="CZ97" i="107" s="1"/>
  <c r="DA97" i="107" s="1"/>
  <c r="DB97" i="107" s="1"/>
  <c r="DC97" i="107" s="1"/>
  <c r="DD97" i="107" s="1"/>
  <c r="DE97" i="107" s="1"/>
  <c r="DF97" i="107" s="1"/>
  <c r="DG97" i="107" s="1"/>
  <c r="DH97" i="107" s="1"/>
  <c r="DI97" i="107" s="1"/>
  <c r="DJ97" i="107" s="1"/>
  <c r="DK97" i="107" s="1"/>
  <c r="DL97" i="107" s="1"/>
  <c r="DM97" i="107" s="1"/>
  <c r="DN97" i="107" s="1"/>
  <c r="DO97" i="107" s="1"/>
  <c r="DP97" i="107" s="1"/>
  <c r="DQ97" i="107" s="1"/>
  <c r="DR97" i="107" s="1"/>
  <c r="DS97" i="107" s="1"/>
  <c r="DT97" i="107" s="1"/>
  <c r="DU97" i="107" s="1"/>
  <c r="DV97" i="107" s="1"/>
  <c r="DW97" i="107" s="1"/>
  <c r="DX97" i="107" s="1"/>
  <c r="DY97" i="107" s="1"/>
  <c r="DZ97" i="107" s="1"/>
  <c r="EA97" i="107" s="1"/>
  <c r="EB97" i="107" s="1"/>
  <c r="EC97" i="107" s="1"/>
  <c r="ED97" i="107" s="1"/>
  <c r="EE97" i="107" s="1"/>
  <c r="EF97" i="107" s="1"/>
  <c r="EG97" i="107" s="1"/>
  <c r="EH97" i="107" s="1"/>
  <c r="EI97" i="107" s="1"/>
  <c r="EJ97" i="107" s="1"/>
  <c r="EK97" i="107" s="1"/>
  <c r="EL97" i="107" s="1"/>
  <c r="EM97" i="107" s="1"/>
  <c r="EN97" i="107" s="1"/>
  <c r="EO97" i="107" s="1"/>
  <c r="EP97" i="107" s="1"/>
  <c r="EQ97" i="107" s="1"/>
  <c r="ER97" i="107" s="1"/>
  <c r="ES97" i="107" s="1"/>
  <c r="ET97" i="107" s="1"/>
  <c r="EU97" i="107" s="1"/>
  <c r="EV97" i="107" s="1"/>
  <c r="EW97" i="107" s="1"/>
  <c r="EX97" i="107" s="1"/>
  <c r="EY97" i="107" s="1"/>
  <c r="EZ97" i="107" s="1"/>
  <c r="FA97" i="107" s="1"/>
  <c r="FB97" i="107" s="1"/>
  <c r="FC97" i="107" s="1"/>
  <c r="FD97" i="107" s="1"/>
  <c r="FE97" i="107" s="1"/>
  <c r="FF97" i="107" s="1"/>
  <c r="FG97" i="107" s="1"/>
  <c r="FH97" i="107" s="1"/>
  <c r="FI97" i="107" s="1"/>
  <c r="FJ97" i="107" s="1"/>
  <c r="FK97" i="107" s="1"/>
  <c r="FL97" i="107" s="1"/>
  <c r="FM97" i="107" s="1"/>
  <c r="FN97" i="107" s="1"/>
  <c r="FO97" i="107" s="1"/>
  <c r="FP97" i="107" s="1"/>
  <c r="FQ97" i="107" s="1"/>
  <c r="FR97" i="107" s="1"/>
  <c r="FS97" i="107" s="1"/>
  <c r="FT97" i="107" s="1"/>
  <c r="FU97" i="107" s="1"/>
  <c r="FV97" i="107" s="1"/>
  <c r="FW97" i="107" s="1"/>
  <c r="FX97" i="107" s="1"/>
  <c r="FY97" i="107" s="1"/>
  <c r="FZ97" i="107" s="1"/>
  <c r="GA97" i="107" s="1"/>
  <c r="GB97" i="107" s="1"/>
  <c r="GC97" i="107" s="1"/>
  <c r="GD97" i="107" s="1"/>
  <c r="GE97" i="107" s="1"/>
  <c r="GF97" i="107" s="1"/>
  <c r="GG97" i="107" s="1"/>
  <c r="GH97" i="107" s="1"/>
  <c r="GI97" i="107" s="1"/>
  <c r="GJ97" i="107" s="1"/>
  <c r="GK97" i="107" s="1"/>
  <c r="GL97" i="107" s="1"/>
  <c r="GM97" i="107" s="1"/>
  <c r="GN97" i="107" s="1"/>
  <c r="GO97" i="107" s="1"/>
  <c r="GP97" i="107" s="1"/>
  <c r="GQ97" i="107" s="1"/>
  <c r="GR97" i="107" s="1"/>
  <c r="GS97" i="107" s="1"/>
  <c r="GT97" i="107" s="1"/>
  <c r="GU97" i="107" s="1"/>
  <c r="GV97" i="107" s="1"/>
  <c r="GW97" i="107" s="1"/>
  <c r="GX97" i="107" s="1"/>
  <c r="GY97" i="107" s="1"/>
  <c r="GZ97" i="107" s="1"/>
  <c r="HA97" i="107" s="1"/>
  <c r="HB97" i="107" s="1"/>
  <c r="HC97" i="107" s="1"/>
  <c r="HD97" i="107" s="1"/>
  <c r="HE97" i="107" s="1"/>
  <c r="HF97" i="107" s="1"/>
  <c r="HG97" i="107" s="1"/>
  <c r="HH97" i="107" s="1"/>
  <c r="HI97" i="107" s="1"/>
  <c r="HJ97" i="107" s="1"/>
  <c r="CP47" i="115"/>
  <c r="CP20" i="115"/>
  <c r="CT94" i="107"/>
  <c r="CP106" i="87"/>
  <c r="CP79" i="87"/>
  <c r="CP45" i="115"/>
  <c r="CP44" i="115"/>
  <c r="CQ10" i="115"/>
  <c r="CQ10" i="106"/>
  <c r="CQ10" i="100"/>
  <c r="CQ32" i="115"/>
  <c r="CQ30" i="115" s="1"/>
  <c r="CQ10" i="109"/>
  <c r="CQ10" i="112"/>
  <c r="ET19" i="107"/>
  <c r="E55" i="108"/>
  <c r="AY56" i="106"/>
  <c r="EP24" i="107"/>
  <c r="EV12" i="107"/>
  <c r="ER21" i="107"/>
  <c r="EX10" i="107"/>
  <c r="CR2" i="107" l="1"/>
  <c r="CQ55" i="106" s="1"/>
  <c r="CQ20" i="115"/>
  <c r="CQ47" i="115"/>
  <c r="CU94" i="107"/>
  <c r="CV94" i="107" s="1"/>
  <c r="CW94" i="107" s="1"/>
  <c r="CX94" i="107" s="1"/>
  <c r="CY94" i="107" s="1"/>
  <c r="CZ94" i="107" s="1"/>
  <c r="DA94" i="107" s="1"/>
  <c r="DB94" i="107" s="1"/>
  <c r="DC94" i="107" s="1"/>
  <c r="DD94" i="107" s="1"/>
  <c r="DE94" i="107" s="1"/>
  <c r="DF94" i="107" s="1"/>
  <c r="DG94" i="107" s="1"/>
  <c r="DH94" i="107" s="1"/>
  <c r="DI94" i="107" s="1"/>
  <c r="DJ94" i="107" s="1"/>
  <c r="DK94" i="107" s="1"/>
  <c r="DL94" i="107" s="1"/>
  <c r="DM94" i="107" s="1"/>
  <c r="DN94" i="107" s="1"/>
  <c r="DO94" i="107" s="1"/>
  <c r="DP94" i="107" s="1"/>
  <c r="DQ94" i="107" s="1"/>
  <c r="DR94" i="107" s="1"/>
  <c r="DS94" i="107" s="1"/>
  <c r="DT94" i="107" s="1"/>
  <c r="DU94" i="107" s="1"/>
  <c r="DV94" i="107" s="1"/>
  <c r="DW94" i="107" s="1"/>
  <c r="DX94" i="107" s="1"/>
  <c r="DY94" i="107" s="1"/>
  <c r="DZ94" i="107" s="1"/>
  <c r="EA94" i="107" s="1"/>
  <c r="EB94" i="107" s="1"/>
  <c r="EC94" i="107" s="1"/>
  <c r="ED94" i="107" s="1"/>
  <c r="EE94" i="107" s="1"/>
  <c r="EF94" i="107" s="1"/>
  <c r="EG94" i="107" s="1"/>
  <c r="EH94" i="107" s="1"/>
  <c r="EI94" i="107" s="1"/>
  <c r="EJ94" i="107" s="1"/>
  <c r="EK94" i="107" s="1"/>
  <c r="EL94" i="107" s="1"/>
  <c r="EM94" i="107" s="1"/>
  <c r="EN94" i="107" s="1"/>
  <c r="EO94" i="107" s="1"/>
  <c r="EP94" i="107" s="1"/>
  <c r="EQ94" i="107" s="1"/>
  <c r="ER94" i="107" s="1"/>
  <c r="ES94" i="107" s="1"/>
  <c r="ET94" i="107" s="1"/>
  <c r="EU94" i="107" s="1"/>
  <c r="EV94" i="107" s="1"/>
  <c r="EW94" i="107" s="1"/>
  <c r="EX94" i="107" s="1"/>
  <c r="EY94" i="107" s="1"/>
  <c r="EZ94" i="107" s="1"/>
  <c r="FA94" i="107" s="1"/>
  <c r="FB94" i="107" s="1"/>
  <c r="FC94" i="107" s="1"/>
  <c r="FD94" i="107" s="1"/>
  <c r="FE94" i="107" s="1"/>
  <c r="FF94" i="107" s="1"/>
  <c r="FG94" i="107" s="1"/>
  <c r="FH94" i="107" s="1"/>
  <c r="FI94" i="107" s="1"/>
  <c r="FJ94" i="107" s="1"/>
  <c r="FK94" i="107" s="1"/>
  <c r="FL94" i="107" s="1"/>
  <c r="FM94" i="107" s="1"/>
  <c r="FN94" i="107" s="1"/>
  <c r="FO94" i="107" s="1"/>
  <c r="FP94" i="107" s="1"/>
  <c r="FQ94" i="107" s="1"/>
  <c r="FR94" i="107" s="1"/>
  <c r="FS94" i="107" s="1"/>
  <c r="FT94" i="107" s="1"/>
  <c r="FU94" i="107" s="1"/>
  <c r="FV94" i="107" s="1"/>
  <c r="FW94" i="107" s="1"/>
  <c r="FX94" i="107" s="1"/>
  <c r="FY94" i="107" s="1"/>
  <c r="FZ94" i="107" s="1"/>
  <c r="GA94" i="107" s="1"/>
  <c r="GB94" i="107" s="1"/>
  <c r="GC94" i="107" s="1"/>
  <c r="GD94" i="107" s="1"/>
  <c r="GE94" i="107" s="1"/>
  <c r="GF94" i="107" s="1"/>
  <c r="GG94" i="107" s="1"/>
  <c r="GH94" i="107" s="1"/>
  <c r="GI94" i="107" s="1"/>
  <c r="GJ94" i="107" s="1"/>
  <c r="GK94" i="107" s="1"/>
  <c r="GL94" i="107" s="1"/>
  <c r="GM94" i="107" s="1"/>
  <c r="GN94" i="107" s="1"/>
  <c r="GO94" i="107" s="1"/>
  <c r="GP94" i="107" s="1"/>
  <c r="GQ94" i="107" s="1"/>
  <c r="GR94" i="107" s="1"/>
  <c r="GS94" i="107" s="1"/>
  <c r="GT94" i="107" s="1"/>
  <c r="GU94" i="107" s="1"/>
  <c r="GV94" i="107" s="1"/>
  <c r="GW94" i="107" s="1"/>
  <c r="GX94" i="107" s="1"/>
  <c r="GY94" i="107" s="1"/>
  <c r="GZ94" i="107" s="1"/>
  <c r="HA94" i="107" s="1"/>
  <c r="HB94" i="107" s="1"/>
  <c r="HC94" i="107" s="1"/>
  <c r="HD94" i="107" s="1"/>
  <c r="HE94" i="107" s="1"/>
  <c r="HF94" i="107" s="1"/>
  <c r="HG94" i="107" s="1"/>
  <c r="HH94" i="107" s="1"/>
  <c r="HI94" i="107" s="1"/>
  <c r="HJ94" i="107" s="1"/>
  <c r="CP105" i="87"/>
  <c r="CP78" i="87"/>
  <c r="CQ79" i="87"/>
  <c r="CQ106" i="87"/>
  <c r="CQ44" i="115"/>
  <c r="CQ45" i="115"/>
  <c r="CR83" i="106"/>
  <c r="CR67" i="106" s="1"/>
  <c r="B98" i="107" s="1"/>
  <c r="CS98" i="107" s="1"/>
  <c r="EU19" i="107"/>
  <c r="EW12" i="107"/>
  <c r="AY95" i="106"/>
  <c r="F55" i="108"/>
  <c r="EQ24" i="107"/>
  <c r="EY10" i="107"/>
  <c r="ES21" i="107"/>
  <c r="CT98" i="107" l="1"/>
  <c r="CS2" i="107"/>
  <c r="CR55" i="106" s="1"/>
  <c r="CR10" i="100"/>
  <c r="CR10" i="115"/>
  <c r="CR10" i="106"/>
  <c r="CR10" i="109"/>
  <c r="CR10" i="112"/>
  <c r="CR32" i="115"/>
  <c r="CR30" i="115" s="1"/>
  <c r="CQ78" i="87"/>
  <c r="CQ105" i="87"/>
  <c r="C56" i="108"/>
  <c r="ET21" i="107"/>
  <c r="ER24" i="107"/>
  <c r="EV19" i="107"/>
  <c r="EZ10" i="107"/>
  <c r="EX12" i="107"/>
  <c r="CS83" i="106" l="1"/>
  <c r="CS67" i="106" s="1"/>
  <c r="B99" i="107" s="1"/>
  <c r="CT99" i="107" s="1"/>
  <c r="CU99" i="107" s="1"/>
  <c r="CV99" i="107" s="1"/>
  <c r="CW99" i="107" s="1"/>
  <c r="CX99" i="107" s="1"/>
  <c r="CY99" i="107" s="1"/>
  <c r="CZ99" i="107" s="1"/>
  <c r="DA99" i="107" s="1"/>
  <c r="DB99" i="107" s="1"/>
  <c r="DC99" i="107" s="1"/>
  <c r="DD99" i="107" s="1"/>
  <c r="DE99" i="107" s="1"/>
  <c r="DF99" i="107" s="1"/>
  <c r="DG99" i="107" s="1"/>
  <c r="DH99" i="107" s="1"/>
  <c r="DI99" i="107" s="1"/>
  <c r="DJ99" i="107" s="1"/>
  <c r="DK99" i="107" s="1"/>
  <c r="DL99" i="107" s="1"/>
  <c r="DM99" i="107" s="1"/>
  <c r="DN99" i="107" s="1"/>
  <c r="DO99" i="107" s="1"/>
  <c r="DP99" i="107" s="1"/>
  <c r="DQ99" i="107" s="1"/>
  <c r="DR99" i="107" s="1"/>
  <c r="DS99" i="107" s="1"/>
  <c r="DT99" i="107" s="1"/>
  <c r="DU99" i="107" s="1"/>
  <c r="DV99" i="107" s="1"/>
  <c r="DW99" i="107" s="1"/>
  <c r="DX99" i="107" s="1"/>
  <c r="DY99" i="107" s="1"/>
  <c r="DZ99" i="107" s="1"/>
  <c r="EA99" i="107" s="1"/>
  <c r="EB99" i="107" s="1"/>
  <c r="EC99" i="107" s="1"/>
  <c r="ED99" i="107" s="1"/>
  <c r="EE99" i="107" s="1"/>
  <c r="EF99" i="107" s="1"/>
  <c r="EG99" i="107" s="1"/>
  <c r="EH99" i="107" s="1"/>
  <c r="EI99" i="107" s="1"/>
  <c r="EJ99" i="107" s="1"/>
  <c r="EK99" i="107" s="1"/>
  <c r="EL99" i="107" s="1"/>
  <c r="EM99" i="107" s="1"/>
  <c r="EN99" i="107" s="1"/>
  <c r="EO99" i="107" s="1"/>
  <c r="EP99" i="107" s="1"/>
  <c r="EQ99" i="107" s="1"/>
  <c r="ER99" i="107" s="1"/>
  <c r="ES99" i="107" s="1"/>
  <c r="ET99" i="107" s="1"/>
  <c r="EU99" i="107" s="1"/>
  <c r="EV99" i="107" s="1"/>
  <c r="EW99" i="107" s="1"/>
  <c r="EX99" i="107" s="1"/>
  <c r="EY99" i="107" s="1"/>
  <c r="EZ99" i="107" s="1"/>
  <c r="FA99" i="107" s="1"/>
  <c r="FB99" i="107" s="1"/>
  <c r="FC99" i="107" s="1"/>
  <c r="FD99" i="107" s="1"/>
  <c r="FE99" i="107" s="1"/>
  <c r="FF99" i="107" s="1"/>
  <c r="FG99" i="107" s="1"/>
  <c r="FH99" i="107" s="1"/>
  <c r="FI99" i="107" s="1"/>
  <c r="FJ99" i="107" s="1"/>
  <c r="FK99" i="107" s="1"/>
  <c r="FL99" i="107" s="1"/>
  <c r="FM99" i="107" s="1"/>
  <c r="FN99" i="107" s="1"/>
  <c r="FO99" i="107" s="1"/>
  <c r="FP99" i="107" s="1"/>
  <c r="FQ99" i="107" s="1"/>
  <c r="FR99" i="107" s="1"/>
  <c r="FS99" i="107" s="1"/>
  <c r="FT99" i="107" s="1"/>
  <c r="FU99" i="107" s="1"/>
  <c r="FV99" i="107" s="1"/>
  <c r="FW99" i="107" s="1"/>
  <c r="FX99" i="107" s="1"/>
  <c r="FY99" i="107" s="1"/>
  <c r="FZ99" i="107" s="1"/>
  <c r="GA99" i="107" s="1"/>
  <c r="GB99" i="107" s="1"/>
  <c r="GC99" i="107" s="1"/>
  <c r="GD99" i="107" s="1"/>
  <c r="GE99" i="107" s="1"/>
  <c r="GF99" i="107" s="1"/>
  <c r="GG99" i="107" s="1"/>
  <c r="GH99" i="107" s="1"/>
  <c r="GI99" i="107" s="1"/>
  <c r="GJ99" i="107" s="1"/>
  <c r="GK99" i="107" s="1"/>
  <c r="GL99" i="107" s="1"/>
  <c r="GM99" i="107" s="1"/>
  <c r="GN99" i="107" s="1"/>
  <c r="GO99" i="107" s="1"/>
  <c r="GP99" i="107" s="1"/>
  <c r="GQ99" i="107" s="1"/>
  <c r="GR99" i="107" s="1"/>
  <c r="GS99" i="107" s="1"/>
  <c r="GT99" i="107" s="1"/>
  <c r="GU99" i="107" s="1"/>
  <c r="GV99" i="107" s="1"/>
  <c r="GW99" i="107" s="1"/>
  <c r="GX99" i="107" s="1"/>
  <c r="GY99" i="107" s="1"/>
  <c r="GZ99" i="107" s="1"/>
  <c r="HA99" i="107" s="1"/>
  <c r="HB99" i="107" s="1"/>
  <c r="HC99" i="107" s="1"/>
  <c r="HD99" i="107" s="1"/>
  <c r="HE99" i="107" s="1"/>
  <c r="HF99" i="107" s="1"/>
  <c r="HG99" i="107" s="1"/>
  <c r="HH99" i="107" s="1"/>
  <c r="HI99" i="107" s="1"/>
  <c r="HJ99" i="107" s="1"/>
  <c r="CR106" i="87"/>
  <c r="CR79" i="87"/>
  <c r="CR45" i="115"/>
  <c r="CR44" i="115"/>
  <c r="CR20" i="115"/>
  <c r="CR47" i="115"/>
  <c r="CU98" i="107"/>
  <c r="EU21" i="107"/>
  <c r="EY12" i="107"/>
  <c r="EW19" i="107"/>
  <c r="FA10" i="107"/>
  <c r="AZ56" i="106"/>
  <c r="E56" i="108"/>
  <c r="ES24" i="107"/>
  <c r="CT2" i="107" l="1"/>
  <c r="CS55" i="106" s="1"/>
  <c r="CT83" i="106"/>
  <c r="CT67" i="106" s="1"/>
  <c r="B100" i="107" s="1"/>
  <c r="CU100" i="107" s="1"/>
  <c r="CV100" i="107" s="1"/>
  <c r="CW100" i="107" s="1"/>
  <c r="CX100" i="107" s="1"/>
  <c r="CY100" i="107" s="1"/>
  <c r="CZ100" i="107" s="1"/>
  <c r="DA100" i="107" s="1"/>
  <c r="DB100" i="107" s="1"/>
  <c r="DC100" i="107" s="1"/>
  <c r="DD100" i="107" s="1"/>
  <c r="DE100" i="107" s="1"/>
  <c r="DF100" i="107" s="1"/>
  <c r="DG100" i="107" s="1"/>
  <c r="DH100" i="107" s="1"/>
  <c r="DI100" i="107" s="1"/>
  <c r="DJ100" i="107" s="1"/>
  <c r="DK100" i="107" s="1"/>
  <c r="DL100" i="107" s="1"/>
  <c r="DM100" i="107" s="1"/>
  <c r="DN100" i="107" s="1"/>
  <c r="DO100" i="107" s="1"/>
  <c r="DP100" i="107" s="1"/>
  <c r="DQ100" i="107" s="1"/>
  <c r="DR100" i="107" s="1"/>
  <c r="DS100" i="107" s="1"/>
  <c r="DT100" i="107" s="1"/>
  <c r="DU100" i="107" s="1"/>
  <c r="DV100" i="107" s="1"/>
  <c r="DW100" i="107" s="1"/>
  <c r="DX100" i="107" s="1"/>
  <c r="DY100" i="107" s="1"/>
  <c r="DZ100" i="107" s="1"/>
  <c r="EA100" i="107" s="1"/>
  <c r="EB100" i="107" s="1"/>
  <c r="EC100" i="107" s="1"/>
  <c r="ED100" i="107" s="1"/>
  <c r="EE100" i="107" s="1"/>
  <c r="EF100" i="107" s="1"/>
  <c r="EG100" i="107" s="1"/>
  <c r="EH100" i="107" s="1"/>
  <c r="EI100" i="107" s="1"/>
  <c r="EJ100" i="107" s="1"/>
  <c r="EK100" i="107" s="1"/>
  <c r="EL100" i="107" s="1"/>
  <c r="EM100" i="107" s="1"/>
  <c r="EN100" i="107" s="1"/>
  <c r="EO100" i="107" s="1"/>
  <c r="EP100" i="107" s="1"/>
  <c r="EQ100" i="107" s="1"/>
  <c r="ER100" i="107" s="1"/>
  <c r="ES100" i="107" s="1"/>
  <c r="ET100" i="107" s="1"/>
  <c r="EU100" i="107" s="1"/>
  <c r="EV100" i="107" s="1"/>
  <c r="EW100" i="107" s="1"/>
  <c r="EX100" i="107" s="1"/>
  <c r="EY100" i="107" s="1"/>
  <c r="EZ100" i="107" s="1"/>
  <c r="FA100" i="107" s="1"/>
  <c r="FB100" i="107" s="1"/>
  <c r="FC100" i="107" s="1"/>
  <c r="FD100" i="107" s="1"/>
  <c r="FE100" i="107" s="1"/>
  <c r="FF100" i="107" s="1"/>
  <c r="FG100" i="107" s="1"/>
  <c r="FH100" i="107" s="1"/>
  <c r="FI100" i="107" s="1"/>
  <c r="FJ100" i="107" s="1"/>
  <c r="FK100" i="107" s="1"/>
  <c r="FL100" i="107" s="1"/>
  <c r="FM100" i="107" s="1"/>
  <c r="FN100" i="107" s="1"/>
  <c r="FO100" i="107" s="1"/>
  <c r="FP100" i="107" s="1"/>
  <c r="FQ100" i="107" s="1"/>
  <c r="FR100" i="107" s="1"/>
  <c r="FS100" i="107" s="1"/>
  <c r="FT100" i="107" s="1"/>
  <c r="FU100" i="107" s="1"/>
  <c r="FV100" i="107" s="1"/>
  <c r="FW100" i="107" s="1"/>
  <c r="FX100" i="107" s="1"/>
  <c r="FY100" i="107" s="1"/>
  <c r="FZ100" i="107" s="1"/>
  <c r="GA100" i="107" s="1"/>
  <c r="GB100" i="107" s="1"/>
  <c r="GC100" i="107" s="1"/>
  <c r="GD100" i="107" s="1"/>
  <c r="GE100" i="107" s="1"/>
  <c r="GF100" i="107" s="1"/>
  <c r="GG100" i="107" s="1"/>
  <c r="GH100" i="107" s="1"/>
  <c r="GI100" i="107" s="1"/>
  <c r="GJ100" i="107" s="1"/>
  <c r="GK100" i="107" s="1"/>
  <c r="GL100" i="107" s="1"/>
  <c r="GM100" i="107" s="1"/>
  <c r="GN100" i="107" s="1"/>
  <c r="GO100" i="107" s="1"/>
  <c r="GP100" i="107" s="1"/>
  <c r="GQ100" i="107" s="1"/>
  <c r="GR100" i="107" s="1"/>
  <c r="GS100" i="107" s="1"/>
  <c r="GT100" i="107" s="1"/>
  <c r="GU100" i="107" s="1"/>
  <c r="GV100" i="107" s="1"/>
  <c r="GW100" i="107" s="1"/>
  <c r="GX100" i="107" s="1"/>
  <c r="GY100" i="107" s="1"/>
  <c r="GZ100" i="107" s="1"/>
  <c r="HA100" i="107" s="1"/>
  <c r="HB100" i="107" s="1"/>
  <c r="HC100" i="107" s="1"/>
  <c r="HD100" i="107" s="1"/>
  <c r="HE100" i="107" s="1"/>
  <c r="HF100" i="107" s="1"/>
  <c r="HG100" i="107" s="1"/>
  <c r="HH100" i="107" s="1"/>
  <c r="HI100" i="107" s="1"/>
  <c r="HJ100" i="107" s="1"/>
  <c r="CR105" i="87"/>
  <c r="CR78" i="87"/>
  <c r="CV98" i="107"/>
  <c r="ET24" i="107"/>
  <c r="EX19" i="107"/>
  <c r="EV21" i="107"/>
  <c r="EZ12" i="107"/>
  <c r="AZ95" i="106"/>
  <c r="F56" i="108"/>
  <c r="FB10" i="107"/>
  <c r="CU2" i="107" l="1"/>
  <c r="CT55" i="106" s="1"/>
  <c r="CT10" i="106"/>
  <c r="CT10" i="112"/>
  <c r="CT10" i="109"/>
  <c r="CT10" i="115"/>
  <c r="CT47" i="115" s="1"/>
  <c r="CT10" i="100"/>
  <c r="CT79" i="87"/>
  <c r="CT44" i="115"/>
  <c r="CT32" i="115"/>
  <c r="CT30" i="115" s="1"/>
  <c r="CU83" i="106"/>
  <c r="CU67" i="106" s="1"/>
  <c r="B101" i="107" s="1"/>
  <c r="CV101" i="107" s="1"/>
  <c r="CW101" i="107" s="1"/>
  <c r="CX101" i="107" s="1"/>
  <c r="CY101" i="107" s="1"/>
  <c r="CZ101" i="107" s="1"/>
  <c r="DA101" i="107" s="1"/>
  <c r="DB101" i="107" s="1"/>
  <c r="DC101" i="107" s="1"/>
  <c r="DD101" i="107" s="1"/>
  <c r="DE101" i="107" s="1"/>
  <c r="DF101" i="107" s="1"/>
  <c r="DG101" i="107" s="1"/>
  <c r="DH101" i="107" s="1"/>
  <c r="DI101" i="107" s="1"/>
  <c r="DJ101" i="107" s="1"/>
  <c r="DK101" i="107" s="1"/>
  <c r="DL101" i="107" s="1"/>
  <c r="DM101" i="107" s="1"/>
  <c r="DN101" i="107" s="1"/>
  <c r="DO101" i="107" s="1"/>
  <c r="DP101" i="107" s="1"/>
  <c r="DQ101" i="107" s="1"/>
  <c r="DR101" i="107" s="1"/>
  <c r="DS101" i="107" s="1"/>
  <c r="DT101" i="107" s="1"/>
  <c r="DU101" i="107" s="1"/>
  <c r="DV101" i="107" s="1"/>
  <c r="DW101" i="107" s="1"/>
  <c r="DX101" i="107" s="1"/>
  <c r="DY101" i="107" s="1"/>
  <c r="DZ101" i="107" s="1"/>
  <c r="EA101" i="107" s="1"/>
  <c r="EB101" i="107" s="1"/>
  <c r="EC101" i="107" s="1"/>
  <c r="ED101" i="107" s="1"/>
  <c r="EE101" i="107" s="1"/>
  <c r="EF101" i="107" s="1"/>
  <c r="EG101" i="107" s="1"/>
  <c r="EH101" i="107" s="1"/>
  <c r="EI101" i="107" s="1"/>
  <c r="EJ101" i="107" s="1"/>
  <c r="EK101" i="107" s="1"/>
  <c r="EL101" i="107" s="1"/>
  <c r="EM101" i="107" s="1"/>
  <c r="EN101" i="107" s="1"/>
  <c r="EO101" i="107" s="1"/>
  <c r="EP101" i="107" s="1"/>
  <c r="EQ101" i="107" s="1"/>
  <c r="ER101" i="107" s="1"/>
  <c r="ES101" i="107" s="1"/>
  <c r="ET101" i="107" s="1"/>
  <c r="EU101" i="107" s="1"/>
  <c r="EV101" i="107" s="1"/>
  <c r="EW101" i="107" s="1"/>
  <c r="EX101" i="107" s="1"/>
  <c r="EY101" i="107" s="1"/>
  <c r="EZ101" i="107" s="1"/>
  <c r="FA101" i="107" s="1"/>
  <c r="FB101" i="107" s="1"/>
  <c r="FC101" i="107" s="1"/>
  <c r="FD101" i="107" s="1"/>
  <c r="FE101" i="107" s="1"/>
  <c r="FF101" i="107" s="1"/>
  <c r="FG101" i="107" s="1"/>
  <c r="FH101" i="107" s="1"/>
  <c r="FI101" i="107" s="1"/>
  <c r="FJ101" i="107" s="1"/>
  <c r="FK101" i="107" s="1"/>
  <c r="FL101" i="107" s="1"/>
  <c r="FM101" i="107" s="1"/>
  <c r="FN101" i="107" s="1"/>
  <c r="FO101" i="107" s="1"/>
  <c r="FP101" i="107" s="1"/>
  <c r="FQ101" i="107" s="1"/>
  <c r="FR101" i="107" s="1"/>
  <c r="FS101" i="107" s="1"/>
  <c r="FT101" i="107" s="1"/>
  <c r="FU101" i="107" s="1"/>
  <c r="FV101" i="107" s="1"/>
  <c r="FW101" i="107" s="1"/>
  <c r="FX101" i="107" s="1"/>
  <c r="FY101" i="107" s="1"/>
  <c r="FZ101" i="107" s="1"/>
  <c r="GA101" i="107" s="1"/>
  <c r="GB101" i="107" s="1"/>
  <c r="GC101" i="107" s="1"/>
  <c r="GD101" i="107" s="1"/>
  <c r="GE101" i="107" s="1"/>
  <c r="GF101" i="107" s="1"/>
  <c r="GG101" i="107" s="1"/>
  <c r="GH101" i="107" s="1"/>
  <c r="GI101" i="107" s="1"/>
  <c r="GJ101" i="107" s="1"/>
  <c r="GK101" i="107" s="1"/>
  <c r="GL101" i="107" s="1"/>
  <c r="GM101" i="107" s="1"/>
  <c r="GN101" i="107" s="1"/>
  <c r="GO101" i="107" s="1"/>
  <c r="GP101" i="107" s="1"/>
  <c r="GQ101" i="107" s="1"/>
  <c r="GR101" i="107" s="1"/>
  <c r="GS101" i="107" s="1"/>
  <c r="GT101" i="107" s="1"/>
  <c r="GU101" i="107" s="1"/>
  <c r="GV101" i="107" s="1"/>
  <c r="GW101" i="107" s="1"/>
  <c r="GX101" i="107" s="1"/>
  <c r="GY101" i="107" s="1"/>
  <c r="GZ101" i="107" s="1"/>
  <c r="HA101" i="107" s="1"/>
  <c r="HB101" i="107" s="1"/>
  <c r="HC101" i="107" s="1"/>
  <c r="HD101" i="107" s="1"/>
  <c r="HE101" i="107" s="1"/>
  <c r="HF101" i="107" s="1"/>
  <c r="HG101" i="107" s="1"/>
  <c r="HH101" i="107" s="1"/>
  <c r="HI101" i="107" s="1"/>
  <c r="HJ101" i="107" s="1"/>
  <c r="CS10" i="112"/>
  <c r="CS32" i="115"/>
  <c r="CS30" i="115" s="1"/>
  <c r="CS10" i="109"/>
  <c r="CS10" i="100"/>
  <c r="CS10" i="115"/>
  <c r="CS10" i="106"/>
  <c r="CW98" i="107"/>
  <c r="CX98" i="107" s="1"/>
  <c r="CY98" i="107" s="1"/>
  <c r="CZ98" i="107" s="1"/>
  <c r="DA98" i="107" s="1"/>
  <c r="DB98" i="107" s="1"/>
  <c r="DC98" i="107" s="1"/>
  <c r="DD98" i="107" s="1"/>
  <c r="DE98" i="107" s="1"/>
  <c r="DF98" i="107" s="1"/>
  <c r="DG98" i="107" s="1"/>
  <c r="DH98" i="107" s="1"/>
  <c r="DI98" i="107" s="1"/>
  <c r="DJ98" i="107" s="1"/>
  <c r="DK98" i="107" s="1"/>
  <c r="DL98" i="107" s="1"/>
  <c r="DM98" i="107" s="1"/>
  <c r="DN98" i="107" s="1"/>
  <c r="DO98" i="107" s="1"/>
  <c r="DP98" i="107" s="1"/>
  <c r="DQ98" i="107" s="1"/>
  <c r="DR98" i="107" s="1"/>
  <c r="DS98" i="107" s="1"/>
  <c r="DT98" i="107" s="1"/>
  <c r="DU98" i="107" s="1"/>
  <c r="DV98" i="107" s="1"/>
  <c r="DW98" i="107" s="1"/>
  <c r="DX98" i="107" s="1"/>
  <c r="DY98" i="107" s="1"/>
  <c r="DZ98" i="107" s="1"/>
  <c r="EA98" i="107" s="1"/>
  <c r="EB98" i="107" s="1"/>
  <c r="EC98" i="107" s="1"/>
  <c r="ED98" i="107" s="1"/>
  <c r="EE98" i="107" s="1"/>
  <c r="EF98" i="107" s="1"/>
  <c r="EG98" i="107" s="1"/>
  <c r="EH98" i="107" s="1"/>
  <c r="EI98" i="107" s="1"/>
  <c r="EJ98" i="107" s="1"/>
  <c r="EK98" i="107" s="1"/>
  <c r="EL98" i="107" s="1"/>
  <c r="EM98" i="107" s="1"/>
  <c r="EN98" i="107" s="1"/>
  <c r="EO98" i="107" s="1"/>
  <c r="EP98" i="107" s="1"/>
  <c r="EQ98" i="107" s="1"/>
  <c r="ER98" i="107" s="1"/>
  <c r="ES98" i="107" s="1"/>
  <c r="ET98" i="107" s="1"/>
  <c r="EU98" i="107" s="1"/>
  <c r="EV98" i="107" s="1"/>
  <c r="EW98" i="107" s="1"/>
  <c r="EX98" i="107" s="1"/>
  <c r="EY98" i="107" s="1"/>
  <c r="EZ98" i="107" s="1"/>
  <c r="FA98" i="107" s="1"/>
  <c r="FB98" i="107" s="1"/>
  <c r="FC98" i="107" s="1"/>
  <c r="FD98" i="107" s="1"/>
  <c r="FE98" i="107" s="1"/>
  <c r="FF98" i="107" s="1"/>
  <c r="FG98" i="107" s="1"/>
  <c r="FH98" i="107" s="1"/>
  <c r="FI98" i="107" s="1"/>
  <c r="FJ98" i="107" s="1"/>
  <c r="FK98" i="107" s="1"/>
  <c r="FL98" i="107" s="1"/>
  <c r="FM98" i="107" s="1"/>
  <c r="FN98" i="107" s="1"/>
  <c r="FO98" i="107" s="1"/>
  <c r="FP98" i="107" s="1"/>
  <c r="FQ98" i="107" s="1"/>
  <c r="FR98" i="107" s="1"/>
  <c r="FS98" i="107" s="1"/>
  <c r="FT98" i="107" s="1"/>
  <c r="FU98" i="107" s="1"/>
  <c r="FV98" i="107" s="1"/>
  <c r="FW98" i="107" s="1"/>
  <c r="FX98" i="107" s="1"/>
  <c r="FY98" i="107" s="1"/>
  <c r="FZ98" i="107" s="1"/>
  <c r="GA98" i="107" s="1"/>
  <c r="GB98" i="107" s="1"/>
  <c r="GC98" i="107" s="1"/>
  <c r="GD98" i="107" s="1"/>
  <c r="GE98" i="107" s="1"/>
  <c r="GF98" i="107" s="1"/>
  <c r="GG98" i="107" s="1"/>
  <c r="GH98" i="107" s="1"/>
  <c r="GI98" i="107" s="1"/>
  <c r="GJ98" i="107" s="1"/>
  <c r="GK98" i="107" s="1"/>
  <c r="GL98" i="107" s="1"/>
  <c r="GM98" i="107" s="1"/>
  <c r="GN98" i="107" s="1"/>
  <c r="GO98" i="107" s="1"/>
  <c r="GP98" i="107" s="1"/>
  <c r="GQ98" i="107" s="1"/>
  <c r="GR98" i="107" s="1"/>
  <c r="GS98" i="107" s="1"/>
  <c r="GT98" i="107" s="1"/>
  <c r="GU98" i="107" s="1"/>
  <c r="GV98" i="107" s="1"/>
  <c r="GW98" i="107" s="1"/>
  <c r="GX98" i="107" s="1"/>
  <c r="GY98" i="107" s="1"/>
  <c r="GZ98" i="107" s="1"/>
  <c r="HA98" i="107" s="1"/>
  <c r="HB98" i="107" s="1"/>
  <c r="HC98" i="107" s="1"/>
  <c r="HD98" i="107" s="1"/>
  <c r="HE98" i="107" s="1"/>
  <c r="HF98" i="107" s="1"/>
  <c r="HG98" i="107" s="1"/>
  <c r="HH98" i="107" s="1"/>
  <c r="HI98" i="107" s="1"/>
  <c r="HJ98" i="107" s="1"/>
  <c r="FA12" i="107"/>
  <c r="C57" i="108"/>
  <c r="EU24" i="107"/>
  <c r="EY19" i="107"/>
  <c r="FC10" i="107"/>
  <c r="EW21" i="107"/>
  <c r="CT78" i="87" l="1"/>
  <c r="CT20" i="115"/>
  <c r="CT106" i="87"/>
  <c r="CT45" i="115"/>
  <c r="CV2" i="107"/>
  <c r="CU55" i="106" s="1"/>
  <c r="CS45" i="115"/>
  <c r="CS44" i="115"/>
  <c r="CS47" i="115"/>
  <c r="CS20" i="115"/>
  <c r="CS79" i="87"/>
  <c r="CS106" i="87"/>
  <c r="CV83" i="106"/>
  <c r="CV67" i="106" s="1"/>
  <c r="B102" i="107" s="1"/>
  <c r="CW102" i="107" s="1"/>
  <c r="CX102" i="107" s="1"/>
  <c r="CY102" i="107" s="1"/>
  <c r="CZ102" i="107" s="1"/>
  <c r="DA102" i="107" s="1"/>
  <c r="DB102" i="107" s="1"/>
  <c r="DC102" i="107" s="1"/>
  <c r="DD102" i="107" s="1"/>
  <c r="DE102" i="107" s="1"/>
  <c r="DF102" i="107" s="1"/>
  <c r="DG102" i="107" s="1"/>
  <c r="DH102" i="107" s="1"/>
  <c r="DI102" i="107" s="1"/>
  <c r="DJ102" i="107" s="1"/>
  <c r="DK102" i="107" s="1"/>
  <c r="DL102" i="107" s="1"/>
  <c r="DM102" i="107" s="1"/>
  <c r="DN102" i="107" s="1"/>
  <c r="DO102" i="107" s="1"/>
  <c r="DP102" i="107" s="1"/>
  <c r="DQ102" i="107" s="1"/>
  <c r="DR102" i="107" s="1"/>
  <c r="DS102" i="107" s="1"/>
  <c r="DT102" i="107" s="1"/>
  <c r="DU102" i="107" s="1"/>
  <c r="DV102" i="107" s="1"/>
  <c r="DW102" i="107" s="1"/>
  <c r="DX102" i="107" s="1"/>
  <c r="DY102" i="107" s="1"/>
  <c r="DZ102" i="107" s="1"/>
  <c r="EA102" i="107" s="1"/>
  <c r="EB102" i="107" s="1"/>
  <c r="EC102" i="107" s="1"/>
  <c r="ED102" i="107" s="1"/>
  <c r="EE102" i="107" s="1"/>
  <c r="EF102" i="107" s="1"/>
  <c r="EG102" i="107" s="1"/>
  <c r="EH102" i="107" s="1"/>
  <c r="EI102" i="107" s="1"/>
  <c r="EJ102" i="107" s="1"/>
  <c r="EK102" i="107" s="1"/>
  <c r="EL102" i="107" s="1"/>
  <c r="EM102" i="107" s="1"/>
  <c r="EN102" i="107" s="1"/>
  <c r="EO102" i="107" s="1"/>
  <c r="EP102" i="107" s="1"/>
  <c r="EQ102" i="107" s="1"/>
  <c r="ER102" i="107" s="1"/>
  <c r="ES102" i="107" s="1"/>
  <c r="ET102" i="107" s="1"/>
  <c r="EU102" i="107" s="1"/>
  <c r="EV102" i="107" s="1"/>
  <c r="EW102" i="107" s="1"/>
  <c r="EX102" i="107" s="1"/>
  <c r="EY102" i="107" s="1"/>
  <c r="EZ102" i="107" s="1"/>
  <c r="FA102" i="107" s="1"/>
  <c r="FB102" i="107" s="1"/>
  <c r="FC102" i="107" s="1"/>
  <c r="FD102" i="107" s="1"/>
  <c r="FE102" i="107" s="1"/>
  <c r="FF102" i="107" s="1"/>
  <c r="FG102" i="107" s="1"/>
  <c r="FH102" i="107" s="1"/>
  <c r="FI102" i="107" s="1"/>
  <c r="FJ102" i="107" s="1"/>
  <c r="FK102" i="107" s="1"/>
  <c r="FL102" i="107" s="1"/>
  <c r="FM102" i="107" s="1"/>
  <c r="FN102" i="107" s="1"/>
  <c r="FO102" i="107" s="1"/>
  <c r="FP102" i="107" s="1"/>
  <c r="FQ102" i="107" s="1"/>
  <c r="FR102" i="107" s="1"/>
  <c r="FS102" i="107" s="1"/>
  <c r="FT102" i="107" s="1"/>
  <c r="FU102" i="107" s="1"/>
  <c r="FV102" i="107" s="1"/>
  <c r="FW102" i="107" s="1"/>
  <c r="FX102" i="107" s="1"/>
  <c r="FY102" i="107" s="1"/>
  <c r="FZ102" i="107" s="1"/>
  <c r="GA102" i="107" s="1"/>
  <c r="GB102" i="107" s="1"/>
  <c r="GC102" i="107" s="1"/>
  <c r="GD102" i="107" s="1"/>
  <c r="GE102" i="107" s="1"/>
  <c r="GF102" i="107" s="1"/>
  <c r="GG102" i="107" s="1"/>
  <c r="GH102" i="107" s="1"/>
  <c r="GI102" i="107" s="1"/>
  <c r="GJ102" i="107" s="1"/>
  <c r="GK102" i="107" s="1"/>
  <c r="GL102" i="107" s="1"/>
  <c r="GM102" i="107" s="1"/>
  <c r="GN102" i="107" s="1"/>
  <c r="GO102" i="107" s="1"/>
  <c r="GP102" i="107" s="1"/>
  <c r="GQ102" i="107" s="1"/>
  <c r="GR102" i="107" s="1"/>
  <c r="GS102" i="107" s="1"/>
  <c r="GT102" i="107" s="1"/>
  <c r="GU102" i="107" s="1"/>
  <c r="GV102" i="107" s="1"/>
  <c r="GW102" i="107" s="1"/>
  <c r="GX102" i="107" s="1"/>
  <c r="GY102" i="107" s="1"/>
  <c r="GZ102" i="107" s="1"/>
  <c r="HA102" i="107" s="1"/>
  <c r="HB102" i="107" s="1"/>
  <c r="HC102" i="107" s="1"/>
  <c r="HD102" i="107" s="1"/>
  <c r="HE102" i="107" s="1"/>
  <c r="HF102" i="107" s="1"/>
  <c r="HG102" i="107" s="1"/>
  <c r="HH102" i="107" s="1"/>
  <c r="HI102" i="107" s="1"/>
  <c r="HJ102" i="107" s="1"/>
  <c r="FD10" i="107"/>
  <c r="EZ19" i="107"/>
  <c r="EV24" i="107"/>
  <c r="EX21" i="107"/>
  <c r="FB12" i="107"/>
  <c r="E57" i="108"/>
  <c r="BA56" i="106"/>
  <c r="CT105" i="87" l="1"/>
  <c r="CU32" i="115"/>
  <c r="CU30" i="115" s="1"/>
  <c r="CU10" i="109"/>
  <c r="CU10" i="112"/>
  <c r="CU79" i="87"/>
  <c r="CU10" i="106"/>
  <c r="CU10" i="100"/>
  <c r="CU44" i="115"/>
  <c r="CU10" i="115"/>
  <c r="CU47" i="115" s="1"/>
  <c r="CS105" i="87"/>
  <c r="CS78" i="87"/>
  <c r="CW2" i="107"/>
  <c r="CV55" i="106" s="1"/>
  <c r="BA95" i="106"/>
  <c r="F57" i="108"/>
  <c r="EY21" i="107"/>
  <c r="FA19" i="107"/>
  <c r="FE10" i="107"/>
  <c r="FC12" i="107"/>
  <c r="EW24" i="107"/>
  <c r="CU20" i="115" l="1"/>
  <c r="CU106" i="87"/>
  <c r="CU45" i="115"/>
  <c r="CV32" i="115"/>
  <c r="CV30" i="115" s="1"/>
  <c r="CV10" i="100"/>
  <c r="CV10" i="106"/>
  <c r="CV10" i="109"/>
  <c r="CV10" i="115"/>
  <c r="CV10" i="112"/>
  <c r="CU105" i="87"/>
  <c r="CU78" i="87"/>
  <c r="CW83" i="106"/>
  <c r="CW67" i="106" s="1"/>
  <c r="B103" i="107" s="1"/>
  <c r="CX103" i="107" s="1"/>
  <c r="EX24" i="107"/>
  <c r="FD12" i="107"/>
  <c r="EZ21" i="107"/>
  <c r="C58" i="108"/>
  <c r="FF10" i="107"/>
  <c r="FB19" i="107"/>
  <c r="CV47" i="115" l="1"/>
  <c r="CV20" i="115"/>
  <c r="CY103" i="107"/>
  <c r="CZ103" i="107" s="1"/>
  <c r="DA103" i="107" s="1"/>
  <c r="DB103" i="107" s="1"/>
  <c r="DC103" i="107" s="1"/>
  <c r="DD103" i="107" s="1"/>
  <c r="DE103" i="107" s="1"/>
  <c r="DF103" i="107" s="1"/>
  <c r="DG103" i="107" s="1"/>
  <c r="DH103" i="107" s="1"/>
  <c r="DI103" i="107" s="1"/>
  <c r="DJ103" i="107" s="1"/>
  <c r="DK103" i="107" s="1"/>
  <c r="DL103" i="107" s="1"/>
  <c r="DM103" i="107" s="1"/>
  <c r="DN103" i="107" s="1"/>
  <c r="DO103" i="107" s="1"/>
  <c r="DP103" i="107" s="1"/>
  <c r="DQ103" i="107" s="1"/>
  <c r="DR103" i="107" s="1"/>
  <c r="DS103" i="107" s="1"/>
  <c r="DT103" i="107" s="1"/>
  <c r="DU103" i="107" s="1"/>
  <c r="DV103" i="107" s="1"/>
  <c r="DW103" i="107" s="1"/>
  <c r="DX103" i="107" s="1"/>
  <c r="DY103" i="107" s="1"/>
  <c r="DZ103" i="107" s="1"/>
  <c r="EA103" i="107" s="1"/>
  <c r="EB103" i="107" s="1"/>
  <c r="EC103" i="107" s="1"/>
  <c r="ED103" i="107" s="1"/>
  <c r="EE103" i="107" s="1"/>
  <c r="EF103" i="107" s="1"/>
  <c r="EG103" i="107" s="1"/>
  <c r="EH103" i="107" s="1"/>
  <c r="EI103" i="107" s="1"/>
  <c r="EJ103" i="107" s="1"/>
  <c r="EK103" i="107" s="1"/>
  <c r="EL103" i="107" s="1"/>
  <c r="EM103" i="107" s="1"/>
  <c r="EN103" i="107" s="1"/>
  <c r="EO103" i="107" s="1"/>
  <c r="EP103" i="107" s="1"/>
  <c r="EQ103" i="107" s="1"/>
  <c r="ER103" i="107" s="1"/>
  <c r="ES103" i="107" s="1"/>
  <c r="ET103" i="107" s="1"/>
  <c r="EU103" i="107" s="1"/>
  <c r="EV103" i="107" s="1"/>
  <c r="EW103" i="107" s="1"/>
  <c r="EX103" i="107" s="1"/>
  <c r="EY103" i="107" s="1"/>
  <c r="EZ103" i="107" s="1"/>
  <c r="FA103" i="107" s="1"/>
  <c r="FB103" i="107" s="1"/>
  <c r="FC103" i="107" s="1"/>
  <c r="FD103" i="107" s="1"/>
  <c r="FE103" i="107" s="1"/>
  <c r="FF103" i="107" s="1"/>
  <c r="FG103" i="107" s="1"/>
  <c r="FH103" i="107" s="1"/>
  <c r="FI103" i="107" s="1"/>
  <c r="FJ103" i="107" s="1"/>
  <c r="FK103" i="107" s="1"/>
  <c r="FL103" i="107" s="1"/>
  <c r="FM103" i="107" s="1"/>
  <c r="FN103" i="107" s="1"/>
  <c r="FO103" i="107" s="1"/>
  <c r="FP103" i="107" s="1"/>
  <c r="FQ103" i="107" s="1"/>
  <c r="FR103" i="107" s="1"/>
  <c r="FS103" i="107" s="1"/>
  <c r="FT103" i="107" s="1"/>
  <c r="FU103" i="107" s="1"/>
  <c r="FV103" i="107" s="1"/>
  <c r="FW103" i="107" s="1"/>
  <c r="FX103" i="107" s="1"/>
  <c r="FY103" i="107" s="1"/>
  <c r="FZ103" i="107" s="1"/>
  <c r="GA103" i="107" s="1"/>
  <c r="GB103" i="107" s="1"/>
  <c r="GC103" i="107" s="1"/>
  <c r="GD103" i="107" s="1"/>
  <c r="GE103" i="107" s="1"/>
  <c r="GF103" i="107" s="1"/>
  <c r="GG103" i="107" s="1"/>
  <c r="GH103" i="107" s="1"/>
  <c r="GI103" i="107" s="1"/>
  <c r="GJ103" i="107" s="1"/>
  <c r="GK103" i="107" s="1"/>
  <c r="GL103" i="107" s="1"/>
  <c r="GM103" i="107" s="1"/>
  <c r="GN103" i="107" s="1"/>
  <c r="GO103" i="107" s="1"/>
  <c r="GP103" i="107" s="1"/>
  <c r="GQ103" i="107" s="1"/>
  <c r="GR103" i="107" s="1"/>
  <c r="GS103" i="107" s="1"/>
  <c r="GT103" i="107" s="1"/>
  <c r="GU103" i="107" s="1"/>
  <c r="GV103" i="107" s="1"/>
  <c r="GW103" i="107" s="1"/>
  <c r="GX103" i="107" s="1"/>
  <c r="GY103" i="107" s="1"/>
  <c r="GZ103" i="107" s="1"/>
  <c r="HA103" i="107" s="1"/>
  <c r="HB103" i="107" s="1"/>
  <c r="HC103" i="107" s="1"/>
  <c r="HD103" i="107" s="1"/>
  <c r="HE103" i="107" s="1"/>
  <c r="HF103" i="107" s="1"/>
  <c r="HG103" i="107" s="1"/>
  <c r="HH103" i="107" s="1"/>
  <c r="HI103" i="107" s="1"/>
  <c r="HJ103" i="107" s="1"/>
  <c r="CX2" i="107"/>
  <c r="CW55" i="106" s="1"/>
  <c r="CV44" i="115"/>
  <c r="CV45" i="115"/>
  <c r="CV79" i="87"/>
  <c r="CV106" i="87"/>
  <c r="FG10" i="107"/>
  <c r="E58" i="108"/>
  <c r="BB56" i="106"/>
  <c r="FA21" i="107"/>
  <c r="FC19" i="107"/>
  <c r="FE12" i="107"/>
  <c r="EY24" i="107"/>
  <c r="CW10" i="100" l="1"/>
  <c r="CW10" i="106"/>
  <c r="CW32" i="115"/>
  <c r="CW30" i="115" s="1"/>
  <c r="CW10" i="109"/>
  <c r="CW10" i="112"/>
  <c r="CW10" i="115"/>
  <c r="CX83" i="106"/>
  <c r="CX67" i="106" s="1"/>
  <c r="B104" i="107" s="1"/>
  <c r="CY104" i="107" s="1"/>
  <c r="CV105" i="87"/>
  <c r="CV78" i="87"/>
  <c r="BB95" i="106"/>
  <c r="F58" i="108"/>
  <c r="FH10" i="107"/>
  <c r="FF12" i="107"/>
  <c r="FD19" i="107"/>
  <c r="EZ24" i="107"/>
  <c r="FB21" i="107"/>
  <c r="CW79" i="87" l="1"/>
  <c r="CW106" i="87"/>
  <c r="CZ104" i="107"/>
  <c r="DA104" i="107" s="1"/>
  <c r="DB104" i="107" s="1"/>
  <c r="DC104" i="107" s="1"/>
  <c r="DD104" i="107" s="1"/>
  <c r="DE104" i="107" s="1"/>
  <c r="DF104" i="107" s="1"/>
  <c r="DG104" i="107" s="1"/>
  <c r="DH104" i="107" s="1"/>
  <c r="DI104" i="107" s="1"/>
  <c r="DJ104" i="107" s="1"/>
  <c r="DK104" i="107" s="1"/>
  <c r="DL104" i="107" s="1"/>
  <c r="DM104" i="107" s="1"/>
  <c r="DN104" i="107" s="1"/>
  <c r="DO104" i="107" s="1"/>
  <c r="DP104" i="107" s="1"/>
  <c r="DQ104" i="107" s="1"/>
  <c r="DR104" i="107" s="1"/>
  <c r="DS104" i="107" s="1"/>
  <c r="DT104" i="107" s="1"/>
  <c r="DU104" i="107" s="1"/>
  <c r="DV104" i="107" s="1"/>
  <c r="DW104" i="107" s="1"/>
  <c r="DX104" i="107" s="1"/>
  <c r="DY104" i="107" s="1"/>
  <c r="DZ104" i="107" s="1"/>
  <c r="EA104" i="107" s="1"/>
  <c r="EB104" i="107" s="1"/>
  <c r="EC104" i="107" s="1"/>
  <c r="ED104" i="107" s="1"/>
  <c r="EE104" i="107" s="1"/>
  <c r="EF104" i="107" s="1"/>
  <c r="EG104" i="107" s="1"/>
  <c r="EH104" i="107" s="1"/>
  <c r="EI104" i="107" s="1"/>
  <c r="EJ104" i="107" s="1"/>
  <c r="EK104" i="107" s="1"/>
  <c r="EL104" i="107" s="1"/>
  <c r="EM104" i="107" s="1"/>
  <c r="EN104" i="107" s="1"/>
  <c r="EO104" i="107" s="1"/>
  <c r="EP104" i="107" s="1"/>
  <c r="EQ104" i="107" s="1"/>
  <c r="ER104" i="107" s="1"/>
  <c r="ES104" i="107" s="1"/>
  <c r="ET104" i="107" s="1"/>
  <c r="EU104" i="107" s="1"/>
  <c r="EV104" i="107" s="1"/>
  <c r="EW104" i="107" s="1"/>
  <c r="EX104" i="107" s="1"/>
  <c r="EY104" i="107" s="1"/>
  <c r="EZ104" i="107" s="1"/>
  <c r="FA104" i="107" s="1"/>
  <c r="FB104" i="107" s="1"/>
  <c r="FC104" i="107" s="1"/>
  <c r="FD104" i="107" s="1"/>
  <c r="FE104" i="107" s="1"/>
  <c r="FF104" i="107" s="1"/>
  <c r="FG104" i="107" s="1"/>
  <c r="FH104" i="107" s="1"/>
  <c r="FI104" i="107" s="1"/>
  <c r="FJ104" i="107" s="1"/>
  <c r="FK104" i="107" s="1"/>
  <c r="FL104" i="107" s="1"/>
  <c r="FM104" i="107" s="1"/>
  <c r="FN104" i="107" s="1"/>
  <c r="FO104" i="107" s="1"/>
  <c r="FP104" i="107" s="1"/>
  <c r="FQ104" i="107" s="1"/>
  <c r="FR104" i="107" s="1"/>
  <c r="FS104" i="107" s="1"/>
  <c r="FT104" i="107" s="1"/>
  <c r="FU104" i="107" s="1"/>
  <c r="FV104" i="107" s="1"/>
  <c r="FW104" i="107" s="1"/>
  <c r="FX104" i="107" s="1"/>
  <c r="FY104" i="107" s="1"/>
  <c r="FZ104" i="107" s="1"/>
  <c r="GA104" i="107" s="1"/>
  <c r="GB104" i="107" s="1"/>
  <c r="GC104" i="107" s="1"/>
  <c r="GD104" i="107" s="1"/>
  <c r="GE104" i="107" s="1"/>
  <c r="GF104" i="107" s="1"/>
  <c r="GG104" i="107" s="1"/>
  <c r="GH104" i="107" s="1"/>
  <c r="GI104" i="107" s="1"/>
  <c r="GJ104" i="107" s="1"/>
  <c r="GK104" i="107" s="1"/>
  <c r="GL104" i="107" s="1"/>
  <c r="GM104" i="107" s="1"/>
  <c r="GN104" i="107" s="1"/>
  <c r="GO104" i="107" s="1"/>
  <c r="GP104" i="107" s="1"/>
  <c r="GQ104" i="107" s="1"/>
  <c r="GR104" i="107" s="1"/>
  <c r="GS104" i="107" s="1"/>
  <c r="GT104" i="107" s="1"/>
  <c r="GU104" i="107" s="1"/>
  <c r="GV104" i="107" s="1"/>
  <c r="GW104" i="107" s="1"/>
  <c r="GX104" i="107" s="1"/>
  <c r="GY104" i="107" s="1"/>
  <c r="GZ104" i="107" s="1"/>
  <c r="HA104" i="107" s="1"/>
  <c r="HB104" i="107" s="1"/>
  <c r="HC104" i="107" s="1"/>
  <c r="HD104" i="107" s="1"/>
  <c r="HE104" i="107" s="1"/>
  <c r="HF104" i="107" s="1"/>
  <c r="HG104" i="107" s="1"/>
  <c r="HH104" i="107" s="1"/>
  <c r="HI104" i="107" s="1"/>
  <c r="HJ104" i="107" s="1"/>
  <c r="CY2" i="107"/>
  <c r="CX55" i="106" s="1"/>
  <c r="CW45" i="115"/>
  <c r="CW44" i="115"/>
  <c r="CW20" i="115"/>
  <c r="CW47" i="115"/>
  <c r="FG12" i="107"/>
  <c r="FC21" i="107"/>
  <c r="FA24" i="107"/>
  <c r="FI10" i="107"/>
  <c r="C59" i="108"/>
  <c r="FE19" i="107"/>
  <c r="CX10" i="112" l="1"/>
  <c r="CX10" i="115"/>
  <c r="CX10" i="106"/>
  <c r="CX32" i="115"/>
  <c r="CX30" i="115" s="1"/>
  <c r="CX10" i="109"/>
  <c r="CX10" i="100"/>
  <c r="CY83" i="106"/>
  <c r="CY67" i="106" s="1"/>
  <c r="B105" i="107" s="1"/>
  <c r="CZ105" i="107" s="1"/>
  <c r="CW78" i="87"/>
  <c r="CW105" i="87"/>
  <c r="FB24" i="107"/>
  <c r="FJ10" i="107"/>
  <c r="FH12" i="107"/>
  <c r="FF19" i="107"/>
  <c r="BC56" i="106"/>
  <c r="E59" i="108"/>
  <c r="FD21" i="107"/>
  <c r="CY44" i="115" l="1"/>
  <c r="CY32" i="115"/>
  <c r="CY30" i="115" s="1"/>
  <c r="CY10" i="100"/>
  <c r="CY10" i="109"/>
  <c r="CY10" i="115"/>
  <c r="CY20" i="115" s="1"/>
  <c r="CY10" i="106"/>
  <c r="CY79" i="87"/>
  <c r="CY10" i="112"/>
  <c r="CX20" i="115"/>
  <c r="CX47" i="115"/>
  <c r="DA105" i="107"/>
  <c r="DB105" i="107" s="1"/>
  <c r="DC105" i="107" s="1"/>
  <c r="DD105" i="107" s="1"/>
  <c r="DE105" i="107" s="1"/>
  <c r="DF105" i="107" s="1"/>
  <c r="DG105" i="107" s="1"/>
  <c r="DH105" i="107" s="1"/>
  <c r="DI105" i="107" s="1"/>
  <c r="DJ105" i="107" s="1"/>
  <c r="DK105" i="107" s="1"/>
  <c r="DL105" i="107" s="1"/>
  <c r="DM105" i="107" s="1"/>
  <c r="DN105" i="107" s="1"/>
  <c r="DO105" i="107" s="1"/>
  <c r="DP105" i="107" s="1"/>
  <c r="DQ105" i="107" s="1"/>
  <c r="DR105" i="107" s="1"/>
  <c r="DS105" i="107" s="1"/>
  <c r="DT105" i="107" s="1"/>
  <c r="DU105" i="107" s="1"/>
  <c r="DV105" i="107" s="1"/>
  <c r="DW105" i="107" s="1"/>
  <c r="DX105" i="107" s="1"/>
  <c r="DY105" i="107" s="1"/>
  <c r="DZ105" i="107" s="1"/>
  <c r="EA105" i="107" s="1"/>
  <c r="EB105" i="107" s="1"/>
  <c r="EC105" i="107" s="1"/>
  <c r="ED105" i="107" s="1"/>
  <c r="EE105" i="107" s="1"/>
  <c r="EF105" i="107" s="1"/>
  <c r="EG105" i="107" s="1"/>
  <c r="EH105" i="107" s="1"/>
  <c r="EI105" i="107" s="1"/>
  <c r="EJ105" i="107" s="1"/>
  <c r="EK105" i="107" s="1"/>
  <c r="EL105" i="107" s="1"/>
  <c r="EM105" i="107" s="1"/>
  <c r="EN105" i="107" s="1"/>
  <c r="EO105" i="107" s="1"/>
  <c r="EP105" i="107" s="1"/>
  <c r="EQ105" i="107" s="1"/>
  <c r="ER105" i="107" s="1"/>
  <c r="ES105" i="107" s="1"/>
  <c r="ET105" i="107" s="1"/>
  <c r="EU105" i="107" s="1"/>
  <c r="EV105" i="107" s="1"/>
  <c r="EW105" i="107" s="1"/>
  <c r="EX105" i="107" s="1"/>
  <c r="EY105" i="107" s="1"/>
  <c r="EZ105" i="107" s="1"/>
  <c r="FA105" i="107" s="1"/>
  <c r="FB105" i="107" s="1"/>
  <c r="FC105" i="107" s="1"/>
  <c r="FD105" i="107" s="1"/>
  <c r="FE105" i="107" s="1"/>
  <c r="FF105" i="107" s="1"/>
  <c r="FG105" i="107" s="1"/>
  <c r="FH105" i="107" s="1"/>
  <c r="FI105" i="107" s="1"/>
  <c r="FJ105" i="107" s="1"/>
  <c r="FK105" i="107" s="1"/>
  <c r="FL105" i="107" s="1"/>
  <c r="FM105" i="107" s="1"/>
  <c r="FN105" i="107" s="1"/>
  <c r="FO105" i="107" s="1"/>
  <c r="FP105" i="107" s="1"/>
  <c r="FQ105" i="107" s="1"/>
  <c r="FR105" i="107" s="1"/>
  <c r="FS105" i="107" s="1"/>
  <c r="FT105" i="107" s="1"/>
  <c r="FU105" i="107" s="1"/>
  <c r="FV105" i="107" s="1"/>
  <c r="FW105" i="107" s="1"/>
  <c r="FX105" i="107" s="1"/>
  <c r="FY105" i="107" s="1"/>
  <c r="FZ105" i="107" s="1"/>
  <c r="GA105" i="107" s="1"/>
  <c r="GB105" i="107" s="1"/>
  <c r="GC105" i="107" s="1"/>
  <c r="GD105" i="107" s="1"/>
  <c r="GE105" i="107" s="1"/>
  <c r="GF105" i="107" s="1"/>
  <c r="GG105" i="107" s="1"/>
  <c r="GH105" i="107" s="1"/>
  <c r="GI105" i="107" s="1"/>
  <c r="GJ105" i="107" s="1"/>
  <c r="GK105" i="107" s="1"/>
  <c r="GL105" i="107" s="1"/>
  <c r="GM105" i="107" s="1"/>
  <c r="GN105" i="107" s="1"/>
  <c r="GO105" i="107" s="1"/>
  <c r="GP105" i="107" s="1"/>
  <c r="GQ105" i="107" s="1"/>
  <c r="GR105" i="107" s="1"/>
  <c r="GS105" i="107" s="1"/>
  <c r="GT105" i="107" s="1"/>
  <c r="GU105" i="107" s="1"/>
  <c r="GV105" i="107" s="1"/>
  <c r="GW105" i="107" s="1"/>
  <c r="GX105" i="107" s="1"/>
  <c r="GY105" i="107" s="1"/>
  <c r="GZ105" i="107" s="1"/>
  <c r="HA105" i="107" s="1"/>
  <c r="HB105" i="107" s="1"/>
  <c r="HC105" i="107" s="1"/>
  <c r="HD105" i="107" s="1"/>
  <c r="HE105" i="107" s="1"/>
  <c r="HF105" i="107" s="1"/>
  <c r="HG105" i="107" s="1"/>
  <c r="HH105" i="107" s="1"/>
  <c r="HI105" i="107" s="1"/>
  <c r="HJ105" i="107" s="1"/>
  <c r="CZ2" i="107"/>
  <c r="CY55" i="106" s="1"/>
  <c r="CX44" i="115"/>
  <c r="CX45" i="115"/>
  <c r="CX79" i="87"/>
  <c r="CX106" i="87"/>
  <c r="FI12" i="107"/>
  <c r="FC24" i="107"/>
  <c r="FK10" i="107"/>
  <c r="FG19" i="107"/>
  <c r="FE21" i="107"/>
  <c r="BC95" i="106"/>
  <c r="F59" i="108"/>
  <c r="CY45" i="115" l="1"/>
  <c r="CY106" i="87"/>
  <c r="CY47" i="115"/>
  <c r="CX105" i="87"/>
  <c r="CX78" i="87"/>
  <c r="CZ83" i="106"/>
  <c r="CZ67" i="106" s="1"/>
  <c r="B106" i="107" s="1"/>
  <c r="DA106" i="107" s="1"/>
  <c r="C60" i="108"/>
  <c r="FL10" i="107"/>
  <c r="FD24" i="107"/>
  <c r="FF21" i="107"/>
  <c r="FH19" i="107"/>
  <c r="FJ12" i="107"/>
  <c r="CZ10" i="109" l="1"/>
  <c r="CY78" i="87"/>
  <c r="CY105" i="87"/>
  <c r="CZ106" i="87"/>
  <c r="CZ10" i="112"/>
  <c r="CZ10" i="106"/>
  <c r="CZ10" i="115"/>
  <c r="CZ20" i="115" s="1"/>
  <c r="DA2" i="107"/>
  <c r="CZ55" i="106" s="1"/>
  <c r="DB106" i="107"/>
  <c r="DC106" i="107" s="1"/>
  <c r="DD106" i="107" s="1"/>
  <c r="DE106" i="107" s="1"/>
  <c r="DF106" i="107" s="1"/>
  <c r="DG106" i="107" s="1"/>
  <c r="DH106" i="107" s="1"/>
  <c r="DI106" i="107" s="1"/>
  <c r="DJ106" i="107" s="1"/>
  <c r="DK106" i="107" s="1"/>
  <c r="DL106" i="107" s="1"/>
  <c r="DM106" i="107" s="1"/>
  <c r="DN106" i="107" s="1"/>
  <c r="DO106" i="107" s="1"/>
  <c r="DP106" i="107" s="1"/>
  <c r="DQ106" i="107" s="1"/>
  <c r="DR106" i="107" s="1"/>
  <c r="DS106" i="107" s="1"/>
  <c r="DT106" i="107" s="1"/>
  <c r="DU106" i="107" s="1"/>
  <c r="DV106" i="107" s="1"/>
  <c r="DW106" i="107" s="1"/>
  <c r="DX106" i="107" s="1"/>
  <c r="DY106" i="107" s="1"/>
  <c r="DZ106" i="107" s="1"/>
  <c r="EA106" i="107" s="1"/>
  <c r="EB106" i="107" s="1"/>
  <c r="EC106" i="107" s="1"/>
  <c r="ED106" i="107" s="1"/>
  <c r="EE106" i="107" s="1"/>
  <c r="EF106" i="107" s="1"/>
  <c r="EG106" i="107" s="1"/>
  <c r="EH106" i="107" s="1"/>
  <c r="EI106" i="107" s="1"/>
  <c r="EJ106" i="107" s="1"/>
  <c r="EK106" i="107" s="1"/>
  <c r="EL106" i="107" s="1"/>
  <c r="EM106" i="107" s="1"/>
  <c r="EN106" i="107" s="1"/>
  <c r="EO106" i="107" s="1"/>
  <c r="EP106" i="107" s="1"/>
  <c r="EQ106" i="107" s="1"/>
  <c r="ER106" i="107" s="1"/>
  <c r="ES106" i="107" s="1"/>
  <c r="ET106" i="107" s="1"/>
  <c r="EU106" i="107" s="1"/>
  <c r="EV106" i="107" s="1"/>
  <c r="EW106" i="107" s="1"/>
  <c r="EX106" i="107" s="1"/>
  <c r="EY106" i="107" s="1"/>
  <c r="EZ106" i="107" s="1"/>
  <c r="FA106" i="107" s="1"/>
  <c r="FB106" i="107" s="1"/>
  <c r="FC106" i="107" s="1"/>
  <c r="FD106" i="107" s="1"/>
  <c r="FE106" i="107" s="1"/>
  <c r="FF106" i="107" s="1"/>
  <c r="FG106" i="107" s="1"/>
  <c r="FH106" i="107" s="1"/>
  <c r="FI106" i="107" s="1"/>
  <c r="FJ106" i="107" s="1"/>
  <c r="FK106" i="107" s="1"/>
  <c r="FL106" i="107" s="1"/>
  <c r="FM106" i="107" s="1"/>
  <c r="FN106" i="107" s="1"/>
  <c r="FO106" i="107" s="1"/>
  <c r="FP106" i="107" s="1"/>
  <c r="FQ106" i="107" s="1"/>
  <c r="FR106" i="107" s="1"/>
  <c r="FS106" i="107" s="1"/>
  <c r="FT106" i="107" s="1"/>
  <c r="FU106" i="107" s="1"/>
  <c r="FV106" i="107" s="1"/>
  <c r="FW106" i="107" s="1"/>
  <c r="FX106" i="107" s="1"/>
  <c r="FY106" i="107" s="1"/>
  <c r="FZ106" i="107" s="1"/>
  <c r="GA106" i="107" s="1"/>
  <c r="GB106" i="107" s="1"/>
  <c r="GC106" i="107" s="1"/>
  <c r="GD106" i="107" s="1"/>
  <c r="GE106" i="107" s="1"/>
  <c r="GF106" i="107" s="1"/>
  <c r="GG106" i="107" s="1"/>
  <c r="GH106" i="107" s="1"/>
  <c r="GI106" i="107" s="1"/>
  <c r="GJ106" i="107" s="1"/>
  <c r="GK106" i="107" s="1"/>
  <c r="GL106" i="107" s="1"/>
  <c r="GM106" i="107" s="1"/>
  <c r="GN106" i="107" s="1"/>
  <c r="GO106" i="107" s="1"/>
  <c r="GP106" i="107" s="1"/>
  <c r="GQ106" i="107" s="1"/>
  <c r="GR106" i="107" s="1"/>
  <c r="GS106" i="107" s="1"/>
  <c r="GT106" i="107" s="1"/>
  <c r="GU106" i="107" s="1"/>
  <c r="GV106" i="107" s="1"/>
  <c r="GW106" i="107" s="1"/>
  <c r="GX106" i="107" s="1"/>
  <c r="GY106" i="107" s="1"/>
  <c r="GZ106" i="107" s="1"/>
  <c r="HA106" i="107" s="1"/>
  <c r="HB106" i="107" s="1"/>
  <c r="HC106" i="107" s="1"/>
  <c r="HD106" i="107" s="1"/>
  <c r="HE106" i="107" s="1"/>
  <c r="HF106" i="107" s="1"/>
  <c r="HG106" i="107" s="1"/>
  <c r="HH106" i="107" s="1"/>
  <c r="HI106" i="107" s="1"/>
  <c r="HJ106" i="107" s="1"/>
  <c r="CZ10" i="100"/>
  <c r="CZ32" i="115"/>
  <c r="CZ30" i="115" s="1"/>
  <c r="FE24" i="107"/>
  <c r="FK12" i="107"/>
  <c r="FI19" i="107"/>
  <c r="FM10" i="107"/>
  <c r="FG21" i="107"/>
  <c r="BD56" i="106"/>
  <c r="E60" i="108"/>
  <c r="CZ44" i="115" l="1"/>
  <c r="CZ79" i="87"/>
  <c r="CZ45" i="115"/>
  <c r="CZ47" i="115"/>
  <c r="DA83" i="106"/>
  <c r="DA67" i="106" s="1"/>
  <c r="B107" i="107" s="1"/>
  <c r="DB107" i="107" s="1"/>
  <c r="CZ78" i="87"/>
  <c r="CZ105" i="87"/>
  <c r="FJ19" i="107"/>
  <c r="FL12" i="107"/>
  <c r="FH21" i="107"/>
  <c r="FF24" i="107"/>
  <c r="BD95" i="106"/>
  <c r="F60" i="108"/>
  <c r="FN10" i="107"/>
  <c r="DB2" i="107" l="1"/>
  <c r="DA55" i="106" s="1"/>
  <c r="DC107" i="107"/>
  <c r="DD107" i="107" s="1"/>
  <c r="DE107" i="107" s="1"/>
  <c r="DF107" i="107" s="1"/>
  <c r="DG107" i="107" s="1"/>
  <c r="DH107" i="107" s="1"/>
  <c r="DI107" i="107" s="1"/>
  <c r="DJ107" i="107" s="1"/>
  <c r="DK107" i="107" s="1"/>
  <c r="DL107" i="107" s="1"/>
  <c r="DM107" i="107" s="1"/>
  <c r="DN107" i="107" s="1"/>
  <c r="DO107" i="107" s="1"/>
  <c r="DP107" i="107" s="1"/>
  <c r="DQ107" i="107" s="1"/>
  <c r="DR107" i="107" s="1"/>
  <c r="DS107" i="107" s="1"/>
  <c r="DT107" i="107" s="1"/>
  <c r="DU107" i="107" s="1"/>
  <c r="DV107" i="107" s="1"/>
  <c r="DW107" i="107" s="1"/>
  <c r="DX107" i="107" s="1"/>
  <c r="DY107" i="107" s="1"/>
  <c r="DZ107" i="107" s="1"/>
  <c r="EA107" i="107" s="1"/>
  <c r="EB107" i="107" s="1"/>
  <c r="EC107" i="107" s="1"/>
  <c r="ED107" i="107" s="1"/>
  <c r="EE107" i="107" s="1"/>
  <c r="EF107" i="107" s="1"/>
  <c r="EG107" i="107" s="1"/>
  <c r="EH107" i="107" s="1"/>
  <c r="EI107" i="107" s="1"/>
  <c r="EJ107" i="107" s="1"/>
  <c r="EK107" i="107" s="1"/>
  <c r="EL107" i="107" s="1"/>
  <c r="EM107" i="107" s="1"/>
  <c r="EN107" i="107" s="1"/>
  <c r="EO107" i="107" s="1"/>
  <c r="EP107" i="107" s="1"/>
  <c r="EQ107" i="107" s="1"/>
  <c r="ER107" i="107" s="1"/>
  <c r="ES107" i="107" s="1"/>
  <c r="ET107" i="107" s="1"/>
  <c r="EU107" i="107" s="1"/>
  <c r="EV107" i="107" s="1"/>
  <c r="EW107" i="107" s="1"/>
  <c r="EX107" i="107" s="1"/>
  <c r="EY107" i="107" s="1"/>
  <c r="EZ107" i="107" s="1"/>
  <c r="FA107" i="107" s="1"/>
  <c r="FB107" i="107" s="1"/>
  <c r="FC107" i="107" s="1"/>
  <c r="FD107" i="107" s="1"/>
  <c r="FE107" i="107" s="1"/>
  <c r="FF107" i="107" s="1"/>
  <c r="FG107" i="107" s="1"/>
  <c r="FH107" i="107" s="1"/>
  <c r="FI107" i="107" s="1"/>
  <c r="FJ107" i="107" s="1"/>
  <c r="FK107" i="107" s="1"/>
  <c r="FL107" i="107" s="1"/>
  <c r="FM107" i="107" s="1"/>
  <c r="FN107" i="107" s="1"/>
  <c r="FO107" i="107" s="1"/>
  <c r="FP107" i="107" s="1"/>
  <c r="FQ107" i="107" s="1"/>
  <c r="FR107" i="107" s="1"/>
  <c r="FS107" i="107" s="1"/>
  <c r="FT107" i="107" s="1"/>
  <c r="FU107" i="107" s="1"/>
  <c r="FV107" i="107" s="1"/>
  <c r="FW107" i="107" s="1"/>
  <c r="FX107" i="107" s="1"/>
  <c r="FY107" i="107" s="1"/>
  <c r="FZ107" i="107" s="1"/>
  <c r="GA107" i="107" s="1"/>
  <c r="GB107" i="107" s="1"/>
  <c r="GC107" i="107" s="1"/>
  <c r="GD107" i="107" s="1"/>
  <c r="GE107" i="107" s="1"/>
  <c r="GF107" i="107" s="1"/>
  <c r="GG107" i="107" s="1"/>
  <c r="GH107" i="107" s="1"/>
  <c r="GI107" i="107" s="1"/>
  <c r="GJ107" i="107" s="1"/>
  <c r="GK107" i="107" s="1"/>
  <c r="GL107" i="107" s="1"/>
  <c r="GM107" i="107" s="1"/>
  <c r="GN107" i="107" s="1"/>
  <c r="GO107" i="107" s="1"/>
  <c r="GP107" i="107" s="1"/>
  <c r="GQ107" i="107" s="1"/>
  <c r="GR107" i="107" s="1"/>
  <c r="GS107" i="107" s="1"/>
  <c r="GT107" i="107" s="1"/>
  <c r="GU107" i="107" s="1"/>
  <c r="GV107" i="107" s="1"/>
  <c r="GW107" i="107" s="1"/>
  <c r="GX107" i="107" s="1"/>
  <c r="GY107" i="107" s="1"/>
  <c r="GZ107" i="107" s="1"/>
  <c r="HA107" i="107" s="1"/>
  <c r="HB107" i="107" s="1"/>
  <c r="HC107" i="107" s="1"/>
  <c r="HD107" i="107" s="1"/>
  <c r="HE107" i="107" s="1"/>
  <c r="HF107" i="107" s="1"/>
  <c r="HG107" i="107" s="1"/>
  <c r="HH107" i="107" s="1"/>
  <c r="HI107" i="107" s="1"/>
  <c r="HJ107" i="107" s="1"/>
  <c r="FO10" i="107"/>
  <c r="FI21" i="107"/>
  <c r="FK19" i="107"/>
  <c r="FM12" i="107"/>
  <c r="C61" i="108"/>
  <c r="FG24" i="107"/>
  <c r="DB83" i="106" l="1"/>
  <c r="DB67" i="106" s="1"/>
  <c r="B108" i="107" s="1"/>
  <c r="DC108" i="107" s="1"/>
  <c r="DA10" i="100"/>
  <c r="DA10" i="112"/>
  <c r="DA10" i="106"/>
  <c r="DA10" i="115"/>
  <c r="DA10" i="109"/>
  <c r="DA32" i="115"/>
  <c r="DA30" i="115" s="1"/>
  <c r="FJ21" i="107"/>
  <c r="FN12" i="107"/>
  <c r="FP10" i="107"/>
  <c r="FH24" i="107"/>
  <c r="FL19" i="107"/>
  <c r="BE56" i="106"/>
  <c r="E61" i="108"/>
  <c r="DA79" i="87" l="1"/>
  <c r="DA106" i="87"/>
  <c r="DA45" i="115"/>
  <c r="DA44" i="115"/>
  <c r="DA47" i="115"/>
  <c r="DA20" i="115"/>
  <c r="DD108" i="107"/>
  <c r="DE108" i="107" s="1"/>
  <c r="DF108" i="107" s="1"/>
  <c r="DG108" i="107" s="1"/>
  <c r="DH108" i="107" s="1"/>
  <c r="DI108" i="107" s="1"/>
  <c r="DJ108" i="107" s="1"/>
  <c r="DK108" i="107" s="1"/>
  <c r="DL108" i="107" s="1"/>
  <c r="DM108" i="107" s="1"/>
  <c r="DN108" i="107" s="1"/>
  <c r="DO108" i="107" s="1"/>
  <c r="DP108" i="107" s="1"/>
  <c r="DQ108" i="107" s="1"/>
  <c r="DR108" i="107" s="1"/>
  <c r="DS108" i="107" s="1"/>
  <c r="DT108" i="107" s="1"/>
  <c r="DU108" i="107" s="1"/>
  <c r="DV108" i="107" s="1"/>
  <c r="DW108" i="107" s="1"/>
  <c r="DX108" i="107" s="1"/>
  <c r="DY108" i="107" s="1"/>
  <c r="DZ108" i="107" s="1"/>
  <c r="EA108" i="107" s="1"/>
  <c r="EB108" i="107" s="1"/>
  <c r="EC108" i="107" s="1"/>
  <c r="ED108" i="107" s="1"/>
  <c r="EE108" i="107" s="1"/>
  <c r="EF108" i="107" s="1"/>
  <c r="EG108" i="107" s="1"/>
  <c r="EH108" i="107" s="1"/>
  <c r="EI108" i="107" s="1"/>
  <c r="EJ108" i="107" s="1"/>
  <c r="EK108" i="107" s="1"/>
  <c r="EL108" i="107" s="1"/>
  <c r="EM108" i="107" s="1"/>
  <c r="EN108" i="107" s="1"/>
  <c r="EO108" i="107" s="1"/>
  <c r="EP108" i="107" s="1"/>
  <c r="EQ108" i="107" s="1"/>
  <c r="ER108" i="107" s="1"/>
  <c r="ES108" i="107" s="1"/>
  <c r="ET108" i="107" s="1"/>
  <c r="EU108" i="107" s="1"/>
  <c r="EV108" i="107" s="1"/>
  <c r="EW108" i="107" s="1"/>
  <c r="EX108" i="107" s="1"/>
  <c r="EY108" i="107" s="1"/>
  <c r="EZ108" i="107" s="1"/>
  <c r="FA108" i="107" s="1"/>
  <c r="FB108" i="107" s="1"/>
  <c r="FC108" i="107" s="1"/>
  <c r="FD108" i="107" s="1"/>
  <c r="FE108" i="107" s="1"/>
  <c r="FF108" i="107" s="1"/>
  <c r="FG108" i="107" s="1"/>
  <c r="FH108" i="107" s="1"/>
  <c r="FI108" i="107" s="1"/>
  <c r="FJ108" i="107" s="1"/>
  <c r="FK108" i="107" s="1"/>
  <c r="FL108" i="107" s="1"/>
  <c r="FM108" i="107" s="1"/>
  <c r="FN108" i="107" s="1"/>
  <c r="FO108" i="107" s="1"/>
  <c r="FP108" i="107" s="1"/>
  <c r="FQ108" i="107" s="1"/>
  <c r="FR108" i="107" s="1"/>
  <c r="FS108" i="107" s="1"/>
  <c r="FT108" i="107" s="1"/>
  <c r="FU108" i="107" s="1"/>
  <c r="FV108" i="107" s="1"/>
  <c r="FW108" i="107" s="1"/>
  <c r="FX108" i="107" s="1"/>
  <c r="FY108" i="107" s="1"/>
  <c r="FZ108" i="107" s="1"/>
  <c r="GA108" i="107" s="1"/>
  <c r="GB108" i="107" s="1"/>
  <c r="GC108" i="107" s="1"/>
  <c r="GD108" i="107" s="1"/>
  <c r="GE108" i="107" s="1"/>
  <c r="GF108" i="107" s="1"/>
  <c r="GG108" i="107" s="1"/>
  <c r="GH108" i="107" s="1"/>
  <c r="GI108" i="107" s="1"/>
  <c r="GJ108" i="107" s="1"/>
  <c r="GK108" i="107" s="1"/>
  <c r="GL108" i="107" s="1"/>
  <c r="GM108" i="107" s="1"/>
  <c r="GN108" i="107" s="1"/>
  <c r="GO108" i="107" s="1"/>
  <c r="GP108" i="107" s="1"/>
  <c r="GQ108" i="107" s="1"/>
  <c r="GR108" i="107" s="1"/>
  <c r="GS108" i="107" s="1"/>
  <c r="GT108" i="107" s="1"/>
  <c r="GU108" i="107" s="1"/>
  <c r="GV108" i="107" s="1"/>
  <c r="GW108" i="107" s="1"/>
  <c r="GX108" i="107" s="1"/>
  <c r="GY108" i="107" s="1"/>
  <c r="GZ108" i="107" s="1"/>
  <c r="HA108" i="107" s="1"/>
  <c r="HB108" i="107" s="1"/>
  <c r="HC108" i="107" s="1"/>
  <c r="HD108" i="107" s="1"/>
  <c r="HE108" i="107" s="1"/>
  <c r="HF108" i="107" s="1"/>
  <c r="HG108" i="107" s="1"/>
  <c r="HH108" i="107" s="1"/>
  <c r="HI108" i="107" s="1"/>
  <c r="HJ108" i="107" s="1"/>
  <c r="DC2" i="107"/>
  <c r="DB55" i="106" s="1"/>
  <c r="FM19" i="107"/>
  <c r="FQ10" i="107"/>
  <c r="FI24" i="107"/>
  <c r="FO12" i="107"/>
  <c r="BE95" i="106"/>
  <c r="F61" i="108"/>
  <c r="FK21" i="107"/>
  <c r="DA105" i="87" l="1"/>
  <c r="DA78" i="87"/>
  <c r="DC83" i="106"/>
  <c r="DC67" i="106" s="1"/>
  <c r="B109" i="107" s="1"/>
  <c r="DD109" i="107" s="1"/>
  <c r="DB10" i="115"/>
  <c r="DB10" i="112"/>
  <c r="DB10" i="106"/>
  <c r="DB10" i="109"/>
  <c r="DB10" i="100"/>
  <c r="DB32" i="115"/>
  <c r="DB30" i="115" s="1"/>
  <c r="FL21" i="107"/>
  <c r="FP12" i="107"/>
  <c r="FR10" i="107"/>
  <c r="C62" i="108"/>
  <c r="FN19" i="107"/>
  <c r="FJ24" i="107"/>
  <c r="DB45" i="115" l="1"/>
  <c r="DB44" i="115"/>
  <c r="DE109" i="107"/>
  <c r="DD2" i="107"/>
  <c r="DC55" i="106" s="1"/>
  <c r="DB79" i="87"/>
  <c r="DB106" i="87"/>
  <c r="DB20" i="115"/>
  <c r="DB47" i="115"/>
  <c r="FK24" i="107"/>
  <c r="FQ12" i="107"/>
  <c r="FM21" i="107"/>
  <c r="E62" i="108"/>
  <c r="BF56" i="106"/>
  <c r="FS10" i="107"/>
  <c r="FO19" i="107"/>
  <c r="DB105" i="87" l="1"/>
  <c r="DB78" i="87"/>
  <c r="DD83" i="106"/>
  <c r="DD67" i="106" s="1"/>
  <c r="B110" i="107" s="1"/>
  <c r="DE110" i="107" s="1"/>
  <c r="DF110" i="107" s="1"/>
  <c r="DG110" i="107" s="1"/>
  <c r="DH110" i="107" s="1"/>
  <c r="DI110" i="107" s="1"/>
  <c r="DJ110" i="107" s="1"/>
  <c r="DK110" i="107" s="1"/>
  <c r="DL110" i="107" s="1"/>
  <c r="DM110" i="107" s="1"/>
  <c r="DN110" i="107" s="1"/>
  <c r="DO110" i="107" s="1"/>
  <c r="DP110" i="107" s="1"/>
  <c r="DQ110" i="107" s="1"/>
  <c r="DR110" i="107" s="1"/>
  <c r="DS110" i="107" s="1"/>
  <c r="DT110" i="107" s="1"/>
  <c r="DU110" i="107" s="1"/>
  <c r="DV110" i="107" s="1"/>
  <c r="DW110" i="107" s="1"/>
  <c r="DX110" i="107" s="1"/>
  <c r="DY110" i="107" s="1"/>
  <c r="DZ110" i="107" s="1"/>
  <c r="EA110" i="107" s="1"/>
  <c r="EB110" i="107" s="1"/>
  <c r="EC110" i="107" s="1"/>
  <c r="ED110" i="107" s="1"/>
  <c r="EE110" i="107" s="1"/>
  <c r="EF110" i="107" s="1"/>
  <c r="EG110" i="107" s="1"/>
  <c r="EH110" i="107" s="1"/>
  <c r="EI110" i="107" s="1"/>
  <c r="EJ110" i="107" s="1"/>
  <c r="EK110" i="107" s="1"/>
  <c r="EL110" i="107" s="1"/>
  <c r="EM110" i="107" s="1"/>
  <c r="EN110" i="107" s="1"/>
  <c r="EO110" i="107" s="1"/>
  <c r="EP110" i="107" s="1"/>
  <c r="EQ110" i="107" s="1"/>
  <c r="ER110" i="107" s="1"/>
  <c r="ES110" i="107" s="1"/>
  <c r="ET110" i="107" s="1"/>
  <c r="EU110" i="107" s="1"/>
  <c r="EV110" i="107" s="1"/>
  <c r="EW110" i="107" s="1"/>
  <c r="EX110" i="107" s="1"/>
  <c r="EY110" i="107" s="1"/>
  <c r="EZ110" i="107" s="1"/>
  <c r="FA110" i="107" s="1"/>
  <c r="FB110" i="107" s="1"/>
  <c r="FC110" i="107" s="1"/>
  <c r="FD110" i="107" s="1"/>
  <c r="FE110" i="107" s="1"/>
  <c r="FF110" i="107" s="1"/>
  <c r="FG110" i="107" s="1"/>
  <c r="FH110" i="107" s="1"/>
  <c r="FI110" i="107" s="1"/>
  <c r="FJ110" i="107" s="1"/>
  <c r="FK110" i="107" s="1"/>
  <c r="FL110" i="107" s="1"/>
  <c r="FM110" i="107" s="1"/>
  <c r="FN110" i="107" s="1"/>
  <c r="FO110" i="107" s="1"/>
  <c r="FP110" i="107" s="1"/>
  <c r="FQ110" i="107" s="1"/>
  <c r="FR110" i="107" s="1"/>
  <c r="FS110" i="107" s="1"/>
  <c r="FT110" i="107" s="1"/>
  <c r="FU110" i="107" s="1"/>
  <c r="FV110" i="107" s="1"/>
  <c r="FW110" i="107" s="1"/>
  <c r="FX110" i="107" s="1"/>
  <c r="FY110" i="107" s="1"/>
  <c r="FZ110" i="107" s="1"/>
  <c r="GA110" i="107" s="1"/>
  <c r="GB110" i="107" s="1"/>
  <c r="GC110" i="107" s="1"/>
  <c r="GD110" i="107" s="1"/>
  <c r="GE110" i="107" s="1"/>
  <c r="GF110" i="107" s="1"/>
  <c r="GG110" i="107" s="1"/>
  <c r="GH110" i="107" s="1"/>
  <c r="GI110" i="107" s="1"/>
  <c r="GJ110" i="107" s="1"/>
  <c r="GK110" i="107" s="1"/>
  <c r="GL110" i="107" s="1"/>
  <c r="GM110" i="107" s="1"/>
  <c r="GN110" i="107" s="1"/>
  <c r="GO110" i="107" s="1"/>
  <c r="GP110" i="107" s="1"/>
  <c r="GQ110" i="107" s="1"/>
  <c r="GR110" i="107" s="1"/>
  <c r="GS110" i="107" s="1"/>
  <c r="GT110" i="107" s="1"/>
  <c r="GU110" i="107" s="1"/>
  <c r="GV110" i="107" s="1"/>
  <c r="GW110" i="107" s="1"/>
  <c r="GX110" i="107" s="1"/>
  <c r="GY110" i="107" s="1"/>
  <c r="GZ110" i="107" s="1"/>
  <c r="HA110" i="107" s="1"/>
  <c r="HB110" i="107" s="1"/>
  <c r="HC110" i="107" s="1"/>
  <c r="HD110" i="107" s="1"/>
  <c r="HE110" i="107" s="1"/>
  <c r="HF110" i="107" s="1"/>
  <c r="HG110" i="107" s="1"/>
  <c r="HH110" i="107" s="1"/>
  <c r="HI110" i="107" s="1"/>
  <c r="HJ110" i="107" s="1"/>
  <c r="DC10" i="115"/>
  <c r="DC10" i="100"/>
  <c r="DC32" i="115"/>
  <c r="DC30" i="115" s="1"/>
  <c r="DC10" i="106"/>
  <c r="DC10" i="109"/>
  <c r="DC10" i="112"/>
  <c r="DE2" i="107"/>
  <c r="DD55" i="106" s="1"/>
  <c r="DF109" i="107"/>
  <c r="DG109" i="107" s="1"/>
  <c r="DH109" i="107" s="1"/>
  <c r="FP19" i="107"/>
  <c r="FN21" i="107"/>
  <c r="FR12" i="107"/>
  <c r="FT10" i="107"/>
  <c r="BF95" i="106"/>
  <c r="F62" i="108"/>
  <c r="FL24" i="107"/>
  <c r="DC79" i="87" l="1"/>
  <c r="DC106" i="87"/>
  <c r="DD10" i="109"/>
  <c r="DD32" i="115"/>
  <c r="DD30" i="115" s="1"/>
  <c r="DD10" i="100"/>
  <c r="DD10" i="106"/>
  <c r="DD10" i="115"/>
  <c r="DD10" i="112"/>
  <c r="DC45" i="115"/>
  <c r="DC44" i="115"/>
  <c r="DC47" i="115"/>
  <c r="DC20" i="115"/>
  <c r="DI109" i="107"/>
  <c r="DJ109" i="107" s="1"/>
  <c r="DK109" i="107" s="1"/>
  <c r="DL109" i="107" s="1"/>
  <c r="DM109" i="107" s="1"/>
  <c r="DN109" i="107" s="1"/>
  <c r="DO109" i="107" s="1"/>
  <c r="DP109" i="107" s="1"/>
  <c r="DQ109" i="107" s="1"/>
  <c r="DR109" i="107" s="1"/>
  <c r="DS109" i="107" s="1"/>
  <c r="DT109" i="107" s="1"/>
  <c r="DU109" i="107" s="1"/>
  <c r="DV109" i="107" s="1"/>
  <c r="DW109" i="107" s="1"/>
  <c r="DX109" i="107" s="1"/>
  <c r="DY109" i="107" s="1"/>
  <c r="DZ109" i="107" s="1"/>
  <c r="EA109" i="107" s="1"/>
  <c r="EB109" i="107" s="1"/>
  <c r="EC109" i="107" s="1"/>
  <c r="ED109" i="107" s="1"/>
  <c r="EE109" i="107" s="1"/>
  <c r="EF109" i="107" s="1"/>
  <c r="EG109" i="107" s="1"/>
  <c r="EH109" i="107" s="1"/>
  <c r="EI109" i="107" s="1"/>
  <c r="EJ109" i="107" s="1"/>
  <c r="EK109" i="107" s="1"/>
  <c r="EL109" i="107" s="1"/>
  <c r="EM109" i="107" s="1"/>
  <c r="EN109" i="107" s="1"/>
  <c r="EO109" i="107" s="1"/>
  <c r="EP109" i="107" s="1"/>
  <c r="EQ109" i="107" s="1"/>
  <c r="ER109" i="107" s="1"/>
  <c r="ES109" i="107" s="1"/>
  <c r="ET109" i="107" s="1"/>
  <c r="EU109" i="107" s="1"/>
  <c r="EV109" i="107" s="1"/>
  <c r="EW109" i="107" s="1"/>
  <c r="EX109" i="107" s="1"/>
  <c r="EY109" i="107" s="1"/>
  <c r="EZ109" i="107" s="1"/>
  <c r="FA109" i="107" s="1"/>
  <c r="FB109" i="107" s="1"/>
  <c r="FC109" i="107" s="1"/>
  <c r="FD109" i="107" s="1"/>
  <c r="FE109" i="107" s="1"/>
  <c r="FF109" i="107" s="1"/>
  <c r="FG109" i="107" s="1"/>
  <c r="FH109" i="107" s="1"/>
  <c r="FI109" i="107" s="1"/>
  <c r="FJ109" i="107" s="1"/>
  <c r="FK109" i="107" s="1"/>
  <c r="FL109" i="107" s="1"/>
  <c r="FM109" i="107" s="1"/>
  <c r="FN109" i="107" s="1"/>
  <c r="FO109" i="107" s="1"/>
  <c r="FP109" i="107" s="1"/>
  <c r="FQ109" i="107" s="1"/>
  <c r="FR109" i="107" s="1"/>
  <c r="FS109" i="107" s="1"/>
  <c r="FT109" i="107" s="1"/>
  <c r="FU109" i="107" s="1"/>
  <c r="FV109" i="107" s="1"/>
  <c r="FW109" i="107" s="1"/>
  <c r="FX109" i="107" s="1"/>
  <c r="FY109" i="107" s="1"/>
  <c r="FZ109" i="107" s="1"/>
  <c r="GA109" i="107" s="1"/>
  <c r="GB109" i="107" s="1"/>
  <c r="GC109" i="107" s="1"/>
  <c r="GD109" i="107" s="1"/>
  <c r="GE109" i="107" s="1"/>
  <c r="GF109" i="107" s="1"/>
  <c r="GG109" i="107" s="1"/>
  <c r="GH109" i="107" s="1"/>
  <c r="GI109" i="107" s="1"/>
  <c r="GJ109" i="107" s="1"/>
  <c r="GK109" i="107" s="1"/>
  <c r="GL109" i="107" s="1"/>
  <c r="GM109" i="107" s="1"/>
  <c r="GN109" i="107" s="1"/>
  <c r="GO109" i="107" s="1"/>
  <c r="GP109" i="107" s="1"/>
  <c r="GQ109" i="107" s="1"/>
  <c r="GR109" i="107" s="1"/>
  <c r="GS109" i="107" s="1"/>
  <c r="GT109" i="107" s="1"/>
  <c r="GU109" i="107" s="1"/>
  <c r="GV109" i="107" s="1"/>
  <c r="GW109" i="107" s="1"/>
  <c r="GX109" i="107" s="1"/>
  <c r="GY109" i="107" s="1"/>
  <c r="GZ109" i="107" s="1"/>
  <c r="HA109" i="107" s="1"/>
  <c r="HB109" i="107" s="1"/>
  <c r="HC109" i="107" s="1"/>
  <c r="HD109" i="107" s="1"/>
  <c r="HE109" i="107" s="1"/>
  <c r="HF109" i="107" s="1"/>
  <c r="HG109" i="107" s="1"/>
  <c r="HH109" i="107" s="1"/>
  <c r="HI109" i="107" s="1"/>
  <c r="HJ109" i="107" s="1"/>
  <c r="C63" i="108"/>
  <c r="FM24" i="107"/>
  <c r="FU10" i="107"/>
  <c r="FS12" i="107"/>
  <c r="FO21" i="107"/>
  <c r="FQ19" i="107"/>
  <c r="DC105" i="87" l="1"/>
  <c r="DC78" i="87"/>
  <c r="DE83" i="106"/>
  <c r="DE67" i="106" s="1"/>
  <c r="B111" i="107" s="1"/>
  <c r="DF111" i="107" s="1"/>
  <c r="DD44" i="115"/>
  <c r="DD45" i="115"/>
  <c r="DD79" i="87"/>
  <c r="DD106" i="87"/>
  <c r="DD20" i="115"/>
  <c r="DD47" i="115"/>
  <c r="FT12" i="107"/>
  <c r="FP21" i="107"/>
  <c r="FR19" i="107"/>
  <c r="FN24" i="107"/>
  <c r="BG56" i="106"/>
  <c r="E63" i="108"/>
  <c r="FV10" i="107"/>
  <c r="DD78" i="87" l="1"/>
  <c r="DD105" i="87"/>
  <c r="DF83" i="106"/>
  <c r="DF67" i="106" s="1"/>
  <c r="B112" i="107" s="1"/>
  <c r="DG112" i="107" s="1"/>
  <c r="DH112" i="107" s="1"/>
  <c r="DI112" i="107" s="1"/>
  <c r="DG111" i="107"/>
  <c r="DF2" i="107"/>
  <c r="DE55" i="106" s="1"/>
  <c r="FW10" i="107"/>
  <c r="BG95" i="106"/>
  <c r="F63" i="108"/>
  <c r="FS19" i="107"/>
  <c r="FU12" i="107"/>
  <c r="FO24" i="107"/>
  <c r="FQ21" i="107"/>
  <c r="DE32" i="115" l="1"/>
  <c r="DE30" i="115" s="1"/>
  <c r="DE10" i="115"/>
  <c r="DE47" i="115" s="1"/>
  <c r="DE10" i="109"/>
  <c r="DE10" i="112"/>
  <c r="DE10" i="100"/>
  <c r="DE10" i="106"/>
  <c r="DH111" i="107"/>
  <c r="DG2" i="107"/>
  <c r="DF55" i="106" s="1"/>
  <c r="DE79" i="87"/>
  <c r="DE106" i="87"/>
  <c r="DJ112" i="107"/>
  <c r="FR21" i="107"/>
  <c r="FT19" i="107"/>
  <c r="C64" i="108"/>
  <c r="FP24" i="107"/>
  <c r="FX10" i="107"/>
  <c r="FV12" i="107"/>
  <c r="DE20" i="115" l="1"/>
  <c r="DE44" i="115"/>
  <c r="DE45" i="115"/>
  <c r="DG83" i="106"/>
  <c r="DG67" i="106" s="1"/>
  <c r="B113" i="107" s="1"/>
  <c r="DH113" i="107" s="1"/>
  <c r="DI113" i="107" s="1"/>
  <c r="DJ113" i="107" s="1"/>
  <c r="DK113" i="107" s="1"/>
  <c r="DL113" i="107" s="1"/>
  <c r="DM113" i="107" s="1"/>
  <c r="DN113" i="107" s="1"/>
  <c r="DO113" i="107" s="1"/>
  <c r="DP113" i="107" s="1"/>
  <c r="DQ113" i="107" s="1"/>
  <c r="DR113" i="107" s="1"/>
  <c r="DS113" i="107" s="1"/>
  <c r="DT113" i="107" s="1"/>
  <c r="DU113" i="107" s="1"/>
  <c r="DV113" i="107" s="1"/>
  <c r="DW113" i="107" s="1"/>
  <c r="DX113" i="107" s="1"/>
  <c r="DY113" i="107" s="1"/>
  <c r="DZ113" i="107" s="1"/>
  <c r="EA113" i="107" s="1"/>
  <c r="EB113" i="107" s="1"/>
  <c r="EC113" i="107" s="1"/>
  <c r="ED113" i="107" s="1"/>
  <c r="EE113" i="107" s="1"/>
  <c r="EF113" i="107" s="1"/>
  <c r="EG113" i="107" s="1"/>
  <c r="EH113" i="107" s="1"/>
  <c r="EI113" i="107" s="1"/>
  <c r="EJ113" i="107" s="1"/>
  <c r="EK113" i="107" s="1"/>
  <c r="EL113" i="107" s="1"/>
  <c r="EM113" i="107" s="1"/>
  <c r="EN113" i="107" s="1"/>
  <c r="EO113" i="107" s="1"/>
  <c r="EP113" i="107" s="1"/>
  <c r="EQ113" i="107" s="1"/>
  <c r="ER113" i="107" s="1"/>
  <c r="ES113" i="107" s="1"/>
  <c r="ET113" i="107" s="1"/>
  <c r="EU113" i="107" s="1"/>
  <c r="EV113" i="107" s="1"/>
  <c r="EW113" i="107" s="1"/>
  <c r="EX113" i="107" s="1"/>
  <c r="EY113" i="107" s="1"/>
  <c r="EZ113" i="107" s="1"/>
  <c r="FA113" i="107" s="1"/>
  <c r="FB113" i="107" s="1"/>
  <c r="FC113" i="107" s="1"/>
  <c r="FD113" i="107" s="1"/>
  <c r="FE113" i="107" s="1"/>
  <c r="FF113" i="107" s="1"/>
  <c r="FG113" i="107" s="1"/>
  <c r="FH113" i="107" s="1"/>
  <c r="FI113" i="107" s="1"/>
  <c r="FJ113" i="107" s="1"/>
  <c r="FK113" i="107" s="1"/>
  <c r="FL113" i="107" s="1"/>
  <c r="FM113" i="107" s="1"/>
  <c r="FN113" i="107" s="1"/>
  <c r="FO113" i="107" s="1"/>
  <c r="FP113" i="107" s="1"/>
  <c r="FQ113" i="107" s="1"/>
  <c r="FR113" i="107" s="1"/>
  <c r="FS113" i="107" s="1"/>
  <c r="FT113" i="107" s="1"/>
  <c r="FU113" i="107" s="1"/>
  <c r="FV113" i="107" s="1"/>
  <c r="FW113" i="107" s="1"/>
  <c r="FX113" i="107" s="1"/>
  <c r="FY113" i="107" s="1"/>
  <c r="FZ113" i="107" s="1"/>
  <c r="GA113" i="107" s="1"/>
  <c r="GB113" i="107" s="1"/>
  <c r="GC113" i="107" s="1"/>
  <c r="GD113" i="107" s="1"/>
  <c r="GE113" i="107" s="1"/>
  <c r="GF113" i="107" s="1"/>
  <c r="GG113" i="107" s="1"/>
  <c r="GH113" i="107" s="1"/>
  <c r="GI113" i="107" s="1"/>
  <c r="GJ113" i="107" s="1"/>
  <c r="GK113" i="107" s="1"/>
  <c r="GL113" i="107" s="1"/>
  <c r="GM113" i="107" s="1"/>
  <c r="GN113" i="107" s="1"/>
  <c r="GO113" i="107" s="1"/>
  <c r="GP113" i="107" s="1"/>
  <c r="GQ113" i="107" s="1"/>
  <c r="GR113" i="107" s="1"/>
  <c r="GS113" i="107" s="1"/>
  <c r="GT113" i="107" s="1"/>
  <c r="GU113" i="107" s="1"/>
  <c r="GV113" i="107" s="1"/>
  <c r="GW113" i="107" s="1"/>
  <c r="GX113" i="107" s="1"/>
  <c r="GY113" i="107" s="1"/>
  <c r="GZ113" i="107" s="1"/>
  <c r="HA113" i="107" s="1"/>
  <c r="HB113" i="107" s="1"/>
  <c r="HC113" i="107" s="1"/>
  <c r="HD113" i="107" s="1"/>
  <c r="HE113" i="107" s="1"/>
  <c r="HF113" i="107" s="1"/>
  <c r="HG113" i="107" s="1"/>
  <c r="HH113" i="107" s="1"/>
  <c r="HI113" i="107" s="1"/>
  <c r="HJ113" i="107" s="1"/>
  <c r="DF10" i="112"/>
  <c r="DF10" i="115"/>
  <c r="DF10" i="106"/>
  <c r="DF10" i="100"/>
  <c r="DF32" i="115"/>
  <c r="DF30" i="115" s="1"/>
  <c r="DF10" i="109"/>
  <c r="DE78" i="87"/>
  <c r="DE105" i="87"/>
  <c r="DI111" i="107"/>
  <c r="DJ111" i="107" s="1"/>
  <c r="DK111" i="107" s="1"/>
  <c r="DL111" i="107" s="1"/>
  <c r="DM111" i="107" s="1"/>
  <c r="DN111" i="107" s="1"/>
  <c r="DO111" i="107" s="1"/>
  <c r="DP111" i="107" s="1"/>
  <c r="DQ111" i="107" s="1"/>
  <c r="DR111" i="107" s="1"/>
  <c r="DS111" i="107" s="1"/>
  <c r="DT111" i="107" s="1"/>
  <c r="DU111" i="107" s="1"/>
  <c r="DV111" i="107" s="1"/>
  <c r="DW111" i="107" s="1"/>
  <c r="DX111" i="107" s="1"/>
  <c r="DY111" i="107" s="1"/>
  <c r="DZ111" i="107" s="1"/>
  <c r="EA111" i="107" s="1"/>
  <c r="EB111" i="107" s="1"/>
  <c r="EC111" i="107" s="1"/>
  <c r="ED111" i="107" s="1"/>
  <c r="EE111" i="107" s="1"/>
  <c r="EF111" i="107" s="1"/>
  <c r="EG111" i="107" s="1"/>
  <c r="EH111" i="107" s="1"/>
  <c r="EI111" i="107" s="1"/>
  <c r="EJ111" i="107" s="1"/>
  <c r="EK111" i="107" s="1"/>
  <c r="EL111" i="107" s="1"/>
  <c r="EM111" i="107" s="1"/>
  <c r="EN111" i="107" s="1"/>
  <c r="EO111" i="107" s="1"/>
  <c r="EP111" i="107" s="1"/>
  <c r="EQ111" i="107" s="1"/>
  <c r="ER111" i="107" s="1"/>
  <c r="ES111" i="107" s="1"/>
  <c r="ET111" i="107" s="1"/>
  <c r="EU111" i="107" s="1"/>
  <c r="EV111" i="107" s="1"/>
  <c r="EW111" i="107" s="1"/>
  <c r="EX111" i="107" s="1"/>
  <c r="EY111" i="107" s="1"/>
  <c r="EZ111" i="107" s="1"/>
  <c r="FA111" i="107" s="1"/>
  <c r="FB111" i="107" s="1"/>
  <c r="FC111" i="107" s="1"/>
  <c r="FD111" i="107" s="1"/>
  <c r="FE111" i="107" s="1"/>
  <c r="FF111" i="107" s="1"/>
  <c r="FG111" i="107" s="1"/>
  <c r="FH111" i="107" s="1"/>
  <c r="FI111" i="107" s="1"/>
  <c r="FJ111" i="107" s="1"/>
  <c r="FK111" i="107" s="1"/>
  <c r="FL111" i="107" s="1"/>
  <c r="FM111" i="107" s="1"/>
  <c r="FN111" i="107" s="1"/>
  <c r="FO111" i="107" s="1"/>
  <c r="FP111" i="107" s="1"/>
  <c r="FQ111" i="107" s="1"/>
  <c r="FR111" i="107" s="1"/>
  <c r="FS111" i="107" s="1"/>
  <c r="FT111" i="107" s="1"/>
  <c r="FU111" i="107" s="1"/>
  <c r="FV111" i="107" s="1"/>
  <c r="FW111" i="107" s="1"/>
  <c r="FX111" i="107" s="1"/>
  <c r="FY111" i="107" s="1"/>
  <c r="FZ111" i="107" s="1"/>
  <c r="GA111" i="107" s="1"/>
  <c r="GB111" i="107" s="1"/>
  <c r="GC111" i="107" s="1"/>
  <c r="GD111" i="107" s="1"/>
  <c r="GE111" i="107" s="1"/>
  <c r="GF111" i="107" s="1"/>
  <c r="GG111" i="107" s="1"/>
  <c r="GH111" i="107" s="1"/>
  <c r="GI111" i="107" s="1"/>
  <c r="GJ111" i="107" s="1"/>
  <c r="GK111" i="107" s="1"/>
  <c r="GL111" i="107" s="1"/>
  <c r="GM111" i="107" s="1"/>
  <c r="GN111" i="107" s="1"/>
  <c r="GO111" i="107" s="1"/>
  <c r="GP111" i="107" s="1"/>
  <c r="GQ111" i="107" s="1"/>
  <c r="GR111" i="107" s="1"/>
  <c r="GS111" i="107" s="1"/>
  <c r="GT111" i="107" s="1"/>
  <c r="GU111" i="107" s="1"/>
  <c r="GV111" i="107" s="1"/>
  <c r="GW111" i="107" s="1"/>
  <c r="GX111" i="107" s="1"/>
  <c r="GY111" i="107" s="1"/>
  <c r="GZ111" i="107" s="1"/>
  <c r="HA111" i="107" s="1"/>
  <c r="HB111" i="107" s="1"/>
  <c r="HC111" i="107" s="1"/>
  <c r="HD111" i="107" s="1"/>
  <c r="HE111" i="107" s="1"/>
  <c r="HF111" i="107" s="1"/>
  <c r="HG111" i="107" s="1"/>
  <c r="HH111" i="107" s="1"/>
  <c r="HI111" i="107" s="1"/>
  <c r="HJ111" i="107" s="1"/>
  <c r="DK112" i="107"/>
  <c r="DL112" i="107" s="1"/>
  <c r="DM112" i="107" s="1"/>
  <c r="DN112" i="107" s="1"/>
  <c r="DO112" i="107" s="1"/>
  <c r="DP112" i="107" s="1"/>
  <c r="DQ112" i="107" s="1"/>
  <c r="DR112" i="107" s="1"/>
  <c r="DS112" i="107" s="1"/>
  <c r="DT112" i="107" s="1"/>
  <c r="DU112" i="107" s="1"/>
  <c r="DV112" i="107" s="1"/>
  <c r="DW112" i="107" s="1"/>
  <c r="DX112" i="107" s="1"/>
  <c r="DY112" i="107" s="1"/>
  <c r="DZ112" i="107" s="1"/>
  <c r="EA112" i="107" s="1"/>
  <c r="EB112" i="107" s="1"/>
  <c r="EC112" i="107" s="1"/>
  <c r="ED112" i="107" s="1"/>
  <c r="EE112" i="107" s="1"/>
  <c r="EF112" i="107" s="1"/>
  <c r="EG112" i="107" s="1"/>
  <c r="EH112" i="107" s="1"/>
  <c r="EI112" i="107" s="1"/>
  <c r="EJ112" i="107" s="1"/>
  <c r="EK112" i="107" s="1"/>
  <c r="EL112" i="107" s="1"/>
  <c r="EM112" i="107" s="1"/>
  <c r="EN112" i="107" s="1"/>
  <c r="EO112" i="107" s="1"/>
  <c r="EP112" i="107" s="1"/>
  <c r="EQ112" i="107" s="1"/>
  <c r="ER112" i="107" s="1"/>
  <c r="ES112" i="107" s="1"/>
  <c r="ET112" i="107" s="1"/>
  <c r="EU112" i="107" s="1"/>
  <c r="EV112" i="107" s="1"/>
  <c r="EW112" i="107" s="1"/>
  <c r="EX112" i="107" s="1"/>
  <c r="EY112" i="107" s="1"/>
  <c r="EZ112" i="107" s="1"/>
  <c r="FA112" i="107" s="1"/>
  <c r="FB112" i="107" s="1"/>
  <c r="FC112" i="107" s="1"/>
  <c r="FD112" i="107" s="1"/>
  <c r="FE112" i="107" s="1"/>
  <c r="FF112" i="107" s="1"/>
  <c r="FG112" i="107" s="1"/>
  <c r="FH112" i="107" s="1"/>
  <c r="FI112" i="107" s="1"/>
  <c r="FJ112" i="107" s="1"/>
  <c r="FK112" i="107" s="1"/>
  <c r="FL112" i="107" s="1"/>
  <c r="FM112" i="107" s="1"/>
  <c r="FN112" i="107" s="1"/>
  <c r="FO112" i="107" s="1"/>
  <c r="FP112" i="107" s="1"/>
  <c r="FQ112" i="107" s="1"/>
  <c r="FR112" i="107" s="1"/>
  <c r="FS112" i="107" s="1"/>
  <c r="FT112" i="107" s="1"/>
  <c r="FU112" i="107" s="1"/>
  <c r="FV112" i="107" s="1"/>
  <c r="FW112" i="107" s="1"/>
  <c r="FX112" i="107" s="1"/>
  <c r="FY112" i="107" s="1"/>
  <c r="FZ112" i="107" s="1"/>
  <c r="GA112" i="107" s="1"/>
  <c r="GB112" i="107" s="1"/>
  <c r="GC112" i="107" s="1"/>
  <c r="GD112" i="107" s="1"/>
  <c r="GE112" i="107" s="1"/>
  <c r="GF112" i="107" s="1"/>
  <c r="GG112" i="107" s="1"/>
  <c r="GH112" i="107" s="1"/>
  <c r="GI112" i="107" s="1"/>
  <c r="GJ112" i="107" s="1"/>
  <c r="GK112" i="107" s="1"/>
  <c r="GL112" i="107" s="1"/>
  <c r="GM112" i="107" s="1"/>
  <c r="GN112" i="107" s="1"/>
  <c r="GO112" i="107" s="1"/>
  <c r="GP112" i="107" s="1"/>
  <c r="GQ112" i="107" s="1"/>
  <c r="GR112" i="107" s="1"/>
  <c r="GS112" i="107" s="1"/>
  <c r="GT112" i="107" s="1"/>
  <c r="GU112" i="107" s="1"/>
  <c r="GV112" i="107" s="1"/>
  <c r="GW112" i="107" s="1"/>
  <c r="GX112" i="107" s="1"/>
  <c r="GY112" i="107" s="1"/>
  <c r="GZ112" i="107" s="1"/>
  <c r="HA112" i="107" s="1"/>
  <c r="HB112" i="107" s="1"/>
  <c r="HC112" i="107" s="1"/>
  <c r="HD112" i="107" s="1"/>
  <c r="HE112" i="107" s="1"/>
  <c r="HF112" i="107" s="1"/>
  <c r="HG112" i="107" s="1"/>
  <c r="HH112" i="107" s="1"/>
  <c r="HI112" i="107" s="1"/>
  <c r="HJ112" i="107" s="1"/>
  <c r="FQ24" i="107"/>
  <c r="FS21" i="107"/>
  <c r="FY10" i="107"/>
  <c r="FW12" i="107"/>
  <c r="BH56" i="106"/>
  <c r="E64" i="108"/>
  <c r="FU19" i="107"/>
  <c r="DH2" i="107" l="1"/>
  <c r="DG55" i="106" s="1"/>
  <c r="DF20" i="115"/>
  <c r="DF47" i="115"/>
  <c r="DF79" i="87"/>
  <c r="DF106" i="87"/>
  <c r="DG10" i="115"/>
  <c r="DG10" i="106"/>
  <c r="DG32" i="115"/>
  <c r="DG30" i="115" s="1"/>
  <c r="DG10" i="109"/>
  <c r="DG10" i="112"/>
  <c r="DG10" i="100"/>
  <c r="DF45" i="115"/>
  <c r="DF44" i="115"/>
  <c r="FR24" i="107"/>
  <c r="FV19" i="107"/>
  <c r="FX12" i="107"/>
  <c r="FZ10" i="107"/>
  <c r="FT21" i="107"/>
  <c r="BH95" i="106"/>
  <c r="F64" i="108"/>
  <c r="DH83" i="106" l="1"/>
  <c r="DH67" i="106" s="1"/>
  <c r="B114" i="107" s="1"/>
  <c r="DI114" i="107" s="1"/>
  <c r="DG44" i="115"/>
  <c r="DG45" i="115"/>
  <c r="DG79" i="87"/>
  <c r="DG106" i="87"/>
  <c r="DF105" i="87"/>
  <c r="DF78" i="87"/>
  <c r="DG20" i="115"/>
  <c r="DG47" i="115"/>
  <c r="GA10" i="107"/>
  <c r="FU21" i="107"/>
  <c r="FY12" i="107"/>
  <c r="FW19" i="107"/>
  <c r="FS24" i="107"/>
  <c r="C65" i="108"/>
  <c r="DJ114" i="107" l="1"/>
  <c r="DI2" i="107"/>
  <c r="DH55" i="106" s="1"/>
  <c r="DH10" i="115"/>
  <c r="DH32" i="115"/>
  <c r="DH30" i="115" s="1"/>
  <c r="DH10" i="112"/>
  <c r="DH10" i="106"/>
  <c r="DH10" i="109"/>
  <c r="DH10" i="100"/>
  <c r="DG78" i="87"/>
  <c r="DG105" i="87"/>
  <c r="FZ12" i="107"/>
  <c r="FT24" i="107"/>
  <c r="GB10" i="107"/>
  <c r="FV21" i="107"/>
  <c r="FX19" i="107"/>
  <c r="E65" i="108"/>
  <c r="BI56" i="106"/>
  <c r="DH20" i="115" l="1"/>
  <c r="DH47" i="115"/>
  <c r="DH45" i="115"/>
  <c r="DH44" i="115"/>
  <c r="DH106" i="87"/>
  <c r="DH79" i="87"/>
  <c r="DK114" i="107"/>
  <c r="DI83" i="106"/>
  <c r="DI67" i="106" s="1"/>
  <c r="B115" i="107" s="1"/>
  <c r="DJ115" i="107" s="1"/>
  <c r="DK115" i="107" s="1"/>
  <c r="DL115" i="107" s="1"/>
  <c r="DM115" i="107" s="1"/>
  <c r="DN115" i="107" s="1"/>
  <c r="DO115" i="107" s="1"/>
  <c r="DP115" i="107" s="1"/>
  <c r="DQ115" i="107" s="1"/>
  <c r="DR115" i="107" s="1"/>
  <c r="DS115" i="107" s="1"/>
  <c r="DT115" i="107" s="1"/>
  <c r="DU115" i="107" s="1"/>
  <c r="DV115" i="107" s="1"/>
  <c r="DW115" i="107" s="1"/>
  <c r="DX115" i="107" s="1"/>
  <c r="DY115" i="107" s="1"/>
  <c r="DZ115" i="107" s="1"/>
  <c r="EA115" i="107" s="1"/>
  <c r="EB115" i="107" s="1"/>
  <c r="EC115" i="107" s="1"/>
  <c r="ED115" i="107" s="1"/>
  <c r="EE115" i="107" s="1"/>
  <c r="EF115" i="107" s="1"/>
  <c r="EG115" i="107" s="1"/>
  <c r="EH115" i="107" s="1"/>
  <c r="EI115" i="107" s="1"/>
  <c r="EJ115" i="107" s="1"/>
  <c r="EK115" i="107" s="1"/>
  <c r="EL115" i="107" s="1"/>
  <c r="EM115" i="107" s="1"/>
  <c r="EN115" i="107" s="1"/>
  <c r="EO115" i="107" s="1"/>
  <c r="EP115" i="107" s="1"/>
  <c r="EQ115" i="107" s="1"/>
  <c r="ER115" i="107" s="1"/>
  <c r="ES115" i="107" s="1"/>
  <c r="ET115" i="107" s="1"/>
  <c r="EU115" i="107" s="1"/>
  <c r="EV115" i="107" s="1"/>
  <c r="EW115" i="107" s="1"/>
  <c r="EX115" i="107" s="1"/>
  <c r="EY115" i="107" s="1"/>
  <c r="EZ115" i="107" s="1"/>
  <c r="FA115" i="107" s="1"/>
  <c r="FB115" i="107" s="1"/>
  <c r="FC115" i="107" s="1"/>
  <c r="FD115" i="107" s="1"/>
  <c r="FE115" i="107" s="1"/>
  <c r="FF115" i="107" s="1"/>
  <c r="FG115" i="107" s="1"/>
  <c r="FH115" i="107" s="1"/>
  <c r="FI115" i="107" s="1"/>
  <c r="FJ115" i="107" s="1"/>
  <c r="FK115" i="107" s="1"/>
  <c r="FL115" i="107" s="1"/>
  <c r="FM115" i="107" s="1"/>
  <c r="FN115" i="107" s="1"/>
  <c r="FO115" i="107" s="1"/>
  <c r="FP115" i="107" s="1"/>
  <c r="FQ115" i="107" s="1"/>
  <c r="FR115" i="107" s="1"/>
  <c r="FS115" i="107" s="1"/>
  <c r="FT115" i="107" s="1"/>
  <c r="FU115" i="107" s="1"/>
  <c r="FV115" i="107" s="1"/>
  <c r="FW115" i="107" s="1"/>
  <c r="FX115" i="107" s="1"/>
  <c r="FY115" i="107" s="1"/>
  <c r="FZ115" i="107" s="1"/>
  <c r="GA115" i="107" s="1"/>
  <c r="GB115" i="107" s="1"/>
  <c r="GC115" i="107" s="1"/>
  <c r="GD115" i="107" s="1"/>
  <c r="GE115" i="107" s="1"/>
  <c r="GF115" i="107" s="1"/>
  <c r="GG115" i="107" s="1"/>
  <c r="GH115" i="107" s="1"/>
  <c r="GI115" i="107" s="1"/>
  <c r="GJ115" i="107" s="1"/>
  <c r="GK115" i="107" s="1"/>
  <c r="GL115" i="107" s="1"/>
  <c r="GM115" i="107" s="1"/>
  <c r="GN115" i="107" s="1"/>
  <c r="GO115" i="107" s="1"/>
  <c r="GP115" i="107" s="1"/>
  <c r="GQ115" i="107" s="1"/>
  <c r="GR115" i="107" s="1"/>
  <c r="GS115" i="107" s="1"/>
  <c r="GT115" i="107" s="1"/>
  <c r="GU115" i="107" s="1"/>
  <c r="GV115" i="107" s="1"/>
  <c r="GW115" i="107" s="1"/>
  <c r="GX115" i="107" s="1"/>
  <c r="GY115" i="107" s="1"/>
  <c r="GZ115" i="107" s="1"/>
  <c r="HA115" i="107" s="1"/>
  <c r="HB115" i="107" s="1"/>
  <c r="HC115" i="107" s="1"/>
  <c r="HD115" i="107" s="1"/>
  <c r="HE115" i="107" s="1"/>
  <c r="HF115" i="107" s="1"/>
  <c r="HG115" i="107" s="1"/>
  <c r="HH115" i="107" s="1"/>
  <c r="HI115" i="107" s="1"/>
  <c r="HJ115" i="107" s="1"/>
  <c r="GC10" i="107"/>
  <c r="BI95" i="106"/>
  <c r="F65" i="108"/>
  <c r="FY19" i="107"/>
  <c r="FW21" i="107"/>
  <c r="FU24" i="107"/>
  <c r="GA12" i="107"/>
  <c r="DH105" i="87" l="1"/>
  <c r="DH78" i="87"/>
  <c r="DI10" i="115"/>
  <c r="DI10" i="106"/>
  <c r="DI32" i="115"/>
  <c r="DI30" i="115" s="1"/>
  <c r="DI10" i="100"/>
  <c r="DI10" i="109"/>
  <c r="DI10" i="112"/>
  <c r="DJ2" i="107"/>
  <c r="DI55" i="106" s="1"/>
  <c r="DL114" i="107"/>
  <c r="GB12" i="107"/>
  <c r="C66" i="108"/>
  <c r="FV24" i="107"/>
  <c r="GD10" i="107"/>
  <c r="FX21" i="107"/>
  <c r="FZ19" i="107"/>
  <c r="DI47" i="115" l="1"/>
  <c r="DI20" i="115"/>
  <c r="DM114" i="107"/>
  <c r="DI106" i="87"/>
  <c r="DI79" i="87"/>
  <c r="DJ83" i="106"/>
  <c r="DJ67" i="106" s="1"/>
  <c r="B116" i="107" s="1"/>
  <c r="DK116" i="107" s="1"/>
  <c r="DI44" i="115"/>
  <c r="DI45" i="115"/>
  <c r="E66" i="108"/>
  <c r="BJ56" i="106"/>
  <c r="GC12" i="107"/>
  <c r="FY21" i="107"/>
  <c r="GA19" i="107"/>
  <c r="FW24" i="107"/>
  <c r="GE10" i="107"/>
  <c r="DK83" i="106" l="1"/>
  <c r="DK67" i="106" s="1"/>
  <c r="B117" i="107" s="1"/>
  <c r="DL117" i="107" s="1"/>
  <c r="DM117" i="107" s="1"/>
  <c r="DN117" i="107" s="1"/>
  <c r="DO117" i="107" s="1"/>
  <c r="DP117" i="107" s="1"/>
  <c r="DQ117" i="107" s="1"/>
  <c r="DR117" i="107" s="1"/>
  <c r="DS117" i="107" s="1"/>
  <c r="DT117" i="107" s="1"/>
  <c r="DU117" i="107" s="1"/>
  <c r="DV117" i="107" s="1"/>
  <c r="DW117" i="107" s="1"/>
  <c r="DX117" i="107" s="1"/>
  <c r="DY117" i="107" s="1"/>
  <c r="DZ117" i="107" s="1"/>
  <c r="EA117" i="107" s="1"/>
  <c r="EB117" i="107" s="1"/>
  <c r="EC117" i="107" s="1"/>
  <c r="ED117" i="107" s="1"/>
  <c r="EE117" i="107" s="1"/>
  <c r="EF117" i="107" s="1"/>
  <c r="EG117" i="107" s="1"/>
  <c r="EH117" i="107" s="1"/>
  <c r="EI117" i="107" s="1"/>
  <c r="EJ117" i="107" s="1"/>
  <c r="EK117" i="107" s="1"/>
  <c r="EL117" i="107" s="1"/>
  <c r="EM117" i="107" s="1"/>
  <c r="EN117" i="107" s="1"/>
  <c r="EO117" i="107" s="1"/>
  <c r="EP117" i="107" s="1"/>
  <c r="EQ117" i="107" s="1"/>
  <c r="ER117" i="107" s="1"/>
  <c r="ES117" i="107" s="1"/>
  <c r="ET117" i="107" s="1"/>
  <c r="EU117" i="107" s="1"/>
  <c r="EV117" i="107" s="1"/>
  <c r="EW117" i="107" s="1"/>
  <c r="EX117" i="107" s="1"/>
  <c r="EY117" i="107" s="1"/>
  <c r="EZ117" i="107" s="1"/>
  <c r="FA117" i="107" s="1"/>
  <c r="FB117" i="107" s="1"/>
  <c r="FC117" i="107" s="1"/>
  <c r="FD117" i="107" s="1"/>
  <c r="FE117" i="107" s="1"/>
  <c r="FF117" i="107" s="1"/>
  <c r="FG117" i="107" s="1"/>
  <c r="FH117" i="107" s="1"/>
  <c r="FI117" i="107" s="1"/>
  <c r="FJ117" i="107" s="1"/>
  <c r="FK117" i="107" s="1"/>
  <c r="FL117" i="107" s="1"/>
  <c r="FM117" i="107" s="1"/>
  <c r="FN117" i="107" s="1"/>
  <c r="FO117" i="107" s="1"/>
  <c r="FP117" i="107" s="1"/>
  <c r="FQ117" i="107" s="1"/>
  <c r="FR117" i="107" s="1"/>
  <c r="FS117" i="107" s="1"/>
  <c r="FT117" i="107" s="1"/>
  <c r="FU117" i="107" s="1"/>
  <c r="FV117" i="107" s="1"/>
  <c r="FW117" i="107" s="1"/>
  <c r="FX117" i="107" s="1"/>
  <c r="FY117" i="107" s="1"/>
  <c r="FZ117" i="107" s="1"/>
  <c r="GA117" i="107" s="1"/>
  <c r="GB117" i="107" s="1"/>
  <c r="GC117" i="107" s="1"/>
  <c r="GD117" i="107" s="1"/>
  <c r="GE117" i="107" s="1"/>
  <c r="GF117" i="107" s="1"/>
  <c r="GG117" i="107" s="1"/>
  <c r="GH117" i="107" s="1"/>
  <c r="GI117" i="107" s="1"/>
  <c r="GJ117" i="107" s="1"/>
  <c r="GK117" i="107" s="1"/>
  <c r="GL117" i="107" s="1"/>
  <c r="GM117" i="107" s="1"/>
  <c r="GN117" i="107" s="1"/>
  <c r="GO117" i="107" s="1"/>
  <c r="GP117" i="107" s="1"/>
  <c r="GQ117" i="107" s="1"/>
  <c r="GR117" i="107" s="1"/>
  <c r="GS117" i="107" s="1"/>
  <c r="GT117" i="107" s="1"/>
  <c r="GU117" i="107" s="1"/>
  <c r="GV117" i="107" s="1"/>
  <c r="GW117" i="107" s="1"/>
  <c r="GX117" i="107" s="1"/>
  <c r="GY117" i="107" s="1"/>
  <c r="GZ117" i="107" s="1"/>
  <c r="HA117" i="107" s="1"/>
  <c r="HB117" i="107" s="1"/>
  <c r="HC117" i="107" s="1"/>
  <c r="HD117" i="107" s="1"/>
  <c r="HE117" i="107" s="1"/>
  <c r="HF117" i="107" s="1"/>
  <c r="HG117" i="107" s="1"/>
  <c r="HH117" i="107" s="1"/>
  <c r="HI117" i="107" s="1"/>
  <c r="HJ117" i="107" s="1"/>
  <c r="DN114" i="107"/>
  <c r="DO114" i="107" s="1"/>
  <c r="DP114" i="107" s="1"/>
  <c r="DQ114" i="107" s="1"/>
  <c r="DR114" i="107" s="1"/>
  <c r="DS114" i="107" s="1"/>
  <c r="DT114" i="107" s="1"/>
  <c r="DU114" i="107" s="1"/>
  <c r="DV114" i="107" s="1"/>
  <c r="DW114" i="107" s="1"/>
  <c r="DX114" i="107" s="1"/>
  <c r="DY114" i="107" s="1"/>
  <c r="DZ114" i="107" s="1"/>
  <c r="EA114" i="107" s="1"/>
  <c r="EB114" i="107" s="1"/>
  <c r="EC114" i="107" s="1"/>
  <c r="ED114" i="107" s="1"/>
  <c r="EE114" i="107" s="1"/>
  <c r="EF114" i="107" s="1"/>
  <c r="EG114" i="107" s="1"/>
  <c r="EH114" i="107" s="1"/>
  <c r="EI114" i="107" s="1"/>
  <c r="EJ114" i="107" s="1"/>
  <c r="EK114" i="107" s="1"/>
  <c r="EL114" i="107" s="1"/>
  <c r="EM114" i="107" s="1"/>
  <c r="EN114" i="107" s="1"/>
  <c r="EO114" i="107" s="1"/>
  <c r="EP114" i="107" s="1"/>
  <c r="EQ114" i="107" s="1"/>
  <c r="ER114" i="107" s="1"/>
  <c r="ES114" i="107" s="1"/>
  <c r="ET114" i="107" s="1"/>
  <c r="EU114" i="107" s="1"/>
  <c r="EV114" i="107" s="1"/>
  <c r="EW114" i="107" s="1"/>
  <c r="EX114" i="107" s="1"/>
  <c r="EY114" i="107" s="1"/>
  <c r="EZ114" i="107" s="1"/>
  <c r="FA114" i="107" s="1"/>
  <c r="FB114" i="107" s="1"/>
  <c r="FC114" i="107" s="1"/>
  <c r="FD114" i="107" s="1"/>
  <c r="FE114" i="107" s="1"/>
  <c r="FF114" i="107" s="1"/>
  <c r="FG114" i="107" s="1"/>
  <c r="FH114" i="107" s="1"/>
  <c r="FI114" i="107" s="1"/>
  <c r="FJ114" i="107" s="1"/>
  <c r="FK114" i="107" s="1"/>
  <c r="FL114" i="107" s="1"/>
  <c r="FM114" i="107" s="1"/>
  <c r="FN114" i="107" s="1"/>
  <c r="FO114" i="107" s="1"/>
  <c r="FP114" i="107" s="1"/>
  <c r="FQ114" i="107" s="1"/>
  <c r="FR114" i="107" s="1"/>
  <c r="FS114" i="107" s="1"/>
  <c r="FT114" i="107" s="1"/>
  <c r="FU114" i="107" s="1"/>
  <c r="FV114" i="107" s="1"/>
  <c r="FW114" i="107" s="1"/>
  <c r="FX114" i="107" s="1"/>
  <c r="FY114" i="107" s="1"/>
  <c r="FZ114" i="107" s="1"/>
  <c r="GA114" i="107" s="1"/>
  <c r="GB114" i="107" s="1"/>
  <c r="GC114" i="107" s="1"/>
  <c r="GD114" i="107" s="1"/>
  <c r="GE114" i="107" s="1"/>
  <c r="GF114" i="107" s="1"/>
  <c r="GG114" i="107" s="1"/>
  <c r="GH114" i="107" s="1"/>
  <c r="GI114" i="107" s="1"/>
  <c r="GJ114" i="107" s="1"/>
  <c r="GK114" i="107" s="1"/>
  <c r="GL114" i="107" s="1"/>
  <c r="GM114" i="107" s="1"/>
  <c r="GN114" i="107" s="1"/>
  <c r="GO114" i="107" s="1"/>
  <c r="GP114" i="107" s="1"/>
  <c r="GQ114" i="107" s="1"/>
  <c r="GR114" i="107" s="1"/>
  <c r="GS114" i="107" s="1"/>
  <c r="GT114" i="107" s="1"/>
  <c r="GU114" i="107" s="1"/>
  <c r="GV114" i="107" s="1"/>
  <c r="GW114" i="107" s="1"/>
  <c r="GX114" i="107" s="1"/>
  <c r="GY114" i="107" s="1"/>
  <c r="GZ114" i="107" s="1"/>
  <c r="HA114" i="107" s="1"/>
  <c r="HB114" i="107" s="1"/>
  <c r="HC114" i="107" s="1"/>
  <c r="HD114" i="107" s="1"/>
  <c r="HE114" i="107" s="1"/>
  <c r="HF114" i="107" s="1"/>
  <c r="HG114" i="107" s="1"/>
  <c r="HH114" i="107" s="1"/>
  <c r="HI114" i="107" s="1"/>
  <c r="HJ114" i="107" s="1"/>
  <c r="DJ10" i="115"/>
  <c r="DJ10" i="112"/>
  <c r="DJ10" i="100"/>
  <c r="DJ32" i="115"/>
  <c r="DJ30" i="115" s="1"/>
  <c r="DJ10" i="109"/>
  <c r="DJ10" i="106"/>
  <c r="DL116" i="107"/>
  <c r="DK2" i="107"/>
  <c r="DJ55" i="106" s="1"/>
  <c r="DI78" i="87"/>
  <c r="DI105" i="87"/>
  <c r="BJ95" i="106"/>
  <c r="F66" i="108"/>
  <c r="FZ21" i="107"/>
  <c r="GB19" i="107"/>
  <c r="GF10" i="107"/>
  <c r="GD12" i="107"/>
  <c r="FX24" i="107"/>
  <c r="DJ45" i="115" l="1"/>
  <c r="DJ44" i="115"/>
  <c r="DJ20" i="115"/>
  <c r="DJ47" i="115"/>
  <c r="DJ106" i="87"/>
  <c r="DJ79" i="87"/>
  <c r="DM116" i="107"/>
  <c r="DL2" i="107"/>
  <c r="DK55" i="106" s="1"/>
  <c r="GC19" i="107"/>
  <c r="FY24" i="107"/>
  <c r="GA21" i="107"/>
  <c r="GE12" i="107"/>
  <c r="GG10" i="107"/>
  <c r="C67" i="108"/>
  <c r="DK10" i="100" l="1"/>
  <c r="DK10" i="115"/>
  <c r="DK47" i="115" s="1"/>
  <c r="DK10" i="106"/>
  <c r="DK32" i="115"/>
  <c r="DK30" i="115" s="1"/>
  <c r="DK10" i="112"/>
  <c r="DK10" i="109"/>
  <c r="DN116" i="107"/>
  <c r="DJ78" i="87"/>
  <c r="DJ105" i="87"/>
  <c r="DK106" i="87"/>
  <c r="DK79" i="87"/>
  <c r="E67" i="108"/>
  <c r="BK56" i="106"/>
  <c r="GH10" i="107"/>
  <c r="GD19" i="107"/>
  <c r="GB21" i="107"/>
  <c r="GF12" i="107"/>
  <c r="FZ24" i="107"/>
  <c r="DK44" i="115" l="1"/>
  <c r="DK45" i="115"/>
  <c r="DK20" i="115"/>
  <c r="DL83" i="106"/>
  <c r="DL67" i="106" s="1"/>
  <c r="B118" i="107" s="1"/>
  <c r="DM118" i="107" s="1"/>
  <c r="DK78" i="87"/>
  <c r="DK105" i="87"/>
  <c r="DO116" i="107"/>
  <c r="GE19" i="107"/>
  <c r="GI10" i="107"/>
  <c r="GA24" i="107"/>
  <c r="GG12" i="107"/>
  <c r="GC21" i="107"/>
  <c r="BK95" i="106"/>
  <c r="F67" i="108"/>
  <c r="DL32" i="115" l="1"/>
  <c r="DL30" i="115" s="1"/>
  <c r="DL10" i="115"/>
  <c r="DL10" i="106"/>
  <c r="DL10" i="100"/>
  <c r="DL10" i="112"/>
  <c r="DL10" i="109"/>
  <c r="DN118" i="107"/>
  <c r="DM2" i="107"/>
  <c r="DL55" i="106" s="1"/>
  <c r="DP116" i="107"/>
  <c r="GB24" i="107"/>
  <c r="C68" i="108"/>
  <c r="GJ10" i="107"/>
  <c r="GH12" i="107"/>
  <c r="GD21" i="107"/>
  <c r="GF19" i="107"/>
  <c r="DL79" i="87" l="1"/>
  <c r="DL106" i="87"/>
  <c r="DM83" i="106"/>
  <c r="DM67" i="106" s="1"/>
  <c r="B119" i="107" s="1"/>
  <c r="DN119" i="107" s="1"/>
  <c r="DO119" i="107" s="1"/>
  <c r="DP119" i="107" s="1"/>
  <c r="DQ119" i="107" s="1"/>
  <c r="DR119" i="107" s="1"/>
  <c r="DS119" i="107" s="1"/>
  <c r="DT119" i="107" s="1"/>
  <c r="DU119" i="107" s="1"/>
  <c r="DV119" i="107" s="1"/>
  <c r="DW119" i="107" s="1"/>
  <c r="DX119" i="107" s="1"/>
  <c r="DL44" i="115"/>
  <c r="DL45" i="115"/>
  <c r="DL47" i="115"/>
  <c r="DL20" i="115"/>
  <c r="DO118" i="107"/>
  <c r="DQ116" i="107"/>
  <c r="DR116" i="107" s="1"/>
  <c r="DS116" i="107" s="1"/>
  <c r="DT116" i="107" s="1"/>
  <c r="DU116" i="107" s="1"/>
  <c r="DV116" i="107" s="1"/>
  <c r="DW116" i="107" s="1"/>
  <c r="DX116" i="107" s="1"/>
  <c r="DY116" i="107" s="1"/>
  <c r="DZ116" i="107" s="1"/>
  <c r="EA116" i="107" s="1"/>
  <c r="EB116" i="107" s="1"/>
  <c r="EC116" i="107" s="1"/>
  <c r="ED116" i="107" s="1"/>
  <c r="EE116" i="107" s="1"/>
  <c r="EF116" i="107" s="1"/>
  <c r="EG116" i="107" s="1"/>
  <c r="EH116" i="107" s="1"/>
  <c r="EI116" i="107" s="1"/>
  <c r="EJ116" i="107" s="1"/>
  <c r="EK116" i="107" s="1"/>
  <c r="EL116" i="107" s="1"/>
  <c r="EM116" i="107" s="1"/>
  <c r="EN116" i="107" s="1"/>
  <c r="EO116" i="107" s="1"/>
  <c r="EP116" i="107" s="1"/>
  <c r="EQ116" i="107" s="1"/>
  <c r="ER116" i="107" s="1"/>
  <c r="ES116" i="107" s="1"/>
  <c r="ET116" i="107" s="1"/>
  <c r="EU116" i="107" s="1"/>
  <c r="EV116" i="107" s="1"/>
  <c r="EW116" i="107" s="1"/>
  <c r="EX116" i="107" s="1"/>
  <c r="EY116" i="107" s="1"/>
  <c r="EZ116" i="107" s="1"/>
  <c r="FA116" i="107" s="1"/>
  <c r="FB116" i="107" s="1"/>
  <c r="FC116" i="107" s="1"/>
  <c r="FD116" i="107" s="1"/>
  <c r="FE116" i="107" s="1"/>
  <c r="FF116" i="107" s="1"/>
  <c r="FG116" i="107" s="1"/>
  <c r="FH116" i="107" s="1"/>
  <c r="FI116" i="107" s="1"/>
  <c r="FJ116" i="107" s="1"/>
  <c r="FK116" i="107" s="1"/>
  <c r="FL116" i="107" s="1"/>
  <c r="FM116" i="107" s="1"/>
  <c r="FN116" i="107" s="1"/>
  <c r="FO116" i="107" s="1"/>
  <c r="FP116" i="107" s="1"/>
  <c r="FQ116" i="107" s="1"/>
  <c r="FR116" i="107" s="1"/>
  <c r="FS116" i="107" s="1"/>
  <c r="FT116" i="107" s="1"/>
  <c r="FU116" i="107" s="1"/>
  <c r="FV116" i="107" s="1"/>
  <c r="FW116" i="107" s="1"/>
  <c r="FX116" i="107" s="1"/>
  <c r="FY116" i="107" s="1"/>
  <c r="FZ116" i="107" s="1"/>
  <c r="GA116" i="107" s="1"/>
  <c r="GB116" i="107" s="1"/>
  <c r="GC116" i="107" s="1"/>
  <c r="GD116" i="107" s="1"/>
  <c r="GE116" i="107" s="1"/>
  <c r="GF116" i="107" s="1"/>
  <c r="GG116" i="107" s="1"/>
  <c r="GH116" i="107" s="1"/>
  <c r="GI116" i="107" s="1"/>
  <c r="GJ116" i="107" s="1"/>
  <c r="GK116" i="107" s="1"/>
  <c r="GL116" i="107" s="1"/>
  <c r="GM116" i="107" s="1"/>
  <c r="GN116" i="107" s="1"/>
  <c r="GO116" i="107" s="1"/>
  <c r="GP116" i="107" s="1"/>
  <c r="GQ116" i="107" s="1"/>
  <c r="GR116" i="107" s="1"/>
  <c r="GS116" i="107" s="1"/>
  <c r="GT116" i="107" s="1"/>
  <c r="GU116" i="107" s="1"/>
  <c r="GV116" i="107" s="1"/>
  <c r="GW116" i="107" s="1"/>
  <c r="GX116" i="107" s="1"/>
  <c r="GY116" i="107" s="1"/>
  <c r="GZ116" i="107" s="1"/>
  <c r="HA116" i="107" s="1"/>
  <c r="HB116" i="107" s="1"/>
  <c r="HC116" i="107" s="1"/>
  <c r="HD116" i="107" s="1"/>
  <c r="HE116" i="107" s="1"/>
  <c r="HF116" i="107" s="1"/>
  <c r="HG116" i="107" s="1"/>
  <c r="HH116" i="107" s="1"/>
  <c r="HI116" i="107" s="1"/>
  <c r="HJ116" i="107" s="1"/>
  <c r="GK10" i="107"/>
  <c r="GG19" i="107"/>
  <c r="BL56" i="106"/>
  <c r="E68" i="108"/>
  <c r="GC24" i="107"/>
  <c r="GI12" i="107"/>
  <c r="GE21" i="107"/>
  <c r="DN2" i="107" l="1"/>
  <c r="DM55" i="106" s="1"/>
  <c r="DM10" i="115"/>
  <c r="DM10" i="109"/>
  <c r="DM10" i="100"/>
  <c r="DM32" i="115"/>
  <c r="DM30" i="115" s="1"/>
  <c r="DM10" i="112"/>
  <c r="DM10" i="106"/>
  <c r="DL105" i="87"/>
  <c r="DL78" i="87"/>
  <c r="DP118" i="107"/>
  <c r="DQ118" i="107" s="1"/>
  <c r="DR118" i="107" s="1"/>
  <c r="DS118" i="107" s="1"/>
  <c r="DT118" i="107" s="1"/>
  <c r="DU118" i="107" s="1"/>
  <c r="DV118" i="107" s="1"/>
  <c r="DW118" i="107" s="1"/>
  <c r="DX118" i="107" s="1"/>
  <c r="DY118" i="107" s="1"/>
  <c r="DZ118" i="107" s="1"/>
  <c r="EA118" i="107" s="1"/>
  <c r="EB118" i="107" s="1"/>
  <c r="EC118" i="107" s="1"/>
  <c r="ED118" i="107" s="1"/>
  <c r="EE118" i="107" s="1"/>
  <c r="EF118" i="107" s="1"/>
  <c r="EG118" i="107" s="1"/>
  <c r="EH118" i="107" s="1"/>
  <c r="EI118" i="107" s="1"/>
  <c r="EJ118" i="107" s="1"/>
  <c r="EK118" i="107" s="1"/>
  <c r="EL118" i="107" s="1"/>
  <c r="EM118" i="107" s="1"/>
  <c r="EN118" i="107" s="1"/>
  <c r="EO118" i="107" s="1"/>
  <c r="EP118" i="107" s="1"/>
  <c r="EQ118" i="107" s="1"/>
  <c r="ER118" i="107" s="1"/>
  <c r="ES118" i="107" s="1"/>
  <c r="ET118" i="107" s="1"/>
  <c r="EU118" i="107" s="1"/>
  <c r="EV118" i="107" s="1"/>
  <c r="EW118" i="107" s="1"/>
  <c r="EX118" i="107" s="1"/>
  <c r="EY118" i="107" s="1"/>
  <c r="EZ118" i="107" s="1"/>
  <c r="FA118" i="107" s="1"/>
  <c r="FB118" i="107" s="1"/>
  <c r="FC118" i="107" s="1"/>
  <c r="FD118" i="107" s="1"/>
  <c r="FE118" i="107" s="1"/>
  <c r="FF118" i="107" s="1"/>
  <c r="FG118" i="107" s="1"/>
  <c r="FH118" i="107" s="1"/>
  <c r="FI118" i="107" s="1"/>
  <c r="FJ118" i="107" s="1"/>
  <c r="FK118" i="107" s="1"/>
  <c r="FL118" i="107" s="1"/>
  <c r="FM118" i="107" s="1"/>
  <c r="FN118" i="107" s="1"/>
  <c r="FO118" i="107" s="1"/>
  <c r="FP118" i="107" s="1"/>
  <c r="FQ118" i="107" s="1"/>
  <c r="FR118" i="107" s="1"/>
  <c r="FS118" i="107" s="1"/>
  <c r="FT118" i="107" s="1"/>
  <c r="FU118" i="107" s="1"/>
  <c r="FV118" i="107" s="1"/>
  <c r="FW118" i="107" s="1"/>
  <c r="FX118" i="107" s="1"/>
  <c r="FY118" i="107" s="1"/>
  <c r="FZ118" i="107" s="1"/>
  <c r="GA118" i="107" s="1"/>
  <c r="DY119" i="107"/>
  <c r="GH19" i="107"/>
  <c r="GF21" i="107"/>
  <c r="GJ12" i="107"/>
  <c r="GD24" i="107"/>
  <c r="BL95" i="106"/>
  <c r="F68" i="108"/>
  <c r="GL10" i="107"/>
  <c r="DM44" i="115" l="1"/>
  <c r="DM45" i="115"/>
  <c r="DM79" i="87"/>
  <c r="DM106" i="87"/>
  <c r="DM47" i="115"/>
  <c r="DM20" i="115"/>
  <c r="DN83" i="106"/>
  <c r="DN67" i="106" s="1"/>
  <c r="B120" i="107" s="1"/>
  <c r="DO120" i="107" s="1"/>
  <c r="DZ119" i="107"/>
  <c r="GB118" i="107"/>
  <c r="GM10" i="107"/>
  <c r="C69" i="108"/>
  <c r="GI19" i="107"/>
  <c r="GG21" i="107"/>
  <c r="GE24" i="107"/>
  <c r="GK12" i="107"/>
  <c r="DM105" i="87" l="1"/>
  <c r="DM78" i="87"/>
  <c r="DP120" i="107"/>
  <c r="DO2" i="107"/>
  <c r="DN55" i="106" s="1"/>
  <c r="DN32" i="115"/>
  <c r="DN30" i="115" s="1"/>
  <c r="DN10" i="106"/>
  <c r="DN10" i="100"/>
  <c r="DN10" i="115"/>
  <c r="DN10" i="112"/>
  <c r="DN10" i="109"/>
  <c r="EA119" i="107"/>
  <c r="GC118" i="107"/>
  <c r="GH21" i="107"/>
  <c r="GJ19" i="107"/>
  <c r="GL12" i="107"/>
  <c r="GF24" i="107"/>
  <c r="GN10" i="107"/>
  <c r="BM56" i="106"/>
  <c r="E69" i="108"/>
  <c r="DO83" i="106" l="1"/>
  <c r="DO67" i="106" s="1"/>
  <c r="B121" i="107" s="1"/>
  <c r="DP121" i="107" s="1"/>
  <c r="DQ121" i="107" s="1"/>
  <c r="DR121" i="107" s="1"/>
  <c r="DS121" i="107" s="1"/>
  <c r="DT121" i="107" s="1"/>
  <c r="DU121" i="107" s="1"/>
  <c r="DV121" i="107" s="1"/>
  <c r="DW121" i="107" s="1"/>
  <c r="DX121" i="107" s="1"/>
  <c r="DY121" i="107" s="1"/>
  <c r="DZ121" i="107" s="1"/>
  <c r="EA121" i="107" s="1"/>
  <c r="EB121" i="107" s="1"/>
  <c r="EC121" i="107" s="1"/>
  <c r="ED121" i="107" s="1"/>
  <c r="EE121" i="107" s="1"/>
  <c r="EF121" i="107" s="1"/>
  <c r="EG121" i="107" s="1"/>
  <c r="EH121" i="107" s="1"/>
  <c r="EI121" i="107" s="1"/>
  <c r="EJ121" i="107" s="1"/>
  <c r="EK121" i="107" s="1"/>
  <c r="EL121" i="107" s="1"/>
  <c r="EM121" i="107" s="1"/>
  <c r="EN121" i="107" s="1"/>
  <c r="EO121" i="107" s="1"/>
  <c r="EP121" i="107" s="1"/>
  <c r="EQ121" i="107" s="1"/>
  <c r="ER121" i="107" s="1"/>
  <c r="ES121" i="107" s="1"/>
  <c r="ET121" i="107" s="1"/>
  <c r="EU121" i="107" s="1"/>
  <c r="EV121" i="107" s="1"/>
  <c r="EW121" i="107" s="1"/>
  <c r="EX121" i="107" s="1"/>
  <c r="EY121" i="107" s="1"/>
  <c r="EZ121" i="107" s="1"/>
  <c r="FA121" i="107" s="1"/>
  <c r="FB121" i="107" s="1"/>
  <c r="FC121" i="107" s="1"/>
  <c r="FD121" i="107" s="1"/>
  <c r="FE121" i="107" s="1"/>
  <c r="FF121" i="107" s="1"/>
  <c r="FG121" i="107" s="1"/>
  <c r="FH121" i="107" s="1"/>
  <c r="FI121" i="107" s="1"/>
  <c r="FJ121" i="107" s="1"/>
  <c r="FK121" i="107" s="1"/>
  <c r="FL121" i="107" s="1"/>
  <c r="FM121" i="107" s="1"/>
  <c r="FN121" i="107" s="1"/>
  <c r="FO121" i="107" s="1"/>
  <c r="FP121" i="107" s="1"/>
  <c r="FQ121" i="107" s="1"/>
  <c r="FR121" i="107" s="1"/>
  <c r="FS121" i="107" s="1"/>
  <c r="FT121" i="107" s="1"/>
  <c r="FU121" i="107" s="1"/>
  <c r="FV121" i="107" s="1"/>
  <c r="FW121" i="107" s="1"/>
  <c r="FX121" i="107" s="1"/>
  <c r="FY121" i="107" s="1"/>
  <c r="FZ121" i="107" s="1"/>
  <c r="GA121" i="107" s="1"/>
  <c r="GB121" i="107" s="1"/>
  <c r="GC121" i="107" s="1"/>
  <c r="GD121" i="107" s="1"/>
  <c r="GE121" i="107" s="1"/>
  <c r="GF121" i="107" s="1"/>
  <c r="GG121" i="107" s="1"/>
  <c r="GH121" i="107" s="1"/>
  <c r="GI121" i="107" s="1"/>
  <c r="GJ121" i="107" s="1"/>
  <c r="GK121" i="107" s="1"/>
  <c r="GL121" i="107" s="1"/>
  <c r="GM121" i="107" s="1"/>
  <c r="GN121" i="107" s="1"/>
  <c r="GO121" i="107" s="1"/>
  <c r="GP121" i="107" s="1"/>
  <c r="GQ121" i="107" s="1"/>
  <c r="GR121" i="107" s="1"/>
  <c r="GS121" i="107" s="1"/>
  <c r="GT121" i="107" s="1"/>
  <c r="GU121" i="107" s="1"/>
  <c r="GV121" i="107" s="1"/>
  <c r="GW121" i="107" s="1"/>
  <c r="GX121" i="107" s="1"/>
  <c r="GY121" i="107" s="1"/>
  <c r="GZ121" i="107" s="1"/>
  <c r="HA121" i="107" s="1"/>
  <c r="HB121" i="107" s="1"/>
  <c r="HC121" i="107" s="1"/>
  <c r="HD121" i="107" s="1"/>
  <c r="HE121" i="107" s="1"/>
  <c r="HF121" i="107" s="1"/>
  <c r="HG121" i="107" s="1"/>
  <c r="HH121" i="107" s="1"/>
  <c r="HI121" i="107" s="1"/>
  <c r="HJ121" i="107" s="1"/>
  <c r="DN79" i="87"/>
  <c r="DN106" i="87"/>
  <c r="DO10" i="100"/>
  <c r="DO10" i="106"/>
  <c r="DO10" i="112"/>
  <c r="DO32" i="115"/>
  <c r="DO30" i="115" s="1"/>
  <c r="DN47" i="115"/>
  <c r="DN20" i="115"/>
  <c r="DN45" i="115"/>
  <c r="DN44" i="115"/>
  <c r="DQ120" i="107"/>
  <c r="EB119" i="107"/>
  <c r="GD118" i="107"/>
  <c r="GO10" i="107"/>
  <c r="GI21" i="107"/>
  <c r="BM95" i="106"/>
  <c r="F69" i="108"/>
  <c r="GG24" i="107"/>
  <c r="GM12" i="107"/>
  <c r="GK19" i="107"/>
  <c r="DO10" i="109" l="1"/>
  <c r="DO10" i="115"/>
  <c r="DO20" i="115" s="1"/>
  <c r="DP2" i="107"/>
  <c r="DO55" i="106" s="1"/>
  <c r="DO45" i="115"/>
  <c r="DO44" i="115"/>
  <c r="DR120" i="107"/>
  <c r="DO106" i="87"/>
  <c r="DO79" i="87"/>
  <c r="DN78" i="87"/>
  <c r="DN105" i="87"/>
  <c r="EC119" i="107"/>
  <c r="GE118" i="107"/>
  <c r="GL19" i="107"/>
  <c r="GH24" i="107"/>
  <c r="GJ21" i="107"/>
  <c r="GP10" i="107"/>
  <c r="GN12" i="107"/>
  <c r="C70" i="108"/>
  <c r="DO47" i="115" l="1"/>
  <c r="DP83" i="106"/>
  <c r="DP67" i="106" s="1"/>
  <c r="B122" i="107" s="1"/>
  <c r="DQ122" i="107" s="1"/>
  <c r="DS120" i="107"/>
  <c r="DO105" i="87"/>
  <c r="DO78" i="87"/>
  <c r="ED119" i="107"/>
  <c r="GF118" i="107"/>
  <c r="GO12" i="107"/>
  <c r="GQ10" i="107"/>
  <c r="GI24" i="107"/>
  <c r="GK21" i="107"/>
  <c r="E70" i="108"/>
  <c r="BN56" i="106"/>
  <c r="GM19" i="107"/>
  <c r="DR122" i="107" l="1"/>
  <c r="DS122" i="107" s="1"/>
  <c r="DT122" i="107" s="1"/>
  <c r="DU122" i="107" s="1"/>
  <c r="DV122" i="107" s="1"/>
  <c r="DW122" i="107" s="1"/>
  <c r="DX122" i="107" s="1"/>
  <c r="DY122" i="107" s="1"/>
  <c r="DZ122" i="107" s="1"/>
  <c r="EA122" i="107" s="1"/>
  <c r="EB122" i="107" s="1"/>
  <c r="EC122" i="107" s="1"/>
  <c r="ED122" i="107" s="1"/>
  <c r="EE122" i="107" s="1"/>
  <c r="EF122" i="107" s="1"/>
  <c r="EG122" i="107" s="1"/>
  <c r="EH122" i="107" s="1"/>
  <c r="EI122" i="107" s="1"/>
  <c r="EJ122" i="107" s="1"/>
  <c r="EK122" i="107" s="1"/>
  <c r="EL122" i="107" s="1"/>
  <c r="EM122" i="107" s="1"/>
  <c r="EN122" i="107" s="1"/>
  <c r="EO122" i="107" s="1"/>
  <c r="EP122" i="107" s="1"/>
  <c r="EQ122" i="107" s="1"/>
  <c r="ER122" i="107" s="1"/>
  <c r="ES122" i="107" s="1"/>
  <c r="ET122" i="107" s="1"/>
  <c r="EU122" i="107" s="1"/>
  <c r="EV122" i="107" s="1"/>
  <c r="EW122" i="107" s="1"/>
  <c r="EX122" i="107" s="1"/>
  <c r="EY122" i="107" s="1"/>
  <c r="EZ122" i="107" s="1"/>
  <c r="FA122" i="107" s="1"/>
  <c r="FB122" i="107" s="1"/>
  <c r="FC122" i="107" s="1"/>
  <c r="FD122" i="107" s="1"/>
  <c r="FE122" i="107" s="1"/>
  <c r="FF122" i="107" s="1"/>
  <c r="FG122" i="107" s="1"/>
  <c r="FH122" i="107" s="1"/>
  <c r="FI122" i="107" s="1"/>
  <c r="FJ122" i="107" s="1"/>
  <c r="FK122" i="107" s="1"/>
  <c r="FL122" i="107" s="1"/>
  <c r="FM122" i="107" s="1"/>
  <c r="FN122" i="107" s="1"/>
  <c r="FO122" i="107" s="1"/>
  <c r="FP122" i="107" s="1"/>
  <c r="FQ122" i="107" s="1"/>
  <c r="FR122" i="107" s="1"/>
  <c r="FS122" i="107" s="1"/>
  <c r="FT122" i="107" s="1"/>
  <c r="FU122" i="107" s="1"/>
  <c r="FV122" i="107" s="1"/>
  <c r="FW122" i="107" s="1"/>
  <c r="FX122" i="107" s="1"/>
  <c r="FY122" i="107" s="1"/>
  <c r="FZ122" i="107" s="1"/>
  <c r="GA122" i="107" s="1"/>
  <c r="GB122" i="107" s="1"/>
  <c r="GC122" i="107" s="1"/>
  <c r="GD122" i="107" s="1"/>
  <c r="GE122" i="107" s="1"/>
  <c r="GF122" i="107" s="1"/>
  <c r="GG122" i="107" s="1"/>
  <c r="GH122" i="107" s="1"/>
  <c r="GI122" i="107" s="1"/>
  <c r="GJ122" i="107" s="1"/>
  <c r="GK122" i="107" s="1"/>
  <c r="GL122" i="107" s="1"/>
  <c r="GM122" i="107" s="1"/>
  <c r="GN122" i="107" s="1"/>
  <c r="GO122" i="107" s="1"/>
  <c r="GP122" i="107" s="1"/>
  <c r="GQ122" i="107" s="1"/>
  <c r="GR122" i="107" s="1"/>
  <c r="GS122" i="107" s="1"/>
  <c r="GT122" i="107" s="1"/>
  <c r="GU122" i="107" s="1"/>
  <c r="GV122" i="107" s="1"/>
  <c r="GW122" i="107" s="1"/>
  <c r="GX122" i="107" s="1"/>
  <c r="GY122" i="107" s="1"/>
  <c r="GZ122" i="107" s="1"/>
  <c r="HA122" i="107" s="1"/>
  <c r="HB122" i="107" s="1"/>
  <c r="HC122" i="107" s="1"/>
  <c r="HD122" i="107" s="1"/>
  <c r="HE122" i="107" s="1"/>
  <c r="HF122" i="107" s="1"/>
  <c r="HG122" i="107" s="1"/>
  <c r="HH122" i="107" s="1"/>
  <c r="HI122" i="107" s="1"/>
  <c r="HJ122" i="107" s="1"/>
  <c r="DQ2" i="107"/>
  <c r="DP55" i="106" s="1"/>
  <c r="DT120" i="107"/>
  <c r="EE119" i="107"/>
  <c r="GG118" i="107"/>
  <c r="GN19" i="107"/>
  <c r="BN95" i="106"/>
  <c r="F70" i="108"/>
  <c r="GL21" i="107"/>
  <c r="GR10" i="107"/>
  <c r="GP12" i="107"/>
  <c r="GJ24" i="107"/>
  <c r="DQ83" i="106" l="1"/>
  <c r="DQ67" i="106" s="1"/>
  <c r="B123" i="107" s="1"/>
  <c r="DR123" i="107" s="1"/>
  <c r="DP10" i="106"/>
  <c r="DP10" i="112"/>
  <c r="DP32" i="115"/>
  <c r="DP30" i="115" s="1"/>
  <c r="DP10" i="109"/>
  <c r="DP10" i="100"/>
  <c r="DP10" i="115"/>
  <c r="DU120" i="107"/>
  <c r="EF119" i="107"/>
  <c r="GH118" i="107"/>
  <c r="GQ12" i="107"/>
  <c r="GS10" i="107"/>
  <c r="GM21" i="107"/>
  <c r="GO19" i="107"/>
  <c r="GK24" i="107"/>
  <c r="C71" i="108"/>
  <c r="DS123" i="107" l="1"/>
  <c r="DR2" i="107"/>
  <c r="DQ55" i="106" s="1"/>
  <c r="DR83" i="106"/>
  <c r="DR67" i="106" s="1"/>
  <c r="B124" i="107" s="1"/>
  <c r="DS124" i="107" s="1"/>
  <c r="DT124" i="107" s="1"/>
  <c r="DU124" i="107" s="1"/>
  <c r="DV124" i="107" s="1"/>
  <c r="DW124" i="107" s="1"/>
  <c r="DX124" i="107" s="1"/>
  <c r="DY124" i="107" s="1"/>
  <c r="DZ124" i="107" s="1"/>
  <c r="DP45" i="115"/>
  <c r="DP44" i="115"/>
  <c r="DP47" i="115"/>
  <c r="DP20" i="115"/>
  <c r="DP79" i="87"/>
  <c r="DP106" i="87"/>
  <c r="DV120" i="107"/>
  <c r="EG119" i="107"/>
  <c r="GI118" i="107"/>
  <c r="GL24" i="107"/>
  <c r="GR12" i="107"/>
  <c r="GP19" i="107"/>
  <c r="E71" i="108"/>
  <c r="BO56" i="106"/>
  <c r="GN21" i="107"/>
  <c r="GT10" i="107"/>
  <c r="DP105" i="87" l="1"/>
  <c r="DP78" i="87"/>
  <c r="DT123" i="107"/>
  <c r="DU123" i="107" s="1"/>
  <c r="DV123" i="107" s="1"/>
  <c r="DW123" i="107" s="1"/>
  <c r="DX123" i="107" s="1"/>
  <c r="DY123" i="107" s="1"/>
  <c r="DS2" i="107"/>
  <c r="DR55" i="106" s="1"/>
  <c r="DQ10" i="100"/>
  <c r="DQ32" i="115"/>
  <c r="DQ30" i="115" s="1"/>
  <c r="DQ10" i="115"/>
  <c r="DQ10" i="106"/>
  <c r="DQ10" i="109"/>
  <c r="DQ10" i="112"/>
  <c r="DW120" i="107"/>
  <c r="EA124" i="107"/>
  <c r="EH119" i="107"/>
  <c r="GJ118" i="107"/>
  <c r="GU10" i="107"/>
  <c r="GQ19" i="107"/>
  <c r="BO95" i="106"/>
  <c r="F71" i="108"/>
  <c r="GO21" i="107"/>
  <c r="GS12" i="107"/>
  <c r="GM24" i="107"/>
  <c r="DQ20" i="115" l="1"/>
  <c r="DQ47" i="115"/>
  <c r="DS83" i="106"/>
  <c r="DS67" i="106" s="1"/>
  <c r="B125" i="107" s="1"/>
  <c r="DT125" i="107" s="1"/>
  <c r="DQ45" i="115"/>
  <c r="DQ44" i="115"/>
  <c r="DQ106" i="87"/>
  <c r="DQ79" i="87"/>
  <c r="DR10" i="109"/>
  <c r="DR10" i="106"/>
  <c r="DR10" i="115"/>
  <c r="DR10" i="100"/>
  <c r="DR32" i="115"/>
  <c r="DR30" i="115" s="1"/>
  <c r="DR10" i="112"/>
  <c r="DX120" i="107"/>
  <c r="DZ123" i="107"/>
  <c r="EB124" i="107"/>
  <c r="EI119" i="107"/>
  <c r="EJ119" i="107" s="1"/>
  <c r="EK119" i="107" s="1"/>
  <c r="EL119" i="107" s="1"/>
  <c r="EM119" i="107" s="1"/>
  <c r="EN119" i="107" s="1"/>
  <c r="EO119" i="107" s="1"/>
  <c r="EP119" i="107" s="1"/>
  <c r="EQ119" i="107" s="1"/>
  <c r="ER119" i="107" s="1"/>
  <c r="ES119" i="107" s="1"/>
  <c r="ET119" i="107" s="1"/>
  <c r="EU119" i="107" s="1"/>
  <c r="EV119" i="107" s="1"/>
  <c r="EW119" i="107" s="1"/>
  <c r="EX119" i="107" s="1"/>
  <c r="EY119" i="107" s="1"/>
  <c r="EZ119" i="107" s="1"/>
  <c r="FA119" i="107" s="1"/>
  <c r="FB119" i="107" s="1"/>
  <c r="FC119" i="107" s="1"/>
  <c r="FD119" i="107" s="1"/>
  <c r="FE119" i="107" s="1"/>
  <c r="FF119" i="107" s="1"/>
  <c r="FG119" i="107" s="1"/>
  <c r="FH119" i="107" s="1"/>
  <c r="FI119" i="107" s="1"/>
  <c r="FJ119" i="107" s="1"/>
  <c r="FK119" i="107" s="1"/>
  <c r="FL119" i="107" s="1"/>
  <c r="FM119" i="107" s="1"/>
  <c r="FN119" i="107" s="1"/>
  <c r="GK118" i="107"/>
  <c r="GT12" i="107"/>
  <c r="GP21" i="107"/>
  <c r="C72" i="108"/>
  <c r="GR19" i="107"/>
  <c r="GV10" i="107"/>
  <c r="GN24" i="107"/>
  <c r="DR44" i="115" l="1"/>
  <c r="DR45" i="115"/>
  <c r="DR47" i="115"/>
  <c r="DR20" i="115"/>
  <c r="DU125" i="107"/>
  <c r="DT2" i="107"/>
  <c r="DS55" i="106" s="1"/>
  <c r="DR106" i="87"/>
  <c r="DR79" i="87"/>
  <c r="DQ78" i="87"/>
  <c r="DQ105" i="87"/>
  <c r="DY120" i="107"/>
  <c r="EA123" i="107"/>
  <c r="EC124" i="107"/>
  <c r="FO119" i="107"/>
  <c r="GL118" i="107"/>
  <c r="GO24" i="107"/>
  <c r="GW10" i="107"/>
  <c r="GS19" i="107"/>
  <c r="E72" i="108"/>
  <c r="BP56" i="106"/>
  <c r="GQ21" i="107"/>
  <c r="GU12" i="107"/>
  <c r="DR78" i="87" l="1"/>
  <c r="DR105" i="87"/>
  <c r="DV125" i="107"/>
  <c r="DW125" i="107" s="1"/>
  <c r="DX125" i="107" s="1"/>
  <c r="DT83" i="106"/>
  <c r="DT67" i="106" s="1"/>
  <c r="B126" i="107" s="1"/>
  <c r="DU126" i="107" s="1"/>
  <c r="DV126" i="107" s="1"/>
  <c r="DW126" i="107" s="1"/>
  <c r="DX126" i="107" s="1"/>
  <c r="DY126" i="107" s="1"/>
  <c r="DZ126" i="107" s="1"/>
  <c r="EA126" i="107" s="1"/>
  <c r="EB126" i="107" s="1"/>
  <c r="EC126" i="107" s="1"/>
  <c r="ED126" i="107" s="1"/>
  <c r="EE126" i="107" s="1"/>
  <c r="EF126" i="107" s="1"/>
  <c r="EG126" i="107" s="1"/>
  <c r="EH126" i="107" s="1"/>
  <c r="EI126" i="107" s="1"/>
  <c r="EJ126" i="107" s="1"/>
  <c r="EK126" i="107" s="1"/>
  <c r="EL126" i="107" s="1"/>
  <c r="EM126" i="107" s="1"/>
  <c r="EN126" i="107" s="1"/>
  <c r="EO126" i="107" s="1"/>
  <c r="EP126" i="107" s="1"/>
  <c r="EQ126" i="107" s="1"/>
  <c r="ER126" i="107" s="1"/>
  <c r="ES126" i="107" s="1"/>
  <c r="ET126" i="107" s="1"/>
  <c r="EU126" i="107" s="1"/>
  <c r="EV126" i="107" s="1"/>
  <c r="EW126" i="107" s="1"/>
  <c r="EX126" i="107" s="1"/>
  <c r="EY126" i="107" s="1"/>
  <c r="EZ126" i="107" s="1"/>
  <c r="FA126" i="107" s="1"/>
  <c r="FB126" i="107" s="1"/>
  <c r="FC126" i="107" s="1"/>
  <c r="FD126" i="107" s="1"/>
  <c r="FE126" i="107" s="1"/>
  <c r="FF126" i="107" s="1"/>
  <c r="FG126" i="107" s="1"/>
  <c r="FH126" i="107" s="1"/>
  <c r="FI126" i="107" s="1"/>
  <c r="FJ126" i="107" s="1"/>
  <c r="FK126" i="107" s="1"/>
  <c r="FL126" i="107" s="1"/>
  <c r="FM126" i="107" s="1"/>
  <c r="FN126" i="107" s="1"/>
  <c r="FO126" i="107" s="1"/>
  <c r="FP126" i="107" s="1"/>
  <c r="FQ126" i="107" s="1"/>
  <c r="FR126" i="107" s="1"/>
  <c r="FS126" i="107" s="1"/>
  <c r="FT126" i="107" s="1"/>
  <c r="FU126" i="107" s="1"/>
  <c r="FV126" i="107" s="1"/>
  <c r="FW126" i="107" s="1"/>
  <c r="FX126" i="107" s="1"/>
  <c r="FY126" i="107" s="1"/>
  <c r="FZ126" i="107" s="1"/>
  <c r="GA126" i="107" s="1"/>
  <c r="GB126" i="107" s="1"/>
  <c r="GC126" i="107" s="1"/>
  <c r="GD126" i="107" s="1"/>
  <c r="GE126" i="107" s="1"/>
  <c r="GF126" i="107" s="1"/>
  <c r="GG126" i="107" s="1"/>
  <c r="GH126" i="107" s="1"/>
  <c r="GI126" i="107" s="1"/>
  <c r="GJ126" i="107" s="1"/>
  <c r="GK126" i="107" s="1"/>
  <c r="GL126" i="107" s="1"/>
  <c r="GM126" i="107" s="1"/>
  <c r="GN126" i="107" s="1"/>
  <c r="GO126" i="107" s="1"/>
  <c r="GP126" i="107" s="1"/>
  <c r="GQ126" i="107" s="1"/>
  <c r="GR126" i="107" s="1"/>
  <c r="GS126" i="107" s="1"/>
  <c r="GT126" i="107" s="1"/>
  <c r="GU126" i="107" s="1"/>
  <c r="GV126" i="107" s="1"/>
  <c r="GW126" i="107" s="1"/>
  <c r="GX126" i="107" s="1"/>
  <c r="GY126" i="107" s="1"/>
  <c r="GZ126" i="107" s="1"/>
  <c r="HA126" i="107" s="1"/>
  <c r="HB126" i="107" s="1"/>
  <c r="HC126" i="107" s="1"/>
  <c r="HD126" i="107" s="1"/>
  <c r="HE126" i="107" s="1"/>
  <c r="HF126" i="107" s="1"/>
  <c r="HG126" i="107" s="1"/>
  <c r="HH126" i="107" s="1"/>
  <c r="HI126" i="107" s="1"/>
  <c r="HJ126" i="107" s="1"/>
  <c r="DS32" i="115"/>
  <c r="DS30" i="115" s="1"/>
  <c r="DS10" i="106"/>
  <c r="DS10" i="115"/>
  <c r="DS10" i="100"/>
  <c r="DS10" i="109"/>
  <c r="DS10" i="112"/>
  <c r="DZ120" i="107"/>
  <c r="EB123" i="107"/>
  <c r="ED124" i="107"/>
  <c r="FP119" i="107"/>
  <c r="GM118" i="107"/>
  <c r="GV12" i="107"/>
  <c r="GR21" i="107"/>
  <c r="GT19" i="107"/>
  <c r="GX10" i="107"/>
  <c r="BP95" i="106"/>
  <c r="F72" i="108"/>
  <c r="GP24" i="107"/>
  <c r="DS20" i="115" l="1"/>
  <c r="DS47" i="115"/>
  <c r="DT10" i="115"/>
  <c r="DT10" i="106"/>
  <c r="DT10" i="112"/>
  <c r="DT10" i="100"/>
  <c r="DT32" i="115"/>
  <c r="DT30" i="115" s="1"/>
  <c r="DT10" i="109"/>
  <c r="DS106" i="87"/>
  <c r="DS79" i="87"/>
  <c r="DU2" i="107"/>
  <c r="DT55" i="106" s="1"/>
  <c r="DS45" i="115"/>
  <c r="DS44" i="115"/>
  <c r="DY125" i="107"/>
  <c r="EA120" i="107"/>
  <c r="EC123" i="107"/>
  <c r="EE124" i="107"/>
  <c r="FQ119" i="107"/>
  <c r="GN118" i="107"/>
  <c r="GU19" i="107"/>
  <c r="GQ24" i="107"/>
  <c r="GY10" i="107"/>
  <c r="C73" i="108"/>
  <c r="GS21" i="107"/>
  <c r="GW12" i="107"/>
  <c r="DT106" i="87" l="1"/>
  <c r="DT79" i="87"/>
  <c r="DT20" i="115"/>
  <c r="DT47" i="115"/>
  <c r="DT44" i="115"/>
  <c r="DT45" i="115"/>
  <c r="DS78" i="87"/>
  <c r="DS105" i="87"/>
  <c r="DU83" i="106"/>
  <c r="DU67" i="106" s="1"/>
  <c r="B127" i="107" s="1"/>
  <c r="DV127" i="107" s="1"/>
  <c r="DZ125" i="107"/>
  <c r="EB120" i="107"/>
  <c r="ED123" i="107"/>
  <c r="EF124" i="107"/>
  <c r="FR119" i="107"/>
  <c r="GO118" i="107"/>
  <c r="GR24" i="107"/>
  <c r="GX12" i="107"/>
  <c r="GZ10" i="107"/>
  <c r="GV19" i="107"/>
  <c r="GT21" i="107"/>
  <c r="E73" i="108"/>
  <c r="BQ56" i="106"/>
  <c r="DV83" i="106" l="1"/>
  <c r="DV67" i="106" s="1"/>
  <c r="B128" i="107" s="1"/>
  <c r="DW128" i="107" s="1"/>
  <c r="DX128" i="107" s="1"/>
  <c r="DY128" i="107" s="1"/>
  <c r="DZ128" i="107" s="1"/>
  <c r="EA128" i="107" s="1"/>
  <c r="EB128" i="107" s="1"/>
  <c r="EC128" i="107" s="1"/>
  <c r="ED128" i="107" s="1"/>
  <c r="EE128" i="107" s="1"/>
  <c r="EF128" i="107" s="1"/>
  <c r="EG128" i="107" s="1"/>
  <c r="EH128" i="107" s="1"/>
  <c r="EI128" i="107" s="1"/>
  <c r="EJ128" i="107" s="1"/>
  <c r="EK128" i="107" s="1"/>
  <c r="EL128" i="107" s="1"/>
  <c r="EM128" i="107" s="1"/>
  <c r="EN128" i="107" s="1"/>
  <c r="EO128" i="107" s="1"/>
  <c r="EP128" i="107" s="1"/>
  <c r="EQ128" i="107" s="1"/>
  <c r="ER128" i="107" s="1"/>
  <c r="ES128" i="107" s="1"/>
  <c r="ET128" i="107" s="1"/>
  <c r="EU128" i="107" s="1"/>
  <c r="EV128" i="107" s="1"/>
  <c r="EW128" i="107" s="1"/>
  <c r="EX128" i="107" s="1"/>
  <c r="EY128" i="107" s="1"/>
  <c r="EZ128" i="107" s="1"/>
  <c r="FA128" i="107" s="1"/>
  <c r="FB128" i="107" s="1"/>
  <c r="FC128" i="107" s="1"/>
  <c r="FD128" i="107" s="1"/>
  <c r="FE128" i="107" s="1"/>
  <c r="FF128" i="107" s="1"/>
  <c r="FG128" i="107" s="1"/>
  <c r="FH128" i="107" s="1"/>
  <c r="FI128" i="107" s="1"/>
  <c r="FJ128" i="107" s="1"/>
  <c r="FK128" i="107" s="1"/>
  <c r="FL128" i="107" s="1"/>
  <c r="FM128" i="107" s="1"/>
  <c r="FN128" i="107" s="1"/>
  <c r="FO128" i="107" s="1"/>
  <c r="FP128" i="107" s="1"/>
  <c r="FQ128" i="107" s="1"/>
  <c r="FR128" i="107" s="1"/>
  <c r="FS128" i="107" s="1"/>
  <c r="FT128" i="107" s="1"/>
  <c r="FU128" i="107" s="1"/>
  <c r="FV128" i="107" s="1"/>
  <c r="FW128" i="107" s="1"/>
  <c r="FX128" i="107" s="1"/>
  <c r="FY128" i="107" s="1"/>
  <c r="FZ128" i="107" s="1"/>
  <c r="GA128" i="107" s="1"/>
  <c r="GB128" i="107" s="1"/>
  <c r="GC128" i="107" s="1"/>
  <c r="GD128" i="107" s="1"/>
  <c r="GE128" i="107" s="1"/>
  <c r="GF128" i="107" s="1"/>
  <c r="GG128" i="107" s="1"/>
  <c r="GH128" i="107" s="1"/>
  <c r="GI128" i="107" s="1"/>
  <c r="GJ128" i="107" s="1"/>
  <c r="GK128" i="107" s="1"/>
  <c r="GL128" i="107" s="1"/>
  <c r="GM128" i="107" s="1"/>
  <c r="GN128" i="107" s="1"/>
  <c r="GO128" i="107" s="1"/>
  <c r="GP128" i="107" s="1"/>
  <c r="GQ128" i="107" s="1"/>
  <c r="GR128" i="107" s="1"/>
  <c r="GS128" i="107" s="1"/>
  <c r="GT128" i="107" s="1"/>
  <c r="GU128" i="107" s="1"/>
  <c r="GV128" i="107" s="1"/>
  <c r="GW128" i="107" s="1"/>
  <c r="GX128" i="107" s="1"/>
  <c r="GY128" i="107" s="1"/>
  <c r="GZ128" i="107" s="1"/>
  <c r="HA128" i="107" s="1"/>
  <c r="HB128" i="107" s="1"/>
  <c r="HC128" i="107" s="1"/>
  <c r="HD128" i="107" s="1"/>
  <c r="HE128" i="107" s="1"/>
  <c r="HF128" i="107" s="1"/>
  <c r="HG128" i="107" s="1"/>
  <c r="HH128" i="107" s="1"/>
  <c r="HI128" i="107" s="1"/>
  <c r="HJ128" i="107" s="1"/>
  <c r="DT105" i="87"/>
  <c r="DT78" i="87"/>
  <c r="DW127" i="107"/>
  <c r="DX127" i="107" s="1"/>
  <c r="DY127" i="107" s="1"/>
  <c r="DV2" i="107"/>
  <c r="DU55" i="106" s="1"/>
  <c r="DU10" i="112"/>
  <c r="DU32" i="115"/>
  <c r="DU30" i="115" s="1"/>
  <c r="DU10" i="115"/>
  <c r="DU10" i="109"/>
  <c r="DU10" i="106"/>
  <c r="DU10" i="100"/>
  <c r="EA125" i="107"/>
  <c r="EC120" i="107"/>
  <c r="EE123" i="107"/>
  <c r="EG124" i="107"/>
  <c r="FS119" i="107"/>
  <c r="GP118" i="107"/>
  <c r="BQ95" i="106"/>
  <c r="F73" i="108"/>
  <c r="HA10" i="107"/>
  <c r="GY12" i="107"/>
  <c r="GS24" i="107"/>
  <c r="GU21" i="107"/>
  <c r="GW19" i="107"/>
  <c r="DW2" i="107" l="1"/>
  <c r="DV55" i="106" s="1"/>
  <c r="DU45" i="115"/>
  <c r="DU44" i="115"/>
  <c r="DU20" i="115"/>
  <c r="DU47" i="115"/>
  <c r="DU79" i="87"/>
  <c r="DU106" i="87"/>
  <c r="EB125" i="107"/>
  <c r="DZ127" i="107"/>
  <c r="ED120" i="107"/>
  <c r="EF123" i="107"/>
  <c r="EH124" i="107"/>
  <c r="FT119" i="107"/>
  <c r="GQ118" i="107"/>
  <c r="C74" i="108"/>
  <c r="GT24" i="107"/>
  <c r="GZ12" i="107"/>
  <c r="GV21" i="107"/>
  <c r="HB10" i="107"/>
  <c r="GX19" i="107"/>
  <c r="DU105" i="87" l="1"/>
  <c r="DU78" i="87"/>
  <c r="DV32" i="115"/>
  <c r="DV30" i="115" s="1"/>
  <c r="DV10" i="112"/>
  <c r="DV10" i="109"/>
  <c r="DV10" i="115"/>
  <c r="DV10" i="106"/>
  <c r="DV10" i="100"/>
  <c r="EA127" i="107"/>
  <c r="EC125" i="107"/>
  <c r="EE120" i="107"/>
  <c r="EG123" i="107"/>
  <c r="EI124" i="107"/>
  <c r="FU119" i="107"/>
  <c r="GR118" i="107"/>
  <c r="GW21" i="107"/>
  <c r="HA12" i="107"/>
  <c r="HC10" i="107"/>
  <c r="GU24" i="107"/>
  <c r="GY19" i="107"/>
  <c r="E74" i="108"/>
  <c r="BR56" i="106"/>
  <c r="DW83" i="106" l="1"/>
  <c r="DW67" i="106" s="1"/>
  <c r="B129" i="107" s="1"/>
  <c r="DX129" i="107" s="1"/>
  <c r="DY129" i="107" s="1"/>
  <c r="DZ129" i="107" s="1"/>
  <c r="EA129" i="107" s="1"/>
  <c r="EB129" i="107" s="1"/>
  <c r="EC129" i="107" s="1"/>
  <c r="ED129" i="107" s="1"/>
  <c r="EE129" i="107" s="1"/>
  <c r="EF129" i="107" s="1"/>
  <c r="EG129" i="107" s="1"/>
  <c r="EH129" i="107" s="1"/>
  <c r="EI129" i="107" s="1"/>
  <c r="EJ129" i="107" s="1"/>
  <c r="EK129" i="107" s="1"/>
  <c r="EL129" i="107" s="1"/>
  <c r="EM129" i="107" s="1"/>
  <c r="EN129" i="107" s="1"/>
  <c r="EO129" i="107" s="1"/>
  <c r="EP129" i="107" s="1"/>
  <c r="EQ129" i="107" s="1"/>
  <c r="ER129" i="107" s="1"/>
  <c r="ES129" i="107" s="1"/>
  <c r="ET129" i="107" s="1"/>
  <c r="EU129" i="107" s="1"/>
  <c r="EV129" i="107" s="1"/>
  <c r="EW129" i="107" s="1"/>
  <c r="EX129" i="107" s="1"/>
  <c r="EY129" i="107" s="1"/>
  <c r="EZ129" i="107" s="1"/>
  <c r="FA129" i="107" s="1"/>
  <c r="FB129" i="107" s="1"/>
  <c r="FC129" i="107" s="1"/>
  <c r="FD129" i="107" s="1"/>
  <c r="FE129" i="107" s="1"/>
  <c r="FF129" i="107" s="1"/>
  <c r="FG129" i="107" s="1"/>
  <c r="FH129" i="107" s="1"/>
  <c r="FI129" i="107" s="1"/>
  <c r="FJ129" i="107" s="1"/>
  <c r="FK129" i="107" s="1"/>
  <c r="FL129" i="107" s="1"/>
  <c r="FM129" i="107" s="1"/>
  <c r="FN129" i="107" s="1"/>
  <c r="FO129" i="107" s="1"/>
  <c r="FP129" i="107" s="1"/>
  <c r="FQ129" i="107" s="1"/>
  <c r="FR129" i="107" s="1"/>
  <c r="FS129" i="107" s="1"/>
  <c r="FT129" i="107" s="1"/>
  <c r="FU129" i="107" s="1"/>
  <c r="FV129" i="107" s="1"/>
  <c r="FW129" i="107" s="1"/>
  <c r="FX129" i="107" s="1"/>
  <c r="FY129" i="107" s="1"/>
  <c r="FZ129" i="107" s="1"/>
  <c r="GA129" i="107" s="1"/>
  <c r="GB129" i="107" s="1"/>
  <c r="GC129" i="107" s="1"/>
  <c r="GD129" i="107" s="1"/>
  <c r="GE129" i="107" s="1"/>
  <c r="GF129" i="107" s="1"/>
  <c r="GG129" i="107" s="1"/>
  <c r="GH129" i="107" s="1"/>
  <c r="GI129" i="107" s="1"/>
  <c r="GJ129" i="107" s="1"/>
  <c r="GK129" i="107" s="1"/>
  <c r="GL129" i="107" s="1"/>
  <c r="GM129" i="107" s="1"/>
  <c r="GN129" i="107" s="1"/>
  <c r="GO129" i="107" s="1"/>
  <c r="GP129" i="107" s="1"/>
  <c r="GQ129" i="107" s="1"/>
  <c r="GR129" i="107" s="1"/>
  <c r="GS129" i="107" s="1"/>
  <c r="GT129" i="107" s="1"/>
  <c r="GU129" i="107" s="1"/>
  <c r="GV129" i="107" s="1"/>
  <c r="GW129" i="107" s="1"/>
  <c r="GX129" i="107" s="1"/>
  <c r="GY129" i="107" s="1"/>
  <c r="GZ129" i="107" s="1"/>
  <c r="HA129" i="107" s="1"/>
  <c r="HB129" i="107" s="1"/>
  <c r="HC129" i="107" s="1"/>
  <c r="HD129" i="107" s="1"/>
  <c r="HE129" i="107" s="1"/>
  <c r="HF129" i="107" s="1"/>
  <c r="HG129" i="107" s="1"/>
  <c r="HH129" i="107" s="1"/>
  <c r="HI129" i="107" s="1"/>
  <c r="HJ129" i="107" s="1"/>
  <c r="DV44" i="115"/>
  <c r="DV45" i="115"/>
  <c r="DV47" i="115"/>
  <c r="DV20" i="115"/>
  <c r="DV79" i="87"/>
  <c r="DV106" i="87"/>
  <c r="DW10" i="112"/>
  <c r="DW32" i="115"/>
  <c r="DW30" i="115" s="1"/>
  <c r="DW10" i="115"/>
  <c r="DW10" i="109"/>
  <c r="DW10" i="106"/>
  <c r="DW10" i="100"/>
  <c r="ED125" i="107"/>
  <c r="EB127" i="107"/>
  <c r="EF120" i="107"/>
  <c r="EH123" i="107"/>
  <c r="EJ124" i="107"/>
  <c r="FV119" i="107"/>
  <c r="GS118" i="107"/>
  <c r="GV24" i="107"/>
  <c r="HD10" i="107"/>
  <c r="GX21" i="107"/>
  <c r="HB12" i="107"/>
  <c r="GZ19" i="107"/>
  <c r="BR95" i="106"/>
  <c r="F74" i="108"/>
  <c r="DX2" i="107" l="1"/>
  <c r="DW55" i="106" s="1"/>
  <c r="DX83" i="106"/>
  <c r="DX67" i="106" s="1"/>
  <c r="B130" i="107" s="1"/>
  <c r="DY130" i="107" s="1"/>
  <c r="DZ130" i="107" s="1"/>
  <c r="EA130" i="107" s="1"/>
  <c r="DW45" i="115"/>
  <c r="DW44" i="115"/>
  <c r="DV78" i="87"/>
  <c r="DV105" i="87"/>
  <c r="DW106" i="87"/>
  <c r="DW79" i="87"/>
  <c r="DW20" i="115"/>
  <c r="DW47" i="115"/>
  <c r="EC127" i="107"/>
  <c r="EE125" i="107"/>
  <c r="EG120" i="107"/>
  <c r="EI123" i="107"/>
  <c r="EK124" i="107"/>
  <c r="FW119" i="107"/>
  <c r="GT118" i="107"/>
  <c r="HE10" i="107"/>
  <c r="GW24" i="107"/>
  <c r="GY21" i="107"/>
  <c r="HC12" i="107"/>
  <c r="C75" i="108"/>
  <c r="HA19" i="107"/>
  <c r="DX10" i="109" l="1"/>
  <c r="DY2" i="107"/>
  <c r="DX55" i="106" s="1"/>
  <c r="DY83" i="106"/>
  <c r="DY67" i="106" s="1"/>
  <c r="B131" i="107" s="1"/>
  <c r="DZ131" i="107" s="1"/>
  <c r="DW105" i="87"/>
  <c r="DW78" i="87"/>
  <c r="EF125" i="107"/>
  <c r="EB130" i="107"/>
  <c r="ED127" i="107"/>
  <c r="EH120" i="107"/>
  <c r="EJ123" i="107"/>
  <c r="EL124" i="107"/>
  <c r="FX119" i="107"/>
  <c r="GU118" i="107"/>
  <c r="GZ21" i="107"/>
  <c r="HF10" i="107"/>
  <c r="HD12" i="107"/>
  <c r="GX24" i="107"/>
  <c r="BS56" i="106"/>
  <c r="E75" i="108"/>
  <c r="HB19" i="107"/>
  <c r="DX32" i="115" l="1"/>
  <c r="DX30" i="115" s="1"/>
  <c r="DX10" i="106"/>
  <c r="DX106" i="87"/>
  <c r="DX10" i="112"/>
  <c r="DX10" i="115"/>
  <c r="DX20" i="115" s="1"/>
  <c r="DX10" i="100"/>
  <c r="DY10" i="109"/>
  <c r="DY10" i="115"/>
  <c r="DY32" i="115"/>
  <c r="DY30" i="115" s="1"/>
  <c r="DY10" i="100"/>
  <c r="DY10" i="106"/>
  <c r="DY10" i="112"/>
  <c r="EA131" i="107"/>
  <c r="DZ2" i="107"/>
  <c r="DY55" i="106" s="1"/>
  <c r="DX45" i="115"/>
  <c r="DX44" i="115"/>
  <c r="EE127" i="107"/>
  <c r="EC130" i="107"/>
  <c r="EG125" i="107"/>
  <c r="EI120" i="107"/>
  <c r="EK123" i="107"/>
  <c r="EM124" i="107"/>
  <c r="FY119" i="107"/>
  <c r="GV118" i="107"/>
  <c r="HE12" i="107"/>
  <c r="HG10" i="107"/>
  <c r="GY24" i="107"/>
  <c r="HA21" i="107"/>
  <c r="HC19" i="107"/>
  <c r="BS95" i="106"/>
  <c r="F75" i="108"/>
  <c r="DX79" i="87" l="1"/>
  <c r="DX47" i="115"/>
  <c r="EB131" i="107"/>
  <c r="DY44" i="115"/>
  <c r="DY45" i="115"/>
  <c r="DY47" i="115"/>
  <c r="DY20" i="115"/>
  <c r="DZ83" i="106"/>
  <c r="DZ67" i="106" s="1"/>
  <c r="B132" i="107" s="1"/>
  <c r="EA132" i="107" s="1"/>
  <c r="EB132" i="107" s="1"/>
  <c r="EC132" i="107" s="1"/>
  <c r="ED132" i="107" s="1"/>
  <c r="EE132" i="107" s="1"/>
  <c r="EF132" i="107" s="1"/>
  <c r="EG132" i="107" s="1"/>
  <c r="EH132" i="107" s="1"/>
  <c r="EI132" i="107" s="1"/>
  <c r="EJ132" i="107" s="1"/>
  <c r="EK132" i="107" s="1"/>
  <c r="EL132" i="107" s="1"/>
  <c r="EM132" i="107" s="1"/>
  <c r="EN132" i="107" s="1"/>
  <c r="EO132" i="107" s="1"/>
  <c r="EP132" i="107" s="1"/>
  <c r="EQ132" i="107" s="1"/>
  <c r="ER132" i="107" s="1"/>
  <c r="ES132" i="107" s="1"/>
  <c r="ET132" i="107" s="1"/>
  <c r="EU132" i="107" s="1"/>
  <c r="EV132" i="107" s="1"/>
  <c r="EW132" i="107" s="1"/>
  <c r="EX132" i="107" s="1"/>
  <c r="EY132" i="107" s="1"/>
  <c r="EZ132" i="107" s="1"/>
  <c r="FA132" i="107" s="1"/>
  <c r="FB132" i="107" s="1"/>
  <c r="FC132" i="107" s="1"/>
  <c r="FD132" i="107" s="1"/>
  <c r="FE132" i="107" s="1"/>
  <c r="FF132" i="107" s="1"/>
  <c r="FG132" i="107" s="1"/>
  <c r="FH132" i="107" s="1"/>
  <c r="FI132" i="107" s="1"/>
  <c r="FJ132" i="107" s="1"/>
  <c r="FK132" i="107" s="1"/>
  <c r="FL132" i="107" s="1"/>
  <c r="FM132" i="107" s="1"/>
  <c r="FN132" i="107" s="1"/>
  <c r="FO132" i="107" s="1"/>
  <c r="FP132" i="107" s="1"/>
  <c r="FQ132" i="107" s="1"/>
  <c r="FR132" i="107" s="1"/>
  <c r="FS132" i="107" s="1"/>
  <c r="FT132" i="107" s="1"/>
  <c r="FU132" i="107" s="1"/>
  <c r="FV132" i="107" s="1"/>
  <c r="FW132" i="107" s="1"/>
  <c r="FX132" i="107" s="1"/>
  <c r="FY132" i="107" s="1"/>
  <c r="FZ132" i="107" s="1"/>
  <c r="GA132" i="107" s="1"/>
  <c r="GB132" i="107" s="1"/>
  <c r="GC132" i="107" s="1"/>
  <c r="GD132" i="107" s="1"/>
  <c r="GE132" i="107" s="1"/>
  <c r="GF132" i="107" s="1"/>
  <c r="GG132" i="107" s="1"/>
  <c r="GH132" i="107" s="1"/>
  <c r="GI132" i="107" s="1"/>
  <c r="GJ132" i="107" s="1"/>
  <c r="GK132" i="107" s="1"/>
  <c r="GL132" i="107" s="1"/>
  <c r="GM132" i="107" s="1"/>
  <c r="GN132" i="107" s="1"/>
  <c r="GO132" i="107" s="1"/>
  <c r="GP132" i="107" s="1"/>
  <c r="GQ132" i="107" s="1"/>
  <c r="GR132" i="107" s="1"/>
  <c r="GS132" i="107" s="1"/>
  <c r="GT132" i="107" s="1"/>
  <c r="GU132" i="107" s="1"/>
  <c r="GV132" i="107" s="1"/>
  <c r="GW132" i="107" s="1"/>
  <c r="GX132" i="107" s="1"/>
  <c r="GY132" i="107" s="1"/>
  <c r="GZ132" i="107" s="1"/>
  <c r="HA132" i="107" s="1"/>
  <c r="HB132" i="107" s="1"/>
  <c r="HC132" i="107" s="1"/>
  <c r="HD132" i="107" s="1"/>
  <c r="HE132" i="107" s="1"/>
  <c r="HF132" i="107" s="1"/>
  <c r="HG132" i="107" s="1"/>
  <c r="HH132" i="107" s="1"/>
  <c r="HI132" i="107" s="1"/>
  <c r="HJ132" i="107" s="1"/>
  <c r="DX105" i="87"/>
  <c r="DX78" i="87"/>
  <c r="DY79" i="87"/>
  <c r="DY106" i="87"/>
  <c r="EH125" i="107"/>
  <c r="ED130" i="107"/>
  <c r="EF127" i="107"/>
  <c r="EJ120" i="107"/>
  <c r="EL123" i="107"/>
  <c r="EN124" i="107"/>
  <c r="FZ119" i="107"/>
  <c r="GW118" i="107"/>
  <c r="C76" i="108"/>
  <c r="HH10" i="107"/>
  <c r="HF12" i="107"/>
  <c r="GZ24" i="107"/>
  <c r="HD19" i="107"/>
  <c r="HB21" i="107"/>
  <c r="EA83" i="106" l="1"/>
  <c r="EA67" i="106" s="1"/>
  <c r="B133" i="107" s="1"/>
  <c r="EB133" i="107" s="1"/>
  <c r="EC133" i="107" s="1"/>
  <c r="ED133" i="107" s="1"/>
  <c r="EE133" i="107" s="1"/>
  <c r="EF133" i="107" s="1"/>
  <c r="EG133" i="107" s="1"/>
  <c r="EH133" i="107" s="1"/>
  <c r="EI133" i="107" s="1"/>
  <c r="EJ133" i="107" s="1"/>
  <c r="EK133" i="107" s="1"/>
  <c r="EL133" i="107" s="1"/>
  <c r="EM133" i="107" s="1"/>
  <c r="EN133" i="107" s="1"/>
  <c r="EO133" i="107" s="1"/>
  <c r="EP133" i="107" s="1"/>
  <c r="EQ133" i="107" s="1"/>
  <c r="ER133" i="107" s="1"/>
  <c r="ES133" i="107" s="1"/>
  <c r="ET133" i="107" s="1"/>
  <c r="EU133" i="107" s="1"/>
  <c r="EV133" i="107" s="1"/>
  <c r="EW133" i="107" s="1"/>
  <c r="EX133" i="107" s="1"/>
  <c r="EY133" i="107" s="1"/>
  <c r="EZ133" i="107" s="1"/>
  <c r="FA133" i="107" s="1"/>
  <c r="FB133" i="107" s="1"/>
  <c r="FC133" i="107" s="1"/>
  <c r="FD133" i="107" s="1"/>
  <c r="FE133" i="107" s="1"/>
  <c r="FF133" i="107" s="1"/>
  <c r="FG133" i="107" s="1"/>
  <c r="FH133" i="107" s="1"/>
  <c r="FI133" i="107" s="1"/>
  <c r="FJ133" i="107" s="1"/>
  <c r="FK133" i="107" s="1"/>
  <c r="FL133" i="107" s="1"/>
  <c r="FM133" i="107" s="1"/>
  <c r="FN133" i="107" s="1"/>
  <c r="FO133" i="107" s="1"/>
  <c r="FP133" i="107" s="1"/>
  <c r="FQ133" i="107" s="1"/>
  <c r="FR133" i="107" s="1"/>
  <c r="FS133" i="107" s="1"/>
  <c r="FT133" i="107" s="1"/>
  <c r="FU133" i="107" s="1"/>
  <c r="FV133" i="107" s="1"/>
  <c r="FW133" i="107" s="1"/>
  <c r="FX133" i="107" s="1"/>
  <c r="FY133" i="107" s="1"/>
  <c r="FZ133" i="107" s="1"/>
  <c r="GA133" i="107" s="1"/>
  <c r="GB133" i="107" s="1"/>
  <c r="GC133" i="107" s="1"/>
  <c r="GD133" i="107" s="1"/>
  <c r="GE133" i="107" s="1"/>
  <c r="GF133" i="107" s="1"/>
  <c r="GG133" i="107" s="1"/>
  <c r="GH133" i="107" s="1"/>
  <c r="GI133" i="107" s="1"/>
  <c r="GJ133" i="107" s="1"/>
  <c r="GK133" i="107" s="1"/>
  <c r="GL133" i="107" s="1"/>
  <c r="GM133" i="107" s="1"/>
  <c r="GN133" i="107" s="1"/>
  <c r="GO133" i="107" s="1"/>
  <c r="GP133" i="107" s="1"/>
  <c r="GQ133" i="107" s="1"/>
  <c r="GR133" i="107" s="1"/>
  <c r="GS133" i="107" s="1"/>
  <c r="GT133" i="107" s="1"/>
  <c r="GU133" i="107" s="1"/>
  <c r="GV133" i="107" s="1"/>
  <c r="GW133" i="107" s="1"/>
  <c r="GX133" i="107" s="1"/>
  <c r="GY133" i="107" s="1"/>
  <c r="GZ133" i="107" s="1"/>
  <c r="HA133" i="107" s="1"/>
  <c r="HB133" i="107" s="1"/>
  <c r="HC133" i="107" s="1"/>
  <c r="HD133" i="107" s="1"/>
  <c r="HE133" i="107" s="1"/>
  <c r="HF133" i="107" s="1"/>
  <c r="HG133" i="107" s="1"/>
  <c r="HH133" i="107" s="1"/>
  <c r="HI133" i="107" s="1"/>
  <c r="HJ133" i="107" s="1"/>
  <c r="DZ10" i="115"/>
  <c r="DZ10" i="112"/>
  <c r="DZ10" i="100"/>
  <c r="DZ32" i="115"/>
  <c r="DZ30" i="115" s="1"/>
  <c r="DZ10" i="109"/>
  <c r="DZ10" i="106"/>
  <c r="DY78" i="87"/>
  <c r="DY105" i="87"/>
  <c r="EA2" i="107"/>
  <c r="DZ55" i="106" s="1"/>
  <c r="EC131" i="107"/>
  <c r="ED131" i="107" s="1"/>
  <c r="EE131" i="107" s="1"/>
  <c r="EF131" i="107" s="1"/>
  <c r="EG131" i="107" s="1"/>
  <c r="EH131" i="107" s="1"/>
  <c r="EI131" i="107" s="1"/>
  <c r="EJ131" i="107" s="1"/>
  <c r="EK131" i="107" s="1"/>
  <c r="EL131" i="107" s="1"/>
  <c r="EM131" i="107" s="1"/>
  <c r="EN131" i="107" s="1"/>
  <c r="EO131" i="107" s="1"/>
  <c r="EP131" i="107" s="1"/>
  <c r="EQ131" i="107" s="1"/>
  <c r="ER131" i="107" s="1"/>
  <c r="ES131" i="107" s="1"/>
  <c r="ET131" i="107" s="1"/>
  <c r="EU131" i="107" s="1"/>
  <c r="EV131" i="107" s="1"/>
  <c r="EW131" i="107" s="1"/>
  <c r="EX131" i="107" s="1"/>
  <c r="EY131" i="107" s="1"/>
  <c r="EZ131" i="107" s="1"/>
  <c r="FA131" i="107" s="1"/>
  <c r="FB131" i="107" s="1"/>
  <c r="FC131" i="107" s="1"/>
  <c r="FD131" i="107" s="1"/>
  <c r="FE131" i="107" s="1"/>
  <c r="FF131" i="107" s="1"/>
  <c r="FG131" i="107" s="1"/>
  <c r="FH131" i="107" s="1"/>
  <c r="FI131" i="107" s="1"/>
  <c r="FJ131" i="107" s="1"/>
  <c r="FK131" i="107" s="1"/>
  <c r="FL131" i="107" s="1"/>
  <c r="FM131" i="107" s="1"/>
  <c r="FN131" i="107" s="1"/>
  <c r="FO131" i="107" s="1"/>
  <c r="FP131" i="107" s="1"/>
  <c r="FQ131" i="107" s="1"/>
  <c r="FR131" i="107" s="1"/>
  <c r="FS131" i="107" s="1"/>
  <c r="FT131" i="107" s="1"/>
  <c r="FU131" i="107" s="1"/>
  <c r="FV131" i="107" s="1"/>
  <c r="FW131" i="107" s="1"/>
  <c r="FX131" i="107" s="1"/>
  <c r="FY131" i="107" s="1"/>
  <c r="FZ131" i="107" s="1"/>
  <c r="GA131" i="107" s="1"/>
  <c r="GB131" i="107" s="1"/>
  <c r="GC131" i="107" s="1"/>
  <c r="GD131" i="107" s="1"/>
  <c r="GE131" i="107" s="1"/>
  <c r="GF131" i="107" s="1"/>
  <c r="GG131" i="107" s="1"/>
  <c r="GH131" i="107" s="1"/>
  <c r="GI131" i="107" s="1"/>
  <c r="GJ131" i="107" s="1"/>
  <c r="GK131" i="107" s="1"/>
  <c r="GL131" i="107" s="1"/>
  <c r="GM131" i="107" s="1"/>
  <c r="GN131" i="107" s="1"/>
  <c r="GO131" i="107" s="1"/>
  <c r="GP131" i="107" s="1"/>
  <c r="GQ131" i="107" s="1"/>
  <c r="GR131" i="107" s="1"/>
  <c r="GS131" i="107" s="1"/>
  <c r="GT131" i="107" s="1"/>
  <c r="GU131" i="107" s="1"/>
  <c r="GV131" i="107" s="1"/>
  <c r="GW131" i="107" s="1"/>
  <c r="GX131" i="107" s="1"/>
  <c r="GY131" i="107" s="1"/>
  <c r="GZ131" i="107" s="1"/>
  <c r="HA131" i="107" s="1"/>
  <c r="HB131" i="107" s="1"/>
  <c r="HC131" i="107" s="1"/>
  <c r="HD131" i="107" s="1"/>
  <c r="HE131" i="107" s="1"/>
  <c r="HF131" i="107" s="1"/>
  <c r="HG131" i="107" s="1"/>
  <c r="HH131" i="107" s="1"/>
  <c r="HI131" i="107" s="1"/>
  <c r="HJ131" i="107" s="1"/>
  <c r="EG127" i="107"/>
  <c r="EE130" i="107"/>
  <c r="EI125" i="107"/>
  <c r="EK120" i="107"/>
  <c r="EM123" i="107"/>
  <c r="EO124" i="107"/>
  <c r="GA119" i="107"/>
  <c r="GX118" i="107"/>
  <c r="HE19" i="107"/>
  <c r="HA24" i="107"/>
  <c r="HG12" i="107"/>
  <c r="HC21" i="107"/>
  <c r="HI10" i="107"/>
  <c r="E76" i="108"/>
  <c r="BT56" i="106"/>
  <c r="EB2" i="107" l="1"/>
  <c r="EA55" i="106" s="1"/>
  <c r="DZ79" i="87"/>
  <c r="DZ106" i="87"/>
  <c r="DZ47" i="115"/>
  <c r="DZ20" i="115"/>
  <c r="DZ45" i="115"/>
  <c r="DZ44" i="115"/>
  <c r="EJ125" i="107"/>
  <c r="EF130" i="107"/>
  <c r="EH127" i="107"/>
  <c r="EL120" i="107"/>
  <c r="EN123" i="107"/>
  <c r="EP124" i="107"/>
  <c r="GB119" i="107"/>
  <c r="GY118" i="107"/>
  <c r="HD21" i="107"/>
  <c r="HF19" i="107"/>
  <c r="HJ10" i="107"/>
  <c r="HH12" i="107"/>
  <c r="BT95" i="106"/>
  <c r="F76" i="108"/>
  <c r="HB24" i="107"/>
  <c r="DZ105" i="87" l="1"/>
  <c r="DZ78" i="87"/>
  <c r="EI127" i="107"/>
  <c r="EG130" i="107"/>
  <c r="EK125" i="107"/>
  <c r="EM120" i="107"/>
  <c r="EO123" i="107"/>
  <c r="EQ124" i="107"/>
  <c r="GC119" i="107"/>
  <c r="GZ118" i="107"/>
  <c r="HG19" i="107"/>
  <c r="HC24" i="107"/>
  <c r="C77" i="108"/>
  <c r="HE21" i="107"/>
  <c r="HI12" i="107"/>
  <c r="EB83" i="106" l="1"/>
  <c r="EB67" i="106" s="1"/>
  <c r="B134" i="107" s="1"/>
  <c r="EC134" i="107" s="1"/>
  <c r="EA10" i="115"/>
  <c r="EA10" i="109"/>
  <c r="EA10" i="106"/>
  <c r="EA10" i="112"/>
  <c r="EA10" i="100"/>
  <c r="EA32" i="115"/>
  <c r="EA30" i="115" s="1"/>
  <c r="EL125" i="107"/>
  <c r="EH130" i="107"/>
  <c r="EJ127" i="107"/>
  <c r="EN120" i="107"/>
  <c r="EP123" i="107"/>
  <c r="ER124" i="107"/>
  <c r="GD119" i="107"/>
  <c r="HA118" i="107"/>
  <c r="HF21" i="107"/>
  <c r="HD24" i="107"/>
  <c r="BU56" i="106"/>
  <c r="E77" i="108"/>
  <c r="HH19" i="107"/>
  <c r="HJ12" i="107"/>
  <c r="ED134" i="107" l="1"/>
  <c r="EC2" i="107"/>
  <c r="EB55" i="106" s="1"/>
  <c r="EA106" i="87"/>
  <c r="EA79" i="87"/>
  <c r="EA47" i="115"/>
  <c r="EA20" i="115"/>
  <c r="EC83" i="106"/>
  <c r="EC67" i="106" s="1"/>
  <c r="B135" i="107" s="1"/>
  <c r="ED135" i="107" s="1"/>
  <c r="EE135" i="107" s="1"/>
  <c r="EF135" i="107" s="1"/>
  <c r="EG135" i="107" s="1"/>
  <c r="EA45" i="115"/>
  <c r="EA44" i="115"/>
  <c r="EB10" i="115"/>
  <c r="EB10" i="112"/>
  <c r="EB10" i="109"/>
  <c r="EB32" i="115"/>
  <c r="EB30" i="115" s="1"/>
  <c r="EB10" i="106"/>
  <c r="EB10" i="100"/>
  <c r="EI130" i="107"/>
  <c r="EK127" i="107"/>
  <c r="EM125" i="107"/>
  <c r="EO120" i="107"/>
  <c r="EQ123" i="107"/>
  <c r="ES124" i="107"/>
  <c r="GE119" i="107"/>
  <c r="HB118" i="107"/>
  <c r="HI19" i="107"/>
  <c r="HG21" i="107"/>
  <c r="BU95" i="106"/>
  <c r="F77" i="108"/>
  <c r="HE24" i="107"/>
  <c r="EE134" i="107" l="1"/>
  <c r="EF134" i="107" s="1"/>
  <c r="EG134" i="107" s="1"/>
  <c r="EH134" i="107" s="1"/>
  <c r="EI134" i="107" s="1"/>
  <c r="EJ134" i="107" s="1"/>
  <c r="EK134" i="107" s="1"/>
  <c r="EL134" i="107" s="1"/>
  <c r="EM134" i="107" s="1"/>
  <c r="EN134" i="107" s="1"/>
  <c r="EO134" i="107" s="1"/>
  <c r="EP134" i="107" s="1"/>
  <c r="EQ134" i="107" s="1"/>
  <c r="ER134" i="107" s="1"/>
  <c r="ES134" i="107" s="1"/>
  <c r="ET134" i="107" s="1"/>
  <c r="EU134" i="107" s="1"/>
  <c r="EV134" i="107" s="1"/>
  <c r="EW134" i="107" s="1"/>
  <c r="EX134" i="107" s="1"/>
  <c r="EY134" i="107" s="1"/>
  <c r="EZ134" i="107" s="1"/>
  <c r="FA134" i="107" s="1"/>
  <c r="FB134" i="107" s="1"/>
  <c r="FC134" i="107" s="1"/>
  <c r="FD134" i="107" s="1"/>
  <c r="FE134" i="107" s="1"/>
  <c r="FF134" i="107" s="1"/>
  <c r="FG134" i="107" s="1"/>
  <c r="FH134" i="107" s="1"/>
  <c r="FI134" i="107" s="1"/>
  <c r="FJ134" i="107" s="1"/>
  <c r="FK134" i="107" s="1"/>
  <c r="FL134" i="107" s="1"/>
  <c r="FM134" i="107" s="1"/>
  <c r="FN134" i="107" s="1"/>
  <c r="FO134" i="107" s="1"/>
  <c r="FP134" i="107" s="1"/>
  <c r="FQ134" i="107" s="1"/>
  <c r="FR134" i="107" s="1"/>
  <c r="FS134" i="107" s="1"/>
  <c r="FT134" i="107" s="1"/>
  <c r="FU134" i="107" s="1"/>
  <c r="FV134" i="107" s="1"/>
  <c r="FW134" i="107" s="1"/>
  <c r="FX134" i="107" s="1"/>
  <c r="FY134" i="107" s="1"/>
  <c r="FZ134" i="107" s="1"/>
  <c r="GA134" i="107" s="1"/>
  <c r="GB134" i="107" s="1"/>
  <c r="GC134" i="107" s="1"/>
  <c r="GD134" i="107" s="1"/>
  <c r="GE134" i="107" s="1"/>
  <c r="GF134" i="107" s="1"/>
  <c r="GG134" i="107" s="1"/>
  <c r="GH134" i="107" s="1"/>
  <c r="GI134" i="107" s="1"/>
  <c r="GJ134" i="107" s="1"/>
  <c r="GK134" i="107" s="1"/>
  <c r="GL134" i="107" s="1"/>
  <c r="GM134" i="107" s="1"/>
  <c r="GN134" i="107" s="1"/>
  <c r="GO134" i="107" s="1"/>
  <c r="GP134" i="107" s="1"/>
  <c r="GQ134" i="107" s="1"/>
  <c r="GR134" i="107" s="1"/>
  <c r="GS134" i="107" s="1"/>
  <c r="GT134" i="107" s="1"/>
  <c r="GU134" i="107" s="1"/>
  <c r="GV134" i="107" s="1"/>
  <c r="GW134" i="107" s="1"/>
  <c r="GX134" i="107" s="1"/>
  <c r="GY134" i="107" s="1"/>
  <c r="GZ134" i="107" s="1"/>
  <c r="HA134" i="107" s="1"/>
  <c r="HB134" i="107" s="1"/>
  <c r="HC134" i="107" s="1"/>
  <c r="HD134" i="107" s="1"/>
  <c r="HE134" i="107" s="1"/>
  <c r="HF134" i="107" s="1"/>
  <c r="HG134" i="107" s="1"/>
  <c r="HH134" i="107" s="1"/>
  <c r="HI134" i="107" s="1"/>
  <c r="HJ134" i="107" s="1"/>
  <c r="ED2" i="107"/>
  <c r="EC55" i="106" s="1"/>
  <c r="EB79" i="87"/>
  <c r="EB106" i="87"/>
  <c r="EB45" i="115"/>
  <c r="EB44" i="115"/>
  <c r="EB47" i="115"/>
  <c r="EB20" i="115"/>
  <c r="EA105" i="87"/>
  <c r="EA78" i="87"/>
  <c r="EN125" i="107"/>
  <c r="EL127" i="107"/>
  <c r="EH135" i="107"/>
  <c r="EJ130" i="107"/>
  <c r="EP120" i="107"/>
  <c r="ER123" i="107"/>
  <c r="ET124" i="107"/>
  <c r="GF119" i="107"/>
  <c r="HC118" i="107"/>
  <c r="HF24" i="107"/>
  <c r="HH21" i="107"/>
  <c r="C78" i="108"/>
  <c r="HJ19" i="107"/>
  <c r="EC10" i="100" l="1"/>
  <c r="EC10" i="112"/>
  <c r="EC10" i="109"/>
  <c r="EC10" i="106"/>
  <c r="EC32" i="115"/>
  <c r="EC30" i="115" s="1"/>
  <c r="EC10" i="115"/>
  <c r="EB105" i="87"/>
  <c r="EB78" i="87"/>
  <c r="ED83" i="106"/>
  <c r="ED67" i="106" s="1"/>
  <c r="B136" i="107" s="1"/>
  <c r="EE136" i="107" s="1"/>
  <c r="EI135" i="107"/>
  <c r="EM127" i="107"/>
  <c r="EK130" i="107"/>
  <c r="EO125" i="107"/>
  <c r="EQ120" i="107"/>
  <c r="ES123" i="107"/>
  <c r="EU124" i="107"/>
  <c r="GG119" i="107"/>
  <c r="HD118" i="107"/>
  <c r="HI21" i="107"/>
  <c r="HG24" i="107"/>
  <c r="BV56" i="106"/>
  <c r="E78" i="108"/>
  <c r="EF136" i="107" l="1"/>
  <c r="EG136" i="107" s="1"/>
  <c r="EH136" i="107" s="1"/>
  <c r="EI136" i="107" s="1"/>
  <c r="EJ136" i="107" s="1"/>
  <c r="EK136" i="107" s="1"/>
  <c r="EL136" i="107" s="1"/>
  <c r="EM136" i="107" s="1"/>
  <c r="EN136" i="107" s="1"/>
  <c r="EO136" i="107" s="1"/>
  <c r="EP136" i="107" s="1"/>
  <c r="EQ136" i="107" s="1"/>
  <c r="ER136" i="107" s="1"/>
  <c r="ES136" i="107" s="1"/>
  <c r="ET136" i="107" s="1"/>
  <c r="EU136" i="107" s="1"/>
  <c r="EV136" i="107" s="1"/>
  <c r="EW136" i="107" s="1"/>
  <c r="EX136" i="107" s="1"/>
  <c r="EY136" i="107" s="1"/>
  <c r="EZ136" i="107" s="1"/>
  <c r="FA136" i="107" s="1"/>
  <c r="FB136" i="107" s="1"/>
  <c r="FC136" i="107" s="1"/>
  <c r="FD136" i="107" s="1"/>
  <c r="FE136" i="107" s="1"/>
  <c r="FF136" i="107" s="1"/>
  <c r="FG136" i="107" s="1"/>
  <c r="FH136" i="107" s="1"/>
  <c r="FI136" i="107" s="1"/>
  <c r="FJ136" i="107" s="1"/>
  <c r="FK136" i="107" s="1"/>
  <c r="FL136" i="107" s="1"/>
  <c r="FM136" i="107" s="1"/>
  <c r="FN136" i="107" s="1"/>
  <c r="FO136" i="107" s="1"/>
  <c r="FP136" i="107" s="1"/>
  <c r="FQ136" i="107" s="1"/>
  <c r="FR136" i="107" s="1"/>
  <c r="FS136" i="107" s="1"/>
  <c r="FT136" i="107" s="1"/>
  <c r="FU136" i="107" s="1"/>
  <c r="FV136" i="107" s="1"/>
  <c r="FW136" i="107" s="1"/>
  <c r="FX136" i="107" s="1"/>
  <c r="FY136" i="107" s="1"/>
  <c r="FZ136" i="107" s="1"/>
  <c r="GA136" i="107" s="1"/>
  <c r="GB136" i="107" s="1"/>
  <c r="GC136" i="107" s="1"/>
  <c r="GD136" i="107" s="1"/>
  <c r="GE136" i="107" s="1"/>
  <c r="GF136" i="107" s="1"/>
  <c r="GG136" i="107" s="1"/>
  <c r="GH136" i="107" s="1"/>
  <c r="GI136" i="107" s="1"/>
  <c r="GJ136" i="107" s="1"/>
  <c r="GK136" i="107" s="1"/>
  <c r="GL136" i="107" s="1"/>
  <c r="GM136" i="107" s="1"/>
  <c r="GN136" i="107" s="1"/>
  <c r="GO136" i="107" s="1"/>
  <c r="GP136" i="107" s="1"/>
  <c r="GQ136" i="107" s="1"/>
  <c r="GR136" i="107" s="1"/>
  <c r="GS136" i="107" s="1"/>
  <c r="GT136" i="107" s="1"/>
  <c r="GU136" i="107" s="1"/>
  <c r="GV136" i="107" s="1"/>
  <c r="GW136" i="107" s="1"/>
  <c r="GX136" i="107" s="1"/>
  <c r="GY136" i="107" s="1"/>
  <c r="GZ136" i="107" s="1"/>
  <c r="HA136" i="107" s="1"/>
  <c r="HB136" i="107" s="1"/>
  <c r="HC136" i="107" s="1"/>
  <c r="HD136" i="107" s="1"/>
  <c r="HE136" i="107" s="1"/>
  <c r="HF136" i="107" s="1"/>
  <c r="HG136" i="107" s="1"/>
  <c r="HH136" i="107" s="1"/>
  <c r="HI136" i="107" s="1"/>
  <c r="HJ136" i="107" s="1"/>
  <c r="EE2" i="107"/>
  <c r="ED55" i="106" s="1"/>
  <c r="EC44" i="115"/>
  <c r="EC45" i="115"/>
  <c r="EC47" i="115"/>
  <c r="EC20" i="115"/>
  <c r="EC106" i="87"/>
  <c r="EC79" i="87"/>
  <c r="EL130" i="107"/>
  <c r="EN127" i="107"/>
  <c r="EP125" i="107"/>
  <c r="EJ135" i="107"/>
  <c r="ER120" i="107"/>
  <c r="ET123" i="107"/>
  <c r="EV124" i="107"/>
  <c r="GH119" i="107"/>
  <c r="HE118" i="107"/>
  <c r="HH24" i="107"/>
  <c r="BV95" i="106"/>
  <c r="F78" i="108"/>
  <c r="HJ21" i="107"/>
  <c r="EC78" i="87" l="1"/>
  <c r="EC105" i="87"/>
  <c r="EE83" i="106"/>
  <c r="EE67" i="106" s="1"/>
  <c r="B137" i="107" s="1"/>
  <c r="EF137" i="107" s="1"/>
  <c r="ED10" i="100"/>
  <c r="ED10" i="106"/>
  <c r="ED10" i="109"/>
  <c r="ED10" i="112"/>
  <c r="ED32" i="115"/>
  <c r="ED30" i="115" s="1"/>
  <c r="ED10" i="115"/>
  <c r="EQ125" i="107"/>
  <c r="EO127" i="107"/>
  <c r="EK135" i="107"/>
  <c r="EM130" i="107"/>
  <c r="ES120" i="107"/>
  <c r="EU123" i="107"/>
  <c r="EW124" i="107"/>
  <c r="EX124" i="107" s="1"/>
  <c r="EY124" i="107" s="1"/>
  <c r="EZ124" i="107" s="1"/>
  <c r="FA124" i="107" s="1"/>
  <c r="FB124" i="107" s="1"/>
  <c r="FC124" i="107" s="1"/>
  <c r="FD124" i="107" s="1"/>
  <c r="FE124" i="107" s="1"/>
  <c r="FF124" i="107" s="1"/>
  <c r="FG124" i="107" s="1"/>
  <c r="FH124" i="107" s="1"/>
  <c r="FI124" i="107" s="1"/>
  <c r="FJ124" i="107" s="1"/>
  <c r="FK124" i="107" s="1"/>
  <c r="FL124" i="107" s="1"/>
  <c r="FM124" i="107" s="1"/>
  <c r="FN124" i="107" s="1"/>
  <c r="GI119" i="107"/>
  <c r="HF118" i="107"/>
  <c r="HI24" i="107"/>
  <c r="C79" i="108"/>
  <c r="EG137" i="107" l="1"/>
  <c r="EH137" i="107" s="1"/>
  <c r="EI137" i="107" s="1"/>
  <c r="EJ137" i="107" s="1"/>
  <c r="EK137" i="107" s="1"/>
  <c r="EL137" i="107" s="1"/>
  <c r="EM137" i="107" s="1"/>
  <c r="EN137" i="107" s="1"/>
  <c r="EO137" i="107" s="1"/>
  <c r="EP137" i="107" s="1"/>
  <c r="EQ137" i="107" s="1"/>
  <c r="ER137" i="107" s="1"/>
  <c r="ES137" i="107" s="1"/>
  <c r="ET137" i="107" s="1"/>
  <c r="EU137" i="107" s="1"/>
  <c r="EV137" i="107" s="1"/>
  <c r="EW137" i="107" s="1"/>
  <c r="EX137" i="107" s="1"/>
  <c r="EY137" i="107" s="1"/>
  <c r="EZ137" i="107" s="1"/>
  <c r="FA137" i="107" s="1"/>
  <c r="FB137" i="107" s="1"/>
  <c r="FC137" i="107" s="1"/>
  <c r="FD137" i="107" s="1"/>
  <c r="FE137" i="107" s="1"/>
  <c r="FF137" i="107" s="1"/>
  <c r="FG137" i="107" s="1"/>
  <c r="FH137" i="107" s="1"/>
  <c r="FI137" i="107" s="1"/>
  <c r="FJ137" i="107" s="1"/>
  <c r="FK137" i="107" s="1"/>
  <c r="FL137" i="107" s="1"/>
  <c r="FM137" i="107" s="1"/>
  <c r="FN137" i="107" s="1"/>
  <c r="FO137" i="107" s="1"/>
  <c r="FP137" i="107" s="1"/>
  <c r="FQ137" i="107" s="1"/>
  <c r="FR137" i="107" s="1"/>
  <c r="FS137" i="107" s="1"/>
  <c r="FT137" i="107" s="1"/>
  <c r="FU137" i="107" s="1"/>
  <c r="FV137" i="107" s="1"/>
  <c r="FW137" i="107" s="1"/>
  <c r="FX137" i="107" s="1"/>
  <c r="FY137" i="107" s="1"/>
  <c r="FZ137" i="107" s="1"/>
  <c r="GA137" i="107" s="1"/>
  <c r="GB137" i="107" s="1"/>
  <c r="GC137" i="107" s="1"/>
  <c r="GD137" i="107" s="1"/>
  <c r="GE137" i="107" s="1"/>
  <c r="GF137" i="107" s="1"/>
  <c r="GG137" i="107" s="1"/>
  <c r="GH137" i="107" s="1"/>
  <c r="GI137" i="107" s="1"/>
  <c r="GJ137" i="107" s="1"/>
  <c r="GK137" i="107" s="1"/>
  <c r="GL137" i="107" s="1"/>
  <c r="GM137" i="107" s="1"/>
  <c r="GN137" i="107" s="1"/>
  <c r="GO137" i="107" s="1"/>
  <c r="GP137" i="107" s="1"/>
  <c r="GQ137" i="107" s="1"/>
  <c r="GR137" i="107" s="1"/>
  <c r="GS137" i="107" s="1"/>
  <c r="GT137" i="107" s="1"/>
  <c r="GU137" i="107" s="1"/>
  <c r="GV137" i="107" s="1"/>
  <c r="GW137" i="107" s="1"/>
  <c r="GX137" i="107" s="1"/>
  <c r="GY137" i="107" s="1"/>
  <c r="GZ137" i="107" s="1"/>
  <c r="HA137" i="107" s="1"/>
  <c r="HB137" i="107" s="1"/>
  <c r="HC137" i="107" s="1"/>
  <c r="HD137" i="107" s="1"/>
  <c r="HE137" i="107" s="1"/>
  <c r="HF137" i="107" s="1"/>
  <c r="HG137" i="107" s="1"/>
  <c r="HH137" i="107" s="1"/>
  <c r="HI137" i="107" s="1"/>
  <c r="HJ137" i="107" s="1"/>
  <c r="EF2" i="107"/>
  <c r="EE55" i="106" s="1"/>
  <c r="ED44" i="115"/>
  <c r="ED45" i="115"/>
  <c r="ED20" i="115"/>
  <c r="ED47" i="115"/>
  <c r="ED106" i="87"/>
  <c r="ED79" i="87"/>
  <c r="EN130" i="107"/>
  <c r="EP127" i="107"/>
  <c r="EL135" i="107"/>
  <c r="ER125" i="107"/>
  <c r="ET120" i="107"/>
  <c r="EV123" i="107"/>
  <c r="FO124" i="107"/>
  <c r="GJ119" i="107"/>
  <c r="HG118" i="107"/>
  <c r="HJ24" i="107"/>
  <c r="E79" i="108"/>
  <c r="BW56" i="106"/>
  <c r="EF83" i="106" l="1"/>
  <c r="EF67" i="106" s="1"/>
  <c r="B138" i="107" s="1"/>
  <c r="EG138" i="107" s="1"/>
  <c r="EE10" i="109"/>
  <c r="EE10" i="112"/>
  <c r="EE10" i="100"/>
  <c r="EE32" i="115"/>
  <c r="EE30" i="115" s="1"/>
  <c r="EE10" i="106"/>
  <c r="EE10" i="115"/>
  <c r="ED78" i="87"/>
  <c r="ED105" i="87"/>
  <c r="EQ127" i="107"/>
  <c r="EO130" i="107"/>
  <c r="ES125" i="107"/>
  <c r="EM135" i="107"/>
  <c r="EU120" i="107"/>
  <c r="EW123" i="107"/>
  <c r="FP124" i="107"/>
  <c r="GK119" i="107"/>
  <c r="HH118" i="107"/>
  <c r="BW95" i="106"/>
  <c r="F79" i="108"/>
  <c r="EH138" i="107" l="1"/>
  <c r="EG2" i="107"/>
  <c r="EF55" i="106" s="1"/>
  <c r="EE45" i="115"/>
  <c r="EE44" i="115"/>
  <c r="EE79" i="87"/>
  <c r="EE106" i="87"/>
  <c r="EE20" i="115"/>
  <c r="EE47" i="115"/>
  <c r="EF10" i="112"/>
  <c r="EF10" i="115"/>
  <c r="EF10" i="106"/>
  <c r="EF32" i="115"/>
  <c r="EF30" i="115" s="1"/>
  <c r="EF10" i="109"/>
  <c r="EF10" i="100"/>
  <c r="ET125" i="107"/>
  <c r="EP130" i="107"/>
  <c r="EN135" i="107"/>
  <c r="ER127" i="107"/>
  <c r="EV120" i="107"/>
  <c r="EX123" i="107"/>
  <c r="FQ124" i="107"/>
  <c r="GL119" i="107"/>
  <c r="HI118" i="107"/>
  <c r="C80" i="108"/>
  <c r="EG83" i="106" l="1"/>
  <c r="EG67" i="106" s="1"/>
  <c r="B139" i="107" s="1"/>
  <c r="EH139" i="107" s="1"/>
  <c r="EI139" i="107" s="1"/>
  <c r="EJ139" i="107" s="1"/>
  <c r="EK139" i="107" s="1"/>
  <c r="EL139" i="107" s="1"/>
  <c r="EM139" i="107" s="1"/>
  <c r="EN139" i="107" s="1"/>
  <c r="EO139" i="107" s="1"/>
  <c r="EP139" i="107" s="1"/>
  <c r="EQ139" i="107" s="1"/>
  <c r="ER139" i="107" s="1"/>
  <c r="ES139" i="107" s="1"/>
  <c r="ET139" i="107" s="1"/>
  <c r="EU139" i="107" s="1"/>
  <c r="EV139" i="107" s="1"/>
  <c r="EW139" i="107" s="1"/>
  <c r="EX139" i="107" s="1"/>
  <c r="EY139" i="107" s="1"/>
  <c r="EZ139" i="107" s="1"/>
  <c r="FA139" i="107" s="1"/>
  <c r="FB139" i="107" s="1"/>
  <c r="FC139" i="107" s="1"/>
  <c r="FD139" i="107" s="1"/>
  <c r="FE139" i="107" s="1"/>
  <c r="FF139" i="107" s="1"/>
  <c r="FG139" i="107" s="1"/>
  <c r="FH139" i="107" s="1"/>
  <c r="FI139" i="107" s="1"/>
  <c r="FJ139" i="107" s="1"/>
  <c r="FK139" i="107" s="1"/>
  <c r="FL139" i="107" s="1"/>
  <c r="FM139" i="107" s="1"/>
  <c r="FN139" i="107" s="1"/>
  <c r="FO139" i="107" s="1"/>
  <c r="FP139" i="107" s="1"/>
  <c r="FQ139" i="107" s="1"/>
  <c r="FR139" i="107" s="1"/>
  <c r="FS139" i="107" s="1"/>
  <c r="FT139" i="107" s="1"/>
  <c r="FU139" i="107" s="1"/>
  <c r="FV139" i="107" s="1"/>
  <c r="FW139" i="107" s="1"/>
  <c r="FX139" i="107" s="1"/>
  <c r="FY139" i="107" s="1"/>
  <c r="FZ139" i="107" s="1"/>
  <c r="GA139" i="107" s="1"/>
  <c r="GB139" i="107" s="1"/>
  <c r="GC139" i="107" s="1"/>
  <c r="GD139" i="107" s="1"/>
  <c r="GE139" i="107" s="1"/>
  <c r="GF139" i="107" s="1"/>
  <c r="GG139" i="107" s="1"/>
  <c r="GH139" i="107" s="1"/>
  <c r="GI139" i="107" s="1"/>
  <c r="GJ139" i="107" s="1"/>
  <c r="GK139" i="107" s="1"/>
  <c r="GL139" i="107" s="1"/>
  <c r="GM139" i="107" s="1"/>
  <c r="GN139" i="107" s="1"/>
  <c r="GO139" i="107" s="1"/>
  <c r="GP139" i="107" s="1"/>
  <c r="GQ139" i="107" s="1"/>
  <c r="GR139" i="107" s="1"/>
  <c r="GS139" i="107" s="1"/>
  <c r="GT139" i="107" s="1"/>
  <c r="GU139" i="107" s="1"/>
  <c r="GV139" i="107" s="1"/>
  <c r="GW139" i="107" s="1"/>
  <c r="GX139" i="107" s="1"/>
  <c r="GY139" i="107" s="1"/>
  <c r="GZ139" i="107" s="1"/>
  <c r="HA139" i="107" s="1"/>
  <c r="HB139" i="107" s="1"/>
  <c r="HC139" i="107" s="1"/>
  <c r="HD139" i="107" s="1"/>
  <c r="HE139" i="107" s="1"/>
  <c r="HF139" i="107" s="1"/>
  <c r="HG139" i="107" s="1"/>
  <c r="HH139" i="107" s="1"/>
  <c r="HI139" i="107" s="1"/>
  <c r="HJ139" i="107" s="1"/>
  <c r="EI138" i="107"/>
  <c r="EE105" i="87"/>
  <c r="EE78" i="87"/>
  <c r="EF47" i="115"/>
  <c r="EF20" i="115"/>
  <c r="EF106" i="87"/>
  <c r="EF79" i="87"/>
  <c r="EF45" i="115"/>
  <c r="EF44" i="115"/>
  <c r="EQ130" i="107"/>
  <c r="ES127" i="107"/>
  <c r="EU125" i="107"/>
  <c r="EO135" i="107"/>
  <c r="EW120" i="107"/>
  <c r="EY123" i="107"/>
  <c r="FR124" i="107"/>
  <c r="GM119" i="107"/>
  <c r="HJ118" i="107"/>
  <c r="E80" i="108"/>
  <c r="BX56" i="106"/>
  <c r="EH2" i="107" l="1"/>
  <c r="EG55" i="106" s="1"/>
  <c r="EJ138" i="107"/>
  <c r="EK138" i="107" s="1"/>
  <c r="EL138" i="107" s="1"/>
  <c r="EM138" i="107" s="1"/>
  <c r="EN138" i="107" s="1"/>
  <c r="EG10" i="106"/>
  <c r="EG10" i="112"/>
  <c r="EG10" i="115"/>
  <c r="EG10" i="109"/>
  <c r="EG10" i="100"/>
  <c r="EG32" i="115"/>
  <c r="EG30" i="115" s="1"/>
  <c r="EH83" i="106"/>
  <c r="EH67" i="106" s="1"/>
  <c r="B140" i="107" s="1"/>
  <c r="EI140" i="107" s="1"/>
  <c r="EJ140" i="107" s="1"/>
  <c r="EK140" i="107" s="1"/>
  <c r="EL140" i="107" s="1"/>
  <c r="EM140" i="107" s="1"/>
  <c r="EN140" i="107" s="1"/>
  <c r="EO140" i="107" s="1"/>
  <c r="EP140" i="107" s="1"/>
  <c r="EQ140" i="107" s="1"/>
  <c r="ER140" i="107" s="1"/>
  <c r="ES140" i="107" s="1"/>
  <c r="ET140" i="107" s="1"/>
  <c r="EU140" i="107" s="1"/>
  <c r="EV140" i="107" s="1"/>
  <c r="EW140" i="107" s="1"/>
  <c r="EX140" i="107" s="1"/>
  <c r="EY140" i="107" s="1"/>
  <c r="EZ140" i="107" s="1"/>
  <c r="FA140" i="107" s="1"/>
  <c r="FB140" i="107" s="1"/>
  <c r="FC140" i="107" s="1"/>
  <c r="FD140" i="107" s="1"/>
  <c r="FE140" i="107" s="1"/>
  <c r="FF140" i="107" s="1"/>
  <c r="FG140" i="107" s="1"/>
  <c r="FH140" i="107" s="1"/>
  <c r="FI140" i="107" s="1"/>
  <c r="FJ140" i="107" s="1"/>
  <c r="FK140" i="107" s="1"/>
  <c r="FL140" i="107" s="1"/>
  <c r="FM140" i="107" s="1"/>
  <c r="FN140" i="107" s="1"/>
  <c r="FO140" i="107" s="1"/>
  <c r="FP140" i="107" s="1"/>
  <c r="FQ140" i="107" s="1"/>
  <c r="FR140" i="107" s="1"/>
  <c r="FS140" i="107" s="1"/>
  <c r="FT140" i="107" s="1"/>
  <c r="FU140" i="107" s="1"/>
  <c r="FV140" i="107" s="1"/>
  <c r="FW140" i="107" s="1"/>
  <c r="FX140" i="107" s="1"/>
  <c r="FY140" i="107" s="1"/>
  <c r="FZ140" i="107" s="1"/>
  <c r="GA140" i="107" s="1"/>
  <c r="GB140" i="107" s="1"/>
  <c r="GC140" i="107" s="1"/>
  <c r="GD140" i="107" s="1"/>
  <c r="GE140" i="107" s="1"/>
  <c r="GF140" i="107" s="1"/>
  <c r="GG140" i="107" s="1"/>
  <c r="GH140" i="107" s="1"/>
  <c r="GI140" i="107" s="1"/>
  <c r="GJ140" i="107" s="1"/>
  <c r="GK140" i="107" s="1"/>
  <c r="GL140" i="107" s="1"/>
  <c r="GM140" i="107" s="1"/>
  <c r="GN140" i="107" s="1"/>
  <c r="GO140" i="107" s="1"/>
  <c r="GP140" i="107" s="1"/>
  <c r="GQ140" i="107" s="1"/>
  <c r="GR140" i="107" s="1"/>
  <c r="GS140" i="107" s="1"/>
  <c r="GT140" i="107" s="1"/>
  <c r="GU140" i="107" s="1"/>
  <c r="GV140" i="107" s="1"/>
  <c r="GW140" i="107" s="1"/>
  <c r="GX140" i="107" s="1"/>
  <c r="GY140" i="107" s="1"/>
  <c r="GZ140" i="107" s="1"/>
  <c r="HA140" i="107" s="1"/>
  <c r="HB140" i="107" s="1"/>
  <c r="HC140" i="107" s="1"/>
  <c r="HD140" i="107" s="1"/>
  <c r="HE140" i="107" s="1"/>
  <c r="HF140" i="107" s="1"/>
  <c r="HG140" i="107" s="1"/>
  <c r="HH140" i="107" s="1"/>
  <c r="HI140" i="107" s="1"/>
  <c r="HJ140" i="107" s="1"/>
  <c r="EF78" i="87"/>
  <c r="EF105" i="87"/>
  <c r="EV125" i="107"/>
  <c r="ET127" i="107"/>
  <c r="ER130" i="107"/>
  <c r="EP135" i="107"/>
  <c r="EX120" i="107"/>
  <c r="EZ123" i="107"/>
  <c r="FS124" i="107"/>
  <c r="GN119" i="107"/>
  <c r="BX95" i="106"/>
  <c r="F80" i="108"/>
  <c r="EI2" i="107" l="1"/>
  <c r="EH55" i="106" s="1"/>
  <c r="EG44" i="115"/>
  <c r="EG45" i="115"/>
  <c r="EG106" i="87"/>
  <c r="EG79" i="87"/>
  <c r="EG47" i="115"/>
  <c r="EG20" i="115"/>
  <c r="EO138" i="107"/>
  <c r="EU127" i="107"/>
  <c r="EQ135" i="107"/>
  <c r="ES130" i="107"/>
  <c r="EW125" i="107"/>
  <c r="EY120" i="107"/>
  <c r="FA123" i="107"/>
  <c r="FB123" i="107" s="1"/>
  <c r="FC123" i="107" s="1"/>
  <c r="FD123" i="107" s="1"/>
  <c r="FE123" i="107" s="1"/>
  <c r="FF123" i="107" s="1"/>
  <c r="FG123" i="107" s="1"/>
  <c r="FH123" i="107" s="1"/>
  <c r="FI123" i="107" s="1"/>
  <c r="FJ123" i="107" s="1"/>
  <c r="FK123" i="107" s="1"/>
  <c r="FL123" i="107" s="1"/>
  <c r="FM123" i="107" s="1"/>
  <c r="FN123" i="107" s="1"/>
  <c r="FT124" i="107"/>
  <c r="GO119" i="107"/>
  <c r="C81" i="108"/>
  <c r="EI83" i="106" l="1"/>
  <c r="EI67" i="106" s="1"/>
  <c r="B141" i="107" s="1"/>
  <c r="EJ141" i="107" s="1"/>
  <c r="EG78" i="87"/>
  <c r="EG105" i="87"/>
  <c r="EH10" i="112"/>
  <c r="EH10" i="106"/>
  <c r="EH10" i="109"/>
  <c r="EH10" i="100"/>
  <c r="EH10" i="115"/>
  <c r="EH32" i="115"/>
  <c r="EH30" i="115" s="1"/>
  <c r="EI10" i="106"/>
  <c r="EI32" i="115"/>
  <c r="EI30" i="115" s="1"/>
  <c r="EI10" i="100"/>
  <c r="EI10" i="112"/>
  <c r="EI10" i="115"/>
  <c r="EI10" i="109"/>
  <c r="ER135" i="107"/>
  <c r="EX125" i="107"/>
  <c r="EV127" i="107"/>
  <c r="ET130" i="107"/>
  <c r="EP138" i="107"/>
  <c r="EZ120" i="107"/>
  <c r="FO123" i="107"/>
  <c r="FU124" i="107"/>
  <c r="GP119" i="107"/>
  <c r="E81" i="108"/>
  <c r="BY56" i="106"/>
  <c r="EK141" i="107" l="1"/>
  <c r="EJ2" i="107"/>
  <c r="EI55" i="106" s="1"/>
  <c r="EJ83" i="106"/>
  <c r="EJ67" i="106" s="1"/>
  <c r="B142" i="107" s="1"/>
  <c r="EK142" i="107" s="1"/>
  <c r="EL142" i="107" s="1"/>
  <c r="EM142" i="107" s="1"/>
  <c r="EN142" i="107" s="1"/>
  <c r="EO142" i="107" s="1"/>
  <c r="EP142" i="107" s="1"/>
  <c r="EQ142" i="107" s="1"/>
  <c r="ER142" i="107" s="1"/>
  <c r="ES142" i="107" s="1"/>
  <c r="ET142" i="107" s="1"/>
  <c r="EU142" i="107" s="1"/>
  <c r="EV142" i="107" s="1"/>
  <c r="EW142" i="107" s="1"/>
  <c r="EX142" i="107" s="1"/>
  <c r="EY142" i="107" s="1"/>
  <c r="EZ142" i="107" s="1"/>
  <c r="FA142" i="107" s="1"/>
  <c r="FB142" i="107" s="1"/>
  <c r="FC142" i="107" s="1"/>
  <c r="FD142" i="107" s="1"/>
  <c r="FE142" i="107" s="1"/>
  <c r="FF142" i="107" s="1"/>
  <c r="FG142" i="107" s="1"/>
  <c r="FH142" i="107" s="1"/>
  <c r="FI142" i="107" s="1"/>
  <c r="FJ142" i="107" s="1"/>
  <c r="FK142" i="107" s="1"/>
  <c r="FL142" i="107" s="1"/>
  <c r="FM142" i="107" s="1"/>
  <c r="FN142" i="107" s="1"/>
  <c r="FO142" i="107" s="1"/>
  <c r="FP142" i="107" s="1"/>
  <c r="FQ142" i="107" s="1"/>
  <c r="FR142" i="107" s="1"/>
  <c r="FS142" i="107" s="1"/>
  <c r="FT142" i="107" s="1"/>
  <c r="FU142" i="107" s="1"/>
  <c r="FV142" i="107" s="1"/>
  <c r="FW142" i="107" s="1"/>
  <c r="FX142" i="107" s="1"/>
  <c r="FY142" i="107" s="1"/>
  <c r="FZ142" i="107" s="1"/>
  <c r="GA142" i="107" s="1"/>
  <c r="GB142" i="107" s="1"/>
  <c r="GC142" i="107" s="1"/>
  <c r="GD142" i="107" s="1"/>
  <c r="GE142" i="107" s="1"/>
  <c r="GF142" i="107" s="1"/>
  <c r="GG142" i="107" s="1"/>
  <c r="GH142" i="107" s="1"/>
  <c r="GI142" i="107" s="1"/>
  <c r="GJ142" i="107" s="1"/>
  <c r="GK142" i="107" s="1"/>
  <c r="GL142" i="107" s="1"/>
  <c r="GM142" i="107" s="1"/>
  <c r="GN142" i="107" s="1"/>
  <c r="GO142" i="107" s="1"/>
  <c r="GP142" i="107" s="1"/>
  <c r="GQ142" i="107" s="1"/>
  <c r="GR142" i="107" s="1"/>
  <c r="GS142" i="107" s="1"/>
  <c r="GT142" i="107" s="1"/>
  <c r="GU142" i="107" s="1"/>
  <c r="GV142" i="107" s="1"/>
  <c r="GW142" i="107" s="1"/>
  <c r="GX142" i="107" s="1"/>
  <c r="GY142" i="107" s="1"/>
  <c r="GZ142" i="107" s="1"/>
  <c r="HA142" i="107" s="1"/>
  <c r="HB142" i="107" s="1"/>
  <c r="HC142" i="107" s="1"/>
  <c r="HD142" i="107" s="1"/>
  <c r="HE142" i="107" s="1"/>
  <c r="HF142" i="107" s="1"/>
  <c r="HG142" i="107" s="1"/>
  <c r="HH142" i="107" s="1"/>
  <c r="HI142" i="107" s="1"/>
  <c r="HJ142" i="107" s="1"/>
  <c r="EH47" i="115"/>
  <c r="EH20" i="115"/>
  <c r="EH106" i="87"/>
  <c r="EH79" i="87"/>
  <c r="EH45" i="115"/>
  <c r="EH44" i="115"/>
  <c r="EI106" i="87"/>
  <c r="EI79" i="87"/>
  <c r="EI47" i="115"/>
  <c r="EI20" i="115"/>
  <c r="EI45" i="115"/>
  <c r="EI44" i="115"/>
  <c r="EW127" i="107"/>
  <c r="EY125" i="107"/>
  <c r="EQ138" i="107"/>
  <c r="ES135" i="107"/>
  <c r="EU130" i="107"/>
  <c r="FA120" i="107"/>
  <c r="FP123" i="107"/>
  <c r="FV124" i="107"/>
  <c r="GQ119" i="107"/>
  <c r="BY95" i="106"/>
  <c r="F81" i="108"/>
  <c r="EL141" i="107" l="1"/>
  <c r="EM141" i="107" s="1"/>
  <c r="EN141" i="107" s="1"/>
  <c r="EO141" i="107" s="1"/>
  <c r="EP141" i="107" s="1"/>
  <c r="EQ141" i="107" s="1"/>
  <c r="ER141" i="107" s="1"/>
  <c r="ES141" i="107" s="1"/>
  <c r="ET141" i="107" s="1"/>
  <c r="EU141" i="107" s="1"/>
  <c r="EV141" i="107" s="1"/>
  <c r="EW141" i="107" s="1"/>
  <c r="EX141" i="107" s="1"/>
  <c r="EY141" i="107" s="1"/>
  <c r="EZ141" i="107" s="1"/>
  <c r="FA141" i="107" s="1"/>
  <c r="FB141" i="107" s="1"/>
  <c r="FC141" i="107" s="1"/>
  <c r="FD141" i="107" s="1"/>
  <c r="FE141" i="107" s="1"/>
  <c r="FF141" i="107" s="1"/>
  <c r="FG141" i="107" s="1"/>
  <c r="FH141" i="107" s="1"/>
  <c r="FI141" i="107" s="1"/>
  <c r="FJ141" i="107" s="1"/>
  <c r="FK141" i="107" s="1"/>
  <c r="FL141" i="107" s="1"/>
  <c r="FM141" i="107" s="1"/>
  <c r="FN141" i="107" s="1"/>
  <c r="FO141" i="107" s="1"/>
  <c r="FP141" i="107" s="1"/>
  <c r="FQ141" i="107" s="1"/>
  <c r="FR141" i="107" s="1"/>
  <c r="FS141" i="107" s="1"/>
  <c r="FT141" i="107" s="1"/>
  <c r="FU141" i="107" s="1"/>
  <c r="FV141" i="107" s="1"/>
  <c r="FW141" i="107" s="1"/>
  <c r="FX141" i="107" s="1"/>
  <c r="FY141" i="107" s="1"/>
  <c r="FZ141" i="107" s="1"/>
  <c r="GA141" i="107" s="1"/>
  <c r="GB141" i="107" s="1"/>
  <c r="GC141" i="107" s="1"/>
  <c r="GD141" i="107" s="1"/>
  <c r="GE141" i="107" s="1"/>
  <c r="GF141" i="107" s="1"/>
  <c r="GG141" i="107" s="1"/>
  <c r="GH141" i="107" s="1"/>
  <c r="GI141" i="107" s="1"/>
  <c r="GJ141" i="107" s="1"/>
  <c r="GK141" i="107" s="1"/>
  <c r="GL141" i="107" s="1"/>
  <c r="GM141" i="107" s="1"/>
  <c r="GN141" i="107" s="1"/>
  <c r="GO141" i="107" s="1"/>
  <c r="GP141" i="107" s="1"/>
  <c r="GQ141" i="107" s="1"/>
  <c r="GR141" i="107" s="1"/>
  <c r="GS141" i="107" s="1"/>
  <c r="GT141" i="107" s="1"/>
  <c r="GU141" i="107" s="1"/>
  <c r="GV141" i="107" s="1"/>
  <c r="GW141" i="107" s="1"/>
  <c r="GX141" i="107" s="1"/>
  <c r="GY141" i="107" s="1"/>
  <c r="GZ141" i="107" s="1"/>
  <c r="HA141" i="107" s="1"/>
  <c r="HB141" i="107" s="1"/>
  <c r="HC141" i="107" s="1"/>
  <c r="HD141" i="107" s="1"/>
  <c r="HE141" i="107" s="1"/>
  <c r="HF141" i="107" s="1"/>
  <c r="HG141" i="107" s="1"/>
  <c r="HH141" i="107" s="1"/>
  <c r="HI141" i="107" s="1"/>
  <c r="HJ141" i="107" s="1"/>
  <c r="EK2" i="107"/>
  <c r="EJ55" i="106" s="1"/>
  <c r="EH105" i="87"/>
  <c r="EH78" i="87"/>
  <c r="EK83" i="106"/>
  <c r="EK67" i="106" s="1"/>
  <c r="B143" i="107" s="1"/>
  <c r="EL143" i="107" s="1"/>
  <c r="EM143" i="107" s="1"/>
  <c r="EN143" i="107" s="1"/>
  <c r="EO143" i="107" s="1"/>
  <c r="EP143" i="107" s="1"/>
  <c r="EQ143" i="107" s="1"/>
  <c r="ER143" i="107" s="1"/>
  <c r="ES143" i="107" s="1"/>
  <c r="ET143" i="107" s="1"/>
  <c r="EU143" i="107" s="1"/>
  <c r="EV143" i="107" s="1"/>
  <c r="EW143" i="107" s="1"/>
  <c r="EX143" i="107" s="1"/>
  <c r="EY143" i="107" s="1"/>
  <c r="EZ143" i="107" s="1"/>
  <c r="FA143" i="107" s="1"/>
  <c r="FB143" i="107" s="1"/>
  <c r="FC143" i="107" s="1"/>
  <c r="FD143" i="107" s="1"/>
  <c r="FE143" i="107" s="1"/>
  <c r="FF143" i="107" s="1"/>
  <c r="FG143" i="107" s="1"/>
  <c r="FH143" i="107" s="1"/>
  <c r="FI143" i="107" s="1"/>
  <c r="FJ143" i="107" s="1"/>
  <c r="FK143" i="107" s="1"/>
  <c r="FL143" i="107" s="1"/>
  <c r="FM143" i="107" s="1"/>
  <c r="FN143" i="107" s="1"/>
  <c r="FO143" i="107" s="1"/>
  <c r="FP143" i="107" s="1"/>
  <c r="FQ143" i="107" s="1"/>
  <c r="FR143" i="107" s="1"/>
  <c r="FS143" i="107" s="1"/>
  <c r="FT143" i="107" s="1"/>
  <c r="FU143" i="107" s="1"/>
  <c r="FV143" i="107" s="1"/>
  <c r="FW143" i="107" s="1"/>
  <c r="FX143" i="107" s="1"/>
  <c r="FY143" i="107" s="1"/>
  <c r="FZ143" i="107" s="1"/>
  <c r="GA143" i="107" s="1"/>
  <c r="GB143" i="107" s="1"/>
  <c r="GC143" i="107" s="1"/>
  <c r="GD143" i="107" s="1"/>
  <c r="GE143" i="107" s="1"/>
  <c r="GF143" i="107" s="1"/>
  <c r="GG143" i="107" s="1"/>
  <c r="GH143" i="107" s="1"/>
  <c r="GI143" i="107" s="1"/>
  <c r="GJ143" i="107" s="1"/>
  <c r="GK143" i="107" s="1"/>
  <c r="GL143" i="107" s="1"/>
  <c r="GM143" i="107" s="1"/>
  <c r="GN143" i="107" s="1"/>
  <c r="GO143" i="107" s="1"/>
  <c r="GP143" i="107" s="1"/>
  <c r="GQ143" i="107" s="1"/>
  <c r="GR143" i="107" s="1"/>
  <c r="GS143" i="107" s="1"/>
  <c r="GT143" i="107" s="1"/>
  <c r="GU143" i="107" s="1"/>
  <c r="GV143" i="107" s="1"/>
  <c r="GW143" i="107" s="1"/>
  <c r="GX143" i="107" s="1"/>
  <c r="GY143" i="107" s="1"/>
  <c r="GZ143" i="107" s="1"/>
  <c r="HA143" i="107" s="1"/>
  <c r="HB143" i="107" s="1"/>
  <c r="HC143" i="107" s="1"/>
  <c r="HD143" i="107" s="1"/>
  <c r="HE143" i="107" s="1"/>
  <c r="HF143" i="107" s="1"/>
  <c r="HG143" i="107" s="1"/>
  <c r="HH143" i="107" s="1"/>
  <c r="HI143" i="107" s="1"/>
  <c r="HJ143" i="107" s="1"/>
  <c r="EJ32" i="115"/>
  <c r="EJ30" i="115" s="1"/>
  <c r="EJ10" i="109"/>
  <c r="EJ10" i="112"/>
  <c r="EJ10" i="106"/>
  <c r="EJ10" i="115"/>
  <c r="EJ10" i="100"/>
  <c r="EI105" i="87"/>
  <c r="EI78" i="87"/>
  <c r="ER138" i="107"/>
  <c r="EV130" i="107"/>
  <c r="EZ125" i="107"/>
  <c r="EX127" i="107"/>
  <c r="ET135" i="107"/>
  <c r="FB120" i="107"/>
  <c r="FQ123" i="107"/>
  <c r="FW124" i="107"/>
  <c r="GR119" i="107"/>
  <c r="C82" i="108"/>
  <c r="EL2" i="107" l="1"/>
  <c r="EK55" i="106" s="1"/>
  <c r="EJ45" i="115"/>
  <c r="EJ44" i="115"/>
  <c r="EJ47" i="115"/>
  <c r="EJ20" i="115"/>
  <c r="EJ106" i="87"/>
  <c r="EJ79" i="87"/>
  <c r="FA125" i="107"/>
  <c r="EW130" i="107"/>
  <c r="EU135" i="107"/>
  <c r="EY127" i="107"/>
  <c r="ES138" i="107"/>
  <c r="FC120" i="107"/>
  <c r="FR123" i="107"/>
  <c r="FX124" i="107"/>
  <c r="GS119" i="107"/>
  <c r="E82" i="108"/>
  <c r="BZ56" i="106"/>
  <c r="EL83" i="106" l="1"/>
  <c r="EL67" i="106" s="1"/>
  <c r="B144" i="107" s="1"/>
  <c r="EM144" i="107" s="1"/>
  <c r="EJ105" i="87"/>
  <c r="EJ78" i="87"/>
  <c r="EK10" i="109"/>
  <c r="EK10" i="112"/>
  <c r="EK10" i="115"/>
  <c r="EK10" i="100"/>
  <c r="EK32" i="115"/>
  <c r="EK30" i="115" s="1"/>
  <c r="EK10" i="106"/>
  <c r="ET138" i="107"/>
  <c r="EX130" i="107"/>
  <c r="EZ127" i="107"/>
  <c r="EV135" i="107"/>
  <c r="FB125" i="107"/>
  <c r="FD120" i="107"/>
  <c r="FE120" i="107" s="1"/>
  <c r="FF120" i="107" s="1"/>
  <c r="FG120" i="107" s="1"/>
  <c r="FH120" i="107" s="1"/>
  <c r="FI120" i="107" s="1"/>
  <c r="FJ120" i="107" s="1"/>
  <c r="FK120" i="107" s="1"/>
  <c r="FL120" i="107" s="1"/>
  <c r="FM120" i="107" s="1"/>
  <c r="FN120" i="107" s="1"/>
  <c r="FS123" i="107"/>
  <c r="FY124" i="107"/>
  <c r="GT119" i="107"/>
  <c r="BZ95" i="106"/>
  <c r="F82" i="108"/>
  <c r="EK44" i="115" l="1"/>
  <c r="EK45" i="115"/>
  <c r="EL32" i="115"/>
  <c r="EL30" i="115" s="1"/>
  <c r="EL10" i="115"/>
  <c r="EL10" i="106"/>
  <c r="EL10" i="100"/>
  <c r="EL10" i="109"/>
  <c r="EL10" i="112"/>
  <c r="EK79" i="87"/>
  <c r="EK106" i="87"/>
  <c r="EN144" i="107"/>
  <c r="EM2" i="107"/>
  <c r="EL55" i="106" s="1"/>
  <c r="EK47" i="115"/>
  <c r="EK20" i="115"/>
  <c r="FA127" i="107"/>
  <c r="EW135" i="107"/>
  <c r="EY130" i="107"/>
  <c r="FC125" i="107"/>
  <c r="EU138" i="107"/>
  <c r="FO120" i="107"/>
  <c r="FT123" i="107"/>
  <c r="FZ124" i="107"/>
  <c r="GU119" i="107"/>
  <c r="C83" i="108"/>
  <c r="EL47" i="115" l="1"/>
  <c r="EL20" i="115"/>
  <c r="EL106" i="87"/>
  <c r="EL79" i="87"/>
  <c r="EO144" i="107"/>
  <c r="EK78" i="87"/>
  <c r="EK105" i="87"/>
  <c r="EM83" i="106"/>
  <c r="EM67" i="106" s="1"/>
  <c r="B145" i="107" s="1"/>
  <c r="EN145" i="107" s="1"/>
  <c r="EO145" i="107" s="1"/>
  <c r="EP145" i="107" s="1"/>
  <c r="EQ145" i="107" s="1"/>
  <c r="ER145" i="107" s="1"/>
  <c r="ES145" i="107" s="1"/>
  <c r="ET145" i="107" s="1"/>
  <c r="EU145" i="107" s="1"/>
  <c r="EV145" i="107" s="1"/>
  <c r="EW145" i="107" s="1"/>
  <c r="EX145" i="107" s="1"/>
  <c r="EY145" i="107" s="1"/>
  <c r="EZ145" i="107" s="1"/>
  <c r="FA145" i="107" s="1"/>
  <c r="FB145" i="107" s="1"/>
  <c r="FC145" i="107" s="1"/>
  <c r="FD145" i="107" s="1"/>
  <c r="FE145" i="107" s="1"/>
  <c r="FF145" i="107" s="1"/>
  <c r="FG145" i="107" s="1"/>
  <c r="FH145" i="107" s="1"/>
  <c r="FI145" i="107" s="1"/>
  <c r="FJ145" i="107" s="1"/>
  <c r="FK145" i="107" s="1"/>
  <c r="FL145" i="107" s="1"/>
  <c r="FM145" i="107" s="1"/>
  <c r="FN145" i="107" s="1"/>
  <c r="FO145" i="107" s="1"/>
  <c r="FP145" i="107" s="1"/>
  <c r="FQ145" i="107" s="1"/>
  <c r="FR145" i="107" s="1"/>
  <c r="FS145" i="107" s="1"/>
  <c r="FT145" i="107" s="1"/>
  <c r="FU145" i="107" s="1"/>
  <c r="FV145" i="107" s="1"/>
  <c r="FW145" i="107" s="1"/>
  <c r="FX145" i="107" s="1"/>
  <c r="FY145" i="107" s="1"/>
  <c r="FZ145" i="107" s="1"/>
  <c r="GA145" i="107" s="1"/>
  <c r="GB145" i="107" s="1"/>
  <c r="GC145" i="107" s="1"/>
  <c r="GD145" i="107" s="1"/>
  <c r="GE145" i="107" s="1"/>
  <c r="GF145" i="107" s="1"/>
  <c r="GG145" i="107" s="1"/>
  <c r="GH145" i="107" s="1"/>
  <c r="GI145" i="107" s="1"/>
  <c r="GJ145" i="107" s="1"/>
  <c r="GK145" i="107" s="1"/>
  <c r="GL145" i="107" s="1"/>
  <c r="GM145" i="107" s="1"/>
  <c r="GN145" i="107" s="1"/>
  <c r="GO145" i="107" s="1"/>
  <c r="GP145" i="107" s="1"/>
  <c r="GQ145" i="107" s="1"/>
  <c r="GR145" i="107" s="1"/>
  <c r="GS145" i="107" s="1"/>
  <c r="GT145" i="107" s="1"/>
  <c r="GU145" i="107" s="1"/>
  <c r="GV145" i="107" s="1"/>
  <c r="GW145" i="107" s="1"/>
  <c r="GX145" i="107" s="1"/>
  <c r="GY145" i="107" s="1"/>
  <c r="GZ145" i="107" s="1"/>
  <c r="HA145" i="107" s="1"/>
  <c r="HB145" i="107" s="1"/>
  <c r="HC145" i="107" s="1"/>
  <c r="HD145" i="107" s="1"/>
  <c r="HE145" i="107" s="1"/>
  <c r="HF145" i="107" s="1"/>
  <c r="HG145" i="107" s="1"/>
  <c r="HH145" i="107" s="1"/>
  <c r="HI145" i="107" s="1"/>
  <c r="HJ145" i="107" s="1"/>
  <c r="EL45" i="115"/>
  <c r="EL44" i="115"/>
  <c r="EV138" i="107"/>
  <c r="EX135" i="107"/>
  <c r="FD125" i="107"/>
  <c r="EZ130" i="107"/>
  <c r="FB127" i="107"/>
  <c r="FP120" i="107"/>
  <c r="FU123" i="107"/>
  <c r="GA124" i="107"/>
  <c r="GV119" i="107"/>
  <c r="E83" i="108"/>
  <c r="CA56" i="106"/>
  <c r="EN83" i="106" l="1"/>
  <c r="EN67" i="106" s="1"/>
  <c r="B146" i="107" s="1"/>
  <c r="EO146" i="107" s="1"/>
  <c r="EP146" i="107" s="1"/>
  <c r="EQ146" i="107" s="1"/>
  <c r="ER146" i="107" s="1"/>
  <c r="ES146" i="107" s="1"/>
  <c r="ET146" i="107" s="1"/>
  <c r="EU146" i="107" s="1"/>
  <c r="EV146" i="107" s="1"/>
  <c r="EW146" i="107" s="1"/>
  <c r="EX146" i="107" s="1"/>
  <c r="EY146" i="107" s="1"/>
  <c r="EZ146" i="107" s="1"/>
  <c r="FA146" i="107" s="1"/>
  <c r="FB146" i="107" s="1"/>
  <c r="FC146" i="107" s="1"/>
  <c r="FD146" i="107" s="1"/>
  <c r="FE146" i="107" s="1"/>
  <c r="FF146" i="107" s="1"/>
  <c r="FG146" i="107" s="1"/>
  <c r="FH146" i="107" s="1"/>
  <c r="FI146" i="107" s="1"/>
  <c r="FJ146" i="107" s="1"/>
  <c r="FK146" i="107" s="1"/>
  <c r="FL146" i="107" s="1"/>
  <c r="FM146" i="107" s="1"/>
  <c r="FN146" i="107" s="1"/>
  <c r="FO146" i="107" s="1"/>
  <c r="FP146" i="107" s="1"/>
  <c r="FQ146" i="107" s="1"/>
  <c r="FR146" i="107" s="1"/>
  <c r="FS146" i="107" s="1"/>
  <c r="FT146" i="107" s="1"/>
  <c r="FU146" i="107" s="1"/>
  <c r="FV146" i="107" s="1"/>
  <c r="FW146" i="107" s="1"/>
  <c r="FX146" i="107" s="1"/>
  <c r="FY146" i="107" s="1"/>
  <c r="FZ146" i="107" s="1"/>
  <c r="GA146" i="107" s="1"/>
  <c r="GB146" i="107" s="1"/>
  <c r="GC146" i="107" s="1"/>
  <c r="GD146" i="107" s="1"/>
  <c r="GE146" i="107" s="1"/>
  <c r="GF146" i="107" s="1"/>
  <c r="GG146" i="107" s="1"/>
  <c r="GH146" i="107" s="1"/>
  <c r="GI146" i="107" s="1"/>
  <c r="GJ146" i="107" s="1"/>
  <c r="GK146" i="107" s="1"/>
  <c r="GL146" i="107" s="1"/>
  <c r="GM146" i="107" s="1"/>
  <c r="GN146" i="107" s="1"/>
  <c r="GO146" i="107" s="1"/>
  <c r="GP146" i="107" s="1"/>
  <c r="GQ146" i="107" s="1"/>
  <c r="GR146" i="107" s="1"/>
  <c r="GS146" i="107" s="1"/>
  <c r="GT146" i="107" s="1"/>
  <c r="GU146" i="107" s="1"/>
  <c r="GV146" i="107" s="1"/>
  <c r="GW146" i="107" s="1"/>
  <c r="GX146" i="107" s="1"/>
  <c r="GY146" i="107" s="1"/>
  <c r="GZ146" i="107" s="1"/>
  <c r="HA146" i="107" s="1"/>
  <c r="HB146" i="107" s="1"/>
  <c r="HC146" i="107" s="1"/>
  <c r="HD146" i="107" s="1"/>
  <c r="HE146" i="107" s="1"/>
  <c r="HF146" i="107" s="1"/>
  <c r="HG146" i="107" s="1"/>
  <c r="HH146" i="107" s="1"/>
  <c r="HI146" i="107" s="1"/>
  <c r="HJ146" i="107" s="1"/>
  <c r="EL78" i="87"/>
  <c r="EL105" i="87"/>
  <c r="EN2" i="107"/>
  <c r="EM55" i="106" s="1"/>
  <c r="EP144" i="107"/>
  <c r="EQ144" i="107" s="1"/>
  <c r="ER144" i="107" s="1"/>
  <c r="ES144" i="107" s="1"/>
  <c r="ET144" i="107" s="1"/>
  <c r="EU144" i="107" s="1"/>
  <c r="EV144" i="107" s="1"/>
  <c r="EW144" i="107" s="1"/>
  <c r="EX144" i="107" s="1"/>
  <c r="EY144" i="107" s="1"/>
  <c r="EZ144" i="107" s="1"/>
  <c r="FA144" i="107" s="1"/>
  <c r="FB144" i="107" s="1"/>
  <c r="FC144" i="107" s="1"/>
  <c r="FD144" i="107" s="1"/>
  <c r="FE144" i="107" s="1"/>
  <c r="FF144" i="107" s="1"/>
  <c r="FG144" i="107" s="1"/>
  <c r="FH144" i="107" s="1"/>
  <c r="FI144" i="107" s="1"/>
  <c r="FJ144" i="107" s="1"/>
  <c r="FK144" i="107" s="1"/>
  <c r="FL144" i="107" s="1"/>
  <c r="FM144" i="107" s="1"/>
  <c r="FN144" i="107" s="1"/>
  <c r="FO144" i="107" s="1"/>
  <c r="FP144" i="107" s="1"/>
  <c r="FQ144" i="107" s="1"/>
  <c r="FR144" i="107" s="1"/>
  <c r="FS144" i="107" s="1"/>
  <c r="FT144" i="107" s="1"/>
  <c r="FU144" i="107" s="1"/>
  <c r="FV144" i="107" s="1"/>
  <c r="FW144" i="107" s="1"/>
  <c r="FX144" i="107" s="1"/>
  <c r="FY144" i="107" s="1"/>
  <c r="FZ144" i="107" s="1"/>
  <c r="GA144" i="107" s="1"/>
  <c r="GB144" i="107" s="1"/>
  <c r="GC144" i="107" s="1"/>
  <c r="GD144" i="107" s="1"/>
  <c r="GE144" i="107" s="1"/>
  <c r="GF144" i="107" s="1"/>
  <c r="GG144" i="107" s="1"/>
  <c r="GH144" i="107" s="1"/>
  <c r="GI144" i="107" s="1"/>
  <c r="GJ144" i="107" s="1"/>
  <c r="GK144" i="107" s="1"/>
  <c r="GL144" i="107" s="1"/>
  <c r="GM144" i="107" s="1"/>
  <c r="GN144" i="107" s="1"/>
  <c r="GO144" i="107" s="1"/>
  <c r="GP144" i="107" s="1"/>
  <c r="GQ144" i="107" s="1"/>
  <c r="GR144" i="107" s="1"/>
  <c r="GS144" i="107" s="1"/>
  <c r="GT144" i="107" s="1"/>
  <c r="GU144" i="107" s="1"/>
  <c r="GV144" i="107" s="1"/>
  <c r="GW144" i="107" s="1"/>
  <c r="GX144" i="107" s="1"/>
  <c r="GY144" i="107" s="1"/>
  <c r="GZ144" i="107" s="1"/>
  <c r="HA144" i="107" s="1"/>
  <c r="HB144" i="107" s="1"/>
  <c r="HC144" i="107" s="1"/>
  <c r="HD144" i="107" s="1"/>
  <c r="HE144" i="107" s="1"/>
  <c r="HF144" i="107" s="1"/>
  <c r="HG144" i="107" s="1"/>
  <c r="HH144" i="107" s="1"/>
  <c r="HI144" i="107" s="1"/>
  <c r="HJ144" i="107" s="1"/>
  <c r="EM10" i="100"/>
  <c r="EM10" i="106"/>
  <c r="EM10" i="115"/>
  <c r="EM32" i="115"/>
  <c r="EM30" i="115" s="1"/>
  <c r="EM10" i="109"/>
  <c r="EM10" i="112"/>
  <c r="FE125" i="107"/>
  <c r="FC127" i="107"/>
  <c r="FA130" i="107"/>
  <c r="EY135" i="107"/>
  <c r="EW138" i="107"/>
  <c r="FQ120" i="107"/>
  <c r="FV123" i="107"/>
  <c r="GB124" i="107"/>
  <c r="GW119" i="107"/>
  <c r="CA95" i="106"/>
  <c r="F83" i="108"/>
  <c r="EM47" i="115" l="1"/>
  <c r="EM20" i="115"/>
  <c r="EM106" i="87"/>
  <c r="EM79" i="87"/>
  <c r="EM44" i="115"/>
  <c r="EM45" i="115"/>
  <c r="EO2" i="107"/>
  <c r="EN55" i="106" s="1"/>
  <c r="FB130" i="107"/>
  <c r="FD127" i="107"/>
  <c r="EX138" i="107"/>
  <c r="EZ135" i="107"/>
  <c r="FF125" i="107"/>
  <c r="FR120" i="107"/>
  <c r="FW123" i="107"/>
  <c r="GC124" i="107"/>
  <c r="GX119" i="107"/>
  <c r="C84" i="108"/>
  <c r="EN10" i="115" l="1"/>
  <c r="EN47" i="115" s="1"/>
  <c r="EN10" i="106"/>
  <c r="EN10" i="109"/>
  <c r="EN10" i="112"/>
  <c r="EN10" i="100"/>
  <c r="EN106" i="87"/>
  <c r="EN32" i="115"/>
  <c r="EN30" i="115" s="1"/>
  <c r="EM105" i="87"/>
  <c r="EM78" i="87"/>
  <c r="EN20" i="115"/>
  <c r="EY138" i="107"/>
  <c r="FG125" i="107"/>
  <c r="FH125" i="107" s="1"/>
  <c r="FI125" i="107" s="1"/>
  <c r="FJ125" i="107" s="1"/>
  <c r="FK125" i="107" s="1"/>
  <c r="FL125" i="107" s="1"/>
  <c r="FM125" i="107" s="1"/>
  <c r="FN125" i="107" s="1"/>
  <c r="FE127" i="107"/>
  <c r="FA135" i="107"/>
  <c r="FC130" i="107"/>
  <c r="FS120" i="107"/>
  <c r="FX123" i="107"/>
  <c r="GD124" i="107"/>
  <c r="GY119" i="107"/>
  <c r="E84" i="108"/>
  <c r="CB56" i="106"/>
  <c r="EN78" i="87" l="1"/>
  <c r="EN79" i="87"/>
  <c r="EO83" i="106"/>
  <c r="EO67" i="106" s="1"/>
  <c r="B147" i="107" s="1"/>
  <c r="EP147" i="107" s="1"/>
  <c r="EP2" i="107" s="1"/>
  <c r="EO55" i="106" s="1"/>
  <c r="EN44" i="115"/>
  <c r="EN45" i="115"/>
  <c r="EN105" i="87"/>
  <c r="FF127" i="107"/>
  <c r="FO125" i="107"/>
  <c r="FD130" i="107"/>
  <c r="FB135" i="107"/>
  <c r="EZ138" i="107"/>
  <c r="FT120" i="107"/>
  <c r="FY123" i="107"/>
  <c r="GE124" i="107"/>
  <c r="GZ119" i="107"/>
  <c r="CB95" i="106"/>
  <c r="F84" i="108"/>
  <c r="EP83" i="106" l="1"/>
  <c r="EP67" i="106" s="1"/>
  <c r="B148" i="107" s="1"/>
  <c r="EQ148" i="107" s="1"/>
  <c r="ER148" i="107" s="1"/>
  <c r="ES148" i="107" s="1"/>
  <c r="ET148" i="107" s="1"/>
  <c r="EU148" i="107" s="1"/>
  <c r="EV148" i="107" s="1"/>
  <c r="EW148" i="107" s="1"/>
  <c r="EX148" i="107" s="1"/>
  <c r="EY148" i="107" s="1"/>
  <c r="EZ148" i="107" s="1"/>
  <c r="FA148" i="107" s="1"/>
  <c r="FB148" i="107" s="1"/>
  <c r="FC148" i="107" s="1"/>
  <c r="FD148" i="107" s="1"/>
  <c r="FE148" i="107" s="1"/>
  <c r="FF148" i="107" s="1"/>
  <c r="FG148" i="107" s="1"/>
  <c r="FH148" i="107" s="1"/>
  <c r="FI148" i="107" s="1"/>
  <c r="FJ148" i="107" s="1"/>
  <c r="FK148" i="107" s="1"/>
  <c r="FL148" i="107" s="1"/>
  <c r="FM148" i="107" s="1"/>
  <c r="FN148" i="107" s="1"/>
  <c r="FO148" i="107" s="1"/>
  <c r="FP148" i="107" s="1"/>
  <c r="FQ148" i="107" s="1"/>
  <c r="FR148" i="107" s="1"/>
  <c r="FS148" i="107" s="1"/>
  <c r="FT148" i="107" s="1"/>
  <c r="FU148" i="107" s="1"/>
  <c r="FV148" i="107" s="1"/>
  <c r="FW148" i="107" s="1"/>
  <c r="FX148" i="107" s="1"/>
  <c r="FY148" i="107" s="1"/>
  <c r="FZ148" i="107" s="1"/>
  <c r="GA148" i="107" s="1"/>
  <c r="GB148" i="107" s="1"/>
  <c r="GC148" i="107" s="1"/>
  <c r="GD148" i="107" s="1"/>
  <c r="GE148" i="107" s="1"/>
  <c r="GF148" i="107" s="1"/>
  <c r="GG148" i="107" s="1"/>
  <c r="GH148" i="107" s="1"/>
  <c r="GI148" i="107" s="1"/>
  <c r="GJ148" i="107" s="1"/>
  <c r="GK148" i="107" s="1"/>
  <c r="GL148" i="107" s="1"/>
  <c r="GM148" i="107" s="1"/>
  <c r="GN148" i="107" s="1"/>
  <c r="GO148" i="107" s="1"/>
  <c r="GP148" i="107" s="1"/>
  <c r="GQ148" i="107" s="1"/>
  <c r="GR148" i="107" s="1"/>
  <c r="GS148" i="107" s="1"/>
  <c r="GT148" i="107" s="1"/>
  <c r="GU148" i="107" s="1"/>
  <c r="GV148" i="107" s="1"/>
  <c r="GW148" i="107" s="1"/>
  <c r="GX148" i="107" s="1"/>
  <c r="GY148" i="107" s="1"/>
  <c r="GZ148" i="107" s="1"/>
  <c r="HA148" i="107" s="1"/>
  <c r="HB148" i="107" s="1"/>
  <c r="HC148" i="107" s="1"/>
  <c r="HD148" i="107" s="1"/>
  <c r="HE148" i="107" s="1"/>
  <c r="HF148" i="107" s="1"/>
  <c r="HG148" i="107" s="1"/>
  <c r="HH148" i="107" s="1"/>
  <c r="HI148" i="107" s="1"/>
  <c r="HJ148" i="107" s="1"/>
  <c r="EQ147" i="107"/>
  <c r="ER147" i="107" s="1"/>
  <c r="EO10" i="109"/>
  <c r="EO10" i="115"/>
  <c r="EO32" i="115"/>
  <c r="EO30" i="115" s="1"/>
  <c r="EO10" i="100"/>
  <c r="EO10" i="112"/>
  <c r="EO10" i="106"/>
  <c r="EQ2" i="107"/>
  <c r="EP55" i="106" s="1"/>
  <c r="FA138" i="107"/>
  <c r="FC135" i="107"/>
  <c r="FP125" i="107"/>
  <c r="FE130" i="107"/>
  <c r="FG127" i="107"/>
  <c r="FU120" i="107"/>
  <c r="FZ123" i="107"/>
  <c r="GF124" i="107"/>
  <c r="HA119" i="107"/>
  <c r="C85" i="108"/>
  <c r="EO47" i="115" l="1"/>
  <c r="EO20" i="115"/>
  <c r="EP10" i="100"/>
  <c r="EP10" i="112"/>
  <c r="EP10" i="109"/>
  <c r="EP10" i="106"/>
  <c r="EP10" i="115"/>
  <c r="EP32" i="115"/>
  <c r="EP30" i="115" s="1"/>
  <c r="EQ83" i="106"/>
  <c r="EQ67" i="106" s="1"/>
  <c r="B149" i="107" s="1"/>
  <c r="ER149" i="107" s="1"/>
  <c r="ES149" i="107" s="1"/>
  <c r="ET149" i="107" s="1"/>
  <c r="EU149" i="107" s="1"/>
  <c r="EV149" i="107" s="1"/>
  <c r="EW149" i="107" s="1"/>
  <c r="EX149" i="107" s="1"/>
  <c r="EY149" i="107" s="1"/>
  <c r="EZ149" i="107" s="1"/>
  <c r="FA149" i="107" s="1"/>
  <c r="FB149" i="107" s="1"/>
  <c r="FC149" i="107" s="1"/>
  <c r="FD149" i="107" s="1"/>
  <c r="FE149" i="107" s="1"/>
  <c r="FF149" i="107" s="1"/>
  <c r="FG149" i="107" s="1"/>
  <c r="FH149" i="107" s="1"/>
  <c r="FI149" i="107" s="1"/>
  <c r="FJ149" i="107" s="1"/>
  <c r="FK149" i="107" s="1"/>
  <c r="FL149" i="107" s="1"/>
  <c r="FM149" i="107" s="1"/>
  <c r="FN149" i="107" s="1"/>
  <c r="FO149" i="107" s="1"/>
  <c r="FP149" i="107" s="1"/>
  <c r="FQ149" i="107" s="1"/>
  <c r="FR149" i="107" s="1"/>
  <c r="FS149" i="107" s="1"/>
  <c r="FT149" i="107" s="1"/>
  <c r="FU149" i="107" s="1"/>
  <c r="FV149" i="107" s="1"/>
  <c r="FW149" i="107" s="1"/>
  <c r="FX149" i="107" s="1"/>
  <c r="FY149" i="107" s="1"/>
  <c r="FZ149" i="107" s="1"/>
  <c r="GA149" i="107" s="1"/>
  <c r="GB149" i="107" s="1"/>
  <c r="GC149" i="107" s="1"/>
  <c r="GD149" i="107" s="1"/>
  <c r="GE149" i="107" s="1"/>
  <c r="GF149" i="107" s="1"/>
  <c r="GG149" i="107" s="1"/>
  <c r="GH149" i="107" s="1"/>
  <c r="GI149" i="107" s="1"/>
  <c r="GJ149" i="107" s="1"/>
  <c r="GK149" i="107" s="1"/>
  <c r="GL149" i="107" s="1"/>
  <c r="GM149" i="107" s="1"/>
  <c r="GN149" i="107" s="1"/>
  <c r="GO149" i="107" s="1"/>
  <c r="GP149" i="107" s="1"/>
  <c r="GQ149" i="107" s="1"/>
  <c r="GR149" i="107" s="1"/>
  <c r="GS149" i="107" s="1"/>
  <c r="GT149" i="107" s="1"/>
  <c r="GU149" i="107" s="1"/>
  <c r="GV149" i="107" s="1"/>
  <c r="GW149" i="107" s="1"/>
  <c r="GX149" i="107" s="1"/>
  <c r="GY149" i="107" s="1"/>
  <c r="GZ149" i="107" s="1"/>
  <c r="HA149" i="107" s="1"/>
  <c r="HB149" i="107" s="1"/>
  <c r="HC149" i="107" s="1"/>
  <c r="HD149" i="107" s="1"/>
  <c r="HE149" i="107" s="1"/>
  <c r="HF149" i="107" s="1"/>
  <c r="HG149" i="107" s="1"/>
  <c r="HH149" i="107" s="1"/>
  <c r="HI149" i="107" s="1"/>
  <c r="HJ149" i="107" s="1"/>
  <c r="EO79" i="87"/>
  <c r="EO106" i="87"/>
  <c r="ES147" i="107"/>
  <c r="ET147" i="107" s="1"/>
  <c r="EU147" i="107" s="1"/>
  <c r="EV147" i="107" s="1"/>
  <c r="EW147" i="107" s="1"/>
  <c r="EX147" i="107" s="1"/>
  <c r="EY147" i="107" s="1"/>
  <c r="EZ147" i="107" s="1"/>
  <c r="FA147" i="107" s="1"/>
  <c r="FB147" i="107" s="1"/>
  <c r="FC147" i="107" s="1"/>
  <c r="FD147" i="107" s="1"/>
  <c r="FE147" i="107" s="1"/>
  <c r="FF147" i="107" s="1"/>
  <c r="FG147" i="107" s="1"/>
  <c r="FH147" i="107" s="1"/>
  <c r="FI147" i="107" s="1"/>
  <c r="FJ147" i="107" s="1"/>
  <c r="FK147" i="107" s="1"/>
  <c r="FL147" i="107" s="1"/>
  <c r="FM147" i="107" s="1"/>
  <c r="FN147" i="107" s="1"/>
  <c r="FO147" i="107" s="1"/>
  <c r="FP147" i="107" s="1"/>
  <c r="FQ147" i="107" s="1"/>
  <c r="FR147" i="107" s="1"/>
  <c r="FS147" i="107" s="1"/>
  <c r="FT147" i="107" s="1"/>
  <c r="FU147" i="107" s="1"/>
  <c r="FV147" i="107" s="1"/>
  <c r="FW147" i="107" s="1"/>
  <c r="FX147" i="107" s="1"/>
  <c r="FY147" i="107" s="1"/>
  <c r="FZ147" i="107" s="1"/>
  <c r="GA147" i="107" s="1"/>
  <c r="GB147" i="107" s="1"/>
  <c r="GC147" i="107" s="1"/>
  <c r="GD147" i="107" s="1"/>
  <c r="GE147" i="107" s="1"/>
  <c r="GF147" i="107" s="1"/>
  <c r="GG147" i="107" s="1"/>
  <c r="GH147" i="107" s="1"/>
  <c r="GI147" i="107" s="1"/>
  <c r="GJ147" i="107" s="1"/>
  <c r="GK147" i="107" s="1"/>
  <c r="GL147" i="107" s="1"/>
  <c r="GM147" i="107" s="1"/>
  <c r="GN147" i="107" s="1"/>
  <c r="GO147" i="107" s="1"/>
  <c r="GP147" i="107" s="1"/>
  <c r="GQ147" i="107" s="1"/>
  <c r="GR147" i="107" s="1"/>
  <c r="GS147" i="107" s="1"/>
  <c r="GT147" i="107" s="1"/>
  <c r="GU147" i="107" s="1"/>
  <c r="GV147" i="107" s="1"/>
  <c r="GW147" i="107" s="1"/>
  <c r="GX147" i="107" s="1"/>
  <c r="GY147" i="107" s="1"/>
  <c r="GZ147" i="107" s="1"/>
  <c r="HA147" i="107" s="1"/>
  <c r="HB147" i="107" s="1"/>
  <c r="HC147" i="107" s="1"/>
  <c r="HD147" i="107" s="1"/>
  <c r="HE147" i="107" s="1"/>
  <c r="HF147" i="107" s="1"/>
  <c r="HG147" i="107" s="1"/>
  <c r="HH147" i="107" s="1"/>
  <c r="HI147" i="107" s="1"/>
  <c r="HJ147" i="107" s="1"/>
  <c r="EO44" i="115"/>
  <c r="EO45" i="115"/>
  <c r="FD135" i="107"/>
  <c r="FH127" i="107"/>
  <c r="FQ125" i="107"/>
  <c r="FF130" i="107"/>
  <c r="FB138" i="107"/>
  <c r="FV120" i="107"/>
  <c r="GA123" i="107"/>
  <c r="GG124" i="107"/>
  <c r="HB119" i="107"/>
  <c r="CC56" i="106"/>
  <c r="E85" i="108"/>
  <c r="EO78" i="87" l="1"/>
  <c r="EO105" i="87"/>
  <c r="EP45" i="115"/>
  <c r="EP44" i="115"/>
  <c r="EQ10" i="100"/>
  <c r="EQ10" i="115"/>
  <c r="EQ32" i="115"/>
  <c r="EQ30" i="115" s="1"/>
  <c r="EQ10" i="106"/>
  <c r="EQ10" i="109"/>
  <c r="EQ10" i="112"/>
  <c r="EP79" i="87"/>
  <c r="EP106" i="87"/>
  <c r="ER2" i="107"/>
  <c r="EQ55" i="106" s="1"/>
  <c r="EP20" i="115"/>
  <c r="EP47" i="115"/>
  <c r="FR125" i="107"/>
  <c r="FC138" i="107"/>
  <c r="FI127" i="107"/>
  <c r="FJ127" i="107" s="1"/>
  <c r="FK127" i="107" s="1"/>
  <c r="FL127" i="107" s="1"/>
  <c r="FM127" i="107" s="1"/>
  <c r="FN127" i="107" s="1"/>
  <c r="FE135" i="107"/>
  <c r="FG130" i="107"/>
  <c r="FW120" i="107"/>
  <c r="GB123" i="107"/>
  <c r="GH124" i="107"/>
  <c r="HC119" i="107"/>
  <c r="CC95" i="106"/>
  <c r="F85" i="108"/>
  <c r="ER83" i="106" l="1"/>
  <c r="ER67" i="106" s="1"/>
  <c r="B150" i="107" s="1"/>
  <c r="ES150" i="107" s="1"/>
  <c r="ER10" i="106"/>
  <c r="ES2" i="107"/>
  <c r="ER55" i="106" s="1"/>
  <c r="ET150" i="107"/>
  <c r="EU150" i="107" s="1"/>
  <c r="EV150" i="107" s="1"/>
  <c r="EW150" i="107" s="1"/>
  <c r="EX150" i="107" s="1"/>
  <c r="EY150" i="107" s="1"/>
  <c r="EZ150" i="107" s="1"/>
  <c r="FA150" i="107" s="1"/>
  <c r="FB150" i="107" s="1"/>
  <c r="FC150" i="107" s="1"/>
  <c r="FD150" i="107" s="1"/>
  <c r="FE150" i="107" s="1"/>
  <c r="FF150" i="107" s="1"/>
  <c r="FG150" i="107" s="1"/>
  <c r="FH150" i="107" s="1"/>
  <c r="FI150" i="107" s="1"/>
  <c r="FJ150" i="107" s="1"/>
  <c r="FK150" i="107" s="1"/>
  <c r="FL150" i="107" s="1"/>
  <c r="FM150" i="107" s="1"/>
  <c r="FN150" i="107" s="1"/>
  <c r="FO150" i="107" s="1"/>
  <c r="FP150" i="107" s="1"/>
  <c r="FQ150" i="107" s="1"/>
  <c r="FR150" i="107" s="1"/>
  <c r="FS150" i="107" s="1"/>
  <c r="FT150" i="107" s="1"/>
  <c r="FU150" i="107" s="1"/>
  <c r="FV150" i="107" s="1"/>
  <c r="FW150" i="107" s="1"/>
  <c r="FX150" i="107" s="1"/>
  <c r="FY150" i="107" s="1"/>
  <c r="FZ150" i="107" s="1"/>
  <c r="GA150" i="107" s="1"/>
  <c r="GB150" i="107" s="1"/>
  <c r="GC150" i="107" s="1"/>
  <c r="GD150" i="107" s="1"/>
  <c r="GE150" i="107" s="1"/>
  <c r="GF150" i="107" s="1"/>
  <c r="GG150" i="107" s="1"/>
  <c r="GH150" i="107" s="1"/>
  <c r="GI150" i="107" s="1"/>
  <c r="GJ150" i="107" s="1"/>
  <c r="GK150" i="107" s="1"/>
  <c r="GL150" i="107" s="1"/>
  <c r="GM150" i="107" s="1"/>
  <c r="GN150" i="107" s="1"/>
  <c r="GO150" i="107" s="1"/>
  <c r="GP150" i="107" s="1"/>
  <c r="GQ150" i="107" s="1"/>
  <c r="GR150" i="107" s="1"/>
  <c r="GS150" i="107" s="1"/>
  <c r="GT150" i="107" s="1"/>
  <c r="GU150" i="107" s="1"/>
  <c r="GV150" i="107" s="1"/>
  <c r="GW150" i="107" s="1"/>
  <c r="GX150" i="107" s="1"/>
  <c r="GY150" i="107" s="1"/>
  <c r="GZ150" i="107" s="1"/>
  <c r="HA150" i="107" s="1"/>
  <c r="HB150" i="107" s="1"/>
  <c r="HC150" i="107" s="1"/>
  <c r="HD150" i="107" s="1"/>
  <c r="HE150" i="107" s="1"/>
  <c r="HF150" i="107" s="1"/>
  <c r="HG150" i="107" s="1"/>
  <c r="HH150" i="107" s="1"/>
  <c r="HI150" i="107" s="1"/>
  <c r="HJ150" i="107" s="1"/>
  <c r="EQ20" i="115"/>
  <c r="EQ47" i="115"/>
  <c r="EP105" i="87"/>
  <c r="EP78" i="87"/>
  <c r="EQ106" i="87"/>
  <c r="EQ79" i="87"/>
  <c r="ER10" i="109"/>
  <c r="ER10" i="112"/>
  <c r="EQ44" i="115"/>
  <c r="EQ45" i="115"/>
  <c r="FO127" i="107"/>
  <c r="FH130" i="107"/>
  <c r="FD138" i="107"/>
  <c r="FF135" i="107"/>
  <c r="FS125" i="107"/>
  <c r="FX120" i="107"/>
  <c r="GC123" i="107"/>
  <c r="GI124" i="107"/>
  <c r="HD119" i="107"/>
  <c r="C86" i="108"/>
  <c r="ER32" i="115" l="1"/>
  <c r="ER30" i="115" s="1"/>
  <c r="ER10" i="115"/>
  <c r="ER10" i="100"/>
  <c r="ET2" i="107"/>
  <c r="ES55" i="106" s="1"/>
  <c r="ER45" i="115"/>
  <c r="ER44" i="115"/>
  <c r="ER20" i="115"/>
  <c r="ER47" i="115"/>
  <c r="ER106" i="87"/>
  <c r="ER79" i="87"/>
  <c r="EQ78" i="87"/>
  <c r="EQ105" i="87"/>
  <c r="FG135" i="107"/>
  <c r="FE138" i="107"/>
  <c r="FT125" i="107"/>
  <c r="FI130" i="107"/>
  <c r="FP127" i="107"/>
  <c r="FY120" i="107"/>
  <c r="GD123" i="107"/>
  <c r="GJ124" i="107"/>
  <c r="HE119" i="107"/>
  <c r="E86" i="108"/>
  <c r="CD56" i="106"/>
  <c r="ET83" i="106" l="1"/>
  <c r="ET67" i="106" s="1"/>
  <c r="B152" i="107" s="1"/>
  <c r="EU152" i="107" s="1"/>
  <c r="EV152" i="107" s="1"/>
  <c r="EW152" i="107" s="1"/>
  <c r="EX152" i="107" s="1"/>
  <c r="EY152" i="107" s="1"/>
  <c r="EZ152" i="107" s="1"/>
  <c r="FA152" i="107" s="1"/>
  <c r="FB152" i="107" s="1"/>
  <c r="FC152" i="107" s="1"/>
  <c r="FD152" i="107" s="1"/>
  <c r="FE152" i="107" s="1"/>
  <c r="FF152" i="107" s="1"/>
  <c r="FG152" i="107" s="1"/>
  <c r="FH152" i="107" s="1"/>
  <c r="FI152" i="107" s="1"/>
  <c r="FJ152" i="107" s="1"/>
  <c r="FK152" i="107" s="1"/>
  <c r="FL152" i="107" s="1"/>
  <c r="FM152" i="107" s="1"/>
  <c r="FN152" i="107" s="1"/>
  <c r="FO152" i="107" s="1"/>
  <c r="FP152" i="107" s="1"/>
  <c r="FQ152" i="107" s="1"/>
  <c r="FR152" i="107" s="1"/>
  <c r="FS152" i="107" s="1"/>
  <c r="FT152" i="107" s="1"/>
  <c r="FU152" i="107" s="1"/>
  <c r="FV152" i="107" s="1"/>
  <c r="FW152" i="107" s="1"/>
  <c r="FX152" i="107" s="1"/>
  <c r="FY152" i="107" s="1"/>
  <c r="FZ152" i="107" s="1"/>
  <c r="GA152" i="107" s="1"/>
  <c r="GB152" i="107" s="1"/>
  <c r="GC152" i="107" s="1"/>
  <c r="GD152" i="107" s="1"/>
  <c r="GE152" i="107" s="1"/>
  <c r="GF152" i="107" s="1"/>
  <c r="GG152" i="107" s="1"/>
  <c r="GH152" i="107" s="1"/>
  <c r="GI152" i="107" s="1"/>
  <c r="GJ152" i="107" s="1"/>
  <c r="GK152" i="107" s="1"/>
  <c r="GL152" i="107" s="1"/>
  <c r="GM152" i="107" s="1"/>
  <c r="GN152" i="107" s="1"/>
  <c r="GO152" i="107" s="1"/>
  <c r="GP152" i="107" s="1"/>
  <c r="GQ152" i="107" s="1"/>
  <c r="GR152" i="107" s="1"/>
  <c r="GS152" i="107" s="1"/>
  <c r="GT152" i="107" s="1"/>
  <c r="GU152" i="107" s="1"/>
  <c r="GV152" i="107" s="1"/>
  <c r="GW152" i="107" s="1"/>
  <c r="GX152" i="107" s="1"/>
  <c r="GY152" i="107" s="1"/>
  <c r="GZ152" i="107" s="1"/>
  <c r="HA152" i="107" s="1"/>
  <c r="HB152" i="107" s="1"/>
  <c r="HC152" i="107" s="1"/>
  <c r="HD152" i="107" s="1"/>
  <c r="HE152" i="107" s="1"/>
  <c r="HF152" i="107" s="1"/>
  <c r="HG152" i="107" s="1"/>
  <c r="HH152" i="107" s="1"/>
  <c r="HI152" i="107" s="1"/>
  <c r="HJ152" i="107" s="1"/>
  <c r="ES83" i="106"/>
  <c r="ES67" i="106" s="1"/>
  <c r="B151" i="107" s="1"/>
  <c r="ET151" i="107" s="1"/>
  <c r="EU151" i="107" s="1"/>
  <c r="EV151" i="107" s="1"/>
  <c r="EW151" i="107" s="1"/>
  <c r="EX151" i="107" s="1"/>
  <c r="EY151" i="107" s="1"/>
  <c r="EZ151" i="107" s="1"/>
  <c r="FA151" i="107" s="1"/>
  <c r="FB151" i="107" s="1"/>
  <c r="FC151" i="107" s="1"/>
  <c r="FD151" i="107" s="1"/>
  <c r="FE151" i="107" s="1"/>
  <c r="FF151" i="107" s="1"/>
  <c r="FG151" i="107" s="1"/>
  <c r="FH151" i="107" s="1"/>
  <c r="FI151" i="107" s="1"/>
  <c r="FJ151" i="107" s="1"/>
  <c r="FK151" i="107" s="1"/>
  <c r="FL151" i="107" s="1"/>
  <c r="FM151" i="107" s="1"/>
  <c r="FN151" i="107" s="1"/>
  <c r="FO151" i="107" s="1"/>
  <c r="FP151" i="107" s="1"/>
  <c r="FQ151" i="107" s="1"/>
  <c r="FR151" i="107" s="1"/>
  <c r="FS151" i="107" s="1"/>
  <c r="FT151" i="107" s="1"/>
  <c r="FU151" i="107" s="1"/>
  <c r="FV151" i="107" s="1"/>
  <c r="FW151" i="107" s="1"/>
  <c r="FX151" i="107" s="1"/>
  <c r="FY151" i="107" s="1"/>
  <c r="FZ151" i="107" s="1"/>
  <c r="GA151" i="107" s="1"/>
  <c r="GB151" i="107" s="1"/>
  <c r="GC151" i="107" s="1"/>
  <c r="GD151" i="107" s="1"/>
  <c r="GE151" i="107" s="1"/>
  <c r="GF151" i="107" s="1"/>
  <c r="GG151" i="107" s="1"/>
  <c r="GH151" i="107" s="1"/>
  <c r="GI151" i="107" s="1"/>
  <c r="GJ151" i="107" s="1"/>
  <c r="GK151" i="107" s="1"/>
  <c r="GL151" i="107" s="1"/>
  <c r="GM151" i="107" s="1"/>
  <c r="GN151" i="107" s="1"/>
  <c r="GO151" i="107" s="1"/>
  <c r="GP151" i="107" s="1"/>
  <c r="GQ151" i="107" s="1"/>
  <c r="GR151" i="107" s="1"/>
  <c r="GS151" i="107" s="1"/>
  <c r="GT151" i="107" s="1"/>
  <c r="GU151" i="107" s="1"/>
  <c r="GV151" i="107" s="1"/>
  <c r="GW151" i="107" s="1"/>
  <c r="GX151" i="107" s="1"/>
  <c r="GY151" i="107" s="1"/>
  <c r="GZ151" i="107" s="1"/>
  <c r="HA151" i="107" s="1"/>
  <c r="HB151" i="107" s="1"/>
  <c r="HC151" i="107" s="1"/>
  <c r="HD151" i="107" s="1"/>
  <c r="HE151" i="107" s="1"/>
  <c r="HF151" i="107" s="1"/>
  <c r="HG151" i="107" s="1"/>
  <c r="HH151" i="107" s="1"/>
  <c r="HI151" i="107" s="1"/>
  <c r="HJ151" i="107" s="1"/>
  <c r="ES10" i="112"/>
  <c r="ES10" i="100"/>
  <c r="ES10" i="115"/>
  <c r="ES32" i="115"/>
  <c r="ES30" i="115" s="1"/>
  <c r="ES10" i="106"/>
  <c r="ES10" i="109"/>
  <c r="ER78" i="87"/>
  <c r="ER105" i="87"/>
  <c r="FJ130" i="107"/>
  <c r="FU125" i="107"/>
  <c r="FQ127" i="107"/>
  <c r="FF138" i="107"/>
  <c r="FH135" i="107"/>
  <c r="FZ120" i="107"/>
  <c r="GE123" i="107"/>
  <c r="GK124" i="107"/>
  <c r="HF119" i="107"/>
  <c r="CD95" i="106"/>
  <c r="F86" i="108"/>
  <c r="EU2" i="107" l="1"/>
  <c r="ET55" i="106" s="1"/>
  <c r="ES45" i="115"/>
  <c r="ES44" i="115"/>
  <c r="ES47" i="115"/>
  <c r="ES20" i="115"/>
  <c r="ES106" i="87"/>
  <c r="ES79" i="87"/>
  <c r="FR127" i="107"/>
  <c r="FI135" i="107"/>
  <c r="FV125" i="107"/>
  <c r="FG138" i="107"/>
  <c r="FK130" i="107"/>
  <c r="GA120" i="107"/>
  <c r="GF123" i="107"/>
  <c r="GL124" i="107"/>
  <c r="HG119" i="107"/>
  <c r="C87" i="108"/>
  <c r="EU83" i="106" l="1"/>
  <c r="EU67" i="106" s="1"/>
  <c r="B153" i="107" s="1"/>
  <c r="EV153" i="107" s="1"/>
  <c r="EV2" i="107" s="1"/>
  <c r="EU55" i="106" s="1"/>
  <c r="ES78" i="87"/>
  <c r="ES105" i="87"/>
  <c r="ET10" i="109"/>
  <c r="ET10" i="112"/>
  <c r="ET10" i="100"/>
  <c r="ET32" i="115"/>
  <c r="ET30" i="115" s="1"/>
  <c r="ET10" i="115"/>
  <c r="ET10" i="106"/>
  <c r="FW125" i="107"/>
  <c r="FJ135" i="107"/>
  <c r="FL130" i="107"/>
  <c r="FH138" i="107"/>
  <c r="FS127" i="107"/>
  <c r="GB120" i="107"/>
  <c r="GG123" i="107"/>
  <c r="GM124" i="107"/>
  <c r="HH119" i="107"/>
  <c r="E87" i="108"/>
  <c r="CE56" i="106"/>
  <c r="EW153" i="107" l="1"/>
  <c r="EX153" i="107" s="1"/>
  <c r="EY153" i="107" s="1"/>
  <c r="EZ153" i="107" s="1"/>
  <c r="FA153" i="107" s="1"/>
  <c r="FB153" i="107" s="1"/>
  <c r="FC153" i="107" s="1"/>
  <c r="FD153" i="107" s="1"/>
  <c r="FE153" i="107" s="1"/>
  <c r="FF153" i="107" s="1"/>
  <c r="FG153" i="107" s="1"/>
  <c r="FH153" i="107" s="1"/>
  <c r="FI153" i="107" s="1"/>
  <c r="FJ153" i="107" s="1"/>
  <c r="FK153" i="107" s="1"/>
  <c r="FL153" i="107" s="1"/>
  <c r="FM153" i="107" s="1"/>
  <c r="FN153" i="107" s="1"/>
  <c r="FO153" i="107" s="1"/>
  <c r="FP153" i="107" s="1"/>
  <c r="FQ153" i="107" s="1"/>
  <c r="FR153" i="107" s="1"/>
  <c r="FS153" i="107" s="1"/>
  <c r="FT153" i="107" s="1"/>
  <c r="FU153" i="107" s="1"/>
  <c r="FV153" i="107" s="1"/>
  <c r="FW153" i="107" s="1"/>
  <c r="FX153" i="107" s="1"/>
  <c r="FY153" i="107" s="1"/>
  <c r="FZ153" i="107" s="1"/>
  <c r="GA153" i="107" s="1"/>
  <c r="GB153" i="107" s="1"/>
  <c r="GC153" i="107" s="1"/>
  <c r="GD153" i="107" s="1"/>
  <c r="GE153" i="107" s="1"/>
  <c r="GF153" i="107" s="1"/>
  <c r="GG153" i="107" s="1"/>
  <c r="GH153" i="107" s="1"/>
  <c r="GI153" i="107" s="1"/>
  <c r="GJ153" i="107" s="1"/>
  <c r="GK153" i="107" s="1"/>
  <c r="GL153" i="107" s="1"/>
  <c r="GM153" i="107" s="1"/>
  <c r="GN153" i="107" s="1"/>
  <c r="GO153" i="107" s="1"/>
  <c r="GP153" i="107" s="1"/>
  <c r="GQ153" i="107" s="1"/>
  <c r="GR153" i="107" s="1"/>
  <c r="GS153" i="107" s="1"/>
  <c r="GT153" i="107" s="1"/>
  <c r="GU153" i="107" s="1"/>
  <c r="GV153" i="107" s="1"/>
  <c r="GW153" i="107" s="1"/>
  <c r="GX153" i="107" s="1"/>
  <c r="GY153" i="107" s="1"/>
  <c r="GZ153" i="107" s="1"/>
  <c r="HA153" i="107" s="1"/>
  <c r="HB153" i="107" s="1"/>
  <c r="HC153" i="107" s="1"/>
  <c r="HD153" i="107" s="1"/>
  <c r="HE153" i="107" s="1"/>
  <c r="HF153" i="107" s="1"/>
  <c r="HG153" i="107" s="1"/>
  <c r="HH153" i="107" s="1"/>
  <c r="HI153" i="107" s="1"/>
  <c r="HJ153" i="107" s="1"/>
  <c r="ET45" i="115"/>
  <c r="ET44" i="115"/>
  <c r="ET20" i="115"/>
  <c r="ET47" i="115"/>
  <c r="ET79" i="87"/>
  <c r="ET106" i="87"/>
  <c r="FI138" i="107"/>
  <c r="FM130" i="107"/>
  <c r="FN130" i="107" s="1"/>
  <c r="FT127" i="107"/>
  <c r="FK135" i="107"/>
  <c r="FX125" i="107"/>
  <c r="GC120" i="107"/>
  <c r="GH123" i="107"/>
  <c r="GN124" i="107"/>
  <c r="HI119" i="107"/>
  <c r="CE95" i="106"/>
  <c r="F87" i="108"/>
  <c r="EU10" i="109" l="1"/>
  <c r="EU10" i="115"/>
  <c r="EU32" i="115"/>
  <c r="EU30" i="115" s="1"/>
  <c r="EU10" i="106"/>
  <c r="EU10" i="100"/>
  <c r="EU10" i="112"/>
  <c r="ET78" i="87"/>
  <c r="ET105" i="87"/>
  <c r="EV83" i="106"/>
  <c r="EV67" i="106" s="1"/>
  <c r="B154" i="107" s="1"/>
  <c r="EW154" i="107" s="1"/>
  <c r="FU127" i="107"/>
  <c r="FY125" i="107"/>
  <c r="FO130" i="107"/>
  <c r="FL135" i="107"/>
  <c r="FJ138" i="107"/>
  <c r="GD120" i="107"/>
  <c r="GI123" i="107"/>
  <c r="GO124" i="107"/>
  <c r="HJ119" i="107"/>
  <c r="C88" i="108"/>
  <c r="EW83" i="106" l="1"/>
  <c r="EW67" i="106" s="1"/>
  <c r="B155" i="107" s="1"/>
  <c r="EX155" i="107" s="1"/>
  <c r="EY155" i="107" s="1"/>
  <c r="EZ155" i="107" s="1"/>
  <c r="FA155" i="107" s="1"/>
  <c r="FB155" i="107" s="1"/>
  <c r="FC155" i="107" s="1"/>
  <c r="FD155" i="107" s="1"/>
  <c r="FE155" i="107" s="1"/>
  <c r="FF155" i="107" s="1"/>
  <c r="FG155" i="107" s="1"/>
  <c r="FH155" i="107" s="1"/>
  <c r="FI155" i="107" s="1"/>
  <c r="FJ155" i="107" s="1"/>
  <c r="FK155" i="107" s="1"/>
  <c r="FL155" i="107" s="1"/>
  <c r="FM155" i="107" s="1"/>
  <c r="FN155" i="107" s="1"/>
  <c r="FO155" i="107" s="1"/>
  <c r="FP155" i="107" s="1"/>
  <c r="FQ155" i="107" s="1"/>
  <c r="FR155" i="107" s="1"/>
  <c r="FS155" i="107" s="1"/>
  <c r="FT155" i="107" s="1"/>
  <c r="FU155" i="107" s="1"/>
  <c r="FV155" i="107" s="1"/>
  <c r="FW155" i="107" s="1"/>
  <c r="FX155" i="107" s="1"/>
  <c r="FY155" i="107" s="1"/>
  <c r="FZ155" i="107" s="1"/>
  <c r="GA155" i="107" s="1"/>
  <c r="GB155" i="107" s="1"/>
  <c r="GC155" i="107" s="1"/>
  <c r="GD155" i="107" s="1"/>
  <c r="GE155" i="107" s="1"/>
  <c r="GF155" i="107" s="1"/>
  <c r="GG155" i="107" s="1"/>
  <c r="GH155" i="107" s="1"/>
  <c r="GI155" i="107" s="1"/>
  <c r="GJ155" i="107" s="1"/>
  <c r="GK155" i="107" s="1"/>
  <c r="GL155" i="107" s="1"/>
  <c r="GM155" i="107" s="1"/>
  <c r="GN155" i="107" s="1"/>
  <c r="GO155" i="107" s="1"/>
  <c r="GP155" i="107" s="1"/>
  <c r="GQ155" i="107" s="1"/>
  <c r="GR155" i="107" s="1"/>
  <c r="GS155" i="107" s="1"/>
  <c r="GT155" i="107" s="1"/>
  <c r="GU155" i="107" s="1"/>
  <c r="GV155" i="107" s="1"/>
  <c r="GW155" i="107" s="1"/>
  <c r="GX155" i="107" s="1"/>
  <c r="GY155" i="107" s="1"/>
  <c r="GZ155" i="107" s="1"/>
  <c r="HA155" i="107" s="1"/>
  <c r="HB155" i="107" s="1"/>
  <c r="HC155" i="107" s="1"/>
  <c r="HD155" i="107" s="1"/>
  <c r="HE155" i="107" s="1"/>
  <c r="HF155" i="107" s="1"/>
  <c r="HG155" i="107" s="1"/>
  <c r="HH155" i="107" s="1"/>
  <c r="HI155" i="107" s="1"/>
  <c r="HJ155" i="107" s="1"/>
  <c r="EU45" i="115"/>
  <c r="EU44" i="115"/>
  <c r="EU20" i="115"/>
  <c r="EU47" i="115"/>
  <c r="EX154" i="107"/>
  <c r="EY154" i="107" s="1"/>
  <c r="EZ154" i="107" s="1"/>
  <c r="FA154" i="107" s="1"/>
  <c r="FB154" i="107" s="1"/>
  <c r="FC154" i="107" s="1"/>
  <c r="FD154" i="107" s="1"/>
  <c r="FE154" i="107" s="1"/>
  <c r="FF154" i="107" s="1"/>
  <c r="FG154" i="107" s="1"/>
  <c r="FH154" i="107" s="1"/>
  <c r="FI154" i="107" s="1"/>
  <c r="EW2" i="107"/>
  <c r="EV55" i="106" s="1"/>
  <c r="EV10" i="115"/>
  <c r="EV10" i="106"/>
  <c r="EV10" i="109"/>
  <c r="EV32" i="115"/>
  <c r="EV30" i="115" s="1"/>
  <c r="EV10" i="100"/>
  <c r="EV10" i="112"/>
  <c r="EU79" i="87"/>
  <c r="EU106" i="87"/>
  <c r="FK138" i="107"/>
  <c r="FP130" i="107"/>
  <c r="FM135" i="107"/>
  <c r="FZ125" i="107"/>
  <c r="FV127" i="107"/>
  <c r="GE120" i="107"/>
  <c r="GJ123" i="107"/>
  <c r="GP124" i="107"/>
  <c r="E88" i="108"/>
  <c r="CF56" i="106"/>
  <c r="EW10" i="115" l="1"/>
  <c r="EX2" i="107"/>
  <c r="EW55" i="106" s="1"/>
  <c r="EV45" i="115"/>
  <c r="EV44" i="115"/>
  <c r="EV20" i="115"/>
  <c r="EV47" i="115"/>
  <c r="EU105" i="87"/>
  <c r="EU78" i="87"/>
  <c r="EV106" i="87"/>
  <c r="EV79" i="87"/>
  <c r="FN135" i="107"/>
  <c r="FW127" i="107"/>
  <c r="FQ130" i="107"/>
  <c r="FJ154" i="107"/>
  <c r="FL138" i="107"/>
  <c r="GA125" i="107"/>
  <c r="GF120" i="107"/>
  <c r="GK123" i="107"/>
  <c r="GQ124" i="107"/>
  <c r="CF95" i="106"/>
  <c r="F88" i="108"/>
  <c r="EW44" i="115" l="1"/>
  <c r="EW10" i="100"/>
  <c r="EW32" i="115"/>
  <c r="EW30" i="115" s="1"/>
  <c r="EW10" i="106"/>
  <c r="EW78" i="87"/>
  <c r="EW10" i="109"/>
  <c r="EW47" i="115"/>
  <c r="EW20" i="115"/>
  <c r="EX83" i="106"/>
  <c r="EX67" i="106" s="1"/>
  <c r="B156" i="107" s="1"/>
  <c r="EY156" i="107" s="1"/>
  <c r="EY2" i="107" s="1"/>
  <c r="EX55" i="106" s="1"/>
  <c r="EW10" i="112"/>
  <c r="EV78" i="87"/>
  <c r="EV105" i="87"/>
  <c r="FK154" i="107"/>
  <c r="GB125" i="107"/>
  <c r="FR130" i="107"/>
  <c r="FX127" i="107"/>
  <c r="FM138" i="107"/>
  <c r="FO135" i="107"/>
  <c r="GG120" i="107"/>
  <c r="GL123" i="107"/>
  <c r="GR124" i="107"/>
  <c r="C89" i="108"/>
  <c r="EW45" i="115" l="1"/>
  <c r="EW105" i="87"/>
  <c r="EZ156" i="107"/>
  <c r="FA156" i="107" s="1"/>
  <c r="FB156" i="107" s="1"/>
  <c r="FC156" i="107" s="1"/>
  <c r="FD156" i="107" s="1"/>
  <c r="FE156" i="107" s="1"/>
  <c r="FF156" i="107" s="1"/>
  <c r="FG156" i="107" s="1"/>
  <c r="FH156" i="107" s="1"/>
  <c r="FI156" i="107" s="1"/>
  <c r="FJ156" i="107" s="1"/>
  <c r="EW79" i="87"/>
  <c r="EW106" i="87"/>
  <c r="FS130" i="107"/>
  <c r="FP135" i="107"/>
  <c r="GC125" i="107"/>
  <c r="FN138" i="107"/>
  <c r="FL154" i="107"/>
  <c r="FY127" i="107"/>
  <c r="GH120" i="107"/>
  <c r="GM123" i="107"/>
  <c r="GS124" i="107"/>
  <c r="E89" i="108"/>
  <c r="CG56" i="106"/>
  <c r="EX10" i="115" l="1"/>
  <c r="EX10" i="106"/>
  <c r="EX10" i="100"/>
  <c r="EX10" i="112"/>
  <c r="EY83" i="106"/>
  <c r="EY67" i="106" s="1"/>
  <c r="B157" i="107" s="1"/>
  <c r="EZ157" i="107" s="1"/>
  <c r="FA157" i="107" s="1"/>
  <c r="FB157" i="107" s="1"/>
  <c r="FC157" i="107" s="1"/>
  <c r="FD157" i="107" s="1"/>
  <c r="FE157" i="107" s="1"/>
  <c r="FF157" i="107" s="1"/>
  <c r="FG157" i="107" s="1"/>
  <c r="FH157" i="107" s="1"/>
  <c r="FI157" i="107" s="1"/>
  <c r="FJ157" i="107" s="1"/>
  <c r="FK157" i="107" s="1"/>
  <c r="FL157" i="107" s="1"/>
  <c r="FM157" i="107" s="1"/>
  <c r="FN157" i="107" s="1"/>
  <c r="FO157" i="107" s="1"/>
  <c r="FP157" i="107" s="1"/>
  <c r="FQ157" i="107" s="1"/>
  <c r="FR157" i="107" s="1"/>
  <c r="FS157" i="107" s="1"/>
  <c r="FT157" i="107" s="1"/>
  <c r="FU157" i="107" s="1"/>
  <c r="FV157" i="107" s="1"/>
  <c r="FW157" i="107" s="1"/>
  <c r="FX157" i="107" s="1"/>
  <c r="FY157" i="107" s="1"/>
  <c r="FZ157" i="107" s="1"/>
  <c r="GA157" i="107" s="1"/>
  <c r="GB157" i="107" s="1"/>
  <c r="GC157" i="107" s="1"/>
  <c r="GD157" i="107" s="1"/>
  <c r="GE157" i="107" s="1"/>
  <c r="GF157" i="107" s="1"/>
  <c r="GG157" i="107" s="1"/>
  <c r="GH157" i="107" s="1"/>
  <c r="GI157" i="107" s="1"/>
  <c r="GJ157" i="107" s="1"/>
  <c r="GK157" i="107" s="1"/>
  <c r="GL157" i="107" s="1"/>
  <c r="GM157" i="107" s="1"/>
  <c r="GN157" i="107" s="1"/>
  <c r="GO157" i="107" s="1"/>
  <c r="GP157" i="107" s="1"/>
  <c r="GQ157" i="107" s="1"/>
  <c r="GR157" i="107" s="1"/>
  <c r="GS157" i="107" s="1"/>
  <c r="GT157" i="107" s="1"/>
  <c r="GU157" i="107" s="1"/>
  <c r="GV157" i="107" s="1"/>
  <c r="GW157" i="107" s="1"/>
  <c r="GX157" i="107" s="1"/>
  <c r="GY157" i="107" s="1"/>
  <c r="GZ157" i="107" s="1"/>
  <c r="HA157" i="107" s="1"/>
  <c r="HB157" i="107" s="1"/>
  <c r="HC157" i="107" s="1"/>
  <c r="HD157" i="107" s="1"/>
  <c r="HE157" i="107" s="1"/>
  <c r="HF157" i="107" s="1"/>
  <c r="HG157" i="107" s="1"/>
  <c r="HH157" i="107" s="1"/>
  <c r="HI157" i="107" s="1"/>
  <c r="HJ157" i="107" s="1"/>
  <c r="FK156" i="107"/>
  <c r="FO138" i="107"/>
  <c r="FZ127" i="107"/>
  <c r="GD125" i="107"/>
  <c r="FQ135" i="107"/>
  <c r="FM154" i="107"/>
  <c r="FT130" i="107"/>
  <c r="GI120" i="107"/>
  <c r="GN123" i="107"/>
  <c r="GT124" i="107"/>
  <c r="CG95" i="106"/>
  <c r="F89" i="108"/>
  <c r="EX10" i="109" l="1"/>
  <c r="EX79" i="87"/>
  <c r="EX32" i="115"/>
  <c r="EX30" i="115" s="1"/>
  <c r="EZ2" i="107"/>
  <c r="EY55" i="106" s="1"/>
  <c r="EX47" i="115"/>
  <c r="EX20" i="115"/>
  <c r="FU130" i="107"/>
  <c r="GE125" i="107"/>
  <c r="FN154" i="107"/>
  <c r="FO154" i="107" s="1"/>
  <c r="FP154" i="107" s="1"/>
  <c r="FQ154" i="107" s="1"/>
  <c r="FR154" i="107" s="1"/>
  <c r="FS154" i="107" s="1"/>
  <c r="FT154" i="107" s="1"/>
  <c r="FU154" i="107" s="1"/>
  <c r="FV154" i="107" s="1"/>
  <c r="FW154" i="107" s="1"/>
  <c r="FX154" i="107" s="1"/>
  <c r="FY154" i="107" s="1"/>
  <c r="FZ154" i="107" s="1"/>
  <c r="GA154" i="107" s="1"/>
  <c r="GB154" i="107" s="1"/>
  <c r="GC154" i="107" s="1"/>
  <c r="GD154" i="107" s="1"/>
  <c r="GE154" i="107" s="1"/>
  <c r="GF154" i="107" s="1"/>
  <c r="GG154" i="107" s="1"/>
  <c r="GH154" i="107" s="1"/>
  <c r="GI154" i="107" s="1"/>
  <c r="GJ154" i="107" s="1"/>
  <c r="GK154" i="107" s="1"/>
  <c r="GL154" i="107" s="1"/>
  <c r="GM154" i="107" s="1"/>
  <c r="GN154" i="107" s="1"/>
  <c r="GO154" i="107" s="1"/>
  <c r="GP154" i="107" s="1"/>
  <c r="GQ154" i="107" s="1"/>
  <c r="GR154" i="107" s="1"/>
  <c r="GS154" i="107" s="1"/>
  <c r="GT154" i="107" s="1"/>
  <c r="GU154" i="107" s="1"/>
  <c r="GV154" i="107" s="1"/>
  <c r="GW154" i="107" s="1"/>
  <c r="GX154" i="107" s="1"/>
  <c r="GY154" i="107" s="1"/>
  <c r="GZ154" i="107" s="1"/>
  <c r="HA154" i="107" s="1"/>
  <c r="HB154" i="107" s="1"/>
  <c r="HC154" i="107" s="1"/>
  <c r="HD154" i="107" s="1"/>
  <c r="HE154" i="107" s="1"/>
  <c r="HF154" i="107" s="1"/>
  <c r="HG154" i="107" s="1"/>
  <c r="HH154" i="107" s="1"/>
  <c r="HI154" i="107" s="1"/>
  <c r="HJ154" i="107" s="1"/>
  <c r="GA127" i="107"/>
  <c r="FR135" i="107"/>
  <c r="FP138" i="107"/>
  <c r="FL156" i="107"/>
  <c r="GJ120" i="107"/>
  <c r="GO123" i="107"/>
  <c r="GU124" i="107"/>
  <c r="C90" i="108"/>
  <c r="EX44" i="115" l="1"/>
  <c r="EX45" i="115"/>
  <c r="EX106" i="87"/>
  <c r="EZ83" i="106"/>
  <c r="EZ67" i="106" s="1"/>
  <c r="B158" i="107" s="1"/>
  <c r="FA158" i="107" s="1"/>
  <c r="FB158" i="107" s="1"/>
  <c r="FC158" i="107" s="1"/>
  <c r="FD158" i="107" s="1"/>
  <c r="FE158" i="107" s="1"/>
  <c r="FF158" i="107" s="1"/>
  <c r="FG158" i="107" s="1"/>
  <c r="FH158" i="107" s="1"/>
  <c r="FI158" i="107" s="1"/>
  <c r="FJ158" i="107" s="1"/>
  <c r="FK158" i="107" s="1"/>
  <c r="FL158" i="107" s="1"/>
  <c r="FM158" i="107" s="1"/>
  <c r="FN158" i="107" s="1"/>
  <c r="FO158" i="107" s="1"/>
  <c r="FP158" i="107" s="1"/>
  <c r="FQ158" i="107" s="1"/>
  <c r="FR158" i="107" s="1"/>
  <c r="FS158" i="107" s="1"/>
  <c r="FT158" i="107" s="1"/>
  <c r="FU158" i="107" s="1"/>
  <c r="FV158" i="107" s="1"/>
  <c r="FW158" i="107" s="1"/>
  <c r="FX158" i="107" s="1"/>
  <c r="FY158" i="107" s="1"/>
  <c r="FZ158" i="107" s="1"/>
  <c r="GA158" i="107" s="1"/>
  <c r="GB158" i="107" s="1"/>
  <c r="GC158" i="107" s="1"/>
  <c r="GD158" i="107" s="1"/>
  <c r="GE158" i="107" s="1"/>
  <c r="GF158" i="107" s="1"/>
  <c r="GG158" i="107" s="1"/>
  <c r="GH158" i="107" s="1"/>
  <c r="GI158" i="107" s="1"/>
  <c r="GJ158" i="107" s="1"/>
  <c r="GK158" i="107" s="1"/>
  <c r="GL158" i="107" s="1"/>
  <c r="GM158" i="107" s="1"/>
  <c r="GN158" i="107" s="1"/>
  <c r="GO158" i="107" s="1"/>
  <c r="GP158" i="107" s="1"/>
  <c r="GQ158" i="107" s="1"/>
  <c r="GR158" i="107" s="1"/>
  <c r="GS158" i="107" s="1"/>
  <c r="GT158" i="107" s="1"/>
  <c r="GU158" i="107" s="1"/>
  <c r="GV158" i="107" s="1"/>
  <c r="GW158" i="107" s="1"/>
  <c r="GX158" i="107" s="1"/>
  <c r="GY158" i="107" s="1"/>
  <c r="GZ158" i="107" s="1"/>
  <c r="HA158" i="107" s="1"/>
  <c r="HB158" i="107" s="1"/>
  <c r="HC158" i="107" s="1"/>
  <c r="HD158" i="107" s="1"/>
  <c r="HE158" i="107" s="1"/>
  <c r="HF158" i="107" s="1"/>
  <c r="HG158" i="107" s="1"/>
  <c r="HH158" i="107" s="1"/>
  <c r="HI158" i="107" s="1"/>
  <c r="HJ158" i="107" s="1"/>
  <c r="EX105" i="87"/>
  <c r="EX78" i="87"/>
  <c r="EY10" i="100"/>
  <c r="EY10" i="115"/>
  <c r="EY10" i="106"/>
  <c r="EY32" i="115"/>
  <c r="EY30" i="115" s="1"/>
  <c r="EY10" i="109"/>
  <c r="EY10" i="112"/>
  <c r="FM156" i="107"/>
  <c r="GB127" i="107"/>
  <c r="FV130" i="107"/>
  <c r="FQ138" i="107"/>
  <c r="FS135" i="107"/>
  <c r="GF125" i="107"/>
  <c r="GK120" i="107"/>
  <c r="GP123" i="107"/>
  <c r="GV124" i="107"/>
  <c r="CH56" i="106"/>
  <c r="E90" i="108"/>
  <c r="FA2" i="107" l="1"/>
  <c r="EZ55" i="106" s="1"/>
  <c r="EY44" i="115"/>
  <c r="EY45" i="115"/>
  <c r="EY20" i="115"/>
  <c r="EY47" i="115"/>
  <c r="EY79" i="87"/>
  <c r="EY106" i="87"/>
  <c r="GG125" i="107"/>
  <c r="FW130" i="107"/>
  <c r="FT135" i="107"/>
  <c r="GC127" i="107"/>
  <c r="FN156" i="107"/>
  <c r="FO156" i="107" s="1"/>
  <c r="FP156" i="107" s="1"/>
  <c r="FQ156" i="107" s="1"/>
  <c r="FR156" i="107" s="1"/>
  <c r="FS156" i="107" s="1"/>
  <c r="FT156" i="107" s="1"/>
  <c r="FU156" i="107" s="1"/>
  <c r="FV156" i="107" s="1"/>
  <c r="FW156" i="107" s="1"/>
  <c r="FX156" i="107" s="1"/>
  <c r="FY156" i="107" s="1"/>
  <c r="FZ156" i="107" s="1"/>
  <c r="GA156" i="107" s="1"/>
  <c r="GB156" i="107" s="1"/>
  <c r="GC156" i="107" s="1"/>
  <c r="GD156" i="107" s="1"/>
  <c r="GE156" i="107" s="1"/>
  <c r="GF156" i="107" s="1"/>
  <c r="GG156" i="107" s="1"/>
  <c r="GH156" i="107" s="1"/>
  <c r="GI156" i="107" s="1"/>
  <c r="GJ156" i="107" s="1"/>
  <c r="GK156" i="107" s="1"/>
  <c r="GL156" i="107" s="1"/>
  <c r="GM156" i="107" s="1"/>
  <c r="GN156" i="107" s="1"/>
  <c r="GO156" i="107" s="1"/>
  <c r="GP156" i="107" s="1"/>
  <c r="GQ156" i="107" s="1"/>
  <c r="GR156" i="107" s="1"/>
  <c r="GS156" i="107" s="1"/>
  <c r="GT156" i="107" s="1"/>
  <c r="GU156" i="107" s="1"/>
  <c r="GV156" i="107" s="1"/>
  <c r="GW156" i="107" s="1"/>
  <c r="GX156" i="107" s="1"/>
  <c r="GY156" i="107" s="1"/>
  <c r="GZ156" i="107" s="1"/>
  <c r="HA156" i="107" s="1"/>
  <c r="HB156" i="107" s="1"/>
  <c r="HC156" i="107" s="1"/>
  <c r="HD156" i="107" s="1"/>
  <c r="HE156" i="107" s="1"/>
  <c r="HF156" i="107" s="1"/>
  <c r="HG156" i="107" s="1"/>
  <c r="HH156" i="107" s="1"/>
  <c r="HI156" i="107" s="1"/>
  <c r="HJ156" i="107" s="1"/>
  <c r="FR138" i="107"/>
  <c r="GL120" i="107"/>
  <c r="GQ123" i="107"/>
  <c r="GW124" i="107"/>
  <c r="CH95" i="106"/>
  <c r="F90" i="108"/>
  <c r="FA83" i="106" l="1"/>
  <c r="FA67" i="106" s="1"/>
  <c r="B159" i="107" s="1"/>
  <c r="FB159" i="107" s="1"/>
  <c r="EZ32" i="115"/>
  <c r="EZ30" i="115" s="1"/>
  <c r="EZ10" i="106"/>
  <c r="EZ10" i="115"/>
  <c r="EZ10" i="109"/>
  <c r="EZ10" i="112"/>
  <c r="EZ10" i="100"/>
  <c r="EY105" i="87"/>
  <c r="EY78" i="87"/>
  <c r="FU135" i="107"/>
  <c r="FX130" i="107"/>
  <c r="GH125" i="107"/>
  <c r="FS138" i="107"/>
  <c r="GD127" i="107"/>
  <c r="GM120" i="107"/>
  <c r="GR123" i="107"/>
  <c r="GX124" i="107"/>
  <c r="C91" i="108"/>
  <c r="FC159" i="107" l="1"/>
  <c r="FB2" i="107"/>
  <c r="FA55" i="106" s="1"/>
  <c r="EZ44" i="115"/>
  <c r="EZ45" i="115"/>
  <c r="EZ79" i="87"/>
  <c r="EZ106" i="87"/>
  <c r="EZ47" i="115"/>
  <c r="EZ20" i="115"/>
  <c r="GI125" i="107"/>
  <c r="GE127" i="107"/>
  <c r="FT138" i="107"/>
  <c r="FY130" i="107"/>
  <c r="FV135" i="107"/>
  <c r="GN120" i="107"/>
  <c r="GS123" i="107"/>
  <c r="GY124" i="107"/>
  <c r="CI56" i="106"/>
  <c r="E91" i="108"/>
  <c r="FD159" i="107" l="1"/>
  <c r="EZ78" i="87"/>
  <c r="EZ105" i="87"/>
  <c r="FA10" i="112"/>
  <c r="FA10" i="100"/>
  <c r="FA10" i="115"/>
  <c r="FA10" i="109"/>
  <c r="FA10" i="106"/>
  <c r="FA32" i="115"/>
  <c r="FA30" i="115" s="1"/>
  <c r="FB83" i="106"/>
  <c r="FB67" i="106" s="1"/>
  <c r="B160" i="107" s="1"/>
  <c r="FC160" i="107" s="1"/>
  <c r="FD160" i="107" s="1"/>
  <c r="FE160" i="107" s="1"/>
  <c r="FF160" i="107" s="1"/>
  <c r="FG160" i="107" s="1"/>
  <c r="FH160" i="107" s="1"/>
  <c r="FI160" i="107" s="1"/>
  <c r="FJ160" i="107" s="1"/>
  <c r="FK160" i="107" s="1"/>
  <c r="FL160" i="107" s="1"/>
  <c r="FM160" i="107" s="1"/>
  <c r="FN160" i="107" s="1"/>
  <c r="FO160" i="107" s="1"/>
  <c r="FP160" i="107" s="1"/>
  <c r="FQ160" i="107" s="1"/>
  <c r="FR160" i="107" s="1"/>
  <c r="FS160" i="107" s="1"/>
  <c r="FT160" i="107" s="1"/>
  <c r="FU160" i="107" s="1"/>
  <c r="FV160" i="107" s="1"/>
  <c r="FW160" i="107" s="1"/>
  <c r="FX160" i="107" s="1"/>
  <c r="FY160" i="107" s="1"/>
  <c r="FZ160" i="107" s="1"/>
  <c r="GA160" i="107" s="1"/>
  <c r="GB160" i="107" s="1"/>
  <c r="GC160" i="107" s="1"/>
  <c r="GD160" i="107" s="1"/>
  <c r="GE160" i="107" s="1"/>
  <c r="GF160" i="107" s="1"/>
  <c r="GG160" i="107" s="1"/>
  <c r="GH160" i="107" s="1"/>
  <c r="GI160" i="107" s="1"/>
  <c r="GJ160" i="107" s="1"/>
  <c r="GK160" i="107" s="1"/>
  <c r="GL160" i="107" s="1"/>
  <c r="GM160" i="107" s="1"/>
  <c r="GN160" i="107" s="1"/>
  <c r="GO160" i="107" s="1"/>
  <c r="GP160" i="107" s="1"/>
  <c r="GQ160" i="107" s="1"/>
  <c r="GR160" i="107" s="1"/>
  <c r="GS160" i="107" s="1"/>
  <c r="GT160" i="107" s="1"/>
  <c r="GU160" i="107" s="1"/>
  <c r="GV160" i="107" s="1"/>
  <c r="GW160" i="107" s="1"/>
  <c r="GX160" i="107" s="1"/>
  <c r="GY160" i="107" s="1"/>
  <c r="GZ160" i="107" s="1"/>
  <c r="HA160" i="107" s="1"/>
  <c r="HB160" i="107" s="1"/>
  <c r="HC160" i="107" s="1"/>
  <c r="HD160" i="107" s="1"/>
  <c r="HE160" i="107" s="1"/>
  <c r="HF160" i="107" s="1"/>
  <c r="HG160" i="107" s="1"/>
  <c r="HH160" i="107" s="1"/>
  <c r="HI160" i="107" s="1"/>
  <c r="HJ160" i="107" s="1"/>
  <c r="FZ130" i="107"/>
  <c r="FU138" i="107"/>
  <c r="GF127" i="107"/>
  <c r="FW135" i="107"/>
  <c r="GJ125" i="107"/>
  <c r="GO120" i="107"/>
  <c r="GT123" i="107"/>
  <c r="GZ124" i="107"/>
  <c r="CI95" i="106"/>
  <c r="F91" i="108"/>
  <c r="FC2" i="107" l="1"/>
  <c r="FB55" i="106" s="1"/>
  <c r="FE159" i="107"/>
  <c r="FA106" i="87"/>
  <c r="FA79" i="87"/>
  <c r="FC83" i="106"/>
  <c r="FC67" i="106" s="1"/>
  <c r="B161" i="107" s="1"/>
  <c r="FD161" i="107" s="1"/>
  <c r="FE161" i="107" s="1"/>
  <c r="FF161" i="107" s="1"/>
  <c r="FG161" i="107" s="1"/>
  <c r="FH161" i="107" s="1"/>
  <c r="FI161" i="107" s="1"/>
  <c r="FJ161" i="107" s="1"/>
  <c r="FK161" i="107" s="1"/>
  <c r="FL161" i="107" s="1"/>
  <c r="FM161" i="107" s="1"/>
  <c r="FN161" i="107" s="1"/>
  <c r="FO161" i="107" s="1"/>
  <c r="FP161" i="107" s="1"/>
  <c r="FQ161" i="107" s="1"/>
  <c r="FR161" i="107" s="1"/>
  <c r="FS161" i="107" s="1"/>
  <c r="FT161" i="107" s="1"/>
  <c r="FU161" i="107" s="1"/>
  <c r="FV161" i="107" s="1"/>
  <c r="FW161" i="107" s="1"/>
  <c r="FX161" i="107" s="1"/>
  <c r="FY161" i="107" s="1"/>
  <c r="FZ161" i="107" s="1"/>
  <c r="GA161" i="107" s="1"/>
  <c r="GB161" i="107" s="1"/>
  <c r="GC161" i="107" s="1"/>
  <c r="GD161" i="107" s="1"/>
  <c r="GE161" i="107" s="1"/>
  <c r="GF161" i="107" s="1"/>
  <c r="GG161" i="107" s="1"/>
  <c r="GH161" i="107" s="1"/>
  <c r="GI161" i="107" s="1"/>
  <c r="GJ161" i="107" s="1"/>
  <c r="GK161" i="107" s="1"/>
  <c r="GL161" i="107" s="1"/>
  <c r="GM161" i="107" s="1"/>
  <c r="GN161" i="107" s="1"/>
  <c r="GO161" i="107" s="1"/>
  <c r="GP161" i="107" s="1"/>
  <c r="GQ161" i="107" s="1"/>
  <c r="GR161" i="107" s="1"/>
  <c r="GS161" i="107" s="1"/>
  <c r="GT161" i="107" s="1"/>
  <c r="GU161" i="107" s="1"/>
  <c r="GV161" i="107" s="1"/>
  <c r="GW161" i="107" s="1"/>
  <c r="GX161" i="107" s="1"/>
  <c r="GY161" i="107" s="1"/>
  <c r="GZ161" i="107" s="1"/>
  <c r="HA161" i="107" s="1"/>
  <c r="HB161" i="107" s="1"/>
  <c r="HC161" i="107" s="1"/>
  <c r="HD161" i="107" s="1"/>
  <c r="HE161" i="107" s="1"/>
  <c r="HF161" i="107" s="1"/>
  <c r="HG161" i="107" s="1"/>
  <c r="HH161" i="107" s="1"/>
  <c r="HI161" i="107" s="1"/>
  <c r="HJ161" i="107" s="1"/>
  <c r="FA44" i="115"/>
  <c r="FA45" i="115"/>
  <c r="FA47" i="115"/>
  <c r="FA20" i="115"/>
  <c r="GK125" i="107"/>
  <c r="FX135" i="107"/>
  <c r="FV138" i="107"/>
  <c r="GG127" i="107"/>
  <c r="GA130" i="107"/>
  <c r="GP120" i="107"/>
  <c r="GU123" i="107"/>
  <c r="HA124" i="107"/>
  <c r="C92" i="108"/>
  <c r="FD2" i="107" l="1"/>
  <c r="FC55" i="106" s="1"/>
  <c r="FF159" i="107"/>
  <c r="FC10" i="112"/>
  <c r="FC10" i="106"/>
  <c r="FC10" i="100"/>
  <c r="FC10" i="109"/>
  <c r="FC10" i="115"/>
  <c r="FC32" i="115"/>
  <c r="FC30" i="115" s="1"/>
  <c r="FB10" i="106"/>
  <c r="FB10" i="112"/>
  <c r="FB10" i="100"/>
  <c r="FB10" i="109"/>
  <c r="FB32" i="115"/>
  <c r="FB30" i="115" s="1"/>
  <c r="FB10" i="115"/>
  <c r="FA105" i="87"/>
  <c r="FA78" i="87"/>
  <c r="GB130" i="107"/>
  <c r="FY135" i="107"/>
  <c r="GH127" i="107"/>
  <c r="GL125" i="107"/>
  <c r="FW138" i="107"/>
  <c r="GQ120" i="107"/>
  <c r="GV123" i="107"/>
  <c r="HB124" i="107"/>
  <c r="CJ56" i="106"/>
  <c r="E92" i="108"/>
  <c r="FG159" i="107" l="1"/>
  <c r="FB45" i="115"/>
  <c r="FB44" i="115"/>
  <c r="FD83" i="106"/>
  <c r="FD67" i="106" s="1"/>
  <c r="B162" i="107" s="1"/>
  <c r="FE162" i="107" s="1"/>
  <c r="FC79" i="87"/>
  <c r="FC106" i="87"/>
  <c r="FB47" i="115"/>
  <c r="FB20" i="115"/>
  <c r="FC20" i="115"/>
  <c r="FC47" i="115"/>
  <c r="FC45" i="115"/>
  <c r="FC44" i="115"/>
  <c r="FB106" i="87"/>
  <c r="FB79" i="87"/>
  <c r="FX138" i="107"/>
  <c r="GM125" i="107"/>
  <c r="FZ135" i="107"/>
  <c r="GI127" i="107"/>
  <c r="GC130" i="107"/>
  <c r="GR120" i="107"/>
  <c r="GW123" i="107"/>
  <c r="HC124" i="107"/>
  <c r="CJ95" i="106"/>
  <c r="F92" i="108"/>
  <c r="FF162" i="107" l="1"/>
  <c r="FE2" i="107"/>
  <c r="FD55" i="106" s="1"/>
  <c r="FH159" i="107"/>
  <c r="FB78" i="87"/>
  <c r="FB105" i="87"/>
  <c r="FC105" i="87"/>
  <c r="FC78" i="87"/>
  <c r="FD32" i="115"/>
  <c r="FD30" i="115" s="1"/>
  <c r="FD10" i="106"/>
  <c r="FD10" i="115"/>
  <c r="FD10" i="109"/>
  <c r="FD10" i="112"/>
  <c r="FD10" i="100"/>
  <c r="GD130" i="107"/>
  <c r="GA135" i="107"/>
  <c r="GJ127" i="107"/>
  <c r="GN125" i="107"/>
  <c r="FY138" i="107"/>
  <c r="GS120" i="107"/>
  <c r="GX123" i="107"/>
  <c r="HD124" i="107"/>
  <c r="C93" i="108"/>
  <c r="FE83" i="106" l="1"/>
  <c r="FE67" i="106" s="1"/>
  <c r="B163" i="107" s="1"/>
  <c r="FF163" i="107" s="1"/>
  <c r="FG163" i="107" s="1"/>
  <c r="FH163" i="107" s="1"/>
  <c r="FI163" i="107" s="1"/>
  <c r="FJ163" i="107" s="1"/>
  <c r="FK163" i="107" s="1"/>
  <c r="FL163" i="107" s="1"/>
  <c r="FM163" i="107" s="1"/>
  <c r="FN163" i="107" s="1"/>
  <c r="FO163" i="107" s="1"/>
  <c r="FP163" i="107" s="1"/>
  <c r="FQ163" i="107" s="1"/>
  <c r="FR163" i="107" s="1"/>
  <c r="FS163" i="107" s="1"/>
  <c r="FT163" i="107" s="1"/>
  <c r="FU163" i="107" s="1"/>
  <c r="FV163" i="107" s="1"/>
  <c r="FW163" i="107" s="1"/>
  <c r="FX163" i="107" s="1"/>
  <c r="FY163" i="107" s="1"/>
  <c r="FZ163" i="107" s="1"/>
  <c r="GA163" i="107" s="1"/>
  <c r="GB163" i="107" s="1"/>
  <c r="GC163" i="107" s="1"/>
  <c r="GD163" i="107" s="1"/>
  <c r="GE163" i="107" s="1"/>
  <c r="GF163" i="107" s="1"/>
  <c r="GG163" i="107" s="1"/>
  <c r="GH163" i="107" s="1"/>
  <c r="GI163" i="107" s="1"/>
  <c r="GJ163" i="107" s="1"/>
  <c r="GK163" i="107" s="1"/>
  <c r="GL163" i="107" s="1"/>
  <c r="GM163" i="107" s="1"/>
  <c r="GN163" i="107" s="1"/>
  <c r="GO163" i="107" s="1"/>
  <c r="GP163" i="107" s="1"/>
  <c r="GQ163" i="107" s="1"/>
  <c r="GR163" i="107" s="1"/>
  <c r="GS163" i="107" s="1"/>
  <c r="GT163" i="107" s="1"/>
  <c r="GU163" i="107" s="1"/>
  <c r="GV163" i="107" s="1"/>
  <c r="GW163" i="107" s="1"/>
  <c r="GX163" i="107" s="1"/>
  <c r="GY163" i="107" s="1"/>
  <c r="GZ163" i="107" s="1"/>
  <c r="HA163" i="107" s="1"/>
  <c r="HB163" i="107" s="1"/>
  <c r="HC163" i="107" s="1"/>
  <c r="HD163" i="107" s="1"/>
  <c r="HE163" i="107" s="1"/>
  <c r="HF163" i="107" s="1"/>
  <c r="HG163" i="107" s="1"/>
  <c r="HH163" i="107" s="1"/>
  <c r="HI163" i="107" s="1"/>
  <c r="HJ163" i="107" s="1"/>
  <c r="FG162" i="107"/>
  <c r="FI159" i="107"/>
  <c r="FJ159" i="107" s="1"/>
  <c r="FK159" i="107" s="1"/>
  <c r="FL159" i="107" s="1"/>
  <c r="FM159" i="107" s="1"/>
  <c r="FN159" i="107" s="1"/>
  <c r="FO159" i="107" s="1"/>
  <c r="FP159" i="107" s="1"/>
  <c r="FQ159" i="107" s="1"/>
  <c r="FR159" i="107" s="1"/>
  <c r="FS159" i="107" s="1"/>
  <c r="FT159" i="107" s="1"/>
  <c r="FU159" i="107" s="1"/>
  <c r="FV159" i="107" s="1"/>
  <c r="FW159" i="107" s="1"/>
  <c r="FX159" i="107" s="1"/>
  <c r="FY159" i="107" s="1"/>
  <c r="FZ159" i="107" s="1"/>
  <c r="GA159" i="107" s="1"/>
  <c r="GB159" i="107" s="1"/>
  <c r="GC159" i="107" s="1"/>
  <c r="GD159" i="107" s="1"/>
  <c r="GE159" i="107" s="1"/>
  <c r="GF159" i="107" s="1"/>
  <c r="GG159" i="107" s="1"/>
  <c r="GH159" i="107" s="1"/>
  <c r="GI159" i="107" s="1"/>
  <c r="GJ159" i="107" s="1"/>
  <c r="GK159" i="107" s="1"/>
  <c r="GL159" i="107" s="1"/>
  <c r="GM159" i="107" s="1"/>
  <c r="GN159" i="107" s="1"/>
  <c r="GO159" i="107" s="1"/>
  <c r="GP159" i="107" s="1"/>
  <c r="GQ159" i="107" s="1"/>
  <c r="GR159" i="107" s="1"/>
  <c r="GS159" i="107" s="1"/>
  <c r="GT159" i="107" s="1"/>
  <c r="GU159" i="107" s="1"/>
  <c r="GV159" i="107" s="1"/>
  <c r="GW159" i="107" s="1"/>
  <c r="GX159" i="107" s="1"/>
  <c r="GY159" i="107" s="1"/>
  <c r="GZ159" i="107" s="1"/>
  <c r="HA159" i="107" s="1"/>
  <c r="HB159" i="107" s="1"/>
  <c r="HC159" i="107" s="1"/>
  <c r="HD159" i="107" s="1"/>
  <c r="HE159" i="107" s="1"/>
  <c r="HF159" i="107" s="1"/>
  <c r="HG159" i="107" s="1"/>
  <c r="HH159" i="107" s="1"/>
  <c r="HI159" i="107" s="1"/>
  <c r="HJ159" i="107" s="1"/>
  <c r="FD44" i="115"/>
  <c r="FD45" i="115"/>
  <c r="FD106" i="87"/>
  <c r="FD79" i="87"/>
  <c r="FE10" i="109"/>
  <c r="FE10" i="112"/>
  <c r="FE10" i="100"/>
  <c r="FE10" i="115"/>
  <c r="FE10" i="106"/>
  <c r="FE32" i="115"/>
  <c r="FE30" i="115" s="1"/>
  <c r="FD20" i="115"/>
  <c r="FD47" i="115"/>
  <c r="GK127" i="107"/>
  <c r="FZ138" i="107"/>
  <c r="GB135" i="107"/>
  <c r="GO125" i="107"/>
  <c r="GE130" i="107"/>
  <c r="GT120" i="107"/>
  <c r="GY123" i="107"/>
  <c r="HE124" i="107"/>
  <c r="CK56" i="106"/>
  <c r="E93" i="108"/>
  <c r="FF83" i="106" l="1"/>
  <c r="FF67" i="106" s="1"/>
  <c r="B164" i="107" s="1"/>
  <c r="FG164" i="107" s="1"/>
  <c r="FH164" i="107" s="1"/>
  <c r="FI164" i="107" s="1"/>
  <c r="FJ164" i="107" s="1"/>
  <c r="FK164" i="107" s="1"/>
  <c r="FL164" i="107" s="1"/>
  <c r="FM164" i="107" s="1"/>
  <c r="FN164" i="107" s="1"/>
  <c r="FO164" i="107" s="1"/>
  <c r="FP164" i="107" s="1"/>
  <c r="FQ164" i="107" s="1"/>
  <c r="FR164" i="107" s="1"/>
  <c r="FS164" i="107" s="1"/>
  <c r="FT164" i="107" s="1"/>
  <c r="FU164" i="107" s="1"/>
  <c r="FV164" i="107" s="1"/>
  <c r="FW164" i="107" s="1"/>
  <c r="FX164" i="107" s="1"/>
  <c r="FY164" i="107" s="1"/>
  <c r="FZ164" i="107" s="1"/>
  <c r="GA164" i="107" s="1"/>
  <c r="GB164" i="107" s="1"/>
  <c r="GC164" i="107" s="1"/>
  <c r="GD164" i="107" s="1"/>
  <c r="GE164" i="107" s="1"/>
  <c r="GF164" i="107" s="1"/>
  <c r="GG164" i="107" s="1"/>
  <c r="GH164" i="107" s="1"/>
  <c r="GI164" i="107" s="1"/>
  <c r="GJ164" i="107" s="1"/>
  <c r="GK164" i="107" s="1"/>
  <c r="GL164" i="107" s="1"/>
  <c r="GM164" i="107" s="1"/>
  <c r="GN164" i="107" s="1"/>
  <c r="GO164" i="107" s="1"/>
  <c r="GP164" i="107" s="1"/>
  <c r="GQ164" i="107" s="1"/>
  <c r="GR164" i="107" s="1"/>
  <c r="GS164" i="107" s="1"/>
  <c r="GT164" i="107" s="1"/>
  <c r="GU164" i="107" s="1"/>
  <c r="GV164" i="107" s="1"/>
  <c r="GW164" i="107" s="1"/>
  <c r="GX164" i="107" s="1"/>
  <c r="GY164" i="107" s="1"/>
  <c r="GZ164" i="107" s="1"/>
  <c r="HA164" i="107" s="1"/>
  <c r="HB164" i="107" s="1"/>
  <c r="HC164" i="107" s="1"/>
  <c r="HD164" i="107" s="1"/>
  <c r="HE164" i="107" s="1"/>
  <c r="HF164" i="107" s="1"/>
  <c r="HG164" i="107" s="1"/>
  <c r="HH164" i="107" s="1"/>
  <c r="HI164" i="107" s="1"/>
  <c r="HJ164" i="107" s="1"/>
  <c r="FF2" i="107"/>
  <c r="FE55" i="106" s="1"/>
  <c r="FH162" i="107"/>
  <c r="FG83" i="106"/>
  <c r="FG67" i="106" s="1"/>
  <c r="B165" i="107" s="1"/>
  <c r="FH165" i="107" s="1"/>
  <c r="FI165" i="107" s="1"/>
  <c r="FJ165" i="107" s="1"/>
  <c r="FK165" i="107" s="1"/>
  <c r="FL165" i="107" s="1"/>
  <c r="FM165" i="107" s="1"/>
  <c r="FN165" i="107" s="1"/>
  <c r="FO165" i="107" s="1"/>
  <c r="FP165" i="107" s="1"/>
  <c r="FQ165" i="107" s="1"/>
  <c r="FR165" i="107" s="1"/>
  <c r="FS165" i="107" s="1"/>
  <c r="FT165" i="107" s="1"/>
  <c r="FU165" i="107" s="1"/>
  <c r="FV165" i="107" s="1"/>
  <c r="FW165" i="107" s="1"/>
  <c r="FX165" i="107" s="1"/>
  <c r="FY165" i="107" s="1"/>
  <c r="FZ165" i="107" s="1"/>
  <c r="GA165" i="107" s="1"/>
  <c r="GB165" i="107" s="1"/>
  <c r="GC165" i="107" s="1"/>
  <c r="GD165" i="107" s="1"/>
  <c r="GE165" i="107" s="1"/>
  <c r="GF165" i="107" s="1"/>
  <c r="GG165" i="107" s="1"/>
  <c r="GH165" i="107" s="1"/>
  <c r="GI165" i="107" s="1"/>
  <c r="GJ165" i="107" s="1"/>
  <c r="GK165" i="107" s="1"/>
  <c r="GL165" i="107" s="1"/>
  <c r="GM165" i="107" s="1"/>
  <c r="GN165" i="107" s="1"/>
  <c r="GO165" i="107" s="1"/>
  <c r="GP165" i="107" s="1"/>
  <c r="GQ165" i="107" s="1"/>
  <c r="GR165" i="107" s="1"/>
  <c r="GS165" i="107" s="1"/>
  <c r="GT165" i="107" s="1"/>
  <c r="GU165" i="107" s="1"/>
  <c r="GV165" i="107" s="1"/>
  <c r="GW165" i="107" s="1"/>
  <c r="GX165" i="107" s="1"/>
  <c r="GY165" i="107" s="1"/>
  <c r="GZ165" i="107" s="1"/>
  <c r="HA165" i="107" s="1"/>
  <c r="HB165" i="107" s="1"/>
  <c r="HC165" i="107" s="1"/>
  <c r="HD165" i="107" s="1"/>
  <c r="HE165" i="107" s="1"/>
  <c r="HF165" i="107" s="1"/>
  <c r="HG165" i="107" s="1"/>
  <c r="HH165" i="107" s="1"/>
  <c r="HI165" i="107" s="1"/>
  <c r="HJ165" i="107" s="1"/>
  <c r="FE47" i="115"/>
  <c r="FE20" i="115"/>
  <c r="FD105" i="87"/>
  <c r="FD78" i="87"/>
  <c r="FE106" i="87"/>
  <c r="FE79" i="87"/>
  <c r="FE44" i="115"/>
  <c r="FE45" i="115"/>
  <c r="FF10" i="115"/>
  <c r="FF10" i="112"/>
  <c r="FF32" i="115"/>
  <c r="FF30" i="115" s="1"/>
  <c r="FF10" i="100"/>
  <c r="FF10" i="109"/>
  <c r="FF10" i="106"/>
  <c r="GC135" i="107"/>
  <c r="GA138" i="107"/>
  <c r="GF130" i="107"/>
  <c r="GP125" i="107"/>
  <c r="GL127" i="107"/>
  <c r="GU120" i="107"/>
  <c r="GZ123" i="107"/>
  <c r="HF124" i="107"/>
  <c r="CK95" i="106"/>
  <c r="F93" i="108"/>
  <c r="FG2" i="107" l="1"/>
  <c r="FF55" i="106" s="1"/>
  <c r="FI162" i="107"/>
  <c r="FH2" i="107"/>
  <c r="FG55" i="106" s="1"/>
  <c r="FF44" i="115"/>
  <c r="FF45" i="115"/>
  <c r="FF106" i="87"/>
  <c r="FF79" i="87"/>
  <c r="FF20" i="115"/>
  <c r="FF47" i="115"/>
  <c r="FE105" i="87"/>
  <c r="FE78" i="87"/>
  <c r="GG130" i="107"/>
  <c r="GM127" i="107"/>
  <c r="GB138" i="107"/>
  <c r="GQ125" i="107"/>
  <c r="GD135" i="107"/>
  <c r="GV120" i="107"/>
  <c r="HA123" i="107"/>
  <c r="HG124" i="107"/>
  <c r="C94" i="108"/>
  <c r="FG10" i="115" l="1"/>
  <c r="FG20" i="115" s="1"/>
  <c r="FG10" i="100"/>
  <c r="FG32" i="115"/>
  <c r="FG30" i="115" s="1"/>
  <c r="FG10" i="109"/>
  <c r="FG10" i="112"/>
  <c r="FG79" i="87"/>
  <c r="FG10" i="106"/>
  <c r="FH83" i="106"/>
  <c r="FH67" i="106" s="1"/>
  <c r="B166" i="107" s="1"/>
  <c r="FI166" i="107" s="1"/>
  <c r="FJ166" i="107" s="1"/>
  <c r="FK166" i="107" s="1"/>
  <c r="FL166" i="107" s="1"/>
  <c r="FM166" i="107" s="1"/>
  <c r="FN166" i="107" s="1"/>
  <c r="FO166" i="107" s="1"/>
  <c r="FP166" i="107" s="1"/>
  <c r="FQ166" i="107" s="1"/>
  <c r="FR166" i="107" s="1"/>
  <c r="FS166" i="107" s="1"/>
  <c r="FT166" i="107" s="1"/>
  <c r="FU166" i="107" s="1"/>
  <c r="FV166" i="107" s="1"/>
  <c r="FW166" i="107" s="1"/>
  <c r="FX166" i="107" s="1"/>
  <c r="FY166" i="107" s="1"/>
  <c r="FZ166" i="107" s="1"/>
  <c r="GA166" i="107" s="1"/>
  <c r="GB166" i="107" s="1"/>
  <c r="GC166" i="107" s="1"/>
  <c r="GD166" i="107" s="1"/>
  <c r="GE166" i="107" s="1"/>
  <c r="GF166" i="107" s="1"/>
  <c r="GG166" i="107" s="1"/>
  <c r="GH166" i="107" s="1"/>
  <c r="GI166" i="107" s="1"/>
  <c r="GJ166" i="107" s="1"/>
  <c r="GK166" i="107" s="1"/>
  <c r="GL166" i="107" s="1"/>
  <c r="GM166" i="107" s="1"/>
  <c r="GN166" i="107" s="1"/>
  <c r="GO166" i="107" s="1"/>
  <c r="GP166" i="107" s="1"/>
  <c r="GQ166" i="107" s="1"/>
  <c r="GR166" i="107" s="1"/>
  <c r="GS166" i="107" s="1"/>
  <c r="GT166" i="107" s="1"/>
  <c r="GU166" i="107" s="1"/>
  <c r="GV166" i="107" s="1"/>
  <c r="GW166" i="107" s="1"/>
  <c r="GX166" i="107" s="1"/>
  <c r="GY166" i="107" s="1"/>
  <c r="GZ166" i="107" s="1"/>
  <c r="HA166" i="107" s="1"/>
  <c r="HB166" i="107" s="1"/>
  <c r="HC166" i="107" s="1"/>
  <c r="HD166" i="107" s="1"/>
  <c r="HE166" i="107" s="1"/>
  <c r="HF166" i="107" s="1"/>
  <c r="HG166" i="107" s="1"/>
  <c r="HH166" i="107" s="1"/>
  <c r="HI166" i="107" s="1"/>
  <c r="HJ166" i="107" s="1"/>
  <c r="FJ162" i="107"/>
  <c r="FF105" i="87"/>
  <c r="FF78" i="87"/>
  <c r="GC138" i="107"/>
  <c r="GN127" i="107"/>
  <c r="GE135" i="107"/>
  <c r="GR125" i="107"/>
  <c r="GH130" i="107"/>
  <c r="GW120" i="107"/>
  <c r="HB123" i="107"/>
  <c r="HH124" i="107"/>
  <c r="CL56" i="106"/>
  <c r="E94" i="108"/>
  <c r="FG44" i="115" l="1"/>
  <c r="FG47" i="115"/>
  <c r="FG45" i="115"/>
  <c r="FG106" i="87"/>
  <c r="FI2" i="107"/>
  <c r="FH55" i="106" s="1"/>
  <c r="FK162" i="107"/>
  <c r="FL162" i="107" s="1"/>
  <c r="FM162" i="107" s="1"/>
  <c r="FN162" i="107" s="1"/>
  <c r="FO162" i="107" s="1"/>
  <c r="FP162" i="107" s="1"/>
  <c r="FQ162" i="107" s="1"/>
  <c r="FR162" i="107" s="1"/>
  <c r="FS162" i="107" s="1"/>
  <c r="FT162" i="107" s="1"/>
  <c r="FU162" i="107" s="1"/>
  <c r="FV162" i="107" s="1"/>
  <c r="FW162" i="107" s="1"/>
  <c r="FX162" i="107" s="1"/>
  <c r="FY162" i="107" s="1"/>
  <c r="FZ162" i="107" s="1"/>
  <c r="GA162" i="107" s="1"/>
  <c r="GB162" i="107" s="1"/>
  <c r="GC162" i="107" s="1"/>
  <c r="GD162" i="107" s="1"/>
  <c r="GE162" i="107" s="1"/>
  <c r="GF162" i="107" s="1"/>
  <c r="GG162" i="107" s="1"/>
  <c r="GH162" i="107" s="1"/>
  <c r="GI162" i="107" s="1"/>
  <c r="GJ162" i="107" s="1"/>
  <c r="GK162" i="107" s="1"/>
  <c r="GL162" i="107" s="1"/>
  <c r="GM162" i="107" s="1"/>
  <c r="GN162" i="107" s="1"/>
  <c r="GO162" i="107" s="1"/>
  <c r="GP162" i="107" s="1"/>
  <c r="GQ162" i="107" s="1"/>
  <c r="GR162" i="107" s="1"/>
  <c r="GS162" i="107" s="1"/>
  <c r="GT162" i="107" s="1"/>
  <c r="GU162" i="107" s="1"/>
  <c r="GV162" i="107" s="1"/>
  <c r="GW162" i="107" s="1"/>
  <c r="GX162" i="107" s="1"/>
  <c r="GY162" i="107" s="1"/>
  <c r="GZ162" i="107" s="1"/>
  <c r="HA162" i="107" s="1"/>
  <c r="HB162" i="107" s="1"/>
  <c r="HC162" i="107" s="1"/>
  <c r="HD162" i="107" s="1"/>
  <c r="HE162" i="107" s="1"/>
  <c r="HF162" i="107" s="1"/>
  <c r="HG162" i="107" s="1"/>
  <c r="HH162" i="107" s="1"/>
  <c r="HI162" i="107" s="1"/>
  <c r="HJ162" i="107" s="1"/>
  <c r="FG105" i="87"/>
  <c r="FG78" i="87"/>
  <c r="FH32" i="115"/>
  <c r="FH30" i="115" s="1"/>
  <c r="FH10" i="100"/>
  <c r="FH10" i="106"/>
  <c r="FH10" i="112"/>
  <c r="FH10" i="115"/>
  <c r="FH10" i="109"/>
  <c r="GF135" i="107"/>
  <c r="GI130" i="107"/>
  <c r="GS125" i="107"/>
  <c r="GO127" i="107"/>
  <c r="GD138" i="107"/>
  <c r="GX120" i="107"/>
  <c r="HC123" i="107"/>
  <c r="HI124" i="107"/>
  <c r="CL95" i="106"/>
  <c r="F94" i="108"/>
  <c r="FI83" i="106" l="1"/>
  <c r="FI67" i="106" s="1"/>
  <c r="B167" i="107" s="1"/>
  <c r="FJ167" i="107" s="1"/>
  <c r="FK167" i="107" s="1"/>
  <c r="FL167" i="107" s="1"/>
  <c r="FM167" i="107" s="1"/>
  <c r="FN167" i="107" s="1"/>
  <c r="FO167" i="107" s="1"/>
  <c r="FP167" i="107" s="1"/>
  <c r="FQ167" i="107" s="1"/>
  <c r="FR167" i="107" s="1"/>
  <c r="FS167" i="107" s="1"/>
  <c r="FT167" i="107" s="1"/>
  <c r="FU167" i="107" s="1"/>
  <c r="FV167" i="107" s="1"/>
  <c r="FW167" i="107" s="1"/>
  <c r="FX167" i="107" s="1"/>
  <c r="FY167" i="107" s="1"/>
  <c r="FZ167" i="107" s="1"/>
  <c r="GA167" i="107" s="1"/>
  <c r="GB167" i="107" s="1"/>
  <c r="GC167" i="107" s="1"/>
  <c r="GD167" i="107" s="1"/>
  <c r="GE167" i="107" s="1"/>
  <c r="GF167" i="107" s="1"/>
  <c r="GG167" i="107" s="1"/>
  <c r="GH167" i="107" s="1"/>
  <c r="GI167" i="107" s="1"/>
  <c r="GJ167" i="107" s="1"/>
  <c r="GK167" i="107" s="1"/>
  <c r="GL167" i="107" s="1"/>
  <c r="GM167" i="107" s="1"/>
  <c r="GN167" i="107" s="1"/>
  <c r="GO167" i="107" s="1"/>
  <c r="GP167" i="107" s="1"/>
  <c r="GQ167" i="107" s="1"/>
  <c r="GR167" i="107" s="1"/>
  <c r="GS167" i="107" s="1"/>
  <c r="GT167" i="107" s="1"/>
  <c r="GU167" i="107" s="1"/>
  <c r="GV167" i="107" s="1"/>
  <c r="GW167" i="107" s="1"/>
  <c r="GX167" i="107" s="1"/>
  <c r="GY167" i="107" s="1"/>
  <c r="GZ167" i="107" s="1"/>
  <c r="HA167" i="107" s="1"/>
  <c r="HB167" i="107" s="1"/>
  <c r="HC167" i="107" s="1"/>
  <c r="HD167" i="107" s="1"/>
  <c r="HE167" i="107" s="1"/>
  <c r="HF167" i="107" s="1"/>
  <c r="HG167" i="107" s="1"/>
  <c r="HH167" i="107" s="1"/>
  <c r="HI167" i="107" s="1"/>
  <c r="HJ167" i="107" s="1"/>
  <c r="FJ2" i="107"/>
  <c r="FI55" i="106" s="1"/>
  <c r="FH45" i="115"/>
  <c r="FH44" i="115"/>
  <c r="FH79" i="87"/>
  <c r="FH106" i="87"/>
  <c r="FH47" i="115"/>
  <c r="FH20" i="115"/>
  <c r="GT125" i="107"/>
  <c r="GJ130" i="107"/>
  <c r="GE138" i="107"/>
  <c r="GP127" i="107"/>
  <c r="GG135" i="107"/>
  <c r="GY120" i="107"/>
  <c r="HD123" i="107"/>
  <c r="HJ124" i="107"/>
  <c r="C95" i="108"/>
  <c r="FH105" i="87" l="1"/>
  <c r="FH78" i="87"/>
  <c r="FJ83" i="106"/>
  <c r="FJ67" i="106" s="1"/>
  <c r="B168" i="107" s="1"/>
  <c r="FK168" i="107" s="1"/>
  <c r="FI10" i="106"/>
  <c r="FI10" i="115"/>
  <c r="FI10" i="100"/>
  <c r="FI10" i="109"/>
  <c r="FI32" i="115"/>
  <c r="FI30" i="115" s="1"/>
  <c r="FI10" i="112"/>
  <c r="GF138" i="107"/>
  <c r="GH135" i="107"/>
  <c r="GK130" i="107"/>
  <c r="GQ127" i="107"/>
  <c r="GU125" i="107"/>
  <c r="GZ120" i="107"/>
  <c r="HE123" i="107"/>
  <c r="CM56" i="106"/>
  <c r="E95" i="108"/>
  <c r="FL168" i="107" l="1"/>
  <c r="FK2" i="107"/>
  <c r="FJ55" i="106" s="1"/>
  <c r="FJ10" i="112"/>
  <c r="FJ10" i="106"/>
  <c r="FJ10" i="109"/>
  <c r="FJ10" i="115"/>
  <c r="FJ32" i="115"/>
  <c r="FJ30" i="115" s="1"/>
  <c r="FJ10" i="100"/>
  <c r="FI45" i="115"/>
  <c r="FI44" i="115"/>
  <c r="FI79" i="87"/>
  <c r="FI106" i="87"/>
  <c r="FI20" i="115"/>
  <c r="FI47" i="115"/>
  <c r="GL130" i="107"/>
  <c r="GI135" i="107"/>
  <c r="GV125" i="107"/>
  <c r="GR127" i="107"/>
  <c r="GG138" i="107"/>
  <c r="HA120" i="107"/>
  <c r="HF123" i="107"/>
  <c r="CM95" i="106"/>
  <c r="F95" i="108"/>
  <c r="FM168" i="107" l="1"/>
  <c r="FI105" i="87"/>
  <c r="FI78" i="87"/>
  <c r="FJ20" i="115"/>
  <c r="FJ47" i="115"/>
  <c r="FK83" i="106"/>
  <c r="FK67" i="106" s="1"/>
  <c r="B169" i="107" s="1"/>
  <c r="FL169" i="107" s="1"/>
  <c r="FM169" i="107" s="1"/>
  <c r="FN169" i="107" s="1"/>
  <c r="FO169" i="107" s="1"/>
  <c r="FP169" i="107" s="1"/>
  <c r="FQ169" i="107" s="1"/>
  <c r="FR169" i="107" s="1"/>
  <c r="FS169" i="107" s="1"/>
  <c r="FT169" i="107" s="1"/>
  <c r="FU169" i="107" s="1"/>
  <c r="FV169" i="107" s="1"/>
  <c r="FW169" i="107" s="1"/>
  <c r="FX169" i="107" s="1"/>
  <c r="FY169" i="107" s="1"/>
  <c r="FZ169" i="107" s="1"/>
  <c r="GA169" i="107" s="1"/>
  <c r="GB169" i="107" s="1"/>
  <c r="GC169" i="107" s="1"/>
  <c r="GD169" i="107" s="1"/>
  <c r="GE169" i="107" s="1"/>
  <c r="GF169" i="107" s="1"/>
  <c r="GG169" i="107" s="1"/>
  <c r="GH169" i="107" s="1"/>
  <c r="GI169" i="107" s="1"/>
  <c r="GJ169" i="107" s="1"/>
  <c r="GK169" i="107" s="1"/>
  <c r="GL169" i="107" s="1"/>
  <c r="GM169" i="107" s="1"/>
  <c r="GN169" i="107" s="1"/>
  <c r="GO169" i="107" s="1"/>
  <c r="GP169" i="107" s="1"/>
  <c r="GQ169" i="107" s="1"/>
  <c r="GR169" i="107" s="1"/>
  <c r="GS169" i="107" s="1"/>
  <c r="GT169" i="107" s="1"/>
  <c r="GU169" i="107" s="1"/>
  <c r="GV169" i="107" s="1"/>
  <c r="GW169" i="107" s="1"/>
  <c r="GX169" i="107" s="1"/>
  <c r="GY169" i="107" s="1"/>
  <c r="GZ169" i="107" s="1"/>
  <c r="HA169" i="107" s="1"/>
  <c r="HB169" i="107" s="1"/>
  <c r="HC169" i="107" s="1"/>
  <c r="HD169" i="107" s="1"/>
  <c r="HE169" i="107" s="1"/>
  <c r="HF169" i="107" s="1"/>
  <c r="HG169" i="107" s="1"/>
  <c r="HH169" i="107" s="1"/>
  <c r="HI169" i="107" s="1"/>
  <c r="HJ169" i="107" s="1"/>
  <c r="FJ45" i="115"/>
  <c r="FJ44" i="115"/>
  <c r="FJ106" i="87"/>
  <c r="FJ79" i="87"/>
  <c r="GW125" i="107"/>
  <c r="GJ135" i="107"/>
  <c r="GH138" i="107"/>
  <c r="GM130" i="107"/>
  <c r="GS127" i="107"/>
  <c r="HB120" i="107"/>
  <c r="HG123" i="107"/>
  <c r="C96" i="108"/>
  <c r="FL83" i="106" l="1"/>
  <c r="FL67" i="106" s="1"/>
  <c r="B170" i="107" s="1"/>
  <c r="FM170" i="107" s="1"/>
  <c r="FN170" i="107" s="1"/>
  <c r="FO170" i="107" s="1"/>
  <c r="FP170" i="107" s="1"/>
  <c r="FQ170" i="107" s="1"/>
  <c r="FR170" i="107" s="1"/>
  <c r="FS170" i="107" s="1"/>
  <c r="FT170" i="107" s="1"/>
  <c r="FU170" i="107" s="1"/>
  <c r="FV170" i="107" s="1"/>
  <c r="FW170" i="107" s="1"/>
  <c r="FX170" i="107" s="1"/>
  <c r="FY170" i="107" s="1"/>
  <c r="FZ170" i="107" s="1"/>
  <c r="GA170" i="107" s="1"/>
  <c r="GB170" i="107" s="1"/>
  <c r="GC170" i="107" s="1"/>
  <c r="GD170" i="107" s="1"/>
  <c r="GE170" i="107" s="1"/>
  <c r="GF170" i="107" s="1"/>
  <c r="GG170" i="107" s="1"/>
  <c r="GH170" i="107" s="1"/>
  <c r="GI170" i="107" s="1"/>
  <c r="GJ170" i="107" s="1"/>
  <c r="GK170" i="107" s="1"/>
  <c r="GL170" i="107" s="1"/>
  <c r="GM170" i="107" s="1"/>
  <c r="GN170" i="107" s="1"/>
  <c r="GO170" i="107" s="1"/>
  <c r="GP170" i="107" s="1"/>
  <c r="GQ170" i="107" s="1"/>
  <c r="GR170" i="107" s="1"/>
  <c r="GS170" i="107" s="1"/>
  <c r="GT170" i="107" s="1"/>
  <c r="GU170" i="107" s="1"/>
  <c r="GV170" i="107" s="1"/>
  <c r="GW170" i="107" s="1"/>
  <c r="GX170" i="107" s="1"/>
  <c r="GY170" i="107" s="1"/>
  <c r="GZ170" i="107" s="1"/>
  <c r="HA170" i="107" s="1"/>
  <c r="HB170" i="107" s="1"/>
  <c r="HC170" i="107" s="1"/>
  <c r="HD170" i="107" s="1"/>
  <c r="HE170" i="107" s="1"/>
  <c r="HF170" i="107" s="1"/>
  <c r="HG170" i="107" s="1"/>
  <c r="HH170" i="107" s="1"/>
  <c r="HI170" i="107" s="1"/>
  <c r="HJ170" i="107" s="1"/>
  <c r="FL2" i="107"/>
  <c r="FK55" i="106" s="1"/>
  <c r="FN168" i="107"/>
  <c r="FO168" i="107" s="1"/>
  <c r="FP168" i="107" s="1"/>
  <c r="FQ168" i="107" s="1"/>
  <c r="FR168" i="107" s="1"/>
  <c r="FS168" i="107" s="1"/>
  <c r="FT168" i="107" s="1"/>
  <c r="FU168" i="107" s="1"/>
  <c r="FV168" i="107" s="1"/>
  <c r="FW168" i="107" s="1"/>
  <c r="FX168" i="107" s="1"/>
  <c r="FY168" i="107" s="1"/>
  <c r="FZ168" i="107" s="1"/>
  <c r="GA168" i="107" s="1"/>
  <c r="GB168" i="107" s="1"/>
  <c r="GC168" i="107" s="1"/>
  <c r="GD168" i="107" s="1"/>
  <c r="GE168" i="107" s="1"/>
  <c r="GF168" i="107" s="1"/>
  <c r="GG168" i="107" s="1"/>
  <c r="GH168" i="107" s="1"/>
  <c r="GI168" i="107" s="1"/>
  <c r="GJ168" i="107" s="1"/>
  <c r="GK168" i="107" s="1"/>
  <c r="GL168" i="107" s="1"/>
  <c r="GM168" i="107" s="1"/>
  <c r="GN168" i="107" s="1"/>
  <c r="GO168" i="107" s="1"/>
  <c r="GP168" i="107" s="1"/>
  <c r="GQ168" i="107" s="1"/>
  <c r="GR168" i="107" s="1"/>
  <c r="GS168" i="107" s="1"/>
  <c r="GT168" i="107" s="1"/>
  <c r="GU168" i="107" s="1"/>
  <c r="GV168" i="107" s="1"/>
  <c r="GW168" i="107" s="1"/>
  <c r="GX168" i="107" s="1"/>
  <c r="GY168" i="107" s="1"/>
  <c r="GZ168" i="107" s="1"/>
  <c r="HA168" i="107" s="1"/>
  <c r="HB168" i="107" s="1"/>
  <c r="HC168" i="107" s="1"/>
  <c r="HD168" i="107" s="1"/>
  <c r="HE168" i="107" s="1"/>
  <c r="HF168" i="107" s="1"/>
  <c r="HG168" i="107" s="1"/>
  <c r="HH168" i="107" s="1"/>
  <c r="HI168" i="107" s="1"/>
  <c r="HJ168" i="107" s="1"/>
  <c r="FK32" i="115"/>
  <c r="FK30" i="115" s="1"/>
  <c r="FK10" i="100"/>
  <c r="FK10" i="115"/>
  <c r="FK10" i="112"/>
  <c r="FK10" i="106"/>
  <c r="FK10" i="109"/>
  <c r="FJ105" i="87"/>
  <c r="FJ78" i="87"/>
  <c r="GK135" i="107"/>
  <c r="GT127" i="107"/>
  <c r="GN130" i="107"/>
  <c r="GI138" i="107"/>
  <c r="GX125" i="107"/>
  <c r="HC120" i="107"/>
  <c r="HH123" i="107"/>
  <c r="CN56" i="106"/>
  <c r="E96" i="108"/>
  <c r="FM2" i="107" l="1"/>
  <c r="FL55" i="106" s="1"/>
  <c r="FK45" i="115"/>
  <c r="FK44" i="115"/>
  <c r="FK79" i="87"/>
  <c r="FK106" i="87"/>
  <c r="FK47" i="115"/>
  <c r="FK20" i="115"/>
  <c r="GY125" i="107"/>
  <c r="GU127" i="107"/>
  <c r="GJ138" i="107"/>
  <c r="GL135" i="107"/>
  <c r="GO130" i="107"/>
  <c r="HD120" i="107"/>
  <c r="HI123" i="107"/>
  <c r="CN95" i="106"/>
  <c r="F96" i="108"/>
  <c r="FM83" i="106" l="1"/>
  <c r="FM67" i="106" s="1"/>
  <c r="B171" i="107" s="1"/>
  <c r="FN171" i="107" s="1"/>
  <c r="FK105" i="87"/>
  <c r="FK78" i="87"/>
  <c r="FL10" i="112"/>
  <c r="FL10" i="100"/>
  <c r="FL10" i="109"/>
  <c r="FL10" i="106"/>
  <c r="FL32" i="115"/>
  <c r="FL30" i="115" s="1"/>
  <c r="FL10" i="115"/>
  <c r="GK138" i="107"/>
  <c r="GP130" i="107"/>
  <c r="GV127" i="107"/>
  <c r="GZ125" i="107"/>
  <c r="GM135" i="107"/>
  <c r="HE120" i="107"/>
  <c r="HJ123" i="107"/>
  <c r="C97" i="108"/>
  <c r="FO171" i="107" l="1"/>
  <c r="FP171" i="107" s="1"/>
  <c r="FQ171" i="107" s="1"/>
  <c r="FR171" i="107" s="1"/>
  <c r="FS171" i="107" s="1"/>
  <c r="FT171" i="107" s="1"/>
  <c r="FU171" i="107" s="1"/>
  <c r="FV171" i="107" s="1"/>
  <c r="FW171" i="107" s="1"/>
  <c r="FX171" i="107" s="1"/>
  <c r="FY171" i="107" s="1"/>
  <c r="FZ171" i="107" s="1"/>
  <c r="GA171" i="107" s="1"/>
  <c r="GB171" i="107" s="1"/>
  <c r="GC171" i="107" s="1"/>
  <c r="GD171" i="107" s="1"/>
  <c r="GE171" i="107" s="1"/>
  <c r="GF171" i="107" s="1"/>
  <c r="GG171" i="107" s="1"/>
  <c r="GH171" i="107" s="1"/>
  <c r="GI171" i="107" s="1"/>
  <c r="GJ171" i="107" s="1"/>
  <c r="GK171" i="107" s="1"/>
  <c r="GL171" i="107" s="1"/>
  <c r="GM171" i="107" s="1"/>
  <c r="GN171" i="107" s="1"/>
  <c r="GO171" i="107" s="1"/>
  <c r="GP171" i="107" s="1"/>
  <c r="GQ171" i="107" s="1"/>
  <c r="GR171" i="107" s="1"/>
  <c r="GS171" i="107" s="1"/>
  <c r="GT171" i="107" s="1"/>
  <c r="GU171" i="107" s="1"/>
  <c r="GV171" i="107" s="1"/>
  <c r="GW171" i="107" s="1"/>
  <c r="GX171" i="107" s="1"/>
  <c r="GY171" i="107" s="1"/>
  <c r="GZ171" i="107" s="1"/>
  <c r="HA171" i="107" s="1"/>
  <c r="HB171" i="107" s="1"/>
  <c r="HC171" i="107" s="1"/>
  <c r="HD171" i="107" s="1"/>
  <c r="HE171" i="107" s="1"/>
  <c r="HF171" i="107" s="1"/>
  <c r="HG171" i="107" s="1"/>
  <c r="HH171" i="107" s="1"/>
  <c r="HI171" i="107" s="1"/>
  <c r="HJ171" i="107" s="1"/>
  <c r="FN2" i="107"/>
  <c r="FM55" i="106" s="1"/>
  <c r="FL79" i="87"/>
  <c r="FL106" i="87"/>
  <c r="FL44" i="115"/>
  <c r="FL45" i="115"/>
  <c r="FL20" i="115"/>
  <c r="FL47" i="115"/>
  <c r="GN135" i="107"/>
  <c r="GW127" i="107"/>
  <c r="GQ130" i="107"/>
  <c r="HA125" i="107"/>
  <c r="GL138" i="107"/>
  <c r="HF120" i="107"/>
  <c r="CO56" i="106"/>
  <c r="E97" i="108"/>
  <c r="FL105" i="87" l="1"/>
  <c r="FL78" i="87"/>
  <c r="FM10" i="106"/>
  <c r="FM10" i="112"/>
  <c r="FM32" i="115"/>
  <c r="FM30" i="115" s="1"/>
  <c r="FM10" i="100"/>
  <c r="FM10" i="109"/>
  <c r="FM10" i="115"/>
  <c r="GR130" i="107"/>
  <c r="GM138" i="107"/>
  <c r="GX127" i="107"/>
  <c r="HB125" i="107"/>
  <c r="GO135" i="107"/>
  <c r="HG120" i="107"/>
  <c r="CO95" i="106"/>
  <c r="F97" i="108"/>
  <c r="FN83" i="106" l="1"/>
  <c r="FN67" i="106" s="1"/>
  <c r="B172" i="107" s="1"/>
  <c r="FO172" i="107" s="1"/>
  <c r="FP172" i="107" s="1"/>
  <c r="FO2" i="107"/>
  <c r="FN55" i="106" s="1"/>
  <c r="FM106" i="87"/>
  <c r="FM79" i="87"/>
  <c r="FM44" i="115"/>
  <c r="FM45" i="115"/>
  <c r="FM20" i="115"/>
  <c r="FM47" i="115"/>
  <c r="GY127" i="107"/>
  <c r="GN138" i="107"/>
  <c r="GP135" i="107"/>
  <c r="HC125" i="107"/>
  <c r="GS130" i="107"/>
  <c r="HH120" i="107"/>
  <c r="C98" i="108"/>
  <c r="FQ172" i="107" l="1"/>
  <c r="FR172" i="107" s="1"/>
  <c r="FS172" i="107" s="1"/>
  <c r="FT172" i="107" s="1"/>
  <c r="FU172" i="107" s="1"/>
  <c r="FV172" i="107" s="1"/>
  <c r="FW172" i="107" s="1"/>
  <c r="FX172" i="107" s="1"/>
  <c r="FY172" i="107" s="1"/>
  <c r="FZ172" i="107" s="1"/>
  <c r="GA172" i="107" s="1"/>
  <c r="GB172" i="107" s="1"/>
  <c r="GC172" i="107" s="1"/>
  <c r="GD172" i="107" s="1"/>
  <c r="GE172" i="107" s="1"/>
  <c r="GF172" i="107" s="1"/>
  <c r="GG172" i="107" s="1"/>
  <c r="GH172" i="107" s="1"/>
  <c r="GI172" i="107" s="1"/>
  <c r="GJ172" i="107" s="1"/>
  <c r="GK172" i="107" s="1"/>
  <c r="GL172" i="107" s="1"/>
  <c r="GM172" i="107" s="1"/>
  <c r="GN172" i="107" s="1"/>
  <c r="GO172" i="107" s="1"/>
  <c r="GP172" i="107" s="1"/>
  <c r="GQ172" i="107" s="1"/>
  <c r="GR172" i="107" s="1"/>
  <c r="GS172" i="107" s="1"/>
  <c r="GT172" i="107" s="1"/>
  <c r="GU172" i="107" s="1"/>
  <c r="GV172" i="107" s="1"/>
  <c r="GW172" i="107" s="1"/>
  <c r="GX172" i="107" s="1"/>
  <c r="GY172" i="107" s="1"/>
  <c r="GZ172" i="107" s="1"/>
  <c r="HA172" i="107" s="1"/>
  <c r="HB172" i="107" s="1"/>
  <c r="HC172" i="107" s="1"/>
  <c r="HD172" i="107" s="1"/>
  <c r="HE172" i="107" s="1"/>
  <c r="HF172" i="107" s="1"/>
  <c r="HG172" i="107" s="1"/>
  <c r="HH172" i="107" s="1"/>
  <c r="HI172" i="107" s="1"/>
  <c r="HJ172" i="107" s="1"/>
  <c r="FO83" i="106"/>
  <c r="FO67" i="106" s="1"/>
  <c r="B173" i="107" s="1"/>
  <c r="FP173" i="107" s="1"/>
  <c r="FQ173" i="107" s="1"/>
  <c r="FR173" i="107" s="1"/>
  <c r="FS173" i="107" s="1"/>
  <c r="FT173" i="107" s="1"/>
  <c r="FU173" i="107" s="1"/>
  <c r="FV173" i="107" s="1"/>
  <c r="FW173" i="107" s="1"/>
  <c r="FX173" i="107" s="1"/>
  <c r="FY173" i="107" s="1"/>
  <c r="FZ173" i="107" s="1"/>
  <c r="GA173" i="107" s="1"/>
  <c r="GB173" i="107" s="1"/>
  <c r="GC173" i="107" s="1"/>
  <c r="GD173" i="107" s="1"/>
  <c r="GE173" i="107" s="1"/>
  <c r="GF173" i="107" s="1"/>
  <c r="GG173" i="107" s="1"/>
  <c r="GH173" i="107" s="1"/>
  <c r="GI173" i="107" s="1"/>
  <c r="GJ173" i="107" s="1"/>
  <c r="GK173" i="107" s="1"/>
  <c r="GL173" i="107" s="1"/>
  <c r="GM173" i="107" s="1"/>
  <c r="GN173" i="107" s="1"/>
  <c r="GO173" i="107" s="1"/>
  <c r="GP173" i="107" s="1"/>
  <c r="GQ173" i="107" s="1"/>
  <c r="GR173" i="107" s="1"/>
  <c r="GS173" i="107" s="1"/>
  <c r="GT173" i="107" s="1"/>
  <c r="GU173" i="107" s="1"/>
  <c r="GV173" i="107" s="1"/>
  <c r="GW173" i="107" s="1"/>
  <c r="GX173" i="107" s="1"/>
  <c r="GY173" i="107" s="1"/>
  <c r="GZ173" i="107" s="1"/>
  <c r="HA173" i="107" s="1"/>
  <c r="HB173" i="107" s="1"/>
  <c r="HC173" i="107" s="1"/>
  <c r="HD173" i="107" s="1"/>
  <c r="HE173" i="107" s="1"/>
  <c r="HF173" i="107" s="1"/>
  <c r="HG173" i="107" s="1"/>
  <c r="HH173" i="107" s="1"/>
  <c r="HI173" i="107" s="1"/>
  <c r="HJ173" i="107" s="1"/>
  <c r="FM78" i="87"/>
  <c r="FM105" i="87"/>
  <c r="FN32" i="115"/>
  <c r="FN30" i="115" s="1"/>
  <c r="FN10" i="115"/>
  <c r="FN10" i="112"/>
  <c r="FN10" i="100"/>
  <c r="FN10" i="106"/>
  <c r="FN10" i="109"/>
  <c r="GQ135" i="107"/>
  <c r="GT130" i="107"/>
  <c r="GO138" i="107"/>
  <c r="HD125" i="107"/>
  <c r="GZ127" i="107"/>
  <c r="HI120" i="107"/>
  <c r="E98" i="108"/>
  <c r="CP56" i="106"/>
  <c r="FP2" i="107" l="1"/>
  <c r="FO55" i="106" s="1"/>
  <c r="FN20" i="115"/>
  <c r="FN47" i="115"/>
  <c r="FN106" i="87"/>
  <c r="FN79" i="87"/>
  <c r="FN45" i="115"/>
  <c r="FN44" i="115"/>
  <c r="FO32" i="115"/>
  <c r="FO30" i="115" s="1"/>
  <c r="FO10" i="115"/>
  <c r="FO10" i="100"/>
  <c r="FO10" i="109"/>
  <c r="FO10" i="106"/>
  <c r="FO10" i="112"/>
  <c r="GP138" i="107"/>
  <c r="GU130" i="107"/>
  <c r="HA127" i="107"/>
  <c r="GR135" i="107"/>
  <c r="HE125" i="107"/>
  <c r="HJ120" i="107"/>
  <c r="CP95" i="106"/>
  <c r="F98" i="108"/>
  <c r="FP83" i="106" l="1"/>
  <c r="FP67" i="106" s="1"/>
  <c r="B174" i="107" s="1"/>
  <c r="FQ174" i="107" s="1"/>
  <c r="FR174" i="107" s="1"/>
  <c r="FS174" i="107" s="1"/>
  <c r="FT174" i="107" s="1"/>
  <c r="FU174" i="107" s="1"/>
  <c r="FV174" i="107" s="1"/>
  <c r="FW174" i="107" s="1"/>
  <c r="FX174" i="107" s="1"/>
  <c r="FY174" i="107" s="1"/>
  <c r="FZ174" i="107" s="1"/>
  <c r="GA174" i="107" s="1"/>
  <c r="GB174" i="107" s="1"/>
  <c r="GC174" i="107" s="1"/>
  <c r="GD174" i="107" s="1"/>
  <c r="GE174" i="107" s="1"/>
  <c r="GF174" i="107" s="1"/>
  <c r="GG174" i="107" s="1"/>
  <c r="GH174" i="107" s="1"/>
  <c r="GI174" i="107" s="1"/>
  <c r="GJ174" i="107" s="1"/>
  <c r="GK174" i="107" s="1"/>
  <c r="GL174" i="107" s="1"/>
  <c r="GM174" i="107" s="1"/>
  <c r="GN174" i="107" s="1"/>
  <c r="GO174" i="107" s="1"/>
  <c r="GP174" i="107" s="1"/>
  <c r="GQ174" i="107" s="1"/>
  <c r="GR174" i="107" s="1"/>
  <c r="GS174" i="107" s="1"/>
  <c r="GT174" i="107" s="1"/>
  <c r="GU174" i="107" s="1"/>
  <c r="GV174" i="107" s="1"/>
  <c r="GW174" i="107" s="1"/>
  <c r="GX174" i="107" s="1"/>
  <c r="GY174" i="107" s="1"/>
  <c r="GZ174" i="107" s="1"/>
  <c r="HA174" i="107" s="1"/>
  <c r="HB174" i="107" s="1"/>
  <c r="HC174" i="107" s="1"/>
  <c r="HD174" i="107" s="1"/>
  <c r="HE174" i="107" s="1"/>
  <c r="HF174" i="107" s="1"/>
  <c r="HG174" i="107" s="1"/>
  <c r="HH174" i="107" s="1"/>
  <c r="HI174" i="107" s="1"/>
  <c r="HJ174" i="107" s="1"/>
  <c r="FO44" i="115"/>
  <c r="FO45" i="115"/>
  <c r="FO47" i="115"/>
  <c r="FO20" i="115"/>
  <c r="FO106" i="87"/>
  <c r="FO79" i="87"/>
  <c r="FN78" i="87"/>
  <c r="FN105" i="87"/>
  <c r="HB127" i="107"/>
  <c r="GV130" i="107"/>
  <c r="HF125" i="107"/>
  <c r="GS135" i="107"/>
  <c r="GQ138" i="107"/>
  <c r="C99" i="108"/>
  <c r="FQ2" i="107" l="1"/>
  <c r="FP55" i="106" s="1"/>
  <c r="FQ83" i="106"/>
  <c r="FQ67" i="106" s="1"/>
  <c r="B175" i="107" s="1"/>
  <c r="FR175" i="107" s="1"/>
  <c r="FO105" i="87"/>
  <c r="FO78" i="87"/>
  <c r="FP10" i="106"/>
  <c r="FP32" i="115"/>
  <c r="FP30" i="115" s="1"/>
  <c r="FP10" i="109"/>
  <c r="FP10" i="100"/>
  <c r="FP10" i="115"/>
  <c r="FP10" i="112"/>
  <c r="GR138" i="107"/>
  <c r="GW130" i="107"/>
  <c r="GT135" i="107"/>
  <c r="HC127" i="107"/>
  <c r="HG125" i="107"/>
  <c r="E99" i="108"/>
  <c r="CQ56" i="106"/>
  <c r="FS175" i="107" l="1"/>
  <c r="FR2" i="107"/>
  <c r="FQ55" i="106" s="1"/>
  <c r="FP47" i="115"/>
  <c r="FP20" i="115"/>
  <c r="FP44" i="115"/>
  <c r="FP45" i="115"/>
  <c r="FP79" i="87"/>
  <c r="FP106" i="87"/>
  <c r="GU135" i="107"/>
  <c r="HH125" i="107"/>
  <c r="GX130" i="107"/>
  <c r="GS138" i="107"/>
  <c r="HD127" i="107"/>
  <c r="CQ95" i="106"/>
  <c r="F99" i="108"/>
  <c r="FT175" i="107" l="1"/>
  <c r="FU175" i="107" s="1"/>
  <c r="FV175" i="107" s="1"/>
  <c r="FW175" i="107" s="1"/>
  <c r="FX175" i="107" s="1"/>
  <c r="FY175" i="107" s="1"/>
  <c r="FZ175" i="107" s="1"/>
  <c r="GA175" i="107" s="1"/>
  <c r="GB175" i="107" s="1"/>
  <c r="GC175" i="107" s="1"/>
  <c r="GD175" i="107" s="1"/>
  <c r="GE175" i="107" s="1"/>
  <c r="GF175" i="107" s="1"/>
  <c r="GG175" i="107" s="1"/>
  <c r="GH175" i="107" s="1"/>
  <c r="GI175" i="107" s="1"/>
  <c r="GJ175" i="107" s="1"/>
  <c r="GK175" i="107" s="1"/>
  <c r="GL175" i="107" s="1"/>
  <c r="GM175" i="107" s="1"/>
  <c r="GN175" i="107" s="1"/>
  <c r="GO175" i="107" s="1"/>
  <c r="GP175" i="107" s="1"/>
  <c r="GQ175" i="107" s="1"/>
  <c r="GR175" i="107" s="1"/>
  <c r="GS175" i="107" s="1"/>
  <c r="GT175" i="107" s="1"/>
  <c r="GU175" i="107" s="1"/>
  <c r="GV175" i="107" s="1"/>
  <c r="GW175" i="107" s="1"/>
  <c r="GX175" i="107" s="1"/>
  <c r="GY175" i="107" s="1"/>
  <c r="GZ175" i="107" s="1"/>
  <c r="HA175" i="107" s="1"/>
  <c r="HB175" i="107" s="1"/>
  <c r="HC175" i="107" s="1"/>
  <c r="HD175" i="107" s="1"/>
  <c r="HE175" i="107" s="1"/>
  <c r="HF175" i="107" s="1"/>
  <c r="HG175" i="107" s="1"/>
  <c r="HH175" i="107" s="1"/>
  <c r="HI175" i="107" s="1"/>
  <c r="HJ175" i="107" s="1"/>
  <c r="FR83" i="106"/>
  <c r="FR67" i="106" s="1"/>
  <c r="B176" i="107" s="1"/>
  <c r="FS176" i="107" s="1"/>
  <c r="FT176" i="107" s="1"/>
  <c r="FU176" i="107" s="1"/>
  <c r="FV176" i="107" s="1"/>
  <c r="FW176" i="107" s="1"/>
  <c r="FX176" i="107" s="1"/>
  <c r="FY176" i="107" s="1"/>
  <c r="FZ176" i="107" s="1"/>
  <c r="GA176" i="107" s="1"/>
  <c r="GB176" i="107" s="1"/>
  <c r="GC176" i="107" s="1"/>
  <c r="GD176" i="107" s="1"/>
  <c r="GE176" i="107" s="1"/>
  <c r="GF176" i="107" s="1"/>
  <c r="GG176" i="107" s="1"/>
  <c r="GH176" i="107" s="1"/>
  <c r="GI176" i="107" s="1"/>
  <c r="GJ176" i="107" s="1"/>
  <c r="GK176" i="107" s="1"/>
  <c r="GL176" i="107" s="1"/>
  <c r="GM176" i="107" s="1"/>
  <c r="GN176" i="107" s="1"/>
  <c r="GO176" i="107" s="1"/>
  <c r="GP176" i="107" s="1"/>
  <c r="GQ176" i="107" s="1"/>
  <c r="GR176" i="107" s="1"/>
  <c r="GS176" i="107" s="1"/>
  <c r="GT176" i="107" s="1"/>
  <c r="GU176" i="107" s="1"/>
  <c r="GV176" i="107" s="1"/>
  <c r="GW176" i="107" s="1"/>
  <c r="GX176" i="107" s="1"/>
  <c r="GY176" i="107" s="1"/>
  <c r="GZ176" i="107" s="1"/>
  <c r="HA176" i="107" s="1"/>
  <c r="HB176" i="107" s="1"/>
  <c r="HC176" i="107" s="1"/>
  <c r="HD176" i="107" s="1"/>
  <c r="HE176" i="107" s="1"/>
  <c r="HF176" i="107" s="1"/>
  <c r="HG176" i="107" s="1"/>
  <c r="HH176" i="107" s="1"/>
  <c r="HI176" i="107" s="1"/>
  <c r="HJ176" i="107" s="1"/>
  <c r="FQ10" i="100"/>
  <c r="FQ10" i="109"/>
  <c r="FQ32" i="115"/>
  <c r="FQ30" i="115" s="1"/>
  <c r="FQ10" i="112"/>
  <c r="FQ10" i="115"/>
  <c r="FQ10" i="106"/>
  <c r="FP105" i="87"/>
  <c r="FP78" i="87"/>
  <c r="GT138" i="107"/>
  <c r="HE127" i="107"/>
  <c r="GY130" i="107"/>
  <c r="HI125" i="107"/>
  <c r="GV135" i="107"/>
  <c r="C100" i="108"/>
  <c r="FS2" i="107" l="1"/>
  <c r="FR55" i="106" s="1"/>
  <c r="FQ45" i="115"/>
  <c r="FQ44" i="115"/>
  <c r="FR10" i="100"/>
  <c r="FR32" i="115"/>
  <c r="FR30" i="115" s="1"/>
  <c r="FR10" i="112"/>
  <c r="FR10" i="115"/>
  <c r="FR10" i="106"/>
  <c r="FR10" i="109"/>
  <c r="FQ106" i="87"/>
  <c r="FQ79" i="87"/>
  <c r="FQ47" i="115"/>
  <c r="FQ20" i="115"/>
  <c r="GZ130" i="107"/>
  <c r="GW135" i="107"/>
  <c r="HF127" i="107"/>
  <c r="HJ125" i="107"/>
  <c r="GU138" i="107"/>
  <c r="E100" i="108"/>
  <c r="CR56" i="106"/>
  <c r="FQ105" i="87" l="1"/>
  <c r="FQ78" i="87"/>
  <c r="FS83" i="106"/>
  <c r="FS67" i="106" s="1"/>
  <c r="B177" i="107" s="1"/>
  <c r="FT177" i="107" s="1"/>
  <c r="FR45" i="115"/>
  <c r="FR44" i="115"/>
  <c r="FR106" i="87"/>
  <c r="FR79" i="87"/>
  <c r="FR20" i="115"/>
  <c r="FR47" i="115"/>
  <c r="HG127" i="107"/>
  <c r="GV138" i="107"/>
  <c r="GX135" i="107"/>
  <c r="HA130" i="107"/>
  <c r="CR95" i="106"/>
  <c r="F100" i="108"/>
  <c r="FU177" i="107" l="1"/>
  <c r="FT2" i="107"/>
  <c r="FS55" i="106" s="1"/>
  <c r="FS10" i="106"/>
  <c r="FS32" i="115"/>
  <c r="FS30" i="115" s="1"/>
  <c r="FS10" i="112"/>
  <c r="FS10" i="100"/>
  <c r="FS10" i="115"/>
  <c r="FS10" i="109"/>
  <c r="FR105" i="87"/>
  <c r="FR78" i="87"/>
  <c r="GW138" i="107"/>
  <c r="HB130" i="107"/>
  <c r="HH127" i="107"/>
  <c r="GY135" i="107"/>
  <c r="C101" i="108"/>
  <c r="FT83" i="106" l="1"/>
  <c r="FT67" i="106" s="1"/>
  <c r="B178" i="107" s="1"/>
  <c r="FU178" i="107" s="1"/>
  <c r="FV178" i="107" s="1"/>
  <c r="FW178" i="107" s="1"/>
  <c r="FX178" i="107" s="1"/>
  <c r="FY178" i="107" s="1"/>
  <c r="FZ178" i="107" s="1"/>
  <c r="GA178" i="107" s="1"/>
  <c r="GB178" i="107" s="1"/>
  <c r="GC178" i="107" s="1"/>
  <c r="GD178" i="107" s="1"/>
  <c r="GE178" i="107" s="1"/>
  <c r="GF178" i="107" s="1"/>
  <c r="GG178" i="107" s="1"/>
  <c r="GH178" i="107" s="1"/>
  <c r="GI178" i="107" s="1"/>
  <c r="GJ178" i="107" s="1"/>
  <c r="GK178" i="107" s="1"/>
  <c r="GL178" i="107" s="1"/>
  <c r="GM178" i="107" s="1"/>
  <c r="GN178" i="107" s="1"/>
  <c r="GO178" i="107" s="1"/>
  <c r="GP178" i="107" s="1"/>
  <c r="GQ178" i="107" s="1"/>
  <c r="GR178" i="107" s="1"/>
  <c r="GS178" i="107" s="1"/>
  <c r="GT178" i="107" s="1"/>
  <c r="GU178" i="107" s="1"/>
  <c r="GV178" i="107" s="1"/>
  <c r="GW178" i="107" s="1"/>
  <c r="GX178" i="107" s="1"/>
  <c r="GY178" i="107" s="1"/>
  <c r="GZ178" i="107" s="1"/>
  <c r="HA178" i="107" s="1"/>
  <c r="HB178" i="107" s="1"/>
  <c r="HC178" i="107" s="1"/>
  <c r="HD178" i="107" s="1"/>
  <c r="HE178" i="107" s="1"/>
  <c r="HF178" i="107" s="1"/>
  <c r="HG178" i="107" s="1"/>
  <c r="HH178" i="107" s="1"/>
  <c r="HI178" i="107" s="1"/>
  <c r="HJ178" i="107" s="1"/>
  <c r="FV177" i="107"/>
  <c r="FW177" i="107" s="1"/>
  <c r="FX177" i="107" s="1"/>
  <c r="FY177" i="107" s="1"/>
  <c r="FZ177" i="107" s="1"/>
  <c r="GA177" i="107" s="1"/>
  <c r="GB177" i="107" s="1"/>
  <c r="GC177" i="107" s="1"/>
  <c r="GD177" i="107" s="1"/>
  <c r="GE177" i="107" s="1"/>
  <c r="GF177" i="107" s="1"/>
  <c r="GG177" i="107" s="1"/>
  <c r="GH177" i="107" s="1"/>
  <c r="GI177" i="107" s="1"/>
  <c r="GJ177" i="107" s="1"/>
  <c r="GK177" i="107" s="1"/>
  <c r="GL177" i="107" s="1"/>
  <c r="GM177" i="107" s="1"/>
  <c r="GN177" i="107" s="1"/>
  <c r="GO177" i="107" s="1"/>
  <c r="GP177" i="107" s="1"/>
  <c r="GQ177" i="107" s="1"/>
  <c r="GR177" i="107" s="1"/>
  <c r="GS177" i="107" s="1"/>
  <c r="GT177" i="107" s="1"/>
  <c r="GU177" i="107" s="1"/>
  <c r="GV177" i="107" s="1"/>
  <c r="GW177" i="107" s="1"/>
  <c r="GX177" i="107" s="1"/>
  <c r="GY177" i="107" s="1"/>
  <c r="GZ177" i="107" s="1"/>
  <c r="HA177" i="107" s="1"/>
  <c r="HB177" i="107" s="1"/>
  <c r="HC177" i="107" s="1"/>
  <c r="HD177" i="107" s="1"/>
  <c r="HE177" i="107" s="1"/>
  <c r="HF177" i="107" s="1"/>
  <c r="HG177" i="107" s="1"/>
  <c r="HH177" i="107" s="1"/>
  <c r="HI177" i="107" s="1"/>
  <c r="HJ177" i="107" s="1"/>
  <c r="FS106" i="87"/>
  <c r="FS79" i="87"/>
  <c r="FS44" i="115"/>
  <c r="FS45" i="115"/>
  <c r="FS47" i="115"/>
  <c r="FS20" i="115"/>
  <c r="GZ135" i="107"/>
  <c r="HI127" i="107"/>
  <c r="HC130" i="107"/>
  <c r="GX138" i="107"/>
  <c r="E101" i="108"/>
  <c r="CS56" i="106"/>
  <c r="FU2" i="107" l="1"/>
  <c r="FT55" i="106" s="1"/>
  <c r="FS105" i="87"/>
  <c r="FS78" i="87"/>
  <c r="FU83" i="106"/>
  <c r="FU67" i="106" s="1"/>
  <c r="B179" i="107" s="1"/>
  <c r="FV179" i="107" s="1"/>
  <c r="FT10" i="106"/>
  <c r="FT10" i="100"/>
  <c r="FT10" i="115"/>
  <c r="FT10" i="112"/>
  <c r="FT32" i="115"/>
  <c r="FT30" i="115" s="1"/>
  <c r="FT10" i="109"/>
  <c r="HD130" i="107"/>
  <c r="HJ127" i="107"/>
  <c r="GY138" i="107"/>
  <c r="HA135" i="107"/>
  <c r="CS95" i="106"/>
  <c r="F101" i="108"/>
  <c r="FW179" i="107" l="1"/>
  <c r="FV2" i="107"/>
  <c r="FU55" i="106" s="1"/>
  <c r="FT44" i="115"/>
  <c r="FT45" i="115"/>
  <c r="FT79" i="87"/>
  <c r="FT106" i="87"/>
  <c r="FT47" i="115"/>
  <c r="FT20" i="115"/>
  <c r="HB135" i="107"/>
  <c r="HE130" i="107"/>
  <c r="GZ138" i="107"/>
  <c r="C102" i="108"/>
  <c r="FX179" i="107" l="1"/>
  <c r="FV83" i="106"/>
  <c r="FV67" i="106" s="1"/>
  <c r="B180" i="107" s="1"/>
  <c r="FW180" i="107" s="1"/>
  <c r="FX180" i="107" s="1"/>
  <c r="FY180" i="107" s="1"/>
  <c r="FZ180" i="107" s="1"/>
  <c r="GA180" i="107" s="1"/>
  <c r="GB180" i="107" s="1"/>
  <c r="GC180" i="107" s="1"/>
  <c r="GD180" i="107" s="1"/>
  <c r="GE180" i="107" s="1"/>
  <c r="GF180" i="107" s="1"/>
  <c r="GG180" i="107" s="1"/>
  <c r="GH180" i="107" s="1"/>
  <c r="GI180" i="107" s="1"/>
  <c r="GJ180" i="107" s="1"/>
  <c r="GK180" i="107" s="1"/>
  <c r="GL180" i="107" s="1"/>
  <c r="GM180" i="107" s="1"/>
  <c r="GN180" i="107" s="1"/>
  <c r="GO180" i="107" s="1"/>
  <c r="GP180" i="107" s="1"/>
  <c r="GQ180" i="107" s="1"/>
  <c r="GR180" i="107" s="1"/>
  <c r="GS180" i="107" s="1"/>
  <c r="GT180" i="107" s="1"/>
  <c r="GU180" i="107" s="1"/>
  <c r="GV180" i="107" s="1"/>
  <c r="GW180" i="107" s="1"/>
  <c r="GX180" i="107" s="1"/>
  <c r="GY180" i="107" s="1"/>
  <c r="GZ180" i="107" s="1"/>
  <c r="HA180" i="107" s="1"/>
  <c r="HB180" i="107" s="1"/>
  <c r="HC180" i="107" s="1"/>
  <c r="HD180" i="107" s="1"/>
  <c r="HE180" i="107" s="1"/>
  <c r="HF180" i="107" s="1"/>
  <c r="HG180" i="107" s="1"/>
  <c r="HH180" i="107" s="1"/>
  <c r="HI180" i="107" s="1"/>
  <c r="HJ180" i="107" s="1"/>
  <c r="FU10" i="109"/>
  <c r="FU10" i="112"/>
  <c r="FU10" i="115"/>
  <c r="FU32" i="115"/>
  <c r="FU30" i="115" s="1"/>
  <c r="FU10" i="106"/>
  <c r="FU10" i="100"/>
  <c r="FT78" i="87"/>
  <c r="FT105" i="87"/>
  <c r="HA138" i="107"/>
  <c r="HF130" i="107"/>
  <c r="HC135" i="107"/>
  <c r="E102" i="108"/>
  <c r="CT56" i="106"/>
  <c r="FW2" i="107" l="1"/>
  <c r="FV55" i="106" s="1"/>
  <c r="FY179" i="107"/>
  <c r="FU20" i="115"/>
  <c r="FU47" i="115"/>
  <c r="FU44" i="115"/>
  <c r="FU45" i="115"/>
  <c r="FV10" i="100"/>
  <c r="FV10" i="106"/>
  <c r="FV10" i="112"/>
  <c r="FV10" i="115"/>
  <c r="FV32" i="115"/>
  <c r="FV30" i="115" s="1"/>
  <c r="FV10" i="109"/>
  <c r="FU106" i="87"/>
  <c r="FU79" i="87"/>
  <c r="HD135" i="107"/>
  <c r="HG130" i="107"/>
  <c r="HB138" i="107"/>
  <c r="CT95" i="106"/>
  <c r="F102" i="108"/>
  <c r="FW83" i="106" l="1"/>
  <c r="FW67" i="106" s="1"/>
  <c r="B181" i="107" s="1"/>
  <c r="FX181" i="107" s="1"/>
  <c r="FY181" i="107" s="1"/>
  <c r="FZ181" i="107" s="1"/>
  <c r="GA181" i="107" s="1"/>
  <c r="GB181" i="107" s="1"/>
  <c r="GC181" i="107" s="1"/>
  <c r="GD181" i="107" s="1"/>
  <c r="GE181" i="107" s="1"/>
  <c r="GF181" i="107" s="1"/>
  <c r="GG181" i="107" s="1"/>
  <c r="GH181" i="107" s="1"/>
  <c r="GI181" i="107" s="1"/>
  <c r="GJ181" i="107" s="1"/>
  <c r="GK181" i="107" s="1"/>
  <c r="GL181" i="107" s="1"/>
  <c r="GM181" i="107" s="1"/>
  <c r="GN181" i="107" s="1"/>
  <c r="GO181" i="107" s="1"/>
  <c r="GP181" i="107" s="1"/>
  <c r="GQ181" i="107" s="1"/>
  <c r="GR181" i="107" s="1"/>
  <c r="GS181" i="107" s="1"/>
  <c r="GT181" i="107" s="1"/>
  <c r="GU181" i="107" s="1"/>
  <c r="GV181" i="107" s="1"/>
  <c r="GW181" i="107" s="1"/>
  <c r="GX181" i="107" s="1"/>
  <c r="GY181" i="107" s="1"/>
  <c r="GZ181" i="107" s="1"/>
  <c r="HA181" i="107" s="1"/>
  <c r="HB181" i="107" s="1"/>
  <c r="HC181" i="107" s="1"/>
  <c r="HD181" i="107" s="1"/>
  <c r="HE181" i="107" s="1"/>
  <c r="HF181" i="107" s="1"/>
  <c r="HG181" i="107" s="1"/>
  <c r="HH181" i="107" s="1"/>
  <c r="HI181" i="107" s="1"/>
  <c r="HJ181" i="107" s="1"/>
  <c r="FW10" i="109"/>
  <c r="FZ179" i="107"/>
  <c r="GA179" i="107" s="1"/>
  <c r="GB179" i="107" s="1"/>
  <c r="GC179" i="107" s="1"/>
  <c r="GD179" i="107" s="1"/>
  <c r="GE179" i="107" s="1"/>
  <c r="GF179" i="107" s="1"/>
  <c r="GG179" i="107" s="1"/>
  <c r="GH179" i="107" s="1"/>
  <c r="GI179" i="107" s="1"/>
  <c r="GJ179" i="107" s="1"/>
  <c r="GK179" i="107" s="1"/>
  <c r="GL179" i="107" s="1"/>
  <c r="GM179" i="107" s="1"/>
  <c r="GN179" i="107" s="1"/>
  <c r="GO179" i="107" s="1"/>
  <c r="GP179" i="107" s="1"/>
  <c r="GQ179" i="107" s="1"/>
  <c r="GR179" i="107" s="1"/>
  <c r="GS179" i="107" s="1"/>
  <c r="GT179" i="107" s="1"/>
  <c r="GU179" i="107" s="1"/>
  <c r="GV179" i="107" s="1"/>
  <c r="GW179" i="107" s="1"/>
  <c r="GX179" i="107" s="1"/>
  <c r="GY179" i="107" s="1"/>
  <c r="GZ179" i="107" s="1"/>
  <c r="HA179" i="107" s="1"/>
  <c r="HB179" i="107" s="1"/>
  <c r="HC179" i="107" s="1"/>
  <c r="HD179" i="107" s="1"/>
  <c r="HE179" i="107" s="1"/>
  <c r="HF179" i="107" s="1"/>
  <c r="HG179" i="107" s="1"/>
  <c r="HH179" i="107" s="1"/>
  <c r="HI179" i="107" s="1"/>
  <c r="HJ179" i="107" s="1"/>
  <c r="FX2" i="107"/>
  <c r="FW55" i="106" s="1"/>
  <c r="FU105" i="87"/>
  <c r="FU78" i="87"/>
  <c r="FV44" i="115"/>
  <c r="FV45" i="115"/>
  <c r="FV47" i="115"/>
  <c r="FV20" i="115"/>
  <c r="FV106" i="87"/>
  <c r="FV79" i="87"/>
  <c r="FW10" i="115"/>
  <c r="FW10" i="112"/>
  <c r="HC138" i="107"/>
  <c r="HH130" i="107"/>
  <c r="HE135" i="107"/>
  <c r="C103" i="108"/>
  <c r="FW32" i="115" l="1"/>
  <c r="FW30" i="115" s="1"/>
  <c r="FW44" i="115"/>
  <c r="FW10" i="100"/>
  <c r="FW10" i="106"/>
  <c r="FX83" i="106"/>
  <c r="FX67" i="106" s="1"/>
  <c r="B182" i="107" s="1"/>
  <c r="FY182" i="107" s="1"/>
  <c r="FZ182" i="107" s="1"/>
  <c r="GA182" i="107" s="1"/>
  <c r="GB182" i="107" s="1"/>
  <c r="GC182" i="107" s="1"/>
  <c r="GD182" i="107" s="1"/>
  <c r="GE182" i="107" s="1"/>
  <c r="GF182" i="107" s="1"/>
  <c r="GG182" i="107" s="1"/>
  <c r="GH182" i="107" s="1"/>
  <c r="GI182" i="107" s="1"/>
  <c r="GJ182" i="107" s="1"/>
  <c r="GK182" i="107" s="1"/>
  <c r="GL182" i="107" s="1"/>
  <c r="GM182" i="107" s="1"/>
  <c r="GN182" i="107" s="1"/>
  <c r="GO182" i="107" s="1"/>
  <c r="GP182" i="107" s="1"/>
  <c r="GQ182" i="107" s="1"/>
  <c r="GR182" i="107" s="1"/>
  <c r="GS182" i="107" s="1"/>
  <c r="GT182" i="107" s="1"/>
  <c r="GU182" i="107" s="1"/>
  <c r="GV182" i="107" s="1"/>
  <c r="GW182" i="107" s="1"/>
  <c r="GX182" i="107" s="1"/>
  <c r="GY182" i="107" s="1"/>
  <c r="GZ182" i="107" s="1"/>
  <c r="HA182" i="107" s="1"/>
  <c r="HB182" i="107" s="1"/>
  <c r="HC182" i="107" s="1"/>
  <c r="HD182" i="107" s="1"/>
  <c r="HE182" i="107" s="1"/>
  <c r="HF182" i="107" s="1"/>
  <c r="HG182" i="107" s="1"/>
  <c r="HH182" i="107" s="1"/>
  <c r="HI182" i="107" s="1"/>
  <c r="HJ182" i="107" s="1"/>
  <c r="FY2" i="107"/>
  <c r="FX55" i="106" s="1"/>
  <c r="FW106" i="87"/>
  <c r="FW79" i="87"/>
  <c r="FW47" i="115"/>
  <c r="FW20" i="115"/>
  <c r="FV78" i="87"/>
  <c r="FV105" i="87"/>
  <c r="HF135" i="107"/>
  <c r="HI130" i="107"/>
  <c r="HD138" i="107"/>
  <c r="E103" i="108"/>
  <c r="CU56" i="106"/>
  <c r="FW45" i="115" l="1"/>
  <c r="FY83" i="106"/>
  <c r="FY67" i="106" s="1"/>
  <c r="B183" i="107" s="1"/>
  <c r="FZ183" i="107" s="1"/>
  <c r="FX10" i="109"/>
  <c r="FX10" i="100"/>
  <c r="FX10" i="112"/>
  <c r="FX10" i="115"/>
  <c r="FX10" i="106"/>
  <c r="FX32" i="115"/>
  <c r="FX30" i="115" s="1"/>
  <c r="FW105" i="87"/>
  <c r="FW78" i="87"/>
  <c r="HE138" i="107"/>
  <c r="HJ130" i="107"/>
  <c r="HG135" i="107"/>
  <c r="CU95" i="106"/>
  <c r="F103" i="108"/>
  <c r="GA183" i="107" l="1"/>
  <c r="GB183" i="107" s="1"/>
  <c r="GC183" i="107" s="1"/>
  <c r="GD183" i="107" s="1"/>
  <c r="GE183" i="107" s="1"/>
  <c r="GF183" i="107" s="1"/>
  <c r="GG183" i="107" s="1"/>
  <c r="GH183" i="107" s="1"/>
  <c r="GI183" i="107" s="1"/>
  <c r="GJ183" i="107" s="1"/>
  <c r="GK183" i="107" s="1"/>
  <c r="GL183" i="107" s="1"/>
  <c r="GM183" i="107" s="1"/>
  <c r="GN183" i="107" s="1"/>
  <c r="GO183" i="107" s="1"/>
  <c r="GP183" i="107" s="1"/>
  <c r="GQ183" i="107" s="1"/>
  <c r="GR183" i="107" s="1"/>
  <c r="GS183" i="107" s="1"/>
  <c r="GT183" i="107" s="1"/>
  <c r="GU183" i="107" s="1"/>
  <c r="GV183" i="107" s="1"/>
  <c r="GW183" i="107" s="1"/>
  <c r="GX183" i="107" s="1"/>
  <c r="GY183" i="107" s="1"/>
  <c r="GZ183" i="107" s="1"/>
  <c r="HA183" i="107" s="1"/>
  <c r="HB183" i="107" s="1"/>
  <c r="HC183" i="107" s="1"/>
  <c r="HD183" i="107" s="1"/>
  <c r="HE183" i="107" s="1"/>
  <c r="HF183" i="107" s="1"/>
  <c r="HG183" i="107" s="1"/>
  <c r="HH183" i="107" s="1"/>
  <c r="HI183" i="107" s="1"/>
  <c r="HJ183" i="107" s="1"/>
  <c r="FZ2" i="107"/>
  <c r="FY55" i="106" s="1"/>
  <c r="FX79" i="87"/>
  <c r="FX106" i="87"/>
  <c r="FX45" i="115"/>
  <c r="FX44" i="115"/>
  <c r="FX20" i="115"/>
  <c r="FX47" i="115"/>
  <c r="HH135" i="107"/>
  <c r="HF138" i="107"/>
  <c r="C104" i="108"/>
  <c r="FZ83" i="106" l="1"/>
  <c r="FZ67" i="106" s="1"/>
  <c r="B184" i="107" s="1"/>
  <c r="GA184" i="107" s="1"/>
  <c r="FX78" i="87"/>
  <c r="FX105" i="87"/>
  <c r="FY10" i="109"/>
  <c r="FY32" i="115"/>
  <c r="FY30" i="115" s="1"/>
  <c r="FY10" i="100"/>
  <c r="FY10" i="115"/>
  <c r="FY10" i="106"/>
  <c r="FY10" i="112"/>
  <c r="HG138" i="107"/>
  <c r="HI135" i="107"/>
  <c r="E104" i="108"/>
  <c r="CV56" i="106"/>
  <c r="GB184" i="107" l="1"/>
  <c r="GC184" i="107" s="1"/>
  <c r="GD184" i="107" s="1"/>
  <c r="GE184" i="107" s="1"/>
  <c r="GF184" i="107" s="1"/>
  <c r="GG184" i="107" s="1"/>
  <c r="GH184" i="107" s="1"/>
  <c r="GI184" i="107" s="1"/>
  <c r="GJ184" i="107" s="1"/>
  <c r="GK184" i="107" s="1"/>
  <c r="GL184" i="107" s="1"/>
  <c r="GM184" i="107" s="1"/>
  <c r="GN184" i="107" s="1"/>
  <c r="GO184" i="107" s="1"/>
  <c r="GP184" i="107" s="1"/>
  <c r="GQ184" i="107" s="1"/>
  <c r="GR184" i="107" s="1"/>
  <c r="GS184" i="107" s="1"/>
  <c r="GT184" i="107" s="1"/>
  <c r="GU184" i="107" s="1"/>
  <c r="GV184" i="107" s="1"/>
  <c r="GW184" i="107" s="1"/>
  <c r="GX184" i="107" s="1"/>
  <c r="GY184" i="107" s="1"/>
  <c r="GZ184" i="107" s="1"/>
  <c r="HA184" i="107" s="1"/>
  <c r="HB184" i="107" s="1"/>
  <c r="HC184" i="107" s="1"/>
  <c r="HD184" i="107" s="1"/>
  <c r="HE184" i="107" s="1"/>
  <c r="HF184" i="107" s="1"/>
  <c r="HG184" i="107" s="1"/>
  <c r="HH184" i="107" s="1"/>
  <c r="HI184" i="107" s="1"/>
  <c r="HJ184" i="107" s="1"/>
  <c r="GA2" i="107"/>
  <c r="FZ55" i="106" s="1"/>
  <c r="FY44" i="115"/>
  <c r="FY45" i="115"/>
  <c r="FY47" i="115"/>
  <c r="FY20" i="115"/>
  <c r="FY79" i="87"/>
  <c r="FY106" i="87"/>
  <c r="HJ135" i="107"/>
  <c r="HH138" i="107"/>
  <c r="CV95" i="106"/>
  <c r="F104" i="108"/>
  <c r="FY78" i="87" l="1"/>
  <c r="FY105" i="87"/>
  <c r="FZ10" i="106"/>
  <c r="FZ10" i="100"/>
  <c r="FZ10" i="115"/>
  <c r="FZ32" i="115"/>
  <c r="FZ30" i="115" s="1"/>
  <c r="FZ10" i="109"/>
  <c r="FZ10" i="112"/>
  <c r="GA83" i="106"/>
  <c r="GA67" i="106" s="1"/>
  <c r="B185" i="107" s="1"/>
  <c r="GB185" i="107" s="1"/>
  <c r="HI138" i="107"/>
  <c r="C105" i="108"/>
  <c r="GC185" i="107" l="1"/>
  <c r="GB2" i="107"/>
  <c r="GA55" i="106" s="1"/>
  <c r="FZ106" i="87"/>
  <c r="FZ79" i="87"/>
  <c r="GA32" i="115"/>
  <c r="GA30" i="115" s="1"/>
  <c r="GA10" i="115"/>
  <c r="GA10" i="100"/>
  <c r="GA10" i="106"/>
  <c r="GA10" i="109"/>
  <c r="GA10" i="112"/>
  <c r="FZ44" i="115"/>
  <c r="FZ45" i="115"/>
  <c r="FZ20" i="115"/>
  <c r="FZ47" i="115"/>
  <c r="HJ138" i="107"/>
  <c r="E105" i="108"/>
  <c r="CW56" i="106"/>
  <c r="GB83" i="106" l="1"/>
  <c r="GB67" i="106" s="1"/>
  <c r="B186" i="107" s="1"/>
  <c r="GC186" i="107" s="1"/>
  <c r="GD186" i="107" s="1"/>
  <c r="GE186" i="107" s="1"/>
  <c r="GF186" i="107" s="1"/>
  <c r="GG186" i="107" s="1"/>
  <c r="GH186" i="107" s="1"/>
  <c r="GI186" i="107" s="1"/>
  <c r="GJ186" i="107" s="1"/>
  <c r="GK186" i="107" s="1"/>
  <c r="GL186" i="107" s="1"/>
  <c r="GM186" i="107" s="1"/>
  <c r="GN186" i="107" s="1"/>
  <c r="GO186" i="107" s="1"/>
  <c r="GP186" i="107" s="1"/>
  <c r="GQ186" i="107" s="1"/>
  <c r="GR186" i="107" s="1"/>
  <c r="GS186" i="107" s="1"/>
  <c r="GT186" i="107" s="1"/>
  <c r="GU186" i="107" s="1"/>
  <c r="GV186" i="107" s="1"/>
  <c r="GW186" i="107" s="1"/>
  <c r="GX186" i="107" s="1"/>
  <c r="GY186" i="107" s="1"/>
  <c r="GZ186" i="107" s="1"/>
  <c r="HA186" i="107" s="1"/>
  <c r="HB186" i="107" s="1"/>
  <c r="HC186" i="107" s="1"/>
  <c r="HD186" i="107" s="1"/>
  <c r="HE186" i="107" s="1"/>
  <c r="HF186" i="107" s="1"/>
  <c r="HG186" i="107" s="1"/>
  <c r="HH186" i="107" s="1"/>
  <c r="HI186" i="107" s="1"/>
  <c r="HJ186" i="107" s="1"/>
  <c r="GD185" i="107"/>
  <c r="GE185" i="107" s="1"/>
  <c r="GF185" i="107" s="1"/>
  <c r="GG185" i="107" s="1"/>
  <c r="GH185" i="107" s="1"/>
  <c r="GI185" i="107" s="1"/>
  <c r="GJ185" i="107" s="1"/>
  <c r="GK185" i="107" s="1"/>
  <c r="GL185" i="107" s="1"/>
  <c r="GM185" i="107" s="1"/>
  <c r="GN185" i="107" s="1"/>
  <c r="GO185" i="107" s="1"/>
  <c r="GP185" i="107" s="1"/>
  <c r="GQ185" i="107" s="1"/>
  <c r="GR185" i="107" s="1"/>
  <c r="GS185" i="107" s="1"/>
  <c r="GT185" i="107" s="1"/>
  <c r="GU185" i="107" s="1"/>
  <c r="GV185" i="107" s="1"/>
  <c r="GW185" i="107" s="1"/>
  <c r="GX185" i="107" s="1"/>
  <c r="GY185" i="107" s="1"/>
  <c r="GZ185" i="107" s="1"/>
  <c r="HA185" i="107" s="1"/>
  <c r="HB185" i="107" s="1"/>
  <c r="HC185" i="107" s="1"/>
  <c r="HD185" i="107" s="1"/>
  <c r="HE185" i="107" s="1"/>
  <c r="HF185" i="107" s="1"/>
  <c r="HG185" i="107" s="1"/>
  <c r="HH185" i="107" s="1"/>
  <c r="HI185" i="107" s="1"/>
  <c r="HJ185" i="107" s="1"/>
  <c r="GA44" i="115"/>
  <c r="GA45" i="115"/>
  <c r="GA106" i="87"/>
  <c r="GA79" i="87"/>
  <c r="GA20" i="115"/>
  <c r="GA47" i="115"/>
  <c r="FZ105" i="87"/>
  <c r="FZ78" i="87"/>
  <c r="CW95" i="106"/>
  <c r="F105" i="108"/>
  <c r="GC2" i="107" l="1"/>
  <c r="GB55" i="106" s="1"/>
  <c r="GC83" i="106"/>
  <c r="GC67" i="106" s="1"/>
  <c r="B187" i="107" s="1"/>
  <c r="GD187" i="107" s="1"/>
  <c r="GA78" i="87"/>
  <c r="GA105" i="87"/>
  <c r="GB10" i="106"/>
  <c r="GB10" i="115"/>
  <c r="GB10" i="109"/>
  <c r="GB10" i="100"/>
  <c r="GB10" i="112"/>
  <c r="GB32" i="115"/>
  <c r="GB30" i="115" s="1"/>
  <c r="C106" i="108"/>
  <c r="GE187" i="107" l="1"/>
  <c r="GF187" i="107" s="1"/>
  <c r="GG187" i="107" s="1"/>
  <c r="GH187" i="107" s="1"/>
  <c r="GI187" i="107" s="1"/>
  <c r="GJ187" i="107" s="1"/>
  <c r="GK187" i="107" s="1"/>
  <c r="GL187" i="107" s="1"/>
  <c r="GM187" i="107" s="1"/>
  <c r="GN187" i="107" s="1"/>
  <c r="GO187" i="107" s="1"/>
  <c r="GP187" i="107" s="1"/>
  <c r="GQ187" i="107" s="1"/>
  <c r="GR187" i="107" s="1"/>
  <c r="GS187" i="107" s="1"/>
  <c r="GT187" i="107" s="1"/>
  <c r="GU187" i="107" s="1"/>
  <c r="GV187" i="107" s="1"/>
  <c r="GW187" i="107" s="1"/>
  <c r="GX187" i="107" s="1"/>
  <c r="GY187" i="107" s="1"/>
  <c r="GZ187" i="107" s="1"/>
  <c r="HA187" i="107" s="1"/>
  <c r="HB187" i="107" s="1"/>
  <c r="HC187" i="107" s="1"/>
  <c r="HD187" i="107" s="1"/>
  <c r="HE187" i="107" s="1"/>
  <c r="HF187" i="107" s="1"/>
  <c r="HG187" i="107" s="1"/>
  <c r="HH187" i="107" s="1"/>
  <c r="HI187" i="107" s="1"/>
  <c r="HJ187" i="107" s="1"/>
  <c r="GD2" i="107"/>
  <c r="GC55" i="106" s="1"/>
  <c r="GB45" i="115"/>
  <c r="GB44" i="115"/>
  <c r="GB106" i="87"/>
  <c r="GB79" i="87"/>
  <c r="GB20" i="115"/>
  <c r="GB47" i="115"/>
  <c r="E106" i="108"/>
  <c r="CX56" i="106"/>
  <c r="GB78" i="87" l="1"/>
  <c r="GB105" i="87"/>
  <c r="GD83" i="106"/>
  <c r="GD67" i="106" s="1"/>
  <c r="B188" i="107" s="1"/>
  <c r="GE188" i="107" s="1"/>
  <c r="GC10" i="109"/>
  <c r="GC10" i="112"/>
  <c r="GC10" i="106"/>
  <c r="GC32" i="115"/>
  <c r="GC30" i="115" s="1"/>
  <c r="GC10" i="100"/>
  <c r="GC10" i="115"/>
  <c r="CX95" i="106"/>
  <c r="F106" i="108"/>
  <c r="GF188" i="107" l="1"/>
  <c r="GE2" i="107"/>
  <c r="GD55" i="106" s="1"/>
  <c r="GC45" i="115"/>
  <c r="GC44" i="115"/>
  <c r="GC106" i="87"/>
  <c r="GC79" i="87"/>
  <c r="GC20" i="115"/>
  <c r="GC47" i="115"/>
  <c r="C107" i="108"/>
  <c r="GG188" i="107" l="1"/>
  <c r="GC78" i="87"/>
  <c r="GC105" i="87"/>
  <c r="GE83" i="106"/>
  <c r="GE67" i="106" s="1"/>
  <c r="B189" i="107" s="1"/>
  <c r="GF189" i="107" s="1"/>
  <c r="GG189" i="107" s="1"/>
  <c r="GH189" i="107" s="1"/>
  <c r="GI189" i="107" s="1"/>
  <c r="GJ189" i="107" s="1"/>
  <c r="GK189" i="107" s="1"/>
  <c r="GL189" i="107" s="1"/>
  <c r="GM189" i="107" s="1"/>
  <c r="GN189" i="107" s="1"/>
  <c r="GO189" i="107" s="1"/>
  <c r="GP189" i="107" s="1"/>
  <c r="GQ189" i="107" s="1"/>
  <c r="GR189" i="107" s="1"/>
  <c r="GS189" i="107" s="1"/>
  <c r="GT189" i="107" s="1"/>
  <c r="GU189" i="107" s="1"/>
  <c r="GV189" i="107" s="1"/>
  <c r="GW189" i="107" s="1"/>
  <c r="GX189" i="107" s="1"/>
  <c r="GY189" i="107" s="1"/>
  <c r="GZ189" i="107" s="1"/>
  <c r="HA189" i="107" s="1"/>
  <c r="HB189" i="107" s="1"/>
  <c r="HC189" i="107" s="1"/>
  <c r="HD189" i="107" s="1"/>
  <c r="HE189" i="107" s="1"/>
  <c r="HF189" i="107" s="1"/>
  <c r="HG189" i="107" s="1"/>
  <c r="HH189" i="107" s="1"/>
  <c r="HI189" i="107" s="1"/>
  <c r="HJ189" i="107" s="1"/>
  <c r="GD10" i="112"/>
  <c r="GD10" i="100"/>
  <c r="GD10" i="109"/>
  <c r="GD10" i="106"/>
  <c r="GD32" i="115"/>
  <c r="GD30" i="115" s="1"/>
  <c r="GD10" i="115"/>
  <c r="CY56" i="106"/>
  <c r="E107" i="108"/>
  <c r="GF2" i="107" l="1"/>
  <c r="GE55" i="106" s="1"/>
  <c r="GH188" i="107"/>
  <c r="GE10" i="112"/>
  <c r="GE10" i="100"/>
  <c r="GE10" i="109"/>
  <c r="GE10" i="115"/>
  <c r="GE10" i="106"/>
  <c r="GE32" i="115"/>
  <c r="GE30" i="115" s="1"/>
  <c r="GD79" i="87"/>
  <c r="GD106" i="87"/>
  <c r="GD20" i="115"/>
  <c r="GD47" i="115"/>
  <c r="GD44" i="115"/>
  <c r="GD45" i="115"/>
  <c r="CY95" i="106"/>
  <c r="F107" i="108"/>
  <c r="GF10" i="115" l="1"/>
  <c r="GF83" i="106"/>
  <c r="GF67" i="106" s="1"/>
  <c r="B190" i="107" s="1"/>
  <c r="GG190" i="107" s="1"/>
  <c r="GH190" i="107" s="1"/>
  <c r="GI190" i="107" s="1"/>
  <c r="GJ190" i="107" s="1"/>
  <c r="GK190" i="107" s="1"/>
  <c r="GL190" i="107" s="1"/>
  <c r="GM190" i="107" s="1"/>
  <c r="GN190" i="107" s="1"/>
  <c r="GO190" i="107" s="1"/>
  <c r="GP190" i="107" s="1"/>
  <c r="GQ190" i="107" s="1"/>
  <c r="GR190" i="107" s="1"/>
  <c r="GS190" i="107" s="1"/>
  <c r="GT190" i="107" s="1"/>
  <c r="GU190" i="107" s="1"/>
  <c r="GV190" i="107" s="1"/>
  <c r="GW190" i="107" s="1"/>
  <c r="GX190" i="107" s="1"/>
  <c r="GY190" i="107" s="1"/>
  <c r="GZ190" i="107" s="1"/>
  <c r="HA190" i="107" s="1"/>
  <c r="HB190" i="107" s="1"/>
  <c r="HC190" i="107" s="1"/>
  <c r="HD190" i="107" s="1"/>
  <c r="HE190" i="107" s="1"/>
  <c r="HF190" i="107" s="1"/>
  <c r="HG190" i="107" s="1"/>
  <c r="HH190" i="107" s="1"/>
  <c r="HI190" i="107" s="1"/>
  <c r="HJ190" i="107" s="1"/>
  <c r="GI188" i="107"/>
  <c r="GJ188" i="107" s="1"/>
  <c r="GK188" i="107" s="1"/>
  <c r="GL188" i="107" s="1"/>
  <c r="GM188" i="107" s="1"/>
  <c r="GN188" i="107" s="1"/>
  <c r="GO188" i="107" s="1"/>
  <c r="GP188" i="107" s="1"/>
  <c r="GQ188" i="107" s="1"/>
  <c r="GR188" i="107" s="1"/>
  <c r="GS188" i="107" s="1"/>
  <c r="GT188" i="107" s="1"/>
  <c r="GU188" i="107" s="1"/>
  <c r="GV188" i="107" s="1"/>
  <c r="GW188" i="107" s="1"/>
  <c r="GX188" i="107" s="1"/>
  <c r="GY188" i="107" s="1"/>
  <c r="GZ188" i="107" s="1"/>
  <c r="HA188" i="107" s="1"/>
  <c r="HB188" i="107" s="1"/>
  <c r="HC188" i="107" s="1"/>
  <c r="HD188" i="107" s="1"/>
  <c r="HE188" i="107" s="1"/>
  <c r="HF188" i="107" s="1"/>
  <c r="HG188" i="107" s="1"/>
  <c r="HH188" i="107" s="1"/>
  <c r="HI188" i="107" s="1"/>
  <c r="HJ188" i="107" s="1"/>
  <c r="GE45" i="115"/>
  <c r="GE44" i="115"/>
  <c r="GE106" i="87"/>
  <c r="GE79" i="87"/>
  <c r="GF10" i="112"/>
  <c r="GD105" i="87"/>
  <c r="GD78" i="87"/>
  <c r="GE47" i="115"/>
  <c r="GE20" i="115"/>
  <c r="C108" i="108"/>
  <c r="GF10" i="100" l="1"/>
  <c r="GF10" i="106"/>
  <c r="GF45" i="115"/>
  <c r="GF10" i="109"/>
  <c r="GF32" i="115"/>
  <c r="GF30" i="115" s="1"/>
  <c r="GG2" i="107"/>
  <c r="GF55" i="106" s="1"/>
  <c r="GF106" i="87"/>
  <c r="GF79" i="87"/>
  <c r="GE78" i="87"/>
  <c r="GE105" i="87"/>
  <c r="GF20" i="115"/>
  <c r="GF47" i="115"/>
  <c r="E108" i="108"/>
  <c r="CZ56" i="106"/>
  <c r="GF44" i="115" l="1"/>
  <c r="GG83" i="106"/>
  <c r="GG67" i="106" s="1"/>
  <c r="B191" i="107" s="1"/>
  <c r="GH191" i="107" s="1"/>
  <c r="GI191" i="107" s="1"/>
  <c r="GJ191" i="107" s="1"/>
  <c r="GK191" i="107" s="1"/>
  <c r="GL191" i="107" s="1"/>
  <c r="GM191" i="107" s="1"/>
  <c r="GN191" i="107" s="1"/>
  <c r="GO191" i="107" s="1"/>
  <c r="GP191" i="107" s="1"/>
  <c r="GQ191" i="107" s="1"/>
  <c r="GR191" i="107" s="1"/>
  <c r="GS191" i="107" s="1"/>
  <c r="GT191" i="107" s="1"/>
  <c r="GU191" i="107" s="1"/>
  <c r="GV191" i="107" s="1"/>
  <c r="GW191" i="107" s="1"/>
  <c r="GX191" i="107" s="1"/>
  <c r="GY191" i="107" s="1"/>
  <c r="GZ191" i="107" s="1"/>
  <c r="HA191" i="107" s="1"/>
  <c r="HB191" i="107" s="1"/>
  <c r="HC191" i="107" s="1"/>
  <c r="HD191" i="107" s="1"/>
  <c r="HE191" i="107" s="1"/>
  <c r="HF191" i="107" s="1"/>
  <c r="HG191" i="107" s="1"/>
  <c r="HH191" i="107" s="1"/>
  <c r="HI191" i="107" s="1"/>
  <c r="HJ191" i="107" s="1"/>
  <c r="GG10" i="106"/>
  <c r="GF78" i="87"/>
  <c r="GF105" i="87"/>
  <c r="CZ95" i="106"/>
  <c r="F108" i="108"/>
  <c r="GH2" i="107" l="1"/>
  <c r="GG55" i="106" s="1"/>
  <c r="GG32" i="115"/>
  <c r="GG30" i="115" s="1"/>
  <c r="GG10" i="100"/>
  <c r="GG79" i="87"/>
  <c r="GG10" i="112"/>
  <c r="GG44" i="115"/>
  <c r="GG10" i="109"/>
  <c r="GG10" i="115"/>
  <c r="GG20" i="115" s="1"/>
  <c r="C109" i="108"/>
  <c r="GG47" i="115" l="1"/>
  <c r="GG106" i="87"/>
  <c r="GG45" i="115"/>
  <c r="GH83" i="106"/>
  <c r="GH67" i="106" s="1"/>
  <c r="B192" i="107" s="1"/>
  <c r="GI192" i="107" s="1"/>
  <c r="GG78" i="87"/>
  <c r="GG105" i="87"/>
  <c r="DA56" i="106"/>
  <c r="E109" i="108"/>
  <c r="GI2" i="107" l="1"/>
  <c r="GH55" i="106" s="1"/>
  <c r="GJ192" i="107"/>
  <c r="GK192" i="107" s="1"/>
  <c r="GL192" i="107" s="1"/>
  <c r="GM192" i="107" s="1"/>
  <c r="GN192" i="107" s="1"/>
  <c r="GO192" i="107" s="1"/>
  <c r="GP192" i="107" s="1"/>
  <c r="GQ192" i="107" s="1"/>
  <c r="GR192" i="107" s="1"/>
  <c r="GS192" i="107" s="1"/>
  <c r="GT192" i="107" s="1"/>
  <c r="GU192" i="107" s="1"/>
  <c r="GV192" i="107" s="1"/>
  <c r="GW192" i="107" s="1"/>
  <c r="GX192" i="107" s="1"/>
  <c r="GY192" i="107" s="1"/>
  <c r="GZ192" i="107" s="1"/>
  <c r="HA192" i="107" s="1"/>
  <c r="HB192" i="107" s="1"/>
  <c r="HC192" i="107" s="1"/>
  <c r="HD192" i="107" s="1"/>
  <c r="HE192" i="107" s="1"/>
  <c r="HF192" i="107" s="1"/>
  <c r="HG192" i="107" s="1"/>
  <c r="HH192" i="107" s="1"/>
  <c r="HI192" i="107" s="1"/>
  <c r="HJ192" i="107" s="1"/>
  <c r="DA95" i="106"/>
  <c r="F109" i="108"/>
  <c r="GH10" i="115" l="1"/>
  <c r="GH10" i="109"/>
  <c r="GH10" i="112"/>
  <c r="GH32" i="115"/>
  <c r="GH30" i="115" s="1"/>
  <c r="GH10" i="106"/>
  <c r="GH10" i="100"/>
  <c r="GI83" i="106"/>
  <c r="GI67" i="106" s="1"/>
  <c r="B193" i="107" s="1"/>
  <c r="GJ193" i="107" s="1"/>
  <c r="C110" i="108"/>
  <c r="GH44" i="115" l="1"/>
  <c r="GH45" i="115"/>
  <c r="GH79" i="87"/>
  <c r="GH106" i="87"/>
  <c r="GJ2" i="107"/>
  <c r="GI55" i="106" s="1"/>
  <c r="GK193" i="107"/>
  <c r="GL193" i="107" s="1"/>
  <c r="GM193" i="107" s="1"/>
  <c r="GN193" i="107" s="1"/>
  <c r="GO193" i="107" s="1"/>
  <c r="GP193" i="107" s="1"/>
  <c r="GQ193" i="107" s="1"/>
  <c r="GR193" i="107" s="1"/>
  <c r="GS193" i="107" s="1"/>
  <c r="GT193" i="107" s="1"/>
  <c r="GU193" i="107" s="1"/>
  <c r="GV193" i="107" s="1"/>
  <c r="GW193" i="107" s="1"/>
  <c r="GX193" i="107" s="1"/>
  <c r="GY193" i="107" s="1"/>
  <c r="GZ193" i="107" s="1"/>
  <c r="HA193" i="107" s="1"/>
  <c r="HB193" i="107" s="1"/>
  <c r="HC193" i="107" s="1"/>
  <c r="HD193" i="107" s="1"/>
  <c r="HE193" i="107" s="1"/>
  <c r="HF193" i="107" s="1"/>
  <c r="HG193" i="107" s="1"/>
  <c r="HH193" i="107" s="1"/>
  <c r="HI193" i="107" s="1"/>
  <c r="HJ193" i="107" s="1"/>
  <c r="GH20" i="115"/>
  <c r="GH47" i="115"/>
  <c r="E110" i="108"/>
  <c r="DB56" i="106"/>
  <c r="GI32" i="115" l="1"/>
  <c r="GI30" i="115" s="1"/>
  <c r="GI10" i="109"/>
  <c r="GI10" i="106"/>
  <c r="GI10" i="112"/>
  <c r="GI10" i="100"/>
  <c r="GI10" i="115"/>
  <c r="GJ83" i="106"/>
  <c r="GJ67" i="106" s="1"/>
  <c r="B194" i="107" s="1"/>
  <c r="GK194" i="107" s="1"/>
  <c r="GH78" i="87"/>
  <c r="GH105" i="87"/>
  <c r="DB95" i="106"/>
  <c r="F110" i="108"/>
  <c r="GK2" i="107" l="1"/>
  <c r="GJ55" i="106" s="1"/>
  <c r="GL194" i="107"/>
  <c r="GM194" i="107" s="1"/>
  <c r="GI45" i="115"/>
  <c r="GI44" i="115"/>
  <c r="GI79" i="87"/>
  <c r="GI106" i="87"/>
  <c r="GI47" i="115"/>
  <c r="GI20" i="115"/>
  <c r="GN194" i="107"/>
  <c r="GO194" i="107" s="1"/>
  <c r="GP194" i="107" s="1"/>
  <c r="GQ194" i="107" s="1"/>
  <c r="GR194" i="107" s="1"/>
  <c r="GS194" i="107" s="1"/>
  <c r="GT194" i="107" s="1"/>
  <c r="GU194" i="107" s="1"/>
  <c r="GV194" i="107" s="1"/>
  <c r="GW194" i="107" s="1"/>
  <c r="GX194" i="107" s="1"/>
  <c r="GY194" i="107" s="1"/>
  <c r="GZ194" i="107" s="1"/>
  <c r="HA194" i="107" s="1"/>
  <c r="HB194" i="107" s="1"/>
  <c r="HC194" i="107" s="1"/>
  <c r="HD194" i="107" s="1"/>
  <c r="HE194" i="107" s="1"/>
  <c r="HF194" i="107" s="1"/>
  <c r="HG194" i="107" s="1"/>
  <c r="HH194" i="107" s="1"/>
  <c r="HI194" i="107" s="1"/>
  <c r="HJ194" i="107" s="1"/>
  <c r="C111" i="108"/>
  <c r="GI78" i="87" l="1"/>
  <c r="GI105" i="87"/>
  <c r="GJ32" i="115"/>
  <c r="GJ30" i="115" s="1"/>
  <c r="GJ10" i="115"/>
  <c r="GJ10" i="109"/>
  <c r="GJ10" i="100"/>
  <c r="GJ10" i="106"/>
  <c r="GJ10" i="112"/>
  <c r="GK83" i="106"/>
  <c r="GK67" i="106" s="1"/>
  <c r="B195" i="107" s="1"/>
  <c r="GL195" i="107" s="1"/>
  <c r="DC56" i="106"/>
  <c r="E111" i="108"/>
  <c r="GM195" i="107" l="1"/>
  <c r="GN195" i="107" s="1"/>
  <c r="GO195" i="107" s="1"/>
  <c r="GP195" i="107" s="1"/>
  <c r="GQ195" i="107" s="1"/>
  <c r="GR195" i="107" s="1"/>
  <c r="GS195" i="107" s="1"/>
  <c r="GT195" i="107" s="1"/>
  <c r="GU195" i="107" s="1"/>
  <c r="GV195" i="107" s="1"/>
  <c r="GW195" i="107" s="1"/>
  <c r="GX195" i="107" s="1"/>
  <c r="GY195" i="107" s="1"/>
  <c r="GZ195" i="107" s="1"/>
  <c r="HA195" i="107" s="1"/>
  <c r="HB195" i="107" s="1"/>
  <c r="HC195" i="107" s="1"/>
  <c r="HD195" i="107" s="1"/>
  <c r="HE195" i="107" s="1"/>
  <c r="HF195" i="107" s="1"/>
  <c r="HG195" i="107" s="1"/>
  <c r="HH195" i="107" s="1"/>
  <c r="HI195" i="107" s="1"/>
  <c r="HJ195" i="107" s="1"/>
  <c r="GL2" i="107"/>
  <c r="GK55" i="106" s="1"/>
  <c r="GJ79" i="87"/>
  <c r="GJ106" i="87"/>
  <c r="GJ47" i="115"/>
  <c r="GJ20" i="115"/>
  <c r="GJ45" i="115"/>
  <c r="GJ44" i="115"/>
  <c r="DC95" i="106"/>
  <c r="F111" i="108"/>
  <c r="GJ78" i="87" l="1"/>
  <c r="GJ105" i="87"/>
  <c r="GK32" i="115"/>
  <c r="GK30" i="115" s="1"/>
  <c r="GK10" i="115"/>
  <c r="GK10" i="112"/>
  <c r="GK10" i="106"/>
  <c r="GK10" i="100"/>
  <c r="GK10" i="109"/>
  <c r="GL83" i="106"/>
  <c r="GL67" i="106" s="1"/>
  <c r="B196" i="107" s="1"/>
  <c r="GM196" i="107" s="1"/>
  <c r="C112" i="108"/>
  <c r="GK47" i="115" l="1"/>
  <c r="GK20" i="115"/>
  <c r="GK106" i="87"/>
  <c r="GK79" i="87"/>
  <c r="GK45" i="115"/>
  <c r="GK44" i="115"/>
  <c r="GN196" i="107"/>
  <c r="GM2" i="107"/>
  <c r="GL55" i="106" s="1"/>
  <c r="E112" i="108"/>
  <c r="DD56" i="106"/>
  <c r="GO196" i="107" l="1"/>
  <c r="GL10" i="106"/>
  <c r="GL32" i="115"/>
  <c r="GL30" i="115" s="1"/>
  <c r="GL10" i="115"/>
  <c r="GL10" i="100"/>
  <c r="GL10" i="112"/>
  <c r="GL10" i="109"/>
  <c r="GK78" i="87"/>
  <c r="GK105" i="87"/>
  <c r="GM83" i="106"/>
  <c r="GM67" i="106" s="1"/>
  <c r="B197" i="107" s="1"/>
  <c r="GN197" i="107" s="1"/>
  <c r="GO197" i="107" s="1"/>
  <c r="GP197" i="107" s="1"/>
  <c r="GQ197" i="107" s="1"/>
  <c r="GR197" i="107" s="1"/>
  <c r="GS197" i="107" s="1"/>
  <c r="GT197" i="107" s="1"/>
  <c r="GU197" i="107" s="1"/>
  <c r="GV197" i="107" s="1"/>
  <c r="GW197" i="107" s="1"/>
  <c r="GX197" i="107" s="1"/>
  <c r="GY197" i="107" s="1"/>
  <c r="GZ197" i="107" s="1"/>
  <c r="HA197" i="107" s="1"/>
  <c r="HB197" i="107" s="1"/>
  <c r="HC197" i="107" s="1"/>
  <c r="HD197" i="107" s="1"/>
  <c r="HE197" i="107" s="1"/>
  <c r="HF197" i="107" s="1"/>
  <c r="HG197" i="107" s="1"/>
  <c r="HH197" i="107" s="1"/>
  <c r="HI197" i="107" s="1"/>
  <c r="HJ197" i="107" s="1"/>
  <c r="DD95" i="106"/>
  <c r="F112" i="108"/>
  <c r="GL44" i="115" l="1"/>
  <c r="GL45" i="115"/>
  <c r="GM10" i="100"/>
  <c r="GM10" i="109"/>
  <c r="GM32" i="115"/>
  <c r="GM30" i="115" s="1"/>
  <c r="GM10" i="106"/>
  <c r="GM10" i="115"/>
  <c r="GM10" i="112"/>
  <c r="GL47" i="115"/>
  <c r="GL20" i="115"/>
  <c r="GL79" i="87"/>
  <c r="GL106" i="87"/>
  <c r="GN83" i="106"/>
  <c r="GN67" i="106" s="1"/>
  <c r="B198" i="107" s="1"/>
  <c r="GO198" i="107" s="1"/>
  <c r="GP198" i="107" s="1"/>
  <c r="GQ198" i="107" s="1"/>
  <c r="GR198" i="107" s="1"/>
  <c r="GS198" i="107" s="1"/>
  <c r="GT198" i="107" s="1"/>
  <c r="GU198" i="107" s="1"/>
  <c r="GV198" i="107" s="1"/>
  <c r="GW198" i="107" s="1"/>
  <c r="GX198" i="107" s="1"/>
  <c r="GY198" i="107" s="1"/>
  <c r="GZ198" i="107" s="1"/>
  <c r="HA198" i="107" s="1"/>
  <c r="HB198" i="107" s="1"/>
  <c r="HC198" i="107" s="1"/>
  <c r="HD198" i="107" s="1"/>
  <c r="HE198" i="107" s="1"/>
  <c r="HF198" i="107" s="1"/>
  <c r="HG198" i="107" s="1"/>
  <c r="HH198" i="107" s="1"/>
  <c r="HI198" i="107" s="1"/>
  <c r="HJ198" i="107" s="1"/>
  <c r="GN2" i="107"/>
  <c r="GM55" i="106" s="1"/>
  <c r="GP196" i="107"/>
  <c r="GQ196" i="107" s="1"/>
  <c r="GR196" i="107" s="1"/>
  <c r="GS196" i="107" s="1"/>
  <c r="GT196" i="107" s="1"/>
  <c r="GU196" i="107" s="1"/>
  <c r="GV196" i="107" s="1"/>
  <c r="GW196" i="107" s="1"/>
  <c r="GX196" i="107" s="1"/>
  <c r="GY196" i="107" s="1"/>
  <c r="GZ196" i="107" s="1"/>
  <c r="HA196" i="107" s="1"/>
  <c r="HB196" i="107" s="1"/>
  <c r="HC196" i="107" s="1"/>
  <c r="HD196" i="107" s="1"/>
  <c r="HE196" i="107" s="1"/>
  <c r="HF196" i="107" s="1"/>
  <c r="HG196" i="107" s="1"/>
  <c r="HH196" i="107" s="1"/>
  <c r="HI196" i="107" s="1"/>
  <c r="HJ196" i="107" s="1"/>
  <c r="C113" i="108"/>
  <c r="GM106" i="87" l="1"/>
  <c r="GM79" i="87"/>
  <c r="GL78" i="87"/>
  <c r="GL105" i="87"/>
  <c r="GO2" i="107"/>
  <c r="GN55" i="106" s="1"/>
  <c r="GM45" i="115"/>
  <c r="GM44" i="115"/>
  <c r="GM47" i="115"/>
  <c r="GM20" i="115"/>
  <c r="DE56" i="106"/>
  <c r="E113" i="108"/>
  <c r="GM105" i="87" l="1"/>
  <c r="GM78" i="87"/>
  <c r="GO83" i="106"/>
  <c r="GO67" i="106" s="1"/>
  <c r="B199" i="107" s="1"/>
  <c r="GP199" i="107" s="1"/>
  <c r="GN10" i="106"/>
  <c r="GN32" i="115"/>
  <c r="GN30" i="115" s="1"/>
  <c r="GN10" i="115"/>
  <c r="GN10" i="109"/>
  <c r="GN10" i="100"/>
  <c r="GN10" i="112"/>
  <c r="DE95" i="106"/>
  <c r="F113" i="108"/>
  <c r="GN44" i="115" l="1"/>
  <c r="GN45" i="115"/>
  <c r="GN47" i="115"/>
  <c r="GN20" i="115"/>
  <c r="GQ199" i="107"/>
  <c r="GP2" i="107"/>
  <c r="GO55" i="106" s="1"/>
  <c r="GP83" i="106"/>
  <c r="GP67" i="106" s="1"/>
  <c r="B200" i="107" s="1"/>
  <c r="GQ200" i="107" s="1"/>
  <c r="GR200" i="107" s="1"/>
  <c r="GS200" i="107" s="1"/>
  <c r="GT200" i="107" s="1"/>
  <c r="GU200" i="107" s="1"/>
  <c r="GV200" i="107" s="1"/>
  <c r="GW200" i="107" s="1"/>
  <c r="GX200" i="107" s="1"/>
  <c r="GY200" i="107" s="1"/>
  <c r="GZ200" i="107" s="1"/>
  <c r="HA200" i="107" s="1"/>
  <c r="HB200" i="107" s="1"/>
  <c r="HC200" i="107" s="1"/>
  <c r="HD200" i="107" s="1"/>
  <c r="HE200" i="107" s="1"/>
  <c r="HF200" i="107" s="1"/>
  <c r="HG200" i="107" s="1"/>
  <c r="HH200" i="107" s="1"/>
  <c r="HI200" i="107" s="1"/>
  <c r="HJ200" i="107" s="1"/>
  <c r="GN79" i="87"/>
  <c r="GN106" i="87"/>
  <c r="GO10" i="106"/>
  <c r="GO10" i="115"/>
  <c r="GO10" i="112"/>
  <c r="GO32" i="115"/>
  <c r="GO30" i="115" s="1"/>
  <c r="GO10" i="109"/>
  <c r="GO10" i="100"/>
  <c r="C114" i="108"/>
  <c r="GP32" i="115" l="1"/>
  <c r="GP30" i="115" s="1"/>
  <c r="GP10" i="115"/>
  <c r="GP10" i="106"/>
  <c r="GP10" i="112"/>
  <c r="GP10" i="100"/>
  <c r="GP10" i="109"/>
  <c r="GO47" i="115"/>
  <c r="GO20" i="115"/>
  <c r="GO106" i="87"/>
  <c r="GO79" i="87"/>
  <c r="GQ2" i="107"/>
  <c r="GP55" i="106" s="1"/>
  <c r="GR199" i="107"/>
  <c r="GN105" i="87"/>
  <c r="GN78" i="87"/>
  <c r="GO44" i="115"/>
  <c r="GO45" i="115"/>
  <c r="E114" i="108"/>
  <c r="DF56" i="106"/>
  <c r="GP45" i="115" l="1"/>
  <c r="GP44" i="115"/>
  <c r="GS199" i="107"/>
  <c r="GQ83" i="106"/>
  <c r="GQ67" i="106" s="1"/>
  <c r="B201" i="107" s="1"/>
  <c r="GR201" i="107" s="1"/>
  <c r="GS201" i="107" s="1"/>
  <c r="GT201" i="107" s="1"/>
  <c r="GU201" i="107" s="1"/>
  <c r="GV201" i="107" s="1"/>
  <c r="GW201" i="107" s="1"/>
  <c r="GX201" i="107" s="1"/>
  <c r="GY201" i="107" s="1"/>
  <c r="GZ201" i="107" s="1"/>
  <c r="HA201" i="107" s="1"/>
  <c r="HB201" i="107" s="1"/>
  <c r="HC201" i="107" s="1"/>
  <c r="HD201" i="107" s="1"/>
  <c r="HE201" i="107" s="1"/>
  <c r="HF201" i="107" s="1"/>
  <c r="HG201" i="107" s="1"/>
  <c r="HH201" i="107" s="1"/>
  <c r="HI201" i="107" s="1"/>
  <c r="HJ201" i="107" s="1"/>
  <c r="GP106" i="87"/>
  <c r="GP79" i="87"/>
  <c r="GO78" i="87"/>
  <c r="GO105" i="87"/>
  <c r="GP20" i="115"/>
  <c r="GP47" i="115"/>
  <c r="DF95" i="106"/>
  <c r="F114" i="108"/>
  <c r="GQ10" i="112" l="1"/>
  <c r="GQ10" i="106"/>
  <c r="GQ32" i="115"/>
  <c r="GQ30" i="115" s="1"/>
  <c r="GQ10" i="109"/>
  <c r="GQ10" i="100"/>
  <c r="GQ10" i="115"/>
  <c r="GR2" i="107"/>
  <c r="GQ55" i="106" s="1"/>
  <c r="GT199" i="107"/>
  <c r="GU199" i="107" s="1"/>
  <c r="GV199" i="107" s="1"/>
  <c r="GW199" i="107" s="1"/>
  <c r="GX199" i="107" s="1"/>
  <c r="GY199" i="107" s="1"/>
  <c r="GZ199" i="107" s="1"/>
  <c r="HA199" i="107" s="1"/>
  <c r="HB199" i="107" s="1"/>
  <c r="HC199" i="107" s="1"/>
  <c r="HD199" i="107" s="1"/>
  <c r="HE199" i="107" s="1"/>
  <c r="HF199" i="107" s="1"/>
  <c r="HG199" i="107" s="1"/>
  <c r="HH199" i="107" s="1"/>
  <c r="HI199" i="107" s="1"/>
  <c r="HJ199" i="107" s="1"/>
  <c r="GP105" i="87"/>
  <c r="GP78" i="87"/>
  <c r="C115" i="108"/>
  <c r="GQ47" i="115" l="1"/>
  <c r="GQ20" i="115"/>
  <c r="GQ106" i="87"/>
  <c r="GQ79" i="87"/>
  <c r="GQ44" i="115"/>
  <c r="GQ45" i="115"/>
  <c r="GR83" i="106"/>
  <c r="GR67" i="106" s="1"/>
  <c r="B202" i="107" s="1"/>
  <c r="GS202" i="107" s="1"/>
  <c r="E115" i="108"/>
  <c r="DG56" i="106"/>
  <c r="GQ78" i="87" l="1"/>
  <c r="GQ105" i="87"/>
  <c r="GT202" i="107"/>
  <c r="GS2" i="107"/>
  <c r="GR55" i="106" s="1"/>
  <c r="GR10" i="106"/>
  <c r="GR10" i="115"/>
  <c r="GR10" i="109"/>
  <c r="GR10" i="112"/>
  <c r="GR32" i="115"/>
  <c r="GR30" i="115" s="1"/>
  <c r="GR10" i="100"/>
  <c r="DG95" i="106"/>
  <c r="F115" i="108"/>
  <c r="GS83" i="106" l="1"/>
  <c r="GS67" i="106" s="1"/>
  <c r="B203" i="107" s="1"/>
  <c r="GT203" i="107" s="1"/>
  <c r="GU203" i="107" s="1"/>
  <c r="GV203" i="107" s="1"/>
  <c r="GW203" i="107" s="1"/>
  <c r="GX203" i="107" s="1"/>
  <c r="GY203" i="107" s="1"/>
  <c r="GZ203" i="107" s="1"/>
  <c r="HA203" i="107" s="1"/>
  <c r="HB203" i="107" s="1"/>
  <c r="HC203" i="107" s="1"/>
  <c r="HD203" i="107" s="1"/>
  <c r="HE203" i="107" s="1"/>
  <c r="HF203" i="107" s="1"/>
  <c r="HG203" i="107" s="1"/>
  <c r="HH203" i="107" s="1"/>
  <c r="HI203" i="107" s="1"/>
  <c r="HJ203" i="107" s="1"/>
  <c r="GR106" i="87"/>
  <c r="GR79" i="87"/>
  <c r="GS32" i="115"/>
  <c r="GS30" i="115" s="1"/>
  <c r="GS10" i="106"/>
  <c r="GS10" i="112"/>
  <c r="GS10" i="100"/>
  <c r="GS10" i="109"/>
  <c r="GS10" i="115"/>
  <c r="GU202" i="107"/>
  <c r="GT2" i="107"/>
  <c r="GS55" i="106" s="1"/>
  <c r="GR47" i="115"/>
  <c r="GR20" i="115"/>
  <c r="GR44" i="115"/>
  <c r="GR45" i="115"/>
  <c r="C116" i="108"/>
  <c r="GR105" i="87" l="1"/>
  <c r="GR78" i="87"/>
  <c r="GS106" i="87"/>
  <c r="GS79" i="87"/>
  <c r="GS44" i="115"/>
  <c r="GS45" i="115"/>
  <c r="GV202" i="107"/>
  <c r="GW202" i="107" s="1"/>
  <c r="GX202" i="107" s="1"/>
  <c r="GY202" i="107" s="1"/>
  <c r="GZ202" i="107" s="1"/>
  <c r="HA202" i="107" s="1"/>
  <c r="HB202" i="107" s="1"/>
  <c r="HC202" i="107" s="1"/>
  <c r="HD202" i="107" s="1"/>
  <c r="HE202" i="107" s="1"/>
  <c r="HF202" i="107" s="1"/>
  <c r="HG202" i="107" s="1"/>
  <c r="HH202" i="107" s="1"/>
  <c r="HI202" i="107" s="1"/>
  <c r="HJ202" i="107" s="1"/>
  <c r="GS47" i="115"/>
  <c r="GS20" i="115"/>
  <c r="GT83" i="106"/>
  <c r="GT67" i="106" s="1"/>
  <c r="B204" i="107" s="1"/>
  <c r="GU204" i="107" s="1"/>
  <c r="GV204" i="107" s="1"/>
  <c r="GW204" i="107" s="1"/>
  <c r="GX204" i="107" s="1"/>
  <c r="GY204" i="107" s="1"/>
  <c r="GZ204" i="107" s="1"/>
  <c r="HA204" i="107" s="1"/>
  <c r="HB204" i="107" s="1"/>
  <c r="HC204" i="107" s="1"/>
  <c r="HD204" i="107" s="1"/>
  <c r="HE204" i="107" s="1"/>
  <c r="HF204" i="107" s="1"/>
  <c r="HG204" i="107" s="1"/>
  <c r="HH204" i="107" s="1"/>
  <c r="HI204" i="107" s="1"/>
  <c r="HJ204" i="107" s="1"/>
  <c r="E116" i="108"/>
  <c r="DH56" i="106"/>
  <c r="GT10" i="109" l="1"/>
  <c r="GT10" i="106"/>
  <c r="GT10" i="100"/>
  <c r="GT32" i="115"/>
  <c r="GT30" i="115" s="1"/>
  <c r="GT10" i="112"/>
  <c r="GT10" i="115"/>
  <c r="GU83" i="106"/>
  <c r="GU67" i="106" s="1"/>
  <c r="B205" i="107" s="1"/>
  <c r="GV205" i="107" s="1"/>
  <c r="GW205" i="107" s="1"/>
  <c r="GX205" i="107" s="1"/>
  <c r="GY205" i="107" s="1"/>
  <c r="GZ205" i="107" s="1"/>
  <c r="HA205" i="107" s="1"/>
  <c r="HB205" i="107" s="1"/>
  <c r="HC205" i="107" s="1"/>
  <c r="HD205" i="107" s="1"/>
  <c r="HE205" i="107" s="1"/>
  <c r="HF205" i="107" s="1"/>
  <c r="HG205" i="107" s="1"/>
  <c r="HH205" i="107" s="1"/>
  <c r="HI205" i="107" s="1"/>
  <c r="HJ205" i="107" s="1"/>
  <c r="GU2" i="107"/>
  <c r="GT55" i="106" s="1"/>
  <c r="GS105" i="87"/>
  <c r="GS78" i="87"/>
  <c r="GV2" i="107"/>
  <c r="GU55" i="106" s="1"/>
  <c r="DH95" i="106"/>
  <c r="F116" i="108"/>
  <c r="GU10" i="115" l="1"/>
  <c r="GU20" i="115" s="1"/>
  <c r="GU10" i="100"/>
  <c r="GU10" i="109"/>
  <c r="GU10" i="106"/>
  <c r="GU106" i="87"/>
  <c r="GU10" i="112"/>
  <c r="GU32" i="115"/>
  <c r="GU30" i="115" s="1"/>
  <c r="GT47" i="115"/>
  <c r="GT20" i="115"/>
  <c r="GT106" i="87"/>
  <c r="GT79" i="87"/>
  <c r="GT45" i="115"/>
  <c r="GT44" i="115"/>
  <c r="GU45" i="115"/>
  <c r="C117" i="108"/>
  <c r="GU44" i="115" l="1"/>
  <c r="GU47" i="115"/>
  <c r="GU79" i="87"/>
  <c r="GT105" i="87"/>
  <c r="GT78" i="87"/>
  <c r="GV83" i="106"/>
  <c r="GV67" i="106" s="1"/>
  <c r="B206" i="107" s="1"/>
  <c r="GW206" i="107" s="1"/>
  <c r="GU105" i="87"/>
  <c r="GU78" i="87"/>
  <c r="DI56" i="106"/>
  <c r="E117" i="108"/>
  <c r="GX206" i="107" l="1"/>
  <c r="GY206" i="107" s="1"/>
  <c r="GZ206" i="107" s="1"/>
  <c r="HA206" i="107" s="1"/>
  <c r="HB206" i="107" s="1"/>
  <c r="HC206" i="107" s="1"/>
  <c r="HD206" i="107" s="1"/>
  <c r="HE206" i="107" s="1"/>
  <c r="HF206" i="107" s="1"/>
  <c r="HG206" i="107" s="1"/>
  <c r="HH206" i="107" s="1"/>
  <c r="HI206" i="107" s="1"/>
  <c r="HJ206" i="107" s="1"/>
  <c r="GW2" i="107"/>
  <c r="GV55" i="106" s="1"/>
  <c r="DI95" i="106"/>
  <c r="F117" i="108"/>
  <c r="GW83" i="106" l="1"/>
  <c r="GW67" i="106" s="1"/>
  <c r="B207" i="107" s="1"/>
  <c r="GX207" i="107" s="1"/>
  <c r="GV10" i="106"/>
  <c r="GV10" i="112"/>
  <c r="GV10" i="100"/>
  <c r="GV10" i="115"/>
  <c r="GV10" i="109"/>
  <c r="GV32" i="115"/>
  <c r="GV30" i="115" s="1"/>
  <c r="C118" i="108"/>
  <c r="GV47" i="115" l="1"/>
  <c r="GV20" i="115"/>
  <c r="GV45" i="115"/>
  <c r="GV44" i="115"/>
  <c r="GY207" i="107"/>
  <c r="GZ207" i="107" s="1"/>
  <c r="HA207" i="107" s="1"/>
  <c r="HB207" i="107" s="1"/>
  <c r="HC207" i="107" s="1"/>
  <c r="HD207" i="107" s="1"/>
  <c r="HE207" i="107" s="1"/>
  <c r="HF207" i="107" s="1"/>
  <c r="HG207" i="107" s="1"/>
  <c r="HH207" i="107" s="1"/>
  <c r="HI207" i="107" s="1"/>
  <c r="HJ207" i="107" s="1"/>
  <c r="GX2" i="107"/>
  <c r="GW55" i="106" s="1"/>
  <c r="GV79" i="87"/>
  <c r="GV106" i="87"/>
  <c r="E118" i="108"/>
  <c r="DJ56" i="106"/>
  <c r="GX83" i="106" l="1"/>
  <c r="GX67" i="106" s="1"/>
  <c r="B208" i="107" s="1"/>
  <c r="GY208" i="107" s="1"/>
  <c r="GV78" i="87"/>
  <c r="GV105" i="87"/>
  <c r="GW10" i="109"/>
  <c r="GW10" i="100"/>
  <c r="GW32" i="115"/>
  <c r="GW30" i="115" s="1"/>
  <c r="GW10" i="112"/>
  <c r="GW10" i="106"/>
  <c r="GW10" i="115"/>
  <c r="DJ95" i="106"/>
  <c r="F118" i="108"/>
  <c r="GW47" i="115" l="1"/>
  <c r="GW20" i="115"/>
  <c r="GW44" i="115"/>
  <c r="GW45" i="115"/>
  <c r="GY2" i="107"/>
  <c r="GX55" i="106" s="1"/>
  <c r="GZ208" i="107"/>
  <c r="HA208" i="107" s="1"/>
  <c r="HB208" i="107" s="1"/>
  <c r="C119" i="108"/>
  <c r="GX10" i="112" l="1"/>
  <c r="GX32" i="115"/>
  <c r="GX30" i="115" s="1"/>
  <c r="GX10" i="100"/>
  <c r="GX10" i="106"/>
  <c r="GX10" i="115"/>
  <c r="GX10" i="109"/>
  <c r="GW79" i="87"/>
  <c r="GW106" i="87"/>
  <c r="GY83" i="106"/>
  <c r="GY67" i="106" s="1"/>
  <c r="B209" i="107" s="1"/>
  <c r="GZ209" i="107" s="1"/>
  <c r="GW105" i="87"/>
  <c r="GW78" i="87"/>
  <c r="HC208" i="107"/>
  <c r="E119" i="108"/>
  <c r="DK56" i="106"/>
  <c r="GX44" i="115" l="1"/>
  <c r="GX45" i="115"/>
  <c r="HA209" i="107"/>
  <c r="HB209" i="107" s="1"/>
  <c r="HC209" i="107" s="1"/>
  <c r="HD209" i="107" s="1"/>
  <c r="HE209" i="107" s="1"/>
  <c r="HF209" i="107" s="1"/>
  <c r="HG209" i="107" s="1"/>
  <c r="HH209" i="107" s="1"/>
  <c r="HI209" i="107" s="1"/>
  <c r="HJ209" i="107" s="1"/>
  <c r="GZ2" i="107"/>
  <c r="GY55" i="106" s="1"/>
  <c r="GX20" i="115"/>
  <c r="GX47" i="115"/>
  <c r="GX106" i="87"/>
  <c r="GX79" i="87"/>
  <c r="HD208" i="107"/>
  <c r="HE208" i="107" s="1"/>
  <c r="HF208" i="107" s="1"/>
  <c r="HG208" i="107" s="1"/>
  <c r="HH208" i="107" s="1"/>
  <c r="HI208" i="107" s="1"/>
  <c r="HJ208" i="107" s="1"/>
  <c r="DK95" i="106"/>
  <c r="F119" i="108"/>
  <c r="GX78" i="87" l="1"/>
  <c r="GX105" i="87"/>
  <c r="GZ83" i="106"/>
  <c r="GZ67" i="106" s="1"/>
  <c r="B210" i="107" s="1"/>
  <c r="HA210" i="107" s="1"/>
  <c r="HB210" i="107" s="1"/>
  <c r="GY10" i="106"/>
  <c r="GY10" i="112"/>
  <c r="GY32" i="115"/>
  <c r="GY30" i="115" s="1"/>
  <c r="GY10" i="109"/>
  <c r="GY10" i="115"/>
  <c r="GY10" i="100"/>
  <c r="C120" i="108"/>
  <c r="HA2" i="107" l="1"/>
  <c r="GZ55" i="106" s="1"/>
  <c r="GY44" i="115"/>
  <c r="GY45" i="115"/>
  <c r="GY47" i="115"/>
  <c r="GY20" i="115"/>
  <c r="GY79" i="87"/>
  <c r="GY106" i="87"/>
  <c r="HC210" i="107"/>
  <c r="E120" i="108"/>
  <c r="DL56" i="106"/>
  <c r="GY78" i="87" l="1"/>
  <c r="GY105" i="87"/>
  <c r="GZ10" i="115"/>
  <c r="GZ10" i="106"/>
  <c r="GZ32" i="115"/>
  <c r="GZ30" i="115" s="1"/>
  <c r="GZ10" i="109"/>
  <c r="GZ10" i="112"/>
  <c r="GZ10" i="100"/>
  <c r="HA83" i="106"/>
  <c r="HA67" i="106" s="1"/>
  <c r="B211" i="107" s="1"/>
  <c r="HB211" i="107" s="1"/>
  <c r="HC211" i="107" s="1"/>
  <c r="HD211" i="107" s="1"/>
  <c r="HE211" i="107" s="1"/>
  <c r="HF211" i="107" s="1"/>
  <c r="HG211" i="107" s="1"/>
  <c r="HH211" i="107" s="1"/>
  <c r="HI211" i="107" s="1"/>
  <c r="HJ211" i="107" s="1"/>
  <c r="HD210" i="107"/>
  <c r="DL95" i="106"/>
  <c r="F120" i="108"/>
  <c r="HB2" i="107" l="1"/>
  <c r="HA55" i="106" s="1"/>
  <c r="GZ106" i="87"/>
  <c r="GZ79" i="87"/>
  <c r="GZ20" i="115"/>
  <c r="GZ47" i="115"/>
  <c r="GZ45" i="115"/>
  <c r="GZ44" i="115"/>
  <c r="HE210" i="107"/>
  <c r="C121" i="108"/>
  <c r="GZ105" i="87" l="1"/>
  <c r="GZ78" i="87"/>
  <c r="HB83" i="106"/>
  <c r="HB67" i="106" s="1"/>
  <c r="B212" i="107" s="1"/>
  <c r="HC212" i="107" s="1"/>
  <c r="HD212" i="107" s="1"/>
  <c r="HA10" i="109"/>
  <c r="HA10" i="112"/>
  <c r="HA10" i="100"/>
  <c r="HA10" i="106"/>
  <c r="HA32" i="115"/>
  <c r="HA30" i="115" s="1"/>
  <c r="HA10" i="115"/>
  <c r="HF210" i="107"/>
  <c r="E121" i="108"/>
  <c r="DM56" i="106"/>
  <c r="HA79" i="87" l="1"/>
  <c r="HA106" i="87"/>
  <c r="HC2" i="107"/>
  <c r="HB55" i="106" s="1"/>
  <c r="HA20" i="115"/>
  <c r="HA47" i="115"/>
  <c r="HA45" i="115"/>
  <c r="HA44" i="115"/>
  <c r="HG210" i="107"/>
  <c r="HE212" i="107"/>
  <c r="DM95" i="106"/>
  <c r="F121" i="108"/>
  <c r="HA105" i="87" l="1"/>
  <c r="HA78" i="87"/>
  <c r="HB10" i="115"/>
  <c r="HB10" i="100"/>
  <c r="HB10" i="109"/>
  <c r="HB10" i="112"/>
  <c r="HB32" i="115"/>
  <c r="HB30" i="115" s="1"/>
  <c r="HB10" i="106"/>
  <c r="HC83" i="106"/>
  <c r="HC67" i="106" s="1"/>
  <c r="B213" i="107" s="1"/>
  <c r="HD213" i="107" s="1"/>
  <c r="HE213" i="107" s="1"/>
  <c r="HF213" i="107" s="1"/>
  <c r="HG213" i="107" s="1"/>
  <c r="HH213" i="107" s="1"/>
  <c r="HI213" i="107" s="1"/>
  <c r="HJ213" i="107" s="1"/>
  <c r="HF212" i="107"/>
  <c r="HH210" i="107"/>
  <c r="HI210" i="107" s="1"/>
  <c r="HJ210" i="107" s="1"/>
  <c r="C122" i="108"/>
  <c r="HC10" i="106" l="1"/>
  <c r="HC10" i="115"/>
  <c r="HC10" i="112"/>
  <c r="HC32" i="115"/>
  <c r="HC30" i="115" s="1"/>
  <c r="HC10" i="109"/>
  <c r="HC10" i="100"/>
  <c r="HB44" i="115"/>
  <c r="HB45" i="115"/>
  <c r="HB47" i="115"/>
  <c r="HB20" i="115"/>
  <c r="HB79" i="87"/>
  <c r="HB106" i="87"/>
  <c r="HD2" i="107"/>
  <c r="HC55" i="106" s="1"/>
  <c r="HG212" i="107"/>
  <c r="E122" i="108"/>
  <c r="DN56" i="106"/>
  <c r="HB78" i="87" l="1"/>
  <c r="HB105" i="87"/>
  <c r="HC106" i="87"/>
  <c r="HC79" i="87"/>
  <c r="HC45" i="115"/>
  <c r="HC44" i="115"/>
  <c r="HC20" i="115"/>
  <c r="HC47" i="115"/>
  <c r="HD83" i="106"/>
  <c r="HD67" i="106" s="1"/>
  <c r="B214" i="107" s="1"/>
  <c r="HE214" i="107" s="1"/>
  <c r="HH212" i="107"/>
  <c r="DN95" i="106"/>
  <c r="F122" i="108"/>
  <c r="HC78" i="87" l="1"/>
  <c r="HC105" i="87"/>
  <c r="HF214" i="107"/>
  <c r="HG214" i="107" s="1"/>
  <c r="HH214" i="107" s="1"/>
  <c r="HI214" i="107" s="1"/>
  <c r="HJ214" i="107" s="1"/>
  <c r="HE2" i="107"/>
  <c r="HD55" i="106" s="1"/>
  <c r="HI212" i="107"/>
  <c r="C123" i="108"/>
  <c r="HE83" i="106" l="1"/>
  <c r="HE67" i="106" s="1"/>
  <c r="B215" i="107" s="1"/>
  <c r="HF215" i="107" s="1"/>
  <c r="HD10" i="112"/>
  <c r="HD10" i="106"/>
  <c r="HD10" i="109"/>
  <c r="HD10" i="115"/>
  <c r="HD10" i="100"/>
  <c r="HD32" i="115"/>
  <c r="HD30" i="115" s="1"/>
  <c r="HJ212" i="107"/>
  <c r="E123" i="108"/>
  <c r="DO56" i="106"/>
  <c r="HF83" i="106" l="1"/>
  <c r="HF67" i="106" s="1"/>
  <c r="B216" i="107" s="1"/>
  <c r="HG216" i="107" s="1"/>
  <c r="HH216" i="107" s="1"/>
  <c r="HI216" i="107" s="1"/>
  <c r="HJ216" i="107" s="1"/>
  <c r="HG215" i="107"/>
  <c r="HF2" i="107"/>
  <c r="HE55" i="106" s="1"/>
  <c r="HD79" i="87"/>
  <c r="HD106" i="87"/>
  <c r="HE10" i="100"/>
  <c r="HE10" i="115"/>
  <c r="HE10" i="106"/>
  <c r="HE10" i="109"/>
  <c r="HE32" i="115"/>
  <c r="HE30" i="115" s="1"/>
  <c r="HE10" i="112"/>
  <c r="HD44" i="115"/>
  <c r="HD45" i="115"/>
  <c r="HD20" i="115"/>
  <c r="HD47" i="115"/>
  <c r="DO95" i="106"/>
  <c r="F123" i="108"/>
  <c r="HG83" i="106" l="1"/>
  <c r="HG67" i="106" s="1"/>
  <c r="B217" i="107" s="1"/>
  <c r="HH217" i="107" s="1"/>
  <c r="HI217" i="107" s="1"/>
  <c r="HJ217" i="107" s="1"/>
  <c r="HH215" i="107"/>
  <c r="HG2" i="107"/>
  <c r="HF55" i="106" s="1"/>
  <c r="HE79" i="87"/>
  <c r="HE106" i="87"/>
  <c r="HF32" i="115"/>
  <c r="HF30" i="115" s="1"/>
  <c r="HF10" i="109"/>
  <c r="HF10" i="115"/>
  <c r="HF10" i="100"/>
  <c r="HF10" i="112"/>
  <c r="HF10" i="106"/>
  <c r="HE45" i="115"/>
  <c r="HE44" i="115"/>
  <c r="HD105" i="87"/>
  <c r="HD78" i="87"/>
  <c r="HE47" i="115"/>
  <c r="HE20" i="115"/>
  <c r="C124" i="108"/>
  <c r="HG44" i="115" l="1"/>
  <c r="HG32" i="115"/>
  <c r="HG30" i="115" s="1"/>
  <c r="HG10" i="106"/>
  <c r="HG10" i="109"/>
  <c r="HG10" i="115"/>
  <c r="HG45" i="115"/>
  <c r="HG10" i="100"/>
  <c r="HG10" i="112"/>
  <c r="HH83" i="106"/>
  <c r="HH67" i="106" s="1"/>
  <c r="B218" i="107" s="1"/>
  <c r="HI218" i="107" s="1"/>
  <c r="HJ218" i="107" s="1"/>
  <c r="HI215" i="107"/>
  <c r="HJ215" i="107" s="1"/>
  <c r="HH2" i="107"/>
  <c r="HG55" i="106" s="1"/>
  <c r="HF45" i="115"/>
  <c r="HF44" i="115"/>
  <c r="HF106" i="87"/>
  <c r="HF79" i="87"/>
  <c r="HF47" i="115"/>
  <c r="HF20" i="115"/>
  <c r="HE78" i="87"/>
  <c r="HE105" i="87"/>
  <c r="E124" i="108"/>
  <c r="DP56" i="106"/>
  <c r="HG47" i="115" l="1"/>
  <c r="HG20" i="115"/>
  <c r="HI2" i="107"/>
  <c r="HH55" i="106" s="1"/>
  <c r="HG79" i="87"/>
  <c r="HG106" i="87"/>
  <c r="HF78" i="87"/>
  <c r="HF105" i="87"/>
  <c r="DP95" i="106"/>
  <c r="F124" i="108"/>
  <c r="HG105" i="87" l="1"/>
  <c r="HG78" i="87"/>
  <c r="C125" i="108"/>
  <c r="HH10" i="100" l="1"/>
  <c r="HH10" i="112"/>
  <c r="HH10" i="106"/>
  <c r="HH32" i="115"/>
  <c r="HH30" i="115" s="1"/>
  <c r="HH10" i="109"/>
  <c r="HH10" i="115"/>
  <c r="HI83" i="106"/>
  <c r="HI67" i="106" s="1"/>
  <c r="B219" i="107" s="1"/>
  <c r="DQ56" i="106"/>
  <c r="E125" i="108"/>
  <c r="HJ219" i="107" l="1"/>
  <c r="HJ2" i="107" s="1"/>
  <c r="HI55" i="106" s="1"/>
  <c r="B2" i="107"/>
  <c r="HH44" i="115"/>
  <c r="HH45" i="115"/>
  <c r="HH20" i="115"/>
  <c r="HH47" i="115"/>
  <c r="DQ95" i="106"/>
  <c r="F125" i="108"/>
  <c r="HH106" i="87" l="1"/>
  <c r="HH79" i="87"/>
  <c r="HH78" i="87"/>
  <c r="HH105" i="87"/>
  <c r="HI10" i="100"/>
  <c r="HI10" i="112"/>
  <c r="HI10" i="109"/>
  <c r="HI10" i="115"/>
  <c r="HI32" i="115"/>
  <c r="HI30" i="115" s="1"/>
  <c r="HI10" i="106"/>
  <c r="AU93" i="106"/>
  <c r="BD93" i="106"/>
  <c r="E93" i="106"/>
  <c r="E97" i="106" s="1"/>
  <c r="CS93" i="106"/>
  <c r="DG93" i="106"/>
  <c r="CN93" i="106"/>
  <c r="AK93" i="106"/>
  <c r="CF93" i="106"/>
  <c r="CA93" i="106"/>
  <c r="BA93" i="106"/>
  <c r="BP93" i="106"/>
  <c r="AQ93" i="106"/>
  <c r="AG93" i="106"/>
  <c r="DF93" i="106"/>
  <c r="T93" i="106"/>
  <c r="G93" i="106"/>
  <c r="G97" i="106" s="1"/>
  <c r="BT93" i="106"/>
  <c r="AC93" i="106"/>
  <c r="BR93" i="106"/>
  <c r="AE93" i="106"/>
  <c r="W93" i="106"/>
  <c r="Z93" i="106"/>
  <c r="CM93" i="106"/>
  <c r="CE93" i="106"/>
  <c r="BW93" i="106"/>
  <c r="CW93" i="106"/>
  <c r="BC93" i="106"/>
  <c r="CG93" i="106"/>
  <c r="CR93" i="106"/>
  <c r="J93" i="106"/>
  <c r="J97" i="106" s="1"/>
  <c r="CH93" i="106"/>
  <c r="F93" i="106"/>
  <c r="F97" i="106" s="1"/>
  <c r="BQ93" i="106"/>
  <c r="AF93" i="106"/>
  <c r="Q93" i="106"/>
  <c r="Q97" i="106" s="1"/>
  <c r="AS93" i="106"/>
  <c r="BJ93" i="106"/>
  <c r="AN93" i="106"/>
  <c r="CY93" i="106"/>
  <c r="AX93" i="106"/>
  <c r="DL93" i="106"/>
  <c r="K93" i="106"/>
  <c r="K97" i="106" s="1"/>
  <c r="AT93" i="106"/>
  <c r="BV93" i="106"/>
  <c r="CX93" i="106"/>
  <c r="CZ93" i="106"/>
  <c r="BF93" i="106"/>
  <c r="B93" i="106"/>
  <c r="B97" i="106" s="1"/>
  <c r="R93" i="106"/>
  <c r="DE93" i="106"/>
  <c r="DC93" i="106"/>
  <c r="DO93" i="106"/>
  <c r="CK93" i="106"/>
  <c r="U93" i="106"/>
  <c r="BG93" i="106"/>
  <c r="O93" i="106"/>
  <c r="O97" i="106" s="1"/>
  <c r="Y93" i="106"/>
  <c r="AH93" i="106"/>
  <c r="H93" i="106"/>
  <c r="H97" i="106" s="1"/>
  <c r="CD93" i="106"/>
  <c r="DK93" i="106"/>
  <c r="BM93" i="106"/>
  <c r="AD93" i="106"/>
  <c r="AP93" i="106"/>
  <c r="AW93" i="106"/>
  <c r="N93" i="106"/>
  <c r="N97" i="106" s="1"/>
  <c r="DQ93" i="106"/>
  <c r="AV93" i="106"/>
  <c r="AO93" i="106"/>
  <c r="P93" i="106"/>
  <c r="P97" i="106" s="1"/>
  <c r="CB93" i="106"/>
  <c r="DJ93" i="106"/>
  <c r="DI93" i="106"/>
  <c r="BO93" i="106"/>
  <c r="BL93" i="106"/>
  <c r="CC93" i="106"/>
  <c r="BI93" i="106"/>
  <c r="AL93" i="106"/>
  <c r="AZ93" i="106"/>
  <c r="DP93" i="106"/>
  <c r="BZ93" i="106"/>
  <c r="CO93" i="106"/>
  <c r="AM93" i="106"/>
  <c r="BH93" i="106"/>
  <c r="CQ93" i="106"/>
  <c r="C93" i="106"/>
  <c r="C97" i="106" s="1"/>
  <c r="AI93" i="106"/>
  <c r="BE93" i="106"/>
  <c r="D93" i="106"/>
  <c r="D97" i="106" s="1"/>
  <c r="I93" i="106"/>
  <c r="I97" i="106" s="1"/>
  <c r="BN93" i="106"/>
  <c r="AY93" i="106"/>
  <c r="BU93" i="106"/>
  <c r="BY93" i="106"/>
  <c r="DM93" i="106"/>
  <c r="CI93" i="106"/>
  <c r="S93" i="106"/>
  <c r="DH93" i="106"/>
  <c r="X93" i="106"/>
  <c r="DA93" i="106"/>
  <c r="CJ93" i="106"/>
  <c r="V93" i="106"/>
  <c r="CU93" i="106"/>
  <c r="CV93" i="106"/>
  <c r="AA93" i="106"/>
  <c r="BX93" i="106"/>
  <c r="BS93" i="106"/>
  <c r="M93" i="106"/>
  <c r="M97" i="106" s="1"/>
  <c r="DB93" i="106"/>
  <c r="AB93" i="106"/>
  <c r="CT93" i="106"/>
  <c r="DN93" i="106"/>
  <c r="L93" i="106"/>
  <c r="L97" i="106" s="1"/>
  <c r="CL93" i="106"/>
  <c r="BK93" i="106"/>
  <c r="BB93" i="106"/>
  <c r="AR93" i="106"/>
  <c r="CP93" i="106"/>
  <c r="DD93" i="106"/>
  <c r="AJ93" i="106"/>
  <c r="T5" i="87" l="1"/>
  <c r="HI44" i="115"/>
  <c r="HI45" i="115"/>
  <c r="HI47" i="115"/>
  <c r="HI20" i="115"/>
  <c r="B98" i="106"/>
  <c r="HI78" i="87" l="1"/>
  <c r="HI105" i="87"/>
  <c r="HI106" i="87"/>
  <c r="HI79" i="87"/>
  <c r="C98" i="106"/>
  <c r="B100" i="106" s="1"/>
  <c r="C100" i="106" l="1"/>
  <c r="D98" i="106"/>
  <c r="E98" i="106" l="1"/>
  <c r="D100" i="106"/>
  <c r="F98" i="106" l="1"/>
  <c r="E100" i="106"/>
  <c r="G98" i="106" l="1"/>
  <c r="F100" i="106"/>
  <c r="H98" i="106" l="1"/>
  <c r="H100" i="106" s="1"/>
  <c r="G100" i="106"/>
  <c r="I98" i="106" l="1"/>
  <c r="I100" i="106" s="1"/>
  <c r="J98" i="106" l="1"/>
  <c r="J100" i="106" s="1"/>
  <c r="K98" i="106" l="1"/>
  <c r="K100" i="106" s="1"/>
  <c r="L98" i="106" l="1"/>
  <c r="M98" i="106" l="1"/>
  <c r="M100" i="106" s="1"/>
  <c r="L100" i="106"/>
  <c r="N98" i="106" l="1"/>
  <c r="O98" i="106" l="1"/>
  <c r="O100" i="106" s="1"/>
  <c r="N100" i="106"/>
  <c r="P98" i="106" l="1"/>
  <c r="P100" i="106" s="1"/>
  <c r="Q98" i="106" l="1"/>
  <c r="Q100" i="106" l="1"/>
  <c r="B56" i="87" l="1"/>
  <c r="B109" i="87"/>
  <c r="B6" i="97"/>
  <c r="B158" i="87" l="1"/>
  <c r="B87" i="87"/>
  <c r="B59" i="87"/>
  <c r="F6" i="97"/>
  <c r="B159" i="87" l="1"/>
  <c r="B126" i="87"/>
  <c r="B166" i="87"/>
  <c r="C7" i="97"/>
  <c r="B157" i="87" l="1"/>
  <c r="B156" i="87" s="1"/>
  <c r="C45" i="87"/>
  <c r="C56" i="100"/>
  <c r="C58" i="100" s="1"/>
  <c r="D7" i="97"/>
  <c r="E7" i="97" s="1"/>
  <c r="B164" i="87"/>
  <c r="C95" i="115" l="1"/>
  <c r="C63" i="87"/>
  <c r="C61" i="100"/>
  <c r="C113" i="87"/>
  <c r="C43" i="87"/>
  <c r="C129" i="87"/>
  <c r="C63" i="100" l="1"/>
  <c r="C62" i="100"/>
  <c r="C127" i="87"/>
  <c r="C128" i="87"/>
  <c r="C60" i="100" l="1"/>
  <c r="C65" i="100" s="1"/>
  <c r="C97" i="100" s="1"/>
  <c r="C98" i="100" s="1"/>
  <c r="C100" i="100" l="1"/>
  <c r="B100" i="100"/>
  <c r="BM14" i="100" l="1"/>
  <c r="BM13" i="100" s="1"/>
  <c r="BM12" i="100" s="1"/>
  <c r="FZ17" i="87" l="1"/>
  <c r="FZ76" i="87" s="1"/>
  <c r="BM35" i="100"/>
  <c r="BM37" i="100"/>
  <c r="BM36" i="100"/>
  <c r="BZ17" i="87"/>
  <c r="BZ76" i="87" s="1"/>
  <c r="Q14" i="100"/>
  <c r="Q13" i="100" s="1"/>
  <c r="Q12" i="100" s="1"/>
  <c r="U14" i="100"/>
  <c r="U13" i="100" s="1"/>
  <c r="U12" i="100" s="1"/>
  <c r="AB14" i="100"/>
  <c r="AB13" i="100" s="1"/>
  <c r="AB12" i="100" s="1"/>
  <c r="AE17" i="112"/>
  <c r="AE13" i="112" s="1"/>
  <c r="AE12" i="112" s="1"/>
  <c r="AH17" i="112"/>
  <c r="AH13" i="112" s="1"/>
  <c r="AH12" i="112" s="1"/>
  <c r="AM14" i="100"/>
  <c r="AM13" i="100" s="1"/>
  <c r="AM12" i="100" s="1"/>
  <c r="AS14" i="100"/>
  <c r="AS13" i="100" s="1"/>
  <c r="AS12" i="100" s="1"/>
  <c r="BA14" i="100"/>
  <c r="BA13" i="100" s="1"/>
  <c r="BA12" i="100" s="1"/>
  <c r="BB17" i="112"/>
  <c r="BB13" i="112" s="1"/>
  <c r="BB12" i="112" s="1"/>
  <c r="CH17" i="112"/>
  <c r="CH13" i="112" s="1"/>
  <c r="CH12" i="112" s="1"/>
  <c r="BU17" i="112"/>
  <c r="BU13" i="112" s="1"/>
  <c r="BU12" i="112" s="1"/>
  <c r="BR17" i="112"/>
  <c r="BR13" i="112" s="1"/>
  <c r="BR12" i="112" s="1"/>
  <c r="HC17" i="112"/>
  <c r="HC13" i="112" s="1"/>
  <c r="HC12" i="112" s="1"/>
  <c r="GU17" i="112"/>
  <c r="GU13" i="112" s="1"/>
  <c r="GU12" i="112" s="1"/>
  <c r="GS17" i="112"/>
  <c r="GS13" i="112" s="1"/>
  <c r="GS12" i="112" s="1"/>
  <c r="GM17" i="112"/>
  <c r="GM13" i="112" s="1"/>
  <c r="GM12" i="112" s="1"/>
  <c r="GE17" i="112"/>
  <c r="GE13" i="112" s="1"/>
  <c r="GE12" i="112" s="1"/>
  <c r="FW17" i="112"/>
  <c r="FW13" i="112" s="1"/>
  <c r="FW12" i="112" s="1"/>
  <c r="FU17" i="112"/>
  <c r="FU13" i="112" s="1"/>
  <c r="FU12" i="112" s="1"/>
  <c r="FQ17" i="112"/>
  <c r="FQ13" i="112" s="1"/>
  <c r="FQ12" i="112" s="1"/>
  <c r="FA17" i="112"/>
  <c r="FA13" i="112" s="1"/>
  <c r="FA12" i="112" s="1"/>
  <c r="EQ17" i="112"/>
  <c r="EQ13" i="112" s="1"/>
  <c r="EQ12" i="112" s="1"/>
  <c r="EK17" i="112"/>
  <c r="EK13" i="112" s="1"/>
  <c r="EK12" i="112" s="1"/>
  <c r="EI17" i="112"/>
  <c r="EI13" i="112" s="1"/>
  <c r="EI12" i="112" s="1"/>
  <c r="EC17" i="112"/>
  <c r="EC13" i="112" s="1"/>
  <c r="EC12" i="112" s="1"/>
  <c r="EA17" i="112"/>
  <c r="EA13" i="112" s="1"/>
  <c r="EA12" i="112" s="1"/>
  <c r="DW17" i="112"/>
  <c r="DW13" i="112" s="1"/>
  <c r="DW12" i="112" s="1"/>
  <c r="DU17" i="112"/>
  <c r="DU13" i="112" s="1"/>
  <c r="DU12" i="112" s="1"/>
  <c r="DS17" i="112"/>
  <c r="DS13" i="112" s="1"/>
  <c r="DS12" i="112" s="1"/>
  <c r="DO17" i="112"/>
  <c r="DO13" i="112" s="1"/>
  <c r="DO12" i="112" s="1"/>
  <c r="DK17" i="112"/>
  <c r="DK13" i="112" s="1"/>
  <c r="DK12" i="112" s="1"/>
  <c r="DE17" i="112"/>
  <c r="DE13" i="112" s="1"/>
  <c r="DE12" i="112" s="1"/>
  <c r="CY17" i="112"/>
  <c r="CY13" i="112" s="1"/>
  <c r="CY12" i="112" s="1"/>
  <c r="CU17" i="112"/>
  <c r="CU13" i="112" s="1"/>
  <c r="CU12" i="112" s="1"/>
  <c r="CQ17" i="112"/>
  <c r="CQ13" i="112" s="1"/>
  <c r="CQ12" i="112" s="1"/>
  <c r="CO17" i="112"/>
  <c r="CO13" i="112" s="1"/>
  <c r="CO12" i="112" s="1"/>
  <c r="BY17" i="112"/>
  <c r="BY13" i="112" s="1"/>
  <c r="BY12" i="112" s="1"/>
  <c r="BW17" i="112"/>
  <c r="BW13" i="112" s="1"/>
  <c r="BW12" i="112" s="1"/>
  <c r="BO17" i="112"/>
  <c r="BO13" i="112" s="1"/>
  <c r="BO12" i="112" s="1"/>
  <c r="BI17" i="112"/>
  <c r="BI13" i="112" s="1"/>
  <c r="BI12" i="112" s="1"/>
  <c r="BA17" i="112"/>
  <c r="BA13" i="112" s="1"/>
  <c r="BA12" i="112" s="1"/>
  <c r="AY17" i="112"/>
  <c r="AY13" i="112" s="1"/>
  <c r="AY12" i="112" s="1"/>
  <c r="AS17" i="112"/>
  <c r="AS13" i="112" s="1"/>
  <c r="AS12" i="112" s="1"/>
  <c r="AQ17" i="112"/>
  <c r="AQ13" i="112" s="1"/>
  <c r="AQ12" i="112" s="1"/>
  <c r="HA17" i="112"/>
  <c r="HA13" i="112" s="1"/>
  <c r="HA12" i="112" s="1"/>
  <c r="FI17" i="112"/>
  <c r="FI13" i="112" s="1"/>
  <c r="FI12" i="112" s="1"/>
  <c r="HI17" i="112"/>
  <c r="HI13" i="112" s="1"/>
  <c r="HI12" i="112" s="1"/>
  <c r="HF17" i="112"/>
  <c r="HF13" i="112" s="1"/>
  <c r="HF12" i="112" s="1"/>
  <c r="HD17" i="112"/>
  <c r="HD13" i="112" s="1"/>
  <c r="HD12" i="112" s="1"/>
  <c r="GZ17" i="112"/>
  <c r="GZ13" i="112" s="1"/>
  <c r="GZ12" i="112" s="1"/>
  <c r="GX17" i="112"/>
  <c r="GX13" i="112" s="1"/>
  <c r="GX12" i="112" s="1"/>
  <c r="GR17" i="112"/>
  <c r="GR13" i="112" s="1"/>
  <c r="GR12" i="112" s="1"/>
  <c r="GB17" i="112"/>
  <c r="GB13" i="112" s="1"/>
  <c r="GB12" i="112" s="1"/>
  <c r="FZ17" i="112"/>
  <c r="FZ13" i="112" s="1"/>
  <c r="FZ12" i="112" s="1"/>
  <c r="FX17" i="112"/>
  <c r="FX13" i="112" s="1"/>
  <c r="FX12" i="112" s="1"/>
  <c r="FR17" i="112"/>
  <c r="FR13" i="112" s="1"/>
  <c r="FR12" i="112" s="1"/>
  <c r="FP17" i="112"/>
  <c r="FP13" i="112" s="1"/>
  <c r="FP12" i="112" s="1"/>
  <c r="FL17" i="112"/>
  <c r="FL13" i="112" s="1"/>
  <c r="FL12" i="112" s="1"/>
  <c r="FJ17" i="112"/>
  <c r="FJ13" i="112" s="1"/>
  <c r="FJ12" i="112" s="1"/>
  <c r="FH17" i="112"/>
  <c r="FH13" i="112" s="1"/>
  <c r="FH12" i="112" s="1"/>
  <c r="EZ17" i="112"/>
  <c r="EZ13" i="112" s="1"/>
  <c r="EZ12" i="112" s="1"/>
  <c r="EN17" i="112"/>
  <c r="EN13" i="112" s="1"/>
  <c r="EN12" i="112" s="1"/>
  <c r="ED17" i="112"/>
  <c r="ED13" i="112" s="1"/>
  <c r="ED12" i="112" s="1"/>
  <c r="DX17" i="112"/>
  <c r="DX13" i="112" s="1"/>
  <c r="DX12" i="112" s="1"/>
  <c r="DV17" i="112"/>
  <c r="DV13" i="112" s="1"/>
  <c r="DV12" i="112" s="1"/>
  <c r="DP17" i="112"/>
  <c r="DP13" i="112" s="1"/>
  <c r="DP12" i="112" s="1"/>
  <c r="DH17" i="112"/>
  <c r="DH13" i="112" s="1"/>
  <c r="DH12" i="112" s="1"/>
  <c r="DF17" i="112"/>
  <c r="DF13" i="112" s="1"/>
  <c r="DF12" i="112" s="1"/>
  <c r="CB17" i="112"/>
  <c r="CB13" i="112" s="1"/>
  <c r="CB12" i="112" s="1"/>
  <c r="HG17" i="112"/>
  <c r="HG13" i="112" s="1"/>
  <c r="HG12" i="112" s="1"/>
  <c r="HE17" i="112"/>
  <c r="HE13" i="112" s="1"/>
  <c r="HE12" i="112" s="1"/>
  <c r="GY17" i="112"/>
  <c r="GY13" i="112" s="1"/>
  <c r="GY12" i="112" s="1"/>
  <c r="GW17" i="112"/>
  <c r="GW13" i="112" s="1"/>
  <c r="GW12" i="112" s="1"/>
  <c r="GO17" i="112"/>
  <c r="GO13" i="112" s="1"/>
  <c r="GO12" i="112" s="1"/>
  <c r="GK17" i="112"/>
  <c r="GK13" i="112" s="1"/>
  <c r="GK12" i="112" s="1"/>
  <c r="GG17" i="112"/>
  <c r="GG13" i="112" s="1"/>
  <c r="GG12" i="112" s="1"/>
  <c r="GC17" i="112"/>
  <c r="GC13" i="112" s="1"/>
  <c r="GC12" i="112" s="1"/>
  <c r="GA17" i="112"/>
  <c r="GA13" i="112" s="1"/>
  <c r="GA12" i="112" s="1"/>
  <c r="FY17" i="112"/>
  <c r="FY13" i="112" s="1"/>
  <c r="FY12" i="112" s="1"/>
  <c r="FO17" i="112"/>
  <c r="FO13" i="112" s="1"/>
  <c r="FO12" i="112" s="1"/>
  <c r="FK17" i="112"/>
  <c r="FK13" i="112" s="1"/>
  <c r="FK12" i="112" s="1"/>
  <c r="FG17" i="112"/>
  <c r="FG13" i="112" s="1"/>
  <c r="FG12" i="112" s="1"/>
  <c r="FE17" i="112"/>
  <c r="FE13" i="112" s="1"/>
  <c r="FE12" i="112" s="1"/>
  <c r="FC17" i="112"/>
  <c r="FC13" i="112" s="1"/>
  <c r="FC12" i="112" s="1"/>
  <c r="EY17" i="112"/>
  <c r="EY13" i="112" s="1"/>
  <c r="EY12" i="112" s="1"/>
  <c r="EU17" i="112"/>
  <c r="EU13" i="112" s="1"/>
  <c r="EU12" i="112" s="1"/>
  <c r="ES17" i="112"/>
  <c r="ES13" i="112" s="1"/>
  <c r="ES12" i="112" s="1"/>
  <c r="EM17" i="112"/>
  <c r="EM13" i="112" s="1"/>
  <c r="EM12" i="112" s="1"/>
  <c r="DC17" i="112"/>
  <c r="DC13" i="112" s="1"/>
  <c r="DC12" i="112" s="1"/>
  <c r="CI17" i="112"/>
  <c r="CI13" i="112" s="1"/>
  <c r="CI12" i="112" s="1"/>
  <c r="CE17" i="112"/>
  <c r="CE13" i="112" s="1"/>
  <c r="CE12" i="112" s="1"/>
  <c r="HH17" i="112"/>
  <c r="HH13" i="112" s="1"/>
  <c r="HH12" i="112" s="1"/>
  <c r="HB17" i="112"/>
  <c r="HB13" i="112" s="1"/>
  <c r="HB12" i="112" s="1"/>
  <c r="GT17" i="112"/>
  <c r="GT13" i="112" s="1"/>
  <c r="GT12" i="112" s="1"/>
  <c r="FV17" i="112"/>
  <c r="FV13" i="112" s="1"/>
  <c r="FV12" i="112" s="1"/>
  <c r="FN17" i="112"/>
  <c r="FN13" i="112" s="1"/>
  <c r="FN12" i="112" s="1"/>
  <c r="FD17" i="112"/>
  <c r="FD13" i="112" s="1"/>
  <c r="FD12" i="112" s="1"/>
  <c r="EX17" i="112"/>
  <c r="EX13" i="112" s="1"/>
  <c r="EX12" i="112" s="1"/>
  <c r="ER17" i="112"/>
  <c r="ER13" i="112" s="1"/>
  <c r="ER12" i="112" s="1"/>
  <c r="EP17" i="112"/>
  <c r="EP13" i="112" s="1"/>
  <c r="EP12" i="112" s="1"/>
  <c r="EH17" i="112"/>
  <c r="EH13" i="112" s="1"/>
  <c r="EH12" i="112" s="1"/>
  <c r="EF17" i="112"/>
  <c r="EF13" i="112" s="1"/>
  <c r="EF12" i="112" s="1"/>
  <c r="DT17" i="112"/>
  <c r="DT13" i="112" s="1"/>
  <c r="DT12" i="112" s="1"/>
  <c r="DR17" i="112"/>
  <c r="DR13" i="112" s="1"/>
  <c r="DR12" i="112" s="1"/>
  <c r="DJ17" i="112"/>
  <c r="DJ13" i="112" s="1"/>
  <c r="DJ12" i="112" s="1"/>
  <c r="DD17" i="112"/>
  <c r="DD13" i="112" s="1"/>
  <c r="DD12" i="112" s="1"/>
  <c r="CZ17" i="112"/>
  <c r="CZ13" i="112" s="1"/>
  <c r="CZ12" i="112" s="1"/>
  <c r="CX17" i="112"/>
  <c r="CX13" i="112" s="1"/>
  <c r="CX12" i="112" s="1"/>
  <c r="CT17" i="112"/>
  <c r="CT13" i="112" s="1"/>
  <c r="CT12" i="112" s="1"/>
  <c r="CN17" i="112"/>
  <c r="CN13" i="112" s="1"/>
  <c r="CN12" i="112" s="1"/>
  <c r="CF17" i="112"/>
  <c r="CF13" i="112" s="1"/>
  <c r="CF12" i="112" s="1"/>
  <c r="CD17" i="112"/>
  <c r="CD13" i="112" s="1"/>
  <c r="CD12" i="112" s="1"/>
  <c r="BP17" i="112"/>
  <c r="BP13" i="112" s="1"/>
  <c r="BP12" i="112" s="1"/>
  <c r="BN17" i="112"/>
  <c r="BN13" i="112" s="1"/>
  <c r="BN12" i="112" s="1"/>
  <c r="BL17" i="112"/>
  <c r="BL13" i="112" s="1"/>
  <c r="BL12" i="112" s="1"/>
  <c r="BH17" i="112"/>
  <c r="BH13" i="112" s="1"/>
  <c r="BH12" i="112" s="1"/>
  <c r="BF17" i="112"/>
  <c r="BF13" i="112" s="1"/>
  <c r="BF12" i="112" s="1"/>
  <c r="AV17" i="112"/>
  <c r="AV13" i="112" s="1"/>
  <c r="AV12" i="112" s="1"/>
  <c r="AR17" i="112"/>
  <c r="AR13" i="112" s="1"/>
  <c r="AR12" i="112" s="1"/>
  <c r="GV17" i="112"/>
  <c r="GV13" i="112" s="1"/>
  <c r="GV12" i="112" s="1"/>
  <c r="GP17" i="112"/>
  <c r="GP13" i="112" s="1"/>
  <c r="GP12" i="112" s="1"/>
  <c r="GH17" i="112"/>
  <c r="GH13" i="112" s="1"/>
  <c r="GH12" i="112" s="1"/>
  <c r="GF17" i="112"/>
  <c r="GF13" i="112" s="1"/>
  <c r="GF12" i="112" s="1"/>
  <c r="FB17" i="112"/>
  <c r="FB13" i="112" s="1"/>
  <c r="FB12" i="112" s="1"/>
  <c r="EL17" i="112"/>
  <c r="EL13" i="112" s="1"/>
  <c r="EL12" i="112" s="1"/>
  <c r="DB17" i="112"/>
  <c r="DB13" i="112" s="1"/>
  <c r="DB12" i="112" s="1"/>
  <c r="CV17" i="112"/>
  <c r="CV13" i="112" s="1"/>
  <c r="CV12" i="112" s="1"/>
  <c r="CP17" i="112"/>
  <c r="CP13" i="112" s="1"/>
  <c r="CP12" i="112" s="1"/>
  <c r="CL17" i="112"/>
  <c r="CL13" i="112" s="1"/>
  <c r="CL12" i="112" s="1"/>
  <c r="BZ17" i="112"/>
  <c r="BZ13" i="112" s="1"/>
  <c r="BZ12" i="112" s="1"/>
  <c r="BX17" i="112"/>
  <c r="BX13" i="112" s="1"/>
  <c r="BX12" i="112" s="1"/>
  <c r="BT17" i="112"/>
  <c r="BT13" i="112" s="1"/>
  <c r="BT12" i="112" s="1"/>
  <c r="BJ17" i="112"/>
  <c r="BJ13" i="112" s="1"/>
  <c r="BJ12" i="112" s="1"/>
  <c r="BD17" i="112"/>
  <c r="BD13" i="112" s="1"/>
  <c r="BD12" i="112" s="1"/>
  <c r="GQ17" i="112"/>
  <c r="GQ13" i="112" s="1"/>
  <c r="GQ12" i="112" s="1"/>
  <c r="GI17" i="112"/>
  <c r="GI13" i="112" s="1"/>
  <c r="GI12" i="112" s="1"/>
  <c r="FS17" i="112"/>
  <c r="FS13" i="112" s="1"/>
  <c r="FS12" i="112" s="1"/>
  <c r="FM17" i="112"/>
  <c r="FM13" i="112" s="1"/>
  <c r="FM12" i="112" s="1"/>
  <c r="EW17" i="112"/>
  <c r="EW13" i="112" s="1"/>
  <c r="EW12" i="112" s="1"/>
  <c r="EE17" i="112"/>
  <c r="EE13" i="112" s="1"/>
  <c r="EE12" i="112" s="1"/>
  <c r="DI17" i="112"/>
  <c r="DI13" i="112" s="1"/>
  <c r="DI12" i="112" s="1"/>
  <c r="CW17" i="112"/>
  <c r="CW13" i="112" s="1"/>
  <c r="CW12" i="112" s="1"/>
  <c r="DA17" i="87"/>
  <c r="DA76" i="87" s="1"/>
  <c r="FQ17" i="87"/>
  <c r="FQ76" i="87" s="1"/>
  <c r="X17" i="87"/>
  <c r="X76" i="87" s="1"/>
  <c r="AB17" i="87"/>
  <c r="AB76" i="87" s="1"/>
  <c r="AR17" i="87"/>
  <c r="AR76" i="87" s="1"/>
  <c r="AP17" i="87"/>
  <c r="AP76" i="87" s="1"/>
  <c r="BF17" i="87"/>
  <c r="BF76" i="87" s="1"/>
  <c r="BR17" i="87"/>
  <c r="BR76" i="87" s="1"/>
  <c r="BU17" i="87"/>
  <c r="BU76" i="87" s="1"/>
  <c r="BX17" i="87"/>
  <c r="BX76" i="87" s="1"/>
  <c r="CS17" i="87"/>
  <c r="CS76" i="87" s="1"/>
  <c r="CV17" i="87"/>
  <c r="CV76" i="87" s="1"/>
  <c r="DC17" i="87"/>
  <c r="DC76" i="87" s="1"/>
  <c r="DL17" i="87"/>
  <c r="DL76" i="87" s="1"/>
  <c r="DS17" i="87"/>
  <c r="DS76" i="87" s="1"/>
  <c r="EI17" i="87"/>
  <c r="EI76" i="87" s="1"/>
  <c r="EE17" i="87"/>
  <c r="EE76" i="87" s="1"/>
  <c r="EQ17" i="87"/>
  <c r="EQ76" i="87" s="1"/>
  <c r="FG17" i="87"/>
  <c r="FG76" i="87" s="1"/>
  <c r="FF17" i="87"/>
  <c r="FF76" i="87" s="1"/>
  <c r="FU17" i="87"/>
  <c r="FU76" i="87" s="1"/>
  <c r="GA17" i="87"/>
  <c r="GA76" i="87" s="1"/>
  <c r="GN17" i="87"/>
  <c r="GN76" i="87" s="1"/>
  <c r="HE17" i="87"/>
  <c r="HE76" i="87" s="1"/>
  <c r="GV17" i="87"/>
  <c r="GV76" i="87" s="1"/>
  <c r="S17" i="87"/>
  <c r="S76" i="87" s="1"/>
  <c r="T14" i="100"/>
  <c r="T13" i="100" s="1"/>
  <c r="T12" i="100" s="1"/>
  <c r="Z14" i="100"/>
  <c r="Z13" i="100" s="1"/>
  <c r="Z12" i="100" s="1"/>
  <c r="AE14" i="100"/>
  <c r="AE13" i="100" s="1"/>
  <c r="AE12" i="100" s="1"/>
  <c r="AF17" i="112"/>
  <c r="AF13" i="112" s="1"/>
  <c r="AF12" i="112" s="1"/>
  <c r="AG17" i="112"/>
  <c r="AG13" i="112" s="1"/>
  <c r="AG12" i="112" s="1"/>
  <c r="AI17" i="112"/>
  <c r="AI13" i="112" s="1"/>
  <c r="AI12" i="112" s="1"/>
  <c r="AN14" i="100"/>
  <c r="AN13" i="100" s="1"/>
  <c r="AN12" i="100" s="1"/>
  <c r="AV14" i="100"/>
  <c r="AV13" i="100" s="1"/>
  <c r="AV12" i="100" s="1"/>
  <c r="BD14" i="100"/>
  <c r="BD13" i="100" s="1"/>
  <c r="BD12" i="100" s="1"/>
  <c r="BE14" i="100"/>
  <c r="BE13" i="100" s="1"/>
  <c r="BE12" i="100" s="1"/>
  <c r="BK17" i="112"/>
  <c r="BK13" i="112" s="1"/>
  <c r="BK12" i="112" s="1"/>
  <c r="BS17" i="112"/>
  <c r="BS13" i="112" s="1"/>
  <c r="BS12" i="112" s="1"/>
  <c r="CC17" i="112"/>
  <c r="CC13" i="112" s="1"/>
  <c r="CC12" i="112" s="1"/>
  <c r="CK17" i="112"/>
  <c r="CK13" i="112" s="1"/>
  <c r="CK12" i="112" s="1"/>
  <c r="AZ17" i="87"/>
  <c r="AZ76" i="87" s="1"/>
  <c r="EB17" i="87"/>
  <c r="EB76" i="87" s="1"/>
  <c r="GE17" i="87"/>
  <c r="GE76" i="87" s="1"/>
  <c r="AG17" i="87"/>
  <c r="AG76" i="87" s="1"/>
  <c r="CA17" i="87"/>
  <c r="CA76" i="87" s="1"/>
  <c r="DI17" i="87"/>
  <c r="DI76" i="87" s="1"/>
  <c r="DW17" i="87"/>
  <c r="DW76" i="87" s="1"/>
  <c r="EJ17" i="87"/>
  <c r="EJ76" i="87" s="1"/>
  <c r="EG17" i="87"/>
  <c r="EG76" i="87" s="1"/>
  <c r="EY17" i="87"/>
  <c r="EY76" i="87" s="1"/>
  <c r="FC17" i="87"/>
  <c r="FC76" i="87" s="1"/>
  <c r="FY17" i="87"/>
  <c r="FY76" i="87" s="1"/>
  <c r="FP17" i="87"/>
  <c r="FP76" i="87" s="1"/>
  <c r="GD17" i="87"/>
  <c r="GD76" i="87" s="1"/>
  <c r="GY17" i="87"/>
  <c r="GY76" i="87" s="1"/>
  <c r="GQ17" i="87"/>
  <c r="GQ76" i="87" s="1"/>
  <c r="HH17" i="87"/>
  <c r="HH76" i="87" s="1"/>
  <c r="AL17" i="87"/>
  <c r="AL76" i="87" s="1"/>
  <c r="CH17" i="87"/>
  <c r="CH76" i="87" s="1"/>
  <c r="FN17" i="87"/>
  <c r="FN76" i="87" s="1"/>
  <c r="DR17" i="87"/>
  <c r="DR76" i="87" s="1"/>
  <c r="FB17" i="87"/>
  <c r="FB76" i="87" s="1"/>
  <c r="Y17" i="112"/>
  <c r="Y13" i="112" s="1"/>
  <c r="Y12" i="112" s="1"/>
  <c r="AF14" i="100"/>
  <c r="AF13" i="100" s="1"/>
  <c r="AF12" i="100" s="1"/>
  <c r="AG14" i="100"/>
  <c r="AG13" i="100" s="1"/>
  <c r="AG12" i="100" s="1"/>
  <c r="AU17" i="112"/>
  <c r="AU13" i="112" s="1"/>
  <c r="AU12" i="112" s="1"/>
  <c r="BE17" i="112"/>
  <c r="BE13" i="112" s="1"/>
  <c r="BE12" i="112" s="1"/>
  <c r="BQ17" i="112"/>
  <c r="BQ13" i="112" s="1"/>
  <c r="BQ12" i="112" s="1"/>
  <c r="CC14" i="100"/>
  <c r="CC13" i="100" s="1"/>
  <c r="CC12" i="100" s="1"/>
  <c r="CK14" i="100"/>
  <c r="CK13" i="100" s="1"/>
  <c r="CK12" i="100" s="1"/>
  <c r="DM17" i="112"/>
  <c r="DM13" i="112" s="1"/>
  <c r="DM12" i="112" s="1"/>
  <c r="BS17" i="87"/>
  <c r="BS76" i="87" s="1"/>
  <c r="EF17" i="87"/>
  <c r="EF76" i="87" s="1"/>
  <c r="HF17" i="87"/>
  <c r="HF76" i="87" s="1"/>
  <c r="AV17" i="87"/>
  <c r="AV76" i="87" s="1"/>
  <c r="CI17" i="87"/>
  <c r="CI76" i="87" s="1"/>
  <c r="AU17" i="87"/>
  <c r="AU76" i="87" s="1"/>
  <c r="CG17" i="87"/>
  <c r="CG76" i="87" s="1"/>
  <c r="CU17" i="87"/>
  <c r="CU76" i="87" s="1"/>
  <c r="EA17" i="87"/>
  <c r="EA76" i="87" s="1"/>
  <c r="EM17" i="87"/>
  <c r="EM76" i="87" s="1"/>
  <c r="EO17" i="87"/>
  <c r="EO76" i="87" s="1"/>
  <c r="ER17" i="87"/>
  <c r="ER76" i="87" s="1"/>
  <c r="FH17" i="87"/>
  <c r="FH76" i="87" s="1"/>
  <c r="FR17" i="87"/>
  <c r="FR76" i="87" s="1"/>
  <c r="FX17" i="87"/>
  <c r="FX76" i="87" s="1"/>
  <c r="GI17" i="87"/>
  <c r="GI76" i="87" s="1"/>
  <c r="GU17" i="87"/>
  <c r="GU76" i="87" s="1"/>
  <c r="GR17" i="87"/>
  <c r="GR76" i="87" s="1"/>
  <c r="HB17" i="87"/>
  <c r="HB76" i="87" s="1"/>
  <c r="P14" i="100"/>
  <c r="P13" i="100" s="1"/>
  <c r="P12" i="100" s="1"/>
  <c r="V17" i="112"/>
  <c r="V13" i="112" s="1"/>
  <c r="V12" i="112" s="1"/>
  <c r="AK14" i="100"/>
  <c r="AK13" i="100" s="1"/>
  <c r="AK12" i="100" s="1"/>
  <c r="AO17" i="112"/>
  <c r="AO13" i="112" s="1"/>
  <c r="AO12" i="112" s="1"/>
  <c r="AT17" i="112"/>
  <c r="AT13" i="112" s="1"/>
  <c r="AT12" i="112" s="1"/>
  <c r="AY14" i="100"/>
  <c r="AY13" i="100" s="1"/>
  <c r="AY12" i="100" s="1"/>
  <c r="BO14" i="100"/>
  <c r="BO13" i="100" s="1"/>
  <c r="BO12" i="100" s="1"/>
  <c r="CM14" i="100"/>
  <c r="CM13" i="100" s="1"/>
  <c r="CM12" i="100" s="1"/>
  <c r="DG17" i="112"/>
  <c r="DG13" i="112" s="1"/>
  <c r="DG12" i="112" s="1"/>
  <c r="DW14" i="100"/>
  <c r="DW13" i="100" s="1"/>
  <c r="DW12" i="100" s="1"/>
  <c r="EM14" i="100"/>
  <c r="EM13" i="100" s="1"/>
  <c r="EM12" i="100" s="1"/>
  <c r="AC17" i="87"/>
  <c r="AC76" i="87" s="1"/>
  <c r="CN17" i="87"/>
  <c r="CN76" i="87" s="1"/>
  <c r="FM17" i="87"/>
  <c r="FM76" i="87" s="1"/>
  <c r="AN17" i="87"/>
  <c r="AN76" i="87" s="1"/>
  <c r="CZ17" i="87"/>
  <c r="CZ76" i="87" s="1"/>
  <c r="AO17" i="87"/>
  <c r="AO76" i="87" s="1"/>
  <c r="DK17" i="87"/>
  <c r="DK76" i="87" s="1"/>
  <c r="AA17" i="87"/>
  <c r="AA76" i="87" s="1"/>
  <c r="BI17" i="87"/>
  <c r="BI76" i="87" s="1"/>
  <c r="BO17" i="87"/>
  <c r="BO76" i="87" s="1"/>
  <c r="BY17" i="87"/>
  <c r="BY76" i="87" s="1"/>
  <c r="CB17" i="87"/>
  <c r="CB76" i="87" s="1"/>
  <c r="CR17" i="87"/>
  <c r="CR76" i="87" s="1"/>
  <c r="DD17" i="87"/>
  <c r="DD76" i="87" s="1"/>
  <c r="DO17" i="87"/>
  <c r="DO76" i="87" s="1"/>
  <c r="DH17" i="87"/>
  <c r="DH76" i="87" s="1"/>
  <c r="DY17" i="87"/>
  <c r="DY76" i="87" s="1"/>
  <c r="EN17" i="87"/>
  <c r="EN76" i="87" s="1"/>
  <c r="EU17" i="87"/>
  <c r="EU76" i="87" s="1"/>
  <c r="EZ17" i="87"/>
  <c r="EZ76" i="87" s="1"/>
  <c r="FJ17" i="87"/>
  <c r="FJ76" i="87" s="1"/>
  <c r="FS17" i="87"/>
  <c r="FS76" i="87" s="1"/>
  <c r="FW17" i="87"/>
  <c r="FW76" i="87" s="1"/>
  <c r="GK17" i="87"/>
  <c r="GK76" i="87" s="1"/>
  <c r="GT17" i="87"/>
  <c r="GT76" i="87" s="1"/>
  <c r="HA17" i="87"/>
  <c r="HA76" i="87" s="1"/>
  <c r="GO17" i="87"/>
  <c r="GO76" i="87" s="1"/>
  <c r="DF17" i="87"/>
  <c r="DF76" i="87" s="1"/>
  <c r="Z17" i="87"/>
  <c r="Z76" i="87" s="1"/>
  <c r="EP17" i="87"/>
  <c r="EP76" i="87" s="1"/>
  <c r="GL17" i="87"/>
  <c r="GL76" i="87" s="1"/>
  <c r="V14" i="100"/>
  <c r="V13" i="100" s="1"/>
  <c r="V12" i="100" s="1"/>
  <c r="X14" i="100"/>
  <c r="X13" i="100" s="1"/>
  <c r="X12" i="100" s="1"/>
  <c r="AB17" i="112"/>
  <c r="AB13" i="112" s="1"/>
  <c r="AB12" i="112" s="1"/>
  <c r="AD17" i="112"/>
  <c r="AD13" i="112" s="1"/>
  <c r="AD12" i="112" s="1"/>
  <c r="AK17" i="112"/>
  <c r="AK13" i="112" s="1"/>
  <c r="AK12" i="112" s="1"/>
  <c r="AN17" i="112"/>
  <c r="AN13" i="112" s="1"/>
  <c r="AN12" i="112" s="1"/>
  <c r="AZ17" i="112"/>
  <c r="AZ13" i="112" s="1"/>
  <c r="AZ12" i="112" s="1"/>
  <c r="CM17" i="112"/>
  <c r="CM13" i="112" s="1"/>
  <c r="CM12" i="112" s="1"/>
  <c r="DA17" i="112"/>
  <c r="DA13" i="112" s="1"/>
  <c r="DA12" i="112" s="1"/>
  <c r="DQ17" i="112"/>
  <c r="DQ13" i="112" s="1"/>
  <c r="DQ12" i="112" s="1"/>
  <c r="EG17" i="112"/>
  <c r="EG13" i="112" s="1"/>
  <c r="EG12" i="112" s="1"/>
  <c r="AK17" i="87"/>
  <c r="AK76" i="87" s="1"/>
  <c r="CY17" i="87"/>
  <c r="CY76" i="87" s="1"/>
  <c r="FK17" i="87"/>
  <c r="FK76" i="87" s="1"/>
  <c r="U17" i="87"/>
  <c r="U76" i="87" s="1"/>
  <c r="BW17" i="87"/>
  <c r="BW76" i="87" s="1"/>
  <c r="AD17" i="87"/>
  <c r="AD76" i="87" s="1"/>
  <c r="BT17" i="87"/>
  <c r="BT76" i="87" s="1"/>
  <c r="CK17" i="87"/>
  <c r="CK76" i="87" s="1"/>
  <c r="HF14" i="100"/>
  <c r="HF13" i="100" s="1"/>
  <c r="HF12" i="100" s="1"/>
  <c r="HD14" i="100"/>
  <c r="HD13" i="100" s="1"/>
  <c r="HD12" i="100" s="1"/>
  <c r="GR14" i="100"/>
  <c r="GR13" i="100" s="1"/>
  <c r="GR12" i="100" s="1"/>
  <c r="GF14" i="100"/>
  <c r="GF13" i="100" s="1"/>
  <c r="GF12" i="100" s="1"/>
  <c r="GB14" i="100"/>
  <c r="GB13" i="100" s="1"/>
  <c r="GB12" i="100" s="1"/>
  <c r="FX14" i="100"/>
  <c r="FX13" i="100" s="1"/>
  <c r="FX12" i="100" s="1"/>
  <c r="FV14" i="100"/>
  <c r="FV13" i="100" s="1"/>
  <c r="FV12" i="100" s="1"/>
  <c r="FP14" i="100"/>
  <c r="FP13" i="100" s="1"/>
  <c r="FP12" i="100" s="1"/>
  <c r="FL14" i="100"/>
  <c r="FL13" i="100" s="1"/>
  <c r="FL12" i="100" s="1"/>
  <c r="FH14" i="100"/>
  <c r="FH13" i="100" s="1"/>
  <c r="FH12" i="100" s="1"/>
  <c r="FD14" i="100"/>
  <c r="FD13" i="100" s="1"/>
  <c r="FD12" i="100" s="1"/>
  <c r="ER14" i="100"/>
  <c r="ER13" i="100" s="1"/>
  <c r="ER12" i="100" s="1"/>
  <c r="EN14" i="100"/>
  <c r="EN13" i="100" s="1"/>
  <c r="EN12" i="100" s="1"/>
  <c r="DH14" i="100"/>
  <c r="DH13" i="100" s="1"/>
  <c r="DH12" i="100" s="1"/>
  <c r="DD14" i="100"/>
  <c r="DD13" i="100" s="1"/>
  <c r="DD12" i="100" s="1"/>
  <c r="CX14" i="100"/>
  <c r="CX13" i="100" s="1"/>
  <c r="CX12" i="100" s="1"/>
  <c r="CT14" i="100"/>
  <c r="CT13" i="100" s="1"/>
  <c r="CT12" i="100" s="1"/>
  <c r="CL14" i="100"/>
  <c r="CL13" i="100" s="1"/>
  <c r="CL12" i="100" s="1"/>
  <c r="CF14" i="100"/>
  <c r="CF13" i="100" s="1"/>
  <c r="CF12" i="100" s="1"/>
  <c r="BZ14" i="100"/>
  <c r="BZ13" i="100" s="1"/>
  <c r="BZ12" i="100" s="1"/>
  <c r="BP14" i="100"/>
  <c r="BP13" i="100" s="1"/>
  <c r="BP12" i="100" s="1"/>
  <c r="BN14" i="100"/>
  <c r="BN13" i="100" s="1"/>
  <c r="BN12" i="100" s="1"/>
  <c r="BL14" i="100"/>
  <c r="BL13" i="100" s="1"/>
  <c r="BL12" i="100" s="1"/>
  <c r="HH14" i="100"/>
  <c r="HH13" i="100" s="1"/>
  <c r="HH12" i="100" s="1"/>
  <c r="HG14" i="100"/>
  <c r="HG13" i="100" s="1"/>
  <c r="HG12" i="100" s="1"/>
  <c r="HE14" i="100"/>
  <c r="HE13" i="100" s="1"/>
  <c r="HE12" i="100" s="1"/>
  <c r="HA14" i="100"/>
  <c r="HA13" i="100" s="1"/>
  <c r="HA12" i="100" s="1"/>
  <c r="GY14" i="100"/>
  <c r="GY13" i="100" s="1"/>
  <c r="GY12" i="100" s="1"/>
  <c r="GW14" i="100"/>
  <c r="GW13" i="100" s="1"/>
  <c r="GW12" i="100" s="1"/>
  <c r="GO14" i="100"/>
  <c r="GO13" i="100" s="1"/>
  <c r="GO12" i="100" s="1"/>
  <c r="GK14" i="100"/>
  <c r="GK13" i="100" s="1"/>
  <c r="GK12" i="100" s="1"/>
  <c r="GI14" i="100"/>
  <c r="GI13" i="100" s="1"/>
  <c r="GI12" i="100" s="1"/>
  <c r="GG14" i="100"/>
  <c r="GG13" i="100" s="1"/>
  <c r="GG12" i="100" s="1"/>
  <c r="GA14" i="100"/>
  <c r="GA13" i="100" s="1"/>
  <c r="GA12" i="100" s="1"/>
  <c r="FY14" i="100"/>
  <c r="FY13" i="100" s="1"/>
  <c r="FY12" i="100" s="1"/>
  <c r="FO14" i="100"/>
  <c r="FO13" i="100" s="1"/>
  <c r="FO12" i="100" s="1"/>
  <c r="FK14" i="100"/>
  <c r="FK13" i="100" s="1"/>
  <c r="FK12" i="100" s="1"/>
  <c r="FI14" i="100"/>
  <c r="FI13" i="100" s="1"/>
  <c r="FI12" i="100" s="1"/>
  <c r="FG14" i="100"/>
  <c r="FG13" i="100" s="1"/>
  <c r="FG12" i="100" s="1"/>
  <c r="FC14" i="100"/>
  <c r="FC13" i="100" s="1"/>
  <c r="FC12" i="100" s="1"/>
  <c r="EY14" i="100"/>
  <c r="EY13" i="100" s="1"/>
  <c r="EY12" i="100" s="1"/>
  <c r="EU14" i="100"/>
  <c r="EU13" i="100" s="1"/>
  <c r="EU12" i="100" s="1"/>
  <c r="EE14" i="100"/>
  <c r="EE13" i="100" s="1"/>
  <c r="EE12" i="100" s="1"/>
  <c r="DY14" i="100"/>
  <c r="DY13" i="100" s="1"/>
  <c r="DY12" i="100" s="1"/>
  <c r="DM14" i="100"/>
  <c r="DM13" i="100" s="1"/>
  <c r="DM12" i="100" s="1"/>
  <c r="DI14" i="100"/>
  <c r="DI13" i="100" s="1"/>
  <c r="DI12" i="100" s="1"/>
  <c r="DG14" i="100"/>
  <c r="DG13" i="100" s="1"/>
  <c r="DG12" i="100" s="1"/>
  <c r="DC14" i="100"/>
  <c r="DC13" i="100" s="1"/>
  <c r="DC12" i="100" s="1"/>
  <c r="CW14" i="100"/>
  <c r="CW13" i="100" s="1"/>
  <c r="CW12" i="100" s="1"/>
  <c r="CG14" i="100"/>
  <c r="CG13" i="100" s="1"/>
  <c r="CG12" i="100" s="1"/>
  <c r="CE14" i="100"/>
  <c r="CE13" i="100" s="1"/>
  <c r="CE12" i="100" s="1"/>
  <c r="CA14" i="100"/>
  <c r="CA13" i="100" s="1"/>
  <c r="CA12" i="100" s="1"/>
  <c r="BU14" i="100"/>
  <c r="BU13" i="100" s="1"/>
  <c r="BU12" i="100" s="1"/>
  <c r="BS14" i="100"/>
  <c r="BS13" i="100" s="1"/>
  <c r="BS12" i="100" s="1"/>
  <c r="BQ14" i="100"/>
  <c r="BQ13" i="100" s="1"/>
  <c r="BQ12" i="100" s="1"/>
  <c r="BK14" i="100"/>
  <c r="BK13" i="100" s="1"/>
  <c r="BK12" i="100" s="1"/>
  <c r="BG14" i="100"/>
  <c r="BG13" i="100" s="1"/>
  <c r="BG12" i="100" s="1"/>
  <c r="BC14" i="100"/>
  <c r="BC13" i="100" s="1"/>
  <c r="BC12" i="100" s="1"/>
  <c r="AW14" i="100"/>
  <c r="AW13" i="100" s="1"/>
  <c r="AW12" i="100" s="1"/>
  <c r="AU14" i="100"/>
  <c r="AU13" i="100" s="1"/>
  <c r="AU12" i="100" s="1"/>
  <c r="HI14" i="100"/>
  <c r="HI13" i="100" s="1"/>
  <c r="HI12" i="100" s="1"/>
  <c r="HB14" i="100"/>
  <c r="HB13" i="100" s="1"/>
  <c r="HB12" i="100" s="1"/>
  <c r="GT14" i="100"/>
  <c r="GT13" i="100" s="1"/>
  <c r="GT12" i="100" s="1"/>
  <c r="FT14" i="100"/>
  <c r="FT13" i="100" s="1"/>
  <c r="FT12" i="100" s="1"/>
  <c r="FN14" i="100"/>
  <c r="FN13" i="100" s="1"/>
  <c r="FN12" i="100" s="1"/>
  <c r="EX14" i="100"/>
  <c r="EX13" i="100" s="1"/>
  <c r="EX12" i="100" s="1"/>
  <c r="EV14" i="100"/>
  <c r="EV13" i="100" s="1"/>
  <c r="EV12" i="100" s="1"/>
  <c r="EJ14" i="100"/>
  <c r="EJ13" i="100" s="1"/>
  <c r="EJ12" i="100" s="1"/>
  <c r="EH14" i="100"/>
  <c r="EH13" i="100" s="1"/>
  <c r="EH12" i="100" s="1"/>
  <c r="DR14" i="100"/>
  <c r="DR13" i="100" s="1"/>
  <c r="DR12" i="100" s="1"/>
  <c r="DJ14" i="100"/>
  <c r="DJ13" i="100" s="1"/>
  <c r="DJ12" i="100" s="1"/>
  <c r="CZ14" i="100"/>
  <c r="CZ13" i="100" s="1"/>
  <c r="CZ12" i="100" s="1"/>
  <c r="CV14" i="100"/>
  <c r="CV13" i="100" s="1"/>
  <c r="CV12" i="100" s="1"/>
  <c r="CN14" i="100"/>
  <c r="CN13" i="100" s="1"/>
  <c r="CN12" i="100" s="1"/>
  <c r="CJ14" i="100"/>
  <c r="CJ13" i="100" s="1"/>
  <c r="CJ12" i="100" s="1"/>
  <c r="CI14" i="100"/>
  <c r="CI13" i="100" s="1"/>
  <c r="CI12" i="100" s="1"/>
  <c r="CD14" i="100"/>
  <c r="CD13" i="100" s="1"/>
  <c r="CD12" i="100" s="1"/>
  <c r="GU14" i="100"/>
  <c r="GU13" i="100" s="1"/>
  <c r="GU12" i="100" s="1"/>
  <c r="GS14" i="100"/>
  <c r="GS13" i="100" s="1"/>
  <c r="GS12" i="100" s="1"/>
  <c r="GQ14" i="100"/>
  <c r="GQ13" i="100" s="1"/>
  <c r="GQ12" i="100" s="1"/>
  <c r="GM14" i="100"/>
  <c r="GM13" i="100" s="1"/>
  <c r="GM12" i="100" s="1"/>
  <c r="FS14" i="100"/>
  <c r="FS13" i="100" s="1"/>
  <c r="FS12" i="100" s="1"/>
  <c r="FM14" i="100"/>
  <c r="FM13" i="100" s="1"/>
  <c r="FM12" i="100" s="1"/>
  <c r="FA14" i="100"/>
  <c r="FA13" i="100" s="1"/>
  <c r="FA12" i="100" s="1"/>
  <c r="EW14" i="100"/>
  <c r="EW13" i="100" s="1"/>
  <c r="EW12" i="100" s="1"/>
  <c r="EQ14" i="100"/>
  <c r="EQ13" i="100" s="1"/>
  <c r="EQ12" i="100" s="1"/>
  <c r="EO14" i="100"/>
  <c r="EO13" i="100" s="1"/>
  <c r="EO12" i="100" s="1"/>
  <c r="EK14" i="100"/>
  <c r="EK13" i="100" s="1"/>
  <c r="EK12" i="100" s="1"/>
  <c r="EI14" i="100"/>
  <c r="EI13" i="100" s="1"/>
  <c r="EI12" i="100" s="1"/>
  <c r="EG14" i="100"/>
  <c r="EG13" i="100" s="1"/>
  <c r="EG12" i="100" s="1"/>
  <c r="EC14" i="100"/>
  <c r="EC13" i="100" s="1"/>
  <c r="EC12" i="100" s="1"/>
  <c r="EA14" i="100"/>
  <c r="EA13" i="100" s="1"/>
  <c r="EA12" i="100" s="1"/>
  <c r="DU14" i="100"/>
  <c r="DU13" i="100" s="1"/>
  <c r="DU12" i="100" s="1"/>
  <c r="DS14" i="100"/>
  <c r="DS13" i="100" s="1"/>
  <c r="DS12" i="100" s="1"/>
  <c r="DO14" i="100"/>
  <c r="DO13" i="100" s="1"/>
  <c r="DO12" i="100" s="1"/>
  <c r="DK14" i="100"/>
  <c r="DK13" i="100" s="1"/>
  <c r="DK12" i="100" s="1"/>
  <c r="DE14" i="100"/>
  <c r="DE13" i="100" s="1"/>
  <c r="DE12" i="100" s="1"/>
  <c r="DA14" i="100"/>
  <c r="DA13" i="100" s="1"/>
  <c r="DA12" i="100" s="1"/>
  <c r="CY14" i="100"/>
  <c r="CY13" i="100" s="1"/>
  <c r="CY12" i="100" s="1"/>
  <c r="CU14" i="100"/>
  <c r="CU13" i="100" s="1"/>
  <c r="CU12" i="100" s="1"/>
  <c r="CS14" i="100"/>
  <c r="CS13" i="100" s="1"/>
  <c r="CS12" i="100" s="1"/>
  <c r="CQ14" i="100"/>
  <c r="CQ13" i="100" s="1"/>
  <c r="CQ12" i="100" s="1"/>
  <c r="CO14" i="100"/>
  <c r="CO13" i="100" s="1"/>
  <c r="CO12" i="100" s="1"/>
  <c r="CH14" i="100"/>
  <c r="CH13" i="100" s="1"/>
  <c r="CH12" i="100" s="1"/>
  <c r="BY14" i="100"/>
  <c r="BY13" i="100" s="1"/>
  <c r="BY12" i="100" s="1"/>
  <c r="GZ14" i="100"/>
  <c r="GZ13" i="100" s="1"/>
  <c r="GZ12" i="100" s="1"/>
  <c r="GX14" i="100"/>
  <c r="GX13" i="100" s="1"/>
  <c r="GX12" i="100" s="1"/>
  <c r="GV14" i="100"/>
  <c r="GV13" i="100" s="1"/>
  <c r="GV12" i="100" s="1"/>
  <c r="GP14" i="100"/>
  <c r="GP13" i="100" s="1"/>
  <c r="GP12" i="100" s="1"/>
  <c r="GL14" i="100"/>
  <c r="GL13" i="100" s="1"/>
  <c r="GL12" i="100" s="1"/>
  <c r="GJ14" i="100"/>
  <c r="GJ13" i="100" s="1"/>
  <c r="GJ12" i="100" s="1"/>
  <c r="GH14" i="100"/>
  <c r="GH13" i="100" s="1"/>
  <c r="GH12" i="100" s="1"/>
  <c r="GD14" i="100"/>
  <c r="GD13" i="100" s="1"/>
  <c r="GD12" i="100" s="1"/>
  <c r="FZ14" i="100"/>
  <c r="FZ13" i="100" s="1"/>
  <c r="FZ12" i="100" s="1"/>
  <c r="FR14" i="100"/>
  <c r="FR13" i="100" s="1"/>
  <c r="FR12" i="100" s="1"/>
  <c r="FJ14" i="100"/>
  <c r="FJ13" i="100" s="1"/>
  <c r="FJ12" i="100" s="1"/>
  <c r="FF14" i="100"/>
  <c r="FF13" i="100" s="1"/>
  <c r="FF12" i="100" s="1"/>
  <c r="FB14" i="100"/>
  <c r="FB13" i="100" s="1"/>
  <c r="FB12" i="100" s="1"/>
  <c r="EZ14" i="100"/>
  <c r="EZ13" i="100" s="1"/>
  <c r="EZ12" i="100" s="1"/>
  <c r="ET14" i="100"/>
  <c r="ET13" i="100" s="1"/>
  <c r="ET12" i="100" s="1"/>
  <c r="EL14" i="100"/>
  <c r="EL13" i="100" s="1"/>
  <c r="EL12" i="100" s="1"/>
  <c r="ED14" i="100"/>
  <c r="ED13" i="100" s="1"/>
  <c r="ED12" i="100" s="1"/>
  <c r="EB14" i="100"/>
  <c r="EB13" i="100" s="1"/>
  <c r="EB12" i="100" s="1"/>
  <c r="DZ14" i="100"/>
  <c r="DZ13" i="100" s="1"/>
  <c r="DZ12" i="100" s="1"/>
  <c r="DV14" i="100"/>
  <c r="DV13" i="100" s="1"/>
  <c r="DV12" i="100" s="1"/>
  <c r="DN14" i="100"/>
  <c r="DN13" i="100" s="1"/>
  <c r="DN12" i="100" s="1"/>
  <c r="DB14" i="100"/>
  <c r="DB13" i="100" s="1"/>
  <c r="DB12" i="100" s="1"/>
  <c r="CR14" i="100"/>
  <c r="CR13" i="100" s="1"/>
  <c r="CR12" i="100" s="1"/>
  <c r="CP14" i="100"/>
  <c r="CP13" i="100" s="1"/>
  <c r="CP12" i="100" s="1"/>
  <c r="CB14" i="100"/>
  <c r="CB13" i="100" s="1"/>
  <c r="CB12" i="100" s="1"/>
  <c r="BX14" i="100"/>
  <c r="BX13" i="100" s="1"/>
  <c r="BX12" i="100" s="1"/>
  <c r="BR14" i="100"/>
  <c r="BR13" i="100" s="1"/>
  <c r="BR12" i="100" s="1"/>
  <c r="BJ14" i="100"/>
  <c r="BJ13" i="100" s="1"/>
  <c r="BJ12" i="100" s="1"/>
  <c r="AZ14" i="100"/>
  <c r="AZ13" i="100" s="1"/>
  <c r="AZ12" i="100" s="1"/>
  <c r="AT14" i="100"/>
  <c r="AT13" i="100" s="1"/>
  <c r="AT12" i="100" s="1"/>
  <c r="AP14" i="100"/>
  <c r="AP13" i="100" s="1"/>
  <c r="AP12" i="100" s="1"/>
  <c r="GN14" i="100"/>
  <c r="GN13" i="100" s="1"/>
  <c r="GN12" i="100" s="1"/>
  <c r="EP14" i="100"/>
  <c r="EP13" i="100" s="1"/>
  <c r="EP12" i="100" s="1"/>
  <c r="EF14" i="100"/>
  <c r="EF13" i="100" s="1"/>
  <c r="EF12" i="100" s="1"/>
  <c r="DX14" i="100"/>
  <c r="DX13" i="100" s="1"/>
  <c r="DX12" i="100" s="1"/>
  <c r="DT14" i="100"/>
  <c r="DT13" i="100" s="1"/>
  <c r="DT12" i="100" s="1"/>
  <c r="DP14" i="100"/>
  <c r="DP13" i="100" s="1"/>
  <c r="DP12" i="100" s="1"/>
  <c r="DL14" i="100"/>
  <c r="DL13" i="100" s="1"/>
  <c r="DL12" i="100" s="1"/>
  <c r="DF14" i="100"/>
  <c r="DF13" i="100" s="1"/>
  <c r="DF12" i="100" s="1"/>
  <c r="BV14" i="100"/>
  <c r="BV13" i="100" s="1"/>
  <c r="BV12" i="100" s="1"/>
  <c r="BF14" i="100"/>
  <c r="BF13" i="100" s="1"/>
  <c r="BF12" i="100" s="1"/>
  <c r="AX14" i="100"/>
  <c r="AX13" i="100" s="1"/>
  <c r="AX12" i="100" s="1"/>
  <c r="HC14" i="100"/>
  <c r="HC13" i="100" s="1"/>
  <c r="HC12" i="100" s="1"/>
  <c r="GE14" i="100"/>
  <c r="GE13" i="100" s="1"/>
  <c r="GE12" i="100" s="1"/>
  <c r="GC14" i="100"/>
  <c r="GC13" i="100" s="1"/>
  <c r="GC12" i="100" s="1"/>
  <c r="FW14" i="100"/>
  <c r="FW13" i="100" s="1"/>
  <c r="FW12" i="100" s="1"/>
  <c r="FU14" i="100"/>
  <c r="FU13" i="100" s="1"/>
  <c r="FU12" i="100" s="1"/>
  <c r="FQ14" i="100"/>
  <c r="FQ13" i="100" s="1"/>
  <c r="FQ12" i="100" s="1"/>
  <c r="FE14" i="100"/>
  <c r="FE13" i="100" s="1"/>
  <c r="FE12" i="100" s="1"/>
  <c r="ES14" i="100"/>
  <c r="ES13" i="100" s="1"/>
  <c r="ES12" i="100" s="1"/>
  <c r="DQ14" i="100"/>
  <c r="DQ13" i="100" s="1"/>
  <c r="DQ12" i="100" s="1"/>
  <c r="AJ17" i="87"/>
  <c r="AJ76" i="87" s="1"/>
  <c r="BH17" i="87"/>
  <c r="BH76" i="87" s="1"/>
  <c r="BK17" i="87"/>
  <c r="BK76" i="87" s="1"/>
  <c r="CQ17" i="87"/>
  <c r="CQ76" i="87" s="1"/>
  <c r="DE17" i="87"/>
  <c r="DE76" i="87" s="1"/>
  <c r="DM17" i="87"/>
  <c r="DM76" i="87" s="1"/>
  <c r="EL17" i="87"/>
  <c r="EL76" i="87" s="1"/>
  <c r="EW17" i="87"/>
  <c r="EW76" i="87" s="1"/>
  <c r="FT17" i="87"/>
  <c r="FT76" i="87" s="1"/>
  <c r="GB17" i="87"/>
  <c r="GB76" i="87" s="1"/>
  <c r="HC17" i="87"/>
  <c r="HC76" i="87" s="1"/>
  <c r="HI17" i="87"/>
  <c r="HI76" i="87" s="1"/>
  <c r="R14" i="100"/>
  <c r="R13" i="100" s="1"/>
  <c r="R12" i="100" s="1"/>
  <c r="Y14" i="100"/>
  <c r="Y13" i="100" s="1"/>
  <c r="Y12" i="100" s="1"/>
  <c r="AC17" i="112"/>
  <c r="AC13" i="112" s="1"/>
  <c r="AC12" i="112" s="1"/>
  <c r="AJ17" i="112"/>
  <c r="AJ13" i="112" s="1"/>
  <c r="AJ12" i="112" s="1"/>
  <c r="AR14" i="100"/>
  <c r="AR13" i="100" s="1"/>
  <c r="AR12" i="100" s="1"/>
  <c r="AW17" i="112"/>
  <c r="AW13" i="112" s="1"/>
  <c r="AW12" i="112" s="1"/>
  <c r="BB14" i="100"/>
  <c r="BB13" i="100" s="1"/>
  <c r="BB12" i="100" s="1"/>
  <c r="BC17" i="112"/>
  <c r="BC13" i="112" s="1"/>
  <c r="BC12" i="112" s="1"/>
  <c r="BH14" i="100"/>
  <c r="BH13" i="100" s="1"/>
  <c r="BH12" i="100" s="1"/>
  <c r="BT14" i="100"/>
  <c r="BT13" i="100" s="1"/>
  <c r="BT12" i="100" s="1"/>
  <c r="CG17" i="112"/>
  <c r="CG13" i="112" s="1"/>
  <c r="CG12" i="112" s="1"/>
  <c r="BQ17" i="87"/>
  <c r="BQ76" i="87" s="1"/>
  <c r="DX17" i="87"/>
  <c r="DX76" i="87" s="1"/>
  <c r="GM17" i="87"/>
  <c r="GM76" i="87" s="1"/>
  <c r="BM17" i="87"/>
  <c r="BM76" i="87" s="1"/>
  <c r="T17" i="87"/>
  <c r="T76" i="87" s="1"/>
  <c r="BA17" i="87"/>
  <c r="BA76" i="87" s="1"/>
  <c r="CD17" i="87"/>
  <c r="CD76" i="87" s="1"/>
  <c r="DQ17" i="87"/>
  <c r="DQ76" i="87" s="1"/>
  <c r="V17" i="87"/>
  <c r="V76" i="87" s="1"/>
  <c r="AQ17" i="87"/>
  <c r="AQ76" i="87" s="1"/>
  <c r="BD17" i="87"/>
  <c r="BD76" i="87" s="1"/>
  <c r="W17" i="87"/>
  <c r="W76" i="87" s="1"/>
  <c r="AS17" i="87"/>
  <c r="AS76" i="87" s="1"/>
  <c r="BC17" i="87"/>
  <c r="BC76" i="87" s="1"/>
  <c r="CF17" i="87"/>
  <c r="CF76" i="87" s="1"/>
  <c r="CJ17" i="87"/>
  <c r="CJ76" i="87" s="1"/>
  <c r="DG17" i="87"/>
  <c r="DG76" i="87" s="1"/>
  <c r="DT17" i="87"/>
  <c r="DT76" i="87" s="1"/>
  <c r="FA17" i="87"/>
  <c r="FA76" i="87" s="1"/>
  <c r="FL17" i="87"/>
  <c r="FL76" i="87" s="1"/>
  <c r="GJ17" i="87"/>
  <c r="GJ76" i="87" s="1"/>
  <c r="GW17" i="87"/>
  <c r="GW76" i="87" s="1"/>
  <c r="AE17" i="87"/>
  <c r="AE76" i="87" s="1"/>
  <c r="AI17" i="87"/>
  <c r="AI76" i="87" s="1"/>
  <c r="AW17" i="87"/>
  <c r="AW76" i="87" s="1"/>
  <c r="BE17" i="87"/>
  <c r="BE76" i="87" s="1"/>
  <c r="AY17" i="87"/>
  <c r="AY76" i="87" s="1"/>
  <c r="BN17" i="87"/>
  <c r="BN76" i="87" s="1"/>
  <c r="CC17" i="87"/>
  <c r="CC76" i="87" s="1"/>
  <c r="CO17" i="87"/>
  <c r="CO76" i="87" s="1"/>
  <c r="CL17" i="87"/>
  <c r="CL76" i="87" s="1"/>
  <c r="DB17" i="87"/>
  <c r="DB76" i="87" s="1"/>
  <c r="DN17" i="87"/>
  <c r="DN76" i="87" s="1"/>
  <c r="DU17" i="87"/>
  <c r="DU76" i="87" s="1"/>
  <c r="EC17" i="87"/>
  <c r="EC76" i="87" s="1"/>
  <c r="EK17" i="87"/>
  <c r="EK76" i="87" s="1"/>
  <c r="EX17" i="87"/>
  <c r="EX76" i="87" s="1"/>
  <c r="EV17" i="87"/>
  <c r="EV76" i="87" s="1"/>
  <c r="FD17" i="87"/>
  <c r="FD76" i="87" s="1"/>
  <c r="FV17" i="87"/>
  <c r="FV76" i="87" s="1"/>
  <c r="GH17" i="87"/>
  <c r="GH76" i="87" s="1"/>
  <c r="GC17" i="87"/>
  <c r="GC76" i="87" s="1"/>
  <c r="GS17" i="87"/>
  <c r="GS76" i="87" s="1"/>
  <c r="GZ17" i="87"/>
  <c r="GZ76" i="87" s="1"/>
  <c r="AX17" i="87"/>
  <c r="AX76" i="87" s="1"/>
  <c r="BV17" i="87"/>
  <c r="BV76" i="87" s="1"/>
  <c r="GX17" i="87"/>
  <c r="GX76" i="87" s="1"/>
  <c r="W14" i="100"/>
  <c r="W13" i="100" s="1"/>
  <c r="W12" i="100" s="1"/>
  <c r="AA14" i="100"/>
  <c r="AA13" i="100" s="1"/>
  <c r="AA12" i="100" s="1"/>
  <c r="AC14" i="100"/>
  <c r="AC13" i="100" s="1"/>
  <c r="AC12" i="100" s="1"/>
  <c r="AD14" i="100"/>
  <c r="AD13" i="100" s="1"/>
  <c r="AD12" i="100" s="1"/>
  <c r="AI14" i="100"/>
  <c r="AI13" i="100" s="1"/>
  <c r="AI12" i="100" s="1"/>
  <c r="AL17" i="112"/>
  <c r="AL13" i="112" s="1"/>
  <c r="AL12" i="112" s="1"/>
  <c r="AO14" i="100"/>
  <c r="AO13" i="100" s="1"/>
  <c r="AO12" i="100" s="1"/>
  <c r="AQ14" i="100"/>
  <c r="AQ13" i="100" s="1"/>
  <c r="AQ12" i="100" s="1"/>
  <c r="AX17" i="112"/>
  <c r="AX13" i="112" s="1"/>
  <c r="AX12" i="112" s="1"/>
  <c r="BI14" i="100"/>
  <c r="BI13" i="100" s="1"/>
  <c r="BI12" i="100" s="1"/>
  <c r="BM17" i="112"/>
  <c r="BM13" i="112" s="1"/>
  <c r="BM12" i="112" s="1"/>
  <c r="AM17" i="87"/>
  <c r="AM76" i="87" s="1"/>
  <c r="DJ17" i="87"/>
  <c r="DJ76" i="87" s="1"/>
  <c r="GP17" i="87"/>
  <c r="GP76" i="87" s="1"/>
  <c r="BG17" i="87"/>
  <c r="BG76" i="87" s="1"/>
  <c r="CW17" i="87"/>
  <c r="CW76" i="87" s="1"/>
  <c r="Y17" i="87"/>
  <c r="Y76" i="87" s="1"/>
  <c r="AH17" i="87"/>
  <c r="AH76" i="87" s="1"/>
  <c r="AF17" i="87"/>
  <c r="AF76" i="87" s="1"/>
  <c r="AT17" i="87"/>
  <c r="AT76" i="87" s="1"/>
  <c r="BB17" i="87"/>
  <c r="BB76" i="87" s="1"/>
  <c r="BP17" i="87"/>
  <c r="BP76" i="87" s="1"/>
  <c r="BL17" i="87"/>
  <c r="BL76" i="87" s="1"/>
  <c r="CE17" i="87"/>
  <c r="CE76" i="87" s="1"/>
  <c r="CM17" i="87"/>
  <c r="CM76" i="87" s="1"/>
  <c r="CP17" i="87"/>
  <c r="CP76" i="87" s="1"/>
  <c r="CX17" i="87"/>
  <c r="CX76" i="87" s="1"/>
  <c r="DP17" i="87"/>
  <c r="DP76" i="87" s="1"/>
  <c r="DV17" i="87"/>
  <c r="DV76" i="87" s="1"/>
  <c r="DZ17" i="87"/>
  <c r="DZ76" i="87" s="1"/>
  <c r="EH17" i="87"/>
  <c r="EH76" i="87" s="1"/>
  <c r="ES17" i="87"/>
  <c r="ES76" i="87" s="1"/>
  <c r="FE17" i="87"/>
  <c r="FE76" i="87" s="1"/>
  <c r="FI17" i="87"/>
  <c r="FI76" i="87" s="1"/>
  <c r="FO17" i="87"/>
  <c r="FO76" i="87" s="1"/>
  <c r="GF17" i="87"/>
  <c r="GF76" i="87" s="1"/>
  <c r="GG17" i="87"/>
  <c r="GG76" i="87" s="1"/>
  <c r="HG17" i="87"/>
  <c r="HG76" i="87" s="1"/>
  <c r="HD17" i="87"/>
  <c r="HD76" i="87" s="1"/>
  <c r="S14" i="100"/>
  <c r="S13" i="100" s="1"/>
  <c r="S12" i="100" s="1"/>
  <c r="U17" i="112"/>
  <c r="U13" i="112" s="1"/>
  <c r="U12" i="112" s="1"/>
  <c r="W17" i="112"/>
  <c r="W13" i="112" s="1"/>
  <c r="W12" i="112" s="1"/>
  <c r="AA17" i="112"/>
  <c r="AA13" i="112" s="1"/>
  <c r="AA12" i="112" s="1"/>
  <c r="AH14" i="100"/>
  <c r="AH13" i="100" s="1"/>
  <c r="AH12" i="100" s="1"/>
  <c r="AJ14" i="100"/>
  <c r="AJ13" i="100" s="1"/>
  <c r="AJ12" i="100" s="1"/>
  <c r="AL14" i="100"/>
  <c r="AL13" i="100" s="1"/>
  <c r="AL12" i="100" s="1"/>
  <c r="AM17" i="112"/>
  <c r="AM13" i="112" s="1"/>
  <c r="AM12" i="112" s="1"/>
  <c r="AP17" i="112"/>
  <c r="AP13" i="112" s="1"/>
  <c r="AP12" i="112" s="1"/>
  <c r="BW14" i="100"/>
  <c r="BW13" i="100" s="1"/>
  <c r="BW12" i="100" s="1"/>
  <c r="AW12" i="87" l="1"/>
  <c r="AW25" i="87" s="1"/>
  <c r="AW102" i="87"/>
  <c r="CK12" i="87"/>
  <c r="CK25" i="87" s="1"/>
  <c r="CK102" i="87"/>
  <c r="FF12" i="87"/>
  <c r="FF25" i="87" s="1"/>
  <c r="FF102" i="87"/>
  <c r="CE12" i="87"/>
  <c r="CE25" i="87" s="1"/>
  <c r="CE102" i="87"/>
  <c r="AM12" i="87"/>
  <c r="AM25" i="87" s="1"/>
  <c r="AM102" i="87"/>
  <c r="BD12" i="87"/>
  <c r="BD25" i="87" s="1"/>
  <c r="BD102" i="87"/>
  <c r="CB12" i="87"/>
  <c r="CB25" i="87" s="1"/>
  <c r="CB102" i="87"/>
  <c r="CG12" i="87"/>
  <c r="CG25" i="87" s="1"/>
  <c r="CG102" i="87"/>
  <c r="BL12" i="87"/>
  <c r="BL25" i="87" s="1"/>
  <c r="BL102" i="87"/>
  <c r="GW12" i="87"/>
  <c r="GW25" i="87" s="1"/>
  <c r="GW102" i="87"/>
  <c r="FT12" i="87"/>
  <c r="FT25" i="87" s="1"/>
  <c r="FT102" i="87"/>
  <c r="BW12" i="87"/>
  <c r="BW25" i="87" s="1"/>
  <c r="BW102" i="87"/>
  <c r="FW12" i="87"/>
  <c r="FW25" i="87" s="1"/>
  <c r="FW102" i="87"/>
  <c r="AP12" i="87"/>
  <c r="AP25" i="87" s="1"/>
  <c r="AP102" i="87"/>
  <c r="BP12" i="87"/>
  <c r="BP25" i="87" s="1"/>
  <c r="BP102" i="87"/>
  <c r="V12" i="87"/>
  <c r="V25" i="87" s="1"/>
  <c r="V102" i="87"/>
  <c r="U12" i="87"/>
  <c r="U25" i="87" s="1"/>
  <c r="U102" i="87"/>
  <c r="CI12" i="87"/>
  <c r="CI25" i="87" s="1"/>
  <c r="CI102" i="87"/>
  <c r="EE12" i="87"/>
  <c r="EE25" i="87" s="1"/>
  <c r="EE102" i="87"/>
  <c r="GZ12" i="87"/>
  <c r="GZ25" i="87" s="1"/>
  <c r="GZ102" i="87"/>
  <c r="DQ12" i="87"/>
  <c r="DQ25" i="87" s="1"/>
  <c r="DQ102" i="87"/>
  <c r="EL12" i="87"/>
  <c r="EL25" i="87" s="1"/>
  <c r="EL102" i="87"/>
  <c r="FK12" i="87"/>
  <c r="FK25" i="87" s="1"/>
  <c r="FK102" i="87"/>
  <c r="FJ12" i="87"/>
  <c r="FJ25" i="87" s="1"/>
  <c r="FJ102" i="87"/>
  <c r="BI12" i="87"/>
  <c r="BI25" i="87" s="1"/>
  <c r="BI102" i="87"/>
  <c r="GI12" i="87"/>
  <c r="GI25" i="87" s="1"/>
  <c r="GI102" i="87"/>
  <c r="AV12" i="87"/>
  <c r="AV25" i="87" s="1"/>
  <c r="AV102" i="87"/>
  <c r="FY12" i="87"/>
  <c r="FY25" i="87" s="1"/>
  <c r="FY102" i="87"/>
  <c r="EI12" i="87"/>
  <c r="EI25" i="87" s="1"/>
  <c r="EI102" i="87"/>
  <c r="AB12" i="87"/>
  <c r="AB25" i="87" s="1"/>
  <c r="AB102" i="87"/>
  <c r="ES12" i="87"/>
  <c r="ES25" i="87" s="1"/>
  <c r="ES102" i="87"/>
  <c r="AT12" i="87"/>
  <c r="AT25" i="87" s="1"/>
  <c r="AT102" i="87"/>
  <c r="GS12" i="87"/>
  <c r="GS25" i="87" s="1"/>
  <c r="GS102" i="87"/>
  <c r="CL12" i="87"/>
  <c r="CL25" i="87" s="1"/>
  <c r="CL102" i="87"/>
  <c r="FA12" i="87"/>
  <c r="FA25" i="87" s="1"/>
  <c r="FA102" i="87"/>
  <c r="CD12" i="87"/>
  <c r="CD25" i="87" s="1"/>
  <c r="CD102" i="87"/>
  <c r="DM12" i="87"/>
  <c r="DM25" i="87" s="1"/>
  <c r="DM102" i="87"/>
  <c r="CY12" i="87"/>
  <c r="CY25" i="87" s="1"/>
  <c r="CY102" i="87"/>
  <c r="EZ12" i="87"/>
  <c r="EZ25" i="87" s="1"/>
  <c r="EZ102" i="87"/>
  <c r="AA12" i="87"/>
  <c r="AA25" i="87" s="1"/>
  <c r="AA102" i="87"/>
  <c r="FX12" i="87"/>
  <c r="FX25" i="87" s="1"/>
  <c r="FX102" i="87"/>
  <c r="HF12" i="87"/>
  <c r="HF25" i="87" s="1"/>
  <c r="HF102" i="87"/>
  <c r="FB12" i="87"/>
  <c r="FB25" i="87" s="1"/>
  <c r="FB102" i="87"/>
  <c r="FC12" i="87"/>
  <c r="FC25" i="87" s="1"/>
  <c r="FC102" i="87"/>
  <c r="DS12" i="87"/>
  <c r="DS25" i="87" s="1"/>
  <c r="DS102" i="87"/>
  <c r="X12" i="87"/>
  <c r="X25" i="87" s="1"/>
  <c r="X102" i="87"/>
  <c r="EA12" i="87"/>
  <c r="EA25" i="87" s="1"/>
  <c r="EA102" i="87"/>
  <c r="GG12" i="87"/>
  <c r="GG25" i="87" s="1"/>
  <c r="GG102" i="87"/>
  <c r="CU12" i="87"/>
  <c r="CU25" i="87" s="1"/>
  <c r="CU102" i="87"/>
  <c r="GF12" i="87"/>
  <c r="GF25" i="87" s="1"/>
  <c r="GF102" i="87"/>
  <c r="GE12" i="87"/>
  <c r="GE25" i="87" s="1"/>
  <c r="GE102" i="87"/>
  <c r="AQ12" i="87"/>
  <c r="AQ25" i="87" s="1"/>
  <c r="AQ102" i="87"/>
  <c r="EB12" i="87"/>
  <c r="EB25" i="87" s="1"/>
  <c r="EB102" i="87"/>
  <c r="GJ12" i="87"/>
  <c r="GJ25" i="87" s="1"/>
  <c r="GJ102" i="87"/>
  <c r="FL12" i="87"/>
  <c r="FL25" i="87" s="1"/>
  <c r="FL102" i="87"/>
  <c r="GC12" i="87"/>
  <c r="GC25" i="87" s="1"/>
  <c r="GC102" i="87"/>
  <c r="CO12" i="87"/>
  <c r="CO25" i="87" s="1"/>
  <c r="CO102" i="87"/>
  <c r="DT12" i="87"/>
  <c r="DT25" i="87" s="1"/>
  <c r="DT102" i="87"/>
  <c r="BA12" i="87"/>
  <c r="BA25" i="87" s="1"/>
  <c r="BA102" i="87"/>
  <c r="DE12" i="87"/>
  <c r="DE25" i="87" s="1"/>
  <c r="DE102" i="87"/>
  <c r="AK12" i="87"/>
  <c r="AK25" i="87" s="1"/>
  <c r="AK102" i="87"/>
  <c r="GL12" i="87"/>
  <c r="GL25" i="87" s="1"/>
  <c r="GL102" i="87"/>
  <c r="EU12" i="87"/>
  <c r="EU25" i="87" s="1"/>
  <c r="EU102" i="87"/>
  <c r="DK12" i="87"/>
  <c r="DK25" i="87" s="1"/>
  <c r="DK102" i="87"/>
  <c r="FR12" i="87"/>
  <c r="FR25" i="87" s="1"/>
  <c r="FR102" i="87"/>
  <c r="EF12" i="87"/>
  <c r="EF25" i="87" s="1"/>
  <c r="EF102" i="87"/>
  <c r="DR12" i="87"/>
  <c r="DR25" i="87" s="1"/>
  <c r="DR102" i="87"/>
  <c r="EY12" i="87"/>
  <c r="EY25" i="87" s="1"/>
  <c r="EY102" i="87"/>
  <c r="S12" i="87"/>
  <c r="S102" i="87"/>
  <c r="DL12" i="87"/>
  <c r="DL25" i="87" s="1"/>
  <c r="DL102" i="87"/>
  <c r="FQ12" i="87"/>
  <c r="FQ25" i="87" s="1"/>
  <c r="FQ102" i="87"/>
  <c r="BZ12" i="87"/>
  <c r="BZ25" i="87" s="1"/>
  <c r="BZ102" i="87"/>
  <c r="HG12" i="87"/>
  <c r="HG25" i="87" s="1"/>
  <c r="HG102" i="87"/>
  <c r="HA12" i="87"/>
  <c r="HA25" i="87" s="1"/>
  <c r="HA102" i="87"/>
  <c r="CA12" i="87"/>
  <c r="CA25" i="87" s="1"/>
  <c r="CA102" i="87"/>
  <c r="DJ12" i="87"/>
  <c r="DJ25" i="87" s="1"/>
  <c r="DJ102" i="87"/>
  <c r="AG12" i="87"/>
  <c r="AG25" i="87" s="1"/>
  <c r="AG102" i="87"/>
  <c r="AD12" i="87"/>
  <c r="AD25" i="87" s="1"/>
  <c r="AD102" i="87"/>
  <c r="GR12" i="87"/>
  <c r="GR25" i="87" s="1"/>
  <c r="GR102" i="87"/>
  <c r="FS12" i="87"/>
  <c r="FS25" i="87" s="1"/>
  <c r="FS102" i="87"/>
  <c r="DB12" i="87"/>
  <c r="DB25" i="87" s="1"/>
  <c r="DB102" i="87"/>
  <c r="GH12" i="87"/>
  <c r="GH25" i="87" s="1"/>
  <c r="GH102" i="87"/>
  <c r="CC12" i="87"/>
  <c r="CC25" i="87" s="1"/>
  <c r="CC102" i="87"/>
  <c r="DG12" i="87"/>
  <c r="DG25" i="87" s="1"/>
  <c r="DG102" i="87"/>
  <c r="T12" i="87"/>
  <c r="T25" i="87" s="1"/>
  <c r="T102" i="87"/>
  <c r="CQ12" i="87"/>
  <c r="CQ25" i="87" s="1"/>
  <c r="CQ102" i="87"/>
  <c r="EP12" i="87"/>
  <c r="EP25" i="87" s="1"/>
  <c r="EP102" i="87"/>
  <c r="EN12" i="87"/>
  <c r="EN25" i="87" s="1"/>
  <c r="EN102" i="87"/>
  <c r="AO12" i="87"/>
  <c r="AO25" i="87" s="1"/>
  <c r="AO102" i="87"/>
  <c r="FH12" i="87"/>
  <c r="FH25" i="87" s="1"/>
  <c r="FH102" i="87"/>
  <c r="BS12" i="87"/>
  <c r="BS25" i="87" s="1"/>
  <c r="BS102" i="87"/>
  <c r="FN12" i="87"/>
  <c r="FN25" i="87" s="1"/>
  <c r="FN102" i="87"/>
  <c r="EG12" i="87"/>
  <c r="EG25" i="87" s="1"/>
  <c r="EG102" i="87"/>
  <c r="GV12" i="87"/>
  <c r="GV25" i="87" s="1"/>
  <c r="GV102" i="87"/>
  <c r="DC12" i="87"/>
  <c r="DC25" i="87" s="1"/>
  <c r="DC102" i="87"/>
  <c r="DA12" i="87"/>
  <c r="DA25" i="87" s="1"/>
  <c r="DA102" i="87"/>
  <c r="GP12" i="87"/>
  <c r="GP25" i="87" s="1"/>
  <c r="GP102" i="87"/>
  <c r="AS12" i="87"/>
  <c r="AS25" i="87" s="1"/>
  <c r="AS102" i="87"/>
  <c r="W12" i="87"/>
  <c r="W25" i="87" s="1"/>
  <c r="W102" i="87"/>
  <c r="AC12" i="87"/>
  <c r="AC25" i="87" s="1"/>
  <c r="AC102" i="87"/>
  <c r="EC12" i="87"/>
  <c r="EC25" i="87" s="1"/>
  <c r="EC102" i="87"/>
  <c r="GY12" i="87"/>
  <c r="GY25" i="87" s="1"/>
  <c r="GY102" i="87"/>
  <c r="BV12" i="87"/>
  <c r="BV25" i="87" s="1"/>
  <c r="BV102" i="87"/>
  <c r="GD12" i="87"/>
  <c r="GD25" i="87" s="1"/>
  <c r="GD102" i="87"/>
  <c r="EW12" i="87"/>
  <c r="EW25" i="87" s="1"/>
  <c r="EW102" i="87"/>
  <c r="BO12" i="87"/>
  <c r="BO25" i="87" s="1"/>
  <c r="BO102" i="87"/>
  <c r="FE12" i="87"/>
  <c r="FE25" i="87" s="1"/>
  <c r="FE102" i="87"/>
  <c r="DZ12" i="87"/>
  <c r="DZ25" i="87" s="1"/>
  <c r="DZ102" i="87"/>
  <c r="Y12" i="87"/>
  <c r="Y25" i="87" s="1"/>
  <c r="Y102" i="87"/>
  <c r="FV12" i="87"/>
  <c r="FV25" i="87" s="1"/>
  <c r="FV102" i="87"/>
  <c r="BN12" i="87"/>
  <c r="BN25" i="87" s="1"/>
  <c r="BN102" i="87"/>
  <c r="CJ12" i="87"/>
  <c r="CJ25" i="87" s="1"/>
  <c r="CJ102" i="87"/>
  <c r="BM12" i="87"/>
  <c r="BM25" i="87" s="1"/>
  <c r="BM102" i="87"/>
  <c r="BK12" i="87"/>
  <c r="BK25" i="87" s="1"/>
  <c r="BK102" i="87"/>
  <c r="Z12" i="87"/>
  <c r="Z25" i="87" s="1"/>
  <c r="Z102" i="87"/>
  <c r="DY12" i="87"/>
  <c r="DY25" i="87" s="1"/>
  <c r="DY102" i="87"/>
  <c r="CZ12" i="87"/>
  <c r="CZ25" i="87" s="1"/>
  <c r="CZ102" i="87"/>
  <c r="ER12" i="87"/>
  <c r="ER25" i="87" s="1"/>
  <c r="ER102" i="87"/>
  <c r="CH12" i="87"/>
  <c r="CH25" i="87" s="1"/>
  <c r="CH102" i="87"/>
  <c r="EJ12" i="87"/>
  <c r="EJ25" i="87" s="1"/>
  <c r="EJ102" i="87"/>
  <c r="HE12" i="87"/>
  <c r="HE25" i="87" s="1"/>
  <c r="HE102" i="87"/>
  <c r="CV12" i="87"/>
  <c r="CV25" i="87" s="1"/>
  <c r="CV102" i="87"/>
  <c r="BQ12" i="87"/>
  <c r="BQ25" i="87" s="1"/>
  <c r="BQ102" i="87"/>
  <c r="DD12" i="87"/>
  <c r="DD25" i="87" s="1"/>
  <c r="DD102" i="87"/>
  <c r="EK12" i="87"/>
  <c r="EK25" i="87" s="1"/>
  <c r="EK102" i="87"/>
  <c r="GT12" i="87"/>
  <c r="GT25" i="87" s="1"/>
  <c r="GT102" i="87"/>
  <c r="AE12" i="87"/>
  <c r="AE25" i="87" s="1"/>
  <c r="AE102" i="87"/>
  <c r="BF12" i="87"/>
  <c r="BF25" i="87" s="1"/>
  <c r="BF102" i="87"/>
  <c r="BY12" i="87"/>
  <c r="BY25" i="87" s="1"/>
  <c r="BY102" i="87"/>
  <c r="DN12" i="87"/>
  <c r="DN25" i="87" s="1"/>
  <c r="DN102" i="87"/>
  <c r="BB12" i="87"/>
  <c r="BB25" i="87" s="1"/>
  <c r="BB102" i="87"/>
  <c r="AF12" i="87"/>
  <c r="AF25" i="87" s="1"/>
  <c r="AF102" i="87"/>
  <c r="DP12" i="87"/>
  <c r="DP25" i="87" s="1"/>
  <c r="DP102" i="87"/>
  <c r="CW12" i="87"/>
  <c r="CW25" i="87" s="1"/>
  <c r="CW102" i="87"/>
  <c r="FD12" i="87"/>
  <c r="FD25" i="87" s="1"/>
  <c r="FD102" i="87"/>
  <c r="AY12" i="87"/>
  <c r="AY25" i="87" s="1"/>
  <c r="AY102" i="87"/>
  <c r="CF12" i="87"/>
  <c r="CF25" i="87" s="1"/>
  <c r="CF102" i="87"/>
  <c r="GM12" i="87"/>
  <c r="GM25" i="87" s="1"/>
  <c r="GM102" i="87"/>
  <c r="BH12" i="87"/>
  <c r="BH25" i="87" s="1"/>
  <c r="BH102" i="87"/>
  <c r="DF12" i="87"/>
  <c r="DF25" i="87" s="1"/>
  <c r="DF102" i="87"/>
  <c r="DH12" i="87"/>
  <c r="DH25" i="87" s="1"/>
  <c r="DH102" i="87"/>
  <c r="AN12" i="87"/>
  <c r="AN25" i="87" s="1"/>
  <c r="AN102" i="87"/>
  <c r="EO12" i="87"/>
  <c r="EO25" i="87" s="1"/>
  <c r="EO102" i="87"/>
  <c r="AL12" i="87"/>
  <c r="AL25" i="87" s="1"/>
  <c r="AL102" i="87"/>
  <c r="DW12" i="87"/>
  <c r="DW25" i="87" s="1"/>
  <c r="DW102" i="87"/>
  <c r="GN12" i="87"/>
  <c r="GN25" i="87" s="1"/>
  <c r="GN102" i="87"/>
  <c r="CS12" i="87"/>
  <c r="CS25" i="87" s="1"/>
  <c r="CS102" i="87"/>
  <c r="CP12" i="87"/>
  <c r="CP25" i="87" s="1"/>
  <c r="CP102" i="87"/>
  <c r="EX12" i="87"/>
  <c r="EX25" i="87" s="1"/>
  <c r="EX102" i="87"/>
  <c r="HI12" i="87"/>
  <c r="HI25" i="87" s="1"/>
  <c r="HI102" i="87"/>
  <c r="CN12" i="87"/>
  <c r="CN25" i="87" s="1"/>
  <c r="CN102" i="87"/>
  <c r="HH12" i="87"/>
  <c r="HH25" i="87" s="1"/>
  <c r="HH102" i="87"/>
  <c r="FU12" i="87"/>
  <c r="FU25" i="87" s="1"/>
  <c r="FU102" i="87"/>
  <c r="BU12" i="87"/>
  <c r="BU25" i="87" s="1"/>
  <c r="BU102" i="87"/>
  <c r="CM12" i="87"/>
  <c r="CM25" i="87" s="1"/>
  <c r="CM102" i="87"/>
  <c r="AI12" i="87"/>
  <c r="AI25" i="87" s="1"/>
  <c r="AI102" i="87"/>
  <c r="HC12" i="87"/>
  <c r="HC25" i="87" s="1"/>
  <c r="HC102" i="87"/>
  <c r="BT12" i="87"/>
  <c r="BT25" i="87" s="1"/>
  <c r="BT102" i="87"/>
  <c r="CR12" i="87"/>
  <c r="CR25" i="87" s="1"/>
  <c r="CR102" i="87"/>
  <c r="GQ12" i="87"/>
  <c r="GQ25" i="87" s="1"/>
  <c r="GQ102" i="87"/>
  <c r="BR12" i="87"/>
  <c r="BR25" i="87" s="1"/>
  <c r="BR102" i="87"/>
  <c r="GX12" i="87"/>
  <c r="GX25" i="87" s="1"/>
  <c r="GX102" i="87"/>
  <c r="GB12" i="87"/>
  <c r="GB25" i="87" s="1"/>
  <c r="GB102" i="87"/>
  <c r="GK12" i="87"/>
  <c r="GK25" i="87" s="1"/>
  <c r="GK102" i="87"/>
  <c r="HB12" i="87"/>
  <c r="HB25" i="87" s="1"/>
  <c r="HB102" i="87"/>
  <c r="FG12" i="87"/>
  <c r="FG25" i="87" s="1"/>
  <c r="FG102" i="87"/>
  <c r="FO12" i="87"/>
  <c r="FO25" i="87" s="1"/>
  <c r="FO102" i="87"/>
  <c r="DU12" i="87"/>
  <c r="DU25" i="87" s="1"/>
  <c r="DU102" i="87"/>
  <c r="AU12" i="87"/>
  <c r="AU25" i="87" s="1"/>
  <c r="AU102" i="87"/>
  <c r="EQ12" i="87"/>
  <c r="EQ25" i="87" s="1"/>
  <c r="EQ102" i="87"/>
  <c r="FI12" i="87"/>
  <c r="FI25" i="87" s="1"/>
  <c r="FI102" i="87"/>
  <c r="AX12" i="87"/>
  <c r="AX25" i="87" s="1"/>
  <c r="AX102" i="87"/>
  <c r="GU12" i="87"/>
  <c r="GU25" i="87" s="1"/>
  <c r="GU102" i="87"/>
  <c r="FP12" i="87"/>
  <c r="FP25" i="87" s="1"/>
  <c r="FP102" i="87"/>
  <c r="AZ12" i="87"/>
  <c r="AZ25" i="87" s="1"/>
  <c r="AZ102" i="87"/>
  <c r="AR12" i="87"/>
  <c r="AR25" i="87" s="1"/>
  <c r="AR102" i="87"/>
  <c r="EH12" i="87"/>
  <c r="EH25" i="87" s="1"/>
  <c r="EH102" i="87"/>
  <c r="AH12" i="87"/>
  <c r="AH25" i="87" s="1"/>
  <c r="AH102" i="87"/>
  <c r="DV12" i="87"/>
  <c r="DV25" i="87" s="1"/>
  <c r="DV102" i="87"/>
  <c r="HD12" i="87"/>
  <c r="HD25" i="87" s="1"/>
  <c r="HD102" i="87"/>
  <c r="CX12" i="87"/>
  <c r="CX25" i="87" s="1"/>
  <c r="CX102" i="87"/>
  <c r="BG12" i="87"/>
  <c r="BG25" i="87" s="1"/>
  <c r="BG102" i="87"/>
  <c r="EV12" i="87"/>
  <c r="EV25" i="87" s="1"/>
  <c r="EV102" i="87"/>
  <c r="BE12" i="87"/>
  <c r="BE25" i="87" s="1"/>
  <c r="BE102" i="87"/>
  <c r="BC12" i="87"/>
  <c r="BC25" i="87" s="1"/>
  <c r="BC102" i="87"/>
  <c r="DX12" i="87"/>
  <c r="DX25" i="87" s="1"/>
  <c r="DX102" i="87"/>
  <c r="AJ12" i="87"/>
  <c r="AJ25" i="87" s="1"/>
  <c r="AJ102" i="87"/>
  <c r="GO12" i="87"/>
  <c r="GO25" i="87" s="1"/>
  <c r="GO102" i="87"/>
  <c r="DO12" i="87"/>
  <c r="DO25" i="87" s="1"/>
  <c r="DO102" i="87"/>
  <c r="FM12" i="87"/>
  <c r="FM25" i="87" s="1"/>
  <c r="FM102" i="87"/>
  <c r="EM12" i="87"/>
  <c r="EM25" i="87" s="1"/>
  <c r="EM102" i="87"/>
  <c r="DI12" i="87"/>
  <c r="DI25" i="87" s="1"/>
  <c r="DI102" i="87"/>
  <c r="GA12" i="87"/>
  <c r="GA25" i="87" s="1"/>
  <c r="GA102" i="87"/>
  <c r="BX12" i="87"/>
  <c r="BX25" i="87" s="1"/>
  <c r="BX102" i="87"/>
  <c r="FZ12" i="87"/>
  <c r="FZ25" i="87" s="1"/>
  <c r="FZ102" i="87"/>
  <c r="CJ17" i="112"/>
  <c r="CJ13" i="112" s="1"/>
  <c r="CJ12" i="112" s="1"/>
  <c r="CJ36" i="112" s="1"/>
  <c r="CR17" i="112"/>
  <c r="CR13" i="112" s="1"/>
  <c r="CR12" i="112" s="1"/>
  <c r="CR35" i="112" s="1"/>
  <c r="DL17" i="112"/>
  <c r="DL13" i="112" s="1"/>
  <c r="DL12" i="112" s="1"/>
  <c r="DL37" i="112" s="1"/>
  <c r="DN17" i="112"/>
  <c r="DN13" i="112" s="1"/>
  <c r="DN12" i="112" s="1"/>
  <c r="DN36" i="112" s="1"/>
  <c r="DZ17" i="112"/>
  <c r="DZ13" i="112" s="1"/>
  <c r="DZ12" i="112" s="1"/>
  <c r="DZ36" i="112" s="1"/>
  <c r="EB17" i="112"/>
  <c r="EB13" i="112" s="1"/>
  <c r="EB12" i="112" s="1"/>
  <c r="EB35" i="112" s="1"/>
  <c r="EJ17" i="112"/>
  <c r="EJ13" i="112" s="1"/>
  <c r="EJ12" i="112" s="1"/>
  <c r="EJ35" i="112" s="1"/>
  <c r="ET17" i="112"/>
  <c r="ET13" i="112" s="1"/>
  <c r="ET12" i="112" s="1"/>
  <c r="ET35" i="112" s="1"/>
  <c r="EV17" i="112"/>
  <c r="EV13" i="112" s="1"/>
  <c r="EV12" i="112" s="1"/>
  <c r="EV37" i="112" s="1"/>
  <c r="FF17" i="112"/>
  <c r="FF13" i="112" s="1"/>
  <c r="FF12" i="112" s="1"/>
  <c r="FF37" i="112" s="1"/>
  <c r="FT17" i="112"/>
  <c r="FT13" i="112" s="1"/>
  <c r="FT12" i="112" s="1"/>
  <c r="FT36" i="112" s="1"/>
  <c r="GD17" i="112"/>
  <c r="GD13" i="112" s="1"/>
  <c r="GD12" i="112" s="1"/>
  <c r="GD35" i="112" s="1"/>
  <c r="GJ17" i="112"/>
  <c r="GJ13" i="112" s="1"/>
  <c r="GJ12" i="112" s="1"/>
  <c r="GJ37" i="112" s="1"/>
  <c r="GL17" i="112"/>
  <c r="GL13" i="112" s="1"/>
  <c r="GL12" i="112" s="1"/>
  <c r="GL35" i="112" s="1"/>
  <c r="GN17" i="112"/>
  <c r="GN13" i="112" s="1"/>
  <c r="GN12" i="112" s="1"/>
  <c r="GN35" i="112" s="1"/>
  <c r="DY17" i="112"/>
  <c r="DY13" i="112" s="1"/>
  <c r="DY12" i="112" s="1"/>
  <c r="DY36" i="112" s="1"/>
  <c r="CS17" i="112"/>
  <c r="CS13" i="112" s="1"/>
  <c r="CS12" i="112" s="1"/>
  <c r="CS36" i="112" s="1"/>
  <c r="CA17" i="112"/>
  <c r="CA13" i="112" s="1"/>
  <c r="CA12" i="112" s="1"/>
  <c r="CA37" i="112" s="1"/>
  <c r="BV17" i="112"/>
  <c r="BV13" i="112" s="1"/>
  <c r="BV12" i="112" s="1"/>
  <c r="BV36" i="112" s="1"/>
  <c r="BG17" i="112"/>
  <c r="BG13" i="112" s="1"/>
  <c r="BG12" i="112" s="1"/>
  <c r="BG35" i="112" s="1"/>
  <c r="X17" i="112"/>
  <c r="X13" i="112" s="1"/>
  <c r="X12" i="112" s="1"/>
  <c r="X35" i="112" s="1"/>
  <c r="Z17" i="112"/>
  <c r="Z13" i="112" s="1"/>
  <c r="Z12" i="112" s="1"/>
  <c r="Z35" i="112" s="1"/>
  <c r="EO17" i="112"/>
  <c r="EO13" i="112" s="1"/>
  <c r="EO12" i="112" s="1"/>
  <c r="EO36" i="112" s="1"/>
  <c r="W35" i="100"/>
  <c r="W36" i="100"/>
  <c r="W37" i="100"/>
  <c r="GI37" i="100"/>
  <c r="GI35" i="100"/>
  <c r="GI36" i="100"/>
  <c r="P35" i="100"/>
  <c r="P37" i="100"/>
  <c r="P36" i="100"/>
  <c r="CX37" i="112"/>
  <c r="CX35" i="112"/>
  <c r="CX36" i="112"/>
  <c r="FC36" i="112"/>
  <c r="FC35" i="112"/>
  <c r="FC37" i="112"/>
  <c r="DF35" i="112"/>
  <c r="DF37" i="112"/>
  <c r="DF36" i="112"/>
  <c r="FH35" i="112"/>
  <c r="FH37" i="112"/>
  <c r="FH36" i="112"/>
  <c r="GR36" i="112"/>
  <c r="GR35" i="112"/>
  <c r="GR37" i="112"/>
  <c r="BR35" i="112"/>
  <c r="BR37" i="112"/>
  <c r="BR36" i="112"/>
  <c r="BA35" i="100"/>
  <c r="BA36" i="100"/>
  <c r="BA37" i="100"/>
  <c r="U35" i="100"/>
  <c r="U36" i="100"/>
  <c r="U37" i="100"/>
  <c r="W35" i="112"/>
  <c r="W37" i="112"/>
  <c r="W36" i="112"/>
  <c r="GX16" i="109"/>
  <c r="GX13" i="109" s="1"/>
  <c r="GX12" i="109" s="1"/>
  <c r="FN16" i="109"/>
  <c r="FN13" i="109" s="1"/>
  <c r="FN12" i="109" s="1"/>
  <c r="EZ16" i="109"/>
  <c r="EZ13" i="109" s="1"/>
  <c r="EZ12" i="109" s="1"/>
  <c r="EP16" i="109"/>
  <c r="EP13" i="109" s="1"/>
  <c r="EP12" i="109" s="1"/>
  <c r="EF16" i="109"/>
  <c r="EF13" i="109" s="1"/>
  <c r="EF12" i="109" s="1"/>
  <c r="ED16" i="109"/>
  <c r="ED13" i="109" s="1"/>
  <c r="ED12" i="109" s="1"/>
  <c r="DX16" i="109"/>
  <c r="DX13" i="109" s="1"/>
  <c r="DX12" i="109" s="1"/>
  <c r="DV16" i="109"/>
  <c r="DV13" i="109" s="1"/>
  <c r="DV12" i="109" s="1"/>
  <c r="DP16" i="109"/>
  <c r="DP13" i="109" s="1"/>
  <c r="DP12" i="109" s="1"/>
  <c r="DB16" i="109"/>
  <c r="DB13" i="109" s="1"/>
  <c r="DB12" i="109" s="1"/>
  <c r="CP16" i="109"/>
  <c r="CP13" i="109" s="1"/>
  <c r="CP12" i="109" s="1"/>
  <c r="CN16" i="109"/>
  <c r="CN13" i="109" s="1"/>
  <c r="CN12" i="109" s="1"/>
  <c r="CB16" i="109"/>
  <c r="CB13" i="109" s="1"/>
  <c r="CB12" i="109" s="1"/>
  <c r="BX16" i="109"/>
  <c r="BX13" i="109" s="1"/>
  <c r="BX12" i="109" s="1"/>
  <c r="BT16" i="109"/>
  <c r="BT13" i="109" s="1"/>
  <c r="BT12" i="109" s="1"/>
  <c r="BJ16" i="109"/>
  <c r="BJ13" i="109" s="1"/>
  <c r="BJ12" i="109" s="1"/>
  <c r="ES16" i="109"/>
  <c r="ES13" i="109" s="1"/>
  <c r="ES12" i="109" s="1"/>
  <c r="CM16" i="109"/>
  <c r="CM13" i="109" s="1"/>
  <c r="CM12" i="109" s="1"/>
  <c r="CK16" i="109"/>
  <c r="CK13" i="109" s="1"/>
  <c r="CK12" i="109" s="1"/>
  <c r="CH16" i="109"/>
  <c r="CH13" i="109" s="1"/>
  <c r="CH12" i="109" s="1"/>
  <c r="BM16" i="109"/>
  <c r="BM13" i="109" s="1"/>
  <c r="BM12" i="109" s="1"/>
  <c r="BE16" i="109"/>
  <c r="BE13" i="109" s="1"/>
  <c r="BE12" i="109" s="1"/>
  <c r="HG16" i="109"/>
  <c r="HG13" i="109" s="1"/>
  <c r="HG12" i="109" s="1"/>
  <c r="HE16" i="109"/>
  <c r="HE13" i="109" s="1"/>
  <c r="HE12" i="109" s="1"/>
  <c r="HC16" i="109"/>
  <c r="HC13" i="109" s="1"/>
  <c r="HC12" i="109" s="1"/>
  <c r="GY16" i="109"/>
  <c r="GY13" i="109" s="1"/>
  <c r="GY12" i="109" s="1"/>
  <c r="GW16" i="109"/>
  <c r="GW13" i="109" s="1"/>
  <c r="GW12" i="109" s="1"/>
  <c r="GU16" i="109"/>
  <c r="GU13" i="109" s="1"/>
  <c r="GU12" i="109" s="1"/>
  <c r="GQ16" i="109"/>
  <c r="GQ13" i="109" s="1"/>
  <c r="GQ12" i="109" s="1"/>
  <c r="GK16" i="109"/>
  <c r="GK13" i="109" s="1"/>
  <c r="GK12" i="109" s="1"/>
  <c r="GG16" i="109"/>
  <c r="GG13" i="109" s="1"/>
  <c r="GG12" i="109" s="1"/>
  <c r="GE16" i="109"/>
  <c r="GE13" i="109" s="1"/>
  <c r="GE12" i="109" s="1"/>
  <c r="GC16" i="109"/>
  <c r="GC13" i="109" s="1"/>
  <c r="GC12" i="109" s="1"/>
  <c r="FW16" i="109"/>
  <c r="FW13" i="109" s="1"/>
  <c r="FW12" i="109" s="1"/>
  <c r="FU16" i="109"/>
  <c r="FU13" i="109" s="1"/>
  <c r="FU12" i="109" s="1"/>
  <c r="FS16" i="109"/>
  <c r="FS13" i="109" s="1"/>
  <c r="FS12" i="109" s="1"/>
  <c r="FQ16" i="109"/>
  <c r="FQ13" i="109" s="1"/>
  <c r="FQ12" i="109" s="1"/>
  <c r="FM16" i="109"/>
  <c r="FM13" i="109" s="1"/>
  <c r="FM12" i="109" s="1"/>
  <c r="FK16" i="109"/>
  <c r="FK13" i="109" s="1"/>
  <c r="FK12" i="109" s="1"/>
  <c r="GV16" i="109"/>
  <c r="GV13" i="109" s="1"/>
  <c r="GV12" i="109" s="1"/>
  <c r="GP16" i="109"/>
  <c r="GP13" i="109" s="1"/>
  <c r="GP12" i="109" s="1"/>
  <c r="GL16" i="109"/>
  <c r="GL13" i="109" s="1"/>
  <c r="GL12" i="109" s="1"/>
  <c r="GH16" i="109"/>
  <c r="GH13" i="109" s="1"/>
  <c r="GH12" i="109" s="1"/>
  <c r="FV16" i="109"/>
  <c r="FV13" i="109" s="1"/>
  <c r="FV12" i="109" s="1"/>
  <c r="FF16" i="109"/>
  <c r="FF13" i="109" s="1"/>
  <c r="FF12" i="109" s="1"/>
  <c r="FB16" i="109"/>
  <c r="FB13" i="109" s="1"/>
  <c r="FB12" i="109" s="1"/>
  <c r="ER16" i="109"/>
  <c r="ER13" i="109" s="1"/>
  <c r="ER12" i="109" s="1"/>
  <c r="EL16" i="109"/>
  <c r="EL13" i="109" s="1"/>
  <c r="EL12" i="109" s="1"/>
  <c r="DT16" i="109"/>
  <c r="DT13" i="109" s="1"/>
  <c r="DT12" i="109" s="1"/>
  <c r="DD16" i="109"/>
  <c r="DD13" i="109" s="1"/>
  <c r="DD12" i="109" s="1"/>
  <c r="CR16" i="109"/>
  <c r="CR13" i="109" s="1"/>
  <c r="CR12" i="109" s="1"/>
  <c r="CF16" i="109"/>
  <c r="CF13" i="109" s="1"/>
  <c r="CF12" i="109" s="1"/>
  <c r="BP16" i="109"/>
  <c r="BP13" i="109" s="1"/>
  <c r="BP12" i="109" s="1"/>
  <c r="HI16" i="109"/>
  <c r="HI13" i="109" s="1"/>
  <c r="HI12" i="109" s="1"/>
  <c r="HA16" i="109"/>
  <c r="HA13" i="109" s="1"/>
  <c r="HA12" i="109" s="1"/>
  <c r="GI16" i="109"/>
  <c r="GI13" i="109" s="1"/>
  <c r="GI12" i="109" s="1"/>
  <c r="EE16" i="109"/>
  <c r="EE13" i="109" s="1"/>
  <c r="EE12" i="109" s="1"/>
  <c r="DY16" i="109"/>
  <c r="DY13" i="109" s="1"/>
  <c r="DY12" i="109" s="1"/>
  <c r="DQ16" i="109"/>
  <c r="DQ13" i="109" s="1"/>
  <c r="DQ12" i="109" s="1"/>
  <c r="DM16" i="109"/>
  <c r="DM13" i="109" s="1"/>
  <c r="DM12" i="109" s="1"/>
  <c r="DI16" i="109"/>
  <c r="DI13" i="109" s="1"/>
  <c r="DI12" i="109" s="1"/>
  <c r="DG16" i="109"/>
  <c r="DG13" i="109" s="1"/>
  <c r="DG12" i="109" s="1"/>
  <c r="CW16" i="109"/>
  <c r="CW13" i="109" s="1"/>
  <c r="CW12" i="109" s="1"/>
  <c r="CC16" i="109"/>
  <c r="CC13" i="109" s="1"/>
  <c r="CC12" i="109" s="1"/>
  <c r="CA16" i="109"/>
  <c r="CA13" i="109" s="1"/>
  <c r="CA12" i="109" s="1"/>
  <c r="HF16" i="109"/>
  <c r="HF13" i="109" s="1"/>
  <c r="HF12" i="109" s="1"/>
  <c r="HD16" i="109"/>
  <c r="HD13" i="109" s="1"/>
  <c r="HD12" i="109" s="1"/>
  <c r="GN16" i="109"/>
  <c r="GN13" i="109" s="1"/>
  <c r="GN12" i="109" s="1"/>
  <c r="GF16" i="109"/>
  <c r="GF13" i="109" s="1"/>
  <c r="GF12" i="109" s="1"/>
  <c r="FX16" i="109"/>
  <c r="FX13" i="109" s="1"/>
  <c r="FX12" i="109" s="1"/>
  <c r="FP16" i="109"/>
  <c r="FP13" i="109" s="1"/>
  <c r="FP12" i="109" s="1"/>
  <c r="FH16" i="109"/>
  <c r="FH13" i="109" s="1"/>
  <c r="FH12" i="109" s="1"/>
  <c r="EJ16" i="109"/>
  <c r="EJ13" i="109" s="1"/>
  <c r="EJ12" i="109" s="1"/>
  <c r="DL16" i="109"/>
  <c r="DL13" i="109" s="1"/>
  <c r="DL12" i="109" s="1"/>
  <c r="DH16" i="109"/>
  <c r="DH13" i="109" s="1"/>
  <c r="DH12" i="109" s="1"/>
  <c r="DF16" i="109"/>
  <c r="DF13" i="109" s="1"/>
  <c r="DF12" i="109" s="1"/>
  <c r="CV16" i="109"/>
  <c r="CV13" i="109" s="1"/>
  <c r="CV12" i="109" s="1"/>
  <c r="CL16" i="109"/>
  <c r="CL13" i="109" s="1"/>
  <c r="CL12" i="109" s="1"/>
  <c r="CG16" i="109"/>
  <c r="CG13" i="109" s="1"/>
  <c r="CG12" i="109" s="1"/>
  <c r="BZ16" i="109"/>
  <c r="BZ13" i="109" s="1"/>
  <c r="BZ12" i="109" s="1"/>
  <c r="BU16" i="109"/>
  <c r="BU13" i="109" s="1"/>
  <c r="BU12" i="109" s="1"/>
  <c r="BS16" i="109"/>
  <c r="BS13" i="109" s="1"/>
  <c r="BS12" i="109" s="1"/>
  <c r="BB16" i="109"/>
  <c r="BB13" i="109" s="1"/>
  <c r="BB12" i="109" s="1"/>
  <c r="AX16" i="109"/>
  <c r="AX13" i="109" s="1"/>
  <c r="AX12" i="109" s="1"/>
  <c r="HH16" i="109"/>
  <c r="HH13" i="109" s="1"/>
  <c r="HH12" i="109" s="1"/>
  <c r="HB16" i="109"/>
  <c r="HB13" i="109" s="1"/>
  <c r="HB12" i="109" s="1"/>
  <c r="GZ16" i="109"/>
  <c r="GZ13" i="109" s="1"/>
  <c r="GZ12" i="109" s="1"/>
  <c r="GT16" i="109"/>
  <c r="GT13" i="109" s="1"/>
  <c r="GT12" i="109" s="1"/>
  <c r="GR16" i="109"/>
  <c r="GR13" i="109" s="1"/>
  <c r="GR12" i="109" s="1"/>
  <c r="GJ16" i="109"/>
  <c r="GJ13" i="109" s="1"/>
  <c r="GJ12" i="109" s="1"/>
  <c r="GD16" i="109"/>
  <c r="GD13" i="109" s="1"/>
  <c r="GD12" i="109" s="1"/>
  <c r="GB16" i="109"/>
  <c r="GB13" i="109" s="1"/>
  <c r="GB12" i="109" s="1"/>
  <c r="FZ16" i="109"/>
  <c r="FZ13" i="109" s="1"/>
  <c r="FZ12" i="109" s="1"/>
  <c r="FT16" i="109"/>
  <c r="FT13" i="109" s="1"/>
  <c r="FT12" i="109" s="1"/>
  <c r="FR16" i="109"/>
  <c r="FR13" i="109" s="1"/>
  <c r="FR12" i="109" s="1"/>
  <c r="FL16" i="109"/>
  <c r="FL13" i="109" s="1"/>
  <c r="FL12" i="109" s="1"/>
  <c r="FJ16" i="109"/>
  <c r="FJ13" i="109" s="1"/>
  <c r="FJ12" i="109" s="1"/>
  <c r="FD16" i="109"/>
  <c r="FD13" i="109" s="1"/>
  <c r="FD12" i="109" s="1"/>
  <c r="EX16" i="109"/>
  <c r="EX13" i="109" s="1"/>
  <c r="EX12" i="109" s="1"/>
  <c r="EV16" i="109"/>
  <c r="EV13" i="109" s="1"/>
  <c r="EV12" i="109" s="1"/>
  <c r="ET16" i="109"/>
  <c r="ET13" i="109" s="1"/>
  <c r="ET12" i="109" s="1"/>
  <c r="EN16" i="109"/>
  <c r="EN13" i="109" s="1"/>
  <c r="EN12" i="109" s="1"/>
  <c r="EH16" i="109"/>
  <c r="EH13" i="109" s="1"/>
  <c r="EH12" i="109" s="1"/>
  <c r="EB16" i="109"/>
  <c r="EB13" i="109" s="1"/>
  <c r="EB12" i="109" s="1"/>
  <c r="DZ16" i="109"/>
  <c r="DZ13" i="109" s="1"/>
  <c r="DZ12" i="109" s="1"/>
  <c r="DR16" i="109"/>
  <c r="DR13" i="109" s="1"/>
  <c r="DR12" i="109" s="1"/>
  <c r="DN16" i="109"/>
  <c r="DN13" i="109" s="1"/>
  <c r="DN12" i="109" s="1"/>
  <c r="DJ16" i="109"/>
  <c r="DJ13" i="109" s="1"/>
  <c r="DJ12" i="109" s="1"/>
  <c r="CZ16" i="109"/>
  <c r="CZ13" i="109" s="1"/>
  <c r="CZ12" i="109" s="1"/>
  <c r="CX16" i="109"/>
  <c r="CX13" i="109" s="1"/>
  <c r="CX12" i="109" s="1"/>
  <c r="CT16" i="109"/>
  <c r="CT13" i="109" s="1"/>
  <c r="CT12" i="109" s="1"/>
  <c r="CJ16" i="109"/>
  <c r="CJ13" i="109" s="1"/>
  <c r="CJ12" i="109" s="1"/>
  <c r="CD16" i="109"/>
  <c r="CD13" i="109" s="1"/>
  <c r="CD12" i="109" s="1"/>
  <c r="BR16" i="109"/>
  <c r="BR13" i="109" s="1"/>
  <c r="BR12" i="109" s="1"/>
  <c r="BN16" i="109"/>
  <c r="BN13" i="109" s="1"/>
  <c r="BN12" i="109" s="1"/>
  <c r="BL16" i="109"/>
  <c r="BL13" i="109" s="1"/>
  <c r="BL12" i="109" s="1"/>
  <c r="BH16" i="109"/>
  <c r="BH13" i="109" s="1"/>
  <c r="BH12" i="109" s="1"/>
  <c r="AZ16" i="109"/>
  <c r="AZ13" i="109" s="1"/>
  <c r="AZ12" i="109" s="1"/>
  <c r="GS16" i="109"/>
  <c r="GS13" i="109" s="1"/>
  <c r="GS12" i="109" s="1"/>
  <c r="GO16" i="109"/>
  <c r="GO13" i="109" s="1"/>
  <c r="GO12" i="109" s="1"/>
  <c r="GM16" i="109"/>
  <c r="GM13" i="109" s="1"/>
  <c r="GM12" i="109" s="1"/>
  <c r="GA16" i="109"/>
  <c r="GA13" i="109" s="1"/>
  <c r="GA12" i="109" s="1"/>
  <c r="FY16" i="109"/>
  <c r="FY13" i="109" s="1"/>
  <c r="FY12" i="109" s="1"/>
  <c r="FO16" i="109"/>
  <c r="FO13" i="109" s="1"/>
  <c r="FO12" i="109" s="1"/>
  <c r="FI16" i="109"/>
  <c r="FI13" i="109" s="1"/>
  <c r="FI12" i="109" s="1"/>
  <c r="FG16" i="109"/>
  <c r="FG13" i="109" s="1"/>
  <c r="FG12" i="109" s="1"/>
  <c r="FA16" i="109"/>
  <c r="FA13" i="109" s="1"/>
  <c r="FA12" i="109" s="1"/>
  <c r="EU16" i="109"/>
  <c r="EU13" i="109" s="1"/>
  <c r="EU12" i="109" s="1"/>
  <c r="EQ16" i="109"/>
  <c r="EQ13" i="109" s="1"/>
  <c r="EQ12" i="109" s="1"/>
  <c r="EO16" i="109"/>
  <c r="EO13" i="109" s="1"/>
  <c r="EO12" i="109" s="1"/>
  <c r="EM16" i="109"/>
  <c r="EM13" i="109" s="1"/>
  <c r="EM12" i="109" s="1"/>
  <c r="EK16" i="109"/>
  <c r="EK13" i="109" s="1"/>
  <c r="EK12" i="109" s="1"/>
  <c r="EG16" i="109"/>
  <c r="EG13" i="109" s="1"/>
  <c r="EG12" i="109" s="1"/>
  <c r="EC16" i="109"/>
  <c r="EC13" i="109" s="1"/>
  <c r="EC12" i="109" s="1"/>
  <c r="DW16" i="109"/>
  <c r="DW13" i="109" s="1"/>
  <c r="DW12" i="109" s="1"/>
  <c r="DU16" i="109"/>
  <c r="DU13" i="109" s="1"/>
  <c r="DU12" i="109" s="1"/>
  <c r="DS16" i="109"/>
  <c r="DS13" i="109" s="1"/>
  <c r="DS12" i="109" s="1"/>
  <c r="DO16" i="109"/>
  <c r="DO13" i="109" s="1"/>
  <c r="DO12" i="109" s="1"/>
  <c r="DA16" i="109"/>
  <c r="DA13" i="109" s="1"/>
  <c r="DA12" i="109" s="1"/>
  <c r="CS16" i="109"/>
  <c r="CS13" i="109" s="1"/>
  <c r="CS12" i="109" s="1"/>
  <c r="CY16" i="109"/>
  <c r="CY13" i="109" s="1"/>
  <c r="CY12" i="109" s="1"/>
  <c r="CI16" i="109"/>
  <c r="CI13" i="109" s="1"/>
  <c r="CI12" i="109" s="1"/>
  <c r="BO16" i="109"/>
  <c r="BO13" i="109" s="1"/>
  <c r="BO12" i="109" s="1"/>
  <c r="BF16" i="109"/>
  <c r="BF13" i="109" s="1"/>
  <c r="BF12" i="109" s="1"/>
  <c r="BA16" i="109"/>
  <c r="BA13" i="109" s="1"/>
  <c r="BA12" i="109" s="1"/>
  <c r="AT16" i="109"/>
  <c r="AT13" i="109" s="1"/>
  <c r="AT12" i="109" s="1"/>
  <c r="AP16" i="109"/>
  <c r="AP13" i="109" s="1"/>
  <c r="AP12" i="109" s="1"/>
  <c r="Y16" i="109"/>
  <c r="Y13" i="109" s="1"/>
  <c r="Y12" i="109" s="1"/>
  <c r="DE16" i="109"/>
  <c r="DE13" i="109" s="1"/>
  <c r="DE12" i="109" s="1"/>
  <c r="CO16" i="109"/>
  <c r="CO13" i="109" s="1"/>
  <c r="CO12" i="109" s="1"/>
  <c r="BY16" i="109"/>
  <c r="BY13" i="109" s="1"/>
  <c r="BY12" i="109" s="1"/>
  <c r="BQ16" i="109"/>
  <c r="BQ13" i="109" s="1"/>
  <c r="BQ12" i="109" s="1"/>
  <c r="BD16" i="109"/>
  <c r="BD13" i="109" s="1"/>
  <c r="BD12" i="109" s="1"/>
  <c r="AY16" i="109"/>
  <c r="AY13" i="109" s="1"/>
  <c r="AY12" i="109" s="1"/>
  <c r="AW16" i="109"/>
  <c r="AW13" i="109" s="1"/>
  <c r="AW12" i="109" s="1"/>
  <c r="AQ16" i="109"/>
  <c r="AQ13" i="109" s="1"/>
  <c r="AQ12" i="109" s="1"/>
  <c r="AN16" i="109"/>
  <c r="AN13" i="109" s="1"/>
  <c r="AN12" i="109" s="1"/>
  <c r="T16" i="109"/>
  <c r="T13" i="109" s="1"/>
  <c r="T12" i="109" s="1"/>
  <c r="EA16" i="109"/>
  <c r="EA13" i="109" s="1"/>
  <c r="EA12" i="109" s="1"/>
  <c r="DK16" i="109"/>
  <c r="DK13" i="109" s="1"/>
  <c r="DK12" i="109" s="1"/>
  <c r="CU16" i="109"/>
  <c r="CU13" i="109" s="1"/>
  <c r="CU12" i="109" s="1"/>
  <c r="BK16" i="109"/>
  <c r="BK13" i="109" s="1"/>
  <c r="BK12" i="109" s="1"/>
  <c r="AV16" i="109"/>
  <c r="AV13" i="109" s="1"/>
  <c r="AV12" i="109" s="1"/>
  <c r="AM16" i="109"/>
  <c r="AM13" i="109" s="1"/>
  <c r="AM12" i="109" s="1"/>
  <c r="AD16" i="109"/>
  <c r="AD13" i="109" s="1"/>
  <c r="AD12" i="109" s="1"/>
  <c r="AA16" i="109"/>
  <c r="AA13" i="109" s="1"/>
  <c r="AA12" i="109" s="1"/>
  <c r="EW16" i="109"/>
  <c r="EW13" i="109" s="1"/>
  <c r="EW12" i="109" s="1"/>
  <c r="AS16" i="109"/>
  <c r="AS13" i="109" s="1"/>
  <c r="AS12" i="109" s="1"/>
  <c r="AI16" i="109"/>
  <c r="AI13" i="109" s="1"/>
  <c r="AI12" i="109" s="1"/>
  <c r="AE16" i="109"/>
  <c r="AE13" i="109" s="1"/>
  <c r="AE12" i="109" s="1"/>
  <c r="FC16" i="109"/>
  <c r="FC13" i="109" s="1"/>
  <c r="FC12" i="109" s="1"/>
  <c r="CE16" i="109"/>
  <c r="CE13" i="109" s="1"/>
  <c r="CE12" i="109" s="1"/>
  <c r="BW16" i="109"/>
  <c r="BW13" i="109" s="1"/>
  <c r="BW12" i="109" s="1"/>
  <c r="BG16" i="109"/>
  <c r="BG13" i="109" s="1"/>
  <c r="BG12" i="109" s="1"/>
  <c r="AG16" i="109"/>
  <c r="AG13" i="109" s="1"/>
  <c r="AG12" i="109" s="1"/>
  <c r="AF16" i="109"/>
  <c r="AF13" i="109" s="1"/>
  <c r="AF12" i="109" s="1"/>
  <c r="Z16" i="109"/>
  <c r="Z13" i="109" s="1"/>
  <c r="Z12" i="109" s="1"/>
  <c r="BV16" i="109"/>
  <c r="BV13" i="109" s="1"/>
  <c r="BV12" i="109" s="1"/>
  <c r="BI16" i="109"/>
  <c r="BI13" i="109" s="1"/>
  <c r="BI12" i="109" s="1"/>
  <c r="AU16" i="109"/>
  <c r="AU13" i="109" s="1"/>
  <c r="AU12" i="109" s="1"/>
  <c r="AO16" i="109"/>
  <c r="AO13" i="109" s="1"/>
  <c r="AO12" i="109" s="1"/>
  <c r="AJ16" i="109"/>
  <c r="AJ13" i="109" s="1"/>
  <c r="AJ12" i="109" s="1"/>
  <c r="AC16" i="109"/>
  <c r="AC13" i="109" s="1"/>
  <c r="AC12" i="109" s="1"/>
  <c r="W16" i="109"/>
  <c r="W13" i="109" s="1"/>
  <c r="W12" i="109" s="1"/>
  <c r="U16" i="109"/>
  <c r="U13" i="109" s="1"/>
  <c r="U12" i="109" s="1"/>
  <c r="EY16" i="109"/>
  <c r="EY13" i="109" s="1"/>
  <c r="EY12" i="109" s="1"/>
  <c r="EI16" i="109"/>
  <c r="EI13" i="109" s="1"/>
  <c r="EI12" i="109" s="1"/>
  <c r="DC16" i="109"/>
  <c r="DC13" i="109" s="1"/>
  <c r="DC12" i="109" s="1"/>
  <c r="BC16" i="109"/>
  <c r="BC13" i="109" s="1"/>
  <c r="BC12" i="109" s="1"/>
  <c r="AR16" i="109"/>
  <c r="AR13" i="109" s="1"/>
  <c r="AR12" i="109" s="1"/>
  <c r="AL16" i="109"/>
  <c r="AL13" i="109" s="1"/>
  <c r="AL12" i="109" s="1"/>
  <c r="AB16" i="109"/>
  <c r="AB13" i="109" s="1"/>
  <c r="AB12" i="109" s="1"/>
  <c r="X16" i="109"/>
  <c r="X13" i="109" s="1"/>
  <c r="X12" i="109" s="1"/>
  <c r="V16" i="109"/>
  <c r="V13" i="109" s="1"/>
  <c r="V12" i="109" s="1"/>
  <c r="FE16" i="109"/>
  <c r="FE13" i="109" s="1"/>
  <c r="FE12" i="109" s="1"/>
  <c r="CQ16" i="109"/>
  <c r="CQ13" i="109" s="1"/>
  <c r="CQ12" i="109" s="1"/>
  <c r="AK16" i="109"/>
  <c r="AK13" i="109" s="1"/>
  <c r="AK12" i="109" s="1"/>
  <c r="AH16" i="109"/>
  <c r="AH13" i="109" s="1"/>
  <c r="AH12" i="109" s="1"/>
  <c r="AQ35" i="100"/>
  <c r="AQ36" i="100"/>
  <c r="AQ37" i="100"/>
  <c r="CG35" i="112"/>
  <c r="CG37" i="112"/>
  <c r="CG36" i="112"/>
  <c r="AC35" i="112"/>
  <c r="AC36" i="112"/>
  <c r="AC37" i="112"/>
  <c r="FW36" i="100"/>
  <c r="FW35" i="100"/>
  <c r="FW37" i="100"/>
  <c r="DL37" i="100"/>
  <c r="DL36" i="100"/>
  <c r="DL35" i="100"/>
  <c r="AT35" i="100"/>
  <c r="AT36" i="100"/>
  <c r="AT37" i="100"/>
  <c r="DB37" i="100"/>
  <c r="DB36" i="100"/>
  <c r="DB35" i="100"/>
  <c r="EZ37" i="100"/>
  <c r="EZ35" i="100"/>
  <c r="EZ36" i="100"/>
  <c r="GJ36" i="100"/>
  <c r="GJ35" i="100"/>
  <c r="GJ37" i="100"/>
  <c r="CO35" i="100"/>
  <c r="CO37" i="100"/>
  <c r="CO36" i="100"/>
  <c r="DO35" i="100"/>
  <c r="DO36" i="100"/>
  <c r="DO37" i="100"/>
  <c r="EO37" i="100"/>
  <c r="EO35" i="100"/>
  <c r="EO36" i="100"/>
  <c r="GS36" i="100"/>
  <c r="GS35" i="100"/>
  <c r="GS37" i="100"/>
  <c r="DJ35" i="100"/>
  <c r="DJ37" i="100"/>
  <c r="DJ36" i="100"/>
  <c r="GT35" i="100"/>
  <c r="GT36" i="100"/>
  <c r="GT37" i="100"/>
  <c r="BQ37" i="100"/>
  <c r="BQ35" i="100"/>
  <c r="BQ36" i="100"/>
  <c r="DG37" i="100"/>
  <c r="DG35" i="100"/>
  <c r="DG36" i="100"/>
  <c r="FG35" i="100"/>
  <c r="FG36" i="100"/>
  <c r="FG37" i="100"/>
  <c r="GK36" i="100"/>
  <c r="GK37" i="100"/>
  <c r="GK35" i="100"/>
  <c r="BL35" i="100"/>
  <c r="BL37" i="100"/>
  <c r="BL36" i="100"/>
  <c r="DD37" i="100"/>
  <c r="DD35" i="100"/>
  <c r="DD36" i="100"/>
  <c r="FV35" i="100"/>
  <c r="FV36" i="100"/>
  <c r="FV37" i="100"/>
  <c r="AK35" i="112"/>
  <c r="AK36" i="112"/>
  <c r="AK37" i="112"/>
  <c r="CM35" i="100"/>
  <c r="CM37" i="100"/>
  <c r="CM36" i="100"/>
  <c r="DM35" i="112"/>
  <c r="DM37" i="112"/>
  <c r="DM36" i="112"/>
  <c r="Y35" i="112"/>
  <c r="Y37" i="112"/>
  <c r="Y36" i="112"/>
  <c r="AN35" i="100"/>
  <c r="AN36" i="100"/>
  <c r="AN37" i="100"/>
  <c r="EW35" i="112"/>
  <c r="EW37" i="112"/>
  <c r="EW36" i="112"/>
  <c r="BX36" i="112"/>
  <c r="BX35" i="112"/>
  <c r="BX37" i="112"/>
  <c r="GF37" i="112"/>
  <c r="GF36" i="112"/>
  <c r="GF35" i="112"/>
  <c r="BL35" i="112"/>
  <c r="BL36" i="112"/>
  <c r="BL37" i="112"/>
  <c r="CZ37" i="112"/>
  <c r="CZ36" i="112"/>
  <c r="CZ35" i="112"/>
  <c r="ER36" i="112"/>
  <c r="ER37" i="112"/>
  <c r="ER35" i="112"/>
  <c r="CE36" i="112"/>
  <c r="CE35" i="112"/>
  <c r="CE37" i="112"/>
  <c r="FE36" i="112"/>
  <c r="FE35" i="112"/>
  <c r="FE37" i="112"/>
  <c r="GK35" i="112"/>
  <c r="GK36" i="112"/>
  <c r="GK37" i="112"/>
  <c r="DH35" i="112"/>
  <c r="DH37" i="112"/>
  <c r="DH36" i="112"/>
  <c r="FJ35" i="112"/>
  <c r="FJ37" i="112"/>
  <c r="FJ36" i="112"/>
  <c r="GX35" i="112"/>
  <c r="GX37" i="112"/>
  <c r="GX36" i="112"/>
  <c r="AS35" i="112"/>
  <c r="AS37" i="112"/>
  <c r="AS36" i="112"/>
  <c r="CQ35" i="112"/>
  <c r="CQ36" i="112"/>
  <c r="CQ37" i="112"/>
  <c r="DW37" i="112"/>
  <c r="DW35" i="112"/>
  <c r="DW36" i="112"/>
  <c r="FU37" i="112"/>
  <c r="FU35" i="112"/>
  <c r="FU36" i="112"/>
  <c r="BU37" i="112"/>
  <c r="BU35" i="112"/>
  <c r="BU36" i="112"/>
  <c r="AS35" i="100"/>
  <c r="AS36" i="100"/>
  <c r="AS37" i="100"/>
  <c r="Q35" i="100"/>
  <c r="Q37" i="100"/>
  <c r="Q36" i="100"/>
  <c r="HH15" i="106"/>
  <c r="HH13" i="106" s="1"/>
  <c r="HH12" i="106" s="1"/>
  <c r="HB15" i="106"/>
  <c r="HB13" i="106" s="1"/>
  <c r="HB12" i="106" s="1"/>
  <c r="GZ15" i="106"/>
  <c r="GZ13" i="106" s="1"/>
  <c r="GZ12" i="106" s="1"/>
  <c r="GV15" i="106"/>
  <c r="GV13" i="106" s="1"/>
  <c r="GV12" i="106" s="1"/>
  <c r="GT15" i="106"/>
  <c r="GT13" i="106" s="1"/>
  <c r="GT12" i="106" s="1"/>
  <c r="GP15" i="106"/>
  <c r="GP13" i="106" s="1"/>
  <c r="GP12" i="106" s="1"/>
  <c r="GH15" i="106"/>
  <c r="GH13" i="106" s="1"/>
  <c r="GH12" i="106" s="1"/>
  <c r="FZ15" i="106"/>
  <c r="FZ13" i="106" s="1"/>
  <c r="FZ12" i="106" s="1"/>
  <c r="FR15" i="106"/>
  <c r="FR13" i="106" s="1"/>
  <c r="FR12" i="106" s="1"/>
  <c r="FJ15" i="106"/>
  <c r="FJ13" i="106" s="1"/>
  <c r="FJ12" i="106" s="1"/>
  <c r="FB15" i="106"/>
  <c r="FB13" i="106" s="1"/>
  <c r="FB12" i="106" s="1"/>
  <c r="EX15" i="106"/>
  <c r="EX13" i="106" s="1"/>
  <c r="EX12" i="106" s="1"/>
  <c r="EL15" i="106"/>
  <c r="EL13" i="106" s="1"/>
  <c r="EL12" i="106" s="1"/>
  <c r="EH15" i="106"/>
  <c r="EH13" i="106" s="1"/>
  <c r="EH12" i="106" s="1"/>
  <c r="DT15" i="106"/>
  <c r="DT13" i="106" s="1"/>
  <c r="DT12" i="106" s="1"/>
  <c r="DR15" i="106"/>
  <c r="DR13" i="106" s="1"/>
  <c r="DR12" i="106" s="1"/>
  <c r="DJ15" i="106"/>
  <c r="DJ13" i="106" s="1"/>
  <c r="DJ12" i="106" s="1"/>
  <c r="DF15" i="106"/>
  <c r="DF13" i="106" s="1"/>
  <c r="DF12" i="106" s="1"/>
  <c r="CZ15" i="106"/>
  <c r="CZ13" i="106" s="1"/>
  <c r="CZ12" i="106" s="1"/>
  <c r="CV15" i="106"/>
  <c r="CV13" i="106" s="1"/>
  <c r="CV12" i="106" s="1"/>
  <c r="CD15" i="106"/>
  <c r="CD13" i="106" s="1"/>
  <c r="CD12" i="106" s="1"/>
  <c r="GQ15" i="106"/>
  <c r="GQ13" i="106" s="1"/>
  <c r="GQ12" i="106" s="1"/>
  <c r="GC15" i="106"/>
  <c r="GC13" i="106" s="1"/>
  <c r="GC12" i="106" s="1"/>
  <c r="FS15" i="106"/>
  <c r="FS13" i="106" s="1"/>
  <c r="FS12" i="106" s="1"/>
  <c r="FM15" i="106"/>
  <c r="FM13" i="106" s="1"/>
  <c r="FM12" i="106" s="1"/>
  <c r="FE15" i="106"/>
  <c r="FE13" i="106" s="1"/>
  <c r="FE12" i="106" s="1"/>
  <c r="EW15" i="106"/>
  <c r="EW13" i="106" s="1"/>
  <c r="EW12" i="106" s="1"/>
  <c r="EO15" i="106"/>
  <c r="EO13" i="106" s="1"/>
  <c r="EO12" i="106" s="1"/>
  <c r="EM15" i="106"/>
  <c r="EM13" i="106" s="1"/>
  <c r="EM12" i="106" s="1"/>
  <c r="EG15" i="106"/>
  <c r="EG13" i="106" s="1"/>
  <c r="EG12" i="106" s="1"/>
  <c r="DQ15" i="106"/>
  <c r="DQ13" i="106" s="1"/>
  <c r="DQ12" i="106" s="1"/>
  <c r="DA15" i="106"/>
  <c r="DA13" i="106" s="1"/>
  <c r="DA12" i="106" s="1"/>
  <c r="CS15" i="106"/>
  <c r="CS13" i="106" s="1"/>
  <c r="CS12" i="106" s="1"/>
  <c r="CC15" i="106"/>
  <c r="CC13" i="106" s="1"/>
  <c r="CC12" i="106" s="1"/>
  <c r="GS15" i="106"/>
  <c r="GS13" i="106" s="1"/>
  <c r="GS12" i="106" s="1"/>
  <c r="GO15" i="106"/>
  <c r="GO13" i="106" s="1"/>
  <c r="GO12" i="106" s="1"/>
  <c r="GM15" i="106"/>
  <c r="GM13" i="106" s="1"/>
  <c r="GM12" i="106" s="1"/>
  <c r="GI15" i="106"/>
  <c r="GI13" i="106" s="1"/>
  <c r="GI12" i="106" s="1"/>
  <c r="GA15" i="106"/>
  <c r="GA13" i="106" s="1"/>
  <c r="GA12" i="106" s="1"/>
  <c r="FY15" i="106"/>
  <c r="FY13" i="106" s="1"/>
  <c r="FY12" i="106" s="1"/>
  <c r="FO15" i="106"/>
  <c r="FO13" i="106" s="1"/>
  <c r="FO12" i="106" s="1"/>
  <c r="GN15" i="106"/>
  <c r="GN13" i="106" s="1"/>
  <c r="GN12" i="106" s="1"/>
  <c r="GJ15" i="106"/>
  <c r="GJ13" i="106" s="1"/>
  <c r="GJ12" i="106" s="1"/>
  <c r="GF15" i="106"/>
  <c r="GF13" i="106" s="1"/>
  <c r="GF12" i="106" s="1"/>
  <c r="GD15" i="106"/>
  <c r="GD13" i="106" s="1"/>
  <c r="GD12" i="106" s="1"/>
  <c r="FD15" i="106"/>
  <c r="FD13" i="106" s="1"/>
  <c r="FD12" i="106" s="1"/>
  <c r="ET15" i="106"/>
  <c r="ET13" i="106" s="1"/>
  <c r="ET12" i="106" s="1"/>
  <c r="EP15" i="106"/>
  <c r="EP13" i="106" s="1"/>
  <c r="EP12" i="106" s="1"/>
  <c r="EF15" i="106"/>
  <c r="EF13" i="106" s="1"/>
  <c r="EF12" i="106" s="1"/>
  <c r="EB15" i="106"/>
  <c r="EB13" i="106" s="1"/>
  <c r="EB12" i="106" s="1"/>
  <c r="DZ15" i="106"/>
  <c r="DZ13" i="106" s="1"/>
  <c r="DZ12" i="106" s="1"/>
  <c r="DN15" i="106"/>
  <c r="DN13" i="106" s="1"/>
  <c r="DN12" i="106" s="1"/>
  <c r="DL15" i="106"/>
  <c r="DL13" i="106" s="1"/>
  <c r="DL12" i="106" s="1"/>
  <c r="DB15" i="106"/>
  <c r="DB13" i="106" s="1"/>
  <c r="DB12" i="106" s="1"/>
  <c r="CX15" i="106"/>
  <c r="CX13" i="106" s="1"/>
  <c r="CX12" i="106" s="1"/>
  <c r="CT15" i="106"/>
  <c r="CT13" i="106" s="1"/>
  <c r="CT12" i="106" s="1"/>
  <c r="CP15" i="106"/>
  <c r="CP13" i="106" s="1"/>
  <c r="CP12" i="106" s="1"/>
  <c r="CL15" i="106"/>
  <c r="CL13" i="106" s="1"/>
  <c r="CL12" i="106" s="1"/>
  <c r="BZ15" i="106"/>
  <c r="BZ13" i="106" s="1"/>
  <c r="BZ12" i="106" s="1"/>
  <c r="BX15" i="106"/>
  <c r="BX13" i="106" s="1"/>
  <c r="BX12" i="106" s="1"/>
  <c r="BV15" i="106"/>
  <c r="BV13" i="106" s="1"/>
  <c r="BV12" i="106" s="1"/>
  <c r="BT15" i="106"/>
  <c r="BT13" i="106" s="1"/>
  <c r="BT12" i="106" s="1"/>
  <c r="BR15" i="106"/>
  <c r="BR13" i="106" s="1"/>
  <c r="BR12" i="106" s="1"/>
  <c r="BN15" i="106"/>
  <c r="BN13" i="106" s="1"/>
  <c r="BN12" i="106" s="1"/>
  <c r="BL15" i="106"/>
  <c r="BL13" i="106" s="1"/>
  <c r="BL12" i="106" s="1"/>
  <c r="BJ15" i="106"/>
  <c r="BJ13" i="106" s="1"/>
  <c r="BJ12" i="106" s="1"/>
  <c r="BH15" i="106"/>
  <c r="BH13" i="106" s="1"/>
  <c r="BH12" i="106" s="1"/>
  <c r="HC15" i="106"/>
  <c r="HC13" i="106" s="1"/>
  <c r="HC12" i="106" s="1"/>
  <c r="GE15" i="106"/>
  <c r="GE13" i="106" s="1"/>
  <c r="GE12" i="106" s="1"/>
  <c r="FW15" i="106"/>
  <c r="FW13" i="106" s="1"/>
  <c r="FW12" i="106" s="1"/>
  <c r="FU15" i="106"/>
  <c r="FU13" i="106" s="1"/>
  <c r="FU12" i="106" s="1"/>
  <c r="FQ15" i="106"/>
  <c r="FQ13" i="106" s="1"/>
  <c r="FQ12" i="106" s="1"/>
  <c r="FI15" i="106"/>
  <c r="FI13" i="106" s="1"/>
  <c r="FI12" i="106" s="1"/>
  <c r="DW15" i="106"/>
  <c r="DW13" i="106" s="1"/>
  <c r="DW12" i="106" s="1"/>
  <c r="CM15" i="106"/>
  <c r="CM13" i="106" s="1"/>
  <c r="CM12" i="106" s="1"/>
  <c r="CK15" i="106"/>
  <c r="CK13" i="106" s="1"/>
  <c r="CK12" i="106" s="1"/>
  <c r="GR15" i="106"/>
  <c r="GR13" i="106" s="1"/>
  <c r="GR12" i="106" s="1"/>
  <c r="GB15" i="106"/>
  <c r="GB13" i="106" s="1"/>
  <c r="GB12" i="106" s="1"/>
  <c r="FT15" i="106"/>
  <c r="FT13" i="106" s="1"/>
  <c r="FT12" i="106" s="1"/>
  <c r="FL15" i="106"/>
  <c r="FL13" i="106" s="1"/>
  <c r="FL12" i="106" s="1"/>
  <c r="EV15" i="106"/>
  <c r="EV13" i="106" s="1"/>
  <c r="EV12" i="106" s="1"/>
  <c r="EN15" i="106"/>
  <c r="EN13" i="106" s="1"/>
  <c r="EN12" i="106" s="1"/>
  <c r="DX15" i="106"/>
  <c r="DX13" i="106" s="1"/>
  <c r="DX12" i="106" s="1"/>
  <c r="DP15" i="106"/>
  <c r="DP13" i="106" s="1"/>
  <c r="DP12" i="106" s="1"/>
  <c r="CJ15" i="106"/>
  <c r="CJ13" i="106" s="1"/>
  <c r="CJ12" i="106" s="1"/>
  <c r="BD15" i="106"/>
  <c r="BD13" i="106" s="1"/>
  <c r="BD12" i="106" s="1"/>
  <c r="HF15" i="106"/>
  <c r="HF13" i="106" s="1"/>
  <c r="HF12" i="106" s="1"/>
  <c r="HD15" i="106"/>
  <c r="HD13" i="106" s="1"/>
  <c r="HD12" i="106" s="1"/>
  <c r="GX15" i="106"/>
  <c r="GX13" i="106" s="1"/>
  <c r="GX12" i="106" s="1"/>
  <c r="GL15" i="106"/>
  <c r="GL13" i="106" s="1"/>
  <c r="GL12" i="106" s="1"/>
  <c r="FX15" i="106"/>
  <c r="FX13" i="106" s="1"/>
  <c r="FX12" i="106" s="1"/>
  <c r="FV15" i="106"/>
  <c r="FV13" i="106" s="1"/>
  <c r="FV12" i="106" s="1"/>
  <c r="FP15" i="106"/>
  <c r="FP13" i="106" s="1"/>
  <c r="FP12" i="106" s="1"/>
  <c r="FN15" i="106"/>
  <c r="FN13" i="106" s="1"/>
  <c r="FN12" i="106" s="1"/>
  <c r="FH15" i="106"/>
  <c r="FH13" i="106" s="1"/>
  <c r="FH12" i="106" s="1"/>
  <c r="FF15" i="106"/>
  <c r="FF13" i="106" s="1"/>
  <c r="FF12" i="106" s="1"/>
  <c r="EZ15" i="106"/>
  <c r="EZ13" i="106" s="1"/>
  <c r="EZ12" i="106" s="1"/>
  <c r="ER15" i="106"/>
  <c r="ER13" i="106" s="1"/>
  <c r="ER12" i="106" s="1"/>
  <c r="EJ15" i="106"/>
  <c r="EJ13" i="106" s="1"/>
  <c r="EJ12" i="106" s="1"/>
  <c r="ED15" i="106"/>
  <c r="ED13" i="106" s="1"/>
  <c r="ED12" i="106" s="1"/>
  <c r="DV15" i="106"/>
  <c r="DV13" i="106" s="1"/>
  <c r="DV12" i="106" s="1"/>
  <c r="DH15" i="106"/>
  <c r="DH13" i="106" s="1"/>
  <c r="DH12" i="106" s="1"/>
  <c r="DD15" i="106"/>
  <c r="DD13" i="106" s="1"/>
  <c r="DD12" i="106" s="1"/>
  <c r="CR15" i="106"/>
  <c r="CR13" i="106" s="1"/>
  <c r="CR12" i="106" s="1"/>
  <c r="CN15" i="106"/>
  <c r="CN13" i="106" s="1"/>
  <c r="CN12" i="106" s="1"/>
  <c r="CH15" i="106"/>
  <c r="CH13" i="106" s="1"/>
  <c r="CH12" i="106" s="1"/>
  <c r="CF15" i="106"/>
  <c r="CF13" i="106" s="1"/>
  <c r="CF12" i="106" s="1"/>
  <c r="CB15" i="106"/>
  <c r="CB13" i="106" s="1"/>
  <c r="CB12" i="106" s="1"/>
  <c r="BP15" i="106"/>
  <c r="BP13" i="106" s="1"/>
  <c r="BP12" i="106" s="1"/>
  <c r="BB15" i="106"/>
  <c r="BB13" i="106" s="1"/>
  <c r="BB12" i="106" s="1"/>
  <c r="AV15" i="106"/>
  <c r="AV13" i="106" s="1"/>
  <c r="AV12" i="106" s="1"/>
  <c r="HI15" i="106"/>
  <c r="HI13" i="106" s="1"/>
  <c r="HI12" i="106" s="1"/>
  <c r="HG15" i="106"/>
  <c r="HG13" i="106" s="1"/>
  <c r="HG12" i="106" s="1"/>
  <c r="HE15" i="106"/>
  <c r="HE13" i="106" s="1"/>
  <c r="HE12" i="106" s="1"/>
  <c r="HA15" i="106"/>
  <c r="HA13" i="106" s="1"/>
  <c r="HA12" i="106" s="1"/>
  <c r="GY15" i="106"/>
  <c r="GY13" i="106" s="1"/>
  <c r="GY12" i="106" s="1"/>
  <c r="GW15" i="106"/>
  <c r="GW13" i="106" s="1"/>
  <c r="GW12" i="106" s="1"/>
  <c r="GU15" i="106"/>
  <c r="GU13" i="106" s="1"/>
  <c r="GU12" i="106" s="1"/>
  <c r="GK15" i="106"/>
  <c r="GK13" i="106" s="1"/>
  <c r="GK12" i="106" s="1"/>
  <c r="GG15" i="106"/>
  <c r="GG13" i="106" s="1"/>
  <c r="GG12" i="106" s="1"/>
  <c r="FK15" i="106"/>
  <c r="FK13" i="106" s="1"/>
  <c r="FK12" i="106" s="1"/>
  <c r="FC15" i="106"/>
  <c r="FC13" i="106" s="1"/>
  <c r="FC12" i="106" s="1"/>
  <c r="EY15" i="106"/>
  <c r="EY13" i="106" s="1"/>
  <c r="EY12" i="106" s="1"/>
  <c r="EI15" i="106"/>
  <c r="EI13" i="106" s="1"/>
  <c r="EI12" i="106" s="1"/>
  <c r="EA15" i="106"/>
  <c r="EA13" i="106" s="1"/>
  <c r="EA12" i="106" s="1"/>
  <c r="DY15" i="106"/>
  <c r="DY13" i="106" s="1"/>
  <c r="DY12" i="106" s="1"/>
  <c r="DM15" i="106"/>
  <c r="DM13" i="106" s="1"/>
  <c r="DM12" i="106" s="1"/>
  <c r="DK15" i="106"/>
  <c r="DK13" i="106" s="1"/>
  <c r="DK12" i="106" s="1"/>
  <c r="DG15" i="106"/>
  <c r="DG13" i="106" s="1"/>
  <c r="DG12" i="106" s="1"/>
  <c r="DE15" i="106"/>
  <c r="DE13" i="106" s="1"/>
  <c r="DE12" i="106" s="1"/>
  <c r="DC15" i="106"/>
  <c r="DC13" i="106" s="1"/>
  <c r="DC12" i="106" s="1"/>
  <c r="CY15" i="106"/>
  <c r="CY13" i="106" s="1"/>
  <c r="CY12" i="106" s="1"/>
  <c r="CU15" i="106"/>
  <c r="CU13" i="106" s="1"/>
  <c r="CU12" i="106" s="1"/>
  <c r="EU15" i="106"/>
  <c r="EU13" i="106" s="1"/>
  <c r="EU12" i="106" s="1"/>
  <c r="EE15" i="106"/>
  <c r="EE13" i="106" s="1"/>
  <c r="EE12" i="106" s="1"/>
  <c r="DO15" i="106"/>
  <c r="DO13" i="106" s="1"/>
  <c r="DO12" i="106" s="1"/>
  <c r="CQ15" i="106"/>
  <c r="CQ13" i="106" s="1"/>
  <c r="CQ12" i="106" s="1"/>
  <c r="CA15" i="106"/>
  <c r="CA13" i="106" s="1"/>
  <c r="CA12" i="106" s="1"/>
  <c r="BK15" i="106"/>
  <c r="BK13" i="106" s="1"/>
  <c r="BK12" i="106" s="1"/>
  <c r="AZ15" i="106"/>
  <c r="AZ13" i="106" s="1"/>
  <c r="AZ12" i="106" s="1"/>
  <c r="AY15" i="106"/>
  <c r="AY13" i="106" s="1"/>
  <c r="AY12" i="106" s="1"/>
  <c r="AD15" i="106"/>
  <c r="AD13" i="106" s="1"/>
  <c r="AD12" i="106" s="1"/>
  <c r="AC15" i="106"/>
  <c r="AC13" i="106" s="1"/>
  <c r="AC12" i="106" s="1"/>
  <c r="FA15" i="106"/>
  <c r="FA13" i="106" s="1"/>
  <c r="FA12" i="106" s="1"/>
  <c r="EK15" i="106"/>
  <c r="EK13" i="106" s="1"/>
  <c r="EK12" i="106" s="1"/>
  <c r="DU15" i="106"/>
  <c r="DU13" i="106" s="1"/>
  <c r="DU12" i="106" s="1"/>
  <c r="CG15" i="106"/>
  <c r="CG13" i="106" s="1"/>
  <c r="CG12" i="106" s="1"/>
  <c r="BG15" i="106"/>
  <c r="BG13" i="106" s="1"/>
  <c r="BG12" i="106" s="1"/>
  <c r="BE15" i="106"/>
  <c r="BE13" i="106" s="1"/>
  <c r="BE12" i="106" s="1"/>
  <c r="AU15" i="106"/>
  <c r="AU13" i="106" s="1"/>
  <c r="AU12" i="106" s="1"/>
  <c r="AJ15" i="106"/>
  <c r="AJ13" i="106" s="1"/>
  <c r="AJ12" i="106" s="1"/>
  <c r="AF15" i="106"/>
  <c r="AF13" i="106" s="1"/>
  <c r="AF12" i="106" s="1"/>
  <c r="X15" i="106"/>
  <c r="X13" i="106" s="1"/>
  <c r="X12" i="106" s="1"/>
  <c r="FG15" i="106"/>
  <c r="FG13" i="106" s="1"/>
  <c r="FG12" i="106" s="1"/>
  <c r="EQ15" i="106"/>
  <c r="EQ13" i="106" s="1"/>
  <c r="EQ12" i="106" s="1"/>
  <c r="CO15" i="106"/>
  <c r="CO13" i="106" s="1"/>
  <c r="CO12" i="106" s="1"/>
  <c r="BY15" i="106"/>
  <c r="BY13" i="106" s="1"/>
  <c r="BY12" i="106" s="1"/>
  <c r="BO15" i="106"/>
  <c r="BO13" i="106" s="1"/>
  <c r="BO12" i="106" s="1"/>
  <c r="AR15" i="106"/>
  <c r="AR13" i="106" s="1"/>
  <c r="AR12" i="106" s="1"/>
  <c r="AN15" i="106"/>
  <c r="AN13" i="106" s="1"/>
  <c r="AN12" i="106" s="1"/>
  <c r="AI15" i="106"/>
  <c r="AI13" i="106" s="1"/>
  <c r="AI12" i="106" s="1"/>
  <c r="AH15" i="106"/>
  <c r="AH13" i="106" s="1"/>
  <c r="AH12" i="106" s="1"/>
  <c r="W15" i="106"/>
  <c r="W13" i="106" s="1"/>
  <c r="W12" i="106" s="1"/>
  <c r="U15" i="106"/>
  <c r="U13" i="106" s="1"/>
  <c r="U12" i="106" s="1"/>
  <c r="CE15" i="106"/>
  <c r="CE13" i="106" s="1"/>
  <c r="CE12" i="106" s="1"/>
  <c r="BU15" i="106"/>
  <c r="BU13" i="106" s="1"/>
  <c r="BU12" i="106" s="1"/>
  <c r="BQ15" i="106"/>
  <c r="BQ13" i="106" s="1"/>
  <c r="BQ12" i="106" s="1"/>
  <c r="BA15" i="106"/>
  <c r="BA13" i="106" s="1"/>
  <c r="BA12" i="106" s="1"/>
  <c r="AS15" i="106"/>
  <c r="AS13" i="106" s="1"/>
  <c r="AS12" i="106" s="1"/>
  <c r="AG15" i="106"/>
  <c r="AG13" i="106" s="1"/>
  <c r="AG12" i="106" s="1"/>
  <c r="Z15" i="106"/>
  <c r="Z13" i="106" s="1"/>
  <c r="Z12" i="106" s="1"/>
  <c r="S15" i="106"/>
  <c r="S13" i="106" s="1"/>
  <c r="S12" i="106" s="1"/>
  <c r="BS15" i="106"/>
  <c r="BS13" i="106" s="1"/>
  <c r="BS12" i="106" s="1"/>
  <c r="AX15" i="106"/>
  <c r="AX13" i="106" s="1"/>
  <c r="AX12" i="106" s="1"/>
  <c r="AT15" i="106"/>
  <c r="AT13" i="106" s="1"/>
  <c r="AT12" i="106" s="1"/>
  <c r="AP15" i="106"/>
  <c r="AP13" i="106" s="1"/>
  <c r="AP12" i="106" s="1"/>
  <c r="AL15" i="106"/>
  <c r="AL13" i="106" s="1"/>
  <c r="AL12" i="106" s="1"/>
  <c r="AE15" i="106"/>
  <c r="AE13" i="106" s="1"/>
  <c r="AE12" i="106" s="1"/>
  <c r="AB15" i="106"/>
  <c r="AB13" i="106" s="1"/>
  <c r="AB12" i="106" s="1"/>
  <c r="Y15" i="106"/>
  <c r="Y13" i="106" s="1"/>
  <c r="Y12" i="106" s="1"/>
  <c r="T15" i="106"/>
  <c r="T13" i="106" s="1"/>
  <c r="T12" i="106" s="1"/>
  <c r="ES15" i="106"/>
  <c r="ES13" i="106" s="1"/>
  <c r="ES12" i="106" s="1"/>
  <c r="EC15" i="106"/>
  <c r="EC13" i="106" s="1"/>
  <c r="EC12" i="106" s="1"/>
  <c r="CW15" i="106"/>
  <c r="CW13" i="106" s="1"/>
  <c r="CW12" i="106" s="1"/>
  <c r="BF15" i="106"/>
  <c r="BF13" i="106" s="1"/>
  <c r="BF12" i="106" s="1"/>
  <c r="AW15" i="106"/>
  <c r="AW13" i="106" s="1"/>
  <c r="AW12" i="106" s="1"/>
  <c r="AQ15" i="106"/>
  <c r="AQ13" i="106" s="1"/>
  <c r="AQ12" i="106" s="1"/>
  <c r="AM15" i="106"/>
  <c r="AM13" i="106" s="1"/>
  <c r="AM12" i="106" s="1"/>
  <c r="AK15" i="106"/>
  <c r="AK13" i="106" s="1"/>
  <c r="AK12" i="106" s="1"/>
  <c r="AA15" i="106"/>
  <c r="AA13" i="106" s="1"/>
  <c r="AA12" i="106" s="1"/>
  <c r="R15" i="106"/>
  <c r="R13" i="106" s="1"/>
  <c r="R12" i="106" s="1"/>
  <c r="DS15" i="106"/>
  <c r="DS13" i="106" s="1"/>
  <c r="DS12" i="106" s="1"/>
  <c r="BW15" i="106"/>
  <c r="BW13" i="106" s="1"/>
  <c r="BW12" i="106" s="1"/>
  <c r="DI15" i="106"/>
  <c r="DI13" i="106" s="1"/>
  <c r="DI12" i="106" s="1"/>
  <c r="CI15" i="106"/>
  <c r="CI13" i="106" s="1"/>
  <c r="CI12" i="106" s="1"/>
  <c r="BM15" i="106"/>
  <c r="BM13" i="106" s="1"/>
  <c r="BM12" i="106" s="1"/>
  <c r="BI15" i="106"/>
  <c r="BI13" i="106" s="1"/>
  <c r="BI12" i="106" s="1"/>
  <c r="BC15" i="106"/>
  <c r="BC13" i="106" s="1"/>
  <c r="BC12" i="106" s="1"/>
  <c r="AO15" i="106"/>
  <c r="AO13" i="106" s="1"/>
  <c r="AO12" i="106" s="1"/>
  <c r="V15" i="106"/>
  <c r="V13" i="106" s="1"/>
  <c r="V12" i="106" s="1"/>
  <c r="DF35" i="100"/>
  <c r="DF37" i="100"/>
  <c r="DF36" i="100"/>
  <c r="EK35" i="100"/>
  <c r="EK37" i="100"/>
  <c r="EK36" i="100"/>
  <c r="FC37" i="100"/>
  <c r="FC36" i="100"/>
  <c r="FC35" i="100"/>
  <c r="FB37" i="112"/>
  <c r="FB35" i="112"/>
  <c r="FB36" i="112"/>
  <c r="FQ36" i="112"/>
  <c r="FQ35" i="112"/>
  <c r="FQ37" i="112"/>
  <c r="B55" i="88"/>
  <c r="BT37" i="100"/>
  <c r="BT35" i="100"/>
  <c r="BT36" i="100"/>
  <c r="Y35" i="100"/>
  <c r="Y36" i="100"/>
  <c r="Y37" i="100"/>
  <c r="GC37" i="100"/>
  <c r="GC35" i="100"/>
  <c r="GC36" i="100"/>
  <c r="DP37" i="100"/>
  <c r="DP35" i="100"/>
  <c r="DP36" i="100"/>
  <c r="AZ35" i="100"/>
  <c r="AZ37" i="100"/>
  <c r="AZ36" i="100"/>
  <c r="DN36" i="100"/>
  <c r="DN37" i="100"/>
  <c r="DN35" i="100"/>
  <c r="FB36" i="100"/>
  <c r="FB35" i="100"/>
  <c r="FB37" i="100"/>
  <c r="GL37" i="100"/>
  <c r="GL36" i="100"/>
  <c r="GL35" i="100"/>
  <c r="CQ35" i="100"/>
  <c r="CQ37" i="100"/>
  <c r="CQ36" i="100"/>
  <c r="DS35" i="100"/>
  <c r="DS36" i="100"/>
  <c r="DS37" i="100"/>
  <c r="EQ35" i="100"/>
  <c r="EQ37" i="100"/>
  <c r="EQ36" i="100"/>
  <c r="GU35" i="100"/>
  <c r="GU37" i="100"/>
  <c r="GU36" i="100"/>
  <c r="DR35" i="100"/>
  <c r="DR36" i="100"/>
  <c r="DR37" i="100"/>
  <c r="HB36" i="100"/>
  <c r="HB35" i="100"/>
  <c r="HB37" i="100"/>
  <c r="BS37" i="100"/>
  <c r="BS35" i="100"/>
  <c r="BS36" i="100"/>
  <c r="DI36" i="100"/>
  <c r="DI35" i="100"/>
  <c r="DI37" i="100"/>
  <c r="FI37" i="100"/>
  <c r="FI35" i="100"/>
  <c r="FI36" i="100"/>
  <c r="GO37" i="100"/>
  <c r="GO36" i="100"/>
  <c r="GO35" i="100"/>
  <c r="BN35" i="100"/>
  <c r="BN37" i="100"/>
  <c r="BN36" i="100"/>
  <c r="DH35" i="100"/>
  <c r="DH37" i="100"/>
  <c r="DH36" i="100"/>
  <c r="FX35" i="100"/>
  <c r="FX36" i="100"/>
  <c r="FX37" i="100"/>
  <c r="AD35" i="112"/>
  <c r="AD37" i="112"/>
  <c r="AD36" i="112"/>
  <c r="BO35" i="100"/>
  <c r="BO36" i="100"/>
  <c r="BO37" i="100"/>
  <c r="CK36" i="100"/>
  <c r="CK35" i="100"/>
  <c r="CK37" i="100"/>
  <c r="CK35" i="112"/>
  <c r="CK37" i="112"/>
  <c r="CK36" i="112"/>
  <c r="AI35" i="112"/>
  <c r="AI37" i="112"/>
  <c r="AI36" i="112"/>
  <c r="FM37" i="112"/>
  <c r="FM35" i="112"/>
  <c r="FM36" i="112"/>
  <c r="BZ36" i="112"/>
  <c r="BZ35" i="112"/>
  <c r="BZ37" i="112"/>
  <c r="GH35" i="112"/>
  <c r="GH37" i="112"/>
  <c r="GH36" i="112"/>
  <c r="BN37" i="112"/>
  <c r="BN35" i="112"/>
  <c r="BN36" i="112"/>
  <c r="DD36" i="112"/>
  <c r="DD35" i="112"/>
  <c r="DD37" i="112"/>
  <c r="EX37" i="112"/>
  <c r="EX35" i="112"/>
  <c r="EX36" i="112"/>
  <c r="CI35" i="112"/>
  <c r="CI37" i="112"/>
  <c r="CI36" i="112"/>
  <c r="FG36" i="112"/>
  <c r="FG35" i="112"/>
  <c r="FG37" i="112"/>
  <c r="GO35" i="112"/>
  <c r="GO37" i="112"/>
  <c r="GO36" i="112"/>
  <c r="DP35" i="112"/>
  <c r="DP36" i="112"/>
  <c r="DP37" i="112"/>
  <c r="FL36" i="112"/>
  <c r="FL35" i="112"/>
  <c r="FL37" i="112"/>
  <c r="GZ35" i="112"/>
  <c r="GZ36" i="112"/>
  <c r="GZ37" i="112"/>
  <c r="AY35" i="112"/>
  <c r="AY36" i="112"/>
  <c r="AY37" i="112"/>
  <c r="CU37" i="112"/>
  <c r="CU35" i="112"/>
  <c r="CU36" i="112"/>
  <c r="EA37" i="112"/>
  <c r="EA35" i="112"/>
  <c r="EA36" i="112"/>
  <c r="FW35" i="112"/>
  <c r="FW36" i="112"/>
  <c r="FW37" i="112"/>
  <c r="CH36" i="112"/>
  <c r="CH35" i="112"/>
  <c r="CH37" i="112"/>
  <c r="AM35" i="100"/>
  <c r="AM37" i="100"/>
  <c r="AM36" i="100"/>
  <c r="BM34" i="100"/>
  <c r="BM41" i="100" s="1"/>
  <c r="BM54" i="100" s="1"/>
  <c r="AA35" i="112"/>
  <c r="AA36" i="112"/>
  <c r="AA37" i="112"/>
  <c r="AX35" i="112"/>
  <c r="AX36" i="112"/>
  <c r="AX37" i="112"/>
  <c r="AP35" i="100"/>
  <c r="AP36" i="100"/>
  <c r="AP37" i="100"/>
  <c r="DK36" i="100"/>
  <c r="DK35" i="100"/>
  <c r="DK37" i="100"/>
  <c r="FT36" i="100"/>
  <c r="FT35" i="100"/>
  <c r="FT37" i="100"/>
  <c r="DC35" i="100"/>
  <c r="DC36" i="100"/>
  <c r="DC37" i="100"/>
  <c r="AN35" i="112"/>
  <c r="AN36" i="112"/>
  <c r="AN37" i="112"/>
  <c r="AF35" i="100"/>
  <c r="AF36" i="100"/>
  <c r="AF37" i="100"/>
  <c r="CO37" i="112"/>
  <c r="CO35" i="112"/>
  <c r="CO36" i="112"/>
  <c r="U35" i="112"/>
  <c r="U37" i="112"/>
  <c r="U36" i="112"/>
  <c r="S35" i="100"/>
  <c r="S36" i="100"/>
  <c r="S37" i="100"/>
  <c r="AL35" i="112"/>
  <c r="AL36" i="112"/>
  <c r="AL37" i="112"/>
  <c r="BH35" i="100"/>
  <c r="BH37" i="100"/>
  <c r="BH36" i="100"/>
  <c r="R35" i="100"/>
  <c r="R36" i="100"/>
  <c r="R37" i="100"/>
  <c r="GE36" i="100"/>
  <c r="GE35" i="100"/>
  <c r="GE37" i="100"/>
  <c r="DT35" i="100"/>
  <c r="DT36" i="100"/>
  <c r="DT37" i="100"/>
  <c r="BJ37" i="100"/>
  <c r="BJ35" i="100"/>
  <c r="BJ36" i="100"/>
  <c r="DV37" i="100"/>
  <c r="DV35" i="100"/>
  <c r="DV36" i="100"/>
  <c r="FF35" i="100"/>
  <c r="FF37" i="100"/>
  <c r="FF36" i="100"/>
  <c r="GP36" i="100"/>
  <c r="GP35" i="100"/>
  <c r="GP37" i="100"/>
  <c r="CS35" i="100"/>
  <c r="CS37" i="100"/>
  <c r="CS36" i="100"/>
  <c r="DU35" i="100"/>
  <c r="DU36" i="100"/>
  <c r="DU37" i="100"/>
  <c r="EW37" i="100"/>
  <c r="EW35" i="100"/>
  <c r="EW36" i="100"/>
  <c r="CD35" i="100"/>
  <c r="CD36" i="100"/>
  <c r="CD37" i="100"/>
  <c r="EH35" i="100"/>
  <c r="EH36" i="100"/>
  <c r="EH37" i="100"/>
  <c r="HI37" i="100"/>
  <c r="HI36" i="100"/>
  <c r="HI35" i="100"/>
  <c r="BU37" i="100"/>
  <c r="BU35" i="100"/>
  <c r="BU36" i="100"/>
  <c r="DM35" i="100"/>
  <c r="DM37" i="100"/>
  <c r="DM36" i="100"/>
  <c r="FK35" i="100"/>
  <c r="FK37" i="100"/>
  <c r="FK36" i="100"/>
  <c r="GW37" i="100"/>
  <c r="GW35" i="100"/>
  <c r="GW36" i="100"/>
  <c r="BP35" i="100"/>
  <c r="BP36" i="100"/>
  <c r="BP37" i="100"/>
  <c r="EN37" i="100"/>
  <c r="EN35" i="100"/>
  <c r="EN36" i="100"/>
  <c r="GB37" i="100"/>
  <c r="GB35" i="100"/>
  <c r="GB36" i="100"/>
  <c r="EG35" i="112"/>
  <c r="EG37" i="112"/>
  <c r="EG36" i="112"/>
  <c r="AB35" i="112"/>
  <c r="AB37" i="112"/>
  <c r="AB36" i="112"/>
  <c r="AY35" i="100"/>
  <c r="AY36" i="100"/>
  <c r="AY37" i="100"/>
  <c r="CC35" i="100"/>
  <c r="CC37" i="100"/>
  <c r="CC36" i="100"/>
  <c r="CC35" i="112"/>
  <c r="CC37" i="112"/>
  <c r="CC36" i="112"/>
  <c r="AG35" i="112"/>
  <c r="AG36" i="112"/>
  <c r="AG37" i="112"/>
  <c r="FS37" i="112"/>
  <c r="FS35" i="112"/>
  <c r="FS36" i="112"/>
  <c r="CL37" i="112"/>
  <c r="CL35" i="112"/>
  <c r="CL36" i="112"/>
  <c r="GP36" i="112"/>
  <c r="GP37" i="112"/>
  <c r="GP35" i="112"/>
  <c r="BP36" i="112"/>
  <c r="BP35" i="112"/>
  <c r="BP37" i="112"/>
  <c r="DJ36" i="112"/>
  <c r="DJ35" i="112"/>
  <c r="DJ37" i="112"/>
  <c r="FD35" i="112"/>
  <c r="FD37" i="112"/>
  <c r="FD36" i="112"/>
  <c r="DC35" i="112"/>
  <c r="DC36" i="112"/>
  <c r="DC37" i="112"/>
  <c r="FK36" i="112"/>
  <c r="FK35" i="112"/>
  <c r="FK37" i="112"/>
  <c r="GW36" i="112"/>
  <c r="GW35" i="112"/>
  <c r="GW37" i="112"/>
  <c r="DV35" i="112"/>
  <c r="DV37" i="112"/>
  <c r="DV36" i="112"/>
  <c r="FP37" i="112"/>
  <c r="FP35" i="112"/>
  <c r="FP36" i="112"/>
  <c r="HD37" i="112"/>
  <c r="HD35" i="112"/>
  <c r="HD36" i="112"/>
  <c r="BA35" i="112"/>
  <c r="BA36" i="112"/>
  <c r="BA37" i="112"/>
  <c r="CY36" i="112"/>
  <c r="CY37" i="112"/>
  <c r="CY35" i="112"/>
  <c r="EC37" i="112"/>
  <c r="EC35" i="112"/>
  <c r="EC36" i="112"/>
  <c r="GE36" i="112"/>
  <c r="GE37" i="112"/>
  <c r="GE35" i="112"/>
  <c r="CJ37" i="112"/>
  <c r="AH35" i="112"/>
  <c r="AH37" i="112"/>
  <c r="AH36" i="112"/>
  <c r="FU35" i="100"/>
  <c r="FU37" i="100"/>
  <c r="FU36" i="100"/>
  <c r="CH35" i="100"/>
  <c r="CH36" i="100"/>
  <c r="CH37" i="100"/>
  <c r="CZ35" i="100"/>
  <c r="CZ36" i="100"/>
  <c r="CZ37" i="100"/>
  <c r="HH36" i="100"/>
  <c r="HH35" i="100"/>
  <c r="HH37" i="100"/>
  <c r="AV35" i="100"/>
  <c r="AV36" i="100"/>
  <c r="AV37" i="100"/>
  <c r="EE35" i="112"/>
  <c r="EE37" i="112"/>
  <c r="EE36" i="112"/>
  <c r="EP35" i="112"/>
  <c r="EP37" i="112"/>
  <c r="EP36" i="112"/>
  <c r="GG36" i="112"/>
  <c r="GG35" i="112"/>
  <c r="GG37" i="112"/>
  <c r="AO35" i="100"/>
  <c r="AO36" i="100"/>
  <c r="AO37" i="100"/>
  <c r="AM35" i="112"/>
  <c r="AM37" i="112"/>
  <c r="AM36" i="112"/>
  <c r="AI35" i="100"/>
  <c r="AI36" i="100"/>
  <c r="AI37" i="100"/>
  <c r="BC35" i="112"/>
  <c r="BC36" i="112"/>
  <c r="BC37" i="112"/>
  <c r="DQ35" i="100"/>
  <c r="DQ37" i="100"/>
  <c r="DQ36" i="100"/>
  <c r="HC35" i="100"/>
  <c r="HC37" i="100"/>
  <c r="HC36" i="100"/>
  <c r="DX35" i="100"/>
  <c r="DX36" i="100"/>
  <c r="DX37" i="100"/>
  <c r="BR37" i="100"/>
  <c r="BR35" i="100"/>
  <c r="BR36" i="100"/>
  <c r="DZ35" i="100"/>
  <c r="DZ36" i="100"/>
  <c r="DZ37" i="100"/>
  <c r="FJ35" i="100"/>
  <c r="FJ36" i="100"/>
  <c r="FJ37" i="100"/>
  <c r="GV35" i="100"/>
  <c r="GV37" i="100"/>
  <c r="GV36" i="100"/>
  <c r="CU37" i="100"/>
  <c r="CU35" i="100"/>
  <c r="CU36" i="100"/>
  <c r="EA35" i="100"/>
  <c r="EA36" i="100"/>
  <c r="EA37" i="100"/>
  <c r="FA35" i="100"/>
  <c r="FA37" i="100"/>
  <c r="FA36" i="100"/>
  <c r="CI35" i="100"/>
  <c r="CI37" i="100"/>
  <c r="CI36" i="100"/>
  <c r="EJ35" i="100"/>
  <c r="EJ37" i="100"/>
  <c r="EJ36" i="100"/>
  <c r="AU35" i="100"/>
  <c r="AU36" i="100"/>
  <c r="AU37" i="100"/>
  <c r="CA36" i="100"/>
  <c r="CA35" i="100"/>
  <c r="CA37" i="100"/>
  <c r="DY35" i="100"/>
  <c r="DY37" i="100"/>
  <c r="DY36" i="100"/>
  <c r="FO36" i="100"/>
  <c r="FO35" i="100"/>
  <c r="FO37" i="100"/>
  <c r="GY35" i="100"/>
  <c r="GY37" i="100"/>
  <c r="GY36" i="100"/>
  <c r="BZ35" i="100"/>
  <c r="BZ36" i="100"/>
  <c r="BZ37" i="100"/>
  <c r="ER35" i="100"/>
  <c r="ER37" i="100"/>
  <c r="ER36" i="100"/>
  <c r="GF35" i="100"/>
  <c r="GF37" i="100"/>
  <c r="GF36" i="100"/>
  <c r="DQ36" i="112"/>
  <c r="DQ35" i="112"/>
  <c r="DQ37" i="112"/>
  <c r="X35" i="100"/>
  <c r="X36" i="100"/>
  <c r="X37" i="100"/>
  <c r="AT35" i="112"/>
  <c r="AT36" i="112"/>
  <c r="AT37" i="112"/>
  <c r="BQ36" i="112"/>
  <c r="BQ35" i="112"/>
  <c r="BQ37" i="112"/>
  <c r="BS36" i="112"/>
  <c r="BS35" i="112"/>
  <c r="BS37" i="112"/>
  <c r="AF35" i="112"/>
  <c r="AF37" i="112"/>
  <c r="AF36" i="112"/>
  <c r="GI36" i="112"/>
  <c r="GI35" i="112"/>
  <c r="GI37" i="112"/>
  <c r="CP37" i="112"/>
  <c r="CP36" i="112"/>
  <c r="CP35" i="112"/>
  <c r="GV37" i="112"/>
  <c r="GV36" i="112"/>
  <c r="GV35" i="112"/>
  <c r="CD37" i="112"/>
  <c r="CD35" i="112"/>
  <c r="CD36" i="112"/>
  <c r="DR36" i="112"/>
  <c r="DR35" i="112"/>
  <c r="DR37" i="112"/>
  <c r="FN37" i="112"/>
  <c r="FN35" i="112"/>
  <c r="FN36" i="112"/>
  <c r="EM35" i="112"/>
  <c r="EM37" i="112"/>
  <c r="EM36" i="112"/>
  <c r="FO35" i="112"/>
  <c r="FO36" i="112"/>
  <c r="FO37" i="112"/>
  <c r="GY36" i="112"/>
  <c r="GY35" i="112"/>
  <c r="GY37" i="112"/>
  <c r="DX35" i="112"/>
  <c r="DX37" i="112"/>
  <c r="DX36" i="112"/>
  <c r="FR35" i="112"/>
  <c r="FR36" i="112"/>
  <c r="FR37" i="112"/>
  <c r="HF37" i="112"/>
  <c r="HF35" i="112"/>
  <c r="HF36" i="112"/>
  <c r="BI37" i="112"/>
  <c r="BI35" i="112"/>
  <c r="BI36" i="112"/>
  <c r="DE36" i="112"/>
  <c r="DE37" i="112"/>
  <c r="DE35" i="112"/>
  <c r="EI37" i="112"/>
  <c r="EI35" i="112"/>
  <c r="EI36" i="112"/>
  <c r="GM36" i="112"/>
  <c r="GM35" i="112"/>
  <c r="GM37" i="112"/>
  <c r="AE35" i="112"/>
  <c r="AE37" i="112"/>
  <c r="AE36" i="112"/>
  <c r="CR35" i="100"/>
  <c r="CR37" i="100"/>
  <c r="CR36" i="100"/>
  <c r="CX35" i="100"/>
  <c r="CX36" i="100"/>
  <c r="CX37" i="100"/>
  <c r="BH35" i="112"/>
  <c r="BH36" i="112"/>
  <c r="BH37" i="112"/>
  <c r="AQ35" i="112"/>
  <c r="AQ36" i="112"/>
  <c r="AQ37" i="112"/>
  <c r="BW35" i="100"/>
  <c r="BW36" i="100"/>
  <c r="BW37" i="100"/>
  <c r="AL35" i="100"/>
  <c r="AL36" i="100"/>
  <c r="AL37" i="100"/>
  <c r="AD35" i="100"/>
  <c r="AD37" i="100"/>
  <c r="AD36" i="100"/>
  <c r="BB35" i="100"/>
  <c r="BB36" i="100"/>
  <c r="BB37" i="100"/>
  <c r="ES35" i="100"/>
  <c r="ES36" i="100"/>
  <c r="ES37" i="100"/>
  <c r="AX36" i="100"/>
  <c r="AX35" i="100"/>
  <c r="AX37" i="100"/>
  <c r="EF37" i="100"/>
  <c r="EF35" i="100"/>
  <c r="EF36" i="100"/>
  <c r="BX35" i="100"/>
  <c r="BX37" i="100"/>
  <c r="BX36" i="100"/>
  <c r="EB35" i="100"/>
  <c r="EB36" i="100"/>
  <c r="EB37" i="100"/>
  <c r="FR36" i="100"/>
  <c r="FR37" i="100"/>
  <c r="FR35" i="100"/>
  <c r="GX36" i="100"/>
  <c r="GX35" i="100"/>
  <c r="GX37" i="100"/>
  <c r="CY35" i="100"/>
  <c r="CY37" i="100"/>
  <c r="CY36" i="100"/>
  <c r="EC36" i="100"/>
  <c r="EC35" i="100"/>
  <c r="EC37" i="100"/>
  <c r="FM35" i="100"/>
  <c r="FM37" i="100"/>
  <c r="FM36" i="100"/>
  <c r="CJ35" i="100"/>
  <c r="CJ36" i="100"/>
  <c r="CJ37" i="100"/>
  <c r="EV35" i="100"/>
  <c r="EV36" i="100"/>
  <c r="EV37" i="100"/>
  <c r="AW35" i="100"/>
  <c r="AW37" i="100"/>
  <c r="AW36" i="100"/>
  <c r="CE35" i="100"/>
  <c r="CE36" i="100"/>
  <c r="CE37" i="100"/>
  <c r="EE35" i="100"/>
  <c r="EE36" i="100"/>
  <c r="EE37" i="100"/>
  <c r="FY35" i="100"/>
  <c r="FY37" i="100"/>
  <c r="FY36" i="100"/>
  <c r="HA36" i="100"/>
  <c r="HA37" i="100"/>
  <c r="HA35" i="100"/>
  <c r="CF35" i="100"/>
  <c r="CF37" i="100"/>
  <c r="CF36" i="100"/>
  <c r="FD35" i="100"/>
  <c r="FD37" i="100"/>
  <c r="FD36" i="100"/>
  <c r="GR37" i="100"/>
  <c r="GR35" i="100"/>
  <c r="GR36" i="100"/>
  <c r="DA36" i="112"/>
  <c r="DA35" i="112"/>
  <c r="DA37" i="112"/>
  <c r="V35" i="100"/>
  <c r="V36" i="100"/>
  <c r="V37" i="100"/>
  <c r="AO35" i="112"/>
  <c r="AO37" i="112"/>
  <c r="AO36" i="112"/>
  <c r="BE35" i="112"/>
  <c r="BE36" i="112"/>
  <c r="BE37" i="112"/>
  <c r="BK35" i="112"/>
  <c r="BK36" i="112"/>
  <c r="BK37" i="112"/>
  <c r="AE35" i="100"/>
  <c r="AE37" i="100"/>
  <c r="AE36" i="100"/>
  <c r="GQ35" i="112"/>
  <c r="GQ37" i="112"/>
  <c r="GQ36" i="112"/>
  <c r="CV35" i="112"/>
  <c r="CV36" i="112"/>
  <c r="CV37" i="112"/>
  <c r="AR35" i="112"/>
  <c r="AR36" i="112"/>
  <c r="AR37" i="112"/>
  <c r="CF35" i="112"/>
  <c r="CF36" i="112"/>
  <c r="CF37" i="112"/>
  <c r="DT37" i="112"/>
  <c r="DT35" i="112"/>
  <c r="DT36" i="112"/>
  <c r="FV35" i="112"/>
  <c r="FV37" i="112"/>
  <c r="FV36" i="112"/>
  <c r="ES35" i="112"/>
  <c r="ES36" i="112"/>
  <c r="ES37" i="112"/>
  <c r="FY35" i="112"/>
  <c r="FY36" i="112"/>
  <c r="FY37" i="112"/>
  <c r="HE36" i="112"/>
  <c r="HE35" i="112"/>
  <c r="HE37" i="112"/>
  <c r="ED35" i="112"/>
  <c r="ED36" i="112"/>
  <c r="ED37" i="112"/>
  <c r="FX35" i="112"/>
  <c r="FX37" i="112"/>
  <c r="FX36" i="112"/>
  <c r="HI35" i="112"/>
  <c r="HI36" i="112"/>
  <c r="HI37" i="112"/>
  <c r="BO37" i="112"/>
  <c r="BO35" i="112"/>
  <c r="BO36" i="112"/>
  <c r="DK35" i="112"/>
  <c r="DK37" i="112"/>
  <c r="DK36" i="112"/>
  <c r="EK37" i="112"/>
  <c r="EK36" i="112"/>
  <c r="EK35" i="112"/>
  <c r="GS35" i="112"/>
  <c r="GS36" i="112"/>
  <c r="GS37" i="112"/>
  <c r="AB35" i="100"/>
  <c r="AB36" i="100"/>
  <c r="AB37" i="100"/>
  <c r="GH36" i="100"/>
  <c r="GH37" i="100"/>
  <c r="GH35" i="100"/>
  <c r="BK35" i="100"/>
  <c r="BK37" i="100"/>
  <c r="BK36" i="100"/>
  <c r="BT37" i="112"/>
  <c r="BT36" i="112"/>
  <c r="BT35" i="112"/>
  <c r="DU37" i="112"/>
  <c r="DU36" i="112"/>
  <c r="DU35" i="112"/>
  <c r="BM35" i="112"/>
  <c r="BM36" i="112"/>
  <c r="BM37" i="112"/>
  <c r="AC35" i="100"/>
  <c r="AC36" i="100"/>
  <c r="AC37" i="100"/>
  <c r="AW37" i="112"/>
  <c r="AW36" i="112"/>
  <c r="AW35" i="112"/>
  <c r="FE35" i="100"/>
  <c r="FE36" i="100"/>
  <c r="FE37" i="100"/>
  <c r="BF35" i="100"/>
  <c r="BF37" i="100"/>
  <c r="BF36" i="100"/>
  <c r="EP35" i="100"/>
  <c r="EP36" i="100"/>
  <c r="EP37" i="100"/>
  <c r="CB35" i="100"/>
  <c r="CB37" i="100"/>
  <c r="CB36" i="100"/>
  <c r="ED35" i="100"/>
  <c r="ED36" i="100"/>
  <c r="ED37" i="100"/>
  <c r="FZ36" i="100"/>
  <c r="FZ35" i="100"/>
  <c r="FZ37" i="100"/>
  <c r="GZ36" i="100"/>
  <c r="GZ35" i="100"/>
  <c r="GZ37" i="100"/>
  <c r="DA35" i="100"/>
  <c r="DA36" i="100"/>
  <c r="DA37" i="100"/>
  <c r="EG35" i="100"/>
  <c r="EG37" i="100"/>
  <c r="EG36" i="100"/>
  <c r="FS36" i="100"/>
  <c r="FS35" i="100"/>
  <c r="FS37" i="100"/>
  <c r="CN35" i="100"/>
  <c r="CN36" i="100"/>
  <c r="CN37" i="100"/>
  <c r="EX35" i="100"/>
  <c r="EX37" i="100"/>
  <c r="EX36" i="100"/>
  <c r="BC35" i="100"/>
  <c r="BC36" i="100"/>
  <c r="BC37" i="100"/>
  <c r="CG35" i="100"/>
  <c r="CG37" i="100"/>
  <c r="CG36" i="100"/>
  <c r="EU37" i="100"/>
  <c r="EU35" i="100"/>
  <c r="EU36" i="100"/>
  <c r="GA37" i="100"/>
  <c r="GA36" i="100"/>
  <c r="GA35" i="100"/>
  <c r="HE36" i="100"/>
  <c r="HE35" i="100"/>
  <c r="HE37" i="100"/>
  <c r="CL37" i="100"/>
  <c r="CL35" i="100"/>
  <c r="CL36" i="100"/>
  <c r="FH35" i="100"/>
  <c r="FH36" i="100"/>
  <c r="FH37" i="100"/>
  <c r="HD35" i="100"/>
  <c r="HD37" i="100"/>
  <c r="HD36" i="100"/>
  <c r="CM37" i="112"/>
  <c r="CM36" i="112"/>
  <c r="CM35" i="112"/>
  <c r="EM35" i="100"/>
  <c r="EM37" i="100"/>
  <c r="EM36" i="100"/>
  <c r="AK35" i="100"/>
  <c r="AK36" i="100"/>
  <c r="AK37" i="100"/>
  <c r="AU35" i="112"/>
  <c r="AU37" i="112"/>
  <c r="AU36" i="112"/>
  <c r="BE35" i="100"/>
  <c r="BE37" i="100"/>
  <c r="BE36" i="100"/>
  <c r="Z35" i="100"/>
  <c r="Z37" i="100"/>
  <c r="Z36" i="100"/>
  <c r="CW35" i="112"/>
  <c r="CW36" i="112"/>
  <c r="CW37" i="112"/>
  <c r="BD35" i="112"/>
  <c r="BD36" i="112"/>
  <c r="BD37" i="112"/>
  <c r="DB35" i="112"/>
  <c r="DB36" i="112"/>
  <c r="DB37" i="112"/>
  <c r="AV35" i="112"/>
  <c r="AV37" i="112"/>
  <c r="AV36" i="112"/>
  <c r="CN37" i="112"/>
  <c r="CN35" i="112"/>
  <c r="CN36" i="112"/>
  <c r="EF36" i="112"/>
  <c r="EF35" i="112"/>
  <c r="EF37" i="112"/>
  <c r="GT37" i="112"/>
  <c r="GT36" i="112"/>
  <c r="GT35" i="112"/>
  <c r="EU35" i="112"/>
  <c r="EU36" i="112"/>
  <c r="EU37" i="112"/>
  <c r="GA35" i="112"/>
  <c r="GA36" i="112"/>
  <c r="GA37" i="112"/>
  <c r="HG36" i="112"/>
  <c r="HG35" i="112"/>
  <c r="HG37" i="112"/>
  <c r="EN35" i="112"/>
  <c r="EN37" i="112"/>
  <c r="EN36" i="112"/>
  <c r="FZ37" i="112"/>
  <c r="FZ35" i="112"/>
  <c r="FZ36" i="112"/>
  <c r="FI36" i="112"/>
  <c r="FI35" i="112"/>
  <c r="FI37" i="112"/>
  <c r="BW36" i="112"/>
  <c r="BW35" i="112"/>
  <c r="BW37" i="112"/>
  <c r="DO36" i="112"/>
  <c r="DO35" i="112"/>
  <c r="DO37" i="112"/>
  <c r="EQ36" i="112"/>
  <c r="EQ35" i="112"/>
  <c r="EQ37" i="112"/>
  <c r="GU37" i="112"/>
  <c r="GU36" i="112"/>
  <c r="GU35" i="112"/>
  <c r="AJ35" i="112"/>
  <c r="AJ36" i="112"/>
  <c r="AJ37" i="112"/>
  <c r="ET35" i="100"/>
  <c r="ET36" i="100"/>
  <c r="ET37" i="100"/>
  <c r="GQ35" i="100"/>
  <c r="GQ36" i="100"/>
  <c r="GQ37" i="100"/>
  <c r="FP35" i="100"/>
  <c r="FP36" i="100"/>
  <c r="FP37" i="100"/>
  <c r="DG35" i="112"/>
  <c r="DG36" i="112"/>
  <c r="DG37" i="112"/>
  <c r="HF19" i="115"/>
  <c r="HF18" i="115" s="1"/>
  <c r="HF12" i="115" s="1"/>
  <c r="HD19" i="115"/>
  <c r="HD18" i="115" s="1"/>
  <c r="HD12" i="115" s="1"/>
  <c r="GV19" i="115"/>
  <c r="GV18" i="115" s="1"/>
  <c r="GV12" i="115" s="1"/>
  <c r="GP19" i="115"/>
  <c r="GP18" i="115" s="1"/>
  <c r="GP12" i="115" s="1"/>
  <c r="GX19" i="115"/>
  <c r="GX18" i="115" s="1"/>
  <c r="GX12" i="115" s="1"/>
  <c r="HA19" i="115"/>
  <c r="HA18" i="115" s="1"/>
  <c r="HA12" i="115" s="1"/>
  <c r="GT19" i="115"/>
  <c r="GT18" i="115" s="1"/>
  <c r="GT12" i="115" s="1"/>
  <c r="HH19" i="115"/>
  <c r="HH18" i="115" s="1"/>
  <c r="HH12" i="115" s="1"/>
  <c r="HE19" i="115"/>
  <c r="HE18" i="115" s="1"/>
  <c r="HE12" i="115" s="1"/>
  <c r="HC19" i="115"/>
  <c r="HC18" i="115" s="1"/>
  <c r="HC12" i="115" s="1"/>
  <c r="HG19" i="115"/>
  <c r="HG18" i="115" s="1"/>
  <c r="HG12" i="115" s="1"/>
  <c r="GZ19" i="115"/>
  <c r="GZ18" i="115" s="1"/>
  <c r="GZ12" i="115" s="1"/>
  <c r="GU19" i="115"/>
  <c r="GU18" i="115" s="1"/>
  <c r="GU12" i="115" s="1"/>
  <c r="GS19" i="115"/>
  <c r="GS18" i="115" s="1"/>
  <c r="GS12" i="115" s="1"/>
  <c r="GY19" i="115"/>
  <c r="GY18" i="115" s="1"/>
  <c r="GY12" i="115" s="1"/>
  <c r="GW19" i="115"/>
  <c r="GW18" i="115" s="1"/>
  <c r="GW12" i="115" s="1"/>
  <c r="GR19" i="115"/>
  <c r="GR18" i="115" s="1"/>
  <c r="GR12" i="115" s="1"/>
  <c r="GQ19" i="115"/>
  <c r="GQ18" i="115" s="1"/>
  <c r="GQ12" i="115" s="1"/>
  <c r="HB19" i="115"/>
  <c r="HB18" i="115" s="1"/>
  <c r="HB12" i="115" s="1"/>
  <c r="GO19" i="115"/>
  <c r="GO18" i="115" s="1"/>
  <c r="GO12" i="115" s="1"/>
  <c r="GE19" i="115"/>
  <c r="GE18" i="115" s="1"/>
  <c r="GE12" i="115" s="1"/>
  <c r="FW19" i="115"/>
  <c r="FW18" i="115" s="1"/>
  <c r="FW12" i="115" s="1"/>
  <c r="FP19" i="115"/>
  <c r="FP18" i="115" s="1"/>
  <c r="FP12" i="115" s="1"/>
  <c r="FL19" i="115"/>
  <c r="FL18" i="115" s="1"/>
  <c r="FL12" i="115" s="1"/>
  <c r="DW19" i="115"/>
  <c r="DW18" i="115" s="1"/>
  <c r="DW12" i="115" s="1"/>
  <c r="DV19" i="115"/>
  <c r="DV18" i="115" s="1"/>
  <c r="DV12" i="115" s="1"/>
  <c r="DD19" i="115"/>
  <c r="DD18" i="115" s="1"/>
  <c r="DD12" i="115" s="1"/>
  <c r="GM19" i="115"/>
  <c r="GM18" i="115" s="1"/>
  <c r="GM12" i="115" s="1"/>
  <c r="FY19" i="115"/>
  <c r="FY18" i="115" s="1"/>
  <c r="FY12" i="115" s="1"/>
  <c r="FV19" i="115"/>
  <c r="FV18" i="115" s="1"/>
  <c r="FV12" i="115" s="1"/>
  <c r="FR19" i="115"/>
  <c r="FR18" i="115" s="1"/>
  <c r="FR12" i="115" s="1"/>
  <c r="FQ19" i="115"/>
  <c r="FQ18" i="115" s="1"/>
  <c r="FQ12" i="115" s="1"/>
  <c r="FD19" i="115"/>
  <c r="FD18" i="115" s="1"/>
  <c r="FD12" i="115" s="1"/>
  <c r="EY19" i="115"/>
  <c r="EY18" i="115" s="1"/>
  <c r="EY12" i="115" s="1"/>
  <c r="EJ19" i="115"/>
  <c r="EJ18" i="115" s="1"/>
  <c r="EJ12" i="115" s="1"/>
  <c r="DQ19" i="115"/>
  <c r="DQ18" i="115" s="1"/>
  <c r="DQ12" i="115" s="1"/>
  <c r="DO19" i="115"/>
  <c r="DO18" i="115" s="1"/>
  <c r="DO12" i="115" s="1"/>
  <c r="DK19" i="115"/>
  <c r="DK18" i="115" s="1"/>
  <c r="DK12" i="115" s="1"/>
  <c r="DJ19" i="115"/>
  <c r="DJ18" i="115" s="1"/>
  <c r="DJ12" i="115" s="1"/>
  <c r="GN19" i="115"/>
  <c r="GN18" i="115" s="1"/>
  <c r="GN12" i="115" s="1"/>
  <c r="GL19" i="115"/>
  <c r="GL18" i="115" s="1"/>
  <c r="GL12" i="115" s="1"/>
  <c r="GK19" i="115"/>
  <c r="GK18" i="115" s="1"/>
  <c r="GK12" i="115" s="1"/>
  <c r="GI19" i="115"/>
  <c r="GI18" i="115" s="1"/>
  <c r="GI12" i="115" s="1"/>
  <c r="FM19" i="115"/>
  <c r="FM18" i="115" s="1"/>
  <c r="FM12" i="115" s="1"/>
  <c r="FE19" i="115"/>
  <c r="FE18" i="115" s="1"/>
  <c r="FE12" i="115" s="1"/>
  <c r="EW19" i="115"/>
  <c r="EW18" i="115" s="1"/>
  <c r="EW12" i="115" s="1"/>
  <c r="GH19" i="115"/>
  <c r="GH18" i="115" s="1"/>
  <c r="GH12" i="115" s="1"/>
  <c r="GD19" i="115"/>
  <c r="GD18" i="115" s="1"/>
  <c r="GD12" i="115" s="1"/>
  <c r="GC19" i="115"/>
  <c r="GC18" i="115" s="1"/>
  <c r="GC12" i="115" s="1"/>
  <c r="FT19" i="115"/>
  <c r="FT18" i="115" s="1"/>
  <c r="FT12" i="115" s="1"/>
  <c r="FN19" i="115"/>
  <c r="FN18" i="115" s="1"/>
  <c r="FN12" i="115" s="1"/>
  <c r="EQ19" i="115"/>
  <c r="EQ18" i="115" s="1"/>
  <c r="EQ12" i="115" s="1"/>
  <c r="EP19" i="115"/>
  <c r="EP18" i="115" s="1"/>
  <c r="EP12" i="115" s="1"/>
  <c r="DY19" i="115"/>
  <c r="DY18" i="115" s="1"/>
  <c r="DY12" i="115" s="1"/>
  <c r="DX19" i="115"/>
  <c r="DX18" i="115" s="1"/>
  <c r="DX12" i="115" s="1"/>
  <c r="DT19" i="115"/>
  <c r="DT18" i="115" s="1"/>
  <c r="DT12" i="115" s="1"/>
  <c r="DS19" i="115"/>
  <c r="DS18" i="115" s="1"/>
  <c r="DS12" i="115" s="1"/>
  <c r="DL19" i="115"/>
  <c r="DL18" i="115" s="1"/>
  <c r="DL12" i="115" s="1"/>
  <c r="GJ19" i="115"/>
  <c r="GJ18" i="115" s="1"/>
  <c r="GJ12" i="115" s="1"/>
  <c r="GA19" i="115"/>
  <c r="GA18" i="115" s="1"/>
  <c r="GA12" i="115" s="1"/>
  <c r="FJ19" i="115"/>
  <c r="FJ18" i="115" s="1"/>
  <c r="FJ12" i="115" s="1"/>
  <c r="FB19" i="115"/>
  <c r="FB18" i="115" s="1"/>
  <c r="FB12" i="115" s="1"/>
  <c r="FC19" i="115"/>
  <c r="FC18" i="115" s="1"/>
  <c r="FC12" i="115" s="1"/>
  <c r="HI19" i="115"/>
  <c r="HI18" i="115" s="1"/>
  <c r="HI12" i="115" s="1"/>
  <c r="GG19" i="115"/>
  <c r="GG18" i="115" s="1"/>
  <c r="GG12" i="115" s="1"/>
  <c r="FU19" i="115"/>
  <c r="FU18" i="115" s="1"/>
  <c r="FU12" i="115" s="1"/>
  <c r="FF19" i="115"/>
  <c r="FF18" i="115" s="1"/>
  <c r="FF12" i="115" s="1"/>
  <c r="EL19" i="115"/>
  <c r="EL18" i="115" s="1"/>
  <c r="EL12" i="115" s="1"/>
  <c r="EK19" i="115"/>
  <c r="EK18" i="115" s="1"/>
  <c r="EK12" i="115" s="1"/>
  <c r="EE19" i="115"/>
  <c r="EE18" i="115" s="1"/>
  <c r="EE12" i="115" s="1"/>
  <c r="EA19" i="115"/>
  <c r="EA18" i="115" s="1"/>
  <c r="EA12" i="115" s="1"/>
  <c r="DP19" i="115"/>
  <c r="DP18" i="115" s="1"/>
  <c r="DP12" i="115" s="1"/>
  <c r="DM19" i="115"/>
  <c r="DM18" i="115" s="1"/>
  <c r="DM12" i="115" s="1"/>
  <c r="DI19" i="115"/>
  <c r="DI18" i="115" s="1"/>
  <c r="DI12" i="115" s="1"/>
  <c r="GF19" i="115"/>
  <c r="GF18" i="115" s="1"/>
  <c r="GF12" i="115" s="1"/>
  <c r="FS19" i="115"/>
  <c r="FS18" i="115" s="1"/>
  <c r="FS12" i="115" s="1"/>
  <c r="FH19" i="115"/>
  <c r="FH18" i="115" s="1"/>
  <c r="FH12" i="115" s="1"/>
  <c r="EX19" i="115"/>
  <c r="EX18" i="115" s="1"/>
  <c r="EX12" i="115" s="1"/>
  <c r="ET19" i="115"/>
  <c r="ET18" i="115" s="1"/>
  <c r="ET12" i="115" s="1"/>
  <c r="ER19" i="115"/>
  <c r="ER18" i="115" s="1"/>
  <c r="ER12" i="115" s="1"/>
  <c r="EO19" i="115"/>
  <c r="EO18" i="115" s="1"/>
  <c r="EO12" i="115" s="1"/>
  <c r="EM19" i="115"/>
  <c r="EM18" i="115" s="1"/>
  <c r="EM12" i="115" s="1"/>
  <c r="DZ19" i="115"/>
  <c r="DZ18" i="115" s="1"/>
  <c r="DZ12" i="115" s="1"/>
  <c r="EU19" i="115"/>
  <c r="EU18" i="115" s="1"/>
  <c r="EU12" i="115" s="1"/>
  <c r="EH19" i="115"/>
  <c r="EH18" i="115" s="1"/>
  <c r="EH12" i="115" s="1"/>
  <c r="DN19" i="115"/>
  <c r="DN18" i="115" s="1"/>
  <c r="DN12" i="115" s="1"/>
  <c r="DE19" i="115"/>
  <c r="DE18" i="115" s="1"/>
  <c r="DE12" i="115" s="1"/>
  <c r="CW19" i="115"/>
  <c r="CW18" i="115" s="1"/>
  <c r="CW12" i="115" s="1"/>
  <c r="CU19" i="115"/>
  <c r="CU18" i="115" s="1"/>
  <c r="CU12" i="115" s="1"/>
  <c r="CT19" i="115"/>
  <c r="CT18" i="115" s="1"/>
  <c r="CT12" i="115" s="1"/>
  <c r="CO19" i="115"/>
  <c r="CO18" i="115" s="1"/>
  <c r="CO12" i="115" s="1"/>
  <c r="CK19" i="115"/>
  <c r="CK18" i="115" s="1"/>
  <c r="CK12" i="115" s="1"/>
  <c r="CH19" i="115"/>
  <c r="CH18" i="115" s="1"/>
  <c r="CH12" i="115" s="1"/>
  <c r="CG19" i="115"/>
  <c r="CG18" i="115" s="1"/>
  <c r="CG12" i="115" s="1"/>
  <c r="CF19" i="115"/>
  <c r="CF18" i="115" s="1"/>
  <c r="CF12" i="115" s="1"/>
  <c r="CC19" i="115"/>
  <c r="CC18" i="115" s="1"/>
  <c r="CC12" i="115" s="1"/>
  <c r="BQ19" i="115"/>
  <c r="BQ18" i="115" s="1"/>
  <c r="BQ12" i="115" s="1"/>
  <c r="BO19" i="115"/>
  <c r="BO18" i="115" s="1"/>
  <c r="BO12" i="115" s="1"/>
  <c r="BI19" i="115"/>
  <c r="BI18" i="115" s="1"/>
  <c r="BI12" i="115" s="1"/>
  <c r="BG19" i="115"/>
  <c r="BG18" i="115" s="1"/>
  <c r="BG12" i="115" s="1"/>
  <c r="AN19" i="115"/>
  <c r="AN18" i="115" s="1"/>
  <c r="AN12" i="115" s="1"/>
  <c r="AA19" i="115"/>
  <c r="AA18" i="115" s="1"/>
  <c r="AA12" i="115" s="1"/>
  <c r="Y19" i="115"/>
  <c r="Y18" i="115" s="1"/>
  <c r="Y12" i="115" s="1"/>
  <c r="L19" i="115"/>
  <c r="L18" i="115" s="1"/>
  <c r="L12" i="115" s="1"/>
  <c r="J19" i="115"/>
  <c r="J18" i="115" s="1"/>
  <c r="J12" i="115" s="1"/>
  <c r="D19" i="115"/>
  <c r="D18" i="115" s="1"/>
  <c r="D12" i="115" s="1"/>
  <c r="FA19" i="115"/>
  <c r="FA18" i="115" s="1"/>
  <c r="FA12" i="115" s="1"/>
  <c r="ES19" i="115"/>
  <c r="ES18" i="115" s="1"/>
  <c r="ES12" i="115" s="1"/>
  <c r="DG19" i="115"/>
  <c r="DG18" i="115" s="1"/>
  <c r="DG12" i="115" s="1"/>
  <c r="CZ19" i="115"/>
  <c r="CZ18" i="115" s="1"/>
  <c r="CZ12" i="115" s="1"/>
  <c r="CX19" i="115"/>
  <c r="CX18" i="115" s="1"/>
  <c r="CX12" i="115" s="1"/>
  <c r="BS19" i="115"/>
  <c r="BS18" i="115" s="1"/>
  <c r="BS12" i="115" s="1"/>
  <c r="BC19" i="115"/>
  <c r="BC18" i="115" s="1"/>
  <c r="BC12" i="115" s="1"/>
  <c r="AV19" i="115"/>
  <c r="AV18" i="115" s="1"/>
  <c r="AV12" i="115" s="1"/>
  <c r="AK19" i="115"/>
  <c r="AK18" i="115" s="1"/>
  <c r="AK12" i="115" s="1"/>
  <c r="AF19" i="115"/>
  <c r="AF18" i="115" s="1"/>
  <c r="AF12" i="115" s="1"/>
  <c r="AB19" i="115"/>
  <c r="AB18" i="115" s="1"/>
  <c r="AB12" i="115" s="1"/>
  <c r="EV19" i="115"/>
  <c r="EV18" i="115" s="1"/>
  <c r="EV12" i="115" s="1"/>
  <c r="EI19" i="115"/>
  <c r="EI18" i="115" s="1"/>
  <c r="EI12" i="115" s="1"/>
  <c r="CV19" i="115"/>
  <c r="CV18" i="115" s="1"/>
  <c r="CV12" i="115" s="1"/>
  <c r="CL19" i="115"/>
  <c r="CL18" i="115" s="1"/>
  <c r="CL12" i="115" s="1"/>
  <c r="BZ19" i="115"/>
  <c r="BZ18" i="115" s="1"/>
  <c r="BZ12" i="115" s="1"/>
  <c r="BR19" i="115"/>
  <c r="BR18" i="115" s="1"/>
  <c r="BR12" i="115" s="1"/>
  <c r="BM19" i="115"/>
  <c r="BM18" i="115" s="1"/>
  <c r="BM12" i="115" s="1"/>
  <c r="BA19" i="115"/>
  <c r="BA18" i="115" s="1"/>
  <c r="BA12" i="115" s="1"/>
  <c r="FX19" i="115"/>
  <c r="FX18" i="115" s="1"/>
  <c r="FX12" i="115" s="1"/>
  <c r="FO19" i="115"/>
  <c r="FO18" i="115" s="1"/>
  <c r="FO12" i="115" s="1"/>
  <c r="DF19" i="115"/>
  <c r="DF18" i="115" s="1"/>
  <c r="DF12" i="115" s="1"/>
  <c r="CS19" i="115"/>
  <c r="CS18" i="115" s="1"/>
  <c r="CS12" i="115" s="1"/>
  <c r="CQ19" i="115"/>
  <c r="CQ18" i="115" s="1"/>
  <c r="CQ12" i="115" s="1"/>
  <c r="CD19" i="115"/>
  <c r="CD18" i="115" s="1"/>
  <c r="CD12" i="115" s="1"/>
  <c r="BU19" i="115"/>
  <c r="BU18" i="115" s="1"/>
  <c r="BU12" i="115" s="1"/>
  <c r="BN19" i="115"/>
  <c r="BN18" i="115" s="1"/>
  <c r="BN12" i="115" s="1"/>
  <c r="BD19" i="115"/>
  <c r="BD18" i="115" s="1"/>
  <c r="BD12" i="115" s="1"/>
  <c r="BB19" i="115"/>
  <c r="BB18" i="115" s="1"/>
  <c r="BB12" i="115" s="1"/>
  <c r="AR19" i="115"/>
  <c r="AR18" i="115" s="1"/>
  <c r="AR12" i="115" s="1"/>
  <c r="AO19" i="115"/>
  <c r="AO18" i="115" s="1"/>
  <c r="AO12" i="115" s="1"/>
  <c r="AM19" i="115"/>
  <c r="AM18" i="115" s="1"/>
  <c r="AM12" i="115" s="1"/>
  <c r="AI19" i="115"/>
  <c r="AI18" i="115" s="1"/>
  <c r="AI12" i="115" s="1"/>
  <c r="AG19" i="115"/>
  <c r="AG18" i="115" s="1"/>
  <c r="AG12" i="115" s="1"/>
  <c r="AE19" i="115"/>
  <c r="AE18" i="115" s="1"/>
  <c r="AE12" i="115" s="1"/>
  <c r="O19" i="115"/>
  <c r="O18" i="115" s="1"/>
  <c r="O12" i="115" s="1"/>
  <c r="K19" i="115"/>
  <c r="K18" i="115" s="1"/>
  <c r="K12" i="115" s="1"/>
  <c r="F19" i="115"/>
  <c r="F18" i="115" s="1"/>
  <c r="F12" i="115" s="1"/>
  <c r="FZ19" i="115"/>
  <c r="FZ18" i="115" s="1"/>
  <c r="FZ12" i="115" s="1"/>
  <c r="FG19" i="115"/>
  <c r="FG18" i="115" s="1"/>
  <c r="FG12" i="115" s="1"/>
  <c r="EZ19" i="115"/>
  <c r="EZ18" i="115" s="1"/>
  <c r="EZ12" i="115" s="1"/>
  <c r="EC19" i="115"/>
  <c r="EC18" i="115" s="1"/>
  <c r="EC12" i="115" s="1"/>
  <c r="DH19" i="115"/>
  <c r="DH18" i="115" s="1"/>
  <c r="DH12" i="115" s="1"/>
  <c r="DC19" i="115"/>
  <c r="DC18" i="115" s="1"/>
  <c r="DC12" i="115" s="1"/>
  <c r="DA19" i="115"/>
  <c r="DA18" i="115" s="1"/>
  <c r="DA12" i="115" s="1"/>
  <c r="CY19" i="115"/>
  <c r="CY18" i="115" s="1"/>
  <c r="CY12" i="115" s="1"/>
  <c r="CN19" i="115"/>
  <c r="CN18" i="115" s="1"/>
  <c r="CN12" i="115" s="1"/>
  <c r="CJ19" i="115"/>
  <c r="CJ18" i="115" s="1"/>
  <c r="CJ12" i="115" s="1"/>
  <c r="BV19" i="115"/>
  <c r="BV18" i="115" s="1"/>
  <c r="BV12" i="115" s="1"/>
  <c r="BT19" i="115"/>
  <c r="BT18" i="115" s="1"/>
  <c r="BT12" i="115" s="1"/>
  <c r="BP19" i="115"/>
  <c r="BP18" i="115" s="1"/>
  <c r="BP12" i="115" s="1"/>
  <c r="BJ19" i="115"/>
  <c r="BJ18" i="115" s="1"/>
  <c r="BJ12" i="115" s="1"/>
  <c r="BK19" i="115"/>
  <c r="BK18" i="115" s="1"/>
  <c r="BK12" i="115" s="1"/>
  <c r="BH19" i="115"/>
  <c r="BH18" i="115" s="1"/>
  <c r="BH12" i="115" s="1"/>
  <c r="AY19" i="115"/>
  <c r="AY18" i="115" s="1"/>
  <c r="AY12" i="115" s="1"/>
  <c r="AS19" i="115"/>
  <c r="AS18" i="115" s="1"/>
  <c r="AS12" i="115" s="1"/>
  <c r="AL19" i="115"/>
  <c r="AL18" i="115" s="1"/>
  <c r="AL12" i="115" s="1"/>
  <c r="U19" i="115"/>
  <c r="U18" i="115" s="1"/>
  <c r="U12" i="115" s="1"/>
  <c r="EF19" i="115"/>
  <c r="EF18" i="115" s="1"/>
  <c r="EF12" i="115" s="1"/>
  <c r="DU19" i="115"/>
  <c r="DU18" i="115" s="1"/>
  <c r="DU12" i="115" s="1"/>
  <c r="DB19" i="115"/>
  <c r="DB18" i="115" s="1"/>
  <c r="DB12" i="115" s="1"/>
  <c r="CM19" i="115"/>
  <c r="CM18" i="115" s="1"/>
  <c r="CM12" i="115" s="1"/>
  <c r="BW19" i="115"/>
  <c r="BW18" i="115" s="1"/>
  <c r="BW12" i="115" s="1"/>
  <c r="AW19" i="115"/>
  <c r="AW18" i="115" s="1"/>
  <c r="AW12" i="115" s="1"/>
  <c r="AC19" i="115"/>
  <c r="AC18" i="115" s="1"/>
  <c r="AC12" i="115" s="1"/>
  <c r="V19" i="115"/>
  <c r="V18" i="115" s="1"/>
  <c r="V12" i="115" s="1"/>
  <c r="T19" i="115"/>
  <c r="T18" i="115" s="1"/>
  <c r="T12" i="115" s="1"/>
  <c r="GB19" i="115"/>
  <c r="GB18" i="115" s="1"/>
  <c r="GB12" i="115" s="1"/>
  <c r="FK19" i="115"/>
  <c r="FK18" i="115" s="1"/>
  <c r="FK12" i="115" s="1"/>
  <c r="FI19" i="115"/>
  <c r="FI18" i="115" s="1"/>
  <c r="FI12" i="115" s="1"/>
  <c r="EG19" i="115"/>
  <c r="EG18" i="115" s="1"/>
  <c r="EG12" i="115" s="1"/>
  <c r="EB19" i="115"/>
  <c r="EB18" i="115" s="1"/>
  <c r="EB12" i="115" s="1"/>
  <c r="CR19" i="115"/>
  <c r="CR18" i="115" s="1"/>
  <c r="CR12" i="115" s="1"/>
  <c r="CE19" i="115"/>
  <c r="CE18" i="115" s="1"/>
  <c r="CE12" i="115" s="1"/>
  <c r="CA19" i="115"/>
  <c r="CA18" i="115" s="1"/>
  <c r="CA12" i="115" s="1"/>
  <c r="BX19" i="115"/>
  <c r="BX18" i="115" s="1"/>
  <c r="BX12" i="115" s="1"/>
  <c r="BF19" i="115"/>
  <c r="BF18" i="115" s="1"/>
  <c r="BF12" i="115" s="1"/>
  <c r="BE19" i="115"/>
  <c r="BE18" i="115" s="1"/>
  <c r="BE12" i="115" s="1"/>
  <c r="AX19" i="115"/>
  <c r="AX18" i="115" s="1"/>
  <c r="AX12" i="115" s="1"/>
  <c r="W19" i="115"/>
  <c r="W18" i="115" s="1"/>
  <c r="W12" i="115" s="1"/>
  <c r="I19" i="115"/>
  <c r="I18" i="115" s="1"/>
  <c r="I12" i="115" s="1"/>
  <c r="H19" i="115"/>
  <c r="H18" i="115" s="1"/>
  <c r="H12" i="115" s="1"/>
  <c r="E19" i="115"/>
  <c r="E18" i="115" s="1"/>
  <c r="E12" i="115" s="1"/>
  <c r="AH19" i="115"/>
  <c r="AH18" i="115" s="1"/>
  <c r="AH12" i="115" s="1"/>
  <c r="R19" i="115"/>
  <c r="R18" i="115" s="1"/>
  <c r="R12" i="115" s="1"/>
  <c r="ED19" i="115"/>
  <c r="ED18" i="115" s="1"/>
  <c r="ED12" i="115" s="1"/>
  <c r="CI19" i="115"/>
  <c r="CI18" i="115" s="1"/>
  <c r="CI12" i="115" s="1"/>
  <c r="AD19" i="115"/>
  <c r="AD18" i="115" s="1"/>
  <c r="AD12" i="115" s="1"/>
  <c r="Z19" i="115"/>
  <c r="Z18" i="115" s="1"/>
  <c r="Z12" i="115" s="1"/>
  <c r="M19" i="115"/>
  <c r="M18" i="115" s="1"/>
  <c r="M12" i="115" s="1"/>
  <c r="DR19" i="115"/>
  <c r="DR18" i="115" s="1"/>
  <c r="DR12" i="115" s="1"/>
  <c r="BL19" i="115"/>
  <c r="BL18" i="115" s="1"/>
  <c r="BL12" i="115" s="1"/>
  <c r="X19" i="115"/>
  <c r="X18" i="115" s="1"/>
  <c r="X12" i="115" s="1"/>
  <c r="C19" i="115"/>
  <c r="C18" i="115" s="1"/>
  <c r="C12" i="115" s="1"/>
  <c r="CP19" i="115"/>
  <c r="CP18" i="115" s="1"/>
  <c r="CP12" i="115" s="1"/>
  <c r="AZ19" i="115"/>
  <c r="AZ18" i="115" s="1"/>
  <c r="AZ12" i="115" s="1"/>
  <c r="AT19" i="115"/>
  <c r="AT18" i="115" s="1"/>
  <c r="AT12" i="115" s="1"/>
  <c r="AP19" i="115"/>
  <c r="AP18" i="115" s="1"/>
  <c r="AP12" i="115" s="1"/>
  <c r="P19" i="115"/>
  <c r="P18" i="115" s="1"/>
  <c r="P12" i="115" s="1"/>
  <c r="N19" i="115"/>
  <c r="N18" i="115" s="1"/>
  <c r="N12" i="115" s="1"/>
  <c r="G19" i="115"/>
  <c r="G18" i="115" s="1"/>
  <c r="G12" i="115" s="1"/>
  <c r="BY19" i="115"/>
  <c r="BY18" i="115" s="1"/>
  <c r="BY12" i="115" s="1"/>
  <c r="AJ19" i="115"/>
  <c r="AJ18" i="115" s="1"/>
  <c r="AJ12" i="115" s="1"/>
  <c r="AU19" i="115"/>
  <c r="AU18" i="115" s="1"/>
  <c r="AU12" i="115" s="1"/>
  <c r="EN19" i="115"/>
  <c r="EN18" i="115" s="1"/>
  <c r="EN12" i="115" s="1"/>
  <c r="S19" i="115"/>
  <c r="S18" i="115" s="1"/>
  <c r="S12" i="115" s="1"/>
  <c r="Q19" i="115"/>
  <c r="Q18" i="115" s="1"/>
  <c r="Q12" i="115" s="1"/>
  <c r="CB19" i="115"/>
  <c r="CB18" i="115" s="1"/>
  <c r="CB12" i="115" s="1"/>
  <c r="AQ19" i="115"/>
  <c r="AQ18" i="115" s="1"/>
  <c r="AQ12" i="115" s="1"/>
  <c r="B19" i="115"/>
  <c r="B18" i="115" s="1"/>
  <c r="B12" i="115" s="1"/>
  <c r="HH37" i="112"/>
  <c r="HH36" i="112"/>
  <c r="HH35" i="112"/>
  <c r="AP35" i="112"/>
  <c r="AP37" i="112"/>
  <c r="AP36" i="112"/>
  <c r="AJ35" i="100"/>
  <c r="AJ37" i="100"/>
  <c r="AJ36" i="100"/>
  <c r="AH35" i="100"/>
  <c r="AH37" i="100"/>
  <c r="AH36" i="100"/>
  <c r="BI35" i="100"/>
  <c r="BI37" i="100"/>
  <c r="BI36" i="100"/>
  <c r="AA35" i="100"/>
  <c r="AA37" i="100"/>
  <c r="AA36" i="100"/>
  <c r="AR35" i="100"/>
  <c r="AR36" i="100"/>
  <c r="AR37" i="100"/>
  <c r="FQ35" i="100"/>
  <c r="FQ37" i="100"/>
  <c r="FQ36" i="100"/>
  <c r="BV35" i="100"/>
  <c r="BV36" i="100"/>
  <c r="BV37" i="100"/>
  <c r="GN37" i="100"/>
  <c r="GN35" i="100"/>
  <c r="GN36" i="100"/>
  <c r="CP35" i="100"/>
  <c r="CP36" i="100"/>
  <c r="CP37" i="100"/>
  <c r="EL35" i="100"/>
  <c r="EL37" i="100"/>
  <c r="EL36" i="100"/>
  <c r="GD36" i="100"/>
  <c r="GD35" i="100"/>
  <c r="GD37" i="100"/>
  <c r="BY35" i="100"/>
  <c r="BY36" i="100"/>
  <c r="BY37" i="100"/>
  <c r="DE35" i="100"/>
  <c r="DE37" i="100"/>
  <c r="DE36" i="100"/>
  <c r="EI35" i="100"/>
  <c r="EI36" i="100"/>
  <c r="EI37" i="100"/>
  <c r="GM35" i="100"/>
  <c r="GM36" i="100"/>
  <c r="GM37" i="100"/>
  <c r="CV35" i="100"/>
  <c r="CV37" i="100"/>
  <c r="CV36" i="100"/>
  <c r="FN37" i="100"/>
  <c r="FN35" i="100"/>
  <c r="FN36" i="100"/>
  <c r="BG35" i="100"/>
  <c r="BG36" i="100"/>
  <c r="BG37" i="100"/>
  <c r="CW37" i="100"/>
  <c r="CW35" i="100"/>
  <c r="CW36" i="100"/>
  <c r="EY35" i="100"/>
  <c r="EY37" i="100"/>
  <c r="EY36" i="100"/>
  <c r="GG37" i="100"/>
  <c r="GG35" i="100"/>
  <c r="GG36" i="100"/>
  <c r="HG35" i="100"/>
  <c r="HG36" i="100"/>
  <c r="HG37" i="100"/>
  <c r="CT35" i="100"/>
  <c r="CT37" i="100"/>
  <c r="CT36" i="100"/>
  <c r="FL37" i="100"/>
  <c r="FL35" i="100"/>
  <c r="FL36" i="100"/>
  <c r="HF36" i="100"/>
  <c r="HF35" i="100"/>
  <c r="HF37" i="100"/>
  <c r="AZ35" i="112"/>
  <c r="AZ37" i="112"/>
  <c r="AZ36" i="112"/>
  <c r="DW37" i="100"/>
  <c r="DW36" i="100"/>
  <c r="DW35" i="100"/>
  <c r="V35" i="112"/>
  <c r="V37" i="112"/>
  <c r="V36" i="112"/>
  <c r="AG35" i="100"/>
  <c r="AG36" i="100"/>
  <c r="AG37" i="100"/>
  <c r="BD35" i="100"/>
  <c r="BD37" i="100"/>
  <c r="BD36" i="100"/>
  <c r="T35" i="100"/>
  <c r="T37" i="100"/>
  <c r="T36" i="100"/>
  <c r="DI35" i="112"/>
  <c r="DI36" i="112"/>
  <c r="DI37" i="112"/>
  <c r="BJ37" i="112"/>
  <c r="BJ36" i="112"/>
  <c r="BJ35" i="112"/>
  <c r="EL37" i="112"/>
  <c r="EL36" i="112"/>
  <c r="EL35" i="112"/>
  <c r="BF35" i="112"/>
  <c r="BF37" i="112"/>
  <c r="BF36" i="112"/>
  <c r="CT35" i="112"/>
  <c r="CT37" i="112"/>
  <c r="CT36" i="112"/>
  <c r="EH36" i="112"/>
  <c r="EH35" i="112"/>
  <c r="EH37" i="112"/>
  <c r="HB37" i="112"/>
  <c r="HB35" i="112"/>
  <c r="HB36" i="112"/>
  <c r="EY36" i="112"/>
  <c r="EY35" i="112"/>
  <c r="EY37" i="112"/>
  <c r="GC36" i="112"/>
  <c r="GC35" i="112"/>
  <c r="GC37" i="112"/>
  <c r="CB35" i="112"/>
  <c r="CB36" i="112"/>
  <c r="CB37" i="112"/>
  <c r="EZ35" i="112"/>
  <c r="EZ37" i="112"/>
  <c r="EZ36" i="112"/>
  <c r="GB35" i="112"/>
  <c r="GB37" i="112"/>
  <c r="GB36" i="112"/>
  <c r="HA36" i="112"/>
  <c r="HA35" i="112"/>
  <c r="HA37" i="112"/>
  <c r="BY37" i="112"/>
  <c r="BY35" i="112"/>
  <c r="BY36" i="112"/>
  <c r="DS35" i="112"/>
  <c r="DS37" i="112"/>
  <c r="DS36" i="112"/>
  <c r="FA36" i="112"/>
  <c r="FA35" i="112"/>
  <c r="FA37" i="112"/>
  <c r="HC36" i="112"/>
  <c r="HC35" i="112"/>
  <c r="HC37" i="112"/>
  <c r="BB35" i="112"/>
  <c r="BB36" i="112"/>
  <c r="BB37" i="112"/>
  <c r="S25" i="87" l="1"/>
  <c r="CJ35" i="112"/>
  <c r="DY35" i="112"/>
  <c r="DL35" i="112"/>
  <c r="DL34" i="112" s="1"/>
  <c r="DL41" i="112" s="1"/>
  <c r="DL54" i="112" s="1"/>
  <c r="DL58" i="112" s="1"/>
  <c r="DL61" i="112" s="1"/>
  <c r="DL36" i="112"/>
  <c r="ET17" i="87"/>
  <c r="ET76" i="87" s="1"/>
  <c r="ET75" i="87" s="1"/>
  <c r="ED17" i="87"/>
  <c r="ED76" i="87" s="1"/>
  <c r="CT17" i="87"/>
  <c r="CT76" i="87" s="1"/>
  <c r="BJ17" i="87"/>
  <c r="BJ76" i="87" s="1"/>
  <c r="DN37" i="112"/>
  <c r="DN35" i="112"/>
  <c r="DZ37" i="112"/>
  <c r="DZ35" i="112"/>
  <c r="DZ34" i="112" s="1"/>
  <c r="DZ41" i="112" s="1"/>
  <c r="DZ54" i="112" s="1"/>
  <c r="DZ58" i="112" s="1"/>
  <c r="DZ61" i="112" s="1"/>
  <c r="GN37" i="112"/>
  <c r="CR36" i="112"/>
  <c r="GN36" i="112"/>
  <c r="CR37" i="112"/>
  <c r="DY37" i="112"/>
  <c r="B75" i="87"/>
  <c r="EJ37" i="112"/>
  <c r="DQ75" i="87"/>
  <c r="BA101" i="87"/>
  <c r="EV75" i="87"/>
  <c r="EZ75" i="87"/>
  <c r="FU75" i="87"/>
  <c r="BG37" i="112"/>
  <c r="GD37" i="112"/>
  <c r="GD34" i="112" s="1"/>
  <c r="GD41" i="112" s="1"/>
  <c r="GD54" i="112" s="1"/>
  <c r="GD58" i="112" s="1"/>
  <c r="CS35" i="112"/>
  <c r="EB36" i="112"/>
  <c r="EB34" i="112" s="1"/>
  <c r="EB41" i="112" s="1"/>
  <c r="EB54" i="112" s="1"/>
  <c r="EB58" i="112" s="1"/>
  <c r="EB61" i="112" s="1"/>
  <c r="CS37" i="112"/>
  <c r="ET37" i="112"/>
  <c r="ET36" i="112"/>
  <c r="BW101" i="87"/>
  <c r="EJ36" i="112"/>
  <c r="EB37" i="112"/>
  <c r="FF35" i="112"/>
  <c r="EV36" i="112"/>
  <c r="FW75" i="87"/>
  <c r="CI75" i="87"/>
  <c r="GE101" i="87"/>
  <c r="FT35" i="112"/>
  <c r="EV35" i="112"/>
  <c r="EV34" i="112" s="1"/>
  <c r="EV41" i="112" s="1"/>
  <c r="EV54" i="112" s="1"/>
  <c r="EV58" i="112" s="1"/>
  <c r="EV61" i="112" s="1"/>
  <c r="FT37" i="112"/>
  <c r="GD36" i="112"/>
  <c r="FF36" i="112"/>
  <c r="EC75" i="87"/>
  <c r="EU101" i="87"/>
  <c r="GY101" i="87"/>
  <c r="BG36" i="112"/>
  <c r="W75" i="87"/>
  <c r="GK75" i="87"/>
  <c r="GJ36" i="112"/>
  <c r="AS75" i="87"/>
  <c r="HI101" i="87"/>
  <c r="BS101" i="87"/>
  <c r="DX75" i="87"/>
  <c r="FG75" i="87"/>
  <c r="GJ35" i="112"/>
  <c r="X36" i="112"/>
  <c r="X37" i="112"/>
  <c r="FL75" i="87"/>
  <c r="EX101" i="87"/>
  <c r="FH101" i="87"/>
  <c r="BX75" i="87"/>
  <c r="EK75" i="87"/>
  <c r="CK101" i="87"/>
  <c r="CA36" i="112"/>
  <c r="EO37" i="112"/>
  <c r="CA35" i="112"/>
  <c r="HE75" i="87"/>
  <c r="FF101" i="87"/>
  <c r="AV101" i="87"/>
  <c r="DI75" i="87"/>
  <c r="EO35" i="112"/>
  <c r="CO101" i="87"/>
  <c r="FP75" i="87"/>
  <c r="CM101" i="87"/>
  <c r="FQ75" i="87"/>
  <c r="AR101" i="87"/>
  <c r="BV37" i="112"/>
  <c r="AA101" i="87"/>
  <c r="EB101" i="87"/>
  <c r="BV35" i="112"/>
  <c r="DD75" i="87"/>
  <c r="AO101" i="87"/>
  <c r="GL37" i="112"/>
  <c r="FR75" i="87"/>
  <c r="BH75" i="87"/>
  <c r="GL36" i="112"/>
  <c r="DY75" i="87"/>
  <c r="GP75" i="87"/>
  <c r="GZ75" i="87"/>
  <c r="CA75" i="87"/>
  <c r="HD75" i="87"/>
  <c r="BU101" i="87"/>
  <c r="EH75" i="87"/>
  <c r="CD75" i="87"/>
  <c r="AJ101" i="87"/>
  <c r="Z36" i="112"/>
  <c r="Z37" i="112"/>
  <c r="DG101" i="87"/>
  <c r="AH75" i="87"/>
  <c r="EQ101" i="87"/>
  <c r="FY101" i="87"/>
  <c r="FA101" i="87"/>
  <c r="FI75" i="87"/>
  <c r="CU101" i="87"/>
  <c r="BC75" i="87"/>
  <c r="FM75" i="87"/>
  <c r="FD101" i="87"/>
  <c r="AP75" i="87"/>
  <c r="DV75" i="87"/>
  <c r="DN101" i="87"/>
  <c r="CF75" i="87"/>
  <c r="EE75" i="87"/>
  <c r="CL75" i="87"/>
  <c r="BD75" i="87"/>
  <c r="DT75" i="87"/>
  <c r="GU75" i="87"/>
  <c r="GQ101" i="87"/>
  <c r="EM75" i="87"/>
  <c r="GN75" i="87"/>
  <c r="AG75" i="87"/>
  <c r="BY101" i="87"/>
  <c r="T75" i="87"/>
  <c r="AE75" i="87"/>
  <c r="FO75" i="87"/>
  <c r="DC75" i="87"/>
  <c r="CV75" i="87"/>
  <c r="DS101" i="87"/>
  <c r="GW101" i="87"/>
  <c r="HG75" i="87"/>
  <c r="DL101" i="87"/>
  <c r="FS75" i="87"/>
  <c r="DB75" i="87"/>
  <c r="BM101" i="87"/>
  <c r="CR101" i="87"/>
  <c r="GI101" i="87"/>
  <c r="AY101" i="87"/>
  <c r="AT101" i="87"/>
  <c r="DA75" i="87"/>
  <c r="GA75" i="87"/>
  <c r="HA75" i="87"/>
  <c r="DK75" i="87"/>
  <c r="EO75" i="87"/>
  <c r="GH75" i="87"/>
  <c r="BR101" i="87"/>
  <c r="EG75" i="87"/>
  <c r="FX101" i="87"/>
  <c r="GM75" i="87"/>
  <c r="GV101" i="87"/>
  <c r="FT101" i="87"/>
  <c r="FV101" i="87"/>
  <c r="BG75" i="87"/>
  <c r="GO101" i="87"/>
  <c r="AU75" i="87"/>
  <c r="GC101" i="87"/>
  <c r="FJ75" i="87"/>
  <c r="AN75" i="87"/>
  <c r="EA75" i="87"/>
  <c r="CP75" i="87"/>
  <c r="EW101" i="87"/>
  <c r="DW101" i="87"/>
  <c r="BB75" i="87"/>
  <c r="S101" i="87"/>
  <c r="V75" i="87"/>
  <c r="CN101" i="87"/>
  <c r="FE75" i="87"/>
  <c r="BI101" i="87"/>
  <c r="BT101" i="87"/>
  <c r="V34" i="112"/>
  <c r="V41" i="112" s="1"/>
  <c r="V54" i="112" s="1"/>
  <c r="V58" i="112" s="1"/>
  <c r="V61" i="112" s="1"/>
  <c r="DD34" i="100"/>
  <c r="DD41" i="100" s="1"/>
  <c r="DD54" i="100" s="1"/>
  <c r="GS34" i="100"/>
  <c r="GS41" i="100" s="1"/>
  <c r="GS54" i="100" s="1"/>
  <c r="GS58" i="100" s="1"/>
  <c r="GS61" i="100" s="1"/>
  <c r="GH34" i="112"/>
  <c r="GH41" i="112" s="1"/>
  <c r="GH54" i="112" s="1"/>
  <c r="GH58" i="112" s="1"/>
  <c r="GH61" i="112" s="1"/>
  <c r="BO34" i="100"/>
  <c r="BO41" i="100" s="1"/>
  <c r="BO54" i="100" s="1"/>
  <c r="ES101" i="87"/>
  <c r="CE75" i="87"/>
  <c r="ER101" i="87"/>
  <c r="CX34" i="100"/>
  <c r="CX41" i="100" s="1"/>
  <c r="CX54" i="100" s="1"/>
  <c r="EI75" i="87"/>
  <c r="DW34" i="100"/>
  <c r="DW41" i="100" s="1"/>
  <c r="DW54" i="100" s="1"/>
  <c r="DW58" i="100" s="1"/>
  <c r="DW61" i="100" s="1"/>
  <c r="FR34" i="100"/>
  <c r="FR41" i="100" s="1"/>
  <c r="FR54" i="100" s="1"/>
  <c r="FR58" i="100" s="1"/>
  <c r="FR61" i="100" s="1"/>
  <c r="AV34" i="112"/>
  <c r="AV41" i="112" s="1"/>
  <c r="AV54" i="112" s="1"/>
  <c r="AV58" i="112" s="1"/>
  <c r="AV61" i="112" s="1"/>
  <c r="EM34" i="112"/>
  <c r="EM41" i="112" s="1"/>
  <c r="EM54" i="112" s="1"/>
  <c r="EM58" i="112" s="1"/>
  <c r="EM61" i="112" s="1"/>
  <c r="EE34" i="112"/>
  <c r="EE41" i="112" s="1"/>
  <c r="EE54" i="112" s="1"/>
  <c r="EE58" i="112" s="1"/>
  <c r="EE61" i="112" s="1"/>
  <c r="BN34" i="100"/>
  <c r="BN41" i="100" s="1"/>
  <c r="BN54" i="100" s="1"/>
  <c r="GL34" i="100"/>
  <c r="GL41" i="100" s="1"/>
  <c r="GL54" i="100" s="1"/>
  <c r="GL58" i="100" s="1"/>
  <c r="GL61" i="100" s="1"/>
  <c r="AN34" i="100"/>
  <c r="AN41" i="100" s="1"/>
  <c r="AN54" i="100" s="1"/>
  <c r="GR75" i="87"/>
  <c r="BP75" i="87"/>
  <c r="EF75" i="87"/>
  <c r="GT101" i="87"/>
  <c r="AM75" i="87"/>
  <c r="DO75" i="87"/>
  <c r="GF101" i="87"/>
  <c r="EY75" i="87"/>
  <c r="DZ75" i="87"/>
  <c r="DH75" i="87"/>
  <c r="GG101" i="87"/>
  <c r="GB101" i="87"/>
  <c r="GN34" i="100"/>
  <c r="GN41" i="100" s="1"/>
  <c r="GN54" i="100" s="1"/>
  <c r="GN58" i="100" s="1"/>
  <c r="GN61" i="100" s="1"/>
  <c r="DV34" i="100"/>
  <c r="DV41" i="100" s="1"/>
  <c r="DV54" i="100" s="1"/>
  <c r="DV58" i="100" s="1"/>
  <c r="DV61" i="100" s="1"/>
  <c r="FG34" i="112"/>
  <c r="FG41" i="112" s="1"/>
  <c r="FG54" i="112" s="1"/>
  <c r="FG58" i="112" s="1"/>
  <c r="FG61" i="112" s="1"/>
  <c r="GO34" i="100"/>
  <c r="GO41" i="100" s="1"/>
  <c r="GO54" i="100" s="1"/>
  <c r="GO58" i="100" s="1"/>
  <c r="GO61" i="100" s="1"/>
  <c r="EQ34" i="100"/>
  <c r="EQ41" i="100" s="1"/>
  <c r="EQ54" i="100" s="1"/>
  <c r="EQ58" i="100" s="1"/>
  <c r="EQ61" i="100" s="1"/>
  <c r="DW34" i="112"/>
  <c r="DW41" i="112" s="1"/>
  <c r="DW54" i="112" s="1"/>
  <c r="DW58" i="112" s="1"/>
  <c r="DW61" i="112" s="1"/>
  <c r="EL75" i="87"/>
  <c r="FX34" i="112"/>
  <c r="FX41" i="112" s="1"/>
  <c r="FX54" i="112" s="1"/>
  <c r="FX58" i="112" s="1"/>
  <c r="FX61" i="112" s="1"/>
  <c r="AR34" i="112"/>
  <c r="AR41" i="112" s="1"/>
  <c r="AR54" i="112" s="1"/>
  <c r="AR58" i="112" s="1"/>
  <c r="AR61" i="112" s="1"/>
  <c r="AT34" i="112"/>
  <c r="AT41" i="112" s="1"/>
  <c r="AT54" i="112" s="1"/>
  <c r="AT58" i="112" s="1"/>
  <c r="AT61" i="112" s="1"/>
  <c r="BZ34" i="100"/>
  <c r="BZ41" i="100" s="1"/>
  <c r="BZ54" i="100" s="1"/>
  <c r="FA34" i="100"/>
  <c r="FA41" i="100" s="1"/>
  <c r="FA54" i="100" s="1"/>
  <c r="FA58" i="100" s="1"/>
  <c r="FA61" i="100" s="1"/>
  <c r="HC34" i="100"/>
  <c r="HC41" i="100" s="1"/>
  <c r="HC54" i="100" s="1"/>
  <c r="HC58" i="100" s="1"/>
  <c r="HC61" i="100" s="1"/>
  <c r="HD34" i="112"/>
  <c r="HD41" i="112" s="1"/>
  <c r="HD54" i="112" s="1"/>
  <c r="HD58" i="112" s="1"/>
  <c r="HD61" i="112" s="1"/>
  <c r="BP34" i="112"/>
  <c r="BP41" i="112" s="1"/>
  <c r="BP54" i="112" s="1"/>
  <c r="BP58" i="112" s="1"/>
  <c r="BP61" i="112" s="1"/>
  <c r="GC34" i="112"/>
  <c r="GC41" i="112" s="1"/>
  <c r="GC54" i="112" s="1"/>
  <c r="GC58" i="112" s="1"/>
  <c r="GC61" i="112" s="1"/>
  <c r="EW34" i="112"/>
  <c r="EW41" i="112" s="1"/>
  <c r="EW54" i="112" s="1"/>
  <c r="EW58" i="112" s="1"/>
  <c r="EW61" i="112" s="1"/>
  <c r="O154" i="87"/>
  <c r="EF34" i="100"/>
  <c r="EF41" i="100" s="1"/>
  <c r="EF54" i="100" s="1"/>
  <c r="EF58" i="100" s="1"/>
  <c r="EF61" i="100" s="1"/>
  <c r="FO34" i="112"/>
  <c r="FO41" i="112" s="1"/>
  <c r="FO54" i="112" s="1"/>
  <c r="FO58" i="112" s="1"/>
  <c r="FO61" i="112" s="1"/>
  <c r="FB34" i="112"/>
  <c r="FB41" i="112" s="1"/>
  <c r="FB54" i="112" s="1"/>
  <c r="FB58" i="112" s="1"/>
  <c r="FB61" i="112" s="1"/>
  <c r="CZ34" i="112"/>
  <c r="CZ41" i="112" s="1"/>
  <c r="CZ54" i="112" s="1"/>
  <c r="CZ58" i="112" s="1"/>
  <c r="CZ61" i="112" s="1"/>
  <c r="GQ34" i="100"/>
  <c r="GQ41" i="100" s="1"/>
  <c r="GQ54" i="100" s="1"/>
  <c r="GQ58" i="100" s="1"/>
  <c r="GQ61" i="100" s="1"/>
  <c r="EU34" i="112"/>
  <c r="EU41" i="112" s="1"/>
  <c r="EU54" i="112" s="1"/>
  <c r="EU58" i="112" s="1"/>
  <c r="EU61" i="112" s="1"/>
  <c r="Z34" i="100"/>
  <c r="Z41" i="100" s="1"/>
  <c r="Z54" i="100" s="1"/>
  <c r="BM34" i="112"/>
  <c r="BM41" i="112" s="1"/>
  <c r="BM54" i="112" s="1"/>
  <c r="BM58" i="112" s="1"/>
  <c r="BM61" i="112" s="1"/>
  <c r="EC34" i="100"/>
  <c r="EC41" i="100" s="1"/>
  <c r="EC54" i="100" s="1"/>
  <c r="EC58" i="100" s="1"/>
  <c r="EC61" i="100" s="1"/>
  <c r="CR34" i="112"/>
  <c r="CR41" i="112" s="1"/>
  <c r="CR54" i="112" s="1"/>
  <c r="CR58" i="112" s="1"/>
  <c r="CR61" i="112" s="1"/>
  <c r="CD34" i="112"/>
  <c r="CD41" i="112" s="1"/>
  <c r="CD54" i="112" s="1"/>
  <c r="CD58" i="112" s="1"/>
  <c r="CD61" i="112" s="1"/>
  <c r="FK34" i="112"/>
  <c r="FK41" i="112" s="1"/>
  <c r="FK54" i="112" s="1"/>
  <c r="FK58" i="112" s="1"/>
  <c r="FK61" i="112" s="1"/>
  <c r="BZ75" i="87"/>
  <c r="GN34" i="112"/>
  <c r="GN41" i="112" s="1"/>
  <c r="GN54" i="112" s="1"/>
  <c r="GN58" i="112" s="1"/>
  <c r="GN61" i="112" s="1"/>
  <c r="FU34" i="112"/>
  <c r="FU41" i="112" s="1"/>
  <c r="FU54" i="112" s="1"/>
  <c r="FU58" i="112" s="1"/>
  <c r="FU61" i="112" s="1"/>
  <c r="FJ34" i="112"/>
  <c r="FJ41" i="112" s="1"/>
  <c r="FJ54" i="112" s="1"/>
  <c r="FJ58" i="112" s="1"/>
  <c r="FJ61" i="112" s="1"/>
  <c r="FE34" i="112"/>
  <c r="FE41" i="112" s="1"/>
  <c r="FE54" i="112" s="1"/>
  <c r="FE58" i="112" s="1"/>
  <c r="FE61" i="112" s="1"/>
  <c r="BA34" i="100"/>
  <c r="BA41" i="100" s="1"/>
  <c r="BA54" i="100" s="1"/>
  <c r="GT34" i="112"/>
  <c r="GT41" i="112" s="1"/>
  <c r="GT54" i="112" s="1"/>
  <c r="GT58" i="112" s="1"/>
  <c r="GT61" i="112" s="1"/>
  <c r="CL34" i="100"/>
  <c r="CL41" i="100" s="1"/>
  <c r="CL54" i="100" s="1"/>
  <c r="FS34" i="100"/>
  <c r="FS41" i="100" s="1"/>
  <c r="FS54" i="100" s="1"/>
  <c r="FS58" i="100" s="1"/>
  <c r="FS61" i="100" s="1"/>
  <c r="AD34" i="100"/>
  <c r="AD41" i="100" s="1"/>
  <c r="AD54" i="100" s="1"/>
  <c r="FN34" i="112"/>
  <c r="FN41" i="112" s="1"/>
  <c r="FN54" i="112" s="1"/>
  <c r="FN58" i="112" s="1"/>
  <c r="FN61" i="112" s="1"/>
  <c r="GF34" i="100"/>
  <c r="GF41" i="100" s="1"/>
  <c r="GF54" i="100" s="1"/>
  <c r="GF58" i="100" s="1"/>
  <c r="GF61" i="100" s="1"/>
  <c r="EJ34" i="100"/>
  <c r="EJ41" i="100" s="1"/>
  <c r="EJ54" i="100" s="1"/>
  <c r="EJ58" i="100" s="1"/>
  <c r="EJ61" i="100" s="1"/>
  <c r="GP34" i="100"/>
  <c r="GP41" i="100" s="1"/>
  <c r="GP54" i="100" s="1"/>
  <c r="GP58" i="100" s="1"/>
  <c r="GP61" i="100" s="1"/>
  <c r="AY34" i="112"/>
  <c r="AY41" i="112" s="1"/>
  <c r="AY54" i="112" s="1"/>
  <c r="AY58" i="112" s="1"/>
  <c r="AY61" i="112" s="1"/>
  <c r="BZ34" i="112"/>
  <c r="BZ41" i="112" s="1"/>
  <c r="BZ54" i="112" s="1"/>
  <c r="BZ58" i="112" s="1"/>
  <c r="BZ61" i="112" s="1"/>
  <c r="FX34" i="100"/>
  <c r="FX41" i="100" s="1"/>
  <c r="FX54" i="100" s="1"/>
  <c r="FX58" i="100" s="1"/>
  <c r="FX61" i="100" s="1"/>
  <c r="DR34" i="100"/>
  <c r="DR41" i="100" s="1"/>
  <c r="DR54" i="100" s="1"/>
  <c r="DR58" i="100" s="1"/>
  <c r="DR61" i="100" s="1"/>
  <c r="CW75" i="87"/>
  <c r="DM34" i="112"/>
  <c r="DM41" i="112" s="1"/>
  <c r="DM54" i="112" s="1"/>
  <c r="DM58" i="112" s="1"/>
  <c r="DM61" i="112" s="1"/>
  <c r="DN34" i="112"/>
  <c r="DN41" i="112" s="1"/>
  <c r="DN54" i="112" s="1"/>
  <c r="DN58" i="112" s="1"/>
  <c r="DN61" i="112" s="1"/>
  <c r="BD34" i="112"/>
  <c r="BD41" i="112" s="1"/>
  <c r="BD54" i="112" s="1"/>
  <c r="BD58" i="112" s="1"/>
  <c r="BD61" i="112" s="1"/>
  <c r="AK34" i="100"/>
  <c r="AK41" i="100" s="1"/>
  <c r="AK54" i="100" s="1"/>
  <c r="AO34" i="100"/>
  <c r="AO41" i="100" s="1"/>
  <c r="AO54" i="100" s="1"/>
  <c r="CL34" i="112"/>
  <c r="CL41" i="112" s="1"/>
  <c r="CL54" i="112" s="1"/>
  <c r="CL58" i="112" s="1"/>
  <c r="CL61" i="112" s="1"/>
  <c r="AB34" i="112"/>
  <c r="AB41" i="112" s="1"/>
  <c r="AB54" i="112" s="1"/>
  <c r="AB58" i="112" s="1"/>
  <c r="AB61" i="112" s="1"/>
  <c r="AN34" i="112"/>
  <c r="AN41" i="112" s="1"/>
  <c r="AN54" i="112" s="1"/>
  <c r="AN58" i="112" s="1"/>
  <c r="AN61" i="112" s="1"/>
  <c r="FT34" i="100"/>
  <c r="FT41" i="100" s="1"/>
  <c r="FT54" i="100" s="1"/>
  <c r="FT58" i="100" s="1"/>
  <c r="FT61" i="100" s="1"/>
  <c r="AZ34" i="100"/>
  <c r="AZ41" i="100" s="1"/>
  <c r="AZ54" i="100" s="1"/>
  <c r="EK34" i="100"/>
  <c r="EK41" i="100" s="1"/>
  <c r="EK54" i="100" s="1"/>
  <c r="EK58" i="100" s="1"/>
  <c r="EK61" i="100" s="1"/>
  <c r="Q34" i="100"/>
  <c r="Q41" i="100" s="1"/>
  <c r="Q54" i="100" s="1"/>
  <c r="AS34" i="112"/>
  <c r="AS41" i="112" s="1"/>
  <c r="AS54" i="112" s="1"/>
  <c r="AS58" i="112" s="1"/>
  <c r="AS61" i="112" s="1"/>
  <c r="W34" i="112"/>
  <c r="W41" i="112" s="1"/>
  <c r="W54" i="112" s="1"/>
  <c r="W58" i="112" s="1"/>
  <c r="W61" i="112" s="1"/>
  <c r="HB34" i="112"/>
  <c r="HB41" i="112" s="1"/>
  <c r="HB54" i="112" s="1"/>
  <c r="HB58" i="112" s="1"/>
  <c r="HB61" i="112" s="1"/>
  <c r="FL34" i="100"/>
  <c r="FL41" i="100" s="1"/>
  <c r="FL54" i="100" s="1"/>
  <c r="FL58" i="100" s="1"/>
  <c r="FL61" i="100" s="1"/>
  <c r="GU34" i="112"/>
  <c r="GU41" i="112" s="1"/>
  <c r="GU54" i="112" s="1"/>
  <c r="GU58" i="112" s="1"/>
  <c r="GU61" i="112" s="1"/>
  <c r="ES34" i="112"/>
  <c r="ES41" i="112" s="1"/>
  <c r="ES54" i="112" s="1"/>
  <c r="ES58" i="112" s="1"/>
  <c r="ES61" i="112" s="1"/>
  <c r="BK34" i="112"/>
  <c r="BK41" i="112" s="1"/>
  <c r="BK54" i="112" s="1"/>
  <c r="BK58" i="112" s="1"/>
  <c r="BK61" i="112" s="1"/>
  <c r="FJ34" i="100"/>
  <c r="FJ41" i="100" s="1"/>
  <c r="FJ54" i="100" s="1"/>
  <c r="FJ58" i="100" s="1"/>
  <c r="FJ61" i="100" s="1"/>
  <c r="GW34" i="100"/>
  <c r="GW41" i="100" s="1"/>
  <c r="GW54" i="100" s="1"/>
  <c r="GW58" i="100" s="1"/>
  <c r="GW61" i="100" s="1"/>
  <c r="CI34" i="112"/>
  <c r="CI41" i="112" s="1"/>
  <c r="CI54" i="112" s="1"/>
  <c r="CI58" i="112" s="1"/>
  <c r="CI61" i="112" s="1"/>
  <c r="BN34" i="112"/>
  <c r="BN41" i="112" s="1"/>
  <c r="BN54" i="112" s="1"/>
  <c r="BN58" i="112" s="1"/>
  <c r="BN61" i="112" s="1"/>
  <c r="BB34" i="112"/>
  <c r="BB41" i="112" s="1"/>
  <c r="BB54" i="112" s="1"/>
  <c r="BB58" i="112" s="1"/>
  <c r="BB61" i="112" s="1"/>
  <c r="GB34" i="112"/>
  <c r="GB41" i="112" s="1"/>
  <c r="GB54" i="112" s="1"/>
  <c r="GB58" i="112" s="1"/>
  <c r="GB61" i="112" s="1"/>
  <c r="DU101" i="87"/>
  <c r="BE75" i="87"/>
  <c r="DF34" i="112"/>
  <c r="DF41" i="112" s="1"/>
  <c r="DF54" i="112" s="1"/>
  <c r="DF58" i="112" s="1"/>
  <c r="DF61" i="112" s="1"/>
  <c r="BF34" i="112"/>
  <c r="BF41" i="112" s="1"/>
  <c r="BF54" i="112" s="1"/>
  <c r="BF58" i="112" s="1"/>
  <c r="BF61" i="112" s="1"/>
  <c r="FZ34" i="100"/>
  <c r="FZ41" i="100" s="1"/>
  <c r="FZ54" i="100" s="1"/>
  <c r="FZ58" i="100" s="1"/>
  <c r="FZ61" i="100" s="1"/>
  <c r="BK34" i="100"/>
  <c r="BK41" i="100" s="1"/>
  <c r="BK54" i="100" s="1"/>
  <c r="GQ34" i="112"/>
  <c r="GQ41" i="112" s="1"/>
  <c r="GQ54" i="112" s="1"/>
  <c r="GQ58" i="112" s="1"/>
  <c r="GQ61" i="112" s="1"/>
  <c r="V34" i="100"/>
  <c r="V41" i="100" s="1"/>
  <c r="V54" i="100" s="1"/>
  <c r="EN34" i="100"/>
  <c r="EN41" i="100" s="1"/>
  <c r="EN54" i="100" s="1"/>
  <c r="EN58" i="100" s="1"/>
  <c r="EN61" i="100" s="1"/>
  <c r="CU34" i="112"/>
  <c r="CU41" i="112" s="1"/>
  <c r="CU54" i="112" s="1"/>
  <c r="CU58" i="112" s="1"/>
  <c r="CU61" i="112" s="1"/>
  <c r="GO34" i="112"/>
  <c r="GO41" i="112" s="1"/>
  <c r="GO54" i="112" s="1"/>
  <c r="GO58" i="112" s="1"/>
  <c r="GO61" i="112" s="1"/>
  <c r="EX34" i="112"/>
  <c r="EX41" i="112" s="1"/>
  <c r="EX54" i="112" s="1"/>
  <c r="EX58" i="112" s="1"/>
  <c r="EX61" i="112" s="1"/>
  <c r="DN34" i="100"/>
  <c r="DN41" i="100" s="1"/>
  <c r="DN54" i="100" s="1"/>
  <c r="FC34" i="100"/>
  <c r="FC41" i="100" s="1"/>
  <c r="FC54" i="100" s="1"/>
  <c r="FC58" i="100" s="1"/>
  <c r="FC61" i="100" s="1"/>
  <c r="FC75" i="87"/>
  <c r="AI101" i="87"/>
  <c r="CB34" i="112"/>
  <c r="CB41" i="112" s="1"/>
  <c r="CB54" i="112" s="1"/>
  <c r="CB58" i="112" s="1"/>
  <c r="CB61" i="112" s="1"/>
  <c r="T34" i="100"/>
  <c r="T41" i="100" s="1"/>
  <c r="T54" i="100" s="1"/>
  <c r="HH34" i="112"/>
  <c r="HH41" i="112" s="1"/>
  <c r="HH54" i="112" s="1"/>
  <c r="HH58" i="112" s="1"/>
  <c r="HH61" i="112" s="1"/>
  <c r="AJ34" i="112"/>
  <c r="AJ41" i="112" s="1"/>
  <c r="AJ54" i="112" s="1"/>
  <c r="AJ58" i="112" s="1"/>
  <c r="AJ61" i="112" s="1"/>
  <c r="BT34" i="112"/>
  <c r="BT41" i="112" s="1"/>
  <c r="BT54" i="112" s="1"/>
  <c r="BT58" i="112" s="1"/>
  <c r="BT61" i="112" s="1"/>
  <c r="GX34" i="100"/>
  <c r="GX41" i="100" s="1"/>
  <c r="GX54" i="100" s="1"/>
  <c r="GX58" i="100" s="1"/>
  <c r="GX61" i="100" s="1"/>
  <c r="HF34" i="112"/>
  <c r="HF41" i="112" s="1"/>
  <c r="HF54" i="112" s="1"/>
  <c r="HF58" i="112" s="1"/>
  <c r="HF61" i="112" s="1"/>
  <c r="CH34" i="100"/>
  <c r="CH41" i="100" s="1"/>
  <c r="CH54" i="100" s="1"/>
  <c r="GP34" i="112"/>
  <c r="GP41" i="112" s="1"/>
  <c r="GP54" i="112" s="1"/>
  <c r="GP58" i="112" s="1"/>
  <c r="GP61" i="112" s="1"/>
  <c r="CC34" i="112"/>
  <c r="CC41" i="112" s="1"/>
  <c r="CC54" i="112" s="1"/>
  <c r="CC58" i="112" s="1"/>
  <c r="CC61" i="112" s="1"/>
  <c r="S34" i="100"/>
  <c r="S41" i="100" s="1"/>
  <c r="S54" i="100" s="1"/>
  <c r="CQ34" i="100"/>
  <c r="CQ41" i="100" s="1"/>
  <c r="CQ54" i="100" s="1"/>
  <c r="GK34" i="112"/>
  <c r="GK41" i="112" s="1"/>
  <c r="GK54" i="112" s="1"/>
  <c r="GK58" i="112" s="1"/>
  <c r="GK61" i="112" s="1"/>
  <c r="DG34" i="100"/>
  <c r="DG41" i="100" s="1"/>
  <c r="DG54" i="100" s="1"/>
  <c r="GJ34" i="100"/>
  <c r="GJ41" i="100" s="1"/>
  <c r="GJ54" i="100" s="1"/>
  <c r="GJ58" i="100" s="1"/>
  <c r="GJ61" i="100" s="1"/>
  <c r="FC34" i="112"/>
  <c r="FC41" i="112" s="1"/>
  <c r="FC54" i="112" s="1"/>
  <c r="FC58" i="112" s="1"/>
  <c r="FC61" i="112" s="1"/>
  <c r="GS101" i="87"/>
  <c r="GS75" i="87"/>
  <c r="AZ35" i="115"/>
  <c r="AZ36" i="115"/>
  <c r="AZ37" i="115"/>
  <c r="FX35" i="115"/>
  <c r="FX37" i="115"/>
  <c r="FX36" i="115"/>
  <c r="GG35" i="115"/>
  <c r="GG37" i="115"/>
  <c r="GG36" i="115"/>
  <c r="FT35" i="115"/>
  <c r="FT37" i="115"/>
  <c r="FT36" i="115"/>
  <c r="CT34" i="100"/>
  <c r="CT41" i="100" s="1"/>
  <c r="CT54" i="100" s="1"/>
  <c r="GM34" i="100"/>
  <c r="GM41" i="100" s="1"/>
  <c r="GM54" i="100" s="1"/>
  <c r="GM58" i="100" s="1"/>
  <c r="BV34" i="100"/>
  <c r="BV41" i="100" s="1"/>
  <c r="BV54" i="100" s="1"/>
  <c r="AH34" i="100"/>
  <c r="AH41" i="100" s="1"/>
  <c r="AH54" i="100" s="1"/>
  <c r="EN35" i="115"/>
  <c r="EN36" i="115"/>
  <c r="EN37" i="115"/>
  <c r="BF35" i="115"/>
  <c r="BF37" i="115"/>
  <c r="BF36" i="115"/>
  <c r="CJ35" i="115"/>
  <c r="CJ37" i="115"/>
  <c r="CJ36" i="115"/>
  <c r="CT35" i="115"/>
  <c r="CT37" i="115"/>
  <c r="CT36" i="115"/>
  <c r="EY35" i="115"/>
  <c r="EY36" i="115"/>
  <c r="EY37" i="115"/>
  <c r="FL35" i="115"/>
  <c r="FL37" i="115"/>
  <c r="FL36" i="115"/>
  <c r="V35" i="106"/>
  <c r="V36" i="106"/>
  <c r="V37" i="106"/>
  <c r="AQ35" i="106"/>
  <c r="AQ36" i="106"/>
  <c r="AQ37" i="106"/>
  <c r="AE35" i="106"/>
  <c r="AE37" i="106"/>
  <c r="AE36" i="106"/>
  <c r="Z35" i="106"/>
  <c r="Z36" i="106"/>
  <c r="Z37" i="106"/>
  <c r="U35" i="106"/>
  <c r="U37" i="106"/>
  <c r="U36" i="106"/>
  <c r="CO35" i="106"/>
  <c r="CO36" i="106"/>
  <c r="CO37" i="106"/>
  <c r="AF35" i="106"/>
  <c r="AF37" i="106"/>
  <c r="AF36" i="106"/>
  <c r="FA36" i="106"/>
  <c r="FA37" i="106"/>
  <c r="FA35" i="106"/>
  <c r="AD35" i="106"/>
  <c r="AD36" i="106"/>
  <c r="AD37" i="106"/>
  <c r="EU37" i="106"/>
  <c r="EU36" i="106"/>
  <c r="EU35" i="106"/>
  <c r="DY35" i="106"/>
  <c r="DY36" i="106"/>
  <c r="DY37" i="106"/>
  <c r="GU35" i="106"/>
  <c r="GU37" i="106"/>
  <c r="GU36" i="106"/>
  <c r="BB36" i="106"/>
  <c r="BB35" i="106"/>
  <c r="BB37" i="106"/>
  <c r="DH37" i="106"/>
  <c r="DH35" i="106"/>
  <c r="DH36" i="106"/>
  <c r="FN37" i="106"/>
  <c r="FN35" i="106"/>
  <c r="FN36" i="106"/>
  <c r="BD35" i="106"/>
  <c r="BD37" i="106"/>
  <c r="BD36" i="106"/>
  <c r="GB37" i="106"/>
  <c r="GB35" i="106"/>
  <c r="GB36" i="106"/>
  <c r="FW35" i="106"/>
  <c r="FW37" i="106"/>
  <c r="FW36" i="106"/>
  <c r="BT35" i="106"/>
  <c r="BT37" i="106"/>
  <c r="BT36" i="106"/>
  <c r="DB35" i="106"/>
  <c r="DB37" i="106"/>
  <c r="DB36" i="106"/>
  <c r="FD35" i="106"/>
  <c r="FD37" i="106"/>
  <c r="FD36" i="106"/>
  <c r="GI36" i="106"/>
  <c r="GI35" i="106"/>
  <c r="GI37" i="106"/>
  <c r="EG36" i="106"/>
  <c r="EG35" i="106"/>
  <c r="EG37" i="106"/>
  <c r="GQ37" i="106"/>
  <c r="GQ35" i="106"/>
  <c r="GQ36" i="106"/>
  <c r="EH35" i="106"/>
  <c r="EH37" i="106"/>
  <c r="EH36" i="106"/>
  <c r="GP37" i="106"/>
  <c r="GP35" i="106"/>
  <c r="GP36" i="106"/>
  <c r="Q75" i="87"/>
  <c r="Q101" i="87"/>
  <c r="FE37" i="109"/>
  <c r="FE35" i="109"/>
  <c r="FE36" i="109"/>
  <c r="AR35" i="109"/>
  <c r="AR36" i="109"/>
  <c r="AR37" i="109"/>
  <c r="BV35" i="109"/>
  <c r="BV36" i="109"/>
  <c r="BV37" i="109"/>
  <c r="FC37" i="109"/>
  <c r="FC35" i="109"/>
  <c r="FC36" i="109"/>
  <c r="AE35" i="109"/>
  <c r="AE37" i="109"/>
  <c r="AE36" i="109"/>
  <c r="BK37" i="109"/>
  <c r="BK35" i="109"/>
  <c r="BK36" i="109"/>
  <c r="BD35" i="109"/>
  <c r="BD36" i="109"/>
  <c r="BD37" i="109"/>
  <c r="AP37" i="109"/>
  <c r="AP35" i="109"/>
  <c r="AP36" i="109"/>
  <c r="DA35" i="109"/>
  <c r="DA36" i="109"/>
  <c r="DA37" i="109"/>
  <c r="EM35" i="109"/>
  <c r="EM36" i="109"/>
  <c r="EM37" i="109"/>
  <c r="FY37" i="109"/>
  <c r="FY35" i="109"/>
  <c r="FY36" i="109"/>
  <c r="BN35" i="109"/>
  <c r="BN37" i="109"/>
  <c r="BN36" i="109"/>
  <c r="DN37" i="109"/>
  <c r="DN35" i="109"/>
  <c r="DN36" i="109"/>
  <c r="EX36" i="109"/>
  <c r="EX37" i="109"/>
  <c r="EX35" i="109"/>
  <c r="GD37" i="109"/>
  <c r="GD35" i="109"/>
  <c r="GD36" i="109"/>
  <c r="BB35" i="109"/>
  <c r="BB36" i="109"/>
  <c r="BB37" i="109"/>
  <c r="DH35" i="109"/>
  <c r="DH36" i="109"/>
  <c r="DH37" i="109"/>
  <c r="HD37" i="109"/>
  <c r="HD36" i="109"/>
  <c r="HD35" i="109"/>
  <c r="DQ37" i="109"/>
  <c r="DQ35" i="109"/>
  <c r="DQ36" i="109"/>
  <c r="CR35" i="109"/>
  <c r="CR37" i="109"/>
  <c r="CR36" i="109"/>
  <c r="GH35" i="109"/>
  <c r="GH36" i="109"/>
  <c r="GH37" i="109"/>
  <c r="FU35" i="109"/>
  <c r="FU37" i="109"/>
  <c r="FU36" i="109"/>
  <c r="GW36" i="109"/>
  <c r="GW35" i="109"/>
  <c r="GW37" i="109"/>
  <c r="CK36" i="109"/>
  <c r="CK35" i="109"/>
  <c r="CK37" i="109"/>
  <c r="CP35" i="109"/>
  <c r="CP36" i="109"/>
  <c r="CP37" i="109"/>
  <c r="EZ37" i="109"/>
  <c r="EZ35" i="109"/>
  <c r="EZ36" i="109"/>
  <c r="E35" i="115"/>
  <c r="E37" i="115"/>
  <c r="E36" i="115"/>
  <c r="AA35" i="115"/>
  <c r="AA37" i="115"/>
  <c r="AA36" i="115"/>
  <c r="EO35" i="115"/>
  <c r="EO37" i="115"/>
  <c r="EO36" i="115"/>
  <c r="DS35" i="115"/>
  <c r="DS36" i="115"/>
  <c r="DS37" i="115"/>
  <c r="GO35" i="115"/>
  <c r="GO36" i="115"/>
  <c r="GO37" i="115"/>
  <c r="HD35" i="115"/>
  <c r="HD36" i="115"/>
  <c r="HD37" i="115"/>
  <c r="I101" i="87"/>
  <c r="I75" i="87"/>
  <c r="CQ35" i="115"/>
  <c r="CQ36" i="115"/>
  <c r="CQ37" i="115"/>
  <c r="D35" i="115"/>
  <c r="D37" i="115"/>
  <c r="D36" i="115"/>
  <c r="BQ35" i="115"/>
  <c r="BQ36" i="115"/>
  <c r="BQ37" i="115"/>
  <c r="EX35" i="115"/>
  <c r="EX37" i="115"/>
  <c r="EX36" i="115"/>
  <c r="DX35" i="115"/>
  <c r="DX37" i="115"/>
  <c r="DX36" i="115"/>
  <c r="GD35" i="115"/>
  <c r="GD37" i="115"/>
  <c r="GD36" i="115"/>
  <c r="GL35" i="115"/>
  <c r="GL36" i="115"/>
  <c r="GL37" i="115"/>
  <c r="FY35" i="115"/>
  <c r="FY36" i="115"/>
  <c r="FY37" i="115"/>
  <c r="GZ35" i="115"/>
  <c r="GZ37" i="115"/>
  <c r="GZ36" i="115"/>
  <c r="AU35" i="115"/>
  <c r="AU37" i="115"/>
  <c r="AU36" i="115"/>
  <c r="CP35" i="115"/>
  <c r="CP37" i="115"/>
  <c r="CP36" i="115"/>
  <c r="AH35" i="115"/>
  <c r="AH37" i="115"/>
  <c r="AH36" i="115"/>
  <c r="DB35" i="115"/>
  <c r="DB36" i="115"/>
  <c r="DB37" i="115"/>
  <c r="BK35" i="115"/>
  <c r="BK36" i="115"/>
  <c r="BK37" i="115"/>
  <c r="K35" i="115"/>
  <c r="K37" i="115"/>
  <c r="K36" i="115"/>
  <c r="AI35" i="115"/>
  <c r="AI37" i="115"/>
  <c r="AI36" i="115"/>
  <c r="CS35" i="115"/>
  <c r="CS37" i="115"/>
  <c r="CS36" i="115"/>
  <c r="EI35" i="115"/>
  <c r="EI36" i="115"/>
  <c r="EI37" i="115"/>
  <c r="AK35" i="115"/>
  <c r="AK37" i="115"/>
  <c r="AK36" i="115"/>
  <c r="CZ35" i="115"/>
  <c r="CZ37" i="115"/>
  <c r="CZ36" i="115"/>
  <c r="H101" i="87"/>
  <c r="H75" i="87"/>
  <c r="CC35" i="115"/>
  <c r="CC36" i="115"/>
  <c r="CC37" i="115"/>
  <c r="CU35" i="115"/>
  <c r="CU36" i="115"/>
  <c r="CU37" i="115"/>
  <c r="EU35" i="115"/>
  <c r="EU37" i="115"/>
  <c r="EU36" i="115"/>
  <c r="DP35" i="115"/>
  <c r="DP36" i="115"/>
  <c r="DP37" i="115"/>
  <c r="EK35" i="115"/>
  <c r="EK36" i="115"/>
  <c r="EK37" i="115"/>
  <c r="FB35" i="115"/>
  <c r="FB37" i="115"/>
  <c r="FB36" i="115"/>
  <c r="GJ35" i="115"/>
  <c r="GJ36" i="115"/>
  <c r="GJ37" i="115"/>
  <c r="DY35" i="115"/>
  <c r="DY36" i="115"/>
  <c r="DY37" i="115"/>
  <c r="GH35" i="115"/>
  <c r="GH37" i="115"/>
  <c r="GH36" i="115"/>
  <c r="EW35" i="115"/>
  <c r="EW37" i="115"/>
  <c r="EW36" i="115"/>
  <c r="GN35" i="115"/>
  <c r="GN36" i="115"/>
  <c r="GN37" i="115"/>
  <c r="FD35" i="115"/>
  <c r="FD37" i="115"/>
  <c r="FD36" i="115"/>
  <c r="FP35" i="115"/>
  <c r="FP37" i="115"/>
  <c r="FP36" i="115"/>
  <c r="GT35" i="115"/>
  <c r="GT36" i="115"/>
  <c r="GT37" i="115"/>
  <c r="GP35" i="115"/>
  <c r="GP36" i="115"/>
  <c r="GP37" i="115"/>
  <c r="DG34" i="112"/>
  <c r="DG41" i="112" s="1"/>
  <c r="DG54" i="112" s="1"/>
  <c r="DG58" i="112" s="1"/>
  <c r="P101" i="87"/>
  <c r="HE34" i="100"/>
  <c r="HE41" i="100" s="1"/>
  <c r="HE54" i="100" s="1"/>
  <c r="HE58" i="100" s="1"/>
  <c r="EU34" i="100"/>
  <c r="EU41" i="100" s="1"/>
  <c r="EU54" i="100" s="1"/>
  <c r="EU58" i="100" s="1"/>
  <c r="GZ34" i="100"/>
  <c r="GZ41" i="100" s="1"/>
  <c r="GZ54" i="100" s="1"/>
  <c r="GZ58" i="100" s="1"/>
  <c r="AB34" i="100"/>
  <c r="AB41" i="100" s="1"/>
  <c r="AB54" i="100" s="1"/>
  <c r="GS34" i="112"/>
  <c r="GS41" i="112" s="1"/>
  <c r="GS54" i="112" s="1"/>
  <c r="GS58" i="112" s="1"/>
  <c r="HI34" i="112"/>
  <c r="HI41" i="112" s="1"/>
  <c r="HI54" i="112" s="1"/>
  <c r="HI58" i="112" s="1"/>
  <c r="ED34" i="112"/>
  <c r="ED41" i="112" s="1"/>
  <c r="ED54" i="112" s="1"/>
  <c r="ED58" i="112" s="1"/>
  <c r="FY34" i="112"/>
  <c r="FY41" i="112" s="1"/>
  <c r="FY54" i="112" s="1"/>
  <c r="FY58" i="112" s="1"/>
  <c r="FV34" i="112"/>
  <c r="FV41" i="112" s="1"/>
  <c r="FV54" i="112" s="1"/>
  <c r="FV58" i="112" s="1"/>
  <c r="CF34" i="112"/>
  <c r="CF41" i="112" s="1"/>
  <c r="CF54" i="112" s="1"/>
  <c r="CF58" i="112" s="1"/>
  <c r="CV34" i="112"/>
  <c r="CV41" i="112" s="1"/>
  <c r="CV54" i="112" s="1"/>
  <c r="CV58" i="112" s="1"/>
  <c r="AE34" i="100"/>
  <c r="AE41" i="100" s="1"/>
  <c r="AE54" i="100" s="1"/>
  <c r="GR34" i="100"/>
  <c r="GR41" i="100" s="1"/>
  <c r="GR54" i="100" s="1"/>
  <c r="GR58" i="100" s="1"/>
  <c r="AX34" i="100"/>
  <c r="AX41" i="100" s="1"/>
  <c r="AX54" i="100" s="1"/>
  <c r="FR34" i="112"/>
  <c r="FR41" i="112" s="1"/>
  <c r="FR54" i="112" s="1"/>
  <c r="FR58" i="112" s="1"/>
  <c r="BS34" i="112"/>
  <c r="BS41" i="112" s="1"/>
  <c r="BS54" i="112" s="1"/>
  <c r="BS58" i="112" s="1"/>
  <c r="X34" i="100"/>
  <c r="X41" i="100" s="1"/>
  <c r="X54" i="100" s="1"/>
  <c r="CZ34" i="100"/>
  <c r="CZ41" i="100" s="1"/>
  <c r="CZ54" i="100" s="1"/>
  <c r="FU34" i="100"/>
  <c r="FU41" i="100" s="1"/>
  <c r="FU54" i="100" s="1"/>
  <c r="FU58" i="100" s="1"/>
  <c r="CJ34" i="112"/>
  <c r="CJ41" i="112" s="1"/>
  <c r="CJ54" i="112" s="1"/>
  <c r="CJ58" i="112" s="1"/>
  <c r="EC34" i="112"/>
  <c r="EC41" i="112" s="1"/>
  <c r="EC54" i="112" s="1"/>
  <c r="EC58" i="112" s="1"/>
  <c r="FP34" i="112"/>
  <c r="FP41" i="112" s="1"/>
  <c r="FP54" i="112" s="1"/>
  <c r="FP58" i="112" s="1"/>
  <c r="GW34" i="112"/>
  <c r="GW41" i="112" s="1"/>
  <c r="GW54" i="112" s="1"/>
  <c r="GW58" i="112" s="1"/>
  <c r="DJ34" i="112"/>
  <c r="DJ41" i="112" s="1"/>
  <c r="DJ54" i="112" s="1"/>
  <c r="DJ58" i="112" s="1"/>
  <c r="FS34" i="112"/>
  <c r="FS41" i="112" s="1"/>
  <c r="FS54" i="112" s="1"/>
  <c r="FS58" i="112" s="1"/>
  <c r="AG34" i="112"/>
  <c r="AG41" i="112" s="1"/>
  <c r="AG54" i="112" s="1"/>
  <c r="AG58" i="112" s="1"/>
  <c r="CC34" i="100"/>
  <c r="CC41" i="100" s="1"/>
  <c r="CC54" i="100" s="1"/>
  <c r="HC101" i="87"/>
  <c r="HC75" i="87"/>
  <c r="GB34" i="100"/>
  <c r="GB41" i="100" s="1"/>
  <c r="GB54" i="100" s="1"/>
  <c r="GB58" i="100" s="1"/>
  <c r="BU34" i="100"/>
  <c r="BU41" i="100" s="1"/>
  <c r="BU54" i="100" s="1"/>
  <c r="EW34" i="100"/>
  <c r="EW41" i="100" s="1"/>
  <c r="EW54" i="100" s="1"/>
  <c r="EW58" i="100" s="1"/>
  <c r="BJ34" i="100"/>
  <c r="BJ41" i="100" s="1"/>
  <c r="BJ54" i="100" s="1"/>
  <c r="GE34" i="100"/>
  <c r="GE41" i="100" s="1"/>
  <c r="GE54" i="100" s="1"/>
  <c r="GE58" i="100" s="1"/>
  <c r="DK34" i="100"/>
  <c r="DK41" i="100" s="1"/>
  <c r="DK54" i="100" s="1"/>
  <c r="DI34" i="100"/>
  <c r="DI41" i="100" s="1"/>
  <c r="DI54" i="100" s="1"/>
  <c r="HB34" i="100"/>
  <c r="HB41" i="100" s="1"/>
  <c r="HB54" i="100" s="1"/>
  <c r="HB58" i="100" s="1"/>
  <c r="DP34" i="100"/>
  <c r="DP41" i="100" s="1"/>
  <c r="DP54" i="100" s="1"/>
  <c r="AO35" i="106"/>
  <c r="AO36" i="106"/>
  <c r="AO37" i="106"/>
  <c r="AW35" i="106"/>
  <c r="AW36" i="106"/>
  <c r="AW37" i="106"/>
  <c r="AL35" i="106"/>
  <c r="AL37" i="106"/>
  <c r="AL36" i="106"/>
  <c r="AG35" i="106"/>
  <c r="AG37" i="106"/>
  <c r="AG36" i="106"/>
  <c r="W35" i="106"/>
  <c r="W37" i="106"/>
  <c r="W36" i="106"/>
  <c r="EQ35" i="106"/>
  <c r="EQ36" i="106"/>
  <c r="EQ37" i="106"/>
  <c r="AJ35" i="106"/>
  <c r="AJ37" i="106"/>
  <c r="AJ36" i="106"/>
  <c r="AY35" i="106"/>
  <c r="AY37" i="106"/>
  <c r="AY36" i="106"/>
  <c r="CU35" i="106"/>
  <c r="CU36" i="106"/>
  <c r="CU37" i="106"/>
  <c r="EA35" i="106"/>
  <c r="EA36" i="106"/>
  <c r="EA37" i="106"/>
  <c r="GW36" i="106"/>
  <c r="GW35" i="106"/>
  <c r="GW37" i="106"/>
  <c r="BP36" i="106"/>
  <c r="BP35" i="106"/>
  <c r="BP37" i="106"/>
  <c r="DV37" i="106"/>
  <c r="DV35" i="106"/>
  <c r="DV36" i="106"/>
  <c r="FP35" i="106"/>
  <c r="FP37" i="106"/>
  <c r="FP36" i="106"/>
  <c r="CJ37" i="106"/>
  <c r="CJ35" i="106"/>
  <c r="CJ36" i="106"/>
  <c r="GR36" i="106"/>
  <c r="GR37" i="106"/>
  <c r="GR35" i="106"/>
  <c r="GE37" i="106"/>
  <c r="GE35" i="106"/>
  <c r="GE36" i="106"/>
  <c r="BV35" i="106"/>
  <c r="BV37" i="106"/>
  <c r="BV36" i="106"/>
  <c r="DL35" i="106"/>
  <c r="DL36" i="106"/>
  <c r="DL37" i="106"/>
  <c r="GD35" i="106"/>
  <c r="GD36" i="106"/>
  <c r="GD37" i="106"/>
  <c r="GM36" i="106"/>
  <c r="GM35" i="106"/>
  <c r="GM37" i="106"/>
  <c r="EM36" i="106"/>
  <c r="EM37" i="106"/>
  <c r="EM35" i="106"/>
  <c r="CD35" i="106"/>
  <c r="CD37" i="106"/>
  <c r="CD36" i="106"/>
  <c r="EL36" i="106"/>
  <c r="EL35" i="106"/>
  <c r="EL37" i="106"/>
  <c r="GT37" i="106"/>
  <c r="GT35" i="106"/>
  <c r="GT36" i="106"/>
  <c r="AK34" i="112"/>
  <c r="AK41" i="112" s="1"/>
  <c r="AK54" i="112" s="1"/>
  <c r="AK58" i="112" s="1"/>
  <c r="GT34" i="100"/>
  <c r="GT41" i="100" s="1"/>
  <c r="GT54" i="100" s="1"/>
  <c r="GT58" i="100" s="1"/>
  <c r="DO34" i="100"/>
  <c r="DO41" i="100" s="1"/>
  <c r="DO54" i="100" s="1"/>
  <c r="AC34" i="112"/>
  <c r="AC41" i="112" s="1"/>
  <c r="AC54" i="112" s="1"/>
  <c r="AC58" i="112" s="1"/>
  <c r="BC35" i="109"/>
  <c r="BC37" i="109"/>
  <c r="BC36" i="109"/>
  <c r="U35" i="109"/>
  <c r="U37" i="109"/>
  <c r="U36" i="109"/>
  <c r="AI35" i="109"/>
  <c r="AI37" i="109"/>
  <c r="AI36" i="109"/>
  <c r="CU37" i="109"/>
  <c r="CU35" i="109"/>
  <c r="CU36" i="109"/>
  <c r="BQ35" i="109"/>
  <c r="BQ36" i="109"/>
  <c r="BQ37" i="109"/>
  <c r="AT35" i="109"/>
  <c r="AT37" i="109"/>
  <c r="AT36" i="109"/>
  <c r="DO35" i="109"/>
  <c r="DO36" i="109"/>
  <c r="DO37" i="109"/>
  <c r="EO35" i="109"/>
  <c r="EO37" i="109"/>
  <c r="EO36" i="109"/>
  <c r="GA37" i="109"/>
  <c r="GA35" i="109"/>
  <c r="GA36" i="109"/>
  <c r="BR37" i="109"/>
  <c r="BR36" i="109"/>
  <c r="BR35" i="109"/>
  <c r="DR35" i="109"/>
  <c r="DR37" i="109"/>
  <c r="DR36" i="109"/>
  <c r="FD37" i="109"/>
  <c r="FD36" i="109"/>
  <c r="FD35" i="109"/>
  <c r="GJ37" i="109"/>
  <c r="GJ35" i="109"/>
  <c r="GJ36" i="109"/>
  <c r="BS35" i="109"/>
  <c r="BS37" i="109"/>
  <c r="BS36" i="109"/>
  <c r="DL37" i="109"/>
  <c r="DL35" i="109"/>
  <c r="DL36" i="109"/>
  <c r="HF36" i="109"/>
  <c r="HF35" i="109"/>
  <c r="HF37" i="109"/>
  <c r="DY35" i="109"/>
  <c r="DY37" i="109"/>
  <c r="DY36" i="109"/>
  <c r="DD35" i="109"/>
  <c r="DD36" i="109"/>
  <c r="DD37" i="109"/>
  <c r="GL35" i="109"/>
  <c r="GL36" i="109"/>
  <c r="GL37" i="109"/>
  <c r="FW36" i="109"/>
  <c r="FW37" i="109"/>
  <c r="FW35" i="109"/>
  <c r="GY35" i="109"/>
  <c r="GY36" i="109"/>
  <c r="GY37" i="109"/>
  <c r="CM36" i="109"/>
  <c r="CM35" i="109"/>
  <c r="CM37" i="109"/>
  <c r="DB35" i="109"/>
  <c r="DB36" i="109"/>
  <c r="DB37" i="109"/>
  <c r="FN37" i="109"/>
  <c r="FN35" i="109"/>
  <c r="FN36" i="109"/>
  <c r="U34" i="100"/>
  <c r="U41" i="100" s="1"/>
  <c r="U54" i="100" s="1"/>
  <c r="BR34" i="112"/>
  <c r="BR41" i="112" s="1"/>
  <c r="BR54" i="112" s="1"/>
  <c r="BR58" i="112" s="1"/>
  <c r="FH34" i="112"/>
  <c r="FH41" i="112" s="1"/>
  <c r="FH54" i="112" s="1"/>
  <c r="FH58" i="112" s="1"/>
  <c r="P34" i="100"/>
  <c r="P41" i="100" s="1"/>
  <c r="P54" i="100" s="1"/>
  <c r="CI35" i="115"/>
  <c r="CI36" i="115"/>
  <c r="CI37" i="115"/>
  <c r="CA35" i="115"/>
  <c r="CA37" i="115"/>
  <c r="CA36" i="115"/>
  <c r="DA35" i="115"/>
  <c r="DA37" i="115"/>
  <c r="DA36" i="115"/>
  <c r="EA35" i="115"/>
  <c r="EA36" i="115"/>
  <c r="EA37" i="115"/>
  <c r="GR35" i="115"/>
  <c r="GR37" i="115"/>
  <c r="GR36" i="115"/>
  <c r="CP34" i="100"/>
  <c r="CP41" i="100" s="1"/>
  <c r="CP54" i="100" s="1"/>
  <c r="AP34" i="112"/>
  <c r="AP41" i="112" s="1"/>
  <c r="AP54" i="112" s="1"/>
  <c r="AP58" i="112" s="1"/>
  <c r="M101" i="87"/>
  <c r="M75" i="87"/>
  <c r="BW35" i="115"/>
  <c r="BW37" i="115"/>
  <c r="BW36" i="115"/>
  <c r="BM35" i="115"/>
  <c r="BM36" i="115"/>
  <c r="BM37" i="115"/>
  <c r="CL35" i="115"/>
  <c r="CL36" i="115"/>
  <c r="CL37" i="115"/>
  <c r="CX35" i="115"/>
  <c r="CX37" i="115"/>
  <c r="CX36" i="115"/>
  <c r="AN35" i="115"/>
  <c r="AN36" i="115"/>
  <c r="AN37" i="115"/>
  <c r="EH35" i="115"/>
  <c r="EH36" i="115"/>
  <c r="EH37" i="115"/>
  <c r="GF35" i="115"/>
  <c r="GF37" i="115"/>
  <c r="GF36" i="115"/>
  <c r="FC35" i="115"/>
  <c r="FC36" i="115"/>
  <c r="FC37" i="115"/>
  <c r="DQ35" i="115"/>
  <c r="DQ36" i="115"/>
  <c r="DQ37" i="115"/>
  <c r="GY35" i="115"/>
  <c r="GY37" i="115"/>
  <c r="GY36" i="115"/>
  <c r="HC34" i="112"/>
  <c r="HC41" i="112" s="1"/>
  <c r="HC54" i="112" s="1"/>
  <c r="HC58" i="112" s="1"/>
  <c r="DS34" i="112"/>
  <c r="DS41" i="112" s="1"/>
  <c r="DS54" i="112" s="1"/>
  <c r="DS58" i="112" s="1"/>
  <c r="HA34" i="112"/>
  <c r="HA41" i="112" s="1"/>
  <c r="HA54" i="112" s="1"/>
  <c r="HA58" i="112" s="1"/>
  <c r="EZ34" i="112"/>
  <c r="EZ41" i="112" s="1"/>
  <c r="EZ54" i="112" s="1"/>
  <c r="EZ58" i="112" s="1"/>
  <c r="CT34" i="112"/>
  <c r="CT41" i="112" s="1"/>
  <c r="CT54" i="112" s="1"/>
  <c r="CT58" i="112" s="1"/>
  <c r="BD34" i="100"/>
  <c r="BD41" i="100" s="1"/>
  <c r="BD54" i="100" s="1"/>
  <c r="AQ35" i="115"/>
  <c r="AQ36" i="115"/>
  <c r="AQ37" i="115"/>
  <c r="P35" i="115"/>
  <c r="P37" i="115"/>
  <c r="P36" i="115"/>
  <c r="M35" i="115"/>
  <c r="M36" i="115"/>
  <c r="M37" i="115"/>
  <c r="AC35" i="115"/>
  <c r="AC36" i="115"/>
  <c r="AC37" i="115"/>
  <c r="AL35" i="115"/>
  <c r="AL36" i="115"/>
  <c r="AL37" i="115"/>
  <c r="DI34" i="112"/>
  <c r="DI41" i="112" s="1"/>
  <c r="DI54" i="112" s="1"/>
  <c r="DI58" i="112" s="1"/>
  <c r="AR34" i="100"/>
  <c r="AR41" i="100" s="1"/>
  <c r="AR54" i="100" s="1"/>
  <c r="BI34" i="100"/>
  <c r="BI41" i="100" s="1"/>
  <c r="BI54" i="100" s="1"/>
  <c r="CB35" i="115"/>
  <c r="CB36" i="115"/>
  <c r="CB37" i="115"/>
  <c r="C35" i="115"/>
  <c r="C37" i="115"/>
  <c r="C36" i="115"/>
  <c r="Z35" i="115"/>
  <c r="Z37" i="115"/>
  <c r="Z36" i="115"/>
  <c r="W35" i="115"/>
  <c r="W36" i="115"/>
  <c r="W37" i="115"/>
  <c r="GB35" i="115"/>
  <c r="GB36" i="115"/>
  <c r="GB37" i="115"/>
  <c r="BJ35" i="115"/>
  <c r="BJ37" i="115"/>
  <c r="BJ36" i="115"/>
  <c r="CN35" i="115"/>
  <c r="CN36" i="115"/>
  <c r="CN37" i="115"/>
  <c r="L75" i="87"/>
  <c r="L101" i="87"/>
  <c r="AM35" i="115"/>
  <c r="AM37" i="115"/>
  <c r="AM36" i="115"/>
  <c r="BD35" i="115"/>
  <c r="BD36" i="115"/>
  <c r="BD37" i="115"/>
  <c r="DF35" i="115"/>
  <c r="DF37" i="115"/>
  <c r="DF36" i="115"/>
  <c r="BR35" i="115"/>
  <c r="BR37" i="115"/>
  <c r="BR36" i="115"/>
  <c r="EV35" i="115"/>
  <c r="EV37" i="115"/>
  <c r="EV36" i="115"/>
  <c r="AV35" i="115"/>
  <c r="AV36" i="115"/>
  <c r="AV37" i="115"/>
  <c r="J35" i="115"/>
  <c r="J37" i="115"/>
  <c r="J36" i="115"/>
  <c r="CF35" i="115"/>
  <c r="CF36" i="115"/>
  <c r="CF37" i="115"/>
  <c r="EL35" i="115"/>
  <c r="EL36" i="115"/>
  <c r="EL37" i="115"/>
  <c r="DV35" i="115"/>
  <c r="DV37" i="115"/>
  <c r="DV36" i="115"/>
  <c r="FW35" i="115"/>
  <c r="FW36" i="115"/>
  <c r="FW37" i="115"/>
  <c r="HA35" i="115"/>
  <c r="HA37" i="115"/>
  <c r="HA36" i="115"/>
  <c r="GV35" i="115"/>
  <c r="GV36" i="115"/>
  <c r="GV37" i="115"/>
  <c r="EQ34" i="112"/>
  <c r="EQ41" i="112" s="1"/>
  <c r="EQ54" i="112" s="1"/>
  <c r="EQ58" i="112" s="1"/>
  <c r="BW34" i="112"/>
  <c r="BW41" i="112" s="1"/>
  <c r="BW54" i="112" s="1"/>
  <c r="BW58" i="112" s="1"/>
  <c r="FZ34" i="112"/>
  <c r="FZ41" i="112" s="1"/>
  <c r="FZ54" i="112" s="1"/>
  <c r="FZ58" i="112" s="1"/>
  <c r="HG34" i="112"/>
  <c r="HG41" i="112" s="1"/>
  <c r="HG54" i="112" s="1"/>
  <c r="HG58" i="112" s="1"/>
  <c r="EF34" i="112"/>
  <c r="EF41" i="112" s="1"/>
  <c r="EF54" i="112" s="1"/>
  <c r="EF58" i="112" s="1"/>
  <c r="P75" i="87"/>
  <c r="FH34" i="100"/>
  <c r="FH41" i="100" s="1"/>
  <c r="FH54" i="100" s="1"/>
  <c r="FH58" i="100" s="1"/>
  <c r="BC34" i="100"/>
  <c r="BC41" i="100" s="1"/>
  <c r="BC54" i="100" s="1"/>
  <c r="CN34" i="100"/>
  <c r="CN41" i="100" s="1"/>
  <c r="CN54" i="100" s="1"/>
  <c r="EG34" i="100"/>
  <c r="EG41" i="100" s="1"/>
  <c r="EG54" i="100" s="1"/>
  <c r="EG58" i="100" s="1"/>
  <c r="ED34" i="100"/>
  <c r="ED41" i="100" s="1"/>
  <c r="ED54" i="100" s="1"/>
  <c r="ED58" i="100" s="1"/>
  <c r="EP34" i="100"/>
  <c r="EP41" i="100" s="1"/>
  <c r="EP54" i="100" s="1"/>
  <c r="EP58" i="100" s="1"/>
  <c r="FE34" i="100"/>
  <c r="FE41" i="100" s="1"/>
  <c r="FE54" i="100" s="1"/>
  <c r="FE58" i="100" s="1"/>
  <c r="GH34" i="100"/>
  <c r="GH41" i="100" s="1"/>
  <c r="GH54" i="100" s="1"/>
  <c r="GH58" i="100" s="1"/>
  <c r="DK34" i="112"/>
  <c r="DK41" i="112" s="1"/>
  <c r="DK54" i="112" s="1"/>
  <c r="DK58" i="112" s="1"/>
  <c r="BE34" i="112"/>
  <c r="BE41" i="112" s="1"/>
  <c r="BE54" i="112" s="1"/>
  <c r="BE58" i="112" s="1"/>
  <c r="CF34" i="100"/>
  <c r="CF41" i="100" s="1"/>
  <c r="CF54" i="100" s="1"/>
  <c r="CE34" i="100"/>
  <c r="CE41" i="100" s="1"/>
  <c r="CE54" i="100" s="1"/>
  <c r="EV34" i="100"/>
  <c r="EV41" i="100" s="1"/>
  <c r="EV54" i="100" s="1"/>
  <c r="EV58" i="100" s="1"/>
  <c r="FM34" i="100"/>
  <c r="FM41" i="100" s="1"/>
  <c r="FM54" i="100" s="1"/>
  <c r="FM58" i="100" s="1"/>
  <c r="CY34" i="100"/>
  <c r="CY41" i="100" s="1"/>
  <c r="CY54" i="100" s="1"/>
  <c r="BX34" i="100"/>
  <c r="BX41" i="100" s="1"/>
  <c r="BX54" i="100" s="1"/>
  <c r="BW34" i="100"/>
  <c r="BW41" i="100" s="1"/>
  <c r="BW54" i="100" s="1"/>
  <c r="BH34" i="112"/>
  <c r="BH41" i="112" s="1"/>
  <c r="BH54" i="112" s="1"/>
  <c r="BH58" i="112" s="1"/>
  <c r="DE34" i="112"/>
  <c r="DE41" i="112" s="1"/>
  <c r="DE54" i="112" s="1"/>
  <c r="DE58" i="112" s="1"/>
  <c r="CP34" i="112"/>
  <c r="CP41" i="112" s="1"/>
  <c r="CP54" i="112" s="1"/>
  <c r="CP58" i="112" s="1"/>
  <c r="CQ75" i="87"/>
  <c r="CQ101" i="87"/>
  <c r="BC34" i="112"/>
  <c r="BC41" i="112" s="1"/>
  <c r="BC54" i="112" s="1"/>
  <c r="BC58" i="112" s="1"/>
  <c r="BA34" i="112"/>
  <c r="BA41" i="112" s="1"/>
  <c r="BA54" i="112" s="1"/>
  <c r="BA58" i="112" s="1"/>
  <c r="DC34" i="112"/>
  <c r="DC41" i="112" s="1"/>
  <c r="DC54" i="112" s="1"/>
  <c r="DC58" i="112" s="1"/>
  <c r="BP34" i="100"/>
  <c r="BP41" i="100" s="1"/>
  <c r="BP54" i="100" s="1"/>
  <c r="FK34" i="100"/>
  <c r="FK41" i="100" s="1"/>
  <c r="FK54" i="100" s="1"/>
  <c r="FK58" i="100" s="1"/>
  <c r="EH34" i="100"/>
  <c r="EH41" i="100" s="1"/>
  <c r="EH54" i="100" s="1"/>
  <c r="EH58" i="100" s="1"/>
  <c r="CS34" i="100"/>
  <c r="CS41" i="100" s="1"/>
  <c r="CS54" i="100" s="1"/>
  <c r="FF34" i="100"/>
  <c r="FF41" i="100" s="1"/>
  <c r="FF54" i="100" s="1"/>
  <c r="FF58" i="100" s="1"/>
  <c r="BH34" i="100"/>
  <c r="BH41" i="100" s="1"/>
  <c r="BH54" i="100" s="1"/>
  <c r="CO34" i="112"/>
  <c r="CO41" i="112" s="1"/>
  <c r="CO54" i="112" s="1"/>
  <c r="CO58" i="112" s="1"/>
  <c r="DC34" i="100"/>
  <c r="DC41" i="100" s="1"/>
  <c r="DC54" i="100" s="1"/>
  <c r="AX34" i="112"/>
  <c r="AX41" i="112" s="1"/>
  <c r="AX54" i="112" s="1"/>
  <c r="AX58" i="112" s="1"/>
  <c r="O75" i="87"/>
  <c r="AD34" i="112"/>
  <c r="AD41" i="112" s="1"/>
  <c r="AD54" i="112" s="1"/>
  <c r="AD58" i="112" s="1"/>
  <c r="BL75" i="87"/>
  <c r="BL101" i="87"/>
  <c r="DH34" i="100"/>
  <c r="DH41" i="100" s="1"/>
  <c r="DH54" i="100" s="1"/>
  <c r="GU34" i="100"/>
  <c r="GU41" i="100" s="1"/>
  <c r="GU54" i="100" s="1"/>
  <c r="GU58" i="100" s="1"/>
  <c r="DS34" i="100"/>
  <c r="DS41" i="100" s="1"/>
  <c r="DS54" i="100" s="1"/>
  <c r="DS58" i="100" s="1"/>
  <c r="Y34" i="100"/>
  <c r="Y41" i="100" s="1"/>
  <c r="Y54" i="100" s="1"/>
  <c r="FQ34" i="112"/>
  <c r="FQ41" i="112" s="1"/>
  <c r="FQ54" i="112" s="1"/>
  <c r="FQ58" i="112" s="1"/>
  <c r="DF34" i="100"/>
  <c r="DF41" i="100" s="1"/>
  <c r="DF54" i="100" s="1"/>
  <c r="BC36" i="106"/>
  <c r="BC35" i="106"/>
  <c r="BC37" i="106"/>
  <c r="BF35" i="106"/>
  <c r="BF36" i="106"/>
  <c r="BF37" i="106"/>
  <c r="AP35" i="106"/>
  <c r="AP37" i="106"/>
  <c r="AP36" i="106"/>
  <c r="AS35" i="106"/>
  <c r="AS36" i="106"/>
  <c r="AS37" i="106"/>
  <c r="AH35" i="106"/>
  <c r="AH36" i="106"/>
  <c r="AH37" i="106"/>
  <c r="FG37" i="106"/>
  <c r="FG35" i="106"/>
  <c r="FG36" i="106"/>
  <c r="AU35" i="106"/>
  <c r="AU36" i="106"/>
  <c r="AU37" i="106"/>
  <c r="AZ35" i="106"/>
  <c r="AZ37" i="106"/>
  <c r="AZ36" i="106"/>
  <c r="CY35" i="106"/>
  <c r="CY36" i="106"/>
  <c r="CY37" i="106"/>
  <c r="EI35" i="106"/>
  <c r="EI37" i="106"/>
  <c r="EI36" i="106"/>
  <c r="GY35" i="106"/>
  <c r="GY37" i="106"/>
  <c r="GY36" i="106"/>
  <c r="CB37" i="106"/>
  <c r="CB35" i="106"/>
  <c r="CB36" i="106"/>
  <c r="ED37" i="106"/>
  <c r="ED35" i="106"/>
  <c r="ED36" i="106"/>
  <c r="FV35" i="106"/>
  <c r="FV36" i="106"/>
  <c r="FV37" i="106"/>
  <c r="DP36" i="106"/>
  <c r="DP37" i="106"/>
  <c r="DP35" i="106"/>
  <c r="CK36" i="106"/>
  <c r="CK35" i="106"/>
  <c r="CK37" i="106"/>
  <c r="HC35" i="106"/>
  <c r="HC37" i="106"/>
  <c r="HC36" i="106"/>
  <c r="BX35" i="106"/>
  <c r="BX36" i="106"/>
  <c r="BX37" i="106"/>
  <c r="DN35" i="106"/>
  <c r="DN37" i="106"/>
  <c r="DN36" i="106"/>
  <c r="GF35" i="106"/>
  <c r="GF36" i="106"/>
  <c r="GF37" i="106"/>
  <c r="GO36" i="106"/>
  <c r="GO35" i="106"/>
  <c r="GO37" i="106"/>
  <c r="EO35" i="106"/>
  <c r="EO36" i="106"/>
  <c r="EO37" i="106"/>
  <c r="CV37" i="106"/>
  <c r="CV35" i="106"/>
  <c r="CV36" i="106"/>
  <c r="EX35" i="106"/>
  <c r="EX36" i="106"/>
  <c r="EX37" i="106"/>
  <c r="GV35" i="106"/>
  <c r="GV37" i="106"/>
  <c r="GV36" i="106"/>
  <c r="ER34" i="112"/>
  <c r="ER41" i="112" s="1"/>
  <c r="ER54" i="112" s="1"/>
  <c r="ER58" i="112" s="1"/>
  <c r="Y34" i="112"/>
  <c r="Y41" i="112" s="1"/>
  <c r="Y54" i="112" s="1"/>
  <c r="Y58" i="112" s="1"/>
  <c r="AQ34" i="100"/>
  <c r="AQ41" i="100" s="1"/>
  <c r="AQ54" i="100" s="1"/>
  <c r="DC37" i="109"/>
  <c r="DC35" i="109"/>
  <c r="DC36" i="109"/>
  <c r="W35" i="109"/>
  <c r="W37" i="109"/>
  <c r="W36" i="109"/>
  <c r="Z35" i="109"/>
  <c r="Z37" i="109"/>
  <c r="Z36" i="109"/>
  <c r="AS35" i="109"/>
  <c r="AS37" i="109"/>
  <c r="AS36" i="109"/>
  <c r="DK35" i="109"/>
  <c r="DK36" i="109"/>
  <c r="DK37" i="109"/>
  <c r="BY35" i="109"/>
  <c r="BY36" i="109"/>
  <c r="BY37" i="109"/>
  <c r="BA37" i="109"/>
  <c r="BA36" i="109"/>
  <c r="BA35" i="109"/>
  <c r="DS35" i="109"/>
  <c r="DS36" i="109"/>
  <c r="DS37" i="109"/>
  <c r="EQ35" i="109"/>
  <c r="EQ36" i="109"/>
  <c r="EQ37" i="109"/>
  <c r="GM37" i="109"/>
  <c r="GM35" i="109"/>
  <c r="GM36" i="109"/>
  <c r="CD35" i="109"/>
  <c r="CD36" i="109"/>
  <c r="CD37" i="109"/>
  <c r="DZ35" i="109"/>
  <c r="DZ36" i="109"/>
  <c r="DZ37" i="109"/>
  <c r="FJ35" i="109"/>
  <c r="FJ37" i="109"/>
  <c r="FJ36" i="109"/>
  <c r="GR37" i="109"/>
  <c r="GR35" i="109"/>
  <c r="GR36" i="109"/>
  <c r="BU37" i="109"/>
  <c r="BU35" i="109"/>
  <c r="BU36" i="109"/>
  <c r="EJ35" i="109"/>
  <c r="EJ37" i="109"/>
  <c r="EJ36" i="109"/>
  <c r="CA35" i="109"/>
  <c r="CA36" i="109"/>
  <c r="CA37" i="109"/>
  <c r="EE35" i="109"/>
  <c r="EE37" i="109"/>
  <c r="EE36" i="109"/>
  <c r="DT35" i="109"/>
  <c r="DT37" i="109"/>
  <c r="DT36" i="109"/>
  <c r="GP36" i="109"/>
  <c r="GP35" i="109"/>
  <c r="GP37" i="109"/>
  <c r="GC36" i="109"/>
  <c r="GC35" i="109"/>
  <c r="GC37" i="109"/>
  <c r="HC36" i="109"/>
  <c r="HC37" i="109"/>
  <c r="HC35" i="109"/>
  <c r="ES35" i="109"/>
  <c r="ES36" i="109"/>
  <c r="ES37" i="109"/>
  <c r="DP35" i="109"/>
  <c r="DP37" i="109"/>
  <c r="DP36" i="109"/>
  <c r="GX37" i="109"/>
  <c r="GX35" i="109"/>
  <c r="GX36" i="109"/>
  <c r="BL35" i="115"/>
  <c r="BL37" i="115"/>
  <c r="BL36" i="115"/>
  <c r="BI35" i="115"/>
  <c r="BI37" i="115"/>
  <c r="BI36" i="115"/>
  <c r="DE34" i="100"/>
  <c r="DE41" i="100" s="1"/>
  <c r="DE54" i="100" s="1"/>
  <c r="EC35" i="115"/>
  <c r="EC36" i="115"/>
  <c r="EC37" i="115"/>
  <c r="AP35" i="115"/>
  <c r="AP36" i="115"/>
  <c r="AP37" i="115"/>
  <c r="CR35" i="115"/>
  <c r="CR36" i="115"/>
  <c r="CR37" i="115"/>
  <c r="DU35" i="115"/>
  <c r="DU36" i="115"/>
  <c r="DU37" i="115"/>
  <c r="AS35" i="115"/>
  <c r="AS37" i="115"/>
  <c r="AS36" i="115"/>
  <c r="EZ35" i="115"/>
  <c r="EZ37" i="115"/>
  <c r="EZ36" i="115"/>
  <c r="O35" i="115"/>
  <c r="O37" i="115"/>
  <c r="O36" i="115"/>
  <c r="AO35" i="115"/>
  <c r="AO36" i="115"/>
  <c r="AO37" i="115"/>
  <c r="BN35" i="115"/>
  <c r="BN36" i="115"/>
  <c r="BN37" i="115"/>
  <c r="CV35" i="115"/>
  <c r="CV37" i="115"/>
  <c r="CV36" i="115"/>
  <c r="BC35" i="115"/>
  <c r="BC36" i="115"/>
  <c r="BC37" i="115"/>
  <c r="L35" i="115"/>
  <c r="L36" i="115"/>
  <c r="L37" i="115"/>
  <c r="CG35" i="115"/>
  <c r="CG37" i="115"/>
  <c r="CG36" i="115"/>
  <c r="CW35" i="115"/>
  <c r="CW36" i="115"/>
  <c r="CW37" i="115"/>
  <c r="DZ35" i="115"/>
  <c r="DZ36" i="115"/>
  <c r="DZ37" i="115"/>
  <c r="FH35" i="115"/>
  <c r="FH36" i="115"/>
  <c r="FH37" i="115"/>
  <c r="DL35" i="115"/>
  <c r="DL37" i="115"/>
  <c r="DL36" i="115"/>
  <c r="FN35" i="115"/>
  <c r="FN37" i="115"/>
  <c r="FN36" i="115"/>
  <c r="FE35" i="115"/>
  <c r="FE36" i="115"/>
  <c r="FE37" i="115"/>
  <c r="EJ35" i="115"/>
  <c r="EJ36" i="115"/>
  <c r="EJ37" i="115"/>
  <c r="FQ35" i="115"/>
  <c r="FQ37" i="115"/>
  <c r="FQ36" i="115"/>
  <c r="DW35" i="115"/>
  <c r="DW37" i="115"/>
  <c r="DW36" i="115"/>
  <c r="GE35" i="115"/>
  <c r="GE36" i="115"/>
  <c r="GE37" i="115"/>
  <c r="HB35" i="115"/>
  <c r="HB37" i="115"/>
  <c r="HB36" i="115"/>
  <c r="HG37" i="115"/>
  <c r="HG36" i="115"/>
  <c r="HG35" i="115"/>
  <c r="EK34" i="112"/>
  <c r="EK41" i="112" s="1"/>
  <c r="EK54" i="112" s="1"/>
  <c r="EK58" i="112" s="1"/>
  <c r="FY34" i="100"/>
  <c r="FY41" i="100" s="1"/>
  <c r="FY54" i="100" s="1"/>
  <c r="FY58" i="100" s="1"/>
  <c r="BI35" i="106"/>
  <c r="BI36" i="106"/>
  <c r="BI37" i="106"/>
  <c r="CW37" i="106"/>
  <c r="CW35" i="106"/>
  <c r="CW36" i="106"/>
  <c r="AT35" i="106"/>
  <c r="AT37" i="106"/>
  <c r="AT36" i="106"/>
  <c r="BA35" i="106"/>
  <c r="BA36" i="106"/>
  <c r="BA37" i="106"/>
  <c r="AI35" i="106"/>
  <c r="AI36" i="106"/>
  <c r="AI37" i="106"/>
  <c r="BE35" i="106"/>
  <c r="BE37" i="106"/>
  <c r="BE36" i="106"/>
  <c r="BK35" i="106"/>
  <c r="BK36" i="106"/>
  <c r="BK37" i="106"/>
  <c r="DC35" i="106"/>
  <c r="DC37" i="106"/>
  <c r="DC36" i="106"/>
  <c r="EY35" i="106"/>
  <c r="EY37" i="106"/>
  <c r="EY36" i="106"/>
  <c r="HA35" i="106"/>
  <c r="HA37" i="106"/>
  <c r="HA36" i="106"/>
  <c r="CF37" i="106"/>
  <c r="CF36" i="106"/>
  <c r="CF35" i="106"/>
  <c r="EJ37" i="106"/>
  <c r="EJ35" i="106"/>
  <c r="EJ36" i="106"/>
  <c r="FX37" i="106"/>
  <c r="FX35" i="106"/>
  <c r="FX36" i="106"/>
  <c r="DX37" i="106"/>
  <c r="DX35" i="106"/>
  <c r="DX36" i="106"/>
  <c r="CM35" i="106"/>
  <c r="CM36" i="106"/>
  <c r="CM37" i="106"/>
  <c r="BH35" i="106"/>
  <c r="BH37" i="106"/>
  <c r="BH36" i="106"/>
  <c r="BZ35" i="106"/>
  <c r="BZ37" i="106"/>
  <c r="BZ36" i="106"/>
  <c r="DZ35" i="106"/>
  <c r="DZ37" i="106"/>
  <c r="DZ36" i="106"/>
  <c r="GJ35" i="106"/>
  <c r="GJ36" i="106"/>
  <c r="GJ37" i="106"/>
  <c r="GS36" i="106"/>
  <c r="GS35" i="106"/>
  <c r="GS37" i="106"/>
  <c r="EW35" i="106"/>
  <c r="EW37" i="106"/>
  <c r="EW36" i="106"/>
  <c r="CZ36" i="106"/>
  <c r="CZ35" i="106"/>
  <c r="CZ37" i="106"/>
  <c r="FB35" i="106"/>
  <c r="FB37" i="106"/>
  <c r="FB36" i="106"/>
  <c r="GZ35" i="106"/>
  <c r="GZ37" i="106"/>
  <c r="GZ36" i="106"/>
  <c r="EI36" i="109"/>
  <c r="EI37" i="109"/>
  <c r="EI35" i="109"/>
  <c r="AC35" i="109"/>
  <c r="AC36" i="109"/>
  <c r="AC37" i="109"/>
  <c r="AF35" i="109"/>
  <c r="AF36" i="109"/>
  <c r="AF37" i="109"/>
  <c r="EW36" i="109"/>
  <c r="EW37" i="109"/>
  <c r="EW35" i="109"/>
  <c r="EA36" i="109"/>
  <c r="EA35" i="109"/>
  <c r="EA37" i="109"/>
  <c r="T35" i="109"/>
  <c r="T36" i="109"/>
  <c r="T37" i="109"/>
  <c r="CO36" i="109"/>
  <c r="CO35" i="109"/>
  <c r="CO37" i="109"/>
  <c r="BF35" i="109"/>
  <c r="BF37" i="109"/>
  <c r="BF36" i="109"/>
  <c r="DU35" i="109"/>
  <c r="DU36" i="109"/>
  <c r="DU37" i="109"/>
  <c r="EU35" i="109"/>
  <c r="EU36" i="109"/>
  <c r="EU37" i="109"/>
  <c r="GO35" i="109"/>
  <c r="GO37" i="109"/>
  <c r="GO36" i="109"/>
  <c r="CJ36" i="109"/>
  <c r="CJ37" i="109"/>
  <c r="CJ35" i="109"/>
  <c r="EB35" i="109"/>
  <c r="EB37" i="109"/>
  <c r="EB36" i="109"/>
  <c r="FL36" i="109"/>
  <c r="FL35" i="109"/>
  <c r="FL37" i="109"/>
  <c r="GT36" i="109"/>
  <c r="GT35" i="109"/>
  <c r="GT37" i="109"/>
  <c r="BZ37" i="109"/>
  <c r="BZ35" i="109"/>
  <c r="BZ36" i="109"/>
  <c r="FH35" i="109"/>
  <c r="FH37" i="109"/>
  <c r="FH36" i="109"/>
  <c r="CC36" i="109"/>
  <c r="CC35" i="109"/>
  <c r="CC37" i="109"/>
  <c r="GI35" i="109"/>
  <c r="GI36" i="109"/>
  <c r="GI37" i="109"/>
  <c r="EL35" i="109"/>
  <c r="EL37" i="109"/>
  <c r="EL36" i="109"/>
  <c r="GV36" i="109"/>
  <c r="GV35" i="109"/>
  <c r="GV37" i="109"/>
  <c r="GE35" i="109"/>
  <c r="GE36" i="109"/>
  <c r="GE37" i="109"/>
  <c r="HE36" i="109"/>
  <c r="HE37" i="109"/>
  <c r="HE35" i="109"/>
  <c r="BJ35" i="109"/>
  <c r="BJ37" i="109"/>
  <c r="BJ36" i="109"/>
  <c r="DV35" i="109"/>
  <c r="DV37" i="109"/>
  <c r="DV36" i="109"/>
  <c r="T35" i="115"/>
  <c r="T36" i="115"/>
  <c r="T37" i="115"/>
  <c r="EF35" i="115"/>
  <c r="EF36" i="115"/>
  <c r="EF37" i="115"/>
  <c r="AR35" i="115"/>
  <c r="AR36" i="115"/>
  <c r="AR37" i="115"/>
  <c r="BS35" i="115"/>
  <c r="BS36" i="115"/>
  <c r="BS37" i="115"/>
  <c r="EQ35" i="115"/>
  <c r="EQ36" i="115"/>
  <c r="EQ37" i="115"/>
  <c r="HC35" i="115"/>
  <c r="HC37" i="115"/>
  <c r="HC36" i="115"/>
  <c r="AA34" i="100"/>
  <c r="AA41" i="100" s="1"/>
  <c r="AA54" i="100" s="1"/>
  <c r="J101" i="87"/>
  <c r="J75" i="87"/>
  <c r="FK35" i="115"/>
  <c r="FK36" i="115"/>
  <c r="FK37" i="115"/>
  <c r="BB35" i="115"/>
  <c r="BB37" i="115"/>
  <c r="BB36" i="115"/>
  <c r="BJ34" i="112"/>
  <c r="BJ41" i="112" s="1"/>
  <c r="BJ54" i="112" s="1"/>
  <c r="BJ58" i="112" s="1"/>
  <c r="CG75" i="87"/>
  <c r="CG101" i="87"/>
  <c r="B35" i="115"/>
  <c r="B37" i="115"/>
  <c r="B36" i="115"/>
  <c r="AD35" i="115"/>
  <c r="AD36" i="115"/>
  <c r="AD37" i="115"/>
  <c r="FA34" i="112"/>
  <c r="FA41" i="112" s="1"/>
  <c r="FA54" i="112" s="1"/>
  <c r="FA58" i="112" s="1"/>
  <c r="BY34" i="112"/>
  <c r="BY41" i="112" s="1"/>
  <c r="BY54" i="112" s="1"/>
  <c r="BY58" i="112" s="1"/>
  <c r="EY34" i="112"/>
  <c r="EY41" i="112" s="1"/>
  <c r="EY54" i="112" s="1"/>
  <c r="EY58" i="112" s="1"/>
  <c r="EH34" i="112"/>
  <c r="EH41" i="112" s="1"/>
  <c r="EH54" i="112" s="1"/>
  <c r="EH58" i="112" s="1"/>
  <c r="AZ34" i="112"/>
  <c r="AZ41" i="112" s="1"/>
  <c r="AZ54" i="112" s="1"/>
  <c r="AZ58" i="112" s="1"/>
  <c r="HG34" i="100"/>
  <c r="HG41" i="100" s="1"/>
  <c r="HG54" i="100" s="1"/>
  <c r="HG58" i="100" s="1"/>
  <c r="EY34" i="100"/>
  <c r="EY41" i="100" s="1"/>
  <c r="EY54" i="100" s="1"/>
  <c r="EY58" i="100" s="1"/>
  <c r="BG34" i="100"/>
  <c r="BG41" i="100" s="1"/>
  <c r="BG54" i="100" s="1"/>
  <c r="CV34" i="100"/>
  <c r="CV41" i="100" s="1"/>
  <c r="CV54" i="100" s="1"/>
  <c r="EI34" i="100"/>
  <c r="EI41" i="100" s="1"/>
  <c r="EI54" i="100" s="1"/>
  <c r="EI58" i="100" s="1"/>
  <c r="BY34" i="100"/>
  <c r="BY41" i="100" s="1"/>
  <c r="BY54" i="100" s="1"/>
  <c r="EL34" i="100"/>
  <c r="EL41" i="100" s="1"/>
  <c r="EL54" i="100" s="1"/>
  <c r="EL58" i="100" s="1"/>
  <c r="FQ34" i="100"/>
  <c r="FQ41" i="100" s="1"/>
  <c r="FQ54" i="100" s="1"/>
  <c r="FQ58" i="100" s="1"/>
  <c r="AJ34" i="100"/>
  <c r="AJ41" i="100" s="1"/>
  <c r="AJ54" i="100" s="1"/>
  <c r="G75" i="87"/>
  <c r="G101" i="87"/>
  <c r="AJ35" i="115"/>
  <c r="AJ36" i="115"/>
  <c r="AJ37" i="115"/>
  <c r="AT35" i="115"/>
  <c r="AT37" i="115"/>
  <c r="AT36" i="115"/>
  <c r="X35" i="115"/>
  <c r="X36" i="115"/>
  <c r="X37" i="115"/>
  <c r="BX35" i="115"/>
  <c r="BX37" i="115"/>
  <c r="BX36" i="115"/>
  <c r="AW35" i="115"/>
  <c r="AW37" i="115"/>
  <c r="AW36" i="115"/>
  <c r="AY35" i="115"/>
  <c r="AY37" i="115"/>
  <c r="AY36" i="115"/>
  <c r="BP35" i="115"/>
  <c r="BP36" i="115"/>
  <c r="BP37" i="115"/>
  <c r="CY35" i="115"/>
  <c r="CY36" i="115"/>
  <c r="CY37" i="115"/>
  <c r="FG35" i="115"/>
  <c r="FG36" i="115"/>
  <c r="FG37" i="115"/>
  <c r="BU35" i="115"/>
  <c r="BU37" i="115"/>
  <c r="BU36" i="115"/>
  <c r="FO35" i="115"/>
  <c r="FO36" i="115"/>
  <c r="FO37" i="115"/>
  <c r="BZ35" i="115"/>
  <c r="BZ37" i="115"/>
  <c r="BZ36" i="115"/>
  <c r="AB35" i="115"/>
  <c r="AB37" i="115"/>
  <c r="AB36" i="115"/>
  <c r="DG35" i="115"/>
  <c r="DG37" i="115"/>
  <c r="DG36" i="115"/>
  <c r="Y35" i="115"/>
  <c r="Y36" i="115"/>
  <c r="Y37" i="115"/>
  <c r="BG35" i="115"/>
  <c r="BG37" i="115"/>
  <c r="BG36" i="115"/>
  <c r="CH35" i="115"/>
  <c r="CH36" i="115"/>
  <c r="CH37" i="115"/>
  <c r="DE35" i="115"/>
  <c r="DE36" i="115"/>
  <c r="DE37" i="115"/>
  <c r="EM35" i="115"/>
  <c r="EM37" i="115"/>
  <c r="EM36" i="115"/>
  <c r="FF35" i="115"/>
  <c r="FF37" i="115"/>
  <c r="FF36" i="115"/>
  <c r="EP35" i="115"/>
  <c r="EP36" i="115"/>
  <c r="EP37" i="115"/>
  <c r="FM35" i="115"/>
  <c r="FM37" i="115"/>
  <c r="FM36" i="115"/>
  <c r="DJ35" i="115"/>
  <c r="DJ36" i="115"/>
  <c r="DJ37" i="115"/>
  <c r="FR35" i="115"/>
  <c r="FR36" i="115"/>
  <c r="FR37" i="115"/>
  <c r="GM35" i="115"/>
  <c r="GM37" i="115"/>
  <c r="GM36" i="115"/>
  <c r="GQ35" i="115"/>
  <c r="GQ37" i="115"/>
  <c r="GQ36" i="115"/>
  <c r="AU34" i="112"/>
  <c r="AU41" i="112" s="1"/>
  <c r="AU54" i="112" s="1"/>
  <c r="AU58" i="112" s="1"/>
  <c r="EM34" i="100"/>
  <c r="EM41" i="100" s="1"/>
  <c r="EM54" i="100" s="1"/>
  <c r="EM58" i="100" s="1"/>
  <c r="HB75" i="87"/>
  <c r="HB101" i="87"/>
  <c r="GA34" i="100"/>
  <c r="GA41" i="100" s="1"/>
  <c r="GA54" i="100" s="1"/>
  <c r="GA58" i="100" s="1"/>
  <c r="AC34" i="100"/>
  <c r="AC41" i="100" s="1"/>
  <c r="AC54" i="100" s="1"/>
  <c r="DU34" i="112"/>
  <c r="DU41" i="112" s="1"/>
  <c r="DU54" i="112" s="1"/>
  <c r="DU58" i="112" s="1"/>
  <c r="BO34" i="112"/>
  <c r="BO41" i="112" s="1"/>
  <c r="BO54" i="112" s="1"/>
  <c r="BO58" i="112" s="1"/>
  <c r="HE34" i="112"/>
  <c r="HE41" i="112" s="1"/>
  <c r="HE54" i="112" s="1"/>
  <c r="HE58" i="112" s="1"/>
  <c r="DT34" i="112"/>
  <c r="DT41" i="112" s="1"/>
  <c r="DT54" i="112" s="1"/>
  <c r="DT58" i="112" s="1"/>
  <c r="HA34" i="100"/>
  <c r="HA41" i="100" s="1"/>
  <c r="HA54" i="100" s="1"/>
  <c r="HA58" i="100" s="1"/>
  <c r="BB34" i="100"/>
  <c r="BB41" i="100" s="1"/>
  <c r="BB54" i="100" s="1"/>
  <c r="AE34" i="112"/>
  <c r="AE41" i="112" s="1"/>
  <c r="AE54" i="112" s="1"/>
  <c r="AE58" i="112" s="1"/>
  <c r="GM34" i="112"/>
  <c r="GM41" i="112" s="1"/>
  <c r="GM54" i="112" s="1"/>
  <c r="GM58" i="112" s="1"/>
  <c r="DX34" i="112"/>
  <c r="DX41" i="112" s="1"/>
  <c r="DX54" i="112" s="1"/>
  <c r="DX58" i="112" s="1"/>
  <c r="DQ34" i="112"/>
  <c r="DQ41" i="112" s="1"/>
  <c r="DQ54" i="112" s="1"/>
  <c r="DQ58" i="112" s="1"/>
  <c r="ER34" i="100"/>
  <c r="ER41" i="100" s="1"/>
  <c r="ER54" i="100" s="1"/>
  <c r="ER58" i="100" s="1"/>
  <c r="GY34" i="100"/>
  <c r="GY41" i="100" s="1"/>
  <c r="GY54" i="100" s="1"/>
  <c r="GY58" i="100" s="1"/>
  <c r="DY34" i="100"/>
  <c r="DY41" i="100" s="1"/>
  <c r="DY54" i="100" s="1"/>
  <c r="DY58" i="100" s="1"/>
  <c r="AU34" i="100"/>
  <c r="AU41" i="100" s="1"/>
  <c r="AU54" i="100" s="1"/>
  <c r="CI34" i="100"/>
  <c r="CI41" i="100" s="1"/>
  <c r="CI54" i="100" s="1"/>
  <c r="EA34" i="100"/>
  <c r="EA41" i="100" s="1"/>
  <c r="EA54" i="100" s="1"/>
  <c r="EA58" i="100" s="1"/>
  <c r="GV34" i="100"/>
  <c r="GV41" i="100" s="1"/>
  <c r="GV54" i="100" s="1"/>
  <c r="GV58" i="100" s="1"/>
  <c r="DZ34" i="100"/>
  <c r="DZ41" i="100" s="1"/>
  <c r="DZ54" i="100" s="1"/>
  <c r="DZ58" i="100" s="1"/>
  <c r="DX34" i="100"/>
  <c r="DX41" i="100" s="1"/>
  <c r="DX54" i="100" s="1"/>
  <c r="DX58" i="100" s="1"/>
  <c r="DQ34" i="100"/>
  <c r="DQ41" i="100" s="1"/>
  <c r="DQ54" i="100" s="1"/>
  <c r="AM34" i="112"/>
  <c r="AM41" i="112" s="1"/>
  <c r="AM54" i="112" s="1"/>
  <c r="AM58" i="112" s="1"/>
  <c r="EP34" i="112"/>
  <c r="EP41" i="112" s="1"/>
  <c r="EP54" i="112" s="1"/>
  <c r="EP58" i="112" s="1"/>
  <c r="AV34" i="100"/>
  <c r="AV41" i="100" s="1"/>
  <c r="AV54" i="100" s="1"/>
  <c r="HH34" i="100"/>
  <c r="HH41" i="100" s="1"/>
  <c r="HH54" i="100" s="1"/>
  <c r="HH58" i="100" s="1"/>
  <c r="GE34" i="112"/>
  <c r="GE41" i="112" s="1"/>
  <c r="GE54" i="112" s="1"/>
  <c r="GE58" i="112" s="1"/>
  <c r="CY34" i="112"/>
  <c r="CY41" i="112" s="1"/>
  <c r="CY54" i="112" s="1"/>
  <c r="CY58" i="112" s="1"/>
  <c r="HI34" i="100"/>
  <c r="HI41" i="100" s="1"/>
  <c r="HI54" i="100" s="1"/>
  <c r="HI58" i="100" s="1"/>
  <c r="AM34" i="100"/>
  <c r="AM41" i="100" s="1"/>
  <c r="AM54" i="100" s="1"/>
  <c r="FW34" i="112"/>
  <c r="FW41" i="112" s="1"/>
  <c r="FW54" i="112" s="1"/>
  <c r="FW58" i="112" s="1"/>
  <c r="GZ34" i="112"/>
  <c r="GZ41" i="112" s="1"/>
  <c r="GZ54" i="112" s="1"/>
  <c r="GZ58" i="112" s="1"/>
  <c r="DP34" i="112"/>
  <c r="DP41" i="112" s="1"/>
  <c r="DP54" i="112" s="1"/>
  <c r="DP58" i="112" s="1"/>
  <c r="CK34" i="112"/>
  <c r="CK41" i="112" s="1"/>
  <c r="CK54" i="112" s="1"/>
  <c r="CK58" i="112" s="1"/>
  <c r="BM36" i="106"/>
  <c r="BM35" i="106"/>
  <c r="BM37" i="106"/>
  <c r="R35" i="106"/>
  <c r="R37" i="106"/>
  <c r="R36" i="106"/>
  <c r="EC37" i="106"/>
  <c r="EC35" i="106"/>
  <c r="EC36" i="106"/>
  <c r="AX35" i="106"/>
  <c r="AX36" i="106"/>
  <c r="AX37" i="106"/>
  <c r="BQ35" i="106"/>
  <c r="BQ37" i="106"/>
  <c r="BQ36" i="106"/>
  <c r="AN35" i="106"/>
  <c r="AN36" i="106"/>
  <c r="AN37" i="106"/>
  <c r="BG35" i="106"/>
  <c r="BG36" i="106"/>
  <c r="BG37" i="106"/>
  <c r="CA35" i="106"/>
  <c r="CA37" i="106"/>
  <c r="CA36" i="106"/>
  <c r="DE35" i="106"/>
  <c r="DE37" i="106"/>
  <c r="DE36" i="106"/>
  <c r="FC35" i="106"/>
  <c r="FC36" i="106"/>
  <c r="FC37" i="106"/>
  <c r="HE35" i="106"/>
  <c r="HE37" i="106"/>
  <c r="HE36" i="106"/>
  <c r="CH36" i="106"/>
  <c r="CH35" i="106"/>
  <c r="CH37" i="106"/>
  <c r="ER37" i="106"/>
  <c r="ER35" i="106"/>
  <c r="ER36" i="106"/>
  <c r="GL37" i="106"/>
  <c r="GL36" i="106"/>
  <c r="GL35" i="106"/>
  <c r="EN36" i="106"/>
  <c r="EN35" i="106"/>
  <c r="EN37" i="106"/>
  <c r="DW36" i="106"/>
  <c r="DW35" i="106"/>
  <c r="DW37" i="106"/>
  <c r="BJ35" i="106"/>
  <c r="BJ36" i="106"/>
  <c r="BJ37" i="106"/>
  <c r="CL35" i="106"/>
  <c r="CL36" i="106"/>
  <c r="CL37" i="106"/>
  <c r="EB35" i="106"/>
  <c r="EB36" i="106"/>
  <c r="EB37" i="106"/>
  <c r="GN35" i="106"/>
  <c r="GN36" i="106"/>
  <c r="GN37" i="106"/>
  <c r="CC36" i="106"/>
  <c r="CC35" i="106"/>
  <c r="CC37" i="106"/>
  <c r="FE35" i="106"/>
  <c r="FE36" i="106"/>
  <c r="FE37" i="106"/>
  <c r="DF35" i="106"/>
  <c r="DF37" i="106"/>
  <c r="DF36" i="106"/>
  <c r="FJ35" i="106"/>
  <c r="FJ37" i="106"/>
  <c r="FJ36" i="106"/>
  <c r="HB37" i="106"/>
  <c r="HB35" i="106"/>
  <c r="HB36" i="106"/>
  <c r="AS34" i="100"/>
  <c r="AS41" i="100" s="1"/>
  <c r="AS54" i="100" s="1"/>
  <c r="GX34" i="112"/>
  <c r="GX41" i="112" s="1"/>
  <c r="GX54" i="112" s="1"/>
  <c r="GX58" i="112" s="1"/>
  <c r="DH34" i="112"/>
  <c r="DH41" i="112" s="1"/>
  <c r="DH54" i="112" s="1"/>
  <c r="DH58" i="112" s="1"/>
  <c r="BL34" i="112"/>
  <c r="BL41" i="112" s="1"/>
  <c r="BL54" i="112" s="1"/>
  <c r="BL58" i="112" s="1"/>
  <c r="BX34" i="112"/>
  <c r="BX41" i="112" s="1"/>
  <c r="BX54" i="112" s="1"/>
  <c r="BX58" i="112" s="1"/>
  <c r="CM34" i="100"/>
  <c r="CM41" i="100" s="1"/>
  <c r="CM54" i="100" s="1"/>
  <c r="BQ34" i="100"/>
  <c r="BQ41" i="100" s="1"/>
  <c r="BQ54" i="100" s="1"/>
  <c r="EO34" i="100"/>
  <c r="EO41" i="100" s="1"/>
  <c r="EO54" i="100" s="1"/>
  <c r="EO58" i="100" s="1"/>
  <c r="EZ34" i="100"/>
  <c r="EZ41" i="100" s="1"/>
  <c r="EZ54" i="100" s="1"/>
  <c r="EZ58" i="100" s="1"/>
  <c r="FW34" i="100"/>
  <c r="FW41" i="100" s="1"/>
  <c r="FW54" i="100" s="1"/>
  <c r="FW58" i="100" s="1"/>
  <c r="V35" i="109"/>
  <c r="V37" i="109"/>
  <c r="V36" i="109"/>
  <c r="EY35" i="109"/>
  <c r="EY37" i="109"/>
  <c r="EY36" i="109"/>
  <c r="AJ35" i="109"/>
  <c r="AJ37" i="109"/>
  <c r="AJ36" i="109"/>
  <c r="AG35" i="109"/>
  <c r="AG36" i="109"/>
  <c r="AG37" i="109"/>
  <c r="AA35" i="109"/>
  <c r="AA36" i="109"/>
  <c r="AA37" i="109"/>
  <c r="AN35" i="109"/>
  <c r="AN36" i="109"/>
  <c r="AN37" i="109"/>
  <c r="DE36" i="109"/>
  <c r="DE35" i="109"/>
  <c r="DE37" i="109"/>
  <c r="BO36" i="109"/>
  <c r="BO35" i="109"/>
  <c r="BO37" i="109"/>
  <c r="DW35" i="109"/>
  <c r="DW36" i="109"/>
  <c r="DW37" i="109"/>
  <c r="FA35" i="109"/>
  <c r="FA37" i="109"/>
  <c r="FA36" i="109"/>
  <c r="GS35" i="109"/>
  <c r="GS37" i="109"/>
  <c r="GS36" i="109"/>
  <c r="CT37" i="109"/>
  <c r="CT35" i="109"/>
  <c r="CT36" i="109"/>
  <c r="EH35" i="109"/>
  <c r="EH37" i="109"/>
  <c r="EH36" i="109"/>
  <c r="FR37" i="109"/>
  <c r="FR35" i="109"/>
  <c r="FR36" i="109"/>
  <c r="GZ35" i="109"/>
  <c r="GZ37" i="109"/>
  <c r="GZ36" i="109"/>
  <c r="CG37" i="109"/>
  <c r="CG35" i="109"/>
  <c r="CG36" i="109"/>
  <c r="FP37" i="109"/>
  <c r="FP35" i="109"/>
  <c r="FP36" i="109"/>
  <c r="CW35" i="109"/>
  <c r="CW37" i="109"/>
  <c r="CW36" i="109"/>
  <c r="HA35" i="109"/>
  <c r="HA36" i="109"/>
  <c r="HA37" i="109"/>
  <c r="ER35" i="109"/>
  <c r="ER36" i="109"/>
  <c r="ER37" i="109"/>
  <c r="FK35" i="109"/>
  <c r="FK37" i="109"/>
  <c r="FK36" i="109"/>
  <c r="GG36" i="109"/>
  <c r="GG35" i="109"/>
  <c r="GG37" i="109"/>
  <c r="HG37" i="109"/>
  <c r="HG35" i="109"/>
  <c r="HG36" i="109"/>
  <c r="BT36" i="109"/>
  <c r="BT35" i="109"/>
  <c r="BT37" i="109"/>
  <c r="DX35" i="109"/>
  <c r="DX36" i="109"/>
  <c r="DX37" i="109"/>
  <c r="GR34" i="112"/>
  <c r="GR41" i="112" s="1"/>
  <c r="GR54" i="112" s="1"/>
  <c r="GR58" i="112" s="1"/>
  <c r="CX34" i="112"/>
  <c r="CX41" i="112" s="1"/>
  <c r="CX54" i="112" s="1"/>
  <c r="CX58" i="112" s="1"/>
  <c r="W34" i="100"/>
  <c r="W41" i="100" s="1"/>
  <c r="W54" i="100" s="1"/>
  <c r="FI34" i="100"/>
  <c r="FI41" i="100" s="1"/>
  <c r="FI54" i="100" s="1"/>
  <c r="FI58" i="100" s="1"/>
  <c r="BS34" i="100"/>
  <c r="BS41" i="100" s="1"/>
  <c r="BS54" i="100" s="1"/>
  <c r="FB34" i="100"/>
  <c r="FB41" i="100" s="1"/>
  <c r="FB54" i="100" s="1"/>
  <c r="FB58" i="100" s="1"/>
  <c r="GC34" i="100"/>
  <c r="GC41" i="100" s="1"/>
  <c r="GC54" i="100" s="1"/>
  <c r="GC58" i="100" s="1"/>
  <c r="BT34" i="100"/>
  <c r="BT41" i="100" s="1"/>
  <c r="BT54" i="100" s="1"/>
  <c r="CI35" i="106"/>
  <c r="CI37" i="106"/>
  <c r="CI36" i="106"/>
  <c r="AA35" i="106"/>
  <c r="AA36" i="106"/>
  <c r="AA37" i="106"/>
  <c r="ES36" i="106"/>
  <c r="ES37" i="106"/>
  <c r="ES35" i="106"/>
  <c r="T35" i="106"/>
  <c r="T37" i="106"/>
  <c r="T36" i="106"/>
  <c r="BS35" i="106"/>
  <c r="BS36" i="106"/>
  <c r="BS37" i="106"/>
  <c r="BU36" i="106"/>
  <c r="BU35" i="106"/>
  <c r="BU37" i="106"/>
  <c r="AR35" i="106"/>
  <c r="AR37" i="106"/>
  <c r="AR36" i="106"/>
  <c r="CG36" i="106"/>
  <c r="CG37" i="106"/>
  <c r="CG35" i="106"/>
  <c r="CQ35" i="106"/>
  <c r="CQ36" i="106"/>
  <c r="CQ37" i="106"/>
  <c r="DG35" i="106"/>
  <c r="DG36" i="106"/>
  <c r="DG37" i="106"/>
  <c r="FK35" i="106"/>
  <c r="FK37" i="106"/>
  <c r="FK36" i="106"/>
  <c r="HG35" i="106"/>
  <c r="HG37" i="106"/>
  <c r="HG36" i="106"/>
  <c r="CN37" i="106"/>
  <c r="CN36" i="106"/>
  <c r="CN35" i="106"/>
  <c r="EZ36" i="106"/>
  <c r="EZ35" i="106"/>
  <c r="EZ37" i="106"/>
  <c r="GX36" i="106"/>
  <c r="GX37" i="106"/>
  <c r="GX35" i="106"/>
  <c r="EV36" i="106"/>
  <c r="EV35" i="106"/>
  <c r="EV37" i="106"/>
  <c r="FI37" i="106"/>
  <c r="FI35" i="106"/>
  <c r="FI36" i="106"/>
  <c r="BL35" i="106"/>
  <c r="BL37" i="106"/>
  <c r="BL36" i="106"/>
  <c r="CP35" i="106"/>
  <c r="CP37" i="106"/>
  <c r="CP36" i="106"/>
  <c r="EF35" i="106"/>
  <c r="EF37" i="106"/>
  <c r="EF36" i="106"/>
  <c r="FO36" i="106"/>
  <c r="FO35" i="106"/>
  <c r="FO37" i="106"/>
  <c r="CS36" i="106"/>
  <c r="CS35" i="106"/>
  <c r="CS37" i="106"/>
  <c r="FM35" i="106"/>
  <c r="FM36" i="106"/>
  <c r="FM37" i="106"/>
  <c r="DJ37" i="106"/>
  <c r="DJ35" i="106"/>
  <c r="DJ36" i="106"/>
  <c r="FR35" i="106"/>
  <c r="FR36" i="106"/>
  <c r="FR37" i="106"/>
  <c r="HH36" i="106"/>
  <c r="HH35" i="106"/>
  <c r="HH37" i="106"/>
  <c r="CQ34" i="112"/>
  <c r="CQ41" i="112" s="1"/>
  <c r="CQ54" i="112" s="1"/>
  <c r="CQ58" i="112" s="1"/>
  <c r="FV34" i="100"/>
  <c r="FV41" i="100" s="1"/>
  <c r="FV54" i="100" s="1"/>
  <c r="FV58" i="100" s="1"/>
  <c r="BL34" i="100"/>
  <c r="BL41" i="100" s="1"/>
  <c r="BL54" i="100" s="1"/>
  <c r="FG34" i="100"/>
  <c r="FG41" i="100" s="1"/>
  <c r="FG54" i="100" s="1"/>
  <c r="FG58" i="100" s="1"/>
  <c r="DJ34" i="100"/>
  <c r="DJ41" i="100" s="1"/>
  <c r="DJ54" i="100" s="1"/>
  <c r="CO34" i="100"/>
  <c r="CO41" i="100" s="1"/>
  <c r="CO54" i="100" s="1"/>
  <c r="AT34" i="100"/>
  <c r="AT41" i="100" s="1"/>
  <c r="AT54" i="100" s="1"/>
  <c r="CG34" i="112"/>
  <c r="CG41" i="112" s="1"/>
  <c r="CG54" i="112" s="1"/>
  <c r="CG58" i="112" s="1"/>
  <c r="AH35" i="109"/>
  <c r="AH37" i="109"/>
  <c r="AH36" i="109"/>
  <c r="X35" i="109"/>
  <c r="X36" i="109"/>
  <c r="X37" i="109"/>
  <c r="AO35" i="109"/>
  <c r="AO37" i="109"/>
  <c r="AO36" i="109"/>
  <c r="BG35" i="109"/>
  <c r="BG37" i="109"/>
  <c r="BG36" i="109"/>
  <c r="AD35" i="109"/>
  <c r="AD36" i="109"/>
  <c r="AD37" i="109"/>
  <c r="AQ36" i="109"/>
  <c r="AQ37" i="109"/>
  <c r="AQ35" i="109"/>
  <c r="CI35" i="109"/>
  <c r="CI36" i="109"/>
  <c r="CI37" i="109"/>
  <c r="EC35" i="109"/>
  <c r="EC36" i="109"/>
  <c r="EC37" i="109"/>
  <c r="FG35" i="109"/>
  <c r="FG37" i="109"/>
  <c r="FG36" i="109"/>
  <c r="AZ36" i="109"/>
  <c r="AZ35" i="109"/>
  <c r="AZ37" i="109"/>
  <c r="CX37" i="109"/>
  <c r="CX36" i="109"/>
  <c r="CX35" i="109"/>
  <c r="EN35" i="109"/>
  <c r="EN37" i="109"/>
  <c r="EN36" i="109"/>
  <c r="FT35" i="109"/>
  <c r="FT37" i="109"/>
  <c r="FT36" i="109"/>
  <c r="HB37" i="109"/>
  <c r="HB35" i="109"/>
  <c r="HB36" i="109"/>
  <c r="CL37" i="109"/>
  <c r="CL35" i="109"/>
  <c r="CL36" i="109"/>
  <c r="FX35" i="109"/>
  <c r="FX37" i="109"/>
  <c r="FX36" i="109"/>
  <c r="DG35" i="109"/>
  <c r="DG36" i="109"/>
  <c r="DG37" i="109"/>
  <c r="HI37" i="109"/>
  <c r="HI35" i="109"/>
  <c r="HI36" i="109"/>
  <c r="FB35" i="109"/>
  <c r="FB37" i="109"/>
  <c r="FB36" i="109"/>
  <c r="FM36" i="109"/>
  <c r="FM35" i="109"/>
  <c r="FM37" i="109"/>
  <c r="GK35" i="109"/>
  <c r="GK36" i="109"/>
  <c r="GK37" i="109"/>
  <c r="BE35" i="109"/>
  <c r="BE37" i="109"/>
  <c r="BE36" i="109"/>
  <c r="BX36" i="109"/>
  <c r="BX35" i="109"/>
  <c r="BX37" i="109"/>
  <c r="ED37" i="109"/>
  <c r="ED35" i="109"/>
  <c r="ED36" i="109"/>
  <c r="CM35" i="115"/>
  <c r="CM36" i="115"/>
  <c r="CM37" i="115"/>
  <c r="Y75" i="87"/>
  <c r="Y101" i="87"/>
  <c r="Q35" i="115"/>
  <c r="Q36" i="115"/>
  <c r="Q37" i="115"/>
  <c r="V35" i="115"/>
  <c r="V36" i="115"/>
  <c r="V37" i="115"/>
  <c r="ES35" i="115"/>
  <c r="ES37" i="115"/>
  <c r="ES36" i="115"/>
  <c r="CO35" i="115"/>
  <c r="CO37" i="115"/>
  <c r="CO36" i="115"/>
  <c r="ER35" i="115"/>
  <c r="ER36" i="115"/>
  <c r="ER37" i="115"/>
  <c r="DT35" i="115"/>
  <c r="DT37" i="115"/>
  <c r="DT36" i="115"/>
  <c r="GW35" i="115"/>
  <c r="GW37" i="115"/>
  <c r="GW36" i="115"/>
  <c r="GX37" i="115"/>
  <c r="GX35" i="115"/>
  <c r="GX36" i="115"/>
  <c r="DJ75" i="87"/>
  <c r="DJ101" i="87"/>
  <c r="HD34" i="100"/>
  <c r="HD41" i="100" s="1"/>
  <c r="HD54" i="100" s="1"/>
  <c r="HD58" i="100" s="1"/>
  <c r="CG34" i="100"/>
  <c r="CG41" i="100" s="1"/>
  <c r="CG54" i="100" s="1"/>
  <c r="EX34" i="100"/>
  <c r="EX41" i="100" s="1"/>
  <c r="EX54" i="100" s="1"/>
  <c r="EX58" i="100" s="1"/>
  <c r="DA34" i="100"/>
  <c r="DA41" i="100" s="1"/>
  <c r="DA54" i="100" s="1"/>
  <c r="CB34" i="100"/>
  <c r="CB41" i="100" s="1"/>
  <c r="CB54" i="100" s="1"/>
  <c r="BF34" i="100"/>
  <c r="BF41" i="100" s="1"/>
  <c r="BF54" i="100" s="1"/>
  <c r="AW34" i="112"/>
  <c r="AW41" i="112" s="1"/>
  <c r="AW54" i="112" s="1"/>
  <c r="AW58" i="112" s="1"/>
  <c r="DA34" i="112"/>
  <c r="DA41" i="112" s="1"/>
  <c r="DA54" i="112" s="1"/>
  <c r="DA58" i="112" s="1"/>
  <c r="FD34" i="100"/>
  <c r="FD41" i="100" s="1"/>
  <c r="FD54" i="100" s="1"/>
  <c r="FD58" i="100" s="1"/>
  <c r="EE34" i="100"/>
  <c r="EE41" i="100" s="1"/>
  <c r="EE54" i="100" s="1"/>
  <c r="EE58" i="100" s="1"/>
  <c r="AW34" i="100"/>
  <c r="AW41" i="100" s="1"/>
  <c r="AW54" i="100" s="1"/>
  <c r="CJ34" i="100"/>
  <c r="CJ41" i="100" s="1"/>
  <c r="CJ54" i="100" s="1"/>
  <c r="EB34" i="100"/>
  <c r="EB41" i="100" s="1"/>
  <c r="EB54" i="100" s="1"/>
  <c r="EB58" i="100" s="1"/>
  <c r="ES34" i="100"/>
  <c r="ES41" i="100" s="1"/>
  <c r="ES54" i="100" s="1"/>
  <c r="ES58" i="100" s="1"/>
  <c r="AL34" i="100"/>
  <c r="AL41" i="100" s="1"/>
  <c r="AL54" i="100" s="1"/>
  <c r="AQ34" i="112"/>
  <c r="AQ41" i="112" s="1"/>
  <c r="AQ54" i="112" s="1"/>
  <c r="AQ58" i="112" s="1"/>
  <c r="GV34" i="112"/>
  <c r="GV41" i="112" s="1"/>
  <c r="GV54" i="112" s="1"/>
  <c r="GV58" i="112" s="1"/>
  <c r="BQ34" i="112"/>
  <c r="BQ41" i="112" s="1"/>
  <c r="BQ54" i="112" s="1"/>
  <c r="BQ58" i="112" s="1"/>
  <c r="AI34" i="100"/>
  <c r="AI41" i="100" s="1"/>
  <c r="AI54" i="100" s="1"/>
  <c r="AH34" i="112"/>
  <c r="AH41" i="112" s="1"/>
  <c r="AH54" i="112" s="1"/>
  <c r="AH58" i="112" s="1"/>
  <c r="DV34" i="112"/>
  <c r="DV41" i="112" s="1"/>
  <c r="DV54" i="112" s="1"/>
  <c r="DV58" i="112" s="1"/>
  <c r="FD34" i="112"/>
  <c r="FD41" i="112" s="1"/>
  <c r="FD54" i="112" s="1"/>
  <c r="FD58" i="112" s="1"/>
  <c r="DM34" i="100"/>
  <c r="DM41" i="100" s="1"/>
  <c r="DM54" i="100" s="1"/>
  <c r="CD34" i="100"/>
  <c r="CD41" i="100" s="1"/>
  <c r="CD54" i="100" s="1"/>
  <c r="DT34" i="100"/>
  <c r="DT41" i="100" s="1"/>
  <c r="DT54" i="100" s="1"/>
  <c r="DT58" i="100" s="1"/>
  <c r="R34" i="100"/>
  <c r="R41" i="100" s="1"/>
  <c r="R54" i="100" s="1"/>
  <c r="AP34" i="100"/>
  <c r="AP41" i="100" s="1"/>
  <c r="AP54" i="100" s="1"/>
  <c r="AA34" i="112"/>
  <c r="AA41" i="112" s="1"/>
  <c r="AA54" i="112" s="1"/>
  <c r="AA58" i="112" s="1"/>
  <c r="DI36" i="106"/>
  <c r="DI35" i="106"/>
  <c r="DI37" i="106"/>
  <c r="BW35" i="106"/>
  <c r="BW36" i="106"/>
  <c r="BW37" i="106"/>
  <c r="AK35" i="106"/>
  <c r="AK36" i="106"/>
  <c r="AK37" i="106"/>
  <c r="Y35" i="106"/>
  <c r="Y36" i="106"/>
  <c r="Y37" i="106"/>
  <c r="CE35" i="106"/>
  <c r="CE36" i="106"/>
  <c r="CE37" i="106"/>
  <c r="BO35" i="106"/>
  <c r="BO36" i="106"/>
  <c r="BO37" i="106"/>
  <c r="DU37" i="106"/>
  <c r="DU35" i="106"/>
  <c r="DU36" i="106"/>
  <c r="DO37" i="106"/>
  <c r="DO35" i="106"/>
  <c r="DO36" i="106"/>
  <c r="DK35" i="106"/>
  <c r="DK37" i="106"/>
  <c r="DK36" i="106"/>
  <c r="GG36" i="106"/>
  <c r="GG35" i="106"/>
  <c r="GG37" i="106"/>
  <c r="HI37" i="106"/>
  <c r="HI35" i="106"/>
  <c r="HI36" i="106"/>
  <c r="CR36" i="106"/>
  <c r="CR35" i="106"/>
  <c r="CR37" i="106"/>
  <c r="FF37" i="106"/>
  <c r="FF35" i="106"/>
  <c r="FF36" i="106"/>
  <c r="HD36" i="106"/>
  <c r="HD35" i="106"/>
  <c r="HD37" i="106"/>
  <c r="FL37" i="106"/>
  <c r="FL35" i="106"/>
  <c r="FL36" i="106"/>
  <c r="FQ35" i="106"/>
  <c r="FQ36" i="106"/>
  <c r="FQ37" i="106"/>
  <c r="BN35" i="106"/>
  <c r="BN37" i="106"/>
  <c r="BN36" i="106"/>
  <c r="CT35" i="106"/>
  <c r="CT37" i="106"/>
  <c r="CT36" i="106"/>
  <c r="EP35" i="106"/>
  <c r="EP37" i="106"/>
  <c r="EP36" i="106"/>
  <c r="FY37" i="106"/>
  <c r="FY35" i="106"/>
  <c r="FY36" i="106"/>
  <c r="DA35" i="106"/>
  <c r="DA36" i="106"/>
  <c r="DA37" i="106"/>
  <c r="FS36" i="106"/>
  <c r="FS37" i="106"/>
  <c r="FS35" i="106"/>
  <c r="DR35" i="106"/>
  <c r="DR37" i="106"/>
  <c r="DR36" i="106"/>
  <c r="FZ35" i="106"/>
  <c r="FZ37" i="106"/>
  <c r="FZ36" i="106"/>
  <c r="GF34" i="112"/>
  <c r="GF41" i="112" s="1"/>
  <c r="GF54" i="112" s="1"/>
  <c r="GF58" i="112" s="1"/>
  <c r="AK35" i="109"/>
  <c r="AK36" i="109"/>
  <c r="AK37" i="109"/>
  <c r="AB35" i="109"/>
  <c r="AB37" i="109"/>
  <c r="AB36" i="109"/>
  <c r="AU36" i="109"/>
  <c r="AU35" i="109"/>
  <c r="AU37" i="109"/>
  <c r="BW37" i="109"/>
  <c r="BW35" i="109"/>
  <c r="BW36" i="109"/>
  <c r="AM35" i="109"/>
  <c r="AM37" i="109"/>
  <c r="AM36" i="109"/>
  <c r="AW35" i="109"/>
  <c r="AW37" i="109"/>
  <c r="AW36" i="109"/>
  <c r="CY36" i="109"/>
  <c r="CY35" i="109"/>
  <c r="CY37" i="109"/>
  <c r="EG35" i="109"/>
  <c r="EG36" i="109"/>
  <c r="EG37" i="109"/>
  <c r="FI35" i="109"/>
  <c r="FI37" i="109"/>
  <c r="FI36" i="109"/>
  <c r="BH37" i="109"/>
  <c r="BH35" i="109"/>
  <c r="BH36" i="109"/>
  <c r="CZ35" i="109"/>
  <c r="CZ37" i="109"/>
  <c r="CZ36" i="109"/>
  <c r="ET36" i="109"/>
  <c r="ET35" i="109"/>
  <c r="ET37" i="109"/>
  <c r="FZ37" i="109"/>
  <c r="FZ35" i="109"/>
  <c r="FZ36" i="109"/>
  <c r="HH36" i="109"/>
  <c r="HH37" i="109"/>
  <c r="HH35" i="109"/>
  <c r="CV37" i="109"/>
  <c r="CV35" i="109"/>
  <c r="CV36" i="109"/>
  <c r="GF37" i="109"/>
  <c r="GF36" i="109"/>
  <c r="GF35" i="109"/>
  <c r="DI35" i="109"/>
  <c r="DI36" i="109"/>
  <c r="DI37" i="109"/>
  <c r="BP35" i="109"/>
  <c r="BP36" i="109"/>
  <c r="BP37" i="109"/>
  <c r="FF35" i="109"/>
  <c r="FF37" i="109"/>
  <c r="FF36" i="109"/>
  <c r="FQ36" i="109"/>
  <c r="FQ37" i="109"/>
  <c r="FQ35" i="109"/>
  <c r="GQ36" i="109"/>
  <c r="GQ35" i="109"/>
  <c r="GQ37" i="109"/>
  <c r="BM36" i="109"/>
  <c r="BM35" i="109"/>
  <c r="BM37" i="109"/>
  <c r="CB37" i="109"/>
  <c r="CB35" i="109"/>
  <c r="CB36" i="109"/>
  <c r="EF37" i="109"/>
  <c r="EF35" i="109"/>
  <c r="EF36" i="109"/>
  <c r="BY35" i="115"/>
  <c r="BY36" i="115"/>
  <c r="BY37" i="115"/>
  <c r="EB35" i="115"/>
  <c r="EB37" i="115"/>
  <c r="EB36" i="115"/>
  <c r="CK35" i="115"/>
  <c r="CK37" i="115"/>
  <c r="CK36" i="115"/>
  <c r="FJ35" i="115"/>
  <c r="FJ36" i="115"/>
  <c r="FJ37" i="115"/>
  <c r="DK35" i="115"/>
  <c r="DK36" i="115"/>
  <c r="DK37" i="115"/>
  <c r="G35" i="115"/>
  <c r="G36" i="115"/>
  <c r="G37" i="115"/>
  <c r="K101" i="87"/>
  <c r="K75" i="87"/>
  <c r="ED35" i="115"/>
  <c r="ED36" i="115"/>
  <c r="ED37" i="115"/>
  <c r="H35" i="115"/>
  <c r="H36" i="115"/>
  <c r="H37" i="115"/>
  <c r="AX35" i="115"/>
  <c r="AX37" i="115"/>
  <c r="AX36" i="115"/>
  <c r="CE35" i="115"/>
  <c r="CE37" i="115"/>
  <c r="CE36" i="115"/>
  <c r="EG35" i="115"/>
  <c r="EG37" i="115"/>
  <c r="EG36" i="115"/>
  <c r="U35" i="115"/>
  <c r="U36" i="115"/>
  <c r="U37" i="115"/>
  <c r="BT35" i="115"/>
  <c r="BT37" i="115"/>
  <c r="BT36" i="115"/>
  <c r="DC35" i="115"/>
  <c r="DC36" i="115"/>
  <c r="DC37" i="115"/>
  <c r="FZ35" i="115"/>
  <c r="FZ37" i="115"/>
  <c r="FZ36" i="115"/>
  <c r="AE35" i="115"/>
  <c r="AE36" i="115"/>
  <c r="AE37" i="115"/>
  <c r="BA35" i="115"/>
  <c r="BA36" i="115"/>
  <c r="BA37" i="115"/>
  <c r="AF35" i="115"/>
  <c r="AF36" i="115"/>
  <c r="AF37" i="115"/>
  <c r="DN35" i="115"/>
  <c r="DN37" i="115"/>
  <c r="DN36" i="115"/>
  <c r="DI35" i="115"/>
  <c r="DI37" i="115"/>
  <c r="DI36" i="115"/>
  <c r="FU35" i="115"/>
  <c r="FU37" i="115"/>
  <c r="FU36" i="115"/>
  <c r="GI35" i="115"/>
  <c r="GI36" i="115"/>
  <c r="GI37" i="115"/>
  <c r="DD35" i="115"/>
  <c r="DD37" i="115"/>
  <c r="DD36" i="115"/>
  <c r="GS35" i="115"/>
  <c r="GS36" i="115"/>
  <c r="GS37" i="115"/>
  <c r="HE35" i="115"/>
  <c r="HE37" i="115"/>
  <c r="HE36" i="115"/>
  <c r="HF35" i="115"/>
  <c r="HF37" i="115"/>
  <c r="HF36" i="115"/>
  <c r="DO34" i="112"/>
  <c r="DO41" i="112" s="1"/>
  <c r="DO54" i="112" s="1"/>
  <c r="DO58" i="112" s="1"/>
  <c r="FI34" i="112"/>
  <c r="FI41" i="112" s="1"/>
  <c r="FI54" i="112" s="1"/>
  <c r="FI58" i="112" s="1"/>
  <c r="CN34" i="112"/>
  <c r="CN41" i="112" s="1"/>
  <c r="CN54" i="112" s="1"/>
  <c r="CN58" i="112" s="1"/>
  <c r="EL34" i="112"/>
  <c r="EL41" i="112" s="1"/>
  <c r="EL54" i="112" s="1"/>
  <c r="EL58" i="112" s="1"/>
  <c r="AG34" i="100"/>
  <c r="AG41" i="100" s="1"/>
  <c r="AG54" i="100" s="1"/>
  <c r="HF34" i="100"/>
  <c r="HF41" i="100" s="1"/>
  <c r="HF54" i="100" s="1"/>
  <c r="HF58" i="100" s="1"/>
  <c r="GG34" i="100"/>
  <c r="GG41" i="100" s="1"/>
  <c r="GG54" i="100" s="1"/>
  <c r="GG58" i="100" s="1"/>
  <c r="CW34" i="100"/>
  <c r="CW41" i="100" s="1"/>
  <c r="CW54" i="100" s="1"/>
  <c r="FN34" i="100"/>
  <c r="FN41" i="100" s="1"/>
  <c r="FN54" i="100" s="1"/>
  <c r="FN58" i="100" s="1"/>
  <c r="GD34" i="100"/>
  <c r="GD41" i="100" s="1"/>
  <c r="GD54" i="100" s="1"/>
  <c r="GD58" i="100" s="1"/>
  <c r="S35" i="115"/>
  <c r="S37" i="115"/>
  <c r="S36" i="115"/>
  <c r="N35" i="115"/>
  <c r="N36" i="115"/>
  <c r="N37" i="115"/>
  <c r="DR35" i="115"/>
  <c r="DR37" i="115"/>
  <c r="DR36" i="115"/>
  <c r="R35" i="115"/>
  <c r="R36" i="115"/>
  <c r="R37" i="115"/>
  <c r="I35" i="115"/>
  <c r="I37" i="115"/>
  <c r="I36" i="115"/>
  <c r="BE35" i="115"/>
  <c r="BE37" i="115"/>
  <c r="BE36" i="115"/>
  <c r="FI35" i="115"/>
  <c r="FI36" i="115"/>
  <c r="FI37" i="115"/>
  <c r="BH35" i="115"/>
  <c r="BH36" i="115"/>
  <c r="BH37" i="115"/>
  <c r="BV35" i="115"/>
  <c r="BV36" i="115"/>
  <c r="BV37" i="115"/>
  <c r="DH35" i="115"/>
  <c r="DH37" i="115"/>
  <c r="DH36" i="115"/>
  <c r="F35" i="115"/>
  <c r="F36" i="115"/>
  <c r="F37" i="115"/>
  <c r="AG35" i="115"/>
  <c r="AG36" i="115"/>
  <c r="AG37" i="115"/>
  <c r="CD35" i="115"/>
  <c r="CD37" i="115"/>
  <c r="CD36" i="115"/>
  <c r="FA35" i="115"/>
  <c r="FA37" i="115"/>
  <c r="FA36" i="115"/>
  <c r="BO35" i="115"/>
  <c r="BO36" i="115"/>
  <c r="BO37" i="115"/>
  <c r="ET35" i="115"/>
  <c r="ET36" i="115"/>
  <c r="ET37" i="115"/>
  <c r="FS35" i="115"/>
  <c r="FS36" i="115"/>
  <c r="FS37" i="115"/>
  <c r="DM35" i="115"/>
  <c r="DM37" i="115"/>
  <c r="DM36" i="115"/>
  <c r="EE35" i="115"/>
  <c r="EE37" i="115"/>
  <c r="EE36" i="115"/>
  <c r="HI35" i="115"/>
  <c r="HI37" i="115"/>
  <c r="HI36" i="115"/>
  <c r="GA35" i="115"/>
  <c r="GA37" i="115"/>
  <c r="GA36" i="115"/>
  <c r="GC35" i="115"/>
  <c r="GC36" i="115"/>
  <c r="GC37" i="115"/>
  <c r="GK35" i="115"/>
  <c r="GK36" i="115"/>
  <c r="GK37" i="115"/>
  <c r="DO35" i="115"/>
  <c r="DO37" i="115"/>
  <c r="DO36" i="115"/>
  <c r="FV35" i="115"/>
  <c r="FV37" i="115"/>
  <c r="FV36" i="115"/>
  <c r="GU35" i="115"/>
  <c r="GU37" i="115"/>
  <c r="GU36" i="115"/>
  <c r="HH35" i="115"/>
  <c r="HH36" i="115"/>
  <c r="HH37" i="115"/>
  <c r="FP34" i="100"/>
  <c r="FP41" i="100" s="1"/>
  <c r="FP54" i="100" s="1"/>
  <c r="FP58" i="100" s="1"/>
  <c r="ET34" i="100"/>
  <c r="ET41" i="100" s="1"/>
  <c r="ET54" i="100" s="1"/>
  <c r="ET58" i="100" s="1"/>
  <c r="EN34" i="112"/>
  <c r="EN41" i="112" s="1"/>
  <c r="EN54" i="112" s="1"/>
  <c r="EN58" i="112" s="1"/>
  <c r="GA34" i="112"/>
  <c r="GA41" i="112" s="1"/>
  <c r="GA54" i="112" s="1"/>
  <c r="GA58" i="112" s="1"/>
  <c r="DB34" i="112"/>
  <c r="DB41" i="112" s="1"/>
  <c r="DB54" i="112" s="1"/>
  <c r="DB58" i="112" s="1"/>
  <c r="CW34" i="112"/>
  <c r="CW41" i="112" s="1"/>
  <c r="CW54" i="112" s="1"/>
  <c r="CW58" i="112" s="1"/>
  <c r="BE34" i="100"/>
  <c r="BE41" i="100" s="1"/>
  <c r="BE54" i="100" s="1"/>
  <c r="CM34" i="112"/>
  <c r="CM41" i="112" s="1"/>
  <c r="CM54" i="112" s="1"/>
  <c r="CM58" i="112" s="1"/>
  <c r="AO34" i="112"/>
  <c r="AO41" i="112" s="1"/>
  <c r="AO54" i="112" s="1"/>
  <c r="AO58" i="112" s="1"/>
  <c r="CR34" i="100"/>
  <c r="CR41" i="100" s="1"/>
  <c r="CR54" i="100" s="1"/>
  <c r="EI34" i="112"/>
  <c r="EI41" i="112" s="1"/>
  <c r="EI54" i="112" s="1"/>
  <c r="EI58" i="112" s="1"/>
  <c r="BI34" i="112"/>
  <c r="BI41" i="112" s="1"/>
  <c r="BI54" i="112" s="1"/>
  <c r="BI58" i="112" s="1"/>
  <c r="GY34" i="112"/>
  <c r="GY41" i="112" s="1"/>
  <c r="GY54" i="112" s="1"/>
  <c r="GY58" i="112" s="1"/>
  <c r="DR34" i="112"/>
  <c r="DR41" i="112" s="1"/>
  <c r="DR54" i="112" s="1"/>
  <c r="DR58" i="112" s="1"/>
  <c r="GI34" i="112"/>
  <c r="GI41" i="112" s="1"/>
  <c r="GI54" i="112" s="1"/>
  <c r="GI58" i="112" s="1"/>
  <c r="AF34" i="112"/>
  <c r="AF41" i="112" s="1"/>
  <c r="AF54" i="112" s="1"/>
  <c r="AF58" i="112" s="1"/>
  <c r="FO34" i="100"/>
  <c r="FO41" i="100" s="1"/>
  <c r="FO54" i="100" s="1"/>
  <c r="FO58" i="100" s="1"/>
  <c r="CA34" i="100"/>
  <c r="CA41" i="100" s="1"/>
  <c r="CA54" i="100" s="1"/>
  <c r="CU34" i="100"/>
  <c r="CU41" i="100" s="1"/>
  <c r="CU54" i="100" s="1"/>
  <c r="BR34" i="100"/>
  <c r="BR41" i="100" s="1"/>
  <c r="BR54" i="100" s="1"/>
  <c r="GG34" i="112"/>
  <c r="GG41" i="112" s="1"/>
  <c r="GG54" i="112" s="1"/>
  <c r="GG58" i="112" s="1"/>
  <c r="AY34" i="100"/>
  <c r="AY41" i="100" s="1"/>
  <c r="AY54" i="100" s="1"/>
  <c r="EG34" i="112"/>
  <c r="EG41" i="112" s="1"/>
  <c r="EG54" i="112" s="1"/>
  <c r="EG58" i="112" s="1"/>
  <c r="X75" i="87"/>
  <c r="X101" i="87"/>
  <c r="DU34" i="100"/>
  <c r="DU41" i="100" s="1"/>
  <c r="DU54" i="100" s="1"/>
  <c r="DU58" i="100" s="1"/>
  <c r="AL34" i="112"/>
  <c r="AL41" i="112" s="1"/>
  <c r="AL54" i="112" s="1"/>
  <c r="AL58" i="112" s="1"/>
  <c r="U34" i="112"/>
  <c r="U41" i="112" s="1"/>
  <c r="U54" i="112" s="1"/>
  <c r="U58" i="112" s="1"/>
  <c r="AF34" i="100"/>
  <c r="AF41" i="100" s="1"/>
  <c r="AF54" i="100" s="1"/>
  <c r="CH34" i="112"/>
  <c r="CH41" i="112" s="1"/>
  <c r="CH54" i="112" s="1"/>
  <c r="CH58" i="112" s="1"/>
  <c r="EA34" i="112"/>
  <c r="EA41" i="112" s="1"/>
  <c r="EA54" i="112" s="1"/>
  <c r="EA58" i="112" s="1"/>
  <c r="FL34" i="112"/>
  <c r="FL41" i="112" s="1"/>
  <c r="FL54" i="112" s="1"/>
  <c r="FL58" i="112" s="1"/>
  <c r="DD34" i="112"/>
  <c r="DD41" i="112" s="1"/>
  <c r="DD54" i="112" s="1"/>
  <c r="DD58" i="112" s="1"/>
  <c r="FM34" i="112"/>
  <c r="FM41" i="112" s="1"/>
  <c r="FM54" i="112" s="1"/>
  <c r="FM58" i="112" s="1"/>
  <c r="AI34" i="112"/>
  <c r="AI41" i="112" s="1"/>
  <c r="AI54" i="112" s="1"/>
  <c r="AI58" i="112" s="1"/>
  <c r="CK34" i="100"/>
  <c r="CK41" i="100" s="1"/>
  <c r="CK54" i="100" s="1"/>
  <c r="DS35" i="106"/>
  <c r="DS36" i="106"/>
  <c r="DS37" i="106"/>
  <c r="AM35" i="106"/>
  <c r="AM37" i="106"/>
  <c r="AM36" i="106"/>
  <c r="AB35" i="106"/>
  <c r="AB36" i="106"/>
  <c r="AB37" i="106"/>
  <c r="S35" i="106"/>
  <c r="S36" i="106"/>
  <c r="S37" i="106"/>
  <c r="BY35" i="106"/>
  <c r="BY36" i="106"/>
  <c r="BY37" i="106"/>
  <c r="X35" i="106"/>
  <c r="X37" i="106"/>
  <c r="X36" i="106"/>
  <c r="EK37" i="106"/>
  <c r="EK35" i="106"/>
  <c r="EK36" i="106"/>
  <c r="AC35" i="106"/>
  <c r="AC37" i="106"/>
  <c r="AC36" i="106"/>
  <c r="EE35" i="106"/>
  <c r="EE37" i="106"/>
  <c r="EE36" i="106"/>
  <c r="DM35" i="106"/>
  <c r="DM37" i="106"/>
  <c r="DM36" i="106"/>
  <c r="GK35" i="106"/>
  <c r="GK37" i="106"/>
  <c r="GK36" i="106"/>
  <c r="AV37" i="106"/>
  <c r="AV35" i="106"/>
  <c r="AV36" i="106"/>
  <c r="DD36" i="106"/>
  <c r="DD35" i="106"/>
  <c r="DD37" i="106"/>
  <c r="FH37" i="106"/>
  <c r="FH35" i="106"/>
  <c r="FH36" i="106"/>
  <c r="HF37" i="106"/>
  <c r="HF36" i="106"/>
  <c r="HF35" i="106"/>
  <c r="FT37" i="106"/>
  <c r="FT35" i="106"/>
  <c r="FT36" i="106"/>
  <c r="FU36" i="106"/>
  <c r="FU35" i="106"/>
  <c r="FU37" i="106"/>
  <c r="BR35" i="106"/>
  <c r="BR36" i="106"/>
  <c r="BR37" i="106"/>
  <c r="CX35" i="106"/>
  <c r="CX37" i="106"/>
  <c r="CX36" i="106"/>
  <c r="ET35" i="106"/>
  <c r="ET36" i="106"/>
  <c r="ET37" i="106"/>
  <c r="GA35" i="106"/>
  <c r="GA36" i="106"/>
  <c r="GA37" i="106"/>
  <c r="DQ35" i="106"/>
  <c r="DQ36" i="106"/>
  <c r="DQ37" i="106"/>
  <c r="GC36" i="106"/>
  <c r="GC35" i="106"/>
  <c r="GC37" i="106"/>
  <c r="DT35" i="106"/>
  <c r="DT37" i="106"/>
  <c r="DT36" i="106"/>
  <c r="GH35" i="106"/>
  <c r="GH36" i="106"/>
  <c r="GH37" i="106"/>
  <c r="BU34" i="112"/>
  <c r="BU41" i="112" s="1"/>
  <c r="BU54" i="112" s="1"/>
  <c r="BU58" i="112" s="1"/>
  <c r="CE34" i="112"/>
  <c r="CE41" i="112" s="1"/>
  <c r="CE54" i="112" s="1"/>
  <c r="CE58" i="112" s="1"/>
  <c r="GK34" i="100"/>
  <c r="GK41" i="100" s="1"/>
  <c r="GK54" i="100" s="1"/>
  <c r="GK58" i="100" s="1"/>
  <c r="DB34" i="100"/>
  <c r="DB41" i="100" s="1"/>
  <c r="DB54" i="100" s="1"/>
  <c r="DL34" i="100"/>
  <c r="DL41" i="100" s="1"/>
  <c r="DL54" i="100" s="1"/>
  <c r="CQ35" i="109"/>
  <c r="CQ36" i="109"/>
  <c r="CQ37" i="109"/>
  <c r="AL35" i="109"/>
  <c r="AL36" i="109"/>
  <c r="AL37" i="109"/>
  <c r="BI36" i="109"/>
  <c r="BI35" i="109"/>
  <c r="BI37" i="109"/>
  <c r="CE35" i="109"/>
  <c r="CE36" i="109"/>
  <c r="CE37" i="109"/>
  <c r="AV35" i="109"/>
  <c r="AV36" i="109"/>
  <c r="AV37" i="109"/>
  <c r="AY37" i="109"/>
  <c r="AY35" i="109"/>
  <c r="AY36" i="109"/>
  <c r="Y35" i="109"/>
  <c r="Y36" i="109"/>
  <c r="Y37" i="109"/>
  <c r="CS35" i="109"/>
  <c r="CS36" i="109"/>
  <c r="CS37" i="109"/>
  <c r="EK35" i="109"/>
  <c r="EK36" i="109"/>
  <c r="EK37" i="109"/>
  <c r="FO37" i="109"/>
  <c r="FO35" i="109"/>
  <c r="FO36" i="109"/>
  <c r="BL37" i="109"/>
  <c r="BL35" i="109"/>
  <c r="BL36" i="109"/>
  <c r="DJ37" i="109"/>
  <c r="DJ35" i="109"/>
  <c r="DJ36" i="109"/>
  <c r="EV36" i="109"/>
  <c r="EV37" i="109"/>
  <c r="EV35" i="109"/>
  <c r="GB35" i="109"/>
  <c r="GB36" i="109"/>
  <c r="GB37" i="109"/>
  <c r="AX35" i="109"/>
  <c r="AX37" i="109"/>
  <c r="AX36" i="109"/>
  <c r="DF36" i="109"/>
  <c r="DF37" i="109"/>
  <c r="DF35" i="109"/>
  <c r="GN37" i="109"/>
  <c r="GN35" i="109"/>
  <c r="GN36" i="109"/>
  <c r="DM35" i="109"/>
  <c r="DM37" i="109"/>
  <c r="DM36" i="109"/>
  <c r="CF35" i="109"/>
  <c r="CF37" i="109"/>
  <c r="CF36" i="109"/>
  <c r="FV36" i="109"/>
  <c r="FV35" i="109"/>
  <c r="FV37" i="109"/>
  <c r="FS36" i="109"/>
  <c r="FS37" i="109"/>
  <c r="FS35" i="109"/>
  <c r="GU36" i="109"/>
  <c r="GU37" i="109"/>
  <c r="GU35" i="109"/>
  <c r="CH36" i="109"/>
  <c r="CH35" i="109"/>
  <c r="CH37" i="109"/>
  <c r="CN35" i="109"/>
  <c r="CN37" i="109"/>
  <c r="CN36" i="109"/>
  <c r="EP37" i="109"/>
  <c r="EP35" i="109"/>
  <c r="EP36" i="109"/>
  <c r="GI34" i="100"/>
  <c r="GI41" i="100" s="1"/>
  <c r="GI54" i="100" s="1"/>
  <c r="GI58" i="100" s="1"/>
  <c r="DY34" i="112" l="1"/>
  <c r="DY41" i="112" s="1"/>
  <c r="DY54" i="112" s="1"/>
  <c r="DY58" i="112" s="1"/>
  <c r="DY61" i="112" s="1"/>
  <c r="CT12" i="87"/>
  <c r="CT25" i="87" s="1"/>
  <c r="CT102" i="87"/>
  <c r="CT101" i="87" s="1"/>
  <c r="ED12" i="87"/>
  <c r="ED25" i="87" s="1"/>
  <c r="ED102" i="87"/>
  <c r="ED101" i="87" s="1"/>
  <c r="ET12" i="87"/>
  <c r="ET25" i="87" s="1"/>
  <c r="ET102" i="87"/>
  <c r="ET101" i="87" s="1"/>
  <c r="BJ12" i="87"/>
  <c r="BJ102" i="87"/>
  <c r="BJ101" i="87" s="1"/>
  <c r="BX101" i="87"/>
  <c r="EZ101" i="87"/>
  <c r="DQ101" i="87"/>
  <c r="B26" i="87"/>
  <c r="B27" i="87"/>
  <c r="EX75" i="87"/>
  <c r="B101" i="87"/>
  <c r="EJ101" i="87"/>
  <c r="BA75" i="87"/>
  <c r="EJ75" i="87"/>
  <c r="AV75" i="87"/>
  <c r="AZ154" i="87"/>
  <c r="EU154" i="87"/>
  <c r="EV101" i="87"/>
  <c r="AD75" i="87"/>
  <c r="EJ34" i="112"/>
  <c r="EJ41" i="112" s="1"/>
  <c r="EJ54" i="112" s="1"/>
  <c r="EJ58" i="112" s="1"/>
  <c r="EJ61" i="112" s="1"/>
  <c r="EJ62" i="112" s="1"/>
  <c r="AD101" i="87"/>
  <c r="R75" i="87"/>
  <c r="CB75" i="87"/>
  <c r="BD101" i="87"/>
  <c r="R101" i="87"/>
  <c r="DM75" i="87"/>
  <c r="ET34" i="112"/>
  <c r="ET41" i="112" s="1"/>
  <c r="ET54" i="112" s="1"/>
  <c r="ET58" i="112" s="1"/>
  <c r="ET61" i="112" s="1"/>
  <c r="BF75" i="87"/>
  <c r="CJ75" i="87"/>
  <c r="GP101" i="87"/>
  <c r="CJ101" i="87"/>
  <c r="CS34" i="112"/>
  <c r="CS41" i="112" s="1"/>
  <c r="CS54" i="112" s="1"/>
  <c r="CS58" i="112" s="1"/>
  <c r="CS61" i="112" s="1"/>
  <c r="CS63" i="112" s="1"/>
  <c r="FF34" i="112"/>
  <c r="FF41" i="112" s="1"/>
  <c r="FF54" i="112" s="1"/>
  <c r="FF58" i="112" s="1"/>
  <c r="FF61" i="112" s="1"/>
  <c r="FF63" i="112" s="1"/>
  <c r="U101" i="87"/>
  <c r="CV101" i="87"/>
  <c r="CI26" i="87"/>
  <c r="FK101" i="87"/>
  <c r="HI75" i="87"/>
  <c r="FU101" i="87"/>
  <c r="CA34" i="112"/>
  <c r="CA41" i="112" s="1"/>
  <c r="CA54" i="112" s="1"/>
  <c r="CA58" i="112" s="1"/>
  <c r="CA61" i="112" s="1"/>
  <c r="FK75" i="87"/>
  <c r="DV26" i="87"/>
  <c r="CD101" i="87"/>
  <c r="CC154" i="87"/>
  <c r="CS101" i="87"/>
  <c r="CS75" i="87"/>
  <c r="EN101" i="87"/>
  <c r="BG34" i="112"/>
  <c r="BG41" i="112" s="1"/>
  <c r="BG54" i="112" s="1"/>
  <c r="BG58" i="112" s="1"/>
  <c r="BG61" i="112" s="1"/>
  <c r="DA27" i="87"/>
  <c r="BH101" i="87"/>
  <c r="CX75" i="87"/>
  <c r="U75" i="87"/>
  <c r="EU75" i="87"/>
  <c r="EH101" i="87"/>
  <c r="CX101" i="87"/>
  <c r="CI101" i="87"/>
  <c r="CK26" i="87"/>
  <c r="GW75" i="87"/>
  <c r="FW154" i="87"/>
  <c r="HD101" i="87"/>
  <c r="DN75" i="87"/>
  <c r="FX75" i="87"/>
  <c r="FI27" i="87"/>
  <c r="FG101" i="87"/>
  <c r="GZ27" i="87"/>
  <c r="GJ101" i="87"/>
  <c r="BW75" i="87"/>
  <c r="AS101" i="87"/>
  <c r="BG101" i="87"/>
  <c r="GE75" i="87"/>
  <c r="EX27" i="87"/>
  <c r="HI26" i="87"/>
  <c r="AG101" i="87"/>
  <c r="CC101" i="87"/>
  <c r="CC75" i="87"/>
  <c r="FI101" i="87"/>
  <c r="CO75" i="87"/>
  <c r="FW26" i="87"/>
  <c r="AR27" i="87"/>
  <c r="BO75" i="87"/>
  <c r="FW101" i="87"/>
  <c r="AR75" i="87"/>
  <c r="T101" i="87"/>
  <c r="GV154" i="87"/>
  <c r="FT34" i="112"/>
  <c r="FT41" i="112" s="1"/>
  <c r="FT54" i="112" s="1"/>
  <c r="FT58" i="112" s="1"/>
  <c r="FT61" i="112" s="1"/>
  <c r="FT63" i="112" s="1"/>
  <c r="FC154" i="87"/>
  <c r="S154" i="87"/>
  <c r="FL101" i="87"/>
  <c r="ER75" i="87"/>
  <c r="EN75" i="87"/>
  <c r="CN27" i="87"/>
  <c r="EA101" i="87"/>
  <c r="BF154" i="87"/>
  <c r="GK101" i="87"/>
  <c r="EC27" i="87"/>
  <c r="GJ34" i="112"/>
  <c r="GJ41" i="112" s="1"/>
  <c r="GJ54" i="112" s="1"/>
  <c r="GJ58" i="112" s="1"/>
  <c r="GJ61" i="112" s="1"/>
  <c r="GJ62" i="112" s="1"/>
  <c r="EC101" i="87"/>
  <c r="GQ75" i="87"/>
  <c r="DM101" i="87"/>
  <c r="GY26" i="87"/>
  <c r="CR27" i="87"/>
  <c r="EP154" i="87"/>
  <c r="GY75" i="87"/>
  <c r="AI154" i="87"/>
  <c r="AZ75" i="87"/>
  <c r="CR75" i="87"/>
  <c r="EQ75" i="87"/>
  <c r="AZ101" i="87"/>
  <c r="CF101" i="87"/>
  <c r="DD26" i="87"/>
  <c r="BB154" i="87"/>
  <c r="BC101" i="87"/>
  <c r="X34" i="112"/>
  <c r="X41" i="112" s="1"/>
  <c r="X54" i="112" s="1"/>
  <c r="X58" i="112" s="1"/>
  <c r="X61" i="112" s="1"/>
  <c r="DD101" i="87"/>
  <c r="FQ101" i="87"/>
  <c r="BF101" i="87"/>
  <c r="CF26" i="87"/>
  <c r="DY101" i="87"/>
  <c r="AJ75" i="87"/>
  <c r="AE101" i="87"/>
  <c r="DI27" i="87"/>
  <c r="GD101" i="87"/>
  <c r="AP101" i="87"/>
  <c r="HF101" i="87"/>
  <c r="CY75" i="87"/>
  <c r="BN75" i="87"/>
  <c r="CA101" i="87"/>
  <c r="CN154" i="87"/>
  <c r="FV75" i="87"/>
  <c r="BR154" i="87"/>
  <c r="DC101" i="87"/>
  <c r="FH27" i="87"/>
  <c r="BS75" i="87"/>
  <c r="FH75" i="87"/>
  <c r="CB101" i="87"/>
  <c r="HF75" i="87"/>
  <c r="BN101" i="87"/>
  <c r="CY101" i="87"/>
  <c r="GJ75" i="87"/>
  <c r="BO101" i="87"/>
  <c r="CL101" i="87"/>
  <c r="W101" i="87"/>
  <c r="DC26" i="87"/>
  <c r="DE75" i="87"/>
  <c r="EB75" i="87"/>
  <c r="DX101" i="87"/>
  <c r="HD27" i="87"/>
  <c r="GH26" i="87"/>
  <c r="EO34" i="112"/>
  <c r="EO41" i="112" s="1"/>
  <c r="EO54" i="112" s="1"/>
  <c r="EO58" i="112" s="1"/>
  <c r="EO61" i="112" s="1"/>
  <c r="EO62" i="112" s="1"/>
  <c r="FO154" i="87"/>
  <c r="BT154" i="87"/>
  <c r="GH101" i="87"/>
  <c r="EK101" i="87"/>
  <c r="CN75" i="87"/>
  <c r="FP101" i="87"/>
  <c r="BU75" i="87"/>
  <c r="AA27" i="87"/>
  <c r="DL75" i="87"/>
  <c r="HD154" i="87"/>
  <c r="BG154" i="87"/>
  <c r="DG75" i="87"/>
  <c r="AA75" i="87"/>
  <c r="EA26" i="87"/>
  <c r="HE101" i="87"/>
  <c r="Z34" i="112"/>
  <c r="Z41" i="112" s="1"/>
  <c r="Z54" i="112" s="1"/>
  <c r="Z58" i="112" s="1"/>
  <c r="Z61" i="112" s="1"/>
  <c r="BV34" i="112"/>
  <c r="BV41" i="112" s="1"/>
  <c r="BV54" i="112" s="1"/>
  <c r="BV58" i="112" s="1"/>
  <c r="BV61" i="112" s="1"/>
  <c r="AO26" i="87"/>
  <c r="GD75" i="87"/>
  <c r="DI101" i="87"/>
  <c r="GZ154" i="87"/>
  <c r="AO75" i="87"/>
  <c r="HA101" i="87"/>
  <c r="HG101" i="87"/>
  <c r="GP154" i="87"/>
  <c r="CK75" i="87"/>
  <c r="CM75" i="87"/>
  <c r="AW75" i="87"/>
  <c r="AU101" i="87"/>
  <c r="AC101" i="87"/>
  <c r="BQ101" i="87"/>
  <c r="AW101" i="87"/>
  <c r="AC75" i="87"/>
  <c r="BQ75" i="87"/>
  <c r="EF154" i="87"/>
  <c r="DA101" i="87"/>
  <c r="EG101" i="87"/>
  <c r="DB27" i="87"/>
  <c r="FF75" i="87"/>
  <c r="EW75" i="87"/>
  <c r="DS27" i="87"/>
  <c r="DB101" i="87"/>
  <c r="AG154" i="87"/>
  <c r="ET27" i="87"/>
  <c r="DS75" i="87"/>
  <c r="CL154" i="87"/>
  <c r="AH101" i="87"/>
  <c r="GL34" i="112"/>
  <c r="GL41" i="112" s="1"/>
  <c r="GL54" i="112" s="1"/>
  <c r="GL58" i="112" s="1"/>
  <c r="GL61" i="112" s="1"/>
  <c r="GL63" i="112" s="1"/>
  <c r="DE101" i="87"/>
  <c r="GZ101" i="87"/>
  <c r="FD75" i="87"/>
  <c r="EL154" i="87"/>
  <c r="EM101" i="87"/>
  <c r="FN154" i="87"/>
  <c r="FR101" i="87"/>
  <c r="FO101" i="87"/>
  <c r="GI27" i="87"/>
  <c r="BK75" i="87"/>
  <c r="FY75" i="87"/>
  <c r="AB101" i="87"/>
  <c r="EX154" i="87"/>
  <c r="BK101" i="87"/>
  <c r="EY101" i="87"/>
  <c r="GI75" i="87"/>
  <c r="AB75" i="87"/>
  <c r="EE101" i="87"/>
  <c r="BA154" i="87"/>
  <c r="BB101" i="87"/>
  <c r="GU154" i="87"/>
  <c r="BI75" i="87"/>
  <c r="GV75" i="87"/>
  <c r="FJ101" i="87"/>
  <c r="FM101" i="87"/>
  <c r="FX154" i="87"/>
  <c r="BP26" i="87"/>
  <c r="BP101" i="87"/>
  <c r="EO101" i="87"/>
  <c r="GN101" i="87"/>
  <c r="FA75" i="87"/>
  <c r="AF101" i="87"/>
  <c r="AF75" i="87"/>
  <c r="DV101" i="87"/>
  <c r="DT26" i="87"/>
  <c r="DT101" i="87"/>
  <c r="CU26" i="87"/>
  <c r="CU75" i="87"/>
  <c r="DU75" i="87"/>
  <c r="V101" i="87"/>
  <c r="GU27" i="87"/>
  <c r="GU101" i="87"/>
  <c r="AT75" i="87"/>
  <c r="CP26" i="87"/>
  <c r="CP101" i="87"/>
  <c r="GT75" i="87"/>
  <c r="GO75" i="87"/>
  <c r="DH101" i="87"/>
  <c r="FE101" i="87"/>
  <c r="BY26" i="87"/>
  <c r="FR154" i="87"/>
  <c r="BY75" i="87"/>
  <c r="FS101" i="87"/>
  <c r="CD154" i="87"/>
  <c r="BR75" i="87"/>
  <c r="CE101" i="87"/>
  <c r="GS154" i="87"/>
  <c r="GF154" i="87"/>
  <c r="EV154" i="87"/>
  <c r="GA101" i="87"/>
  <c r="DW75" i="87"/>
  <c r="BM75" i="87"/>
  <c r="FT75" i="87"/>
  <c r="AY75" i="87"/>
  <c r="HH101" i="87"/>
  <c r="HH75" i="87"/>
  <c r="FT26" i="87"/>
  <c r="DY154" i="87"/>
  <c r="R154" i="87"/>
  <c r="GR101" i="87"/>
  <c r="AM154" i="87"/>
  <c r="DZ101" i="87"/>
  <c r="S75" i="87"/>
  <c r="BS154" i="87"/>
  <c r="P27" i="87"/>
  <c r="AN101" i="87"/>
  <c r="BT75" i="87"/>
  <c r="P26" i="87"/>
  <c r="DJ154" i="87"/>
  <c r="DK101" i="87"/>
  <c r="GC75" i="87"/>
  <c r="GA154" i="87"/>
  <c r="AK101" i="87"/>
  <c r="GM27" i="87"/>
  <c r="AK75" i="87"/>
  <c r="GM101" i="87"/>
  <c r="GE154" i="87"/>
  <c r="GB75" i="87"/>
  <c r="GF75" i="87"/>
  <c r="EH154" i="87"/>
  <c r="BZ27" i="87"/>
  <c r="EI101" i="87"/>
  <c r="BZ101" i="87"/>
  <c r="GB154" i="87"/>
  <c r="FM154" i="87"/>
  <c r="DP75" i="87"/>
  <c r="CZ101" i="87"/>
  <c r="CZ75" i="87"/>
  <c r="DP101" i="87"/>
  <c r="DV154" i="87"/>
  <c r="GL75" i="87"/>
  <c r="AQ101" i="87"/>
  <c r="AL154" i="87"/>
  <c r="GG75" i="87"/>
  <c r="AM101" i="87"/>
  <c r="EQ154" i="87"/>
  <c r="AH154" i="87"/>
  <c r="AI75" i="87"/>
  <c r="DO26" i="87"/>
  <c r="DO101" i="87"/>
  <c r="EL101" i="87"/>
  <c r="BE101" i="87"/>
  <c r="CV154" i="87"/>
  <c r="CW101" i="87"/>
  <c r="GL26" i="87"/>
  <c r="ED34" i="106"/>
  <c r="ED41" i="106" s="1"/>
  <c r="ED54" i="106" s="1"/>
  <c r="ED58" i="106" s="1"/>
  <c r="ED61" i="106" s="1"/>
  <c r="FM34" i="109"/>
  <c r="FM41" i="109" s="1"/>
  <c r="FM54" i="109" s="1"/>
  <c r="FM58" i="109" s="1"/>
  <c r="FM61" i="109" s="1"/>
  <c r="BV75" i="87"/>
  <c r="AV34" i="106"/>
  <c r="AV41" i="106" s="1"/>
  <c r="AV54" i="106" s="1"/>
  <c r="AV58" i="106" s="1"/>
  <c r="AV61" i="106" s="1"/>
  <c r="EV34" i="109"/>
  <c r="EV41" i="109" s="1"/>
  <c r="EV54" i="109" s="1"/>
  <c r="EV58" i="109" s="1"/>
  <c r="EV61" i="109" s="1"/>
  <c r="FW34" i="109"/>
  <c r="FW41" i="109" s="1"/>
  <c r="FW54" i="109" s="1"/>
  <c r="FW58" i="109" s="1"/>
  <c r="FW61" i="109" s="1"/>
  <c r="FD34" i="109"/>
  <c r="FD41" i="109" s="1"/>
  <c r="FD54" i="109" s="1"/>
  <c r="FD58" i="109" s="1"/>
  <c r="FD61" i="109" s="1"/>
  <c r="DT34" i="109"/>
  <c r="DT41" i="109" s="1"/>
  <c r="DT54" i="109" s="1"/>
  <c r="DT58" i="109" s="1"/>
  <c r="DT61" i="109" s="1"/>
  <c r="AQ75" i="87"/>
  <c r="ER154" i="87"/>
  <c r="ES75" i="87"/>
  <c r="EF27" i="87"/>
  <c r="EF101" i="87"/>
  <c r="CJ34" i="109"/>
  <c r="CJ41" i="109" s="1"/>
  <c r="CJ54" i="109" s="1"/>
  <c r="CJ58" i="109" s="1"/>
  <c r="CJ61" i="109" s="1"/>
  <c r="EW34" i="109"/>
  <c r="EW41" i="109" s="1"/>
  <c r="EW54" i="109" s="1"/>
  <c r="EW58" i="109" s="1"/>
  <c r="EW61" i="109" s="1"/>
  <c r="HC34" i="109"/>
  <c r="HC41" i="109" s="1"/>
  <c r="HC54" i="109" s="1"/>
  <c r="HC58" i="109" s="1"/>
  <c r="HC61" i="109" s="1"/>
  <c r="GP34" i="106"/>
  <c r="GP41" i="106" s="1"/>
  <c r="GP54" i="106" s="1"/>
  <c r="GP58" i="106" s="1"/>
  <c r="GP61" i="106" s="1"/>
  <c r="BD154" i="87"/>
  <c r="HF34" i="106"/>
  <c r="HF41" i="106" s="1"/>
  <c r="HF54" i="106" s="1"/>
  <c r="HF58" i="106" s="1"/>
  <c r="HF61" i="106" s="1"/>
  <c r="BH34" i="109"/>
  <c r="BH41" i="109" s="1"/>
  <c r="BH54" i="109" s="1"/>
  <c r="BH58" i="109" s="1"/>
  <c r="BH61" i="109" s="1"/>
  <c r="CN34" i="106"/>
  <c r="CN41" i="106" s="1"/>
  <c r="CN54" i="106" s="1"/>
  <c r="CN58" i="106" s="1"/>
  <c r="CN61" i="106" s="1"/>
  <c r="EO34" i="106"/>
  <c r="EO41" i="106" s="1"/>
  <c r="EO54" i="106" s="1"/>
  <c r="EO58" i="106" s="1"/>
  <c r="EO61" i="106" s="1"/>
  <c r="FN34" i="106"/>
  <c r="FN41" i="106" s="1"/>
  <c r="FN54" i="106" s="1"/>
  <c r="FN58" i="106" s="1"/>
  <c r="FN61" i="106" s="1"/>
  <c r="ET34" i="109"/>
  <c r="ET41" i="109" s="1"/>
  <c r="ET54" i="109" s="1"/>
  <c r="ET58" i="109" s="1"/>
  <c r="ET61" i="109" s="1"/>
  <c r="CD34" i="109"/>
  <c r="CD41" i="109" s="1"/>
  <c r="CD54" i="109" s="1"/>
  <c r="CD58" i="109" s="1"/>
  <c r="CD61" i="109" s="1"/>
  <c r="BN34" i="109"/>
  <c r="BN41" i="109" s="1"/>
  <c r="BN54" i="109" s="1"/>
  <c r="BN58" i="109" s="1"/>
  <c r="BN61" i="109" s="1"/>
  <c r="BL34" i="106"/>
  <c r="BL41" i="106" s="1"/>
  <c r="BL54" i="106" s="1"/>
  <c r="BL58" i="106" s="1"/>
  <c r="BL61" i="106" s="1"/>
  <c r="DG34" i="106"/>
  <c r="DG41" i="106" s="1"/>
  <c r="DG54" i="106" s="1"/>
  <c r="DG58" i="106" s="1"/>
  <c r="DG61" i="106" s="1"/>
  <c r="AX75" i="87"/>
  <c r="GI34" i="106"/>
  <c r="GI41" i="106" s="1"/>
  <c r="GI54" i="106" s="1"/>
  <c r="GI58" i="106" s="1"/>
  <c r="GI61" i="106" s="1"/>
  <c r="FH34" i="106"/>
  <c r="FH41" i="106" s="1"/>
  <c r="FH54" i="106" s="1"/>
  <c r="FH58" i="106" s="1"/>
  <c r="FH61" i="106" s="1"/>
  <c r="DE34" i="109"/>
  <c r="DE41" i="109" s="1"/>
  <c r="DE54" i="109" s="1"/>
  <c r="DE58" i="109" s="1"/>
  <c r="DE61" i="109" s="1"/>
  <c r="GV34" i="109"/>
  <c r="GV41" i="109" s="1"/>
  <c r="GV54" i="109" s="1"/>
  <c r="GV58" i="109" s="1"/>
  <c r="GV61" i="109" s="1"/>
  <c r="EA34" i="109"/>
  <c r="EA41" i="109" s="1"/>
  <c r="EA54" i="109" s="1"/>
  <c r="EA58" i="109" s="1"/>
  <c r="EA61" i="109" s="1"/>
  <c r="BE34" i="106"/>
  <c r="BE41" i="106" s="1"/>
  <c r="BE54" i="106" s="1"/>
  <c r="BE58" i="106" s="1"/>
  <c r="BE61" i="106" s="1"/>
  <c r="CV34" i="106"/>
  <c r="CV41" i="106" s="1"/>
  <c r="CV54" i="106" s="1"/>
  <c r="CV58" i="106" s="1"/>
  <c r="CV61" i="106" s="1"/>
  <c r="AP34" i="109"/>
  <c r="AP41" i="109" s="1"/>
  <c r="AP54" i="109" s="1"/>
  <c r="AP58" i="109" s="1"/>
  <c r="AP61" i="109" s="1"/>
  <c r="GL34" i="109"/>
  <c r="GL41" i="109" s="1"/>
  <c r="GL54" i="109" s="1"/>
  <c r="GL58" i="109" s="1"/>
  <c r="GL61" i="109" s="1"/>
  <c r="DR34" i="109"/>
  <c r="DR41" i="109" s="1"/>
  <c r="DR54" i="109" s="1"/>
  <c r="DR58" i="109" s="1"/>
  <c r="DR61" i="109" s="1"/>
  <c r="BO34" i="106"/>
  <c r="BO41" i="106" s="1"/>
  <c r="BO54" i="106" s="1"/>
  <c r="BO58" i="106" s="1"/>
  <c r="BO61" i="106" s="1"/>
  <c r="FP34" i="109"/>
  <c r="FP41" i="109" s="1"/>
  <c r="FP54" i="109" s="1"/>
  <c r="FP58" i="109" s="1"/>
  <c r="FP61" i="109" s="1"/>
  <c r="GT34" i="109"/>
  <c r="GT41" i="109" s="1"/>
  <c r="GT54" i="109" s="1"/>
  <c r="GT58" i="109" s="1"/>
  <c r="GT61" i="109" s="1"/>
  <c r="CO34" i="109"/>
  <c r="CO41" i="109" s="1"/>
  <c r="CO54" i="109" s="1"/>
  <c r="CO58" i="109" s="1"/>
  <c r="CO61" i="109" s="1"/>
  <c r="GZ34" i="106"/>
  <c r="GZ41" i="106" s="1"/>
  <c r="GZ54" i="106" s="1"/>
  <c r="GZ58" i="106" s="1"/>
  <c r="GZ61" i="106" s="1"/>
  <c r="DC34" i="106"/>
  <c r="DC41" i="106" s="1"/>
  <c r="DC54" i="106" s="1"/>
  <c r="DC58" i="106" s="1"/>
  <c r="DC61" i="106" s="1"/>
  <c r="AS34" i="106"/>
  <c r="AS41" i="106" s="1"/>
  <c r="AS54" i="106" s="1"/>
  <c r="AS58" i="106" s="1"/>
  <c r="AS61" i="106" s="1"/>
  <c r="EZ34" i="109"/>
  <c r="EZ41" i="109" s="1"/>
  <c r="EZ54" i="109" s="1"/>
  <c r="EZ58" i="109" s="1"/>
  <c r="EZ61" i="109" s="1"/>
  <c r="EP75" i="87"/>
  <c r="AM34" i="106"/>
  <c r="AM41" i="106" s="1"/>
  <c r="AM54" i="106" s="1"/>
  <c r="AM58" i="106" s="1"/>
  <c r="AM61" i="106" s="1"/>
  <c r="GX75" i="87"/>
  <c r="AU34" i="109"/>
  <c r="AU41" i="109" s="1"/>
  <c r="AU54" i="109" s="1"/>
  <c r="AU58" i="109" s="1"/>
  <c r="AU61" i="109" s="1"/>
  <c r="FF34" i="106"/>
  <c r="FF41" i="106" s="1"/>
  <c r="FF54" i="106" s="1"/>
  <c r="FF58" i="106" s="1"/>
  <c r="FF61" i="106" s="1"/>
  <c r="ED34" i="109"/>
  <c r="ED41" i="109" s="1"/>
  <c r="ED54" i="109" s="1"/>
  <c r="ED58" i="109" s="1"/>
  <c r="ED61" i="109" s="1"/>
  <c r="BU34" i="106"/>
  <c r="BU41" i="106" s="1"/>
  <c r="BU54" i="106" s="1"/>
  <c r="BU58" i="106" s="1"/>
  <c r="BU61" i="106" s="1"/>
  <c r="AJ34" i="109"/>
  <c r="AJ41" i="109" s="1"/>
  <c r="AJ54" i="109" s="1"/>
  <c r="AJ58" i="109" s="1"/>
  <c r="AJ61" i="109" s="1"/>
  <c r="CC34" i="106"/>
  <c r="CC41" i="106" s="1"/>
  <c r="CC54" i="106" s="1"/>
  <c r="CC58" i="106" s="1"/>
  <c r="CC61" i="106" s="1"/>
  <c r="DW34" i="106"/>
  <c r="DW41" i="106" s="1"/>
  <c r="DW54" i="106" s="1"/>
  <c r="DW58" i="106" s="1"/>
  <c r="DW61" i="106" s="1"/>
  <c r="BI34" i="106"/>
  <c r="BI41" i="106" s="1"/>
  <c r="BI54" i="106" s="1"/>
  <c r="BI58" i="106" s="1"/>
  <c r="BI61" i="106" s="1"/>
  <c r="ES34" i="109"/>
  <c r="ES41" i="109" s="1"/>
  <c r="ES54" i="109" s="1"/>
  <c r="ES58" i="109" s="1"/>
  <c r="ES61" i="109" s="1"/>
  <c r="AZ34" i="106"/>
  <c r="AZ41" i="106" s="1"/>
  <c r="AZ54" i="106" s="1"/>
  <c r="AZ58" i="106" s="1"/>
  <c r="AZ61" i="106" s="1"/>
  <c r="DF75" i="87"/>
  <c r="DB34" i="109"/>
  <c r="DB41" i="109" s="1"/>
  <c r="DB54" i="109" s="1"/>
  <c r="DB58" i="109" s="1"/>
  <c r="DB61" i="109" s="1"/>
  <c r="DO34" i="109"/>
  <c r="DO41" i="109" s="1"/>
  <c r="DO54" i="109" s="1"/>
  <c r="DO58" i="109" s="1"/>
  <c r="DO61" i="109" s="1"/>
  <c r="BV34" i="106"/>
  <c r="BV41" i="106" s="1"/>
  <c r="BV54" i="106" s="1"/>
  <c r="BV58" i="106" s="1"/>
  <c r="BV61" i="106" s="1"/>
  <c r="EA34" i="106"/>
  <c r="EA41" i="106" s="1"/>
  <c r="EA54" i="106" s="1"/>
  <c r="EA58" i="106" s="1"/>
  <c r="EA61" i="106" s="1"/>
  <c r="AW34" i="106"/>
  <c r="AW41" i="106" s="1"/>
  <c r="AW54" i="106" s="1"/>
  <c r="AW58" i="106" s="1"/>
  <c r="AW61" i="106" s="1"/>
  <c r="DN34" i="109"/>
  <c r="DN41" i="109" s="1"/>
  <c r="DN54" i="109" s="1"/>
  <c r="DN58" i="109" s="1"/>
  <c r="DN61" i="109" s="1"/>
  <c r="GB34" i="106"/>
  <c r="GB41" i="106" s="1"/>
  <c r="GB54" i="106" s="1"/>
  <c r="GB58" i="106" s="1"/>
  <c r="GB61" i="106" s="1"/>
  <c r="CI34" i="106"/>
  <c r="CI41" i="106" s="1"/>
  <c r="CI54" i="106" s="1"/>
  <c r="CI58" i="106" s="1"/>
  <c r="CI61" i="106" s="1"/>
  <c r="BX34" i="106"/>
  <c r="BX41" i="106" s="1"/>
  <c r="BX54" i="106" s="1"/>
  <c r="BX58" i="106" s="1"/>
  <c r="BX61" i="106" s="1"/>
  <c r="FT34" i="106"/>
  <c r="FT41" i="106" s="1"/>
  <c r="FT54" i="106" s="1"/>
  <c r="FT58" i="106" s="1"/>
  <c r="FT61" i="106" s="1"/>
  <c r="AM34" i="109"/>
  <c r="AM41" i="109" s="1"/>
  <c r="AM54" i="109" s="1"/>
  <c r="AM58" i="109" s="1"/>
  <c r="AM61" i="109" s="1"/>
  <c r="FL34" i="106"/>
  <c r="FL41" i="106" s="1"/>
  <c r="FL54" i="106" s="1"/>
  <c r="FL58" i="106" s="1"/>
  <c r="FL61" i="106" s="1"/>
  <c r="DU34" i="106"/>
  <c r="DU41" i="106" s="1"/>
  <c r="DU54" i="106" s="1"/>
  <c r="DU58" i="106" s="1"/>
  <c r="DU61" i="106" s="1"/>
  <c r="HI34" i="109"/>
  <c r="HI41" i="109" s="1"/>
  <c r="HI54" i="109" s="1"/>
  <c r="HI58" i="109" s="1"/>
  <c r="HI61" i="109" s="1"/>
  <c r="AZ34" i="109"/>
  <c r="AZ41" i="109" s="1"/>
  <c r="AZ54" i="109" s="1"/>
  <c r="AZ58" i="109" s="1"/>
  <c r="AZ61" i="109" s="1"/>
  <c r="GG34" i="109"/>
  <c r="GG41" i="109" s="1"/>
  <c r="GG54" i="109" s="1"/>
  <c r="GG58" i="109" s="1"/>
  <c r="GG61" i="109" s="1"/>
  <c r="CT34" i="109"/>
  <c r="CT41" i="109" s="1"/>
  <c r="CT54" i="109" s="1"/>
  <c r="CT58" i="109" s="1"/>
  <c r="CT61" i="109" s="1"/>
  <c r="ER34" i="106"/>
  <c r="ER41" i="106" s="1"/>
  <c r="ER54" i="106" s="1"/>
  <c r="ER58" i="106" s="1"/>
  <c r="ER61" i="106" s="1"/>
  <c r="AC34" i="109"/>
  <c r="AC41" i="109" s="1"/>
  <c r="AC54" i="109" s="1"/>
  <c r="AC58" i="109" s="1"/>
  <c r="AC61" i="109" s="1"/>
  <c r="CA34" i="109"/>
  <c r="CA41" i="109" s="1"/>
  <c r="CA54" i="109" s="1"/>
  <c r="CA58" i="109" s="1"/>
  <c r="CA61" i="109" s="1"/>
  <c r="EQ34" i="109"/>
  <c r="EQ41" i="109" s="1"/>
  <c r="EQ54" i="109" s="1"/>
  <c r="EQ58" i="109" s="1"/>
  <c r="EQ61" i="109" s="1"/>
  <c r="AS34" i="109"/>
  <c r="AS41" i="109" s="1"/>
  <c r="AS54" i="109" s="1"/>
  <c r="AS58" i="109" s="1"/>
  <c r="AS61" i="109" s="1"/>
  <c r="EI34" i="106"/>
  <c r="EI41" i="106" s="1"/>
  <c r="EI54" i="106" s="1"/>
  <c r="EI58" i="106" s="1"/>
  <c r="EI61" i="106" s="1"/>
  <c r="BF34" i="106"/>
  <c r="BF41" i="106" s="1"/>
  <c r="BF54" i="106" s="1"/>
  <c r="BF58" i="106" s="1"/>
  <c r="BF61" i="106" s="1"/>
  <c r="GD34" i="106"/>
  <c r="GD41" i="106" s="1"/>
  <c r="GD54" i="106" s="1"/>
  <c r="GD58" i="106" s="1"/>
  <c r="GD61" i="106" s="1"/>
  <c r="AG34" i="106"/>
  <c r="AG41" i="106" s="1"/>
  <c r="AG54" i="106" s="1"/>
  <c r="AG58" i="106" s="1"/>
  <c r="AG61" i="106" s="1"/>
  <c r="GW34" i="109"/>
  <c r="GW41" i="109" s="1"/>
  <c r="GW54" i="109" s="1"/>
  <c r="GW58" i="109" s="1"/>
  <c r="GW61" i="109" s="1"/>
  <c r="GD34" i="109"/>
  <c r="GD41" i="109" s="1"/>
  <c r="GD54" i="109" s="1"/>
  <c r="GD58" i="109" s="1"/>
  <c r="GD61" i="109" s="1"/>
  <c r="GQ34" i="106"/>
  <c r="GQ41" i="106" s="1"/>
  <c r="GQ54" i="106" s="1"/>
  <c r="GQ58" i="106" s="1"/>
  <c r="GQ61" i="106" s="1"/>
  <c r="FC101" i="87"/>
  <c r="S34" i="106"/>
  <c r="S41" i="106" s="1"/>
  <c r="S54" i="106" s="1"/>
  <c r="S58" i="106" s="1"/>
  <c r="S61" i="106" s="1"/>
  <c r="BM34" i="109"/>
  <c r="BM41" i="109" s="1"/>
  <c r="BM54" i="109" s="1"/>
  <c r="BM58" i="109" s="1"/>
  <c r="BM61" i="109" s="1"/>
  <c r="FS34" i="106"/>
  <c r="FS41" i="106" s="1"/>
  <c r="FS54" i="106" s="1"/>
  <c r="FS58" i="106" s="1"/>
  <c r="FS61" i="106" s="1"/>
  <c r="GX34" i="106"/>
  <c r="GX41" i="106" s="1"/>
  <c r="GX54" i="106" s="1"/>
  <c r="GX58" i="106" s="1"/>
  <c r="GX61" i="106" s="1"/>
  <c r="BT34" i="109"/>
  <c r="BT41" i="109" s="1"/>
  <c r="BT54" i="109" s="1"/>
  <c r="BT58" i="109" s="1"/>
  <c r="BT61" i="109" s="1"/>
  <c r="FR34" i="109"/>
  <c r="FR41" i="109" s="1"/>
  <c r="FR54" i="109" s="1"/>
  <c r="FR58" i="109" s="1"/>
  <c r="FR61" i="109" s="1"/>
  <c r="HB34" i="106"/>
  <c r="HB41" i="106" s="1"/>
  <c r="HB54" i="106" s="1"/>
  <c r="HB58" i="106" s="1"/>
  <c r="HB61" i="106" s="1"/>
  <c r="EN34" i="106"/>
  <c r="EN41" i="106" s="1"/>
  <c r="EN54" i="106" s="1"/>
  <c r="EN58" i="106" s="1"/>
  <c r="EN61" i="106" s="1"/>
  <c r="EI34" i="109"/>
  <c r="EI41" i="109" s="1"/>
  <c r="EI54" i="109" s="1"/>
  <c r="EI58" i="109" s="1"/>
  <c r="EI61" i="109" s="1"/>
  <c r="DZ34" i="106"/>
  <c r="DZ41" i="106" s="1"/>
  <c r="DZ54" i="106" s="1"/>
  <c r="DZ58" i="106" s="1"/>
  <c r="DZ61" i="106" s="1"/>
  <c r="HA34" i="106"/>
  <c r="HA41" i="106" s="1"/>
  <c r="HA54" i="106" s="1"/>
  <c r="HA58" i="106" s="1"/>
  <c r="HA61" i="106" s="1"/>
  <c r="CW34" i="106"/>
  <c r="CW41" i="106" s="1"/>
  <c r="CW54" i="106" s="1"/>
  <c r="CW58" i="106" s="1"/>
  <c r="CW61" i="106" s="1"/>
  <c r="GF34" i="106"/>
  <c r="GF41" i="106" s="1"/>
  <c r="GF54" i="106" s="1"/>
  <c r="GF58" i="106" s="1"/>
  <c r="GF61" i="106" s="1"/>
  <c r="ED75" i="87"/>
  <c r="DH34" i="106"/>
  <c r="DH41" i="106" s="1"/>
  <c r="DH54" i="106" s="1"/>
  <c r="DH58" i="106" s="1"/>
  <c r="DH61" i="106" s="1"/>
  <c r="FP34" i="106"/>
  <c r="FP41" i="106" s="1"/>
  <c r="FP54" i="106" s="1"/>
  <c r="FP58" i="106" s="1"/>
  <c r="FP61" i="106" s="1"/>
  <c r="EQ34" i="106"/>
  <c r="EQ41" i="106" s="1"/>
  <c r="EQ54" i="106" s="1"/>
  <c r="EQ58" i="106" s="1"/>
  <c r="EQ61" i="106" s="1"/>
  <c r="DF34" i="109"/>
  <c r="DF41" i="109" s="1"/>
  <c r="DF54" i="109" s="1"/>
  <c r="DF58" i="109" s="1"/>
  <c r="DF61" i="109" s="1"/>
  <c r="EF34" i="109"/>
  <c r="EF41" i="109" s="1"/>
  <c r="EF54" i="109" s="1"/>
  <c r="EF58" i="109" s="1"/>
  <c r="EF61" i="109" s="1"/>
  <c r="BS34" i="106"/>
  <c r="BS41" i="106" s="1"/>
  <c r="BS54" i="106" s="1"/>
  <c r="BS58" i="106" s="1"/>
  <c r="BS61" i="106" s="1"/>
  <c r="CG34" i="109"/>
  <c r="CG41" i="109" s="1"/>
  <c r="CG54" i="109" s="1"/>
  <c r="CG58" i="109" s="1"/>
  <c r="CG61" i="109" s="1"/>
  <c r="BQ34" i="106"/>
  <c r="BQ41" i="106" s="1"/>
  <c r="BQ54" i="106" s="1"/>
  <c r="BQ58" i="106" s="1"/>
  <c r="BQ61" i="106" s="1"/>
  <c r="EX34" i="106"/>
  <c r="EX41" i="106" s="1"/>
  <c r="EX54" i="106" s="1"/>
  <c r="EX58" i="106" s="1"/>
  <c r="EX61" i="106" s="1"/>
  <c r="FV34" i="106"/>
  <c r="FV41" i="106" s="1"/>
  <c r="FV54" i="106" s="1"/>
  <c r="FV58" i="106" s="1"/>
  <c r="FV61" i="106" s="1"/>
  <c r="BR34" i="109"/>
  <c r="BR41" i="109" s="1"/>
  <c r="BR54" i="109" s="1"/>
  <c r="BR58" i="109" s="1"/>
  <c r="BR61" i="109" s="1"/>
  <c r="EG34" i="106"/>
  <c r="EG41" i="106" s="1"/>
  <c r="EG54" i="106" s="1"/>
  <c r="EG58" i="106" s="1"/>
  <c r="EG61" i="106" s="1"/>
  <c r="FS34" i="109"/>
  <c r="FS41" i="109" s="1"/>
  <c r="FS54" i="109" s="1"/>
  <c r="FS58" i="109" s="1"/>
  <c r="FS61" i="109" s="1"/>
  <c r="GX26" i="87"/>
  <c r="AW34" i="109"/>
  <c r="AW41" i="109" s="1"/>
  <c r="AW54" i="109" s="1"/>
  <c r="AW58" i="109" s="1"/>
  <c r="AW61" i="109" s="1"/>
  <c r="HI34" i="106"/>
  <c r="HI41" i="106" s="1"/>
  <c r="HI54" i="106" s="1"/>
  <c r="HI58" i="106" s="1"/>
  <c r="HI61" i="106" s="1"/>
  <c r="HB34" i="109"/>
  <c r="HB41" i="109" s="1"/>
  <c r="HB54" i="109" s="1"/>
  <c r="HB58" i="109" s="1"/>
  <c r="HB61" i="109" s="1"/>
  <c r="CX34" i="109"/>
  <c r="CX41" i="109" s="1"/>
  <c r="CX54" i="109" s="1"/>
  <c r="CX58" i="109" s="1"/>
  <c r="CX61" i="109" s="1"/>
  <c r="AQ34" i="109"/>
  <c r="AQ41" i="109" s="1"/>
  <c r="AQ54" i="109" s="1"/>
  <c r="AQ58" i="109" s="1"/>
  <c r="AQ61" i="109" s="1"/>
  <c r="X34" i="109"/>
  <c r="X41" i="109" s="1"/>
  <c r="X54" i="109" s="1"/>
  <c r="X58" i="109" s="1"/>
  <c r="X61" i="109" s="1"/>
  <c r="EF34" i="106"/>
  <c r="EF41" i="106" s="1"/>
  <c r="EF54" i="106" s="1"/>
  <c r="EF58" i="106" s="1"/>
  <c r="EF61" i="106" s="1"/>
  <c r="HG34" i="106"/>
  <c r="HG41" i="106" s="1"/>
  <c r="HG54" i="106" s="1"/>
  <c r="HG58" i="106" s="1"/>
  <c r="HG61" i="106" s="1"/>
  <c r="HG34" i="109"/>
  <c r="HG41" i="109" s="1"/>
  <c r="HG54" i="109" s="1"/>
  <c r="HG58" i="109" s="1"/>
  <c r="HG61" i="109" s="1"/>
  <c r="BO34" i="109"/>
  <c r="BO41" i="109" s="1"/>
  <c r="BO54" i="109" s="1"/>
  <c r="BO58" i="109" s="1"/>
  <c r="BO61" i="109" s="1"/>
  <c r="V34" i="109"/>
  <c r="V41" i="109" s="1"/>
  <c r="V54" i="109" s="1"/>
  <c r="V58" i="109" s="1"/>
  <c r="V61" i="109" s="1"/>
  <c r="CH34" i="106"/>
  <c r="CH41" i="106" s="1"/>
  <c r="CH54" i="106" s="1"/>
  <c r="CH58" i="106" s="1"/>
  <c r="CH61" i="106" s="1"/>
  <c r="CF34" i="106"/>
  <c r="CF41" i="106" s="1"/>
  <c r="CF54" i="106" s="1"/>
  <c r="CF58" i="106" s="1"/>
  <c r="CF61" i="106" s="1"/>
  <c r="FJ34" i="109"/>
  <c r="FJ41" i="109" s="1"/>
  <c r="FJ54" i="109" s="1"/>
  <c r="FJ58" i="109" s="1"/>
  <c r="FJ61" i="109" s="1"/>
  <c r="Z34" i="109"/>
  <c r="Z41" i="109" s="1"/>
  <c r="Z54" i="109" s="1"/>
  <c r="Z58" i="109" s="1"/>
  <c r="Z61" i="109" s="1"/>
  <c r="GO34" i="106"/>
  <c r="GO41" i="106" s="1"/>
  <c r="GO54" i="106" s="1"/>
  <c r="GO58" i="106" s="1"/>
  <c r="GO61" i="106" s="1"/>
  <c r="GY34" i="109"/>
  <c r="GY41" i="109" s="1"/>
  <c r="GY54" i="109" s="1"/>
  <c r="GY58" i="109" s="1"/>
  <c r="GY61" i="109" s="1"/>
  <c r="AY34" i="106"/>
  <c r="AY41" i="106" s="1"/>
  <c r="AY54" i="106" s="1"/>
  <c r="AY58" i="106" s="1"/>
  <c r="AY61" i="106" s="1"/>
  <c r="CK34" i="109"/>
  <c r="CK41" i="109" s="1"/>
  <c r="CK54" i="109" s="1"/>
  <c r="CK58" i="109" s="1"/>
  <c r="CK61" i="109" s="1"/>
  <c r="DQ34" i="109"/>
  <c r="DQ41" i="109" s="1"/>
  <c r="DQ54" i="109" s="1"/>
  <c r="DQ58" i="109" s="1"/>
  <c r="DQ61" i="109" s="1"/>
  <c r="FY34" i="109"/>
  <c r="FY41" i="109" s="1"/>
  <c r="FY54" i="109" s="1"/>
  <c r="FY58" i="109" s="1"/>
  <c r="FY61" i="109" s="1"/>
  <c r="BK34" i="109"/>
  <c r="BK41" i="109" s="1"/>
  <c r="BK54" i="109" s="1"/>
  <c r="BK58" i="109" s="1"/>
  <c r="BK61" i="109" s="1"/>
  <c r="FE34" i="109"/>
  <c r="FE41" i="109" s="1"/>
  <c r="FE54" i="109" s="1"/>
  <c r="FE58" i="109" s="1"/>
  <c r="FE61" i="109" s="1"/>
  <c r="BB34" i="106"/>
  <c r="BB41" i="106" s="1"/>
  <c r="BB54" i="106" s="1"/>
  <c r="BB58" i="106" s="1"/>
  <c r="BB61" i="106" s="1"/>
  <c r="AJ154" i="87"/>
  <c r="AK26" i="87"/>
  <c r="AK27" i="87"/>
  <c r="BX61" i="112"/>
  <c r="GM61" i="112"/>
  <c r="DT61" i="112"/>
  <c r="HG61" i="100"/>
  <c r="BJ61" i="112"/>
  <c r="EK61" i="112"/>
  <c r="FF61" i="100"/>
  <c r="BC61" i="112"/>
  <c r="Z101" i="87"/>
  <c r="BV101" i="87"/>
  <c r="BE61" i="112"/>
  <c r="EP61" i="100"/>
  <c r="BW61" i="112"/>
  <c r="HA61" i="112"/>
  <c r="BR61" i="112"/>
  <c r="DJ61" i="112"/>
  <c r="AV154" i="87"/>
  <c r="AW27" i="87"/>
  <c r="AW26" i="87"/>
  <c r="GS61" i="112"/>
  <c r="CW154" i="87"/>
  <c r="CX27" i="87"/>
  <c r="CX26" i="87"/>
  <c r="FN62" i="112"/>
  <c r="FN63" i="112"/>
  <c r="FC62" i="100"/>
  <c r="FC63" i="100"/>
  <c r="GC63" i="112"/>
  <c r="GC62" i="112"/>
  <c r="GC154" i="87"/>
  <c r="GD27" i="87"/>
  <c r="GD26" i="87"/>
  <c r="FT62" i="100"/>
  <c r="FT63" i="100"/>
  <c r="AY62" i="112"/>
  <c r="AY63" i="112"/>
  <c r="EC62" i="100"/>
  <c r="EC63" i="100"/>
  <c r="GQ63" i="100"/>
  <c r="GQ62" i="100"/>
  <c r="GH62" i="112"/>
  <c r="GH63" i="112"/>
  <c r="EN63" i="100"/>
  <c r="EN62" i="100"/>
  <c r="GK63" i="112"/>
  <c r="GK62" i="112"/>
  <c r="CC62" i="112"/>
  <c r="CC63" i="112"/>
  <c r="GX62" i="100"/>
  <c r="GX63" i="100"/>
  <c r="EI61" i="112"/>
  <c r="CE34" i="109"/>
  <c r="CE41" i="109" s="1"/>
  <c r="CE54" i="109" s="1"/>
  <c r="CE58" i="109" s="1"/>
  <c r="AB34" i="106"/>
  <c r="AB41" i="106" s="1"/>
  <c r="AB54" i="106" s="1"/>
  <c r="AB58" i="106" s="1"/>
  <c r="DD61" i="112"/>
  <c r="U61" i="112"/>
  <c r="FO61" i="100"/>
  <c r="DB61" i="112"/>
  <c r="FI61" i="112"/>
  <c r="J154" i="87"/>
  <c r="K26" i="87"/>
  <c r="K27" i="87"/>
  <c r="CB34" i="109"/>
  <c r="CB41" i="109" s="1"/>
  <c r="CB54" i="109" s="1"/>
  <c r="CB58" i="109" s="1"/>
  <c r="GQ34" i="109"/>
  <c r="GQ41" i="109" s="1"/>
  <c r="GQ54" i="109" s="1"/>
  <c r="GQ58" i="109" s="1"/>
  <c r="CV34" i="109"/>
  <c r="CV41" i="109" s="1"/>
  <c r="CV54" i="109" s="1"/>
  <c r="CV58" i="109" s="1"/>
  <c r="FZ34" i="109"/>
  <c r="FZ41" i="109" s="1"/>
  <c r="FZ54" i="109" s="1"/>
  <c r="FZ58" i="109" s="1"/>
  <c r="CY34" i="109"/>
  <c r="CY41" i="109" s="1"/>
  <c r="CY54" i="109" s="1"/>
  <c r="CY58" i="109" s="1"/>
  <c r="BW34" i="109"/>
  <c r="BW41" i="109" s="1"/>
  <c r="BW54" i="109" s="1"/>
  <c r="BW58" i="109" s="1"/>
  <c r="Y34" i="106"/>
  <c r="Y41" i="106" s="1"/>
  <c r="Y54" i="106" s="1"/>
  <c r="Y58" i="106" s="1"/>
  <c r="BW34" i="106"/>
  <c r="BW41" i="106" s="1"/>
  <c r="BW54" i="106" s="1"/>
  <c r="BW58" i="106" s="1"/>
  <c r="DV61" i="112"/>
  <c r="BQ61" i="112"/>
  <c r="EB61" i="100"/>
  <c r="CI154" i="87"/>
  <c r="CJ26" i="87"/>
  <c r="CJ27" i="87"/>
  <c r="X154" i="87"/>
  <c r="Y26" i="87"/>
  <c r="Y27" i="87"/>
  <c r="BX34" i="109"/>
  <c r="BX41" i="109" s="1"/>
  <c r="BX54" i="109" s="1"/>
  <c r="BX58" i="109" s="1"/>
  <c r="CL34" i="109"/>
  <c r="CL41" i="109" s="1"/>
  <c r="CL54" i="109" s="1"/>
  <c r="CL58" i="109" s="1"/>
  <c r="BG34" i="109"/>
  <c r="BG41" i="109" s="1"/>
  <c r="BG54" i="109" s="1"/>
  <c r="BG58" i="109" s="1"/>
  <c r="CY154" i="87"/>
  <c r="CZ27" i="87"/>
  <c r="CZ26" i="87"/>
  <c r="BL61" i="112"/>
  <c r="GL34" i="106"/>
  <c r="GL41" i="106" s="1"/>
  <c r="GL54" i="106" s="1"/>
  <c r="GL58" i="106" s="1"/>
  <c r="CK61" i="112"/>
  <c r="EP61" i="112"/>
  <c r="AE61" i="112"/>
  <c r="HE61" i="112"/>
  <c r="HA154" i="87"/>
  <c r="HB26" i="87"/>
  <c r="HB27" i="87"/>
  <c r="F154" i="87"/>
  <c r="G26" i="87"/>
  <c r="G27" i="87"/>
  <c r="FQ61" i="100"/>
  <c r="I154" i="87"/>
  <c r="J26" i="87"/>
  <c r="J27" i="87"/>
  <c r="DV34" i="109"/>
  <c r="DV41" i="109" s="1"/>
  <c r="DV54" i="109" s="1"/>
  <c r="DV58" i="109" s="1"/>
  <c r="GI34" i="109"/>
  <c r="GI41" i="109" s="1"/>
  <c r="GI54" i="109" s="1"/>
  <c r="GI58" i="109" s="1"/>
  <c r="FH34" i="109"/>
  <c r="FH41" i="109" s="1"/>
  <c r="FH54" i="109" s="1"/>
  <c r="FH58" i="109" s="1"/>
  <c r="GO34" i="109"/>
  <c r="GO41" i="109" s="1"/>
  <c r="GO54" i="109" s="1"/>
  <c r="GO58" i="109" s="1"/>
  <c r="DU34" i="109"/>
  <c r="DU41" i="109" s="1"/>
  <c r="DU54" i="109" s="1"/>
  <c r="DU58" i="109" s="1"/>
  <c r="BH34" i="106"/>
  <c r="BH41" i="106" s="1"/>
  <c r="BH54" i="106" s="1"/>
  <c r="BH58" i="106" s="1"/>
  <c r="BA34" i="106"/>
  <c r="BA41" i="106" s="1"/>
  <c r="BA54" i="106" s="1"/>
  <c r="BA58" i="106" s="1"/>
  <c r="EJ154" i="87"/>
  <c r="EK27" i="87"/>
  <c r="EK26" i="87"/>
  <c r="GP34" i="109"/>
  <c r="GP41" i="109" s="1"/>
  <c r="GP54" i="109" s="1"/>
  <c r="GP58" i="109" s="1"/>
  <c r="GR34" i="109"/>
  <c r="GR41" i="109" s="1"/>
  <c r="GR54" i="109" s="1"/>
  <c r="GR58" i="109" s="1"/>
  <c r="GM34" i="109"/>
  <c r="GM41" i="109" s="1"/>
  <c r="GM54" i="109" s="1"/>
  <c r="GM58" i="109" s="1"/>
  <c r="N154" i="87"/>
  <c r="O26" i="87"/>
  <c r="O27" i="87"/>
  <c r="CP154" i="87"/>
  <c r="CQ27" i="87"/>
  <c r="CQ26" i="87"/>
  <c r="DK61" i="112"/>
  <c r="ED61" i="100"/>
  <c r="EQ61" i="112"/>
  <c r="DS61" i="112"/>
  <c r="DY34" i="109"/>
  <c r="DY41" i="109" s="1"/>
  <c r="DY54" i="109" s="1"/>
  <c r="DY58" i="109" s="1"/>
  <c r="BQ34" i="109"/>
  <c r="BQ41" i="109" s="1"/>
  <c r="BQ54" i="109" s="1"/>
  <c r="BQ58" i="109" s="1"/>
  <c r="AI34" i="109"/>
  <c r="AI41" i="109" s="1"/>
  <c r="AI54" i="109" s="1"/>
  <c r="AI58" i="109" s="1"/>
  <c r="BC34" i="109"/>
  <c r="BC41" i="109" s="1"/>
  <c r="BC54" i="109" s="1"/>
  <c r="BC58" i="109" s="1"/>
  <c r="GT34" i="106"/>
  <c r="GT41" i="106" s="1"/>
  <c r="GT54" i="106" s="1"/>
  <c r="GT58" i="106" s="1"/>
  <c r="GM34" i="106"/>
  <c r="GM41" i="106" s="1"/>
  <c r="GM54" i="106" s="1"/>
  <c r="GM58" i="106" s="1"/>
  <c r="GE34" i="106"/>
  <c r="GE41" i="106" s="1"/>
  <c r="GE54" i="106" s="1"/>
  <c r="GE58" i="106" s="1"/>
  <c r="CJ34" i="106"/>
  <c r="CJ41" i="106" s="1"/>
  <c r="CJ54" i="106" s="1"/>
  <c r="CJ58" i="106" s="1"/>
  <c r="DV34" i="106"/>
  <c r="DV41" i="106" s="1"/>
  <c r="DV54" i="106" s="1"/>
  <c r="DV58" i="106" s="1"/>
  <c r="GW34" i="106"/>
  <c r="GW41" i="106" s="1"/>
  <c r="GW54" i="106" s="1"/>
  <c r="GW58" i="106" s="1"/>
  <c r="GW61" i="112"/>
  <c r="BJ75" i="87"/>
  <c r="G154" i="87"/>
  <c r="H26" i="87"/>
  <c r="H27" i="87"/>
  <c r="EU34" i="106"/>
  <c r="EU41" i="106" s="1"/>
  <c r="EU54" i="106" s="1"/>
  <c r="EU58" i="106" s="1"/>
  <c r="FA34" i="106"/>
  <c r="FA41" i="106" s="1"/>
  <c r="FA54" i="106" s="1"/>
  <c r="FA58" i="106" s="1"/>
  <c r="AL75" i="87"/>
  <c r="HD62" i="112"/>
  <c r="HD63" i="112"/>
  <c r="BK62" i="112"/>
  <c r="BK63" i="112"/>
  <c r="DR63" i="100"/>
  <c r="DR62" i="100"/>
  <c r="GP63" i="100"/>
  <c r="GP62" i="100"/>
  <c r="GN62" i="112"/>
  <c r="GN63" i="112"/>
  <c r="FK62" i="112"/>
  <c r="FK63" i="112"/>
  <c r="BM63" i="112"/>
  <c r="BM62" i="112"/>
  <c r="V62" i="112"/>
  <c r="V63" i="112"/>
  <c r="GL63" i="100"/>
  <c r="GL62" i="100"/>
  <c r="FG63" i="112"/>
  <c r="FG62" i="112"/>
  <c r="HC62" i="100"/>
  <c r="HC63" i="100"/>
  <c r="CH75" i="87"/>
  <c r="GP62" i="112"/>
  <c r="GP63" i="112"/>
  <c r="BT63" i="112"/>
  <c r="BT62" i="112"/>
  <c r="FI61" i="100"/>
  <c r="BM154" i="87"/>
  <c r="BN27" i="87"/>
  <c r="BN26" i="87"/>
  <c r="AH61" i="112"/>
  <c r="DR75" i="87"/>
  <c r="GV61" i="112"/>
  <c r="DL154" i="87"/>
  <c r="DM27" i="87"/>
  <c r="DM26" i="87"/>
  <c r="GK34" i="109"/>
  <c r="GK41" i="109" s="1"/>
  <c r="GK54" i="109" s="1"/>
  <c r="GK58" i="109" s="1"/>
  <c r="FB34" i="109"/>
  <c r="FB41" i="109" s="1"/>
  <c r="FB54" i="109" s="1"/>
  <c r="FB58" i="109" s="1"/>
  <c r="DG34" i="109"/>
  <c r="DG41" i="109" s="1"/>
  <c r="DG54" i="109" s="1"/>
  <c r="DG58" i="109" s="1"/>
  <c r="FT34" i="109"/>
  <c r="FT41" i="109" s="1"/>
  <c r="FT54" i="109" s="1"/>
  <c r="FT58" i="109" s="1"/>
  <c r="CI34" i="109"/>
  <c r="CI41" i="109" s="1"/>
  <c r="CI54" i="109" s="1"/>
  <c r="CI58" i="109" s="1"/>
  <c r="FG61" i="100"/>
  <c r="T34" i="106"/>
  <c r="T41" i="106" s="1"/>
  <c r="T54" i="106" s="1"/>
  <c r="T58" i="106" s="1"/>
  <c r="AA34" i="106"/>
  <c r="AA41" i="106" s="1"/>
  <c r="AA54" i="106" s="1"/>
  <c r="AA58" i="106" s="1"/>
  <c r="DH61" i="112"/>
  <c r="HI61" i="100"/>
  <c r="AM61" i="112"/>
  <c r="DY61" i="100"/>
  <c r="CR154" i="87"/>
  <c r="CS26" i="87"/>
  <c r="CS27" i="87"/>
  <c r="BO61" i="112"/>
  <c r="GA61" i="100"/>
  <c r="EL61" i="100"/>
  <c r="AZ61" i="112"/>
  <c r="EB34" i="109"/>
  <c r="EB41" i="109" s="1"/>
  <c r="EB54" i="109" s="1"/>
  <c r="EB58" i="109" s="1"/>
  <c r="AF34" i="109"/>
  <c r="AF41" i="109" s="1"/>
  <c r="AF54" i="109" s="1"/>
  <c r="AF58" i="109" s="1"/>
  <c r="FN101" i="87"/>
  <c r="DP34" i="109"/>
  <c r="DP41" i="109" s="1"/>
  <c r="DP54" i="109" s="1"/>
  <c r="DP58" i="109" s="1"/>
  <c r="EE34" i="109"/>
  <c r="EE41" i="109" s="1"/>
  <c r="EE54" i="109" s="1"/>
  <c r="EE58" i="109" s="1"/>
  <c r="DZ34" i="109"/>
  <c r="DZ41" i="109" s="1"/>
  <c r="DZ54" i="109" s="1"/>
  <c r="DZ58" i="109" s="1"/>
  <c r="DS34" i="109"/>
  <c r="DS41" i="109" s="1"/>
  <c r="DS54" i="109" s="1"/>
  <c r="DS58" i="109" s="1"/>
  <c r="BY34" i="109"/>
  <c r="BY41" i="109" s="1"/>
  <c r="BY54" i="109" s="1"/>
  <c r="BY58" i="109" s="1"/>
  <c r="CK34" i="106"/>
  <c r="CK41" i="106" s="1"/>
  <c r="CK54" i="106" s="1"/>
  <c r="CK58" i="106" s="1"/>
  <c r="CB34" i="106"/>
  <c r="CB41" i="106" s="1"/>
  <c r="CB54" i="106" s="1"/>
  <c r="CB58" i="106" s="1"/>
  <c r="FG34" i="106"/>
  <c r="FG41" i="106" s="1"/>
  <c r="FG54" i="106" s="1"/>
  <c r="FG58" i="106" s="1"/>
  <c r="AD61" i="112"/>
  <c r="EH61" i="100"/>
  <c r="Z75" i="87"/>
  <c r="GH61" i="100"/>
  <c r="EG61" i="100"/>
  <c r="HC61" i="112"/>
  <c r="L154" i="87"/>
  <c r="M26" i="87"/>
  <c r="M27" i="87"/>
  <c r="CD34" i="106"/>
  <c r="CD41" i="106" s="1"/>
  <c r="CD54" i="106" s="1"/>
  <c r="CD58" i="106" s="1"/>
  <c r="DL34" i="106"/>
  <c r="DL41" i="106" s="1"/>
  <c r="DL54" i="106" s="1"/>
  <c r="DL58" i="106" s="1"/>
  <c r="CU34" i="106"/>
  <c r="CU41" i="106" s="1"/>
  <c r="CU54" i="106" s="1"/>
  <c r="CU58" i="106" s="1"/>
  <c r="AJ34" i="106"/>
  <c r="AJ41" i="106" s="1"/>
  <c r="AJ54" i="106" s="1"/>
  <c r="AJ58" i="106" s="1"/>
  <c r="W34" i="106"/>
  <c r="W41" i="106" s="1"/>
  <c r="W54" i="106" s="1"/>
  <c r="W58" i="106" s="1"/>
  <c r="AL34" i="106"/>
  <c r="AL41" i="106" s="1"/>
  <c r="AL54" i="106" s="1"/>
  <c r="AL58" i="106" s="1"/>
  <c r="GE61" i="100"/>
  <c r="HB154" i="87"/>
  <c r="HC26" i="87"/>
  <c r="HC27" i="87"/>
  <c r="FP61" i="112"/>
  <c r="CV61" i="112"/>
  <c r="GZ61" i="100"/>
  <c r="FB62" i="112"/>
  <c r="FB63" i="112"/>
  <c r="GM61" i="100"/>
  <c r="AP154" i="87"/>
  <c r="AQ27" i="87"/>
  <c r="AQ26" i="87"/>
  <c r="BN62" i="112"/>
  <c r="BN63" i="112"/>
  <c r="AS62" i="112"/>
  <c r="AS63" i="112"/>
  <c r="HG154" i="87"/>
  <c r="HH27" i="87"/>
  <c r="HH26" i="87"/>
  <c r="T154" i="87"/>
  <c r="U26" i="87"/>
  <c r="U27" i="87"/>
  <c r="AN63" i="112"/>
  <c r="AN62" i="112"/>
  <c r="DN62" i="112"/>
  <c r="DN63" i="112"/>
  <c r="CU62" i="112"/>
  <c r="CU63" i="112"/>
  <c r="GR154" i="87"/>
  <c r="GS27" i="87"/>
  <c r="GS26" i="87"/>
  <c r="DW63" i="100"/>
  <c r="DW62" i="100"/>
  <c r="EW62" i="112"/>
  <c r="EW63" i="112"/>
  <c r="FC62" i="112"/>
  <c r="FC63" i="112"/>
  <c r="GI61" i="100"/>
  <c r="EP34" i="109"/>
  <c r="EP41" i="109" s="1"/>
  <c r="EP54" i="109" s="1"/>
  <c r="EP58" i="109" s="1"/>
  <c r="FL61" i="112"/>
  <c r="EG61" i="112"/>
  <c r="GA61" i="112"/>
  <c r="DI34" i="109"/>
  <c r="DI41" i="109" s="1"/>
  <c r="DI54" i="109" s="1"/>
  <c r="DI58" i="109" s="1"/>
  <c r="CZ34" i="109"/>
  <c r="CZ41" i="109" s="1"/>
  <c r="CZ54" i="109" s="1"/>
  <c r="CZ58" i="109" s="1"/>
  <c r="FI34" i="109"/>
  <c r="FI41" i="109" s="1"/>
  <c r="FI54" i="109" s="1"/>
  <c r="FI58" i="109" s="1"/>
  <c r="AX34" i="109"/>
  <c r="AX41" i="109" s="1"/>
  <c r="AX54" i="109" s="1"/>
  <c r="AX58" i="109" s="1"/>
  <c r="EK34" i="109"/>
  <c r="EK41" i="109" s="1"/>
  <c r="EK54" i="109" s="1"/>
  <c r="EK58" i="109" s="1"/>
  <c r="Y34" i="109"/>
  <c r="Y41" i="109" s="1"/>
  <c r="Y54" i="109" s="1"/>
  <c r="Y58" i="109" s="1"/>
  <c r="DT34" i="106"/>
  <c r="DT41" i="106" s="1"/>
  <c r="DT54" i="106" s="1"/>
  <c r="DT58" i="106" s="1"/>
  <c r="ET34" i="106"/>
  <c r="ET41" i="106" s="1"/>
  <c r="ET54" i="106" s="1"/>
  <c r="ET58" i="106" s="1"/>
  <c r="DM34" i="106"/>
  <c r="DM41" i="106" s="1"/>
  <c r="DM54" i="106" s="1"/>
  <c r="DM58" i="106" s="1"/>
  <c r="X34" i="106"/>
  <c r="X41" i="106" s="1"/>
  <c r="X54" i="106" s="1"/>
  <c r="X58" i="106" s="1"/>
  <c r="DU61" i="100"/>
  <c r="AF61" i="112"/>
  <c r="AB34" i="109"/>
  <c r="AB41" i="109" s="1"/>
  <c r="AB54" i="109" s="1"/>
  <c r="AB58" i="109" s="1"/>
  <c r="DR34" i="106"/>
  <c r="DR41" i="106" s="1"/>
  <c r="DR54" i="106" s="1"/>
  <c r="DR58" i="106" s="1"/>
  <c r="DA34" i="106"/>
  <c r="DA41" i="106" s="1"/>
  <c r="DA54" i="106" s="1"/>
  <c r="DA58" i="106" s="1"/>
  <c r="EP34" i="106"/>
  <c r="EP41" i="106" s="1"/>
  <c r="EP54" i="106" s="1"/>
  <c r="EP58" i="106" s="1"/>
  <c r="BN34" i="106"/>
  <c r="BN41" i="106" s="1"/>
  <c r="BN54" i="106" s="1"/>
  <c r="BN58" i="106" s="1"/>
  <c r="DK34" i="106"/>
  <c r="DK41" i="106" s="1"/>
  <c r="DK54" i="106" s="1"/>
  <c r="DK58" i="106" s="1"/>
  <c r="EQ62" i="100"/>
  <c r="EQ63" i="100"/>
  <c r="BV154" i="87"/>
  <c r="BW26" i="87"/>
  <c r="GN62" i="100"/>
  <c r="GN63" i="100"/>
  <c r="FG34" i="109"/>
  <c r="FG41" i="109" s="1"/>
  <c r="FG54" i="109" s="1"/>
  <c r="FG58" i="109" s="1"/>
  <c r="AD34" i="109"/>
  <c r="AD41" i="109" s="1"/>
  <c r="AD54" i="109" s="1"/>
  <c r="AD58" i="109" s="1"/>
  <c r="FO34" i="106"/>
  <c r="FO41" i="106" s="1"/>
  <c r="FO54" i="106" s="1"/>
  <c r="FO58" i="106" s="1"/>
  <c r="FI34" i="106"/>
  <c r="FI41" i="106" s="1"/>
  <c r="FI54" i="106" s="1"/>
  <c r="FI58" i="106" s="1"/>
  <c r="CX61" i="112"/>
  <c r="ER34" i="109"/>
  <c r="ER41" i="109" s="1"/>
  <c r="ER54" i="109" s="1"/>
  <c r="ER58" i="109" s="1"/>
  <c r="CW34" i="109"/>
  <c r="CW41" i="109" s="1"/>
  <c r="CW54" i="109" s="1"/>
  <c r="CW58" i="109" s="1"/>
  <c r="FA34" i="109"/>
  <c r="FA41" i="109" s="1"/>
  <c r="FA54" i="109" s="1"/>
  <c r="FA58" i="109" s="1"/>
  <c r="AN34" i="109"/>
  <c r="AN41" i="109" s="1"/>
  <c r="AN54" i="109" s="1"/>
  <c r="AN58" i="109" s="1"/>
  <c r="FW61" i="100"/>
  <c r="GX61" i="112"/>
  <c r="FJ34" i="106"/>
  <c r="FJ41" i="106" s="1"/>
  <c r="FJ54" i="106" s="1"/>
  <c r="FJ58" i="106" s="1"/>
  <c r="FE34" i="106"/>
  <c r="FE41" i="106" s="1"/>
  <c r="FE54" i="106" s="1"/>
  <c r="FE58" i="106" s="1"/>
  <c r="GN34" i="106"/>
  <c r="GN41" i="106" s="1"/>
  <c r="GN54" i="106" s="1"/>
  <c r="GN58" i="106" s="1"/>
  <c r="CL34" i="106"/>
  <c r="CL41" i="106" s="1"/>
  <c r="CL54" i="106" s="1"/>
  <c r="CL58" i="106" s="1"/>
  <c r="FC34" i="106"/>
  <c r="FC41" i="106" s="1"/>
  <c r="FC54" i="106" s="1"/>
  <c r="FC58" i="106" s="1"/>
  <c r="CA34" i="106"/>
  <c r="CA41" i="106" s="1"/>
  <c r="CA54" i="106" s="1"/>
  <c r="CA58" i="106" s="1"/>
  <c r="GY61" i="100"/>
  <c r="EH61" i="112"/>
  <c r="FX34" i="106"/>
  <c r="FX41" i="106" s="1"/>
  <c r="FX54" i="106" s="1"/>
  <c r="FX58" i="106" s="1"/>
  <c r="EJ34" i="109"/>
  <c r="EJ41" i="109" s="1"/>
  <c r="EJ54" i="109" s="1"/>
  <c r="EJ58" i="109" s="1"/>
  <c r="Y61" i="112"/>
  <c r="DF101" i="87"/>
  <c r="FK61" i="100"/>
  <c r="DC61" i="112"/>
  <c r="FB101" i="87"/>
  <c r="K154" i="87"/>
  <c r="L26" i="87"/>
  <c r="L27" i="87"/>
  <c r="FN34" i="109"/>
  <c r="FN41" i="109" s="1"/>
  <c r="FN54" i="109" s="1"/>
  <c r="FN58" i="109" s="1"/>
  <c r="CM34" i="109"/>
  <c r="CM41" i="109" s="1"/>
  <c r="CM54" i="109" s="1"/>
  <c r="CM58" i="109" s="1"/>
  <c r="HF34" i="109"/>
  <c r="HF41" i="109" s="1"/>
  <c r="HF54" i="109" s="1"/>
  <c r="HF58" i="109" s="1"/>
  <c r="AC61" i="112"/>
  <c r="AO34" i="106"/>
  <c r="AO41" i="106" s="1"/>
  <c r="AO54" i="106" s="1"/>
  <c r="AO58" i="106" s="1"/>
  <c r="EC61" i="112"/>
  <c r="BS61" i="112"/>
  <c r="CF61" i="112"/>
  <c r="EU61" i="100"/>
  <c r="CP34" i="109"/>
  <c r="CP41" i="109" s="1"/>
  <c r="CP54" i="109" s="1"/>
  <c r="CP58" i="109" s="1"/>
  <c r="GH34" i="109"/>
  <c r="GH41" i="109" s="1"/>
  <c r="GH54" i="109" s="1"/>
  <c r="GH58" i="109" s="1"/>
  <c r="DH34" i="109"/>
  <c r="DH41" i="109" s="1"/>
  <c r="DH54" i="109" s="1"/>
  <c r="DH58" i="109" s="1"/>
  <c r="DA34" i="109"/>
  <c r="DA41" i="109" s="1"/>
  <c r="DA54" i="109" s="1"/>
  <c r="DA58" i="109" s="1"/>
  <c r="BD34" i="109"/>
  <c r="BD41" i="109" s="1"/>
  <c r="BD54" i="109" s="1"/>
  <c r="BD58" i="109" s="1"/>
  <c r="AE34" i="109"/>
  <c r="AE41" i="109" s="1"/>
  <c r="AE54" i="109" s="1"/>
  <c r="AE58" i="109" s="1"/>
  <c r="BV34" i="109"/>
  <c r="BV41" i="109" s="1"/>
  <c r="BV54" i="109" s="1"/>
  <c r="BV58" i="109" s="1"/>
  <c r="GL101" i="87"/>
  <c r="DB34" i="106"/>
  <c r="DB41" i="106" s="1"/>
  <c r="DB54" i="106" s="1"/>
  <c r="DB58" i="106" s="1"/>
  <c r="FW34" i="106"/>
  <c r="FW41" i="106" s="1"/>
  <c r="FW54" i="106" s="1"/>
  <c r="FW58" i="106" s="1"/>
  <c r="BD34" i="106"/>
  <c r="BD41" i="106" s="1"/>
  <c r="BD54" i="106" s="1"/>
  <c r="BD58" i="106" s="1"/>
  <c r="GU34" i="106"/>
  <c r="GU41" i="106" s="1"/>
  <c r="GU54" i="106" s="1"/>
  <c r="GU58" i="106" s="1"/>
  <c r="CO34" i="106"/>
  <c r="CO41" i="106" s="1"/>
  <c r="CO54" i="106" s="1"/>
  <c r="CO58" i="106" s="1"/>
  <c r="Z34" i="106"/>
  <c r="Z41" i="106" s="1"/>
  <c r="Z54" i="106" s="1"/>
  <c r="Z58" i="106" s="1"/>
  <c r="AQ34" i="106"/>
  <c r="AQ41" i="106" s="1"/>
  <c r="AQ54" i="106" s="1"/>
  <c r="AQ58" i="106" s="1"/>
  <c r="AB154" i="87"/>
  <c r="AC26" i="87"/>
  <c r="AC27" i="87"/>
  <c r="AT63" i="112"/>
  <c r="AT62" i="112"/>
  <c r="AA154" i="87"/>
  <c r="AB26" i="87"/>
  <c r="AB27" i="87"/>
  <c r="EK62" i="100"/>
  <c r="EK63" i="100"/>
  <c r="BF62" i="112"/>
  <c r="BF63" i="112"/>
  <c r="FS62" i="100"/>
  <c r="FS63" i="100"/>
  <c r="FE62" i="112"/>
  <c r="FE63" i="112"/>
  <c r="CR62" i="112"/>
  <c r="CR63" i="112"/>
  <c r="FZ101" i="87"/>
  <c r="BE154" i="87"/>
  <c r="BF26" i="87"/>
  <c r="BF27" i="87"/>
  <c r="FA63" i="100"/>
  <c r="FA62" i="100"/>
  <c r="GJ62" i="100"/>
  <c r="GJ63" i="100"/>
  <c r="AJ63" i="112"/>
  <c r="AJ62" i="112"/>
  <c r="HF62" i="112"/>
  <c r="HF63" i="112"/>
  <c r="GN34" i="109"/>
  <c r="GN41" i="109" s="1"/>
  <c r="GN54" i="109" s="1"/>
  <c r="GN58" i="109" s="1"/>
  <c r="AL61" i="112"/>
  <c r="GG61" i="100"/>
  <c r="DO61" i="112"/>
  <c r="FF34" i="109"/>
  <c r="FF41" i="109" s="1"/>
  <c r="FF54" i="109" s="1"/>
  <c r="FF58" i="109" s="1"/>
  <c r="CF34" i="109"/>
  <c r="CF41" i="109" s="1"/>
  <c r="CF54" i="109" s="1"/>
  <c r="CF58" i="109" s="1"/>
  <c r="CE61" i="112"/>
  <c r="DQ34" i="106"/>
  <c r="DQ41" i="106" s="1"/>
  <c r="DQ54" i="106" s="1"/>
  <c r="DQ58" i="106" s="1"/>
  <c r="BR34" i="106"/>
  <c r="BR41" i="106" s="1"/>
  <c r="BR54" i="106" s="1"/>
  <c r="BR58" i="106" s="1"/>
  <c r="AC34" i="106"/>
  <c r="AC41" i="106" s="1"/>
  <c r="AC54" i="106" s="1"/>
  <c r="AC58" i="106" s="1"/>
  <c r="EA61" i="112"/>
  <c r="EN61" i="112"/>
  <c r="HF61" i="100"/>
  <c r="GX101" i="87"/>
  <c r="AV34" i="109"/>
  <c r="AV41" i="109" s="1"/>
  <c r="AV54" i="109" s="1"/>
  <c r="AV58" i="109" s="1"/>
  <c r="BI34" i="109"/>
  <c r="BI41" i="109" s="1"/>
  <c r="BI54" i="109" s="1"/>
  <c r="BI58" i="109" s="1"/>
  <c r="BU61" i="112"/>
  <c r="CH61" i="112"/>
  <c r="W154" i="87"/>
  <c r="X27" i="87"/>
  <c r="X26" i="87"/>
  <c r="GG61" i="112"/>
  <c r="GI61" i="112"/>
  <c r="AO61" i="112"/>
  <c r="GD61" i="112"/>
  <c r="Q154" i="87"/>
  <c r="R26" i="87"/>
  <c r="R27" i="87"/>
  <c r="FQ34" i="109"/>
  <c r="FQ41" i="109" s="1"/>
  <c r="FQ54" i="109" s="1"/>
  <c r="FQ58" i="109" s="1"/>
  <c r="GF34" i="109"/>
  <c r="GF41" i="109" s="1"/>
  <c r="GF54" i="109" s="1"/>
  <c r="GF58" i="109" s="1"/>
  <c r="HH34" i="109"/>
  <c r="HH41" i="109" s="1"/>
  <c r="HH54" i="109" s="1"/>
  <c r="HH58" i="109" s="1"/>
  <c r="GF61" i="112"/>
  <c r="DI34" i="106"/>
  <c r="DI41" i="106" s="1"/>
  <c r="DI54" i="106" s="1"/>
  <c r="DI58" i="106" s="1"/>
  <c r="DT61" i="100"/>
  <c r="EE61" i="100"/>
  <c r="EX61" i="100"/>
  <c r="AO34" i="109"/>
  <c r="AO41" i="109" s="1"/>
  <c r="AO54" i="109" s="1"/>
  <c r="AO58" i="109" s="1"/>
  <c r="AH34" i="109"/>
  <c r="AH41" i="109" s="1"/>
  <c r="AH54" i="109" s="1"/>
  <c r="AH58" i="109" s="1"/>
  <c r="FV61" i="100"/>
  <c r="FR34" i="106"/>
  <c r="FR41" i="106" s="1"/>
  <c r="FR54" i="106" s="1"/>
  <c r="FR58" i="106" s="1"/>
  <c r="FM34" i="106"/>
  <c r="FM41" i="106" s="1"/>
  <c r="FM54" i="106" s="1"/>
  <c r="FM58" i="106" s="1"/>
  <c r="CP34" i="106"/>
  <c r="CP41" i="106" s="1"/>
  <c r="CP54" i="106" s="1"/>
  <c r="CP58" i="106" s="1"/>
  <c r="FK34" i="106"/>
  <c r="FK41" i="106" s="1"/>
  <c r="FK54" i="106" s="1"/>
  <c r="FK58" i="106" s="1"/>
  <c r="CQ34" i="106"/>
  <c r="CQ41" i="106" s="1"/>
  <c r="CQ54" i="106" s="1"/>
  <c r="CQ58" i="106" s="1"/>
  <c r="ES34" i="106"/>
  <c r="ES41" i="106" s="1"/>
  <c r="ES54" i="106" s="1"/>
  <c r="ES58" i="106" s="1"/>
  <c r="GR61" i="112"/>
  <c r="AG34" i="109"/>
  <c r="AG41" i="109" s="1"/>
  <c r="AG54" i="109" s="1"/>
  <c r="AG58" i="109" s="1"/>
  <c r="EY34" i="109"/>
  <c r="EY41" i="109" s="1"/>
  <c r="EY54" i="109" s="1"/>
  <c r="EY58" i="109" s="1"/>
  <c r="EZ61" i="100"/>
  <c r="AN34" i="106"/>
  <c r="AN41" i="106" s="1"/>
  <c r="AN54" i="106" s="1"/>
  <c r="AN58" i="106" s="1"/>
  <c r="AX34" i="106"/>
  <c r="AX41" i="106" s="1"/>
  <c r="AX54" i="106" s="1"/>
  <c r="AX58" i="106" s="1"/>
  <c r="R34" i="106"/>
  <c r="R41" i="106" s="1"/>
  <c r="R54" i="106" s="1"/>
  <c r="R58" i="106" s="1"/>
  <c r="DX61" i="100"/>
  <c r="ER61" i="100"/>
  <c r="DU61" i="112"/>
  <c r="EM61" i="100"/>
  <c r="EI61" i="100"/>
  <c r="EY61" i="112"/>
  <c r="AY154" i="87"/>
  <c r="AZ27" i="87"/>
  <c r="AZ26" i="87"/>
  <c r="CC34" i="109"/>
  <c r="CC41" i="109" s="1"/>
  <c r="CC54" i="109" s="1"/>
  <c r="CC58" i="109" s="1"/>
  <c r="BZ34" i="109"/>
  <c r="BZ41" i="109" s="1"/>
  <c r="BZ54" i="109" s="1"/>
  <c r="BZ58" i="109" s="1"/>
  <c r="FL34" i="109"/>
  <c r="FL41" i="109" s="1"/>
  <c r="FL54" i="109" s="1"/>
  <c r="FL58" i="109" s="1"/>
  <c r="FB34" i="106"/>
  <c r="FB41" i="106" s="1"/>
  <c r="FB54" i="106" s="1"/>
  <c r="FB58" i="106" s="1"/>
  <c r="EW34" i="106"/>
  <c r="EW41" i="106" s="1"/>
  <c r="EW54" i="106" s="1"/>
  <c r="EW58" i="106" s="1"/>
  <c r="GJ34" i="106"/>
  <c r="GJ41" i="106" s="1"/>
  <c r="GJ54" i="106" s="1"/>
  <c r="GJ58" i="106" s="1"/>
  <c r="BZ34" i="106"/>
  <c r="BZ41" i="106" s="1"/>
  <c r="BZ54" i="106" s="1"/>
  <c r="BZ58" i="106" s="1"/>
  <c r="CM34" i="106"/>
  <c r="CM41" i="106" s="1"/>
  <c r="CM54" i="106" s="1"/>
  <c r="CM58" i="106" s="1"/>
  <c r="EY34" i="106"/>
  <c r="EY41" i="106" s="1"/>
  <c r="EY54" i="106" s="1"/>
  <c r="EY58" i="106" s="1"/>
  <c r="BK34" i="106"/>
  <c r="BK41" i="106" s="1"/>
  <c r="BK54" i="106" s="1"/>
  <c r="BK58" i="106" s="1"/>
  <c r="FN75" i="87"/>
  <c r="BA34" i="109"/>
  <c r="BA41" i="109" s="1"/>
  <c r="BA54" i="109" s="1"/>
  <c r="BA58" i="109" s="1"/>
  <c r="W34" i="109"/>
  <c r="W41" i="109" s="1"/>
  <c r="W54" i="109" s="1"/>
  <c r="W58" i="109" s="1"/>
  <c r="ER61" i="112"/>
  <c r="FQ61" i="112"/>
  <c r="BK154" i="87"/>
  <c r="BL27" i="87"/>
  <c r="BL26" i="87"/>
  <c r="AX61" i="112"/>
  <c r="BA61" i="112"/>
  <c r="CP61" i="112"/>
  <c r="F75" i="87"/>
  <c r="N75" i="87"/>
  <c r="DD34" i="109"/>
  <c r="DD41" i="109" s="1"/>
  <c r="DD54" i="109" s="1"/>
  <c r="DD58" i="109" s="1"/>
  <c r="BS34" i="109"/>
  <c r="BS41" i="109" s="1"/>
  <c r="BS54" i="109" s="1"/>
  <c r="BS58" i="109" s="1"/>
  <c r="EO34" i="109"/>
  <c r="EO41" i="109" s="1"/>
  <c r="EO54" i="109" s="1"/>
  <c r="EO58" i="109" s="1"/>
  <c r="AT34" i="109"/>
  <c r="AT41" i="109" s="1"/>
  <c r="AT54" i="109" s="1"/>
  <c r="AT58" i="109" s="1"/>
  <c r="CU34" i="109"/>
  <c r="CU41" i="109" s="1"/>
  <c r="CU54" i="109" s="1"/>
  <c r="CU58" i="109" s="1"/>
  <c r="EM34" i="106"/>
  <c r="EM41" i="106" s="1"/>
  <c r="EM54" i="106" s="1"/>
  <c r="EM58" i="106" s="1"/>
  <c r="GR34" i="106"/>
  <c r="GR41" i="106" s="1"/>
  <c r="GR54" i="106" s="1"/>
  <c r="GR58" i="106" s="1"/>
  <c r="EW61" i="100"/>
  <c r="CJ61" i="112"/>
  <c r="FR61" i="112"/>
  <c r="FV61" i="112"/>
  <c r="HE61" i="100"/>
  <c r="DG61" i="112"/>
  <c r="H154" i="87"/>
  <c r="I27" i="87"/>
  <c r="I26" i="87"/>
  <c r="FL62" i="100"/>
  <c r="FL63" i="100"/>
  <c r="CI62" i="112"/>
  <c r="CI63" i="112"/>
  <c r="ES62" i="112"/>
  <c r="ES63" i="112"/>
  <c r="W62" i="112"/>
  <c r="W63" i="112"/>
  <c r="AB63" i="112"/>
  <c r="AB62" i="112"/>
  <c r="EF62" i="100"/>
  <c r="EF63" i="100"/>
  <c r="FX62" i="100"/>
  <c r="FX63" i="100"/>
  <c r="EJ63" i="100"/>
  <c r="EJ62" i="100"/>
  <c r="GO62" i="112"/>
  <c r="GO63" i="112"/>
  <c r="FJ62" i="112"/>
  <c r="FJ63" i="112"/>
  <c r="DD154" i="87"/>
  <c r="DE26" i="87"/>
  <c r="DE27" i="87"/>
  <c r="HB62" i="112"/>
  <c r="HB63" i="112"/>
  <c r="DY62" i="112"/>
  <c r="DY63" i="112"/>
  <c r="AR62" i="112"/>
  <c r="AR63" i="112"/>
  <c r="HE154" i="87"/>
  <c r="HF26" i="87"/>
  <c r="HF27" i="87"/>
  <c r="FN61" i="100"/>
  <c r="AW61" i="112"/>
  <c r="AL34" i="109"/>
  <c r="AL41" i="109" s="1"/>
  <c r="AL54" i="109" s="1"/>
  <c r="AL58" i="109" s="1"/>
  <c r="DS34" i="106"/>
  <c r="DS41" i="106" s="1"/>
  <c r="DS54" i="106" s="1"/>
  <c r="DS58" i="106" s="1"/>
  <c r="GU34" i="109"/>
  <c r="GU41" i="109" s="1"/>
  <c r="GU54" i="109" s="1"/>
  <c r="GU58" i="109" s="1"/>
  <c r="DR61" i="112"/>
  <c r="CE34" i="106"/>
  <c r="CE41" i="106" s="1"/>
  <c r="CE54" i="106" s="1"/>
  <c r="CE58" i="106" s="1"/>
  <c r="AK34" i="106"/>
  <c r="AK41" i="106" s="1"/>
  <c r="AK54" i="106" s="1"/>
  <c r="AK58" i="106" s="1"/>
  <c r="EI154" i="87"/>
  <c r="EJ26" i="87"/>
  <c r="EJ27" i="87"/>
  <c r="FD61" i="100"/>
  <c r="DI154" i="87"/>
  <c r="DJ26" i="87"/>
  <c r="DJ27" i="87"/>
  <c r="CQ61" i="112"/>
  <c r="AR34" i="106"/>
  <c r="AR41" i="106" s="1"/>
  <c r="AR54" i="106" s="1"/>
  <c r="AR58" i="106" s="1"/>
  <c r="GC61" i="100"/>
  <c r="EO61" i="100"/>
  <c r="DP61" i="112"/>
  <c r="CY61" i="112"/>
  <c r="DZ61" i="100"/>
  <c r="AU61" i="112"/>
  <c r="EP101" i="87"/>
  <c r="BY61" i="112"/>
  <c r="BJ34" i="109"/>
  <c r="BJ41" i="109" s="1"/>
  <c r="BJ54" i="109" s="1"/>
  <c r="BJ58" i="109" s="1"/>
  <c r="GE34" i="109"/>
  <c r="GE41" i="109" s="1"/>
  <c r="GE54" i="109" s="1"/>
  <c r="GE58" i="109" s="1"/>
  <c r="EL34" i="109"/>
  <c r="EL41" i="109" s="1"/>
  <c r="EL54" i="109" s="1"/>
  <c r="EL58" i="109" s="1"/>
  <c r="EU34" i="109"/>
  <c r="EU41" i="109" s="1"/>
  <c r="EU54" i="109" s="1"/>
  <c r="EU58" i="109" s="1"/>
  <c r="BF34" i="109"/>
  <c r="BF41" i="109" s="1"/>
  <c r="BF54" i="109" s="1"/>
  <c r="BF58" i="109" s="1"/>
  <c r="T34" i="109"/>
  <c r="T41" i="109" s="1"/>
  <c r="T54" i="109" s="1"/>
  <c r="T58" i="109" s="1"/>
  <c r="AI34" i="106"/>
  <c r="AI41" i="106" s="1"/>
  <c r="AI54" i="106" s="1"/>
  <c r="AI58" i="106" s="1"/>
  <c r="AT34" i="106"/>
  <c r="AT41" i="106" s="1"/>
  <c r="AT54" i="106" s="1"/>
  <c r="AT58" i="106" s="1"/>
  <c r="GX34" i="109"/>
  <c r="GX41" i="109" s="1"/>
  <c r="GX54" i="109" s="1"/>
  <c r="GX58" i="109" s="1"/>
  <c r="GC34" i="109"/>
  <c r="GC41" i="109" s="1"/>
  <c r="GC54" i="109" s="1"/>
  <c r="GC58" i="109" s="1"/>
  <c r="BU34" i="109"/>
  <c r="BU41" i="109" s="1"/>
  <c r="BU54" i="109" s="1"/>
  <c r="BU58" i="109" s="1"/>
  <c r="DP34" i="106"/>
  <c r="DP41" i="106" s="1"/>
  <c r="DP54" i="106" s="1"/>
  <c r="DP58" i="106" s="1"/>
  <c r="DE61" i="112"/>
  <c r="FB75" i="87"/>
  <c r="FH61" i="100"/>
  <c r="EF61" i="112"/>
  <c r="DI61" i="112"/>
  <c r="AP61" i="112"/>
  <c r="U34" i="109"/>
  <c r="U41" i="109" s="1"/>
  <c r="U54" i="109" s="1"/>
  <c r="U58" i="109" s="1"/>
  <c r="GT61" i="100"/>
  <c r="EL34" i="106"/>
  <c r="EL41" i="106" s="1"/>
  <c r="EL54" i="106" s="1"/>
  <c r="EL58" i="106" s="1"/>
  <c r="BP34" i="106"/>
  <c r="BP41" i="106" s="1"/>
  <c r="BP54" i="106" s="1"/>
  <c r="BP58" i="106" s="1"/>
  <c r="FU61" i="100"/>
  <c r="FY61" i="112"/>
  <c r="HD34" i="109"/>
  <c r="HD41" i="109" s="1"/>
  <c r="HD54" i="109" s="1"/>
  <c r="HD58" i="109" s="1"/>
  <c r="EX34" i="109"/>
  <c r="EX41" i="109" s="1"/>
  <c r="EX54" i="109" s="1"/>
  <c r="EX58" i="109" s="1"/>
  <c r="P154" i="87"/>
  <c r="Q26" i="87"/>
  <c r="Q27" i="87"/>
  <c r="GW63" i="100"/>
  <c r="GW62" i="100"/>
  <c r="GU62" i="112"/>
  <c r="GU63" i="112"/>
  <c r="AE154" i="87"/>
  <c r="AF27" i="87"/>
  <c r="AF26" i="87"/>
  <c r="GQ62" i="112"/>
  <c r="GQ63" i="112"/>
  <c r="FZ75" i="87"/>
  <c r="DV63" i="100"/>
  <c r="DV62" i="100"/>
  <c r="HH62" i="112"/>
  <c r="HH63" i="112"/>
  <c r="FZ62" i="100"/>
  <c r="FZ63" i="100"/>
  <c r="FM61" i="112"/>
  <c r="CW61" i="112"/>
  <c r="CN61" i="112"/>
  <c r="FD61" i="112"/>
  <c r="CH34" i="109"/>
  <c r="CH41" i="109" s="1"/>
  <c r="CH54" i="109" s="1"/>
  <c r="CH58" i="109" s="1"/>
  <c r="BL34" i="109"/>
  <c r="BL41" i="109" s="1"/>
  <c r="BL54" i="109" s="1"/>
  <c r="BL58" i="109" s="1"/>
  <c r="CA154" i="87"/>
  <c r="CB27" i="87"/>
  <c r="CB26" i="87"/>
  <c r="CQ34" i="109"/>
  <c r="CQ41" i="109" s="1"/>
  <c r="CQ54" i="109" s="1"/>
  <c r="CQ58" i="109" s="1"/>
  <c r="GC34" i="106"/>
  <c r="GC41" i="106" s="1"/>
  <c r="GC54" i="106" s="1"/>
  <c r="GC58" i="106" s="1"/>
  <c r="FU34" i="106"/>
  <c r="FU41" i="106" s="1"/>
  <c r="FU54" i="106" s="1"/>
  <c r="FU58" i="106" s="1"/>
  <c r="DD34" i="106"/>
  <c r="DD41" i="106" s="1"/>
  <c r="DD54" i="106" s="1"/>
  <c r="DD58" i="106" s="1"/>
  <c r="EK34" i="106"/>
  <c r="EK41" i="106" s="1"/>
  <c r="EK54" i="106" s="1"/>
  <c r="EK58" i="106" s="1"/>
  <c r="GY61" i="112"/>
  <c r="CM61" i="112"/>
  <c r="ET61" i="100"/>
  <c r="BP34" i="109"/>
  <c r="BP41" i="109" s="1"/>
  <c r="BP54" i="109" s="1"/>
  <c r="BP58" i="109" s="1"/>
  <c r="EG34" i="109"/>
  <c r="EG41" i="109" s="1"/>
  <c r="EG54" i="109" s="1"/>
  <c r="EG58" i="109" s="1"/>
  <c r="FY34" i="106"/>
  <c r="FY41" i="106" s="1"/>
  <c r="FY54" i="106" s="1"/>
  <c r="FY58" i="106" s="1"/>
  <c r="HD34" i="106"/>
  <c r="HD41" i="106" s="1"/>
  <c r="HD54" i="106" s="1"/>
  <c r="HD58" i="106" s="1"/>
  <c r="CR34" i="106"/>
  <c r="CR41" i="106" s="1"/>
  <c r="CR54" i="106" s="1"/>
  <c r="CR58" i="106" s="1"/>
  <c r="GG34" i="106"/>
  <c r="GG41" i="106" s="1"/>
  <c r="GG54" i="106" s="1"/>
  <c r="GG58" i="106" s="1"/>
  <c r="DO34" i="106"/>
  <c r="DO41" i="106" s="1"/>
  <c r="DO54" i="106" s="1"/>
  <c r="DO58" i="106" s="1"/>
  <c r="AA61" i="112"/>
  <c r="EY154" i="87"/>
  <c r="AQ61" i="112"/>
  <c r="HD61" i="100"/>
  <c r="AC154" i="87"/>
  <c r="AD27" i="87"/>
  <c r="AD26" i="87"/>
  <c r="FX34" i="109"/>
  <c r="FX41" i="109" s="1"/>
  <c r="FX54" i="109" s="1"/>
  <c r="FX58" i="109" s="1"/>
  <c r="EN34" i="109"/>
  <c r="EN41" i="109" s="1"/>
  <c r="EN54" i="109" s="1"/>
  <c r="EN58" i="109" s="1"/>
  <c r="EC34" i="109"/>
  <c r="EC41" i="109" s="1"/>
  <c r="EC54" i="109" s="1"/>
  <c r="EC58" i="109" s="1"/>
  <c r="CG61" i="112"/>
  <c r="CG34" i="106"/>
  <c r="CG41" i="106" s="1"/>
  <c r="CG54" i="106" s="1"/>
  <c r="CG58" i="106" s="1"/>
  <c r="FB61" i="100"/>
  <c r="GI154" i="87"/>
  <c r="GJ27" i="87"/>
  <c r="GJ26" i="87"/>
  <c r="GZ61" i="112"/>
  <c r="GE61" i="112"/>
  <c r="GV61" i="100"/>
  <c r="DQ61" i="112"/>
  <c r="HA61" i="100"/>
  <c r="AX101" i="87"/>
  <c r="BN154" i="87"/>
  <c r="BO27" i="87"/>
  <c r="BO26" i="87"/>
  <c r="FA61" i="112"/>
  <c r="CD62" i="112"/>
  <c r="CD63" i="112"/>
  <c r="FY61" i="100"/>
  <c r="CT75" i="87"/>
  <c r="DS61" i="100"/>
  <c r="CO61" i="112"/>
  <c r="BH61" i="112"/>
  <c r="FM61" i="100"/>
  <c r="HG61" i="112"/>
  <c r="CT61" i="112"/>
  <c r="AK61" i="112"/>
  <c r="HB61" i="100"/>
  <c r="GB61" i="100"/>
  <c r="AG61" i="112"/>
  <c r="ED61" i="112"/>
  <c r="DF62" i="112"/>
  <c r="DF63" i="112"/>
  <c r="FO63" i="112"/>
  <c r="FO62" i="112"/>
  <c r="GS63" i="100"/>
  <c r="GS62" i="100"/>
  <c r="CL62" i="112"/>
  <c r="CL63" i="112"/>
  <c r="BB62" i="112"/>
  <c r="BB63" i="112"/>
  <c r="DM63" i="112"/>
  <c r="DM62" i="112"/>
  <c r="BZ62" i="112"/>
  <c r="BZ63" i="112"/>
  <c r="GF63" i="100"/>
  <c r="GF62" i="100"/>
  <c r="FU63" i="112"/>
  <c r="FU62" i="112"/>
  <c r="FR62" i="100"/>
  <c r="FR63" i="100"/>
  <c r="EU62" i="112"/>
  <c r="EU63" i="112"/>
  <c r="CB62" i="112"/>
  <c r="CB63" i="112"/>
  <c r="FX62" i="112"/>
  <c r="FX63" i="112"/>
  <c r="EX62" i="112"/>
  <c r="EX63" i="112"/>
  <c r="ES61" i="100"/>
  <c r="GK61" i="100"/>
  <c r="FJ154" i="87"/>
  <c r="FK27" i="87"/>
  <c r="FK26" i="87"/>
  <c r="FV34" i="109"/>
  <c r="FV41" i="109" s="1"/>
  <c r="FV54" i="109" s="1"/>
  <c r="FV58" i="109" s="1"/>
  <c r="DJ34" i="109"/>
  <c r="DJ41" i="109" s="1"/>
  <c r="DJ54" i="109" s="1"/>
  <c r="DJ58" i="109" s="1"/>
  <c r="AY34" i="109"/>
  <c r="AY41" i="109" s="1"/>
  <c r="AY54" i="109" s="1"/>
  <c r="AY58" i="109" s="1"/>
  <c r="CN34" i="109"/>
  <c r="CN41" i="109" s="1"/>
  <c r="CN54" i="109" s="1"/>
  <c r="CN58" i="109" s="1"/>
  <c r="DM34" i="109"/>
  <c r="DM41" i="109" s="1"/>
  <c r="DM54" i="109" s="1"/>
  <c r="DM58" i="109" s="1"/>
  <c r="GB34" i="109"/>
  <c r="GB41" i="109" s="1"/>
  <c r="GB54" i="109" s="1"/>
  <c r="GB58" i="109" s="1"/>
  <c r="FO34" i="109"/>
  <c r="FO41" i="109" s="1"/>
  <c r="FO54" i="109" s="1"/>
  <c r="FO58" i="109" s="1"/>
  <c r="CS34" i="109"/>
  <c r="CS41" i="109" s="1"/>
  <c r="CS54" i="109" s="1"/>
  <c r="CS58" i="109" s="1"/>
  <c r="GH34" i="106"/>
  <c r="GH41" i="106" s="1"/>
  <c r="GH54" i="106" s="1"/>
  <c r="GH58" i="106" s="1"/>
  <c r="GA34" i="106"/>
  <c r="GA41" i="106" s="1"/>
  <c r="GA54" i="106" s="1"/>
  <c r="GA58" i="106" s="1"/>
  <c r="CX34" i="106"/>
  <c r="CX41" i="106" s="1"/>
  <c r="CX54" i="106" s="1"/>
  <c r="CX58" i="106" s="1"/>
  <c r="GK34" i="106"/>
  <c r="GK41" i="106" s="1"/>
  <c r="GK54" i="106" s="1"/>
  <c r="GK58" i="106" s="1"/>
  <c r="EE34" i="106"/>
  <c r="EE41" i="106" s="1"/>
  <c r="EE54" i="106" s="1"/>
  <c r="EE58" i="106" s="1"/>
  <c r="BY34" i="106"/>
  <c r="BY41" i="106" s="1"/>
  <c r="BY54" i="106" s="1"/>
  <c r="BY58" i="106" s="1"/>
  <c r="AI61" i="112"/>
  <c r="BI61" i="112"/>
  <c r="FP61" i="100"/>
  <c r="GD61" i="100"/>
  <c r="EL61" i="112"/>
  <c r="AK34" i="109"/>
  <c r="AK41" i="109" s="1"/>
  <c r="AK54" i="109" s="1"/>
  <c r="AK58" i="109" s="1"/>
  <c r="FZ34" i="106"/>
  <c r="FZ41" i="106" s="1"/>
  <c r="FZ54" i="106" s="1"/>
  <c r="FZ58" i="106" s="1"/>
  <c r="CT34" i="106"/>
  <c r="CT41" i="106" s="1"/>
  <c r="CT54" i="106" s="1"/>
  <c r="CT58" i="106" s="1"/>
  <c r="FQ34" i="106"/>
  <c r="FQ41" i="106" s="1"/>
  <c r="FQ54" i="106" s="1"/>
  <c r="FQ58" i="106" s="1"/>
  <c r="BJ154" i="87"/>
  <c r="BK26" i="87"/>
  <c r="BK27" i="87"/>
  <c r="DR101" i="87"/>
  <c r="DA61" i="112"/>
  <c r="CX154" i="87"/>
  <c r="CY26" i="87"/>
  <c r="CY27" i="87"/>
  <c r="BE34" i="109"/>
  <c r="BE41" i="109" s="1"/>
  <c r="BE54" i="109" s="1"/>
  <c r="BE58" i="109" s="1"/>
  <c r="HH34" i="106"/>
  <c r="HH41" i="106" s="1"/>
  <c r="HH54" i="106" s="1"/>
  <c r="HH58" i="106" s="1"/>
  <c r="DJ34" i="106"/>
  <c r="DJ41" i="106" s="1"/>
  <c r="DJ54" i="106" s="1"/>
  <c r="DJ58" i="106" s="1"/>
  <c r="CS34" i="106"/>
  <c r="CS41" i="106" s="1"/>
  <c r="CS54" i="106" s="1"/>
  <c r="CS58" i="106" s="1"/>
  <c r="EV34" i="106"/>
  <c r="EV41" i="106" s="1"/>
  <c r="EV54" i="106" s="1"/>
  <c r="EV58" i="106" s="1"/>
  <c r="EZ34" i="106"/>
  <c r="EZ41" i="106" s="1"/>
  <c r="EZ54" i="106" s="1"/>
  <c r="EZ58" i="106" s="1"/>
  <c r="DX34" i="109"/>
  <c r="DX41" i="109" s="1"/>
  <c r="DX54" i="109" s="1"/>
  <c r="DX58" i="109" s="1"/>
  <c r="FK34" i="109"/>
  <c r="FK41" i="109" s="1"/>
  <c r="FK54" i="109" s="1"/>
  <c r="FK58" i="109" s="1"/>
  <c r="HA34" i="109"/>
  <c r="HA41" i="109" s="1"/>
  <c r="HA54" i="109" s="1"/>
  <c r="HA58" i="109" s="1"/>
  <c r="GZ34" i="109"/>
  <c r="GZ41" i="109" s="1"/>
  <c r="GZ54" i="109" s="1"/>
  <c r="GZ58" i="109" s="1"/>
  <c r="EH34" i="109"/>
  <c r="EH41" i="109" s="1"/>
  <c r="EH54" i="109" s="1"/>
  <c r="EH58" i="109" s="1"/>
  <c r="GS34" i="109"/>
  <c r="GS41" i="109" s="1"/>
  <c r="GS54" i="109" s="1"/>
  <c r="GS58" i="109" s="1"/>
  <c r="DW34" i="109"/>
  <c r="DW41" i="109" s="1"/>
  <c r="DW54" i="109" s="1"/>
  <c r="DW58" i="109" s="1"/>
  <c r="AA34" i="109"/>
  <c r="AA41" i="109" s="1"/>
  <c r="AA54" i="109" s="1"/>
  <c r="AA58" i="109" s="1"/>
  <c r="DF34" i="106"/>
  <c r="DF41" i="106" s="1"/>
  <c r="DF54" i="106" s="1"/>
  <c r="DF58" i="106" s="1"/>
  <c r="EB34" i="106"/>
  <c r="EB41" i="106" s="1"/>
  <c r="EB54" i="106" s="1"/>
  <c r="EB58" i="106" s="1"/>
  <c r="BJ34" i="106"/>
  <c r="BJ41" i="106" s="1"/>
  <c r="BJ54" i="106" s="1"/>
  <c r="BJ58" i="106" s="1"/>
  <c r="HE34" i="106"/>
  <c r="HE41" i="106" s="1"/>
  <c r="HE54" i="106" s="1"/>
  <c r="HE58" i="106" s="1"/>
  <c r="DE34" i="106"/>
  <c r="DE41" i="106" s="1"/>
  <c r="DE54" i="106" s="1"/>
  <c r="DE58" i="106" s="1"/>
  <c r="BG34" i="106"/>
  <c r="BG41" i="106" s="1"/>
  <c r="BG54" i="106" s="1"/>
  <c r="BG58" i="106" s="1"/>
  <c r="EC34" i="106"/>
  <c r="EC41" i="106" s="1"/>
  <c r="EC54" i="106" s="1"/>
  <c r="EC58" i="106" s="1"/>
  <c r="BM34" i="106"/>
  <c r="BM41" i="106" s="1"/>
  <c r="BM54" i="106" s="1"/>
  <c r="BM58" i="106" s="1"/>
  <c r="FW61" i="112"/>
  <c r="HH61" i="100"/>
  <c r="EA61" i="100"/>
  <c r="DX61" i="112"/>
  <c r="EY61" i="100"/>
  <c r="CF154" i="87"/>
  <c r="CG26" i="87"/>
  <c r="CG27" i="87"/>
  <c r="HE34" i="109"/>
  <c r="HE41" i="109" s="1"/>
  <c r="HE54" i="109" s="1"/>
  <c r="HE58" i="109" s="1"/>
  <c r="CZ34" i="106"/>
  <c r="CZ41" i="106" s="1"/>
  <c r="CZ54" i="106" s="1"/>
  <c r="CZ58" i="106" s="1"/>
  <c r="GS34" i="106"/>
  <c r="GS41" i="106" s="1"/>
  <c r="GS54" i="106" s="1"/>
  <c r="GS58" i="106" s="1"/>
  <c r="DX34" i="106"/>
  <c r="DX41" i="106" s="1"/>
  <c r="DX54" i="106" s="1"/>
  <c r="DX58" i="106" s="1"/>
  <c r="EJ34" i="106"/>
  <c r="EJ41" i="106" s="1"/>
  <c r="EJ54" i="106" s="1"/>
  <c r="EJ58" i="106" s="1"/>
  <c r="DO154" i="87"/>
  <c r="DP26" i="87"/>
  <c r="DP27" i="87"/>
  <c r="DK34" i="109"/>
  <c r="DK41" i="109" s="1"/>
  <c r="DK54" i="109" s="1"/>
  <c r="DK58" i="109" s="1"/>
  <c r="DC34" i="109"/>
  <c r="DC41" i="109" s="1"/>
  <c r="DC54" i="109" s="1"/>
  <c r="DC58" i="109" s="1"/>
  <c r="GV34" i="106"/>
  <c r="GV41" i="106" s="1"/>
  <c r="GV54" i="106" s="1"/>
  <c r="GV58" i="106" s="1"/>
  <c r="DN34" i="106"/>
  <c r="DN41" i="106" s="1"/>
  <c r="DN54" i="106" s="1"/>
  <c r="DN58" i="106" s="1"/>
  <c r="HC34" i="106"/>
  <c r="HC41" i="106" s="1"/>
  <c r="HC54" i="106" s="1"/>
  <c r="HC58" i="106" s="1"/>
  <c r="GY34" i="106"/>
  <c r="GY41" i="106" s="1"/>
  <c r="GY54" i="106" s="1"/>
  <c r="GY58" i="106" s="1"/>
  <c r="CY34" i="106"/>
  <c r="CY41" i="106" s="1"/>
  <c r="CY54" i="106" s="1"/>
  <c r="CY58" i="106" s="1"/>
  <c r="AU34" i="106"/>
  <c r="AU41" i="106" s="1"/>
  <c r="AU54" i="106" s="1"/>
  <c r="AU58" i="106" s="1"/>
  <c r="AH34" i="106"/>
  <c r="AH41" i="106" s="1"/>
  <c r="AH54" i="106" s="1"/>
  <c r="AH58" i="106" s="1"/>
  <c r="AP34" i="106"/>
  <c r="AP41" i="106" s="1"/>
  <c r="AP54" i="106" s="1"/>
  <c r="AP58" i="106" s="1"/>
  <c r="BC34" i="106"/>
  <c r="BC41" i="106" s="1"/>
  <c r="BC54" i="106" s="1"/>
  <c r="BC58" i="106" s="1"/>
  <c r="GU61" i="100"/>
  <c r="O101" i="87"/>
  <c r="EV61" i="100"/>
  <c r="FE61" i="100"/>
  <c r="CB154" i="87"/>
  <c r="CC26" i="87"/>
  <c r="CC27" i="87"/>
  <c r="FZ61" i="112"/>
  <c r="EM154" i="87"/>
  <c r="EN26" i="87"/>
  <c r="EN27" i="87"/>
  <c r="EZ61" i="112"/>
  <c r="FH61" i="112"/>
  <c r="DL34" i="109"/>
  <c r="DL41" i="109" s="1"/>
  <c r="DL54" i="109" s="1"/>
  <c r="DL58" i="109" s="1"/>
  <c r="GJ34" i="109"/>
  <c r="GJ41" i="109" s="1"/>
  <c r="GJ54" i="109" s="1"/>
  <c r="GJ58" i="109" s="1"/>
  <c r="GA34" i="109"/>
  <c r="GA41" i="109" s="1"/>
  <c r="GA54" i="109" s="1"/>
  <c r="GA58" i="109" s="1"/>
  <c r="FS61" i="112"/>
  <c r="GR61" i="100"/>
  <c r="HI61" i="112"/>
  <c r="FU34" i="109"/>
  <c r="FU41" i="109" s="1"/>
  <c r="FU54" i="109" s="1"/>
  <c r="FU58" i="109" s="1"/>
  <c r="CR34" i="109"/>
  <c r="CR41" i="109" s="1"/>
  <c r="CR54" i="109" s="1"/>
  <c r="CR58" i="109" s="1"/>
  <c r="BB34" i="109"/>
  <c r="BB41" i="109" s="1"/>
  <c r="BB54" i="109" s="1"/>
  <c r="BB58" i="109" s="1"/>
  <c r="EM34" i="109"/>
  <c r="EM41" i="109" s="1"/>
  <c r="EM54" i="109" s="1"/>
  <c r="EM58" i="109" s="1"/>
  <c r="FC34" i="109"/>
  <c r="FC41" i="109" s="1"/>
  <c r="FC54" i="109" s="1"/>
  <c r="FC58" i="109" s="1"/>
  <c r="AR34" i="109"/>
  <c r="AR41" i="109" s="1"/>
  <c r="AR54" i="109" s="1"/>
  <c r="AR58" i="109" s="1"/>
  <c r="CZ63" i="112"/>
  <c r="CZ62" i="112"/>
  <c r="EH34" i="106"/>
  <c r="EH41" i="106" s="1"/>
  <c r="EH54" i="106" s="1"/>
  <c r="EH58" i="106" s="1"/>
  <c r="FD34" i="106"/>
  <c r="FD41" i="106" s="1"/>
  <c r="FD54" i="106" s="1"/>
  <c r="FD58" i="106" s="1"/>
  <c r="BT34" i="106"/>
  <c r="BT41" i="106" s="1"/>
  <c r="BT54" i="106" s="1"/>
  <c r="BT58" i="106" s="1"/>
  <c r="DY34" i="106"/>
  <c r="DY41" i="106" s="1"/>
  <c r="DY54" i="106" s="1"/>
  <c r="DY58" i="106" s="1"/>
  <c r="AD34" i="106"/>
  <c r="AD41" i="106" s="1"/>
  <c r="AD54" i="106" s="1"/>
  <c r="AD58" i="106" s="1"/>
  <c r="AF34" i="106"/>
  <c r="AF41" i="106" s="1"/>
  <c r="AF54" i="106" s="1"/>
  <c r="AF58" i="106" s="1"/>
  <c r="U34" i="106"/>
  <c r="U41" i="106" s="1"/>
  <c r="U54" i="106" s="1"/>
  <c r="U58" i="106" s="1"/>
  <c r="AE34" i="106"/>
  <c r="AE41" i="106" s="1"/>
  <c r="AE54" i="106" s="1"/>
  <c r="AE58" i="106" s="1"/>
  <c r="V34" i="106"/>
  <c r="V41" i="106" s="1"/>
  <c r="V54" i="106" s="1"/>
  <c r="V58" i="106" s="1"/>
  <c r="AL101" i="87"/>
  <c r="BP63" i="112"/>
  <c r="BP62" i="112"/>
  <c r="AV62" i="112"/>
  <c r="AV63" i="112"/>
  <c r="GB62" i="112"/>
  <c r="GB63" i="112"/>
  <c r="DW63" i="112"/>
  <c r="DW62" i="112"/>
  <c r="FJ63" i="100"/>
  <c r="FJ62" i="100"/>
  <c r="EV63" i="112"/>
  <c r="EV62" i="112"/>
  <c r="BD62" i="112"/>
  <c r="BD63" i="112"/>
  <c r="BP154" i="87"/>
  <c r="BQ27" i="87"/>
  <c r="BQ26" i="87"/>
  <c r="GT62" i="112"/>
  <c r="GT63" i="112"/>
  <c r="GO63" i="100"/>
  <c r="GO62" i="100"/>
  <c r="DZ62" i="112"/>
  <c r="DZ63" i="112"/>
  <c r="DL62" i="112"/>
  <c r="DL63" i="112"/>
  <c r="EE63" i="112"/>
  <c r="EE62" i="112"/>
  <c r="EM63" i="112"/>
  <c r="EM62" i="112"/>
  <c r="CH101" i="87"/>
  <c r="EB62" i="112"/>
  <c r="EB63" i="112"/>
  <c r="BJ25" i="87" l="1"/>
  <c r="F3" i="88"/>
  <c r="G3" i="88"/>
  <c r="BL24" i="87"/>
  <c r="CX24" i="87"/>
  <c r="ED26" i="87"/>
  <c r="L24" i="87"/>
  <c r="AQ24" i="87"/>
  <c r="BO24" i="87"/>
  <c r="BI154" i="87"/>
  <c r="AD24" i="87"/>
  <c r="I24" i="87"/>
  <c r="GD24" i="87"/>
  <c r="GJ24" i="87"/>
  <c r="R24" i="87"/>
  <c r="AF24" i="87"/>
  <c r="AK24" i="87"/>
  <c r="DM24" i="87"/>
  <c r="AZ24" i="87"/>
  <c r="BQ24" i="87"/>
  <c r="X24" i="87"/>
  <c r="BF24" i="87"/>
  <c r="DE24" i="87"/>
  <c r="DP24" i="87"/>
  <c r="HH24" i="87"/>
  <c r="CG24" i="87"/>
  <c r="J24" i="87"/>
  <c r="EN24" i="87"/>
  <c r="U24" i="87"/>
  <c r="M24" i="87"/>
  <c r="H24" i="87"/>
  <c r="CB24" i="87"/>
  <c r="Q24" i="87"/>
  <c r="HF24" i="87"/>
  <c r="GS24" i="87"/>
  <c r="CQ24" i="87"/>
  <c r="EK24" i="87"/>
  <c r="CJ24" i="87"/>
  <c r="HC24" i="87"/>
  <c r="DJ24" i="87"/>
  <c r="BN24" i="87"/>
  <c r="AW24" i="87"/>
  <c r="BK24" i="87"/>
  <c r="AB24" i="87"/>
  <c r="O24" i="87"/>
  <c r="Y24" i="87"/>
  <c r="P24" i="87"/>
  <c r="FK24" i="87"/>
  <c r="CZ24" i="87"/>
  <c r="AC24" i="87"/>
  <c r="CC24" i="87"/>
  <c r="K24" i="87"/>
  <c r="CS24" i="87"/>
  <c r="G24" i="87"/>
  <c r="CY24" i="87"/>
  <c r="EJ24" i="87"/>
  <c r="HB24" i="87"/>
  <c r="BW27" i="87"/>
  <c r="DP154" i="87"/>
  <c r="EZ27" i="87"/>
  <c r="DQ27" i="87"/>
  <c r="EZ26" i="87"/>
  <c r="DQ26" i="87"/>
  <c r="EJ63" i="112"/>
  <c r="EJ60" i="112" s="1"/>
  <c r="EJ65" i="112" s="1"/>
  <c r="EJ97" i="112" s="1"/>
  <c r="BA27" i="87"/>
  <c r="BA26" i="87"/>
  <c r="EV26" i="87"/>
  <c r="EV27" i="87"/>
  <c r="CS62" i="112"/>
  <c r="CS60" i="112" s="1"/>
  <c r="CS65" i="112" s="1"/>
  <c r="CS97" i="112" s="1"/>
  <c r="AS27" i="87"/>
  <c r="AS26" i="87"/>
  <c r="AR154" i="87"/>
  <c r="FG154" i="87"/>
  <c r="FH26" i="87"/>
  <c r="FH24" i="87" s="1"/>
  <c r="EG26" i="87"/>
  <c r="EX26" i="87"/>
  <c r="EX24" i="87" s="1"/>
  <c r="CN26" i="87"/>
  <c r="CN24" i="87" s="1"/>
  <c r="FF62" i="112"/>
  <c r="FF60" i="112" s="1"/>
  <c r="FF65" i="112" s="1"/>
  <c r="FF97" i="112" s="1"/>
  <c r="EW154" i="87"/>
  <c r="BW154" i="87"/>
  <c r="CK27" i="87"/>
  <c r="T27" i="87"/>
  <c r="CV26" i="87"/>
  <c r="CV27" i="87"/>
  <c r="GL62" i="112"/>
  <c r="GL60" i="112" s="1"/>
  <c r="GL65" i="112" s="1"/>
  <c r="GL97" i="112" s="1"/>
  <c r="CU154" i="87"/>
  <c r="U154" i="87"/>
  <c r="GH27" i="87"/>
  <c r="CJ154" i="87"/>
  <c r="DA154" i="87"/>
  <c r="AD154" i="87"/>
  <c r="HC154" i="87"/>
  <c r="BX27" i="87"/>
  <c r="CM26" i="87"/>
  <c r="BX26" i="87"/>
  <c r="EY27" i="87"/>
  <c r="DX26" i="87"/>
  <c r="DG26" i="87"/>
  <c r="DX27" i="87"/>
  <c r="BD27" i="87"/>
  <c r="CI27" i="87"/>
  <c r="DF154" i="87"/>
  <c r="GJ63" i="112"/>
  <c r="GJ60" i="112" s="1"/>
  <c r="GJ65" i="112" s="1"/>
  <c r="GJ97" i="112" s="1"/>
  <c r="BS26" i="87"/>
  <c r="BH154" i="87"/>
  <c r="CH154" i="87"/>
  <c r="HD26" i="87"/>
  <c r="HD24" i="87" s="1"/>
  <c r="BI26" i="87"/>
  <c r="DW154" i="87"/>
  <c r="FX27" i="87"/>
  <c r="BS27" i="87"/>
  <c r="EZ154" i="87"/>
  <c r="BD26" i="87"/>
  <c r="EU27" i="87"/>
  <c r="EB26" i="87"/>
  <c r="EA154" i="87"/>
  <c r="FT62" i="112"/>
  <c r="FT60" i="112" s="1"/>
  <c r="FT65" i="112" s="1"/>
  <c r="FT97" i="112" s="1"/>
  <c r="EB27" i="87"/>
  <c r="FT154" i="87"/>
  <c r="FX26" i="87"/>
  <c r="FD27" i="87"/>
  <c r="AR26" i="87"/>
  <c r="AR24" i="87" s="1"/>
  <c r="AM27" i="87"/>
  <c r="V154" i="87"/>
  <c r="BM27" i="87"/>
  <c r="FA26" i="87"/>
  <c r="AE27" i="87"/>
  <c r="DD27" i="87"/>
  <c r="T26" i="87"/>
  <c r="DC154" i="87"/>
  <c r="BM26" i="87"/>
  <c r="FA27" i="87"/>
  <c r="AE26" i="87"/>
  <c r="FU26" i="87"/>
  <c r="AQ154" i="87"/>
  <c r="DB26" i="87"/>
  <c r="DB24" i="87" s="1"/>
  <c r="FU27" i="87"/>
  <c r="AM26" i="87"/>
  <c r="BC26" i="87"/>
  <c r="FV154" i="87"/>
  <c r="FI26" i="87"/>
  <c r="FI24" i="87" s="1"/>
  <c r="FH154" i="87"/>
  <c r="AU26" i="87"/>
  <c r="ET154" i="87"/>
  <c r="EG27" i="87"/>
  <c r="AU27" i="87"/>
  <c r="GQ27" i="87"/>
  <c r="EC26" i="87"/>
  <c r="EC24" i="87" s="1"/>
  <c r="AV27" i="87"/>
  <c r="CD26" i="87"/>
  <c r="FQ26" i="87"/>
  <c r="CD27" i="87"/>
  <c r="BC27" i="87"/>
  <c r="AV26" i="87"/>
  <c r="GE26" i="87"/>
  <c r="CT154" i="87"/>
  <c r="DV27" i="87"/>
  <c r="FG26" i="87"/>
  <c r="DI26" i="87"/>
  <c r="DI24" i="87" s="1"/>
  <c r="FF154" i="87"/>
  <c r="GW26" i="87"/>
  <c r="GY154" i="87"/>
  <c r="EU26" i="87"/>
  <c r="CM27" i="87"/>
  <c r="FG27" i="87"/>
  <c r="CU27" i="87"/>
  <c r="BB26" i="87"/>
  <c r="BB27" i="87"/>
  <c r="AU154" i="87"/>
  <c r="GP27" i="87"/>
  <c r="FI154" i="87"/>
  <c r="GD154" i="87"/>
  <c r="DU154" i="87"/>
  <c r="CE154" i="87"/>
  <c r="GJ154" i="87"/>
  <c r="GQ26" i="87"/>
  <c r="GE27" i="87"/>
  <c r="EB154" i="87"/>
  <c r="FP154" i="87"/>
  <c r="GZ26" i="87"/>
  <c r="GZ24" i="87" s="1"/>
  <c r="BP27" i="87"/>
  <c r="BG27" i="87"/>
  <c r="FE26" i="87"/>
  <c r="GW27" i="87"/>
  <c r="CK154" i="87"/>
  <c r="DZ154" i="87"/>
  <c r="AS154" i="87"/>
  <c r="CZ154" i="87"/>
  <c r="CL27" i="87"/>
  <c r="AP26" i="87"/>
  <c r="GG154" i="87"/>
  <c r="EY26" i="87"/>
  <c r="CQ154" i="87"/>
  <c r="FV27" i="87"/>
  <c r="FD154" i="87"/>
  <c r="AO154" i="87"/>
  <c r="BY27" i="87"/>
  <c r="DH154" i="87"/>
  <c r="EA27" i="87"/>
  <c r="FW27" i="87"/>
  <c r="GY27" i="87"/>
  <c r="BX154" i="87"/>
  <c r="FL154" i="87"/>
  <c r="W26" i="87"/>
  <c r="DA26" i="87"/>
  <c r="DA24" i="87" s="1"/>
  <c r="BO154" i="87"/>
  <c r="BZ154" i="87"/>
  <c r="AT27" i="87"/>
  <c r="W27" i="87"/>
  <c r="FQ27" i="87"/>
  <c r="DG27" i="87"/>
  <c r="CM154" i="87"/>
  <c r="AT26" i="87"/>
  <c r="HH154" i="87"/>
  <c r="BI27" i="87"/>
  <c r="FU154" i="87"/>
  <c r="AT154" i="87"/>
  <c r="FE27" i="87"/>
  <c r="AP27" i="87"/>
  <c r="CL26" i="87"/>
  <c r="DK154" i="87"/>
  <c r="FR26" i="87"/>
  <c r="AJ27" i="87"/>
  <c r="CA27" i="87"/>
  <c r="FP26" i="87"/>
  <c r="AJ26" i="87"/>
  <c r="BH27" i="87"/>
  <c r="AF154" i="87"/>
  <c r="CR26" i="87"/>
  <c r="CR24" i="87" s="1"/>
  <c r="BC154" i="87"/>
  <c r="GK27" i="87"/>
  <c r="FM27" i="87"/>
  <c r="FO26" i="87"/>
  <c r="CA26" i="87"/>
  <c r="FQ154" i="87"/>
  <c r="HI27" i="87"/>
  <c r="FK154" i="87"/>
  <c r="FV26" i="87"/>
  <c r="CF27" i="87"/>
  <c r="GX154" i="87"/>
  <c r="GK26" i="87"/>
  <c r="FD26" i="87"/>
  <c r="FL26" i="87"/>
  <c r="AG26" i="87"/>
  <c r="AN27" i="87"/>
  <c r="BG26" i="87"/>
  <c r="FR27" i="87"/>
  <c r="FL27" i="87"/>
  <c r="FM26" i="87"/>
  <c r="FP27" i="87"/>
  <c r="V27" i="87"/>
  <c r="GA26" i="87"/>
  <c r="DW27" i="87"/>
  <c r="GT27" i="87"/>
  <c r="HE26" i="87"/>
  <c r="EH26" i="87"/>
  <c r="EH27" i="87"/>
  <c r="EG154" i="87"/>
  <c r="EQ26" i="87"/>
  <c r="BL154" i="87"/>
  <c r="EQ27" i="87"/>
  <c r="EE26" i="87"/>
  <c r="HA26" i="87"/>
  <c r="HG27" i="87"/>
  <c r="AA26" i="87"/>
  <c r="AA24" i="87" s="1"/>
  <c r="BU26" i="87"/>
  <c r="HF154" i="87"/>
  <c r="BU27" i="87"/>
  <c r="Z154" i="87"/>
  <c r="BQ154" i="87"/>
  <c r="GB26" i="87"/>
  <c r="AH26" i="87"/>
  <c r="HG26" i="87"/>
  <c r="AH27" i="87"/>
  <c r="ER26" i="87"/>
  <c r="DY27" i="87"/>
  <c r="DM154" i="87"/>
  <c r="CO27" i="87"/>
  <c r="DY26" i="87"/>
  <c r="CO26" i="87"/>
  <c r="HE27" i="87"/>
  <c r="ED27" i="87"/>
  <c r="DX154" i="87"/>
  <c r="GO154" i="87"/>
  <c r="FB154" i="87"/>
  <c r="DL26" i="87"/>
  <c r="DN26" i="87"/>
  <c r="GP26" i="87"/>
  <c r="DL27" i="87"/>
  <c r="DN27" i="87"/>
  <c r="AO27" i="87"/>
  <c r="BH26" i="87"/>
  <c r="AN154" i="87"/>
  <c r="EM26" i="87"/>
  <c r="EM27" i="87"/>
  <c r="CP27" i="87"/>
  <c r="GT26" i="87"/>
  <c r="DR154" i="87"/>
  <c r="DC27" i="87"/>
  <c r="GM154" i="87"/>
  <c r="V26" i="87"/>
  <c r="FO27" i="87"/>
  <c r="CO154" i="87"/>
  <c r="HA27" i="87"/>
  <c r="DB154" i="87"/>
  <c r="ED154" i="87"/>
  <c r="DS26" i="87"/>
  <c r="DS24" i="87" s="1"/>
  <c r="EE27" i="87"/>
  <c r="FS154" i="87"/>
  <c r="FY27" i="87"/>
  <c r="BT27" i="87"/>
  <c r="FY26" i="87"/>
  <c r="BT26" i="87"/>
  <c r="AG27" i="87"/>
  <c r="FT27" i="87"/>
  <c r="EO63" i="112"/>
  <c r="EO60" i="112" s="1"/>
  <c r="EO65" i="112" s="1"/>
  <c r="EO97" i="112" s="1"/>
  <c r="EW26" i="87"/>
  <c r="BE26" i="87"/>
  <c r="BR26" i="87"/>
  <c r="GN26" i="87"/>
  <c r="EN154" i="87"/>
  <c r="EW27" i="87"/>
  <c r="DW26" i="87"/>
  <c r="ES154" i="87"/>
  <c r="GN154" i="87"/>
  <c r="GI26" i="87"/>
  <c r="GI24" i="87" s="1"/>
  <c r="FF26" i="87"/>
  <c r="ER27" i="87"/>
  <c r="S27" i="87"/>
  <c r="FE154" i="87"/>
  <c r="EO27" i="87"/>
  <c r="S26" i="87"/>
  <c r="GH154" i="87"/>
  <c r="FF27" i="87"/>
  <c r="GO27" i="87"/>
  <c r="EO26" i="87"/>
  <c r="GB27" i="87"/>
  <c r="ET26" i="87"/>
  <c r="ET24" i="87" s="1"/>
  <c r="GO26" i="87"/>
  <c r="BR27" i="87"/>
  <c r="GN27" i="87"/>
  <c r="GV26" i="87"/>
  <c r="GV27" i="87"/>
  <c r="GC27" i="87"/>
  <c r="FS26" i="87"/>
  <c r="FS27" i="87"/>
  <c r="GG26" i="87"/>
  <c r="FZ154" i="87"/>
  <c r="DS154" i="87"/>
  <c r="DG154" i="87"/>
  <c r="FJ26" i="87"/>
  <c r="GA27" i="87"/>
  <c r="FJ27" i="87"/>
  <c r="DH26" i="87"/>
  <c r="GT154" i="87"/>
  <c r="GR26" i="87"/>
  <c r="DH27" i="87"/>
  <c r="GR27" i="87"/>
  <c r="GL27" i="87"/>
  <c r="DT27" i="87"/>
  <c r="GU26" i="87"/>
  <c r="GU24" i="87" s="1"/>
  <c r="GQ154" i="87"/>
  <c r="AX154" i="87"/>
  <c r="GC26" i="87"/>
  <c r="GG27" i="87"/>
  <c r="DZ26" i="87"/>
  <c r="DZ27" i="87"/>
  <c r="AY26" i="87"/>
  <c r="AY27" i="87"/>
  <c r="CE26" i="87"/>
  <c r="FN27" i="87"/>
  <c r="CE27" i="87"/>
  <c r="FC26" i="87"/>
  <c r="FC27" i="87"/>
  <c r="AN26" i="87"/>
  <c r="EF26" i="87"/>
  <c r="EF24" i="87" s="1"/>
  <c r="EC154" i="87"/>
  <c r="HI154" i="87"/>
  <c r="GM26" i="87"/>
  <c r="GM24" i="87" s="1"/>
  <c r="EI27" i="87"/>
  <c r="FN26" i="87"/>
  <c r="GL154" i="87"/>
  <c r="DK27" i="87"/>
  <c r="DK26" i="87"/>
  <c r="EI26" i="87"/>
  <c r="GF27" i="87"/>
  <c r="GF26" i="87"/>
  <c r="DU26" i="87"/>
  <c r="DQ154" i="87"/>
  <c r="DN154" i="87"/>
  <c r="DR27" i="87"/>
  <c r="DR26" i="87"/>
  <c r="DO27" i="87"/>
  <c r="DT154" i="87"/>
  <c r="DU27" i="87"/>
  <c r="GX27" i="87"/>
  <c r="CW27" i="87"/>
  <c r="BY154" i="87"/>
  <c r="GW154" i="87"/>
  <c r="CW26" i="87"/>
  <c r="BZ26" i="87"/>
  <c r="BZ24" i="87" s="1"/>
  <c r="BJ27" i="87"/>
  <c r="BJ26" i="87"/>
  <c r="AI27" i="87"/>
  <c r="AI26" i="87"/>
  <c r="GK154" i="87"/>
  <c r="BE27" i="87"/>
  <c r="EL27" i="87"/>
  <c r="EK154" i="87"/>
  <c r="ES26" i="87"/>
  <c r="ES27" i="87"/>
  <c r="EL26" i="87"/>
  <c r="EE154" i="87"/>
  <c r="EM60" i="112"/>
  <c r="EM65" i="112" s="1"/>
  <c r="EM97" i="112" s="1"/>
  <c r="FJ60" i="100"/>
  <c r="FJ65" i="100" s="1"/>
  <c r="FJ97" i="100" s="1"/>
  <c r="GP60" i="100"/>
  <c r="GP65" i="100" s="1"/>
  <c r="GP97" i="100" s="1"/>
  <c r="EK60" i="100"/>
  <c r="EK65" i="100" s="1"/>
  <c r="EK97" i="100" s="1"/>
  <c r="GL60" i="100"/>
  <c r="GL65" i="100" s="1"/>
  <c r="GL97" i="100" s="1"/>
  <c r="HB60" i="112"/>
  <c r="HB65" i="112" s="1"/>
  <c r="HB97" i="112" s="1"/>
  <c r="FL60" i="100"/>
  <c r="FL65" i="100" s="1"/>
  <c r="FL97" i="100" s="1"/>
  <c r="AN60" i="112"/>
  <c r="AN65" i="112" s="1"/>
  <c r="AN97" i="112" s="1"/>
  <c r="ES60" i="112"/>
  <c r="ES65" i="112" s="1"/>
  <c r="ES97" i="112" s="1"/>
  <c r="HF60" i="112"/>
  <c r="HF65" i="112" s="1"/>
  <c r="HF97" i="112" s="1"/>
  <c r="V60" i="112"/>
  <c r="V65" i="112" s="1"/>
  <c r="V97" i="112" s="1"/>
  <c r="GO60" i="100"/>
  <c r="GO65" i="100" s="1"/>
  <c r="GO97" i="100" s="1"/>
  <c r="FO60" i="112"/>
  <c r="FO65" i="112" s="1"/>
  <c r="FO97" i="112" s="1"/>
  <c r="DW60" i="112"/>
  <c r="DW65" i="112" s="1"/>
  <c r="DW97" i="112" s="1"/>
  <c r="CZ60" i="112"/>
  <c r="CZ65" i="112" s="1"/>
  <c r="CZ97" i="112" s="1"/>
  <c r="DR60" i="100"/>
  <c r="DR65" i="100" s="1"/>
  <c r="DR97" i="100" s="1"/>
  <c r="AJ60" i="112"/>
  <c r="AJ65" i="112" s="1"/>
  <c r="AJ97" i="112" s="1"/>
  <c r="CR60" i="112"/>
  <c r="CR65" i="112" s="1"/>
  <c r="CR97" i="112" s="1"/>
  <c r="DZ60" i="112"/>
  <c r="DZ65" i="112" s="1"/>
  <c r="DZ97" i="112" s="1"/>
  <c r="EU60" i="112"/>
  <c r="EU65" i="112" s="1"/>
  <c r="EU97" i="112" s="1"/>
  <c r="EF60" i="100"/>
  <c r="EF65" i="100" s="1"/>
  <c r="EF97" i="100" s="1"/>
  <c r="GJ60" i="100"/>
  <c r="GJ65" i="100" s="1"/>
  <c r="GJ97" i="100" s="1"/>
  <c r="DN60" i="112"/>
  <c r="DN65" i="112" s="1"/>
  <c r="DN97" i="112" s="1"/>
  <c r="AS60" i="112"/>
  <c r="AS65" i="112" s="1"/>
  <c r="AS97" i="112" s="1"/>
  <c r="HD60" i="112"/>
  <c r="HD65" i="112" s="1"/>
  <c r="HD97" i="112" s="1"/>
  <c r="EV60" i="112"/>
  <c r="EV65" i="112" s="1"/>
  <c r="EV97" i="112" s="1"/>
  <c r="EB60" i="112"/>
  <c r="EB65" i="112" s="1"/>
  <c r="EB97" i="112" s="1"/>
  <c r="DM60" i="112"/>
  <c r="DM65" i="112" s="1"/>
  <c r="DM97" i="112" s="1"/>
  <c r="CI60" i="112"/>
  <c r="CI65" i="112" s="1"/>
  <c r="CI97" i="112" s="1"/>
  <c r="FU60" i="112"/>
  <c r="FU65" i="112" s="1"/>
  <c r="FU97" i="112" s="1"/>
  <c r="EC60" i="100"/>
  <c r="EC65" i="100" s="1"/>
  <c r="EC97" i="100" s="1"/>
  <c r="CD60" i="112"/>
  <c r="CD65" i="112" s="1"/>
  <c r="CD97" i="112" s="1"/>
  <c r="GO60" i="112"/>
  <c r="GO65" i="112" s="1"/>
  <c r="GO97" i="112" s="1"/>
  <c r="GN60" i="100"/>
  <c r="GN65" i="100" s="1"/>
  <c r="GN97" i="100" s="1"/>
  <c r="BN60" i="112"/>
  <c r="BN65" i="112" s="1"/>
  <c r="BN97" i="112" s="1"/>
  <c r="HH60" i="112"/>
  <c r="HH65" i="112" s="1"/>
  <c r="HH97" i="112" s="1"/>
  <c r="EW60" i="112"/>
  <c r="EW65" i="112" s="1"/>
  <c r="EW97" i="112" s="1"/>
  <c r="HC60" i="100"/>
  <c r="HC65" i="100" s="1"/>
  <c r="HC97" i="100" s="1"/>
  <c r="FX60" i="112"/>
  <c r="FX65" i="112" s="1"/>
  <c r="FX97" i="112" s="1"/>
  <c r="CL60" i="112"/>
  <c r="CL65" i="112" s="1"/>
  <c r="CL97" i="112" s="1"/>
  <c r="GS60" i="100"/>
  <c r="GS65" i="100" s="1"/>
  <c r="GS97" i="100" s="1"/>
  <c r="FC60" i="112"/>
  <c r="FC65" i="112" s="1"/>
  <c r="FC97" i="112" s="1"/>
  <c r="FN60" i="112"/>
  <c r="FN65" i="112" s="1"/>
  <c r="FN97" i="112" s="1"/>
  <c r="FK60" i="112"/>
  <c r="FK65" i="112" s="1"/>
  <c r="FK97" i="112" s="1"/>
  <c r="AV60" i="112"/>
  <c r="AV65" i="112" s="1"/>
  <c r="AV97" i="112" s="1"/>
  <c r="BB60" i="112"/>
  <c r="BB65" i="112" s="1"/>
  <c r="BB97" i="112" s="1"/>
  <c r="DF60" i="112"/>
  <c r="DF65" i="112" s="1"/>
  <c r="DF97" i="112" s="1"/>
  <c r="CB60" i="112"/>
  <c r="CB65" i="112" s="1"/>
  <c r="CB97" i="112" s="1"/>
  <c r="GF60" i="100"/>
  <c r="GF65" i="100" s="1"/>
  <c r="GF97" i="100" s="1"/>
  <c r="DY60" i="112"/>
  <c r="DY65" i="112" s="1"/>
  <c r="DY97" i="112" s="1"/>
  <c r="FX60" i="100"/>
  <c r="FX65" i="100" s="1"/>
  <c r="FX97" i="100" s="1"/>
  <c r="FE60" i="112"/>
  <c r="FE65" i="112" s="1"/>
  <c r="FE97" i="112" s="1"/>
  <c r="GT60" i="112"/>
  <c r="GT65" i="112" s="1"/>
  <c r="GT97" i="112" s="1"/>
  <c r="HI62" i="112"/>
  <c r="HI63" i="112"/>
  <c r="BC61" i="106"/>
  <c r="GV61" i="106"/>
  <c r="BD60" i="112"/>
  <c r="BD65" i="112" s="1"/>
  <c r="BD97" i="112" s="1"/>
  <c r="AF61" i="106"/>
  <c r="GA61" i="109"/>
  <c r="AP61" i="106"/>
  <c r="DC61" i="109"/>
  <c r="EY63" i="100"/>
  <c r="EY62" i="100"/>
  <c r="EA62" i="100"/>
  <c r="EA63" i="100"/>
  <c r="EC61" i="106"/>
  <c r="DX61" i="109"/>
  <c r="BE61" i="109"/>
  <c r="BY61" i="106"/>
  <c r="GB61" i="109"/>
  <c r="CC62" i="106"/>
  <c r="CC63" i="106"/>
  <c r="FR60" i="100"/>
  <c r="FR65" i="100" s="1"/>
  <c r="FR97" i="100" s="1"/>
  <c r="CT62" i="112"/>
  <c r="CT63" i="112"/>
  <c r="CO63" i="112"/>
  <c r="CO62" i="112"/>
  <c r="FY63" i="100"/>
  <c r="FY62" i="100"/>
  <c r="FA62" i="112"/>
  <c r="FA63" i="112"/>
  <c r="FB62" i="100"/>
  <c r="FB63" i="100"/>
  <c r="AA62" i="112"/>
  <c r="AA63" i="112"/>
  <c r="EG61" i="109"/>
  <c r="ET62" i="100"/>
  <c r="ET63" i="100"/>
  <c r="GC61" i="106"/>
  <c r="GW60" i="100"/>
  <c r="GW65" i="100" s="1"/>
  <c r="GW97" i="100" s="1"/>
  <c r="AP63" i="112"/>
  <c r="AP62" i="112"/>
  <c r="FH62" i="100"/>
  <c r="FH63" i="100"/>
  <c r="BU61" i="109"/>
  <c r="BF61" i="109"/>
  <c r="DP62" i="112"/>
  <c r="DP63" i="112"/>
  <c r="CQ63" i="112"/>
  <c r="CQ62" i="112"/>
  <c r="AK61" i="106"/>
  <c r="DE154" i="87"/>
  <c r="DF26" i="87"/>
  <c r="DF27" i="87"/>
  <c r="EY61" i="106"/>
  <c r="CC61" i="109"/>
  <c r="EM62" i="100"/>
  <c r="EM63" i="100"/>
  <c r="AN61" i="106"/>
  <c r="GF62" i="112"/>
  <c r="GF63" i="112"/>
  <c r="CE63" i="112"/>
  <c r="CE62" i="112"/>
  <c r="DF62" i="109"/>
  <c r="DF63" i="109"/>
  <c r="FA60" i="100"/>
  <c r="FA65" i="100" s="1"/>
  <c r="FA97" i="100" s="1"/>
  <c r="AQ61" i="106"/>
  <c r="X62" i="112"/>
  <c r="X63" i="112"/>
  <c r="EH62" i="112"/>
  <c r="EH63" i="112"/>
  <c r="GY62" i="100"/>
  <c r="GY63" i="100"/>
  <c r="CA61" i="106"/>
  <c r="DR61" i="106"/>
  <c r="DT61" i="106"/>
  <c r="GI63" i="100"/>
  <c r="GI62" i="100"/>
  <c r="GH62" i="100"/>
  <c r="GH63" i="100"/>
  <c r="AD62" i="112"/>
  <c r="AD63" i="112"/>
  <c r="AZ63" i="112"/>
  <c r="AZ62" i="112"/>
  <c r="AA61" i="106"/>
  <c r="GK61" i="109"/>
  <c r="BT60" i="112"/>
  <c r="BT65" i="112" s="1"/>
  <c r="BT97" i="112" s="1"/>
  <c r="FG60" i="112"/>
  <c r="FG65" i="112" s="1"/>
  <c r="FG97" i="112" s="1"/>
  <c r="EU61" i="106"/>
  <c r="GT61" i="106"/>
  <c r="EQ62" i="112"/>
  <c r="EQ63" i="112"/>
  <c r="BU154" i="87"/>
  <c r="BV26" i="87"/>
  <c r="BV27" i="87"/>
  <c r="GM61" i="109"/>
  <c r="FH61" i="109"/>
  <c r="CL61" i="109"/>
  <c r="DV63" i="112"/>
  <c r="DV62" i="112"/>
  <c r="CY61" i="109"/>
  <c r="GX60" i="100"/>
  <c r="GX65" i="100" s="1"/>
  <c r="GX97" i="100" s="1"/>
  <c r="FC60" i="100"/>
  <c r="FC65" i="100" s="1"/>
  <c r="FC97" i="100" s="1"/>
  <c r="HG63" i="100"/>
  <c r="HG62" i="100"/>
  <c r="HG63" i="109"/>
  <c r="HG62" i="109"/>
  <c r="DH63" i="106"/>
  <c r="DH62" i="106"/>
  <c r="GX62" i="106"/>
  <c r="GX63" i="106"/>
  <c r="GQ63" i="106"/>
  <c r="GQ62" i="106"/>
  <c r="EQ62" i="109"/>
  <c r="EQ63" i="109"/>
  <c r="AZ63" i="109"/>
  <c r="AZ62" i="109"/>
  <c r="DC62" i="106"/>
  <c r="DC63" i="106"/>
  <c r="EA63" i="106"/>
  <c r="EA62" i="106"/>
  <c r="AZ62" i="106"/>
  <c r="AZ63" i="106"/>
  <c r="AJ63" i="109"/>
  <c r="AJ62" i="109"/>
  <c r="AU63" i="109"/>
  <c r="AU62" i="109"/>
  <c r="CH62" i="106"/>
  <c r="CH63" i="106"/>
  <c r="EF63" i="106"/>
  <c r="EF62" i="106"/>
  <c r="FV62" i="106"/>
  <c r="FV63" i="106"/>
  <c r="BS62" i="106"/>
  <c r="BS63" i="106"/>
  <c r="EQ63" i="106"/>
  <c r="EQ62" i="106"/>
  <c r="AS63" i="106"/>
  <c r="AS62" i="106"/>
  <c r="DG63" i="106"/>
  <c r="DG62" i="106"/>
  <c r="FU61" i="109"/>
  <c r="DN61" i="106"/>
  <c r="AR61" i="109"/>
  <c r="GJ61" i="109"/>
  <c r="DK61" i="109"/>
  <c r="EE61" i="106"/>
  <c r="EX61" i="109"/>
  <c r="CE61" i="106"/>
  <c r="FV62" i="112"/>
  <c r="FV63" i="112"/>
  <c r="CU61" i="109"/>
  <c r="ER62" i="112"/>
  <c r="ER63" i="112"/>
  <c r="CM61" i="106"/>
  <c r="ER63" i="100"/>
  <c r="ER62" i="100"/>
  <c r="ES61" i="106"/>
  <c r="AH61" i="109"/>
  <c r="HH61" i="109"/>
  <c r="GD62" i="112"/>
  <c r="GD63" i="112"/>
  <c r="GG62" i="112"/>
  <c r="GG63" i="112"/>
  <c r="GN61" i="109"/>
  <c r="Z61" i="106"/>
  <c r="BV61" i="109"/>
  <c r="EU62" i="100"/>
  <c r="EU63" i="100"/>
  <c r="HF61" i="109"/>
  <c r="FC61" i="106"/>
  <c r="FW62" i="100"/>
  <c r="FW63" i="100"/>
  <c r="Y61" i="109"/>
  <c r="ET62" i="112"/>
  <c r="ET63" i="112"/>
  <c r="AL61" i="106"/>
  <c r="BY61" i="109"/>
  <c r="GA62" i="100"/>
  <c r="GA63" i="100"/>
  <c r="DH62" i="112"/>
  <c r="DH63" i="112"/>
  <c r="T61" i="106"/>
  <c r="GV62" i="112"/>
  <c r="GV63" i="112"/>
  <c r="HF62" i="106"/>
  <c r="HF63" i="106"/>
  <c r="BC61" i="109"/>
  <c r="Y154" i="87"/>
  <c r="Z26" i="87"/>
  <c r="Z27" i="87"/>
  <c r="GR61" i="109"/>
  <c r="GI61" i="109"/>
  <c r="FQ63" i="100"/>
  <c r="FQ62" i="100"/>
  <c r="HE62" i="112"/>
  <c r="HE63" i="112"/>
  <c r="EP62" i="112"/>
  <c r="EP63" i="112"/>
  <c r="BX61" i="109"/>
  <c r="FZ61" i="109"/>
  <c r="U62" i="112"/>
  <c r="U63" i="112"/>
  <c r="CE61" i="109"/>
  <c r="BB63" i="106"/>
  <c r="BB62" i="106"/>
  <c r="AP62" i="109"/>
  <c r="AP63" i="109"/>
  <c r="BE62" i="112"/>
  <c r="BE63" i="112"/>
  <c r="BC63" i="112"/>
  <c r="BC62" i="112"/>
  <c r="FF63" i="100"/>
  <c r="FF62" i="100"/>
  <c r="GO62" i="106"/>
  <c r="GO63" i="106"/>
  <c r="DZ62" i="106"/>
  <c r="DZ63" i="106"/>
  <c r="GD62" i="106"/>
  <c r="GD63" i="106"/>
  <c r="FT62" i="106"/>
  <c r="FT63" i="106"/>
  <c r="CJ62" i="109"/>
  <c r="CJ63" i="109"/>
  <c r="ET62" i="109"/>
  <c r="ET63" i="109"/>
  <c r="EA62" i="109"/>
  <c r="EA63" i="109"/>
  <c r="FE63" i="109"/>
  <c r="FE62" i="109"/>
  <c r="GY62" i="109"/>
  <c r="GY63" i="109"/>
  <c r="HI62" i="106"/>
  <c r="HI63" i="106"/>
  <c r="HH62" i="100"/>
  <c r="HH63" i="100"/>
  <c r="EZ61" i="106"/>
  <c r="EL62" i="112"/>
  <c r="EL63" i="112"/>
  <c r="GD62" i="100"/>
  <c r="GD63" i="100"/>
  <c r="DQ62" i="112"/>
  <c r="DQ63" i="112"/>
  <c r="FY62" i="112"/>
  <c r="FY63" i="112"/>
  <c r="GB60" i="112"/>
  <c r="GB65" i="112" s="1"/>
  <c r="GB97" i="112" s="1"/>
  <c r="DY61" i="106"/>
  <c r="DL61" i="109"/>
  <c r="EZ62" i="112"/>
  <c r="EZ63" i="112"/>
  <c r="AU61" i="106"/>
  <c r="DE61" i="106"/>
  <c r="DW61" i="109"/>
  <c r="EV61" i="106"/>
  <c r="BI62" i="112"/>
  <c r="BI63" i="112"/>
  <c r="GK61" i="106"/>
  <c r="CN61" i="109"/>
  <c r="DE62" i="109"/>
  <c r="DE63" i="109"/>
  <c r="BZ60" i="112"/>
  <c r="BZ65" i="112" s="1"/>
  <c r="BZ97" i="112" s="1"/>
  <c r="AG62" i="112"/>
  <c r="AG63" i="112"/>
  <c r="BH62" i="112"/>
  <c r="BH63" i="112"/>
  <c r="CG61" i="106"/>
  <c r="CM63" i="112"/>
  <c r="CM62" i="112"/>
  <c r="Z63" i="112"/>
  <c r="Z62" i="112"/>
  <c r="FD63" i="112"/>
  <c r="FD62" i="112"/>
  <c r="HD61" i="109"/>
  <c r="GX61" i="109"/>
  <c r="EL61" i="109"/>
  <c r="DZ62" i="100"/>
  <c r="DZ63" i="100"/>
  <c r="AT61" i="109"/>
  <c r="CP62" i="112"/>
  <c r="CP63" i="112"/>
  <c r="BA62" i="112"/>
  <c r="BA63" i="112"/>
  <c r="BZ61" i="106"/>
  <c r="EY62" i="112"/>
  <c r="EY63" i="112"/>
  <c r="EI62" i="100"/>
  <c r="EI63" i="100"/>
  <c r="CQ61" i="106"/>
  <c r="AO61" i="109"/>
  <c r="GF61" i="109"/>
  <c r="CH62" i="112"/>
  <c r="CH63" i="112"/>
  <c r="CF61" i="109"/>
  <c r="CO61" i="106"/>
  <c r="AE61" i="109"/>
  <c r="CM61" i="109"/>
  <c r="CL61" i="106"/>
  <c r="AN61" i="109"/>
  <c r="FI61" i="106"/>
  <c r="AB61" i="109"/>
  <c r="EK61" i="109"/>
  <c r="GA62" i="112"/>
  <c r="GA63" i="112"/>
  <c r="FB60" i="112"/>
  <c r="FB65" i="112" s="1"/>
  <c r="FB97" i="112" s="1"/>
  <c r="CV62" i="112"/>
  <c r="CV63" i="112"/>
  <c r="W61" i="106"/>
  <c r="DS61" i="109"/>
  <c r="DY62" i="100"/>
  <c r="DY63" i="100"/>
  <c r="FG63" i="100"/>
  <c r="FG62" i="100"/>
  <c r="FI63" i="100"/>
  <c r="FI62" i="100"/>
  <c r="GN60" i="112"/>
  <c r="GN65" i="112" s="1"/>
  <c r="GN97" i="112" s="1"/>
  <c r="AI61" i="109"/>
  <c r="ED63" i="100"/>
  <c r="ED62" i="100"/>
  <c r="GP61" i="109"/>
  <c r="DV61" i="109"/>
  <c r="CV61" i="109"/>
  <c r="CC60" i="112"/>
  <c r="CC65" i="112" s="1"/>
  <c r="CC97" i="112" s="1"/>
  <c r="GH60" i="112"/>
  <c r="GH65" i="112" s="1"/>
  <c r="GH97" i="112" s="1"/>
  <c r="GF62" i="106"/>
  <c r="GF63" i="106"/>
  <c r="EI63" i="109"/>
  <c r="EI62" i="109"/>
  <c r="BM62" i="109"/>
  <c r="BM63" i="109"/>
  <c r="GD63" i="109"/>
  <c r="GD62" i="109"/>
  <c r="BF62" i="106"/>
  <c r="BF63" i="106"/>
  <c r="HI62" i="109"/>
  <c r="HI63" i="109"/>
  <c r="GZ63" i="106"/>
  <c r="GZ62" i="106"/>
  <c r="GT62" i="109"/>
  <c r="GT63" i="109"/>
  <c r="BV62" i="106"/>
  <c r="BV63" i="106"/>
  <c r="ES63" i="109"/>
  <c r="ES62" i="109"/>
  <c r="BU62" i="106"/>
  <c r="BU63" i="106"/>
  <c r="GV63" i="109"/>
  <c r="GV62" i="109"/>
  <c r="Z62" i="109"/>
  <c r="Z63" i="109"/>
  <c r="V63" i="109"/>
  <c r="V62" i="109"/>
  <c r="X63" i="109"/>
  <c r="X62" i="109"/>
  <c r="AW62" i="109"/>
  <c r="AW63" i="109"/>
  <c r="EX63" i="106"/>
  <c r="EX62" i="106"/>
  <c r="EF63" i="109"/>
  <c r="EF62" i="109"/>
  <c r="EO63" i="106"/>
  <c r="EO62" i="106"/>
  <c r="BL63" i="106"/>
  <c r="BL62" i="106"/>
  <c r="GR62" i="100"/>
  <c r="GR63" i="100"/>
  <c r="AH61" i="106"/>
  <c r="BG61" i="106"/>
  <c r="AA61" i="109"/>
  <c r="DM61" i="109"/>
  <c r="BP61" i="109"/>
  <c r="FC61" i="109"/>
  <c r="EE60" i="112"/>
  <c r="EE65" i="112" s="1"/>
  <c r="EE97" i="112" s="1"/>
  <c r="BT61" i="106"/>
  <c r="EM61" i="109"/>
  <c r="FZ62" i="112"/>
  <c r="FZ63" i="112"/>
  <c r="FE63" i="100"/>
  <c r="FE62" i="100"/>
  <c r="CY61" i="106"/>
  <c r="EJ61" i="106"/>
  <c r="HE61" i="106"/>
  <c r="GS61" i="109"/>
  <c r="CS61" i="106"/>
  <c r="DA62" i="112"/>
  <c r="DA63" i="112"/>
  <c r="FP62" i="100"/>
  <c r="FP63" i="100"/>
  <c r="CX61" i="106"/>
  <c r="AY61" i="109"/>
  <c r="GB63" i="100"/>
  <c r="GB62" i="100"/>
  <c r="CG62" i="112"/>
  <c r="CG63" i="112"/>
  <c r="HD63" i="100"/>
  <c r="HD62" i="100"/>
  <c r="AQ62" i="112"/>
  <c r="AQ63" i="112"/>
  <c r="DO61" i="106"/>
  <c r="GY62" i="112"/>
  <c r="GY63" i="112"/>
  <c r="CW62" i="112"/>
  <c r="CW63" i="112"/>
  <c r="DV60" i="100"/>
  <c r="DV65" i="100" s="1"/>
  <c r="DV97" i="100" s="1"/>
  <c r="GQ60" i="112"/>
  <c r="GQ65" i="112" s="1"/>
  <c r="GQ97" i="112" s="1"/>
  <c r="DE62" i="112"/>
  <c r="DE63" i="112"/>
  <c r="GE61" i="109"/>
  <c r="EO63" i="100"/>
  <c r="EO62" i="100"/>
  <c r="AW63" i="112"/>
  <c r="AW62" i="112"/>
  <c r="FN62" i="100"/>
  <c r="FN63" i="100"/>
  <c r="AR60" i="112"/>
  <c r="AR65" i="112" s="1"/>
  <c r="AR97" i="112" s="1"/>
  <c r="FJ60" i="112"/>
  <c r="FJ65" i="112" s="1"/>
  <c r="FJ97" i="112" s="1"/>
  <c r="W60" i="112"/>
  <c r="W65" i="112" s="1"/>
  <c r="W97" i="112" s="1"/>
  <c r="EW62" i="100"/>
  <c r="EW63" i="100"/>
  <c r="EO61" i="109"/>
  <c r="W61" i="109"/>
  <c r="GJ61" i="106"/>
  <c r="DU63" i="112"/>
  <c r="DU62" i="112"/>
  <c r="DX63" i="100"/>
  <c r="DX62" i="100"/>
  <c r="FK61" i="106"/>
  <c r="DT63" i="100"/>
  <c r="DT62" i="100"/>
  <c r="FQ61" i="109"/>
  <c r="AO62" i="112"/>
  <c r="AO63" i="112"/>
  <c r="HF62" i="100"/>
  <c r="HF63" i="100"/>
  <c r="EA62" i="112"/>
  <c r="EA63" i="112"/>
  <c r="FF61" i="109"/>
  <c r="DO63" i="112"/>
  <c r="DO62" i="112"/>
  <c r="GG63" i="100"/>
  <c r="GG62" i="100"/>
  <c r="GU61" i="106"/>
  <c r="BD61" i="109"/>
  <c r="FN61" i="109"/>
  <c r="FX61" i="106"/>
  <c r="GN61" i="106"/>
  <c r="FA61" i="109"/>
  <c r="FO61" i="106"/>
  <c r="EQ60" i="100"/>
  <c r="EQ65" i="100" s="1"/>
  <c r="EQ97" i="100" s="1"/>
  <c r="AF63" i="112"/>
  <c r="AF62" i="112"/>
  <c r="AX61" i="109"/>
  <c r="EG62" i="112"/>
  <c r="EG63" i="112"/>
  <c r="GM62" i="100"/>
  <c r="GM63" i="100"/>
  <c r="AJ61" i="106"/>
  <c r="DZ61" i="109"/>
  <c r="AF61" i="109"/>
  <c r="BO62" i="112"/>
  <c r="BO63" i="112"/>
  <c r="AM63" i="112"/>
  <c r="AM62" i="112"/>
  <c r="CT63" i="109"/>
  <c r="CT62" i="109"/>
  <c r="GP60" i="112"/>
  <c r="GP65" i="112" s="1"/>
  <c r="GP97" i="112" s="1"/>
  <c r="GW61" i="106"/>
  <c r="BQ61" i="109"/>
  <c r="CK63" i="112"/>
  <c r="CK62" i="112"/>
  <c r="EB63" i="100"/>
  <c r="EB62" i="100"/>
  <c r="GQ61" i="109"/>
  <c r="FI62" i="112"/>
  <c r="FI63" i="112"/>
  <c r="DB62" i="112"/>
  <c r="DB63" i="112"/>
  <c r="CA62" i="112"/>
  <c r="CA63" i="112"/>
  <c r="CG154" i="87"/>
  <c r="CH26" i="87"/>
  <c r="CH27" i="87"/>
  <c r="CK63" i="109"/>
  <c r="CK62" i="109"/>
  <c r="CV62" i="106"/>
  <c r="CV63" i="106"/>
  <c r="EK62" i="112"/>
  <c r="EK63" i="112"/>
  <c r="BJ62" i="112"/>
  <c r="BJ63" i="112"/>
  <c r="CA63" i="109"/>
  <c r="CA62" i="109"/>
  <c r="GI62" i="106"/>
  <c r="GI63" i="106"/>
  <c r="FH62" i="106"/>
  <c r="FH63" i="106"/>
  <c r="FD63" i="109"/>
  <c r="FD62" i="109"/>
  <c r="FY62" i="109"/>
  <c r="FY63" i="109"/>
  <c r="FP63" i="106"/>
  <c r="FP62" i="106"/>
  <c r="AD61" i="106"/>
  <c r="U61" i="109"/>
  <c r="GC61" i="109"/>
  <c r="EU61" i="109"/>
  <c r="FD61" i="106"/>
  <c r="BB61" i="109"/>
  <c r="FH62" i="112"/>
  <c r="FH63" i="112"/>
  <c r="GY61" i="106"/>
  <c r="DX61" i="106"/>
  <c r="AW154" i="87"/>
  <c r="AX26" i="87"/>
  <c r="AX27" i="87"/>
  <c r="DX62" i="112"/>
  <c r="DX63" i="112"/>
  <c r="FW62" i="112"/>
  <c r="FW63" i="112"/>
  <c r="BJ61" i="106"/>
  <c r="EH61" i="109"/>
  <c r="DJ61" i="106"/>
  <c r="FQ61" i="106"/>
  <c r="GA61" i="106"/>
  <c r="DJ61" i="109"/>
  <c r="ED62" i="112"/>
  <c r="ED63" i="112"/>
  <c r="HB63" i="100"/>
  <c r="HB62" i="100"/>
  <c r="HG62" i="112"/>
  <c r="HG63" i="112"/>
  <c r="DS63" i="100"/>
  <c r="DS62" i="100"/>
  <c r="GV63" i="100"/>
  <c r="GV62" i="100"/>
  <c r="GG61" i="106"/>
  <c r="DI63" i="112"/>
  <c r="DI62" i="112"/>
  <c r="CS154" i="87"/>
  <c r="CT27" i="87"/>
  <c r="CT26" i="87"/>
  <c r="BJ61" i="109"/>
  <c r="FD62" i="100"/>
  <c r="FD63" i="100"/>
  <c r="DR62" i="112"/>
  <c r="DR63" i="112"/>
  <c r="DS61" i="106"/>
  <c r="BS61" i="109"/>
  <c r="E154" i="87"/>
  <c r="F27" i="87"/>
  <c r="F26" i="87"/>
  <c r="BA61" i="109"/>
  <c r="EW61" i="106"/>
  <c r="EZ63" i="100"/>
  <c r="EZ62" i="100"/>
  <c r="CP61" i="106"/>
  <c r="BU62" i="112"/>
  <c r="BU63" i="112"/>
  <c r="FS60" i="100"/>
  <c r="FS65" i="100" s="1"/>
  <c r="FS97" i="100" s="1"/>
  <c r="BF60" i="112"/>
  <c r="BF65" i="112" s="1"/>
  <c r="BF97" i="112" s="1"/>
  <c r="BD61" i="106"/>
  <c r="DA61" i="109"/>
  <c r="CF62" i="112"/>
  <c r="CF63" i="112"/>
  <c r="BS63" i="112"/>
  <c r="BS62" i="112"/>
  <c r="EC62" i="112"/>
  <c r="EC63" i="112"/>
  <c r="DC63" i="112"/>
  <c r="DC62" i="112"/>
  <c r="Y63" i="112"/>
  <c r="Y62" i="112"/>
  <c r="FE61" i="106"/>
  <c r="CW61" i="109"/>
  <c r="DK61" i="106"/>
  <c r="FI61" i="109"/>
  <c r="HB62" i="106"/>
  <c r="HB63" i="106"/>
  <c r="CU61" i="106"/>
  <c r="EH63" i="100"/>
  <c r="EH62" i="100"/>
  <c r="FG61" i="106"/>
  <c r="EE61" i="109"/>
  <c r="EB61" i="109"/>
  <c r="EL62" i="100"/>
  <c r="EL63" i="100"/>
  <c r="CI61" i="109"/>
  <c r="AQ62" i="109"/>
  <c r="AQ63" i="109"/>
  <c r="BK60" i="112"/>
  <c r="BK65" i="112" s="1"/>
  <c r="BK97" i="112" s="1"/>
  <c r="DV61" i="106"/>
  <c r="DY61" i="109"/>
  <c r="BA61" i="106"/>
  <c r="AE62" i="112"/>
  <c r="AE63" i="112"/>
  <c r="CB61" i="109"/>
  <c r="DD62" i="112"/>
  <c r="DD63" i="112"/>
  <c r="GK60" i="112"/>
  <c r="GK65" i="112" s="1"/>
  <c r="GK97" i="112" s="1"/>
  <c r="GQ60" i="100"/>
  <c r="GQ65" i="100" s="1"/>
  <c r="GQ97" i="100" s="1"/>
  <c r="AY60" i="112"/>
  <c r="AY65" i="112" s="1"/>
  <c r="AY97" i="112" s="1"/>
  <c r="FN62" i="106"/>
  <c r="FN63" i="106"/>
  <c r="HA62" i="112"/>
  <c r="HA63" i="112"/>
  <c r="EN63" i="106"/>
  <c r="EN62" i="106"/>
  <c r="CW62" i="106"/>
  <c r="CW63" i="106"/>
  <c r="FR62" i="109"/>
  <c r="FR63" i="109"/>
  <c r="S63" i="106"/>
  <c r="S62" i="106"/>
  <c r="EI62" i="106"/>
  <c r="EI63" i="106"/>
  <c r="AC63" i="109"/>
  <c r="AC62" i="109"/>
  <c r="BX62" i="106"/>
  <c r="BX63" i="106"/>
  <c r="CI63" i="106"/>
  <c r="CI62" i="106"/>
  <c r="DN62" i="109"/>
  <c r="DN63" i="109"/>
  <c r="BI63" i="106"/>
  <c r="BI62" i="106"/>
  <c r="BO63" i="106"/>
  <c r="BO62" i="106"/>
  <c r="AV62" i="106"/>
  <c r="AV63" i="106"/>
  <c r="DQ63" i="109"/>
  <c r="DQ62" i="109"/>
  <c r="FJ62" i="109"/>
  <c r="FJ63" i="109"/>
  <c r="BO63" i="109"/>
  <c r="BO62" i="109"/>
  <c r="CX62" i="109"/>
  <c r="CX63" i="109"/>
  <c r="BQ62" i="106"/>
  <c r="BQ63" i="106"/>
  <c r="CD63" i="109"/>
  <c r="CD62" i="109"/>
  <c r="FM63" i="100"/>
  <c r="FM62" i="100"/>
  <c r="CQ61" i="109"/>
  <c r="BP60" i="112"/>
  <c r="BP65" i="112" s="1"/>
  <c r="BP97" i="112" s="1"/>
  <c r="V61" i="106"/>
  <c r="EH61" i="106"/>
  <c r="CR61" i="109"/>
  <c r="FS62" i="112"/>
  <c r="FS63" i="112"/>
  <c r="EV62" i="100"/>
  <c r="EV63" i="100"/>
  <c r="GU62" i="100"/>
  <c r="GU63" i="100"/>
  <c r="HC61" i="106"/>
  <c r="GS61" i="106"/>
  <c r="EB61" i="106"/>
  <c r="GZ61" i="109"/>
  <c r="HH61" i="106"/>
  <c r="CT61" i="106"/>
  <c r="GH61" i="106"/>
  <c r="FV61" i="109"/>
  <c r="ES63" i="100"/>
  <c r="ES62" i="100"/>
  <c r="AK63" i="112"/>
  <c r="AK62" i="112"/>
  <c r="EO154" i="87"/>
  <c r="EP26" i="87"/>
  <c r="EP27" i="87"/>
  <c r="GZ63" i="112"/>
  <c r="GZ62" i="112"/>
  <c r="EC61" i="109"/>
  <c r="CR61" i="106"/>
  <c r="EK61" i="106"/>
  <c r="BL61" i="109"/>
  <c r="FM62" i="112"/>
  <c r="FM63" i="112"/>
  <c r="FU62" i="100"/>
  <c r="FU63" i="100"/>
  <c r="BP61" i="106"/>
  <c r="EF63" i="112"/>
  <c r="EF62" i="112"/>
  <c r="AT61" i="106"/>
  <c r="BY62" i="112"/>
  <c r="BY63" i="112"/>
  <c r="CY62" i="112"/>
  <c r="CY63" i="112"/>
  <c r="GU61" i="109"/>
  <c r="AL61" i="109"/>
  <c r="AB60" i="112"/>
  <c r="AB65" i="112" s="1"/>
  <c r="AB97" i="112" s="1"/>
  <c r="FR62" i="112"/>
  <c r="FR63" i="112"/>
  <c r="GR61" i="106"/>
  <c r="DD61" i="109"/>
  <c r="F101" i="87"/>
  <c r="FB61" i="106"/>
  <c r="EY61" i="109"/>
  <c r="FM61" i="106"/>
  <c r="EX63" i="100"/>
  <c r="EX62" i="100"/>
  <c r="AC61" i="106"/>
  <c r="FW61" i="106"/>
  <c r="DH61" i="109"/>
  <c r="FJ61" i="106"/>
  <c r="ER61" i="109"/>
  <c r="BN61" i="106"/>
  <c r="X61" i="106"/>
  <c r="CZ61" i="109"/>
  <c r="FL62" i="112"/>
  <c r="FL63" i="112"/>
  <c r="FS62" i="106"/>
  <c r="FS63" i="106"/>
  <c r="CU60" i="112"/>
  <c r="CU65" i="112" s="1"/>
  <c r="CU97" i="112" s="1"/>
  <c r="DL61" i="106"/>
  <c r="CB61" i="106"/>
  <c r="DP61" i="109"/>
  <c r="FT61" i="109"/>
  <c r="AH62" i="112"/>
  <c r="AH63" i="112"/>
  <c r="CJ61" i="106"/>
  <c r="DS62" i="112"/>
  <c r="DS63" i="112"/>
  <c r="DK62" i="112"/>
  <c r="DK63" i="112"/>
  <c r="BH61" i="106"/>
  <c r="GL61" i="106"/>
  <c r="EI62" i="112"/>
  <c r="EI63" i="112"/>
  <c r="GB63" i="106"/>
  <c r="GB62" i="106"/>
  <c r="DJ62" i="112"/>
  <c r="DJ63" i="112"/>
  <c r="BW62" i="112"/>
  <c r="BW63" i="112"/>
  <c r="DT62" i="112"/>
  <c r="DT63" i="112"/>
  <c r="BX63" i="112"/>
  <c r="BX62" i="112"/>
  <c r="GW62" i="109"/>
  <c r="GW63" i="109"/>
  <c r="DU62" i="106"/>
  <c r="DU63" i="106"/>
  <c r="EW62" i="109"/>
  <c r="EW63" i="109"/>
  <c r="DO62" i="109"/>
  <c r="DO63" i="109"/>
  <c r="ED63" i="109"/>
  <c r="ED62" i="109"/>
  <c r="FW63" i="109"/>
  <c r="FW62" i="109"/>
  <c r="FS63" i="109"/>
  <c r="FS62" i="109"/>
  <c r="GP62" i="106"/>
  <c r="GP63" i="106"/>
  <c r="DR62" i="109"/>
  <c r="DR63" i="109"/>
  <c r="FM63" i="109"/>
  <c r="FM62" i="109"/>
  <c r="AE61" i="106"/>
  <c r="DF61" i="106"/>
  <c r="AI62" i="112"/>
  <c r="AI63" i="112"/>
  <c r="GK62" i="100"/>
  <c r="GK63" i="100"/>
  <c r="GE63" i="112"/>
  <c r="GE62" i="112"/>
  <c r="EN61" i="109"/>
  <c r="HD61" i="106"/>
  <c r="DD61" i="106"/>
  <c r="CH61" i="109"/>
  <c r="EL61" i="106"/>
  <c r="AI61" i="106"/>
  <c r="GC63" i="100"/>
  <c r="GC62" i="100"/>
  <c r="EJ60" i="100"/>
  <c r="EJ65" i="100" s="1"/>
  <c r="EJ97" i="100" s="1"/>
  <c r="DG62" i="112"/>
  <c r="DG63" i="112"/>
  <c r="EM61" i="106"/>
  <c r="M154" i="87"/>
  <c r="N26" i="87"/>
  <c r="N27" i="87"/>
  <c r="FA154" i="87"/>
  <c r="FB27" i="87"/>
  <c r="FB26" i="87"/>
  <c r="AX62" i="112"/>
  <c r="AX63" i="112"/>
  <c r="FL61" i="109"/>
  <c r="R61" i="106"/>
  <c r="AG61" i="109"/>
  <c r="FR61" i="106"/>
  <c r="EE62" i="100"/>
  <c r="EE63" i="100"/>
  <c r="DI61" i="106"/>
  <c r="BI61" i="109"/>
  <c r="EN62" i="112"/>
  <c r="EN63" i="112"/>
  <c r="BR61" i="106"/>
  <c r="AT60" i="112"/>
  <c r="AT65" i="112" s="1"/>
  <c r="AT97" i="112" s="1"/>
  <c r="DB61" i="106"/>
  <c r="GH61" i="109"/>
  <c r="AO61" i="106"/>
  <c r="FK63" i="100"/>
  <c r="FK62" i="100"/>
  <c r="EJ61" i="109"/>
  <c r="BV62" i="112"/>
  <c r="BV63" i="112"/>
  <c r="GX63" i="112"/>
  <c r="GX62" i="112"/>
  <c r="AD61" i="109"/>
  <c r="EP61" i="106"/>
  <c r="DU63" i="100"/>
  <c r="DU62" i="100"/>
  <c r="DM61" i="106"/>
  <c r="DI61" i="109"/>
  <c r="DW60" i="100"/>
  <c r="DW65" i="100" s="1"/>
  <c r="DW97" i="100" s="1"/>
  <c r="FP62" i="112"/>
  <c r="FP63" i="112"/>
  <c r="GE62" i="100"/>
  <c r="GE63" i="100"/>
  <c r="CD61" i="106"/>
  <c r="HC62" i="112"/>
  <c r="HC63" i="112"/>
  <c r="CK61" i="106"/>
  <c r="DG61" i="109"/>
  <c r="BM60" i="112"/>
  <c r="BM65" i="112" s="1"/>
  <c r="BM97" i="112" s="1"/>
  <c r="GW63" i="112"/>
  <c r="GW62" i="112"/>
  <c r="GE61" i="106"/>
  <c r="DU61" i="109"/>
  <c r="BQ62" i="112"/>
  <c r="BQ63" i="112"/>
  <c r="BW61" i="106"/>
  <c r="FO62" i="100"/>
  <c r="FO63" i="100"/>
  <c r="AB61" i="106"/>
  <c r="EN60" i="100"/>
  <c r="EN65" i="100" s="1"/>
  <c r="EN97" i="100" s="1"/>
  <c r="FT60" i="100"/>
  <c r="FT65" i="100" s="1"/>
  <c r="FT97" i="100" s="1"/>
  <c r="GC60" i="112"/>
  <c r="GC65" i="112" s="1"/>
  <c r="GC97" i="112" s="1"/>
  <c r="AK154" i="87"/>
  <c r="AL27" i="87"/>
  <c r="AL26" i="87"/>
  <c r="EZ63" i="109"/>
  <c r="EZ62" i="109"/>
  <c r="BT63" i="109"/>
  <c r="BT62" i="109"/>
  <c r="AM62" i="106"/>
  <c r="AM63" i="106"/>
  <c r="AG63" i="106"/>
  <c r="AG62" i="106"/>
  <c r="AS63" i="109"/>
  <c r="AS62" i="109"/>
  <c r="GG63" i="109"/>
  <c r="GG62" i="109"/>
  <c r="FL62" i="106"/>
  <c r="FL63" i="106"/>
  <c r="CO62" i="109"/>
  <c r="CO63" i="109"/>
  <c r="CN62" i="106"/>
  <c r="CN63" i="106"/>
  <c r="AW63" i="106"/>
  <c r="AW62" i="106"/>
  <c r="DW63" i="106"/>
  <c r="DW62" i="106"/>
  <c r="FF62" i="106"/>
  <c r="FF63" i="106"/>
  <c r="BE62" i="106"/>
  <c r="BE63" i="106"/>
  <c r="BH62" i="109"/>
  <c r="BH63" i="109"/>
  <c r="EV63" i="109"/>
  <c r="EV62" i="109"/>
  <c r="AY62" i="106"/>
  <c r="AY63" i="106"/>
  <c r="CF62" i="106"/>
  <c r="CF63" i="106"/>
  <c r="HG63" i="106"/>
  <c r="HG62" i="106"/>
  <c r="BR62" i="109"/>
  <c r="BR63" i="109"/>
  <c r="CG63" i="109"/>
  <c r="CG62" i="109"/>
  <c r="BN63" i="109"/>
  <c r="BN62" i="109"/>
  <c r="GL62" i="109"/>
  <c r="GL63" i="109"/>
  <c r="AM63" i="109"/>
  <c r="AM62" i="109"/>
  <c r="CZ61" i="106"/>
  <c r="HA61" i="109"/>
  <c r="FZ61" i="106"/>
  <c r="CS61" i="109"/>
  <c r="DL60" i="112"/>
  <c r="DL65" i="112" s="1"/>
  <c r="DL97" i="112" s="1"/>
  <c r="U61" i="106"/>
  <c r="HE61" i="109"/>
  <c r="BM61" i="106"/>
  <c r="FK61" i="109"/>
  <c r="AK61" i="109"/>
  <c r="FO61" i="109"/>
  <c r="EX60" i="112"/>
  <c r="EX65" i="112" s="1"/>
  <c r="EX97" i="112" s="1"/>
  <c r="HA63" i="100"/>
  <c r="HA62" i="100"/>
  <c r="FX61" i="109"/>
  <c r="FY61" i="106"/>
  <c r="FU61" i="106"/>
  <c r="FP63" i="109"/>
  <c r="FP62" i="109"/>
  <c r="CN63" i="112"/>
  <c r="CN62" i="112"/>
  <c r="FZ60" i="100"/>
  <c r="FZ65" i="100" s="1"/>
  <c r="FZ97" i="100" s="1"/>
  <c r="GU60" i="112"/>
  <c r="GU65" i="112" s="1"/>
  <c r="GU97" i="112" s="1"/>
  <c r="GT63" i="100"/>
  <c r="GT62" i="100"/>
  <c r="DP61" i="106"/>
  <c r="T61" i="109"/>
  <c r="AU62" i="112"/>
  <c r="AU63" i="112"/>
  <c r="AR61" i="106"/>
  <c r="ER63" i="106"/>
  <c r="ER62" i="106"/>
  <c r="FY154" i="87"/>
  <c r="FZ26" i="87"/>
  <c r="FZ27" i="87"/>
  <c r="HE63" i="100"/>
  <c r="HE62" i="100"/>
  <c r="CJ63" i="112"/>
  <c r="CJ62" i="112"/>
  <c r="N101" i="87"/>
  <c r="FQ62" i="112"/>
  <c r="FQ63" i="112"/>
  <c r="BK61" i="106"/>
  <c r="BZ61" i="109"/>
  <c r="AX61" i="106"/>
  <c r="GR62" i="112"/>
  <c r="GR63" i="112"/>
  <c r="FV63" i="100"/>
  <c r="FV62" i="100"/>
  <c r="GI63" i="112"/>
  <c r="GI62" i="112"/>
  <c r="AV61" i="109"/>
  <c r="DQ61" i="106"/>
  <c r="AL63" i="112"/>
  <c r="AL62" i="112"/>
  <c r="CP61" i="109"/>
  <c r="AC63" i="112"/>
  <c r="AC62" i="112"/>
  <c r="CX63" i="112"/>
  <c r="CX62" i="112"/>
  <c r="FG61" i="109"/>
  <c r="DA61" i="106"/>
  <c r="ET61" i="106"/>
  <c r="EP61" i="109"/>
  <c r="GZ62" i="100"/>
  <c r="GZ63" i="100"/>
  <c r="BG63" i="112"/>
  <c r="BG62" i="112"/>
  <c r="EG63" i="100"/>
  <c r="EG62" i="100"/>
  <c r="HI63" i="100"/>
  <c r="HI62" i="100"/>
  <c r="FB61" i="109"/>
  <c r="FA61" i="106"/>
  <c r="GM61" i="106"/>
  <c r="GO61" i="109"/>
  <c r="BL62" i="112"/>
  <c r="BL63" i="112"/>
  <c r="BG61" i="109"/>
  <c r="Y61" i="106"/>
  <c r="BW61" i="109"/>
  <c r="EG62" i="106"/>
  <c r="EG63" i="106"/>
  <c r="BK63" i="109"/>
  <c r="BK62" i="109"/>
  <c r="GS62" i="112"/>
  <c r="GS63" i="112"/>
  <c r="BR62" i="112"/>
  <c r="BR63" i="112"/>
  <c r="EP63" i="100"/>
  <c r="EP62" i="100"/>
  <c r="ED63" i="106"/>
  <c r="ED62" i="106"/>
  <c r="GM63" i="112"/>
  <c r="GM62" i="112"/>
  <c r="HA63" i="106"/>
  <c r="HA62" i="106"/>
  <c r="HC62" i="109"/>
  <c r="HC63" i="109"/>
  <c r="DB63" i="109"/>
  <c r="DB62" i="109"/>
  <c r="HB63" i="109"/>
  <c r="HB62" i="109"/>
  <c r="DT62" i="109"/>
  <c r="DT63" i="109"/>
  <c r="CL24" i="87" l="1"/>
  <c r="EZ24" i="87"/>
  <c r="T24" i="87"/>
  <c r="EG24" i="87"/>
  <c r="DU24" i="87"/>
  <c r="GA24" i="87"/>
  <c r="FD24" i="87"/>
  <c r="GQ24" i="87"/>
  <c r="EL24" i="87"/>
  <c r="BC24" i="87"/>
  <c r="DD24" i="87"/>
  <c r="GL24" i="87"/>
  <c r="AO24" i="87"/>
  <c r="FT24" i="87"/>
  <c r="V24" i="87"/>
  <c r="F24" i="87"/>
  <c r="CT24" i="87"/>
  <c r="FX24" i="87"/>
  <c r="EO24" i="87"/>
  <c r="BE24" i="87"/>
  <c r="EW24" i="87"/>
  <c r="BH24" i="87"/>
  <c r="HG24" i="87"/>
  <c r="AN24" i="87"/>
  <c r="EY24" i="87"/>
  <c r="GP24" i="87"/>
  <c r="DH24" i="87"/>
  <c r="DL24" i="87"/>
  <c r="BM24" i="87"/>
  <c r="EP24" i="87"/>
  <c r="EI24" i="87"/>
  <c r="FR24" i="87"/>
  <c r="AV24" i="87"/>
  <c r="AS24" i="87"/>
  <c r="BP24" i="87"/>
  <c r="S24" i="87"/>
  <c r="GY24" i="87"/>
  <c r="AM24" i="87"/>
  <c r="DR24" i="87"/>
  <c r="HE24" i="87"/>
  <c r="GK24" i="87"/>
  <c r="FZ24" i="87"/>
  <c r="FJ24" i="87"/>
  <c r="GV24" i="87"/>
  <c r="W24" i="87"/>
  <c r="BJ24" i="87"/>
  <c r="DK24" i="87"/>
  <c r="DG24" i="87"/>
  <c r="DW24" i="87"/>
  <c r="GT24" i="87"/>
  <c r="AT24" i="87"/>
  <c r="CV24" i="87"/>
  <c r="ES24" i="87"/>
  <c r="BT24" i="87"/>
  <c r="CO24" i="87"/>
  <c r="EV24" i="87"/>
  <c r="CK24" i="87"/>
  <c r="GE24" i="87"/>
  <c r="CP24" i="87"/>
  <c r="FB24" i="87"/>
  <c r="GR24" i="87"/>
  <c r="GN24" i="87"/>
  <c r="GB24" i="87"/>
  <c r="CA24" i="87"/>
  <c r="DT24" i="87"/>
  <c r="GH24" i="87"/>
  <c r="N24" i="87"/>
  <c r="DF24" i="87"/>
  <c r="GF24" i="87"/>
  <c r="BD24" i="87"/>
  <c r="AX24" i="87"/>
  <c r="Z24" i="87"/>
  <c r="AY24" i="87"/>
  <c r="FF24" i="87"/>
  <c r="EM24" i="87"/>
  <c r="ER24" i="87"/>
  <c r="DQ24" i="87"/>
  <c r="GX24" i="87"/>
  <c r="DO24" i="87"/>
  <c r="EQ24" i="87"/>
  <c r="FV24" i="87"/>
  <c r="FE24" i="87"/>
  <c r="EU24" i="87"/>
  <c r="CH24" i="87"/>
  <c r="DZ24" i="87"/>
  <c r="BU24" i="87"/>
  <c r="GW24" i="87"/>
  <c r="DX24" i="87"/>
  <c r="GC24" i="87"/>
  <c r="AH24" i="87"/>
  <c r="EH24" i="87"/>
  <c r="BG24" i="87"/>
  <c r="AP24" i="87"/>
  <c r="FQ24" i="87"/>
  <c r="FA24" i="87"/>
  <c r="BI24" i="87"/>
  <c r="BW24" i="87"/>
  <c r="FC24" i="87"/>
  <c r="CD24" i="87"/>
  <c r="AU24" i="87"/>
  <c r="CI24" i="87"/>
  <c r="BY24" i="87"/>
  <c r="AL24" i="87"/>
  <c r="AI24" i="87"/>
  <c r="CW24" i="87"/>
  <c r="FN24" i="87"/>
  <c r="GG24" i="87"/>
  <c r="GO24" i="87"/>
  <c r="FY24" i="87"/>
  <c r="DY24" i="87"/>
  <c r="HA24" i="87"/>
  <c r="AG24" i="87"/>
  <c r="AJ24" i="87"/>
  <c r="FU24" i="87"/>
  <c r="FW24" i="87"/>
  <c r="CF24" i="87"/>
  <c r="DC24" i="87"/>
  <c r="BR24" i="87"/>
  <c r="EE24" i="87"/>
  <c r="FL24" i="87"/>
  <c r="FP24" i="87"/>
  <c r="FG24" i="87"/>
  <c r="BX24" i="87"/>
  <c r="BA24" i="87"/>
  <c r="EA24" i="87"/>
  <c r="CU24" i="87"/>
  <c r="FM24" i="87"/>
  <c r="BV24" i="87"/>
  <c r="CE24" i="87"/>
  <c r="FS24" i="87"/>
  <c r="DN24" i="87"/>
  <c r="FO24" i="87"/>
  <c r="BB24" i="87"/>
  <c r="AE24" i="87"/>
  <c r="EB24" i="87"/>
  <c r="BS24" i="87"/>
  <c r="CM24" i="87"/>
  <c r="DV24" i="87"/>
  <c r="HI24" i="87"/>
  <c r="ED24" i="87"/>
  <c r="EA60" i="100"/>
  <c r="EA65" i="100" s="1"/>
  <c r="EA97" i="100" s="1"/>
  <c r="FL60" i="112"/>
  <c r="FL65" i="112" s="1"/>
  <c r="FL97" i="112" s="1"/>
  <c r="EH60" i="100"/>
  <c r="EH65" i="100" s="1"/>
  <c r="EH97" i="100" s="1"/>
  <c r="AF60" i="112"/>
  <c r="AF65" i="112" s="1"/>
  <c r="AF97" i="112" s="1"/>
  <c r="HD60" i="100"/>
  <c r="HD65" i="100" s="1"/>
  <c r="HD97" i="100" s="1"/>
  <c r="BG60" i="112"/>
  <c r="BG65" i="112" s="1"/>
  <c r="BG97" i="112" s="1"/>
  <c r="GI60" i="112"/>
  <c r="GI65" i="112" s="1"/>
  <c r="GI97" i="112" s="1"/>
  <c r="GT60" i="100"/>
  <c r="GT65" i="100" s="1"/>
  <c r="GT97" i="100" s="1"/>
  <c r="EE60" i="100"/>
  <c r="EE65" i="100" s="1"/>
  <c r="EE97" i="100" s="1"/>
  <c r="GC60" i="100"/>
  <c r="GC65" i="100" s="1"/>
  <c r="GC97" i="100" s="1"/>
  <c r="FP60" i="106"/>
  <c r="FP65" i="106" s="1"/>
  <c r="FP97" i="106" s="1"/>
  <c r="DO60" i="112"/>
  <c r="DO65" i="112" s="1"/>
  <c r="DO97" i="112" s="1"/>
  <c r="BL60" i="106"/>
  <c r="BL65" i="106" s="1"/>
  <c r="BL97" i="106" s="1"/>
  <c r="GV60" i="109"/>
  <c r="GV65" i="109" s="1"/>
  <c r="GV97" i="109" s="1"/>
  <c r="GD60" i="109"/>
  <c r="GD65" i="109" s="1"/>
  <c r="GD97" i="109" s="1"/>
  <c r="EG60" i="100"/>
  <c r="EG65" i="100" s="1"/>
  <c r="EG97" i="100" s="1"/>
  <c r="BN60" i="109"/>
  <c r="BN65" i="109" s="1"/>
  <c r="BN97" i="109" s="1"/>
  <c r="AS60" i="109"/>
  <c r="AS65" i="109" s="1"/>
  <c r="AS97" i="109" s="1"/>
  <c r="GB60" i="106"/>
  <c r="GB65" i="106" s="1"/>
  <c r="GB97" i="106" s="1"/>
  <c r="AH60" i="112"/>
  <c r="AH65" i="112" s="1"/>
  <c r="AH97" i="112" s="1"/>
  <c r="BQ60" i="106"/>
  <c r="BQ65" i="106" s="1"/>
  <c r="BQ97" i="106" s="1"/>
  <c r="DN60" i="109"/>
  <c r="DN65" i="109" s="1"/>
  <c r="DN97" i="109" s="1"/>
  <c r="EI60" i="106"/>
  <c r="EI65" i="106" s="1"/>
  <c r="EI97" i="106" s="1"/>
  <c r="DX60" i="112"/>
  <c r="DX65" i="112" s="1"/>
  <c r="DX97" i="112" s="1"/>
  <c r="FY60" i="109"/>
  <c r="FY65" i="109" s="1"/>
  <c r="FY97" i="109" s="1"/>
  <c r="BU60" i="106"/>
  <c r="BU65" i="106" s="1"/>
  <c r="BU97" i="106" s="1"/>
  <c r="BM60" i="109"/>
  <c r="BM65" i="109" s="1"/>
  <c r="BM97" i="109" s="1"/>
  <c r="GV60" i="112"/>
  <c r="GV65" i="112" s="1"/>
  <c r="GV97" i="112" s="1"/>
  <c r="AG60" i="112"/>
  <c r="AG65" i="112" s="1"/>
  <c r="AG97" i="112" s="1"/>
  <c r="DI60" i="112"/>
  <c r="DI65" i="112" s="1"/>
  <c r="DI97" i="112" s="1"/>
  <c r="DT60" i="109"/>
  <c r="DT65" i="109" s="1"/>
  <c r="DT97" i="109" s="1"/>
  <c r="BR60" i="112"/>
  <c r="BR65" i="112" s="1"/>
  <c r="BR97" i="112" s="1"/>
  <c r="AU60" i="112"/>
  <c r="AU65" i="112" s="1"/>
  <c r="AU97" i="112" s="1"/>
  <c r="DT60" i="112"/>
  <c r="DT65" i="112" s="1"/>
  <c r="DT97" i="112" s="1"/>
  <c r="FS60" i="112"/>
  <c r="FS65" i="112" s="1"/>
  <c r="FS97" i="112" s="1"/>
  <c r="EL60" i="100"/>
  <c r="EL65" i="100" s="1"/>
  <c r="EL97" i="100" s="1"/>
  <c r="EX60" i="106"/>
  <c r="EX65" i="106" s="1"/>
  <c r="EX97" i="106" s="1"/>
  <c r="FD60" i="112"/>
  <c r="FD65" i="112" s="1"/>
  <c r="FD97" i="112" s="1"/>
  <c r="CM60" i="112"/>
  <c r="CM65" i="112" s="1"/>
  <c r="CM97" i="112" s="1"/>
  <c r="GS60" i="112"/>
  <c r="GS65" i="112" s="1"/>
  <c r="GS97" i="112" s="1"/>
  <c r="BQ60" i="112"/>
  <c r="BQ65" i="112" s="1"/>
  <c r="BQ97" i="112" s="1"/>
  <c r="BX60" i="106"/>
  <c r="BX65" i="106" s="1"/>
  <c r="BX97" i="106" s="1"/>
  <c r="FR60" i="109"/>
  <c r="FR65" i="109" s="1"/>
  <c r="FR97" i="109" s="1"/>
  <c r="HA60" i="112"/>
  <c r="HA65" i="112" s="1"/>
  <c r="HA97" i="112" s="1"/>
  <c r="HG60" i="112"/>
  <c r="HG65" i="112" s="1"/>
  <c r="HG97" i="112" s="1"/>
  <c r="ED60" i="112"/>
  <c r="ED65" i="112" s="1"/>
  <c r="ED97" i="112" s="1"/>
  <c r="EG60" i="112"/>
  <c r="EG65" i="112" s="1"/>
  <c r="EG97" i="112" s="1"/>
  <c r="DB60" i="109"/>
  <c r="DB65" i="109" s="1"/>
  <c r="DB97" i="109" s="1"/>
  <c r="BK60" i="109"/>
  <c r="BK65" i="109" s="1"/>
  <c r="BK97" i="109" s="1"/>
  <c r="BL60" i="112"/>
  <c r="BL65" i="112" s="1"/>
  <c r="BL97" i="112" s="1"/>
  <c r="GZ60" i="100"/>
  <c r="GZ65" i="100" s="1"/>
  <c r="GZ97" i="100" s="1"/>
  <c r="AQ60" i="112"/>
  <c r="AQ65" i="112" s="1"/>
  <c r="AQ97" i="112" s="1"/>
  <c r="DE60" i="109"/>
  <c r="DE65" i="109" s="1"/>
  <c r="DE97" i="109" s="1"/>
  <c r="FQ60" i="100"/>
  <c r="FQ65" i="100" s="1"/>
  <c r="FQ97" i="100" s="1"/>
  <c r="AD60" i="112"/>
  <c r="AD65" i="112" s="1"/>
  <c r="AD97" i="112" s="1"/>
  <c r="HG60" i="106"/>
  <c r="HG65" i="106" s="1"/>
  <c r="HG97" i="106" s="1"/>
  <c r="AW60" i="106"/>
  <c r="AW65" i="106" s="1"/>
  <c r="AW97" i="106" s="1"/>
  <c r="GG60" i="109"/>
  <c r="GG65" i="109" s="1"/>
  <c r="GG97" i="109" s="1"/>
  <c r="BT60" i="109"/>
  <c r="BT65" i="109" s="1"/>
  <c r="BT97" i="109" s="1"/>
  <c r="GX60" i="112"/>
  <c r="GX65" i="112" s="1"/>
  <c r="GX97" i="112" s="1"/>
  <c r="EZ60" i="100"/>
  <c r="EZ65" i="100" s="1"/>
  <c r="EZ97" i="100" s="1"/>
  <c r="FF60" i="100"/>
  <c r="FF65" i="100" s="1"/>
  <c r="FF97" i="100" s="1"/>
  <c r="FH60" i="100"/>
  <c r="FH65" i="100" s="1"/>
  <c r="FH97" i="100" s="1"/>
  <c r="HC60" i="109"/>
  <c r="HC65" i="109" s="1"/>
  <c r="HC97" i="109" s="1"/>
  <c r="FQ60" i="112"/>
  <c r="FQ65" i="112" s="1"/>
  <c r="FQ97" i="112" s="1"/>
  <c r="FH60" i="112"/>
  <c r="FH65" i="112" s="1"/>
  <c r="FH97" i="112" s="1"/>
  <c r="DU60" i="100"/>
  <c r="DU65" i="100" s="1"/>
  <c r="DU97" i="100" s="1"/>
  <c r="GZ60" i="112"/>
  <c r="GZ65" i="112" s="1"/>
  <c r="GZ97" i="112" s="1"/>
  <c r="BJ60" i="112"/>
  <c r="BJ65" i="112" s="1"/>
  <c r="BJ97" i="112" s="1"/>
  <c r="GM60" i="100"/>
  <c r="GM65" i="100" s="1"/>
  <c r="GM97" i="100" s="1"/>
  <c r="DX60" i="100"/>
  <c r="DX65" i="100" s="1"/>
  <c r="DX97" i="100" s="1"/>
  <c r="HI60" i="109"/>
  <c r="HI65" i="109" s="1"/>
  <c r="HI97" i="109" s="1"/>
  <c r="FI60" i="100"/>
  <c r="FI65" i="100" s="1"/>
  <c r="FI97" i="100" s="1"/>
  <c r="EI60" i="100"/>
  <c r="EI65" i="100" s="1"/>
  <c r="EI97" i="100" s="1"/>
  <c r="GD60" i="100"/>
  <c r="GD65" i="100" s="1"/>
  <c r="GD97" i="100" s="1"/>
  <c r="HI60" i="106"/>
  <c r="HI65" i="106" s="1"/>
  <c r="HI97" i="106" s="1"/>
  <c r="ET60" i="109"/>
  <c r="ET65" i="109" s="1"/>
  <c r="ET97" i="109" s="1"/>
  <c r="DZ60" i="106"/>
  <c r="DZ65" i="106" s="1"/>
  <c r="DZ97" i="106" s="1"/>
  <c r="EP60" i="112"/>
  <c r="EP65" i="112" s="1"/>
  <c r="EP97" i="112" s="1"/>
  <c r="ET60" i="112"/>
  <c r="ET65" i="112" s="1"/>
  <c r="ET97" i="112" s="1"/>
  <c r="DV60" i="112"/>
  <c r="DV65" i="112" s="1"/>
  <c r="DV97" i="112" s="1"/>
  <c r="CT60" i="112"/>
  <c r="CT65" i="112" s="1"/>
  <c r="CT97" i="112" s="1"/>
  <c r="GM60" i="112"/>
  <c r="GM65" i="112" s="1"/>
  <c r="GM97" i="112" s="1"/>
  <c r="AY60" i="106"/>
  <c r="AY65" i="106" s="1"/>
  <c r="AY97" i="106" s="1"/>
  <c r="FF60" i="106"/>
  <c r="FF65" i="106" s="1"/>
  <c r="FF97" i="106" s="1"/>
  <c r="CO60" i="109"/>
  <c r="CO65" i="109" s="1"/>
  <c r="CO97" i="109" s="1"/>
  <c r="GE60" i="112"/>
  <c r="GE65" i="112" s="1"/>
  <c r="GE97" i="112" s="1"/>
  <c r="FM60" i="109"/>
  <c r="FM65" i="109" s="1"/>
  <c r="FM97" i="109" s="1"/>
  <c r="FW60" i="109"/>
  <c r="FW65" i="109" s="1"/>
  <c r="FW97" i="109" s="1"/>
  <c r="EI60" i="112"/>
  <c r="EI65" i="112" s="1"/>
  <c r="EI97" i="112" s="1"/>
  <c r="FS60" i="106"/>
  <c r="FS65" i="106" s="1"/>
  <c r="FS97" i="106" s="1"/>
  <c r="FM60" i="112"/>
  <c r="FM65" i="112" s="1"/>
  <c r="FM97" i="112" s="1"/>
  <c r="DD60" i="112"/>
  <c r="DD65" i="112" s="1"/>
  <c r="DD97" i="112" s="1"/>
  <c r="DC60" i="112"/>
  <c r="DC65" i="112" s="1"/>
  <c r="DC97" i="112" s="1"/>
  <c r="BS60" i="112"/>
  <c r="BS65" i="112" s="1"/>
  <c r="BS97" i="112" s="1"/>
  <c r="FI60" i="112"/>
  <c r="FI65" i="112" s="1"/>
  <c r="FI97" i="112" s="1"/>
  <c r="HF60" i="100"/>
  <c r="HF65" i="100" s="1"/>
  <c r="HF97" i="100" s="1"/>
  <c r="EO60" i="100"/>
  <c r="EO65" i="100" s="1"/>
  <c r="EO97" i="100" s="1"/>
  <c r="CH60" i="112"/>
  <c r="CH65" i="112" s="1"/>
  <c r="CH97" i="112" s="1"/>
  <c r="DH60" i="112"/>
  <c r="DH65" i="112" s="1"/>
  <c r="DH97" i="112" s="1"/>
  <c r="GD60" i="112"/>
  <c r="GD65" i="112" s="1"/>
  <c r="GD97" i="112" s="1"/>
  <c r="ER60" i="112"/>
  <c r="ER65" i="112" s="1"/>
  <c r="ER97" i="112" s="1"/>
  <c r="FV60" i="100"/>
  <c r="FV65" i="100" s="1"/>
  <c r="FV97" i="100" s="1"/>
  <c r="AM60" i="109"/>
  <c r="AM65" i="109" s="1"/>
  <c r="AM97" i="109" s="1"/>
  <c r="EV60" i="109"/>
  <c r="EV65" i="109" s="1"/>
  <c r="EV97" i="109" s="1"/>
  <c r="DW60" i="106"/>
  <c r="DW65" i="106" s="1"/>
  <c r="DW97" i="106" s="1"/>
  <c r="EX60" i="100"/>
  <c r="EX65" i="100" s="1"/>
  <c r="EX97" i="100" s="1"/>
  <c r="CT60" i="109"/>
  <c r="CT65" i="109" s="1"/>
  <c r="CT97" i="109" s="1"/>
  <c r="FE60" i="100"/>
  <c r="FE65" i="100" s="1"/>
  <c r="FE97" i="100" s="1"/>
  <c r="FG60" i="100"/>
  <c r="FG65" i="100" s="1"/>
  <c r="FG97" i="100" s="1"/>
  <c r="EL60" i="112"/>
  <c r="EL65" i="112" s="1"/>
  <c r="EL97" i="112" s="1"/>
  <c r="GY60" i="109"/>
  <c r="GY65" i="109" s="1"/>
  <c r="GY97" i="109" s="1"/>
  <c r="CJ60" i="109"/>
  <c r="CJ65" i="109" s="1"/>
  <c r="CJ97" i="109" s="1"/>
  <c r="BE60" i="112"/>
  <c r="BE65" i="112" s="1"/>
  <c r="BE97" i="112" s="1"/>
  <c r="BS60" i="106"/>
  <c r="BS65" i="106" s="1"/>
  <c r="BS97" i="106" s="1"/>
  <c r="DC60" i="106"/>
  <c r="DC65" i="106" s="1"/>
  <c r="DC97" i="106" s="1"/>
  <c r="GX60" i="106"/>
  <c r="GX65" i="106" s="1"/>
  <c r="GX97" i="106" s="1"/>
  <c r="DR60" i="109"/>
  <c r="DR65" i="109" s="1"/>
  <c r="DR97" i="109" s="1"/>
  <c r="GW60" i="109"/>
  <c r="GW65" i="109" s="1"/>
  <c r="GW97" i="109" s="1"/>
  <c r="GU60" i="100"/>
  <c r="GU65" i="100" s="1"/>
  <c r="GU97" i="100" s="1"/>
  <c r="FJ60" i="109"/>
  <c r="FJ65" i="109" s="1"/>
  <c r="FJ97" i="109" s="1"/>
  <c r="CW60" i="106"/>
  <c r="CW65" i="106" s="1"/>
  <c r="CW97" i="106" s="1"/>
  <c r="FN60" i="106"/>
  <c r="FN65" i="106" s="1"/>
  <c r="FN97" i="106" s="1"/>
  <c r="CF60" i="112"/>
  <c r="CF65" i="112" s="1"/>
  <c r="CF97" i="112" s="1"/>
  <c r="FW60" i="112"/>
  <c r="FW65" i="112" s="1"/>
  <c r="FW97" i="112" s="1"/>
  <c r="CW60" i="112"/>
  <c r="CW65" i="112" s="1"/>
  <c r="CW97" i="112" s="1"/>
  <c r="FY60" i="112"/>
  <c r="FY65" i="112" s="1"/>
  <c r="FY97" i="112" s="1"/>
  <c r="FT60" i="106"/>
  <c r="FT65" i="106" s="1"/>
  <c r="FT97" i="106" s="1"/>
  <c r="AP60" i="109"/>
  <c r="AP65" i="109" s="1"/>
  <c r="AP97" i="109" s="1"/>
  <c r="FV60" i="106"/>
  <c r="FV65" i="106" s="1"/>
  <c r="FV97" i="106" s="1"/>
  <c r="CQ60" i="112"/>
  <c r="CQ65" i="112" s="1"/>
  <c r="CQ97" i="112" s="1"/>
  <c r="AQ60" i="109"/>
  <c r="AQ65" i="109" s="1"/>
  <c r="AQ97" i="109" s="1"/>
  <c r="HB60" i="100"/>
  <c r="HB65" i="100" s="1"/>
  <c r="HB97" i="100" s="1"/>
  <c r="CA60" i="112"/>
  <c r="CA65" i="112" s="1"/>
  <c r="CA97" i="112" s="1"/>
  <c r="DT60" i="100"/>
  <c r="DT65" i="100" s="1"/>
  <c r="DT97" i="100" s="1"/>
  <c r="DY60" i="100"/>
  <c r="DY65" i="100" s="1"/>
  <c r="DY97" i="100" s="1"/>
  <c r="GH60" i="100"/>
  <c r="GH65" i="100" s="1"/>
  <c r="GH97" i="100" s="1"/>
  <c r="CO60" i="112"/>
  <c r="CO65" i="112" s="1"/>
  <c r="CO97" i="112" s="1"/>
  <c r="HH60" i="100"/>
  <c r="HH65" i="100" s="1"/>
  <c r="HH97" i="100" s="1"/>
  <c r="AZ60" i="106"/>
  <c r="AZ65" i="106" s="1"/>
  <c r="AZ97" i="106" s="1"/>
  <c r="EQ60" i="109"/>
  <c r="EQ65" i="109" s="1"/>
  <c r="EQ97" i="109" s="1"/>
  <c r="AZ60" i="112"/>
  <c r="AZ65" i="112" s="1"/>
  <c r="AZ97" i="112" s="1"/>
  <c r="AP60" i="112"/>
  <c r="AP65" i="112" s="1"/>
  <c r="AP97" i="112" s="1"/>
  <c r="AC60" i="112"/>
  <c r="AC65" i="112" s="1"/>
  <c r="AC97" i="112" s="1"/>
  <c r="CN60" i="112"/>
  <c r="CN65" i="112" s="1"/>
  <c r="CN97" i="112" s="1"/>
  <c r="GW60" i="112"/>
  <c r="GW65" i="112" s="1"/>
  <c r="GW97" i="112" s="1"/>
  <c r="FS60" i="109"/>
  <c r="FS65" i="109" s="1"/>
  <c r="FS97" i="109" s="1"/>
  <c r="FU60" i="100"/>
  <c r="FU65" i="100" s="1"/>
  <c r="FU97" i="100" s="1"/>
  <c r="CI60" i="106"/>
  <c r="CI65" i="106" s="1"/>
  <c r="CI97" i="106" s="1"/>
  <c r="S60" i="106"/>
  <c r="S65" i="106" s="1"/>
  <c r="S97" i="106" s="1"/>
  <c r="Y60" i="112"/>
  <c r="Y65" i="112" s="1"/>
  <c r="Y97" i="112" s="1"/>
  <c r="FD60" i="100"/>
  <c r="FD65" i="100" s="1"/>
  <c r="FD97" i="100" s="1"/>
  <c r="DS60" i="100"/>
  <c r="DS65" i="100" s="1"/>
  <c r="DS97" i="100" s="1"/>
  <c r="DB60" i="112"/>
  <c r="DB65" i="112" s="1"/>
  <c r="DB97" i="112" s="1"/>
  <c r="BO60" i="112"/>
  <c r="BO65" i="112" s="1"/>
  <c r="BO97" i="112" s="1"/>
  <c r="EA60" i="112"/>
  <c r="EA65" i="112" s="1"/>
  <c r="EA97" i="112" s="1"/>
  <c r="EQ60" i="106"/>
  <c r="EQ65" i="106" s="1"/>
  <c r="EQ97" i="106" s="1"/>
  <c r="EA60" i="106"/>
  <c r="EA65" i="106" s="1"/>
  <c r="EA97" i="106" s="1"/>
  <c r="GQ60" i="106"/>
  <c r="GQ65" i="106" s="1"/>
  <c r="GQ97" i="106" s="1"/>
  <c r="HG60" i="100"/>
  <c r="HG65" i="100" s="1"/>
  <c r="HG97" i="100" s="1"/>
  <c r="GI60" i="100"/>
  <c r="GI65" i="100" s="1"/>
  <c r="GI97" i="100" s="1"/>
  <c r="HE63" i="109"/>
  <c r="HE62" i="109"/>
  <c r="EB62" i="109"/>
  <c r="EB63" i="109"/>
  <c r="CN63" i="109"/>
  <c r="CN62" i="109"/>
  <c r="BC63" i="109"/>
  <c r="BC62" i="109"/>
  <c r="GM63" i="109"/>
  <c r="GM62" i="109"/>
  <c r="AN63" i="106"/>
  <c r="AN62" i="106"/>
  <c r="GB63" i="109"/>
  <c r="GB62" i="109"/>
  <c r="HB60" i="109"/>
  <c r="HB65" i="109" s="1"/>
  <c r="HB97" i="109" s="1"/>
  <c r="EG60" i="106"/>
  <c r="EG65" i="106" s="1"/>
  <c r="EG97" i="106" s="1"/>
  <c r="CP62" i="109"/>
  <c r="CP63" i="109"/>
  <c r="HE60" i="100"/>
  <c r="HE65" i="100" s="1"/>
  <c r="HE97" i="100" s="1"/>
  <c r="AR62" i="106"/>
  <c r="AR63" i="106"/>
  <c r="FU62" i="106"/>
  <c r="FU63" i="106"/>
  <c r="GL60" i="109"/>
  <c r="GL65" i="109" s="1"/>
  <c r="GL97" i="109" s="1"/>
  <c r="BH60" i="109"/>
  <c r="BH65" i="109" s="1"/>
  <c r="BH97" i="109" s="1"/>
  <c r="CK62" i="106"/>
  <c r="CK63" i="106"/>
  <c r="FP60" i="112"/>
  <c r="FP65" i="112" s="1"/>
  <c r="FP97" i="112" s="1"/>
  <c r="AO63" i="106"/>
  <c r="AO62" i="106"/>
  <c r="AX60" i="112"/>
  <c r="AX65" i="112" s="1"/>
  <c r="AX97" i="112" s="1"/>
  <c r="EM63" i="106"/>
  <c r="EM62" i="106"/>
  <c r="EL63" i="106"/>
  <c r="EL62" i="106"/>
  <c r="DD62" i="106"/>
  <c r="DD63" i="106"/>
  <c r="EN62" i="109"/>
  <c r="EN63" i="109"/>
  <c r="GK60" i="100"/>
  <c r="GK65" i="100" s="1"/>
  <c r="GK97" i="100" s="1"/>
  <c r="EW60" i="109"/>
  <c r="EW65" i="109" s="1"/>
  <c r="EW97" i="109" s="1"/>
  <c r="DS60" i="112"/>
  <c r="DS65" i="112" s="1"/>
  <c r="DS97" i="112" s="1"/>
  <c r="CB62" i="106"/>
  <c r="CB63" i="106"/>
  <c r="X62" i="106"/>
  <c r="X63" i="106"/>
  <c r="ER63" i="109"/>
  <c r="ER62" i="109"/>
  <c r="GR62" i="106"/>
  <c r="GR63" i="106"/>
  <c r="AL63" i="109"/>
  <c r="AL62" i="109"/>
  <c r="BY60" i="112"/>
  <c r="BY65" i="112" s="1"/>
  <c r="BY97" i="112" s="1"/>
  <c r="AK60" i="112"/>
  <c r="AK65" i="112" s="1"/>
  <c r="AK97" i="112" s="1"/>
  <c r="EH62" i="106"/>
  <c r="EH63" i="106"/>
  <c r="DQ60" i="109"/>
  <c r="DQ65" i="109" s="1"/>
  <c r="DQ97" i="109" s="1"/>
  <c r="EN60" i="106"/>
  <c r="EN65" i="106" s="1"/>
  <c r="EN97" i="106" s="1"/>
  <c r="DY62" i="109"/>
  <c r="DY63" i="109"/>
  <c r="FE63" i="106"/>
  <c r="FE62" i="106"/>
  <c r="BU60" i="112"/>
  <c r="BU65" i="112" s="1"/>
  <c r="BU97" i="112" s="1"/>
  <c r="EW62" i="106"/>
  <c r="EW63" i="106"/>
  <c r="EH63" i="109"/>
  <c r="EH62" i="109"/>
  <c r="DX62" i="106"/>
  <c r="DX63" i="106"/>
  <c r="EU63" i="109"/>
  <c r="EU62" i="109"/>
  <c r="AD62" i="106"/>
  <c r="AD63" i="106"/>
  <c r="GI60" i="106"/>
  <c r="GI65" i="106" s="1"/>
  <c r="GI97" i="106" s="1"/>
  <c r="CV60" i="106"/>
  <c r="CV65" i="106" s="1"/>
  <c r="CV97" i="106" s="1"/>
  <c r="AX62" i="109"/>
  <c r="AX63" i="109"/>
  <c r="FX62" i="106"/>
  <c r="FX63" i="106"/>
  <c r="EO62" i="109"/>
  <c r="EO63" i="109"/>
  <c r="DE60" i="112"/>
  <c r="DE65" i="112" s="1"/>
  <c r="DE97" i="112" s="1"/>
  <c r="AY62" i="109"/>
  <c r="AY63" i="109"/>
  <c r="DA60" i="112"/>
  <c r="DA65" i="112" s="1"/>
  <c r="DA97" i="112" s="1"/>
  <c r="EM62" i="109"/>
  <c r="EM63" i="109"/>
  <c r="FC63" i="109"/>
  <c r="FC62" i="109"/>
  <c r="GR60" i="100"/>
  <c r="GR65" i="100" s="1"/>
  <c r="GR97" i="100" s="1"/>
  <c r="GP63" i="109"/>
  <c r="GP62" i="109"/>
  <c r="CL62" i="106"/>
  <c r="CL63" i="106"/>
  <c r="AO62" i="109"/>
  <c r="AO63" i="109"/>
  <c r="CP60" i="112"/>
  <c r="CP65" i="112" s="1"/>
  <c r="CP97" i="112" s="1"/>
  <c r="DW62" i="109"/>
  <c r="DW63" i="109"/>
  <c r="FE60" i="109"/>
  <c r="FE65" i="109" s="1"/>
  <c r="FE97" i="109" s="1"/>
  <c r="AL62" i="106"/>
  <c r="AL63" i="106"/>
  <c r="GG60" i="112"/>
  <c r="GG65" i="112" s="1"/>
  <c r="GG97" i="112" s="1"/>
  <c r="ES62" i="106"/>
  <c r="ES63" i="106"/>
  <c r="DG60" i="106"/>
  <c r="DG65" i="106" s="1"/>
  <c r="DG97" i="106" s="1"/>
  <c r="AJ60" i="109"/>
  <c r="AJ65" i="109" s="1"/>
  <c r="AJ97" i="109" s="1"/>
  <c r="AZ60" i="109"/>
  <c r="AZ65" i="109" s="1"/>
  <c r="AZ97" i="109" s="1"/>
  <c r="DH60" i="106"/>
  <c r="DH65" i="106" s="1"/>
  <c r="DH97" i="106" s="1"/>
  <c r="EQ60" i="112"/>
  <c r="EQ65" i="112" s="1"/>
  <c r="EQ97" i="112" s="1"/>
  <c r="DR63" i="106"/>
  <c r="DR62" i="106"/>
  <c r="GY60" i="100"/>
  <c r="GY65" i="100" s="1"/>
  <c r="GY97" i="100" s="1"/>
  <c r="AK63" i="106"/>
  <c r="AK62" i="106"/>
  <c r="DP60" i="112"/>
  <c r="DP65" i="112" s="1"/>
  <c r="DP97" i="112" s="1"/>
  <c r="EG63" i="109"/>
  <c r="EG62" i="109"/>
  <c r="BY62" i="106"/>
  <c r="BY63" i="106"/>
  <c r="GE62" i="106"/>
  <c r="GE63" i="106"/>
  <c r="R63" i="106"/>
  <c r="R62" i="106"/>
  <c r="FF62" i="109"/>
  <c r="FF63" i="109"/>
  <c r="AA62" i="109"/>
  <c r="AA63" i="109"/>
  <c r="EZ62" i="106"/>
  <c r="EZ63" i="106"/>
  <c r="Z62" i="106"/>
  <c r="Z63" i="106"/>
  <c r="BG63" i="109"/>
  <c r="BG62" i="109"/>
  <c r="U62" i="106"/>
  <c r="U63" i="106"/>
  <c r="BH62" i="106"/>
  <c r="BH63" i="106"/>
  <c r="AT63" i="106"/>
  <c r="AT62" i="106"/>
  <c r="BP63" i="106"/>
  <c r="BP62" i="106"/>
  <c r="EC63" i="109"/>
  <c r="EC62" i="109"/>
  <c r="ES60" i="100"/>
  <c r="ES65" i="100" s="1"/>
  <c r="ES97" i="100" s="1"/>
  <c r="CT62" i="106"/>
  <c r="CT63" i="106"/>
  <c r="EB63" i="106"/>
  <c r="EB62" i="106"/>
  <c r="DV63" i="106"/>
  <c r="DV62" i="106"/>
  <c r="CU62" i="106"/>
  <c r="CU63" i="106"/>
  <c r="FI62" i="109"/>
  <c r="FI63" i="109"/>
  <c r="GG62" i="106"/>
  <c r="GG63" i="106"/>
  <c r="GC63" i="109"/>
  <c r="GC62" i="109"/>
  <c r="CA60" i="109"/>
  <c r="CA65" i="109" s="1"/>
  <c r="CA97" i="109" s="1"/>
  <c r="AM60" i="112"/>
  <c r="AM65" i="112" s="1"/>
  <c r="AM97" i="112" s="1"/>
  <c r="FO63" i="106"/>
  <c r="FO62" i="106"/>
  <c r="FQ63" i="109"/>
  <c r="FQ62" i="109"/>
  <c r="DU60" i="112"/>
  <c r="DU65" i="112" s="1"/>
  <c r="DU97" i="112" s="1"/>
  <c r="CS62" i="106"/>
  <c r="CS63" i="106"/>
  <c r="EJ63" i="106"/>
  <c r="EJ62" i="106"/>
  <c r="BG63" i="106"/>
  <c r="BG62" i="106"/>
  <c r="Z60" i="109"/>
  <c r="Z65" i="109" s="1"/>
  <c r="Z97" i="109" s="1"/>
  <c r="BV60" i="106"/>
  <c r="BV65" i="106" s="1"/>
  <c r="BV97" i="106" s="1"/>
  <c r="BF60" i="106"/>
  <c r="BF65" i="106" s="1"/>
  <c r="BF97" i="106" s="1"/>
  <c r="GF60" i="106"/>
  <c r="GF65" i="106" s="1"/>
  <c r="GF97" i="106" s="1"/>
  <c r="ED60" i="100"/>
  <c r="ED65" i="100" s="1"/>
  <c r="ED97" i="100" s="1"/>
  <c r="GA60" i="112"/>
  <c r="GA65" i="112" s="1"/>
  <c r="GA97" i="112" s="1"/>
  <c r="EY60" i="112"/>
  <c r="EY65" i="112" s="1"/>
  <c r="EY97" i="112" s="1"/>
  <c r="AT63" i="109"/>
  <c r="AT62" i="109"/>
  <c r="EL63" i="109"/>
  <c r="EL62" i="109"/>
  <c r="HD63" i="109"/>
  <c r="HD62" i="109"/>
  <c r="GK62" i="106"/>
  <c r="GK63" i="106"/>
  <c r="EZ60" i="112"/>
  <c r="EZ65" i="112" s="1"/>
  <c r="EZ97" i="112" s="1"/>
  <c r="GO60" i="106"/>
  <c r="GO65" i="106" s="1"/>
  <c r="GO97" i="106" s="1"/>
  <c r="U60" i="112"/>
  <c r="U65" i="112" s="1"/>
  <c r="U97" i="112" s="1"/>
  <c r="GA60" i="100"/>
  <c r="GA65" i="100" s="1"/>
  <c r="GA97" i="100" s="1"/>
  <c r="Y62" i="109"/>
  <c r="Y63" i="109"/>
  <c r="HF62" i="109"/>
  <c r="HF63" i="109"/>
  <c r="GN62" i="109"/>
  <c r="GN63" i="109"/>
  <c r="ER60" i="100"/>
  <c r="ER65" i="100" s="1"/>
  <c r="ER97" i="100" s="1"/>
  <c r="CY62" i="109"/>
  <c r="CY63" i="109"/>
  <c r="DF60" i="109"/>
  <c r="DF65" i="109" s="1"/>
  <c r="DF97" i="109" s="1"/>
  <c r="FA60" i="112"/>
  <c r="FA65" i="112" s="1"/>
  <c r="FA97" i="112" s="1"/>
  <c r="GA63" i="109"/>
  <c r="GA62" i="109"/>
  <c r="GV62" i="106"/>
  <c r="GV63" i="106"/>
  <c r="HI60" i="112"/>
  <c r="HI65" i="112" s="1"/>
  <c r="HI97" i="112" s="1"/>
  <c r="U63" i="109"/>
  <c r="U62" i="109"/>
  <c r="AJ62" i="106"/>
  <c r="AJ63" i="106"/>
  <c r="CO63" i="106"/>
  <c r="CO62" i="106"/>
  <c r="EV62" i="106"/>
  <c r="EV63" i="106"/>
  <c r="CN60" i="106"/>
  <c r="CN65" i="106" s="1"/>
  <c r="CN97" i="106" s="1"/>
  <c r="BW62" i="106"/>
  <c r="BW63" i="106"/>
  <c r="DG62" i="109"/>
  <c r="DG63" i="109"/>
  <c r="EP63" i="106"/>
  <c r="EP62" i="106"/>
  <c r="BV60" i="112"/>
  <c r="BV65" i="112" s="1"/>
  <c r="BV97" i="112" s="1"/>
  <c r="EN60" i="112"/>
  <c r="EN65" i="112" s="1"/>
  <c r="EN97" i="112" s="1"/>
  <c r="FR62" i="106"/>
  <c r="FR63" i="106"/>
  <c r="DG60" i="112"/>
  <c r="DG65" i="112" s="1"/>
  <c r="DG97" i="112" s="1"/>
  <c r="AI60" i="112"/>
  <c r="AI65" i="112" s="1"/>
  <c r="AI97" i="112" s="1"/>
  <c r="DU60" i="106"/>
  <c r="DU65" i="106" s="1"/>
  <c r="DU97" i="106" s="1"/>
  <c r="BN63" i="106"/>
  <c r="BN62" i="106"/>
  <c r="FJ62" i="106"/>
  <c r="FJ63" i="106"/>
  <c r="EY63" i="109"/>
  <c r="EY62" i="109"/>
  <c r="GU63" i="109"/>
  <c r="GU62" i="109"/>
  <c r="BL63" i="109"/>
  <c r="BL62" i="109"/>
  <c r="V63" i="106"/>
  <c r="V62" i="106"/>
  <c r="CQ62" i="109"/>
  <c r="CQ63" i="109"/>
  <c r="CI62" i="109"/>
  <c r="CI63" i="109"/>
  <c r="EE63" i="109"/>
  <c r="EE62" i="109"/>
  <c r="CP63" i="106"/>
  <c r="CP62" i="106"/>
  <c r="BS63" i="109"/>
  <c r="BS62" i="109"/>
  <c r="BJ63" i="109"/>
  <c r="BJ62" i="109"/>
  <c r="BJ63" i="106"/>
  <c r="BJ62" i="106"/>
  <c r="BQ63" i="109"/>
  <c r="BQ62" i="109"/>
  <c r="FN63" i="109"/>
  <c r="FN62" i="109"/>
  <c r="CX62" i="106"/>
  <c r="CX63" i="106"/>
  <c r="BT63" i="106"/>
  <c r="BT62" i="106"/>
  <c r="EK62" i="109"/>
  <c r="EK63" i="109"/>
  <c r="CM63" i="109"/>
  <c r="CM62" i="109"/>
  <c r="CQ62" i="106"/>
  <c r="CQ63" i="106"/>
  <c r="BZ62" i="106"/>
  <c r="BZ63" i="106"/>
  <c r="DL63" i="109"/>
  <c r="DL62" i="109"/>
  <c r="GI63" i="109"/>
  <c r="GI62" i="109"/>
  <c r="DK63" i="109"/>
  <c r="DK62" i="109"/>
  <c r="AS60" i="106"/>
  <c r="AS65" i="106" s="1"/>
  <c r="AS97" i="106" s="1"/>
  <c r="EF60" i="106"/>
  <c r="EF65" i="106" s="1"/>
  <c r="EF97" i="106" s="1"/>
  <c r="HG60" i="109"/>
  <c r="HG65" i="109" s="1"/>
  <c r="HG97" i="109" s="1"/>
  <c r="GT62" i="106"/>
  <c r="GT63" i="106"/>
  <c r="EH60" i="112"/>
  <c r="EH65" i="112" s="1"/>
  <c r="EH97" i="112" s="1"/>
  <c r="CE60" i="112"/>
  <c r="CE65" i="112" s="1"/>
  <c r="CE97" i="112" s="1"/>
  <c r="EM60" i="100"/>
  <c r="EM65" i="100" s="1"/>
  <c r="EM97" i="100" s="1"/>
  <c r="GC63" i="106"/>
  <c r="GC62" i="106"/>
  <c r="AA60" i="112"/>
  <c r="AA65" i="112" s="1"/>
  <c r="AA97" i="112" s="1"/>
  <c r="FY60" i="100"/>
  <c r="FY65" i="100" s="1"/>
  <c r="FY97" i="100" s="1"/>
  <c r="EC63" i="106"/>
  <c r="EC62" i="106"/>
  <c r="DC63" i="109"/>
  <c r="DC62" i="109"/>
  <c r="BR63" i="106"/>
  <c r="BR62" i="106"/>
  <c r="FT63" i="109"/>
  <c r="FT62" i="109"/>
  <c r="FM63" i="106"/>
  <c r="FM62" i="106"/>
  <c r="GA63" i="106"/>
  <c r="GA62" i="106"/>
  <c r="CE63" i="109"/>
  <c r="CE62" i="109"/>
  <c r="GO63" i="109"/>
  <c r="GO62" i="109"/>
  <c r="HA62" i="109"/>
  <c r="HA63" i="109"/>
  <c r="FB63" i="109"/>
  <c r="FB62" i="109"/>
  <c r="DP62" i="106"/>
  <c r="DP63" i="106"/>
  <c r="FY63" i="106"/>
  <c r="FY62" i="106"/>
  <c r="CF60" i="106"/>
  <c r="CF65" i="106" s="1"/>
  <c r="CF97" i="106" s="1"/>
  <c r="BE60" i="106"/>
  <c r="BE65" i="106" s="1"/>
  <c r="BE97" i="106" s="1"/>
  <c r="DU62" i="109"/>
  <c r="DU63" i="109"/>
  <c r="HC60" i="112"/>
  <c r="HC65" i="112" s="1"/>
  <c r="HC97" i="112" s="1"/>
  <c r="ED60" i="106"/>
  <c r="ED65" i="106" s="1"/>
  <c r="ED97" i="106" s="1"/>
  <c r="HI60" i="100"/>
  <c r="HI65" i="100" s="1"/>
  <c r="HI97" i="100" s="1"/>
  <c r="EP62" i="109"/>
  <c r="EP63" i="109"/>
  <c r="FG63" i="109"/>
  <c r="FG62" i="109"/>
  <c r="CZ62" i="106"/>
  <c r="CZ63" i="106"/>
  <c r="CG60" i="109"/>
  <c r="CG65" i="109" s="1"/>
  <c r="CG97" i="109" s="1"/>
  <c r="AG60" i="106"/>
  <c r="AG65" i="106" s="1"/>
  <c r="AG97" i="106" s="1"/>
  <c r="AB63" i="106"/>
  <c r="AB62" i="106"/>
  <c r="CD62" i="106"/>
  <c r="CD63" i="106"/>
  <c r="DI63" i="109"/>
  <c r="DI62" i="109"/>
  <c r="BI62" i="109"/>
  <c r="BI63" i="109"/>
  <c r="FL63" i="109"/>
  <c r="FL62" i="109"/>
  <c r="ED60" i="109"/>
  <c r="ED65" i="109" s="1"/>
  <c r="ED97" i="109" s="1"/>
  <c r="BW60" i="112"/>
  <c r="BW65" i="112" s="1"/>
  <c r="BW97" i="112" s="1"/>
  <c r="CJ62" i="106"/>
  <c r="CJ63" i="106"/>
  <c r="DH62" i="109"/>
  <c r="DH63" i="109"/>
  <c r="AC62" i="106"/>
  <c r="AC63" i="106"/>
  <c r="FR60" i="112"/>
  <c r="FR65" i="112" s="1"/>
  <c r="FR97" i="112" s="1"/>
  <c r="EV60" i="100"/>
  <c r="EV65" i="100" s="1"/>
  <c r="EV97" i="100" s="1"/>
  <c r="CX60" i="109"/>
  <c r="CX65" i="109" s="1"/>
  <c r="CX97" i="109" s="1"/>
  <c r="AV60" i="106"/>
  <c r="AV65" i="106" s="1"/>
  <c r="AV97" i="106" s="1"/>
  <c r="CB63" i="109"/>
  <c r="CB62" i="109"/>
  <c r="AE60" i="112"/>
  <c r="AE65" i="112" s="1"/>
  <c r="AE97" i="112" s="1"/>
  <c r="FG63" i="106"/>
  <c r="FG62" i="106"/>
  <c r="DA63" i="109"/>
  <c r="DA62" i="109"/>
  <c r="GV60" i="100"/>
  <c r="GV65" i="100" s="1"/>
  <c r="GV97" i="100" s="1"/>
  <c r="FQ62" i="106"/>
  <c r="FQ63" i="106"/>
  <c r="GY63" i="106"/>
  <c r="GY62" i="106"/>
  <c r="BB62" i="109"/>
  <c r="BB63" i="109"/>
  <c r="FD60" i="109"/>
  <c r="FD65" i="109" s="1"/>
  <c r="FD97" i="109" s="1"/>
  <c r="GQ62" i="109"/>
  <c r="GQ63" i="109"/>
  <c r="FA62" i="109"/>
  <c r="FA63" i="109"/>
  <c r="GG60" i="100"/>
  <c r="GG65" i="100" s="1"/>
  <c r="GG97" i="100" s="1"/>
  <c r="GJ63" i="106"/>
  <c r="GJ62" i="106"/>
  <c r="EW60" i="100"/>
  <c r="EW65" i="100" s="1"/>
  <c r="EW97" i="100" s="1"/>
  <c r="FN60" i="100"/>
  <c r="FN65" i="100" s="1"/>
  <c r="FN97" i="100" s="1"/>
  <c r="GY60" i="112"/>
  <c r="GY65" i="112" s="1"/>
  <c r="GY97" i="112" s="1"/>
  <c r="GS63" i="109"/>
  <c r="GS62" i="109"/>
  <c r="CY62" i="106"/>
  <c r="CY63" i="106"/>
  <c r="FZ60" i="112"/>
  <c r="FZ65" i="112" s="1"/>
  <c r="FZ97" i="112" s="1"/>
  <c r="BP63" i="109"/>
  <c r="BP62" i="109"/>
  <c r="AH62" i="106"/>
  <c r="AH63" i="106"/>
  <c r="AW60" i="109"/>
  <c r="AW65" i="109" s="1"/>
  <c r="AW97" i="109" s="1"/>
  <c r="GT60" i="109"/>
  <c r="GT65" i="109" s="1"/>
  <c r="GT97" i="109" s="1"/>
  <c r="CV63" i="109"/>
  <c r="CV62" i="109"/>
  <c r="AI62" i="109"/>
  <c r="AI63" i="109"/>
  <c r="W63" i="106"/>
  <c r="W62" i="106"/>
  <c r="GX62" i="109"/>
  <c r="GX63" i="109"/>
  <c r="BH60" i="112"/>
  <c r="BH65" i="112" s="1"/>
  <c r="BH97" i="112" s="1"/>
  <c r="BI60" i="112"/>
  <c r="BI65" i="112" s="1"/>
  <c r="BI97" i="112" s="1"/>
  <c r="DE62" i="106"/>
  <c r="DE63" i="106"/>
  <c r="EA60" i="109"/>
  <c r="EA65" i="109" s="1"/>
  <c r="EA97" i="109" s="1"/>
  <c r="GD60" i="106"/>
  <c r="GD65" i="106" s="1"/>
  <c r="GD97" i="106" s="1"/>
  <c r="BB60" i="106"/>
  <c r="BB65" i="106" s="1"/>
  <c r="BB97" i="106" s="1"/>
  <c r="HH63" i="109"/>
  <c r="HH62" i="109"/>
  <c r="CU63" i="109"/>
  <c r="CU62" i="109"/>
  <c r="CE62" i="106"/>
  <c r="CE63" i="106"/>
  <c r="GJ62" i="109"/>
  <c r="GJ63" i="109"/>
  <c r="DN62" i="106"/>
  <c r="DN63" i="106"/>
  <c r="AQ63" i="106"/>
  <c r="AQ62" i="106"/>
  <c r="BF63" i="109"/>
  <c r="BF62" i="109"/>
  <c r="BE63" i="109"/>
  <c r="BE62" i="109"/>
  <c r="AP63" i="106"/>
  <c r="AP62" i="106"/>
  <c r="BC62" i="106"/>
  <c r="BC63" i="106"/>
  <c r="DP62" i="109"/>
  <c r="DP63" i="109"/>
  <c r="DZ63" i="109"/>
  <c r="DZ62" i="109"/>
  <c r="AB63" i="109"/>
  <c r="AB62" i="109"/>
  <c r="BX62" i="109"/>
  <c r="BX63" i="109"/>
  <c r="CL63" i="109"/>
  <c r="CL62" i="109"/>
  <c r="FA63" i="106"/>
  <c r="FA62" i="106"/>
  <c r="BW63" i="109"/>
  <c r="BW62" i="109"/>
  <c r="GM63" i="106"/>
  <c r="GM62" i="106"/>
  <c r="ET62" i="106"/>
  <c r="ET63" i="106"/>
  <c r="CX60" i="112"/>
  <c r="CX65" i="112" s="1"/>
  <c r="CX97" i="112" s="1"/>
  <c r="DQ62" i="106"/>
  <c r="DQ63" i="106"/>
  <c r="BZ63" i="109"/>
  <c r="BZ62" i="109"/>
  <c r="ER60" i="106"/>
  <c r="ER65" i="106" s="1"/>
  <c r="ER97" i="106" s="1"/>
  <c r="FP60" i="109"/>
  <c r="FP65" i="109" s="1"/>
  <c r="FP97" i="109" s="1"/>
  <c r="FO63" i="109"/>
  <c r="FO62" i="109"/>
  <c r="FK63" i="109"/>
  <c r="FK62" i="109"/>
  <c r="AI62" i="106"/>
  <c r="AI63" i="106"/>
  <c r="GL63" i="106"/>
  <c r="GL62" i="106"/>
  <c r="FW62" i="106"/>
  <c r="FW63" i="106"/>
  <c r="FV63" i="109"/>
  <c r="FV62" i="109"/>
  <c r="GS62" i="106"/>
  <c r="GS63" i="106"/>
  <c r="FM60" i="100"/>
  <c r="FM65" i="100" s="1"/>
  <c r="FM97" i="100" s="1"/>
  <c r="BO60" i="109"/>
  <c r="BO65" i="109" s="1"/>
  <c r="BO97" i="109" s="1"/>
  <c r="BO60" i="106"/>
  <c r="BO65" i="106" s="1"/>
  <c r="BO97" i="106" s="1"/>
  <c r="DK63" i="106"/>
  <c r="DK62" i="106"/>
  <c r="BA63" i="109"/>
  <c r="BA62" i="109"/>
  <c r="DS63" i="106"/>
  <c r="DS62" i="106"/>
  <c r="CK60" i="109"/>
  <c r="CK65" i="109" s="1"/>
  <c r="CK97" i="109" s="1"/>
  <c r="EB60" i="100"/>
  <c r="EB65" i="100" s="1"/>
  <c r="EB97" i="100" s="1"/>
  <c r="GW62" i="106"/>
  <c r="GW63" i="106"/>
  <c r="GN63" i="106"/>
  <c r="GN62" i="106"/>
  <c r="BD62" i="109"/>
  <c r="BD63" i="109"/>
  <c r="AW60" i="112"/>
  <c r="AW65" i="112" s="1"/>
  <c r="AW97" i="112" s="1"/>
  <c r="DO62" i="106"/>
  <c r="DO63" i="106"/>
  <c r="GB60" i="100"/>
  <c r="GB65" i="100" s="1"/>
  <c r="GB97" i="100" s="1"/>
  <c r="EO60" i="106"/>
  <c r="EO65" i="106" s="1"/>
  <c r="EO97" i="106" s="1"/>
  <c r="X60" i="109"/>
  <c r="X65" i="109" s="1"/>
  <c r="X97" i="109" s="1"/>
  <c r="GZ60" i="106"/>
  <c r="GZ65" i="106" s="1"/>
  <c r="GZ97" i="106" s="1"/>
  <c r="FI63" i="106"/>
  <c r="FI62" i="106"/>
  <c r="BC60" i="112"/>
  <c r="BC65" i="112" s="1"/>
  <c r="BC97" i="112" s="1"/>
  <c r="FZ62" i="109"/>
  <c r="FZ63" i="109"/>
  <c r="T62" i="106"/>
  <c r="T63" i="106"/>
  <c r="FW60" i="100"/>
  <c r="FW65" i="100" s="1"/>
  <c r="FW97" i="100" s="1"/>
  <c r="EU60" i="100"/>
  <c r="EU65" i="100" s="1"/>
  <c r="EU97" i="100" s="1"/>
  <c r="CM62" i="106"/>
  <c r="CM63" i="106"/>
  <c r="EX62" i="109"/>
  <c r="EX63" i="109"/>
  <c r="CC62" i="109"/>
  <c r="CC63" i="109"/>
  <c r="DI63" i="106"/>
  <c r="DI62" i="106"/>
  <c r="HC62" i="106"/>
  <c r="HC63" i="106"/>
  <c r="CH62" i="109"/>
  <c r="CH63" i="109"/>
  <c r="HD63" i="106"/>
  <c r="HD62" i="106"/>
  <c r="DF62" i="106"/>
  <c r="DF63" i="106"/>
  <c r="EK62" i="106"/>
  <c r="EK63" i="106"/>
  <c r="GH63" i="106"/>
  <c r="GH62" i="106"/>
  <c r="HH63" i="106"/>
  <c r="HH62" i="106"/>
  <c r="BA63" i="106"/>
  <c r="BA62" i="106"/>
  <c r="BD63" i="106"/>
  <c r="BD62" i="106"/>
  <c r="CG51" i="115"/>
  <c r="GQ51" i="115"/>
  <c r="N51" i="115"/>
  <c r="FU51" i="115"/>
  <c r="EZ51" i="115"/>
  <c r="CP51" i="115"/>
  <c r="BG51" i="115"/>
  <c r="V51" i="115"/>
  <c r="J51" i="115"/>
  <c r="CU51" i="115"/>
  <c r="R51" i="115"/>
  <c r="ES51" i="115"/>
  <c r="BM51" i="115"/>
  <c r="EK51" i="115"/>
  <c r="BS51" i="115"/>
  <c r="FO51" i="115"/>
  <c r="FB51" i="115"/>
  <c r="DD51" i="115"/>
  <c r="FI51" i="115"/>
  <c r="Q51" i="115"/>
  <c r="DB51" i="115"/>
  <c r="FP51" i="115"/>
  <c r="FS51" i="115"/>
  <c r="Z51" i="115"/>
  <c r="HD51" i="115"/>
  <c r="AM51" i="115"/>
  <c r="EA51" i="115"/>
  <c r="AS51" i="115"/>
  <c r="FD51" i="115"/>
  <c r="DP51" i="115"/>
  <c r="EE51" i="115"/>
  <c r="CK51" i="115"/>
  <c r="BC51" i="115"/>
  <c r="GD51" i="115"/>
  <c r="AI51" i="115"/>
  <c r="BO51" i="115"/>
  <c r="GN51" i="115"/>
  <c r="GA51" i="115"/>
  <c r="FC51" i="115"/>
  <c r="GZ51" i="115"/>
  <c r="EB51" i="115"/>
  <c r="DE51" i="115"/>
  <c r="DC51" i="115"/>
  <c r="BE51" i="115"/>
  <c r="AN51" i="115"/>
  <c r="BF51" i="115"/>
  <c r="FM51" i="115"/>
  <c r="DH51" i="115"/>
  <c r="CO51" i="115"/>
  <c r="GJ51" i="115"/>
  <c r="AD51" i="115"/>
  <c r="AG51" i="115"/>
  <c r="DT51" i="115"/>
  <c r="DF51" i="115"/>
  <c r="S51" i="115"/>
  <c r="AE51" i="115"/>
  <c r="AK51" i="115"/>
  <c r="AT51" i="115"/>
  <c r="CR51" i="115"/>
  <c r="FK51" i="115"/>
  <c r="EF51" i="115"/>
  <c r="EN51" i="115"/>
  <c r="BL51" i="115"/>
  <c r="FE51" i="115"/>
  <c r="FA51" i="115"/>
  <c r="EJ51" i="115"/>
  <c r="BJ51" i="115"/>
  <c r="DA51" i="115"/>
  <c r="DR51" i="115"/>
  <c r="BP51" i="115"/>
  <c r="CE51" i="115"/>
  <c r="BQ51" i="115"/>
  <c r="HC51" i="115"/>
  <c r="O51" i="115"/>
  <c r="EU51" i="115"/>
  <c r="GS51" i="115"/>
  <c r="C51" i="115"/>
  <c r="CL51" i="115"/>
  <c r="CW51" i="115"/>
  <c r="EM51" i="115"/>
  <c r="FG51" i="115"/>
  <c r="GC51" i="115"/>
  <c r="BX51" i="115"/>
  <c r="K51" i="115"/>
  <c r="EI51" i="115"/>
  <c r="BU51" i="115"/>
  <c r="CV51" i="115"/>
  <c r="AF51" i="115"/>
  <c r="FN51" i="115"/>
  <c r="DV51" i="115"/>
  <c r="AU51" i="115"/>
  <c r="CC51" i="115"/>
  <c r="HI51" i="115"/>
  <c r="BK51" i="115"/>
  <c r="BN51" i="115"/>
  <c r="AQ51" i="115"/>
  <c r="GU51" i="115"/>
  <c r="GW51" i="115"/>
  <c r="BI51" i="115"/>
  <c r="DU51" i="115"/>
  <c r="BD51" i="115"/>
  <c r="DS51" i="115"/>
  <c r="AL51" i="115"/>
  <c r="BV51" i="115"/>
  <c r="F51" i="115"/>
  <c r="DW51" i="115"/>
  <c r="CB51" i="115"/>
  <c r="FL51" i="115"/>
  <c r="GV51" i="115"/>
  <c r="EH51" i="115"/>
  <c r="FJ51" i="115"/>
  <c r="CF51" i="115"/>
  <c r="CT51" i="115"/>
  <c r="DY51" i="115"/>
  <c r="L51" i="115"/>
  <c r="DQ51" i="115"/>
  <c r="AW51" i="115"/>
  <c r="CJ51" i="115"/>
  <c r="DZ51" i="115"/>
  <c r="CQ51" i="115"/>
  <c r="X51" i="115"/>
  <c r="FT51" i="115"/>
  <c r="CI51" i="115"/>
  <c r="AX51" i="115"/>
  <c r="HH51" i="115"/>
  <c r="ET51" i="115"/>
  <c r="B51" i="115"/>
  <c r="FF51" i="115"/>
  <c r="BZ51" i="115"/>
  <c r="BA51" i="115"/>
  <c r="EX51" i="115"/>
  <c r="GT51" i="115"/>
  <c r="AR51" i="115"/>
  <c r="DX51" i="115"/>
  <c r="EP51" i="115"/>
  <c r="FR51" i="115"/>
  <c r="CH51" i="115"/>
  <c r="HA51" i="115"/>
  <c r="HB51" i="115"/>
  <c r="AH51" i="115"/>
  <c r="DI51" i="115"/>
  <c r="BB51" i="115"/>
  <c r="GP51" i="115"/>
  <c r="EL51" i="115"/>
  <c r="E51" i="115"/>
  <c r="GX51" i="115"/>
  <c r="I51" i="115"/>
  <c r="AC51" i="115"/>
  <c r="GI51" i="115"/>
  <c r="CM51" i="115"/>
  <c r="P51" i="115"/>
  <c r="EG51" i="115"/>
  <c r="DO51" i="115"/>
  <c r="CD51" i="115"/>
  <c r="FV51" i="115"/>
  <c r="CA51" i="115"/>
  <c r="W51" i="115"/>
  <c r="DJ51" i="115"/>
  <c r="FQ51" i="115"/>
  <c r="GL51" i="115"/>
  <c r="H51" i="115"/>
  <c r="EC51" i="115"/>
  <c r="DK51" i="115"/>
  <c r="FZ51" i="115"/>
  <c r="GY51" i="115"/>
  <c r="EW51" i="115"/>
  <c r="BH51" i="115"/>
  <c r="EO51" i="115"/>
  <c r="DM51" i="115"/>
  <c r="U51" i="115"/>
  <c r="FW51" i="115"/>
  <c r="GG51" i="115"/>
  <c r="T51" i="115"/>
  <c r="ER51" i="115"/>
  <c r="AO51" i="115"/>
  <c r="EV51" i="115"/>
  <c r="HF51" i="115"/>
  <c r="DG51" i="115"/>
  <c r="EQ51" i="115"/>
  <c r="GH51" i="115"/>
  <c r="GK51" i="115"/>
  <c r="GE51" i="115"/>
  <c r="GB51" i="115"/>
  <c r="FH51" i="115"/>
  <c r="G51" i="115"/>
  <c r="BY51" i="115"/>
  <c r="AV51" i="115"/>
  <c r="ED51" i="115"/>
  <c r="CX51" i="115"/>
  <c r="DN51" i="115"/>
  <c r="EY51" i="115"/>
  <c r="CS51" i="115"/>
  <c r="AA51" i="115"/>
  <c r="AB51" i="115"/>
  <c r="CZ51" i="115"/>
  <c r="M51" i="115"/>
  <c r="GM51" i="115"/>
  <c r="DL51" i="115"/>
  <c r="AP51" i="115"/>
  <c r="HE51" i="115"/>
  <c r="GO51" i="115"/>
  <c r="GR51" i="115"/>
  <c r="AY51" i="115"/>
  <c r="AJ51" i="115"/>
  <c r="CY51" i="115"/>
  <c r="FX51" i="115"/>
  <c r="Y51" i="115"/>
  <c r="AZ51" i="115"/>
  <c r="FY51" i="115"/>
  <c r="BW51" i="115"/>
  <c r="GF51" i="115"/>
  <c r="BR51" i="115"/>
  <c r="BT51" i="115"/>
  <c r="CN51" i="115"/>
  <c r="D51" i="115"/>
  <c r="HG51" i="115"/>
  <c r="DJ63" i="106"/>
  <c r="DJ62" i="106"/>
  <c r="FD62" i="106"/>
  <c r="FD63" i="106"/>
  <c r="AF63" i="109"/>
  <c r="AF62" i="109"/>
  <c r="GE62" i="109"/>
  <c r="GE63" i="109"/>
  <c r="HE63" i="106"/>
  <c r="HE62" i="106"/>
  <c r="DM62" i="109"/>
  <c r="DM63" i="109"/>
  <c r="AE63" i="109"/>
  <c r="AE62" i="109"/>
  <c r="CG62" i="106"/>
  <c r="CG63" i="106"/>
  <c r="AU62" i="106"/>
  <c r="AU63" i="106"/>
  <c r="DY62" i="106"/>
  <c r="DY63" i="106"/>
  <c r="BY62" i="109"/>
  <c r="BY63" i="109"/>
  <c r="FC63" i="106"/>
  <c r="FC62" i="106"/>
  <c r="AH62" i="109"/>
  <c r="AH63" i="109"/>
  <c r="EE62" i="106"/>
  <c r="EE63" i="106"/>
  <c r="CH60" i="106"/>
  <c r="CH65" i="106" s="1"/>
  <c r="CH97" i="106" s="1"/>
  <c r="FH63" i="109"/>
  <c r="FH62" i="109"/>
  <c r="GK63" i="109"/>
  <c r="GK62" i="109"/>
  <c r="DT63" i="106"/>
  <c r="DT62" i="106"/>
  <c r="CA63" i="106"/>
  <c r="CA62" i="106"/>
  <c r="EY63" i="106"/>
  <c r="EY62" i="106"/>
  <c r="CC60" i="106"/>
  <c r="CC65" i="106" s="1"/>
  <c r="CC97" i="106" s="1"/>
  <c r="DX62" i="109"/>
  <c r="DX63" i="109"/>
  <c r="EY60" i="100"/>
  <c r="EY65" i="100" s="1"/>
  <c r="EY97" i="100" s="1"/>
  <c r="AF62" i="106"/>
  <c r="AF63" i="106"/>
  <c r="AX63" i="106"/>
  <c r="AX62" i="106"/>
  <c r="FZ63" i="106"/>
  <c r="FZ62" i="106"/>
  <c r="GZ63" i="109"/>
  <c r="GZ62" i="109"/>
  <c r="Y62" i="106"/>
  <c r="Y63" i="106"/>
  <c r="AV63" i="109"/>
  <c r="AV62" i="109"/>
  <c r="FX63" i="109"/>
  <c r="FX62" i="109"/>
  <c r="AK63" i="109"/>
  <c r="AK62" i="109"/>
  <c r="BM62" i="106"/>
  <c r="BM63" i="106"/>
  <c r="AD63" i="109"/>
  <c r="AD62" i="109"/>
  <c r="EJ63" i="109"/>
  <c r="EJ62" i="109"/>
  <c r="GH63" i="109"/>
  <c r="GH62" i="109"/>
  <c r="AG62" i="109"/>
  <c r="AG63" i="109"/>
  <c r="DL62" i="106"/>
  <c r="DL63" i="106"/>
  <c r="FB63" i="106"/>
  <c r="FB62" i="106"/>
  <c r="HA60" i="106"/>
  <c r="HA65" i="106" s="1"/>
  <c r="HA97" i="106" s="1"/>
  <c r="EP60" i="100"/>
  <c r="EP65" i="100" s="1"/>
  <c r="EP97" i="100" s="1"/>
  <c r="DA62" i="106"/>
  <c r="DA63" i="106"/>
  <c r="AL60" i="112"/>
  <c r="AL65" i="112" s="1"/>
  <c r="AL97" i="112" s="1"/>
  <c r="GR60" i="112"/>
  <c r="GR65" i="112" s="1"/>
  <c r="GR97" i="112" s="1"/>
  <c r="BK62" i="106"/>
  <c r="BK63" i="106"/>
  <c r="CJ60" i="112"/>
  <c r="CJ65" i="112" s="1"/>
  <c r="CJ97" i="112" s="1"/>
  <c r="T63" i="109"/>
  <c r="T62" i="109"/>
  <c r="HA60" i="100"/>
  <c r="HA65" i="100" s="1"/>
  <c r="HA97" i="100" s="1"/>
  <c r="CS63" i="109"/>
  <c r="CS62" i="109"/>
  <c r="BR60" i="109"/>
  <c r="BR65" i="109" s="1"/>
  <c r="BR97" i="109" s="1"/>
  <c r="FL60" i="106"/>
  <c r="FL65" i="106" s="1"/>
  <c r="FL97" i="106" s="1"/>
  <c r="AM60" i="106"/>
  <c r="AM65" i="106" s="1"/>
  <c r="AM97" i="106" s="1"/>
  <c r="EZ60" i="109"/>
  <c r="EZ65" i="109" s="1"/>
  <c r="EZ97" i="109" s="1"/>
  <c r="FO60" i="100"/>
  <c r="FO65" i="100" s="1"/>
  <c r="FO97" i="100" s="1"/>
  <c r="GE60" i="100"/>
  <c r="GE65" i="100" s="1"/>
  <c r="GE97" i="100" s="1"/>
  <c r="DM63" i="106"/>
  <c r="DM62" i="106"/>
  <c r="FK60" i="100"/>
  <c r="FK65" i="100" s="1"/>
  <c r="FK97" i="100" s="1"/>
  <c r="DB63" i="106"/>
  <c r="DB62" i="106"/>
  <c r="AE63" i="106"/>
  <c r="AE62" i="106"/>
  <c r="GP60" i="106"/>
  <c r="GP65" i="106" s="1"/>
  <c r="GP97" i="106" s="1"/>
  <c r="DO60" i="109"/>
  <c r="DO65" i="109" s="1"/>
  <c r="DO97" i="109" s="1"/>
  <c r="BX60" i="112"/>
  <c r="BX65" i="112" s="1"/>
  <c r="BX97" i="112" s="1"/>
  <c r="DJ60" i="112"/>
  <c r="DJ65" i="112" s="1"/>
  <c r="DJ97" i="112" s="1"/>
  <c r="DK60" i="112"/>
  <c r="DK65" i="112" s="1"/>
  <c r="DK97" i="112" s="1"/>
  <c r="CZ62" i="109"/>
  <c r="CZ63" i="109"/>
  <c r="DD63" i="109"/>
  <c r="DD62" i="109"/>
  <c r="CY60" i="112"/>
  <c r="CY65" i="112" s="1"/>
  <c r="CY97" i="112" s="1"/>
  <c r="EF60" i="112"/>
  <c r="EF65" i="112" s="1"/>
  <c r="EF97" i="112" s="1"/>
  <c r="CR63" i="106"/>
  <c r="CR62" i="106"/>
  <c r="CR62" i="109"/>
  <c r="CR63" i="109"/>
  <c r="CD60" i="109"/>
  <c r="CD65" i="109" s="1"/>
  <c r="CD97" i="109" s="1"/>
  <c r="BI60" i="106"/>
  <c r="BI65" i="106" s="1"/>
  <c r="BI97" i="106" s="1"/>
  <c r="AC60" i="109"/>
  <c r="AC65" i="109" s="1"/>
  <c r="AC97" i="109" s="1"/>
  <c r="HB60" i="106"/>
  <c r="HB65" i="106" s="1"/>
  <c r="HB97" i="106" s="1"/>
  <c r="CW62" i="109"/>
  <c r="CW63" i="109"/>
  <c r="EC60" i="112"/>
  <c r="EC65" i="112" s="1"/>
  <c r="EC97" i="112" s="1"/>
  <c r="DR60" i="112"/>
  <c r="DR65" i="112" s="1"/>
  <c r="DR97" i="112" s="1"/>
  <c r="DJ63" i="109"/>
  <c r="DJ62" i="109"/>
  <c r="FH60" i="106"/>
  <c r="FH65" i="106" s="1"/>
  <c r="FH97" i="106" s="1"/>
  <c r="EK60" i="112"/>
  <c r="EK65" i="112" s="1"/>
  <c r="EK97" i="112" s="1"/>
  <c r="CK60" i="112"/>
  <c r="CK65" i="112" s="1"/>
  <c r="CK97" i="112" s="1"/>
  <c r="GU63" i="106"/>
  <c r="GU62" i="106"/>
  <c r="AO60" i="112"/>
  <c r="AO65" i="112" s="1"/>
  <c r="AO97" i="112" s="1"/>
  <c r="FK63" i="106"/>
  <c r="FK62" i="106"/>
  <c r="W63" i="109"/>
  <c r="W62" i="109"/>
  <c r="CG60" i="112"/>
  <c r="CG65" i="112" s="1"/>
  <c r="CG97" i="112" s="1"/>
  <c r="FP60" i="100"/>
  <c r="FP65" i="100" s="1"/>
  <c r="FP97" i="100" s="1"/>
  <c r="EF60" i="109"/>
  <c r="EF65" i="109" s="1"/>
  <c r="EF97" i="109" s="1"/>
  <c r="V60" i="109"/>
  <c r="V65" i="109" s="1"/>
  <c r="V97" i="109" s="1"/>
  <c r="ES60" i="109"/>
  <c r="ES65" i="109" s="1"/>
  <c r="ES97" i="109" s="1"/>
  <c r="EI60" i="109"/>
  <c r="EI65" i="109" s="1"/>
  <c r="EI97" i="109" s="1"/>
  <c r="DV62" i="109"/>
  <c r="DV63" i="109"/>
  <c r="DS62" i="109"/>
  <c r="DS63" i="109"/>
  <c r="CV60" i="112"/>
  <c r="CV65" i="112" s="1"/>
  <c r="CV97" i="112" s="1"/>
  <c r="AN63" i="109"/>
  <c r="AN62" i="109"/>
  <c r="CF62" i="109"/>
  <c r="CF63" i="109"/>
  <c r="GF63" i="109"/>
  <c r="GF62" i="109"/>
  <c r="BA60" i="112"/>
  <c r="BA65" i="112" s="1"/>
  <c r="BA97" i="112" s="1"/>
  <c r="DZ60" i="100"/>
  <c r="DZ65" i="100" s="1"/>
  <c r="DZ97" i="100" s="1"/>
  <c r="Z60" i="112"/>
  <c r="Z65" i="112" s="1"/>
  <c r="Z97" i="112" s="1"/>
  <c r="DQ60" i="112"/>
  <c r="DQ65" i="112" s="1"/>
  <c r="DQ97" i="112" s="1"/>
  <c r="HE60" i="112"/>
  <c r="HE65" i="112" s="1"/>
  <c r="HE97" i="112" s="1"/>
  <c r="GR63" i="109"/>
  <c r="GR62" i="109"/>
  <c r="HF60" i="106"/>
  <c r="HF65" i="106" s="1"/>
  <c r="HF97" i="106" s="1"/>
  <c r="BV63" i="109"/>
  <c r="BV62" i="109"/>
  <c r="FV60" i="112"/>
  <c r="FV65" i="112" s="1"/>
  <c r="FV97" i="112" s="1"/>
  <c r="AR63" i="109"/>
  <c r="AR62" i="109"/>
  <c r="FU62" i="109"/>
  <c r="FU63" i="109"/>
  <c r="AU60" i="109"/>
  <c r="AU65" i="109" s="1"/>
  <c r="AU97" i="109" s="1"/>
  <c r="EU63" i="106"/>
  <c r="EU62" i="106"/>
  <c r="AA62" i="106"/>
  <c r="AA63" i="106"/>
  <c r="X60" i="112"/>
  <c r="X65" i="112" s="1"/>
  <c r="X97" i="112" s="1"/>
  <c r="GF60" i="112"/>
  <c r="GF65" i="112" s="1"/>
  <c r="GF97" i="112" s="1"/>
  <c r="BU63" i="109"/>
  <c r="BU62" i="109"/>
  <c r="ET60" i="100"/>
  <c r="ET65" i="100" s="1"/>
  <c r="ET97" i="100" s="1"/>
  <c r="FB60" i="100"/>
  <c r="FB65" i="100" s="1"/>
  <c r="FB97" i="100" s="1"/>
  <c r="AF60" i="109" l="1"/>
  <c r="AF65" i="109" s="1"/>
  <c r="AF97" i="109" s="1"/>
  <c r="BJ60" i="106"/>
  <c r="BJ65" i="106" s="1"/>
  <c r="BJ97" i="106" s="1"/>
  <c r="EE60" i="109"/>
  <c r="EE65" i="109" s="1"/>
  <c r="EE97" i="109" s="1"/>
  <c r="BL60" i="109"/>
  <c r="BL65" i="109" s="1"/>
  <c r="BL97" i="109" s="1"/>
  <c r="BN60" i="106"/>
  <c r="BN65" i="106" s="1"/>
  <c r="BN97" i="106" s="1"/>
  <c r="HC60" i="106"/>
  <c r="HC65" i="106" s="1"/>
  <c r="HC97" i="106" s="1"/>
  <c r="CM60" i="106"/>
  <c r="CM65" i="106" s="1"/>
  <c r="CM97" i="106" s="1"/>
  <c r="AH60" i="106"/>
  <c r="AH65" i="106" s="1"/>
  <c r="AH97" i="106" s="1"/>
  <c r="CY60" i="109"/>
  <c r="CY65" i="109" s="1"/>
  <c r="CY97" i="109" s="1"/>
  <c r="Y60" i="109"/>
  <c r="Y65" i="109" s="1"/>
  <c r="Y97" i="109" s="1"/>
  <c r="FI60" i="106"/>
  <c r="FI65" i="106" s="1"/>
  <c r="FI97" i="106" s="1"/>
  <c r="DT60" i="106"/>
  <c r="DT65" i="106" s="1"/>
  <c r="DT97" i="106" s="1"/>
  <c r="DS60" i="109"/>
  <c r="DS65" i="109" s="1"/>
  <c r="DS97" i="109" s="1"/>
  <c r="DK60" i="106"/>
  <c r="DK65" i="106" s="1"/>
  <c r="DK97" i="106" s="1"/>
  <c r="GM60" i="106"/>
  <c r="GM65" i="106" s="1"/>
  <c r="GM97" i="106" s="1"/>
  <c r="BF60" i="109"/>
  <c r="BF65" i="109" s="1"/>
  <c r="BF97" i="109" s="1"/>
  <c r="CV60" i="109"/>
  <c r="CV65" i="109" s="1"/>
  <c r="CV97" i="109" s="1"/>
  <c r="GJ60" i="106"/>
  <c r="GJ65" i="106" s="1"/>
  <c r="GJ97" i="106" s="1"/>
  <c r="CW60" i="109"/>
  <c r="CW65" i="109" s="1"/>
  <c r="CW97" i="109" s="1"/>
  <c r="AT60" i="106"/>
  <c r="AT65" i="106" s="1"/>
  <c r="AT97" i="106" s="1"/>
  <c r="GM60" i="109"/>
  <c r="GM65" i="109" s="1"/>
  <c r="GM97" i="109" s="1"/>
  <c r="HE60" i="109"/>
  <c r="HE65" i="109" s="1"/>
  <c r="HE97" i="109" s="1"/>
  <c r="BU60" i="109"/>
  <c r="BU65" i="109" s="1"/>
  <c r="BU97" i="109" s="1"/>
  <c r="AQ60" i="106"/>
  <c r="AQ65" i="106" s="1"/>
  <c r="AQ97" i="106" s="1"/>
  <c r="CU60" i="106"/>
  <c r="CU65" i="106" s="1"/>
  <c r="CU97" i="106" s="1"/>
  <c r="FO60" i="106"/>
  <c r="FO65" i="106" s="1"/>
  <c r="FO97" i="106" s="1"/>
  <c r="EB60" i="106"/>
  <c r="EB65" i="106" s="1"/>
  <c r="EB97" i="106" s="1"/>
  <c r="BH60" i="106"/>
  <c r="BH65" i="106" s="1"/>
  <c r="BH97" i="106" s="1"/>
  <c r="Z60" i="106"/>
  <c r="Z65" i="106" s="1"/>
  <c r="Z97" i="106" s="1"/>
  <c r="CK60" i="106"/>
  <c r="CK65" i="106" s="1"/>
  <c r="CK97" i="106" s="1"/>
  <c r="AA60" i="106"/>
  <c r="AA65" i="106" s="1"/>
  <c r="AA97" i="106" s="1"/>
  <c r="ET60" i="106"/>
  <c r="ET65" i="106" s="1"/>
  <c r="ET97" i="106" s="1"/>
  <c r="DP60" i="109"/>
  <c r="DP65" i="109" s="1"/>
  <c r="DP97" i="109" s="1"/>
  <c r="DD60" i="109"/>
  <c r="DD65" i="109" s="1"/>
  <c r="DD97" i="109" s="1"/>
  <c r="DR60" i="106"/>
  <c r="DR65" i="106" s="1"/>
  <c r="DR97" i="106" s="1"/>
  <c r="FC60" i="109"/>
  <c r="FC65" i="109" s="1"/>
  <c r="FC97" i="109" s="1"/>
  <c r="EH60" i="109"/>
  <c r="EH65" i="109" s="1"/>
  <c r="EH97" i="109" s="1"/>
  <c r="AH60" i="109"/>
  <c r="AH65" i="109" s="1"/>
  <c r="AH97" i="109" s="1"/>
  <c r="AU60" i="106"/>
  <c r="AU65" i="106" s="1"/>
  <c r="AU97" i="106" s="1"/>
  <c r="DM60" i="109"/>
  <c r="DM65" i="109" s="1"/>
  <c r="DM97" i="109" s="1"/>
  <c r="FD60" i="106"/>
  <c r="FD65" i="106" s="1"/>
  <c r="FD97" i="106" s="1"/>
  <c r="EP60" i="106"/>
  <c r="EP65" i="106" s="1"/>
  <c r="EP97" i="106" s="1"/>
  <c r="FI60" i="109"/>
  <c r="FI65" i="109" s="1"/>
  <c r="FI97" i="109" s="1"/>
  <c r="CT60" i="106"/>
  <c r="CT65" i="106" s="1"/>
  <c r="CT97" i="106" s="1"/>
  <c r="DW60" i="109"/>
  <c r="DW65" i="109" s="1"/>
  <c r="DW97" i="109" s="1"/>
  <c r="DX60" i="106"/>
  <c r="DX65" i="106" s="1"/>
  <c r="DX97" i="106" s="1"/>
  <c r="DA60" i="106"/>
  <c r="DA65" i="106" s="1"/>
  <c r="DA97" i="106" s="1"/>
  <c r="FH60" i="109"/>
  <c r="FH65" i="109" s="1"/>
  <c r="FH97" i="109" s="1"/>
  <c r="CG60" i="106"/>
  <c r="CG65" i="106" s="1"/>
  <c r="CG97" i="106" s="1"/>
  <c r="BD60" i="109"/>
  <c r="BD65" i="109" s="1"/>
  <c r="BD97" i="109" s="1"/>
  <c r="FK60" i="109"/>
  <c r="FK65" i="109" s="1"/>
  <c r="FK97" i="109" s="1"/>
  <c r="GX60" i="109"/>
  <c r="GX65" i="109" s="1"/>
  <c r="GX97" i="109" s="1"/>
  <c r="CY60" i="106"/>
  <c r="CY65" i="106" s="1"/>
  <c r="CY97" i="106" s="1"/>
  <c r="HA60" i="109"/>
  <c r="HA65" i="109" s="1"/>
  <c r="HA97" i="109" s="1"/>
  <c r="BZ60" i="106"/>
  <c r="BZ65" i="106" s="1"/>
  <c r="BZ97" i="106" s="1"/>
  <c r="FJ60" i="106"/>
  <c r="FJ65" i="106" s="1"/>
  <c r="FJ97" i="106" s="1"/>
  <c r="AT60" i="109"/>
  <c r="AT65" i="109" s="1"/>
  <c r="AT97" i="109" s="1"/>
  <c r="AL60" i="109"/>
  <c r="AL65" i="109" s="1"/>
  <c r="AL97" i="109" s="1"/>
  <c r="BC60" i="109"/>
  <c r="BC65" i="109" s="1"/>
  <c r="BC97" i="109" s="1"/>
  <c r="CR60" i="109"/>
  <c r="CR65" i="109" s="1"/>
  <c r="CR97" i="109" s="1"/>
  <c r="CZ60" i="109"/>
  <c r="CZ65" i="109" s="1"/>
  <c r="CZ97" i="109" s="1"/>
  <c r="FA60" i="109"/>
  <c r="FA65" i="109" s="1"/>
  <c r="FA97" i="109" s="1"/>
  <c r="EV60" i="106"/>
  <c r="EV65" i="106" s="1"/>
  <c r="EV97" i="106" s="1"/>
  <c r="GK60" i="106"/>
  <c r="GK65" i="106" s="1"/>
  <c r="GK97" i="106" s="1"/>
  <c r="GG60" i="106"/>
  <c r="GG65" i="106" s="1"/>
  <c r="GG97" i="106" s="1"/>
  <c r="BA60" i="109"/>
  <c r="BA65" i="109" s="1"/>
  <c r="BA97" i="109" s="1"/>
  <c r="GL60" i="106"/>
  <c r="GL65" i="106" s="1"/>
  <c r="GL97" i="106" s="1"/>
  <c r="CB60" i="109"/>
  <c r="CB65" i="109" s="1"/>
  <c r="CB97" i="109" s="1"/>
  <c r="FG60" i="109"/>
  <c r="FG65" i="109" s="1"/>
  <c r="FG97" i="109" s="1"/>
  <c r="GT60" i="106"/>
  <c r="GT65" i="106" s="1"/>
  <c r="GT97" i="106" s="1"/>
  <c r="CI60" i="109"/>
  <c r="CI65" i="109" s="1"/>
  <c r="CI97" i="109" s="1"/>
  <c r="EH60" i="106"/>
  <c r="EH65" i="106" s="1"/>
  <c r="EH97" i="106" s="1"/>
  <c r="ER60" i="109"/>
  <c r="ER65" i="109" s="1"/>
  <c r="ER97" i="109" s="1"/>
  <c r="AN60" i="106"/>
  <c r="AN65" i="106" s="1"/>
  <c r="AN97" i="106" s="1"/>
  <c r="CF60" i="109"/>
  <c r="CF65" i="109" s="1"/>
  <c r="CF97" i="109" s="1"/>
  <c r="AN60" i="109"/>
  <c r="AN65" i="109" s="1"/>
  <c r="AN97" i="109" s="1"/>
  <c r="FK60" i="106"/>
  <c r="FK65" i="106" s="1"/>
  <c r="FK97" i="106" s="1"/>
  <c r="AG60" i="109"/>
  <c r="AG65" i="109" s="1"/>
  <c r="AG97" i="109" s="1"/>
  <c r="BM60" i="106"/>
  <c r="BM65" i="106" s="1"/>
  <c r="BM97" i="106" s="1"/>
  <c r="Y60" i="106"/>
  <c r="Y65" i="106" s="1"/>
  <c r="Y97" i="106" s="1"/>
  <c r="AF60" i="106"/>
  <c r="AF65" i="106" s="1"/>
  <c r="AF97" i="106" s="1"/>
  <c r="EX60" i="109"/>
  <c r="EX65" i="109" s="1"/>
  <c r="EX97" i="109" s="1"/>
  <c r="FZ60" i="109"/>
  <c r="FZ65" i="109" s="1"/>
  <c r="FZ97" i="109" s="1"/>
  <c r="DH60" i="109"/>
  <c r="DH65" i="109" s="1"/>
  <c r="DH97" i="109" s="1"/>
  <c r="GO60" i="109"/>
  <c r="GO65" i="109" s="1"/>
  <c r="GO97" i="109" s="1"/>
  <c r="FT60" i="109"/>
  <c r="FT65" i="109" s="1"/>
  <c r="FT97" i="109" s="1"/>
  <c r="DG60" i="109"/>
  <c r="DG65" i="109" s="1"/>
  <c r="DG97" i="109" s="1"/>
  <c r="DV60" i="106"/>
  <c r="DV65" i="106" s="1"/>
  <c r="DV97" i="106" s="1"/>
  <c r="FF60" i="109"/>
  <c r="FF65" i="109" s="1"/>
  <c r="FF97" i="109" s="1"/>
  <c r="EG60" i="109"/>
  <c r="EG65" i="109" s="1"/>
  <c r="EG97" i="109" s="1"/>
  <c r="AO60" i="109"/>
  <c r="AO65" i="109" s="1"/>
  <c r="AO97" i="109" s="1"/>
  <c r="EL60" i="106"/>
  <c r="EL65" i="106" s="1"/>
  <c r="EL97" i="106" s="1"/>
  <c r="BY60" i="109"/>
  <c r="BY65" i="109" s="1"/>
  <c r="BY97" i="109" s="1"/>
  <c r="GE60" i="109"/>
  <c r="GE65" i="109" s="1"/>
  <c r="GE97" i="109" s="1"/>
  <c r="BD60" i="106"/>
  <c r="BD65" i="106" s="1"/>
  <c r="BD97" i="106" s="1"/>
  <c r="FO60" i="109"/>
  <c r="FO65" i="109" s="1"/>
  <c r="FO97" i="109" s="1"/>
  <c r="FR60" i="106"/>
  <c r="FR65" i="106" s="1"/>
  <c r="FR97" i="106" s="1"/>
  <c r="BW60" i="106"/>
  <c r="BW65" i="106" s="1"/>
  <c r="BW97" i="106" s="1"/>
  <c r="CO60" i="106"/>
  <c r="CO65" i="106" s="1"/>
  <c r="CO97" i="106" s="1"/>
  <c r="EU60" i="109"/>
  <c r="EU65" i="109" s="1"/>
  <c r="EU97" i="109" s="1"/>
  <c r="EW60" i="106"/>
  <c r="EW65" i="106" s="1"/>
  <c r="EW97" i="106" s="1"/>
  <c r="GR60" i="106"/>
  <c r="GR65" i="106" s="1"/>
  <c r="GR97" i="106" s="1"/>
  <c r="FU60" i="109"/>
  <c r="FU65" i="109" s="1"/>
  <c r="FU97" i="109" s="1"/>
  <c r="BK60" i="106"/>
  <c r="BK65" i="106" s="1"/>
  <c r="BK97" i="106" s="1"/>
  <c r="FB60" i="106"/>
  <c r="FB65" i="106" s="1"/>
  <c r="FB97" i="106" s="1"/>
  <c r="EJ60" i="109"/>
  <c r="EJ65" i="109" s="1"/>
  <c r="EJ97" i="109" s="1"/>
  <c r="FX60" i="109"/>
  <c r="FX65" i="109" s="1"/>
  <c r="FX97" i="109" s="1"/>
  <c r="FZ60" i="106"/>
  <c r="FZ65" i="106" s="1"/>
  <c r="FZ97" i="106" s="1"/>
  <c r="DX60" i="109"/>
  <c r="DX65" i="109" s="1"/>
  <c r="DX97" i="109" s="1"/>
  <c r="DE60" i="106"/>
  <c r="DE65" i="106" s="1"/>
  <c r="DE97" i="106" s="1"/>
  <c r="GQ60" i="109"/>
  <c r="GQ65" i="109" s="1"/>
  <c r="GQ97" i="109" s="1"/>
  <c r="DU60" i="109"/>
  <c r="DU65" i="109" s="1"/>
  <c r="DU97" i="109" s="1"/>
  <c r="DF60" i="106"/>
  <c r="DF65" i="106" s="1"/>
  <c r="DF97" i="106" s="1"/>
  <c r="DN60" i="106"/>
  <c r="DN65" i="106" s="1"/>
  <c r="DN97" i="106" s="1"/>
  <c r="AI60" i="109"/>
  <c r="AI65" i="109" s="1"/>
  <c r="AI97" i="109" s="1"/>
  <c r="DL60" i="109"/>
  <c r="DL65" i="109" s="1"/>
  <c r="DL97" i="109" s="1"/>
  <c r="BQ60" i="109"/>
  <c r="BQ65" i="109" s="1"/>
  <c r="BQ97" i="109" s="1"/>
  <c r="BS60" i="109"/>
  <c r="BS65" i="109" s="1"/>
  <c r="BS97" i="109" s="1"/>
  <c r="EY60" i="109"/>
  <c r="EY65" i="109" s="1"/>
  <c r="EY97" i="109" s="1"/>
  <c r="U60" i="106"/>
  <c r="U65" i="106" s="1"/>
  <c r="U97" i="106" s="1"/>
  <c r="EZ60" i="106"/>
  <c r="EZ65" i="106" s="1"/>
  <c r="EZ97" i="106" s="1"/>
  <c r="GE60" i="106"/>
  <c r="GE65" i="106" s="1"/>
  <c r="GE97" i="106" s="1"/>
  <c r="AY60" i="109"/>
  <c r="AY65" i="109" s="1"/>
  <c r="AY97" i="109" s="1"/>
  <c r="FE60" i="106"/>
  <c r="FE65" i="106" s="1"/>
  <c r="FE97" i="106" s="1"/>
  <c r="DL60" i="106"/>
  <c r="DL65" i="106" s="1"/>
  <c r="DL97" i="106" s="1"/>
  <c r="T60" i="106"/>
  <c r="T65" i="106" s="1"/>
  <c r="T97" i="106" s="1"/>
  <c r="BZ60" i="109"/>
  <c r="BZ65" i="109" s="1"/>
  <c r="BZ97" i="109" s="1"/>
  <c r="AC60" i="106"/>
  <c r="AC65" i="106" s="1"/>
  <c r="AC97" i="106" s="1"/>
  <c r="CD60" i="106"/>
  <c r="CD65" i="106" s="1"/>
  <c r="CD97" i="106" s="1"/>
  <c r="CZ60" i="106"/>
  <c r="CZ65" i="106" s="1"/>
  <c r="CZ97" i="106" s="1"/>
  <c r="EP60" i="109"/>
  <c r="EP65" i="109" s="1"/>
  <c r="EP97" i="109" s="1"/>
  <c r="GN60" i="109"/>
  <c r="GN65" i="109" s="1"/>
  <c r="GN97" i="109" s="1"/>
  <c r="CS60" i="106"/>
  <c r="CS65" i="106" s="1"/>
  <c r="CS97" i="106" s="1"/>
  <c r="GC60" i="109"/>
  <c r="GC65" i="109" s="1"/>
  <c r="GC97" i="109" s="1"/>
  <c r="DY60" i="109"/>
  <c r="DY65" i="109" s="1"/>
  <c r="DY97" i="109" s="1"/>
  <c r="DD60" i="106"/>
  <c r="DD65" i="106" s="1"/>
  <c r="DD97" i="106" s="1"/>
  <c r="FU60" i="106"/>
  <c r="FU65" i="106" s="1"/>
  <c r="FU97" i="106" s="1"/>
  <c r="GO43" i="115"/>
  <c r="GO39" i="115"/>
  <c r="GO38" i="115"/>
  <c r="F43" i="115"/>
  <c r="F39" i="115"/>
  <c r="F38" i="115"/>
  <c r="HC38" i="115"/>
  <c r="HC43" i="115"/>
  <c r="HC39" i="115"/>
  <c r="FK38" i="115"/>
  <c r="FK39" i="115"/>
  <c r="FK43" i="115"/>
  <c r="FM38" i="115"/>
  <c r="FM43" i="115"/>
  <c r="FM39" i="115"/>
  <c r="FI38" i="115"/>
  <c r="FI43" i="115"/>
  <c r="FI39" i="115"/>
  <c r="GQ39" i="115"/>
  <c r="GQ38" i="115"/>
  <c r="GQ43" i="115"/>
  <c r="DV60" i="109"/>
  <c r="DV65" i="109" s="1"/>
  <c r="DV97" i="109" s="1"/>
  <c r="W60" i="109"/>
  <c r="W65" i="109" s="1"/>
  <c r="W97" i="109" s="1"/>
  <c r="DM60" i="106"/>
  <c r="DM65" i="106" s="1"/>
  <c r="DM97" i="106" s="1"/>
  <c r="GH60" i="109"/>
  <c r="GH65" i="109" s="1"/>
  <c r="GH97" i="109" s="1"/>
  <c r="AK60" i="109"/>
  <c r="AK65" i="109" s="1"/>
  <c r="AK97" i="109" s="1"/>
  <c r="GZ60" i="109"/>
  <c r="GZ65" i="109" s="1"/>
  <c r="GZ97" i="109" s="1"/>
  <c r="CA60" i="106"/>
  <c r="CA65" i="106" s="1"/>
  <c r="CA97" i="106" s="1"/>
  <c r="AE60" i="109"/>
  <c r="AE65" i="109" s="1"/>
  <c r="AE97" i="109" s="1"/>
  <c r="DJ60" i="106"/>
  <c r="DJ65" i="106" s="1"/>
  <c r="DJ97" i="106" s="1"/>
  <c r="FY38" i="115"/>
  <c r="FY43" i="115"/>
  <c r="FY39" i="115"/>
  <c r="CY39" i="115"/>
  <c r="CY38" i="115"/>
  <c r="CY43" i="115"/>
  <c r="EY38" i="115"/>
  <c r="EY43" i="115"/>
  <c r="EY39" i="115"/>
  <c r="AV43" i="115"/>
  <c r="AV39" i="115"/>
  <c r="AV38" i="115"/>
  <c r="FH43" i="115"/>
  <c r="FH39" i="115"/>
  <c r="FH38" i="115"/>
  <c r="EW43" i="115"/>
  <c r="EW39" i="115"/>
  <c r="EW38" i="115"/>
  <c r="H43" i="115"/>
  <c r="H38" i="115"/>
  <c r="H39" i="115"/>
  <c r="GT43" i="115"/>
  <c r="GT39" i="115"/>
  <c r="GT38" i="115"/>
  <c r="CF43" i="115"/>
  <c r="CF38" i="115"/>
  <c r="CF39" i="115"/>
  <c r="FL43" i="115"/>
  <c r="FL38" i="115"/>
  <c r="FL39" i="115"/>
  <c r="BV39" i="115"/>
  <c r="BV38" i="115"/>
  <c r="BV43" i="115"/>
  <c r="BN38" i="115"/>
  <c r="BN43" i="115"/>
  <c r="BN39" i="115"/>
  <c r="AU38" i="115"/>
  <c r="AU39" i="115"/>
  <c r="AU43" i="115"/>
  <c r="GC38" i="115"/>
  <c r="GC39" i="115"/>
  <c r="GC43" i="115"/>
  <c r="C43" i="115"/>
  <c r="C39" i="115"/>
  <c r="C38" i="115"/>
  <c r="DA43" i="115"/>
  <c r="DA38" i="115"/>
  <c r="DA39" i="115"/>
  <c r="CR39" i="115"/>
  <c r="CR38" i="115"/>
  <c r="CR43" i="115"/>
  <c r="AE43" i="115"/>
  <c r="AE39" i="115"/>
  <c r="AE38" i="115"/>
  <c r="DE38" i="115"/>
  <c r="DE43" i="115"/>
  <c r="DE39" i="115"/>
  <c r="BO38" i="115"/>
  <c r="BO43" i="115"/>
  <c r="BO39" i="115"/>
  <c r="EA43" i="115"/>
  <c r="EA38" i="115"/>
  <c r="EA39" i="115"/>
  <c r="Z43" i="115"/>
  <c r="Z39" i="115"/>
  <c r="Z38" i="115"/>
  <c r="DD43" i="115"/>
  <c r="DD38" i="115"/>
  <c r="DD39" i="115"/>
  <c r="EK38" i="115"/>
  <c r="EK39" i="115"/>
  <c r="EK43" i="115"/>
  <c r="R43" i="115"/>
  <c r="R38" i="115"/>
  <c r="R39" i="115"/>
  <c r="GH60" i="106"/>
  <c r="GH65" i="106" s="1"/>
  <c r="GH97" i="106" s="1"/>
  <c r="GW60" i="106"/>
  <c r="GW65" i="106" s="1"/>
  <c r="GW97" i="106" s="1"/>
  <c r="GS60" i="106"/>
  <c r="GS65" i="106" s="1"/>
  <c r="GS97" i="106" s="1"/>
  <c r="FW60" i="106"/>
  <c r="FW65" i="106" s="1"/>
  <c r="FW97" i="106" s="1"/>
  <c r="BX60" i="109"/>
  <c r="BX65" i="109" s="1"/>
  <c r="BX97" i="109" s="1"/>
  <c r="BC60" i="106"/>
  <c r="BC65" i="106" s="1"/>
  <c r="BC97" i="106" s="1"/>
  <c r="FQ60" i="106"/>
  <c r="FQ65" i="106" s="1"/>
  <c r="FQ97" i="106" s="1"/>
  <c r="CJ60" i="106"/>
  <c r="CJ65" i="106" s="1"/>
  <c r="CJ97" i="106" s="1"/>
  <c r="BI60" i="109"/>
  <c r="BI65" i="109" s="1"/>
  <c r="BI97" i="109" s="1"/>
  <c r="DP60" i="106"/>
  <c r="DP65" i="106" s="1"/>
  <c r="DP97" i="106" s="1"/>
  <c r="CQ60" i="106"/>
  <c r="CQ65" i="106" s="1"/>
  <c r="CQ97" i="106" s="1"/>
  <c r="CX60" i="106"/>
  <c r="CX65" i="106" s="1"/>
  <c r="CX97" i="106" s="1"/>
  <c r="HF60" i="109"/>
  <c r="HF65" i="109" s="1"/>
  <c r="HF97" i="109" s="1"/>
  <c r="FQ60" i="109"/>
  <c r="FQ65" i="109" s="1"/>
  <c r="FQ97" i="109" s="1"/>
  <c r="AA60" i="109"/>
  <c r="AA65" i="109" s="1"/>
  <c r="AA97" i="109" s="1"/>
  <c r="EB60" i="109"/>
  <c r="EB65" i="109" s="1"/>
  <c r="EB97" i="109" s="1"/>
  <c r="BV60" i="109"/>
  <c r="BV65" i="109" s="1"/>
  <c r="BV97" i="109" s="1"/>
  <c r="AJ38" i="115"/>
  <c r="AJ39" i="115"/>
  <c r="AJ43" i="115"/>
  <c r="HE43" i="115"/>
  <c r="HE38" i="115"/>
  <c r="HE39" i="115"/>
  <c r="M38" i="115"/>
  <c r="M43" i="115"/>
  <c r="M39" i="115"/>
  <c r="BY43" i="115"/>
  <c r="BY38" i="115"/>
  <c r="BY39" i="115"/>
  <c r="GB38" i="115"/>
  <c r="GB39" i="115"/>
  <c r="GB43" i="115"/>
  <c r="DG39" i="115"/>
  <c r="DG43" i="115"/>
  <c r="DG38" i="115"/>
  <c r="GY39" i="115"/>
  <c r="GY38" i="115"/>
  <c r="GY43" i="115"/>
  <c r="GL39" i="115"/>
  <c r="GL38" i="115"/>
  <c r="GL43" i="115"/>
  <c r="CA43" i="115"/>
  <c r="CA39" i="115"/>
  <c r="CA38" i="115"/>
  <c r="I38" i="115"/>
  <c r="I43" i="115"/>
  <c r="I39" i="115"/>
  <c r="DI38" i="115"/>
  <c r="DI39" i="115"/>
  <c r="DI43" i="115"/>
  <c r="FR43" i="115"/>
  <c r="FR38" i="115"/>
  <c r="FR39" i="115"/>
  <c r="B39" i="115"/>
  <c r="B43" i="115"/>
  <c r="B38" i="115"/>
  <c r="FT43" i="115"/>
  <c r="FT38" i="115"/>
  <c r="FT39" i="115"/>
  <c r="AW43" i="115"/>
  <c r="AW39" i="115"/>
  <c r="AW38" i="115"/>
  <c r="FJ39" i="115"/>
  <c r="FJ43" i="115"/>
  <c r="FJ38" i="115"/>
  <c r="AL39" i="115"/>
  <c r="AL43" i="115"/>
  <c r="AL38" i="115"/>
  <c r="BI38" i="115"/>
  <c r="BI43" i="115"/>
  <c r="BI39" i="115"/>
  <c r="BK39" i="115"/>
  <c r="BK38" i="115"/>
  <c r="BK43" i="115"/>
  <c r="CV39" i="115"/>
  <c r="CV38" i="115"/>
  <c r="CV43" i="115"/>
  <c r="BQ38" i="115"/>
  <c r="BQ39" i="115"/>
  <c r="BQ43" i="115"/>
  <c r="AT39" i="115"/>
  <c r="AT43" i="115"/>
  <c r="AT38" i="115"/>
  <c r="AG38" i="115"/>
  <c r="AG39" i="115"/>
  <c r="AG43" i="115"/>
  <c r="BF43" i="115"/>
  <c r="BF38" i="115"/>
  <c r="BF39" i="115"/>
  <c r="EB38" i="115"/>
  <c r="EB43" i="115"/>
  <c r="EB39" i="115"/>
  <c r="AI38" i="115"/>
  <c r="AI39" i="115"/>
  <c r="AI43" i="115"/>
  <c r="EE38" i="115"/>
  <c r="EE43" i="115"/>
  <c r="EE39" i="115"/>
  <c r="V43" i="115"/>
  <c r="V38" i="115"/>
  <c r="V39" i="115"/>
  <c r="CG39" i="115"/>
  <c r="CG38" i="115"/>
  <c r="CG43" i="115"/>
  <c r="CH60" i="109"/>
  <c r="CH65" i="109" s="1"/>
  <c r="CH97" i="109" s="1"/>
  <c r="CC60" i="109"/>
  <c r="CC65" i="109" s="1"/>
  <c r="CC97" i="109" s="1"/>
  <c r="DO60" i="106"/>
  <c r="DO65" i="106" s="1"/>
  <c r="DO97" i="106" s="1"/>
  <c r="FV60" i="109"/>
  <c r="FV65" i="109" s="1"/>
  <c r="FV97" i="109" s="1"/>
  <c r="BW60" i="109"/>
  <c r="BW65" i="109" s="1"/>
  <c r="BW97" i="109" s="1"/>
  <c r="AB60" i="109"/>
  <c r="AB65" i="109" s="1"/>
  <c r="AB97" i="109" s="1"/>
  <c r="GJ60" i="109"/>
  <c r="GJ65" i="109" s="1"/>
  <c r="GJ97" i="109" s="1"/>
  <c r="DI60" i="109"/>
  <c r="DI65" i="109" s="1"/>
  <c r="DI97" i="109" s="1"/>
  <c r="CE60" i="109"/>
  <c r="CE65" i="109" s="1"/>
  <c r="CE97" i="109" s="1"/>
  <c r="BR60" i="106"/>
  <c r="BR65" i="106" s="1"/>
  <c r="BR97" i="106" s="1"/>
  <c r="GC60" i="106"/>
  <c r="GC65" i="106" s="1"/>
  <c r="GC97" i="106" s="1"/>
  <c r="GI60" i="109"/>
  <c r="GI65" i="109" s="1"/>
  <c r="GI97" i="109" s="1"/>
  <c r="CM60" i="109"/>
  <c r="CM65" i="109" s="1"/>
  <c r="CM97" i="109" s="1"/>
  <c r="FN60" i="109"/>
  <c r="FN65" i="109" s="1"/>
  <c r="FN97" i="109" s="1"/>
  <c r="BJ60" i="109"/>
  <c r="BJ65" i="109" s="1"/>
  <c r="BJ97" i="109" s="1"/>
  <c r="GU60" i="109"/>
  <c r="GU65" i="109" s="1"/>
  <c r="GU97" i="109" s="1"/>
  <c r="BG60" i="106"/>
  <c r="BG65" i="106" s="1"/>
  <c r="BG97" i="106" s="1"/>
  <c r="BG60" i="109"/>
  <c r="BG65" i="109" s="1"/>
  <c r="BG97" i="109" s="1"/>
  <c r="BY60" i="106"/>
  <c r="BY65" i="106" s="1"/>
  <c r="BY97" i="106" s="1"/>
  <c r="ES60" i="106"/>
  <c r="ES65" i="106" s="1"/>
  <c r="ES97" i="106" s="1"/>
  <c r="EO60" i="109"/>
  <c r="EO65" i="109" s="1"/>
  <c r="EO97" i="109" s="1"/>
  <c r="EN60" i="109"/>
  <c r="EN65" i="109" s="1"/>
  <c r="EN97" i="109" s="1"/>
  <c r="BW38" i="115"/>
  <c r="BW39" i="115"/>
  <c r="BW43" i="115"/>
  <c r="BB39" i="115"/>
  <c r="BB38" i="115"/>
  <c r="BB43" i="115"/>
  <c r="BX39" i="115"/>
  <c r="BX43" i="115"/>
  <c r="BX38" i="115"/>
  <c r="BS38" i="115"/>
  <c r="BS39" i="115"/>
  <c r="BS43" i="115"/>
  <c r="HG38" i="115"/>
  <c r="HG39" i="115"/>
  <c r="HG43" i="115"/>
  <c r="BT38" i="115"/>
  <c r="BT43" i="115"/>
  <c r="BT39" i="115"/>
  <c r="AZ38" i="115"/>
  <c r="AZ43" i="115"/>
  <c r="AZ39" i="115"/>
  <c r="AP38" i="115"/>
  <c r="AP39" i="115"/>
  <c r="AP43" i="115"/>
  <c r="GE39" i="115"/>
  <c r="GE38" i="115"/>
  <c r="GE43" i="115"/>
  <c r="HF39" i="115"/>
  <c r="HF38" i="115"/>
  <c r="HF43" i="115"/>
  <c r="T38" i="115"/>
  <c r="T39" i="115"/>
  <c r="T43" i="115"/>
  <c r="DM38" i="115"/>
  <c r="DM39" i="115"/>
  <c r="DM43" i="115"/>
  <c r="FQ38" i="115"/>
  <c r="FQ43" i="115"/>
  <c r="FQ39" i="115"/>
  <c r="FV43" i="115"/>
  <c r="FV39" i="115"/>
  <c r="FV38" i="115"/>
  <c r="CM38" i="115"/>
  <c r="CM39" i="115"/>
  <c r="CM43" i="115"/>
  <c r="GX39" i="115"/>
  <c r="GX38" i="115"/>
  <c r="GX43" i="115"/>
  <c r="AH43" i="115"/>
  <c r="AH39" i="115"/>
  <c r="AH38" i="115"/>
  <c r="EP39" i="115"/>
  <c r="EP43" i="115"/>
  <c r="EP38" i="115"/>
  <c r="EX38" i="115"/>
  <c r="EX39" i="115"/>
  <c r="EX43" i="115"/>
  <c r="ET38" i="115"/>
  <c r="ET43" i="115"/>
  <c r="ET39" i="115"/>
  <c r="X43" i="115"/>
  <c r="X39" i="115"/>
  <c r="X38" i="115"/>
  <c r="DQ43" i="115"/>
  <c r="DQ39" i="115"/>
  <c r="DQ38" i="115"/>
  <c r="CB38" i="115"/>
  <c r="CB43" i="115"/>
  <c r="CB39" i="115"/>
  <c r="DS43" i="115"/>
  <c r="DS38" i="115"/>
  <c r="DS39" i="115"/>
  <c r="HI39" i="115"/>
  <c r="HI43" i="115"/>
  <c r="HI38" i="115"/>
  <c r="DV38" i="115"/>
  <c r="DV39" i="115"/>
  <c r="DV43" i="115"/>
  <c r="EI43" i="115"/>
  <c r="EI39" i="115"/>
  <c r="EI38" i="115"/>
  <c r="FG39" i="115"/>
  <c r="FG38" i="115"/>
  <c r="FG43" i="115"/>
  <c r="FE43" i="115"/>
  <c r="FE39" i="115"/>
  <c r="FE38" i="115"/>
  <c r="AD38" i="115"/>
  <c r="AD39" i="115"/>
  <c r="AD43" i="115"/>
  <c r="GZ38" i="115"/>
  <c r="GZ39" i="115"/>
  <c r="GZ43" i="115"/>
  <c r="GD43" i="115"/>
  <c r="GD38" i="115"/>
  <c r="GD39" i="115"/>
  <c r="DP39" i="115"/>
  <c r="DP43" i="115"/>
  <c r="DP38" i="115"/>
  <c r="CU38" i="115"/>
  <c r="CU43" i="115"/>
  <c r="CU39" i="115"/>
  <c r="BG38" i="115"/>
  <c r="BG43" i="115"/>
  <c r="BG39" i="115"/>
  <c r="FU43" i="115"/>
  <c r="FU38" i="115"/>
  <c r="FU39" i="115"/>
  <c r="X60" i="106"/>
  <c r="X65" i="106" s="1"/>
  <c r="X97" i="106" s="1"/>
  <c r="AO60" i="106"/>
  <c r="AO65" i="106" s="1"/>
  <c r="AO97" i="106" s="1"/>
  <c r="CP60" i="109"/>
  <c r="CP65" i="109" s="1"/>
  <c r="CP97" i="109" s="1"/>
  <c r="EQ38" i="115"/>
  <c r="EQ39" i="115"/>
  <c r="EQ43" i="115"/>
  <c r="BH39" i="115"/>
  <c r="BH43" i="115"/>
  <c r="BH38" i="115"/>
  <c r="P39" i="115"/>
  <c r="P38" i="115"/>
  <c r="P43" i="115"/>
  <c r="AR38" i="115"/>
  <c r="AR39" i="115"/>
  <c r="AR43" i="115"/>
  <c r="GV39" i="115"/>
  <c r="GV38" i="115"/>
  <c r="GV43" i="115"/>
  <c r="BJ39" i="115"/>
  <c r="BJ43" i="115"/>
  <c r="BJ38" i="115"/>
  <c r="GN39" i="115"/>
  <c r="GN38" i="115"/>
  <c r="GN43" i="115"/>
  <c r="CS60" i="109"/>
  <c r="CS65" i="109" s="1"/>
  <c r="CS97" i="109" s="1"/>
  <c r="EE60" i="106"/>
  <c r="EE65" i="106" s="1"/>
  <c r="EE97" i="106" s="1"/>
  <c r="DY60" i="106"/>
  <c r="DY65" i="106" s="1"/>
  <c r="DY97" i="106" s="1"/>
  <c r="AB38" i="115"/>
  <c r="AB39" i="115"/>
  <c r="AB43" i="115"/>
  <c r="DN38" i="115"/>
  <c r="DN43" i="115"/>
  <c r="DN39" i="115"/>
  <c r="GK43" i="115"/>
  <c r="GK38" i="115"/>
  <c r="GK39" i="115"/>
  <c r="EV38" i="115"/>
  <c r="EV43" i="115"/>
  <c r="EV39" i="115"/>
  <c r="GG38" i="115"/>
  <c r="GG39" i="115"/>
  <c r="GG43" i="115"/>
  <c r="EO38" i="115"/>
  <c r="EO43" i="115"/>
  <c r="EO39" i="115"/>
  <c r="FZ43" i="115"/>
  <c r="FZ39" i="115"/>
  <c r="FZ38" i="115"/>
  <c r="DJ38" i="115"/>
  <c r="DJ39" i="115"/>
  <c r="DJ43" i="115"/>
  <c r="CD38" i="115"/>
  <c r="CD43" i="115"/>
  <c r="CD39" i="115"/>
  <c r="E39" i="115"/>
  <c r="E43" i="115"/>
  <c r="E38" i="115"/>
  <c r="HB43" i="115"/>
  <c r="HB38" i="115"/>
  <c r="HB39" i="115"/>
  <c r="DX39" i="115"/>
  <c r="DX38" i="115"/>
  <c r="DX43" i="115"/>
  <c r="HH39" i="115"/>
  <c r="HH43" i="115"/>
  <c r="HH38" i="115"/>
  <c r="CQ38" i="115"/>
  <c r="CQ39" i="115"/>
  <c r="CQ43" i="115"/>
  <c r="L43" i="115"/>
  <c r="L39" i="115"/>
  <c r="L38" i="115"/>
  <c r="FN39" i="115"/>
  <c r="FN43" i="115"/>
  <c r="FN38" i="115"/>
  <c r="GS38" i="115"/>
  <c r="GS39" i="115"/>
  <c r="GS43" i="115"/>
  <c r="CE43" i="115"/>
  <c r="CE38" i="115"/>
  <c r="CE39" i="115"/>
  <c r="BL39" i="115"/>
  <c r="BL43" i="115"/>
  <c r="BL38" i="115"/>
  <c r="GJ39" i="115"/>
  <c r="GJ43" i="115"/>
  <c r="GJ38" i="115"/>
  <c r="AN38" i="115"/>
  <c r="AN43" i="115"/>
  <c r="AN39" i="115"/>
  <c r="BC39" i="115"/>
  <c r="BC38" i="115"/>
  <c r="BC43" i="115"/>
  <c r="FD43" i="115"/>
  <c r="FD39" i="115"/>
  <c r="FD38" i="115"/>
  <c r="AM38" i="115"/>
  <c r="AM39" i="115"/>
  <c r="AM43" i="115"/>
  <c r="FB38" i="115"/>
  <c r="FB43" i="115"/>
  <c r="FB39" i="115"/>
  <c r="BM38" i="115"/>
  <c r="BM43" i="115"/>
  <c r="BM39" i="115"/>
  <c r="J43" i="115"/>
  <c r="J39" i="115"/>
  <c r="J38" i="115"/>
  <c r="EK60" i="106"/>
  <c r="EK65" i="106" s="1"/>
  <c r="EK97" i="106" s="1"/>
  <c r="DS60" i="106"/>
  <c r="DS65" i="106" s="1"/>
  <c r="DS97" i="106" s="1"/>
  <c r="DQ60" i="106"/>
  <c r="DQ65" i="106" s="1"/>
  <c r="DQ97" i="106" s="1"/>
  <c r="FA60" i="106"/>
  <c r="FA65" i="106" s="1"/>
  <c r="FA97" i="106" s="1"/>
  <c r="DZ60" i="109"/>
  <c r="DZ65" i="109" s="1"/>
  <c r="DZ97" i="109" s="1"/>
  <c r="AP60" i="106"/>
  <c r="AP65" i="106" s="1"/>
  <c r="AP97" i="106" s="1"/>
  <c r="CE60" i="106"/>
  <c r="CE65" i="106" s="1"/>
  <c r="CE97" i="106" s="1"/>
  <c r="GS60" i="109"/>
  <c r="GS65" i="109" s="1"/>
  <c r="GS97" i="109" s="1"/>
  <c r="BB60" i="109"/>
  <c r="BB65" i="109" s="1"/>
  <c r="BB97" i="109" s="1"/>
  <c r="DA60" i="109"/>
  <c r="DA65" i="109" s="1"/>
  <c r="DA97" i="109" s="1"/>
  <c r="FB60" i="109"/>
  <c r="FB65" i="109" s="1"/>
  <c r="FB97" i="109" s="1"/>
  <c r="GA60" i="106"/>
  <c r="GA65" i="106" s="1"/>
  <c r="GA97" i="106" s="1"/>
  <c r="DC60" i="109"/>
  <c r="DC65" i="109" s="1"/>
  <c r="DC97" i="109" s="1"/>
  <c r="B102" i="100"/>
  <c r="B103" i="100"/>
  <c r="HD60" i="109"/>
  <c r="HD65" i="109" s="1"/>
  <c r="HD97" i="109" s="1"/>
  <c r="EJ60" i="106"/>
  <c r="EJ65" i="106" s="1"/>
  <c r="EJ97" i="106" s="1"/>
  <c r="EC60" i="109"/>
  <c r="EC65" i="109" s="1"/>
  <c r="EC97" i="109" s="1"/>
  <c r="R60" i="106"/>
  <c r="R65" i="106" s="1"/>
  <c r="R97" i="106" s="1"/>
  <c r="EM60" i="109"/>
  <c r="EM65" i="109" s="1"/>
  <c r="EM97" i="109" s="1"/>
  <c r="FX60" i="106"/>
  <c r="FX65" i="106" s="1"/>
  <c r="FX97" i="106" s="1"/>
  <c r="AD60" i="106"/>
  <c r="AD65" i="106" s="1"/>
  <c r="AD97" i="106" s="1"/>
  <c r="GM43" i="115"/>
  <c r="GM39" i="115"/>
  <c r="GM38" i="115"/>
  <c r="CJ43" i="115"/>
  <c r="CJ38" i="115"/>
  <c r="CJ39" i="115"/>
  <c r="DU38" i="115"/>
  <c r="DU43" i="115"/>
  <c r="DU39" i="115"/>
  <c r="CC38" i="115"/>
  <c r="CC43" i="115"/>
  <c r="CC39" i="115"/>
  <c r="CL38" i="115"/>
  <c r="CL43" i="115"/>
  <c r="CL39" i="115"/>
  <c r="FP38" i="115"/>
  <c r="FP43" i="115"/>
  <c r="FP39" i="115"/>
  <c r="DJ60" i="109"/>
  <c r="DJ65" i="109" s="1"/>
  <c r="DJ97" i="109" s="1"/>
  <c r="AE60" i="106"/>
  <c r="AE65" i="106" s="1"/>
  <c r="AE97" i="106" s="1"/>
  <c r="AD60" i="109"/>
  <c r="AD65" i="109" s="1"/>
  <c r="AD97" i="109" s="1"/>
  <c r="AV60" i="109"/>
  <c r="AV65" i="109" s="1"/>
  <c r="AV97" i="109" s="1"/>
  <c r="AX60" i="106"/>
  <c r="AX65" i="106" s="1"/>
  <c r="AX97" i="106" s="1"/>
  <c r="BR39" i="115"/>
  <c r="BR38" i="115"/>
  <c r="BR43" i="115"/>
  <c r="AY39" i="115"/>
  <c r="AY38" i="115"/>
  <c r="AY43" i="115"/>
  <c r="AA39" i="115"/>
  <c r="AA43" i="115"/>
  <c r="AA38" i="115"/>
  <c r="CX43" i="115"/>
  <c r="CX38" i="115"/>
  <c r="CX39" i="115"/>
  <c r="G39" i="115"/>
  <c r="G43" i="115"/>
  <c r="G38" i="115"/>
  <c r="GH43" i="115"/>
  <c r="GH39" i="115"/>
  <c r="GH38" i="115"/>
  <c r="AO43" i="115"/>
  <c r="AO39" i="115"/>
  <c r="AO38" i="115"/>
  <c r="FW38" i="115"/>
  <c r="FW39" i="115"/>
  <c r="FW43" i="115"/>
  <c r="DO38" i="115"/>
  <c r="DO43" i="115"/>
  <c r="DO39" i="115"/>
  <c r="HA39" i="115"/>
  <c r="HA38" i="115"/>
  <c r="HA43" i="115"/>
  <c r="BD43" i="115"/>
  <c r="BD38" i="115"/>
  <c r="BD39" i="115"/>
  <c r="K39" i="115"/>
  <c r="K38" i="115"/>
  <c r="K43" i="115"/>
  <c r="EU43" i="115"/>
  <c r="EU38" i="115"/>
  <c r="EU39" i="115"/>
  <c r="BP39" i="115"/>
  <c r="BP43" i="115"/>
  <c r="BP38" i="115"/>
  <c r="EJ39" i="115"/>
  <c r="EJ43" i="115"/>
  <c r="EJ38" i="115"/>
  <c r="EN43" i="115"/>
  <c r="EN38" i="115"/>
  <c r="EN39" i="115"/>
  <c r="S43" i="115"/>
  <c r="S38" i="115"/>
  <c r="S39" i="115"/>
  <c r="CO38" i="115"/>
  <c r="CO43" i="115"/>
  <c r="CO39" i="115"/>
  <c r="BE43" i="115"/>
  <c r="BE39" i="115"/>
  <c r="BE38" i="115"/>
  <c r="FC38" i="115"/>
  <c r="FC43" i="115"/>
  <c r="FC39" i="115"/>
  <c r="AS39" i="115"/>
  <c r="AS38" i="115"/>
  <c r="AS43" i="115"/>
  <c r="FS39" i="115"/>
  <c r="FS38" i="115"/>
  <c r="FS43" i="115"/>
  <c r="DB39" i="115"/>
  <c r="DB38" i="115"/>
  <c r="DB43" i="115"/>
  <c r="BA60" i="106"/>
  <c r="BA65" i="106" s="1"/>
  <c r="BA97" i="106" s="1"/>
  <c r="CU60" i="109"/>
  <c r="CU65" i="109" s="1"/>
  <c r="CU97" i="109" s="1"/>
  <c r="W60" i="106"/>
  <c r="W65" i="106" s="1"/>
  <c r="W97" i="106" s="1"/>
  <c r="GY60" i="106"/>
  <c r="GY65" i="106" s="1"/>
  <c r="GY97" i="106" s="1"/>
  <c r="EK60" i="109"/>
  <c r="EK65" i="109" s="1"/>
  <c r="EK97" i="109" s="1"/>
  <c r="CQ60" i="109"/>
  <c r="CQ65" i="109" s="1"/>
  <c r="CQ97" i="109" s="1"/>
  <c r="GV60" i="106"/>
  <c r="GV65" i="106" s="1"/>
  <c r="GV97" i="106" s="1"/>
  <c r="AL60" i="106"/>
  <c r="AL65" i="106" s="1"/>
  <c r="AL97" i="106" s="1"/>
  <c r="CL60" i="106"/>
  <c r="CL65" i="106" s="1"/>
  <c r="CL97" i="106" s="1"/>
  <c r="CB60" i="106"/>
  <c r="CB65" i="106" s="1"/>
  <c r="CB97" i="106" s="1"/>
  <c r="FF39" i="115"/>
  <c r="FF43" i="115"/>
  <c r="FF38" i="115"/>
  <c r="AQ38" i="115"/>
  <c r="AQ43" i="115"/>
  <c r="AQ39" i="115"/>
  <c r="EU60" i="106"/>
  <c r="EU65" i="106" s="1"/>
  <c r="EU97" i="106" s="1"/>
  <c r="AR60" i="109"/>
  <c r="AR65" i="109" s="1"/>
  <c r="AR97" i="109" s="1"/>
  <c r="GU60" i="106"/>
  <c r="GU65" i="106" s="1"/>
  <c r="GU97" i="106" s="1"/>
  <c r="DB60" i="106"/>
  <c r="DB65" i="106" s="1"/>
  <c r="DB97" i="106" s="1"/>
  <c r="GK60" i="109"/>
  <c r="GK65" i="109" s="1"/>
  <c r="GK97" i="109" s="1"/>
  <c r="D39" i="115"/>
  <c r="D43" i="115"/>
  <c r="D38" i="115"/>
  <c r="GF38" i="115"/>
  <c r="GF39" i="115"/>
  <c r="GF43" i="115"/>
  <c r="Y43" i="115"/>
  <c r="Y39" i="115"/>
  <c r="Y38" i="115"/>
  <c r="DL38" i="115"/>
  <c r="DL39" i="115"/>
  <c r="DL43" i="115"/>
  <c r="ER39" i="115"/>
  <c r="ER38" i="115"/>
  <c r="ER43" i="115"/>
  <c r="DK43" i="115"/>
  <c r="DK38" i="115"/>
  <c r="DK39" i="115"/>
  <c r="EG39" i="115"/>
  <c r="EG38" i="115"/>
  <c r="EG43" i="115"/>
  <c r="GI39" i="115"/>
  <c r="GI38" i="115"/>
  <c r="GI43" i="115"/>
  <c r="EL39" i="115"/>
  <c r="EL43" i="115"/>
  <c r="EL38" i="115"/>
  <c r="BA38" i="115"/>
  <c r="BA43" i="115"/>
  <c r="BA39" i="115"/>
  <c r="AX43" i="115"/>
  <c r="AX39" i="115"/>
  <c r="AX38" i="115"/>
  <c r="DY39" i="115"/>
  <c r="DY43" i="115"/>
  <c r="DY38" i="115"/>
  <c r="DW43" i="115"/>
  <c r="DW39" i="115"/>
  <c r="DW38" i="115"/>
  <c r="S162" i="87"/>
  <c r="GW43" i="115"/>
  <c r="GW38" i="115"/>
  <c r="GW39" i="115"/>
  <c r="EM43" i="115"/>
  <c r="EM39" i="115"/>
  <c r="EM38" i="115"/>
  <c r="DR39" i="115"/>
  <c r="DR38" i="115"/>
  <c r="DR43" i="115"/>
  <c r="FA39" i="115"/>
  <c r="FA43" i="115"/>
  <c r="FA38" i="115"/>
  <c r="AK43" i="115"/>
  <c r="AK38" i="115"/>
  <c r="AK39" i="115"/>
  <c r="DF39" i="115"/>
  <c r="DF43" i="115"/>
  <c r="DF38" i="115"/>
  <c r="DC38" i="115"/>
  <c r="DC39" i="115"/>
  <c r="DC43" i="115"/>
  <c r="HD43" i="115"/>
  <c r="HD38" i="115"/>
  <c r="HD39" i="115"/>
  <c r="Q39" i="115"/>
  <c r="Q38" i="115"/>
  <c r="Q43" i="115"/>
  <c r="ES38" i="115"/>
  <c r="ES39" i="115"/>
  <c r="ES43" i="115"/>
  <c r="CP39" i="115"/>
  <c r="CP38" i="115"/>
  <c r="CP43" i="115"/>
  <c r="GN60" i="106"/>
  <c r="GN65" i="106" s="1"/>
  <c r="GN97" i="106" s="1"/>
  <c r="AI60" i="106"/>
  <c r="AI65" i="106" s="1"/>
  <c r="AI97" i="106" s="1"/>
  <c r="CL60" i="109"/>
  <c r="CL65" i="109" s="1"/>
  <c r="CL97" i="109" s="1"/>
  <c r="BE60" i="109"/>
  <c r="BE65" i="109" s="1"/>
  <c r="BE97" i="109" s="1"/>
  <c r="FG60" i="106"/>
  <c r="FG65" i="106" s="1"/>
  <c r="FG97" i="106" s="1"/>
  <c r="FL60" i="109"/>
  <c r="FL65" i="109" s="1"/>
  <c r="FL97" i="109" s="1"/>
  <c r="AB60" i="106"/>
  <c r="AB65" i="106" s="1"/>
  <c r="AB97" i="106" s="1"/>
  <c r="FY60" i="106"/>
  <c r="FY65" i="106" s="1"/>
  <c r="FY97" i="106" s="1"/>
  <c r="FM60" i="106"/>
  <c r="FM65" i="106" s="1"/>
  <c r="FM97" i="106" s="1"/>
  <c r="EC60" i="106"/>
  <c r="EC65" i="106" s="1"/>
  <c r="EC97" i="106" s="1"/>
  <c r="BT60" i="106"/>
  <c r="BT65" i="106" s="1"/>
  <c r="BT97" i="106" s="1"/>
  <c r="CP60" i="106"/>
  <c r="CP65" i="106" s="1"/>
  <c r="CP97" i="106" s="1"/>
  <c r="V60" i="106"/>
  <c r="V65" i="106" s="1"/>
  <c r="V97" i="106" s="1"/>
  <c r="AJ60" i="106"/>
  <c r="AJ65" i="106" s="1"/>
  <c r="AJ97" i="106" s="1"/>
  <c r="GA60" i="109"/>
  <c r="GA65" i="109" s="1"/>
  <c r="GA97" i="109" s="1"/>
  <c r="U98" i="112"/>
  <c r="B102" i="112"/>
  <c r="B103" i="112"/>
  <c r="EL60" i="109"/>
  <c r="EL65" i="109" s="1"/>
  <c r="EL97" i="109" s="1"/>
  <c r="BP60" i="106"/>
  <c r="BP65" i="106" s="1"/>
  <c r="BP97" i="106" s="1"/>
  <c r="AK60" i="106"/>
  <c r="AK65" i="106" s="1"/>
  <c r="AK97" i="106" s="1"/>
  <c r="GP60" i="109"/>
  <c r="GP65" i="109" s="1"/>
  <c r="GP97" i="109" s="1"/>
  <c r="AX60" i="109"/>
  <c r="AX65" i="109" s="1"/>
  <c r="AX97" i="109" s="1"/>
  <c r="AR60" i="106"/>
  <c r="AR65" i="106" s="1"/>
  <c r="AR97" i="106" s="1"/>
  <c r="GB60" i="109"/>
  <c r="GB65" i="109" s="1"/>
  <c r="GB97" i="109" s="1"/>
  <c r="CN60" i="109"/>
  <c r="CN65" i="109" s="1"/>
  <c r="CN97" i="109" s="1"/>
  <c r="W39" i="115"/>
  <c r="W43" i="115"/>
  <c r="W38" i="115"/>
  <c r="DT38" i="115"/>
  <c r="DT43" i="115"/>
  <c r="DT39" i="115"/>
  <c r="GR60" i="109"/>
  <c r="GR65" i="109" s="1"/>
  <c r="GR97" i="109" s="1"/>
  <c r="GF60" i="109"/>
  <c r="GF65" i="109" s="1"/>
  <c r="GF97" i="109" s="1"/>
  <c r="CR60" i="106"/>
  <c r="CR65" i="106" s="1"/>
  <c r="CR97" i="106" s="1"/>
  <c r="T60" i="109"/>
  <c r="T65" i="109" s="1"/>
  <c r="T97" i="109" s="1"/>
  <c r="EY60" i="106"/>
  <c r="EY65" i="106" s="1"/>
  <c r="EY97" i="106" s="1"/>
  <c r="FC60" i="106"/>
  <c r="FC65" i="106" s="1"/>
  <c r="FC97" i="106" s="1"/>
  <c r="HE60" i="106"/>
  <c r="HE65" i="106" s="1"/>
  <c r="HE97" i="106" s="1"/>
  <c r="CN39" i="115"/>
  <c r="CN43" i="115"/>
  <c r="CN38" i="115"/>
  <c r="FX43" i="115"/>
  <c r="FX38" i="115"/>
  <c r="FX39" i="115"/>
  <c r="GR39" i="115"/>
  <c r="GR38" i="115"/>
  <c r="GR43" i="115"/>
  <c r="CZ38" i="115"/>
  <c r="CZ39" i="115"/>
  <c r="CZ43" i="115"/>
  <c r="CS38" i="115"/>
  <c r="CS43" i="115"/>
  <c r="CS39" i="115"/>
  <c r="ED43" i="115"/>
  <c r="ED39" i="115"/>
  <c r="ED38" i="115"/>
  <c r="U39" i="115"/>
  <c r="U43" i="115"/>
  <c r="U38" i="115"/>
  <c r="EC43" i="115"/>
  <c r="EC39" i="115"/>
  <c r="EC38" i="115"/>
  <c r="AC43" i="115"/>
  <c r="AC39" i="115"/>
  <c r="AC38" i="115"/>
  <c r="GP39" i="115"/>
  <c r="GP43" i="115"/>
  <c r="GP38" i="115"/>
  <c r="CH43" i="115"/>
  <c r="CH38" i="115"/>
  <c r="CH39" i="115"/>
  <c r="BZ39" i="115"/>
  <c r="BZ43" i="115"/>
  <c r="BZ38" i="115"/>
  <c r="CI39" i="115"/>
  <c r="CI43" i="115"/>
  <c r="CI38" i="115"/>
  <c r="DZ38" i="115"/>
  <c r="DZ43" i="115"/>
  <c r="DZ39" i="115"/>
  <c r="CT38" i="115"/>
  <c r="CT39" i="115"/>
  <c r="CT43" i="115"/>
  <c r="EH43" i="115"/>
  <c r="EH38" i="115"/>
  <c r="EH39" i="115"/>
  <c r="GU39" i="115"/>
  <c r="GU43" i="115"/>
  <c r="GU38" i="115"/>
  <c r="AF43" i="115"/>
  <c r="AF39" i="115"/>
  <c r="AF38" i="115"/>
  <c r="BU39" i="115"/>
  <c r="BU38" i="115"/>
  <c r="BU43" i="115"/>
  <c r="CW43" i="115"/>
  <c r="CW38" i="115"/>
  <c r="CW39" i="115"/>
  <c r="O39" i="115"/>
  <c r="O38" i="115"/>
  <c r="O43" i="115"/>
  <c r="EF38" i="115"/>
  <c r="EF43" i="115"/>
  <c r="EF39" i="115"/>
  <c r="DH39" i="115"/>
  <c r="DH38" i="115"/>
  <c r="DH43" i="115"/>
  <c r="GA38" i="115"/>
  <c r="GA39" i="115"/>
  <c r="GA43" i="115"/>
  <c r="CK38" i="115"/>
  <c r="CK43" i="115"/>
  <c r="CK39" i="115"/>
  <c r="FO39" i="115"/>
  <c r="FO38" i="115"/>
  <c r="FO43" i="115"/>
  <c r="EZ43" i="115"/>
  <c r="EZ39" i="115"/>
  <c r="EZ38" i="115"/>
  <c r="N43" i="115"/>
  <c r="N39" i="115"/>
  <c r="N38" i="115"/>
  <c r="HH60" i="106"/>
  <c r="HH65" i="106" s="1"/>
  <c r="HH97" i="106" s="1"/>
  <c r="HD60" i="106"/>
  <c r="HD65" i="106" s="1"/>
  <c r="HD97" i="106" s="1"/>
  <c r="DI60" i="106"/>
  <c r="DI65" i="106" s="1"/>
  <c r="DI97" i="106" s="1"/>
  <c r="HH60" i="109"/>
  <c r="HH65" i="109" s="1"/>
  <c r="HH97" i="109" s="1"/>
  <c r="BP60" i="109"/>
  <c r="BP65" i="109" s="1"/>
  <c r="BP97" i="109" s="1"/>
  <c r="DK60" i="109"/>
  <c r="DK65" i="109" s="1"/>
  <c r="DK97" i="109" s="1"/>
  <c r="U60" i="109"/>
  <c r="U65" i="109" s="1"/>
  <c r="U97" i="109" s="1"/>
  <c r="EM60" i="106"/>
  <c r="EM65" i="106" s="1"/>
  <c r="EM97" i="106" s="1"/>
  <c r="HI162" i="87" l="1"/>
  <c r="FO34" i="115"/>
  <c r="FO41" i="115" s="1"/>
  <c r="FO54" i="115" s="1"/>
  <c r="FO58" i="115" s="1"/>
  <c r="DH34" i="115"/>
  <c r="DH41" i="115" s="1"/>
  <c r="DH54" i="115" s="1"/>
  <c r="DH58" i="115" s="1"/>
  <c r="AF34" i="115"/>
  <c r="AF41" i="115" s="1"/>
  <c r="AF54" i="115" s="1"/>
  <c r="AF58" i="115" s="1"/>
  <c r="AF61" i="115" s="1"/>
  <c r="FC34" i="115"/>
  <c r="FC41" i="115" s="1"/>
  <c r="FC54" i="115" s="1"/>
  <c r="FC58" i="115" s="1"/>
  <c r="FC61" i="115" s="1"/>
  <c r="GP34" i="115"/>
  <c r="GP41" i="115" s="1"/>
  <c r="GP54" i="115" s="1"/>
  <c r="GP58" i="115" s="1"/>
  <c r="GP61" i="115" s="1"/>
  <c r="GT34" i="115"/>
  <c r="GT41" i="115" s="1"/>
  <c r="GT54" i="115" s="1"/>
  <c r="GT58" i="115" s="1"/>
  <c r="GT61" i="115" s="1"/>
  <c r="GA34" i="115"/>
  <c r="GA41" i="115" s="1"/>
  <c r="GA54" i="115" s="1"/>
  <c r="GA58" i="115" s="1"/>
  <c r="GA61" i="115" s="1"/>
  <c r="CC34" i="115"/>
  <c r="CC41" i="115" s="1"/>
  <c r="CC54" i="115" s="1"/>
  <c r="CC58" i="115" s="1"/>
  <c r="CC61" i="115" s="1"/>
  <c r="FL34" i="115"/>
  <c r="FL41" i="115" s="1"/>
  <c r="FL54" i="115" s="1"/>
  <c r="FL58" i="115" s="1"/>
  <c r="FL61" i="115" s="1"/>
  <c r="BQ34" i="115"/>
  <c r="BQ41" i="115" s="1"/>
  <c r="BQ54" i="115" s="1"/>
  <c r="BQ58" i="115" s="1"/>
  <c r="GL34" i="115"/>
  <c r="GL41" i="115" s="1"/>
  <c r="GL54" i="115" s="1"/>
  <c r="GL58" i="115" s="1"/>
  <c r="GL61" i="115" s="1"/>
  <c r="CK34" i="115"/>
  <c r="CK41" i="115" s="1"/>
  <c r="CK54" i="115" s="1"/>
  <c r="CK58" i="115" s="1"/>
  <c r="HA34" i="115"/>
  <c r="HA41" i="115" s="1"/>
  <c r="HA54" i="115" s="1"/>
  <c r="HA58" i="115" s="1"/>
  <c r="EJ34" i="115"/>
  <c r="EJ41" i="115" s="1"/>
  <c r="EJ54" i="115" s="1"/>
  <c r="EJ58" i="115" s="1"/>
  <c r="EJ61" i="115" s="1"/>
  <c r="AA34" i="115"/>
  <c r="AA41" i="115" s="1"/>
  <c r="AA54" i="115" s="1"/>
  <c r="AA58" i="115" s="1"/>
  <c r="AA61" i="115" s="1"/>
  <c r="BK34" i="115"/>
  <c r="BK41" i="115" s="1"/>
  <c r="BK54" i="115" s="1"/>
  <c r="BK58" i="115" s="1"/>
  <c r="CR34" i="115"/>
  <c r="CR41" i="115" s="1"/>
  <c r="CR54" i="115" s="1"/>
  <c r="CR58" i="115" s="1"/>
  <c r="CR61" i="115" s="1"/>
  <c r="EU34" i="115"/>
  <c r="EU41" i="115" s="1"/>
  <c r="EU54" i="115" s="1"/>
  <c r="EU58" i="115" s="1"/>
  <c r="FW34" i="115"/>
  <c r="FW41" i="115" s="1"/>
  <c r="FW54" i="115" s="1"/>
  <c r="FW58" i="115" s="1"/>
  <c r="FW61" i="115" s="1"/>
  <c r="GK34" i="115"/>
  <c r="GK41" i="115" s="1"/>
  <c r="GK54" i="115" s="1"/>
  <c r="GK58" i="115" s="1"/>
  <c r="BA34" i="115"/>
  <c r="BA41" i="115" s="1"/>
  <c r="BA54" i="115" s="1"/>
  <c r="BA58" i="115" s="1"/>
  <c r="BA61" i="115" s="1"/>
  <c r="FM34" i="115"/>
  <c r="FM41" i="115" s="1"/>
  <c r="FM54" i="115" s="1"/>
  <c r="FM58" i="115" s="1"/>
  <c r="FM61" i="115" s="1"/>
  <c r="EC34" i="115"/>
  <c r="EC41" i="115" s="1"/>
  <c r="EC54" i="115" s="1"/>
  <c r="EC58" i="115" s="1"/>
  <c r="EC61" i="115" s="1"/>
  <c r="BR34" i="115"/>
  <c r="BR41" i="115" s="1"/>
  <c r="BR54" i="115" s="1"/>
  <c r="BR58" i="115" s="1"/>
  <c r="BR61" i="115" s="1"/>
  <c r="M34" i="115"/>
  <c r="M41" i="115" s="1"/>
  <c r="M54" i="115" s="1"/>
  <c r="M58" i="115" s="1"/>
  <c r="M61" i="115" s="1"/>
  <c r="DP34" i="115"/>
  <c r="DP41" i="115" s="1"/>
  <c r="DP54" i="115" s="1"/>
  <c r="DP58" i="115" s="1"/>
  <c r="DP61" i="115" s="1"/>
  <c r="FD34" i="115"/>
  <c r="FD41" i="115" s="1"/>
  <c r="FD54" i="115" s="1"/>
  <c r="FD58" i="115" s="1"/>
  <c r="AE34" i="115"/>
  <c r="AE41" i="115" s="1"/>
  <c r="AE54" i="115" s="1"/>
  <c r="AE58" i="115" s="1"/>
  <c r="CM34" i="115"/>
  <c r="CM41" i="115" s="1"/>
  <c r="CM54" i="115" s="1"/>
  <c r="CM58" i="115" s="1"/>
  <c r="HG34" i="115"/>
  <c r="HG41" i="115" s="1"/>
  <c r="HG54" i="115" s="1"/>
  <c r="HG58" i="115" s="1"/>
  <c r="CN34" i="115"/>
  <c r="CN41" i="115" s="1"/>
  <c r="CN54" i="115" s="1"/>
  <c r="CN58" i="115" s="1"/>
  <c r="FA34" i="115"/>
  <c r="FA41" i="115" s="1"/>
  <c r="FA54" i="115" s="1"/>
  <c r="FA58" i="115" s="1"/>
  <c r="BP34" i="115"/>
  <c r="BP41" i="115" s="1"/>
  <c r="BP54" i="115" s="1"/>
  <c r="BP58" i="115" s="1"/>
  <c r="Z34" i="115"/>
  <c r="Z41" i="115" s="1"/>
  <c r="Z54" i="115" s="1"/>
  <c r="Z58" i="115" s="1"/>
  <c r="Z61" i="115" s="1"/>
  <c r="Y34" i="115"/>
  <c r="Y41" i="115" s="1"/>
  <c r="Y54" i="115" s="1"/>
  <c r="Y58" i="115" s="1"/>
  <c r="Y61" i="115" s="1"/>
  <c r="DB34" i="115"/>
  <c r="DB41" i="115" s="1"/>
  <c r="DB54" i="115" s="1"/>
  <c r="DB58" i="115" s="1"/>
  <c r="DB61" i="115" s="1"/>
  <c r="BO34" i="115"/>
  <c r="BO41" i="115" s="1"/>
  <c r="BO54" i="115" s="1"/>
  <c r="BO58" i="115" s="1"/>
  <c r="EQ34" i="115"/>
  <c r="EQ41" i="115" s="1"/>
  <c r="EQ54" i="115" s="1"/>
  <c r="EQ58" i="115" s="1"/>
  <c r="EI34" i="115"/>
  <c r="EI41" i="115" s="1"/>
  <c r="EI54" i="115" s="1"/>
  <c r="EI58" i="115" s="1"/>
  <c r="EI61" i="115" s="1"/>
  <c r="DV34" i="115"/>
  <c r="DV41" i="115" s="1"/>
  <c r="DV54" i="115" s="1"/>
  <c r="DV58" i="115" s="1"/>
  <c r="FT34" i="115"/>
  <c r="FT41" i="115" s="1"/>
  <c r="FT54" i="115" s="1"/>
  <c r="FT58" i="115" s="1"/>
  <c r="FT61" i="115" s="1"/>
  <c r="GB34" i="115"/>
  <c r="GB41" i="115" s="1"/>
  <c r="GB54" i="115" s="1"/>
  <c r="GB58" i="115" s="1"/>
  <c r="P34" i="115"/>
  <c r="P41" i="115" s="1"/>
  <c r="P54" i="115" s="1"/>
  <c r="P58" i="115" s="1"/>
  <c r="P61" i="115" s="1"/>
  <c r="CU34" i="115"/>
  <c r="CU41" i="115" s="1"/>
  <c r="CU54" i="115" s="1"/>
  <c r="CU58" i="115" s="1"/>
  <c r="GM34" i="115"/>
  <c r="GM41" i="115" s="1"/>
  <c r="GM54" i="115" s="1"/>
  <c r="GM58" i="115" s="1"/>
  <c r="GM61" i="115" s="1"/>
  <c r="AZ34" i="115"/>
  <c r="AZ41" i="115" s="1"/>
  <c r="AZ54" i="115" s="1"/>
  <c r="AZ58" i="115" s="1"/>
  <c r="AZ61" i="115" s="1"/>
  <c r="HD34" i="115"/>
  <c r="HD41" i="115" s="1"/>
  <c r="HD54" i="115" s="1"/>
  <c r="HD58" i="115" s="1"/>
  <c r="HD61" i="115" s="1"/>
  <c r="DL34" i="115"/>
  <c r="DL41" i="115" s="1"/>
  <c r="DL54" i="115" s="1"/>
  <c r="DL58" i="115" s="1"/>
  <c r="DL61" i="115" s="1"/>
  <c r="AM34" i="115"/>
  <c r="AM41" i="115" s="1"/>
  <c r="AM54" i="115" s="1"/>
  <c r="AM58" i="115" s="1"/>
  <c r="AM61" i="115" s="1"/>
  <c r="CE34" i="115"/>
  <c r="CE41" i="115" s="1"/>
  <c r="CE54" i="115" s="1"/>
  <c r="CE58" i="115" s="1"/>
  <c r="CE61" i="115" s="1"/>
  <c r="FQ34" i="115"/>
  <c r="FQ41" i="115" s="1"/>
  <c r="FQ54" i="115" s="1"/>
  <c r="FQ58" i="115" s="1"/>
  <c r="FQ61" i="115" s="1"/>
  <c r="GO34" i="115"/>
  <c r="GO41" i="115" s="1"/>
  <c r="GO54" i="115" s="1"/>
  <c r="GO58" i="115" s="1"/>
  <c r="GO61" i="115" s="1"/>
  <c r="BW34" i="115"/>
  <c r="BW41" i="115" s="1"/>
  <c r="BW54" i="115" s="1"/>
  <c r="BW58" i="115" s="1"/>
  <c r="AJ34" i="115"/>
  <c r="AJ41" i="115" s="1"/>
  <c r="AJ54" i="115" s="1"/>
  <c r="AJ58" i="115" s="1"/>
  <c r="AJ61" i="115" s="1"/>
  <c r="C34" i="115"/>
  <c r="C41" i="115" s="1"/>
  <c r="C54" i="115" s="1"/>
  <c r="C58" i="115" s="1"/>
  <c r="C61" i="115" s="1"/>
  <c r="FK34" i="115"/>
  <c r="FK41" i="115" s="1"/>
  <c r="FK54" i="115" s="1"/>
  <c r="FK58" i="115" s="1"/>
  <c r="FK61" i="115" s="1"/>
  <c r="BM34" i="115"/>
  <c r="BM41" i="115" s="1"/>
  <c r="BM54" i="115" s="1"/>
  <c r="BM58" i="115" s="1"/>
  <c r="BM61" i="115" s="1"/>
  <c r="AN34" i="115"/>
  <c r="AN41" i="115" s="1"/>
  <c r="AN54" i="115" s="1"/>
  <c r="AN58" i="115" s="1"/>
  <c r="AN61" i="115" s="1"/>
  <c r="BX34" i="115"/>
  <c r="BX41" i="115" s="1"/>
  <c r="BX54" i="115" s="1"/>
  <c r="BX58" i="115" s="1"/>
  <c r="BX61" i="115" s="1"/>
  <c r="ER34" i="115"/>
  <c r="ER41" i="115" s="1"/>
  <c r="ER54" i="115" s="1"/>
  <c r="ER58" i="115" s="1"/>
  <c r="AS34" i="115"/>
  <c r="AS41" i="115" s="1"/>
  <c r="AS54" i="115" s="1"/>
  <c r="AS58" i="115" s="1"/>
  <c r="BE34" i="115"/>
  <c r="BE41" i="115" s="1"/>
  <c r="BE54" i="115" s="1"/>
  <c r="BE58" i="115" s="1"/>
  <c r="K34" i="115"/>
  <c r="K41" i="115" s="1"/>
  <c r="K54" i="115" s="1"/>
  <c r="K58" i="115" s="1"/>
  <c r="BC34" i="115"/>
  <c r="BC41" i="115" s="1"/>
  <c r="BC54" i="115" s="1"/>
  <c r="BC58" i="115" s="1"/>
  <c r="FE34" i="115"/>
  <c r="FE41" i="115" s="1"/>
  <c r="FE54" i="115" s="1"/>
  <c r="FE58" i="115" s="1"/>
  <c r="FE61" i="115" s="1"/>
  <c r="FG34" i="115"/>
  <c r="FG41" i="115" s="1"/>
  <c r="FG54" i="115" s="1"/>
  <c r="FG58" i="115" s="1"/>
  <c r="GW34" i="115"/>
  <c r="GW41" i="115" s="1"/>
  <c r="GW54" i="115" s="1"/>
  <c r="GW58" i="115" s="1"/>
  <c r="EN34" i="115"/>
  <c r="EN41" i="115" s="1"/>
  <c r="EN54" i="115" s="1"/>
  <c r="EN58" i="115" s="1"/>
  <c r="AH34" i="115"/>
  <c r="AH41" i="115" s="1"/>
  <c r="AH54" i="115" s="1"/>
  <c r="AH58" i="115" s="1"/>
  <c r="GY34" i="115"/>
  <c r="GY41" i="115" s="1"/>
  <c r="GY54" i="115" s="1"/>
  <c r="GY58" i="115" s="1"/>
  <c r="GY61" i="115" s="1"/>
  <c r="DO34" i="115"/>
  <c r="DO41" i="115" s="1"/>
  <c r="DO54" i="115" s="1"/>
  <c r="DO58" i="115" s="1"/>
  <c r="DO61" i="115" s="1"/>
  <c r="FP34" i="115"/>
  <c r="FP41" i="115" s="1"/>
  <c r="FP54" i="115" s="1"/>
  <c r="FP58" i="115" s="1"/>
  <c r="FP61" i="115" s="1"/>
  <c r="EH34" i="115"/>
  <c r="EH41" i="115" s="1"/>
  <c r="EH54" i="115" s="1"/>
  <c r="EH58" i="115" s="1"/>
  <c r="EH61" i="115" s="1"/>
  <c r="CI34" i="115"/>
  <c r="CI41" i="115" s="1"/>
  <c r="CI54" i="115" s="1"/>
  <c r="CI58" i="115" s="1"/>
  <c r="CI61" i="115" s="1"/>
  <c r="DK34" i="115"/>
  <c r="DK41" i="115" s="1"/>
  <c r="DK54" i="115" s="1"/>
  <c r="DK58" i="115" s="1"/>
  <c r="DK61" i="115" s="1"/>
  <c r="S34" i="115"/>
  <c r="S41" i="115" s="1"/>
  <c r="S54" i="115" s="1"/>
  <c r="S58" i="115" s="1"/>
  <c r="S61" i="115" s="1"/>
  <c r="GS34" i="115"/>
  <c r="GS41" i="115" s="1"/>
  <c r="GS54" i="115" s="1"/>
  <c r="GS58" i="115" s="1"/>
  <c r="GS61" i="115" s="1"/>
  <c r="L34" i="115"/>
  <c r="L41" i="115" s="1"/>
  <c r="L54" i="115" s="1"/>
  <c r="L58" i="115" s="1"/>
  <c r="L61" i="115" s="1"/>
  <c r="HB34" i="115"/>
  <c r="HB41" i="115" s="1"/>
  <c r="HB54" i="115" s="1"/>
  <c r="HB58" i="115" s="1"/>
  <c r="HB61" i="115" s="1"/>
  <c r="GD34" i="115"/>
  <c r="GD41" i="115" s="1"/>
  <c r="GD54" i="115" s="1"/>
  <c r="GD58" i="115" s="1"/>
  <c r="GD61" i="115" s="1"/>
  <c r="CG34" i="115"/>
  <c r="CG41" i="115" s="1"/>
  <c r="CG54" i="115" s="1"/>
  <c r="CG58" i="115" s="1"/>
  <c r="CG61" i="115" s="1"/>
  <c r="AI34" i="115"/>
  <c r="AI41" i="115" s="1"/>
  <c r="AI54" i="115" s="1"/>
  <c r="AI58" i="115" s="1"/>
  <c r="AI61" i="115" s="1"/>
  <c r="CV34" i="115"/>
  <c r="CV41" i="115" s="1"/>
  <c r="CV54" i="115" s="1"/>
  <c r="CV58" i="115" s="1"/>
  <c r="CV61" i="115" s="1"/>
  <c r="DI34" i="115"/>
  <c r="DI41" i="115" s="1"/>
  <c r="DI54" i="115" s="1"/>
  <c r="DI58" i="115" s="1"/>
  <c r="DI61" i="115" s="1"/>
  <c r="CS34" i="115"/>
  <c r="CS41" i="115" s="1"/>
  <c r="CS54" i="115" s="1"/>
  <c r="CS58" i="115" s="1"/>
  <c r="CS61" i="115" s="1"/>
  <c r="O34" i="115"/>
  <c r="O41" i="115" s="1"/>
  <c r="O54" i="115" s="1"/>
  <c r="O58" i="115" s="1"/>
  <c r="GJ34" i="115"/>
  <c r="GJ41" i="115" s="1"/>
  <c r="GJ54" i="115" s="1"/>
  <c r="GJ58" i="115" s="1"/>
  <c r="GJ61" i="115" s="1"/>
  <c r="EV34" i="115"/>
  <c r="EV41" i="115" s="1"/>
  <c r="EV54" i="115" s="1"/>
  <c r="EV58" i="115" s="1"/>
  <c r="BG34" i="115"/>
  <c r="BG41" i="115" s="1"/>
  <c r="BG54" i="115" s="1"/>
  <c r="BG58" i="115" s="1"/>
  <c r="DZ34" i="115"/>
  <c r="DZ41" i="115" s="1"/>
  <c r="DZ54" i="115" s="1"/>
  <c r="DZ58" i="115" s="1"/>
  <c r="DZ61" i="115" s="1"/>
  <c r="GQ34" i="115"/>
  <c r="GQ41" i="115" s="1"/>
  <c r="GQ54" i="115" s="1"/>
  <c r="GQ58" i="115" s="1"/>
  <c r="GQ61" i="115" s="1"/>
  <c r="BZ34" i="115"/>
  <c r="BZ41" i="115" s="1"/>
  <c r="BZ54" i="115" s="1"/>
  <c r="BZ58" i="115" s="1"/>
  <c r="BZ61" i="115" s="1"/>
  <c r="EL34" i="115"/>
  <c r="EL41" i="115" s="1"/>
  <c r="EL54" i="115" s="1"/>
  <c r="EL58" i="115" s="1"/>
  <c r="EP34" i="115"/>
  <c r="EP41" i="115" s="1"/>
  <c r="EP54" i="115" s="1"/>
  <c r="EP58" i="115" s="1"/>
  <c r="EY34" i="115"/>
  <c r="EY41" i="115" s="1"/>
  <c r="EY54" i="115" s="1"/>
  <c r="EY58" i="115" s="1"/>
  <c r="EY61" i="115" s="1"/>
  <c r="AO34" i="115"/>
  <c r="AO41" i="115" s="1"/>
  <c r="AO54" i="115" s="1"/>
  <c r="AO58" i="115" s="1"/>
  <c r="AO61" i="115" s="1"/>
  <c r="H34" i="115"/>
  <c r="H41" i="115" s="1"/>
  <c r="H54" i="115" s="1"/>
  <c r="H58" i="115" s="1"/>
  <c r="H61" i="115" s="1"/>
  <c r="DX34" i="115"/>
  <c r="DX41" i="115" s="1"/>
  <c r="DX54" i="115" s="1"/>
  <c r="DX58" i="115" s="1"/>
  <c r="GN34" i="115"/>
  <c r="GN41" i="115" s="1"/>
  <c r="GN54" i="115" s="1"/>
  <c r="GN58" i="115" s="1"/>
  <c r="AT34" i="115"/>
  <c r="AT41" i="115" s="1"/>
  <c r="AT54" i="115" s="1"/>
  <c r="AT58" i="115" s="1"/>
  <c r="AT61" i="115" s="1"/>
  <c r="B34" i="115"/>
  <c r="B41" i="115" s="1"/>
  <c r="B54" i="115" s="1"/>
  <c r="B58" i="115" s="1"/>
  <c r="BY34" i="115"/>
  <c r="BY41" i="115" s="1"/>
  <c r="BY54" i="115" s="1"/>
  <c r="BY58" i="115" s="1"/>
  <c r="DE34" i="115"/>
  <c r="DE41" i="115" s="1"/>
  <c r="DE54" i="115" s="1"/>
  <c r="DE58" i="115" s="1"/>
  <c r="DE61" i="115" s="1"/>
  <c r="AU34" i="115"/>
  <c r="AU41" i="115" s="1"/>
  <c r="AU54" i="115" s="1"/>
  <c r="AU58" i="115" s="1"/>
  <c r="HE162" i="87"/>
  <c r="HF110" i="87"/>
  <c r="HF82" i="87"/>
  <c r="EF155" i="87"/>
  <c r="BH155" i="87"/>
  <c r="GS162" i="87"/>
  <c r="GT110" i="87"/>
  <c r="GT82" i="87"/>
  <c r="GF162" i="87"/>
  <c r="GG110" i="87"/>
  <c r="GG82" i="87"/>
  <c r="U155" i="87"/>
  <c r="BH162" i="87"/>
  <c r="BI82" i="87"/>
  <c r="BI110" i="87"/>
  <c r="GD155" i="87"/>
  <c r="AD155" i="87"/>
  <c r="CQ155" i="87"/>
  <c r="DZ155" i="87"/>
  <c r="EE162" i="87"/>
  <c r="EF82" i="87"/>
  <c r="EF110" i="87"/>
  <c r="W34" i="115"/>
  <c r="W41" i="115" s="1"/>
  <c r="W54" i="115" s="1"/>
  <c r="W58" i="115" s="1"/>
  <c r="BG162" i="87"/>
  <c r="BH82" i="87"/>
  <c r="BH110" i="87"/>
  <c r="ES34" i="115"/>
  <c r="ES41" i="115" s="1"/>
  <c r="ES54" i="115" s="1"/>
  <c r="ES58" i="115" s="1"/>
  <c r="FY155" i="87"/>
  <c r="DC34" i="115"/>
  <c r="DC41" i="115" s="1"/>
  <c r="DC54" i="115" s="1"/>
  <c r="DC58" i="115" s="1"/>
  <c r="AK34" i="115"/>
  <c r="AK41" i="115" s="1"/>
  <c r="AK54" i="115" s="1"/>
  <c r="AK58" i="115" s="1"/>
  <c r="EU162" i="87"/>
  <c r="EV110" i="87"/>
  <c r="EV82" i="87"/>
  <c r="BN155" i="87"/>
  <c r="T110" i="87"/>
  <c r="T82" i="87"/>
  <c r="DY34" i="115"/>
  <c r="DY41" i="115" s="1"/>
  <c r="DY54" i="115" s="1"/>
  <c r="DY58" i="115" s="1"/>
  <c r="DV155" i="87"/>
  <c r="AU162" i="87"/>
  <c r="AV110" i="87"/>
  <c r="AV82" i="87"/>
  <c r="C162" i="87"/>
  <c r="D82" i="87"/>
  <c r="D110" i="87"/>
  <c r="BV155" i="87"/>
  <c r="BY162" i="87"/>
  <c r="BZ110" i="87"/>
  <c r="BZ82" i="87"/>
  <c r="EN155" i="87"/>
  <c r="GY155" i="87"/>
  <c r="GW162" i="87"/>
  <c r="GX110" i="87"/>
  <c r="GX82" i="87"/>
  <c r="FU155" i="87"/>
  <c r="EB162" i="87"/>
  <c r="EC110" i="87"/>
  <c r="EC82" i="87"/>
  <c r="DY155" i="87"/>
  <c r="BL162" i="87"/>
  <c r="BM110" i="87"/>
  <c r="BM82" i="87"/>
  <c r="DI162" i="87"/>
  <c r="DJ82" i="87"/>
  <c r="DJ110" i="87"/>
  <c r="FI155" i="87"/>
  <c r="CK155" i="87"/>
  <c r="AT162" i="87"/>
  <c r="AU110" i="87"/>
  <c r="AU82" i="87"/>
  <c r="BG155" i="87"/>
  <c r="FA155" i="87"/>
  <c r="CR162" i="87"/>
  <c r="CS110" i="87"/>
  <c r="CS82" i="87"/>
  <c r="BJ162" i="87"/>
  <c r="BK110" i="87"/>
  <c r="BK82" i="87"/>
  <c r="L162" i="87"/>
  <c r="M110" i="87"/>
  <c r="M82" i="87"/>
  <c r="HG155" i="87"/>
  <c r="DR155" i="87"/>
  <c r="GA162" i="87"/>
  <c r="GB110" i="87"/>
  <c r="GB82" i="87"/>
  <c r="EO162" i="87"/>
  <c r="EP110" i="87"/>
  <c r="EP82" i="87"/>
  <c r="HD155" i="87"/>
  <c r="CU155" i="87"/>
  <c r="AM155" i="87"/>
  <c r="CN155" i="87"/>
  <c r="CY155" i="87"/>
  <c r="BS34" i="115"/>
  <c r="BS41" i="115" s="1"/>
  <c r="BS54" i="115" s="1"/>
  <c r="BS58" i="115" s="1"/>
  <c r="FG162" i="87"/>
  <c r="FH110" i="87"/>
  <c r="FH82" i="87"/>
  <c r="EI162" i="87"/>
  <c r="EJ110" i="87"/>
  <c r="EJ82" i="87"/>
  <c r="EK162" i="87"/>
  <c r="EL82" i="87"/>
  <c r="EL110" i="87"/>
  <c r="AG34" i="115"/>
  <c r="AG41" i="115" s="1"/>
  <c r="AG54" i="115" s="1"/>
  <c r="AG58" i="115" s="1"/>
  <c r="BO162" i="87"/>
  <c r="BP82" i="87"/>
  <c r="BP110" i="87"/>
  <c r="GK162" i="87"/>
  <c r="GL110" i="87"/>
  <c r="GL82" i="87"/>
  <c r="AI162" i="87"/>
  <c r="AJ110" i="87"/>
  <c r="AJ82" i="87"/>
  <c r="BO155" i="87"/>
  <c r="T162" i="87"/>
  <c r="U110" i="87"/>
  <c r="U82" i="87"/>
  <c r="BI155" i="87"/>
  <c r="EK34" i="115"/>
  <c r="EK41" i="115" s="1"/>
  <c r="EK54" i="115" s="1"/>
  <c r="EK58" i="115" s="1"/>
  <c r="B162" i="87"/>
  <c r="C110" i="87"/>
  <c r="C82" i="87"/>
  <c r="AC162" i="87"/>
  <c r="AD110" i="87"/>
  <c r="AD82" i="87"/>
  <c r="AR155" i="87"/>
  <c r="BV34" i="115"/>
  <c r="BV41" i="115" s="1"/>
  <c r="BV54" i="115" s="1"/>
  <c r="BV58" i="115" s="1"/>
  <c r="FR155" i="87"/>
  <c r="DN162" i="87"/>
  <c r="DO110" i="87"/>
  <c r="DO82" i="87"/>
  <c r="CV162" i="87"/>
  <c r="CW110" i="87"/>
  <c r="CW82" i="87"/>
  <c r="FO155" i="87"/>
  <c r="CX155" i="87"/>
  <c r="M155" i="87"/>
  <c r="EJ155" i="87"/>
  <c r="C155" i="87"/>
  <c r="AQ162" i="87"/>
  <c r="AR82" i="87"/>
  <c r="AR110" i="87"/>
  <c r="GQ162" i="87"/>
  <c r="GR110" i="87"/>
  <c r="GR82" i="87"/>
  <c r="AG162" i="87"/>
  <c r="AH110" i="87"/>
  <c r="AH82" i="87"/>
  <c r="EL162" i="87"/>
  <c r="EM110" i="87"/>
  <c r="EM82" i="87"/>
  <c r="GP155" i="87"/>
  <c r="DL162" i="87"/>
  <c r="DM110" i="87"/>
  <c r="DM82" i="87"/>
  <c r="EZ34" i="115"/>
  <c r="EZ41" i="115" s="1"/>
  <c r="EZ54" i="115" s="1"/>
  <c r="EZ58" i="115" s="1"/>
  <c r="AO162" i="87"/>
  <c r="AP82" i="87"/>
  <c r="AP110" i="87"/>
  <c r="CD162" i="87"/>
  <c r="CE82" i="87"/>
  <c r="CE110" i="87"/>
  <c r="EM155" i="87"/>
  <c r="DP162" i="87"/>
  <c r="DQ110" i="87"/>
  <c r="DQ82" i="87"/>
  <c r="BU34" i="115"/>
  <c r="BU41" i="115" s="1"/>
  <c r="BU54" i="115" s="1"/>
  <c r="BU58" i="115" s="1"/>
  <c r="N155" i="87"/>
  <c r="CH34" i="115"/>
  <c r="CH41" i="115" s="1"/>
  <c r="CH54" i="115" s="1"/>
  <c r="CH58" i="115" s="1"/>
  <c r="GU155" i="87"/>
  <c r="ED34" i="115"/>
  <c r="ED41" i="115" s="1"/>
  <c r="ED54" i="115" s="1"/>
  <c r="ED58" i="115" s="1"/>
  <c r="CZ34" i="115"/>
  <c r="CZ41" i="115" s="1"/>
  <c r="CZ54" i="115" s="1"/>
  <c r="CZ58" i="115" s="1"/>
  <c r="FX34" i="115"/>
  <c r="FX41" i="115" s="1"/>
  <c r="FX54" i="115" s="1"/>
  <c r="FX58" i="115" s="1"/>
  <c r="CP34" i="115"/>
  <c r="CP41" i="115" s="1"/>
  <c r="CP54" i="115" s="1"/>
  <c r="CP58" i="115" s="1"/>
  <c r="FX162" i="87"/>
  <c r="FY110" i="87"/>
  <c r="FY82" i="87"/>
  <c r="GD162" i="87"/>
  <c r="GE110" i="87"/>
  <c r="GE82" i="87"/>
  <c r="EV155" i="87"/>
  <c r="FB162" i="87"/>
  <c r="FC110" i="87"/>
  <c r="FC82" i="87"/>
  <c r="T155" i="87"/>
  <c r="DU162" i="87"/>
  <c r="DV82" i="87"/>
  <c r="DV110" i="87"/>
  <c r="EG34" i="115"/>
  <c r="EG41" i="115" s="1"/>
  <c r="EG54" i="115" s="1"/>
  <c r="EG58" i="115" s="1"/>
  <c r="FQ155" i="87"/>
  <c r="D155" i="87"/>
  <c r="BZ155" i="87"/>
  <c r="CI155" i="87"/>
  <c r="EX162" i="87"/>
  <c r="EY82" i="87"/>
  <c r="EY110" i="87"/>
  <c r="FZ155" i="87"/>
  <c r="EC155" i="87"/>
  <c r="DJ155" i="87"/>
  <c r="G34" i="115"/>
  <c r="G41" i="115" s="1"/>
  <c r="G54" i="115" s="1"/>
  <c r="G58" i="115" s="1"/>
  <c r="AY34" i="115"/>
  <c r="AY41" i="115" s="1"/>
  <c r="AY54" i="115" s="1"/>
  <c r="AY58" i="115" s="1"/>
  <c r="ES155" i="87"/>
  <c r="FH162" i="87"/>
  <c r="FI110" i="87"/>
  <c r="FI82" i="87"/>
  <c r="AU155" i="87"/>
  <c r="BL34" i="115"/>
  <c r="BL41" i="115" s="1"/>
  <c r="BL54" i="115" s="1"/>
  <c r="BL58" i="115" s="1"/>
  <c r="CS155" i="87"/>
  <c r="FN34" i="115"/>
  <c r="FN41" i="115" s="1"/>
  <c r="FN54" i="115" s="1"/>
  <c r="FN58" i="115" s="1"/>
  <c r="HF162" i="87"/>
  <c r="HG82" i="87"/>
  <c r="HG110" i="87"/>
  <c r="E34" i="115"/>
  <c r="E41" i="115" s="1"/>
  <c r="E54" i="115" s="1"/>
  <c r="E58" i="115" s="1"/>
  <c r="CD34" i="115"/>
  <c r="CD41" i="115" s="1"/>
  <c r="CD54" i="115" s="1"/>
  <c r="CD58" i="115" s="1"/>
  <c r="DN34" i="115"/>
  <c r="DN41" i="115" s="1"/>
  <c r="DN54" i="115" s="1"/>
  <c r="DN58" i="115" s="1"/>
  <c r="HC162" i="87"/>
  <c r="HD110" i="87"/>
  <c r="HD82" i="87"/>
  <c r="AR34" i="115"/>
  <c r="AR41" i="115" s="1"/>
  <c r="AR54" i="115" s="1"/>
  <c r="AR58" i="115" s="1"/>
  <c r="CT162" i="87"/>
  <c r="CU82" i="87"/>
  <c r="CU110" i="87"/>
  <c r="AD34" i="115"/>
  <c r="AD41" i="115" s="1"/>
  <c r="AD54" i="115" s="1"/>
  <c r="AD58" i="115" s="1"/>
  <c r="X34" i="115"/>
  <c r="X41" i="115" s="1"/>
  <c r="X54" i="115" s="1"/>
  <c r="X58" i="115" s="1"/>
  <c r="EX34" i="115"/>
  <c r="EX41" i="115" s="1"/>
  <c r="EX54" i="115" s="1"/>
  <c r="EX58" i="115" s="1"/>
  <c r="GX34" i="115"/>
  <c r="GX41" i="115" s="1"/>
  <c r="GX54" i="115" s="1"/>
  <c r="GX58" i="115" s="1"/>
  <c r="DM34" i="115"/>
  <c r="DM41" i="115" s="1"/>
  <c r="DM54" i="115" s="1"/>
  <c r="DM58" i="115" s="1"/>
  <c r="GE34" i="115"/>
  <c r="GE41" i="115" s="1"/>
  <c r="GE54" i="115" s="1"/>
  <c r="GE58" i="115" s="1"/>
  <c r="AP34" i="115"/>
  <c r="AP41" i="115" s="1"/>
  <c r="AP54" i="115" s="1"/>
  <c r="AP58" i="115" s="1"/>
  <c r="L155" i="87"/>
  <c r="AJ162" i="87"/>
  <c r="AK82" i="87"/>
  <c r="AK110" i="87"/>
  <c r="FH155" i="87"/>
  <c r="EL155" i="87"/>
  <c r="BP155" i="87"/>
  <c r="GL155" i="87"/>
  <c r="P155" i="87"/>
  <c r="CO162" i="87"/>
  <c r="CP82" i="87"/>
  <c r="CP110" i="87"/>
  <c r="AJ155" i="87"/>
  <c r="BN162" i="87"/>
  <c r="BO82" i="87"/>
  <c r="BO110" i="87"/>
  <c r="HE34" i="115"/>
  <c r="HE41" i="115" s="1"/>
  <c r="HE54" i="115" s="1"/>
  <c r="HE58" i="115" s="1"/>
  <c r="R162" i="87"/>
  <c r="S82" i="87"/>
  <c r="S110" i="87"/>
  <c r="GM155" i="87"/>
  <c r="FD162" i="87"/>
  <c r="FE82" i="87"/>
  <c r="FE110" i="87"/>
  <c r="G162" i="87"/>
  <c r="H110" i="87"/>
  <c r="H82" i="87"/>
  <c r="DO155" i="87"/>
  <c r="E155" i="87"/>
  <c r="CN162" i="87"/>
  <c r="CO110" i="87"/>
  <c r="CO82" i="87"/>
  <c r="CW155" i="87"/>
  <c r="FI34" i="115"/>
  <c r="FI41" i="115" s="1"/>
  <c r="FI54" i="115" s="1"/>
  <c r="FI58" i="115" s="1"/>
  <c r="GE162" i="87"/>
  <c r="GF110" i="87"/>
  <c r="GF82" i="87"/>
  <c r="BU162" i="87"/>
  <c r="BV82" i="87"/>
  <c r="BV110" i="87"/>
  <c r="FZ162" i="87"/>
  <c r="GA110" i="87"/>
  <c r="GA82" i="87"/>
  <c r="CE155" i="87"/>
  <c r="DQ155" i="87"/>
  <c r="GT162" i="87"/>
  <c r="GU110" i="87"/>
  <c r="GU82" i="87"/>
  <c r="J155" i="87"/>
  <c r="GE155" i="87"/>
  <c r="AW155" i="87"/>
  <c r="EP162" i="87"/>
  <c r="EQ82" i="87"/>
  <c r="EQ110" i="87"/>
  <c r="EM34" i="115"/>
  <c r="EM41" i="115" s="1"/>
  <c r="EM54" i="115" s="1"/>
  <c r="EM58" i="115" s="1"/>
  <c r="FC155" i="87"/>
  <c r="HE155" i="87"/>
  <c r="DW34" i="115"/>
  <c r="DW41" i="115" s="1"/>
  <c r="DW54" i="115" s="1"/>
  <c r="DW58" i="115" s="1"/>
  <c r="F155" i="87"/>
  <c r="FP162" i="87"/>
  <c r="FQ110" i="87"/>
  <c r="FQ82" i="87"/>
  <c r="DU155" i="87"/>
  <c r="CH162" i="87"/>
  <c r="CI82" i="87"/>
  <c r="CI110" i="87"/>
  <c r="EY155" i="87"/>
  <c r="FS34" i="115"/>
  <c r="FS41" i="115" s="1"/>
  <c r="FS54" i="115" s="1"/>
  <c r="FS58" i="115" s="1"/>
  <c r="FK155" i="87"/>
  <c r="DO162" i="87"/>
  <c r="DP110" i="87"/>
  <c r="DP82" i="87"/>
  <c r="FY162" i="87"/>
  <c r="FZ82" i="87"/>
  <c r="FZ110" i="87"/>
  <c r="ES162" i="87"/>
  <c r="ET110" i="87"/>
  <c r="ET82" i="87"/>
  <c r="DX162" i="87"/>
  <c r="DY82" i="87"/>
  <c r="DY110" i="87"/>
  <c r="HB162" i="87"/>
  <c r="HC82" i="87"/>
  <c r="HC110" i="87"/>
  <c r="AO155" i="87"/>
  <c r="DU34" i="115"/>
  <c r="DU41" i="115" s="1"/>
  <c r="DU54" i="115" s="1"/>
  <c r="DU58" i="115" s="1"/>
  <c r="DD155" i="87"/>
  <c r="J34" i="115"/>
  <c r="J41" i="115" s="1"/>
  <c r="J54" i="115" s="1"/>
  <c r="J58" i="115" s="1"/>
  <c r="FB34" i="115"/>
  <c r="FB41" i="115" s="1"/>
  <c r="FB54" i="115" s="1"/>
  <c r="FB58" i="115" s="1"/>
  <c r="BK155" i="87"/>
  <c r="AM162" i="87"/>
  <c r="AN82" i="87"/>
  <c r="AN110" i="87"/>
  <c r="GB155" i="87"/>
  <c r="EO34" i="115"/>
  <c r="EO41" i="115" s="1"/>
  <c r="EO54" i="115" s="1"/>
  <c r="EO58" i="115" s="1"/>
  <c r="AS162" i="87"/>
  <c r="AT82" i="87"/>
  <c r="AT110" i="87"/>
  <c r="V155" i="87"/>
  <c r="AL162" i="87"/>
  <c r="AM82" i="87"/>
  <c r="AM110" i="87"/>
  <c r="GJ155" i="87"/>
  <c r="CB34" i="115"/>
  <c r="CB41" i="115" s="1"/>
  <c r="CB54" i="115" s="1"/>
  <c r="CB58" i="115" s="1"/>
  <c r="ED162" i="87"/>
  <c r="EE110" i="87"/>
  <c r="EE82" i="87"/>
  <c r="BT34" i="115"/>
  <c r="BT41" i="115" s="1"/>
  <c r="BT54" i="115" s="1"/>
  <c r="BT58" i="115" s="1"/>
  <c r="GI155" i="87"/>
  <c r="K162" i="87"/>
  <c r="L82" i="87"/>
  <c r="L110" i="87"/>
  <c r="N162" i="87"/>
  <c r="O110" i="87"/>
  <c r="O82" i="87"/>
  <c r="EB34" i="115"/>
  <c r="EB41" i="115" s="1"/>
  <c r="EB54" i="115" s="1"/>
  <c r="EB58" i="115" s="1"/>
  <c r="DS162" i="87"/>
  <c r="DT82" i="87"/>
  <c r="DT110" i="87"/>
  <c r="O162" i="87"/>
  <c r="P110" i="87"/>
  <c r="P82" i="87"/>
  <c r="AP162" i="87"/>
  <c r="AQ110" i="87"/>
  <c r="AQ82" i="87"/>
  <c r="CP155" i="87"/>
  <c r="I34" i="115"/>
  <c r="I41" i="115" s="1"/>
  <c r="I54" i="115" s="1"/>
  <c r="I58" i="115" s="1"/>
  <c r="DG155" i="87"/>
  <c r="BJ155" i="87"/>
  <c r="GL162" i="87"/>
  <c r="GM110" i="87"/>
  <c r="GM82" i="87"/>
  <c r="DD34" i="115"/>
  <c r="DD41" i="115" s="1"/>
  <c r="DD54" i="115" s="1"/>
  <c r="DD58" i="115" s="1"/>
  <c r="DA34" i="115"/>
  <c r="DA41" i="115" s="1"/>
  <c r="DA54" i="115" s="1"/>
  <c r="DA58" i="115" s="1"/>
  <c r="FE155" i="87"/>
  <c r="H155" i="87"/>
  <c r="D162" i="87"/>
  <c r="E110" i="87"/>
  <c r="E82" i="87"/>
  <c r="CT155" i="87"/>
  <c r="CO155" i="87"/>
  <c r="FY34" i="115"/>
  <c r="FY41" i="115" s="1"/>
  <c r="FY54" i="115" s="1"/>
  <c r="FY58" i="115" s="1"/>
  <c r="HC34" i="115"/>
  <c r="HC41" i="115" s="1"/>
  <c r="HC54" i="115" s="1"/>
  <c r="HC58" i="115" s="1"/>
  <c r="DJ162" i="87"/>
  <c r="DK82" i="87"/>
  <c r="DK110" i="87"/>
  <c r="GV162" i="87"/>
  <c r="GW110" i="87"/>
  <c r="GW82" i="87"/>
  <c r="FT162" i="87"/>
  <c r="FU110" i="87"/>
  <c r="FU82" i="87"/>
  <c r="EZ162" i="87"/>
  <c r="FA110" i="87"/>
  <c r="FA82" i="87"/>
  <c r="EU155" i="87"/>
  <c r="BB162" i="87"/>
  <c r="BC82" i="87"/>
  <c r="BC110" i="87"/>
  <c r="AY155" i="87"/>
  <c r="U100" i="112"/>
  <c r="V98" i="112"/>
  <c r="BD162" i="87"/>
  <c r="BE110" i="87"/>
  <c r="BE82" i="87"/>
  <c r="I162" i="87"/>
  <c r="J82" i="87"/>
  <c r="J110" i="87"/>
  <c r="AV162" i="87"/>
  <c r="AW110" i="87"/>
  <c r="AW82" i="87"/>
  <c r="EQ155" i="87"/>
  <c r="HD162" i="87"/>
  <c r="HE82" i="87"/>
  <c r="HE110" i="87"/>
  <c r="E162" i="87"/>
  <c r="F110" i="87"/>
  <c r="F82" i="87"/>
  <c r="GH155" i="87"/>
  <c r="GQ155" i="87"/>
  <c r="EB155" i="87"/>
  <c r="HA162" i="87"/>
  <c r="HB110" i="87"/>
  <c r="HB82" i="87"/>
  <c r="DP155" i="87"/>
  <c r="ET155" i="87"/>
  <c r="CA155" i="87"/>
  <c r="HC155" i="87"/>
  <c r="Q162" i="87"/>
  <c r="R82" i="87"/>
  <c r="R110" i="87"/>
  <c r="DZ162" i="87"/>
  <c r="EA110" i="87"/>
  <c r="EA82" i="87"/>
  <c r="ER162" i="87"/>
  <c r="ES110" i="87"/>
  <c r="ES82" i="87"/>
  <c r="AN162" i="87"/>
  <c r="AO110" i="87"/>
  <c r="AO82" i="87"/>
  <c r="DC162" i="87"/>
  <c r="DD110" i="87"/>
  <c r="DD82" i="87"/>
  <c r="EW155" i="87"/>
  <c r="CI162" i="87"/>
  <c r="CJ110" i="87"/>
  <c r="CJ82" i="87"/>
  <c r="AN155" i="87"/>
  <c r="AT155" i="87"/>
  <c r="BE162" i="87"/>
  <c r="BF82" i="87"/>
  <c r="BF110" i="87"/>
  <c r="U162" i="87"/>
  <c r="V82" i="87"/>
  <c r="V110" i="87"/>
  <c r="AR162" i="87"/>
  <c r="AS82" i="87"/>
  <c r="AS110" i="87"/>
  <c r="HH155" i="87"/>
  <c r="GZ34" i="115"/>
  <c r="GZ41" i="115" s="1"/>
  <c r="GZ54" i="115" s="1"/>
  <c r="GZ58" i="115" s="1"/>
  <c r="J162" i="87"/>
  <c r="K82" i="87"/>
  <c r="K110" i="87"/>
  <c r="GI162" i="87"/>
  <c r="GJ82" i="87"/>
  <c r="GJ110" i="87"/>
  <c r="DE162" i="87"/>
  <c r="DF110" i="87"/>
  <c r="DF82" i="87"/>
  <c r="EE155" i="87"/>
  <c r="FC162" i="87"/>
  <c r="FD110" i="87"/>
  <c r="FD82" i="87"/>
  <c r="GH162" i="87"/>
  <c r="GI82" i="87"/>
  <c r="GI110" i="87"/>
  <c r="Y155" i="87"/>
  <c r="AK155" i="87"/>
  <c r="O155" i="87"/>
  <c r="DT155" i="87"/>
  <c r="AQ155" i="87"/>
  <c r="FJ34" i="115"/>
  <c r="FJ41" i="115" s="1"/>
  <c r="FJ54" i="115" s="1"/>
  <c r="FJ58" i="115" s="1"/>
  <c r="FR34" i="115"/>
  <c r="FR41" i="115" s="1"/>
  <c r="FR54" i="115" s="1"/>
  <c r="FR58" i="115" s="1"/>
  <c r="Y162" i="87"/>
  <c r="Z110" i="87"/>
  <c r="Z82" i="87"/>
  <c r="S155" i="87"/>
  <c r="BI162" i="87"/>
  <c r="BJ110" i="87"/>
  <c r="BJ82" i="87"/>
  <c r="EA34" i="115"/>
  <c r="EA41" i="115" s="1"/>
  <c r="EA54" i="115" s="1"/>
  <c r="EA58" i="115" s="1"/>
  <c r="FN155" i="87"/>
  <c r="BN34" i="115"/>
  <c r="BN41" i="115" s="1"/>
  <c r="BN54" i="115" s="1"/>
  <c r="BN58" i="115" s="1"/>
  <c r="CA162" i="87"/>
  <c r="CB110" i="87"/>
  <c r="CB82" i="87"/>
  <c r="FH34" i="115"/>
  <c r="FH41" i="115" s="1"/>
  <c r="FH54" i="115" s="1"/>
  <c r="FH58" i="115" s="1"/>
  <c r="DB155" i="87"/>
  <c r="DK155" i="87"/>
  <c r="GN162" i="87"/>
  <c r="GO110" i="87"/>
  <c r="GO82" i="87"/>
  <c r="BC162" i="87"/>
  <c r="BD82" i="87"/>
  <c r="BD110" i="87"/>
  <c r="DQ162" i="87"/>
  <c r="DR110" i="87"/>
  <c r="DR82" i="87"/>
  <c r="CM162" i="87"/>
  <c r="CN82" i="87"/>
  <c r="CN110" i="87"/>
  <c r="GB162" i="87"/>
  <c r="GC82" i="87"/>
  <c r="GC110" i="87"/>
  <c r="BR162" i="87"/>
  <c r="BS82" i="87"/>
  <c r="BS110" i="87"/>
  <c r="CW34" i="115"/>
  <c r="CW41" i="115" s="1"/>
  <c r="CW54" i="115" s="1"/>
  <c r="CW58" i="115" s="1"/>
  <c r="BS155" i="87"/>
  <c r="CT34" i="115"/>
  <c r="CT41" i="115" s="1"/>
  <c r="CT54" i="115" s="1"/>
  <c r="CT58" i="115" s="1"/>
  <c r="BK162" i="87"/>
  <c r="BL82" i="87"/>
  <c r="BL110" i="87"/>
  <c r="BS162" i="87"/>
  <c r="BT110" i="87"/>
  <c r="BT82" i="87"/>
  <c r="DT162" i="87"/>
  <c r="DU82" i="87"/>
  <c r="DU110" i="87"/>
  <c r="Q155" i="87"/>
  <c r="FJ162" i="87"/>
  <c r="FK110" i="87"/>
  <c r="FK82" i="87"/>
  <c r="DM162" i="87"/>
  <c r="DN110" i="87"/>
  <c r="DN82" i="87"/>
  <c r="AZ155" i="87"/>
  <c r="GU34" i="115"/>
  <c r="GU41" i="115" s="1"/>
  <c r="GU54" i="115" s="1"/>
  <c r="GU58" i="115" s="1"/>
  <c r="AZ162" i="87"/>
  <c r="BA110" i="87"/>
  <c r="BA82" i="87"/>
  <c r="FP155" i="87"/>
  <c r="BT155" i="87"/>
  <c r="BX155" i="87"/>
  <c r="BC155" i="87"/>
  <c r="T98" i="109"/>
  <c r="B103" i="109"/>
  <c r="B102" i="109"/>
  <c r="DT34" i="115"/>
  <c r="DT41" i="115" s="1"/>
  <c r="DT54" i="115" s="1"/>
  <c r="DT58" i="115" s="1"/>
  <c r="DH155" i="87"/>
  <c r="DB162" i="87"/>
  <c r="DC110" i="87"/>
  <c r="DC82" i="87"/>
  <c r="DF34" i="115"/>
  <c r="DF41" i="115" s="1"/>
  <c r="DF54" i="115" s="1"/>
  <c r="DF58" i="115" s="1"/>
  <c r="AK162" i="87"/>
  <c r="AL110" i="87"/>
  <c r="AL82" i="87"/>
  <c r="BU155" i="87"/>
  <c r="H162" i="87"/>
  <c r="I110" i="87"/>
  <c r="I82" i="87"/>
  <c r="FV155" i="87"/>
  <c r="GG162" i="87"/>
  <c r="GH110" i="87"/>
  <c r="GH82" i="87"/>
  <c r="FM155" i="87"/>
  <c r="GF34" i="115"/>
  <c r="GF41" i="115" s="1"/>
  <c r="GF54" i="115" s="1"/>
  <c r="GF58" i="115" s="1"/>
  <c r="GP162" i="87"/>
  <c r="GQ110" i="87"/>
  <c r="GQ82" i="87"/>
  <c r="AQ34" i="115"/>
  <c r="AQ41" i="115" s="1"/>
  <c r="AQ54" i="115" s="1"/>
  <c r="AQ58" i="115" s="1"/>
  <c r="CU162" i="87"/>
  <c r="CV82" i="87"/>
  <c r="CV110" i="87"/>
  <c r="P162" i="87"/>
  <c r="Q82" i="87"/>
  <c r="Q110" i="87"/>
  <c r="DV162" i="87"/>
  <c r="DW110" i="87"/>
  <c r="DW82" i="87"/>
  <c r="EA162" i="87"/>
  <c r="EB82" i="87"/>
  <c r="EB110" i="87"/>
  <c r="FA162" i="87"/>
  <c r="FB110" i="87"/>
  <c r="FB82" i="87"/>
  <c r="HB155" i="87"/>
  <c r="BD34" i="115"/>
  <c r="BD41" i="115" s="1"/>
  <c r="BD54" i="115" s="1"/>
  <c r="BD58" i="115" s="1"/>
  <c r="BZ162" i="87"/>
  <c r="CA82" i="87"/>
  <c r="CA110" i="87"/>
  <c r="R155" i="87"/>
  <c r="EA155" i="87"/>
  <c r="BR155" i="87"/>
  <c r="CL34" i="115"/>
  <c r="CL41" i="115" s="1"/>
  <c r="CL54" i="115" s="1"/>
  <c r="CL58" i="115" s="1"/>
  <c r="CJ34" i="115"/>
  <c r="CJ41" i="115" s="1"/>
  <c r="CJ54" i="115" s="1"/>
  <c r="CJ58" i="115" s="1"/>
  <c r="B82" i="87"/>
  <c r="B110" i="87"/>
  <c r="G155" i="87"/>
  <c r="EV162" i="87"/>
  <c r="EW110" i="87"/>
  <c r="EW82" i="87"/>
  <c r="HH162" i="87"/>
  <c r="HI110" i="87"/>
  <c r="HI82" i="87"/>
  <c r="EO155" i="87"/>
  <c r="CJ155" i="87"/>
  <c r="CQ34" i="115"/>
  <c r="CQ41" i="115" s="1"/>
  <c r="CQ54" i="115" s="1"/>
  <c r="CQ58" i="115" s="1"/>
  <c r="DJ34" i="115"/>
  <c r="DJ41" i="115" s="1"/>
  <c r="DJ54" i="115" s="1"/>
  <c r="DJ58" i="115" s="1"/>
  <c r="AB34" i="115"/>
  <c r="AB41" i="115" s="1"/>
  <c r="AB54" i="115" s="1"/>
  <c r="AB58" i="115" s="1"/>
  <c r="BF155" i="87"/>
  <c r="FU34" i="115"/>
  <c r="FU41" i="115" s="1"/>
  <c r="FU54" i="115" s="1"/>
  <c r="FU58" i="115" s="1"/>
  <c r="EH155" i="87"/>
  <c r="HG162" i="87"/>
  <c r="HH82" i="87"/>
  <c r="HH110" i="87"/>
  <c r="K155" i="87"/>
  <c r="CQ162" i="87"/>
  <c r="CR110" i="87"/>
  <c r="CR82" i="87"/>
  <c r="AH162" i="87"/>
  <c r="AI110" i="87"/>
  <c r="AI82" i="87"/>
  <c r="DF155" i="87"/>
  <c r="AD162" i="87"/>
  <c r="AE82" i="87"/>
  <c r="AE110" i="87"/>
  <c r="FW155" i="87"/>
  <c r="T34" i="115"/>
  <c r="T41" i="115" s="1"/>
  <c r="T54" i="115" s="1"/>
  <c r="T58" i="115" s="1"/>
  <c r="EZ155" i="87"/>
  <c r="FD155" i="87"/>
  <c r="X162" i="87"/>
  <c r="Y110" i="87"/>
  <c r="Y82" i="87"/>
  <c r="AW162" i="87"/>
  <c r="AX110" i="87"/>
  <c r="AX82" i="87"/>
  <c r="EE34" i="115"/>
  <c r="EE41" i="115" s="1"/>
  <c r="EE54" i="115" s="1"/>
  <c r="EE58" i="115" s="1"/>
  <c r="BF34" i="115"/>
  <c r="BF41" i="115" s="1"/>
  <c r="BF54" i="115" s="1"/>
  <c r="BF58" i="115" s="1"/>
  <c r="CH155" i="87"/>
  <c r="AF162" i="87"/>
  <c r="AG82" i="87"/>
  <c r="AG110" i="87"/>
  <c r="BI34" i="115"/>
  <c r="BI41" i="115" s="1"/>
  <c r="BI54" i="115" s="1"/>
  <c r="BI58" i="115" s="1"/>
  <c r="BY155" i="87"/>
  <c r="DF162" i="87"/>
  <c r="DG82" i="87"/>
  <c r="DG110" i="87"/>
  <c r="Z155" i="87"/>
  <c r="EC162" i="87"/>
  <c r="ED82" i="87"/>
  <c r="ED110" i="87"/>
  <c r="R34" i="115"/>
  <c r="R41" i="115" s="1"/>
  <c r="R54" i="115" s="1"/>
  <c r="R58" i="115" s="1"/>
  <c r="FM162" i="87"/>
  <c r="FN110" i="87"/>
  <c r="FN82" i="87"/>
  <c r="CF162" i="87"/>
  <c r="CG110" i="87"/>
  <c r="CG82" i="87"/>
  <c r="GC34" i="115"/>
  <c r="GC41" i="115" s="1"/>
  <c r="GC54" i="115" s="1"/>
  <c r="GC58" i="115" s="1"/>
  <c r="CD155" i="87"/>
  <c r="CB155" i="87"/>
  <c r="CS162" i="87"/>
  <c r="CT110" i="87"/>
  <c r="CT82" i="87"/>
  <c r="DA162" i="87"/>
  <c r="DB110" i="87"/>
  <c r="DB82" i="87"/>
  <c r="EW162" i="87"/>
  <c r="EX110" i="87"/>
  <c r="EX82" i="87"/>
  <c r="GZ155" i="87"/>
  <c r="GK155" i="87"/>
  <c r="AP155" i="87"/>
  <c r="AH155" i="87"/>
  <c r="AV155" i="87"/>
  <c r="EM162" i="87"/>
  <c r="EN82" i="87"/>
  <c r="EN110" i="87"/>
  <c r="BM155" i="87"/>
  <c r="BB155" i="87"/>
  <c r="EP155" i="87"/>
  <c r="FJ155" i="87"/>
  <c r="CX162" i="87"/>
  <c r="CY110" i="87"/>
  <c r="CY82" i="87"/>
  <c r="BL155" i="87"/>
  <c r="AY162" i="87"/>
  <c r="AZ82" i="87"/>
  <c r="AZ110" i="87"/>
  <c r="EF34" i="115"/>
  <c r="EF41" i="115" s="1"/>
  <c r="EF54" i="115" s="1"/>
  <c r="EF58" i="115" s="1"/>
  <c r="DW162" i="87"/>
  <c r="DX110" i="87"/>
  <c r="DX82" i="87"/>
  <c r="FE162" i="87"/>
  <c r="FF82" i="87"/>
  <c r="FF110" i="87"/>
  <c r="BA155" i="87"/>
  <c r="U34" i="115"/>
  <c r="U41" i="115" s="1"/>
  <c r="U54" i="115" s="1"/>
  <c r="U58" i="115" s="1"/>
  <c r="BW162" i="87"/>
  <c r="BX82" i="87"/>
  <c r="BX110" i="87"/>
  <c r="AX162" i="87"/>
  <c r="AY82" i="87"/>
  <c r="AY110" i="87"/>
  <c r="DG162" i="87"/>
  <c r="DH110" i="87"/>
  <c r="DH82" i="87"/>
  <c r="BE155" i="87"/>
  <c r="Q34" i="115"/>
  <c r="Q41" i="115" s="1"/>
  <c r="Q54" i="115" s="1"/>
  <c r="Q58" i="115" s="1"/>
  <c r="DC155" i="87"/>
  <c r="AL155" i="87"/>
  <c r="DR34" i="115"/>
  <c r="DR41" i="115" s="1"/>
  <c r="DR54" i="115" s="1"/>
  <c r="DR58" i="115" s="1"/>
  <c r="BT162" i="87"/>
  <c r="BU110" i="87"/>
  <c r="BU82" i="87"/>
  <c r="I155" i="87"/>
  <c r="DH162" i="87"/>
  <c r="DI82" i="87"/>
  <c r="DI110" i="87"/>
  <c r="FU162" i="87"/>
  <c r="FV82" i="87"/>
  <c r="FV110" i="87"/>
  <c r="DL155" i="87"/>
  <c r="GW155" i="87"/>
  <c r="FL162" i="87"/>
  <c r="FM110" i="87"/>
  <c r="FM82" i="87"/>
  <c r="CC155" i="87"/>
  <c r="D34" i="115"/>
  <c r="D41" i="115" s="1"/>
  <c r="D54" i="115" s="1"/>
  <c r="D58" i="115" s="1"/>
  <c r="AE162" i="87"/>
  <c r="AF82" i="87"/>
  <c r="AF110" i="87"/>
  <c r="FF34" i="115"/>
  <c r="FF41" i="115" s="1"/>
  <c r="FF54" i="115" s="1"/>
  <c r="FF58" i="115" s="1"/>
  <c r="CV155" i="87"/>
  <c r="DW155" i="87"/>
  <c r="FS155" i="87"/>
  <c r="CO34" i="115"/>
  <c r="CO41" i="115" s="1"/>
  <c r="CO54" i="115" s="1"/>
  <c r="CO58" i="115" s="1"/>
  <c r="FB155" i="87"/>
  <c r="HA155" i="87"/>
  <c r="GX155" i="87"/>
  <c r="EG155" i="87"/>
  <c r="GM162" i="87"/>
  <c r="GN110" i="87"/>
  <c r="GN82" i="87"/>
  <c r="CX34" i="115"/>
  <c r="CX41" i="115" s="1"/>
  <c r="CX54" i="115" s="1"/>
  <c r="CX58" i="115" s="1"/>
  <c r="BQ162" i="87"/>
  <c r="BR110" i="87"/>
  <c r="BR82" i="87"/>
  <c r="DD162" i="87"/>
  <c r="DE110" i="87"/>
  <c r="DE82" i="87"/>
  <c r="R98" i="106"/>
  <c r="B102" i="106"/>
  <c r="B103" i="106"/>
  <c r="B155" i="87"/>
  <c r="B24" i="87"/>
  <c r="F162" i="87"/>
  <c r="G110" i="87"/>
  <c r="G82" i="87"/>
  <c r="HI155" i="87"/>
  <c r="EQ162" i="87"/>
  <c r="ER110" i="87"/>
  <c r="ER82" i="87"/>
  <c r="EN162" i="87"/>
  <c r="EO110" i="87"/>
  <c r="EO82" i="87"/>
  <c r="GV155" i="87"/>
  <c r="GS155" i="87"/>
  <c r="HH34" i="115"/>
  <c r="HH41" i="115" s="1"/>
  <c r="HH54" i="115" s="1"/>
  <c r="HH58" i="115" s="1"/>
  <c r="DS155" i="87"/>
  <c r="FZ34" i="115"/>
  <c r="FZ41" i="115" s="1"/>
  <c r="FZ54" i="115" s="1"/>
  <c r="FZ58" i="115" s="1"/>
  <c r="GG34" i="115"/>
  <c r="GG41" i="115" s="1"/>
  <c r="GG54" i="115" s="1"/>
  <c r="GG58" i="115" s="1"/>
  <c r="AB155" i="87"/>
  <c r="DA155" i="87"/>
  <c r="GV34" i="115"/>
  <c r="GV41" i="115" s="1"/>
  <c r="GV54" i="115" s="1"/>
  <c r="GV58" i="115" s="1"/>
  <c r="BH34" i="115"/>
  <c r="BH41" i="115" s="1"/>
  <c r="BH54" i="115" s="1"/>
  <c r="BH58" i="115" s="1"/>
  <c r="AS155" i="87"/>
  <c r="EG162" i="87"/>
  <c r="EH110" i="87"/>
  <c r="EH82" i="87"/>
  <c r="W162" i="87"/>
  <c r="X82" i="87"/>
  <c r="X110" i="87"/>
  <c r="CR155" i="87"/>
  <c r="AB162" i="87"/>
  <c r="AC82" i="87"/>
  <c r="AC110" i="87"/>
  <c r="AI155" i="87"/>
  <c r="AE155" i="87"/>
  <c r="EY162" i="87"/>
  <c r="EZ110" i="87"/>
  <c r="EZ82" i="87"/>
  <c r="W155" i="87"/>
  <c r="EJ162" i="87"/>
  <c r="EK110" i="87"/>
  <c r="EK82" i="87"/>
  <c r="V34" i="115"/>
  <c r="V41" i="115" s="1"/>
  <c r="V54" i="115" s="1"/>
  <c r="V58" i="115" s="1"/>
  <c r="AX155" i="87"/>
  <c r="Z162" i="87"/>
  <c r="AA110" i="87"/>
  <c r="AA82" i="87"/>
  <c r="CG162" i="87"/>
  <c r="CH110" i="87"/>
  <c r="CH82" i="87"/>
  <c r="AG155" i="87"/>
  <c r="CZ155" i="87"/>
  <c r="AL34" i="115"/>
  <c r="AL41" i="115" s="1"/>
  <c r="AL54" i="115" s="1"/>
  <c r="AL58" i="115" s="1"/>
  <c r="BX162" i="87"/>
  <c r="BY82" i="87"/>
  <c r="BY110" i="87"/>
  <c r="DG34" i="115"/>
  <c r="DG41" i="115" s="1"/>
  <c r="DG54" i="115" s="1"/>
  <c r="DG58" i="115" s="1"/>
  <c r="CL162" i="87"/>
  <c r="CM110" i="87"/>
  <c r="CM82" i="87"/>
  <c r="CG155" i="87"/>
  <c r="FG155" i="87"/>
  <c r="BQ155" i="87"/>
  <c r="CC162" i="87"/>
  <c r="CD82" i="87"/>
  <c r="CD110" i="87"/>
  <c r="FL155" i="87"/>
  <c r="FX155" i="87"/>
  <c r="EX155" i="87"/>
  <c r="GY162" i="87"/>
  <c r="GZ82" i="87"/>
  <c r="GZ110" i="87"/>
  <c r="GJ162" i="87"/>
  <c r="GK110" i="87"/>
  <c r="GK82" i="87"/>
  <c r="EI155" i="87"/>
  <c r="GO162" i="87"/>
  <c r="GP82" i="87"/>
  <c r="GP110" i="87"/>
  <c r="CL155" i="87"/>
  <c r="DM155" i="87"/>
  <c r="BV162" i="87"/>
  <c r="BW82" i="87"/>
  <c r="BW110" i="87"/>
  <c r="FT155" i="87"/>
  <c r="BM162" i="87"/>
  <c r="BN110" i="87"/>
  <c r="BN82" i="87"/>
  <c r="GX162" i="87"/>
  <c r="GY82" i="87"/>
  <c r="GY110" i="87"/>
  <c r="BF162" i="87"/>
  <c r="BG110" i="87"/>
  <c r="BG82" i="87"/>
  <c r="CF155" i="87"/>
  <c r="ET162" i="87"/>
  <c r="EU82" i="87"/>
  <c r="EU110" i="87"/>
  <c r="M162" i="87"/>
  <c r="N110" i="87"/>
  <c r="N82" i="87"/>
  <c r="N34" i="115"/>
  <c r="N41" i="115" s="1"/>
  <c r="N54" i="115" s="1"/>
  <c r="N58" i="115" s="1"/>
  <c r="DN155" i="87"/>
  <c r="EH162" i="87"/>
  <c r="EI82" i="87"/>
  <c r="EI110" i="87"/>
  <c r="HF155" i="87"/>
  <c r="DX155" i="87"/>
  <c r="FF155" i="87"/>
  <c r="CK162" i="87"/>
  <c r="CL110" i="87"/>
  <c r="CL82" i="87"/>
  <c r="AC34" i="115"/>
  <c r="AC41" i="115" s="1"/>
  <c r="AC54" i="115" s="1"/>
  <c r="AC58" i="115" s="1"/>
  <c r="FO162" i="87"/>
  <c r="FP82" i="87"/>
  <c r="FP110" i="87"/>
  <c r="GR34" i="115"/>
  <c r="GR41" i="115" s="1"/>
  <c r="GR54" i="115" s="1"/>
  <c r="GR58" i="115" s="1"/>
  <c r="GO155" i="87"/>
  <c r="BW155" i="87"/>
  <c r="FS162" i="87"/>
  <c r="FT82" i="87"/>
  <c r="FT110" i="87"/>
  <c r="FN162" i="87"/>
  <c r="FO82" i="87"/>
  <c r="FO110" i="87"/>
  <c r="GF155" i="87"/>
  <c r="AX34" i="115"/>
  <c r="AX41" i="115" s="1"/>
  <c r="AX54" i="115" s="1"/>
  <c r="AX58" i="115" s="1"/>
  <c r="DI155" i="87"/>
  <c r="GI34" i="115"/>
  <c r="GI41" i="115" s="1"/>
  <c r="GI54" i="115" s="1"/>
  <c r="GI58" i="115" s="1"/>
  <c r="DK162" i="87"/>
  <c r="DL110" i="87"/>
  <c r="DL82" i="87"/>
  <c r="CB162" i="87"/>
  <c r="CC110" i="87"/>
  <c r="CC82" i="87"/>
  <c r="AF155" i="87"/>
  <c r="BD155" i="87"/>
  <c r="FR162" i="87"/>
  <c r="FS110" i="87"/>
  <c r="FS82" i="87"/>
  <c r="GZ162" i="87"/>
  <c r="HA110" i="87"/>
  <c r="HA82" i="87"/>
  <c r="EF162" i="87"/>
  <c r="EG110" i="87"/>
  <c r="EG82" i="87"/>
  <c r="GN155" i="87"/>
  <c r="CW162" i="87"/>
  <c r="CX82" i="87"/>
  <c r="CX110" i="87"/>
  <c r="GT155" i="87"/>
  <c r="GH34" i="115"/>
  <c r="GH41" i="115" s="1"/>
  <c r="GH54" i="115" s="1"/>
  <c r="GH58" i="115" s="1"/>
  <c r="BA162" i="87"/>
  <c r="BB82" i="87"/>
  <c r="BB110" i="87"/>
  <c r="CJ162" i="87"/>
  <c r="CK110" i="87"/>
  <c r="CK82" i="87"/>
  <c r="DE155" i="87"/>
  <c r="ER155" i="87"/>
  <c r="GU162" i="87"/>
  <c r="GV82" i="87"/>
  <c r="GV110" i="87"/>
  <c r="GR162" i="87"/>
  <c r="GS82" i="87"/>
  <c r="GS110" i="87"/>
  <c r="DR162" i="87"/>
  <c r="DS82" i="87"/>
  <c r="DS110" i="87"/>
  <c r="AA162" i="87"/>
  <c r="AB110" i="87"/>
  <c r="AB82" i="87"/>
  <c r="CZ162" i="87"/>
  <c r="DA82" i="87"/>
  <c r="DA110" i="87"/>
  <c r="GA155" i="87"/>
  <c r="BJ34" i="115"/>
  <c r="BJ41" i="115" s="1"/>
  <c r="BJ54" i="115" s="1"/>
  <c r="BJ58" i="115" s="1"/>
  <c r="CE162" i="87"/>
  <c r="CF82" i="87"/>
  <c r="CF110" i="87"/>
  <c r="X155" i="87"/>
  <c r="GG155" i="87"/>
  <c r="AC155" i="87"/>
  <c r="FI162" i="87"/>
  <c r="FJ82" i="87"/>
  <c r="FJ110" i="87"/>
  <c r="HI34" i="115"/>
  <c r="HI41" i="115" s="1"/>
  <c r="HI54" i="115" s="1"/>
  <c r="HI58" i="115" s="1"/>
  <c r="DS34" i="115"/>
  <c r="DS41" i="115" s="1"/>
  <c r="DS54" i="115" s="1"/>
  <c r="DS58" i="115" s="1"/>
  <c r="DQ34" i="115"/>
  <c r="DQ41" i="115" s="1"/>
  <c r="DQ54" i="115" s="1"/>
  <c r="DQ58" i="115" s="1"/>
  <c r="ET34" i="115"/>
  <c r="ET41" i="115" s="1"/>
  <c r="ET54" i="115" s="1"/>
  <c r="ET58" i="115" s="1"/>
  <c r="FV34" i="115"/>
  <c r="FV41" i="115" s="1"/>
  <c r="FV54" i="115" s="1"/>
  <c r="FV58" i="115" s="1"/>
  <c r="FV162" i="87"/>
  <c r="FW82" i="87"/>
  <c r="FW110" i="87"/>
  <c r="HF34" i="115"/>
  <c r="HF41" i="115" s="1"/>
  <c r="HF54" i="115" s="1"/>
  <c r="HF58" i="115" s="1"/>
  <c r="V162" i="87"/>
  <c r="W110" i="87"/>
  <c r="W82" i="87"/>
  <c r="EK155" i="87"/>
  <c r="BB34" i="115"/>
  <c r="BB41" i="115" s="1"/>
  <c r="BB54" i="115" s="1"/>
  <c r="BB58" i="115" s="1"/>
  <c r="AA155" i="87"/>
  <c r="GC155" i="87"/>
  <c r="CY162" i="87"/>
  <c r="CZ82" i="87"/>
  <c r="CZ110" i="87"/>
  <c r="AW34" i="115"/>
  <c r="AW41" i="115" s="1"/>
  <c r="AW54" i="115" s="1"/>
  <c r="AW58" i="115" s="1"/>
  <c r="CA34" i="115"/>
  <c r="CA41" i="115" s="1"/>
  <c r="CA54" i="115" s="1"/>
  <c r="CA58" i="115" s="1"/>
  <c r="ED155" i="87"/>
  <c r="CM155" i="87"/>
  <c r="GC162" i="87"/>
  <c r="GD82" i="87"/>
  <c r="GD110" i="87"/>
  <c r="FF162" i="87"/>
  <c r="FG110" i="87"/>
  <c r="FG82" i="87"/>
  <c r="CP162" i="87"/>
  <c r="CQ110" i="87"/>
  <c r="CQ82" i="87"/>
  <c r="BP162" i="87"/>
  <c r="BQ110" i="87"/>
  <c r="BQ82" i="87"/>
  <c r="CF34" i="115"/>
  <c r="CF41" i="115" s="1"/>
  <c r="CF54" i="115" s="1"/>
  <c r="CF58" i="115" s="1"/>
  <c r="FQ162" i="87"/>
  <c r="FR110" i="87"/>
  <c r="FR82" i="87"/>
  <c r="FK162" i="87"/>
  <c r="FL110" i="87"/>
  <c r="FL82" i="87"/>
  <c r="DY162" i="87"/>
  <c r="DZ110" i="87"/>
  <c r="DZ82" i="87"/>
  <c r="EW34" i="115"/>
  <c r="EW41" i="115" s="1"/>
  <c r="EW54" i="115" s="1"/>
  <c r="EW58" i="115" s="1"/>
  <c r="GR155" i="87"/>
  <c r="AV34" i="115"/>
  <c r="AV41" i="115" s="1"/>
  <c r="AV54" i="115" s="1"/>
  <c r="AV58" i="115" s="1"/>
  <c r="FW162" i="87"/>
  <c r="FX82" i="87"/>
  <c r="FX110" i="87"/>
  <c r="CY34" i="115"/>
  <c r="CY41" i="115" s="1"/>
  <c r="CY54" i="115" s="1"/>
  <c r="CY58" i="115" s="1"/>
  <c r="F34" i="115"/>
  <c r="F41" i="115" s="1"/>
  <c r="F54" i="115" s="1"/>
  <c r="F58" i="115" s="1"/>
  <c r="BI61" i="115" l="1"/>
  <c r="DJ61" i="115"/>
  <c r="GF61" i="115"/>
  <c r="DH61" i="115"/>
  <c r="EA61" i="115"/>
  <c r="CU61" i="115"/>
  <c r="DP80" i="87"/>
  <c r="DP81" i="87" s="1"/>
  <c r="DP83" i="87" s="1"/>
  <c r="DP111" i="87"/>
  <c r="DP107" i="87"/>
  <c r="DP108" i="87" s="1"/>
  <c r="DP31" i="87"/>
  <c r="DP41" i="87" s="1"/>
  <c r="BA62" i="115"/>
  <c r="BA63" i="115"/>
  <c r="GQ62" i="115"/>
  <c r="GQ63" i="115"/>
  <c r="DD61" i="115"/>
  <c r="GI107" i="87"/>
  <c r="GI108" i="87" s="1"/>
  <c r="GI111" i="87"/>
  <c r="GI80" i="87"/>
  <c r="GI81" i="87" s="1"/>
  <c r="GI83" i="87" s="1"/>
  <c r="GI31" i="87"/>
  <c r="GI41" i="87" s="1"/>
  <c r="DV61" i="115"/>
  <c r="EQ61" i="115"/>
  <c r="GB111" i="87"/>
  <c r="GB80" i="87"/>
  <c r="GB81" i="87" s="1"/>
  <c r="GB83" i="87" s="1"/>
  <c r="GB107" i="87"/>
  <c r="GB108" i="87" s="1"/>
  <c r="GB31" i="87"/>
  <c r="GB41" i="87" s="1"/>
  <c r="J61" i="115"/>
  <c r="FW62" i="115"/>
  <c r="FW63" i="115"/>
  <c r="F107" i="87"/>
  <c r="F108" i="87" s="1"/>
  <c r="F80" i="87"/>
  <c r="F81" i="87" s="1"/>
  <c r="F83" i="87" s="1"/>
  <c r="F111" i="87"/>
  <c r="F31" i="87"/>
  <c r="F41" i="87" s="1"/>
  <c r="EM61" i="115"/>
  <c r="J111" i="87"/>
  <c r="J107" i="87"/>
  <c r="J108" i="87" s="1"/>
  <c r="J80" i="87"/>
  <c r="J81" i="87" s="1"/>
  <c r="J83" i="87" s="1"/>
  <c r="J31" i="87"/>
  <c r="J41" i="87" s="1"/>
  <c r="BM63" i="115"/>
  <c r="BM62" i="115"/>
  <c r="AJ111" i="87"/>
  <c r="AJ80" i="87"/>
  <c r="AJ81" i="87" s="1"/>
  <c r="AJ83" i="87" s="1"/>
  <c r="AJ107" i="87"/>
  <c r="AJ108" i="87" s="1"/>
  <c r="AJ31" i="87"/>
  <c r="AJ41" i="87" s="1"/>
  <c r="EX61" i="115"/>
  <c r="FN61" i="115"/>
  <c r="DJ80" i="87"/>
  <c r="DJ81" i="87" s="1"/>
  <c r="DJ83" i="87" s="1"/>
  <c r="DJ111" i="87"/>
  <c r="DJ107" i="87"/>
  <c r="DJ108" i="87" s="1"/>
  <c r="DJ31" i="87"/>
  <c r="DJ41" i="87" s="1"/>
  <c r="CH61" i="115"/>
  <c r="BO111" i="87"/>
  <c r="BO80" i="87"/>
  <c r="BO81" i="87" s="1"/>
  <c r="BO83" i="87" s="1"/>
  <c r="BO107" i="87"/>
  <c r="BO108" i="87" s="1"/>
  <c r="BO31" i="87"/>
  <c r="BO41" i="87" s="1"/>
  <c r="CY80" i="87"/>
  <c r="CY81" i="87" s="1"/>
  <c r="CY83" i="87" s="1"/>
  <c r="CY107" i="87"/>
  <c r="CY108" i="87" s="1"/>
  <c r="CY111" i="87"/>
  <c r="CY31" i="87"/>
  <c r="CY41" i="87" s="1"/>
  <c r="HG107" i="87"/>
  <c r="HG108" i="87" s="1"/>
  <c r="HG80" i="87"/>
  <c r="HG81" i="87" s="1"/>
  <c r="HG83" i="87" s="1"/>
  <c r="HG111" i="87"/>
  <c r="HG31" i="87"/>
  <c r="HG41" i="87" s="1"/>
  <c r="BG80" i="87"/>
  <c r="BG81" i="87" s="1"/>
  <c r="BG83" i="87" s="1"/>
  <c r="BG107" i="87"/>
  <c r="BG108" i="87" s="1"/>
  <c r="BG111" i="87"/>
  <c r="BG31" i="87"/>
  <c r="BG41" i="87" s="1"/>
  <c r="DC61" i="115"/>
  <c r="CQ107" i="87"/>
  <c r="CQ108" i="87" s="1"/>
  <c r="CQ80" i="87"/>
  <c r="CQ81" i="87" s="1"/>
  <c r="CQ83" i="87" s="1"/>
  <c r="CQ111" i="87"/>
  <c r="CQ31" i="87"/>
  <c r="CQ41" i="87" s="1"/>
  <c r="FS111" i="87"/>
  <c r="FS80" i="87"/>
  <c r="FS81" i="87" s="1"/>
  <c r="FS83" i="87" s="1"/>
  <c r="FS107" i="87"/>
  <c r="FS108" i="87" s="1"/>
  <c r="FS31" i="87"/>
  <c r="FS41" i="87" s="1"/>
  <c r="BX63" i="115"/>
  <c r="BX62" i="115"/>
  <c r="AP80" i="87"/>
  <c r="AP81" i="87" s="1"/>
  <c r="AP83" i="87" s="1"/>
  <c r="AP111" i="87"/>
  <c r="AP107" i="87"/>
  <c r="AP108" i="87" s="1"/>
  <c r="AP31" i="87"/>
  <c r="AP41" i="87" s="1"/>
  <c r="GZ111" i="87"/>
  <c r="GZ80" i="87"/>
  <c r="GZ81" i="87" s="1"/>
  <c r="GZ83" i="87" s="1"/>
  <c r="GZ107" i="87"/>
  <c r="GZ108" i="87" s="1"/>
  <c r="GZ31" i="87"/>
  <c r="GZ41" i="87" s="1"/>
  <c r="CD107" i="87"/>
  <c r="CD108" i="87" s="1"/>
  <c r="CD111" i="87"/>
  <c r="CD80" i="87"/>
  <c r="CD81" i="87" s="1"/>
  <c r="CD83" i="87" s="1"/>
  <c r="CD31" i="87"/>
  <c r="CD41" i="87" s="1"/>
  <c r="AV61" i="115"/>
  <c r="AW61" i="115"/>
  <c r="BB61" i="115"/>
  <c r="FP63" i="115"/>
  <c r="FP62" i="115"/>
  <c r="BD111" i="87"/>
  <c r="BD107" i="87"/>
  <c r="BD108" i="87" s="1"/>
  <c r="BD80" i="87"/>
  <c r="BD81" i="87" s="1"/>
  <c r="BD83" i="87" s="1"/>
  <c r="BD31" i="87"/>
  <c r="BD41" i="87" s="1"/>
  <c r="FF80" i="87"/>
  <c r="FF81" i="87" s="1"/>
  <c r="FF83" i="87" s="1"/>
  <c r="FF111" i="87"/>
  <c r="FF107" i="87"/>
  <c r="FF108" i="87" s="1"/>
  <c r="FF31" i="87"/>
  <c r="FF41" i="87" s="1"/>
  <c r="CG111" i="87"/>
  <c r="CG107" i="87"/>
  <c r="CG108" i="87" s="1"/>
  <c r="CG80" i="87"/>
  <c r="CG81" i="87" s="1"/>
  <c r="CG83" i="87" s="1"/>
  <c r="CG31" i="87"/>
  <c r="CG41" i="87" s="1"/>
  <c r="AJ62" i="115"/>
  <c r="AJ63" i="115"/>
  <c r="AL61" i="115"/>
  <c r="AB107" i="87"/>
  <c r="AB108" i="87" s="1"/>
  <c r="AB111" i="87"/>
  <c r="AB80" i="87"/>
  <c r="AB81" i="87" s="1"/>
  <c r="AB83" i="87" s="1"/>
  <c r="AB31" i="87"/>
  <c r="AB41" i="87" s="1"/>
  <c r="AL111" i="87"/>
  <c r="AL107" i="87"/>
  <c r="AL80" i="87"/>
  <c r="AL81" i="87" s="1"/>
  <c r="AL83" i="87" s="1"/>
  <c r="AL31" i="87"/>
  <c r="AL41" i="87" s="1"/>
  <c r="U61" i="115"/>
  <c r="GS62" i="115"/>
  <c r="GS63" i="115"/>
  <c r="BY61" i="115"/>
  <c r="BF61" i="115"/>
  <c r="EH107" i="87"/>
  <c r="EH108" i="87" s="1"/>
  <c r="EH80" i="87"/>
  <c r="EH81" i="87" s="1"/>
  <c r="EH83" i="87" s="1"/>
  <c r="EH111" i="87"/>
  <c r="EH31" i="87"/>
  <c r="EH41" i="87" s="1"/>
  <c r="DX61" i="115"/>
  <c r="EA111" i="87"/>
  <c r="EA107" i="87"/>
  <c r="EA108" i="87" s="1"/>
  <c r="EA80" i="87"/>
  <c r="EA81" i="87" s="1"/>
  <c r="EA83" i="87" s="1"/>
  <c r="EA31" i="87"/>
  <c r="EA41" i="87" s="1"/>
  <c r="BD61" i="115"/>
  <c r="FM111" i="87"/>
  <c r="FM107" i="87"/>
  <c r="FM108" i="87" s="1"/>
  <c r="FM80" i="87"/>
  <c r="FM81" i="87" s="1"/>
  <c r="FM83" i="87" s="1"/>
  <c r="FM31" i="87"/>
  <c r="FM41" i="87" s="1"/>
  <c r="DF61" i="115"/>
  <c r="FP80" i="87"/>
  <c r="FP81" i="87" s="1"/>
  <c r="FP83" i="87" s="1"/>
  <c r="FP107" i="87"/>
  <c r="FP108" i="87" s="1"/>
  <c r="FP111" i="87"/>
  <c r="FP31" i="87"/>
  <c r="FP41" i="87" s="1"/>
  <c r="FO61" i="115"/>
  <c r="DK80" i="87"/>
  <c r="DK81" i="87" s="1"/>
  <c r="DK83" i="87" s="1"/>
  <c r="DK111" i="87"/>
  <c r="DK107" i="87"/>
  <c r="DK108" i="87" s="1"/>
  <c r="DK31" i="87"/>
  <c r="DK41" i="87" s="1"/>
  <c r="O111" i="87"/>
  <c r="O107" i="87"/>
  <c r="O108" i="87" s="1"/>
  <c r="O80" i="87"/>
  <c r="O81" i="87" s="1"/>
  <c r="O83" i="87" s="1"/>
  <c r="O31" i="87"/>
  <c r="O41" i="87" s="1"/>
  <c r="DL63" i="115"/>
  <c r="DL62" i="115"/>
  <c r="GL62" i="115"/>
  <c r="GL63" i="115"/>
  <c r="EB61" i="115"/>
  <c r="EI63" i="115"/>
  <c r="EI62" i="115"/>
  <c r="V111" i="87"/>
  <c r="V80" i="87"/>
  <c r="V81" i="87" s="1"/>
  <c r="V83" i="87" s="1"/>
  <c r="V107" i="87"/>
  <c r="V108" i="87" s="1"/>
  <c r="V31" i="87"/>
  <c r="V41" i="87" s="1"/>
  <c r="GD62" i="115"/>
  <c r="GD63" i="115"/>
  <c r="BP80" i="87"/>
  <c r="BP81" i="87" s="1"/>
  <c r="BP83" i="87" s="1"/>
  <c r="BP107" i="87"/>
  <c r="BP108" i="87" s="1"/>
  <c r="BP111" i="87"/>
  <c r="BP31" i="87"/>
  <c r="BP41" i="87" s="1"/>
  <c r="X61" i="115"/>
  <c r="CS111" i="87"/>
  <c r="CS107" i="87"/>
  <c r="CS108" i="87" s="1"/>
  <c r="CS80" i="87"/>
  <c r="CS81" i="87" s="1"/>
  <c r="CS83" i="87" s="1"/>
  <c r="CS31" i="87"/>
  <c r="CS41" i="87" s="1"/>
  <c r="CI111" i="87"/>
  <c r="CI107" i="87"/>
  <c r="CI108" i="87" s="1"/>
  <c r="CI80" i="87"/>
  <c r="CI81" i="87" s="1"/>
  <c r="CI83" i="87" s="1"/>
  <c r="CI31" i="87"/>
  <c r="CI41" i="87" s="1"/>
  <c r="EG61" i="115"/>
  <c r="N111" i="87"/>
  <c r="N107" i="87"/>
  <c r="N80" i="87"/>
  <c r="N81" i="87" s="1"/>
  <c r="N83" i="87" s="1"/>
  <c r="N31" i="87"/>
  <c r="N41" i="87" s="1"/>
  <c r="C63" i="115"/>
  <c r="C62" i="115"/>
  <c r="EJ111" i="87"/>
  <c r="EJ107" i="87"/>
  <c r="EJ108" i="87" s="1"/>
  <c r="EJ80" i="87"/>
  <c r="EJ81" i="87" s="1"/>
  <c r="EJ83" i="87" s="1"/>
  <c r="EJ31" i="87"/>
  <c r="EJ41" i="87" s="1"/>
  <c r="AA63" i="115"/>
  <c r="AA62" i="115"/>
  <c r="BV61" i="115"/>
  <c r="CU111" i="87"/>
  <c r="CU107" i="87"/>
  <c r="CU108" i="87" s="1"/>
  <c r="CU80" i="87"/>
  <c r="CU81" i="87" s="1"/>
  <c r="CU83" i="87" s="1"/>
  <c r="CU31" i="87"/>
  <c r="CU41" i="87" s="1"/>
  <c r="FY111" i="87"/>
  <c r="FY107" i="87"/>
  <c r="FY108" i="87" s="1"/>
  <c r="FY80" i="87"/>
  <c r="FY81" i="87" s="1"/>
  <c r="FY83" i="87" s="1"/>
  <c r="FY31" i="87"/>
  <c r="FY41" i="87" s="1"/>
  <c r="U107" i="87"/>
  <c r="U108" i="87" s="1"/>
  <c r="U80" i="87"/>
  <c r="U81" i="87" s="1"/>
  <c r="U83" i="87" s="1"/>
  <c r="U111" i="87"/>
  <c r="U31" i="87"/>
  <c r="U41" i="87" s="1"/>
  <c r="BH107" i="87"/>
  <c r="BH108" i="87" s="1"/>
  <c r="BH111" i="87"/>
  <c r="BH80" i="87"/>
  <c r="BH81" i="87" s="1"/>
  <c r="BH83" i="87" s="1"/>
  <c r="BH31" i="87"/>
  <c r="BH41" i="87" s="1"/>
  <c r="Y63" i="115"/>
  <c r="Y62" i="115"/>
  <c r="CZ80" i="87"/>
  <c r="CZ81" i="87" s="1"/>
  <c r="CZ83" i="87" s="1"/>
  <c r="CZ111" i="87"/>
  <c r="CZ107" i="87"/>
  <c r="CZ108" i="87" s="1"/>
  <c r="CZ31" i="87"/>
  <c r="CZ41" i="87" s="1"/>
  <c r="CM61" i="115"/>
  <c r="GV80" i="87"/>
  <c r="GV81" i="87" s="1"/>
  <c r="GV83" i="87" s="1"/>
  <c r="GV111" i="87"/>
  <c r="GV107" i="87"/>
  <c r="GV108" i="87" s="1"/>
  <c r="GV31" i="87"/>
  <c r="GV41" i="87" s="1"/>
  <c r="HI111" i="87"/>
  <c r="HI80" i="87"/>
  <c r="HI81" i="87" s="1"/>
  <c r="HI83" i="87" s="1"/>
  <c r="HI107" i="87"/>
  <c r="HI108" i="87" s="1"/>
  <c r="HI31" i="87"/>
  <c r="HI41" i="87" s="1"/>
  <c r="CX61" i="115"/>
  <c r="HA80" i="87"/>
  <c r="HA81" i="87" s="1"/>
  <c r="HA83" i="87" s="1"/>
  <c r="HA107" i="87"/>
  <c r="HA108" i="87" s="1"/>
  <c r="HA111" i="87"/>
  <c r="HA31" i="87"/>
  <c r="HA41" i="87" s="1"/>
  <c r="DW111" i="87"/>
  <c r="DW80" i="87"/>
  <c r="DW81" i="87" s="1"/>
  <c r="DW83" i="87" s="1"/>
  <c r="DW107" i="87"/>
  <c r="DW108" i="87" s="1"/>
  <c r="DW31" i="87"/>
  <c r="DW41" i="87" s="1"/>
  <c r="D61" i="115"/>
  <c r="DL80" i="87"/>
  <c r="DL81" i="87" s="1"/>
  <c r="DL83" i="87" s="1"/>
  <c r="DL111" i="87"/>
  <c r="DL107" i="87"/>
  <c r="DL108" i="87" s="1"/>
  <c r="DL31" i="87"/>
  <c r="DL41" i="87" s="1"/>
  <c r="I80" i="87"/>
  <c r="I81" i="87" s="1"/>
  <c r="I83" i="87" s="1"/>
  <c r="I111" i="87"/>
  <c r="I107" i="87"/>
  <c r="I108" i="87" s="1"/>
  <c r="I31" i="87"/>
  <c r="I41" i="87" s="1"/>
  <c r="BA111" i="87"/>
  <c r="BA107" i="87"/>
  <c r="BA108" i="87" s="1"/>
  <c r="BA80" i="87"/>
  <c r="BA81" i="87" s="1"/>
  <c r="BA83" i="87" s="1"/>
  <c r="BA31" i="87"/>
  <c r="BA41" i="87" s="1"/>
  <c r="EF61" i="115"/>
  <c r="GO62" i="115"/>
  <c r="GO63" i="115"/>
  <c r="GC61" i="115"/>
  <c r="R61" i="115"/>
  <c r="EE61" i="115"/>
  <c r="FD80" i="87"/>
  <c r="FD81" i="87" s="1"/>
  <c r="FD83" i="87" s="1"/>
  <c r="FD107" i="87"/>
  <c r="FD108" i="87" s="1"/>
  <c r="FD111" i="87"/>
  <c r="FD31" i="87"/>
  <c r="FD41" i="87" s="1"/>
  <c r="CQ61" i="115"/>
  <c r="HB80" i="87"/>
  <c r="HB81" i="87" s="1"/>
  <c r="HB83" i="87" s="1"/>
  <c r="HB107" i="87"/>
  <c r="HB108" i="87" s="1"/>
  <c r="HB111" i="87"/>
  <c r="HB31" i="87"/>
  <c r="HB41" i="87" s="1"/>
  <c r="U98" i="109"/>
  <c r="U100" i="109" s="1"/>
  <c r="T100" i="109"/>
  <c r="GP62" i="115"/>
  <c r="GP63" i="115"/>
  <c r="AZ62" i="115"/>
  <c r="AZ63" i="115"/>
  <c r="HC80" i="87"/>
  <c r="HC81" i="87" s="1"/>
  <c r="HC83" i="87" s="1"/>
  <c r="HC107" i="87"/>
  <c r="HC108" i="87" s="1"/>
  <c r="HC111" i="87"/>
  <c r="HC31" i="87"/>
  <c r="HC41" i="87" s="1"/>
  <c r="HD63" i="115"/>
  <c r="HD62" i="115"/>
  <c r="W98" i="112"/>
  <c r="W100" i="112" s="1"/>
  <c r="AF62" i="115"/>
  <c r="AF63" i="115"/>
  <c r="CI63" i="115"/>
  <c r="CI62" i="115"/>
  <c r="FY61" i="115"/>
  <c r="H80" i="87"/>
  <c r="H81" i="87" s="1"/>
  <c r="H83" i="87" s="1"/>
  <c r="H107" i="87"/>
  <c r="H108" i="87" s="1"/>
  <c r="H111" i="87"/>
  <c r="H31" i="87"/>
  <c r="H41" i="87" s="1"/>
  <c r="BT61" i="115"/>
  <c r="EU61" i="115"/>
  <c r="EL61" i="115"/>
  <c r="DB63" i="115"/>
  <c r="DB62" i="115"/>
  <c r="E107" i="87"/>
  <c r="E108" i="87" s="1"/>
  <c r="E80" i="87"/>
  <c r="E81" i="87" s="1"/>
  <c r="E83" i="87" s="1"/>
  <c r="E31" i="87"/>
  <c r="E41" i="87" s="1"/>
  <c r="E111" i="87"/>
  <c r="L111" i="87"/>
  <c r="L107" i="87"/>
  <c r="L108" i="87" s="1"/>
  <c r="L80" i="87"/>
  <c r="L81" i="87" s="1"/>
  <c r="L83" i="87" s="1"/>
  <c r="L31" i="87"/>
  <c r="L41" i="87" s="1"/>
  <c r="AD61" i="115"/>
  <c r="DN61" i="115"/>
  <c r="EC80" i="87"/>
  <c r="EC81" i="87" s="1"/>
  <c r="EC83" i="87" s="1"/>
  <c r="EC107" i="87"/>
  <c r="EC108" i="87" s="1"/>
  <c r="EC111" i="87"/>
  <c r="EC31" i="87"/>
  <c r="EC41" i="87" s="1"/>
  <c r="EV80" i="87"/>
  <c r="EV81" i="87" s="1"/>
  <c r="EV83" i="87" s="1"/>
  <c r="EV111" i="87"/>
  <c r="EV107" i="87"/>
  <c r="EV108" i="87" s="1"/>
  <c r="EV31" i="87"/>
  <c r="EV41" i="87" s="1"/>
  <c r="CP61" i="115"/>
  <c r="AR107" i="87"/>
  <c r="AR108" i="87" s="1"/>
  <c r="AR80" i="87"/>
  <c r="AR81" i="87" s="1"/>
  <c r="AR83" i="87" s="1"/>
  <c r="AR111" i="87"/>
  <c r="AR31" i="87"/>
  <c r="AR41" i="87" s="1"/>
  <c r="EK61" i="115"/>
  <c r="FG61" i="115"/>
  <c r="EV61" i="115"/>
  <c r="K61" i="115"/>
  <c r="BN80" i="87"/>
  <c r="BN81" i="87" s="1"/>
  <c r="BN83" i="87" s="1"/>
  <c r="BN107" i="87"/>
  <c r="BN108" i="87" s="1"/>
  <c r="BN111" i="87"/>
  <c r="BN31" i="87"/>
  <c r="BN41" i="87" s="1"/>
  <c r="AD107" i="87"/>
  <c r="AD108" i="87" s="1"/>
  <c r="AD80" i="87"/>
  <c r="AD81" i="87" s="1"/>
  <c r="AD83" i="87" s="1"/>
  <c r="AD111" i="87"/>
  <c r="AD31" i="87"/>
  <c r="AD41" i="87" s="1"/>
  <c r="L62" i="115"/>
  <c r="L63" i="115"/>
  <c r="DO63" i="115"/>
  <c r="DO62" i="115"/>
  <c r="BW111" i="87"/>
  <c r="BW107" i="87"/>
  <c r="BW108" i="87" s="1"/>
  <c r="BW80" i="87"/>
  <c r="BW81" i="87" s="1"/>
  <c r="BW83" i="87" s="1"/>
  <c r="BW31" i="87"/>
  <c r="BW41" i="87" s="1"/>
  <c r="GR111" i="87"/>
  <c r="GR107" i="87"/>
  <c r="GR108" i="87" s="1"/>
  <c r="GR80" i="87"/>
  <c r="GR81" i="87" s="1"/>
  <c r="GR83" i="87" s="1"/>
  <c r="GR31" i="87"/>
  <c r="GR41" i="87" s="1"/>
  <c r="FV61" i="115"/>
  <c r="DE111" i="87"/>
  <c r="DE107" i="87"/>
  <c r="DE108" i="87" s="1"/>
  <c r="DE80" i="87"/>
  <c r="DE81" i="87" s="1"/>
  <c r="DE83" i="87" s="1"/>
  <c r="DE31" i="87"/>
  <c r="DE41" i="87" s="1"/>
  <c r="AF80" i="87"/>
  <c r="AF81" i="87" s="1"/>
  <c r="AF83" i="87" s="1"/>
  <c r="AF107" i="87"/>
  <c r="AF108" i="87" s="1"/>
  <c r="AF111" i="87"/>
  <c r="AF31" i="87"/>
  <c r="AF41" i="87" s="1"/>
  <c r="AC61" i="115"/>
  <c r="BR62" i="115"/>
  <c r="BR63" i="115"/>
  <c r="EI107" i="87"/>
  <c r="EI108" i="87" s="1"/>
  <c r="EI80" i="87"/>
  <c r="EI81" i="87" s="1"/>
  <c r="EI83" i="87" s="1"/>
  <c r="EI111" i="87"/>
  <c r="EI31" i="87"/>
  <c r="EI41" i="87" s="1"/>
  <c r="EX107" i="87"/>
  <c r="EX108" i="87" s="1"/>
  <c r="EX111" i="87"/>
  <c r="EX80" i="87"/>
  <c r="EX81" i="87" s="1"/>
  <c r="EX83" i="87" s="1"/>
  <c r="EX31" i="87"/>
  <c r="EX41" i="87" s="1"/>
  <c r="AE61" i="115"/>
  <c r="DG61" i="115"/>
  <c r="AH61" i="115"/>
  <c r="CR111" i="87"/>
  <c r="CR80" i="87"/>
  <c r="CR81" i="87" s="1"/>
  <c r="CR83" i="87" s="1"/>
  <c r="CR107" i="87"/>
  <c r="CR108" i="87" s="1"/>
  <c r="CR31" i="87"/>
  <c r="CR41" i="87" s="1"/>
  <c r="AS107" i="87"/>
  <c r="AS108" i="87" s="1"/>
  <c r="AS111" i="87"/>
  <c r="AS80" i="87"/>
  <c r="AS81" i="87" s="1"/>
  <c r="AS83" i="87" s="1"/>
  <c r="AS31" i="87"/>
  <c r="AS41" i="87" s="1"/>
  <c r="GG61" i="115"/>
  <c r="R100" i="106"/>
  <c r="S98" i="106"/>
  <c r="CC80" i="87"/>
  <c r="CC81" i="87" s="1"/>
  <c r="CC83" i="87" s="1"/>
  <c r="CC111" i="87"/>
  <c r="CC107" i="87"/>
  <c r="CC108" i="87" s="1"/>
  <c r="CC31" i="87"/>
  <c r="CC41" i="87" s="1"/>
  <c r="DC80" i="87"/>
  <c r="DC81" i="87" s="1"/>
  <c r="DC83" i="87" s="1"/>
  <c r="DC107" i="87"/>
  <c r="DC108" i="87" s="1"/>
  <c r="DC111" i="87"/>
  <c r="DC31" i="87"/>
  <c r="DC41" i="87" s="1"/>
  <c r="BB80" i="87"/>
  <c r="BB81" i="87" s="1"/>
  <c r="BB83" i="87" s="1"/>
  <c r="BB111" i="87"/>
  <c r="BB107" i="87"/>
  <c r="BB108" i="87" s="1"/>
  <c r="BB31" i="87"/>
  <c r="BB41" i="87" s="1"/>
  <c r="FU61" i="115"/>
  <c r="CJ111" i="87"/>
  <c r="CJ80" i="87"/>
  <c r="CJ81" i="87" s="1"/>
  <c r="CJ83" i="87" s="1"/>
  <c r="CJ107" i="87"/>
  <c r="CJ108" i="87" s="1"/>
  <c r="CJ31" i="87"/>
  <c r="CJ41" i="87" s="1"/>
  <c r="R107" i="87"/>
  <c r="R108" i="87" s="1"/>
  <c r="R80" i="87"/>
  <c r="R81" i="87" s="1"/>
  <c r="R83" i="87" s="1"/>
  <c r="R111" i="87"/>
  <c r="R31" i="87"/>
  <c r="R41" i="87" s="1"/>
  <c r="BU80" i="87"/>
  <c r="BU81" i="87" s="1"/>
  <c r="BU83" i="87" s="1"/>
  <c r="BU111" i="87"/>
  <c r="BU107" i="87"/>
  <c r="BU108" i="87" s="1"/>
  <c r="BU31" i="87"/>
  <c r="BU41" i="87" s="1"/>
  <c r="BC107" i="87"/>
  <c r="BC108" i="87" s="1"/>
  <c r="BC111" i="87"/>
  <c r="BC80" i="87"/>
  <c r="BC81" i="87" s="1"/>
  <c r="BC83" i="87" s="1"/>
  <c r="BC31" i="87"/>
  <c r="BC41" i="87" s="1"/>
  <c r="CC62" i="115"/>
  <c r="CC63" i="115"/>
  <c r="DB107" i="87"/>
  <c r="DB108" i="87" s="1"/>
  <c r="DB111" i="87"/>
  <c r="DB80" i="87"/>
  <c r="DB81" i="87" s="1"/>
  <c r="DB83" i="87" s="1"/>
  <c r="DB31" i="87"/>
  <c r="DB41" i="87" s="1"/>
  <c r="FL62" i="115"/>
  <c r="FL63" i="115"/>
  <c r="FR61" i="115"/>
  <c r="AK80" i="87"/>
  <c r="AK81" i="87" s="1"/>
  <c r="AK83" i="87" s="1"/>
  <c r="AK107" i="87"/>
  <c r="AK108" i="87" s="1"/>
  <c r="AK111" i="87"/>
  <c r="AK31" i="87"/>
  <c r="AK41" i="87" s="1"/>
  <c r="GZ61" i="115"/>
  <c r="CE62" i="115"/>
  <c r="CE63" i="115"/>
  <c r="GH107" i="87"/>
  <c r="GH108" i="87" s="1"/>
  <c r="GH80" i="87"/>
  <c r="GH81" i="87" s="1"/>
  <c r="GH83" i="87" s="1"/>
  <c r="GH111" i="87"/>
  <c r="GH31" i="87"/>
  <c r="GH41" i="87" s="1"/>
  <c r="CO107" i="87"/>
  <c r="CO108" i="87" s="1"/>
  <c r="CO111" i="87"/>
  <c r="CO80" i="87"/>
  <c r="CO81" i="87" s="1"/>
  <c r="CO83" i="87" s="1"/>
  <c r="CO31" i="87"/>
  <c r="CO41" i="87" s="1"/>
  <c r="I61" i="115"/>
  <c r="GJ80" i="87"/>
  <c r="GJ81" i="87" s="1"/>
  <c r="GJ83" i="87" s="1"/>
  <c r="GJ111" i="87"/>
  <c r="GJ107" i="87"/>
  <c r="GJ108" i="87" s="1"/>
  <c r="GJ31" i="87"/>
  <c r="GJ41" i="87" s="1"/>
  <c r="DD80" i="87"/>
  <c r="DD81" i="87" s="1"/>
  <c r="DD83" i="87" s="1"/>
  <c r="DD111" i="87"/>
  <c r="DD107" i="87"/>
  <c r="DD108" i="87" s="1"/>
  <c r="DD31" i="87"/>
  <c r="DD41" i="87" s="1"/>
  <c r="FK107" i="87"/>
  <c r="FK108" i="87" s="1"/>
  <c r="FK111" i="87"/>
  <c r="FK80" i="87"/>
  <c r="FK81" i="87" s="1"/>
  <c r="FK83" i="87" s="1"/>
  <c r="FK31" i="87"/>
  <c r="FK41" i="87" s="1"/>
  <c r="DU111" i="87"/>
  <c r="DU80" i="87"/>
  <c r="DU81" i="87" s="1"/>
  <c r="DU83" i="87" s="1"/>
  <c r="DU107" i="87"/>
  <c r="DU108" i="87" s="1"/>
  <c r="DU31" i="87"/>
  <c r="DU41" i="87" s="1"/>
  <c r="DW61" i="115"/>
  <c r="FI61" i="115"/>
  <c r="DO111" i="87"/>
  <c r="DO107" i="87"/>
  <c r="DO108" i="87" s="1"/>
  <c r="DO80" i="87"/>
  <c r="DO81" i="87" s="1"/>
  <c r="DO83" i="87" s="1"/>
  <c r="DO31" i="87"/>
  <c r="DO41" i="87" s="1"/>
  <c r="EL111" i="87"/>
  <c r="EL107" i="87"/>
  <c r="EL108" i="87" s="1"/>
  <c r="EL80" i="87"/>
  <c r="EL81" i="87" s="1"/>
  <c r="EL83" i="87" s="1"/>
  <c r="EL31" i="87"/>
  <c r="EL41" i="87" s="1"/>
  <c r="CD61" i="115"/>
  <c r="BL61" i="115"/>
  <c r="BZ107" i="87"/>
  <c r="BZ108" i="87" s="1"/>
  <c r="BZ80" i="87"/>
  <c r="BZ81" i="87" s="1"/>
  <c r="BZ83" i="87" s="1"/>
  <c r="BZ111" i="87"/>
  <c r="BZ31" i="87"/>
  <c r="BZ41" i="87" s="1"/>
  <c r="FX61" i="115"/>
  <c r="BU61" i="115"/>
  <c r="GP107" i="87"/>
  <c r="GP108" i="87" s="1"/>
  <c r="GP111" i="87"/>
  <c r="GP80" i="87"/>
  <c r="GP81" i="87" s="1"/>
  <c r="GP83" i="87" s="1"/>
  <c r="GP31" i="87"/>
  <c r="GP41" i="87" s="1"/>
  <c r="CG62" i="115"/>
  <c r="CG63" i="115"/>
  <c r="CX80" i="87"/>
  <c r="CX81" i="87" s="1"/>
  <c r="CX83" i="87" s="1"/>
  <c r="CX111" i="87"/>
  <c r="CX107" i="87"/>
  <c r="CX108" i="87" s="1"/>
  <c r="CX31" i="87"/>
  <c r="CX41" i="87" s="1"/>
  <c r="BI80" i="87"/>
  <c r="BI81" i="87" s="1"/>
  <c r="BI83" i="87" s="1"/>
  <c r="BI111" i="87"/>
  <c r="BI107" i="87"/>
  <c r="BI108" i="87" s="1"/>
  <c r="BI31" i="87"/>
  <c r="BI41" i="87" s="1"/>
  <c r="CN80" i="87"/>
  <c r="CN81" i="87" s="1"/>
  <c r="CN83" i="87" s="1"/>
  <c r="CN111" i="87"/>
  <c r="CN107" i="87"/>
  <c r="CN108" i="87" s="1"/>
  <c r="CN31" i="87"/>
  <c r="CN41" i="87" s="1"/>
  <c r="BG61" i="115"/>
  <c r="FA80" i="87"/>
  <c r="FA81" i="87" s="1"/>
  <c r="FA83" i="87" s="1"/>
  <c r="FA111" i="87"/>
  <c r="FA107" i="87"/>
  <c r="FA108" i="87" s="1"/>
  <c r="FA31" i="87"/>
  <c r="FA41" i="87" s="1"/>
  <c r="BE61" i="115"/>
  <c r="ES61" i="115"/>
  <c r="O61" i="115"/>
  <c r="DI62" i="115"/>
  <c r="DI63" i="115"/>
  <c r="EF107" i="87"/>
  <c r="EF108" i="87" s="1"/>
  <c r="EF80" i="87"/>
  <c r="EF81" i="87" s="1"/>
  <c r="EF83" i="87" s="1"/>
  <c r="EF111" i="87"/>
  <c r="EF31" i="87"/>
  <c r="EF41" i="87" s="1"/>
  <c r="GS107" i="87"/>
  <c r="GS108" i="87" s="1"/>
  <c r="GS111" i="87"/>
  <c r="GS80" i="87"/>
  <c r="GS81" i="87" s="1"/>
  <c r="GS83" i="87" s="1"/>
  <c r="GS31" i="87"/>
  <c r="GS41" i="87" s="1"/>
  <c r="CM80" i="87"/>
  <c r="CM81" i="87" s="1"/>
  <c r="CM83" i="87" s="1"/>
  <c r="CM107" i="87"/>
  <c r="CM108" i="87" s="1"/>
  <c r="CM111" i="87"/>
  <c r="CM31" i="87"/>
  <c r="CM41" i="87" s="1"/>
  <c r="DX80" i="87"/>
  <c r="DX81" i="87" s="1"/>
  <c r="DX83" i="87" s="1"/>
  <c r="DX111" i="87"/>
  <c r="DX107" i="87"/>
  <c r="DX108" i="87" s="1"/>
  <c r="DX31" i="87"/>
  <c r="DX41" i="87" s="1"/>
  <c r="EW61" i="115"/>
  <c r="BJ61" i="115"/>
  <c r="CN61" i="115"/>
  <c r="DN107" i="87"/>
  <c r="DN108" i="87" s="1"/>
  <c r="DN111" i="87"/>
  <c r="DN80" i="87"/>
  <c r="DN81" i="87" s="1"/>
  <c r="DN83" i="87" s="1"/>
  <c r="DN31" i="87"/>
  <c r="DN41" i="87" s="1"/>
  <c r="CL80" i="87"/>
  <c r="CL81" i="87" s="1"/>
  <c r="CL83" i="87" s="1"/>
  <c r="CL107" i="87"/>
  <c r="CL108" i="87" s="1"/>
  <c r="CL111" i="87"/>
  <c r="CL31" i="87"/>
  <c r="CL41" i="87" s="1"/>
  <c r="BQ107" i="87"/>
  <c r="BQ108" i="87" s="1"/>
  <c r="BQ80" i="87"/>
  <c r="BQ81" i="87" s="1"/>
  <c r="BQ83" i="87" s="1"/>
  <c r="BQ111" i="87"/>
  <c r="BQ31" i="87"/>
  <c r="BQ41" i="87" s="1"/>
  <c r="DE62" i="115"/>
  <c r="DE63" i="115"/>
  <c r="GY62" i="115"/>
  <c r="GY63" i="115"/>
  <c r="AG111" i="87"/>
  <c r="AG107" i="87"/>
  <c r="AG108" i="87" s="1"/>
  <c r="AG80" i="87"/>
  <c r="AG81" i="87" s="1"/>
  <c r="AG83" i="87" s="1"/>
  <c r="AG31" i="87"/>
  <c r="AG41" i="87" s="1"/>
  <c r="HG61" i="115"/>
  <c r="AE111" i="87"/>
  <c r="AE80" i="87"/>
  <c r="AE81" i="87" s="1"/>
  <c r="AE83" i="87" s="1"/>
  <c r="AE107" i="87"/>
  <c r="AE108" i="87" s="1"/>
  <c r="AE31" i="87"/>
  <c r="AE41" i="87" s="1"/>
  <c r="FZ61" i="115"/>
  <c r="FB107" i="87"/>
  <c r="FB111" i="87"/>
  <c r="FB80" i="87"/>
  <c r="FB81" i="87" s="1"/>
  <c r="FB83" i="87" s="1"/>
  <c r="FB31" i="87"/>
  <c r="FB41" i="87" s="1"/>
  <c r="CV107" i="87"/>
  <c r="CV108" i="87" s="1"/>
  <c r="CV80" i="87"/>
  <c r="CV81" i="87" s="1"/>
  <c r="CV83" i="87" s="1"/>
  <c r="CV111" i="87"/>
  <c r="CV31" i="87"/>
  <c r="CV41" i="87" s="1"/>
  <c r="GW61" i="115"/>
  <c r="AV80" i="87"/>
  <c r="AV81" i="87" s="1"/>
  <c r="AV83" i="87" s="1"/>
  <c r="AV107" i="87"/>
  <c r="AV108" i="87" s="1"/>
  <c r="AV111" i="87"/>
  <c r="AV31" i="87"/>
  <c r="AV41" i="87" s="1"/>
  <c r="GK80" i="87"/>
  <c r="GK81" i="87" s="1"/>
  <c r="GK83" i="87" s="1"/>
  <c r="GK107" i="87"/>
  <c r="GK108" i="87" s="1"/>
  <c r="GK111" i="87"/>
  <c r="GK31" i="87"/>
  <c r="GK41" i="87" s="1"/>
  <c r="H63" i="115"/>
  <c r="H62" i="115"/>
  <c r="BQ61" i="115"/>
  <c r="EZ107" i="87"/>
  <c r="EZ108" i="87" s="1"/>
  <c r="EZ111" i="87"/>
  <c r="EZ80" i="87"/>
  <c r="EZ81" i="87" s="1"/>
  <c r="EZ83" i="87" s="1"/>
  <c r="EZ31" i="87"/>
  <c r="EZ41" i="87" s="1"/>
  <c r="DF107" i="87"/>
  <c r="DF111" i="87"/>
  <c r="DF80" i="87"/>
  <c r="DF81" i="87" s="1"/>
  <c r="DF83" i="87" s="1"/>
  <c r="DF31" i="87"/>
  <c r="DF41" i="87" s="1"/>
  <c r="K107" i="87"/>
  <c r="K108" i="87" s="1"/>
  <c r="K80" i="87"/>
  <c r="K81" i="87" s="1"/>
  <c r="K83" i="87" s="1"/>
  <c r="K111" i="87"/>
  <c r="K31" i="87"/>
  <c r="K41" i="87" s="1"/>
  <c r="GN61" i="115"/>
  <c r="AQ61" i="115"/>
  <c r="CT61" i="115"/>
  <c r="DK62" i="115"/>
  <c r="DK63" i="115"/>
  <c r="FJ61" i="115"/>
  <c r="DP62" i="115"/>
  <c r="DP63" i="115"/>
  <c r="P63" i="115"/>
  <c r="P62" i="115"/>
  <c r="AT111" i="87"/>
  <c r="AT80" i="87"/>
  <c r="AT81" i="87" s="1"/>
  <c r="AT83" i="87" s="1"/>
  <c r="AT107" i="87"/>
  <c r="AT108" i="87" s="1"/>
  <c r="AT31" i="87"/>
  <c r="AT41" i="87" s="1"/>
  <c r="CA80" i="87"/>
  <c r="CA81" i="87" s="1"/>
  <c r="CA83" i="87" s="1"/>
  <c r="CA111" i="87"/>
  <c r="CA107" i="87"/>
  <c r="CA108" i="87" s="1"/>
  <c r="CA31" i="87"/>
  <c r="CA41" i="87" s="1"/>
  <c r="V100" i="112"/>
  <c r="EU107" i="87"/>
  <c r="EU108" i="87" s="1"/>
  <c r="EU111" i="87"/>
  <c r="EU80" i="87"/>
  <c r="EU81" i="87" s="1"/>
  <c r="EU83" i="87" s="1"/>
  <c r="EU31" i="87"/>
  <c r="EU41" i="87" s="1"/>
  <c r="FE107" i="87"/>
  <c r="FE108" i="87" s="1"/>
  <c r="FE111" i="87"/>
  <c r="FE80" i="87"/>
  <c r="FE81" i="87" s="1"/>
  <c r="FE83" i="87" s="1"/>
  <c r="FE31" i="87"/>
  <c r="FE41" i="87" s="1"/>
  <c r="BJ107" i="87"/>
  <c r="BJ80" i="87"/>
  <c r="BJ81" i="87" s="1"/>
  <c r="BJ83" i="87" s="1"/>
  <c r="BJ111" i="87"/>
  <c r="BJ31" i="87"/>
  <c r="BJ41" i="87" s="1"/>
  <c r="FT62" i="115"/>
  <c r="FT63" i="115"/>
  <c r="HE107" i="87"/>
  <c r="HE108" i="87" s="1"/>
  <c r="HE111" i="87"/>
  <c r="HE80" i="87"/>
  <c r="HE81" i="87" s="1"/>
  <c r="HE83" i="87" s="1"/>
  <c r="HE31" i="87"/>
  <c r="HE41" i="87" s="1"/>
  <c r="AW80" i="87"/>
  <c r="AW81" i="87" s="1"/>
  <c r="AW83" i="87" s="1"/>
  <c r="AW107" i="87"/>
  <c r="AW108" i="87" s="1"/>
  <c r="AW111" i="87"/>
  <c r="AW31" i="87"/>
  <c r="AW41" i="87" s="1"/>
  <c r="CW111" i="87"/>
  <c r="CW80" i="87"/>
  <c r="CW81" i="87" s="1"/>
  <c r="CW83" i="87" s="1"/>
  <c r="CW107" i="87"/>
  <c r="CW108" i="87" s="1"/>
  <c r="CW31" i="87"/>
  <c r="CW41" i="87" s="1"/>
  <c r="HE61" i="115"/>
  <c r="AP61" i="115"/>
  <c r="E61" i="115"/>
  <c r="AU80" i="87"/>
  <c r="AU81" i="87" s="1"/>
  <c r="AU83" i="87" s="1"/>
  <c r="AU111" i="87"/>
  <c r="AU107" i="87"/>
  <c r="AU108" i="87" s="1"/>
  <c r="AU31" i="87"/>
  <c r="AU41" i="87" s="1"/>
  <c r="ES111" i="87"/>
  <c r="ES107" i="87"/>
  <c r="ES108" i="87" s="1"/>
  <c r="ES80" i="87"/>
  <c r="ES81" i="87" s="1"/>
  <c r="ES83" i="87" s="1"/>
  <c r="ES31" i="87"/>
  <c r="ES41" i="87" s="1"/>
  <c r="FZ111" i="87"/>
  <c r="FZ80" i="87"/>
  <c r="FZ81" i="87" s="1"/>
  <c r="FZ83" i="87" s="1"/>
  <c r="FZ107" i="87"/>
  <c r="FZ31" i="87"/>
  <c r="FZ41" i="87" s="1"/>
  <c r="CZ61" i="115"/>
  <c r="C80" i="87"/>
  <c r="C81" i="87" s="1"/>
  <c r="C83" i="87" s="1"/>
  <c r="C107" i="87"/>
  <c r="C108" i="87" s="1"/>
  <c r="C31" i="87"/>
  <c r="C41" i="87" s="1"/>
  <c r="C111" i="87"/>
  <c r="HD107" i="87"/>
  <c r="HD108" i="87" s="1"/>
  <c r="HD80" i="87"/>
  <c r="HD81" i="87" s="1"/>
  <c r="HD83" i="87" s="1"/>
  <c r="HD111" i="87"/>
  <c r="HD31" i="87"/>
  <c r="HD41" i="87" s="1"/>
  <c r="FU107" i="87"/>
  <c r="FU108" i="87" s="1"/>
  <c r="FU111" i="87"/>
  <c r="FU80" i="87"/>
  <c r="FU81" i="87" s="1"/>
  <c r="FU83" i="87" s="1"/>
  <c r="FU31" i="87"/>
  <c r="FU41" i="87" s="1"/>
  <c r="AS61" i="115"/>
  <c r="BV111" i="87"/>
  <c r="BV107" i="87"/>
  <c r="BV80" i="87"/>
  <c r="BV81" i="87" s="1"/>
  <c r="BV83" i="87" s="1"/>
  <c r="BV31" i="87"/>
  <c r="BV41" i="87" s="1"/>
  <c r="ER61" i="115"/>
  <c r="FK62" i="115"/>
  <c r="FK63" i="115"/>
  <c r="GD80" i="87"/>
  <c r="GD81" i="87" s="1"/>
  <c r="GD83" i="87" s="1"/>
  <c r="GD111" i="87"/>
  <c r="GD107" i="87"/>
  <c r="GD108" i="87" s="1"/>
  <c r="GD31" i="87"/>
  <c r="GD41" i="87" s="1"/>
  <c r="GX111" i="87"/>
  <c r="GX107" i="87"/>
  <c r="GX80" i="87"/>
  <c r="GX81" i="87" s="1"/>
  <c r="GX83" i="87" s="1"/>
  <c r="GX31" i="87"/>
  <c r="GX41" i="87" s="1"/>
  <c r="GO107" i="87"/>
  <c r="GO108" i="87" s="1"/>
  <c r="GO111" i="87"/>
  <c r="GO80" i="87"/>
  <c r="GO81" i="87" s="1"/>
  <c r="GO83" i="87" s="1"/>
  <c r="GO31" i="87"/>
  <c r="GO41" i="87" s="1"/>
  <c r="DM80" i="87"/>
  <c r="DM81" i="87" s="1"/>
  <c r="DM83" i="87" s="1"/>
  <c r="DM107" i="87"/>
  <c r="DM108" i="87" s="1"/>
  <c r="DM111" i="87"/>
  <c r="DM31" i="87"/>
  <c r="DM41" i="87" s="1"/>
  <c r="AC107" i="87"/>
  <c r="AC108" i="87" s="1"/>
  <c r="AC80" i="87"/>
  <c r="AC81" i="87" s="1"/>
  <c r="AC83" i="87" s="1"/>
  <c r="AC111" i="87"/>
  <c r="AC31" i="87"/>
  <c r="AC41" i="87" s="1"/>
  <c r="GI61" i="115"/>
  <c r="F61" i="115"/>
  <c r="ET61" i="115"/>
  <c r="DI80" i="87"/>
  <c r="DI81" i="87" s="1"/>
  <c r="DI83" i="87" s="1"/>
  <c r="DI111" i="87"/>
  <c r="DI107" i="87"/>
  <c r="DI108" i="87" s="1"/>
  <c r="DI31" i="87"/>
  <c r="DI41" i="87" s="1"/>
  <c r="FA61" i="115"/>
  <c r="CY61" i="115"/>
  <c r="ED107" i="87"/>
  <c r="ED111" i="87"/>
  <c r="ED80" i="87"/>
  <c r="ED81" i="87" s="1"/>
  <c r="ED83" i="87" s="1"/>
  <c r="ED31" i="87"/>
  <c r="ED41" i="87" s="1"/>
  <c r="GC111" i="87"/>
  <c r="GC80" i="87"/>
  <c r="GC81" i="87" s="1"/>
  <c r="GC83" i="87" s="1"/>
  <c r="GC107" i="87"/>
  <c r="GC108" i="87" s="1"/>
  <c r="GC31" i="87"/>
  <c r="GC41" i="87" s="1"/>
  <c r="DQ61" i="115"/>
  <c r="GG107" i="87"/>
  <c r="GG108" i="87" s="1"/>
  <c r="GG80" i="87"/>
  <c r="GG81" i="87" s="1"/>
  <c r="GG83" i="87" s="1"/>
  <c r="GG111" i="87"/>
  <c r="GG31" i="87"/>
  <c r="GG41" i="87" s="1"/>
  <c r="GA111" i="87"/>
  <c r="GA107" i="87"/>
  <c r="GA108" i="87" s="1"/>
  <c r="GA80" i="87"/>
  <c r="GA81" i="87" s="1"/>
  <c r="GA83" i="87" s="1"/>
  <c r="GA31" i="87"/>
  <c r="GA41" i="87" s="1"/>
  <c r="GH61" i="115"/>
  <c r="GN80" i="87"/>
  <c r="GN81" i="87" s="1"/>
  <c r="GN83" i="87" s="1"/>
  <c r="GN107" i="87"/>
  <c r="GN108" i="87" s="1"/>
  <c r="GN111" i="87"/>
  <c r="GN31" i="87"/>
  <c r="GN41" i="87" s="1"/>
  <c r="BP61" i="115"/>
  <c r="GR61" i="115"/>
  <c r="HF107" i="87"/>
  <c r="HF108" i="87" s="1"/>
  <c r="HF80" i="87"/>
  <c r="HF81" i="87" s="1"/>
  <c r="HF83" i="87" s="1"/>
  <c r="HF111" i="87"/>
  <c r="HF31" i="87"/>
  <c r="HF41" i="87" s="1"/>
  <c r="FT111" i="87"/>
  <c r="FT80" i="87"/>
  <c r="FT81" i="87" s="1"/>
  <c r="FT83" i="87" s="1"/>
  <c r="FT107" i="87"/>
  <c r="FT108" i="87" s="1"/>
  <c r="FT31" i="87"/>
  <c r="FT41" i="87" s="1"/>
  <c r="FX111" i="87"/>
  <c r="FX107" i="87"/>
  <c r="FX108" i="87" s="1"/>
  <c r="FX80" i="87"/>
  <c r="FX81" i="87" s="1"/>
  <c r="FX83" i="87" s="1"/>
  <c r="FX31" i="87"/>
  <c r="FX41" i="87" s="1"/>
  <c r="AX111" i="87"/>
  <c r="AX107" i="87"/>
  <c r="AX80" i="87"/>
  <c r="AX81" i="87" s="1"/>
  <c r="AX83" i="87" s="1"/>
  <c r="AX31" i="87"/>
  <c r="AX41" i="87" s="1"/>
  <c r="W111" i="87"/>
  <c r="W80" i="87"/>
  <c r="W81" i="87" s="1"/>
  <c r="W83" i="87" s="1"/>
  <c r="W107" i="87"/>
  <c r="W108" i="87" s="1"/>
  <c r="W31" i="87"/>
  <c r="W41" i="87" s="1"/>
  <c r="BH61" i="115"/>
  <c r="DS107" i="87"/>
  <c r="DS108" i="87" s="1"/>
  <c r="DS80" i="87"/>
  <c r="DS81" i="87" s="1"/>
  <c r="DS83" i="87" s="1"/>
  <c r="DS111" i="87"/>
  <c r="DS31" i="87"/>
  <c r="DS41" i="87" s="1"/>
  <c r="Q61" i="115"/>
  <c r="FJ80" i="87"/>
  <c r="FJ81" i="87" s="1"/>
  <c r="FJ83" i="87" s="1"/>
  <c r="FJ111" i="87"/>
  <c r="FJ107" i="87"/>
  <c r="FJ108" i="87" s="1"/>
  <c r="FJ31" i="87"/>
  <c r="FJ41" i="87" s="1"/>
  <c r="BM80" i="87"/>
  <c r="BM81" i="87" s="1"/>
  <c r="BM83" i="87" s="1"/>
  <c r="BM111" i="87"/>
  <c r="BM107" i="87"/>
  <c r="BM108" i="87" s="1"/>
  <c r="BM31" i="87"/>
  <c r="BM41" i="87" s="1"/>
  <c r="BY107" i="87"/>
  <c r="BY108" i="87" s="1"/>
  <c r="BY80" i="87"/>
  <c r="BY81" i="87" s="1"/>
  <c r="BY83" i="87" s="1"/>
  <c r="BY111" i="87"/>
  <c r="BY31" i="87"/>
  <c r="BY41" i="87" s="1"/>
  <c r="CH107" i="87"/>
  <c r="CH111" i="87"/>
  <c r="CH80" i="87"/>
  <c r="CH81" i="87" s="1"/>
  <c r="CH83" i="87" s="1"/>
  <c r="CH31" i="87"/>
  <c r="CH41" i="87" s="1"/>
  <c r="BF80" i="87"/>
  <c r="BF81" i="87" s="1"/>
  <c r="BF83" i="87" s="1"/>
  <c r="BF107" i="87"/>
  <c r="BF108" i="87" s="1"/>
  <c r="BF111" i="87"/>
  <c r="BF31" i="87"/>
  <c r="BF41" i="87" s="1"/>
  <c r="EO107" i="87"/>
  <c r="EO108" i="87" s="1"/>
  <c r="EO111" i="87"/>
  <c r="EO80" i="87"/>
  <c r="EO81" i="87" s="1"/>
  <c r="EO83" i="87" s="1"/>
  <c r="EO31" i="87"/>
  <c r="EO41" i="87" s="1"/>
  <c r="FD61" i="115"/>
  <c r="CJ61" i="115"/>
  <c r="HA61" i="115"/>
  <c r="DH80" i="87"/>
  <c r="DH81" i="87" s="1"/>
  <c r="DH83" i="87" s="1"/>
  <c r="DH107" i="87"/>
  <c r="DH108" i="87" s="1"/>
  <c r="DH111" i="87"/>
  <c r="DH31" i="87"/>
  <c r="DH41" i="87" s="1"/>
  <c r="BX111" i="87"/>
  <c r="BX80" i="87"/>
  <c r="BX81" i="87" s="1"/>
  <c r="BX83" i="87" s="1"/>
  <c r="BX107" i="87"/>
  <c r="BX108" i="87" s="1"/>
  <c r="BX31" i="87"/>
  <c r="BX41" i="87" s="1"/>
  <c r="BS80" i="87"/>
  <c r="BS81" i="87" s="1"/>
  <c r="BS83" i="87" s="1"/>
  <c r="BS107" i="87"/>
  <c r="BS108" i="87" s="1"/>
  <c r="BS111" i="87"/>
  <c r="BS31" i="87"/>
  <c r="BS41" i="87" s="1"/>
  <c r="EY62" i="115"/>
  <c r="EY63" i="115"/>
  <c r="BN61" i="115"/>
  <c r="S107" i="87"/>
  <c r="S108" i="87" s="1"/>
  <c r="S80" i="87"/>
  <c r="S81" i="87" s="1"/>
  <c r="S83" i="87" s="1"/>
  <c r="S111" i="87"/>
  <c r="S31" i="87"/>
  <c r="S41" i="87" s="1"/>
  <c r="AQ80" i="87"/>
  <c r="AQ81" i="87" s="1"/>
  <c r="AQ83" i="87" s="1"/>
  <c r="AQ107" i="87"/>
  <c r="AQ108" i="87" s="1"/>
  <c r="AQ111" i="87"/>
  <c r="AQ31" i="87"/>
  <c r="AQ41" i="87" s="1"/>
  <c r="Y111" i="87"/>
  <c r="Y107" i="87"/>
  <c r="Y108" i="87" s="1"/>
  <c r="Y80" i="87"/>
  <c r="Y81" i="87" s="1"/>
  <c r="Y83" i="87" s="1"/>
  <c r="Y31" i="87"/>
  <c r="Y41" i="87" s="1"/>
  <c r="EE80" i="87"/>
  <c r="EE81" i="87" s="1"/>
  <c r="EE83" i="87" s="1"/>
  <c r="EE111" i="87"/>
  <c r="EE107" i="87"/>
  <c r="EE108" i="87" s="1"/>
  <c r="EE31" i="87"/>
  <c r="EE41" i="87" s="1"/>
  <c r="EW107" i="87"/>
  <c r="EW108" i="87" s="1"/>
  <c r="EW111" i="87"/>
  <c r="EW80" i="87"/>
  <c r="EW81" i="87" s="1"/>
  <c r="EW83" i="87" s="1"/>
  <c r="EW31" i="87"/>
  <c r="EW41" i="87" s="1"/>
  <c r="AO62" i="115"/>
  <c r="AO63" i="115"/>
  <c r="EB80" i="87"/>
  <c r="EB81" i="87" s="1"/>
  <c r="EB83" i="87" s="1"/>
  <c r="EB111" i="87"/>
  <c r="EB107" i="87"/>
  <c r="EB108" i="87" s="1"/>
  <c r="EB31" i="87"/>
  <c r="EB41" i="87" s="1"/>
  <c r="EQ107" i="87"/>
  <c r="EQ108" i="87" s="1"/>
  <c r="EQ111" i="87"/>
  <c r="EQ80" i="87"/>
  <c r="EQ81" i="87" s="1"/>
  <c r="EQ83" i="87" s="1"/>
  <c r="EQ31" i="87"/>
  <c r="EQ41" i="87" s="1"/>
  <c r="AY80" i="87"/>
  <c r="AY81" i="87" s="1"/>
  <c r="AY83" i="87" s="1"/>
  <c r="AY107" i="87"/>
  <c r="AY108" i="87" s="1"/>
  <c r="AY111" i="87"/>
  <c r="AY31" i="87"/>
  <c r="AY41" i="87" s="1"/>
  <c r="CT107" i="87"/>
  <c r="CT111" i="87"/>
  <c r="CT80" i="87"/>
  <c r="CT81" i="87" s="1"/>
  <c r="CT83" i="87" s="1"/>
  <c r="CT31" i="87"/>
  <c r="CT41" i="87" s="1"/>
  <c r="BK111" i="87"/>
  <c r="BK80" i="87"/>
  <c r="BK81" i="87" s="1"/>
  <c r="BK83" i="87" s="1"/>
  <c r="BK107" i="87"/>
  <c r="BK108" i="87" s="1"/>
  <c r="BK31" i="87"/>
  <c r="BK41" i="87" s="1"/>
  <c r="DU61" i="115"/>
  <c r="FS61" i="115"/>
  <c r="DQ111" i="87"/>
  <c r="DQ107" i="87"/>
  <c r="DQ108" i="87" s="1"/>
  <c r="DQ80" i="87"/>
  <c r="DQ81" i="87" s="1"/>
  <c r="DQ83" i="87" s="1"/>
  <c r="DQ31" i="87"/>
  <c r="DQ41" i="87" s="1"/>
  <c r="GT62" i="115"/>
  <c r="GT63" i="115"/>
  <c r="CR62" i="115"/>
  <c r="CR63" i="115"/>
  <c r="P107" i="87"/>
  <c r="P108" i="87" s="1"/>
  <c r="P80" i="87"/>
  <c r="P81" i="87" s="1"/>
  <c r="P83" i="87" s="1"/>
  <c r="P111" i="87"/>
  <c r="P31" i="87"/>
  <c r="P41" i="87" s="1"/>
  <c r="FH80" i="87"/>
  <c r="FH81" i="87" s="1"/>
  <c r="FH83" i="87" s="1"/>
  <c r="FH107" i="87"/>
  <c r="FH108" i="87" s="1"/>
  <c r="FH111" i="87"/>
  <c r="FH31" i="87"/>
  <c r="FH41" i="87" s="1"/>
  <c r="GE61" i="115"/>
  <c r="T107" i="87"/>
  <c r="T108" i="87" s="1"/>
  <c r="T111" i="87"/>
  <c r="T80" i="87"/>
  <c r="T81" i="87" s="1"/>
  <c r="T83" i="87" s="1"/>
  <c r="T31" i="87"/>
  <c r="T41" i="87" s="1"/>
  <c r="ED61" i="115"/>
  <c r="Z62" i="115"/>
  <c r="Z63" i="115"/>
  <c r="M80" i="87"/>
  <c r="M81" i="87" s="1"/>
  <c r="M83" i="87" s="1"/>
  <c r="M107" i="87"/>
  <c r="M108" i="87" s="1"/>
  <c r="M111" i="87"/>
  <c r="M31" i="87"/>
  <c r="M41" i="87" s="1"/>
  <c r="FO111" i="87"/>
  <c r="FO107" i="87"/>
  <c r="FO108" i="87" s="1"/>
  <c r="FO80" i="87"/>
  <c r="FO81" i="87" s="1"/>
  <c r="FO83" i="87" s="1"/>
  <c r="FO31" i="87"/>
  <c r="FO41" i="87" s="1"/>
  <c r="BK61" i="115"/>
  <c r="AG61" i="115"/>
  <c r="FE62" i="115"/>
  <c r="FE63" i="115"/>
  <c r="CK107" i="87"/>
  <c r="CK108" i="87" s="1"/>
  <c r="CK111" i="87"/>
  <c r="CK80" i="87"/>
  <c r="CK81" i="87" s="1"/>
  <c r="CK83" i="87" s="1"/>
  <c r="CK31" i="87"/>
  <c r="CK41" i="87" s="1"/>
  <c r="GY111" i="87"/>
  <c r="GY80" i="87"/>
  <c r="GY81" i="87" s="1"/>
  <c r="GY83" i="87" s="1"/>
  <c r="GY107" i="87"/>
  <c r="GY108" i="87" s="1"/>
  <c r="GY31" i="87"/>
  <c r="GY41" i="87" s="1"/>
  <c r="DV107" i="87"/>
  <c r="DV108" i="87" s="1"/>
  <c r="DV111" i="87"/>
  <c r="DV80" i="87"/>
  <c r="DV81" i="87" s="1"/>
  <c r="DV83" i="87" s="1"/>
  <c r="DV31" i="87"/>
  <c r="DV41" i="87" s="1"/>
  <c r="AI63" i="115"/>
  <c r="AI62" i="115"/>
  <c r="GM62" i="115"/>
  <c r="GM63" i="115"/>
  <c r="BW61" i="115"/>
  <c r="GW80" i="87"/>
  <c r="GW81" i="87" s="1"/>
  <c r="GW83" i="87" s="1"/>
  <c r="GW111" i="87"/>
  <c r="GW107" i="87"/>
  <c r="GW108" i="87" s="1"/>
  <c r="GW31" i="87"/>
  <c r="GW41" i="87" s="1"/>
  <c r="DS61" i="115"/>
  <c r="ER80" i="87"/>
  <c r="ER81" i="87" s="1"/>
  <c r="ER83" i="87" s="1"/>
  <c r="ER111" i="87"/>
  <c r="ER107" i="87"/>
  <c r="ER108" i="87" s="1"/>
  <c r="ER31" i="87"/>
  <c r="ER41" i="87" s="1"/>
  <c r="GT111" i="87"/>
  <c r="GT107" i="87"/>
  <c r="GT108" i="87" s="1"/>
  <c r="GT80" i="87"/>
  <c r="GT81" i="87" s="1"/>
  <c r="GT83" i="87" s="1"/>
  <c r="GT31" i="87"/>
  <c r="GT41" i="87" s="1"/>
  <c r="CS62" i="115"/>
  <c r="CS63" i="115"/>
  <c r="AI111" i="87"/>
  <c r="AI80" i="87"/>
  <c r="AI81" i="87" s="1"/>
  <c r="AI83" i="87" s="1"/>
  <c r="AI107" i="87"/>
  <c r="AI108" i="87" s="1"/>
  <c r="AI31" i="87"/>
  <c r="AI41" i="87" s="1"/>
  <c r="EG111" i="87"/>
  <c r="EG107" i="87"/>
  <c r="EG108" i="87" s="1"/>
  <c r="EG80" i="87"/>
  <c r="EG81" i="87" s="1"/>
  <c r="EG83" i="87" s="1"/>
  <c r="EG31" i="87"/>
  <c r="EG41" i="87" s="1"/>
  <c r="EN61" i="115"/>
  <c r="FF61" i="115"/>
  <c r="BL111" i="87"/>
  <c r="BL107" i="87"/>
  <c r="BL108" i="87" s="1"/>
  <c r="BL80" i="87"/>
  <c r="BL81" i="87" s="1"/>
  <c r="BL83" i="87" s="1"/>
  <c r="BL31" i="87"/>
  <c r="BL41" i="87" s="1"/>
  <c r="AH111" i="87"/>
  <c r="AH80" i="87"/>
  <c r="AH81" i="87" s="1"/>
  <c r="AH83" i="87" s="1"/>
  <c r="AH107" i="87"/>
  <c r="AH108" i="87" s="1"/>
  <c r="AH31" i="87"/>
  <c r="AH41" i="87" s="1"/>
  <c r="CB107" i="87"/>
  <c r="CB108" i="87" s="1"/>
  <c r="CB111" i="87"/>
  <c r="CB80" i="87"/>
  <c r="CB81" i="87" s="1"/>
  <c r="CB83" i="87" s="1"/>
  <c r="CB31" i="87"/>
  <c r="CB41" i="87" s="1"/>
  <c r="T61" i="115"/>
  <c r="G107" i="87"/>
  <c r="G108" i="87" s="1"/>
  <c r="G111" i="87"/>
  <c r="G80" i="87"/>
  <c r="G81" i="87" s="1"/>
  <c r="G83" i="87" s="1"/>
  <c r="G31" i="87"/>
  <c r="G41" i="87" s="1"/>
  <c r="CL61" i="115"/>
  <c r="FV80" i="87"/>
  <c r="FV81" i="87" s="1"/>
  <c r="FV83" i="87" s="1"/>
  <c r="FV111" i="87"/>
  <c r="FV107" i="87"/>
  <c r="FV108" i="87" s="1"/>
  <c r="FV31" i="87"/>
  <c r="FV41" i="87" s="1"/>
  <c r="GU61" i="115"/>
  <c r="EJ63" i="115"/>
  <c r="EJ62" i="115"/>
  <c r="FN107" i="87"/>
  <c r="FN111" i="87"/>
  <c r="FN80" i="87"/>
  <c r="FN81" i="87" s="1"/>
  <c r="FN83" i="87" s="1"/>
  <c r="FN31" i="87"/>
  <c r="FN41" i="87" s="1"/>
  <c r="HH107" i="87"/>
  <c r="HH108" i="87" s="1"/>
  <c r="HH111" i="87"/>
  <c r="HH80" i="87"/>
  <c r="HH81" i="87" s="1"/>
  <c r="HH83" i="87" s="1"/>
  <c r="HH31" i="87"/>
  <c r="HH41" i="87" s="1"/>
  <c r="AN80" i="87"/>
  <c r="AN81" i="87" s="1"/>
  <c r="AN83" i="87" s="1"/>
  <c r="AN111" i="87"/>
  <c r="AN107" i="87"/>
  <c r="AN108" i="87" s="1"/>
  <c r="AN31" i="87"/>
  <c r="AN41" i="87" s="1"/>
  <c r="ET80" i="87"/>
  <c r="ET81" i="87" s="1"/>
  <c r="ET83" i="87" s="1"/>
  <c r="ET111" i="87"/>
  <c r="ET107" i="87"/>
  <c r="ET108" i="87" s="1"/>
  <c r="ET31" i="87"/>
  <c r="ET41" i="87" s="1"/>
  <c r="CK61" i="115"/>
  <c r="DA61" i="115"/>
  <c r="GB61" i="115"/>
  <c r="CP107" i="87"/>
  <c r="CP108" i="87" s="1"/>
  <c r="CP80" i="87"/>
  <c r="CP81" i="87" s="1"/>
  <c r="CP83" i="87" s="1"/>
  <c r="CP111" i="87"/>
  <c r="CP31" i="87"/>
  <c r="CP41" i="87" s="1"/>
  <c r="EP61" i="115"/>
  <c r="GK61" i="115"/>
  <c r="AO111" i="87"/>
  <c r="AO80" i="87"/>
  <c r="AO81" i="87" s="1"/>
  <c r="AO83" i="87" s="1"/>
  <c r="AO107" i="87"/>
  <c r="AO108" i="87" s="1"/>
  <c r="AO31" i="87"/>
  <c r="AO41" i="87" s="1"/>
  <c r="EY111" i="87"/>
  <c r="EY107" i="87"/>
  <c r="EY108" i="87" s="1"/>
  <c r="EY80" i="87"/>
  <c r="EY81" i="87" s="1"/>
  <c r="EY83" i="87" s="1"/>
  <c r="EY31" i="87"/>
  <c r="EY41" i="87" s="1"/>
  <c r="FC111" i="87"/>
  <c r="FC107" i="87"/>
  <c r="FC108" i="87" s="1"/>
  <c r="FC80" i="87"/>
  <c r="FC81" i="87" s="1"/>
  <c r="FC83" i="87" s="1"/>
  <c r="FC31" i="87"/>
  <c r="FC41" i="87" s="1"/>
  <c r="GE111" i="87"/>
  <c r="GE80" i="87"/>
  <c r="GE81" i="87" s="1"/>
  <c r="GE83" i="87" s="1"/>
  <c r="GE107" i="87"/>
  <c r="GE108" i="87" s="1"/>
  <c r="GE31" i="87"/>
  <c r="GE41" i="87" s="1"/>
  <c r="HB62" i="115"/>
  <c r="HB63" i="115"/>
  <c r="DM61" i="115"/>
  <c r="AR61" i="115"/>
  <c r="AY61" i="115"/>
  <c r="D80" i="87"/>
  <c r="D81" i="87" s="1"/>
  <c r="D83" i="87" s="1"/>
  <c r="D31" i="87"/>
  <c r="D41" i="87" s="1"/>
  <c r="D107" i="87"/>
  <c r="D108" i="87" s="1"/>
  <c r="D111" i="87"/>
  <c r="GU111" i="87"/>
  <c r="GU80" i="87"/>
  <c r="GU81" i="87" s="1"/>
  <c r="GU83" i="87" s="1"/>
  <c r="GU107" i="87"/>
  <c r="GU108" i="87" s="1"/>
  <c r="GU31" i="87"/>
  <c r="GU41" i="87" s="1"/>
  <c r="DR107" i="87"/>
  <c r="DR111" i="87"/>
  <c r="DR80" i="87"/>
  <c r="DR81" i="87" s="1"/>
  <c r="DR83" i="87" s="1"/>
  <c r="DR31" i="87"/>
  <c r="DR41" i="87" s="1"/>
  <c r="GJ63" i="115"/>
  <c r="GJ62" i="115"/>
  <c r="DZ107" i="87"/>
  <c r="DZ108" i="87" s="1"/>
  <c r="DZ80" i="87"/>
  <c r="DZ81" i="87" s="1"/>
  <c r="DZ83" i="87" s="1"/>
  <c r="DZ111" i="87"/>
  <c r="DZ31" i="87"/>
  <c r="DZ41" i="87" s="1"/>
  <c r="CA61" i="115"/>
  <c r="DR61" i="115"/>
  <c r="EK111" i="87"/>
  <c r="EK107" i="87"/>
  <c r="EK108" i="87" s="1"/>
  <c r="EK80" i="87"/>
  <c r="EK81" i="87" s="1"/>
  <c r="EK83" i="87" s="1"/>
  <c r="EK31" i="87"/>
  <c r="EK41" i="87" s="1"/>
  <c r="CF61" i="115"/>
  <c r="AX61" i="115"/>
  <c r="N61" i="115"/>
  <c r="CF111" i="87"/>
  <c r="CF107" i="87"/>
  <c r="CF108" i="87" s="1"/>
  <c r="CF80" i="87"/>
  <c r="CF81" i="87" s="1"/>
  <c r="CF83" i="87" s="1"/>
  <c r="CF31" i="87"/>
  <c r="CF41" i="87" s="1"/>
  <c r="AU61" i="115"/>
  <c r="GV61" i="115"/>
  <c r="BE80" i="87"/>
  <c r="BE81" i="87" s="1"/>
  <c r="BE83" i="87" s="1"/>
  <c r="BE111" i="87"/>
  <c r="BE107" i="87"/>
  <c r="BE108" i="87" s="1"/>
  <c r="BE31" i="87"/>
  <c r="BE41" i="87" s="1"/>
  <c r="AA107" i="87"/>
  <c r="AA108" i="87" s="1"/>
  <c r="AA80" i="87"/>
  <c r="AA81" i="87" s="1"/>
  <c r="AA83" i="87" s="1"/>
  <c r="AA111" i="87"/>
  <c r="AA31" i="87"/>
  <c r="AA41" i="87" s="1"/>
  <c r="HF61" i="115"/>
  <c r="HI61" i="115"/>
  <c r="X107" i="87"/>
  <c r="X108" i="87" s="1"/>
  <c r="X111" i="87"/>
  <c r="X80" i="87"/>
  <c r="X81" i="87" s="1"/>
  <c r="X83" i="87" s="1"/>
  <c r="X31" i="87"/>
  <c r="X41" i="87" s="1"/>
  <c r="GF111" i="87"/>
  <c r="GF107" i="87"/>
  <c r="GF108" i="87" s="1"/>
  <c r="GF80" i="87"/>
  <c r="GF81" i="87" s="1"/>
  <c r="GF83" i="87" s="1"/>
  <c r="GF31" i="87"/>
  <c r="GF41" i="87" s="1"/>
  <c r="DZ62" i="115"/>
  <c r="DZ63" i="115"/>
  <c r="GA62" i="115"/>
  <c r="GA63" i="115"/>
  <c r="EH62" i="115"/>
  <c r="EH63" i="115"/>
  <c r="FL111" i="87"/>
  <c r="FL80" i="87"/>
  <c r="FL81" i="87" s="1"/>
  <c r="FL83" i="87" s="1"/>
  <c r="FL107" i="87"/>
  <c r="FL108" i="87" s="1"/>
  <c r="FL31" i="87"/>
  <c r="FL41" i="87" s="1"/>
  <c r="FG80" i="87"/>
  <c r="FG81" i="87" s="1"/>
  <c r="FG83" i="87" s="1"/>
  <c r="FG111" i="87"/>
  <c r="FG107" i="87"/>
  <c r="FG108" i="87" s="1"/>
  <c r="FG31" i="87"/>
  <c r="FG41" i="87" s="1"/>
  <c r="V61" i="115"/>
  <c r="DA80" i="87"/>
  <c r="DA81" i="87" s="1"/>
  <c r="DA83" i="87" s="1"/>
  <c r="DA107" i="87"/>
  <c r="DA108" i="87" s="1"/>
  <c r="DA111" i="87"/>
  <c r="DA31" i="87"/>
  <c r="DA41" i="87" s="1"/>
  <c r="HH61" i="115"/>
  <c r="B80" i="87"/>
  <c r="B81" i="87" s="1"/>
  <c r="B83" i="87" s="1"/>
  <c r="B31" i="87"/>
  <c r="B41" i="87" s="1"/>
  <c r="B111" i="87"/>
  <c r="B107" i="87"/>
  <c r="CO61" i="115"/>
  <c r="EP80" i="87"/>
  <c r="EP81" i="87" s="1"/>
  <c r="EP83" i="87" s="1"/>
  <c r="EP107" i="87"/>
  <c r="EP111" i="87"/>
  <c r="EP31" i="87"/>
  <c r="EP41" i="87" s="1"/>
  <c r="S62" i="115"/>
  <c r="S63" i="115"/>
  <c r="FM63" i="115"/>
  <c r="FM62" i="115"/>
  <c r="Z107" i="87"/>
  <c r="Z80" i="87"/>
  <c r="Z81" i="87" s="1"/>
  <c r="Z83" i="87" s="1"/>
  <c r="Z111" i="87"/>
  <c r="Z31" i="87"/>
  <c r="Z41" i="87" s="1"/>
  <c r="B61" i="115"/>
  <c r="AT62" i="115"/>
  <c r="AT63" i="115"/>
  <c r="FW80" i="87"/>
  <c r="FW81" i="87" s="1"/>
  <c r="FW83" i="87" s="1"/>
  <c r="FW107" i="87"/>
  <c r="FW108" i="87" s="1"/>
  <c r="FW111" i="87"/>
  <c r="FW31" i="87"/>
  <c r="FW41" i="87" s="1"/>
  <c r="AB61" i="115"/>
  <c r="BR80" i="87"/>
  <c r="BR81" i="87" s="1"/>
  <c r="BR83" i="87" s="1"/>
  <c r="BR107" i="87"/>
  <c r="BR108" i="87" s="1"/>
  <c r="BR111" i="87"/>
  <c r="BR31" i="87"/>
  <c r="BR41" i="87" s="1"/>
  <c r="DT61" i="115"/>
  <c r="BT111" i="87"/>
  <c r="BT107" i="87"/>
  <c r="BT108" i="87" s="1"/>
  <c r="BT80" i="87"/>
  <c r="BT81" i="87" s="1"/>
  <c r="BT83" i="87" s="1"/>
  <c r="BT31" i="87"/>
  <c r="BT41" i="87" s="1"/>
  <c r="AZ111" i="87"/>
  <c r="AZ80" i="87"/>
  <c r="AZ81" i="87" s="1"/>
  <c r="AZ83" i="87" s="1"/>
  <c r="AZ107" i="87"/>
  <c r="AZ108" i="87" s="1"/>
  <c r="AZ31" i="87"/>
  <c r="AZ41" i="87" s="1"/>
  <c r="Q80" i="87"/>
  <c r="Q81" i="87" s="1"/>
  <c r="Q83" i="87" s="1"/>
  <c r="Q107" i="87"/>
  <c r="Q108" i="87" s="1"/>
  <c r="Q111" i="87"/>
  <c r="Q31" i="87"/>
  <c r="Q41" i="87" s="1"/>
  <c r="CW61" i="115"/>
  <c r="FC62" i="115"/>
  <c r="FC63" i="115"/>
  <c r="FH61" i="115"/>
  <c r="DT80" i="87"/>
  <c r="DT81" i="87" s="1"/>
  <c r="DT83" i="87" s="1"/>
  <c r="DT107" i="87"/>
  <c r="DT108" i="87" s="1"/>
  <c r="DT111" i="87"/>
  <c r="DT31" i="87"/>
  <c r="DT41" i="87" s="1"/>
  <c r="FQ62" i="115"/>
  <c r="FQ63" i="115"/>
  <c r="AM62" i="115"/>
  <c r="AM63" i="115"/>
  <c r="GQ80" i="87"/>
  <c r="GQ81" i="87" s="1"/>
  <c r="GQ83" i="87" s="1"/>
  <c r="GQ111" i="87"/>
  <c r="GQ107" i="87"/>
  <c r="GQ108" i="87" s="1"/>
  <c r="GQ31" i="87"/>
  <c r="GQ41" i="87" s="1"/>
  <c r="BZ62" i="115"/>
  <c r="BZ63" i="115"/>
  <c r="HC61" i="115"/>
  <c r="BO61" i="115"/>
  <c r="DG80" i="87"/>
  <c r="DG81" i="87" s="1"/>
  <c r="DG83" i="87" s="1"/>
  <c r="DG111" i="87"/>
  <c r="DG107" i="87"/>
  <c r="DG108" i="87" s="1"/>
  <c r="DG31" i="87"/>
  <c r="DG41" i="87" s="1"/>
  <c r="CB61" i="115"/>
  <c r="EO61" i="115"/>
  <c r="FB61" i="115"/>
  <c r="CE107" i="87"/>
  <c r="CE108" i="87" s="1"/>
  <c r="CE80" i="87"/>
  <c r="CE81" i="87" s="1"/>
  <c r="CE83" i="87" s="1"/>
  <c r="CE111" i="87"/>
  <c r="CE31" i="87"/>
  <c r="CE41" i="87" s="1"/>
  <c r="GM107" i="87"/>
  <c r="GM108" i="87" s="1"/>
  <c r="GM80" i="87"/>
  <c r="GM81" i="87" s="1"/>
  <c r="GM83" i="87" s="1"/>
  <c r="GM111" i="87"/>
  <c r="GM31" i="87"/>
  <c r="GM41" i="87" s="1"/>
  <c r="GL111" i="87"/>
  <c r="GL107" i="87"/>
  <c r="GL80" i="87"/>
  <c r="GL81" i="87" s="1"/>
  <c r="GL83" i="87" s="1"/>
  <c r="GL31" i="87"/>
  <c r="GL41" i="87" s="1"/>
  <c r="GX61" i="115"/>
  <c r="G61" i="115"/>
  <c r="FQ111" i="87"/>
  <c r="FQ80" i="87"/>
  <c r="FQ81" i="87" s="1"/>
  <c r="FQ83" i="87" s="1"/>
  <c r="FQ107" i="87"/>
  <c r="FQ108" i="87" s="1"/>
  <c r="FQ31" i="87"/>
  <c r="FQ41" i="87" s="1"/>
  <c r="EM80" i="87"/>
  <c r="EM81" i="87" s="1"/>
  <c r="EM83" i="87" s="1"/>
  <c r="EM111" i="87"/>
  <c r="EM107" i="87"/>
  <c r="EM108" i="87" s="1"/>
  <c r="EM31" i="87"/>
  <c r="EM41" i="87" s="1"/>
  <c r="EZ61" i="115"/>
  <c r="CV62" i="115"/>
  <c r="CV63" i="115"/>
  <c r="AN63" i="115"/>
  <c r="AN62" i="115"/>
  <c r="EC62" i="115"/>
  <c r="EC63" i="115"/>
  <c r="FR107" i="87"/>
  <c r="FR108" i="87" s="1"/>
  <c r="FR80" i="87"/>
  <c r="FR81" i="87" s="1"/>
  <c r="FR83" i="87" s="1"/>
  <c r="FR111" i="87"/>
  <c r="FR31" i="87"/>
  <c r="FR41" i="87" s="1"/>
  <c r="BS61" i="115"/>
  <c r="AM80" i="87"/>
  <c r="AM81" i="87" s="1"/>
  <c r="AM83" i="87" s="1"/>
  <c r="AM107" i="87"/>
  <c r="AM108" i="87" s="1"/>
  <c r="AM111" i="87"/>
  <c r="AM31" i="87"/>
  <c r="AM41" i="87" s="1"/>
  <c r="BC61" i="115"/>
  <c r="FI107" i="87"/>
  <c r="FI108" i="87" s="1"/>
  <c r="FI111" i="87"/>
  <c r="FI80" i="87"/>
  <c r="FI81" i="87" s="1"/>
  <c r="FI83" i="87" s="1"/>
  <c r="FI31" i="87"/>
  <c r="FI41" i="87" s="1"/>
  <c r="DY80" i="87"/>
  <c r="DY81" i="87" s="1"/>
  <c r="DY83" i="87" s="1"/>
  <c r="DY111" i="87"/>
  <c r="DY107" i="87"/>
  <c r="DY108" i="87" s="1"/>
  <c r="DY31" i="87"/>
  <c r="DY41" i="87" s="1"/>
  <c r="EN107" i="87"/>
  <c r="EN108" i="87" s="1"/>
  <c r="EN111" i="87"/>
  <c r="EN80" i="87"/>
  <c r="EN81" i="87" s="1"/>
  <c r="EN83" i="87" s="1"/>
  <c r="EN31" i="87"/>
  <c r="EN41" i="87" s="1"/>
  <c r="DY61" i="115"/>
  <c r="AK61" i="115"/>
  <c r="W61" i="115"/>
  <c r="M63" i="115"/>
  <c r="M62" i="115"/>
  <c r="J24" i="97" l="1"/>
  <c r="C60" i="115"/>
  <c r="C65" i="115" s="1"/>
  <c r="C97" i="115" s="1"/>
  <c r="BM60" i="115"/>
  <c r="BM65" i="115" s="1"/>
  <c r="AO60" i="115"/>
  <c r="AO65" i="115" s="1"/>
  <c r="AT60" i="115"/>
  <c r="AT65" i="115" s="1"/>
  <c r="HD60" i="115"/>
  <c r="HD65" i="115" s="1"/>
  <c r="HD97" i="115" s="1"/>
  <c r="GT60" i="115"/>
  <c r="GT65" i="115" s="1"/>
  <c r="GT97" i="115" s="1"/>
  <c r="BZ60" i="115"/>
  <c r="BZ65" i="115" s="1"/>
  <c r="GQ60" i="115"/>
  <c r="GQ65" i="115" s="1"/>
  <c r="GQ97" i="115" s="1"/>
  <c r="EH60" i="115"/>
  <c r="EH65" i="115" s="1"/>
  <c r="EH97" i="115" s="1"/>
  <c r="FE60" i="115"/>
  <c r="FE65" i="115" s="1"/>
  <c r="FE97" i="115" s="1"/>
  <c r="GM60" i="115"/>
  <c r="GM65" i="115" s="1"/>
  <c r="GM97" i="115" s="1"/>
  <c r="AF60" i="115"/>
  <c r="AF65" i="115" s="1"/>
  <c r="Z60" i="115"/>
  <c r="Z65" i="115" s="1"/>
  <c r="CR60" i="115"/>
  <c r="CR65" i="115" s="1"/>
  <c r="DK60" i="115"/>
  <c r="DK65" i="115" s="1"/>
  <c r="DB60" i="115"/>
  <c r="DB65" i="115" s="1"/>
  <c r="CG60" i="115"/>
  <c r="CG65" i="115" s="1"/>
  <c r="GO60" i="115"/>
  <c r="GO65" i="115" s="1"/>
  <c r="GO97" i="115" s="1"/>
  <c r="GL60" i="115"/>
  <c r="GL65" i="115" s="1"/>
  <c r="GL97" i="115" s="1"/>
  <c r="AN60" i="115"/>
  <c r="AN65" i="115" s="1"/>
  <c r="EY60" i="115"/>
  <c r="EY65" i="115" s="1"/>
  <c r="EY97" i="115" s="1"/>
  <c r="CE60" i="115"/>
  <c r="CE65" i="115" s="1"/>
  <c r="CC60" i="115"/>
  <c r="CC65" i="115" s="1"/>
  <c r="FP60" i="115"/>
  <c r="FP65" i="115" s="1"/>
  <c r="FP97" i="115" s="1"/>
  <c r="BX60" i="115"/>
  <c r="BX65" i="115" s="1"/>
  <c r="CV60" i="115"/>
  <c r="CV65" i="115" s="1"/>
  <c r="HB60" i="115"/>
  <c r="HB65" i="115" s="1"/>
  <c r="HB97" i="115" s="1"/>
  <c r="GY60" i="115"/>
  <c r="GY65" i="115" s="1"/>
  <c r="GY97" i="115" s="1"/>
  <c r="AZ60" i="115"/>
  <c r="AZ65" i="115" s="1"/>
  <c r="Y60" i="115"/>
  <c r="Y65" i="115" s="1"/>
  <c r="CI60" i="115"/>
  <c r="CI65" i="115" s="1"/>
  <c r="FB62" i="115"/>
  <c r="FB63" i="115"/>
  <c r="CW63" i="115"/>
  <c r="CW62" i="115"/>
  <c r="J9" i="97"/>
  <c r="FM60" i="115"/>
  <c r="FM65" i="115" s="1"/>
  <c r="FM97" i="115" s="1"/>
  <c r="EP108" i="87"/>
  <c r="AX62" i="115"/>
  <c r="AX63" i="115"/>
  <c r="BW63" i="115"/>
  <c r="BW62" i="115"/>
  <c r="GR62" i="115"/>
  <c r="GR63" i="115"/>
  <c r="FA62" i="115"/>
  <c r="FA63" i="115"/>
  <c r="GX108" i="87"/>
  <c r="FZ108" i="87"/>
  <c r="BJ108" i="87"/>
  <c r="BQ62" i="115"/>
  <c r="BQ63" i="115"/>
  <c r="HG63" i="115"/>
  <c r="HG62" i="115"/>
  <c r="CD62" i="115"/>
  <c r="CD63" i="115"/>
  <c r="T98" i="106"/>
  <c r="T100" i="106" s="1"/>
  <c r="EV62" i="115"/>
  <c r="EV63" i="115"/>
  <c r="EE62" i="115"/>
  <c r="EE63" i="115"/>
  <c r="CX62" i="115"/>
  <c r="CX63" i="115"/>
  <c r="CM63" i="115"/>
  <c r="CM62" i="115"/>
  <c r="EG63" i="115"/>
  <c r="EG62" i="115"/>
  <c r="DF63" i="115"/>
  <c r="DF62" i="115"/>
  <c r="J10" i="97"/>
  <c r="AL63" i="115"/>
  <c r="AL62" i="115"/>
  <c r="DV62" i="115"/>
  <c r="DV63" i="115"/>
  <c r="GL108" i="87"/>
  <c r="EZ63" i="115"/>
  <c r="EZ62" i="115"/>
  <c r="HF62" i="115"/>
  <c r="HF63" i="115"/>
  <c r="GK63" i="115"/>
  <c r="GK62" i="115"/>
  <c r="AG63" i="115"/>
  <c r="AG62" i="115"/>
  <c r="FD62" i="115"/>
  <c r="FD63" i="115"/>
  <c r="Q62" i="115"/>
  <c r="Q63" i="115"/>
  <c r="J11" i="97"/>
  <c r="GH63" i="115"/>
  <c r="GH62" i="115"/>
  <c r="FK60" i="115"/>
  <c r="FK65" i="115" s="1"/>
  <c r="FK97" i="115" s="1"/>
  <c r="AP62" i="115"/>
  <c r="AP63" i="115"/>
  <c r="FZ63" i="115"/>
  <c r="FZ62" i="115"/>
  <c r="DI60" i="115"/>
  <c r="DI65" i="115" s="1"/>
  <c r="FV63" i="115"/>
  <c r="FV62" i="115"/>
  <c r="EU63" i="115"/>
  <c r="EU62" i="115"/>
  <c r="CQ62" i="115"/>
  <c r="CQ63" i="115"/>
  <c r="EF62" i="115"/>
  <c r="EF63" i="115"/>
  <c r="N108" i="87"/>
  <c r="GD60" i="115"/>
  <c r="GD65" i="115" s="1"/>
  <c r="GD97" i="115" s="1"/>
  <c r="EI60" i="115"/>
  <c r="EI65" i="115" s="1"/>
  <c r="EI97" i="115" s="1"/>
  <c r="DL60" i="115"/>
  <c r="DL65" i="115" s="1"/>
  <c r="DD63" i="115"/>
  <c r="DD62" i="115"/>
  <c r="EA62" i="115"/>
  <c r="EA63" i="115"/>
  <c r="GF62" i="115"/>
  <c r="GF63" i="115"/>
  <c r="EC60" i="115"/>
  <c r="EC65" i="115" s="1"/>
  <c r="EC97" i="115" s="1"/>
  <c r="DT62" i="115"/>
  <c r="DT63" i="115"/>
  <c r="AY62" i="115"/>
  <c r="AY63" i="115"/>
  <c r="GB62" i="115"/>
  <c r="GB63" i="115"/>
  <c r="CK63" i="115"/>
  <c r="CK62" i="115"/>
  <c r="EN62" i="115"/>
  <c r="EN63" i="115"/>
  <c r="CS60" i="115"/>
  <c r="CS65" i="115" s="1"/>
  <c r="J15" i="97"/>
  <c r="BN62" i="115"/>
  <c r="BN63" i="115"/>
  <c r="BH63" i="115"/>
  <c r="BH62" i="115"/>
  <c r="BP62" i="115"/>
  <c r="BP63" i="115"/>
  <c r="ER62" i="115"/>
  <c r="ER63" i="115"/>
  <c r="AS63" i="115"/>
  <c r="AS62" i="115"/>
  <c r="FT60" i="115"/>
  <c r="FT65" i="115" s="1"/>
  <c r="FT97" i="115" s="1"/>
  <c r="AQ62" i="115"/>
  <c r="AQ63" i="115"/>
  <c r="DF108" i="87"/>
  <c r="EW62" i="115"/>
  <c r="EW63" i="115"/>
  <c r="O62" i="115"/>
  <c r="O63" i="115"/>
  <c r="BE62" i="115"/>
  <c r="BE63" i="115"/>
  <c r="I62" i="115"/>
  <c r="I63" i="115"/>
  <c r="S100" i="106"/>
  <c r="FG62" i="115"/>
  <c r="FG63" i="115"/>
  <c r="R62" i="115"/>
  <c r="R63" i="115"/>
  <c r="BV62" i="115"/>
  <c r="BV63" i="115"/>
  <c r="DX62" i="115"/>
  <c r="DX63" i="115"/>
  <c r="AV62" i="115"/>
  <c r="AV63" i="115"/>
  <c r="CH62" i="115"/>
  <c r="CH63" i="115"/>
  <c r="W62" i="115"/>
  <c r="W63" i="115"/>
  <c r="AK63" i="115"/>
  <c r="AK62" i="115"/>
  <c r="S60" i="115"/>
  <c r="S65" i="115" s="1"/>
  <c r="CH108" i="87"/>
  <c r="ED108" i="87"/>
  <c r="ET63" i="115"/>
  <c r="ET62" i="115"/>
  <c r="GI62" i="115"/>
  <c r="GI63" i="115"/>
  <c r="CZ63" i="115"/>
  <c r="CZ62" i="115"/>
  <c r="J12" i="97"/>
  <c r="J20" i="97"/>
  <c r="BU63" i="115"/>
  <c r="BU62" i="115"/>
  <c r="DW62" i="115"/>
  <c r="DW63" i="115"/>
  <c r="GZ62" i="115"/>
  <c r="GZ63" i="115"/>
  <c r="FU63" i="115"/>
  <c r="FU62" i="115"/>
  <c r="GG62" i="115"/>
  <c r="GG63" i="115"/>
  <c r="DG62" i="115"/>
  <c r="DG63" i="115"/>
  <c r="DN62" i="115"/>
  <c r="DN63" i="115"/>
  <c r="BF62" i="115"/>
  <c r="BF63" i="115"/>
  <c r="GS60" i="115"/>
  <c r="GS65" i="115" s="1"/>
  <c r="GS97" i="115" s="1"/>
  <c r="AJ60" i="115"/>
  <c r="AJ65" i="115" s="1"/>
  <c r="DC62" i="115"/>
  <c r="DC63" i="115"/>
  <c r="AB62" i="115"/>
  <c r="AB63" i="115"/>
  <c r="GX62" i="115"/>
  <c r="GX63" i="115"/>
  <c r="AM60" i="115"/>
  <c r="AM65" i="115" s="1"/>
  <c r="B108" i="87"/>
  <c r="GA60" i="115"/>
  <c r="GA65" i="115" s="1"/>
  <c r="GA97" i="115" s="1"/>
  <c r="CB63" i="115"/>
  <c r="CB62" i="115"/>
  <c r="DR62" i="115"/>
  <c r="DR63" i="115"/>
  <c r="DR108" i="87"/>
  <c r="EP63" i="115"/>
  <c r="EP62" i="115"/>
  <c r="BK63" i="115"/>
  <c r="BK62" i="115"/>
  <c r="ED63" i="115"/>
  <c r="ED62" i="115"/>
  <c r="FS62" i="115"/>
  <c r="FS63" i="115"/>
  <c r="G62" i="115"/>
  <c r="G63" i="115"/>
  <c r="J23" i="97"/>
  <c r="BO62" i="115"/>
  <c r="BO63" i="115"/>
  <c r="FH62" i="115"/>
  <c r="FH63" i="115"/>
  <c r="J19" i="97"/>
  <c r="B47" i="87"/>
  <c r="J7" i="97"/>
  <c r="DZ60" i="115"/>
  <c r="DZ65" i="115" s="1"/>
  <c r="DZ97" i="115" s="1"/>
  <c r="CF63" i="115"/>
  <c r="CF62" i="115"/>
  <c r="GJ60" i="115"/>
  <c r="GJ65" i="115" s="1"/>
  <c r="GJ97" i="115" s="1"/>
  <c r="AR62" i="115"/>
  <c r="AR63" i="115"/>
  <c r="DA62" i="115"/>
  <c r="DA63" i="115"/>
  <c r="FN108" i="87"/>
  <c r="T63" i="115"/>
  <c r="T62" i="115"/>
  <c r="AI60" i="115"/>
  <c r="AI65" i="115" s="1"/>
  <c r="AX108" i="87"/>
  <c r="J13" i="97"/>
  <c r="P60" i="115"/>
  <c r="P65" i="115" s="1"/>
  <c r="H60" i="115"/>
  <c r="H65" i="115" s="1"/>
  <c r="GW63" i="115"/>
  <c r="GW62" i="115"/>
  <c r="DE60" i="115"/>
  <c r="DE65" i="115" s="1"/>
  <c r="BJ63" i="115"/>
  <c r="BJ62" i="115"/>
  <c r="FR62" i="115"/>
  <c r="FR63" i="115"/>
  <c r="BR60" i="115"/>
  <c r="BR65" i="115" s="1"/>
  <c r="DO60" i="115"/>
  <c r="DO65" i="115" s="1"/>
  <c r="K62" i="115"/>
  <c r="K63" i="115"/>
  <c r="EK62" i="115"/>
  <c r="EK63" i="115"/>
  <c r="X98" i="112"/>
  <c r="X100" i="112" s="1"/>
  <c r="GP60" i="115"/>
  <c r="GP65" i="115" s="1"/>
  <c r="GP97" i="115" s="1"/>
  <c r="GC63" i="115"/>
  <c r="GC62" i="115"/>
  <c r="D62" i="115"/>
  <c r="D63" i="115"/>
  <c r="AA60" i="115"/>
  <c r="AA65" i="115" s="1"/>
  <c r="EB63" i="115"/>
  <c r="EB62" i="115"/>
  <c r="AL108" i="87"/>
  <c r="BB63" i="115"/>
  <c r="BB62" i="115"/>
  <c r="FN62" i="115"/>
  <c r="FN63" i="115"/>
  <c r="DH62" i="115"/>
  <c r="DH63" i="115"/>
  <c r="DY62" i="115"/>
  <c r="DY63" i="115"/>
  <c r="GV62" i="115"/>
  <c r="GV63" i="115"/>
  <c r="CA62" i="115"/>
  <c r="CA63" i="115"/>
  <c r="EJ60" i="115"/>
  <c r="EJ65" i="115" s="1"/>
  <c r="EJ97" i="115" s="1"/>
  <c r="GU63" i="115"/>
  <c r="GU62" i="115"/>
  <c r="CL62" i="115"/>
  <c r="CL63" i="115"/>
  <c r="DS62" i="115"/>
  <c r="DS63" i="115"/>
  <c r="GE62" i="115"/>
  <c r="GE63" i="115"/>
  <c r="DU62" i="115"/>
  <c r="DU63" i="115"/>
  <c r="HA62" i="115"/>
  <c r="HA63" i="115"/>
  <c r="F62" i="115"/>
  <c r="F63" i="115"/>
  <c r="HE63" i="115"/>
  <c r="HE62" i="115"/>
  <c r="FJ62" i="115"/>
  <c r="FJ63" i="115"/>
  <c r="J16" i="97"/>
  <c r="ES62" i="115"/>
  <c r="ES63" i="115"/>
  <c r="BG62" i="115"/>
  <c r="BG63" i="115"/>
  <c r="FX63" i="115"/>
  <c r="FX62" i="115"/>
  <c r="AE62" i="115"/>
  <c r="AE63" i="115"/>
  <c r="AC63" i="115"/>
  <c r="AC62" i="115"/>
  <c r="AD63" i="115"/>
  <c r="AD62" i="115"/>
  <c r="EL62" i="115"/>
  <c r="EL63" i="115"/>
  <c r="BT62" i="115"/>
  <c r="BT63" i="115"/>
  <c r="J8" i="97"/>
  <c r="X62" i="115"/>
  <c r="X63" i="115"/>
  <c r="BY63" i="115"/>
  <c r="BY62" i="115"/>
  <c r="BI63" i="115"/>
  <c r="BI62" i="115"/>
  <c r="Z108" i="87"/>
  <c r="FQ60" i="115"/>
  <c r="FQ65" i="115" s="1"/>
  <c r="FQ97" i="115" s="1"/>
  <c r="CO62" i="115"/>
  <c r="CO63" i="115"/>
  <c r="N62" i="115"/>
  <c r="N63" i="115"/>
  <c r="J17" i="97"/>
  <c r="DM63" i="115"/>
  <c r="DM62" i="115"/>
  <c r="J14" i="97"/>
  <c r="J18" i="97"/>
  <c r="CY63" i="115"/>
  <c r="CY62" i="115"/>
  <c r="BV108" i="87"/>
  <c r="CT62" i="115"/>
  <c r="CT63" i="115"/>
  <c r="CN62" i="115"/>
  <c r="CN63" i="115"/>
  <c r="BL63" i="115"/>
  <c r="BL62" i="115"/>
  <c r="FY62" i="115"/>
  <c r="FY63" i="115"/>
  <c r="U63" i="115"/>
  <c r="U62" i="115"/>
  <c r="AW62" i="115"/>
  <c r="AW63" i="115"/>
  <c r="EX62" i="115"/>
  <c r="EX63" i="115"/>
  <c r="EM62" i="115"/>
  <c r="EM63" i="115"/>
  <c r="FW60" i="115"/>
  <c r="FW65" i="115" s="1"/>
  <c r="FW97" i="115" s="1"/>
  <c r="BA60" i="115"/>
  <c r="BA65" i="115" s="1"/>
  <c r="CU63" i="115"/>
  <c r="CU62" i="115"/>
  <c r="BC62" i="115"/>
  <c r="BC63" i="115"/>
  <c r="B62" i="115"/>
  <c r="B63" i="115"/>
  <c r="HH63" i="115"/>
  <c r="HH62" i="115"/>
  <c r="M60" i="115"/>
  <c r="M65" i="115" s="1"/>
  <c r="BS63" i="115"/>
  <c r="BS62" i="115"/>
  <c r="EO62" i="115"/>
  <c r="EO63" i="115"/>
  <c r="HC62" i="115"/>
  <c r="HC63" i="115"/>
  <c r="FC60" i="115"/>
  <c r="FC65" i="115" s="1"/>
  <c r="FC97" i="115" s="1"/>
  <c r="V62" i="115"/>
  <c r="V63" i="115"/>
  <c r="HI62" i="115"/>
  <c r="HI63" i="115"/>
  <c r="AU62" i="115"/>
  <c r="AU63" i="115"/>
  <c r="J21" i="97"/>
  <c r="FF62" i="115"/>
  <c r="FF63" i="115"/>
  <c r="CT108" i="87"/>
  <c r="CJ62" i="115"/>
  <c r="CJ63" i="115"/>
  <c r="DQ62" i="115"/>
  <c r="DQ63" i="115"/>
  <c r="J22" i="97"/>
  <c r="E62" i="115"/>
  <c r="E63" i="115"/>
  <c r="DP60" i="115"/>
  <c r="DP65" i="115" s="1"/>
  <c r="GN63" i="115"/>
  <c r="GN62" i="115"/>
  <c r="FB108" i="87"/>
  <c r="FI63" i="115"/>
  <c r="FI62" i="115"/>
  <c r="FL60" i="115"/>
  <c r="FL65" i="115" s="1"/>
  <c r="FL97" i="115" s="1"/>
  <c r="AH62" i="115"/>
  <c r="AH63" i="115"/>
  <c r="L60" i="115"/>
  <c r="L65" i="115" s="1"/>
  <c r="CP62" i="115"/>
  <c r="CP63" i="115"/>
  <c r="V98" i="109"/>
  <c r="FO62" i="115"/>
  <c r="FO63" i="115"/>
  <c r="BD62" i="115"/>
  <c r="BD63" i="115"/>
  <c r="J62" i="115"/>
  <c r="J63" i="115"/>
  <c r="EQ63" i="115"/>
  <c r="EQ62" i="115"/>
  <c r="DJ62" i="115"/>
  <c r="DJ63" i="115"/>
  <c r="CM60" i="115" l="1"/>
  <c r="CM65" i="115" s="1"/>
  <c r="Q60" i="115"/>
  <c r="Q65" i="115" s="1"/>
  <c r="EV60" i="115"/>
  <c r="EV65" i="115" s="1"/>
  <c r="EV97" i="115" s="1"/>
  <c r="EA60" i="115"/>
  <c r="EA65" i="115" s="1"/>
  <c r="EA97" i="115" s="1"/>
  <c r="HI60" i="115"/>
  <c r="HI65" i="115" s="1"/>
  <c r="HI97" i="115" s="1"/>
  <c r="FY60" i="115"/>
  <c r="FY65" i="115" s="1"/>
  <c r="FY97" i="115" s="1"/>
  <c r="F60" i="115"/>
  <c r="F65" i="115" s="1"/>
  <c r="DS60" i="115"/>
  <c r="DS65" i="115" s="1"/>
  <c r="DS97" i="115" s="1"/>
  <c r="GB60" i="115"/>
  <c r="GB65" i="115" s="1"/>
  <c r="GB97" i="115" s="1"/>
  <c r="AX60" i="115"/>
  <c r="AX65" i="115" s="1"/>
  <c r="FZ60" i="115"/>
  <c r="FZ65" i="115" s="1"/>
  <c r="FZ97" i="115" s="1"/>
  <c r="AG60" i="115"/>
  <c r="AG65" i="115" s="1"/>
  <c r="FF60" i="115"/>
  <c r="FF65" i="115" s="1"/>
  <c r="FF97" i="115" s="1"/>
  <c r="T60" i="115"/>
  <c r="T65" i="115" s="1"/>
  <c r="AQ60" i="115"/>
  <c r="AQ65" i="115" s="1"/>
  <c r="ER60" i="115"/>
  <c r="ER65" i="115" s="1"/>
  <c r="ER97" i="115" s="1"/>
  <c r="BW60" i="115"/>
  <c r="BW65" i="115" s="1"/>
  <c r="GC60" i="115"/>
  <c r="GC65" i="115" s="1"/>
  <c r="GC97" i="115" s="1"/>
  <c r="DD60" i="115"/>
  <c r="DD65" i="115" s="1"/>
  <c r="BG60" i="115"/>
  <c r="BG65" i="115" s="1"/>
  <c r="HA60" i="115"/>
  <c r="HA65" i="115" s="1"/>
  <c r="HA97" i="115" s="1"/>
  <c r="GE60" i="115"/>
  <c r="GE65" i="115" s="1"/>
  <c r="GE97" i="115" s="1"/>
  <c r="GV60" i="115"/>
  <c r="GV65" i="115" s="1"/>
  <c r="GV97" i="115" s="1"/>
  <c r="DN60" i="115"/>
  <c r="DN65" i="115" s="1"/>
  <c r="EQ60" i="115"/>
  <c r="EQ65" i="115" s="1"/>
  <c r="EQ97" i="115" s="1"/>
  <c r="AU60" i="115"/>
  <c r="AU65" i="115" s="1"/>
  <c r="DG60" i="115"/>
  <c r="DG65" i="115" s="1"/>
  <c r="GZ60" i="115"/>
  <c r="GZ65" i="115" s="1"/>
  <c r="GZ97" i="115" s="1"/>
  <c r="CX60" i="115"/>
  <c r="CX65" i="115" s="1"/>
  <c r="K60" i="115"/>
  <c r="K65" i="115" s="1"/>
  <c r="FH60" i="115"/>
  <c r="FH65" i="115" s="1"/>
  <c r="FH97" i="115" s="1"/>
  <c r="FD60" i="115"/>
  <c r="FD65" i="115" s="1"/>
  <c r="FD97" i="115" s="1"/>
  <c r="DH60" i="115"/>
  <c r="DH65" i="115" s="1"/>
  <c r="J60" i="115"/>
  <c r="J65" i="115" s="1"/>
  <c r="CJ60" i="115"/>
  <c r="CJ65" i="115" s="1"/>
  <c r="BC60" i="115"/>
  <c r="BC65" i="115" s="1"/>
  <c r="CL60" i="115"/>
  <c r="CL65" i="115" s="1"/>
  <c r="HH60" i="115"/>
  <c r="HH65" i="115" s="1"/>
  <c r="HH97" i="115" s="1"/>
  <c r="DM60" i="115"/>
  <c r="DM65" i="115" s="1"/>
  <c r="AD60" i="115"/>
  <c r="AD65" i="115" s="1"/>
  <c r="FV60" i="115"/>
  <c r="FV65" i="115" s="1"/>
  <c r="FV97" i="115" s="1"/>
  <c r="EZ60" i="115"/>
  <c r="EZ65" i="115" s="1"/>
  <c r="EZ97" i="115" s="1"/>
  <c r="AW60" i="115"/>
  <c r="AW65" i="115" s="1"/>
  <c r="BY60" i="115"/>
  <c r="BY65" i="115" s="1"/>
  <c r="DY60" i="115"/>
  <c r="DY65" i="115" s="1"/>
  <c r="DY97" i="115" s="1"/>
  <c r="EB60" i="115"/>
  <c r="EB65" i="115" s="1"/>
  <c r="EB97" i="115" s="1"/>
  <c r="GH60" i="115"/>
  <c r="GH65" i="115" s="1"/>
  <c r="GH97" i="115" s="1"/>
  <c r="GN60" i="115"/>
  <c r="GN65" i="115" s="1"/>
  <c r="GN97" i="115" s="1"/>
  <c r="BS60" i="115"/>
  <c r="BS65" i="115" s="1"/>
  <c r="FX60" i="115"/>
  <c r="FX65" i="115" s="1"/>
  <c r="FX97" i="115" s="1"/>
  <c r="ED60" i="115"/>
  <c r="ED65" i="115" s="1"/>
  <c r="ED97" i="115" s="1"/>
  <c r="EP60" i="115"/>
  <c r="EP65" i="115" s="1"/>
  <c r="EP97" i="115" s="1"/>
  <c r="AS60" i="115"/>
  <c r="AS65" i="115" s="1"/>
  <c r="EU60" i="115"/>
  <c r="EU65" i="115" s="1"/>
  <c r="EU97" i="115" s="1"/>
  <c r="AL60" i="115"/>
  <c r="AL65" i="115" s="1"/>
  <c r="FA60" i="115"/>
  <c r="FA65" i="115" s="1"/>
  <c r="FA97" i="115" s="1"/>
  <c r="DU60" i="115"/>
  <c r="DU65" i="115" s="1"/>
  <c r="DU97" i="115" s="1"/>
  <c r="CA60" i="115"/>
  <c r="CA65" i="115" s="1"/>
  <c r="BK60" i="115"/>
  <c r="BK65" i="115" s="1"/>
  <c r="GX60" i="115"/>
  <c r="GX65" i="115" s="1"/>
  <c r="GX97" i="115" s="1"/>
  <c r="DC60" i="115"/>
  <c r="DC65" i="115" s="1"/>
  <c r="GG60" i="115"/>
  <c r="GG65" i="115" s="1"/>
  <c r="GG97" i="115" s="1"/>
  <c r="AK60" i="115"/>
  <c r="AK65" i="115" s="1"/>
  <c r="W60" i="115"/>
  <c r="W65" i="115" s="1"/>
  <c r="BE60" i="115"/>
  <c r="BE65" i="115" s="1"/>
  <c r="BP60" i="115"/>
  <c r="BP65" i="115" s="1"/>
  <c r="DV60" i="115"/>
  <c r="DV65" i="115" s="1"/>
  <c r="DV97" i="115" s="1"/>
  <c r="EE60" i="115"/>
  <c r="EE65" i="115" s="1"/>
  <c r="EE97" i="115" s="1"/>
  <c r="BL60" i="115"/>
  <c r="BL65" i="115" s="1"/>
  <c r="FU60" i="115"/>
  <c r="FU65" i="115" s="1"/>
  <c r="FU97" i="115" s="1"/>
  <c r="CZ60" i="115"/>
  <c r="CZ65" i="115" s="1"/>
  <c r="BH60" i="115"/>
  <c r="BH65" i="115" s="1"/>
  <c r="EF60" i="115"/>
  <c r="EF65" i="115" s="1"/>
  <c r="EF97" i="115" s="1"/>
  <c r="CO60" i="115"/>
  <c r="CO65" i="115" s="1"/>
  <c r="ES60" i="115"/>
  <c r="ES65" i="115" s="1"/>
  <c r="ES97" i="115" s="1"/>
  <c r="FJ60" i="115"/>
  <c r="FJ65" i="115" s="1"/>
  <c r="FJ97" i="115" s="1"/>
  <c r="FR60" i="115"/>
  <c r="FR65" i="115" s="1"/>
  <c r="FR97" i="115" s="1"/>
  <c r="DA60" i="115"/>
  <c r="DA65" i="115" s="1"/>
  <c r="FS60" i="115"/>
  <c r="FS65" i="115" s="1"/>
  <c r="FS97" i="115" s="1"/>
  <c r="CK60" i="115"/>
  <c r="CK65" i="115" s="1"/>
  <c r="CQ60" i="115"/>
  <c r="CQ65" i="115" s="1"/>
  <c r="HC60" i="115"/>
  <c r="HC65" i="115" s="1"/>
  <c r="HC97" i="115" s="1"/>
  <c r="EX60" i="115"/>
  <c r="EX65" i="115" s="1"/>
  <c r="EX97" i="115" s="1"/>
  <c r="AE60" i="115"/>
  <c r="AE65" i="115" s="1"/>
  <c r="GU60" i="115"/>
  <c r="GU65" i="115" s="1"/>
  <c r="GU97" i="115" s="1"/>
  <c r="FN60" i="115"/>
  <c r="FN65" i="115" s="1"/>
  <c r="FN97" i="115" s="1"/>
  <c r="D60" i="115"/>
  <c r="D65" i="115" s="1"/>
  <c r="Y98" i="112"/>
  <c r="Y100" i="112" s="1"/>
  <c r="CF60" i="115"/>
  <c r="CF65" i="115" s="1"/>
  <c r="AB60" i="115"/>
  <c r="AB65" i="115" s="1"/>
  <c r="BU60" i="115"/>
  <c r="BU65" i="115" s="1"/>
  <c r="AY60" i="115"/>
  <c r="AY65" i="115" s="1"/>
  <c r="W98" i="109"/>
  <c r="W100" i="109" s="1"/>
  <c r="FI60" i="115"/>
  <c r="FI65" i="115" s="1"/>
  <c r="FI97" i="115" s="1"/>
  <c r="CU60" i="115"/>
  <c r="CU65" i="115" s="1"/>
  <c r="CN60" i="115"/>
  <c r="CN65" i="115" s="1"/>
  <c r="CT60" i="115"/>
  <c r="CT65" i="115" s="1"/>
  <c r="X60" i="115"/>
  <c r="X65" i="115" s="1"/>
  <c r="DF60" i="115"/>
  <c r="DF65" i="115" s="1"/>
  <c r="FO60" i="115"/>
  <c r="FO65" i="115" s="1"/>
  <c r="FO97" i="115" s="1"/>
  <c r="BO60" i="115"/>
  <c r="BO65" i="115" s="1"/>
  <c r="G60" i="115"/>
  <c r="G65" i="115" s="1"/>
  <c r="DR60" i="115"/>
  <c r="DR65" i="115" s="1"/>
  <c r="DR97" i="115" s="1"/>
  <c r="BF60" i="115"/>
  <c r="BF65" i="115" s="1"/>
  <c r="GI60" i="115"/>
  <c r="GI65" i="115" s="1"/>
  <c r="GI97" i="115" s="1"/>
  <c r="CH60" i="115"/>
  <c r="CH65" i="115" s="1"/>
  <c r="FG60" i="115"/>
  <c r="FG65" i="115" s="1"/>
  <c r="FG97" i="115" s="1"/>
  <c r="EN60" i="115"/>
  <c r="EN65" i="115" s="1"/>
  <c r="EN97" i="115" s="1"/>
  <c r="AP60" i="115"/>
  <c r="AP65" i="115" s="1"/>
  <c r="HF60" i="115"/>
  <c r="HF65" i="115" s="1"/>
  <c r="HF97" i="115" s="1"/>
  <c r="V100" i="109"/>
  <c r="E60" i="115"/>
  <c r="E65" i="115" s="1"/>
  <c r="B60" i="115"/>
  <c r="B65" i="115" s="1"/>
  <c r="B97" i="115" s="1"/>
  <c r="N60" i="115"/>
  <c r="N65" i="115" s="1"/>
  <c r="ET60" i="115"/>
  <c r="ET65" i="115" s="1"/>
  <c r="ET97" i="115" s="1"/>
  <c r="DX60" i="115"/>
  <c r="DX65" i="115" s="1"/>
  <c r="DX97" i="115" s="1"/>
  <c r="BV60" i="115"/>
  <c r="BV65" i="115" s="1"/>
  <c r="O60" i="115"/>
  <c r="O65" i="115" s="1"/>
  <c r="BN60" i="115"/>
  <c r="BN65" i="115" s="1"/>
  <c r="DT60" i="115"/>
  <c r="DT65" i="115" s="1"/>
  <c r="DT97" i="115" s="1"/>
  <c r="GK60" i="115"/>
  <c r="GK65" i="115" s="1"/>
  <c r="GK97" i="115" s="1"/>
  <c r="U98" i="106"/>
  <c r="U100" i="106" s="1"/>
  <c r="GR60" i="115"/>
  <c r="GR65" i="115" s="1"/>
  <c r="GR97" i="115" s="1"/>
  <c r="DJ60" i="115"/>
  <c r="DJ65" i="115" s="1"/>
  <c r="BD60" i="115"/>
  <c r="BD65" i="115" s="1"/>
  <c r="CP60" i="115"/>
  <c r="CP65" i="115" s="1"/>
  <c r="AH60" i="115"/>
  <c r="AH65" i="115" s="1"/>
  <c r="DQ60" i="115"/>
  <c r="DQ65" i="115" s="1"/>
  <c r="EO60" i="115"/>
  <c r="EO65" i="115" s="1"/>
  <c r="EO97" i="115" s="1"/>
  <c r="BI60" i="115"/>
  <c r="BI65" i="115" s="1"/>
  <c r="BT60" i="115"/>
  <c r="BT65" i="115" s="1"/>
  <c r="AC60" i="115"/>
  <c r="AC65" i="115" s="1"/>
  <c r="HE60" i="115"/>
  <c r="HE65" i="115" s="1"/>
  <c r="HE97" i="115" s="1"/>
  <c r="BB60" i="115"/>
  <c r="BB65" i="115" s="1"/>
  <c r="EK60" i="115"/>
  <c r="EK65" i="115" s="1"/>
  <c r="EK97" i="115" s="1"/>
  <c r="BQ60" i="115"/>
  <c r="BQ65" i="115" s="1"/>
  <c r="GW60" i="115"/>
  <c r="GW65" i="115" s="1"/>
  <c r="GW97" i="115" s="1"/>
  <c r="AR60" i="115"/>
  <c r="AR65" i="115" s="1"/>
  <c r="DW60" i="115"/>
  <c r="DW65" i="115" s="1"/>
  <c r="DW97" i="115" s="1"/>
  <c r="R60" i="115"/>
  <c r="R65" i="115" s="1"/>
  <c r="EW60" i="115"/>
  <c r="EW65" i="115" s="1"/>
  <c r="EW97" i="115" s="1"/>
  <c r="EG60" i="115"/>
  <c r="EG65" i="115" s="1"/>
  <c r="EG97" i="115" s="1"/>
  <c r="CD60" i="115"/>
  <c r="CD65" i="115" s="1"/>
  <c r="HG60" i="115"/>
  <c r="HG65" i="115" s="1"/>
  <c r="HG97" i="115" s="1"/>
  <c r="FB60" i="115"/>
  <c r="FB65" i="115" s="1"/>
  <c r="FB97" i="115" s="1"/>
  <c r="V60" i="115"/>
  <c r="V65" i="115" s="1"/>
  <c r="EM60" i="115"/>
  <c r="EM65" i="115" s="1"/>
  <c r="EM97" i="115" s="1"/>
  <c r="U60" i="115"/>
  <c r="U65" i="115" s="1"/>
  <c r="CY60" i="115"/>
  <c r="CY65" i="115" s="1"/>
  <c r="EL60" i="115"/>
  <c r="EL65" i="115" s="1"/>
  <c r="EL97" i="115" s="1"/>
  <c r="BJ60" i="115"/>
  <c r="BJ65" i="115" s="1"/>
  <c r="B50" i="87"/>
  <c r="B51" i="87" s="1"/>
  <c r="CB60" i="115"/>
  <c r="CB65" i="115" s="1"/>
  <c r="B112" i="87"/>
  <c r="AV60" i="115"/>
  <c r="AV65" i="115" s="1"/>
  <c r="I60" i="115"/>
  <c r="I65" i="115" s="1"/>
  <c r="GF60" i="115"/>
  <c r="GF65" i="115" s="1"/>
  <c r="GF97" i="115" s="1"/>
  <c r="CW60" i="115"/>
  <c r="CW65" i="115" s="1"/>
  <c r="X98" i="109" l="1"/>
  <c r="X100" i="109" s="1"/>
  <c r="V98" i="106"/>
  <c r="V100" i="106" s="1"/>
  <c r="B114" i="87"/>
  <c r="B52" i="87"/>
  <c r="B102" i="115"/>
  <c r="B103" i="115"/>
  <c r="B98" i="115"/>
  <c r="Z98" i="112"/>
  <c r="Z100" i="112" s="1"/>
  <c r="C98" i="115" l="1"/>
  <c r="C100" i="115" s="1"/>
  <c r="W98" i="106"/>
  <c r="Y98" i="109"/>
  <c r="Y100" i="109" s="1"/>
  <c r="B49" i="87"/>
  <c r="AA98" i="112"/>
  <c r="B85" i="87" l="1"/>
  <c r="B115" i="87"/>
  <c r="B163" i="87"/>
  <c r="B54" i="87"/>
  <c r="X98" i="106"/>
  <c r="X100" i="106" s="1"/>
  <c r="W100" i="106"/>
  <c r="AB98" i="112"/>
  <c r="AB100" i="112" s="1"/>
  <c r="AA100" i="112"/>
  <c r="B100" i="115"/>
  <c r="Z98" i="109"/>
  <c r="B84" i="87" l="1"/>
  <c r="B161" i="87"/>
  <c r="B116" i="87"/>
  <c r="AC98" i="112"/>
  <c r="AC100" i="112" s="1"/>
  <c r="Y98" i="106"/>
  <c r="Y100" i="106" s="1"/>
  <c r="AA98" i="109"/>
  <c r="AA100" i="109" s="1"/>
  <c r="Z100" i="109"/>
  <c r="AB98" i="109" l="1"/>
  <c r="AB100" i="109" s="1"/>
  <c r="B117" i="87"/>
  <c r="B86" i="87"/>
  <c r="B88" i="87" s="1"/>
  <c r="Z98" i="106"/>
  <c r="AD98" i="112"/>
  <c r="AD100" i="112" s="1"/>
  <c r="B125" i="87" l="1"/>
  <c r="B130" i="87" s="1"/>
  <c r="B89" i="87"/>
  <c r="AC98" i="109"/>
  <c r="AA98" i="106"/>
  <c r="AE98" i="112"/>
  <c r="AE100" i="112" s="1"/>
  <c r="Z100" i="106"/>
  <c r="AD98" i="109" l="1"/>
  <c r="AB98" i="106"/>
  <c r="AB100" i="106" s="1"/>
  <c r="AF98" i="112"/>
  <c r="AF100" i="112" s="1"/>
  <c r="AA100" i="106"/>
  <c r="AC100" i="109"/>
  <c r="AC98" i="106" l="1"/>
  <c r="AC100" i="106" s="1"/>
  <c r="AE98" i="109"/>
  <c r="AE100" i="109" s="1"/>
  <c r="AG98" i="112"/>
  <c r="AG100" i="112" s="1"/>
  <c r="AD100" i="109"/>
  <c r="AH98" i="112" l="1"/>
  <c r="AD98" i="106"/>
  <c r="AD100" i="106" s="1"/>
  <c r="AF98" i="109"/>
  <c r="AG98" i="109" l="1"/>
  <c r="AG100" i="109" s="1"/>
  <c r="AE98" i="106"/>
  <c r="AI98" i="112"/>
  <c r="AH100" i="112"/>
  <c r="AF100" i="109"/>
  <c r="AF98" i="106" l="1"/>
  <c r="AF100" i="106" s="1"/>
  <c r="AE100" i="106"/>
  <c r="AJ98" i="112"/>
  <c r="AJ100" i="112" s="1"/>
  <c r="AI100" i="112"/>
  <c r="AH98" i="109"/>
  <c r="AK98" i="112" l="1"/>
  <c r="AK100" i="112" s="1"/>
  <c r="AI98" i="109"/>
  <c r="AI100" i="109" s="1"/>
  <c r="AH100" i="109"/>
  <c r="AG98" i="106"/>
  <c r="AG100" i="106" s="1"/>
  <c r="AJ98" i="109" l="1"/>
  <c r="AJ100" i="109" s="1"/>
  <c r="AH98" i="106"/>
  <c r="AL98" i="112"/>
  <c r="AL100" i="112" s="1"/>
  <c r="AI98" i="106" l="1"/>
  <c r="AI100" i="106" s="1"/>
  <c r="AM98" i="112"/>
  <c r="AH100" i="106"/>
  <c r="AK98" i="109"/>
  <c r="AK100" i="109" s="1"/>
  <c r="AJ98" i="106" l="1"/>
  <c r="AJ100" i="106" s="1"/>
  <c r="AL98" i="109"/>
  <c r="AL100" i="109" s="1"/>
  <c r="AN98" i="112"/>
  <c r="AN100" i="112" s="1"/>
  <c r="AM100" i="112"/>
  <c r="AK98" i="106" l="1"/>
  <c r="AK100" i="106" s="1"/>
  <c r="AM98" i="109"/>
  <c r="AM100" i="109" s="1"/>
  <c r="AO98" i="112"/>
  <c r="AO100" i="112" s="1"/>
  <c r="AP98" i="112" l="1"/>
  <c r="AP100" i="112" s="1"/>
  <c r="AN98" i="109"/>
  <c r="AL98" i="106"/>
  <c r="AO98" i="109" l="1"/>
  <c r="AO100" i="109" s="1"/>
  <c r="AQ98" i="112"/>
  <c r="AQ100" i="112" s="1"/>
  <c r="AM98" i="106"/>
  <c r="AN100" i="109"/>
  <c r="AL100" i="106"/>
  <c r="AR98" i="112" l="1"/>
  <c r="AR100" i="112" s="1"/>
  <c r="AN98" i="106"/>
  <c r="AN100" i="106" s="1"/>
  <c r="AP98" i="109"/>
  <c r="AM100" i="106"/>
  <c r="AS98" i="112" l="1"/>
  <c r="AS100" i="112" s="1"/>
  <c r="AO98" i="106"/>
  <c r="AO100" i="106" s="1"/>
  <c r="AQ98" i="109"/>
  <c r="AP100" i="109"/>
  <c r="AP98" i="106" l="1"/>
  <c r="AR98" i="109"/>
  <c r="AR100" i="109" s="1"/>
  <c r="AQ100" i="109"/>
  <c r="AT98" i="112"/>
  <c r="AQ98" i="106" l="1"/>
  <c r="AQ100" i="106" s="1"/>
  <c r="AP100" i="106"/>
  <c r="AU98" i="112"/>
  <c r="AU100" i="112" s="1"/>
  <c r="AT100" i="112"/>
  <c r="AS98" i="109"/>
  <c r="AS100" i="109" s="1"/>
  <c r="AR98" i="106" l="1"/>
  <c r="AR100" i="106" s="1"/>
  <c r="AV98" i="112"/>
  <c r="AV100" i="112" s="1"/>
  <c r="AT98" i="109"/>
  <c r="AW98" i="112" l="1"/>
  <c r="AU98" i="109"/>
  <c r="AU100" i="109" s="1"/>
  <c r="AT100" i="109"/>
  <c r="AS98" i="106"/>
  <c r="AX98" i="112" l="1"/>
  <c r="AT98" i="106"/>
  <c r="AV98" i="109"/>
  <c r="AS100" i="106"/>
  <c r="AW100" i="112"/>
  <c r="AU98" i="106" l="1"/>
  <c r="AT100" i="106"/>
  <c r="AW98" i="109"/>
  <c r="AW100" i="109" s="1"/>
  <c r="AY98" i="112"/>
  <c r="AX100" i="112"/>
  <c r="AV100" i="109"/>
  <c r="AX98" i="109" l="1"/>
  <c r="AV98" i="106"/>
  <c r="AV100" i="106" s="1"/>
  <c r="AZ98" i="112"/>
  <c r="AU100" i="106"/>
  <c r="AY100" i="112"/>
  <c r="AW98" i="106" l="1"/>
  <c r="AW100" i="106" s="1"/>
  <c r="BA98" i="112"/>
  <c r="BA100" i="112" s="1"/>
  <c r="AY98" i="109"/>
  <c r="AX100" i="109"/>
  <c r="AZ100" i="112"/>
  <c r="AZ98" i="109" l="1"/>
  <c r="AZ100" i="109" s="1"/>
  <c r="AY100" i="109"/>
  <c r="BB98" i="112"/>
  <c r="BB100" i="112" s="1"/>
  <c r="AX98" i="106"/>
  <c r="BC98" i="112" l="1"/>
  <c r="BA98" i="109"/>
  <c r="BA100" i="109" s="1"/>
  <c r="AY98" i="106"/>
  <c r="AY100" i="106" s="1"/>
  <c r="AX100" i="106"/>
  <c r="BB98" i="109" l="1"/>
  <c r="BD98" i="112"/>
  <c r="BD100" i="112" s="1"/>
  <c r="BC100" i="112"/>
  <c r="AZ98" i="106"/>
  <c r="AZ100" i="106" s="1"/>
  <c r="BE98" i="112" l="1"/>
  <c r="BE100" i="112" s="1"/>
  <c r="BC98" i="109"/>
  <c r="BB100" i="109"/>
  <c r="BA98" i="106"/>
  <c r="BA100" i="106" s="1"/>
  <c r="BF98" i="112" l="1"/>
  <c r="BD98" i="109"/>
  <c r="BD100" i="109" s="1"/>
  <c r="BC100" i="109"/>
  <c r="BB98" i="106"/>
  <c r="BB100" i="106" s="1"/>
  <c r="BE98" i="109" l="1"/>
  <c r="BE100" i="109" s="1"/>
  <c r="BG98" i="112"/>
  <c r="BG100" i="112" s="1"/>
  <c r="BC98" i="106"/>
  <c r="BC100" i="106" s="1"/>
  <c r="BF100" i="112"/>
  <c r="BD98" i="106" l="1"/>
  <c r="BF98" i="109"/>
  <c r="BF100" i="109" s="1"/>
  <c r="BH98" i="112"/>
  <c r="BH100" i="112" s="1"/>
  <c r="BE98" i="106" l="1"/>
  <c r="BE100" i="106" s="1"/>
  <c r="BI98" i="112"/>
  <c r="BI100" i="112" s="1"/>
  <c r="BG98" i="109"/>
  <c r="BG100" i="109" s="1"/>
  <c r="BD100" i="106"/>
  <c r="BH98" i="109" l="1"/>
  <c r="BH100" i="109" s="1"/>
  <c r="BJ98" i="112"/>
  <c r="BF98" i="106"/>
  <c r="BF100" i="106" s="1"/>
  <c r="BI98" i="109" l="1"/>
  <c r="BI100" i="109" s="1"/>
  <c r="BK98" i="112"/>
  <c r="BJ100" i="112"/>
  <c r="BG98" i="106"/>
  <c r="BL98" i="112" l="1"/>
  <c r="BL100" i="112" s="1"/>
  <c r="BK100" i="112"/>
  <c r="BH98" i="106"/>
  <c r="BH100" i="106" s="1"/>
  <c r="BJ98" i="109"/>
  <c r="BJ100" i="109" s="1"/>
  <c r="BG100" i="106"/>
  <c r="BM98" i="112" l="1"/>
  <c r="BM100" i="112" s="1"/>
  <c r="BK98" i="109"/>
  <c r="BK100" i="109" s="1"/>
  <c r="BI98" i="106"/>
  <c r="BI100" i="106" s="1"/>
  <c r="BL98" i="109" l="1"/>
  <c r="BJ98" i="106"/>
  <c r="BN98" i="112"/>
  <c r="BM98" i="109" l="1"/>
  <c r="BM100" i="109" s="1"/>
  <c r="BO98" i="112"/>
  <c r="BN100" i="112"/>
  <c r="BK98" i="106"/>
  <c r="BK100" i="106" s="1"/>
  <c r="BJ100" i="106"/>
  <c r="BL100" i="109"/>
  <c r="BP98" i="112" l="1"/>
  <c r="BP100" i="112" s="1"/>
  <c r="BO100" i="112"/>
  <c r="BN98" i="109"/>
  <c r="BN100" i="109" s="1"/>
  <c r="BL98" i="106"/>
  <c r="BL100" i="106" s="1"/>
  <c r="BO98" i="109" l="1"/>
  <c r="BQ98" i="112"/>
  <c r="BQ100" i="112" s="1"/>
  <c r="BM98" i="106"/>
  <c r="BM100" i="106" s="1"/>
  <c r="BN98" i="106" l="1"/>
  <c r="BN100" i="106" s="1"/>
  <c r="BP98" i="109"/>
  <c r="BO100" i="109"/>
  <c r="BR98" i="112"/>
  <c r="BR100" i="112" s="1"/>
  <c r="BQ98" i="109" l="1"/>
  <c r="BQ100" i="109" s="1"/>
  <c r="BO98" i="106"/>
  <c r="BS98" i="112"/>
  <c r="BP100" i="109"/>
  <c r="BP98" i="106" l="1"/>
  <c r="BP100" i="106" s="1"/>
  <c r="BO100" i="106"/>
  <c r="BT98" i="112"/>
  <c r="BT100" i="112" s="1"/>
  <c r="BS100" i="112"/>
  <c r="BR98" i="109"/>
  <c r="BR100" i="109" s="1"/>
  <c r="BU98" i="112" l="1"/>
  <c r="BU100" i="112" s="1"/>
  <c r="BQ98" i="106"/>
  <c r="BQ100" i="106" s="1"/>
  <c r="BS98" i="109"/>
  <c r="BS100" i="109" s="1"/>
  <c r="BT98" i="109" l="1"/>
  <c r="BT100" i="109" s="1"/>
  <c r="BV98" i="112"/>
  <c r="BR98" i="106"/>
  <c r="BS98" i="106" l="1"/>
  <c r="BR100" i="106"/>
  <c r="BW98" i="112"/>
  <c r="BW100" i="112" s="1"/>
  <c r="BV100" i="112"/>
  <c r="BU98" i="109"/>
  <c r="BU100" i="109" s="1"/>
  <c r="BT98" i="106" l="1"/>
  <c r="BT100" i="106" s="1"/>
  <c r="BS100" i="106"/>
  <c r="BV98" i="109"/>
  <c r="BX98" i="112"/>
  <c r="BX100" i="112" s="1"/>
  <c r="BY98" i="112" l="1"/>
  <c r="BY100" i="112" s="1"/>
  <c r="BU98" i="106"/>
  <c r="BU100" i="106" s="1"/>
  <c r="BW98" i="109"/>
  <c r="BV100" i="109"/>
  <c r="BX98" i="109" l="1"/>
  <c r="BX100" i="109" s="1"/>
  <c r="BV98" i="106"/>
  <c r="BW100" i="109"/>
  <c r="BZ98" i="112"/>
  <c r="BZ100" i="112" s="1"/>
  <c r="BW98" i="106" l="1"/>
  <c r="BV100" i="106"/>
  <c r="BY98" i="109"/>
  <c r="BY100" i="109" s="1"/>
  <c r="CA98" i="112"/>
  <c r="CA100" i="112" s="1"/>
  <c r="BX98" i="106" l="1"/>
  <c r="BX100" i="106" s="1"/>
  <c r="BW100" i="106"/>
  <c r="BZ98" i="109"/>
  <c r="CB98" i="112"/>
  <c r="CB100" i="112" s="1"/>
  <c r="CC98" i="112" l="1"/>
  <c r="CC100" i="112" s="1"/>
  <c r="CA98" i="109"/>
  <c r="CA100" i="109" s="1"/>
  <c r="BY98" i="106"/>
  <c r="BY100" i="106" s="1"/>
  <c r="BZ100" i="109"/>
  <c r="CB98" i="109" l="1"/>
  <c r="CB100" i="109" s="1"/>
  <c r="CD98" i="112"/>
  <c r="CD100" i="112" s="1"/>
  <c r="BZ98" i="106"/>
  <c r="CE98" i="112" l="1"/>
  <c r="CE100" i="112" s="1"/>
  <c r="CA98" i="106"/>
  <c r="CA100" i="106" s="1"/>
  <c r="CC98" i="109"/>
  <c r="BZ100" i="106"/>
  <c r="CB98" i="106" l="1"/>
  <c r="CB100" i="106" s="1"/>
  <c r="CD98" i="109"/>
  <c r="CC100" i="109"/>
  <c r="CF98" i="112"/>
  <c r="CF100" i="112" s="1"/>
  <c r="CE98" i="109" l="1"/>
  <c r="CE100" i="109" s="1"/>
  <c r="CC98" i="106"/>
  <c r="CC100" i="106" s="1"/>
  <c r="CG98" i="112"/>
  <c r="CG100" i="112" s="1"/>
  <c r="CD100" i="109"/>
  <c r="CH98" i="112" l="1"/>
  <c r="CH100" i="112" s="1"/>
  <c r="CF98" i="109"/>
  <c r="CF100" i="109" s="1"/>
  <c r="CD98" i="106"/>
  <c r="CE98" i="106" l="1"/>
  <c r="CG98" i="109"/>
  <c r="CI98" i="112"/>
  <c r="CI100" i="112" s="1"/>
  <c r="CD100" i="106"/>
  <c r="CJ98" i="112" l="1"/>
  <c r="CJ100" i="112" s="1"/>
  <c r="CF98" i="106"/>
  <c r="CE100" i="106"/>
  <c r="CH98" i="109"/>
  <c r="CH100" i="109" s="1"/>
  <c r="CG100" i="109"/>
  <c r="CI98" i="109" l="1"/>
  <c r="CK98" i="112"/>
  <c r="CK100" i="112" s="1"/>
  <c r="CG98" i="106"/>
  <c r="CF100" i="106"/>
  <c r="CL98" i="112" l="1"/>
  <c r="CH98" i="106"/>
  <c r="CJ98" i="109"/>
  <c r="CJ100" i="109" s="1"/>
  <c r="CI100" i="109"/>
  <c r="CG100" i="106"/>
  <c r="CM98" i="112" l="1"/>
  <c r="CL100" i="112"/>
  <c r="CK98" i="109"/>
  <c r="CK100" i="109" s="1"/>
  <c r="CI98" i="106"/>
  <c r="CH100" i="106"/>
  <c r="CN98" i="112" l="1"/>
  <c r="CN100" i="112" s="1"/>
  <c r="CM100" i="112"/>
  <c r="CJ98" i="106"/>
  <c r="CJ100" i="106" s="1"/>
  <c r="CI100" i="106"/>
  <c r="CL98" i="109"/>
  <c r="CM98" i="109" l="1"/>
  <c r="CM100" i="109" s="1"/>
  <c r="CK98" i="106"/>
  <c r="CK100" i="106" s="1"/>
  <c r="CO98" i="112"/>
  <c r="CO100" i="112" s="1"/>
  <c r="CL100" i="109"/>
  <c r="CP98" i="112" l="1"/>
  <c r="CP100" i="112" s="1"/>
  <c r="CL98" i="106"/>
  <c r="CL100" i="106" s="1"/>
  <c r="CN98" i="109"/>
  <c r="CN100" i="109" s="1"/>
  <c r="CQ98" i="112" l="1"/>
  <c r="CM98" i="106"/>
  <c r="CO98" i="109"/>
  <c r="CO100" i="109" s="1"/>
  <c r="CR98" i="112" l="1"/>
  <c r="CR100" i="112" s="1"/>
  <c r="CQ100" i="112"/>
  <c r="CN98" i="106"/>
  <c r="CN100" i="106" s="1"/>
  <c r="CP98" i="109"/>
  <c r="CM100" i="106"/>
  <c r="CO98" i="106" l="1"/>
  <c r="CO100" i="106" s="1"/>
  <c r="CQ98" i="109"/>
  <c r="CQ100" i="109" s="1"/>
  <c r="CS98" i="112"/>
  <c r="CS100" i="112" s="1"/>
  <c r="CP100" i="109"/>
  <c r="CT98" i="112" l="1"/>
  <c r="CR98" i="109"/>
  <c r="CR100" i="109" s="1"/>
  <c r="CP98" i="106"/>
  <c r="CQ98" i="106" l="1"/>
  <c r="CQ100" i="106" s="1"/>
  <c r="CS98" i="109"/>
  <c r="CS100" i="109" s="1"/>
  <c r="CU98" i="112"/>
  <c r="CP100" i="106"/>
  <c r="CT100" i="112"/>
  <c r="CT98" i="109" l="1"/>
  <c r="CR98" i="106"/>
  <c r="CR100" i="106" s="1"/>
  <c r="CV98" i="112"/>
  <c r="CV100" i="112" s="1"/>
  <c r="CU100" i="112"/>
  <c r="CS98" i="106" l="1"/>
  <c r="CS100" i="106" s="1"/>
  <c r="CU98" i="109"/>
  <c r="CU100" i="109" s="1"/>
  <c r="CT100" i="109"/>
  <c r="CW98" i="112"/>
  <c r="CW100" i="112" s="1"/>
  <c r="CV98" i="109" l="1"/>
  <c r="CV100" i="109" s="1"/>
  <c r="CX98" i="112"/>
  <c r="CT98" i="106"/>
  <c r="CU98" i="106" l="1"/>
  <c r="CU100" i="106" s="1"/>
  <c r="CW98" i="109"/>
  <c r="CW100" i="109" s="1"/>
  <c r="CY98" i="112"/>
  <c r="CY100" i="112" s="1"/>
  <c r="CT100" i="106"/>
  <c r="CX100" i="112"/>
  <c r="CX98" i="109" l="1"/>
  <c r="CV98" i="106"/>
  <c r="CV100" i="106" s="1"/>
  <c r="CZ98" i="112"/>
  <c r="CZ100" i="112" s="1"/>
  <c r="CY98" i="109" l="1"/>
  <c r="CX100" i="109"/>
  <c r="CW98" i="106"/>
  <c r="CW100" i="106" s="1"/>
  <c r="DA98" i="112"/>
  <c r="DA100" i="112" s="1"/>
  <c r="CZ98" i="109" l="1"/>
  <c r="CZ100" i="109" s="1"/>
  <c r="DB98" i="112"/>
  <c r="CX98" i="106"/>
  <c r="CY100" i="109"/>
  <c r="CY98" i="106" l="1"/>
  <c r="CX100" i="106"/>
  <c r="DC98" i="112"/>
  <c r="DB100" i="112"/>
  <c r="DA98" i="109"/>
  <c r="DA100" i="109" s="1"/>
  <c r="CZ98" i="106" l="1"/>
  <c r="CZ100" i="106" s="1"/>
  <c r="DD98" i="112"/>
  <c r="DD100" i="112" s="1"/>
  <c r="DB98" i="109"/>
  <c r="DB100" i="109" s="1"/>
  <c r="DC100" i="112"/>
  <c r="CY100" i="106"/>
  <c r="DC98" i="109" l="1"/>
  <c r="DC100" i="109" s="1"/>
  <c r="DA98" i="106"/>
  <c r="DE98" i="112"/>
  <c r="DE100" i="112" s="1"/>
  <c r="DF98" i="112" l="1"/>
  <c r="DD98" i="109"/>
  <c r="DD100" i="109" s="1"/>
  <c r="DB98" i="106"/>
  <c r="DB100" i="106" s="1"/>
  <c r="DA100" i="106"/>
  <c r="DE98" i="109" l="1"/>
  <c r="DE100" i="109" s="1"/>
  <c r="DG98" i="112"/>
  <c r="DF100" i="112"/>
  <c r="DC98" i="106"/>
  <c r="DH98" i="112" l="1"/>
  <c r="DH100" i="112" s="1"/>
  <c r="DG100" i="112"/>
  <c r="DF98" i="109"/>
  <c r="DF100" i="109" s="1"/>
  <c r="DD98" i="106"/>
  <c r="DC100" i="106"/>
  <c r="DE98" i="106" l="1"/>
  <c r="DE100" i="106" s="1"/>
  <c r="DG98" i="109"/>
  <c r="DD100" i="106"/>
  <c r="DI98" i="112"/>
  <c r="DI100" i="112" s="1"/>
  <c r="DH98" i="109" l="1"/>
  <c r="DH100" i="109" s="1"/>
  <c r="DG100" i="109"/>
  <c r="DF98" i="106"/>
  <c r="DJ98" i="112"/>
  <c r="DI98" i="109" l="1"/>
  <c r="DK98" i="112"/>
  <c r="DJ100" i="112"/>
  <c r="DG98" i="106"/>
  <c r="DG100" i="106" s="1"/>
  <c r="DF100" i="106"/>
  <c r="DJ98" i="109" l="1"/>
  <c r="DJ100" i="109" s="1"/>
  <c r="DH98" i="106"/>
  <c r="DL98" i="112"/>
  <c r="DL100" i="112" s="1"/>
  <c r="DK100" i="112"/>
  <c r="DI100" i="109"/>
  <c r="DK98" i="109" l="1"/>
  <c r="DI98" i="106"/>
  <c r="DI100" i="106" s="1"/>
  <c r="DM98" i="112"/>
  <c r="DM100" i="112" s="1"/>
  <c r="DH100" i="106"/>
  <c r="DN98" i="112" l="1"/>
  <c r="DN100" i="112" s="1"/>
  <c r="DJ98" i="106"/>
  <c r="DJ100" i="106" s="1"/>
  <c r="DL98" i="109"/>
  <c r="DL100" i="109" s="1"/>
  <c r="DK100" i="109"/>
  <c r="DO98" i="112" l="1"/>
  <c r="DO100" i="112" s="1"/>
  <c r="DM98" i="109"/>
  <c r="DK98" i="106"/>
  <c r="DK100" i="106" s="1"/>
  <c r="DP98" i="112" l="1"/>
  <c r="DP100" i="112" s="1"/>
  <c r="DN98" i="109"/>
  <c r="DN100" i="109" s="1"/>
  <c r="DL98" i="106"/>
  <c r="DM100" i="109"/>
  <c r="DM98" i="106" l="1"/>
  <c r="DM100" i="106" s="1"/>
  <c r="DO98" i="109"/>
  <c r="DQ98" i="112"/>
  <c r="DL100" i="106"/>
  <c r="DP98" i="109" l="1"/>
  <c r="DP100" i="109" s="1"/>
  <c r="DO100" i="109"/>
  <c r="DR98" i="112"/>
  <c r="DN98" i="106"/>
  <c r="DQ100" i="112"/>
  <c r="DQ98" i="109" l="1"/>
  <c r="DQ100" i="109" s="1"/>
  <c r="DS98" i="112"/>
  <c r="DS100" i="112" s="1"/>
  <c r="DR100" i="112"/>
  <c r="DO98" i="106"/>
  <c r="DO100" i="106" s="1"/>
  <c r="DN100" i="106"/>
  <c r="DR98" i="109" l="1"/>
  <c r="DP98" i="106"/>
  <c r="DP100" i="106" s="1"/>
  <c r="DT98" i="112"/>
  <c r="DT100" i="112" s="1"/>
  <c r="DS98" i="109" l="1"/>
  <c r="DR100" i="109"/>
  <c r="DQ98" i="106"/>
  <c r="DQ100" i="106" s="1"/>
  <c r="DU98" i="112"/>
  <c r="DU100" i="112" s="1"/>
  <c r="DV98" i="112" l="1"/>
  <c r="DR98" i="106"/>
  <c r="DR100" i="106" s="1"/>
  <c r="DT98" i="109"/>
  <c r="DT100" i="109" s="1"/>
  <c r="DS100" i="109"/>
  <c r="DU98" i="109" l="1"/>
  <c r="DU100" i="109" s="1"/>
  <c r="DW98" i="112"/>
  <c r="DW100" i="112" s="1"/>
  <c r="DV100" i="112"/>
  <c r="DS98" i="106"/>
  <c r="DX98" i="112" l="1"/>
  <c r="DX100" i="112" s="1"/>
  <c r="DT98" i="106"/>
  <c r="DT100" i="106" s="1"/>
  <c r="DS100" i="106"/>
  <c r="DV98" i="109"/>
  <c r="DW98" i="109" l="1"/>
  <c r="DW100" i="109" s="1"/>
  <c r="DY98" i="112"/>
  <c r="DY100" i="112" s="1"/>
  <c r="DV100" i="109"/>
  <c r="DU98" i="106"/>
  <c r="DU100" i="106" s="1"/>
  <c r="DZ98" i="112" l="1"/>
  <c r="DZ100" i="112" s="1"/>
  <c r="DX98" i="109"/>
  <c r="DX100" i="109" s="1"/>
  <c r="DV98" i="106"/>
  <c r="EA98" i="112" l="1"/>
  <c r="DY98" i="109"/>
  <c r="DW98" i="106"/>
  <c r="DW100" i="106" s="1"/>
  <c r="DV100" i="106"/>
  <c r="EB98" i="112" l="1"/>
  <c r="EB100" i="112" s="1"/>
  <c r="DZ98" i="109"/>
  <c r="EA100" i="112"/>
  <c r="DY100" i="109"/>
  <c r="DX98" i="106"/>
  <c r="EA98" i="109" l="1"/>
  <c r="DZ100" i="109"/>
  <c r="DY98" i="106"/>
  <c r="DY100" i="106" s="1"/>
  <c r="EC98" i="112"/>
  <c r="DX100" i="106"/>
  <c r="ED98" i="112" l="1"/>
  <c r="ED100" i="112" s="1"/>
  <c r="EB98" i="109"/>
  <c r="EB100" i="109" s="1"/>
  <c r="DZ98" i="106"/>
  <c r="EA100" i="109"/>
  <c r="EC100" i="112"/>
  <c r="EA98" i="106" l="1"/>
  <c r="EC98" i="109"/>
  <c r="EC100" i="109" s="1"/>
  <c r="DZ100" i="106"/>
  <c r="EE98" i="112"/>
  <c r="EE100" i="112" s="1"/>
  <c r="EF98" i="112" l="1"/>
  <c r="EF100" i="112" s="1"/>
  <c r="ED98" i="109"/>
  <c r="ED100" i="109" s="1"/>
  <c r="EB98" i="106"/>
  <c r="EB100" i="106" s="1"/>
  <c r="EA100" i="106"/>
  <c r="EE98" i="109" l="1"/>
  <c r="EC98" i="106"/>
  <c r="EC100" i="106" s="1"/>
  <c r="EG98" i="112"/>
  <c r="EG100" i="112" s="1"/>
  <c r="EF98" i="109" l="1"/>
  <c r="EF100" i="109" s="1"/>
  <c r="ED98" i="106"/>
  <c r="ED100" i="106" s="1"/>
  <c r="EE100" i="109"/>
  <c r="EH98" i="112"/>
  <c r="EH100" i="112" s="1"/>
  <c r="EI98" i="112" l="1"/>
  <c r="EE98" i="106"/>
  <c r="EG98" i="109"/>
  <c r="EF98" i="106" l="1"/>
  <c r="EF100" i="106" s="1"/>
  <c r="EE100" i="106"/>
  <c r="EH98" i="109"/>
  <c r="EJ98" i="112"/>
  <c r="EJ100" i="112" s="1"/>
  <c r="EI100" i="112"/>
  <c r="EG100" i="109"/>
  <c r="EG98" i="106" l="1"/>
  <c r="EK98" i="112"/>
  <c r="EK100" i="112" s="1"/>
  <c r="EI98" i="109"/>
  <c r="EI100" i="109" s="1"/>
  <c r="EH100" i="109"/>
  <c r="EH98" i="106" l="1"/>
  <c r="EL98" i="112"/>
  <c r="EL100" i="112" s="1"/>
  <c r="EJ98" i="109"/>
  <c r="EJ100" i="109" s="1"/>
  <c r="EG100" i="106"/>
  <c r="EI98" i="106" l="1"/>
  <c r="EK98" i="109"/>
  <c r="EK100" i="109" s="1"/>
  <c r="EM98" i="112"/>
  <c r="EM100" i="112" s="1"/>
  <c r="EH100" i="106"/>
  <c r="EL98" i="109" l="1"/>
  <c r="EL100" i="109" s="1"/>
  <c r="EJ98" i="106"/>
  <c r="EJ100" i="106" s="1"/>
  <c r="EN98" i="112"/>
  <c r="EI100" i="106"/>
  <c r="EO98" i="112" l="1"/>
  <c r="EO100" i="112" s="1"/>
  <c r="EM98" i="109"/>
  <c r="EN100" i="112"/>
  <c r="EK98" i="106"/>
  <c r="EK100" i="106" s="1"/>
  <c r="EL98" i="106" l="1"/>
  <c r="EP98" i="112"/>
  <c r="EN98" i="109"/>
  <c r="EN100" i="109" s="1"/>
  <c r="EM100" i="109"/>
  <c r="EM98" i="106" l="1"/>
  <c r="EM100" i="106" s="1"/>
  <c r="EO98" i="109"/>
  <c r="EO100" i="109" s="1"/>
  <c r="EQ98" i="112"/>
  <c r="EQ100" i="112" s="1"/>
  <c r="EL100" i="106"/>
  <c r="EP100" i="112"/>
  <c r="ER98" i="112" l="1"/>
  <c r="ER100" i="112" s="1"/>
  <c r="EP98" i="109"/>
  <c r="EP100" i="109" s="1"/>
  <c r="EN98" i="106"/>
  <c r="EN100" i="106" s="1"/>
  <c r="ES98" i="112" l="1"/>
  <c r="ES100" i="112" s="1"/>
  <c r="EQ98" i="109"/>
  <c r="EO98" i="106"/>
  <c r="EO100" i="106" s="1"/>
  <c r="ER98" i="109" l="1"/>
  <c r="ER100" i="109" s="1"/>
  <c r="EP98" i="106"/>
  <c r="EP100" i="106" s="1"/>
  <c r="EQ100" i="109"/>
  <c r="ET98" i="112"/>
  <c r="ET100" i="112" s="1"/>
  <c r="ES98" i="109" l="1"/>
  <c r="EU98" i="112"/>
  <c r="EQ98" i="106"/>
  <c r="EQ100" i="106" s="1"/>
  <c r="EV98" i="112" l="1"/>
  <c r="EV100" i="112" s="1"/>
  <c r="EU100" i="112"/>
  <c r="ET98" i="109"/>
  <c r="ER98" i="106"/>
  <c r="ER100" i="106" s="1"/>
  <c r="ES100" i="109"/>
  <c r="EU98" i="109" l="1"/>
  <c r="EW98" i="112"/>
  <c r="EW100" i="112" s="1"/>
  <c r="ES98" i="106"/>
  <c r="ES100" i="106" s="1"/>
  <c r="ET100" i="109"/>
  <c r="EV98" i="109" l="1"/>
  <c r="EU100" i="109"/>
  <c r="EX98" i="112"/>
  <c r="EX100" i="112" s="1"/>
  <c r="ET98" i="106"/>
  <c r="ET100" i="106" s="1"/>
  <c r="EU98" i="106" l="1"/>
  <c r="EY98" i="112"/>
  <c r="EY100" i="112" s="1"/>
  <c r="EW98" i="109"/>
  <c r="EW100" i="109" s="1"/>
  <c r="EV100" i="109"/>
  <c r="EZ98" i="112" l="1"/>
  <c r="EZ100" i="112" s="1"/>
  <c r="EX98" i="109"/>
  <c r="EV98" i="106"/>
  <c r="EV100" i="106" s="1"/>
  <c r="EU100" i="106"/>
  <c r="FA98" i="112" l="1"/>
  <c r="FA100" i="112" s="1"/>
  <c r="EW98" i="106"/>
  <c r="EW100" i="106" s="1"/>
  <c r="EY98" i="109"/>
  <c r="EY100" i="109" s="1"/>
  <c r="EX100" i="109"/>
  <c r="FB98" i="112" l="1"/>
  <c r="FB100" i="112" s="1"/>
  <c r="EZ98" i="109"/>
  <c r="EZ100" i="109" s="1"/>
  <c r="EX98" i="106"/>
  <c r="EX100" i="106" s="1"/>
  <c r="FC98" i="112" l="1"/>
  <c r="EY98" i="106"/>
  <c r="EY100" i="106" s="1"/>
  <c r="FA98" i="109"/>
  <c r="FA100" i="109" s="1"/>
  <c r="FB98" i="109" l="1"/>
  <c r="FB100" i="109" s="1"/>
  <c r="FD98" i="112"/>
  <c r="FD100" i="112" s="1"/>
  <c r="FC100" i="112"/>
  <c r="EZ98" i="106"/>
  <c r="EZ100" i="106" s="1"/>
  <c r="FE98" i="112" l="1"/>
  <c r="FC98" i="109"/>
  <c r="FC100" i="109" s="1"/>
  <c r="FA98" i="106"/>
  <c r="FA100" i="106" s="1"/>
  <c r="FF98" i="112" l="1"/>
  <c r="FD98" i="109"/>
  <c r="FD100" i="109" s="1"/>
  <c r="FB98" i="106"/>
  <c r="FE100" i="112"/>
  <c r="FG98" i="112" l="1"/>
  <c r="FE98" i="109"/>
  <c r="FE100" i="109" s="1"/>
  <c r="FF100" i="112"/>
  <c r="FC98" i="106"/>
  <c r="FB100" i="106"/>
  <c r="FF98" i="109" l="1"/>
  <c r="FH98" i="112"/>
  <c r="FH100" i="112" s="1"/>
  <c r="FG100" i="112"/>
  <c r="FD98" i="106"/>
  <c r="FD100" i="106" s="1"/>
  <c r="FC100" i="106"/>
  <c r="FI98" i="112" l="1"/>
  <c r="FI100" i="112" s="1"/>
  <c r="FG98" i="109"/>
  <c r="FG100" i="109" s="1"/>
  <c r="FF100" i="109"/>
  <c r="FE98" i="106"/>
  <c r="FE100" i="106" s="1"/>
  <c r="FF98" i="106" l="1"/>
  <c r="FH98" i="109"/>
  <c r="FH100" i="109" s="1"/>
  <c r="FJ98" i="112"/>
  <c r="FI98" i="109" l="1"/>
  <c r="FI100" i="109" s="1"/>
  <c r="FG98" i="106"/>
  <c r="FG100" i="106" s="1"/>
  <c r="FK98" i="112"/>
  <c r="FF100" i="106"/>
  <c r="FJ100" i="112"/>
  <c r="FL98" i="112" l="1"/>
  <c r="FL100" i="112" s="1"/>
  <c r="FK100" i="112"/>
  <c r="FH98" i="106"/>
  <c r="FH100" i="106" s="1"/>
  <c r="FJ98" i="109"/>
  <c r="FJ100" i="109" s="1"/>
  <c r="FK98" i="109" l="1"/>
  <c r="FK100" i="109" s="1"/>
  <c r="FI98" i="106"/>
  <c r="FI100" i="106" s="1"/>
  <c r="FM98" i="112"/>
  <c r="FM100" i="112" s="1"/>
  <c r="FN98" i="112" l="1"/>
  <c r="FJ98" i="106"/>
  <c r="FL98" i="109"/>
  <c r="FL100" i="109" s="1"/>
  <c r="FK98" i="106" l="1"/>
  <c r="FJ100" i="106"/>
  <c r="FO98" i="112"/>
  <c r="FN100" i="112"/>
  <c r="FM98" i="109"/>
  <c r="FM100" i="109" s="1"/>
  <c r="FP98" i="112" l="1"/>
  <c r="FP100" i="112" s="1"/>
  <c r="FL98" i="106"/>
  <c r="FL100" i="106" s="1"/>
  <c r="FN98" i="109"/>
  <c r="FO100" i="112"/>
  <c r="FK100" i="106"/>
  <c r="FM98" i="106" l="1"/>
  <c r="FM100" i="106" s="1"/>
  <c r="FO98" i="109"/>
  <c r="FO100" i="109" s="1"/>
  <c r="FQ98" i="112"/>
  <c r="FQ100" i="112" s="1"/>
  <c r="FN100" i="109"/>
  <c r="FN98" i="106" l="1"/>
  <c r="FR98" i="112"/>
  <c r="FP98" i="109"/>
  <c r="FP100" i="109" s="1"/>
  <c r="FS98" i="112" l="1"/>
  <c r="FR100" i="112"/>
  <c r="FO98" i="106"/>
  <c r="FQ98" i="109"/>
  <c r="FQ100" i="109" s="1"/>
  <c r="FN100" i="106"/>
  <c r="FT98" i="112" l="1"/>
  <c r="FT100" i="112" s="1"/>
  <c r="FR98" i="109"/>
  <c r="FR100" i="109" s="1"/>
  <c r="FS100" i="112"/>
  <c r="FP98" i="106"/>
  <c r="FP100" i="106" s="1"/>
  <c r="FO100" i="106"/>
  <c r="FS98" i="109" l="1"/>
  <c r="FU98" i="112"/>
  <c r="FU100" i="112" s="1"/>
  <c r="FQ98" i="106"/>
  <c r="FQ100" i="106" s="1"/>
  <c r="FV98" i="112" l="1"/>
  <c r="FR98" i="106"/>
  <c r="FT98" i="109"/>
  <c r="FS100" i="109"/>
  <c r="FU98" i="109" l="1"/>
  <c r="FT100" i="109"/>
  <c r="FS98" i="106"/>
  <c r="FS100" i="106" s="1"/>
  <c r="FW98" i="112"/>
  <c r="FW100" i="112" s="1"/>
  <c r="FR100" i="106"/>
  <c r="FV100" i="112"/>
  <c r="FT98" i="106" l="1"/>
  <c r="FT100" i="106" s="1"/>
  <c r="FV98" i="109"/>
  <c r="FX98" i="112"/>
  <c r="FX100" i="112" s="1"/>
  <c r="FU100" i="109"/>
  <c r="FW98" i="109" l="1"/>
  <c r="FV100" i="109"/>
  <c r="FY98" i="112"/>
  <c r="FY100" i="112" s="1"/>
  <c r="FU98" i="106"/>
  <c r="FU100" i="106" s="1"/>
  <c r="FX98" i="109" l="1"/>
  <c r="FX100" i="109" s="1"/>
  <c r="FW100" i="109"/>
  <c r="FV98" i="106"/>
  <c r="FV100" i="106" s="1"/>
  <c r="FZ98" i="112"/>
  <c r="FZ100" i="112" s="1"/>
  <c r="GA98" i="112" l="1"/>
  <c r="FY98" i="109"/>
  <c r="FY100" i="109" s="1"/>
  <c r="FW98" i="106"/>
  <c r="FX98" i="106" l="1"/>
  <c r="FX100" i="106" s="1"/>
  <c r="FZ98" i="109"/>
  <c r="FZ100" i="109" s="1"/>
  <c r="FW100" i="106"/>
  <c r="GB98" i="112"/>
  <c r="GB100" i="112" s="1"/>
  <c r="GA100" i="112"/>
  <c r="GC98" i="112" l="1"/>
  <c r="GC100" i="112" s="1"/>
  <c r="GA98" i="109"/>
  <c r="FY98" i="106"/>
  <c r="FY100" i="106" s="1"/>
  <c r="GB98" i="109" l="1"/>
  <c r="GB100" i="109" s="1"/>
  <c r="GA100" i="109"/>
  <c r="FZ98" i="106"/>
  <c r="FZ100" i="106" s="1"/>
  <c r="GD98" i="112"/>
  <c r="GD100" i="112" s="1"/>
  <c r="GE98" i="112" l="1"/>
  <c r="GC98" i="109"/>
  <c r="GC100" i="109" s="1"/>
  <c r="GA98" i="106"/>
  <c r="GB98" i="106" l="1"/>
  <c r="GB100" i="106" s="1"/>
  <c r="GA100" i="106"/>
  <c r="GF98" i="112"/>
  <c r="GF100" i="112" s="1"/>
  <c r="GE100" i="112"/>
  <c r="GD98" i="109"/>
  <c r="GE98" i="109" l="1"/>
  <c r="GC98" i="106"/>
  <c r="GC100" i="106" s="1"/>
  <c r="GD100" i="109"/>
  <c r="GG98" i="112"/>
  <c r="GG100" i="112" s="1"/>
  <c r="GD98" i="106" l="1"/>
  <c r="GF98" i="109"/>
  <c r="GF100" i="109" s="1"/>
  <c r="GE100" i="109"/>
  <c r="GH98" i="112"/>
  <c r="GG98" i="109" l="1"/>
  <c r="GG100" i="109" s="1"/>
  <c r="GI98" i="112"/>
  <c r="GH100" i="112"/>
  <c r="GE98" i="106"/>
  <c r="GE100" i="106" s="1"/>
  <c r="GD100" i="106"/>
  <c r="GH98" i="109" l="1"/>
  <c r="GJ98" i="112"/>
  <c r="GJ100" i="112" s="1"/>
  <c r="GI100" i="112"/>
  <c r="GF98" i="106"/>
  <c r="GI98" i="109" l="1"/>
  <c r="GK98" i="112"/>
  <c r="GK100" i="112" s="1"/>
  <c r="GH100" i="109"/>
  <c r="GG98" i="106"/>
  <c r="GF100" i="106"/>
  <c r="GH98" i="106" l="1"/>
  <c r="GL98" i="112"/>
  <c r="GJ98" i="109"/>
  <c r="GJ100" i="109" s="1"/>
  <c r="GG100" i="106"/>
  <c r="GI100" i="109"/>
  <c r="GI98" i="106" l="1"/>
  <c r="GI100" i="106" s="1"/>
  <c r="GH100" i="106"/>
  <c r="GK98" i="109"/>
  <c r="GK100" i="109" s="1"/>
  <c r="GM98" i="112"/>
  <c r="GM100" i="112" s="1"/>
  <c r="GL100" i="112"/>
  <c r="GN98" i="112" l="1"/>
  <c r="GL98" i="109"/>
  <c r="GL100" i="109" s="1"/>
  <c r="GJ98" i="106"/>
  <c r="GJ100" i="106" s="1"/>
  <c r="GK98" i="106" l="1"/>
  <c r="GK100" i="106" s="1"/>
  <c r="GM98" i="109"/>
  <c r="GO98" i="112"/>
  <c r="GO100" i="112" s="1"/>
  <c r="GN100" i="112"/>
  <c r="GN98" i="109" l="1"/>
  <c r="GN100" i="109" s="1"/>
  <c r="GM100" i="109"/>
  <c r="GP98" i="112"/>
  <c r="GL98" i="106"/>
  <c r="GL100" i="106" s="1"/>
  <c r="GO98" i="109" l="1"/>
  <c r="GO100" i="109" s="1"/>
  <c r="GM98" i="106"/>
  <c r="GM100" i="106" s="1"/>
  <c r="GQ98" i="112"/>
  <c r="GQ100" i="112" s="1"/>
  <c r="GP100" i="112"/>
  <c r="GN98" i="106" l="1"/>
  <c r="GN100" i="106" s="1"/>
  <c r="GR98" i="112"/>
  <c r="GR100" i="112" s="1"/>
  <c r="GP98" i="109"/>
  <c r="GQ98" i="109" l="1"/>
  <c r="GS98" i="112"/>
  <c r="GS100" i="112" s="1"/>
  <c r="GP100" i="109"/>
  <c r="GO98" i="106"/>
  <c r="GP98" i="106" l="1"/>
  <c r="GT98" i="112"/>
  <c r="GR98" i="109"/>
  <c r="GR100" i="109" s="1"/>
  <c r="GO100" i="106"/>
  <c r="GQ100" i="109"/>
  <c r="GQ98" i="106" l="1"/>
  <c r="GS98" i="109"/>
  <c r="GS100" i="109" s="1"/>
  <c r="GP100" i="106"/>
  <c r="GU98" i="112"/>
  <c r="GT100" i="112"/>
  <c r="GR98" i="106" l="1"/>
  <c r="GR100" i="106" s="1"/>
  <c r="GQ100" i="106"/>
  <c r="GV98" i="112"/>
  <c r="GV100" i="112" s="1"/>
  <c r="GU100" i="112"/>
  <c r="GT98" i="109"/>
  <c r="GT100" i="109" s="1"/>
  <c r="GW98" i="112" l="1"/>
  <c r="GW100" i="112" s="1"/>
  <c r="GS98" i="106"/>
  <c r="GS100" i="106" s="1"/>
  <c r="GU98" i="109"/>
  <c r="GU100" i="109" s="1"/>
  <c r="GX98" i="112" l="1"/>
  <c r="GV98" i="109"/>
  <c r="GV100" i="109" s="1"/>
  <c r="GT98" i="106"/>
  <c r="GU98" i="106" l="1"/>
  <c r="GU100" i="106" s="1"/>
  <c r="GT100" i="106"/>
  <c r="GW98" i="109"/>
  <c r="GW100" i="109" s="1"/>
  <c r="GY98" i="112"/>
  <c r="GY100" i="112" s="1"/>
  <c r="GX100" i="112"/>
  <c r="GV98" i="106" l="1"/>
  <c r="GV100" i="106" s="1"/>
  <c r="GZ98" i="112"/>
  <c r="GZ100" i="112" s="1"/>
  <c r="GX98" i="109"/>
  <c r="GX100" i="109" s="1"/>
  <c r="GW98" i="106" l="1"/>
  <c r="GW100" i="106" s="1"/>
  <c r="GY98" i="109"/>
  <c r="GY100" i="109" s="1"/>
  <c r="HA98" i="112"/>
  <c r="HA100" i="112" s="1"/>
  <c r="HB98" i="112" l="1"/>
  <c r="GX98" i="106"/>
  <c r="GX100" i="106" s="1"/>
  <c r="GZ98" i="109"/>
  <c r="GZ100" i="109" s="1"/>
  <c r="GY98" i="106" l="1"/>
  <c r="GY100" i="106" s="1"/>
  <c r="HC98" i="112"/>
  <c r="HC100" i="112" s="1"/>
  <c r="HA98" i="109"/>
  <c r="HA100" i="109" s="1"/>
  <c r="HB100" i="112"/>
  <c r="HB98" i="109" l="1"/>
  <c r="HB100" i="109" s="1"/>
  <c r="HD98" i="112"/>
  <c r="HD100" i="112" s="1"/>
  <c r="GZ98" i="106"/>
  <c r="GZ100" i="106" s="1"/>
  <c r="HA98" i="106" l="1"/>
  <c r="HC98" i="109"/>
  <c r="HC100" i="109" s="1"/>
  <c r="HE98" i="112"/>
  <c r="HB98" i="106" l="1"/>
  <c r="HF98" i="112"/>
  <c r="HE100" i="112"/>
  <c r="HD98" i="109"/>
  <c r="HD100" i="109" s="1"/>
  <c r="HA100" i="106"/>
  <c r="HG98" i="112" l="1"/>
  <c r="HG100" i="112" s="1"/>
  <c r="HC98" i="106"/>
  <c r="HE98" i="109"/>
  <c r="HE100" i="109" s="1"/>
  <c r="HF100" i="112"/>
  <c r="HB100" i="106"/>
  <c r="HH98" i="112" l="1"/>
  <c r="HF98" i="109"/>
  <c r="HD98" i="106"/>
  <c r="HD100" i="106" s="1"/>
  <c r="HC100" i="106"/>
  <c r="HI98" i="112" l="1"/>
  <c r="HI100" i="112" s="1"/>
  <c r="HH100" i="112"/>
  <c r="HE98" i="106"/>
  <c r="HE100" i="106" s="1"/>
  <c r="HG98" i="109"/>
  <c r="HG100" i="109" s="1"/>
  <c r="HF100" i="109"/>
  <c r="B101" i="112" l="1"/>
  <c r="HH98" i="109"/>
  <c r="HH100" i="109" s="1"/>
  <c r="HF98" i="106"/>
  <c r="HF100" i="106" s="1"/>
  <c r="HG98" i="106" l="1"/>
  <c r="HI98" i="109"/>
  <c r="HI100" i="109" s="1"/>
  <c r="B101" i="109" s="1"/>
  <c r="HH98" i="106" l="1"/>
  <c r="HH100" i="106" s="1"/>
  <c r="HG100" i="106"/>
  <c r="HI98" i="106" l="1"/>
  <c r="HI100" i="106" s="1"/>
  <c r="B101" i="106" s="1"/>
  <c r="B101" i="100" l="1"/>
  <c r="B101" i="115"/>
  <c r="GL56" i="87"/>
  <c r="GQ56" i="87"/>
  <c r="GQ158" i="87" s="1"/>
  <c r="CY56" i="87"/>
  <c r="CW56" i="87"/>
  <c r="CW158" i="87" s="1"/>
  <c r="CV56" i="87"/>
  <c r="CV158" i="87" s="1"/>
  <c r="CX56" i="87"/>
  <c r="CX158" i="87" s="1"/>
  <c r="GN56" i="87"/>
  <c r="GP56" i="87"/>
  <c r="GM56" i="87"/>
  <c r="GM158" i="87" s="1"/>
  <c r="E56" i="87"/>
  <c r="E158" i="87" s="1"/>
  <c r="D56" i="87"/>
  <c r="D158" i="87" s="1"/>
  <c r="HG56" i="87"/>
  <c r="HG158" i="87" s="1"/>
  <c r="HF56" i="87"/>
  <c r="G56" i="87"/>
  <c r="G158" i="87" s="1"/>
  <c r="F56" i="87"/>
  <c r="CU56" i="87"/>
  <c r="GO56" i="87"/>
  <c r="GO158" i="87" s="1"/>
  <c r="C56" i="87"/>
  <c r="HI56" i="87"/>
  <c r="HI158" i="87" s="1"/>
  <c r="HH56" i="87"/>
  <c r="HH158" i="87" s="1"/>
  <c r="HE56" i="87"/>
  <c r="HD56" i="87"/>
  <c r="HD158" i="87" s="1"/>
  <c r="HC56" i="87"/>
  <c r="HB56" i="87"/>
  <c r="HA56" i="87"/>
  <c r="HA158" i="87" s="1"/>
  <c r="GZ56" i="87"/>
  <c r="GX56" i="87"/>
  <c r="GX158" i="87" s="1"/>
  <c r="GW56" i="87"/>
  <c r="GV56" i="87"/>
  <c r="GV158" i="87" s="1"/>
  <c r="GU56" i="87"/>
  <c r="GU158" i="87" s="1"/>
  <c r="GT56" i="87"/>
  <c r="GS56" i="87"/>
  <c r="GS158" i="87" s="1"/>
  <c r="GR56" i="87"/>
  <c r="GR158" i="87" s="1"/>
  <c r="GK56" i="87"/>
  <c r="GK158" i="87" s="1"/>
  <c r="GJ56" i="87"/>
  <c r="GI56" i="87"/>
  <c r="GI158" i="87" s="1"/>
  <c r="GH56" i="87"/>
  <c r="GH158" i="87" s="1"/>
  <c r="GG56" i="87"/>
  <c r="GF56" i="87"/>
  <c r="GF158" i="87" s="1"/>
  <c r="GE56" i="87"/>
  <c r="GE158" i="87" s="1"/>
  <c r="GD56" i="87"/>
  <c r="GC56" i="87"/>
  <c r="GB56" i="87"/>
  <c r="GA56" i="87"/>
  <c r="FY56" i="87"/>
  <c r="FY158" i="87" s="1"/>
  <c r="FX56" i="87"/>
  <c r="FX158" i="87" s="1"/>
  <c r="FW56" i="87"/>
  <c r="FV56" i="87"/>
  <c r="FU56" i="87"/>
  <c r="FU158" i="87" s="1"/>
  <c r="FT56" i="87"/>
  <c r="FR56" i="87"/>
  <c r="FR158" i="87" s="1"/>
  <c r="FQ56" i="87"/>
  <c r="FP56" i="87"/>
  <c r="FP158" i="87" s="1"/>
  <c r="FO56" i="87"/>
  <c r="FO158" i="87" s="1"/>
  <c r="FN56" i="87"/>
  <c r="FM56" i="87"/>
  <c r="FL56" i="87"/>
  <c r="FK56" i="87"/>
  <c r="FK158" i="87" s="1"/>
  <c r="FJ56" i="87"/>
  <c r="FJ158" i="87" s="1"/>
  <c r="FI56" i="87"/>
  <c r="FI158" i="87" s="1"/>
  <c r="FH56" i="87"/>
  <c r="FH158" i="87" s="1"/>
  <c r="FG56" i="87"/>
  <c r="FF56" i="87"/>
  <c r="FE56" i="87"/>
  <c r="FD56" i="87"/>
  <c r="FC56" i="87"/>
  <c r="FB56" i="87"/>
  <c r="FA56" i="87"/>
  <c r="FA158" i="87" s="1"/>
  <c r="EZ56" i="87"/>
  <c r="EZ158" i="87" s="1"/>
  <c r="EY56" i="87"/>
  <c r="EX56" i="87"/>
  <c r="EX158" i="87" s="1"/>
  <c r="EW56" i="87"/>
  <c r="EV56" i="87"/>
  <c r="EU56" i="87"/>
  <c r="EU158" i="87" s="1"/>
  <c r="ET56" i="87"/>
  <c r="ET158" i="87" s="1"/>
  <c r="ES56" i="87"/>
  <c r="ER56" i="87"/>
  <c r="EQ56" i="87"/>
  <c r="EQ158" i="87" s="1"/>
  <c r="EP56" i="87"/>
  <c r="EP158" i="87" s="1"/>
  <c r="EO56" i="87"/>
  <c r="EN56" i="87"/>
  <c r="EM56" i="87"/>
  <c r="EL56" i="87"/>
  <c r="EL158" i="87" s="1"/>
  <c r="EK56" i="87"/>
  <c r="EI56" i="87"/>
  <c r="EI158" i="87" s="1"/>
  <c r="EJ56" i="87"/>
  <c r="EJ158" i="87" s="1"/>
  <c r="EH56" i="87"/>
  <c r="EG56" i="87"/>
  <c r="EF56" i="87"/>
  <c r="EE56" i="87"/>
  <c r="ED56" i="87"/>
  <c r="EC56" i="87"/>
  <c r="EC158" i="87" s="1"/>
  <c r="EB56" i="87"/>
  <c r="EB158" i="87" s="1"/>
  <c r="EA56" i="87"/>
  <c r="DZ56" i="87"/>
  <c r="DZ158" i="87" s="1"/>
  <c r="DY56" i="87"/>
  <c r="DY158" i="87" s="1"/>
  <c r="DX56" i="87"/>
  <c r="DX158" i="87" s="1"/>
  <c r="DW56" i="87"/>
  <c r="DV56" i="87"/>
  <c r="DV158" i="87" s="1"/>
  <c r="DU56" i="87"/>
  <c r="DU158" i="87" s="1"/>
  <c r="DT56" i="87"/>
  <c r="DS56" i="87"/>
  <c r="DQ56" i="87"/>
  <c r="DP56" i="87"/>
  <c r="DP158" i="87" s="1"/>
  <c r="DO56" i="87"/>
  <c r="DO158" i="87" s="1"/>
  <c r="DN56" i="87"/>
  <c r="DN158" i="87" s="1"/>
  <c r="DM56" i="87"/>
  <c r="DM158" i="87" s="1"/>
  <c r="DL56" i="87"/>
  <c r="DL158" i="87" s="1"/>
  <c r="DK56" i="87"/>
  <c r="DJ56" i="87"/>
  <c r="DJ158" i="87" s="1"/>
  <c r="DI56" i="87"/>
  <c r="DI158" i="87" s="1"/>
  <c r="DH56" i="87"/>
  <c r="DH158" i="87" s="1"/>
  <c r="DG56" i="87"/>
  <c r="DF56" i="87"/>
  <c r="DE56" i="87"/>
  <c r="DD56" i="87"/>
  <c r="DD158" i="87" s="1"/>
  <c r="DC56" i="87"/>
  <c r="DB56" i="87"/>
  <c r="DA56" i="87"/>
  <c r="DA158" i="87" s="1"/>
  <c r="CZ56" i="87"/>
  <c r="CS56" i="87"/>
  <c r="CR56" i="87"/>
  <c r="CR158" i="87" s="1"/>
  <c r="CQ56" i="87"/>
  <c r="CQ158" i="87" s="1"/>
  <c r="CP56" i="87"/>
  <c r="CP158" i="87" s="1"/>
  <c r="CO56" i="87"/>
  <c r="CN56" i="87"/>
  <c r="CN158" i="87" s="1"/>
  <c r="CM56" i="87"/>
  <c r="CM158" i="87" s="1"/>
  <c r="CL56" i="87"/>
  <c r="CK56" i="87"/>
  <c r="CK158" i="87" s="1"/>
  <c r="CJ56" i="87"/>
  <c r="CJ158" i="87" s="1"/>
  <c r="CI56" i="87"/>
  <c r="CH56" i="87"/>
  <c r="CH158" i="87" s="1"/>
  <c r="CG56" i="87"/>
  <c r="CG158" i="87" s="1"/>
  <c r="CF56" i="87"/>
  <c r="CF158" i="87" s="1"/>
  <c r="CE56" i="87"/>
  <c r="CD56" i="87"/>
  <c r="CD158" i="87" s="1"/>
  <c r="CC56" i="87"/>
  <c r="CB56" i="87"/>
  <c r="CA56" i="87"/>
  <c r="CA158" i="87" s="1"/>
  <c r="BZ56" i="87"/>
  <c r="BY56" i="87"/>
  <c r="BY158" i="87" s="1"/>
  <c r="BX56" i="87"/>
  <c r="BW56" i="87"/>
  <c r="BW158" i="87" s="1"/>
  <c r="BV56" i="87"/>
  <c r="BV158" i="87" s="1"/>
  <c r="BU56" i="87"/>
  <c r="BT56" i="87"/>
  <c r="BS56" i="87"/>
  <c r="BS158" i="87" s="1"/>
  <c r="BR56" i="87"/>
  <c r="BQ56" i="87"/>
  <c r="BQ158" i="87" s="1"/>
  <c r="BP56" i="87"/>
  <c r="BO56" i="87"/>
  <c r="BN56" i="87"/>
  <c r="BN158" i="87" s="1"/>
  <c r="BM56" i="87"/>
  <c r="BL56" i="87"/>
  <c r="BL158" i="87" s="1"/>
  <c r="BK56" i="87"/>
  <c r="BJ56" i="87"/>
  <c r="BI56" i="87"/>
  <c r="BI158" i="87" s="1"/>
  <c r="BH56" i="87"/>
  <c r="BH158" i="87" s="1"/>
  <c r="BG56" i="87"/>
  <c r="BG158" i="87" s="1"/>
  <c r="BF56" i="87"/>
  <c r="BF158" i="87" s="1"/>
  <c r="BE56" i="87"/>
  <c r="BE158" i="87" s="1"/>
  <c r="BD56" i="87"/>
  <c r="BD158" i="87" s="1"/>
  <c r="BC56" i="87"/>
  <c r="BC158" i="87" s="1"/>
  <c r="BB56" i="87"/>
  <c r="BA56" i="87"/>
  <c r="BA158" i="87" s="1"/>
  <c r="AZ56" i="87"/>
  <c r="AZ158" i="87" s="1"/>
  <c r="AY56" i="87"/>
  <c r="AY158" i="87" s="1"/>
  <c r="AW56" i="87"/>
  <c r="AW158" i="87" s="1"/>
  <c r="AV56" i="87"/>
  <c r="AV158" i="87" s="1"/>
  <c r="AU56" i="87"/>
  <c r="AT56" i="87"/>
  <c r="AT158" i="87" s="1"/>
  <c r="AS56" i="87"/>
  <c r="AR56" i="87"/>
  <c r="AR158" i="87" s="1"/>
  <c r="AQ56" i="87"/>
  <c r="AP56" i="87"/>
  <c r="AP158" i="87" s="1"/>
  <c r="AO56" i="87"/>
  <c r="AO158" i="87" s="1"/>
  <c r="AN56" i="87"/>
  <c r="AN158" i="87" s="1"/>
  <c r="AM56" i="87"/>
  <c r="AM158" i="87" s="1"/>
  <c r="AL56" i="87"/>
  <c r="AL158" i="87" s="1"/>
  <c r="AK56" i="87"/>
  <c r="AK158" i="87" s="1"/>
  <c r="AJ56" i="87"/>
  <c r="AJ158" i="87" s="1"/>
  <c r="AI56" i="87"/>
  <c r="AH56" i="87"/>
  <c r="AH158" i="87" s="1"/>
  <c r="AG56" i="87"/>
  <c r="AF56" i="87"/>
  <c r="AF158" i="87" s="1"/>
  <c r="AE56" i="87"/>
  <c r="AE158" i="87" s="1"/>
  <c r="AD56" i="87"/>
  <c r="AD158" i="87" s="1"/>
  <c r="AC56" i="87"/>
  <c r="AC158" i="87" s="1"/>
  <c r="AB56" i="87"/>
  <c r="AA56" i="87"/>
  <c r="AA158" i="87" s="1"/>
  <c r="Z56" i="87"/>
  <c r="Y56" i="87"/>
  <c r="Y158" i="87" s="1"/>
  <c r="X56" i="87"/>
  <c r="W56" i="87"/>
  <c r="V56" i="87"/>
  <c r="V158" i="87" s="1"/>
  <c r="U56" i="87"/>
  <c r="U158" i="87" s="1"/>
  <c r="T56" i="87"/>
  <c r="S56" i="87"/>
  <c r="S158" i="87" s="1"/>
  <c r="R56" i="87"/>
  <c r="Q56" i="87"/>
  <c r="P56" i="87"/>
  <c r="P158" i="87" s="1"/>
  <c r="O56" i="87"/>
  <c r="O158" i="87" s="1"/>
  <c r="N56" i="87"/>
  <c r="M56" i="87"/>
  <c r="M87" i="87" s="1"/>
  <c r="L56" i="87"/>
  <c r="K56" i="87"/>
  <c r="J56" i="87"/>
  <c r="J158" i="87" s="1"/>
  <c r="I56" i="87"/>
  <c r="I158" i="87" s="1"/>
  <c r="H56" i="87"/>
  <c r="H158" i="87" s="1"/>
  <c r="B20" i="127" a="1"/>
  <c r="GR87" i="87" l="1"/>
  <c r="C158" i="87"/>
  <c r="T158" i="87"/>
  <c r="AG158" i="87"/>
  <c r="AQ158" i="87"/>
  <c r="DF158" i="87"/>
  <c r="GJ158" i="87"/>
  <c r="X158" i="87"/>
  <c r="BK158" i="87"/>
  <c r="FD158" i="87"/>
  <c r="GD158" i="87"/>
  <c r="AU158" i="87"/>
  <c r="BM87" i="87"/>
  <c r="BM158" i="87"/>
  <c r="DB158" i="87"/>
  <c r="DK158" i="87"/>
  <c r="ED109" i="87"/>
  <c r="ED158" i="87"/>
  <c r="EO158" i="87"/>
  <c r="ES158" i="87"/>
  <c r="FE87" i="87"/>
  <c r="FE158" i="87"/>
  <c r="GT158" i="87"/>
  <c r="GP87" i="87"/>
  <c r="GP158" i="87"/>
  <c r="CY109" i="87"/>
  <c r="CY112" i="87" s="1"/>
  <c r="CY158" i="87"/>
  <c r="BB87" i="87"/>
  <c r="BB158" i="87"/>
  <c r="CS158" i="87"/>
  <c r="BT158" i="87"/>
  <c r="EK158" i="87"/>
  <c r="ER158" i="87"/>
  <c r="W87" i="87"/>
  <c r="W158" i="87"/>
  <c r="EA158" i="87"/>
  <c r="FL158" i="87"/>
  <c r="EM158" i="87"/>
  <c r="FB158" i="87"/>
  <c r="FV109" i="87"/>
  <c r="FV112" i="87" s="1"/>
  <c r="FV114" i="87" s="1"/>
  <c r="FV158" i="87"/>
  <c r="GB158" i="87"/>
  <c r="HC158" i="87"/>
  <c r="DS158" i="87"/>
  <c r="GC158" i="87"/>
  <c r="Z158" i="87"/>
  <c r="EN158" i="87"/>
  <c r="HE158" i="87"/>
  <c r="CB87" i="87"/>
  <c r="CB158" i="87"/>
  <c r="DC158" i="87"/>
  <c r="FF87" i="87"/>
  <c r="FF158" i="87"/>
  <c r="FM158" i="87"/>
  <c r="B21" i="97"/>
  <c r="Q158" i="87"/>
  <c r="AB109" i="87"/>
  <c r="AB112" i="87" s="1"/>
  <c r="AB158" i="87"/>
  <c r="BO109" i="87"/>
  <c r="BO112" i="87" s="1"/>
  <c r="BO158" i="87"/>
  <c r="CC158" i="87"/>
  <c r="CO158" i="87"/>
  <c r="EF158" i="87"/>
  <c r="FG87" i="87"/>
  <c r="FG158" i="87"/>
  <c r="GN87" i="87"/>
  <c r="GN158" i="87"/>
  <c r="GL158" i="87"/>
  <c r="EY109" i="87"/>
  <c r="EY112" i="87" s="1"/>
  <c r="EY114" i="87" s="1"/>
  <c r="EY158" i="87"/>
  <c r="BX158" i="87"/>
  <c r="HF87" i="87"/>
  <c r="HF158" i="87"/>
  <c r="BU87" i="87"/>
  <c r="BU158" i="87"/>
  <c r="HB87" i="87"/>
  <c r="HB158" i="87"/>
  <c r="AS158" i="87"/>
  <c r="DQ158" i="87"/>
  <c r="N158" i="87"/>
  <c r="FC158" i="87"/>
  <c r="EE158" i="87"/>
  <c r="BP158" i="87"/>
  <c r="DE158" i="87"/>
  <c r="DW158" i="87"/>
  <c r="EG109" i="87"/>
  <c r="EG112" i="87" s="1"/>
  <c r="EG114" i="87" s="1"/>
  <c r="EG158" i="87"/>
  <c r="EV158" i="87"/>
  <c r="FN87" i="87"/>
  <c r="FN158" i="87"/>
  <c r="BR158" i="87"/>
  <c r="FW158" i="87"/>
  <c r="F158" i="87"/>
  <c r="FT158" i="87"/>
  <c r="GZ109" i="87"/>
  <c r="GZ112" i="87" s="1"/>
  <c r="GZ114" i="87" s="1"/>
  <c r="GZ158" i="87"/>
  <c r="CI87" i="87"/>
  <c r="CI158" i="87"/>
  <c r="DG158" i="87"/>
  <c r="GA87" i="87"/>
  <c r="GA158" i="87"/>
  <c r="B17" i="97"/>
  <c r="M158" i="87"/>
  <c r="AI109" i="87"/>
  <c r="AI112" i="87" s="1"/>
  <c r="AI158" i="87"/>
  <c r="BJ158" i="87"/>
  <c r="BZ158" i="87"/>
  <c r="CL87" i="87"/>
  <c r="CL158" i="87"/>
  <c r="DT158" i="87"/>
  <c r="FQ158" i="87"/>
  <c r="B15" i="97"/>
  <c r="K158" i="87"/>
  <c r="AI87" i="87"/>
  <c r="L109" i="87"/>
  <c r="L112" i="87" s="1"/>
  <c r="L158" i="87"/>
  <c r="R158" i="87"/>
  <c r="CE158" i="87"/>
  <c r="CZ158" i="87"/>
  <c r="EH158" i="87"/>
  <c r="EW87" i="87"/>
  <c r="EW158" i="87"/>
  <c r="GG158" i="87"/>
  <c r="GW158" i="87"/>
  <c r="CU87" i="87"/>
  <c r="CU158" i="87"/>
  <c r="FM87" i="87"/>
  <c r="FV87" i="87"/>
  <c r="C87" i="87"/>
  <c r="ET109" i="87"/>
  <c r="ET112" i="87" s="1"/>
  <c r="ET114" i="87" s="1"/>
  <c r="ET87" i="87"/>
  <c r="Y87" i="87"/>
  <c r="GQ87" i="87"/>
  <c r="AV109" i="87"/>
  <c r="AV112" i="87" s="1"/>
  <c r="AV87" i="87"/>
  <c r="CF87" i="87"/>
  <c r="H109" i="87"/>
  <c r="H112" i="87" s="1"/>
  <c r="B14" i="97"/>
  <c r="BL109" i="87"/>
  <c r="BL112" i="87" s="1"/>
  <c r="BL87" i="87"/>
  <c r="DD109" i="87"/>
  <c r="DD112" i="87" s="1"/>
  <c r="DD87" i="87"/>
  <c r="AR109" i="87"/>
  <c r="AR112" i="87" s="1"/>
  <c r="AR87" i="87"/>
  <c r="BS109" i="87"/>
  <c r="BS112" i="87" s="1"/>
  <c r="BS87" i="87"/>
  <c r="CM87" i="87"/>
  <c r="X109" i="87"/>
  <c r="X112" i="87" s="1"/>
  <c r="X87" i="87"/>
  <c r="B28" i="97"/>
  <c r="AT109" i="87"/>
  <c r="AT112" i="87" s="1"/>
  <c r="AT87" i="87"/>
  <c r="M109" i="87"/>
  <c r="M112" i="87" s="1"/>
  <c r="FW109" i="87"/>
  <c r="FW112" i="87" s="1"/>
  <c r="FW114" i="87" s="1"/>
  <c r="FW87" i="87"/>
  <c r="DJ109" i="87"/>
  <c r="DJ112" i="87" s="1"/>
  <c r="DJ87" i="87"/>
  <c r="HC109" i="87"/>
  <c r="HC112" i="87" s="1"/>
  <c r="HC114" i="87" s="1"/>
  <c r="HC87" i="87"/>
  <c r="DX109" i="87"/>
  <c r="DX112" i="87" s="1"/>
  <c r="DX114" i="87" s="1"/>
  <c r="DX87" i="87"/>
  <c r="EN87" i="87"/>
  <c r="E87" i="87"/>
  <c r="CH109" i="87"/>
  <c r="CH112" i="87" s="1"/>
  <c r="CH87" i="87"/>
  <c r="G87" i="87"/>
  <c r="HI87" i="87"/>
  <c r="CY87" i="87"/>
  <c r="BO87" i="87"/>
  <c r="GP109" i="87"/>
  <c r="GP112" i="87" s="1"/>
  <c r="GP114" i="87" s="1"/>
  <c r="EY87" i="87"/>
  <c r="B20" i="127"/>
  <c r="CL20" i="127" s="1"/>
  <c r="P109" i="87"/>
  <c r="P112" i="87" s="1"/>
  <c r="P87" i="87"/>
  <c r="B20" i="97"/>
  <c r="AD109" i="87"/>
  <c r="AD112" i="87" s="1"/>
  <c r="AD87" i="87"/>
  <c r="AJ109" i="87"/>
  <c r="AJ112" i="87" s="1"/>
  <c r="AJ87" i="87"/>
  <c r="AN109" i="87"/>
  <c r="AN112" i="87" s="1"/>
  <c r="AN87" i="87"/>
  <c r="AM109" i="87"/>
  <c r="AM112" i="87" s="1"/>
  <c r="AM87" i="87"/>
  <c r="AS109" i="87"/>
  <c r="AS112" i="87" s="1"/>
  <c r="AS87" i="87"/>
  <c r="BF109" i="87"/>
  <c r="BF112" i="87" s="1"/>
  <c r="BF87" i="87"/>
  <c r="CK109" i="87"/>
  <c r="CK112" i="87" s="1"/>
  <c r="CK87" i="87"/>
  <c r="Q109" i="87"/>
  <c r="Q112" i="87" s="1"/>
  <c r="Q87" i="87"/>
  <c r="EU109" i="87"/>
  <c r="EU112" i="87" s="1"/>
  <c r="EU114" i="87" s="1"/>
  <c r="EU87" i="87"/>
  <c r="O109" i="87"/>
  <c r="O112" i="87" s="1"/>
  <c r="O87" i="87"/>
  <c r="B19" i="97"/>
  <c r="I109" i="87"/>
  <c r="I112" i="87" s="1"/>
  <c r="B13" i="97"/>
  <c r="I87" i="87"/>
  <c r="V109" i="87"/>
  <c r="V112" i="87" s="1"/>
  <c r="V87" i="87"/>
  <c r="B26" i="97"/>
  <c r="CN109" i="87"/>
  <c r="CN112" i="87" s="1"/>
  <c r="CN87" i="87"/>
  <c r="AH109" i="87"/>
  <c r="AH112" i="87" s="1"/>
  <c r="AH87" i="87"/>
  <c r="Z109" i="87"/>
  <c r="Z87" i="87"/>
  <c r="AZ109" i="87"/>
  <c r="AZ112" i="87" s="1"/>
  <c r="AZ87" i="87"/>
  <c r="CG109" i="87"/>
  <c r="CG112" i="87" s="1"/>
  <c r="CG87" i="87"/>
  <c r="K109" i="87"/>
  <c r="K112" i="87" s="1"/>
  <c r="K87" i="87"/>
  <c r="FT109" i="87"/>
  <c r="FT112" i="87" s="1"/>
  <c r="FT114" i="87" s="1"/>
  <c r="FT87" i="87"/>
  <c r="AL87" i="87"/>
  <c r="AL109" i="87"/>
  <c r="AE109" i="87"/>
  <c r="AE112" i="87" s="1"/>
  <c r="AE87" i="87"/>
  <c r="BD109" i="87"/>
  <c r="BD112" i="87" s="1"/>
  <c r="BD87" i="87"/>
  <c r="R109" i="87"/>
  <c r="R112" i="87" s="1"/>
  <c r="B22" i="97"/>
  <c r="BQ109" i="87"/>
  <c r="BQ112" i="87" s="1"/>
  <c r="BQ87" i="87"/>
  <c r="BY109" i="87"/>
  <c r="BY112" i="87" s="1"/>
  <c r="BY87" i="87"/>
  <c r="U109" i="87"/>
  <c r="U112" i="87" s="1"/>
  <c r="U87" i="87"/>
  <c r="B25" i="97"/>
  <c r="AU109" i="87"/>
  <c r="AU112" i="87" s="1"/>
  <c r="AU87" i="87"/>
  <c r="BZ109" i="87"/>
  <c r="BZ112" i="87" s="1"/>
  <c r="BZ87" i="87"/>
  <c r="DL109" i="87"/>
  <c r="DL112" i="87" s="1"/>
  <c r="DL87" i="87"/>
  <c r="FO109" i="87"/>
  <c r="FO112" i="87" s="1"/>
  <c r="FO114" i="87" s="1"/>
  <c r="FO87" i="87"/>
  <c r="T109" i="87"/>
  <c r="T112" i="87" s="1"/>
  <c r="B24" i="97"/>
  <c r="T87" i="87"/>
  <c r="W109" i="87"/>
  <c r="W112" i="87" s="1"/>
  <c r="B27" i="97"/>
  <c r="AF109" i="87"/>
  <c r="AF112" i="87" s="1"/>
  <c r="AF87" i="87"/>
  <c r="EB109" i="87"/>
  <c r="EB112" i="87" s="1"/>
  <c r="EB114" i="87" s="1"/>
  <c r="EB87" i="87"/>
  <c r="N87" i="87"/>
  <c r="N109" i="87"/>
  <c r="B18" i="97"/>
  <c r="S109" i="87"/>
  <c r="S112" i="87" s="1"/>
  <c r="S87" i="87"/>
  <c r="B23" i="97"/>
  <c r="AP109" i="87"/>
  <c r="AP112" i="87" s="1"/>
  <c r="AP87" i="87"/>
  <c r="BK109" i="87"/>
  <c r="BK112" i="87" s="1"/>
  <c r="BK87" i="87"/>
  <c r="BN109" i="87"/>
  <c r="BN112" i="87" s="1"/>
  <c r="BN87" i="87"/>
  <c r="L87" i="87"/>
  <c r="J109" i="87"/>
  <c r="J112" i="87" s="1"/>
  <c r="CL109" i="87"/>
  <c r="CL112" i="87" s="1"/>
  <c r="DB109" i="87"/>
  <c r="DB112" i="87" s="1"/>
  <c r="DB87" i="87"/>
  <c r="DV109" i="87"/>
  <c r="DV112" i="87" s="1"/>
  <c r="DV114" i="87" s="1"/>
  <c r="DV87" i="87"/>
  <c r="AA109" i="87"/>
  <c r="AA112" i="87" s="1"/>
  <c r="AA87" i="87"/>
  <c r="AC109" i="87"/>
  <c r="AC112" i="87" s="1"/>
  <c r="AC87" i="87"/>
  <c r="AQ109" i="87"/>
  <c r="AQ112" i="87" s="1"/>
  <c r="AQ87" i="87"/>
  <c r="BB109" i="87"/>
  <c r="BB112" i="87" s="1"/>
  <c r="CO109" i="87"/>
  <c r="CO112" i="87" s="1"/>
  <c r="CO87" i="87"/>
  <c r="BE109" i="87"/>
  <c r="BE112" i="87" s="1"/>
  <c r="BE87" i="87"/>
  <c r="BT109" i="87"/>
  <c r="BT112" i="87" s="1"/>
  <c r="BT87" i="87"/>
  <c r="BV109" i="87"/>
  <c r="BV87" i="87"/>
  <c r="BW109" i="87"/>
  <c r="BW112" i="87" s="1"/>
  <c r="BW87" i="87"/>
  <c r="GV109" i="87"/>
  <c r="GV112" i="87" s="1"/>
  <c r="GV114" i="87" s="1"/>
  <c r="R87" i="87"/>
  <c r="B12" i="97"/>
  <c r="J87" i="87"/>
  <c r="H87" i="87"/>
  <c r="B16" i="97"/>
  <c r="BA109" i="87"/>
  <c r="BA112" i="87" s="1"/>
  <c r="BA87" i="87"/>
  <c r="FS56" i="87"/>
  <c r="FS158" i="87" s="1"/>
  <c r="GV87" i="87"/>
  <c r="AK109" i="87"/>
  <c r="AK112" i="87" s="1"/>
  <c r="AK87" i="87"/>
  <c r="BR109" i="87"/>
  <c r="BR112" i="87" s="1"/>
  <c r="BR87" i="87"/>
  <c r="CR109" i="87"/>
  <c r="CR112" i="87" s="1"/>
  <c r="CR87" i="87"/>
  <c r="DI109" i="87"/>
  <c r="DI112" i="87" s="1"/>
  <c r="DI87" i="87"/>
  <c r="DR56" i="87"/>
  <c r="DR158" i="87" s="1"/>
  <c r="BX109" i="87"/>
  <c r="BX112" i="87" s="1"/>
  <c r="BX87" i="87"/>
  <c r="CQ109" i="87"/>
  <c r="CQ112" i="87" s="1"/>
  <c r="CQ87" i="87"/>
  <c r="DF109" i="87"/>
  <c r="DF87" i="87"/>
  <c r="AG109" i="87"/>
  <c r="AG112" i="87" s="1"/>
  <c r="AG87" i="87"/>
  <c r="BH109" i="87"/>
  <c r="BH112" i="87" s="1"/>
  <c r="CD109" i="87"/>
  <c r="CD112" i="87" s="1"/>
  <c r="CD87" i="87"/>
  <c r="GH109" i="87"/>
  <c r="GH112" i="87" s="1"/>
  <c r="GH114" i="87" s="1"/>
  <c r="GH87" i="87"/>
  <c r="Y109" i="87"/>
  <c r="Y112" i="87" s="1"/>
  <c r="AB87" i="87"/>
  <c r="AO109" i="87"/>
  <c r="AO112" i="87" s="1"/>
  <c r="AO87" i="87"/>
  <c r="AY109" i="87"/>
  <c r="AY112" i="87" s="1"/>
  <c r="AY87" i="87"/>
  <c r="DP109" i="87"/>
  <c r="DP112" i="87" s="1"/>
  <c r="DP87" i="87"/>
  <c r="FH109" i="87"/>
  <c r="FH112" i="87" s="1"/>
  <c r="FH114" i="87" s="1"/>
  <c r="FH87" i="87"/>
  <c r="B29" i="97"/>
  <c r="AW109" i="87"/>
  <c r="AW112" i="87" s="1"/>
  <c r="AX56" i="87"/>
  <c r="AX158" i="87" s="1"/>
  <c r="AW87" i="87"/>
  <c r="BC109" i="87"/>
  <c r="BC112" i="87" s="1"/>
  <c r="BC87" i="87"/>
  <c r="BJ109" i="87"/>
  <c r="BJ87" i="87"/>
  <c r="BH87" i="87"/>
  <c r="EX109" i="87"/>
  <c r="EX112" i="87" s="1"/>
  <c r="EX114" i="87" s="1"/>
  <c r="EX87" i="87"/>
  <c r="CW109" i="87"/>
  <c r="CW112" i="87" s="1"/>
  <c r="CW87" i="87"/>
  <c r="BI109" i="87"/>
  <c r="BI112" i="87" s="1"/>
  <c r="BI87" i="87"/>
  <c r="DO109" i="87"/>
  <c r="DO112" i="87" s="1"/>
  <c r="DO87" i="87"/>
  <c r="BG109" i="87"/>
  <c r="BG112" i="87" s="1"/>
  <c r="BG87" i="87"/>
  <c r="CA109" i="87"/>
  <c r="CA112" i="87" s="1"/>
  <c r="CA87" i="87"/>
  <c r="CB109" i="87"/>
  <c r="CB112" i="87" s="1"/>
  <c r="CS109" i="87"/>
  <c r="CS112" i="87" s="1"/>
  <c r="CS87" i="87"/>
  <c r="DU109" i="87"/>
  <c r="DU112" i="87" s="1"/>
  <c r="DU114" i="87" s="1"/>
  <c r="DU87" i="87"/>
  <c r="EC109" i="87"/>
  <c r="EC112" i="87" s="1"/>
  <c r="EC114" i="87" s="1"/>
  <c r="EC87" i="87"/>
  <c r="HH109" i="87"/>
  <c r="HH112" i="87" s="1"/>
  <c r="HH114" i="87" s="1"/>
  <c r="HH87" i="87"/>
  <c r="EQ109" i="87"/>
  <c r="EQ112" i="87" s="1"/>
  <c r="EQ114" i="87" s="1"/>
  <c r="EQ87" i="87"/>
  <c r="BM109" i="87"/>
  <c r="BM112" i="87" s="1"/>
  <c r="CC109" i="87"/>
  <c r="CC112" i="87" s="1"/>
  <c r="CC87" i="87"/>
  <c r="CJ109" i="87"/>
  <c r="CJ112" i="87" s="1"/>
  <c r="CJ87" i="87"/>
  <c r="CP109" i="87"/>
  <c r="CP112" i="87" s="1"/>
  <c r="CP87" i="87"/>
  <c r="DH109" i="87"/>
  <c r="DH112" i="87" s="1"/>
  <c r="DH87" i="87"/>
  <c r="DK109" i="87"/>
  <c r="DK112" i="87" s="1"/>
  <c r="DK87" i="87"/>
  <c r="BP109" i="87"/>
  <c r="BP112" i="87" s="1"/>
  <c r="BP87" i="87"/>
  <c r="DC109" i="87"/>
  <c r="DC112" i="87" s="1"/>
  <c r="DC87" i="87"/>
  <c r="EP109" i="87"/>
  <c r="EP87" i="87"/>
  <c r="BU109" i="87"/>
  <c r="BU112" i="87" s="1"/>
  <c r="CF109" i="87"/>
  <c r="CF112" i="87" s="1"/>
  <c r="DN109" i="87"/>
  <c r="DN112" i="87" s="1"/>
  <c r="DN87" i="87"/>
  <c r="EH109" i="87"/>
  <c r="EH112" i="87" s="1"/>
  <c r="EH114" i="87" s="1"/>
  <c r="EH87" i="87"/>
  <c r="EM109" i="87"/>
  <c r="EM112" i="87" s="1"/>
  <c r="EM114" i="87" s="1"/>
  <c r="EM87" i="87"/>
  <c r="FU109" i="87"/>
  <c r="FU112" i="87" s="1"/>
  <c r="FU114" i="87" s="1"/>
  <c r="FU87" i="87"/>
  <c r="CI109" i="87"/>
  <c r="CI112" i="87" s="1"/>
  <c r="CM109" i="87"/>
  <c r="CM112" i="87" s="1"/>
  <c r="DE109" i="87"/>
  <c r="DE112" i="87" s="1"/>
  <c r="DE87" i="87"/>
  <c r="DG109" i="87"/>
  <c r="DG112" i="87" s="1"/>
  <c r="DG87" i="87"/>
  <c r="EI109" i="87"/>
  <c r="EI112" i="87" s="1"/>
  <c r="EI114" i="87" s="1"/>
  <c r="EI87" i="87"/>
  <c r="FX109" i="87"/>
  <c r="FX112" i="87" s="1"/>
  <c r="FX114" i="87" s="1"/>
  <c r="FX87" i="87"/>
  <c r="DA109" i="87"/>
  <c r="DA112" i="87" s="1"/>
  <c r="DA87" i="87"/>
  <c r="FR109" i="87"/>
  <c r="FR112" i="87" s="1"/>
  <c r="FR114" i="87" s="1"/>
  <c r="FR87" i="87"/>
  <c r="GD109" i="87"/>
  <c r="GD112" i="87" s="1"/>
  <c r="GD114" i="87" s="1"/>
  <c r="GD87" i="87"/>
  <c r="GG109" i="87"/>
  <c r="GG112" i="87" s="1"/>
  <c r="GG114" i="87" s="1"/>
  <c r="GG87" i="87"/>
  <c r="D109" i="87"/>
  <c r="D112" i="87" s="1"/>
  <c r="D87" i="87"/>
  <c r="B8" i="97"/>
  <c r="CE109" i="87"/>
  <c r="CE112" i="87" s="1"/>
  <c r="CE87" i="87"/>
  <c r="DQ109" i="87"/>
  <c r="DQ112" i="87" s="1"/>
  <c r="DQ87" i="87"/>
  <c r="GB109" i="87"/>
  <c r="GB112" i="87" s="1"/>
  <c r="GB114" i="87" s="1"/>
  <c r="GB87" i="87"/>
  <c r="CU109" i="87"/>
  <c r="CU112" i="87" s="1"/>
  <c r="ED112" i="87"/>
  <c r="FI109" i="87"/>
  <c r="FI112" i="87" s="1"/>
  <c r="FI114" i="87" s="1"/>
  <c r="FI87" i="87"/>
  <c r="FP109" i="87"/>
  <c r="FP112" i="87" s="1"/>
  <c r="FP114" i="87" s="1"/>
  <c r="FP87" i="87"/>
  <c r="FZ56" i="87"/>
  <c r="FZ158" i="87" s="1"/>
  <c r="HA109" i="87"/>
  <c r="HA112" i="87" s="1"/>
  <c r="HA114" i="87" s="1"/>
  <c r="HA87" i="87"/>
  <c r="EA109" i="87"/>
  <c r="EA112" i="87" s="1"/>
  <c r="EA114" i="87" s="1"/>
  <c r="EA87" i="87"/>
  <c r="EK109" i="87"/>
  <c r="EK112" i="87" s="1"/>
  <c r="EK114" i="87" s="1"/>
  <c r="EK87" i="87"/>
  <c r="EV109" i="87"/>
  <c r="EV112" i="87" s="1"/>
  <c r="EV114" i="87" s="1"/>
  <c r="EV87" i="87"/>
  <c r="C109" i="87"/>
  <c r="B7" i="97"/>
  <c r="CZ109" i="87"/>
  <c r="CZ112" i="87" s="1"/>
  <c r="CZ87" i="87"/>
  <c r="DW109" i="87"/>
  <c r="DW112" i="87" s="1"/>
  <c r="DW114" i="87" s="1"/>
  <c r="DW87" i="87"/>
  <c r="ED87" i="87"/>
  <c r="FD109" i="87"/>
  <c r="FD112" i="87" s="1"/>
  <c r="FD114" i="87" s="1"/>
  <c r="FD87" i="87"/>
  <c r="GU109" i="87"/>
  <c r="GU112" i="87" s="1"/>
  <c r="GU114" i="87" s="1"/>
  <c r="GU87" i="87"/>
  <c r="GY56" i="87"/>
  <c r="GY158" i="87" s="1"/>
  <c r="DY109" i="87"/>
  <c r="DY112" i="87" s="1"/>
  <c r="DY114" i="87" s="1"/>
  <c r="DY87" i="87"/>
  <c r="EZ109" i="87"/>
  <c r="EZ112" i="87" s="1"/>
  <c r="EZ114" i="87" s="1"/>
  <c r="EZ87" i="87"/>
  <c r="FQ109" i="87"/>
  <c r="FQ112" i="87" s="1"/>
  <c r="FQ114" i="87" s="1"/>
  <c r="FQ87" i="87"/>
  <c r="GI109" i="87"/>
  <c r="GI112" i="87" s="1"/>
  <c r="GI114" i="87" s="1"/>
  <c r="GI87" i="87"/>
  <c r="HD109" i="87"/>
  <c r="HD112" i="87" s="1"/>
  <c r="HD114" i="87" s="1"/>
  <c r="HD87" i="87"/>
  <c r="GM109" i="87"/>
  <c r="GM112" i="87" s="1"/>
  <c r="GM114" i="87" s="1"/>
  <c r="GM87" i="87"/>
  <c r="DM109" i="87"/>
  <c r="DM112" i="87" s="1"/>
  <c r="DM87" i="87"/>
  <c r="DT109" i="87"/>
  <c r="DT112" i="87" s="1"/>
  <c r="DT114" i="87" s="1"/>
  <c r="DT87" i="87"/>
  <c r="DZ109" i="87"/>
  <c r="DZ112" i="87" s="1"/>
  <c r="DZ114" i="87" s="1"/>
  <c r="DZ87" i="87"/>
  <c r="EJ109" i="87"/>
  <c r="EJ112" i="87" s="1"/>
  <c r="EJ114" i="87" s="1"/>
  <c r="EJ87" i="87"/>
  <c r="EL109" i="87"/>
  <c r="EL112" i="87" s="1"/>
  <c r="EL114" i="87" s="1"/>
  <c r="EL87" i="87"/>
  <c r="FL109" i="87"/>
  <c r="FL112" i="87" s="1"/>
  <c r="FL114" i="87" s="1"/>
  <c r="FL87" i="87"/>
  <c r="DS109" i="87"/>
  <c r="DS112" i="87" s="1"/>
  <c r="DS114" i="87" s="1"/>
  <c r="DS87" i="87"/>
  <c r="EG87" i="87"/>
  <c r="GJ109" i="87"/>
  <c r="GJ112" i="87" s="1"/>
  <c r="GJ114" i="87" s="1"/>
  <c r="GJ87" i="87"/>
  <c r="GK109" i="87"/>
  <c r="GK112" i="87" s="1"/>
  <c r="GK114" i="87" s="1"/>
  <c r="GK87" i="87"/>
  <c r="GX109" i="87"/>
  <c r="GX87" i="87"/>
  <c r="ER109" i="87"/>
  <c r="ER112" i="87" s="1"/>
  <c r="ER114" i="87" s="1"/>
  <c r="ER87" i="87"/>
  <c r="FM109" i="87"/>
  <c r="FM112" i="87" s="1"/>
  <c r="FM114" i="87" s="1"/>
  <c r="FY109" i="87"/>
  <c r="FY112" i="87" s="1"/>
  <c r="FY114" i="87" s="1"/>
  <c r="FY87" i="87"/>
  <c r="GA109" i="87"/>
  <c r="GA112" i="87" s="1"/>
  <c r="GA114" i="87" s="1"/>
  <c r="EE109" i="87"/>
  <c r="EE112" i="87" s="1"/>
  <c r="EE114" i="87" s="1"/>
  <c r="EE87" i="87"/>
  <c r="EF109" i="87"/>
  <c r="EF112" i="87" s="1"/>
  <c r="EF114" i="87" s="1"/>
  <c r="EF87" i="87"/>
  <c r="EO109" i="87"/>
  <c r="EO112" i="87" s="1"/>
  <c r="EO114" i="87" s="1"/>
  <c r="EO87" i="87"/>
  <c r="EW109" i="87"/>
  <c r="EW112" i="87" s="1"/>
  <c r="EW114" i="87" s="1"/>
  <c r="FB109" i="87"/>
  <c r="FB87" i="87"/>
  <c r="FG109" i="87"/>
  <c r="FG112" i="87" s="1"/>
  <c r="FG114" i="87" s="1"/>
  <c r="GF109" i="87"/>
  <c r="GF112" i="87" s="1"/>
  <c r="GF114" i="87" s="1"/>
  <c r="GF87" i="87"/>
  <c r="GS109" i="87"/>
  <c r="GS112" i="87" s="1"/>
  <c r="GS114" i="87" s="1"/>
  <c r="GS87" i="87"/>
  <c r="HI109" i="87"/>
  <c r="HI112" i="87" s="1"/>
  <c r="HI114" i="87" s="1"/>
  <c r="EN109" i="87"/>
  <c r="EN112" i="87" s="1"/>
  <c r="EN114" i="87" s="1"/>
  <c r="GR109" i="87"/>
  <c r="GR112" i="87" s="1"/>
  <c r="GR114" i="87" s="1"/>
  <c r="GC109" i="87"/>
  <c r="GC112" i="87" s="1"/>
  <c r="GC114" i="87" s="1"/>
  <c r="GC87" i="87"/>
  <c r="GW109" i="87"/>
  <c r="GW112" i="87" s="1"/>
  <c r="GW114" i="87" s="1"/>
  <c r="GW87" i="87"/>
  <c r="F109" i="87"/>
  <c r="F112" i="87" s="1"/>
  <c r="B10" i="97"/>
  <c r="F87" i="87"/>
  <c r="CV109" i="87"/>
  <c r="CV112" i="87" s="1"/>
  <c r="CV87" i="87"/>
  <c r="GL109" i="87"/>
  <c r="FE109" i="87"/>
  <c r="FE112" i="87" s="1"/>
  <c r="FE114" i="87" s="1"/>
  <c r="GN109" i="87"/>
  <c r="GN112" i="87" s="1"/>
  <c r="GN114" i="87" s="1"/>
  <c r="CX109" i="87"/>
  <c r="CX112" i="87" s="1"/>
  <c r="CX87" i="87"/>
  <c r="FC87" i="87"/>
  <c r="FK109" i="87"/>
  <c r="FK112" i="87" s="1"/>
  <c r="FK114" i="87" s="1"/>
  <c r="FK87" i="87"/>
  <c r="HG109" i="87"/>
  <c r="HG112" i="87" s="1"/>
  <c r="HG114" i="87" s="1"/>
  <c r="HG87" i="87"/>
  <c r="HF109" i="87"/>
  <c r="HF112" i="87" s="1"/>
  <c r="HF114" i="87" s="1"/>
  <c r="ES109" i="87"/>
  <c r="ES112" i="87" s="1"/>
  <c r="ES114" i="87" s="1"/>
  <c r="ES87" i="87"/>
  <c r="FC109" i="87"/>
  <c r="FC112" i="87" s="1"/>
  <c r="FC114" i="87" s="1"/>
  <c r="FF109" i="87"/>
  <c r="FF112" i="87" s="1"/>
  <c r="FF114" i="87" s="1"/>
  <c r="FJ109" i="87"/>
  <c r="FJ112" i="87" s="1"/>
  <c r="FJ114" i="87" s="1"/>
  <c r="FJ87" i="87"/>
  <c r="GT109" i="87"/>
  <c r="GT112" i="87" s="1"/>
  <c r="GT114" i="87" s="1"/>
  <c r="GT87" i="87"/>
  <c r="HE109" i="87"/>
  <c r="HE112" i="87" s="1"/>
  <c r="HE114" i="87" s="1"/>
  <c r="HE87" i="87"/>
  <c r="GO87" i="87"/>
  <c r="GO109" i="87"/>
  <c r="GO112" i="87" s="1"/>
  <c r="GO114" i="87" s="1"/>
  <c r="GL87" i="87"/>
  <c r="FA109" i="87"/>
  <c r="FA112" i="87" s="1"/>
  <c r="FA114" i="87" s="1"/>
  <c r="FA87" i="87"/>
  <c r="FN109" i="87"/>
  <c r="GE109" i="87"/>
  <c r="GE112" i="87" s="1"/>
  <c r="GE114" i="87" s="1"/>
  <c r="GE87" i="87"/>
  <c r="HB109" i="87"/>
  <c r="HB112" i="87" s="1"/>
  <c r="HB114" i="87" s="1"/>
  <c r="G109" i="87"/>
  <c r="G112" i="87" s="1"/>
  <c r="B11" i="97"/>
  <c r="B9" i="97"/>
  <c r="E109" i="87"/>
  <c r="E112" i="87" s="1"/>
  <c r="GZ87" i="87"/>
  <c r="CT56" i="87"/>
  <c r="CT158" i="87" s="1"/>
  <c r="GQ109" i="87"/>
  <c r="GQ112" i="87" s="1"/>
  <c r="GQ114" i="87" s="1"/>
  <c r="B19" i="127" a="1"/>
  <c r="F4" i="88" l="1"/>
  <c r="G4" i="88"/>
  <c r="F59" i="87"/>
  <c r="F126" i="87" s="1"/>
  <c r="H59" i="87"/>
  <c r="H126" i="87" s="1"/>
  <c r="N59" i="87"/>
  <c r="N126" i="87" s="1"/>
  <c r="D59" i="87"/>
  <c r="D126" i="87" s="1"/>
  <c r="V59" i="87"/>
  <c r="V126" i="87" s="1"/>
  <c r="R59" i="87"/>
  <c r="R126" i="87" s="1"/>
  <c r="O59" i="87"/>
  <c r="O126" i="87" s="1"/>
  <c r="Y59" i="87"/>
  <c r="Y126" i="87" s="1"/>
  <c r="S59" i="87"/>
  <c r="S126" i="87" s="1"/>
  <c r="E59" i="87"/>
  <c r="E126" i="87" s="1"/>
  <c r="G59" i="87"/>
  <c r="G126" i="87" s="1"/>
  <c r="P59" i="87"/>
  <c r="P126" i="87" s="1"/>
  <c r="Q59" i="87"/>
  <c r="Q126" i="87" s="1"/>
  <c r="I59" i="87"/>
  <c r="I126" i="87" s="1"/>
  <c r="X59" i="87"/>
  <c r="X126" i="87" s="1"/>
  <c r="J59" i="87"/>
  <c r="J126" i="87" s="1"/>
  <c r="M59" i="87"/>
  <c r="M126" i="87" s="1"/>
  <c r="W59" i="87"/>
  <c r="W126" i="87" s="1"/>
  <c r="K59" i="87"/>
  <c r="K126" i="87" s="1"/>
  <c r="U59" i="87"/>
  <c r="U126" i="87" s="1"/>
  <c r="L59" i="87"/>
  <c r="L126" i="87" s="1"/>
  <c r="T59" i="87"/>
  <c r="T126" i="87" s="1"/>
  <c r="B60" i="87"/>
  <c r="B19" i="127"/>
  <c r="BD19" i="127" s="1"/>
  <c r="ED114" i="87"/>
  <c r="CT87" i="87"/>
  <c r="CT109" i="87"/>
  <c r="AX87" i="87"/>
  <c r="AX109" i="87"/>
  <c r="FS109" i="87"/>
  <c r="FS112" i="87" s="1"/>
  <c r="FS114" i="87" s="1"/>
  <c r="FS87" i="87"/>
  <c r="N112" i="87"/>
  <c r="DF112" i="87"/>
  <c r="C112" i="87"/>
  <c r="FZ109" i="87"/>
  <c r="FZ87" i="87"/>
  <c r="BJ112" i="87"/>
  <c r="BV112" i="87"/>
  <c r="FB112" i="87"/>
  <c r="C59" i="87"/>
  <c r="F7" i="97"/>
  <c r="DR87" i="87"/>
  <c r="DR109" i="87"/>
  <c r="EP112" i="87"/>
  <c r="GL112" i="87"/>
  <c r="FN112" i="87"/>
  <c r="GY109" i="87"/>
  <c r="GY112" i="87" s="1"/>
  <c r="GY114" i="87" s="1"/>
  <c r="GY87" i="87"/>
  <c r="GX112" i="87"/>
  <c r="AL112" i="87"/>
  <c r="Z112" i="87"/>
  <c r="EO20" i="127"/>
  <c r="FT20" i="127"/>
  <c r="HD20" i="127"/>
  <c r="DA20" i="127"/>
  <c r="HL20" i="127"/>
  <c r="GS20" i="127"/>
  <c r="GY20" i="127"/>
  <c r="GH20" i="127"/>
  <c r="CT20" i="127"/>
  <c r="AO20" i="127"/>
  <c r="BD20" i="127"/>
  <c r="HE20" i="127"/>
  <c r="DQ20" i="127"/>
  <c r="X20" i="127"/>
  <c r="BZ20" i="127"/>
  <c r="Y20" i="127"/>
  <c r="DW20" i="127"/>
  <c r="IF20" i="127"/>
  <c r="AD20" i="127"/>
  <c r="Z20" i="127"/>
  <c r="AW20" i="127"/>
  <c r="CY20" i="127"/>
  <c r="AK20" i="127"/>
  <c r="AP20" i="127"/>
  <c r="EK20" i="127"/>
  <c r="ED20" i="127"/>
  <c r="FU20" i="127"/>
  <c r="GV20" i="127"/>
  <c r="AQ20" i="127"/>
  <c r="CI20" i="127"/>
  <c r="FB20" i="127"/>
  <c r="BF20" i="127"/>
  <c r="BX20" i="127"/>
  <c r="BH20" i="127"/>
  <c r="HQ20" i="127"/>
  <c r="CD20" i="127"/>
  <c r="FD20" i="127"/>
  <c r="HS20" i="127"/>
  <c r="DX20" i="127"/>
  <c r="EW20" i="127"/>
  <c r="CX20" i="127"/>
  <c r="HB20" i="127"/>
  <c r="O20" i="127"/>
  <c r="CB20" i="127"/>
  <c r="BS20" i="127"/>
  <c r="AU20" i="127"/>
  <c r="HJ20" i="127"/>
  <c r="CK20" i="127"/>
  <c r="CE20" i="127"/>
  <c r="DV20" i="127"/>
  <c r="BL20" i="127"/>
  <c r="HA20" i="127"/>
  <c r="DU20" i="127"/>
  <c r="FJ20" i="127"/>
  <c r="HH20" i="127"/>
  <c r="EY20" i="127"/>
  <c r="AC20" i="127"/>
  <c r="CA20" i="127"/>
  <c r="AT20" i="127"/>
  <c r="AE20" i="127"/>
  <c r="HC20" i="127"/>
  <c r="EI20" i="127"/>
  <c r="AL20" i="127"/>
  <c r="GB20" i="127"/>
  <c r="FQ20" i="127"/>
  <c r="FP20" i="127"/>
  <c r="HZ20" i="127"/>
  <c r="AA20" i="127"/>
  <c r="V20" i="127"/>
  <c r="FN20" i="127"/>
  <c r="EE20" i="127"/>
  <c r="IC20" i="127"/>
  <c r="DP20" i="127"/>
  <c r="BA20" i="127"/>
  <c r="BR20" i="127"/>
  <c r="HN20" i="127"/>
  <c r="CP20" i="127"/>
  <c r="R20" i="127"/>
  <c r="CC20" i="127"/>
  <c r="T20" i="127"/>
  <c r="CM20" i="127"/>
  <c r="GU20" i="127"/>
  <c r="BG20" i="127"/>
  <c r="EG20" i="127"/>
  <c r="GC20" i="127"/>
  <c r="GR20" i="127"/>
  <c r="DL20" i="127"/>
  <c r="EZ20" i="127"/>
  <c r="DM20" i="127"/>
  <c r="IA20" i="127"/>
  <c r="BI20" i="127"/>
  <c r="GM20" i="127"/>
  <c r="GK20" i="127"/>
  <c r="GG20" i="127"/>
  <c r="EU20" i="127"/>
  <c r="ET20" i="127"/>
  <c r="EQ20" i="127"/>
  <c r="IG20" i="127"/>
  <c r="CF20" i="127"/>
  <c r="U20" i="127"/>
  <c r="BJ20" i="127"/>
  <c r="CZ20" i="127"/>
  <c r="DE20" i="127"/>
  <c r="AM20" i="127"/>
  <c r="ES20" i="127"/>
  <c r="W20" i="127"/>
  <c r="EN20" i="127"/>
  <c r="HM20" i="127"/>
  <c r="GQ20" i="127"/>
  <c r="CR20" i="127"/>
  <c r="ER20" i="127"/>
  <c r="DR20" i="127"/>
  <c r="EA20" i="127"/>
  <c r="DN20" i="127"/>
  <c r="GP20" i="127"/>
  <c r="HT20" i="127"/>
  <c r="DG20" i="127"/>
  <c r="P20" i="127"/>
  <c r="CV20" i="127"/>
  <c r="EC20" i="127"/>
  <c r="FI20" i="127"/>
  <c r="HV20" i="127"/>
  <c r="CS20" i="127"/>
  <c r="AG20" i="127"/>
  <c r="HP20" i="127"/>
  <c r="GO20" i="127"/>
  <c r="BW20" i="127"/>
  <c r="IH20" i="127"/>
  <c r="GW20" i="127"/>
  <c r="BQ20" i="127"/>
  <c r="DZ20" i="127"/>
  <c r="DH20" i="127"/>
  <c r="HW20" i="127"/>
  <c r="EJ20" i="127"/>
  <c r="AZ20" i="127"/>
  <c r="HG20" i="127"/>
  <c r="FZ20" i="127"/>
  <c r="GI20" i="127"/>
  <c r="AV20" i="127"/>
  <c r="FH20" i="127"/>
  <c r="IE20" i="127"/>
  <c r="FK20" i="127"/>
  <c r="DY20" i="127"/>
  <c r="ID20" i="127"/>
  <c r="EF20" i="127"/>
  <c r="GN20" i="127"/>
  <c r="DF20" i="127"/>
  <c r="CW20" i="127"/>
  <c r="HI20" i="127"/>
  <c r="BE20" i="127"/>
  <c r="FO20" i="127"/>
  <c r="S20" i="127"/>
  <c r="IB20" i="127"/>
  <c r="GE20" i="127"/>
  <c r="BV20" i="127"/>
  <c r="CH20" i="127"/>
  <c r="HR20" i="127"/>
  <c r="FA20" i="127"/>
  <c r="BT20" i="127"/>
  <c r="GF20" i="127"/>
  <c r="HX20" i="127"/>
  <c r="BC20" i="127"/>
  <c r="GZ20" i="127"/>
  <c r="FY20" i="127"/>
  <c r="DJ20" i="127"/>
  <c r="AS20" i="127"/>
  <c r="GJ20" i="127"/>
  <c r="DI20" i="127"/>
  <c r="FR20" i="127"/>
  <c r="FC20" i="127"/>
  <c r="EH20" i="127"/>
  <c r="DO20" i="127"/>
  <c r="N20" i="127"/>
  <c r="DK20" i="127"/>
  <c r="AR20" i="127"/>
  <c r="AI20" i="127"/>
  <c r="AF20" i="127"/>
  <c r="HY20" i="127"/>
  <c r="FL20" i="127"/>
  <c r="BB20" i="127"/>
  <c r="AH20" i="127"/>
  <c r="HO20" i="127"/>
  <c r="GD20" i="127"/>
  <c r="FF20" i="127"/>
  <c r="DS20" i="127"/>
  <c r="GT20" i="127"/>
  <c r="FS20" i="127"/>
  <c r="CG20" i="127"/>
  <c r="EV20" i="127"/>
  <c r="CU20" i="127"/>
  <c r="HU20" i="127"/>
  <c r="DC20" i="127"/>
  <c r="AB20" i="127"/>
  <c r="FW20" i="127"/>
  <c r="FE20" i="127"/>
  <c r="FX20" i="127"/>
  <c r="BP20" i="127"/>
  <c r="FV20" i="127"/>
  <c r="BY20" i="127"/>
  <c r="BN20" i="127"/>
  <c r="BO20" i="127"/>
  <c r="DB20" i="127"/>
  <c r="CJ20" i="127"/>
  <c r="AN20" i="127"/>
  <c r="EP20" i="127"/>
  <c r="HK20" i="127"/>
  <c r="CN20" i="127"/>
  <c r="CQ20" i="127"/>
  <c r="EM20" i="127"/>
  <c r="HF20" i="127"/>
  <c r="DT20" i="127"/>
  <c r="EL20" i="127"/>
  <c r="GX20" i="127"/>
  <c r="Q20" i="127"/>
  <c r="GL20" i="127"/>
  <c r="BM20" i="127"/>
  <c r="FM20" i="127"/>
  <c r="CO20" i="127"/>
  <c r="AJ20" i="127"/>
  <c r="BU20" i="127"/>
  <c r="AY20" i="127"/>
  <c r="GA20" i="127"/>
  <c r="EB20" i="127"/>
  <c r="DD20" i="127"/>
  <c r="AX20" i="127"/>
  <c r="BK20" i="127"/>
  <c r="FG20" i="127"/>
  <c r="EX20" i="127"/>
  <c r="B18" i="127" a="1"/>
  <c r="C114" i="87" l="1"/>
  <c r="B18" i="127"/>
  <c r="HO18" i="127" s="1"/>
  <c r="FN114" i="87"/>
  <c r="EP114" i="87"/>
  <c r="FZ112" i="87"/>
  <c r="AX112" i="87"/>
  <c r="GL114" i="87"/>
  <c r="GX114" i="87"/>
  <c r="C8" i="97"/>
  <c r="C126" i="87"/>
  <c r="C166" i="87"/>
  <c r="DR112" i="87"/>
  <c r="FB114" i="87"/>
  <c r="CT112" i="87"/>
  <c r="HI19" i="127"/>
  <c r="AC19" i="127"/>
  <c r="EB19" i="127"/>
  <c r="DP19" i="127"/>
  <c r="FC19" i="127"/>
  <c r="BV19" i="127"/>
  <c r="DC19" i="127"/>
  <c r="IE19" i="127"/>
  <c r="IB19" i="127"/>
  <c r="CA19" i="127"/>
  <c r="BG19" i="127"/>
  <c r="BS19" i="127"/>
  <c r="GH19" i="127"/>
  <c r="IF19" i="127"/>
  <c r="CV19" i="127"/>
  <c r="CZ19" i="127"/>
  <c r="EM19" i="127"/>
  <c r="ED19" i="127"/>
  <c r="DU19" i="127"/>
  <c r="CR19" i="127"/>
  <c r="FR19" i="127"/>
  <c r="FL19" i="127"/>
  <c r="BN19" i="127"/>
  <c r="FS19" i="127"/>
  <c r="FW19" i="127"/>
  <c r="CB19" i="127"/>
  <c r="BF19" i="127"/>
  <c r="GE19" i="127"/>
  <c r="HG19" i="127"/>
  <c r="EX19" i="127"/>
  <c r="CG19" i="127"/>
  <c r="BP19" i="127"/>
  <c r="HL19" i="127"/>
  <c r="FO19" i="127"/>
  <c r="IG19" i="127"/>
  <c r="BA19" i="127"/>
  <c r="AJ19" i="127"/>
  <c r="FK19" i="127"/>
  <c r="DW19" i="127"/>
  <c r="DT19" i="127"/>
  <c r="DF19" i="127"/>
  <c r="FX19" i="127"/>
  <c r="AP19" i="127"/>
  <c r="GX19" i="127"/>
  <c r="EI19" i="127"/>
  <c r="CE19" i="127"/>
  <c r="HP19" i="127"/>
  <c r="BL19" i="127"/>
  <c r="U19" i="127"/>
  <c r="HY19" i="127"/>
  <c r="DV19" i="127"/>
  <c r="CM19" i="127"/>
  <c r="HR19" i="127"/>
  <c r="P19" i="127"/>
  <c r="CJ19" i="127"/>
  <c r="DO19" i="127"/>
  <c r="CS19" i="127"/>
  <c r="GQ19" i="127"/>
  <c r="GT19" i="127"/>
  <c r="AU19" i="127"/>
  <c r="FY19" i="127"/>
  <c r="CO19" i="127"/>
  <c r="HN19" i="127"/>
  <c r="DG19" i="127"/>
  <c r="X19" i="127"/>
  <c r="AL19" i="127"/>
  <c r="GK19" i="127"/>
  <c r="R19" i="127"/>
  <c r="EG19" i="127"/>
  <c r="BE19" i="127"/>
  <c r="BC19" i="127"/>
  <c r="AF19" i="127"/>
  <c r="HZ19" i="127"/>
  <c r="EQ19" i="127"/>
  <c r="HO19" i="127"/>
  <c r="DS19" i="127"/>
  <c r="DI19" i="127"/>
  <c r="IC19" i="127"/>
  <c r="AI19" i="127"/>
  <c r="FB19" i="127"/>
  <c r="AY19" i="127"/>
  <c r="HX19" i="127"/>
  <c r="HU19" i="127"/>
  <c r="EU19" i="127"/>
  <c r="AN19" i="127"/>
  <c r="FG19" i="127"/>
  <c r="EY19" i="127"/>
  <c r="AE19" i="127"/>
  <c r="AM19" i="127"/>
  <c r="GC19" i="127"/>
  <c r="S19" i="127"/>
  <c r="N19" i="127"/>
  <c r="AS19" i="127"/>
  <c r="BB19" i="127"/>
  <c r="DX19" i="127"/>
  <c r="GS19" i="127"/>
  <c r="GB19" i="127"/>
  <c r="AG19" i="127"/>
  <c r="O19" i="127"/>
  <c r="HD19" i="127"/>
  <c r="EA19" i="127"/>
  <c r="FN19" i="127"/>
  <c r="HE19" i="127"/>
  <c r="CK19" i="127"/>
  <c r="GM19" i="127"/>
  <c r="HV19" i="127"/>
  <c r="BW19" i="127"/>
  <c r="HF19" i="127"/>
  <c r="CU19" i="127"/>
  <c r="DJ19" i="127"/>
  <c r="CH19" i="127"/>
  <c r="BY19" i="127"/>
  <c r="GA19" i="127"/>
  <c r="AQ19" i="127"/>
  <c r="DD19" i="127"/>
  <c r="AV19" i="127"/>
  <c r="FE19" i="127"/>
  <c r="EN19" i="127"/>
  <c r="DA19" i="127"/>
  <c r="ET19" i="127"/>
  <c r="GG19" i="127"/>
  <c r="AD19" i="127"/>
  <c r="FF19" i="127"/>
  <c r="GV19" i="127"/>
  <c r="GJ19" i="127"/>
  <c r="FV19" i="127"/>
  <c r="ID19" i="127"/>
  <c r="DH19" i="127"/>
  <c r="HW19" i="127"/>
  <c r="DR19" i="127"/>
  <c r="AW19" i="127"/>
  <c r="Q19" i="127"/>
  <c r="IH19" i="127"/>
  <c r="BJ19" i="127"/>
  <c r="CY19" i="127"/>
  <c r="CC19" i="127"/>
  <c r="DL19" i="127"/>
  <c r="AB19" i="127"/>
  <c r="AZ19" i="127"/>
  <c r="FQ19" i="127"/>
  <c r="DB19" i="127"/>
  <c r="FP19" i="127"/>
  <c r="HS19" i="127"/>
  <c r="FU19" i="127"/>
  <c r="DE19" i="127"/>
  <c r="EW19" i="127"/>
  <c r="CF19" i="127"/>
  <c r="GR19" i="127"/>
  <c r="AR19" i="127"/>
  <c r="T19" i="127"/>
  <c r="BH19" i="127"/>
  <c r="AO19" i="127"/>
  <c r="V19" i="127"/>
  <c r="ER19" i="127"/>
  <c r="CN19" i="127"/>
  <c r="EF19" i="127"/>
  <c r="CW19" i="127"/>
  <c r="BZ19" i="127"/>
  <c r="HM19" i="127"/>
  <c r="HA19" i="127"/>
  <c r="GD19" i="127"/>
  <c r="ES19" i="127"/>
  <c r="HH19" i="127"/>
  <c r="DK19" i="127"/>
  <c r="EL19" i="127"/>
  <c r="EJ19" i="127"/>
  <c r="GU19" i="127"/>
  <c r="HT19" i="127"/>
  <c r="FH19" i="127"/>
  <c r="GZ19" i="127"/>
  <c r="AX19" i="127"/>
  <c r="BT19" i="127"/>
  <c r="AK19" i="127"/>
  <c r="GO19" i="127"/>
  <c r="FA19" i="127"/>
  <c r="BR19" i="127"/>
  <c r="HQ19" i="127"/>
  <c r="CP19" i="127"/>
  <c r="Z19" i="127"/>
  <c r="EO19" i="127"/>
  <c r="CI19" i="127"/>
  <c r="EZ19" i="127"/>
  <c r="HB19" i="127"/>
  <c r="DZ19" i="127"/>
  <c r="EE19" i="127"/>
  <c r="DM19" i="127"/>
  <c r="GF19" i="127"/>
  <c r="HC19" i="127"/>
  <c r="BI19" i="127"/>
  <c r="W19" i="127"/>
  <c r="DN19" i="127"/>
  <c r="GW19" i="127"/>
  <c r="CQ19" i="127"/>
  <c r="BU19" i="127"/>
  <c r="AA19" i="127"/>
  <c r="GN19" i="127"/>
  <c r="DY19" i="127"/>
  <c r="CX19" i="127"/>
  <c r="AH19" i="127"/>
  <c r="EP19" i="127"/>
  <c r="DQ19" i="127"/>
  <c r="BO19" i="127"/>
  <c r="FT19" i="127"/>
  <c r="AT19" i="127"/>
  <c r="GL19" i="127"/>
  <c r="CL19" i="127"/>
  <c r="M19" i="127"/>
  <c r="EH19" i="127"/>
  <c r="BK19" i="127"/>
  <c r="CT19" i="127"/>
  <c r="HK19" i="127"/>
  <c r="Y19" i="127"/>
  <c r="FJ19" i="127"/>
  <c r="EV19" i="127"/>
  <c r="BQ19" i="127"/>
  <c r="GY19" i="127"/>
  <c r="CD19" i="127"/>
  <c r="EK19" i="127"/>
  <c r="FM19" i="127"/>
  <c r="EC19" i="127"/>
  <c r="GI19" i="127"/>
  <c r="BX19" i="127"/>
  <c r="GP19" i="127"/>
  <c r="IA19" i="127"/>
  <c r="FZ19" i="127"/>
  <c r="HJ19" i="127"/>
  <c r="BM19" i="127"/>
  <c r="FD19" i="127"/>
  <c r="FI19" i="127"/>
  <c r="B31" i="127" a="1"/>
  <c r="B31" i="127" l="1"/>
  <c r="EO31" i="127" s="1"/>
  <c r="D8" i="97"/>
  <c r="E8" i="97" s="1"/>
  <c r="D56" i="100"/>
  <c r="D58" i="100" s="1"/>
  <c r="D45" i="87"/>
  <c r="FZ114" i="87"/>
  <c r="DR114" i="87"/>
  <c r="C164" i="87"/>
  <c r="BF18" i="127"/>
  <c r="AB18" i="127"/>
  <c r="GC18" i="127"/>
  <c r="BR18" i="127"/>
  <c r="AG18" i="127"/>
  <c r="IE18" i="127"/>
  <c r="DX18" i="127"/>
  <c r="FQ18" i="127"/>
  <c r="AF18" i="127"/>
  <c r="FR18" i="127"/>
  <c r="HH18" i="127"/>
  <c r="Z18" i="127"/>
  <c r="GL18" i="127"/>
  <c r="EY18" i="127"/>
  <c r="HW18" i="127"/>
  <c r="FK18" i="127"/>
  <c r="V18" i="127"/>
  <c r="CM18" i="127"/>
  <c r="AL18" i="127"/>
  <c r="FB18" i="127"/>
  <c r="O18" i="127"/>
  <c r="CL18" i="127"/>
  <c r="HT18" i="127"/>
  <c r="EG18" i="127"/>
  <c r="L18" i="127"/>
  <c r="GU18" i="127"/>
  <c r="BY18" i="127"/>
  <c r="GE18" i="127"/>
  <c r="BG18" i="127"/>
  <c r="BB18" i="127"/>
  <c r="BO18" i="127"/>
  <c r="HS18" i="127"/>
  <c r="GY18" i="127"/>
  <c r="BT18" i="127"/>
  <c r="GK18" i="127"/>
  <c r="BA18" i="127"/>
  <c r="W18" i="127"/>
  <c r="DQ18" i="127"/>
  <c r="CT18" i="127"/>
  <c r="ET18" i="127"/>
  <c r="EW18" i="127"/>
  <c r="DH18" i="127"/>
  <c r="CQ18" i="127"/>
  <c r="AW18" i="127"/>
  <c r="EA18" i="127"/>
  <c r="AU18" i="127"/>
  <c r="EB18" i="127"/>
  <c r="GM18" i="127"/>
  <c r="GN18" i="127"/>
  <c r="EV18" i="127"/>
  <c r="IC18" i="127"/>
  <c r="P18" i="127"/>
  <c r="CX18" i="127"/>
  <c r="BQ18" i="127"/>
  <c r="CE18" i="127"/>
  <c r="DS18" i="127"/>
  <c r="EK18" i="127"/>
  <c r="FH18" i="127"/>
  <c r="DF18" i="127"/>
  <c r="AR18" i="127"/>
  <c r="BC18" i="127"/>
  <c r="AY18" i="127"/>
  <c r="GO18" i="127"/>
  <c r="BN18" i="127"/>
  <c r="EI18" i="127"/>
  <c r="HI18" i="127"/>
  <c r="BP18" i="127"/>
  <c r="BV18" i="127"/>
  <c r="DW18" i="127"/>
  <c r="DI18" i="127"/>
  <c r="AJ18" i="127"/>
  <c r="CP18" i="127"/>
  <c r="HK18" i="127"/>
  <c r="AQ18" i="127"/>
  <c r="DU18" i="127"/>
  <c r="HM18" i="127"/>
  <c r="AX18" i="127"/>
  <c r="N18" i="127"/>
  <c r="X18" i="127"/>
  <c r="DL18" i="127"/>
  <c r="EN18" i="127"/>
  <c r="BM18" i="127"/>
  <c r="CD18" i="127"/>
  <c r="FJ18" i="127"/>
  <c r="FG18" i="127"/>
  <c r="Q18" i="127"/>
  <c r="BH18" i="127"/>
  <c r="GW18" i="127"/>
  <c r="EU18" i="127"/>
  <c r="EH18" i="127"/>
  <c r="EO18" i="127"/>
  <c r="DD18" i="127"/>
  <c r="FC18" i="127"/>
  <c r="AA18" i="127"/>
  <c r="BS18" i="127"/>
  <c r="FN18" i="127"/>
  <c r="AZ18" i="127"/>
  <c r="CJ18" i="127"/>
  <c r="CY18" i="127"/>
  <c r="FY18" i="127"/>
  <c r="GG18" i="127"/>
  <c r="IF18" i="127"/>
  <c r="AC18" i="127"/>
  <c r="AT18" i="127"/>
  <c r="HB18" i="127"/>
  <c r="IH18" i="127"/>
  <c r="BL18" i="127"/>
  <c r="U18" i="127"/>
  <c r="AH18" i="127"/>
  <c r="HJ18" i="127"/>
  <c r="GS18" i="127"/>
  <c r="FF18" i="127"/>
  <c r="ED18" i="127"/>
  <c r="BW18" i="127"/>
  <c r="EZ18" i="127"/>
  <c r="HN18" i="127"/>
  <c r="FV18" i="127"/>
  <c r="DT18" i="127"/>
  <c r="HF18" i="127"/>
  <c r="HD18" i="127"/>
  <c r="HL18" i="127"/>
  <c r="DM18" i="127"/>
  <c r="EQ18" i="127"/>
  <c r="GX18" i="127"/>
  <c r="EE18" i="127"/>
  <c r="HE18" i="127"/>
  <c r="BK18" i="127"/>
  <c r="HQ18" i="127"/>
  <c r="BD18" i="127"/>
  <c r="AS18" i="127"/>
  <c r="T18" i="127"/>
  <c r="FO18" i="127"/>
  <c r="S18" i="127"/>
  <c r="GP18" i="127"/>
  <c r="FE18" i="127"/>
  <c r="DO18" i="127"/>
  <c r="IA18" i="127"/>
  <c r="CZ18" i="127"/>
  <c r="Y18" i="127"/>
  <c r="CI18" i="127"/>
  <c r="GB18" i="127"/>
  <c r="ER18" i="127"/>
  <c r="BU18" i="127"/>
  <c r="AI18" i="127"/>
  <c r="DC18" i="127"/>
  <c r="CA18" i="127"/>
  <c r="GH18" i="127"/>
  <c r="FL18" i="127"/>
  <c r="BX18" i="127"/>
  <c r="HX18" i="127"/>
  <c r="HZ18" i="127"/>
  <c r="EJ18" i="127"/>
  <c r="CW18" i="127"/>
  <c r="DJ18" i="127"/>
  <c r="FP18" i="127"/>
  <c r="AM18" i="127"/>
  <c r="FU18" i="127"/>
  <c r="AE18" i="127"/>
  <c r="DB18" i="127"/>
  <c r="HU18" i="127"/>
  <c r="DG18" i="127"/>
  <c r="FS18" i="127"/>
  <c r="GZ18" i="127"/>
  <c r="EM18" i="127"/>
  <c r="GR18" i="127"/>
  <c r="GT18" i="127"/>
  <c r="HA18" i="127"/>
  <c r="DN18" i="127"/>
  <c r="DK18" i="127"/>
  <c r="DZ18" i="127"/>
  <c r="DA18" i="127"/>
  <c r="AP18" i="127"/>
  <c r="GI18" i="127"/>
  <c r="CK18" i="127"/>
  <c r="HR18" i="127"/>
  <c r="AN18" i="127"/>
  <c r="DP18" i="127"/>
  <c r="HP18" i="127"/>
  <c r="AD18" i="127"/>
  <c r="EL18" i="127"/>
  <c r="FM18" i="127"/>
  <c r="R18" i="127"/>
  <c r="FD18" i="127"/>
  <c r="EC18" i="127"/>
  <c r="GF18" i="127"/>
  <c r="DV18" i="127"/>
  <c r="GA18" i="127"/>
  <c r="IG18" i="127"/>
  <c r="CF18" i="127"/>
  <c r="GD18" i="127"/>
  <c r="GV18" i="127"/>
  <c r="BE18" i="127"/>
  <c r="CN18" i="127"/>
  <c r="HV18" i="127"/>
  <c r="ES18" i="127"/>
  <c r="DR18" i="127"/>
  <c r="HC18" i="127"/>
  <c r="M18" i="127"/>
  <c r="CH18" i="127"/>
  <c r="HY18" i="127"/>
  <c r="FT18" i="127"/>
  <c r="BI18" i="127"/>
  <c r="AO18" i="127"/>
  <c r="FI18" i="127"/>
  <c r="FX18" i="127"/>
  <c r="CG18" i="127"/>
  <c r="IB18" i="127"/>
  <c r="DY18" i="127"/>
  <c r="CV18" i="127"/>
  <c r="EP18" i="127"/>
  <c r="EX18" i="127"/>
  <c r="BZ18" i="127"/>
  <c r="FW18" i="127"/>
  <c r="BJ18" i="127"/>
  <c r="GJ18" i="127"/>
  <c r="ID18" i="127"/>
  <c r="CR18" i="127"/>
  <c r="DE18" i="127"/>
  <c r="CU18" i="127"/>
  <c r="CO18" i="127"/>
  <c r="AK18" i="127"/>
  <c r="CB18" i="127"/>
  <c r="EF18" i="127"/>
  <c r="HG18" i="127"/>
  <c r="CC18" i="127"/>
  <c r="FA18" i="127"/>
  <c r="AV18" i="127"/>
  <c r="GQ18" i="127"/>
  <c r="FZ18" i="127"/>
  <c r="CS18" i="127"/>
  <c r="B17" i="127" a="1"/>
  <c r="B17" i="127" l="1"/>
  <c r="EY17" i="127" s="1"/>
  <c r="D113" i="87"/>
  <c r="D43" i="87"/>
  <c r="D129" i="87"/>
  <c r="D61" i="100"/>
  <c r="D95" i="115"/>
  <c r="D97" i="115" s="1"/>
  <c r="D98" i="115" s="1"/>
  <c r="D63" i="87"/>
  <c r="F8" i="97"/>
  <c r="IA31" i="127"/>
  <c r="FP31" i="127"/>
  <c r="HZ31" i="127"/>
  <c r="EL31" i="127"/>
  <c r="EQ31" i="127"/>
  <c r="FJ31" i="127"/>
  <c r="HC31" i="127"/>
  <c r="IG31" i="127"/>
  <c r="FI31" i="127"/>
  <c r="GH31" i="127"/>
  <c r="HO31" i="127"/>
  <c r="GS31" i="127"/>
  <c r="HT31" i="127"/>
  <c r="GP31" i="127"/>
  <c r="HN31" i="127"/>
  <c r="GU31" i="127"/>
  <c r="HF31" i="127"/>
  <c r="ID31" i="127"/>
  <c r="EM31" i="127"/>
  <c r="GV31" i="127"/>
  <c r="IB31" i="127"/>
  <c r="FW31" i="127"/>
  <c r="IC31" i="127"/>
  <c r="GQ31" i="127"/>
  <c r="GL31" i="127"/>
  <c r="GR31" i="127"/>
  <c r="FS31" i="127"/>
  <c r="FL31" i="127"/>
  <c r="GW31" i="127"/>
  <c r="HD31" i="127"/>
  <c r="HV31" i="127"/>
  <c r="HU31" i="127"/>
  <c r="EI31" i="127"/>
  <c r="HL31" i="127"/>
  <c r="FN31" i="127"/>
  <c r="FC31" i="127"/>
  <c r="HA31" i="127"/>
  <c r="EZ31" i="127"/>
  <c r="HM31" i="127"/>
  <c r="GT31" i="127"/>
  <c r="FE31" i="127"/>
  <c r="IE31" i="127"/>
  <c r="FU31" i="127"/>
  <c r="GI31" i="127"/>
  <c r="EV31" i="127"/>
  <c r="GB31" i="127"/>
  <c r="HQ31" i="127"/>
  <c r="EF31" i="127"/>
  <c r="GA31" i="127"/>
  <c r="EW31" i="127"/>
  <c r="HI31" i="127"/>
  <c r="HH31" i="127"/>
  <c r="EG31" i="127"/>
  <c r="HK31" i="127"/>
  <c r="FF31" i="127"/>
  <c r="FG31" i="127"/>
  <c r="FK31" i="127"/>
  <c r="FA31" i="127"/>
  <c r="GJ31" i="127"/>
  <c r="GK31" i="127"/>
  <c r="IF31" i="127"/>
  <c r="HE31" i="127"/>
  <c r="FR31" i="127"/>
  <c r="EC31" i="127"/>
  <c r="FB31" i="127"/>
  <c r="EJ31" i="127"/>
  <c r="IH31" i="127"/>
  <c r="ES31" i="127"/>
  <c r="HS31" i="127"/>
  <c r="EK31" i="127"/>
  <c r="FV31" i="127"/>
  <c r="EP31" i="127"/>
  <c r="GY31" i="127"/>
  <c r="HW31" i="127"/>
  <c r="FQ31" i="127"/>
  <c r="HY31" i="127"/>
  <c r="GG31" i="127"/>
  <c r="GN31" i="127"/>
  <c r="ED31" i="127"/>
  <c r="HR31" i="127"/>
  <c r="HJ31" i="127"/>
  <c r="GD31" i="127"/>
  <c r="EN31" i="127"/>
  <c r="FX31" i="127"/>
  <c r="FM31" i="127"/>
  <c r="FD31" i="127"/>
  <c r="ER31" i="127"/>
  <c r="FY31" i="127"/>
  <c r="HG31" i="127"/>
  <c r="HB31" i="127"/>
  <c r="GF31" i="127"/>
  <c r="HP31" i="127"/>
  <c r="ET31" i="127"/>
  <c r="GC31" i="127"/>
  <c r="GZ31" i="127"/>
  <c r="EU31" i="127"/>
  <c r="EX31" i="127"/>
  <c r="FO31" i="127"/>
  <c r="FH31" i="127"/>
  <c r="EH31" i="127"/>
  <c r="GO31" i="127"/>
  <c r="EY31" i="127"/>
  <c r="HX31" i="127"/>
  <c r="FZ31" i="127"/>
  <c r="EE31" i="127"/>
  <c r="GM31" i="127"/>
  <c r="FT31" i="127"/>
  <c r="GX31" i="127"/>
  <c r="GE31" i="127"/>
  <c r="B32" i="127" a="1"/>
  <c r="B32" i="127" l="1"/>
  <c r="D63" i="100"/>
  <c r="D62" i="100"/>
  <c r="C9" i="97"/>
  <c r="D127" i="87"/>
  <c r="D166" i="87"/>
  <c r="D100" i="115"/>
  <c r="D128" i="87"/>
  <c r="D114" i="87"/>
  <c r="BF17" i="127"/>
  <c r="DH17" i="127"/>
  <c r="IE17" i="127"/>
  <c r="AD17" i="127"/>
  <c r="W17" i="127"/>
  <c r="HT17" i="127"/>
  <c r="ER17" i="127"/>
  <c r="EJ17" i="127"/>
  <c r="GH17" i="127"/>
  <c r="HA17" i="127"/>
  <c r="V17" i="127"/>
  <c r="FN17" i="127"/>
  <c r="FG17" i="127"/>
  <c r="DR17" i="127"/>
  <c r="GN17" i="127"/>
  <c r="CL17" i="127"/>
  <c r="EZ17" i="127"/>
  <c r="GX17" i="127"/>
  <c r="CD17" i="127"/>
  <c r="O17" i="127"/>
  <c r="HM17" i="127"/>
  <c r="AL17" i="127"/>
  <c r="GE17" i="127"/>
  <c r="CO17" i="127"/>
  <c r="EM17" i="127"/>
  <c r="EI17" i="127"/>
  <c r="FD17" i="127"/>
  <c r="K17" i="127"/>
  <c r="Z17" i="127"/>
  <c r="HP17" i="127"/>
  <c r="EQ17" i="127"/>
  <c r="Y17" i="127"/>
  <c r="EU17" i="127"/>
  <c r="FW17" i="127"/>
  <c r="FZ17" i="127"/>
  <c r="CJ17" i="127"/>
  <c r="AZ17" i="127"/>
  <c r="ED17" i="127"/>
  <c r="GB17" i="127"/>
  <c r="BE17" i="127"/>
  <c r="HV17" i="127"/>
  <c r="CT17" i="127"/>
  <c r="AU17" i="127"/>
  <c r="P17" i="127"/>
  <c r="S17" i="127"/>
  <c r="CZ17" i="127"/>
  <c r="AI17" i="127"/>
  <c r="CM17" i="127"/>
  <c r="HJ17" i="127"/>
  <c r="HB17" i="127"/>
  <c r="BC17" i="127"/>
  <c r="BK17" i="127"/>
  <c r="AA17" i="127"/>
  <c r="GD17" i="127"/>
  <c r="GA17" i="127"/>
  <c r="CI17" i="127"/>
  <c r="DP17" i="127"/>
  <c r="BY17" i="127"/>
  <c r="FK17" i="127"/>
  <c r="GW17" i="127"/>
  <c r="FA17" i="127"/>
  <c r="CX17" i="127"/>
  <c r="EA17" i="127"/>
  <c r="HO17" i="127"/>
  <c r="FO17" i="127"/>
  <c r="HD17" i="127"/>
  <c r="BO17" i="127"/>
  <c r="CQ17" i="127"/>
  <c r="FQ17" i="127"/>
  <c r="HZ17" i="127"/>
  <c r="AO17" i="127"/>
  <c r="BP17" i="127"/>
  <c r="CW17" i="127"/>
  <c r="GK17" i="127"/>
  <c r="L17" i="127"/>
  <c r="BJ17" i="127"/>
  <c r="T17" i="127"/>
  <c r="EN17" i="127"/>
  <c r="DY17" i="127"/>
  <c r="BQ17" i="127"/>
  <c r="BL17" i="127"/>
  <c r="DV17" i="127"/>
  <c r="DQ17" i="127"/>
  <c r="DN17" i="127"/>
  <c r="DA17" i="127"/>
  <c r="HW17" i="127"/>
  <c r="GT17" i="127"/>
  <c r="DF17" i="127"/>
  <c r="CV17" i="127"/>
  <c r="BI17" i="127"/>
  <c r="EB17" i="127"/>
  <c r="FY17" i="127"/>
  <c r="DJ17" i="127"/>
  <c r="CU17" i="127"/>
  <c r="BH17" i="127"/>
  <c r="GP17" i="127"/>
  <c r="GI17" i="127"/>
  <c r="BB17" i="127"/>
  <c r="GG17" i="127"/>
  <c r="FC17" i="127"/>
  <c r="ES17" i="127"/>
  <c r="AQ17" i="127"/>
  <c r="FR17" i="127"/>
  <c r="AE17" i="127"/>
  <c r="HS17" i="127"/>
  <c r="AC17" i="127"/>
  <c r="FX17" i="127"/>
  <c r="EP17" i="127"/>
  <c r="AR17" i="127"/>
  <c r="ET17" i="127"/>
  <c r="CG17" i="127"/>
  <c r="GL17" i="127"/>
  <c r="FV17" i="127"/>
  <c r="AP17" i="127"/>
  <c r="AN17" i="127"/>
  <c r="DX17" i="127"/>
  <c r="M17" i="127"/>
  <c r="BU17" i="127"/>
  <c r="DM17" i="127"/>
  <c r="GU17" i="127"/>
  <c r="HN17" i="127"/>
  <c r="HX17" i="127"/>
  <c r="HF17" i="127"/>
  <c r="GV17" i="127"/>
  <c r="X17" i="127"/>
  <c r="BV17" i="127"/>
  <c r="HI17" i="127"/>
  <c r="HE17" i="127"/>
  <c r="CP17" i="127"/>
  <c r="DE17" i="127"/>
  <c r="EO17" i="127"/>
  <c r="DC17" i="127"/>
  <c r="DI17" i="127"/>
  <c r="GZ17" i="127"/>
  <c r="AY17" i="127"/>
  <c r="BG17" i="127"/>
  <c r="GO17" i="127"/>
  <c r="GC17" i="127"/>
  <c r="IA17" i="127"/>
  <c r="AH17" i="127"/>
  <c r="ID17" i="127"/>
  <c r="FI17" i="127"/>
  <c r="BT17" i="127"/>
  <c r="EE17" i="127"/>
  <c r="GY17" i="127"/>
  <c r="FT17" i="127"/>
  <c r="BN17" i="127"/>
  <c r="BX17" i="127"/>
  <c r="DU17" i="127"/>
  <c r="GS17" i="127"/>
  <c r="EX17" i="127"/>
  <c r="HQ17" i="127"/>
  <c r="AF17" i="127"/>
  <c r="BR17" i="127"/>
  <c r="BA17" i="127"/>
  <c r="GM17" i="127"/>
  <c r="IF17" i="127"/>
  <c r="DB17" i="127"/>
  <c r="HC17" i="127"/>
  <c r="BM17" i="127"/>
  <c r="FS17" i="127"/>
  <c r="EL17" i="127"/>
  <c r="CB17" i="127"/>
  <c r="CH17" i="127"/>
  <c r="FP17" i="127"/>
  <c r="FB17" i="127"/>
  <c r="AX17" i="127"/>
  <c r="AM17" i="127"/>
  <c r="IH17" i="127"/>
  <c r="GQ17" i="127"/>
  <c r="FL17" i="127"/>
  <c r="U17" i="127"/>
  <c r="EH17" i="127"/>
  <c r="HY17" i="127"/>
  <c r="FE17" i="127"/>
  <c r="HG17" i="127"/>
  <c r="AJ17" i="127"/>
  <c r="HU17" i="127"/>
  <c r="DS17" i="127"/>
  <c r="DL17" i="127"/>
  <c r="AG17" i="127"/>
  <c r="AB17" i="127"/>
  <c r="AT17" i="127"/>
  <c r="BS17" i="127"/>
  <c r="EF17" i="127"/>
  <c r="AW17" i="127"/>
  <c r="IB17" i="127"/>
  <c r="EC17" i="127"/>
  <c r="CF17" i="127"/>
  <c r="FM17" i="127"/>
  <c r="FF17" i="127"/>
  <c r="CR17" i="127"/>
  <c r="CS17" i="127"/>
  <c r="Q17" i="127"/>
  <c r="HR17" i="127"/>
  <c r="FU17" i="127"/>
  <c r="DK17" i="127"/>
  <c r="FJ17" i="127"/>
  <c r="FH17" i="127"/>
  <c r="EG17" i="127"/>
  <c r="CK17" i="127"/>
  <c r="BD17" i="127"/>
  <c r="GR17" i="127"/>
  <c r="DD17" i="127"/>
  <c r="CE17" i="127"/>
  <c r="R17" i="127"/>
  <c r="DG17" i="127"/>
  <c r="CN17" i="127"/>
  <c r="IC17" i="127"/>
  <c r="EW17" i="127"/>
  <c r="EV17" i="127"/>
  <c r="HK17" i="127"/>
  <c r="DT17" i="127"/>
  <c r="CY17" i="127"/>
  <c r="CA17" i="127"/>
  <c r="DO17" i="127"/>
  <c r="AS17" i="127"/>
  <c r="BZ17" i="127"/>
  <c r="CC17" i="127"/>
  <c r="N17" i="127"/>
  <c r="HH17" i="127"/>
  <c r="GF17" i="127"/>
  <c r="DZ17" i="127"/>
  <c r="AV17" i="127"/>
  <c r="AK17" i="127"/>
  <c r="IG17" i="127"/>
  <c r="EK17" i="127"/>
  <c r="GJ17" i="127"/>
  <c r="HL17" i="127"/>
  <c r="BW17" i="127"/>
  <c r="DW17" i="127"/>
  <c r="EZ32" i="127"/>
  <c r="B30" i="127" a="1"/>
  <c r="D60" i="100" l="1"/>
  <c r="D65" i="100" s="1"/>
  <c r="D97" i="100" s="1"/>
  <c r="D98" i="100" s="1"/>
  <c r="D100" i="100" s="1"/>
  <c r="B30" i="127"/>
  <c r="EX30" i="127" s="1"/>
  <c r="E56" i="100"/>
  <c r="E58" i="100" s="1"/>
  <c r="E45" i="87"/>
  <c r="D9" i="97"/>
  <c r="E9" i="97" s="1"/>
  <c r="D164" i="87"/>
  <c r="GF32" i="127"/>
  <c r="FX32" i="127"/>
  <c r="FV32" i="127"/>
  <c r="FP32" i="127"/>
  <c r="HM32" i="127"/>
  <c r="FF32" i="127"/>
  <c r="EL32" i="127"/>
  <c r="HO32" i="127"/>
  <c r="HE32" i="127"/>
  <c r="FN32" i="127"/>
  <c r="FB32" i="127"/>
  <c r="IG32" i="127"/>
  <c r="FK32" i="127"/>
  <c r="GP32" i="127"/>
  <c r="GU32" i="127"/>
  <c r="HL32" i="127"/>
  <c r="GY32" i="127"/>
  <c r="FO32" i="127"/>
  <c r="GM32" i="127"/>
  <c r="IC32" i="127"/>
  <c r="GJ32" i="127"/>
  <c r="FW32" i="127"/>
  <c r="HQ32" i="127"/>
  <c r="HU32" i="127"/>
  <c r="EF32" i="127"/>
  <c r="FA32" i="127"/>
  <c r="EH32" i="127"/>
  <c r="HZ32" i="127"/>
  <c r="FZ32" i="127"/>
  <c r="HF32" i="127"/>
  <c r="HI32" i="127"/>
  <c r="ED32" i="127"/>
  <c r="FH32" i="127"/>
  <c r="GT32" i="127"/>
  <c r="HH32" i="127"/>
  <c r="FI32" i="127"/>
  <c r="HN32" i="127"/>
  <c r="HD32" i="127"/>
  <c r="FU32" i="127"/>
  <c r="EQ32" i="127"/>
  <c r="EK32" i="127"/>
  <c r="HY32" i="127"/>
  <c r="EW32" i="127"/>
  <c r="GW32" i="127"/>
  <c r="GO32" i="127"/>
  <c r="ET32" i="127"/>
  <c r="GQ32" i="127"/>
  <c r="HJ32" i="127"/>
  <c r="HW32" i="127"/>
  <c r="HX32" i="127"/>
  <c r="GS32" i="127"/>
  <c r="FT32" i="127"/>
  <c r="FL32" i="127"/>
  <c r="FE32" i="127"/>
  <c r="FG32" i="127"/>
  <c r="GZ32" i="127"/>
  <c r="FC32" i="127"/>
  <c r="HA32" i="127"/>
  <c r="GN32" i="127"/>
  <c r="FR32" i="127"/>
  <c r="IH32" i="127"/>
  <c r="HG32" i="127"/>
  <c r="GB32" i="127"/>
  <c r="ER32" i="127"/>
  <c r="GD32" i="127"/>
  <c r="IB32" i="127"/>
  <c r="FY32" i="127"/>
  <c r="HS32" i="127"/>
  <c r="HC32" i="127"/>
  <c r="GR32" i="127"/>
  <c r="HP32" i="127"/>
  <c r="GA32" i="127"/>
  <c r="GV32" i="127"/>
  <c r="IE32" i="127"/>
  <c r="EI32" i="127"/>
  <c r="HK32" i="127"/>
  <c r="EO32" i="127"/>
  <c r="HB32" i="127"/>
  <c r="HV32" i="127"/>
  <c r="EX32" i="127"/>
  <c r="EN32" i="127"/>
  <c r="EE32" i="127"/>
  <c r="IA32" i="127"/>
  <c r="ID32" i="127"/>
  <c r="EV32" i="127"/>
  <c r="EU32" i="127"/>
  <c r="GX32" i="127"/>
  <c r="HR32" i="127"/>
  <c r="FD32" i="127"/>
  <c r="GI32" i="127"/>
  <c r="GG32" i="127"/>
  <c r="GE32" i="127"/>
  <c r="FJ32" i="127"/>
  <c r="GK32" i="127"/>
  <c r="IF32" i="127"/>
  <c r="GL32" i="127"/>
  <c r="EY32" i="127"/>
  <c r="GH32" i="127"/>
  <c r="ES32" i="127"/>
  <c r="FM32" i="127"/>
  <c r="GC32" i="127"/>
  <c r="EP32" i="127"/>
  <c r="HT32" i="127"/>
  <c r="EJ32" i="127"/>
  <c r="EM32" i="127"/>
  <c r="FQ32" i="127"/>
  <c r="EG32" i="127"/>
  <c r="FS32" i="127"/>
  <c r="B16" i="127" a="1"/>
  <c r="B16" i="127" l="1"/>
  <c r="O16" i="127" s="1"/>
  <c r="E95" i="115"/>
  <c r="E97" i="115" s="1"/>
  <c r="E98" i="115" s="1"/>
  <c r="E63" i="87"/>
  <c r="F9" i="97"/>
  <c r="E43" i="87"/>
  <c r="E113" i="87"/>
  <c r="E129" i="87"/>
  <c r="E61" i="100"/>
  <c r="FY30" i="127"/>
  <c r="FD30" i="127"/>
  <c r="HE30" i="127"/>
  <c r="FC30" i="127"/>
  <c r="HT30" i="127"/>
  <c r="IC30" i="127"/>
  <c r="EH30" i="127"/>
  <c r="GC30" i="127"/>
  <c r="GF30" i="127"/>
  <c r="GU30" i="127"/>
  <c r="FJ30" i="127"/>
  <c r="HX30" i="127"/>
  <c r="EF30" i="127"/>
  <c r="GQ30" i="127"/>
  <c r="FB30" i="127"/>
  <c r="FI30" i="127"/>
  <c r="EJ30" i="127"/>
  <c r="FW30" i="127"/>
  <c r="GR30" i="127"/>
  <c r="EQ30" i="127"/>
  <c r="IB30" i="127"/>
  <c r="ET30" i="127"/>
  <c r="HW30" i="127"/>
  <c r="EW30" i="127"/>
  <c r="HB30" i="127"/>
  <c r="EM30" i="127"/>
  <c r="HL30" i="127"/>
  <c r="HV30" i="127"/>
  <c r="GO30" i="127"/>
  <c r="FA30" i="127"/>
  <c r="FN30" i="127"/>
  <c r="GE30" i="127"/>
  <c r="EY30" i="127"/>
  <c r="ID30" i="127"/>
  <c r="HZ30" i="127"/>
  <c r="HP30" i="127"/>
  <c r="ED30" i="127"/>
  <c r="GL30" i="127"/>
  <c r="HS30" i="127"/>
  <c r="EV30" i="127"/>
  <c r="EP30" i="127"/>
  <c r="FM30" i="127"/>
  <c r="HM30" i="127"/>
  <c r="FP30" i="127"/>
  <c r="GS30" i="127"/>
  <c r="GD30" i="127"/>
  <c r="FR30" i="127"/>
  <c r="HY30" i="127"/>
  <c r="FG30" i="127"/>
  <c r="GH30" i="127"/>
  <c r="FK30" i="127"/>
  <c r="HF30" i="127"/>
  <c r="EZ30" i="127"/>
  <c r="FE30" i="127"/>
  <c r="IF30" i="127"/>
  <c r="HC30" i="127"/>
  <c r="GX30" i="127"/>
  <c r="HQ30" i="127"/>
  <c r="FS30" i="127"/>
  <c r="EB30" i="127"/>
  <c r="IG30" i="127"/>
  <c r="EO30" i="127"/>
  <c r="GT30" i="127"/>
  <c r="HH30" i="127"/>
  <c r="FV30" i="127"/>
  <c r="FZ30" i="127"/>
  <c r="FT30" i="127"/>
  <c r="GP30" i="127"/>
  <c r="HO30" i="127"/>
  <c r="IH30" i="127"/>
  <c r="GA30" i="127"/>
  <c r="EI30" i="127"/>
  <c r="EU30" i="127"/>
  <c r="HI30" i="127"/>
  <c r="EN30" i="127"/>
  <c r="HR30" i="127"/>
  <c r="IE30" i="127"/>
  <c r="FO30" i="127"/>
  <c r="FH30" i="127"/>
  <c r="HK30" i="127"/>
  <c r="EK30" i="127"/>
  <c r="GM30" i="127"/>
  <c r="GY30" i="127"/>
  <c r="GZ30" i="127"/>
  <c r="FL30" i="127"/>
  <c r="HJ30" i="127"/>
  <c r="GI30" i="127"/>
  <c r="IA30" i="127"/>
  <c r="GJ30" i="127"/>
  <c r="HG30" i="127"/>
  <c r="EL30" i="127"/>
  <c r="ES30" i="127"/>
  <c r="FU30" i="127"/>
  <c r="GW30" i="127"/>
  <c r="EC30" i="127"/>
  <c r="FX30" i="127"/>
  <c r="GB30" i="127"/>
  <c r="GV30" i="127"/>
  <c r="FF30" i="127"/>
  <c r="EG30" i="127"/>
  <c r="GK30" i="127"/>
  <c r="HD30" i="127"/>
  <c r="HU30" i="127"/>
  <c r="GN30" i="127"/>
  <c r="ER30" i="127"/>
  <c r="FQ30" i="127"/>
  <c r="HN30" i="127"/>
  <c r="GG30" i="127"/>
  <c r="EE30" i="127"/>
  <c r="HA30" i="127"/>
  <c r="B29" i="127" a="1"/>
  <c r="B29" i="127" l="1"/>
  <c r="HW29" i="127" s="1"/>
  <c r="E62" i="100"/>
  <c r="E63" i="100"/>
  <c r="C10" i="97"/>
  <c r="E127" i="87"/>
  <c r="E166" i="87"/>
  <c r="E100" i="115"/>
  <c r="E128" i="87"/>
  <c r="E114" i="87"/>
  <c r="IA16" i="127"/>
  <c r="EJ16" i="127"/>
  <c r="DR16" i="127"/>
  <c r="Z16" i="127"/>
  <c r="GK16" i="127"/>
  <c r="J16" i="127"/>
  <c r="P16" i="127"/>
  <c r="BK16" i="127"/>
  <c r="HY16" i="127"/>
  <c r="FU16" i="127"/>
  <c r="DJ16" i="127"/>
  <c r="DO16" i="127"/>
  <c r="FP16" i="127"/>
  <c r="CX16" i="127"/>
  <c r="ID16" i="127"/>
  <c r="CL16" i="127"/>
  <c r="CW16" i="127"/>
  <c r="HW16" i="127"/>
  <c r="GO16" i="127"/>
  <c r="BP16" i="127"/>
  <c r="AP16" i="127"/>
  <c r="HE16" i="127"/>
  <c r="FK16" i="127"/>
  <c r="AL16" i="127"/>
  <c r="EC16" i="127"/>
  <c r="BI16" i="127"/>
  <c r="EM16" i="127"/>
  <c r="AI16" i="127"/>
  <c r="EY16" i="127"/>
  <c r="HH16" i="127"/>
  <c r="T16" i="127"/>
  <c r="EV16" i="127"/>
  <c r="AK16" i="127"/>
  <c r="ET16" i="127"/>
  <c r="GJ16" i="127"/>
  <c r="GR16" i="127"/>
  <c r="FR16" i="127"/>
  <c r="GF16" i="127"/>
  <c r="FV16" i="127"/>
  <c r="HQ16" i="127"/>
  <c r="FC16" i="127"/>
  <c r="FA16" i="127"/>
  <c r="AA16" i="127"/>
  <c r="GS16" i="127"/>
  <c r="HP16" i="127"/>
  <c r="AT16" i="127"/>
  <c r="GI16" i="127"/>
  <c r="IH16" i="127"/>
  <c r="FT16" i="127"/>
  <c r="AV16" i="127"/>
  <c r="GD16" i="127"/>
  <c r="GL16" i="127"/>
  <c r="HC16" i="127"/>
  <c r="CF16" i="127"/>
  <c r="BA16" i="127"/>
  <c r="DM16" i="127"/>
  <c r="DL16" i="127"/>
  <c r="DA16" i="127"/>
  <c r="X16" i="127"/>
  <c r="CU16" i="127"/>
  <c r="IF16" i="127"/>
  <c r="CA16" i="127"/>
  <c r="CI16" i="127"/>
  <c r="GY16" i="127"/>
  <c r="R16" i="127"/>
  <c r="CT16" i="127"/>
  <c r="DT16" i="127"/>
  <c r="BX16" i="127"/>
  <c r="HI16" i="127"/>
  <c r="N16" i="127"/>
  <c r="EI16" i="127"/>
  <c r="DV16" i="127"/>
  <c r="AR16" i="127"/>
  <c r="FI16" i="127"/>
  <c r="HZ16" i="127"/>
  <c r="AN16" i="127"/>
  <c r="FL16" i="127"/>
  <c r="AQ16" i="127"/>
  <c r="DX16" i="127"/>
  <c r="GH16" i="127"/>
  <c r="BZ16" i="127"/>
  <c r="EE16" i="127"/>
  <c r="AB16" i="127"/>
  <c r="GZ16" i="127"/>
  <c r="CC16" i="127"/>
  <c r="BY16" i="127"/>
  <c r="FX16" i="127"/>
  <c r="U16" i="127"/>
  <c r="DY16" i="127"/>
  <c r="EH16" i="127"/>
  <c r="BB16" i="127"/>
  <c r="DB16" i="127"/>
  <c r="AW16" i="127"/>
  <c r="V16" i="127"/>
  <c r="Y16" i="127"/>
  <c r="CS16" i="127"/>
  <c r="GU16" i="127"/>
  <c r="GN16" i="127"/>
  <c r="AU16" i="127"/>
  <c r="HN16" i="127"/>
  <c r="BG16" i="127"/>
  <c r="DE16" i="127"/>
  <c r="DZ16" i="127"/>
  <c r="CZ16" i="127"/>
  <c r="DH16" i="127"/>
  <c r="BR16" i="127"/>
  <c r="EW16" i="127"/>
  <c r="HK16" i="127"/>
  <c r="FG16" i="127"/>
  <c r="FE16" i="127"/>
  <c r="AG16" i="127"/>
  <c r="IC16" i="127"/>
  <c r="AZ16" i="127"/>
  <c r="HL16" i="127"/>
  <c r="DN16" i="127"/>
  <c r="BT16" i="127"/>
  <c r="CV16" i="127"/>
  <c r="BW16" i="127"/>
  <c r="EU16" i="127"/>
  <c r="GB16" i="127"/>
  <c r="CQ16" i="127"/>
  <c r="HA16" i="127"/>
  <c r="EF16" i="127"/>
  <c r="EO16" i="127"/>
  <c r="BJ16" i="127"/>
  <c r="GV16" i="127"/>
  <c r="CN16" i="127"/>
  <c r="HB16" i="127"/>
  <c r="GW16" i="127"/>
  <c r="EA16" i="127"/>
  <c r="EX16" i="127"/>
  <c r="FJ16" i="127"/>
  <c r="FN16" i="127"/>
  <c r="CG16" i="127"/>
  <c r="AD16" i="127"/>
  <c r="BF16" i="127"/>
  <c r="HS16" i="127"/>
  <c r="GM16" i="127"/>
  <c r="EG16" i="127"/>
  <c r="BM16" i="127"/>
  <c r="FF16" i="127"/>
  <c r="K16" i="127"/>
  <c r="GG16" i="127"/>
  <c r="EK16" i="127"/>
  <c r="M16" i="127"/>
  <c r="FZ16" i="127"/>
  <c r="FQ16" i="127"/>
  <c r="AS16" i="127"/>
  <c r="DS16" i="127"/>
  <c r="BC16" i="127"/>
  <c r="BS16" i="127"/>
  <c r="ER16" i="127"/>
  <c r="DG16" i="127"/>
  <c r="S16" i="127"/>
  <c r="FH16" i="127"/>
  <c r="FS16" i="127"/>
  <c r="HR16" i="127"/>
  <c r="EN16" i="127"/>
  <c r="DP16" i="127"/>
  <c r="GP16" i="127"/>
  <c r="CH16" i="127"/>
  <c r="BH16" i="127"/>
  <c r="DW16" i="127"/>
  <c r="HO16" i="127"/>
  <c r="GQ16" i="127"/>
  <c r="ED16" i="127"/>
  <c r="HX16" i="127"/>
  <c r="BQ16" i="127"/>
  <c r="DI16" i="127"/>
  <c r="GC16" i="127"/>
  <c r="FW16" i="127"/>
  <c r="FY16" i="127"/>
  <c r="EP16" i="127"/>
  <c r="HT16" i="127"/>
  <c r="HG16" i="127"/>
  <c r="FB16" i="127"/>
  <c r="IB16" i="127"/>
  <c r="ES16" i="127"/>
  <c r="BD16" i="127"/>
  <c r="GE16" i="127"/>
  <c r="IG16" i="127"/>
  <c r="BE16" i="127"/>
  <c r="AC16" i="127"/>
  <c r="DQ16" i="127"/>
  <c r="BL16" i="127"/>
  <c r="EQ16" i="127"/>
  <c r="IE16" i="127"/>
  <c r="GT16" i="127"/>
  <c r="GX16" i="127"/>
  <c r="HJ16" i="127"/>
  <c r="GA16" i="127"/>
  <c r="DC16" i="127"/>
  <c r="HV16" i="127"/>
  <c r="AX16" i="127"/>
  <c r="Q16" i="127"/>
  <c r="AJ16" i="127"/>
  <c r="CE16" i="127"/>
  <c r="AO16" i="127"/>
  <c r="DK16" i="127"/>
  <c r="BV16" i="127"/>
  <c r="FM16" i="127"/>
  <c r="EZ16" i="127"/>
  <c r="AF16" i="127"/>
  <c r="EL16" i="127"/>
  <c r="HD16" i="127"/>
  <c r="W16" i="127"/>
  <c r="AE16" i="127"/>
  <c r="CD16" i="127"/>
  <c r="AM16" i="127"/>
  <c r="HM16" i="127"/>
  <c r="CJ16" i="127"/>
  <c r="DD16" i="127"/>
  <c r="CR16" i="127"/>
  <c r="CB16" i="127"/>
  <c r="AH16" i="127"/>
  <c r="BU16" i="127"/>
  <c r="BN16" i="127"/>
  <c r="HF16" i="127"/>
  <c r="EB16" i="127"/>
  <c r="BO16" i="127"/>
  <c r="CP16" i="127"/>
  <c r="CO16" i="127"/>
  <c r="FO16" i="127"/>
  <c r="L16" i="127"/>
  <c r="AY16" i="127"/>
  <c r="CK16" i="127"/>
  <c r="CY16" i="127"/>
  <c r="HU16" i="127"/>
  <c r="DU16" i="127"/>
  <c r="FD16" i="127"/>
  <c r="CM16" i="127"/>
  <c r="DF16" i="127"/>
  <c r="B15" i="127" a="1"/>
  <c r="E60" i="100" l="1"/>
  <c r="E65" i="100" s="1"/>
  <c r="E97" i="100" s="1"/>
  <c r="E98" i="100" s="1"/>
  <c r="B15" i="127"/>
  <c r="HN15" i="127" s="1"/>
  <c r="D10" i="97"/>
  <c r="E10" i="97" s="1"/>
  <c r="F45" i="87"/>
  <c r="F56" i="100"/>
  <c r="F58" i="100" s="1"/>
  <c r="E100" i="100"/>
  <c r="E164" i="87"/>
  <c r="EE29" i="127"/>
  <c r="IA29" i="127"/>
  <c r="GY29" i="127"/>
  <c r="FN29" i="127"/>
  <c r="FB29" i="127"/>
  <c r="IF29" i="127"/>
  <c r="EF29" i="127"/>
  <c r="HJ29" i="127"/>
  <c r="FZ29" i="127"/>
  <c r="HA29" i="127"/>
  <c r="HR29" i="127"/>
  <c r="FP29" i="127"/>
  <c r="GM29" i="127"/>
  <c r="GN29" i="127"/>
  <c r="HF29" i="127"/>
  <c r="EX29" i="127"/>
  <c r="GL29" i="127"/>
  <c r="EM29" i="127"/>
  <c r="HM29" i="127"/>
  <c r="HN29" i="127"/>
  <c r="IB29" i="127"/>
  <c r="ID29" i="127"/>
  <c r="HE29" i="127"/>
  <c r="FD29" i="127"/>
  <c r="EN29" i="127"/>
  <c r="FT29" i="127"/>
  <c r="HI29" i="127"/>
  <c r="GA29" i="127"/>
  <c r="FQ29" i="127"/>
  <c r="IG29" i="127"/>
  <c r="FW29" i="127"/>
  <c r="FH29" i="127"/>
  <c r="EW29" i="127"/>
  <c r="HH29" i="127"/>
  <c r="ER29" i="127"/>
  <c r="EI29" i="127"/>
  <c r="FF29" i="127"/>
  <c r="EA29" i="127"/>
  <c r="EK29" i="127"/>
  <c r="FI29" i="127"/>
  <c r="GH29" i="127"/>
  <c r="GZ29" i="127"/>
  <c r="HP29" i="127"/>
  <c r="FV29" i="127"/>
  <c r="HO29" i="127"/>
  <c r="IC29" i="127"/>
  <c r="ET29" i="127"/>
  <c r="HZ29" i="127"/>
  <c r="GF29" i="127"/>
  <c r="EP29" i="127"/>
  <c r="EH29" i="127"/>
  <c r="GV29" i="127"/>
  <c r="GJ29" i="127"/>
  <c r="ED29" i="127"/>
  <c r="EB29" i="127"/>
  <c r="FX29" i="127"/>
  <c r="GR29" i="127"/>
  <c r="GK29" i="127"/>
  <c r="FC29" i="127"/>
  <c r="IH29" i="127"/>
  <c r="GQ29" i="127"/>
  <c r="EQ29" i="127"/>
  <c r="EZ29" i="127"/>
  <c r="GO29" i="127"/>
  <c r="IE29" i="127"/>
  <c r="HG29" i="127"/>
  <c r="FK29" i="127"/>
  <c r="FU29" i="127"/>
  <c r="HK29" i="127"/>
  <c r="HT29" i="127"/>
  <c r="ES29" i="127"/>
  <c r="FR29" i="127"/>
  <c r="GP29" i="127"/>
  <c r="GS29" i="127"/>
  <c r="FE29" i="127"/>
  <c r="GI29" i="127"/>
  <c r="FJ29" i="127"/>
  <c r="FS29" i="127"/>
  <c r="HS29" i="127"/>
  <c r="GE29" i="127"/>
  <c r="GX29" i="127"/>
  <c r="HY29" i="127"/>
  <c r="GT29" i="127"/>
  <c r="EL29" i="127"/>
  <c r="EY29" i="127"/>
  <c r="GD29" i="127"/>
  <c r="EC29" i="127"/>
  <c r="GU29" i="127"/>
  <c r="HX29" i="127"/>
  <c r="HQ29" i="127"/>
  <c r="EG29" i="127"/>
  <c r="GC29" i="127"/>
  <c r="FM29" i="127"/>
  <c r="EJ29" i="127"/>
  <c r="GG29" i="127"/>
  <c r="HL29" i="127"/>
  <c r="HC29" i="127"/>
  <c r="FY29" i="127"/>
  <c r="EV29" i="127"/>
  <c r="EO29" i="127"/>
  <c r="FO29" i="127"/>
  <c r="HB29" i="127"/>
  <c r="EU29" i="127"/>
  <c r="FA29" i="127"/>
  <c r="FL29" i="127"/>
  <c r="HU29" i="127"/>
  <c r="FG29" i="127"/>
  <c r="GB29" i="127"/>
  <c r="GW29" i="127"/>
  <c r="HD29" i="127"/>
  <c r="HV29" i="127"/>
  <c r="B28" i="127" a="1"/>
  <c r="B28" i="127" l="1"/>
  <c r="F61" i="100"/>
  <c r="F113" i="87"/>
  <c r="F129" i="87"/>
  <c r="F43" i="87"/>
  <c r="F95" i="115"/>
  <c r="F97" i="115" s="1"/>
  <c r="F98" i="115" s="1"/>
  <c r="F63" i="87"/>
  <c r="F10" i="97"/>
  <c r="CP15" i="127"/>
  <c r="DG15" i="127"/>
  <c r="W15" i="127"/>
  <c r="CS15" i="127"/>
  <c r="DR15" i="127"/>
  <c r="FZ15" i="127"/>
  <c r="DA15" i="127"/>
  <c r="DK15" i="127"/>
  <c r="DW15" i="127"/>
  <c r="GD15" i="127"/>
  <c r="CU15" i="127"/>
  <c r="BZ15" i="127"/>
  <c r="GH15" i="127"/>
  <c r="DC15" i="127"/>
  <c r="CI15" i="127"/>
  <c r="EP15" i="127"/>
  <c r="AH15" i="127"/>
  <c r="AN15" i="127"/>
  <c r="FH15" i="127"/>
  <c r="HA15" i="127"/>
  <c r="IF15" i="127"/>
  <c r="HQ15" i="127"/>
  <c r="DN15" i="127"/>
  <c r="HT15" i="127"/>
  <c r="BB15" i="127"/>
  <c r="CO15" i="127"/>
  <c r="DU15" i="127"/>
  <c r="FP15" i="127"/>
  <c r="AX15" i="127"/>
  <c r="ET15" i="127"/>
  <c r="FC15" i="127"/>
  <c r="GG15" i="127"/>
  <c r="HV15" i="127"/>
  <c r="FT15" i="127"/>
  <c r="GO15" i="127"/>
  <c r="FF15" i="127"/>
  <c r="M15" i="127"/>
  <c r="GF15" i="127"/>
  <c r="FW15" i="127"/>
  <c r="GQ15" i="127"/>
  <c r="EE15" i="127"/>
  <c r="AE15" i="127"/>
  <c r="CD15" i="127"/>
  <c r="BA15" i="127"/>
  <c r="HU15" i="127"/>
  <c r="GJ15" i="127"/>
  <c r="DM15" i="127"/>
  <c r="GP15" i="127"/>
  <c r="FJ15" i="127"/>
  <c r="FK15" i="127"/>
  <c r="BI15" i="127"/>
  <c r="DE15" i="127"/>
  <c r="EU15" i="127"/>
  <c r="CX15" i="127"/>
  <c r="BY15" i="127"/>
  <c r="EM15" i="127"/>
  <c r="CN15" i="127"/>
  <c r="FQ15" i="127"/>
  <c r="ES15" i="127"/>
  <c r="BQ15" i="127"/>
  <c r="CJ15" i="127"/>
  <c r="BC15" i="127"/>
  <c r="ID15" i="127"/>
  <c r="FM15" i="127"/>
  <c r="CF15" i="127"/>
  <c r="CL15" i="127"/>
  <c r="AC15" i="127"/>
  <c r="AL15" i="127"/>
  <c r="BS15" i="127"/>
  <c r="IE15" i="127"/>
  <c r="DF15" i="127"/>
  <c r="GB15" i="127"/>
  <c r="FS15" i="127"/>
  <c r="AW15" i="127"/>
  <c r="BO15" i="127"/>
  <c r="DB15" i="127"/>
  <c r="AG15" i="127"/>
  <c r="DP15" i="127"/>
  <c r="GX15" i="127"/>
  <c r="J15" i="127"/>
  <c r="HJ15" i="127"/>
  <c r="BD15" i="127"/>
  <c r="DV15" i="127"/>
  <c r="R15" i="127"/>
  <c r="AY15" i="127"/>
  <c r="IC15" i="127"/>
  <c r="HW15" i="127"/>
  <c r="GL15" i="127"/>
  <c r="BT15" i="127"/>
  <c r="AI15" i="127"/>
  <c r="AA15" i="127"/>
  <c r="GT15" i="127"/>
  <c r="GS15" i="127"/>
  <c r="HC15" i="127"/>
  <c r="CM15" i="127"/>
  <c r="CA15" i="127"/>
  <c r="GE15" i="127"/>
  <c r="DX15" i="127"/>
  <c r="GM15" i="127"/>
  <c r="T15" i="127"/>
  <c r="BU15" i="127"/>
  <c r="CQ15" i="127"/>
  <c r="AV15" i="127"/>
  <c r="FU15" i="127"/>
  <c r="CC15" i="127"/>
  <c r="FR15" i="127"/>
  <c r="CZ15" i="127"/>
  <c r="HP15" i="127"/>
  <c r="DO15" i="127"/>
  <c r="FI15" i="127"/>
  <c r="EL15" i="127"/>
  <c r="CG15" i="127"/>
  <c r="V15" i="127"/>
  <c r="BV15" i="127"/>
  <c r="BG15" i="127"/>
  <c r="CW15" i="127"/>
  <c r="FV15" i="127"/>
  <c r="HY15" i="127"/>
  <c r="FE15" i="127"/>
  <c r="DI15" i="127"/>
  <c r="DY15" i="127"/>
  <c r="IB15" i="127"/>
  <c r="FY15" i="127"/>
  <c r="AT15" i="127"/>
  <c r="HB15" i="127"/>
  <c r="FG15" i="127"/>
  <c r="EH15" i="127"/>
  <c r="BM15" i="127"/>
  <c r="EQ15" i="127"/>
  <c r="L15" i="127"/>
  <c r="K15" i="127"/>
  <c r="EY15" i="127"/>
  <c r="FL15" i="127"/>
  <c r="DS15" i="127"/>
  <c r="HE15" i="127"/>
  <c r="N15" i="127"/>
  <c r="CY15" i="127"/>
  <c r="IG15" i="127"/>
  <c r="HZ15" i="127"/>
  <c r="HF15" i="127"/>
  <c r="AJ15" i="127"/>
  <c r="GR15" i="127"/>
  <c r="HX15" i="127"/>
  <c r="DT15" i="127"/>
  <c r="EG15" i="127"/>
  <c r="Q15" i="127"/>
  <c r="BR15" i="127"/>
  <c r="EK15" i="127"/>
  <c r="HM15" i="127"/>
  <c r="U15" i="127"/>
  <c r="EX15" i="127"/>
  <c r="FA15" i="127"/>
  <c r="EJ15" i="127"/>
  <c r="AU15" i="127"/>
  <c r="BN15" i="127"/>
  <c r="HL15" i="127"/>
  <c r="AO15" i="127"/>
  <c r="CT15" i="127"/>
  <c r="FX15" i="127"/>
  <c r="X15" i="127"/>
  <c r="AF15" i="127"/>
  <c r="EC15" i="127"/>
  <c r="AZ15" i="127"/>
  <c r="GV15" i="127"/>
  <c r="CH15" i="127"/>
  <c r="FB15" i="127"/>
  <c r="DQ15" i="127"/>
  <c r="AD15" i="127"/>
  <c r="GN15" i="127"/>
  <c r="EI15" i="127"/>
  <c r="AP15" i="127"/>
  <c r="BP15" i="127"/>
  <c r="CR15" i="127"/>
  <c r="EB15" i="127"/>
  <c r="HI15" i="127"/>
  <c r="FO15" i="127"/>
  <c r="GW15" i="127"/>
  <c r="GZ15" i="127"/>
  <c r="ER15" i="127"/>
  <c r="EF15" i="127"/>
  <c r="Z15" i="127"/>
  <c r="GY15" i="127"/>
  <c r="HK15" i="127"/>
  <c r="BW15" i="127"/>
  <c r="DL15" i="127"/>
  <c r="BX15" i="127"/>
  <c r="HG15" i="127"/>
  <c r="FN15" i="127"/>
  <c r="EW15" i="127"/>
  <c r="CE15" i="127"/>
  <c r="P15" i="127"/>
  <c r="I15" i="127"/>
  <c r="AK15" i="127"/>
  <c r="BF15" i="127"/>
  <c r="DJ15" i="127"/>
  <c r="HH15" i="127"/>
  <c r="BK15" i="127"/>
  <c r="GK15" i="127"/>
  <c r="BH15" i="127"/>
  <c r="BJ15" i="127"/>
  <c r="Y15" i="127"/>
  <c r="GA15" i="127"/>
  <c r="AS15" i="127"/>
  <c r="AB15" i="127"/>
  <c r="BL15" i="127"/>
  <c r="CB15" i="127"/>
  <c r="S15" i="127"/>
  <c r="HS15" i="127"/>
  <c r="DD15" i="127"/>
  <c r="HR15" i="127"/>
  <c r="CK15" i="127"/>
  <c r="HO15" i="127"/>
  <c r="FD15" i="127"/>
  <c r="AQ15" i="127"/>
  <c r="BE15" i="127"/>
  <c r="ED15" i="127"/>
  <c r="GI15" i="127"/>
  <c r="HD15" i="127"/>
  <c r="AM15" i="127"/>
  <c r="DH15" i="127"/>
  <c r="DZ15" i="127"/>
  <c r="GU15" i="127"/>
  <c r="EN15" i="127"/>
  <c r="O15" i="127"/>
  <c r="EV15" i="127"/>
  <c r="EA15" i="127"/>
  <c r="AR15" i="127"/>
  <c r="IA15" i="127"/>
  <c r="IH15" i="127"/>
  <c r="EZ15" i="127"/>
  <c r="CV15" i="127"/>
  <c r="GC15" i="127"/>
  <c r="EO15" i="127"/>
  <c r="GB28" i="127"/>
  <c r="B14" i="127" a="1"/>
  <c r="B14" i="127" l="1"/>
  <c r="BU14" i="127" s="1"/>
  <c r="F63" i="100"/>
  <c r="F62" i="100"/>
  <c r="C11" i="97"/>
  <c r="F127" i="87"/>
  <c r="F166" i="87"/>
  <c r="F100" i="115"/>
  <c r="F128" i="87"/>
  <c r="F114" i="87"/>
  <c r="HY28" i="127"/>
  <c r="GN28" i="127"/>
  <c r="FX28" i="127"/>
  <c r="HJ28" i="127"/>
  <c r="GY28" i="127"/>
  <c r="EN28" i="127"/>
  <c r="GD28" i="127"/>
  <c r="HZ28" i="127"/>
  <c r="FK28" i="127"/>
  <c r="HT28" i="127"/>
  <c r="HE28" i="127"/>
  <c r="IA28" i="127"/>
  <c r="GL28" i="127"/>
  <c r="FF28" i="127"/>
  <c r="GG28" i="127"/>
  <c r="GQ28" i="127"/>
  <c r="EH28" i="127"/>
  <c r="GX28" i="127"/>
  <c r="HN28" i="127"/>
  <c r="FL28" i="127"/>
  <c r="EK28" i="127"/>
  <c r="HQ28" i="127"/>
  <c r="EL28" i="127"/>
  <c r="GJ28" i="127"/>
  <c r="FI28" i="127"/>
  <c r="HU28" i="127"/>
  <c r="FO28" i="127"/>
  <c r="ED28" i="127"/>
  <c r="GC28" i="127"/>
  <c r="FY28" i="127"/>
  <c r="EX28" i="127"/>
  <c r="EE28" i="127"/>
  <c r="ET28" i="127"/>
  <c r="HV28" i="127"/>
  <c r="IE28" i="127"/>
  <c r="GO28" i="127"/>
  <c r="FE28" i="127"/>
  <c r="ES28" i="127"/>
  <c r="FS28" i="127"/>
  <c r="GW28" i="127"/>
  <c r="EM28" i="127"/>
  <c r="EI28" i="127"/>
  <c r="EB28" i="127"/>
  <c r="GU28" i="127"/>
  <c r="FW28" i="127"/>
  <c r="FB28" i="127"/>
  <c r="HB28" i="127"/>
  <c r="EO28" i="127"/>
  <c r="FU28" i="127"/>
  <c r="DZ28" i="127"/>
  <c r="EZ28" i="127"/>
  <c r="GS28" i="127"/>
  <c r="HH28" i="127"/>
  <c r="GM28" i="127"/>
  <c r="HK28" i="127"/>
  <c r="EG28" i="127"/>
  <c r="HM28" i="127"/>
  <c r="EY28" i="127"/>
  <c r="IG28" i="127"/>
  <c r="GE28" i="127"/>
  <c r="EA28" i="127"/>
  <c r="ID28" i="127"/>
  <c r="HX28" i="127"/>
  <c r="GZ28" i="127"/>
  <c r="IH28" i="127"/>
  <c r="GP28" i="127"/>
  <c r="FV28" i="127"/>
  <c r="GK28" i="127"/>
  <c r="FH28" i="127"/>
  <c r="GF28" i="127"/>
  <c r="HI28" i="127"/>
  <c r="HD28" i="127"/>
  <c r="FP28" i="127"/>
  <c r="GR28" i="127"/>
  <c r="HO28" i="127"/>
  <c r="EC28" i="127"/>
  <c r="EJ28" i="127"/>
  <c r="GI28" i="127"/>
  <c r="GA28" i="127"/>
  <c r="FM28" i="127"/>
  <c r="ER28" i="127"/>
  <c r="HA28" i="127"/>
  <c r="IC28" i="127"/>
  <c r="HR28" i="127"/>
  <c r="FC28" i="127"/>
  <c r="FR28" i="127"/>
  <c r="HL28" i="127"/>
  <c r="EV28" i="127"/>
  <c r="EU28" i="127"/>
  <c r="FZ28" i="127"/>
  <c r="HW28" i="127"/>
  <c r="IF28" i="127"/>
  <c r="EQ28" i="127"/>
  <c r="GT28" i="127"/>
  <c r="EP28" i="127"/>
  <c r="FD28" i="127"/>
  <c r="HC28" i="127"/>
  <c r="HG28" i="127"/>
  <c r="HS28" i="127"/>
  <c r="FT28" i="127"/>
  <c r="GH28" i="127"/>
  <c r="EW28" i="127"/>
  <c r="FA28" i="127"/>
  <c r="IB28" i="127"/>
  <c r="FJ28" i="127"/>
  <c r="FQ28" i="127"/>
  <c r="FG28" i="127"/>
  <c r="HP28" i="127"/>
  <c r="GV28" i="127"/>
  <c r="FN28" i="127"/>
  <c r="HF28" i="127"/>
  <c r="EF28" i="127"/>
  <c r="B27" i="127" a="1"/>
  <c r="F60" i="100" l="1"/>
  <c r="F65" i="100" s="1"/>
  <c r="F97" i="100" s="1"/>
  <c r="F98" i="100" s="1"/>
  <c r="B27" i="127"/>
  <c r="HD27" i="127" s="1"/>
  <c r="D11" i="97"/>
  <c r="E11" i="97" s="1"/>
  <c r="G56" i="100"/>
  <c r="G58" i="100" s="1"/>
  <c r="G45" i="87"/>
  <c r="F100" i="100"/>
  <c r="F164" i="87"/>
  <c r="BP14" i="127"/>
  <c r="I14" i="127"/>
  <c r="CM14" i="127"/>
  <c r="AO14" i="127"/>
  <c r="Z14" i="127"/>
  <c r="CK14" i="127"/>
  <c r="AY14" i="127"/>
  <c r="V14" i="127"/>
  <c r="FH14" i="127"/>
  <c r="FD14" i="127"/>
  <c r="CO14" i="127"/>
  <c r="DD14" i="127"/>
  <c r="EP14" i="127"/>
  <c r="DQ14" i="127"/>
  <c r="S14" i="127"/>
  <c r="IH14" i="127"/>
  <c r="GX14" i="127"/>
  <c r="FT14" i="127"/>
  <c r="DH14" i="127"/>
  <c r="EX14" i="127"/>
  <c r="DJ14" i="127"/>
  <c r="Y14" i="127"/>
  <c r="EE14" i="127"/>
  <c r="GW14" i="127"/>
  <c r="U14" i="127"/>
  <c r="M14" i="127"/>
  <c r="HS14" i="127"/>
  <c r="DO14" i="127"/>
  <c r="FW14" i="127"/>
  <c r="DT14" i="127"/>
  <c r="HQ14" i="127"/>
  <c r="CP14" i="127"/>
  <c r="HA14" i="127"/>
  <c r="DS14" i="127"/>
  <c r="CF14" i="127"/>
  <c r="W14" i="127"/>
  <c r="AB14" i="127"/>
  <c r="GA14" i="127"/>
  <c r="CV14" i="127"/>
  <c r="J14" i="127"/>
  <c r="GR14" i="127"/>
  <c r="DK14" i="127"/>
  <c r="AJ14" i="127"/>
  <c r="K14" i="127"/>
  <c r="IE14" i="127"/>
  <c r="FY14" i="127"/>
  <c r="CN14" i="127"/>
  <c r="CJ14" i="127"/>
  <c r="EQ14" i="127"/>
  <c r="HG14" i="127"/>
  <c r="CB14" i="127"/>
  <c r="EL14" i="127"/>
  <c r="GZ14" i="127"/>
  <c r="BN14" i="127"/>
  <c r="CZ14" i="127"/>
  <c r="FO14" i="127"/>
  <c r="HH14" i="127"/>
  <c r="AL14" i="127"/>
  <c r="HN14" i="127"/>
  <c r="BW14" i="127"/>
  <c r="GV14" i="127"/>
  <c r="HR14" i="127"/>
  <c r="ET14" i="127"/>
  <c r="GQ14" i="127"/>
  <c r="BY14" i="127"/>
  <c r="IF14" i="127"/>
  <c r="AM14" i="127"/>
  <c r="DA14" i="127"/>
  <c r="DP14" i="127"/>
  <c r="EN14" i="127"/>
  <c r="GB14" i="127"/>
  <c r="EI14" i="127"/>
  <c r="EB14" i="127"/>
  <c r="EA14" i="127"/>
  <c r="EO14" i="127"/>
  <c r="CR14" i="127"/>
  <c r="AX14" i="127"/>
  <c r="CA14" i="127"/>
  <c r="HT14" i="127"/>
  <c r="AN14" i="127"/>
  <c r="BM14" i="127"/>
  <c r="FE14" i="127"/>
  <c r="IG14" i="127"/>
  <c r="EM14" i="127"/>
  <c r="BT14" i="127"/>
  <c r="DV14" i="127"/>
  <c r="BC14" i="127"/>
  <c r="AQ14" i="127"/>
  <c r="HV14" i="127"/>
  <c r="EZ14" i="127"/>
  <c r="EG14" i="127"/>
  <c r="HI14" i="127"/>
  <c r="HD14" i="127"/>
  <c r="DX14" i="127"/>
  <c r="GY14" i="127"/>
  <c r="DM14" i="127"/>
  <c r="FC14" i="127"/>
  <c r="EF14" i="127"/>
  <c r="BR14" i="127"/>
  <c r="HY14" i="127"/>
  <c r="BX14" i="127"/>
  <c r="HE14" i="127"/>
  <c r="ES14" i="127"/>
  <c r="HC14" i="127"/>
  <c r="GM14" i="127"/>
  <c r="CQ14" i="127"/>
  <c r="CC14" i="127"/>
  <c r="FN14" i="127"/>
  <c r="DW14" i="127"/>
  <c r="AS14" i="127"/>
  <c r="DY14" i="127"/>
  <c r="Q14" i="127"/>
  <c r="AE14" i="127"/>
  <c r="FA14" i="127"/>
  <c r="ED14" i="127"/>
  <c r="GE14" i="127"/>
  <c r="GS14" i="127"/>
  <c r="AT14" i="127"/>
  <c r="CL14" i="127"/>
  <c r="FL14" i="127"/>
  <c r="EW14" i="127"/>
  <c r="GO14" i="127"/>
  <c r="GC14" i="127"/>
  <c r="EJ14" i="127"/>
  <c r="IC14" i="127"/>
  <c r="BA14" i="127"/>
  <c r="GD14" i="127"/>
  <c r="N14" i="127"/>
  <c r="AD14" i="127"/>
  <c r="FS14" i="127"/>
  <c r="AV14" i="127"/>
  <c r="FQ14" i="127"/>
  <c r="HJ14" i="127"/>
  <c r="CU14" i="127"/>
  <c r="O14" i="127"/>
  <c r="HX14" i="127"/>
  <c r="CS14" i="127"/>
  <c r="AP14" i="127"/>
  <c r="AG14" i="127"/>
  <c r="EC14" i="127"/>
  <c r="FI14" i="127"/>
  <c r="FV14" i="127"/>
  <c r="DZ14" i="127"/>
  <c r="BI14" i="127"/>
  <c r="AC14" i="127"/>
  <c r="CT14" i="127"/>
  <c r="FP14" i="127"/>
  <c r="EH14" i="127"/>
  <c r="X14" i="127"/>
  <c r="AF14" i="127"/>
  <c r="GJ14" i="127"/>
  <c r="FM14" i="127"/>
  <c r="P14" i="127"/>
  <c r="IB14" i="127"/>
  <c r="GU14" i="127"/>
  <c r="BV14" i="127"/>
  <c r="GK14" i="127"/>
  <c r="DE14" i="127"/>
  <c r="DC14" i="127"/>
  <c r="BB14" i="127"/>
  <c r="L14" i="127"/>
  <c r="BL14" i="127"/>
  <c r="BO14" i="127"/>
  <c r="AA14" i="127"/>
  <c r="CE14" i="127"/>
  <c r="ER14" i="127"/>
  <c r="T14" i="127"/>
  <c r="CH14" i="127"/>
  <c r="DB14" i="127"/>
  <c r="CW14" i="127"/>
  <c r="EK14" i="127"/>
  <c r="FB14" i="127"/>
  <c r="HU14" i="127"/>
  <c r="AR14" i="127"/>
  <c r="FG14" i="127"/>
  <c r="DL14" i="127"/>
  <c r="AK14" i="127"/>
  <c r="GI14" i="127"/>
  <c r="GH14" i="127"/>
  <c r="CX14" i="127"/>
  <c r="FK14" i="127"/>
  <c r="BF14" i="127"/>
  <c r="CG14" i="127"/>
  <c r="AW14" i="127"/>
  <c r="BS14" i="127"/>
  <c r="IA14" i="127"/>
  <c r="EU14" i="127"/>
  <c r="HF14" i="127"/>
  <c r="EY14" i="127"/>
  <c r="FZ14" i="127"/>
  <c r="AI14" i="127"/>
  <c r="BJ14" i="127"/>
  <c r="BH14" i="127"/>
  <c r="BQ14" i="127"/>
  <c r="BK14" i="127"/>
  <c r="HP14" i="127"/>
  <c r="CY14" i="127"/>
  <c r="ID14" i="127"/>
  <c r="HL14" i="127"/>
  <c r="HB14" i="127"/>
  <c r="GN14" i="127"/>
  <c r="AH14" i="127"/>
  <c r="DF14" i="127"/>
  <c r="H14" i="127"/>
  <c r="HW14" i="127"/>
  <c r="FX14" i="127"/>
  <c r="BE14" i="127"/>
  <c r="FU14" i="127"/>
  <c r="AZ14" i="127"/>
  <c r="DR14" i="127"/>
  <c r="AU14" i="127"/>
  <c r="HM14" i="127"/>
  <c r="GL14" i="127"/>
  <c r="GF14" i="127"/>
  <c r="FF14" i="127"/>
  <c r="HO14" i="127"/>
  <c r="HK14" i="127"/>
  <c r="CD14" i="127"/>
  <c r="GG14" i="127"/>
  <c r="GT14" i="127"/>
  <c r="FJ14" i="127"/>
  <c r="R14" i="127"/>
  <c r="DU14" i="127"/>
  <c r="EV14" i="127"/>
  <c r="GP14" i="127"/>
  <c r="DN14" i="127"/>
  <c r="CI14" i="127"/>
  <c r="FR14" i="127"/>
  <c r="DI14" i="127"/>
  <c r="BZ14" i="127"/>
  <c r="DG14" i="127"/>
  <c r="BG14" i="127"/>
  <c r="BD14" i="127"/>
  <c r="HZ14" i="127"/>
  <c r="B26" i="127" a="1"/>
  <c r="B26" i="127" l="1"/>
  <c r="GQ26" i="127" s="1"/>
  <c r="G43" i="87"/>
  <c r="G129" i="87"/>
  <c r="G113" i="87"/>
  <c r="G61" i="100"/>
  <c r="G63" i="87"/>
  <c r="G95" i="115"/>
  <c r="G97" i="115" s="1"/>
  <c r="G98" i="115" s="1"/>
  <c r="F11" i="97"/>
  <c r="IG27" i="127"/>
  <c r="FV27" i="127"/>
  <c r="FZ27" i="127"/>
  <c r="FO27" i="127"/>
  <c r="HG27" i="127"/>
  <c r="IF27" i="127"/>
  <c r="HR27" i="127"/>
  <c r="HX27" i="127"/>
  <c r="GH27" i="127"/>
  <c r="EO27" i="127"/>
  <c r="GC27" i="127"/>
  <c r="FL27" i="127"/>
  <c r="EB27" i="127"/>
  <c r="HW27" i="127"/>
  <c r="EM27" i="127"/>
  <c r="IC27" i="127"/>
  <c r="GY27" i="127"/>
  <c r="HM27" i="127"/>
  <c r="FS27" i="127"/>
  <c r="HI27" i="127"/>
  <c r="GN27" i="127"/>
  <c r="HO27" i="127"/>
  <c r="GW27" i="127"/>
  <c r="FA27" i="127"/>
  <c r="EK27" i="127"/>
  <c r="EV27" i="127"/>
  <c r="EP27" i="127"/>
  <c r="EU27" i="127"/>
  <c r="FN27" i="127"/>
  <c r="FB27" i="127"/>
  <c r="GD27" i="127"/>
  <c r="GP27" i="127"/>
  <c r="GF27" i="127"/>
  <c r="ER27" i="127"/>
  <c r="FW27" i="127"/>
  <c r="EC27" i="127"/>
  <c r="EE27" i="127"/>
  <c r="ID27" i="127"/>
  <c r="FX27" i="127"/>
  <c r="GS27" i="127"/>
  <c r="GX27" i="127"/>
  <c r="EG27" i="127"/>
  <c r="EY27" i="127"/>
  <c r="HS27" i="127"/>
  <c r="HA27" i="127"/>
  <c r="IH27" i="127"/>
  <c r="GQ27" i="127"/>
  <c r="FQ27" i="127"/>
  <c r="GE27" i="127"/>
  <c r="HQ27" i="127"/>
  <c r="EA27" i="127"/>
  <c r="GZ27" i="127"/>
  <c r="HH27" i="127"/>
  <c r="GV27" i="127"/>
  <c r="FK27" i="127"/>
  <c r="ES27" i="127"/>
  <c r="HF27" i="127"/>
  <c r="EQ27" i="127"/>
  <c r="HL27" i="127"/>
  <c r="FE27" i="127"/>
  <c r="GR27" i="127"/>
  <c r="GL27" i="127"/>
  <c r="FT27" i="127"/>
  <c r="FH27" i="127"/>
  <c r="FD27" i="127"/>
  <c r="DY27" i="127"/>
  <c r="GM27" i="127"/>
  <c r="FY27" i="127"/>
  <c r="GK27" i="127"/>
  <c r="GT27" i="127"/>
  <c r="IE27" i="127"/>
  <c r="HC27" i="127"/>
  <c r="HT27" i="127"/>
  <c r="EW27" i="127"/>
  <c r="GA27" i="127"/>
  <c r="EI27" i="127"/>
  <c r="FM27" i="127"/>
  <c r="EL27" i="127"/>
  <c r="GU27" i="127"/>
  <c r="IA27" i="127"/>
  <c r="EN27" i="127"/>
  <c r="HV27" i="127"/>
  <c r="HE27" i="127"/>
  <c r="GB27" i="127"/>
  <c r="EJ27" i="127"/>
  <c r="FP27" i="127"/>
  <c r="FF27" i="127"/>
  <c r="EF27" i="127"/>
  <c r="GJ27" i="127"/>
  <c r="HY27" i="127"/>
  <c r="IB27" i="127"/>
  <c r="DZ27" i="127"/>
  <c r="HP27" i="127"/>
  <c r="HZ27" i="127"/>
  <c r="HJ27" i="127"/>
  <c r="HN27" i="127"/>
  <c r="EZ27" i="127"/>
  <c r="ET27" i="127"/>
  <c r="ED27" i="127"/>
  <c r="FG27" i="127"/>
  <c r="EX27" i="127"/>
  <c r="FI27" i="127"/>
  <c r="GO27" i="127"/>
  <c r="FR27" i="127"/>
  <c r="HU27" i="127"/>
  <c r="HB27" i="127"/>
  <c r="GG27" i="127"/>
  <c r="FC27" i="127"/>
  <c r="FJ27" i="127"/>
  <c r="GI27" i="127"/>
  <c r="FU27" i="127"/>
  <c r="HK27" i="127"/>
  <c r="EH27" i="127"/>
  <c r="B13" i="127" a="1"/>
  <c r="B13" i="127" l="1"/>
  <c r="DQ13" i="127" s="1"/>
  <c r="G62" i="100"/>
  <c r="G63" i="100"/>
  <c r="G114" i="87"/>
  <c r="G128" i="87"/>
  <c r="G127" i="87"/>
  <c r="G166" i="87"/>
  <c r="C12" i="97"/>
  <c r="G100" i="115"/>
  <c r="FU26" i="127"/>
  <c r="ET26" i="127"/>
  <c r="HM26" i="127"/>
  <c r="GA26" i="127"/>
  <c r="EX26" i="127"/>
  <c r="GM26" i="127"/>
  <c r="HW26" i="127"/>
  <c r="HI26" i="127"/>
  <c r="GZ26" i="127"/>
  <c r="FJ26" i="127"/>
  <c r="GX26" i="127"/>
  <c r="HN26" i="127"/>
  <c r="ER26" i="127"/>
  <c r="GF26" i="127"/>
  <c r="EK26" i="127"/>
  <c r="FF26" i="127"/>
  <c r="DZ26" i="127"/>
  <c r="IB26" i="127"/>
  <c r="HR26" i="127"/>
  <c r="FX26" i="127"/>
  <c r="FB26" i="127"/>
  <c r="HJ26" i="127"/>
  <c r="GY26" i="127"/>
  <c r="FG26" i="127"/>
  <c r="EP26" i="127"/>
  <c r="DX26" i="127"/>
  <c r="HO26" i="127"/>
  <c r="EA26" i="127"/>
  <c r="FQ26" i="127"/>
  <c r="GL26" i="127"/>
  <c r="EY26" i="127"/>
  <c r="GB26" i="127"/>
  <c r="IH26" i="127"/>
  <c r="FL26" i="127"/>
  <c r="DY26" i="127"/>
  <c r="FH26" i="127"/>
  <c r="GV26" i="127"/>
  <c r="GH26" i="127"/>
  <c r="GJ26" i="127"/>
  <c r="EH26" i="127"/>
  <c r="GI26" i="127"/>
  <c r="FC26" i="127"/>
  <c r="HZ26" i="127"/>
  <c r="FO26" i="127"/>
  <c r="HF26" i="127"/>
  <c r="EG26" i="127"/>
  <c r="EJ26" i="127"/>
  <c r="EO26" i="127"/>
  <c r="FW26" i="127"/>
  <c r="GE26" i="127"/>
  <c r="IE26" i="127"/>
  <c r="FT26" i="127"/>
  <c r="GU26" i="127"/>
  <c r="HE26" i="127"/>
  <c r="ID26" i="127"/>
  <c r="IF26" i="127"/>
  <c r="FV26" i="127"/>
  <c r="GC26" i="127"/>
  <c r="GG26" i="127"/>
  <c r="HB26" i="127"/>
  <c r="FM26" i="127"/>
  <c r="EL26" i="127"/>
  <c r="EE26" i="127"/>
  <c r="EN26" i="127"/>
  <c r="EB26" i="127"/>
  <c r="GN26" i="127"/>
  <c r="HU26" i="127"/>
  <c r="GP26" i="127"/>
  <c r="HH26" i="127"/>
  <c r="HL26" i="127"/>
  <c r="EQ26" i="127"/>
  <c r="GS26" i="127"/>
  <c r="ED26" i="127"/>
  <c r="FD26" i="127"/>
  <c r="HA26" i="127"/>
  <c r="HT26" i="127"/>
  <c r="FE26" i="127"/>
  <c r="HK26" i="127"/>
  <c r="IC26" i="127"/>
  <c r="GW26" i="127"/>
  <c r="GK26" i="127"/>
  <c r="EW26" i="127"/>
  <c r="FI26" i="127"/>
  <c r="GR26" i="127"/>
  <c r="IG26" i="127"/>
  <c r="FA26" i="127"/>
  <c r="HS26" i="127"/>
  <c r="HX26" i="127"/>
  <c r="IA26" i="127"/>
  <c r="GO26" i="127"/>
  <c r="EF26" i="127"/>
  <c r="HC26" i="127"/>
  <c r="GT26" i="127"/>
  <c r="GD26" i="127"/>
  <c r="EU26" i="127"/>
  <c r="EC26" i="127"/>
  <c r="FY26" i="127"/>
  <c r="FK26" i="127"/>
  <c r="EI26" i="127"/>
  <c r="FZ26" i="127"/>
  <c r="HG26" i="127"/>
  <c r="HY26" i="127"/>
  <c r="FR26" i="127"/>
  <c r="FN26" i="127"/>
  <c r="HD26" i="127"/>
  <c r="EV26" i="127"/>
  <c r="EM26" i="127"/>
  <c r="HV26" i="127"/>
  <c r="FP26" i="127"/>
  <c r="FS26" i="127"/>
  <c r="ES26" i="127"/>
  <c r="EZ26" i="127"/>
  <c r="HQ26" i="127"/>
  <c r="HP26" i="127"/>
  <c r="B12" i="127" a="1"/>
  <c r="G60" i="100" l="1"/>
  <c r="G65" i="100" s="1"/>
  <c r="G97" i="100" s="1"/>
  <c r="G98" i="100" s="1"/>
  <c r="G100" i="100" s="1"/>
  <c r="B12" i="127"/>
  <c r="G164" i="87"/>
  <c r="D12" i="97"/>
  <c r="E12" i="97" s="1"/>
  <c r="H56" i="100"/>
  <c r="H58" i="100" s="1"/>
  <c r="H45" i="87"/>
  <c r="BC13" i="127"/>
  <c r="GA13" i="127"/>
  <c r="DY13" i="127"/>
  <c r="IE13" i="127"/>
  <c r="HR13" i="127"/>
  <c r="EL13" i="127"/>
  <c r="BS13" i="127"/>
  <c r="EB13" i="127"/>
  <c r="GM13" i="127"/>
  <c r="M13" i="127"/>
  <c r="HY13" i="127"/>
  <c r="CI13" i="127"/>
  <c r="IC13" i="127"/>
  <c r="CE13" i="127"/>
  <c r="FC13" i="127"/>
  <c r="AX13" i="127"/>
  <c r="EZ13" i="127"/>
  <c r="EG13" i="127"/>
  <c r="HZ13" i="127"/>
  <c r="FY13" i="127"/>
  <c r="HA13" i="127"/>
  <c r="FD13" i="127"/>
  <c r="BO13" i="127"/>
  <c r="GN13" i="127"/>
  <c r="FM13" i="127"/>
  <c r="HT13" i="127"/>
  <c r="AT13" i="127"/>
  <c r="BI13" i="127"/>
  <c r="FG13" i="127"/>
  <c r="AG13" i="127"/>
  <c r="ES13" i="127"/>
  <c r="CC13" i="127"/>
  <c r="R13" i="127"/>
  <c r="DV13" i="127"/>
  <c r="S13" i="127"/>
  <c r="FQ13" i="127"/>
  <c r="AM13" i="127"/>
  <c r="DL13" i="127"/>
  <c r="AY13" i="127"/>
  <c r="DD13" i="127"/>
  <c r="FK13" i="127"/>
  <c r="HH13" i="127"/>
  <c r="HL13" i="127"/>
  <c r="BU13" i="127"/>
  <c r="DN13" i="127"/>
  <c r="DS13" i="127"/>
  <c r="FO13" i="127"/>
  <c r="AL13" i="127"/>
  <c r="GG13" i="127"/>
  <c r="GI13" i="127"/>
  <c r="X13" i="127"/>
  <c r="CF13" i="127"/>
  <c r="CO13" i="127"/>
  <c r="GH13" i="127"/>
  <c r="T13" i="127"/>
  <c r="L13" i="127"/>
  <c r="IG13" i="127"/>
  <c r="GX13" i="127"/>
  <c r="GS13" i="127"/>
  <c r="FF13" i="127"/>
  <c r="BW13" i="127"/>
  <c r="EF13" i="127"/>
  <c r="GO13" i="127"/>
  <c r="AO13" i="127"/>
  <c r="DB13" i="127"/>
  <c r="AS13" i="127"/>
  <c r="DR13" i="127"/>
  <c r="HC13" i="127"/>
  <c r="FB13" i="127"/>
  <c r="IA13" i="127"/>
  <c r="BK13" i="127"/>
  <c r="CV13" i="127"/>
  <c r="CN13" i="127"/>
  <c r="CR13" i="127"/>
  <c r="GU13" i="127"/>
  <c r="HG13" i="127"/>
  <c r="EE13" i="127"/>
  <c r="EC13" i="127"/>
  <c r="GF13" i="127"/>
  <c r="P13" i="127"/>
  <c r="AF13" i="127"/>
  <c r="DP13" i="127"/>
  <c r="CY13" i="127"/>
  <c r="CJ13" i="127"/>
  <c r="FP13" i="127"/>
  <c r="HO13" i="127"/>
  <c r="HM13" i="127"/>
  <c r="IH13" i="127"/>
  <c r="Y13" i="127"/>
  <c r="BT13" i="127"/>
  <c r="EJ13" i="127"/>
  <c r="HB13" i="127"/>
  <c r="HV13" i="127"/>
  <c r="I13" i="127"/>
  <c r="BG13" i="127"/>
  <c r="CX13" i="127"/>
  <c r="BQ13" i="127"/>
  <c r="AP13" i="127"/>
  <c r="CM13" i="127"/>
  <c r="HJ13" i="127"/>
  <c r="H13" i="127"/>
  <c r="GY13" i="127"/>
  <c r="DJ13" i="127"/>
  <c r="Z13" i="127"/>
  <c r="CU13" i="127"/>
  <c r="HN13" i="127"/>
  <c r="EH13" i="127"/>
  <c r="GD13" i="127"/>
  <c r="BZ13" i="127"/>
  <c r="CS13" i="127"/>
  <c r="EK13" i="127"/>
  <c r="GZ13" i="127"/>
  <c r="EI13" i="127"/>
  <c r="AR13" i="127"/>
  <c r="ER13" i="127"/>
  <c r="G13" i="127"/>
  <c r="CD13" i="127"/>
  <c r="GV13" i="127"/>
  <c r="BJ13" i="127"/>
  <c r="GT13" i="127"/>
  <c r="HU13" i="127"/>
  <c r="EX13" i="127"/>
  <c r="O13" i="127"/>
  <c r="N13" i="127"/>
  <c r="K13" i="127"/>
  <c r="CB13" i="127"/>
  <c r="DK13" i="127"/>
  <c r="AN13" i="127"/>
  <c r="AK13" i="127"/>
  <c r="CT13" i="127"/>
  <c r="BF13" i="127"/>
  <c r="GL13" i="127"/>
  <c r="FH13" i="127"/>
  <c r="FX13" i="127"/>
  <c r="ID13" i="127"/>
  <c r="AW13" i="127"/>
  <c r="HI13" i="127"/>
  <c r="AE13" i="127"/>
  <c r="EW13" i="127"/>
  <c r="EV13" i="127"/>
  <c r="HS13" i="127"/>
  <c r="CK13" i="127"/>
  <c r="GJ13" i="127"/>
  <c r="EP13" i="127"/>
  <c r="BA13" i="127"/>
  <c r="HX13" i="127"/>
  <c r="FL13" i="127"/>
  <c r="BX13" i="127"/>
  <c r="FS13" i="127"/>
  <c r="BR13" i="127"/>
  <c r="BV13" i="127"/>
  <c r="AV13" i="127"/>
  <c r="DF13" i="127"/>
  <c r="J13" i="127"/>
  <c r="AQ13" i="127"/>
  <c r="GE13" i="127"/>
  <c r="V13" i="127"/>
  <c r="EA13" i="127"/>
  <c r="CQ13" i="127"/>
  <c r="BM13" i="127"/>
  <c r="U13" i="127"/>
  <c r="FR13" i="127"/>
  <c r="CH13" i="127"/>
  <c r="EN13" i="127"/>
  <c r="DW13" i="127"/>
  <c r="DM13" i="127"/>
  <c r="AA13" i="127"/>
  <c r="AC13" i="127"/>
  <c r="AD13" i="127"/>
  <c r="AH13" i="127"/>
  <c r="HW13" i="127"/>
  <c r="CG13" i="127"/>
  <c r="DU13" i="127"/>
  <c r="EU13" i="127"/>
  <c r="HQ13" i="127"/>
  <c r="AI13" i="127"/>
  <c r="BY13" i="127"/>
  <c r="FI13" i="127"/>
  <c r="IF13" i="127"/>
  <c r="FJ13" i="127"/>
  <c r="GP13" i="127"/>
  <c r="CL13" i="127"/>
  <c r="GW13" i="127"/>
  <c r="CP13" i="127"/>
  <c r="DI13" i="127"/>
  <c r="AJ13" i="127"/>
  <c r="HE13" i="127"/>
  <c r="FV13" i="127"/>
  <c r="DX13" i="127"/>
  <c r="W13" i="127"/>
  <c r="EM13" i="127"/>
  <c r="HK13" i="127"/>
  <c r="HP13" i="127"/>
  <c r="DZ13" i="127"/>
  <c r="GB13" i="127"/>
  <c r="BH13" i="127"/>
  <c r="HF13" i="127"/>
  <c r="BL13" i="127"/>
  <c r="DO13" i="127"/>
  <c r="BD13" i="127"/>
  <c r="BP13" i="127"/>
  <c r="GR13" i="127"/>
  <c r="DA13" i="127"/>
  <c r="BB13" i="127"/>
  <c r="BN13" i="127"/>
  <c r="GK13" i="127"/>
  <c r="EO13" i="127"/>
  <c r="AZ13" i="127"/>
  <c r="FZ13" i="127"/>
  <c r="GC13" i="127"/>
  <c r="GQ13" i="127"/>
  <c r="FU13" i="127"/>
  <c r="FT13" i="127"/>
  <c r="FE13" i="127"/>
  <c r="FW13" i="127"/>
  <c r="EY13" i="127"/>
  <c r="BE13" i="127"/>
  <c r="CZ13" i="127"/>
  <c r="AB13" i="127"/>
  <c r="AU13" i="127"/>
  <c r="FN13" i="127"/>
  <c r="HD13" i="127"/>
  <c r="ET13" i="127"/>
  <c r="Q13" i="127"/>
  <c r="DH13" i="127"/>
  <c r="EQ13" i="127"/>
  <c r="DC13" i="127"/>
  <c r="FA13" i="127"/>
  <c r="IB13" i="127"/>
  <c r="CW13" i="127"/>
  <c r="DT13" i="127"/>
  <c r="DE13" i="127"/>
  <c r="CA13" i="127"/>
  <c r="ED13" i="127"/>
  <c r="DG13" i="127"/>
  <c r="BN12" i="127"/>
  <c r="B25" i="127" a="1"/>
  <c r="B25" i="127" l="1"/>
  <c r="EM25" i="127" s="1"/>
  <c r="H43" i="87"/>
  <c r="H129" i="87"/>
  <c r="H113" i="87"/>
  <c r="H61" i="100"/>
  <c r="H95" i="115"/>
  <c r="H97" i="115" s="1"/>
  <c r="H98" i="115" s="1"/>
  <c r="H63" i="87"/>
  <c r="F12" i="97"/>
  <c r="EC12" i="127"/>
  <c r="AF12" i="127"/>
  <c r="DW12" i="127"/>
  <c r="DU12" i="127"/>
  <c r="HX12" i="127"/>
  <c r="DH12" i="127"/>
  <c r="AO12" i="127"/>
  <c r="BW12" i="127"/>
  <c r="X12" i="127"/>
  <c r="GQ12" i="127"/>
  <c r="FR12" i="127"/>
  <c r="CM12" i="127"/>
  <c r="HK12" i="127"/>
  <c r="DR12" i="127"/>
  <c r="DZ12" i="127"/>
  <c r="DG12" i="127"/>
  <c r="DA12" i="127"/>
  <c r="HR12" i="127"/>
  <c r="IF12" i="127"/>
  <c r="EU12" i="127"/>
  <c r="HN12" i="127"/>
  <c r="GP12" i="127"/>
  <c r="BM12" i="127"/>
  <c r="AH12" i="127"/>
  <c r="FS12" i="127"/>
  <c r="IC12" i="127"/>
  <c r="BD12" i="127"/>
  <c r="CP12" i="127"/>
  <c r="DY12" i="127"/>
  <c r="DE12" i="127"/>
  <c r="GN12" i="127"/>
  <c r="FO12" i="127"/>
  <c r="DS12" i="127"/>
  <c r="GH12" i="127"/>
  <c r="AB12" i="127"/>
  <c r="AW12" i="127"/>
  <c r="AN12" i="127"/>
  <c r="CH12" i="127"/>
  <c r="DM12" i="127"/>
  <c r="GS12" i="127"/>
  <c r="FF12" i="127"/>
  <c r="HU12" i="127"/>
  <c r="ER12" i="127"/>
  <c r="BX12" i="127"/>
  <c r="CL12" i="127"/>
  <c r="FX12" i="127"/>
  <c r="FA12" i="127"/>
  <c r="FW12" i="127"/>
  <c r="CX12" i="127"/>
  <c r="EH12" i="127"/>
  <c r="M12" i="127"/>
  <c r="HI12" i="127"/>
  <c r="ES12" i="127"/>
  <c r="H12" i="127"/>
  <c r="BA12" i="127"/>
  <c r="HT12" i="127"/>
  <c r="EI12" i="127"/>
  <c r="S12" i="127"/>
  <c r="GK12" i="127"/>
  <c r="FZ12" i="127"/>
  <c r="CT12" i="127"/>
  <c r="AE12" i="127"/>
  <c r="IB12" i="127"/>
  <c r="HF12" i="127"/>
  <c r="GF12" i="127"/>
  <c r="GC12" i="127"/>
  <c r="CS12" i="127"/>
  <c r="AQ12" i="127"/>
  <c r="DI12" i="127"/>
  <c r="R12" i="127"/>
  <c r="FY12" i="127"/>
  <c r="CE12" i="127"/>
  <c r="GX12" i="127"/>
  <c r="BF12" i="127"/>
  <c r="HL12" i="127"/>
  <c r="FP12" i="127"/>
  <c r="CD12" i="127"/>
  <c r="FC12" i="127"/>
  <c r="HY12" i="127"/>
  <c r="L12" i="127"/>
  <c r="ET12" i="127"/>
  <c r="CF12" i="127"/>
  <c r="HJ12" i="127"/>
  <c r="BK12" i="127"/>
  <c r="DT12" i="127"/>
  <c r="GJ12" i="127"/>
  <c r="EY12" i="127"/>
  <c r="EZ12" i="127"/>
  <c r="DO12" i="127"/>
  <c r="HW12" i="127"/>
  <c r="CI12" i="127"/>
  <c r="DX12" i="127"/>
  <c r="FD12" i="127"/>
  <c r="HM12" i="127"/>
  <c r="GU12" i="127"/>
  <c r="AA12" i="127"/>
  <c r="J12" i="127"/>
  <c r="O12" i="127"/>
  <c r="EK12" i="127"/>
  <c r="F12" i="127"/>
  <c r="IA12" i="127"/>
  <c r="ID12" i="127"/>
  <c r="DJ12" i="127"/>
  <c r="P12" i="127"/>
  <c r="IG12" i="127"/>
  <c r="BB12" i="127"/>
  <c r="CO12" i="127"/>
  <c r="BQ12" i="127"/>
  <c r="FI12" i="127"/>
  <c r="AZ12" i="127"/>
  <c r="DQ12" i="127"/>
  <c r="BL12" i="127"/>
  <c r="EV12" i="127"/>
  <c r="BO12" i="127"/>
  <c r="EX12" i="127"/>
  <c r="AS12" i="127"/>
  <c r="BU12" i="127"/>
  <c r="GE12" i="127"/>
  <c r="GV12" i="127"/>
  <c r="CR12" i="127"/>
  <c r="HC12" i="127"/>
  <c r="BH12" i="127"/>
  <c r="GY12" i="127"/>
  <c r="HP12" i="127"/>
  <c r="BI12" i="127"/>
  <c r="EG12" i="127"/>
  <c r="EN12" i="127"/>
  <c r="IH12" i="127"/>
  <c r="HH12" i="127"/>
  <c r="EA12" i="127"/>
  <c r="ED12" i="127"/>
  <c r="FE12" i="127"/>
  <c r="FH12" i="127"/>
  <c r="CU12" i="127"/>
  <c r="BJ12" i="127"/>
  <c r="DV12" i="127"/>
  <c r="CJ12" i="127"/>
  <c r="AC12" i="127"/>
  <c r="V12" i="127"/>
  <c r="HD12" i="127"/>
  <c r="BZ12" i="127"/>
  <c r="AV12" i="127"/>
  <c r="DB12" i="127"/>
  <c r="GR12" i="127"/>
  <c r="AG12" i="127"/>
  <c r="GO12" i="127"/>
  <c r="HE12" i="127"/>
  <c r="AX12" i="127"/>
  <c r="EM12" i="127"/>
  <c r="CZ12" i="127"/>
  <c r="CV12" i="127"/>
  <c r="HV12" i="127"/>
  <c r="BS12" i="127"/>
  <c r="AU12" i="127"/>
  <c r="U12" i="127"/>
  <c r="N12" i="127"/>
  <c r="FU12" i="127"/>
  <c r="BR12" i="127"/>
  <c r="BE12" i="127"/>
  <c r="FJ12" i="127"/>
  <c r="DP12" i="127"/>
  <c r="EB12" i="127"/>
  <c r="EP12" i="127"/>
  <c r="AM12" i="127"/>
  <c r="GT12" i="127"/>
  <c r="CY12" i="127"/>
  <c r="GB12" i="127"/>
  <c r="HB12" i="127"/>
  <c r="BT12" i="127"/>
  <c r="BY12" i="127"/>
  <c r="I12" i="127"/>
  <c r="FT12" i="127"/>
  <c r="T12" i="127"/>
  <c r="CA12" i="127"/>
  <c r="GG12" i="127"/>
  <c r="AY12" i="127"/>
  <c r="HZ12" i="127"/>
  <c r="AP12" i="127"/>
  <c r="Z12" i="127"/>
  <c r="AK12" i="127"/>
  <c r="DC12" i="127"/>
  <c r="AT12" i="127"/>
  <c r="CB12" i="127"/>
  <c r="HS12" i="127"/>
  <c r="CQ12" i="127"/>
  <c r="HA12" i="127"/>
  <c r="CG12" i="127"/>
  <c r="AJ12" i="127"/>
  <c r="IE12" i="127"/>
  <c r="DD12" i="127"/>
  <c r="CW12" i="127"/>
  <c r="AL12" i="127"/>
  <c r="W12" i="127"/>
  <c r="EE12" i="127"/>
  <c r="BV12" i="127"/>
  <c r="FN12" i="127"/>
  <c r="CN12" i="127"/>
  <c r="EO12" i="127"/>
  <c r="GM12" i="127"/>
  <c r="BG12" i="127"/>
  <c r="HG12" i="127"/>
  <c r="AR12" i="127"/>
  <c r="DF12" i="127"/>
  <c r="DL12" i="127"/>
  <c r="EF12" i="127"/>
  <c r="BC12" i="127"/>
  <c r="FM12" i="127"/>
  <c r="EL12" i="127"/>
  <c r="G12" i="127"/>
  <c r="GW12" i="127"/>
  <c r="FK12" i="127"/>
  <c r="GA12" i="127"/>
  <c r="GI12" i="127"/>
  <c r="BP12" i="127"/>
  <c r="AD12" i="127"/>
  <c r="AI12" i="127"/>
  <c r="GL12" i="127"/>
  <c r="CC12" i="127"/>
  <c r="HO12" i="127"/>
  <c r="EW12" i="127"/>
  <c r="Q12" i="127"/>
  <c r="GZ12" i="127"/>
  <c r="FQ12" i="127"/>
  <c r="DK12" i="127"/>
  <c r="FB12" i="127"/>
  <c r="K12" i="127"/>
  <c r="FV12" i="127"/>
  <c r="EQ12" i="127"/>
  <c r="GD12" i="127"/>
  <c r="DN12" i="127"/>
  <c r="EJ12" i="127"/>
  <c r="HQ12" i="127"/>
  <c r="FL12" i="127"/>
  <c r="Y12" i="127"/>
  <c r="CK12" i="127"/>
  <c r="FG12" i="127"/>
  <c r="B24" i="127" a="1"/>
  <c r="B24" i="127" l="1"/>
  <c r="HT24" i="127" s="1"/>
  <c r="H100" i="115"/>
  <c r="H62" i="100"/>
  <c r="H63" i="100"/>
  <c r="H114" i="87"/>
  <c r="H128" i="87"/>
  <c r="H127" i="87"/>
  <c r="H166" i="87"/>
  <c r="C13" i="97"/>
  <c r="EH25" i="127"/>
  <c r="GO25" i="127"/>
  <c r="HB25" i="127"/>
  <c r="EC25" i="127"/>
  <c r="IG25" i="127"/>
  <c r="FQ25" i="127"/>
  <c r="EG25" i="127"/>
  <c r="HO25" i="127"/>
  <c r="HM25" i="127"/>
  <c r="EK25" i="127"/>
  <c r="IB25" i="127"/>
  <c r="FV25" i="127"/>
  <c r="FY25" i="127"/>
  <c r="EJ25" i="127"/>
  <c r="HS25" i="127"/>
  <c r="FF25" i="127"/>
  <c r="GJ25" i="127"/>
  <c r="GQ25" i="127"/>
  <c r="FU25" i="127"/>
  <c r="HZ25" i="127"/>
  <c r="DY25" i="127"/>
  <c r="FO25" i="127"/>
  <c r="FP25" i="127"/>
  <c r="FS25" i="127"/>
  <c r="FW25" i="127"/>
  <c r="GF25" i="127"/>
  <c r="GU25" i="127"/>
  <c r="FL25" i="127"/>
  <c r="HY25" i="127"/>
  <c r="GS25" i="127"/>
  <c r="GI25" i="127"/>
  <c r="EU25" i="127"/>
  <c r="HA25" i="127"/>
  <c r="FX25" i="127"/>
  <c r="EZ25" i="127"/>
  <c r="DZ25" i="127"/>
  <c r="FE25" i="127"/>
  <c r="FT25" i="127"/>
  <c r="HN25" i="127"/>
  <c r="FB25" i="127"/>
  <c r="GK25" i="127"/>
  <c r="GH25" i="127"/>
  <c r="FH25" i="127"/>
  <c r="IE25" i="127"/>
  <c r="EP25" i="127"/>
  <c r="FA25" i="127"/>
  <c r="EN25" i="127"/>
  <c r="EO25" i="127"/>
  <c r="IF25" i="127"/>
  <c r="GC25" i="127"/>
  <c r="GD25" i="127"/>
  <c r="HC25" i="127"/>
  <c r="HL25" i="127"/>
  <c r="GY25" i="127"/>
  <c r="EB25" i="127"/>
  <c r="HI25" i="127"/>
  <c r="HT25" i="127"/>
  <c r="GB25" i="127"/>
  <c r="GL25" i="127"/>
  <c r="IH25" i="127"/>
  <c r="GW25" i="127"/>
  <c r="GN25" i="127"/>
  <c r="IC25" i="127"/>
  <c r="GZ25" i="127"/>
  <c r="HG25" i="127"/>
  <c r="GM25" i="127"/>
  <c r="HX25" i="127"/>
  <c r="EQ25" i="127"/>
  <c r="HE25" i="127"/>
  <c r="FZ25" i="127"/>
  <c r="GP25" i="127"/>
  <c r="HW25" i="127"/>
  <c r="HH25" i="127"/>
  <c r="FJ25" i="127"/>
  <c r="ET25" i="127"/>
  <c r="GG25" i="127"/>
  <c r="EW25" i="127"/>
  <c r="HP25" i="127"/>
  <c r="FD25" i="127"/>
  <c r="GE25" i="127"/>
  <c r="HK25" i="127"/>
  <c r="GA25" i="127"/>
  <c r="ED25" i="127"/>
  <c r="FK25" i="127"/>
  <c r="FR25" i="127"/>
  <c r="GV25" i="127"/>
  <c r="EE25" i="127"/>
  <c r="HD25" i="127"/>
  <c r="FC25" i="127"/>
  <c r="HQ25" i="127"/>
  <c r="GR25" i="127"/>
  <c r="GX25" i="127"/>
  <c r="HJ25" i="127"/>
  <c r="ID25" i="127"/>
  <c r="EY25" i="127"/>
  <c r="EA25" i="127"/>
  <c r="DX25" i="127"/>
  <c r="EL25" i="127"/>
  <c r="DW25" i="127"/>
  <c r="EV25" i="127"/>
  <c r="EF25" i="127"/>
  <c r="EI25" i="127"/>
  <c r="FI25" i="127"/>
  <c r="EX25" i="127"/>
  <c r="ES25" i="127"/>
  <c r="HR25" i="127"/>
  <c r="FN25" i="127"/>
  <c r="HF25" i="127"/>
  <c r="HU25" i="127"/>
  <c r="GT25" i="127"/>
  <c r="HV25" i="127"/>
  <c r="ER25" i="127"/>
  <c r="FM25" i="127"/>
  <c r="IA25" i="127"/>
  <c r="FG25" i="127"/>
  <c r="B10" i="127" a="1"/>
  <c r="H60" i="100" l="1"/>
  <c r="H65" i="100" s="1"/>
  <c r="H97" i="100" s="1"/>
  <c r="H98" i="100" s="1"/>
  <c r="H100" i="100" s="1"/>
  <c r="B10" i="127"/>
  <c r="D10" i="127" s="1"/>
  <c r="D8" i="127" s="1"/>
  <c r="H164" i="87"/>
  <c r="D13" i="97"/>
  <c r="E13" i="97" s="1"/>
  <c r="I45" i="87"/>
  <c r="I56" i="100"/>
  <c r="I58" i="100" s="1"/>
  <c r="EE24" i="127"/>
  <c r="EH24" i="127"/>
  <c r="FE24" i="127"/>
  <c r="IG24" i="127"/>
  <c r="HN24" i="127"/>
  <c r="FC24" i="127"/>
  <c r="HZ24" i="127"/>
  <c r="GH24" i="127"/>
  <c r="HU24" i="127"/>
  <c r="HA24" i="127"/>
  <c r="HI24" i="127"/>
  <c r="HP24" i="127"/>
  <c r="EF24" i="127"/>
  <c r="ET24" i="127"/>
  <c r="GK24" i="127"/>
  <c r="IB24" i="127"/>
  <c r="FF24" i="127"/>
  <c r="EY24" i="127"/>
  <c r="GO24" i="127"/>
  <c r="DZ24" i="127"/>
  <c r="GZ24" i="127"/>
  <c r="FK24" i="127"/>
  <c r="GN24" i="127"/>
  <c r="HY24" i="127"/>
  <c r="FJ24" i="127"/>
  <c r="EP24" i="127"/>
  <c r="FN24" i="127"/>
  <c r="EG24" i="127"/>
  <c r="GQ24" i="127"/>
  <c r="HO24" i="127"/>
  <c r="HM24" i="127"/>
  <c r="FG24" i="127"/>
  <c r="HE24" i="127"/>
  <c r="EN24" i="127"/>
  <c r="EB24" i="127"/>
  <c r="EJ24" i="127"/>
  <c r="EV24" i="127"/>
  <c r="HC24" i="127"/>
  <c r="EX24" i="127"/>
  <c r="FA24" i="127"/>
  <c r="GU24" i="127"/>
  <c r="HD24" i="127"/>
  <c r="FW24" i="127"/>
  <c r="GR24" i="127"/>
  <c r="DX24" i="127"/>
  <c r="EW24" i="127"/>
  <c r="ED24" i="127"/>
  <c r="EA24" i="127"/>
  <c r="GS24" i="127"/>
  <c r="GW24" i="127"/>
  <c r="GM24" i="127"/>
  <c r="IC24" i="127"/>
  <c r="IH24" i="127"/>
  <c r="FT24" i="127"/>
  <c r="EU24" i="127"/>
  <c r="DW24" i="127"/>
  <c r="GP24" i="127"/>
  <c r="EK24" i="127"/>
  <c r="ER24" i="127"/>
  <c r="FU24" i="127"/>
  <c r="FI24" i="127"/>
  <c r="FZ24" i="127"/>
  <c r="HH24" i="127"/>
  <c r="GI24" i="127"/>
  <c r="EO24" i="127"/>
  <c r="IA24" i="127"/>
  <c r="GT24" i="127"/>
  <c r="FH24" i="127"/>
  <c r="ID24" i="127"/>
  <c r="GE24" i="127"/>
  <c r="EM24" i="127"/>
  <c r="HB24" i="127"/>
  <c r="EL24" i="127"/>
  <c r="DV24" i="127"/>
  <c r="HJ24" i="127"/>
  <c r="FM24" i="127"/>
  <c r="HK24" i="127"/>
  <c r="FO24" i="127"/>
  <c r="EQ24" i="127"/>
  <c r="GD24" i="127"/>
  <c r="GA24" i="127"/>
  <c r="FQ24" i="127"/>
  <c r="EI24" i="127"/>
  <c r="FB24" i="127"/>
  <c r="FP24" i="127"/>
  <c r="FL24" i="127"/>
  <c r="GY24" i="127"/>
  <c r="FD24" i="127"/>
  <c r="ES24" i="127"/>
  <c r="GG24" i="127"/>
  <c r="GV24" i="127"/>
  <c r="HG24" i="127"/>
  <c r="HR24" i="127"/>
  <c r="HS24" i="127"/>
  <c r="HX24" i="127"/>
  <c r="HW24" i="127"/>
  <c r="IF24" i="127"/>
  <c r="FS24" i="127"/>
  <c r="GL24" i="127"/>
  <c r="HV24" i="127"/>
  <c r="IE24" i="127"/>
  <c r="FY24" i="127"/>
  <c r="HF24" i="127"/>
  <c r="GJ24" i="127"/>
  <c r="FX24" i="127"/>
  <c r="FV24" i="127"/>
  <c r="GX24" i="127"/>
  <c r="HL24" i="127"/>
  <c r="DY24" i="127"/>
  <c r="FR24" i="127"/>
  <c r="GF24" i="127"/>
  <c r="GC24" i="127"/>
  <c r="EZ24" i="127"/>
  <c r="GB24" i="127"/>
  <c r="EC24" i="127"/>
  <c r="HQ24" i="127"/>
  <c r="B11" i="127" a="1"/>
  <c r="C42" i="87" l="1"/>
  <c r="C159" i="87" s="1"/>
  <c r="C47" i="87"/>
  <c r="C157" i="87"/>
  <c r="B11" i="127"/>
  <c r="BQ11" i="127" s="1"/>
  <c r="I61" i="100"/>
  <c r="I95" i="115"/>
  <c r="I97" i="115" s="1"/>
  <c r="I98" i="115" s="1"/>
  <c r="I63" i="87"/>
  <c r="F13" i="97"/>
  <c r="I43" i="87"/>
  <c r="I113" i="87"/>
  <c r="I114" i="87" s="1"/>
  <c r="I129" i="87"/>
  <c r="DB10" i="127"/>
  <c r="ET10" i="127"/>
  <c r="GV10" i="127"/>
  <c r="FW10" i="127"/>
  <c r="AQ10" i="127"/>
  <c r="EO10" i="127"/>
  <c r="FS10" i="127"/>
  <c r="N10" i="127"/>
  <c r="HW10" i="127"/>
  <c r="GM10" i="127"/>
  <c r="AL10" i="127"/>
  <c r="AH10" i="127"/>
  <c r="ES10" i="127"/>
  <c r="EE10" i="127"/>
  <c r="FX10" i="127"/>
  <c r="AG10" i="127"/>
  <c r="IC10" i="127"/>
  <c r="CN10" i="127"/>
  <c r="GI10" i="127"/>
  <c r="AB10" i="127"/>
  <c r="GS10" i="127"/>
  <c r="EB10" i="127"/>
  <c r="P10" i="127"/>
  <c r="CI10" i="127"/>
  <c r="BX10" i="127"/>
  <c r="EH10" i="127"/>
  <c r="GA10" i="127"/>
  <c r="GQ10" i="127"/>
  <c r="FU10" i="127"/>
  <c r="DC10" i="127"/>
  <c r="BF10" i="127"/>
  <c r="Q10" i="127"/>
  <c r="DU10" i="127"/>
  <c r="S10" i="127"/>
  <c r="BJ10" i="127"/>
  <c r="CB10" i="127"/>
  <c r="FT10" i="127"/>
  <c r="HC10" i="127"/>
  <c r="AO10" i="127"/>
  <c r="FV10" i="127"/>
  <c r="DI10" i="127"/>
  <c r="FR10" i="127"/>
  <c r="HA10" i="127"/>
  <c r="FD10" i="127"/>
  <c r="O10" i="127"/>
  <c r="BZ10" i="127"/>
  <c r="BC10" i="127"/>
  <c r="HS10" i="127"/>
  <c r="CP10" i="127"/>
  <c r="EL10" i="127"/>
  <c r="CK10" i="127"/>
  <c r="GO10" i="127"/>
  <c r="CG10" i="127"/>
  <c r="R10" i="127"/>
  <c r="CH10" i="127"/>
  <c r="FP10" i="127"/>
  <c r="GK10" i="127"/>
  <c r="HZ10" i="127"/>
  <c r="ER10" i="127"/>
  <c r="GR10" i="127"/>
  <c r="AM10" i="127"/>
  <c r="AF10" i="127"/>
  <c r="FY10" i="127"/>
  <c r="GY10" i="127"/>
  <c r="HR10" i="127"/>
  <c r="HN10" i="127"/>
  <c r="CZ10" i="127"/>
  <c r="BD10" i="127"/>
  <c r="DE10" i="127"/>
  <c r="AA10" i="127"/>
  <c r="CV10" i="127"/>
  <c r="X10" i="127"/>
  <c r="FC10" i="127"/>
  <c r="CJ10" i="127"/>
  <c r="DS10" i="127"/>
  <c r="AE10" i="127"/>
  <c r="DD10" i="127"/>
  <c r="DQ10" i="127"/>
  <c r="AV10" i="127"/>
  <c r="BP10" i="127"/>
  <c r="HT10" i="127"/>
  <c r="AU10" i="127"/>
  <c r="HQ10" i="127"/>
  <c r="DO10" i="127"/>
  <c r="GD10" i="127"/>
  <c r="BL10" i="127"/>
  <c r="CT10" i="127"/>
  <c r="EP10" i="127"/>
  <c r="FL10" i="127"/>
  <c r="DZ10" i="127"/>
  <c r="BS10" i="127"/>
  <c r="GZ10" i="127"/>
  <c r="HG10" i="127"/>
  <c r="FN10" i="127"/>
  <c r="HI10" i="127"/>
  <c r="EX10" i="127"/>
  <c r="AJ10" i="127"/>
  <c r="Y10" i="127"/>
  <c r="BH10" i="127"/>
  <c r="EM10" i="127"/>
  <c r="AD10" i="127"/>
  <c r="AT10" i="127"/>
  <c r="IF10" i="127"/>
  <c r="DM10" i="127"/>
  <c r="CW10" i="127"/>
  <c r="DJ10" i="127"/>
  <c r="DG10" i="127"/>
  <c r="BR10" i="127"/>
  <c r="AX10" i="127"/>
  <c r="BG10" i="127"/>
  <c r="DP10" i="127"/>
  <c r="AS10" i="127"/>
  <c r="CO10" i="127"/>
  <c r="CS10" i="127"/>
  <c r="AY10" i="127"/>
  <c r="FF10" i="127"/>
  <c r="FZ10" i="127"/>
  <c r="DV10" i="127"/>
  <c r="CC10" i="127"/>
  <c r="T10" i="127"/>
  <c r="BK10" i="127"/>
  <c r="AR10" i="127"/>
  <c r="EV10" i="127"/>
  <c r="GH10" i="127"/>
  <c r="GC10" i="127"/>
  <c r="FH10" i="127"/>
  <c r="GJ10" i="127"/>
  <c r="IE10" i="127"/>
  <c r="FM10" i="127"/>
  <c r="EU10" i="127"/>
  <c r="FQ10" i="127"/>
  <c r="EF10" i="127"/>
  <c r="BV10" i="127"/>
  <c r="FJ10" i="127"/>
  <c r="BB10" i="127"/>
  <c r="CQ10" i="127"/>
  <c r="CE10" i="127"/>
  <c r="EJ10" i="127"/>
  <c r="AZ10" i="127"/>
  <c r="EI10" i="127"/>
  <c r="GB10" i="127"/>
  <c r="FB10" i="127"/>
  <c r="GE10" i="127"/>
  <c r="BT10" i="127"/>
  <c r="FI10" i="127"/>
  <c r="HE10" i="127"/>
  <c r="CL10" i="127"/>
  <c r="DW10" i="127"/>
  <c r="HU10" i="127"/>
  <c r="IH10" i="127"/>
  <c r="BI10" i="127"/>
  <c r="BU10" i="127"/>
  <c r="CD10" i="127"/>
  <c r="GG10" i="127"/>
  <c r="HF10" i="127"/>
  <c r="BQ10" i="127"/>
  <c r="EG10" i="127"/>
  <c r="HY10" i="127"/>
  <c r="BO10" i="127"/>
  <c r="BM10" i="127"/>
  <c r="HJ10" i="127"/>
  <c r="ED10" i="127"/>
  <c r="BW10" i="127"/>
  <c r="DY10" i="127"/>
  <c r="EN10" i="127"/>
  <c r="EC10" i="127"/>
  <c r="U10" i="127"/>
  <c r="FO10" i="127"/>
  <c r="W10" i="127"/>
  <c r="HM10" i="127"/>
  <c r="IA10" i="127"/>
  <c r="HK10" i="127"/>
  <c r="EY10" i="127"/>
  <c r="FA10" i="127"/>
  <c r="CF10" i="127"/>
  <c r="BE10" i="127"/>
  <c r="AI10" i="127"/>
  <c r="GW10" i="127"/>
  <c r="IG10" i="127"/>
  <c r="DT10" i="127"/>
  <c r="HX10" i="127"/>
  <c r="GF10" i="127"/>
  <c r="GU10" i="127"/>
  <c r="HP10" i="127"/>
  <c r="GX10" i="127"/>
  <c r="DK10" i="127"/>
  <c r="EZ10" i="127"/>
  <c r="EQ10" i="127"/>
  <c r="AK10" i="127"/>
  <c r="AW10" i="127"/>
  <c r="DA10" i="127"/>
  <c r="CY10" i="127"/>
  <c r="EK10" i="127"/>
  <c r="HL10" i="127"/>
  <c r="EA10" i="127"/>
  <c r="DH10" i="127"/>
  <c r="BY10" i="127"/>
  <c r="V10" i="127"/>
  <c r="ID10" i="127"/>
  <c r="HD10" i="127"/>
  <c r="FG10" i="127"/>
  <c r="FE10" i="127"/>
  <c r="HO10" i="127"/>
  <c r="HB10" i="127"/>
  <c r="BA10" i="127"/>
  <c r="CA10" i="127"/>
  <c r="DL10" i="127"/>
  <c r="BN10" i="127"/>
  <c r="DX10" i="127"/>
  <c r="HV10" i="127"/>
  <c r="AN10" i="127"/>
  <c r="AP10" i="127"/>
  <c r="FK10" i="127"/>
  <c r="CX10" i="127"/>
  <c r="AC10" i="127"/>
  <c r="Z10" i="127"/>
  <c r="DN10" i="127"/>
  <c r="GP10" i="127"/>
  <c r="M10" i="127"/>
  <c r="CM10" i="127"/>
  <c r="EW10" i="127"/>
  <c r="GL10" i="127"/>
  <c r="DR10" i="127"/>
  <c r="IB10" i="127"/>
  <c r="GT10" i="127"/>
  <c r="CR10" i="127"/>
  <c r="CU10" i="127"/>
  <c r="GN10" i="127"/>
  <c r="DF10" i="127"/>
  <c r="HH10" i="127"/>
  <c r="L10" i="127"/>
  <c r="K10" i="127"/>
  <c r="J10" i="127"/>
  <c r="I10" i="127"/>
  <c r="H10" i="127"/>
  <c r="G10" i="127"/>
  <c r="F10" i="127"/>
  <c r="E10" i="127"/>
  <c r="B23" i="127" a="1"/>
  <c r="BQ8" i="127" l="1"/>
  <c r="C156" i="87"/>
  <c r="C50" i="87"/>
  <c r="B23" i="127"/>
  <c r="FH23" i="127" s="1"/>
  <c r="I127" i="87"/>
  <c r="I166" i="87"/>
  <c r="I62" i="100"/>
  <c r="I63" i="100"/>
  <c r="I128" i="87"/>
  <c r="C14" i="97"/>
  <c r="I100" i="115"/>
  <c r="CF11" i="127"/>
  <c r="CF8" i="127" s="1"/>
  <c r="CX11" i="127"/>
  <c r="CX8" i="127" s="1"/>
  <c r="BU11" i="127"/>
  <c r="BU8" i="127" s="1"/>
  <c r="GE11" i="127"/>
  <c r="FZ11" i="127"/>
  <c r="GM11" i="127"/>
  <c r="FQ11" i="127"/>
  <c r="AX11" i="127"/>
  <c r="AX8" i="127" s="1"/>
  <c r="EB11" i="127"/>
  <c r="HL11" i="127"/>
  <c r="GS11" i="127"/>
  <c r="GC11" i="127"/>
  <c r="HN11" i="127"/>
  <c r="AQ11" i="127"/>
  <c r="AQ8" i="127" s="1"/>
  <c r="HX11" i="127"/>
  <c r="T11" i="127"/>
  <c r="T8" i="127" s="1"/>
  <c r="BZ11" i="127"/>
  <c r="BZ8" i="127" s="1"/>
  <c r="AH11" i="127"/>
  <c r="AH8" i="127" s="1"/>
  <c r="V11" i="127"/>
  <c r="V8" i="127" s="1"/>
  <c r="EZ11" i="127"/>
  <c r="BC11" i="127"/>
  <c r="BC8" i="127" s="1"/>
  <c r="CE11" i="127"/>
  <c r="CE8" i="127" s="1"/>
  <c r="BE11" i="127"/>
  <c r="BE8" i="127" s="1"/>
  <c r="CJ11" i="127"/>
  <c r="CJ8" i="127" s="1"/>
  <c r="FV11" i="127"/>
  <c r="ED11" i="127"/>
  <c r="GT11" i="127"/>
  <c r="AJ11" i="127"/>
  <c r="AJ8" i="127" s="1"/>
  <c r="FP11" i="127"/>
  <c r="BK11" i="127"/>
  <c r="BK8" i="127" s="1"/>
  <c r="AV11" i="127"/>
  <c r="AV8" i="127" s="1"/>
  <c r="IG11" i="127"/>
  <c r="DS11" i="127"/>
  <c r="FK11" i="127"/>
  <c r="DY11" i="127"/>
  <c r="EL11" i="127"/>
  <c r="ET11" i="127"/>
  <c r="CM11" i="127"/>
  <c r="CM8" i="127" s="1"/>
  <c r="EU11" i="127"/>
  <c r="AP11" i="127"/>
  <c r="AP8" i="127" s="1"/>
  <c r="HJ11" i="127"/>
  <c r="HG11" i="127"/>
  <c r="BF11" i="127"/>
  <c r="BF8" i="127" s="1"/>
  <c r="FN11" i="127"/>
  <c r="EI11" i="127"/>
  <c r="BV11" i="127"/>
  <c r="BV8" i="127" s="1"/>
  <c r="BT11" i="127"/>
  <c r="BT8" i="127" s="1"/>
  <c r="EC11" i="127"/>
  <c r="HE11" i="127"/>
  <c r="DJ11" i="127"/>
  <c r="DJ8" i="127" s="1"/>
  <c r="BD11" i="127"/>
  <c r="BD8" i="127" s="1"/>
  <c r="DE11" i="127"/>
  <c r="DE8" i="127" s="1"/>
  <c r="GU11" i="127"/>
  <c r="EX11" i="127"/>
  <c r="FX11" i="127"/>
  <c r="DP11" i="127"/>
  <c r="DP8" i="127" s="1"/>
  <c r="CT11" i="127"/>
  <c r="CT8" i="127" s="1"/>
  <c r="FY11" i="127"/>
  <c r="BA11" i="127"/>
  <c r="BA8" i="127" s="1"/>
  <c r="GO11" i="127"/>
  <c r="HA11" i="127"/>
  <c r="BH11" i="127"/>
  <c r="BH8" i="127" s="1"/>
  <c r="FC11" i="127"/>
  <c r="GQ11" i="127"/>
  <c r="J11" i="127"/>
  <c r="J8" i="127" s="1"/>
  <c r="CC11" i="127"/>
  <c r="CC8" i="127" s="1"/>
  <c r="EK11" i="127"/>
  <c r="DA11" i="127"/>
  <c r="DA8" i="127" s="1"/>
  <c r="N11" i="127"/>
  <c r="N8" i="127" s="1"/>
  <c r="FM11" i="127"/>
  <c r="F11" i="127"/>
  <c r="F8" i="127" s="1"/>
  <c r="HZ11" i="127"/>
  <c r="HR11" i="127"/>
  <c r="HK11" i="127"/>
  <c r="CU11" i="127"/>
  <c r="CU8" i="127" s="1"/>
  <c r="AT11" i="127"/>
  <c r="AT8" i="127" s="1"/>
  <c r="GI11" i="127"/>
  <c r="GP11" i="127"/>
  <c r="BI11" i="127"/>
  <c r="BI8" i="127" s="1"/>
  <c r="AC11" i="127"/>
  <c r="AC8" i="127" s="1"/>
  <c r="DR11" i="127"/>
  <c r="DR8" i="127" s="1"/>
  <c r="CH11" i="127"/>
  <c r="CH8" i="127" s="1"/>
  <c r="HT11" i="127"/>
  <c r="EQ11" i="127"/>
  <c r="FS11" i="127"/>
  <c r="FT11" i="127"/>
  <c r="GL11" i="127"/>
  <c r="GJ11" i="127"/>
  <c r="HO11" i="127"/>
  <c r="AU11" i="127"/>
  <c r="AU8" i="127" s="1"/>
  <c r="L11" i="127"/>
  <c r="L8" i="127" s="1"/>
  <c r="EJ11" i="127"/>
  <c r="FE11" i="127"/>
  <c r="X11" i="127"/>
  <c r="X8" i="127" s="1"/>
  <c r="BX11" i="127"/>
  <c r="BX8" i="127" s="1"/>
  <c r="CO11" i="127"/>
  <c r="CO8" i="127" s="1"/>
  <c r="FO11" i="127"/>
  <c r="Q11" i="127"/>
  <c r="Q8" i="127" s="1"/>
  <c r="DG11" i="127"/>
  <c r="DG8" i="127" s="1"/>
  <c r="DO11" i="127"/>
  <c r="DO8" i="127" s="1"/>
  <c r="Y11" i="127"/>
  <c r="Y8" i="127" s="1"/>
  <c r="DF11" i="127"/>
  <c r="DF8" i="127" s="1"/>
  <c r="HU11" i="127"/>
  <c r="FB11" i="127"/>
  <c r="AG11" i="127"/>
  <c r="AG8" i="127" s="1"/>
  <c r="GW11" i="127"/>
  <c r="R11" i="127"/>
  <c r="R8" i="127" s="1"/>
  <c r="CI11" i="127"/>
  <c r="CI8" i="127" s="1"/>
  <c r="DC11" i="127"/>
  <c r="DC8" i="127" s="1"/>
  <c r="AY11" i="127"/>
  <c r="AY8" i="127" s="1"/>
  <c r="AK11" i="127"/>
  <c r="AK8" i="127" s="1"/>
  <c r="BB11" i="127"/>
  <c r="BB8" i="127" s="1"/>
  <c r="DZ11" i="127"/>
  <c r="AS11" i="127"/>
  <c r="AS8" i="127" s="1"/>
  <c r="FD11" i="127"/>
  <c r="AZ11" i="127"/>
  <c r="AZ8" i="127" s="1"/>
  <c r="K11" i="127"/>
  <c r="K8" i="127" s="1"/>
  <c r="FR11" i="127"/>
  <c r="BL11" i="127"/>
  <c r="BL8" i="127" s="1"/>
  <c r="HS11" i="127"/>
  <c r="HV11" i="127"/>
  <c r="DT11" i="127"/>
  <c r="E11" i="127"/>
  <c r="E8" i="127" s="1"/>
  <c r="DL11" i="127"/>
  <c r="DL8" i="127" s="1"/>
  <c r="FJ11" i="127"/>
  <c r="FF11" i="127"/>
  <c r="EW11" i="127"/>
  <c r="GX11" i="127"/>
  <c r="DW11" i="127"/>
  <c r="BO11" i="127"/>
  <c r="BO8" i="127" s="1"/>
  <c r="BW11" i="127"/>
  <c r="BW8" i="127" s="1"/>
  <c r="AE11" i="127"/>
  <c r="AE8" i="127" s="1"/>
  <c r="EP11" i="127"/>
  <c r="FI11" i="127"/>
  <c r="GY11" i="127"/>
  <c r="CZ11" i="127"/>
  <c r="CZ8" i="127" s="1"/>
  <c r="CK11" i="127"/>
  <c r="CK8" i="127" s="1"/>
  <c r="S11" i="127"/>
  <c r="S8" i="127" s="1"/>
  <c r="EF11" i="127"/>
  <c r="BY11" i="127"/>
  <c r="BY8" i="127" s="1"/>
  <c r="GG11" i="127"/>
  <c r="DB11" i="127"/>
  <c r="DB8" i="127" s="1"/>
  <c r="GH11" i="127"/>
  <c r="AR11" i="127"/>
  <c r="AR8" i="127" s="1"/>
  <c r="AF11" i="127"/>
  <c r="AF8" i="127" s="1"/>
  <c r="IC11" i="127"/>
  <c r="BN11" i="127"/>
  <c r="BN8" i="127" s="1"/>
  <c r="CA11" i="127"/>
  <c r="CA8" i="127" s="1"/>
  <c r="FA11" i="127"/>
  <c r="CG11" i="127"/>
  <c r="CG8" i="127" s="1"/>
  <c r="BS11" i="127"/>
  <c r="BS8" i="127" s="1"/>
  <c r="EA11" i="127"/>
  <c r="EM11" i="127"/>
  <c r="AM11" i="127"/>
  <c r="AM8" i="127" s="1"/>
  <c r="EE11" i="127"/>
  <c r="G11" i="127"/>
  <c r="G8" i="127" s="1"/>
  <c r="FL11" i="127"/>
  <c r="HW11" i="127"/>
  <c r="Z11" i="127"/>
  <c r="Z8" i="127" s="1"/>
  <c r="GZ11" i="127"/>
  <c r="CY11" i="127"/>
  <c r="CY8" i="127" s="1"/>
  <c r="I11" i="127"/>
  <c r="I8" i="127" s="1"/>
  <c r="AN11" i="127"/>
  <c r="AN8" i="127" s="1"/>
  <c r="HC11" i="127"/>
  <c r="DI11" i="127"/>
  <c r="DI8" i="127" s="1"/>
  <c r="GN11" i="127"/>
  <c r="GD11" i="127"/>
  <c r="IF11" i="127"/>
  <c r="DQ11" i="127"/>
  <c r="DQ8" i="127" s="1"/>
  <c r="ES11" i="127"/>
  <c r="GF11" i="127"/>
  <c r="DK11" i="127"/>
  <c r="DK8" i="127" s="1"/>
  <c r="BG11" i="127"/>
  <c r="BG8" i="127" s="1"/>
  <c r="HD11" i="127"/>
  <c r="AD11" i="127"/>
  <c r="AD8" i="127" s="1"/>
  <c r="AL11" i="127"/>
  <c r="AL8" i="127" s="1"/>
  <c r="AA11" i="127"/>
  <c r="AA8" i="127" s="1"/>
  <c r="HI11" i="127"/>
  <c r="FU11" i="127"/>
  <c r="FG11" i="127"/>
  <c r="CN11" i="127"/>
  <c r="CN8" i="127" s="1"/>
  <c r="HQ11" i="127"/>
  <c r="EO11" i="127"/>
  <c r="CP11" i="127"/>
  <c r="CP8" i="127" s="1"/>
  <c r="IA11" i="127"/>
  <c r="EH11" i="127"/>
  <c r="H11" i="127"/>
  <c r="H8" i="127" s="1"/>
  <c r="HB11" i="127"/>
  <c r="IB11" i="127"/>
  <c r="FH11" i="127"/>
  <c r="W11" i="127"/>
  <c r="W8" i="127" s="1"/>
  <c r="GK11" i="127"/>
  <c r="HY11" i="127"/>
  <c r="O11" i="127"/>
  <c r="O8" i="127" s="1"/>
  <c r="CL11" i="127"/>
  <c r="CL8" i="127" s="1"/>
  <c r="P11" i="127"/>
  <c r="P8" i="127" s="1"/>
  <c r="GA11" i="127"/>
  <c r="ER11" i="127"/>
  <c r="U11" i="127"/>
  <c r="U8" i="127" s="1"/>
  <c r="DX11" i="127"/>
  <c r="BP11" i="127"/>
  <c r="BP8" i="127" s="1"/>
  <c r="CW11" i="127"/>
  <c r="CW8" i="127" s="1"/>
  <c r="AO11" i="127"/>
  <c r="AO8" i="127" s="1"/>
  <c r="DH11" i="127"/>
  <c r="DH8" i="127" s="1"/>
  <c r="GR11" i="127"/>
  <c r="EG11" i="127"/>
  <c r="EV11" i="127"/>
  <c r="DD11" i="127"/>
  <c r="DD8" i="127" s="1"/>
  <c r="ID11" i="127"/>
  <c r="CS11" i="127"/>
  <c r="CS8" i="127" s="1"/>
  <c r="DN11" i="127"/>
  <c r="DN8" i="127" s="1"/>
  <c r="CR11" i="127"/>
  <c r="CR8" i="127" s="1"/>
  <c r="BM11" i="127"/>
  <c r="BM8" i="127" s="1"/>
  <c r="EY11" i="127"/>
  <c r="HF11" i="127"/>
  <c r="AI11" i="127"/>
  <c r="AI8" i="127" s="1"/>
  <c r="CB11" i="127"/>
  <c r="CB8" i="127" s="1"/>
  <c r="CV11" i="127"/>
  <c r="CV8" i="127" s="1"/>
  <c r="IH11" i="127"/>
  <c r="AW11" i="127"/>
  <c r="AW8" i="127" s="1"/>
  <c r="DV11" i="127"/>
  <c r="BJ11" i="127"/>
  <c r="BJ8" i="127" s="1"/>
  <c r="EN11" i="127"/>
  <c r="M11" i="127"/>
  <c r="M8" i="127" s="1"/>
  <c r="HH11" i="127"/>
  <c r="CQ11" i="127"/>
  <c r="CQ8" i="127" s="1"/>
  <c r="DM11" i="127"/>
  <c r="DM8" i="127" s="1"/>
  <c r="FW11" i="127"/>
  <c r="BR11" i="127"/>
  <c r="BR8" i="127" s="1"/>
  <c r="DU11" i="127"/>
  <c r="IE11" i="127"/>
  <c r="GV11" i="127"/>
  <c r="HP11" i="127"/>
  <c r="GB11" i="127"/>
  <c r="HM11" i="127"/>
  <c r="CD11" i="127"/>
  <c r="CD8" i="127" s="1"/>
  <c r="AB11" i="127"/>
  <c r="AB8" i="127" s="1"/>
  <c r="B21" i="127" a="1"/>
  <c r="AA42" i="87" l="1"/>
  <c r="AA159" i="87" s="1"/>
  <c r="Z42" i="87"/>
  <c r="Z159" i="87" s="1"/>
  <c r="AF42" i="87"/>
  <c r="AF159" i="87" s="1"/>
  <c r="M42" i="87"/>
  <c r="M159" i="87" s="1"/>
  <c r="BB42" i="87"/>
  <c r="BB159" i="87" s="1"/>
  <c r="CQ42" i="87"/>
  <c r="CQ159" i="87" s="1"/>
  <c r="AK42" i="87"/>
  <c r="AK159" i="87" s="1"/>
  <c r="AY42" i="87"/>
  <c r="AY159" i="87" s="1"/>
  <c r="CZ42" i="87"/>
  <c r="CZ159" i="87" s="1"/>
  <c r="AW42" i="87"/>
  <c r="AW159" i="87" s="1"/>
  <c r="DM42" i="87"/>
  <c r="DM159" i="87" s="1"/>
  <c r="G42" i="87"/>
  <c r="G159" i="87" s="1"/>
  <c r="BR42" i="87"/>
  <c r="BR159" i="87" s="1"/>
  <c r="BE42" i="87"/>
  <c r="BE159" i="87" s="1"/>
  <c r="BI42" i="87"/>
  <c r="BI159" i="87" s="1"/>
  <c r="R42" i="87"/>
  <c r="R159" i="87" s="1"/>
  <c r="DE42" i="87"/>
  <c r="DE159" i="87" s="1"/>
  <c r="CB42" i="87"/>
  <c r="CB159" i="87" s="1"/>
  <c r="CX42" i="87"/>
  <c r="CX159" i="87" s="1"/>
  <c r="I42" i="87"/>
  <c r="I159" i="87" s="1"/>
  <c r="O42" i="87"/>
  <c r="O159" i="87" s="1"/>
  <c r="CY42" i="87"/>
  <c r="CY159" i="87" s="1"/>
  <c r="DN42" i="87"/>
  <c r="DN159" i="87" s="1"/>
  <c r="Y42" i="87"/>
  <c r="Y159" i="87" s="1"/>
  <c r="CT42" i="87"/>
  <c r="CT159" i="87" s="1"/>
  <c r="BC42" i="87"/>
  <c r="BC159" i="87" s="1"/>
  <c r="N42" i="87"/>
  <c r="N159" i="87" s="1"/>
  <c r="P42" i="87"/>
  <c r="P159" i="87" s="1"/>
  <c r="BG42" i="87"/>
  <c r="BG159" i="87" s="1"/>
  <c r="DI42" i="87"/>
  <c r="DI159" i="87" s="1"/>
  <c r="CL42" i="87"/>
  <c r="CL159" i="87" s="1"/>
  <c r="AP42" i="87"/>
  <c r="AP159" i="87" s="1"/>
  <c r="CW42" i="87"/>
  <c r="CW159" i="87" s="1"/>
  <c r="BP42" i="87"/>
  <c r="BP159" i="87" s="1"/>
  <c r="BQ42" i="87"/>
  <c r="BQ159" i="87" s="1"/>
  <c r="CA42" i="87"/>
  <c r="CA159" i="87" s="1"/>
  <c r="CM42" i="87"/>
  <c r="CM159" i="87" s="1"/>
  <c r="DP42" i="87"/>
  <c r="DP159" i="87" s="1"/>
  <c r="AE42" i="87"/>
  <c r="AE159" i="87" s="1"/>
  <c r="DB42" i="87"/>
  <c r="DB159" i="87" s="1"/>
  <c r="CE42" i="87"/>
  <c r="CE159" i="87" s="1"/>
  <c r="DO42" i="87"/>
  <c r="DO159" i="87" s="1"/>
  <c r="AM42" i="87"/>
  <c r="AM159" i="87" s="1"/>
  <c r="U42" i="87"/>
  <c r="U159" i="87" s="1"/>
  <c r="CR42" i="87"/>
  <c r="CR159" i="87" s="1"/>
  <c r="BJ42" i="87"/>
  <c r="BJ159" i="87" s="1"/>
  <c r="CJ42" i="87"/>
  <c r="CJ159" i="87" s="1"/>
  <c r="DC42" i="87"/>
  <c r="DC159" i="87" s="1"/>
  <c r="AS42" i="87"/>
  <c r="AS159" i="87" s="1"/>
  <c r="S42" i="87"/>
  <c r="S159" i="87" s="1"/>
  <c r="DF42" i="87"/>
  <c r="DF159" i="87" s="1"/>
  <c r="AX42" i="87"/>
  <c r="AX159" i="87" s="1"/>
  <c r="AH42" i="87"/>
  <c r="AH159" i="87" s="1"/>
  <c r="DG42" i="87"/>
  <c r="DG159" i="87" s="1"/>
  <c r="F42" i="87"/>
  <c r="F159" i="87" s="1"/>
  <c r="AQ42" i="87"/>
  <c r="AQ159" i="87" s="1"/>
  <c r="AD42" i="87"/>
  <c r="AD159" i="87" s="1"/>
  <c r="CH42" i="87"/>
  <c r="CH159" i="87" s="1"/>
  <c r="CN42" i="87"/>
  <c r="CN159" i="87" s="1"/>
  <c r="CI42" i="87"/>
  <c r="CI159" i="87" s="1"/>
  <c r="BL42" i="87"/>
  <c r="BL159" i="87" s="1"/>
  <c r="J42" i="87"/>
  <c r="J159" i="87" s="1"/>
  <c r="L42" i="87"/>
  <c r="L159" i="87" s="1"/>
  <c r="BX42" i="87"/>
  <c r="BX159" i="87" s="1"/>
  <c r="AB42" i="87"/>
  <c r="AB159" i="87" s="1"/>
  <c r="T42" i="87"/>
  <c r="T159" i="87" s="1"/>
  <c r="BH42" i="87"/>
  <c r="BH159" i="87" s="1"/>
  <c r="AU42" i="87"/>
  <c r="AU159" i="87" s="1"/>
  <c r="H42" i="87"/>
  <c r="H159" i="87" s="1"/>
  <c r="AT42" i="87"/>
  <c r="AT159" i="87" s="1"/>
  <c r="AG42" i="87"/>
  <c r="AG159" i="87" s="1"/>
  <c r="X42" i="87"/>
  <c r="X159" i="87" s="1"/>
  <c r="DJ42" i="87"/>
  <c r="DJ159" i="87" s="1"/>
  <c r="BA42" i="87"/>
  <c r="BA159" i="87" s="1"/>
  <c r="AO42" i="87"/>
  <c r="AO159" i="87" s="1"/>
  <c r="CK42" i="87"/>
  <c r="CK159" i="87" s="1"/>
  <c r="D42" i="87"/>
  <c r="D159" i="87" s="1"/>
  <c r="D157" i="87" s="1"/>
  <c r="AN42" i="87"/>
  <c r="AN159" i="87" s="1"/>
  <c r="BV42" i="87"/>
  <c r="BV159" i="87" s="1"/>
  <c r="Q42" i="87"/>
  <c r="Q159" i="87" s="1"/>
  <c r="BW42" i="87"/>
  <c r="BW159" i="87" s="1"/>
  <c r="E42" i="87"/>
  <c r="E159" i="87" s="1"/>
  <c r="AZ42" i="87"/>
  <c r="AZ159" i="87" s="1"/>
  <c r="BS42" i="87"/>
  <c r="BS159" i="87" s="1"/>
  <c r="BD42" i="87"/>
  <c r="BD159" i="87" s="1"/>
  <c r="BO42" i="87"/>
  <c r="BO159" i="87" s="1"/>
  <c r="DH42" i="87"/>
  <c r="DH159" i="87" s="1"/>
  <c r="DQ42" i="87"/>
  <c r="DQ159" i="87" s="1"/>
  <c r="CS42" i="87"/>
  <c r="CS159" i="87" s="1"/>
  <c r="CC42" i="87"/>
  <c r="CC159" i="87" s="1"/>
  <c r="AC42" i="87"/>
  <c r="AC159" i="87" s="1"/>
  <c r="K42" i="87"/>
  <c r="K159" i="87" s="1"/>
  <c r="CF42" i="87"/>
  <c r="CF159" i="87" s="1"/>
  <c r="AR42" i="87"/>
  <c r="AR159" i="87" s="1"/>
  <c r="BF42" i="87"/>
  <c r="BF159" i="87" s="1"/>
  <c r="BY42" i="87"/>
  <c r="BY159" i="87" s="1"/>
  <c r="AV42" i="87"/>
  <c r="AV159" i="87" s="1"/>
  <c r="CO42" i="87"/>
  <c r="CO159" i="87" s="1"/>
  <c r="BZ42" i="87"/>
  <c r="BZ159" i="87" s="1"/>
  <c r="DK42" i="87"/>
  <c r="DK159" i="87" s="1"/>
  <c r="DD42" i="87"/>
  <c r="DD159" i="87" s="1"/>
  <c r="AI42" i="87"/>
  <c r="AI159" i="87" s="1"/>
  <c r="BM42" i="87"/>
  <c r="BM159" i="87" s="1"/>
  <c r="AJ42" i="87"/>
  <c r="AJ159" i="87" s="1"/>
  <c r="BT42" i="87"/>
  <c r="BT159" i="87" s="1"/>
  <c r="CU42" i="87"/>
  <c r="CU159" i="87" s="1"/>
  <c r="DL42" i="87"/>
  <c r="DL159" i="87" s="1"/>
  <c r="V42" i="87"/>
  <c r="V159" i="87" s="1"/>
  <c r="BK42" i="87"/>
  <c r="BK159" i="87" s="1"/>
  <c r="CP42" i="87"/>
  <c r="CP159" i="87" s="1"/>
  <c r="CV42" i="87"/>
  <c r="CV159" i="87" s="1"/>
  <c r="AL42" i="87"/>
  <c r="AL159" i="87" s="1"/>
  <c r="DA42" i="87"/>
  <c r="DA159" i="87" s="1"/>
  <c r="BN42" i="87"/>
  <c r="BN159" i="87" s="1"/>
  <c r="W42" i="87"/>
  <c r="W159" i="87" s="1"/>
  <c r="CG42" i="87"/>
  <c r="CG159" i="87" s="1"/>
  <c r="BU42" i="87"/>
  <c r="BU159" i="87" s="1"/>
  <c r="CD42" i="87"/>
  <c r="CD159" i="87" s="1"/>
  <c r="C52" i="87"/>
  <c r="C51" i="87"/>
  <c r="B21" i="127"/>
  <c r="FU21" i="127" s="1"/>
  <c r="I164" i="87"/>
  <c r="I60" i="100"/>
  <c r="I65" i="100" s="1"/>
  <c r="I97" i="100" s="1"/>
  <c r="I98" i="100" s="1"/>
  <c r="J45" i="87"/>
  <c r="J56" i="100"/>
  <c r="J58" i="100" s="1"/>
  <c r="D14" i="97"/>
  <c r="E14" i="97" s="1"/>
  <c r="HM23" i="127"/>
  <c r="GO23" i="127"/>
  <c r="IG23" i="127"/>
  <c r="EJ23" i="127"/>
  <c r="FP23" i="127"/>
  <c r="HG23" i="127"/>
  <c r="HJ23" i="127"/>
  <c r="FR23" i="127"/>
  <c r="FF23" i="127"/>
  <c r="HO23" i="127"/>
  <c r="FS23" i="127"/>
  <c r="FX23" i="127"/>
  <c r="IB23" i="127"/>
  <c r="EE23" i="127"/>
  <c r="IF23" i="127"/>
  <c r="HV23" i="127"/>
  <c r="FL23" i="127"/>
  <c r="EM23" i="127"/>
  <c r="GQ23" i="127"/>
  <c r="HN23" i="127"/>
  <c r="DY23" i="127"/>
  <c r="FC23" i="127"/>
  <c r="GP23" i="127"/>
  <c r="ET23" i="127"/>
  <c r="HP23" i="127"/>
  <c r="EL23" i="127"/>
  <c r="HK23" i="127"/>
  <c r="GV23" i="127"/>
  <c r="EG23" i="127"/>
  <c r="GE23" i="127"/>
  <c r="ES23" i="127"/>
  <c r="EO23" i="127"/>
  <c r="GR23" i="127"/>
  <c r="FB23" i="127"/>
  <c r="IA23" i="127"/>
  <c r="HU23" i="127"/>
  <c r="GS23" i="127"/>
  <c r="HC23" i="127"/>
  <c r="GB23" i="127"/>
  <c r="EU23" i="127"/>
  <c r="FA23" i="127"/>
  <c r="EH23" i="127"/>
  <c r="EV23" i="127"/>
  <c r="FV23" i="127"/>
  <c r="IC23" i="127"/>
  <c r="GZ23" i="127"/>
  <c r="HA23" i="127"/>
  <c r="IE23" i="127"/>
  <c r="HT23" i="127"/>
  <c r="EQ23" i="127"/>
  <c r="FE23" i="127"/>
  <c r="DW23" i="127"/>
  <c r="HY23" i="127"/>
  <c r="GJ23" i="127"/>
  <c r="GN23" i="127"/>
  <c r="GX23" i="127"/>
  <c r="HQ23" i="127"/>
  <c r="EZ23" i="127"/>
  <c r="GC23" i="127"/>
  <c r="HL23" i="127"/>
  <c r="GK23" i="127"/>
  <c r="GF23" i="127"/>
  <c r="GT23" i="127"/>
  <c r="EB23" i="127"/>
  <c r="GY23" i="127"/>
  <c r="GH23" i="127"/>
  <c r="EA23" i="127"/>
  <c r="HD23" i="127"/>
  <c r="EY23" i="127"/>
  <c r="DX23" i="127"/>
  <c r="DU23" i="127"/>
  <c r="EP23" i="127"/>
  <c r="HH23" i="127"/>
  <c r="GL23" i="127"/>
  <c r="IH23" i="127"/>
  <c r="FQ23" i="127"/>
  <c r="FN23" i="127"/>
  <c r="FG23" i="127"/>
  <c r="HI23" i="127"/>
  <c r="EI23" i="127"/>
  <c r="GA23" i="127"/>
  <c r="HB23" i="127"/>
  <c r="HZ23" i="127"/>
  <c r="EN23" i="127"/>
  <c r="FK23" i="127"/>
  <c r="HW23" i="127"/>
  <c r="EW23" i="127"/>
  <c r="HX23" i="127"/>
  <c r="HR23" i="127"/>
  <c r="FY23" i="127"/>
  <c r="GM23" i="127"/>
  <c r="GD23" i="127"/>
  <c r="ER23" i="127"/>
  <c r="EC23" i="127"/>
  <c r="HS23" i="127"/>
  <c r="FZ23" i="127"/>
  <c r="FI23" i="127"/>
  <c r="EK23" i="127"/>
  <c r="FW23" i="127"/>
  <c r="EX23" i="127"/>
  <c r="FJ23" i="127"/>
  <c r="EF23" i="127"/>
  <c r="FO23" i="127"/>
  <c r="GI23" i="127"/>
  <c r="HE23" i="127"/>
  <c r="FD23" i="127"/>
  <c r="DV23" i="127"/>
  <c r="FM23" i="127"/>
  <c r="HF23" i="127"/>
  <c r="GG23" i="127"/>
  <c r="FU23" i="127"/>
  <c r="FT23" i="127"/>
  <c r="DZ23" i="127"/>
  <c r="ID23" i="127"/>
  <c r="ED23" i="127"/>
  <c r="GU23" i="127"/>
  <c r="GW23" i="127"/>
  <c r="B22" i="127" a="1"/>
  <c r="I47" i="87" l="1"/>
  <c r="I50" i="87" s="1"/>
  <c r="F47" i="87"/>
  <c r="F50" i="87" s="1"/>
  <c r="H47" i="87"/>
  <c r="H50" i="87" s="1"/>
  <c r="D47" i="87"/>
  <c r="D50" i="87" s="1"/>
  <c r="G47" i="87"/>
  <c r="G50" i="87" s="1"/>
  <c r="E47" i="87"/>
  <c r="E50" i="87" s="1"/>
  <c r="C49" i="87"/>
  <c r="C115" i="87" s="1"/>
  <c r="C116" i="87" s="1"/>
  <c r="E157" i="87"/>
  <c r="D156" i="87"/>
  <c r="B22" i="127"/>
  <c r="FC22" i="127" s="1"/>
  <c r="I52" i="87"/>
  <c r="I51" i="87"/>
  <c r="J61" i="100"/>
  <c r="J43" i="87"/>
  <c r="J129" i="87"/>
  <c r="J113" i="87"/>
  <c r="J114" i="87" s="1"/>
  <c r="I100" i="100"/>
  <c r="J95" i="115"/>
  <c r="J97" i="115" s="1"/>
  <c r="J98" i="115" s="1"/>
  <c r="J63" i="87"/>
  <c r="F14" i="97"/>
  <c r="GQ21" i="127"/>
  <c r="GZ21" i="127"/>
  <c r="FB21" i="127"/>
  <c r="ID21" i="127"/>
  <c r="FK21" i="127"/>
  <c r="HC21" i="127"/>
  <c r="HV21" i="127"/>
  <c r="GW21" i="127"/>
  <c r="GI21" i="127"/>
  <c r="EQ21" i="127"/>
  <c r="FJ21" i="127"/>
  <c r="DS21" i="127"/>
  <c r="DS8" i="127" s="1"/>
  <c r="GJ21" i="127"/>
  <c r="HA21" i="127"/>
  <c r="EW21" i="127"/>
  <c r="GR21" i="127"/>
  <c r="IE21" i="127"/>
  <c r="EY21" i="127"/>
  <c r="HG21" i="127"/>
  <c r="HE21" i="127"/>
  <c r="EX21" i="127"/>
  <c r="EJ21" i="127"/>
  <c r="HD21" i="127"/>
  <c r="FV21" i="127"/>
  <c r="FI21" i="127"/>
  <c r="GN21" i="127"/>
  <c r="EH21" i="127"/>
  <c r="FX21" i="127"/>
  <c r="HY21" i="127"/>
  <c r="GT21" i="127"/>
  <c r="FP21" i="127"/>
  <c r="DU21" i="127"/>
  <c r="EN21" i="127"/>
  <c r="FN21" i="127"/>
  <c r="IG21" i="127"/>
  <c r="DY21" i="127"/>
  <c r="GY21" i="127"/>
  <c r="FL21" i="127"/>
  <c r="EB21" i="127"/>
  <c r="FG21" i="127"/>
  <c r="FH21" i="127"/>
  <c r="FW21" i="127"/>
  <c r="HJ21" i="127"/>
  <c r="DV21" i="127"/>
  <c r="EF21" i="127"/>
  <c r="HS21" i="127"/>
  <c r="HH21" i="127"/>
  <c r="EE21" i="127"/>
  <c r="GB21" i="127"/>
  <c r="DZ21" i="127"/>
  <c r="HP21" i="127"/>
  <c r="FS21" i="127"/>
  <c r="HI21" i="127"/>
  <c r="FR21" i="127"/>
  <c r="HF21" i="127"/>
  <c r="GV21" i="127"/>
  <c r="HB21" i="127"/>
  <c r="HR21" i="127"/>
  <c r="EO21" i="127"/>
  <c r="HW21" i="127"/>
  <c r="FF21" i="127"/>
  <c r="HO21" i="127"/>
  <c r="FQ21" i="127"/>
  <c r="IB21" i="127"/>
  <c r="FE21" i="127"/>
  <c r="HU21" i="127"/>
  <c r="EC21" i="127"/>
  <c r="GG21" i="127"/>
  <c r="EG21" i="127"/>
  <c r="HM21" i="127"/>
  <c r="GO21" i="127"/>
  <c r="GX21" i="127"/>
  <c r="EK21" i="127"/>
  <c r="EV21" i="127"/>
  <c r="IC21" i="127"/>
  <c r="ET21" i="127"/>
  <c r="ER21" i="127"/>
  <c r="ED21" i="127"/>
  <c r="DX21" i="127"/>
  <c r="DW21" i="127"/>
  <c r="EI21" i="127"/>
  <c r="FC21" i="127"/>
  <c r="EP21" i="127"/>
  <c r="GF21" i="127"/>
  <c r="GU21" i="127"/>
  <c r="FM21" i="127"/>
  <c r="GK21" i="127"/>
  <c r="EZ21" i="127"/>
  <c r="GM21" i="127"/>
  <c r="HQ21" i="127"/>
  <c r="FZ21" i="127"/>
  <c r="HZ21" i="127"/>
  <c r="HX21" i="127"/>
  <c r="FY21" i="127"/>
  <c r="EL21" i="127"/>
  <c r="FD21" i="127"/>
  <c r="HT21" i="127"/>
  <c r="EA21" i="127"/>
  <c r="GA21" i="127"/>
  <c r="GL21" i="127"/>
  <c r="FT21" i="127"/>
  <c r="GE21" i="127"/>
  <c r="FO21" i="127"/>
  <c r="GH21" i="127"/>
  <c r="GS21" i="127"/>
  <c r="IA21" i="127"/>
  <c r="HK21" i="127"/>
  <c r="EM21" i="127"/>
  <c r="GC21" i="127"/>
  <c r="GP21" i="127"/>
  <c r="DT21" i="127"/>
  <c r="GD21" i="127"/>
  <c r="FA21" i="127"/>
  <c r="IF21" i="127"/>
  <c r="EU21" i="127"/>
  <c r="HN21" i="127"/>
  <c r="HL21" i="127"/>
  <c r="IH21" i="127"/>
  <c r="ES21" i="127"/>
  <c r="DR42" i="87" l="1"/>
  <c r="DR159" i="87" s="1"/>
  <c r="C163" i="87"/>
  <c r="C84" i="87" s="1"/>
  <c r="C85" i="87"/>
  <c r="C54" i="87"/>
  <c r="C117" i="87"/>
  <c r="I49" i="87"/>
  <c r="I163" i="87" s="1"/>
  <c r="F157" i="87"/>
  <c r="E156" i="87"/>
  <c r="D51" i="87"/>
  <c r="D52" i="87"/>
  <c r="F52" i="87"/>
  <c r="F51" i="87"/>
  <c r="H52" i="87"/>
  <c r="H51" i="87"/>
  <c r="G52" i="87"/>
  <c r="G51" i="87"/>
  <c r="E52" i="87"/>
  <c r="E51" i="87"/>
  <c r="FC8" i="127"/>
  <c r="J128" i="87"/>
  <c r="J47" i="87"/>
  <c r="C15" i="97"/>
  <c r="J127" i="87"/>
  <c r="J166" i="87"/>
  <c r="J63" i="100"/>
  <c r="J62" i="100"/>
  <c r="J100" i="115"/>
  <c r="FI22" i="127"/>
  <c r="FI8" i="127" s="1"/>
  <c r="FX22" i="127"/>
  <c r="FX8" i="127" s="1"/>
  <c r="HH22" i="127"/>
  <c r="HH8" i="127" s="1"/>
  <c r="ES22" i="127"/>
  <c r="ES8" i="127" s="1"/>
  <c r="GT22" i="127"/>
  <c r="GT8" i="127" s="1"/>
  <c r="GA22" i="127"/>
  <c r="GA8" i="127" s="1"/>
  <c r="IA22" i="127"/>
  <c r="IA8" i="127" s="1"/>
  <c r="EA22" i="127"/>
  <c r="EA8" i="127" s="1"/>
  <c r="FD22" i="127"/>
  <c r="FD8" i="127" s="1"/>
  <c r="HD22" i="127"/>
  <c r="HD8" i="127" s="1"/>
  <c r="HI22" i="127"/>
  <c r="HI8" i="127" s="1"/>
  <c r="HG22" i="127"/>
  <c r="HG8" i="127" s="1"/>
  <c r="IH22" i="127"/>
  <c r="IH8" i="127" s="1"/>
  <c r="FW22" i="127"/>
  <c r="FW8" i="127" s="1"/>
  <c r="GH22" i="127"/>
  <c r="GH8" i="127" s="1"/>
  <c r="FM22" i="127"/>
  <c r="FM8" i="127" s="1"/>
  <c r="DZ22" i="127"/>
  <c r="DZ8" i="127" s="1"/>
  <c r="FV22" i="127"/>
  <c r="FV8" i="127" s="1"/>
  <c r="EJ22" i="127"/>
  <c r="EJ8" i="127" s="1"/>
  <c r="FK22" i="127"/>
  <c r="FK8" i="127" s="1"/>
  <c r="DV22" i="127"/>
  <c r="DV8" i="127" s="1"/>
  <c r="GB22" i="127"/>
  <c r="GB8" i="127" s="1"/>
  <c r="IC22" i="127"/>
  <c r="IC8" i="127" s="1"/>
  <c r="GS22" i="127"/>
  <c r="GS8" i="127" s="1"/>
  <c r="GJ22" i="127"/>
  <c r="GJ8" i="127" s="1"/>
  <c r="HA22" i="127"/>
  <c r="HA8" i="127" s="1"/>
  <c r="FE22" i="127"/>
  <c r="FE8" i="127" s="1"/>
  <c r="HB22" i="127"/>
  <c r="HB8" i="127" s="1"/>
  <c r="DY22" i="127"/>
  <c r="DY8" i="127" s="1"/>
  <c r="FJ22" i="127"/>
  <c r="FJ8" i="127" s="1"/>
  <c r="GF22" i="127"/>
  <c r="GF8" i="127" s="1"/>
  <c r="GG22" i="127"/>
  <c r="GG8" i="127" s="1"/>
  <c r="GW22" i="127"/>
  <c r="GW8" i="127" s="1"/>
  <c r="HO22" i="127"/>
  <c r="HO8" i="127" s="1"/>
  <c r="HN22" i="127"/>
  <c r="HN8" i="127" s="1"/>
  <c r="IB22" i="127"/>
  <c r="IB8" i="127" s="1"/>
  <c r="IG22" i="127"/>
  <c r="IG8" i="127" s="1"/>
  <c r="GI22" i="127"/>
  <c r="GI8" i="127" s="1"/>
  <c r="GV22" i="127"/>
  <c r="GV8" i="127" s="1"/>
  <c r="DT22" i="127"/>
  <c r="DT8" i="127" s="1"/>
  <c r="GR22" i="127"/>
  <c r="GR8" i="127" s="1"/>
  <c r="FA22" i="127"/>
  <c r="FA8" i="127" s="1"/>
  <c r="FU22" i="127"/>
  <c r="FU8" i="127" s="1"/>
  <c r="HV22" i="127"/>
  <c r="HV8" i="127" s="1"/>
  <c r="FR22" i="127"/>
  <c r="FR8" i="127" s="1"/>
  <c r="GN22" i="127"/>
  <c r="GN8" i="127" s="1"/>
  <c r="HQ22" i="127"/>
  <c r="HQ8" i="127" s="1"/>
  <c r="HL22" i="127"/>
  <c r="HL8" i="127" s="1"/>
  <c r="HK22" i="127"/>
  <c r="HK8" i="127" s="1"/>
  <c r="GO22" i="127"/>
  <c r="GO8" i="127" s="1"/>
  <c r="EI22" i="127"/>
  <c r="EI8" i="127" s="1"/>
  <c r="DX22" i="127"/>
  <c r="DX8" i="127" s="1"/>
  <c r="EO22" i="127"/>
  <c r="EO8" i="127" s="1"/>
  <c r="FS22" i="127"/>
  <c r="FS8" i="127" s="1"/>
  <c r="EV22" i="127"/>
  <c r="EV8" i="127" s="1"/>
  <c r="FL22" i="127"/>
  <c r="FL8" i="127" s="1"/>
  <c r="HS22" i="127"/>
  <c r="HS8" i="127" s="1"/>
  <c r="EB22" i="127"/>
  <c r="EB8" i="127" s="1"/>
  <c r="FG22" i="127"/>
  <c r="FG8" i="127" s="1"/>
  <c r="FT22" i="127"/>
  <c r="FT8" i="127" s="1"/>
  <c r="EU22" i="127"/>
  <c r="EU8" i="127" s="1"/>
  <c r="EN22" i="127"/>
  <c r="EN8" i="127" s="1"/>
  <c r="FZ22" i="127"/>
  <c r="FZ8" i="127" s="1"/>
  <c r="HE22" i="127"/>
  <c r="HE8" i="127" s="1"/>
  <c r="FB22" i="127"/>
  <c r="FB8" i="127" s="1"/>
  <c r="GK22" i="127"/>
  <c r="GK8" i="127" s="1"/>
  <c r="GE22" i="127"/>
  <c r="GE8" i="127" s="1"/>
  <c r="EZ22" i="127"/>
  <c r="EZ8" i="127" s="1"/>
  <c r="GP22" i="127"/>
  <c r="GP8" i="127" s="1"/>
  <c r="FO22" i="127"/>
  <c r="FO8" i="127" s="1"/>
  <c r="EP22" i="127"/>
  <c r="EP8" i="127" s="1"/>
  <c r="GC22" i="127"/>
  <c r="GC8" i="127" s="1"/>
  <c r="HY22" i="127"/>
  <c r="HY8" i="127" s="1"/>
  <c r="FH22" i="127"/>
  <c r="FH8" i="127" s="1"/>
  <c r="HP22" i="127"/>
  <c r="HP8" i="127" s="1"/>
  <c r="GY22" i="127"/>
  <c r="GY8" i="127" s="1"/>
  <c r="GQ22" i="127"/>
  <c r="GQ8" i="127" s="1"/>
  <c r="FQ22" i="127"/>
  <c r="FQ8" i="127" s="1"/>
  <c r="EX22" i="127"/>
  <c r="EX8" i="127" s="1"/>
  <c r="HU22" i="127"/>
  <c r="HU8" i="127" s="1"/>
  <c r="EG22" i="127"/>
  <c r="EG8" i="127" s="1"/>
  <c r="EL22" i="127"/>
  <c r="EL8" i="127" s="1"/>
  <c r="FP22" i="127"/>
  <c r="FP8" i="127" s="1"/>
  <c r="EF22" i="127"/>
  <c r="EF8" i="127" s="1"/>
  <c r="DW22" i="127"/>
  <c r="DW8" i="127" s="1"/>
  <c r="HT22" i="127"/>
  <c r="HT8" i="127" s="1"/>
  <c r="ED22" i="127"/>
  <c r="ED8" i="127" s="1"/>
  <c r="ER22" i="127"/>
  <c r="ER8" i="127" s="1"/>
  <c r="FN22" i="127"/>
  <c r="FN8" i="127" s="1"/>
  <c r="EM22" i="127"/>
  <c r="EM8" i="127" s="1"/>
  <c r="DU22" i="127"/>
  <c r="DU8" i="127" s="1"/>
  <c r="HX22" i="127"/>
  <c r="HX8" i="127" s="1"/>
  <c r="IF22" i="127"/>
  <c r="IF8" i="127" s="1"/>
  <c r="HJ22" i="127"/>
  <c r="HJ8" i="127" s="1"/>
  <c r="HC22" i="127"/>
  <c r="HC8" i="127" s="1"/>
  <c r="EW22" i="127"/>
  <c r="EW8" i="127" s="1"/>
  <c r="HF22" i="127"/>
  <c r="HF8" i="127" s="1"/>
  <c r="EH22" i="127"/>
  <c r="EH8" i="127" s="1"/>
  <c r="EY22" i="127"/>
  <c r="EY8" i="127" s="1"/>
  <c r="GM22" i="127"/>
  <c r="GM8" i="127" s="1"/>
  <c r="HR22" i="127"/>
  <c r="HR8" i="127" s="1"/>
  <c r="FY22" i="127"/>
  <c r="FY8" i="127" s="1"/>
  <c r="EE22" i="127"/>
  <c r="EE8" i="127" s="1"/>
  <c r="GZ22" i="127"/>
  <c r="GZ8" i="127" s="1"/>
  <c r="EC22" i="127"/>
  <c r="EC8" i="127" s="1"/>
  <c r="ET22" i="127"/>
  <c r="ET8" i="127" s="1"/>
  <c r="GU22" i="127"/>
  <c r="GU8" i="127" s="1"/>
  <c r="HZ22" i="127"/>
  <c r="HZ8" i="127" s="1"/>
  <c r="EK22" i="127"/>
  <c r="EK8" i="127" s="1"/>
  <c r="ID22" i="127"/>
  <c r="ID8" i="127" s="1"/>
  <c r="GD22" i="127"/>
  <c r="GD8" i="127" s="1"/>
  <c r="HM22" i="127"/>
  <c r="HM8" i="127" s="1"/>
  <c r="GL22" i="127"/>
  <c r="GL8" i="127" s="1"/>
  <c r="IE22" i="127"/>
  <c r="IE8" i="127" s="1"/>
  <c r="GX22" i="127"/>
  <c r="GX8" i="127" s="1"/>
  <c r="HW22" i="127"/>
  <c r="HW8" i="127" s="1"/>
  <c r="EQ22" i="127"/>
  <c r="EQ8" i="127" s="1"/>
  <c r="FF22" i="127"/>
  <c r="FF8" i="127" s="1"/>
  <c r="DR47" i="87" l="1"/>
  <c r="FO42" i="87"/>
  <c r="FO159" i="87" s="1"/>
  <c r="EA42" i="87"/>
  <c r="EA159" i="87" s="1"/>
  <c r="HR42" i="87"/>
  <c r="HR159" i="87" s="1"/>
  <c r="EY42" i="87"/>
  <c r="EY159" i="87" s="1"/>
  <c r="HU42" i="87"/>
  <c r="HU159" i="87" s="1"/>
  <c r="GW42" i="87"/>
  <c r="GW159" i="87" s="1"/>
  <c r="FX42" i="87"/>
  <c r="FX159" i="87" s="1"/>
  <c r="EZ42" i="87"/>
  <c r="EZ159" i="87" s="1"/>
  <c r="FZ42" i="87"/>
  <c r="FZ159" i="87" s="1"/>
  <c r="GP42" i="87"/>
  <c r="GP159" i="87" s="1"/>
  <c r="GL42" i="87"/>
  <c r="GL159" i="87" s="1"/>
  <c r="FL42" i="87"/>
  <c r="FL159" i="87" s="1"/>
  <c r="HO42" i="87"/>
  <c r="HO159" i="87" s="1"/>
  <c r="FD42" i="87"/>
  <c r="FD159" i="87" s="1"/>
  <c r="GG42" i="87"/>
  <c r="GG159" i="87" s="1"/>
  <c r="HG42" i="87"/>
  <c r="HG159" i="87" s="1"/>
  <c r="EO42" i="87"/>
  <c r="EO159" i="87" s="1"/>
  <c r="HM42" i="87"/>
  <c r="HM159" i="87" s="1"/>
  <c r="HI42" i="87"/>
  <c r="HI159" i="87" s="1"/>
  <c r="FN42" i="87"/>
  <c r="FN159" i="87" s="1"/>
  <c r="GM42" i="87"/>
  <c r="GM159" i="87" s="1"/>
  <c r="GA42" i="87"/>
  <c r="GA159" i="87" s="1"/>
  <c r="HC42" i="87"/>
  <c r="HC159" i="87" s="1"/>
  <c r="EP42" i="87"/>
  <c r="EP159" i="87" s="1"/>
  <c r="EF42" i="87"/>
  <c r="EF159" i="87" s="1"/>
  <c r="GV42" i="87"/>
  <c r="GV159" i="87" s="1"/>
  <c r="HV42" i="87"/>
  <c r="HV159" i="87" s="1"/>
  <c r="GF42" i="87"/>
  <c r="GF159" i="87" s="1"/>
  <c r="ED42" i="87"/>
  <c r="ED159" i="87" s="1"/>
  <c r="EW42" i="87"/>
  <c r="EW159" i="87" s="1"/>
  <c r="EU42" i="87"/>
  <c r="EU159" i="87" s="1"/>
  <c r="GE42" i="87"/>
  <c r="GE159" i="87" s="1"/>
  <c r="EI42" i="87"/>
  <c r="EI159" i="87" s="1"/>
  <c r="ID42" i="87"/>
  <c r="ID159" i="87" s="1"/>
  <c r="EL42" i="87"/>
  <c r="EL159" i="87" s="1"/>
  <c r="FR42" i="87"/>
  <c r="FR159" i="87" s="1"/>
  <c r="FI42" i="87"/>
  <c r="FI159" i="87" s="1"/>
  <c r="FA42" i="87"/>
  <c r="FA159" i="87" s="1"/>
  <c r="HL42" i="87"/>
  <c r="HL159" i="87" s="1"/>
  <c r="HD42" i="87"/>
  <c r="HD159" i="87" s="1"/>
  <c r="HA42" i="87"/>
  <c r="HA159" i="87" s="1"/>
  <c r="EX42" i="87"/>
  <c r="EX159" i="87" s="1"/>
  <c r="EC42" i="87"/>
  <c r="EC159" i="87" s="1"/>
  <c r="FY42" i="87"/>
  <c r="FY159" i="87" s="1"/>
  <c r="EH42" i="87"/>
  <c r="EH159" i="87" s="1"/>
  <c r="GU42" i="87"/>
  <c r="GU159" i="87" s="1"/>
  <c r="IC42" i="87"/>
  <c r="IC159" i="87" s="1"/>
  <c r="EG42" i="87"/>
  <c r="EG159" i="87" s="1"/>
  <c r="HS42" i="87"/>
  <c r="HS159" i="87" s="1"/>
  <c r="FG42" i="87"/>
  <c r="FG159" i="87" s="1"/>
  <c r="EM42" i="87"/>
  <c r="EM159" i="87" s="1"/>
  <c r="GN42" i="87"/>
  <c r="GN159" i="87" s="1"/>
  <c r="GH42" i="87"/>
  <c r="GH159" i="87" s="1"/>
  <c r="GZ42" i="87"/>
  <c r="GZ159" i="87" s="1"/>
  <c r="FV42" i="87"/>
  <c r="FV159" i="87" s="1"/>
  <c r="FW42" i="87"/>
  <c r="FW159" i="87" s="1"/>
  <c r="GT42" i="87"/>
  <c r="GT159" i="87" s="1"/>
  <c r="FF42" i="87"/>
  <c r="FF159" i="87" s="1"/>
  <c r="IB42" i="87"/>
  <c r="IB159" i="87" s="1"/>
  <c r="ES42" i="87"/>
  <c r="ES159" i="87" s="1"/>
  <c r="IE42" i="87"/>
  <c r="IE159" i="87" s="1"/>
  <c r="DU42" i="87"/>
  <c r="DU159" i="87" s="1"/>
  <c r="HW42" i="87"/>
  <c r="HW159" i="87" s="1"/>
  <c r="FJ42" i="87"/>
  <c r="FJ159" i="87" s="1"/>
  <c r="GJ42" i="87"/>
  <c r="GJ159" i="87" s="1"/>
  <c r="GK42" i="87"/>
  <c r="GK159" i="87" s="1"/>
  <c r="GQ42" i="87"/>
  <c r="GQ159" i="87" s="1"/>
  <c r="EQ42" i="87"/>
  <c r="EQ159" i="87" s="1"/>
  <c r="DW42" i="87"/>
  <c r="DW159" i="87" s="1"/>
  <c r="FB42" i="87"/>
  <c r="FB159" i="87" s="1"/>
  <c r="GC42" i="87"/>
  <c r="GC159" i="87" s="1"/>
  <c r="HE42" i="87"/>
  <c r="HE159" i="87" s="1"/>
  <c r="ET42" i="87"/>
  <c r="ET159" i="87" s="1"/>
  <c r="IF42" i="87"/>
  <c r="IF159" i="87" s="1"/>
  <c r="GI42" i="87"/>
  <c r="GI159" i="87" s="1"/>
  <c r="IG42" i="87"/>
  <c r="IG159" i="87" s="1"/>
  <c r="FH42" i="87"/>
  <c r="FH159" i="87" s="1"/>
  <c r="HB42" i="87"/>
  <c r="HB159" i="87" s="1"/>
  <c r="HP42" i="87"/>
  <c r="HP159" i="87" s="1"/>
  <c r="HH42" i="87"/>
  <c r="HH159" i="87" s="1"/>
  <c r="FE42" i="87"/>
  <c r="FE159" i="87" s="1"/>
  <c r="EK42" i="87"/>
  <c r="EK159" i="87" s="1"/>
  <c r="HN42" i="87"/>
  <c r="HN159" i="87" s="1"/>
  <c r="EB42" i="87"/>
  <c r="EB159" i="87" s="1"/>
  <c r="GO42" i="87"/>
  <c r="GO159" i="87" s="1"/>
  <c r="FQ42" i="87"/>
  <c r="FQ159" i="87" s="1"/>
  <c r="FC42" i="87"/>
  <c r="FC159" i="87" s="1"/>
  <c r="GY42" i="87"/>
  <c r="GY159" i="87" s="1"/>
  <c r="HT42" i="87"/>
  <c r="HT159" i="87" s="1"/>
  <c r="FK42" i="87"/>
  <c r="FK159" i="87" s="1"/>
  <c r="DZ42" i="87"/>
  <c r="DZ159" i="87" s="1"/>
  <c r="C161" i="87"/>
  <c r="DT42" i="87"/>
  <c r="DT159" i="87" s="1"/>
  <c r="GD42" i="87"/>
  <c r="GD159" i="87" s="1"/>
  <c r="FT42" i="87"/>
  <c r="FT159" i="87" s="1"/>
  <c r="HZ42" i="87"/>
  <c r="HZ159" i="87" s="1"/>
  <c r="FP42" i="87"/>
  <c r="FP159" i="87" s="1"/>
  <c r="FU42" i="87"/>
  <c r="FU159" i="87" s="1"/>
  <c r="HQ42" i="87"/>
  <c r="HQ159" i="87" s="1"/>
  <c r="FM42" i="87"/>
  <c r="FM159" i="87" s="1"/>
  <c r="EN42" i="87"/>
  <c r="EN159" i="87" s="1"/>
  <c r="DX42" i="87"/>
  <c r="DX159" i="87" s="1"/>
  <c r="DY42" i="87"/>
  <c r="DY159" i="87" s="1"/>
  <c r="GS42" i="87"/>
  <c r="GS159" i="87" s="1"/>
  <c r="GX42" i="87"/>
  <c r="GX159" i="87" s="1"/>
  <c r="DS42" i="87"/>
  <c r="DS159" i="87" s="1"/>
  <c r="ER42" i="87"/>
  <c r="ER159" i="87" s="1"/>
  <c r="EJ42" i="87"/>
  <c r="EJ159" i="87" s="1"/>
  <c r="DV42" i="87"/>
  <c r="DV159" i="87" s="1"/>
  <c r="HX42" i="87"/>
  <c r="HX159" i="87" s="1"/>
  <c r="HJ42" i="87"/>
  <c r="HJ159" i="87" s="1"/>
  <c r="HY42" i="87"/>
  <c r="HY159" i="87" s="1"/>
  <c r="EV42" i="87"/>
  <c r="EV159" i="87" s="1"/>
  <c r="EE42" i="87"/>
  <c r="EE159" i="87" s="1"/>
  <c r="GB42" i="87"/>
  <c r="GB159" i="87" s="1"/>
  <c r="FS42" i="87"/>
  <c r="FS159" i="87" s="1"/>
  <c r="HK42" i="87"/>
  <c r="HK159" i="87" s="1"/>
  <c r="IA42" i="87"/>
  <c r="IA159" i="87" s="1"/>
  <c r="GR42" i="87"/>
  <c r="GR159" i="87" s="1"/>
  <c r="HF42" i="87"/>
  <c r="HF159" i="87" s="1"/>
  <c r="C86" i="87"/>
  <c r="C88" i="87" s="1"/>
  <c r="C125" i="87" s="1"/>
  <c r="C130" i="87" s="1"/>
  <c r="C132" i="87"/>
  <c r="C134" i="87" s="1"/>
  <c r="I115" i="87"/>
  <c r="I116" i="87" s="1"/>
  <c r="I85" i="87"/>
  <c r="I54" i="87"/>
  <c r="F49" i="87"/>
  <c r="F85" i="87" s="1"/>
  <c r="J60" i="100"/>
  <c r="J65" i="100" s="1"/>
  <c r="J97" i="100" s="1"/>
  <c r="J98" i="100" s="1"/>
  <c r="J100" i="100" s="1"/>
  <c r="H49" i="87"/>
  <c r="H85" i="87" s="1"/>
  <c r="G49" i="87"/>
  <c r="G54" i="87" s="1"/>
  <c r="D49" i="87"/>
  <c r="D115" i="87" s="1"/>
  <c r="D116" i="87" s="1"/>
  <c r="E49" i="87"/>
  <c r="E85" i="87" s="1"/>
  <c r="EP47" i="87"/>
  <c r="DR50" i="87"/>
  <c r="F156" i="87"/>
  <c r="G157" i="87"/>
  <c r="I161" i="87"/>
  <c r="D15" i="97"/>
  <c r="E15" i="97" s="1"/>
  <c r="K56" i="100"/>
  <c r="K58" i="100" s="1"/>
  <c r="K45" i="87"/>
  <c r="J50" i="87"/>
  <c r="J164" i="87"/>
  <c r="ET47" i="87" l="1"/>
  <c r="HR47" i="87"/>
  <c r="HD47" i="87"/>
  <c r="HD50" i="87" s="1"/>
  <c r="EO47" i="87"/>
  <c r="EO50" i="87" s="1"/>
  <c r="DU47" i="87"/>
  <c r="ID47" i="87"/>
  <c r="ID50" i="87" s="1"/>
  <c r="HM47" i="87"/>
  <c r="HM50" i="87" s="1"/>
  <c r="FF47" i="87"/>
  <c r="FF50" i="87" s="1"/>
  <c r="EA47" i="87"/>
  <c r="EA50" i="87" s="1"/>
  <c r="HC47" i="87"/>
  <c r="HC50" i="87" s="1"/>
  <c r="GU47" i="87"/>
  <c r="GU50" i="87" s="1"/>
  <c r="EQ47" i="87"/>
  <c r="EQ50" i="87" s="1"/>
  <c r="FO47" i="87"/>
  <c r="FO50" i="87" s="1"/>
  <c r="EZ47" i="87"/>
  <c r="EZ50" i="87" s="1"/>
  <c r="FX47" i="87"/>
  <c r="FX50" i="87" s="1"/>
  <c r="EW47" i="87"/>
  <c r="EW50" i="87" s="1"/>
  <c r="ED47" i="87"/>
  <c r="ED50" i="87" s="1"/>
  <c r="HN47" i="87"/>
  <c r="HN50" i="87" s="1"/>
  <c r="HB47" i="87"/>
  <c r="HB50" i="87" s="1"/>
  <c r="GH47" i="87"/>
  <c r="GH50" i="87" s="1"/>
  <c r="GT47" i="87"/>
  <c r="GT50" i="87" s="1"/>
  <c r="IF47" i="87"/>
  <c r="IF50" i="87" s="1"/>
  <c r="EF47" i="87"/>
  <c r="EF50" i="87" s="1"/>
  <c r="GN47" i="87"/>
  <c r="GN50" i="87" s="1"/>
  <c r="HI47" i="87"/>
  <c r="HI50" i="87" s="1"/>
  <c r="HQ47" i="87"/>
  <c r="HQ50" i="87" s="1"/>
  <c r="HW47" i="87"/>
  <c r="HW50" i="87" s="1"/>
  <c r="HX47" i="87"/>
  <c r="HX50" i="87" s="1"/>
  <c r="HK47" i="87"/>
  <c r="HK50" i="87" s="1"/>
  <c r="DS47" i="87"/>
  <c r="DS50" i="87" s="1"/>
  <c r="IC47" i="87"/>
  <c r="IC50" i="87" s="1"/>
  <c r="GY47" i="87"/>
  <c r="GY50" i="87" s="1"/>
  <c r="FN47" i="87"/>
  <c r="FN50" i="87" s="1"/>
  <c r="GZ47" i="87"/>
  <c r="GZ50" i="87" s="1"/>
  <c r="FZ47" i="87"/>
  <c r="FZ50" i="87" s="1"/>
  <c r="HO47" i="87"/>
  <c r="HO50" i="87" s="1"/>
  <c r="GB47" i="87"/>
  <c r="GB50" i="87" s="1"/>
  <c r="FR47" i="87"/>
  <c r="FR50" i="87" s="1"/>
  <c r="FK47" i="87"/>
  <c r="FK50" i="87" s="1"/>
  <c r="DV47" i="87"/>
  <c r="DV50" i="87" s="1"/>
  <c r="C89" i="87"/>
  <c r="FB47" i="87"/>
  <c r="FB50" i="87" s="1"/>
  <c r="HS47" i="87"/>
  <c r="HS50" i="87" s="1"/>
  <c r="FS47" i="87"/>
  <c r="FS50" i="87" s="1"/>
  <c r="GG47" i="87"/>
  <c r="GG50" i="87" s="1"/>
  <c r="HA47" i="87"/>
  <c r="HA50" i="87" s="1"/>
  <c r="GS47" i="87"/>
  <c r="GS50" i="87" s="1"/>
  <c r="EL47" i="87"/>
  <c r="EL50" i="87" s="1"/>
  <c r="FD47" i="87"/>
  <c r="FD50" i="87" s="1"/>
  <c r="GD47" i="87"/>
  <c r="GD50" i="87" s="1"/>
  <c r="GX47" i="87"/>
  <c r="GX50" i="87" s="1"/>
  <c r="FJ47" i="87"/>
  <c r="FJ50" i="87" s="1"/>
  <c r="HV47" i="87"/>
  <c r="HV50" i="87" s="1"/>
  <c r="HY47" i="87"/>
  <c r="HY50" i="87" s="1"/>
  <c r="HP47" i="87"/>
  <c r="HP50" i="87" s="1"/>
  <c r="HF47" i="87"/>
  <c r="HF50" i="87" s="1"/>
  <c r="HU47" i="87"/>
  <c r="HU50" i="87" s="1"/>
  <c r="FL47" i="87"/>
  <c r="FL50" i="87" s="1"/>
  <c r="HT47" i="87"/>
  <c r="HT50" i="87" s="1"/>
  <c r="GA47" i="87"/>
  <c r="GA50" i="87" s="1"/>
  <c r="EU47" i="87"/>
  <c r="EU50" i="87" s="1"/>
  <c r="HG47" i="87"/>
  <c r="HG50" i="87" s="1"/>
  <c r="GM47" i="87"/>
  <c r="GM50" i="87" s="1"/>
  <c r="ER47" i="87"/>
  <c r="ER50" i="87" s="1"/>
  <c r="GE47" i="87"/>
  <c r="GE50" i="87" s="1"/>
  <c r="DT47" i="87"/>
  <c r="DT50" i="87" s="1"/>
  <c r="DW47" i="87"/>
  <c r="DW50" i="87" s="1"/>
  <c r="EM47" i="87"/>
  <c r="EM50" i="87" s="1"/>
  <c r="FI47" i="87"/>
  <c r="FI50" i="87" s="1"/>
  <c r="ES47" i="87"/>
  <c r="ES50" i="87" s="1"/>
  <c r="DX47" i="87"/>
  <c r="DX50" i="87" s="1"/>
  <c r="GF47" i="87"/>
  <c r="GF50" i="87" s="1"/>
  <c r="GQ47" i="87"/>
  <c r="GQ50" i="87" s="1"/>
  <c r="GQ52" i="87" s="1"/>
  <c r="EJ47" i="87"/>
  <c r="EJ50" i="87" s="1"/>
  <c r="EC47" i="87"/>
  <c r="EC50" i="87" s="1"/>
  <c r="GL47" i="87"/>
  <c r="GL50" i="87" s="1"/>
  <c r="FA47" i="87"/>
  <c r="FA50" i="87" s="1"/>
  <c r="GJ47" i="87"/>
  <c r="GJ50" i="87" s="1"/>
  <c r="FW47" i="87"/>
  <c r="FW50" i="87" s="1"/>
  <c r="FW51" i="87" s="1"/>
  <c r="EX47" i="87"/>
  <c r="EX50" i="87" s="1"/>
  <c r="FC47" i="87"/>
  <c r="FC50" i="87" s="1"/>
  <c r="EV47" i="87"/>
  <c r="EV50" i="87" s="1"/>
  <c r="GP47" i="87"/>
  <c r="GP50" i="87" s="1"/>
  <c r="GI47" i="87"/>
  <c r="GI50" i="87" s="1"/>
  <c r="FM47" i="87"/>
  <c r="FM50" i="87" s="1"/>
  <c r="IA47" i="87"/>
  <c r="IA50" i="87" s="1"/>
  <c r="FP47" i="87"/>
  <c r="FP50" i="87" s="1"/>
  <c r="DY47" i="87"/>
  <c r="DY50" i="87" s="1"/>
  <c r="FU47" i="87"/>
  <c r="FU50" i="87" s="1"/>
  <c r="FY47" i="87"/>
  <c r="FY50" i="87" s="1"/>
  <c r="FE47" i="87"/>
  <c r="FE50" i="87" s="1"/>
  <c r="EY47" i="87"/>
  <c r="EY50" i="87" s="1"/>
  <c r="GR47" i="87"/>
  <c r="GR50" i="87" s="1"/>
  <c r="EN47" i="87"/>
  <c r="EN50" i="87" s="1"/>
  <c r="FQ47" i="87"/>
  <c r="FQ50" i="87" s="1"/>
  <c r="GC47" i="87"/>
  <c r="GC50" i="87" s="1"/>
  <c r="GV47" i="87"/>
  <c r="GV50" i="87" s="1"/>
  <c r="FH47" i="87"/>
  <c r="FH50" i="87" s="1"/>
  <c r="GK47" i="87"/>
  <c r="GK50" i="87" s="1"/>
  <c r="FT47" i="87"/>
  <c r="FT50" i="87" s="1"/>
  <c r="EE47" i="87"/>
  <c r="EE50" i="87" s="1"/>
  <c r="FG47" i="87"/>
  <c r="FG50" i="87" s="1"/>
  <c r="IE47" i="87"/>
  <c r="IE50" i="87" s="1"/>
  <c r="EH47" i="87"/>
  <c r="EH50" i="87" s="1"/>
  <c r="EK47" i="87"/>
  <c r="EK50" i="87" s="1"/>
  <c r="HH47" i="87"/>
  <c r="HH50" i="87" s="1"/>
  <c r="GO47" i="87"/>
  <c r="GO50" i="87" s="1"/>
  <c r="FV47" i="87"/>
  <c r="FV50" i="87" s="1"/>
  <c r="EI47" i="87"/>
  <c r="EI50" i="87" s="1"/>
  <c r="HE47" i="87"/>
  <c r="HE50" i="87" s="1"/>
  <c r="HE52" i="87" s="1"/>
  <c r="GW47" i="87"/>
  <c r="GW50" i="87" s="1"/>
  <c r="IG47" i="87"/>
  <c r="IG50" i="87" s="1"/>
  <c r="IB47" i="87"/>
  <c r="IB50" i="87" s="1"/>
  <c r="HL47" i="87"/>
  <c r="HL50" i="87" s="1"/>
  <c r="EB47" i="87"/>
  <c r="EB50" i="87" s="1"/>
  <c r="EG47" i="87"/>
  <c r="EG50" i="87" s="1"/>
  <c r="DZ47" i="87"/>
  <c r="DZ50" i="87" s="1"/>
  <c r="HJ47" i="87"/>
  <c r="HJ50" i="87" s="1"/>
  <c r="HZ47" i="87"/>
  <c r="HZ50" i="87" s="1"/>
  <c r="C139" i="87"/>
  <c r="D117" i="87"/>
  <c r="D85" i="87"/>
  <c r="H54" i="87"/>
  <c r="H163" i="87"/>
  <c r="I84" i="87" s="1"/>
  <c r="I86" i="87" s="1"/>
  <c r="I88" i="87" s="1"/>
  <c r="I125" i="87" s="1"/>
  <c r="I130" i="87" s="1"/>
  <c r="H115" i="87"/>
  <c r="H116" i="87" s="1"/>
  <c r="G163" i="87"/>
  <c r="G161" i="87" s="1"/>
  <c r="G115" i="87"/>
  <c r="G116" i="87" s="1"/>
  <c r="F54" i="87"/>
  <c r="F115" i="87"/>
  <c r="F116" i="87" s="1"/>
  <c r="F163" i="87"/>
  <c r="G85" i="87"/>
  <c r="E54" i="87"/>
  <c r="E115" i="87"/>
  <c r="E116" i="87" s="1"/>
  <c r="E163" i="87"/>
  <c r="D54" i="87"/>
  <c r="D163" i="87"/>
  <c r="D161" i="87" s="1"/>
  <c r="HR50" i="87"/>
  <c r="DR52" i="87"/>
  <c r="DR51" i="87"/>
  <c r="DU50" i="87"/>
  <c r="ET50" i="87"/>
  <c r="H157" i="87"/>
  <c r="G156" i="87"/>
  <c r="EP50" i="87"/>
  <c r="J52" i="87"/>
  <c r="J51" i="87"/>
  <c r="K61" i="100"/>
  <c r="K95" i="115"/>
  <c r="K97" i="115" s="1"/>
  <c r="K98" i="115" s="1"/>
  <c r="K63" i="87"/>
  <c r="F15" i="97"/>
  <c r="K43" i="87"/>
  <c r="K113" i="87"/>
  <c r="K114" i="87" s="1"/>
  <c r="K129" i="87"/>
  <c r="B91" i="87" l="1"/>
  <c r="C91" i="87"/>
  <c r="GQ51" i="87"/>
  <c r="GQ49" i="87" s="1"/>
  <c r="GQ54" i="87" s="1"/>
  <c r="GQ65" i="87" s="1"/>
  <c r="FW52" i="87"/>
  <c r="FW49" i="87" s="1"/>
  <c r="FW163" i="87" s="1"/>
  <c r="HE51" i="87"/>
  <c r="HE49" i="87" s="1"/>
  <c r="HE115" i="87" s="1"/>
  <c r="HE116" i="87" s="1"/>
  <c r="D132" i="87"/>
  <c r="D134" i="87" s="1"/>
  <c r="H161" i="87"/>
  <c r="G84" i="87"/>
  <c r="G86" i="87" s="1"/>
  <c r="G88" i="87" s="1"/>
  <c r="G125" i="87" s="1"/>
  <c r="G130" i="87" s="1"/>
  <c r="E117" i="87"/>
  <c r="F84" i="87"/>
  <c r="F86" i="87" s="1"/>
  <c r="F88" i="87" s="1"/>
  <c r="F125" i="87" s="1"/>
  <c r="F130" i="87" s="1"/>
  <c r="D84" i="87"/>
  <c r="D86" i="87" s="1"/>
  <c r="D88" i="87" s="1"/>
  <c r="H84" i="87"/>
  <c r="H86" i="87" s="1"/>
  <c r="H88" i="87" s="1"/>
  <c r="H125" i="87" s="1"/>
  <c r="H130" i="87" s="1"/>
  <c r="F161" i="87"/>
  <c r="E161" i="87"/>
  <c r="E84" i="87"/>
  <c r="E86" i="87" s="1"/>
  <c r="E88" i="87" s="1"/>
  <c r="E125" i="87" s="1"/>
  <c r="E130" i="87" s="1"/>
  <c r="J49" i="87"/>
  <c r="J115" i="87" s="1"/>
  <c r="J116" i="87" s="1"/>
  <c r="DR49" i="87"/>
  <c r="DR54" i="87" s="1"/>
  <c r="DR65" i="87" s="1"/>
  <c r="HS52" i="87"/>
  <c r="HS51" i="87"/>
  <c r="EV51" i="87"/>
  <c r="EV52" i="87"/>
  <c r="EC51" i="87"/>
  <c r="EC52" i="87"/>
  <c r="GD52" i="87"/>
  <c r="GD51" i="87"/>
  <c r="HA52" i="87"/>
  <c r="HA51" i="87"/>
  <c r="FG52" i="87"/>
  <c r="FG51" i="87"/>
  <c r="GF52" i="87"/>
  <c r="GF51" i="87"/>
  <c r="FP52" i="87"/>
  <c r="FP51" i="87"/>
  <c r="EH51" i="87"/>
  <c r="EH52" i="87"/>
  <c r="HQ51" i="87"/>
  <c r="HQ52" i="87"/>
  <c r="FX52" i="87"/>
  <c r="FX51" i="87"/>
  <c r="HO52" i="87"/>
  <c r="HO51" i="87"/>
  <c r="HB51" i="87"/>
  <c r="HB52" i="87"/>
  <c r="GH52" i="87"/>
  <c r="GH51" i="87"/>
  <c r="DV51" i="87"/>
  <c r="DV52" i="87"/>
  <c r="I157" i="87"/>
  <c r="H156" i="87"/>
  <c r="GU52" i="87"/>
  <c r="GU51" i="87"/>
  <c r="FS51" i="87"/>
  <c r="FS52" i="87"/>
  <c r="FQ52" i="87"/>
  <c r="FQ51" i="87"/>
  <c r="FI51" i="87"/>
  <c r="FI52" i="87"/>
  <c r="HI52" i="87"/>
  <c r="HI51" i="87"/>
  <c r="GL51" i="87"/>
  <c r="GL52" i="87"/>
  <c r="HF52" i="87"/>
  <c r="HF51" i="87"/>
  <c r="GO52" i="87"/>
  <c r="GO51" i="87"/>
  <c r="GK52" i="87"/>
  <c r="GK51" i="87"/>
  <c r="EM51" i="87"/>
  <c r="EM52" i="87"/>
  <c r="HV52" i="87"/>
  <c r="HV51" i="87"/>
  <c r="EZ52" i="87"/>
  <c r="EZ51" i="87"/>
  <c r="GE51" i="87"/>
  <c r="GE52" i="87"/>
  <c r="FU52" i="87"/>
  <c r="FU51" i="87"/>
  <c r="IF52" i="87"/>
  <c r="IF51" i="87"/>
  <c r="EF52" i="87"/>
  <c r="EF51" i="87"/>
  <c r="DU52" i="87"/>
  <c r="DU51" i="87"/>
  <c r="GW51" i="87"/>
  <c r="GW52" i="87"/>
  <c r="EL51" i="87"/>
  <c r="EL52" i="87"/>
  <c r="EA52" i="87"/>
  <c r="EA51" i="87"/>
  <c r="EN52" i="87"/>
  <c r="EN51" i="87"/>
  <c r="ED52" i="87"/>
  <c r="ED51" i="87"/>
  <c r="FR52" i="87"/>
  <c r="FR51" i="87"/>
  <c r="FA51" i="87"/>
  <c r="FA52" i="87"/>
  <c r="GN51" i="87"/>
  <c r="GN52" i="87"/>
  <c r="IA51" i="87"/>
  <c r="IA52" i="87"/>
  <c r="HY51" i="87"/>
  <c r="HY52" i="87"/>
  <c r="ER52" i="87"/>
  <c r="ER51" i="87"/>
  <c r="FM51" i="87"/>
  <c r="FM52" i="87"/>
  <c r="FV52" i="87"/>
  <c r="FV51" i="87"/>
  <c r="FZ52" i="87"/>
  <c r="FZ51" i="87"/>
  <c r="ES51" i="87"/>
  <c r="ES52" i="87"/>
  <c r="GS52" i="87"/>
  <c r="GS51" i="87"/>
  <c r="EP52" i="87"/>
  <c r="EP51" i="87"/>
  <c r="HZ52" i="87"/>
  <c r="HZ51" i="87"/>
  <c r="HL51" i="87"/>
  <c r="HL52" i="87"/>
  <c r="FN51" i="87"/>
  <c r="FN52" i="87"/>
  <c r="FC51" i="87"/>
  <c r="FC52" i="87"/>
  <c r="HD51" i="87"/>
  <c r="HD52" i="87"/>
  <c r="HC52" i="87"/>
  <c r="HC51" i="87"/>
  <c r="HW52" i="87"/>
  <c r="HW51" i="87"/>
  <c r="GZ51" i="87"/>
  <c r="GZ52" i="87"/>
  <c r="FO52" i="87"/>
  <c r="FO51" i="87"/>
  <c r="HU52" i="87"/>
  <c r="HU51" i="87"/>
  <c r="ID52" i="87"/>
  <c r="ID51" i="87"/>
  <c r="GM52" i="87"/>
  <c r="GM51" i="87"/>
  <c r="EI51" i="87"/>
  <c r="EI52" i="87"/>
  <c r="GA51" i="87"/>
  <c r="GA52" i="87"/>
  <c r="EE52" i="87"/>
  <c r="EE51" i="87"/>
  <c r="GG52" i="87"/>
  <c r="GG51" i="87"/>
  <c r="FJ52" i="87"/>
  <c r="FJ51" i="87"/>
  <c r="EO51" i="87"/>
  <c r="EO52" i="87"/>
  <c r="ET51" i="87"/>
  <c r="ET52" i="87"/>
  <c r="FL52" i="87"/>
  <c r="FL51" i="87"/>
  <c r="HM51" i="87"/>
  <c r="HM52" i="87"/>
  <c r="HG52" i="87"/>
  <c r="HG51" i="87"/>
  <c r="EQ52" i="87"/>
  <c r="EQ51" i="87"/>
  <c r="DY52" i="87"/>
  <c r="DY51" i="87"/>
  <c r="GY51" i="87"/>
  <c r="GY52" i="87"/>
  <c r="IB51" i="87"/>
  <c r="IB52" i="87"/>
  <c r="FE51" i="87"/>
  <c r="FE52" i="87"/>
  <c r="EJ52" i="87"/>
  <c r="EJ51" i="87"/>
  <c r="DX51" i="87"/>
  <c r="DX52" i="87"/>
  <c r="DS52" i="87"/>
  <c r="DS51" i="87"/>
  <c r="GX51" i="87"/>
  <c r="GX52" i="87"/>
  <c r="HP51" i="87"/>
  <c r="HP52" i="87"/>
  <c r="EG52" i="87"/>
  <c r="EG51" i="87"/>
  <c r="DT52" i="87"/>
  <c r="DT51" i="87"/>
  <c r="FF52" i="87"/>
  <c r="FF51" i="87"/>
  <c r="GT52" i="87"/>
  <c r="GT51" i="87"/>
  <c r="DW52" i="87"/>
  <c r="DW51" i="87"/>
  <c r="FK51" i="87"/>
  <c r="FK52" i="87"/>
  <c r="EB51" i="87"/>
  <c r="EB52" i="87"/>
  <c r="GB52" i="87"/>
  <c r="GB51" i="87"/>
  <c r="GJ52" i="87"/>
  <c r="GJ51" i="87"/>
  <c r="HJ51" i="87"/>
  <c r="HJ52" i="87"/>
  <c r="HN52" i="87"/>
  <c r="HN51" i="87"/>
  <c r="IG51" i="87"/>
  <c r="IG52" i="87"/>
  <c r="DZ52" i="87"/>
  <c r="DZ51" i="87"/>
  <c r="HX52" i="87"/>
  <c r="HX51" i="87"/>
  <c r="IC51" i="87"/>
  <c r="IC52" i="87"/>
  <c r="HT51" i="87"/>
  <c r="HT52" i="87"/>
  <c r="EK51" i="87"/>
  <c r="EK52" i="87"/>
  <c r="FD51" i="87"/>
  <c r="FD52" i="87"/>
  <c r="GR51" i="87"/>
  <c r="GR52" i="87"/>
  <c r="FY52" i="87"/>
  <c r="FY51" i="87"/>
  <c r="EY52" i="87"/>
  <c r="EY51" i="87"/>
  <c r="FT52" i="87"/>
  <c r="FT51" i="87"/>
  <c r="IE51" i="87"/>
  <c r="IE52" i="87"/>
  <c r="HK52" i="87"/>
  <c r="HK51" i="87"/>
  <c r="GC52" i="87"/>
  <c r="GC51" i="87"/>
  <c r="GP52" i="87"/>
  <c r="GP51" i="87"/>
  <c r="EX51" i="87"/>
  <c r="EX52" i="87"/>
  <c r="FB52" i="87"/>
  <c r="FB51" i="87"/>
  <c r="FH52" i="87"/>
  <c r="FH51" i="87"/>
  <c r="GV51" i="87"/>
  <c r="GV52" i="87"/>
  <c r="EU52" i="87"/>
  <c r="EU51" i="87"/>
  <c r="HH52" i="87"/>
  <c r="HH51" i="87"/>
  <c r="GI51" i="87"/>
  <c r="GI52" i="87"/>
  <c r="HR51" i="87"/>
  <c r="HR52" i="87"/>
  <c r="EW51" i="87"/>
  <c r="EW52" i="87"/>
  <c r="K127" i="87"/>
  <c r="K166" i="87"/>
  <c r="K100" i="115"/>
  <c r="K128" i="87"/>
  <c r="K47" i="87"/>
  <c r="C16" i="97"/>
  <c r="K63" i="100"/>
  <c r="K62" i="100"/>
  <c r="D139" i="87" l="1"/>
  <c r="E132" i="87"/>
  <c r="E134" i="87" s="1"/>
  <c r="F117" i="87"/>
  <c r="G117" i="87" s="1"/>
  <c r="D89" i="87"/>
  <c r="D125" i="87"/>
  <c r="D130" i="87" s="1"/>
  <c r="HE54" i="87"/>
  <c r="HE65" i="87" s="1"/>
  <c r="DR115" i="87"/>
  <c r="DR116" i="87" s="1"/>
  <c r="DR163" i="87"/>
  <c r="DR161" i="87" s="1"/>
  <c r="GH49" i="87"/>
  <c r="GH85" i="87" s="1"/>
  <c r="FP49" i="87"/>
  <c r="FP115" i="87" s="1"/>
  <c r="FP116" i="87" s="1"/>
  <c r="HE85" i="87"/>
  <c r="HE163" i="87"/>
  <c r="HE161" i="87" s="1"/>
  <c r="DR85" i="87"/>
  <c r="J54" i="87"/>
  <c r="J85" i="87"/>
  <c r="J163" i="87"/>
  <c r="J161" i="87" s="1"/>
  <c r="K60" i="100"/>
  <c r="K65" i="100" s="1"/>
  <c r="K97" i="100" s="1"/>
  <c r="K98" i="100" s="1"/>
  <c r="K100" i="100" s="1"/>
  <c r="GQ163" i="87"/>
  <c r="GQ161" i="87" s="1"/>
  <c r="GQ85" i="87"/>
  <c r="HH49" i="87"/>
  <c r="HH54" i="87" s="1"/>
  <c r="HH65" i="87" s="1"/>
  <c r="GQ115" i="87"/>
  <c r="GQ116" i="87" s="1"/>
  <c r="FW54" i="87"/>
  <c r="FW65" i="87" s="1"/>
  <c r="HM49" i="87"/>
  <c r="HM85" i="87" s="1"/>
  <c r="FW85" i="87"/>
  <c r="FW115" i="87"/>
  <c r="FW116" i="87" s="1"/>
  <c r="FE49" i="87"/>
  <c r="FE163" i="87" s="1"/>
  <c r="IE49" i="87"/>
  <c r="IE85" i="87" s="1"/>
  <c r="EK49" i="87"/>
  <c r="EK115" i="87" s="1"/>
  <c r="EK116" i="87" s="1"/>
  <c r="EB49" i="87"/>
  <c r="EB115" i="87" s="1"/>
  <c r="EB116" i="87" s="1"/>
  <c r="GP49" i="87"/>
  <c r="GP163" i="87" s="1"/>
  <c r="GP161" i="87" s="1"/>
  <c r="FY49" i="87"/>
  <c r="FY163" i="87" s="1"/>
  <c r="HX49" i="87"/>
  <c r="HX85" i="87" s="1"/>
  <c r="GT49" i="87"/>
  <c r="GT115" i="87" s="1"/>
  <c r="GT116" i="87" s="1"/>
  <c r="DS49" i="87"/>
  <c r="DS85" i="87" s="1"/>
  <c r="DY49" i="87"/>
  <c r="DY54" i="87" s="1"/>
  <c r="DY65" i="87" s="1"/>
  <c r="GM49" i="87"/>
  <c r="GM85" i="87" s="1"/>
  <c r="HC49" i="87"/>
  <c r="HC54" i="87" s="1"/>
  <c r="HC65" i="87" s="1"/>
  <c r="EA49" i="87"/>
  <c r="EA163" i="87" s="1"/>
  <c r="FU49" i="87"/>
  <c r="FU163" i="87" s="1"/>
  <c r="HI49" i="87"/>
  <c r="HI163" i="87" s="1"/>
  <c r="EY49" i="87"/>
  <c r="EY163" i="87" s="1"/>
  <c r="DW49" i="87"/>
  <c r="DW54" i="87" s="1"/>
  <c r="DW65" i="87" s="1"/>
  <c r="HW49" i="87"/>
  <c r="HW85" i="87" s="1"/>
  <c r="HZ49" i="87"/>
  <c r="HZ115" i="87" s="1"/>
  <c r="GS49" i="87"/>
  <c r="GS85" i="87" s="1"/>
  <c r="EN49" i="87"/>
  <c r="EN163" i="87" s="1"/>
  <c r="IF49" i="87"/>
  <c r="IF115" i="87" s="1"/>
  <c r="HV49" i="87"/>
  <c r="HV115" i="87" s="1"/>
  <c r="GD49" i="87"/>
  <c r="GD163" i="87" s="1"/>
  <c r="HK49" i="87"/>
  <c r="HK115" i="87" s="1"/>
  <c r="GB49" i="87"/>
  <c r="GB163" i="87" s="1"/>
  <c r="DT49" i="87"/>
  <c r="DT115" i="87" s="1"/>
  <c r="DT116" i="87" s="1"/>
  <c r="EJ49" i="87"/>
  <c r="EJ163" i="87" s="1"/>
  <c r="HG49" i="87"/>
  <c r="HG54" i="87" s="1"/>
  <c r="HG65" i="87" s="1"/>
  <c r="GG49" i="87"/>
  <c r="GG163" i="87" s="1"/>
  <c r="HU49" i="87"/>
  <c r="HU54" i="87" s="1"/>
  <c r="EP49" i="87"/>
  <c r="EP163" i="87" s="1"/>
  <c r="EP161" i="87" s="1"/>
  <c r="FV49" i="87"/>
  <c r="FV85" i="87" s="1"/>
  <c r="FQ49" i="87"/>
  <c r="FQ163" i="87" s="1"/>
  <c r="GF49" i="87"/>
  <c r="GF54" i="87" s="1"/>
  <c r="GF65" i="87" s="1"/>
  <c r="HS49" i="87"/>
  <c r="HS163" i="87" s="1"/>
  <c r="FB49" i="87"/>
  <c r="FB115" i="87" s="1"/>
  <c r="FT49" i="87"/>
  <c r="FT85" i="87" s="1"/>
  <c r="FL49" i="87"/>
  <c r="FL85" i="87" s="1"/>
  <c r="ER49" i="87"/>
  <c r="ER163" i="87" s="1"/>
  <c r="ER161" i="87" s="1"/>
  <c r="ED49" i="87"/>
  <c r="ED85" i="87" s="1"/>
  <c r="EF49" i="87"/>
  <c r="EF85" i="87" s="1"/>
  <c r="EZ49" i="87"/>
  <c r="EZ85" i="87" s="1"/>
  <c r="HF49" i="87"/>
  <c r="HF115" i="87" s="1"/>
  <c r="HF116" i="87" s="1"/>
  <c r="GU49" i="87"/>
  <c r="GU115" i="87" s="1"/>
  <c r="GU116" i="87" s="1"/>
  <c r="FX49" i="87"/>
  <c r="FX85" i="87" s="1"/>
  <c r="HA49" i="87"/>
  <c r="HA54" i="87" s="1"/>
  <c r="HA65" i="87" s="1"/>
  <c r="EU49" i="87"/>
  <c r="EU163" i="87" s="1"/>
  <c r="EU161" i="87" s="1"/>
  <c r="GC49" i="87"/>
  <c r="GC85" i="87" s="1"/>
  <c r="DZ49" i="87"/>
  <c r="DZ54" i="87" s="1"/>
  <c r="DZ65" i="87" s="1"/>
  <c r="GJ49" i="87"/>
  <c r="GJ85" i="87" s="1"/>
  <c r="FF49" i="87"/>
  <c r="FF54" i="87" s="1"/>
  <c r="FF65" i="87" s="1"/>
  <c r="EQ49" i="87"/>
  <c r="EQ85" i="87" s="1"/>
  <c r="FJ49" i="87"/>
  <c r="FJ163" i="87" s="1"/>
  <c r="ID49" i="87"/>
  <c r="ID115" i="87" s="1"/>
  <c r="GN49" i="87"/>
  <c r="GN115" i="87" s="1"/>
  <c r="GN116" i="87" s="1"/>
  <c r="EL49" i="87"/>
  <c r="EL54" i="87" s="1"/>
  <c r="EL65" i="87" s="1"/>
  <c r="GE49" i="87"/>
  <c r="GE163" i="87" s="1"/>
  <c r="FI49" i="87"/>
  <c r="FI54" i="87" s="1"/>
  <c r="FI65" i="87" s="1"/>
  <c r="FO49" i="87"/>
  <c r="FO85" i="87" s="1"/>
  <c r="FR49" i="87"/>
  <c r="FR54" i="87" s="1"/>
  <c r="FR65" i="87" s="1"/>
  <c r="DU49" i="87"/>
  <c r="DU54" i="87" s="1"/>
  <c r="DU65" i="87" s="1"/>
  <c r="GO49" i="87"/>
  <c r="GO85" i="87" s="1"/>
  <c r="HO49" i="87"/>
  <c r="HO163" i="87" s="1"/>
  <c r="FG49" i="87"/>
  <c r="FG85" i="87" s="1"/>
  <c r="HR49" i="87"/>
  <c r="IB49" i="87"/>
  <c r="GA49" i="87"/>
  <c r="HL49" i="87"/>
  <c r="GX49" i="87"/>
  <c r="EI49" i="87"/>
  <c r="HQ49" i="87"/>
  <c r="IA49" i="87"/>
  <c r="EM49" i="87"/>
  <c r="FZ49" i="87"/>
  <c r="GK49" i="87"/>
  <c r="FN49" i="87"/>
  <c r="HT49" i="87"/>
  <c r="EX49" i="87"/>
  <c r="I156" i="87"/>
  <c r="J157" i="87"/>
  <c r="EH49" i="87"/>
  <c r="HD49" i="87"/>
  <c r="EV49" i="87"/>
  <c r="FM49" i="87"/>
  <c r="FS49" i="87"/>
  <c r="FK49" i="87"/>
  <c r="GI49" i="87"/>
  <c r="FW161" i="87"/>
  <c r="ET49" i="87"/>
  <c r="GL49" i="87"/>
  <c r="HJ49" i="87"/>
  <c r="DV49" i="87"/>
  <c r="IG49" i="87"/>
  <c r="HP49" i="87"/>
  <c r="GZ49" i="87"/>
  <c r="IC49" i="87"/>
  <c r="GY49" i="87"/>
  <c r="HY49" i="87"/>
  <c r="EO49" i="87"/>
  <c r="ES49" i="87"/>
  <c r="EC49" i="87"/>
  <c r="GR49" i="87"/>
  <c r="DX49" i="87"/>
  <c r="GV49" i="87"/>
  <c r="FD49" i="87"/>
  <c r="EW49" i="87"/>
  <c r="FH49" i="87"/>
  <c r="HN49" i="87"/>
  <c r="EG49" i="87"/>
  <c r="EE49" i="87"/>
  <c r="FC49" i="87"/>
  <c r="FA49" i="87"/>
  <c r="GW49" i="87"/>
  <c r="HB49" i="87"/>
  <c r="D16" i="97"/>
  <c r="E16" i="97" s="1"/>
  <c r="L56" i="100"/>
  <c r="L58" i="100" s="1"/>
  <c r="L45" i="87"/>
  <c r="K164" i="87"/>
  <c r="K50" i="87"/>
  <c r="E89" i="87" l="1"/>
  <c r="F89" i="87" s="1"/>
  <c r="F91" i="87" s="1"/>
  <c r="E139" i="87"/>
  <c r="G132" i="87"/>
  <c r="G134" i="87" s="1"/>
  <c r="F132" i="87"/>
  <c r="F134" i="87" s="1"/>
  <c r="F139" i="87" s="1"/>
  <c r="D91" i="87"/>
  <c r="GH54" i="87"/>
  <c r="GH65" i="87" s="1"/>
  <c r="GH115" i="87"/>
  <c r="GH116" i="87" s="1"/>
  <c r="FP85" i="87"/>
  <c r="GH163" i="87"/>
  <c r="GH161" i="87" s="1"/>
  <c r="FP54" i="87"/>
  <c r="FP65" i="87" s="1"/>
  <c r="FP163" i="87"/>
  <c r="FP161" i="87" s="1"/>
  <c r="HH163" i="87"/>
  <c r="HH161" i="87" s="1"/>
  <c r="J84" i="87"/>
  <c r="J86" i="87" s="1"/>
  <c r="J88" i="87" s="1"/>
  <c r="HH115" i="87"/>
  <c r="HH116" i="87" s="1"/>
  <c r="FE115" i="87"/>
  <c r="FE116" i="87" s="1"/>
  <c r="HH85" i="87"/>
  <c r="FE85" i="87"/>
  <c r="FE54" i="87"/>
  <c r="FE65" i="87" s="1"/>
  <c r="HM115" i="87"/>
  <c r="HM54" i="87"/>
  <c r="HM163" i="87"/>
  <c r="HM161" i="87" s="1"/>
  <c r="EK163" i="87"/>
  <c r="EK161" i="87" s="1"/>
  <c r="FT163" i="87"/>
  <c r="FU84" i="87" s="1"/>
  <c r="FT115" i="87"/>
  <c r="FT116" i="87" s="1"/>
  <c r="IE54" i="87"/>
  <c r="IE163" i="87"/>
  <c r="IE161" i="87" s="1"/>
  <c r="IE115" i="87"/>
  <c r="EK85" i="87"/>
  <c r="FU115" i="87"/>
  <c r="FU116" i="87" s="1"/>
  <c r="HW115" i="87"/>
  <c r="FU85" i="87"/>
  <c r="EK54" i="87"/>
  <c r="EK65" i="87" s="1"/>
  <c r="FU54" i="87"/>
  <c r="FU65" i="87" s="1"/>
  <c r="HZ163" i="87"/>
  <c r="HZ161" i="87" s="1"/>
  <c r="HZ85" i="87"/>
  <c r="EQ115" i="87"/>
  <c r="EQ116" i="87" s="1"/>
  <c r="GP115" i="87"/>
  <c r="GP116" i="87" s="1"/>
  <c r="GP85" i="87"/>
  <c r="HU85" i="87"/>
  <c r="HU163" i="87"/>
  <c r="HU161" i="87" s="1"/>
  <c r="HG115" i="87"/>
  <c r="HG116" i="87" s="1"/>
  <c r="DW85" i="87"/>
  <c r="HG163" i="87"/>
  <c r="DW163" i="87"/>
  <c r="DW161" i="87" s="1"/>
  <c r="GJ163" i="87"/>
  <c r="GJ161" i="87" s="1"/>
  <c r="DZ85" i="87"/>
  <c r="HG85" i="87"/>
  <c r="DW115" i="87"/>
  <c r="DW116" i="87" s="1"/>
  <c r="EB54" i="87"/>
  <c r="EB65" i="87" s="1"/>
  <c r="DZ115" i="87"/>
  <c r="DZ116" i="87" s="1"/>
  <c r="HX115" i="87"/>
  <c r="EY115" i="87"/>
  <c r="EY116" i="87" s="1"/>
  <c r="ED54" i="87"/>
  <c r="ED65" i="87" s="1"/>
  <c r="EB85" i="87"/>
  <c r="HX163" i="87"/>
  <c r="HX161" i="87" s="1"/>
  <c r="HU115" i="87"/>
  <c r="GP54" i="87"/>
  <c r="GP65" i="87" s="1"/>
  <c r="ED163" i="87"/>
  <c r="ED161" i="87" s="1"/>
  <c r="EB163" i="87"/>
  <c r="EB84" i="87" s="1"/>
  <c r="EN54" i="87"/>
  <c r="EN65" i="87" s="1"/>
  <c r="HZ54" i="87"/>
  <c r="EQ54" i="87"/>
  <c r="EQ65" i="87" s="1"/>
  <c r="ED115" i="87"/>
  <c r="ED116" i="87" s="1"/>
  <c r="DZ163" i="87"/>
  <c r="EA84" i="87" s="1"/>
  <c r="DY85" i="87"/>
  <c r="DY163" i="87"/>
  <c r="DY161" i="87" s="1"/>
  <c r="EN85" i="87"/>
  <c r="EQ163" i="87"/>
  <c r="ER84" i="87" s="1"/>
  <c r="FV115" i="87"/>
  <c r="FV116" i="87" s="1"/>
  <c r="EP54" i="87"/>
  <c r="EP65" i="87" s="1"/>
  <c r="DS115" i="87"/>
  <c r="DS116" i="87" s="1"/>
  <c r="DY115" i="87"/>
  <c r="DY116" i="87" s="1"/>
  <c r="EN115" i="87"/>
  <c r="EN116" i="87" s="1"/>
  <c r="GS115" i="87"/>
  <c r="GS116" i="87" s="1"/>
  <c r="FJ54" i="87"/>
  <c r="FJ65" i="87" s="1"/>
  <c r="IF54" i="87"/>
  <c r="FJ115" i="87"/>
  <c r="FJ116" i="87" s="1"/>
  <c r="GS163" i="87"/>
  <c r="GS161" i="87" s="1"/>
  <c r="GJ54" i="87"/>
  <c r="GJ65" i="87" s="1"/>
  <c r="IF85" i="87"/>
  <c r="HX54" i="87"/>
  <c r="IF163" i="87"/>
  <c r="FJ85" i="87"/>
  <c r="HC85" i="87"/>
  <c r="HW54" i="87"/>
  <c r="GD54" i="87"/>
  <c r="GD65" i="87" s="1"/>
  <c r="HW163" i="87"/>
  <c r="HW161" i="87" s="1"/>
  <c r="GM54" i="87"/>
  <c r="GM65" i="87" s="1"/>
  <c r="FY54" i="87"/>
  <c r="FY65" i="87" s="1"/>
  <c r="GT54" i="87"/>
  <c r="GT65" i="87" s="1"/>
  <c r="HC163" i="87"/>
  <c r="HC161" i="87" s="1"/>
  <c r="GD85" i="87"/>
  <c r="GD115" i="87"/>
  <c r="GD116" i="87" s="1"/>
  <c r="FV54" i="87"/>
  <c r="FV65" i="87" s="1"/>
  <c r="GG115" i="87"/>
  <c r="GG116" i="87" s="1"/>
  <c r="GT163" i="87"/>
  <c r="GT161" i="87" s="1"/>
  <c r="HC115" i="87"/>
  <c r="HC116" i="87" s="1"/>
  <c r="GG54" i="87"/>
  <c r="GG65" i="87" s="1"/>
  <c r="GS54" i="87"/>
  <c r="GS65" i="87" s="1"/>
  <c r="DS54" i="87"/>
  <c r="DS65" i="87" s="1"/>
  <c r="FY115" i="87"/>
  <c r="FY116" i="87" s="1"/>
  <c r="FV163" i="87"/>
  <c r="FW84" i="87" s="1"/>
  <c r="FW86" i="87" s="1"/>
  <c r="FW88" i="87" s="1"/>
  <c r="FW125" i="87" s="1"/>
  <c r="FW130" i="87" s="1"/>
  <c r="FY85" i="87"/>
  <c r="GG85" i="87"/>
  <c r="DS163" i="87"/>
  <c r="HV54" i="87"/>
  <c r="FL54" i="87"/>
  <c r="FL65" i="87" s="1"/>
  <c r="FR85" i="87"/>
  <c r="DT54" i="87"/>
  <c r="DT65" i="87" s="1"/>
  <c r="HI85" i="87"/>
  <c r="FF85" i="87"/>
  <c r="GM115" i="87"/>
  <c r="GM116" i="87" s="1"/>
  <c r="EJ54" i="87"/>
  <c r="EJ65" i="87" s="1"/>
  <c r="EJ115" i="87"/>
  <c r="EJ116" i="87" s="1"/>
  <c r="HK54" i="87"/>
  <c r="EA54" i="87"/>
  <c r="EA65" i="87" s="1"/>
  <c r="HV85" i="87"/>
  <c r="FL115" i="87"/>
  <c r="FL116" i="87" s="1"/>
  <c r="FR115" i="87"/>
  <c r="FR116" i="87" s="1"/>
  <c r="GB54" i="87"/>
  <c r="GB65" i="87" s="1"/>
  <c r="DT85" i="87"/>
  <c r="FF163" i="87"/>
  <c r="FF161" i="87" s="1"/>
  <c r="GM163" i="87"/>
  <c r="GM161" i="87" s="1"/>
  <c r="HO115" i="87"/>
  <c r="FF115" i="87"/>
  <c r="FF116" i="87" s="1"/>
  <c r="EA85" i="87"/>
  <c r="HV163" i="87"/>
  <c r="HV161" i="87" s="1"/>
  <c r="FL163" i="87"/>
  <c r="FL161" i="87" s="1"/>
  <c r="FR163" i="87"/>
  <c r="FR161" i="87" s="1"/>
  <c r="GB115" i="87"/>
  <c r="GB116" i="87" s="1"/>
  <c r="FB54" i="87"/>
  <c r="FB65" i="87" s="1"/>
  <c r="DT163" i="87"/>
  <c r="DT161" i="87" s="1"/>
  <c r="GC54" i="87"/>
  <c r="GC65" i="87" s="1"/>
  <c r="GJ115" i="87"/>
  <c r="GJ116" i="87" s="1"/>
  <c r="HI115" i="87"/>
  <c r="HI116" i="87" s="1"/>
  <c r="HK163" i="87"/>
  <c r="HK161" i="87" s="1"/>
  <c r="GB85" i="87"/>
  <c r="FB85" i="87"/>
  <c r="GC163" i="87"/>
  <c r="GC161" i="87" s="1"/>
  <c r="HI54" i="87"/>
  <c r="HI65" i="87" s="1"/>
  <c r="EJ85" i="87"/>
  <c r="EY54" i="87"/>
  <c r="EY65" i="87" s="1"/>
  <c r="FT54" i="87"/>
  <c r="FT65" i="87" s="1"/>
  <c r="HS115" i="87"/>
  <c r="FB163" i="87"/>
  <c r="FB161" i="87" s="1"/>
  <c r="ER54" i="87"/>
  <c r="ER65" i="87" s="1"/>
  <c r="GC115" i="87"/>
  <c r="GC116" i="87" s="1"/>
  <c r="GT85" i="87"/>
  <c r="HO54" i="87"/>
  <c r="HK85" i="87"/>
  <c r="EA115" i="87"/>
  <c r="EA116" i="87" s="1"/>
  <c r="EY85" i="87"/>
  <c r="ER115" i="87"/>
  <c r="ER116" i="87" s="1"/>
  <c r="GF85" i="87"/>
  <c r="GF163" i="87"/>
  <c r="GG84" i="87" s="1"/>
  <c r="EP115" i="87"/>
  <c r="EP116" i="87" s="1"/>
  <c r="ER85" i="87"/>
  <c r="FQ54" i="87"/>
  <c r="FQ65" i="87" s="1"/>
  <c r="EP85" i="87"/>
  <c r="FQ115" i="87"/>
  <c r="FQ116" i="87" s="1"/>
  <c r="EL85" i="87"/>
  <c r="GF115" i="87"/>
  <c r="GF116" i="87" s="1"/>
  <c r="FQ85" i="87"/>
  <c r="HS54" i="87"/>
  <c r="HS85" i="87"/>
  <c r="GN54" i="87"/>
  <c r="GN65" i="87" s="1"/>
  <c r="ID163" i="87"/>
  <c r="ID161" i="87" s="1"/>
  <c r="EL115" i="87"/>
  <c r="EL116" i="87" s="1"/>
  <c r="HF85" i="87"/>
  <c r="ID85" i="87"/>
  <c r="EL163" i="87"/>
  <c r="GU54" i="87"/>
  <c r="GU65" i="87" s="1"/>
  <c r="EZ115" i="87"/>
  <c r="EZ116" i="87" s="1"/>
  <c r="GU163" i="87"/>
  <c r="GU161" i="87" s="1"/>
  <c r="GU85" i="87"/>
  <c r="ID54" i="87"/>
  <c r="HF54" i="87"/>
  <c r="HF65" i="87" s="1"/>
  <c r="HF163" i="87"/>
  <c r="HF161" i="87" s="1"/>
  <c r="EF163" i="87"/>
  <c r="EF161" i="87" s="1"/>
  <c r="FX54" i="87"/>
  <c r="FX65" i="87" s="1"/>
  <c r="FI115" i="87"/>
  <c r="FI116" i="87" s="1"/>
  <c r="HA163" i="87"/>
  <c r="HA161" i="87" s="1"/>
  <c r="FX163" i="87"/>
  <c r="FY84" i="87" s="1"/>
  <c r="FI163" i="87"/>
  <c r="FI161" i="87" s="1"/>
  <c r="GN163" i="87"/>
  <c r="GN161" i="87" s="1"/>
  <c r="HA115" i="87"/>
  <c r="HA116" i="87" s="1"/>
  <c r="GN85" i="87"/>
  <c r="EU54" i="87"/>
  <c r="EU65" i="87" s="1"/>
  <c r="FX115" i="87"/>
  <c r="FX116" i="87" s="1"/>
  <c r="FI85" i="87"/>
  <c r="HA85" i="87"/>
  <c r="EF54" i="87"/>
  <c r="EF65" i="87" s="1"/>
  <c r="EU115" i="87"/>
  <c r="EU116" i="87" s="1"/>
  <c r="EZ54" i="87"/>
  <c r="EZ65" i="87" s="1"/>
  <c r="GE85" i="87"/>
  <c r="GE54" i="87"/>
  <c r="GE65" i="87" s="1"/>
  <c r="EU85" i="87"/>
  <c r="EZ163" i="87"/>
  <c r="EZ161" i="87" s="1"/>
  <c r="GE115" i="87"/>
  <c r="GE116" i="87" s="1"/>
  <c r="EF115" i="87"/>
  <c r="EF116" i="87" s="1"/>
  <c r="DU115" i="87"/>
  <c r="DU116" i="87" s="1"/>
  <c r="DU85" i="87"/>
  <c r="FG115" i="87"/>
  <c r="FG116" i="87" s="1"/>
  <c r="DU163" i="87"/>
  <c r="DU161" i="87" s="1"/>
  <c r="FO115" i="87"/>
  <c r="FO116" i="87" s="1"/>
  <c r="FG163" i="87"/>
  <c r="GO54" i="87"/>
  <c r="GO65" i="87" s="1"/>
  <c r="GO115" i="87"/>
  <c r="GO116" i="87" s="1"/>
  <c r="HO85" i="87"/>
  <c r="GO163" i="87"/>
  <c r="GO161" i="87" s="1"/>
  <c r="FO54" i="87"/>
  <c r="FO65" i="87" s="1"/>
  <c r="FO163" i="87"/>
  <c r="FO161" i="87" s="1"/>
  <c r="FG54" i="87"/>
  <c r="FG65" i="87" s="1"/>
  <c r="GQ84" i="87"/>
  <c r="GQ86" i="87" s="1"/>
  <c r="GQ88" i="87" s="1"/>
  <c r="GQ125" i="87" s="1"/>
  <c r="GQ130" i="87" s="1"/>
  <c r="EE85" i="87"/>
  <c r="EE115" i="87"/>
  <c r="EE116" i="87" s="1"/>
  <c r="EE163" i="87"/>
  <c r="EE54" i="87"/>
  <c r="EE65" i="87" s="1"/>
  <c r="IC163" i="87"/>
  <c r="IC115" i="87"/>
  <c r="IC85" i="87"/>
  <c r="IC54" i="87"/>
  <c r="EG115" i="87"/>
  <c r="EG116" i="87" s="1"/>
  <c r="EG85" i="87"/>
  <c r="EG163" i="87"/>
  <c r="EG54" i="87"/>
  <c r="EG65" i="87" s="1"/>
  <c r="FZ115" i="87"/>
  <c r="FZ163" i="87"/>
  <c r="FZ85" i="87"/>
  <c r="FZ54" i="87"/>
  <c r="FZ65" i="87" s="1"/>
  <c r="HN163" i="87"/>
  <c r="HN85" i="87"/>
  <c r="HN115" i="87"/>
  <c r="HN54" i="87"/>
  <c r="HY85" i="87"/>
  <c r="HY115" i="87"/>
  <c r="HY163" i="87"/>
  <c r="HY54" i="87"/>
  <c r="GZ85" i="87"/>
  <c r="GZ163" i="87"/>
  <c r="GZ115" i="87"/>
  <c r="GZ116" i="87" s="1"/>
  <c r="GZ54" i="87"/>
  <c r="GZ65" i="87" s="1"/>
  <c r="EV85" i="87"/>
  <c r="EV115" i="87"/>
  <c r="EV116" i="87" s="1"/>
  <c r="EV163" i="87"/>
  <c r="EV54" i="87"/>
  <c r="EV65" i="87" s="1"/>
  <c r="EH85" i="87"/>
  <c r="EH115" i="87"/>
  <c r="EH116" i="87" s="1"/>
  <c r="EH163" i="87"/>
  <c r="EH54" i="87"/>
  <c r="EH65" i="87" s="1"/>
  <c r="DX115" i="87"/>
  <c r="DX116" i="87" s="1"/>
  <c r="DX163" i="87"/>
  <c r="DX85" i="87"/>
  <c r="DX54" i="87"/>
  <c r="DX65" i="87" s="1"/>
  <c r="EM85" i="87"/>
  <c r="EM115" i="87"/>
  <c r="EM116" i="87" s="1"/>
  <c r="EM163" i="87"/>
  <c r="EN84" i="87" s="1"/>
  <c r="EM54" i="87"/>
  <c r="EM65" i="87" s="1"/>
  <c r="EW85" i="87"/>
  <c r="EW115" i="87"/>
  <c r="EW116" i="87" s="1"/>
  <c r="EW163" i="87"/>
  <c r="EW54" i="87"/>
  <c r="EW65" i="87" s="1"/>
  <c r="GR115" i="87"/>
  <c r="GR116" i="87" s="1"/>
  <c r="GR163" i="87"/>
  <c r="GR85" i="87"/>
  <c r="GR54" i="87"/>
  <c r="GR65" i="87" s="1"/>
  <c r="FS85" i="87"/>
  <c r="FS115" i="87"/>
  <c r="FS116" i="87" s="1"/>
  <c r="FS163" i="87"/>
  <c r="FS54" i="87"/>
  <c r="FS65" i="87" s="1"/>
  <c r="EC115" i="87"/>
  <c r="EC116" i="87" s="1"/>
  <c r="EC163" i="87"/>
  <c r="EC85" i="87"/>
  <c r="EC54" i="87"/>
  <c r="EC65" i="87" s="1"/>
  <c r="FQ84" i="87"/>
  <c r="FQ161" i="87"/>
  <c r="HB85" i="87"/>
  <c r="HB163" i="87"/>
  <c r="HB115" i="87"/>
  <c r="HB116" i="87" s="1"/>
  <c r="HB54" i="87"/>
  <c r="HB65" i="87" s="1"/>
  <c r="ET163" i="87"/>
  <c r="ET115" i="87"/>
  <c r="ET116" i="87" s="1"/>
  <c r="ET85" i="87"/>
  <c r="ET54" i="87"/>
  <c r="ET65" i="87" s="1"/>
  <c r="HJ85" i="87"/>
  <c r="HJ163" i="87"/>
  <c r="HJ115" i="87"/>
  <c r="HJ54" i="87"/>
  <c r="HI161" i="87"/>
  <c r="FU161" i="87"/>
  <c r="HL85" i="87"/>
  <c r="HL115" i="87"/>
  <c r="HL163" i="87"/>
  <c r="HL54" i="87"/>
  <c r="GK163" i="87"/>
  <c r="GK85" i="87"/>
  <c r="GK115" i="87"/>
  <c r="GK116" i="87" s="1"/>
  <c r="GK54" i="87"/>
  <c r="GK65" i="87" s="1"/>
  <c r="GD161" i="87"/>
  <c r="GA85" i="87"/>
  <c r="GA163" i="87"/>
  <c r="GA115" i="87"/>
  <c r="GA116" i="87" s="1"/>
  <c r="GA54" i="87"/>
  <c r="GA65" i="87" s="1"/>
  <c r="FB116" i="87"/>
  <c r="HD85" i="87"/>
  <c r="HD163" i="87"/>
  <c r="HD115" i="87"/>
  <c r="HD116" i="87" s="1"/>
  <c r="HD54" i="87"/>
  <c r="HD65" i="87" s="1"/>
  <c r="HQ115" i="87"/>
  <c r="HQ85" i="87"/>
  <c r="HQ163" i="87"/>
  <c r="HQ54" i="87"/>
  <c r="EX85" i="87"/>
  <c r="EX163" i="87"/>
  <c r="EX161" i="87" s="1"/>
  <c r="EX115" i="87"/>
  <c r="EX116" i="87" s="1"/>
  <c r="EX54" i="87"/>
  <c r="EX65" i="87" s="1"/>
  <c r="FY161" i="87"/>
  <c r="EI115" i="87"/>
  <c r="EI116" i="87" s="1"/>
  <c r="EI85" i="87"/>
  <c r="EI163" i="87"/>
  <c r="EJ84" i="87" s="1"/>
  <c r="EI54" i="87"/>
  <c r="EI65" i="87" s="1"/>
  <c r="GX163" i="87"/>
  <c r="GX115" i="87"/>
  <c r="GX85" i="87"/>
  <c r="GX54" i="87"/>
  <c r="GX65" i="87" s="1"/>
  <c r="ES163" i="87"/>
  <c r="ES115" i="87"/>
  <c r="ES116" i="87" s="1"/>
  <c r="ES85" i="87"/>
  <c r="ES54" i="87"/>
  <c r="ES65" i="87" s="1"/>
  <c r="EA161" i="87"/>
  <c r="IG115" i="87"/>
  <c r="IG163" i="87"/>
  <c r="IG85" i="87"/>
  <c r="IG54" i="87"/>
  <c r="EN161" i="87"/>
  <c r="IB115" i="87"/>
  <c r="IB85" i="87"/>
  <c r="IB163" i="87"/>
  <c r="IB54" i="87"/>
  <c r="HR85" i="87"/>
  <c r="HR115" i="87"/>
  <c r="HR163" i="87"/>
  <c r="HR54" i="87"/>
  <c r="GW163" i="87"/>
  <c r="GW85" i="87"/>
  <c r="GW115" i="87"/>
  <c r="GW116" i="87" s="1"/>
  <c r="GW54" i="87"/>
  <c r="GW65" i="87" s="1"/>
  <c r="H117" i="87"/>
  <c r="FA85" i="87"/>
  <c r="FA163" i="87"/>
  <c r="FA115" i="87"/>
  <c r="FA116" i="87" s="1"/>
  <c r="FA54" i="87"/>
  <c r="FA65" i="87" s="1"/>
  <c r="FJ161" i="87"/>
  <c r="EY161" i="87"/>
  <c r="HS161" i="87"/>
  <c r="FC85" i="87"/>
  <c r="FC163" i="87"/>
  <c r="FC115" i="87"/>
  <c r="FC116" i="87" s="1"/>
  <c r="FC54" i="87"/>
  <c r="FC65" i="87" s="1"/>
  <c r="EJ161" i="87"/>
  <c r="HO161" i="87"/>
  <c r="GB161" i="87"/>
  <c r="GL85" i="87"/>
  <c r="GL163" i="87"/>
  <c r="GL115" i="87"/>
  <c r="GL54" i="87"/>
  <c r="GL65" i="87" s="1"/>
  <c r="GE161" i="87"/>
  <c r="GE84" i="87"/>
  <c r="HT115" i="87"/>
  <c r="HT85" i="87"/>
  <c r="HT163" i="87"/>
  <c r="HT54" i="87"/>
  <c r="FE161" i="87"/>
  <c r="FH85" i="87"/>
  <c r="FH115" i="87"/>
  <c r="FH116" i="87" s="1"/>
  <c r="FH163" i="87"/>
  <c r="FH54" i="87"/>
  <c r="FH65" i="87" s="1"/>
  <c r="FK115" i="87"/>
  <c r="FK116" i="87" s="1"/>
  <c r="FK85" i="87"/>
  <c r="FK163" i="87"/>
  <c r="FK54" i="87"/>
  <c r="FK65" i="87" s="1"/>
  <c r="IA85" i="87"/>
  <c r="IA163" i="87"/>
  <c r="IA115" i="87"/>
  <c r="IA54" i="87"/>
  <c r="FD163" i="87"/>
  <c r="FE84" i="87" s="1"/>
  <c r="FD85" i="87"/>
  <c r="FD115" i="87"/>
  <c r="FD116" i="87" s="1"/>
  <c r="FD54" i="87"/>
  <c r="FD65" i="87" s="1"/>
  <c r="FM85" i="87"/>
  <c r="FM115" i="87"/>
  <c r="FM116" i="87" s="1"/>
  <c r="FM163" i="87"/>
  <c r="FM54" i="87"/>
  <c r="FM65" i="87" s="1"/>
  <c r="GG161" i="87"/>
  <c r="GV163" i="87"/>
  <c r="GV115" i="87"/>
  <c r="GV116" i="87" s="1"/>
  <c r="GV85" i="87"/>
  <c r="GV54" i="87"/>
  <c r="GV65" i="87" s="1"/>
  <c r="GI163" i="87"/>
  <c r="GI85" i="87"/>
  <c r="GI115" i="87"/>
  <c r="GI116" i="87" s="1"/>
  <c r="GI54" i="87"/>
  <c r="GI65" i="87" s="1"/>
  <c r="EO85" i="87"/>
  <c r="EO115" i="87"/>
  <c r="EO116" i="87" s="1"/>
  <c r="EO163" i="87"/>
  <c r="EO54" i="87"/>
  <c r="EO65" i="87" s="1"/>
  <c r="GY115" i="87"/>
  <c r="GY116" i="87" s="1"/>
  <c r="GY85" i="87"/>
  <c r="GY163" i="87"/>
  <c r="GY54" i="87"/>
  <c r="GY65" i="87" s="1"/>
  <c r="HP163" i="87"/>
  <c r="HP85" i="87"/>
  <c r="HP115" i="87"/>
  <c r="HP54" i="87"/>
  <c r="DV163" i="87"/>
  <c r="DV85" i="87"/>
  <c r="DV115" i="87"/>
  <c r="DV116" i="87" s="1"/>
  <c r="DV54" i="87"/>
  <c r="DV65" i="87" s="1"/>
  <c r="J156" i="87"/>
  <c r="K157" i="87"/>
  <c r="FN115" i="87"/>
  <c r="FN163" i="87"/>
  <c r="FN85" i="87"/>
  <c r="FN54" i="87"/>
  <c r="FN65" i="87" s="1"/>
  <c r="L43" i="87"/>
  <c r="L129" i="87"/>
  <c r="L113" i="87"/>
  <c r="L114" i="87" s="1"/>
  <c r="L61" i="100"/>
  <c r="K51" i="87"/>
  <c r="K52" i="87"/>
  <c r="L63" i="87"/>
  <c r="L95" i="115"/>
  <c r="L97" i="115" s="1"/>
  <c r="L98" i="115" s="1"/>
  <c r="F16" i="97"/>
  <c r="E91" i="87" l="1"/>
  <c r="H132" i="87"/>
  <c r="H134" i="87" s="1"/>
  <c r="J125" i="87"/>
  <c r="J130" i="87" s="1"/>
  <c r="G89" i="87"/>
  <c r="G91" i="87" s="1"/>
  <c r="HI84" i="87"/>
  <c r="HI86" i="87" s="1"/>
  <c r="HI88" i="87" s="1"/>
  <c r="G139" i="87"/>
  <c r="FG84" i="87"/>
  <c r="FG86" i="87" s="1"/>
  <c r="FG88" i="87" s="1"/>
  <c r="FG125" i="87" s="1"/>
  <c r="FG130" i="87" s="1"/>
  <c r="GH84" i="87"/>
  <c r="GH86" i="87" s="1"/>
  <c r="GH88" i="87" s="1"/>
  <c r="GH125" i="87" s="1"/>
  <c r="GH130" i="87" s="1"/>
  <c r="HH84" i="87"/>
  <c r="HH86" i="87" s="1"/>
  <c r="HH88" i="87" s="1"/>
  <c r="HH125" i="87" s="1"/>
  <c r="HH130" i="87" s="1"/>
  <c r="FE86" i="87"/>
  <c r="FE88" i="87" s="1"/>
  <c r="FE125" i="87" s="1"/>
  <c r="FE130" i="87" s="1"/>
  <c r="EL84" i="87"/>
  <c r="EL86" i="87" s="1"/>
  <c r="EL88" i="87" s="1"/>
  <c r="EL125" i="87" s="1"/>
  <c r="EL130" i="87" s="1"/>
  <c r="FT161" i="87"/>
  <c r="FT84" i="87"/>
  <c r="FT86" i="87" s="1"/>
  <c r="FT88" i="87" s="1"/>
  <c r="FT125" i="87" s="1"/>
  <c r="FT130" i="87" s="1"/>
  <c r="EK84" i="87"/>
  <c r="EK86" i="87" s="1"/>
  <c r="EK88" i="87" s="1"/>
  <c r="EK125" i="87" s="1"/>
  <c r="EK130" i="87" s="1"/>
  <c r="FU86" i="87"/>
  <c r="FU88" i="87" s="1"/>
  <c r="FU125" i="87" s="1"/>
  <c r="FU130" i="87" s="1"/>
  <c r="IF84" i="87"/>
  <c r="IF86" i="87" s="1"/>
  <c r="EN86" i="87"/>
  <c r="EN88" i="87" s="1"/>
  <c r="EN125" i="87" s="1"/>
  <c r="EN130" i="87" s="1"/>
  <c r="HG161" i="87"/>
  <c r="GD84" i="87"/>
  <c r="GD86" i="87" s="1"/>
  <c r="GD88" i="87" s="1"/>
  <c r="GD125" i="87" s="1"/>
  <c r="GD130" i="87" s="1"/>
  <c r="GP84" i="87"/>
  <c r="GP86" i="87" s="1"/>
  <c r="GP88" i="87" s="1"/>
  <c r="GP125" i="87" s="1"/>
  <c r="GP130" i="87" s="1"/>
  <c r="EB86" i="87"/>
  <c r="EB88" i="87" s="1"/>
  <c r="EB125" i="87" s="1"/>
  <c r="EB130" i="87" s="1"/>
  <c r="ED84" i="87"/>
  <c r="ED86" i="87" s="1"/>
  <c r="ED88" i="87" s="1"/>
  <c r="ED125" i="87" s="1"/>
  <c r="ED130" i="87" s="1"/>
  <c r="HZ84" i="87"/>
  <c r="HZ86" i="87" s="1"/>
  <c r="IF161" i="87"/>
  <c r="EB161" i="87"/>
  <c r="GF161" i="87"/>
  <c r="FY86" i="87"/>
  <c r="FY88" i="87" s="1"/>
  <c r="FY125" i="87" s="1"/>
  <c r="FY130" i="87" s="1"/>
  <c r="GS84" i="87"/>
  <c r="GS86" i="87" s="1"/>
  <c r="GS88" i="87" s="1"/>
  <c r="GS125" i="87" s="1"/>
  <c r="GS130" i="87" s="1"/>
  <c r="DW84" i="87"/>
  <c r="DW86" i="87" s="1"/>
  <c r="DW88" i="87" s="1"/>
  <c r="DW125" i="87" s="1"/>
  <c r="DW130" i="87" s="1"/>
  <c r="GE86" i="87"/>
  <c r="GE88" i="87" s="1"/>
  <c r="GE125" i="87" s="1"/>
  <c r="GE130" i="87" s="1"/>
  <c r="DZ84" i="87"/>
  <c r="DZ86" i="87" s="1"/>
  <c r="DZ88" i="87" s="1"/>
  <c r="DZ125" i="87" s="1"/>
  <c r="DZ130" i="87" s="1"/>
  <c r="DZ161" i="87"/>
  <c r="HG84" i="87"/>
  <c r="HG86" i="87" s="1"/>
  <c r="HG88" i="87" s="1"/>
  <c r="HG125" i="87" s="1"/>
  <c r="HG130" i="87" s="1"/>
  <c r="GT84" i="87"/>
  <c r="GT86" i="87" s="1"/>
  <c r="GT88" i="87" s="1"/>
  <c r="GT125" i="87" s="1"/>
  <c r="GT130" i="87" s="1"/>
  <c r="GF84" i="87"/>
  <c r="GF86" i="87" s="1"/>
  <c r="GF88" i="87" s="1"/>
  <c r="GF125" i="87" s="1"/>
  <c r="GF130" i="87" s="1"/>
  <c r="HF84" i="87"/>
  <c r="HF86" i="87" s="1"/>
  <c r="HF88" i="87" s="1"/>
  <c r="HF125" i="87" s="1"/>
  <c r="HF130" i="87" s="1"/>
  <c r="IE84" i="87"/>
  <c r="IE86" i="87" s="1"/>
  <c r="GO84" i="87"/>
  <c r="GO86" i="87" s="1"/>
  <c r="GO88" i="87" s="1"/>
  <c r="GO125" i="87" s="1"/>
  <c r="GO130" i="87" s="1"/>
  <c r="EQ84" i="87"/>
  <c r="EQ86" i="87" s="1"/>
  <c r="EQ88" i="87" s="1"/>
  <c r="EQ125" i="87" s="1"/>
  <c r="EQ130" i="87" s="1"/>
  <c r="ID84" i="87"/>
  <c r="ID86" i="87" s="1"/>
  <c r="EQ161" i="87"/>
  <c r="DU84" i="87"/>
  <c r="DU86" i="87" s="1"/>
  <c r="DU88" i="87" s="1"/>
  <c r="DU125" i="87" s="1"/>
  <c r="DU130" i="87" s="1"/>
  <c r="EL161" i="87"/>
  <c r="FX84" i="87"/>
  <c r="FX86" i="87" s="1"/>
  <c r="FX88" i="87" s="1"/>
  <c r="FX125" i="87" s="1"/>
  <c r="FX130" i="87" s="1"/>
  <c r="DT84" i="87"/>
  <c r="DT86" i="87" s="1"/>
  <c r="DT88" i="87" s="1"/>
  <c r="DT125" i="87" s="1"/>
  <c r="DT130" i="87" s="1"/>
  <c r="FG161" i="87"/>
  <c r="FX161" i="87"/>
  <c r="ER86" i="87"/>
  <c r="ER88" i="87" s="1"/>
  <c r="ER125" i="87" s="1"/>
  <c r="ER130" i="87" s="1"/>
  <c r="FJ84" i="87"/>
  <c r="FJ86" i="87" s="1"/>
  <c r="FJ88" i="87" s="1"/>
  <c r="FJ125" i="87" s="1"/>
  <c r="FJ130" i="87" s="1"/>
  <c r="FI84" i="87"/>
  <c r="FI86" i="87" s="1"/>
  <c r="FI88" i="87" s="1"/>
  <c r="FI125" i="87" s="1"/>
  <c r="FI130" i="87" s="1"/>
  <c r="GM84" i="87"/>
  <c r="GM86" i="87" s="1"/>
  <c r="GM88" i="87" s="1"/>
  <c r="GM125" i="87" s="1"/>
  <c r="GM130" i="87" s="1"/>
  <c r="DS161" i="87"/>
  <c r="HA84" i="87"/>
  <c r="HA86" i="87" s="1"/>
  <c r="HA88" i="87" s="1"/>
  <c r="HA125" i="87" s="1"/>
  <c r="HA130" i="87" s="1"/>
  <c r="FV161" i="87"/>
  <c r="EA86" i="87"/>
  <c r="EA88" i="87" s="1"/>
  <c r="EA125" i="87" s="1"/>
  <c r="EA130" i="87" s="1"/>
  <c r="GG86" i="87"/>
  <c r="GG88" i="87" s="1"/>
  <c r="GG125" i="87" s="1"/>
  <c r="GG130" i="87" s="1"/>
  <c r="HX84" i="87"/>
  <c r="HX86" i="87" s="1"/>
  <c r="DS84" i="87"/>
  <c r="DS86" i="87" s="1"/>
  <c r="DS88" i="87" s="1"/>
  <c r="DS125" i="87" s="1"/>
  <c r="DS130" i="87" s="1"/>
  <c r="FV84" i="87"/>
  <c r="FV86" i="87" s="1"/>
  <c r="FV88" i="87" s="1"/>
  <c r="FV125" i="87" s="1"/>
  <c r="FV130" i="87" s="1"/>
  <c r="HW84" i="87"/>
  <c r="HW86" i="87" s="1"/>
  <c r="FF84" i="87"/>
  <c r="FF86" i="87" s="1"/>
  <c r="FF88" i="87" s="1"/>
  <c r="FF125" i="87" s="1"/>
  <c r="FF130" i="87" s="1"/>
  <c r="GC84" i="87"/>
  <c r="GC86" i="87" s="1"/>
  <c r="GC88" i="87" s="1"/>
  <c r="GC125" i="87" s="1"/>
  <c r="GC130" i="87" s="1"/>
  <c r="FR84" i="87"/>
  <c r="FR86" i="87" s="1"/>
  <c r="FR88" i="87" s="1"/>
  <c r="FR125" i="87" s="1"/>
  <c r="FR130" i="87" s="1"/>
  <c r="HK84" i="87"/>
  <c r="HK86" i="87" s="1"/>
  <c r="EJ86" i="87"/>
  <c r="EJ88" i="87" s="1"/>
  <c r="EJ125" i="87" s="1"/>
  <c r="EJ130" i="87" s="1"/>
  <c r="HV84" i="87"/>
  <c r="HV86" i="87" s="1"/>
  <c r="EY84" i="87"/>
  <c r="EY86" i="87" s="1"/>
  <c r="EY88" i="87" s="1"/>
  <c r="EY125" i="87" s="1"/>
  <c r="EY130" i="87" s="1"/>
  <c r="FQ86" i="87"/>
  <c r="FQ88" i="87" s="1"/>
  <c r="FQ125" i="87" s="1"/>
  <c r="FQ130" i="87" s="1"/>
  <c r="GU84" i="87"/>
  <c r="GU86" i="87" s="1"/>
  <c r="GU88" i="87" s="1"/>
  <c r="GU125" i="87" s="1"/>
  <c r="GU130" i="87" s="1"/>
  <c r="GN84" i="87"/>
  <c r="GN86" i="87" s="1"/>
  <c r="GN88" i="87" s="1"/>
  <c r="GN125" i="87" s="1"/>
  <c r="GN130" i="87" s="1"/>
  <c r="EZ84" i="87"/>
  <c r="EZ86" i="87" s="1"/>
  <c r="EZ88" i="87" s="1"/>
  <c r="EZ125" i="87" s="1"/>
  <c r="EZ130" i="87" s="1"/>
  <c r="FP84" i="87"/>
  <c r="FP86" i="87" s="1"/>
  <c r="FP88" i="87" s="1"/>
  <c r="FP125" i="87" s="1"/>
  <c r="FP130" i="87" s="1"/>
  <c r="HR84" i="87"/>
  <c r="HR86" i="87" s="1"/>
  <c r="HR161" i="87"/>
  <c r="HS84" i="87"/>
  <c r="HS86" i="87" s="1"/>
  <c r="HN161" i="87"/>
  <c r="HN84" i="87"/>
  <c r="HN86" i="87" s="1"/>
  <c r="FS84" i="87"/>
  <c r="FS86" i="87" s="1"/>
  <c r="FS88" i="87" s="1"/>
  <c r="FS125" i="87" s="1"/>
  <c r="FS130" i="87" s="1"/>
  <c r="FS161" i="87"/>
  <c r="EM84" i="87"/>
  <c r="EM86" i="87" s="1"/>
  <c r="EM88" i="87" s="1"/>
  <c r="EM125" i="87" s="1"/>
  <c r="EM130" i="87" s="1"/>
  <c r="EM161" i="87"/>
  <c r="GY84" i="87"/>
  <c r="GY86" i="87" s="1"/>
  <c r="GY88" i="87" s="1"/>
  <c r="GY125" i="87" s="1"/>
  <c r="GY130" i="87" s="1"/>
  <c r="GY161" i="87"/>
  <c r="FZ84" i="87"/>
  <c r="FZ161" i="87"/>
  <c r="GR84" i="87"/>
  <c r="GR86" i="87" s="1"/>
  <c r="GR88" i="87" s="1"/>
  <c r="GR125" i="87" s="1"/>
  <c r="GR130" i="87" s="1"/>
  <c r="GR161" i="87"/>
  <c r="HY84" i="87"/>
  <c r="HY86" i="87" s="1"/>
  <c r="HY161" i="87"/>
  <c r="EG161" i="87"/>
  <c r="EG84" i="87"/>
  <c r="EG86" i="87" s="1"/>
  <c r="EG88" i="87" s="1"/>
  <c r="EG125" i="87" s="1"/>
  <c r="EG130" i="87" s="1"/>
  <c r="FC84" i="87"/>
  <c r="FC86" i="87" s="1"/>
  <c r="FC88" i="87" s="1"/>
  <c r="FC125" i="87" s="1"/>
  <c r="FC130" i="87" s="1"/>
  <c r="FC161" i="87"/>
  <c r="GA84" i="87"/>
  <c r="GA86" i="87" s="1"/>
  <c r="GA88" i="87" s="1"/>
  <c r="GA125" i="87" s="1"/>
  <c r="GA130" i="87" s="1"/>
  <c r="GA161" i="87"/>
  <c r="HL84" i="87"/>
  <c r="HL86" i="87" s="1"/>
  <c r="HL161" i="87"/>
  <c r="HB161" i="87"/>
  <c r="HB84" i="87"/>
  <c r="HB86" i="87" s="1"/>
  <c r="HB88" i="87" s="1"/>
  <c r="HB125" i="87" s="1"/>
  <c r="HB130" i="87" s="1"/>
  <c r="EH161" i="87"/>
  <c r="EH84" i="87"/>
  <c r="EH86" i="87" s="1"/>
  <c r="EH88" i="87" s="1"/>
  <c r="EH125" i="87" s="1"/>
  <c r="EH130" i="87" s="1"/>
  <c r="FZ116" i="87"/>
  <c r="FD84" i="87"/>
  <c r="FD86" i="87" s="1"/>
  <c r="FD88" i="87" s="1"/>
  <c r="FD125" i="87" s="1"/>
  <c r="FD130" i="87" s="1"/>
  <c r="FD161" i="87"/>
  <c r="GX116" i="87"/>
  <c r="EF84" i="87"/>
  <c r="EF86" i="87" s="1"/>
  <c r="EF88" i="87" s="1"/>
  <c r="EF125" i="87" s="1"/>
  <c r="EF130" i="87" s="1"/>
  <c r="EE161" i="87"/>
  <c r="EE84" i="87"/>
  <c r="EE86" i="87" s="1"/>
  <c r="EE88" i="87" s="1"/>
  <c r="EE125" i="87" s="1"/>
  <c r="EE130" i="87" s="1"/>
  <c r="EI161" i="87"/>
  <c r="EI84" i="87"/>
  <c r="EI86" i="87" s="1"/>
  <c r="EI88" i="87" s="1"/>
  <c r="EI125" i="87" s="1"/>
  <c r="EI130" i="87" s="1"/>
  <c r="GK161" i="87"/>
  <c r="GK84" i="87"/>
  <c r="GK86" i="87" s="1"/>
  <c r="GK88" i="87" s="1"/>
  <c r="GK125" i="87" s="1"/>
  <c r="GK130" i="87" s="1"/>
  <c r="EC161" i="87"/>
  <c r="EC84" i="87"/>
  <c r="EC86" i="87" s="1"/>
  <c r="EC88" i="87" s="1"/>
  <c r="EC125" i="87" s="1"/>
  <c r="EC130" i="87" s="1"/>
  <c r="HP161" i="87"/>
  <c r="HP84" i="87"/>
  <c r="HP86" i="87" s="1"/>
  <c r="FK84" i="87"/>
  <c r="FK86" i="87" s="1"/>
  <c r="FK88" i="87" s="1"/>
  <c r="FK125" i="87" s="1"/>
  <c r="FK130" i="87" s="1"/>
  <c r="FK161" i="87"/>
  <c r="HT161" i="87"/>
  <c r="HT84" i="87"/>
  <c r="HT86" i="87" s="1"/>
  <c r="GZ161" i="87"/>
  <c r="GZ84" i="87"/>
  <c r="GZ86" i="87" s="1"/>
  <c r="GZ88" i="87" s="1"/>
  <c r="GZ125" i="87" s="1"/>
  <c r="GZ130" i="87" s="1"/>
  <c r="I117" i="87"/>
  <c r="IB161" i="87"/>
  <c r="IB84" i="87"/>
  <c r="IB86" i="87" s="1"/>
  <c r="FL84" i="87"/>
  <c r="FL86" i="87" s="1"/>
  <c r="FL88" i="87" s="1"/>
  <c r="FL125" i="87" s="1"/>
  <c r="FL130" i="87" s="1"/>
  <c r="HD161" i="87"/>
  <c r="HD84" i="87"/>
  <c r="HD86" i="87" s="1"/>
  <c r="HD88" i="87" s="1"/>
  <c r="HD125" i="87" s="1"/>
  <c r="HD130" i="87" s="1"/>
  <c r="HE84" i="87"/>
  <c r="HE86" i="87" s="1"/>
  <c r="HE88" i="87" s="1"/>
  <c r="HE125" i="87" s="1"/>
  <c r="HE130" i="87" s="1"/>
  <c r="DV161" i="87"/>
  <c r="DV84" i="87"/>
  <c r="DV86" i="87" s="1"/>
  <c r="DV88" i="87" s="1"/>
  <c r="DV125" i="87" s="1"/>
  <c r="DV130" i="87" s="1"/>
  <c r="EP84" i="87"/>
  <c r="EO161" i="87"/>
  <c r="EO84" i="87"/>
  <c r="EO86" i="87" s="1"/>
  <c r="EO88" i="87" s="1"/>
  <c r="EO125" i="87" s="1"/>
  <c r="EO130" i="87" s="1"/>
  <c r="FM161" i="87"/>
  <c r="FM84" i="87"/>
  <c r="FM86" i="87" s="1"/>
  <c r="FM88" i="87" s="1"/>
  <c r="FM125" i="87" s="1"/>
  <c r="FM130" i="87" s="1"/>
  <c r="IA161" i="87"/>
  <c r="IA84" i="87"/>
  <c r="IA86" i="87" s="1"/>
  <c r="GX84" i="87"/>
  <c r="GX161" i="87"/>
  <c r="HQ161" i="87"/>
  <c r="HQ84" i="87"/>
  <c r="HQ86" i="87" s="1"/>
  <c r="DY84" i="87"/>
  <c r="DY86" i="87" s="1"/>
  <c r="DY88" i="87" s="1"/>
  <c r="DY125" i="87" s="1"/>
  <c r="DY130" i="87" s="1"/>
  <c r="DX84" i="87"/>
  <c r="DX86" i="87" s="1"/>
  <c r="DX88" i="87" s="1"/>
  <c r="DX125" i="87" s="1"/>
  <c r="DX130" i="87" s="1"/>
  <c r="DX161" i="87"/>
  <c r="EV161" i="87"/>
  <c r="EV84" i="87"/>
  <c r="EV86" i="87" s="1"/>
  <c r="EV88" i="87" s="1"/>
  <c r="EV125" i="87" s="1"/>
  <c r="EV130" i="87" s="1"/>
  <c r="FO84" i="87"/>
  <c r="FO86" i="87" s="1"/>
  <c r="FO88" i="87" s="1"/>
  <c r="FO125" i="87" s="1"/>
  <c r="FO130" i="87" s="1"/>
  <c r="FN161" i="87"/>
  <c r="FN84" i="87"/>
  <c r="GL84" i="87"/>
  <c r="GL161" i="87"/>
  <c r="FN116" i="87"/>
  <c r="GB84" i="87"/>
  <c r="GB86" i="87" s="1"/>
  <c r="GB88" i="87" s="1"/>
  <c r="GB125" i="87" s="1"/>
  <c r="GB130" i="87" s="1"/>
  <c r="HJ161" i="87"/>
  <c r="HJ84" i="87"/>
  <c r="HJ86" i="87" s="1"/>
  <c r="GJ84" i="87"/>
  <c r="GJ86" i="87" s="1"/>
  <c r="GJ88" i="87" s="1"/>
  <c r="GJ125" i="87" s="1"/>
  <c r="GJ130" i="87" s="1"/>
  <c r="GI161" i="87"/>
  <c r="GI84" i="87"/>
  <c r="GI86" i="87" s="1"/>
  <c r="GI88" i="87" s="1"/>
  <c r="GI125" i="87" s="1"/>
  <c r="GI130" i="87" s="1"/>
  <c r="L157" i="87"/>
  <c r="K156" i="87"/>
  <c r="HO84" i="87"/>
  <c r="HO86" i="87" s="1"/>
  <c r="FB84" i="87"/>
  <c r="FA84" i="87"/>
  <c r="FA86" i="87" s="1"/>
  <c r="FA88" i="87" s="1"/>
  <c r="FA125" i="87" s="1"/>
  <c r="FA130" i="87" s="1"/>
  <c r="FA161" i="87"/>
  <c r="ES161" i="87"/>
  <c r="ES84" i="87"/>
  <c r="ES86" i="87" s="1"/>
  <c r="ES88" i="87" s="1"/>
  <c r="ES125" i="87" s="1"/>
  <c r="ES130" i="87" s="1"/>
  <c r="HM84" i="87"/>
  <c r="HM86" i="87" s="1"/>
  <c r="HU84" i="87"/>
  <c r="HU86" i="87" s="1"/>
  <c r="IG161" i="87"/>
  <c r="IG84" i="87"/>
  <c r="IG86" i="87" s="1"/>
  <c r="IC84" i="87"/>
  <c r="IC86" i="87" s="1"/>
  <c r="IC161" i="87"/>
  <c r="HC84" i="87"/>
  <c r="HC86" i="87" s="1"/>
  <c r="HC88" i="87" s="1"/>
  <c r="HC125" i="87" s="1"/>
  <c r="HC130" i="87" s="1"/>
  <c r="GV161" i="87"/>
  <c r="GV84" i="87"/>
  <c r="GV86" i="87" s="1"/>
  <c r="GV88" i="87" s="1"/>
  <c r="GV125" i="87" s="1"/>
  <c r="GV130" i="87" s="1"/>
  <c r="FH161" i="87"/>
  <c r="FH84" i="87"/>
  <c r="FH86" i="87" s="1"/>
  <c r="FH88" i="87" s="1"/>
  <c r="FH125" i="87" s="1"/>
  <c r="FH130" i="87" s="1"/>
  <c r="GL116" i="87"/>
  <c r="GW161" i="87"/>
  <c r="GW84" i="87"/>
  <c r="GW86" i="87" s="1"/>
  <c r="GW88" i="87" s="1"/>
  <c r="GW125" i="87" s="1"/>
  <c r="GW130" i="87" s="1"/>
  <c r="EU84" i="87"/>
  <c r="EU86" i="87" s="1"/>
  <c r="EU88" i="87" s="1"/>
  <c r="EU125" i="87" s="1"/>
  <c r="EU130" i="87" s="1"/>
  <c r="ET161" i="87"/>
  <c r="ET84" i="87"/>
  <c r="ET86" i="87" s="1"/>
  <c r="ET88" i="87" s="1"/>
  <c r="ET125" i="87" s="1"/>
  <c r="ET130" i="87" s="1"/>
  <c r="EX84" i="87"/>
  <c r="EX86" i="87" s="1"/>
  <c r="EX88" i="87" s="1"/>
  <c r="EX125" i="87" s="1"/>
  <c r="EX130" i="87" s="1"/>
  <c r="EW161" i="87"/>
  <c r="EW84" i="87"/>
  <c r="EW86" i="87" s="1"/>
  <c r="EW88" i="87" s="1"/>
  <c r="EW125" i="87" s="1"/>
  <c r="EW130" i="87" s="1"/>
  <c r="L62" i="100"/>
  <c r="L63" i="100"/>
  <c r="C17" i="97"/>
  <c r="L100" i="115"/>
  <c r="L127" i="87"/>
  <c r="L166" i="87"/>
  <c r="L128" i="87"/>
  <c r="L47" i="87"/>
  <c r="K49" i="87"/>
  <c r="I132" i="87" l="1"/>
  <c r="I134" i="87" s="1"/>
  <c r="HI125" i="87"/>
  <c r="HI130" i="87" s="1"/>
  <c r="H89" i="87"/>
  <c r="H91" i="87" s="1"/>
  <c r="H139" i="87"/>
  <c r="EP86" i="87"/>
  <c r="EP88" i="87" s="1"/>
  <c r="EP125" i="87" s="1"/>
  <c r="EP130" i="87" s="1"/>
  <c r="FB86" i="87"/>
  <c r="FB88" i="87" s="1"/>
  <c r="FB125" i="87" s="1"/>
  <c r="FB130" i="87" s="1"/>
  <c r="GL86" i="87"/>
  <c r="GL88" i="87" s="1"/>
  <c r="GL125" i="87" s="1"/>
  <c r="GL130" i="87" s="1"/>
  <c r="GX86" i="87"/>
  <c r="GX88" i="87" s="1"/>
  <c r="GX125" i="87" s="1"/>
  <c r="GX130" i="87" s="1"/>
  <c r="FN86" i="87"/>
  <c r="FN88" i="87" s="1"/>
  <c r="FN125" i="87" s="1"/>
  <c r="FN130" i="87" s="1"/>
  <c r="L156" i="87"/>
  <c r="M157" i="87"/>
  <c r="J117" i="87"/>
  <c r="FZ86" i="87"/>
  <c r="FZ88" i="87" s="1"/>
  <c r="FZ125" i="87" s="1"/>
  <c r="FZ130" i="87" s="1"/>
  <c r="D17" i="97"/>
  <c r="E17" i="97" s="1"/>
  <c r="M56" i="100"/>
  <c r="M58" i="100" s="1"/>
  <c r="M45" i="87"/>
  <c r="K115" i="87"/>
  <c r="K116" i="87" s="1"/>
  <c r="K163" i="87"/>
  <c r="K85" i="87"/>
  <c r="K54" i="87"/>
  <c r="L60" i="100"/>
  <c r="L65" i="100" s="1"/>
  <c r="L97" i="100" s="1"/>
  <c r="L98" i="100" s="1"/>
  <c r="L164" i="87"/>
  <c r="L50" i="87"/>
  <c r="J132" i="87" l="1"/>
  <c r="J134" i="87" s="1"/>
  <c r="J139" i="87" s="1"/>
  <c r="I89" i="87"/>
  <c r="I91" i="87" s="1"/>
  <c r="K117" i="87"/>
  <c r="I139" i="87"/>
  <c r="N157" i="87"/>
  <c r="M156" i="87"/>
  <c r="K84" i="87"/>
  <c r="K86" i="87" s="1"/>
  <c r="K88" i="87" s="1"/>
  <c r="K161" i="87"/>
  <c r="M43" i="87"/>
  <c r="M113" i="87"/>
  <c r="M114" i="87" s="1"/>
  <c r="M129" i="87"/>
  <c r="M61" i="100"/>
  <c r="M95" i="115"/>
  <c r="M97" i="115" s="1"/>
  <c r="M98" i="115" s="1"/>
  <c r="M63" i="87"/>
  <c r="F17" i="97"/>
  <c r="L100" i="100"/>
  <c r="L51" i="87"/>
  <c r="L52" i="87"/>
  <c r="K132" i="87" l="1"/>
  <c r="K134" i="87" s="1"/>
  <c r="K139" i="87" s="1"/>
  <c r="J89" i="87"/>
  <c r="J91" i="87" s="1"/>
  <c r="K125" i="87"/>
  <c r="K130" i="87" s="1"/>
  <c r="O157" i="87"/>
  <c r="N156" i="87"/>
  <c r="C18" i="97"/>
  <c r="M127" i="87"/>
  <c r="M166" i="87"/>
  <c r="M128" i="87"/>
  <c r="M47" i="87"/>
  <c r="M100" i="115"/>
  <c r="L49" i="87"/>
  <c r="M63" i="100"/>
  <c r="M62" i="100"/>
  <c r="K89" i="87" l="1"/>
  <c r="P157" i="87"/>
  <c r="O156" i="87"/>
  <c r="M60" i="100"/>
  <c r="M65" i="100" s="1"/>
  <c r="M97" i="100" s="1"/>
  <c r="M98" i="100" s="1"/>
  <c r="M100" i="100" s="1"/>
  <c r="M164" i="87"/>
  <c r="L163" i="87"/>
  <c r="L115" i="87"/>
  <c r="L116" i="87" s="1"/>
  <c r="L117" i="87" s="1"/>
  <c r="L85" i="87"/>
  <c r="L54" i="87"/>
  <c r="N56" i="100"/>
  <c r="N58" i="100" s="1"/>
  <c r="N45" i="87"/>
  <c r="D18" i="97"/>
  <c r="E18" i="97" s="1"/>
  <c r="M50" i="87"/>
  <c r="L132" i="87" l="1"/>
  <c r="L134" i="87" s="1"/>
  <c r="K91" i="87"/>
  <c r="P156" i="87"/>
  <c r="Q157" i="87"/>
  <c r="N61" i="100"/>
  <c r="M52" i="87"/>
  <c r="M51" i="87"/>
  <c r="N95" i="115"/>
  <c r="N97" i="115" s="1"/>
  <c r="N98" i="115" s="1"/>
  <c r="N63" i="87"/>
  <c r="F18" i="97"/>
  <c r="L84" i="87"/>
  <c r="L86" i="87" s="1"/>
  <c r="L88" i="87" s="1"/>
  <c r="L161" i="87"/>
  <c r="N43" i="87"/>
  <c r="N129" i="87"/>
  <c r="N113" i="87"/>
  <c r="L89" i="87" l="1"/>
  <c r="L91" i="87" s="1"/>
  <c r="L125" i="87"/>
  <c r="L130" i="87" s="1"/>
  <c r="M49" i="87"/>
  <c r="M115" i="87" s="1"/>
  <c r="M116" i="87" s="1"/>
  <c r="M117" i="87" s="1"/>
  <c r="Q156" i="87"/>
  <c r="R157" i="87"/>
  <c r="N128" i="87"/>
  <c r="N47" i="87"/>
  <c r="L139" i="87"/>
  <c r="N63" i="100"/>
  <c r="N62" i="100"/>
  <c r="N114" i="87"/>
  <c r="C19" i="97"/>
  <c r="N127" i="87"/>
  <c r="N166" i="87"/>
  <c r="N100" i="115"/>
  <c r="M54" i="87" l="1"/>
  <c r="M163" i="87"/>
  <c r="M161" i="87" s="1"/>
  <c r="M85" i="87"/>
  <c r="M132" i="87"/>
  <c r="M134" i="87" s="1"/>
  <c r="R156" i="87"/>
  <c r="S157" i="87"/>
  <c r="N164" i="87"/>
  <c r="D19" i="97"/>
  <c r="E19" i="97" s="1"/>
  <c r="O45" i="87"/>
  <c r="O56" i="100"/>
  <c r="O58" i="100" s="1"/>
  <c r="N50" i="87"/>
  <c r="N60" i="100"/>
  <c r="N65" i="100" s="1"/>
  <c r="N97" i="100" s="1"/>
  <c r="N98" i="100" s="1"/>
  <c r="M84" i="87" l="1"/>
  <c r="M86" i="87" s="1"/>
  <c r="M88" i="87" s="1"/>
  <c r="M125" i="87" s="1"/>
  <c r="M130" i="87" s="1"/>
  <c r="T157" i="87"/>
  <c r="S156" i="87"/>
  <c r="O43" i="87"/>
  <c r="O113" i="87"/>
  <c r="O129" i="87"/>
  <c r="M139" i="87"/>
  <c r="N100" i="100"/>
  <c r="O61" i="100"/>
  <c r="O63" i="87"/>
  <c r="O95" i="115"/>
  <c r="O97" i="115" s="1"/>
  <c r="O98" i="115" s="1"/>
  <c r="F19" i="97"/>
  <c r="N51" i="87"/>
  <c r="N52" i="87"/>
  <c r="M89" i="87" l="1"/>
  <c r="M91" i="87" s="1"/>
  <c r="U157" i="87"/>
  <c r="T156" i="87"/>
  <c r="N49" i="87"/>
  <c r="C20" i="97"/>
  <c r="O63" i="100"/>
  <c r="O62" i="100"/>
  <c r="O114" i="87"/>
  <c r="O100" i="115"/>
  <c r="O128" i="87"/>
  <c r="O47" i="87"/>
  <c r="O127" i="87"/>
  <c r="O166" i="87"/>
  <c r="V157" i="87" l="1"/>
  <c r="U156" i="87"/>
  <c r="O60" i="100"/>
  <c r="O65" i="100" s="1"/>
  <c r="O97" i="100" s="1"/>
  <c r="O98" i="100" s="1"/>
  <c r="O100" i="100" s="1"/>
  <c r="O164" i="87"/>
  <c r="P45" i="87"/>
  <c r="P56" i="100"/>
  <c r="P58" i="100" s="1"/>
  <c r="D20" i="97"/>
  <c r="E20" i="97" s="1"/>
  <c r="N115" i="87"/>
  <c r="N85" i="87"/>
  <c r="N163" i="87"/>
  <c r="N54" i="87"/>
  <c r="O50" i="87"/>
  <c r="W157" i="87" l="1"/>
  <c r="V156" i="87"/>
  <c r="N161" i="87"/>
  <c r="N84" i="87"/>
  <c r="N116" i="87"/>
  <c r="P61" i="100"/>
  <c r="O51" i="87"/>
  <c r="O52" i="87"/>
  <c r="P95" i="115"/>
  <c r="P97" i="115" s="1"/>
  <c r="P98" i="115" s="1"/>
  <c r="P63" i="87"/>
  <c r="F20" i="97"/>
  <c r="P43" i="87"/>
  <c r="P113" i="87"/>
  <c r="P129" i="87"/>
  <c r="X157" i="87" l="1"/>
  <c r="W156" i="87"/>
  <c r="O49" i="87"/>
  <c r="P114" i="87"/>
  <c r="N117" i="87"/>
  <c r="P128" i="87"/>
  <c r="P47" i="87"/>
  <c r="C21" i="97"/>
  <c r="N86" i="87"/>
  <c r="N88" i="87" s="1"/>
  <c r="N89" i="87" s="1"/>
  <c r="P63" i="100"/>
  <c r="P62" i="100"/>
  <c r="P127" i="87"/>
  <c r="P166" i="87"/>
  <c r="P100" i="115"/>
  <c r="N132" i="87" l="1"/>
  <c r="N134" i="87" s="1"/>
  <c r="N91" i="87"/>
  <c r="N125" i="87"/>
  <c r="N130" i="87" s="1"/>
  <c r="X156" i="87"/>
  <c r="Y157" i="87"/>
  <c r="P60" i="100"/>
  <c r="P65" i="100" s="1"/>
  <c r="P97" i="100" s="1"/>
  <c r="P98" i="100" s="1"/>
  <c r="P100" i="100" s="1"/>
  <c r="Q56" i="100"/>
  <c r="Q58" i="100" s="1"/>
  <c r="Q45" i="87"/>
  <c r="D21" i="97"/>
  <c r="E21" i="97" s="1"/>
  <c r="P164" i="87"/>
  <c r="P50" i="87"/>
  <c r="O163" i="87"/>
  <c r="O85" i="87"/>
  <c r="O115" i="87"/>
  <c r="O54" i="87"/>
  <c r="Y156" i="87" l="1"/>
  <c r="Z157" i="87"/>
  <c r="O116" i="87"/>
  <c r="O84" i="87"/>
  <c r="O161" i="87"/>
  <c r="Q95" i="115"/>
  <c r="Q97" i="115" s="1"/>
  <c r="Q98" i="115" s="1"/>
  <c r="Q63" i="87"/>
  <c r="F21" i="97"/>
  <c r="N139" i="87"/>
  <c r="Q129" i="87"/>
  <c r="Q43" i="87"/>
  <c r="Q113" i="87"/>
  <c r="Q61" i="100"/>
  <c r="P51" i="87"/>
  <c r="P52" i="87"/>
  <c r="O117" i="87" l="1"/>
  <c r="AA157" i="87"/>
  <c r="Z156" i="87"/>
  <c r="P49" i="87"/>
  <c r="Q63" i="100"/>
  <c r="Q62" i="100"/>
  <c r="O86" i="87"/>
  <c r="O88" i="87" s="1"/>
  <c r="O89" i="87" s="1"/>
  <c r="C22" i="97"/>
  <c r="Q100" i="115"/>
  <c r="Q114" i="87"/>
  <c r="Q128" i="87"/>
  <c r="Q47" i="87"/>
  <c r="Q127" i="87"/>
  <c r="Q166" i="87"/>
  <c r="O132" i="87" l="1"/>
  <c r="O134" i="87" s="1"/>
  <c r="O139" i="87" s="1"/>
  <c r="O91" i="87"/>
  <c r="O125" i="87"/>
  <c r="O130" i="87" s="1"/>
  <c r="AB157" i="87"/>
  <c r="AA156" i="87"/>
  <c r="Q60" i="100"/>
  <c r="Q65" i="100" s="1"/>
  <c r="Q97" i="100" s="1"/>
  <c r="Q98" i="100" s="1"/>
  <c r="Q100" i="100" s="1"/>
  <c r="R56" i="100"/>
  <c r="R58" i="100" s="1"/>
  <c r="R45" i="87"/>
  <c r="D22" i="97"/>
  <c r="E22" i="97" s="1"/>
  <c r="Q50" i="87"/>
  <c r="P115" i="87"/>
  <c r="P163" i="87"/>
  <c r="P85" i="87"/>
  <c r="P54" i="87"/>
  <c r="Q164" i="87"/>
  <c r="AB156" i="87" l="1"/>
  <c r="AC157" i="87"/>
  <c r="P161" i="87"/>
  <c r="P84" i="87"/>
  <c r="Q52" i="87"/>
  <c r="Q51" i="87"/>
  <c r="R95" i="115"/>
  <c r="R97" i="115" s="1"/>
  <c r="R98" i="115" s="1"/>
  <c r="R63" i="87"/>
  <c r="F22" i="97"/>
  <c r="R43" i="87"/>
  <c r="R113" i="87"/>
  <c r="R129" i="87"/>
  <c r="R61" i="100"/>
  <c r="P116" i="87"/>
  <c r="P117" i="87" l="1"/>
  <c r="Q49" i="87"/>
  <c r="Q115" i="87" s="1"/>
  <c r="AC156" i="87"/>
  <c r="AD157" i="87"/>
  <c r="R114" i="87"/>
  <c r="C23" i="97"/>
  <c r="P86" i="87"/>
  <c r="P88" i="87" s="1"/>
  <c r="P89" i="87" s="1"/>
  <c r="R127" i="87"/>
  <c r="R166" i="87"/>
  <c r="R128" i="87"/>
  <c r="R47" i="87"/>
  <c r="R100" i="115"/>
  <c r="R62" i="100"/>
  <c r="R63" i="100"/>
  <c r="Q163" i="87" l="1"/>
  <c r="Q84" i="87" s="1"/>
  <c r="P132" i="87"/>
  <c r="P134" i="87" s="1"/>
  <c r="P139" i="87" s="1"/>
  <c r="P91" i="87"/>
  <c r="P125" i="87"/>
  <c r="P130" i="87" s="1"/>
  <c r="Q54" i="87"/>
  <c r="Q85" i="87"/>
  <c r="AD156" i="87"/>
  <c r="AE157" i="87"/>
  <c r="R60" i="100"/>
  <c r="R65" i="100" s="1"/>
  <c r="R97" i="100" s="1"/>
  <c r="R98" i="100" s="1"/>
  <c r="R100" i="100" s="1"/>
  <c r="D23" i="97"/>
  <c r="E23" i="97" s="1"/>
  <c r="S56" i="100"/>
  <c r="S58" i="100" s="1"/>
  <c r="S45" i="87"/>
  <c r="R50" i="87"/>
  <c r="R164" i="87"/>
  <c r="Q116" i="87"/>
  <c r="Q161" i="87" l="1"/>
  <c r="Q117" i="87"/>
  <c r="AF157" i="87"/>
  <c r="AE156" i="87"/>
  <c r="S129" i="87"/>
  <c r="S113" i="87"/>
  <c r="S114" i="87" s="1"/>
  <c r="S43" i="87"/>
  <c r="Q86" i="87"/>
  <c r="Q88" i="87" s="1"/>
  <c r="S95" i="115"/>
  <c r="S97" i="115" s="1"/>
  <c r="S98" i="115" s="1"/>
  <c r="S63" i="87"/>
  <c r="F23" i="97"/>
  <c r="R52" i="87"/>
  <c r="R51" i="87"/>
  <c r="S61" i="100"/>
  <c r="Q132" i="87" l="1"/>
  <c r="Q134" i="87" s="1"/>
  <c r="Q139" i="87" s="1"/>
  <c r="Q125" i="87"/>
  <c r="Q130" i="87" s="1"/>
  <c r="Q89" i="87"/>
  <c r="AG157" i="87"/>
  <c r="AF156" i="87"/>
  <c r="R49" i="87"/>
  <c r="R163" i="87" s="1"/>
  <c r="C24" i="97"/>
  <c r="S128" i="87"/>
  <c r="S47" i="87"/>
  <c r="S127" i="87"/>
  <c r="S166" i="87"/>
  <c r="S63" i="100"/>
  <c r="S62" i="100"/>
  <c r="S100" i="115"/>
  <c r="Q91" i="87" l="1"/>
  <c r="R54" i="87"/>
  <c r="R85" i="87"/>
  <c r="R115" i="87"/>
  <c r="R116" i="87" s="1"/>
  <c r="AG156" i="87"/>
  <c r="AH157" i="87"/>
  <c r="S60" i="100"/>
  <c r="S65" i="100" s="1"/>
  <c r="S97" i="100" s="1"/>
  <c r="S98" i="100" s="1"/>
  <c r="S100" i="100" s="1"/>
  <c r="S50" i="87"/>
  <c r="R161" i="87"/>
  <c r="R84" i="87"/>
  <c r="T56" i="100"/>
  <c r="T58" i="100" s="1"/>
  <c r="D24" i="97"/>
  <c r="E24" i="97" s="1"/>
  <c r="T45" i="87"/>
  <c r="S164" i="87"/>
  <c r="R117" i="87" l="1"/>
  <c r="AI157" i="87"/>
  <c r="AH156" i="87"/>
  <c r="T63" i="87"/>
  <c r="T95" i="115"/>
  <c r="T97" i="115" s="1"/>
  <c r="T98" i="115" s="1"/>
  <c r="F24" i="97"/>
  <c r="T61" i="100"/>
  <c r="R86" i="87"/>
  <c r="R88" i="87" s="1"/>
  <c r="R89" i="87" s="1"/>
  <c r="S52" i="87"/>
  <c r="S51" i="87"/>
  <c r="T129" i="87"/>
  <c r="T43" i="87"/>
  <c r="T113" i="87"/>
  <c r="T114" i="87" s="1"/>
  <c r="R132" i="87" l="1"/>
  <c r="R134" i="87" s="1"/>
  <c r="R139" i="87" s="1"/>
  <c r="R91" i="87"/>
  <c r="R125" i="87"/>
  <c r="R130" i="87" s="1"/>
  <c r="S49" i="87"/>
  <c r="S163" i="87" s="1"/>
  <c r="AI156" i="87"/>
  <c r="AJ157" i="87"/>
  <c r="T62" i="100"/>
  <c r="T63" i="100"/>
  <c r="T128" i="87"/>
  <c r="T47" i="87"/>
  <c r="C25" i="97"/>
  <c r="T100" i="115"/>
  <c r="T127" i="87"/>
  <c r="T166" i="87"/>
  <c r="S54" i="87" l="1"/>
  <c r="S115" i="87"/>
  <c r="S116" i="87" s="1"/>
  <c r="S117" i="87" s="1"/>
  <c r="S85" i="87"/>
  <c r="AJ156" i="87"/>
  <c r="AK157" i="87"/>
  <c r="T60" i="100"/>
  <c r="T65" i="100" s="1"/>
  <c r="T97" i="100" s="1"/>
  <c r="T98" i="100" s="1"/>
  <c r="T100" i="100" s="1"/>
  <c r="T50" i="87"/>
  <c r="D25" i="97"/>
  <c r="E25" i="97" s="1"/>
  <c r="U56" i="100"/>
  <c r="U58" i="100" s="1"/>
  <c r="U45" i="87"/>
  <c r="T164" i="87"/>
  <c r="S161" i="87"/>
  <c r="S84" i="87"/>
  <c r="S132" i="87" l="1"/>
  <c r="S134" i="87" s="1"/>
  <c r="S139" i="87" s="1"/>
  <c r="S86" i="87"/>
  <c r="S88" i="87" s="1"/>
  <c r="S89" i="87" s="1"/>
  <c r="AK156" i="87"/>
  <c r="AL157" i="87"/>
  <c r="U61" i="100"/>
  <c r="U63" i="87"/>
  <c r="U95" i="115"/>
  <c r="U97" i="115" s="1"/>
  <c r="U98" i="115" s="1"/>
  <c r="F25" i="97"/>
  <c r="T52" i="87"/>
  <c r="T51" i="87"/>
  <c r="U43" i="87"/>
  <c r="U113" i="87"/>
  <c r="U114" i="87" s="1"/>
  <c r="U129" i="87"/>
  <c r="S91" i="87" l="1"/>
  <c r="S125" i="87"/>
  <c r="S130" i="87" s="1"/>
  <c r="AL156" i="87"/>
  <c r="AM157" i="87"/>
  <c r="T49" i="87"/>
  <c r="T163" i="87" s="1"/>
  <c r="U100" i="115"/>
  <c r="U62" i="100"/>
  <c r="U63" i="100"/>
  <c r="U128" i="87"/>
  <c r="U47" i="87"/>
  <c r="C26" i="97"/>
  <c r="U127" i="87"/>
  <c r="U166" i="87"/>
  <c r="T54" i="87" l="1"/>
  <c r="T85" i="87"/>
  <c r="T115" i="87"/>
  <c r="T116" i="87" s="1"/>
  <c r="T117" i="87" s="1"/>
  <c r="AN157" i="87"/>
  <c r="AM156" i="87"/>
  <c r="U60" i="100"/>
  <c r="U65" i="100" s="1"/>
  <c r="U97" i="100" s="1"/>
  <c r="U98" i="100" s="1"/>
  <c r="T84" i="87"/>
  <c r="T86" i="87" s="1"/>
  <c r="T88" i="87" s="1"/>
  <c r="T161" i="87"/>
  <c r="V45" i="87"/>
  <c r="D26" i="97"/>
  <c r="E26" i="97" s="1"/>
  <c r="V56" i="100"/>
  <c r="V58" i="100" s="1"/>
  <c r="U50" i="87"/>
  <c r="U164" i="87"/>
  <c r="T132" i="87" l="1"/>
  <c r="T134" i="87" s="1"/>
  <c r="T139" i="87" s="1"/>
  <c r="T125" i="87"/>
  <c r="T130" i="87" s="1"/>
  <c r="T89" i="87"/>
  <c r="AO157" i="87"/>
  <c r="AN156" i="87"/>
  <c r="V95" i="115"/>
  <c r="V97" i="115" s="1"/>
  <c r="V98" i="115" s="1"/>
  <c r="V63" i="87"/>
  <c r="F26" i="97"/>
  <c r="U52" i="87"/>
  <c r="U51" i="87"/>
  <c r="U100" i="100"/>
  <c r="V61" i="100"/>
  <c r="V43" i="87"/>
  <c r="V129" i="87"/>
  <c r="V113" i="87"/>
  <c r="V114" i="87" s="1"/>
  <c r="T91" i="87" l="1"/>
  <c r="AO156" i="87"/>
  <c r="AP157" i="87"/>
  <c r="U49" i="87"/>
  <c r="V128" i="87"/>
  <c r="V47" i="87"/>
  <c r="C27" i="97"/>
  <c r="V127" i="87"/>
  <c r="V166" i="87"/>
  <c r="V63" i="100"/>
  <c r="V62" i="100"/>
  <c r="V100" i="115"/>
  <c r="AQ157" i="87" l="1"/>
  <c r="AP156" i="87"/>
  <c r="W56" i="100"/>
  <c r="W58" i="100" s="1"/>
  <c r="W45" i="87"/>
  <c r="D27" i="97"/>
  <c r="E27" i="97" s="1"/>
  <c r="V50" i="87"/>
  <c r="U115" i="87"/>
  <c r="U116" i="87" s="1"/>
  <c r="U117" i="87" s="1"/>
  <c r="U85" i="87"/>
  <c r="U163" i="87"/>
  <c r="U54" i="87"/>
  <c r="V164" i="87"/>
  <c r="V60" i="100"/>
  <c r="V65" i="100" s="1"/>
  <c r="V97" i="100" s="1"/>
  <c r="V98" i="100" s="1"/>
  <c r="U132" i="87" l="1"/>
  <c r="U134" i="87" s="1"/>
  <c r="AQ156" i="87"/>
  <c r="AR157" i="87"/>
  <c r="U161" i="87"/>
  <c r="U84" i="87"/>
  <c r="U86" i="87" s="1"/>
  <c r="U88" i="87" s="1"/>
  <c r="U89" i="87" s="1"/>
  <c r="V52" i="87"/>
  <c r="V51" i="87"/>
  <c r="W95" i="115"/>
  <c r="W97" i="115" s="1"/>
  <c r="W98" i="115" s="1"/>
  <c r="W63" i="87"/>
  <c r="F27" i="97"/>
  <c r="W113" i="87"/>
  <c r="W114" i="87" s="1"/>
  <c r="W129" i="87"/>
  <c r="W43" i="87"/>
  <c r="W61" i="100"/>
  <c r="V100" i="100"/>
  <c r="U91" i="87" l="1"/>
  <c r="U125" i="87"/>
  <c r="U130" i="87" s="1"/>
  <c r="AR156" i="87"/>
  <c r="AS157" i="87"/>
  <c r="C28" i="97"/>
  <c r="U139" i="87"/>
  <c r="V49" i="87"/>
  <c r="W127" i="87"/>
  <c r="W166" i="87"/>
  <c r="W62" i="100"/>
  <c r="W63" i="100"/>
  <c r="W128" i="87"/>
  <c r="W47" i="87"/>
  <c r="W100" i="115"/>
  <c r="AS156" i="87" l="1"/>
  <c r="AT157" i="87"/>
  <c r="W60" i="100"/>
  <c r="W65" i="100" s="1"/>
  <c r="W97" i="100" s="1"/>
  <c r="W98" i="100" s="1"/>
  <c r="W100" i="100" s="1"/>
  <c r="W164" i="87"/>
  <c r="V163" i="87"/>
  <c r="V115" i="87"/>
  <c r="V116" i="87" s="1"/>
  <c r="V117" i="87" s="1"/>
  <c r="V85" i="87"/>
  <c r="V54" i="87"/>
  <c r="W50" i="87"/>
  <c r="D28" i="97"/>
  <c r="E28" i="97" s="1"/>
  <c r="X56" i="100"/>
  <c r="X58" i="100" s="1"/>
  <c r="X45" i="87"/>
  <c r="V132" i="87" l="1"/>
  <c r="V134" i="87" s="1"/>
  <c r="AT156" i="87"/>
  <c r="AU157" i="87"/>
  <c r="W52" i="87"/>
  <c r="W51" i="87"/>
  <c r="V161" i="87"/>
  <c r="V84" i="87"/>
  <c r="V86" i="87" s="1"/>
  <c r="V88" i="87" s="1"/>
  <c r="V89" i="87" s="1"/>
  <c r="X43" i="87"/>
  <c r="X113" i="87"/>
  <c r="X114" i="87" s="1"/>
  <c r="X129" i="87"/>
  <c r="X61" i="100"/>
  <c r="X63" i="87"/>
  <c r="X95" i="115"/>
  <c r="X97" i="115" s="1"/>
  <c r="X98" i="115" s="1"/>
  <c r="F28" i="97"/>
  <c r="V91" i="87" l="1"/>
  <c r="V125" i="87"/>
  <c r="V130" i="87" s="1"/>
  <c r="AV157" i="87"/>
  <c r="AU156" i="87"/>
  <c r="W49" i="87"/>
  <c r="W85" i="87" s="1"/>
  <c r="X128" i="87"/>
  <c r="X47" i="87"/>
  <c r="C29" i="97"/>
  <c r="X127" i="87"/>
  <c r="X166" i="87"/>
  <c r="V139" i="87"/>
  <c r="X100" i="115"/>
  <c r="X62" i="100"/>
  <c r="X63" i="100"/>
  <c r="W54" i="87" l="1"/>
  <c r="W163" i="87"/>
  <c r="W84" i="87" s="1"/>
  <c r="W86" i="87" s="1"/>
  <c r="W88" i="87" s="1"/>
  <c r="W115" i="87"/>
  <c r="W116" i="87" s="1"/>
  <c r="W117" i="87" s="1"/>
  <c r="AV156" i="87"/>
  <c r="AW157" i="87"/>
  <c r="X164" i="87"/>
  <c r="D29" i="97"/>
  <c r="E29" i="97" s="1"/>
  <c r="Y56" i="100"/>
  <c r="Y58" i="100" s="1"/>
  <c r="Y45" i="87"/>
  <c r="X50" i="87"/>
  <c r="X60" i="100"/>
  <c r="X65" i="100" s="1"/>
  <c r="X97" i="100" s="1"/>
  <c r="X98" i="100" s="1"/>
  <c r="W132" i="87" l="1"/>
  <c r="W134" i="87" s="1"/>
  <c r="W139" i="87" s="1"/>
  <c r="W125" i="87"/>
  <c r="W130" i="87" s="1"/>
  <c r="W89" i="87"/>
  <c r="W161" i="87"/>
  <c r="AW156" i="87"/>
  <c r="AX157" i="87"/>
  <c r="Y61" i="100"/>
  <c r="Y113" i="87"/>
  <c r="Y114" i="87" s="1"/>
  <c r="Y129" i="87"/>
  <c r="Y43" i="87"/>
  <c r="X52" i="87"/>
  <c r="X51" i="87"/>
  <c r="Y95" i="115"/>
  <c r="Y97" i="115" s="1"/>
  <c r="Y98" i="115" s="1"/>
  <c r="Y63" i="87"/>
  <c r="F29" i="97"/>
  <c r="X100" i="100"/>
  <c r="W91" i="87" l="1"/>
  <c r="AX156" i="87"/>
  <c r="AY157" i="87"/>
  <c r="X49" i="87"/>
  <c r="X115" i="87" s="1"/>
  <c r="X116" i="87" s="1"/>
  <c r="X117" i="87" s="1"/>
  <c r="Y100" i="115"/>
  <c r="Y62" i="100"/>
  <c r="Y63" i="100"/>
  <c r="Y128" i="87"/>
  <c r="Y47" i="87"/>
  <c r="C30" i="97"/>
  <c r="Y127" i="87"/>
  <c r="Y166" i="87"/>
  <c r="X132" i="87" l="1"/>
  <c r="X134" i="87" s="1"/>
  <c r="X54" i="87"/>
  <c r="X163" i="87"/>
  <c r="X161" i="87" s="1"/>
  <c r="X85" i="87"/>
  <c r="AY156" i="87"/>
  <c r="AZ157" i="87"/>
  <c r="Z45" i="87"/>
  <c r="E30" i="97"/>
  <c r="Z56" i="100"/>
  <c r="Z58" i="100" s="1"/>
  <c r="Y164" i="87"/>
  <c r="Y50" i="87"/>
  <c r="Y60" i="100"/>
  <c r="Y65" i="100" s="1"/>
  <c r="Y97" i="100" s="1"/>
  <c r="Y98" i="100" s="1"/>
  <c r="X84" i="87" l="1"/>
  <c r="X86" i="87" s="1"/>
  <c r="X88" i="87" s="1"/>
  <c r="X89" i="87" s="1"/>
  <c r="BA157" i="87"/>
  <c r="AZ156" i="87"/>
  <c r="Z95" i="115"/>
  <c r="Z97" i="115" s="1"/>
  <c r="Z98" i="115" s="1"/>
  <c r="Z63" i="87"/>
  <c r="F30" i="97"/>
  <c r="Y100" i="100"/>
  <c r="Z113" i="87"/>
  <c r="Z129" i="87"/>
  <c r="Z43" i="87"/>
  <c r="Y51" i="87"/>
  <c r="Y52" i="87"/>
  <c r="Z61" i="100"/>
  <c r="X139" i="87"/>
  <c r="X91" i="87" l="1"/>
  <c r="X125" i="87"/>
  <c r="X130" i="87" s="1"/>
  <c r="BA156" i="87"/>
  <c r="BB157" i="87"/>
  <c r="Y49" i="87"/>
  <c r="Y163" i="87" s="1"/>
  <c r="C31" i="97"/>
  <c r="Z128" i="87"/>
  <c r="Z47" i="87"/>
  <c r="Z127" i="87"/>
  <c r="Z166" i="87"/>
  <c r="Z100" i="115"/>
  <c r="Z114" i="87"/>
  <c r="Z63" i="100"/>
  <c r="Z62" i="100"/>
  <c r="Y115" i="87" l="1"/>
  <c r="Y116" i="87" s="1"/>
  <c r="Y117" i="87" s="1"/>
  <c r="Y54" i="87"/>
  <c r="Y85" i="87"/>
  <c r="BB156" i="87"/>
  <c r="BC157" i="87"/>
  <c r="Z60" i="100"/>
  <c r="Z65" i="100" s="1"/>
  <c r="Z97" i="100" s="1"/>
  <c r="Z98" i="100" s="1"/>
  <c r="Z100" i="100" s="1"/>
  <c r="Z164" i="87"/>
  <c r="AA56" i="100"/>
  <c r="AA58" i="100" s="1"/>
  <c r="AA45" i="87"/>
  <c r="E31" i="97"/>
  <c r="Y161" i="87"/>
  <c r="Y84" i="87"/>
  <c r="Z50" i="87"/>
  <c r="Y132" i="87" l="1"/>
  <c r="Y134" i="87" s="1"/>
  <c r="Y86" i="87"/>
  <c r="Y88" i="87" s="1"/>
  <c r="Y89" i="87" s="1"/>
  <c r="BC156" i="87"/>
  <c r="BD157" i="87"/>
  <c r="Z52" i="87"/>
  <c r="Z51" i="87"/>
  <c r="AA95" i="115"/>
  <c r="AA97" i="115" s="1"/>
  <c r="AA98" i="115" s="1"/>
  <c r="AA63" i="87"/>
  <c r="F31" i="97"/>
  <c r="AA61" i="100"/>
  <c r="AA43" i="87"/>
  <c r="AA129" i="87"/>
  <c r="AA113" i="87"/>
  <c r="Y91" i="87" l="1"/>
  <c r="Y125" i="87"/>
  <c r="Y130" i="87" s="1"/>
  <c r="BD156" i="87"/>
  <c r="BE157" i="87"/>
  <c r="Z49" i="87"/>
  <c r="Z115" i="87" s="1"/>
  <c r="C32" i="97"/>
  <c r="AA128" i="87"/>
  <c r="AA47" i="87"/>
  <c r="AA127" i="87"/>
  <c r="AA166" i="87"/>
  <c r="AA100" i="115"/>
  <c r="AA114" i="87"/>
  <c r="AA62" i="100"/>
  <c r="AA63" i="100"/>
  <c r="Z163" i="87" l="1"/>
  <c r="Z161" i="87" s="1"/>
  <c r="Z54" i="87"/>
  <c r="Z85" i="87"/>
  <c r="BE156" i="87"/>
  <c r="BF157" i="87"/>
  <c r="AA50" i="87"/>
  <c r="Z116" i="87"/>
  <c r="AA164" i="87"/>
  <c r="AB56" i="100"/>
  <c r="AB58" i="100" s="1"/>
  <c r="AB45" i="87"/>
  <c r="E32" i="97"/>
  <c r="AA60" i="100"/>
  <c r="AA65" i="100" s="1"/>
  <c r="AA97" i="100" s="1"/>
  <c r="AA98" i="100" s="1"/>
  <c r="Z84" i="87" l="1"/>
  <c r="Z86" i="87" s="1"/>
  <c r="Z88" i="87" s="1"/>
  <c r="Z89" i="87" s="1"/>
  <c r="BF156" i="87"/>
  <c r="BG157" i="87"/>
  <c r="AB113" i="87"/>
  <c r="AB129" i="87"/>
  <c r="AB43" i="87"/>
  <c r="AB61" i="100"/>
  <c r="AA100" i="100"/>
  <c r="AA52" i="87"/>
  <c r="AA51" i="87"/>
  <c r="AB95" i="115"/>
  <c r="AB97" i="115" s="1"/>
  <c r="AB98" i="115" s="1"/>
  <c r="AB63" i="87"/>
  <c r="F32" i="97"/>
  <c r="Z117" i="87"/>
  <c r="Z132" i="87" l="1"/>
  <c r="Z134" i="87" s="1"/>
  <c r="Z91" i="87"/>
  <c r="Z125" i="87"/>
  <c r="Z130" i="87" s="1"/>
  <c r="AA49" i="87"/>
  <c r="AA85" i="87" s="1"/>
  <c r="BH157" i="87"/>
  <c r="BG156" i="87"/>
  <c r="AB128" i="87"/>
  <c r="AB47" i="87"/>
  <c r="AB100" i="115"/>
  <c r="AB63" i="100"/>
  <c r="AB62" i="100"/>
  <c r="AB114" i="87"/>
  <c r="C33" i="97"/>
  <c r="AB127" i="87"/>
  <c r="AB166" i="87"/>
  <c r="AA163" i="87" l="1"/>
  <c r="AA84" i="87" s="1"/>
  <c r="AA54" i="87"/>
  <c r="AA115" i="87"/>
  <c r="AB60" i="100"/>
  <c r="AB65" i="100" s="1"/>
  <c r="AB97" i="100" s="1"/>
  <c r="AB98" i="100" s="1"/>
  <c r="AB100" i="100" s="1"/>
  <c r="BH156" i="87"/>
  <c r="BI157" i="87"/>
  <c r="AA116" i="87"/>
  <c r="Z139" i="87"/>
  <c r="E33" i="97"/>
  <c r="AC45" i="87"/>
  <c r="AC56" i="100"/>
  <c r="AC58" i="100" s="1"/>
  <c r="AB50" i="87"/>
  <c r="AB164" i="87"/>
  <c r="AA117" i="87" l="1"/>
  <c r="AA161" i="87"/>
  <c r="BI156" i="87"/>
  <c r="BJ157" i="87"/>
  <c r="AB51" i="87"/>
  <c r="AB52" i="87"/>
  <c r="AC129" i="87"/>
  <c r="AC113" i="87"/>
  <c r="AC43" i="87"/>
  <c r="AA86" i="87"/>
  <c r="AA88" i="87" s="1"/>
  <c r="AA89" i="87" s="1"/>
  <c r="AC61" i="100"/>
  <c r="AC95" i="115"/>
  <c r="AC97" i="115" s="1"/>
  <c r="AC98" i="115" s="1"/>
  <c r="AC63" i="87"/>
  <c r="F33" i="97"/>
  <c r="AA132" i="87" l="1"/>
  <c r="AA134" i="87" s="1"/>
  <c r="AA139" i="87" s="1"/>
  <c r="AA91" i="87"/>
  <c r="AA125" i="87"/>
  <c r="AA130" i="87" s="1"/>
  <c r="BJ156" i="87"/>
  <c r="BK157" i="87"/>
  <c r="AB49" i="87"/>
  <c r="AB115" i="87" s="1"/>
  <c r="AC128" i="87"/>
  <c r="AC47" i="87"/>
  <c r="AC114" i="87"/>
  <c r="C34" i="97"/>
  <c r="AC127" i="87"/>
  <c r="AC166" i="87"/>
  <c r="AC100" i="115"/>
  <c r="AC63" i="100"/>
  <c r="AC62" i="100"/>
  <c r="AB54" i="87" l="1"/>
  <c r="AB163" i="87"/>
  <c r="AB161" i="87" s="1"/>
  <c r="AB85" i="87"/>
  <c r="BL157" i="87"/>
  <c r="BK156" i="87"/>
  <c r="AC60" i="100"/>
  <c r="AC65" i="100" s="1"/>
  <c r="AC97" i="100" s="1"/>
  <c r="AC98" i="100" s="1"/>
  <c r="AC100" i="100" s="1"/>
  <c r="AC50" i="87"/>
  <c r="AC164" i="87"/>
  <c r="E34" i="97"/>
  <c r="AD56" i="100"/>
  <c r="AD58" i="100" s="1"/>
  <c r="AD45" i="87"/>
  <c r="AB116" i="87"/>
  <c r="AB117" i="87" l="1"/>
  <c r="AB84" i="87"/>
  <c r="AB86" i="87" s="1"/>
  <c r="AB88" i="87" s="1"/>
  <c r="AB89" i="87" s="1"/>
  <c r="BM157" i="87"/>
  <c r="BL156" i="87"/>
  <c r="AD95" i="115"/>
  <c r="AD97" i="115" s="1"/>
  <c r="AD98" i="115" s="1"/>
  <c r="AD63" i="87"/>
  <c r="F34" i="97"/>
  <c r="AC52" i="87"/>
  <c r="AC51" i="87"/>
  <c r="AD61" i="100"/>
  <c r="AD113" i="87"/>
  <c r="AD129" i="87"/>
  <c r="AD43" i="87"/>
  <c r="AB132" i="87" l="1"/>
  <c r="AB134" i="87" s="1"/>
  <c r="AB91" i="87"/>
  <c r="AB125" i="87"/>
  <c r="AB130" i="87" s="1"/>
  <c r="AC49" i="87"/>
  <c r="AC163" i="87" s="1"/>
  <c r="BM156" i="87"/>
  <c r="BN157" i="87"/>
  <c r="C35" i="97"/>
  <c r="AD127" i="87"/>
  <c r="AD166" i="87"/>
  <c r="AD114" i="87"/>
  <c r="AD100" i="115"/>
  <c r="AD62" i="100"/>
  <c r="AD63" i="100"/>
  <c r="AD128" i="87"/>
  <c r="AD47" i="87"/>
  <c r="AB139" i="87" l="1"/>
  <c r="AC54" i="87"/>
  <c r="AC85" i="87"/>
  <c r="AC115" i="87"/>
  <c r="AC116" i="87" s="1"/>
  <c r="BN156" i="87"/>
  <c r="BO157" i="87"/>
  <c r="AC84" i="87"/>
  <c r="AC161" i="87"/>
  <c r="AD164" i="87"/>
  <c r="AD50" i="87"/>
  <c r="E35" i="97"/>
  <c r="AE56" i="100"/>
  <c r="AE58" i="100" s="1"/>
  <c r="AE45" i="87"/>
  <c r="AD60" i="100"/>
  <c r="AD65" i="100" s="1"/>
  <c r="AD97" i="100" s="1"/>
  <c r="AD98" i="100" s="1"/>
  <c r="AC117" i="87" l="1"/>
  <c r="BO156" i="87"/>
  <c r="BP157" i="87"/>
  <c r="AD100" i="100"/>
  <c r="AE61" i="100"/>
  <c r="AE113" i="87"/>
  <c r="AE114" i="87" s="1"/>
  <c r="AE43" i="87"/>
  <c r="AE129" i="87"/>
  <c r="AE95" i="115"/>
  <c r="AE97" i="115" s="1"/>
  <c r="AE98" i="115" s="1"/>
  <c r="AE63" i="87"/>
  <c r="F35" i="97"/>
  <c r="AC86" i="87"/>
  <c r="AC88" i="87" s="1"/>
  <c r="AC89" i="87" s="1"/>
  <c r="AD52" i="87"/>
  <c r="AD51" i="87"/>
  <c r="AC132" i="87" l="1"/>
  <c r="AC134" i="87" s="1"/>
  <c r="AC91" i="87"/>
  <c r="AC125" i="87"/>
  <c r="AC130" i="87" s="1"/>
  <c r="BP156" i="87"/>
  <c r="BQ157" i="87"/>
  <c r="AD49" i="87"/>
  <c r="AD163" i="87" s="1"/>
  <c r="C36" i="97"/>
  <c r="AE62" i="100"/>
  <c r="AE63" i="100"/>
  <c r="AE127" i="87"/>
  <c r="AE166" i="87"/>
  <c r="AE128" i="87"/>
  <c r="AE47" i="87"/>
  <c r="AE100" i="115"/>
  <c r="AC139" i="87" l="1"/>
  <c r="AD115" i="87"/>
  <c r="AD116" i="87" s="1"/>
  <c r="AD54" i="87"/>
  <c r="AD85" i="87"/>
  <c r="BQ156" i="87"/>
  <c r="BR157" i="87"/>
  <c r="AE60" i="100"/>
  <c r="AE65" i="100" s="1"/>
  <c r="AE97" i="100" s="1"/>
  <c r="AE98" i="100" s="1"/>
  <c r="AE100" i="100" s="1"/>
  <c r="AE164" i="87"/>
  <c r="AD161" i="87"/>
  <c r="AD84" i="87"/>
  <c r="AF56" i="100"/>
  <c r="AF58" i="100" s="1"/>
  <c r="E36" i="97"/>
  <c r="AF45" i="87"/>
  <c r="AE50" i="87"/>
  <c r="AD117" i="87" l="1"/>
  <c r="BR156" i="87"/>
  <c r="BS157" i="87"/>
  <c r="AD86" i="87"/>
  <c r="AD88" i="87" s="1"/>
  <c r="AD89" i="87" s="1"/>
  <c r="AF113" i="87"/>
  <c r="AF114" i="87" s="1"/>
  <c r="AF43" i="87"/>
  <c r="AF129" i="87"/>
  <c r="AE52" i="87"/>
  <c r="AE51" i="87"/>
  <c r="AF95" i="115"/>
  <c r="AF97" i="115" s="1"/>
  <c r="AF98" i="115" s="1"/>
  <c r="AF63" i="87"/>
  <c r="F36" i="97"/>
  <c r="AF61" i="100"/>
  <c r="AD132" i="87" l="1"/>
  <c r="AD134" i="87" s="1"/>
  <c r="AD139" i="87" s="1"/>
  <c r="AD91" i="87"/>
  <c r="AD125" i="87"/>
  <c r="AD130" i="87" s="1"/>
  <c r="BS156" i="87"/>
  <c r="BT157" i="87"/>
  <c r="AF128" i="87"/>
  <c r="AF47" i="87"/>
  <c r="AF62" i="100"/>
  <c r="AF63" i="100"/>
  <c r="C37" i="97"/>
  <c r="AF127" i="87"/>
  <c r="AF166" i="87"/>
  <c r="AF100" i="115"/>
  <c r="AE49" i="87"/>
  <c r="BT156" i="87" l="1"/>
  <c r="BU157" i="87"/>
  <c r="AF60" i="100"/>
  <c r="AF65" i="100" s="1"/>
  <c r="AF97" i="100" s="1"/>
  <c r="AF98" i="100" s="1"/>
  <c r="AF100" i="100" s="1"/>
  <c r="AF164" i="87"/>
  <c r="E37" i="97"/>
  <c r="AG45" i="87"/>
  <c r="AG56" i="100"/>
  <c r="AG58" i="100" s="1"/>
  <c r="AF50" i="87"/>
  <c r="AE163" i="87"/>
  <c r="AE85" i="87"/>
  <c r="AE115" i="87"/>
  <c r="AE116" i="87" s="1"/>
  <c r="AE54" i="87"/>
  <c r="AE117" i="87" l="1"/>
  <c r="BV157" i="87"/>
  <c r="BU156" i="87"/>
  <c r="AF52" i="87"/>
  <c r="AF51" i="87"/>
  <c r="AG61" i="100"/>
  <c r="AG43" i="87"/>
  <c r="AG113" i="87"/>
  <c r="AG114" i="87" s="1"/>
  <c r="AG129" i="87"/>
  <c r="AG95" i="115"/>
  <c r="AG97" i="115" s="1"/>
  <c r="AG98" i="115" s="1"/>
  <c r="AG63" i="87"/>
  <c r="F37" i="97"/>
  <c r="AE161" i="87"/>
  <c r="AE84" i="87"/>
  <c r="AE86" i="87" s="1"/>
  <c r="AE88" i="87" s="1"/>
  <c r="AE89" i="87" s="1"/>
  <c r="AE132" i="87" l="1"/>
  <c r="AE134" i="87" s="1"/>
  <c r="AE139" i="87" s="1"/>
  <c r="AE91" i="87"/>
  <c r="AE125" i="87"/>
  <c r="AE130" i="87" s="1"/>
  <c r="BW157" i="87"/>
  <c r="BV156" i="87"/>
  <c r="AF49" i="87"/>
  <c r="AF163" i="87" s="1"/>
  <c r="AG127" i="87"/>
  <c r="AG166" i="87"/>
  <c r="AG62" i="100"/>
  <c r="AG63" i="100"/>
  <c r="AG100" i="115"/>
  <c r="AG128" i="87"/>
  <c r="AG47" i="87"/>
  <c r="C38" i="97"/>
  <c r="AF85" i="87" l="1"/>
  <c r="AF54" i="87"/>
  <c r="AF115" i="87"/>
  <c r="AF116" i="87" s="1"/>
  <c r="AF117" i="87" s="1"/>
  <c r="BW156" i="87"/>
  <c r="BX157" i="87"/>
  <c r="AH45" i="87"/>
  <c r="E38" i="97"/>
  <c r="AH56" i="100"/>
  <c r="AH58" i="100" s="1"/>
  <c r="AG164" i="87"/>
  <c r="AF161" i="87"/>
  <c r="AF84" i="87"/>
  <c r="AG50" i="87"/>
  <c r="AG60" i="100"/>
  <c r="AG65" i="100" s="1"/>
  <c r="AG97" i="100" s="1"/>
  <c r="AG98" i="100" s="1"/>
  <c r="AF86" i="87" l="1"/>
  <c r="AF88" i="87" s="1"/>
  <c r="AF125" i="87" s="1"/>
  <c r="AF130" i="87" s="1"/>
  <c r="AF132" i="87"/>
  <c r="AF134" i="87" s="1"/>
  <c r="AF139" i="87" s="1"/>
  <c r="BY157" i="87"/>
  <c r="BX156" i="87"/>
  <c r="AG52" i="87"/>
  <c r="AG51" i="87"/>
  <c r="AG100" i="100"/>
  <c r="AH61" i="100"/>
  <c r="AH63" i="87"/>
  <c r="AH95" i="115"/>
  <c r="AH97" i="115" s="1"/>
  <c r="AH98" i="115" s="1"/>
  <c r="F38" i="97"/>
  <c r="AH43" i="87"/>
  <c r="AH113" i="87"/>
  <c r="AH114" i="87" s="1"/>
  <c r="AH129" i="87"/>
  <c r="AF89" i="87" l="1"/>
  <c r="AF91" i="87" s="1"/>
  <c r="BZ157" i="87"/>
  <c r="BY156" i="87"/>
  <c r="AG49" i="87"/>
  <c r="AG85" i="87" s="1"/>
  <c r="AH62" i="100"/>
  <c r="AH63" i="100"/>
  <c r="AH128" i="87"/>
  <c r="AH47" i="87"/>
  <c r="C39" i="97"/>
  <c r="AH100" i="115"/>
  <c r="AH127" i="87"/>
  <c r="AH166" i="87"/>
  <c r="AG54" i="87" l="1"/>
  <c r="AG163" i="87"/>
  <c r="AG161" i="87" s="1"/>
  <c r="AG115" i="87"/>
  <c r="AG116" i="87" s="1"/>
  <c r="AG117" i="87" s="1"/>
  <c r="CA157" i="87"/>
  <c r="BZ156" i="87"/>
  <c r="AH50" i="87"/>
  <c r="AH164" i="87"/>
  <c r="AH60" i="100"/>
  <c r="AH65" i="100" s="1"/>
  <c r="AH97" i="100" s="1"/>
  <c r="AH98" i="100" s="1"/>
  <c r="E39" i="97"/>
  <c r="AI45" i="87"/>
  <c r="AI56" i="100"/>
  <c r="AI58" i="100" s="1"/>
  <c r="AG132" i="87" l="1"/>
  <c r="AG134" i="87" s="1"/>
  <c r="AG139" i="87" s="1"/>
  <c r="AG84" i="87"/>
  <c r="AG86" i="87" s="1"/>
  <c r="AG88" i="87" s="1"/>
  <c r="AG89" i="87" s="1"/>
  <c r="CA156" i="87"/>
  <c r="CB157" i="87"/>
  <c r="AI63" i="87"/>
  <c r="AI95" i="115"/>
  <c r="AI97" i="115" s="1"/>
  <c r="AI98" i="115" s="1"/>
  <c r="F39" i="97"/>
  <c r="AI61" i="100"/>
  <c r="AH52" i="87"/>
  <c r="AH51" i="87"/>
  <c r="AH100" i="100"/>
  <c r="AI113" i="87"/>
  <c r="AI114" i="87" s="1"/>
  <c r="AI129" i="87"/>
  <c r="AI43" i="87"/>
  <c r="AG91" i="87" l="1"/>
  <c r="AG125" i="87"/>
  <c r="AG130" i="87" s="1"/>
  <c r="CB156" i="87"/>
  <c r="CC157" i="87"/>
  <c r="AH49" i="87"/>
  <c r="AH85" i="87" s="1"/>
  <c r="C40" i="97"/>
  <c r="AI100" i="115"/>
  <c r="AI62" i="100"/>
  <c r="AI63" i="100"/>
  <c r="AI128" i="87"/>
  <c r="AI47" i="87"/>
  <c r="AI127" i="87"/>
  <c r="AI166" i="87"/>
  <c r="AH54" i="87" l="1"/>
  <c r="AH163" i="87"/>
  <c r="AH161" i="87" s="1"/>
  <c r="AH115" i="87"/>
  <c r="AH116" i="87" s="1"/>
  <c r="AH117" i="87" s="1"/>
  <c r="CC156" i="87"/>
  <c r="CD157" i="87"/>
  <c r="AI164" i="87"/>
  <c r="E40" i="97"/>
  <c r="AJ56" i="100"/>
  <c r="AJ58" i="100" s="1"/>
  <c r="AJ45" i="87"/>
  <c r="AI60" i="100"/>
  <c r="AI65" i="100" s="1"/>
  <c r="AI97" i="100" s="1"/>
  <c r="AI98" i="100" s="1"/>
  <c r="AI50" i="87"/>
  <c r="AH132" i="87" l="1"/>
  <c r="AH134" i="87" s="1"/>
  <c r="AH139" i="87" s="1"/>
  <c r="AH84" i="87"/>
  <c r="AH86" i="87" s="1"/>
  <c r="AH88" i="87" s="1"/>
  <c r="AH89" i="87" s="1"/>
  <c r="CD156" i="87"/>
  <c r="CE157" i="87"/>
  <c r="AJ61" i="100"/>
  <c r="AI100" i="100"/>
  <c r="AI51" i="87"/>
  <c r="AI52" i="87"/>
  <c r="AJ63" i="87"/>
  <c r="AJ95" i="115"/>
  <c r="AJ97" i="115" s="1"/>
  <c r="AJ98" i="115" s="1"/>
  <c r="F40" i="97"/>
  <c r="AJ113" i="87"/>
  <c r="AJ114" i="87" s="1"/>
  <c r="AJ129" i="87"/>
  <c r="AJ43" i="87"/>
  <c r="AH91" i="87" l="1"/>
  <c r="AH125" i="87"/>
  <c r="AH130" i="87" s="1"/>
  <c r="CE156" i="87"/>
  <c r="CF157" i="87"/>
  <c r="AI49" i="87"/>
  <c r="C41" i="97"/>
  <c r="AJ62" i="100"/>
  <c r="AJ63" i="100"/>
  <c r="AJ128" i="87"/>
  <c r="AJ47" i="87"/>
  <c r="AJ100" i="115"/>
  <c r="AJ127" i="87"/>
  <c r="AJ166" i="87"/>
  <c r="CF156" i="87" l="1"/>
  <c r="CG157" i="87"/>
  <c r="AJ50" i="87"/>
  <c r="AJ60" i="100"/>
  <c r="AJ65" i="100" s="1"/>
  <c r="AJ97" i="100" s="1"/>
  <c r="AJ98" i="100" s="1"/>
  <c r="E41" i="97"/>
  <c r="AK56" i="100"/>
  <c r="AK58" i="100" s="1"/>
  <c r="AK45" i="87"/>
  <c r="AJ164" i="87"/>
  <c r="AI115" i="87"/>
  <c r="AI116" i="87" s="1"/>
  <c r="AI117" i="87" s="1"/>
  <c r="AI85" i="87"/>
  <c r="AI163" i="87"/>
  <c r="AI54" i="87"/>
  <c r="AI132" i="87" l="1"/>
  <c r="AI134" i="87" s="1"/>
  <c r="CH157" i="87"/>
  <c r="CG156" i="87"/>
  <c r="AK61" i="100"/>
  <c r="AK95" i="115"/>
  <c r="AK97" i="115" s="1"/>
  <c r="AK98" i="115" s="1"/>
  <c r="AK63" i="87"/>
  <c r="F41" i="97"/>
  <c r="AJ100" i="100"/>
  <c r="AJ52" i="87"/>
  <c r="AJ51" i="87"/>
  <c r="AI161" i="87"/>
  <c r="AI84" i="87"/>
  <c r="AI86" i="87" s="1"/>
  <c r="AI88" i="87" s="1"/>
  <c r="AI89" i="87" s="1"/>
  <c r="AK43" i="87"/>
  <c r="AK129" i="87"/>
  <c r="AK113" i="87"/>
  <c r="AK114" i="87" s="1"/>
  <c r="AI91" i="87" l="1"/>
  <c r="AI125" i="87"/>
  <c r="AI130" i="87" s="1"/>
  <c r="AJ49" i="87"/>
  <c r="AJ85" i="87" s="1"/>
  <c r="CH156" i="87"/>
  <c r="CI157" i="87"/>
  <c r="AK128" i="87"/>
  <c r="AK47" i="87"/>
  <c r="C42" i="97"/>
  <c r="AK127" i="87"/>
  <c r="AK166" i="87"/>
  <c r="AK100" i="115"/>
  <c r="AK62" i="100"/>
  <c r="AK63" i="100"/>
  <c r="AI139" i="87"/>
  <c r="AJ54" i="87" l="1"/>
  <c r="AJ115" i="87"/>
  <c r="AJ116" i="87" s="1"/>
  <c r="AJ117" i="87" s="1"/>
  <c r="AJ163" i="87"/>
  <c r="AJ161" i="87" s="1"/>
  <c r="CI156" i="87"/>
  <c r="CJ157" i="87"/>
  <c r="AL56" i="100"/>
  <c r="AL58" i="100" s="1"/>
  <c r="AL45" i="87"/>
  <c r="E42" i="97"/>
  <c r="AK50" i="87"/>
  <c r="AK164" i="87"/>
  <c r="AK60" i="100"/>
  <c r="AK65" i="100" s="1"/>
  <c r="AK97" i="100" s="1"/>
  <c r="AK98" i="100" s="1"/>
  <c r="AJ132" i="87" l="1"/>
  <c r="AJ134" i="87" s="1"/>
  <c r="AJ139" i="87" s="1"/>
  <c r="AJ84" i="87"/>
  <c r="AJ86" i="87" s="1"/>
  <c r="AJ88" i="87" s="1"/>
  <c r="AJ89" i="87" s="1"/>
  <c r="CK157" i="87"/>
  <c r="CJ156" i="87"/>
  <c r="AL113" i="87"/>
  <c r="AL43" i="87"/>
  <c r="AL129" i="87"/>
  <c r="AL61" i="100"/>
  <c r="AK100" i="100"/>
  <c r="AK52" i="87"/>
  <c r="AK51" i="87"/>
  <c r="AL95" i="115"/>
  <c r="AL97" i="115" s="1"/>
  <c r="AL98" i="115" s="1"/>
  <c r="AL63" i="87"/>
  <c r="F42" i="97"/>
  <c r="AJ91" i="87" l="1"/>
  <c r="AJ125" i="87"/>
  <c r="AJ130" i="87" s="1"/>
  <c r="CL157" i="87"/>
  <c r="CK156" i="87"/>
  <c r="AL63" i="100"/>
  <c r="AL62" i="100"/>
  <c r="AK49" i="87"/>
  <c r="AL127" i="87"/>
  <c r="AL166" i="87"/>
  <c r="AL128" i="87"/>
  <c r="AL47" i="87"/>
  <c r="AL114" i="87"/>
  <c r="C43" i="97"/>
  <c r="AL100" i="115"/>
  <c r="AL60" i="100" l="1"/>
  <c r="AL65" i="100" s="1"/>
  <c r="AL97" i="100" s="1"/>
  <c r="AL98" i="100" s="1"/>
  <c r="AL100" i="100" s="1"/>
  <c r="CL156" i="87"/>
  <c r="CM157" i="87"/>
  <c r="AL164" i="87"/>
  <c r="AK85" i="87"/>
  <c r="AK163" i="87"/>
  <c r="AK115" i="87"/>
  <c r="AK116" i="87" s="1"/>
  <c r="AK117" i="87" s="1"/>
  <c r="AK132" i="87" s="1"/>
  <c r="AK54" i="87"/>
  <c r="E43" i="97"/>
  <c r="AM56" i="100"/>
  <c r="AM58" i="100" s="1"/>
  <c r="AM45" i="87"/>
  <c r="AL50" i="87"/>
  <c r="CM156" i="87" l="1"/>
  <c r="CN157" i="87"/>
  <c r="AK84" i="87"/>
  <c r="AK86" i="87" s="1"/>
  <c r="AK88" i="87" s="1"/>
  <c r="AK89" i="87" s="1"/>
  <c r="AK161" i="87"/>
  <c r="AM113" i="87"/>
  <c r="AM43" i="87"/>
  <c r="AM129" i="87"/>
  <c r="AM61" i="100"/>
  <c r="AL52" i="87"/>
  <c r="AL51" i="87"/>
  <c r="AM95" i="115"/>
  <c r="AM97" i="115" s="1"/>
  <c r="AM98" i="115" s="1"/>
  <c r="AM63" i="87"/>
  <c r="F43" i="97"/>
  <c r="AK91" i="87" l="1"/>
  <c r="AK125" i="87"/>
  <c r="AK130" i="87" s="1"/>
  <c r="AL49" i="87"/>
  <c r="AL85" i="87" s="1"/>
  <c r="CN156" i="87"/>
  <c r="CO157" i="87"/>
  <c r="AM114" i="87"/>
  <c r="C44" i="97"/>
  <c r="AM100" i="115"/>
  <c r="AM62" i="100"/>
  <c r="AM63" i="100"/>
  <c r="AM128" i="87"/>
  <c r="AM47" i="87"/>
  <c r="AM127" i="87"/>
  <c r="AM166" i="87"/>
  <c r="AL54" i="87" l="1"/>
  <c r="AL115" i="87"/>
  <c r="AL116" i="87" s="1"/>
  <c r="AL163" i="87"/>
  <c r="AL161" i="87" s="1"/>
  <c r="CP157" i="87"/>
  <c r="CO156" i="87"/>
  <c r="AN56" i="100"/>
  <c r="AN58" i="100" s="1"/>
  <c r="E44" i="97"/>
  <c r="AN45" i="87"/>
  <c r="AM60" i="100"/>
  <c r="AM65" i="100" s="1"/>
  <c r="AM97" i="100" s="1"/>
  <c r="AM98" i="100" s="1"/>
  <c r="AM50" i="87"/>
  <c r="AM164" i="87"/>
  <c r="AL84" i="87" l="1"/>
  <c r="AL86" i="87" s="1"/>
  <c r="AL88" i="87" s="1"/>
  <c r="AL89" i="87" s="1"/>
  <c r="CP156" i="87"/>
  <c r="CQ157" i="87"/>
  <c r="AN63" i="87"/>
  <c r="AN95" i="115"/>
  <c r="AN97" i="115" s="1"/>
  <c r="AN98" i="115" s="1"/>
  <c r="F44" i="97"/>
  <c r="AN61" i="100"/>
  <c r="AL117" i="87"/>
  <c r="AN43" i="87"/>
  <c r="AN113" i="87"/>
  <c r="AN129" i="87"/>
  <c r="AM52" i="87"/>
  <c r="AM51" i="87"/>
  <c r="AM100" i="100"/>
  <c r="AL132" i="87" l="1"/>
  <c r="AL134" i="87" s="1"/>
  <c r="AL91" i="87"/>
  <c r="AL125" i="87"/>
  <c r="AL130" i="87" s="1"/>
  <c r="AM49" i="87"/>
  <c r="AM85" i="87" s="1"/>
  <c r="CR157" i="87"/>
  <c r="CQ156" i="87"/>
  <c r="AN63" i="100"/>
  <c r="AN62" i="100"/>
  <c r="C45" i="97"/>
  <c r="AN114" i="87"/>
  <c r="AN100" i="115"/>
  <c r="AN128" i="87"/>
  <c r="AN47" i="87"/>
  <c r="AN127" i="87"/>
  <c r="AN166" i="87"/>
  <c r="AM163" i="87" l="1"/>
  <c r="AM161" i="87" s="1"/>
  <c r="AM54" i="87"/>
  <c r="AM115" i="87"/>
  <c r="AM116" i="87" s="1"/>
  <c r="CS157" i="87"/>
  <c r="CR156" i="87"/>
  <c r="AN60" i="100"/>
  <c r="AN65" i="100" s="1"/>
  <c r="AN97" i="100" s="1"/>
  <c r="AN98" i="100" s="1"/>
  <c r="AN100" i="100" s="1"/>
  <c r="AO45" i="87"/>
  <c r="E45" i="97"/>
  <c r="AO56" i="100"/>
  <c r="AO58" i="100" s="1"/>
  <c r="AN164" i="87"/>
  <c r="AL139" i="87"/>
  <c r="AN50" i="87"/>
  <c r="AM84" i="87" l="1"/>
  <c r="AM86" i="87" s="1"/>
  <c r="AM88" i="87" s="1"/>
  <c r="AM89" i="87" s="1"/>
  <c r="AM117" i="87"/>
  <c r="CT157" i="87"/>
  <c r="CS156" i="87"/>
  <c r="AO61" i="100"/>
  <c r="AO43" i="87"/>
  <c r="AO129" i="87"/>
  <c r="AO113" i="87"/>
  <c r="AN52" i="87"/>
  <c r="AN51" i="87"/>
  <c r="AO63" i="87"/>
  <c r="AO95" i="115"/>
  <c r="AO97" i="115" s="1"/>
  <c r="AO98" i="115" s="1"/>
  <c r="F45" i="97"/>
  <c r="AM132" i="87" l="1"/>
  <c r="AM134" i="87" s="1"/>
  <c r="AM139" i="87" s="1"/>
  <c r="AM91" i="87"/>
  <c r="AM125" i="87"/>
  <c r="AM130" i="87" s="1"/>
  <c r="CT156" i="87"/>
  <c r="CU157" i="87"/>
  <c r="AO114" i="87"/>
  <c r="C46" i="97"/>
  <c r="AO128" i="87"/>
  <c r="AO47" i="87"/>
  <c r="AO100" i="115"/>
  <c r="AO63" i="100"/>
  <c r="AO62" i="100"/>
  <c r="AO127" i="87"/>
  <c r="AO166" i="87"/>
  <c r="AN49" i="87"/>
  <c r="AO60" i="100" l="1"/>
  <c r="AO65" i="100" s="1"/>
  <c r="AO97" i="100" s="1"/>
  <c r="AO98" i="100" s="1"/>
  <c r="AO100" i="100" s="1"/>
  <c r="CV157" i="87"/>
  <c r="CU156" i="87"/>
  <c r="AN163" i="87"/>
  <c r="AN115" i="87"/>
  <c r="AN85" i="87"/>
  <c r="AN54" i="87"/>
  <c r="E46" i="97"/>
  <c r="AP56" i="100"/>
  <c r="AP58" i="100" s="1"/>
  <c r="AP45" i="87"/>
  <c r="AO50" i="87"/>
  <c r="AO164" i="87"/>
  <c r="CV156" i="87" l="1"/>
  <c r="CW157" i="87"/>
  <c r="AO51" i="87"/>
  <c r="AO52" i="87"/>
  <c r="AP61" i="100"/>
  <c r="AP95" i="115"/>
  <c r="AP97" i="115" s="1"/>
  <c r="AP98" i="115" s="1"/>
  <c r="AP63" i="87"/>
  <c r="F46" i="97"/>
  <c r="AN116" i="87"/>
  <c r="AN161" i="87"/>
  <c r="AN84" i="87"/>
  <c r="AP113" i="87"/>
  <c r="AP43" i="87"/>
  <c r="AP129" i="87"/>
  <c r="AN117" i="87" l="1"/>
  <c r="CW156" i="87"/>
  <c r="CX157" i="87"/>
  <c r="AP100" i="115"/>
  <c r="AP128" i="87"/>
  <c r="AP47" i="87"/>
  <c r="AP63" i="100"/>
  <c r="AP62" i="100"/>
  <c r="AP127" i="87"/>
  <c r="AP166" i="87"/>
  <c r="AP114" i="87"/>
  <c r="AO49" i="87"/>
  <c r="AN86" i="87"/>
  <c r="AN88" i="87" s="1"/>
  <c r="AN89" i="87" s="1"/>
  <c r="C47" i="97"/>
  <c r="AN132" i="87" l="1"/>
  <c r="AN134" i="87" s="1"/>
  <c r="AN139" i="87" s="1"/>
  <c r="AN91" i="87"/>
  <c r="AN125" i="87"/>
  <c r="AN130" i="87" s="1"/>
  <c r="CX156" i="87"/>
  <c r="CY157" i="87"/>
  <c r="AP60" i="100"/>
  <c r="AP65" i="100" s="1"/>
  <c r="AP97" i="100" s="1"/>
  <c r="AP98" i="100" s="1"/>
  <c r="AP100" i="100" s="1"/>
  <c r="AO163" i="87"/>
  <c r="AO115" i="87"/>
  <c r="AO85" i="87"/>
  <c r="AO54" i="87"/>
  <c r="AP50" i="87"/>
  <c r="E47" i="97"/>
  <c r="AQ45" i="87"/>
  <c r="AQ56" i="100"/>
  <c r="AQ58" i="100" s="1"/>
  <c r="AP164" i="87"/>
  <c r="CY156" i="87" l="1"/>
  <c r="CZ157" i="87"/>
  <c r="AQ61" i="100"/>
  <c r="AO116" i="87"/>
  <c r="AQ43" i="87"/>
  <c r="AQ129" i="87"/>
  <c r="AQ113" i="87"/>
  <c r="AQ114" i="87" s="1"/>
  <c r="AO161" i="87"/>
  <c r="AO84" i="87"/>
  <c r="AQ95" i="115"/>
  <c r="AQ97" i="115" s="1"/>
  <c r="AQ98" i="115" s="1"/>
  <c r="AQ63" i="87"/>
  <c r="F47" i="97"/>
  <c r="AP52" i="87"/>
  <c r="AP51" i="87"/>
  <c r="AP49" i="87" l="1"/>
  <c r="AP115" i="87" s="1"/>
  <c r="AO117" i="87"/>
  <c r="DA157" i="87"/>
  <c r="CZ156" i="87"/>
  <c r="AQ62" i="100"/>
  <c r="AQ63" i="100"/>
  <c r="AQ128" i="87"/>
  <c r="AQ47" i="87"/>
  <c r="AQ127" i="87"/>
  <c r="AQ166" i="87"/>
  <c r="C48" i="97"/>
  <c r="AQ100" i="115"/>
  <c r="AO86" i="87"/>
  <c r="AO88" i="87" s="1"/>
  <c r="AO89" i="87" s="1"/>
  <c r="AP163" i="87" l="1"/>
  <c r="AP161" i="87" s="1"/>
  <c r="AO132" i="87"/>
  <c r="AO134" i="87" s="1"/>
  <c r="AO139" i="87" s="1"/>
  <c r="AP85" i="87"/>
  <c r="AP54" i="87"/>
  <c r="AO91" i="87"/>
  <c r="AO125" i="87"/>
  <c r="AO130" i="87" s="1"/>
  <c r="DA156" i="87"/>
  <c r="DB157" i="87"/>
  <c r="AQ50" i="87"/>
  <c r="AR56" i="100"/>
  <c r="AR58" i="100" s="1"/>
  <c r="E48" i="97"/>
  <c r="AR45" i="87"/>
  <c r="AP116" i="87"/>
  <c r="AQ60" i="100"/>
  <c r="AQ65" i="100" s="1"/>
  <c r="AQ97" i="100" s="1"/>
  <c r="AQ98" i="100" s="1"/>
  <c r="AQ164" i="87"/>
  <c r="AP84" i="87" l="1"/>
  <c r="AP86" i="87" s="1"/>
  <c r="AP88" i="87" s="1"/>
  <c r="AP117" i="87"/>
  <c r="DB156" i="87"/>
  <c r="DC157" i="87"/>
  <c r="AR61" i="100"/>
  <c r="AQ51" i="87"/>
  <c r="AQ52" i="87"/>
  <c r="AQ100" i="100"/>
  <c r="AR43" i="87"/>
  <c r="AR129" i="87"/>
  <c r="AR113" i="87"/>
  <c r="AR114" i="87" s="1"/>
  <c r="AR95" i="115"/>
  <c r="AR97" i="115" s="1"/>
  <c r="AR98" i="115" s="1"/>
  <c r="AR63" i="87"/>
  <c r="F48" i="97"/>
  <c r="AP132" i="87" l="1"/>
  <c r="AP134" i="87" s="1"/>
  <c r="AP139" i="87" s="1"/>
  <c r="AP125" i="87"/>
  <c r="AP130" i="87" s="1"/>
  <c r="AP89" i="87"/>
  <c r="DD157" i="87"/>
  <c r="DC156" i="87"/>
  <c r="AQ49" i="87"/>
  <c r="AQ85" i="87" s="1"/>
  <c r="AR100" i="115"/>
  <c r="C49" i="97"/>
  <c r="AR127" i="87"/>
  <c r="AR166" i="87"/>
  <c r="AR128" i="87"/>
  <c r="AR47" i="87"/>
  <c r="AR63" i="100"/>
  <c r="AR62" i="100"/>
  <c r="AP91" i="87" l="1"/>
  <c r="AR60" i="100"/>
  <c r="AR65" i="100" s="1"/>
  <c r="AR97" i="100" s="1"/>
  <c r="AR98" i="100" s="1"/>
  <c r="AR100" i="100" s="1"/>
  <c r="AQ115" i="87"/>
  <c r="AQ116" i="87" s="1"/>
  <c r="AQ163" i="87"/>
  <c r="AQ84" i="87" s="1"/>
  <c r="AQ86" i="87" s="1"/>
  <c r="AQ88" i="87" s="1"/>
  <c r="AQ125" i="87" s="1"/>
  <c r="AQ130" i="87" s="1"/>
  <c r="AQ54" i="87"/>
  <c r="DE157" i="87"/>
  <c r="DD156" i="87"/>
  <c r="AR50" i="87"/>
  <c r="E49" i="97"/>
  <c r="AS56" i="100"/>
  <c r="AS58" i="100" s="1"/>
  <c r="AS45" i="87"/>
  <c r="AR164" i="87"/>
  <c r="AQ89" i="87" l="1"/>
  <c r="AQ117" i="87"/>
  <c r="AQ161" i="87"/>
  <c r="DE156" i="87"/>
  <c r="DF157" i="87"/>
  <c r="AS61" i="100"/>
  <c r="AS63" i="87"/>
  <c r="AS95" i="115"/>
  <c r="AS97" i="115" s="1"/>
  <c r="AS98" i="115" s="1"/>
  <c r="F49" i="97"/>
  <c r="AR52" i="87"/>
  <c r="AR51" i="87"/>
  <c r="AS43" i="87"/>
  <c r="AS113" i="87"/>
  <c r="AS114" i="87" s="1"/>
  <c r="AS129" i="87"/>
  <c r="AQ132" i="87" l="1"/>
  <c r="AQ134" i="87" s="1"/>
  <c r="AQ139" i="87" s="1"/>
  <c r="AQ91" i="87"/>
  <c r="AR49" i="87"/>
  <c r="AR163" i="87" s="1"/>
  <c r="DF156" i="87"/>
  <c r="DG157" i="87"/>
  <c r="AS100" i="115"/>
  <c r="AS128" i="87"/>
  <c r="AS47" i="87"/>
  <c r="C50" i="97"/>
  <c r="AS63" i="100"/>
  <c r="AS62" i="100"/>
  <c r="AS127" i="87"/>
  <c r="AS166" i="87"/>
  <c r="AR54" i="87" l="1"/>
  <c r="AR85" i="87"/>
  <c r="AR115" i="87"/>
  <c r="AR116" i="87" s="1"/>
  <c r="AR117" i="87" s="1"/>
  <c r="DG156" i="87"/>
  <c r="DH157" i="87"/>
  <c r="AS60" i="100"/>
  <c r="AS65" i="100" s="1"/>
  <c r="AS97" i="100" s="1"/>
  <c r="AS98" i="100" s="1"/>
  <c r="AS100" i="100" s="1"/>
  <c r="AS164" i="87"/>
  <c r="AR84" i="87"/>
  <c r="AR161" i="87"/>
  <c r="E50" i="97"/>
  <c r="AT56" i="100"/>
  <c r="AT58" i="100" s="1"/>
  <c r="AT45" i="87"/>
  <c r="AS50" i="87"/>
  <c r="AR86" i="87" l="1"/>
  <c r="AR88" i="87" s="1"/>
  <c r="AR89" i="87" s="1"/>
  <c r="AR91" i="87" s="1"/>
  <c r="AR132" i="87"/>
  <c r="AR134" i="87" s="1"/>
  <c r="AR139" i="87" s="1"/>
  <c r="DH156" i="87"/>
  <c r="DI157" i="87"/>
  <c r="AS52" i="87"/>
  <c r="AS51" i="87"/>
  <c r="AT43" i="87"/>
  <c r="AT129" i="87"/>
  <c r="AT113" i="87"/>
  <c r="AT114" i="87" s="1"/>
  <c r="AT95" i="115"/>
  <c r="AT97" i="115" s="1"/>
  <c r="AT98" i="115" s="1"/>
  <c r="AT63" i="87"/>
  <c r="F50" i="97"/>
  <c r="AT61" i="100"/>
  <c r="AR125" i="87" l="1"/>
  <c r="AR130" i="87" s="1"/>
  <c r="AS49" i="87"/>
  <c r="AS115" i="87" s="1"/>
  <c r="AS116" i="87" s="1"/>
  <c r="AS117" i="87" s="1"/>
  <c r="DI156" i="87"/>
  <c r="DJ157" i="87"/>
  <c r="AT127" i="87"/>
  <c r="AT166" i="87"/>
  <c r="AT128" i="87"/>
  <c r="AT47" i="87"/>
  <c r="AT62" i="100"/>
  <c r="AT63" i="100"/>
  <c r="C51" i="97"/>
  <c r="AT100" i="115"/>
  <c r="AS85" i="87" l="1"/>
  <c r="AS163" i="87"/>
  <c r="AS132" i="87"/>
  <c r="AS134" i="87" s="1"/>
  <c r="AS54" i="87"/>
  <c r="DK157" i="87"/>
  <c r="DJ156" i="87"/>
  <c r="AS161" i="87"/>
  <c r="AS84" i="87"/>
  <c r="AT50" i="87"/>
  <c r="E51" i="97"/>
  <c r="AU56" i="100"/>
  <c r="AU58" i="100" s="1"/>
  <c r="AU45" i="87"/>
  <c r="AT164" i="87"/>
  <c r="AT60" i="100"/>
  <c r="AT65" i="100" s="1"/>
  <c r="AT97" i="100" s="1"/>
  <c r="AT98" i="100" s="1"/>
  <c r="AS86" i="87" l="1"/>
  <c r="AS88" i="87" s="1"/>
  <c r="AS89" i="87" s="1"/>
  <c r="AS91" i="87" s="1"/>
  <c r="DK156" i="87"/>
  <c r="DL157" i="87"/>
  <c r="AU43" i="87"/>
  <c r="AU129" i="87"/>
  <c r="AU113" i="87"/>
  <c r="AU114" i="87" s="1"/>
  <c r="AU63" i="87"/>
  <c r="AU95" i="115"/>
  <c r="AU97" i="115" s="1"/>
  <c r="AU98" i="115" s="1"/>
  <c r="F51" i="97"/>
  <c r="AT51" i="87"/>
  <c r="AT52" i="87"/>
  <c r="AS139" i="87"/>
  <c r="AU61" i="100"/>
  <c r="AT100" i="100"/>
  <c r="AS125" i="87" l="1"/>
  <c r="AS130" i="87" s="1"/>
  <c r="DM157" i="87"/>
  <c r="DL156" i="87"/>
  <c r="AT49" i="87"/>
  <c r="AU100" i="115"/>
  <c r="AU127" i="87"/>
  <c r="AU166" i="87"/>
  <c r="AU62" i="100"/>
  <c r="AU63" i="100"/>
  <c r="AU128" i="87"/>
  <c r="AU47" i="87"/>
  <c r="C52" i="97"/>
  <c r="DM156" i="87" l="1"/>
  <c r="DN157" i="87"/>
  <c r="E52" i="97"/>
  <c r="AV56" i="100"/>
  <c r="AV58" i="100" s="1"/>
  <c r="AV45" i="87"/>
  <c r="AU50" i="87"/>
  <c r="AT115" i="87"/>
  <c r="AT116" i="87" s="1"/>
  <c r="AT117" i="87" s="1"/>
  <c r="AT163" i="87"/>
  <c r="AT85" i="87"/>
  <c r="AT54" i="87"/>
  <c r="AU60" i="100"/>
  <c r="AU65" i="100" s="1"/>
  <c r="AU97" i="100" s="1"/>
  <c r="AU98" i="100" s="1"/>
  <c r="AU164" i="87"/>
  <c r="AT132" i="87" l="1"/>
  <c r="AT134" i="87" s="1"/>
  <c r="DN156" i="87"/>
  <c r="DO157" i="87"/>
  <c r="AU100" i="100"/>
  <c r="AU52" i="87"/>
  <c r="AU51" i="87"/>
  <c r="AV113" i="87"/>
  <c r="AV114" i="87" s="1"/>
  <c r="AV129" i="87"/>
  <c r="AV43" i="87"/>
  <c r="AV61" i="100"/>
  <c r="AV95" i="115"/>
  <c r="AV97" i="115" s="1"/>
  <c r="AV98" i="115" s="1"/>
  <c r="AV63" i="87"/>
  <c r="F52" i="97"/>
  <c r="AT84" i="87"/>
  <c r="AT86" i="87" s="1"/>
  <c r="AT88" i="87" s="1"/>
  <c r="AT89" i="87" s="1"/>
  <c r="AT161" i="87"/>
  <c r="AT91" i="87" l="1"/>
  <c r="AT125" i="87"/>
  <c r="AT130" i="87" s="1"/>
  <c r="DO156" i="87"/>
  <c r="DP157" i="87"/>
  <c r="AU49" i="87"/>
  <c r="AU163" i="87" s="1"/>
  <c r="AV128" i="87"/>
  <c r="AV47" i="87"/>
  <c r="AV127" i="87"/>
  <c r="AV166" i="87"/>
  <c r="AV62" i="100"/>
  <c r="AV63" i="100"/>
  <c r="AV100" i="115"/>
  <c r="AT139" i="87"/>
  <c r="C53" i="97"/>
  <c r="AU115" i="87" l="1"/>
  <c r="AU116" i="87" s="1"/>
  <c r="AU117" i="87" s="1"/>
  <c r="AU54" i="87"/>
  <c r="AU85" i="87"/>
  <c r="DP156" i="87"/>
  <c r="DQ157" i="87"/>
  <c r="AV60" i="100"/>
  <c r="AV65" i="100" s="1"/>
  <c r="AV97" i="100" s="1"/>
  <c r="AV98" i="100" s="1"/>
  <c r="AV164" i="87"/>
  <c r="AW56" i="100"/>
  <c r="AW58" i="100" s="1"/>
  <c r="E53" i="97"/>
  <c r="AW45" i="87"/>
  <c r="AU84" i="87"/>
  <c r="AU161" i="87"/>
  <c r="AV50" i="87"/>
  <c r="AU132" i="87" l="1"/>
  <c r="AU134" i="87" s="1"/>
  <c r="AU139" i="87" s="1"/>
  <c r="AU86" i="87"/>
  <c r="AU88" i="87" s="1"/>
  <c r="AU89" i="87" s="1"/>
  <c r="DQ156" i="87"/>
  <c r="DR157" i="87"/>
  <c r="AW61" i="100"/>
  <c r="AW129" i="87"/>
  <c r="AW113" i="87"/>
  <c r="AW114" i="87" s="1"/>
  <c r="AW43" i="87"/>
  <c r="AW95" i="115"/>
  <c r="AW97" i="115" s="1"/>
  <c r="AW98" i="115" s="1"/>
  <c r="AW63" i="87"/>
  <c r="F53" i="97"/>
  <c r="AV52" i="87"/>
  <c r="AV51" i="87"/>
  <c r="AV100" i="100"/>
  <c r="AU91" i="87" l="1"/>
  <c r="AU125" i="87"/>
  <c r="AU130" i="87" s="1"/>
  <c r="DR156" i="87"/>
  <c r="DS157" i="87"/>
  <c r="AV49" i="87"/>
  <c r="AV163" i="87" s="1"/>
  <c r="C54" i="97"/>
  <c r="AW128" i="87"/>
  <c r="AW47" i="87"/>
  <c r="AW127" i="87"/>
  <c r="AW166" i="87"/>
  <c r="AW62" i="100"/>
  <c r="AW63" i="100"/>
  <c r="AW100" i="115"/>
  <c r="AV85" i="87" l="1"/>
  <c r="AV54" i="87"/>
  <c r="AV115" i="87"/>
  <c r="AV116" i="87" s="1"/>
  <c r="AV117" i="87" s="1"/>
  <c r="DS156" i="87"/>
  <c r="DT157" i="87"/>
  <c r="AW164" i="87"/>
  <c r="AW50" i="87"/>
  <c r="AV161" i="87"/>
  <c r="AV84" i="87"/>
  <c r="E54" i="97"/>
  <c r="AX56" i="100"/>
  <c r="AX58" i="100" s="1"/>
  <c r="AX45" i="87"/>
  <c r="AW60" i="100"/>
  <c r="AW65" i="100" s="1"/>
  <c r="AW97" i="100" s="1"/>
  <c r="AW98" i="100" s="1"/>
  <c r="AV132" i="87" l="1"/>
  <c r="AV134" i="87" s="1"/>
  <c r="AV139" i="87" s="1"/>
  <c r="AV86" i="87"/>
  <c r="AV88" i="87" s="1"/>
  <c r="AV89" i="87" s="1"/>
  <c r="DT156" i="87"/>
  <c r="DU157" i="87"/>
  <c r="AX113" i="87"/>
  <c r="AX129" i="87"/>
  <c r="AX43" i="87"/>
  <c r="AW100" i="100"/>
  <c r="AW52" i="87"/>
  <c r="AW51" i="87"/>
  <c r="AX61" i="100"/>
  <c r="AX63" i="87"/>
  <c r="AX95" i="115"/>
  <c r="AX97" i="115" s="1"/>
  <c r="AX98" i="115" s="1"/>
  <c r="F54" i="97"/>
  <c r="AV91" i="87" l="1"/>
  <c r="AV125" i="87"/>
  <c r="AV130" i="87" s="1"/>
  <c r="DU156" i="87"/>
  <c r="DV157" i="87"/>
  <c r="AX100" i="115"/>
  <c r="AX127" i="87"/>
  <c r="AX166" i="87"/>
  <c r="AX128" i="87"/>
  <c r="AX47" i="87"/>
  <c r="AW49" i="87"/>
  <c r="AX114" i="87"/>
  <c r="C55" i="97"/>
  <c r="AX63" i="100"/>
  <c r="AX62" i="100"/>
  <c r="AX60" i="100" l="1"/>
  <c r="AX65" i="100" s="1"/>
  <c r="AX97" i="100" s="1"/>
  <c r="AX98" i="100" s="1"/>
  <c r="AX100" i="100" s="1"/>
  <c r="DV156" i="87"/>
  <c r="DW157" i="87"/>
  <c r="AX164" i="87"/>
  <c r="AX50" i="87"/>
  <c r="AW163" i="87"/>
  <c r="AW115" i="87"/>
  <c r="AW116" i="87" s="1"/>
  <c r="AW117" i="87" s="1"/>
  <c r="AW132" i="87" s="1"/>
  <c r="AW85" i="87"/>
  <c r="AW54" i="87"/>
  <c r="AY56" i="100"/>
  <c r="AY58" i="100" s="1"/>
  <c r="AY45" i="87"/>
  <c r="E55" i="97"/>
  <c r="DW156" i="87" l="1"/>
  <c r="DX157" i="87"/>
  <c r="AX51" i="87"/>
  <c r="AX52" i="87"/>
  <c r="AY61" i="100"/>
  <c r="AY95" i="115"/>
  <c r="AY97" i="115" s="1"/>
  <c r="AY98" i="115" s="1"/>
  <c r="AY63" i="87"/>
  <c r="F55" i="97"/>
  <c r="AY43" i="87"/>
  <c r="AY129" i="87"/>
  <c r="AY113" i="87"/>
  <c r="AW84" i="87"/>
  <c r="AW86" i="87" s="1"/>
  <c r="AW88" i="87" s="1"/>
  <c r="AW89" i="87" s="1"/>
  <c r="AW161" i="87"/>
  <c r="AW91" i="87" l="1"/>
  <c r="AW125" i="87"/>
  <c r="AW130" i="87" s="1"/>
  <c r="DY157" i="87"/>
  <c r="DX156" i="87"/>
  <c r="AY100" i="115"/>
  <c r="AY128" i="87"/>
  <c r="AY47" i="87"/>
  <c r="AX49" i="87"/>
  <c r="AY63" i="100"/>
  <c r="AY62" i="100"/>
  <c r="AY114" i="87"/>
  <c r="C56" i="97"/>
  <c r="AY127" i="87"/>
  <c r="AY166" i="87"/>
  <c r="AY60" i="100" l="1"/>
  <c r="AY65" i="100" s="1"/>
  <c r="AY97" i="100" s="1"/>
  <c r="AY98" i="100" s="1"/>
  <c r="DZ157" i="87"/>
  <c r="DY156" i="87"/>
  <c r="AY164" i="87"/>
  <c r="AY50" i="87"/>
  <c r="AZ56" i="100"/>
  <c r="AZ58" i="100" s="1"/>
  <c r="E56" i="97"/>
  <c r="AZ45" i="87"/>
  <c r="AY100" i="100"/>
  <c r="AX85" i="87"/>
  <c r="AX115" i="87"/>
  <c r="AX163" i="87"/>
  <c r="AX54" i="87"/>
  <c r="DZ156" i="87" l="1"/>
  <c r="EA157" i="87"/>
  <c r="AZ63" i="87"/>
  <c r="AZ95" i="115"/>
  <c r="AZ97" i="115" s="1"/>
  <c r="AZ98" i="115" s="1"/>
  <c r="F56" i="97"/>
  <c r="AX84" i="87"/>
  <c r="AX161" i="87"/>
  <c r="AY52" i="87"/>
  <c r="AY51" i="87"/>
  <c r="AX116" i="87"/>
  <c r="AZ43" i="87"/>
  <c r="AZ113" i="87"/>
  <c r="AZ129" i="87"/>
  <c r="AZ61" i="100"/>
  <c r="EA156" i="87" l="1"/>
  <c r="EB157" i="87"/>
  <c r="AX86" i="87"/>
  <c r="AX88" i="87" s="1"/>
  <c r="AX89" i="87" s="1"/>
  <c r="AZ114" i="87"/>
  <c r="C57" i="97"/>
  <c r="AZ128" i="87"/>
  <c r="AZ47" i="87"/>
  <c r="AZ100" i="115"/>
  <c r="AZ127" i="87"/>
  <c r="AZ166" i="87"/>
  <c r="AX117" i="87"/>
  <c r="AZ62" i="100"/>
  <c r="AZ63" i="100"/>
  <c r="AY49" i="87"/>
  <c r="AX132" i="87" l="1"/>
  <c r="AX134" i="87" s="1"/>
  <c r="AX91" i="87"/>
  <c r="AX125" i="87"/>
  <c r="AX130" i="87" s="1"/>
  <c r="EB156" i="87"/>
  <c r="EC157" i="87"/>
  <c r="AZ60" i="100"/>
  <c r="AZ65" i="100" s="1"/>
  <c r="AZ97" i="100" s="1"/>
  <c r="AZ98" i="100" s="1"/>
  <c r="AY163" i="87"/>
  <c r="AY115" i="87"/>
  <c r="AY85" i="87"/>
  <c r="AY54" i="87"/>
  <c r="AZ50" i="87"/>
  <c r="E57" i="97"/>
  <c r="BA56" i="100"/>
  <c r="BA58" i="100" s="1"/>
  <c r="BA45" i="87"/>
  <c r="AZ164" i="87"/>
  <c r="ED157" i="87" l="1"/>
  <c r="EC156" i="87"/>
  <c r="AX139" i="87"/>
  <c r="BA95" i="115"/>
  <c r="BA97" i="115" s="1"/>
  <c r="BA98" i="115" s="1"/>
  <c r="BA63" i="87"/>
  <c r="F57" i="97"/>
  <c r="AY116" i="87"/>
  <c r="AZ100" i="100"/>
  <c r="AY161" i="87"/>
  <c r="AY84" i="87"/>
  <c r="BA113" i="87"/>
  <c r="BA129" i="87"/>
  <c r="BA43" i="87"/>
  <c r="BA61" i="100"/>
  <c r="AZ52" i="87"/>
  <c r="AZ51" i="87"/>
  <c r="AY117" i="87" l="1"/>
  <c r="ED156" i="87"/>
  <c r="EE157" i="87"/>
  <c r="AZ49" i="87"/>
  <c r="AZ163" i="87" s="1"/>
  <c r="BA100" i="115"/>
  <c r="BA128" i="87"/>
  <c r="BA47" i="87"/>
  <c r="BA127" i="87"/>
  <c r="BA166" i="87"/>
  <c r="AY86" i="87"/>
  <c r="AY88" i="87" s="1"/>
  <c r="AY89" i="87" s="1"/>
  <c r="BA114" i="87"/>
  <c r="C58" i="97"/>
  <c r="BA62" i="100"/>
  <c r="BA63" i="100"/>
  <c r="AY132" i="87" l="1"/>
  <c r="AY134" i="87" s="1"/>
  <c r="AY139" i="87" s="1"/>
  <c r="AY91" i="87"/>
  <c r="AY125" i="87"/>
  <c r="AY130" i="87" s="1"/>
  <c r="AZ115" i="87"/>
  <c r="AZ116" i="87" s="1"/>
  <c r="AZ85" i="87"/>
  <c r="AZ54" i="87"/>
  <c r="EF157" i="87"/>
  <c r="EE156" i="87"/>
  <c r="BA60" i="100"/>
  <c r="BA65" i="100" s="1"/>
  <c r="BA97" i="100" s="1"/>
  <c r="BA98" i="100" s="1"/>
  <c r="BA100" i="100" s="1"/>
  <c r="BA164" i="87"/>
  <c r="BA50" i="87"/>
  <c r="E58" i="97"/>
  <c r="BB56" i="100"/>
  <c r="BB58" i="100" s="1"/>
  <c r="BB45" i="87"/>
  <c r="AZ84" i="87"/>
  <c r="AZ161" i="87"/>
  <c r="AZ117" i="87" l="1"/>
  <c r="EG157" i="87"/>
  <c r="EF156" i="87"/>
  <c r="BB43" i="87"/>
  <c r="BB113" i="87"/>
  <c r="BB129" i="87"/>
  <c r="BA51" i="87"/>
  <c r="BA52" i="87"/>
  <c r="BB61" i="100"/>
  <c r="BB63" i="87"/>
  <c r="BB95" i="115"/>
  <c r="BB97" i="115" s="1"/>
  <c r="BB98" i="115" s="1"/>
  <c r="F58" i="97"/>
  <c r="AZ86" i="87"/>
  <c r="AZ88" i="87" s="1"/>
  <c r="AZ132" i="87" l="1"/>
  <c r="AZ134" i="87" s="1"/>
  <c r="AZ139" i="87" s="1"/>
  <c r="AZ125" i="87"/>
  <c r="AZ130" i="87" s="1"/>
  <c r="AZ89" i="87"/>
  <c r="EG156" i="87"/>
  <c r="EH157" i="87"/>
  <c r="C59" i="97"/>
  <c r="BA49" i="87"/>
  <c r="BB100" i="115"/>
  <c r="BB114" i="87"/>
  <c r="BB127" i="87"/>
  <c r="BB166" i="87"/>
  <c r="BB128" i="87"/>
  <c r="BB47" i="87"/>
  <c r="BB62" i="100"/>
  <c r="BB63" i="100"/>
  <c r="IB56" i="87"/>
  <c r="IB158" i="87" s="1"/>
  <c r="AZ91" i="87" l="1"/>
  <c r="EH156" i="87"/>
  <c r="EI157" i="87"/>
  <c r="BB60" i="100"/>
  <c r="BB65" i="100" s="1"/>
  <c r="BB97" i="100" s="1"/>
  <c r="BB98" i="100" s="1"/>
  <c r="BB100" i="100" s="1"/>
  <c r="BB164" i="87"/>
  <c r="IB87" i="87"/>
  <c r="IB88" i="87" s="1"/>
  <c r="IB125" i="87" s="1"/>
  <c r="IB130" i="87" s="1"/>
  <c r="IB109" i="87"/>
  <c r="IB112" i="87" s="1"/>
  <c r="IB114" i="87" s="1"/>
  <c r="IB116" i="87" s="1"/>
  <c r="BC56" i="100"/>
  <c r="BC58" i="100" s="1"/>
  <c r="E59" i="97"/>
  <c r="BC45" i="87"/>
  <c r="IB65" i="87"/>
  <c r="BA163" i="87"/>
  <c r="BA85" i="87"/>
  <c r="BA115" i="87"/>
  <c r="BA54" i="87"/>
  <c r="BB50" i="87"/>
  <c r="EI156" i="87" l="1"/>
  <c r="EJ157" i="87"/>
  <c r="BA161" i="87"/>
  <c r="BA84" i="87"/>
  <c r="BC43" i="87"/>
  <c r="BC129" i="87"/>
  <c r="BC113" i="87"/>
  <c r="BC114" i="87" s="1"/>
  <c r="BC61" i="100"/>
  <c r="BB51" i="87"/>
  <c r="BB52" i="87"/>
  <c r="BC95" i="115"/>
  <c r="BC97" i="115" s="1"/>
  <c r="BC98" i="115" s="1"/>
  <c r="BC63" i="87"/>
  <c r="F59" i="97"/>
  <c r="BA116" i="87"/>
  <c r="BA117" i="87" l="1"/>
  <c r="EJ156" i="87"/>
  <c r="EK157" i="87"/>
  <c r="BB49" i="87"/>
  <c r="C60" i="97"/>
  <c r="BC127" i="87"/>
  <c r="BC166" i="87"/>
  <c r="BC128" i="87"/>
  <c r="BC47" i="87"/>
  <c r="BC100" i="115"/>
  <c r="BA86" i="87"/>
  <c r="BA88" i="87" s="1"/>
  <c r="BA89" i="87" s="1"/>
  <c r="BC62" i="100"/>
  <c r="BC63" i="100"/>
  <c r="BA132" i="87" l="1"/>
  <c r="BA134" i="87" s="1"/>
  <c r="BA139" i="87" s="1"/>
  <c r="BA91" i="87"/>
  <c r="BA125" i="87"/>
  <c r="BA130" i="87" s="1"/>
  <c r="EK156" i="87"/>
  <c r="EL157" i="87"/>
  <c r="BC60" i="100"/>
  <c r="BC65" i="100" s="1"/>
  <c r="BC97" i="100" s="1"/>
  <c r="BC98" i="100" s="1"/>
  <c r="BC50" i="87"/>
  <c r="BC164" i="87"/>
  <c r="BD45" i="87"/>
  <c r="E60" i="97"/>
  <c r="BD56" i="100"/>
  <c r="BD58" i="100" s="1"/>
  <c r="BB163" i="87"/>
  <c r="BB115" i="87"/>
  <c r="BB85" i="87"/>
  <c r="BB54" i="87"/>
  <c r="EM157" i="87" l="1"/>
  <c r="EL156" i="87"/>
  <c r="BD129" i="87"/>
  <c r="BD113" i="87"/>
  <c r="BD114" i="87" s="1"/>
  <c r="BD43" i="87"/>
  <c r="BD95" i="115"/>
  <c r="BD97" i="115" s="1"/>
  <c r="BD98" i="115" s="1"/>
  <c r="BD63" i="87"/>
  <c r="F60" i="97"/>
  <c r="BC51" i="87"/>
  <c r="BC52" i="87"/>
  <c r="BC100" i="100"/>
  <c r="BD61" i="100"/>
  <c r="BB116" i="87"/>
  <c r="BB84" i="87"/>
  <c r="BB161" i="87"/>
  <c r="BB117" i="87" l="1"/>
  <c r="EM156" i="87"/>
  <c r="EN157" i="87"/>
  <c r="BB86" i="87"/>
  <c r="BB88" i="87" s="1"/>
  <c r="BB89" i="87" s="1"/>
  <c r="BD100" i="115"/>
  <c r="BD128" i="87"/>
  <c r="BD47" i="87"/>
  <c r="C61" i="97"/>
  <c r="BD127" i="87"/>
  <c r="BD166" i="87"/>
  <c r="BD62" i="100"/>
  <c r="BD63" i="100"/>
  <c r="BC49" i="87"/>
  <c r="BB132" i="87" l="1"/>
  <c r="BB134" i="87" s="1"/>
  <c r="BB139" i="87" s="1"/>
  <c r="BB91" i="87"/>
  <c r="BB125" i="87"/>
  <c r="BB130" i="87" s="1"/>
  <c r="EN156" i="87"/>
  <c r="EO157" i="87"/>
  <c r="BE56" i="100"/>
  <c r="BE58" i="100" s="1"/>
  <c r="BE45" i="87"/>
  <c r="E61" i="97"/>
  <c r="BD60" i="100"/>
  <c r="BD65" i="100" s="1"/>
  <c r="BD97" i="100" s="1"/>
  <c r="BD98" i="100" s="1"/>
  <c r="BD164" i="87"/>
  <c r="BC85" i="87"/>
  <c r="BC163" i="87"/>
  <c r="BC115" i="87"/>
  <c r="BC116" i="87" s="1"/>
  <c r="BC54" i="87"/>
  <c r="BD50" i="87"/>
  <c r="BC117" i="87" l="1"/>
  <c r="EO156" i="87"/>
  <c r="EP157" i="87"/>
  <c r="BD100" i="100"/>
  <c r="BD52" i="87"/>
  <c r="BD51" i="87"/>
  <c r="BE95" i="115"/>
  <c r="BE97" i="115" s="1"/>
  <c r="BE98" i="115" s="1"/>
  <c r="BE63" i="87"/>
  <c r="F61" i="97"/>
  <c r="BE113" i="87"/>
  <c r="BE114" i="87" s="1"/>
  <c r="BE129" i="87"/>
  <c r="BE43" i="87"/>
  <c r="BE61" i="100"/>
  <c r="BC161" i="87"/>
  <c r="BC84" i="87"/>
  <c r="BC86" i="87" s="1"/>
  <c r="BC88" i="87" s="1"/>
  <c r="BC132" i="87" l="1"/>
  <c r="BC134" i="87" s="1"/>
  <c r="BC125" i="87"/>
  <c r="BC130" i="87" s="1"/>
  <c r="BC89" i="87"/>
  <c r="EP156" i="87"/>
  <c r="EQ157" i="87"/>
  <c r="BD49" i="87"/>
  <c r="BD163" i="87" s="1"/>
  <c r="BE127" i="87"/>
  <c r="BE166" i="87"/>
  <c r="BE63" i="100"/>
  <c r="BE62" i="100"/>
  <c r="BE128" i="87"/>
  <c r="BE47" i="87"/>
  <c r="BE100" i="115"/>
  <c r="C62" i="97"/>
  <c r="BC139" i="87" l="1"/>
  <c r="BC91" i="87"/>
  <c r="BD54" i="87"/>
  <c r="BD85" i="87"/>
  <c r="BD115" i="87"/>
  <c r="BD116" i="87" s="1"/>
  <c r="BD117" i="87" s="1"/>
  <c r="BE60" i="100"/>
  <c r="BE65" i="100" s="1"/>
  <c r="BE97" i="100" s="1"/>
  <c r="BE98" i="100" s="1"/>
  <c r="BE100" i="100" s="1"/>
  <c r="EQ156" i="87"/>
  <c r="ER157" i="87"/>
  <c r="BD84" i="87"/>
  <c r="BD161" i="87"/>
  <c r="BE164" i="87"/>
  <c r="BF56" i="100"/>
  <c r="BF58" i="100" s="1"/>
  <c r="BF45" i="87"/>
  <c r="E62" i="97"/>
  <c r="BE50" i="87"/>
  <c r="BD86" i="87" l="1"/>
  <c r="BD88" i="87" s="1"/>
  <c r="BD125" i="87" s="1"/>
  <c r="BD130" i="87" s="1"/>
  <c r="BD132" i="87"/>
  <c r="BD134" i="87" s="1"/>
  <c r="BD139" i="87" s="1"/>
  <c r="ES157" i="87"/>
  <c r="ER156" i="87"/>
  <c r="BF95" i="115"/>
  <c r="BF97" i="115" s="1"/>
  <c r="BF98" i="115" s="1"/>
  <c r="BF63" i="87"/>
  <c r="F62" i="97"/>
  <c r="BE51" i="87"/>
  <c r="BE52" i="87"/>
  <c r="BF43" i="87"/>
  <c r="BF129" i="87"/>
  <c r="BF113" i="87"/>
  <c r="BF114" i="87" s="1"/>
  <c r="BF61" i="100"/>
  <c r="BD89" i="87" l="1"/>
  <c r="BD91" i="87" s="1"/>
  <c r="ET157" i="87"/>
  <c r="ES156" i="87"/>
  <c r="BE49" i="87"/>
  <c r="BF127" i="87"/>
  <c r="BF166" i="87"/>
  <c r="BF100" i="115"/>
  <c r="BF63" i="100"/>
  <c r="BF62" i="100"/>
  <c r="C63" i="97"/>
  <c r="BF128" i="87"/>
  <c r="BF47" i="87"/>
  <c r="ET156" i="87" l="1"/>
  <c r="EU157" i="87"/>
  <c r="BF60" i="100"/>
  <c r="BF65" i="100" s="1"/>
  <c r="BF97" i="100" s="1"/>
  <c r="BF98" i="100" s="1"/>
  <c r="BF100" i="100" s="1"/>
  <c r="BF50" i="87"/>
  <c r="BF164" i="87"/>
  <c r="BG45" i="87"/>
  <c r="E63" i="97"/>
  <c r="BG56" i="100"/>
  <c r="BG58" i="100" s="1"/>
  <c r="BE115" i="87"/>
  <c r="BE116" i="87" s="1"/>
  <c r="BE117" i="87" s="1"/>
  <c r="BE163" i="87"/>
  <c r="BE85" i="87"/>
  <c r="BE54" i="87"/>
  <c r="BE132" i="87" l="1"/>
  <c r="BE134" i="87" s="1"/>
  <c r="EU156" i="87"/>
  <c r="EV157" i="87"/>
  <c r="BE161" i="87"/>
  <c r="BE84" i="87"/>
  <c r="BE86" i="87" s="1"/>
  <c r="BE88" i="87" s="1"/>
  <c r="BE89" i="87" s="1"/>
  <c r="BG61" i="100"/>
  <c r="BG95" i="115"/>
  <c r="BG97" i="115" s="1"/>
  <c r="BG98" i="115" s="1"/>
  <c r="BG63" i="87"/>
  <c r="F63" i="97"/>
  <c r="BF51" i="87"/>
  <c r="BF52" i="87"/>
  <c r="BG129" i="87"/>
  <c r="BG113" i="87"/>
  <c r="BG114" i="87" s="1"/>
  <c r="BG43" i="87"/>
  <c r="BE91" i="87" l="1"/>
  <c r="BE125" i="87"/>
  <c r="BE130" i="87" s="1"/>
  <c r="EW157" i="87"/>
  <c r="EV156" i="87"/>
  <c r="BG62" i="100"/>
  <c r="BG63" i="100"/>
  <c r="BF49" i="87"/>
  <c r="BG127" i="87"/>
  <c r="BG166" i="87"/>
  <c r="BG100" i="115"/>
  <c r="C64" i="97"/>
  <c r="BE139" i="87"/>
  <c r="BG128" i="87"/>
  <c r="BG47" i="87"/>
  <c r="EW156" i="87" l="1"/>
  <c r="EX157" i="87"/>
  <c r="BG60" i="100"/>
  <c r="BG65" i="100" s="1"/>
  <c r="BG97" i="100" s="1"/>
  <c r="BG98" i="100" s="1"/>
  <c r="BG100" i="100" s="1"/>
  <c r="BF115" i="87"/>
  <c r="BF116" i="87" s="1"/>
  <c r="BF117" i="87" s="1"/>
  <c r="BF85" i="87"/>
  <c r="BF163" i="87"/>
  <c r="BF54" i="87"/>
  <c r="BG164" i="87"/>
  <c r="BG50" i="87"/>
  <c r="E64" i="97"/>
  <c r="BH45" i="87"/>
  <c r="BH56" i="100"/>
  <c r="BH58" i="100" s="1"/>
  <c r="BF132" i="87" l="1"/>
  <c r="BF134" i="87" s="1"/>
  <c r="EX156" i="87"/>
  <c r="EY157" i="87"/>
  <c r="BG52" i="87"/>
  <c r="BG51" i="87"/>
  <c r="BH61" i="100"/>
  <c r="BH43" i="87"/>
  <c r="BH113" i="87"/>
  <c r="BH114" i="87" s="1"/>
  <c r="BH129" i="87"/>
  <c r="BF161" i="87"/>
  <c r="BF84" i="87"/>
  <c r="BF86" i="87" s="1"/>
  <c r="BF88" i="87" s="1"/>
  <c r="BF89" i="87" s="1"/>
  <c r="BH95" i="115"/>
  <c r="BH97" i="115" s="1"/>
  <c r="BH98" i="115" s="1"/>
  <c r="BH63" i="87"/>
  <c r="F64" i="97"/>
  <c r="BF91" i="87" l="1"/>
  <c r="BF125" i="87"/>
  <c r="BF130" i="87" s="1"/>
  <c r="BG49" i="87"/>
  <c r="BG85" i="87" s="1"/>
  <c r="EZ157" i="87"/>
  <c r="EY156" i="87"/>
  <c r="BH128" i="87"/>
  <c r="BH47" i="87"/>
  <c r="BH62" i="100"/>
  <c r="BH63" i="100"/>
  <c r="C65" i="97"/>
  <c r="BH127" i="87"/>
  <c r="BH166" i="87"/>
  <c r="BH100" i="115"/>
  <c r="BF139" i="87"/>
  <c r="BG54" i="87" l="1"/>
  <c r="BG163" i="87"/>
  <c r="BG161" i="87" s="1"/>
  <c r="BG115" i="87"/>
  <c r="BG116" i="87" s="1"/>
  <c r="BG117" i="87" s="1"/>
  <c r="EZ156" i="87"/>
  <c r="FA157" i="87"/>
  <c r="E65" i="97"/>
  <c r="BI56" i="100"/>
  <c r="BI58" i="100" s="1"/>
  <c r="BI45" i="87"/>
  <c r="BH60" i="100"/>
  <c r="BH65" i="100" s="1"/>
  <c r="BH97" i="100" s="1"/>
  <c r="BH98" i="100" s="1"/>
  <c r="BH50" i="87"/>
  <c r="BH164" i="87"/>
  <c r="BG84" i="87" l="1"/>
  <c r="BG86" i="87" s="1"/>
  <c r="BG88" i="87" s="1"/>
  <c r="BG125" i="87" s="1"/>
  <c r="BG130" i="87" s="1"/>
  <c r="BG132" i="87"/>
  <c r="BG134" i="87" s="1"/>
  <c r="BG139" i="87" s="1"/>
  <c r="FA156" i="87"/>
  <c r="FB157" i="87"/>
  <c r="BI113" i="87"/>
  <c r="BI114" i="87" s="1"/>
  <c r="BI129" i="87"/>
  <c r="BI43" i="87"/>
  <c r="BH51" i="87"/>
  <c r="BH52" i="87"/>
  <c r="BI61" i="100"/>
  <c r="BI95" i="115"/>
  <c r="BI97" i="115" s="1"/>
  <c r="BI98" i="115" s="1"/>
  <c r="BI63" i="87"/>
  <c r="F65" i="97"/>
  <c r="BH100" i="100"/>
  <c r="BG89" i="87" l="1"/>
  <c r="BG91" i="87" s="1"/>
  <c r="FC157" i="87"/>
  <c r="FB156" i="87"/>
  <c r="BI127" i="87"/>
  <c r="BI166" i="87"/>
  <c r="BH49" i="87"/>
  <c r="BI128" i="87"/>
  <c r="BI47" i="87"/>
  <c r="C66" i="97"/>
  <c r="BI100" i="115"/>
  <c r="BI62" i="100"/>
  <c r="BI63" i="100"/>
  <c r="FC156" i="87" l="1"/>
  <c r="FD157" i="87"/>
  <c r="BH115" i="87"/>
  <c r="BH116" i="87" s="1"/>
  <c r="BH117" i="87" s="1"/>
  <c r="BH85" i="87"/>
  <c r="BH163" i="87"/>
  <c r="BH54" i="87"/>
  <c r="BI60" i="100"/>
  <c r="BI65" i="100" s="1"/>
  <c r="BI97" i="100" s="1"/>
  <c r="BI98" i="100" s="1"/>
  <c r="BI164" i="87"/>
  <c r="E66" i="97"/>
  <c r="BJ56" i="100"/>
  <c r="BJ58" i="100" s="1"/>
  <c r="BJ45" i="87"/>
  <c r="BI50" i="87"/>
  <c r="BH132" i="87" l="1"/>
  <c r="BH134" i="87" s="1"/>
  <c r="FD156" i="87"/>
  <c r="FE157" i="87"/>
  <c r="BI100" i="100"/>
  <c r="BH161" i="87"/>
  <c r="BH84" i="87"/>
  <c r="BH86" i="87" s="1"/>
  <c r="BH88" i="87" s="1"/>
  <c r="BH89" i="87" s="1"/>
  <c r="BI52" i="87"/>
  <c r="BI51" i="87"/>
  <c r="BJ113" i="87"/>
  <c r="BJ43" i="87"/>
  <c r="BJ129" i="87"/>
  <c r="BJ61" i="100"/>
  <c r="BJ63" i="87"/>
  <c r="BJ95" i="115"/>
  <c r="BJ97" i="115" s="1"/>
  <c r="BJ98" i="115" s="1"/>
  <c r="F66" i="97"/>
  <c r="BH91" i="87" l="1"/>
  <c r="BH125" i="87"/>
  <c r="BH130" i="87" s="1"/>
  <c r="FF157" i="87"/>
  <c r="FE156" i="87"/>
  <c r="BI49" i="87"/>
  <c r="BI163" i="87" s="1"/>
  <c r="BJ114" i="87"/>
  <c r="BJ100" i="115"/>
  <c r="BJ62" i="100"/>
  <c r="BJ63" i="100"/>
  <c r="BJ127" i="87"/>
  <c r="BJ166" i="87"/>
  <c r="C67" i="97"/>
  <c r="BJ128" i="87"/>
  <c r="BJ47" i="87"/>
  <c r="BH139" i="87"/>
  <c r="BI85" i="87" l="1"/>
  <c r="BI115" i="87"/>
  <c r="BI116" i="87" s="1"/>
  <c r="BI117" i="87" s="1"/>
  <c r="BI54" i="87"/>
  <c r="FF156" i="87"/>
  <c r="FG157" i="87"/>
  <c r="BJ60" i="100"/>
  <c r="BJ65" i="100" s="1"/>
  <c r="BJ97" i="100" s="1"/>
  <c r="BJ98" i="100" s="1"/>
  <c r="BJ100" i="100" s="1"/>
  <c r="BK56" i="100"/>
  <c r="BK58" i="100" s="1"/>
  <c r="E67" i="97"/>
  <c r="BK45" i="87"/>
  <c r="BJ164" i="87"/>
  <c r="BJ50" i="87"/>
  <c r="BI161" i="87"/>
  <c r="BI84" i="87"/>
  <c r="BI86" i="87" l="1"/>
  <c r="BI88" i="87" s="1"/>
  <c r="BI89" i="87" s="1"/>
  <c r="BI132" i="87"/>
  <c r="BI134" i="87" s="1"/>
  <c r="FG156" i="87"/>
  <c r="FH157" i="87"/>
  <c r="BK43" i="87"/>
  <c r="BK129" i="87"/>
  <c r="BK113" i="87"/>
  <c r="BK95" i="115"/>
  <c r="BK97" i="115" s="1"/>
  <c r="BK98" i="115" s="1"/>
  <c r="BK63" i="87"/>
  <c r="F67" i="97"/>
  <c r="BJ52" i="87"/>
  <c r="BJ51" i="87"/>
  <c r="BK61" i="100"/>
  <c r="BI125" i="87" l="1"/>
  <c r="BI130" i="87" s="1"/>
  <c r="BI91" i="87"/>
  <c r="FH156" i="87"/>
  <c r="FI157" i="87"/>
  <c r="BJ49" i="87"/>
  <c r="BJ85" i="87" s="1"/>
  <c r="C68" i="97"/>
  <c r="BK100" i="115"/>
  <c r="BK114" i="87"/>
  <c r="BK127" i="87"/>
  <c r="BK166" i="87"/>
  <c r="BK128" i="87"/>
  <c r="BK47" i="87"/>
  <c r="BK62" i="100"/>
  <c r="BK63" i="100"/>
  <c r="BJ115" i="87" l="1"/>
  <c r="BJ116" i="87" s="1"/>
  <c r="BJ163" i="87"/>
  <c r="BJ161" i="87" s="1"/>
  <c r="BJ54" i="87"/>
  <c r="FI156" i="87"/>
  <c r="FJ157" i="87"/>
  <c r="BK60" i="100"/>
  <c r="BK65" i="100" s="1"/>
  <c r="BK97" i="100" s="1"/>
  <c r="BK98" i="100" s="1"/>
  <c r="BK100" i="100" s="1"/>
  <c r="BL56" i="100"/>
  <c r="BL58" i="100" s="1"/>
  <c r="E68" i="97"/>
  <c r="BL45" i="87"/>
  <c r="BK164" i="87"/>
  <c r="BK50" i="87"/>
  <c r="BJ84" i="87" l="1"/>
  <c r="BJ86" i="87" s="1"/>
  <c r="BJ88" i="87" s="1"/>
  <c r="BJ89" i="87" s="1"/>
  <c r="FJ156" i="87"/>
  <c r="FK157" i="87"/>
  <c r="BL95" i="115"/>
  <c r="BL97" i="115" s="1"/>
  <c r="BL98" i="115" s="1"/>
  <c r="BL63" i="87"/>
  <c r="F68" i="97"/>
  <c r="BJ117" i="87"/>
  <c r="BL61" i="100"/>
  <c r="BK51" i="87"/>
  <c r="BK52" i="87"/>
  <c r="BL113" i="87"/>
  <c r="BL129" i="87"/>
  <c r="BL43" i="87"/>
  <c r="BJ132" i="87" l="1"/>
  <c r="BJ134" i="87" s="1"/>
  <c r="BJ91" i="87"/>
  <c r="BJ125" i="87"/>
  <c r="BJ130" i="87" s="1"/>
  <c r="FK156" i="87"/>
  <c r="FL157" i="87"/>
  <c r="BK49" i="87"/>
  <c r="BL63" i="100"/>
  <c r="BL62" i="100"/>
  <c r="BL128" i="87"/>
  <c r="BL47" i="87"/>
  <c r="C69" i="97"/>
  <c r="BL127" i="87"/>
  <c r="BL166" i="87"/>
  <c r="BL100" i="115"/>
  <c r="BL114" i="87"/>
  <c r="FL156" i="87" l="1"/>
  <c r="FM157" i="87"/>
  <c r="BL60" i="100"/>
  <c r="BL65" i="100" s="1"/>
  <c r="BL97" i="100" s="1"/>
  <c r="BL98" i="100" s="1"/>
  <c r="BM45" i="87"/>
  <c r="BM56" i="100"/>
  <c r="BM58" i="100" s="1"/>
  <c r="E69" i="97"/>
  <c r="BJ139" i="87"/>
  <c r="BL50" i="87"/>
  <c r="BL100" i="100"/>
  <c r="BK115" i="87"/>
  <c r="BK85" i="87"/>
  <c r="BK163" i="87"/>
  <c r="BK54" i="87"/>
  <c r="BL164" i="87"/>
  <c r="FM156" i="87" l="1"/>
  <c r="FN157" i="87"/>
  <c r="BK116" i="87"/>
  <c r="BM61" i="100"/>
  <c r="BK84" i="87"/>
  <c r="BK161" i="87"/>
  <c r="BM43" i="87"/>
  <c r="BM113" i="87"/>
  <c r="BM129" i="87"/>
  <c r="BM95" i="115"/>
  <c r="BM97" i="115" s="1"/>
  <c r="BM98" i="115" s="1"/>
  <c r="BM63" i="87"/>
  <c r="F69" i="97"/>
  <c r="BL52" i="87"/>
  <c r="BL51" i="87"/>
  <c r="BK117" i="87" l="1"/>
  <c r="FN156" i="87"/>
  <c r="FO157" i="87"/>
  <c r="BL49" i="87"/>
  <c r="BL163" i="87" s="1"/>
  <c r="BM114" i="87"/>
  <c r="BM62" i="100"/>
  <c r="BM63" i="100"/>
  <c r="C70" i="97"/>
  <c r="BK86" i="87"/>
  <c r="BK88" i="87" s="1"/>
  <c r="BK89" i="87" s="1"/>
  <c r="BM127" i="87"/>
  <c r="BM166" i="87"/>
  <c r="BM100" i="115"/>
  <c r="BM128" i="87"/>
  <c r="BM47" i="87"/>
  <c r="BK132" i="87" l="1"/>
  <c r="BK134" i="87" s="1"/>
  <c r="BK139" i="87" s="1"/>
  <c r="BK91" i="87"/>
  <c r="BK125" i="87"/>
  <c r="BK130" i="87" s="1"/>
  <c r="BL54" i="87"/>
  <c r="BL85" i="87"/>
  <c r="BL115" i="87"/>
  <c r="BL116" i="87" s="1"/>
  <c r="FP157" i="87"/>
  <c r="FO156" i="87"/>
  <c r="BM60" i="100"/>
  <c r="BM65" i="100" s="1"/>
  <c r="BM97" i="100" s="1"/>
  <c r="BM98" i="100" s="1"/>
  <c r="BM100" i="100" s="1"/>
  <c r="E70" i="97"/>
  <c r="BN56" i="100"/>
  <c r="BN58" i="100" s="1"/>
  <c r="BN45" i="87"/>
  <c r="BM164" i="87"/>
  <c r="BM50" i="87"/>
  <c r="BL84" i="87"/>
  <c r="BL161" i="87"/>
  <c r="BL117" i="87" l="1"/>
  <c r="FQ157" i="87"/>
  <c r="FP156" i="87"/>
  <c r="BN61" i="100"/>
  <c r="BN63" i="87"/>
  <c r="BN95" i="115"/>
  <c r="BN97" i="115" s="1"/>
  <c r="BN98" i="115" s="1"/>
  <c r="F70" i="97"/>
  <c r="BL86" i="87"/>
  <c r="BL88" i="87" s="1"/>
  <c r="BM51" i="87"/>
  <c r="BM52" i="87"/>
  <c r="BN43" i="87"/>
  <c r="BN113" i="87"/>
  <c r="BN129" i="87"/>
  <c r="BL132" i="87" l="1"/>
  <c r="BL134" i="87" s="1"/>
  <c r="BL139" i="87" s="1"/>
  <c r="BL125" i="87"/>
  <c r="BL130" i="87" s="1"/>
  <c r="BL89" i="87"/>
  <c r="FQ156" i="87"/>
  <c r="FR157" i="87"/>
  <c r="C71" i="97"/>
  <c r="BN128" i="87"/>
  <c r="BN47" i="87"/>
  <c r="BN127" i="87"/>
  <c r="BN166" i="87"/>
  <c r="BN62" i="100"/>
  <c r="BN63" i="100"/>
  <c r="BN114" i="87"/>
  <c r="BM49" i="87"/>
  <c r="BN100" i="115"/>
  <c r="BL91" i="87" l="1"/>
  <c r="FR156" i="87"/>
  <c r="FS157" i="87"/>
  <c r="BN164" i="87"/>
  <c r="BN50" i="87"/>
  <c r="BM115" i="87"/>
  <c r="BM85" i="87"/>
  <c r="BM163" i="87"/>
  <c r="BM54" i="87"/>
  <c r="BN60" i="100"/>
  <c r="BN65" i="100" s="1"/>
  <c r="BN97" i="100" s="1"/>
  <c r="BN98" i="100" s="1"/>
  <c r="BO45" i="87"/>
  <c r="E71" i="97"/>
  <c r="BO56" i="100"/>
  <c r="BO58" i="100" s="1"/>
  <c r="FS156" i="87" l="1"/>
  <c r="FT157" i="87"/>
  <c r="BM161" i="87"/>
  <c r="BM84" i="87"/>
  <c r="BM116" i="87"/>
  <c r="BO61" i="100"/>
  <c r="BO95" i="115"/>
  <c r="BO97" i="115" s="1"/>
  <c r="BO98" i="115" s="1"/>
  <c r="BO63" i="87"/>
  <c r="F71" i="97"/>
  <c r="BO129" i="87"/>
  <c r="BO43" i="87"/>
  <c r="BO113" i="87"/>
  <c r="BO114" i="87" s="1"/>
  <c r="BN51" i="87"/>
  <c r="BN52" i="87"/>
  <c r="BN100" i="100"/>
  <c r="BM117" i="87" l="1"/>
  <c r="FU157" i="87"/>
  <c r="FT156" i="87"/>
  <c r="BO100" i="115"/>
  <c r="BN49" i="87"/>
  <c r="BO128" i="87"/>
  <c r="BO47" i="87"/>
  <c r="BM86" i="87"/>
  <c r="BM88" i="87" s="1"/>
  <c r="BM89" i="87" s="1"/>
  <c r="BO127" i="87"/>
  <c r="BO166" i="87"/>
  <c r="BO63" i="100"/>
  <c r="BO62" i="100"/>
  <c r="C72" i="97"/>
  <c r="BM132" i="87" l="1"/>
  <c r="BM134" i="87" s="1"/>
  <c r="BM139" i="87" s="1"/>
  <c r="BM91" i="87"/>
  <c r="BM125" i="87"/>
  <c r="BM130" i="87" s="1"/>
  <c r="FU156" i="87"/>
  <c r="FV157" i="87"/>
  <c r="BO60" i="100"/>
  <c r="BO65" i="100" s="1"/>
  <c r="BO97" i="100" s="1"/>
  <c r="BO98" i="100" s="1"/>
  <c r="BO100" i="100" s="1"/>
  <c r="BO50" i="87"/>
  <c r="BN163" i="87"/>
  <c r="BN115" i="87"/>
  <c r="BN85" i="87"/>
  <c r="BN54" i="87"/>
  <c r="BP45" i="87"/>
  <c r="BP56" i="100"/>
  <c r="BP58" i="100" s="1"/>
  <c r="E72" i="97"/>
  <c r="BO164" i="87"/>
  <c r="FW157" i="87" l="1"/>
  <c r="FV156" i="87"/>
  <c r="BN84" i="87"/>
  <c r="BN161" i="87"/>
  <c r="BP95" i="115"/>
  <c r="BP97" i="115" s="1"/>
  <c r="BP98" i="115" s="1"/>
  <c r="BP63" i="87"/>
  <c r="F72" i="97"/>
  <c r="BO51" i="87"/>
  <c r="BO52" i="87"/>
  <c r="BP61" i="100"/>
  <c r="BP43" i="87"/>
  <c r="BP113" i="87"/>
  <c r="BP114" i="87" s="1"/>
  <c r="BP129" i="87"/>
  <c r="BN116" i="87"/>
  <c r="BN117" i="87" l="1"/>
  <c r="FX157" i="87"/>
  <c r="FW156" i="87"/>
  <c r="BO49" i="87"/>
  <c r="BO115" i="87" s="1"/>
  <c r="BO116" i="87" s="1"/>
  <c r="BP63" i="100"/>
  <c r="BP62" i="100"/>
  <c r="BP100" i="115"/>
  <c r="BP127" i="87"/>
  <c r="BP166" i="87"/>
  <c r="C73" i="97"/>
  <c r="BN86" i="87"/>
  <c r="BN88" i="87" s="1"/>
  <c r="BN89" i="87" s="1"/>
  <c r="BP128" i="87"/>
  <c r="BP47" i="87"/>
  <c r="BO117" i="87" l="1"/>
  <c r="BO132" i="87" s="1"/>
  <c r="BO134" i="87" s="1"/>
  <c r="BN132" i="87"/>
  <c r="BN134" i="87" s="1"/>
  <c r="BN139" i="87" s="1"/>
  <c r="BN91" i="87"/>
  <c r="BN125" i="87"/>
  <c r="BN130" i="87" s="1"/>
  <c r="BO163" i="87"/>
  <c r="BO161" i="87" s="1"/>
  <c r="BO54" i="87"/>
  <c r="BO85" i="87"/>
  <c r="FX156" i="87"/>
  <c r="FY157" i="87"/>
  <c r="BP60" i="100"/>
  <c r="BP65" i="100" s="1"/>
  <c r="BP97" i="100" s="1"/>
  <c r="BP98" i="100" s="1"/>
  <c r="BP100" i="100" s="1"/>
  <c r="BP164" i="87"/>
  <c r="BP50" i="87"/>
  <c r="BQ56" i="100"/>
  <c r="BQ58" i="100" s="1"/>
  <c r="E73" i="97"/>
  <c r="BQ45" i="87"/>
  <c r="BO84" i="87" l="1"/>
  <c r="BO86" i="87" s="1"/>
  <c r="BO88" i="87" s="1"/>
  <c r="BO125" i="87" s="1"/>
  <c r="BO130" i="87" s="1"/>
  <c r="FZ157" i="87"/>
  <c r="FY156" i="87"/>
  <c r="BQ43" i="87"/>
  <c r="BQ113" i="87"/>
  <c r="BQ114" i="87" s="1"/>
  <c r="BQ129" i="87"/>
  <c r="BO139" i="87"/>
  <c r="BQ95" i="115"/>
  <c r="BQ97" i="115" s="1"/>
  <c r="BQ98" i="115" s="1"/>
  <c r="BQ63" i="87"/>
  <c r="F73" i="97"/>
  <c r="BP51" i="87"/>
  <c r="BP52" i="87"/>
  <c r="BQ61" i="100"/>
  <c r="BO89" i="87" l="1"/>
  <c r="BO91" i="87" s="1"/>
  <c r="FZ156" i="87"/>
  <c r="GA157" i="87"/>
  <c r="BQ128" i="87"/>
  <c r="BQ47" i="87"/>
  <c r="BQ100" i="115"/>
  <c r="BP49" i="87"/>
  <c r="BQ127" i="87"/>
  <c r="BQ166" i="87"/>
  <c r="BQ63" i="100"/>
  <c r="BQ62" i="100"/>
  <c r="C74" i="97"/>
  <c r="GB157" i="87" l="1"/>
  <c r="GA156" i="87"/>
  <c r="BQ60" i="100"/>
  <c r="BQ65" i="100" s="1"/>
  <c r="BQ97" i="100" s="1"/>
  <c r="BQ98" i="100" s="1"/>
  <c r="BQ100" i="100" s="1"/>
  <c r="E74" i="97"/>
  <c r="BR45" i="87"/>
  <c r="BR56" i="100"/>
  <c r="BR58" i="100" s="1"/>
  <c r="BQ50" i="87"/>
  <c r="BP163" i="87"/>
  <c r="BP115" i="87"/>
  <c r="BP116" i="87" s="1"/>
  <c r="BP117" i="87" s="1"/>
  <c r="BP85" i="87"/>
  <c r="BP54" i="87"/>
  <c r="BQ164" i="87"/>
  <c r="BP132" i="87" l="1"/>
  <c r="BP134" i="87" s="1"/>
  <c r="GC157" i="87"/>
  <c r="GB156" i="87"/>
  <c r="BR61" i="100"/>
  <c r="BR43" i="87"/>
  <c r="BR129" i="87"/>
  <c r="BR113" i="87"/>
  <c r="BR114" i="87" s="1"/>
  <c r="BR95" i="115"/>
  <c r="BR97" i="115" s="1"/>
  <c r="BR98" i="115" s="1"/>
  <c r="BR63" i="87"/>
  <c r="F74" i="97"/>
  <c r="BQ52" i="87"/>
  <c r="BQ51" i="87"/>
  <c r="BP161" i="87"/>
  <c r="BP84" i="87"/>
  <c r="BP86" i="87" s="1"/>
  <c r="BP88" i="87" s="1"/>
  <c r="BP89" i="87" s="1"/>
  <c r="BP91" i="87" l="1"/>
  <c r="BP125" i="87"/>
  <c r="BP130" i="87" s="1"/>
  <c r="GC156" i="87"/>
  <c r="GD157" i="87"/>
  <c r="BQ49" i="87"/>
  <c r="BQ85" i="87" s="1"/>
  <c r="BP139" i="87"/>
  <c r="BR128" i="87"/>
  <c r="BR47" i="87"/>
  <c r="BR63" i="100"/>
  <c r="BR62" i="100"/>
  <c r="C75" i="97"/>
  <c r="BR127" i="87"/>
  <c r="BR166" i="87"/>
  <c r="BR100" i="115"/>
  <c r="BQ115" i="87" l="1"/>
  <c r="BQ116" i="87" s="1"/>
  <c r="BQ117" i="87" s="1"/>
  <c r="BQ54" i="87"/>
  <c r="BQ163" i="87"/>
  <c r="BQ161" i="87" s="1"/>
  <c r="GD156" i="87"/>
  <c r="GE157" i="87"/>
  <c r="BR60" i="100"/>
  <c r="BR65" i="100" s="1"/>
  <c r="BR97" i="100" s="1"/>
  <c r="BR98" i="100" s="1"/>
  <c r="BR100" i="100" s="1"/>
  <c r="BR50" i="87"/>
  <c r="BS45" i="87"/>
  <c r="E75" i="97"/>
  <c r="BS56" i="100"/>
  <c r="BS58" i="100" s="1"/>
  <c r="BR164" i="87"/>
  <c r="BQ132" i="87" l="1"/>
  <c r="BQ134" i="87" s="1"/>
  <c r="BQ139" i="87" s="1"/>
  <c r="BQ84" i="87"/>
  <c r="BQ86" i="87" s="1"/>
  <c r="BQ88" i="87" s="1"/>
  <c r="BQ89" i="87" s="1"/>
  <c r="GF157" i="87"/>
  <c r="GE156" i="87"/>
  <c r="BR52" i="87"/>
  <c r="BR51" i="87"/>
  <c r="BS61" i="100"/>
  <c r="BS63" i="87"/>
  <c r="BS95" i="115"/>
  <c r="BS97" i="115" s="1"/>
  <c r="BS98" i="115" s="1"/>
  <c r="F75" i="97"/>
  <c r="BS43" i="87"/>
  <c r="BS129" i="87"/>
  <c r="BS113" i="87"/>
  <c r="BS114" i="87" s="1"/>
  <c r="BQ91" i="87" l="1"/>
  <c r="BQ125" i="87"/>
  <c r="BQ130" i="87" s="1"/>
  <c r="GG157" i="87"/>
  <c r="GF156" i="87"/>
  <c r="BR49" i="87"/>
  <c r="BR85" i="87" s="1"/>
  <c r="C76" i="97"/>
  <c r="BS62" i="100"/>
  <c r="BS63" i="100"/>
  <c r="BS100" i="115"/>
  <c r="BS128" i="87"/>
  <c r="BS47" i="87"/>
  <c r="BS127" i="87"/>
  <c r="BS166" i="87"/>
  <c r="BR163" i="87" l="1"/>
  <c r="BR84" i="87" s="1"/>
  <c r="BR86" i="87" s="1"/>
  <c r="BR88" i="87" s="1"/>
  <c r="BR54" i="87"/>
  <c r="BR115" i="87"/>
  <c r="BR116" i="87" s="1"/>
  <c r="BR117" i="87" s="1"/>
  <c r="GH157" i="87"/>
  <c r="GG156" i="87"/>
  <c r="BS60" i="100"/>
  <c r="BS65" i="100" s="1"/>
  <c r="BS97" i="100" s="1"/>
  <c r="BS98" i="100" s="1"/>
  <c r="BS164" i="87"/>
  <c r="BS100" i="100"/>
  <c r="BS50" i="87"/>
  <c r="E76" i="97"/>
  <c r="BT56" i="100"/>
  <c r="BT58" i="100" s="1"/>
  <c r="BT45" i="87"/>
  <c r="BR132" i="87" l="1"/>
  <c r="BR134" i="87" s="1"/>
  <c r="BR139" i="87" s="1"/>
  <c r="BR125" i="87"/>
  <c r="BR130" i="87" s="1"/>
  <c r="BR89" i="87"/>
  <c r="BR161" i="87"/>
  <c r="GH156" i="87"/>
  <c r="GI157" i="87"/>
  <c r="BT61" i="100"/>
  <c r="BT95" i="115"/>
  <c r="BT97" i="115" s="1"/>
  <c r="BT98" i="115" s="1"/>
  <c r="BT63" i="87"/>
  <c r="F76" i="97"/>
  <c r="BT43" i="87"/>
  <c r="BT113" i="87"/>
  <c r="BT114" i="87" s="1"/>
  <c r="BT129" i="87"/>
  <c r="BS51" i="87"/>
  <c r="BS52" i="87"/>
  <c r="BR91" i="87" l="1"/>
  <c r="GJ157" i="87"/>
  <c r="GI156" i="87"/>
  <c r="BS49" i="87"/>
  <c r="BS115" i="87" s="1"/>
  <c r="BS116" i="87" s="1"/>
  <c r="BS117" i="87" s="1"/>
  <c r="BT128" i="87"/>
  <c r="BT47" i="87"/>
  <c r="BT100" i="115"/>
  <c r="C77" i="97"/>
  <c r="BT62" i="100"/>
  <c r="BT63" i="100"/>
  <c r="BT127" i="87"/>
  <c r="BT166" i="87"/>
  <c r="BS132" i="87" l="1"/>
  <c r="BS134" i="87" s="1"/>
  <c r="BS54" i="87"/>
  <c r="BS85" i="87"/>
  <c r="BS163" i="87"/>
  <c r="BS161" i="87" s="1"/>
  <c r="GK157" i="87"/>
  <c r="GJ156" i="87"/>
  <c r="BT164" i="87"/>
  <c r="BT50" i="87"/>
  <c r="E77" i="97"/>
  <c r="BU45" i="87"/>
  <c r="BU56" i="100"/>
  <c r="BU58" i="100" s="1"/>
  <c r="BT60" i="100"/>
  <c r="BT65" i="100" s="1"/>
  <c r="BT97" i="100" s="1"/>
  <c r="BT98" i="100" s="1"/>
  <c r="BS84" i="87" l="1"/>
  <c r="BS86" i="87" s="1"/>
  <c r="BS88" i="87" s="1"/>
  <c r="BS89" i="87" s="1"/>
  <c r="BS91" i="87" s="1"/>
  <c r="GK156" i="87"/>
  <c r="GL157" i="87"/>
  <c r="BT52" i="87"/>
  <c r="BT51" i="87"/>
  <c r="BT100" i="100"/>
  <c r="BU43" i="87"/>
  <c r="BU113" i="87"/>
  <c r="BU114" i="87" s="1"/>
  <c r="BU129" i="87"/>
  <c r="BU95" i="115"/>
  <c r="BU97" i="115" s="1"/>
  <c r="BU98" i="115" s="1"/>
  <c r="BU63" i="87"/>
  <c r="F77" i="97"/>
  <c r="BU61" i="100"/>
  <c r="BS139" i="87"/>
  <c r="BS125" i="87" l="1"/>
  <c r="BS130" i="87" s="1"/>
  <c r="BT49" i="87"/>
  <c r="BT163" i="87" s="1"/>
  <c r="GL156" i="87"/>
  <c r="GM157" i="87"/>
  <c r="C78" i="97"/>
  <c r="BU128" i="87"/>
  <c r="BU47" i="87"/>
  <c r="BU100" i="115"/>
  <c r="BU127" i="87"/>
  <c r="BU166" i="87"/>
  <c r="BU63" i="100"/>
  <c r="BU62" i="100"/>
  <c r="BU60" i="100" l="1"/>
  <c r="BU65" i="100" s="1"/>
  <c r="BU97" i="100" s="1"/>
  <c r="BU98" i="100" s="1"/>
  <c r="BT115" i="87"/>
  <c r="BT116" i="87" s="1"/>
  <c r="BT117" i="87" s="1"/>
  <c r="BT54" i="87"/>
  <c r="BT85" i="87"/>
  <c r="GN157" i="87"/>
  <c r="GM156" i="87"/>
  <c r="BU50" i="87"/>
  <c r="BT84" i="87"/>
  <c r="BT161" i="87"/>
  <c r="BU100" i="100"/>
  <c r="BU164" i="87"/>
  <c r="BV56" i="100"/>
  <c r="BV58" i="100" s="1"/>
  <c r="BV45" i="87"/>
  <c r="E78" i="97"/>
  <c r="BT86" i="87" l="1"/>
  <c r="BT88" i="87" s="1"/>
  <c r="BT89" i="87" s="1"/>
  <c r="BT91" i="87" s="1"/>
  <c r="BT132" i="87"/>
  <c r="BT134" i="87" s="1"/>
  <c r="BT139" i="87" s="1"/>
  <c r="GN156" i="87"/>
  <c r="GO157" i="87"/>
  <c r="BV95" i="115"/>
  <c r="BV97" i="115" s="1"/>
  <c r="BV98" i="115" s="1"/>
  <c r="BV63" i="87"/>
  <c r="F78" i="97"/>
  <c r="BV61" i="100"/>
  <c r="BV113" i="87"/>
  <c r="BV129" i="87"/>
  <c r="BV43" i="87"/>
  <c r="BU52" i="87"/>
  <c r="BU51" i="87"/>
  <c r="BT125" i="87" l="1"/>
  <c r="BT130" i="87" s="1"/>
  <c r="BU49" i="87"/>
  <c r="BU115" i="87" s="1"/>
  <c r="BU116" i="87" s="1"/>
  <c r="BU117" i="87" s="1"/>
  <c r="GO156" i="87"/>
  <c r="GP157" i="87"/>
  <c r="C79" i="97"/>
  <c r="BV100" i="115"/>
  <c r="BV62" i="100"/>
  <c r="BV63" i="100"/>
  <c r="BV128" i="87"/>
  <c r="BV47" i="87"/>
  <c r="BV127" i="87"/>
  <c r="BV166" i="87"/>
  <c r="BV114" i="87"/>
  <c r="BU132" i="87" l="1"/>
  <c r="BU134" i="87" s="1"/>
  <c r="BU54" i="87"/>
  <c r="BU163" i="87"/>
  <c r="BU85" i="87"/>
  <c r="GQ157" i="87"/>
  <c r="GP156" i="87"/>
  <c r="BV60" i="100"/>
  <c r="BV65" i="100" s="1"/>
  <c r="BV97" i="100" s="1"/>
  <c r="BV98" i="100" s="1"/>
  <c r="BW45" i="87"/>
  <c r="BW56" i="100"/>
  <c r="BW58" i="100" s="1"/>
  <c r="E79" i="97"/>
  <c r="BU84" i="87"/>
  <c r="BV50" i="87"/>
  <c r="BV164" i="87"/>
  <c r="BU161" i="87" l="1"/>
  <c r="BU86" i="87"/>
  <c r="BU88" i="87" s="1"/>
  <c r="BU89" i="87" s="1"/>
  <c r="GQ156" i="87"/>
  <c r="GR157" i="87"/>
  <c r="BW61" i="100"/>
  <c r="BV51" i="87"/>
  <c r="BV52" i="87"/>
  <c r="BW43" i="87"/>
  <c r="BW113" i="87"/>
  <c r="BW129" i="87"/>
  <c r="BV100" i="100"/>
  <c r="BW95" i="115"/>
  <c r="BW97" i="115" s="1"/>
  <c r="BW98" i="115" s="1"/>
  <c r="BW63" i="87"/>
  <c r="F79" i="97"/>
  <c r="BU91" i="87" l="1"/>
  <c r="BU125" i="87"/>
  <c r="BU130" i="87" s="1"/>
  <c r="GS157" i="87"/>
  <c r="GR156" i="87"/>
  <c r="BW100" i="115"/>
  <c r="BW128" i="87"/>
  <c r="BW47" i="87"/>
  <c r="BV49" i="87"/>
  <c r="BW127" i="87"/>
  <c r="BW166" i="87"/>
  <c r="BW63" i="100"/>
  <c r="BW62" i="100"/>
  <c r="BW114" i="87"/>
  <c r="C80" i="97"/>
  <c r="BW60" i="100" l="1"/>
  <c r="BW65" i="100" s="1"/>
  <c r="BW97" i="100" s="1"/>
  <c r="BW98" i="100" s="1"/>
  <c r="GS156" i="87"/>
  <c r="GT157" i="87"/>
  <c r="BW50" i="87"/>
  <c r="BX56" i="100"/>
  <c r="BX58" i="100" s="1"/>
  <c r="BX45" i="87"/>
  <c r="E80" i="97"/>
  <c r="BW100" i="100"/>
  <c r="BW164" i="87"/>
  <c r="BV115" i="87"/>
  <c r="BV85" i="87"/>
  <c r="BV163" i="87"/>
  <c r="BV54" i="87"/>
  <c r="GT156" i="87" l="1"/>
  <c r="GU157" i="87"/>
  <c r="BX43" i="87"/>
  <c r="BX129" i="87"/>
  <c r="BX113" i="87"/>
  <c r="BX61" i="100"/>
  <c r="BX95" i="115"/>
  <c r="BX97" i="115" s="1"/>
  <c r="BX98" i="115" s="1"/>
  <c r="BX63" i="87"/>
  <c r="F80" i="97"/>
  <c r="BV161" i="87"/>
  <c r="BV84" i="87"/>
  <c r="BW52" i="87"/>
  <c r="BW51" i="87"/>
  <c r="BV116" i="87"/>
  <c r="GU156" i="87" l="1"/>
  <c r="GV157" i="87"/>
  <c r="BX127" i="87"/>
  <c r="BX166" i="87"/>
  <c r="BV117" i="87"/>
  <c r="BW49" i="87"/>
  <c r="BX62" i="100"/>
  <c r="BX63" i="100"/>
  <c r="BX114" i="87"/>
  <c r="BX128" i="87"/>
  <c r="BX47" i="87"/>
  <c r="BX100" i="115"/>
  <c r="BV86" i="87"/>
  <c r="BV88" i="87" s="1"/>
  <c r="BV89" i="87" s="1"/>
  <c r="C81" i="97"/>
  <c r="BV132" i="87" l="1"/>
  <c r="BV134" i="87" s="1"/>
  <c r="BV91" i="87"/>
  <c r="BV125" i="87"/>
  <c r="BV130" i="87" s="1"/>
  <c r="GV156" i="87"/>
  <c r="GW157" i="87"/>
  <c r="BX60" i="100"/>
  <c r="BX65" i="100" s="1"/>
  <c r="BX97" i="100" s="1"/>
  <c r="BX98" i="100" s="1"/>
  <c r="BX100" i="100" s="1"/>
  <c r="BW163" i="87"/>
  <c r="BW115" i="87"/>
  <c r="BW85" i="87"/>
  <c r="BW54" i="87"/>
  <c r="BX164" i="87"/>
  <c r="E81" i="97"/>
  <c r="BY56" i="100"/>
  <c r="BY58" i="100" s="1"/>
  <c r="BY45" i="87"/>
  <c r="BX50" i="87"/>
  <c r="GW156" i="87" l="1"/>
  <c r="GX157" i="87"/>
  <c r="BY61" i="100"/>
  <c r="BW116" i="87"/>
  <c r="BY95" i="115"/>
  <c r="BY97" i="115" s="1"/>
  <c r="BY98" i="115" s="1"/>
  <c r="BY63" i="87"/>
  <c r="F81" i="97"/>
  <c r="BW161" i="87"/>
  <c r="BW84" i="87"/>
  <c r="BV139" i="87"/>
  <c r="BY43" i="87"/>
  <c r="BY113" i="87"/>
  <c r="BY129" i="87"/>
  <c r="BX52" i="87"/>
  <c r="BX51" i="87"/>
  <c r="BW117" i="87" l="1"/>
  <c r="GY157" i="87"/>
  <c r="GX156" i="87"/>
  <c r="BX49" i="87"/>
  <c r="BX115" i="87" s="1"/>
  <c r="BW86" i="87"/>
  <c r="BW88" i="87" s="1"/>
  <c r="BW89" i="87" s="1"/>
  <c r="BY114" i="87"/>
  <c r="BY128" i="87"/>
  <c r="BY47" i="87"/>
  <c r="BY62" i="100"/>
  <c r="BY63" i="100"/>
  <c r="BY127" i="87"/>
  <c r="BY166" i="87"/>
  <c r="C82" i="97"/>
  <c r="BY100" i="115"/>
  <c r="BW132" i="87" l="1"/>
  <c r="BW134" i="87" s="1"/>
  <c r="BW139" i="87" s="1"/>
  <c r="BW91" i="87"/>
  <c r="BW125" i="87"/>
  <c r="BW130" i="87" s="1"/>
  <c r="BX54" i="87"/>
  <c r="BX163" i="87"/>
  <c r="BX161" i="87" s="1"/>
  <c r="BX85" i="87"/>
  <c r="GY156" i="87"/>
  <c r="GZ157" i="87"/>
  <c r="E82" i="97"/>
  <c r="BZ56" i="100"/>
  <c r="BZ58" i="100" s="1"/>
  <c r="BZ45" i="87"/>
  <c r="BX116" i="87"/>
  <c r="BY60" i="100"/>
  <c r="BY65" i="100" s="1"/>
  <c r="BY97" i="100" s="1"/>
  <c r="BY98" i="100" s="1"/>
  <c r="BY50" i="87"/>
  <c r="BY164" i="87"/>
  <c r="BX117" i="87" l="1"/>
  <c r="BX84" i="87"/>
  <c r="BX86" i="87" s="1"/>
  <c r="BX88" i="87" s="1"/>
  <c r="GZ156" i="87"/>
  <c r="HA157" i="87"/>
  <c r="BZ43" i="87"/>
  <c r="BZ113" i="87"/>
  <c r="BZ129" i="87"/>
  <c r="BY52" i="87"/>
  <c r="BY51" i="87"/>
  <c r="BZ61" i="100"/>
  <c r="BZ95" i="115"/>
  <c r="BZ97" i="115" s="1"/>
  <c r="BZ98" i="115" s="1"/>
  <c r="BZ63" i="87"/>
  <c r="F82" i="97"/>
  <c r="BY100" i="100"/>
  <c r="BX132" i="87" l="1"/>
  <c r="BX134" i="87" s="1"/>
  <c r="BX139" i="87" s="1"/>
  <c r="BX125" i="87"/>
  <c r="BX130" i="87" s="1"/>
  <c r="BX89" i="87"/>
  <c r="HA156" i="87"/>
  <c r="HB157" i="87"/>
  <c r="C83" i="97"/>
  <c r="BZ127" i="87"/>
  <c r="BZ166" i="87"/>
  <c r="BZ100" i="115"/>
  <c r="BZ114" i="87"/>
  <c r="BZ128" i="87"/>
  <c r="BZ47" i="87"/>
  <c r="BZ62" i="100"/>
  <c r="BZ63" i="100"/>
  <c r="BY49" i="87"/>
  <c r="BX91" i="87" l="1"/>
  <c r="HB156" i="87"/>
  <c r="HC157" i="87"/>
  <c r="BZ60" i="100"/>
  <c r="BZ65" i="100" s="1"/>
  <c r="BZ97" i="100" s="1"/>
  <c r="BZ98" i="100" s="1"/>
  <c r="BY115" i="87"/>
  <c r="BY163" i="87"/>
  <c r="BY85" i="87"/>
  <c r="BY54" i="87"/>
  <c r="BZ50" i="87"/>
  <c r="CA45" i="87"/>
  <c r="CA56" i="100"/>
  <c r="CA58" i="100" s="1"/>
  <c r="E83" i="97"/>
  <c r="BZ164" i="87"/>
  <c r="IG56" i="87"/>
  <c r="IG158" i="87" s="1"/>
  <c r="HK56" i="87"/>
  <c r="HK158" i="87" s="1"/>
  <c r="HC156" i="87" l="1"/>
  <c r="HD157" i="87"/>
  <c r="HK109" i="87"/>
  <c r="HK112" i="87" s="1"/>
  <c r="HK114" i="87" s="1"/>
  <c r="HK116" i="87" s="1"/>
  <c r="HK87" i="87"/>
  <c r="HK88" i="87" s="1"/>
  <c r="HK125" i="87" s="1"/>
  <c r="HK130" i="87" s="1"/>
  <c r="HK65" i="87"/>
  <c r="BZ52" i="87"/>
  <c r="BZ51" i="87"/>
  <c r="IG87" i="87"/>
  <c r="IG88" i="87" s="1"/>
  <c r="IG125" i="87" s="1"/>
  <c r="IG130" i="87" s="1"/>
  <c r="IG109" i="87"/>
  <c r="IG112" i="87" s="1"/>
  <c r="IG114" i="87" s="1"/>
  <c r="BY84" i="87"/>
  <c r="BY161" i="87"/>
  <c r="BY116" i="87"/>
  <c r="CA63" i="87"/>
  <c r="CA95" i="115"/>
  <c r="CA97" i="115" s="1"/>
  <c r="CA98" i="115" s="1"/>
  <c r="F83" i="97"/>
  <c r="IG65" i="87"/>
  <c r="CA61" i="100"/>
  <c r="BZ100" i="100"/>
  <c r="CA43" i="87"/>
  <c r="CA113" i="87"/>
  <c r="CA114" i="87" s="1"/>
  <c r="CA129" i="87"/>
  <c r="IG116" i="87" l="1"/>
  <c r="BY117" i="87"/>
  <c r="BZ49" i="87"/>
  <c r="BZ85" i="87" s="1"/>
  <c r="HD156" i="87"/>
  <c r="HE157" i="87"/>
  <c r="CA127" i="87"/>
  <c r="CA166" i="87"/>
  <c r="CA128" i="87"/>
  <c r="CA47" i="87"/>
  <c r="CA100" i="115"/>
  <c r="CA62" i="100"/>
  <c r="CA63" i="100"/>
  <c r="BY86" i="87"/>
  <c r="BY88" i="87" s="1"/>
  <c r="BY89" i="87" s="1"/>
  <c r="C84" i="97"/>
  <c r="BY132" i="87" l="1"/>
  <c r="BY134" i="87" s="1"/>
  <c r="BY139" i="87" s="1"/>
  <c r="BY91" i="87"/>
  <c r="BY125" i="87"/>
  <c r="BY130" i="87" s="1"/>
  <c r="BZ163" i="87"/>
  <c r="BZ84" i="87" s="1"/>
  <c r="BZ54" i="87"/>
  <c r="BZ115" i="87"/>
  <c r="BZ116" i="87" s="1"/>
  <c r="HE156" i="87"/>
  <c r="HF157" i="87"/>
  <c r="CA50" i="87"/>
  <c r="CB56" i="100"/>
  <c r="CB58" i="100" s="1"/>
  <c r="E84" i="97"/>
  <c r="CB45" i="87"/>
  <c r="CA164" i="87"/>
  <c r="CA60" i="100"/>
  <c r="CA65" i="100" s="1"/>
  <c r="CA97" i="100" s="1"/>
  <c r="CA98" i="100" s="1"/>
  <c r="BZ161" i="87" l="1"/>
  <c r="BZ117" i="87"/>
  <c r="HF156" i="87"/>
  <c r="HG157" i="87"/>
  <c r="CB61" i="100"/>
  <c r="CA52" i="87"/>
  <c r="CA51" i="87"/>
  <c r="CB63" i="87"/>
  <c r="CB95" i="115"/>
  <c r="CB97" i="115" s="1"/>
  <c r="CB98" i="115" s="1"/>
  <c r="F84" i="97"/>
  <c r="CB43" i="87"/>
  <c r="CB129" i="87"/>
  <c r="CB113" i="87"/>
  <c r="CB114" i="87" s="1"/>
  <c r="BZ86" i="87"/>
  <c r="BZ88" i="87" s="1"/>
  <c r="CA100" i="100"/>
  <c r="BZ132" i="87" l="1"/>
  <c r="BZ134" i="87" s="1"/>
  <c r="BZ125" i="87"/>
  <c r="BZ130" i="87" s="1"/>
  <c r="BZ89" i="87"/>
  <c r="HG156" i="87"/>
  <c r="HH157" i="87"/>
  <c r="CA49" i="87"/>
  <c r="CA115" i="87" s="1"/>
  <c r="CA116" i="87" s="1"/>
  <c r="C85" i="97"/>
  <c r="CB63" i="100"/>
  <c r="CB62" i="100"/>
  <c r="CB127" i="87"/>
  <c r="CB166" i="87"/>
  <c r="CB100" i="115"/>
  <c r="CB128" i="87"/>
  <c r="CB47" i="87"/>
  <c r="BZ139" i="87" l="1"/>
  <c r="BZ91" i="87"/>
  <c r="CA117" i="87"/>
  <c r="CA54" i="87"/>
  <c r="CA163" i="87"/>
  <c r="CA161" i="87" s="1"/>
  <c r="CA85" i="87"/>
  <c r="HI157" i="87"/>
  <c r="HH156" i="87"/>
  <c r="CB60" i="100"/>
  <c r="CB65" i="100" s="1"/>
  <c r="CB97" i="100" s="1"/>
  <c r="CB98" i="100" s="1"/>
  <c r="CB100" i="100" s="1"/>
  <c r="CB164" i="87"/>
  <c r="CB50" i="87"/>
  <c r="E85" i="97"/>
  <c r="CC56" i="100"/>
  <c r="CC58" i="100" s="1"/>
  <c r="CC45" i="87"/>
  <c r="CA132" i="87" l="1"/>
  <c r="CA134" i="87" s="1"/>
  <c r="CA139" i="87" s="1"/>
  <c r="CA84" i="87"/>
  <c r="CA86" i="87" s="1"/>
  <c r="CA88" i="87" s="1"/>
  <c r="CA89" i="87" s="1"/>
  <c r="HI156" i="87"/>
  <c r="CC63" i="87"/>
  <c r="CC95" i="115"/>
  <c r="CC97" i="115" s="1"/>
  <c r="CC98" i="115" s="1"/>
  <c r="F85" i="97"/>
  <c r="CC61" i="100"/>
  <c r="CB52" i="87"/>
  <c r="CB51" i="87"/>
  <c r="CC129" i="87"/>
  <c r="CC113" i="87"/>
  <c r="CC114" i="87" s="1"/>
  <c r="CC43" i="87"/>
  <c r="CA91" i="87" l="1"/>
  <c r="CA125" i="87"/>
  <c r="CA130" i="87" s="1"/>
  <c r="CB49" i="87"/>
  <c r="C86" i="97"/>
  <c r="CC100" i="115"/>
  <c r="CC127" i="87"/>
  <c r="CC166" i="87"/>
  <c r="CC128" i="87"/>
  <c r="CC47" i="87"/>
  <c r="CC62" i="100"/>
  <c r="CC63" i="100"/>
  <c r="HY56" i="87"/>
  <c r="HY158" i="87" s="1"/>
  <c r="HM56" i="87"/>
  <c r="HM158" i="87" s="1"/>
  <c r="HY109" i="87" l="1"/>
  <c r="HY112" i="87" s="1"/>
  <c r="HY114" i="87" s="1"/>
  <c r="HY116" i="87" s="1"/>
  <c r="HY87" i="87"/>
  <c r="HY88" i="87" s="1"/>
  <c r="HY125" i="87" s="1"/>
  <c r="HY130" i="87" s="1"/>
  <c r="CD56" i="100"/>
  <c r="CD58" i="100" s="1"/>
  <c r="E86" i="97"/>
  <c r="CD45" i="87"/>
  <c r="HY65" i="87"/>
  <c r="HM87" i="87"/>
  <c r="HM88" i="87" s="1"/>
  <c r="HM125" i="87" s="1"/>
  <c r="HM130" i="87" s="1"/>
  <c r="HM109" i="87"/>
  <c r="HM112" i="87" s="1"/>
  <c r="HM114" i="87" s="1"/>
  <c r="HM116" i="87" s="1"/>
  <c r="CC60" i="100"/>
  <c r="CC65" i="100" s="1"/>
  <c r="CC97" i="100" s="1"/>
  <c r="CC98" i="100" s="1"/>
  <c r="CB163" i="87"/>
  <c r="CB85" i="87"/>
  <c r="CB115" i="87"/>
  <c r="CB116" i="87" s="1"/>
  <c r="CB117" i="87" s="1"/>
  <c r="CB54" i="87"/>
  <c r="CC50" i="87"/>
  <c r="CC164" i="87"/>
  <c r="HM65" i="87"/>
  <c r="CB132" i="87" l="1"/>
  <c r="CB134" i="87" s="1"/>
  <c r="CD95" i="115"/>
  <c r="CD97" i="115" s="1"/>
  <c r="CD98" i="115" s="1"/>
  <c r="CD63" i="87"/>
  <c r="F86" i="97"/>
  <c r="CC100" i="100"/>
  <c r="CB161" i="87"/>
  <c r="CB84" i="87"/>
  <c r="CB86" i="87" s="1"/>
  <c r="CB88" i="87" s="1"/>
  <c r="CB89" i="87" s="1"/>
  <c r="CC52" i="87"/>
  <c r="CC51" i="87"/>
  <c r="CD61" i="100"/>
  <c r="CD43" i="87"/>
  <c r="CD129" i="87"/>
  <c r="CD113" i="87"/>
  <c r="CD114" i="87" s="1"/>
  <c r="HO56" i="87"/>
  <c r="HO158" i="87" s="1"/>
  <c r="HS56" i="87"/>
  <c r="HS158" i="87" s="1"/>
  <c r="HJ56" i="87"/>
  <c r="HJ87" i="87"/>
  <c r="HJ88" i="87" s="1"/>
  <c r="HJ125" i="87" s="1"/>
  <c r="HJ130" i="87" s="1"/>
  <c r="ID56" i="87"/>
  <c r="ID158" i="87" s="1"/>
  <c r="HV56" i="87"/>
  <c r="HZ56" i="87"/>
  <c r="HR56" i="87"/>
  <c r="HR158" i="87" s="1"/>
  <c r="HX56" i="87"/>
  <c r="HW56" i="87"/>
  <c r="HW158" i="87" s="1"/>
  <c r="HU56" i="87"/>
  <c r="HU158" i="87" s="1"/>
  <c r="HL56" i="87"/>
  <c r="HL158" i="87" s="1"/>
  <c r="HQ56" i="87"/>
  <c r="IC56" i="87"/>
  <c r="IF56" i="87"/>
  <c r="HT56" i="87"/>
  <c r="IA56" i="87"/>
  <c r="IA158" i="87" s="1"/>
  <c r="HP56" i="87"/>
  <c r="HN56" i="87"/>
  <c r="HN158" i="87" s="1"/>
  <c r="IE56" i="87"/>
  <c r="HJ158" i="87" l="1"/>
  <c r="B132" i="87"/>
  <c r="B134" i="87" s="1"/>
  <c r="HX65" i="87"/>
  <c r="HX158" i="87"/>
  <c r="IF65" i="87"/>
  <c r="IF158" i="87"/>
  <c r="CB91" i="87"/>
  <c r="IE65" i="87"/>
  <c r="IE158" i="87"/>
  <c r="HP65" i="87"/>
  <c r="HP158" i="87"/>
  <c r="HT65" i="87"/>
  <c r="HT158" i="87"/>
  <c r="HZ65" i="87"/>
  <c r="HZ158" i="87"/>
  <c r="HV65" i="87"/>
  <c r="HV158" i="87"/>
  <c r="IC65" i="87"/>
  <c r="IC158" i="87"/>
  <c r="HQ65" i="87"/>
  <c r="HQ158" i="87"/>
  <c r="CB125" i="87"/>
  <c r="CB130" i="87" s="1"/>
  <c r="HJ65" i="87"/>
  <c r="HN65" i="87"/>
  <c r="CC49" i="87"/>
  <c r="CC163" i="87" s="1"/>
  <c r="IA109" i="87"/>
  <c r="IA112" i="87" s="1"/>
  <c r="IA114" i="87" s="1"/>
  <c r="IA116" i="87" s="1"/>
  <c r="IA87" i="87"/>
  <c r="IA88" i="87" s="1"/>
  <c r="IA125" i="87" s="1"/>
  <c r="IA130" i="87" s="1"/>
  <c r="HU87" i="87"/>
  <c r="HU88" i="87" s="1"/>
  <c r="HU125" i="87" s="1"/>
  <c r="HU130" i="87" s="1"/>
  <c r="HU109" i="87"/>
  <c r="HU112" i="87" s="1"/>
  <c r="HU114" i="87" s="1"/>
  <c r="HU116" i="87" s="1"/>
  <c r="HR109" i="87"/>
  <c r="HR112" i="87" s="1"/>
  <c r="HR114" i="87" s="1"/>
  <c r="HR116" i="87" s="1"/>
  <c r="HR87" i="87"/>
  <c r="HR88" i="87" s="1"/>
  <c r="HR125" i="87" s="1"/>
  <c r="HR130" i="87" s="1"/>
  <c r="ID87" i="87"/>
  <c r="ID88" i="87" s="1"/>
  <c r="ID125" i="87" s="1"/>
  <c r="ID130" i="87" s="1"/>
  <c r="ID109" i="87"/>
  <c r="ID112" i="87" s="1"/>
  <c r="ID114" i="87" s="1"/>
  <c r="ID116" i="87" s="1"/>
  <c r="C87" i="97"/>
  <c r="HO87" i="87"/>
  <c r="HO88" i="87" s="1"/>
  <c r="HO125" i="87" s="1"/>
  <c r="HO130" i="87" s="1"/>
  <c r="HO109" i="87"/>
  <c r="HO112" i="87" s="1"/>
  <c r="HO114" i="87" s="1"/>
  <c r="HO116" i="87" s="1"/>
  <c r="IA65" i="87"/>
  <c r="CD62" i="100"/>
  <c r="CD63" i="100"/>
  <c r="HJ157" i="87"/>
  <c r="IE87" i="87"/>
  <c r="IE88" i="87" s="1"/>
  <c r="IE125" i="87" s="1"/>
  <c r="IE130" i="87" s="1"/>
  <c r="IE109" i="87"/>
  <c r="IE112" i="87" s="1"/>
  <c r="IE114" i="87" s="1"/>
  <c r="IE116" i="87" s="1"/>
  <c r="CD127" i="87"/>
  <c r="CD166" i="87"/>
  <c r="ID65" i="87"/>
  <c r="CB139" i="87"/>
  <c r="HW109" i="87"/>
  <c r="HW112" i="87" s="1"/>
  <c r="HW114" i="87" s="1"/>
  <c r="HW116" i="87" s="1"/>
  <c r="HW87" i="87"/>
  <c r="HW88" i="87" s="1"/>
  <c r="HW125" i="87" s="1"/>
  <c r="HW130" i="87" s="1"/>
  <c r="HV109" i="87"/>
  <c r="HV112" i="87" s="1"/>
  <c r="HV114" i="87" s="1"/>
  <c r="HV116" i="87" s="1"/>
  <c r="HV87" i="87"/>
  <c r="HV88" i="87" s="1"/>
  <c r="HV125" i="87" s="1"/>
  <c r="HV130" i="87" s="1"/>
  <c r="CD100" i="115"/>
  <c r="HO65" i="87"/>
  <c r="HQ109" i="87"/>
  <c r="HQ112" i="87" s="1"/>
  <c r="HQ114" i="87" s="1"/>
  <c r="HQ116" i="87" s="1"/>
  <c r="HQ87" i="87"/>
  <c r="HQ88" i="87" s="1"/>
  <c r="HQ125" i="87" s="1"/>
  <c r="HQ130" i="87" s="1"/>
  <c r="HJ109" i="87"/>
  <c r="HJ112" i="87" s="1"/>
  <c r="HJ114" i="87" s="1"/>
  <c r="HJ116" i="87" s="1"/>
  <c r="HL109" i="87"/>
  <c r="HL112" i="87" s="1"/>
  <c r="HL114" i="87" s="1"/>
  <c r="HL116" i="87" s="1"/>
  <c r="HL87" i="87"/>
  <c r="HL88" i="87" s="1"/>
  <c r="HL125" i="87" s="1"/>
  <c r="HL130" i="87" s="1"/>
  <c r="IC109" i="87"/>
  <c r="IC112" i="87" s="1"/>
  <c r="IC114" i="87" s="1"/>
  <c r="IC116" i="87" s="1"/>
  <c r="IC87" i="87"/>
  <c r="IC88" i="87" s="1"/>
  <c r="IC125" i="87" s="1"/>
  <c r="IC130" i="87" s="1"/>
  <c r="HN87" i="87"/>
  <c r="HN88" i="87" s="1"/>
  <c r="HN125" i="87" s="1"/>
  <c r="HN130" i="87" s="1"/>
  <c r="HN109" i="87"/>
  <c r="HN112" i="87" s="1"/>
  <c r="HN114" i="87" s="1"/>
  <c r="HN116" i="87" s="1"/>
  <c r="HT109" i="87"/>
  <c r="HT112" i="87" s="1"/>
  <c r="HT114" i="87" s="1"/>
  <c r="HT116" i="87" s="1"/>
  <c r="HT87" i="87"/>
  <c r="HT88" i="87" s="1"/>
  <c r="HT125" i="87" s="1"/>
  <c r="HT130" i="87" s="1"/>
  <c r="HZ87" i="87"/>
  <c r="HZ88" i="87" s="1"/>
  <c r="HZ125" i="87" s="1"/>
  <c r="HZ130" i="87" s="1"/>
  <c r="HZ109" i="87"/>
  <c r="HZ112" i="87" s="1"/>
  <c r="HZ114" i="87" s="1"/>
  <c r="HZ116" i="87" s="1"/>
  <c r="HW65" i="87"/>
  <c r="HP87" i="87"/>
  <c r="HP88" i="87" s="1"/>
  <c r="HP125" i="87" s="1"/>
  <c r="HP130" i="87" s="1"/>
  <c r="HP109" i="87"/>
  <c r="HP112" i="87" s="1"/>
  <c r="HP114" i="87" s="1"/>
  <c r="HP116" i="87" s="1"/>
  <c r="IF87" i="87"/>
  <c r="IF88" i="87" s="1"/>
  <c r="IF125" i="87" s="1"/>
  <c r="IF130" i="87" s="1"/>
  <c r="IF109" i="87"/>
  <c r="IF112" i="87" s="1"/>
  <c r="IF114" i="87" s="1"/>
  <c r="HX109" i="87"/>
  <c r="HX112" i="87" s="1"/>
  <c r="HX114" i="87" s="1"/>
  <c r="HX116" i="87" s="1"/>
  <c r="HX87" i="87"/>
  <c r="HX88" i="87" s="1"/>
  <c r="HX125" i="87" s="1"/>
  <c r="HX130" i="87" s="1"/>
  <c r="CD128" i="87"/>
  <c r="CD47" i="87"/>
  <c r="HS109" i="87"/>
  <c r="HS112" i="87" s="1"/>
  <c r="HS114" i="87" s="1"/>
  <c r="HS116" i="87" s="1"/>
  <c r="HS87" i="87"/>
  <c r="HS88" i="87" s="1"/>
  <c r="HS125" i="87" s="1"/>
  <c r="HS130" i="87" s="1"/>
  <c r="HL65" i="87"/>
  <c r="HU65" i="87"/>
  <c r="HR65" i="87"/>
  <c r="HS65" i="87"/>
  <c r="CC115" i="87" l="1"/>
  <c r="CC116" i="87" s="1"/>
  <c r="CC117" i="87" s="1"/>
  <c r="IF116" i="87"/>
  <c r="CC54" i="87"/>
  <c r="CC85" i="87"/>
  <c r="HJ156" i="87"/>
  <c r="HK157" i="87"/>
  <c r="CC84" i="87"/>
  <c r="CC161" i="87"/>
  <c r="CD50" i="87"/>
  <c r="CE56" i="100"/>
  <c r="CE58" i="100" s="1"/>
  <c r="E87" i="97"/>
  <c r="CE45" i="87"/>
  <c r="B135" i="87"/>
  <c r="C135" i="87" s="1"/>
  <c r="D135" i="87" s="1"/>
  <c r="E135" i="87" s="1"/>
  <c r="F135" i="87" s="1"/>
  <c r="G135" i="87" s="1"/>
  <c r="H135" i="87" s="1"/>
  <c r="I135" i="87" s="1"/>
  <c r="J135" i="87" s="1"/>
  <c r="K135" i="87" s="1"/>
  <c r="L135" i="87" s="1"/>
  <c r="M135" i="87" s="1"/>
  <c r="N135" i="87" s="1"/>
  <c r="O135" i="87" s="1"/>
  <c r="P135" i="87" s="1"/>
  <c r="Q135" i="87" s="1"/>
  <c r="R135" i="87" s="1"/>
  <c r="S135" i="87" s="1"/>
  <c r="T135" i="87" s="1"/>
  <c r="U135" i="87" s="1"/>
  <c r="V135" i="87" s="1"/>
  <c r="W135" i="87" s="1"/>
  <c r="X135" i="87" s="1"/>
  <c r="B133" i="87"/>
  <c r="CD60" i="100"/>
  <c r="CD65" i="100" s="1"/>
  <c r="CD97" i="100" s="1"/>
  <c r="CD98" i="100" s="1"/>
  <c r="CD164" i="87"/>
  <c r="CC86" i="87" l="1"/>
  <c r="CC88" i="87" s="1"/>
  <c r="CC125" i="87" s="1"/>
  <c r="CC130" i="87" s="1"/>
  <c r="CC132" i="87"/>
  <c r="CC134" i="87" s="1"/>
  <c r="CE129" i="87"/>
  <c r="CE43" i="87"/>
  <c r="CE113" i="87"/>
  <c r="CE114" i="87" s="1"/>
  <c r="B137" i="87"/>
  <c r="B169" i="87" s="1"/>
  <c r="B168" i="87"/>
  <c r="B167" i="87" s="1"/>
  <c r="B160" i="87" s="1"/>
  <c r="C133" i="87"/>
  <c r="CE61" i="100"/>
  <c r="CD51" i="87"/>
  <c r="CD52" i="87"/>
  <c r="CE63" i="87"/>
  <c r="CE95" i="115"/>
  <c r="CE97" i="115" s="1"/>
  <c r="CE98" i="115" s="1"/>
  <c r="F87" i="97"/>
  <c r="B139" i="87"/>
  <c r="HK156" i="87"/>
  <c r="HL157" i="87"/>
  <c r="CD100" i="100"/>
  <c r="CC89" i="87" l="1"/>
  <c r="C137" i="87"/>
  <c r="C169" i="87" s="1"/>
  <c r="CC91" i="87"/>
  <c r="HL156" i="87"/>
  <c r="HM157" i="87"/>
  <c r="CE128" i="87"/>
  <c r="CE47" i="87"/>
  <c r="CE62" i="100"/>
  <c r="CE63" i="100"/>
  <c r="C168" i="87"/>
  <c r="D133" i="87"/>
  <c r="CE100" i="115"/>
  <c r="CD49" i="87"/>
  <c r="C88" i="97"/>
  <c r="CC139" i="87"/>
  <c r="CE127" i="87"/>
  <c r="CE166" i="87"/>
  <c r="D137" i="87" l="1"/>
  <c r="D169" i="87" s="1"/>
  <c r="C167" i="87"/>
  <c r="C160" i="87" s="1"/>
  <c r="E88" i="97"/>
  <c r="CF45" i="87"/>
  <c r="CF56" i="100"/>
  <c r="CF58" i="100" s="1"/>
  <c r="D168" i="87"/>
  <c r="E133" i="87"/>
  <c r="CE164" i="87"/>
  <c r="CE60" i="100"/>
  <c r="CE65" i="100" s="1"/>
  <c r="CE97" i="100" s="1"/>
  <c r="CE98" i="100" s="1"/>
  <c r="CE50" i="87"/>
  <c r="CD85" i="87"/>
  <c r="CD115" i="87"/>
  <c r="CD116" i="87" s="1"/>
  <c r="CD163" i="87"/>
  <c r="CD54" i="87"/>
  <c r="HM156" i="87"/>
  <c r="HN157" i="87"/>
  <c r="E137" i="87" l="1"/>
  <c r="E169" i="87" s="1"/>
  <c r="D167" i="87"/>
  <c r="D160" i="87" s="1"/>
  <c r="CD117" i="87"/>
  <c r="CE100" i="100"/>
  <c r="E168" i="87"/>
  <c r="F133" i="87"/>
  <c r="CE51" i="87"/>
  <c r="CE52" i="87"/>
  <c r="HN156" i="87"/>
  <c r="HO157" i="87"/>
  <c r="CF61" i="100"/>
  <c r="CD161" i="87"/>
  <c r="CD84" i="87"/>
  <c r="CD86" i="87" s="1"/>
  <c r="CD88" i="87" s="1"/>
  <c r="CD89" i="87" s="1"/>
  <c r="CF43" i="87"/>
  <c r="CF113" i="87"/>
  <c r="CF114" i="87" s="1"/>
  <c r="CF129" i="87"/>
  <c r="CF63" i="87"/>
  <c r="CF95" i="115"/>
  <c r="CF97" i="115" s="1"/>
  <c r="CF98" i="115" s="1"/>
  <c r="F88" i="97"/>
  <c r="E167" i="87" l="1"/>
  <c r="E160" i="87" s="1"/>
  <c r="F137" i="87"/>
  <c r="F169" i="87" s="1"/>
  <c r="CD132" i="87"/>
  <c r="CD134" i="87" s="1"/>
  <c r="CD91" i="87"/>
  <c r="CD125" i="87"/>
  <c r="CD130" i="87" s="1"/>
  <c r="CF100" i="115"/>
  <c r="CF127" i="87"/>
  <c r="CF166" i="87"/>
  <c r="F168" i="87"/>
  <c r="G133" i="87"/>
  <c r="CE49" i="87"/>
  <c r="CF128" i="87"/>
  <c r="CF47" i="87"/>
  <c r="CF63" i="100"/>
  <c r="CF62" i="100"/>
  <c r="C89" i="97"/>
  <c r="HO156" i="87"/>
  <c r="HP157" i="87"/>
  <c r="G137" i="87" l="1"/>
  <c r="G169" i="87" s="1"/>
  <c r="F167" i="87"/>
  <c r="F160" i="87" s="1"/>
  <c r="CF60" i="100"/>
  <c r="CF65" i="100" s="1"/>
  <c r="CF97" i="100" s="1"/>
  <c r="CF98" i="100" s="1"/>
  <c r="CF100" i="100" s="1"/>
  <c r="CD139" i="87"/>
  <c r="CF50" i="87"/>
  <c r="H137" i="87"/>
  <c r="H169" i="87" s="1"/>
  <c r="G168" i="87"/>
  <c r="G167" i="87" s="1"/>
  <c r="G160" i="87" s="1"/>
  <c r="H133" i="87"/>
  <c r="HP156" i="87"/>
  <c r="HQ157" i="87"/>
  <c r="E89" i="97"/>
  <c r="CG56" i="100"/>
  <c r="CG58" i="100" s="1"/>
  <c r="CG45" i="87"/>
  <c r="CF164" i="87"/>
  <c r="CE85" i="87"/>
  <c r="CE163" i="87"/>
  <c r="CE115" i="87"/>
  <c r="CE116" i="87" s="1"/>
  <c r="CE54" i="87"/>
  <c r="CE117" i="87" l="1"/>
  <c r="HQ156" i="87"/>
  <c r="HR157" i="87"/>
  <c r="H168" i="87"/>
  <c r="H167" i="87" s="1"/>
  <c r="H160" i="87" s="1"/>
  <c r="I137" i="87"/>
  <c r="I169" i="87" s="1"/>
  <c r="I133" i="87"/>
  <c r="CE161" i="87"/>
  <c r="CE84" i="87"/>
  <c r="CE86" i="87" s="1"/>
  <c r="CE88" i="87" s="1"/>
  <c r="CE89" i="87" s="1"/>
  <c r="CF52" i="87"/>
  <c r="CF51" i="87"/>
  <c r="CG43" i="87"/>
  <c r="CG113" i="87"/>
  <c r="CG114" i="87" s="1"/>
  <c r="CG129" i="87"/>
  <c r="CG61" i="100"/>
  <c r="CG95" i="115"/>
  <c r="CG97" i="115" s="1"/>
  <c r="CG98" i="115" s="1"/>
  <c r="CG63" i="87"/>
  <c r="F89" i="97"/>
  <c r="CE132" i="87" l="1"/>
  <c r="CE134" i="87" s="1"/>
  <c r="CE91" i="87"/>
  <c r="CE125" i="87"/>
  <c r="CE130" i="87" s="1"/>
  <c r="CF49" i="87"/>
  <c r="CF85" i="87" s="1"/>
  <c r="CG127" i="87"/>
  <c r="CG166" i="87"/>
  <c r="CG100" i="115"/>
  <c r="CG63" i="100"/>
  <c r="CG62" i="100"/>
  <c r="CG128" i="87"/>
  <c r="CG47" i="87"/>
  <c r="C90" i="97"/>
  <c r="J137" i="87"/>
  <c r="J169" i="87" s="1"/>
  <c r="I168" i="87"/>
  <c r="I167" i="87" s="1"/>
  <c r="I160" i="87" s="1"/>
  <c r="J133" i="87"/>
  <c r="HR156" i="87"/>
  <c r="HS157" i="87"/>
  <c r="CF54" i="87" l="1"/>
  <c r="CF115" i="87"/>
  <c r="CF116" i="87" s="1"/>
  <c r="CF117" i="87" s="1"/>
  <c r="CF163" i="87"/>
  <c r="CF161" i="87" s="1"/>
  <c r="CG60" i="100"/>
  <c r="CG65" i="100" s="1"/>
  <c r="CG97" i="100" s="1"/>
  <c r="CG98" i="100" s="1"/>
  <c r="CG100" i="100" s="1"/>
  <c r="CE139" i="87"/>
  <c r="CG50" i="87"/>
  <c r="J168" i="87"/>
  <c r="J167" i="87" s="1"/>
  <c r="J160" i="87" s="1"/>
  <c r="K137" i="87"/>
  <c r="K169" i="87" s="1"/>
  <c r="K133" i="87"/>
  <c r="HS156" i="87"/>
  <c r="HT157" i="87"/>
  <c r="CG164" i="87"/>
  <c r="CH56" i="100"/>
  <c r="CH58" i="100" s="1"/>
  <c r="CH45" i="87"/>
  <c r="E90" i="97"/>
  <c r="CF84" i="87" l="1"/>
  <c r="CF86" i="87" s="1"/>
  <c r="CF88" i="87" s="1"/>
  <c r="CF89" i="87" s="1"/>
  <c r="CF132" i="87"/>
  <c r="CF134" i="87" s="1"/>
  <c r="CH43" i="87"/>
  <c r="CH129" i="87"/>
  <c r="CH113" i="87"/>
  <c r="CH61" i="100"/>
  <c r="CG52" i="87"/>
  <c r="CG51" i="87"/>
  <c r="HT156" i="87"/>
  <c r="HU157" i="87"/>
  <c r="L137" i="87"/>
  <c r="L169" i="87" s="1"/>
  <c r="K168" i="87"/>
  <c r="K167" i="87" s="1"/>
  <c r="K160" i="87" s="1"/>
  <c r="L133" i="87"/>
  <c r="CH95" i="115"/>
  <c r="CH97" i="115" s="1"/>
  <c r="CH98" i="115" s="1"/>
  <c r="CH63" i="87"/>
  <c r="F90" i="97"/>
  <c r="CF125" i="87" l="1"/>
  <c r="CF130" i="87" s="1"/>
  <c r="CF91" i="87"/>
  <c r="CG49" i="87"/>
  <c r="CG54" i="87" s="1"/>
  <c r="CH127" i="87"/>
  <c r="CH166" i="87"/>
  <c r="HU156" i="87"/>
  <c r="HV157" i="87"/>
  <c r="CH100" i="115"/>
  <c r="L168" i="87"/>
  <c r="L167" i="87" s="1"/>
  <c r="L160" i="87" s="1"/>
  <c r="M137" i="87"/>
  <c r="M169" i="87" s="1"/>
  <c r="M133" i="87"/>
  <c r="C91" i="97"/>
  <c r="CF139" i="87"/>
  <c r="CH62" i="100"/>
  <c r="CH63" i="100"/>
  <c r="CH114" i="87"/>
  <c r="CH128" i="87"/>
  <c r="CH47" i="87"/>
  <c r="CG85" i="87" l="1"/>
  <c r="CG163" i="87"/>
  <c r="CG84" i="87" s="1"/>
  <c r="CG115" i="87"/>
  <c r="CG116" i="87" s="1"/>
  <c r="CG117" i="87" s="1"/>
  <c r="CH60" i="100"/>
  <c r="CH65" i="100" s="1"/>
  <c r="CH97" i="100" s="1"/>
  <c r="CH98" i="100" s="1"/>
  <c r="CH100" i="100" s="1"/>
  <c r="N137" i="87"/>
  <c r="N169" i="87" s="1"/>
  <c r="M168" i="87"/>
  <c r="N133" i="87"/>
  <c r="HV156" i="87"/>
  <c r="HW157" i="87"/>
  <c r="CH164" i="87"/>
  <c r="CH50" i="87"/>
  <c r="CI45" i="87"/>
  <c r="CI56" i="100"/>
  <c r="CI58" i="100" s="1"/>
  <c r="E91" i="97"/>
  <c r="CG161" i="87" l="1"/>
  <c r="CG132" i="87"/>
  <c r="CG134" i="87" s="1"/>
  <c r="CG86" i="87"/>
  <c r="CG88" i="87" s="1"/>
  <c r="CG89" i="87" s="1"/>
  <c r="CI61" i="100"/>
  <c r="M167" i="87"/>
  <c r="CI43" i="87"/>
  <c r="CI113" i="87"/>
  <c r="CI129" i="87"/>
  <c r="CH51" i="87"/>
  <c r="CH52" i="87"/>
  <c r="N168" i="87"/>
  <c r="N167" i="87" s="1"/>
  <c r="N160" i="87" s="1"/>
  <c r="O137" i="87"/>
  <c r="O169" i="87" s="1"/>
  <c r="O133" i="87"/>
  <c r="CI63" i="87"/>
  <c r="CI95" i="115"/>
  <c r="CI97" i="115" s="1"/>
  <c r="CI98" i="115" s="1"/>
  <c r="F91" i="97"/>
  <c r="HX157" i="87"/>
  <c r="HW156" i="87"/>
  <c r="CG91" i="87" l="1"/>
  <c r="CG125" i="87"/>
  <c r="CG130" i="87" s="1"/>
  <c r="CH49" i="87"/>
  <c r="CH85" i="87" s="1"/>
  <c r="C92" i="97"/>
  <c r="CI114" i="87"/>
  <c r="CI128" i="87"/>
  <c r="CI47" i="87"/>
  <c r="M160" i="87"/>
  <c r="HY157" i="87"/>
  <c r="HX156" i="87"/>
  <c r="CI127" i="87"/>
  <c r="CI166" i="87"/>
  <c r="CI100" i="115"/>
  <c r="P137" i="87"/>
  <c r="P169" i="87" s="1"/>
  <c r="O168" i="87"/>
  <c r="O167" i="87" s="1"/>
  <c r="O160" i="87" s="1"/>
  <c r="P133" i="87"/>
  <c r="CI62" i="100"/>
  <c r="CI63" i="100"/>
  <c r="CH163" i="87" l="1"/>
  <c r="CH84" i="87" s="1"/>
  <c r="CH54" i="87"/>
  <c r="CH115" i="87"/>
  <c r="CH116" i="87" s="1"/>
  <c r="Q137" i="87"/>
  <c r="Q169" i="87" s="1"/>
  <c r="P168" i="87"/>
  <c r="P167" i="87" s="1"/>
  <c r="P160" i="87" s="1"/>
  <c r="Q133" i="87"/>
  <c r="CI50" i="87"/>
  <c r="CI164" i="87"/>
  <c r="E92" i="97"/>
  <c r="CJ56" i="100"/>
  <c r="CJ58" i="100" s="1"/>
  <c r="CJ45" i="87"/>
  <c r="HY156" i="87"/>
  <c r="HZ157" i="87"/>
  <c r="CI60" i="100"/>
  <c r="CI65" i="100" s="1"/>
  <c r="CI97" i="100" s="1"/>
  <c r="CI98" i="100" s="1"/>
  <c r="CH161" i="87" l="1"/>
  <c r="CI100" i="100"/>
  <c r="CH117" i="87"/>
  <c r="CJ43" i="87"/>
  <c r="CJ113" i="87"/>
  <c r="CJ129" i="87"/>
  <c r="IA157" i="87"/>
  <c r="HZ156" i="87"/>
  <c r="CJ61" i="100"/>
  <c r="CJ95" i="115"/>
  <c r="CJ97" i="115" s="1"/>
  <c r="CJ98" i="115" s="1"/>
  <c r="CJ63" i="87"/>
  <c r="F92" i="97"/>
  <c r="CH86" i="87"/>
  <c r="CH88" i="87" s="1"/>
  <c r="CH89" i="87" s="1"/>
  <c r="Q168" i="87"/>
  <c r="Q167" i="87" s="1"/>
  <c r="Q160" i="87" s="1"/>
  <c r="R137" i="87"/>
  <c r="R169" i="87" s="1"/>
  <c r="R133" i="87"/>
  <c r="CI52" i="87"/>
  <c r="CI51" i="87"/>
  <c r="CH132" i="87" l="1"/>
  <c r="CH134" i="87" s="1"/>
  <c r="CH91" i="87"/>
  <c r="CH125" i="87"/>
  <c r="CH130" i="87" s="1"/>
  <c r="CJ114" i="87"/>
  <c r="CJ128" i="87"/>
  <c r="CJ47" i="87"/>
  <c r="CJ127" i="87"/>
  <c r="CJ166" i="87"/>
  <c r="S137" i="87"/>
  <c r="S169" i="87" s="1"/>
  <c r="R168" i="87"/>
  <c r="R167" i="87" s="1"/>
  <c r="R160" i="87" s="1"/>
  <c r="S133" i="87"/>
  <c r="IB157" i="87"/>
  <c r="IA156" i="87"/>
  <c r="C93" i="97"/>
  <c r="CJ100" i="115"/>
  <c r="CI49" i="87"/>
  <c r="CJ62" i="100"/>
  <c r="CJ63" i="100"/>
  <c r="CJ60" i="100" l="1"/>
  <c r="CJ65" i="100" s="1"/>
  <c r="CJ97" i="100" s="1"/>
  <c r="CJ98" i="100" s="1"/>
  <c r="CJ100" i="100" s="1"/>
  <c r="CI115" i="87"/>
  <c r="CI85" i="87"/>
  <c r="CI163" i="87"/>
  <c r="CI54" i="87"/>
  <c r="CJ50" i="87"/>
  <c r="T137" i="87"/>
  <c r="T169" i="87" s="1"/>
  <c r="S168" i="87"/>
  <c r="S167" i="87" s="1"/>
  <c r="S160" i="87" s="1"/>
  <c r="T133" i="87"/>
  <c r="CJ164" i="87"/>
  <c r="CK56" i="100"/>
  <c r="CK58" i="100" s="1"/>
  <c r="CK45" i="87"/>
  <c r="E93" i="97"/>
  <c r="IC157" i="87"/>
  <c r="IB156" i="87"/>
  <c r="CK63" i="87" l="1"/>
  <c r="CK95" i="115"/>
  <c r="CK97" i="115" s="1"/>
  <c r="CK98" i="115" s="1"/>
  <c r="F93" i="97"/>
  <c r="T168" i="87"/>
  <c r="T167" i="87" s="1"/>
  <c r="T160" i="87" s="1"/>
  <c r="U137" i="87"/>
  <c r="U169" i="87" s="1"/>
  <c r="U133" i="87"/>
  <c r="CI161" i="87"/>
  <c r="CI84" i="87"/>
  <c r="CJ51" i="87"/>
  <c r="CJ52" i="87"/>
  <c r="IC156" i="87"/>
  <c r="ID157" i="87"/>
  <c r="CK113" i="87"/>
  <c r="CK43" i="87"/>
  <c r="CK129" i="87"/>
  <c r="CI116" i="87"/>
  <c r="CH139" i="87"/>
  <c r="CK61" i="100"/>
  <c r="CI117" i="87" l="1"/>
  <c r="CI86" i="87"/>
  <c r="CI88" i="87" s="1"/>
  <c r="CI89" i="87" s="1"/>
  <c r="ID156" i="87"/>
  <c r="IE157" i="87"/>
  <c r="CK128" i="87"/>
  <c r="CK47" i="87"/>
  <c r="CK114" i="87"/>
  <c r="CK100" i="115"/>
  <c r="V137" i="87"/>
  <c r="V169" i="87" s="1"/>
  <c r="U168" i="87"/>
  <c r="U167" i="87" s="1"/>
  <c r="U160" i="87" s="1"/>
  <c r="V133" i="87"/>
  <c r="C94" i="97"/>
  <c r="CK63" i="100"/>
  <c r="CK62" i="100"/>
  <c r="CJ49" i="87"/>
  <c r="CK127" i="87"/>
  <c r="CK166" i="87"/>
  <c r="CI132" i="87" l="1"/>
  <c r="CI134" i="87" s="1"/>
  <c r="CI139" i="87" s="1"/>
  <c r="CI91" i="87"/>
  <c r="CI125" i="87"/>
  <c r="CI130" i="87" s="1"/>
  <c r="CK60" i="100"/>
  <c r="CK65" i="100" s="1"/>
  <c r="CK97" i="100" s="1"/>
  <c r="CK98" i="100" s="1"/>
  <c r="CK100" i="100" s="1"/>
  <c r="E94" i="97"/>
  <c r="CL45" i="87"/>
  <c r="CL56" i="100"/>
  <c r="CL58" i="100" s="1"/>
  <c r="V168" i="87"/>
  <c r="V167" i="87" s="1"/>
  <c r="V160" i="87" s="1"/>
  <c r="W137" i="87"/>
  <c r="W169" i="87" s="1"/>
  <c r="W133" i="87"/>
  <c r="CJ163" i="87"/>
  <c r="CJ115" i="87"/>
  <c r="CJ85" i="87"/>
  <c r="CJ54" i="87"/>
  <c r="CK50" i="87"/>
  <c r="CK164" i="87"/>
  <c r="IF157" i="87"/>
  <c r="IE156" i="87"/>
  <c r="CJ161" i="87" l="1"/>
  <c r="CJ84" i="87"/>
  <c r="X137" i="87"/>
  <c r="X169" i="87" s="1"/>
  <c r="W168" i="87"/>
  <c r="W167" i="87" s="1"/>
  <c r="W160" i="87" s="1"/>
  <c r="X133" i="87"/>
  <c r="CK52" i="87"/>
  <c r="CK51" i="87"/>
  <c r="CJ116" i="87"/>
  <c r="IG157" i="87"/>
  <c r="IG156" i="87" s="1"/>
  <c r="IF156" i="87"/>
  <c r="CL61" i="100"/>
  <c r="CL43" i="87"/>
  <c r="CL129" i="87"/>
  <c r="CL113" i="87"/>
  <c r="CL95" i="115"/>
  <c r="CL97" i="115" s="1"/>
  <c r="CL98" i="115" s="1"/>
  <c r="CL63" i="87"/>
  <c r="F94" i="97"/>
  <c r="CJ117" i="87" l="1"/>
  <c r="CK49" i="87"/>
  <c r="CK163" i="87" s="1"/>
  <c r="C95" i="97"/>
  <c r="CL127" i="87"/>
  <c r="CL166" i="87"/>
  <c r="Y137" i="87"/>
  <c r="X168" i="87"/>
  <c r="X167" i="87" s="1"/>
  <c r="X160" i="87" s="1"/>
  <c r="Y133" i="87"/>
  <c r="CL100" i="115"/>
  <c r="CL114" i="87"/>
  <c r="CL128" i="87"/>
  <c r="CL47" i="87"/>
  <c r="CL62" i="100"/>
  <c r="CL63" i="100"/>
  <c r="CJ86" i="87"/>
  <c r="CJ88" i="87" s="1"/>
  <c r="CJ89" i="87" s="1"/>
  <c r="CJ132" i="87" l="1"/>
  <c r="CJ134" i="87" s="1"/>
  <c r="CJ139" i="87" s="1"/>
  <c r="Y169" i="87"/>
  <c r="CJ91" i="87"/>
  <c r="CJ125" i="87"/>
  <c r="CJ130" i="87" s="1"/>
  <c r="CK115" i="87"/>
  <c r="CK116" i="87" s="1"/>
  <c r="CK54" i="87"/>
  <c r="CK85" i="87"/>
  <c r="CL60" i="100"/>
  <c r="CL65" i="100" s="1"/>
  <c r="CL97" i="100" s="1"/>
  <c r="CL98" i="100" s="1"/>
  <c r="CL100" i="100" s="1"/>
  <c r="Y168" i="87"/>
  <c r="Z137" i="87"/>
  <c r="Z169" i="87" s="1"/>
  <c r="Z133" i="87"/>
  <c r="CL164" i="87"/>
  <c r="CK161" i="87"/>
  <c r="CK84" i="87"/>
  <c r="CL50" i="87"/>
  <c r="CM56" i="100"/>
  <c r="CM58" i="100" s="1"/>
  <c r="E95" i="97"/>
  <c r="CM45" i="87"/>
  <c r="Y139" i="87" l="1"/>
  <c r="Y135" i="87"/>
  <c r="Z135" i="87" s="1"/>
  <c r="AA135" i="87" s="1"/>
  <c r="AB135" i="87" s="1"/>
  <c r="AC135" i="87" s="1"/>
  <c r="AD135" i="87" s="1"/>
  <c r="AE135" i="87" s="1"/>
  <c r="AF135" i="87" s="1"/>
  <c r="AG135" i="87" s="1"/>
  <c r="AH135" i="87" s="1"/>
  <c r="AI135" i="87" s="1"/>
  <c r="AJ135" i="87" s="1"/>
  <c r="CK117" i="87"/>
  <c r="CM43" i="87"/>
  <c r="CM129" i="87"/>
  <c r="CM113" i="87"/>
  <c r="CM114" i="87" s="1"/>
  <c r="Z168" i="87"/>
  <c r="Z167" i="87" s="1"/>
  <c r="Z160" i="87" s="1"/>
  <c r="AA137" i="87"/>
  <c r="AA169" i="87" s="1"/>
  <c r="AA133" i="87"/>
  <c r="CM95" i="115"/>
  <c r="CM97" i="115" s="1"/>
  <c r="CM98" i="115" s="1"/>
  <c r="CM63" i="87"/>
  <c r="F95" i="97"/>
  <c r="Y167" i="87"/>
  <c r="CM61" i="100"/>
  <c r="CL51" i="87"/>
  <c r="CL52" i="87"/>
  <c r="CK86" i="87"/>
  <c r="CK88" i="87" s="1"/>
  <c r="CK132" i="87" l="1"/>
  <c r="CK134" i="87" s="1"/>
  <c r="CK125" i="87"/>
  <c r="CK130" i="87" s="1"/>
  <c r="CK89" i="87"/>
  <c r="C96" i="97"/>
  <c r="CM100" i="115"/>
  <c r="CM127" i="87"/>
  <c r="CM166" i="87"/>
  <c r="AB137" i="87"/>
  <c r="AB169" i="87" s="1"/>
  <c r="AA168" i="87"/>
  <c r="AA167" i="87" s="1"/>
  <c r="AA160" i="87" s="1"/>
  <c r="AB133" i="87"/>
  <c r="CL49" i="87"/>
  <c r="CM63" i="100"/>
  <c r="CM62" i="100"/>
  <c r="Y160" i="87"/>
  <c r="CM128" i="87"/>
  <c r="CM47" i="87"/>
  <c r="CK91" i="87" l="1"/>
  <c r="CM60" i="100"/>
  <c r="CM65" i="100" s="1"/>
  <c r="CM97" i="100" s="1"/>
  <c r="CM98" i="100" s="1"/>
  <c r="CM100" i="100" s="1"/>
  <c r="AC137" i="87"/>
  <c r="AC169" i="87" s="1"/>
  <c r="AB168" i="87"/>
  <c r="AB167" i="87" s="1"/>
  <c r="AB160" i="87" s="1"/>
  <c r="AC133" i="87"/>
  <c r="CM50" i="87"/>
  <c r="CM164" i="87"/>
  <c r="CL163" i="87"/>
  <c r="CL115" i="87"/>
  <c r="CL85" i="87"/>
  <c r="CL54" i="87"/>
  <c r="E96" i="97"/>
  <c r="CN56" i="100"/>
  <c r="CN58" i="100" s="1"/>
  <c r="CN45" i="87"/>
  <c r="CK139" i="87"/>
  <c r="CL161" i="87" l="1"/>
  <c r="CL84" i="87"/>
  <c r="CM51" i="87"/>
  <c r="CM52" i="87"/>
  <c r="CN61" i="100"/>
  <c r="CL116" i="87"/>
  <c r="AC168" i="87"/>
  <c r="AC167" i="87" s="1"/>
  <c r="AC160" i="87" s="1"/>
  <c r="AD137" i="87"/>
  <c r="AD169" i="87" s="1"/>
  <c r="AD133" i="87"/>
  <c r="CN129" i="87"/>
  <c r="CN43" i="87"/>
  <c r="CN113" i="87"/>
  <c r="CN114" i="87" s="1"/>
  <c r="CN95" i="115"/>
  <c r="CN97" i="115" s="1"/>
  <c r="CN98" i="115" s="1"/>
  <c r="CN63" i="87"/>
  <c r="F96" i="97"/>
  <c r="CL117" i="87" l="1"/>
  <c r="CM49" i="87"/>
  <c r="CM85" i="87" s="1"/>
  <c r="CN127" i="87"/>
  <c r="CN166" i="87"/>
  <c r="CN62" i="100"/>
  <c r="CN63" i="100"/>
  <c r="CN128" i="87"/>
  <c r="CN47" i="87"/>
  <c r="C97" i="97"/>
  <c r="CN100" i="115"/>
  <c r="AE137" i="87"/>
  <c r="AE169" i="87" s="1"/>
  <c r="AD168" i="87"/>
  <c r="AD167" i="87" s="1"/>
  <c r="AD160" i="87" s="1"/>
  <c r="AE133" i="87"/>
  <c r="CL86" i="87"/>
  <c r="CL88" i="87" s="1"/>
  <c r="CL89" i="87" s="1"/>
  <c r="CM54" i="87" l="1"/>
  <c r="CM115" i="87"/>
  <c r="CM116" i="87" s="1"/>
  <c r="CM117" i="87" s="1"/>
  <c r="CM132" i="87" s="1"/>
  <c r="CM134" i="87" s="1"/>
  <c r="CL132" i="87"/>
  <c r="CL134" i="87" s="1"/>
  <c r="CL139" i="87" s="1"/>
  <c r="CM163" i="87"/>
  <c r="CM161" i="87" s="1"/>
  <c r="CL91" i="87"/>
  <c r="CL125" i="87"/>
  <c r="CL130" i="87" s="1"/>
  <c r="E97" i="97"/>
  <c r="CO45" i="87"/>
  <c r="CO56" i="100"/>
  <c r="CO58" i="100" s="1"/>
  <c r="AE168" i="87"/>
  <c r="AE167" i="87" s="1"/>
  <c r="AE160" i="87" s="1"/>
  <c r="AF137" i="87"/>
  <c r="AF169" i="87" s="1"/>
  <c r="AF133" i="87"/>
  <c r="CN50" i="87"/>
  <c r="CN164" i="87"/>
  <c r="CN60" i="100"/>
  <c r="CN65" i="100" s="1"/>
  <c r="CN97" i="100" s="1"/>
  <c r="CN98" i="100" s="1"/>
  <c r="CM84" i="87" l="1"/>
  <c r="CM86" i="87" s="1"/>
  <c r="CM88" i="87" s="1"/>
  <c r="CM125" i="87" s="1"/>
  <c r="CM130" i="87" s="1"/>
  <c r="CN100" i="100"/>
  <c r="AG137" i="87"/>
  <c r="AG169" i="87" s="1"/>
  <c r="AF168" i="87"/>
  <c r="AF167" i="87" s="1"/>
  <c r="AF160" i="87" s="1"/>
  <c r="AG133" i="87"/>
  <c r="CO61" i="100"/>
  <c r="CO129" i="87"/>
  <c r="CO113" i="87"/>
  <c r="CO114" i="87" s="1"/>
  <c r="CO43" i="87"/>
  <c r="CO63" i="87"/>
  <c r="CO95" i="115"/>
  <c r="CO97" i="115" s="1"/>
  <c r="CO98" i="115" s="1"/>
  <c r="F97" i="97"/>
  <c r="CN51" i="87"/>
  <c r="CN52" i="87"/>
  <c r="CM89" i="87" l="1"/>
  <c r="CM91" i="87" s="1"/>
  <c r="CN49" i="87"/>
  <c r="CN115" i="87" s="1"/>
  <c r="CN116" i="87" s="1"/>
  <c r="CN117" i="87" s="1"/>
  <c r="CM139" i="87"/>
  <c r="C98" i="97"/>
  <c r="CO63" i="100"/>
  <c r="CO62" i="100"/>
  <c r="AG168" i="87"/>
  <c r="AG167" i="87" s="1"/>
  <c r="AG160" i="87" s="1"/>
  <c r="AH137" i="87"/>
  <c r="AH169" i="87" s="1"/>
  <c r="AH133" i="87"/>
  <c r="CO100" i="115"/>
  <c r="CO127" i="87"/>
  <c r="CO166" i="87"/>
  <c r="CO128" i="87"/>
  <c r="CO47" i="87"/>
  <c r="CN54" i="87" l="1"/>
  <c r="CN132" i="87"/>
  <c r="CN134" i="87" s="1"/>
  <c r="CN163" i="87"/>
  <c r="CN84" i="87" s="1"/>
  <c r="CN85" i="87"/>
  <c r="CO60" i="100"/>
  <c r="CO65" i="100" s="1"/>
  <c r="CO97" i="100" s="1"/>
  <c r="CO98" i="100" s="1"/>
  <c r="CO100" i="100" s="1"/>
  <c r="E98" i="97"/>
  <c r="CP45" i="87"/>
  <c r="CP56" i="100"/>
  <c r="CP58" i="100" s="1"/>
  <c r="CO164" i="87"/>
  <c r="CO50" i="87"/>
  <c r="AH168" i="87"/>
  <c r="AH167" i="87" s="1"/>
  <c r="AH160" i="87" s="1"/>
  <c r="AI137" i="87"/>
  <c r="AI169" i="87" s="1"/>
  <c r="AI133" i="87"/>
  <c r="CN161" i="87" l="1"/>
  <c r="CN86" i="87"/>
  <c r="CN88" i="87" s="1"/>
  <c r="CN89" i="87" s="1"/>
  <c r="CP43" i="87"/>
  <c r="CP129" i="87"/>
  <c r="CP113" i="87"/>
  <c r="CP114" i="87" s="1"/>
  <c r="CN139" i="87"/>
  <c r="CP61" i="100"/>
  <c r="CO51" i="87"/>
  <c r="CO52" i="87"/>
  <c r="AJ137" i="87"/>
  <c r="AJ169" i="87" s="1"/>
  <c r="AI168" i="87"/>
  <c r="AI167" i="87" s="1"/>
  <c r="AI160" i="87" s="1"/>
  <c r="AJ133" i="87"/>
  <c r="CP63" i="87"/>
  <c r="CP95" i="115"/>
  <c r="CP97" i="115" s="1"/>
  <c r="CP98" i="115" s="1"/>
  <c r="F98" i="97"/>
  <c r="AK134" i="87" l="1"/>
  <c r="CN91" i="87"/>
  <c r="CN125" i="87"/>
  <c r="CN130" i="87" s="1"/>
  <c r="CO49" i="87"/>
  <c r="C99" i="97"/>
  <c r="AJ168" i="87"/>
  <c r="AJ167" i="87" s="1"/>
  <c r="AJ160" i="87" s="1"/>
  <c r="AK137" i="87"/>
  <c r="AK169" i="87" s="1"/>
  <c r="AK133" i="87"/>
  <c r="CP62" i="100"/>
  <c r="CP63" i="100"/>
  <c r="CP100" i="115"/>
  <c r="CP127" i="87"/>
  <c r="CP166" i="87"/>
  <c r="CP128" i="87"/>
  <c r="CP47" i="87"/>
  <c r="CP60" i="100" l="1"/>
  <c r="CP65" i="100" s="1"/>
  <c r="CP97" i="100" s="1"/>
  <c r="CP98" i="100" s="1"/>
  <c r="AL137" i="87"/>
  <c r="AL169" i="87" s="1"/>
  <c r="AK168" i="87"/>
  <c r="AL133" i="87"/>
  <c r="CP50" i="87"/>
  <c r="CQ45" i="87"/>
  <c r="CQ56" i="100"/>
  <c r="CQ58" i="100" s="1"/>
  <c r="E99" i="97"/>
  <c r="CP164" i="87"/>
  <c r="CO85" i="87"/>
  <c r="CO115" i="87"/>
  <c r="CO116" i="87" s="1"/>
  <c r="CO117" i="87" s="1"/>
  <c r="CO163" i="87"/>
  <c r="CO54" i="87"/>
  <c r="CO132" i="87" l="1"/>
  <c r="CO134" i="87" s="1"/>
  <c r="AK139" i="87"/>
  <c r="AK135" i="87"/>
  <c r="AL135" i="87" s="1"/>
  <c r="AM135" i="87" s="1"/>
  <c r="AN135" i="87" s="1"/>
  <c r="AO135" i="87" s="1"/>
  <c r="AP135" i="87" s="1"/>
  <c r="AQ135" i="87" s="1"/>
  <c r="AR135" i="87" s="1"/>
  <c r="AS135" i="87" s="1"/>
  <c r="AT135" i="87" s="1"/>
  <c r="AU135" i="87" s="1"/>
  <c r="AV135" i="87" s="1"/>
  <c r="CQ61" i="100"/>
  <c r="CQ95" i="115"/>
  <c r="CQ97" i="115" s="1"/>
  <c r="CQ98" i="115" s="1"/>
  <c r="CQ63" i="87"/>
  <c r="F99" i="97"/>
  <c r="CQ43" i="87"/>
  <c r="CQ113" i="87"/>
  <c r="CQ114" i="87" s="1"/>
  <c r="CQ129" i="87"/>
  <c r="CP52" i="87"/>
  <c r="CP51" i="87"/>
  <c r="AL168" i="87"/>
  <c r="AL167" i="87" s="1"/>
  <c r="AL160" i="87" s="1"/>
  <c r="AM137" i="87"/>
  <c r="AM169" i="87" s="1"/>
  <c r="AM133" i="87"/>
  <c r="AK167" i="87"/>
  <c r="CO161" i="87"/>
  <c r="CO84" i="87"/>
  <c r="CO86" i="87" s="1"/>
  <c r="CO88" i="87" s="1"/>
  <c r="CO89" i="87" s="1"/>
  <c r="CP100" i="100"/>
  <c r="CO91" i="87" l="1"/>
  <c r="CO125" i="87"/>
  <c r="CO130" i="87" s="1"/>
  <c r="CP49" i="87"/>
  <c r="CP163" i="87" s="1"/>
  <c r="CO139" i="87"/>
  <c r="CQ128" i="87"/>
  <c r="CQ47" i="87"/>
  <c r="CQ63" i="100"/>
  <c r="CQ62" i="100"/>
  <c r="AK160" i="87"/>
  <c r="C100" i="97"/>
  <c r="CQ127" i="87"/>
  <c r="CQ166" i="87"/>
  <c r="CQ100" i="115"/>
  <c r="AN137" i="87"/>
  <c r="AN169" i="87" s="1"/>
  <c r="AM168" i="87"/>
  <c r="AM167" i="87" s="1"/>
  <c r="AM160" i="87" s="1"/>
  <c r="AN133" i="87"/>
  <c r="CP54" i="87" l="1"/>
  <c r="CP115" i="87"/>
  <c r="CP116" i="87" s="1"/>
  <c r="CP117" i="87" s="1"/>
  <c r="CP85" i="87"/>
  <c r="CQ60" i="100"/>
  <c r="CQ65" i="100" s="1"/>
  <c r="CQ97" i="100" s="1"/>
  <c r="CQ98" i="100" s="1"/>
  <c r="CR56" i="100"/>
  <c r="CR58" i="100" s="1"/>
  <c r="E100" i="97"/>
  <c r="CR45" i="87"/>
  <c r="AO137" i="87"/>
  <c r="AO169" i="87" s="1"/>
  <c r="AN168" i="87"/>
  <c r="AN167" i="87" s="1"/>
  <c r="AN160" i="87" s="1"/>
  <c r="AO133" i="87"/>
  <c r="CP161" i="87"/>
  <c r="CP84" i="87"/>
  <c r="CQ164" i="87"/>
  <c r="CQ50" i="87"/>
  <c r="CP132" i="87" l="1"/>
  <c r="CP134" i="87" s="1"/>
  <c r="CP86" i="87"/>
  <c r="CP88" i="87" s="1"/>
  <c r="CP89" i="87" s="1"/>
  <c r="CR61" i="100"/>
  <c r="AO168" i="87"/>
  <c r="AO167" i="87" s="1"/>
  <c r="AO160" i="87" s="1"/>
  <c r="AP137" i="87"/>
  <c r="AP169" i="87" s="1"/>
  <c r="AP133" i="87"/>
  <c r="CQ51" i="87"/>
  <c r="CQ52" i="87"/>
  <c r="CR43" i="87"/>
  <c r="CR129" i="87"/>
  <c r="CR113" i="87"/>
  <c r="CR114" i="87" s="1"/>
  <c r="CR63" i="87"/>
  <c r="CR95" i="115"/>
  <c r="CR97" i="115" s="1"/>
  <c r="CR98" i="115" s="1"/>
  <c r="F100" i="97"/>
  <c r="CQ100" i="100"/>
  <c r="CP91" i="87" l="1"/>
  <c r="CP125" i="87"/>
  <c r="CP130" i="87" s="1"/>
  <c r="CR62" i="100"/>
  <c r="CR63" i="100"/>
  <c r="CR100" i="115"/>
  <c r="CR127" i="87"/>
  <c r="CR166" i="87"/>
  <c r="CQ49" i="87"/>
  <c r="AQ137" i="87"/>
  <c r="AQ169" i="87" s="1"/>
  <c r="AP168" i="87"/>
  <c r="AP167" i="87" s="1"/>
  <c r="AP160" i="87" s="1"/>
  <c r="AQ133" i="87"/>
  <c r="C101" i="97"/>
  <c r="CP139" i="87"/>
  <c r="CR128" i="87"/>
  <c r="CR47" i="87"/>
  <c r="CQ85" i="87" l="1"/>
  <c r="CQ163" i="87"/>
  <c r="CQ115" i="87"/>
  <c r="CQ116" i="87" s="1"/>
  <c r="CQ117" i="87" s="1"/>
  <c r="CQ54" i="87"/>
  <c r="CR164" i="87"/>
  <c r="CR50" i="87"/>
  <c r="E101" i="97"/>
  <c r="CS45" i="87"/>
  <c r="CS56" i="100"/>
  <c r="CS58" i="100" s="1"/>
  <c r="CR60" i="100"/>
  <c r="CR65" i="100" s="1"/>
  <c r="CR97" i="100" s="1"/>
  <c r="CR98" i="100" s="1"/>
  <c r="AQ168" i="87"/>
  <c r="AQ167" i="87" s="1"/>
  <c r="AQ160" i="87" s="1"/>
  <c r="AR137" i="87"/>
  <c r="AR169" i="87" s="1"/>
  <c r="AR133" i="87"/>
  <c r="CQ132" i="87" l="1"/>
  <c r="CQ134" i="87" s="1"/>
  <c r="CR100" i="100"/>
  <c r="CS61" i="100"/>
  <c r="CS43" i="87"/>
  <c r="CS113" i="87"/>
  <c r="CS114" i="87" s="1"/>
  <c r="CS129" i="87"/>
  <c r="CS63" i="87"/>
  <c r="CS95" i="115"/>
  <c r="CS97" i="115" s="1"/>
  <c r="CS98" i="115" s="1"/>
  <c r="F101" i="97"/>
  <c r="CR51" i="87"/>
  <c r="CR52" i="87"/>
  <c r="AS137" i="87"/>
  <c r="AS169" i="87" s="1"/>
  <c r="AR168" i="87"/>
  <c r="AR167" i="87" s="1"/>
  <c r="AR160" i="87" s="1"/>
  <c r="AS133" i="87"/>
  <c r="CQ161" i="87"/>
  <c r="CQ84" i="87"/>
  <c r="CQ86" i="87" s="1"/>
  <c r="CQ88" i="87" s="1"/>
  <c r="CQ89" i="87" s="1"/>
  <c r="CQ91" i="87" l="1"/>
  <c r="CQ125" i="87"/>
  <c r="CQ130" i="87" s="1"/>
  <c r="CS62" i="100"/>
  <c r="CS63" i="100"/>
  <c r="CS127" i="87"/>
  <c r="CS166" i="87"/>
  <c r="CS128" i="87"/>
  <c r="CS47" i="87"/>
  <c r="C102" i="97"/>
  <c r="AT137" i="87"/>
  <c r="AT169" i="87" s="1"/>
  <c r="AS168" i="87"/>
  <c r="AS167" i="87" s="1"/>
  <c r="AS160" i="87" s="1"/>
  <c r="AT133" i="87"/>
  <c r="CR49" i="87"/>
  <c r="CS100" i="115"/>
  <c r="CQ139" i="87" l="1"/>
  <c r="CS50" i="87"/>
  <c r="AT168" i="87"/>
  <c r="AT167" i="87" s="1"/>
  <c r="AT160" i="87" s="1"/>
  <c r="AU137" i="87"/>
  <c r="AU169" i="87" s="1"/>
  <c r="AU133" i="87"/>
  <c r="CR163" i="87"/>
  <c r="CR85" i="87"/>
  <c r="CR115" i="87"/>
  <c r="CR116" i="87" s="1"/>
  <c r="CR117" i="87" s="1"/>
  <c r="CR54" i="87"/>
  <c r="CT56" i="100"/>
  <c r="CT58" i="100" s="1"/>
  <c r="E102" i="97"/>
  <c r="CT45" i="87"/>
  <c r="CS164" i="87"/>
  <c r="CS60" i="100"/>
  <c r="CS65" i="100" s="1"/>
  <c r="CS97" i="100" s="1"/>
  <c r="CS98" i="100" s="1"/>
  <c r="CR132" i="87" l="1"/>
  <c r="CR134" i="87" s="1"/>
  <c r="CT95" i="115"/>
  <c r="CT97" i="115" s="1"/>
  <c r="CT98" i="115" s="1"/>
  <c r="CT63" i="87"/>
  <c r="F102" i="97"/>
  <c r="CR161" i="87"/>
  <c r="CR84" i="87"/>
  <c r="CR86" i="87" s="1"/>
  <c r="CR88" i="87" s="1"/>
  <c r="CR89" i="87" s="1"/>
  <c r="AU168" i="87"/>
  <c r="AU167" i="87" s="1"/>
  <c r="AU160" i="87" s="1"/>
  <c r="AV137" i="87"/>
  <c r="AV169" i="87" s="1"/>
  <c r="AV133" i="87"/>
  <c r="CS100" i="100"/>
  <c r="CT61" i="100"/>
  <c r="CS52" i="87"/>
  <c r="CS51" i="87"/>
  <c r="CT43" i="87"/>
  <c r="CT113" i="87"/>
  <c r="CT129" i="87"/>
  <c r="AW134" i="87" l="1"/>
  <c r="CR91" i="87"/>
  <c r="CR125" i="87"/>
  <c r="CR130" i="87" s="1"/>
  <c r="CS49" i="87"/>
  <c r="CS85" i="87" s="1"/>
  <c r="CT62" i="100"/>
  <c r="CT63" i="100"/>
  <c r="CT127" i="87"/>
  <c r="CT166" i="87"/>
  <c r="CT128" i="87"/>
  <c r="CT47" i="87"/>
  <c r="C103" i="97"/>
  <c r="AV168" i="87"/>
  <c r="AV167" i="87" s="1"/>
  <c r="AV160" i="87" s="1"/>
  <c r="AW137" i="87"/>
  <c r="AW169" i="87" s="1"/>
  <c r="AW133" i="87"/>
  <c r="CT114" i="87"/>
  <c r="CT100" i="115"/>
  <c r="CS54" i="87" l="1"/>
  <c r="CS163" i="87"/>
  <c r="CS84" i="87" s="1"/>
  <c r="CS86" i="87" s="1"/>
  <c r="CS88" i="87" s="1"/>
  <c r="CS115" i="87"/>
  <c r="CS116" i="87" s="1"/>
  <c r="CS117" i="87" s="1"/>
  <c r="CT60" i="100"/>
  <c r="CT65" i="100" s="1"/>
  <c r="CT97" i="100" s="1"/>
  <c r="CT98" i="100" s="1"/>
  <c r="CT100" i="100" s="1"/>
  <c r="CT50" i="87"/>
  <c r="CT164" i="87"/>
  <c r="AW168" i="87"/>
  <c r="AX137" i="87"/>
  <c r="AX169" i="87" s="1"/>
  <c r="AX133" i="87"/>
  <c r="E103" i="97"/>
  <c r="CU45" i="87"/>
  <c r="CU56" i="100"/>
  <c r="CU58" i="100" s="1"/>
  <c r="CR139" i="87"/>
  <c r="CS161" i="87" l="1"/>
  <c r="AW139" i="87"/>
  <c r="AW135" i="87"/>
  <c r="AX135" i="87" s="1"/>
  <c r="AY135" i="87" s="1"/>
  <c r="AZ135" i="87" s="1"/>
  <c r="BA135" i="87" s="1"/>
  <c r="BB135" i="87" s="1"/>
  <c r="BC135" i="87" s="1"/>
  <c r="BD135" i="87" s="1"/>
  <c r="BE135" i="87" s="1"/>
  <c r="BF135" i="87" s="1"/>
  <c r="BG135" i="87" s="1"/>
  <c r="BH135" i="87" s="1"/>
  <c r="CS125" i="87"/>
  <c r="CS130" i="87" s="1"/>
  <c r="CS89" i="87"/>
  <c r="AX168" i="87"/>
  <c r="AX167" i="87" s="1"/>
  <c r="AX160" i="87" s="1"/>
  <c r="AY137" i="87"/>
  <c r="AY169" i="87" s="1"/>
  <c r="AY133" i="87"/>
  <c r="AW167" i="87"/>
  <c r="CU113" i="87"/>
  <c r="CU43" i="87"/>
  <c r="CU129" i="87"/>
  <c r="CU61" i="100"/>
  <c r="CU95" i="115"/>
  <c r="CU97" i="115" s="1"/>
  <c r="CU98" i="115" s="1"/>
  <c r="CU63" i="87"/>
  <c r="F103" i="97"/>
  <c r="CT52" i="87"/>
  <c r="CT51" i="87"/>
  <c r="CS91" i="87" l="1"/>
  <c r="CT49" i="87"/>
  <c r="CT115" i="87" s="1"/>
  <c r="AW160" i="87"/>
  <c r="CU128" i="87"/>
  <c r="CU47" i="87"/>
  <c r="CU127" i="87"/>
  <c r="CU166" i="87"/>
  <c r="AZ137" i="87"/>
  <c r="AZ169" i="87" s="1"/>
  <c r="AY168" i="87"/>
  <c r="AY167" i="87" s="1"/>
  <c r="AY160" i="87" s="1"/>
  <c r="AZ133" i="87"/>
  <c r="CU63" i="100"/>
  <c r="CU62" i="100"/>
  <c r="CU114" i="87"/>
  <c r="C104" i="97"/>
  <c r="CU100" i="115"/>
  <c r="CT54" i="87" l="1"/>
  <c r="CT163" i="87"/>
  <c r="CT84" i="87" s="1"/>
  <c r="CT85" i="87"/>
  <c r="E104" i="97"/>
  <c r="CV45" i="87"/>
  <c r="CV56" i="100"/>
  <c r="CV58" i="100" s="1"/>
  <c r="CU164" i="87"/>
  <c r="BA137" i="87"/>
  <c r="BA169" i="87" s="1"/>
  <c r="AZ168" i="87"/>
  <c r="AZ167" i="87" s="1"/>
  <c r="AZ160" i="87" s="1"/>
  <c r="BA133" i="87"/>
  <c r="CU50" i="87"/>
  <c r="CT116" i="87"/>
  <c r="CU60" i="100"/>
  <c r="CU65" i="100" s="1"/>
  <c r="CU97" i="100" s="1"/>
  <c r="CU98" i="100" s="1"/>
  <c r="CT161" i="87" l="1"/>
  <c r="CU100" i="100"/>
  <c r="CT86" i="87"/>
  <c r="CT88" i="87" s="1"/>
  <c r="CT89" i="87" s="1"/>
  <c r="BA168" i="87"/>
  <c r="BA167" i="87" s="1"/>
  <c r="BA160" i="87" s="1"/>
  <c r="BB137" i="87"/>
  <c r="BB169" i="87" s="1"/>
  <c r="BB133" i="87"/>
  <c r="CT117" i="87"/>
  <c r="CU51" i="87"/>
  <c r="CU52" i="87"/>
  <c r="CV61" i="100"/>
  <c r="CV43" i="87"/>
  <c r="CV113" i="87"/>
  <c r="CV129" i="87"/>
  <c r="CV63" i="87"/>
  <c r="CV95" i="115"/>
  <c r="CV97" i="115" s="1"/>
  <c r="CV98" i="115" s="1"/>
  <c r="F104" i="97"/>
  <c r="CT132" i="87" l="1"/>
  <c r="CT134" i="87" s="1"/>
  <c r="CT91" i="87"/>
  <c r="CT125" i="87"/>
  <c r="CT130" i="87" s="1"/>
  <c r="CV100" i="115"/>
  <c r="CV128" i="87"/>
  <c r="CV47" i="87"/>
  <c r="BC137" i="87"/>
  <c r="BC169" i="87" s="1"/>
  <c r="BB168" i="87"/>
  <c r="BB167" i="87" s="1"/>
  <c r="BB160" i="87" s="1"/>
  <c r="BC133" i="87"/>
  <c r="CV62" i="100"/>
  <c r="CV63" i="100"/>
  <c r="C105" i="97"/>
  <c r="CV127" i="87"/>
  <c r="CV166" i="87"/>
  <c r="CV114" i="87"/>
  <c r="CU49" i="87"/>
  <c r="CV60" i="100" l="1"/>
  <c r="CV65" i="100" s="1"/>
  <c r="CV97" i="100" s="1"/>
  <c r="CV98" i="100" s="1"/>
  <c r="CV100" i="100" s="1"/>
  <c r="CV50" i="87"/>
  <c r="CT139" i="87"/>
  <c r="E105" i="97"/>
  <c r="CW56" i="100"/>
  <c r="CW58" i="100" s="1"/>
  <c r="CW45" i="87"/>
  <c r="CU115" i="87"/>
  <c r="CU163" i="87"/>
  <c r="CU85" i="87"/>
  <c r="CU54" i="87"/>
  <c r="BD137" i="87"/>
  <c r="BD169" i="87" s="1"/>
  <c r="BC168" i="87"/>
  <c r="BC167" i="87" s="1"/>
  <c r="BC160" i="87" s="1"/>
  <c r="BD133" i="87"/>
  <c r="CV164" i="87"/>
  <c r="CW43" i="87" l="1"/>
  <c r="CW129" i="87"/>
  <c r="CW113" i="87"/>
  <c r="CU116" i="87"/>
  <c r="CW95" i="115"/>
  <c r="CW97" i="115" s="1"/>
  <c r="CW98" i="115" s="1"/>
  <c r="CW63" i="87"/>
  <c r="F105" i="97"/>
  <c r="CW61" i="100"/>
  <c r="BD168" i="87"/>
  <c r="BD167" i="87" s="1"/>
  <c r="BD160" i="87" s="1"/>
  <c r="BE137" i="87"/>
  <c r="BE169" i="87" s="1"/>
  <c r="BE133" i="87"/>
  <c r="CV52" i="87"/>
  <c r="CV51" i="87"/>
  <c r="CU84" i="87"/>
  <c r="CU161" i="87"/>
  <c r="CU117" i="87" l="1"/>
  <c r="CV49" i="87"/>
  <c r="CW127" i="87"/>
  <c r="CW166" i="87"/>
  <c r="CW63" i="100"/>
  <c r="CW62" i="100"/>
  <c r="CU86" i="87"/>
  <c r="CU88" i="87" s="1"/>
  <c r="CU89" i="87" s="1"/>
  <c r="C106" i="97"/>
  <c r="CW100" i="115"/>
  <c r="BF137" i="87"/>
  <c r="BF169" i="87" s="1"/>
  <c r="BE168" i="87"/>
  <c r="BE167" i="87" s="1"/>
  <c r="BE160" i="87" s="1"/>
  <c r="BF133" i="87"/>
  <c r="CW114" i="87"/>
  <c r="CW128" i="87"/>
  <c r="CW47" i="87"/>
  <c r="CW60" i="100" l="1"/>
  <c r="CW65" i="100" s="1"/>
  <c r="CW97" i="100" s="1"/>
  <c r="CW98" i="100" s="1"/>
  <c r="CW100" i="100" s="1"/>
  <c r="CU132" i="87"/>
  <c r="CU134" i="87" s="1"/>
  <c r="CU91" i="87"/>
  <c r="CU125" i="87"/>
  <c r="CU130" i="87" s="1"/>
  <c r="CW50" i="87"/>
  <c r="CX45" i="87"/>
  <c r="CX56" i="100"/>
  <c r="CX58" i="100" s="1"/>
  <c r="E106" i="97"/>
  <c r="BG137" i="87"/>
  <c r="BG169" i="87" s="1"/>
  <c r="BF168" i="87"/>
  <c r="BF167" i="87" s="1"/>
  <c r="BF160" i="87" s="1"/>
  <c r="BG133" i="87"/>
  <c r="CW164" i="87"/>
  <c r="CV163" i="87"/>
  <c r="CV85" i="87"/>
  <c r="CV115" i="87"/>
  <c r="CV54" i="87"/>
  <c r="CX95" i="115" l="1"/>
  <c r="CX97" i="115" s="1"/>
  <c r="CX98" i="115" s="1"/>
  <c r="CX63" i="87"/>
  <c r="F106" i="97"/>
  <c r="CX43" i="87"/>
  <c r="CX129" i="87"/>
  <c r="CX113" i="87"/>
  <c r="CV116" i="87"/>
  <c r="CU139" i="87"/>
  <c r="CV161" i="87"/>
  <c r="CV84" i="87"/>
  <c r="CX61" i="100"/>
  <c r="BG168" i="87"/>
  <c r="BG167" i="87" s="1"/>
  <c r="BG160" i="87" s="1"/>
  <c r="BH137" i="87"/>
  <c r="BH169" i="87" s="1"/>
  <c r="BH133" i="87"/>
  <c r="CW52" i="87"/>
  <c r="CW51" i="87"/>
  <c r="CV117" i="87" l="1"/>
  <c r="C107" i="97"/>
  <c r="CX127" i="87"/>
  <c r="CX166" i="87"/>
  <c r="CX114" i="87"/>
  <c r="CX128" i="87"/>
  <c r="CX47" i="87"/>
  <c r="CW49" i="87"/>
  <c r="BH168" i="87"/>
  <c r="BH167" i="87" s="1"/>
  <c r="BH160" i="87" s="1"/>
  <c r="BI137" i="87"/>
  <c r="BI133" i="87"/>
  <c r="CX63" i="100"/>
  <c r="CX62" i="100"/>
  <c r="CV86" i="87"/>
  <c r="CV88" i="87" s="1"/>
  <c r="CV89" i="87" s="1"/>
  <c r="CX100" i="115"/>
  <c r="CV132" i="87" l="1"/>
  <c r="CV134" i="87" s="1"/>
  <c r="BI169" i="87"/>
  <c r="CV91" i="87"/>
  <c r="CV125" i="87"/>
  <c r="CV130" i="87" s="1"/>
  <c r="CX50" i="87"/>
  <c r="CW163" i="87"/>
  <c r="CW115" i="87"/>
  <c r="CW85" i="87"/>
  <c r="CW54" i="87"/>
  <c r="CX60" i="100"/>
  <c r="CX65" i="100" s="1"/>
  <c r="CX97" i="100" s="1"/>
  <c r="CX98" i="100" s="1"/>
  <c r="CX164" i="87"/>
  <c r="BI168" i="87"/>
  <c r="BJ137" i="87"/>
  <c r="BJ169" i="87" s="1"/>
  <c r="BJ133" i="87"/>
  <c r="E107" i="97"/>
  <c r="CY45" i="87"/>
  <c r="CY56" i="100"/>
  <c r="CY58" i="100" s="1"/>
  <c r="BI139" i="87" l="1"/>
  <c r="BI135" i="87"/>
  <c r="BJ135" i="87" s="1"/>
  <c r="BK135" i="87" s="1"/>
  <c r="BL135" i="87" s="1"/>
  <c r="BM135" i="87" s="1"/>
  <c r="BN135" i="87" s="1"/>
  <c r="BO135" i="87" s="1"/>
  <c r="BP135" i="87" s="1"/>
  <c r="BQ135" i="87" s="1"/>
  <c r="BR135" i="87" s="1"/>
  <c r="BS135" i="87" s="1"/>
  <c r="BT135" i="87" s="1"/>
  <c r="CY61" i="100"/>
  <c r="CX100" i="100"/>
  <c r="CY43" i="87"/>
  <c r="CY113" i="87"/>
  <c r="CY114" i="87" s="1"/>
  <c r="CY129" i="87"/>
  <c r="CX51" i="87"/>
  <c r="CX52" i="87"/>
  <c r="CW116" i="87"/>
  <c r="CW161" i="87"/>
  <c r="CW84" i="87"/>
  <c r="CY95" i="115"/>
  <c r="CY97" i="115" s="1"/>
  <c r="CY98" i="115" s="1"/>
  <c r="CY63" i="87"/>
  <c r="F107" i="97"/>
  <c r="BK137" i="87"/>
  <c r="BK169" i="87" s="1"/>
  <c r="BJ168" i="87"/>
  <c r="BJ167" i="87" s="1"/>
  <c r="BJ160" i="87" s="1"/>
  <c r="BK133" i="87"/>
  <c r="BI167" i="87"/>
  <c r="CV139" i="87"/>
  <c r="CW117" i="87" l="1"/>
  <c r="CY100" i="115"/>
  <c r="CW86" i="87"/>
  <c r="CW88" i="87" s="1"/>
  <c r="CW89" i="87" s="1"/>
  <c r="CY127" i="87"/>
  <c r="CY166" i="87"/>
  <c r="CY128" i="87"/>
  <c r="CY47" i="87"/>
  <c r="BK168" i="87"/>
  <c r="BK167" i="87" s="1"/>
  <c r="BK160" i="87" s="1"/>
  <c r="BL137" i="87"/>
  <c r="BL169" i="87" s="1"/>
  <c r="BL133" i="87"/>
  <c r="C108" i="97"/>
  <c r="CX49" i="87"/>
  <c r="CY62" i="100"/>
  <c r="CY63" i="100"/>
  <c r="BI160" i="87"/>
  <c r="CW132" i="87" l="1"/>
  <c r="CW134" i="87" s="1"/>
  <c r="CW139" i="87" s="1"/>
  <c r="CW91" i="87"/>
  <c r="CW125" i="87"/>
  <c r="CW130" i="87" s="1"/>
  <c r="CY60" i="100"/>
  <c r="CY65" i="100" s="1"/>
  <c r="CY97" i="100" s="1"/>
  <c r="CY98" i="100" s="1"/>
  <c r="CY100" i="100" s="1"/>
  <c r="CY50" i="87"/>
  <c r="CY164" i="87"/>
  <c r="CX115" i="87"/>
  <c r="CX163" i="87"/>
  <c r="CX85" i="87"/>
  <c r="CX54" i="87"/>
  <c r="CZ56" i="100"/>
  <c r="CZ58" i="100" s="1"/>
  <c r="E108" i="97"/>
  <c r="CZ45" i="87"/>
  <c r="BL168" i="87"/>
  <c r="BL167" i="87" s="1"/>
  <c r="BL160" i="87" s="1"/>
  <c r="BM137" i="87"/>
  <c r="BM169" i="87" s="1"/>
  <c r="BM133" i="87"/>
  <c r="BN137" i="87" l="1"/>
  <c r="BN169" i="87" s="1"/>
  <c r="BM168" i="87"/>
  <c r="BM167" i="87" s="1"/>
  <c r="BM160" i="87" s="1"/>
  <c r="BN133" i="87"/>
  <c r="CZ43" i="87"/>
  <c r="CZ129" i="87"/>
  <c r="CZ113" i="87"/>
  <c r="CZ114" i="87" s="1"/>
  <c r="CZ95" i="115"/>
  <c r="CZ97" i="115" s="1"/>
  <c r="CZ98" i="115" s="1"/>
  <c r="CZ63" i="87"/>
  <c r="F108" i="97"/>
  <c r="CZ61" i="100"/>
  <c r="CY52" i="87"/>
  <c r="CY51" i="87"/>
  <c r="CX84" i="87"/>
  <c r="CX161" i="87"/>
  <c r="CX116" i="87"/>
  <c r="CX117" i="87" l="1"/>
  <c r="CZ100" i="115"/>
  <c r="CX86" i="87"/>
  <c r="CX88" i="87" s="1"/>
  <c r="CX89" i="87" s="1"/>
  <c r="CZ62" i="100"/>
  <c r="CZ63" i="100"/>
  <c r="CZ127" i="87"/>
  <c r="CZ166" i="87"/>
  <c r="C109" i="97"/>
  <c r="CY49" i="87"/>
  <c r="CZ128" i="87"/>
  <c r="CZ47" i="87"/>
  <c r="BO137" i="87"/>
  <c r="BO169" i="87" s="1"/>
  <c r="BN168" i="87"/>
  <c r="BN167" i="87" s="1"/>
  <c r="BN160" i="87" s="1"/>
  <c r="BO133" i="87"/>
  <c r="CX132" i="87" l="1"/>
  <c r="CX134" i="87" s="1"/>
  <c r="CX139" i="87" s="1"/>
  <c r="CX91" i="87"/>
  <c r="CX125" i="87"/>
  <c r="CX130" i="87" s="1"/>
  <c r="CZ60" i="100"/>
  <c r="CZ65" i="100" s="1"/>
  <c r="CZ97" i="100" s="1"/>
  <c r="CZ98" i="100" s="1"/>
  <c r="CZ100" i="100" s="1"/>
  <c r="CZ50" i="87"/>
  <c r="BO168" i="87"/>
  <c r="BO167" i="87" s="1"/>
  <c r="BO160" i="87" s="1"/>
  <c r="BP137" i="87"/>
  <c r="BP169" i="87" s="1"/>
  <c r="BP133" i="87"/>
  <c r="CZ164" i="87"/>
  <c r="CY115" i="87"/>
  <c r="CY116" i="87" s="1"/>
  <c r="CY85" i="87"/>
  <c r="CY163" i="87"/>
  <c r="CY54" i="87"/>
  <c r="DA56" i="100"/>
  <c r="DA58" i="100" s="1"/>
  <c r="E109" i="97"/>
  <c r="DA45" i="87"/>
  <c r="CY117" i="87" l="1"/>
  <c r="DA61" i="100"/>
  <c r="BP168" i="87"/>
  <c r="BP167" i="87" s="1"/>
  <c r="BP160" i="87" s="1"/>
  <c r="BQ137" i="87"/>
  <c r="BQ169" i="87" s="1"/>
  <c r="BQ133" i="87"/>
  <c r="DA43" i="87"/>
  <c r="DA113" i="87"/>
  <c r="DA114" i="87" s="1"/>
  <c r="DA129" i="87"/>
  <c r="DA95" i="115"/>
  <c r="DA97" i="115" s="1"/>
  <c r="DA98" i="115" s="1"/>
  <c r="DA63" i="87"/>
  <c r="F109" i="97"/>
  <c r="CY161" i="87"/>
  <c r="CY84" i="87"/>
  <c r="CY86" i="87" s="1"/>
  <c r="CY88" i="87" s="1"/>
  <c r="CZ52" i="87"/>
  <c r="CZ51" i="87"/>
  <c r="CY132" i="87" l="1"/>
  <c r="CY134" i="87" s="1"/>
  <c r="CY125" i="87"/>
  <c r="CY130" i="87" s="1"/>
  <c r="CY89" i="87"/>
  <c r="DA128" i="87"/>
  <c r="DA47" i="87"/>
  <c r="DA127" i="87"/>
  <c r="DA166" i="87"/>
  <c r="BR137" i="87"/>
  <c r="BR169" i="87" s="1"/>
  <c r="BQ168" i="87"/>
  <c r="BQ167" i="87" s="1"/>
  <c r="BQ160" i="87" s="1"/>
  <c r="BR133" i="87"/>
  <c r="DA100" i="115"/>
  <c r="CZ49" i="87"/>
  <c r="DA62" i="100"/>
  <c r="DA63" i="100"/>
  <c r="C110" i="97"/>
  <c r="CY91" i="87" l="1"/>
  <c r="DA60" i="100"/>
  <c r="DA65" i="100" s="1"/>
  <c r="DA97" i="100" s="1"/>
  <c r="DA98" i="100" s="1"/>
  <c r="E110" i="97"/>
  <c r="DB56" i="100"/>
  <c r="DB58" i="100" s="1"/>
  <c r="DB45" i="87"/>
  <c r="DA100" i="100"/>
  <c r="CZ115" i="87"/>
  <c r="CZ116" i="87" s="1"/>
  <c r="CZ117" i="87" s="1"/>
  <c r="CZ85" i="87"/>
  <c r="CZ163" i="87"/>
  <c r="CZ54" i="87"/>
  <c r="BR168" i="87"/>
  <c r="BR167" i="87" s="1"/>
  <c r="BR160" i="87" s="1"/>
  <c r="BS137" i="87"/>
  <c r="BS169" i="87" s="1"/>
  <c r="BS133" i="87"/>
  <c r="CY139" i="87"/>
  <c r="DA164" i="87"/>
  <c r="DA50" i="87"/>
  <c r="CZ132" i="87" l="1"/>
  <c r="CZ134" i="87" s="1"/>
  <c r="DA52" i="87"/>
  <c r="DA51" i="87"/>
  <c r="CZ161" i="87"/>
  <c r="CZ84" i="87"/>
  <c r="CZ86" i="87" s="1"/>
  <c r="CZ88" i="87" s="1"/>
  <c r="CZ89" i="87" s="1"/>
  <c r="DB43" i="87"/>
  <c r="DB113" i="87"/>
  <c r="DB114" i="87" s="1"/>
  <c r="DB129" i="87"/>
  <c r="DB61" i="100"/>
  <c r="BS168" i="87"/>
  <c r="BS167" i="87" s="1"/>
  <c r="BS160" i="87" s="1"/>
  <c r="BT137" i="87"/>
  <c r="BT169" i="87" s="1"/>
  <c r="BT133" i="87"/>
  <c r="DB63" i="87"/>
  <c r="DB95" i="115"/>
  <c r="DB97" i="115" s="1"/>
  <c r="DB98" i="115" s="1"/>
  <c r="F110" i="97"/>
  <c r="CZ91" i="87" l="1"/>
  <c r="CZ125" i="87"/>
  <c r="CZ130" i="87" s="1"/>
  <c r="DA49" i="87"/>
  <c r="DA115" i="87" s="1"/>
  <c r="DA116" i="87" s="1"/>
  <c r="DA117" i="87" s="1"/>
  <c r="DB128" i="87"/>
  <c r="DB47" i="87"/>
  <c r="C111" i="97"/>
  <c r="DB100" i="115"/>
  <c r="DB127" i="87"/>
  <c r="DB166" i="87"/>
  <c r="BU137" i="87"/>
  <c r="BT168" i="87"/>
  <c r="BT167" i="87" s="1"/>
  <c r="BT160" i="87" s="1"/>
  <c r="BU133" i="87"/>
  <c r="CZ139" i="87"/>
  <c r="DB62" i="100"/>
  <c r="DB63" i="100"/>
  <c r="DA132" i="87" l="1"/>
  <c r="DA134" i="87" s="1"/>
  <c r="BU169" i="87"/>
  <c r="DA85" i="87"/>
  <c r="DA163" i="87"/>
  <c r="DA84" i="87" s="1"/>
  <c r="DA54" i="87"/>
  <c r="DB60" i="100"/>
  <c r="DB65" i="100" s="1"/>
  <c r="DB97" i="100" s="1"/>
  <c r="DB98" i="100" s="1"/>
  <c r="E111" i="97"/>
  <c r="DC56" i="100"/>
  <c r="DC58" i="100" s="1"/>
  <c r="DC45" i="87"/>
  <c r="BV137" i="87"/>
  <c r="BV169" i="87" s="1"/>
  <c r="BU168" i="87"/>
  <c r="BV133" i="87"/>
  <c r="DB164" i="87"/>
  <c r="DB50" i="87"/>
  <c r="DA86" i="87" l="1"/>
  <c r="DA88" i="87" s="1"/>
  <c r="DA89" i="87" s="1"/>
  <c r="BU139" i="87"/>
  <c r="BU135" i="87"/>
  <c r="BV135" i="87" s="1"/>
  <c r="BW135" i="87" s="1"/>
  <c r="BX135" i="87" s="1"/>
  <c r="BY135" i="87" s="1"/>
  <c r="BZ135" i="87" s="1"/>
  <c r="CA135" i="87" s="1"/>
  <c r="CB135" i="87" s="1"/>
  <c r="CC135" i="87" s="1"/>
  <c r="CD135" i="87" s="1"/>
  <c r="CE135" i="87" s="1"/>
  <c r="CF135" i="87" s="1"/>
  <c r="DA161" i="87"/>
  <c r="DA139" i="87"/>
  <c r="BW137" i="87"/>
  <c r="BW169" i="87" s="1"/>
  <c r="BV168" i="87"/>
  <c r="BV167" i="87" s="1"/>
  <c r="BV160" i="87" s="1"/>
  <c r="BW133" i="87"/>
  <c r="BU167" i="87"/>
  <c r="DB51" i="87"/>
  <c r="DB52" i="87"/>
  <c r="DC43" i="87"/>
  <c r="DC129" i="87"/>
  <c r="DC113" i="87"/>
  <c r="DC114" i="87" s="1"/>
  <c r="DC61" i="100"/>
  <c r="DC95" i="115"/>
  <c r="DC97" i="115" s="1"/>
  <c r="DC98" i="115" s="1"/>
  <c r="DC63" i="87"/>
  <c r="F111" i="97"/>
  <c r="DB100" i="100"/>
  <c r="DA125" i="87" l="1"/>
  <c r="DA130" i="87" s="1"/>
  <c r="DA91" i="87"/>
  <c r="DB49" i="87"/>
  <c r="DC127" i="87"/>
  <c r="DC166" i="87"/>
  <c r="BU160" i="87"/>
  <c r="DC100" i="115"/>
  <c r="BW168" i="87"/>
  <c r="BW167" i="87" s="1"/>
  <c r="BW160" i="87" s="1"/>
  <c r="BX137" i="87"/>
  <c r="BX169" i="87" s="1"/>
  <c r="BX133" i="87"/>
  <c r="C112" i="97"/>
  <c r="DC62" i="100"/>
  <c r="DC63" i="100"/>
  <c r="DC128" i="87"/>
  <c r="DC47" i="87"/>
  <c r="BX168" i="87" l="1"/>
  <c r="BX167" i="87" s="1"/>
  <c r="BX160" i="87" s="1"/>
  <c r="BY137" i="87"/>
  <c r="BY169" i="87" s="1"/>
  <c r="BY133" i="87"/>
  <c r="DC50" i="87"/>
  <c r="DC60" i="100"/>
  <c r="DC65" i="100" s="1"/>
  <c r="DC97" i="100" s="1"/>
  <c r="DC98" i="100" s="1"/>
  <c r="DC164" i="87"/>
  <c r="DD45" i="87"/>
  <c r="DD56" i="100"/>
  <c r="DD58" i="100" s="1"/>
  <c r="E112" i="97"/>
  <c r="DB163" i="87"/>
  <c r="DB115" i="87"/>
  <c r="DB116" i="87" s="1"/>
  <c r="DB117" i="87" s="1"/>
  <c r="DB85" i="87"/>
  <c r="DB54" i="87"/>
  <c r="DB132" i="87" l="1"/>
  <c r="DB134" i="87" s="1"/>
  <c r="DD113" i="87"/>
  <c r="DD114" i="87" s="1"/>
  <c r="DD129" i="87"/>
  <c r="DD43" i="87"/>
  <c r="DC100" i="100"/>
  <c r="DC51" i="87"/>
  <c r="DC52" i="87"/>
  <c r="DB84" i="87"/>
  <c r="DB86" i="87" s="1"/>
  <c r="DB88" i="87" s="1"/>
  <c r="DB89" i="87" s="1"/>
  <c r="DB161" i="87"/>
  <c r="DD61" i="100"/>
  <c r="BZ137" i="87"/>
  <c r="BZ169" i="87" s="1"/>
  <c r="BY168" i="87"/>
  <c r="BY167" i="87" s="1"/>
  <c r="BY160" i="87" s="1"/>
  <c r="BZ133" i="87"/>
  <c r="DD95" i="115"/>
  <c r="DD97" i="115" s="1"/>
  <c r="DD98" i="115" s="1"/>
  <c r="DD63" i="87"/>
  <c r="F112" i="97"/>
  <c r="DB91" i="87" l="1"/>
  <c r="DB125" i="87"/>
  <c r="DB130" i="87" s="1"/>
  <c r="DC49" i="87"/>
  <c r="DC163" i="87" s="1"/>
  <c r="BZ168" i="87"/>
  <c r="BZ167" i="87" s="1"/>
  <c r="BZ160" i="87" s="1"/>
  <c r="CA137" i="87"/>
  <c r="CA169" i="87" s="1"/>
  <c r="CA133" i="87"/>
  <c r="DD127" i="87"/>
  <c r="DD166" i="87"/>
  <c r="DD100" i="115"/>
  <c r="DD128" i="87"/>
  <c r="DD47" i="87"/>
  <c r="DD63" i="100"/>
  <c r="DD62" i="100"/>
  <c r="C113" i="97"/>
  <c r="DC115" i="87" l="1"/>
  <c r="DC116" i="87" s="1"/>
  <c r="DC117" i="87" s="1"/>
  <c r="DC85" i="87"/>
  <c r="DC54" i="87"/>
  <c r="DD50" i="87"/>
  <c r="DE56" i="100"/>
  <c r="DE58" i="100" s="1"/>
  <c r="E113" i="97"/>
  <c r="DE45" i="87"/>
  <c r="DD60" i="100"/>
  <c r="DD65" i="100" s="1"/>
  <c r="DD97" i="100" s="1"/>
  <c r="DD98" i="100" s="1"/>
  <c r="DD164" i="87"/>
  <c r="DB139" i="87"/>
  <c r="DC161" i="87"/>
  <c r="DC84" i="87"/>
  <c r="CB137" i="87"/>
  <c r="CB169" i="87" s="1"/>
  <c r="CA168" i="87"/>
  <c r="CA167" i="87" s="1"/>
  <c r="CA160" i="87" s="1"/>
  <c r="CB133" i="87"/>
  <c r="DC132" i="87" l="1"/>
  <c r="DC134" i="87" s="1"/>
  <c r="DC86" i="87"/>
  <c r="DC88" i="87" s="1"/>
  <c r="DC89" i="87" s="1"/>
  <c r="DE113" i="87"/>
  <c r="DE114" i="87" s="1"/>
  <c r="DE43" i="87"/>
  <c r="DE129" i="87"/>
  <c r="DD100" i="100"/>
  <c r="CC137" i="87"/>
  <c r="CC169" i="87" s="1"/>
  <c r="CB168" i="87"/>
  <c r="CB167" i="87" s="1"/>
  <c r="CB160" i="87" s="1"/>
  <c r="CC133" i="87"/>
  <c r="DE95" i="115"/>
  <c r="DE97" i="115" s="1"/>
  <c r="DE98" i="115" s="1"/>
  <c r="DE63" i="87"/>
  <c r="F113" i="97"/>
  <c r="DD51" i="87"/>
  <c r="DD52" i="87"/>
  <c r="DE61" i="100"/>
  <c r="DC91" i="87" l="1"/>
  <c r="DC125" i="87"/>
  <c r="DC130" i="87" s="1"/>
  <c r="DC139" i="87"/>
  <c r="CC168" i="87"/>
  <c r="CC167" i="87" s="1"/>
  <c r="CC160" i="87" s="1"/>
  <c r="CD137" i="87"/>
  <c r="CD169" i="87" s="1"/>
  <c r="CD133" i="87"/>
  <c r="DE128" i="87"/>
  <c r="DE47" i="87"/>
  <c r="DE100" i="115"/>
  <c r="DE62" i="100"/>
  <c r="DE63" i="100"/>
  <c r="DD49" i="87"/>
  <c r="C114" i="97"/>
  <c r="DE127" i="87"/>
  <c r="DE166" i="87"/>
  <c r="DE60" i="100" l="1"/>
  <c r="DE65" i="100" s="1"/>
  <c r="DE97" i="100" s="1"/>
  <c r="DE98" i="100" s="1"/>
  <c r="DE100" i="100" s="1"/>
  <c r="E114" i="97"/>
  <c r="DF45" i="87"/>
  <c r="DF56" i="100"/>
  <c r="DF58" i="100" s="1"/>
  <c r="DE50" i="87"/>
  <c r="DE164" i="87"/>
  <c r="CD168" i="87"/>
  <c r="CD167" i="87" s="1"/>
  <c r="CD160" i="87" s="1"/>
  <c r="CE137" i="87"/>
  <c r="CE169" i="87" s="1"/>
  <c r="CE133" i="87"/>
  <c r="DD163" i="87"/>
  <c r="DD115" i="87"/>
  <c r="DD116" i="87" s="1"/>
  <c r="DD117" i="87" s="1"/>
  <c r="DD85" i="87"/>
  <c r="DD54" i="87"/>
  <c r="DD132" i="87" l="1"/>
  <c r="DD134" i="87" s="1"/>
  <c r="DF61" i="100"/>
  <c r="DE51" i="87"/>
  <c r="DE52" i="87"/>
  <c r="DF113" i="87"/>
  <c r="DF129" i="87"/>
  <c r="DF43" i="87"/>
  <c r="DD84" i="87"/>
  <c r="DD86" i="87" s="1"/>
  <c r="DD88" i="87" s="1"/>
  <c r="DD89" i="87" s="1"/>
  <c r="DD161" i="87"/>
  <c r="DF95" i="115"/>
  <c r="DF97" i="115" s="1"/>
  <c r="DF98" i="115" s="1"/>
  <c r="DF63" i="87"/>
  <c r="F114" i="97"/>
  <c r="CF137" i="87"/>
  <c r="CF169" i="87" s="1"/>
  <c r="CE168" i="87"/>
  <c r="CE167" i="87" s="1"/>
  <c r="CE160" i="87" s="1"/>
  <c r="CF133" i="87"/>
  <c r="DD91" i="87" l="1"/>
  <c r="DD125" i="87"/>
  <c r="DD130" i="87" s="1"/>
  <c r="DE49" i="87"/>
  <c r="DE85" i="87" s="1"/>
  <c r="DF127" i="87"/>
  <c r="DF166" i="87"/>
  <c r="C115" i="97"/>
  <c r="DF114" i="87"/>
  <c r="DF62" i="100"/>
  <c r="DF63" i="100"/>
  <c r="DF100" i="115"/>
  <c r="CF168" i="87"/>
  <c r="CF167" i="87" s="1"/>
  <c r="CF160" i="87" s="1"/>
  <c r="CG137" i="87"/>
  <c r="CG133" i="87"/>
  <c r="DF128" i="87"/>
  <c r="DF47" i="87"/>
  <c r="CG169" i="87" l="1"/>
  <c r="DE54" i="87"/>
  <c r="DE163" i="87"/>
  <c r="DE84" i="87" s="1"/>
  <c r="DE86" i="87" s="1"/>
  <c r="DE88" i="87" s="1"/>
  <c r="DE115" i="87"/>
  <c r="DE116" i="87" s="1"/>
  <c r="DE117" i="87" s="1"/>
  <c r="DF60" i="100"/>
  <c r="DF65" i="100" s="1"/>
  <c r="DF97" i="100" s="1"/>
  <c r="DF98" i="100" s="1"/>
  <c r="DF100" i="100" s="1"/>
  <c r="DD139" i="87"/>
  <c r="DF50" i="87"/>
  <c r="DF164" i="87"/>
  <c r="CH137" i="87"/>
  <c r="CH169" i="87" s="1"/>
  <c r="CG168" i="87"/>
  <c r="CH133" i="87"/>
  <c r="DG45" i="87"/>
  <c r="E115" i="97"/>
  <c r="DG56" i="100"/>
  <c r="DG58" i="100" s="1"/>
  <c r="DE161" i="87" l="1"/>
  <c r="CG139" i="87"/>
  <c r="CG135" i="87"/>
  <c r="CH135" i="87" s="1"/>
  <c r="CI135" i="87" s="1"/>
  <c r="CJ135" i="87" s="1"/>
  <c r="CK135" i="87" s="1"/>
  <c r="CL135" i="87" s="1"/>
  <c r="CM135" i="87" s="1"/>
  <c r="CN135" i="87" s="1"/>
  <c r="CO135" i="87" s="1"/>
  <c r="CP135" i="87" s="1"/>
  <c r="CQ135" i="87" s="1"/>
  <c r="CR135" i="87" s="1"/>
  <c r="DE125" i="87"/>
  <c r="DE130" i="87" s="1"/>
  <c r="DE89" i="87"/>
  <c r="DG43" i="87"/>
  <c r="DG113" i="87"/>
  <c r="DG129" i="87"/>
  <c r="CI137" i="87"/>
  <c r="CI169" i="87" s="1"/>
  <c r="CH168" i="87"/>
  <c r="CH167" i="87" s="1"/>
  <c r="CH160" i="87" s="1"/>
  <c r="CI133" i="87"/>
  <c r="DG63" i="87"/>
  <c r="DG95" i="115"/>
  <c r="DG97" i="115" s="1"/>
  <c r="DG98" i="115" s="1"/>
  <c r="F115" i="97"/>
  <c r="CG167" i="87"/>
  <c r="DF51" i="87"/>
  <c r="DF52" i="87"/>
  <c r="DG61" i="100"/>
  <c r="DE91" i="87" l="1"/>
  <c r="DG100" i="115"/>
  <c r="DG63" i="100"/>
  <c r="DG62" i="100"/>
  <c r="C116" i="97"/>
  <c r="CI168" i="87"/>
  <c r="CI167" i="87" s="1"/>
  <c r="CI160" i="87" s="1"/>
  <c r="CJ137" i="87"/>
  <c r="CJ169" i="87" s="1"/>
  <c r="CJ133" i="87"/>
  <c r="DG114" i="87"/>
  <c r="DG127" i="87"/>
  <c r="DG166" i="87"/>
  <c r="DF49" i="87"/>
  <c r="DG128" i="87"/>
  <c r="DG47" i="87"/>
  <c r="CG160" i="87"/>
  <c r="DG60" i="100" l="1"/>
  <c r="DG65" i="100" s="1"/>
  <c r="DG97" i="100" s="1"/>
  <c r="DG98" i="100" s="1"/>
  <c r="DG100" i="100" s="1"/>
  <c r="CJ168" i="87"/>
  <c r="CJ167" i="87" s="1"/>
  <c r="CJ160" i="87" s="1"/>
  <c r="CK137" i="87"/>
  <c r="CK169" i="87" s="1"/>
  <c r="CK133" i="87"/>
  <c r="E116" i="97"/>
  <c r="DH45" i="87"/>
  <c r="DH56" i="100"/>
  <c r="DH58" i="100" s="1"/>
  <c r="DG164" i="87"/>
  <c r="DG50" i="87"/>
  <c r="DF85" i="87"/>
  <c r="DF115" i="87"/>
  <c r="DF163" i="87"/>
  <c r="DF54" i="87"/>
  <c r="DG52" i="87" l="1"/>
  <c r="DG51" i="87"/>
  <c r="DH61" i="100"/>
  <c r="DF161" i="87"/>
  <c r="DF84" i="87"/>
  <c r="DH95" i="115"/>
  <c r="DH97" i="115" s="1"/>
  <c r="DH98" i="115" s="1"/>
  <c r="DH63" i="87"/>
  <c r="F116" i="97"/>
  <c r="CL137" i="87"/>
  <c r="CL169" i="87" s="1"/>
  <c r="CK168" i="87"/>
  <c r="CK167" i="87" s="1"/>
  <c r="CK160" i="87" s="1"/>
  <c r="CL133" i="87"/>
  <c r="DH43" i="87"/>
  <c r="DH113" i="87"/>
  <c r="DH129" i="87"/>
  <c r="DF116" i="87"/>
  <c r="DG49" i="87" l="1"/>
  <c r="DG54" i="87" s="1"/>
  <c r="DH114" i="87"/>
  <c r="DH128" i="87"/>
  <c r="DH47" i="87"/>
  <c r="CM137" i="87"/>
  <c r="CM169" i="87" s="1"/>
  <c r="CL168" i="87"/>
  <c r="CL167" i="87" s="1"/>
  <c r="CL160" i="87" s="1"/>
  <c r="CM133" i="87"/>
  <c r="DH62" i="100"/>
  <c r="DH63" i="100"/>
  <c r="DF117" i="87"/>
  <c r="DH100" i="115"/>
  <c r="DF86" i="87"/>
  <c r="DF88" i="87" s="1"/>
  <c r="DF89" i="87" s="1"/>
  <c r="C117" i="97"/>
  <c r="DH127" i="87"/>
  <c r="DH166" i="87"/>
  <c r="DG85" i="87" l="1"/>
  <c r="DG115" i="87"/>
  <c r="DG116" i="87" s="1"/>
  <c r="DG163" i="87"/>
  <c r="DG84" i="87" s="1"/>
  <c r="DF132" i="87"/>
  <c r="DF134" i="87" s="1"/>
  <c r="DF91" i="87"/>
  <c r="DF125" i="87"/>
  <c r="DF130" i="87" s="1"/>
  <c r="CN137" i="87"/>
  <c r="CN169" i="87" s="1"/>
  <c r="CM168" i="87"/>
  <c r="CM167" i="87" s="1"/>
  <c r="CM160" i="87" s="1"/>
  <c r="CN133" i="87"/>
  <c r="DH60" i="100"/>
  <c r="DH65" i="100" s="1"/>
  <c r="DH97" i="100" s="1"/>
  <c r="DH98" i="100" s="1"/>
  <c r="DH50" i="87"/>
  <c r="DH164" i="87"/>
  <c r="E117" i="97"/>
  <c r="DI56" i="100"/>
  <c r="DI58" i="100" s="1"/>
  <c r="DI45" i="87"/>
  <c r="DG161" i="87" l="1"/>
  <c r="DG117" i="87"/>
  <c r="DG86" i="87"/>
  <c r="DG88" i="87" s="1"/>
  <c r="DI63" i="87"/>
  <c r="DI95" i="115"/>
  <c r="DI97" i="115" s="1"/>
  <c r="DI98" i="115" s="1"/>
  <c r="F117" i="97"/>
  <c r="DI61" i="100"/>
  <c r="DH51" i="87"/>
  <c r="DH52" i="87"/>
  <c r="DH100" i="100"/>
  <c r="DI43" i="87"/>
  <c r="DI129" i="87"/>
  <c r="DI113" i="87"/>
  <c r="CN168" i="87"/>
  <c r="CN167" i="87" s="1"/>
  <c r="CN160" i="87" s="1"/>
  <c r="CO137" i="87"/>
  <c r="CO169" i="87" s="1"/>
  <c r="CO133" i="87"/>
  <c r="DG132" i="87" l="1"/>
  <c r="DG134" i="87" s="1"/>
  <c r="DG125" i="87"/>
  <c r="DG130" i="87" s="1"/>
  <c r="DG89" i="87"/>
  <c r="DH49" i="87"/>
  <c r="DH54" i="87" s="1"/>
  <c r="C118" i="97"/>
  <c r="DI127" i="87"/>
  <c r="DI166" i="87"/>
  <c r="DF139" i="87"/>
  <c r="DI114" i="87"/>
  <c r="CO168" i="87"/>
  <c r="CO167" i="87" s="1"/>
  <c r="CO160" i="87" s="1"/>
  <c r="CP137" i="87"/>
  <c r="CP169" i="87" s="1"/>
  <c r="CP133" i="87"/>
  <c r="DI100" i="115"/>
  <c r="DI128" i="87"/>
  <c r="DI47" i="87"/>
  <c r="DI62" i="100"/>
  <c r="DI63" i="100"/>
  <c r="DG91" i="87" l="1"/>
  <c r="DH163" i="87"/>
  <c r="DH84" i="87" s="1"/>
  <c r="DH115" i="87"/>
  <c r="DH116" i="87" s="1"/>
  <c r="DH85" i="87"/>
  <c r="DG139" i="87"/>
  <c r="DI60" i="100"/>
  <c r="DI65" i="100" s="1"/>
  <c r="DI97" i="100" s="1"/>
  <c r="DI98" i="100" s="1"/>
  <c r="DI100" i="100" s="1"/>
  <c r="CP168" i="87"/>
  <c r="CP167" i="87" s="1"/>
  <c r="CP160" i="87" s="1"/>
  <c r="CQ137" i="87"/>
  <c r="CQ169" i="87" s="1"/>
  <c r="CQ133" i="87"/>
  <c r="DI164" i="87"/>
  <c r="DI50" i="87"/>
  <c r="DJ45" i="87"/>
  <c r="DJ56" i="100"/>
  <c r="DJ58" i="100" s="1"/>
  <c r="E118" i="97"/>
  <c r="DH117" i="87" l="1"/>
  <c r="DH161" i="87"/>
  <c r="DJ95" i="115"/>
  <c r="DJ97" i="115" s="1"/>
  <c r="DJ98" i="115" s="1"/>
  <c r="DJ63" i="87"/>
  <c r="F118" i="97"/>
  <c r="DJ43" i="87"/>
  <c r="DJ129" i="87"/>
  <c r="DJ113" i="87"/>
  <c r="CQ168" i="87"/>
  <c r="CQ167" i="87" s="1"/>
  <c r="CQ160" i="87" s="1"/>
  <c r="CR137" i="87"/>
  <c r="CR169" i="87" s="1"/>
  <c r="CR133" i="87"/>
  <c r="DJ61" i="100"/>
  <c r="DI51" i="87"/>
  <c r="DI52" i="87"/>
  <c r="DH86" i="87"/>
  <c r="DH88" i="87" s="1"/>
  <c r="DH89" i="87" s="1"/>
  <c r="DH132" i="87" l="1"/>
  <c r="DH134" i="87" s="1"/>
  <c r="DH139" i="87" s="1"/>
  <c r="DH91" i="87"/>
  <c r="DH125" i="87"/>
  <c r="DH130" i="87" s="1"/>
  <c r="DI49" i="87"/>
  <c r="DI163" i="87" s="1"/>
  <c r="DJ62" i="100"/>
  <c r="DJ63" i="100"/>
  <c r="DJ114" i="87"/>
  <c r="DJ127" i="87"/>
  <c r="DJ166" i="87"/>
  <c r="CS137" i="87"/>
  <c r="CR168" i="87"/>
  <c r="CR167" i="87" s="1"/>
  <c r="CR160" i="87" s="1"/>
  <c r="DJ128" i="87"/>
  <c r="DJ47" i="87"/>
  <c r="C119" i="97"/>
  <c r="DJ100" i="115"/>
  <c r="CS169" i="87" l="1"/>
  <c r="DI115" i="87"/>
  <c r="DI116" i="87" s="1"/>
  <c r="DI85" i="87"/>
  <c r="DI54" i="87"/>
  <c r="DK45" i="87"/>
  <c r="E119" i="97"/>
  <c r="DK56" i="100"/>
  <c r="DK58" i="100" s="1"/>
  <c r="DJ50" i="87"/>
  <c r="DJ164" i="87"/>
  <c r="DI161" i="87"/>
  <c r="DI84" i="87"/>
  <c r="DJ60" i="100"/>
  <c r="DJ65" i="100" s="1"/>
  <c r="DJ97" i="100" s="1"/>
  <c r="DJ98" i="100" s="1"/>
  <c r="DI117" i="87" l="1"/>
  <c r="DJ100" i="100"/>
  <c r="DJ52" i="87"/>
  <c r="DJ51" i="87"/>
  <c r="DK61" i="100"/>
  <c r="DK95" i="115"/>
  <c r="DK97" i="115" s="1"/>
  <c r="DK98" i="115" s="1"/>
  <c r="DK63" i="87"/>
  <c r="F119" i="97"/>
  <c r="DI86" i="87"/>
  <c r="DI88" i="87" s="1"/>
  <c r="DI89" i="87" s="1"/>
  <c r="DK129" i="87"/>
  <c r="DK43" i="87"/>
  <c r="DK113" i="87"/>
  <c r="DK114" i="87" s="1"/>
  <c r="DI132" i="87" l="1"/>
  <c r="DI134" i="87" s="1"/>
  <c r="DI91" i="87"/>
  <c r="DI125" i="87"/>
  <c r="DI130" i="87" s="1"/>
  <c r="DJ49" i="87"/>
  <c r="DJ115" i="87" s="1"/>
  <c r="DK127" i="87"/>
  <c r="DK166" i="87"/>
  <c r="DK128" i="87"/>
  <c r="DK47" i="87"/>
  <c r="C120" i="97"/>
  <c r="DK100" i="115"/>
  <c r="DK62" i="100"/>
  <c r="DK63" i="100"/>
  <c r="DJ54" i="87" l="1"/>
  <c r="DJ85" i="87"/>
  <c r="DJ163" i="87"/>
  <c r="DJ161" i="87" s="1"/>
  <c r="DI139" i="87"/>
  <c r="DK50" i="87"/>
  <c r="DJ116" i="87"/>
  <c r="DK60" i="100"/>
  <c r="DK65" i="100" s="1"/>
  <c r="DK97" i="100" s="1"/>
  <c r="DK98" i="100" s="1"/>
  <c r="DK164" i="87"/>
  <c r="E120" i="97"/>
  <c r="DL45" i="87"/>
  <c r="DL56" i="100"/>
  <c r="DL58" i="100" s="1"/>
  <c r="DJ84" i="87" l="1"/>
  <c r="DJ86" i="87" s="1"/>
  <c r="DJ88" i="87" s="1"/>
  <c r="DJ89" i="87" s="1"/>
  <c r="DJ117" i="87"/>
  <c r="DK100" i="100"/>
  <c r="DL61" i="100"/>
  <c r="DL43" i="87"/>
  <c r="DL113" i="87"/>
  <c r="DL114" i="87" s="1"/>
  <c r="DL129" i="87"/>
  <c r="DK51" i="87"/>
  <c r="DK52" i="87"/>
  <c r="DL95" i="115"/>
  <c r="DL97" i="115" s="1"/>
  <c r="DL98" i="115" s="1"/>
  <c r="DL63" i="87"/>
  <c r="F120" i="97"/>
  <c r="DJ132" i="87" l="1"/>
  <c r="DJ134" i="87" s="1"/>
  <c r="DJ91" i="87"/>
  <c r="DJ125" i="87"/>
  <c r="DJ130" i="87" s="1"/>
  <c r="DK49" i="87"/>
  <c r="DK163" i="87" s="1"/>
  <c r="DL127" i="87"/>
  <c r="DL166" i="87"/>
  <c r="C121" i="97"/>
  <c r="DL62" i="100"/>
  <c r="DL63" i="100"/>
  <c r="DL100" i="115"/>
  <c r="DL128" i="87"/>
  <c r="DL47" i="87"/>
  <c r="DK54" i="87" l="1"/>
  <c r="DK85" i="87"/>
  <c r="DK115" i="87"/>
  <c r="DK116" i="87" s="1"/>
  <c r="DK161" i="87"/>
  <c r="DK84" i="87"/>
  <c r="DL60" i="100"/>
  <c r="DL65" i="100" s="1"/>
  <c r="DL97" i="100" s="1"/>
  <c r="DL98" i="100" s="1"/>
  <c r="DL164" i="87"/>
  <c r="DL50" i="87"/>
  <c r="DJ139" i="87"/>
  <c r="DM56" i="100"/>
  <c r="DM58" i="100" s="1"/>
  <c r="DM45" i="87"/>
  <c r="E121" i="97"/>
  <c r="DK86" i="87" l="1"/>
  <c r="DK88" i="87" s="1"/>
  <c r="DK117" i="87"/>
  <c r="DL51" i="87"/>
  <c r="DL52" i="87"/>
  <c r="DL100" i="100"/>
  <c r="DM95" i="115"/>
  <c r="DM97" i="115" s="1"/>
  <c r="DM98" i="115" s="1"/>
  <c r="DM63" i="87"/>
  <c r="F121" i="97"/>
  <c r="DM43" i="87"/>
  <c r="DM129" i="87"/>
  <c r="DM113" i="87"/>
  <c r="DM114" i="87" s="1"/>
  <c r="DM61" i="100"/>
  <c r="DK132" i="87" l="1"/>
  <c r="DK134" i="87" s="1"/>
  <c r="DK125" i="87"/>
  <c r="DK130" i="87" s="1"/>
  <c r="DK89" i="87"/>
  <c r="DL49" i="87"/>
  <c r="DL85" i="87" s="1"/>
  <c r="DM62" i="100"/>
  <c r="DM63" i="100"/>
  <c r="DM128" i="87"/>
  <c r="DM47" i="87"/>
  <c r="C122" i="97"/>
  <c r="DM127" i="87"/>
  <c r="DM166" i="87"/>
  <c r="DM100" i="115"/>
  <c r="DK139" i="87" l="1"/>
  <c r="DK91" i="87"/>
  <c r="DL115" i="87"/>
  <c r="DL116" i="87" s="1"/>
  <c r="DL117" i="87" s="1"/>
  <c r="DL54" i="87"/>
  <c r="DL163" i="87"/>
  <c r="DL161" i="87" s="1"/>
  <c r="DM50" i="87"/>
  <c r="DM164" i="87"/>
  <c r="E122" i="97"/>
  <c r="DN45" i="87"/>
  <c r="DN56" i="100"/>
  <c r="DN58" i="100" s="1"/>
  <c r="DM60" i="100"/>
  <c r="DM65" i="100" s="1"/>
  <c r="DM97" i="100" s="1"/>
  <c r="DM98" i="100" s="1"/>
  <c r="DL132" i="87" l="1"/>
  <c r="DL134" i="87" s="1"/>
  <c r="DL84" i="87"/>
  <c r="DL86" i="87" s="1"/>
  <c r="DL88" i="87" s="1"/>
  <c r="DL89" i="87" s="1"/>
  <c r="DL91" i="87" s="1"/>
  <c r="DM100" i="100"/>
  <c r="DM52" i="87"/>
  <c r="DM51" i="87"/>
  <c r="DN113" i="87"/>
  <c r="DN114" i="87" s="1"/>
  <c r="DN129" i="87"/>
  <c r="DN43" i="87"/>
  <c r="DN61" i="100"/>
  <c r="DN63" i="87"/>
  <c r="DN95" i="115"/>
  <c r="DN97" i="115" s="1"/>
  <c r="DN98" i="115" s="1"/>
  <c r="F122" i="97"/>
  <c r="DL125" i="87" l="1"/>
  <c r="DL130" i="87" s="1"/>
  <c r="DM49" i="87"/>
  <c r="DM115" i="87" s="1"/>
  <c r="DM116" i="87" s="1"/>
  <c r="DM117" i="87" s="1"/>
  <c r="DN128" i="87"/>
  <c r="DN47" i="87"/>
  <c r="C123" i="97"/>
  <c r="DN127" i="87"/>
  <c r="DN166" i="87"/>
  <c r="DL139" i="87"/>
  <c r="DN100" i="115"/>
  <c r="DN63" i="100"/>
  <c r="DN62" i="100"/>
  <c r="DM54" i="87" l="1"/>
  <c r="DM85" i="87"/>
  <c r="DM132" i="87"/>
  <c r="DM134" i="87" s="1"/>
  <c r="DM163" i="87"/>
  <c r="DM161" i="87" s="1"/>
  <c r="DN164" i="87"/>
  <c r="DN60" i="100"/>
  <c r="DN65" i="100" s="1"/>
  <c r="DN97" i="100" s="1"/>
  <c r="DN98" i="100" s="1"/>
  <c r="E123" i="97"/>
  <c r="DO56" i="100"/>
  <c r="DO58" i="100" s="1"/>
  <c r="DO45" i="87"/>
  <c r="DN50" i="87"/>
  <c r="DM84" i="87" l="1"/>
  <c r="DM86" i="87" s="1"/>
  <c r="DM88" i="87" s="1"/>
  <c r="DM89" i="87" s="1"/>
  <c r="DM91" i="87" s="1"/>
  <c r="DO43" i="87"/>
  <c r="DO113" i="87"/>
  <c r="DO114" i="87" s="1"/>
  <c r="DO129" i="87"/>
  <c r="DO95" i="115"/>
  <c r="DO97" i="115" s="1"/>
  <c r="DO98" i="115" s="1"/>
  <c r="DO63" i="87"/>
  <c r="F123" i="97"/>
  <c r="DN100" i="100"/>
  <c r="DN52" i="87"/>
  <c r="DN51" i="87"/>
  <c r="DO61" i="100"/>
  <c r="DM125" i="87" l="1"/>
  <c r="DM130" i="87" s="1"/>
  <c r="DN49" i="87"/>
  <c r="DN163" i="87" s="1"/>
  <c r="DO127" i="87"/>
  <c r="DO166" i="87"/>
  <c r="DM139" i="87"/>
  <c r="C124" i="97"/>
  <c r="DO100" i="115"/>
  <c r="DO62" i="100"/>
  <c r="DO63" i="100"/>
  <c r="DO128" i="87"/>
  <c r="DO47" i="87"/>
  <c r="DN54" i="87" l="1"/>
  <c r="DN85" i="87"/>
  <c r="DN115" i="87"/>
  <c r="DN116" i="87" s="1"/>
  <c r="DN117" i="87" s="1"/>
  <c r="DO50" i="87"/>
  <c r="DN161" i="87"/>
  <c r="DN84" i="87"/>
  <c r="DO60" i="100"/>
  <c r="DO65" i="100" s="1"/>
  <c r="DO97" i="100" s="1"/>
  <c r="DO98" i="100" s="1"/>
  <c r="DO164" i="87"/>
  <c r="E124" i="97"/>
  <c r="DP56" i="100"/>
  <c r="DP58" i="100" s="1"/>
  <c r="DP45" i="87"/>
  <c r="DN86" i="87" l="1"/>
  <c r="DN88" i="87" s="1"/>
  <c r="DN89" i="87" s="1"/>
  <c r="DN91" i="87" s="1"/>
  <c r="DN132" i="87"/>
  <c r="DN134" i="87" s="1"/>
  <c r="DP129" i="87"/>
  <c r="DP113" i="87"/>
  <c r="DP114" i="87" s="1"/>
  <c r="DP43" i="87"/>
  <c r="DP95" i="115"/>
  <c r="DP97" i="115" s="1"/>
  <c r="DP98" i="115" s="1"/>
  <c r="DP63" i="87"/>
  <c r="F124" i="97"/>
  <c r="DO100" i="100"/>
  <c r="DP61" i="100"/>
  <c r="DO52" i="87"/>
  <c r="DO51" i="87"/>
  <c r="DN125" i="87" l="1"/>
  <c r="DN130" i="87" s="1"/>
  <c r="DO49" i="87"/>
  <c r="DO163" i="87" s="1"/>
  <c r="DN139" i="87"/>
  <c r="DP127" i="87"/>
  <c r="DP166" i="87"/>
  <c r="DP100" i="115"/>
  <c r="C125" i="97"/>
  <c r="DP62" i="100"/>
  <c r="DP63" i="100"/>
  <c r="DP128" i="87"/>
  <c r="DP47" i="87"/>
  <c r="DO115" i="87" l="1"/>
  <c r="DO116" i="87" s="1"/>
  <c r="DO117" i="87" s="1"/>
  <c r="DO132" i="87" s="1"/>
  <c r="DO134" i="87" s="1"/>
  <c r="DO85" i="87"/>
  <c r="DO54" i="87"/>
  <c r="K7" i="97"/>
  <c r="K8" i="97"/>
  <c r="K9" i="97"/>
  <c r="K10" i="97"/>
  <c r="K11" i="97"/>
  <c r="K12" i="97"/>
  <c r="K13" i="97"/>
  <c r="K14" i="97"/>
  <c r="K15" i="97"/>
  <c r="K16" i="97"/>
  <c r="DO161" i="87"/>
  <c r="DO84" i="87"/>
  <c r="DQ45" i="87"/>
  <c r="DQ56" i="100"/>
  <c r="DQ58" i="100" s="1"/>
  <c r="E125" i="97"/>
  <c r="DP50" i="87"/>
  <c r="DP164" i="87"/>
  <c r="DP60" i="100"/>
  <c r="DP65" i="100" s="1"/>
  <c r="DP97" i="100" s="1"/>
  <c r="DP98" i="100" s="1"/>
  <c r="DO86" i="87" l="1"/>
  <c r="DO88" i="87" s="1"/>
  <c r="DO89" i="87" s="1"/>
  <c r="DO91" i="87" s="1"/>
  <c r="L7" i="97"/>
  <c r="L8" i="97"/>
  <c r="L9" i="97"/>
  <c r="L10" i="97"/>
  <c r="L11" i="97"/>
  <c r="L12" i="97"/>
  <c r="L13" i="97"/>
  <c r="L14" i="97"/>
  <c r="L15" i="97"/>
  <c r="L16" i="97"/>
  <c r="DQ43" i="87"/>
  <c r="DQ113" i="87"/>
  <c r="DQ129" i="87"/>
  <c r="DQ95" i="115"/>
  <c r="DQ97" i="115" s="1"/>
  <c r="DQ98" i="115" s="1"/>
  <c r="DQ63" i="87"/>
  <c r="F125" i="97"/>
  <c r="DP100" i="100"/>
  <c r="DQ61" i="100"/>
  <c r="DP52" i="87"/>
  <c r="DP51" i="87"/>
  <c r="DQ136" i="87" l="1"/>
  <c r="B136" i="87"/>
  <c r="C136" i="87"/>
  <c r="D136" i="87"/>
  <c r="D153" i="87" s="1"/>
  <c r="D152" i="87" s="1"/>
  <c r="D151" i="87" s="1"/>
  <c r="D150" i="87" s="1"/>
  <c r="E136" i="87"/>
  <c r="F136" i="87"/>
  <c r="F153" i="87" s="1"/>
  <c r="F152" i="87" s="1"/>
  <c r="F151" i="87" s="1"/>
  <c r="F150" i="87" s="1"/>
  <c r="G136" i="87"/>
  <c r="G153" i="87" s="1"/>
  <c r="G152" i="87" s="1"/>
  <c r="G151" i="87" s="1"/>
  <c r="G150" i="87" s="1"/>
  <c r="H136" i="87"/>
  <c r="H153" i="87" s="1"/>
  <c r="H152" i="87" s="1"/>
  <c r="H151" i="87" s="1"/>
  <c r="H150" i="87" s="1"/>
  <c r="I136" i="87"/>
  <c r="I153" i="87" s="1"/>
  <c r="I152" i="87" s="1"/>
  <c r="I151" i="87" s="1"/>
  <c r="I150" i="87" s="1"/>
  <c r="J136" i="87"/>
  <c r="J153" i="87" s="1"/>
  <c r="J152" i="87" s="1"/>
  <c r="J151" i="87" s="1"/>
  <c r="J150" i="87" s="1"/>
  <c r="K136" i="87"/>
  <c r="K153" i="87" s="1"/>
  <c r="K152" i="87" s="1"/>
  <c r="K151" i="87" s="1"/>
  <c r="K150" i="87" s="1"/>
  <c r="L136" i="87"/>
  <c r="L153" i="87" s="1"/>
  <c r="L152" i="87" s="1"/>
  <c r="L151" i="87" s="1"/>
  <c r="L150" i="87" s="1"/>
  <c r="M136" i="87"/>
  <c r="N136" i="87"/>
  <c r="N153" i="87" s="1"/>
  <c r="N152" i="87" s="1"/>
  <c r="N151" i="87" s="1"/>
  <c r="N150" i="87" s="1"/>
  <c r="O136" i="87"/>
  <c r="O153" i="87" s="1"/>
  <c r="O152" i="87" s="1"/>
  <c r="O151" i="87" s="1"/>
  <c r="O150" i="87" s="1"/>
  <c r="P136" i="87"/>
  <c r="P153" i="87" s="1"/>
  <c r="P152" i="87" s="1"/>
  <c r="P151" i="87" s="1"/>
  <c r="P150" i="87" s="1"/>
  <c r="Q136" i="87"/>
  <c r="Q153" i="87" s="1"/>
  <c r="Q152" i="87" s="1"/>
  <c r="Q151" i="87" s="1"/>
  <c r="Q150" i="87" s="1"/>
  <c r="R136" i="87"/>
  <c r="R153" i="87" s="1"/>
  <c r="R152" i="87" s="1"/>
  <c r="R151" i="87" s="1"/>
  <c r="R150" i="87" s="1"/>
  <c r="S136" i="87"/>
  <c r="S153" i="87" s="1"/>
  <c r="S152" i="87" s="1"/>
  <c r="S151" i="87" s="1"/>
  <c r="S150" i="87" s="1"/>
  <c r="T136" i="87"/>
  <c r="T153" i="87" s="1"/>
  <c r="T152" i="87" s="1"/>
  <c r="T151" i="87" s="1"/>
  <c r="T150" i="87" s="1"/>
  <c r="U136" i="87"/>
  <c r="U153" i="87" s="1"/>
  <c r="U152" i="87" s="1"/>
  <c r="U151" i="87" s="1"/>
  <c r="U150" i="87" s="1"/>
  <c r="V136" i="87"/>
  <c r="V153" i="87" s="1"/>
  <c r="V152" i="87" s="1"/>
  <c r="V151" i="87" s="1"/>
  <c r="V150" i="87" s="1"/>
  <c r="W136" i="87"/>
  <c r="W153" i="87" s="1"/>
  <c r="W152" i="87" s="1"/>
  <c r="W151" i="87" s="1"/>
  <c r="W150" i="87" s="1"/>
  <c r="X136" i="87"/>
  <c r="X153" i="87" s="1"/>
  <c r="X152" i="87" s="1"/>
  <c r="X151" i="87" s="1"/>
  <c r="X150" i="87" s="1"/>
  <c r="Y136" i="87"/>
  <c r="Z136" i="87"/>
  <c r="Z153" i="87" s="1"/>
  <c r="Z152" i="87" s="1"/>
  <c r="Z151" i="87" s="1"/>
  <c r="Z150" i="87" s="1"/>
  <c r="AA136" i="87"/>
  <c r="AA153" i="87" s="1"/>
  <c r="AA152" i="87" s="1"/>
  <c r="AA151" i="87" s="1"/>
  <c r="AA150" i="87" s="1"/>
  <c r="AB136" i="87"/>
  <c r="AB153" i="87" s="1"/>
  <c r="AB152" i="87" s="1"/>
  <c r="AB151" i="87" s="1"/>
  <c r="AB150" i="87" s="1"/>
  <c r="AC136" i="87"/>
  <c r="AC153" i="87" s="1"/>
  <c r="AC152" i="87" s="1"/>
  <c r="AC151" i="87" s="1"/>
  <c r="AC150" i="87" s="1"/>
  <c r="AD136" i="87"/>
  <c r="AD153" i="87" s="1"/>
  <c r="AD152" i="87" s="1"/>
  <c r="AD151" i="87" s="1"/>
  <c r="AD150" i="87" s="1"/>
  <c r="AE136" i="87"/>
  <c r="AE153" i="87" s="1"/>
  <c r="AE152" i="87" s="1"/>
  <c r="AE151" i="87" s="1"/>
  <c r="AE150" i="87" s="1"/>
  <c r="AF136" i="87"/>
  <c r="AF153" i="87" s="1"/>
  <c r="AF152" i="87" s="1"/>
  <c r="AF151" i="87" s="1"/>
  <c r="AF150" i="87" s="1"/>
  <c r="AG136" i="87"/>
  <c r="AG153" i="87" s="1"/>
  <c r="AG152" i="87" s="1"/>
  <c r="AG151" i="87" s="1"/>
  <c r="AG150" i="87" s="1"/>
  <c r="AH136" i="87"/>
  <c r="AH153" i="87" s="1"/>
  <c r="AH152" i="87" s="1"/>
  <c r="AH151" i="87" s="1"/>
  <c r="AH150" i="87" s="1"/>
  <c r="AI136" i="87"/>
  <c r="AI153" i="87" s="1"/>
  <c r="AI152" i="87" s="1"/>
  <c r="AI151" i="87" s="1"/>
  <c r="AI150" i="87" s="1"/>
  <c r="AJ136" i="87"/>
  <c r="AJ153" i="87" s="1"/>
  <c r="AJ152" i="87" s="1"/>
  <c r="AJ151" i="87" s="1"/>
  <c r="AJ150" i="87" s="1"/>
  <c r="AK136" i="87"/>
  <c r="AL136" i="87"/>
  <c r="AL153" i="87" s="1"/>
  <c r="AL152" i="87" s="1"/>
  <c r="AL151" i="87" s="1"/>
  <c r="AL150" i="87" s="1"/>
  <c r="AM136" i="87"/>
  <c r="AM153" i="87" s="1"/>
  <c r="AM152" i="87" s="1"/>
  <c r="AM151" i="87" s="1"/>
  <c r="AM150" i="87" s="1"/>
  <c r="AN136" i="87"/>
  <c r="AN153" i="87" s="1"/>
  <c r="AN152" i="87" s="1"/>
  <c r="AN151" i="87" s="1"/>
  <c r="AN150" i="87" s="1"/>
  <c r="AO136" i="87"/>
  <c r="AO153" i="87" s="1"/>
  <c r="AO152" i="87" s="1"/>
  <c r="AO151" i="87" s="1"/>
  <c r="AO150" i="87" s="1"/>
  <c r="AP136" i="87"/>
  <c r="AP153" i="87" s="1"/>
  <c r="AP152" i="87" s="1"/>
  <c r="AP151" i="87" s="1"/>
  <c r="AP150" i="87" s="1"/>
  <c r="AQ136" i="87"/>
  <c r="AQ153" i="87" s="1"/>
  <c r="AQ152" i="87" s="1"/>
  <c r="AQ151" i="87" s="1"/>
  <c r="AQ150" i="87" s="1"/>
  <c r="AR136" i="87"/>
  <c r="AR153" i="87" s="1"/>
  <c r="AR152" i="87" s="1"/>
  <c r="AR151" i="87" s="1"/>
  <c r="AR150" i="87" s="1"/>
  <c r="AS136" i="87"/>
  <c r="AS153" i="87" s="1"/>
  <c r="AS152" i="87" s="1"/>
  <c r="AS151" i="87" s="1"/>
  <c r="AS150" i="87" s="1"/>
  <c r="AT136" i="87"/>
  <c r="AT153" i="87" s="1"/>
  <c r="AT152" i="87" s="1"/>
  <c r="AT151" i="87" s="1"/>
  <c r="AT150" i="87" s="1"/>
  <c r="AU136" i="87"/>
  <c r="AU153" i="87" s="1"/>
  <c r="AU152" i="87" s="1"/>
  <c r="AU151" i="87" s="1"/>
  <c r="AU150" i="87" s="1"/>
  <c r="AV136" i="87"/>
  <c r="AV153" i="87" s="1"/>
  <c r="AV152" i="87" s="1"/>
  <c r="AV151" i="87" s="1"/>
  <c r="AV150" i="87" s="1"/>
  <c r="AW136" i="87"/>
  <c r="AX136" i="87"/>
  <c r="AX153" i="87" s="1"/>
  <c r="AX152" i="87" s="1"/>
  <c r="AX151" i="87" s="1"/>
  <c r="AX150" i="87" s="1"/>
  <c r="AY136" i="87"/>
  <c r="AY153" i="87" s="1"/>
  <c r="AY152" i="87" s="1"/>
  <c r="AY151" i="87" s="1"/>
  <c r="AY150" i="87" s="1"/>
  <c r="AZ136" i="87"/>
  <c r="AZ153" i="87" s="1"/>
  <c r="AZ152" i="87" s="1"/>
  <c r="AZ151" i="87" s="1"/>
  <c r="AZ150" i="87" s="1"/>
  <c r="BA136" i="87"/>
  <c r="BB136" i="87"/>
  <c r="BB153" i="87" s="1"/>
  <c r="BB152" i="87" s="1"/>
  <c r="BB151" i="87" s="1"/>
  <c r="BB150" i="87" s="1"/>
  <c r="BC136" i="87"/>
  <c r="BC153" i="87" s="1"/>
  <c r="BC152" i="87" s="1"/>
  <c r="BC151" i="87" s="1"/>
  <c r="BC150" i="87" s="1"/>
  <c r="BD136" i="87"/>
  <c r="BD153" i="87" s="1"/>
  <c r="BD152" i="87" s="1"/>
  <c r="BD151" i="87" s="1"/>
  <c r="BD150" i="87" s="1"/>
  <c r="BE136" i="87"/>
  <c r="BE153" i="87" s="1"/>
  <c r="BE152" i="87" s="1"/>
  <c r="BE151" i="87" s="1"/>
  <c r="BE150" i="87" s="1"/>
  <c r="BF136" i="87"/>
  <c r="BF153" i="87" s="1"/>
  <c r="BF152" i="87" s="1"/>
  <c r="BF151" i="87" s="1"/>
  <c r="BF150" i="87" s="1"/>
  <c r="BG136" i="87"/>
  <c r="BG153" i="87" s="1"/>
  <c r="BG152" i="87" s="1"/>
  <c r="BG151" i="87" s="1"/>
  <c r="BG150" i="87" s="1"/>
  <c r="BH136" i="87"/>
  <c r="BH153" i="87" s="1"/>
  <c r="BH152" i="87" s="1"/>
  <c r="BH151" i="87" s="1"/>
  <c r="BH150" i="87" s="1"/>
  <c r="BI136" i="87"/>
  <c r="BJ136" i="87"/>
  <c r="BJ153" i="87" s="1"/>
  <c r="BJ152" i="87" s="1"/>
  <c r="BJ151" i="87" s="1"/>
  <c r="BJ150" i="87" s="1"/>
  <c r="BK136" i="87"/>
  <c r="BK153" i="87" s="1"/>
  <c r="BK152" i="87" s="1"/>
  <c r="BK151" i="87" s="1"/>
  <c r="BK150" i="87" s="1"/>
  <c r="BL136" i="87"/>
  <c r="BL153" i="87" s="1"/>
  <c r="BL152" i="87" s="1"/>
  <c r="BL151" i="87" s="1"/>
  <c r="BL150" i="87" s="1"/>
  <c r="BM136" i="87"/>
  <c r="BM153" i="87" s="1"/>
  <c r="BM152" i="87" s="1"/>
  <c r="BM151" i="87" s="1"/>
  <c r="BM150" i="87" s="1"/>
  <c r="BN136" i="87"/>
  <c r="BN153" i="87" s="1"/>
  <c r="BN152" i="87" s="1"/>
  <c r="BN151" i="87" s="1"/>
  <c r="BN150" i="87" s="1"/>
  <c r="BO136" i="87"/>
  <c r="BO153" i="87" s="1"/>
  <c r="BO152" i="87" s="1"/>
  <c r="BO151" i="87" s="1"/>
  <c r="BO150" i="87" s="1"/>
  <c r="BP136" i="87"/>
  <c r="BP153" i="87" s="1"/>
  <c r="BP152" i="87" s="1"/>
  <c r="BP151" i="87" s="1"/>
  <c r="BP150" i="87" s="1"/>
  <c r="BQ136" i="87"/>
  <c r="BQ153" i="87" s="1"/>
  <c r="BQ152" i="87" s="1"/>
  <c r="BQ151" i="87" s="1"/>
  <c r="BQ150" i="87" s="1"/>
  <c r="BR136" i="87"/>
  <c r="BR153" i="87" s="1"/>
  <c r="BR152" i="87" s="1"/>
  <c r="BR151" i="87" s="1"/>
  <c r="BR150" i="87" s="1"/>
  <c r="BS136" i="87"/>
  <c r="BS153" i="87" s="1"/>
  <c r="BS152" i="87" s="1"/>
  <c r="BS151" i="87" s="1"/>
  <c r="BS150" i="87" s="1"/>
  <c r="BT136" i="87"/>
  <c r="BT153" i="87" s="1"/>
  <c r="BT152" i="87" s="1"/>
  <c r="BT151" i="87" s="1"/>
  <c r="BT150" i="87" s="1"/>
  <c r="BU136" i="87"/>
  <c r="BV136" i="87"/>
  <c r="BV153" i="87" s="1"/>
  <c r="BV152" i="87" s="1"/>
  <c r="BV151" i="87" s="1"/>
  <c r="BV150" i="87" s="1"/>
  <c r="BW136" i="87"/>
  <c r="BW153" i="87" s="1"/>
  <c r="BW152" i="87" s="1"/>
  <c r="BW151" i="87" s="1"/>
  <c r="BW150" i="87" s="1"/>
  <c r="BX136" i="87"/>
  <c r="BX153" i="87" s="1"/>
  <c r="BX152" i="87" s="1"/>
  <c r="BX151" i="87" s="1"/>
  <c r="BX150" i="87" s="1"/>
  <c r="BY136" i="87"/>
  <c r="BY153" i="87" s="1"/>
  <c r="BY152" i="87" s="1"/>
  <c r="BY151" i="87" s="1"/>
  <c r="BY150" i="87" s="1"/>
  <c r="BZ136" i="87"/>
  <c r="BZ153" i="87" s="1"/>
  <c r="BZ152" i="87" s="1"/>
  <c r="BZ151" i="87" s="1"/>
  <c r="BZ150" i="87" s="1"/>
  <c r="CA136" i="87"/>
  <c r="CA153" i="87" s="1"/>
  <c r="CA152" i="87" s="1"/>
  <c r="CA151" i="87" s="1"/>
  <c r="CA150" i="87" s="1"/>
  <c r="CB136" i="87"/>
  <c r="CB153" i="87" s="1"/>
  <c r="CB152" i="87" s="1"/>
  <c r="CB151" i="87" s="1"/>
  <c r="CB150" i="87" s="1"/>
  <c r="CC136" i="87"/>
  <c r="CC153" i="87" s="1"/>
  <c r="CC152" i="87" s="1"/>
  <c r="CC151" i="87" s="1"/>
  <c r="CC150" i="87" s="1"/>
  <c r="CD136" i="87"/>
  <c r="CD153" i="87" s="1"/>
  <c r="CD152" i="87" s="1"/>
  <c r="CD151" i="87" s="1"/>
  <c r="CD150" i="87" s="1"/>
  <c r="CE136" i="87"/>
  <c r="CE153" i="87" s="1"/>
  <c r="CE152" i="87" s="1"/>
  <c r="CE151" i="87" s="1"/>
  <c r="CE150" i="87" s="1"/>
  <c r="CF136" i="87"/>
  <c r="CF153" i="87" s="1"/>
  <c r="CF152" i="87" s="1"/>
  <c r="CF151" i="87" s="1"/>
  <c r="CF150" i="87" s="1"/>
  <c r="CG136" i="87"/>
  <c r="CH136" i="87"/>
  <c r="CH153" i="87" s="1"/>
  <c r="CH152" i="87" s="1"/>
  <c r="CH151" i="87" s="1"/>
  <c r="CH150" i="87" s="1"/>
  <c r="CI136" i="87"/>
  <c r="CI153" i="87" s="1"/>
  <c r="CI152" i="87" s="1"/>
  <c r="CI151" i="87" s="1"/>
  <c r="CI150" i="87" s="1"/>
  <c r="CJ136" i="87"/>
  <c r="CJ153" i="87" s="1"/>
  <c r="CJ152" i="87" s="1"/>
  <c r="CJ151" i="87" s="1"/>
  <c r="CJ150" i="87" s="1"/>
  <c r="CK136" i="87"/>
  <c r="CK153" i="87" s="1"/>
  <c r="CK152" i="87" s="1"/>
  <c r="CK151" i="87" s="1"/>
  <c r="CK150" i="87" s="1"/>
  <c r="CL136" i="87"/>
  <c r="CL153" i="87" s="1"/>
  <c r="CL152" i="87" s="1"/>
  <c r="CL151" i="87" s="1"/>
  <c r="CL150" i="87" s="1"/>
  <c r="CM136" i="87"/>
  <c r="CM153" i="87" s="1"/>
  <c r="CM152" i="87" s="1"/>
  <c r="CM151" i="87" s="1"/>
  <c r="CM150" i="87" s="1"/>
  <c r="CN136" i="87"/>
  <c r="CN153" i="87" s="1"/>
  <c r="CN152" i="87" s="1"/>
  <c r="CN151" i="87" s="1"/>
  <c r="CN150" i="87" s="1"/>
  <c r="CO136" i="87"/>
  <c r="CO153" i="87" s="1"/>
  <c r="CO152" i="87" s="1"/>
  <c r="CO151" i="87" s="1"/>
  <c r="CO150" i="87" s="1"/>
  <c r="CP136" i="87"/>
  <c r="CP153" i="87" s="1"/>
  <c r="CP152" i="87" s="1"/>
  <c r="CP151" i="87" s="1"/>
  <c r="CP150" i="87" s="1"/>
  <c r="CQ136" i="87"/>
  <c r="CQ153" i="87" s="1"/>
  <c r="CQ152" i="87" s="1"/>
  <c r="CQ151" i="87" s="1"/>
  <c r="CQ150" i="87" s="1"/>
  <c r="CR136" i="87"/>
  <c r="CR153" i="87" s="1"/>
  <c r="CR152" i="87" s="1"/>
  <c r="CS136" i="87"/>
  <c r="CT136" i="87"/>
  <c r="CT153" i="87" s="1"/>
  <c r="CU136" i="87"/>
  <c r="CV136" i="87"/>
  <c r="CV153" i="87" s="1"/>
  <c r="CW136" i="87"/>
  <c r="CW153" i="87" s="1"/>
  <c r="CX136" i="87"/>
  <c r="CX153" i="87" s="1"/>
  <c r="CY136" i="87"/>
  <c r="CY153" i="87" s="1"/>
  <c r="CZ136" i="87"/>
  <c r="CZ153" i="87" s="1"/>
  <c r="DA136" i="87"/>
  <c r="DA153" i="87" s="1"/>
  <c r="DB136" i="87"/>
  <c r="DB153" i="87" s="1"/>
  <c r="DC136" i="87"/>
  <c r="DC153" i="87" s="1"/>
  <c r="DD136" i="87"/>
  <c r="DD153" i="87" s="1"/>
  <c r="DE136" i="87"/>
  <c r="DF136" i="87"/>
  <c r="DF153" i="87" s="1"/>
  <c r="DG136" i="87"/>
  <c r="DG153" i="87" s="1"/>
  <c r="DH136" i="87"/>
  <c r="DH153" i="87" s="1"/>
  <c r="DI136" i="87"/>
  <c r="DI153" i="87" s="1"/>
  <c r="DJ136" i="87"/>
  <c r="DJ153" i="87" s="1"/>
  <c r="DK136" i="87"/>
  <c r="DK153" i="87" s="1"/>
  <c r="DP136" i="87"/>
  <c r="DP153" i="87" s="1"/>
  <c r="DM136" i="87"/>
  <c r="DM153" i="87" s="1"/>
  <c r="DN136" i="87"/>
  <c r="DN153" i="87" s="1"/>
  <c r="DL136" i="87"/>
  <c r="DL153" i="87" s="1"/>
  <c r="DO136" i="87"/>
  <c r="DO153" i="87" s="1"/>
  <c r="DO125" i="87"/>
  <c r="DO130" i="87" s="1"/>
  <c r="DQ153" i="87"/>
  <c r="C153" i="87"/>
  <c r="C152" i="87" s="1"/>
  <c r="C151" i="87" s="1"/>
  <c r="C150" i="87" s="1"/>
  <c r="B153" i="87"/>
  <c r="B152" i="87" s="1"/>
  <c r="B151" i="87" s="1"/>
  <c r="B150" i="87" s="1"/>
  <c r="E153" i="87"/>
  <c r="E152" i="87" s="1"/>
  <c r="E151" i="87" s="1"/>
  <c r="E150" i="87" s="1"/>
  <c r="M153" i="87"/>
  <c r="Y153" i="87"/>
  <c r="AK153" i="87"/>
  <c r="AW153" i="87"/>
  <c r="BA153" i="87"/>
  <c r="BA152" i="87" s="1"/>
  <c r="BA151" i="87" s="1"/>
  <c r="BA150" i="87" s="1"/>
  <c r="BI153" i="87"/>
  <c r="BU153" i="87"/>
  <c r="CG153" i="87"/>
  <c r="CS153" i="87"/>
  <c r="CU153" i="87"/>
  <c r="DE153" i="87"/>
  <c r="DA61" i="87"/>
  <c r="DA65" i="87" s="1"/>
  <c r="L61" i="87"/>
  <c r="L65" i="87" s="1"/>
  <c r="CL61" i="87"/>
  <c r="CL65" i="87" s="1"/>
  <c r="DC61" i="87"/>
  <c r="DC65" i="87" s="1"/>
  <c r="AT61" i="87"/>
  <c r="AT65" i="87" s="1"/>
  <c r="AQ61" i="87"/>
  <c r="AQ65" i="87" s="1"/>
  <c r="CT61" i="87"/>
  <c r="CT65" i="87" s="1"/>
  <c r="DM61" i="87"/>
  <c r="DM65" i="87" s="1"/>
  <c r="CN61" i="87"/>
  <c r="CN65" i="87" s="1"/>
  <c r="BB61" i="87"/>
  <c r="BB65" i="87" s="1"/>
  <c r="CK61" i="87"/>
  <c r="CK65" i="87" s="1"/>
  <c r="BU61" i="87"/>
  <c r="BU65" i="87" s="1"/>
  <c r="BK61" i="87"/>
  <c r="BK65" i="87" s="1"/>
  <c r="BG61" i="87"/>
  <c r="BG65" i="87" s="1"/>
  <c r="CA61" i="87"/>
  <c r="CA65" i="87" s="1"/>
  <c r="AM61" i="87"/>
  <c r="AM65" i="87" s="1"/>
  <c r="E61" i="87"/>
  <c r="E65" i="87" s="1"/>
  <c r="D61" i="87"/>
  <c r="D65" i="87" s="1"/>
  <c r="CE61" i="87"/>
  <c r="CE65" i="87" s="1"/>
  <c r="DP61" i="87"/>
  <c r="AA61" i="87"/>
  <c r="AA65" i="87" s="1"/>
  <c r="CC61" i="87"/>
  <c r="CC65" i="87" s="1"/>
  <c r="CV61" i="87"/>
  <c r="CV65" i="87" s="1"/>
  <c r="BN61" i="87"/>
  <c r="BN65" i="87" s="1"/>
  <c r="C61" i="87"/>
  <c r="C65" i="87" s="1"/>
  <c r="R61" i="87"/>
  <c r="R65" i="87" s="1"/>
  <c r="DI61" i="87"/>
  <c r="DI65" i="87" s="1"/>
  <c r="CU61" i="87"/>
  <c r="CU65" i="87" s="1"/>
  <c r="BY61" i="87"/>
  <c r="BY65" i="87" s="1"/>
  <c r="BV61" i="87"/>
  <c r="BV65" i="87" s="1"/>
  <c r="BF61" i="87"/>
  <c r="BF65" i="87" s="1"/>
  <c r="BP61" i="87"/>
  <c r="BP65" i="87" s="1"/>
  <c r="CP61" i="87"/>
  <c r="CP65" i="87" s="1"/>
  <c r="V61" i="87"/>
  <c r="V65" i="87" s="1"/>
  <c r="CW61" i="87"/>
  <c r="CW65" i="87" s="1"/>
  <c r="DD61" i="87"/>
  <c r="DD65" i="87" s="1"/>
  <c r="AJ61" i="87"/>
  <c r="AJ65" i="87" s="1"/>
  <c r="Q61" i="87"/>
  <c r="Q65" i="87" s="1"/>
  <c r="BI61" i="87"/>
  <c r="BI65" i="87" s="1"/>
  <c r="AY61" i="87"/>
  <c r="AY65" i="87" s="1"/>
  <c r="BX61" i="87"/>
  <c r="BX65" i="87" s="1"/>
  <c r="DH61" i="87"/>
  <c r="DH65" i="87" s="1"/>
  <c r="CQ61" i="87"/>
  <c r="CQ65" i="87" s="1"/>
  <c r="AC61" i="87"/>
  <c r="AC65" i="87" s="1"/>
  <c r="H61" i="87"/>
  <c r="H65" i="87" s="1"/>
  <c r="AI61" i="87"/>
  <c r="AI65" i="87" s="1"/>
  <c r="X61" i="87"/>
  <c r="X65" i="87" s="1"/>
  <c r="AX61" i="87"/>
  <c r="AX65" i="87" s="1"/>
  <c r="BQ61" i="87"/>
  <c r="BQ65" i="87" s="1"/>
  <c r="CF61" i="87"/>
  <c r="CF65" i="87" s="1"/>
  <c r="BC61" i="87"/>
  <c r="BC65" i="87" s="1"/>
  <c r="AE61" i="87"/>
  <c r="AE65" i="87" s="1"/>
  <c r="AB61" i="87"/>
  <c r="AB65" i="87" s="1"/>
  <c r="CY61" i="87"/>
  <c r="CY65" i="87" s="1"/>
  <c r="CO61" i="87"/>
  <c r="CO65" i="87" s="1"/>
  <c r="N61" i="87"/>
  <c r="N65" i="87" s="1"/>
  <c r="BS61" i="87"/>
  <c r="BS65" i="87" s="1"/>
  <c r="CM61" i="87"/>
  <c r="CM65" i="87" s="1"/>
  <c r="BH61" i="87"/>
  <c r="BH65" i="87" s="1"/>
  <c r="BR61" i="87"/>
  <c r="BR65" i="87" s="1"/>
  <c r="DN61" i="87"/>
  <c r="DN65" i="87" s="1"/>
  <c r="W61" i="87"/>
  <c r="W65" i="87" s="1"/>
  <c r="BW61" i="87"/>
  <c r="BW65" i="87" s="1"/>
  <c r="BA61" i="87"/>
  <c r="BA65" i="87" s="1"/>
  <c r="BT61" i="87"/>
  <c r="BT65" i="87" s="1"/>
  <c r="T61" i="87"/>
  <c r="T65" i="87" s="1"/>
  <c r="F61" i="87"/>
  <c r="F65" i="87" s="1"/>
  <c r="DL61" i="87"/>
  <c r="DL65" i="87" s="1"/>
  <c r="DF61" i="87"/>
  <c r="DF65" i="87" s="1"/>
  <c r="B61" i="87"/>
  <c r="B65" i="87" s="1"/>
  <c r="AU61" i="87"/>
  <c r="AU65" i="87" s="1"/>
  <c r="Z61" i="87"/>
  <c r="Z65" i="87" s="1"/>
  <c r="I61" i="87"/>
  <c r="I65" i="87" s="1"/>
  <c r="DE61" i="87"/>
  <c r="DE65" i="87" s="1"/>
  <c r="AH61" i="87"/>
  <c r="AH65" i="87" s="1"/>
  <c r="S61" i="87"/>
  <c r="S65" i="87" s="1"/>
  <c r="AV61" i="87"/>
  <c r="AV65" i="87" s="1"/>
  <c r="CD61" i="87"/>
  <c r="CD65" i="87" s="1"/>
  <c r="DG61" i="87"/>
  <c r="DG65" i="87" s="1"/>
  <c r="AW61" i="87"/>
  <c r="AW65" i="87" s="1"/>
  <c r="DJ61" i="87"/>
  <c r="DJ65" i="87" s="1"/>
  <c r="AZ61" i="87"/>
  <c r="AZ65" i="87" s="1"/>
  <c r="BM61" i="87"/>
  <c r="BM65" i="87" s="1"/>
  <c r="BZ61" i="87"/>
  <c r="BZ65" i="87" s="1"/>
  <c r="O61" i="87"/>
  <c r="O65" i="87" s="1"/>
  <c r="BJ61" i="87"/>
  <c r="BJ65" i="87" s="1"/>
  <c r="BD61" i="87"/>
  <c r="BD65" i="87" s="1"/>
  <c r="BO61" i="87"/>
  <c r="BO65" i="87" s="1"/>
  <c r="K61" i="87"/>
  <c r="K65" i="87" s="1"/>
  <c r="DO61" i="87"/>
  <c r="DO65" i="87" s="1"/>
  <c r="DK61" i="87"/>
  <c r="DK65" i="87" s="1"/>
  <c r="G61" i="87"/>
  <c r="G65" i="87" s="1"/>
  <c r="CG61" i="87"/>
  <c r="CG65" i="87" s="1"/>
  <c r="M61" i="87"/>
  <c r="M65" i="87" s="1"/>
  <c r="P61" i="87"/>
  <c r="P65" i="87" s="1"/>
  <c r="J61" i="87"/>
  <c r="J65" i="87" s="1"/>
  <c r="DQ61" i="87"/>
  <c r="Y61" i="87"/>
  <c r="Y65" i="87" s="1"/>
  <c r="BL61" i="87"/>
  <c r="BL65" i="87" s="1"/>
  <c r="AR61" i="87"/>
  <c r="AR65" i="87" s="1"/>
  <c r="CR61" i="87"/>
  <c r="CR65" i="87" s="1"/>
  <c r="AK61" i="87"/>
  <c r="AK65" i="87" s="1"/>
  <c r="CB61" i="87"/>
  <c r="CB65" i="87" s="1"/>
  <c r="CJ61" i="87"/>
  <c r="CJ65" i="87" s="1"/>
  <c r="CZ61" i="87"/>
  <c r="CZ65" i="87" s="1"/>
  <c r="CS61" i="87"/>
  <c r="CS65" i="87" s="1"/>
  <c r="BE61" i="87"/>
  <c r="BE65" i="87" s="1"/>
  <c r="U61" i="87"/>
  <c r="U65" i="87" s="1"/>
  <c r="AL61" i="87"/>
  <c r="AL65" i="87" s="1"/>
  <c r="CI61" i="87"/>
  <c r="CI65" i="87" s="1"/>
  <c r="AF61" i="87"/>
  <c r="AF65" i="87" s="1"/>
  <c r="AP61" i="87"/>
  <c r="AP65" i="87" s="1"/>
  <c r="AD61" i="87"/>
  <c r="AD65" i="87" s="1"/>
  <c r="DB61" i="87"/>
  <c r="DB65" i="87" s="1"/>
  <c r="CX61" i="87"/>
  <c r="CX65" i="87" s="1"/>
  <c r="CH61" i="87"/>
  <c r="CH65" i="87" s="1"/>
  <c r="AN61" i="87"/>
  <c r="AN65" i="87" s="1"/>
  <c r="AO61" i="87"/>
  <c r="AO65" i="87" s="1"/>
  <c r="AG61" i="87"/>
  <c r="AG65" i="87" s="1"/>
  <c r="AS61" i="87"/>
  <c r="AS65" i="87" s="1"/>
  <c r="M15" i="97"/>
  <c r="M9" i="97"/>
  <c r="M14" i="97"/>
  <c r="M16" i="97"/>
  <c r="M13" i="97"/>
  <c r="M11" i="97"/>
  <c r="M12" i="97"/>
  <c r="M10" i="97"/>
  <c r="DP49" i="87"/>
  <c r="DP54" i="87" s="1"/>
  <c r="DQ62" i="100"/>
  <c r="DQ63" i="100"/>
  <c r="DO139" i="87"/>
  <c r="DR98" i="115"/>
  <c r="DQ100" i="115"/>
  <c r="DQ127" i="87"/>
  <c r="DQ166" i="87"/>
  <c r="DQ114" i="87"/>
  <c r="DQ128" i="87"/>
  <c r="DQ47" i="87"/>
  <c r="DP65" i="87" l="1"/>
  <c r="CR151" i="87"/>
  <c r="CR150" i="87" s="1"/>
  <c r="CS132" i="87"/>
  <c r="B66" i="87"/>
  <c r="C66" i="87" s="1"/>
  <c r="D66" i="87" s="1"/>
  <c r="CG152" i="87"/>
  <c r="BU152" i="87"/>
  <c r="BI152" i="87"/>
  <c r="AW152" i="87"/>
  <c r="AK152" i="87"/>
  <c r="Y152" i="87"/>
  <c r="M152" i="87"/>
  <c r="DP115" i="87"/>
  <c r="DP116" i="87" s="1"/>
  <c r="DP117" i="87" s="1"/>
  <c r="DP85" i="87"/>
  <c r="DP163" i="87"/>
  <c r="DP84" i="87" s="1"/>
  <c r="DQ50" i="87"/>
  <c r="DS98" i="115"/>
  <c r="DR100" i="115"/>
  <c r="DQ164" i="87"/>
  <c r="DR166" i="87"/>
  <c r="DQ60" i="100"/>
  <c r="DQ65" i="100" s="1"/>
  <c r="DQ97" i="100" s="1"/>
  <c r="DQ98" i="100" s="1"/>
  <c r="CS134" i="87" l="1"/>
  <c r="CS139" i="87" s="1"/>
  <c r="CS133" i="87"/>
  <c r="DP132" i="87"/>
  <c r="DP134" i="87" s="1"/>
  <c r="DP86" i="87"/>
  <c r="DP88" i="87" s="1"/>
  <c r="DP89" i="87" s="1"/>
  <c r="DP161" i="87"/>
  <c r="Y151" i="87"/>
  <c r="AK151" i="87"/>
  <c r="E66" i="87"/>
  <c r="M151" i="87"/>
  <c r="AW151" i="87"/>
  <c r="BI151" i="87"/>
  <c r="CG151" i="87"/>
  <c r="BU151" i="87"/>
  <c r="DT98" i="115"/>
  <c r="DQ52" i="87"/>
  <c r="DQ51" i="87"/>
  <c r="DR98" i="100"/>
  <c r="DQ100" i="100"/>
  <c r="DS100" i="115"/>
  <c r="DR164" i="87"/>
  <c r="DS166" i="87"/>
  <c r="CS135" i="87" l="1"/>
  <c r="CT135" i="87" s="1"/>
  <c r="CU135" i="87" s="1"/>
  <c r="CV135" i="87" s="1"/>
  <c r="CW135" i="87" s="1"/>
  <c r="CX135" i="87" s="1"/>
  <c r="CY135" i="87" s="1"/>
  <c r="CZ135" i="87" s="1"/>
  <c r="DA135" i="87" s="1"/>
  <c r="DB135" i="87" s="1"/>
  <c r="DC135" i="87" s="1"/>
  <c r="DD135" i="87" s="1"/>
  <c r="CS168" i="87"/>
  <c r="CT133" i="87"/>
  <c r="CT137" i="87"/>
  <c r="CT169" i="87" s="1"/>
  <c r="DP91" i="87"/>
  <c r="DP125" i="87"/>
  <c r="DP130" i="87" s="1"/>
  <c r="DQ49" i="87"/>
  <c r="DQ85" i="87" s="1"/>
  <c r="M150" i="87"/>
  <c r="BU150" i="87"/>
  <c r="AK150" i="87"/>
  <c r="F66" i="87"/>
  <c r="CG150" i="87"/>
  <c r="Y150" i="87"/>
  <c r="BI150" i="87"/>
  <c r="AW150" i="87"/>
  <c r="DP139" i="87"/>
  <c r="DS164" i="87"/>
  <c r="DT166" i="87"/>
  <c r="DS98" i="100"/>
  <c r="DS100" i="100" s="1"/>
  <c r="DR100" i="100"/>
  <c r="DU98" i="115"/>
  <c r="DT100" i="115"/>
  <c r="CU137" i="87" l="1"/>
  <c r="CU169" i="87" s="1"/>
  <c r="CT168" i="87"/>
  <c r="CT167" i="87" s="1"/>
  <c r="CT160" i="87" s="1"/>
  <c r="CT152" i="87" s="1"/>
  <c r="CT151" i="87" s="1"/>
  <c r="CT150" i="87" s="1"/>
  <c r="CU133" i="87"/>
  <c r="CS167" i="87"/>
  <c r="DQ54" i="87"/>
  <c r="DQ65" i="87" s="1"/>
  <c r="DQ115" i="87"/>
  <c r="DQ116" i="87" s="1"/>
  <c r="DQ163" i="87"/>
  <c r="DQ84" i="87" s="1"/>
  <c r="DQ86" i="87" s="1"/>
  <c r="DQ88" i="87" s="1"/>
  <c r="G66" i="87"/>
  <c r="DT98" i="100"/>
  <c r="DV98" i="115"/>
  <c r="DV100" i="115" s="1"/>
  <c r="DU100" i="115"/>
  <c r="DT164" i="87"/>
  <c r="DU166" i="87"/>
  <c r="DQ161" i="87" l="1"/>
  <c r="CS160" i="87"/>
  <c r="CV137" i="87"/>
  <c r="CV169" i="87" s="1"/>
  <c r="CU168" i="87"/>
  <c r="CU167" i="87" s="1"/>
  <c r="CU160" i="87" s="1"/>
  <c r="CU152" i="87" s="1"/>
  <c r="CU151" i="87" s="1"/>
  <c r="CU150" i="87" s="1"/>
  <c r="CV133" i="87"/>
  <c r="DR84" i="87"/>
  <c r="DR86" i="87" s="1"/>
  <c r="DR88" i="87" s="1"/>
  <c r="B93" i="87" s="1"/>
  <c r="DQ125" i="87"/>
  <c r="DQ130" i="87" s="1"/>
  <c r="DQ89" i="87"/>
  <c r="DQ117" i="87"/>
  <c r="H66" i="87"/>
  <c r="I66" i="87" s="1"/>
  <c r="DU164" i="87"/>
  <c r="DV166" i="87"/>
  <c r="DU98" i="100"/>
  <c r="DW98" i="115"/>
  <c r="DT100" i="100"/>
  <c r="F6" i="88" l="1"/>
  <c r="CV168" i="87"/>
  <c r="CV167" i="87" s="1"/>
  <c r="CV160" i="87" s="1"/>
  <c r="CV152" i="87" s="1"/>
  <c r="CV151" i="87" s="1"/>
  <c r="CV150" i="87" s="1"/>
  <c r="CW133" i="87"/>
  <c r="CW137" i="87"/>
  <c r="CW169" i="87" s="1"/>
  <c r="CS152" i="87"/>
  <c r="DR117" i="87"/>
  <c r="DS117" i="87" s="1"/>
  <c r="DR125" i="87"/>
  <c r="DR130" i="87" s="1"/>
  <c r="B94" i="87"/>
  <c r="DQ91" i="87"/>
  <c r="DR89" i="87"/>
  <c r="J66" i="87"/>
  <c r="DX98" i="115"/>
  <c r="DV98" i="100"/>
  <c r="DU100" i="100"/>
  <c r="DV164" i="87"/>
  <c r="DW166" i="87"/>
  <c r="DW100" i="115"/>
  <c r="F7" i="88" l="1"/>
  <c r="CW168" i="87"/>
  <c r="CW167" i="87" s="1"/>
  <c r="CW160" i="87" s="1"/>
  <c r="CW152" i="87" s="1"/>
  <c r="CW151" i="87" s="1"/>
  <c r="CW150" i="87" s="1"/>
  <c r="CX137" i="87"/>
  <c r="CX169" i="87" s="1"/>
  <c r="CX133" i="87"/>
  <c r="CS151" i="87"/>
  <c r="DS132" i="87"/>
  <c r="DS134" i="87" s="1"/>
  <c r="DR132" i="87"/>
  <c r="DR134" i="87" s="1"/>
  <c r="DS89" i="87"/>
  <c r="DS91" i="87" s="1"/>
  <c r="DR91" i="87"/>
  <c r="K66" i="87"/>
  <c r="DW164" i="87"/>
  <c r="DX166" i="87"/>
  <c r="DT117" i="87"/>
  <c r="DW98" i="100"/>
  <c r="DW100" i="100" s="1"/>
  <c r="DV100" i="100"/>
  <c r="DY98" i="115"/>
  <c r="DX100" i="115"/>
  <c r="CS150" i="87" l="1"/>
  <c r="CX168" i="87"/>
  <c r="CX167" i="87" s="1"/>
  <c r="CX160" i="87" s="1"/>
  <c r="CX152" i="87" s="1"/>
  <c r="CX151" i="87" s="1"/>
  <c r="CX150" i="87" s="1"/>
  <c r="CY133" i="87"/>
  <c r="CY137" i="87"/>
  <c r="CY169" i="87" s="1"/>
  <c r="DT132" i="87"/>
  <c r="DT134" i="87" s="1"/>
  <c r="DT89" i="87"/>
  <c r="DT91" i="87" s="1"/>
  <c r="L66" i="87"/>
  <c r="DR139" i="87"/>
  <c r="DZ98" i="115"/>
  <c r="DU117" i="87"/>
  <c r="DX98" i="100"/>
  <c r="DX100" i="100" s="1"/>
  <c r="DY166" i="87"/>
  <c r="DX164" i="87"/>
  <c r="DY100" i="115"/>
  <c r="CY168" i="87" l="1"/>
  <c r="CY167" i="87" s="1"/>
  <c r="CY160" i="87" s="1"/>
  <c r="CY152" i="87" s="1"/>
  <c r="CY151" i="87" s="1"/>
  <c r="CY150" i="87" s="1"/>
  <c r="CZ137" i="87"/>
  <c r="CZ169" i="87" s="1"/>
  <c r="CZ133" i="87"/>
  <c r="DU132" i="87"/>
  <c r="DU134" i="87" s="1"/>
  <c r="DU89" i="87"/>
  <c r="DU91" i="87" s="1"/>
  <c r="M66" i="87"/>
  <c r="DS139" i="87"/>
  <c r="DV117" i="87"/>
  <c r="EA98" i="115"/>
  <c r="EA100" i="115" s="1"/>
  <c r="DY164" i="87"/>
  <c r="DZ166" i="87"/>
  <c r="DZ100" i="115"/>
  <c r="DY98" i="100"/>
  <c r="CZ168" i="87" l="1"/>
  <c r="CZ167" i="87" s="1"/>
  <c r="CZ160" i="87" s="1"/>
  <c r="CZ152" i="87" s="1"/>
  <c r="CZ151" i="87" s="1"/>
  <c r="CZ150" i="87" s="1"/>
  <c r="DA137" i="87"/>
  <c r="DA169" i="87" s="1"/>
  <c r="DA133" i="87"/>
  <c r="DV132" i="87"/>
  <c r="DV134" i="87" s="1"/>
  <c r="DV89" i="87"/>
  <c r="DV91" i="87" s="1"/>
  <c r="N66" i="87"/>
  <c r="DT139" i="87"/>
  <c r="DW117" i="87"/>
  <c r="DZ98" i="100"/>
  <c r="DZ100" i="100" s="1"/>
  <c r="DY100" i="100"/>
  <c r="DZ164" i="87"/>
  <c r="EA166" i="87"/>
  <c r="EB98" i="115"/>
  <c r="EB100" i="115" s="1"/>
  <c r="DA168" i="87" l="1"/>
  <c r="DA167" i="87" s="1"/>
  <c r="DA160" i="87" s="1"/>
  <c r="DA152" i="87" s="1"/>
  <c r="DA151" i="87" s="1"/>
  <c r="DA150" i="87" s="1"/>
  <c r="DB133" i="87"/>
  <c r="DB137" i="87"/>
  <c r="DB169" i="87" s="1"/>
  <c r="DW132" i="87"/>
  <c r="DW134" i="87" s="1"/>
  <c r="DW89" i="87"/>
  <c r="DW91" i="87" s="1"/>
  <c r="O66" i="87"/>
  <c r="DU139" i="87"/>
  <c r="EC98" i="115"/>
  <c r="DX117" i="87"/>
  <c r="EA164" i="87"/>
  <c r="EB166" i="87"/>
  <c r="EA98" i="100"/>
  <c r="EA100" i="100" s="1"/>
  <c r="DC137" i="87" l="1"/>
  <c r="DC169" i="87" s="1"/>
  <c r="DB168" i="87"/>
  <c r="DB167" i="87" s="1"/>
  <c r="DB160" i="87" s="1"/>
  <c r="DB152" i="87" s="1"/>
  <c r="DB151" i="87" s="1"/>
  <c r="DB150" i="87" s="1"/>
  <c r="DC133" i="87"/>
  <c r="DX132" i="87"/>
  <c r="DX134" i="87" s="1"/>
  <c r="DX89" i="87"/>
  <c r="DX91" i="87" s="1"/>
  <c r="P66" i="87"/>
  <c r="ED98" i="115"/>
  <c r="ED100" i="115" s="1"/>
  <c r="EB98" i="100"/>
  <c r="EB100" i="100" s="1"/>
  <c r="EC166" i="87"/>
  <c r="EB164" i="87"/>
  <c r="DY117" i="87"/>
  <c r="EC100" i="115"/>
  <c r="DV139" i="87"/>
  <c r="DD133" i="87" l="1"/>
  <c r="DC168" i="87"/>
  <c r="DC167" i="87" s="1"/>
  <c r="DC160" i="87" s="1"/>
  <c r="DC152" i="87" s="1"/>
  <c r="DC151" i="87" s="1"/>
  <c r="DC150" i="87" s="1"/>
  <c r="DD137" i="87"/>
  <c r="DD169" i="87" s="1"/>
  <c r="DY132" i="87"/>
  <c r="DY134" i="87" s="1"/>
  <c r="DY89" i="87"/>
  <c r="DY91" i="87" s="1"/>
  <c r="Q66" i="87"/>
  <c r="DW139" i="87"/>
  <c r="EC98" i="100"/>
  <c r="EC164" i="87"/>
  <c r="ED166" i="87"/>
  <c r="EE98" i="115"/>
  <c r="EE100" i="115" s="1"/>
  <c r="DZ117" i="87"/>
  <c r="DE137" i="87" l="1"/>
  <c r="DE169" i="87" s="1"/>
  <c r="DD168" i="87"/>
  <c r="DD167" i="87" s="1"/>
  <c r="DD160" i="87" s="1"/>
  <c r="DD152" i="87" s="1"/>
  <c r="DZ132" i="87"/>
  <c r="DZ134" i="87" s="1"/>
  <c r="DZ89" i="87"/>
  <c r="DZ91" i="87" s="1"/>
  <c r="R66" i="87"/>
  <c r="ED164" i="87"/>
  <c r="EE166" i="87"/>
  <c r="DX139" i="87"/>
  <c r="ED98" i="100"/>
  <c r="ED100" i="100" s="1"/>
  <c r="EA117" i="87"/>
  <c r="EC100" i="100"/>
  <c r="EF98" i="115"/>
  <c r="EF100" i="115" s="1"/>
  <c r="DD151" i="87" l="1"/>
  <c r="DD150" i="87" s="1"/>
  <c r="DE132" i="87"/>
  <c r="EA132" i="87"/>
  <c r="EA134" i="87" s="1"/>
  <c r="EA89" i="87"/>
  <c r="EA91" i="87" s="1"/>
  <c r="S66" i="87"/>
  <c r="T66" i="87" s="1"/>
  <c r="DY139" i="87"/>
  <c r="EE98" i="100"/>
  <c r="EB117" i="87"/>
  <c r="EG98" i="115"/>
  <c r="EG100" i="115" s="1"/>
  <c r="EE164" i="87"/>
  <c r="EF166" i="87"/>
  <c r="DE134" i="87" l="1"/>
  <c r="DE139" i="87" s="1"/>
  <c r="DE133" i="87"/>
  <c r="EB132" i="87"/>
  <c r="EB134" i="87" s="1"/>
  <c r="EB89" i="87"/>
  <c r="EB91" i="87" s="1"/>
  <c r="U66" i="87"/>
  <c r="DZ139" i="87"/>
  <c r="EH98" i="115"/>
  <c r="EC117" i="87"/>
  <c r="EC132" i="87" s="1"/>
  <c r="EF98" i="100"/>
  <c r="EF164" i="87"/>
  <c r="EG166" i="87"/>
  <c r="EE100" i="100"/>
  <c r="DE135" i="87" l="1"/>
  <c r="DF135" i="87" s="1"/>
  <c r="DG135" i="87" s="1"/>
  <c r="DH135" i="87" s="1"/>
  <c r="DI135" i="87" s="1"/>
  <c r="DJ135" i="87" s="1"/>
  <c r="DK135" i="87" s="1"/>
  <c r="DL135" i="87" s="1"/>
  <c r="DM135" i="87" s="1"/>
  <c r="DN135" i="87" s="1"/>
  <c r="DO135" i="87" s="1"/>
  <c r="DP135" i="87" s="1"/>
  <c r="DE168" i="87"/>
  <c r="DF133" i="87"/>
  <c r="DF137" i="87"/>
  <c r="DF169" i="87" s="1"/>
  <c r="EC89" i="87"/>
  <c r="EC91" i="87" s="1"/>
  <c r="V66" i="87"/>
  <c r="ED117" i="87"/>
  <c r="EG164" i="87"/>
  <c r="EH166" i="87"/>
  <c r="EA139" i="87"/>
  <c r="EI98" i="115"/>
  <c r="EH100" i="115"/>
  <c r="EG98" i="100"/>
  <c r="EF100" i="100"/>
  <c r="DG137" i="87" l="1"/>
  <c r="DG169" i="87" s="1"/>
  <c r="DF168" i="87"/>
  <c r="DF167" i="87" s="1"/>
  <c r="DF160" i="87" s="1"/>
  <c r="DF152" i="87" s="1"/>
  <c r="DF151" i="87" s="1"/>
  <c r="DF150" i="87" s="1"/>
  <c r="DG133" i="87"/>
  <c r="DE167" i="87"/>
  <c r="ED132" i="87"/>
  <c r="ED134" i="87" s="1"/>
  <c r="EC134" i="87"/>
  <c r="ED89" i="87"/>
  <c r="ED91" i="87" s="1"/>
  <c r="W66" i="87"/>
  <c r="X66" i="87" s="1"/>
  <c r="EB139" i="87"/>
  <c r="EI166" i="87"/>
  <c r="EH164" i="87"/>
  <c r="EJ98" i="115"/>
  <c r="EJ100" i="115" s="1"/>
  <c r="EH98" i="100"/>
  <c r="EH100" i="100" s="1"/>
  <c r="EG100" i="100"/>
  <c r="EE117" i="87"/>
  <c r="EI100" i="115"/>
  <c r="DE160" i="87" l="1"/>
  <c r="DG168" i="87"/>
  <c r="DG167" i="87" s="1"/>
  <c r="DG160" i="87" s="1"/>
  <c r="DG152" i="87" s="1"/>
  <c r="DG151" i="87" s="1"/>
  <c r="DG150" i="87" s="1"/>
  <c r="DH137" i="87"/>
  <c r="DH169" i="87" s="1"/>
  <c r="DH133" i="87"/>
  <c r="EE132" i="87"/>
  <c r="EE134" i="87" s="1"/>
  <c r="EE89" i="87"/>
  <c r="EE91" i="87" s="1"/>
  <c r="Y66" i="87"/>
  <c r="EI98" i="100"/>
  <c r="EI164" i="87"/>
  <c r="EJ166" i="87"/>
  <c r="EC139" i="87"/>
  <c r="EF117" i="87"/>
  <c r="EK98" i="115"/>
  <c r="DE152" i="87" l="1"/>
  <c r="DI133" i="87"/>
  <c r="DI137" i="87"/>
  <c r="DI169" i="87" s="1"/>
  <c r="DH168" i="87"/>
  <c r="DH167" i="87" s="1"/>
  <c r="DH160" i="87" s="1"/>
  <c r="DH152" i="87" s="1"/>
  <c r="DH151" i="87" s="1"/>
  <c r="DH150" i="87" s="1"/>
  <c r="EF132" i="87"/>
  <c r="EF134" i="87" s="1"/>
  <c r="EF89" i="87"/>
  <c r="EF91" i="87" s="1"/>
  <c r="Z66" i="87"/>
  <c r="ED139" i="87"/>
  <c r="EJ98" i="100"/>
  <c r="EJ100" i="100" s="1"/>
  <c r="EJ164" i="87"/>
  <c r="EK166" i="87"/>
  <c r="EL98" i="115"/>
  <c r="EL100" i="115" s="1"/>
  <c r="EK100" i="115"/>
  <c r="EI100" i="100"/>
  <c r="EG117" i="87"/>
  <c r="DE151" i="87" l="1"/>
  <c r="DJ137" i="87"/>
  <c r="DJ169" i="87" s="1"/>
  <c r="DJ133" i="87"/>
  <c r="DI168" i="87"/>
  <c r="DI167" i="87" s="1"/>
  <c r="DI160" i="87" s="1"/>
  <c r="DI152" i="87" s="1"/>
  <c r="DI151" i="87" s="1"/>
  <c r="DI150" i="87" s="1"/>
  <c r="EG132" i="87"/>
  <c r="EG134" i="87" s="1"/>
  <c r="EG89" i="87"/>
  <c r="EG91" i="87" s="1"/>
  <c r="AA66" i="87"/>
  <c r="EE139" i="87"/>
  <c r="EH117" i="87"/>
  <c r="EL166" i="87"/>
  <c r="EK164" i="87"/>
  <c r="EM98" i="115"/>
  <c r="EK98" i="100"/>
  <c r="EK100" i="100" s="1"/>
  <c r="DK137" i="87" l="1"/>
  <c r="DK169" i="87" s="1"/>
  <c r="DJ168" i="87"/>
  <c r="DJ167" i="87" s="1"/>
  <c r="DJ160" i="87" s="1"/>
  <c r="DJ152" i="87" s="1"/>
  <c r="DJ151" i="87" s="1"/>
  <c r="DJ150" i="87" s="1"/>
  <c r="DK133" i="87"/>
  <c r="DE150" i="87"/>
  <c r="EH132" i="87"/>
  <c r="EH134" i="87" s="1"/>
  <c r="EH89" i="87"/>
  <c r="EH91" i="87" s="1"/>
  <c r="AB66" i="87"/>
  <c r="EF139" i="87"/>
  <c r="EL164" i="87"/>
  <c r="EM166" i="87"/>
  <c r="EN98" i="115"/>
  <c r="EI117" i="87"/>
  <c r="EL98" i="100"/>
  <c r="EL100" i="100" s="1"/>
  <c r="EM100" i="115"/>
  <c r="DL137" i="87" l="1"/>
  <c r="DL169" i="87" s="1"/>
  <c r="DK168" i="87"/>
  <c r="DK167" i="87" s="1"/>
  <c r="DK160" i="87" s="1"/>
  <c r="DK152" i="87" s="1"/>
  <c r="DK151" i="87" s="1"/>
  <c r="DK150" i="87" s="1"/>
  <c r="DL133" i="87"/>
  <c r="EI132" i="87"/>
  <c r="EI134" i="87" s="1"/>
  <c r="EI89" i="87"/>
  <c r="EI91" i="87" s="1"/>
  <c r="AC66" i="87"/>
  <c r="AD66" i="87" s="1"/>
  <c r="EG139" i="87"/>
  <c r="EO98" i="115"/>
  <c r="EO100" i="115" s="1"/>
  <c r="EN100" i="115"/>
  <c r="EM98" i="100"/>
  <c r="EM164" i="87"/>
  <c r="EN166" i="87"/>
  <c r="EJ117" i="87"/>
  <c r="DL168" i="87" l="1"/>
  <c r="DL167" i="87" s="1"/>
  <c r="DL160" i="87" s="1"/>
  <c r="DL152" i="87" s="1"/>
  <c r="DL151" i="87" s="1"/>
  <c r="DL150" i="87" s="1"/>
  <c r="DM137" i="87"/>
  <c r="DM169" i="87" s="1"/>
  <c r="DM133" i="87"/>
  <c r="EJ132" i="87"/>
  <c r="EJ134" i="87" s="1"/>
  <c r="EJ89" i="87"/>
  <c r="EJ91" i="87" s="1"/>
  <c r="AE66" i="87"/>
  <c r="AF66" i="87" s="1"/>
  <c r="EN98" i="100"/>
  <c r="EK117" i="87"/>
  <c r="EH139" i="87"/>
  <c r="EN164" i="87"/>
  <c r="EO166" i="87"/>
  <c r="EM100" i="100"/>
  <c r="EP98" i="115"/>
  <c r="DN137" i="87" l="1"/>
  <c r="DN169" i="87" s="1"/>
  <c r="DN133" i="87"/>
  <c r="DM168" i="87"/>
  <c r="DM167" i="87" s="1"/>
  <c r="DM160" i="87" s="1"/>
  <c r="DM152" i="87" s="1"/>
  <c r="DM151" i="87" s="1"/>
  <c r="DM150" i="87" s="1"/>
  <c r="EK132" i="87"/>
  <c r="EK134" i="87" s="1"/>
  <c r="EK89" i="87"/>
  <c r="EK91" i="87" s="1"/>
  <c r="AG66" i="87"/>
  <c r="EQ98" i="115"/>
  <c r="EQ100" i="115" s="1"/>
  <c r="EO164" i="87"/>
  <c r="EP166" i="87"/>
  <c r="EL117" i="87"/>
  <c r="EP100" i="115"/>
  <c r="EO98" i="100"/>
  <c r="EI139" i="87"/>
  <c r="EN100" i="100"/>
  <c r="DO137" i="87" l="1"/>
  <c r="DO169" i="87" s="1"/>
  <c r="DO133" i="87"/>
  <c r="DN168" i="87"/>
  <c r="DN167" i="87" s="1"/>
  <c r="DN160" i="87" s="1"/>
  <c r="DN152" i="87" s="1"/>
  <c r="DN151" i="87" s="1"/>
  <c r="DN150" i="87" s="1"/>
  <c r="EL132" i="87"/>
  <c r="EL134" i="87" s="1"/>
  <c r="EL89" i="87"/>
  <c r="EL91" i="87" s="1"/>
  <c r="AH66" i="87"/>
  <c r="EM117" i="87"/>
  <c r="EP164" i="87"/>
  <c r="EQ166" i="87"/>
  <c r="EP98" i="100"/>
  <c r="EO100" i="100"/>
  <c r="ER98" i="115"/>
  <c r="ER100" i="115" s="1"/>
  <c r="EJ139" i="87"/>
  <c r="DO168" i="87" l="1"/>
  <c r="DO167" i="87" s="1"/>
  <c r="DO160" i="87" s="1"/>
  <c r="DO152" i="87" s="1"/>
  <c r="DO151" i="87" s="1"/>
  <c r="DO150" i="87" s="1"/>
  <c r="DP137" i="87"/>
  <c r="DP169" i="87" s="1"/>
  <c r="DP133" i="87"/>
  <c r="EM132" i="87"/>
  <c r="EM134" i="87" s="1"/>
  <c r="EM89" i="87"/>
  <c r="EM91" i="87" s="1"/>
  <c r="AI66" i="87"/>
  <c r="AJ66" i="87" s="1"/>
  <c r="EQ164" i="87"/>
  <c r="ER166" i="87"/>
  <c r="ES98" i="115"/>
  <c r="ES100" i="115" s="1"/>
  <c r="EK139" i="87"/>
  <c r="EQ98" i="100"/>
  <c r="EQ100" i="100" s="1"/>
  <c r="EN117" i="87"/>
  <c r="EP100" i="100"/>
  <c r="DP168" i="87" l="1"/>
  <c r="DP167" i="87" s="1"/>
  <c r="DP160" i="87" s="1"/>
  <c r="DP152" i="87" s="1"/>
  <c r="DQ137" i="87"/>
  <c r="DQ169" i="87" s="1"/>
  <c r="EN132" i="87"/>
  <c r="EN134" i="87" s="1"/>
  <c r="EN89" i="87"/>
  <c r="EN91" i="87" s="1"/>
  <c r="AK66" i="87"/>
  <c r="EL139" i="87"/>
  <c r="EO117" i="87"/>
  <c r="EO132" i="87" s="1"/>
  <c r="ET98" i="115"/>
  <c r="ET100" i="115" s="1"/>
  <c r="ER164" i="87"/>
  <c r="ES166" i="87"/>
  <c r="ER98" i="100"/>
  <c r="DP151" i="87" l="1"/>
  <c r="DP150" i="87" s="1"/>
  <c r="DQ132" i="87"/>
  <c r="EO89" i="87"/>
  <c r="EO91" i="87" s="1"/>
  <c r="AL66" i="87"/>
  <c r="EM139" i="87"/>
  <c r="ES98" i="100"/>
  <c r="ES100" i="100" s="1"/>
  <c r="ET166" i="87"/>
  <c r="ES164" i="87"/>
  <c r="EU98" i="115"/>
  <c r="EP117" i="87"/>
  <c r="ER100" i="100"/>
  <c r="DQ134" i="87" l="1"/>
  <c r="DQ139" i="87" s="1"/>
  <c r="DQ133" i="87"/>
  <c r="EP132" i="87"/>
  <c r="EP134" i="87" s="1"/>
  <c r="EP89" i="87"/>
  <c r="EP91" i="87" s="1"/>
  <c r="AM66" i="87"/>
  <c r="ET164" i="87"/>
  <c r="EU166" i="87"/>
  <c r="EV98" i="115"/>
  <c r="EU100" i="115"/>
  <c r="EN139" i="87"/>
  <c r="EQ117" i="87"/>
  <c r="ET98" i="100"/>
  <c r="ET100" i="100" s="1"/>
  <c r="DQ135" i="87" l="1"/>
  <c r="DR135" i="87" s="1"/>
  <c r="DS135" i="87" s="1"/>
  <c r="DT135" i="87" s="1"/>
  <c r="DU135" i="87" s="1"/>
  <c r="DV135" i="87" s="1"/>
  <c r="DW135" i="87" s="1"/>
  <c r="DX135" i="87" s="1"/>
  <c r="DY135" i="87" s="1"/>
  <c r="DZ135" i="87" s="1"/>
  <c r="EA135" i="87" s="1"/>
  <c r="EB135" i="87" s="1"/>
  <c r="EC135" i="87" s="1"/>
  <c r="ED135" i="87" s="1"/>
  <c r="EE135" i="87" s="1"/>
  <c r="EF135" i="87" s="1"/>
  <c r="EG135" i="87" s="1"/>
  <c r="EH135" i="87" s="1"/>
  <c r="EI135" i="87" s="1"/>
  <c r="EJ135" i="87" s="1"/>
  <c r="EK135" i="87" s="1"/>
  <c r="EL135" i="87" s="1"/>
  <c r="EM135" i="87" s="1"/>
  <c r="EN135" i="87" s="1"/>
  <c r="DQ168" i="87"/>
  <c r="DR133" i="87"/>
  <c r="DR137" i="87"/>
  <c r="DR169" i="87" s="1"/>
  <c r="EQ132" i="87"/>
  <c r="EQ134" i="87" s="1"/>
  <c r="EQ89" i="87"/>
  <c r="EQ91" i="87" s="1"/>
  <c r="AN66" i="87"/>
  <c r="EW98" i="115"/>
  <c r="EV100" i="115"/>
  <c r="EV166" i="87"/>
  <c r="EU164" i="87"/>
  <c r="EU98" i="100"/>
  <c r="EU100" i="100" s="1"/>
  <c r="ER117" i="87"/>
  <c r="DS137" i="87" l="1"/>
  <c r="DS169" i="87" s="1"/>
  <c r="DS133" i="87"/>
  <c r="DR168" i="87"/>
  <c r="DR167" i="87" s="1"/>
  <c r="DR160" i="87" s="1"/>
  <c r="DR152" i="87" s="1"/>
  <c r="DR151" i="87" s="1"/>
  <c r="DR150" i="87" s="1"/>
  <c r="DQ167" i="87"/>
  <c r="ER132" i="87"/>
  <c r="ER134" i="87" s="1"/>
  <c r="ER89" i="87"/>
  <c r="ER91" i="87" s="1"/>
  <c r="AO66" i="87"/>
  <c r="EP139" i="87"/>
  <c r="ES117" i="87"/>
  <c r="EV98" i="100"/>
  <c r="EV100" i="100" s="1"/>
  <c r="EV164" i="87"/>
  <c r="EW166" i="87"/>
  <c r="EX98" i="115"/>
  <c r="EW100" i="115"/>
  <c r="DQ160" i="87" l="1"/>
  <c r="DT137" i="87"/>
  <c r="DT169" i="87" s="1"/>
  <c r="DS168" i="87"/>
  <c r="DS167" i="87" s="1"/>
  <c r="DS160" i="87" s="1"/>
  <c r="DS152" i="87" s="1"/>
  <c r="DS151" i="87" s="1"/>
  <c r="DS150" i="87" s="1"/>
  <c r="DT133" i="87"/>
  <c r="ES132" i="87"/>
  <c r="ES134" i="87" s="1"/>
  <c r="ES89" i="87"/>
  <c r="ES91" i="87" s="1"/>
  <c r="AP66" i="87"/>
  <c r="EQ139" i="87"/>
  <c r="EY98" i="115"/>
  <c r="EY100" i="115" s="1"/>
  <c r="ET117" i="87"/>
  <c r="EX100" i="115"/>
  <c r="EW164" i="87"/>
  <c r="EX166" i="87"/>
  <c r="EW98" i="100"/>
  <c r="EW100" i="100" s="1"/>
  <c r="DU133" i="87" l="1"/>
  <c r="DT168" i="87"/>
  <c r="DT167" i="87" s="1"/>
  <c r="DT160" i="87" s="1"/>
  <c r="DT152" i="87" s="1"/>
  <c r="DT151" i="87" s="1"/>
  <c r="DT150" i="87" s="1"/>
  <c r="DU137" i="87"/>
  <c r="DU169" i="87" s="1"/>
  <c r="DQ152" i="87"/>
  <c r="ET132" i="87"/>
  <c r="ET134" i="87" s="1"/>
  <c r="ET89" i="87"/>
  <c r="ET91" i="87" s="1"/>
  <c r="AQ66" i="87"/>
  <c r="AR66" i="87" s="1"/>
  <c r="ER139" i="87"/>
  <c r="EU117" i="87"/>
  <c r="EX98" i="100"/>
  <c r="EX100" i="100" s="1"/>
  <c r="EZ98" i="115"/>
  <c r="EZ100" i="115" s="1"/>
  <c r="EX164" i="87"/>
  <c r="EY166" i="87"/>
  <c r="DQ151" i="87" l="1"/>
  <c r="DV137" i="87"/>
  <c r="DV169" i="87" s="1"/>
  <c r="DU168" i="87"/>
  <c r="DU167" i="87" s="1"/>
  <c r="DU160" i="87" s="1"/>
  <c r="DU152" i="87" s="1"/>
  <c r="DU151" i="87" s="1"/>
  <c r="DU150" i="87" s="1"/>
  <c r="DV133" i="87"/>
  <c r="EU132" i="87"/>
  <c r="EU134" i="87" s="1"/>
  <c r="EU89" i="87"/>
  <c r="EU91" i="87" s="1"/>
  <c r="AS66" i="87"/>
  <c r="ES139" i="87"/>
  <c r="EY98" i="100"/>
  <c r="EV117" i="87"/>
  <c r="EY164" i="87"/>
  <c r="EZ166" i="87"/>
  <c r="FA98" i="115"/>
  <c r="FA100" i="115" s="1"/>
  <c r="DW133" i="87" l="1"/>
  <c r="DV168" i="87"/>
  <c r="DV167" i="87" s="1"/>
  <c r="DV160" i="87" s="1"/>
  <c r="DV152" i="87" s="1"/>
  <c r="DV151" i="87" s="1"/>
  <c r="DV150" i="87" s="1"/>
  <c r="DW137" i="87"/>
  <c r="DW169" i="87" s="1"/>
  <c r="DQ150" i="87"/>
  <c r="EV132" i="87"/>
  <c r="EV134" i="87" s="1"/>
  <c r="EV89" i="87"/>
  <c r="EV91" i="87" s="1"/>
  <c r="AT66" i="87"/>
  <c r="AU66" i="87" s="1"/>
  <c r="ET139" i="87"/>
  <c r="EW117" i="87"/>
  <c r="FB98" i="115"/>
  <c r="EZ98" i="100"/>
  <c r="EZ100" i="100" s="1"/>
  <c r="EZ164" i="87"/>
  <c r="FA166" i="87"/>
  <c r="EY100" i="100"/>
  <c r="DX137" i="87" l="1"/>
  <c r="DX169" i="87" s="1"/>
  <c r="DX133" i="87"/>
  <c r="DW168" i="87"/>
  <c r="DW167" i="87" s="1"/>
  <c r="DW160" i="87" s="1"/>
  <c r="DW152" i="87" s="1"/>
  <c r="DW151" i="87" s="1"/>
  <c r="DW150" i="87" s="1"/>
  <c r="EW132" i="87"/>
  <c r="EW134" i="87" s="1"/>
  <c r="EW89" i="87"/>
  <c r="EW91" i="87" s="1"/>
  <c r="AV66" i="87"/>
  <c r="EU139" i="87"/>
  <c r="FC98" i="115"/>
  <c r="FA98" i="100"/>
  <c r="FA100" i="100" s="1"/>
  <c r="FB100" i="115"/>
  <c r="FA164" i="87"/>
  <c r="FB166" i="87"/>
  <c r="EX117" i="87"/>
  <c r="DX168" i="87" l="1"/>
  <c r="DX167" i="87" s="1"/>
  <c r="DX160" i="87" s="1"/>
  <c r="DX152" i="87" s="1"/>
  <c r="DX151" i="87" s="1"/>
  <c r="DX150" i="87" s="1"/>
  <c r="DY133" i="87"/>
  <c r="DY137" i="87"/>
  <c r="DY169" i="87" s="1"/>
  <c r="EX132" i="87"/>
  <c r="EX134" i="87" s="1"/>
  <c r="EX89" i="87"/>
  <c r="EX91" i="87" s="1"/>
  <c r="AW66" i="87"/>
  <c r="EY117" i="87"/>
  <c r="EV139" i="87"/>
  <c r="FB164" i="87"/>
  <c r="FC166" i="87"/>
  <c r="FB98" i="100"/>
  <c r="FB100" i="100" s="1"/>
  <c r="FD98" i="115"/>
  <c r="FC100" i="115"/>
  <c r="DY168" i="87" l="1"/>
  <c r="DY167" i="87" s="1"/>
  <c r="DY160" i="87" s="1"/>
  <c r="DY152" i="87" s="1"/>
  <c r="DY151" i="87" s="1"/>
  <c r="DY150" i="87" s="1"/>
  <c r="DZ133" i="87"/>
  <c r="DZ137" i="87"/>
  <c r="DZ169" i="87" s="1"/>
  <c r="EY132" i="87"/>
  <c r="EY134" i="87" s="1"/>
  <c r="EY89" i="87"/>
  <c r="EY91" i="87" s="1"/>
  <c r="AX66" i="87"/>
  <c r="EW139" i="87"/>
  <c r="EZ117" i="87"/>
  <c r="FC164" i="87"/>
  <c r="FD166" i="87"/>
  <c r="FE98" i="115"/>
  <c r="FE100" i="115" s="1"/>
  <c r="FD100" i="115"/>
  <c r="FC98" i="100"/>
  <c r="EA133" i="87" l="1"/>
  <c r="EA137" i="87"/>
  <c r="EA169" i="87" s="1"/>
  <c r="DZ168" i="87"/>
  <c r="DZ167" i="87" s="1"/>
  <c r="DZ160" i="87" s="1"/>
  <c r="DZ152" i="87" s="1"/>
  <c r="DZ151" i="87" s="1"/>
  <c r="DZ150" i="87" s="1"/>
  <c r="EZ132" i="87"/>
  <c r="EZ134" i="87" s="1"/>
  <c r="EZ89" i="87"/>
  <c r="EZ91" i="87" s="1"/>
  <c r="AY66" i="87"/>
  <c r="EX139" i="87"/>
  <c r="FA117" i="87"/>
  <c r="FA132" i="87" s="1"/>
  <c r="FD98" i="100"/>
  <c r="FD164" i="87"/>
  <c r="FE166" i="87"/>
  <c r="FC100" i="100"/>
  <c r="FF98" i="115"/>
  <c r="FF100" i="115" s="1"/>
  <c r="EA168" i="87" l="1"/>
  <c r="EA167" i="87" s="1"/>
  <c r="EA160" i="87" s="1"/>
  <c r="EA152" i="87" s="1"/>
  <c r="EA151" i="87" s="1"/>
  <c r="EA150" i="87" s="1"/>
  <c r="EB137" i="87"/>
  <c r="EB169" i="87" s="1"/>
  <c r="EB133" i="87"/>
  <c r="FA89" i="87"/>
  <c r="FA91" i="87" s="1"/>
  <c r="AZ66" i="87"/>
  <c r="FG98" i="115"/>
  <c r="EY139" i="87"/>
  <c r="FE98" i="100"/>
  <c r="FE100" i="100" s="1"/>
  <c r="FD100" i="100"/>
  <c r="FB117" i="87"/>
  <c r="FE164" i="87"/>
  <c r="FF166" i="87"/>
  <c r="EC137" i="87" l="1"/>
  <c r="EC169" i="87" s="1"/>
  <c r="EC133" i="87"/>
  <c r="EB168" i="87"/>
  <c r="EB167" i="87" s="1"/>
  <c r="EB160" i="87" s="1"/>
  <c r="EB152" i="87" s="1"/>
  <c r="EB151" i="87" s="1"/>
  <c r="EB150" i="87" s="1"/>
  <c r="FB132" i="87"/>
  <c r="FB134" i="87" s="1"/>
  <c r="FB89" i="87"/>
  <c r="FB91" i="87" s="1"/>
  <c r="BA66" i="87"/>
  <c r="FH98" i="115"/>
  <c r="FH100" i="115" s="1"/>
  <c r="FF98" i="100"/>
  <c r="FG166" i="87"/>
  <c r="FF164" i="87"/>
  <c r="EZ139" i="87"/>
  <c r="FC117" i="87"/>
  <c r="FG100" i="115"/>
  <c r="ED137" i="87" l="1"/>
  <c r="ED169" i="87" s="1"/>
  <c r="EC168" i="87"/>
  <c r="ED133" i="87"/>
  <c r="FC132" i="87"/>
  <c r="FC134" i="87" s="1"/>
  <c r="FC89" i="87"/>
  <c r="FC91" i="87" s="1"/>
  <c r="BB66" i="87"/>
  <c r="FG164" i="87"/>
  <c r="FH166" i="87"/>
  <c r="FG98" i="100"/>
  <c r="FG100" i="100" s="1"/>
  <c r="FF100" i="100"/>
  <c r="FD117" i="87"/>
  <c r="FI98" i="115"/>
  <c r="FI100" i="115" s="1"/>
  <c r="EE137" i="87" l="1"/>
  <c r="EE169" i="87" s="1"/>
  <c r="ED168" i="87"/>
  <c r="ED167" i="87" s="1"/>
  <c r="ED160" i="87" s="1"/>
  <c r="ED152" i="87" s="1"/>
  <c r="ED151" i="87" s="1"/>
  <c r="ED150" i="87" s="1"/>
  <c r="EE133" i="87"/>
  <c r="EC167" i="87"/>
  <c r="FD132" i="87"/>
  <c r="FD134" i="87" s="1"/>
  <c r="FD89" i="87"/>
  <c r="FD91" i="87" s="1"/>
  <c r="BC66" i="87"/>
  <c r="FB139" i="87"/>
  <c r="FH98" i="100"/>
  <c r="FJ98" i="115"/>
  <c r="FJ100" i="115" s="1"/>
  <c r="FH164" i="87"/>
  <c r="FI166" i="87"/>
  <c r="FE117" i="87"/>
  <c r="EC160" i="87" l="1"/>
  <c r="EF133" i="87"/>
  <c r="EE168" i="87"/>
  <c r="EE167" i="87" s="1"/>
  <c r="EE160" i="87" s="1"/>
  <c r="EE152" i="87" s="1"/>
  <c r="EE151" i="87" s="1"/>
  <c r="EE150" i="87" s="1"/>
  <c r="EF137" i="87"/>
  <c r="EF169" i="87" s="1"/>
  <c r="FE132" i="87"/>
  <c r="FE134" i="87" s="1"/>
  <c r="FE89" i="87"/>
  <c r="FE91" i="87" s="1"/>
  <c r="BD66" i="87"/>
  <c r="FF117" i="87"/>
  <c r="FK98" i="115"/>
  <c r="FC139" i="87"/>
  <c r="FI98" i="100"/>
  <c r="FI100" i="100" s="1"/>
  <c r="FH100" i="100"/>
  <c r="FI164" i="87"/>
  <c r="FJ166" i="87"/>
  <c r="EC152" i="87" l="1"/>
  <c r="EG137" i="87"/>
  <c r="EG169" i="87" s="1"/>
  <c r="EF168" i="87"/>
  <c r="EF167" i="87" s="1"/>
  <c r="EF160" i="87" s="1"/>
  <c r="EF152" i="87" s="1"/>
  <c r="EF151" i="87" s="1"/>
  <c r="EF150" i="87" s="1"/>
  <c r="EG133" i="87"/>
  <c r="FF132" i="87"/>
  <c r="FF134" i="87" s="1"/>
  <c r="FF89" i="87"/>
  <c r="FF91" i="87" s="1"/>
  <c r="BE66" i="87"/>
  <c r="FJ98" i="100"/>
  <c r="FJ164" i="87"/>
  <c r="FK166" i="87"/>
  <c r="FL98" i="115"/>
  <c r="FL100" i="115" s="1"/>
  <c r="FD139" i="87"/>
  <c r="FK100" i="115"/>
  <c r="FG117" i="87"/>
  <c r="EC151" i="87" l="1"/>
  <c r="EH137" i="87"/>
  <c r="EH169" i="87" s="1"/>
  <c r="EG168" i="87"/>
  <c r="EG167" i="87" s="1"/>
  <c r="EG160" i="87" s="1"/>
  <c r="EG152" i="87" s="1"/>
  <c r="EG151" i="87" s="1"/>
  <c r="EG150" i="87" s="1"/>
  <c r="EH133" i="87"/>
  <c r="FG132" i="87"/>
  <c r="FG134" i="87" s="1"/>
  <c r="FG89" i="87"/>
  <c r="FG91" i="87" s="1"/>
  <c r="BF66" i="87"/>
  <c r="FM98" i="115"/>
  <c r="FE139" i="87"/>
  <c r="FH117" i="87"/>
  <c r="FK164" i="87"/>
  <c r="FL166" i="87"/>
  <c r="FK98" i="100"/>
  <c r="FK100" i="100" s="1"/>
  <c r="FJ100" i="100"/>
  <c r="EI133" i="87" l="1"/>
  <c r="EH168" i="87"/>
  <c r="EH167" i="87" s="1"/>
  <c r="EH160" i="87" s="1"/>
  <c r="EH152" i="87" s="1"/>
  <c r="EH151" i="87" s="1"/>
  <c r="EH150" i="87" s="1"/>
  <c r="EI137" i="87"/>
  <c r="EI169" i="87" s="1"/>
  <c r="EC150" i="87"/>
  <c r="FH132" i="87"/>
  <c r="FH134" i="87" s="1"/>
  <c r="FH89" i="87"/>
  <c r="FH91" i="87" s="1"/>
  <c r="BG66" i="87"/>
  <c r="FI117" i="87"/>
  <c r="FM166" i="87"/>
  <c r="FL164" i="87"/>
  <c r="FL98" i="100"/>
  <c r="FF139" i="87"/>
  <c r="FN98" i="115"/>
  <c r="FM100" i="115"/>
  <c r="EJ133" i="87" l="1"/>
  <c r="EI168" i="87"/>
  <c r="EI167" i="87" s="1"/>
  <c r="EI160" i="87" s="1"/>
  <c r="EI152" i="87" s="1"/>
  <c r="EI151" i="87" s="1"/>
  <c r="EI150" i="87" s="1"/>
  <c r="EJ137" i="87"/>
  <c r="EJ169" i="87" s="1"/>
  <c r="FI132" i="87"/>
  <c r="FI134" i="87" s="1"/>
  <c r="FI89" i="87"/>
  <c r="FI91" i="87" s="1"/>
  <c r="BH66" i="87"/>
  <c r="FM98" i="100"/>
  <c r="FG139" i="87"/>
  <c r="FO98" i="115"/>
  <c r="FL100" i="100"/>
  <c r="FN100" i="115"/>
  <c r="FM164" i="87"/>
  <c r="FN166" i="87"/>
  <c r="FJ117" i="87"/>
  <c r="EK137" i="87" l="1"/>
  <c r="EK169" i="87" s="1"/>
  <c r="EK133" i="87"/>
  <c r="EJ168" i="87"/>
  <c r="EJ167" i="87" s="1"/>
  <c r="EJ160" i="87" s="1"/>
  <c r="EJ152" i="87" s="1"/>
  <c r="EJ151" i="87" s="1"/>
  <c r="EJ150" i="87" s="1"/>
  <c r="FJ132" i="87"/>
  <c r="FJ134" i="87" s="1"/>
  <c r="FJ89" i="87"/>
  <c r="FJ91" i="87" s="1"/>
  <c r="BI66" i="87"/>
  <c r="BJ66" i="87" s="1"/>
  <c r="FN164" i="87"/>
  <c r="FO166" i="87"/>
  <c r="FH139" i="87"/>
  <c r="FK117" i="87"/>
  <c r="FP98" i="115"/>
  <c r="FP100" i="115" s="1"/>
  <c r="FO100" i="115"/>
  <c r="FN98" i="100"/>
  <c r="FM100" i="100"/>
  <c r="EL133" i="87" l="1"/>
  <c r="EK168" i="87"/>
  <c r="EK167" i="87" s="1"/>
  <c r="EK160" i="87" s="1"/>
  <c r="EK152" i="87" s="1"/>
  <c r="EK151" i="87" s="1"/>
  <c r="EK150" i="87" s="1"/>
  <c r="EL137" i="87"/>
  <c r="EL169" i="87" s="1"/>
  <c r="FK132" i="87"/>
  <c r="FK134" i="87" s="1"/>
  <c r="FK89" i="87"/>
  <c r="FK91" i="87" s="1"/>
  <c r="BK66" i="87"/>
  <c r="FO98" i="100"/>
  <c r="FO100" i="100" s="1"/>
  <c r="FO164" i="87"/>
  <c r="FP166" i="87"/>
  <c r="FN100" i="100"/>
  <c r="FI139" i="87"/>
  <c r="FQ98" i="115"/>
  <c r="FQ100" i="115" s="1"/>
  <c r="FL117" i="87"/>
  <c r="EM133" i="87" l="1"/>
  <c r="EL168" i="87"/>
  <c r="EL167" i="87" s="1"/>
  <c r="EL160" i="87" s="1"/>
  <c r="EL152" i="87" s="1"/>
  <c r="EL151" i="87" s="1"/>
  <c r="EL150" i="87" s="1"/>
  <c r="EM137" i="87"/>
  <c r="EM169" i="87" s="1"/>
  <c r="FL132" i="87"/>
  <c r="FL134" i="87" s="1"/>
  <c r="FL89" i="87"/>
  <c r="FL91" i="87" s="1"/>
  <c r="BL66" i="87"/>
  <c r="FP164" i="87"/>
  <c r="FQ166" i="87"/>
  <c r="FJ139" i="87"/>
  <c r="FM117" i="87"/>
  <c r="FM132" i="87" s="1"/>
  <c r="FP98" i="100"/>
  <c r="FP100" i="100" s="1"/>
  <c r="FR98" i="115"/>
  <c r="FR100" i="115" s="1"/>
  <c r="EN137" i="87" l="1"/>
  <c r="EN169" i="87" s="1"/>
  <c r="EM168" i="87"/>
  <c r="EM167" i="87" s="1"/>
  <c r="EM160" i="87" s="1"/>
  <c r="EM152" i="87" s="1"/>
  <c r="EM151" i="87" s="1"/>
  <c r="EM150" i="87" s="1"/>
  <c r="EN133" i="87"/>
  <c r="FM89" i="87"/>
  <c r="FM91" i="87" s="1"/>
  <c r="BM66" i="87"/>
  <c r="FN117" i="87"/>
  <c r="FS98" i="115"/>
  <c r="FK139" i="87"/>
  <c r="FQ98" i="100"/>
  <c r="FQ164" i="87"/>
  <c r="FR166" i="87"/>
  <c r="EO134" i="87" l="1"/>
  <c r="EO133" i="87"/>
  <c r="EO137" i="87"/>
  <c r="EO169" i="87" s="1"/>
  <c r="EN168" i="87"/>
  <c r="EN167" i="87" s="1"/>
  <c r="EN160" i="87" s="1"/>
  <c r="EN152" i="87" s="1"/>
  <c r="EN151" i="87" s="1"/>
  <c r="EN150" i="87" s="1"/>
  <c r="FN132" i="87"/>
  <c r="FN134" i="87" s="1"/>
  <c r="FN89" i="87"/>
  <c r="FN91" i="87" s="1"/>
  <c r="BN66" i="87"/>
  <c r="FO117" i="87"/>
  <c r="FT98" i="115"/>
  <c r="FS100" i="115"/>
  <c r="FR164" i="87"/>
  <c r="FS166" i="87"/>
  <c r="FL139" i="87"/>
  <c r="FR98" i="100"/>
  <c r="FQ100" i="100"/>
  <c r="EP133" i="87" l="1"/>
  <c r="EO168" i="87"/>
  <c r="EP137" i="87"/>
  <c r="EP169" i="87" s="1"/>
  <c r="EO139" i="87"/>
  <c r="EO135" i="87"/>
  <c r="EP135" i="87" s="1"/>
  <c r="EQ135" i="87" s="1"/>
  <c r="ER135" i="87" s="1"/>
  <c r="ES135" i="87" s="1"/>
  <c r="ET135" i="87" s="1"/>
  <c r="EU135" i="87" s="1"/>
  <c r="EV135" i="87" s="1"/>
  <c r="EW135" i="87" s="1"/>
  <c r="EX135" i="87" s="1"/>
  <c r="EY135" i="87" s="1"/>
  <c r="EZ135" i="87" s="1"/>
  <c r="FO132" i="87"/>
  <c r="FO134" i="87" s="1"/>
  <c r="FO89" i="87"/>
  <c r="FO91" i="87" s="1"/>
  <c r="BO66" i="87"/>
  <c r="FS164" i="87"/>
  <c r="FT166" i="87"/>
  <c r="FU98" i="115"/>
  <c r="FU100" i="115" s="1"/>
  <c r="FT100" i="115"/>
  <c r="FS98" i="100"/>
  <c r="FR100" i="100"/>
  <c r="FP117" i="87"/>
  <c r="EO167" i="87" l="1"/>
  <c r="EQ137" i="87"/>
  <c r="EQ169" i="87" s="1"/>
  <c r="EP168" i="87"/>
  <c r="EP167" i="87" s="1"/>
  <c r="EP160" i="87" s="1"/>
  <c r="EP152" i="87" s="1"/>
  <c r="EP151" i="87" s="1"/>
  <c r="EP150" i="87" s="1"/>
  <c r="EQ133" i="87"/>
  <c r="FP132" i="87"/>
  <c r="FP134" i="87" s="1"/>
  <c r="FP89" i="87"/>
  <c r="FP91" i="87" s="1"/>
  <c r="BP66" i="87"/>
  <c r="BQ66" i="87" s="1"/>
  <c r="FV98" i="115"/>
  <c r="FV100" i="115" s="1"/>
  <c r="FN139" i="87"/>
  <c r="FQ117" i="87"/>
  <c r="FU166" i="87"/>
  <c r="FT164" i="87"/>
  <c r="FT98" i="100"/>
  <c r="FS100" i="100"/>
  <c r="ER133" i="87" l="1"/>
  <c r="EQ168" i="87"/>
  <c r="EQ167" i="87" s="1"/>
  <c r="EQ160" i="87" s="1"/>
  <c r="EQ152" i="87" s="1"/>
  <c r="EQ151" i="87" s="1"/>
  <c r="EQ150" i="87" s="1"/>
  <c r="ER137" i="87"/>
  <c r="ER169" i="87" s="1"/>
  <c r="EO160" i="87"/>
  <c r="FQ132" i="87"/>
  <c r="FQ134" i="87" s="1"/>
  <c r="FQ89" i="87"/>
  <c r="FQ91" i="87" s="1"/>
  <c r="BR66" i="87"/>
  <c r="FU164" i="87"/>
  <c r="FV166" i="87"/>
  <c r="FR117" i="87"/>
  <c r="FU98" i="100"/>
  <c r="FU100" i="100" s="1"/>
  <c r="FT100" i="100"/>
  <c r="FO139" i="87"/>
  <c r="FW98" i="115"/>
  <c r="FW100" i="115" s="1"/>
  <c r="EO152" i="87" l="1"/>
  <c r="ES133" i="87"/>
  <c r="ER168" i="87"/>
  <c r="ER167" i="87" s="1"/>
  <c r="ER160" i="87" s="1"/>
  <c r="ER152" i="87" s="1"/>
  <c r="ER151" i="87" s="1"/>
  <c r="ER150" i="87" s="1"/>
  <c r="ES137" i="87"/>
  <c r="ES169" i="87" s="1"/>
  <c r="FR132" i="87"/>
  <c r="FR134" i="87" s="1"/>
  <c r="FR89" i="87"/>
  <c r="FR91" i="87" s="1"/>
  <c r="BS66" i="87"/>
  <c r="FX98" i="115"/>
  <c r="FV98" i="100"/>
  <c r="FP139" i="87"/>
  <c r="FS117" i="87"/>
  <c r="FQ139" i="87"/>
  <c r="FV164" i="87"/>
  <c r="FW166" i="87"/>
  <c r="ES168" i="87" l="1"/>
  <c r="ES167" i="87" s="1"/>
  <c r="ES160" i="87" s="1"/>
  <c r="ES152" i="87" s="1"/>
  <c r="ES151" i="87" s="1"/>
  <c r="ES150" i="87" s="1"/>
  <c r="ET137" i="87"/>
  <c r="ET169" i="87" s="1"/>
  <c r="ET133" i="87"/>
  <c r="EO151" i="87"/>
  <c r="FS132" i="87"/>
  <c r="FS134" i="87" s="1"/>
  <c r="FS89" i="87"/>
  <c r="FS91" i="87" s="1"/>
  <c r="BT66" i="87"/>
  <c r="FT117" i="87"/>
  <c r="FX166" i="87"/>
  <c r="FW164" i="87"/>
  <c r="FY98" i="115"/>
  <c r="FY100" i="115" s="1"/>
  <c r="FW98" i="100"/>
  <c r="FV100" i="100"/>
  <c r="FX100" i="115"/>
  <c r="EO150" i="87" l="1"/>
  <c r="EU137" i="87"/>
  <c r="EU169" i="87" s="1"/>
  <c r="ET168" i="87"/>
  <c r="ET167" i="87" s="1"/>
  <c r="ET160" i="87" s="1"/>
  <c r="ET152" i="87" s="1"/>
  <c r="ET151" i="87" s="1"/>
  <c r="ET150" i="87" s="1"/>
  <c r="EU133" i="87"/>
  <c r="FT132" i="87"/>
  <c r="FT134" i="87" s="1"/>
  <c r="FT89" i="87"/>
  <c r="BU66" i="87"/>
  <c r="FX98" i="100"/>
  <c r="FU117" i="87"/>
  <c r="FR139" i="87"/>
  <c r="FX164" i="87"/>
  <c r="FY166" i="87"/>
  <c r="FW100" i="100"/>
  <c r="FZ98" i="115"/>
  <c r="EV133" i="87" l="1"/>
  <c r="EU168" i="87"/>
  <c r="EU167" i="87" s="1"/>
  <c r="EU160" i="87" s="1"/>
  <c r="EU152" i="87" s="1"/>
  <c r="EU151" i="87" s="1"/>
  <c r="EU150" i="87" s="1"/>
  <c r="EV137" i="87"/>
  <c r="EV169" i="87" s="1"/>
  <c r="FU132" i="87"/>
  <c r="FU134" i="87" s="1"/>
  <c r="FU89" i="87"/>
  <c r="FU91" i="87" s="1"/>
  <c r="FT91" i="87"/>
  <c r="BV66" i="87"/>
  <c r="GA98" i="115"/>
  <c r="GA100" i="115" s="1"/>
  <c r="FY98" i="100"/>
  <c r="FY164" i="87"/>
  <c r="FZ166" i="87"/>
  <c r="FZ100" i="115"/>
  <c r="FS139" i="87"/>
  <c r="FV117" i="87"/>
  <c r="FX100" i="100"/>
  <c r="EW133" i="87" l="1"/>
  <c r="EW137" i="87"/>
  <c r="EW169" i="87" s="1"/>
  <c r="EV168" i="87"/>
  <c r="EV167" i="87" s="1"/>
  <c r="EV160" i="87" s="1"/>
  <c r="EV152" i="87" s="1"/>
  <c r="EV151" i="87" s="1"/>
  <c r="EV150" i="87" s="1"/>
  <c r="FV132" i="87"/>
  <c r="FV134" i="87" s="1"/>
  <c r="FV89" i="87"/>
  <c r="FV91" i="87" s="1"/>
  <c r="BW66" i="87"/>
  <c r="BX66" i="87" s="1"/>
  <c r="FZ164" i="87"/>
  <c r="GA166" i="87"/>
  <c r="FZ98" i="100"/>
  <c r="FZ100" i="100" s="1"/>
  <c r="FT139" i="87"/>
  <c r="FY100" i="100"/>
  <c r="FW117" i="87"/>
  <c r="GB98" i="115"/>
  <c r="EX133" i="87" l="1"/>
  <c r="EW168" i="87"/>
  <c r="EW167" i="87" s="1"/>
  <c r="EW160" i="87" s="1"/>
  <c r="EW152" i="87" s="1"/>
  <c r="EW151" i="87" s="1"/>
  <c r="EW150" i="87" s="1"/>
  <c r="EX137" i="87"/>
  <c r="EX169" i="87" s="1"/>
  <c r="FW132" i="87"/>
  <c r="FW134" i="87" s="1"/>
  <c r="FW89" i="87"/>
  <c r="FW91" i="87" s="1"/>
  <c r="BY66" i="87"/>
  <c r="GA98" i="100"/>
  <c r="GC98" i="115"/>
  <c r="GC100" i="115" s="1"/>
  <c r="GB100" i="115"/>
  <c r="FX117" i="87"/>
  <c r="GA164" i="87"/>
  <c r="GB166" i="87"/>
  <c r="FU139" i="87"/>
  <c r="EX168" i="87" l="1"/>
  <c r="EX167" i="87" s="1"/>
  <c r="EX160" i="87" s="1"/>
  <c r="EX152" i="87" s="1"/>
  <c r="EX151" i="87" s="1"/>
  <c r="EX150" i="87" s="1"/>
  <c r="EY133" i="87"/>
  <c r="EY137" i="87"/>
  <c r="EY169" i="87" s="1"/>
  <c r="FX132" i="87"/>
  <c r="FX134" i="87" s="1"/>
  <c r="FX89" i="87"/>
  <c r="FX91" i="87" s="1"/>
  <c r="BZ66" i="87"/>
  <c r="GB164" i="87"/>
  <c r="GC166" i="87"/>
  <c r="FY117" i="87"/>
  <c r="FY132" i="87" s="1"/>
  <c r="GD98" i="115"/>
  <c r="GD100" i="115" s="1"/>
  <c r="GB98" i="100"/>
  <c r="GB100" i="100" s="1"/>
  <c r="GA100" i="100"/>
  <c r="FV139" i="87"/>
  <c r="EZ133" i="87" l="1"/>
  <c r="EZ137" i="87"/>
  <c r="EZ169" i="87" s="1"/>
  <c r="EY168" i="87"/>
  <c r="EY167" i="87" s="1"/>
  <c r="EY160" i="87" s="1"/>
  <c r="EY152" i="87" s="1"/>
  <c r="EY151" i="87" s="1"/>
  <c r="EY150" i="87" s="1"/>
  <c r="FY89" i="87"/>
  <c r="FY91" i="87" s="1"/>
  <c r="CA66" i="87"/>
  <c r="GC164" i="87"/>
  <c r="GD166" i="87"/>
  <c r="FZ117" i="87"/>
  <c r="GC98" i="100"/>
  <c r="GC100" i="100" s="1"/>
  <c r="FW139" i="87"/>
  <c r="GE98" i="115"/>
  <c r="FA134" i="87" l="1"/>
  <c r="FA137" i="87"/>
  <c r="FA169" i="87" s="1"/>
  <c r="EZ168" i="87"/>
  <c r="EZ167" i="87" s="1"/>
  <c r="EZ160" i="87" s="1"/>
  <c r="EZ152" i="87" s="1"/>
  <c r="EZ151" i="87" s="1"/>
  <c r="EZ150" i="87" s="1"/>
  <c r="FA133" i="87"/>
  <c r="FZ132" i="87"/>
  <c r="FZ134" i="87" s="1"/>
  <c r="FZ89" i="87"/>
  <c r="FZ91" i="87" s="1"/>
  <c r="CB66" i="87"/>
  <c r="FX139" i="87"/>
  <c r="GA117" i="87"/>
  <c r="GF98" i="115"/>
  <c r="GD164" i="87"/>
  <c r="GE166" i="87"/>
  <c r="GE100" i="115"/>
  <c r="GD98" i="100"/>
  <c r="FB137" i="87" l="1"/>
  <c r="FB169" i="87" s="1"/>
  <c r="FA168" i="87"/>
  <c r="FB133" i="87"/>
  <c r="FA139" i="87"/>
  <c r="FA135" i="87"/>
  <c r="FB135" i="87" s="1"/>
  <c r="FC135" i="87" s="1"/>
  <c r="FD135" i="87" s="1"/>
  <c r="FE135" i="87" s="1"/>
  <c r="FF135" i="87" s="1"/>
  <c r="FG135" i="87" s="1"/>
  <c r="FH135" i="87" s="1"/>
  <c r="FI135" i="87" s="1"/>
  <c r="FJ135" i="87" s="1"/>
  <c r="FK135" i="87" s="1"/>
  <c r="FL135" i="87" s="1"/>
  <c r="GA132" i="87"/>
  <c r="GA134" i="87" s="1"/>
  <c r="GA89" i="87"/>
  <c r="GA91" i="87" s="1"/>
  <c r="CC66" i="87"/>
  <c r="GF166" i="87"/>
  <c r="GE164" i="87"/>
  <c r="GE98" i="100"/>
  <c r="GE100" i="100" s="1"/>
  <c r="GD100" i="100"/>
  <c r="GG98" i="115"/>
  <c r="GF100" i="115"/>
  <c r="GB117" i="87"/>
  <c r="FB168" i="87" l="1"/>
  <c r="FB167" i="87" s="1"/>
  <c r="FB160" i="87" s="1"/>
  <c r="FB152" i="87" s="1"/>
  <c r="FB151" i="87" s="1"/>
  <c r="FB150" i="87" s="1"/>
  <c r="FC137" i="87"/>
  <c r="FC169" i="87" s="1"/>
  <c r="FC133" i="87"/>
  <c r="FA167" i="87"/>
  <c r="GB132" i="87"/>
  <c r="GB134" i="87" s="1"/>
  <c r="GB89" i="87"/>
  <c r="GB91" i="87" s="1"/>
  <c r="CD66" i="87"/>
  <c r="GF98" i="100"/>
  <c r="FZ139" i="87"/>
  <c r="GF164" i="87"/>
  <c r="GG166" i="87"/>
  <c r="GC117" i="87"/>
  <c r="GH98" i="115"/>
  <c r="GG100" i="115"/>
  <c r="FA160" i="87" l="1"/>
  <c r="FD133" i="87"/>
  <c r="FC168" i="87"/>
  <c r="FC167" i="87" s="1"/>
  <c r="FC160" i="87" s="1"/>
  <c r="FC152" i="87" s="1"/>
  <c r="FC151" i="87" s="1"/>
  <c r="FC150" i="87" s="1"/>
  <c r="FD137" i="87"/>
  <c r="FD169" i="87" s="1"/>
  <c r="GC132" i="87"/>
  <c r="GC134" i="87" s="1"/>
  <c r="GC89" i="87"/>
  <c r="GC91" i="87" s="1"/>
  <c r="CE66" i="87"/>
  <c r="GA139" i="87"/>
  <c r="GI98" i="115"/>
  <c r="GI100" i="115" s="1"/>
  <c r="GH100" i="115"/>
  <c r="GG98" i="100"/>
  <c r="GG100" i="100" s="1"/>
  <c r="GF100" i="100"/>
  <c r="GD117" i="87"/>
  <c r="GG164" i="87"/>
  <c r="GH166" i="87"/>
  <c r="FE137" i="87" l="1"/>
  <c r="FE169" i="87" s="1"/>
  <c r="FD168" i="87"/>
  <c r="FD167" i="87" s="1"/>
  <c r="FD160" i="87" s="1"/>
  <c r="FD152" i="87" s="1"/>
  <c r="FD151" i="87" s="1"/>
  <c r="FD150" i="87" s="1"/>
  <c r="FE133" i="87"/>
  <c r="FA152" i="87"/>
  <c r="GD132" i="87"/>
  <c r="GD134" i="87" s="1"/>
  <c r="GD89" i="87"/>
  <c r="GD91" i="87" s="1"/>
  <c r="CF66" i="87"/>
  <c r="GB139" i="87"/>
  <c r="GH164" i="87"/>
  <c r="GI166" i="87"/>
  <c r="GE117" i="87"/>
  <c r="GJ98" i="115"/>
  <c r="GJ100" i="115" s="1"/>
  <c r="GH98" i="100"/>
  <c r="GH100" i="100" s="1"/>
  <c r="FA151" i="87" l="1"/>
  <c r="FE168" i="87"/>
  <c r="FE167" i="87" s="1"/>
  <c r="FE160" i="87" s="1"/>
  <c r="FE152" i="87" s="1"/>
  <c r="FE151" i="87" s="1"/>
  <c r="FE150" i="87" s="1"/>
  <c r="FF133" i="87"/>
  <c r="FF137" i="87"/>
  <c r="FF169" i="87" s="1"/>
  <c r="GE132" i="87"/>
  <c r="GE134" i="87" s="1"/>
  <c r="GE89" i="87"/>
  <c r="GE91" i="87" s="1"/>
  <c r="CG66" i="87"/>
  <c r="GI98" i="100"/>
  <c r="GF117" i="87"/>
  <c r="GK98" i="115"/>
  <c r="GJ166" i="87"/>
  <c r="GI164" i="87"/>
  <c r="GC139" i="87"/>
  <c r="FG137" i="87" l="1"/>
  <c r="FG169" i="87" s="1"/>
  <c r="FG133" i="87"/>
  <c r="FF168" i="87"/>
  <c r="FF167" i="87" s="1"/>
  <c r="FF160" i="87" s="1"/>
  <c r="FF152" i="87" s="1"/>
  <c r="FF151" i="87" s="1"/>
  <c r="FF150" i="87" s="1"/>
  <c r="FA150" i="87"/>
  <c r="GF132" i="87"/>
  <c r="GF134" i="87" s="1"/>
  <c r="GF89" i="87"/>
  <c r="GF91" i="87" s="1"/>
  <c r="CH66" i="87"/>
  <c r="GD139" i="87"/>
  <c r="GJ98" i="100"/>
  <c r="GL98" i="115"/>
  <c r="GL100" i="115" s="1"/>
  <c r="GK100" i="115"/>
  <c r="GG117" i="87"/>
  <c r="GI100" i="100"/>
  <c r="GJ164" i="87"/>
  <c r="GK166" i="87"/>
  <c r="FH133" i="87" l="1"/>
  <c r="FH137" i="87"/>
  <c r="FH169" i="87" s="1"/>
  <c r="FG168" i="87"/>
  <c r="FG167" i="87" s="1"/>
  <c r="FG160" i="87" s="1"/>
  <c r="FG152" i="87" s="1"/>
  <c r="FG151" i="87" s="1"/>
  <c r="FG150" i="87" s="1"/>
  <c r="GG132" i="87"/>
  <c r="GG134" i="87" s="1"/>
  <c r="GG89" i="87"/>
  <c r="GG91" i="87" s="1"/>
  <c r="CI66" i="87"/>
  <c r="GK164" i="87"/>
  <c r="GL166" i="87"/>
  <c r="GM98" i="115"/>
  <c r="GM100" i="115" s="1"/>
  <c r="GK98" i="100"/>
  <c r="GJ100" i="100"/>
  <c r="GE139" i="87"/>
  <c r="GH117" i="87"/>
  <c r="FI137" i="87" l="1"/>
  <c r="FI169" i="87" s="1"/>
  <c r="FH168" i="87"/>
  <c r="FH167" i="87" s="1"/>
  <c r="FH160" i="87" s="1"/>
  <c r="FH152" i="87" s="1"/>
  <c r="FH151" i="87" s="1"/>
  <c r="FH150" i="87" s="1"/>
  <c r="FI133" i="87"/>
  <c r="GH132" i="87"/>
  <c r="GH134" i="87" s="1"/>
  <c r="GH89" i="87"/>
  <c r="GH91" i="87" s="1"/>
  <c r="CJ66" i="87"/>
  <c r="GF139" i="87"/>
  <c r="GL98" i="100"/>
  <c r="GI117" i="87"/>
  <c r="GK100" i="100"/>
  <c r="GN98" i="115"/>
  <c r="GN100" i="115" s="1"/>
  <c r="GL164" i="87"/>
  <c r="GM166" i="87"/>
  <c r="FJ133" i="87" l="1"/>
  <c r="FI168" i="87"/>
  <c r="FI167" i="87" s="1"/>
  <c r="FI160" i="87" s="1"/>
  <c r="FI152" i="87" s="1"/>
  <c r="FI151" i="87" s="1"/>
  <c r="FI150" i="87" s="1"/>
  <c r="FJ137" i="87"/>
  <c r="FJ169" i="87" s="1"/>
  <c r="GI132" i="87"/>
  <c r="GI134" i="87" s="1"/>
  <c r="GI89" i="87"/>
  <c r="GI91" i="87" s="1"/>
  <c r="CK66" i="87"/>
  <c r="GJ117" i="87"/>
  <c r="GG139" i="87"/>
  <c r="GO98" i="115"/>
  <c r="GO100" i="115" s="1"/>
  <c r="GM98" i="100"/>
  <c r="GM100" i="100" s="1"/>
  <c r="GL100" i="100"/>
  <c r="GM164" i="87"/>
  <c r="GN166" i="87"/>
  <c r="FJ168" i="87" l="1"/>
  <c r="FJ167" i="87" s="1"/>
  <c r="FJ160" i="87" s="1"/>
  <c r="FJ152" i="87" s="1"/>
  <c r="FJ151" i="87" s="1"/>
  <c r="FJ150" i="87" s="1"/>
  <c r="FK133" i="87"/>
  <c r="FK137" i="87"/>
  <c r="FK169" i="87" s="1"/>
  <c r="GJ132" i="87"/>
  <c r="GJ134" i="87" s="1"/>
  <c r="GJ89" i="87"/>
  <c r="GJ91" i="87" s="1"/>
  <c r="CL66" i="87"/>
  <c r="GN164" i="87"/>
  <c r="GO166" i="87"/>
  <c r="GK117" i="87"/>
  <c r="GP98" i="115"/>
  <c r="GN98" i="100"/>
  <c r="GN100" i="100" s="1"/>
  <c r="GH139" i="87"/>
  <c r="FL133" i="87" l="1"/>
  <c r="FL137" i="87"/>
  <c r="FL169" i="87" s="1"/>
  <c r="FK168" i="87"/>
  <c r="FK167" i="87" s="1"/>
  <c r="FK160" i="87" s="1"/>
  <c r="FK152" i="87" s="1"/>
  <c r="FK151" i="87" s="1"/>
  <c r="FK150" i="87" s="1"/>
  <c r="GK89" i="87"/>
  <c r="GK91" i="87" s="1"/>
  <c r="CM66" i="87"/>
  <c r="GQ98" i="115"/>
  <c r="GP100" i="115"/>
  <c r="GL117" i="87"/>
  <c r="GO98" i="100"/>
  <c r="GO100" i="100" s="1"/>
  <c r="GO164" i="87"/>
  <c r="GP166" i="87"/>
  <c r="GI139" i="87"/>
  <c r="FM134" i="87" l="1"/>
  <c r="FM137" i="87"/>
  <c r="FM169" i="87" s="1"/>
  <c r="FL168" i="87"/>
  <c r="FL167" i="87" s="1"/>
  <c r="FL160" i="87" s="1"/>
  <c r="FL152" i="87" s="1"/>
  <c r="FL151" i="87" s="1"/>
  <c r="FL150" i="87" s="1"/>
  <c r="FM133" i="87"/>
  <c r="GL132" i="87"/>
  <c r="GL134" i="87" s="1"/>
  <c r="GL89" i="87"/>
  <c r="GL91" i="87" s="1"/>
  <c r="CN66" i="87"/>
  <c r="GP98" i="100"/>
  <c r="GP100" i="100" s="1"/>
  <c r="GP164" i="87"/>
  <c r="GQ166" i="87"/>
  <c r="GM117" i="87"/>
  <c r="GR98" i="115"/>
  <c r="GQ100" i="115"/>
  <c r="GJ139" i="87"/>
  <c r="FN137" i="87" l="1"/>
  <c r="FN169" i="87" s="1"/>
  <c r="FM168" i="87"/>
  <c r="FN133" i="87"/>
  <c r="FM139" i="87"/>
  <c r="FM135" i="87"/>
  <c r="FN135" i="87" s="1"/>
  <c r="FO135" i="87" s="1"/>
  <c r="FP135" i="87" s="1"/>
  <c r="FQ135" i="87" s="1"/>
  <c r="FR135" i="87" s="1"/>
  <c r="FS135" i="87" s="1"/>
  <c r="FT135" i="87" s="1"/>
  <c r="FU135" i="87" s="1"/>
  <c r="FV135" i="87" s="1"/>
  <c r="FW135" i="87" s="1"/>
  <c r="FX135" i="87" s="1"/>
  <c r="GM132" i="87"/>
  <c r="GM134" i="87" s="1"/>
  <c r="GM89" i="87"/>
  <c r="GM91" i="87" s="1"/>
  <c r="CO66" i="87"/>
  <c r="GR166" i="87"/>
  <c r="GQ164" i="87"/>
  <c r="GN117" i="87"/>
  <c r="GS98" i="115"/>
  <c r="GS100" i="115" s="1"/>
  <c r="GQ98" i="100"/>
  <c r="GQ100" i="100" s="1"/>
  <c r="GR100" i="115"/>
  <c r="FO137" i="87" l="1"/>
  <c r="FO169" i="87" s="1"/>
  <c r="FN168" i="87"/>
  <c r="FN167" i="87" s="1"/>
  <c r="FN160" i="87" s="1"/>
  <c r="FN152" i="87" s="1"/>
  <c r="FN151" i="87" s="1"/>
  <c r="FN150" i="87" s="1"/>
  <c r="FO133" i="87"/>
  <c r="FM167" i="87"/>
  <c r="GN132" i="87"/>
  <c r="GN134" i="87" s="1"/>
  <c r="GN89" i="87"/>
  <c r="GN91" i="87" s="1"/>
  <c r="CP66" i="87"/>
  <c r="GL139" i="87"/>
  <c r="GT98" i="115"/>
  <c r="GR98" i="100"/>
  <c r="GO117" i="87"/>
  <c r="GR164" i="87"/>
  <c r="GS166" i="87"/>
  <c r="FM160" i="87" l="1"/>
  <c r="FP137" i="87"/>
  <c r="FP169" i="87" s="1"/>
  <c r="FO168" i="87"/>
  <c r="FO167" i="87" s="1"/>
  <c r="FO160" i="87" s="1"/>
  <c r="FO152" i="87" s="1"/>
  <c r="FO151" i="87" s="1"/>
  <c r="FO150" i="87" s="1"/>
  <c r="FP133" i="87"/>
  <c r="GO132" i="87"/>
  <c r="GO134" i="87" s="1"/>
  <c r="GO89" i="87"/>
  <c r="GO91" i="87" s="1"/>
  <c r="CQ66" i="87"/>
  <c r="GP117" i="87"/>
  <c r="GM139" i="87"/>
  <c r="GS164" i="87"/>
  <c r="GT166" i="87"/>
  <c r="GS98" i="100"/>
  <c r="GS100" i="100" s="1"/>
  <c r="GR100" i="100"/>
  <c r="GU98" i="115"/>
  <c r="GT100" i="115"/>
  <c r="FM152" i="87" l="1"/>
  <c r="FQ133" i="87"/>
  <c r="FQ137" i="87"/>
  <c r="FQ169" i="87" s="1"/>
  <c r="FP168" i="87"/>
  <c r="FP167" i="87" s="1"/>
  <c r="FP160" i="87" s="1"/>
  <c r="FP152" i="87" s="1"/>
  <c r="FP151" i="87" s="1"/>
  <c r="FP150" i="87" s="1"/>
  <c r="GP132" i="87"/>
  <c r="GP134" i="87" s="1"/>
  <c r="GP89" i="87"/>
  <c r="CR66" i="87"/>
  <c r="GN139" i="87"/>
  <c r="GV98" i="115"/>
  <c r="GV100" i="115" s="1"/>
  <c r="GU100" i="115"/>
  <c r="GT164" i="87"/>
  <c r="GU166" i="87"/>
  <c r="GT98" i="100"/>
  <c r="GQ117" i="87"/>
  <c r="FR133" i="87" l="1"/>
  <c r="FR137" i="87"/>
  <c r="FR169" i="87" s="1"/>
  <c r="FQ168" i="87"/>
  <c r="FQ167" i="87" s="1"/>
  <c r="FQ160" i="87" s="1"/>
  <c r="FQ152" i="87" s="1"/>
  <c r="FQ151" i="87" s="1"/>
  <c r="FQ150" i="87" s="1"/>
  <c r="FM151" i="87"/>
  <c r="GQ132" i="87"/>
  <c r="GQ134" i="87" s="1"/>
  <c r="GQ89" i="87"/>
  <c r="GQ91" i="87" s="1"/>
  <c r="GP91" i="87"/>
  <c r="CS66" i="87"/>
  <c r="CT66" i="87" s="1"/>
  <c r="GR117" i="87"/>
  <c r="GW98" i="115"/>
  <c r="GW100" i="115" s="1"/>
  <c r="GV166" i="87"/>
  <c r="GU164" i="87"/>
  <c r="GO139" i="87"/>
  <c r="GU98" i="100"/>
  <c r="GU100" i="100" s="1"/>
  <c r="GT100" i="100"/>
  <c r="FM150" i="87" l="1"/>
  <c r="FS137" i="87"/>
  <c r="FS169" i="87" s="1"/>
  <c r="FS133" i="87"/>
  <c r="FR168" i="87"/>
  <c r="FR167" i="87" s="1"/>
  <c r="FR160" i="87" s="1"/>
  <c r="FR152" i="87" s="1"/>
  <c r="FR151" i="87" s="1"/>
  <c r="FR150" i="87" s="1"/>
  <c r="GR132" i="87"/>
  <c r="GR134" i="87" s="1"/>
  <c r="GR89" i="87"/>
  <c r="GR91" i="87" s="1"/>
  <c r="CU66" i="87"/>
  <c r="GP139" i="87"/>
  <c r="GS117" i="87"/>
  <c r="GV98" i="100"/>
  <c r="GV100" i="100" s="1"/>
  <c r="GX98" i="115"/>
  <c r="GX100" i="115" s="1"/>
  <c r="GW166" i="87"/>
  <c r="GV164" i="87"/>
  <c r="FT137" i="87" l="1"/>
  <c r="FT169" i="87" s="1"/>
  <c r="FT133" i="87"/>
  <c r="FS168" i="87"/>
  <c r="FS167" i="87" s="1"/>
  <c r="FS160" i="87" s="1"/>
  <c r="FS152" i="87" s="1"/>
  <c r="FS151" i="87" s="1"/>
  <c r="FS150" i="87" s="1"/>
  <c r="GS132" i="87"/>
  <c r="GS134" i="87" s="1"/>
  <c r="GS89" i="87"/>
  <c r="GS91" i="87" s="1"/>
  <c r="CV66" i="87"/>
  <c r="GW164" i="87"/>
  <c r="GX166" i="87"/>
  <c r="GY98" i="115"/>
  <c r="GQ139" i="87"/>
  <c r="GW98" i="100"/>
  <c r="GW100" i="100" s="1"/>
  <c r="GT117" i="87"/>
  <c r="FU137" i="87" l="1"/>
  <c r="FU169" i="87" s="1"/>
  <c r="FT168" i="87"/>
  <c r="FT167" i="87" s="1"/>
  <c r="FT160" i="87" s="1"/>
  <c r="FT152" i="87" s="1"/>
  <c r="FT151" i="87" s="1"/>
  <c r="FT150" i="87" s="1"/>
  <c r="FU133" i="87"/>
  <c r="GT132" i="87"/>
  <c r="GT134" i="87" s="1"/>
  <c r="GT89" i="87"/>
  <c r="GT91" i="87" s="1"/>
  <c r="CW66" i="87"/>
  <c r="GR139" i="87"/>
  <c r="GU117" i="87"/>
  <c r="GZ98" i="115"/>
  <c r="GX164" i="87"/>
  <c r="GY166" i="87"/>
  <c r="GY100" i="115"/>
  <c r="GX98" i="100"/>
  <c r="GX100" i="100" s="1"/>
  <c r="FV133" i="87" l="1"/>
  <c r="FU168" i="87"/>
  <c r="FU167" i="87" s="1"/>
  <c r="FU160" i="87" s="1"/>
  <c r="FU152" i="87" s="1"/>
  <c r="FU151" i="87" s="1"/>
  <c r="FU150" i="87" s="1"/>
  <c r="FV137" i="87"/>
  <c r="FV169" i="87" s="1"/>
  <c r="GU132" i="87"/>
  <c r="GU134" i="87" s="1"/>
  <c r="GU89" i="87"/>
  <c r="GU91" i="87" s="1"/>
  <c r="CX66" i="87"/>
  <c r="GY164" i="87"/>
  <c r="GZ166" i="87"/>
  <c r="GY98" i="100"/>
  <c r="HA98" i="115"/>
  <c r="GS139" i="87"/>
  <c r="GZ100" i="115"/>
  <c r="GV117" i="87"/>
  <c r="FW137" i="87" l="1"/>
  <c r="FW169" i="87" s="1"/>
  <c r="FV168" i="87"/>
  <c r="FV167" i="87" s="1"/>
  <c r="FV160" i="87" s="1"/>
  <c r="FV152" i="87" s="1"/>
  <c r="FV151" i="87" s="1"/>
  <c r="FV150" i="87" s="1"/>
  <c r="FW133" i="87"/>
  <c r="GV132" i="87"/>
  <c r="GV134" i="87" s="1"/>
  <c r="GV89" i="87"/>
  <c r="GV91" i="87" s="1"/>
  <c r="CY66" i="87"/>
  <c r="HB98" i="115"/>
  <c r="HB100" i="115" s="1"/>
  <c r="HA100" i="115"/>
  <c r="GW117" i="87"/>
  <c r="GZ98" i="100"/>
  <c r="GZ100" i="100" s="1"/>
  <c r="GY100" i="100"/>
  <c r="GZ164" i="87"/>
  <c r="HA166" i="87"/>
  <c r="GT139" i="87"/>
  <c r="FW168" i="87" l="1"/>
  <c r="FW167" i="87" s="1"/>
  <c r="FW160" i="87" s="1"/>
  <c r="FW152" i="87" s="1"/>
  <c r="FW151" i="87" s="1"/>
  <c r="FW150" i="87" s="1"/>
  <c r="FX137" i="87"/>
  <c r="FX169" i="87" s="1"/>
  <c r="FX133" i="87"/>
  <c r="GW89" i="87"/>
  <c r="GW91" i="87" s="1"/>
  <c r="CZ66" i="87"/>
  <c r="DA66" i="87" s="1"/>
  <c r="GX117" i="87"/>
  <c r="GU139" i="87"/>
  <c r="HA164" i="87"/>
  <c r="HB166" i="87"/>
  <c r="HC98" i="115"/>
  <c r="HA98" i="100"/>
  <c r="FY134" i="87" l="1"/>
  <c r="FY133" i="87"/>
  <c r="FY137" i="87"/>
  <c r="FY169" i="87" s="1"/>
  <c r="FX168" i="87"/>
  <c r="FX167" i="87" s="1"/>
  <c r="FX160" i="87" s="1"/>
  <c r="FX152" i="87" s="1"/>
  <c r="FX151" i="87" s="1"/>
  <c r="FX150" i="87" s="1"/>
  <c r="GX132" i="87"/>
  <c r="GX134" i="87" s="1"/>
  <c r="GX89" i="87"/>
  <c r="GX91" i="87" s="1"/>
  <c r="DB66" i="87"/>
  <c r="DC66" i="87" s="1"/>
  <c r="HC166" i="87"/>
  <c r="HB164" i="87"/>
  <c r="HB98" i="100"/>
  <c r="GY117" i="87"/>
  <c r="HA100" i="100"/>
  <c r="HD98" i="115"/>
  <c r="HC100" i="115"/>
  <c r="GV139" i="87"/>
  <c r="FY168" i="87" l="1"/>
  <c r="FZ137" i="87"/>
  <c r="FZ169" i="87" s="1"/>
  <c r="FZ133" i="87"/>
  <c r="FY139" i="87"/>
  <c r="FY135" i="87"/>
  <c r="FZ135" i="87" s="1"/>
  <c r="GA135" i="87" s="1"/>
  <c r="GB135" i="87" s="1"/>
  <c r="GC135" i="87" s="1"/>
  <c r="GD135" i="87" s="1"/>
  <c r="GE135" i="87" s="1"/>
  <c r="GF135" i="87" s="1"/>
  <c r="GG135" i="87" s="1"/>
  <c r="GH135" i="87" s="1"/>
  <c r="GI135" i="87" s="1"/>
  <c r="GJ135" i="87" s="1"/>
  <c r="GY132" i="87"/>
  <c r="GY134" i="87" s="1"/>
  <c r="GY89" i="87"/>
  <c r="GY91" i="87" s="1"/>
  <c r="DD66" i="87"/>
  <c r="GZ117" i="87"/>
  <c r="HC98" i="100"/>
  <c r="HC100" i="100" s="1"/>
  <c r="HB100" i="100"/>
  <c r="HD166" i="87"/>
  <c r="HC164" i="87"/>
  <c r="HE98" i="115"/>
  <c r="HE100" i="115" s="1"/>
  <c r="HD100" i="115"/>
  <c r="GA137" i="87" l="1"/>
  <c r="GA169" i="87" s="1"/>
  <c r="GA133" i="87"/>
  <c r="FZ168" i="87"/>
  <c r="FZ167" i="87" s="1"/>
  <c r="FZ160" i="87" s="1"/>
  <c r="FZ152" i="87" s="1"/>
  <c r="FZ151" i="87" s="1"/>
  <c r="FZ150" i="87" s="1"/>
  <c r="FY167" i="87"/>
  <c r="GZ132" i="87"/>
  <c r="GZ134" i="87" s="1"/>
  <c r="GZ89" i="87"/>
  <c r="GZ91" i="87" s="1"/>
  <c r="DE66" i="87"/>
  <c r="GX139" i="87"/>
  <c r="HF98" i="115"/>
  <c r="HF100" i="115" s="1"/>
  <c r="HD164" i="87"/>
  <c r="HE166" i="87"/>
  <c r="HA117" i="87"/>
  <c r="HD98" i="100"/>
  <c r="FY160" i="87" l="1"/>
  <c r="GB133" i="87"/>
  <c r="GB137" i="87"/>
  <c r="GB169" i="87" s="1"/>
  <c r="GA168" i="87"/>
  <c r="GA167" i="87" s="1"/>
  <c r="GA160" i="87" s="1"/>
  <c r="GA152" i="87" s="1"/>
  <c r="GA151" i="87" s="1"/>
  <c r="GA150" i="87" s="1"/>
  <c r="HA132" i="87"/>
  <c r="HA134" i="87" s="1"/>
  <c r="HA89" i="87"/>
  <c r="HA91" i="87" s="1"/>
  <c r="DF66" i="87"/>
  <c r="GY139" i="87"/>
  <c r="HE164" i="87"/>
  <c r="HF166" i="87"/>
  <c r="HE98" i="100"/>
  <c r="HE100" i="100" s="1"/>
  <c r="HD100" i="100"/>
  <c r="HB117" i="87"/>
  <c r="HG98" i="115"/>
  <c r="HG100" i="115" s="1"/>
  <c r="GC137" i="87" l="1"/>
  <c r="GC169" i="87" s="1"/>
  <c r="GB168" i="87"/>
  <c r="GB167" i="87" s="1"/>
  <c r="GB160" i="87" s="1"/>
  <c r="GB152" i="87" s="1"/>
  <c r="GB151" i="87" s="1"/>
  <c r="GB150" i="87" s="1"/>
  <c r="GC133" i="87"/>
  <c r="FY152" i="87"/>
  <c r="HB132" i="87"/>
  <c r="HB134" i="87" s="1"/>
  <c r="HB89" i="87"/>
  <c r="HB91" i="87" s="1"/>
  <c r="DG66" i="87"/>
  <c r="GZ139" i="87"/>
  <c r="HH98" i="115"/>
  <c r="HH100" i="115" s="1"/>
  <c r="HF164" i="87"/>
  <c r="HG166" i="87"/>
  <c r="HC117" i="87"/>
  <c r="HF98" i="100"/>
  <c r="FY151" i="87" l="1"/>
  <c r="GD137" i="87"/>
  <c r="GD169" i="87" s="1"/>
  <c r="GD133" i="87"/>
  <c r="GC168" i="87"/>
  <c r="GC167" i="87" s="1"/>
  <c r="GC160" i="87" s="1"/>
  <c r="GC152" i="87" s="1"/>
  <c r="GC151" i="87" s="1"/>
  <c r="GC150" i="87" s="1"/>
  <c r="HC132" i="87"/>
  <c r="HC134" i="87" s="1"/>
  <c r="HC89" i="87"/>
  <c r="HC91" i="87" s="1"/>
  <c r="DH66" i="87"/>
  <c r="HI98" i="115"/>
  <c r="HI100" i="115" s="1"/>
  <c r="HG98" i="100"/>
  <c r="HA139" i="87"/>
  <c r="HD117" i="87"/>
  <c r="HH166" i="87"/>
  <c r="HG164" i="87"/>
  <c r="HF100" i="100"/>
  <c r="GE133" i="87" l="1"/>
  <c r="GE137" i="87"/>
  <c r="GE169" i="87" s="1"/>
  <c r="GD168" i="87"/>
  <c r="GD167" i="87" s="1"/>
  <c r="GD160" i="87" s="1"/>
  <c r="GD152" i="87" s="1"/>
  <c r="GD151" i="87" s="1"/>
  <c r="GD150" i="87" s="1"/>
  <c r="FY150" i="87"/>
  <c r="HD132" i="87"/>
  <c r="HD134" i="87" s="1"/>
  <c r="HD89" i="87"/>
  <c r="HD91" i="87" s="1"/>
  <c r="DI66" i="87"/>
  <c r="HH98" i="100"/>
  <c r="HH100" i="100" s="1"/>
  <c r="HB139" i="87"/>
  <c r="HG100" i="100"/>
  <c r="HH164" i="87"/>
  <c r="HI166" i="87"/>
  <c r="HE117" i="87"/>
  <c r="GF137" i="87" l="1"/>
  <c r="GF169" i="87" s="1"/>
  <c r="GE168" i="87"/>
  <c r="GE167" i="87" s="1"/>
  <c r="GE160" i="87" s="1"/>
  <c r="GE152" i="87" s="1"/>
  <c r="GE151" i="87" s="1"/>
  <c r="GE150" i="87" s="1"/>
  <c r="GF133" i="87"/>
  <c r="HE132" i="87"/>
  <c r="HE134" i="87" s="1"/>
  <c r="HE89" i="87"/>
  <c r="HE91" i="87" s="1"/>
  <c r="DJ66" i="87"/>
  <c r="HC139" i="87"/>
  <c r="HI164" i="87"/>
  <c r="HJ166" i="87"/>
  <c r="HI98" i="100"/>
  <c r="HI100" i="100" s="1"/>
  <c r="HF117" i="87"/>
  <c r="GG133" i="87" l="1"/>
  <c r="GG137" i="87"/>
  <c r="GG169" i="87" s="1"/>
  <c r="GF168" i="87"/>
  <c r="GF167" i="87" s="1"/>
  <c r="GF160" i="87" s="1"/>
  <c r="GF152" i="87" s="1"/>
  <c r="GF151" i="87" s="1"/>
  <c r="GF150" i="87" s="1"/>
  <c r="HF132" i="87"/>
  <c r="HF134" i="87" s="1"/>
  <c r="HF89" i="87"/>
  <c r="HF91" i="87" s="1"/>
  <c r="DK66" i="87"/>
  <c r="HK166" i="87"/>
  <c r="HJ164" i="87"/>
  <c r="HD139" i="87"/>
  <c r="HG117" i="87"/>
  <c r="GH133" i="87" l="1"/>
  <c r="GH137" i="87"/>
  <c r="GH169" i="87" s="1"/>
  <c r="GG168" i="87"/>
  <c r="GG167" i="87" s="1"/>
  <c r="GG160" i="87" s="1"/>
  <c r="GG152" i="87" s="1"/>
  <c r="GG151" i="87" s="1"/>
  <c r="GG150" i="87" s="1"/>
  <c r="HG132" i="87"/>
  <c r="HG134" i="87" s="1"/>
  <c r="HG89" i="87"/>
  <c r="HG91" i="87" s="1"/>
  <c r="DL66" i="87"/>
  <c r="HE139" i="87"/>
  <c r="HH117" i="87"/>
  <c r="HK164" i="87"/>
  <c r="HL166" i="87"/>
  <c r="GI133" i="87" l="1"/>
  <c r="GI137" i="87"/>
  <c r="GI169" i="87" s="1"/>
  <c r="GH168" i="87"/>
  <c r="GH167" i="87" s="1"/>
  <c r="GH160" i="87" s="1"/>
  <c r="GH152" i="87" s="1"/>
  <c r="GH151" i="87" s="1"/>
  <c r="GH150" i="87" s="1"/>
  <c r="HH132" i="87"/>
  <c r="HH134" i="87" s="1"/>
  <c r="HH89" i="87"/>
  <c r="HH91" i="87" s="1"/>
  <c r="DM66" i="87"/>
  <c r="HI117" i="87"/>
  <c r="HF139" i="87"/>
  <c r="HL164" i="87"/>
  <c r="HM166" i="87"/>
  <c r="GJ133" i="87" l="1"/>
  <c r="GJ137" i="87"/>
  <c r="GJ169" i="87" s="1"/>
  <c r="GI168" i="87"/>
  <c r="GI167" i="87" s="1"/>
  <c r="GI160" i="87" s="1"/>
  <c r="GI152" i="87" s="1"/>
  <c r="GI151" i="87" s="1"/>
  <c r="GI150" i="87" s="1"/>
  <c r="HI89" i="87"/>
  <c r="HI91" i="87" s="1"/>
  <c r="B92" i="87" s="1"/>
  <c r="F8" i="88" s="1"/>
  <c r="DN66" i="87"/>
  <c r="HG139" i="87"/>
  <c r="HJ117" i="87"/>
  <c r="HM164" i="87"/>
  <c r="HN166" i="87"/>
  <c r="GK137" i="87" l="1"/>
  <c r="GK169" i="87" s="1"/>
  <c r="GJ168" i="87"/>
  <c r="GJ167" i="87" s="1"/>
  <c r="GJ160" i="87" s="1"/>
  <c r="GJ152" i="87" s="1"/>
  <c r="HJ132" i="87"/>
  <c r="HJ134" i="87" s="1"/>
  <c r="HJ89" i="87"/>
  <c r="HJ91" i="87" s="1"/>
  <c r="DO66" i="87"/>
  <c r="HH139" i="87"/>
  <c r="HK117" i="87"/>
  <c r="HO166" i="87"/>
  <c r="HN164" i="87"/>
  <c r="GK132" i="87" l="1"/>
  <c r="GJ151" i="87"/>
  <c r="GJ150" i="87" s="1"/>
  <c r="HK132" i="87"/>
  <c r="HK134" i="87" s="1"/>
  <c r="HK89" i="87"/>
  <c r="HK91" i="87" s="1"/>
  <c r="DP66" i="87"/>
  <c r="HO164" i="87"/>
  <c r="HP166" i="87"/>
  <c r="HL117" i="87"/>
  <c r="GK134" i="87" l="1"/>
  <c r="GK139" i="87" s="1"/>
  <c r="GK133" i="87"/>
  <c r="HL132" i="87"/>
  <c r="HL134" i="87" s="1"/>
  <c r="HL89" i="87"/>
  <c r="HL91" i="87" s="1"/>
  <c r="DQ66" i="87"/>
  <c r="DR66" i="87" s="1"/>
  <c r="HJ139" i="87"/>
  <c r="HM117" i="87"/>
  <c r="HP164" i="87"/>
  <c r="HQ166" i="87"/>
  <c r="GK135" i="87" l="1"/>
  <c r="GL135" i="87" s="1"/>
  <c r="GM135" i="87" s="1"/>
  <c r="GN135" i="87" s="1"/>
  <c r="GO135" i="87" s="1"/>
  <c r="GP135" i="87" s="1"/>
  <c r="GQ135" i="87" s="1"/>
  <c r="GR135" i="87" s="1"/>
  <c r="GS135" i="87" s="1"/>
  <c r="GT135" i="87" s="1"/>
  <c r="GU135" i="87" s="1"/>
  <c r="GV135" i="87" s="1"/>
  <c r="GL137" i="87"/>
  <c r="GL169" i="87" s="1"/>
  <c r="GL133" i="87"/>
  <c r="GK168" i="87"/>
  <c r="HM132" i="87"/>
  <c r="HM134" i="87" s="1"/>
  <c r="HM89" i="87"/>
  <c r="HM91" i="87" s="1"/>
  <c r="DS66" i="87"/>
  <c r="HN117" i="87"/>
  <c r="HQ164" i="87"/>
  <c r="HR166" i="87"/>
  <c r="HK139" i="87"/>
  <c r="GK167" i="87" l="1"/>
  <c r="GM137" i="87"/>
  <c r="GM169" i="87" s="1"/>
  <c r="GM133" i="87"/>
  <c r="GL168" i="87"/>
  <c r="GL167" i="87" s="1"/>
  <c r="GL160" i="87" s="1"/>
  <c r="GL152" i="87" s="1"/>
  <c r="GL151" i="87" s="1"/>
  <c r="GL150" i="87" s="1"/>
  <c r="HN132" i="87"/>
  <c r="HN134" i="87" s="1"/>
  <c r="HN89" i="87"/>
  <c r="HN91" i="87" s="1"/>
  <c r="DT66" i="87"/>
  <c r="HR164" i="87"/>
  <c r="HS166" i="87"/>
  <c r="HL139" i="87"/>
  <c r="HO117" i="87"/>
  <c r="GN137" i="87" l="1"/>
  <c r="GN169" i="87" s="1"/>
  <c r="GN133" i="87"/>
  <c r="GM168" i="87"/>
  <c r="GM167" i="87" s="1"/>
  <c r="GM160" i="87" s="1"/>
  <c r="GM152" i="87" s="1"/>
  <c r="GM151" i="87" s="1"/>
  <c r="GM150" i="87" s="1"/>
  <c r="GK160" i="87"/>
  <c r="HO132" i="87"/>
  <c r="HO134" i="87" s="1"/>
  <c r="HO89" i="87"/>
  <c r="HO91" i="87" s="1"/>
  <c r="DU66" i="87"/>
  <c r="HM139" i="87"/>
  <c r="HS164" i="87"/>
  <c r="HT166" i="87"/>
  <c r="HP117" i="87"/>
  <c r="GK152" i="87" l="1"/>
  <c r="GO133" i="87"/>
  <c r="GO137" i="87"/>
  <c r="GO169" i="87" s="1"/>
  <c r="GN168" i="87"/>
  <c r="GN167" i="87" s="1"/>
  <c r="GN160" i="87" s="1"/>
  <c r="GN152" i="87" s="1"/>
  <c r="GN151" i="87" s="1"/>
  <c r="GN150" i="87" s="1"/>
  <c r="HP132" i="87"/>
  <c r="HP134" i="87" s="1"/>
  <c r="HP89" i="87"/>
  <c r="HP91" i="87" s="1"/>
  <c r="DV66" i="87"/>
  <c r="DW66" i="87" s="1"/>
  <c r="HN139" i="87"/>
  <c r="HT164" i="87"/>
  <c r="HU166" i="87"/>
  <c r="HQ117" i="87"/>
  <c r="GP133" i="87" l="1"/>
  <c r="GO168" i="87"/>
  <c r="GO167" i="87" s="1"/>
  <c r="GO160" i="87" s="1"/>
  <c r="GO152" i="87" s="1"/>
  <c r="GO151" i="87" s="1"/>
  <c r="GO150" i="87" s="1"/>
  <c r="GP137" i="87"/>
  <c r="GP169" i="87" s="1"/>
  <c r="GK151" i="87"/>
  <c r="HQ132" i="87"/>
  <c r="HQ134" i="87" s="1"/>
  <c r="HQ89" i="87"/>
  <c r="HQ91" i="87" s="1"/>
  <c r="DX66" i="87"/>
  <c r="HR117" i="87"/>
  <c r="HU164" i="87"/>
  <c r="HV166" i="87"/>
  <c r="HO139" i="87"/>
  <c r="GK150" i="87" l="1"/>
  <c r="GP168" i="87"/>
  <c r="GP167" i="87" s="1"/>
  <c r="GP160" i="87" s="1"/>
  <c r="GP152" i="87" s="1"/>
  <c r="GP151" i="87" s="1"/>
  <c r="GP150" i="87" s="1"/>
  <c r="GQ137" i="87"/>
  <c r="GQ169" i="87" s="1"/>
  <c r="GQ133" i="87"/>
  <c r="HR132" i="87"/>
  <c r="HR134" i="87" s="1"/>
  <c r="HR89" i="87"/>
  <c r="HR91" i="87" s="1"/>
  <c r="DY66" i="87"/>
  <c r="DZ66" i="87" s="1"/>
  <c r="HV164" i="87"/>
  <c r="HW166" i="87"/>
  <c r="HS117" i="87"/>
  <c r="HP139" i="87"/>
  <c r="GQ168" i="87" l="1"/>
  <c r="GQ167" i="87" s="1"/>
  <c r="GQ160" i="87" s="1"/>
  <c r="GQ152" i="87" s="1"/>
  <c r="GQ151" i="87" s="1"/>
  <c r="GQ150" i="87" s="1"/>
  <c r="GR133" i="87"/>
  <c r="GR137" i="87"/>
  <c r="GR169" i="87" s="1"/>
  <c r="HS132" i="87"/>
  <c r="HS134" i="87" s="1"/>
  <c r="HS89" i="87"/>
  <c r="HS91" i="87" s="1"/>
  <c r="EA66" i="87"/>
  <c r="HQ139" i="87"/>
  <c r="HT117" i="87"/>
  <c r="HW164" i="87"/>
  <c r="HX166" i="87"/>
  <c r="GS137" i="87" l="1"/>
  <c r="GS169" i="87" s="1"/>
  <c r="GS133" i="87"/>
  <c r="GR168" i="87"/>
  <c r="GR167" i="87" s="1"/>
  <c r="GR160" i="87" s="1"/>
  <c r="GR152" i="87" s="1"/>
  <c r="GR151" i="87" s="1"/>
  <c r="GR150" i="87" s="1"/>
  <c r="HT132" i="87"/>
  <c r="HT134" i="87" s="1"/>
  <c r="HT89" i="87"/>
  <c r="HT91" i="87" s="1"/>
  <c r="EB66" i="87"/>
  <c r="EC66" i="87" s="1"/>
  <c r="HX164" i="87"/>
  <c r="HY166" i="87"/>
  <c r="HU117" i="87"/>
  <c r="HR139" i="87"/>
  <c r="GT137" i="87" l="1"/>
  <c r="GT169" i="87" s="1"/>
  <c r="GT133" i="87"/>
  <c r="GS168" i="87"/>
  <c r="GS167" i="87" s="1"/>
  <c r="GS160" i="87" s="1"/>
  <c r="GS152" i="87" s="1"/>
  <c r="GS151" i="87" s="1"/>
  <c r="GS150" i="87" s="1"/>
  <c r="HU89" i="87"/>
  <c r="HU91" i="87" s="1"/>
  <c r="ED66" i="87"/>
  <c r="HV117" i="87"/>
  <c r="HY164" i="87"/>
  <c r="HZ166" i="87"/>
  <c r="HS139" i="87"/>
  <c r="GU133" i="87" l="1"/>
  <c r="GT168" i="87"/>
  <c r="GT167" i="87" s="1"/>
  <c r="GT160" i="87" s="1"/>
  <c r="GT152" i="87" s="1"/>
  <c r="GT151" i="87" s="1"/>
  <c r="GT150" i="87" s="1"/>
  <c r="GU137" i="87"/>
  <c r="GU169" i="87" s="1"/>
  <c r="HV132" i="87"/>
  <c r="HV134" i="87" s="1"/>
  <c r="HV89" i="87"/>
  <c r="HV91" i="87" s="1"/>
  <c r="EE66" i="87"/>
  <c r="HT139" i="87"/>
  <c r="IA166" i="87"/>
  <c r="HZ164" i="87"/>
  <c r="HW117" i="87"/>
  <c r="GV137" i="87" l="1"/>
  <c r="GV169" i="87" s="1"/>
  <c r="GU168" i="87"/>
  <c r="GU167" i="87" s="1"/>
  <c r="GU160" i="87" s="1"/>
  <c r="GU152" i="87" s="1"/>
  <c r="GU151" i="87" s="1"/>
  <c r="GU150" i="87" s="1"/>
  <c r="GV133" i="87"/>
  <c r="HW132" i="87"/>
  <c r="HW134" i="87" s="1"/>
  <c r="HW89" i="87"/>
  <c r="HW91" i="87" s="1"/>
  <c r="EF66" i="87"/>
  <c r="EG66" i="87" s="1"/>
  <c r="HX117" i="87"/>
  <c r="IA164" i="87"/>
  <c r="IB166" i="87"/>
  <c r="GW137" i="87" l="1"/>
  <c r="GW169" i="87" s="1"/>
  <c r="GV168" i="87"/>
  <c r="GV167" i="87" s="1"/>
  <c r="GV160" i="87" s="1"/>
  <c r="GV152" i="87" s="1"/>
  <c r="HX132" i="87"/>
  <c r="HX134" i="87" s="1"/>
  <c r="HX89" i="87"/>
  <c r="HX91" i="87" s="1"/>
  <c r="EH66" i="87"/>
  <c r="HV139" i="87"/>
  <c r="IB164" i="87"/>
  <c r="IC166" i="87"/>
  <c r="HY117" i="87"/>
  <c r="GW132" i="87" l="1"/>
  <c r="GV151" i="87"/>
  <c r="GV150" i="87" s="1"/>
  <c r="HY132" i="87"/>
  <c r="HY134" i="87" s="1"/>
  <c r="HY89" i="87"/>
  <c r="HY91" i="87" s="1"/>
  <c r="EI66" i="87"/>
  <c r="HZ117" i="87"/>
  <c r="HW139" i="87"/>
  <c r="IC164" i="87"/>
  <c r="ID166" i="87"/>
  <c r="GW134" i="87" l="1"/>
  <c r="GW139" i="87" s="1"/>
  <c r="GW133" i="87"/>
  <c r="HZ132" i="87"/>
  <c r="HZ134" i="87" s="1"/>
  <c r="HZ89" i="87"/>
  <c r="HZ91" i="87" s="1"/>
  <c r="EJ66" i="87"/>
  <c r="EK66" i="87" s="1"/>
  <c r="HX139" i="87"/>
  <c r="ID164" i="87"/>
  <c r="IE166" i="87"/>
  <c r="IA117" i="87"/>
  <c r="GW135" i="87" l="1"/>
  <c r="GX135" i="87" s="1"/>
  <c r="GY135" i="87" s="1"/>
  <c r="GZ135" i="87" s="1"/>
  <c r="HA135" i="87" s="1"/>
  <c r="HB135" i="87" s="1"/>
  <c r="HC135" i="87" s="1"/>
  <c r="HD135" i="87" s="1"/>
  <c r="HE135" i="87" s="1"/>
  <c r="HF135" i="87" s="1"/>
  <c r="HG135" i="87" s="1"/>
  <c r="HH135" i="87" s="1"/>
  <c r="GW168" i="87"/>
  <c r="GX137" i="87"/>
  <c r="GX169" i="87" s="1"/>
  <c r="GX133" i="87"/>
  <c r="IA132" i="87"/>
  <c r="IA134" i="87" s="1"/>
  <c r="IA89" i="87"/>
  <c r="IA91" i="87" s="1"/>
  <c r="EL66" i="87"/>
  <c r="HY139" i="87"/>
  <c r="IB117" i="87"/>
  <c r="IE164" i="87"/>
  <c r="IF166" i="87"/>
  <c r="GY133" i="87" l="1"/>
  <c r="GX168" i="87"/>
  <c r="GX167" i="87" s="1"/>
  <c r="GX160" i="87" s="1"/>
  <c r="GX152" i="87" s="1"/>
  <c r="GX151" i="87" s="1"/>
  <c r="GX150" i="87" s="1"/>
  <c r="GY137" i="87"/>
  <c r="GY169" i="87" s="1"/>
  <c r="GW167" i="87"/>
  <c r="IB132" i="87"/>
  <c r="IB134" i="87" s="1"/>
  <c r="IB89" i="87"/>
  <c r="IB91" i="87" s="1"/>
  <c r="EM66" i="87"/>
  <c r="IF164" i="87"/>
  <c r="IG166" i="87"/>
  <c r="IG164" i="87" s="1"/>
  <c r="HZ139" i="87"/>
  <c r="IC117" i="87"/>
  <c r="GW160" i="87" l="1"/>
  <c r="GZ133" i="87"/>
  <c r="GZ137" i="87"/>
  <c r="GZ169" i="87" s="1"/>
  <c r="GY168" i="87"/>
  <c r="GY167" i="87" s="1"/>
  <c r="GY160" i="87" s="1"/>
  <c r="GY152" i="87" s="1"/>
  <c r="GY151" i="87" s="1"/>
  <c r="GY150" i="87" s="1"/>
  <c r="IC132" i="87"/>
  <c r="IC134" i="87" s="1"/>
  <c r="IC89" i="87"/>
  <c r="IC91" i="87" s="1"/>
  <c r="EN66" i="87"/>
  <c r="IA139" i="87"/>
  <c r="ID117" i="87"/>
  <c r="GW152" i="87" l="1"/>
  <c r="GZ168" i="87"/>
  <c r="GZ167" i="87" s="1"/>
  <c r="GZ160" i="87" s="1"/>
  <c r="GZ152" i="87" s="1"/>
  <c r="GZ151" i="87" s="1"/>
  <c r="GZ150" i="87" s="1"/>
  <c r="HA133" i="87"/>
  <c r="HA137" i="87"/>
  <c r="HA169" i="87" s="1"/>
  <c r="ID132" i="87"/>
  <c r="ID134" i="87" s="1"/>
  <c r="ID89" i="87"/>
  <c r="ID91" i="87" s="1"/>
  <c r="EO66" i="87"/>
  <c r="IB139" i="87"/>
  <c r="IE117" i="87"/>
  <c r="HB133" i="87" l="1"/>
  <c r="HB137" i="87"/>
  <c r="HB169" i="87" s="1"/>
  <c r="HA168" i="87"/>
  <c r="HA167" i="87" s="1"/>
  <c r="HA160" i="87" s="1"/>
  <c r="HA152" i="87" s="1"/>
  <c r="HA151" i="87" s="1"/>
  <c r="HA150" i="87" s="1"/>
  <c r="GW151" i="87"/>
  <c r="IE132" i="87"/>
  <c r="IE134" i="87" s="1"/>
  <c r="IE89" i="87"/>
  <c r="IE91" i="87" s="1"/>
  <c r="EP66" i="87"/>
  <c r="EQ66" i="87" s="1"/>
  <c r="IC139" i="87"/>
  <c r="IF117" i="87"/>
  <c r="GW150" i="87" l="1"/>
  <c r="HC137" i="87"/>
  <c r="HC169" i="87" s="1"/>
  <c r="HB168" i="87"/>
  <c r="HB167" i="87" s="1"/>
  <c r="HB160" i="87" s="1"/>
  <c r="HB152" i="87" s="1"/>
  <c r="HB151" i="87" s="1"/>
  <c r="HB150" i="87" s="1"/>
  <c r="HC133" i="87"/>
  <c r="IF132" i="87"/>
  <c r="IF134" i="87" s="1"/>
  <c r="IF89" i="87"/>
  <c r="IF91" i="87" s="1"/>
  <c r="ER66" i="87"/>
  <c r="ID139" i="87"/>
  <c r="IG117" i="87"/>
  <c r="HD137" i="87" l="1"/>
  <c r="HD169" i="87" s="1"/>
  <c r="HD133" i="87"/>
  <c r="HC168" i="87"/>
  <c r="HC167" i="87" s="1"/>
  <c r="HC160" i="87" s="1"/>
  <c r="HC152" i="87" s="1"/>
  <c r="HC151" i="87" s="1"/>
  <c r="HC150" i="87" s="1"/>
  <c r="IG89" i="87"/>
  <c r="ES66" i="87"/>
  <c r="IE139" i="87"/>
  <c r="IG91" i="87" l="1"/>
  <c r="F9" i="88"/>
  <c r="HE133" i="87"/>
  <c r="HD168" i="87"/>
  <c r="HD167" i="87" s="1"/>
  <c r="HD160" i="87" s="1"/>
  <c r="HD152" i="87" s="1"/>
  <c r="HD151" i="87" s="1"/>
  <c r="HD150" i="87" s="1"/>
  <c r="HE137" i="87"/>
  <c r="HE169" i="87" s="1"/>
  <c r="ET66" i="87"/>
  <c r="IF139" i="87"/>
  <c r="HF137" i="87" l="1"/>
  <c r="HF169" i="87" s="1"/>
  <c r="HE168" i="87"/>
  <c r="HE167" i="87" s="1"/>
  <c r="HE160" i="87" s="1"/>
  <c r="HE152" i="87" s="1"/>
  <c r="HE151" i="87" s="1"/>
  <c r="HE150" i="87" s="1"/>
  <c r="HF133" i="87"/>
  <c r="EU66" i="87"/>
  <c r="HG133" i="87" l="1"/>
  <c r="HG137" i="87"/>
  <c r="HG169" i="87" s="1"/>
  <c r="HF168" i="87"/>
  <c r="HF167" i="87" s="1"/>
  <c r="HF160" i="87" s="1"/>
  <c r="HF152" i="87" s="1"/>
  <c r="HF151" i="87" s="1"/>
  <c r="HF150" i="87" s="1"/>
  <c r="EV66" i="87"/>
  <c r="HG168" i="87" l="1"/>
  <c r="HG167" i="87" s="1"/>
  <c r="HG160" i="87" s="1"/>
  <c r="HG152" i="87" s="1"/>
  <c r="HG151" i="87" s="1"/>
  <c r="HG150" i="87" s="1"/>
  <c r="HH133" i="87"/>
  <c r="HH137" i="87"/>
  <c r="HH169" i="87" s="1"/>
  <c r="EW66" i="87"/>
  <c r="HI137" i="87" l="1"/>
  <c r="HI169" i="87" s="1"/>
  <c r="HH168" i="87"/>
  <c r="HH167" i="87" s="1"/>
  <c r="HH160" i="87" s="1"/>
  <c r="HH152" i="87" s="1"/>
  <c r="EX66" i="87"/>
  <c r="HI132" i="87" l="1"/>
  <c r="HH151" i="87"/>
  <c r="HH150" i="87" s="1"/>
  <c r="EY66" i="87"/>
  <c r="EZ66" i="87" s="1"/>
  <c r="HI134" i="87" l="1"/>
  <c r="HI139" i="87" s="1"/>
  <c r="B142" i="87" s="1"/>
  <c r="HI133" i="87"/>
  <c r="FA66" i="87"/>
  <c r="HI135" i="87" l="1"/>
  <c r="HJ135" i="87" s="1"/>
  <c r="HK135" i="87" s="1"/>
  <c r="HL135" i="87" s="1"/>
  <c r="HM135" i="87" s="1"/>
  <c r="HN135" i="87" s="1"/>
  <c r="HO135" i="87" s="1"/>
  <c r="HP135" i="87" s="1"/>
  <c r="HQ135" i="87" s="1"/>
  <c r="HR135" i="87" s="1"/>
  <c r="HS135" i="87" s="1"/>
  <c r="HT135" i="87" s="1"/>
  <c r="HJ133" i="87"/>
  <c r="HJ137" i="87"/>
  <c r="HJ169" i="87" s="1"/>
  <c r="HI168" i="87"/>
  <c r="FB66" i="87"/>
  <c r="HI167" i="87" l="1"/>
  <c r="HK137" i="87"/>
  <c r="HK169" i="87" s="1"/>
  <c r="HJ168" i="87"/>
  <c r="HJ167" i="87" s="1"/>
  <c r="HJ160" i="87" s="1"/>
  <c r="HJ152" i="87" s="1"/>
  <c r="HJ151" i="87" s="1"/>
  <c r="HJ150" i="87" s="1"/>
  <c r="HK133" i="87"/>
  <c r="FC66" i="87"/>
  <c r="FD66" i="87" s="1"/>
  <c r="HI160" i="87" l="1"/>
  <c r="HL137" i="87"/>
  <c r="HL169" i="87" s="1"/>
  <c r="HL133" i="87"/>
  <c r="HK168" i="87"/>
  <c r="HK167" i="87" s="1"/>
  <c r="HK160" i="87" s="1"/>
  <c r="HK152" i="87" s="1"/>
  <c r="HK151" i="87" s="1"/>
  <c r="HK150" i="87" s="1"/>
  <c r="IG139" i="87"/>
  <c r="FE66" i="87"/>
  <c r="HM133" i="87" l="1"/>
  <c r="HM137" i="87"/>
  <c r="HM169" i="87" s="1"/>
  <c r="HL168" i="87"/>
  <c r="HL167" i="87" s="1"/>
  <c r="HL160" i="87" s="1"/>
  <c r="HL152" i="87" s="1"/>
  <c r="HL151" i="87" s="1"/>
  <c r="HL150" i="87" s="1"/>
  <c r="HI152" i="87"/>
  <c r="FF66" i="87"/>
  <c r="FG66" i="87" s="1"/>
  <c r="HI151" i="87" l="1"/>
  <c r="HN137" i="87"/>
  <c r="HN169" i="87" s="1"/>
  <c r="HN133" i="87"/>
  <c r="HM168" i="87"/>
  <c r="HM167" i="87" s="1"/>
  <c r="HM160" i="87" s="1"/>
  <c r="HM152" i="87" s="1"/>
  <c r="HM151" i="87" s="1"/>
  <c r="HM150" i="87" s="1"/>
  <c r="FH66" i="87"/>
  <c r="FI66" i="87" s="1"/>
  <c r="HO133" i="87" l="1"/>
  <c r="HN168" i="87"/>
  <c r="HN167" i="87" s="1"/>
  <c r="HN160" i="87" s="1"/>
  <c r="HN152" i="87" s="1"/>
  <c r="HN151" i="87" s="1"/>
  <c r="HN150" i="87" s="1"/>
  <c r="HO137" i="87"/>
  <c r="HO169" i="87" s="1"/>
  <c r="HI150" i="87"/>
  <c r="FJ66" i="87"/>
  <c r="HP137" i="87" l="1"/>
  <c r="HP169" i="87" s="1"/>
  <c r="HP133" i="87"/>
  <c r="HO168" i="87"/>
  <c r="HO167" i="87" s="1"/>
  <c r="HO160" i="87" s="1"/>
  <c r="HO152" i="87" s="1"/>
  <c r="HO151" i="87" s="1"/>
  <c r="HO150" i="87" s="1"/>
  <c r="FK66" i="87"/>
  <c r="FL66" i="87" s="1"/>
  <c r="HQ133" i="87" l="1"/>
  <c r="HQ137" i="87"/>
  <c r="HQ169" i="87" s="1"/>
  <c r="HP168" i="87"/>
  <c r="HP167" i="87" s="1"/>
  <c r="HP160" i="87" s="1"/>
  <c r="HP152" i="87" s="1"/>
  <c r="HP151" i="87" s="1"/>
  <c r="HP150" i="87" s="1"/>
  <c r="FM66" i="87"/>
  <c r="FN66" i="87" s="1"/>
  <c r="HQ168" i="87" l="1"/>
  <c r="HQ167" i="87" s="1"/>
  <c r="HQ160" i="87" s="1"/>
  <c r="HQ152" i="87" s="1"/>
  <c r="HQ151" i="87" s="1"/>
  <c r="HQ150" i="87" s="1"/>
  <c r="HR137" i="87"/>
  <c r="HR169" i="87" s="1"/>
  <c r="HR133" i="87"/>
  <c r="FO66" i="87"/>
  <c r="HS137" i="87" l="1"/>
  <c r="HS169" i="87" s="1"/>
  <c r="HR168" i="87"/>
  <c r="HR167" i="87" s="1"/>
  <c r="HR160" i="87" s="1"/>
  <c r="HR152" i="87" s="1"/>
  <c r="HR151" i="87" s="1"/>
  <c r="HR150" i="87" s="1"/>
  <c r="HS133" i="87"/>
  <c r="FP66" i="87"/>
  <c r="HT137" i="87" l="1"/>
  <c r="HT169" i="87" s="1"/>
  <c r="HS168" i="87"/>
  <c r="HS167" i="87" s="1"/>
  <c r="HS160" i="87" s="1"/>
  <c r="HS152" i="87" s="1"/>
  <c r="HS151" i="87" s="1"/>
  <c r="HS150" i="87" s="1"/>
  <c r="HT133" i="87"/>
  <c r="FQ66" i="87"/>
  <c r="HU137" i="87" l="1"/>
  <c r="HU169" i="87" s="1"/>
  <c r="HT168" i="87"/>
  <c r="HT167" i="87" s="1"/>
  <c r="HT160" i="87" s="1"/>
  <c r="HT152" i="87" s="1"/>
  <c r="FR66" i="87"/>
  <c r="FS66" i="87" s="1"/>
  <c r="HU132" i="87" l="1"/>
  <c r="HT151" i="87"/>
  <c r="HT150" i="87" s="1"/>
  <c r="FT66" i="87"/>
  <c r="HU134" i="87" l="1"/>
  <c r="HU139" i="87" s="1"/>
  <c r="HU133" i="87"/>
  <c r="FU66" i="87"/>
  <c r="HU135" i="87" l="1"/>
  <c r="HV135" i="87" s="1"/>
  <c r="HW135" i="87" s="1"/>
  <c r="HX135" i="87" s="1"/>
  <c r="HY135" i="87" s="1"/>
  <c r="HZ135" i="87" s="1"/>
  <c r="IA135" i="87" s="1"/>
  <c r="IB135" i="87" s="1"/>
  <c r="IC135" i="87" s="1"/>
  <c r="ID135" i="87" s="1"/>
  <c r="IE135" i="87" s="1"/>
  <c r="IF135" i="87" s="1"/>
  <c r="IG135" i="87" s="1"/>
  <c r="HV133" i="87"/>
  <c r="HU168" i="87"/>
  <c r="HU167" i="87" s="1"/>
  <c r="HU160" i="87" s="1"/>
  <c r="HU152" i="87" s="1"/>
  <c r="HU151" i="87" s="1"/>
  <c r="HU150" i="87" s="1"/>
  <c r="HV137" i="87"/>
  <c r="HV169" i="87" s="1"/>
  <c r="FV66" i="87"/>
  <c r="FW66" i="87" s="1"/>
  <c r="HW137" i="87" l="1"/>
  <c r="HW169" i="87" s="1"/>
  <c r="HV168" i="87"/>
  <c r="HV167" i="87" s="1"/>
  <c r="HV160" i="87" s="1"/>
  <c r="HV152" i="87" s="1"/>
  <c r="HV151" i="87" s="1"/>
  <c r="HV150" i="87" s="1"/>
  <c r="HW133" i="87"/>
  <c r="FX66" i="87"/>
  <c r="HX137" i="87" l="1"/>
  <c r="HX169" i="87" s="1"/>
  <c r="HW168" i="87"/>
  <c r="HW167" i="87" s="1"/>
  <c r="HW160" i="87" s="1"/>
  <c r="HW152" i="87" s="1"/>
  <c r="HW151" i="87" s="1"/>
  <c r="HW150" i="87" s="1"/>
  <c r="HX133" i="87"/>
  <c r="FY66" i="87"/>
  <c r="HX168" i="87" l="1"/>
  <c r="HX167" i="87" s="1"/>
  <c r="HX160" i="87" s="1"/>
  <c r="HX152" i="87" s="1"/>
  <c r="HX151" i="87" s="1"/>
  <c r="HX150" i="87" s="1"/>
  <c r="HY133" i="87"/>
  <c r="HY137" i="87"/>
  <c r="HY169" i="87" s="1"/>
  <c r="FZ66" i="87"/>
  <c r="HZ137" i="87" l="1"/>
  <c r="HZ169" i="87" s="1"/>
  <c r="HZ133" i="87"/>
  <c r="HY168" i="87"/>
  <c r="HY167" i="87" s="1"/>
  <c r="HY160" i="87" s="1"/>
  <c r="HY152" i="87" s="1"/>
  <c r="HY151" i="87" s="1"/>
  <c r="HY150" i="87" s="1"/>
  <c r="GA66" i="87"/>
  <c r="GB66" i="87" s="1"/>
  <c r="IA133" i="87" l="1"/>
  <c r="IA137" i="87"/>
  <c r="IA169" i="87" s="1"/>
  <c r="HZ168" i="87"/>
  <c r="HZ167" i="87" s="1"/>
  <c r="HZ160" i="87" s="1"/>
  <c r="HZ152" i="87" s="1"/>
  <c r="HZ151" i="87" s="1"/>
  <c r="HZ150" i="87" s="1"/>
  <c r="GC66" i="87"/>
  <c r="IB137" i="87" l="1"/>
  <c r="IB169" i="87" s="1"/>
  <c r="IA168" i="87"/>
  <c r="IA167" i="87" s="1"/>
  <c r="IA160" i="87" s="1"/>
  <c r="IA152" i="87" s="1"/>
  <c r="IA151" i="87" s="1"/>
  <c r="IA150" i="87" s="1"/>
  <c r="IB133" i="87"/>
  <c r="GD66" i="87"/>
  <c r="GE66" i="87" s="1"/>
  <c r="IC133" i="87" l="1"/>
  <c r="IB168" i="87"/>
  <c r="IB167" i="87" s="1"/>
  <c r="IB160" i="87" s="1"/>
  <c r="IB152" i="87" s="1"/>
  <c r="IB151" i="87" s="1"/>
  <c r="IB150" i="87" s="1"/>
  <c r="IC137" i="87"/>
  <c r="IC169" i="87" s="1"/>
  <c r="GF66" i="87"/>
  <c r="ID133" i="87" l="1"/>
  <c r="ID137" i="87"/>
  <c r="ID169" i="87" s="1"/>
  <c r="IC168" i="87"/>
  <c r="IC167" i="87" s="1"/>
  <c r="IC160" i="87" s="1"/>
  <c r="IC152" i="87" s="1"/>
  <c r="IC151" i="87" s="1"/>
  <c r="IC150" i="87" s="1"/>
  <c r="GG66" i="87"/>
  <c r="GH66" i="87" s="1"/>
  <c r="ID168" i="87" l="1"/>
  <c r="ID167" i="87" s="1"/>
  <c r="ID160" i="87" s="1"/>
  <c r="ID152" i="87" s="1"/>
  <c r="ID151" i="87" s="1"/>
  <c r="ID150" i="87" s="1"/>
  <c r="IE133" i="87"/>
  <c r="IE137" i="87"/>
  <c r="IE169" i="87" s="1"/>
  <c r="GI66" i="87"/>
  <c r="IF137" i="87" l="1"/>
  <c r="IF169" i="87" s="1"/>
  <c r="IE168" i="87"/>
  <c r="IE167" i="87" s="1"/>
  <c r="IE160" i="87" s="1"/>
  <c r="IE152" i="87" s="1"/>
  <c r="IE151" i="87" s="1"/>
  <c r="IE150" i="87" s="1"/>
  <c r="IF133" i="87"/>
  <c r="GJ66" i="87"/>
  <c r="GK66" i="87" s="1"/>
  <c r="IF168" i="87" l="1"/>
  <c r="IF167" i="87" s="1"/>
  <c r="IF160" i="87" s="1"/>
  <c r="IF152" i="87" s="1"/>
  <c r="IF151" i="87" s="1"/>
  <c r="IF150" i="87" s="1"/>
  <c r="IG137" i="87"/>
  <c r="IG169" i="87" s="1"/>
  <c r="IG133" i="87"/>
  <c r="IG168" i="87" s="1"/>
  <c r="GL66" i="87"/>
  <c r="IG167" i="87" l="1"/>
  <c r="IG160" i="87" s="1"/>
  <c r="IG152" i="87" s="1"/>
  <c r="IG151" i="87" s="1"/>
  <c r="IG150" i="87" s="1"/>
  <c r="GM66" i="87"/>
  <c r="GN66" i="87" l="1"/>
  <c r="GO66" i="87" l="1"/>
  <c r="GP66" i="87" l="1"/>
  <c r="GQ66" i="87" l="1"/>
  <c r="GR66" i="87" l="1"/>
  <c r="GS66" i="87" l="1"/>
  <c r="GT66" i="87" s="1"/>
  <c r="GU66" i="87" l="1"/>
  <c r="GV66" i="87" l="1"/>
  <c r="GW66" i="87" l="1"/>
  <c r="GX66" i="87" l="1"/>
  <c r="GY66" i="87" l="1"/>
  <c r="GZ66" i="87" l="1"/>
  <c r="HA66" i="87" s="1"/>
  <c r="HB66" i="87" l="1"/>
  <c r="HC66" i="87" l="1"/>
  <c r="HD66" i="87" l="1"/>
  <c r="HE66" i="87" s="1"/>
  <c r="HF66" i="87" l="1"/>
  <c r="HG66" i="87" s="1"/>
  <c r="HH66" i="87" l="1"/>
  <c r="HI66" i="87" l="1"/>
  <c r="HJ66" i="87" l="1"/>
  <c r="HK66" i="87" l="1"/>
  <c r="HL66" i="87" s="1"/>
  <c r="HM66" i="87" l="1"/>
  <c r="HN66" i="87" s="1"/>
  <c r="HO66" i="87" l="1"/>
  <c r="HP66" i="87" l="1"/>
  <c r="HQ66" i="87" l="1"/>
  <c r="HR66" i="87" s="1"/>
  <c r="HS66" i="87" l="1"/>
  <c r="HT66" i="87" l="1"/>
  <c r="HU66" i="87" l="1"/>
  <c r="HV66" i="87" l="1"/>
  <c r="HW66" i="87" s="1"/>
  <c r="HX66" i="87" l="1"/>
  <c r="HY66" i="87" l="1"/>
  <c r="HZ66" i="87" s="1"/>
  <c r="IA66" i="87" l="1"/>
  <c r="IB66" i="87" l="1"/>
  <c r="IC66" i="87" l="1"/>
  <c r="ID66" i="87" s="1"/>
  <c r="IE66" i="87" l="1"/>
  <c r="IF66" i="87" l="1"/>
  <c r="IG66" i="8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tc={07EC19DF-B3A6-4C74-83BF-DC4A044E1461}</author>
    <author>tc={1E038370-C53F-4CAB-B4C7-1A72C3B75E2A}</author>
    <author>tc={59C2A22C-A017-4FCE-8CC1-6A8527FE7174}</author>
    <author>tc={F0AB5A97-AF1C-46F6-8D37-D8A65941E1AF}</author>
    <author>tc={B01B470D-59BC-4DB9-AC91-A4FEB002EA81}</author>
    <author>tc={4FB4B499-F26E-45F3-AE78-DEB10878C7D7}</author>
  </authors>
  <commentList>
    <comment ref="F15" authorId="0" shapeId="0" xr:uid="{07EC19DF-B3A6-4C74-83BF-DC4A044E146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MOD + a modernizar</t>
      </text>
    </comment>
    <comment ref="F16" authorId="1" shapeId="0" xr:uid="{1E038370-C53F-4CAB-B4C7-1A72C3B75E2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MOD + a modernizar</t>
      </text>
    </comment>
    <comment ref="F17" authorId="2" shapeId="0" xr:uid="{59C2A22C-A017-4FCE-8CC1-6A8527FE717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MOD + a modernizar</t>
      </text>
    </comment>
    <comment ref="F18" authorId="3" shapeId="0" xr:uid="{F0AB5A97-AF1C-46F6-8D37-D8A65941E1A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MOD + a modernizar</t>
      </text>
    </comment>
    <comment ref="F19" authorId="4" shapeId="0" xr:uid="{B01B470D-59BC-4DB9-AC91-A4FEB002EA8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MOD + a modernizar</t>
      </text>
    </comment>
    <comment ref="F20" authorId="5" shapeId="0" xr:uid="{4FB4B499-F26E-45F3-AE78-DEB10878C7D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MOD + a modernizar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Felipe Andrade Lucci</author>
    <author>Felipe Lucci</author>
  </authors>
  <commentList>
    <comment ref="A20" authorId="0" shapeId="0" xr:uid="{25E787D7-6F5C-47E7-9D0C-76D717F9A749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BCE.</t>
        </r>
      </text>
    </comment>
    <comment ref="A22" authorId="0" shapeId="0" xr:uid="{8FFC8219-3466-4BCF-972B-ABBA608A7E11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negócios acessórios.</t>
        </r>
      </text>
    </comment>
    <comment ref="A77" authorId="1" shapeId="0" xr:uid="{41696819-021D-4BDD-B01E-203345381701}">
      <text>
        <r>
          <rPr>
            <b/>
            <sz val="9"/>
            <color indexed="81"/>
            <rFont val="Segoe UI"/>
            <family val="2"/>
          </rPr>
          <t>Felipe Lucci:</t>
        </r>
        <r>
          <rPr>
            <sz val="9"/>
            <color indexed="81"/>
            <rFont val="Segoe UI"/>
            <family val="2"/>
          </rPr>
          <t xml:space="preserve">
Não haverá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Felipe Andrade Lucci</author>
  </authors>
  <commentList>
    <comment ref="A20" authorId="0" shapeId="0" xr:uid="{3417A18B-1848-49D3-A820-2A646C5D57C2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BCE.</t>
        </r>
      </text>
    </comment>
    <comment ref="A31" authorId="0" shapeId="0" xr:uid="{3634737F-0F1D-4EEC-806C-C0C287F01830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negócios acessórios.</t>
        </r>
      </text>
    </comment>
    <comment ref="A32" authorId="0" shapeId="0" xr:uid="{322CEAB4-411E-4A2D-B82D-EF17225043DF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Como simplificação do cálculo, considerada a venda de sucata convencional e de braço somente até o fim da modernização e de venda de LED somente a partir do fim da modernização.</t>
        </r>
      </text>
    </comment>
    <comment ref="G44" authorId="0" shapeId="0" xr:uid="{FCE660BA-C278-4D74-BBA9-554725C03941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G45" authorId="0" shapeId="0" xr:uid="{AFECC514-A253-48D9-9401-82592B809B5F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A47" authorId="0" shapeId="0" xr:uid="{51FF6946-4E29-417D-B839-DACC42D205E7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13.2. A execução da PODA DE ÁRVORES pela CONCESSIONÁRIA será iniciada apenas a partir do início da FASE I.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Felipe Andrade Lucci</author>
  </authors>
  <commentList>
    <comment ref="A20" authorId="0" shapeId="0" xr:uid="{2220E0AF-8C5B-4DDA-84B3-568E20F3F273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BCE.</t>
        </r>
      </text>
    </comment>
    <comment ref="A31" authorId="0" shapeId="0" xr:uid="{F0BD55A0-3699-4013-BBAF-6F68CF81F5DC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negócios acessórios.</t>
        </r>
      </text>
    </comment>
    <comment ref="A32" authorId="0" shapeId="0" xr:uid="{23871118-9318-493F-9B9A-BCAB8CE61077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Como simplificação do cálculo, considerada a venda de sucata convencional e de braço somente até o fim da modernização e de venda de LED somente a partir do fim da modernização.</t>
        </r>
      </text>
    </comment>
    <comment ref="G44" authorId="0" shapeId="0" xr:uid="{8446C129-8A73-4E05-A411-254EEEF28BB4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G45" authorId="0" shapeId="0" xr:uid="{794D2D35-5100-40F2-8ECD-7FD6B7330B89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A47" authorId="0" shapeId="0" xr:uid="{0971C26B-2CB1-45D9-9FDA-BB715B984516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13.2. A execução da PODA DE ÁRVORES pela CONCESSIONÁRIA será iniciada apenas a partir do início da FASE I.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Felipe Andrade Lucci</author>
  </authors>
  <commentList>
    <comment ref="A20" authorId="0" shapeId="0" xr:uid="{80800664-FA62-4A61-9721-139E796261F2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BCE.</t>
        </r>
      </text>
    </comment>
    <comment ref="A31" authorId="0" shapeId="0" xr:uid="{91D3CDBF-03C9-4B53-AF13-FDA49D58B6E2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negócios acessórios.</t>
        </r>
      </text>
    </comment>
    <comment ref="A32" authorId="0" shapeId="0" xr:uid="{3A89A1DA-B129-4FBE-9AEC-939C80E365CC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Como simplificação do cálculo, considerada a venda de sucata convencional e de braço somente até o fim da modernização e de venda de LED somente a partir do fim da modernização.</t>
        </r>
      </text>
    </comment>
    <comment ref="G44" authorId="0" shapeId="0" xr:uid="{8B366979-B47F-4083-8397-AA7124EF0FC7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G45" authorId="0" shapeId="0" xr:uid="{8F941AFD-88F5-4879-B666-A27A78DF134C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A47" authorId="0" shapeId="0" xr:uid="{31C4AB32-5A19-401E-9F93-AF61E7CB2500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13.2. A execução da PODA DE ÁRVORES pela CONCESSIONÁRIA será iniciada apenas a partir do início da FASE I.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Felipe Andrade Lucci</author>
  </authors>
  <commentList>
    <comment ref="A20" authorId="0" shapeId="0" xr:uid="{93901658-A5E5-4A82-8358-724FADA148FB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BCE.</t>
        </r>
      </text>
    </comment>
    <comment ref="A31" authorId="0" shapeId="0" xr:uid="{5E841F5D-05C7-4631-8187-9E656CC0CA1A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negócios acessórios.</t>
        </r>
      </text>
    </comment>
    <comment ref="A32" authorId="0" shapeId="0" xr:uid="{3F041392-436B-4BF2-BBF9-E95640A49DA9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Como simplificação do cálculo, considerada a venda de sucata convencional e de braço somente até o fim da modernização e de venda de LED somente a partir do fim da modernização.</t>
        </r>
      </text>
    </comment>
    <comment ref="G44" authorId="0" shapeId="0" xr:uid="{DA1C1834-F70F-453B-B602-A1DECC32ACD3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G45" authorId="0" shapeId="0" xr:uid="{F142F84C-F5B1-439F-97B2-6223CC864646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A47" authorId="0" shapeId="0" xr:uid="{69073AB4-2C57-4A47-A89E-B397A4EE9CE2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13.2. A execução da PODA DE ÁRVORES pela CONCESSIONÁRIA será iniciada apenas a partir do início da FASE I.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Felipe Andrade Lucci</author>
  </authors>
  <commentList>
    <comment ref="A20" authorId="0" shapeId="0" xr:uid="{5E7084F0-FAF4-4336-8F02-8CA9C8B4B197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BCE.</t>
        </r>
      </text>
    </comment>
    <comment ref="A31" authorId="0" shapeId="0" xr:uid="{E22231DF-3DFC-4B8D-9936-C4DF44583CFB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negócios acessórios.</t>
        </r>
      </text>
    </comment>
    <comment ref="A32" authorId="0" shapeId="0" xr:uid="{80E1B72D-A1F9-47DB-9C62-07BD35800DD3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Como simplificação do cálculo, considerada a venda de sucata convencional e de braço somente até o fim da modernização e de venda de LED somente a partir do fim da modernização.</t>
        </r>
      </text>
    </comment>
    <comment ref="G44" authorId="0" shapeId="0" xr:uid="{0FD18084-C9E7-4F91-8DE9-1EA7835F699F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G45" authorId="0" shapeId="0" xr:uid="{C2EA29AD-9812-4CA9-BC7B-05060708E0C9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A47" authorId="0" shapeId="0" xr:uid="{119AE98C-2D7D-4592-B332-65F590529D62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13.2. A execução da PODA DE ÁRVORES pela CONCESSIONÁRIA será iniciada apenas a partir do início da FASE I.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<sst xmlns="http://schemas.openxmlformats.org/spreadsheetml/2006/main" count="2465" uniqueCount="483">
  <si>
    <t>Soma</t>
  </si>
  <si>
    <t>VPL</t>
  </si>
  <si>
    <t>Total CAPEX</t>
  </si>
  <si>
    <t>Total OPEX</t>
  </si>
  <si>
    <t>Valor do Contrato</t>
  </si>
  <si>
    <t>Prazo da Concessão</t>
  </si>
  <si>
    <t>Gatilho</t>
  </si>
  <si>
    <t>Valor (x R$ 1000)</t>
  </si>
  <si>
    <t>Fase 0 – Preliminar</t>
  </si>
  <si>
    <t>CMM 1</t>
  </si>
  <si>
    <t>CMM 2</t>
  </si>
  <si>
    <t>CMM 3</t>
  </si>
  <si>
    <t>Fase 3 – Operação</t>
  </si>
  <si>
    <t>CMM 4</t>
  </si>
  <si>
    <t>CMM 5</t>
  </si>
  <si>
    <t>PREMISSAS TÉCNICAS</t>
  </si>
  <si>
    <t>Atual</t>
  </si>
  <si>
    <t>Fase 0 - Despesas Pré-operacionais</t>
  </si>
  <si>
    <t>Fase 1 - Investimento para reforma do(s) Imóvel(is)</t>
  </si>
  <si>
    <t>Fase 1 - Mobiliário, Computadores e periféricos</t>
  </si>
  <si>
    <t>Fase 1 - Sistemas e Projetos</t>
  </si>
  <si>
    <t>Fase 2 - Iluminação de Festividades</t>
  </si>
  <si>
    <t>Fase 2 - Iluminação Especial</t>
  </si>
  <si>
    <t>Seguros e Garantias</t>
  </si>
  <si>
    <t>PREMISSAS TRIBUTÁRIAS</t>
  </si>
  <si>
    <t>Regime Tributário</t>
  </si>
  <si>
    <t>REAL</t>
  </si>
  <si>
    <t>Aliquota PIS</t>
  </si>
  <si>
    <t>Imposto de Renda – IRPJ</t>
  </si>
  <si>
    <t>Aliquota COFINS</t>
  </si>
  <si>
    <t>Adicional IRPJ</t>
  </si>
  <si>
    <t>Aliquota ISS</t>
  </si>
  <si>
    <t>CSLL - Contrib. Social Sobre o Lucro Líquido</t>
  </si>
  <si>
    <t>PREMISSAS FINANCIAMENTO</t>
  </si>
  <si>
    <t>Percentual Financiado</t>
  </si>
  <si>
    <t>Taxa de Juros</t>
  </si>
  <si>
    <t>Primeiro Desembolso</t>
  </si>
  <si>
    <t>Structuring Fee</t>
  </si>
  <si>
    <t>Último Desembolso</t>
  </si>
  <si>
    <t>Commitment Fee</t>
  </si>
  <si>
    <t>Sistema de Amortização</t>
  </si>
  <si>
    <t>Price</t>
  </si>
  <si>
    <t>Prazo da Amortização</t>
  </si>
  <si>
    <t>Carência de Juros</t>
  </si>
  <si>
    <t>N/A</t>
  </si>
  <si>
    <t>Período de Financiamento</t>
  </si>
  <si>
    <t>PREMISSAS DE BALANÇO</t>
  </si>
  <si>
    <t>Subscrição Obrigatória</t>
  </si>
  <si>
    <t>Inicio Dividendos</t>
  </si>
  <si>
    <t>Caixa Mínimo</t>
  </si>
  <si>
    <t>Periodicidade Dividendos</t>
  </si>
  <si>
    <t>Conta Reserva</t>
  </si>
  <si>
    <t>Inicio Redução de Capital</t>
  </si>
  <si>
    <t>Periodicidade Reducao</t>
  </si>
  <si>
    <t>Ano</t>
  </si>
  <si>
    <t>Mês</t>
  </si>
  <si>
    <t>Fase</t>
  </si>
  <si>
    <t>Preliminar</t>
  </si>
  <si>
    <t>Transição</t>
  </si>
  <si>
    <t>Modernização</t>
  </si>
  <si>
    <t>Operação</t>
  </si>
  <si>
    <t>Contrato Vigente</t>
  </si>
  <si>
    <t>Tamanho do Parque</t>
  </si>
  <si>
    <t>(1) RECEITAS TRIBUTÁVEIS</t>
  </si>
  <si>
    <t>(+) Contraprestações - Investimento (CAPEX)</t>
  </si>
  <si>
    <t>(+) CMM1 -  Iluminação Viária (V4/V5)</t>
  </si>
  <si>
    <t>(+) CMM2 - Iluminação Viária (V1...V3)</t>
  </si>
  <si>
    <t>(+) CMM3 - faixas de pedestres e ciclovias</t>
  </si>
  <si>
    <t>(+) CMM4 - iluminação especial</t>
  </si>
  <si>
    <t>(+) Contraprestações - Serviços (OPEX)</t>
  </si>
  <si>
    <t>(+) CMM5 - O&amp;M</t>
  </si>
  <si>
    <t>(+) BCE - Bônus de Consumo de Energia</t>
  </si>
  <si>
    <t>(+) Cota de Expansão</t>
  </si>
  <si>
    <t>(+) Iluminação Viária (V4/V5) - Exclusivos</t>
  </si>
  <si>
    <t>(+) Iluminação Viária (V1...V3) - Exclusivos</t>
  </si>
  <si>
    <t>(+) Iluminação Viária (V4/V5) - Compartilhados</t>
  </si>
  <si>
    <t>(+) Iluminação Viária (V1...V3) - Compartilhados</t>
  </si>
  <si>
    <t>(+) Iluminação FTP</t>
  </si>
  <si>
    <t>(+) Iluminação Ciclovia e Ciclofaixa</t>
  </si>
  <si>
    <t>(+) Iluminação EPL</t>
  </si>
  <si>
    <t>(+) Iluminação Rural</t>
  </si>
  <si>
    <t>(+) Receitas Acessórias</t>
  </si>
  <si>
    <t>(+) Atividades Relacionadas</t>
  </si>
  <si>
    <t>(+) Receita de Sucata</t>
  </si>
  <si>
    <t>(2) IMPOSTOS SOBRE RECEITAS</t>
  </si>
  <si>
    <t>(+) PIS</t>
  </si>
  <si>
    <t>(+) COFINS</t>
  </si>
  <si>
    <t>(+) ISS</t>
  </si>
  <si>
    <t>( - ) PIS - Crédito</t>
  </si>
  <si>
    <t>( - ) COFINS - Crédito</t>
  </si>
  <si>
    <t>(3) RECEITA LÍQUIDA (1 - 2)</t>
  </si>
  <si>
    <t>(4) OPEX</t>
  </si>
  <si>
    <t>(+) Atendimento de Chamado (Material)</t>
  </si>
  <si>
    <t>(+) Atendimento de Chamado (MO)</t>
  </si>
  <si>
    <t>(+) Equipe de Ronda</t>
  </si>
  <si>
    <t>(+) Poda de Árvore</t>
  </si>
  <si>
    <t>(+) Telegestão, Gestão Integrada e Call Center</t>
  </si>
  <si>
    <t>(+) Equipe Não-Operacional</t>
  </si>
  <si>
    <t>(+) Despesas Gerais e Administrativas</t>
  </si>
  <si>
    <t>(+) Seguros e Garantias</t>
  </si>
  <si>
    <t>(+) Verificador Independente</t>
  </si>
  <si>
    <t>(5) EBITDA (3-4)</t>
  </si>
  <si>
    <t>(6) DEPRECIAÇÃO</t>
  </si>
  <si>
    <t>(7) RESULTADO FINANCEIRO</t>
  </si>
  <si>
    <t>(+) RECEITAS FINANCEIRAS</t>
  </si>
  <si>
    <t>(-) DESPESAS FINANCEIRAS</t>
  </si>
  <si>
    <t>(8) LUCRO ANTES DO IMPOSTO (5-6+7)</t>
  </si>
  <si>
    <t>(9) IRPJ / CSLL</t>
  </si>
  <si>
    <t>(REF) Base de Cálculo</t>
  </si>
  <si>
    <t>(+) IRPJ</t>
  </si>
  <si>
    <t>(+) CSLL</t>
  </si>
  <si>
    <t>(10) LUCRO LÍQUIDO (8-9)</t>
  </si>
  <si>
    <t>(11) CAPEX</t>
  </si>
  <si>
    <t>Fase 2 - Iluminação Viária (V4/V5) Exclusivos</t>
  </si>
  <si>
    <t>Fase 2 - Iluminação Viária (V1...V3) Exclusivos</t>
  </si>
  <si>
    <t>Fase 2 - Iluminação Viária (V4/V5) Compartilhados</t>
  </si>
  <si>
    <t>Fase 2 - Iluminação Viária (V1...V3) Compartilhados</t>
  </si>
  <si>
    <t>Fase 2 - Iluminação EPL</t>
  </si>
  <si>
    <t>Fase 2 - Iluminação FTP</t>
  </si>
  <si>
    <t>Fase 2 - Iluminação Ciclovia</t>
  </si>
  <si>
    <t>Fase 2 - Iluminação Rural</t>
  </si>
  <si>
    <t>Fase 3 - CE 1 - Iluminação Viária (V4/V5) Exclusivos</t>
  </si>
  <si>
    <t>Fase 3 - CE 2 - Iluminação Viária (V1...V3) Exclusivos</t>
  </si>
  <si>
    <t>Fase 3 - CE 3 - Iluminação Viária (V4/V5) Compartilhados</t>
  </si>
  <si>
    <t>Fase 3 - CE 4 - Iluminação Viária (V1...V3) Compartilhados</t>
  </si>
  <si>
    <t>Fase 3 - CE 5 - Iluminação FTP</t>
  </si>
  <si>
    <t>Fase 3 - CE 6 - Iluminação Ciclovia e Ciclofaixa</t>
  </si>
  <si>
    <t>Fase 3 - CE 7 - Iluminação EPL</t>
  </si>
  <si>
    <t>Fase 3 - CE 8 - Iluminação Rural</t>
  </si>
  <si>
    <t>(12) EMPRÉSTIMO</t>
  </si>
  <si>
    <t>(12.1) Structuring Fee</t>
  </si>
  <si>
    <t>(12.2) Commitment Fee</t>
  </si>
  <si>
    <t>(13) AMORTIZAÇÃO DA DÍVIDA</t>
  </si>
  <si>
    <t>(14) FLUXO DE CAIXA LIVRE (10 + 6 -11 + 12 -12.1 - 12.2 - 13)</t>
  </si>
  <si>
    <t>(15) FLUXO DE CAIXA ACUMULADO</t>
  </si>
  <si>
    <t>Auxiliar Payback</t>
  </si>
  <si>
    <t>PAYBACK</t>
  </si>
  <si>
    <t>TIR</t>
  </si>
  <si>
    <t>FLUXO DO PROJETO</t>
  </si>
  <si>
    <t>(1) Receita Bruta</t>
  </si>
  <si>
    <t>(+) Receita de Contraprestação</t>
  </si>
  <si>
    <t>(+) Receita de Aporte</t>
  </si>
  <si>
    <t>(+) Bônus de Energia</t>
  </si>
  <si>
    <t>(2) Deduções</t>
  </si>
  <si>
    <t>(3) Receita Líquida (1 – 2)</t>
  </si>
  <si>
    <t>(4) Custos e Despesas Operacionais</t>
  </si>
  <si>
    <t>(5) EBITDA (3 – 4)</t>
  </si>
  <si>
    <t>(6) Capital de Giro</t>
  </si>
  <si>
    <t>(7) IR/CSLL</t>
  </si>
  <si>
    <t>(8) Fluxo Operacional (5 – 6 - 7)</t>
  </si>
  <si>
    <t>(9) Investimentos e Despesas Pré-Operacionais</t>
  </si>
  <si>
    <t>(10) Fluxo de Projeto (8 - 9)</t>
  </si>
  <si>
    <t>DRE</t>
  </si>
  <si>
    <t>(+) Receita Financeira (IFRIC 12)</t>
  </si>
  <si>
    <t>(+) Receita de Operação e Manutenção</t>
  </si>
  <si>
    <t>(+) Receita de Construção</t>
  </si>
  <si>
    <t>(4) Custo de Construção</t>
  </si>
  <si>
    <t>(5) Custos e Despesas Operacionais</t>
  </si>
  <si>
    <t>(6) Crédito PIS COFINS Opex</t>
  </si>
  <si>
    <t>(7) Lucro Operacional (3 – 4 – 5 – 6)</t>
  </si>
  <si>
    <t>(8) Receitas e Despesas Financeiras</t>
  </si>
  <si>
    <t>(9) Lucro Antes do IR (7 + 8)</t>
  </si>
  <si>
    <t>(10) IR/CSLL</t>
  </si>
  <si>
    <t>(11) Lucro Líquido (9 - 10)</t>
  </si>
  <si>
    <t>(12) Lucro Líquido Acumulado</t>
  </si>
  <si>
    <t>Fluxo de Caixa do Acionista</t>
  </si>
  <si>
    <t>200. Fluxo de Caixa Livre do Projeto</t>
  </si>
  <si>
    <t>201. Empréstimos e Financiamentos</t>
  </si>
  <si>
    <t>202. Amortização de Empréstimos</t>
  </si>
  <si>
    <t>203. Receitas ou Despesas Financeiras</t>
  </si>
  <si>
    <t>204. Benefício do Endividamento</t>
  </si>
  <si>
    <t>205. Saldo antes do Fluxo de Caixa do Acionista (200+201-202-203+204)</t>
  </si>
  <si>
    <t>206. Variação do Capital Social</t>
  </si>
  <si>
    <t>(AUX) Capital Social Atualizado</t>
  </si>
  <si>
    <t>207. Dividendos</t>
  </si>
  <si>
    <t>208. Saldo (205+206+207)</t>
  </si>
  <si>
    <t>(AUX) Conta Reserva</t>
  </si>
  <si>
    <t>(AUX) Reserva Legal</t>
  </si>
  <si>
    <t>209. Fluxo de Caixa Livre (Acionista)</t>
  </si>
  <si>
    <t>210. Fluxo de Caixa Acumulado (Acionista)</t>
  </si>
  <si>
    <t>TIR DO ACIONISTA</t>
  </si>
  <si>
    <t>BP</t>
  </si>
  <si>
    <r>
      <t xml:space="preserve">1. Ativo </t>
    </r>
    <r>
      <rPr>
        <b/>
        <sz val="8"/>
        <color theme="1"/>
        <rFont val="Calibri"/>
        <family val="2"/>
        <scheme val="minor"/>
      </rPr>
      <t>(1.1 + 1.2)</t>
    </r>
  </si>
  <si>
    <t>1.1 Ativo Circulante</t>
  </si>
  <si>
    <t>(+) Caixa</t>
  </si>
  <si>
    <t>(+) Conta Reserva</t>
  </si>
  <si>
    <t>(+) Contas a Receber</t>
  </si>
  <si>
    <t>(+) Crédito PIS COFINS</t>
  </si>
  <si>
    <t xml:space="preserve">1.2 Ativo Não Circulante </t>
  </si>
  <si>
    <t>Ativo Financeiro</t>
  </si>
  <si>
    <r>
      <t xml:space="preserve">2. Passivo </t>
    </r>
    <r>
      <rPr>
        <b/>
        <sz val="8"/>
        <color theme="1"/>
        <rFont val="Calibri"/>
        <family val="2"/>
        <scheme val="minor"/>
      </rPr>
      <t>(2.1 + 2.2 + 2.3)</t>
    </r>
  </si>
  <si>
    <t>2.1 Passivo Circulante</t>
  </si>
  <si>
    <t>(+) Contas a Pagar</t>
  </si>
  <si>
    <t>(+) Tributos a Pagar</t>
  </si>
  <si>
    <t>2.2 Exigível a Longo Prazo</t>
  </si>
  <si>
    <t>(+) Impostos Diferidos</t>
  </si>
  <si>
    <t>(+) Financiamentos</t>
  </si>
  <si>
    <t xml:space="preserve">2.3 Patrimônio Líquido </t>
  </si>
  <si>
    <t>(+) Capital Social</t>
  </si>
  <si>
    <t>(+) Reserva Legal</t>
  </si>
  <si>
    <t>Total</t>
  </si>
  <si>
    <t>-</t>
  </si>
  <si>
    <t>Base de Cálculo (racional)</t>
  </si>
  <si>
    <t>Referência</t>
  </si>
  <si>
    <t>CAPM (Capital Asset Pricing Model)</t>
  </si>
  <si>
    <t>Alíquota (%)</t>
  </si>
  <si>
    <t>Fonte</t>
  </si>
  <si>
    <r>
      <t>Beta Base [β</t>
    </r>
    <r>
      <rPr>
        <vertAlign val="subscript"/>
        <sz val="8"/>
        <color theme="1"/>
        <rFont val="Calibri"/>
        <family val="2"/>
        <scheme val="minor"/>
      </rPr>
      <t>BASE</t>
    </r>
    <r>
      <rPr>
        <sz val="8"/>
        <color theme="1"/>
        <rFont val="Calibri"/>
        <family val="2"/>
        <scheme val="minor"/>
      </rPr>
      <t>]</t>
    </r>
  </si>
  <si>
    <t>Beta publicado pelo professor Aswath Damodaran para o setor de Equipamentos Semicondutores em mercados emergentes, média dos últimos 5 anos (2019 a 2023).</t>
  </si>
  <si>
    <t>https://pages.stern.nyu.edu/~adamodar/pc/datasets/betaemerg.xls</t>
  </si>
  <si>
    <t>Beta [β]</t>
  </si>
  <si>
    <t>Beta Base ajustado para o contexto brasileiro, utilizando os dados de alavancagem e de imposto de renda assumidos neste estudo.</t>
  </si>
  <si>
    <t>Taxa de Retorno de Mercado [Rm]</t>
  </si>
  <si>
    <t>Taxa média de retorno do índice S&amp;P500 (média aritmética dos últimos 15 anos do índice, entre 01/09/2008 e 31/08/2023.</t>
  </si>
  <si>
    <t>https://investor.spglobal.com/stock-dividends/historical-price-lookup/default.aspx</t>
  </si>
  <si>
    <t>Taxa Livre de Risco [Rf]</t>
  </si>
  <si>
    <t>A Taxa Livre de Risco foi calculada como o bônus do governo dos EUA com prazo de vencimento de dez anos (US T-Bond 10 years - TMUBMUSD10Y) entre (15/08/2023  e 15/08/2033). Utilizou-se a última emissão disponível.</t>
  </si>
  <si>
    <t>https://www.marketwatch.com/investing/bond/tmubmusd10y?countrycode=bx</t>
  </si>
  <si>
    <t>Prêmio de Risco de Mercado [Rm-Rf]</t>
  </si>
  <si>
    <t>Taxa de Retorno de Mercado menos a taxa livre de risco.</t>
  </si>
  <si>
    <t>Prêmio de Risco Brasil [Rp]</t>
  </si>
  <si>
    <t>Prêmio conforme indicador EMBI+, que representa o desempenho dos títulos do Brasil em relação aos títulos do Tesouro dos Estados Unidos. Utilizou-se a média aritmética dos últimos 15 anos entre 01/09/2008 e 31/08/2023.</t>
  </si>
  <si>
    <t>http://www.ipeadata.gov.br/ExibeSerie.aspx?serid=40940&amp;module=M</t>
  </si>
  <si>
    <t>Inflação Americana [iUS]</t>
  </si>
  <si>
    <t>Média do CPI (Consumer Price Index) projetado para o ano inicial da PPP.</t>
  </si>
  <si>
    <t>https://www.federalreserve.gov/econres/notes/feds-notes/a-bayesian-update-on-inflation-and-inflation-persistence-20230707.html</t>
  </si>
  <si>
    <t>Inflação Brasileira [iBR]</t>
  </si>
  <si>
    <t>Média do IPCA (Índice Nacional de Preços ao Consumidor Amplo) projetado para o ano inicial da PPP.</t>
  </si>
  <si>
    <t>https://www.bcb.gov.br/content/focus/focus/R20231103.pdf</t>
  </si>
  <si>
    <t>Diferencial de Inflação (I)</t>
  </si>
  <si>
    <t>Calculado a partir da inflação brasileira e americana.</t>
  </si>
  <si>
    <t>Δi = (1+iBR)/(1+iUS)</t>
  </si>
  <si>
    <t>CAPM Nominal (KeNUS) (em US$)</t>
  </si>
  <si>
    <t>KeNUS = Rf + β x (Rm-Rf) + Rp</t>
  </si>
  <si>
    <t>CAPM Nominal (KeNBR) (em R$)[2]</t>
  </si>
  <si>
    <t>KeNBR = (1+KeNUS) x (1+ Δi) -1</t>
  </si>
  <si>
    <t xml:space="preserve">CAPM Real (KeR) (em R$)[3] </t>
  </si>
  <si>
    <t>KeRBR = (1+KeNBR) / (1+iBR) -1</t>
  </si>
  <si>
    <t>Premissas</t>
  </si>
  <si>
    <t>Valores (todos)</t>
  </si>
  <si>
    <t>Custo bruto da dívida (Kb Real)</t>
  </si>
  <si>
    <t>Alíquota de imposto de renda (t)</t>
  </si>
  <si>
    <t>Custo de Capital de Terceiros Real (Kd Real)</t>
  </si>
  <si>
    <t>Premissas – em termos reais</t>
  </si>
  <si>
    <t>Valores</t>
  </si>
  <si>
    <t>Custo de Capital Próprio Real (Ke)</t>
  </si>
  <si>
    <t>% Participação de Capital Próprio</t>
  </si>
  <si>
    <t>Custo de Capital de Terceiros Real (Kd)</t>
  </si>
  <si>
    <t>% Participação de Capital de Terceiros</t>
  </si>
  <si>
    <t>Impostos sobre Renda (Tc)</t>
  </si>
  <si>
    <t>Custo Médio Ponderado do Capital (WACC)</t>
  </si>
  <si>
    <t>MÊS</t>
  </si>
  <si>
    <t>DESEMBOLSO</t>
  </si>
  <si>
    <t>JUROS</t>
  </si>
  <si>
    <t>PARCELA</t>
  </si>
  <si>
    <t>AMORTIZAÇÃO</t>
  </si>
  <si>
    <t>SALDO DEVEDOR</t>
  </si>
  <si>
    <t>EBITDA</t>
  </si>
  <si>
    <t>Serviço da Dívida</t>
  </si>
  <si>
    <t>ICSD</t>
  </si>
  <si>
    <t>Juros Pagos</t>
  </si>
  <si>
    <t>Amortização</t>
  </si>
  <si>
    <t>Verificador Independente</t>
  </si>
  <si>
    <t>TOTAL</t>
  </si>
  <si>
    <t>CAPEX</t>
  </si>
  <si>
    <t>OPEX</t>
  </si>
  <si>
    <t>(7) DESPESAS FINANCEIRAS</t>
  </si>
  <si>
    <t>(8) LUCRO ANTES DO IMPOSTO (5-6-7)</t>
  </si>
  <si>
    <t>JUROS INCORRIDOS</t>
  </si>
  <si>
    <t>RESUMO KEY-NUMBERS</t>
  </si>
  <si>
    <t>Payback</t>
  </si>
  <si>
    <t>Peak Funding</t>
  </si>
  <si>
    <t>Fase 2 – Implantação</t>
  </si>
  <si>
    <t>Assunção da Iluminação Pública</t>
  </si>
  <si>
    <t>Assunção da UFV</t>
  </si>
  <si>
    <t>Operação das iniciativas de EE</t>
  </si>
  <si>
    <t>Início</t>
  </si>
  <si>
    <t>CMM Referência</t>
  </si>
  <si>
    <t>PRAZOS E GATILHOS</t>
  </si>
  <si>
    <t>Parque de Iluminação Pública</t>
  </si>
  <si>
    <t>Quantidade de Pontos [un]</t>
  </si>
  <si>
    <t>Carga Instalada [MW]</t>
  </si>
  <si>
    <t>Potência Média [W]</t>
  </si>
  <si>
    <t>Fim da Concessão</t>
  </si>
  <si>
    <t>Troca de Braços</t>
  </si>
  <si>
    <t>Circuitos Exclusivos / Compartilhados</t>
  </si>
  <si>
    <t>8% / 92%</t>
  </si>
  <si>
    <t>Eficiência Energética</t>
  </si>
  <si>
    <t>Premissa</t>
  </si>
  <si>
    <t>Capacidade UFV existente [MWp]</t>
  </si>
  <si>
    <t>Microgeração 4kWp [un]</t>
  </si>
  <si>
    <t>Microgeração 16kWp [un]</t>
  </si>
  <si>
    <t>Microgeração 32kWp [un]</t>
  </si>
  <si>
    <t>Microgeração 72kWp [un]</t>
  </si>
  <si>
    <t>Escolas atendidas [un]</t>
  </si>
  <si>
    <t>Prédios Administrativos atendidos [un]</t>
  </si>
  <si>
    <t>Unidades de Saúde atendidas [un]</t>
  </si>
  <si>
    <t>Aquecimento Solar 500l</t>
  </si>
  <si>
    <t>Aquecimento Solar 1.000l</t>
  </si>
  <si>
    <t>Redução no Consumo Energético Esperado</t>
  </si>
  <si>
    <t>CAPITAL EXPENDITURE (CAPEX)
REPLACEMENT EXPENDITURE (REPEX)</t>
  </si>
  <si>
    <t>Code</t>
  </si>
  <si>
    <t>Descrição</t>
  </si>
  <si>
    <t>Valor Unitário</t>
  </si>
  <si>
    <t>Grupo</t>
  </si>
  <si>
    <t>VALORES UNITÁRIOS E VIDA ÚTIL</t>
  </si>
  <si>
    <t>Vida Útil</t>
  </si>
  <si>
    <t>Iluminação Pública</t>
  </si>
  <si>
    <t>Aplicação
(toda concessão)</t>
  </si>
  <si>
    <t>LED 30W</t>
  </si>
  <si>
    <t>LED 50W</t>
  </si>
  <si>
    <t>LED 70W</t>
  </si>
  <si>
    <t>LED 110W</t>
  </si>
  <si>
    <t>LED 130W</t>
  </si>
  <si>
    <t>LED 180W</t>
  </si>
  <si>
    <t>Luminária LED de até 30W</t>
  </si>
  <si>
    <t>Luminária LED de 31W – 50W</t>
  </si>
  <si>
    <t>Luminária LED de 51W – 70W</t>
  </si>
  <si>
    <t>Luminária LED de 91W – 110W</t>
  </si>
  <si>
    <t>Luminária LED de 111W – 130W</t>
  </si>
  <si>
    <t>Luminária LED de 151W – 180W</t>
  </si>
  <si>
    <t>TG</t>
  </si>
  <si>
    <t>Telegestão (end-point)</t>
  </si>
  <si>
    <t>BR</t>
  </si>
  <si>
    <t>Braço de Iluminação Pública (variados)</t>
  </si>
  <si>
    <t>Climatização</t>
  </si>
  <si>
    <t>AC09</t>
  </si>
  <si>
    <t>AC18</t>
  </si>
  <si>
    <t>AC12</t>
  </si>
  <si>
    <t>Ar Condicionado tipo Split Inverter de 9000 BTUs Frio</t>
  </si>
  <si>
    <t>Ar Condicionado tipo Split Inverter de 12000 BTUs Frio</t>
  </si>
  <si>
    <t>Ar Condicionado tipo Split Inverter de 18000 BTUs Frio</t>
  </si>
  <si>
    <t>Refrigerador 450l com inversor de frequeência</t>
  </si>
  <si>
    <t>RFG450</t>
  </si>
  <si>
    <t>AS500</t>
  </si>
  <si>
    <t>Kit Aquecimento solar 500l com coletores e reforço elétrico</t>
  </si>
  <si>
    <t>Refrigeração</t>
  </si>
  <si>
    <t>Aquecimento Solar</t>
  </si>
  <si>
    <t>Kit Aquecimento solar 1000l com coletores e reforço elétrico</t>
  </si>
  <si>
    <t>MGS04</t>
  </si>
  <si>
    <t>MGS16</t>
  </si>
  <si>
    <t>MGS32</t>
  </si>
  <si>
    <t>MGS36</t>
  </si>
  <si>
    <t>Microgeração 36kWp [un]</t>
  </si>
  <si>
    <t>Microgeração</t>
  </si>
  <si>
    <t>QDG</t>
  </si>
  <si>
    <t>Automação dos Quadro de Distribuição</t>
  </si>
  <si>
    <t>Automação</t>
  </si>
  <si>
    <t>Carregador EV</t>
  </si>
  <si>
    <t>EVC</t>
  </si>
  <si>
    <t>EV Charger 22kW</t>
  </si>
  <si>
    <t>CP</t>
  </si>
  <si>
    <t>Estrutura Carport para 2 vagas</t>
  </si>
  <si>
    <t>Iluminação Interna</t>
  </si>
  <si>
    <t>Luminária LED Linear 36W</t>
  </si>
  <si>
    <t>Luminária LED plafon quadrada 50W</t>
  </si>
  <si>
    <t>LIN36</t>
  </si>
  <si>
    <t>QDD50</t>
  </si>
  <si>
    <t>Pré Operacional</t>
  </si>
  <si>
    <t>SEG</t>
  </si>
  <si>
    <t>SPE</t>
  </si>
  <si>
    <t>Constituição da SPE</t>
  </si>
  <si>
    <t>Reembolsos projeto</t>
  </si>
  <si>
    <t>RMB</t>
  </si>
  <si>
    <t>REPEX</t>
  </si>
  <si>
    <t>CRONOGRAMA DE DESEMBOLSO</t>
  </si>
  <si>
    <t>Code / Mês</t>
  </si>
  <si>
    <t>Percentual  Modernizado</t>
  </si>
  <si>
    <t>AS1000</t>
  </si>
  <si>
    <t>Custo de Materiais de Manutenção</t>
  </si>
  <si>
    <t>Sem Reinvestimento</t>
  </si>
  <si>
    <t>Reinvestimento a cada 20 anos ou mais</t>
  </si>
  <si>
    <t>Reinvestimento no ano 11 anos</t>
  </si>
  <si>
    <t>Vide Cronograma de Desembolso</t>
  </si>
  <si>
    <t>(+) CMM 1 -  Assunção da UFV</t>
  </si>
  <si>
    <t>(+) CMM 2 -  Assunção da Iluminação Pública</t>
  </si>
  <si>
    <t>(+) CMM 3 -  Operação das iniciativas de EE</t>
  </si>
  <si>
    <t>(+) CMM 4 -  Remuneração sobre Investimentos - Estágio #1</t>
  </si>
  <si>
    <t>(+) CMM 5 -  Remuneração sobre Investimentos - Estágio #2</t>
  </si>
  <si>
    <t>OPERATIONAL EXPENDITURE (OPEX)</t>
  </si>
  <si>
    <t>MGS16CP</t>
  </si>
  <si>
    <t>Administração Central</t>
  </si>
  <si>
    <t>Gerente de Contrato</t>
  </si>
  <si>
    <t>Eng. Eletricista</t>
  </si>
  <si>
    <t>PROJ</t>
  </si>
  <si>
    <t>Projetos Executivos, Cadastros e Planos</t>
  </si>
  <si>
    <t>Equipe Própria</t>
  </si>
  <si>
    <t>Encarregado Eletricista Predial</t>
  </si>
  <si>
    <t>Ajudante Eletricista Predial</t>
  </si>
  <si>
    <t>Aux. Administrativo &amp; Almox</t>
  </si>
  <si>
    <t>Encarregado Eletricista Externo</t>
  </si>
  <si>
    <t>Ajudante Eletricista Externo</t>
  </si>
  <si>
    <t>Terceiros</t>
  </si>
  <si>
    <t>JUR</t>
  </si>
  <si>
    <t>Acompanhamento Jurídico</t>
  </si>
  <si>
    <t>Acompanhamento Contabil</t>
  </si>
  <si>
    <t>CONT</t>
  </si>
  <si>
    <t>LIMP</t>
  </si>
  <si>
    <t>Limpeza - Almoxarifado</t>
  </si>
  <si>
    <t>GER</t>
  </si>
  <si>
    <t>ENG</t>
  </si>
  <si>
    <t>AJPRED</t>
  </si>
  <si>
    <t>AJEXT</t>
  </si>
  <si>
    <t>ALMOX</t>
  </si>
  <si>
    <t>ELPRED</t>
  </si>
  <si>
    <t>ELEXT</t>
  </si>
  <si>
    <t>Segurança - Almoxarifado</t>
  </si>
  <si>
    <t>Frota</t>
  </si>
  <si>
    <t>CAM</t>
  </si>
  <si>
    <t>Caminhão Aluguel</t>
  </si>
  <si>
    <t>LEV</t>
  </si>
  <si>
    <t>Automóvel Leve - Aluguel</t>
  </si>
  <si>
    <t>MOT</t>
  </si>
  <si>
    <t>Motocicleta - Aluguel</t>
  </si>
  <si>
    <t>COMB</t>
  </si>
  <si>
    <t>Combustível</t>
  </si>
  <si>
    <t>400l Diesel + 400l Gasolina</t>
  </si>
  <si>
    <t>UTI</t>
  </si>
  <si>
    <t>Utilitário Leve - Aluguel</t>
  </si>
  <si>
    <t>VI</t>
  </si>
  <si>
    <t>Tipo</t>
  </si>
  <si>
    <t>Proprio</t>
  </si>
  <si>
    <t>Serv. Adquiridos</t>
  </si>
  <si>
    <t>Insumos</t>
  </si>
  <si>
    <t>Imovel</t>
  </si>
  <si>
    <t>GALP</t>
  </si>
  <si>
    <t>Aluguel de Galpão</t>
  </si>
  <si>
    <t>Goutros</t>
  </si>
  <si>
    <t>IPTU, Seguros, Telefonia, Água, Energia Elétrica, Manutenção</t>
  </si>
  <si>
    <t>Sistemas</t>
  </si>
  <si>
    <t>SIGEE</t>
  </si>
  <si>
    <t>Sistema Integrado de Gestão - Eficiência Energética</t>
  </si>
  <si>
    <t>CALL</t>
  </si>
  <si>
    <t>Call Center</t>
  </si>
  <si>
    <t>Telegestão</t>
  </si>
  <si>
    <t>Seguros</t>
  </si>
  <si>
    <t>(+) Equipe Própria</t>
  </si>
  <si>
    <t>(+) Serviços Adquiridos</t>
  </si>
  <si>
    <t>(+) Insumos</t>
  </si>
  <si>
    <t>Ajudante Eletricista UFV</t>
  </si>
  <si>
    <t>AJUFV</t>
  </si>
  <si>
    <t>(+) Materiais de Manutenção - UFV</t>
  </si>
  <si>
    <t>(+) Materiais de Manutenção - IP (Atual)</t>
  </si>
  <si>
    <t>(+) Materiais de Manutenção - Operação das iniciativas de EE</t>
  </si>
  <si>
    <t>Escopo Completo</t>
  </si>
  <si>
    <t>Fator de Segurança (IP Atual)</t>
  </si>
  <si>
    <t>CAPEX da UFV</t>
  </si>
  <si>
    <t>Bônus de Economia de Energia (BCE)</t>
  </si>
  <si>
    <t>Custo Mensal com Energia - Iluminação Pública</t>
  </si>
  <si>
    <t>B4a / B3 com Impostos</t>
  </si>
  <si>
    <t>Burning Hours mensal</t>
  </si>
  <si>
    <t>Custo Mensal com Energia - SAE (baseado em 2023)</t>
  </si>
  <si>
    <t>Custo Mensal com Energia - FMS (baseado em 2023)</t>
  </si>
  <si>
    <t>Custo Mensal com Energia - Sec. Adm. (baseado em 2023)</t>
  </si>
  <si>
    <t>Custo Mensal com Energia - Outros Sec. Infra. (baseado em 2023)</t>
  </si>
  <si>
    <t>BCE</t>
  </si>
  <si>
    <t>Custo Mensal com Energia - Sec. Educação, Assist. Social e Câmara (baseado 2023)</t>
  </si>
  <si>
    <t>TOTAL Mensal</t>
  </si>
  <si>
    <t>TOTAL Anual</t>
  </si>
  <si>
    <t>Meta %</t>
  </si>
  <si>
    <t>Meta R$</t>
  </si>
  <si>
    <t>Depreciacao</t>
  </si>
  <si>
    <t>Desembolso (sem Reinvest)</t>
  </si>
  <si>
    <t>Desembolso (COM Reinvest)</t>
  </si>
  <si>
    <t>(+) Investimento Acumulado</t>
  </si>
  <si>
    <t>( - ) Depreciação Acumulada</t>
  </si>
  <si>
    <t>Remuneração sobre Investimentos - IP</t>
  </si>
  <si>
    <t>Remuneração sobre Investimentos - EE</t>
  </si>
  <si>
    <t>CMM_Total</t>
  </si>
  <si>
    <t>DEPRECIAÇÃO</t>
  </si>
  <si>
    <t>Financiamento</t>
  </si>
  <si>
    <t>Demonstrativos</t>
  </si>
  <si>
    <t>(1) Public Sector Comparator</t>
  </si>
  <si>
    <t>(+) Contrato de Manutenção UFV</t>
  </si>
  <si>
    <t>(+) Benefício da Eficiência Energética</t>
  </si>
  <si>
    <t>(2) Custo PPP</t>
  </si>
  <si>
    <t>(+) Atraso no Benefício  da Efetivação da UFV</t>
  </si>
  <si>
    <t>Vfm</t>
  </si>
  <si>
    <t>VPL PSC</t>
  </si>
  <si>
    <t>VPL PPP</t>
  </si>
  <si>
    <t>(+) Contrato de Manutenção de Ar Condicionado 10637143000162 - 2023</t>
  </si>
  <si>
    <t>(+) Contrato de Manutenção Iluminação Pública 15984883000199 - 2023</t>
  </si>
  <si>
    <t>(+) Contrato de Materiais Iluminação Pública 11852643000180 - 2023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</si>
</sst>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7" formatCode="&quot;R$&quot;\ #,##0.00;\-&quot;R$&quot;\ #,##0.00"/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%"/>
    <numFmt numFmtId="165" formatCode="&quot;A&quot;0"/>
    <numFmt numFmtId="166" formatCode="&quot;M&quot;0"/>
    <numFmt numFmtId="167" formatCode="0.000%"/>
    <numFmt numFmtId="168" formatCode="0\ &quot;anos&quot;"/>
    <numFmt numFmtId="169" formatCode="0\ &quot;meses&quot;"/>
    <numFmt numFmtId="170" formatCode="#,##0.000"/>
    <numFmt numFmtId="171" formatCode="_-&quot;R$&quot;* #,##0.00_-;\-&quot;R$&quot;* #,##0.00_-;_-&quot;R$&quot;* &quot;-&quot;??_-;_-@_-"/>
    <numFmt numFmtId="172" formatCode="#,##0_ ;[Red]\-#,##0\ ;\-"/>
    <numFmt numFmtId="173" formatCode="&quot;Investimento CAPEX - M&quot;000"/>
    <numFmt numFmtId="174" formatCode="0.000%\ &quot;a.a.&quot;"/>
    <numFmt numFmtId="175" formatCode="0%\ &quot;do CAPEX&quot;"/>
    <numFmt numFmtId="176" formatCode="&quot;Mês&quot;\ 0"/>
    <numFmt numFmtId="177" formatCode="&quot;IPCA +&quot;\ 0.00%\ &quot;a.a.&quot;"/>
    <numFmt numFmtId="178" formatCode="0.00%\ &quot;a.a.&quot;"/>
    <numFmt numFmtId="179" formatCode="&quot;IPCA +&quot;\ 0.00%\ &quot;a.m.&quot;"/>
    <numFmt numFmtId="180" formatCode="#,##0;[Red]\-#,##0;\-"/>
    <numFmt numFmtId="181" formatCode="0.000"/>
    <numFmt numFmtId="182" formatCode="#,##0;#,##0;\-"/>
    <numFmt numFmtId="183" formatCode="#,##0.00;#,##0.00;\-"/>
    <numFmt numFmtId="184" formatCode="&quot;mês &quot;0"/>
    <numFmt numFmtId="185" formatCode="#,##0.0"/>
    <numFmt numFmtId="186" formatCode="&quot;R$&quot;\ #,##0.00"/>
    <numFmt numFmtId="187" formatCode="0%\ &quot;a.a.&quot;"/>
    <numFmt numFmtId="188" formatCode="0.00%\ &quot;a.m.&quot;"/>
    <numFmt numFmtId="189" formatCode="_-&quot;R$&quot;\ * #,##0.000_-;\-&quot;R$&quot;\ * #,##0.000_-;_-&quot;R$&quot;\ * &quot;-&quot;??_-;_-@_-"/>
    <numFmt numFmtId="190" formatCode="&quot;Investimento (sem novo ciclo) - M&quot;0"/>
    <numFmt numFmtId="191" formatCode="&quot;Investimento (COM novo ciclo) - M&quot;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i/>
      <sz val="8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8"/>
      <color theme="1"/>
      <name val="Calibri"/>
      <family val="2"/>
    </font>
    <font>
      <b/>
      <sz val="12"/>
      <color theme="1"/>
      <name val="Calibri"/>
      <family val="2"/>
      <scheme val="minor"/>
    </font>
    <font>
      <vertAlign val="subscript"/>
      <sz val="8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265">
    <xf numFmtId="0" fontId="0" fillId="0" borderId="0" xfId="0"/>
    <xf numFmtId="3" fontId="4" fillId="0" borderId="0" xfId="0" applyNumberFormat="1" applyFont="1" applyAlignment="1">
      <alignment horizontal="center" vertical="center" wrapText="1"/>
    </xf>
    <xf numFmtId="0" fontId="0" fillId="0" borderId="4" xfId="0" applyBorder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/>
    <xf numFmtId="10" fontId="5" fillId="0" borderId="0" xfId="4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10" fontId="5" fillId="0" borderId="0" xfId="0" applyNumberFormat="1" applyFont="1" applyAlignment="1">
      <alignment horizontal="center"/>
    </xf>
    <xf numFmtId="9" fontId="5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10" fillId="0" borderId="0" xfId="0" applyFont="1"/>
    <xf numFmtId="0" fontId="11" fillId="0" borderId="0" xfId="0" applyFont="1" applyAlignment="1">
      <alignment horizontal="left" indent="2"/>
    </xf>
    <xf numFmtId="0" fontId="11" fillId="0" borderId="0" xfId="0" applyFont="1"/>
    <xf numFmtId="0" fontId="10" fillId="0" borderId="0" xfId="0" applyFont="1" applyAlignment="1">
      <alignment horizontal="left" indent="2"/>
    </xf>
    <xf numFmtId="166" fontId="10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3" fontId="11" fillId="0" borderId="0" xfId="0" applyNumberFormat="1" applyFont="1"/>
    <xf numFmtId="0" fontId="11" fillId="0" borderId="0" xfId="0" applyFont="1" applyAlignment="1">
      <alignment horizontal="left" indent="3"/>
    </xf>
    <xf numFmtId="0" fontId="12" fillId="0" borderId="0" xfId="0" applyFont="1" applyAlignment="1">
      <alignment horizontal="left" vertical="center" wrapText="1" indent="4"/>
    </xf>
    <xf numFmtId="0" fontId="12" fillId="0" borderId="0" xfId="0" applyFont="1" applyAlignment="1">
      <alignment horizontal="left" vertical="center" wrapText="1" indent="6"/>
    </xf>
    <xf numFmtId="0" fontId="3" fillId="0" borderId="0" xfId="0" applyFont="1" applyAlignment="1">
      <alignment horizontal="left" indent="3"/>
    </xf>
    <xf numFmtId="0" fontId="16" fillId="0" borderId="0" xfId="0" applyFont="1" applyAlignment="1">
      <alignment horizontal="left" vertical="center" wrapText="1" indent="4"/>
    </xf>
    <xf numFmtId="0" fontId="10" fillId="0" borderId="0" xfId="0" applyFont="1" applyAlignment="1">
      <alignment vertical="center"/>
    </xf>
    <xf numFmtId="0" fontId="11" fillId="5" borderId="0" xfId="0" applyFont="1" applyFill="1" applyAlignment="1">
      <alignment horizontal="left" indent="3"/>
    </xf>
    <xf numFmtId="0" fontId="18" fillId="0" borderId="0" xfId="0" applyFont="1" applyAlignment="1">
      <alignment horizontal="left" vertical="center" wrapText="1" indent="1"/>
    </xf>
    <xf numFmtId="170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0" fontId="3" fillId="0" borderId="0" xfId="0" applyFont="1" applyAlignment="1">
      <alignment horizontal="left" indent="2"/>
    </xf>
    <xf numFmtId="171" fontId="0" fillId="0" borderId="0" xfId="0" applyNumberFormat="1"/>
    <xf numFmtId="0" fontId="0" fillId="0" borderId="0" xfId="0" applyAlignment="1">
      <alignment horizontal="left" indent="2"/>
    </xf>
    <xf numFmtId="44" fontId="10" fillId="0" borderId="0" xfId="0" applyNumberFormat="1" applyFont="1"/>
    <xf numFmtId="173" fontId="0" fillId="0" borderId="0" xfId="0" applyNumberFormat="1" applyAlignment="1">
      <alignment horizontal="left" indent="2"/>
    </xf>
    <xf numFmtId="171" fontId="10" fillId="0" borderId="0" xfId="0" applyNumberFormat="1" applyFont="1" applyAlignment="1">
      <alignment horizontal="left" indent="2"/>
    </xf>
    <xf numFmtId="171" fontId="10" fillId="0" borderId="0" xfId="0" applyNumberFormat="1" applyFont="1"/>
    <xf numFmtId="165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/>
    </xf>
    <xf numFmtId="0" fontId="9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/>
    </xf>
    <xf numFmtId="169" fontId="5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 indent="1"/>
    </xf>
    <xf numFmtId="0" fontId="10" fillId="0" borderId="0" xfId="0" applyFont="1" applyAlignment="1">
      <alignment vertical="center" wrapText="1"/>
    </xf>
    <xf numFmtId="174" fontId="10" fillId="0" borderId="0" xfId="4" applyNumberFormat="1" applyFont="1" applyAlignment="1">
      <alignment horizontal="center" vertical="center"/>
    </xf>
    <xf numFmtId="174" fontId="11" fillId="0" borderId="0" xfId="4" applyNumberFormat="1" applyFont="1" applyAlignment="1">
      <alignment horizontal="center" vertical="center"/>
    </xf>
    <xf numFmtId="0" fontId="20" fillId="0" borderId="0" xfId="5" applyFont="1" applyAlignment="1">
      <alignment vertical="center" wrapText="1"/>
    </xf>
    <xf numFmtId="0" fontId="11" fillId="0" borderId="4" xfId="0" applyFont="1" applyBorder="1" applyAlignment="1">
      <alignment horizontal="center" vertical="center"/>
    </xf>
    <xf numFmtId="0" fontId="10" fillId="0" borderId="4" xfId="0" applyFont="1" applyBorder="1"/>
    <xf numFmtId="0" fontId="11" fillId="0" borderId="4" xfId="0" applyFont="1" applyBorder="1" applyAlignment="1">
      <alignment vertical="center"/>
    </xf>
    <xf numFmtId="174" fontId="11" fillId="0" borderId="4" xfId="4" applyNumberFormat="1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0" borderId="4" xfId="0" applyFont="1" applyBorder="1" applyAlignment="1">
      <alignment vertical="center" wrapText="1"/>
    </xf>
    <xf numFmtId="174" fontId="10" fillId="0" borderId="4" xfId="4" applyNumberFormat="1" applyFont="1" applyBorder="1" applyAlignment="1">
      <alignment horizontal="center" vertical="center"/>
    </xf>
    <xf numFmtId="0" fontId="21" fillId="0" borderId="4" xfId="0" applyFont="1" applyBorder="1" applyAlignment="1">
      <alignment vertical="center"/>
    </xf>
    <xf numFmtId="0" fontId="0" fillId="0" borderId="0" xfId="0" applyAlignment="1">
      <alignment horizontal="center"/>
    </xf>
    <xf numFmtId="175" fontId="5" fillId="0" borderId="0" xfId="0" applyNumberFormat="1" applyFont="1" applyAlignment="1">
      <alignment horizontal="center" vertical="center" wrapText="1"/>
    </xf>
    <xf numFmtId="176" fontId="5" fillId="0" borderId="0" xfId="0" applyNumberFormat="1" applyFont="1" applyAlignment="1">
      <alignment horizontal="center" vertical="center" wrapText="1"/>
    </xf>
    <xf numFmtId="177" fontId="5" fillId="0" borderId="0" xfId="0" applyNumberFormat="1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72" fontId="5" fillId="0" borderId="0" xfId="0" applyNumberFormat="1" applyFont="1" applyAlignment="1">
      <alignment horizontal="right" vertical="center" indent="1"/>
    </xf>
    <xf numFmtId="8" fontId="5" fillId="0" borderId="0" xfId="0" applyNumberFormat="1" applyFont="1"/>
    <xf numFmtId="179" fontId="5" fillId="0" borderId="0" xfId="4" applyNumberFormat="1" applyFont="1" applyBorder="1" applyAlignment="1">
      <alignment horizontal="center"/>
    </xf>
    <xf numFmtId="180" fontId="10" fillId="0" borderId="0" xfId="0" applyNumberFormat="1" applyFont="1" applyAlignment="1">
      <alignment vertical="center"/>
    </xf>
    <xf numFmtId="180" fontId="11" fillId="0" borderId="0" xfId="0" applyNumberFormat="1" applyFont="1" applyAlignment="1">
      <alignment horizontal="center" vertical="center"/>
    </xf>
    <xf numFmtId="180" fontId="11" fillId="0" borderId="0" xfId="0" applyNumberFormat="1" applyFont="1" applyAlignment="1">
      <alignment horizontal="center"/>
    </xf>
    <xf numFmtId="180" fontId="10" fillId="0" borderId="0" xfId="0" applyNumberFormat="1" applyFont="1" applyAlignment="1">
      <alignment horizontal="center" vertical="center"/>
    </xf>
    <xf numFmtId="180" fontId="10" fillId="0" borderId="0" xfId="0" applyNumberFormat="1" applyFont="1" applyAlignment="1">
      <alignment horizontal="center"/>
    </xf>
    <xf numFmtId="180" fontId="10" fillId="5" borderId="0" xfId="0" applyNumberFormat="1" applyFont="1" applyFill="1" applyAlignment="1">
      <alignment horizontal="right"/>
    </xf>
    <xf numFmtId="180" fontId="10" fillId="0" borderId="0" xfId="0" applyNumberFormat="1" applyFont="1"/>
    <xf numFmtId="180" fontId="5" fillId="0" borderId="0" xfId="0" applyNumberFormat="1" applyFont="1" applyAlignment="1">
      <alignment vertical="center"/>
    </xf>
    <xf numFmtId="180" fontId="7" fillId="0" borderId="0" xfId="0" applyNumberFormat="1" applyFont="1"/>
    <xf numFmtId="180" fontId="13" fillId="0" borderId="0" xfId="0" applyNumberFormat="1" applyFont="1" applyAlignment="1">
      <alignment horizontal="right" indent="1"/>
    </xf>
    <xf numFmtId="180" fontId="11" fillId="0" borderId="0" xfId="0" applyNumberFormat="1" applyFont="1" applyAlignment="1">
      <alignment horizontal="right" indent="2"/>
    </xf>
    <xf numFmtId="0" fontId="11" fillId="0" borderId="0" xfId="0" applyFont="1" applyAlignment="1">
      <alignment horizontal="right" indent="2"/>
    </xf>
    <xf numFmtId="180" fontId="11" fillId="5" borderId="0" xfId="0" applyNumberFormat="1" applyFont="1" applyFill="1" applyAlignment="1">
      <alignment horizontal="right"/>
    </xf>
    <xf numFmtId="180" fontId="11" fillId="0" borderId="0" xfId="0" applyNumberFormat="1" applyFont="1" applyAlignment="1">
      <alignment horizontal="right"/>
    </xf>
    <xf numFmtId="9" fontId="5" fillId="0" borderId="0" xfId="4" applyFont="1" applyAlignment="1">
      <alignment horizontal="center"/>
    </xf>
    <xf numFmtId="0" fontId="11" fillId="2" borderId="9" xfId="0" applyFont="1" applyFill="1" applyBorder="1" applyAlignment="1">
      <alignment horizontal="left" indent="3"/>
    </xf>
    <xf numFmtId="180" fontId="10" fillId="2" borderId="10" xfId="0" applyNumberFormat="1" applyFont="1" applyFill="1" applyBorder="1" applyAlignment="1">
      <alignment horizontal="center"/>
    </xf>
    <xf numFmtId="0" fontId="11" fillId="2" borderId="11" xfId="0" applyFont="1" applyFill="1" applyBorder="1" applyAlignment="1">
      <alignment horizontal="left" indent="3"/>
    </xf>
    <xf numFmtId="0" fontId="11" fillId="2" borderId="13" xfId="0" applyFont="1" applyFill="1" applyBorder="1" applyAlignment="1">
      <alignment horizontal="left" indent="3"/>
    </xf>
    <xf numFmtId="10" fontId="10" fillId="2" borderId="12" xfId="4" applyNumberFormat="1" applyFont="1" applyFill="1" applyBorder="1" applyAlignment="1">
      <alignment horizontal="center"/>
    </xf>
    <xf numFmtId="164" fontId="10" fillId="0" borderId="0" xfId="4" applyNumberFormat="1" applyFont="1" applyAlignment="1"/>
    <xf numFmtId="0" fontId="11" fillId="0" borderId="4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10" fontId="10" fillId="0" borderId="0" xfId="0" applyNumberFormat="1" applyFont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10" fontId="10" fillId="0" borderId="1" xfId="0" applyNumberFormat="1" applyFont="1" applyBorder="1" applyAlignment="1">
      <alignment horizontal="center" vertical="center" wrapText="1"/>
    </xf>
    <xf numFmtId="178" fontId="11" fillId="0" borderId="0" xfId="0" applyNumberFormat="1" applyFont="1" applyAlignment="1">
      <alignment horizontal="center" vertical="center" wrapText="1"/>
    </xf>
    <xf numFmtId="178" fontId="11" fillId="0" borderId="4" xfId="0" applyNumberFormat="1" applyFont="1" applyBorder="1" applyAlignment="1">
      <alignment horizontal="center" vertical="center" wrapText="1"/>
    </xf>
    <xf numFmtId="178" fontId="10" fillId="0" borderId="0" xfId="0" applyNumberFormat="1" applyFont="1" applyAlignment="1">
      <alignment horizontal="center" vertical="center" wrapText="1"/>
    </xf>
    <xf numFmtId="180" fontId="10" fillId="2" borderId="14" xfId="0" applyNumberFormat="1" applyFont="1" applyFill="1" applyBorder="1" applyAlignment="1">
      <alignment horizontal="center"/>
    </xf>
    <xf numFmtId="10" fontId="5" fillId="0" borderId="0" xfId="4" applyNumberFormat="1" applyFont="1"/>
    <xf numFmtId="0" fontId="12" fillId="6" borderId="0" xfId="0" applyFont="1" applyFill="1" applyAlignment="1">
      <alignment horizontal="left" vertical="center" wrapText="1" indent="6"/>
    </xf>
    <xf numFmtId="180" fontId="13" fillId="6" borderId="0" xfId="0" applyNumberFormat="1" applyFont="1" applyFill="1" applyAlignment="1">
      <alignment horizontal="right" indent="1"/>
    </xf>
    <xf numFmtId="0" fontId="10" fillId="6" borderId="0" xfId="0" applyFont="1" applyFill="1"/>
    <xf numFmtId="0" fontId="16" fillId="6" borderId="0" xfId="0" applyFont="1" applyFill="1" applyAlignment="1">
      <alignment horizontal="left" vertical="center" wrapText="1" indent="4"/>
    </xf>
    <xf numFmtId="180" fontId="11" fillId="6" borderId="0" xfId="0" applyNumberFormat="1" applyFont="1" applyFill="1" applyAlignment="1">
      <alignment horizontal="right" indent="2"/>
    </xf>
    <xf numFmtId="0" fontId="11" fillId="6" borderId="0" xfId="0" applyFont="1" applyFill="1" applyAlignment="1">
      <alignment horizontal="right" indent="2"/>
    </xf>
    <xf numFmtId="0" fontId="12" fillId="6" borderId="0" xfId="0" applyFont="1" applyFill="1" applyAlignment="1">
      <alignment horizontal="left" vertical="center" wrapText="1" indent="4"/>
    </xf>
    <xf numFmtId="180" fontId="10" fillId="6" borderId="0" xfId="0" applyNumberFormat="1" applyFont="1" applyFill="1"/>
    <xf numFmtId="180" fontId="7" fillId="6" borderId="0" xfId="0" applyNumberFormat="1" applyFont="1" applyFill="1"/>
    <xf numFmtId="181" fontId="5" fillId="0" borderId="0" xfId="0" applyNumberFormat="1" applyFont="1" applyAlignment="1">
      <alignment horizontal="right" vertical="center" indent="2"/>
    </xf>
    <xf numFmtId="0" fontId="11" fillId="6" borderId="0" xfId="0" applyFont="1" applyFill="1" applyAlignment="1">
      <alignment horizontal="left" indent="3"/>
    </xf>
    <xf numFmtId="180" fontId="11" fillId="6" borderId="0" xfId="0" applyNumberFormat="1" applyFont="1" applyFill="1" applyAlignment="1">
      <alignment horizontal="right"/>
    </xf>
    <xf numFmtId="0" fontId="11" fillId="6" borderId="0" xfId="0" applyFont="1" applyFill="1"/>
    <xf numFmtId="0" fontId="9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3" fontId="8" fillId="0" borderId="3" xfId="0" applyNumberFormat="1" applyFont="1" applyBorder="1" applyAlignment="1">
      <alignment horizontal="right" vertical="center" wrapText="1" indent="1"/>
    </xf>
    <xf numFmtId="3" fontId="8" fillId="0" borderId="0" xfId="0" applyNumberFormat="1" applyFont="1" applyAlignment="1">
      <alignment horizontal="right" vertical="center" wrapText="1" indent="1"/>
    </xf>
    <xf numFmtId="3" fontId="8" fillId="0" borderId="1" xfId="0" applyNumberFormat="1" applyFont="1" applyBorder="1" applyAlignment="1">
      <alignment horizontal="right" vertical="center" wrapText="1" indent="1"/>
    </xf>
    <xf numFmtId="0" fontId="17" fillId="0" borderId="0" xfId="0" applyFont="1" applyAlignment="1">
      <alignment horizontal="left" vertical="center" wrapText="1" indent="5"/>
    </xf>
    <xf numFmtId="182" fontId="8" fillId="0" borderId="3" xfId="0" applyNumberFormat="1" applyFont="1" applyBorder="1" applyAlignment="1">
      <alignment horizontal="right" vertical="center" wrapText="1" indent="1"/>
    </xf>
    <xf numFmtId="182" fontId="8" fillId="0" borderId="0" xfId="0" applyNumberFormat="1" applyFont="1" applyAlignment="1">
      <alignment horizontal="right" vertical="center" wrapText="1" indent="1"/>
    </xf>
    <xf numFmtId="182" fontId="8" fillId="0" borderId="1" xfId="0" applyNumberFormat="1" applyFont="1" applyBorder="1" applyAlignment="1">
      <alignment horizontal="right" vertical="center" wrapText="1" indent="1"/>
    </xf>
    <xf numFmtId="183" fontId="8" fillId="0" borderId="3" xfId="0" applyNumberFormat="1" applyFont="1" applyBorder="1" applyAlignment="1">
      <alignment horizontal="center" vertical="center" wrapText="1"/>
    </xf>
    <xf numFmtId="183" fontId="8" fillId="0" borderId="0" xfId="0" applyNumberFormat="1" applyFont="1" applyAlignment="1">
      <alignment horizontal="center" vertical="center" wrapText="1"/>
    </xf>
    <xf numFmtId="183" fontId="8" fillId="0" borderId="1" xfId="0" applyNumberFormat="1" applyFont="1" applyBorder="1" applyAlignment="1">
      <alignment horizontal="center" vertical="center" wrapText="1"/>
    </xf>
    <xf numFmtId="0" fontId="22" fillId="2" borderId="15" xfId="0" applyFont="1" applyFill="1" applyBorder="1"/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indent="2"/>
    </xf>
    <xf numFmtId="180" fontId="6" fillId="0" borderId="0" xfId="0" applyNumberFormat="1" applyFont="1" applyAlignment="1">
      <alignment horizontal="center" vertical="center"/>
    </xf>
    <xf numFmtId="180" fontId="6" fillId="0" borderId="0" xfId="0" applyNumberFormat="1" applyFont="1" applyAlignment="1">
      <alignment horizontal="center"/>
    </xf>
    <xf numFmtId="0" fontId="5" fillId="0" borderId="0" xfId="0" applyFont="1" applyAlignment="1">
      <alignment horizontal="left" indent="2"/>
    </xf>
    <xf numFmtId="180" fontId="5" fillId="0" borderId="0" xfId="0" applyNumberFormat="1" applyFont="1" applyAlignment="1">
      <alignment horizontal="center" vertical="center"/>
    </xf>
    <xf numFmtId="180" fontId="5" fillId="0" borderId="0" xfId="0" applyNumberFormat="1" applyFont="1" applyAlignment="1">
      <alignment horizontal="center"/>
    </xf>
    <xf numFmtId="180" fontId="5" fillId="0" borderId="0" xfId="0" applyNumberFormat="1" applyFont="1"/>
    <xf numFmtId="0" fontId="5" fillId="0" borderId="0" xfId="0" applyFont="1" applyAlignment="1">
      <alignment horizontal="left" vertical="center" wrapText="1" indent="2"/>
    </xf>
    <xf numFmtId="0" fontId="17" fillId="0" borderId="0" xfId="0" applyFont="1" applyAlignment="1">
      <alignment horizontal="left" vertical="center" wrapText="1" indent="3"/>
    </xf>
    <xf numFmtId="1" fontId="5" fillId="0" borderId="0" xfId="0" applyNumberFormat="1" applyFont="1" applyAlignment="1">
      <alignment horizontal="center"/>
    </xf>
    <xf numFmtId="176" fontId="5" fillId="0" borderId="0" xfId="0" applyNumberFormat="1" applyFont="1" applyAlignment="1">
      <alignment horizontal="center"/>
    </xf>
    <xf numFmtId="180" fontId="10" fillId="0" borderId="0" xfId="0" quotePrefix="1" applyNumberFormat="1" applyFont="1"/>
    <xf numFmtId="0" fontId="11" fillId="5" borderId="0" xfId="0" applyFont="1" applyFill="1" applyAlignment="1">
      <alignment horizontal="left"/>
    </xf>
    <xf numFmtId="180" fontId="11" fillId="0" borderId="0" xfId="0" applyNumberFormat="1" applyFont="1"/>
    <xf numFmtId="0" fontId="22" fillId="2" borderId="15" xfId="0" applyFont="1" applyFill="1" applyBorder="1" applyAlignment="1">
      <alignment vertical="center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167" fontId="10" fillId="0" borderId="0" xfId="4" applyNumberFormat="1" applyFont="1" applyFill="1"/>
    <xf numFmtId="0" fontId="13" fillId="0" borderId="0" xfId="0" applyFont="1" applyAlignment="1">
      <alignment horizontal="left" vertical="center" wrapText="1" indent="1"/>
    </xf>
    <xf numFmtId="180" fontId="13" fillId="0" borderId="0" xfId="0" applyNumberFormat="1" applyFont="1" applyAlignment="1">
      <alignment horizontal="center" vertical="center"/>
    </xf>
    <xf numFmtId="0" fontId="13" fillId="0" borderId="0" xfId="0" applyFont="1"/>
    <xf numFmtId="3" fontId="5" fillId="0" borderId="0" xfId="0" applyNumberFormat="1" applyFont="1" applyAlignment="1">
      <alignment horizontal="center"/>
    </xf>
    <xf numFmtId="44" fontId="5" fillId="0" borderId="0" xfId="3" applyFont="1"/>
    <xf numFmtId="181" fontId="5" fillId="0" borderId="0" xfId="0" applyNumberFormat="1" applyFont="1"/>
    <xf numFmtId="164" fontId="5" fillId="0" borderId="0" xfId="4" applyNumberFormat="1" applyFont="1"/>
    <xf numFmtId="0" fontId="5" fillId="0" borderId="0" xfId="4" applyNumberFormat="1" applyFont="1"/>
    <xf numFmtId="180" fontId="10" fillId="2" borderId="15" xfId="0" applyNumberFormat="1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7" fontId="5" fillId="6" borderId="0" xfId="3" applyNumberFormat="1" applyFont="1" applyFill="1" applyAlignment="1">
      <alignment horizontal="center"/>
    </xf>
    <xf numFmtId="184" fontId="5" fillId="0" borderId="0" xfId="0" applyNumberFormat="1" applyFont="1" applyAlignment="1">
      <alignment horizontal="center" vertical="center" wrapText="1"/>
    </xf>
    <xf numFmtId="0" fontId="6" fillId="4" borderId="7" xfId="0" applyFont="1" applyFill="1" applyBorder="1" applyAlignment="1">
      <alignment horizontal="left" vertical="center" indent="2"/>
    </xf>
    <xf numFmtId="185" fontId="4" fillId="0" borderId="0" xfId="0" applyNumberFormat="1" applyFont="1" applyAlignment="1">
      <alignment horizontal="center" vertical="center" wrapText="1"/>
    </xf>
    <xf numFmtId="4" fontId="4" fillId="0" borderId="0" xfId="0" applyNumberFormat="1" applyFont="1" applyAlignment="1">
      <alignment horizontal="center" vertical="center" wrapText="1"/>
    </xf>
    <xf numFmtId="9" fontId="4" fillId="0" borderId="0" xfId="4" applyFont="1" applyAlignment="1">
      <alignment horizontal="center" vertical="center" wrapText="1"/>
    </xf>
    <xf numFmtId="181" fontId="5" fillId="6" borderId="0" xfId="0" applyNumberFormat="1" applyFont="1" applyFill="1" applyAlignment="1">
      <alignment horizontal="right" vertical="center" indent="2"/>
    </xf>
    <xf numFmtId="3" fontId="4" fillId="0" borderId="0" xfId="0" applyNumberFormat="1" applyFont="1" applyAlignment="1">
      <alignment horizontal="left" vertical="center" wrapText="1" indent="1"/>
    </xf>
    <xf numFmtId="3" fontId="4" fillId="8" borderId="0" xfId="0" applyNumberFormat="1" applyFont="1" applyFill="1" applyAlignment="1">
      <alignment horizontal="left" vertical="center" wrapText="1" indent="1"/>
    </xf>
    <xf numFmtId="0" fontId="5" fillId="8" borderId="0" xfId="0" applyFont="1" applyFill="1" applyAlignment="1">
      <alignment horizontal="center"/>
    </xf>
    <xf numFmtId="168" fontId="6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69" fontId="5" fillId="0" borderId="0" xfId="0" applyNumberFormat="1" applyFont="1" applyAlignment="1">
      <alignment horizontal="left" vertical="center" wrapText="1" indent="1"/>
    </xf>
    <xf numFmtId="0" fontId="5" fillId="0" borderId="0" xfId="0" applyFont="1" applyAlignment="1">
      <alignment horizontal="left" indent="1"/>
    </xf>
    <xf numFmtId="186" fontId="5" fillId="0" borderId="0" xfId="0" applyNumberFormat="1" applyFont="1"/>
    <xf numFmtId="186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left" vertical="center" wrapText="1" indent="1"/>
    </xf>
    <xf numFmtId="168" fontId="5" fillId="0" borderId="0" xfId="0" applyNumberFormat="1" applyFont="1" applyAlignment="1">
      <alignment horizontal="center"/>
    </xf>
    <xf numFmtId="184" fontId="5" fillId="0" borderId="0" xfId="0" applyNumberFormat="1" applyFont="1" applyAlignment="1">
      <alignment horizontal="left" vertical="center" wrapText="1" indent="1"/>
    </xf>
    <xf numFmtId="186" fontId="5" fillId="0" borderId="0" xfId="0" applyNumberFormat="1" applyFont="1" applyAlignment="1">
      <alignment horizontal="right"/>
    </xf>
    <xf numFmtId="8" fontId="5" fillId="0" borderId="0" xfId="0" applyNumberFormat="1" applyFont="1" applyAlignment="1">
      <alignment horizontal="right"/>
    </xf>
    <xf numFmtId="186" fontId="5" fillId="0" borderId="0" xfId="0" applyNumberFormat="1" applyFont="1" applyAlignment="1">
      <alignment horizontal="right" vertical="center" wrapText="1"/>
    </xf>
    <xf numFmtId="0" fontId="6" fillId="9" borderId="0" xfId="0" applyFont="1" applyFill="1" applyAlignment="1">
      <alignment vertical="center"/>
    </xf>
    <xf numFmtId="0" fontId="6" fillId="9" borderId="11" xfId="0" applyFont="1" applyFill="1" applyBorder="1" applyAlignment="1">
      <alignment horizontal="left" vertical="center" indent="2"/>
    </xf>
    <xf numFmtId="186" fontId="6" fillId="9" borderId="0" xfId="0" applyNumberFormat="1" applyFont="1" applyFill="1" applyAlignment="1">
      <alignment vertical="center"/>
    </xf>
    <xf numFmtId="186" fontId="6" fillId="0" borderId="0" xfId="0" applyNumberFormat="1" applyFont="1"/>
    <xf numFmtId="3" fontId="5" fillId="0" borderId="0" xfId="0" applyNumberFormat="1" applyFont="1" applyAlignment="1">
      <alignment horizontal="right"/>
    </xf>
    <xf numFmtId="3" fontId="6" fillId="9" borderId="0" xfId="0" applyNumberFormat="1" applyFont="1" applyFill="1" applyAlignment="1">
      <alignment vertical="center"/>
    </xf>
    <xf numFmtId="187" fontId="5" fillId="0" borderId="0" xfId="0" applyNumberFormat="1" applyFont="1" applyAlignment="1">
      <alignment horizontal="center" vertical="center"/>
    </xf>
    <xf numFmtId="188" fontId="5" fillId="0" borderId="0" xfId="4" applyNumberFormat="1" applyFont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/>
    </xf>
    <xf numFmtId="0" fontId="5" fillId="10" borderId="0" xfId="0" applyFont="1" applyFill="1" applyAlignment="1">
      <alignment horizontal="center" vertical="center" wrapText="1"/>
    </xf>
    <xf numFmtId="3" fontId="5" fillId="10" borderId="0" xfId="0" applyNumberFormat="1" applyFont="1" applyFill="1" applyAlignment="1">
      <alignment horizontal="right"/>
    </xf>
    <xf numFmtId="3" fontId="5" fillId="10" borderId="0" xfId="0" applyNumberFormat="1" applyFont="1" applyFill="1" applyAlignment="1">
      <alignment horizontal="center"/>
    </xf>
    <xf numFmtId="186" fontId="5" fillId="10" borderId="0" xfId="0" applyNumberFormat="1" applyFont="1" applyFill="1" applyAlignment="1">
      <alignment horizontal="right"/>
    </xf>
    <xf numFmtId="0" fontId="5" fillId="10" borderId="0" xfId="0" applyFont="1" applyFill="1"/>
    <xf numFmtId="0" fontId="5" fillId="10" borderId="0" xfId="0" applyFont="1" applyFill="1" applyAlignment="1">
      <alignment horizontal="center"/>
    </xf>
    <xf numFmtId="186" fontId="5" fillId="10" borderId="0" xfId="0" applyNumberFormat="1" applyFont="1" applyFill="1"/>
    <xf numFmtId="8" fontId="5" fillId="10" borderId="0" xfId="0" applyNumberFormat="1" applyFont="1" applyFill="1" applyAlignment="1">
      <alignment horizontal="right"/>
    </xf>
    <xf numFmtId="0" fontId="5" fillId="8" borderId="0" xfId="0" applyFont="1" applyFill="1" applyAlignment="1">
      <alignment horizontal="center" vertical="center" wrapText="1"/>
    </xf>
    <xf numFmtId="3" fontId="5" fillId="8" borderId="0" xfId="0" applyNumberFormat="1" applyFont="1" applyFill="1" applyAlignment="1">
      <alignment horizontal="right"/>
    </xf>
    <xf numFmtId="3" fontId="5" fillId="8" borderId="0" xfId="0" applyNumberFormat="1" applyFont="1" applyFill="1" applyAlignment="1">
      <alignment horizontal="center"/>
    </xf>
    <xf numFmtId="186" fontId="5" fillId="8" borderId="0" xfId="0" applyNumberFormat="1" applyFont="1" applyFill="1" applyAlignment="1">
      <alignment horizontal="right"/>
    </xf>
    <xf numFmtId="0" fontId="5" fillId="8" borderId="0" xfId="0" applyFont="1" applyFill="1"/>
    <xf numFmtId="186" fontId="5" fillId="8" borderId="0" xfId="0" applyNumberFormat="1" applyFont="1" applyFill="1" applyAlignment="1">
      <alignment horizontal="right" vertical="center" wrapText="1"/>
    </xf>
    <xf numFmtId="186" fontId="5" fillId="8" borderId="0" xfId="0" applyNumberFormat="1" applyFont="1" applyFill="1" applyAlignment="1">
      <alignment horizontal="center"/>
    </xf>
    <xf numFmtId="3" fontId="5" fillId="8" borderId="0" xfId="0" applyNumberFormat="1" applyFont="1" applyFill="1" applyAlignment="1">
      <alignment horizontal="center" vertical="center" wrapText="1"/>
    </xf>
    <xf numFmtId="186" fontId="5" fillId="8" borderId="0" xfId="0" applyNumberFormat="1" applyFont="1" applyFill="1" applyAlignment="1">
      <alignment horizontal="center" vertical="center" wrapText="1"/>
    </xf>
    <xf numFmtId="0" fontId="6" fillId="9" borderId="0" xfId="0" applyFont="1" applyFill="1" applyAlignment="1">
      <alignment horizontal="center" vertical="center"/>
    </xf>
    <xf numFmtId="44" fontId="6" fillId="0" borderId="0" xfId="0" applyNumberFormat="1" applyFont="1"/>
    <xf numFmtId="189" fontId="5" fillId="0" borderId="0" xfId="3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186" fontId="6" fillId="0" borderId="0" xfId="0" applyNumberFormat="1" applyFont="1" applyAlignment="1">
      <alignment horizontal="center"/>
    </xf>
    <xf numFmtId="0" fontId="6" fillId="9" borderId="0" xfId="0" applyFont="1" applyFill="1" applyAlignment="1">
      <alignment horizontal="left" vertical="center" indent="2"/>
    </xf>
    <xf numFmtId="0" fontId="9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horizontal="right" vertical="center" wrapText="1"/>
    </xf>
    <xf numFmtId="0" fontId="9" fillId="0" borderId="11" xfId="0" applyFont="1" applyBorder="1" applyAlignment="1">
      <alignment horizontal="center" vertical="center" wrapText="1"/>
    </xf>
    <xf numFmtId="191" fontId="5" fillId="3" borderId="0" xfId="0" applyNumberFormat="1" applyFont="1" applyFill="1" applyAlignment="1">
      <alignment horizontal="right" vertical="center" wrapText="1"/>
    </xf>
    <xf numFmtId="43" fontId="5" fillId="3" borderId="0" xfId="0" applyNumberFormat="1" applyFont="1" applyFill="1"/>
    <xf numFmtId="43" fontId="5" fillId="3" borderId="0" xfId="0" applyNumberFormat="1" applyFont="1" applyFill="1" applyAlignment="1">
      <alignment horizontal="center"/>
    </xf>
    <xf numFmtId="0" fontId="5" fillId="3" borderId="0" xfId="0" applyFont="1" applyFill="1"/>
    <xf numFmtId="190" fontId="5" fillId="4" borderId="0" xfId="0" applyNumberFormat="1" applyFont="1" applyFill="1" applyAlignment="1">
      <alignment horizontal="right" vertical="center" wrapText="1"/>
    </xf>
    <xf numFmtId="43" fontId="5" fillId="4" borderId="0" xfId="0" applyNumberFormat="1" applyFont="1" applyFill="1"/>
    <xf numFmtId="43" fontId="5" fillId="4" borderId="0" xfId="0" applyNumberFormat="1" applyFont="1" applyFill="1" applyAlignment="1">
      <alignment horizontal="center"/>
    </xf>
    <xf numFmtId="3" fontId="5" fillId="4" borderId="0" xfId="0" applyNumberFormat="1" applyFont="1" applyFill="1" applyAlignment="1">
      <alignment horizontal="center"/>
    </xf>
    <xf numFmtId="0" fontId="5" fillId="4" borderId="0" xfId="0" applyFont="1" applyFill="1"/>
    <xf numFmtId="172" fontId="5" fillId="2" borderId="0" xfId="0" applyNumberFormat="1" applyFont="1" applyFill="1" applyAlignment="1">
      <alignment horizontal="right" vertical="center" indent="1"/>
    </xf>
    <xf numFmtId="0" fontId="10" fillId="2" borderId="0" xfId="0" applyFont="1" applyFill="1" applyAlignment="1">
      <alignment horizontal="left" vertical="center" wrapText="1"/>
    </xf>
    <xf numFmtId="180" fontId="10" fillId="2" borderId="0" xfId="0" applyNumberFormat="1" applyFont="1" applyFill="1" applyAlignment="1">
      <alignment horizontal="center" vertical="center"/>
    </xf>
    <xf numFmtId="0" fontId="10" fillId="2" borderId="0" xfId="0" applyFont="1" applyFill="1"/>
    <xf numFmtId="0" fontId="10" fillId="0" borderId="0" xfId="0" applyFont="1" applyAlignment="1">
      <alignment horizontal="left" vertical="center" wrapText="1" indent="2"/>
    </xf>
    <xf numFmtId="0" fontId="11" fillId="0" borderId="0" xfId="0" applyFont="1" applyAlignment="1">
      <alignment horizontal="left" vertical="center" wrapText="1"/>
    </xf>
    <xf numFmtId="0" fontId="5" fillId="2" borderId="0" xfId="0" applyFont="1" applyFill="1" applyAlignment="1">
      <alignment horizontal="left" indent="1"/>
    </xf>
    <xf numFmtId="3" fontId="4" fillId="2" borderId="0" xfId="0" applyNumberFormat="1" applyFont="1" applyFill="1" applyAlignment="1">
      <alignment horizontal="center" vertical="center" wrapText="1"/>
    </xf>
    <xf numFmtId="0" fontId="16" fillId="2" borderId="0" xfId="0" applyFont="1" applyFill="1" applyAlignment="1">
      <alignment horizontal="left" vertical="center" wrapText="1" indent="4"/>
    </xf>
    <xf numFmtId="180" fontId="13" fillId="2" borderId="0" xfId="0" applyNumberFormat="1" applyFont="1" applyFill="1" applyAlignment="1">
      <alignment horizontal="right" indent="1"/>
    </xf>
    <xf numFmtId="0" fontId="6" fillId="7" borderId="5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9" fontId="4" fillId="0" borderId="0" xfId="4" applyFont="1" applyAlignment="1">
      <alignment horizontal="center" vertical="center" wrapText="1"/>
    </xf>
    <xf numFmtId="164" fontId="4" fillId="0" borderId="0" xfId="4" applyNumberFormat="1" applyFont="1" applyAlignment="1">
      <alignment horizontal="center" vertical="center" wrapText="1"/>
    </xf>
    <xf numFmtId="10" fontId="5" fillId="6" borderId="0" xfId="4" applyNumberFormat="1" applyFont="1" applyFill="1" applyAlignment="1">
      <alignment horizontal="center"/>
    </xf>
    <xf numFmtId="7" fontId="5" fillId="6" borderId="0" xfId="3" applyNumberFormat="1" applyFont="1" applyFill="1" applyAlignment="1">
      <alignment horizontal="center"/>
    </xf>
    <xf numFmtId="169" fontId="5" fillId="6" borderId="0" xfId="3" applyNumberFormat="1" applyFont="1" applyFill="1" applyAlignment="1">
      <alignment horizontal="center"/>
    </xf>
    <xf numFmtId="0" fontId="6" fillId="4" borderId="11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5" fillId="4" borderId="9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1" fontId="5" fillId="0" borderId="0" xfId="4" applyNumberFormat="1" applyFont="1" applyAlignment="1">
      <alignment horizontal="center"/>
    </xf>
    <xf numFmtId="0" fontId="5" fillId="4" borderId="6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10" fontId="6" fillId="0" borderId="0" xfId="4" applyNumberFormat="1" applyFont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</cellXfs>
  <cellStyles count="6">
    <cellStyle name="Hiperlink" xfId="5" builtinId="8"/>
    <cellStyle name="Moeda" xfId="3" builtinId="4"/>
    <cellStyle name="Normal" xfId="0" builtinId="0"/>
    <cellStyle name="Normal 2" xfId="1" xr:uid="{ED6FDF75-8CC6-4CD0-B3B7-60392333A7E6}"/>
    <cellStyle name="Porcentagem" xfId="4" builtinId="5"/>
    <cellStyle name="Porcentagem 2" xfId="2" xr:uid="{08147B6C-7331-4617-8212-87D15EAF807E}"/>
  </cellStyles>
  <dxfs count="77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eetMetadata" Target="metadata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777240</xdr:colOff>
      <xdr:row>3</xdr:row>
      <xdr:rowOff>121920</xdr:rowOff>
    </xdr:from>
    <xdr:to>
      <xdr:col>3</xdr:col>
      <xdr:colOff>536535</xdr:colOff>
      <xdr:row>7</xdr:row>
      <xdr:rowOff>5807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F58215F1-07FE-45AA-B725-5350386667C4}"/>
            </a:ext>
          </a:extLst>
        </xdr:cNvPr>
        <xdr:cNvGrpSpPr/>
      </xdr:nvGrpSpPr>
      <xdr:grpSpPr>
        <a:xfrm>
          <a:off x="777240" y="723900"/>
          <a:ext cx="4140795" cy="584927"/>
          <a:chOff x="161802" y="275665"/>
          <a:chExt cx="5415380" cy="46392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74D76261-C67B-9AD2-D737-20474ECD6CBA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Anergética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69CC2D8F-32D1-720F-9792-8E22E53885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2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171769</xdr:colOff>
      <xdr:row>4</xdr:row>
      <xdr:rowOff>54840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B0258E0C-B249-4901-AC48-D0808D5B0838}"/>
            </a:ext>
          </a:extLst>
        </xdr:cNvPr>
        <xdr:cNvGrpSpPr/>
      </xdr:nvGrpSpPr>
      <xdr:grpSpPr>
        <a:xfrm>
          <a:off x="0" y="0"/>
          <a:ext cx="4140795" cy="584927"/>
          <a:chOff x="161802" y="275665"/>
          <a:chExt cx="5415380" cy="46392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9465A6FE-97D8-1020-FFE4-0EE50E607AF5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21985ABE-9FFF-AE26-F10D-E837A42621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0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5</xdr:col>
      <xdr:colOff>1172994</xdr:colOff>
      <xdr:row>3</xdr:row>
      <xdr:rowOff>84986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351863A5-07AD-4698-B691-77BC723986AE}"/>
            </a:ext>
          </a:extLst>
        </xdr:cNvPr>
        <xdr:cNvGrpSpPr/>
      </xdr:nvGrpSpPr>
      <xdr:grpSpPr>
        <a:xfrm>
          <a:off x="0" y="0"/>
          <a:ext cx="7726194" cy="679346"/>
          <a:chOff x="0" y="0"/>
          <a:chExt cx="8164131" cy="654050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313659BB-D54A-7083-6327-99FD9219C5CB}"/>
              </a:ext>
            </a:extLst>
          </xdr:cNvPr>
          <xdr:cNvSpPr txBox="1"/>
        </xdr:nvSpPr>
        <xdr:spPr>
          <a:xfrm>
            <a:off x="0" y="0"/>
            <a:ext cx="4189667" cy="65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Iluminação Pública de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FAZENDA RIO GRANDE/PR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FINANCIAMENTO</a:t>
            </a:r>
          </a:p>
        </xdr:txBody>
      </xdr:sp>
      <xdr:grpSp>
        <xdr:nvGrpSpPr>
          <xdr:cNvPr id="4" name="Agrupar 3">
            <a:extLst>
              <a:ext uri="{FF2B5EF4-FFF2-40B4-BE49-F238E27FC236}">
                <a16:creationId xmlns:a16="http://schemas.microsoft.com/office/drawing/2014/main" id="{BD2DBA66-EB82-8CF0-B01B-92E3E41E2595}"/>
              </a:ext>
            </a:extLst>
          </xdr:cNvPr>
          <xdr:cNvGrpSpPr>
            <a:grpSpLocks noChangeAspect="1"/>
          </xdr:cNvGrpSpPr>
        </xdr:nvGrpSpPr>
        <xdr:grpSpPr>
          <a:xfrm>
            <a:off x="6632513" y="50068"/>
            <a:ext cx="1531618" cy="539750"/>
            <a:chOff x="2748976" y="-10391"/>
            <a:chExt cx="2754037" cy="1047750"/>
          </a:xfrm>
        </xdr:grpSpPr>
        <xdr:pic>
          <xdr:nvPicPr>
            <xdr:cNvPr id="5" name="Imagem 4" descr="Imagem digital fictícia de personagem de desenho animado&#10;&#10;Descrição gerada automaticamente com confiança baixa">
              <a:extLst>
                <a:ext uri="{FF2B5EF4-FFF2-40B4-BE49-F238E27FC236}">
                  <a16:creationId xmlns:a16="http://schemas.microsoft.com/office/drawing/2014/main" id="{725056D7-87E8-5610-64BD-F63EB6DCC29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748976" y="-10391"/>
              <a:ext cx="1047747" cy="1047750"/>
            </a:xfrm>
            <a:prstGeom prst="rect">
              <a:avLst/>
            </a:prstGeom>
          </xdr:spPr>
        </xdr:pic>
        <xdr:pic>
          <xdr:nvPicPr>
            <xdr:cNvPr id="6" name="Imagem 5" descr="Placa azul com letras brancas em fundo preto&#10;&#10;Descrição gerada automaticamente">
              <a:extLst>
                <a:ext uri="{FF2B5EF4-FFF2-40B4-BE49-F238E27FC236}">
                  <a16:creationId xmlns:a16="http://schemas.microsoft.com/office/drawing/2014/main" id="{7DB86F76-9034-109D-E793-9A90A4ADCD1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931383" y="202444"/>
              <a:ext cx="1571630" cy="619124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5</xdr:col>
      <xdr:colOff>1172994</xdr:colOff>
      <xdr:row>3</xdr:row>
      <xdr:rowOff>84986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8EDA82B8-BC77-402D-B515-6A73ED911140}"/>
            </a:ext>
          </a:extLst>
        </xdr:cNvPr>
        <xdr:cNvGrpSpPr/>
      </xdr:nvGrpSpPr>
      <xdr:grpSpPr>
        <a:xfrm>
          <a:off x="0" y="0"/>
          <a:ext cx="7726194" cy="679346"/>
          <a:chOff x="0" y="0"/>
          <a:chExt cx="8164131" cy="654050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7A6D2FEA-B234-94E2-BF84-496A66191930}"/>
              </a:ext>
            </a:extLst>
          </xdr:cNvPr>
          <xdr:cNvSpPr txBox="1"/>
        </xdr:nvSpPr>
        <xdr:spPr>
          <a:xfrm>
            <a:off x="0" y="0"/>
            <a:ext cx="4189667" cy="65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Iluminação Pública de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FAZENDA RIO GRANDE/PR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FINANCIAMENTO</a:t>
            </a:r>
          </a:p>
        </xdr:txBody>
      </xdr:sp>
      <xdr:grpSp>
        <xdr:nvGrpSpPr>
          <xdr:cNvPr id="4" name="Agrupar 3">
            <a:extLst>
              <a:ext uri="{FF2B5EF4-FFF2-40B4-BE49-F238E27FC236}">
                <a16:creationId xmlns:a16="http://schemas.microsoft.com/office/drawing/2014/main" id="{65A14BA1-DEA6-A43C-6096-4A95D0899ABE}"/>
              </a:ext>
            </a:extLst>
          </xdr:cNvPr>
          <xdr:cNvGrpSpPr>
            <a:grpSpLocks noChangeAspect="1"/>
          </xdr:cNvGrpSpPr>
        </xdr:nvGrpSpPr>
        <xdr:grpSpPr>
          <a:xfrm>
            <a:off x="6632513" y="50068"/>
            <a:ext cx="1531618" cy="539750"/>
            <a:chOff x="2748976" y="-10391"/>
            <a:chExt cx="2754037" cy="1047750"/>
          </a:xfrm>
        </xdr:grpSpPr>
        <xdr:pic>
          <xdr:nvPicPr>
            <xdr:cNvPr id="5" name="Imagem 4" descr="Imagem digital fictícia de personagem de desenho animado&#10;&#10;Descrição gerada automaticamente com confiança baixa">
              <a:extLst>
                <a:ext uri="{FF2B5EF4-FFF2-40B4-BE49-F238E27FC236}">
                  <a16:creationId xmlns:a16="http://schemas.microsoft.com/office/drawing/2014/main" id="{8EAAAA79-F0D0-64EF-574B-97C9AC6B3C0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748976" y="-10391"/>
              <a:ext cx="1047747" cy="1047750"/>
            </a:xfrm>
            <a:prstGeom prst="rect">
              <a:avLst/>
            </a:prstGeom>
          </xdr:spPr>
        </xdr:pic>
        <xdr:pic>
          <xdr:nvPicPr>
            <xdr:cNvPr id="6" name="Imagem 5" descr="Placa azul com letras brancas em fundo preto&#10;&#10;Descrição gerada automaticamente">
              <a:extLst>
                <a:ext uri="{FF2B5EF4-FFF2-40B4-BE49-F238E27FC236}">
                  <a16:creationId xmlns:a16="http://schemas.microsoft.com/office/drawing/2014/main" id="{2D483231-1842-C2F5-AA36-BC348CBCD15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931383" y="202444"/>
              <a:ext cx="1571630" cy="619124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5</xdr:col>
      <xdr:colOff>1172994</xdr:colOff>
      <xdr:row>3</xdr:row>
      <xdr:rowOff>84986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9EF242DB-8E91-4FAF-9DEA-D2D3D84C046F}"/>
            </a:ext>
          </a:extLst>
        </xdr:cNvPr>
        <xdr:cNvGrpSpPr/>
      </xdr:nvGrpSpPr>
      <xdr:grpSpPr>
        <a:xfrm>
          <a:off x="0" y="0"/>
          <a:ext cx="7726194" cy="679346"/>
          <a:chOff x="0" y="0"/>
          <a:chExt cx="8164131" cy="654050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1160AD32-8875-8F67-3852-AC24CF9FB2D0}"/>
              </a:ext>
            </a:extLst>
          </xdr:cNvPr>
          <xdr:cNvSpPr txBox="1"/>
        </xdr:nvSpPr>
        <xdr:spPr>
          <a:xfrm>
            <a:off x="0" y="0"/>
            <a:ext cx="4189667" cy="65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Iluminação Pública de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FAZENDA RIO GRANDE/PR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FINANCIAMENTO</a:t>
            </a:r>
          </a:p>
        </xdr:txBody>
      </xdr:sp>
      <xdr:grpSp>
        <xdr:nvGrpSpPr>
          <xdr:cNvPr id="4" name="Agrupar 3">
            <a:extLst>
              <a:ext uri="{FF2B5EF4-FFF2-40B4-BE49-F238E27FC236}">
                <a16:creationId xmlns:a16="http://schemas.microsoft.com/office/drawing/2014/main" id="{778ADF62-55E8-8187-D8BF-EAEDC87F58FB}"/>
              </a:ext>
            </a:extLst>
          </xdr:cNvPr>
          <xdr:cNvGrpSpPr>
            <a:grpSpLocks noChangeAspect="1"/>
          </xdr:cNvGrpSpPr>
        </xdr:nvGrpSpPr>
        <xdr:grpSpPr>
          <a:xfrm>
            <a:off x="6632513" y="50068"/>
            <a:ext cx="1531618" cy="539750"/>
            <a:chOff x="2748976" y="-10391"/>
            <a:chExt cx="2754037" cy="1047750"/>
          </a:xfrm>
        </xdr:grpSpPr>
        <xdr:pic>
          <xdr:nvPicPr>
            <xdr:cNvPr id="5" name="Imagem 4" descr="Imagem digital fictícia de personagem de desenho animado&#10;&#10;Descrição gerada automaticamente com confiança baixa">
              <a:extLst>
                <a:ext uri="{FF2B5EF4-FFF2-40B4-BE49-F238E27FC236}">
                  <a16:creationId xmlns:a16="http://schemas.microsoft.com/office/drawing/2014/main" id="{5EA20672-AB07-418D-BC74-4D87208C91F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748976" y="-10391"/>
              <a:ext cx="1047747" cy="1047750"/>
            </a:xfrm>
            <a:prstGeom prst="rect">
              <a:avLst/>
            </a:prstGeom>
          </xdr:spPr>
        </xdr:pic>
        <xdr:pic>
          <xdr:nvPicPr>
            <xdr:cNvPr id="6" name="Imagem 5" descr="Placa azul com letras brancas em fundo preto&#10;&#10;Descrição gerada automaticamente">
              <a:extLst>
                <a:ext uri="{FF2B5EF4-FFF2-40B4-BE49-F238E27FC236}">
                  <a16:creationId xmlns:a16="http://schemas.microsoft.com/office/drawing/2014/main" id="{FBCE87F7-30EB-8A51-4DCB-6ACD202D2B2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931383" y="202444"/>
              <a:ext cx="1571630" cy="619124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5</xdr:col>
      <xdr:colOff>1172994</xdr:colOff>
      <xdr:row>3</xdr:row>
      <xdr:rowOff>84986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54A3DF1D-3370-4905-8837-EF5039413ED1}"/>
            </a:ext>
          </a:extLst>
        </xdr:cNvPr>
        <xdr:cNvGrpSpPr/>
      </xdr:nvGrpSpPr>
      <xdr:grpSpPr>
        <a:xfrm>
          <a:off x="0" y="0"/>
          <a:ext cx="7726194" cy="679346"/>
          <a:chOff x="0" y="0"/>
          <a:chExt cx="8164131" cy="654050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C7F8F7AF-D50E-2AE5-E809-2E270606420A}"/>
              </a:ext>
            </a:extLst>
          </xdr:cNvPr>
          <xdr:cNvSpPr txBox="1"/>
        </xdr:nvSpPr>
        <xdr:spPr>
          <a:xfrm>
            <a:off x="0" y="0"/>
            <a:ext cx="4189667" cy="65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Iluminação Pública de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FAZENDA RIO GRANDE/PR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FINANCIAMENTO</a:t>
            </a:r>
          </a:p>
        </xdr:txBody>
      </xdr:sp>
      <xdr:grpSp>
        <xdr:nvGrpSpPr>
          <xdr:cNvPr id="4" name="Agrupar 3">
            <a:extLst>
              <a:ext uri="{FF2B5EF4-FFF2-40B4-BE49-F238E27FC236}">
                <a16:creationId xmlns:a16="http://schemas.microsoft.com/office/drawing/2014/main" id="{AAE34EA5-0C49-A394-B473-9F6FB163B38C}"/>
              </a:ext>
            </a:extLst>
          </xdr:cNvPr>
          <xdr:cNvGrpSpPr>
            <a:grpSpLocks noChangeAspect="1"/>
          </xdr:cNvGrpSpPr>
        </xdr:nvGrpSpPr>
        <xdr:grpSpPr>
          <a:xfrm>
            <a:off x="6632513" y="50068"/>
            <a:ext cx="1531618" cy="539750"/>
            <a:chOff x="2748976" y="-10391"/>
            <a:chExt cx="2754037" cy="1047750"/>
          </a:xfrm>
        </xdr:grpSpPr>
        <xdr:pic>
          <xdr:nvPicPr>
            <xdr:cNvPr id="5" name="Imagem 4" descr="Imagem digital fictícia de personagem de desenho animado&#10;&#10;Descrição gerada automaticamente com confiança baixa">
              <a:extLst>
                <a:ext uri="{FF2B5EF4-FFF2-40B4-BE49-F238E27FC236}">
                  <a16:creationId xmlns:a16="http://schemas.microsoft.com/office/drawing/2014/main" id="{EA381BFE-7FD8-7D63-7666-8E811CD5E5C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748976" y="-10391"/>
              <a:ext cx="1047747" cy="1047750"/>
            </a:xfrm>
            <a:prstGeom prst="rect">
              <a:avLst/>
            </a:prstGeom>
          </xdr:spPr>
        </xdr:pic>
        <xdr:pic>
          <xdr:nvPicPr>
            <xdr:cNvPr id="6" name="Imagem 5" descr="Placa azul com letras brancas em fundo preto&#10;&#10;Descrição gerada automaticamente">
              <a:extLst>
                <a:ext uri="{FF2B5EF4-FFF2-40B4-BE49-F238E27FC236}">
                  <a16:creationId xmlns:a16="http://schemas.microsoft.com/office/drawing/2014/main" id="{9A7D8582-A3A5-4EE1-EEEB-F821012C3CD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931383" y="202444"/>
              <a:ext cx="1571630" cy="619124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609601</xdr:colOff>
      <xdr:row>1</xdr:row>
      <xdr:rowOff>30480</xdr:rowOff>
    </xdr:from>
    <xdr:to>
      <xdr:col>2</xdr:col>
      <xdr:colOff>734656</xdr:colOff>
      <xdr:row>4</xdr:row>
      <xdr:rowOff>89627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1C0B14D2-8544-49F4-9C4D-EA9C2758FB38}"/>
            </a:ext>
          </a:extLst>
        </xdr:cNvPr>
        <xdr:cNvGrpSpPr/>
      </xdr:nvGrpSpPr>
      <xdr:grpSpPr>
        <a:xfrm>
          <a:off x="609601" y="205740"/>
          <a:ext cx="4140795" cy="584927"/>
          <a:chOff x="161802" y="275665"/>
          <a:chExt cx="5415380" cy="46392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4D398017-8413-36BF-FE22-65264E4762E4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C894825C-4B6D-F1E7-9D3E-46CA3B1107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0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381001</xdr:colOff>
      <xdr:row>0</xdr:row>
      <xdr:rowOff>163853</xdr:rowOff>
    </xdr:from>
    <xdr:to>
      <xdr:col>6</xdr:col>
      <xdr:colOff>384136</xdr:colOff>
      <xdr:row>4</xdr:row>
      <xdr:rowOff>51528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441D6C48-9F57-4E5B-B249-41106C5C31D8}"/>
            </a:ext>
          </a:extLst>
        </xdr:cNvPr>
        <xdr:cNvGrpSpPr/>
      </xdr:nvGrpSpPr>
      <xdr:grpSpPr>
        <a:xfrm>
          <a:off x="381001" y="163853"/>
          <a:ext cx="4575135" cy="588715"/>
          <a:chOff x="-406233" y="272661"/>
          <a:chExt cx="5983415" cy="466929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7110A9E3-4181-2BBA-A648-AF5A9EBA7D40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8AE4632C-BF97-AA9C-1ED2-23AC551EF1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6233" y="272661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381001</xdr:colOff>
      <xdr:row>0</xdr:row>
      <xdr:rowOff>163853</xdr:rowOff>
    </xdr:from>
    <xdr:to>
      <xdr:col>2</xdr:col>
      <xdr:colOff>467956</xdr:colOff>
      <xdr:row>4</xdr:row>
      <xdr:rowOff>51528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30EC95D2-2AE2-4141-96B9-F1E629CB764F}"/>
            </a:ext>
          </a:extLst>
        </xdr:cNvPr>
        <xdr:cNvGrpSpPr/>
      </xdr:nvGrpSpPr>
      <xdr:grpSpPr>
        <a:xfrm>
          <a:off x="381001" y="163853"/>
          <a:ext cx="4575135" cy="588715"/>
          <a:chOff x="-406233" y="272661"/>
          <a:chExt cx="5983415" cy="466929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EF1D5B48-A412-4892-0126-7310F115CE3F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0255C69E-4AAF-A890-E486-0B1A3E8437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6233" y="272661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609601</xdr:colOff>
      <xdr:row>1</xdr:row>
      <xdr:rowOff>30480</xdr:rowOff>
    </xdr:from>
    <xdr:to>
      <xdr:col>2</xdr:col>
      <xdr:colOff>567016</xdr:colOff>
      <xdr:row>4</xdr:row>
      <xdr:rowOff>89627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5D90F05E-1F6E-4CBD-89CD-AE658755F0E8}"/>
            </a:ext>
          </a:extLst>
        </xdr:cNvPr>
        <xdr:cNvGrpSpPr/>
      </xdr:nvGrpSpPr>
      <xdr:grpSpPr>
        <a:xfrm>
          <a:off x="609601" y="205740"/>
          <a:ext cx="4140795" cy="584927"/>
          <a:chOff x="161802" y="275665"/>
          <a:chExt cx="5415380" cy="46392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BBFB9DB4-D2E6-8F0E-70D0-B61A069F5404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73D3ED30-BF25-1959-DA9C-8654BB3D85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0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609601</xdr:colOff>
      <xdr:row>1</xdr:row>
      <xdr:rowOff>30480</xdr:rowOff>
    </xdr:from>
    <xdr:to>
      <xdr:col>1</xdr:col>
      <xdr:colOff>56476</xdr:colOff>
      <xdr:row>4</xdr:row>
      <xdr:rowOff>89627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A0682395-2AF5-4EB8-B7A4-D01D90F1CA90}"/>
            </a:ext>
          </a:extLst>
        </xdr:cNvPr>
        <xdr:cNvGrpSpPr/>
      </xdr:nvGrpSpPr>
      <xdr:grpSpPr>
        <a:xfrm>
          <a:off x="609601" y="205740"/>
          <a:ext cx="4140795" cy="584927"/>
          <a:chOff x="161802" y="275665"/>
          <a:chExt cx="5415380" cy="46392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7EA02A0-2722-B1C3-224F-8D5BA5E9F63E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50FCA5C6-81BD-2D75-B40E-4C6CA29782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0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342900</xdr:colOff>
      <xdr:row>0</xdr:row>
      <xdr:rowOff>114300</xdr:rowOff>
    </xdr:from>
    <xdr:to>
      <xdr:col>3</xdr:col>
      <xdr:colOff>551775</xdr:colOff>
      <xdr:row>3</xdr:row>
      <xdr:rowOff>104867</xdr:rowOff>
    </xdr:to>
    <xdr:grpSp>
      <xdr:nvGrpSpPr>
        <xdr:cNvPr id="5" name="Agrupar 4">
          <a:extLst>
            <a:ext uri="{FF2B5EF4-FFF2-40B4-BE49-F238E27FC236}">
              <a16:creationId xmlns:a16="http://schemas.microsoft.com/office/drawing/2014/main" id="{A7924DCA-7292-49F7-8F4B-BBDAD84856EF}"/>
            </a:ext>
          </a:extLst>
        </xdr:cNvPr>
        <xdr:cNvGrpSpPr/>
      </xdr:nvGrpSpPr>
      <xdr:grpSpPr>
        <a:xfrm>
          <a:off x="342900" y="114300"/>
          <a:ext cx="4140795" cy="584927"/>
          <a:chOff x="161802" y="275665"/>
          <a:chExt cx="5415380" cy="463925"/>
        </a:xfrm>
      </xdr:grpSpPr>
      <xdr:sp macro="" textlink="">
        <xdr:nvSpPr>
          <xdr:cNvPr id="6" name="CaixaDeTexto 5">
            <a:extLst>
              <a:ext uri="{FF2B5EF4-FFF2-40B4-BE49-F238E27FC236}">
                <a16:creationId xmlns:a16="http://schemas.microsoft.com/office/drawing/2014/main" id="{8E05FFBD-5360-A869-FD70-AF1F6D0E749C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10" name="Imagem 9">
            <a:extLst>
              <a:ext uri="{FF2B5EF4-FFF2-40B4-BE49-F238E27FC236}">
                <a16:creationId xmlns:a16="http://schemas.microsoft.com/office/drawing/2014/main" id="{080CC493-E6E9-97E6-103E-D377FF8B9F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0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179294</xdr:colOff>
      <xdr:row>0</xdr:row>
      <xdr:rowOff>98611</xdr:rowOff>
    </xdr:from>
    <xdr:to>
      <xdr:col>1</xdr:col>
      <xdr:colOff>2096842</xdr:colOff>
      <xdr:row>3</xdr:row>
      <xdr:rowOff>64973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4CB45353-37D3-4F12-A556-AE2E44F32AD6}"/>
            </a:ext>
          </a:extLst>
        </xdr:cNvPr>
        <xdr:cNvGrpSpPr/>
      </xdr:nvGrpSpPr>
      <xdr:grpSpPr>
        <a:xfrm>
          <a:off x="179294" y="98611"/>
          <a:ext cx="4140795" cy="584927"/>
          <a:chOff x="161802" y="275665"/>
          <a:chExt cx="5415380" cy="46392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9103E2FB-81E9-4199-C131-603BF390C594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F92627FE-04FE-1C65-5EED-85AD4D13E3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0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456691</xdr:colOff>
      <xdr:row>4</xdr:row>
      <xdr:rowOff>54840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22E52262-7C51-4C71-8E23-4AB1E46685DD}"/>
            </a:ext>
          </a:extLst>
        </xdr:cNvPr>
        <xdr:cNvGrpSpPr/>
      </xdr:nvGrpSpPr>
      <xdr:grpSpPr>
        <a:xfrm>
          <a:off x="0" y="0"/>
          <a:ext cx="4140795" cy="584927"/>
          <a:chOff x="161802" y="275665"/>
          <a:chExt cx="5415380" cy="46392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72788851-6148-94FF-F37D-C59CF4B793B0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4F5108D2-64C0-D099-88BA-85FC90E862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0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Felipe Andrade Lucci" id="{4C190837-3287-4F08-8B1A-14AFD98BC0A8}" userId="S::felipe.lucci@omatic.com.br::290b93cd-164e-4bc5-a9f0-856a5c69f62a" providerId="AD"/>
</personList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5" dT="2024-07-03T19:42:53.70" personId="{4C190837-3287-4F08-8B1A-14AFD98BC0A8}" id="{07EC19DF-B3A6-4C74-83BF-DC4A044E1461}">
    <text>MOD + a modernizar</text>
  </threadedComment>
  <threadedComment ref="F16" dT="2024-07-03T19:42:53.70" personId="{4C190837-3287-4F08-8B1A-14AFD98BC0A8}" id="{1E038370-C53F-4CAB-B4C7-1A72C3B75E2A}">
    <text>MOD + a modernizar</text>
  </threadedComment>
  <threadedComment ref="F17" dT="2024-07-03T19:42:53.70" personId="{4C190837-3287-4F08-8B1A-14AFD98BC0A8}" id="{59C2A22C-A017-4FCE-8CC1-6A8527FE7174}">
    <text>MOD + a modernizar</text>
  </threadedComment>
  <threadedComment ref="F18" dT="2024-07-03T19:42:53.70" personId="{4C190837-3287-4F08-8B1A-14AFD98BC0A8}" id="{F0AB5A97-AF1C-46F6-8D37-D8A65941E1AF}">
    <text>MOD + a modernizar</text>
  </threadedComment>
  <threadedComment ref="F19" dT="2024-07-03T19:42:53.70" personId="{4C190837-3287-4F08-8B1A-14AFD98BC0A8}" id="{B01B470D-59BC-4DB9-AC91-A4FEB002EA81}">
    <text>MOD + a modernizar</text>
  </threadedComment>
  <threadedComment ref="F20" dT="2024-07-03T19:42:53.70" personId="{4C190837-3287-4F08-8B1A-14AFD98BC0A8}" id="{4FB4B499-F26E-45F3-AE78-DEB10878C7D7}">
    <text>MOD + a modernizar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5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7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1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arketwatch.com/investing/bond/tmubmusd10y?countrycode=bx" TargetMode="External"/><Relationship Id="rId2" Type="http://schemas.openxmlformats.org/officeDocument/2006/relationships/hyperlink" Target="http://www.ipeadata.gov.br/ExibeSerie.aspx?serid=40940&amp;module=M" TargetMode="External"/><Relationship Id="rId1" Type="http://schemas.openxmlformats.org/officeDocument/2006/relationships/hyperlink" Target="https://www.federalreserve.gov/econres/notes/feds-notes/a-bayesian-update-on-inflation-and-inflation-persistence-20230707.html" TargetMode="External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s://www.bcb.gov.br/content/focus/focus/R20231103.pdf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E367C-0A12-4FC9-B977-D2EFD9A0C253}">
  <sheetPr codeName="Planilha24">
    <pageSetUpPr fitToPage="1"/>
  </sheetPr>
  <dimension ref="A1:M57"/>
  <sheetViews>
    <sheetView view="pageBreakPreview" topLeftCell="A3" zoomScaleNormal="100" zoomScaleSheetLayoutView="100" workbookViewId="0">
      <selection activeCell="I17" sqref="I17"/>
    </sheetView>
  </sheetViews>
  <sheetFormatPr defaultColWidth="9.109375" defaultRowHeight="13.8" x14ac:dyDescent="0.3"/>
  <cols>
    <col min="1" max="1" width="31.88671875" style="9" bestFit="1" customWidth="1"/>
    <col min="2" max="2" width="16" style="9" bestFit="1" customWidth="1"/>
    <col min="3" max="3" width="16" style="9" customWidth="1"/>
    <col min="4" max="4" width="15.88671875" style="9" customWidth="1"/>
    <col min="5" max="5" width="37.88671875" style="9" bestFit="1" customWidth="1"/>
    <col min="6" max="7" width="16" style="9" customWidth="1"/>
    <col min="8" max="8" width="9.109375" style="9"/>
    <col min="9" max="9" width="12.33203125" style="9" bestFit="1" customWidth="1"/>
    <col min="10" max="10" width="15.33203125" style="9" bestFit="1" customWidth="1"/>
    <col min="11" max="11" width="9.109375" style="9"/>
    <col min="12" max="12" width="8" style="9" customWidth="1"/>
    <col min="13" max="13" width="16.33203125" style="9" bestFit="1" customWidth="1"/>
    <col min="14" max="16384" width="9.109375" style="9"/>
  </cols>
  <sheetData>
    <row r="1" spans="1:13" ht="20.25" customHeight="1" x14ac:dyDescent="0.3">
      <c r="E1" s="241" t="s">
        <v>269</v>
      </c>
      <c r="F1" s="241"/>
      <c r="G1" s="242"/>
    </row>
    <row r="2" spans="1:13" x14ac:dyDescent="0.3">
      <c r="F2" s="11" t="s">
        <v>0</v>
      </c>
      <c r="G2" s="11" t="s">
        <v>1</v>
      </c>
    </row>
    <row r="3" spans="1:13" x14ac:dyDescent="0.3">
      <c r="E3" s="9" t="s">
        <v>4</v>
      </c>
      <c r="F3" s="164">
        <f>SUM(receitas)</f>
        <v>121910.30031549471</v>
      </c>
      <c r="G3" s="164">
        <f>NPV((POWER(1+wacc,1/12)-1),receitas)</f>
        <v>60798.612740260774</v>
      </c>
      <c r="M3" s="156"/>
    </row>
    <row r="4" spans="1:13" x14ac:dyDescent="0.3">
      <c r="E4" s="9" t="s">
        <v>2</v>
      </c>
      <c r="F4" s="164">
        <f>SUM(CAPEX_DRE)</f>
        <v>39327.472799999989</v>
      </c>
      <c r="G4" s="164">
        <f>NPV((POWER(1+wacc,1/12)-1),CAPEX_DRE)</f>
        <v>25627.090350484381</v>
      </c>
    </row>
    <row r="5" spans="1:13" x14ac:dyDescent="0.3">
      <c r="E5" s="9" t="s">
        <v>3</v>
      </c>
      <c r="F5" s="164">
        <f>SUM(OPEX_DRE)</f>
        <v>52344.612838829315</v>
      </c>
      <c r="G5" s="164">
        <f>NPV((POWER(1+wacc,1/12)-1),OPEX_DRE)</f>
        <v>26172.212415729693</v>
      </c>
    </row>
    <row r="6" spans="1:13" x14ac:dyDescent="0.3">
      <c r="E6" s="9" t="s">
        <v>137</v>
      </c>
      <c r="F6" s="245">
        <f ca="1">TIR</f>
        <v>6.6537932785526444E-3</v>
      </c>
      <c r="G6" s="245"/>
    </row>
    <row r="7" spans="1:13" x14ac:dyDescent="0.3">
      <c r="E7" s="9" t="s">
        <v>1</v>
      </c>
      <c r="F7" s="246">
        <f ca="1">VPL</f>
        <v>-2.1810646998587018E-12</v>
      </c>
      <c r="G7" s="246"/>
      <c r="J7" s="156"/>
    </row>
    <row r="8" spans="1:13" x14ac:dyDescent="0.3">
      <c r="E8" s="9" t="s">
        <v>270</v>
      </c>
      <c r="F8" s="247">
        <f ca="1">'Demonstrativos (Mensal)'!B92</f>
        <v>76</v>
      </c>
      <c r="G8" s="247"/>
      <c r="J8" s="156"/>
    </row>
    <row r="9" spans="1:13" x14ac:dyDescent="0.3">
      <c r="E9" s="9" t="s">
        <v>271</v>
      </c>
      <c r="F9" s="246">
        <f ca="1">MIN(FCacc)</f>
        <v>-14156.532825487851</v>
      </c>
      <c r="G9" s="246"/>
      <c r="J9" s="156"/>
    </row>
    <row r="10" spans="1:13" x14ac:dyDescent="0.3">
      <c r="J10" s="156"/>
    </row>
    <row r="11" spans="1:13" x14ac:dyDescent="0.3">
      <c r="G11" s="155"/>
      <c r="J11" s="157"/>
    </row>
    <row r="12" spans="1:13" ht="20.25" customHeight="1" x14ac:dyDescent="0.3">
      <c r="A12" s="166" t="s">
        <v>278</v>
      </c>
      <c r="B12" s="162"/>
      <c r="C12" s="162"/>
      <c r="D12" s="162"/>
      <c r="E12" s="162"/>
      <c r="F12" s="162"/>
      <c r="G12" s="163"/>
    </row>
    <row r="13" spans="1:13" x14ac:dyDescent="0.3">
      <c r="A13" s="10"/>
      <c r="B13" s="1"/>
      <c r="C13" s="13"/>
      <c r="D13" s="1"/>
      <c r="E13" s="1"/>
      <c r="F13" s="1"/>
      <c r="G13" s="1"/>
    </row>
    <row r="14" spans="1:13" x14ac:dyDescent="0.3">
      <c r="A14" s="47" t="s">
        <v>5</v>
      </c>
      <c r="B14" s="174">
        <v>20</v>
      </c>
      <c r="D14" s="12" t="s">
        <v>277</v>
      </c>
      <c r="E14" s="11" t="s">
        <v>6</v>
      </c>
      <c r="F14" s="11" t="s">
        <v>276</v>
      </c>
      <c r="G14" s="15" t="s">
        <v>7</v>
      </c>
    </row>
    <row r="15" spans="1:13" x14ac:dyDescent="0.3">
      <c r="A15" s="48" t="s">
        <v>8</v>
      </c>
      <c r="B15" s="49">
        <v>4</v>
      </c>
      <c r="D15" s="9" t="s">
        <v>9</v>
      </c>
      <c r="E15" s="9" t="s">
        <v>274</v>
      </c>
      <c r="F15" s="165">
        <v>1</v>
      </c>
      <c r="G15" s="170">
        <f>H15*CMMfull</f>
        <v>60.955150157747568</v>
      </c>
      <c r="H15" s="158">
        <v>0.12</v>
      </c>
      <c r="J15" s="116"/>
    </row>
    <row r="16" spans="1:13" x14ac:dyDescent="0.3">
      <c r="A16" s="48" t="s">
        <v>272</v>
      </c>
      <c r="B16" s="49">
        <v>12</v>
      </c>
      <c r="D16" s="9" t="s">
        <v>10</v>
      </c>
      <c r="E16" s="9" t="s">
        <v>273</v>
      </c>
      <c r="F16" s="165">
        <v>3</v>
      </c>
      <c r="G16" s="170">
        <f>H16*CMMfull</f>
        <v>81.273533543663433</v>
      </c>
      <c r="H16" s="158">
        <v>0.16</v>
      </c>
      <c r="J16" s="116"/>
    </row>
    <row r="17" spans="1:10" x14ac:dyDescent="0.3">
      <c r="A17" s="48" t="s">
        <v>12</v>
      </c>
      <c r="B17" s="49">
        <f>B14*12-B16-B15</f>
        <v>224</v>
      </c>
      <c r="D17" s="9" t="s">
        <v>11</v>
      </c>
      <c r="E17" s="9" t="s">
        <v>275</v>
      </c>
      <c r="F17" s="165">
        <v>12</v>
      </c>
      <c r="G17" s="170">
        <f>H17*CMMfull</f>
        <v>60.955150157747568</v>
      </c>
      <c r="H17" s="158">
        <v>0.12</v>
      </c>
      <c r="J17" s="116"/>
    </row>
    <row r="18" spans="1:10" x14ac:dyDescent="0.3">
      <c r="A18" s="48"/>
      <c r="B18" s="1"/>
      <c r="D18" s="9" t="s">
        <v>13</v>
      </c>
      <c r="E18" s="9" t="s">
        <v>466</v>
      </c>
      <c r="F18" s="165">
        <v>6</v>
      </c>
      <c r="G18" s="170">
        <f>H18*CMMfull</f>
        <v>203.18383385915857</v>
      </c>
      <c r="H18" s="158">
        <v>0.4</v>
      </c>
      <c r="J18" s="116"/>
    </row>
    <row r="19" spans="1:10" x14ac:dyDescent="0.3">
      <c r="A19" s="237" t="s">
        <v>468</v>
      </c>
      <c r="B19" s="238">
        <v>507.95958464789641</v>
      </c>
      <c r="C19" s="50"/>
      <c r="D19" s="9" t="s">
        <v>14</v>
      </c>
      <c r="E19" s="9" t="s">
        <v>467</v>
      </c>
      <c r="F19" s="165">
        <v>12</v>
      </c>
      <c r="G19" s="170">
        <f>H19*CMMfull</f>
        <v>101.59191692957928</v>
      </c>
      <c r="H19" s="158">
        <v>0.2</v>
      </c>
    </row>
    <row r="20" spans="1:10" x14ac:dyDescent="0.3">
      <c r="A20" s="10"/>
      <c r="B20" s="1"/>
      <c r="C20" s="14"/>
      <c r="D20" s="1"/>
      <c r="E20" s="1"/>
      <c r="F20" s="1"/>
      <c r="G20" s="1"/>
    </row>
    <row r="21" spans="1:10" ht="20.25" customHeight="1" x14ac:dyDescent="0.3">
      <c r="A21" s="161" t="s">
        <v>15</v>
      </c>
      <c r="B21" s="162"/>
      <c r="C21" s="162"/>
      <c r="D21" s="162"/>
      <c r="E21" s="162"/>
      <c r="F21" s="162"/>
      <c r="G21" s="163"/>
    </row>
    <row r="23" spans="1:10" x14ac:dyDescent="0.3">
      <c r="A23" s="8" t="s">
        <v>279</v>
      </c>
      <c r="B23" s="8" t="s">
        <v>16</v>
      </c>
      <c r="C23" s="15" t="s">
        <v>283</v>
      </c>
      <c r="D23" s="15"/>
      <c r="E23" s="8" t="s">
        <v>287</v>
      </c>
      <c r="F23" s="8" t="s">
        <v>288</v>
      </c>
      <c r="G23" s="15"/>
      <c r="H23" s="7"/>
    </row>
    <row r="24" spans="1:10" x14ac:dyDescent="0.3">
      <c r="A24" s="177" t="s">
        <v>280</v>
      </c>
      <c r="B24" s="1">
        <v>18257</v>
      </c>
      <c r="C24" s="1">
        <f>B24*(1+2%)^B14</f>
        <v>27128.941608376812</v>
      </c>
      <c r="D24" s="169"/>
      <c r="E24" s="171" t="s">
        <v>289</v>
      </c>
      <c r="F24" s="167">
        <v>4</v>
      </c>
      <c r="G24" s="1"/>
      <c r="I24" s="159"/>
    </row>
    <row r="25" spans="1:10" x14ac:dyDescent="0.3">
      <c r="A25" s="177" t="s">
        <v>282</v>
      </c>
      <c r="B25" s="167">
        <v>139.67853426083147</v>
      </c>
      <c r="C25" s="167">
        <v>103.7092622007997</v>
      </c>
      <c r="D25" s="169"/>
      <c r="E25" s="171" t="s">
        <v>295</v>
      </c>
      <c r="F25" s="1">
        <v>18</v>
      </c>
      <c r="G25" s="1"/>
      <c r="I25" s="159"/>
    </row>
    <row r="26" spans="1:10" x14ac:dyDescent="0.3">
      <c r="A26" s="177" t="s">
        <v>281</v>
      </c>
      <c r="B26" s="168">
        <f>B24*B25/10^6</f>
        <v>2.5501109999999998</v>
      </c>
      <c r="C26" s="168">
        <f>C24*C25/10^6</f>
        <v>2.8135225184933357</v>
      </c>
      <c r="D26" s="169"/>
      <c r="E26" s="171" t="s">
        <v>294</v>
      </c>
      <c r="F26" s="1">
        <v>53</v>
      </c>
      <c r="G26" s="1"/>
      <c r="I26" s="106"/>
    </row>
    <row r="27" spans="1:10" ht="14.4" customHeight="1" x14ac:dyDescent="0.3">
      <c r="A27" s="177" t="s">
        <v>284</v>
      </c>
      <c r="B27" s="243">
        <v>0.25</v>
      </c>
      <c r="C27" s="243"/>
      <c r="D27" s="1"/>
      <c r="E27" s="171" t="s">
        <v>296</v>
      </c>
      <c r="F27" s="14">
        <v>16</v>
      </c>
      <c r="G27" s="1"/>
      <c r="I27" s="106"/>
    </row>
    <row r="28" spans="1:10" x14ac:dyDescent="0.3">
      <c r="A28" s="177" t="s">
        <v>285</v>
      </c>
      <c r="B28" s="243" t="s">
        <v>286</v>
      </c>
      <c r="C28" s="243"/>
      <c r="D28" s="1"/>
      <c r="E28" s="171" t="s">
        <v>297</v>
      </c>
      <c r="F28" s="17">
        <v>0.8</v>
      </c>
      <c r="G28" s="1"/>
      <c r="I28" s="106"/>
    </row>
    <row r="29" spans="1:10" x14ac:dyDescent="0.3">
      <c r="A29" s="177" t="s">
        <v>367</v>
      </c>
      <c r="B29" s="244">
        <f>17464/18257</f>
        <v>0.9565646053568494</v>
      </c>
      <c r="C29" s="244"/>
      <c r="E29" s="171" t="s">
        <v>298</v>
      </c>
      <c r="F29" s="17">
        <v>0.2</v>
      </c>
    </row>
    <row r="30" spans="1:10" x14ac:dyDescent="0.3">
      <c r="E30" s="171" t="s">
        <v>290</v>
      </c>
      <c r="F30" s="1">
        <v>3</v>
      </c>
    </row>
    <row r="31" spans="1:10" x14ac:dyDescent="0.3">
      <c r="A31" s="9" t="s">
        <v>369</v>
      </c>
      <c r="B31" s="192">
        <v>0.02</v>
      </c>
      <c r="C31" s="193">
        <f t="shared" ref="C31" si="0">(1+B31)^(1/12)-1</f>
        <v>1.6515813019202241E-3</v>
      </c>
      <c r="E31" s="171" t="s">
        <v>291</v>
      </c>
      <c r="F31" s="1">
        <v>20</v>
      </c>
    </row>
    <row r="32" spans="1:10" x14ac:dyDescent="0.3">
      <c r="A32" s="9" t="s">
        <v>445</v>
      </c>
      <c r="B32" s="17">
        <v>0.1</v>
      </c>
      <c r="E32" s="171" t="s">
        <v>292</v>
      </c>
      <c r="F32" s="14">
        <v>39</v>
      </c>
    </row>
    <row r="33" spans="1:7" x14ac:dyDescent="0.3">
      <c r="A33" s="9" t="s">
        <v>446</v>
      </c>
      <c r="B33" s="156">
        <v>30000000</v>
      </c>
      <c r="C33" s="193">
        <v>2.9999999999999997E-4</v>
      </c>
      <c r="E33" s="171" t="s">
        <v>293</v>
      </c>
      <c r="F33" s="14">
        <v>1</v>
      </c>
    </row>
    <row r="34" spans="1:7" x14ac:dyDescent="0.3">
      <c r="A34" s="9" t="s">
        <v>449</v>
      </c>
      <c r="B34" s="215">
        <f>(262+175)*(1+17%+3.2%)</f>
        <v>525.274</v>
      </c>
      <c r="C34" s="215">
        <f>(355.39+304.63)*(1+17%+3.2%)</f>
        <v>793.34403999999995</v>
      </c>
      <c r="E34" s="172" t="s">
        <v>299</v>
      </c>
      <c r="F34" s="173"/>
    </row>
    <row r="35" spans="1:7" x14ac:dyDescent="0.3">
      <c r="A35" s="9" t="s">
        <v>450</v>
      </c>
      <c r="B35" s="167">
        <f>(11+27/60)*365/12</f>
        <v>348.27083333333331</v>
      </c>
      <c r="C35" s="215"/>
      <c r="E35" s="172"/>
      <c r="F35" s="173"/>
    </row>
    <row r="36" spans="1:7" x14ac:dyDescent="0.3">
      <c r="D36" s="106"/>
      <c r="E36" s="171"/>
      <c r="F36" s="14"/>
    </row>
    <row r="37" spans="1:7" ht="20.25" customHeight="1" x14ac:dyDescent="0.3">
      <c r="A37" s="161" t="s">
        <v>24</v>
      </c>
      <c r="B37" s="162"/>
      <c r="C37" s="162"/>
      <c r="D37" s="162"/>
      <c r="E37" s="162"/>
      <c r="F37" s="162"/>
      <c r="G37" s="163"/>
    </row>
    <row r="39" spans="1:7" x14ac:dyDescent="0.3">
      <c r="A39" s="9" t="s">
        <v>25</v>
      </c>
      <c r="B39" s="14" t="s">
        <v>26</v>
      </c>
    </row>
    <row r="40" spans="1:7" x14ac:dyDescent="0.3">
      <c r="A40" s="9" t="s">
        <v>27</v>
      </c>
      <c r="B40" s="16">
        <v>1.6500000000000001E-2</v>
      </c>
      <c r="E40" s="9" t="s">
        <v>28</v>
      </c>
      <c r="F40" s="85">
        <v>0.15</v>
      </c>
    </row>
    <row r="41" spans="1:7" x14ac:dyDescent="0.3">
      <c r="A41" s="9" t="s">
        <v>29</v>
      </c>
      <c r="B41" s="16">
        <v>7.5999999999999998E-2</v>
      </c>
      <c r="E41" s="9" t="s">
        <v>30</v>
      </c>
      <c r="F41" s="17">
        <v>0.1</v>
      </c>
    </row>
    <row r="42" spans="1:7" x14ac:dyDescent="0.3">
      <c r="A42" s="9" t="s">
        <v>31</v>
      </c>
      <c r="B42" s="16">
        <v>0.02</v>
      </c>
      <c r="E42" s="9" t="s">
        <v>32</v>
      </c>
      <c r="F42" s="17">
        <v>0.09</v>
      </c>
    </row>
    <row r="44" spans="1:7" ht="20.25" customHeight="1" x14ac:dyDescent="0.3">
      <c r="A44" s="161" t="s">
        <v>33</v>
      </c>
      <c r="B44" s="162"/>
      <c r="C44" s="162"/>
      <c r="D44" s="162"/>
      <c r="E44" s="162"/>
      <c r="F44" s="162"/>
      <c r="G44" s="163"/>
    </row>
    <row r="46" spans="1:7" x14ac:dyDescent="0.3">
      <c r="A46" s="3" t="s">
        <v>34</v>
      </c>
      <c r="B46" s="64">
        <v>0.7</v>
      </c>
      <c r="E46" s="3" t="s">
        <v>35</v>
      </c>
      <c r="F46" s="66">
        <f>WACC!C22</f>
        <v>7.2392333333333322E-2</v>
      </c>
      <c r="G46" s="70">
        <f>(1+F46)^(1/12)-1</f>
        <v>5.841325919858642E-3</v>
      </c>
    </row>
    <row r="47" spans="1:7" x14ac:dyDescent="0.3">
      <c r="A47" s="3" t="s">
        <v>36</v>
      </c>
      <c r="B47" s="65">
        <v>1</v>
      </c>
      <c r="E47" s="6" t="s">
        <v>37</v>
      </c>
      <c r="F47" s="18">
        <v>1.4999999999999999E-2</v>
      </c>
    </row>
    <row r="48" spans="1:7" x14ac:dyDescent="0.3">
      <c r="A48" s="3" t="s">
        <v>38</v>
      </c>
      <c r="B48" s="65">
        <v>24</v>
      </c>
      <c r="E48" s="6" t="s">
        <v>39</v>
      </c>
      <c r="F48" s="18">
        <v>1E-4</v>
      </c>
    </row>
    <row r="49" spans="1:7" x14ac:dyDescent="0.3">
      <c r="A49" s="3" t="s">
        <v>40</v>
      </c>
      <c r="B49" s="4" t="s">
        <v>41</v>
      </c>
      <c r="E49" s="3" t="s">
        <v>42</v>
      </c>
      <c r="F49" s="67">
        <v>8</v>
      </c>
    </row>
    <row r="50" spans="1:7" x14ac:dyDescent="0.3">
      <c r="A50" s="3" t="s">
        <v>43</v>
      </c>
      <c r="B50" s="4" t="s">
        <v>44</v>
      </c>
      <c r="E50" s="3" t="s">
        <v>45</v>
      </c>
      <c r="F50" s="67">
        <v>10</v>
      </c>
    </row>
    <row r="51" spans="1:7" x14ac:dyDescent="0.3">
      <c r="E51" s="14"/>
    </row>
    <row r="52" spans="1:7" ht="20.25" customHeight="1" x14ac:dyDescent="0.3">
      <c r="A52" s="161" t="s">
        <v>46</v>
      </c>
      <c r="B52" s="162"/>
      <c r="C52" s="162"/>
      <c r="D52" s="162"/>
      <c r="E52" s="162"/>
      <c r="F52" s="162"/>
      <c r="G52" s="163"/>
    </row>
    <row r="54" spans="1:7" x14ac:dyDescent="0.3">
      <c r="A54" s="3" t="s">
        <v>47</v>
      </c>
      <c r="B54" s="64">
        <v>0.3</v>
      </c>
      <c r="E54" s="9" t="s">
        <v>48</v>
      </c>
      <c r="F54" s="144">
        <f>B48</f>
        <v>24</v>
      </c>
    </row>
    <row r="55" spans="1:7" x14ac:dyDescent="0.3">
      <c r="A55" s="9" t="s">
        <v>49</v>
      </c>
      <c r="B55" s="143">
        <f>SUM(G16:G17)</f>
        <v>142.228683701411</v>
      </c>
      <c r="E55" s="9" t="s">
        <v>50</v>
      </c>
      <c r="F55" s="144">
        <v>12</v>
      </c>
    </row>
    <row r="56" spans="1:7" x14ac:dyDescent="0.3">
      <c r="A56" s="9" t="s">
        <v>51</v>
      </c>
      <c r="B56" s="49">
        <v>3</v>
      </c>
      <c r="E56" s="9" t="s">
        <v>52</v>
      </c>
      <c r="F56" s="144">
        <v>24</v>
      </c>
    </row>
    <row r="57" spans="1:7" x14ac:dyDescent="0.3">
      <c r="E57" s="9" t="s">
        <v>53</v>
      </c>
      <c r="F57" s="144">
        <v>12</v>
      </c>
    </row>
  </sheetData>
  <mergeCells count="8">
    <mergeCell ref="E1:G1"/>
    <mergeCell ref="B27:C27"/>
    <mergeCell ref="B28:C28"/>
    <mergeCell ref="B29:C29"/>
    <mergeCell ref="F6:G6"/>
    <mergeCell ref="F7:G7"/>
    <mergeCell ref="F8:G8"/>
    <mergeCell ref="F9:G9"/>
  </mergeCells>
  <phoneticPr fontId="7" type="noConversion"/>
  <printOptions horizontalCentered="1"/>
  <pageMargins left="0.51181102362204722" right="0.51181102362204722" top="0.78740157480314965" bottom="0.78740157480314965" header="0.31496062992125984" footer="0.31496062992125984"/>
  <pageSetup paperSize="9" scale="6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9E20F-1AB9-4817-9F00-F6B27A7E7ECA}">
  <sheetPr>
    <tabColor theme="5" tint="0.39997558519241921"/>
    <outlinePr summaryBelow="0"/>
  </sheetPr>
  <dimension ref="A1:IG20"/>
  <sheetViews>
    <sheetView tabSelected="1" zoomScale="115" zoomScaleNormal="115" workbookViewId="0">
      <selection activeCell="A13" sqref="A13"/>
    </sheetView>
  </sheetViews>
  <sheetFormatPr defaultColWidth="9.109375" defaultRowHeight="10.199999999999999" x14ac:dyDescent="0.2"/>
  <cols>
    <col min="1" max="1" width="57.88671875" style="20" customWidth="1"/>
    <col min="2" max="2" width="7.5546875" style="77" bestFit="1" customWidth="1"/>
    <col min="3" max="5" width="7.33203125" style="77" bestFit="1" customWidth="1"/>
    <col min="6" max="7" width="6.88671875" style="77" bestFit="1" customWidth="1"/>
    <col min="8" max="8" width="7.109375" style="77" customWidth="1"/>
    <col min="9" max="19" width="9.5546875" style="77" customWidth="1"/>
    <col min="20" max="65" width="7" style="77" bestFit="1" customWidth="1"/>
    <col min="66" max="125" width="6.77734375" style="77" bestFit="1" customWidth="1"/>
    <col min="126" max="217" width="7" style="77" bestFit="1" customWidth="1"/>
    <col min="218" max="221" width="7" style="20" bestFit="1" customWidth="1"/>
    <col min="222" max="241" width="6.77734375" style="20" bestFit="1" customWidth="1"/>
    <col min="242" max="16384" width="9.109375" style="20"/>
  </cols>
  <sheetData>
    <row r="1" spans="1:241" x14ac:dyDescent="0.2">
      <c r="E1" s="250" t="s">
        <v>477</v>
      </c>
      <c r="F1" s="257"/>
      <c r="G1" s="251"/>
    </row>
    <row r="2" spans="1:241" x14ac:dyDescent="0.2">
      <c r="E2" s="252"/>
      <c r="F2" s="258"/>
      <c r="G2" s="253"/>
    </row>
    <row r="3" spans="1:241" x14ac:dyDescent="0.2">
      <c r="E3" s="254"/>
      <c r="F3" s="259"/>
      <c r="G3" s="255"/>
    </row>
    <row r="5" spans="1:241" s="33" customFormat="1" x14ac:dyDescent="0.3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160" t="e">
        <f>(#REF!-#REF!)/(HI7-T7+1)</f>
        <v>#REF!</v>
      </c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</row>
    <row r="6" spans="1:241" s="22" customFormat="1" x14ac:dyDescent="0.2">
      <c r="A6" s="21" t="s">
        <v>54</v>
      </c>
      <c r="B6" s="72">
        <v>1</v>
      </c>
      <c r="C6" s="72">
        <v>1</v>
      </c>
      <c r="D6" s="72">
        <v>1</v>
      </c>
      <c r="E6" s="72">
        <v>1</v>
      </c>
      <c r="F6" s="72">
        <v>1</v>
      </c>
      <c r="G6" s="72">
        <v>1</v>
      </c>
      <c r="H6" s="72">
        <v>1</v>
      </c>
      <c r="I6" s="72">
        <v>1</v>
      </c>
      <c r="J6" s="72">
        <v>1</v>
      </c>
      <c r="K6" s="72">
        <v>1</v>
      </c>
      <c r="L6" s="72">
        <v>1</v>
      </c>
      <c r="M6" s="72">
        <v>1</v>
      </c>
      <c r="N6" s="72">
        <v>2</v>
      </c>
      <c r="O6" s="72">
        <v>2</v>
      </c>
      <c r="P6" s="72">
        <v>2</v>
      </c>
      <c r="Q6" s="72">
        <v>2</v>
      </c>
      <c r="R6" s="72">
        <v>2</v>
      </c>
      <c r="S6" s="72">
        <v>2</v>
      </c>
      <c r="T6" s="72">
        <v>2</v>
      </c>
      <c r="U6" s="72">
        <v>2</v>
      </c>
      <c r="V6" s="72">
        <v>2</v>
      </c>
      <c r="W6" s="72">
        <v>2</v>
      </c>
      <c r="X6" s="72">
        <v>2</v>
      </c>
      <c r="Y6" s="72">
        <v>2</v>
      </c>
      <c r="Z6" s="72">
        <f t="shared" ref="Z6:CK6" si="0">N6+1</f>
        <v>3</v>
      </c>
      <c r="AA6" s="72">
        <f t="shared" si="0"/>
        <v>3</v>
      </c>
      <c r="AB6" s="72">
        <f t="shared" si="0"/>
        <v>3</v>
      </c>
      <c r="AC6" s="72">
        <f t="shared" si="0"/>
        <v>3</v>
      </c>
      <c r="AD6" s="72">
        <f t="shared" si="0"/>
        <v>3</v>
      </c>
      <c r="AE6" s="72">
        <f t="shared" si="0"/>
        <v>3</v>
      </c>
      <c r="AF6" s="72">
        <f t="shared" si="0"/>
        <v>3</v>
      </c>
      <c r="AG6" s="72">
        <f t="shared" si="0"/>
        <v>3</v>
      </c>
      <c r="AH6" s="72">
        <f t="shared" si="0"/>
        <v>3</v>
      </c>
      <c r="AI6" s="72">
        <f t="shared" si="0"/>
        <v>3</v>
      </c>
      <c r="AJ6" s="72">
        <f t="shared" si="0"/>
        <v>3</v>
      </c>
      <c r="AK6" s="72">
        <f t="shared" si="0"/>
        <v>3</v>
      </c>
      <c r="AL6" s="72">
        <f t="shared" si="0"/>
        <v>4</v>
      </c>
      <c r="AM6" s="72">
        <f t="shared" si="0"/>
        <v>4</v>
      </c>
      <c r="AN6" s="72">
        <f t="shared" si="0"/>
        <v>4</v>
      </c>
      <c r="AO6" s="72">
        <f t="shared" si="0"/>
        <v>4</v>
      </c>
      <c r="AP6" s="72">
        <f t="shared" si="0"/>
        <v>4</v>
      </c>
      <c r="AQ6" s="72">
        <f t="shared" si="0"/>
        <v>4</v>
      </c>
      <c r="AR6" s="72">
        <f t="shared" si="0"/>
        <v>4</v>
      </c>
      <c r="AS6" s="72">
        <f t="shared" si="0"/>
        <v>4</v>
      </c>
      <c r="AT6" s="72">
        <f t="shared" si="0"/>
        <v>4</v>
      </c>
      <c r="AU6" s="72">
        <f t="shared" si="0"/>
        <v>4</v>
      </c>
      <c r="AV6" s="72">
        <f t="shared" si="0"/>
        <v>4</v>
      </c>
      <c r="AW6" s="72">
        <f t="shared" si="0"/>
        <v>4</v>
      </c>
      <c r="AX6" s="73">
        <f t="shared" si="0"/>
        <v>5</v>
      </c>
      <c r="AY6" s="73">
        <f t="shared" si="0"/>
        <v>5</v>
      </c>
      <c r="AZ6" s="73">
        <f t="shared" si="0"/>
        <v>5</v>
      </c>
      <c r="BA6" s="73">
        <f t="shared" si="0"/>
        <v>5</v>
      </c>
      <c r="BB6" s="73">
        <f t="shared" si="0"/>
        <v>5</v>
      </c>
      <c r="BC6" s="73">
        <f t="shared" si="0"/>
        <v>5</v>
      </c>
      <c r="BD6" s="73">
        <f t="shared" si="0"/>
        <v>5</v>
      </c>
      <c r="BE6" s="73">
        <f t="shared" si="0"/>
        <v>5</v>
      </c>
      <c r="BF6" s="73">
        <f t="shared" si="0"/>
        <v>5</v>
      </c>
      <c r="BG6" s="73">
        <f t="shared" si="0"/>
        <v>5</v>
      </c>
      <c r="BH6" s="73">
        <f t="shared" si="0"/>
        <v>5</v>
      </c>
      <c r="BI6" s="73">
        <f t="shared" si="0"/>
        <v>5</v>
      </c>
      <c r="BJ6" s="73">
        <f t="shared" si="0"/>
        <v>6</v>
      </c>
      <c r="BK6" s="73">
        <f t="shared" si="0"/>
        <v>6</v>
      </c>
      <c r="BL6" s="73">
        <f t="shared" si="0"/>
        <v>6</v>
      </c>
      <c r="BM6" s="73">
        <f t="shared" si="0"/>
        <v>6</v>
      </c>
      <c r="BN6" s="73">
        <f t="shared" si="0"/>
        <v>6</v>
      </c>
      <c r="BO6" s="73">
        <f t="shared" si="0"/>
        <v>6</v>
      </c>
      <c r="BP6" s="73">
        <f t="shared" si="0"/>
        <v>6</v>
      </c>
      <c r="BQ6" s="73">
        <f t="shared" si="0"/>
        <v>6</v>
      </c>
      <c r="BR6" s="73">
        <f t="shared" si="0"/>
        <v>6</v>
      </c>
      <c r="BS6" s="73">
        <f t="shared" si="0"/>
        <v>6</v>
      </c>
      <c r="BT6" s="73">
        <f t="shared" si="0"/>
        <v>6</v>
      </c>
      <c r="BU6" s="73">
        <f t="shared" si="0"/>
        <v>6</v>
      </c>
      <c r="BV6" s="73">
        <f t="shared" si="0"/>
        <v>7</v>
      </c>
      <c r="BW6" s="73">
        <f t="shared" si="0"/>
        <v>7</v>
      </c>
      <c r="BX6" s="73">
        <f t="shared" si="0"/>
        <v>7</v>
      </c>
      <c r="BY6" s="73">
        <f t="shared" si="0"/>
        <v>7</v>
      </c>
      <c r="BZ6" s="73">
        <f t="shared" si="0"/>
        <v>7</v>
      </c>
      <c r="CA6" s="73">
        <f t="shared" si="0"/>
        <v>7</v>
      </c>
      <c r="CB6" s="73">
        <f t="shared" si="0"/>
        <v>7</v>
      </c>
      <c r="CC6" s="73">
        <f t="shared" si="0"/>
        <v>7</v>
      </c>
      <c r="CD6" s="73">
        <f t="shared" si="0"/>
        <v>7</v>
      </c>
      <c r="CE6" s="73">
        <f t="shared" si="0"/>
        <v>7</v>
      </c>
      <c r="CF6" s="73">
        <f t="shared" si="0"/>
        <v>7</v>
      </c>
      <c r="CG6" s="73">
        <f t="shared" si="0"/>
        <v>7</v>
      </c>
      <c r="CH6" s="73">
        <f t="shared" si="0"/>
        <v>8</v>
      </c>
      <c r="CI6" s="73">
        <f t="shared" si="0"/>
        <v>8</v>
      </c>
      <c r="CJ6" s="73">
        <f t="shared" si="0"/>
        <v>8</v>
      </c>
      <c r="CK6" s="73">
        <f t="shared" si="0"/>
        <v>8</v>
      </c>
      <c r="CL6" s="73">
        <f t="shared" ref="CL6:EW6" si="1">BZ6+1</f>
        <v>8</v>
      </c>
      <c r="CM6" s="73">
        <f t="shared" si="1"/>
        <v>8</v>
      </c>
      <c r="CN6" s="73">
        <f t="shared" si="1"/>
        <v>8</v>
      </c>
      <c r="CO6" s="73">
        <f t="shared" si="1"/>
        <v>8</v>
      </c>
      <c r="CP6" s="73">
        <f t="shared" si="1"/>
        <v>8</v>
      </c>
      <c r="CQ6" s="73">
        <f t="shared" si="1"/>
        <v>8</v>
      </c>
      <c r="CR6" s="73">
        <f t="shared" si="1"/>
        <v>8</v>
      </c>
      <c r="CS6" s="73">
        <f t="shared" si="1"/>
        <v>8</v>
      </c>
      <c r="CT6" s="73">
        <f t="shared" si="1"/>
        <v>9</v>
      </c>
      <c r="CU6" s="73">
        <f t="shared" si="1"/>
        <v>9</v>
      </c>
      <c r="CV6" s="73">
        <f t="shared" si="1"/>
        <v>9</v>
      </c>
      <c r="CW6" s="73">
        <f t="shared" si="1"/>
        <v>9</v>
      </c>
      <c r="CX6" s="73">
        <f t="shared" si="1"/>
        <v>9</v>
      </c>
      <c r="CY6" s="73">
        <f t="shared" si="1"/>
        <v>9</v>
      </c>
      <c r="CZ6" s="73">
        <f t="shared" si="1"/>
        <v>9</v>
      </c>
      <c r="DA6" s="73">
        <f t="shared" si="1"/>
        <v>9</v>
      </c>
      <c r="DB6" s="73">
        <f t="shared" si="1"/>
        <v>9</v>
      </c>
      <c r="DC6" s="73">
        <f t="shared" si="1"/>
        <v>9</v>
      </c>
      <c r="DD6" s="73">
        <f t="shared" si="1"/>
        <v>9</v>
      </c>
      <c r="DE6" s="73">
        <f t="shared" si="1"/>
        <v>9</v>
      </c>
      <c r="DF6" s="73">
        <f t="shared" si="1"/>
        <v>10</v>
      </c>
      <c r="DG6" s="73">
        <f t="shared" si="1"/>
        <v>10</v>
      </c>
      <c r="DH6" s="73">
        <f t="shared" si="1"/>
        <v>10</v>
      </c>
      <c r="DI6" s="73">
        <f t="shared" si="1"/>
        <v>10</v>
      </c>
      <c r="DJ6" s="73">
        <f t="shared" si="1"/>
        <v>10</v>
      </c>
      <c r="DK6" s="73">
        <f t="shared" si="1"/>
        <v>10</v>
      </c>
      <c r="DL6" s="73">
        <f t="shared" si="1"/>
        <v>10</v>
      </c>
      <c r="DM6" s="73">
        <f t="shared" si="1"/>
        <v>10</v>
      </c>
      <c r="DN6" s="73">
        <f t="shared" si="1"/>
        <v>10</v>
      </c>
      <c r="DO6" s="73">
        <f t="shared" si="1"/>
        <v>10</v>
      </c>
      <c r="DP6" s="73">
        <f t="shared" si="1"/>
        <v>10</v>
      </c>
      <c r="DQ6" s="73">
        <f t="shared" si="1"/>
        <v>10</v>
      </c>
      <c r="DR6" s="73">
        <f t="shared" si="1"/>
        <v>11</v>
      </c>
      <c r="DS6" s="73">
        <f t="shared" si="1"/>
        <v>11</v>
      </c>
      <c r="DT6" s="73">
        <f t="shared" si="1"/>
        <v>11</v>
      </c>
      <c r="DU6" s="73">
        <f t="shared" si="1"/>
        <v>11</v>
      </c>
      <c r="DV6" s="73">
        <f t="shared" si="1"/>
        <v>11</v>
      </c>
      <c r="DW6" s="73">
        <f t="shared" si="1"/>
        <v>11</v>
      </c>
      <c r="DX6" s="73">
        <f t="shared" si="1"/>
        <v>11</v>
      </c>
      <c r="DY6" s="73">
        <f t="shared" si="1"/>
        <v>11</v>
      </c>
      <c r="DZ6" s="73">
        <f t="shared" si="1"/>
        <v>11</v>
      </c>
      <c r="EA6" s="73">
        <f t="shared" si="1"/>
        <v>11</v>
      </c>
      <c r="EB6" s="73">
        <f t="shared" si="1"/>
        <v>11</v>
      </c>
      <c r="EC6" s="73">
        <f t="shared" si="1"/>
        <v>11</v>
      </c>
      <c r="ED6" s="73">
        <f t="shared" si="1"/>
        <v>12</v>
      </c>
      <c r="EE6" s="73">
        <f t="shared" si="1"/>
        <v>12</v>
      </c>
      <c r="EF6" s="73">
        <f t="shared" si="1"/>
        <v>12</v>
      </c>
      <c r="EG6" s="73">
        <f t="shared" si="1"/>
        <v>12</v>
      </c>
      <c r="EH6" s="73">
        <f t="shared" si="1"/>
        <v>12</v>
      </c>
      <c r="EI6" s="73">
        <f t="shared" si="1"/>
        <v>12</v>
      </c>
      <c r="EJ6" s="73">
        <f t="shared" si="1"/>
        <v>12</v>
      </c>
      <c r="EK6" s="73">
        <f t="shared" si="1"/>
        <v>12</v>
      </c>
      <c r="EL6" s="73">
        <f t="shared" si="1"/>
        <v>12</v>
      </c>
      <c r="EM6" s="73">
        <f t="shared" si="1"/>
        <v>12</v>
      </c>
      <c r="EN6" s="73">
        <f t="shared" si="1"/>
        <v>12</v>
      </c>
      <c r="EO6" s="73">
        <f t="shared" si="1"/>
        <v>12</v>
      </c>
      <c r="EP6" s="73">
        <f t="shared" si="1"/>
        <v>13</v>
      </c>
      <c r="EQ6" s="73">
        <f t="shared" si="1"/>
        <v>13</v>
      </c>
      <c r="ER6" s="73">
        <f t="shared" si="1"/>
        <v>13</v>
      </c>
      <c r="ES6" s="73">
        <f t="shared" si="1"/>
        <v>13</v>
      </c>
      <c r="ET6" s="73">
        <f t="shared" si="1"/>
        <v>13</v>
      </c>
      <c r="EU6" s="73">
        <f t="shared" si="1"/>
        <v>13</v>
      </c>
      <c r="EV6" s="73">
        <f t="shared" si="1"/>
        <v>13</v>
      </c>
      <c r="EW6" s="73">
        <f t="shared" si="1"/>
        <v>13</v>
      </c>
      <c r="EX6" s="73">
        <f t="shared" ref="EX6:HI6" si="2">EL6+1</f>
        <v>13</v>
      </c>
      <c r="EY6" s="73">
        <f t="shared" si="2"/>
        <v>13</v>
      </c>
      <c r="EZ6" s="73">
        <f t="shared" si="2"/>
        <v>13</v>
      </c>
      <c r="FA6" s="73">
        <f t="shared" si="2"/>
        <v>13</v>
      </c>
      <c r="FB6" s="73">
        <f t="shared" si="2"/>
        <v>14</v>
      </c>
      <c r="FC6" s="73">
        <f t="shared" si="2"/>
        <v>14</v>
      </c>
      <c r="FD6" s="73">
        <f t="shared" si="2"/>
        <v>14</v>
      </c>
      <c r="FE6" s="73">
        <f t="shared" si="2"/>
        <v>14</v>
      </c>
      <c r="FF6" s="73">
        <f t="shared" si="2"/>
        <v>14</v>
      </c>
      <c r="FG6" s="73">
        <f t="shared" si="2"/>
        <v>14</v>
      </c>
      <c r="FH6" s="73">
        <f t="shared" si="2"/>
        <v>14</v>
      </c>
      <c r="FI6" s="73">
        <f t="shared" si="2"/>
        <v>14</v>
      </c>
      <c r="FJ6" s="73">
        <f t="shared" si="2"/>
        <v>14</v>
      </c>
      <c r="FK6" s="73">
        <f t="shared" si="2"/>
        <v>14</v>
      </c>
      <c r="FL6" s="73">
        <f t="shared" si="2"/>
        <v>14</v>
      </c>
      <c r="FM6" s="73">
        <f t="shared" si="2"/>
        <v>14</v>
      </c>
      <c r="FN6" s="73">
        <f t="shared" si="2"/>
        <v>15</v>
      </c>
      <c r="FO6" s="73">
        <f t="shared" si="2"/>
        <v>15</v>
      </c>
      <c r="FP6" s="73">
        <f t="shared" si="2"/>
        <v>15</v>
      </c>
      <c r="FQ6" s="73">
        <f t="shared" si="2"/>
        <v>15</v>
      </c>
      <c r="FR6" s="73">
        <f t="shared" si="2"/>
        <v>15</v>
      </c>
      <c r="FS6" s="73">
        <f t="shared" si="2"/>
        <v>15</v>
      </c>
      <c r="FT6" s="73">
        <f t="shared" si="2"/>
        <v>15</v>
      </c>
      <c r="FU6" s="73">
        <f t="shared" si="2"/>
        <v>15</v>
      </c>
      <c r="FV6" s="73">
        <f t="shared" si="2"/>
        <v>15</v>
      </c>
      <c r="FW6" s="73">
        <f t="shared" si="2"/>
        <v>15</v>
      </c>
      <c r="FX6" s="73">
        <f t="shared" si="2"/>
        <v>15</v>
      </c>
      <c r="FY6" s="73">
        <f t="shared" si="2"/>
        <v>15</v>
      </c>
      <c r="FZ6" s="73">
        <f t="shared" si="2"/>
        <v>16</v>
      </c>
      <c r="GA6" s="73">
        <f t="shared" si="2"/>
        <v>16</v>
      </c>
      <c r="GB6" s="73">
        <f t="shared" si="2"/>
        <v>16</v>
      </c>
      <c r="GC6" s="73">
        <f t="shared" si="2"/>
        <v>16</v>
      </c>
      <c r="GD6" s="73">
        <f t="shared" si="2"/>
        <v>16</v>
      </c>
      <c r="GE6" s="73">
        <f t="shared" si="2"/>
        <v>16</v>
      </c>
      <c r="GF6" s="73">
        <f t="shared" si="2"/>
        <v>16</v>
      </c>
      <c r="GG6" s="73">
        <f t="shared" si="2"/>
        <v>16</v>
      </c>
      <c r="GH6" s="73">
        <f t="shared" si="2"/>
        <v>16</v>
      </c>
      <c r="GI6" s="73">
        <f t="shared" si="2"/>
        <v>16</v>
      </c>
      <c r="GJ6" s="73">
        <f t="shared" si="2"/>
        <v>16</v>
      </c>
      <c r="GK6" s="73">
        <f t="shared" si="2"/>
        <v>16</v>
      </c>
      <c r="GL6" s="73">
        <f t="shared" si="2"/>
        <v>17</v>
      </c>
      <c r="GM6" s="73">
        <f t="shared" si="2"/>
        <v>17</v>
      </c>
      <c r="GN6" s="73">
        <f t="shared" si="2"/>
        <v>17</v>
      </c>
      <c r="GO6" s="73">
        <f t="shared" si="2"/>
        <v>17</v>
      </c>
      <c r="GP6" s="73">
        <f t="shared" si="2"/>
        <v>17</v>
      </c>
      <c r="GQ6" s="73">
        <f t="shared" si="2"/>
        <v>17</v>
      </c>
      <c r="GR6" s="73">
        <f t="shared" si="2"/>
        <v>17</v>
      </c>
      <c r="GS6" s="73">
        <f t="shared" si="2"/>
        <v>17</v>
      </c>
      <c r="GT6" s="73">
        <f t="shared" si="2"/>
        <v>17</v>
      </c>
      <c r="GU6" s="73">
        <f t="shared" si="2"/>
        <v>17</v>
      </c>
      <c r="GV6" s="73">
        <f t="shared" si="2"/>
        <v>17</v>
      </c>
      <c r="GW6" s="73">
        <f t="shared" si="2"/>
        <v>17</v>
      </c>
      <c r="GX6" s="73">
        <f t="shared" si="2"/>
        <v>18</v>
      </c>
      <c r="GY6" s="73">
        <f t="shared" si="2"/>
        <v>18</v>
      </c>
      <c r="GZ6" s="73">
        <f t="shared" si="2"/>
        <v>18</v>
      </c>
      <c r="HA6" s="73">
        <f t="shared" si="2"/>
        <v>18</v>
      </c>
      <c r="HB6" s="73">
        <f t="shared" si="2"/>
        <v>18</v>
      </c>
      <c r="HC6" s="73">
        <f t="shared" si="2"/>
        <v>18</v>
      </c>
      <c r="HD6" s="73">
        <f t="shared" si="2"/>
        <v>18</v>
      </c>
      <c r="HE6" s="73">
        <f t="shared" si="2"/>
        <v>18</v>
      </c>
      <c r="HF6" s="73">
        <f t="shared" si="2"/>
        <v>18</v>
      </c>
      <c r="HG6" s="73">
        <f t="shared" si="2"/>
        <v>18</v>
      </c>
      <c r="HH6" s="73">
        <f t="shared" si="2"/>
        <v>18</v>
      </c>
      <c r="HI6" s="73">
        <f t="shared" si="2"/>
        <v>18</v>
      </c>
      <c r="HJ6" s="73">
        <f t="shared" ref="HJ6:IG6" si="3">GX6+1</f>
        <v>19</v>
      </c>
      <c r="HK6" s="73">
        <f t="shared" si="3"/>
        <v>19</v>
      </c>
      <c r="HL6" s="73">
        <f t="shared" si="3"/>
        <v>19</v>
      </c>
      <c r="HM6" s="73">
        <f t="shared" si="3"/>
        <v>19</v>
      </c>
      <c r="HN6" s="73">
        <f t="shared" si="3"/>
        <v>19</v>
      </c>
      <c r="HO6" s="73">
        <f t="shared" si="3"/>
        <v>19</v>
      </c>
      <c r="HP6" s="73">
        <f t="shared" si="3"/>
        <v>19</v>
      </c>
      <c r="HQ6" s="73">
        <f t="shared" si="3"/>
        <v>19</v>
      </c>
      <c r="HR6" s="73">
        <f t="shared" si="3"/>
        <v>19</v>
      </c>
      <c r="HS6" s="73">
        <f t="shared" si="3"/>
        <v>19</v>
      </c>
      <c r="HT6" s="73">
        <f t="shared" si="3"/>
        <v>19</v>
      </c>
      <c r="HU6" s="73">
        <f t="shared" si="3"/>
        <v>19</v>
      </c>
      <c r="HV6" s="73">
        <f t="shared" si="3"/>
        <v>20</v>
      </c>
      <c r="HW6" s="73">
        <f t="shared" si="3"/>
        <v>20</v>
      </c>
      <c r="HX6" s="73">
        <f t="shared" si="3"/>
        <v>20</v>
      </c>
      <c r="HY6" s="73">
        <f t="shared" si="3"/>
        <v>20</v>
      </c>
      <c r="HZ6" s="73">
        <f t="shared" si="3"/>
        <v>20</v>
      </c>
      <c r="IA6" s="73">
        <f t="shared" si="3"/>
        <v>20</v>
      </c>
      <c r="IB6" s="73">
        <f t="shared" si="3"/>
        <v>20</v>
      </c>
      <c r="IC6" s="73">
        <f t="shared" si="3"/>
        <v>20</v>
      </c>
      <c r="ID6" s="73">
        <f t="shared" si="3"/>
        <v>20</v>
      </c>
      <c r="IE6" s="73">
        <f t="shared" si="3"/>
        <v>20</v>
      </c>
      <c r="IF6" s="73">
        <f t="shared" si="3"/>
        <v>20</v>
      </c>
      <c r="IG6" s="73">
        <f t="shared" si="3"/>
        <v>20</v>
      </c>
    </row>
    <row r="7" spans="1:241" x14ac:dyDescent="0.2">
      <c r="A7" s="23" t="s">
        <v>55</v>
      </c>
      <c r="B7" s="74">
        <v>1</v>
      </c>
      <c r="C7" s="74">
        <f t="shared" ref="C7:BN7" si="4">B7+1</f>
        <v>2</v>
      </c>
      <c r="D7" s="74">
        <f t="shared" si="4"/>
        <v>3</v>
      </c>
      <c r="E7" s="74">
        <f t="shared" si="4"/>
        <v>4</v>
      </c>
      <c r="F7" s="74">
        <f t="shared" si="4"/>
        <v>5</v>
      </c>
      <c r="G7" s="74">
        <f t="shared" si="4"/>
        <v>6</v>
      </c>
      <c r="H7" s="74">
        <f t="shared" si="4"/>
        <v>7</v>
      </c>
      <c r="I7" s="74">
        <f t="shared" si="4"/>
        <v>8</v>
      </c>
      <c r="J7" s="74">
        <f t="shared" si="4"/>
        <v>9</v>
      </c>
      <c r="K7" s="74">
        <f t="shared" si="4"/>
        <v>10</v>
      </c>
      <c r="L7" s="74">
        <f t="shared" si="4"/>
        <v>11</v>
      </c>
      <c r="M7" s="74">
        <f t="shared" si="4"/>
        <v>12</v>
      </c>
      <c r="N7" s="74">
        <f t="shared" si="4"/>
        <v>13</v>
      </c>
      <c r="O7" s="74">
        <f t="shared" si="4"/>
        <v>14</v>
      </c>
      <c r="P7" s="74">
        <f t="shared" si="4"/>
        <v>15</v>
      </c>
      <c r="Q7" s="74">
        <f t="shared" si="4"/>
        <v>16</v>
      </c>
      <c r="R7" s="74">
        <f t="shared" si="4"/>
        <v>17</v>
      </c>
      <c r="S7" s="74">
        <f t="shared" si="4"/>
        <v>18</v>
      </c>
      <c r="T7" s="74">
        <f t="shared" si="4"/>
        <v>19</v>
      </c>
      <c r="U7" s="74">
        <f t="shared" si="4"/>
        <v>20</v>
      </c>
      <c r="V7" s="74">
        <f t="shared" si="4"/>
        <v>21</v>
      </c>
      <c r="W7" s="74">
        <f t="shared" si="4"/>
        <v>22</v>
      </c>
      <c r="X7" s="74">
        <f t="shared" si="4"/>
        <v>23</v>
      </c>
      <c r="Y7" s="74">
        <f t="shared" si="4"/>
        <v>24</v>
      </c>
      <c r="Z7" s="74">
        <f t="shared" si="4"/>
        <v>25</v>
      </c>
      <c r="AA7" s="74">
        <f t="shared" si="4"/>
        <v>26</v>
      </c>
      <c r="AB7" s="74">
        <f t="shared" si="4"/>
        <v>27</v>
      </c>
      <c r="AC7" s="74">
        <f t="shared" si="4"/>
        <v>28</v>
      </c>
      <c r="AD7" s="74">
        <f t="shared" si="4"/>
        <v>29</v>
      </c>
      <c r="AE7" s="74">
        <f t="shared" si="4"/>
        <v>30</v>
      </c>
      <c r="AF7" s="74">
        <f t="shared" si="4"/>
        <v>31</v>
      </c>
      <c r="AG7" s="74">
        <f t="shared" si="4"/>
        <v>32</v>
      </c>
      <c r="AH7" s="74">
        <f t="shared" si="4"/>
        <v>33</v>
      </c>
      <c r="AI7" s="74">
        <f t="shared" si="4"/>
        <v>34</v>
      </c>
      <c r="AJ7" s="74">
        <f t="shared" si="4"/>
        <v>35</v>
      </c>
      <c r="AK7" s="74">
        <f t="shared" si="4"/>
        <v>36</v>
      </c>
      <c r="AL7" s="74">
        <f t="shared" si="4"/>
        <v>37</v>
      </c>
      <c r="AM7" s="74">
        <f t="shared" si="4"/>
        <v>38</v>
      </c>
      <c r="AN7" s="74">
        <f t="shared" si="4"/>
        <v>39</v>
      </c>
      <c r="AO7" s="74">
        <f t="shared" si="4"/>
        <v>40</v>
      </c>
      <c r="AP7" s="74">
        <f t="shared" si="4"/>
        <v>41</v>
      </c>
      <c r="AQ7" s="74">
        <f t="shared" si="4"/>
        <v>42</v>
      </c>
      <c r="AR7" s="74">
        <f t="shared" si="4"/>
        <v>43</v>
      </c>
      <c r="AS7" s="74">
        <f t="shared" si="4"/>
        <v>44</v>
      </c>
      <c r="AT7" s="74">
        <f t="shared" si="4"/>
        <v>45</v>
      </c>
      <c r="AU7" s="74">
        <f t="shared" si="4"/>
        <v>46</v>
      </c>
      <c r="AV7" s="74">
        <f t="shared" si="4"/>
        <v>47</v>
      </c>
      <c r="AW7" s="74">
        <f t="shared" si="4"/>
        <v>48</v>
      </c>
      <c r="AX7" s="75">
        <f t="shared" si="4"/>
        <v>49</v>
      </c>
      <c r="AY7" s="75">
        <f t="shared" si="4"/>
        <v>50</v>
      </c>
      <c r="AZ7" s="75">
        <f t="shared" si="4"/>
        <v>51</v>
      </c>
      <c r="BA7" s="75">
        <f t="shared" si="4"/>
        <v>52</v>
      </c>
      <c r="BB7" s="75">
        <f t="shared" si="4"/>
        <v>53</v>
      </c>
      <c r="BC7" s="75">
        <f t="shared" si="4"/>
        <v>54</v>
      </c>
      <c r="BD7" s="75">
        <f t="shared" si="4"/>
        <v>55</v>
      </c>
      <c r="BE7" s="75">
        <f t="shared" si="4"/>
        <v>56</v>
      </c>
      <c r="BF7" s="75">
        <f t="shared" si="4"/>
        <v>57</v>
      </c>
      <c r="BG7" s="75">
        <f t="shared" si="4"/>
        <v>58</v>
      </c>
      <c r="BH7" s="75">
        <f t="shared" si="4"/>
        <v>59</v>
      </c>
      <c r="BI7" s="75">
        <f t="shared" si="4"/>
        <v>60</v>
      </c>
      <c r="BJ7" s="75">
        <f t="shared" si="4"/>
        <v>61</v>
      </c>
      <c r="BK7" s="75">
        <f t="shared" si="4"/>
        <v>62</v>
      </c>
      <c r="BL7" s="75">
        <f t="shared" si="4"/>
        <v>63</v>
      </c>
      <c r="BM7" s="75">
        <f t="shared" si="4"/>
        <v>64</v>
      </c>
      <c r="BN7" s="75">
        <f t="shared" si="4"/>
        <v>65</v>
      </c>
      <c r="BO7" s="75">
        <f t="shared" ref="BO7:DZ7" si="5">BN7+1</f>
        <v>66</v>
      </c>
      <c r="BP7" s="75">
        <f t="shared" si="5"/>
        <v>67</v>
      </c>
      <c r="BQ7" s="75">
        <f t="shared" si="5"/>
        <v>68</v>
      </c>
      <c r="BR7" s="75">
        <f t="shared" si="5"/>
        <v>69</v>
      </c>
      <c r="BS7" s="75">
        <f t="shared" si="5"/>
        <v>70</v>
      </c>
      <c r="BT7" s="75">
        <f t="shared" si="5"/>
        <v>71</v>
      </c>
      <c r="BU7" s="75">
        <f t="shared" si="5"/>
        <v>72</v>
      </c>
      <c r="BV7" s="75">
        <f t="shared" si="5"/>
        <v>73</v>
      </c>
      <c r="BW7" s="75">
        <f t="shared" si="5"/>
        <v>74</v>
      </c>
      <c r="BX7" s="75">
        <f t="shared" si="5"/>
        <v>75</v>
      </c>
      <c r="BY7" s="75">
        <f t="shared" si="5"/>
        <v>76</v>
      </c>
      <c r="BZ7" s="75">
        <f t="shared" si="5"/>
        <v>77</v>
      </c>
      <c r="CA7" s="75">
        <f t="shared" si="5"/>
        <v>78</v>
      </c>
      <c r="CB7" s="75">
        <f t="shared" si="5"/>
        <v>79</v>
      </c>
      <c r="CC7" s="75">
        <f t="shared" si="5"/>
        <v>80</v>
      </c>
      <c r="CD7" s="75">
        <f t="shared" si="5"/>
        <v>81</v>
      </c>
      <c r="CE7" s="75">
        <f t="shared" si="5"/>
        <v>82</v>
      </c>
      <c r="CF7" s="75">
        <f t="shared" si="5"/>
        <v>83</v>
      </c>
      <c r="CG7" s="75">
        <f t="shared" si="5"/>
        <v>84</v>
      </c>
      <c r="CH7" s="75">
        <f t="shared" si="5"/>
        <v>85</v>
      </c>
      <c r="CI7" s="75">
        <f t="shared" si="5"/>
        <v>86</v>
      </c>
      <c r="CJ7" s="75">
        <f t="shared" si="5"/>
        <v>87</v>
      </c>
      <c r="CK7" s="75">
        <f t="shared" si="5"/>
        <v>88</v>
      </c>
      <c r="CL7" s="75">
        <f t="shared" si="5"/>
        <v>89</v>
      </c>
      <c r="CM7" s="75">
        <f t="shared" si="5"/>
        <v>90</v>
      </c>
      <c r="CN7" s="75">
        <f t="shared" si="5"/>
        <v>91</v>
      </c>
      <c r="CO7" s="75">
        <f t="shared" si="5"/>
        <v>92</v>
      </c>
      <c r="CP7" s="75">
        <f t="shared" si="5"/>
        <v>93</v>
      </c>
      <c r="CQ7" s="75">
        <f t="shared" si="5"/>
        <v>94</v>
      </c>
      <c r="CR7" s="75">
        <f t="shared" si="5"/>
        <v>95</v>
      </c>
      <c r="CS7" s="75">
        <f t="shared" si="5"/>
        <v>96</v>
      </c>
      <c r="CT7" s="75">
        <f t="shared" si="5"/>
        <v>97</v>
      </c>
      <c r="CU7" s="75">
        <f t="shared" si="5"/>
        <v>98</v>
      </c>
      <c r="CV7" s="75">
        <f t="shared" si="5"/>
        <v>99</v>
      </c>
      <c r="CW7" s="75">
        <f t="shared" si="5"/>
        <v>100</v>
      </c>
      <c r="CX7" s="75">
        <f t="shared" si="5"/>
        <v>101</v>
      </c>
      <c r="CY7" s="75">
        <f t="shared" si="5"/>
        <v>102</v>
      </c>
      <c r="CZ7" s="75">
        <f t="shared" si="5"/>
        <v>103</v>
      </c>
      <c r="DA7" s="75">
        <f t="shared" si="5"/>
        <v>104</v>
      </c>
      <c r="DB7" s="75">
        <f t="shared" si="5"/>
        <v>105</v>
      </c>
      <c r="DC7" s="75">
        <f t="shared" si="5"/>
        <v>106</v>
      </c>
      <c r="DD7" s="75">
        <f t="shared" si="5"/>
        <v>107</v>
      </c>
      <c r="DE7" s="75">
        <f t="shared" si="5"/>
        <v>108</v>
      </c>
      <c r="DF7" s="75">
        <f t="shared" si="5"/>
        <v>109</v>
      </c>
      <c r="DG7" s="75">
        <f t="shared" si="5"/>
        <v>110</v>
      </c>
      <c r="DH7" s="75">
        <f t="shared" si="5"/>
        <v>111</v>
      </c>
      <c r="DI7" s="75">
        <f t="shared" si="5"/>
        <v>112</v>
      </c>
      <c r="DJ7" s="75">
        <f t="shared" si="5"/>
        <v>113</v>
      </c>
      <c r="DK7" s="75">
        <f t="shared" si="5"/>
        <v>114</v>
      </c>
      <c r="DL7" s="75">
        <f t="shared" si="5"/>
        <v>115</v>
      </c>
      <c r="DM7" s="75">
        <f t="shared" si="5"/>
        <v>116</v>
      </c>
      <c r="DN7" s="75">
        <f t="shared" si="5"/>
        <v>117</v>
      </c>
      <c r="DO7" s="75">
        <f t="shared" si="5"/>
        <v>118</v>
      </c>
      <c r="DP7" s="75">
        <f t="shared" si="5"/>
        <v>119</v>
      </c>
      <c r="DQ7" s="75">
        <f t="shared" si="5"/>
        <v>120</v>
      </c>
      <c r="DR7" s="75">
        <f t="shared" si="5"/>
        <v>121</v>
      </c>
      <c r="DS7" s="75">
        <f t="shared" si="5"/>
        <v>122</v>
      </c>
      <c r="DT7" s="75">
        <f t="shared" si="5"/>
        <v>123</v>
      </c>
      <c r="DU7" s="75">
        <f t="shared" si="5"/>
        <v>124</v>
      </c>
      <c r="DV7" s="75">
        <f t="shared" si="5"/>
        <v>125</v>
      </c>
      <c r="DW7" s="75">
        <f t="shared" si="5"/>
        <v>126</v>
      </c>
      <c r="DX7" s="75">
        <f t="shared" si="5"/>
        <v>127</v>
      </c>
      <c r="DY7" s="75">
        <f t="shared" si="5"/>
        <v>128</v>
      </c>
      <c r="DZ7" s="75">
        <f t="shared" si="5"/>
        <v>129</v>
      </c>
      <c r="EA7" s="75">
        <f t="shared" ref="EA7:GL7" si="6">DZ7+1</f>
        <v>130</v>
      </c>
      <c r="EB7" s="75">
        <f t="shared" si="6"/>
        <v>131</v>
      </c>
      <c r="EC7" s="75">
        <f t="shared" si="6"/>
        <v>132</v>
      </c>
      <c r="ED7" s="75">
        <f t="shared" si="6"/>
        <v>133</v>
      </c>
      <c r="EE7" s="75">
        <f t="shared" si="6"/>
        <v>134</v>
      </c>
      <c r="EF7" s="75">
        <f t="shared" si="6"/>
        <v>135</v>
      </c>
      <c r="EG7" s="75">
        <f t="shared" si="6"/>
        <v>136</v>
      </c>
      <c r="EH7" s="75">
        <f t="shared" si="6"/>
        <v>137</v>
      </c>
      <c r="EI7" s="75">
        <f t="shared" si="6"/>
        <v>138</v>
      </c>
      <c r="EJ7" s="75">
        <f t="shared" si="6"/>
        <v>139</v>
      </c>
      <c r="EK7" s="75">
        <f t="shared" si="6"/>
        <v>140</v>
      </c>
      <c r="EL7" s="75">
        <f t="shared" si="6"/>
        <v>141</v>
      </c>
      <c r="EM7" s="75">
        <f t="shared" si="6"/>
        <v>142</v>
      </c>
      <c r="EN7" s="75">
        <f t="shared" si="6"/>
        <v>143</v>
      </c>
      <c r="EO7" s="75">
        <f t="shared" si="6"/>
        <v>144</v>
      </c>
      <c r="EP7" s="75">
        <f t="shared" si="6"/>
        <v>145</v>
      </c>
      <c r="EQ7" s="75">
        <f t="shared" si="6"/>
        <v>146</v>
      </c>
      <c r="ER7" s="75">
        <f t="shared" si="6"/>
        <v>147</v>
      </c>
      <c r="ES7" s="75">
        <f t="shared" si="6"/>
        <v>148</v>
      </c>
      <c r="ET7" s="75">
        <f t="shared" si="6"/>
        <v>149</v>
      </c>
      <c r="EU7" s="75">
        <f t="shared" si="6"/>
        <v>150</v>
      </c>
      <c r="EV7" s="75">
        <f t="shared" si="6"/>
        <v>151</v>
      </c>
      <c r="EW7" s="75">
        <f t="shared" si="6"/>
        <v>152</v>
      </c>
      <c r="EX7" s="75">
        <f t="shared" si="6"/>
        <v>153</v>
      </c>
      <c r="EY7" s="75">
        <f t="shared" si="6"/>
        <v>154</v>
      </c>
      <c r="EZ7" s="75">
        <f t="shared" si="6"/>
        <v>155</v>
      </c>
      <c r="FA7" s="75">
        <f t="shared" si="6"/>
        <v>156</v>
      </c>
      <c r="FB7" s="75">
        <f t="shared" si="6"/>
        <v>157</v>
      </c>
      <c r="FC7" s="75">
        <f t="shared" si="6"/>
        <v>158</v>
      </c>
      <c r="FD7" s="75">
        <f t="shared" si="6"/>
        <v>159</v>
      </c>
      <c r="FE7" s="75">
        <f t="shared" si="6"/>
        <v>160</v>
      </c>
      <c r="FF7" s="75">
        <f t="shared" si="6"/>
        <v>161</v>
      </c>
      <c r="FG7" s="75">
        <f t="shared" si="6"/>
        <v>162</v>
      </c>
      <c r="FH7" s="75">
        <f t="shared" si="6"/>
        <v>163</v>
      </c>
      <c r="FI7" s="75">
        <f t="shared" si="6"/>
        <v>164</v>
      </c>
      <c r="FJ7" s="75">
        <f t="shared" si="6"/>
        <v>165</v>
      </c>
      <c r="FK7" s="75">
        <f t="shared" si="6"/>
        <v>166</v>
      </c>
      <c r="FL7" s="75">
        <f t="shared" si="6"/>
        <v>167</v>
      </c>
      <c r="FM7" s="75">
        <f t="shared" si="6"/>
        <v>168</v>
      </c>
      <c r="FN7" s="75">
        <f t="shared" si="6"/>
        <v>169</v>
      </c>
      <c r="FO7" s="75">
        <f t="shared" si="6"/>
        <v>170</v>
      </c>
      <c r="FP7" s="75">
        <f t="shared" si="6"/>
        <v>171</v>
      </c>
      <c r="FQ7" s="75">
        <f t="shared" si="6"/>
        <v>172</v>
      </c>
      <c r="FR7" s="75">
        <f t="shared" si="6"/>
        <v>173</v>
      </c>
      <c r="FS7" s="75">
        <f t="shared" si="6"/>
        <v>174</v>
      </c>
      <c r="FT7" s="75">
        <f t="shared" si="6"/>
        <v>175</v>
      </c>
      <c r="FU7" s="75">
        <f t="shared" si="6"/>
        <v>176</v>
      </c>
      <c r="FV7" s="75">
        <f t="shared" si="6"/>
        <v>177</v>
      </c>
      <c r="FW7" s="75">
        <f t="shared" si="6"/>
        <v>178</v>
      </c>
      <c r="FX7" s="75">
        <f t="shared" si="6"/>
        <v>179</v>
      </c>
      <c r="FY7" s="75">
        <f t="shared" si="6"/>
        <v>180</v>
      </c>
      <c r="FZ7" s="75">
        <f t="shared" si="6"/>
        <v>181</v>
      </c>
      <c r="GA7" s="75">
        <f t="shared" si="6"/>
        <v>182</v>
      </c>
      <c r="GB7" s="75">
        <f t="shared" si="6"/>
        <v>183</v>
      </c>
      <c r="GC7" s="75">
        <f t="shared" si="6"/>
        <v>184</v>
      </c>
      <c r="GD7" s="75">
        <f t="shared" si="6"/>
        <v>185</v>
      </c>
      <c r="GE7" s="75">
        <f t="shared" si="6"/>
        <v>186</v>
      </c>
      <c r="GF7" s="75">
        <f t="shared" si="6"/>
        <v>187</v>
      </c>
      <c r="GG7" s="75">
        <f t="shared" si="6"/>
        <v>188</v>
      </c>
      <c r="GH7" s="75">
        <f t="shared" si="6"/>
        <v>189</v>
      </c>
      <c r="GI7" s="75">
        <f t="shared" si="6"/>
        <v>190</v>
      </c>
      <c r="GJ7" s="75">
        <f t="shared" si="6"/>
        <v>191</v>
      </c>
      <c r="GK7" s="75">
        <f t="shared" si="6"/>
        <v>192</v>
      </c>
      <c r="GL7" s="75">
        <f t="shared" si="6"/>
        <v>193</v>
      </c>
      <c r="GM7" s="75">
        <f t="shared" ref="GM7:IG7" si="7">GL7+1</f>
        <v>194</v>
      </c>
      <c r="GN7" s="75">
        <f t="shared" si="7"/>
        <v>195</v>
      </c>
      <c r="GO7" s="75">
        <f t="shared" si="7"/>
        <v>196</v>
      </c>
      <c r="GP7" s="75">
        <f t="shared" si="7"/>
        <v>197</v>
      </c>
      <c r="GQ7" s="75">
        <f t="shared" si="7"/>
        <v>198</v>
      </c>
      <c r="GR7" s="75">
        <f t="shared" si="7"/>
        <v>199</v>
      </c>
      <c r="GS7" s="75">
        <f t="shared" si="7"/>
        <v>200</v>
      </c>
      <c r="GT7" s="75">
        <f t="shared" si="7"/>
        <v>201</v>
      </c>
      <c r="GU7" s="75">
        <f t="shared" si="7"/>
        <v>202</v>
      </c>
      <c r="GV7" s="75">
        <f t="shared" si="7"/>
        <v>203</v>
      </c>
      <c r="GW7" s="75">
        <f t="shared" si="7"/>
        <v>204</v>
      </c>
      <c r="GX7" s="75">
        <f t="shared" si="7"/>
        <v>205</v>
      </c>
      <c r="GY7" s="75">
        <f t="shared" si="7"/>
        <v>206</v>
      </c>
      <c r="GZ7" s="75">
        <f t="shared" si="7"/>
        <v>207</v>
      </c>
      <c r="HA7" s="75">
        <f t="shared" si="7"/>
        <v>208</v>
      </c>
      <c r="HB7" s="75">
        <f t="shared" si="7"/>
        <v>209</v>
      </c>
      <c r="HC7" s="75">
        <f t="shared" si="7"/>
        <v>210</v>
      </c>
      <c r="HD7" s="75">
        <f t="shared" si="7"/>
        <v>211</v>
      </c>
      <c r="HE7" s="75">
        <f t="shared" si="7"/>
        <v>212</v>
      </c>
      <c r="HF7" s="75">
        <f t="shared" si="7"/>
        <v>213</v>
      </c>
      <c r="HG7" s="75">
        <f t="shared" si="7"/>
        <v>214</v>
      </c>
      <c r="HH7" s="75">
        <f t="shared" si="7"/>
        <v>215</v>
      </c>
      <c r="HI7" s="75">
        <f t="shared" si="7"/>
        <v>216</v>
      </c>
      <c r="HJ7" s="75">
        <f t="shared" si="7"/>
        <v>217</v>
      </c>
      <c r="HK7" s="75">
        <f t="shared" si="7"/>
        <v>218</v>
      </c>
      <c r="HL7" s="75">
        <f t="shared" si="7"/>
        <v>219</v>
      </c>
      <c r="HM7" s="75">
        <f t="shared" si="7"/>
        <v>220</v>
      </c>
      <c r="HN7" s="75">
        <f t="shared" si="7"/>
        <v>221</v>
      </c>
      <c r="HO7" s="75">
        <f t="shared" si="7"/>
        <v>222</v>
      </c>
      <c r="HP7" s="75">
        <f t="shared" si="7"/>
        <v>223</v>
      </c>
      <c r="HQ7" s="75">
        <f t="shared" si="7"/>
        <v>224</v>
      </c>
      <c r="HR7" s="75">
        <f t="shared" si="7"/>
        <v>225</v>
      </c>
      <c r="HS7" s="75">
        <f t="shared" si="7"/>
        <v>226</v>
      </c>
      <c r="HT7" s="75">
        <f t="shared" si="7"/>
        <v>227</v>
      </c>
      <c r="HU7" s="75">
        <f t="shared" si="7"/>
        <v>228</v>
      </c>
      <c r="HV7" s="75">
        <f t="shared" si="7"/>
        <v>229</v>
      </c>
      <c r="HW7" s="75">
        <f t="shared" si="7"/>
        <v>230</v>
      </c>
      <c r="HX7" s="75">
        <f t="shared" si="7"/>
        <v>231</v>
      </c>
      <c r="HY7" s="75">
        <f t="shared" si="7"/>
        <v>232</v>
      </c>
      <c r="HZ7" s="75">
        <f t="shared" si="7"/>
        <v>233</v>
      </c>
      <c r="IA7" s="75">
        <f t="shared" si="7"/>
        <v>234</v>
      </c>
      <c r="IB7" s="75">
        <f t="shared" si="7"/>
        <v>235</v>
      </c>
      <c r="IC7" s="75">
        <f t="shared" si="7"/>
        <v>236</v>
      </c>
      <c r="ID7" s="75">
        <f t="shared" si="7"/>
        <v>237</v>
      </c>
      <c r="IE7" s="75">
        <f t="shared" si="7"/>
        <v>238</v>
      </c>
      <c r="IF7" s="75">
        <f t="shared" si="7"/>
        <v>239</v>
      </c>
      <c r="IG7" s="75">
        <f t="shared" si="7"/>
        <v>240</v>
      </c>
    </row>
    <row r="8" spans="1:241" x14ac:dyDescent="0.2"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</row>
    <row r="9" spans="1:241" x14ac:dyDescent="0.2">
      <c r="A9" s="34" t="s">
        <v>472</v>
      </c>
      <c r="B9" s="76">
        <f t="shared" ref="B9:BM9" si="8">SUM(B10:B15)</f>
        <v>1258.4934399026956</v>
      </c>
      <c r="C9" s="76">
        <f t="shared" si="8"/>
        <v>1258.4934399026956</v>
      </c>
      <c r="D9" s="76">
        <f t="shared" si="8"/>
        <v>1258.4934399026956</v>
      </c>
      <c r="E9" s="76">
        <f t="shared" si="8"/>
        <v>1258.4934399026956</v>
      </c>
      <c r="F9" s="76">
        <f t="shared" si="8"/>
        <v>1258.4934399026956</v>
      </c>
      <c r="G9" s="76">
        <f t="shared" si="8"/>
        <v>1258.4934399026956</v>
      </c>
      <c r="H9" s="76">
        <f t="shared" si="8"/>
        <v>670.58922365269586</v>
      </c>
      <c r="I9" s="76">
        <f t="shared" si="8"/>
        <v>670.58922365269586</v>
      </c>
      <c r="J9" s="76">
        <f t="shared" si="8"/>
        <v>670.58922365269586</v>
      </c>
      <c r="K9" s="76">
        <f t="shared" si="8"/>
        <v>670.58922365269586</v>
      </c>
      <c r="L9" s="76">
        <f t="shared" si="8"/>
        <v>670.58922365269586</v>
      </c>
      <c r="M9" s="76">
        <f t="shared" si="8"/>
        <v>670.58922365269586</v>
      </c>
      <c r="N9" s="76">
        <f t="shared" si="8"/>
        <v>670.58922365269586</v>
      </c>
      <c r="O9" s="76">
        <f t="shared" si="8"/>
        <v>670.58922365269586</v>
      </c>
      <c r="P9" s="76">
        <f t="shared" si="8"/>
        <v>670.58922365269586</v>
      </c>
      <c r="Q9" s="76">
        <f t="shared" si="8"/>
        <v>670.58922365269586</v>
      </c>
      <c r="R9" s="76">
        <f t="shared" si="8"/>
        <v>670.58922365269586</v>
      </c>
      <c r="S9" s="76">
        <f t="shared" si="8"/>
        <v>670.58922365269586</v>
      </c>
      <c r="T9" s="76">
        <f t="shared" si="8"/>
        <v>670.58922365269586</v>
      </c>
      <c r="U9" s="76">
        <f t="shared" si="8"/>
        <v>670.58922365269586</v>
      </c>
      <c r="V9" s="76">
        <f t="shared" si="8"/>
        <v>670.58922365269586</v>
      </c>
      <c r="W9" s="76">
        <f t="shared" si="8"/>
        <v>670.58922365269586</v>
      </c>
      <c r="X9" s="76">
        <f t="shared" si="8"/>
        <v>670.58922365269586</v>
      </c>
      <c r="Y9" s="76">
        <f t="shared" si="8"/>
        <v>670.58922365269586</v>
      </c>
      <c r="Z9" s="76">
        <f t="shared" si="8"/>
        <v>670.58922365269586</v>
      </c>
      <c r="AA9" s="76">
        <f t="shared" si="8"/>
        <v>670.58922365269586</v>
      </c>
      <c r="AB9" s="76">
        <f t="shared" si="8"/>
        <v>670.58922365269586</v>
      </c>
      <c r="AC9" s="76">
        <f t="shared" si="8"/>
        <v>670.58922365269586</v>
      </c>
      <c r="AD9" s="76">
        <f t="shared" si="8"/>
        <v>670.58922365269586</v>
      </c>
      <c r="AE9" s="76">
        <f t="shared" si="8"/>
        <v>670.58922365269586</v>
      </c>
      <c r="AF9" s="76">
        <f t="shared" si="8"/>
        <v>670.58922365269586</v>
      </c>
      <c r="AG9" s="76">
        <f t="shared" si="8"/>
        <v>670.58922365269586</v>
      </c>
      <c r="AH9" s="76">
        <f t="shared" si="8"/>
        <v>670.58922365269586</v>
      </c>
      <c r="AI9" s="76">
        <f t="shared" si="8"/>
        <v>670.58922365269586</v>
      </c>
      <c r="AJ9" s="76">
        <f t="shared" si="8"/>
        <v>670.58922365269586</v>
      </c>
      <c r="AK9" s="76">
        <f t="shared" si="8"/>
        <v>670.58922365269586</v>
      </c>
      <c r="AL9" s="76">
        <f t="shared" si="8"/>
        <v>670.58922365269586</v>
      </c>
      <c r="AM9" s="76">
        <f t="shared" si="8"/>
        <v>670.58922365269586</v>
      </c>
      <c r="AN9" s="76">
        <f t="shared" si="8"/>
        <v>670.58922365269586</v>
      </c>
      <c r="AO9" s="76">
        <f t="shared" si="8"/>
        <v>670.58922365269586</v>
      </c>
      <c r="AP9" s="76">
        <f t="shared" si="8"/>
        <v>670.58922365269586</v>
      </c>
      <c r="AQ9" s="76">
        <f t="shared" si="8"/>
        <v>670.58922365269586</v>
      </c>
      <c r="AR9" s="76">
        <f t="shared" si="8"/>
        <v>670.58922365269586</v>
      </c>
      <c r="AS9" s="76">
        <f t="shared" si="8"/>
        <v>670.58922365269586</v>
      </c>
      <c r="AT9" s="76">
        <f t="shared" si="8"/>
        <v>670.58922365269586</v>
      </c>
      <c r="AU9" s="76">
        <f t="shared" si="8"/>
        <v>670.58922365269586</v>
      </c>
      <c r="AV9" s="76">
        <f t="shared" si="8"/>
        <v>670.58922365269586</v>
      </c>
      <c r="AW9" s="76">
        <f t="shared" si="8"/>
        <v>670.58922365269586</v>
      </c>
      <c r="AX9" s="76">
        <f t="shared" si="8"/>
        <v>670.58922365269586</v>
      </c>
      <c r="AY9" s="76">
        <f t="shared" si="8"/>
        <v>670.58922365269586</v>
      </c>
      <c r="AZ9" s="76">
        <f t="shared" si="8"/>
        <v>670.58922365269586</v>
      </c>
      <c r="BA9" s="76">
        <f t="shared" si="8"/>
        <v>670.58922365269586</v>
      </c>
      <c r="BB9" s="76">
        <f t="shared" si="8"/>
        <v>670.58922365269586</v>
      </c>
      <c r="BC9" s="76">
        <f t="shared" si="8"/>
        <v>670.58922365269586</v>
      </c>
      <c r="BD9" s="76">
        <f t="shared" si="8"/>
        <v>670.58922365269586</v>
      </c>
      <c r="BE9" s="76">
        <f t="shared" si="8"/>
        <v>670.58922365269586</v>
      </c>
      <c r="BF9" s="76">
        <f t="shared" si="8"/>
        <v>670.58922365269586</v>
      </c>
      <c r="BG9" s="76">
        <f t="shared" si="8"/>
        <v>670.58922365269586</v>
      </c>
      <c r="BH9" s="76">
        <f t="shared" si="8"/>
        <v>670.58922365269586</v>
      </c>
      <c r="BI9" s="76">
        <f t="shared" si="8"/>
        <v>670.58922365269586</v>
      </c>
      <c r="BJ9" s="76">
        <f t="shared" si="8"/>
        <v>670.58922365269586</v>
      </c>
      <c r="BK9" s="76">
        <f t="shared" si="8"/>
        <v>670.58922365269586</v>
      </c>
      <c r="BL9" s="76">
        <f t="shared" si="8"/>
        <v>670.58922365269586</v>
      </c>
      <c r="BM9" s="76">
        <f t="shared" si="8"/>
        <v>670.58922365269586</v>
      </c>
      <c r="BN9" s="76">
        <f t="shared" ref="BN9:DY9" si="9">SUM(BN10:BN15)</f>
        <v>670.58922365269586</v>
      </c>
      <c r="BO9" s="76">
        <f t="shared" si="9"/>
        <v>670.58922365269586</v>
      </c>
      <c r="BP9" s="76">
        <f t="shared" si="9"/>
        <v>670.58922365269586</v>
      </c>
      <c r="BQ9" s="76">
        <f t="shared" si="9"/>
        <v>670.58922365269586</v>
      </c>
      <c r="BR9" s="76">
        <f t="shared" si="9"/>
        <v>670.58922365269586</v>
      </c>
      <c r="BS9" s="76">
        <f t="shared" si="9"/>
        <v>670.58922365269586</v>
      </c>
      <c r="BT9" s="76">
        <f t="shared" si="9"/>
        <v>670.58922365269586</v>
      </c>
      <c r="BU9" s="76">
        <f t="shared" si="9"/>
        <v>670.58922365269586</v>
      </c>
      <c r="BV9" s="76">
        <f t="shared" si="9"/>
        <v>670.58922365269586</v>
      </c>
      <c r="BW9" s="76">
        <f t="shared" si="9"/>
        <v>670.58922365269586</v>
      </c>
      <c r="BX9" s="76">
        <f t="shared" si="9"/>
        <v>670.58922365269586</v>
      </c>
      <c r="BY9" s="76">
        <f t="shared" si="9"/>
        <v>670.58922365269586</v>
      </c>
      <c r="BZ9" s="76">
        <f t="shared" si="9"/>
        <v>670.58922365269586</v>
      </c>
      <c r="CA9" s="76">
        <f t="shared" si="9"/>
        <v>670.58922365269586</v>
      </c>
      <c r="CB9" s="76">
        <f t="shared" si="9"/>
        <v>670.58922365269586</v>
      </c>
      <c r="CC9" s="76">
        <f t="shared" si="9"/>
        <v>670.58922365269586</v>
      </c>
      <c r="CD9" s="76">
        <f t="shared" si="9"/>
        <v>670.58922365269586</v>
      </c>
      <c r="CE9" s="76">
        <f t="shared" si="9"/>
        <v>670.58922365269586</v>
      </c>
      <c r="CF9" s="76">
        <f t="shared" si="9"/>
        <v>670.58922365269586</v>
      </c>
      <c r="CG9" s="76">
        <f t="shared" si="9"/>
        <v>670.58922365269586</v>
      </c>
      <c r="CH9" s="76">
        <f t="shared" si="9"/>
        <v>670.58922365269586</v>
      </c>
      <c r="CI9" s="76">
        <f t="shared" si="9"/>
        <v>670.58922365269586</v>
      </c>
      <c r="CJ9" s="76">
        <f t="shared" si="9"/>
        <v>670.58922365269586</v>
      </c>
      <c r="CK9" s="76">
        <f t="shared" si="9"/>
        <v>670.58922365269586</v>
      </c>
      <c r="CL9" s="76">
        <f t="shared" si="9"/>
        <v>670.58922365269586</v>
      </c>
      <c r="CM9" s="76">
        <f t="shared" si="9"/>
        <v>670.58922365269586</v>
      </c>
      <c r="CN9" s="76">
        <f t="shared" si="9"/>
        <v>670.58922365269586</v>
      </c>
      <c r="CO9" s="76">
        <f t="shared" si="9"/>
        <v>670.58922365269586</v>
      </c>
      <c r="CP9" s="76">
        <f t="shared" si="9"/>
        <v>670.58922365269586</v>
      </c>
      <c r="CQ9" s="76">
        <f t="shared" si="9"/>
        <v>670.58922365269586</v>
      </c>
      <c r="CR9" s="76">
        <f t="shared" si="9"/>
        <v>670.58922365269586</v>
      </c>
      <c r="CS9" s="76">
        <f t="shared" si="9"/>
        <v>670.58922365269586</v>
      </c>
      <c r="CT9" s="76">
        <f t="shared" si="9"/>
        <v>670.58922365269586</v>
      </c>
      <c r="CU9" s="76">
        <f t="shared" si="9"/>
        <v>670.58922365269586</v>
      </c>
      <c r="CV9" s="76">
        <f t="shared" si="9"/>
        <v>670.58922365269586</v>
      </c>
      <c r="CW9" s="76">
        <f t="shared" si="9"/>
        <v>670.58922365269586</v>
      </c>
      <c r="CX9" s="76">
        <f t="shared" si="9"/>
        <v>670.58922365269586</v>
      </c>
      <c r="CY9" s="76">
        <f t="shared" si="9"/>
        <v>670.58922365269586</v>
      </c>
      <c r="CZ9" s="76">
        <f t="shared" si="9"/>
        <v>670.58922365269586</v>
      </c>
      <c r="DA9" s="76">
        <f t="shared" si="9"/>
        <v>670.58922365269586</v>
      </c>
      <c r="DB9" s="76">
        <f t="shared" si="9"/>
        <v>670.58922365269586</v>
      </c>
      <c r="DC9" s="76">
        <f t="shared" si="9"/>
        <v>670.58922365269586</v>
      </c>
      <c r="DD9" s="76">
        <f t="shared" si="9"/>
        <v>670.58922365269586</v>
      </c>
      <c r="DE9" s="76">
        <f t="shared" si="9"/>
        <v>670.58922365269586</v>
      </c>
      <c r="DF9" s="76">
        <f t="shared" si="9"/>
        <v>670.58922365269586</v>
      </c>
      <c r="DG9" s="76">
        <f t="shared" si="9"/>
        <v>670.58922365269586</v>
      </c>
      <c r="DH9" s="76">
        <f t="shared" si="9"/>
        <v>670.58922365269586</v>
      </c>
      <c r="DI9" s="76">
        <f t="shared" si="9"/>
        <v>670.58922365269586</v>
      </c>
      <c r="DJ9" s="76">
        <f t="shared" si="9"/>
        <v>670.58922365269586</v>
      </c>
      <c r="DK9" s="76">
        <f t="shared" si="9"/>
        <v>670.58922365269586</v>
      </c>
      <c r="DL9" s="76">
        <f t="shared" si="9"/>
        <v>670.58922365269586</v>
      </c>
      <c r="DM9" s="76">
        <f t="shared" si="9"/>
        <v>670.58922365269586</v>
      </c>
      <c r="DN9" s="76">
        <f t="shared" si="9"/>
        <v>670.58922365269586</v>
      </c>
      <c r="DO9" s="76">
        <f t="shared" si="9"/>
        <v>670.58922365269586</v>
      </c>
      <c r="DP9" s="76">
        <f t="shared" si="9"/>
        <v>670.58922365269586</v>
      </c>
      <c r="DQ9" s="76">
        <f t="shared" si="9"/>
        <v>670.58922365269586</v>
      </c>
      <c r="DR9" s="76">
        <f t="shared" si="9"/>
        <v>670.58922365269586</v>
      </c>
      <c r="DS9" s="76">
        <f t="shared" si="9"/>
        <v>670.58922365269586</v>
      </c>
      <c r="DT9" s="76">
        <f t="shared" si="9"/>
        <v>670.58922365269586</v>
      </c>
      <c r="DU9" s="76">
        <f t="shared" si="9"/>
        <v>670.58922365269586</v>
      </c>
      <c r="DV9" s="76">
        <f t="shared" si="9"/>
        <v>670.58922365269586</v>
      </c>
      <c r="DW9" s="76">
        <f t="shared" si="9"/>
        <v>670.58922365269586</v>
      </c>
      <c r="DX9" s="76">
        <f t="shared" si="9"/>
        <v>670.58922365269586</v>
      </c>
      <c r="DY9" s="76">
        <f t="shared" si="9"/>
        <v>670.58922365269586</v>
      </c>
      <c r="DZ9" s="76">
        <f t="shared" ref="DZ9:GK9" si="10">SUM(DZ10:DZ15)</f>
        <v>670.58922365269586</v>
      </c>
      <c r="EA9" s="76">
        <f t="shared" si="10"/>
        <v>670.58922365269586</v>
      </c>
      <c r="EB9" s="76">
        <f t="shared" si="10"/>
        <v>670.58922365269586</v>
      </c>
      <c r="EC9" s="76">
        <f t="shared" si="10"/>
        <v>670.58922365269586</v>
      </c>
      <c r="ED9" s="76">
        <f t="shared" si="10"/>
        <v>670.58922365269586</v>
      </c>
      <c r="EE9" s="76">
        <f t="shared" si="10"/>
        <v>670.58922365269586</v>
      </c>
      <c r="EF9" s="76">
        <f t="shared" si="10"/>
        <v>670.58922365269586</v>
      </c>
      <c r="EG9" s="76">
        <f t="shared" si="10"/>
        <v>670.58922365269586</v>
      </c>
      <c r="EH9" s="76">
        <f t="shared" si="10"/>
        <v>670.58922365269586</v>
      </c>
      <c r="EI9" s="76">
        <f t="shared" si="10"/>
        <v>670.58922365269586</v>
      </c>
      <c r="EJ9" s="76">
        <f t="shared" si="10"/>
        <v>670.58922365269586</v>
      </c>
      <c r="EK9" s="76">
        <f t="shared" si="10"/>
        <v>670.58922365269586</v>
      </c>
      <c r="EL9" s="76">
        <f t="shared" si="10"/>
        <v>670.58922365269586</v>
      </c>
      <c r="EM9" s="76">
        <f t="shared" si="10"/>
        <v>670.58922365269586</v>
      </c>
      <c r="EN9" s="76">
        <f t="shared" si="10"/>
        <v>670.58922365269586</v>
      </c>
      <c r="EO9" s="76">
        <f t="shared" si="10"/>
        <v>670.58922365269586</v>
      </c>
      <c r="EP9" s="76">
        <f t="shared" si="10"/>
        <v>670.58922365269586</v>
      </c>
      <c r="EQ9" s="76">
        <f t="shared" si="10"/>
        <v>670.58922365269586</v>
      </c>
      <c r="ER9" s="76">
        <f t="shared" si="10"/>
        <v>670.58922365269586</v>
      </c>
      <c r="ES9" s="76">
        <f t="shared" si="10"/>
        <v>670.58922365269586</v>
      </c>
      <c r="ET9" s="76">
        <f t="shared" si="10"/>
        <v>670.58922365269586</v>
      </c>
      <c r="EU9" s="76">
        <f t="shared" si="10"/>
        <v>670.58922365269586</v>
      </c>
      <c r="EV9" s="76">
        <f t="shared" si="10"/>
        <v>670.58922365269586</v>
      </c>
      <c r="EW9" s="76">
        <f t="shared" si="10"/>
        <v>670.58922365269586</v>
      </c>
      <c r="EX9" s="76">
        <f t="shared" si="10"/>
        <v>670.58922365269586</v>
      </c>
      <c r="EY9" s="76">
        <f t="shared" si="10"/>
        <v>670.58922365269586</v>
      </c>
      <c r="EZ9" s="76">
        <f t="shared" si="10"/>
        <v>670.58922365269586</v>
      </c>
      <c r="FA9" s="76">
        <f t="shared" si="10"/>
        <v>670.58922365269586</v>
      </c>
      <c r="FB9" s="76">
        <f t="shared" si="10"/>
        <v>670.58922365269586</v>
      </c>
      <c r="FC9" s="76">
        <f t="shared" si="10"/>
        <v>670.58922365269586</v>
      </c>
      <c r="FD9" s="76">
        <f t="shared" si="10"/>
        <v>670.58922365269586</v>
      </c>
      <c r="FE9" s="76">
        <f t="shared" si="10"/>
        <v>670.58922365269586</v>
      </c>
      <c r="FF9" s="76">
        <f t="shared" si="10"/>
        <v>670.58922365269586</v>
      </c>
      <c r="FG9" s="76">
        <f t="shared" si="10"/>
        <v>670.58922365269586</v>
      </c>
      <c r="FH9" s="76">
        <f t="shared" si="10"/>
        <v>670.58922365269586</v>
      </c>
      <c r="FI9" s="76">
        <f t="shared" si="10"/>
        <v>670.58922365269586</v>
      </c>
      <c r="FJ9" s="76">
        <f t="shared" si="10"/>
        <v>670.58922365269586</v>
      </c>
      <c r="FK9" s="76">
        <f t="shared" si="10"/>
        <v>670.58922365269586</v>
      </c>
      <c r="FL9" s="76">
        <f t="shared" si="10"/>
        <v>670.58922365269586</v>
      </c>
      <c r="FM9" s="76">
        <f t="shared" si="10"/>
        <v>670.58922365269586</v>
      </c>
      <c r="FN9" s="76">
        <f t="shared" si="10"/>
        <v>670.58922365269586</v>
      </c>
      <c r="FO9" s="76">
        <f t="shared" si="10"/>
        <v>670.58922365269586</v>
      </c>
      <c r="FP9" s="76">
        <f t="shared" si="10"/>
        <v>670.58922365269586</v>
      </c>
      <c r="FQ9" s="76">
        <f t="shared" si="10"/>
        <v>670.58922365269586</v>
      </c>
      <c r="FR9" s="76">
        <f t="shared" si="10"/>
        <v>670.58922365269586</v>
      </c>
      <c r="FS9" s="76">
        <f t="shared" si="10"/>
        <v>670.58922365269586</v>
      </c>
      <c r="FT9" s="76">
        <f t="shared" si="10"/>
        <v>670.58922365269586</v>
      </c>
      <c r="FU9" s="76">
        <f t="shared" si="10"/>
        <v>670.58922365269586</v>
      </c>
      <c r="FV9" s="76">
        <f t="shared" si="10"/>
        <v>670.58922365269586</v>
      </c>
      <c r="FW9" s="76">
        <f t="shared" si="10"/>
        <v>670.58922365269586</v>
      </c>
      <c r="FX9" s="76">
        <f t="shared" si="10"/>
        <v>670.58922365269586</v>
      </c>
      <c r="FY9" s="76">
        <f t="shared" si="10"/>
        <v>670.58922365269586</v>
      </c>
      <c r="FZ9" s="76">
        <f t="shared" si="10"/>
        <v>670.58922365269586</v>
      </c>
      <c r="GA9" s="76">
        <f t="shared" si="10"/>
        <v>670.58922365269586</v>
      </c>
      <c r="GB9" s="76">
        <f t="shared" si="10"/>
        <v>670.58922365269586</v>
      </c>
      <c r="GC9" s="76">
        <f t="shared" si="10"/>
        <v>670.58922365269586</v>
      </c>
      <c r="GD9" s="76">
        <f t="shared" si="10"/>
        <v>670.58922365269586</v>
      </c>
      <c r="GE9" s="76">
        <f t="shared" si="10"/>
        <v>670.58922365269586</v>
      </c>
      <c r="GF9" s="76">
        <f t="shared" si="10"/>
        <v>670.58922365269586</v>
      </c>
      <c r="GG9" s="76">
        <f t="shared" si="10"/>
        <v>670.58922365269586</v>
      </c>
      <c r="GH9" s="76">
        <f t="shared" si="10"/>
        <v>670.58922365269586</v>
      </c>
      <c r="GI9" s="76">
        <f t="shared" si="10"/>
        <v>670.58922365269586</v>
      </c>
      <c r="GJ9" s="76">
        <f t="shared" si="10"/>
        <v>670.58922365269586</v>
      </c>
      <c r="GK9" s="76">
        <f t="shared" si="10"/>
        <v>670.58922365269586</v>
      </c>
      <c r="GL9" s="76">
        <f t="shared" ref="GL9:IG9" si="11">SUM(GL10:GL15)</f>
        <v>670.58922365269586</v>
      </c>
      <c r="GM9" s="76">
        <f t="shared" si="11"/>
        <v>670.58922365269586</v>
      </c>
      <c r="GN9" s="76">
        <f t="shared" si="11"/>
        <v>670.58922365269586</v>
      </c>
      <c r="GO9" s="76">
        <f t="shared" si="11"/>
        <v>670.58922365269586</v>
      </c>
      <c r="GP9" s="76">
        <f t="shared" si="11"/>
        <v>670.58922365269586</v>
      </c>
      <c r="GQ9" s="76">
        <f t="shared" si="11"/>
        <v>670.58922365269586</v>
      </c>
      <c r="GR9" s="76">
        <f t="shared" si="11"/>
        <v>670.58922365269586</v>
      </c>
      <c r="GS9" s="76">
        <f t="shared" si="11"/>
        <v>670.58922365269586</v>
      </c>
      <c r="GT9" s="76">
        <f t="shared" si="11"/>
        <v>670.58922365269586</v>
      </c>
      <c r="GU9" s="76">
        <f t="shared" si="11"/>
        <v>670.58922365269586</v>
      </c>
      <c r="GV9" s="76">
        <f t="shared" si="11"/>
        <v>670.58922365269586</v>
      </c>
      <c r="GW9" s="76">
        <f t="shared" si="11"/>
        <v>670.58922365269586</v>
      </c>
      <c r="GX9" s="76">
        <f t="shared" si="11"/>
        <v>670.58922365269586</v>
      </c>
      <c r="GY9" s="76">
        <f t="shared" si="11"/>
        <v>670.58922365269586</v>
      </c>
      <c r="GZ9" s="76">
        <f t="shared" si="11"/>
        <v>670.58922365269586</v>
      </c>
      <c r="HA9" s="76">
        <f t="shared" si="11"/>
        <v>670.58922365269586</v>
      </c>
      <c r="HB9" s="76">
        <f t="shared" si="11"/>
        <v>670.58922365269586</v>
      </c>
      <c r="HC9" s="76">
        <f t="shared" si="11"/>
        <v>670.58922365269586</v>
      </c>
      <c r="HD9" s="76">
        <f t="shared" si="11"/>
        <v>670.58922365269586</v>
      </c>
      <c r="HE9" s="76">
        <f t="shared" si="11"/>
        <v>670.58922365269586</v>
      </c>
      <c r="HF9" s="76">
        <f t="shared" si="11"/>
        <v>670.58922365269586</v>
      </c>
      <c r="HG9" s="76">
        <f t="shared" si="11"/>
        <v>670.58922365269586</v>
      </c>
      <c r="HH9" s="76">
        <f t="shared" si="11"/>
        <v>670.58922365269586</v>
      </c>
      <c r="HI9" s="76">
        <f t="shared" si="11"/>
        <v>670.58922365269586</v>
      </c>
      <c r="HJ9" s="76">
        <f t="shared" si="11"/>
        <v>670.58922365269586</v>
      </c>
      <c r="HK9" s="76">
        <f t="shared" si="11"/>
        <v>670.58922365269586</v>
      </c>
      <c r="HL9" s="76">
        <f t="shared" si="11"/>
        <v>670.58922365269586</v>
      </c>
      <c r="HM9" s="76">
        <f t="shared" si="11"/>
        <v>670.58922365269586</v>
      </c>
      <c r="HN9" s="76">
        <f t="shared" si="11"/>
        <v>670.58922365269586</v>
      </c>
      <c r="HO9" s="76">
        <f t="shared" si="11"/>
        <v>670.58922365269586</v>
      </c>
      <c r="HP9" s="76">
        <f t="shared" si="11"/>
        <v>670.58922365269586</v>
      </c>
      <c r="HQ9" s="76">
        <f t="shared" si="11"/>
        <v>670.58922365269586</v>
      </c>
      <c r="HR9" s="76">
        <f t="shared" si="11"/>
        <v>670.58922365269586</v>
      </c>
      <c r="HS9" s="76">
        <f t="shared" si="11"/>
        <v>670.58922365269586</v>
      </c>
      <c r="HT9" s="76">
        <f t="shared" si="11"/>
        <v>670.58922365269586</v>
      </c>
      <c r="HU9" s="76">
        <f t="shared" si="11"/>
        <v>670.58922365269586</v>
      </c>
      <c r="HV9" s="76">
        <f t="shared" si="11"/>
        <v>670.58922365269586</v>
      </c>
      <c r="HW9" s="76">
        <f t="shared" si="11"/>
        <v>670.58922365269586</v>
      </c>
      <c r="HX9" s="76">
        <f t="shared" si="11"/>
        <v>670.58922365269586</v>
      </c>
      <c r="HY9" s="76">
        <f t="shared" si="11"/>
        <v>670.58922365269586</v>
      </c>
      <c r="HZ9" s="76">
        <f t="shared" si="11"/>
        <v>670.58922365269586</v>
      </c>
      <c r="IA9" s="76">
        <f t="shared" si="11"/>
        <v>670.58922365269586</v>
      </c>
      <c r="IB9" s="76">
        <f t="shared" si="11"/>
        <v>670.58922365269586</v>
      </c>
      <c r="IC9" s="76">
        <f t="shared" si="11"/>
        <v>670.58922365269586</v>
      </c>
      <c r="ID9" s="76">
        <f t="shared" si="11"/>
        <v>670.58922365269586</v>
      </c>
      <c r="IE9" s="76">
        <f t="shared" si="11"/>
        <v>670.58922365269586</v>
      </c>
      <c r="IF9" s="76">
        <f t="shared" si="11"/>
        <v>670.58922365269586</v>
      </c>
      <c r="IG9" s="76">
        <f t="shared" si="11"/>
        <v>670.58922365269586</v>
      </c>
    </row>
    <row r="10" spans="1:241" s="82" customFormat="1" x14ac:dyDescent="0.2">
      <c r="A10" s="32" t="s">
        <v>473</v>
      </c>
      <c r="B10" s="80">
        <f t="shared" ref="B10:BM10" si="12">12865.25/1000</f>
        <v>12.86525</v>
      </c>
      <c r="C10" s="80">
        <f t="shared" si="12"/>
        <v>12.86525</v>
      </c>
      <c r="D10" s="80">
        <f t="shared" si="12"/>
        <v>12.86525</v>
      </c>
      <c r="E10" s="80">
        <f t="shared" si="12"/>
        <v>12.86525</v>
      </c>
      <c r="F10" s="80">
        <f t="shared" si="12"/>
        <v>12.86525</v>
      </c>
      <c r="G10" s="80">
        <f t="shared" si="12"/>
        <v>12.86525</v>
      </c>
      <c r="H10" s="80">
        <f t="shared" si="12"/>
        <v>12.86525</v>
      </c>
      <c r="I10" s="80">
        <f t="shared" si="12"/>
        <v>12.86525</v>
      </c>
      <c r="J10" s="80">
        <f t="shared" si="12"/>
        <v>12.86525</v>
      </c>
      <c r="K10" s="80">
        <f t="shared" si="12"/>
        <v>12.86525</v>
      </c>
      <c r="L10" s="80">
        <f t="shared" si="12"/>
        <v>12.86525</v>
      </c>
      <c r="M10" s="80">
        <f t="shared" si="12"/>
        <v>12.86525</v>
      </c>
      <c r="N10" s="80">
        <f t="shared" si="12"/>
        <v>12.86525</v>
      </c>
      <c r="O10" s="80">
        <f t="shared" si="12"/>
        <v>12.86525</v>
      </c>
      <c r="P10" s="80">
        <f t="shared" si="12"/>
        <v>12.86525</v>
      </c>
      <c r="Q10" s="80">
        <f t="shared" si="12"/>
        <v>12.86525</v>
      </c>
      <c r="R10" s="80">
        <f t="shared" si="12"/>
        <v>12.86525</v>
      </c>
      <c r="S10" s="80">
        <f t="shared" si="12"/>
        <v>12.86525</v>
      </c>
      <c r="T10" s="80">
        <f t="shared" si="12"/>
        <v>12.86525</v>
      </c>
      <c r="U10" s="80">
        <f t="shared" si="12"/>
        <v>12.86525</v>
      </c>
      <c r="V10" s="80">
        <f t="shared" si="12"/>
        <v>12.86525</v>
      </c>
      <c r="W10" s="80">
        <f t="shared" si="12"/>
        <v>12.86525</v>
      </c>
      <c r="X10" s="80">
        <f t="shared" si="12"/>
        <v>12.86525</v>
      </c>
      <c r="Y10" s="80">
        <f t="shared" si="12"/>
        <v>12.86525</v>
      </c>
      <c r="Z10" s="80">
        <f t="shared" si="12"/>
        <v>12.86525</v>
      </c>
      <c r="AA10" s="80">
        <f t="shared" si="12"/>
        <v>12.86525</v>
      </c>
      <c r="AB10" s="80">
        <f t="shared" si="12"/>
        <v>12.86525</v>
      </c>
      <c r="AC10" s="80">
        <f t="shared" si="12"/>
        <v>12.86525</v>
      </c>
      <c r="AD10" s="80">
        <f t="shared" si="12"/>
        <v>12.86525</v>
      </c>
      <c r="AE10" s="80">
        <f t="shared" si="12"/>
        <v>12.86525</v>
      </c>
      <c r="AF10" s="80">
        <f t="shared" si="12"/>
        <v>12.86525</v>
      </c>
      <c r="AG10" s="80">
        <f t="shared" si="12"/>
        <v>12.86525</v>
      </c>
      <c r="AH10" s="80">
        <f t="shared" si="12"/>
        <v>12.86525</v>
      </c>
      <c r="AI10" s="80">
        <f t="shared" si="12"/>
        <v>12.86525</v>
      </c>
      <c r="AJ10" s="80">
        <f t="shared" si="12"/>
        <v>12.86525</v>
      </c>
      <c r="AK10" s="80">
        <f t="shared" si="12"/>
        <v>12.86525</v>
      </c>
      <c r="AL10" s="80">
        <f t="shared" si="12"/>
        <v>12.86525</v>
      </c>
      <c r="AM10" s="80">
        <f t="shared" si="12"/>
        <v>12.86525</v>
      </c>
      <c r="AN10" s="80">
        <f t="shared" si="12"/>
        <v>12.86525</v>
      </c>
      <c r="AO10" s="80">
        <f t="shared" si="12"/>
        <v>12.86525</v>
      </c>
      <c r="AP10" s="80">
        <f t="shared" si="12"/>
        <v>12.86525</v>
      </c>
      <c r="AQ10" s="80">
        <f t="shared" si="12"/>
        <v>12.86525</v>
      </c>
      <c r="AR10" s="80">
        <f t="shared" si="12"/>
        <v>12.86525</v>
      </c>
      <c r="AS10" s="80">
        <f t="shared" si="12"/>
        <v>12.86525</v>
      </c>
      <c r="AT10" s="80">
        <f t="shared" si="12"/>
        <v>12.86525</v>
      </c>
      <c r="AU10" s="80">
        <f t="shared" si="12"/>
        <v>12.86525</v>
      </c>
      <c r="AV10" s="80">
        <f t="shared" si="12"/>
        <v>12.86525</v>
      </c>
      <c r="AW10" s="80">
        <f t="shared" si="12"/>
        <v>12.86525</v>
      </c>
      <c r="AX10" s="80">
        <f t="shared" si="12"/>
        <v>12.86525</v>
      </c>
      <c r="AY10" s="80">
        <f t="shared" si="12"/>
        <v>12.86525</v>
      </c>
      <c r="AZ10" s="80">
        <f t="shared" si="12"/>
        <v>12.86525</v>
      </c>
      <c r="BA10" s="80">
        <f t="shared" si="12"/>
        <v>12.86525</v>
      </c>
      <c r="BB10" s="80">
        <f t="shared" si="12"/>
        <v>12.86525</v>
      </c>
      <c r="BC10" s="80">
        <f t="shared" si="12"/>
        <v>12.86525</v>
      </c>
      <c r="BD10" s="80">
        <f t="shared" si="12"/>
        <v>12.86525</v>
      </c>
      <c r="BE10" s="80">
        <f t="shared" si="12"/>
        <v>12.86525</v>
      </c>
      <c r="BF10" s="80">
        <f t="shared" si="12"/>
        <v>12.86525</v>
      </c>
      <c r="BG10" s="80">
        <f t="shared" si="12"/>
        <v>12.86525</v>
      </c>
      <c r="BH10" s="80">
        <f t="shared" si="12"/>
        <v>12.86525</v>
      </c>
      <c r="BI10" s="80">
        <f t="shared" si="12"/>
        <v>12.86525</v>
      </c>
      <c r="BJ10" s="80">
        <f t="shared" si="12"/>
        <v>12.86525</v>
      </c>
      <c r="BK10" s="80">
        <f t="shared" si="12"/>
        <v>12.86525</v>
      </c>
      <c r="BL10" s="80">
        <f t="shared" si="12"/>
        <v>12.86525</v>
      </c>
      <c r="BM10" s="80">
        <f t="shared" si="12"/>
        <v>12.86525</v>
      </c>
      <c r="BN10" s="80">
        <f t="shared" ref="BN10:DY10" si="13">12865.25/1000</f>
        <v>12.86525</v>
      </c>
      <c r="BO10" s="80">
        <f t="shared" si="13"/>
        <v>12.86525</v>
      </c>
      <c r="BP10" s="80">
        <f t="shared" si="13"/>
        <v>12.86525</v>
      </c>
      <c r="BQ10" s="80">
        <f t="shared" si="13"/>
        <v>12.86525</v>
      </c>
      <c r="BR10" s="80">
        <f t="shared" si="13"/>
        <v>12.86525</v>
      </c>
      <c r="BS10" s="80">
        <f t="shared" si="13"/>
        <v>12.86525</v>
      </c>
      <c r="BT10" s="80">
        <f t="shared" si="13"/>
        <v>12.86525</v>
      </c>
      <c r="BU10" s="80">
        <f t="shared" si="13"/>
        <v>12.86525</v>
      </c>
      <c r="BV10" s="80">
        <f t="shared" si="13"/>
        <v>12.86525</v>
      </c>
      <c r="BW10" s="80">
        <f t="shared" si="13"/>
        <v>12.86525</v>
      </c>
      <c r="BX10" s="80">
        <f t="shared" si="13"/>
        <v>12.86525</v>
      </c>
      <c r="BY10" s="80">
        <f t="shared" si="13"/>
        <v>12.86525</v>
      </c>
      <c r="BZ10" s="80">
        <f t="shared" si="13"/>
        <v>12.86525</v>
      </c>
      <c r="CA10" s="80">
        <f t="shared" si="13"/>
        <v>12.86525</v>
      </c>
      <c r="CB10" s="80">
        <f t="shared" si="13"/>
        <v>12.86525</v>
      </c>
      <c r="CC10" s="80">
        <f t="shared" si="13"/>
        <v>12.86525</v>
      </c>
      <c r="CD10" s="80">
        <f t="shared" si="13"/>
        <v>12.86525</v>
      </c>
      <c r="CE10" s="80">
        <f t="shared" si="13"/>
        <v>12.86525</v>
      </c>
      <c r="CF10" s="80">
        <f t="shared" si="13"/>
        <v>12.86525</v>
      </c>
      <c r="CG10" s="80">
        <f t="shared" si="13"/>
        <v>12.86525</v>
      </c>
      <c r="CH10" s="80">
        <f t="shared" si="13"/>
        <v>12.86525</v>
      </c>
      <c r="CI10" s="80">
        <f t="shared" si="13"/>
        <v>12.86525</v>
      </c>
      <c r="CJ10" s="80">
        <f t="shared" si="13"/>
        <v>12.86525</v>
      </c>
      <c r="CK10" s="80">
        <f t="shared" si="13"/>
        <v>12.86525</v>
      </c>
      <c r="CL10" s="80">
        <f t="shared" si="13"/>
        <v>12.86525</v>
      </c>
      <c r="CM10" s="80">
        <f t="shared" si="13"/>
        <v>12.86525</v>
      </c>
      <c r="CN10" s="80">
        <f t="shared" si="13"/>
        <v>12.86525</v>
      </c>
      <c r="CO10" s="80">
        <f t="shared" si="13"/>
        <v>12.86525</v>
      </c>
      <c r="CP10" s="80">
        <f t="shared" si="13"/>
        <v>12.86525</v>
      </c>
      <c r="CQ10" s="80">
        <f t="shared" si="13"/>
        <v>12.86525</v>
      </c>
      <c r="CR10" s="80">
        <f t="shared" si="13"/>
        <v>12.86525</v>
      </c>
      <c r="CS10" s="80">
        <f t="shared" si="13"/>
        <v>12.86525</v>
      </c>
      <c r="CT10" s="80">
        <f t="shared" si="13"/>
        <v>12.86525</v>
      </c>
      <c r="CU10" s="80">
        <f t="shared" si="13"/>
        <v>12.86525</v>
      </c>
      <c r="CV10" s="80">
        <f t="shared" si="13"/>
        <v>12.86525</v>
      </c>
      <c r="CW10" s="80">
        <f t="shared" si="13"/>
        <v>12.86525</v>
      </c>
      <c r="CX10" s="80">
        <f t="shared" si="13"/>
        <v>12.86525</v>
      </c>
      <c r="CY10" s="80">
        <f t="shared" si="13"/>
        <v>12.86525</v>
      </c>
      <c r="CZ10" s="80">
        <f t="shared" si="13"/>
        <v>12.86525</v>
      </c>
      <c r="DA10" s="80">
        <f t="shared" si="13"/>
        <v>12.86525</v>
      </c>
      <c r="DB10" s="80">
        <f t="shared" si="13"/>
        <v>12.86525</v>
      </c>
      <c r="DC10" s="80">
        <f t="shared" si="13"/>
        <v>12.86525</v>
      </c>
      <c r="DD10" s="80">
        <f t="shared" si="13"/>
        <v>12.86525</v>
      </c>
      <c r="DE10" s="80">
        <f t="shared" si="13"/>
        <v>12.86525</v>
      </c>
      <c r="DF10" s="80">
        <f t="shared" si="13"/>
        <v>12.86525</v>
      </c>
      <c r="DG10" s="80">
        <f t="shared" si="13"/>
        <v>12.86525</v>
      </c>
      <c r="DH10" s="80">
        <f t="shared" si="13"/>
        <v>12.86525</v>
      </c>
      <c r="DI10" s="80">
        <f t="shared" si="13"/>
        <v>12.86525</v>
      </c>
      <c r="DJ10" s="80">
        <f t="shared" si="13"/>
        <v>12.86525</v>
      </c>
      <c r="DK10" s="80">
        <f t="shared" si="13"/>
        <v>12.86525</v>
      </c>
      <c r="DL10" s="80">
        <f t="shared" si="13"/>
        <v>12.86525</v>
      </c>
      <c r="DM10" s="80">
        <f t="shared" si="13"/>
        <v>12.86525</v>
      </c>
      <c r="DN10" s="80">
        <f t="shared" si="13"/>
        <v>12.86525</v>
      </c>
      <c r="DO10" s="80">
        <f t="shared" si="13"/>
        <v>12.86525</v>
      </c>
      <c r="DP10" s="80">
        <f t="shared" si="13"/>
        <v>12.86525</v>
      </c>
      <c r="DQ10" s="80">
        <f t="shared" si="13"/>
        <v>12.86525</v>
      </c>
      <c r="DR10" s="80">
        <f t="shared" si="13"/>
        <v>12.86525</v>
      </c>
      <c r="DS10" s="80">
        <f t="shared" si="13"/>
        <v>12.86525</v>
      </c>
      <c r="DT10" s="80">
        <f t="shared" si="13"/>
        <v>12.86525</v>
      </c>
      <c r="DU10" s="80">
        <f t="shared" si="13"/>
        <v>12.86525</v>
      </c>
      <c r="DV10" s="80">
        <f t="shared" si="13"/>
        <v>12.86525</v>
      </c>
      <c r="DW10" s="80">
        <f t="shared" si="13"/>
        <v>12.86525</v>
      </c>
      <c r="DX10" s="80">
        <f t="shared" si="13"/>
        <v>12.86525</v>
      </c>
      <c r="DY10" s="80">
        <f t="shared" si="13"/>
        <v>12.86525</v>
      </c>
      <c r="DZ10" s="80">
        <f t="shared" ref="DZ10:GK10" si="14">12865.25/1000</f>
        <v>12.86525</v>
      </c>
      <c r="EA10" s="80">
        <f t="shared" si="14"/>
        <v>12.86525</v>
      </c>
      <c r="EB10" s="80">
        <f t="shared" si="14"/>
        <v>12.86525</v>
      </c>
      <c r="EC10" s="80">
        <f t="shared" si="14"/>
        <v>12.86525</v>
      </c>
      <c r="ED10" s="80">
        <f t="shared" si="14"/>
        <v>12.86525</v>
      </c>
      <c r="EE10" s="80">
        <f t="shared" si="14"/>
        <v>12.86525</v>
      </c>
      <c r="EF10" s="80">
        <f t="shared" si="14"/>
        <v>12.86525</v>
      </c>
      <c r="EG10" s="80">
        <f t="shared" si="14"/>
        <v>12.86525</v>
      </c>
      <c r="EH10" s="80">
        <f t="shared" si="14"/>
        <v>12.86525</v>
      </c>
      <c r="EI10" s="80">
        <f t="shared" si="14"/>
        <v>12.86525</v>
      </c>
      <c r="EJ10" s="80">
        <f t="shared" si="14"/>
        <v>12.86525</v>
      </c>
      <c r="EK10" s="80">
        <f t="shared" si="14"/>
        <v>12.86525</v>
      </c>
      <c r="EL10" s="80">
        <f t="shared" si="14"/>
        <v>12.86525</v>
      </c>
      <c r="EM10" s="80">
        <f t="shared" si="14"/>
        <v>12.86525</v>
      </c>
      <c r="EN10" s="80">
        <f t="shared" si="14"/>
        <v>12.86525</v>
      </c>
      <c r="EO10" s="80">
        <f t="shared" si="14"/>
        <v>12.86525</v>
      </c>
      <c r="EP10" s="80">
        <f t="shared" si="14"/>
        <v>12.86525</v>
      </c>
      <c r="EQ10" s="80">
        <f t="shared" si="14"/>
        <v>12.86525</v>
      </c>
      <c r="ER10" s="80">
        <f t="shared" si="14"/>
        <v>12.86525</v>
      </c>
      <c r="ES10" s="80">
        <f t="shared" si="14"/>
        <v>12.86525</v>
      </c>
      <c r="ET10" s="80">
        <f t="shared" si="14"/>
        <v>12.86525</v>
      </c>
      <c r="EU10" s="80">
        <f t="shared" si="14"/>
        <v>12.86525</v>
      </c>
      <c r="EV10" s="80">
        <f t="shared" si="14"/>
        <v>12.86525</v>
      </c>
      <c r="EW10" s="80">
        <f t="shared" si="14"/>
        <v>12.86525</v>
      </c>
      <c r="EX10" s="80">
        <f t="shared" si="14"/>
        <v>12.86525</v>
      </c>
      <c r="EY10" s="80">
        <f t="shared" si="14"/>
        <v>12.86525</v>
      </c>
      <c r="EZ10" s="80">
        <f t="shared" si="14"/>
        <v>12.86525</v>
      </c>
      <c r="FA10" s="80">
        <f t="shared" si="14"/>
        <v>12.86525</v>
      </c>
      <c r="FB10" s="80">
        <f t="shared" si="14"/>
        <v>12.86525</v>
      </c>
      <c r="FC10" s="80">
        <f t="shared" si="14"/>
        <v>12.86525</v>
      </c>
      <c r="FD10" s="80">
        <f t="shared" si="14"/>
        <v>12.86525</v>
      </c>
      <c r="FE10" s="80">
        <f t="shared" si="14"/>
        <v>12.86525</v>
      </c>
      <c r="FF10" s="80">
        <f t="shared" si="14"/>
        <v>12.86525</v>
      </c>
      <c r="FG10" s="80">
        <f t="shared" si="14"/>
        <v>12.86525</v>
      </c>
      <c r="FH10" s="80">
        <f t="shared" si="14"/>
        <v>12.86525</v>
      </c>
      <c r="FI10" s="80">
        <f t="shared" si="14"/>
        <v>12.86525</v>
      </c>
      <c r="FJ10" s="80">
        <f t="shared" si="14"/>
        <v>12.86525</v>
      </c>
      <c r="FK10" s="80">
        <f t="shared" si="14"/>
        <v>12.86525</v>
      </c>
      <c r="FL10" s="80">
        <f t="shared" si="14"/>
        <v>12.86525</v>
      </c>
      <c r="FM10" s="80">
        <f t="shared" si="14"/>
        <v>12.86525</v>
      </c>
      <c r="FN10" s="80">
        <f t="shared" si="14"/>
        <v>12.86525</v>
      </c>
      <c r="FO10" s="80">
        <f t="shared" si="14"/>
        <v>12.86525</v>
      </c>
      <c r="FP10" s="80">
        <f t="shared" si="14"/>
        <v>12.86525</v>
      </c>
      <c r="FQ10" s="80">
        <f t="shared" si="14"/>
        <v>12.86525</v>
      </c>
      <c r="FR10" s="80">
        <f t="shared" si="14"/>
        <v>12.86525</v>
      </c>
      <c r="FS10" s="80">
        <f t="shared" si="14"/>
        <v>12.86525</v>
      </c>
      <c r="FT10" s="80">
        <f t="shared" si="14"/>
        <v>12.86525</v>
      </c>
      <c r="FU10" s="80">
        <f t="shared" si="14"/>
        <v>12.86525</v>
      </c>
      <c r="FV10" s="80">
        <f t="shared" si="14"/>
        <v>12.86525</v>
      </c>
      <c r="FW10" s="80">
        <f t="shared" si="14"/>
        <v>12.86525</v>
      </c>
      <c r="FX10" s="80">
        <f t="shared" si="14"/>
        <v>12.86525</v>
      </c>
      <c r="FY10" s="80">
        <f t="shared" si="14"/>
        <v>12.86525</v>
      </c>
      <c r="FZ10" s="80">
        <f t="shared" si="14"/>
        <v>12.86525</v>
      </c>
      <c r="GA10" s="80">
        <f t="shared" si="14"/>
        <v>12.86525</v>
      </c>
      <c r="GB10" s="80">
        <f t="shared" si="14"/>
        <v>12.86525</v>
      </c>
      <c r="GC10" s="80">
        <f t="shared" si="14"/>
        <v>12.86525</v>
      </c>
      <c r="GD10" s="80">
        <f t="shared" si="14"/>
        <v>12.86525</v>
      </c>
      <c r="GE10" s="80">
        <f t="shared" si="14"/>
        <v>12.86525</v>
      </c>
      <c r="GF10" s="80">
        <f t="shared" si="14"/>
        <v>12.86525</v>
      </c>
      <c r="GG10" s="80">
        <f t="shared" si="14"/>
        <v>12.86525</v>
      </c>
      <c r="GH10" s="80">
        <f t="shared" si="14"/>
        <v>12.86525</v>
      </c>
      <c r="GI10" s="80">
        <f t="shared" si="14"/>
        <v>12.86525</v>
      </c>
      <c r="GJ10" s="80">
        <f t="shared" si="14"/>
        <v>12.86525</v>
      </c>
      <c r="GK10" s="80">
        <f t="shared" si="14"/>
        <v>12.86525</v>
      </c>
      <c r="GL10" s="80">
        <f t="shared" ref="GL10:IG10" si="15">12865.25/1000</f>
        <v>12.86525</v>
      </c>
      <c r="GM10" s="80">
        <f t="shared" si="15"/>
        <v>12.86525</v>
      </c>
      <c r="GN10" s="80">
        <f t="shared" si="15"/>
        <v>12.86525</v>
      </c>
      <c r="GO10" s="80">
        <f t="shared" si="15"/>
        <v>12.86525</v>
      </c>
      <c r="GP10" s="80">
        <f t="shared" si="15"/>
        <v>12.86525</v>
      </c>
      <c r="GQ10" s="80">
        <f t="shared" si="15"/>
        <v>12.86525</v>
      </c>
      <c r="GR10" s="80">
        <f t="shared" si="15"/>
        <v>12.86525</v>
      </c>
      <c r="GS10" s="80">
        <f t="shared" si="15"/>
        <v>12.86525</v>
      </c>
      <c r="GT10" s="80">
        <f t="shared" si="15"/>
        <v>12.86525</v>
      </c>
      <c r="GU10" s="80">
        <f t="shared" si="15"/>
        <v>12.86525</v>
      </c>
      <c r="GV10" s="80">
        <f t="shared" si="15"/>
        <v>12.86525</v>
      </c>
      <c r="GW10" s="80">
        <f t="shared" si="15"/>
        <v>12.86525</v>
      </c>
      <c r="GX10" s="80">
        <f t="shared" si="15"/>
        <v>12.86525</v>
      </c>
      <c r="GY10" s="80">
        <f t="shared" si="15"/>
        <v>12.86525</v>
      </c>
      <c r="GZ10" s="80">
        <f t="shared" si="15"/>
        <v>12.86525</v>
      </c>
      <c r="HA10" s="80">
        <f t="shared" si="15"/>
        <v>12.86525</v>
      </c>
      <c r="HB10" s="80">
        <f t="shared" si="15"/>
        <v>12.86525</v>
      </c>
      <c r="HC10" s="80">
        <f t="shared" si="15"/>
        <v>12.86525</v>
      </c>
      <c r="HD10" s="80">
        <f t="shared" si="15"/>
        <v>12.86525</v>
      </c>
      <c r="HE10" s="80">
        <f t="shared" si="15"/>
        <v>12.86525</v>
      </c>
      <c r="HF10" s="80">
        <f t="shared" si="15"/>
        <v>12.86525</v>
      </c>
      <c r="HG10" s="80">
        <f t="shared" si="15"/>
        <v>12.86525</v>
      </c>
      <c r="HH10" s="80">
        <f t="shared" si="15"/>
        <v>12.86525</v>
      </c>
      <c r="HI10" s="80">
        <f t="shared" si="15"/>
        <v>12.86525</v>
      </c>
      <c r="HJ10" s="80">
        <f t="shared" si="15"/>
        <v>12.86525</v>
      </c>
      <c r="HK10" s="80">
        <f t="shared" si="15"/>
        <v>12.86525</v>
      </c>
      <c r="HL10" s="80">
        <f t="shared" si="15"/>
        <v>12.86525</v>
      </c>
      <c r="HM10" s="80">
        <f t="shared" si="15"/>
        <v>12.86525</v>
      </c>
      <c r="HN10" s="80">
        <f t="shared" si="15"/>
        <v>12.86525</v>
      </c>
      <c r="HO10" s="80">
        <f t="shared" si="15"/>
        <v>12.86525</v>
      </c>
      <c r="HP10" s="80">
        <f t="shared" si="15"/>
        <v>12.86525</v>
      </c>
      <c r="HQ10" s="80">
        <f t="shared" si="15"/>
        <v>12.86525</v>
      </c>
      <c r="HR10" s="80">
        <f t="shared" si="15"/>
        <v>12.86525</v>
      </c>
      <c r="HS10" s="80">
        <f t="shared" si="15"/>
        <v>12.86525</v>
      </c>
      <c r="HT10" s="80">
        <f t="shared" si="15"/>
        <v>12.86525</v>
      </c>
      <c r="HU10" s="80">
        <f t="shared" si="15"/>
        <v>12.86525</v>
      </c>
      <c r="HV10" s="80">
        <f t="shared" si="15"/>
        <v>12.86525</v>
      </c>
      <c r="HW10" s="80">
        <f t="shared" si="15"/>
        <v>12.86525</v>
      </c>
      <c r="HX10" s="80">
        <f t="shared" si="15"/>
        <v>12.86525</v>
      </c>
      <c r="HY10" s="80">
        <f t="shared" si="15"/>
        <v>12.86525</v>
      </c>
      <c r="HZ10" s="80">
        <f t="shared" si="15"/>
        <v>12.86525</v>
      </c>
      <c r="IA10" s="80">
        <f t="shared" si="15"/>
        <v>12.86525</v>
      </c>
      <c r="IB10" s="80">
        <f t="shared" si="15"/>
        <v>12.86525</v>
      </c>
      <c r="IC10" s="80">
        <f t="shared" si="15"/>
        <v>12.86525</v>
      </c>
      <c r="ID10" s="80">
        <f t="shared" si="15"/>
        <v>12.86525</v>
      </c>
      <c r="IE10" s="80">
        <f t="shared" si="15"/>
        <v>12.86525</v>
      </c>
      <c r="IF10" s="80">
        <f t="shared" si="15"/>
        <v>12.86525</v>
      </c>
      <c r="IG10" s="80">
        <f t="shared" si="15"/>
        <v>12.86525</v>
      </c>
    </row>
    <row r="11" spans="1:241" x14ac:dyDescent="0.2">
      <c r="A11" s="32" t="s">
        <v>482</v>
      </c>
      <c r="B11" s="80">
        <f t="shared" ref="B11:BM11" si="16">13062/12/1000</f>
        <v>1.0885</v>
      </c>
      <c r="C11" s="80">
        <f t="shared" si="16"/>
        <v>1.0885</v>
      </c>
      <c r="D11" s="80">
        <f t="shared" si="16"/>
        <v>1.0885</v>
      </c>
      <c r="E11" s="80">
        <f t="shared" si="16"/>
        <v>1.0885</v>
      </c>
      <c r="F11" s="80">
        <f t="shared" si="16"/>
        <v>1.0885</v>
      </c>
      <c r="G11" s="80">
        <f t="shared" si="16"/>
        <v>1.0885</v>
      </c>
      <c r="H11" s="80">
        <f t="shared" si="16"/>
        <v>1.0885</v>
      </c>
      <c r="I11" s="80">
        <f t="shared" si="16"/>
        <v>1.0885</v>
      </c>
      <c r="J11" s="80">
        <f t="shared" si="16"/>
        <v>1.0885</v>
      </c>
      <c r="K11" s="80">
        <f t="shared" si="16"/>
        <v>1.0885</v>
      </c>
      <c r="L11" s="80">
        <f t="shared" si="16"/>
        <v>1.0885</v>
      </c>
      <c r="M11" s="80">
        <f t="shared" si="16"/>
        <v>1.0885</v>
      </c>
      <c r="N11" s="80">
        <f t="shared" si="16"/>
        <v>1.0885</v>
      </c>
      <c r="O11" s="80">
        <f t="shared" si="16"/>
        <v>1.0885</v>
      </c>
      <c r="P11" s="80">
        <f t="shared" si="16"/>
        <v>1.0885</v>
      </c>
      <c r="Q11" s="80">
        <f t="shared" si="16"/>
        <v>1.0885</v>
      </c>
      <c r="R11" s="80">
        <f t="shared" si="16"/>
        <v>1.0885</v>
      </c>
      <c r="S11" s="80">
        <f t="shared" si="16"/>
        <v>1.0885</v>
      </c>
      <c r="T11" s="80">
        <f t="shared" si="16"/>
        <v>1.0885</v>
      </c>
      <c r="U11" s="80">
        <f t="shared" si="16"/>
        <v>1.0885</v>
      </c>
      <c r="V11" s="80">
        <f t="shared" si="16"/>
        <v>1.0885</v>
      </c>
      <c r="W11" s="80">
        <f t="shared" si="16"/>
        <v>1.0885</v>
      </c>
      <c r="X11" s="80">
        <f t="shared" si="16"/>
        <v>1.0885</v>
      </c>
      <c r="Y11" s="80">
        <f t="shared" si="16"/>
        <v>1.0885</v>
      </c>
      <c r="Z11" s="80">
        <f t="shared" si="16"/>
        <v>1.0885</v>
      </c>
      <c r="AA11" s="80">
        <f t="shared" si="16"/>
        <v>1.0885</v>
      </c>
      <c r="AB11" s="80">
        <f t="shared" si="16"/>
        <v>1.0885</v>
      </c>
      <c r="AC11" s="80">
        <f t="shared" si="16"/>
        <v>1.0885</v>
      </c>
      <c r="AD11" s="80">
        <f t="shared" si="16"/>
        <v>1.0885</v>
      </c>
      <c r="AE11" s="80">
        <f t="shared" si="16"/>
        <v>1.0885</v>
      </c>
      <c r="AF11" s="80">
        <f t="shared" si="16"/>
        <v>1.0885</v>
      </c>
      <c r="AG11" s="80">
        <f t="shared" si="16"/>
        <v>1.0885</v>
      </c>
      <c r="AH11" s="80">
        <f t="shared" si="16"/>
        <v>1.0885</v>
      </c>
      <c r="AI11" s="80">
        <f t="shared" si="16"/>
        <v>1.0885</v>
      </c>
      <c r="AJ11" s="80">
        <f t="shared" si="16"/>
        <v>1.0885</v>
      </c>
      <c r="AK11" s="80">
        <f t="shared" si="16"/>
        <v>1.0885</v>
      </c>
      <c r="AL11" s="80">
        <f t="shared" si="16"/>
        <v>1.0885</v>
      </c>
      <c r="AM11" s="80">
        <f t="shared" si="16"/>
        <v>1.0885</v>
      </c>
      <c r="AN11" s="80">
        <f t="shared" si="16"/>
        <v>1.0885</v>
      </c>
      <c r="AO11" s="80">
        <f t="shared" si="16"/>
        <v>1.0885</v>
      </c>
      <c r="AP11" s="80">
        <f t="shared" si="16"/>
        <v>1.0885</v>
      </c>
      <c r="AQ11" s="80">
        <f t="shared" si="16"/>
        <v>1.0885</v>
      </c>
      <c r="AR11" s="80">
        <f t="shared" si="16"/>
        <v>1.0885</v>
      </c>
      <c r="AS11" s="80">
        <f t="shared" si="16"/>
        <v>1.0885</v>
      </c>
      <c r="AT11" s="80">
        <f t="shared" si="16"/>
        <v>1.0885</v>
      </c>
      <c r="AU11" s="80">
        <f t="shared" si="16"/>
        <v>1.0885</v>
      </c>
      <c r="AV11" s="80">
        <f t="shared" si="16"/>
        <v>1.0885</v>
      </c>
      <c r="AW11" s="80">
        <f t="shared" si="16"/>
        <v>1.0885</v>
      </c>
      <c r="AX11" s="80">
        <f t="shared" si="16"/>
        <v>1.0885</v>
      </c>
      <c r="AY11" s="80">
        <f t="shared" si="16"/>
        <v>1.0885</v>
      </c>
      <c r="AZ11" s="80">
        <f t="shared" si="16"/>
        <v>1.0885</v>
      </c>
      <c r="BA11" s="80">
        <f t="shared" si="16"/>
        <v>1.0885</v>
      </c>
      <c r="BB11" s="80">
        <f t="shared" si="16"/>
        <v>1.0885</v>
      </c>
      <c r="BC11" s="80">
        <f t="shared" si="16"/>
        <v>1.0885</v>
      </c>
      <c r="BD11" s="80">
        <f t="shared" si="16"/>
        <v>1.0885</v>
      </c>
      <c r="BE11" s="80">
        <f t="shared" si="16"/>
        <v>1.0885</v>
      </c>
      <c r="BF11" s="80">
        <f t="shared" si="16"/>
        <v>1.0885</v>
      </c>
      <c r="BG11" s="80">
        <f t="shared" si="16"/>
        <v>1.0885</v>
      </c>
      <c r="BH11" s="80">
        <f t="shared" si="16"/>
        <v>1.0885</v>
      </c>
      <c r="BI11" s="80">
        <f t="shared" si="16"/>
        <v>1.0885</v>
      </c>
      <c r="BJ11" s="80">
        <f t="shared" si="16"/>
        <v>1.0885</v>
      </c>
      <c r="BK11" s="80">
        <f t="shared" si="16"/>
        <v>1.0885</v>
      </c>
      <c r="BL11" s="80">
        <f t="shared" si="16"/>
        <v>1.0885</v>
      </c>
      <c r="BM11" s="80">
        <f t="shared" si="16"/>
        <v>1.0885</v>
      </c>
      <c r="BN11" s="80">
        <f t="shared" ref="BN11:DY11" si="17">13062/12/1000</f>
        <v>1.0885</v>
      </c>
      <c r="BO11" s="80">
        <f t="shared" si="17"/>
        <v>1.0885</v>
      </c>
      <c r="BP11" s="80">
        <f t="shared" si="17"/>
        <v>1.0885</v>
      </c>
      <c r="BQ11" s="80">
        <f t="shared" si="17"/>
        <v>1.0885</v>
      </c>
      <c r="BR11" s="80">
        <f t="shared" si="17"/>
        <v>1.0885</v>
      </c>
      <c r="BS11" s="80">
        <f t="shared" si="17"/>
        <v>1.0885</v>
      </c>
      <c r="BT11" s="80">
        <f t="shared" si="17"/>
        <v>1.0885</v>
      </c>
      <c r="BU11" s="80">
        <f t="shared" si="17"/>
        <v>1.0885</v>
      </c>
      <c r="BV11" s="80">
        <f t="shared" si="17"/>
        <v>1.0885</v>
      </c>
      <c r="BW11" s="80">
        <f t="shared" si="17"/>
        <v>1.0885</v>
      </c>
      <c r="BX11" s="80">
        <f t="shared" si="17"/>
        <v>1.0885</v>
      </c>
      <c r="BY11" s="80">
        <f t="shared" si="17"/>
        <v>1.0885</v>
      </c>
      <c r="BZ11" s="80">
        <f t="shared" si="17"/>
        <v>1.0885</v>
      </c>
      <c r="CA11" s="80">
        <f t="shared" si="17"/>
        <v>1.0885</v>
      </c>
      <c r="CB11" s="80">
        <f t="shared" si="17"/>
        <v>1.0885</v>
      </c>
      <c r="CC11" s="80">
        <f t="shared" si="17"/>
        <v>1.0885</v>
      </c>
      <c r="CD11" s="80">
        <f t="shared" si="17"/>
        <v>1.0885</v>
      </c>
      <c r="CE11" s="80">
        <f t="shared" si="17"/>
        <v>1.0885</v>
      </c>
      <c r="CF11" s="80">
        <f t="shared" si="17"/>
        <v>1.0885</v>
      </c>
      <c r="CG11" s="80">
        <f t="shared" si="17"/>
        <v>1.0885</v>
      </c>
      <c r="CH11" s="80">
        <f t="shared" si="17"/>
        <v>1.0885</v>
      </c>
      <c r="CI11" s="80">
        <f t="shared" si="17"/>
        <v>1.0885</v>
      </c>
      <c r="CJ11" s="80">
        <f t="shared" si="17"/>
        <v>1.0885</v>
      </c>
      <c r="CK11" s="80">
        <f t="shared" si="17"/>
        <v>1.0885</v>
      </c>
      <c r="CL11" s="80">
        <f t="shared" si="17"/>
        <v>1.0885</v>
      </c>
      <c r="CM11" s="80">
        <f t="shared" si="17"/>
        <v>1.0885</v>
      </c>
      <c r="CN11" s="80">
        <f t="shared" si="17"/>
        <v>1.0885</v>
      </c>
      <c r="CO11" s="80">
        <f t="shared" si="17"/>
        <v>1.0885</v>
      </c>
      <c r="CP11" s="80">
        <f t="shared" si="17"/>
        <v>1.0885</v>
      </c>
      <c r="CQ11" s="80">
        <f t="shared" si="17"/>
        <v>1.0885</v>
      </c>
      <c r="CR11" s="80">
        <f t="shared" si="17"/>
        <v>1.0885</v>
      </c>
      <c r="CS11" s="80">
        <f t="shared" si="17"/>
        <v>1.0885</v>
      </c>
      <c r="CT11" s="80">
        <f t="shared" si="17"/>
        <v>1.0885</v>
      </c>
      <c r="CU11" s="80">
        <f t="shared" si="17"/>
        <v>1.0885</v>
      </c>
      <c r="CV11" s="80">
        <f t="shared" si="17"/>
        <v>1.0885</v>
      </c>
      <c r="CW11" s="80">
        <f t="shared" si="17"/>
        <v>1.0885</v>
      </c>
      <c r="CX11" s="80">
        <f t="shared" si="17"/>
        <v>1.0885</v>
      </c>
      <c r="CY11" s="80">
        <f t="shared" si="17"/>
        <v>1.0885</v>
      </c>
      <c r="CZ11" s="80">
        <f t="shared" si="17"/>
        <v>1.0885</v>
      </c>
      <c r="DA11" s="80">
        <f t="shared" si="17"/>
        <v>1.0885</v>
      </c>
      <c r="DB11" s="80">
        <f t="shared" si="17"/>
        <v>1.0885</v>
      </c>
      <c r="DC11" s="80">
        <f t="shared" si="17"/>
        <v>1.0885</v>
      </c>
      <c r="DD11" s="80">
        <f t="shared" si="17"/>
        <v>1.0885</v>
      </c>
      <c r="DE11" s="80">
        <f t="shared" si="17"/>
        <v>1.0885</v>
      </c>
      <c r="DF11" s="80">
        <f t="shared" si="17"/>
        <v>1.0885</v>
      </c>
      <c r="DG11" s="80">
        <f t="shared" si="17"/>
        <v>1.0885</v>
      </c>
      <c r="DH11" s="80">
        <f t="shared" si="17"/>
        <v>1.0885</v>
      </c>
      <c r="DI11" s="80">
        <f t="shared" si="17"/>
        <v>1.0885</v>
      </c>
      <c r="DJ11" s="80">
        <f t="shared" si="17"/>
        <v>1.0885</v>
      </c>
      <c r="DK11" s="80">
        <f t="shared" si="17"/>
        <v>1.0885</v>
      </c>
      <c r="DL11" s="80">
        <f t="shared" si="17"/>
        <v>1.0885</v>
      </c>
      <c r="DM11" s="80">
        <f t="shared" si="17"/>
        <v>1.0885</v>
      </c>
      <c r="DN11" s="80">
        <f t="shared" si="17"/>
        <v>1.0885</v>
      </c>
      <c r="DO11" s="80">
        <f t="shared" si="17"/>
        <v>1.0885</v>
      </c>
      <c r="DP11" s="80">
        <f t="shared" si="17"/>
        <v>1.0885</v>
      </c>
      <c r="DQ11" s="80">
        <f t="shared" si="17"/>
        <v>1.0885</v>
      </c>
      <c r="DR11" s="80">
        <f t="shared" si="17"/>
        <v>1.0885</v>
      </c>
      <c r="DS11" s="80">
        <f t="shared" si="17"/>
        <v>1.0885</v>
      </c>
      <c r="DT11" s="80">
        <f t="shared" si="17"/>
        <v>1.0885</v>
      </c>
      <c r="DU11" s="80">
        <f t="shared" si="17"/>
        <v>1.0885</v>
      </c>
      <c r="DV11" s="80">
        <f t="shared" si="17"/>
        <v>1.0885</v>
      </c>
      <c r="DW11" s="80">
        <f t="shared" si="17"/>
        <v>1.0885</v>
      </c>
      <c r="DX11" s="80">
        <f t="shared" si="17"/>
        <v>1.0885</v>
      </c>
      <c r="DY11" s="80">
        <f t="shared" si="17"/>
        <v>1.0885</v>
      </c>
      <c r="DZ11" s="80">
        <f t="shared" ref="DZ11:GK11" si="18">13062/12/1000</f>
        <v>1.0885</v>
      </c>
      <c r="EA11" s="80">
        <f t="shared" si="18"/>
        <v>1.0885</v>
      </c>
      <c r="EB11" s="80">
        <f t="shared" si="18"/>
        <v>1.0885</v>
      </c>
      <c r="EC11" s="80">
        <f t="shared" si="18"/>
        <v>1.0885</v>
      </c>
      <c r="ED11" s="80">
        <f t="shared" si="18"/>
        <v>1.0885</v>
      </c>
      <c r="EE11" s="80">
        <f t="shared" si="18"/>
        <v>1.0885</v>
      </c>
      <c r="EF11" s="80">
        <f t="shared" si="18"/>
        <v>1.0885</v>
      </c>
      <c r="EG11" s="80">
        <f t="shared" si="18"/>
        <v>1.0885</v>
      </c>
      <c r="EH11" s="80">
        <f t="shared" si="18"/>
        <v>1.0885</v>
      </c>
      <c r="EI11" s="80">
        <f t="shared" si="18"/>
        <v>1.0885</v>
      </c>
      <c r="EJ11" s="80">
        <f t="shared" si="18"/>
        <v>1.0885</v>
      </c>
      <c r="EK11" s="80">
        <f t="shared" si="18"/>
        <v>1.0885</v>
      </c>
      <c r="EL11" s="80">
        <f t="shared" si="18"/>
        <v>1.0885</v>
      </c>
      <c r="EM11" s="80">
        <f t="shared" si="18"/>
        <v>1.0885</v>
      </c>
      <c r="EN11" s="80">
        <f t="shared" si="18"/>
        <v>1.0885</v>
      </c>
      <c r="EO11" s="80">
        <f t="shared" si="18"/>
        <v>1.0885</v>
      </c>
      <c r="EP11" s="80">
        <f t="shared" si="18"/>
        <v>1.0885</v>
      </c>
      <c r="EQ11" s="80">
        <f t="shared" si="18"/>
        <v>1.0885</v>
      </c>
      <c r="ER11" s="80">
        <f t="shared" si="18"/>
        <v>1.0885</v>
      </c>
      <c r="ES11" s="80">
        <f t="shared" si="18"/>
        <v>1.0885</v>
      </c>
      <c r="ET11" s="80">
        <f t="shared" si="18"/>
        <v>1.0885</v>
      </c>
      <c r="EU11" s="80">
        <f t="shared" si="18"/>
        <v>1.0885</v>
      </c>
      <c r="EV11" s="80">
        <f t="shared" si="18"/>
        <v>1.0885</v>
      </c>
      <c r="EW11" s="80">
        <f t="shared" si="18"/>
        <v>1.0885</v>
      </c>
      <c r="EX11" s="80">
        <f t="shared" si="18"/>
        <v>1.0885</v>
      </c>
      <c r="EY11" s="80">
        <f t="shared" si="18"/>
        <v>1.0885</v>
      </c>
      <c r="EZ11" s="80">
        <f t="shared" si="18"/>
        <v>1.0885</v>
      </c>
      <c r="FA11" s="80">
        <f t="shared" si="18"/>
        <v>1.0885</v>
      </c>
      <c r="FB11" s="80">
        <f t="shared" si="18"/>
        <v>1.0885</v>
      </c>
      <c r="FC11" s="80">
        <f t="shared" si="18"/>
        <v>1.0885</v>
      </c>
      <c r="FD11" s="80">
        <f t="shared" si="18"/>
        <v>1.0885</v>
      </c>
      <c r="FE11" s="80">
        <f t="shared" si="18"/>
        <v>1.0885</v>
      </c>
      <c r="FF11" s="80">
        <f t="shared" si="18"/>
        <v>1.0885</v>
      </c>
      <c r="FG11" s="80">
        <f t="shared" si="18"/>
        <v>1.0885</v>
      </c>
      <c r="FH11" s="80">
        <f t="shared" si="18"/>
        <v>1.0885</v>
      </c>
      <c r="FI11" s="80">
        <f t="shared" si="18"/>
        <v>1.0885</v>
      </c>
      <c r="FJ11" s="80">
        <f t="shared" si="18"/>
        <v>1.0885</v>
      </c>
      <c r="FK11" s="80">
        <f t="shared" si="18"/>
        <v>1.0885</v>
      </c>
      <c r="FL11" s="80">
        <f t="shared" si="18"/>
        <v>1.0885</v>
      </c>
      <c r="FM11" s="80">
        <f t="shared" si="18"/>
        <v>1.0885</v>
      </c>
      <c r="FN11" s="80">
        <f t="shared" si="18"/>
        <v>1.0885</v>
      </c>
      <c r="FO11" s="80">
        <f t="shared" si="18"/>
        <v>1.0885</v>
      </c>
      <c r="FP11" s="80">
        <f t="shared" si="18"/>
        <v>1.0885</v>
      </c>
      <c r="FQ11" s="80">
        <f t="shared" si="18"/>
        <v>1.0885</v>
      </c>
      <c r="FR11" s="80">
        <f t="shared" si="18"/>
        <v>1.0885</v>
      </c>
      <c r="FS11" s="80">
        <f t="shared" si="18"/>
        <v>1.0885</v>
      </c>
      <c r="FT11" s="80">
        <f t="shared" si="18"/>
        <v>1.0885</v>
      </c>
      <c r="FU11" s="80">
        <f t="shared" si="18"/>
        <v>1.0885</v>
      </c>
      <c r="FV11" s="80">
        <f t="shared" si="18"/>
        <v>1.0885</v>
      </c>
      <c r="FW11" s="80">
        <f t="shared" si="18"/>
        <v>1.0885</v>
      </c>
      <c r="FX11" s="80">
        <f t="shared" si="18"/>
        <v>1.0885</v>
      </c>
      <c r="FY11" s="80">
        <f t="shared" si="18"/>
        <v>1.0885</v>
      </c>
      <c r="FZ11" s="80">
        <f t="shared" si="18"/>
        <v>1.0885</v>
      </c>
      <c r="GA11" s="80">
        <f t="shared" si="18"/>
        <v>1.0885</v>
      </c>
      <c r="GB11" s="80">
        <f t="shared" si="18"/>
        <v>1.0885</v>
      </c>
      <c r="GC11" s="80">
        <f t="shared" si="18"/>
        <v>1.0885</v>
      </c>
      <c r="GD11" s="80">
        <f t="shared" si="18"/>
        <v>1.0885</v>
      </c>
      <c r="GE11" s="80">
        <f t="shared" si="18"/>
        <v>1.0885</v>
      </c>
      <c r="GF11" s="80">
        <f t="shared" si="18"/>
        <v>1.0885</v>
      </c>
      <c r="GG11" s="80">
        <f t="shared" si="18"/>
        <v>1.0885</v>
      </c>
      <c r="GH11" s="80">
        <f t="shared" si="18"/>
        <v>1.0885</v>
      </c>
      <c r="GI11" s="80">
        <f t="shared" si="18"/>
        <v>1.0885</v>
      </c>
      <c r="GJ11" s="80">
        <f t="shared" si="18"/>
        <v>1.0885</v>
      </c>
      <c r="GK11" s="80">
        <f t="shared" si="18"/>
        <v>1.0885</v>
      </c>
      <c r="GL11" s="80">
        <f t="shared" ref="GL11:IG11" si="19">13062/12/1000</f>
        <v>1.0885</v>
      </c>
      <c r="GM11" s="80">
        <f t="shared" si="19"/>
        <v>1.0885</v>
      </c>
      <c r="GN11" s="80">
        <f t="shared" si="19"/>
        <v>1.0885</v>
      </c>
      <c r="GO11" s="80">
        <f t="shared" si="19"/>
        <v>1.0885</v>
      </c>
      <c r="GP11" s="80">
        <f t="shared" si="19"/>
        <v>1.0885</v>
      </c>
      <c r="GQ11" s="80">
        <f t="shared" si="19"/>
        <v>1.0885</v>
      </c>
      <c r="GR11" s="80">
        <f t="shared" si="19"/>
        <v>1.0885</v>
      </c>
      <c r="GS11" s="80">
        <f t="shared" si="19"/>
        <v>1.0885</v>
      </c>
      <c r="GT11" s="80">
        <f t="shared" si="19"/>
        <v>1.0885</v>
      </c>
      <c r="GU11" s="80">
        <f t="shared" si="19"/>
        <v>1.0885</v>
      </c>
      <c r="GV11" s="80">
        <f t="shared" si="19"/>
        <v>1.0885</v>
      </c>
      <c r="GW11" s="80">
        <f t="shared" si="19"/>
        <v>1.0885</v>
      </c>
      <c r="GX11" s="80">
        <f t="shared" si="19"/>
        <v>1.0885</v>
      </c>
      <c r="GY11" s="80">
        <f t="shared" si="19"/>
        <v>1.0885</v>
      </c>
      <c r="GZ11" s="80">
        <f t="shared" si="19"/>
        <v>1.0885</v>
      </c>
      <c r="HA11" s="80">
        <f t="shared" si="19"/>
        <v>1.0885</v>
      </c>
      <c r="HB11" s="80">
        <f t="shared" si="19"/>
        <v>1.0885</v>
      </c>
      <c r="HC11" s="80">
        <f t="shared" si="19"/>
        <v>1.0885</v>
      </c>
      <c r="HD11" s="80">
        <f t="shared" si="19"/>
        <v>1.0885</v>
      </c>
      <c r="HE11" s="80">
        <f t="shared" si="19"/>
        <v>1.0885</v>
      </c>
      <c r="HF11" s="80">
        <f t="shared" si="19"/>
        <v>1.0885</v>
      </c>
      <c r="HG11" s="80">
        <f t="shared" si="19"/>
        <v>1.0885</v>
      </c>
      <c r="HH11" s="80">
        <f t="shared" si="19"/>
        <v>1.0885</v>
      </c>
      <c r="HI11" s="80">
        <f t="shared" si="19"/>
        <v>1.0885</v>
      </c>
      <c r="HJ11" s="80">
        <f t="shared" si="19"/>
        <v>1.0885</v>
      </c>
      <c r="HK11" s="80">
        <f t="shared" si="19"/>
        <v>1.0885</v>
      </c>
      <c r="HL11" s="80">
        <f t="shared" si="19"/>
        <v>1.0885</v>
      </c>
      <c r="HM11" s="80">
        <f t="shared" si="19"/>
        <v>1.0885</v>
      </c>
      <c r="HN11" s="80">
        <f t="shared" si="19"/>
        <v>1.0885</v>
      </c>
      <c r="HO11" s="80">
        <f t="shared" si="19"/>
        <v>1.0885</v>
      </c>
      <c r="HP11" s="80">
        <f t="shared" si="19"/>
        <v>1.0885</v>
      </c>
      <c r="HQ11" s="80">
        <f t="shared" si="19"/>
        <v>1.0885</v>
      </c>
      <c r="HR11" s="80">
        <f t="shared" si="19"/>
        <v>1.0885</v>
      </c>
      <c r="HS11" s="80">
        <f t="shared" si="19"/>
        <v>1.0885</v>
      </c>
      <c r="HT11" s="80">
        <f t="shared" si="19"/>
        <v>1.0885</v>
      </c>
      <c r="HU11" s="80">
        <f t="shared" si="19"/>
        <v>1.0885</v>
      </c>
      <c r="HV11" s="80">
        <f t="shared" si="19"/>
        <v>1.0885</v>
      </c>
      <c r="HW11" s="80">
        <f t="shared" si="19"/>
        <v>1.0885</v>
      </c>
      <c r="HX11" s="80">
        <f t="shared" si="19"/>
        <v>1.0885</v>
      </c>
      <c r="HY11" s="80">
        <f t="shared" si="19"/>
        <v>1.0885</v>
      </c>
      <c r="HZ11" s="80">
        <f t="shared" si="19"/>
        <v>1.0885</v>
      </c>
      <c r="IA11" s="80">
        <f t="shared" si="19"/>
        <v>1.0885</v>
      </c>
      <c r="IB11" s="80">
        <f t="shared" si="19"/>
        <v>1.0885</v>
      </c>
      <c r="IC11" s="80">
        <f t="shared" si="19"/>
        <v>1.0885</v>
      </c>
      <c r="ID11" s="80">
        <f t="shared" si="19"/>
        <v>1.0885</v>
      </c>
      <c r="IE11" s="80">
        <f t="shared" si="19"/>
        <v>1.0885</v>
      </c>
      <c r="IF11" s="80">
        <f t="shared" si="19"/>
        <v>1.0885</v>
      </c>
      <c r="IG11" s="80">
        <f t="shared" si="19"/>
        <v>1.0885</v>
      </c>
    </row>
    <row r="12" spans="1:241" x14ac:dyDescent="0.2">
      <c r="A12" s="32" t="s">
        <v>481</v>
      </c>
      <c r="B12" s="80">
        <f t="shared" ref="B12:BM12" si="20">292048.71/12/1000</f>
        <v>24.3373925</v>
      </c>
      <c r="C12" s="80">
        <f t="shared" si="20"/>
        <v>24.3373925</v>
      </c>
      <c r="D12" s="80">
        <f t="shared" si="20"/>
        <v>24.3373925</v>
      </c>
      <c r="E12" s="80">
        <f t="shared" si="20"/>
        <v>24.3373925</v>
      </c>
      <c r="F12" s="80">
        <f t="shared" si="20"/>
        <v>24.3373925</v>
      </c>
      <c r="G12" s="80">
        <f t="shared" si="20"/>
        <v>24.3373925</v>
      </c>
      <c r="H12" s="80">
        <f t="shared" si="20"/>
        <v>24.3373925</v>
      </c>
      <c r="I12" s="80">
        <f t="shared" si="20"/>
        <v>24.3373925</v>
      </c>
      <c r="J12" s="80">
        <f t="shared" si="20"/>
        <v>24.3373925</v>
      </c>
      <c r="K12" s="80">
        <f t="shared" si="20"/>
        <v>24.3373925</v>
      </c>
      <c r="L12" s="80">
        <f t="shared" si="20"/>
        <v>24.3373925</v>
      </c>
      <c r="M12" s="80">
        <f t="shared" si="20"/>
        <v>24.3373925</v>
      </c>
      <c r="N12" s="80">
        <f t="shared" si="20"/>
        <v>24.3373925</v>
      </c>
      <c r="O12" s="80">
        <f t="shared" si="20"/>
        <v>24.3373925</v>
      </c>
      <c r="P12" s="80">
        <f t="shared" si="20"/>
        <v>24.3373925</v>
      </c>
      <c r="Q12" s="80">
        <f t="shared" si="20"/>
        <v>24.3373925</v>
      </c>
      <c r="R12" s="80">
        <f t="shared" si="20"/>
        <v>24.3373925</v>
      </c>
      <c r="S12" s="80">
        <f t="shared" si="20"/>
        <v>24.3373925</v>
      </c>
      <c r="T12" s="80">
        <f t="shared" si="20"/>
        <v>24.3373925</v>
      </c>
      <c r="U12" s="80">
        <f t="shared" si="20"/>
        <v>24.3373925</v>
      </c>
      <c r="V12" s="80">
        <f t="shared" si="20"/>
        <v>24.3373925</v>
      </c>
      <c r="W12" s="80">
        <f t="shared" si="20"/>
        <v>24.3373925</v>
      </c>
      <c r="X12" s="80">
        <f t="shared" si="20"/>
        <v>24.3373925</v>
      </c>
      <c r="Y12" s="80">
        <f t="shared" si="20"/>
        <v>24.3373925</v>
      </c>
      <c r="Z12" s="80">
        <f t="shared" si="20"/>
        <v>24.3373925</v>
      </c>
      <c r="AA12" s="80">
        <f t="shared" si="20"/>
        <v>24.3373925</v>
      </c>
      <c r="AB12" s="80">
        <f t="shared" si="20"/>
        <v>24.3373925</v>
      </c>
      <c r="AC12" s="80">
        <f t="shared" si="20"/>
        <v>24.3373925</v>
      </c>
      <c r="AD12" s="80">
        <f t="shared" si="20"/>
        <v>24.3373925</v>
      </c>
      <c r="AE12" s="80">
        <f t="shared" si="20"/>
        <v>24.3373925</v>
      </c>
      <c r="AF12" s="80">
        <f t="shared" si="20"/>
        <v>24.3373925</v>
      </c>
      <c r="AG12" s="80">
        <f t="shared" si="20"/>
        <v>24.3373925</v>
      </c>
      <c r="AH12" s="80">
        <f t="shared" si="20"/>
        <v>24.3373925</v>
      </c>
      <c r="AI12" s="80">
        <f t="shared" si="20"/>
        <v>24.3373925</v>
      </c>
      <c r="AJ12" s="80">
        <f t="shared" si="20"/>
        <v>24.3373925</v>
      </c>
      <c r="AK12" s="80">
        <f t="shared" si="20"/>
        <v>24.3373925</v>
      </c>
      <c r="AL12" s="80">
        <f t="shared" si="20"/>
        <v>24.3373925</v>
      </c>
      <c r="AM12" s="80">
        <f t="shared" si="20"/>
        <v>24.3373925</v>
      </c>
      <c r="AN12" s="80">
        <f t="shared" si="20"/>
        <v>24.3373925</v>
      </c>
      <c r="AO12" s="80">
        <f t="shared" si="20"/>
        <v>24.3373925</v>
      </c>
      <c r="AP12" s="80">
        <f t="shared" si="20"/>
        <v>24.3373925</v>
      </c>
      <c r="AQ12" s="80">
        <f t="shared" si="20"/>
        <v>24.3373925</v>
      </c>
      <c r="AR12" s="80">
        <f t="shared" si="20"/>
        <v>24.3373925</v>
      </c>
      <c r="AS12" s="80">
        <f t="shared" si="20"/>
        <v>24.3373925</v>
      </c>
      <c r="AT12" s="80">
        <f t="shared" si="20"/>
        <v>24.3373925</v>
      </c>
      <c r="AU12" s="80">
        <f t="shared" si="20"/>
        <v>24.3373925</v>
      </c>
      <c r="AV12" s="80">
        <f t="shared" si="20"/>
        <v>24.3373925</v>
      </c>
      <c r="AW12" s="80">
        <f t="shared" si="20"/>
        <v>24.3373925</v>
      </c>
      <c r="AX12" s="80">
        <f t="shared" si="20"/>
        <v>24.3373925</v>
      </c>
      <c r="AY12" s="80">
        <f t="shared" si="20"/>
        <v>24.3373925</v>
      </c>
      <c r="AZ12" s="80">
        <f t="shared" si="20"/>
        <v>24.3373925</v>
      </c>
      <c r="BA12" s="80">
        <f t="shared" si="20"/>
        <v>24.3373925</v>
      </c>
      <c r="BB12" s="80">
        <f t="shared" si="20"/>
        <v>24.3373925</v>
      </c>
      <c r="BC12" s="80">
        <f t="shared" si="20"/>
        <v>24.3373925</v>
      </c>
      <c r="BD12" s="80">
        <f t="shared" si="20"/>
        <v>24.3373925</v>
      </c>
      <c r="BE12" s="80">
        <f t="shared" si="20"/>
        <v>24.3373925</v>
      </c>
      <c r="BF12" s="80">
        <f t="shared" si="20"/>
        <v>24.3373925</v>
      </c>
      <c r="BG12" s="80">
        <f t="shared" si="20"/>
        <v>24.3373925</v>
      </c>
      <c r="BH12" s="80">
        <f t="shared" si="20"/>
        <v>24.3373925</v>
      </c>
      <c r="BI12" s="80">
        <f t="shared" si="20"/>
        <v>24.3373925</v>
      </c>
      <c r="BJ12" s="80">
        <f t="shared" si="20"/>
        <v>24.3373925</v>
      </c>
      <c r="BK12" s="80">
        <f t="shared" si="20"/>
        <v>24.3373925</v>
      </c>
      <c r="BL12" s="80">
        <f t="shared" si="20"/>
        <v>24.3373925</v>
      </c>
      <c r="BM12" s="80">
        <f t="shared" si="20"/>
        <v>24.3373925</v>
      </c>
      <c r="BN12" s="80">
        <f t="shared" ref="BN12:DY12" si="21">292048.71/12/1000</f>
        <v>24.3373925</v>
      </c>
      <c r="BO12" s="80">
        <f t="shared" si="21"/>
        <v>24.3373925</v>
      </c>
      <c r="BP12" s="80">
        <f t="shared" si="21"/>
        <v>24.3373925</v>
      </c>
      <c r="BQ12" s="80">
        <f t="shared" si="21"/>
        <v>24.3373925</v>
      </c>
      <c r="BR12" s="80">
        <f t="shared" si="21"/>
        <v>24.3373925</v>
      </c>
      <c r="BS12" s="80">
        <f t="shared" si="21"/>
        <v>24.3373925</v>
      </c>
      <c r="BT12" s="80">
        <f t="shared" si="21"/>
        <v>24.3373925</v>
      </c>
      <c r="BU12" s="80">
        <f t="shared" si="21"/>
        <v>24.3373925</v>
      </c>
      <c r="BV12" s="80">
        <f t="shared" si="21"/>
        <v>24.3373925</v>
      </c>
      <c r="BW12" s="80">
        <f t="shared" si="21"/>
        <v>24.3373925</v>
      </c>
      <c r="BX12" s="80">
        <f t="shared" si="21"/>
        <v>24.3373925</v>
      </c>
      <c r="BY12" s="80">
        <f t="shared" si="21"/>
        <v>24.3373925</v>
      </c>
      <c r="BZ12" s="80">
        <f t="shared" si="21"/>
        <v>24.3373925</v>
      </c>
      <c r="CA12" s="80">
        <f t="shared" si="21"/>
        <v>24.3373925</v>
      </c>
      <c r="CB12" s="80">
        <f t="shared" si="21"/>
        <v>24.3373925</v>
      </c>
      <c r="CC12" s="80">
        <f t="shared" si="21"/>
        <v>24.3373925</v>
      </c>
      <c r="CD12" s="80">
        <f t="shared" si="21"/>
        <v>24.3373925</v>
      </c>
      <c r="CE12" s="80">
        <f t="shared" si="21"/>
        <v>24.3373925</v>
      </c>
      <c r="CF12" s="80">
        <f t="shared" si="21"/>
        <v>24.3373925</v>
      </c>
      <c r="CG12" s="80">
        <f t="shared" si="21"/>
        <v>24.3373925</v>
      </c>
      <c r="CH12" s="80">
        <f t="shared" si="21"/>
        <v>24.3373925</v>
      </c>
      <c r="CI12" s="80">
        <f t="shared" si="21"/>
        <v>24.3373925</v>
      </c>
      <c r="CJ12" s="80">
        <f t="shared" si="21"/>
        <v>24.3373925</v>
      </c>
      <c r="CK12" s="80">
        <f t="shared" si="21"/>
        <v>24.3373925</v>
      </c>
      <c r="CL12" s="80">
        <f t="shared" si="21"/>
        <v>24.3373925</v>
      </c>
      <c r="CM12" s="80">
        <f t="shared" si="21"/>
        <v>24.3373925</v>
      </c>
      <c r="CN12" s="80">
        <f t="shared" si="21"/>
        <v>24.3373925</v>
      </c>
      <c r="CO12" s="80">
        <f t="shared" si="21"/>
        <v>24.3373925</v>
      </c>
      <c r="CP12" s="80">
        <f t="shared" si="21"/>
        <v>24.3373925</v>
      </c>
      <c r="CQ12" s="80">
        <f t="shared" si="21"/>
        <v>24.3373925</v>
      </c>
      <c r="CR12" s="80">
        <f t="shared" si="21"/>
        <v>24.3373925</v>
      </c>
      <c r="CS12" s="80">
        <f t="shared" si="21"/>
        <v>24.3373925</v>
      </c>
      <c r="CT12" s="80">
        <f t="shared" si="21"/>
        <v>24.3373925</v>
      </c>
      <c r="CU12" s="80">
        <f t="shared" si="21"/>
        <v>24.3373925</v>
      </c>
      <c r="CV12" s="80">
        <f t="shared" si="21"/>
        <v>24.3373925</v>
      </c>
      <c r="CW12" s="80">
        <f t="shared" si="21"/>
        <v>24.3373925</v>
      </c>
      <c r="CX12" s="80">
        <f t="shared" si="21"/>
        <v>24.3373925</v>
      </c>
      <c r="CY12" s="80">
        <f t="shared" si="21"/>
        <v>24.3373925</v>
      </c>
      <c r="CZ12" s="80">
        <f t="shared" si="21"/>
        <v>24.3373925</v>
      </c>
      <c r="DA12" s="80">
        <f t="shared" si="21"/>
        <v>24.3373925</v>
      </c>
      <c r="DB12" s="80">
        <f t="shared" si="21"/>
        <v>24.3373925</v>
      </c>
      <c r="DC12" s="80">
        <f t="shared" si="21"/>
        <v>24.3373925</v>
      </c>
      <c r="DD12" s="80">
        <f t="shared" si="21"/>
        <v>24.3373925</v>
      </c>
      <c r="DE12" s="80">
        <f t="shared" si="21"/>
        <v>24.3373925</v>
      </c>
      <c r="DF12" s="80">
        <f t="shared" si="21"/>
        <v>24.3373925</v>
      </c>
      <c r="DG12" s="80">
        <f t="shared" si="21"/>
        <v>24.3373925</v>
      </c>
      <c r="DH12" s="80">
        <f t="shared" si="21"/>
        <v>24.3373925</v>
      </c>
      <c r="DI12" s="80">
        <f t="shared" si="21"/>
        <v>24.3373925</v>
      </c>
      <c r="DJ12" s="80">
        <f t="shared" si="21"/>
        <v>24.3373925</v>
      </c>
      <c r="DK12" s="80">
        <f t="shared" si="21"/>
        <v>24.3373925</v>
      </c>
      <c r="DL12" s="80">
        <f t="shared" si="21"/>
        <v>24.3373925</v>
      </c>
      <c r="DM12" s="80">
        <f t="shared" si="21"/>
        <v>24.3373925</v>
      </c>
      <c r="DN12" s="80">
        <f t="shared" si="21"/>
        <v>24.3373925</v>
      </c>
      <c r="DO12" s="80">
        <f t="shared" si="21"/>
        <v>24.3373925</v>
      </c>
      <c r="DP12" s="80">
        <f t="shared" si="21"/>
        <v>24.3373925</v>
      </c>
      <c r="DQ12" s="80">
        <f t="shared" si="21"/>
        <v>24.3373925</v>
      </c>
      <c r="DR12" s="80">
        <f t="shared" si="21"/>
        <v>24.3373925</v>
      </c>
      <c r="DS12" s="80">
        <f t="shared" si="21"/>
        <v>24.3373925</v>
      </c>
      <c r="DT12" s="80">
        <f t="shared" si="21"/>
        <v>24.3373925</v>
      </c>
      <c r="DU12" s="80">
        <f t="shared" si="21"/>
        <v>24.3373925</v>
      </c>
      <c r="DV12" s="80">
        <f t="shared" si="21"/>
        <v>24.3373925</v>
      </c>
      <c r="DW12" s="80">
        <f t="shared" si="21"/>
        <v>24.3373925</v>
      </c>
      <c r="DX12" s="80">
        <f t="shared" si="21"/>
        <v>24.3373925</v>
      </c>
      <c r="DY12" s="80">
        <f t="shared" si="21"/>
        <v>24.3373925</v>
      </c>
      <c r="DZ12" s="80">
        <f t="shared" ref="DZ12:GK12" si="22">292048.71/12/1000</f>
        <v>24.3373925</v>
      </c>
      <c r="EA12" s="80">
        <f t="shared" si="22"/>
        <v>24.3373925</v>
      </c>
      <c r="EB12" s="80">
        <f t="shared" si="22"/>
        <v>24.3373925</v>
      </c>
      <c r="EC12" s="80">
        <f t="shared" si="22"/>
        <v>24.3373925</v>
      </c>
      <c r="ED12" s="80">
        <f t="shared" si="22"/>
        <v>24.3373925</v>
      </c>
      <c r="EE12" s="80">
        <f t="shared" si="22"/>
        <v>24.3373925</v>
      </c>
      <c r="EF12" s="80">
        <f t="shared" si="22"/>
        <v>24.3373925</v>
      </c>
      <c r="EG12" s="80">
        <f t="shared" si="22"/>
        <v>24.3373925</v>
      </c>
      <c r="EH12" s="80">
        <f t="shared" si="22"/>
        <v>24.3373925</v>
      </c>
      <c r="EI12" s="80">
        <f t="shared" si="22"/>
        <v>24.3373925</v>
      </c>
      <c r="EJ12" s="80">
        <f t="shared" si="22"/>
        <v>24.3373925</v>
      </c>
      <c r="EK12" s="80">
        <f t="shared" si="22"/>
        <v>24.3373925</v>
      </c>
      <c r="EL12" s="80">
        <f t="shared" si="22"/>
        <v>24.3373925</v>
      </c>
      <c r="EM12" s="80">
        <f t="shared" si="22"/>
        <v>24.3373925</v>
      </c>
      <c r="EN12" s="80">
        <f t="shared" si="22"/>
        <v>24.3373925</v>
      </c>
      <c r="EO12" s="80">
        <f t="shared" si="22"/>
        <v>24.3373925</v>
      </c>
      <c r="EP12" s="80">
        <f t="shared" si="22"/>
        <v>24.3373925</v>
      </c>
      <c r="EQ12" s="80">
        <f t="shared" si="22"/>
        <v>24.3373925</v>
      </c>
      <c r="ER12" s="80">
        <f t="shared" si="22"/>
        <v>24.3373925</v>
      </c>
      <c r="ES12" s="80">
        <f t="shared" si="22"/>
        <v>24.3373925</v>
      </c>
      <c r="ET12" s="80">
        <f t="shared" si="22"/>
        <v>24.3373925</v>
      </c>
      <c r="EU12" s="80">
        <f t="shared" si="22"/>
        <v>24.3373925</v>
      </c>
      <c r="EV12" s="80">
        <f t="shared" si="22"/>
        <v>24.3373925</v>
      </c>
      <c r="EW12" s="80">
        <f t="shared" si="22"/>
        <v>24.3373925</v>
      </c>
      <c r="EX12" s="80">
        <f t="shared" si="22"/>
        <v>24.3373925</v>
      </c>
      <c r="EY12" s="80">
        <f t="shared" si="22"/>
        <v>24.3373925</v>
      </c>
      <c r="EZ12" s="80">
        <f t="shared" si="22"/>
        <v>24.3373925</v>
      </c>
      <c r="FA12" s="80">
        <f t="shared" si="22"/>
        <v>24.3373925</v>
      </c>
      <c r="FB12" s="80">
        <f t="shared" si="22"/>
        <v>24.3373925</v>
      </c>
      <c r="FC12" s="80">
        <f t="shared" si="22"/>
        <v>24.3373925</v>
      </c>
      <c r="FD12" s="80">
        <f t="shared" si="22"/>
        <v>24.3373925</v>
      </c>
      <c r="FE12" s="80">
        <f t="shared" si="22"/>
        <v>24.3373925</v>
      </c>
      <c r="FF12" s="80">
        <f t="shared" si="22"/>
        <v>24.3373925</v>
      </c>
      <c r="FG12" s="80">
        <f t="shared" si="22"/>
        <v>24.3373925</v>
      </c>
      <c r="FH12" s="80">
        <f t="shared" si="22"/>
        <v>24.3373925</v>
      </c>
      <c r="FI12" s="80">
        <f t="shared" si="22"/>
        <v>24.3373925</v>
      </c>
      <c r="FJ12" s="80">
        <f t="shared" si="22"/>
        <v>24.3373925</v>
      </c>
      <c r="FK12" s="80">
        <f t="shared" si="22"/>
        <v>24.3373925</v>
      </c>
      <c r="FL12" s="80">
        <f t="shared" si="22"/>
        <v>24.3373925</v>
      </c>
      <c r="FM12" s="80">
        <f t="shared" si="22"/>
        <v>24.3373925</v>
      </c>
      <c r="FN12" s="80">
        <f t="shared" si="22"/>
        <v>24.3373925</v>
      </c>
      <c r="FO12" s="80">
        <f t="shared" si="22"/>
        <v>24.3373925</v>
      </c>
      <c r="FP12" s="80">
        <f t="shared" si="22"/>
        <v>24.3373925</v>
      </c>
      <c r="FQ12" s="80">
        <f t="shared" si="22"/>
        <v>24.3373925</v>
      </c>
      <c r="FR12" s="80">
        <f t="shared" si="22"/>
        <v>24.3373925</v>
      </c>
      <c r="FS12" s="80">
        <f t="shared" si="22"/>
        <v>24.3373925</v>
      </c>
      <c r="FT12" s="80">
        <f t="shared" si="22"/>
        <v>24.3373925</v>
      </c>
      <c r="FU12" s="80">
        <f t="shared" si="22"/>
        <v>24.3373925</v>
      </c>
      <c r="FV12" s="80">
        <f t="shared" si="22"/>
        <v>24.3373925</v>
      </c>
      <c r="FW12" s="80">
        <f t="shared" si="22"/>
        <v>24.3373925</v>
      </c>
      <c r="FX12" s="80">
        <f t="shared" si="22"/>
        <v>24.3373925</v>
      </c>
      <c r="FY12" s="80">
        <f t="shared" si="22"/>
        <v>24.3373925</v>
      </c>
      <c r="FZ12" s="80">
        <f t="shared" si="22"/>
        <v>24.3373925</v>
      </c>
      <c r="GA12" s="80">
        <f t="shared" si="22"/>
        <v>24.3373925</v>
      </c>
      <c r="GB12" s="80">
        <f t="shared" si="22"/>
        <v>24.3373925</v>
      </c>
      <c r="GC12" s="80">
        <f t="shared" si="22"/>
        <v>24.3373925</v>
      </c>
      <c r="GD12" s="80">
        <f t="shared" si="22"/>
        <v>24.3373925</v>
      </c>
      <c r="GE12" s="80">
        <f t="shared" si="22"/>
        <v>24.3373925</v>
      </c>
      <c r="GF12" s="80">
        <f t="shared" si="22"/>
        <v>24.3373925</v>
      </c>
      <c r="GG12" s="80">
        <f t="shared" si="22"/>
        <v>24.3373925</v>
      </c>
      <c r="GH12" s="80">
        <f t="shared" si="22"/>
        <v>24.3373925</v>
      </c>
      <c r="GI12" s="80">
        <f t="shared" si="22"/>
        <v>24.3373925</v>
      </c>
      <c r="GJ12" s="80">
        <f t="shared" si="22"/>
        <v>24.3373925</v>
      </c>
      <c r="GK12" s="80">
        <f t="shared" si="22"/>
        <v>24.3373925</v>
      </c>
      <c r="GL12" s="80">
        <f t="shared" ref="GL12:IG12" si="23">292048.71/12/1000</f>
        <v>24.3373925</v>
      </c>
      <c r="GM12" s="80">
        <f t="shared" si="23"/>
        <v>24.3373925</v>
      </c>
      <c r="GN12" s="80">
        <f t="shared" si="23"/>
        <v>24.3373925</v>
      </c>
      <c r="GO12" s="80">
        <f t="shared" si="23"/>
        <v>24.3373925</v>
      </c>
      <c r="GP12" s="80">
        <f t="shared" si="23"/>
        <v>24.3373925</v>
      </c>
      <c r="GQ12" s="80">
        <f t="shared" si="23"/>
        <v>24.3373925</v>
      </c>
      <c r="GR12" s="80">
        <f t="shared" si="23"/>
        <v>24.3373925</v>
      </c>
      <c r="GS12" s="80">
        <f t="shared" si="23"/>
        <v>24.3373925</v>
      </c>
      <c r="GT12" s="80">
        <f t="shared" si="23"/>
        <v>24.3373925</v>
      </c>
      <c r="GU12" s="80">
        <f t="shared" si="23"/>
        <v>24.3373925</v>
      </c>
      <c r="GV12" s="80">
        <f t="shared" si="23"/>
        <v>24.3373925</v>
      </c>
      <c r="GW12" s="80">
        <f t="shared" si="23"/>
        <v>24.3373925</v>
      </c>
      <c r="GX12" s="80">
        <f t="shared" si="23"/>
        <v>24.3373925</v>
      </c>
      <c r="GY12" s="80">
        <f t="shared" si="23"/>
        <v>24.3373925</v>
      </c>
      <c r="GZ12" s="80">
        <f t="shared" si="23"/>
        <v>24.3373925</v>
      </c>
      <c r="HA12" s="80">
        <f t="shared" si="23"/>
        <v>24.3373925</v>
      </c>
      <c r="HB12" s="80">
        <f t="shared" si="23"/>
        <v>24.3373925</v>
      </c>
      <c r="HC12" s="80">
        <f t="shared" si="23"/>
        <v>24.3373925</v>
      </c>
      <c r="HD12" s="80">
        <f t="shared" si="23"/>
        <v>24.3373925</v>
      </c>
      <c r="HE12" s="80">
        <f t="shared" si="23"/>
        <v>24.3373925</v>
      </c>
      <c r="HF12" s="80">
        <f t="shared" si="23"/>
        <v>24.3373925</v>
      </c>
      <c r="HG12" s="80">
        <f t="shared" si="23"/>
        <v>24.3373925</v>
      </c>
      <c r="HH12" s="80">
        <f t="shared" si="23"/>
        <v>24.3373925</v>
      </c>
      <c r="HI12" s="80">
        <f t="shared" si="23"/>
        <v>24.3373925</v>
      </c>
      <c r="HJ12" s="80">
        <f t="shared" si="23"/>
        <v>24.3373925</v>
      </c>
      <c r="HK12" s="80">
        <f t="shared" si="23"/>
        <v>24.3373925</v>
      </c>
      <c r="HL12" s="80">
        <f t="shared" si="23"/>
        <v>24.3373925</v>
      </c>
      <c r="HM12" s="80">
        <f t="shared" si="23"/>
        <v>24.3373925</v>
      </c>
      <c r="HN12" s="80">
        <f t="shared" si="23"/>
        <v>24.3373925</v>
      </c>
      <c r="HO12" s="80">
        <f t="shared" si="23"/>
        <v>24.3373925</v>
      </c>
      <c r="HP12" s="80">
        <f t="shared" si="23"/>
        <v>24.3373925</v>
      </c>
      <c r="HQ12" s="80">
        <f t="shared" si="23"/>
        <v>24.3373925</v>
      </c>
      <c r="HR12" s="80">
        <f t="shared" si="23"/>
        <v>24.3373925</v>
      </c>
      <c r="HS12" s="80">
        <f t="shared" si="23"/>
        <v>24.3373925</v>
      </c>
      <c r="HT12" s="80">
        <f t="shared" si="23"/>
        <v>24.3373925</v>
      </c>
      <c r="HU12" s="80">
        <f t="shared" si="23"/>
        <v>24.3373925</v>
      </c>
      <c r="HV12" s="80">
        <f t="shared" si="23"/>
        <v>24.3373925</v>
      </c>
      <c r="HW12" s="80">
        <f t="shared" si="23"/>
        <v>24.3373925</v>
      </c>
      <c r="HX12" s="80">
        <f t="shared" si="23"/>
        <v>24.3373925</v>
      </c>
      <c r="HY12" s="80">
        <f t="shared" si="23"/>
        <v>24.3373925</v>
      </c>
      <c r="HZ12" s="80">
        <f t="shared" si="23"/>
        <v>24.3373925</v>
      </c>
      <c r="IA12" s="80">
        <f t="shared" si="23"/>
        <v>24.3373925</v>
      </c>
      <c r="IB12" s="80">
        <f t="shared" si="23"/>
        <v>24.3373925</v>
      </c>
      <c r="IC12" s="80">
        <f t="shared" si="23"/>
        <v>24.3373925</v>
      </c>
      <c r="ID12" s="80">
        <f t="shared" si="23"/>
        <v>24.3373925</v>
      </c>
      <c r="IE12" s="80">
        <f t="shared" si="23"/>
        <v>24.3373925</v>
      </c>
      <c r="IF12" s="80">
        <f t="shared" si="23"/>
        <v>24.3373925</v>
      </c>
      <c r="IG12" s="80">
        <f t="shared" si="23"/>
        <v>24.3373925</v>
      </c>
    </row>
    <row r="13" spans="1:241" x14ac:dyDescent="0.2">
      <c r="A13" s="32" t="s">
        <v>480</v>
      </c>
      <c r="B13" s="80">
        <f t="shared" ref="B13:BM13" si="24">1389429.12/12/1000</f>
        <v>115.78576000000001</v>
      </c>
      <c r="C13" s="80">
        <f t="shared" si="24"/>
        <v>115.78576000000001</v>
      </c>
      <c r="D13" s="80">
        <f t="shared" si="24"/>
        <v>115.78576000000001</v>
      </c>
      <c r="E13" s="80">
        <f t="shared" si="24"/>
        <v>115.78576000000001</v>
      </c>
      <c r="F13" s="80">
        <f t="shared" si="24"/>
        <v>115.78576000000001</v>
      </c>
      <c r="G13" s="80">
        <f t="shared" si="24"/>
        <v>115.78576000000001</v>
      </c>
      <c r="H13" s="80">
        <f t="shared" si="24"/>
        <v>115.78576000000001</v>
      </c>
      <c r="I13" s="80">
        <f t="shared" si="24"/>
        <v>115.78576000000001</v>
      </c>
      <c r="J13" s="80">
        <f t="shared" si="24"/>
        <v>115.78576000000001</v>
      </c>
      <c r="K13" s="80">
        <f t="shared" si="24"/>
        <v>115.78576000000001</v>
      </c>
      <c r="L13" s="80">
        <f t="shared" si="24"/>
        <v>115.78576000000001</v>
      </c>
      <c r="M13" s="80">
        <f t="shared" si="24"/>
        <v>115.78576000000001</v>
      </c>
      <c r="N13" s="80">
        <f t="shared" si="24"/>
        <v>115.78576000000001</v>
      </c>
      <c r="O13" s="80">
        <f t="shared" si="24"/>
        <v>115.78576000000001</v>
      </c>
      <c r="P13" s="80">
        <f t="shared" si="24"/>
        <v>115.78576000000001</v>
      </c>
      <c r="Q13" s="80">
        <f t="shared" si="24"/>
        <v>115.78576000000001</v>
      </c>
      <c r="R13" s="80">
        <f t="shared" si="24"/>
        <v>115.78576000000001</v>
      </c>
      <c r="S13" s="80">
        <f t="shared" si="24"/>
        <v>115.78576000000001</v>
      </c>
      <c r="T13" s="80">
        <f t="shared" si="24"/>
        <v>115.78576000000001</v>
      </c>
      <c r="U13" s="80">
        <f t="shared" si="24"/>
        <v>115.78576000000001</v>
      </c>
      <c r="V13" s="80">
        <f t="shared" si="24"/>
        <v>115.78576000000001</v>
      </c>
      <c r="W13" s="80">
        <f t="shared" si="24"/>
        <v>115.78576000000001</v>
      </c>
      <c r="X13" s="80">
        <f t="shared" si="24"/>
        <v>115.78576000000001</v>
      </c>
      <c r="Y13" s="80">
        <f t="shared" si="24"/>
        <v>115.78576000000001</v>
      </c>
      <c r="Z13" s="80">
        <f t="shared" si="24"/>
        <v>115.78576000000001</v>
      </c>
      <c r="AA13" s="80">
        <f t="shared" si="24"/>
        <v>115.78576000000001</v>
      </c>
      <c r="AB13" s="80">
        <f t="shared" si="24"/>
        <v>115.78576000000001</v>
      </c>
      <c r="AC13" s="80">
        <f t="shared" si="24"/>
        <v>115.78576000000001</v>
      </c>
      <c r="AD13" s="80">
        <f t="shared" si="24"/>
        <v>115.78576000000001</v>
      </c>
      <c r="AE13" s="80">
        <f t="shared" si="24"/>
        <v>115.78576000000001</v>
      </c>
      <c r="AF13" s="80">
        <f t="shared" si="24"/>
        <v>115.78576000000001</v>
      </c>
      <c r="AG13" s="80">
        <f t="shared" si="24"/>
        <v>115.78576000000001</v>
      </c>
      <c r="AH13" s="80">
        <f t="shared" si="24"/>
        <v>115.78576000000001</v>
      </c>
      <c r="AI13" s="80">
        <f t="shared" si="24"/>
        <v>115.78576000000001</v>
      </c>
      <c r="AJ13" s="80">
        <f t="shared" si="24"/>
        <v>115.78576000000001</v>
      </c>
      <c r="AK13" s="80">
        <f t="shared" si="24"/>
        <v>115.78576000000001</v>
      </c>
      <c r="AL13" s="80">
        <f t="shared" si="24"/>
        <v>115.78576000000001</v>
      </c>
      <c r="AM13" s="80">
        <f t="shared" si="24"/>
        <v>115.78576000000001</v>
      </c>
      <c r="AN13" s="80">
        <f t="shared" si="24"/>
        <v>115.78576000000001</v>
      </c>
      <c r="AO13" s="80">
        <f t="shared" si="24"/>
        <v>115.78576000000001</v>
      </c>
      <c r="AP13" s="80">
        <f t="shared" si="24"/>
        <v>115.78576000000001</v>
      </c>
      <c r="AQ13" s="80">
        <f t="shared" si="24"/>
        <v>115.78576000000001</v>
      </c>
      <c r="AR13" s="80">
        <f t="shared" si="24"/>
        <v>115.78576000000001</v>
      </c>
      <c r="AS13" s="80">
        <f t="shared" si="24"/>
        <v>115.78576000000001</v>
      </c>
      <c r="AT13" s="80">
        <f t="shared" si="24"/>
        <v>115.78576000000001</v>
      </c>
      <c r="AU13" s="80">
        <f t="shared" si="24"/>
        <v>115.78576000000001</v>
      </c>
      <c r="AV13" s="80">
        <f t="shared" si="24"/>
        <v>115.78576000000001</v>
      </c>
      <c r="AW13" s="80">
        <f t="shared" si="24"/>
        <v>115.78576000000001</v>
      </c>
      <c r="AX13" s="80">
        <f t="shared" si="24"/>
        <v>115.78576000000001</v>
      </c>
      <c r="AY13" s="80">
        <f t="shared" si="24"/>
        <v>115.78576000000001</v>
      </c>
      <c r="AZ13" s="80">
        <f t="shared" si="24"/>
        <v>115.78576000000001</v>
      </c>
      <c r="BA13" s="80">
        <f t="shared" si="24"/>
        <v>115.78576000000001</v>
      </c>
      <c r="BB13" s="80">
        <f t="shared" si="24"/>
        <v>115.78576000000001</v>
      </c>
      <c r="BC13" s="80">
        <f t="shared" si="24"/>
        <v>115.78576000000001</v>
      </c>
      <c r="BD13" s="80">
        <f t="shared" si="24"/>
        <v>115.78576000000001</v>
      </c>
      <c r="BE13" s="80">
        <f t="shared" si="24"/>
        <v>115.78576000000001</v>
      </c>
      <c r="BF13" s="80">
        <f t="shared" si="24"/>
        <v>115.78576000000001</v>
      </c>
      <c r="BG13" s="80">
        <f t="shared" si="24"/>
        <v>115.78576000000001</v>
      </c>
      <c r="BH13" s="80">
        <f t="shared" si="24"/>
        <v>115.78576000000001</v>
      </c>
      <c r="BI13" s="80">
        <f t="shared" si="24"/>
        <v>115.78576000000001</v>
      </c>
      <c r="BJ13" s="80">
        <f t="shared" si="24"/>
        <v>115.78576000000001</v>
      </c>
      <c r="BK13" s="80">
        <f t="shared" si="24"/>
        <v>115.78576000000001</v>
      </c>
      <c r="BL13" s="80">
        <f t="shared" si="24"/>
        <v>115.78576000000001</v>
      </c>
      <c r="BM13" s="80">
        <f t="shared" si="24"/>
        <v>115.78576000000001</v>
      </c>
      <c r="BN13" s="80">
        <f t="shared" ref="BN13:DY13" si="25">1389429.12/12/1000</f>
        <v>115.78576000000001</v>
      </c>
      <c r="BO13" s="80">
        <f t="shared" si="25"/>
        <v>115.78576000000001</v>
      </c>
      <c r="BP13" s="80">
        <f t="shared" si="25"/>
        <v>115.78576000000001</v>
      </c>
      <c r="BQ13" s="80">
        <f t="shared" si="25"/>
        <v>115.78576000000001</v>
      </c>
      <c r="BR13" s="80">
        <f t="shared" si="25"/>
        <v>115.78576000000001</v>
      </c>
      <c r="BS13" s="80">
        <f t="shared" si="25"/>
        <v>115.78576000000001</v>
      </c>
      <c r="BT13" s="80">
        <f t="shared" si="25"/>
        <v>115.78576000000001</v>
      </c>
      <c r="BU13" s="80">
        <f t="shared" si="25"/>
        <v>115.78576000000001</v>
      </c>
      <c r="BV13" s="80">
        <f t="shared" si="25"/>
        <v>115.78576000000001</v>
      </c>
      <c r="BW13" s="80">
        <f t="shared" si="25"/>
        <v>115.78576000000001</v>
      </c>
      <c r="BX13" s="80">
        <f t="shared" si="25"/>
        <v>115.78576000000001</v>
      </c>
      <c r="BY13" s="80">
        <f t="shared" si="25"/>
        <v>115.78576000000001</v>
      </c>
      <c r="BZ13" s="80">
        <f t="shared" si="25"/>
        <v>115.78576000000001</v>
      </c>
      <c r="CA13" s="80">
        <f t="shared" si="25"/>
        <v>115.78576000000001</v>
      </c>
      <c r="CB13" s="80">
        <f t="shared" si="25"/>
        <v>115.78576000000001</v>
      </c>
      <c r="CC13" s="80">
        <f t="shared" si="25"/>
        <v>115.78576000000001</v>
      </c>
      <c r="CD13" s="80">
        <f t="shared" si="25"/>
        <v>115.78576000000001</v>
      </c>
      <c r="CE13" s="80">
        <f t="shared" si="25"/>
        <v>115.78576000000001</v>
      </c>
      <c r="CF13" s="80">
        <f t="shared" si="25"/>
        <v>115.78576000000001</v>
      </c>
      <c r="CG13" s="80">
        <f t="shared" si="25"/>
        <v>115.78576000000001</v>
      </c>
      <c r="CH13" s="80">
        <f t="shared" si="25"/>
        <v>115.78576000000001</v>
      </c>
      <c r="CI13" s="80">
        <f t="shared" si="25"/>
        <v>115.78576000000001</v>
      </c>
      <c r="CJ13" s="80">
        <f t="shared" si="25"/>
        <v>115.78576000000001</v>
      </c>
      <c r="CK13" s="80">
        <f t="shared" si="25"/>
        <v>115.78576000000001</v>
      </c>
      <c r="CL13" s="80">
        <f t="shared" si="25"/>
        <v>115.78576000000001</v>
      </c>
      <c r="CM13" s="80">
        <f t="shared" si="25"/>
        <v>115.78576000000001</v>
      </c>
      <c r="CN13" s="80">
        <f t="shared" si="25"/>
        <v>115.78576000000001</v>
      </c>
      <c r="CO13" s="80">
        <f t="shared" si="25"/>
        <v>115.78576000000001</v>
      </c>
      <c r="CP13" s="80">
        <f t="shared" si="25"/>
        <v>115.78576000000001</v>
      </c>
      <c r="CQ13" s="80">
        <f t="shared" si="25"/>
        <v>115.78576000000001</v>
      </c>
      <c r="CR13" s="80">
        <f t="shared" si="25"/>
        <v>115.78576000000001</v>
      </c>
      <c r="CS13" s="80">
        <f t="shared" si="25"/>
        <v>115.78576000000001</v>
      </c>
      <c r="CT13" s="80">
        <f t="shared" si="25"/>
        <v>115.78576000000001</v>
      </c>
      <c r="CU13" s="80">
        <f t="shared" si="25"/>
        <v>115.78576000000001</v>
      </c>
      <c r="CV13" s="80">
        <f t="shared" si="25"/>
        <v>115.78576000000001</v>
      </c>
      <c r="CW13" s="80">
        <f t="shared" si="25"/>
        <v>115.78576000000001</v>
      </c>
      <c r="CX13" s="80">
        <f t="shared" si="25"/>
        <v>115.78576000000001</v>
      </c>
      <c r="CY13" s="80">
        <f t="shared" si="25"/>
        <v>115.78576000000001</v>
      </c>
      <c r="CZ13" s="80">
        <f t="shared" si="25"/>
        <v>115.78576000000001</v>
      </c>
      <c r="DA13" s="80">
        <f t="shared" si="25"/>
        <v>115.78576000000001</v>
      </c>
      <c r="DB13" s="80">
        <f t="shared" si="25"/>
        <v>115.78576000000001</v>
      </c>
      <c r="DC13" s="80">
        <f t="shared" si="25"/>
        <v>115.78576000000001</v>
      </c>
      <c r="DD13" s="80">
        <f t="shared" si="25"/>
        <v>115.78576000000001</v>
      </c>
      <c r="DE13" s="80">
        <f t="shared" si="25"/>
        <v>115.78576000000001</v>
      </c>
      <c r="DF13" s="80">
        <f t="shared" si="25"/>
        <v>115.78576000000001</v>
      </c>
      <c r="DG13" s="80">
        <f t="shared" si="25"/>
        <v>115.78576000000001</v>
      </c>
      <c r="DH13" s="80">
        <f t="shared" si="25"/>
        <v>115.78576000000001</v>
      </c>
      <c r="DI13" s="80">
        <f t="shared" si="25"/>
        <v>115.78576000000001</v>
      </c>
      <c r="DJ13" s="80">
        <f t="shared" si="25"/>
        <v>115.78576000000001</v>
      </c>
      <c r="DK13" s="80">
        <f t="shared" si="25"/>
        <v>115.78576000000001</v>
      </c>
      <c r="DL13" s="80">
        <f t="shared" si="25"/>
        <v>115.78576000000001</v>
      </c>
      <c r="DM13" s="80">
        <f t="shared" si="25"/>
        <v>115.78576000000001</v>
      </c>
      <c r="DN13" s="80">
        <f t="shared" si="25"/>
        <v>115.78576000000001</v>
      </c>
      <c r="DO13" s="80">
        <f t="shared" si="25"/>
        <v>115.78576000000001</v>
      </c>
      <c r="DP13" s="80">
        <f t="shared" si="25"/>
        <v>115.78576000000001</v>
      </c>
      <c r="DQ13" s="80">
        <f t="shared" si="25"/>
        <v>115.78576000000001</v>
      </c>
      <c r="DR13" s="80">
        <f t="shared" si="25"/>
        <v>115.78576000000001</v>
      </c>
      <c r="DS13" s="80">
        <f t="shared" si="25"/>
        <v>115.78576000000001</v>
      </c>
      <c r="DT13" s="80">
        <f t="shared" si="25"/>
        <v>115.78576000000001</v>
      </c>
      <c r="DU13" s="80">
        <f t="shared" si="25"/>
        <v>115.78576000000001</v>
      </c>
      <c r="DV13" s="80">
        <f t="shared" si="25"/>
        <v>115.78576000000001</v>
      </c>
      <c r="DW13" s="80">
        <f t="shared" si="25"/>
        <v>115.78576000000001</v>
      </c>
      <c r="DX13" s="80">
        <f t="shared" si="25"/>
        <v>115.78576000000001</v>
      </c>
      <c r="DY13" s="80">
        <f t="shared" si="25"/>
        <v>115.78576000000001</v>
      </c>
      <c r="DZ13" s="80">
        <f t="shared" ref="DZ13:GK13" si="26">1389429.12/12/1000</f>
        <v>115.78576000000001</v>
      </c>
      <c r="EA13" s="80">
        <f t="shared" si="26"/>
        <v>115.78576000000001</v>
      </c>
      <c r="EB13" s="80">
        <f t="shared" si="26"/>
        <v>115.78576000000001</v>
      </c>
      <c r="EC13" s="80">
        <f t="shared" si="26"/>
        <v>115.78576000000001</v>
      </c>
      <c r="ED13" s="80">
        <f t="shared" si="26"/>
        <v>115.78576000000001</v>
      </c>
      <c r="EE13" s="80">
        <f t="shared" si="26"/>
        <v>115.78576000000001</v>
      </c>
      <c r="EF13" s="80">
        <f t="shared" si="26"/>
        <v>115.78576000000001</v>
      </c>
      <c r="EG13" s="80">
        <f t="shared" si="26"/>
        <v>115.78576000000001</v>
      </c>
      <c r="EH13" s="80">
        <f t="shared" si="26"/>
        <v>115.78576000000001</v>
      </c>
      <c r="EI13" s="80">
        <f t="shared" si="26"/>
        <v>115.78576000000001</v>
      </c>
      <c r="EJ13" s="80">
        <f t="shared" si="26"/>
        <v>115.78576000000001</v>
      </c>
      <c r="EK13" s="80">
        <f t="shared" si="26"/>
        <v>115.78576000000001</v>
      </c>
      <c r="EL13" s="80">
        <f t="shared" si="26"/>
        <v>115.78576000000001</v>
      </c>
      <c r="EM13" s="80">
        <f t="shared" si="26"/>
        <v>115.78576000000001</v>
      </c>
      <c r="EN13" s="80">
        <f t="shared" si="26"/>
        <v>115.78576000000001</v>
      </c>
      <c r="EO13" s="80">
        <f t="shared" si="26"/>
        <v>115.78576000000001</v>
      </c>
      <c r="EP13" s="80">
        <f t="shared" si="26"/>
        <v>115.78576000000001</v>
      </c>
      <c r="EQ13" s="80">
        <f t="shared" si="26"/>
        <v>115.78576000000001</v>
      </c>
      <c r="ER13" s="80">
        <f t="shared" si="26"/>
        <v>115.78576000000001</v>
      </c>
      <c r="ES13" s="80">
        <f t="shared" si="26"/>
        <v>115.78576000000001</v>
      </c>
      <c r="ET13" s="80">
        <f t="shared" si="26"/>
        <v>115.78576000000001</v>
      </c>
      <c r="EU13" s="80">
        <f t="shared" si="26"/>
        <v>115.78576000000001</v>
      </c>
      <c r="EV13" s="80">
        <f t="shared" si="26"/>
        <v>115.78576000000001</v>
      </c>
      <c r="EW13" s="80">
        <f t="shared" si="26"/>
        <v>115.78576000000001</v>
      </c>
      <c r="EX13" s="80">
        <f t="shared" si="26"/>
        <v>115.78576000000001</v>
      </c>
      <c r="EY13" s="80">
        <f t="shared" si="26"/>
        <v>115.78576000000001</v>
      </c>
      <c r="EZ13" s="80">
        <f t="shared" si="26"/>
        <v>115.78576000000001</v>
      </c>
      <c r="FA13" s="80">
        <f t="shared" si="26"/>
        <v>115.78576000000001</v>
      </c>
      <c r="FB13" s="80">
        <f t="shared" si="26"/>
        <v>115.78576000000001</v>
      </c>
      <c r="FC13" s="80">
        <f t="shared" si="26"/>
        <v>115.78576000000001</v>
      </c>
      <c r="FD13" s="80">
        <f t="shared" si="26"/>
        <v>115.78576000000001</v>
      </c>
      <c r="FE13" s="80">
        <f t="shared" si="26"/>
        <v>115.78576000000001</v>
      </c>
      <c r="FF13" s="80">
        <f t="shared" si="26"/>
        <v>115.78576000000001</v>
      </c>
      <c r="FG13" s="80">
        <f t="shared" si="26"/>
        <v>115.78576000000001</v>
      </c>
      <c r="FH13" s="80">
        <f t="shared" si="26"/>
        <v>115.78576000000001</v>
      </c>
      <c r="FI13" s="80">
        <f t="shared" si="26"/>
        <v>115.78576000000001</v>
      </c>
      <c r="FJ13" s="80">
        <f t="shared" si="26"/>
        <v>115.78576000000001</v>
      </c>
      <c r="FK13" s="80">
        <f t="shared" si="26"/>
        <v>115.78576000000001</v>
      </c>
      <c r="FL13" s="80">
        <f t="shared" si="26"/>
        <v>115.78576000000001</v>
      </c>
      <c r="FM13" s="80">
        <f t="shared" si="26"/>
        <v>115.78576000000001</v>
      </c>
      <c r="FN13" s="80">
        <f t="shared" si="26"/>
        <v>115.78576000000001</v>
      </c>
      <c r="FO13" s="80">
        <f t="shared" si="26"/>
        <v>115.78576000000001</v>
      </c>
      <c r="FP13" s="80">
        <f t="shared" si="26"/>
        <v>115.78576000000001</v>
      </c>
      <c r="FQ13" s="80">
        <f t="shared" si="26"/>
        <v>115.78576000000001</v>
      </c>
      <c r="FR13" s="80">
        <f t="shared" si="26"/>
        <v>115.78576000000001</v>
      </c>
      <c r="FS13" s="80">
        <f t="shared" si="26"/>
        <v>115.78576000000001</v>
      </c>
      <c r="FT13" s="80">
        <f t="shared" si="26"/>
        <v>115.78576000000001</v>
      </c>
      <c r="FU13" s="80">
        <f t="shared" si="26"/>
        <v>115.78576000000001</v>
      </c>
      <c r="FV13" s="80">
        <f t="shared" si="26"/>
        <v>115.78576000000001</v>
      </c>
      <c r="FW13" s="80">
        <f t="shared" si="26"/>
        <v>115.78576000000001</v>
      </c>
      <c r="FX13" s="80">
        <f t="shared" si="26"/>
        <v>115.78576000000001</v>
      </c>
      <c r="FY13" s="80">
        <f t="shared" si="26"/>
        <v>115.78576000000001</v>
      </c>
      <c r="FZ13" s="80">
        <f t="shared" si="26"/>
        <v>115.78576000000001</v>
      </c>
      <c r="GA13" s="80">
        <f t="shared" si="26"/>
        <v>115.78576000000001</v>
      </c>
      <c r="GB13" s="80">
        <f t="shared" si="26"/>
        <v>115.78576000000001</v>
      </c>
      <c r="GC13" s="80">
        <f t="shared" si="26"/>
        <v>115.78576000000001</v>
      </c>
      <c r="GD13" s="80">
        <f t="shared" si="26"/>
        <v>115.78576000000001</v>
      </c>
      <c r="GE13" s="80">
        <f t="shared" si="26"/>
        <v>115.78576000000001</v>
      </c>
      <c r="GF13" s="80">
        <f t="shared" si="26"/>
        <v>115.78576000000001</v>
      </c>
      <c r="GG13" s="80">
        <f t="shared" si="26"/>
        <v>115.78576000000001</v>
      </c>
      <c r="GH13" s="80">
        <f t="shared" si="26"/>
        <v>115.78576000000001</v>
      </c>
      <c r="GI13" s="80">
        <f t="shared" si="26"/>
        <v>115.78576000000001</v>
      </c>
      <c r="GJ13" s="80">
        <f t="shared" si="26"/>
        <v>115.78576000000001</v>
      </c>
      <c r="GK13" s="80">
        <f t="shared" si="26"/>
        <v>115.78576000000001</v>
      </c>
      <c r="GL13" s="80">
        <f t="shared" ref="GL13:IG13" si="27">1389429.12/12/1000</f>
        <v>115.78576000000001</v>
      </c>
      <c r="GM13" s="80">
        <f t="shared" si="27"/>
        <v>115.78576000000001</v>
      </c>
      <c r="GN13" s="80">
        <f t="shared" si="27"/>
        <v>115.78576000000001</v>
      </c>
      <c r="GO13" s="80">
        <f t="shared" si="27"/>
        <v>115.78576000000001</v>
      </c>
      <c r="GP13" s="80">
        <f t="shared" si="27"/>
        <v>115.78576000000001</v>
      </c>
      <c r="GQ13" s="80">
        <f t="shared" si="27"/>
        <v>115.78576000000001</v>
      </c>
      <c r="GR13" s="80">
        <f t="shared" si="27"/>
        <v>115.78576000000001</v>
      </c>
      <c r="GS13" s="80">
        <f t="shared" si="27"/>
        <v>115.78576000000001</v>
      </c>
      <c r="GT13" s="80">
        <f t="shared" si="27"/>
        <v>115.78576000000001</v>
      </c>
      <c r="GU13" s="80">
        <f t="shared" si="27"/>
        <v>115.78576000000001</v>
      </c>
      <c r="GV13" s="80">
        <f t="shared" si="27"/>
        <v>115.78576000000001</v>
      </c>
      <c r="GW13" s="80">
        <f t="shared" si="27"/>
        <v>115.78576000000001</v>
      </c>
      <c r="GX13" s="80">
        <f t="shared" si="27"/>
        <v>115.78576000000001</v>
      </c>
      <c r="GY13" s="80">
        <f t="shared" si="27"/>
        <v>115.78576000000001</v>
      </c>
      <c r="GZ13" s="80">
        <f t="shared" si="27"/>
        <v>115.78576000000001</v>
      </c>
      <c r="HA13" s="80">
        <f t="shared" si="27"/>
        <v>115.78576000000001</v>
      </c>
      <c r="HB13" s="80">
        <f t="shared" si="27"/>
        <v>115.78576000000001</v>
      </c>
      <c r="HC13" s="80">
        <f t="shared" si="27"/>
        <v>115.78576000000001</v>
      </c>
      <c r="HD13" s="80">
        <f t="shared" si="27"/>
        <v>115.78576000000001</v>
      </c>
      <c r="HE13" s="80">
        <f t="shared" si="27"/>
        <v>115.78576000000001</v>
      </c>
      <c r="HF13" s="80">
        <f t="shared" si="27"/>
        <v>115.78576000000001</v>
      </c>
      <c r="HG13" s="80">
        <f t="shared" si="27"/>
        <v>115.78576000000001</v>
      </c>
      <c r="HH13" s="80">
        <f t="shared" si="27"/>
        <v>115.78576000000001</v>
      </c>
      <c r="HI13" s="80">
        <f t="shared" si="27"/>
        <v>115.78576000000001</v>
      </c>
      <c r="HJ13" s="80">
        <f t="shared" si="27"/>
        <v>115.78576000000001</v>
      </c>
      <c r="HK13" s="80">
        <f t="shared" si="27"/>
        <v>115.78576000000001</v>
      </c>
      <c r="HL13" s="80">
        <f t="shared" si="27"/>
        <v>115.78576000000001</v>
      </c>
      <c r="HM13" s="80">
        <f t="shared" si="27"/>
        <v>115.78576000000001</v>
      </c>
      <c r="HN13" s="80">
        <f t="shared" si="27"/>
        <v>115.78576000000001</v>
      </c>
      <c r="HO13" s="80">
        <f t="shared" si="27"/>
        <v>115.78576000000001</v>
      </c>
      <c r="HP13" s="80">
        <f t="shared" si="27"/>
        <v>115.78576000000001</v>
      </c>
      <c r="HQ13" s="80">
        <f t="shared" si="27"/>
        <v>115.78576000000001</v>
      </c>
      <c r="HR13" s="80">
        <f t="shared" si="27"/>
        <v>115.78576000000001</v>
      </c>
      <c r="HS13" s="80">
        <f t="shared" si="27"/>
        <v>115.78576000000001</v>
      </c>
      <c r="HT13" s="80">
        <f t="shared" si="27"/>
        <v>115.78576000000001</v>
      </c>
      <c r="HU13" s="80">
        <f t="shared" si="27"/>
        <v>115.78576000000001</v>
      </c>
      <c r="HV13" s="80">
        <f t="shared" si="27"/>
        <v>115.78576000000001</v>
      </c>
      <c r="HW13" s="80">
        <f t="shared" si="27"/>
        <v>115.78576000000001</v>
      </c>
      <c r="HX13" s="80">
        <f t="shared" si="27"/>
        <v>115.78576000000001</v>
      </c>
      <c r="HY13" s="80">
        <f t="shared" si="27"/>
        <v>115.78576000000001</v>
      </c>
      <c r="HZ13" s="80">
        <f t="shared" si="27"/>
        <v>115.78576000000001</v>
      </c>
      <c r="IA13" s="80">
        <f t="shared" si="27"/>
        <v>115.78576000000001</v>
      </c>
      <c r="IB13" s="80">
        <f t="shared" si="27"/>
        <v>115.78576000000001</v>
      </c>
      <c r="IC13" s="80">
        <f t="shared" si="27"/>
        <v>115.78576000000001</v>
      </c>
      <c r="ID13" s="80">
        <f t="shared" si="27"/>
        <v>115.78576000000001</v>
      </c>
      <c r="IE13" s="80">
        <f t="shared" si="27"/>
        <v>115.78576000000001</v>
      </c>
      <c r="IF13" s="80">
        <f t="shared" si="27"/>
        <v>115.78576000000001</v>
      </c>
      <c r="IG13" s="80">
        <f t="shared" si="27"/>
        <v>115.78576000000001</v>
      </c>
    </row>
    <row r="14" spans="1:241" x14ac:dyDescent="0.2">
      <c r="A14" s="32" t="s">
        <v>476</v>
      </c>
      <c r="B14" s="80">
        <f>(BCE!B10-BCE!C10)/1000</f>
        <v>587.90421624999999</v>
      </c>
      <c r="C14" s="80">
        <f t="shared" ref="C14:G14" si="28">B14</f>
        <v>587.90421624999999</v>
      </c>
      <c r="D14" s="80">
        <f t="shared" si="28"/>
        <v>587.90421624999999</v>
      </c>
      <c r="E14" s="80">
        <f t="shared" si="28"/>
        <v>587.90421624999999</v>
      </c>
      <c r="F14" s="80">
        <f t="shared" si="28"/>
        <v>587.90421624999999</v>
      </c>
      <c r="G14" s="80">
        <f t="shared" si="28"/>
        <v>587.90421624999999</v>
      </c>
      <c r="H14" s="80">
        <v>0</v>
      </c>
      <c r="I14" s="80">
        <v>0</v>
      </c>
      <c r="J14" s="80">
        <v>0</v>
      </c>
      <c r="K14" s="80">
        <v>0</v>
      </c>
      <c r="L14" s="80">
        <v>0</v>
      </c>
      <c r="M14" s="80">
        <v>0</v>
      </c>
      <c r="N14" s="80">
        <v>0</v>
      </c>
      <c r="O14" s="80">
        <v>0</v>
      </c>
      <c r="P14" s="80">
        <v>0</v>
      </c>
      <c r="Q14" s="80">
        <v>0</v>
      </c>
      <c r="R14" s="80">
        <v>0</v>
      </c>
      <c r="S14" s="80">
        <v>0</v>
      </c>
      <c r="T14" s="80">
        <v>0</v>
      </c>
      <c r="U14" s="80">
        <v>0</v>
      </c>
      <c r="V14" s="80">
        <v>0</v>
      </c>
      <c r="W14" s="80">
        <v>0</v>
      </c>
      <c r="X14" s="80">
        <v>0</v>
      </c>
      <c r="Y14" s="80">
        <v>0</v>
      </c>
      <c r="Z14" s="80">
        <v>0</v>
      </c>
      <c r="AA14" s="80">
        <v>0</v>
      </c>
      <c r="AB14" s="80">
        <v>0</v>
      </c>
      <c r="AC14" s="80">
        <v>0</v>
      </c>
      <c r="AD14" s="80">
        <v>0</v>
      </c>
      <c r="AE14" s="80">
        <v>0</v>
      </c>
      <c r="AF14" s="80">
        <v>0</v>
      </c>
      <c r="AG14" s="80">
        <v>0</v>
      </c>
      <c r="AH14" s="80">
        <v>0</v>
      </c>
      <c r="AI14" s="80">
        <v>0</v>
      </c>
      <c r="AJ14" s="80">
        <v>0</v>
      </c>
      <c r="AK14" s="80">
        <v>0</v>
      </c>
      <c r="AL14" s="80">
        <v>0</v>
      </c>
      <c r="AM14" s="80">
        <v>0</v>
      </c>
      <c r="AN14" s="80">
        <v>0</v>
      </c>
      <c r="AO14" s="80">
        <v>0</v>
      </c>
      <c r="AP14" s="80">
        <v>0</v>
      </c>
      <c r="AQ14" s="80">
        <v>0</v>
      </c>
      <c r="AR14" s="80">
        <v>0</v>
      </c>
      <c r="AS14" s="80">
        <v>0</v>
      </c>
      <c r="AT14" s="80">
        <v>0</v>
      </c>
      <c r="AU14" s="80">
        <v>0</v>
      </c>
      <c r="AV14" s="80">
        <v>0</v>
      </c>
      <c r="AW14" s="80">
        <v>0</v>
      </c>
      <c r="AX14" s="80">
        <v>0</v>
      </c>
      <c r="AY14" s="80">
        <v>0</v>
      </c>
      <c r="AZ14" s="80">
        <v>0</v>
      </c>
      <c r="BA14" s="80">
        <v>0</v>
      </c>
      <c r="BB14" s="80">
        <v>0</v>
      </c>
      <c r="BC14" s="80">
        <v>0</v>
      </c>
      <c r="BD14" s="80">
        <v>0</v>
      </c>
      <c r="BE14" s="80">
        <v>0</v>
      </c>
      <c r="BF14" s="80">
        <v>0</v>
      </c>
      <c r="BG14" s="80">
        <v>0</v>
      </c>
      <c r="BH14" s="80">
        <v>0</v>
      </c>
      <c r="BI14" s="80">
        <v>0</v>
      </c>
      <c r="BJ14" s="80">
        <v>0</v>
      </c>
      <c r="BK14" s="80">
        <v>0</v>
      </c>
      <c r="BL14" s="80">
        <v>0</v>
      </c>
      <c r="BM14" s="80">
        <v>0</v>
      </c>
      <c r="BN14" s="80">
        <v>0</v>
      </c>
      <c r="BO14" s="80">
        <v>0</v>
      </c>
      <c r="BP14" s="80">
        <v>0</v>
      </c>
      <c r="BQ14" s="80">
        <v>0</v>
      </c>
      <c r="BR14" s="80">
        <v>0</v>
      </c>
      <c r="BS14" s="80">
        <v>0</v>
      </c>
      <c r="BT14" s="80">
        <v>0</v>
      </c>
      <c r="BU14" s="80">
        <v>0</v>
      </c>
      <c r="BV14" s="80">
        <v>0</v>
      </c>
      <c r="BW14" s="80">
        <v>0</v>
      </c>
      <c r="BX14" s="80">
        <v>0</v>
      </c>
      <c r="BY14" s="80">
        <v>0</v>
      </c>
      <c r="BZ14" s="80">
        <v>0</v>
      </c>
      <c r="CA14" s="80">
        <v>0</v>
      </c>
      <c r="CB14" s="80">
        <v>0</v>
      </c>
      <c r="CC14" s="80">
        <v>0</v>
      </c>
      <c r="CD14" s="80">
        <v>0</v>
      </c>
      <c r="CE14" s="80">
        <v>0</v>
      </c>
      <c r="CF14" s="80">
        <v>0</v>
      </c>
      <c r="CG14" s="80">
        <v>0</v>
      </c>
      <c r="CH14" s="80">
        <v>0</v>
      </c>
      <c r="CI14" s="80">
        <v>0</v>
      </c>
      <c r="CJ14" s="80">
        <v>0</v>
      </c>
      <c r="CK14" s="80">
        <v>0</v>
      </c>
      <c r="CL14" s="80">
        <v>0</v>
      </c>
      <c r="CM14" s="80">
        <v>0</v>
      </c>
      <c r="CN14" s="80">
        <v>0</v>
      </c>
      <c r="CO14" s="80">
        <v>0</v>
      </c>
      <c r="CP14" s="80">
        <v>0</v>
      </c>
      <c r="CQ14" s="80">
        <v>0</v>
      </c>
      <c r="CR14" s="80">
        <v>0</v>
      </c>
      <c r="CS14" s="80">
        <v>0</v>
      </c>
      <c r="CT14" s="80">
        <v>0</v>
      </c>
      <c r="CU14" s="80">
        <v>0</v>
      </c>
      <c r="CV14" s="80">
        <v>0</v>
      </c>
      <c r="CW14" s="80">
        <v>0</v>
      </c>
      <c r="CX14" s="80">
        <v>0</v>
      </c>
      <c r="CY14" s="80">
        <v>0</v>
      </c>
      <c r="CZ14" s="80">
        <v>0</v>
      </c>
      <c r="DA14" s="80">
        <v>0</v>
      </c>
      <c r="DB14" s="80">
        <v>0</v>
      </c>
      <c r="DC14" s="80">
        <v>0</v>
      </c>
      <c r="DD14" s="80">
        <v>0</v>
      </c>
      <c r="DE14" s="80">
        <v>0</v>
      </c>
      <c r="DF14" s="80">
        <v>0</v>
      </c>
      <c r="DG14" s="80">
        <v>0</v>
      </c>
      <c r="DH14" s="80">
        <v>0</v>
      </c>
      <c r="DI14" s="80">
        <v>0</v>
      </c>
      <c r="DJ14" s="80">
        <v>0</v>
      </c>
      <c r="DK14" s="80">
        <v>0</v>
      </c>
      <c r="DL14" s="80">
        <v>0</v>
      </c>
      <c r="DM14" s="80">
        <v>0</v>
      </c>
      <c r="DN14" s="80">
        <v>0</v>
      </c>
      <c r="DO14" s="80">
        <v>0</v>
      </c>
      <c r="DP14" s="80">
        <v>0</v>
      </c>
      <c r="DQ14" s="80">
        <v>0</v>
      </c>
      <c r="DR14" s="80">
        <v>0</v>
      </c>
      <c r="DS14" s="80">
        <v>0</v>
      </c>
      <c r="DT14" s="80">
        <v>0</v>
      </c>
      <c r="DU14" s="80">
        <v>0</v>
      </c>
      <c r="DV14" s="80">
        <v>0</v>
      </c>
      <c r="DW14" s="80">
        <v>0</v>
      </c>
      <c r="DX14" s="80">
        <v>0</v>
      </c>
      <c r="DY14" s="80">
        <v>0</v>
      </c>
      <c r="DZ14" s="80">
        <v>0</v>
      </c>
      <c r="EA14" s="80">
        <v>0</v>
      </c>
      <c r="EB14" s="80">
        <v>0</v>
      </c>
      <c r="EC14" s="80">
        <v>0</v>
      </c>
      <c r="ED14" s="80">
        <v>0</v>
      </c>
      <c r="EE14" s="80">
        <v>0</v>
      </c>
      <c r="EF14" s="80">
        <v>0</v>
      </c>
      <c r="EG14" s="80">
        <v>0</v>
      </c>
      <c r="EH14" s="80">
        <v>0</v>
      </c>
      <c r="EI14" s="80">
        <v>0</v>
      </c>
      <c r="EJ14" s="80">
        <v>0</v>
      </c>
      <c r="EK14" s="80">
        <v>0</v>
      </c>
      <c r="EL14" s="80">
        <v>0</v>
      </c>
      <c r="EM14" s="80">
        <v>0</v>
      </c>
      <c r="EN14" s="80">
        <v>0</v>
      </c>
      <c r="EO14" s="80">
        <v>0</v>
      </c>
      <c r="EP14" s="80">
        <v>0</v>
      </c>
      <c r="EQ14" s="80">
        <v>0</v>
      </c>
      <c r="ER14" s="80">
        <v>0</v>
      </c>
      <c r="ES14" s="80">
        <v>0</v>
      </c>
      <c r="ET14" s="80">
        <v>0</v>
      </c>
      <c r="EU14" s="80">
        <v>0</v>
      </c>
      <c r="EV14" s="80">
        <v>0</v>
      </c>
      <c r="EW14" s="80">
        <v>0</v>
      </c>
      <c r="EX14" s="80">
        <v>0</v>
      </c>
      <c r="EY14" s="80">
        <v>0</v>
      </c>
      <c r="EZ14" s="80">
        <v>0</v>
      </c>
      <c r="FA14" s="80">
        <v>0</v>
      </c>
      <c r="FB14" s="80">
        <v>0</v>
      </c>
      <c r="FC14" s="80">
        <v>0</v>
      </c>
      <c r="FD14" s="80">
        <v>0</v>
      </c>
      <c r="FE14" s="80">
        <v>0</v>
      </c>
      <c r="FF14" s="80">
        <v>0</v>
      </c>
      <c r="FG14" s="80">
        <v>0</v>
      </c>
      <c r="FH14" s="80">
        <v>0</v>
      </c>
      <c r="FI14" s="80">
        <v>0</v>
      </c>
      <c r="FJ14" s="80">
        <v>0</v>
      </c>
      <c r="FK14" s="80">
        <v>0</v>
      </c>
      <c r="FL14" s="80">
        <v>0</v>
      </c>
      <c r="FM14" s="80">
        <v>0</v>
      </c>
      <c r="FN14" s="80">
        <v>0</v>
      </c>
      <c r="FO14" s="80">
        <v>0</v>
      </c>
      <c r="FP14" s="80">
        <v>0</v>
      </c>
      <c r="FQ14" s="80">
        <v>0</v>
      </c>
      <c r="FR14" s="80">
        <v>0</v>
      </c>
      <c r="FS14" s="80">
        <v>0</v>
      </c>
      <c r="FT14" s="80">
        <v>0</v>
      </c>
      <c r="FU14" s="80">
        <v>0</v>
      </c>
      <c r="FV14" s="80">
        <v>0</v>
      </c>
      <c r="FW14" s="80">
        <v>0</v>
      </c>
      <c r="FX14" s="80">
        <v>0</v>
      </c>
      <c r="FY14" s="80">
        <v>0</v>
      </c>
      <c r="FZ14" s="80">
        <v>0</v>
      </c>
      <c r="GA14" s="80">
        <v>0</v>
      </c>
      <c r="GB14" s="80">
        <v>0</v>
      </c>
      <c r="GC14" s="80">
        <v>0</v>
      </c>
      <c r="GD14" s="80">
        <v>0</v>
      </c>
      <c r="GE14" s="80">
        <v>0</v>
      </c>
      <c r="GF14" s="80">
        <v>0</v>
      </c>
      <c r="GG14" s="80">
        <v>0</v>
      </c>
      <c r="GH14" s="80">
        <v>0</v>
      </c>
      <c r="GI14" s="80">
        <v>0</v>
      </c>
      <c r="GJ14" s="80">
        <v>0</v>
      </c>
      <c r="GK14" s="80">
        <v>0</v>
      </c>
      <c r="GL14" s="80">
        <v>0</v>
      </c>
      <c r="GM14" s="80">
        <v>0</v>
      </c>
      <c r="GN14" s="80">
        <v>0</v>
      </c>
      <c r="GO14" s="80">
        <v>0</v>
      </c>
      <c r="GP14" s="80">
        <v>0</v>
      </c>
      <c r="GQ14" s="80">
        <v>0</v>
      </c>
      <c r="GR14" s="80">
        <v>0</v>
      </c>
      <c r="GS14" s="80">
        <v>0</v>
      </c>
      <c r="GT14" s="80">
        <v>0</v>
      </c>
      <c r="GU14" s="80">
        <v>0</v>
      </c>
      <c r="GV14" s="80">
        <v>0</v>
      </c>
      <c r="GW14" s="80">
        <v>0</v>
      </c>
      <c r="GX14" s="80">
        <v>0</v>
      </c>
      <c r="GY14" s="80">
        <v>0</v>
      </c>
      <c r="GZ14" s="80">
        <v>0</v>
      </c>
      <c r="HA14" s="80">
        <v>0</v>
      </c>
      <c r="HB14" s="80">
        <v>0</v>
      </c>
      <c r="HC14" s="80">
        <v>0</v>
      </c>
      <c r="HD14" s="80">
        <v>0</v>
      </c>
      <c r="HE14" s="80">
        <v>0</v>
      </c>
      <c r="HF14" s="80">
        <v>0</v>
      </c>
      <c r="HG14" s="80">
        <v>0</v>
      </c>
      <c r="HH14" s="80">
        <v>0</v>
      </c>
      <c r="HI14" s="80">
        <v>0</v>
      </c>
      <c r="HJ14" s="80">
        <v>0</v>
      </c>
      <c r="HK14" s="80">
        <v>0</v>
      </c>
      <c r="HL14" s="80">
        <v>0</v>
      </c>
      <c r="HM14" s="80">
        <v>0</v>
      </c>
      <c r="HN14" s="80">
        <v>0</v>
      </c>
      <c r="HO14" s="80">
        <v>0</v>
      </c>
      <c r="HP14" s="80">
        <v>0</v>
      </c>
      <c r="HQ14" s="80">
        <v>0</v>
      </c>
      <c r="HR14" s="80">
        <v>0</v>
      </c>
      <c r="HS14" s="80">
        <v>0</v>
      </c>
      <c r="HT14" s="80">
        <v>0</v>
      </c>
      <c r="HU14" s="80">
        <v>0</v>
      </c>
      <c r="HV14" s="80">
        <v>0</v>
      </c>
      <c r="HW14" s="80">
        <v>0</v>
      </c>
      <c r="HX14" s="80">
        <v>0</v>
      </c>
      <c r="HY14" s="80">
        <v>0</v>
      </c>
      <c r="HZ14" s="80">
        <v>0</v>
      </c>
      <c r="IA14" s="80">
        <v>0</v>
      </c>
      <c r="IB14" s="80">
        <v>0</v>
      </c>
      <c r="IC14" s="80">
        <v>0</v>
      </c>
      <c r="ID14" s="80">
        <v>0</v>
      </c>
      <c r="IE14" s="80">
        <v>0</v>
      </c>
      <c r="IF14" s="80">
        <v>0</v>
      </c>
      <c r="IG14" s="80">
        <v>0</v>
      </c>
    </row>
    <row r="15" spans="1:241" x14ac:dyDescent="0.2">
      <c r="A15" s="32" t="s">
        <v>474</v>
      </c>
      <c r="B15" s="80">
        <f>(SUM(BCE!B11:B15)-SUM(BCE!C11:C15))/1000</f>
        <v>516.51232115269579</v>
      </c>
      <c r="C15" s="80">
        <f t="shared" ref="C15:BN15" si="29">B15</f>
        <v>516.51232115269579</v>
      </c>
      <c r="D15" s="80">
        <f t="shared" si="29"/>
        <v>516.51232115269579</v>
      </c>
      <c r="E15" s="80">
        <f t="shared" si="29"/>
        <v>516.51232115269579</v>
      </c>
      <c r="F15" s="80">
        <f t="shared" si="29"/>
        <v>516.51232115269579</v>
      </c>
      <c r="G15" s="80">
        <f t="shared" si="29"/>
        <v>516.51232115269579</v>
      </c>
      <c r="H15" s="80">
        <f t="shared" si="29"/>
        <v>516.51232115269579</v>
      </c>
      <c r="I15" s="80">
        <f t="shared" si="29"/>
        <v>516.51232115269579</v>
      </c>
      <c r="J15" s="80">
        <f t="shared" si="29"/>
        <v>516.51232115269579</v>
      </c>
      <c r="K15" s="80">
        <f t="shared" si="29"/>
        <v>516.51232115269579</v>
      </c>
      <c r="L15" s="80">
        <f t="shared" si="29"/>
        <v>516.51232115269579</v>
      </c>
      <c r="M15" s="80">
        <f t="shared" si="29"/>
        <v>516.51232115269579</v>
      </c>
      <c r="N15" s="80">
        <f t="shared" si="29"/>
        <v>516.51232115269579</v>
      </c>
      <c r="O15" s="80">
        <f t="shared" si="29"/>
        <v>516.51232115269579</v>
      </c>
      <c r="P15" s="80">
        <f t="shared" si="29"/>
        <v>516.51232115269579</v>
      </c>
      <c r="Q15" s="80">
        <f t="shared" si="29"/>
        <v>516.51232115269579</v>
      </c>
      <c r="R15" s="80">
        <f t="shared" si="29"/>
        <v>516.51232115269579</v>
      </c>
      <c r="S15" s="80">
        <f t="shared" si="29"/>
        <v>516.51232115269579</v>
      </c>
      <c r="T15" s="80">
        <f t="shared" si="29"/>
        <v>516.51232115269579</v>
      </c>
      <c r="U15" s="80">
        <f t="shared" si="29"/>
        <v>516.51232115269579</v>
      </c>
      <c r="V15" s="80">
        <f t="shared" si="29"/>
        <v>516.51232115269579</v>
      </c>
      <c r="W15" s="80">
        <f t="shared" si="29"/>
        <v>516.51232115269579</v>
      </c>
      <c r="X15" s="80">
        <f t="shared" si="29"/>
        <v>516.51232115269579</v>
      </c>
      <c r="Y15" s="80">
        <f t="shared" si="29"/>
        <v>516.51232115269579</v>
      </c>
      <c r="Z15" s="80">
        <f t="shared" si="29"/>
        <v>516.51232115269579</v>
      </c>
      <c r="AA15" s="80">
        <f t="shared" si="29"/>
        <v>516.51232115269579</v>
      </c>
      <c r="AB15" s="80">
        <f t="shared" si="29"/>
        <v>516.51232115269579</v>
      </c>
      <c r="AC15" s="80">
        <f t="shared" si="29"/>
        <v>516.51232115269579</v>
      </c>
      <c r="AD15" s="80">
        <f t="shared" si="29"/>
        <v>516.51232115269579</v>
      </c>
      <c r="AE15" s="80">
        <f t="shared" si="29"/>
        <v>516.51232115269579</v>
      </c>
      <c r="AF15" s="80">
        <f t="shared" si="29"/>
        <v>516.51232115269579</v>
      </c>
      <c r="AG15" s="80">
        <f t="shared" si="29"/>
        <v>516.51232115269579</v>
      </c>
      <c r="AH15" s="80">
        <f t="shared" si="29"/>
        <v>516.51232115269579</v>
      </c>
      <c r="AI15" s="80">
        <f t="shared" si="29"/>
        <v>516.51232115269579</v>
      </c>
      <c r="AJ15" s="80">
        <f t="shared" si="29"/>
        <v>516.51232115269579</v>
      </c>
      <c r="AK15" s="80">
        <f t="shared" si="29"/>
        <v>516.51232115269579</v>
      </c>
      <c r="AL15" s="80">
        <f t="shared" si="29"/>
        <v>516.51232115269579</v>
      </c>
      <c r="AM15" s="80">
        <f t="shared" si="29"/>
        <v>516.51232115269579</v>
      </c>
      <c r="AN15" s="80">
        <f t="shared" si="29"/>
        <v>516.51232115269579</v>
      </c>
      <c r="AO15" s="80">
        <f t="shared" si="29"/>
        <v>516.51232115269579</v>
      </c>
      <c r="AP15" s="80">
        <f t="shared" si="29"/>
        <v>516.51232115269579</v>
      </c>
      <c r="AQ15" s="80">
        <f t="shared" si="29"/>
        <v>516.51232115269579</v>
      </c>
      <c r="AR15" s="80">
        <f t="shared" si="29"/>
        <v>516.51232115269579</v>
      </c>
      <c r="AS15" s="80">
        <f t="shared" si="29"/>
        <v>516.51232115269579</v>
      </c>
      <c r="AT15" s="80">
        <f t="shared" si="29"/>
        <v>516.51232115269579</v>
      </c>
      <c r="AU15" s="80">
        <f t="shared" si="29"/>
        <v>516.51232115269579</v>
      </c>
      <c r="AV15" s="80">
        <f t="shared" si="29"/>
        <v>516.51232115269579</v>
      </c>
      <c r="AW15" s="80">
        <f t="shared" si="29"/>
        <v>516.51232115269579</v>
      </c>
      <c r="AX15" s="80">
        <f t="shared" si="29"/>
        <v>516.51232115269579</v>
      </c>
      <c r="AY15" s="80">
        <f t="shared" si="29"/>
        <v>516.51232115269579</v>
      </c>
      <c r="AZ15" s="80">
        <f t="shared" si="29"/>
        <v>516.51232115269579</v>
      </c>
      <c r="BA15" s="80">
        <f t="shared" si="29"/>
        <v>516.51232115269579</v>
      </c>
      <c r="BB15" s="80">
        <f t="shared" si="29"/>
        <v>516.51232115269579</v>
      </c>
      <c r="BC15" s="80">
        <f t="shared" si="29"/>
        <v>516.51232115269579</v>
      </c>
      <c r="BD15" s="80">
        <f t="shared" si="29"/>
        <v>516.51232115269579</v>
      </c>
      <c r="BE15" s="80">
        <f t="shared" si="29"/>
        <v>516.51232115269579</v>
      </c>
      <c r="BF15" s="80">
        <f t="shared" si="29"/>
        <v>516.51232115269579</v>
      </c>
      <c r="BG15" s="80">
        <f t="shared" si="29"/>
        <v>516.51232115269579</v>
      </c>
      <c r="BH15" s="80">
        <f t="shared" si="29"/>
        <v>516.51232115269579</v>
      </c>
      <c r="BI15" s="80">
        <f t="shared" si="29"/>
        <v>516.51232115269579</v>
      </c>
      <c r="BJ15" s="80">
        <f t="shared" si="29"/>
        <v>516.51232115269579</v>
      </c>
      <c r="BK15" s="80">
        <f t="shared" si="29"/>
        <v>516.51232115269579</v>
      </c>
      <c r="BL15" s="80">
        <f t="shared" si="29"/>
        <v>516.51232115269579</v>
      </c>
      <c r="BM15" s="80">
        <f t="shared" si="29"/>
        <v>516.51232115269579</v>
      </c>
      <c r="BN15" s="80">
        <f t="shared" si="29"/>
        <v>516.51232115269579</v>
      </c>
      <c r="BO15" s="80">
        <f t="shared" ref="BO15:DZ15" si="30">BN15</f>
        <v>516.51232115269579</v>
      </c>
      <c r="BP15" s="80">
        <f t="shared" si="30"/>
        <v>516.51232115269579</v>
      </c>
      <c r="BQ15" s="80">
        <f t="shared" si="30"/>
        <v>516.51232115269579</v>
      </c>
      <c r="BR15" s="80">
        <f t="shared" si="30"/>
        <v>516.51232115269579</v>
      </c>
      <c r="BS15" s="80">
        <f t="shared" si="30"/>
        <v>516.51232115269579</v>
      </c>
      <c r="BT15" s="80">
        <f t="shared" si="30"/>
        <v>516.51232115269579</v>
      </c>
      <c r="BU15" s="80">
        <f t="shared" si="30"/>
        <v>516.51232115269579</v>
      </c>
      <c r="BV15" s="80">
        <f t="shared" si="30"/>
        <v>516.51232115269579</v>
      </c>
      <c r="BW15" s="80">
        <f t="shared" si="30"/>
        <v>516.51232115269579</v>
      </c>
      <c r="BX15" s="80">
        <f t="shared" si="30"/>
        <v>516.51232115269579</v>
      </c>
      <c r="BY15" s="80">
        <f t="shared" si="30"/>
        <v>516.51232115269579</v>
      </c>
      <c r="BZ15" s="80">
        <f t="shared" si="30"/>
        <v>516.51232115269579</v>
      </c>
      <c r="CA15" s="80">
        <f t="shared" si="30"/>
        <v>516.51232115269579</v>
      </c>
      <c r="CB15" s="80">
        <f t="shared" si="30"/>
        <v>516.51232115269579</v>
      </c>
      <c r="CC15" s="80">
        <f t="shared" si="30"/>
        <v>516.51232115269579</v>
      </c>
      <c r="CD15" s="80">
        <f t="shared" si="30"/>
        <v>516.51232115269579</v>
      </c>
      <c r="CE15" s="80">
        <f t="shared" si="30"/>
        <v>516.51232115269579</v>
      </c>
      <c r="CF15" s="80">
        <f t="shared" si="30"/>
        <v>516.51232115269579</v>
      </c>
      <c r="CG15" s="80">
        <f t="shared" si="30"/>
        <v>516.51232115269579</v>
      </c>
      <c r="CH15" s="80">
        <f t="shared" si="30"/>
        <v>516.51232115269579</v>
      </c>
      <c r="CI15" s="80">
        <f t="shared" si="30"/>
        <v>516.51232115269579</v>
      </c>
      <c r="CJ15" s="80">
        <f t="shared" si="30"/>
        <v>516.51232115269579</v>
      </c>
      <c r="CK15" s="80">
        <f t="shared" si="30"/>
        <v>516.51232115269579</v>
      </c>
      <c r="CL15" s="80">
        <f t="shared" si="30"/>
        <v>516.51232115269579</v>
      </c>
      <c r="CM15" s="80">
        <f t="shared" si="30"/>
        <v>516.51232115269579</v>
      </c>
      <c r="CN15" s="80">
        <f t="shared" si="30"/>
        <v>516.51232115269579</v>
      </c>
      <c r="CO15" s="80">
        <f t="shared" si="30"/>
        <v>516.51232115269579</v>
      </c>
      <c r="CP15" s="80">
        <f t="shared" si="30"/>
        <v>516.51232115269579</v>
      </c>
      <c r="CQ15" s="80">
        <f t="shared" si="30"/>
        <v>516.51232115269579</v>
      </c>
      <c r="CR15" s="80">
        <f t="shared" si="30"/>
        <v>516.51232115269579</v>
      </c>
      <c r="CS15" s="80">
        <f t="shared" si="30"/>
        <v>516.51232115269579</v>
      </c>
      <c r="CT15" s="80">
        <f t="shared" si="30"/>
        <v>516.51232115269579</v>
      </c>
      <c r="CU15" s="80">
        <f t="shared" si="30"/>
        <v>516.51232115269579</v>
      </c>
      <c r="CV15" s="80">
        <f t="shared" si="30"/>
        <v>516.51232115269579</v>
      </c>
      <c r="CW15" s="80">
        <f t="shared" si="30"/>
        <v>516.51232115269579</v>
      </c>
      <c r="CX15" s="80">
        <f t="shared" si="30"/>
        <v>516.51232115269579</v>
      </c>
      <c r="CY15" s="80">
        <f t="shared" si="30"/>
        <v>516.51232115269579</v>
      </c>
      <c r="CZ15" s="80">
        <f t="shared" si="30"/>
        <v>516.51232115269579</v>
      </c>
      <c r="DA15" s="80">
        <f t="shared" si="30"/>
        <v>516.51232115269579</v>
      </c>
      <c r="DB15" s="80">
        <f t="shared" si="30"/>
        <v>516.51232115269579</v>
      </c>
      <c r="DC15" s="80">
        <f t="shared" si="30"/>
        <v>516.51232115269579</v>
      </c>
      <c r="DD15" s="80">
        <f t="shared" si="30"/>
        <v>516.51232115269579</v>
      </c>
      <c r="DE15" s="80">
        <f t="shared" si="30"/>
        <v>516.51232115269579</v>
      </c>
      <c r="DF15" s="80">
        <f t="shared" si="30"/>
        <v>516.51232115269579</v>
      </c>
      <c r="DG15" s="80">
        <f t="shared" si="30"/>
        <v>516.51232115269579</v>
      </c>
      <c r="DH15" s="80">
        <f t="shared" si="30"/>
        <v>516.51232115269579</v>
      </c>
      <c r="DI15" s="80">
        <f t="shared" si="30"/>
        <v>516.51232115269579</v>
      </c>
      <c r="DJ15" s="80">
        <f t="shared" si="30"/>
        <v>516.51232115269579</v>
      </c>
      <c r="DK15" s="80">
        <f t="shared" si="30"/>
        <v>516.51232115269579</v>
      </c>
      <c r="DL15" s="80">
        <f t="shared" si="30"/>
        <v>516.51232115269579</v>
      </c>
      <c r="DM15" s="80">
        <f t="shared" si="30"/>
        <v>516.51232115269579</v>
      </c>
      <c r="DN15" s="80">
        <f t="shared" si="30"/>
        <v>516.51232115269579</v>
      </c>
      <c r="DO15" s="80">
        <f t="shared" si="30"/>
        <v>516.51232115269579</v>
      </c>
      <c r="DP15" s="80">
        <f t="shared" si="30"/>
        <v>516.51232115269579</v>
      </c>
      <c r="DQ15" s="80">
        <f t="shared" si="30"/>
        <v>516.51232115269579</v>
      </c>
      <c r="DR15" s="80">
        <f t="shared" si="30"/>
        <v>516.51232115269579</v>
      </c>
      <c r="DS15" s="80">
        <f t="shared" si="30"/>
        <v>516.51232115269579</v>
      </c>
      <c r="DT15" s="80">
        <f t="shared" si="30"/>
        <v>516.51232115269579</v>
      </c>
      <c r="DU15" s="80">
        <f t="shared" si="30"/>
        <v>516.51232115269579</v>
      </c>
      <c r="DV15" s="80">
        <f t="shared" si="30"/>
        <v>516.51232115269579</v>
      </c>
      <c r="DW15" s="80">
        <f t="shared" si="30"/>
        <v>516.51232115269579</v>
      </c>
      <c r="DX15" s="80">
        <f t="shared" si="30"/>
        <v>516.51232115269579</v>
      </c>
      <c r="DY15" s="80">
        <f t="shared" si="30"/>
        <v>516.51232115269579</v>
      </c>
      <c r="DZ15" s="80">
        <f t="shared" si="30"/>
        <v>516.51232115269579</v>
      </c>
      <c r="EA15" s="80">
        <f t="shared" ref="EA15:GL15" si="31">DZ15</f>
        <v>516.51232115269579</v>
      </c>
      <c r="EB15" s="80">
        <f t="shared" si="31"/>
        <v>516.51232115269579</v>
      </c>
      <c r="EC15" s="80">
        <f t="shared" si="31"/>
        <v>516.51232115269579</v>
      </c>
      <c r="ED15" s="80">
        <f t="shared" si="31"/>
        <v>516.51232115269579</v>
      </c>
      <c r="EE15" s="80">
        <f t="shared" si="31"/>
        <v>516.51232115269579</v>
      </c>
      <c r="EF15" s="80">
        <f t="shared" si="31"/>
        <v>516.51232115269579</v>
      </c>
      <c r="EG15" s="80">
        <f t="shared" si="31"/>
        <v>516.51232115269579</v>
      </c>
      <c r="EH15" s="80">
        <f t="shared" si="31"/>
        <v>516.51232115269579</v>
      </c>
      <c r="EI15" s="80">
        <f t="shared" si="31"/>
        <v>516.51232115269579</v>
      </c>
      <c r="EJ15" s="80">
        <f t="shared" si="31"/>
        <v>516.51232115269579</v>
      </c>
      <c r="EK15" s="80">
        <f t="shared" si="31"/>
        <v>516.51232115269579</v>
      </c>
      <c r="EL15" s="80">
        <f t="shared" si="31"/>
        <v>516.51232115269579</v>
      </c>
      <c r="EM15" s="80">
        <f t="shared" si="31"/>
        <v>516.51232115269579</v>
      </c>
      <c r="EN15" s="80">
        <f t="shared" si="31"/>
        <v>516.51232115269579</v>
      </c>
      <c r="EO15" s="80">
        <f t="shared" si="31"/>
        <v>516.51232115269579</v>
      </c>
      <c r="EP15" s="80">
        <f t="shared" si="31"/>
        <v>516.51232115269579</v>
      </c>
      <c r="EQ15" s="80">
        <f t="shared" si="31"/>
        <v>516.51232115269579</v>
      </c>
      <c r="ER15" s="80">
        <f t="shared" si="31"/>
        <v>516.51232115269579</v>
      </c>
      <c r="ES15" s="80">
        <f t="shared" si="31"/>
        <v>516.51232115269579</v>
      </c>
      <c r="ET15" s="80">
        <f t="shared" si="31"/>
        <v>516.51232115269579</v>
      </c>
      <c r="EU15" s="80">
        <f t="shared" si="31"/>
        <v>516.51232115269579</v>
      </c>
      <c r="EV15" s="80">
        <f t="shared" si="31"/>
        <v>516.51232115269579</v>
      </c>
      <c r="EW15" s="80">
        <f t="shared" si="31"/>
        <v>516.51232115269579</v>
      </c>
      <c r="EX15" s="80">
        <f t="shared" si="31"/>
        <v>516.51232115269579</v>
      </c>
      <c r="EY15" s="80">
        <f t="shared" si="31"/>
        <v>516.51232115269579</v>
      </c>
      <c r="EZ15" s="80">
        <f t="shared" si="31"/>
        <v>516.51232115269579</v>
      </c>
      <c r="FA15" s="80">
        <f t="shared" si="31"/>
        <v>516.51232115269579</v>
      </c>
      <c r="FB15" s="80">
        <f t="shared" si="31"/>
        <v>516.51232115269579</v>
      </c>
      <c r="FC15" s="80">
        <f t="shared" si="31"/>
        <v>516.51232115269579</v>
      </c>
      <c r="FD15" s="80">
        <f t="shared" si="31"/>
        <v>516.51232115269579</v>
      </c>
      <c r="FE15" s="80">
        <f t="shared" si="31"/>
        <v>516.51232115269579</v>
      </c>
      <c r="FF15" s="80">
        <f t="shared" si="31"/>
        <v>516.51232115269579</v>
      </c>
      <c r="FG15" s="80">
        <f t="shared" si="31"/>
        <v>516.51232115269579</v>
      </c>
      <c r="FH15" s="80">
        <f t="shared" si="31"/>
        <v>516.51232115269579</v>
      </c>
      <c r="FI15" s="80">
        <f t="shared" si="31"/>
        <v>516.51232115269579</v>
      </c>
      <c r="FJ15" s="80">
        <f t="shared" si="31"/>
        <v>516.51232115269579</v>
      </c>
      <c r="FK15" s="80">
        <f t="shared" si="31"/>
        <v>516.51232115269579</v>
      </c>
      <c r="FL15" s="80">
        <f t="shared" si="31"/>
        <v>516.51232115269579</v>
      </c>
      <c r="FM15" s="80">
        <f t="shared" si="31"/>
        <v>516.51232115269579</v>
      </c>
      <c r="FN15" s="80">
        <f t="shared" si="31"/>
        <v>516.51232115269579</v>
      </c>
      <c r="FO15" s="80">
        <f t="shared" si="31"/>
        <v>516.51232115269579</v>
      </c>
      <c r="FP15" s="80">
        <f t="shared" si="31"/>
        <v>516.51232115269579</v>
      </c>
      <c r="FQ15" s="80">
        <f t="shared" si="31"/>
        <v>516.51232115269579</v>
      </c>
      <c r="FR15" s="80">
        <f t="shared" si="31"/>
        <v>516.51232115269579</v>
      </c>
      <c r="FS15" s="80">
        <f t="shared" si="31"/>
        <v>516.51232115269579</v>
      </c>
      <c r="FT15" s="80">
        <f t="shared" si="31"/>
        <v>516.51232115269579</v>
      </c>
      <c r="FU15" s="80">
        <f t="shared" si="31"/>
        <v>516.51232115269579</v>
      </c>
      <c r="FV15" s="80">
        <f t="shared" si="31"/>
        <v>516.51232115269579</v>
      </c>
      <c r="FW15" s="80">
        <f t="shared" si="31"/>
        <v>516.51232115269579</v>
      </c>
      <c r="FX15" s="80">
        <f t="shared" si="31"/>
        <v>516.51232115269579</v>
      </c>
      <c r="FY15" s="80">
        <f t="shared" si="31"/>
        <v>516.51232115269579</v>
      </c>
      <c r="FZ15" s="80">
        <f t="shared" si="31"/>
        <v>516.51232115269579</v>
      </c>
      <c r="GA15" s="80">
        <f t="shared" si="31"/>
        <v>516.51232115269579</v>
      </c>
      <c r="GB15" s="80">
        <f t="shared" si="31"/>
        <v>516.51232115269579</v>
      </c>
      <c r="GC15" s="80">
        <f t="shared" si="31"/>
        <v>516.51232115269579</v>
      </c>
      <c r="GD15" s="80">
        <f t="shared" si="31"/>
        <v>516.51232115269579</v>
      </c>
      <c r="GE15" s="80">
        <f t="shared" si="31"/>
        <v>516.51232115269579</v>
      </c>
      <c r="GF15" s="80">
        <f t="shared" si="31"/>
        <v>516.51232115269579</v>
      </c>
      <c r="GG15" s="80">
        <f t="shared" si="31"/>
        <v>516.51232115269579</v>
      </c>
      <c r="GH15" s="80">
        <f t="shared" si="31"/>
        <v>516.51232115269579</v>
      </c>
      <c r="GI15" s="80">
        <f t="shared" si="31"/>
        <v>516.51232115269579</v>
      </c>
      <c r="GJ15" s="80">
        <f t="shared" si="31"/>
        <v>516.51232115269579</v>
      </c>
      <c r="GK15" s="80">
        <f t="shared" si="31"/>
        <v>516.51232115269579</v>
      </c>
      <c r="GL15" s="80">
        <f t="shared" si="31"/>
        <v>516.51232115269579</v>
      </c>
      <c r="GM15" s="80">
        <f t="shared" ref="GM15:IG15" si="32">GL15</f>
        <v>516.51232115269579</v>
      </c>
      <c r="GN15" s="80">
        <f t="shared" si="32"/>
        <v>516.51232115269579</v>
      </c>
      <c r="GO15" s="80">
        <f t="shared" si="32"/>
        <v>516.51232115269579</v>
      </c>
      <c r="GP15" s="80">
        <f t="shared" si="32"/>
        <v>516.51232115269579</v>
      </c>
      <c r="GQ15" s="80">
        <f t="shared" si="32"/>
        <v>516.51232115269579</v>
      </c>
      <c r="GR15" s="80">
        <f t="shared" si="32"/>
        <v>516.51232115269579</v>
      </c>
      <c r="GS15" s="80">
        <f t="shared" si="32"/>
        <v>516.51232115269579</v>
      </c>
      <c r="GT15" s="80">
        <f t="shared" si="32"/>
        <v>516.51232115269579</v>
      </c>
      <c r="GU15" s="80">
        <f t="shared" si="32"/>
        <v>516.51232115269579</v>
      </c>
      <c r="GV15" s="80">
        <f t="shared" si="32"/>
        <v>516.51232115269579</v>
      </c>
      <c r="GW15" s="80">
        <f t="shared" si="32"/>
        <v>516.51232115269579</v>
      </c>
      <c r="GX15" s="80">
        <f t="shared" si="32"/>
        <v>516.51232115269579</v>
      </c>
      <c r="GY15" s="80">
        <f t="shared" si="32"/>
        <v>516.51232115269579</v>
      </c>
      <c r="GZ15" s="80">
        <f t="shared" si="32"/>
        <v>516.51232115269579</v>
      </c>
      <c r="HA15" s="80">
        <f t="shared" si="32"/>
        <v>516.51232115269579</v>
      </c>
      <c r="HB15" s="80">
        <f t="shared" si="32"/>
        <v>516.51232115269579</v>
      </c>
      <c r="HC15" s="80">
        <f t="shared" si="32"/>
        <v>516.51232115269579</v>
      </c>
      <c r="HD15" s="80">
        <f t="shared" si="32"/>
        <v>516.51232115269579</v>
      </c>
      <c r="HE15" s="80">
        <f t="shared" si="32"/>
        <v>516.51232115269579</v>
      </c>
      <c r="HF15" s="80">
        <f t="shared" si="32"/>
        <v>516.51232115269579</v>
      </c>
      <c r="HG15" s="80">
        <f t="shared" si="32"/>
        <v>516.51232115269579</v>
      </c>
      <c r="HH15" s="80">
        <f t="shared" si="32"/>
        <v>516.51232115269579</v>
      </c>
      <c r="HI15" s="80">
        <f t="shared" si="32"/>
        <v>516.51232115269579</v>
      </c>
      <c r="HJ15" s="80">
        <f t="shared" si="32"/>
        <v>516.51232115269579</v>
      </c>
      <c r="HK15" s="80">
        <f t="shared" si="32"/>
        <v>516.51232115269579</v>
      </c>
      <c r="HL15" s="80">
        <f t="shared" si="32"/>
        <v>516.51232115269579</v>
      </c>
      <c r="HM15" s="80">
        <f t="shared" si="32"/>
        <v>516.51232115269579</v>
      </c>
      <c r="HN15" s="80">
        <f t="shared" si="32"/>
        <v>516.51232115269579</v>
      </c>
      <c r="HO15" s="80">
        <f t="shared" si="32"/>
        <v>516.51232115269579</v>
      </c>
      <c r="HP15" s="80">
        <f t="shared" si="32"/>
        <v>516.51232115269579</v>
      </c>
      <c r="HQ15" s="80">
        <f t="shared" si="32"/>
        <v>516.51232115269579</v>
      </c>
      <c r="HR15" s="80">
        <f t="shared" si="32"/>
        <v>516.51232115269579</v>
      </c>
      <c r="HS15" s="80">
        <f t="shared" si="32"/>
        <v>516.51232115269579</v>
      </c>
      <c r="HT15" s="80">
        <f t="shared" si="32"/>
        <v>516.51232115269579</v>
      </c>
      <c r="HU15" s="80">
        <f t="shared" si="32"/>
        <v>516.51232115269579</v>
      </c>
      <c r="HV15" s="80">
        <f t="shared" si="32"/>
        <v>516.51232115269579</v>
      </c>
      <c r="HW15" s="80">
        <f t="shared" si="32"/>
        <v>516.51232115269579</v>
      </c>
      <c r="HX15" s="80">
        <f t="shared" si="32"/>
        <v>516.51232115269579</v>
      </c>
      <c r="HY15" s="80">
        <f t="shared" si="32"/>
        <v>516.51232115269579</v>
      </c>
      <c r="HZ15" s="80">
        <f t="shared" si="32"/>
        <v>516.51232115269579</v>
      </c>
      <c r="IA15" s="80">
        <f t="shared" si="32"/>
        <v>516.51232115269579</v>
      </c>
      <c r="IB15" s="80">
        <f t="shared" si="32"/>
        <v>516.51232115269579</v>
      </c>
      <c r="IC15" s="80">
        <f t="shared" si="32"/>
        <v>516.51232115269579</v>
      </c>
      <c r="ID15" s="80">
        <f t="shared" si="32"/>
        <v>516.51232115269579</v>
      </c>
      <c r="IE15" s="80">
        <f t="shared" si="32"/>
        <v>516.51232115269579</v>
      </c>
      <c r="IF15" s="80">
        <f t="shared" si="32"/>
        <v>516.51232115269579</v>
      </c>
      <c r="IG15" s="80">
        <f t="shared" si="32"/>
        <v>516.51232115269579</v>
      </c>
    </row>
    <row r="16" spans="1:241" x14ac:dyDescent="0.2">
      <c r="A16" s="239" t="s">
        <v>478</v>
      </c>
      <c r="B16" s="240">
        <f>NPV((POWER(1+wacc,1/12)-1),B9:IG9)</f>
        <v>83710.76569114333</v>
      </c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  <c r="ER16" s="80"/>
      <c r="ES16" s="80"/>
      <c r="ET16" s="80"/>
      <c r="EU16" s="80"/>
      <c r="EV16" s="80"/>
      <c r="EW16" s="80"/>
      <c r="EX16" s="80"/>
      <c r="EY16" s="80"/>
      <c r="EZ16" s="80"/>
      <c r="FA16" s="80"/>
      <c r="FB16" s="80"/>
      <c r="FC16" s="80"/>
      <c r="FD16" s="80"/>
      <c r="FE16" s="80"/>
      <c r="FF16" s="80"/>
      <c r="FG16" s="80"/>
      <c r="FH16" s="80"/>
      <c r="FI16" s="80"/>
      <c r="FJ16" s="80"/>
      <c r="FK16" s="80"/>
      <c r="FL16" s="80"/>
      <c r="FM16" s="80"/>
      <c r="FN16" s="80"/>
      <c r="FO16" s="80"/>
      <c r="FP16" s="80"/>
      <c r="FQ16" s="80"/>
      <c r="FR16" s="80"/>
      <c r="FS16" s="80"/>
      <c r="FT16" s="80"/>
      <c r="FU16" s="80"/>
      <c r="FV16" s="80"/>
      <c r="FW16" s="80"/>
      <c r="FX16" s="80"/>
      <c r="FY16" s="80"/>
      <c r="FZ16" s="80"/>
      <c r="GA16" s="80"/>
      <c r="GB16" s="80"/>
      <c r="GC16" s="80"/>
      <c r="GD16" s="80"/>
      <c r="GE16" s="80"/>
      <c r="GF16" s="80"/>
      <c r="GG16" s="80"/>
      <c r="GH16" s="80"/>
      <c r="GI16" s="80"/>
      <c r="GJ16" s="80"/>
      <c r="GK16" s="80"/>
      <c r="GL16" s="80"/>
      <c r="GM16" s="80"/>
      <c r="GN16" s="80"/>
      <c r="GO16" s="80"/>
      <c r="GP16" s="80"/>
      <c r="GQ16" s="80"/>
      <c r="GR16" s="80"/>
      <c r="GS16" s="80"/>
      <c r="GT16" s="80"/>
      <c r="GU16" s="80"/>
      <c r="GV16" s="80"/>
      <c r="GW16" s="80"/>
      <c r="GX16" s="80"/>
      <c r="GY16" s="80"/>
      <c r="GZ16" s="80"/>
      <c r="HA16" s="80"/>
      <c r="HB16" s="80"/>
      <c r="HC16" s="80"/>
      <c r="HD16" s="80"/>
      <c r="HE16" s="80"/>
      <c r="HF16" s="80"/>
      <c r="HG16" s="80"/>
      <c r="HH16" s="80"/>
      <c r="HI16" s="80"/>
      <c r="HJ16" s="80"/>
      <c r="HK16" s="80"/>
      <c r="HL16" s="80"/>
      <c r="HM16" s="80"/>
      <c r="HN16" s="80"/>
      <c r="HO16" s="80"/>
      <c r="HP16" s="80"/>
      <c r="HQ16" s="80"/>
      <c r="HR16" s="80"/>
      <c r="HS16" s="80"/>
      <c r="HT16" s="80"/>
      <c r="HU16" s="80"/>
      <c r="HV16" s="80"/>
      <c r="HW16" s="80"/>
      <c r="HX16" s="80"/>
      <c r="HY16" s="80"/>
      <c r="HZ16" s="80"/>
      <c r="IA16" s="80"/>
      <c r="IB16" s="80"/>
      <c r="IC16" s="80"/>
      <c r="ID16" s="80"/>
      <c r="IE16" s="80"/>
      <c r="IF16" s="80"/>
      <c r="IG16" s="80"/>
    </row>
    <row r="17" spans="1:241" x14ac:dyDescent="0.2">
      <c r="A17" s="32"/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  <c r="EU17" s="80"/>
      <c r="EV17" s="80"/>
      <c r="EW17" s="80"/>
      <c r="EX17" s="80"/>
      <c r="EY17" s="80"/>
      <c r="EZ17" s="80"/>
      <c r="FA17" s="80"/>
      <c r="FB17" s="80"/>
      <c r="FC17" s="80"/>
      <c r="FD17" s="80"/>
      <c r="FE17" s="80"/>
      <c r="FF17" s="80"/>
      <c r="FG17" s="80"/>
      <c r="FH17" s="80"/>
      <c r="FI17" s="80"/>
      <c r="FJ17" s="80"/>
      <c r="FK17" s="80"/>
      <c r="FL17" s="80"/>
      <c r="FM17" s="80"/>
      <c r="FN17" s="80"/>
      <c r="FO17" s="80"/>
      <c r="FP17" s="80"/>
      <c r="FQ17" s="80"/>
      <c r="FR17" s="80"/>
      <c r="FS17" s="80"/>
      <c r="FT17" s="80"/>
      <c r="FU17" s="80"/>
      <c r="FV17" s="80"/>
      <c r="FW17" s="80"/>
      <c r="FX17" s="80"/>
      <c r="FY17" s="80"/>
      <c r="FZ17" s="80"/>
      <c r="GA17" s="80"/>
      <c r="GB17" s="80"/>
      <c r="GC17" s="80"/>
      <c r="GD17" s="80"/>
      <c r="GE17" s="80"/>
      <c r="GF17" s="80"/>
      <c r="GG17" s="80"/>
      <c r="GH17" s="80"/>
      <c r="GI17" s="80"/>
      <c r="GJ17" s="80"/>
      <c r="GK17" s="80"/>
      <c r="GL17" s="80"/>
      <c r="GM17" s="80"/>
      <c r="GN17" s="80"/>
      <c r="GO17" s="80"/>
      <c r="GP17" s="80"/>
      <c r="GQ17" s="80"/>
      <c r="GR17" s="80"/>
      <c r="GS17" s="80"/>
      <c r="GT17" s="80"/>
      <c r="GU17" s="80"/>
      <c r="GV17" s="80"/>
      <c r="GW17" s="80"/>
      <c r="GX17" s="80"/>
      <c r="GY17" s="80"/>
      <c r="GZ17" s="80"/>
      <c r="HA17" s="80"/>
      <c r="HB17" s="80"/>
      <c r="HC17" s="80"/>
      <c r="HD17" s="80"/>
      <c r="HE17" s="80"/>
      <c r="HF17" s="80"/>
      <c r="HG17" s="80"/>
      <c r="HH17" s="80"/>
      <c r="HI17" s="80"/>
      <c r="HJ17" s="80"/>
      <c r="HK17" s="80"/>
      <c r="HL17" s="80"/>
      <c r="HM17" s="80"/>
      <c r="HN17" s="80"/>
      <c r="HO17" s="80"/>
      <c r="HP17" s="80"/>
      <c r="HQ17" s="80"/>
      <c r="HR17" s="80"/>
      <c r="HS17" s="80"/>
      <c r="HT17" s="80"/>
      <c r="HU17" s="80"/>
      <c r="HV17" s="80"/>
      <c r="HW17" s="80"/>
      <c r="HX17" s="80"/>
      <c r="HY17" s="80"/>
      <c r="HZ17" s="80"/>
      <c r="IA17" s="80"/>
      <c r="IB17" s="80"/>
      <c r="IC17" s="80"/>
      <c r="ID17" s="80"/>
      <c r="IE17" s="80"/>
      <c r="IF17" s="80"/>
      <c r="IG17" s="80"/>
    </row>
    <row r="19" spans="1:241" x14ac:dyDescent="0.2">
      <c r="A19" s="34" t="s">
        <v>475</v>
      </c>
      <c r="B19" s="76">
        <f t="shared" ref="B19:BM19" si="33">CMMfull</f>
        <v>507.95958464789641</v>
      </c>
      <c r="C19" s="76">
        <f t="shared" si="33"/>
        <v>507.95958464789641</v>
      </c>
      <c r="D19" s="76">
        <f t="shared" si="33"/>
        <v>507.95958464789641</v>
      </c>
      <c r="E19" s="76">
        <f t="shared" si="33"/>
        <v>507.95958464789641</v>
      </c>
      <c r="F19" s="76">
        <f t="shared" si="33"/>
        <v>507.95958464789641</v>
      </c>
      <c r="G19" s="76">
        <f t="shared" si="33"/>
        <v>507.95958464789641</v>
      </c>
      <c r="H19" s="76">
        <f t="shared" si="33"/>
        <v>507.95958464789641</v>
      </c>
      <c r="I19" s="76">
        <f t="shared" si="33"/>
        <v>507.95958464789641</v>
      </c>
      <c r="J19" s="76">
        <f t="shared" si="33"/>
        <v>507.95958464789641</v>
      </c>
      <c r="K19" s="76">
        <f t="shared" si="33"/>
        <v>507.95958464789641</v>
      </c>
      <c r="L19" s="76">
        <f t="shared" si="33"/>
        <v>507.95958464789641</v>
      </c>
      <c r="M19" s="76">
        <f t="shared" si="33"/>
        <v>507.95958464789641</v>
      </c>
      <c r="N19" s="76">
        <f t="shared" si="33"/>
        <v>507.95958464789641</v>
      </c>
      <c r="O19" s="76">
        <f t="shared" si="33"/>
        <v>507.95958464789641</v>
      </c>
      <c r="P19" s="76">
        <f t="shared" si="33"/>
        <v>507.95958464789641</v>
      </c>
      <c r="Q19" s="76">
        <f t="shared" si="33"/>
        <v>507.95958464789641</v>
      </c>
      <c r="R19" s="76">
        <f t="shared" si="33"/>
        <v>507.95958464789641</v>
      </c>
      <c r="S19" s="76">
        <f t="shared" si="33"/>
        <v>507.95958464789641</v>
      </c>
      <c r="T19" s="76">
        <f t="shared" si="33"/>
        <v>507.95958464789641</v>
      </c>
      <c r="U19" s="76">
        <f t="shared" si="33"/>
        <v>507.95958464789641</v>
      </c>
      <c r="V19" s="76">
        <f t="shared" si="33"/>
        <v>507.95958464789641</v>
      </c>
      <c r="W19" s="76">
        <f t="shared" si="33"/>
        <v>507.95958464789641</v>
      </c>
      <c r="X19" s="76">
        <f t="shared" si="33"/>
        <v>507.95958464789641</v>
      </c>
      <c r="Y19" s="76">
        <f t="shared" si="33"/>
        <v>507.95958464789641</v>
      </c>
      <c r="Z19" s="76">
        <f t="shared" si="33"/>
        <v>507.95958464789641</v>
      </c>
      <c r="AA19" s="76">
        <f t="shared" si="33"/>
        <v>507.95958464789641</v>
      </c>
      <c r="AB19" s="76">
        <f t="shared" si="33"/>
        <v>507.95958464789641</v>
      </c>
      <c r="AC19" s="76">
        <f t="shared" si="33"/>
        <v>507.95958464789641</v>
      </c>
      <c r="AD19" s="76">
        <f t="shared" si="33"/>
        <v>507.95958464789641</v>
      </c>
      <c r="AE19" s="76">
        <f t="shared" si="33"/>
        <v>507.95958464789641</v>
      </c>
      <c r="AF19" s="76">
        <f t="shared" si="33"/>
        <v>507.95958464789641</v>
      </c>
      <c r="AG19" s="76">
        <f t="shared" si="33"/>
        <v>507.95958464789641</v>
      </c>
      <c r="AH19" s="76">
        <f t="shared" si="33"/>
        <v>507.95958464789641</v>
      </c>
      <c r="AI19" s="76">
        <f t="shared" si="33"/>
        <v>507.95958464789641</v>
      </c>
      <c r="AJ19" s="76">
        <f t="shared" si="33"/>
        <v>507.95958464789641</v>
      </c>
      <c r="AK19" s="76">
        <f t="shared" si="33"/>
        <v>507.95958464789641</v>
      </c>
      <c r="AL19" s="76">
        <f t="shared" si="33"/>
        <v>507.95958464789641</v>
      </c>
      <c r="AM19" s="76">
        <f t="shared" si="33"/>
        <v>507.95958464789641</v>
      </c>
      <c r="AN19" s="76">
        <f t="shared" si="33"/>
        <v>507.95958464789641</v>
      </c>
      <c r="AO19" s="76">
        <f t="shared" si="33"/>
        <v>507.95958464789641</v>
      </c>
      <c r="AP19" s="76">
        <f t="shared" si="33"/>
        <v>507.95958464789641</v>
      </c>
      <c r="AQ19" s="76">
        <f t="shared" si="33"/>
        <v>507.95958464789641</v>
      </c>
      <c r="AR19" s="76">
        <f t="shared" si="33"/>
        <v>507.95958464789641</v>
      </c>
      <c r="AS19" s="76">
        <f t="shared" si="33"/>
        <v>507.95958464789641</v>
      </c>
      <c r="AT19" s="76">
        <f t="shared" si="33"/>
        <v>507.95958464789641</v>
      </c>
      <c r="AU19" s="76">
        <f t="shared" si="33"/>
        <v>507.95958464789641</v>
      </c>
      <c r="AV19" s="76">
        <f t="shared" si="33"/>
        <v>507.95958464789641</v>
      </c>
      <c r="AW19" s="76">
        <f t="shared" si="33"/>
        <v>507.95958464789641</v>
      </c>
      <c r="AX19" s="76">
        <f t="shared" si="33"/>
        <v>507.95958464789641</v>
      </c>
      <c r="AY19" s="76">
        <f t="shared" si="33"/>
        <v>507.95958464789641</v>
      </c>
      <c r="AZ19" s="76">
        <f t="shared" si="33"/>
        <v>507.95958464789641</v>
      </c>
      <c r="BA19" s="76">
        <f t="shared" si="33"/>
        <v>507.95958464789641</v>
      </c>
      <c r="BB19" s="76">
        <f t="shared" si="33"/>
        <v>507.95958464789641</v>
      </c>
      <c r="BC19" s="76">
        <f t="shared" si="33"/>
        <v>507.95958464789641</v>
      </c>
      <c r="BD19" s="76">
        <f t="shared" si="33"/>
        <v>507.95958464789641</v>
      </c>
      <c r="BE19" s="76">
        <f t="shared" si="33"/>
        <v>507.95958464789641</v>
      </c>
      <c r="BF19" s="76">
        <f t="shared" si="33"/>
        <v>507.95958464789641</v>
      </c>
      <c r="BG19" s="76">
        <f t="shared" si="33"/>
        <v>507.95958464789641</v>
      </c>
      <c r="BH19" s="76">
        <f t="shared" si="33"/>
        <v>507.95958464789641</v>
      </c>
      <c r="BI19" s="76">
        <f t="shared" si="33"/>
        <v>507.95958464789641</v>
      </c>
      <c r="BJ19" s="76">
        <f t="shared" si="33"/>
        <v>507.95958464789641</v>
      </c>
      <c r="BK19" s="76">
        <f t="shared" si="33"/>
        <v>507.95958464789641</v>
      </c>
      <c r="BL19" s="76">
        <f t="shared" si="33"/>
        <v>507.95958464789641</v>
      </c>
      <c r="BM19" s="76">
        <f t="shared" si="33"/>
        <v>507.95958464789641</v>
      </c>
      <c r="BN19" s="76">
        <f t="shared" ref="BN19:DY19" si="34">CMMfull</f>
        <v>507.95958464789641</v>
      </c>
      <c r="BO19" s="76">
        <f t="shared" si="34"/>
        <v>507.95958464789641</v>
      </c>
      <c r="BP19" s="76">
        <f t="shared" si="34"/>
        <v>507.95958464789641</v>
      </c>
      <c r="BQ19" s="76">
        <f t="shared" si="34"/>
        <v>507.95958464789641</v>
      </c>
      <c r="BR19" s="76">
        <f t="shared" si="34"/>
        <v>507.95958464789641</v>
      </c>
      <c r="BS19" s="76">
        <f t="shared" si="34"/>
        <v>507.95958464789641</v>
      </c>
      <c r="BT19" s="76">
        <f t="shared" si="34"/>
        <v>507.95958464789641</v>
      </c>
      <c r="BU19" s="76">
        <f t="shared" si="34"/>
        <v>507.95958464789641</v>
      </c>
      <c r="BV19" s="76">
        <f t="shared" si="34"/>
        <v>507.95958464789641</v>
      </c>
      <c r="BW19" s="76">
        <f t="shared" si="34"/>
        <v>507.95958464789641</v>
      </c>
      <c r="BX19" s="76">
        <f t="shared" si="34"/>
        <v>507.95958464789641</v>
      </c>
      <c r="BY19" s="76">
        <f t="shared" si="34"/>
        <v>507.95958464789641</v>
      </c>
      <c r="BZ19" s="76">
        <f t="shared" si="34"/>
        <v>507.95958464789641</v>
      </c>
      <c r="CA19" s="76">
        <f t="shared" si="34"/>
        <v>507.95958464789641</v>
      </c>
      <c r="CB19" s="76">
        <f t="shared" si="34"/>
        <v>507.95958464789641</v>
      </c>
      <c r="CC19" s="76">
        <f t="shared" si="34"/>
        <v>507.95958464789641</v>
      </c>
      <c r="CD19" s="76">
        <f t="shared" si="34"/>
        <v>507.95958464789641</v>
      </c>
      <c r="CE19" s="76">
        <f t="shared" si="34"/>
        <v>507.95958464789641</v>
      </c>
      <c r="CF19" s="76">
        <f t="shared" si="34"/>
        <v>507.95958464789641</v>
      </c>
      <c r="CG19" s="76">
        <f t="shared" si="34"/>
        <v>507.95958464789641</v>
      </c>
      <c r="CH19" s="76">
        <f t="shared" si="34"/>
        <v>507.95958464789641</v>
      </c>
      <c r="CI19" s="76">
        <f t="shared" si="34"/>
        <v>507.95958464789641</v>
      </c>
      <c r="CJ19" s="76">
        <f t="shared" si="34"/>
        <v>507.95958464789641</v>
      </c>
      <c r="CK19" s="76">
        <f t="shared" si="34"/>
        <v>507.95958464789641</v>
      </c>
      <c r="CL19" s="76">
        <f t="shared" si="34"/>
        <v>507.95958464789641</v>
      </c>
      <c r="CM19" s="76">
        <f t="shared" si="34"/>
        <v>507.95958464789641</v>
      </c>
      <c r="CN19" s="76">
        <f t="shared" si="34"/>
        <v>507.95958464789641</v>
      </c>
      <c r="CO19" s="76">
        <f t="shared" si="34"/>
        <v>507.95958464789641</v>
      </c>
      <c r="CP19" s="76">
        <f t="shared" si="34"/>
        <v>507.95958464789641</v>
      </c>
      <c r="CQ19" s="76">
        <f t="shared" si="34"/>
        <v>507.95958464789641</v>
      </c>
      <c r="CR19" s="76">
        <f t="shared" si="34"/>
        <v>507.95958464789641</v>
      </c>
      <c r="CS19" s="76">
        <f t="shared" si="34"/>
        <v>507.95958464789641</v>
      </c>
      <c r="CT19" s="76">
        <f t="shared" si="34"/>
        <v>507.95958464789641</v>
      </c>
      <c r="CU19" s="76">
        <f t="shared" si="34"/>
        <v>507.95958464789641</v>
      </c>
      <c r="CV19" s="76">
        <f t="shared" si="34"/>
        <v>507.95958464789641</v>
      </c>
      <c r="CW19" s="76">
        <f t="shared" si="34"/>
        <v>507.95958464789641</v>
      </c>
      <c r="CX19" s="76">
        <f t="shared" si="34"/>
        <v>507.95958464789641</v>
      </c>
      <c r="CY19" s="76">
        <f t="shared" si="34"/>
        <v>507.95958464789641</v>
      </c>
      <c r="CZ19" s="76">
        <f t="shared" si="34"/>
        <v>507.95958464789641</v>
      </c>
      <c r="DA19" s="76">
        <f t="shared" si="34"/>
        <v>507.95958464789641</v>
      </c>
      <c r="DB19" s="76">
        <f t="shared" si="34"/>
        <v>507.95958464789641</v>
      </c>
      <c r="DC19" s="76">
        <f t="shared" si="34"/>
        <v>507.95958464789641</v>
      </c>
      <c r="DD19" s="76">
        <f t="shared" si="34"/>
        <v>507.95958464789641</v>
      </c>
      <c r="DE19" s="76">
        <f t="shared" si="34"/>
        <v>507.95958464789641</v>
      </c>
      <c r="DF19" s="76">
        <f t="shared" si="34"/>
        <v>507.95958464789641</v>
      </c>
      <c r="DG19" s="76">
        <f t="shared" si="34"/>
        <v>507.95958464789641</v>
      </c>
      <c r="DH19" s="76">
        <f t="shared" si="34"/>
        <v>507.95958464789641</v>
      </c>
      <c r="DI19" s="76">
        <f t="shared" si="34"/>
        <v>507.95958464789641</v>
      </c>
      <c r="DJ19" s="76">
        <f t="shared" si="34"/>
        <v>507.95958464789641</v>
      </c>
      <c r="DK19" s="76">
        <f t="shared" si="34"/>
        <v>507.95958464789641</v>
      </c>
      <c r="DL19" s="76">
        <f t="shared" si="34"/>
        <v>507.95958464789641</v>
      </c>
      <c r="DM19" s="76">
        <f t="shared" si="34"/>
        <v>507.95958464789641</v>
      </c>
      <c r="DN19" s="76">
        <f t="shared" si="34"/>
        <v>507.95958464789641</v>
      </c>
      <c r="DO19" s="76">
        <f t="shared" si="34"/>
        <v>507.95958464789641</v>
      </c>
      <c r="DP19" s="76">
        <f t="shared" si="34"/>
        <v>507.95958464789641</v>
      </c>
      <c r="DQ19" s="76">
        <f t="shared" si="34"/>
        <v>507.95958464789641</v>
      </c>
      <c r="DR19" s="76">
        <f t="shared" si="34"/>
        <v>507.95958464789641</v>
      </c>
      <c r="DS19" s="76">
        <f t="shared" si="34"/>
        <v>507.95958464789641</v>
      </c>
      <c r="DT19" s="76">
        <f t="shared" si="34"/>
        <v>507.95958464789641</v>
      </c>
      <c r="DU19" s="76">
        <f t="shared" si="34"/>
        <v>507.95958464789641</v>
      </c>
      <c r="DV19" s="76">
        <f t="shared" si="34"/>
        <v>507.95958464789641</v>
      </c>
      <c r="DW19" s="76">
        <f t="shared" si="34"/>
        <v>507.95958464789641</v>
      </c>
      <c r="DX19" s="76">
        <f t="shared" si="34"/>
        <v>507.95958464789641</v>
      </c>
      <c r="DY19" s="76">
        <f t="shared" si="34"/>
        <v>507.95958464789641</v>
      </c>
      <c r="DZ19" s="76">
        <f t="shared" ref="DZ19:GK19" si="35">CMMfull</f>
        <v>507.95958464789641</v>
      </c>
      <c r="EA19" s="76">
        <f t="shared" si="35"/>
        <v>507.95958464789641</v>
      </c>
      <c r="EB19" s="76">
        <f t="shared" si="35"/>
        <v>507.95958464789641</v>
      </c>
      <c r="EC19" s="76">
        <f t="shared" si="35"/>
        <v>507.95958464789641</v>
      </c>
      <c r="ED19" s="76">
        <f t="shared" si="35"/>
        <v>507.95958464789641</v>
      </c>
      <c r="EE19" s="76">
        <f t="shared" si="35"/>
        <v>507.95958464789641</v>
      </c>
      <c r="EF19" s="76">
        <f t="shared" si="35"/>
        <v>507.95958464789641</v>
      </c>
      <c r="EG19" s="76">
        <f t="shared" si="35"/>
        <v>507.95958464789641</v>
      </c>
      <c r="EH19" s="76">
        <f t="shared" si="35"/>
        <v>507.95958464789641</v>
      </c>
      <c r="EI19" s="76">
        <f t="shared" si="35"/>
        <v>507.95958464789641</v>
      </c>
      <c r="EJ19" s="76">
        <f t="shared" si="35"/>
        <v>507.95958464789641</v>
      </c>
      <c r="EK19" s="76">
        <f t="shared" si="35"/>
        <v>507.95958464789641</v>
      </c>
      <c r="EL19" s="76">
        <f t="shared" si="35"/>
        <v>507.95958464789641</v>
      </c>
      <c r="EM19" s="76">
        <f t="shared" si="35"/>
        <v>507.95958464789641</v>
      </c>
      <c r="EN19" s="76">
        <f t="shared" si="35"/>
        <v>507.95958464789641</v>
      </c>
      <c r="EO19" s="76">
        <f t="shared" si="35"/>
        <v>507.95958464789641</v>
      </c>
      <c r="EP19" s="76">
        <f t="shared" si="35"/>
        <v>507.95958464789641</v>
      </c>
      <c r="EQ19" s="76">
        <f t="shared" si="35"/>
        <v>507.95958464789641</v>
      </c>
      <c r="ER19" s="76">
        <f t="shared" si="35"/>
        <v>507.95958464789641</v>
      </c>
      <c r="ES19" s="76">
        <f t="shared" si="35"/>
        <v>507.95958464789641</v>
      </c>
      <c r="ET19" s="76">
        <f t="shared" si="35"/>
        <v>507.95958464789641</v>
      </c>
      <c r="EU19" s="76">
        <f t="shared" si="35"/>
        <v>507.95958464789641</v>
      </c>
      <c r="EV19" s="76">
        <f t="shared" si="35"/>
        <v>507.95958464789641</v>
      </c>
      <c r="EW19" s="76">
        <f t="shared" si="35"/>
        <v>507.95958464789641</v>
      </c>
      <c r="EX19" s="76">
        <f t="shared" si="35"/>
        <v>507.95958464789641</v>
      </c>
      <c r="EY19" s="76">
        <f t="shared" si="35"/>
        <v>507.95958464789641</v>
      </c>
      <c r="EZ19" s="76">
        <f t="shared" si="35"/>
        <v>507.95958464789641</v>
      </c>
      <c r="FA19" s="76">
        <f t="shared" si="35"/>
        <v>507.95958464789641</v>
      </c>
      <c r="FB19" s="76">
        <f t="shared" si="35"/>
        <v>507.95958464789641</v>
      </c>
      <c r="FC19" s="76">
        <f t="shared" si="35"/>
        <v>507.95958464789641</v>
      </c>
      <c r="FD19" s="76">
        <f t="shared" si="35"/>
        <v>507.95958464789641</v>
      </c>
      <c r="FE19" s="76">
        <f t="shared" si="35"/>
        <v>507.95958464789641</v>
      </c>
      <c r="FF19" s="76">
        <f t="shared" si="35"/>
        <v>507.95958464789641</v>
      </c>
      <c r="FG19" s="76">
        <f t="shared" si="35"/>
        <v>507.95958464789641</v>
      </c>
      <c r="FH19" s="76">
        <f t="shared" si="35"/>
        <v>507.95958464789641</v>
      </c>
      <c r="FI19" s="76">
        <f t="shared" si="35"/>
        <v>507.95958464789641</v>
      </c>
      <c r="FJ19" s="76">
        <f t="shared" si="35"/>
        <v>507.95958464789641</v>
      </c>
      <c r="FK19" s="76">
        <f t="shared" si="35"/>
        <v>507.95958464789641</v>
      </c>
      <c r="FL19" s="76">
        <f t="shared" si="35"/>
        <v>507.95958464789641</v>
      </c>
      <c r="FM19" s="76">
        <f t="shared" si="35"/>
        <v>507.95958464789641</v>
      </c>
      <c r="FN19" s="76">
        <f t="shared" si="35"/>
        <v>507.95958464789641</v>
      </c>
      <c r="FO19" s="76">
        <f t="shared" si="35"/>
        <v>507.95958464789641</v>
      </c>
      <c r="FP19" s="76">
        <f t="shared" si="35"/>
        <v>507.95958464789641</v>
      </c>
      <c r="FQ19" s="76">
        <f t="shared" si="35"/>
        <v>507.95958464789641</v>
      </c>
      <c r="FR19" s="76">
        <f t="shared" si="35"/>
        <v>507.95958464789641</v>
      </c>
      <c r="FS19" s="76">
        <f t="shared" si="35"/>
        <v>507.95958464789641</v>
      </c>
      <c r="FT19" s="76">
        <f t="shared" si="35"/>
        <v>507.95958464789641</v>
      </c>
      <c r="FU19" s="76">
        <f t="shared" si="35"/>
        <v>507.95958464789641</v>
      </c>
      <c r="FV19" s="76">
        <f t="shared" si="35"/>
        <v>507.95958464789641</v>
      </c>
      <c r="FW19" s="76">
        <f t="shared" si="35"/>
        <v>507.95958464789641</v>
      </c>
      <c r="FX19" s="76">
        <f t="shared" si="35"/>
        <v>507.95958464789641</v>
      </c>
      <c r="FY19" s="76">
        <f t="shared" si="35"/>
        <v>507.95958464789641</v>
      </c>
      <c r="FZ19" s="76">
        <f t="shared" si="35"/>
        <v>507.95958464789641</v>
      </c>
      <c r="GA19" s="76">
        <f t="shared" si="35"/>
        <v>507.95958464789641</v>
      </c>
      <c r="GB19" s="76">
        <f t="shared" si="35"/>
        <v>507.95958464789641</v>
      </c>
      <c r="GC19" s="76">
        <f t="shared" si="35"/>
        <v>507.95958464789641</v>
      </c>
      <c r="GD19" s="76">
        <f t="shared" si="35"/>
        <v>507.95958464789641</v>
      </c>
      <c r="GE19" s="76">
        <f t="shared" si="35"/>
        <v>507.95958464789641</v>
      </c>
      <c r="GF19" s="76">
        <f t="shared" si="35"/>
        <v>507.95958464789641</v>
      </c>
      <c r="GG19" s="76">
        <f t="shared" si="35"/>
        <v>507.95958464789641</v>
      </c>
      <c r="GH19" s="76">
        <f t="shared" si="35"/>
        <v>507.95958464789641</v>
      </c>
      <c r="GI19" s="76">
        <f t="shared" si="35"/>
        <v>507.95958464789641</v>
      </c>
      <c r="GJ19" s="76">
        <f t="shared" si="35"/>
        <v>507.95958464789641</v>
      </c>
      <c r="GK19" s="76">
        <f t="shared" si="35"/>
        <v>507.95958464789641</v>
      </c>
      <c r="GL19" s="76">
        <f t="shared" ref="GL19:IG19" si="36">CMMfull</f>
        <v>507.95958464789641</v>
      </c>
      <c r="GM19" s="76">
        <f t="shared" si="36"/>
        <v>507.95958464789641</v>
      </c>
      <c r="GN19" s="76">
        <f t="shared" si="36"/>
        <v>507.95958464789641</v>
      </c>
      <c r="GO19" s="76">
        <f t="shared" si="36"/>
        <v>507.95958464789641</v>
      </c>
      <c r="GP19" s="76">
        <f t="shared" si="36"/>
        <v>507.95958464789641</v>
      </c>
      <c r="GQ19" s="76">
        <f t="shared" si="36"/>
        <v>507.95958464789641</v>
      </c>
      <c r="GR19" s="76">
        <f t="shared" si="36"/>
        <v>507.95958464789641</v>
      </c>
      <c r="GS19" s="76">
        <f t="shared" si="36"/>
        <v>507.95958464789641</v>
      </c>
      <c r="GT19" s="76">
        <f t="shared" si="36"/>
        <v>507.95958464789641</v>
      </c>
      <c r="GU19" s="76">
        <f t="shared" si="36"/>
        <v>507.95958464789641</v>
      </c>
      <c r="GV19" s="76">
        <f t="shared" si="36"/>
        <v>507.95958464789641</v>
      </c>
      <c r="GW19" s="76">
        <f t="shared" si="36"/>
        <v>507.95958464789641</v>
      </c>
      <c r="GX19" s="76">
        <f t="shared" si="36"/>
        <v>507.95958464789641</v>
      </c>
      <c r="GY19" s="76">
        <f t="shared" si="36"/>
        <v>507.95958464789641</v>
      </c>
      <c r="GZ19" s="76">
        <f t="shared" si="36"/>
        <v>507.95958464789641</v>
      </c>
      <c r="HA19" s="76">
        <f t="shared" si="36"/>
        <v>507.95958464789641</v>
      </c>
      <c r="HB19" s="76">
        <f t="shared" si="36"/>
        <v>507.95958464789641</v>
      </c>
      <c r="HC19" s="76">
        <f t="shared" si="36"/>
        <v>507.95958464789641</v>
      </c>
      <c r="HD19" s="76">
        <f t="shared" si="36"/>
        <v>507.95958464789641</v>
      </c>
      <c r="HE19" s="76">
        <f t="shared" si="36"/>
        <v>507.95958464789641</v>
      </c>
      <c r="HF19" s="76">
        <f t="shared" si="36"/>
        <v>507.95958464789641</v>
      </c>
      <c r="HG19" s="76">
        <f t="shared" si="36"/>
        <v>507.95958464789641</v>
      </c>
      <c r="HH19" s="76">
        <f t="shared" si="36"/>
        <v>507.95958464789641</v>
      </c>
      <c r="HI19" s="76">
        <f t="shared" si="36"/>
        <v>507.95958464789641</v>
      </c>
      <c r="HJ19" s="76">
        <f t="shared" si="36"/>
        <v>507.95958464789641</v>
      </c>
      <c r="HK19" s="76">
        <f t="shared" si="36"/>
        <v>507.95958464789641</v>
      </c>
      <c r="HL19" s="76">
        <f t="shared" si="36"/>
        <v>507.95958464789641</v>
      </c>
      <c r="HM19" s="76">
        <f t="shared" si="36"/>
        <v>507.95958464789641</v>
      </c>
      <c r="HN19" s="76">
        <f t="shared" si="36"/>
        <v>507.95958464789641</v>
      </c>
      <c r="HO19" s="76">
        <f t="shared" si="36"/>
        <v>507.95958464789641</v>
      </c>
      <c r="HP19" s="76">
        <f t="shared" si="36"/>
        <v>507.95958464789641</v>
      </c>
      <c r="HQ19" s="76">
        <f t="shared" si="36"/>
        <v>507.95958464789641</v>
      </c>
      <c r="HR19" s="76">
        <f t="shared" si="36"/>
        <v>507.95958464789641</v>
      </c>
      <c r="HS19" s="76">
        <f t="shared" si="36"/>
        <v>507.95958464789641</v>
      </c>
      <c r="HT19" s="76">
        <f t="shared" si="36"/>
        <v>507.95958464789641</v>
      </c>
      <c r="HU19" s="76">
        <f t="shared" si="36"/>
        <v>507.95958464789641</v>
      </c>
      <c r="HV19" s="76">
        <f t="shared" si="36"/>
        <v>507.95958464789641</v>
      </c>
      <c r="HW19" s="76">
        <f t="shared" si="36"/>
        <v>507.95958464789641</v>
      </c>
      <c r="HX19" s="76">
        <f t="shared" si="36"/>
        <v>507.95958464789641</v>
      </c>
      <c r="HY19" s="76">
        <f t="shared" si="36"/>
        <v>507.95958464789641</v>
      </c>
      <c r="HZ19" s="76">
        <f t="shared" si="36"/>
        <v>507.95958464789641</v>
      </c>
      <c r="IA19" s="76">
        <f t="shared" si="36"/>
        <v>507.95958464789641</v>
      </c>
      <c r="IB19" s="76">
        <f t="shared" si="36"/>
        <v>507.95958464789641</v>
      </c>
      <c r="IC19" s="76">
        <f t="shared" si="36"/>
        <v>507.95958464789641</v>
      </c>
      <c r="ID19" s="76">
        <f t="shared" si="36"/>
        <v>507.95958464789641</v>
      </c>
      <c r="IE19" s="76">
        <f t="shared" si="36"/>
        <v>507.95958464789641</v>
      </c>
      <c r="IF19" s="76">
        <f t="shared" si="36"/>
        <v>507.95958464789641</v>
      </c>
      <c r="IG19" s="76">
        <f t="shared" si="36"/>
        <v>507.95958464789641</v>
      </c>
    </row>
    <row r="20" spans="1:241" x14ac:dyDescent="0.2">
      <c r="A20" s="239" t="s">
        <v>479</v>
      </c>
      <c r="B20" s="240">
        <f>NPV((POWER(1+wacc,1/12)-1),B19:IG19)</f>
        <v>60798.612740260767</v>
      </c>
    </row>
  </sheetData>
  <mergeCells count="1">
    <mergeCell ref="E1:G3"/>
  </mergeCells>
  <conditionalFormatting sqref="A6:A7">
    <cfRule type="cellIs" dxfId="60" priority="5" operator="lessThan">
      <formula>0</formula>
    </cfRule>
  </conditionalFormatting>
  <conditionalFormatting sqref="A9">
    <cfRule type="cellIs" dxfId="59" priority="17" operator="lessThan">
      <formula>0</formula>
    </cfRule>
  </conditionalFormatting>
  <conditionalFormatting sqref="A19">
    <cfRule type="cellIs" dxfId="58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3CC50-A21A-4F8C-AF2E-BCF9C8508291}">
  <sheetPr codeName="Planilha26">
    <tabColor theme="8" tint="-0.499984740745262"/>
    <outlinePr summaryBelow="0"/>
  </sheetPr>
  <dimension ref="A5:HI103"/>
  <sheetViews>
    <sheetView topLeftCell="A67" zoomScaleNormal="100" workbookViewId="0">
      <selection activeCell="B103" sqref="B103"/>
    </sheetView>
  </sheetViews>
  <sheetFormatPr defaultColWidth="9.109375" defaultRowHeight="10.199999999999999" x14ac:dyDescent="0.2"/>
  <cols>
    <col min="1" max="1" width="45.33203125" style="20" bestFit="1" customWidth="1"/>
    <col min="2" max="217" width="9.5546875" style="77" customWidth="1"/>
    <col min="218" max="16384" width="9.109375" style="20"/>
  </cols>
  <sheetData>
    <row r="5" spans="1:217" s="33" customFormat="1" x14ac:dyDescent="0.3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</row>
    <row r="6" spans="1:217" s="22" customFormat="1" x14ac:dyDescent="0.2">
      <c r="A6" s="21" t="s">
        <v>54</v>
      </c>
      <c r="B6" s="72">
        <v>1</v>
      </c>
      <c r="C6" s="72">
        <v>1</v>
      </c>
      <c r="D6" s="72">
        <v>1</v>
      </c>
      <c r="E6" s="72">
        <v>1</v>
      </c>
      <c r="F6" s="72">
        <v>1</v>
      </c>
      <c r="G6" s="72">
        <v>1</v>
      </c>
      <c r="H6" s="72">
        <v>1</v>
      </c>
      <c r="I6" s="72">
        <v>1</v>
      </c>
      <c r="J6" s="72">
        <v>1</v>
      </c>
      <c r="K6" s="72">
        <v>1</v>
      </c>
      <c r="L6" s="72">
        <v>1</v>
      </c>
      <c r="M6" s="72">
        <v>1</v>
      </c>
      <c r="N6" s="72">
        <v>2</v>
      </c>
      <c r="O6" s="72">
        <v>2</v>
      </c>
      <c r="P6" s="72">
        <v>2</v>
      </c>
      <c r="Q6" s="72">
        <v>2</v>
      </c>
      <c r="R6" s="72">
        <v>2</v>
      </c>
      <c r="S6" s="72">
        <v>2</v>
      </c>
      <c r="T6" s="72">
        <v>2</v>
      </c>
      <c r="U6" s="72">
        <v>2</v>
      </c>
      <c r="V6" s="72">
        <v>2</v>
      </c>
      <c r="W6" s="72">
        <v>2</v>
      </c>
      <c r="X6" s="72">
        <v>2</v>
      </c>
      <c r="Y6" s="72">
        <v>2</v>
      </c>
      <c r="Z6" s="72">
        <f t="shared" ref="Z6:CK6" si="0">N6+1</f>
        <v>3</v>
      </c>
      <c r="AA6" s="72">
        <f t="shared" si="0"/>
        <v>3</v>
      </c>
      <c r="AB6" s="72">
        <f t="shared" si="0"/>
        <v>3</v>
      </c>
      <c r="AC6" s="72">
        <f t="shared" si="0"/>
        <v>3</v>
      </c>
      <c r="AD6" s="72">
        <f t="shared" si="0"/>
        <v>3</v>
      </c>
      <c r="AE6" s="72">
        <f t="shared" si="0"/>
        <v>3</v>
      </c>
      <c r="AF6" s="72">
        <f t="shared" si="0"/>
        <v>3</v>
      </c>
      <c r="AG6" s="72">
        <f t="shared" si="0"/>
        <v>3</v>
      </c>
      <c r="AH6" s="72">
        <f t="shared" si="0"/>
        <v>3</v>
      </c>
      <c r="AI6" s="72">
        <f t="shared" si="0"/>
        <v>3</v>
      </c>
      <c r="AJ6" s="72">
        <f t="shared" si="0"/>
        <v>3</v>
      </c>
      <c r="AK6" s="72">
        <f t="shared" si="0"/>
        <v>3</v>
      </c>
      <c r="AL6" s="72">
        <f t="shared" si="0"/>
        <v>4</v>
      </c>
      <c r="AM6" s="72">
        <f t="shared" si="0"/>
        <v>4</v>
      </c>
      <c r="AN6" s="72">
        <f t="shared" si="0"/>
        <v>4</v>
      </c>
      <c r="AO6" s="72">
        <f t="shared" si="0"/>
        <v>4</v>
      </c>
      <c r="AP6" s="72">
        <f t="shared" si="0"/>
        <v>4</v>
      </c>
      <c r="AQ6" s="72">
        <f t="shared" si="0"/>
        <v>4</v>
      </c>
      <c r="AR6" s="72">
        <f t="shared" si="0"/>
        <v>4</v>
      </c>
      <c r="AS6" s="72">
        <f t="shared" si="0"/>
        <v>4</v>
      </c>
      <c r="AT6" s="72">
        <f t="shared" si="0"/>
        <v>4</v>
      </c>
      <c r="AU6" s="72">
        <f t="shared" si="0"/>
        <v>4</v>
      </c>
      <c r="AV6" s="72">
        <f t="shared" si="0"/>
        <v>4</v>
      </c>
      <c r="AW6" s="72">
        <f t="shared" si="0"/>
        <v>4</v>
      </c>
      <c r="AX6" s="73">
        <f t="shared" si="0"/>
        <v>5</v>
      </c>
      <c r="AY6" s="73">
        <f t="shared" si="0"/>
        <v>5</v>
      </c>
      <c r="AZ6" s="73">
        <f t="shared" si="0"/>
        <v>5</v>
      </c>
      <c r="BA6" s="73">
        <f t="shared" si="0"/>
        <v>5</v>
      </c>
      <c r="BB6" s="73">
        <f t="shared" si="0"/>
        <v>5</v>
      </c>
      <c r="BC6" s="73">
        <f t="shared" si="0"/>
        <v>5</v>
      </c>
      <c r="BD6" s="73">
        <f t="shared" si="0"/>
        <v>5</v>
      </c>
      <c r="BE6" s="73">
        <f t="shared" si="0"/>
        <v>5</v>
      </c>
      <c r="BF6" s="73">
        <f t="shared" si="0"/>
        <v>5</v>
      </c>
      <c r="BG6" s="73">
        <f t="shared" si="0"/>
        <v>5</v>
      </c>
      <c r="BH6" s="73">
        <f t="shared" si="0"/>
        <v>5</v>
      </c>
      <c r="BI6" s="73">
        <f t="shared" si="0"/>
        <v>5</v>
      </c>
      <c r="BJ6" s="73">
        <f t="shared" si="0"/>
        <v>6</v>
      </c>
      <c r="BK6" s="73">
        <f t="shared" si="0"/>
        <v>6</v>
      </c>
      <c r="BL6" s="73">
        <f t="shared" si="0"/>
        <v>6</v>
      </c>
      <c r="BM6" s="73">
        <f t="shared" si="0"/>
        <v>6</v>
      </c>
      <c r="BN6" s="73">
        <f t="shared" si="0"/>
        <v>6</v>
      </c>
      <c r="BO6" s="73">
        <f t="shared" si="0"/>
        <v>6</v>
      </c>
      <c r="BP6" s="73">
        <f t="shared" si="0"/>
        <v>6</v>
      </c>
      <c r="BQ6" s="73">
        <f t="shared" si="0"/>
        <v>6</v>
      </c>
      <c r="BR6" s="73">
        <f t="shared" si="0"/>
        <v>6</v>
      </c>
      <c r="BS6" s="73">
        <f t="shared" si="0"/>
        <v>6</v>
      </c>
      <c r="BT6" s="73">
        <f t="shared" si="0"/>
        <v>6</v>
      </c>
      <c r="BU6" s="73">
        <f t="shared" si="0"/>
        <v>6</v>
      </c>
      <c r="BV6" s="73">
        <f t="shared" si="0"/>
        <v>7</v>
      </c>
      <c r="BW6" s="73">
        <f t="shared" si="0"/>
        <v>7</v>
      </c>
      <c r="BX6" s="73">
        <f t="shared" si="0"/>
        <v>7</v>
      </c>
      <c r="BY6" s="73">
        <f t="shared" si="0"/>
        <v>7</v>
      </c>
      <c r="BZ6" s="73">
        <f t="shared" si="0"/>
        <v>7</v>
      </c>
      <c r="CA6" s="73">
        <f t="shared" si="0"/>
        <v>7</v>
      </c>
      <c r="CB6" s="73">
        <f t="shared" si="0"/>
        <v>7</v>
      </c>
      <c r="CC6" s="73">
        <f t="shared" si="0"/>
        <v>7</v>
      </c>
      <c r="CD6" s="73">
        <f t="shared" si="0"/>
        <v>7</v>
      </c>
      <c r="CE6" s="73">
        <f t="shared" si="0"/>
        <v>7</v>
      </c>
      <c r="CF6" s="73">
        <f t="shared" si="0"/>
        <v>7</v>
      </c>
      <c r="CG6" s="73">
        <f t="shared" si="0"/>
        <v>7</v>
      </c>
      <c r="CH6" s="73">
        <f t="shared" si="0"/>
        <v>8</v>
      </c>
      <c r="CI6" s="73">
        <f t="shared" si="0"/>
        <v>8</v>
      </c>
      <c r="CJ6" s="73">
        <f t="shared" si="0"/>
        <v>8</v>
      </c>
      <c r="CK6" s="73">
        <f t="shared" si="0"/>
        <v>8</v>
      </c>
      <c r="CL6" s="73">
        <f t="shared" ref="CL6:EW6" si="1">BZ6+1</f>
        <v>8</v>
      </c>
      <c r="CM6" s="73">
        <f t="shared" si="1"/>
        <v>8</v>
      </c>
      <c r="CN6" s="73">
        <f t="shared" si="1"/>
        <v>8</v>
      </c>
      <c r="CO6" s="73">
        <f t="shared" si="1"/>
        <v>8</v>
      </c>
      <c r="CP6" s="73">
        <f t="shared" si="1"/>
        <v>8</v>
      </c>
      <c r="CQ6" s="73">
        <f t="shared" si="1"/>
        <v>8</v>
      </c>
      <c r="CR6" s="73">
        <f t="shared" si="1"/>
        <v>8</v>
      </c>
      <c r="CS6" s="73">
        <f t="shared" si="1"/>
        <v>8</v>
      </c>
      <c r="CT6" s="73">
        <f t="shared" si="1"/>
        <v>9</v>
      </c>
      <c r="CU6" s="73">
        <f t="shared" si="1"/>
        <v>9</v>
      </c>
      <c r="CV6" s="73">
        <f t="shared" si="1"/>
        <v>9</v>
      </c>
      <c r="CW6" s="73">
        <f t="shared" si="1"/>
        <v>9</v>
      </c>
      <c r="CX6" s="73">
        <f t="shared" si="1"/>
        <v>9</v>
      </c>
      <c r="CY6" s="73">
        <f t="shared" si="1"/>
        <v>9</v>
      </c>
      <c r="CZ6" s="73">
        <f t="shared" si="1"/>
        <v>9</v>
      </c>
      <c r="DA6" s="73">
        <f t="shared" si="1"/>
        <v>9</v>
      </c>
      <c r="DB6" s="73">
        <f t="shared" si="1"/>
        <v>9</v>
      </c>
      <c r="DC6" s="73">
        <f t="shared" si="1"/>
        <v>9</v>
      </c>
      <c r="DD6" s="73">
        <f t="shared" si="1"/>
        <v>9</v>
      </c>
      <c r="DE6" s="73">
        <f t="shared" si="1"/>
        <v>9</v>
      </c>
      <c r="DF6" s="73">
        <f t="shared" si="1"/>
        <v>10</v>
      </c>
      <c r="DG6" s="73">
        <f t="shared" si="1"/>
        <v>10</v>
      </c>
      <c r="DH6" s="73">
        <f t="shared" si="1"/>
        <v>10</v>
      </c>
      <c r="DI6" s="73">
        <f t="shared" si="1"/>
        <v>10</v>
      </c>
      <c r="DJ6" s="73">
        <f t="shared" si="1"/>
        <v>10</v>
      </c>
      <c r="DK6" s="73">
        <f t="shared" si="1"/>
        <v>10</v>
      </c>
      <c r="DL6" s="73">
        <f t="shared" si="1"/>
        <v>10</v>
      </c>
      <c r="DM6" s="73">
        <f t="shared" si="1"/>
        <v>10</v>
      </c>
      <c r="DN6" s="73">
        <f t="shared" si="1"/>
        <v>10</v>
      </c>
      <c r="DO6" s="73">
        <f t="shared" si="1"/>
        <v>10</v>
      </c>
      <c r="DP6" s="73">
        <f t="shared" si="1"/>
        <v>10</v>
      </c>
      <c r="DQ6" s="73">
        <f t="shared" si="1"/>
        <v>10</v>
      </c>
      <c r="DR6" s="73">
        <f t="shared" si="1"/>
        <v>11</v>
      </c>
      <c r="DS6" s="73">
        <f t="shared" si="1"/>
        <v>11</v>
      </c>
      <c r="DT6" s="73">
        <f t="shared" si="1"/>
        <v>11</v>
      </c>
      <c r="DU6" s="73">
        <f t="shared" si="1"/>
        <v>11</v>
      </c>
      <c r="DV6" s="73">
        <f t="shared" si="1"/>
        <v>11</v>
      </c>
      <c r="DW6" s="73">
        <f t="shared" si="1"/>
        <v>11</v>
      </c>
      <c r="DX6" s="73">
        <f t="shared" si="1"/>
        <v>11</v>
      </c>
      <c r="DY6" s="73">
        <f t="shared" si="1"/>
        <v>11</v>
      </c>
      <c r="DZ6" s="73">
        <f t="shared" si="1"/>
        <v>11</v>
      </c>
      <c r="EA6" s="73">
        <f t="shared" si="1"/>
        <v>11</v>
      </c>
      <c r="EB6" s="73">
        <f t="shared" si="1"/>
        <v>11</v>
      </c>
      <c r="EC6" s="73">
        <f t="shared" si="1"/>
        <v>11</v>
      </c>
      <c r="ED6" s="73">
        <f t="shared" si="1"/>
        <v>12</v>
      </c>
      <c r="EE6" s="73">
        <f t="shared" si="1"/>
        <v>12</v>
      </c>
      <c r="EF6" s="73">
        <f t="shared" si="1"/>
        <v>12</v>
      </c>
      <c r="EG6" s="73">
        <f t="shared" si="1"/>
        <v>12</v>
      </c>
      <c r="EH6" s="73">
        <f t="shared" si="1"/>
        <v>12</v>
      </c>
      <c r="EI6" s="73">
        <f t="shared" si="1"/>
        <v>12</v>
      </c>
      <c r="EJ6" s="73">
        <f t="shared" si="1"/>
        <v>12</v>
      </c>
      <c r="EK6" s="73">
        <f t="shared" si="1"/>
        <v>12</v>
      </c>
      <c r="EL6" s="73">
        <f t="shared" si="1"/>
        <v>12</v>
      </c>
      <c r="EM6" s="73">
        <f t="shared" si="1"/>
        <v>12</v>
      </c>
      <c r="EN6" s="73">
        <f t="shared" si="1"/>
        <v>12</v>
      </c>
      <c r="EO6" s="73">
        <f t="shared" si="1"/>
        <v>12</v>
      </c>
      <c r="EP6" s="73">
        <f t="shared" si="1"/>
        <v>13</v>
      </c>
      <c r="EQ6" s="73">
        <f t="shared" si="1"/>
        <v>13</v>
      </c>
      <c r="ER6" s="73">
        <f t="shared" si="1"/>
        <v>13</v>
      </c>
      <c r="ES6" s="73">
        <f t="shared" si="1"/>
        <v>13</v>
      </c>
      <c r="ET6" s="73">
        <f t="shared" si="1"/>
        <v>13</v>
      </c>
      <c r="EU6" s="73">
        <f t="shared" si="1"/>
        <v>13</v>
      </c>
      <c r="EV6" s="73">
        <f t="shared" si="1"/>
        <v>13</v>
      </c>
      <c r="EW6" s="73">
        <f t="shared" si="1"/>
        <v>13</v>
      </c>
      <c r="EX6" s="73">
        <f t="shared" ref="EX6:HI6" si="2">EL6+1</f>
        <v>13</v>
      </c>
      <c r="EY6" s="73">
        <f t="shared" si="2"/>
        <v>13</v>
      </c>
      <c r="EZ6" s="73">
        <f t="shared" si="2"/>
        <v>13</v>
      </c>
      <c r="FA6" s="73">
        <f t="shared" si="2"/>
        <v>13</v>
      </c>
      <c r="FB6" s="73">
        <f t="shared" si="2"/>
        <v>14</v>
      </c>
      <c r="FC6" s="73">
        <f t="shared" si="2"/>
        <v>14</v>
      </c>
      <c r="FD6" s="73">
        <f t="shared" si="2"/>
        <v>14</v>
      </c>
      <c r="FE6" s="73">
        <f t="shared" si="2"/>
        <v>14</v>
      </c>
      <c r="FF6" s="73">
        <f t="shared" si="2"/>
        <v>14</v>
      </c>
      <c r="FG6" s="73">
        <f t="shared" si="2"/>
        <v>14</v>
      </c>
      <c r="FH6" s="73">
        <f t="shared" si="2"/>
        <v>14</v>
      </c>
      <c r="FI6" s="73">
        <f t="shared" si="2"/>
        <v>14</v>
      </c>
      <c r="FJ6" s="73">
        <f t="shared" si="2"/>
        <v>14</v>
      </c>
      <c r="FK6" s="73">
        <f t="shared" si="2"/>
        <v>14</v>
      </c>
      <c r="FL6" s="73">
        <f t="shared" si="2"/>
        <v>14</v>
      </c>
      <c r="FM6" s="73">
        <f t="shared" si="2"/>
        <v>14</v>
      </c>
      <c r="FN6" s="73">
        <f t="shared" si="2"/>
        <v>15</v>
      </c>
      <c r="FO6" s="73">
        <f t="shared" si="2"/>
        <v>15</v>
      </c>
      <c r="FP6" s="73">
        <f t="shared" si="2"/>
        <v>15</v>
      </c>
      <c r="FQ6" s="73">
        <f t="shared" si="2"/>
        <v>15</v>
      </c>
      <c r="FR6" s="73">
        <f t="shared" si="2"/>
        <v>15</v>
      </c>
      <c r="FS6" s="73">
        <f t="shared" si="2"/>
        <v>15</v>
      </c>
      <c r="FT6" s="73">
        <f t="shared" si="2"/>
        <v>15</v>
      </c>
      <c r="FU6" s="73">
        <f t="shared" si="2"/>
        <v>15</v>
      </c>
      <c r="FV6" s="73">
        <f t="shared" si="2"/>
        <v>15</v>
      </c>
      <c r="FW6" s="73">
        <f t="shared" si="2"/>
        <v>15</v>
      </c>
      <c r="FX6" s="73">
        <f t="shared" si="2"/>
        <v>15</v>
      </c>
      <c r="FY6" s="73">
        <f t="shared" si="2"/>
        <v>15</v>
      </c>
      <c r="FZ6" s="73">
        <f t="shared" si="2"/>
        <v>16</v>
      </c>
      <c r="GA6" s="73">
        <f t="shared" si="2"/>
        <v>16</v>
      </c>
      <c r="GB6" s="73">
        <f t="shared" si="2"/>
        <v>16</v>
      </c>
      <c r="GC6" s="73">
        <f t="shared" si="2"/>
        <v>16</v>
      </c>
      <c r="GD6" s="73">
        <f t="shared" si="2"/>
        <v>16</v>
      </c>
      <c r="GE6" s="73">
        <f t="shared" si="2"/>
        <v>16</v>
      </c>
      <c r="GF6" s="73">
        <f t="shared" si="2"/>
        <v>16</v>
      </c>
      <c r="GG6" s="73">
        <f t="shared" si="2"/>
        <v>16</v>
      </c>
      <c r="GH6" s="73">
        <f t="shared" si="2"/>
        <v>16</v>
      </c>
      <c r="GI6" s="73">
        <f t="shared" si="2"/>
        <v>16</v>
      </c>
      <c r="GJ6" s="73">
        <f t="shared" si="2"/>
        <v>16</v>
      </c>
      <c r="GK6" s="73">
        <f t="shared" si="2"/>
        <v>16</v>
      </c>
      <c r="GL6" s="73">
        <f t="shared" si="2"/>
        <v>17</v>
      </c>
      <c r="GM6" s="73">
        <f t="shared" si="2"/>
        <v>17</v>
      </c>
      <c r="GN6" s="73">
        <f t="shared" si="2"/>
        <v>17</v>
      </c>
      <c r="GO6" s="73">
        <f t="shared" si="2"/>
        <v>17</v>
      </c>
      <c r="GP6" s="73">
        <f t="shared" si="2"/>
        <v>17</v>
      </c>
      <c r="GQ6" s="73">
        <f t="shared" si="2"/>
        <v>17</v>
      </c>
      <c r="GR6" s="73">
        <f t="shared" si="2"/>
        <v>17</v>
      </c>
      <c r="GS6" s="73">
        <f t="shared" si="2"/>
        <v>17</v>
      </c>
      <c r="GT6" s="73">
        <f t="shared" si="2"/>
        <v>17</v>
      </c>
      <c r="GU6" s="73">
        <f t="shared" si="2"/>
        <v>17</v>
      </c>
      <c r="GV6" s="73">
        <f t="shared" si="2"/>
        <v>17</v>
      </c>
      <c r="GW6" s="73">
        <f t="shared" si="2"/>
        <v>17</v>
      </c>
      <c r="GX6" s="73">
        <f t="shared" si="2"/>
        <v>18</v>
      </c>
      <c r="GY6" s="73">
        <f t="shared" si="2"/>
        <v>18</v>
      </c>
      <c r="GZ6" s="73">
        <f t="shared" si="2"/>
        <v>18</v>
      </c>
      <c r="HA6" s="73">
        <f t="shared" si="2"/>
        <v>18</v>
      </c>
      <c r="HB6" s="73">
        <f t="shared" si="2"/>
        <v>18</v>
      </c>
      <c r="HC6" s="73">
        <f t="shared" si="2"/>
        <v>18</v>
      </c>
      <c r="HD6" s="73">
        <f t="shared" si="2"/>
        <v>18</v>
      </c>
      <c r="HE6" s="73">
        <f t="shared" si="2"/>
        <v>18</v>
      </c>
      <c r="HF6" s="73">
        <f t="shared" si="2"/>
        <v>18</v>
      </c>
      <c r="HG6" s="73">
        <f t="shared" si="2"/>
        <v>18</v>
      </c>
      <c r="HH6" s="73">
        <f t="shared" si="2"/>
        <v>18</v>
      </c>
      <c r="HI6" s="73">
        <f t="shared" si="2"/>
        <v>18</v>
      </c>
    </row>
    <row r="7" spans="1:217" x14ac:dyDescent="0.2">
      <c r="A7" s="23" t="s">
        <v>55</v>
      </c>
      <c r="B7" s="74">
        <v>1</v>
      </c>
      <c r="C7" s="74">
        <f t="shared" ref="C7:BN7" si="3">B7+1</f>
        <v>2</v>
      </c>
      <c r="D7" s="74">
        <f t="shared" si="3"/>
        <v>3</v>
      </c>
      <c r="E7" s="74">
        <f t="shared" si="3"/>
        <v>4</v>
      </c>
      <c r="F7" s="74">
        <f t="shared" si="3"/>
        <v>5</v>
      </c>
      <c r="G7" s="74">
        <f t="shared" si="3"/>
        <v>6</v>
      </c>
      <c r="H7" s="74">
        <f t="shared" si="3"/>
        <v>7</v>
      </c>
      <c r="I7" s="74">
        <f t="shared" si="3"/>
        <v>8</v>
      </c>
      <c r="J7" s="74">
        <f t="shared" si="3"/>
        <v>9</v>
      </c>
      <c r="K7" s="74">
        <f t="shared" si="3"/>
        <v>10</v>
      </c>
      <c r="L7" s="74">
        <f t="shared" si="3"/>
        <v>11</v>
      </c>
      <c r="M7" s="74">
        <f t="shared" si="3"/>
        <v>12</v>
      </c>
      <c r="N7" s="74">
        <f t="shared" si="3"/>
        <v>13</v>
      </c>
      <c r="O7" s="74">
        <f t="shared" si="3"/>
        <v>14</v>
      </c>
      <c r="P7" s="74">
        <f t="shared" si="3"/>
        <v>15</v>
      </c>
      <c r="Q7" s="74">
        <f t="shared" si="3"/>
        <v>16</v>
      </c>
      <c r="R7" s="74">
        <f t="shared" si="3"/>
        <v>17</v>
      </c>
      <c r="S7" s="74">
        <f t="shared" si="3"/>
        <v>18</v>
      </c>
      <c r="T7" s="74">
        <f t="shared" si="3"/>
        <v>19</v>
      </c>
      <c r="U7" s="74">
        <f t="shared" si="3"/>
        <v>20</v>
      </c>
      <c r="V7" s="74">
        <f t="shared" si="3"/>
        <v>21</v>
      </c>
      <c r="W7" s="74">
        <f t="shared" si="3"/>
        <v>22</v>
      </c>
      <c r="X7" s="74">
        <f t="shared" si="3"/>
        <v>23</v>
      </c>
      <c r="Y7" s="74">
        <f t="shared" si="3"/>
        <v>24</v>
      </c>
      <c r="Z7" s="74">
        <f t="shared" si="3"/>
        <v>25</v>
      </c>
      <c r="AA7" s="74">
        <f t="shared" si="3"/>
        <v>26</v>
      </c>
      <c r="AB7" s="74">
        <f t="shared" si="3"/>
        <v>27</v>
      </c>
      <c r="AC7" s="74">
        <f t="shared" si="3"/>
        <v>28</v>
      </c>
      <c r="AD7" s="74">
        <f t="shared" si="3"/>
        <v>29</v>
      </c>
      <c r="AE7" s="74">
        <f t="shared" si="3"/>
        <v>30</v>
      </c>
      <c r="AF7" s="74">
        <f t="shared" si="3"/>
        <v>31</v>
      </c>
      <c r="AG7" s="74">
        <f t="shared" si="3"/>
        <v>32</v>
      </c>
      <c r="AH7" s="74">
        <f t="shared" si="3"/>
        <v>33</v>
      </c>
      <c r="AI7" s="74">
        <f t="shared" si="3"/>
        <v>34</v>
      </c>
      <c r="AJ7" s="74">
        <f t="shared" si="3"/>
        <v>35</v>
      </c>
      <c r="AK7" s="74">
        <f t="shared" si="3"/>
        <v>36</v>
      </c>
      <c r="AL7" s="74">
        <f t="shared" si="3"/>
        <v>37</v>
      </c>
      <c r="AM7" s="74">
        <f t="shared" si="3"/>
        <v>38</v>
      </c>
      <c r="AN7" s="74">
        <f t="shared" si="3"/>
        <v>39</v>
      </c>
      <c r="AO7" s="74">
        <f t="shared" si="3"/>
        <v>40</v>
      </c>
      <c r="AP7" s="74">
        <f t="shared" si="3"/>
        <v>41</v>
      </c>
      <c r="AQ7" s="74">
        <f t="shared" si="3"/>
        <v>42</v>
      </c>
      <c r="AR7" s="74">
        <f t="shared" si="3"/>
        <v>43</v>
      </c>
      <c r="AS7" s="74">
        <f t="shared" si="3"/>
        <v>44</v>
      </c>
      <c r="AT7" s="74">
        <f t="shared" si="3"/>
        <v>45</v>
      </c>
      <c r="AU7" s="74">
        <f t="shared" si="3"/>
        <v>46</v>
      </c>
      <c r="AV7" s="74">
        <f t="shared" si="3"/>
        <v>47</v>
      </c>
      <c r="AW7" s="74">
        <f t="shared" si="3"/>
        <v>48</v>
      </c>
      <c r="AX7" s="75">
        <f t="shared" si="3"/>
        <v>49</v>
      </c>
      <c r="AY7" s="75">
        <f t="shared" si="3"/>
        <v>50</v>
      </c>
      <c r="AZ7" s="75">
        <f t="shared" si="3"/>
        <v>51</v>
      </c>
      <c r="BA7" s="75">
        <f t="shared" si="3"/>
        <v>52</v>
      </c>
      <c r="BB7" s="75">
        <f t="shared" si="3"/>
        <v>53</v>
      </c>
      <c r="BC7" s="75">
        <f t="shared" si="3"/>
        <v>54</v>
      </c>
      <c r="BD7" s="75">
        <f t="shared" si="3"/>
        <v>55</v>
      </c>
      <c r="BE7" s="75">
        <f t="shared" si="3"/>
        <v>56</v>
      </c>
      <c r="BF7" s="75">
        <f t="shared" si="3"/>
        <v>57</v>
      </c>
      <c r="BG7" s="75">
        <f t="shared" si="3"/>
        <v>58</v>
      </c>
      <c r="BH7" s="75">
        <f t="shared" si="3"/>
        <v>59</v>
      </c>
      <c r="BI7" s="75">
        <f t="shared" si="3"/>
        <v>60</v>
      </c>
      <c r="BJ7" s="75">
        <f t="shared" si="3"/>
        <v>61</v>
      </c>
      <c r="BK7" s="75">
        <f t="shared" si="3"/>
        <v>62</v>
      </c>
      <c r="BL7" s="75">
        <f t="shared" si="3"/>
        <v>63</v>
      </c>
      <c r="BM7" s="75">
        <f t="shared" si="3"/>
        <v>64</v>
      </c>
      <c r="BN7" s="75">
        <f t="shared" si="3"/>
        <v>65</v>
      </c>
      <c r="BO7" s="75">
        <f t="shared" ref="BO7:DZ7" si="4">BN7+1</f>
        <v>66</v>
      </c>
      <c r="BP7" s="75">
        <f t="shared" si="4"/>
        <v>67</v>
      </c>
      <c r="BQ7" s="75">
        <f t="shared" si="4"/>
        <v>68</v>
      </c>
      <c r="BR7" s="75">
        <f t="shared" si="4"/>
        <v>69</v>
      </c>
      <c r="BS7" s="75">
        <f t="shared" si="4"/>
        <v>70</v>
      </c>
      <c r="BT7" s="75">
        <f t="shared" si="4"/>
        <v>71</v>
      </c>
      <c r="BU7" s="75">
        <f t="shared" si="4"/>
        <v>72</v>
      </c>
      <c r="BV7" s="75">
        <f t="shared" si="4"/>
        <v>73</v>
      </c>
      <c r="BW7" s="75">
        <f t="shared" si="4"/>
        <v>74</v>
      </c>
      <c r="BX7" s="75">
        <f t="shared" si="4"/>
        <v>75</v>
      </c>
      <c r="BY7" s="75">
        <f t="shared" si="4"/>
        <v>76</v>
      </c>
      <c r="BZ7" s="75">
        <f t="shared" si="4"/>
        <v>77</v>
      </c>
      <c r="CA7" s="75">
        <f t="shared" si="4"/>
        <v>78</v>
      </c>
      <c r="CB7" s="75">
        <f t="shared" si="4"/>
        <v>79</v>
      </c>
      <c r="CC7" s="75">
        <f t="shared" si="4"/>
        <v>80</v>
      </c>
      <c r="CD7" s="75">
        <f t="shared" si="4"/>
        <v>81</v>
      </c>
      <c r="CE7" s="75">
        <f t="shared" si="4"/>
        <v>82</v>
      </c>
      <c r="CF7" s="75">
        <f t="shared" si="4"/>
        <v>83</v>
      </c>
      <c r="CG7" s="75">
        <f t="shared" si="4"/>
        <v>84</v>
      </c>
      <c r="CH7" s="75">
        <f t="shared" si="4"/>
        <v>85</v>
      </c>
      <c r="CI7" s="75">
        <f t="shared" si="4"/>
        <v>86</v>
      </c>
      <c r="CJ7" s="75">
        <f t="shared" si="4"/>
        <v>87</v>
      </c>
      <c r="CK7" s="75">
        <f t="shared" si="4"/>
        <v>88</v>
      </c>
      <c r="CL7" s="75">
        <f t="shared" si="4"/>
        <v>89</v>
      </c>
      <c r="CM7" s="75">
        <f t="shared" si="4"/>
        <v>90</v>
      </c>
      <c r="CN7" s="75">
        <f t="shared" si="4"/>
        <v>91</v>
      </c>
      <c r="CO7" s="75">
        <f t="shared" si="4"/>
        <v>92</v>
      </c>
      <c r="CP7" s="75">
        <f t="shared" si="4"/>
        <v>93</v>
      </c>
      <c r="CQ7" s="75">
        <f t="shared" si="4"/>
        <v>94</v>
      </c>
      <c r="CR7" s="75">
        <f t="shared" si="4"/>
        <v>95</v>
      </c>
      <c r="CS7" s="75">
        <f t="shared" si="4"/>
        <v>96</v>
      </c>
      <c r="CT7" s="75">
        <f t="shared" si="4"/>
        <v>97</v>
      </c>
      <c r="CU7" s="75">
        <f t="shared" si="4"/>
        <v>98</v>
      </c>
      <c r="CV7" s="75">
        <f t="shared" si="4"/>
        <v>99</v>
      </c>
      <c r="CW7" s="75">
        <f t="shared" si="4"/>
        <v>100</v>
      </c>
      <c r="CX7" s="75">
        <f t="shared" si="4"/>
        <v>101</v>
      </c>
      <c r="CY7" s="75">
        <f t="shared" si="4"/>
        <v>102</v>
      </c>
      <c r="CZ7" s="75">
        <f t="shared" si="4"/>
        <v>103</v>
      </c>
      <c r="DA7" s="75">
        <f t="shared" si="4"/>
        <v>104</v>
      </c>
      <c r="DB7" s="75">
        <f t="shared" si="4"/>
        <v>105</v>
      </c>
      <c r="DC7" s="75">
        <f t="shared" si="4"/>
        <v>106</v>
      </c>
      <c r="DD7" s="75">
        <f t="shared" si="4"/>
        <v>107</v>
      </c>
      <c r="DE7" s="75">
        <f t="shared" si="4"/>
        <v>108</v>
      </c>
      <c r="DF7" s="75">
        <f t="shared" si="4"/>
        <v>109</v>
      </c>
      <c r="DG7" s="75">
        <f t="shared" si="4"/>
        <v>110</v>
      </c>
      <c r="DH7" s="75">
        <f t="shared" si="4"/>
        <v>111</v>
      </c>
      <c r="DI7" s="75">
        <f t="shared" si="4"/>
        <v>112</v>
      </c>
      <c r="DJ7" s="75">
        <f t="shared" si="4"/>
        <v>113</v>
      </c>
      <c r="DK7" s="75">
        <f t="shared" si="4"/>
        <v>114</v>
      </c>
      <c r="DL7" s="75">
        <f t="shared" si="4"/>
        <v>115</v>
      </c>
      <c r="DM7" s="75">
        <f t="shared" si="4"/>
        <v>116</v>
      </c>
      <c r="DN7" s="75">
        <f t="shared" si="4"/>
        <v>117</v>
      </c>
      <c r="DO7" s="75">
        <f t="shared" si="4"/>
        <v>118</v>
      </c>
      <c r="DP7" s="75">
        <f t="shared" si="4"/>
        <v>119</v>
      </c>
      <c r="DQ7" s="75">
        <f t="shared" si="4"/>
        <v>120</v>
      </c>
      <c r="DR7" s="75">
        <f t="shared" si="4"/>
        <v>121</v>
      </c>
      <c r="DS7" s="75">
        <f t="shared" si="4"/>
        <v>122</v>
      </c>
      <c r="DT7" s="75">
        <f t="shared" si="4"/>
        <v>123</v>
      </c>
      <c r="DU7" s="75">
        <f t="shared" si="4"/>
        <v>124</v>
      </c>
      <c r="DV7" s="75">
        <f t="shared" si="4"/>
        <v>125</v>
      </c>
      <c r="DW7" s="75">
        <f t="shared" si="4"/>
        <v>126</v>
      </c>
      <c r="DX7" s="75">
        <f t="shared" si="4"/>
        <v>127</v>
      </c>
      <c r="DY7" s="75">
        <f t="shared" si="4"/>
        <v>128</v>
      </c>
      <c r="DZ7" s="75">
        <f t="shared" si="4"/>
        <v>129</v>
      </c>
      <c r="EA7" s="75">
        <f t="shared" ref="EA7:GL7" si="5">DZ7+1</f>
        <v>130</v>
      </c>
      <c r="EB7" s="75">
        <f t="shared" si="5"/>
        <v>131</v>
      </c>
      <c r="EC7" s="75">
        <f t="shared" si="5"/>
        <v>132</v>
      </c>
      <c r="ED7" s="75">
        <f t="shared" si="5"/>
        <v>133</v>
      </c>
      <c r="EE7" s="75">
        <f t="shared" si="5"/>
        <v>134</v>
      </c>
      <c r="EF7" s="75">
        <f t="shared" si="5"/>
        <v>135</v>
      </c>
      <c r="EG7" s="75">
        <f t="shared" si="5"/>
        <v>136</v>
      </c>
      <c r="EH7" s="75">
        <f t="shared" si="5"/>
        <v>137</v>
      </c>
      <c r="EI7" s="75">
        <f t="shared" si="5"/>
        <v>138</v>
      </c>
      <c r="EJ7" s="75">
        <f t="shared" si="5"/>
        <v>139</v>
      </c>
      <c r="EK7" s="75">
        <f t="shared" si="5"/>
        <v>140</v>
      </c>
      <c r="EL7" s="75">
        <f t="shared" si="5"/>
        <v>141</v>
      </c>
      <c r="EM7" s="75">
        <f t="shared" si="5"/>
        <v>142</v>
      </c>
      <c r="EN7" s="75">
        <f t="shared" si="5"/>
        <v>143</v>
      </c>
      <c r="EO7" s="75">
        <f t="shared" si="5"/>
        <v>144</v>
      </c>
      <c r="EP7" s="75">
        <f t="shared" si="5"/>
        <v>145</v>
      </c>
      <c r="EQ7" s="75">
        <f t="shared" si="5"/>
        <v>146</v>
      </c>
      <c r="ER7" s="75">
        <f t="shared" si="5"/>
        <v>147</v>
      </c>
      <c r="ES7" s="75">
        <f t="shared" si="5"/>
        <v>148</v>
      </c>
      <c r="ET7" s="75">
        <f t="shared" si="5"/>
        <v>149</v>
      </c>
      <c r="EU7" s="75">
        <f t="shared" si="5"/>
        <v>150</v>
      </c>
      <c r="EV7" s="75">
        <f t="shared" si="5"/>
        <v>151</v>
      </c>
      <c r="EW7" s="75">
        <f t="shared" si="5"/>
        <v>152</v>
      </c>
      <c r="EX7" s="75">
        <f t="shared" si="5"/>
        <v>153</v>
      </c>
      <c r="EY7" s="75">
        <f t="shared" si="5"/>
        <v>154</v>
      </c>
      <c r="EZ7" s="75">
        <f t="shared" si="5"/>
        <v>155</v>
      </c>
      <c r="FA7" s="75">
        <f t="shared" si="5"/>
        <v>156</v>
      </c>
      <c r="FB7" s="75">
        <f t="shared" si="5"/>
        <v>157</v>
      </c>
      <c r="FC7" s="75">
        <f t="shared" si="5"/>
        <v>158</v>
      </c>
      <c r="FD7" s="75">
        <f t="shared" si="5"/>
        <v>159</v>
      </c>
      <c r="FE7" s="75">
        <f t="shared" si="5"/>
        <v>160</v>
      </c>
      <c r="FF7" s="75">
        <f t="shared" si="5"/>
        <v>161</v>
      </c>
      <c r="FG7" s="75">
        <f t="shared" si="5"/>
        <v>162</v>
      </c>
      <c r="FH7" s="75">
        <f t="shared" si="5"/>
        <v>163</v>
      </c>
      <c r="FI7" s="75">
        <f t="shared" si="5"/>
        <v>164</v>
      </c>
      <c r="FJ7" s="75">
        <f t="shared" si="5"/>
        <v>165</v>
      </c>
      <c r="FK7" s="75">
        <f t="shared" si="5"/>
        <v>166</v>
      </c>
      <c r="FL7" s="75">
        <f t="shared" si="5"/>
        <v>167</v>
      </c>
      <c r="FM7" s="75">
        <f t="shared" si="5"/>
        <v>168</v>
      </c>
      <c r="FN7" s="75">
        <f t="shared" si="5"/>
        <v>169</v>
      </c>
      <c r="FO7" s="75">
        <f t="shared" si="5"/>
        <v>170</v>
      </c>
      <c r="FP7" s="75">
        <f t="shared" si="5"/>
        <v>171</v>
      </c>
      <c r="FQ7" s="75">
        <f t="shared" si="5"/>
        <v>172</v>
      </c>
      <c r="FR7" s="75">
        <f t="shared" si="5"/>
        <v>173</v>
      </c>
      <c r="FS7" s="75">
        <f t="shared" si="5"/>
        <v>174</v>
      </c>
      <c r="FT7" s="75">
        <f t="shared" si="5"/>
        <v>175</v>
      </c>
      <c r="FU7" s="75">
        <f t="shared" si="5"/>
        <v>176</v>
      </c>
      <c r="FV7" s="75">
        <f t="shared" si="5"/>
        <v>177</v>
      </c>
      <c r="FW7" s="75">
        <f t="shared" si="5"/>
        <v>178</v>
      </c>
      <c r="FX7" s="75">
        <f t="shared" si="5"/>
        <v>179</v>
      </c>
      <c r="FY7" s="75">
        <f t="shared" si="5"/>
        <v>180</v>
      </c>
      <c r="FZ7" s="75">
        <f t="shared" si="5"/>
        <v>181</v>
      </c>
      <c r="GA7" s="75">
        <f t="shared" si="5"/>
        <v>182</v>
      </c>
      <c r="GB7" s="75">
        <f t="shared" si="5"/>
        <v>183</v>
      </c>
      <c r="GC7" s="75">
        <f t="shared" si="5"/>
        <v>184</v>
      </c>
      <c r="GD7" s="75">
        <f t="shared" si="5"/>
        <v>185</v>
      </c>
      <c r="GE7" s="75">
        <f t="shared" si="5"/>
        <v>186</v>
      </c>
      <c r="GF7" s="75">
        <f t="shared" si="5"/>
        <v>187</v>
      </c>
      <c r="GG7" s="75">
        <f t="shared" si="5"/>
        <v>188</v>
      </c>
      <c r="GH7" s="75">
        <f t="shared" si="5"/>
        <v>189</v>
      </c>
      <c r="GI7" s="75">
        <f t="shared" si="5"/>
        <v>190</v>
      </c>
      <c r="GJ7" s="75">
        <f t="shared" si="5"/>
        <v>191</v>
      </c>
      <c r="GK7" s="75">
        <f t="shared" si="5"/>
        <v>192</v>
      </c>
      <c r="GL7" s="75">
        <f t="shared" si="5"/>
        <v>193</v>
      </c>
      <c r="GM7" s="75">
        <f t="shared" ref="GM7:HI7" si="6">GL7+1</f>
        <v>194</v>
      </c>
      <c r="GN7" s="75">
        <f t="shared" si="6"/>
        <v>195</v>
      </c>
      <c r="GO7" s="75">
        <f t="shared" si="6"/>
        <v>196</v>
      </c>
      <c r="GP7" s="75">
        <f t="shared" si="6"/>
        <v>197</v>
      </c>
      <c r="GQ7" s="75">
        <f t="shared" si="6"/>
        <v>198</v>
      </c>
      <c r="GR7" s="75">
        <f t="shared" si="6"/>
        <v>199</v>
      </c>
      <c r="GS7" s="75">
        <f t="shared" si="6"/>
        <v>200</v>
      </c>
      <c r="GT7" s="75">
        <f t="shared" si="6"/>
        <v>201</v>
      </c>
      <c r="GU7" s="75">
        <f t="shared" si="6"/>
        <v>202</v>
      </c>
      <c r="GV7" s="75">
        <f t="shared" si="6"/>
        <v>203</v>
      </c>
      <c r="GW7" s="75">
        <f t="shared" si="6"/>
        <v>204</v>
      </c>
      <c r="GX7" s="75">
        <f t="shared" si="6"/>
        <v>205</v>
      </c>
      <c r="GY7" s="75">
        <f t="shared" si="6"/>
        <v>206</v>
      </c>
      <c r="GZ7" s="75">
        <f t="shared" si="6"/>
        <v>207</v>
      </c>
      <c r="HA7" s="75">
        <f t="shared" si="6"/>
        <v>208</v>
      </c>
      <c r="HB7" s="75">
        <f t="shared" si="6"/>
        <v>209</v>
      </c>
      <c r="HC7" s="75">
        <f t="shared" si="6"/>
        <v>210</v>
      </c>
      <c r="HD7" s="75">
        <f t="shared" si="6"/>
        <v>211</v>
      </c>
      <c r="HE7" s="75">
        <f t="shared" si="6"/>
        <v>212</v>
      </c>
      <c r="HF7" s="75">
        <f t="shared" si="6"/>
        <v>213</v>
      </c>
      <c r="HG7" s="75">
        <f t="shared" si="6"/>
        <v>214</v>
      </c>
      <c r="HH7" s="75">
        <f t="shared" si="6"/>
        <v>215</v>
      </c>
      <c r="HI7" s="75">
        <f t="shared" si="6"/>
        <v>216</v>
      </c>
    </row>
    <row r="8" spans="1:217" x14ac:dyDescent="0.2">
      <c r="A8" s="23" t="s">
        <v>56</v>
      </c>
      <c r="B8" s="75" t="s">
        <v>57</v>
      </c>
      <c r="C8" s="75" t="s">
        <v>57</v>
      </c>
      <c r="D8" s="75" t="s">
        <v>57</v>
      </c>
      <c r="E8" s="75" t="s">
        <v>57</v>
      </c>
      <c r="F8" s="75" t="s">
        <v>58</v>
      </c>
      <c r="G8" s="75" t="s">
        <v>58</v>
      </c>
      <c r="H8" s="75" t="s">
        <v>59</v>
      </c>
      <c r="I8" s="75" t="s">
        <v>59</v>
      </c>
      <c r="J8" s="75" t="s">
        <v>59</v>
      </c>
      <c r="K8" s="75" t="s">
        <v>59</v>
      </c>
      <c r="L8" s="75" t="s">
        <v>59</v>
      </c>
      <c r="M8" s="75" t="s">
        <v>59</v>
      </c>
      <c r="N8" s="75" t="s">
        <v>59</v>
      </c>
      <c r="O8" s="75" t="s">
        <v>59</v>
      </c>
      <c r="P8" s="75" t="s">
        <v>59</v>
      </c>
      <c r="Q8" s="75" t="s">
        <v>59</v>
      </c>
      <c r="R8" s="75" t="s">
        <v>59</v>
      </c>
      <c r="S8" s="75" t="s">
        <v>59</v>
      </c>
      <c r="T8" s="75" t="s">
        <v>60</v>
      </c>
      <c r="U8" s="75" t="s">
        <v>60</v>
      </c>
      <c r="V8" s="75" t="s">
        <v>60</v>
      </c>
      <c r="W8" s="75" t="s">
        <v>60</v>
      </c>
      <c r="X8" s="75" t="s">
        <v>60</v>
      </c>
      <c r="Y8" s="75" t="s">
        <v>60</v>
      </c>
      <c r="Z8" s="75" t="s">
        <v>60</v>
      </c>
      <c r="AA8" s="75" t="s">
        <v>60</v>
      </c>
      <c r="AB8" s="75" t="s">
        <v>60</v>
      </c>
      <c r="AC8" s="75" t="s">
        <v>60</v>
      </c>
      <c r="AD8" s="75" t="s">
        <v>60</v>
      </c>
      <c r="AE8" s="75" t="s">
        <v>60</v>
      </c>
      <c r="AF8" s="75" t="s">
        <v>60</v>
      </c>
      <c r="AG8" s="75" t="s">
        <v>60</v>
      </c>
      <c r="AH8" s="75" t="s">
        <v>60</v>
      </c>
      <c r="AI8" s="75" t="s">
        <v>60</v>
      </c>
      <c r="AJ8" s="75" t="s">
        <v>60</v>
      </c>
      <c r="AK8" s="75" t="s">
        <v>60</v>
      </c>
      <c r="AL8" s="75" t="s">
        <v>60</v>
      </c>
      <c r="AM8" s="75" t="s">
        <v>60</v>
      </c>
      <c r="AN8" s="75" t="s">
        <v>60</v>
      </c>
      <c r="AO8" s="75" t="s">
        <v>60</v>
      </c>
      <c r="AP8" s="75" t="s">
        <v>60</v>
      </c>
      <c r="AQ8" s="75" t="s">
        <v>60</v>
      </c>
      <c r="AR8" s="75" t="s">
        <v>60</v>
      </c>
      <c r="AS8" s="75" t="s">
        <v>60</v>
      </c>
      <c r="AT8" s="75" t="s">
        <v>60</v>
      </c>
      <c r="AU8" s="75" t="s">
        <v>60</v>
      </c>
      <c r="AV8" s="75" t="s">
        <v>60</v>
      </c>
      <c r="AW8" s="75" t="s">
        <v>60</v>
      </c>
      <c r="AX8" s="75" t="s">
        <v>60</v>
      </c>
      <c r="AY8" s="75" t="s">
        <v>60</v>
      </c>
      <c r="AZ8" s="75" t="s">
        <v>60</v>
      </c>
      <c r="BA8" s="75" t="s">
        <v>60</v>
      </c>
      <c r="BB8" s="75" t="s">
        <v>60</v>
      </c>
      <c r="BC8" s="75" t="s">
        <v>60</v>
      </c>
      <c r="BD8" s="75" t="s">
        <v>60</v>
      </c>
      <c r="BE8" s="75" t="s">
        <v>60</v>
      </c>
      <c r="BF8" s="75" t="s">
        <v>60</v>
      </c>
      <c r="BG8" s="75" t="s">
        <v>60</v>
      </c>
      <c r="BH8" s="75" t="s">
        <v>60</v>
      </c>
      <c r="BI8" s="75" t="s">
        <v>60</v>
      </c>
      <c r="BJ8" s="75" t="s">
        <v>60</v>
      </c>
      <c r="BK8" s="75" t="s">
        <v>60</v>
      </c>
      <c r="BL8" s="75" t="s">
        <v>60</v>
      </c>
      <c r="BM8" s="75" t="s">
        <v>60</v>
      </c>
      <c r="BN8" s="75" t="s">
        <v>60</v>
      </c>
      <c r="BO8" s="75" t="s">
        <v>60</v>
      </c>
      <c r="BP8" s="75" t="s">
        <v>60</v>
      </c>
      <c r="BQ8" s="75" t="s">
        <v>60</v>
      </c>
      <c r="BR8" s="75" t="s">
        <v>60</v>
      </c>
      <c r="BS8" s="75" t="s">
        <v>60</v>
      </c>
      <c r="BT8" s="75" t="s">
        <v>60</v>
      </c>
      <c r="BU8" s="75" t="s">
        <v>60</v>
      </c>
      <c r="BV8" s="75" t="s">
        <v>60</v>
      </c>
      <c r="BW8" s="75" t="s">
        <v>60</v>
      </c>
      <c r="BX8" s="75" t="s">
        <v>60</v>
      </c>
      <c r="BY8" s="75" t="s">
        <v>60</v>
      </c>
      <c r="BZ8" s="75" t="s">
        <v>60</v>
      </c>
      <c r="CA8" s="75" t="s">
        <v>60</v>
      </c>
      <c r="CB8" s="75" t="s">
        <v>60</v>
      </c>
      <c r="CC8" s="75" t="s">
        <v>60</v>
      </c>
      <c r="CD8" s="75" t="s">
        <v>60</v>
      </c>
      <c r="CE8" s="75" t="s">
        <v>60</v>
      </c>
      <c r="CF8" s="75" t="s">
        <v>60</v>
      </c>
      <c r="CG8" s="75" t="s">
        <v>60</v>
      </c>
      <c r="CH8" s="75" t="s">
        <v>60</v>
      </c>
      <c r="CI8" s="75" t="s">
        <v>60</v>
      </c>
      <c r="CJ8" s="75" t="s">
        <v>60</v>
      </c>
      <c r="CK8" s="75" t="s">
        <v>60</v>
      </c>
      <c r="CL8" s="75" t="s">
        <v>60</v>
      </c>
      <c r="CM8" s="75" t="s">
        <v>60</v>
      </c>
      <c r="CN8" s="75" t="s">
        <v>60</v>
      </c>
      <c r="CO8" s="75" t="s">
        <v>60</v>
      </c>
      <c r="CP8" s="75" t="s">
        <v>60</v>
      </c>
      <c r="CQ8" s="75" t="s">
        <v>60</v>
      </c>
      <c r="CR8" s="75" t="s">
        <v>60</v>
      </c>
      <c r="CS8" s="75" t="s">
        <v>60</v>
      </c>
      <c r="CT8" s="75" t="s">
        <v>60</v>
      </c>
      <c r="CU8" s="75" t="s">
        <v>60</v>
      </c>
      <c r="CV8" s="75" t="s">
        <v>60</v>
      </c>
      <c r="CW8" s="75" t="s">
        <v>60</v>
      </c>
      <c r="CX8" s="75" t="s">
        <v>60</v>
      </c>
      <c r="CY8" s="75" t="s">
        <v>60</v>
      </c>
      <c r="CZ8" s="75" t="s">
        <v>60</v>
      </c>
      <c r="DA8" s="75" t="s">
        <v>60</v>
      </c>
      <c r="DB8" s="75" t="s">
        <v>60</v>
      </c>
      <c r="DC8" s="75" t="s">
        <v>60</v>
      </c>
      <c r="DD8" s="75" t="s">
        <v>60</v>
      </c>
      <c r="DE8" s="75" t="s">
        <v>60</v>
      </c>
      <c r="DF8" s="75" t="s">
        <v>60</v>
      </c>
      <c r="DG8" s="75" t="s">
        <v>60</v>
      </c>
      <c r="DH8" s="75" t="s">
        <v>60</v>
      </c>
      <c r="DI8" s="75" t="s">
        <v>60</v>
      </c>
      <c r="DJ8" s="75" t="s">
        <v>60</v>
      </c>
      <c r="DK8" s="75" t="s">
        <v>60</v>
      </c>
      <c r="DL8" s="75" t="s">
        <v>60</v>
      </c>
      <c r="DM8" s="75" t="s">
        <v>60</v>
      </c>
      <c r="DN8" s="75" t="s">
        <v>60</v>
      </c>
      <c r="DO8" s="75" t="s">
        <v>60</v>
      </c>
      <c r="DP8" s="75" t="s">
        <v>60</v>
      </c>
      <c r="DQ8" s="75" t="s">
        <v>60</v>
      </c>
      <c r="DR8" s="75" t="s">
        <v>60</v>
      </c>
      <c r="DS8" s="75" t="s">
        <v>60</v>
      </c>
      <c r="DT8" s="75" t="s">
        <v>60</v>
      </c>
      <c r="DU8" s="75" t="s">
        <v>60</v>
      </c>
      <c r="DV8" s="75" t="s">
        <v>60</v>
      </c>
      <c r="DW8" s="75" t="s">
        <v>60</v>
      </c>
      <c r="DX8" s="75" t="s">
        <v>60</v>
      </c>
      <c r="DY8" s="75" t="s">
        <v>60</v>
      </c>
      <c r="DZ8" s="75" t="s">
        <v>60</v>
      </c>
      <c r="EA8" s="75" t="s">
        <v>60</v>
      </c>
      <c r="EB8" s="75" t="s">
        <v>60</v>
      </c>
      <c r="EC8" s="75" t="s">
        <v>60</v>
      </c>
      <c r="ED8" s="75" t="s">
        <v>60</v>
      </c>
      <c r="EE8" s="75" t="s">
        <v>60</v>
      </c>
      <c r="EF8" s="75" t="s">
        <v>60</v>
      </c>
      <c r="EG8" s="75" t="s">
        <v>60</v>
      </c>
      <c r="EH8" s="75" t="s">
        <v>60</v>
      </c>
      <c r="EI8" s="75" t="s">
        <v>60</v>
      </c>
      <c r="EJ8" s="75" t="s">
        <v>60</v>
      </c>
      <c r="EK8" s="75" t="s">
        <v>60</v>
      </c>
      <c r="EL8" s="75" t="s">
        <v>60</v>
      </c>
      <c r="EM8" s="75" t="s">
        <v>60</v>
      </c>
      <c r="EN8" s="75" t="s">
        <v>60</v>
      </c>
      <c r="EO8" s="75" t="s">
        <v>60</v>
      </c>
      <c r="EP8" s="75" t="s">
        <v>60</v>
      </c>
      <c r="EQ8" s="75" t="s">
        <v>60</v>
      </c>
      <c r="ER8" s="75" t="s">
        <v>60</v>
      </c>
      <c r="ES8" s="75" t="s">
        <v>60</v>
      </c>
      <c r="ET8" s="75" t="s">
        <v>60</v>
      </c>
      <c r="EU8" s="75" t="s">
        <v>60</v>
      </c>
      <c r="EV8" s="75" t="s">
        <v>60</v>
      </c>
      <c r="EW8" s="75" t="s">
        <v>60</v>
      </c>
      <c r="EX8" s="75" t="s">
        <v>60</v>
      </c>
      <c r="EY8" s="75" t="s">
        <v>60</v>
      </c>
      <c r="EZ8" s="75" t="s">
        <v>60</v>
      </c>
      <c r="FA8" s="75" t="s">
        <v>60</v>
      </c>
      <c r="FB8" s="75" t="s">
        <v>60</v>
      </c>
      <c r="FC8" s="75" t="s">
        <v>60</v>
      </c>
      <c r="FD8" s="75" t="s">
        <v>60</v>
      </c>
      <c r="FE8" s="75" t="s">
        <v>60</v>
      </c>
      <c r="FF8" s="75" t="s">
        <v>60</v>
      </c>
      <c r="FG8" s="75" t="s">
        <v>60</v>
      </c>
      <c r="FH8" s="75" t="s">
        <v>60</v>
      </c>
      <c r="FI8" s="75" t="s">
        <v>60</v>
      </c>
      <c r="FJ8" s="75" t="s">
        <v>60</v>
      </c>
      <c r="FK8" s="75" t="s">
        <v>60</v>
      </c>
      <c r="FL8" s="75" t="s">
        <v>60</v>
      </c>
      <c r="FM8" s="75" t="s">
        <v>60</v>
      </c>
      <c r="FN8" s="75" t="s">
        <v>60</v>
      </c>
      <c r="FO8" s="75" t="s">
        <v>60</v>
      </c>
      <c r="FP8" s="75" t="s">
        <v>60</v>
      </c>
      <c r="FQ8" s="75" t="s">
        <v>60</v>
      </c>
      <c r="FR8" s="75" t="s">
        <v>60</v>
      </c>
      <c r="FS8" s="75" t="s">
        <v>60</v>
      </c>
      <c r="FT8" s="75" t="s">
        <v>60</v>
      </c>
      <c r="FU8" s="75" t="s">
        <v>60</v>
      </c>
      <c r="FV8" s="75" t="s">
        <v>60</v>
      </c>
      <c r="FW8" s="75" t="s">
        <v>60</v>
      </c>
      <c r="FX8" s="75" t="s">
        <v>60</v>
      </c>
      <c r="FY8" s="75" t="s">
        <v>60</v>
      </c>
      <c r="FZ8" s="75" t="s">
        <v>60</v>
      </c>
      <c r="GA8" s="75" t="s">
        <v>60</v>
      </c>
      <c r="GB8" s="75" t="s">
        <v>60</v>
      </c>
      <c r="GC8" s="75" t="s">
        <v>60</v>
      </c>
      <c r="GD8" s="75" t="s">
        <v>60</v>
      </c>
      <c r="GE8" s="75" t="s">
        <v>60</v>
      </c>
      <c r="GF8" s="75" t="s">
        <v>60</v>
      </c>
      <c r="GG8" s="75" t="s">
        <v>60</v>
      </c>
      <c r="GH8" s="75" t="s">
        <v>60</v>
      </c>
      <c r="GI8" s="75" t="s">
        <v>60</v>
      </c>
      <c r="GJ8" s="75" t="s">
        <v>60</v>
      </c>
      <c r="GK8" s="75" t="s">
        <v>60</v>
      </c>
      <c r="GL8" s="75" t="s">
        <v>60</v>
      </c>
      <c r="GM8" s="75" t="s">
        <v>60</v>
      </c>
      <c r="GN8" s="75" t="s">
        <v>60</v>
      </c>
      <c r="GO8" s="75" t="s">
        <v>60</v>
      </c>
      <c r="GP8" s="75" t="s">
        <v>60</v>
      </c>
      <c r="GQ8" s="75" t="s">
        <v>60</v>
      </c>
      <c r="GR8" s="75" t="s">
        <v>60</v>
      </c>
      <c r="GS8" s="75" t="s">
        <v>60</v>
      </c>
      <c r="GT8" s="75" t="s">
        <v>60</v>
      </c>
      <c r="GU8" s="75" t="s">
        <v>60</v>
      </c>
      <c r="GV8" s="75" t="s">
        <v>60</v>
      </c>
      <c r="GW8" s="75" t="s">
        <v>60</v>
      </c>
      <c r="GX8" s="75" t="s">
        <v>60</v>
      </c>
      <c r="GY8" s="75" t="s">
        <v>60</v>
      </c>
      <c r="GZ8" s="75" t="s">
        <v>60</v>
      </c>
      <c r="HA8" s="75" t="s">
        <v>60</v>
      </c>
      <c r="HB8" s="75" t="s">
        <v>60</v>
      </c>
      <c r="HC8" s="75" t="s">
        <v>60</v>
      </c>
      <c r="HD8" s="75" t="s">
        <v>60</v>
      </c>
      <c r="HE8" s="75" t="s">
        <v>60</v>
      </c>
      <c r="HF8" s="75" t="s">
        <v>60</v>
      </c>
      <c r="HG8" s="75" t="s">
        <v>60</v>
      </c>
      <c r="HH8" s="75" t="s">
        <v>60</v>
      </c>
      <c r="HI8" s="75" t="s">
        <v>60</v>
      </c>
    </row>
    <row r="9" spans="1:217" s="27" customFormat="1" x14ac:dyDescent="0.2">
      <c r="A9" s="23" t="s">
        <v>25</v>
      </c>
      <c r="B9" s="75" t="s">
        <v>26</v>
      </c>
      <c r="C9" s="75" t="str">
        <f t="shared" ref="C9:BN9" si="7">B9</f>
        <v>REAL</v>
      </c>
      <c r="D9" s="75" t="str">
        <f t="shared" si="7"/>
        <v>REAL</v>
      </c>
      <c r="E9" s="75" t="str">
        <f t="shared" si="7"/>
        <v>REAL</v>
      </c>
      <c r="F9" s="75" t="str">
        <f t="shared" si="7"/>
        <v>REAL</v>
      </c>
      <c r="G9" s="75" t="str">
        <f t="shared" si="7"/>
        <v>REAL</v>
      </c>
      <c r="H9" s="75" t="str">
        <f t="shared" si="7"/>
        <v>REAL</v>
      </c>
      <c r="I9" s="75" t="str">
        <f t="shared" si="7"/>
        <v>REAL</v>
      </c>
      <c r="J9" s="75" t="str">
        <f t="shared" si="7"/>
        <v>REAL</v>
      </c>
      <c r="K9" s="75" t="str">
        <f t="shared" si="7"/>
        <v>REAL</v>
      </c>
      <c r="L9" s="75" t="str">
        <f t="shared" si="7"/>
        <v>REAL</v>
      </c>
      <c r="M9" s="75" t="s">
        <v>26</v>
      </c>
      <c r="N9" s="75" t="str">
        <f t="shared" si="7"/>
        <v>REAL</v>
      </c>
      <c r="O9" s="75" t="str">
        <f t="shared" si="7"/>
        <v>REAL</v>
      </c>
      <c r="P9" s="75" t="str">
        <f t="shared" si="7"/>
        <v>REAL</v>
      </c>
      <c r="Q9" s="75" t="str">
        <f t="shared" si="7"/>
        <v>REAL</v>
      </c>
      <c r="R9" s="75" t="str">
        <f t="shared" si="7"/>
        <v>REAL</v>
      </c>
      <c r="S9" s="75" t="str">
        <f t="shared" si="7"/>
        <v>REAL</v>
      </c>
      <c r="T9" s="75" t="str">
        <f t="shared" si="7"/>
        <v>REAL</v>
      </c>
      <c r="U9" s="75" t="str">
        <f t="shared" si="7"/>
        <v>REAL</v>
      </c>
      <c r="V9" s="75" t="str">
        <f t="shared" si="7"/>
        <v>REAL</v>
      </c>
      <c r="W9" s="75" t="str">
        <f t="shared" si="7"/>
        <v>REAL</v>
      </c>
      <c r="X9" s="75" t="s">
        <v>26</v>
      </c>
      <c r="Y9" s="75" t="str">
        <f t="shared" si="7"/>
        <v>REAL</v>
      </c>
      <c r="Z9" s="75" t="str">
        <f t="shared" si="7"/>
        <v>REAL</v>
      </c>
      <c r="AA9" s="75" t="str">
        <f t="shared" si="7"/>
        <v>REAL</v>
      </c>
      <c r="AB9" s="75" t="str">
        <f t="shared" si="7"/>
        <v>REAL</v>
      </c>
      <c r="AC9" s="75" t="str">
        <f t="shared" si="7"/>
        <v>REAL</v>
      </c>
      <c r="AD9" s="75" t="str">
        <f t="shared" si="7"/>
        <v>REAL</v>
      </c>
      <c r="AE9" s="75" t="str">
        <f t="shared" si="7"/>
        <v>REAL</v>
      </c>
      <c r="AF9" s="75" t="str">
        <f t="shared" si="7"/>
        <v>REAL</v>
      </c>
      <c r="AG9" s="75" t="str">
        <f t="shared" si="7"/>
        <v>REAL</v>
      </c>
      <c r="AH9" s="75" t="str">
        <f t="shared" si="7"/>
        <v>REAL</v>
      </c>
      <c r="AI9" s="75" t="s">
        <v>26</v>
      </c>
      <c r="AJ9" s="75" t="str">
        <f t="shared" si="7"/>
        <v>REAL</v>
      </c>
      <c r="AK9" s="75" t="str">
        <f t="shared" si="7"/>
        <v>REAL</v>
      </c>
      <c r="AL9" s="75" t="str">
        <f t="shared" si="7"/>
        <v>REAL</v>
      </c>
      <c r="AM9" s="75" t="str">
        <f t="shared" si="7"/>
        <v>REAL</v>
      </c>
      <c r="AN9" s="75" t="str">
        <f t="shared" si="7"/>
        <v>REAL</v>
      </c>
      <c r="AO9" s="75" t="str">
        <f t="shared" si="7"/>
        <v>REAL</v>
      </c>
      <c r="AP9" s="75" t="str">
        <f t="shared" si="7"/>
        <v>REAL</v>
      </c>
      <c r="AQ9" s="75" t="str">
        <f t="shared" si="7"/>
        <v>REAL</v>
      </c>
      <c r="AR9" s="75" t="str">
        <f t="shared" si="7"/>
        <v>REAL</v>
      </c>
      <c r="AS9" s="75" t="str">
        <f t="shared" si="7"/>
        <v>REAL</v>
      </c>
      <c r="AT9" s="75" t="s">
        <v>26</v>
      </c>
      <c r="AU9" s="75" t="str">
        <f t="shared" si="7"/>
        <v>REAL</v>
      </c>
      <c r="AV9" s="75" t="str">
        <f t="shared" si="7"/>
        <v>REAL</v>
      </c>
      <c r="AW9" s="75" t="str">
        <f t="shared" si="7"/>
        <v>REAL</v>
      </c>
      <c r="AX9" s="75" t="str">
        <f t="shared" si="7"/>
        <v>REAL</v>
      </c>
      <c r="AY9" s="75" t="str">
        <f t="shared" si="7"/>
        <v>REAL</v>
      </c>
      <c r="AZ9" s="75" t="str">
        <f t="shared" si="7"/>
        <v>REAL</v>
      </c>
      <c r="BA9" s="75" t="str">
        <f t="shared" si="7"/>
        <v>REAL</v>
      </c>
      <c r="BB9" s="75" t="str">
        <f t="shared" si="7"/>
        <v>REAL</v>
      </c>
      <c r="BC9" s="75" t="str">
        <f t="shared" si="7"/>
        <v>REAL</v>
      </c>
      <c r="BD9" s="75" t="str">
        <f t="shared" si="7"/>
        <v>REAL</v>
      </c>
      <c r="BE9" s="75" t="s">
        <v>26</v>
      </c>
      <c r="BF9" s="75" t="str">
        <f t="shared" si="7"/>
        <v>REAL</v>
      </c>
      <c r="BG9" s="75" t="str">
        <f t="shared" si="7"/>
        <v>REAL</v>
      </c>
      <c r="BH9" s="75" t="str">
        <f t="shared" si="7"/>
        <v>REAL</v>
      </c>
      <c r="BI9" s="75" t="str">
        <f t="shared" si="7"/>
        <v>REAL</v>
      </c>
      <c r="BJ9" s="75" t="str">
        <f t="shared" si="7"/>
        <v>REAL</v>
      </c>
      <c r="BK9" s="75" t="str">
        <f t="shared" si="7"/>
        <v>REAL</v>
      </c>
      <c r="BL9" s="75" t="str">
        <f t="shared" si="7"/>
        <v>REAL</v>
      </c>
      <c r="BM9" s="75" t="str">
        <f t="shared" si="7"/>
        <v>REAL</v>
      </c>
      <c r="BN9" s="75" t="str">
        <f t="shared" si="7"/>
        <v>REAL</v>
      </c>
      <c r="BO9" s="75" t="str">
        <f t="shared" ref="BO9" si="8">BN9</f>
        <v>REAL</v>
      </c>
      <c r="BP9" s="75" t="s">
        <v>26</v>
      </c>
      <c r="BQ9" s="75" t="str">
        <f t="shared" ref="BQ9:EB9" si="9">BP9</f>
        <v>REAL</v>
      </c>
      <c r="BR9" s="75" t="str">
        <f t="shared" si="9"/>
        <v>REAL</v>
      </c>
      <c r="BS9" s="75" t="str">
        <f t="shared" si="9"/>
        <v>REAL</v>
      </c>
      <c r="BT9" s="75" t="str">
        <f t="shared" si="9"/>
        <v>REAL</v>
      </c>
      <c r="BU9" s="75" t="str">
        <f t="shared" si="9"/>
        <v>REAL</v>
      </c>
      <c r="BV9" s="75" t="str">
        <f t="shared" si="9"/>
        <v>REAL</v>
      </c>
      <c r="BW9" s="75" t="str">
        <f t="shared" si="9"/>
        <v>REAL</v>
      </c>
      <c r="BX9" s="75" t="str">
        <f t="shared" si="9"/>
        <v>REAL</v>
      </c>
      <c r="BY9" s="75" t="str">
        <f t="shared" si="9"/>
        <v>REAL</v>
      </c>
      <c r="BZ9" s="75" t="str">
        <f t="shared" si="9"/>
        <v>REAL</v>
      </c>
      <c r="CA9" s="75" t="s">
        <v>26</v>
      </c>
      <c r="CB9" s="75" t="str">
        <f t="shared" si="9"/>
        <v>REAL</v>
      </c>
      <c r="CC9" s="75" t="str">
        <f t="shared" si="9"/>
        <v>REAL</v>
      </c>
      <c r="CD9" s="75" t="str">
        <f t="shared" si="9"/>
        <v>REAL</v>
      </c>
      <c r="CE9" s="75" t="str">
        <f t="shared" si="9"/>
        <v>REAL</v>
      </c>
      <c r="CF9" s="75" t="str">
        <f t="shared" si="9"/>
        <v>REAL</v>
      </c>
      <c r="CG9" s="75" t="str">
        <f t="shared" si="9"/>
        <v>REAL</v>
      </c>
      <c r="CH9" s="75" t="str">
        <f t="shared" si="9"/>
        <v>REAL</v>
      </c>
      <c r="CI9" s="75" t="str">
        <f t="shared" si="9"/>
        <v>REAL</v>
      </c>
      <c r="CJ9" s="75" t="str">
        <f t="shared" si="9"/>
        <v>REAL</v>
      </c>
      <c r="CK9" s="75" t="str">
        <f t="shared" si="9"/>
        <v>REAL</v>
      </c>
      <c r="CL9" s="75" t="s">
        <v>26</v>
      </c>
      <c r="CM9" s="75" t="str">
        <f t="shared" si="9"/>
        <v>REAL</v>
      </c>
      <c r="CN9" s="75" t="str">
        <f t="shared" si="9"/>
        <v>REAL</v>
      </c>
      <c r="CO9" s="75" t="str">
        <f t="shared" si="9"/>
        <v>REAL</v>
      </c>
      <c r="CP9" s="75" t="str">
        <f t="shared" si="9"/>
        <v>REAL</v>
      </c>
      <c r="CQ9" s="75" t="str">
        <f t="shared" si="9"/>
        <v>REAL</v>
      </c>
      <c r="CR9" s="75" t="str">
        <f t="shared" si="9"/>
        <v>REAL</v>
      </c>
      <c r="CS9" s="75" t="str">
        <f t="shared" si="9"/>
        <v>REAL</v>
      </c>
      <c r="CT9" s="75" t="str">
        <f t="shared" si="9"/>
        <v>REAL</v>
      </c>
      <c r="CU9" s="75" t="str">
        <f t="shared" si="9"/>
        <v>REAL</v>
      </c>
      <c r="CV9" s="75" t="str">
        <f t="shared" si="9"/>
        <v>REAL</v>
      </c>
      <c r="CW9" s="75" t="s">
        <v>26</v>
      </c>
      <c r="CX9" s="75" t="str">
        <f t="shared" si="9"/>
        <v>REAL</v>
      </c>
      <c r="CY9" s="75" t="str">
        <f t="shared" si="9"/>
        <v>REAL</v>
      </c>
      <c r="CZ9" s="75" t="str">
        <f t="shared" si="9"/>
        <v>REAL</v>
      </c>
      <c r="DA9" s="75" t="str">
        <f t="shared" si="9"/>
        <v>REAL</v>
      </c>
      <c r="DB9" s="75" t="str">
        <f t="shared" si="9"/>
        <v>REAL</v>
      </c>
      <c r="DC9" s="75" t="str">
        <f t="shared" si="9"/>
        <v>REAL</v>
      </c>
      <c r="DD9" s="75" t="str">
        <f t="shared" si="9"/>
        <v>REAL</v>
      </c>
      <c r="DE9" s="75" t="str">
        <f t="shared" si="9"/>
        <v>REAL</v>
      </c>
      <c r="DF9" s="75" t="str">
        <f t="shared" si="9"/>
        <v>REAL</v>
      </c>
      <c r="DG9" s="75" t="str">
        <f t="shared" si="9"/>
        <v>REAL</v>
      </c>
      <c r="DH9" s="75" t="s">
        <v>26</v>
      </c>
      <c r="DI9" s="75" t="str">
        <f t="shared" si="9"/>
        <v>REAL</v>
      </c>
      <c r="DJ9" s="75" t="str">
        <f t="shared" si="9"/>
        <v>REAL</v>
      </c>
      <c r="DK9" s="75" t="str">
        <f t="shared" si="9"/>
        <v>REAL</v>
      </c>
      <c r="DL9" s="75" t="str">
        <f t="shared" si="9"/>
        <v>REAL</v>
      </c>
      <c r="DM9" s="75" t="str">
        <f t="shared" si="9"/>
        <v>REAL</v>
      </c>
      <c r="DN9" s="75" t="str">
        <f t="shared" si="9"/>
        <v>REAL</v>
      </c>
      <c r="DO9" s="75" t="str">
        <f t="shared" si="9"/>
        <v>REAL</v>
      </c>
      <c r="DP9" s="75" t="str">
        <f t="shared" si="9"/>
        <v>REAL</v>
      </c>
      <c r="DQ9" s="75" t="str">
        <f t="shared" si="9"/>
        <v>REAL</v>
      </c>
      <c r="DR9" s="75" t="str">
        <f t="shared" si="9"/>
        <v>REAL</v>
      </c>
      <c r="DS9" s="75" t="s">
        <v>26</v>
      </c>
      <c r="DT9" s="75" t="str">
        <f t="shared" si="9"/>
        <v>REAL</v>
      </c>
      <c r="DU9" s="75" t="str">
        <f t="shared" si="9"/>
        <v>REAL</v>
      </c>
      <c r="DV9" s="75" t="str">
        <f t="shared" si="9"/>
        <v>REAL</v>
      </c>
      <c r="DW9" s="75" t="str">
        <f t="shared" si="9"/>
        <v>REAL</v>
      </c>
      <c r="DX9" s="75" t="str">
        <f t="shared" si="9"/>
        <v>REAL</v>
      </c>
      <c r="DY9" s="75" t="str">
        <f t="shared" si="9"/>
        <v>REAL</v>
      </c>
      <c r="DZ9" s="75" t="str">
        <f t="shared" si="9"/>
        <v>REAL</v>
      </c>
      <c r="EA9" s="75" t="str">
        <f t="shared" si="9"/>
        <v>REAL</v>
      </c>
      <c r="EB9" s="75" t="str">
        <f t="shared" si="9"/>
        <v>REAL</v>
      </c>
      <c r="EC9" s="75" t="str">
        <f t="shared" ref="EC9" si="10">EB9</f>
        <v>REAL</v>
      </c>
      <c r="ED9" s="75" t="s">
        <v>26</v>
      </c>
      <c r="EE9" s="75" t="str">
        <f t="shared" ref="EE9:GP9" si="11">ED9</f>
        <v>REAL</v>
      </c>
      <c r="EF9" s="75" t="str">
        <f t="shared" si="11"/>
        <v>REAL</v>
      </c>
      <c r="EG9" s="75" t="str">
        <f t="shared" si="11"/>
        <v>REAL</v>
      </c>
      <c r="EH9" s="75" t="str">
        <f t="shared" si="11"/>
        <v>REAL</v>
      </c>
      <c r="EI9" s="75" t="str">
        <f t="shared" si="11"/>
        <v>REAL</v>
      </c>
      <c r="EJ9" s="75" t="str">
        <f t="shared" si="11"/>
        <v>REAL</v>
      </c>
      <c r="EK9" s="75" t="str">
        <f t="shared" si="11"/>
        <v>REAL</v>
      </c>
      <c r="EL9" s="75" t="str">
        <f t="shared" si="11"/>
        <v>REAL</v>
      </c>
      <c r="EM9" s="75" t="str">
        <f t="shared" si="11"/>
        <v>REAL</v>
      </c>
      <c r="EN9" s="75" t="str">
        <f t="shared" si="11"/>
        <v>REAL</v>
      </c>
      <c r="EO9" s="75" t="s">
        <v>26</v>
      </c>
      <c r="EP9" s="75" t="str">
        <f t="shared" si="11"/>
        <v>REAL</v>
      </c>
      <c r="EQ9" s="75" t="str">
        <f t="shared" si="11"/>
        <v>REAL</v>
      </c>
      <c r="ER9" s="75" t="str">
        <f t="shared" si="11"/>
        <v>REAL</v>
      </c>
      <c r="ES9" s="75" t="str">
        <f t="shared" si="11"/>
        <v>REAL</v>
      </c>
      <c r="ET9" s="75" t="str">
        <f t="shared" si="11"/>
        <v>REAL</v>
      </c>
      <c r="EU9" s="75" t="str">
        <f t="shared" si="11"/>
        <v>REAL</v>
      </c>
      <c r="EV9" s="75" t="str">
        <f t="shared" si="11"/>
        <v>REAL</v>
      </c>
      <c r="EW9" s="75" t="str">
        <f t="shared" si="11"/>
        <v>REAL</v>
      </c>
      <c r="EX9" s="75" t="str">
        <f t="shared" si="11"/>
        <v>REAL</v>
      </c>
      <c r="EY9" s="75" t="str">
        <f t="shared" si="11"/>
        <v>REAL</v>
      </c>
      <c r="EZ9" s="75" t="s">
        <v>26</v>
      </c>
      <c r="FA9" s="75" t="str">
        <f t="shared" si="11"/>
        <v>REAL</v>
      </c>
      <c r="FB9" s="75" t="str">
        <f t="shared" si="11"/>
        <v>REAL</v>
      </c>
      <c r="FC9" s="75" t="str">
        <f t="shared" si="11"/>
        <v>REAL</v>
      </c>
      <c r="FD9" s="75" t="str">
        <f t="shared" si="11"/>
        <v>REAL</v>
      </c>
      <c r="FE9" s="75" t="str">
        <f t="shared" si="11"/>
        <v>REAL</v>
      </c>
      <c r="FF9" s="75" t="str">
        <f t="shared" si="11"/>
        <v>REAL</v>
      </c>
      <c r="FG9" s="75" t="str">
        <f t="shared" si="11"/>
        <v>REAL</v>
      </c>
      <c r="FH9" s="75" t="str">
        <f t="shared" si="11"/>
        <v>REAL</v>
      </c>
      <c r="FI9" s="75" t="str">
        <f t="shared" si="11"/>
        <v>REAL</v>
      </c>
      <c r="FJ9" s="75" t="str">
        <f t="shared" si="11"/>
        <v>REAL</v>
      </c>
      <c r="FK9" s="75" t="s">
        <v>26</v>
      </c>
      <c r="FL9" s="75" t="str">
        <f t="shared" si="11"/>
        <v>REAL</v>
      </c>
      <c r="FM9" s="75" t="str">
        <f t="shared" si="11"/>
        <v>REAL</v>
      </c>
      <c r="FN9" s="75" t="str">
        <f t="shared" si="11"/>
        <v>REAL</v>
      </c>
      <c r="FO9" s="75" t="str">
        <f t="shared" si="11"/>
        <v>REAL</v>
      </c>
      <c r="FP9" s="75" t="str">
        <f t="shared" si="11"/>
        <v>REAL</v>
      </c>
      <c r="FQ9" s="75" t="str">
        <f t="shared" si="11"/>
        <v>REAL</v>
      </c>
      <c r="FR9" s="75" t="str">
        <f t="shared" si="11"/>
        <v>REAL</v>
      </c>
      <c r="FS9" s="75" t="str">
        <f t="shared" si="11"/>
        <v>REAL</v>
      </c>
      <c r="FT9" s="75" t="str">
        <f t="shared" si="11"/>
        <v>REAL</v>
      </c>
      <c r="FU9" s="75" t="str">
        <f t="shared" si="11"/>
        <v>REAL</v>
      </c>
      <c r="FV9" s="75" t="s">
        <v>26</v>
      </c>
      <c r="FW9" s="75" t="str">
        <f t="shared" si="11"/>
        <v>REAL</v>
      </c>
      <c r="FX9" s="75" t="str">
        <f t="shared" si="11"/>
        <v>REAL</v>
      </c>
      <c r="FY9" s="75" t="str">
        <f t="shared" si="11"/>
        <v>REAL</v>
      </c>
      <c r="FZ9" s="75" t="str">
        <f t="shared" si="11"/>
        <v>REAL</v>
      </c>
      <c r="GA9" s="75" t="str">
        <f t="shared" si="11"/>
        <v>REAL</v>
      </c>
      <c r="GB9" s="75" t="str">
        <f t="shared" si="11"/>
        <v>REAL</v>
      </c>
      <c r="GC9" s="75" t="str">
        <f t="shared" si="11"/>
        <v>REAL</v>
      </c>
      <c r="GD9" s="75" t="str">
        <f t="shared" si="11"/>
        <v>REAL</v>
      </c>
      <c r="GE9" s="75" t="str">
        <f t="shared" si="11"/>
        <v>REAL</v>
      </c>
      <c r="GF9" s="75" t="str">
        <f t="shared" si="11"/>
        <v>REAL</v>
      </c>
      <c r="GG9" s="75" t="s">
        <v>26</v>
      </c>
      <c r="GH9" s="75" t="str">
        <f t="shared" si="11"/>
        <v>REAL</v>
      </c>
      <c r="GI9" s="75" t="str">
        <f t="shared" si="11"/>
        <v>REAL</v>
      </c>
      <c r="GJ9" s="75" t="str">
        <f t="shared" si="11"/>
        <v>REAL</v>
      </c>
      <c r="GK9" s="75" t="str">
        <f t="shared" si="11"/>
        <v>REAL</v>
      </c>
      <c r="GL9" s="75" t="str">
        <f t="shared" si="11"/>
        <v>REAL</v>
      </c>
      <c r="GM9" s="75" t="str">
        <f t="shared" si="11"/>
        <v>REAL</v>
      </c>
      <c r="GN9" s="75" t="str">
        <f t="shared" si="11"/>
        <v>REAL</v>
      </c>
      <c r="GO9" s="75" t="str">
        <f t="shared" si="11"/>
        <v>REAL</v>
      </c>
      <c r="GP9" s="75" t="str">
        <f t="shared" si="11"/>
        <v>REAL</v>
      </c>
      <c r="GQ9" s="75" t="str">
        <f t="shared" ref="GQ9" si="12">GP9</f>
        <v>REAL</v>
      </c>
      <c r="GR9" s="75" t="s">
        <v>26</v>
      </c>
      <c r="GS9" s="75" t="str">
        <f t="shared" ref="GS9:HI9" si="13">GR9</f>
        <v>REAL</v>
      </c>
      <c r="GT9" s="75" t="str">
        <f t="shared" si="13"/>
        <v>REAL</v>
      </c>
      <c r="GU9" s="75" t="str">
        <f t="shared" si="13"/>
        <v>REAL</v>
      </c>
      <c r="GV9" s="75" t="str">
        <f t="shared" si="13"/>
        <v>REAL</v>
      </c>
      <c r="GW9" s="75" t="str">
        <f t="shared" si="13"/>
        <v>REAL</v>
      </c>
      <c r="GX9" s="75" t="str">
        <f t="shared" si="13"/>
        <v>REAL</v>
      </c>
      <c r="GY9" s="75" t="str">
        <f t="shared" si="13"/>
        <v>REAL</v>
      </c>
      <c r="GZ9" s="75" t="str">
        <f t="shared" si="13"/>
        <v>REAL</v>
      </c>
      <c r="HA9" s="75" t="str">
        <f t="shared" si="13"/>
        <v>REAL</v>
      </c>
      <c r="HB9" s="75" t="str">
        <f t="shared" si="13"/>
        <v>REAL</v>
      </c>
      <c r="HC9" s="75" t="s">
        <v>26</v>
      </c>
      <c r="HD9" s="75" t="str">
        <f t="shared" si="13"/>
        <v>REAL</v>
      </c>
      <c r="HE9" s="75" t="str">
        <f t="shared" si="13"/>
        <v>REAL</v>
      </c>
      <c r="HF9" s="75" t="str">
        <f t="shared" si="13"/>
        <v>REAL</v>
      </c>
      <c r="HG9" s="75" t="str">
        <f t="shared" si="13"/>
        <v>REAL</v>
      </c>
      <c r="HH9" s="75" t="str">
        <f t="shared" si="13"/>
        <v>REAL</v>
      </c>
      <c r="HI9" s="75" t="str">
        <f t="shared" si="13"/>
        <v>REAL</v>
      </c>
    </row>
    <row r="10" spans="1:217" s="27" customFormat="1" x14ac:dyDescent="0.2">
      <c r="A10" s="23" t="s">
        <v>62</v>
      </c>
      <c r="B10" s="73" t="e">
        <f>#REF!</f>
        <v>#REF!</v>
      </c>
      <c r="C10" s="73" t="e">
        <f>#REF!</f>
        <v>#REF!</v>
      </c>
      <c r="D10" s="73" t="e">
        <f>#REF!</f>
        <v>#REF!</v>
      </c>
      <c r="E10" s="73" t="e">
        <f>#REF!</f>
        <v>#REF!</v>
      </c>
      <c r="F10" s="73" t="e">
        <f>#REF!</f>
        <v>#REF!</v>
      </c>
      <c r="G10" s="73" t="e">
        <f>#REF!</f>
        <v>#REF!</v>
      </c>
      <c r="H10" s="73" t="e">
        <f>#REF!</f>
        <v>#REF!</v>
      </c>
      <c r="I10" s="73" t="e">
        <f>#REF!</f>
        <v>#REF!</v>
      </c>
      <c r="J10" s="73" t="e">
        <f>#REF!</f>
        <v>#REF!</v>
      </c>
      <c r="K10" s="73" t="e">
        <f>#REF!</f>
        <v>#REF!</v>
      </c>
      <c r="L10" s="73" t="e">
        <f>#REF!</f>
        <v>#REF!</v>
      </c>
      <c r="M10" s="73" t="e">
        <f>#REF!</f>
        <v>#REF!</v>
      </c>
      <c r="N10" s="73" t="e">
        <f>#REF!</f>
        <v>#REF!</v>
      </c>
      <c r="O10" s="73" t="e">
        <f>#REF!</f>
        <v>#REF!</v>
      </c>
      <c r="P10" s="73" t="e">
        <f>#REF!</f>
        <v>#REF!</v>
      </c>
      <c r="Q10" s="73" t="e">
        <f>#REF!</f>
        <v>#REF!</v>
      </c>
      <c r="R10" s="73" t="e">
        <f>#REF!</f>
        <v>#REF!</v>
      </c>
      <c r="S10" s="73" t="e">
        <f>#REF!</f>
        <v>#REF!</v>
      </c>
      <c r="T10" s="73" t="e">
        <f>#REF!</f>
        <v>#REF!</v>
      </c>
      <c r="U10" s="73" t="e">
        <f>#REF!</f>
        <v>#REF!</v>
      </c>
      <c r="V10" s="73" t="e">
        <f>#REF!</f>
        <v>#REF!</v>
      </c>
      <c r="W10" s="73" t="e">
        <f>#REF!</f>
        <v>#REF!</v>
      </c>
      <c r="X10" s="73" t="e">
        <f>#REF!</f>
        <v>#REF!</v>
      </c>
      <c r="Y10" s="73" t="e">
        <f>#REF!</f>
        <v>#REF!</v>
      </c>
      <c r="Z10" s="73" t="e">
        <f>#REF!</f>
        <v>#REF!</v>
      </c>
      <c r="AA10" s="73" t="e">
        <f>#REF!</f>
        <v>#REF!</v>
      </c>
      <c r="AB10" s="73" t="e">
        <f>#REF!</f>
        <v>#REF!</v>
      </c>
      <c r="AC10" s="73" t="e">
        <f>#REF!</f>
        <v>#REF!</v>
      </c>
      <c r="AD10" s="73" t="e">
        <f>#REF!</f>
        <v>#REF!</v>
      </c>
      <c r="AE10" s="73" t="e">
        <f>#REF!</f>
        <v>#REF!</v>
      </c>
      <c r="AF10" s="73" t="e">
        <f>#REF!</f>
        <v>#REF!</v>
      </c>
      <c r="AG10" s="73" t="e">
        <f>#REF!</f>
        <v>#REF!</v>
      </c>
      <c r="AH10" s="73" t="e">
        <f>#REF!</f>
        <v>#REF!</v>
      </c>
      <c r="AI10" s="73" t="e">
        <f>#REF!</f>
        <v>#REF!</v>
      </c>
      <c r="AJ10" s="73" t="e">
        <f>#REF!</f>
        <v>#REF!</v>
      </c>
      <c r="AK10" s="73" t="e">
        <f>#REF!</f>
        <v>#REF!</v>
      </c>
      <c r="AL10" s="73" t="e">
        <f>#REF!</f>
        <v>#REF!</v>
      </c>
      <c r="AM10" s="73" t="e">
        <f>#REF!</f>
        <v>#REF!</v>
      </c>
      <c r="AN10" s="73" t="e">
        <f>#REF!</f>
        <v>#REF!</v>
      </c>
      <c r="AO10" s="73" t="e">
        <f>#REF!</f>
        <v>#REF!</v>
      </c>
      <c r="AP10" s="73" t="e">
        <f>#REF!</f>
        <v>#REF!</v>
      </c>
      <c r="AQ10" s="73" t="e">
        <f>#REF!</f>
        <v>#REF!</v>
      </c>
      <c r="AR10" s="73" t="e">
        <f>#REF!</f>
        <v>#REF!</v>
      </c>
      <c r="AS10" s="73" t="e">
        <f>#REF!</f>
        <v>#REF!</v>
      </c>
      <c r="AT10" s="73" t="e">
        <f>#REF!</f>
        <v>#REF!</v>
      </c>
      <c r="AU10" s="73" t="e">
        <f>#REF!</f>
        <v>#REF!</v>
      </c>
      <c r="AV10" s="73" t="e">
        <f>#REF!</f>
        <v>#REF!</v>
      </c>
      <c r="AW10" s="73" t="e">
        <f>#REF!</f>
        <v>#REF!</v>
      </c>
      <c r="AX10" s="73" t="e">
        <f>#REF!</f>
        <v>#REF!</v>
      </c>
      <c r="AY10" s="73" t="e">
        <f>#REF!</f>
        <v>#REF!</v>
      </c>
      <c r="AZ10" s="73" t="e">
        <f>#REF!</f>
        <v>#REF!</v>
      </c>
      <c r="BA10" s="73" t="e">
        <f>#REF!</f>
        <v>#REF!</v>
      </c>
      <c r="BB10" s="73" t="e">
        <f>#REF!</f>
        <v>#REF!</v>
      </c>
      <c r="BC10" s="73" t="e">
        <f>#REF!</f>
        <v>#REF!</v>
      </c>
      <c r="BD10" s="73" t="e">
        <f>#REF!</f>
        <v>#REF!</v>
      </c>
      <c r="BE10" s="73" t="e">
        <f>#REF!</f>
        <v>#REF!</v>
      </c>
      <c r="BF10" s="73" t="e">
        <f>#REF!</f>
        <v>#REF!</v>
      </c>
      <c r="BG10" s="73" t="e">
        <f>#REF!</f>
        <v>#REF!</v>
      </c>
      <c r="BH10" s="73" t="e">
        <f>#REF!</f>
        <v>#REF!</v>
      </c>
      <c r="BI10" s="73" t="e">
        <f>#REF!</f>
        <v>#REF!</v>
      </c>
      <c r="BJ10" s="73" t="e">
        <f>#REF!</f>
        <v>#REF!</v>
      </c>
      <c r="BK10" s="73" t="e">
        <f>#REF!</f>
        <v>#REF!</v>
      </c>
      <c r="BL10" s="73" t="e">
        <f>#REF!</f>
        <v>#REF!</v>
      </c>
      <c r="BM10" s="73" t="e">
        <f>#REF!</f>
        <v>#REF!</v>
      </c>
      <c r="BN10" s="73" t="e">
        <f>#REF!</f>
        <v>#REF!</v>
      </c>
      <c r="BO10" s="73" t="e">
        <f>#REF!</f>
        <v>#REF!</v>
      </c>
      <c r="BP10" s="73" t="e">
        <f>#REF!</f>
        <v>#REF!</v>
      </c>
      <c r="BQ10" s="73" t="e">
        <f>#REF!</f>
        <v>#REF!</v>
      </c>
      <c r="BR10" s="73" t="e">
        <f>#REF!</f>
        <v>#REF!</v>
      </c>
      <c r="BS10" s="73" t="e">
        <f>#REF!</f>
        <v>#REF!</v>
      </c>
      <c r="BT10" s="73" t="e">
        <f>#REF!</f>
        <v>#REF!</v>
      </c>
      <c r="BU10" s="73" t="e">
        <f>#REF!</f>
        <v>#REF!</v>
      </c>
      <c r="BV10" s="73" t="e">
        <f>#REF!</f>
        <v>#REF!</v>
      </c>
      <c r="BW10" s="73" t="e">
        <f>#REF!</f>
        <v>#REF!</v>
      </c>
      <c r="BX10" s="73" t="e">
        <f>#REF!</f>
        <v>#REF!</v>
      </c>
      <c r="BY10" s="73" t="e">
        <f>#REF!</f>
        <v>#REF!</v>
      </c>
      <c r="BZ10" s="73" t="e">
        <f>#REF!</f>
        <v>#REF!</v>
      </c>
      <c r="CA10" s="73" t="e">
        <f>#REF!</f>
        <v>#REF!</v>
      </c>
      <c r="CB10" s="73" t="e">
        <f>#REF!</f>
        <v>#REF!</v>
      </c>
      <c r="CC10" s="73" t="e">
        <f>#REF!</f>
        <v>#REF!</v>
      </c>
      <c r="CD10" s="73" t="e">
        <f>#REF!</f>
        <v>#REF!</v>
      </c>
      <c r="CE10" s="73" t="e">
        <f>#REF!</f>
        <v>#REF!</v>
      </c>
      <c r="CF10" s="73" t="e">
        <f>#REF!</f>
        <v>#REF!</v>
      </c>
      <c r="CG10" s="73" t="e">
        <f>#REF!</f>
        <v>#REF!</v>
      </c>
      <c r="CH10" s="73" t="e">
        <f>#REF!</f>
        <v>#REF!</v>
      </c>
      <c r="CI10" s="73" t="e">
        <f>#REF!</f>
        <v>#REF!</v>
      </c>
      <c r="CJ10" s="73" t="e">
        <f>#REF!</f>
        <v>#REF!</v>
      </c>
      <c r="CK10" s="73" t="e">
        <f>#REF!</f>
        <v>#REF!</v>
      </c>
      <c r="CL10" s="73" t="e">
        <f>#REF!</f>
        <v>#REF!</v>
      </c>
      <c r="CM10" s="73" t="e">
        <f>#REF!</f>
        <v>#REF!</v>
      </c>
      <c r="CN10" s="73" t="e">
        <f>#REF!</f>
        <v>#REF!</v>
      </c>
      <c r="CO10" s="73" t="e">
        <f>#REF!</f>
        <v>#REF!</v>
      </c>
      <c r="CP10" s="73" t="e">
        <f>#REF!</f>
        <v>#REF!</v>
      </c>
      <c r="CQ10" s="73" t="e">
        <f>#REF!</f>
        <v>#REF!</v>
      </c>
      <c r="CR10" s="73" t="e">
        <f>#REF!</f>
        <v>#REF!</v>
      </c>
      <c r="CS10" s="73" t="e">
        <f>#REF!</f>
        <v>#REF!</v>
      </c>
      <c r="CT10" s="73" t="e">
        <f>#REF!</f>
        <v>#REF!</v>
      </c>
      <c r="CU10" s="73" t="e">
        <f>#REF!</f>
        <v>#REF!</v>
      </c>
      <c r="CV10" s="73" t="e">
        <f>#REF!</f>
        <v>#REF!</v>
      </c>
      <c r="CW10" s="73" t="e">
        <f>#REF!</f>
        <v>#REF!</v>
      </c>
      <c r="CX10" s="73" t="e">
        <f>#REF!</f>
        <v>#REF!</v>
      </c>
      <c r="CY10" s="73" t="e">
        <f>#REF!</f>
        <v>#REF!</v>
      </c>
      <c r="CZ10" s="73" t="e">
        <f>#REF!</f>
        <v>#REF!</v>
      </c>
      <c r="DA10" s="73" t="e">
        <f>#REF!</f>
        <v>#REF!</v>
      </c>
      <c r="DB10" s="73" t="e">
        <f>#REF!</f>
        <v>#REF!</v>
      </c>
      <c r="DC10" s="73" t="e">
        <f>#REF!</f>
        <v>#REF!</v>
      </c>
      <c r="DD10" s="73" t="e">
        <f>#REF!</f>
        <v>#REF!</v>
      </c>
      <c r="DE10" s="73" t="e">
        <f>#REF!</f>
        <v>#REF!</v>
      </c>
      <c r="DF10" s="73" t="e">
        <f>#REF!</f>
        <v>#REF!</v>
      </c>
      <c r="DG10" s="73" t="e">
        <f>#REF!</f>
        <v>#REF!</v>
      </c>
      <c r="DH10" s="73" t="e">
        <f>#REF!</f>
        <v>#REF!</v>
      </c>
      <c r="DI10" s="73" t="e">
        <f>#REF!</f>
        <v>#REF!</v>
      </c>
      <c r="DJ10" s="73" t="e">
        <f>#REF!</f>
        <v>#REF!</v>
      </c>
      <c r="DK10" s="73" t="e">
        <f>#REF!</f>
        <v>#REF!</v>
      </c>
      <c r="DL10" s="73" t="e">
        <f>#REF!</f>
        <v>#REF!</v>
      </c>
      <c r="DM10" s="73" t="e">
        <f>#REF!</f>
        <v>#REF!</v>
      </c>
      <c r="DN10" s="73" t="e">
        <f>#REF!</f>
        <v>#REF!</v>
      </c>
      <c r="DO10" s="73" t="e">
        <f>#REF!</f>
        <v>#REF!</v>
      </c>
      <c r="DP10" s="73" t="e">
        <f>#REF!</f>
        <v>#REF!</v>
      </c>
      <c r="DQ10" s="73" t="e">
        <f>#REF!</f>
        <v>#REF!</v>
      </c>
      <c r="DR10" s="73" t="e">
        <f>#REF!</f>
        <v>#REF!</v>
      </c>
      <c r="DS10" s="73" t="e">
        <f>#REF!</f>
        <v>#REF!</v>
      </c>
      <c r="DT10" s="73" t="e">
        <f>#REF!</f>
        <v>#REF!</v>
      </c>
      <c r="DU10" s="73" t="e">
        <f>#REF!</f>
        <v>#REF!</v>
      </c>
      <c r="DV10" s="73" t="e">
        <f>#REF!</f>
        <v>#REF!</v>
      </c>
      <c r="DW10" s="73" t="e">
        <f>#REF!</f>
        <v>#REF!</v>
      </c>
      <c r="DX10" s="73" t="e">
        <f>#REF!</f>
        <v>#REF!</v>
      </c>
      <c r="DY10" s="73" t="e">
        <f>#REF!</f>
        <v>#REF!</v>
      </c>
      <c r="DZ10" s="73" t="e">
        <f>#REF!</f>
        <v>#REF!</v>
      </c>
      <c r="EA10" s="73" t="e">
        <f>#REF!</f>
        <v>#REF!</v>
      </c>
      <c r="EB10" s="73" t="e">
        <f>#REF!</f>
        <v>#REF!</v>
      </c>
      <c r="EC10" s="73" t="e">
        <f>#REF!</f>
        <v>#REF!</v>
      </c>
      <c r="ED10" s="73" t="e">
        <f>#REF!</f>
        <v>#REF!</v>
      </c>
      <c r="EE10" s="73" t="e">
        <f>#REF!</f>
        <v>#REF!</v>
      </c>
      <c r="EF10" s="73" t="e">
        <f>#REF!</f>
        <v>#REF!</v>
      </c>
      <c r="EG10" s="73" t="e">
        <f>#REF!</f>
        <v>#REF!</v>
      </c>
      <c r="EH10" s="73" t="e">
        <f>#REF!</f>
        <v>#REF!</v>
      </c>
      <c r="EI10" s="73" t="e">
        <f>#REF!</f>
        <v>#REF!</v>
      </c>
      <c r="EJ10" s="73" t="e">
        <f>#REF!</f>
        <v>#REF!</v>
      </c>
      <c r="EK10" s="73" t="e">
        <f>#REF!</f>
        <v>#REF!</v>
      </c>
      <c r="EL10" s="73" t="e">
        <f>#REF!</f>
        <v>#REF!</v>
      </c>
      <c r="EM10" s="73" t="e">
        <f>#REF!</f>
        <v>#REF!</v>
      </c>
      <c r="EN10" s="73" t="e">
        <f>#REF!</f>
        <v>#REF!</v>
      </c>
      <c r="EO10" s="73" t="e">
        <f>#REF!</f>
        <v>#REF!</v>
      </c>
      <c r="EP10" s="73" t="e">
        <f>#REF!</f>
        <v>#REF!</v>
      </c>
      <c r="EQ10" s="73" t="e">
        <f>#REF!</f>
        <v>#REF!</v>
      </c>
      <c r="ER10" s="73" t="e">
        <f>#REF!</f>
        <v>#REF!</v>
      </c>
      <c r="ES10" s="73" t="e">
        <f>#REF!</f>
        <v>#REF!</v>
      </c>
      <c r="ET10" s="73" t="e">
        <f>#REF!</f>
        <v>#REF!</v>
      </c>
      <c r="EU10" s="73" t="e">
        <f>#REF!</f>
        <v>#REF!</v>
      </c>
      <c r="EV10" s="73" t="e">
        <f>#REF!</f>
        <v>#REF!</v>
      </c>
      <c r="EW10" s="73" t="e">
        <f>#REF!</f>
        <v>#REF!</v>
      </c>
      <c r="EX10" s="73" t="e">
        <f>#REF!</f>
        <v>#REF!</v>
      </c>
      <c r="EY10" s="73" t="e">
        <f>#REF!</f>
        <v>#REF!</v>
      </c>
      <c r="EZ10" s="73" t="e">
        <f>#REF!</f>
        <v>#REF!</v>
      </c>
      <c r="FA10" s="73" t="e">
        <f>#REF!</f>
        <v>#REF!</v>
      </c>
      <c r="FB10" s="73" t="e">
        <f>#REF!</f>
        <v>#REF!</v>
      </c>
      <c r="FC10" s="73" t="e">
        <f>#REF!</f>
        <v>#REF!</v>
      </c>
      <c r="FD10" s="73" t="e">
        <f>#REF!</f>
        <v>#REF!</v>
      </c>
      <c r="FE10" s="73" t="e">
        <f>#REF!</f>
        <v>#REF!</v>
      </c>
      <c r="FF10" s="73" t="e">
        <f>#REF!</f>
        <v>#REF!</v>
      </c>
      <c r="FG10" s="73" t="e">
        <f>#REF!</f>
        <v>#REF!</v>
      </c>
      <c r="FH10" s="73" t="e">
        <f>#REF!</f>
        <v>#REF!</v>
      </c>
      <c r="FI10" s="73" t="e">
        <f>#REF!</f>
        <v>#REF!</v>
      </c>
      <c r="FJ10" s="73" t="e">
        <f>#REF!</f>
        <v>#REF!</v>
      </c>
      <c r="FK10" s="73" t="e">
        <f>#REF!</f>
        <v>#REF!</v>
      </c>
      <c r="FL10" s="73" t="e">
        <f>#REF!</f>
        <v>#REF!</v>
      </c>
      <c r="FM10" s="73" t="e">
        <f>#REF!</f>
        <v>#REF!</v>
      </c>
      <c r="FN10" s="73" t="e">
        <f>#REF!</f>
        <v>#REF!</v>
      </c>
      <c r="FO10" s="73" t="e">
        <f>#REF!</f>
        <v>#REF!</v>
      </c>
      <c r="FP10" s="73" t="e">
        <f>#REF!</f>
        <v>#REF!</v>
      </c>
      <c r="FQ10" s="73" t="e">
        <f>#REF!</f>
        <v>#REF!</v>
      </c>
      <c r="FR10" s="73" t="e">
        <f>#REF!</f>
        <v>#REF!</v>
      </c>
      <c r="FS10" s="73" t="e">
        <f>#REF!</f>
        <v>#REF!</v>
      </c>
      <c r="FT10" s="73" t="e">
        <f>#REF!</f>
        <v>#REF!</v>
      </c>
      <c r="FU10" s="73" t="e">
        <f>#REF!</f>
        <v>#REF!</v>
      </c>
      <c r="FV10" s="73" t="e">
        <f>#REF!</f>
        <v>#REF!</v>
      </c>
      <c r="FW10" s="73" t="e">
        <f>#REF!</f>
        <v>#REF!</v>
      </c>
      <c r="FX10" s="73" t="e">
        <f>#REF!</f>
        <v>#REF!</v>
      </c>
      <c r="FY10" s="73" t="e">
        <f>#REF!</f>
        <v>#REF!</v>
      </c>
      <c r="FZ10" s="73" t="e">
        <f>#REF!</f>
        <v>#REF!</v>
      </c>
      <c r="GA10" s="73" t="e">
        <f>#REF!</f>
        <v>#REF!</v>
      </c>
      <c r="GB10" s="73" t="e">
        <f>#REF!</f>
        <v>#REF!</v>
      </c>
      <c r="GC10" s="73" t="e">
        <f>#REF!</f>
        <v>#REF!</v>
      </c>
      <c r="GD10" s="73" t="e">
        <f>#REF!</f>
        <v>#REF!</v>
      </c>
      <c r="GE10" s="73" t="e">
        <f>#REF!</f>
        <v>#REF!</v>
      </c>
      <c r="GF10" s="73" t="e">
        <f>#REF!</f>
        <v>#REF!</v>
      </c>
      <c r="GG10" s="73" t="e">
        <f>#REF!</f>
        <v>#REF!</v>
      </c>
      <c r="GH10" s="73" t="e">
        <f>#REF!</f>
        <v>#REF!</v>
      </c>
      <c r="GI10" s="73" t="e">
        <f>#REF!</f>
        <v>#REF!</v>
      </c>
      <c r="GJ10" s="73" t="e">
        <f>#REF!</f>
        <v>#REF!</v>
      </c>
      <c r="GK10" s="73" t="e">
        <f>#REF!</f>
        <v>#REF!</v>
      </c>
      <c r="GL10" s="73" t="e">
        <f>#REF!</f>
        <v>#REF!</v>
      </c>
      <c r="GM10" s="73" t="e">
        <f>#REF!</f>
        <v>#REF!</v>
      </c>
      <c r="GN10" s="73" t="e">
        <f>#REF!</f>
        <v>#REF!</v>
      </c>
      <c r="GO10" s="73" t="e">
        <f>#REF!</f>
        <v>#REF!</v>
      </c>
      <c r="GP10" s="73" t="e">
        <f>#REF!</f>
        <v>#REF!</v>
      </c>
      <c r="GQ10" s="73" t="e">
        <f>#REF!</f>
        <v>#REF!</v>
      </c>
      <c r="GR10" s="73" t="e">
        <f>#REF!</f>
        <v>#REF!</v>
      </c>
      <c r="GS10" s="73" t="e">
        <f>#REF!</f>
        <v>#REF!</v>
      </c>
      <c r="GT10" s="73" t="e">
        <f>#REF!</f>
        <v>#REF!</v>
      </c>
      <c r="GU10" s="73" t="e">
        <f>#REF!</f>
        <v>#REF!</v>
      </c>
      <c r="GV10" s="73" t="e">
        <f>#REF!</f>
        <v>#REF!</v>
      </c>
      <c r="GW10" s="73" t="e">
        <f>#REF!</f>
        <v>#REF!</v>
      </c>
      <c r="GX10" s="73" t="e">
        <f>#REF!</f>
        <v>#REF!</v>
      </c>
      <c r="GY10" s="73" t="e">
        <f>#REF!</f>
        <v>#REF!</v>
      </c>
      <c r="GZ10" s="73" t="e">
        <f>#REF!</f>
        <v>#REF!</v>
      </c>
      <c r="HA10" s="73" t="e">
        <f>#REF!</f>
        <v>#REF!</v>
      </c>
      <c r="HB10" s="73" t="e">
        <f>#REF!</f>
        <v>#REF!</v>
      </c>
      <c r="HC10" s="73" t="e">
        <f>#REF!</f>
        <v>#REF!</v>
      </c>
      <c r="HD10" s="73" t="e">
        <f>#REF!</f>
        <v>#REF!</v>
      </c>
      <c r="HE10" s="73" t="e">
        <f>#REF!</f>
        <v>#REF!</v>
      </c>
      <c r="HF10" s="73" t="e">
        <f>#REF!</f>
        <v>#REF!</v>
      </c>
      <c r="HG10" s="73" t="e">
        <f>#REF!</f>
        <v>#REF!</v>
      </c>
      <c r="HH10" s="73" t="e">
        <f>#REF!</f>
        <v>#REF!</v>
      </c>
      <c r="HI10" s="73" t="e">
        <f>#REF!</f>
        <v>#REF!</v>
      </c>
    </row>
    <row r="12" spans="1:217" x14ac:dyDescent="0.2">
      <c r="A12" s="34" t="s">
        <v>63</v>
      </c>
      <c r="B12" s="76">
        <f t="shared" ref="B12:BM12" si="14">B13+B18+B20+B30+B21</f>
        <v>0</v>
      </c>
      <c r="C12" s="76">
        <f t="shared" si="14"/>
        <v>0</v>
      </c>
      <c r="D12" s="76">
        <f t="shared" si="14"/>
        <v>0</v>
      </c>
      <c r="E12" s="76">
        <f t="shared" si="14"/>
        <v>0</v>
      </c>
      <c r="F12" s="76">
        <f t="shared" si="14"/>
        <v>0</v>
      </c>
      <c r="G12" s="76">
        <f t="shared" si="14"/>
        <v>0</v>
      </c>
      <c r="H12" s="76">
        <f t="shared" si="14"/>
        <v>0</v>
      </c>
      <c r="I12" s="76">
        <f t="shared" si="14"/>
        <v>0</v>
      </c>
      <c r="J12" s="76">
        <f t="shared" si="14"/>
        <v>0</v>
      </c>
      <c r="K12" s="76">
        <f t="shared" si="14"/>
        <v>0</v>
      </c>
      <c r="L12" s="76">
        <f t="shared" si="14"/>
        <v>0</v>
      </c>
      <c r="M12" s="76">
        <f t="shared" si="14"/>
        <v>0</v>
      </c>
      <c r="N12" s="76">
        <f t="shared" si="14"/>
        <v>0</v>
      </c>
      <c r="O12" s="76">
        <f t="shared" si="14"/>
        <v>0</v>
      </c>
      <c r="P12" s="76" t="e">
        <f t="shared" si="14"/>
        <v>#NAME?</v>
      </c>
      <c r="Q12" s="76" t="e">
        <f t="shared" si="14"/>
        <v>#NAME?</v>
      </c>
      <c r="R12" s="76" t="e">
        <f t="shared" si="14"/>
        <v>#NAME?</v>
      </c>
      <c r="S12" s="76" t="e">
        <f t="shared" si="14"/>
        <v>#NAME?</v>
      </c>
      <c r="T12" s="76" t="e">
        <f t="shared" si="14"/>
        <v>#NAME?</v>
      </c>
      <c r="U12" s="76" t="e">
        <f t="shared" si="14"/>
        <v>#NAME?</v>
      </c>
      <c r="V12" s="76" t="e">
        <f t="shared" si="14"/>
        <v>#NAME?</v>
      </c>
      <c r="W12" s="76" t="e">
        <f t="shared" si="14"/>
        <v>#NAME?</v>
      </c>
      <c r="X12" s="76" t="e">
        <f t="shared" si="14"/>
        <v>#NAME?</v>
      </c>
      <c r="Y12" s="76" t="e">
        <f t="shared" si="14"/>
        <v>#NAME?</v>
      </c>
      <c r="Z12" s="76" t="e">
        <f t="shared" si="14"/>
        <v>#NAME?</v>
      </c>
      <c r="AA12" s="76" t="e">
        <f t="shared" si="14"/>
        <v>#NAME?</v>
      </c>
      <c r="AB12" s="76" t="e">
        <f t="shared" si="14"/>
        <v>#NAME?</v>
      </c>
      <c r="AC12" s="76" t="e">
        <f t="shared" si="14"/>
        <v>#NAME?</v>
      </c>
      <c r="AD12" s="76" t="e">
        <f t="shared" si="14"/>
        <v>#NAME?</v>
      </c>
      <c r="AE12" s="76" t="e">
        <f t="shared" si="14"/>
        <v>#NAME?</v>
      </c>
      <c r="AF12" s="76" t="e">
        <f t="shared" si="14"/>
        <v>#NAME?</v>
      </c>
      <c r="AG12" s="76" t="e">
        <f t="shared" si="14"/>
        <v>#NAME?</v>
      </c>
      <c r="AH12" s="76" t="e">
        <f t="shared" si="14"/>
        <v>#NAME?</v>
      </c>
      <c r="AI12" s="76" t="e">
        <f t="shared" si="14"/>
        <v>#NAME?</v>
      </c>
      <c r="AJ12" s="76" t="e">
        <f t="shared" si="14"/>
        <v>#NAME?</v>
      </c>
      <c r="AK12" s="76" t="e">
        <f t="shared" si="14"/>
        <v>#NAME?</v>
      </c>
      <c r="AL12" s="76" t="e">
        <f t="shared" si="14"/>
        <v>#NAME?</v>
      </c>
      <c r="AM12" s="76" t="e">
        <f t="shared" si="14"/>
        <v>#NAME?</v>
      </c>
      <c r="AN12" s="76" t="e">
        <f t="shared" si="14"/>
        <v>#NAME?</v>
      </c>
      <c r="AO12" s="76" t="e">
        <f t="shared" si="14"/>
        <v>#NAME?</v>
      </c>
      <c r="AP12" s="76" t="e">
        <f t="shared" si="14"/>
        <v>#NAME?</v>
      </c>
      <c r="AQ12" s="76" t="e">
        <f t="shared" si="14"/>
        <v>#NAME?</v>
      </c>
      <c r="AR12" s="76" t="e">
        <f t="shared" si="14"/>
        <v>#NAME?</v>
      </c>
      <c r="AS12" s="76" t="e">
        <f t="shared" si="14"/>
        <v>#NAME?</v>
      </c>
      <c r="AT12" s="76" t="e">
        <f t="shared" si="14"/>
        <v>#NAME?</v>
      </c>
      <c r="AU12" s="76" t="e">
        <f t="shared" si="14"/>
        <v>#NAME?</v>
      </c>
      <c r="AV12" s="76" t="e">
        <f t="shared" si="14"/>
        <v>#NAME?</v>
      </c>
      <c r="AW12" s="76" t="e">
        <f t="shared" si="14"/>
        <v>#NAME?</v>
      </c>
      <c r="AX12" s="76" t="e">
        <f t="shared" si="14"/>
        <v>#NAME?</v>
      </c>
      <c r="AY12" s="76" t="e">
        <f t="shared" si="14"/>
        <v>#NAME?</v>
      </c>
      <c r="AZ12" s="76" t="e">
        <f t="shared" si="14"/>
        <v>#NAME?</v>
      </c>
      <c r="BA12" s="76" t="e">
        <f t="shared" si="14"/>
        <v>#NAME?</v>
      </c>
      <c r="BB12" s="76" t="e">
        <f t="shared" si="14"/>
        <v>#NAME?</v>
      </c>
      <c r="BC12" s="76" t="e">
        <f t="shared" si="14"/>
        <v>#NAME?</v>
      </c>
      <c r="BD12" s="76" t="e">
        <f t="shared" si="14"/>
        <v>#NAME?</v>
      </c>
      <c r="BE12" s="76" t="e">
        <f t="shared" si="14"/>
        <v>#NAME?</v>
      </c>
      <c r="BF12" s="76" t="e">
        <f t="shared" si="14"/>
        <v>#NAME?</v>
      </c>
      <c r="BG12" s="76" t="e">
        <f t="shared" si="14"/>
        <v>#NAME?</v>
      </c>
      <c r="BH12" s="76" t="e">
        <f t="shared" si="14"/>
        <v>#NAME?</v>
      </c>
      <c r="BI12" s="76" t="e">
        <f t="shared" si="14"/>
        <v>#NAME?</v>
      </c>
      <c r="BJ12" s="76" t="e">
        <f t="shared" si="14"/>
        <v>#NAME?</v>
      </c>
      <c r="BK12" s="76" t="e">
        <f t="shared" si="14"/>
        <v>#NAME?</v>
      </c>
      <c r="BL12" s="76" t="e">
        <f t="shared" si="14"/>
        <v>#NAME?</v>
      </c>
      <c r="BM12" s="76" t="e">
        <f t="shared" si="14"/>
        <v>#NAME?</v>
      </c>
      <c r="BN12" s="76" t="e">
        <f t="shared" ref="BN12:DY12" si="15">BN13+BN18+BN20+BN30+BN21</f>
        <v>#NAME?</v>
      </c>
      <c r="BO12" s="76" t="e">
        <f t="shared" si="15"/>
        <v>#NAME?</v>
      </c>
      <c r="BP12" s="76" t="e">
        <f t="shared" si="15"/>
        <v>#NAME?</v>
      </c>
      <c r="BQ12" s="76" t="e">
        <f t="shared" si="15"/>
        <v>#NAME?</v>
      </c>
      <c r="BR12" s="76" t="e">
        <f t="shared" si="15"/>
        <v>#NAME?</v>
      </c>
      <c r="BS12" s="76" t="e">
        <f t="shared" si="15"/>
        <v>#NAME?</v>
      </c>
      <c r="BT12" s="76" t="e">
        <f t="shared" si="15"/>
        <v>#NAME?</v>
      </c>
      <c r="BU12" s="76" t="e">
        <f t="shared" si="15"/>
        <v>#NAME?</v>
      </c>
      <c r="BV12" s="76" t="e">
        <f t="shared" si="15"/>
        <v>#NAME?</v>
      </c>
      <c r="BW12" s="76" t="e">
        <f t="shared" si="15"/>
        <v>#NAME?</v>
      </c>
      <c r="BX12" s="76" t="e">
        <f t="shared" si="15"/>
        <v>#NAME?</v>
      </c>
      <c r="BY12" s="76" t="e">
        <f t="shared" si="15"/>
        <v>#NAME?</v>
      </c>
      <c r="BZ12" s="76" t="e">
        <f t="shared" si="15"/>
        <v>#NAME?</v>
      </c>
      <c r="CA12" s="76" t="e">
        <f t="shared" si="15"/>
        <v>#NAME?</v>
      </c>
      <c r="CB12" s="76" t="e">
        <f t="shared" si="15"/>
        <v>#NAME?</v>
      </c>
      <c r="CC12" s="76" t="e">
        <f t="shared" si="15"/>
        <v>#NAME?</v>
      </c>
      <c r="CD12" s="76" t="e">
        <f t="shared" si="15"/>
        <v>#NAME?</v>
      </c>
      <c r="CE12" s="76" t="e">
        <f t="shared" si="15"/>
        <v>#NAME?</v>
      </c>
      <c r="CF12" s="76" t="e">
        <f t="shared" si="15"/>
        <v>#NAME?</v>
      </c>
      <c r="CG12" s="76" t="e">
        <f t="shared" si="15"/>
        <v>#NAME?</v>
      </c>
      <c r="CH12" s="76" t="e">
        <f t="shared" si="15"/>
        <v>#NAME?</v>
      </c>
      <c r="CI12" s="76" t="e">
        <f t="shared" si="15"/>
        <v>#NAME?</v>
      </c>
      <c r="CJ12" s="76" t="e">
        <f t="shared" si="15"/>
        <v>#NAME?</v>
      </c>
      <c r="CK12" s="76" t="e">
        <f t="shared" si="15"/>
        <v>#NAME?</v>
      </c>
      <c r="CL12" s="76" t="e">
        <f t="shared" si="15"/>
        <v>#NAME?</v>
      </c>
      <c r="CM12" s="76" t="e">
        <f t="shared" si="15"/>
        <v>#NAME?</v>
      </c>
      <c r="CN12" s="76" t="e">
        <f t="shared" si="15"/>
        <v>#NAME?</v>
      </c>
      <c r="CO12" s="76" t="e">
        <f t="shared" si="15"/>
        <v>#NAME?</v>
      </c>
      <c r="CP12" s="76" t="e">
        <f t="shared" si="15"/>
        <v>#NAME?</v>
      </c>
      <c r="CQ12" s="76" t="e">
        <f t="shared" si="15"/>
        <v>#NAME?</v>
      </c>
      <c r="CR12" s="76" t="e">
        <f t="shared" si="15"/>
        <v>#NAME?</v>
      </c>
      <c r="CS12" s="76" t="e">
        <f t="shared" si="15"/>
        <v>#NAME?</v>
      </c>
      <c r="CT12" s="76" t="e">
        <f t="shared" si="15"/>
        <v>#NAME?</v>
      </c>
      <c r="CU12" s="76" t="e">
        <f t="shared" si="15"/>
        <v>#NAME?</v>
      </c>
      <c r="CV12" s="76" t="e">
        <f t="shared" si="15"/>
        <v>#NAME?</v>
      </c>
      <c r="CW12" s="76" t="e">
        <f t="shared" si="15"/>
        <v>#NAME?</v>
      </c>
      <c r="CX12" s="76" t="e">
        <f t="shared" si="15"/>
        <v>#NAME?</v>
      </c>
      <c r="CY12" s="76" t="e">
        <f t="shared" si="15"/>
        <v>#NAME?</v>
      </c>
      <c r="CZ12" s="76" t="e">
        <f t="shared" si="15"/>
        <v>#NAME?</v>
      </c>
      <c r="DA12" s="76" t="e">
        <f t="shared" si="15"/>
        <v>#NAME?</v>
      </c>
      <c r="DB12" s="76" t="e">
        <f t="shared" si="15"/>
        <v>#NAME?</v>
      </c>
      <c r="DC12" s="76" t="e">
        <f t="shared" si="15"/>
        <v>#NAME?</v>
      </c>
      <c r="DD12" s="76" t="e">
        <f t="shared" si="15"/>
        <v>#NAME?</v>
      </c>
      <c r="DE12" s="76" t="e">
        <f t="shared" si="15"/>
        <v>#NAME?</v>
      </c>
      <c r="DF12" s="76" t="e">
        <f t="shared" si="15"/>
        <v>#NAME?</v>
      </c>
      <c r="DG12" s="76" t="e">
        <f t="shared" si="15"/>
        <v>#NAME?</v>
      </c>
      <c r="DH12" s="76" t="e">
        <f t="shared" si="15"/>
        <v>#NAME?</v>
      </c>
      <c r="DI12" s="76" t="e">
        <f t="shared" si="15"/>
        <v>#NAME?</v>
      </c>
      <c r="DJ12" s="76" t="e">
        <f t="shared" si="15"/>
        <v>#NAME?</v>
      </c>
      <c r="DK12" s="76" t="e">
        <f t="shared" si="15"/>
        <v>#NAME?</v>
      </c>
      <c r="DL12" s="76" t="e">
        <f t="shared" si="15"/>
        <v>#NAME?</v>
      </c>
      <c r="DM12" s="76" t="e">
        <f t="shared" si="15"/>
        <v>#NAME?</v>
      </c>
      <c r="DN12" s="76" t="e">
        <f t="shared" si="15"/>
        <v>#NAME?</v>
      </c>
      <c r="DO12" s="76" t="e">
        <f t="shared" si="15"/>
        <v>#NAME?</v>
      </c>
      <c r="DP12" s="76" t="e">
        <f t="shared" si="15"/>
        <v>#NAME?</v>
      </c>
      <c r="DQ12" s="76" t="e">
        <f t="shared" si="15"/>
        <v>#NAME?</v>
      </c>
      <c r="DR12" s="76" t="e">
        <f t="shared" si="15"/>
        <v>#NAME?</v>
      </c>
      <c r="DS12" s="76" t="e">
        <f t="shared" si="15"/>
        <v>#NAME?</v>
      </c>
      <c r="DT12" s="76" t="e">
        <f t="shared" si="15"/>
        <v>#NAME?</v>
      </c>
      <c r="DU12" s="76" t="e">
        <f t="shared" si="15"/>
        <v>#NAME?</v>
      </c>
      <c r="DV12" s="76" t="e">
        <f t="shared" si="15"/>
        <v>#NAME?</v>
      </c>
      <c r="DW12" s="76" t="e">
        <f t="shared" si="15"/>
        <v>#NAME?</v>
      </c>
      <c r="DX12" s="76" t="e">
        <f t="shared" si="15"/>
        <v>#NAME?</v>
      </c>
      <c r="DY12" s="76" t="e">
        <f t="shared" si="15"/>
        <v>#NAME?</v>
      </c>
      <c r="DZ12" s="76" t="e">
        <f t="shared" ref="DZ12:GK12" si="16">DZ13+DZ18+DZ20+DZ30+DZ21</f>
        <v>#NAME?</v>
      </c>
      <c r="EA12" s="76" t="e">
        <f t="shared" si="16"/>
        <v>#NAME?</v>
      </c>
      <c r="EB12" s="76" t="e">
        <f t="shared" si="16"/>
        <v>#NAME?</v>
      </c>
      <c r="EC12" s="76" t="e">
        <f t="shared" si="16"/>
        <v>#NAME?</v>
      </c>
      <c r="ED12" s="76" t="e">
        <f t="shared" si="16"/>
        <v>#NAME?</v>
      </c>
      <c r="EE12" s="76" t="e">
        <f t="shared" si="16"/>
        <v>#NAME?</v>
      </c>
      <c r="EF12" s="76" t="e">
        <f t="shared" si="16"/>
        <v>#NAME?</v>
      </c>
      <c r="EG12" s="76" t="e">
        <f t="shared" si="16"/>
        <v>#NAME?</v>
      </c>
      <c r="EH12" s="76" t="e">
        <f t="shared" si="16"/>
        <v>#NAME?</v>
      </c>
      <c r="EI12" s="76" t="e">
        <f t="shared" si="16"/>
        <v>#NAME?</v>
      </c>
      <c r="EJ12" s="76" t="e">
        <f t="shared" si="16"/>
        <v>#NAME?</v>
      </c>
      <c r="EK12" s="76" t="e">
        <f t="shared" si="16"/>
        <v>#NAME?</v>
      </c>
      <c r="EL12" s="76" t="e">
        <f t="shared" si="16"/>
        <v>#NAME?</v>
      </c>
      <c r="EM12" s="76" t="e">
        <f t="shared" si="16"/>
        <v>#NAME?</v>
      </c>
      <c r="EN12" s="76" t="e">
        <f t="shared" si="16"/>
        <v>#NAME?</v>
      </c>
      <c r="EO12" s="76" t="e">
        <f t="shared" si="16"/>
        <v>#NAME?</v>
      </c>
      <c r="EP12" s="76" t="e">
        <f t="shared" si="16"/>
        <v>#NAME?</v>
      </c>
      <c r="EQ12" s="76" t="e">
        <f t="shared" si="16"/>
        <v>#NAME?</v>
      </c>
      <c r="ER12" s="76" t="e">
        <f t="shared" si="16"/>
        <v>#NAME?</v>
      </c>
      <c r="ES12" s="76" t="e">
        <f t="shared" si="16"/>
        <v>#NAME?</v>
      </c>
      <c r="ET12" s="76" t="e">
        <f t="shared" si="16"/>
        <v>#NAME?</v>
      </c>
      <c r="EU12" s="76" t="e">
        <f t="shared" si="16"/>
        <v>#NAME?</v>
      </c>
      <c r="EV12" s="76" t="e">
        <f t="shared" si="16"/>
        <v>#NAME?</v>
      </c>
      <c r="EW12" s="76" t="e">
        <f t="shared" si="16"/>
        <v>#NAME?</v>
      </c>
      <c r="EX12" s="76" t="e">
        <f t="shared" si="16"/>
        <v>#NAME?</v>
      </c>
      <c r="EY12" s="76" t="e">
        <f t="shared" si="16"/>
        <v>#NAME?</v>
      </c>
      <c r="EZ12" s="76" t="e">
        <f t="shared" si="16"/>
        <v>#NAME?</v>
      </c>
      <c r="FA12" s="76" t="e">
        <f t="shared" si="16"/>
        <v>#NAME?</v>
      </c>
      <c r="FB12" s="76" t="e">
        <f t="shared" si="16"/>
        <v>#NAME?</v>
      </c>
      <c r="FC12" s="76" t="e">
        <f t="shared" si="16"/>
        <v>#NAME?</v>
      </c>
      <c r="FD12" s="76" t="e">
        <f t="shared" si="16"/>
        <v>#NAME?</v>
      </c>
      <c r="FE12" s="76" t="e">
        <f t="shared" si="16"/>
        <v>#NAME?</v>
      </c>
      <c r="FF12" s="76" t="e">
        <f t="shared" si="16"/>
        <v>#NAME?</v>
      </c>
      <c r="FG12" s="76" t="e">
        <f t="shared" si="16"/>
        <v>#NAME?</v>
      </c>
      <c r="FH12" s="76" t="e">
        <f t="shared" si="16"/>
        <v>#NAME?</v>
      </c>
      <c r="FI12" s="76" t="e">
        <f t="shared" si="16"/>
        <v>#NAME?</v>
      </c>
      <c r="FJ12" s="76" t="e">
        <f t="shared" si="16"/>
        <v>#NAME?</v>
      </c>
      <c r="FK12" s="76" t="e">
        <f t="shared" si="16"/>
        <v>#NAME?</v>
      </c>
      <c r="FL12" s="76" t="e">
        <f t="shared" si="16"/>
        <v>#NAME?</v>
      </c>
      <c r="FM12" s="76" t="e">
        <f t="shared" si="16"/>
        <v>#NAME?</v>
      </c>
      <c r="FN12" s="76" t="e">
        <f t="shared" si="16"/>
        <v>#NAME?</v>
      </c>
      <c r="FO12" s="76" t="e">
        <f t="shared" si="16"/>
        <v>#NAME?</v>
      </c>
      <c r="FP12" s="76" t="e">
        <f t="shared" si="16"/>
        <v>#NAME?</v>
      </c>
      <c r="FQ12" s="76" t="e">
        <f t="shared" si="16"/>
        <v>#NAME?</v>
      </c>
      <c r="FR12" s="76" t="e">
        <f t="shared" si="16"/>
        <v>#NAME?</v>
      </c>
      <c r="FS12" s="76" t="e">
        <f t="shared" si="16"/>
        <v>#NAME?</v>
      </c>
      <c r="FT12" s="76" t="e">
        <f t="shared" si="16"/>
        <v>#NAME?</v>
      </c>
      <c r="FU12" s="76" t="e">
        <f t="shared" si="16"/>
        <v>#NAME?</v>
      </c>
      <c r="FV12" s="76" t="e">
        <f t="shared" si="16"/>
        <v>#NAME?</v>
      </c>
      <c r="FW12" s="76" t="e">
        <f t="shared" si="16"/>
        <v>#NAME?</v>
      </c>
      <c r="FX12" s="76" t="e">
        <f t="shared" si="16"/>
        <v>#NAME?</v>
      </c>
      <c r="FY12" s="76" t="e">
        <f t="shared" si="16"/>
        <v>#NAME?</v>
      </c>
      <c r="FZ12" s="76" t="e">
        <f t="shared" si="16"/>
        <v>#NAME?</v>
      </c>
      <c r="GA12" s="76" t="e">
        <f t="shared" si="16"/>
        <v>#NAME?</v>
      </c>
      <c r="GB12" s="76" t="e">
        <f t="shared" si="16"/>
        <v>#NAME?</v>
      </c>
      <c r="GC12" s="76" t="e">
        <f t="shared" si="16"/>
        <v>#NAME?</v>
      </c>
      <c r="GD12" s="76" t="e">
        <f t="shared" si="16"/>
        <v>#NAME?</v>
      </c>
      <c r="GE12" s="76" t="e">
        <f t="shared" si="16"/>
        <v>#NAME?</v>
      </c>
      <c r="GF12" s="76" t="e">
        <f t="shared" si="16"/>
        <v>#NAME?</v>
      </c>
      <c r="GG12" s="76" t="e">
        <f t="shared" si="16"/>
        <v>#NAME?</v>
      </c>
      <c r="GH12" s="76" t="e">
        <f t="shared" si="16"/>
        <v>#NAME?</v>
      </c>
      <c r="GI12" s="76" t="e">
        <f t="shared" si="16"/>
        <v>#NAME?</v>
      </c>
      <c r="GJ12" s="76" t="e">
        <f t="shared" si="16"/>
        <v>#NAME?</v>
      </c>
      <c r="GK12" s="76" t="e">
        <f t="shared" si="16"/>
        <v>#NAME?</v>
      </c>
      <c r="GL12" s="76" t="e">
        <f t="shared" ref="GL12:HI12" si="17">GL13+GL18+GL20+GL30+GL21</f>
        <v>#NAME?</v>
      </c>
      <c r="GM12" s="76" t="e">
        <f t="shared" si="17"/>
        <v>#NAME?</v>
      </c>
      <c r="GN12" s="76" t="e">
        <f t="shared" si="17"/>
        <v>#NAME?</v>
      </c>
      <c r="GO12" s="76" t="e">
        <f t="shared" si="17"/>
        <v>#NAME?</v>
      </c>
      <c r="GP12" s="76" t="e">
        <f t="shared" si="17"/>
        <v>#NAME?</v>
      </c>
      <c r="GQ12" s="76" t="e">
        <f t="shared" si="17"/>
        <v>#NAME?</v>
      </c>
      <c r="GR12" s="76" t="e">
        <f t="shared" si="17"/>
        <v>#NAME?</v>
      </c>
      <c r="GS12" s="76" t="e">
        <f t="shared" si="17"/>
        <v>#NAME?</v>
      </c>
      <c r="GT12" s="76" t="e">
        <f t="shared" si="17"/>
        <v>#NAME?</v>
      </c>
      <c r="GU12" s="76" t="e">
        <f t="shared" si="17"/>
        <v>#NAME?</v>
      </c>
      <c r="GV12" s="76" t="e">
        <f t="shared" si="17"/>
        <v>#NAME?</v>
      </c>
      <c r="GW12" s="76" t="e">
        <f t="shared" si="17"/>
        <v>#NAME?</v>
      </c>
      <c r="GX12" s="76" t="e">
        <f t="shared" si="17"/>
        <v>#NAME?</v>
      </c>
      <c r="GY12" s="76" t="e">
        <f t="shared" si="17"/>
        <v>#NAME?</v>
      </c>
      <c r="GZ12" s="76" t="e">
        <f t="shared" si="17"/>
        <v>#NAME?</v>
      </c>
      <c r="HA12" s="76" t="e">
        <f t="shared" si="17"/>
        <v>#NAME?</v>
      </c>
      <c r="HB12" s="76" t="e">
        <f t="shared" si="17"/>
        <v>#NAME?</v>
      </c>
      <c r="HC12" s="76" t="e">
        <f t="shared" si="17"/>
        <v>#NAME?</v>
      </c>
      <c r="HD12" s="76" t="e">
        <f t="shared" si="17"/>
        <v>#NAME?</v>
      </c>
      <c r="HE12" s="76" t="e">
        <f t="shared" si="17"/>
        <v>#NAME?</v>
      </c>
      <c r="HF12" s="76" t="e">
        <f t="shared" si="17"/>
        <v>#NAME?</v>
      </c>
      <c r="HG12" s="76" t="e">
        <f t="shared" si="17"/>
        <v>#NAME?</v>
      </c>
      <c r="HH12" s="76" t="e">
        <f t="shared" si="17"/>
        <v>#NAME?</v>
      </c>
      <c r="HI12" s="76" t="e">
        <f t="shared" si="17"/>
        <v>#NAME?</v>
      </c>
    </row>
    <row r="13" spans="1:217" s="82" customFormat="1" x14ac:dyDescent="0.2">
      <c r="A13" s="32" t="s">
        <v>64</v>
      </c>
      <c r="B13" s="81">
        <f t="shared" ref="B13:BM13" si="18">SUM(B14:B17)</f>
        <v>0</v>
      </c>
      <c r="C13" s="81">
        <f t="shared" si="18"/>
        <v>0</v>
      </c>
      <c r="D13" s="81">
        <f t="shared" si="18"/>
        <v>0</v>
      </c>
      <c r="E13" s="81">
        <f t="shared" si="18"/>
        <v>0</v>
      </c>
      <c r="F13" s="81">
        <f t="shared" si="18"/>
        <v>0</v>
      </c>
      <c r="G13" s="81">
        <f t="shared" si="18"/>
        <v>0</v>
      </c>
      <c r="H13" s="81">
        <f t="shared" si="18"/>
        <v>0</v>
      </c>
      <c r="I13" s="81">
        <f t="shared" si="18"/>
        <v>0</v>
      </c>
      <c r="J13" s="81">
        <f t="shared" si="18"/>
        <v>0</v>
      </c>
      <c r="K13" s="81">
        <f t="shared" si="18"/>
        <v>0</v>
      </c>
      <c r="L13" s="81">
        <f t="shared" si="18"/>
        <v>0</v>
      </c>
      <c r="M13" s="81">
        <f t="shared" si="18"/>
        <v>0</v>
      </c>
      <c r="N13" s="81">
        <f t="shared" si="18"/>
        <v>0</v>
      </c>
      <c r="O13" s="81">
        <f t="shared" si="18"/>
        <v>0</v>
      </c>
      <c r="P13" s="81" t="e">
        <f t="shared" si="18"/>
        <v>#NAME?</v>
      </c>
      <c r="Q13" s="81" t="e">
        <f t="shared" si="18"/>
        <v>#NAME?</v>
      </c>
      <c r="R13" s="81" t="e">
        <f t="shared" si="18"/>
        <v>#NAME?</v>
      </c>
      <c r="S13" s="81" t="e">
        <f t="shared" si="18"/>
        <v>#NAME?</v>
      </c>
      <c r="T13" s="81" t="e">
        <f t="shared" si="18"/>
        <v>#NAME?</v>
      </c>
      <c r="U13" s="81" t="e">
        <f t="shared" si="18"/>
        <v>#NAME?</v>
      </c>
      <c r="V13" s="81" t="e">
        <f t="shared" si="18"/>
        <v>#NAME?</v>
      </c>
      <c r="W13" s="81" t="e">
        <f t="shared" si="18"/>
        <v>#NAME?</v>
      </c>
      <c r="X13" s="81" t="e">
        <f t="shared" si="18"/>
        <v>#NAME?</v>
      </c>
      <c r="Y13" s="81" t="e">
        <f t="shared" si="18"/>
        <v>#NAME?</v>
      </c>
      <c r="Z13" s="81" t="e">
        <f t="shared" si="18"/>
        <v>#NAME?</v>
      </c>
      <c r="AA13" s="81" t="e">
        <f t="shared" si="18"/>
        <v>#NAME?</v>
      </c>
      <c r="AB13" s="81" t="e">
        <f t="shared" si="18"/>
        <v>#NAME?</v>
      </c>
      <c r="AC13" s="81" t="e">
        <f t="shared" si="18"/>
        <v>#NAME?</v>
      </c>
      <c r="AD13" s="81" t="e">
        <f t="shared" si="18"/>
        <v>#NAME?</v>
      </c>
      <c r="AE13" s="81" t="e">
        <f t="shared" si="18"/>
        <v>#NAME?</v>
      </c>
      <c r="AF13" s="81" t="e">
        <f t="shared" si="18"/>
        <v>#NAME?</v>
      </c>
      <c r="AG13" s="81" t="e">
        <f t="shared" si="18"/>
        <v>#NAME?</v>
      </c>
      <c r="AH13" s="81" t="e">
        <f t="shared" si="18"/>
        <v>#NAME?</v>
      </c>
      <c r="AI13" s="81" t="e">
        <f t="shared" si="18"/>
        <v>#NAME?</v>
      </c>
      <c r="AJ13" s="81" t="e">
        <f t="shared" si="18"/>
        <v>#NAME?</v>
      </c>
      <c r="AK13" s="81" t="e">
        <f t="shared" si="18"/>
        <v>#NAME?</v>
      </c>
      <c r="AL13" s="81" t="e">
        <f t="shared" si="18"/>
        <v>#NAME?</v>
      </c>
      <c r="AM13" s="81" t="e">
        <f t="shared" si="18"/>
        <v>#NAME?</v>
      </c>
      <c r="AN13" s="81" t="e">
        <f t="shared" si="18"/>
        <v>#NAME?</v>
      </c>
      <c r="AO13" s="81" t="e">
        <f t="shared" si="18"/>
        <v>#NAME?</v>
      </c>
      <c r="AP13" s="81" t="e">
        <f t="shared" si="18"/>
        <v>#NAME?</v>
      </c>
      <c r="AQ13" s="81" t="e">
        <f t="shared" si="18"/>
        <v>#NAME?</v>
      </c>
      <c r="AR13" s="81" t="e">
        <f t="shared" si="18"/>
        <v>#NAME?</v>
      </c>
      <c r="AS13" s="81" t="e">
        <f t="shared" si="18"/>
        <v>#NAME?</v>
      </c>
      <c r="AT13" s="81" t="e">
        <f t="shared" si="18"/>
        <v>#NAME?</v>
      </c>
      <c r="AU13" s="81" t="e">
        <f t="shared" si="18"/>
        <v>#NAME?</v>
      </c>
      <c r="AV13" s="81" t="e">
        <f t="shared" si="18"/>
        <v>#NAME?</v>
      </c>
      <c r="AW13" s="81" t="e">
        <f t="shared" si="18"/>
        <v>#NAME?</v>
      </c>
      <c r="AX13" s="81" t="e">
        <f t="shared" si="18"/>
        <v>#NAME?</v>
      </c>
      <c r="AY13" s="81" t="e">
        <f t="shared" si="18"/>
        <v>#NAME?</v>
      </c>
      <c r="AZ13" s="81" t="e">
        <f t="shared" si="18"/>
        <v>#NAME?</v>
      </c>
      <c r="BA13" s="81" t="e">
        <f t="shared" si="18"/>
        <v>#NAME?</v>
      </c>
      <c r="BB13" s="81" t="e">
        <f t="shared" si="18"/>
        <v>#NAME?</v>
      </c>
      <c r="BC13" s="81" t="e">
        <f t="shared" si="18"/>
        <v>#NAME?</v>
      </c>
      <c r="BD13" s="81" t="e">
        <f t="shared" si="18"/>
        <v>#NAME?</v>
      </c>
      <c r="BE13" s="81" t="e">
        <f t="shared" si="18"/>
        <v>#NAME?</v>
      </c>
      <c r="BF13" s="81" t="e">
        <f t="shared" si="18"/>
        <v>#NAME?</v>
      </c>
      <c r="BG13" s="81" t="e">
        <f t="shared" si="18"/>
        <v>#NAME?</v>
      </c>
      <c r="BH13" s="81" t="e">
        <f t="shared" si="18"/>
        <v>#NAME?</v>
      </c>
      <c r="BI13" s="81" t="e">
        <f t="shared" si="18"/>
        <v>#NAME?</v>
      </c>
      <c r="BJ13" s="81" t="e">
        <f t="shared" si="18"/>
        <v>#NAME?</v>
      </c>
      <c r="BK13" s="81" t="e">
        <f t="shared" si="18"/>
        <v>#NAME?</v>
      </c>
      <c r="BL13" s="81" t="e">
        <f t="shared" si="18"/>
        <v>#NAME?</v>
      </c>
      <c r="BM13" s="81" t="e">
        <f t="shared" si="18"/>
        <v>#NAME?</v>
      </c>
      <c r="BN13" s="81" t="e">
        <f t="shared" ref="BN13:DY13" si="19">SUM(BN14:BN17)</f>
        <v>#NAME?</v>
      </c>
      <c r="BO13" s="81" t="e">
        <f t="shared" si="19"/>
        <v>#NAME?</v>
      </c>
      <c r="BP13" s="81" t="e">
        <f t="shared" si="19"/>
        <v>#NAME?</v>
      </c>
      <c r="BQ13" s="81" t="e">
        <f t="shared" si="19"/>
        <v>#NAME?</v>
      </c>
      <c r="BR13" s="81" t="e">
        <f t="shared" si="19"/>
        <v>#NAME?</v>
      </c>
      <c r="BS13" s="81" t="e">
        <f t="shared" si="19"/>
        <v>#NAME?</v>
      </c>
      <c r="BT13" s="81" t="e">
        <f t="shared" si="19"/>
        <v>#NAME?</v>
      </c>
      <c r="BU13" s="81" t="e">
        <f t="shared" si="19"/>
        <v>#NAME?</v>
      </c>
      <c r="BV13" s="81" t="e">
        <f t="shared" si="19"/>
        <v>#NAME?</v>
      </c>
      <c r="BW13" s="81" t="e">
        <f t="shared" si="19"/>
        <v>#NAME?</v>
      </c>
      <c r="BX13" s="81" t="e">
        <f t="shared" si="19"/>
        <v>#NAME?</v>
      </c>
      <c r="BY13" s="81" t="e">
        <f t="shared" si="19"/>
        <v>#NAME?</v>
      </c>
      <c r="BZ13" s="81" t="e">
        <f t="shared" si="19"/>
        <v>#NAME?</v>
      </c>
      <c r="CA13" s="81" t="e">
        <f t="shared" si="19"/>
        <v>#NAME?</v>
      </c>
      <c r="CB13" s="81" t="e">
        <f t="shared" si="19"/>
        <v>#NAME?</v>
      </c>
      <c r="CC13" s="81" t="e">
        <f t="shared" si="19"/>
        <v>#NAME?</v>
      </c>
      <c r="CD13" s="81" t="e">
        <f t="shared" si="19"/>
        <v>#NAME?</v>
      </c>
      <c r="CE13" s="81" t="e">
        <f t="shared" si="19"/>
        <v>#NAME?</v>
      </c>
      <c r="CF13" s="81" t="e">
        <f t="shared" si="19"/>
        <v>#NAME?</v>
      </c>
      <c r="CG13" s="81" t="e">
        <f t="shared" si="19"/>
        <v>#NAME?</v>
      </c>
      <c r="CH13" s="81" t="e">
        <f t="shared" si="19"/>
        <v>#NAME?</v>
      </c>
      <c r="CI13" s="81" t="e">
        <f t="shared" si="19"/>
        <v>#NAME?</v>
      </c>
      <c r="CJ13" s="81" t="e">
        <f t="shared" si="19"/>
        <v>#NAME?</v>
      </c>
      <c r="CK13" s="81" t="e">
        <f t="shared" si="19"/>
        <v>#NAME?</v>
      </c>
      <c r="CL13" s="81" t="e">
        <f t="shared" si="19"/>
        <v>#NAME?</v>
      </c>
      <c r="CM13" s="81" t="e">
        <f t="shared" si="19"/>
        <v>#NAME?</v>
      </c>
      <c r="CN13" s="81" t="e">
        <f t="shared" si="19"/>
        <v>#NAME?</v>
      </c>
      <c r="CO13" s="81" t="e">
        <f t="shared" si="19"/>
        <v>#NAME?</v>
      </c>
      <c r="CP13" s="81" t="e">
        <f t="shared" si="19"/>
        <v>#NAME?</v>
      </c>
      <c r="CQ13" s="81" t="e">
        <f t="shared" si="19"/>
        <v>#NAME?</v>
      </c>
      <c r="CR13" s="81" t="e">
        <f t="shared" si="19"/>
        <v>#NAME?</v>
      </c>
      <c r="CS13" s="81" t="e">
        <f t="shared" si="19"/>
        <v>#NAME?</v>
      </c>
      <c r="CT13" s="81" t="e">
        <f t="shared" si="19"/>
        <v>#NAME?</v>
      </c>
      <c r="CU13" s="81" t="e">
        <f t="shared" si="19"/>
        <v>#NAME?</v>
      </c>
      <c r="CV13" s="81" t="e">
        <f t="shared" si="19"/>
        <v>#NAME?</v>
      </c>
      <c r="CW13" s="81" t="e">
        <f t="shared" si="19"/>
        <v>#NAME?</v>
      </c>
      <c r="CX13" s="81" t="e">
        <f t="shared" si="19"/>
        <v>#NAME?</v>
      </c>
      <c r="CY13" s="81" t="e">
        <f t="shared" si="19"/>
        <v>#NAME?</v>
      </c>
      <c r="CZ13" s="81" t="e">
        <f t="shared" si="19"/>
        <v>#NAME?</v>
      </c>
      <c r="DA13" s="81" t="e">
        <f t="shared" si="19"/>
        <v>#NAME?</v>
      </c>
      <c r="DB13" s="81" t="e">
        <f t="shared" si="19"/>
        <v>#NAME?</v>
      </c>
      <c r="DC13" s="81" t="e">
        <f t="shared" si="19"/>
        <v>#NAME?</v>
      </c>
      <c r="DD13" s="81" t="e">
        <f t="shared" si="19"/>
        <v>#NAME?</v>
      </c>
      <c r="DE13" s="81" t="e">
        <f t="shared" si="19"/>
        <v>#NAME?</v>
      </c>
      <c r="DF13" s="81" t="e">
        <f t="shared" si="19"/>
        <v>#NAME?</v>
      </c>
      <c r="DG13" s="81" t="e">
        <f t="shared" si="19"/>
        <v>#NAME?</v>
      </c>
      <c r="DH13" s="81" t="e">
        <f t="shared" si="19"/>
        <v>#NAME?</v>
      </c>
      <c r="DI13" s="81" t="e">
        <f t="shared" si="19"/>
        <v>#NAME?</v>
      </c>
      <c r="DJ13" s="81" t="e">
        <f t="shared" si="19"/>
        <v>#NAME?</v>
      </c>
      <c r="DK13" s="81" t="e">
        <f t="shared" si="19"/>
        <v>#NAME?</v>
      </c>
      <c r="DL13" s="81" t="e">
        <f t="shared" si="19"/>
        <v>#NAME?</v>
      </c>
      <c r="DM13" s="81" t="e">
        <f t="shared" si="19"/>
        <v>#NAME?</v>
      </c>
      <c r="DN13" s="81" t="e">
        <f t="shared" si="19"/>
        <v>#NAME?</v>
      </c>
      <c r="DO13" s="81" t="e">
        <f t="shared" si="19"/>
        <v>#NAME?</v>
      </c>
      <c r="DP13" s="81" t="e">
        <f t="shared" si="19"/>
        <v>#NAME?</v>
      </c>
      <c r="DQ13" s="81" t="e">
        <f t="shared" si="19"/>
        <v>#NAME?</v>
      </c>
      <c r="DR13" s="81" t="e">
        <f t="shared" si="19"/>
        <v>#NAME?</v>
      </c>
      <c r="DS13" s="81" t="e">
        <f t="shared" si="19"/>
        <v>#NAME?</v>
      </c>
      <c r="DT13" s="81" t="e">
        <f t="shared" si="19"/>
        <v>#NAME?</v>
      </c>
      <c r="DU13" s="81" t="e">
        <f t="shared" si="19"/>
        <v>#NAME?</v>
      </c>
      <c r="DV13" s="81" t="e">
        <f t="shared" si="19"/>
        <v>#NAME?</v>
      </c>
      <c r="DW13" s="81" t="e">
        <f t="shared" si="19"/>
        <v>#NAME?</v>
      </c>
      <c r="DX13" s="81" t="e">
        <f t="shared" si="19"/>
        <v>#NAME?</v>
      </c>
      <c r="DY13" s="81" t="e">
        <f t="shared" si="19"/>
        <v>#NAME?</v>
      </c>
      <c r="DZ13" s="81" t="e">
        <f t="shared" ref="DZ13:GK13" si="20">SUM(DZ14:DZ17)</f>
        <v>#NAME?</v>
      </c>
      <c r="EA13" s="81" t="e">
        <f t="shared" si="20"/>
        <v>#NAME?</v>
      </c>
      <c r="EB13" s="81" t="e">
        <f t="shared" si="20"/>
        <v>#NAME?</v>
      </c>
      <c r="EC13" s="81" t="e">
        <f t="shared" si="20"/>
        <v>#NAME?</v>
      </c>
      <c r="ED13" s="81" t="e">
        <f t="shared" si="20"/>
        <v>#NAME?</v>
      </c>
      <c r="EE13" s="81" t="e">
        <f t="shared" si="20"/>
        <v>#NAME?</v>
      </c>
      <c r="EF13" s="81" t="e">
        <f t="shared" si="20"/>
        <v>#NAME?</v>
      </c>
      <c r="EG13" s="81" t="e">
        <f t="shared" si="20"/>
        <v>#NAME?</v>
      </c>
      <c r="EH13" s="81" t="e">
        <f t="shared" si="20"/>
        <v>#NAME?</v>
      </c>
      <c r="EI13" s="81" t="e">
        <f t="shared" si="20"/>
        <v>#NAME?</v>
      </c>
      <c r="EJ13" s="81" t="e">
        <f t="shared" si="20"/>
        <v>#NAME?</v>
      </c>
      <c r="EK13" s="81" t="e">
        <f t="shared" si="20"/>
        <v>#NAME?</v>
      </c>
      <c r="EL13" s="81" t="e">
        <f t="shared" si="20"/>
        <v>#NAME?</v>
      </c>
      <c r="EM13" s="81" t="e">
        <f t="shared" si="20"/>
        <v>#NAME?</v>
      </c>
      <c r="EN13" s="81" t="e">
        <f t="shared" si="20"/>
        <v>#NAME?</v>
      </c>
      <c r="EO13" s="81" t="e">
        <f t="shared" si="20"/>
        <v>#NAME?</v>
      </c>
      <c r="EP13" s="81" t="e">
        <f t="shared" si="20"/>
        <v>#NAME?</v>
      </c>
      <c r="EQ13" s="81" t="e">
        <f t="shared" si="20"/>
        <v>#NAME?</v>
      </c>
      <c r="ER13" s="81" t="e">
        <f t="shared" si="20"/>
        <v>#NAME?</v>
      </c>
      <c r="ES13" s="81" t="e">
        <f t="shared" si="20"/>
        <v>#NAME?</v>
      </c>
      <c r="ET13" s="81" t="e">
        <f t="shared" si="20"/>
        <v>#NAME?</v>
      </c>
      <c r="EU13" s="81" t="e">
        <f t="shared" si="20"/>
        <v>#NAME?</v>
      </c>
      <c r="EV13" s="81" t="e">
        <f t="shared" si="20"/>
        <v>#NAME?</v>
      </c>
      <c r="EW13" s="81" t="e">
        <f t="shared" si="20"/>
        <v>#NAME?</v>
      </c>
      <c r="EX13" s="81" t="e">
        <f t="shared" si="20"/>
        <v>#NAME?</v>
      </c>
      <c r="EY13" s="81" t="e">
        <f t="shared" si="20"/>
        <v>#NAME?</v>
      </c>
      <c r="EZ13" s="81" t="e">
        <f t="shared" si="20"/>
        <v>#NAME?</v>
      </c>
      <c r="FA13" s="81" t="e">
        <f t="shared" si="20"/>
        <v>#NAME?</v>
      </c>
      <c r="FB13" s="81" t="e">
        <f t="shared" si="20"/>
        <v>#NAME?</v>
      </c>
      <c r="FC13" s="81" t="e">
        <f t="shared" si="20"/>
        <v>#NAME?</v>
      </c>
      <c r="FD13" s="81" t="e">
        <f t="shared" si="20"/>
        <v>#NAME?</v>
      </c>
      <c r="FE13" s="81" t="e">
        <f t="shared" si="20"/>
        <v>#NAME?</v>
      </c>
      <c r="FF13" s="81" t="e">
        <f t="shared" si="20"/>
        <v>#NAME?</v>
      </c>
      <c r="FG13" s="81" t="e">
        <f t="shared" si="20"/>
        <v>#NAME?</v>
      </c>
      <c r="FH13" s="81" t="e">
        <f t="shared" si="20"/>
        <v>#NAME?</v>
      </c>
      <c r="FI13" s="81" t="e">
        <f t="shared" si="20"/>
        <v>#NAME?</v>
      </c>
      <c r="FJ13" s="81" t="e">
        <f t="shared" si="20"/>
        <v>#NAME?</v>
      </c>
      <c r="FK13" s="81" t="e">
        <f t="shared" si="20"/>
        <v>#NAME?</v>
      </c>
      <c r="FL13" s="81" t="e">
        <f t="shared" si="20"/>
        <v>#NAME?</v>
      </c>
      <c r="FM13" s="81" t="e">
        <f t="shared" si="20"/>
        <v>#NAME?</v>
      </c>
      <c r="FN13" s="81" t="e">
        <f t="shared" si="20"/>
        <v>#NAME?</v>
      </c>
      <c r="FO13" s="81" t="e">
        <f t="shared" si="20"/>
        <v>#NAME?</v>
      </c>
      <c r="FP13" s="81" t="e">
        <f t="shared" si="20"/>
        <v>#NAME?</v>
      </c>
      <c r="FQ13" s="81" t="e">
        <f t="shared" si="20"/>
        <v>#NAME?</v>
      </c>
      <c r="FR13" s="81" t="e">
        <f t="shared" si="20"/>
        <v>#NAME?</v>
      </c>
      <c r="FS13" s="81" t="e">
        <f t="shared" si="20"/>
        <v>#NAME?</v>
      </c>
      <c r="FT13" s="81" t="e">
        <f t="shared" si="20"/>
        <v>#NAME?</v>
      </c>
      <c r="FU13" s="81" t="e">
        <f t="shared" si="20"/>
        <v>#NAME?</v>
      </c>
      <c r="FV13" s="81" t="e">
        <f t="shared" si="20"/>
        <v>#NAME?</v>
      </c>
      <c r="FW13" s="81" t="e">
        <f t="shared" si="20"/>
        <v>#NAME?</v>
      </c>
      <c r="FX13" s="81" t="e">
        <f t="shared" si="20"/>
        <v>#NAME?</v>
      </c>
      <c r="FY13" s="81" t="e">
        <f t="shared" si="20"/>
        <v>#NAME?</v>
      </c>
      <c r="FZ13" s="81" t="e">
        <f t="shared" si="20"/>
        <v>#NAME?</v>
      </c>
      <c r="GA13" s="81" t="e">
        <f t="shared" si="20"/>
        <v>#NAME?</v>
      </c>
      <c r="GB13" s="81" t="e">
        <f t="shared" si="20"/>
        <v>#NAME?</v>
      </c>
      <c r="GC13" s="81" t="e">
        <f t="shared" si="20"/>
        <v>#NAME?</v>
      </c>
      <c r="GD13" s="81" t="e">
        <f t="shared" si="20"/>
        <v>#NAME?</v>
      </c>
      <c r="GE13" s="81" t="e">
        <f t="shared" si="20"/>
        <v>#NAME?</v>
      </c>
      <c r="GF13" s="81" t="e">
        <f t="shared" si="20"/>
        <v>#NAME?</v>
      </c>
      <c r="GG13" s="81" t="e">
        <f t="shared" si="20"/>
        <v>#NAME?</v>
      </c>
      <c r="GH13" s="81" t="e">
        <f t="shared" si="20"/>
        <v>#NAME?</v>
      </c>
      <c r="GI13" s="81" t="e">
        <f t="shared" si="20"/>
        <v>#NAME?</v>
      </c>
      <c r="GJ13" s="81" t="e">
        <f t="shared" si="20"/>
        <v>#NAME?</v>
      </c>
      <c r="GK13" s="81" t="e">
        <f t="shared" si="20"/>
        <v>#NAME?</v>
      </c>
      <c r="GL13" s="81" t="e">
        <f t="shared" ref="GL13:HI13" si="21">SUM(GL14:GL17)</f>
        <v>#NAME?</v>
      </c>
      <c r="GM13" s="81" t="e">
        <f t="shared" si="21"/>
        <v>#NAME?</v>
      </c>
      <c r="GN13" s="81" t="e">
        <f t="shared" si="21"/>
        <v>#NAME?</v>
      </c>
      <c r="GO13" s="81" t="e">
        <f t="shared" si="21"/>
        <v>#NAME?</v>
      </c>
      <c r="GP13" s="81" t="e">
        <f t="shared" si="21"/>
        <v>#NAME?</v>
      </c>
      <c r="GQ13" s="81" t="e">
        <f t="shared" si="21"/>
        <v>#NAME?</v>
      </c>
      <c r="GR13" s="81" t="e">
        <f t="shared" si="21"/>
        <v>#NAME?</v>
      </c>
      <c r="GS13" s="81" t="e">
        <f t="shared" si="21"/>
        <v>#NAME?</v>
      </c>
      <c r="GT13" s="81" t="e">
        <f t="shared" si="21"/>
        <v>#NAME?</v>
      </c>
      <c r="GU13" s="81" t="e">
        <f t="shared" si="21"/>
        <v>#NAME?</v>
      </c>
      <c r="GV13" s="81" t="e">
        <f t="shared" si="21"/>
        <v>#NAME?</v>
      </c>
      <c r="GW13" s="81" t="e">
        <f t="shared" si="21"/>
        <v>#NAME?</v>
      </c>
      <c r="GX13" s="81" t="e">
        <f t="shared" si="21"/>
        <v>#NAME?</v>
      </c>
      <c r="GY13" s="81" t="e">
        <f t="shared" si="21"/>
        <v>#NAME?</v>
      </c>
      <c r="GZ13" s="81" t="e">
        <f t="shared" si="21"/>
        <v>#NAME?</v>
      </c>
      <c r="HA13" s="81" t="e">
        <f t="shared" si="21"/>
        <v>#NAME?</v>
      </c>
      <c r="HB13" s="81" t="e">
        <f t="shared" si="21"/>
        <v>#NAME?</v>
      </c>
      <c r="HC13" s="81" t="e">
        <f t="shared" si="21"/>
        <v>#NAME?</v>
      </c>
      <c r="HD13" s="81" t="e">
        <f t="shared" si="21"/>
        <v>#NAME?</v>
      </c>
      <c r="HE13" s="81" t="e">
        <f t="shared" si="21"/>
        <v>#NAME?</v>
      </c>
      <c r="HF13" s="81" t="e">
        <f t="shared" si="21"/>
        <v>#NAME?</v>
      </c>
      <c r="HG13" s="81" t="e">
        <f t="shared" si="21"/>
        <v>#NAME?</v>
      </c>
      <c r="HH13" s="81" t="e">
        <f t="shared" si="21"/>
        <v>#NAME?</v>
      </c>
      <c r="HI13" s="81" t="e">
        <f t="shared" si="21"/>
        <v>#NAME?</v>
      </c>
    </row>
    <row r="14" spans="1:217" x14ac:dyDescent="0.2">
      <c r="A14" s="30" t="s">
        <v>65</v>
      </c>
      <c r="B14" s="80">
        <v>0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  <c r="K14" s="80">
        <v>0</v>
      </c>
      <c r="L14" s="80">
        <v>0</v>
      </c>
      <c r="M14" s="80">
        <v>0</v>
      </c>
      <c r="N14" s="80">
        <v>0</v>
      </c>
      <c r="O14" s="80">
        <v>0</v>
      </c>
      <c r="P14" s="80" t="e">
        <f t="shared" ref="P14:CA14" si="22">CMM_1</f>
        <v>#NAME?</v>
      </c>
      <c r="Q14" s="80" t="e">
        <f t="shared" si="22"/>
        <v>#NAME?</v>
      </c>
      <c r="R14" s="80" t="e">
        <f t="shared" si="22"/>
        <v>#NAME?</v>
      </c>
      <c r="S14" s="80" t="e">
        <f t="shared" si="22"/>
        <v>#NAME?</v>
      </c>
      <c r="T14" s="80" t="e">
        <f t="shared" si="22"/>
        <v>#NAME?</v>
      </c>
      <c r="U14" s="80" t="e">
        <f t="shared" si="22"/>
        <v>#NAME?</v>
      </c>
      <c r="V14" s="80" t="e">
        <f t="shared" si="22"/>
        <v>#NAME?</v>
      </c>
      <c r="W14" s="80" t="e">
        <f t="shared" si="22"/>
        <v>#NAME?</v>
      </c>
      <c r="X14" s="80" t="e">
        <f t="shared" si="22"/>
        <v>#NAME?</v>
      </c>
      <c r="Y14" s="80" t="e">
        <f t="shared" si="22"/>
        <v>#NAME?</v>
      </c>
      <c r="Z14" s="80" t="e">
        <f t="shared" si="22"/>
        <v>#NAME?</v>
      </c>
      <c r="AA14" s="80" t="e">
        <f t="shared" si="22"/>
        <v>#NAME?</v>
      </c>
      <c r="AB14" s="80" t="e">
        <f t="shared" si="22"/>
        <v>#NAME?</v>
      </c>
      <c r="AC14" s="80" t="e">
        <f t="shared" si="22"/>
        <v>#NAME?</v>
      </c>
      <c r="AD14" s="80" t="e">
        <f t="shared" si="22"/>
        <v>#NAME?</v>
      </c>
      <c r="AE14" s="80" t="e">
        <f t="shared" si="22"/>
        <v>#NAME?</v>
      </c>
      <c r="AF14" s="80" t="e">
        <f t="shared" si="22"/>
        <v>#NAME?</v>
      </c>
      <c r="AG14" s="80" t="e">
        <f t="shared" si="22"/>
        <v>#NAME?</v>
      </c>
      <c r="AH14" s="80" t="e">
        <f t="shared" si="22"/>
        <v>#NAME?</v>
      </c>
      <c r="AI14" s="80" t="e">
        <f t="shared" si="22"/>
        <v>#NAME?</v>
      </c>
      <c r="AJ14" s="80" t="e">
        <f t="shared" si="22"/>
        <v>#NAME?</v>
      </c>
      <c r="AK14" s="80" t="e">
        <f t="shared" si="22"/>
        <v>#NAME?</v>
      </c>
      <c r="AL14" s="80" t="e">
        <f t="shared" si="22"/>
        <v>#NAME?</v>
      </c>
      <c r="AM14" s="80" t="e">
        <f t="shared" si="22"/>
        <v>#NAME?</v>
      </c>
      <c r="AN14" s="80" t="e">
        <f t="shared" si="22"/>
        <v>#NAME?</v>
      </c>
      <c r="AO14" s="80" t="e">
        <f t="shared" si="22"/>
        <v>#NAME?</v>
      </c>
      <c r="AP14" s="80" t="e">
        <f t="shared" si="22"/>
        <v>#NAME?</v>
      </c>
      <c r="AQ14" s="80" t="e">
        <f t="shared" si="22"/>
        <v>#NAME?</v>
      </c>
      <c r="AR14" s="80" t="e">
        <f t="shared" si="22"/>
        <v>#NAME?</v>
      </c>
      <c r="AS14" s="80" t="e">
        <f t="shared" si="22"/>
        <v>#NAME?</v>
      </c>
      <c r="AT14" s="80" t="e">
        <f t="shared" si="22"/>
        <v>#NAME?</v>
      </c>
      <c r="AU14" s="80" t="e">
        <f t="shared" si="22"/>
        <v>#NAME?</v>
      </c>
      <c r="AV14" s="80" t="e">
        <f t="shared" si="22"/>
        <v>#NAME?</v>
      </c>
      <c r="AW14" s="80" t="e">
        <f t="shared" si="22"/>
        <v>#NAME?</v>
      </c>
      <c r="AX14" s="80" t="e">
        <f t="shared" si="22"/>
        <v>#NAME?</v>
      </c>
      <c r="AY14" s="80" t="e">
        <f t="shared" si="22"/>
        <v>#NAME?</v>
      </c>
      <c r="AZ14" s="80" t="e">
        <f t="shared" si="22"/>
        <v>#NAME?</v>
      </c>
      <c r="BA14" s="80" t="e">
        <f t="shared" si="22"/>
        <v>#NAME?</v>
      </c>
      <c r="BB14" s="80" t="e">
        <f t="shared" si="22"/>
        <v>#NAME?</v>
      </c>
      <c r="BC14" s="80" t="e">
        <f t="shared" si="22"/>
        <v>#NAME?</v>
      </c>
      <c r="BD14" s="80" t="e">
        <f t="shared" si="22"/>
        <v>#NAME?</v>
      </c>
      <c r="BE14" s="80" t="e">
        <f t="shared" si="22"/>
        <v>#NAME?</v>
      </c>
      <c r="BF14" s="80" t="e">
        <f t="shared" si="22"/>
        <v>#NAME?</v>
      </c>
      <c r="BG14" s="80" t="e">
        <f t="shared" si="22"/>
        <v>#NAME?</v>
      </c>
      <c r="BH14" s="80" t="e">
        <f t="shared" si="22"/>
        <v>#NAME?</v>
      </c>
      <c r="BI14" s="80" t="e">
        <f t="shared" si="22"/>
        <v>#NAME?</v>
      </c>
      <c r="BJ14" s="80" t="e">
        <f t="shared" si="22"/>
        <v>#NAME?</v>
      </c>
      <c r="BK14" s="80" t="e">
        <f t="shared" si="22"/>
        <v>#NAME?</v>
      </c>
      <c r="BL14" s="80" t="e">
        <f t="shared" si="22"/>
        <v>#NAME?</v>
      </c>
      <c r="BM14" s="80" t="e">
        <f t="shared" si="22"/>
        <v>#NAME?</v>
      </c>
      <c r="BN14" s="80" t="e">
        <f t="shared" si="22"/>
        <v>#NAME?</v>
      </c>
      <c r="BO14" s="80" t="e">
        <f t="shared" si="22"/>
        <v>#NAME?</v>
      </c>
      <c r="BP14" s="80" t="e">
        <f t="shared" si="22"/>
        <v>#NAME?</v>
      </c>
      <c r="BQ14" s="80" t="e">
        <f t="shared" si="22"/>
        <v>#NAME?</v>
      </c>
      <c r="BR14" s="80" t="e">
        <f t="shared" si="22"/>
        <v>#NAME?</v>
      </c>
      <c r="BS14" s="80" t="e">
        <f t="shared" si="22"/>
        <v>#NAME?</v>
      </c>
      <c r="BT14" s="80" t="e">
        <f t="shared" si="22"/>
        <v>#NAME?</v>
      </c>
      <c r="BU14" s="80" t="e">
        <f t="shared" si="22"/>
        <v>#NAME?</v>
      </c>
      <c r="BV14" s="80" t="e">
        <f t="shared" si="22"/>
        <v>#NAME?</v>
      </c>
      <c r="BW14" s="80" t="e">
        <f t="shared" si="22"/>
        <v>#NAME?</v>
      </c>
      <c r="BX14" s="80" t="e">
        <f t="shared" si="22"/>
        <v>#NAME?</v>
      </c>
      <c r="BY14" s="80" t="e">
        <f t="shared" si="22"/>
        <v>#NAME?</v>
      </c>
      <c r="BZ14" s="80" t="e">
        <f t="shared" si="22"/>
        <v>#NAME?</v>
      </c>
      <c r="CA14" s="80" t="e">
        <f t="shared" si="22"/>
        <v>#NAME?</v>
      </c>
      <c r="CB14" s="80" t="e">
        <f t="shared" ref="CB14:EM14" si="23">CMM_1</f>
        <v>#NAME?</v>
      </c>
      <c r="CC14" s="80" t="e">
        <f t="shared" si="23"/>
        <v>#NAME?</v>
      </c>
      <c r="CD14" s="80" t="e">
        <f t="shared" si="23"/>
        <v>#NAME?</v>
      </c>
      <c r="CE14" s="80" t="e">
        <f t="shared" si="23"/>
        <v>#NAME?</v>
      </c>
      <c r="CF14" s="80" t="e">
        <f t="shared" si="23"/>
        <v>#NAME?</v>
      </c>
      <c r="CG14" s="80" t="e">
        <f t="shared" si="23"/>
        <v>#NAME?</v>
      </c>
      <c r="CH14" s="80" t="e">
        <f t="shared" si="23"/>
        <v>#NAME?</v>
      </c>
      <c r="CI14" s="80" t="e">
        <f t="shared" si="23"/>
        <v>#NAME?</v>
      </c>
      <c r="CJ14" s="80" t="e">
        <f t="shared" si="23"/>
        <v>#NAME?</v>
      </c>
      <c r="CK14" s="80" t="e">
        <f t="shared" si="23"/>
        <v>#NAME?</v>
      </c>
      <c r="CL14" s="80" t="e">
        <f t="shared" si="23"/>
        <v>#NAME?</v>
      </c>
      <c r="CM14" s="80" t="e">
        <f t="shared" si="23"/>
        <v>#NAME?</v>
      </c>
      <c r="CN14" s="80" t="e">
        <f t="shared" si="23"/>
        <v>#NAME?</v>
      </c>
      <c r="CO14" s="80" t="e">
        <f t="shared" si="23"/>
        <v>#NAME?</v>
      </c>
      <c r="CP14" s="80" t="e">
        <f t="shared" si="23"/>
        <v>#NAME?</v>
      </c>
      <c r="CQ14" s="80" t="e">
        <f t="shared" si="23"/>
        <v>#NAME?</v>
      </c>
      <c r="CR14" s="80" t="e">
        <f t="shared" si="23"/>
        <v>#NAME?</v>
      </c>
      <c r="CS14" s="80" t="e">
        <f t="shared" si="23"/>
        <v>#NAME?</v>
      </c>
      <c r="CT14" s="80" t="e">
        <f t="shared" si="23"/>
        <v>#NAME?</v>
      </c>
      <c r="CU14" s="80" t="e">
        <f t="shared" si="23"/>
        <v>#NAME?</v>
      </c>
      <c r="CV14" s="80" t="e">
        <f t="shared" si="23"/>
        <v>#NAME?</v>
      </c>
      <c r="CW14" s="80" t="e">
        <f t="shared" si="23"/>
        <v>#NAME?</v>
      </c>
      <c r="CX14" s="80" t="e">
        <f t="shared" si="23"/>
        <v>#NAME?</v>
      </c>
      <c r="CY14" s="80" t="e">
        <f t="shared" si="23"/>
        <v>#NAME?</v>
      </c>
      <c r="CZ14" s="80" t="e">
        <f t="shared" si="23"/>
        <v>#NAME?</v>
      </c>
      <c r="DA14" s="80" t="e">
        <f t="shared" si="23"/>
        <v>#NAME?</v>
      </c>
      <c r="DB14" s="80" t="e">
        <f t="shared" si="23"/>
        <v>#NAME?</v>
      </c>
      <c r="DC14" s="80" t="e">
        <f t="shared" si="23"/>
        <v>#NAME?</v>
      </c>
      <c r="DD14" s="80" t="e">
        <f t="shared" si="23"/>
        <v>#NAME?</v>
      </c>
      <c r="DE14" s="80" t="e">
        <f t="shared" si="23"/>
        <v>#NAME?</v>
      </c>
      <c r="DF14" s="80" t="e">
        <f t="shared" si="23"/>
        <v>#NAME?</v>
      </c>
      <c r="DG14" s="80" t="e">
        <f t="shared" si="23"/>
        <v>#NAME?</v>
      </c>
      <c r="DH14" s="80" t="e">
        <f t="shared" si="23"/>
        <v>#NAME?</v>
      </c>
      <c r="DI14" s="80" t="e">
        <f t="shared" si="23"/>
        <v>#NAME?</v>
      </c>
      <c r="DJ14" s="80" t="e">
        <f t="shared" si="23"/>
        <v>#NAME?</v>
      </c>
      <c r="DK14" s="80" t="e">
        <f t="shared" si="23"/>
        <v>#NAME?</v>
      </c>
      <c r="DL14" s="80" t="e">
        <f t="shared" si="23"/>
        <v>#NAME?</v>
      </c>
      <c r="DM14" s="80" t="e">
        <f t="shared" si="23"/>
        <v>#NAME?</v>
      </c>
      <c r="DN14" s="80" t="e">
        <f t="shared" si="23"/>
        <v>#NAME?</v>
      </c>
      <c r="DO14" s="80" t="e">
        <f t="shared" si="23"/>
        <v>#NAME?</v>
      </c>
      <c r="DP14" s="80" t="e">
        <f t="shared" si="23"/>
        <v>#NAME?</v>
      </c>
      <c r="DQ14" s="80" t="e">
        <f t="shared" si="23"/>
        <v>#NAME?</v>
      </c>
      <c r="DR14" s="80" t="e">
        <f t="shared" si="23"/>
        <v>#NAME?</v>
      </c>
      <c r="DS14" s="80" t="e">
        <f t="shared" si="23"/>
        <v>#NAME?</v>
      </c>
      <c r="DT14" s="80" t="e">
        <f t="shared" si="23"/>
        <v>#NAME?</v>
      </c>
      <c r="DU14" s="80" t="e">
        <f t="shared" si="23"/>
        <v>#NAME?</v>
      </c>
      <c r="DV14" s="80" t="e">
        <f t="shared" si="23"/>
        <v>#NAME?</v>
      </c>
      <c r="DW14" s="80" t="e">
        <f t="shared" si="23"/>
        <v>#NAME?</v>
      </c>
      <c r="DX14" s="80" t="e">
        <f t="shared" si="23"/>
        <v>#NAME?</v>
      </c>
      <c r="DY14" s="80" t="e">
        <f t="shared" si="23"/>
        <v>#NAME?</v>
      </c>
      <c r="DZ14" s="80" t="e">
        <f t="shared" si="23"/>
        <v>#NAME?</v>
      </c>
      <c r="EA14" s="80" t="e">
        <f t="shared" si="23"/>
        <v>#NAME?</v>
      </c>
      <c r="EB14" s="80" t="e">
        <f t="shared" si="23"/>
        <v>#NAME?</v>
      </c>
      <c r="EC14" s="80" t="e">
        <f t="shared" si="23"/>
        <v>#NAME?</v>
      </c>
      <c r="ED14" s="80" t="e">
        <f t="shared" si="23"/>
        <v>#NAME?</v>
      </c>
      <c r="EE14" s="80" t="e">
        <f t="shared" si="23"/>
        <v>#NAME?</v>
      </c>
      <c r="EF14" s="80" t="e">
        <f t="shared" si="23"/>
        <v>#NAME?</v>
      </c>
      <c r="EG14" s="80" t="e">
        <f t="shared" si="23"/>
        <v>#NAME?</v>
      </c>
      <c r="EH14" s="80" t="e">
        <f t="shared" si="23"/>
        <v>#NAME?</v>
      </c>
      <c r="EI14" s="80" t="e">
        <f t="shared" si="23"/>
        <v>#NAME?</v>
      </c>
      <c r="EJ14" s="80" t="e">
        <f t="shared" si="23"/>
        <v>#NAME?</v>
      </c>
      <c r="EK14" s="80" t="e">
        <f t="shared" si="23"/>
        <v>#NAME?</v>
      </c>
      <c r="EL14" s="80" t="e">
        <f t="shared" si="23"/>
        <v>#NAME?</v>
      </c>
      <c r="EM14" s="80" t="e">
        <f t="shared" si="23"/>
        <v>#NAME?</v>
      </c>
      <c r="EN14" s="80" t="e">
        <f t="shared" ref="EN14:GY14" si="24">CMM_1</f>
        <v>#NAME?</v>
      </c>
      <c r="EO14" s="80" t="e">
        <f t="shared" si="24"/>
        <v>#NAME?</v>
      </c>
      <c r="EP14" s="80" t="e">
        <f t="shared" si="24"/>
        <v>#NAME?</v>
      </c>
      <c r="EQ14" s="80" t="e">
        <f t="shared" si="24"/>
        <v>#NAME?</v>
      </c>
      <c r="ER14" s="80" t="e">
        <f t="shared" si="24"/>
        <v>#NAME?</v>
      </c>
      <c r="ES14" s="80" t="e">
        <f t="shared" si="24"/>
        <v>#NAME?</v>
      </c>
      <c r="ET14" s="80" t="e">
        <f t="shared" si="24"/>
        <v>#NAME?</v>
      </c>
      <c r="EU14" s="80" t="e">
        <f t="shared" si="24"/>
        <v>#NAME?</v>
      </c>
      <c r="EV14" s="80" t="e">
        <f t="shared" si="24"/>
        <v>#NAME?</v>
      </c>
      <c r="EW14" s="80" t="e">
        <f t="shared" si="24"/>
        <v>#NAME?</v>
      </c>
      <c r="EX14" s="80" t="e">
        <f t="shared" si="24"/>
        <v>#NAME?</v>
      </c>
      <c r="EY14" s="80" t="e">
        <f t="shared" si="24"/>
        <v>#NAME?</v>
      </c>
      <c r="EZ14" s="80" t="e">
        <f t="shared" si="24"/>
        <v>#NAME?</v>
      </c>
      <c r="FA14" s="80" t="e">
        <f t="shared" si="24"/>
        <v>#NAME?</v>
      </c>
      <c r="FB14" s="80" t="e">
        <f t="shared" si="24"/>
        <v>#NAME?</v>
      </c>
      <c r="FC14" s="80" t="e">
        <f t="shared" si="24"/>
        <v>#NAME?</v>
      </c>
      <c r="FD14" s="80" t="e">
        <f t="shared" si="24"/>
        <v>#NAME?</v>
      </c>
      <c r="FE14" s="80" t="e">
        <f t="shared" si="24"/>
        <v>#NAME?</v>
      </c>
      <c r="FF14" s="80" t="e">
        <f t="shared" si="24"/>
        <v>#NAME?</v>
      </c>
      <c r="FG14" s="80" t="e">
        <f t="shared" si="24"/>
        <v>#NAME?</v>
      </c>
      <c r="FH14" s="80" t="e">
        <f t="shared" si="24"/>
        <v>#NAME?</v>
      </c>
      <c r="FI14" s="80" t="e">
        <f t="shared" si="24"/>
        <v>#NAME?</v>
      </c>
      <c r="FJ14" s="80" t="e">
        <f t="shared" si="24"/>
        <v>#NAME?</v>
      </c>
      <c r="FK14" s="80" t="e">
        <f t="shared" si="24"/>
        <v>#NAME?</v>
      </c>
      <c r="FL14" s="80" t="e">
        <f t="shared" si="24"/>
        <v>#NAME?</v>
      </c>
      <c r="FM14" s="80" t="e">
        <f t="shared" si="24"/>
        <v>#NAME?</v>
      </c>
      <c r="FN14" s="80" t="e">
        <f t="shared" si="24"/>
        <v>#NAME?</v>
      </c>
      <c r="FO14" s="80" t="e">
        <f t="shared" si="24"/>
        <v>#NAME?</v>
      </c>
      <c r="FP14" s="80" t="e">
        <f t="shared" si="24"/>
        <v>#NAME?</v>
      </c>
      <c r="FQ14" s="80" t="e">
        <f t="shared" si="24"/>
        <v>#NAME?</v>
      </c>
      <c r="FR14" s="80" t="e">
        <f t="shared" si="24"/>
        <v>#NAME?</v>
      </c>
      <c r="FS14" s="80" t="e">
        <f t="shared" si="24"/>
        <v>#NAME?</v>
      </c>
      <c r="FT14" s="80" t="e">
        <f t="shared" si="24"/>
        <v>#NAME?</v>
      </c>
      <c r="FU14" s="80" t="e">
        <f t="shared" si="24"/>
        <v>#NAME?</v>
      </c>
      <c r="FV14" s="80" t="e">
        <f t="shared" si="24"/>
        <v>#NAME?</v>
      </c>
      <c r="FW14" s="80" t="e">
        <f t="shared" si="24"/>
        <v>#NAME?</v>
      </c>
      <c r="FX14" s="80" t="e">
        <f t="shared" si="24"/>
        <v>#NAME?</v>
      </c>
      <c r="FY14" s="80" t="e">
        <f t="shared" si="24"/>
        <v>#NAME?</v>
      </c>
      <c r="FZ14" s="80" t="e">
        <f t="shared" si="24"/>
        <v>#NAME?</v>
      </c>
      <c r="GA14" s="80" t="e">
        <f t="shared" si="24"/>
        <v>#NAME?</v>
      </c>
      <c r="GB14" s="80" t="e">
        <f t="shared" si="24"/>
        <v>#NAME?</v>
      </c>
      <c r="GC14" s="80" t="e">
        <f t="shared" si="24"/>
        <v>#NAME?</v>
      </c>
      <c r="GD14" s="80" t="e">
        <f t="shared" si="24"/>
        <v>#NAME?</v>
      </c>
      <c r="GE14" s="80" t="e">
        <f t="shared" si="24"/>
        <v>#NAME?</v>
      </c>
      <c r="GF14" s="80" t="e">
        <f t="shared" si="24"/>
        <v>#NAME?</v>
      </c>
      <c r="GG14" s="80" t="e">
        <f t="shared" si="24"/>
        <v>#NAME?</v>
      </c>
      <c r="GH14" s="80" t="e">
        <f t="shared" si="24"/>
        <v>#NAME?</v>
      </c>
      <c r="GI14" s="80" t="e">
        <f t="shared" si="24"/>
        <v>#NAME?</v>
      </c>
      <c r="GJ14" s="80" t="e">
        <f t="shared" si="24"/>
        <v>#NAME?</v>
      </c>
      <c r="GK14" s="80" t="e">
        <f t="shared" si="24"/>
        <v>#NAME?</v>
      </c>
      <c r="GL14" s="80" t="e">
        <f t="shared" si="24"/>
        <v>#NAME?</v>
      </c>
      <c r="GM14" s="80" t="e">
        <f t="shared" si="24"/>
        <v>#NAME?</v>
      </c>
      <c r="GN14" s="80" t="e">
        <f t="shared" si="24"/>
        <v>#NAME?</v>
      </c>
      <c r="GO14" s="80" t="e">
        <f t="shared" si="24"/>
        <v>#NAME?</v>
      </c>
      <c r="GP14" s="80" t="e">
        <f t="shared" si="24"/>
        <v>#NAME?</v>
      </c>
      <c r="GQ14" s="80" t="e">
        <f t="shared" si="24"/>
        <v>#NAME?</v>
      </c>
      <c r="GR14" s="80" t="e">
        <f t="shared" si="24"/>
        <v>#NAME?</v>
      </c>
      <c r="GS14" s="80" t="e">
        <f t="shared" si="24"/>
        <v>#NAME?</v>
      </c>
      <c r="GT14" s="80" t="e">
        <f t="shared" si="24"/>
        <v>#NAME?</v>
      </c>
      <c r="GU14" s="80" t="e">
        <f t="shared" si="24"/>
        <v>#NAME?</v>
      </c>
      <c r="GV14" s="80" t="e">
        <f t="shared" si="24"/>
        <v>#NAME?</v>
      </c>
      <c r="GW14" s="80" t="e">
        <f t="shared" si="24"/>
        <v>#NAME?</v>
      </c>
      <c r="GX14" s="80" t="e">
        <f t="shared" si="24"/>
        <v>#NAME?</v>
      </c>
      <c r="GY14" s="80" t="e">
        <f t="shared" si="24"/>
        <v>#NAME?</v>
      </c>
      <c r="GZ14" s="80" t="e">
        <f t="shared" ref="GZ14:HI14" si="25">CMM_1</f>
        <v>#NAME?</v>
      </c>
      <c r="HA14" s="80" t="e">
        <f t="shared" si="25"/>
        <v>#NAME?</v>
      </c>
      <c r="HB14" s="80" t="e">
        <f t="shared" si="25"/>
        <v>#NAME?</v>
      </c>
      <c r="HC14" s="80" t="e">
        <f t="shared" si="25"/>
        <v>#NAME?</v>
      </c>
      <c r="HD14" s="80" t="e">
        <f t="shared" si="25"/>
        <v>#NAME?</v>
      </c>
      <c r="HE14" s="80" t="e">
        <f t="shared" si="25"/>
        <v>#NAME?</v>
      </c>
      <c r="HF14" s="80" t="e">
        <f t="shared" si="25"/>
        <v>#NAME?</v>
      </c>
      <c r="HG14" s="80" t="e">
        <f t="shared" si="25"/>
        <v>#NAME?</v>
      </c>
      <c r="HH14" s="80" t="e">
        <f t="shared" si="25"/>
        <v>#NAME?</v>
      </c>
      <c r="HI14" s="80" t="e">
        <f t="shared" si="25"/>
        <v>#NAME?</v>
      </c>
    </row>
    <row r="15" spans="1:217" s="109" customFormat="1" x14ac:dyDescent="0.2">
      <c r="A15" s="107" t="s">
        <v>66</v>
      </c>
      <c r="B15" s="108">
        <v>0</v>
      </c>
      <c r="C15" s="108">
        <v>0</v>
      </c>
      <c r="D15" s="108">
        <v>0</v>
      </c>
      <c r="E15" s="108">
        <v>0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  <c r="L15" s="108">
        <v>0</v>
      </c>
      <c r="M15" s="108">
        <v>0</v>
      </c>
      <c r="N15" s="108">
        <v>0</v>
      </c>
      <c r="O15" s="108">
        <v>0</v>
      </c>
      <c r="P15" s="108">
        <v>0</v>
      </c>
      <c r="Q15" s="108">
        <v>0</v>
      </c>
      <c r="R15" s="108">
        <v>0</v>
      </c>
      <c r="S15" s="108">
        <v>0</v>
      </c>
      <c r="T15" s="108">
        <v>0</v>
      </c>
      <c r="U15" s="108">
        <v>0</v>
      </c>
      <c r="V15" s="108">
        <v>0</v>
      </c>
      <c r="W15" s="108">
        <v>0</v>
      </c>
      <c r="X15" s="108">
        <v>0</v>
      </c>
      <c r="Y15" s="108">
        <v>0</v>
      </c>
      <c r="Z15" s="108">
        <v>0</v>
      </c>
      <c r="AA15" s="108">
        <v>0</v>
      </c>
      <c r="AB15" s="108">
        <v>0</v>
      </c>
      <c r="AC15" s="108">
        <v>0</v>
      </c>
      <c r="AD15" s="108">
        <v>0</v>
      </c>
      <c r="AE15" s="108">
        <v>0</v>
      </c>
      <c r="AF15" s="108">
        <v>0</v>
      </c>
      <c r="AG15" s="108">
        <v>0</v>
      </c>
      <c r="AH15" s="108">
        <v>0</v>
      </c>
      <c r="AI15" s="108">
        <v>0</v>
      </c>
      <c r="AJ15" s="108">
        <v>0</v>
      </c>
      <c r="AK15" s="108">
        <v>0</v>
      </c>
      <c r="AL15" s="108">
        <v>0</v>
      </c>
      <c r="AM15" s="108">
        <v>0</v>
      </c>
      <c r="AN15" s="108">
        <v>0</v>
      </c>
      <c r="AO15" s="108">
        <v>0</v>
      </c>
      <c r="AP15" s="108">
        <v>0</v>
      </c>
      <c r="AQ15" s="108">
        <v>0</v>
      </c>
      <c r="AR15" s="108">
        <v>0</v>
      </c>
      <c r="AS15" s="108">
        <v>0</v>
      </c>
      <c r="AT15" s="108">
        <v>0</v>
      </c>
      <c r="AU15" s="108">
        <v>0</v>
      </c>
      <c r="AV15" s="108">
        <v>0</v>
      </c>
      <c r="AW15" s="108">
        <v>0</v>
      </c>
      <c r="AX15" s="108">
        <v>0</v>
      </c>
      <c r="AY15" s="108">
        <v>0</v>
      </c>
      <c r="AZ15" s="108">
        <v>0</v>
      </c>
      <c r="BA15" s="108">
        <v>0</v>
      </c>
      <c r="BB15" s="108">
        <v>0</v>
      </c>
      <c r="BC15" s="108">
        <v>0</v>
      </c>
      <c r="BD15" s="108">
        <v>0</v>
      </c>
      <c r="BE15" s="108">
        <v>0</v>
      </c>
      <c r="BF15" s="108">
        <v>0</v>
      </c>
      <c r="BG15" s="108">
        <v>0</v>
      </c>
      <c r="BH15" s="108">
        <v>0</v>
      </c>
      <c r="BI15" s="108">
        <v>0</v>
      </c>
      <c r="BJ15" s="108">
        <v>0</v>
      </c>
      <c r="BK15" s="108">
        <v>0</v>
      </c>
      <c r="BL15" s="108">
        <v>0</v>
      </c>
      <c r="BM15" s="108">
        <v>0</v>
      </c>
      <c r="BN15" s="108">
        <v>0</v>
      </c>
      <c r="BO15" s="108">
        <v>0</v>
      </c>
      <c r="BP15" s="108">
        <v>0</v>
      </c>
      <c r="BQ15" s="108">
        <v>0</v>
      </c>
      <c r="BR15" s="108">
        <v>0</v>
      </c>
      <c r="BS15" s="108">
        <v>0</v>
      </c>
      <c r="BT15" s="108">
        <v>0</v>
      </c>
      <c r="BU15" s="108">
        <v>0</v>
      </c>
      <c r="BV15" s="108">
        <v>0</v>
      </c>
      <c r="BW15" s="108">
        <v>0</v>
      </c>
      <c r="BX15" s="108">
        <v>0</v>
      </c>
      <c r="BY15" s="108">
        <v>0</v>
      </c>
      <c r="BZ15" s="108">
        <v>0</v>
      </c>
      <c r="CA15" s="108">
        <v>0</v>
      </c>
      <c r="CB15" s="108">
        <v>0</v>
      </c>
      <c r="CC15" s="108">
        <v>0</v>
      </c>
      <c r="CD15" s="108">
        <v>0</v>
      </c>
      <c r="CE15" s="108">
        <v>0</v>
      </c>
      <c r="CF15" s="108">
        <v>0</v>
      </c>
      <c r="CG15" s="108">
        <v>0</v>
      </c>
      <c r="CH15" s="108">
        <v>0</v>
      </c>
      <c r="CI15" s="108">
        <v>0</v>
      </c>
      <c r="CJ15" s="108">
        <v>0</v>
      </c>
      <c r="CK15" s="108">
        <v>0</v>
      </c>
      <c r="CL15" s="108">
        <v>0</v>
      </c>
      <c r="CM15" s="108">
        <v>0</v>
      </c>
      <c r="CN15" s="108">
        <v>0</v>
      </c>
      <c r="CO15" s="108">
        <v>0</v>
      </c>
      <c r="CP15" s="108">
        <v>0</v>
      </c>
      <c r="CQ15" s="108">
        <v>0</v>
      </c>
      <c r="CR15" s="108">
        <v>0</v>
      </c>
      <c r="CS15" s="108">
        <v>0</v>
      </c>
      <c r="CT15" s="108">
        <v>0</v>
      </c>
      <c r="CU15" s="108">
        <v>0</v>
      </c>
      <c r="CV15" s="108">
        <v>0</v>
      </c>
      <c r="CW15" s="108">
        <v>0</v>
      </c>
      <c r="CX15" s="108">
        <v>0</v>
      </c>
      <c r="CY15" s="108">
        <v>0</v>
      </c>
      <c r="CZ15" s="108">
        <v>0</v>
      </c>
      <c r="DA15" s="108">
        <v>0</v>
      </c>
      <c r="DB15" s="108">
        <v>0</v>
      </c>
      <c r="DC15" s="108">
        <v>0</v>
      </c>
      <c r="DD15" s="108">
        <v>0</v>
      </c>
      <c r="DE15" s="108">
        <v>0</v>
      </c>
      <c r="DF15" s="108">
        <v>0</v>
      </c>
      <c r="DG15" s="108">
        <v>0</v>
      </c>
      <c r="DH15" s="108">
        <v>0</v>
      </c>
      <c r="DI15" s="108">
        <v>0</v>
      </c>
      <c r="DJ15" s="108">
        <v>0</v>
      </c>
      <c r="DK15" s="108">
        <v>0</v>
      </c>
      <c r="DL15" s="108">
        <v>0</v>
      </c>
      <c r="DM15" s="108">
        <v>0</v>
      </c>
      <c r="DN15" s="108">
        <v>0</v>
      </c>
      <c r="DO15" s="108">
        <v>0</v>
      </c>
      <c r="DP15" s="108">
        <v>0</v>
      </c>
      <c r="DQ15" s="108">
        <v>0</v>
      </c>
      <c r="DR15" s="108">
        <v>0</v>
      </c>
      <c r="DS15" s="108">
        <v>0</v>
      </c>
      <c r="DT15" s="108">
        <v>0</v>
      </c>
      <c r="DU15" s="108">
        <v>0</v>
      </c>
      <c r="DV15" s="108">
        <v>0</v>
      </c>
      <c r="DW15" s="108">
        <v>0</v>
      </c>
      <c r="DX15" s="108">
        <v>0</v>
      </c>
      <c r="DY15" s="108">
        <v>0</v>
      </c>
      <c r="DZ15" s="108">
        <v>0</v>
      </c>
      <c r="EA15" s="108">
        <v>0</v>
      </c>
      <c r="EB15" s="108">
        <v>0</v>
      </c>
      <c r="EC15" s="108">
        <v>0</v>
      </c>
      <c r="ED15" s="108">
        <v>0</v>
      </c>
      <c r="EE15" s="108">
        <v>0</v>
      </c>
      <c r="EF15" s="108">
        <v>0</v>
      </c>
      <c r="EG15" s="108">
        <v>0</v>
      </c>
      <c r="EH15" s="108">
        <v>0</v>
      </c>
      <c r="EI15" s="108">
        <v>0</v>
      </c>
      <c r="EJ15" s="108">
        <v>0</v>
      </c>
      <c r="EK15" s="108">
        <v>0</v>
      </c>
      <c r="EL15" s="108">
        <v>0</v>
      </c>
      <c r="EM15" s="108">
        <v>0</v>
      </c>
      <c r="EN15" s="108">
        <v>0</v>
      </c>
      <c r="EO15" s="108">
        <v>0</v>
      </c>
      <c r="EP15" s="108">
        <v>0</v>
      </c>
      <c r="EQ15" s="108">
        <v>0</v>
      </c>
      <c r="ER15" s="108">
        <v>0</v>
      </c>
      <c r="ES15" s="108">
        <v>0</v>
      </c>
      <c r="ET15" s="108">
        <v>0</v>
      </c>
      <c r="EU15" s="108">
        <v>0</v>
      </c>
      <c r="EV15" s="108">
        <v>0</v>
      </c>
      <c r="EW15" s="108">
        <v>0</v>
      </c>
      <c r="EX15" s="108">
        <v>0</v>
      </c>
      <c r="EY15" s="108">
        <v>0</v>
      </c>
      <c r="EZ15" s="108">
        <v>0</v>
      </c>
      <c r="FA15" s="108">
        <v>0</v>
      </c>
      <c r="FB15" s="108">
        <v>0</v>
      </c>
      <c r="FC15" s="108">
        <v>0</v>
      </c>
      <c r="FD15" s="108">
        <v>0</v>
      </c>
      <c r="FE15" s="108">
        <v>0</v>
      </c>
      <c r="FF15" s="108">
        <v>0</v>
      </c>
      <c r="FG15" s="108">
        <v>0</v>
      </c>
      <c r="FH15" s="108">
        <v>0</v>
      </c>
      <c r="FI15" s="108">
        <v>0</v>
      </c>
      <c r="FJ15" s="108">
        <v>0</v>
      </c>
      <c r="FK15" s="108">
        <v>0</v>
      </c>
      <c r="FL15" s="108">
        <v>0</v>
      </c>
      <c r="FM15" s="108">
        <v>0</v>
      </c>
      <c r="FN15" s="108">
        <v>0</v>
      </c>
      <c r="FO15" s="108">
        <v>0</v>
      </c>
      <c r="FP15" s="108">
        <v>0</v>
      </c>
      <c r="FQ15" s="108">
        <v>0</v>
      </c>
      <c r="FR15" s="108">
        <v>0</v>
      </c>
      <c r="FS15" s="108">
        <v>0</v>
      </c>
      <c r="FT15" s="108">
        <v>0</v>
      </c>
      <c r="FU15" s="108">
        <v>0</v>
      </c>
      <c r="FV15" s="108">
        <v>0</v>
      </c>
      <c r="FW15" s="108">
        <v>0</v>
      </c>
      <c r="FX15" s="108">
        <v>0</v>
      </c>
      <c r="FY15" s="108">
        <v>0</v>
      </c>
      <c r="FZ15" s="108">
        <v>0</v>
      </c>
      <c r="GA15" s="108">
        <v>0</v>
      </c>
      <c r="GB15" s="108">
        <v>0</v>
      </c>
      <c r="GC15" s="108">
        <v>0</v>
      </c>
      <c r="GD15" s="108">
        <v>0</v>
      </c>
      <c r="GE15" s="108">
        <v>0</v>
      </c>
      <c r="GF15" s="108">
        <v>0</v>
      </c>
      <c r="GG15" s="108">
        <v>0</v>
      </c>
      <c r="GH15" s="108">
        <v>0</v>
      </c>
      <c r="GI15" s="108">
        <v>0</v>
      </c>
      <c r="GJ15" s="108">
        <v>0</v>
      </c>
      <c r="GK15" s="108">
        <v>0</v>
      </c>
      <c r="GL15" s="108">
        <v>0</v>
      </c>
      <c r="GM15" s="108">
        <v>0</v>
      </c>
      <c r="GN15" s="108">
        <v>0</v>
      </c>
      <c r="GO15" s="108">
        <v>0</v>
      </c>
      <c r="GP15" s="108">
        <v>0</v>
      </c>
      <c r="GQ15" s="108">
        <v>0</v>
      </c>
      <c r="GR15" s="108">
        <v>0</v>
      </c>
      <c r="GS15" s="108">
        <v>0</v>
      </c>
      <c r="GT15" s="108">
        <v>0</v>
      </c>
      <c r="GU15" s="108">
        <v>0</v>
      </c>
      <c r="GV15" s="108">
        <v>0</v>
      </c>
      <c r="GW15" s="108">
        <v>0</v>
      </c>
      <c r="GX15" s="108">
        <v>0</v>
      </c>
      <c r="GY15" s="108">
        <v>0</v>
      </c>
      <c r="GZ15" s="108">
        <v>0</v>
      </c>
      <c r="HA15" s="108">
        <v>0</v>
      </c>
      <c r="HB15" s="108">
        <v>0</v>
      </c>
      <c r="HC15" s="108">
        <v>0</v>
      </c>
      <c r="HD15" s="108">
        <v>0</v>
      </c>
      <c r="HE15" s="108">
        <v>0</v>
      </c>
      <c r="HF15" s="108">
        <v>0</v>
      </c>
      <c r="HG15" s="108">
        <v>0</v>
      </c>
      <c r="HH15" s="108">
        <v>0</v>
      </c>
      <c r="HI15" s="108">
        <v>0</v>
      </c>
    </row>
    <row r="16" spans="1:217" s="109" customFormat="1" x14ac:dyDescent="0.2">
      <c r="A16" s="107" t="s">
        <v>67</v>
      </c>
      <c r="B16" s="108">
        <v>0</v>
      </c>
      <c r="C16" s="108">
        <v>0</v>
      </c>
      <c r="D16" s="108">
        <v>0</v>
      </c>
      <c r="E16" s="108">
        <v>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  <c r="L16" s="108">
        <v>0</v>
      </c>
      <c r="M16" s="108">
        <v>0</v>
      </c>
      <c r="N16" s="108">
        <v>0</v>
      </c>
      <c r="O16" s="108">
        <v>0</v>
      </c>
      <c r="P16" s="108">
        <v>0</v>
      </c>
      <c r="Q16" s="108">
        <v>0</v>
      </c>
      <c r="R16" s="108">
        <v>0</v>
      </c>
      <c r="S16" s="108">
        <v>0</v>
      </c>
      <c r="T16" s="108">
        <v>0</v>
      </c>
      <c r="U16" s="108">
        <v>0</v>
      </c>
      <c r="V16" s="108">
        <v>0</v>
      </c>
      <c r="W16" s="108">
        <v>0</v>
      </c>
      <c r="X16" s="108">
        <v>0</v>
      </c>
      <c r="Y16" s="108">
        <v>0</v>
      </c>
      <c r="Z16" s="108">
        <v>0</v>
      </c>
      <c r="AA16" s="108">
        <v>0</v>
      </c>
      <c r="AB16" s="108">
        <v>0</v>
      </c>
      <c r="AC16" s="108">
        <v>0</v>
      </c>
      <c r="AD16" s="108">
        <v>0</v>
      </c>
      <c r="AE16" s="108">
        <v>0</v>
      </c>
      <c r="AF16" s="108">
        <v>0</v>
      </c>
      <c r="AG16" s="108">
        <v>0</v>
      </c>
      <c r="AH16" s="108">
        <v>0</v>
      </c>
      <c r="AI16" s="108">
        <v>0</v>
      </c>
      <c r="AJ16" s="108">
        <v>0</v>
      </c>
      <c r="AK16" s="108">
        <v>0</v>
      </c>
      <c r="AL16" s="108">
        <v>0</v>
      </c>
      <c r="AM16" s="108">
        <v>0</v>
      </c>
      <c r="AN16" s="108">
        <v>0</v>
      </c>
      <c r="AO16" s="108">
        <v>0</v>
      </c>
      <c r="AP16" s="108">
        <v>0</v>
      </c>
      <c r="AQ16" s="108">
        <v>0</v>
      </c>
      <c r="AR16" s="108">
        <v>0</v>
      </c>
      <c r="AS16" s="108">
        <v>0</v>
      </c>
      <c r="AT16" s="108">
        <v>0</v>
      </c>
      <c r="AU16" s="108">
        <v>0</v>
      </c>
      <c r="AV16" s="108">
        <v>0</v>
      </c>
      <c r="AW16" s="108">
        <v>0</v>
      </c>
      <c r="AX16" s="108">
        <v>0</v>
      </c>
      <c r="AY16" s="108">
        <v>0</v>
      </c>
      <c r="AZ16" s="108">
        <v>0</v>
      </c>
      <c r="BA16" s="108">
        <v>0</v>
      </c>
      <c r="BB16" s="108">
        <v>0</v>
      </c>
      <c r="BC16" s="108">
        <v>0</v>
      </c>
      <c r="BD16" s="108">
        <v>0</v>
      </c>
      <c r="BE16" s="108">
        <v>0</v>
      </c>
      <c r="BF16" s="108">
        <v>0</v>
      </c>
      <c r="BG16" s="108">
        <v>0</v>
      </c>
      <c r="BH16" s="108">
        <v>0</v>
      </c>
      <c r="BI16" s="108">
        <v>0</v>
      </c>
      <c r="BJ16" s="108">
        <v>0</v>
      </c>
      <c r="BK16" s="108">
        <v>0</v>
      </c>
      <c r="BL16" s="108">
        <v>0</v>
      </c>
      <c r="BM16" s="108">
        <v>0</v>
      </c>
      <c r="BN16" s="108">
        <v>0</v>
      </c>
      <c r="BO16" s="108">
        <v>0</v>
      </c>
      <c r="BP16" s="108">
        <v>0</v>
      </c>
      <c r="BQ16" s="108">
        <v>0</v>
      </c>
      <c r="BR16" s="108">
        <v>0</v>
      </c>
      <c r="BS16" s="108">
        <v>0</v>
      </c>
      <c r="BT16" s="108">
        <v>0</v>
      </c>
      <c r="BU16" s="108">
        <v>0</v>
      </c>
      <c r="BV16" s="108">
        <v>0</v>
      </c>
      <c r="BW16" s="108">
        <v>0</v>
      </c>
      <c r="BX16" s="108">
        <v>0</v>
      </c>
      <c r="BY16" s="108">
        <v>0</v>
      </c>
      <c r="BZ16" s="108">
        <v>0</v>
      </c>
      <c r="CA16" s="108">
        <v>0</v>
      </c>
      <c r="CB16" s="108">
        <v>0</v>
      </c>
      <c r="CC16" s="108">
        <v>0</v>
      </c>
      <c r="CD16" s="108">
        <v>0</v>
      </c>
      <c r="CE16" s="108">
        <v>0</v>
      </c>
      <c r="CF16" s="108">
        <v>0</v>
      </c>
      <c r="CG16" s="108">
        <v>0</v>
      </c>
      <c r="CH16" s="108">
        <v>0</v>
      </c>
      <c r="CI16" s="108">
        <v>0</v>
      </c>
      <c r="CJ16" s="108">
        <v>0</v>
      </c>
      <c r="CK16" s="108">
        <v>0</v>
      </c>
      <c r="CL16" s="108">
        <v>0</v>
      </c>
      <c r="CM16" s="108">
        <v>0</v>
      </c>
      <c r="CN16" s="108">
        <v>0</v>
      </c>
      <c r="CO16" s="108">
        <v>0</v>
      </c>
      <c r="CP16" s="108">
        <v>0</v>
      </c>
      <c r="CQ16" s="108">
        <v>0</v>
      </c>
      <c r="CR16" s="108">
        <v>0</v>
      </c>
      <c r="CS16" s="108">
        <v>0</v>
      </c>
      <c r="CT16" s="108">
        <v>0</v>
      </c>
      <c r="CU16" s="108">
        <v>0</v>
      </c>
      <c r="CV16" s="108">
        <v>0</v>
      </c>
      <c r="CW16" s="108">
        <v>0</v>
      </c>
      <c r="CX16" s="108">
        <v>0</v>
      </c>
      <c r="CY16" s="108">
        <v>0</v>
      </c>
      <c r="CZ16" s="108">
        <v>0</v>
      </c>
      <c r="DA16" s="108">
        <v>0</v>
      </c>
      <c r="DB16" s="108">
        <v>0</v>
      </c>
      <c r="DC16" s="108">
        <v>0</v>
      </c>
      <c r="DD16" s="108">
        <v>0</v>
      </c>
      <c r="DE16" s="108">
        <v>0</v>
      </c>
      <c r="DF16" s="108">
        <v>0</v>
      </c>
      <c r="DG16" s="108">
        <v>0</v>
      </c>
      <c r="DH16" s="108">
        <v>0</v>
      </c>
      <c r="DI16" s="108">
        <v>0</v>
      </c>
      <c r="DJ16" s="108">
        <v>0</v>
      </c>
      <c r="DK16" s="108">
        <v>0</v>
      </c>
      <c r="DL16" s="108">
        <v>0</v>
      </c>
      <c r="DM16" s="108">
        <v>0</v>
      </c>
      <c r="DN16" s="108">
        <v>0</v>
      </c>
      <c r="DO16" s="108">
        <v>0</v>
      </c>
      <c r="DP16" s="108">
        <v>0</v>
      </c>
      <c r="DQ16" s="108">
        <v>0</v>
      </c>
      <c r="DR16" s="108">
        <v>0</v>
      </c>
      <c r="DS16" s="108">
        <v>0</v>
      </c>
      <c r="DT16" s="108">
        <v>0</v>
      </c>
      <c r="DU16" s="108">
        <v>0</v>
      </c>
      <c r="DV16" s="108">
        <v>0</v>
      </c>
      <c r="DW16" s="108">
        <v>0</v>
      </c>
      <c r="DX16" s="108">
        <v>0</v>
      </c>
      <c r="DY16" s="108">
        <v>0</v>
      </c>
      <c r="DZ16" s="108">
        <v>0</v>
      </c>
      <c r="EA16" s="108">
        <v>0</v>
      </c>
      <c r="EB16" s="108">
        <v>0</v>
      </c>
      <c r="EC16" s="108">
        <v>0</v>
      </c>
      <c r="ED16" s="108">
        <v>0</v>
      </c>
      <c r="EE16" s="108">
        <v>0</v>
      </c>
      <c r="EF16" s="108">
        <v>0</v>
      </c>
      <c r="EG16" s="108">
        <v>0</v>
      </c>
      <c r="EH16" s="108">
        <v>0</v>
      </c>
      <c r="EI16" s="108">
        <v>0</v>
      </c>
      <c r="EJ16" s="108">
        <v>0</v>
      </c>
      <c r="EK16" s="108">
        <v>0</v>
      </c>
      <c r="EL16" s="108">
        <v>0</v>
      </c>
      <c r="EM16" s="108">
        <v>0</v>
      </c>
      <c r="EN16" s="108">
        <v>0</v>
      </c>
      <c r="EO16" s="108">
        <v>0</v>
      </c>
      <c r="EP16" s="108">
        <v>0</v>
      </c>
      <c r="EQ16" s="108">
        <v>0</v>
      </c>
      <c r="ER16" s="108">
        <v>0</v>
      </c>
      <c r="ES16" s="108">
        <v>0</v>
      </c>
      <c r="ET16" s="108">
        <v>0</v>
      </c>
      <c r="EU16" s="108">
        <v>0</v>
      </c>
      <c r="EV16" s="108">
        <v>0</v>
      </c>
      <c r="EW16" s="108">
        <v>0</v>
      </c>
      <c r="EX16" s="108">
        <v>0</v>
      </c>
      <c r="EY16" s="108">
        <v>0</v>
      </c>
      <c r="EZ16" s="108">
        <v>0</v>
      </c>
      <c r="FA16" s="108">
        <v>0</v>
      </c>
      <c r="FB16" s="108">
        <v>0</v>
      </c>
      <c r="FC16" s="108">
        <v>0</v>
      </c>
      <c r="FD16" s="108">
        <v>0</v>
      </c>
      <c r="FE16" s="108">
        <v>0</v>
      </c>
      <c r="FF16" s="108">
        <v>0</v>
      </c>
      <c r="FG16" s="108">
        <v>0</v>
      </c>
      <c r="FH16" s="108">
        <v>0</v>
      </c>
      <c r="FI16" s="108">
        <v>0</v>
      </c>
      <c r="FJ16" s="108">
        <v>0</v>
      </c>
      <c r="FK16" s="108">
        <v>0</v>
      </c>
      <c r="FL16" s="108">
        <v>0</v>
      </c>
      <c r="FM16" s="108">
        <v>0</v>
      </c>
      <c r="FN16" s="108">
        <v>0</v>
      </c>
      <c r="FO16" s="108">
        <v>0</v>
      </c>
      <c r="FP16" s="108">
        <v>0</v>
      </c>
      <c r="FQ16" s="108">
        <v>0</v>
      </c>
      <c r="FR16" s="108">
        <v>0</v>
      </c>
      <c r="FS16" s="108">
        <v>0</v>
      </c>
      <c r="FT16" s="108">
        <v>0</v>
      </c>
      <c r="FU16" s="108">
        <v>0</v>
      </c>
      <c r="FV16" s="108">
        <v>0</v>
      </c>
      <c r="FW16" s="108">
        <v>0</v>
      </c>
      <c r="FX16" s="108">
        <v>0</v>
      </c>
      <c r="FY16" s="108">
        <v>0</v>
      </c>
      <c r="FZ16" s="108">
        <v>0</v>
      </c>
      <c r="GA16" s="108">
        <v>0</v>
      </c>
      <c r="GB16" s="108">
        <v>0</v>
      </c>
      <c r="GC16" s="108">
        <v>0</v>
      </c>
      <c r="GD16" s="108">
        <v>0</v>
      </c>
      <c r="GE16" s="108">
        <v>0</v>
      </c>
      <c r="GF16" s="108">
        <v>0</v>
      </c>
      <c r="GG16" s="108">
        <v>0</v>
      </c>
      <c r="GH16" s="108">
        <v>0</v>
      </c>
      <c r="GI16" s="108">
        <v>0</v>
      </c>
      <c r="GJ16" s="108">
        <v>0</v>
      </c>
      <c r="GK16" s="108">
        <v>0</v>
      </c>
      <c r="GL16" s="108">
        <v>0</v>
      </c>
      <c r="GM16" s="108">
        <v>0</v>
      </c>
      <c r="GN16" s="108">
        <v>0</v>
      </c>
      <c r="GO16" s="108">
        <v>0</v>
      </c>
      <c r="GP16" s="108">
        <v>0</v>
      </c>
      <c r="GQ16" s="108">
        <v>0</v>
      </c>
      <c r="GR16" s="108">
        <v>0</v>
      </c>
      <c r="GS16" s="108">
        <v>0</v>
      </c>
      <c r="GT16" s="108">
        <v>0</v>
      </c>
      <c r="GU16" s="108">
        <v>0</v>
      </c>
      <c r="GV16" s="108">
        <v>0</v>
      </c>
      <c r="GW16" s="108">
        <v>0</v>
      </c>
      <c r="GX16" s="108">
        <v>0</v>
      </c>
      <c r="GY16" s="108">
        <v>0</v>
      </c>
      <c r="GZ16" s="108">
        <v>0</v>
      </c>
      <c r="HA16" s="108">
        <v>0</v>
      </c>
      <c r="HB16" s="108">
        <v>0</v>
      </c>
      <c r="HC16" s="108">
        <v>0</v>
      </c>
      <c r="HD16" s="108">
        <v>0</v>
      </c>
      <c r="HE16" s="108">
        <v>0</v>
      </c>
      <c r="HF16" s="108">
        <v>0</v>
      </c>
      <c r="HG16" s="108">
        <v>0</v>
      </c>
      <c r="HH16" s="108">
        <v>0</v>
      </c>
      <c r="HI16" s="108">
        <v>0</v>
      </c>
    </row>
    <row r="17" spans="1:217" s="109" customFormat="1" x14ac:dyDescent="0.2">
      <c r="A17" s="107" t="s">
        <v>68</v>
      </c>
      <c r="B17" s="108">
        <v>0</v>
      </c>
      <c r="C17" s="108">
        <v>0</v>
      </c>
      <c r="D17" s="108">
        <v>0</v>
      </c>
      <c r="E17" s="108">
        <v>0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108">
        <v>0</v>
      </c>
      <c r="M17" s="108">
        <v>0</v>
      </c>
      <c r="N17" s="108">
        <v>0</v>
      </c>
      <c r="O17" s="108">
        <v>0</v>
      </c>
      <c r="P17" s="108">
        <v>0</v>
      </c>
      <c r="Q17" s="108">
        <v>0</v>
      </c>
      <c r="R17" s="108">
        <v>0</v>
      </c>
      <c r="S17" s="108">
        <v>0</v>
      </c>
      <c r="T17" s="108">
        <v>0</v>
      </c>
      <c r="U17" s="108">
        <v>0</v>
      </c>
      <c r="V17" s="108">
        <v>0</v>
      </c>
      <c r="W17" s="108">
        <v>0</v>
      </c>
      <c r="X17" s="108">
        <v>0</v>
      </c>
      <c r="Y17" s="108">
        <v>0</v>
      </c>
      <c r="Z17" s="108">
        <v>0</v>
      </c>
      <c r="AA17" s="108">
        <v>0</v>
      </c>
      <c r="AB17" s="108">
        <v>0</v>
      </c>
      <c r="AC17" s="108">
        <v>0</v>
      </c>
      <c r="AD17" s="108">
        <v>0</v>
      </c>
      <c r="AE17" s="108">
        <v>0</v>
      </c>
      <c r="AF17" s="108">
        <v>0</v>
      </c>
      <c r="AG17" s="108">
        <v>0</v>
      </c>
      <c r="AH17" s="108">
        <v>0</v>
      </c>
      <c r="AI17" s="108">
        <v>0</v>
      </c>
      <c r="AJ17" s="108">
        <v>0</v>
      </c>
      <c r="AK17" s="108">
        <v>0</v>
      </c>
      <c r="AL17" s="108">
        <v>0</v>
      </c>
      <c r="AM17" s="108">
        <v>0</v>
      </c>
      <c r="AN17" s="108">
        <v>0</v>
      </c>
      <c r="AO17" s="108">
        <v>0</v>
      </c>
      <c r="AP17" s="108">
        <v>0</v>
      </c>
      <c r="AQ17" s="108">
        <v>0</v>
      </c>
      <c r="AR17" s="108">
        <v>0</v>
      </c>
      <c r="AS17" s="108">
        <v>0</v>
      </c>
      <c r="AT17" s="108">
        <v>0</v>
      </c>
      <c r="AU17" s="108">
        <v>0</v>
      </c>
      <c r="AV17" s="108">
        <v>0</v>
      </c>
      <c r="AW17" s="108">
        <v>0</v>
      </c>
      <c r="AX17" s="108">
        <v>0</v>
      </c>
      <c r="AY17" s="108">
        <v>0</v>
      </c>
      <c r="AZ17" s="108">
        <v>0</v>
      </c>
      <c r="BA17" s="108">
        <v>0</v>
      </c>
      <c r="BB17" s="108">
        <v>0</v>
      </c>
      <c r="BC17" s="108">
        <v>0</v>
      </c>
      <c r="BD17" s="108">
        <v>0</v>
      </c>
      <c r="BE17" s="108">
        <v>0</v>
      </c>
      <c r="BF17" s="108">
        <v>0</v>
      </c>
      <c r="BG17" s="108">
        <v>0</v>
      </c>
      <c r="BH17" s="108">
        <v>0</v>
      </c>
      <c r="BI17" s="108">
        <v>0</v>
      </c>
      <c r="BJ17" s="108">
        <v>0</v>
      </c>
      <c r="BK17" s="108">
        <v>0</v>
      </c>
      <c r="BL17" s="108">
        <v>0</v>
      </c>
      <c r="BM17" s="108">
        <v>0</v>
      </c>
      <c r="BN17" s="108">
        <v>0</v>
      </c>
      <c r="BO17" s="108">
        <v>0</v>
      </c>
      <c r="BP17" s="108">
        <v>0</v>
      </c>
      <c r="BQ17" s="108">
        <v>0</v>
      </c>
      <c r="BR17" s="108">
        <v>0</v>
      </c>
      <c r="BS17" s="108">
        <v>0</v>
      </c>
      <c r="BT17" s="108">
        <v>0</v>
      </c>
      <c r="BU17" s="108">
        <v>0</v>
      </c>
      <c r="BV17" s="108">
        <v>0</v>
      </c>
      <c r="BW17" s="108">
        <v>0</v>
      </c>
      <c r="BX17" s="108">
        <v>0</v>
      </c>
      <c r="BY17" s="108">
        <v>0</v>
      </c>
      <c r="BZ17" s="108">
        <v>0</v>
      </c>
      <c r="CA17" s="108">
        <v>0</v>
      </c>
      <c r="CB17" s="108">
        <v>0</v>
      </c>
      <c r="CC17" s="108">
        <v>0</v>
      </c>
      <c r="CD17" s="108">
        <v>0</v>
      </c>
      <c r="CE17" s="108">
        <v>0</v>
      </c>
      <c r="CF17" s="108">
        <v>0</v>
      </c>
      <c r="CG17" s="108">
        <v>0</v>
      </c>
      <c r="CH17" s="108">
        <v>0</v>
      </c>
      <c r="CI17" s="108">
        <v>0</v>
      </c>
      <c r="CJ17" s="108">
        <v>0</v>
      </c>
      <c r="CK17" s="108">
        <v>0</v>
      </c>
      <c r="CL17" s="108">
        <v>0</v>
      </c>
      <c r="CM17" s="108">
        <v>0</v>
      </c>
      <c r="CN17" s="108">
        <v>0</v>
      </c>
      <c r="CO17" s="108">
        <v>0</v>
      </c>
      <c r="CP17" s="108">
        <v>0</v>
      </c>
      <c r="CQ17" s="108">
        <v>0</v>
      </c>
      <c r="CR17" s="108">
        <v>0</v>
      </c>
      <c r="CS17" s="108">
        <v>0</v>
      </c>
      <c r="CT17" s="108">
        <v>0</v>
      </c>
      <c r="CU17" s="108">
        <v>0</v>
      </c>
      <c r="CV17" s="108">
        <v>0</v>
      </c>
      <c r="CW17" s="108">
        <v>0</v>
      </c>
      <c r="CX17" s="108">
        <v>0</v>
      </c>
      <c r="CY17" s="108">
        <v>0</v>
      </c>
      <c r="CZ17" s="108">
        <v>0</v>
      </c>
      <c r="DA17" s="108">
        <v>0</v>
      </c>
      <c r="DB17" s="108">
        <v>0</v>
      </c>
      <c r="DC17" s="108">
        <v>0</v>
      </c>
      <c r="DD17" s="108">
        <v>0</v>
      </c>
      <c r="DE17" s="108">
        <v>0</v>
      </c>
      <c r="DF17" s="108">
        <v>0</v>
      </c>
      <c r="DG17" s="108">
        <v>0</v>
      </c>
      <c r="DH17" s="108">
        <v>0</v>
      </c>
      <c r="DI17" s="108">
        <v>0</v>
      </c>
      <c r="DJ17" s="108">
        <v>0</v>
      </c>
      <c r="DK17" s="108">
        <v>0</v>
      </c>
      <c r="DL17" s="108">
        <v>0</v>
      </c>
      <c r="DM17" s="108">
        <v>0</v>
      </c>
      <c r="DN17" s="108">
        <v>0</v>
      </c>
      <c r="DO17" s="108">
        <v>0</v>
      </c>
      <c r="DP17" s="108">
        <v>0</v>
      </c>
      <c r="DQ17" s="108">
        <v>0</v>
      </c>
      <c r="DR17" s="108">
        <v>0</v>
      </c>
      <c r="DS17" s="108">
        <v>0</v>
      </c>
      <c r="DT17" s="108">
        <v>0</v>
      </c>
      <c r="DU17" s="108">
        <v>0</v>
      </c>
      <c r="DV17" s="108">
        <v>0</v>
      </c>
      <c r="DW17" s="108">
        <v>0</v>
      </c>
      <c r="DX17" s="108">
        <v>0</v>
      </c>
      <c r="DY17" s="108">
        <v>0</v>
      </c>
      <c r="DZ17" s="108">
        <v>0</v>
      </c>
      <c r="EA17" s="108">
        <v>0</v>
      </c>
      <c r="EB17" s="108">
        <v>0</v>
      </c>
      <c r="EC17" s="108">
        <v>0</v>
      </c>
      <c r="ED17" s="108">
        <v>0</v>
      </c>
      <c r="EE17" s="108">
        <v>0</v>
      </c>
      <c r="EF17" s="108">
        <v>0</v>
      </c>
      <c r="EG17" s="108">
        <v>0</v>
      </c>
      <c r="EH17" s="108">
        <v>0</v>
      </c>
      <c r="EI17" s="108">
        <v>0</v>
      </c>
      <c r="EJ17" s="108">
        <v>0</v>
      </c>
      <c r="EK17" s="108">
        <v>0</v>
      </c>
      <c r="EL17" s="108">
        <v>0</v>
      </c>
      <c r="EM17" s="108">
        <v>0</v>
      </c>
      <c r="EN17" s="108">
        <v>0</v>
      </c>
      <c r="EO17" s="108">
        <v>0</v>
      </c>
      <c r="EP17" s="108">
        <v>0</v>
      </c>
      <c r="EQ17" s="108">
        <v>0</v>
      </c>
      <c r="ER17" s="108">
        <v>0</v>
      </c>
      <c r="ES17" s="108">
        <v>0</v>
      </c>
      <c r="ET17" s="108">
        <v>0</v>
      </c>
      <c r="EU17" s="108">
        <v>0</v>
      </c>
      <c r="EV17" s="108">
        <v>0</v>
      </c>
      <c r="EW17" s="108">
        <v>0</v>
      </c>
      <c r="EX17" s="108">
        <v>0</v>
      </c>
      <c r="EY17" s="108">
        <v>0</v>
      </c>
      <c r="EZ17" s="108">
        <v>0</v>
      </c>
      <c r="FA17" s="108">
        <v>0</v>
      </c>
      <c r="FB17" s="108">
        <v>0</v>
      </c>
      <c r="FC17" s="108">
        <v>0</v>
      </c>
      <c r="FD17" s="108">
        <v>0</v>
      </c>
      <c r="FE17" s="108">
        <v>0</v>
      </c>
      <c r="FF17" s="108">
        <v>0</v>
      </c>
      <c r="FG17" s="108">
        <v>0</v>
      </c>
      <c r="FH17" s="108">
        <v>0</v>
      </c>
      <c r="FI17" s="108">
        <v>0</v>
      </c>
      <c r="FJ17" s="108">
        <v>0</v>
      </c>
      <c r="FK17" s="108">
        <v>0</v>
      </c>
      <c r="FL17" s="108">
        <v>0</v>
      </c>
      <c r="FM17" s="108">
        <v>0</v>
      </c>
      <c r="FN17" s="108">
        <v>0</v>
      </c>
      <c r="FO17" s="108">
        <v>0</v>
      </c>
      <c r="FP17" s="108">
        <v>0</v>
      </c>
      <c r="FQ17" s="108">
        <v>0</v>
      </c>
      <c r="FR17" s="108">
        <v>0</v>
      </c>
      <c r="FS17" s="108">
        <v>0</v>
      </c>
      <c r="FT17" s="108">
        <v>0</v>
      </c>
      <c r="FU17" s="108">
        <v>0</v>
      </c>
      <c r="FV17" s="108">
        <v>0</v>
      </c>
      <c r="FW17" s="108">
        <v>0</v>
      </c>
      <c r="FX17" s="108">
        <v>0</v>
      </c>
      <c r="FY17" s="108">
        <v>0</v>
      </c>
      <c r="FZ17" s="108">
        <v>0</v>
      </c>
      <c r="GA17" s="108">
        <v>0</v>
      </c>
      <c r="GB17" s="108">
        <v>0</v>
      </c>
      <c r="GC17" s="108">
        <v>0</v>
      </c>
      <c r="GD17" s="108">
        <v>0</v>
      </c>
      <c r="GE17" s="108">
        <v>0</v>
      </c>
      <c r="GF17" s="108">
        <v>0</v>
      </c>
      <c r="GG17" s="108">
        <v>0</v>
      </c>
      <c r="GH17" s="108">
        <v>0</v>
      </c>
      <c r="GI17" s="108">
        <v>0</v>
      </c>
      <c r="GJ17" s="108">
        <v>0</v>
      </c>
      <c r="GK17" s="108">
        <v>0</v>
      </c>
      <c r="GL17" s="108">
        <v>0</v>
      </c>
      <c r="GM17" s="108">
        <v>0</v>
      </c>
      <c r="GN17" s="108">
        <v>0</v>
      </c>
      <c r="GO17" s="108">
        <v>0</v>
      </c>
      <c r="GP17" s="108">
        <v>0</v>
      </c>
      <c r="GQ17" s="108">
        <v>0</v>
      </c>
      <c r="GR17" s="108">
        <v>0</v>
      </c>
      <c r="GS17" s="108">
        <v>0</v>
      </c>
      <c r="GT17" s="108">
        <v>0</v>
      </c>
      <c r="GU17" s="108">
        <v>0</v>
      </c>
      <c r="GV17" s="108">
        <v>0</v>
      </c>
      <c r="GW17" s="108">
        <v>0</v>
      </c>
      <c r="GX17" s="108">
        <v>0</v>
      </c>
      <c r="GY17" s="108">
        <v>0</v>
      </c>
      <c r="GZ17" s="108">
        <v>0</v>
      </c>
      <c r="HA17" s="108">
        <v>0</v>
      </c>
      <c r="HB17" s="108">
        <v>0</v>
      </c>
      <c r="HC17" s="108">
        <v>0</v>
      </c>
      <c r="HD17" s="108">
        <v>0</v>
      </c>
      <c r="HE17" s="108">
        <v>0</v>
      </c>
      <c r="HF17" s="108">
        <v>0</v>
      </c>
      <c r="HG17" s="108">
        <v>0</v>
      </c>
      <c r="HH17" s="108">
        <v>0</v>
      </c>
      <c r="HI17" s="108">
        <v>0</v>
      </c>
    </row>
    <row r="18" spans="1:217" s="112" customFormat="1" x14ac:dyDescent="0.2">
      <c r="A18" s="110" t="s">
        <v>69</v>
      </c>
      <c r="B18" s="111">
        <v>0</v>
      </c>
      <c r="C18" s="111">
        <v>0</v>
      </c>
      <c r="D18" s="111">
        <v>0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  <c r="AC18" s="111">
        <v>0</v>
      </c>
      <c r="AD18" s="111">
        <v>0</v>
      </c>
      <c r="AE18" s="111">
        <v>0</v>
      </c>
      <c r="AF18" s="111">
        <v>0</v>
      </c>
      <c r="AG18" s="111">
        <v>0</v>
      </c>
      <c r="AH18" s="111">
        <v>0</v>
      </c>
      <c r="AI18" s="111">
        <v>0</v>
      </c>
      <c r="AJ18" s="111">
        <v>0</v>
      </c>
      <c r="AK18" s="111">
        <v>0</v>
      </c>
      <c r="AL18" s="111">
        <v>0</v>
      </c>
      <c r="AM18" s="111">
        <v>0</v>
      </c>
      <c r="AN18" s="111">
        <v>0</v>
      </c>
      <c r="AO18" s="111">
        <v>0</v>
      </c>
      <c r="AP18" s="111">
        <v>0</v>
      </c>
      <c r="AQ18" s="111">
        <v>0</v>
      </c>
      <c r="AR18" s="111">
        <v>0</v>
      </c>
      <c r="AS18" s="111">
        <v>0</v>
      </c>
      <c r="AT18" s="111">
        <v>0</v>
      </c>
      <c r="AU18" s="111">
        <v>0</v>
      </c>
      <c r="AV18" s="111">
        <v>0</v>
      </c>
      <c r="AW18" s="111">
        <v>0</v>
      </c>
      <c r="AX18" s="111">
        <v>0</v>
      </c>
      <c r="AY18" s="111">
        <v>0</v>
      </c>
      <c r="AZ18" s="111">
        <v>0</v>
      </c>
      <c r="BA18" s="111">
        <v>0</v>
      </c>
      <c r="BB18" s="111">
        <v>0</v>
      </c>
      <c r="BC18" s="111">
        <v>0</v>
      </c>
      <c r="BD18" s="111">
        <v>0</v>
      </c>
      <c r="BE18" s="111">
        <v>0</v>
      </c>
      <c r="BF18" s="111">
        <v>0</v>
      </c>
      <c r="BG18" s="111">
        <v>0</v>
      </c>
      <c r="BH18" s="111">
        <v>0</v>
      </c>
      <c r="BI18" s="111">
        <v>0</v>
      </c>
      <c r="BJ18" s="111">
        <v>0</v>
      </c>
      <c r="BK18" s="111">
        <v>0</v>
      </c>
      <c r="BL18" s="111">
        <v>0</v>
      </c>
      <c r="BM18" s="111">
        <v>0</v>
      </c>
      <c r="BN18" s="111">
        <v>0</v>
      </c>
      <c r="BO18" s="111">
        <v>0</v>
      </c>
      <c r="BP18" s="111">
        <v>0</v>
      </c>
      <c r="BQ18" s="111">
        <v>0</v>
      </c>
      <c r="BR18" s="111">
        <v>0</v>
      </c>
      <c r="BS18" s="111">
        <v>0</v>
      </c>
      <c r="BT18" s="111">
        <v>0</v>
      </c>
      <c r="BU18" s="111">
        <v>0</v>
      </c>
      <c r="BV18" s="111">
        <v>0</v>
      </c>
      <c r="BW18" s="111">
        <v>0</v>
      </c>
      <c r="BX18" s="111">
        <v>0</v>
      </c>
      <c r="BY18" s="111">
        <v>0</v>
      </c>
      <c r="BZ18" s="111">
        <v>0</v>
      </c>
      <c r="CA18" s="111">
        <v>0</v>
      </c>
      <c r="CB18" s="111">
        <v>0</v>
      </c>
      <c r="CC18" s="111">
        <v>0</v>
      </c>
      <c r="CD18" s="111">
        <v>0</v>
      </c>
      <c r="CE18" s="111">
        <v>0</v>
      </c>
      <c r="CF18" s="111">
        <v>0</v>
      </c>
      <c r="CG18" s="111">
        <v>0</v>
      </c>
      <c r="CH18" s="111">
        <v>0</v>
      </c>
      <c r="CI18" s="111">
        <v>0</v>
      </c>
      <c r="CJ18" s="111">
        <v>0</v>
      </c>
      <c r="CK18" s="111">
        <v>0</v>
      </c>
      <c r="CL18" s="111">
        <v>0</v>
      </c>
      <c r="CM18" s="111">
        <v>0</v>
      </c>
      <c r="CN18" s="111">
        <v>0</v>
      </c>
      <c r="CO18" s="111">
        <v>0</v>
      </c>
      <c r="CP18" s="111">
        <v>0</v>
      </c>
      <c r="CQ18" s="111">
        <v>0</v>
      </c>
      <c r="CR18" s="111">
        <v>0</v>
      </c>
      <c r="CS18" s="111">
        <v>0</v>
      </c>
      <c r="CT18" s="111">
        <v>0</v>
      </c>
      <c r="CU18" s="111">
        <v>0</v>
      </c>
      <c r="CV18" s="111">
        <v>0</v>
      </c>
      <c r="CW18" s="111">
        <v>0</v>
      </c>
      <c r="CX18" s="111">
        <v>0</v>
      </c>
      <c r="CY18" s="111">
        <v>0</v>
      </c>
      <c r="CZ18" s="111">
        <v>0</v>
      </c>
      <c r="DA18" s="111">
        <v>0</v>
      </c>
      <c r="DB18" s="111">
        <v>0</v>
      </c>
      <c r="DC18" s="111">
        <v>0</v>
      </c>
      <c r="DD18" s="111">
        <v>0</v>
      </c>
      <c r="DE18" s="111">
        <v>0</v>
      </c>
      <c r="DF18" s="111">
        <v>0</v>
      </c>
      <c r="DG18" s="111">
        <v>0</v>
      </c>
      <c r="DH18" s="111">
        <v>0</v>
      </c>
      <c r="DI18" s="111">
        <v>0</v>
      </c>
      <c r="DJ18" s="111">
        <v>0</v>
      </c>
      <c r="DK18" s="111">
        <v>0</v>
      </c>
      <c r="DL18" s="111">
        <v>0</v>
      </c>
      <c r="DM18" s="111">
        <v>0</v>
      </c>
      <c r="DN18" s="111">
        <v>0</v>
      </c>
      <c r="DO18" s="111">
        <v>0</v>
      </c>
      <c r="DP18" s="111">
        <v>0</v>
      </c>
      <c r="DQ18" s="111">
        <v>0</v>
      </c>
      <c r="DR18" s="111">
        <v>0</v>
      </c>
      <c r="DS18" s="111">
        <v>0</v>
      </c>
      <c r="DT18" s="111">
        <v>0</v>
      </c>
      <c r="DU18" s="111">
        <v>0</v>
      </c>
      <c r="DV18" s="111">
        <v>0</v>
      </c>
      <c r="DW18" s="111">
        <v>0</v>
      </c>
      <c r="DX18" s="111">
        <v>0</v>
      </c>
      <c r="DY18" s="111">
        <v>0</v>
      </c>
      <c r="DZ18" s="111">
        <v>0</v>
      </c>
      <c r="EA18" s="111">
        <v>0</v>
      </c>
      <c r="EB18" s="111">
        <v>0</v>
      </c>
      <c r="EC18" s="111">
        <v>0</v>
      </c>
      <c r="ED18" s="111">
        <v>0</v>
      </c>
      <c r="EE18" s="111">
        <v>0</v>
      </c>
      <c r="EF18" s="111">
        <v>0</v>
      </c>
      <c r="EG18" s="111">
        <v>0</v>
      </c>
      <c r="EH18" s="111">
        <v>0</v>
      </c>
      <c r="EI18" s="111">
        <v>0</v>
      </c>
      <c r="EJ18" s="111">
        <v>0</v>
      </c>
      <c r="EK18" s="111">
        <v>0</v>
      </c>
      <c r="EL18" s="111">
        <v>0</v>
      </c>
      <c r="EM18" s="111">
        <v>0</v>
      </c>
      <c r="EN18" s="111">
        <v>0</v>
      </c>
      <c r="EO18" s="111">
        <v>0</v>
      </c>
      <c r="EP18" s="111">
        <v>0</v>
      </c>
      <c r="EQ18" s="111">
        <v>0</v>
      </c>
      <c r="ER18" s="111">
        <v>0</v>
      </c>
      <c r="ES18" s="111">
        <v>0</v>
      </c>
      <c r="ET18" s="111">
        <v>0</v>
      </c>
      <c r="EU18" s="111">
        <v>0</v>
      </c>
      <c r="EV18" s="111">
        <v>0</v>
      </c>
      <c r="EW18" s="111">
        <v>0</v>
      </c>
      <c r="EX18" s="111">
        <v>0</v>
      </c>
      <c r="EY18" s="111">
        <v>0</v>
      </c>
      <c r="EZ18" s="111">
        <v>0</v>
      </c>
      <c r="FA18" s="111">
        <v>0</v>
      </c>
      <c r="FB18" s="111">
        <v>0</v>
      </c>
      <c r="FC18" s="111">
        <v>0</v>
      </c>
      <c r="FD18" s="111">
        <v>0</v>
      </c>
      <c r="FE18" s="111">
        <v>0</v>
      </c>
      <c r="FF18" s="111">
        <v>0</v>
      </c>
      <c r="FG18" s="111">
        <v>0</v>
      </c>
      <c r="FH18" s="111">
        <v>0</v>
      </c>
      <c r="FI18" s="111">
        <v>0</v>
      </c>
      <c r="FJ18" s="111">
        <v>0</v>
      </c>
      <c r="FK18" s="111">
        <v>0</v>
      </c>
      <c r="FL18" s="111">
        <v>0</v>
      </c>
      <c r="FM18" s="111">
        <v>0</v>
      </c>
      <c r="FN18" s="111">
        <v>0</v>
      </c>
      <c r="FO18" s="111">
        <v>0</v>
      </c>
      <c r="FP18" s="111">
        <v>0</v>
      </c>
      <c r="FQ18" s="111">
        <v>0</v>
      </c>
      <c r="FR18" s="111">
        <v>0</v>
      </c>
      <c r="FS18" s="111">
        <v>0</v>
      </c>
      <c r="FT18" s="111">
        <v>0</v>
      </c>
      <c r="FU18" s="111">
        <v>0</v>
      </c>
      <c r="FV18" s="111">
        <v>0</v>
      </c>
      <c r="FW18" s="111">
        <v>0</v>
      </c>
      <c r="FX18" s="111">
        <v>0</v>
      </c>
      <c r="FY18" s="111">
        <v>0</v>
      </c>
      <c r="FZ18" s="111">
        <v>0</v>
      </c>
      <c r="GA18" s="111">
        <v>0</v>
      </c>
      <c r="GB18" s="111">
        <v>0</v>
      </c>
      <c r="GC18" s="111">
        <v>0</v>
      </c>
      <c r="GD18" s="111">
        <v>0</v>
      </c>
      <c r="GE18" s="111">
        <v>0</v>
      </c>
      <c r="GF18" s="111">
        <v>0</v>
      </c>
      <c r="GG18" s="111">
        <v>0</v>
      </c>
      <c r="GH18" s="111">
        <v>0</v>
      </c>
      <c r="GI18" s="111">
        <v>0</v>
      </c>
      <c r="GJ18" s="111">
        <v>0</v>
      </c>
      <c r="GK18" s="111">
        <v>0</v>
      </c>
      <c r="GL18" s="111">
        <v>0</v>
      </c>
      <c r="GM18" s="111">
        <v>0</v>
      </c>
      <c r="GN18" s="111">
        <v>0</v>
      </c>
      <c r="GO18" s="111">
        <v>0</v>
      </c>
      <c r="GP18" s="111">
        <v>0</v>
      </c>
      <c r="GQ18" s="111">
        <v>0</v>
      </c>
      <c r="GR18" s="111">
        <v>0</v>
      </c>
      <c r="GS18" s="111">
        <v>0</v>
      </c>
      <c r="GT18" s="111">
        <v>0</v>
      </c>
      <c r="GU18" s="111">
        <v>0</v>
      </c>
      <c r="GV18" s="111">
        <v>0</v>
      </c>
      <c r="GW18" s="111">
        <v>0</v>
      </c>
      <c r="GX18" s="111">
        <v>0</v>
      </c>
      <c r="GY18" s="111">
        <v>0</v>
      </c>
      <c r="GZ18" s="111">
        <v>0</v>
      </c>
      <c r="HA18" s="111">
        <v>0</v>
      </c>
      <c r="HB18" s="111">
        <v>0</v>
      </c>
      <c r="HC18" s="111">
        <v>0</v>
      </c>
      <c r="HD18" s="111">
        <v>0</v>
      </c>
      <c r="HE18" s="111">
        <v>0</v>
      </c>
      <c r="HF18" s="111">
        <v>0</v>
      </c>
      <c r="HG18" s="111">
        <v>0</v>
      </c>
      <c r="HH18" s="111">
        <v>0</v>
      </c>
      <c r="HI18" s="111">
        <v>0</v>
      </c>
    </row>
    <row r="19" spans="1:217" s="109" customFormat="1" x14ac:dyDescent="0.2">
      <c r="A19" s="107" t="s">
        <v>70</v>
      </c>
      <c r="B19" s="108">
        <v>0</v>
      </c>
      <c r="C19" s="108">
        <v>0</v>
      </c>
      <c r="D19" s="108">
        <v>0</v>
      </c>
      <c r="E19" s="108">
        <v>0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  <c r="L19" s="108">
        <v>0</v>
      </c>
      <c r="M19" s="108">
        <v>0</v>
      </c>
      <c r="N19" s="108">
        <v>0</v>
      </c>
      <c r="O19" s="108">
        <v>0</v>
      </c>
      <c r="P19" s="108">
        <v>0</v>
      </c>
      <c r="Q19" s="108">
        <v>0</v>
      </c>
      <c r="R19" s="108">
        <v>0</v>
      </c>
      <c r="S19" s="108">
        <v>0</v>
      </c>
      <c r="T19" s="108">
        <v>0</v>
      </c>
      <c r="U19" s="108">
        <v>0</v>
      </c>
      <c r="V19" s="108">
        <v>0</v>
      </c>
      <c r="W19" s="108">
        <v>0</v>
      </c>
      <c r="X19" s="108">
        <v>0</v>
      </c>
      <c r="Y19" s="108">
        <v>0</v>
      </c>
      <c r="Z19" s="108">
        <v>0</v>
      </c>
      <c r="AA19" s="108">
        <v>0</v>
      </c>
      <c r="AB19" s="108">
        <v>0</v>
      </c>
      <c r="AC19" s="108">
        <v>0</v>
      </c>
      <c r="AD19" s="108">
        <v>0</v>
      </c>
      <c r="AE19" s="108">
        <v>0</v>
      </c>
      <c r="AF19" s="108">
        <v>0</v>
      </c>
      <c r="AG19" s="108">
        <v>0</v>
      </c>
      <c r="AH19" s="108">
        <v>0</v>
      </c>
      <c r="AI19" s="108">
        <v>0</v>
      </c>
      <c r="AJ19" s="108">
        <v>0</v>
      </c>
      <c r="AK19" s="108">
        <v>0</v>
      </c>
      <c r="AL19" s="108">
        <v>0</v>
      </c>
      <c r="AM19" s="108">
        <v>0</v>
      </c>
      <c r="AN19" s="108">
        <v>0</v>
      </c>
      <c r="AO19" s="108">
        <v>0</v>
      </c>
      <c r="AP19" s="108">
        <v>0</v>
      </c>
      <c r="AQ19" s="108">
        <v>0</v>
      </c>
      <c r="AR19" s="108">
        <v>0</v>
      </c>
      <c r="AS19" s="108">
        <v>0</v>
      </c>
      <c r="AT19" s="108">
        <v>0</v>
      </c>
      <c r="AU19" s="108">
        <v>0</v>
      </c>
      <c r="AV19" s="108">
        <v>0</v>
      </c>
      <c r="AW19" s="108">
        <v>0</v>
      </c>
      <c r="AX19" s="108">
        <v>0</v>
      </c>
      <c r="AY19" s="108">
        <v>0</v>
      </c>
      <c r="AZ19" s="108">
        <v>0</v>
      </c>
      <c r="BA19" s="108">
        <v>0</v>
      </c>
      <c r="BB19" s="108">
        <v>0</v>
      </c>
      <c r="BC19" s="108">
        <v>0</v>
      </c>
      <c r="BD19" s="108">
        <v>0</v>
      </c>
      <c r="BE19" s="108">
        <v>0</v>
      </c>
      <c r="BF19" s="108">
        <v>0</v>
      </c>
      <c r="BG19" s="108">
        <v>0</v>
      </c>
      <c r="BH19" s="108">
        <v>0</v>
      </c>
      <c r="BI19" s="108">
        <v>0</v>
      </c>
      <c r="BJ19" s="108">
        <v>0</v>
      </c>
      <c r="BK19" s="108">
        <v>0</v>
      </c>
      <c r="BL19" s="108">
        <v>0</v>
      </c>
      <c r="BM19" s="108">
        <v>0</v>
      </c>
      <c r="BN19" s="108">
        <v>0</v>
      </c>
      <c r="BO19" s="108">
        <v>0</v>
      </c>
      <c r="BP19" s="108">
        <v>0</v>
      </c>
      <c r="BQ19" s="108">
        <v>0</v>
      </c>
      <c r="BR19" s="108">
        <v>0</v>
      </c>
      <c r="BS19" s="108">
        <v>0</v>
      </c>
      <c r="BT19" s="108">
        <v>0</v>
      </c>
      <c r="BU19" s="108">
        <v>0</v>
      </c>
      <c r="BV19" s="108">
        <v>0</v>
      </c>
      <c r="BW19" s="108">
        <v>0</v>
      </c>
      <c r="BX19" s="108">
        <v>0</v>
      </c>
      <c r="BY19" s="108">
        <v>0</v>
      </c>
      <c r="BZ19" s="108">
        <v>0</v>
      </c>
      <c r="CA19" s="108">
        <v>0</v>
      </c>
      <c r="CB19" s="108">
        <v>0</v>
      </c>
      <c r="CC19" s="108">
        <v>0</v>
      </c>
      <c r="CD19" s="108">
        <v>0</v>
      </c>
      <c r="CE19" s="108">
        <v>0</v>
      </c>
      <c r="CF19" s="108">
        <v>0</v>
      </c>
      <c r="CG19" s="108">
        <v>0</v>
      </c>
      <c r="CH19" s="108">
        <v>0</v>
      </c>
      <c r="CI19" s="108">
        <v>0</v>
      </c>
      <c r="CJ19" s="108">
        <v>0</v>
      </c>
      <c r="CK19" s="108">
        <v>0</v>
      </c>
      <c r="CL19" s="108">
        <v>0</v>
      </c>
      <c r="CM19" s="108">
        <v>0</v>
      </c>
      <c r="CN19" s="108">
        <v>0</v>
      </c>
      <c r="CO19" s="108">
        <v>0</v>
      </c>
      <c r="CP19" s="108">
        <v>0</v>
      </c>
      <c r="CQ19" s="108">
        <v>0</v>
      </c>
      <c r="CR19" s="108">
        <v>0</v>
      </c>
      <c r="CS19" s="108">
        <v>0</v>
      </c>
      <c r="CT19" s="108">
        <v>0</v>
      </c>
      <c r="CU19" s="108">
        <v>0</v>
      </c>
      <c r="CV19" s="108">
        <v>0</v>
      </c>
      <c r="CW19" s="108">
        <v>0</v>
      </c>
      <c r="CX19" s="108">
        <v>0</v>
      </c>
      <c r="CY19" s="108">
        <v>0</v>
      </c>
      <c r="CZ19" s="108">
        <v>0</v>
      </c>
      <c r="DA19" s="108">
        <v>0</v>
      </c>
      <c r="DB19" s="108">
        <v>0</v>
      </c>
      <c r="DC19" s="108">
        <v>0</v>
      </c>
      <c r="DD19" s="108">
        <v>0</v>
      </c>
      <c r="DE19" s="108">
        <v>0</v>
      </c>
      <c r="DF19" s="108">
        <v>0</v>
      </c>
      <c r="DG19" s="108">
        <v>0</v>
      </c>
      <c r="DH19" s="108">
        <v>0</v>
      </c>
      <c r="DI19" s="108">
        <v>0</v>
      </c>
      <c r="DJ19" s="108">
        <v>0</v>
      </c>
      <c r="DK19" s="108">
        <v>0</v>
      </c>
      <c r="DL19" s="108">
        <v>0</v>
      </c>
      <c r="DM19" s="108">
        <v>0</v>
      </c>
      <c r="DN19" s="108">
        <v>0</v>
      </c>
      <c r="DO19" s="108">
        <v>0</v>
      </c>
      <c r="DP19" s="108">
        <v>0</v>
      </c>
      <c r="DQ19" s="108">
        <v>0</v>
      </c>
      <c r="DR19" s="108">
        <v>0</v>
      </c>
      <c r="DS19" s="108">
        <v>0</v>
      </c>
      <c r="DT19" s="108">
        <v>0</v>
      </c>
      <c r="DU19" s="108">
        <v>0</v>
      </c>
      <c r="DV19" s="108">
        <v>0</v>
      </c>
      <c r="DW19" s="108">
        <v>0</v>
      </c>
      <c r="DX19" s="108">
        <v>0</v>
      </c>
      <c r="DY19" s="108">
        <v>0</v>
      </c>
      <c r="DZ19" s="108">
        <v>0</v>
      </c>
      <c r="EA19" s="108">
        <v>0</v>
      </c>
      <c r="EB19" s="108">
        <v>0</v>
      </c>
      <c r="EC19" s="108">
        <v>0</v>
      </c>
      <c r="ED19" s="108">
        <v>0</v>
      </c>
      <c r="EE19" s="108">
        <v>0</v>
      </c>
      <c r="EF19" s="108">
        <v>0</v>
      </c>
      <c r="EG19" s="108">
        <v>0</v>
      </c>
      <c r="EH19" s="108">
        <v>0</v>
      </c>
      <c r="EI19" s="108">
        <v>0</v>
      </c>
      <c r="EJ19" s="108">
        <v>0</v>
      </c>
      <c r="EK19" s="108">
        <v>0</v>
      </c>
      <c r="EL19" s="108">
        <v>0</v>
      </c>
      <c r="EM19" s="108">
        <v>0</v>
      </c>
      <c r="EN19" s="108">
        <v>0</v>
      </c>
      <c r="EO19" s="108">
        <v>0</v>
      </c>
      <c r="EP19" s="108">
        <v>0</v>
      </c>
      <c r="EQ19" s="108">
        <v>0</v>
      </c>
      <c r="ER19" s="108">
        <v>0</v>
      </c>
      <c r="ES19" s="108">
        <v>0</v>
      </c>
      <c r="ET19" s="108">
        <v>0</v>
      </c>
      <c r="EU19" s="108">
        <v>0</v>
      </c>
      <c r="EV19" s="108">
        <v>0</v>
      </c>
      <c r="EW19" s="108">
        <v>0</v>
      </c>
      <c r="EX19" s="108">
        <v>0</v>
      </c>
      <c r="EY19" s="108">
        <v>0</v>
      </c>
      <c r="EZ19" s="108">
        <v>0</v>
      </c>
      <c r="FA19" s="108">
        <v>0</v>
      </c>
      <c r="FB19" s="108">
        <v>0</v>
      </c>
      <c r="FC19" s="108">
        <v>0</v>
      </c>
      <c r="FD19" s="108">
        <v>0</v>
      </c>
      <c r="FE19" s="108">
        <v>0</v>
      </c>
      <c r="FF19" s="108">
        <v>0</v>
      </c>
      <c r="FG19" s="108">
        <v>0</v>
      </c>
      <c r="FH19" s="108">
        <v>0</v>
      </c>
      <c r="FI19" s="108">
        <v>0</v>
      </c>
      <c r="FJ19" s="108">
        <v>0</v>
      </c>
      <c r="FK19" s="108">
        <v>0</v>
      </c>
      <c r="FL19" s="108">
        <v>0</v>
      </c>
      <c r="FM19" s="108">
        <v>0</v>
      </c>
      <c r="FN19" s="108">
        <v>0</v>
      </c>
      <c r="FO19" s="108">
        <v>0</v>
      </c>
      <c r="FP19" s="108">
        <v>0</v>
      </c>
      <c r="FQ19" s="108">
        <v>0</v>
      </c>
      <c r="FR19" s="108">
        <v>0</v>
      </c>
      <c r="FS19" s="108">
        <v>0</v>
      </c>
      <c r="FT19" s="108">
        <v>0</v>
      </c>
      <c r="FU19" s="108">
        <v>0</v>
      </c>
      <c r="FV19" s="108">
        <v>0</v>
      </c>
      <c r="FW19" s="108">
        <v>0</v>
      </c>
      <c r="FX19" s="108">
        <v>0</v>
      </c>
      <c r="FY19" s="108">
        <v>0</v>
      </c>
      <c r="FZ19" s="108">
        <v>0</v>
      </c>
      <c r="GA19" s="108">
        <v>0</v>
      </c>
      <c r="GB19" s="108">
        <v>0</v>
      </c>
      <c r="GC19" s="108">
        <v>0</v>
      </c>
      <c r="GD19" s="108">
        <v>0</v>
      </c>
      <c r="GE19" s="108">
        <v>0</v>
      </c>
      <c r="GF19" s="108">
        <v>0</v>
      </c>
      <c r="GG19" s="108">
        <v>0</v>
      </c>
      <c r="GH19" s="108">
        <v>0</v>
      </c>
      <c r="GI19" s="108">
        <v>0</v>
      </c>
      <c r="GJ19" s="108">
        <v>0</v>
      </c>
      <c r="GK19" s="108">
        <v>0</v>
      </c>
      <c r="GL19" s="108">
        <v>0</v>
      </c>
      <c r="GM19" s="108">
        <v>0</v>
      </c>
      <c r="GN19" s="108">
        <v>0</v>
      </c>
      <c r="GO19" s="108">
        <v>0</v>
      </c>
      <c r="GP19" s="108">
        <v>0</v>
      </c>
      <c r="GQ19" s="108">
        <v>0</v>
      </c>
      <c r="GR19" s="108">
        <v>0</v>
      </c>
      <c r="GS19" s="108">
        <v>0</v>
      </c>
      <c r="GT19" s="108">
        <v>0</v>
      </c>
      <c r="GU19" s="108">
        <v>0</v>
      </c>
      <c r="GV19" s="108">
        <v>0</v>
      </c>
      <c r="GW19" s="108">
        <v>0</v>
      </c>
      <c r="GX19" s="108">
        <v>0</v>
      </c>
      <c r="GY19" s="108">
        <v>0</v>
      </c>
      <c r="GZ19" s="108">
        <v>0</v>
      </c>
      <c r="HA19" s="108">
        <v>0</v>
      </c>
      <c r="HB19" s="108">
        <v>0</v>
      </c>
      <c r="HC19" s="108">
        <v>0</v>
      </c>
      <c r="HD19" s="108">
        <v>0</v>
      </c>
      <c r="HE19" s="108">
        <v>0</v>
      </c>
      <c r="HF19" s="108">
        <v>0</v>
      </c>
      <c r="HG19" s="108">
        <v>0</v>
      </c>
      <c r="HH19" s="108">
        <v>0</v>
      </c>
      <c r="HI19" s="108">
        <v>0</v>
      </c>
    </row>
    <row r="20" spans="1:217" s="112" customFormat="1" x14ac:dyDescent="0.2">
      <c r="A20" s="110" t="s">
        <v>71</v>
      </c>
      <c r="B20" s="111">
        <v>0</v>
      </c>
      <c r="C20" s="111">
        <v>0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  <c r="AC20" s="111">
        <v>0</v>
      </c>
      <c r="AD20" s="111">
        <v>0</v>
      </c>
      <c r="AE20" s="111">
        <v>0</v>
      </c>
      <c r="AF20" s="111">
        <v>0</v>
      </c>
      <c r="AG20" s="111">
        <v>0</v>
      </c>
      <c r="AH20" s="111">
        <v>0</v>
      </c>
      <c r="AI20" s="111">
        <v>0</v>
      </c>
      <c r="AJ20" s="111">
        <v>0</v>
      </c>
      <c r="AK20" s="111">
        <v>0</v>
      </c>
      <c r="AL20" s="111">
        <v>0</v>
      </c>
      <c r="AM20" s="111">
        <v>0</v>
      </c>
      <c r="AN20" s="111">
        <v>0</v>
      </c>
      <c r="AO20" s="111">
        <v>0</v>
      </c>
      <c r="AP20" s="111">
        <v>0</v>
      </c>
      <c r="AQ20" s="111">
        <v>0</v>
      </c>
      <c r="AR20" s="111">
        <v>0</v>
      </c>
      <c r="AS20" s="111">
        <v>0</v>
      </c>
      <c r="AT20" s="111">
        <v>0</v>
      </c>
      <c r="AU20" s="111">
        <v>0</v>
      </c>
      <c r="AV20" s="111">
        <v>0</v>
      </c>
      <c r="AW20" s="111">
        <v>0</v>
      </c>
      <c r="AX20" s="111">
        <v>0</v>
      </c>
      <c r="AY20" s="111">
        <v>0</v>
      </c>
      <c r="AZ20" s="111">
        <v>0</v>
      </c>
      <c r="BA20" s="111">
        <v>0</v>
      </c>
      <c r="BB20" s="111">
        <v>0</v>
      </c>
      <c r="BC20" s="111">
        <v>0</v>
      </c>
      <c r="BD20" s="111">
        <v>0</v>
      </c>
      <c r="BE20" s="111">
        <v>0</v>
      </c>
      <c r="BF20" s="111">
        <v>0</v>
      </c>
      <c r="BG20" s="111">
        <v>0</v>
      </c>
      <c r="BH20" s="111">
        <v>0</v>
      </c>
      <c r="BI20" s="111">
        <v>0</v>
      </c>
      <c r="BJ20" s="111">
        <v>0</v>
      </c>
      <c r="BK20" s="111">
        <v>0</v>
      </c>
      <c r="BL20" s="111">
        <v>0</v>
      </c>
      <c r="BM20" s="111">
        <v>0</v>
      </c>
      <c r="BN20" s="111">
        <v>0</v>
      </c>
      <c r="BO20" s="111">
        <v>0</v>
      </c>
      <c r="BP20" s="111">
        <v>0</v>
      </c>
      <c r="BQ20" s="111">
        <v>0</v>
      </c>
      <c r="BR20" s="111">
        <v>0</v>
      </c>
      <c r="BS20" s="111">
        <v>0</v>
      </c>
      <c r="BT20" s="111">
        <v>0</v>
      </c>
      <c r="BU20" s="111">
        <v>0</v>
      </c>
      <c r="BV20" s="111">
        <v>0</v>
      </c>
      <c r="BW20" s="111">
        <v>0</v>
      </c>
      <c r="BX20" s="111">
        <v>0</v>
      </c>
      <c r="BY20" s="111">
        <v>0</v>
      </c>
      <c r="BZ20" s="111">
        <v>0</v>
      </c>
      <c r="CA20" s="111">
        <v>0</v>
      </c>
      <c r="CB20" s="111">
        <v>0</v>
      </c>
      <c r="CC20" s="111">
        <v>0</v>
      </c>
      <c r="CD20" s="111">
        <v>0</v>
      </c>
      <c r="CE20" s="111">
        <v>0</v>
      </c>
      <c r="CF20" s="111">
        <v>0</v>
      </c>
      <c r="CG20" s="111">
        <v>0</v>
      </c>
      <c r="CH20" s="111">
        <v>0</v>
      </c>
      <c r="CI20" s="111">
        <v>0</v>
      </c>
      <c r="CJ20" s="111">
        <v>0</v>
      </c>
      <c r="CK20" s="111">
        <v>0</v>
      </c>
      <c r="CL20" s="111">
        <v>0</v>
      </c>
      <c r="CM20" s="111">
        <v>0</v>
      </c>
      <c r="CN20" s="111">
        <v>0</v>
      </c>
      <c r="CO20" s="111">
        <v>0</v>
      </c>
      <c r="CP20" s="111">
        <v>0</v>
      </c>
      <c r="CQ20" s="111">
        <v>0</v>
      </c>
      <c r="CR20" s="111">
        <v>0</v>
      </c>
      <c r="CS20" s="111">
        <v>0</v>
      </c>
      <c r="CT20" s="111">
        <v>0</v>
      </c>
      <c r="CU20" s="111">
        <v>0</v>
      </c>
      <c r="CV20" s="111">
        <v>0</v>
      </c>
      <c r="CW20" s="111">
        <v>0</v>
      </c>
      <c r="CX20" s="111">
        <v>0</v>
      </c>
      <c r="CY20" s="111">
        <v>0</v>
      </c>
      <c r="CZ20" s="111">
        <v>0</v>
      </c>
      <c r="DA20" s="111">
        <v>0</v>
      </c>
      <c r="DB20" s="111">
        <v>0</v>
      </c>
      <c r="DC20" s="111">
        <v>0</v>
      </c>
      <c r="DD20" s="111">
        <v>0</v>
      </c>
      <c r="DE20" s="111">
        <v>0</v>
      </c>
      <c r="DF20" s="111">
        <v>0</v>
      </c>
      <c r="DG20" s="111">
        <v>0</v>
      </c>
      <c r="DH20" s="111">
        <v>0</v>
      </c>
      <c r="DI20" s="111">
        <v>0</v>
      </c>
      <c r="DJ20" s="111">
        <v>0</v>
      </c>
      <c r="DK20" s="111">
        <v>0</v>
      </c>
      <c r="DL20" s="111">
        <v>0</v>
      </c>
      <c r="DM20" s="111">
        <v>0</v>
      </c>
      <c r="DN20" s="111">
        <v>0</v>
      </c>
      <c r="DO20" s="111">
        <v>0</v>
      </c>
      <c r="DP20" s="111">
        <v>0</v>
      </c>
      <c r="DQ20" s="111">
        <v>0</v>
      </c>
      <c r="DR20" s="111">
        <v>0</v>
      </c>
      <c r="DS20" s="111">
        <v>0</v>
      </c>
      <c r="DT20" s="111">
        <v>0</v>
      </c>
      <c r="DU20" s="111">
        <v>0</v>
      </c>
      <c r="DV20" s="111">
        <v>0</v>
      </c>
      <c r="DW20" s="111">
        <v>0</v>
      </c>
      <c r="DX20" s="111">
        <v>0</v>
      </c>
      <c r="DY20" s="111">
        <v>0</v>
      </c>
      <c r="DZ20" s="111">
        <v>0</v>
      </c>
      <c r="EA20" s="111">
        <v>0</v>
      </c>
      <c r="EB20" s="111">
        <v>0</v>
      </c>
      <c r="EC20" s="111">
        <v>0</v>
      </c>
      <c r="ED20" s="111">
        <v>0</v>
      </c>
      <c r="EE20" s="111">
        <v>0</v>
      </c>
      <c r="EF20" s="111">
        <v>0</v>
      </c>
      <c r="EG20" s="111">
        <v>0</v>
      </c>
      <c r="EH20" s="111">
        <v>0</v>
      </c>
      <c r="EI20" s="111">
        <v>0</v>
      </c>
      <c r="EJ20" s="111">
        <v>0</v>
      </c>
      <c r="EK20" s="111">
        <v>0</v>
      </c>
      <c r="EL20" s="111">
        <v>0</v>
      </c>
      <c r="EM20" s="111">
        <v>0</v>
      </c>
      <c r="EN20" s="111">
        <v>0</v>
      </c>
      <c r="EO20" s="111">
        <v>0</v>
      </c>
      <c r="EP20" s="111">
        <v>0</v>
      </c>
      <c r="EQ20" s="111">
        <v>0</v>
      </c>
      <c r="ER20" s="111">
        <v>0</v>
      </c>
      <c r="ES20" s="111">
        <v>0</v>
      </c>
      <c r="ET20" s="111">
        <v>0</v>
      </c>
      <c r="EU20" s="111">
        <v>0</v>
      </c>
      <c r="EV20" s="111">
        <v>0</v>
      </c>
      <c r="EW20" s="111">
        <v>0</v>
      </c>
      <c r="EX20" s="111">
        <v>0</v>
      </c>
      <c r="EY20" s="111">
        <v>0</v>
      </c>
      <c r="EZ20" s="111">
        <v>0</v>
      </c>
      <c r="FA20" s="111">
        <v>0</v>
      </c>
      <c r="FB20" s="111">
        <v>0</v>
      </c>
      <c r="FC20" s="111">
        <v>0</v>
      </c>
      <c r="FD20" s="111">
        <v>0</v>
      </c>
      <c r="FE20" s="111">
        <v>0</v>
      </c>
      <c r="FF20" s="111">
        <v>0</v>
      </c>
      <c r="FG20" s="111">
        <v>0</v>
      </c>
      <c r="FH20" s="111">
        <v>0</v>
      </c>
      <c r="FI20" s="111">
        <v>0</v>
      </c>
      <c r="FJ20" s="111">
        <v>0</v>
      </c>
      <c r="FK20" s="111">
        <v>0</v>
      </c>
      <c r="FL20" s="111">
        <v>0</v>
      </c>
      <c r="FM20" s="111">
        <v>0</v>
      </c>
      <c r="FN20" s="111">
        <v>0</v>
      </c>
      <c r="FO20" s="111">
        <v>0</v>
      </c>
      <c r="FP20" s="111">
        <v>0</v>
      </c>
      <c r="FQ20" s="111">
        <v>0</v>
      </c>
      <c r="FR20" s="111">
        <v>0</v>
      </c>
      <c r="FS20" s="111">
        <v>0</v>
      </c>
      <c r="FT20" s="111">
        <v>0</v>
      </c>
      <c r="FU20" s="111">
        <v>0</v>
      </c>
      <c r="FV20" s="111">
        <v>0</v>
      </c>
      <c r="FW20" s="111">
        <v>0</v>
      </c>
      <c r="FX20" s="111">
        <v>0</v>
      </c>
      <c r="FY20" s="111">
        <v>0</v>
      </c>
      <c r="FZ20" s="111">
        <v>0</v>
      </c>
      <c r="GA20" s="111">
        <v>0</v>
      </c>
      <c r="GB20" s="111">
        <v>0</v>
      </c>
      <c r="GC20" s="111">
        <v>0</v>
      </c>
      <c r="GD20" s="111">
        <v>0</v>
      </c>
      <c r="GE20" s="111">
        <v>0</v>
      </c>
      <c r="GF20" s="111">
        <v>0</v>
      </c>
      <c r="GG20" s="111">
        <v>0</v>
      </c>
      <c r="GH20" s="111">
        <v>0</v>
      </c>
      <c r="GI20" s="111">
        <v>0</v>
      </c>
      <c r="GJ20" s="111">
        <v>0</v>
      </c>
      <c r="GK20" s="111">
        <v>0</v>
      </c>
      <c r="GL20" s="111">
        <v>0</v>
      </c>
      <c r="GM20" s="111">
        <v>0</v>
      </c>
      <c r="GN20" s="111">
        <v>0</v>
      </c>
      <c r="GO20" s="111">
        <v>0</v>
      </c>
      <c r="GP20" s="111">
        <v>0</v>
      </c>
      <c r="GQ20" s="111">
        <v>0</v>
      </c>
      <c r="GR20" s="111">
        <v>0</v>
      </c>
      <c r="GS20" s="111">
        <v>0</v>
      </c>
      <c r="GT20" s="111">
        <v>0</v>
      </c>
      <c r="GU20" s="111">
        <v>0</v>
      </c>
      <c r="GV20" s="111">
        <v>0</v>
      </c>
      <c r="GW20" s="111">
        <v>0</v>
      </c>
      <c r="GX20" s="111">
        <v>0</v>
      </c>
      <c r="GY20" s="111">
        <v>0</v>
      </c>
      <c r="GZ20" s="111">
        <v>0</v>
      </c>
      <c r="HA20" s="111">
        <v>0</v>
      </c>
      <c r="HB20" s="111">
        <v>0</v>
      </c>
      <c r="HC20" s="111">
        <v>0</v>
      </c>
      <c r="HD20" s="111">
        <v>0</v>
      </c>
      <c r="HE20" s="111">
        <v>0</v>
      </c>
      <c r="HF20" s="111">
        <v>0</v>
      </c>
      <c r="HG20" s="111">
        <v>0</v>
      </c>
      <c r="HH20" s="111">
        <v>0</v>
      </c>
      <c r="HI20" s="111">
        <v>0</v>
      </c>
    </row>
    <row r="21" spans="1:217" s="112" customFormat="1" x14ac:dyDescent="0.2">
      <c r="A21" s="110" t="s">
        <v>72</v>
      </c>
      <c r="B21" s="111">
        <v>0</v>
      </c>
      <c r="C21" s="111">
        <v>0</v>
      </c>
      <c r="D21" s="111">
        <v>0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  <c r="AC21" s="111">
        <v>0</v>
      </c>
      <c r="AD21" s="111">
        <v>0</v>
      </c>
      <c r="AE21" s="111">
        <v>0</v>
      </c>
      <c r="AF21" s="111">
        <v>0</v>
      </c>
      <c r="AG21" s="111">
        <v>0</v>
      </c>
      <c r="AH21" s="111">
        <v>0</v>
      </c>
      <c r="AI21" s="111">
        <v>0</v>
      </c>
      <c r="AJ21" s="111">
        <v>0</v>
      </c>
      <c r="AK21" s="111">
        <v>0</v>
      </c>
      <c r="AL21" s="111">
        <v>0</v>
      </c>
      <c r="AM21" s="111">
        <v>0</v>
      </c>
      <c r="AN21" s="111">
        <v>0</v>
      </c>
      <c r="AO21" s="111">
        <v>0</v>
      </c>
      <c r="AP21" s="111">
        <v>0</v>
      </c>
      <c r="AQ21" s="111">
        <v>0</v>
      </c>
      <c r="AR21" s="111">
        <v>0</v>
      </c>
      <c r="AS21" s="111">
        <v>0</v>
      </c>
      <c r="AT21" s="111">
        <v>0</v>
      </c>
      <c r="AU21" s="111">
        <v>0</v>
      </c>
      <c r="AV21" s="111">
        <v>0</v>
      </c>
      <c r="AW21" s="111">
        <v>0</v>
      </c>
      <c r="AX21" s="111">
        <v>0</v>
      </c>
      <c r="AY21" s="111">
        <v>0</v>
      </c>
      <c r="AZ21" s="111">
        <v>0</v>
      </c>
      <c r="BA21" s="111">
        <v>0</v>
      </c>
      <c r="BB21" s="111">
        <v>0</v>
      </c>
      <c r="BC21" s="111">
        <v>0</v>
      </c>
      <c r="BD21" s="111">
        <v>0</v>
      </c>
      <c r="BE21" s="111">
        <v>0</v>
      </c>
      <c r="BF21" s="111">
        <v>0</v>
      </c>
      <c r="BG21" s="111">
        <v>0</v>
      </c>
      <c r="BH21" s="111">
        <v>0</v>
      </c>
      <c r="BI21" s="111">
        <v>0</v>
      </c>
      <c r="BJ21" s="111">
        <v>0</v>
      </c>
      <c r="BK21" s="111">
        <v>0</v>
      </c>
      <c r="BL21" s="111">
        <v>0</v>
      </c>
      <c r="BM21" s="111">
        <v>0</v>
      </c>
      <c r="BN21" s="111">
        <v>0</v>
      </c>
      <c r="BO21" s="111">
        <v>0</v>
      </c>
      <c r="BP21" s="111">
        <v>0</v>
      </c>
      <c r="BQ21" s="111">
        <v>0</v>
      </c>
      <c r="BR21" s="111">
        <v>0</v>
      </c>
      <c r="BS21" s="111">
        <v>0</v>
      </c>
      <c r="BT21" s="111">
        <v>0</v>
      </c>
      <c r="BU21" s="111">
        <v>0</v>
      </c>
      <c r="BV21" s="111">
        <v>0</v>
      </c>
      <c r="BW21" s="111">
        <v>0</v>
      </c>
      <c r="BX21" s="111">
        <v>0</v>
      </c>
      <c r="BY21" s="111">
        <v>0</v>
      </c>
      <c r="BZ21" s="111">
        <v>0</v>
      </c>
      <c r="CA21" s="111">
        <v>0</v>
      </c>
      <c r="CB21" s="111">
        <v>0</v>
      </c>
      <c r="CC21" s="111">
        <v>0</v>
      </c>
      <c r="CD21" s="111">
        <v>0</v>
      </c>
      <c r="CE21" s="111">
        <v>0</v>
      </c>
      <c r="CF21" s="111">
        <v>0</v>
      </c>
      <c r="CG21" s="111">
        <v>0</v>
      </c>
      <c r="CH21" s="111">
        <v>0</v>
      </c>
      <c r="CI21" s="111">
        <v>0</v>
      </c>
      <c r="CJ21" s="111">
        <v>0</v>
      </c>
      <c r="CK21" s="111">
        <v>0</v>
      </c>
      <c r="CL21" s="111">
        <v>0</v>
      </c>
      <c r="CM21" s="111">
        <v>0</v>
      </c>
      <c r="CN21" s="111">
        <v>0</v>
      </c>
      <c r="CO21" s="111">
        <v>0</v>
      </c>
      <c r="CP21" s="111">
        <v>0</v>
      </c>
      <c r="CQ21" s="111">
        <v>0</v>
      </c>
      <c r="CR21" s="111">
        <v>0</v>
      </c>
      <c r="CS21" s="111">
        <v>0</v>
      </c>
      <c r="CT21" s="111">
        <v>0</v>
      </c>
      <c r="CU21" s="111">
        <v>0</v>
      </c>
      <c r="CV21" s="111">
        <v>0</v>
      </c>
      <c r="CW21" s="111">
        <v>0</v>
      </c>
      <c r="CX21" s="111">
        <v>0</v>
      </c>
      <c r="CY21" s="111">
        <v>0</v>
      </c>
      <c r="CZ21" s="111">
        <v>0</v>
      </c>
      <c r="DA21" s="111">
        <v>0</v>
      </c>
      <c r="DB21" s="111">
        <v>0</v>
      </c>
      <c r="DC21" s="111">
        <v>0</v>
      </c>
      <c r="DD21" s="111">
        <v>0</v>
      </c>
      <c r="DE21" s="111">
        <v>0</v>
      </c>
      <c r="DF21" s="111">
        <v>0</v>
      </c>
      <c r="DG21" s="111">
        <v>0</v>
      </c>
      <c r="DH21" s="111">
        <v>0</v>
      </c>
      <c r="DI21" s="111">
        <v>0</v>
      </c>
      <c r="DJ21" s="111">
        <v>0</v>
      </c>
      <c r="DK21" s="111">
        <v>0</v>
      </c>
      <c r="DL21" s="111">
        <v>0</v>
      </c>
      <c r="DM21" s="111">
        <v>0</v>
      </c>
      <c r="DN21" s="111">
        <v>0</v>
      </c>
      <c r="DO21" s="111">
        <v>0</v>
      </c>
      <c r="DP21" s="111">
        <v>0</v>
      </c>
      <c r="DQ21" s="111">
        <v>0</v>
      </c>
      <c r="DR21" s="111">
        <v>0</v>
      </c>
      <c r="DS21" s="111">
        <v>0</v>
      </c>
      <c r="DT21" s="111">
        <v>0</v>
      </c>
      <c r="DU21" s="111">
        <v>0</v>
      </c>
      <c r="DV21" s="111">
        <v>0</v>
      </c>
      <c r="DW21" s="111">
        <v>0</v>
      </c>
      <c r="DX21" s="111">
        <v>0</v>
      </c>
      <c r="DY21" s="111">
        <v>0</v>
      </c>
      <c r="DZ21" s="111">
        <v>0</v>
      </c>
      <c r="EA21" s="111">
        <v>0</v>
      </c>
      <c r="EB21" s="111">
        <v>0</v>
      </c>
      <c r="EC21" s="111">
        <v>0</v>
      </c>
      <c r="ED21" s="111">
        <v>0</v>
      </c>
      <c r="EE21" s="111">
        <v>0</v>
      </c>
      <c r="EF21" s="111">
        <v>0</v>
      </c>
      <c r="EG21" s="111">
        <v>0</v>
      </c>
      <c r="EH21" s="111">
        <v>0</v>
      </c>
      <c r="EI21" s="111">
        <v>0</v>
      </c>
      <c r="EJ21" s="111">
        <v>0</v>
      </c>
      <c r="EK21" s="111">
        <v>0</v>
      </c>
      <c r="EL21" s="111">
        <v>0</v>
      </c>
      <c r="EM21" s="111">
        <v>0</v>
      </c>
      <c r="EN21" s="111">
        <v>0</v>
      </c>
      <c r="EO21" s="111">
        <v>0</v>
      </c>
      <c r="EP21" s="111">
        <v>0</v>
      </c>
      <c r="EQ21" s="111">
        <v>0</v>
      </c>
      <c r="ER21" s="111">
        <v>0</v>
      </c>
      <c r="ES21" s="111">
        <v>0</v>
      </c>
      <c r="ET21" s="111">
        <v>0</v>
      </c>
      <c r="EU21" s="111">
        <v>0</v>
      </c>
      <c r="EV21" s="111">
        <v>0</v>
      </c>
      <c r="EW21" s="111">
        <v>0</v>
      </c>
      <c r="EX21" s="111">
        <v>0</v>
      </c>
      <c r="EY21" s="111">
        <v>0</v>
      </c>
      <c r="EZ21" s="111">
        <v>0</v>
      </c>
      <c r="FA21" s="111">
        <v>0</v>
      </c>
      <c r="FB21" s="111">
        <v>0</v>
      </c>
      <c r="FC21" s="111">
        <v>0</v>
      </c>
      <c r="FD21" s="111">
        <v>0</v>
      </c>
      <c r="FE21" s="111">
        <v>0</v>
      </c>
      <c r="FF21" s="111">
        <v>0</v>
      </c>
      <c r="FG21" s="111">
        <v>0</v>
      </c>
      <c r="FH21" s="111">
        <v>0</v>
      </c>
      <c r="FI21" s="111">
        <v>0</v>
      </c>
      <c r="FJ21" s="111">
        <v>0</v>
      </c>
      <c r="FK21" s="111">
        <v>0</v>
      </c>
      <c r="FL21" s="111">
        <v>0</v>
      </c>
      <c r="FM21" s="111">
        <v>0</v>
      </c>
      <c r="FN21" s="111">
        <v>0</v>
      </c>
      <c r="FO21" s="111">
        <v>0</v>
      </c>
      <c r="FP21" s="111">
        <v>0</v>
      </c>
      <c r="FQ21" s="111">
        <v>0</v>
      </c>
      <c r="FR21" s="111">
        <v>0</v>
      </c>
      <c r="FS21" s="111">
        <v>0</v>
      </c>
      <c r="FT21" s="111">
        <v>0</v>
      </c>
      <c r="FU21" s="111">
        <v>0</v>
      </c>
      <c r="FV21" s="111">
        <v>0</v>
      </c>
      <c r="FW21" s="111">
        <v>0</v>
      </c>
      <c r="FX21" s="111">
        <v>0</v>
      </c>
      <c r="FY21" s="111">
        <v>0</v>
      </c>
      <c r="FZ21" s="111">
        <v>0</v>
      </c>
      <c r="GA21" s="111">
        <v>0</v>
      </c>
      <c r="GB21" s="111">
        <v>0</v>
      </c>
      <c r="GC21" s="111">
        <v>0</v>
      </c>
      <c r="GD21" s="111">
        <v>0</v>
      </c>
      <c r="GE21" s="111">
        <v>0</v>
      </c>
      <c r="GF21" s="111">
        <v>0</v>
      </c>
      <c r="GG21" s="111">
        <v>0</v>
      </c>
      <c r="GH21" s="111">
        <v>0</v>
      </c>
      <c r="GI21" s="111">
        <v>0</v>
      </c>
      <c r="GJ21" s="111">
        <v>0</v>
      </c>
      <c r="GK21" s="111">
        <v>0</v>
      </c>
      <c r="GL21" s="111">
        <v>0</v>
      </c>
      <c r="GM21" s="111">
        <v>0</v>
      </c>
      <c r="GN21" s="111">
        <v>0</v>
      </c>
      <c r="GO21" s="111">
        <v>0</v>
      </c>
      <c r="GP21" s="111">
        <v>0</v>
      </c>
      <c r="GQ21" s="111">
        <v>0</v>
      </c>
      <c r="GR21" s="111">
        <v>0</v>
      </c>
      <c r="GS21" s="111">
        <v>0</v>
      </c>
      <c r="GT21" s="111">
        <v>0</v>
      </c>
      <c r="GU21" s="111">
        <v>0</v>
      </c>
      <c r="GV21" s="111">
        <v>0</v>
      </c>
      <c r="GW21" s="111">
        <v>0</v>
      </c>
      <c r="GX21" s="111">
        <v>0</v>
      </c>
      <c r="GY21" s="111">
        <v>0</v>
      </c>
      <c r="GZ21" s="111">
        <v>0</v>
      </c>
      <c r="HA21" s="111">
        <v>0</v>
      </c>
      <c r="HB21" s="111">
        <v>0</v>
      </c>
      <c r="HC21" s="111">
        <v>0</v>
      </c>
      <c r="HD21" s="111">
        <v>0</v>
      </c>
      <c r="HE21" s="111">
        <v>0</v>
      </c>
      <c r="HF21" s="111">
        <v>0</v>
      </c>
      <c r="HG21" s="111">
        <v>0</v>
      </c>
      <c r="HH21" s="111">
        <v>0</v>
      </c>
      <c r="HI21" s="111">
        <v>0</v>
      </c>
    </row>
    <row r="22" spans="1:217" s="109" customFormat="1" x14ac:dyDescent="0.2">
      <c r="A22" s="107" t="s">
        <v>73</v>
      </c>
      <c r="B22" s="108">
        <v>0</v>
      </c>
      <c r="C22" s="108">
        <v>0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108">
        <v>0</v>
      </c>
      <c r="R22" s="108">
        <v>0</v>
      </c>
      <c r="S22" s="108">
        <v>0</v>
      </c>
      <c r="T22" s="108">
        <v>0</v>
      </c>
      <c r="U22" s="108">
        <v>0</v>
      </c>
      <c r="V22" s="108">
        <v>0</v>
      </c>
      <c r="W22" s="108">
        <v>0</v>
      </c>
      <c r="X22" s="108">
        <v>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108">
        <v>0</v>
      </c>
      <c r="AH22" s="108">
        <v>0</v>
      </c>
      <c r="AI22" s="108">
        <v>0</v>
      </c>
      <c r="AJ22" s="108">
        <v>0</v>
      </c>
      <c r="AK22" s="108">
        <v>0</v>
      </c>
      <c r="AL22" s="108">
        <v>0</v>
      </c>
      <c r="AM22" s="108">
        <v>0</v>
      </c>
      <c r="AN22" s="108">
        <v>0</v>
      </c>
      <c r="AO22" s="108">
        <v>0</v>
      </c>
      <c r="AP22" s="108">
        <v>0</v>
      </c>
      <c r="AQ22" s="108">
        <v>0</v>
      </c>
      <c r="AR22" s="108">
        <v>0</v>
      </c>
      <c r="AS22" s="108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8">
        <v>0</v>
      </c>
      <c r="BO22" s="108">
        <v>0</v>
      </c>
      <c r="BP22" s="108">
        <v>0</v>
      </c>
      <c r="BQ22" s="108">
        <v>0</v>
      </c>
      <c r="BR22" s="108">
        <v>0</v>
      </c>
      <c r="BS22" s="108">
        <v>0</v>
      </c>
      <c r="BT22" s="108">
        <v>0</v>
      </c>
      <c r="BU22" s="108">
        <v>0</v>
      </c>
      <c r="BV22" s="108">
        <v>0</v>
      </c>
      <c r="BW22" s="108">
        <v>0</v>
      </c>
      <c r="BX22" s="108">
        <v>0</v>
      </c>
      <c r="BY22" s="108">
        <v>0</v>
      </c>
      <c r="BZ22" s="108">
        <v>0</v>
      </c>
      <c r="CA22" s="108">
        <v>0</v>
      </c>
      <c r="CB22" s="108">
        <v>0</v>
      </c>
      <c r="CC22" s="108">
        <v>0</v>
      </c>
      <c r="CD22" s="108">
        <v>0</v>
      </c>
      <c r="CE22" s="108">
        <v>0</v>
      </c>
      <c r="CF22" s="108">
        <v>0</v>
      </c>
      <c r="CG22" s="108">
        <v>0</v>
      </c>
      <c r="CH22" s="108">
        <v>0</v>
      </c>
      <c r="CI22" s="108">
        <v>0</v>
      </c>
      <c r="CJ22" s="108">
        <v>0</v>
      </c>
      <c r="CK22" s="108">
        <v>0</v>
      </c>
      <c r="CL22" s="108">
        <v>0</v>
      </c>
      <c r="CM22" s="108">
        <v>0</v>
      </c>
      <c r="CN22" s="108">
        <v>0</v>
      </c>
      <c r="CO22" s="108">
        <v>0</v>
      </c>
      <c r="CP22" s="108">
        <v>0</v>
      </c>
      <c r="CQ22" s="108">
        <v>0</v>
      </c>
      <c r="CR22" s="108">
        <v>0</v>
      </c>
      <c r="CS22" s="108">
        <v>0</v>
      </c>
      <c r="CT22" s="108">
        <v>0</v>
      </c>
      <c r="CU22" s="108">
        <v>0</v>
      </c>
      <c r="CV22" s="108">
        <v>0</v>
      </c>
      <c r="CW22" s="108">
        <v>0</v>
      </c>
      <c r="CX22" s="108">
        <v>0</v>
      </c>
      <c r="CY22" s="108">
        <v>0</v>
      </c>
      <c r="CZ22" s="108">
        <v>0</v>
      </c>
      <c r="DA22" s="108">
        <v>0</v>
      </c>
      <c r="DB22" s="108">
        <v>0</v>
      </c>
      <c r="DC22" s="108">
        <v>0</v>
      </c>
      <c r="DD22" s="108">
        <v>0</v>
      </c>
      <c r="DE22" s="108">
        <v>0</v>
      </c>
      <c r="DF22" s="108">
        <v>0</v>
      </c>
      <c r="DG22" s="108">
        <v>0</v>
      </c>
      <c r="DH22" s="108">
        <v>0</v>
      </c>
      <c r="DI22" s="108">
        <v>0</v>
      </c>
      <c r="DJ22" s="108">
        <v>0</v>
      </c>
      <c r="DK22" s="108">
        <v>0</v>
      </c>
      <c r="DL22" s="108">
        <v>0</v>
      </c>
      <c r="DM22" s="108">
        <v>0</v>
      </c>
      <c r="DN22" s="108">
        <v>0</v>
      </c>
      <c r="DO22" s="108">
        <v>0</v>
      </c>
      <c r="DP22" s="108">
        <v>0</v>
      </c>
      <c r="DQ22" s="108">
        <v>0</v>
      </c>
      <c r="DR22" s="108">
        <v>0</v>
      </c>
      <c r="DS22" s="108">
        <v>0</v>
      </c>
      <c r="DT22" s="108">
        <v>0</v>
      </c>
      <c r="DU22" s="108">
        <v>0</v>
      </c>
      <c r="DV22" s="108">
        <v>0</v>
      </c>
      <c r="DW22" s="108">
        <v>0</v>
      </c>
      <c r="DX22" s="108">
        <v>0</v>
      </c>
      <c r="DY22" s="108">
        <v>0</v>
      </c>
      <c r="DZ22" s="108">
        <v>0</v>
      </c>
      <c r="EA22" s="108">
        <v>0</v>
      </c>
      <c r="EB22" s="108">
        <v>0</v>
      </c>
      <c r="EC22" s="108">
        <v>0</v>
      </c>
      <c r="ED22" s="108">
        <v>0</v>
      </c>
      <c r="EE22" s="108">
        <v>0</v>
      </c>
      <c r="EF22" s="108">
        <v>0</v>
      </c>
      <c r="EG22" s="108">
        <v>0</v>
      </c>
      <c r="EH22" s="108">
        <v>0</v>
      </c>
      <c r="EI22" s="108">
        <v>0</v>
      </c>
      <c r="EJ22" s="108">
        <v>0</v>
      </c>
      <c r="EK22" s="108">
        <v>0</v>
      </c>
      <c r="EL22" s="108">
        <v>0</v>
      </c>
      <c r="EM22" s="108">
        <v>0</v>
      </c>
      <c r="EN22" s="108">
        <v>0</v>
      </c>
      <c r="EO22" s="108">
        <v>0</v>
      </c>
      <c r="EP22" s="108">
        <v>0</v>
      </c>
      <c r="EQ22" s="108">
        <v>0</v>
      </c>
      <c r="ER22" s="108">
        <v>0</v>
      </c>
      <c r="ES22" s="108">
        <v>0</v>
      </c>
      <c r="ET22" s="108">
        <v>0</v>
      </c>
      <c r="EU22" s="108">
        <v>0</v>
      </c>
      <c r="EV22" s="108">
        <v>0</v>
      </c>
      <c r="EW22" s="108">
        <v>0</v>
      </c>
      <c r="EX22" s="108">
        <v>0</v>
      </c>
      <c r="EY22" s="108">
        <v>0</v>
      </c>
      <c r="EZ22" s="108">
        <v>0</v>
      </c>
      <c r="FA22" s="108">
        <v>0</v>
      </c>
      <c r="FB22" s="108">
        <v>0</v>
      </c>
      <c r="FC22" s="108">
        <v>0</v>
      </c>
      <c r="FD22" s="108">
        <v>0</v>
      </c>
      <c r="FE22" s="108">
        <v>0</v>
      </c>
      <c r="FF22" s="108">
        <v>0</v>
      </c>
      <c r="FG22" s="108">
        <v>0</v>
      </c>
      <c r="FH22" s="108">
        <v>0</v>
      </c>
      <c r="FI22" s="108">
        <v>0</v>
      </c>
      <c r="FJ22" s="108">
        <v>0</v>
      </c>
      <c r="FK22" s="108">
        <v>0</v>
      </c>
      <c r="FL22" s="108">
        <v>0</v>
      </c>
      <c r="FM22" s="108">
        <v>0</v>
      </c>
      <c r="FN22" s="108">
        <v>0</v>
      </c>
      <c r="FO22" s="108">
        <v>0</v>
      </c>
      <c r="FP22" s="108">
        <v>0</v>
      </c>
      <c r="FQ22" s="108">
        <v>0</v>
      </c>
      <c r="FR22" s="108">
        <v>0</v>
      </c>
      <c r="FS22" s="108">
        <v>0</v>
      </c>
      <c r="FT22" s="108">
        <v>0</v>
      </c>
      <c r="FU22" s="108">
        <v>0</v>
      </c>
      <c r="FV22" s="108">
        <v>0</v>
      </c>
      <c r="FW22" s="108">
        <v>0</v>
      </c>
      <c r="FX22" s="108">
        <v>0</v>
      </c>
      <c r="FY22" s="108">
        <v>0</v>
      </c>
      <c r="FZ22" s="108">
        <v>0</v>
      </c>
      <c r="GA22" s="108">
        <v>0</v>
      </c>
      <c r="GB22" s="108">
        <v>0</v>
      </c>
      <c r="GC22" s="108">
        <v>0</v>
      </c>
      <c r="GD22" s="108">
        <v>0</v>
      </c>
      <c r="GE22" s="108">
        <v>0</v>
      </c>
      <c r="GF22" s="108">
        <v>0</v>
      </c>
      <c r="GG22" s="108">
        <v>0</v>
      </c>
      <c r="GH22" s="108">
        <v>0</v>
      </c>
      <c r="GI22" s="108">
        <v>0</v>
      </c>
      <c r="GJ22" s="108">
        <v>0</v>
      </c>
      <c r="GK22" s="108">
        <v>0</v>
      </c>
      <c r="GL22" s="108">
        <v>0</v>
      </c>
      <c r="GM22" s="108">
        <v>0</v>
      </c>
      <c r="GN22" s="108">
        <v>0</v>
      </c>
      <c r="GO22" s="108">
        <v>0</v>
      </c>
      <c r="GP22" s="108">
        <v>0</v>
      </c>
      <c r="GQ22" s="108">
        <v>0</v>
      </c>
      <c r="GR22" s="108">
        <v>0</v>
      </c>
      <c r="GS22" s="108">
        <v>0</v>
      </c>
      <c r="GT22" s="108">
        <v>0</v>
      </c>
      <c r="GU22" s="108">
        <v>0</v>
      </c>
      <c r="GV22" s="108">
        <v>0</v>
      </c>
      <c r="GW22" s="108">
        <v>0</v>
      </c>
      <c r="GX22" s="108">
        <v>0</v>
      </c>
      <c r="GY22" s="108">
        <v>0</v>
      </c>
      <c r="GZ22" s="108">
        <v>0</v>
      </c>
      <c r="HA22" s="108">
        <v>0</v>
      </c>
      <c r="HB22" s="108">
        <v>0</v>
      </c>
      <c r="HC22" s="108">
        <v>0</v>
      </c>
      <c r="HD22" s="108">
        <v>0</v>
      </c>
      <c r="HE22" s="108">
        <v>0</v>
      </c>
      <c r="HF22" s="108">
        <v>0</v>
      </c>
      <c r="HG22" s="108">
        <v>0</v>
      </c>
      <c r="HH22" s="108">
        <v>0</v>
      </c>
      <c r="HI22" s="108">
        <v>0</v>
      </c>
    </row>
    <row r="23" spans="1:217" s="109" customFormat="1" x14ac:dyDescent="0.2">
      <c r="A23" s="107" t="s">
        <v>74</v>
      </c>
      <c r="B23" s="108">
        <v>0</v>
      </c>
      <c r="C23" s="108">
        <v>0</v>
      </c>
      <c r="D23" s="108">
        <v>0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0</v>
      </c>
      <c r="N23" s="108">
        <v>0</v>
      </c>
      <c r="O23" s="108">
        <v>0</v>
      </c>
      <c r="P23" s="108">
        <v>0</v>
      </c>
      <c r="Q23" s="108">
        <v>0</v>
      </c>
      <c r="R23" s="108">
        <v>0</v>
      </c>
      <c r="S23" s="108">
        <v>0</v>
      </c>
      <c r="T23" s="108">
        <v>0</v>
      </c>
      <c r="U23" s="108">
        <v>0</v>
      </c>
      <c r="V23" s="108">
        <v>0</v>
      </c>
      <c r="W23" s="108">
        <v>0</v>
      </c>
      <c r="X23" s="108">
        <v>0</v>
      </c>
      <c r="Y23" s="108">
        <v>0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v>0</v>
      </c>
      <c r="AF23" s="108">
        <v>0</v>
      </c>
      <c r="AG23" s="108">
        <v>0</v>
      </c>
      <c r="AH23" s="108">
        <v>0</v>
      </c>
      <c r="AI23" s="108">
        <v>0</v>
      </c>
      <c r="AJ23" s="108">
        <v>0</v>
      </c>
      <c r="AK23" s="108">
        <v>0</v>
      </c>
      <c r="AL23" s="108">
        <v>0</v>
      </c>
      <c r="AM23" s="108">
        <v>0</v>
      </c>
      <c r="AN23" s="108">
        <v>0</v>
      </c>
      <c r="AO23" s="108">
        <v>0</v>
      </c>
      <c r="AP23" s="108">
        <v>0</v>
      </c>
      <c r="AQ23" s="108">
        <v>0</v>
      </c>
      <c r="AR23" s="108">
        <v>0</v>
      </c>
      <c r="AS23" s="108">
        <v>0</v>
      </c>
      <c r="AT23" s="108">
        <v>0</v>
      </c>
      <c r="AU23" s="108">
        <v>0</v>
      </c>
      <c r="AV23" s="108">
        <v>0</v>
      </c>
      <c r="AW23" s="108">
        <v>0</v>
      </c>
      <c r="AX23" s="108">
        <v>0</v>
      </c>
      <c r="AY23" s="108">
        <v>0</v>
      </c>
      <c r="AZ23" s="108">
        <v>0</v>
      </c>
      <c r="BA23" s="108">
        <v>0</v>
      </c>
      <c r="BB23" s="108">
        <v>0</v>
      </c>
      <c r="BC23" s="108">
        <v>0</v>
      </c>
      <c r="BD23" s="108">
        <v>0</v>
      </c>
      <c r="BE23" s="108">
        <v>0</v>
      </c>
      <c r="BF23" s="108">
        <v>0</v>
      </c>
      <c r="BG23" s="108">
        <v>0</v>
      </c>
      <c r="BH23" s="108">
        <v>0</v>
      </c>
      <c r="BI23" s="108">
        <v>0</v>
      </c>
      <c r="BJ23" s="108">
        <v>0</v>
      </c>
      <c r="BK23" s="108">
        <v>0</v>
      </c>
      <c r="BL23" s="108">
        <v>0</v>
      </c>
      <c r="BM23" s="108">
        <v>0</v>
      </c>
      <c r="BN23" s="108">
        <v>0</v>
      </c>
      <c r="BO23" s="108">
        <v>0</v>
      </c>
      <c r="BP23" s="108">
        <v>0</v>
      </c>
      <c r="BQ23" s="108">
        <v>0</v>
      </c>
      <c r="BR23" s="108">
        <v>0</v>
      </c>
      <c r="BS23" s="108">
        <v>0</v>
      </c>
      <c r="BT23" s="108">
        <v>0</v>
      </c>
      <c r="BU23" s="108">
        <v>0</v>
      </c>
      <c r="BV23" s="108">
        <v>0</v>
      </c>
      <c r="BW23" s="108">
        <v>0</v>
      </c>
      <c r="BX23" s="108">
        <v>0</v>
      </c>
      <c r="BY23" s="108">
        <v>0</v>
      </c>
      <c r="BZ23" s="108">
        <v>0</v>
      </c>
      <c r="CA23" s="108">
        <v>0</v>
      </c>
      <c r="CB23" s="108">
        <v>0</v>
      </c>
      <c r="CC23" s="108">
        <v>0</v>
      </c>
      <c r="CD23" s="108">
        <v>0</v>
      </c>
      <c r="CE23" s="108">
        <v>0</v>
      </c>
      <c r="CF23" s="108">
        <v>0</v>
      </c>
      <c r="CG23" s="108">
        <v>0</v>
      </c>
      <c r="CH23" s="108">
        <v>0</v>
      </c>
      <c r="CI23" s="108">
        <v>0</v>
      </c>
      <c r="CJ23" s="108">
        <v>0</v>
      </c>
      <c r="CK23" s="108">
        <v>0</v>
      </c>
      <c r="CL23" s="108">
        <v>0</v>
      </c>
      <c r="CM23" s="108">
        <v>0</v>
      </c>
      <c r="CN23" s="108">
        <v>0</v>
      </c>
      <c r="CO23" s="108">
        <v>0</v>
      </c>
      <c r="CP23" s="108">
        <v>0</v>
      </c>
      <c r="CQ23" s="108">
        <v>0</v>
      </c>
      <c r="CR23" s="108">
        <v>0</v>
      </c>
      <c r="CS23" s="108">
        <v>0</v>
      </c>
      <c r="CT23" s="108">
        <v>0</v>
      </c>
      <c r="CU23" s="108">
        <v>0</v>
      </c>
      <c r="CV23" s="108">
        <v>0</v>
      </c>
      <c r="CW23" s="108">
        <v>0</v>
      </c>
      <c r="CX23" s="108">
        <v>0</v>
      </c>
      <c r="CY23" s="108">
        <v>0</v>
      </c>
      <c r="CZ23" s="108">
        <v>0</v>
      </c>
      <c r="DA23" s="108">
        <v>0</v>
      </c>
      <c r="DB23" s="108">
        <v>0</v>
      </c>
      <c r="DC23" s="108">
        <v>0</v>
      </c>
      <c r="DD23" s="108">
        <v>0</v>
      </c>
      <c r="DE23" s="108">
        <v>0</v>
      </c>
      <c r="DF23" s="108">
        <v>0</v>
      </c>
      <c r="DG23" s="108">
        <v>0</v>
      </c>
      <c r="DH23" s="108">
        <v>0</v>
      </c>
      <c r="DI23" s="108">
        <v>0</v>
      </c>
      <c r="DJ23" s="108">
        <v>0</v>
      </c>
      <c r="DK23" s="108">
        <v>0</v>
      </c>
      <c r="DL23" s="108">
        <v>0</v>
      </c>
      <c r="DM23" s="108">
        <v>0</v>
      </c>
      <c r="DN23" s="108">
        <v>0</v>
      </c>
      <c r="DO23" s="108">
        <v>0</v>
      </c>
      <c r="DP23" s="108">
        <v>0</v>
      </c>
      <c r="DQ23" s="108">
        <v>0</v>
      </c>
      <c r="DR23" s="108">
        <v>0</v>
      </c>
      <c r="DS23" s="108">
        <v>0</v>
      </c>
      <c r="DT23" s="108">
        <v>0</v>
      </c>
      <c r="DU23" s="108">
        <v>0</v>
      </c>
      <c r="DV23" s="108">
        <v>0</v>
      </c>
      <c r="DW23" s="108">
        <v>0</v>
      </c>
      <c r="DX23" s="108">
        <v>0</v>
      </c>
      <c r="DY23" s="108">
        <v>0</v>
      </c>
      <c r="DZ23" s="108">
        <v>0</v>
      </c>
      <c r="EA23" s="108">
        <v>0</v>
      </c>
      <c r="EB23" s="108">
        <v>0</v>
      </c>
      <c r="EC23" s="108">
        <v>0</v>
      </c>
      <c r="ED23" s="108">
        <v>0</v>
      </c>
      <c r="EE23" s="108">
        <v>0</v>
      </c>
      <c r="EF23" s="108">
        <v>0</v>
      </c>
      <c r="EG23" s="108">
        <v>0</v>
      </c>
      <c r="EH23" s="108">
        <v>0</v>
      </c>
      <c r="EI23" s="108">
        <v>0</v>
      </c>
      <c r="EJ23" s="108">
        <v>0</v>
      </c>
      <c r="EK23" s="108">
        <v>0</v>
      </c>
      <c r="EL23" s="108">
        <v>0</v>
      </c>
      <c r="EM23" s="108">
        <v>0</v>
      </c>
      <c r="EN23" s="108">
        <v>0</v>
      </c>
      <c r="EO23" s="108">
        <v>0</v>
      </c>
      <c r="EP23" s="108">
        <v>0</v>
      </c>
      <c r="EQ23" s="108">
        <v>0</v>
      </c>
      <c r="ER23" s="108">
        <v>0</v>
      </c>
      <c r="ES23" s="108">
        <v>0</v>
      </c>
      <c r="ET23" s="108">
        <v>0</v>
      </c>
      <c r="EU23" s="108">
        <v>0</v>
      </c>
      <c r="EV23" s="108">
        <v>0</v>
      </c>
      <c r="EW23" s="108">
        <v>0</v>
      </c>
      <c r="EX23" s="108">
        <v>0</v>
      </c>
      <c r="EY23" s="108">
        <v>0</v>
      </c>
      <c r="EZ23" s="108">
        <v>0</v>
      </c>
      <c r="FA23" s="108">
        <v>0</v>
      </c>
      <c r="FB23" s="108">
        <v>0</v>
      </c>
      <c r="FC23" s="108">
        <v>0</v>
      </c>
      <c r="FD23" s="108">
        <v>0</v>
      </c>
      <c r="FE23" s="108">
        <v>0</v>
      </c>
      <c r="FF23" s="108">
        <v>0</v>
      </c>
      <c r="FG23" s="108">
        <v>0</v>
      </c>
      <c r="FH23" s="108">
        <v>0</v>
      </c>
      <c r="FI23" s="108">
        <v>0</v>
      </c>
      <c r="FJ23" s="108">
        <v>0</v>
      </c>
      <c r="FK23" s="108">
        <v>0</v>
      </c>
      <c r="FL23" s="108">
        <v>0</v>
      </c>
      <c r="FM23" s="108">
        <v>0</v>
      </c>
      <c r="FN23" s="108">
        <v>0</v>
      </c>
      <c r="FO23" s="108">
        <v>0</v>
      </c>
      <c r="FP23" s="108">
        <v>0</v>
      </c>
      <c r="FQ23" s="108">
        <v>0</v>
      </c>
      <c r="FR23" s="108">
        <v>0</v>
      </c>
      <c r="FS23" s="108">
        <v>0</v>
      </c>
      <c r="FT23" s="108">
        <v>0</v>
      </c>
      <c r="FU23" s="108">
        <v>0</v>
      </c>
      <c r="FV23" s="108">
        <v>0</v>
      </c>
      <c r="FW23" s="108">
        <v>0</v>
      </c>
      <c r="FX23" s="108">
        <v>0</v>
      </c>
      <c r="FY23" s="108">
        <v>0</v>
      </c>
      <c r="FZ23" s="108">
        <v>0</v>
      </c>
      <c r="GA23" s="108">
        <v>0</v>
      </c>
      <c r="GB23" s="108">
        <v>0</v>
      </c>
      <c r="GC23" s="108">
        <v>0</v>
      </c>
      <c r="GD23" s="108">
        <v>0</v>
      </c>
      <c r="GE23" s="108">
        <v>0</v>
      </c>
      <c r="GF23" s="108">
        <v>0</v>
      </c>
      <c r="GG23" s="108">
        <v>0</v>
      </c>
      <c r="GH23" s="108">
        <v>0</v>
      </c>
      <c r="GI23" s="108">
        <v>0</v>
      </c>
      <c r="GJ23" s="108">
        <v>0</v>
      </c>
      <c r="GK23" s="108">
        <v>0</v>
      </c>
      <c r="GL23" s="108">
        <v>0</v>
      </c>
      <c r="GM23" s="108">
        <v>0</v>
      </c>
      <c r="GN23" s="108">
        <v>0</v>
      </c>
      <c r="GO23" s="108">
        <v>0</v>
      </c>
      <c r="GP23" s="108">
        <v>0</v>
      </c>
      <c r="GQ23" s="108">
        <v>0</v>
      </c>
      <c r="GR23" s="108">
        <v>0</v>
      </c>
      <c r="GS23" s="108">
        <v>0</v>
      </c>
      <c r="GT23" s="108">
        <v>0</v>
      </c>
      <c r="GU23" s="108">
        <v>0</v>
      </c>
      <c r="GV23" s="108">
        <v>0</v>
      </c>
      <c r="GW23" s="108">
        <v>0</v>
      </c>
      <c r="GX23" s="108">
        <v>0</v>
      </c>
      <c r="GY23" s="108">
        <v>0</v>
      </c>
      <c r="GZ23" s="108">
        <v>0</v>
      </c>
      <c r="HA23" s="108">
        <v>0</v>
      </c>
      <c r="HB23" s="108">
        <v>0</v>
      </c>
      <c r="HC23" s="108">
        <v>0</v>
      </c>
      <c r="HD23" s="108">
        <v>0</v>
      </c>
      <c r="HE23" s="108">
        <v>0</v>
      </c>
      <c r="HF23" s="108">
        <v>0</v>
      </c>
      <c r="HG23" s="108">
        <v>0</v>
      </c>
      <c r="HH23" s="108">
        <v>0</v>
      </c>
      <c r="HI23" s="108">
        <v>0</v>
      </c>
    </row>
    <row r="24" spans="1:217" s="109" customFormat="1" x14ac:dyDescent="0.2">
      <c r="A24" s="107" t="s">
        <v>75</v>
      </c>
      <c r="B24" s="108">
        <v>0</v>
      </c>
      <c r="C24" s="108">
        <v>0</v>
      </c>
      <c r="D24" s="108">
        <v>0</v>
      </c>
      <c r="E24" s="108">
        <v>0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  <c r="P24" s="108">
        <v>0</v>
      </c>
      <c r="Q24" s="108">
        <v>0</v>
      </c>
      <c r="R24" s="108">
        <v>0</v>
      </c>
      <c r="S24" s="108">
        <v>0</v>
      </c>
      <c r="T24" s="108">
        <v>0</v>
      </c>
      <c r="U24" s="108">
        <v>0</v>
      </c>
      <c r="V24" s="108">
        <v>0</v>
      </c>
      <c r="W24" s="108">
        <v>0</v>
      </c>
      <c r="X24" s="108">
        <v>0</v>
      </c>
      <c r="Y24" s="108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v>0</v>
      </c>
      <c r="AF24" s="108">
        <v>0</v>
      </c>
      <c r="AG24" s="108">
        <v>0</v>
      </c>
      <c r="AH24" s="108">
        <v>0</v>
      </c>
      <c r="AI24" s="108">
        <v>0</v>
      </c>
      <c r="AJ24" s="108">
        <v>0</v>
      </c>
      <c r="AK24" s="108">
        <v>0</v>
      </c>
      <c r="AL24" s="108">
        <v>0</v>
      </c>
      <c r="AM24" s="108">
        <v>0</v>
      </c>
      <c r="AN24" s="108">
        <v>0</v>
      </c>
      <c r="AO24" s="108">
        <v>0</v>
      </c>
      <c r="AP24" s="108">
        <v>0</v>
      </c>
      <c r="AQ24" s="108">
        <v>0</v>
      </c>
      <c r="AR24" s="108">
        <v>0</v>
      </c>
      <c r="AS24" s="108">
        <v>0</v>
      </c>
      <c r="AT24" s="108">
        <v>0</v>
      </c>
      <c r="AU24" s="108">
        <v>0</v>
      </c>
      <c r="AV24" s="108">
        <v>0</v>
      </c>
      <c r="AW24" s="108">
        <v>0</v>
      </c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108">
        <v>0</v>
      </c>
      <c r="BF24" s="108">
        <v>0</v>
      </c>
      <c r="BG24" s="108">
        <v>0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8">
        <v>0</v>
      </c>
      <c r="BO24" s="108">
        <v>0</v>
      </c>
      <c r="BP24" s="108">
        <v>0</v>
      </c>
      <c r="BQ24" s="108">
        <v>0</v>
      </c>
      <c r="BR24" s="108">
        <v>0</v>
      </c>
      <c r="BS24" s="108">
        <v>0</v>
      </c>
      <c r="BT24" s="108">
        <v>0</v>
      </c>
      <c r="BU24" s="108">
        <v>0</v>
      </c>
      <c r="BV24" s="108">
        <v>0</v>
      </c>
      <c r="BW24" s="108">
        <v>0</v>
      </c>
      <c r="BX24" s="108">
        <v>0</v>
      </c>
      <c r="BY24" s="108">
        <v>0</v>
      </c>
      <c r="BZ24" s="108">
        <v>0</v>
      </c>
      <c r="CA24" s="108">
        <v>0</v>
      </c>
      <c r="CB24" s="108">
        <v>0</v>
      </c>
      <c r="CC24" s="108">
        <v>0</v>
      </c>
      <c r="CD24" s="108">
        <v>0</v>
      </c>
      <c r="CE24" s="108">
        <v>0</v>
      </c>
      <c r="CF24" s="108">
        <v>0</v>
      </c>
      <c r="CG24" s="108">
        <v>0</v>
      </c>
      <c r="CH24" s="108">
        <v>0</v>
      </c>
      <c r="CI24" s="108">
        <v>0</v>
      </c>
      <c r="CJ24" s="108">
        <v>0</v>
      </c>
      <c r="CK24" s="108">
        <v>0</v>
      </c>
      <c r="CL24" s="108">
        <v>0</v>
      </c>
      <c r="CM24" s="108">
        <v>0</v>
      </c>
      <c r="CN24" s="108">
        <v>0</v>
      </c>
      <c r="CO24" s="108">
        <v>0</v>
      </c>
      <c r="CP24" s="108">
        <v>0</v>
      </c>
      <c r="CQ24" s="108">
        <v>0</v>
      </c>
      <c r="CR24" s="108">
        <v>0</v>
      </c>
      <c r="CS24" s="108">
        <v>0</v>
      </c>
      <c r="CT24" s="108">
        <v>0</v>
      </c>
      <c r="CU24" s="108">
        <v>0</v>
      </c>
      <c r="CV24" s="108">
        <v>0</v>
      </c>
      <c r="CW24" s="108">
        <v>0</v>
      </c>
      <c r="CX24" s="108">
        <v>0</v>
      </c>
      <c r="CY24" s="108">
        <v>0</v>
      </c>
      <c r="CZ24" s="108">
        <v>0</v>
      </c>
      <c r="DA24" s="108">
        <v>0</v>
      </c>
      <c r="DB24" s="108">
        <v>0</v>
      </c>
      <c r="DC24" s="108">
        <v>0</v>
      </c>
      <c r="DD24" s="108">
        <v>0</v>
      </c>
      <c r="DE24" s="108">
        <v>0</v>
      </c>
      <c r="DF24" s="108">
        <v>0</v>
      </c>
      <c r="DG24" s="108">
        <v>0</v>
      </c>
      <c r="DH24" s="108">
        <v>0</v>
      </c>
      <c r="DI24" s="108">
        <v>0</v>
      </c>
      <c r="DJ24" s="108">
        <v>0</v>
      </c>
      <c r="DK24" s="108">
        <v>0</v>
      </c>
      <c r="DL24" s="108">
        <v>0</v>
      </c>
      <c r="DM24" s="108">
        <v>0</v>
      </c>
      <c r="DN24" s="108">
        <v>0</v>
      </c>
      <c r="DO24" s="108">
        <v>0</v>
      </c>
      <c r="DP24" s="108">
        <v>0</v>
      </c>
      <c r="DQ24" s="108">
        <v>0</v>
      </c>
      <c r="DR24" s="108">
        <v>0</v>
      </c>
      <c r="DS24" s="108">
        <v>0</v>
      </c>
      <c r="DT24" s="108">
        <v>0</v>
      </c>
      <c r="DU24" s="108">
        <v>0</v>
      </c>
      <c r="DV24" s="108">
        <v>0</v>
      </c>
      <c r="DW24" s="108">
        <v>0</v>
      </c>
      <c r="DX24" s="108">
        <v>0</v>
      </c>
      <c r="DY24" s="108">
        <v>0</v>
      </c>
      <c r="DZ24" s="108">
        <v>0</v>
      </c>
      <c r="EA24" s="108">
        <v>0</v>
      </c>
      <c r="EB24" s="108">
        <v>0</v>
      </c>
      <c r="EC24" s="108">
        <v>0</v>
      </c>
      <c r="ED24" s="108">
        <v>0</v>
      </c>
      <c r="EE24" s="108">
        <v>0</v>
      </c>
      <c r="EF24" s="108">
        <v>0</v>
      </c>
      <c r="EG24" s="108">
        <v>0</v>
      </c>
      <c r="EH24" s="108">
        <v>0</v>
      </c>
      <c r="EI24" s="108">
        <v>0</v>
      </c>
      <c r="EJ24" s="108">
        <v>0</v>
      </c>
      <c r="EK24" s="108">
        <v>0</v>
      </c>
      <c r="EL24" s="108">
        <v>0</v>
      </c>
      <c r="EM24" s="108">
        <v>0</v>
      </c>
      <c r="EN24" s="108">
        <v>0</v>
      </c>
      <c r="EO24" s="108">
        <v>0</v>
      </c>
      <c r="EP24" s="108">
        <v>0</v>
      </c>
      <c r="EQ24" s="108">
        <v>0</v>
      </c>
      <c r="ER24" s="108">
        <v>0</v>
      </c>
      <c r="ES24" s="108">
        <v>0</v>
      </c>
      <c r="ET24" s="108">
        <v>0</v>
      </c>
      <c r="EU24" s="108">
        <v>0</v>
      </c>
      <c r="EV24" s="108">
        <v>0</v>
      </c>
      <c r="EW24" s="108">
        <v>0</v>
      </c>
      <c r="EX24" s="108">
        <v>0</v>
      </c>
      <c r="EY24" s="108">
        <v>0</v>
      </c>
      <c r="EZ24" s="108">
        <v>0</v>
      </c>
      <c r="FA24" s="108">
        <v>0</v>
      </c>
      <c r="FB24" s="108">
        <v>0</v>
      </c>
      <c r="FC24" s="108">
        <v>0</v>
      </c>
      <c r="FD24" s="108">
        <v>0</v>
      </c>
      <c r="FE24" s="108">
        <v>0</v>
      </c>
      <c r="FF24" s="108">
        <v>0</v>
      </c>
      <c r="FG24" s="108">
        <v>0</v>
      </c>
      <c r="FH24" s="108">
        <v>0</v>
      </c>
      <c r="FI24" s="108">
        <v>0</v>
      </c>
      <c r="FJ24" s="108">
        <v>0</v>
      </c>
      <c r="FK24" s="108">
        <v>0</v>
      </c>
      <c r="FL24" s="108">
        <v>0</v>
      </c>
      <c r="FM24" s="108">
        <v>0</v>
      </c>
      <c r="FN24" s="108">
        <v>0</v>
      </c>
      <c r="FO24" s="108">
        <v>0</v>
      </c>
      <c r="FP24" s="108">
        <v>0</v>
      </c>
      <c r="FQ24" s="108">
        <v>0</v>
      </c>
      <c r="FR24" s="108">
        <v>0</v>
      </c>
      <c r="FS24" s="108">
        <v>0</v>
      </c>
      <c r="FT24" s="108">
        <v>0</v>
      </c>
      <c r="FU24" s="108">
        <v>0</v>
      </c>
      <c r="FV24" s="108">
        <v>0</v>
      </c>
      <c r="FW24" s="108">
        <v>0</v>
      </c>
      <c r="FX24" s="108">
        <v>0</v>
      </c>
      <c r="FY24" s="108">
        <v>0</v>
      </c>
      <c r="FZ24" s="108">
        <v>0</v>
      </c>
      <c r="GA24" s="108">
        <v>0</v>
      </c>
      <c r="GB24" s="108">
        <v>0</v>
      </c>
      <c r="GC24" s="108">
        <v>0</v>
      </c>
      <c r="GD24" s="108">
        <v>0</v>
      </c>
      <c r="GE24" s="108">
        <v>0</v>
      </c>
      <c r="GF24" s="108">
        <v>0</v>
      </c>
      <c r="GG24" s="108">
        <v>0</v>
      </c>
      <c r="GH24" s="108">
        <v>0</v>
      </c>
      <c r="GI24" s="108">
        <v>0</v>
      </c>
      <c r="GJ24" s="108">
        <v>0</v>
      </c>
      <c r="GK24" s="108">
        <v>0</v>
      </c>
      <c r="GL24" s="108">
        <v>0</v>
      </c>
      <c r="GM24" s="108">
        <v>0</v>
      </c>
      <c r="GN24" s="108">
        <v>0</v>
      </c>
      <c r="GO24" s="108">
        <v>0</v>
      </c>
      <c r="GP24" s="108">
        <v>0</v>
      </c>
      <c r="GQ24" s="108">
        <v>0</v>
      </c>
      <c r="GR24" s="108">
        <v>0</v>
      </c>
      <c r="GS24" s="108">
        <v>0</v>
      </c>
      <c r="GT24" s="108">
        <v>0</v>
      </c>
      <c r="GU24" s="108">
        <v>0</v>
      </c>
      <c r="GV24" s="108">
        <v>0</v>
      </c>
      <c r="GW24" s="108">
        <v>0</v>
      </c>
      <c r="GX24" s="108">
        <v>0</v>
      </c>
      <c r="GY24" s="108">
        <v>0</v>
      </c>
      <c r="GZ24" s="108">
        <v>0</v>
      </c>
      <c r="HA24" s="108">
        <v>0</v>
      </c>
      <c r="HB24" s="108">
        <v>0</v>
      </c>
      <c r="HC24" s="108">
        <v>0</v>
      </c>
      <c r="HD24" s="108">
        <v>0</v>
      </c>
      <c r="HE24" s="108">
        <v>0</v>
      </c>
      <c r="HF24" s="108">
        <v>0</v>
      </c>
      <c r="HG24" s="108">
        <v>0</v>
      </c>
      <c r="HH24" s="108">
        <v>0</v>
      </c>
      <c r="HI24" s="108">
        <v>0</v>
      </c>
    </row>
    <row r="25" spans="1:217" s="109" customFormat="1" x14ac:dyDescent="0.2">
      <c r="A25" s="107" t="s">
        <v>76</v>
      </c>
      <c r="B25" s="108">
        <v>0</v>
      </c>
      <c r="C25" s="108">
        <v>0</v>
      </c>
      <c r="D25" s="108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8">
        <v>0</v>
      </c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v>0</v>
      </c>
      <c r="R25" s="108">
        <v>0</v>
      </c>
      <c r="S25" s="108">
        <v>0</v>
      </c>
      <c r="T25" s="108">
        <v>0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8">
        <v>0</v>
      </c>
      <c r="AA25" s="108">
        <v>0</v>
      </c>
      <c r="AB25" s="108">
        <v>0</v>
      </c>
      <c r="AC25" s="108">
        <v>0</v>
      </c>
      <c r="AD25" s="108">
        <v>0</v>
      </c>
      <c r="AE25" s="108">
        <v>0</v>
      </c>
      <c r="AF25" s="108">
        <v>0</v>
      </c>
      <c r="AG25" s="108">
        <v>0</v>
      </c>
      <c r="AH25" s="108">
        <v>0</v>
      </c>
      <c r="AI25" s="108">
        <v>0</v>
      </c>
      <c r="AJ25" s="108">
        <v>0</v>
      </c>
      <c r="AK25" s="108">
        <v>0</v>
      </c>
      <c r="AL25" s="108">
        <v>0</v>
      </c>
      <c r="AM25" s="108">
        <v>0</v>
      </c>
      <c r="AN25" s="108">
        <v>0</v>
      </c>
      <c r="AO25" s="108">
        <v>0</v>
      </c>
      <c r="AP25" s="108">
        <v>0</v>
      </c>
      <c r="AQ25" s="108">
        <v>0</v>
      </c>
      <c r="AR25" s="108">
        <v>0</v>
      </c>
      <c r="AS25" s="108">
        <v>0</v>
      </c>
      <c r="AT25" s="108">
        <v>0</v>
      </c>
      <c r="AU25" s="108">
        <v>0</v>
      </c>
      <c r="AV25" s="108">
        <v>0</v>
      </c>
      <c r="AW25" s="108">
        <v>0</v>
      </c>
      <c r="AX25" s="108">
        <v>0</v>
      </c>
      <c r="AY25" s="108">
        <v>0</v>
      </c>
      <c r="AZ25" s="108">
        <v>0</v>
      </c>
      <c r="BA25" s="108">
        <v>0</v>
      </c>
      <c r="BB25" s="108">
        <v>0</v>
      </c>
      <c r="BC25" s="108">
        <v>0</v>
      </c>
      <c r="BD25" s="108">
        <v>0</v>
      </c>
      <c r="BE25" s="108">
        <v>0</v>
      </c>
      <c r="BF25" s="108">
        <v>0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0</v>
      </c>
      <c r="BM25" s="108">
        <v>0</v>
      </c>
      <c r="BN25" s="108">
        <v>0</v>
      </c>
      <c r="BO25" s="108">
        <v>0</v>
      </c>
      <c r="BP25" s="108">
        <v>0</v>
      </c>
      <c r="BQ25" s="108">
        <v>0</v>
      </c>
      <c r="BR25" s="108">
        <v>0</v>
      </c>
      <c r="BS25" s="108">
        <v>0</v>
      </c>
      <c r="BT25" s="108">
        <v>0</v>
      </c>
      <c r="BU25" s="108">
        <v>0</v>
      </c>
      <c r="BV25" s="108">
        <v>0</v>
      </c>
      <c r="BW25" s="108">
        <v>0</v>
      </c>
      <c r="BX25" s="108">
        <v>0</v>
      </c>
      <c r="BY25" s="108">
        <v>0</v>
      </c>
      <c r="BZ25" s="108">
        <v>0</v>
      </c>
      <c r="CA25" s="108">
        <v>0</v>
      </c>
      <c r="CB25" s="108">
        <v>0</v>
      </c>
      <c r="CC25" s="108">
        <v>0</v>
      </c>
      <c r="CD25" s="108">
        <v>0</v>
      </c>
      <c r="CE25" s="108">
        <v>0</v>
      </c>
      <c r="CF25" s="108">
        <v>0</v>
      </c>
      <c r="CG25" s="108">
        <v>0</v>
      </c>
      <c r="CH25" s="108">
        <v>0</v>
      </c>
      <c r="CI25" s="108">
        <v>0</v>
      </c>
      <c r="CJ25" s="108">
        <v>0</v>
      </c>
      <c r="CK25" s="108">
        <v>0</v>
      </c>
      <c r="CL25" s="108">
        <v>0</v>
      </c>
      <c r="CM25" s="108">
        <v>0</v>
      </c>
      <c r="CN25" s="108">
        <v>0</v>
      </c>
      <c r="CO25" s="108">
        <v>0</v>
      </c>
      <c r="CP25" s="108">
        <v>0</v>
      </c>
      <c r="CQ25" s="108">
        <v>0</v>
      </c>
      <c r="CR25" s="108">
        <v>0</v>
      </c>
      <c r="CS25" s="108">
        <v>0</v>
      </c>
      <c r="CT25" s="108">
        <v>0</v>
      </c>
      <c r="CU25" s="108">
        <v>0</v>
      </c>
      <c r="CV25" s="108">
        <v>0</v>
      </c>
      <c r="CW25" s="108">
        <v>0</v>
      </c>
      <c r="CX25" s="108">
        <v>0</v>
      </c>
      <c r="CY25" s="108">
        <v>0</v>
      </c>
      <c r="CZ25" s="108">
        <v>0</v>
      </c>
      <c r="DA25" s="108">
        <v>0</v>
      </c>
      <c r="DB25" s="108">
        <v>0</v>
      </c>
      <c r="DC25" s="108">
        <v>0</v>
      </c>
      <c r="DD25" s="108">
        <v>0</v>
      </c>
      <c r="DE25" s="108">
        <v>0</v>
      </c>
      <c r="DF25" s="108">
        <v>0</v>
      </c>
      <c r="DG25" s="108">
        <v>0</v>
      </c>
      <c r="DH25" s="108">
        <v>0</v>
      </c>
      <c r="DI25" s="108">
        <v>0</v>
      </c>
      <c r="DJ25" s="108">
        <v>0</v>
      </c>
      <c r="DK25" s="108">
        <v>0</v>
      </c>
      <c r="DL25" s="108">
        <v>0</v>
      </c>
      <c r="DM25" s="108">
        <v>0</v>
      </c>
      <c r="DN25" s="108">
        <v>0</v>
      </c>
      <c r="DO25" s="108">
        <v>0</v>
      </c>
      <c r="DP25" s="108">
        <v>0</v>
      </c>
      <c r="DQ25" s="108">
        <v>0</v>
      </c>
      <c r="DR25" s="108">
        <v>0</v>
      </c>
      <c r="DS25" s="108">
        <v>0</v>
      </c>
      <c r="DT25" s="108">
        <v>0</v>
      </c>
      <c r="DU25" s="108">
        <v>0</v>
      </c>
      <c r="DV25" s="108">
        <v>0</v>
      </c>
      <c r="DW25" s="108">
        <v>0</v>
      </c>
      <c r="DX25" s="108">
        <v>0</v>
      </c>
      <c r="DY25" s="108">
        <v>0</v>
      </c>
      <c r="DZ25" s="108">
        <v>0</v>
      </c>
      <c r="EA25" s="108">
        <v>0</v>
      </c>
      <c r="EB25" s="108">
        <v>0</v>
      </c>
      <c r="EC25" s="108">
        <v>0</v>
      </c>
      <c r="ED25" s="108">
        <v>0</v>
      </c>
      <c r="EE25" s="108">
        <v>0</v>
      </c>
      <c r="EF25" s="108">
        <v>0</v>
      </c>
      <c r="EG25" s="108">
        <v>0</v>
      </c>
      <c r="EH25" s="108">
        <v>0</v>
      </c>
      <c r="EI25" s="108">
        <v>0</v>
      </c>
      <c r="EJ25" s="108">
        <v>0</v>
      </c>
      <c r="EK25" s="108">
        <v>0</v>
      </c>
      <c r="EL25" s="108">
        <v>0</v>
      </c>
      <c r="EM25" s="108">
        <v>0</v>
      </c>
      <c r="EN25" s="108">
        <v>0</v>
      </c>
      <c r="EO25" s="108">
        <v>0</v>
      </c>
      <c r="EP25" s="108">
        <v>0</v>
      </c>
      <c r="EQ25" s="108">
        <v>0</v>
      </c>
      <c r="ER25" s="108">
        <v>0</v>
      </c>
      <c r="ES25" s="108">
        <v>0</v>
      </c>
      <c r="ET25" s="108">
        <v>0</v>
      </c>
      <c r="EU25" s="108">
        <v>0</v>
      </c>
      <c r="EV25" s="108">
        <v>0</v>
      </c>
      <c r="EW25" s="108">
        <v>0</v>
      </c>
      <c r="EX25" s="108">
        <v>0</v>
      </c>
      <c r="EY25" s="108">
        <v>0</v>
      </c>
      <c r="EZ25" s="108">
        <v>0</v>
      </c>
      <c r="FA25" s="108">
        <v>0</v>
      </c>
      <c r="FB25" s="108">
        <v>0</v>
      </c>
      <c r="FC25" s="108">
        <v>0</v>
      </c>
      <c r="FD25" s="108">
        <v>0</v>
      </c>
      <c r="FE25" s="108">
        <v>0</v>
      </c>
      <c r="FF25" s="108">
        <v>0</v>
      </c>
      <c r="FG25" s="108">
        <v>0</v>
      </c>
      <c r="FH25" s="108">
        <v>0</v>
      </c>
      <c r="FI25" s="108">
        <v>0</v>
      </c>
      <c r="FJ25" s="108">
        <v>0</v>
      </c>
      <c r="FK25" s="108">
        <v>0</v>
      </c>
      <c r="FL25" s="108">
        <v>0</v>
      </c>
      <c r="FM25" s="108">
        <v>0</v>
      </c>
      <c r="FN25" s="108">
        <v>0</v>
      </c>
      <c r="FO25" s="108">
        <v>0</v>
      </c>
      <c r="FP25" s="108">
        <v>0</v>
      </c>
      <c r="FQ25" s="108">
        <v>0</v>
      </c>
      <c r="FR25" s="108">
        <v>0</v>
      </c>
      <c r="FS25" s="108">
        <v>0</v>
      </c>
      <c r="FT25" s="108">
        <v>0</v>
      </c>
      <c r="FU25" s="108">
        <v>0</v>
      </c>
      <c r="FV25" s="108">
        <v>0</v>
      </c>
      <c r="FW25" s="108">
        <v>0</v>
      </c>
      <c r="FX25" s="108">
        <v>0</v>
      </c>
      <c r="FY25" s="108">
        <v>0</v>
      </c>
      <c r="FZ25" s="108">
        <v>0</v>
      </c>
      <c r="GA25" s="108">
        <v>0</v>
      </c>
      <c r="GB25" s="108">
        <v>0</v>
      </c>
      <c r="GC25" s="108">
        <v>0</v>
      </c>
      <c r="GD25" s="108">
        <v>0</v>
      </c>
      <c r="GE25" s="108">
        <v>0</v>
      </c>
      <c r="GF25" s="108">
        <v>0</v>
      </c>
      <c r="GG25" s="108">
        <v>0</v>
      </c>
      <c r="GH25" s="108">
        <v>0</v>
      </c>
      <c r="GI25" s="108">
        <v>0</v>
      </c>
      <c r="GJ25" s="108">
        <v>0</v>
      </c>
      <c r="GK25" s="108">
        <v>0</v>
      </c>
      <c r="GL25" s="108">
        <v>0</v>
      </c>
      <c r="GM25" s="108">
        <v>0</v>
      </c>
      <c r="GN25" s="108">
        <v>0</v>
      </c>
      <c r="GO25" s="108">
        <v>0</v>
      </c>
      <c r="GP25" s="108">
        <v>0</v>
      </c>
      <c r="GQ25" s="108">
        <v>0</v>
      </c>
      <c r="GR25" s="108">
        <v>0</v>
      </c>
      <c r="GS25" s="108">
        <v>0</v>
      </c>
      <c r="GT25" s="108">
        <v>0</v>
      </c>
      <c r="GU25" s="108">
        <v>0</v>
      </c>
      <c r="GV25" s="108">
        <v>0</v>
      </c>
      <c r="GW25" s="108">
        <v>0</v>
      </c>
      <c r="GX25" s="108">
        <v>0</v>
      </c>
      <c r="GY25" s="108">
        <v>0</v>
      </c>
      <c r="GZ25" s="108">
        <v>0</v>
      </c>
      <c r="HA25" s="108">
        <v>0</v>
      </c>
      <c r="HB25" s="108">
        <v>0</v>
      </c>
      <c r="HC25" s="108">
        <v>0</v>
      </c>
      <c r="HD25" s="108">
        <v>0</v>
      </c>
      <c r="HE25" s="108">
        <v>0</v>
      </c>
      <c r="HF25" s="108">
        <v>0</v>
      </c>
      <c r="HG25" s="108">
        <v>0</v>
      </c>
      <c r="HH25" s="108">
        <v>0</v>
      </c>
      <c r="HI25" s="108">
        <v>0</v>
      </c>
    </row>
    <row r="26" spans="1:217" s="109" customFormat="1" x14ac:dyDescent="0.2">
      <c r="A26" s="107" t="s">
        <v>77</v>
      </c>
      <c r="B26" s="108">
        <v>0</v>
      </c>
      <c r="C26" s="108">
        <v>0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0</v>
      </c>
      <c r="N26" s="108">
        <v>0</v>
      </c>
      <c r="O26" s="108">
        <v>0</v>
      </c>
      <c r="P26" s="108">
        <v>0</v>
      </c>
      <c r="Q26" s="108">
        <v>0</v>
      </c>
      <c r="R26" s="108">
        <v>0</v>
      </c>
      <c r="S26" s="108">
        <v>0</v>
      </c>
      <c r="T26" s="108">
        <v>0</v>
      </c>
      <c r="U26" s="108">
        <v>0</v>
      </c>
      <c r="V26" s="108">
        <v>0</v>
      </c>
      <c r="W26" s="108">
        <v>0</v>
      </c>
      <c r="X26" s="108">
        <v>0</v>
      </c>
      <c r="Y26" s="108">
        <v>0</v>
      </c>
      <c r="Z26" s="108">
        <v>0</v>
      </c>
      <c r="AA26" s="108">
        <v>0</v>
      </c>
      <c r="AB26" s="108">
        <v>0</v>
      </c>
      <c r="AC26" s="108">
        <v>0</v>
      </c>
      <c r="AD26" s="108">
        <v>0</v>
      </c>
      <c r="AE26" s="108">
        <v>0</v>
      </c>
      <c r="AF26" s="108">
        <v>0</v>
      </c>
      <c r="AG26" s="108">
        <v>0</v>
      </c>
      <c r="AH26" s="108">
        <v>0</v>
      </c>
      <c r="AI26" s="108">
        <v>0</v>
      </c>
      <c r="AJ26" s="108">
        <v>0</v>
      </c>
      <c r="AK26" s="108">
        <v>0</v>
      </c>
      <c r="AL26" s="108">
        <v>0</v>
      </c>
      <c r="AM26" s="108">
        <v>0</v>
      </c>
      <c r="AN26" s="108">
        <v>0</v>
      </c>
      <c r="AO26" s="108">
        <v>0</v>
      </c>
      <c r="AP26" s="108">
        <v>0</v>
      </c>
      <c r="AQ26" s="108">
        <v>0</v>
      </c>
      <c r="AR26" s="108">
        <v>0</v>
      </c>
      <c r="AS26" s="108">
        <v>0</v>
      </c>
      <c r="AT26" s="108">
        <v>0</v>
      </c>
      <c r="AU26" s="108">
        <v>0</v>
      </c>
      <c r="AV26" s="108">
        <v>0</v>
      </c>
      <c r="AW26" s="108">
        <v>0</v>
      </c>
      <c r="AX26" s="108">
        <v>0</v>
      </c>
      <c r="AY26" s="108">
        <v>0</v>
      </c>
      <c r="AZ26" s="108">
        <v>0</v>
      </c>
      <c r="BA26" s="108">
        <v>0</v>
      </c>
      <c r="BB26" s="108">
        <v>0</v>
      </c>
      <c r="BC26" s="108">
        <v>0</v>
      </c>
      <c r="BD26" s="108">
        <v>0</v>
      </c>
      <c r="BE26" s="108">
        <v>0</v>
      </c>
      <c r="BF26" s="108">
        <v>0</v>
      </c>
      <c r="BG26" s="108">
        <v>0</v>
      </c>
      <c r="BH26" s="108">
        <v>0</v>
      </c>
      <c r="BI26" s="108">
        <v>0</v>
      </c>
      <c r="BJ26" s="108">
        <v>0</v>
      </c>
      <c r="BK26" s="108">
        <v>0</v>
      </c>
      <c r="BL26" s="108">
        <v>0</v>
      </c>
      <c r="BM26" s="108">
        <v>0</v>
      </c>
      <c r="BN26" s="108">
        <v>0</v>
      </c>
      <c r="BO26" s="108">
        <v>0</v>
      </c>
      <c r="BP26" s="108">
        <v>0</v>
      </c>
      <c r="BQ26" s="108">
        <v>0</v>
      </c>
      <c r="BR26" s="108">
        <v>0</v>
      </c>
      <c r="BS26" s="108">
        <v>0</v>
      </c>
      <c r="BT26" s="108">
        <v>0</v>
      </c>
      <c r="BU26" s="108">
        <v>0</v>
      </c>
      <c r="BV26" s="108">
        <v>0</v>
      </c>
      <c r="BW26" s="108">
        <v>0</v>
      </c>
      <c r="BX26" s="108">
        <v>0</v>
      </c>
      <c r="BY26" s="108">
        <v>0</v>
      </c>
      <c r="BZ26" s="108">
        <v>0</v>
      </c>
      <c r="CA26" s="108">
        <v>0</v>
      </c>
      <c r="CB26" s="108">
        <v>0</v>
      </c>
      <c r="CC26" s="108">
        <v>0</v>
      </c>
      <c r="CD26" s="108">
        <v>0</v>
      </c>
      <c r="CE26" s="108">
        <v>0</v>
      </c>
      <c r="CF26" s="108">
        <v>0</v>
      </c>
      <c r="CG26" s="108">
        <v>0</v>
      </c>
      <c r="CH26" s="108">
        <v>0</v>
      </c>
      <c r="CI26" s="108">
        <v>0</v>
      </c>
      <c r="CJ26" s="108">
        <v>0</v>
      </c>
      <c r="CK26" s="108">
        <v>0</v>
      </c>
      <c r="CL26" s="108">
        <v>0</v>
      </c>
      <c r="CM26" s="108">
        <v>0</v>
      </c>
      <c r="CN26" s="108">
        <v>0</v>
      </c>
      <c r="CO26" s="108">
        <v>0</v>
      </c>
      <c r="CP26" s="108">
        <v>0</v>
      </c>
      <c r="CQ26" s="108">
        <v>0</v>
      </c>
      <c r="CR26" s="108">
        <v>0</v>
      </c>
      <c r="CS26" s="108">
        <v>0</v>
      </c>
      <c r="CT26" s="108">
        <v>0</v>
      </c>
      <c r="CU26" s="108">
        <v>0</v>
      </c>
      <c r="CV26" s="108">
        <v>0</v>
      </c>
      <c r="CW26" s="108">
        <v>0</v>
      </c>
      <c r="CX26" s="108">
        <v>0</v>
      </c>
      <c r="CY26" s="108">
        <v>0</v>
      </c>
      <c r="CZ26" s="108">
        <v>0</v>
      </c>
      <c r="DA26" s="108">
        <v>0</v>
      </c>
      <c r="DB26" s="108">
        <v>0</v>
      </c>
      <c r="DC26" s="108">
        <v>0</v>
      </c>
      <c r="DD26" s="108">
        <v>0</v>
      </c>
      <c r="DE26" s="108">
        <v>0</v>
      </c>
      <c r="DF26" s="108">
        <v>0</v>
      </c>
      <c r="DG26" s="108">
        <v>0</v>
      </c>
      <c r="DH26" s="108">
        <v>0</v>
      </c>
      <c r="DI26" s="108">
        <v>0</v>
      </c>
      <c r="DJ26" s="108">
        <v>0</v>
      </c>
      <c r="DK26" s="108">
        <v>0</v>
      </c>
      <c r="DL26" s="108">
        <v>0</v>
      </c>
      <c r="DM26" s="108">
        <v>0</v>
      </c>
      <c r="DN26" s="108">
        <v>0</v>
      </c>
      <c r="DO26" s="108">
        <v>0</v>
      </c>
      <c r="DP26" s="108">
        <v>0</v>
      </c>
      <c r="DQ26" s="108">
        <v>0</v>
      </c>
      <c r="DR26" s="108">
        <v>0</v>
      </c>
      <c r="DS26" s="108">
        <v>0</v>
      </c>
      <c r="DT26" s="108">
        <v>0</v>
      </c>
      <c r="DU26" s="108">
        <v>0</v>
      </c>
      <c r="DV26" s="108">
        <v>0</v>
      </c>
      <c r="DW26" s="108">
        <v>0</v>
      </c>
      <c r="DX26" s="108">
        <v>0</v>
      </c>
      <c r="DY26" s="108">
        <v>0</v>
      </c>
      <c r="DZ26" s="108">
        <v>0</v>
      </c>
      <c r="EA26" s="108">
        <v>0</v>
      </c>
      <c r="EB26" s="108">
        <v>0</v>
      </c>
      <c r="EC26" s="108">
        <v>0</v>
      </c>
      <c r="ED26" s="108">
        <v>0</v>
      </c>
      <c r="EE26" s="108">
        <v>0</v>
      </c>
      <c r="EF26" s="108">
        <v>0</v>
      </c>
      <c r="EG26" s="108">
        <v>0</v>
      </c>
      <c r="EH26" s="108">
        <v>0</v>
      </c>
      <c r="EI26" s="108">
        <v>0</v>
      </c>
      <c r="EJ26" s="108">
        <v>0</v>
      </c>
      <c r="EK26" s="108">
        <v>0</v>
      </c>
      <c r="EL26" s="108">
        <v>0</v>
      </c>
      <c r="EM26" s="108">
        <v>0</v>
      </c>
      <c r="EN26" s="108">
        <v>0</v>
      </c>
      <c r="EO26" s="108">
        <v>0</v>
      </c>
      <c r="EP26" s="108">
        <v>0</v>
      </c>
      <c r="EQ26" s="108">
        <v>0</v>
      </c>
      <c r="ER26" s="108">
        <v>0</v>
      </c>
      <c r="ES26" s="108">
        <v>0</v>
      </c>
      <c r="ET26" s="108">
        <v>0</v>
      </c>
      <c r="EU26" s="108">
        <v>0</v>
      </c>
      <c r="EV26" s="108">
        <v>0</v>
      </c>
      <c r="EW26" s="108">
        <v>0</v>
      </c>
      <c r="EX26" s="108">
        <v>0</v>
      </c>
      <c r="EY26" s="108">
        <v>0</v>
      </c>
      <c r="EZ26" s="108">
        <v>0</v>
      </c>
      <c r="FA26" s="108">
        <v>0</v>
      </c>
      <c r="FB26" s="108">
        <v>0</v>
      </c>
      <c r="FC26" s="108">
        <v>0</v>
      </c>
      <c r="FD26" s="108">
        <v>0</v>
      </c>
      <c r="FE26" s="108">
        <v>0</v>
      </c>
      <c r="FF26" s="108">
        <v>0</v>
      </c>
      <c r="FG26" s="108">
        <v>0</v>
      </c>
      <c r="FH26" s="108">
        <v>0</v>
      </c>
      <c r="FI26" s="108">
        <v>0</v>
      </c>
      <c r="FJ26" s="108">
        <v>0</v>
      </c>
      <c r="FK26" s="108">
        <v>0</v>
      </c>
      <c r="FL26" s="108">
        <v>0</v>
      </c>
      <c r="FM26" s="108">
        <v>0</v>
      </c>
      <c r="FN26" s="108">
        <v>0</v>
      </c>
      <c r="FO26" s="108">
        <v>0</v>
      </c>
      <c r="FP26" s="108">
        <v>0</v>
      </c>
      <c r="FQ26" s="108">
        <v>0</v>
      </c>
      <c r="FR26" s="108">
        <v>0</v>
      </c>
      <c r="FS26" s="108">
        <v>0</v>
      </c>
      <c r="FT26" s="108">
        <v>0</v>
      </c>
      <c r="FU26" s="108">
        <v>0</v>
      </c>
      <c r="FV26" s="108">
        <v>0</v>
      </c>
      <c r="FW26" s="108">
        <v>0</v>
      </c>
      <c r="FX26" s="108">
        <v>0</v>
      </c>
      <c r="FY26" s="108">
        <v>0</v>
      </c>
      <c r="FZ26" s="108">
        <v>0</v>
      </c>
      <c r="GA26" s="108">
        <v>0</v>
      </c>
      <c r="GB26" s="108">
        <v>0</v>
      </c>
      <c r="GC26" s="108">
        <v>0</v>
      </c>
      <c r="GD26" s="108">
        <v>0</v>
      </c>
      <c r="GE26" s="108">
        <v>0</v>
      </c>
      <c r="GF26" s="108">
        <v>0</v>
      </c>
      <c r="GG26" s="108">
        <v>0</v>
      </c>
      <c r="GH26" s="108">
        <v>0</v>
      </c>
      <c r="GI26" s="108">
        <v>0</v>
      </c>
      <c r="GJ26" s="108">
        <v>0</v>
      </c>
      <c r="GK26" s="108">
        <v>0</v>
      </c>
      <c r="GL26" s="108">
        <v>0</v>
      </c>
      <c r="GM26" s="108">
        <v>0</v>
      </c>
      <c r="GN26" s="108">
        <v>0</v>
      </c>
      <c r="GO26" s="108">
        <v>0</v>
      </c>
      <c r="GP26" s="108">
        <v>0</v>
      </c>
      <c r="GQ26" s="108">
        <v>0</v>
      </c>
      <c r="GR26" s="108">
        <v>0</v>
      </c>
      <c r="GS26" s="108">
        <v>0</v>
      </c>
      <c r="GT26" s="108">
        <v>0</v>
      </c>
      <c r="GU26" s="108">
        <v>0</v>
      </c>
      <c r="GV26" s="108">
        <v>0</v>
      </c>
      <c r="GW26" s="108">
        <v>0</v>
      </c>
      <c r="GX26" s="108">
        <v>0</v>
      </c>
      <c r="GY26" s="108">
        <v>0</v>
      </c>
      <c r="GZ26" s="108">
        <v>0</v>
      </c>
      <c r="HA26" s="108">
        <v>0</v>
      </c>
      <c r="HB26" s="108">
        <v>0</v>
      </c>
      <c r="HC26" s="108">
        <v>0</v>
      </c>
      <c r="HD26" s="108">
        <v>0</v>
      </c>
      <c r="HE26" s="108">
        <v>0</v>
      </c>
      <c r="HF26" s="108">
        <v>0</v>
      </c>
      <c r="HG26" s="108">
        <v>0</v>
      </c>
      <c r="HH26" s="108">
        <v>0</v>
      </c>
      <c r="HI26" s="108">
        <v>0</v>
      </c>
    </row>
    <row r="27" spans="1:217" s="109" customFormat="1" x14ac:dyDescent="0.2">
      <c r="A27" s="107" t="s">
        <v>78</v>
      </c>
      <c r="B27" s="108">
        <v>0</v>
      </c>
      <c r="C27" s="108">
        <v>0</v>
      </c>
      <c r="D27" s="108">
        <v>0</v>
      </c>
      <c r="E27" s="108">
        <v>0</v>
      </c>
      <c r="F27" s="108">
        <v>0</v>
      </c>
      <c r="G27" s="108">
        <v>0</v>
      </c>
      <c r="H27" s="108">
        <v>0</v>
      </c>
      <c r="I27" s="108">
        <v>0</v>
      </c>
      <c r="J27" s="108">
        <v>0</v>
      </c>
      <c r="K27" s="108">
        <v>0</v>
      </c>
      <c r="L27" s="108">
        <v>0</v>
      </c>
      <c r="M27" s="108">
        <v>0</v>
      </c>
      <c r="N27" s="108">
        <v>0</v>
      </c>
      <c r="O27" s="108">
        <v>0</v>
      </c>
      <c r="P27" s="108">
        <v>0</v>
      </c>
      <c r="Q27" s="108">
        <v>0</v>
      </c>
      <c r="R27" s="108">
        <v>0</v>
      </c>
      <c r="S27" s="108">
        <v>0</v>
      </c>
      <c r="T27" s="108">
        <v>0</v>
      </c>
      <c r="U27" s="108">
        <v>0</v>
      </c>
      <c r="V27" s="108">
        <v>0</v>
      </c>
      <c r="W27" s="108">
        <v>0</v>
      </c>
      <c r="X27" s="108">
        <v>0</v>
      </c>
      <c r="Y27" s="108">
        <v>0</v>
      </c>
      <c r="Z27" s="108">
        <v>0</v>
      </c>
      <c r="AA27" s="108">
        <v>0</v>
      </c>
      <c r="AB27" s="108">
        <v>0</v>
      </c>
      <c r="AC27" s="108">
        <v>0</v>
      </c>
      <c r="AD27" s="108">
        <v>0</v>
      </c>
      <c r="AE27" s="108">
        <v>0</v>
      </c>
      <c r="AF27" s="108">
        <v>0</v>
      </c>
      <c r="AG27" s="108">
        <v>0</v>
      </c>
      <c r="AH27" s="108">
        <v>0</v>
      </c>
      <c r="AI27" s="108">
        <v>0</v>
      </c>
      <c r="AJ27" s="108">
        <v>0</v>
      </c>
      <c r="AK27" s="108">
        <v>0</v>
      </c>
      <c r="AL27" s="108">
        <v>0</v>
      </c>
      <c r="AM27" s="108">
        <v>0</v>
      </c>
      <c r="AN27" s="108">
        <v>0</v>
      </c>
      <c r="AO27" s="108">
        <v>0</v>
      </c>
      <c r="AP27" s="108">
        <v>0</v>
      </c>
      <c r="AQ27" s="108">
        <v>0</v>
      </c>
      <c r="AR27" s="108">
        <v>0</v>
      </c>
      <c r="AS27" s="108">
        <v>0</v>
      </c>
      <c r="AT27" s="108">
        <v>0</v>
      </c>
      <c r="AU27" s="108">
        <v>0</v>
      </c>
      <c r="AV27" s="108">
        <v>0</v>
      </c>
      <c r="AW27" s="108">
        <v>0</v>
      </c>
      <c r="AX27" s="108">
        <v>0</v>
      </c>
      <c r="AY27" s="108">
        <v>0</v>
      </c>
      <c r="AZ27" s="108">
        <v>0</v>
      </c>
      <c r="BA27" s="108">
        <v>0</v>
      </c>
      <c r="BB27" s="108">
        <v>0</v>
      </c>
      <c r="BC27" s="108">
        <v>0</v>
      </c>
      <c r="BD27" s="108">
        <v>0</v>
      </c>
      <c r="BE27" s="108">
        <v>0</v>
      </c>
      <c r="BF27" s="108">
        <v>0</v>
      </c>
      <c r="BG27" s="108">
        <v>0</v>
      </c>
      <c r="BH27" s="108">
        <v>0</v>
      </c>
      <c r="BI27" s="108">
        <v>0</v>
      </c>
      <c r="BJ27" s="108">
        <v>0</v>
      </c>
      <c r="BK27" s="108">
        <v>0</v>
      </c>
      <c r="BL27" s="108">
        <v>0</v>
      </c>
      <c r="BM27" s="108">
        <v>0</v>
      </c>
      <c r="BN27" s="108">
        <v>0</v>
      </c>
      <c r="BO27" s="108">
        <v>0</v>
      </c>
      <c r="BP27" s="108">
        <v>0</v>
      </c>
      <c r="BQ27" s="108">
        <v>0</v>
      </c>
      <c r="BR27" s="108">
        <v>0</v>
      </c>
      <c r="BS27" s="108">
        <v>0</v>
      </c>
      <c r="BT27" s="108">
        <v>0</v>
      </c>
      <c r="BU27" s="108">
        <v>0</v>
      </c>
      <c r="BV27" s="108">
        <v>0</v>
      </c>
      <c r="BW27" s="108">
        <v>0</v>
      </c>
      <c r="BX27" s="108">
        <v>0</v>
      </c>
      <c r="BY27" s="108">
        <v>0</v>
      </c>
      <c r="BZ27" s="108">
        <v>0</v>
      </c>
      <c r="CA27" s="108">
        <v>0</v>
      </c>
      <c r="CB27" s="108">
        <v>0</v>
      </c>
      <c r="CC27" s="108">
        <v>0</v>
      </c>
      <c r="CD27" s="108">
        <v>0</v>
      </c>
      <c r="CE27" s="108">
        <v>0</v>
      </c>
      <c r="CF27" s="108">
        <v>0</v>
      </c>
      <c r="CG27" s="108">
        <v>0</v>
      </c>
      <c r="CH27" s="108">
        <v>0</v>
      </c>
      <c r="CI27" s="108">
        <v>0</v>
      </c>
      <c r="CJ27" s="108">
        <v>0</v>
      </c>
      <c r="CK27" s="108">
        <v>0</v>
      </c>
      <c r="CL27" s="108">
        <v>0</v>
      </c>
      <c r="CM27" s="108">
        <v>0</v>
      </c>
      <c r="CN27" s="108">
        <v>0</v>
      </c>
      <c r="CO27" s="108">
        <v>0</v>
      </c>
      <c r="CP27" s="108">
        <v>0</v>
      </c>
      <c r="CQ27" s="108">
        <v>0</v>
      </c>
      <c r="CR27" s="108">
        <v>0</v>
      </c>
      <c r="CS27" s="108">
        <v>0</v>
      </c>
      <c r="CT27" s="108">
        <v>0</v>
      </c>
      <c r="CU27" s="108">
        <v>0</v>
      </c>
      <c r="CV27" s="108">
        <v>0</v>
      </c>
      <c r="CW27" s="108">
        <v>0</v>
      </c>
      <c r="CX27" s="108">
        <v>0</v>
      </c>
      <c r="CY27" s="108">
        <v>0</v>
      </c>
      <c r="CZ27" s="108">
        <v>0</v>
      </c>
      <c r="DA27" s="108">
        <v>0</v>
      </c>
      <c r="DB27" s="108">
        <v>0</v>
      </c>
      <c r="DC27" s="108">
        <v>0</v>
      </c>
      <c r="DD27" s="108">
        <v>0</v>
      </c>
      <c r="DE27" s="108">
        <v>0</v>
      </c>
      <c r="DF27" s="108">
        <v>0</v>
      </c>
      <c r="DG27" s="108">
        <v>0</v>
      </c>
      <c r="DH27" s="108">
        <v>0</v>
      </c>
      <c r="DI27" s="108">
        <v>0</v>
      </c>
      <c r="DJ27" s="108">
        <v>0</v>
      </c>
      <c r="DK27" s="108">
        <v>0</v>
      </c>
      <c r="DL27" s="108">
        <v>0</v>
      </c>
      <c r="DM27" s="108">
        <v>0</v>
      </c>
      <c r="DN27" s="108">
        <v>0</v>
      </c>
      <c r="DO27" s="108">
        <v>0</v>
      </c>
      <c r="DP27" s="108">
        <v>0</v>
      </c>
      <c r="DQ27" s="108">
        <v>0</v>
      </c>
      <c r="DR27" s="108">
        <v>0</v>
      </c>
      <c r="DS27" s="108">
        <v>0</v>
      </c>
      <c r="DT27" s="108">
        <v>0</v>
      </c>
      <c r="DU27" s="108">
        <v>0</v>
      </c>
      <c r="DV27" s="108">
        <v>0</v>
      </c>
      <c r="DW27" s="108">
        <v>0</v>
      </c>
      <c r="DX27" s="108">
        <v>0</v>
      </c>
      <c r="DY27" s="108">
        <v>0</v>
      </c>
      <c r="DZ27" s="108">
        <v>0</v>
      </c>
      <c r="EA27" s="108">
        <v>0</v>
      </c>
      <c r="EB27" s="108">
        <v>0</v>
      </c>
      <c r="EC27" s="108">
        <v>0</v>
      </c>
      <c r="ED27" s="108">
        <v>0</v>
      </c>
      <c r="EE27" s="108">
        <v>0</v>
      </c>
      <c r="EF27" s="108">
        <v>0</v>
      </c>
      <c r="EG27" s="108">
        <v>0</v>
      </c>
      <c r="EH27" s="108">
        <v>0</v>
      </c>
      <c r="EI27" s="108">
        <v>0</v>
      </c>
      <c r="EJ27" s="108">
        <v>0</v>
      </c>
      <c r="EK27" s="108">
        <v>0</v>
      </c>
      <c r="EL27" s="108">
        <v>0</v>
      </c>
      <c r="EM27" s="108">
        <v>0</v>
      </c>
      <c r="EN27" s="108">
        <v>0</v>
      </c>
      <c r="EO27" s="108">
        <v>0</v>
      </c>
      <c r="EP27" s="108">
        <v>0</v>
      </c>
      <c r="EQ27" s="108">
        <v>0</v>
      </c>
      <c r="ER27" s="108">
        <v>0</v>
      </c>
      <c r="ES27" s="108">
        <v>0</v>
      </c>
      <c r="ET27" s="108">
        <v>0</v>
      </c>
      <c r="EU27" s="108">
        <v>0</v>
      </c>
      <c r="EV27" s="108">
        <v>0</v>
      </c>
      <c r="EW27" s="108">
        <v>0</v>
      </c>
      <c r="EX27" s="108">
        <v>0</v>
      </c>
      <c r="EY27" s="108">
        <v>0</v>
      </c>
      <c r="EZ27" s="108">
        <v>0</v>
      </c>
      <c r="FA27" s="108">
        <v>0</v>
      </c>
      <c r="FB27" s="108">
        <v>0</v>
      </c>
      <c r="FC27" s="108">
        <v>0</v>
      </c>
      <c r="FD27" s="108">
        <v>0</v>
      </c>
      <c r="FE27" s="108">
        <v>0</v>
      </c>
      <c r="FF27" s="108">
        <v>0</v>
      </c>
      <c r="FG27" s="108">
        <v>0</v>
      </c>
      <c r="FH27" s="108">
        <v>0</v>
      </c>
      <c r="FI27" s="108">
        <v>0</v>
      </c>
      <c r="FJ27" s="108">
        <v>0</v>
      </c>
      <c r="FK27" s="108">
        <v>0</v>
      </c>
      <c r="FL27" s="108">
        <v>0</v>
      </c>
      <c r="FM27" s="108">
        <v>0</v>
      </c>
      <c r="FN27" s="108">
        <v>0</v>
      </c>
      <c r="FO27" s="108">
        <v>0</v>
      </c>
      <c r="FP27" s="108">
        <v>0</v>
      </c>
      <c r="FQ27" s="108">
        <v>0</v>
      </c>
      <c r="FR27" s="108">
        <v>0</v>
      </c>
      <c r="FS27" s="108">
        <v>0</v>
      </c>
      <c r="FT27" s="108">
        <v>0</v>
      </c>
      <c r="FU27" s="108">
        <v>0</v>
      </c>
      <c r="FV27" s="108">
        <v>0</v>
      </c>
      <c r="FW27" s="108">
        <v>0</v>
      </c>
      <c r="FX27" s="108">
        <v>0</v>
      </c>
      <c r="FY27" s="108">
        <v>0</v>
      </c>
      <c r="FZ27" s="108">
        <v>0</v>
      </c>
      <c r="GA27" s="108">
        <v>0</v>
      </c>
      <c r="GB27" s="108">
        <v>0</v>
      </c>
      <c r="GC27" s="108">
        <v>0</v>
      </c>
      <c r="GD27" s="108">
        <v>0</v>
      </c>
      <c r="GE27" s="108">
        <v>0</v>
      </c>
      <c r="GF27" s="108">
        <v>0</v>
      </c>
      <c r="GG27" s="108">
        <v>0</v>
      </c>
      <c r="GH27" s="108">
        <v>0</v>
      </c>
      <c r="GI27" s="108">
        <v>0</v>
      </c>
      <c r="GJ27" s="108">
        <v>0</v>
      </c>
      <c r="GK27" s="108">
        <v>0</v>
      </c>
      <c r="GL27" s="108">
        <v>0</v>
      </c>
      <c r="GM27" s="108">
        <v>0</v>
      </c>
      <c r="GN27" s="108">
        <v>0</v>
      </c>
      <c r="GO27" s="108">
        <v>0</v>
      </c>
      <c r="GP27" s="108">
        <v>0</v>
      </c>
      <c r="GQ27" s="108">
        <v>0</v>
      </c>
      <c r="GR27" s="108">
        <v>0</v>
      </c>
      <c r="GS27" s="108">
        <v>0</v>
      </c>
      <c r="GT27" s="108">
        <v>0</v>
      </c>
      <c r="GU27" s="108">
        <v>0</v>
      </c>
      <c r="GV27" s="108">
        <v>0</v>
      </c>
      <c r="GW27" s="108">
        <v>0</v>
      </c>
      <c r="GX27" s="108">
        <v>0</v>
      </c>
      <c r="GY27" s="108">
        <v>0</v>
      </c>
      <c r="GZ27" s="108">
        <v>0</v>
      </c>
      <c r="HA27" s="108">
        <v>0</v>
      </c>
      <c r="HB27" s="108">
        <v>0</v>
      </c>
      <c r="HC27" s="108">
        <v>0</v>
      </c>
      <c r="HD27" s="108">
        <v>0</v>
      </c>
      <c r="HE27" s="108">
        <v>0</v>
      </c>
      <c r="HF27" s="108">
        <v>0</v>
      </c>
      <c r="HG27" s="108">
        <v>0</v>
      </c>
      <c r="HH27" s="108">
        <v>0</v>
      </c>
      <c r="HI27" s="108">
        <v>0</v>
      </c>
    </row>
    <row r="28" spans="1:217" s="109" customFormat="1" x14ac:dyDescent="0.2">
      <c r="A28" s="107" t="s">
        <v>79</v>
      </c>
      <c r="B28" s="108">
        <v>0</v>
      </c>
      <c r="C28" s="108">
        <v>0</v>
      </c>
      <c r="D28" s="108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0</v>
      </c>
      <c r="J28" s="108">
        <v>0</v>
      </c>
      <c r="K28" s="108">
        <v>0</v>
      </c>
      <c r="L28" s="108">
        <v>0</v>
      </c>
      <c r="M28" s="108">
        <v>0</v>
      </c>
      <c r="N28" s="108">
        <v>0</v>
      </c>
      <c r="O28" s="108">
        <v>0</v>
      </c>
      <c r="P28" s="108">
        <v>0</v>
      </c>
      <c r="Q28" s="108">
        <v>0</v>
      </c>
      <c r="R28" s="108">
        <v>0</v>
      </c>
      <c r="S28" s="108">
        <v>0</v>
      </c>
      <c r="T28" s="108">
        <v>0</v>
      </c>
      <c r="U28" s="108">
        <v>0</v>
      </c>
      <c r="V28" s="108">
        <v>0</v>
      </c>
      <c r="W28" s="108">
        <v>0</v>
      </c>
      <c r="X28" s="108">
        <v>0</v>
      </c>
      <c r="Y28" s="108">
        <v>0</v>
      </c>
      <c r="Z28" s="108">
        <v>0</v>
      </c>
      <c r="AA28" s="108">
        <v>0</v>
      </c>
      <c r="AB28" s="108">
        <v>0</v>
      </c>
      <c r="AC28" s="108">
        <v>0</v>
      </c>
      <c r="AD28" s="108">
        <v>0</v>
      </c>
      <c r="AE28" s="108">
        <v>0</v>
      </c>
      <c r="AF28" s="108">
        <v>0</v>
      </c>
      <c r="AG28" s="108">
        <v>0</v>
      </c>
      <c r="AH28" s="108">
        <v>0</v>
      </c>
      <c r="AI28" s="108">
        <v>0</v>
      </c>
      <c r="AJ28" s="108">
        <v>0</v>
      </c>
      <c r="AK28" s="108">
        <v>0</v>
      </c>
      <c r="AL28" s="108">
        <v>0</v>
      </c>
      <c r="AM28" s="108">
        <v>0</v>
      </c>
      <c r="AN28" s="108">
        <v>0</v>
      </c>
      <c r="AO28" s="108">
        <v>0</v>
      </c>
      <c r="AP28" s="108">
        <v>0</v>
      </c>
      <c r="AQ28" s="108">
        <v>0</v>
      </c>
      <c r="AR28" s="108">
        <v>0</v>
      </c>
      <c r="AS28" s="108">
        <v>0</v>
      </c>
      <c r="AT28" s="108">
        <v>0</v>
      </c>
      <c r="AU28" s="108">
        <v>0</v>
      </c>
      <c r="AV28" s="108">
        <v>0</v>
      </c>
      <c r="AW28" s="108">
        <v>0</v>
      </c>
      <c r="AX28" s="108">
        <v>0</v>
      </c>
      <c r="AY28" s="108">
        <v>0</v>
      </c>
      <c r="AZ28" s="108">
        <v>0</v>
      </c>
      <c r="BA28" s="108">
        <v>0</v>
      </c>
      <c r="BB28" s="108">
        <v>0</v>
      </c>
      <c r="BC28" s="108">
        <v>0</v>
      </c>
      <c r="BD28" s="108">
        <v>0</v>
      </c>
      <c r="BE28" s="108">
        <v>0</v>
      </c>
      <c r="BF28" s="108">
        <v>0</v>
      </c>
      <c r="BG28" s="108">
        <v>0</v>
      </c>
      <c r="BH28" s="108">
        <v>0</v>
      </c>
      <c r="BI28" s="108">
        <v>0</v>
      </c>
      <c r="BJ28" s="108">
        <v>0</v>
      </c>
      <c r="BK28" s="108">
        <v>0</v>
      </c>
      <c r="BL28" s="108">
        <v>0</v>
      </c>
      <c r="BM28" s="108">
        <v>0</v>
      </c>
      <c r="BN28" s="108">
        <v>0</v>
      </c>
      <c r="BO28" s="108">
        <v>0</v>
      </c>
      <c r="BP28" s="108">
        <v>0</v>
      </c>
      <c r="BQ28" s="108">
        <v>0</v>
      </c>
      <c r="BR28" s="108">
        <v>0</v>
      </c>
      <c r="BS28" s="108">
        <v>0</v>
      </c>
      <c r="BT28" s="108">
        <v>0</v>
      </c>
      <c r="BU28" s="108">
        <v>0</v>
      </c>
      <c r="BV28" s="108">
        <v>0</v>
      </c>
      <c r="BW28" s="108">
        <v>0</v>
      </c>
      <c r="BX28" s="108">
        <v>0</v>
      </c>
      <c r="BY28" s="108">
        <v>0</v>
      </c>
      <c r="BZ28" s="108">
        <v>0</v>
      </c>
      <c r="CA28" s="108">
        <v>0</v>
      </c>
      <c r="CB28" s="108">
        <v>0</v>
      </c>
      <c r="CC28" s="108">
        <v>0</v>
      </c>
      <c r="CD28" s="108">
        <v>0</v>
      </c>
      <c r="CE28" s="108">
        <v>0</v>
      </c>
      <c r="CF28" s="108">
        <v>0</v>
      </c>
      <c r="CG28" s="108">
        <v>0</v>
      </c>
      <c r="CH28" s="108">
        <v>0</v>
      </c>
      <c r="CI28" s="108">
        <v>0</v>
      </c>
      <c r="CJ28" s="108">
        <v>0</v>
      </c>
      <c r="CK28" s="108">
        <v>0</v>
      </c>
      <c r="CL28" s="108">
        <v>0</v>
      </c>
      <c r="CM28" s="108">
        <v>0</v>
      </c>
      <c r="CN28" s="108">
        <v>0</v>
      </c>
      <c r="CO28" s="108">
        <v>0</v>
      </c>
      <c r="CP28" s="108">
        <v>0</v>
      </c>
      <c r="CQ28" s="108">
        <v>0</v>
      </c>
      <c r="CR28" s="108">
        <v>0</v>
      </c>
      <c r="CS28" s="108">
        <v>0</v>
      </c>
      <c r="CT28" s="108">
        <v>0</v>
      </c>
      <c r="CU28" s="108">
        <v>0</v>
      </c>
      <c r="CV28" s="108">
        <v>0</v>
      </c>
      <c r="CW28" s="108">
        <v>0</v>
      </c>
      <c r="CX28" s="108">
        <v>0</v>
      </c>
      <c r="CY28" s="108">
        <v>0</v>
      </c>
      <c r="CZ28" s="108">
        <v>0</v>
      </c>
      <c r="DA28" s="108">
        <v>0</v>
      </c>
      <c r="DB28" s="108">
        <v>0</v>
      </c>
      <c r="DC28" s="108">
        <v>0</v>
      </c>
      <c r="DD28" s="108">
        <v>0</v>
      </c>
      <c r="DE28" s="108">
        <v>0</v>
      </c>
      <c r="DF28" s="108">
        <v>0</v>
      </c>
      <c r="DG28" s="108">
        <v>0</v>
      </c>
      <c r="DH28" s="108">
        <v>0</v>
      </c>
      <c r="DI28" s="108">
        <v>0</v>
      </c>
      <c r="DJ28" s="108">
        <v>0</v>
      </c>
      <c r="DK28" s="108">
        <v>0</v>
      </c>
      <c r="DL28" s="108">
        <v>0</v>
      </c>
      <c r="DM28" s="108">
        <v>0</v>
      </c>
      <c r="DN28" s="108">
        <v>0</v>
      </c>
      <c r="DO28" s="108">
        <v>0</v>
      </c>
      <c r="DP28" s="108">
        <v>0</v>
      </c>
      <c r="DQ28" s="108">
        <v>0</v>
      </c>
      <c r="DR28" s="108">
        <v>0</v>
      </c>
      <c r="DS28" s="108">
        <v>0</v>
      </c>
      <c r="DT28" s="108">
        <v>0</v>
      </c>
      <c r="DU28" s="108">
        <v>0</v>
      </c>
      <c r="DV28" s="108">
        <v>0</v>
      </c>
      <c r="DW28" s="108">
        <v>0</v>
      </c>
      <c r="DX28" s="108">
        <v>0</v>
      </c>
      <c r="DY28" s="108">
        <v>0</v>
      </c>
      <c r="DZ28" s="108">
        <v>0</v>
      </c>
      <c r="EA28" s="108">
        <v>0</v>
      </c>
      <c r="EB28" s="108">
        <v>0</v>
      </c>
      <c r="EC28" s="108">
        <v>0</v>
      </c>
      <c r="ED28" s="108">
        <v>0</v>
      </c>
      <c r="EE28" s="108">
        <v>0</v>
      </c>
      <c r="EF28" s="108">
        <v>0</v>
      </c>
      <c r="EG28" s="108">
        <v>0</v>
      </c>
      <c r="EH28" s="108">
        <v>0</v>
      </c>
      <c r="EI28" s="108">
        <v>0</v>
      </c>
      <c r="EJ28" s="108">
        <v>0</v>
      </c>
      <c r="EK28" s="108">
        <v>0</v>
      </c>
      <c r="EL28" s="108">
        <v>0</v>
      </c>
      <c r="EM28" s="108">
        <v>0</v>
      </c>
      <c r="EN28" s="108">
        <v>0</v>
      </c>
      <c r="EO28" s="108">
        <v>0</v>
      </c>
      <c r="EP28" s="108">
        <v>0</v>
      </c>
      <c r="EQ28" s="108">
        <v>0</v>
      </c>
      <c r="ER28" s="108">
        <v>0</v>
      </c>
      <c r="ES28" s="108">
        <v>0</v>
      </c>
      <c r="ET28" s="108">
        <v>0</v>
      </c>
      <c r="EU28" s="108">
        <v>0</v>
      </c>
      <c r="EV28" s="108">
        <v>0</v>
      </c>
      <c r="EW28" s="108">
        <v>0</v>
      </c>
      <c r="EX28" s="108">
        <v>0</v>
      </c>
      <c r="EY28" s="108">
        <v>0</v>
      </c>
      <c r="EZ28" s="108">
        <v>0</v>
      </c>
      <c r="FA28" s="108">
        <v>0</v>
      </c>
      <c r="FB28" s="108">
        <v>0</v>
      </c>
      <c r="FC28" s="108">
        <v>0</v>
      </c>
      <c r="FD28" s="108">
        <v>0</v>
      </c>
      <c r="FE28" s="108">
        <v>0</v>
      </c>
      <c r="FF28" s="108">
        <v>0</v>
      </c>
      <c r="FG28" s="108">
        <v>0</v>
      </c>
      <c r="FH28" s="108">
        <v>0</v>
      </c>
      <c r="FI28" s="108">
        <v>0</v>
      </c>
      <c r="FJ28" s="108">
        <v>0</v>
      </c>
      <c r="FK28" s="108">
        <v>0</v>
      </c>
      <c r="FL28" s="108">
        <v>0</v>
      </c>
      <c r="FM28" s="108">
        <v>0</v>
      </c>
      <c r="FN28" s="108">
        <v>0</v>
      </c>
      <c r="FO28" s="108">
        <v>0</v>
      </c>
      <c r="FP28" s="108">
        <v>0</v>
      </c>
      <c r="FQ28" s="108">
        <v>0</v>
      </c>
      <c r="FR28" s="108">
        <v>0</v>
      </c>
      <c r="FS28" s="108">
        <v>0</v>
      </c>
      <c r="FT28" s="108">
        <v>0</v>
      </c>
      <c r="FU28" s="108">
        <v>0</v>
      </c>
      <c r="FV28" s="108">
        <v>0</v>
      </c>
      <c r="FW28" s="108">
        <v>0</v>
      </c>
      <c r="FX28" s="108">
        <v>0</v>
      </c>
      <c r="FY28" s="108">
        <v>0</v>
      </c>
      <c r="FZ28" s="108">
        <v>0</v>
      </c>
      <c r="GA28" s="108">
        <v>0</v>
      </c>
      <c r="GB28" s="108">
        <v>0</v>
      </c>
      <c r="GC28" s="108">
        <v>0</v>
      </c>
      <c r="GD28" s="108">
        <v>0</v>
      </c>
      <c r="GE28" s="108">
        <v>0</v>
      </c>
      <c r="GF28" s="108">
        <v>0</v>
      </c>
      <c r="GG28" s="108">
        <v>0</v>
      </c>
      <c r="GH28" s="108">
        <v>0</v>
      </c>
      <c r="GI28" s="108">
        <v>0</v>
      </c>
      <c r="GJ28" s="108">
        <v>0</v>
      </c>
      <c r="GK28" s="108">
        <v>0</v>
      </c>
      <c r="GL28" s="108">
        <v>0</v>
      </c>
      <c r="GM28" s="108">
        <v>0</v>
      </c>
      <c r="GN28" s="108">
        <v>0</v>
      </c>
      <c r="GO28" s="108">
        <v>0</v>
      </c>
      <c r="GP28" s="108">
        <v>0</v>
      </c>
      <c r="GQ28" s="108">
        <v>0</v>
      </c>
      <c r="GR28" s="108">
        <v>0</v>
      </c>
      <c r="GS28" s="108">
        <v>0</v>
      </c>
      <c r="GT28" s="108">
        <v>0</v>
      </c>
      <c r="GU28" s="108">
        <v>0</v>
      </c>
      <c r="GV28" s="108">
        <v>0</v>
      </c>
      <c r="GW28" s="108">
        <v>0</v>
      </c>
      <c r="GX28" s="108">
        <v>0</v>
      </c>
      <c r="GY28" s="108">
        <v>0</v>
      </c>
      <c r="GZ28" s="108">
        <v>0</v>
      </c>
      <c r="HA28" s="108">
        <v>0</v>
      </c>
      <c r="HB28" s="108">
        <v>0</v>
      </c>
      <c r="HC28" s="108">
        <v>0</v>
      </c>
      <c r="HD28" s="108">
        <v>0</v>
      </c>
      <c r="HE28" s="108">
        <v>0</v>
      </c>
      <c r="HF28" s="108">
        <v>0</v>
      </c>
      <c r="HG28" s="108">
        <v>0</v>
      </c>
      <c r="HH28" s="108">
        <v>0</v>
      </c>
      <c r="HI28" s="108">
        <v>0</v>
      </c>
    </row>
    <row r="29" spans="1:217" s="109" customFormat="1" x14ac:dyDescent="0.2">
      <c r="A29" s="107" t="s">
        <v>80</v>
      </c>
      <c r="B29" s="108">
        <v>0</v>
      </c>
      <c r="C29" s="108">
        <v>0</v>
      </c>
      <c r="D29" s="108">
        <v>0</v>
      </c>
      <c r="E29" s="108">
        <v>0</v>
      </c>
      <c r="F29" s="108">
        <v>0</v>
      </c>
      <c r="G29" s="108">
        <v>0</v>
      </c>
      <c r="H29" s="108">
        <v>0</v>
      </c>
      <c r="I29" s="108">
        <v>0</v>
      </c>
      <c r="J29" s="108">
        <v>0</v>
      </c>
      <c r="K29" s="108">
        <v>0</v>
      </c>
      <c r="L29" s="108">
        <v>0</v>
      </c>
      <c r="M29" s="108">
        <v>0</v>
      </c>
      <c r="N29" s="108">
        <v>0</v>
      </c>
      <c r="O29" s="108">
        <v>0</v>
      </c>
      <c r="P29" s="108">
        <v>0</v>
      </c>
      <c r="Q29" s="108">
        <v>0</v>
      </c>
      <c r="R29" s="108">
        <v>0</v>
      </c>
      <c r="S29" s="108">
        <v>0</v>
      </c>
      <c r="T29" s="108">
        <v>0</v>
      </c>
      <c r="U29" s="108">
        <v>0</v>
      </c>
      <c r="V29" s="108">
        <v>0</v>
      </c>
      <c r="W29" s="108">
        <v>0</v>
      </c>
      <c r="X29" s="108">
        <v>0</v>
      </c>
      <c r="Y29" s="108">
        <v>0</v>
      </c>
      <c r="Z29" s="108">
        <v>0</v>
      </c>
      <c r="AA29" s="108">
        <v>0</v>
      </c>
      <c r="AB29" s="108">
        <v>0</v>
      </c>
      <c r="AC29" s="108">
        <v>0</v>
      </c>
      <c r="AD29" s="108">
        <v>0</v>
      </c>
      <c r="AE29" s="108">
        <v>0</v>
      </c>
      <c r="AF29" s="108">
        <v>0</v>
      </c>
      <c r="AG29" s="108">
        <v>0</v>
      </c>
      <c r="AH29" s="108">
        <v>0</v>
      </c>
      <c r="AI29" s="108">
        <v>0</v>
      </c>
      <c r="AJ29" s="108">
        <v>0</v>
      </c>
      <c r="AK29" s="108">
        <v>0</v>
      </c>
      <c r="AL29" s="108">
        <v>0</v>
      </c>
      <c r="AM29" s="108">
        <v>0</v>
      </c>
      <c r="AN29" s="108">
        <v>0</v>
      </c>
      <c r="AO29" s="108">
        <v>0</v>
      </c>
      <c r="AP29" s="108">
        <v>0</v>
      </c>
      <c r="AQ29" s="108">
        <v>0</v>
      </c>
      <c r="AR29" s="108">
        <v>0</v>
      </c>
      <c r="AS29" s="108">
        <v>0</v>
      </c>
      <c r="AT29" s="108">
        <v>0</v>
      </c>
      <c r="AU29" s="108">
        <v>0</v>
      </c>
      <c r="AV29" s="108">
        <v>0</v>
      </c>
      <c r="AW29" s="108">
        <v>0</v>
      </c>
      <c r="AX29" s="108">
        <v>0</v>
      </c>
      <c r="AY29" s="108">
        <v>0</v>
      </c>
      <c r="AZ29" s="108">
        <v>0</v>
      </c>
      <c r="BA29" s="108">
        <v>0</v>
      </c>
      <c r="BB29" s="108">
        <v>0</v>
      </c>
      <c r="BC29" s="108">
        <v>0</v>
      </c>
      <c r="BD29" s="108">
        <v>0</v>
      </c>
      <c r="BE29" s="108">
        <v>0</v>
      </c>
      <c r="BF29" s="108">
        <v>0</v>
      </c>
      <c r="BG29" s="108">
        <v>0</v>
      </c>
      <c r="BH29" s="108">
        <v>0</v>
      </c>
      <c r="BI29" s="108">
        <v>0</v>
      </c>
      <c r="BJ29" s="108">
        <v>0</v>
      </c>
      <c r="BK29" s="108">
        <v>0</v>
      </c>
      <c r="BL29" s="108">
        <v>0</v>
      </c>
      <c r="BM29" s="108">
        <v>0</v>
      </c>
      <c r="BN29" s="108">
        <v>0</v>
      </c>
      <c r="BO29" s="108">
        <v>0</v>
      </c>
      <c r="BP29" s="108">
        <v>0</v>
      </c>
      <c r="BQ29" s="108">
        <v>0</v>
      </c>
      <c r="BR29" s="108">
        <v>0</v>
      </c>
      <c r="BS29" s="108">
        <v>0</v>
      </c>
      <c r="BT29" s="108">
        <v>0</v>
      </c>
      <c r="BU29" s="108">
        <v>0</v>
      </c>
      <c r="BV29" s="108">
        <v>0</v>
      </c>
      <c r="BW29" s="108">
        <v>0</v>
      </c>
      <c r="BX29" s="108">
        <v>0</v>
      </c>
      <c r="BY29" s="108">
        <v>0</v>
      </c>
      <c r="BZ29" s="108">
        <v>0</v>
      </c>
      <c r="CA29" s="108">
        <v>0</v>
      </c>
      <c r="CB29" s="108">
        <v>0</v>
      </c>
      <c r="CC29" s="108">
        <v>0</v>
      </c>
      <c r="CD29" s="108">
        <v>0</v>
      </c>
      <c r="CE29" s="108">
        <v>0</v>
      </c>
      <c r="CF29" s="108">
        <v>0</v>
      </c>
      <c r="CG29" s="108">
        <v>0</v>
      </c>
      <c r="CH29" s="108">
        <v>0</v>
      </c>
      <c r="CI29" s="108">
        <v>0</v>
      </c>
      <c r="CJ29" s="108">
        <v>0</v>
      </c>
      <c r="CK29" s="108">
        <v>0</v>
      </c>
      <c r="CL29" s="108">
        <v>0</v>
      </c>
      <c r="CM29" s="108">
        <v>0</v>
      </c>
      <c r="CN29" s="108">
        <v>0</v>
      </c>
      <c r="CO29" s="108">
        <v>0</v>
      </c>
      <c r="CP29" s="108">
        <v>0</v>
      </c>
      <c r="CQ29" s="108">
        <v>0</v>
      </c>
      <c r="CR29" s="108">
        <v>0</v>
      </c>
      <c r="CS29" s="108">
        <v>0</v>
      </c>
      <c r="CT29" s="108">
        <v>0</v>
      </c>
      <c r="CU29" s="108">
        <v>0</v>
      </c>
      <c r="CV29" s="108">
        <v>0</v>
      </c>
      <c r="CW29" s="108">
        <v>0</v>
      </c>
      <c r="CX29" s="108">
        <v>0</v>
      </c>
      <c r="CY29" s="108">
        <v>0</v>
      </c>
      <c r="CZ29" s="108">
        <v>0</v>
      </c>
      <c r="DA29" s="108">
        <v>0</v>
      </c>
      <c r="DB29" s="108">
        <v>0</v>
      </c>
      <c r="DC29" s="108">
        <v>0</v>
      </c>
      <c r="DD29" s="108">
        <v>0</v>
      </c>
      <c r="DE29" s="108">
        <v>0</v>
      </c>
      <c r="DF29" s="108">
        <v>0</v>
      </c>
      <c r="DG29" s="108">
        <v>0</v>
      </c>
      <c r="DH29" s="108">
        <v>0</v>
      </c>
      <c r="DI29" s="108">
        <v>0</v>
      </c>
      <c r="DJ29" s="108">
        <v>0</v>
      </c>
      <c r="DK29" s="108">
        <v>0</v>
      </c>
      <c r="DL29" s="108">
        <v>0</v>
      </c>
      <c r="DM29" s="108">
        <v>0</v>
      </c>
      <c r="DN29" s="108">
        <v>0</v>
      </c>
      <c r="DO29" s="108">
        <v>0</v>
      </c>
      <c r="DP29" s="108">
        <v>0</v>
      </c>
      <c r="DQ29" s="108">
        <v>0</v>
      </c>
      <c r="DR29" s="108">
        <v>0</v>
      </c>
      <c r="DS29" s="108">
        <v>0</v>
      </c>
      <c r="DT29" s="108">
        <v>0</v>
      </c>
      <c r="DU29" s="108">
        <v>0</v>
      </c>
      <c r="DV29" s="108">
        <v>0</v>
      </c>
      <c r="DW29" s="108">
        <v>0</v>
      </c>
      <c r="DX29" s="108">
        <v>0</v>
      </c>
      <c r="DY29" s="108">
        <v>0</v>
      </c>
      <c r="DZ29" s="108">
        <v>0</v>
      </c>
      <c r="EA29" s="108">
        <v>0</v>
      </c>
      <c r="EB29" s="108">
        <v>0</v>
      </c>
      <c r="EC29" s="108">
        <v>0</v>
      </c>
      <c r="ED29" s="108">
        <v>0</v>
      </c>
      <c r="EE29" s="108">
        <v>0</v>
      </c>
      <c r="EF29" s="108">
        <v>0</v>
      </c>
      <c r="EG29" s="108">
        <v>0</v>
      </c>
      <c r="EH29" s="108">
        <v>0</v>
      </c>
      <c r="EI29" s="108">
        <v>0</v>
      </c>
      <c r="EJ29" s="108">
        <v>0</v>
      </c>
      <c r="EK29" s="108">
        <v>0</v>
      </c>
      <c r="EL29" s="108">
        <v>0</v>
      </c>
      <c r="EM29" s="108">
        <v>0</v>
      </c>
      <c r="EN29" s="108">
        <v>0</v>
      </c>
      <c r="EO29" s="108">
        <v>0</v>
      </c>
      <c r="EP29" s="108">
        <v>0</v>
      </c>
      <c r="EQ29" s="108">
        <v>0</v>
      </c>
      <c r="ER29" s="108">
        <v>0</v>
      </c>
      <c r="ES29" s="108">
        <v>0</v>
      </c>
      <c r="ET29" s="108">
        <v>0</v>
      </c>
      <c r="EU29" s="108">
        <v>0</v>
      </c>
      <c r="EV29" s="108">
        <v>0</v>
      </c>
      <c r="EW29" s="108">
        <v>0</v>
      </c>
      <c r="EX29" s="108">
        <v>0</v>
      </c>
      <c r="EY29" s="108">
        <v>0</v>
      </c>
      <c r="EZ29" s="108">
        <v>0</v>
      </c>
      <c r="FA29" s="108">
        <v>0</v>
      </c>
      <c r="FB29" s="108">
        <v>0</v>
      </c>
      <c r="FC29" s="108">
        <v>0</v>
      </c>
      <c r="FD29" s="108">
        <v>0</v>
      </c>
      <c r="FE29" s="108">
        <v>0</v>
      </c>
      <c r="FF29" s="108">
        <v>0</v>
      </c>
      <c r="FG29" s="108">
        <v>0</v>
      </c>
      <c r="FH29" s="108">
        <v>0</v>
      </c>
      <c r="FI29" s="108">
        <v>0</v>
      </c>
      <c r="FJ29" s="108">
        <v>0</v>
      </c>
      <c r="FK29" s="108">
        <v>0</v>
      </c>
      <c r="FL29" s="108">
        <v>0</v>
      </c>
      <c r="FM29" s="108">
        <v>0</v>
      </c>
      <c r="FN29" s="108">
        <v>0</v>
      </c>
      <c r="FO29" s="108">
        <v>0</v>
      </c>
      <c r="FP29" s="108">
        <v>0</v>
      </c>
      <c r="FQ29" s="108">
        <v>0</v>
      </c>
      <c r="FR29" s="108">
        <v>0</v>
      </c>
      <c r="FS29" s="108">
        <v>0</v>
      </c>
      <c r="FT29" s="108">
        <v>0</v>
      </c>
      <c r="FU29" s="108">
        <v>0</v>
      </c>
      <c r="FV29" s="108">
        <v>0</v>
      </c>
      <c r="FW29" s="108">
        <v>0</v>
      </c>
      <c r="FX29" s="108">
        <v>0</v>
      </c>
      <c r="FY29" s="108">
        <v>0</v>
      </c>
      <c r="FZ29" s="108">
        <v>0</v>
      </c>
      <c r="GA29" s="108">
        <v>0</v>
      </c>
      <c r="GB29" s="108">
        <v>0</v>
      </c>
      <c r="GC29" s="108">
        <v>0</v>
      </c>
      <c r="GD29" s="108">
        <v>0</v>
      </c>
      <c r="GE29" s="108">
        <v>0</v>
      </c>
      <c r="GF29" s="108">
        <v>0</v>
      </c>
      <c r="GG29" s="108">
        <v>0</v>
      </c>
      <c r="GH29" s="108">
        <v>0</v>
      </c>
      <c r="GI29" s="108">
        <v>0</v>
      </c>
      <c r="GJ29" s="108">
        <v>0</v>
      </c>
      <c r="GK29" s="108">
        <v>0</v>
      </c>
      <c r="GL29" s="108">
        <v>0</v>
      </c>
      <c r="GM29" s="108">
        <v>0</v>
      </c>
      <c r="GN29" s="108">
        <v>0</v>
      </c>
      <c r="GO29" s="108">
        <v>0</v>
      </c>
      <c r="GP29" s="108">
        <v>0</v>
      </c>
      <c r="GQ29" s="108">
        <v>0</v>
      </c>
      <c r="GR29" s="108">
        <v>0</v>
      </c>
      <c r="GS29" s="108">
        <v>0</v>
      </c>
      <c r="GT29" s="108">
        <v>0</v>
      </c>
      <c r="GU29" s="108">
        <v>0</v>
      </c>
      <c r="GV29" s="108">
        <v>0</v>
      </c>
      <c r="GW29" s="108">
        <v>0</v>
      </c>
      <c r="GX29" s="108">
        <v>0</v>
      </c>
      <c r="GY29" s="108">
        <v>0</v>
      </c>
      <c r="GZ29" s="108">
        <v>0</v>
      </c>
      <c r="HA29" s="108">
        <v>0</v>
      </c>
      <c r="HB29" s="108">
        <v>0</v>
      </c>
      <c r="HC29" s="108">
        <v>0</v>
      </c>
      <c r="HD29" s="108">
        <v>0</v>
      </c>
      <c r="HE29" s="108">
        <v>0</v>
      </c>
      <c r="HF29" s="108">
        <v>0</v>
      </c>
      <c r="HG29" s="108">
        <v>0</v>
      </c>
      <c r="HH29" s="108">
        <v>0</v>
      </c>
      <c r="HI29" s="108">
        <v>0</v>
      </c>
    </row>
    <row r="30" spans="1:217" s="112" customFormat="1" x14ac:dyDescent="0.2">
      <c r="A30" s="110" t="s">
        <v>81</v>
      </c>
      <c r="B30" s="111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11">
        <v>0</v>
      </c>
      <c r="AF30" s="111">
        <v>0</v>
      </c>
      <c r="AG30" s="111">
        <v>0</v>
      </c>
      <c r="AH30" s="111">
        <v>0</v>
      </c>
      <c r="AI30" s="111">
        <v>0</v>
      </c>
      <c r="AJ30" s="111">
        <v>0</v>
      </c>
      <c r="AK30" s="111">
        <v>0</v>
      </c>
      <c r="AL30" s="111">
        <v>0</v>
      </c>
      <c r="AM30" s="111">
        <v>0</v>
      </c>
      <c r="AN30" s="111">
        <v>0</v>
      </c>
      <c r="AO30" s="111">
        <v>0</v>
      </c>
      <c r="AP30" s="111">
        <v>0</v>
      </c>
      <c r="AQ30" s="111">
        <v>0</v>
      </c>
      <c r="AR30" s="111">
        <v>0</v>
      </c>
      <c r="AS30" s="111">
        <v>0</v>
      </c>
      <c r="AT30" s="111">
        <v>0</v>
      </c>
      <c r="AU30" s="111">
        <v>0</v>
      </c>
      <c r="AV30" s="111">
        <v>0</v>
      </c>
      <c r="AW30" s="111">
        <v>0</v>
      </c>
      <c r="AX30" s="111">
        <v>0</v>
      </c>
      <c r="AY30" s="111">
        <v>0</v>
      </c>
      <c r="AZ30" s="111">
        <v>0</v>
      </c>
      <c r="BA30" s="111">
        <v>0</v>
      </c>
      <c r="BB30" s="111">
        <v>0</v>
      </c>
      <c r="BC30" s="111">
        <v>0</v>
      </c>
      <c r="BD30" s="111">
        <v>0</v>
      </c>
      <c r="BE30" s="111">
        <v>0</v>
      </c>
      <c r="BF30" s="111">
        <v>0</v>
      </c>
      <c r="BG30" s="111">
        <v>0</v>
      </c>
      <c r="BH30" s="111">
        <v>0</v>
      </c>
      <c r="BI30" s="111">
        <v>0</v>
      </c>
      <c r="BJ30" s="111">
        <v>0</v>
      </c>
      <c r="BK30" s="111">
        <v>0</v>
      </c>
      <c r="BL30" s="111">
        <v>0</v>
      </c>
      <c r="BM30" s="111">
        <v>0</v>
      </c>
      <c r="BN30" s="111">
        <v>0</v>
      </c>
      <c r="BO30" s="111">
        <v>0</v>
      </c>
      <c r="BP30" s="111">
        <v>0</v>
      </c>
      <c r="BQ30" s="111">
        <v>0</v>
      </c>
      <c r="BR30" s="111">
        <v>0</v>
      </c>
      <c r="BS30" s="111">
        <v>0</v>
      </c>
      <c r="BT30" s="111">
        <v>0</v>
      </c>
      <c r="BU30" s="111">
        <v>0</v>
      </c>
      <c r="BV30" s="111">
        <v>0</v>
      </c>
      <c r="BW30" s="111">
        <v>0</v>
      </c>
      <c r="BX30" s="111">
        <v>0</v>
      </c>
      <c r="BY30" s="111">
        <v>0</v>
      </c>
      <c r="BZ30" s="111">
        <v>0</v>
      </c>
      <c r="CA30" s="111">
        <v>0</v>
      </c>
      <c r="CB30" s="111">
        <v>0</v>
      </c>
      <c r="CC30" s="111">
        <v>0</v>
      </c>
      <c r="CD30" s="111">
        <v>0</v>
      </c>
      <c r="CE30" s="111">
        <v>0</v>
      </c>
      <c r="CF30" s="111">
        <v>0</v>
      </c>
      <c r="CG30" s="111">
        <v>0</v>
      </c>
      <c r="CH30" s="111">
        <v>0</v>
      </c>
      <c r="CI30" s="111">
        <v>0</v>
      </c>
      <c r="CJ30" s="111">
        <v>0</v>
      </c>
      <c r="CK30" s="111">
        <v>0</v>
      </c>
      <c r="CL30" s="111">
        <v>0</v>
      </c>
      <c r="CM30" s="111">
        <v>0</v>
      </c>
      <c r="CN30" s="111">
        <v>0</v>
      </c>
      <c r="CO30" s="111">
        <v>0</v>
      </c>
      <c r="CP30" s="111">
        <v>0</v>
      </c>
      <c r="CQ30" s="111">
        <v>0</v>
      </c>
      <c r="CR30" s="111">
        <v>0</v>
      </c>
      <c r="CS30" s="111">
        <v>0</v>
      </c>
      <c r="CT30" s="111">
        <v>0</v>
      </c>
      <c r="CU30" s="111">
        <v>0</v>
      </c>
      <c r="CV30" s="111">
        <v>0</v>
      </c>
      <c r="CW30" s="111">
        <v>0</v>
      </c>
      <c r="CX30" s="111">
        <v>0</v>
      </c>
      <c r="CY30" s="111">
        <v>0</v>
      </c>
      <c r="CZ30" s="111">
        <v>0</v>
      </c>
      <c r="DA30" s="111">
        <v>0</v>
      </c>
      <c r="DB30" s="111">
        <v>0</v>
      </c>
      <c r="DC30" s="111">
        <v>0</v>
      </c>
      <c r="DD30" s="111">
        <v>0</v>
      </c>
      <c r="DE30" s="111">
        <v>0</v>
      </c>
      <c r="DF30" s="111">
        <v>0</v>
      </c>
      <c r="DG30" s="111">
        <v>0</v>
      </c>
      <c r="DH30" s="111">
        <v>0</v>
      </c>
      <c r="DI30" s="111">
        <v>0</v>
      </c>
      <c r="DJ30" s="111">
        <v>0</v>
      </c>
      <c r="DK30" s="111">
        <v>0</v>
      </c>
      <c r="DL30" s="111">
        <v>0</v>
      </c>
      <c r="DM30" s="111">
        <v>0</v>
      </c>
      <c r="DN30" s="111">
        <v>0</v>
      </c>
      <c r="DO30" s="111">
        <v>0</v>
      </c>
      <c r="DP30" s="111">
        <v>0</v>
      </c>
      <c r="DQ30" s="111">
        <v>0</v>
      </c>
      <c r="DR30" s="111">
        <v>0</v>
      </c>
      <c r="DS30" s="111">
        <v>0</v>
      </c>
      <c r="DT30" s="111">
        <v>0</v>
      </c>
      <c r="DU30" s="111">
        <v>0</v>
      </c>
      <c r="DV30" s="111">
        <v>0</v>
      </c>
      <c r="DW30" s="111">
        <v>0</v>
      </c>
      <c r="DX30" s="111">
        <v>0</v>
      </c>
      <c r="DY30" s="111">
        <v>0</v>
      </c>
      <c r="DZ30" s="111">
        <v>0</v>
      </c>
      <c r="EA30" s="111">
        <v>0</v>
      </c>
      <c r="EB30" s="111">
        <v>0</v>
      </c>
      <c r="EC30" s="111">
        <v>0</v>
      </c>
      <c r="ED30" s="111">
        <v>0</v>
      </c>
      <c r="EE30" s="111">
        <v>0</v>
      </c>
      <c r="EF30" s="111">
        <v>0</v>
      </c>
      <c r="EG30" s="111">
        <v>0</v>
      </c>
      <c r="EH30" s="111">
        <v>0</v>
      </c>
      <c r="EI30" s="111">
        <v>0</v>
      </c>
      <c r="EJ30" s="111">
        <v>0</v>
      </c>
      <c r="EK30" s="111">
        <v>0</v>
      </c>
      <c r="EL30" s="111">
        <v>0</v>
      </c>
      <c r="EM30" s="111">
        <v>0</v>
      </c>
      <c r="EN30" s="111">
        <v>0</v>
      </c>
      <c r="EO30" s="111">
        <v>0</v>
      </c>
      <c r="EP30" s="111">
        <v>0</v>
      </c>
      <c r="EQ30" s="111">
        <v>0</v>
      </c>
      <c r="ER30" s="111">
        <v>0</v>
      </c>
      <c r="ES30" s="111">
        <v>0</v>
      </c>
      <c r="ET30" s="111">
        <v>0</v>
      </c>
      <c r="EU30" s="111">
        <v>0</v>
      </c>
      <c r="EV30" s="111">
        <v>0</v>
      </c>
      <c r="EW30" s="111">
        <v>0</v>
      </c>
      <c r="EX30" s="111">
        <v>0</v>
      </c>
      <c r="EY30" s="111">
        <v>0</v>
      </c>
      <c r="EZ30" s="111">
        <v>0</v>
      </c>
      <c r="FA30" s="111">
        <v>0</v>
      </c>
      <c r="FB30" s="111">
        <v>0</v>
      </c>
      <c r="FC30" s="111">
        <v>0</v>
      </c>
      <c r="FD30" s="111">
        <v>0</v>
      </c>
      <c r="FE30" s="111">
        <v>0</v>
      </c>
      <c r="FF30" s="111">
        <v>0</v>
      </c>
      <c r="FG30" s="111">
        <v>0</v>
      </c>
      <c r="FH30" s="111">
        <v>0</v>
      </c>
      <c r="FI30" s="111">
        <v>0</v>
      </c>
      <c r="FJ30" s="111">
        <v>0</v>
      </c>
      <c r="FK30" s="111">
        <v>0</v>
      </c>
      <c r="FL30" s="111">
        <v>0</v>
      </c>
      <c r="FM30" s="111">
        <v>0</v>
      </c>
      <c r="FN30" s="111">
        <v>0</v>
      </c>
      <c r="FO30" s="111">
        <v>0</v>
      </c>
      <c r="FP30" s="111">
        <v>0</v>
      </c>
      <c r="FQ30" s="111">
        <v>0</v>
      </c>
      <c r="FR30" s="111">
        <v>0</v>
      </c>
      <c r="FS30" s="111">
        <v>0</v>
      </c>
      <c r="FT30" s="111">
        <v>0</v>
      </c>
      <c r="FU30" s="111">
        <v>0</v>
      </c>
      <c r="FV30" s="111">
        <v>0</v>
      </c>
      <c r="FW30" s="111">
        <v>0</v>
      </c>
      <c r="FX30" s="111">
        <v>0</v>
      </c>
      <c r="FY30" s="111">
        <v>0</v>
      </c>
      <c r="FZ30" s="111">
        <v>0</v>
      </c>
      <c r="GA30" s="111">
        <v>0</v>
      </c>
      <c r="GB30" s="111">
        <v>0</v>
      </c>
      <c r="GC30" s="111">
        <v>0</v>
      </c>
      <c r="GD30" s="111">
        <v>0</v>
      </c>
      <c r="GE30" s="111">
        <v>0</v>
      </c>
      <c r="GF30" s="111">
        <v>0</v>
      </c>
      <c r="GG30" s="111">
        <v>0</v>
      </c>
      <c r="GH30" s="111">
        <v>0</v>
      </c>
      <c r="GI30" s="111">
        <v>0</v>
      </c>
      <c r="GJ30" s="111">
        <v>0</v>
      </c>
      <c r="GK30" s="111">
        <v>0</v>
      </c>
      <c r="GL30" s="111">
        <v>0</v>
      </c>
      <c r="GM30" s="111">
        <v>0</v>
      </c>
      <c r="GN30" s="111">
        <v>0</v>
      </c>
      <c r="GO30" s="111">
        <v>0</v>
      </c>
      <c r="GP30" s="111">
        <v>0</v>
      </c>
      <c r="GQ30" s="111">
        <v>0</v>
      </c>
      <c r="GR30" s="111">
        <v>0</v>
      </c>
      <c r="GS30" s="111">
        <v>0</v>
      </c>
      <c r="GT30" s="111">
        <v>0</v>
      </c>
      <c r="GU30" s="111">
        <v>0</v>
      </c>
      <c r="GV30" s="111">
        <v>0</v>
      </c>
      <c r="GW30" s="111">
        <v>0</v>
      </c>
      <c r="GX30" s="111">
        <v>0</v>
      </c>
      <c r="GY30" s="111">
        <v>0</v>
      </c>
      <c r="GZ30" s="111">
        <v>0</v>
      </c>
      <c r="HA30" s="111">
        <v>0</v>
      </c>
      <c r="HB30" s="111">
        <v>0</v>
      </c>
      <c r="HC30" s="111">
        <v>0</v>
      </c>
      <c r="HD30" s="111">
        <v>0</v>
      </c>
      <c r="HE30" s="111">
        <v>0</v>
      </c>
      <c r="HF30" s="111">
        <v>0</v>
      </c>
      <c r="HG30" s="111">
        <v>0</v>
      </c>
      <c r="HH30" s="111">
        <v>0</v>
      </c>
      <c r="HI30" s="111">
        <v>0</v>
      </c>
    </row>
    <row r="31" spans="1:217" s="109" customFormat="1" x14ac:dyDescent="0.2">
      <c r="A31" s="107" t="s">
        <v>82</v>
      </c>
      <c r="B31" s="108">
        <v>0</v>
      </c>
      <c r="C31" s="108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08">
        <v>0</v>
      </c>
      <c r="R31" s="108">
        <v>0</v>
      </c>
      <c r="S31" s="108">
        <v>0</v>
      </c>
      <c r="T31" s="108">
        <v>0</v>
      </c>
      <c r="U31" s="108">
        <v>0</v>
      </c>
      <c r="V31" s="108">
        <v>0</v>
      </c>
      <c r="W31" s="108">
        <v>0</v>
      </c>
      <c r="X31" s="108">
        <v>0</v>
      </c>
      <c r="Y31" s="108">
        <v>0</v>
      </c>
      <c r="Z31" s="108">
        <v>0</v>
      </c>
      <c r="AA31" s="108">
        <v>0</v>
      </c>
      <c r="AB31" s="108">
        <v>0</v>
      </c>
      <c r="AC31" s="108">
        <v>0</v>
      </c>
      <c r="AD31" s="108">
        <v>0</v>
      </c>
      <c r="AE31" s="108">
        <v>0</v>
      </c>
      <c r="AF31" s="108">
        <v>0</v>
      </c>
      <c r="AG31" s="108">
        <v>0</v>
      </c>
      <c r="AH31" s="108">
        <v>0</v>
      </c>
      <c r="AI31" s="108">
        <v>0</v>
      </c>
      <c r="AJ31" s="108">
        <v>0</v>
      </c>
      <c r="AK31" s="108">
        <v>0</v>
      </c>
      <c r="AL31" s="108">
        <v>0</v>
      </c>
      <c r="AM31" s="108">
        <v>0</v>
      </c>
      <c r="AN31" s="108">
        <v>0</v>
      </c>
      <c r="AO31" s="108">
        <v>0</v>
      </c>
      <c r="AP31" s="108">
        <v>0</v>
      </c>
      <c r="AQ31" s="108">
        <v>0</v>
      </c>
      <c r="AR31" s="108">
        <v>0</v>
      </c>
      <c r="AS31" s="108">
        <v>0</v>
      </c>
      <c r="AT31" s="108">
        <v>0</v>
      </c>
      <c r="AU31" s="108">
        <v>0</v>
      </c>
      <c r="AV31" s="108">
        <v>0</v>
      </c>
      <c r="AW31" s="108">
        <v>0</v>
      </c>
      <c r="AX31" s="108">
        <v>0</v>
      </c>
      <c r="AY31" s="108">
        <v>0</v>
      </c>
      <c r="AZ31" s="108">
        <v>0</v>
      </c>
      <c r="BA31" s="108">
        <v>0</v>
      </c>
      <c r="BB31" s="108">
        <v>0</v>
      </c>
      <c r="BC31" s="108">
        <v>0</v>
      </c>
      <c r="BD31" s="108">
        <v>0</v>
      </c>
      <c r="BE31" s="108">
        <v>0</v>
      </c>
      <c r="BF31" s="108">
        <v>0</v>
      </c>
      <c r="BG31" s="108">
        <v>0</v>
      </c>
      <c r="BH31" s="108">
        <v>0</v>
      </c>
      <c r="BI31" s="108">
        <v>0</v>
      </c>
      <c r="BJ31" s="108">
        <v>0</v>
      </c>
      <c r="BK31" s="108">
        <v>0</v>
      </c>
      <c r="BL31" s="108">
        <v>0</v>
      </c>
      <c r="BM31" s="108">
        <v>0</v>
      </c>
      <c r="BN31" s="108">
        <v>0</v>
      </c>
      <c r="BO31" s="108">
        <v>0</v>
      </c>
      <c r="BP31" s="108">
        <v>0</v>
      </c>
      <c r="BQ31" s="108">
        <v>0</v>
      </c>
      <c r="BR31" s="108">
        <v>0</v>
      </c>
      <c r="BS31" s="108">
        <v>0</v>
      </c>
      <c r="BT31" s="108">
        <v>0</v>
      </c>
      <c r="BU31" s="108">
        <v>0</v>
      </c>
      <c r="BV31" s="108">
        <v>0</v>
      </c>
      <c r="BW31" s="108">
        <v>0</v>
      </c>
      <c r="BX31" s="108">
        <v>0</v>
      </c>
      <c r="BY31" s="108">
        <v>0</v>
      </c>
      <c r="BZ31" s="108">
        <v>0</v>
      </c>
      <c r="CA31" s="108">
        <v>0</v>
      </c>
      <c r="CB31" s="108">
        <v>0</v>
      </c>
      <c r="CC31" s="108">
        <v>0</v>
      </c>
      <c r="CD31" s="108">
        <v>0</v>
      </c>
      <c r="CE31" s="108">
        <v>0</v>
      </c>
      <c r="CF31" s="108">
        <v>0</v>
      </c>
      <c r="CG31" s="108">
        <v>0</v>
      </c>
      <c r="CH31" s="108">
        <v>0</v>
      </c>
      <c r="CI31" s="108">
        <v>0</v>
      </c>
      <c r="CJ31" s="108">
        <v>0</v>
      </c>
      <c r="CK31" s="108">
        <v>0</v>
      </c>
      <c r="CL31" s="108">
        <v>0</v>
      </c>
      <c r="CM31" s="108">
        <v>0</v>
      </c>
      <c r="CN31" s="108">
        <v>0</v>
      </c>
      <c r="CO31" s="108">
        <v>0</v>
      </c>
      <c r="CP31" s="108">
        <v>0</v>
      </c>
      <c r="CQ31" s="108">
        <v>0</v>
      </c>
      <c r="CR31" s="108">
        <v>0</v>
      </c>
      <c r="CS31" s="108">
        <v>0</v>
      </c>
      <c r="CT31" s="108">
        <v>0</v>
      </c>
      <c r="CU31" s="108">
        <v>0</v>
      </c>
      <c r="CV31" s="108">
        <v>0</v>
      </c>
      <c r="CW31" s="108">
        <v>0</v>
      </c>
      <c r="CX31" s="108">
        <v>0</v>
      </c>
      <c r="CY31" s="108">
        <v>0</v>
      </c>
      <c r="CZ31" s="108">
        <v>0</v>
      </c>
      <c r="DA31" s="108">
        <v>0</v>
      </c>
      <c r="DB31" s="108">
        <v>0</v>
      </c>
      <c r="DC31" s="108">
        <v>0</v>
      </c>
      <c r="DD31" s="108">
        <v>0</v>
      </c>
      <c r="DE31" s="108">
        <v>0</v>
      </c>
      <c r="DF31" s="108">
        <v>0</v>
      </c>
      <c r="DG31" s="108">
        <v>0</v>
      </c>
      <c r="DH31" s="108">
        <v>0</v>
      </c>
      <c r="DI31" s="108">
        <v>0</v>
      </c>
      <c r="DJ31" s="108">
        <v>0</v>
      </c>
      <c r="DK31" s="108">
        <v>0</v>
      </c>
      <c r="DL31" s="108">
        <v>0</v>
      </c>
      <c r="DM31" s="108">
        <v>0</v>
      </c>
      <c r="DN31" s="108">
        <v>0</v>
      </c>
      <c r="DO31" s="108">
        <v>0</v>
      </c>
      <c r="DP31" s="108">
        <v>0</v>
      </c>
      <c r="DQ31" s="108">
        <v>0</v>
      </c>
      <c r="DR31" s="108">
        <v>0</v>
      </c>
      <c r="DS31" s="108">
        <v>0</v>
      </c>
      <c r="DT31" s="108">
        <v>0</v>
      </c>
      <c r="DU31" s="108">
        <v>0</v>
      </c>
      <c r="DV31" s="108">
        <v>0</v>
      </c>
      <c r="DW31" s="108">
        <v>0</v>
      </c>
      <c r="DX31" s="108">
        <v>0</v>
      </c>
      <c r="DY31" s="108">
        <v>0</v>
      </c>
      <c r="DZ31" s="108">
        <v>0</v>
      </c>
      <c r="EA31" s="108">
        <v>0</v>
      </c>
      <c r="EB31" s="108">
        <v>0</v>
      </c>
      <c r="EC31" s="108">
        <v>0</v>
      </c>
      <c r="ED31" s="108">
        <v>0</v>
      </c>
      <c r="EE31" s="108">
        <v>0</v>
      </c>
      <c r="EF31" s="108">
        <v>0</v>
      </c>
      <c r="EG31" s="108">
        <v>0</v>
      </c>
      <c r="EH31" s="108">
        <v>0</v>
      </c>
      <c r="EI31" s="108">
        <v>0</v>
      </c>
      <c r="EJ31" s="108">
        <v>0</v>
      </c>
      <c r="EK31" s="108">
        <v>0</v>
      </c>
      <c r="EL31" s="108">
        <v>0</v>
      </c>
      <c r="EM31" s="108">
        <v>0</v>
      </c>
      <c r="EN31" s="108">
        <v>0</v>
      </c>
      <c r="EO31" s="108">
        <v>0</v>
      </c>
      <c r="EP31" s="108">
        <v>0</v>
      </c>
      <c r="EQ31" s="108">
        <v>0</v>
      </c>
      <c r="ER31" s="108">
        <v>0</v>
      </c>
      <c r="ES31" s="108">
        <v>0</v>
      </c>
      <c r="ET31" s="108">
        <v>0</v>
      </c>
      <c r="EU31" s="108">
        <v>0</v>
      </c>
      <c r="EV31" s="108">
        <v>0</v>
      </c>
      <c r="EW31" s="108">
        <v>0</v>
      </c>
      <c r="EX31" s="108">
        <v>0</v>
      </c>
      <c r="EY31" s="108">
        <v>0</v>
      </c>
      <c r="EZ31" s="108">
        <v>0</v>
      </c>
      <c r="FA31" s="108">
        <v>0</v>
      </c>
      <c r="FB31" s="108">
        <v>0</v>
      </c>
      <c r="FC31" s="108">
        <v>0</v>
      </c>
      <c r="FD31" s="108">
        <v>0</v>
      </c>
      <c r="FE31" s="108">
        <v>0</v>
      </c>
      <c r="FF31" s="108">
        <v>0</v>
      </c>
      <c r="FG31" s="108">
        <v>0</v>
      </c>
      <c r="FH31" s="108">
        <v>0</v>
      </c>
      <c r="FI31" s="108">
        <v>0</v>
      </c>
      <c r="FJ31" s="108">
        <v>0</v>
      </c>
      <c r="FK31" s="108">
        <v>0</v>
      </c>
      <c r="FL31" s="108">
        <v>0</v>
      </c>
      <c r="FM31" s="108">
        <v>0</v>
      </c>
      <c r="FN31" s="108">
        <v>0</v>
      </c>
      <c r="FO31" s="108">
        <v>0</v>
      </c>
      <c r="FP31" s="108">
        <v>0</v>
      </c>
      <c r="FQ31" s="108">
        <v>0</v>
      </c>
      <c r="FR31" s="108">
        <v>0</v>
      </c>
      <c r="FS31" s="108">
        <v>0</v>
      </c>
      <c r="FT31" s="108">
        <v>0</v>
      </c>
      <c r="FU31" s="108">
        <v>0</v>
      </c>
      <c r="FV31" s="108">
        <v>0</v>
      </c>
      <c r="FW31" s="108">
        <v>0</v>
      </c>
      <c r="FX31" s="108">
        <v>0</v>
      </c>
      <c r="FY31" s="108">
        <v>0</v>
      </c>
      <c r="FZ31" s="108">
        <v>0</v>
      </c>
      <c r="GA31" s="108">
        <v>0</v>
      </c>
      <c r="GB31" s="108">
        <v>0</v>
      </c>
      <c r="GC31" s="108">
        <v>0</v>
      </c>
      <c r="GD31" s="108">
        <v>0</v>
      </c>
      <c r="GE31" s="108">
        <v>0</v>
      </c>
      <c r="GF31" s="108">
        <v>0</v>
      </c>
      <c r="GG31" s="108">
        <v>0</v>
      </c>
      <c r="GH31" s="108">
        <v>0</v>
      </c>
      <c r="GI31" s="108">
        <v>0</v>
      </c>
      <c r="GJ31" s="108">
        <v>0</v>
      </c>
      <c r="GK31" s="108">
        <v>0</v>
      </c>
      <c r="GL31" s="108">
        <v>0</v>
      </c>
      <c r="GM31" s="108">
        <v>0</v>
      </c>
      <c r="GN31" s="108">
        <v>0</v>
      </c>
      <c r="GO31" s="108">
        <v>0</v>
      </c>
      <c r="GP31" s="108">
        <v>0</v>
      </c>
      <c r="GQ31" s="108">
        <v>0</v>
      </c>
      <c r="GR31" s="108">
        <v>0</v>
      </c>
      <c r="GS31" s="108">
        <v>0</v>
      </c>
      <c r="GT31" s="108">
        <v>0</v>
      </c>
      <c r="GU31" s="108">
        <v>0</v>
      </c>
      <c r="GV31" s="108">
        <v>0</v>
      </c>
      <c r="GW31" s="108">
        <v>0</v>
      </c>
      <c r="GX31" s="108">
        <v>0</v>
      </c>
      <c r="GY31" s="108">
        <v>0</v>
      </c>
      <c r="GZ31" s="108">
        <v>0</v>
      </c>
      <c r="HA31" s="108">
        <v>0</v>
      </c>
      <c r="HB31" s="108">
        <v>0</v>
      </c>
      <c r="HC31" s="108">
        <v>0</v>
      </c>
      <c r="HD31" s="108">
        <v>0</v>
      </c>
      <c r="HE31" s="108">
        <v>0</v>
      </c>
      <c r="HF31" s="108">
        <v>0</v>
      </c>
      <c r="HG31" s="108">
        <v>0</v>
      </c>
      <c r="HH31" s="108">
        <v>0</v>
      </c>
      <c r="HI31" s="108">
        <v>0</v>
      </c>
    </row>
    <row r="32" spans="1:217" s="109" customFormat="1" x14ac:dyDescent="0.2">
      <c r="A32" s="107" t="s">
        <v>83</v>
      </c>
      <c r="B32" s="108">
        <v>0</v>
      </c>
      <c r="C32" s="108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08">
        <v>0</v>
      </c>
      <c r="R32" s="108">
        <v>0</v>
      </c>
      <c r="S32" s="108">
        <v>0</v>
      </c>
      <c r="T32" s="108">
        <v>0</v>
      </c>
      <c r="U32" s="108">
        <v>0</v>
      </c>
      <c r="V32" s="108">
        <v>0</v>
      </c>
      <c r="W32" s="108">
        <v>0</v>
      </c>
      <c r="X32" s="108">
        <v>0</v>
      </c>
      <c r="Y32" s="108">
        <v>0</v>
      </c>
      <c r="Z32" s="108">
        <v>0</v>
      </c>
      <c r="AA32" s="108">
        <v>0</v>
      </c>
      <c r="AB32" s="108">
        <v>0</v>
      </c>
      <c r="AC32" s="108">
        <v>0</v>
      </c>
      <c r="AD32" s="108">
        <v>0</v>
      </c>
      <c r="AE32" s="108">
        <v>0</v>
      </c>
      <c r="AF32" s="108">
        <v>0</v>
      </c>
      <c r="AG32" s="108">
        <v>0</v>
      </c>
      <c r="AH32" s="108">
        <v>0</v>
      </c>
      <c r="AI32" s="108">
        <v>0</v>
      </c>
      <c r="AJ32" s="108">
        <v>0</v>
      </c>
      <c r="AK32" s="108">
        <v>0</v>
      </c>
      <c r="AL32" s="108">
        <v>0</v>
      </c>
      <c r="AM32" s="108">
        <v>0</v>
      </c>
      <c r="AN32" s="108">
        <v>0</v>
      </c>
      <c r="AO32" s="108">
        <v>0</v>
      </c>
      <c r="AP32" s="108">
        <v>0</v>
      </c>
      <c r="AQ32" s="108">
        <v>0</v>
      </c>
      <c r="AR32" s="108">
        <v>0</v>
      </c>
      <c r="AS32" s="108">
        <v>0</v>
      </c>
      <c r="AT32" s="108">
        <v>0</v>
      </c>
      <c r="AU32" s="108">
        <v>0</v>
      </c>
      <c r="AV32" s="108">
        <v>0</v>
      </c>
      <c r="AW32" s="108">
        <v>0</v>
      </c>
      <c r="AX32" s="108">
        <v>0</v>
      </c>
      <c r="AY32" s="108">
        <v>0</v>
      </c>
      <c r="AZ32" s="108">
        <v>0</v>
      </c>
      <c r="BA32" s="108">
        <v>0</v>
      </c>
      <c r="BB32" s="108">
        <v>0</v>
      </c>
      <c r="BC32" s="108">
        <v>0</v>
      </c>
      <c r="BD32" s="108">
        <v>0</v>
      </c>
      <c r="BE32" s="108">
        <v>0</v>
      </c>
      <c r="BF32" s="108">
        <v>0</v>
      </c>
      <c r="BG32" s="108">
        <v>0</v>
      </c>
      <c r="BH32" s="108">
        <v>0</v>
      </c>
      <c r="BI32" s="108">
        <v>0</v>
      </c>
      <c r="BJ32" s="108">
        <v>0</v>
      </c>
      <c r="BK32" s="108">
        <v>0</v>
      </c>
      <c r="BL32" s="108">
        <v>0</v>
      </c>
      <c r="BM32" s="108">
        <v>0</v>
      </c>
      <c r="BN32" s="108">
        <v>0</v>
      </c>
      <c r="BO32" s="108">
        <v>0</v>
      </c>
      <c r="BP32" s="108">
        <v>0</v>
      </c>
      <c r="BQ32" s="108">
        <v>0</v>
      </c>
      <c r="BR32" s="108">
        <v>0</v>
      </c>
      <c r="BS32" s="108">
        <v>0</v>
      </c>
      <c r="BT32" s="108">
        <v>0</v>
      </c>
      <c r="BU32" s="108">
        <v>0</v>
      </c>
      <c r="BV32" s="108">
        <v>0</v>
      </c>
      <c r="BW32" s="108">
        <v>0</v>
      </c>
      <c r="BX32" s="108">
        <v>0</v>
      </c>
      <c r="BY32" s="108">
        <v>0</v>
      </c>
      <c r="BZ32" s="108">
        <v>0</v>
      </c>
      <c r="CA32" s="108">
        <v>0</v>
      </c>
      <c r="CB32" s="108">
        <v>0</v>
      </c>
      <c r="CC32" s="108">
        <v>0</v>
      </c>
      <c r="CD32" s="108">
        <v>0</v>
      </c>
      <c r="CE32" s="108">
        <v>0</v>
      </c>
      <c r="CF32" s="108">
        <v>0</v>
      </c>
      <c r="CG32" s="108">
        <v>0</v>
      </c>
      <c r="CH32" s="108">
        <v>0</v>
      </c>
      <c r="CI32" s="108">
        <v>0</v>
      </c>
      <c r="CJ32" s="108">
        <v>0</v>
      </c>
      <c r="CK32" s="108">
        <v>0</v>
      </c>
      <c r="CL32" s="108">
        <v>0</v>
      </c>
      <c r="CM32" s="108">
        <v>0</v>
      </c>
      <c r="CN32" s="108">
        <v>0</v>
      </c>
      <c r="CO32" s="108">
        <v>0</v>
      </c>
      <c r="CP32" s="108">
        <v>0</v>
      </c>
      <c r="CQ32" s="108">
        <v>0</v>
      </c>
      <c r="CR32" s="108">
        <v>0</v>
      </c>
      <c r="CS32" s="108">
        <v>0</v>
      </c>
      <c r="CT32" s="108">
        <v>0</v>
      </c>
      <c r="CU32" s="108">
        <v>0</v>
      </c>
      <c r="CV32" s="108">
        <v>0</v>
      </c>
      <c r="CW32" s="108">
        <v>0</v>
      </c>
      <c r="CX32" s="108">
        <v>0</v>
      </c>
      <c r="CY32" s="108">
        <v>0</v>
      </c>
      <c r="CZ32" s="108">
        <v>0</v>
      </c>
      <c r="DA32" s="108">
        <v>0</v>
      </c>
      <c r="DB32" s="108">
        <v>0</v>
      </c>
      <c r="DC32" s="108">
        <v>0</v>
      </c>
      <c r="DD32" s="108">
        <v>0</v>
      </c>
      <c r="DE32" s="108">
        <v>0</v>
      </c>
      <c r="DF32" s="108">
        <v>0</v>
      </c>
      <c r="DG32" s="108">
        <v>0</v>
      </c>
      <c r="DH32" s="108">
        <v>0</v>
      </c>
      <c r="DI32" s="108">
        <v>0</v>
      </c>
      <c r="DJ32" s="108">
        <v>0</v>
      </c>
      <c r="DK32" s="108">
        <v>0</v>
      </c>
      <c r="DL32" s="108">
        <v>0</v>
      </c>
      <c r="DM32" s="108">
        <v>0</v>
      </c>
      <c r="DN32" s="108">
        <v>0</v>
      </c>
      <c r="DO32" s="108">
        <v>0</v>
      </c>
      <c r="DP32" s="108">
        <v>0</v>
      </c>
      <c r="DQ32" s="108">
        <v>0</v>
      </c>
      <c r="DR32" s="108">
        <v>0</v>
      </c>
      <c r="DS32" s="108">
        <v>0</v>
      </c>
      <c r="DT32" s="108">
        <v>0</v>
      </c>
      <c r="DU32" s="108">
        <v>0</v>
      </c>
      <c r="DV32" s="108">
        <v>0</v>
      </c>
      <c r="DW32" s="108">
        <v>0</v>
      </c>
      <c r="DX32" s="108">
        <v>0</v>
      </c>
      <c r="DY32" s="108">
        <v>0</v>
      </c>
      <c r="DZ32" s="108">
        <v>0</v>
      </c>
      <c r="EA32" s="108">
        <v>0</v>
      </c>
      <c r="EB32" s="108">
        <v>0</v>
      </c>
      <c r="EC32" s="108">
        <v>0</v>
      </c>
      <c r="ED32" s="108">
        <v>0</v>
      </c>
      <c r="EE32" s="108">
        <v>0</v>
      </c>
      <c r="EF32" s="108">
        <v>0</v>
      </c>
      <c r="EG32" s="108">
        <v>0</v>
      </c>
      <c r="EH32" s="108">
        <v>0</v>
      </c>
      <c r="EI32" s="108">
        <v>0</v>
      </c>
      <c r="EJ32" s="108">
        <v>0</v>
      </c>
      <c r="EK32" s="108">
        <v>0</v>
      </c>
      <c r="EL32" s="108">
        <v>0</v>
      </c>
      <c r="EM32" s="108">
        <v>0</v>
      </c>
      <c r="EN32" s="108">
        <v>0</v>
      </c>
      <c r="EO32" s="108">
        <v>0</v>
      </c>
      <c r="EP32" s="108">
        <v>0</v>
      </c>
      <c r="EQ32" s="108">
        <v>0</v>
      </c>
      <c r="ER32" s="108">
        <v>0</v>
      </c>
      <c r="ES32" s="108">
        <v>0</v>
      </c>
      <c r="ET32" s="108">
        <v>0</v>
      </c>
      <c r="EU32" s="108">
        <v>0</v>
      </c>
      <c r="EV32" s="108">
        <v>0</v>
      </c>
      <c r="EW32" s="108">
        <v>0</v>
      </c>
      <c r="EX32" s="108">
        <v>0</v>
      </c>
      <c r="EY32" s="108">
        <v>0</v>
      </c>
      <c r="EZ32" s="108">
        <v>0</v>
      </c>
      <c r="FA32" s="108">
        <v>0</v>
      </c>
      <c r="FB32" s="108">
        <v>0</v>
      </c>
      <c r="FC32" s="108">
        <v>0</v>
      </c>
      <c r="FD32" s="108">
        <v>0</v>
      </c>
      <c r="FE32" s="108">
        <v>0</v>
      </c>
      <c r="FF32" s="108">
        <v>0</v>
      </c>
      <c r="FG32" s="108">
        <v>0</v>
      </c>
      <c r="FH32" s="108">
        <v>0</v>
      </c>
      <c r="FI32" s="108">
        <v>0</v>
      </c>
      <c r="FJ32" s="108">
        <v>0</v>
      </c>
      <c r="FK32" s="108">
        <v>0</v>
      </c>
      <c r="FL32" s="108">
        <v>0</v>
      </c>
      <c r="FM32" s="108">
        <v>0</v>
      </c>
      <c r="FN32" s="108">
        <v>0</v>
      </c>
      <c r="FO32" s="108">
        <v>0</v>
      </c>
      <c r="FP32" s="108">
        <v>0</v>
      </c>
      <c r="FQ32" s="108">
        <v>0</v>
      </c>
      <c r="FR32" s="108">
        <v>0</v>
      </c>
      <c r="FS32" s="108">
        <v>0</v>
      </c>
      <c r="FT32" s="108">
        <v>0</v>
      </c>
      <c r="FU32" s="108">
        <v>0</v>
      </c>
      <c r="FV32" s="108">
        <v>0</v>
      </c>
      <c r="FW32" s="108">
        <v>0</v>
      </c>
      <c r="FX32" s="108">
        <v>0</v>
      </c>
      <c r="FY32" s="108">
        <v>0</v>
      </c>
      <c r="FZ32" s="108">
        <v>0</v>
      </c>
      <c r="GA32" s="108">
        <v>0</v>
      </c>
      <c r="GB32" s="108">
        <v>0</v>
      </c>
      <c r="GC32" s="108">
        <v>0</v>
      </c>
      <c r="GD32" s="108">
        <v>0</v>
      </c>
      <c r="GE32" s="108">
        <v>0</v>
      </c>
      <c r="GF32" s="108">
        <v>0</v>
      </c>
      <c r="GG32" s="108">
        <v>0</v>
      </c>
      <c r="GH32" s="108">
        <v>0</v>
      </c>
      <c r="GI32" s="108">
        <v>0</v>
      </c>
      <c r="GJ32" s="108">
        <v>0</v>
      </c>
      <c r="GK32" s="108">
        <v>0</v>
      </c>
      <c r="GL32" s="108">
        <v>0</v>
      </c>
      <c r="GM32" s="108">
        <v>0</v>
      </c>
      <c r="GN32" s="108">
        <v>0</v>
      </c>
      <c r="GO32" s="108">
        <v>0</v>
      </c>
      <c r="GP32" s="108">
        <v>0</v>
      </c>
      <c r="GQ32" s="108">
        <v>0</v>
      </c>
      <c r="GR32" s="108">
        <v>0</v>
      </c>
      <c r="GS32" s="108">
        <v>0</v>
      </c>
      <c r="GT32" s="108">
        <v>0</v>
      </c>
      <c r="GU32" s="108">
        <v>0</v>
      </c>
      <c r="GV32" s="108">
        <v>0</v>
      </c>
      <c r="GW32" s="108">
        <v>0</v>
      </c>
      <c r="GX32" s="108">
        <v>0</v>
      </c>
      <c r="GY32" s="108">
        <v>0</v>
      </c>
      <c r="GZ32" s="108">
        <v>0</v>
      </c>
      <c r="HA32" s="108">
        <v>0</v>
      </c>
      <c r="HB32" s="108">
        <v>0</v>
      </c>
      <c r="HC32" s="108">
        <v>0</v>
      </c>
      <c r="HD32" s="108">
        <v>0</v>
      </c>
      <c r="HE32" s="108">
        <v>0</v>
      </c>
      <c r="HF32" s="108">
        <v>0</v>
      </c>
      <c r="HG32" s="108">
        <v>0</v>
      </c>
      <c r="HH32" s="108">
        <v>0</v>
      </c>
      <c r="HI32" s="108">
        <v>0</v>
      </c>
    </row>
    <row r="34" spans="1:217" s="22" customFormat="1" x14ac:dyDescent="0.2">
      <c r="A34" s="34" t="s">
        <v>84</v>
      </c>
      <c r="B34" s="83">
        <f t="shared" ref="B34:BM34" si="26">SUM(B35:B37)-SUM(B38:B39)</f>
        <v>0</v>
      </c>
      <c r="C34" s="83">
        <f t="shared" si="26"/>
        <v>0</v>
      </c>
      <c r="D34" s="83">
        <f t="shared" si="26"/>
        <v>0</v>
      </c>
      <c r="E34" s="83">
        <f t="shared" si="26"/>
        <v>0</v>
      </c>
      <c r="F34" s="83">
        <f t="shared" si="26"/>
        <v>0</v>
      </c>
      <c r="G34" s="83">
        <f t="shared" si="26"/>
        <v>0</v>
      </c>
      <c r="H34" s="83">
        <f t="shared" si="26"/>
        <v>0</v>
      </c>
      <c r="I34" s="83">
        <f t="shared" si="26"/>
        <v>0</v>
      </c>
      <c r="J34" s="83">
        <f t="shared" si="26"/>
        <v>0</v>
      </c>
      <c r="K34" s="83">
        <f t="shared" si="26"/>
        <v>0</v>
      </c>
      <c r="L34" s="83">
        <f t="shared" si="26"/>
        <v>0</v>
      </c>
      <c r="M34" s="83">
        <f t="shared" si="26"/>
        <v>0</v>
      </c>
      <c r="N34" s="83">
        <f t="shared" si="26"/>
        <v>0</v>
      </c>
      <c r="O34" s="83">
        <f t="shared" si="26"/>
        <v>0</v>
      </c>
      <c r="P34" s="83" t="e">
        <f t="shared" si="26"/>
        <v>#NAME?</v>
      </c>
      <c r="Q34" s="83" t="e">
        <f t="shared" si="26"/>
        <v>#NAME?</v>
      </c>
      <c r="R34" s="83" t="e">
        <f t="shared" si="26"/>
        <v>#NAME?</v>
      </c>
      <c r="S34" s="83" t="e">
        <f t="shared" si="26"/>
        <v>#NAME?</v>
      </c>
      <c r="T34" s="83" t="e">
        <f t="shared" si="26"/>
        <v>#NAME?</v>
      </c>
      <c r="U34" s="83" t="e">
        <f t="shared" si="26"/>
        <v>#NAME?</v>
      </c>
      <c r="V34" s="83" t="e">
        <f t="shared" si="26"/>
        <v>#NAME?</v>
      </c>
      <c r="W34" s="83" t="e">
        <f t="shared" si="26"/>
        <v>#NAME?</v>
      </c>
      <c r="X34" s="83" t="e">
        <f t="shared" si="26"/>
        <v>#NAME?</v>
      </c>
      <c r="Y34" s="83" t="e">
        <f t="shared" si="26"/>
        <v>#NAME?</v>
      </c>
      <c r="Z34" s="83" t="e">
        <f t="shared" si="26"/>
        <v>#NAME?</v>
      </c>
      <c r="AA34" s="83" t="e">
        <f t="shared" si="26"/>
        <v>#NAME?</v>
      </c>
      <c r="AB34" s="83" t="e">
        <f t="shared" si="26"/>
        <v>#NAME?</v>
      </c>
      <c r="AC34" s="83" t="e">
        <f t="shared" si="26"/>
        <v>#NAME?</v>
      </c>
      <c r="AD34" s="83" t="e">
        <f t="shared" si="26"/>
        <v>#NAME?</v>
      </c>
      <c r="AE34" s="83" t="e">
        <f t="shared" si="26"/>
        <v>#NAME?</v>
      </c>
      <c r="AF34" s="83" t="e">
        <f t="shared" si="26"/>
        <v>#NAME?</v>
      </c>
      <c r="AG34" s="83" t="e">
        <f t="shared" si="26"/>
        <v>#NAME?</v>
      </c>
      <c r="AH34" s="83" t="e">
        <f t="shared" si="26"/>
        <v>#NAME?</v>
      </c>
      <c r="AI34" s="83" t="e">
        <f t="shared" si="26"/>
        <v>#NAME?</v>
      </c>
      <c r="AJ34" s="83" t="e">
        <f t="shared" si="26"/>
        <v>#NAME?</v>
      </c>
      <c r="AK34" s="83" t="e">
        <f t="shared" si="26"/>
        <v>#NAME?</v>
      </c>
      <c r="AL34" s="83" t="e">
        <f t="shared" si="26"/>
        <v>#NAME?</v>
      </c>
      <c r="AM34" s="83" t="e">
        <f t="shared" si="26"/>
        <v>#NAME?</v>
      </c>
      <c r="AN34" s="83" t="e">
        <f t="shared" si="26"/>
        <v>#NAME?</v>
      </c>
      <c r="AO34" s="83" t="e">
        <f t="shared" si="26"/>
        <v>#NAME?</v>
      </c>
      <c r="AP34" s="83" t="e">
        <f t="shared" si="26"/>
        <v>#NAME?</v>
      </c>
      <c r="AQ34" s="83" t="e">
        <f t="shared" si="26"/>
        <v>#NAME?</v>
      </c>
      <c r="AR34" s="83" t="e">
        <f t="shared" si="26"/>
        <v>#NAME?</v>
      </c>
      <c r="AS34" s="83" t="e">
        <f t="shared" si="26"/>
        <v>#NAME?</v>
      </c>
      <c r="AT34" s="83" t="e">
        <f t="shared" si="26"/>
        <v>#NAME?</v>
      </c>
      <c r="AU34" s="83" t="e">
        <f t="shared" si="26"/>
        <v>#NAME?</v>
      </c>
      <c r="AV34" s="83" t="e">
        <f t="shared" si="26"/>
        <v>#NAME?</v>
      </c>
      <c r="AW34" s="83" t="e">
        <f t="shared" si="26"/>
        <v>#NAME?</v>
      </c>
      <c r="AX34" s="83" t="e">
        <f t="shared" si="26"/>
        <v>#NAME?</v>
      </c>
      <c r="AY34" s="83" t="e">
        <f t="shared" si="26"/>
        <v>#NAME?</v>
      </c>
      <c r="AZ34" s="83" t="e">
        <f t="shared" si="26"/>
        <v>#NAME?</v>
      </c>
      <c r="BA34" s="83" t="e">
        <f t="shared" si="26"/>
        <v>#NAME?</v>
      </c>
      <c r="BB34" s="83" t="e">
        <f t="shared" si="26"/>
        <v>#NAME?</v>
      </c>
      <c r="BC34" s="83" t="e">
        <f t="shared" si="26"/>
        <v>#NAME?</v>
      </c>
      <c r="BD34" s="83" t="e">
        <f t="shared" si="26"/>
        <v>#NAME?</v>
      </c>
      <c r="BE34" s="83" t="e">
        <f t="shared" si="26"/>
        <v>#NAME?</v>
      </c>
      <c r="BF34" s="83" t="e">
        <f t="shared" si="26"/>
        <v>#NAME?</v>
      </c>
      <c r="BG34" s="83" t="e">
        <f t="shared" si="26"/>
        <v>#NAME?</v>
      </c>
      <c r="BH34" s="83" t="e">
        <f t="shared" si="26"/>
        <v>#NAME?</v>
      </c>
      <c r="BI34" s="83" t="e">
        <f t="shared" si="26"/>
        <v>#NAME?</v>
      </c>
      <c r="BJ34" s="83" t="e">
        <f t="shared" si="26"/>
        <v>#NAME?</v>
      </c>
      <c r="BK34" s="83" t="e">
        <f t="shared" si="26"/>
        <v>#NAME?</v>
      </c>
      <c r="BL34" s="83" t="e">
        <f t="shared" si="26"/>
        <v>#NAME?</v>
      </c>
      <c r="BM34" s="83" t="e">
        <f t="shared" si="26"/>
        <v>#NAME?</v>
      </c>
      <c r="BN34" s="83" t="e">
        <f t="shared" ref="BN34:DY34" si="27">SUM(BN35:BN37)-SUM(BN38:BN39)</f>
        <v>#NAME?</v>
      </c>
      <c r="BO34" s="83" t="e">
        <f t="shared" si="27"/>
        <v>#NAME?</v>
      </c>
      <c r="BP34" s="83" t="e">
        <f t="shared" si="27"/>
        <v>#NAME?</v>
      </c>
      <c r="BQ34" s="83" t="e">
        <f t="shared" si="27"/>
        <v>#NAME?</v>
      </c>
      <c r="BR34" s="83" t="e">
        <f t="shared" si="27"/>
        <v>#NAME?</v>
      </c>
      <c r="BS34" s="83" t="e">
        <f t="shared" si="27"/>
        <v>#NAME?</v>
      </c>
      <c r="BT34" s="83" t="e">
        <f t="shared" si="27"/>
        <v>#NAME?</v>
      </c>
      <c r="BU34" s="83" t="e">
        <f t="shared" si="27"/>
        <v>#NAME?</v>
      </c>
      <c r="BV34" s="83" t="e">
        <f t="shared" si="27"/>
        <v>#NAME?</v>
      </c>
      <c r="BW34" s="83" t="e">
        <f t="shared" si="27"/>
        <v>#NAME?</v>
      </c>
      <c r="BX34" s="83" t="e">
        <f t="shared" si="27"/>
        <v>#NAME?</v>
      </c>
      <c r="BY34" s="83" t="e">
        <f t="shared" si="27"/>
        <v>#NAME?</v>
      </c>
      <c r="BZ34" s="83" t="e">
        <f t="shared" si="27"/>
        <v>#NAME?</v>
      </c>
      <c r="CA34" s="83" t="e">
        <f t="shared" si="27"/>
        <v>#NAME?</v>
      </c>
      <c r="CB34" s="83" t="e">
        <f t="shared" si="27"/>
        <v>#NAME?</v>
      </c>
      <c r="CC34" s="83" t="e">
        <f t="shared" si="27"/>
        <v>#NAME?</v>
      </c>
      <c r="CD34" s="83" t="e">
        <f t="shared" si="27"/>
        <v>#NAME?</v>
      </c>
      <c r="CE34" s="83" t="e">
        <f t="shared" si="27"/>
        <v>#NAME?</v>
      </c>
      <c r="CF34" s="83" t="e">
        <f t="shared" si="27"/>
        <v>#NAME?</v>
      </c>
      <c r="CG34" s="83" t="e">
        <f t="shared" si="27"/>
        <v>#NAME?</v>
      </c>
      <c r="CH34" s="83" t="e">
        <f t="shared" si="27"/>
        <v>#NAME?</v>
      </c>
      <c r="CI34" s="83" t="e">
        <f t="shared" si="27"/>
        <v>#NAME?</v>
      </c>
      <c r="CJ34" s="83" t="e">
        <f t="shared" si="27"/>
        <v>#NAME?</v>
      </c>
      <c r="CK34" s="83" t="e">
        <f t="shared" si="27"/>
        <v>#NAME?</v>
      </c>
      <c r="CL34" s="83" t="e">
        <f t="shared" si="27"/>
        <v>#NAME?</v>
      </c>
      <c r="CM34" s="83" t="e">
        <f t="shared" si="27"/>
        <v>#NAME?</v>
      </c>
      <c r="CN34" s="83" t="e">
        <f t="shared" si="27"/>
        <v>#NAME?</v>
      </c>
      <c r="CO34" s="83" t="e">
        <f t="shared" si="27"/>
        <v>#NAME?</v>
      </c>
      <c r="CP34" s="83" t="e">
        <f t="shared" si="27"/>
        <v>#NAME?</v>
      </c>
      <c r="CQ34" s="83" t="e">
        <f t="shared" si="27"/>
        <v>#NAME?</v>
      </c>
      <c r="CR34" s="83" t="e">
        <f t="shared" si="27"/>
        <v>#NAME?</v>
      </c>
      <c r="CS34" s="83" t="e">
        <f t="shared" si="27"/>
        <v>#NAME?</v>
      </c>
      <c r="CT34" s="83" t="e">
        <f t="shared" si="27"/>
        <v>#NAME?</v>
      </c>
      <c r="CU34" s="83" t="e">
        <f t="shared" si="27"/>
        <v>#NAME?</v>
      </c>
      <c r="CV34" s="83" t="e">
        <f t="shared" si="27"/>
        <v>#NAME?</v>
      </c>
      <c r="CW34" s="83" t="e">
        <f t="shared" si="27"/>
        <v>#NAME?</v>
      </c>
      <c r="CX34" s="83" t="e">
        <f t="shared" si="27"/>
        <v>#NAME?</v>
      </c>
      <c r="CY34" s="83" t="e">
        <f t="shared" si="27"/>
        <v>#NAME?</v>
      </c>
      <c r="CZ34" s="83" t="e">
        <f t="shared" si="27"/>
        <v>#NAME?</v>
      </c>
      <c r="DA34" s="83" t="e">
        <f t="shared" si="27"/>
        <v>#NAME?</v>
      </c>
      <c r="DB34" s="83" t="e">
        <f t="shared" si="27"/>
        <v>#NAME?</v>
      </c>
      <c r="DC34" s="83" t="e">
        <f t="shared" si="27"/>
        <v>#NAME?</v>
      </c>
      <c r="DD34" s="83" t="e">
        <f t="shared" si="27"/>
        <v>#NAME?</v>
      </c>
      <c r="DE34" s="83" t="e">
        <f t="shared" si="27"/>
        <v>#NAME?</v>
      </c>
      <c r="DF34" s="83" t="e">
        <f t="shared" si="27"/>
        <v>#NAME?</v>
      </c>
      <c r="DG34" s="83" t="e">
        <f t="shared" si="27"/>
        <v>#NAME?</v>
      </c>
      <c r="DH34" s="83" t="e">
        <f t="shared" si="27"/>
        <v>#NAME?</v>
      </c>
      <c r="DI34" s="83" t="e">
        <f t="shared" si="27"/>
        <v>#NAME?</v>
      </c>
      <c r="DJ34" s="83" t="e">
        <f t="shared" si="27"/>
        <v>#NAME?</v>
      </c>
      <c r="DK34" s="83" t="e">
        <f t="shared" si="27"/>
        <v>#NAME?</v>
      </c>
      <c r="DL34" s="83" t="e">
        <f t="shared" si="27"/>
        <v>#NAME?</v>
      </c>
      <c r="DM34" s="83" t="e">
        <f t="shared" si="27"/>
        <v>#NAME?</v>
      </c>
      <c r="DN34" s="83" t="e">
        <f t="shared" si="27"/>
        <v>#NAME?</v>
      </c>
      <c r="DO34" s="83" t="e">
        <f t="shared" si="27"/>
        <v>#NAME?</v>
      </c>
      <c r="DP34" s="83" t="e">
        <f t="shared" si="27"/>
        <v>#NAME?</v>
      </c>
      <c r="DQ34" s="83" t="e">
        <f t="shared" si="27"/>
        <v>#NAME?</v>
      </c>
      <c r="DR34" s="83" t="e">
        <f t="shared" si="27"/>
        <v>#NAME?</v>
      </c>
      <c r="DS34" s="83" t="e">
        <f t="shared" si="27"/>
        <v>#NAME?</v>
      </c>
      <c r="DT34" s="83" t="e">
        <f t="shared" si="27"/>
        <v>#NAME?</v>
      </c>
      <c r="DU34" s="83" t="e">
        <f t="shared" si="27"/>
        <v>#NAME?</v>
      </c>
      <c r="DV34" s="83" t="e">
        <f t="shared" si="27"/>
        <v>#NAME?</v>
      </c>
      <c r="DW34" s="83" t="e">
        <f t="shared" si="27"/>
        <v>#NAME?</v>
      </c>
      <c r="DX34" s="83" t="e">
        <f t="shared" si="27"/>
        <v>#NAME?</v>
      </c>
      <c r="DY34" s="83" t="e">
        <f t="shared" si="27"/>
        <v>#NAME?</v>
      </c>
      <c r="DZ34" s="83" t="e">
        <f t="shared" ref="DZ34:GK34" si="28">SUM(DZ35:DZ37)-SUM(DZ38:DZ39)</f>
        <v>#NAME?</v>
      </c>
      <c r="EA34" s="83" t="e">
        <f t="shared" si="28"/>
        <v>#NAME?</v>
      </c>
      <c r="EB34" s="83" t="e">
        <f t="shared" si="28"/>
        <v>#NAME?</v>
      </c>
      <c r="EC34" s="83" t="e">
        <f t="shared" si="28"/>
        <v>#NAME?</v>
      </c>
      <c r="ED34" s="83" t="e">
        <f t="shared" si="28"/>
        <v>#NAME?</v>
      </c>
      <c r="EE34" s="83" t="e">
        <f t="shared" si="28"/>
        <v>#NAME?</v>
      </c>
      <c r="EF34" s="83" t="e">
        <f t="shared" si="28"/>
        <v>#NAME?</v>
      </c>
      <c r="EG34" s="83" t="e">
        <f t="shared" si="28"/>
        <v>#NAME?</v>
      </c>
      <c r="EH34" s="83" t="e">
        <f t="shared" si="28"/>
        <v>#NAME?</v>
      </c>
      <c r="EI34" s="83" t="e">
        <f t="shared" si="28"/>
        <v>#NAME?</v>
      </c>
      <c r="EJ34" s="83" t="e">
        <f t="shared" si="28"/>
        <v>#NAME?</v>
      </c>
      <c r="EK34" s="83" t="e">
        <f t="shared" si="28"/>
        <v>#NAME?</v>
      </c>
      <c r="EL34" s="83" t="e">
        <f t="shared" si="28"/>
        <v>#NAME?</v>
      </c>
      <c r="EM34" s="83" t="e">
        <f t="shared" si="28"/>
        <v>#NAME?</v>
      </c>
      <c r="EN34" s="83" t="e">
        <f t="shared" si="28"/>
        <v>#NAME?</v>
      </c>
      <c r="EO34" s="83" t="e">
        <f t="shared" si="28"/>
        <v>#NAME?</v>
      </c>
      <c r="EP34" s="83" t="e">
        <f t="shared" si="28"/>
        <v>#NAME?</v>
      </c>
      <c r="EQ34" s="83" t="e">
        <f t="shared" si="28"/>
        <v>#NAME?</v>
      </c>
      <c r="ER34" s="83" t="e">
        <f t="shared" si="28"/>
        <v>#NAME?</v>
      </c>
      <c r="ES34" s="83" t="e">
        <f t="shared" si="28"/>
        <v>#NAME?</v>
      </c>
      <c r="ET34" s="83" t="e">
        <f t="shared" si="28"/>
        <v>#NAME?</v>
      </c>
      <c r="EU34" s="83" t="e">
        <f t="shared" si="28"/>
        <v>#NAME?</v>
      </c>
      <c r="EV34" s="83" t="e">
        <f t="shared" si="28"/>
        <v>#NAME?</v>
      </c>
      <c r="EW34" s="83" t="e">
        <f t="shared" si="28"/>
        <v>#NAME?</v>
      </c>
      <c r="EX34" s="83" t="e">
        <f t="shared" si="28"/>
        <v>#NAME?</v>
      </c>
      <c r="EY34" s="83" t="e">
        <f t="shared" si="28"/>
        <v>#NAME?</v>
      </c>
      <c r="EZ34" s="83" t="e">
        <f t="shared" si="28"/>
        <v>#NAME?</v>
      </c>
      <c r="FA34" s="83" t="e">
        <f t="shared" si="28"/>
        <v>#NAME?</v>
      </c>
      <c r="FB34" s="83" t="e">
        <f t="shared" si="28"/>
        <v>#NAME?</v>
      </c>
      <c r="FC34" s="83" t="e">
        <f t="shared" si="28"/>
        <v>#NAME?</v>
      </c>
      <c r="FD34" s="83" t="e">
        <f t="shared" si="28"/>
        <v>#NAME?</v>
      </c>
      <c r="FE34" s="83" t="e">
        <f t="shared" si="28"/>
        <v>#NAME?</v>
      </c>
      <c r="FF34" s="83" t="e">
        <f t="shared" si="28"/>
        <v>#NAME?</v>
      </c>
      <c r="FG34" s="83" t="e">
        <f t="shared" si="28"/>
        <v>#NAME?</v>
      </c>
      <c r="FH34" s="83" t="e">
        <f t="shared" si="28"/>
        <v>#NAME?</v>
      </c>
      <c r="FI34" s="83" t="e">
        <f t="shared" si="28"/>
        <v>#NAME?</v>
      </c>
      <c r="FJ34" s="83" t="e">
        <f t="shared" si="28"/>
        <v>#NAME?</v>
      </c>
      <c r="FK34" s="83" t="e">
        <f t="shared" si="28"/>
        <v>#NAME?</v>
      </c>
      <c r="FL34" s="83" t="e">
        <f t="shared" si="28"/>
        <v>#NAME?</v>
      </c>
      <c r="FM34" s="83" t="e">
        <f t="shared" si="28"/>
        <v>#NAME?</v>
      </c>
      <c r="FN34" s="83" t="e">
        <f t="shared" si="28"/>
        <v>#NAME?</v>
      </c>
      <c r="FO34" s="83" t="e">
        <f t="shared" si="28"/>
        <v>#NAME?</v>
      </c>
      <c r="FP34" s="83" t="e">
        <f t="shared" si="28"/>
        <v>#NAME?</v>
      </c>
      <c r="FQ34" s="83" t="e">
        <f t="shared" si="28"/>
        <v>#NAME?</v>
      </c>
      <c r="FR34" s="83" t="e">
        <f t="shared" si="28"/>
        <v>#NAME?</v>
      </c>
      <c r="FS34" s="83" t="e">
        <f t="shared" si="28"/>
        <v>#NAME?</v>
      </c>
      <c r="FT34" s="83" t="e">
        <f t="shared" si="28"/>
        <v>#NAME?</v>
      </c>
      <c r="FU34" s="83" t="e">
        <f t="shared" si="28"/>
        <v>#NAME?</v>
      </c>
      <c r="FV34" s="83" t="e">
        <f t="shared" si="28"/>
        <v>#NAME?</v>
      </c>
      <c r="FW34" s="83" t="e">
        <f t="shared" si="28"/>
        <v>#NAME?</v>
      </c>
      <c r="FX34" s="83" t="e">
        <f t="shared" si="28"/>
        <v>#NAME?</v>
      </c>
      <c r="FY34" s="83" t="e">
        <f t="shared" si="28"/>
        <v>#NAME?</v>
      </c>
      <c r="FZ34" s="83" t="e">
        <f t="shared" si="28"/>
        <v>#NAME?</v>
      </c>
      <c r="GA34" s="83" t="e">
        <f t="shared" si="28"/>
        <v>#NAME?</v>
      </c>
      <c r="GB34" s="83" t="e">
        <f t="shared" si="28"/>
        <v>#NAME?</v>
      </c>
      <c r="GC34" s="83" t="e">
        <f t="shared" si="28"/>
        <v>#NAME?</v>
      </c>
      <c r="GD34" s="83" t="e">
        <f t="shared" si="28"/>
        <v>#NAME?</v>
      </c>
      <c r="GE34" s="83" t="e">
        <f t="shared" si="28"/>
        <v>#NAME?</v>
      </c>
      <c r="GF34" s="83" t="e">
        <f t="shared" si="28"/>
        <v>#NAME?</v>
      </c>
      <c r="GG34" s="83" t="e">
        <f t="shared" si="28"/>
        <v>#NAME?</v>
      </c>
      <c r="GH34" s="83" t="e">
        <f t="shared" si="28"/>
        <v>#NAME?</v>
      </c>
      <c r="GI34" s="83" t="e">
        <f t="shared" si="28"/>
        <v>#NAME?</v>
      </c>
      <c r="GJ34" s="83" t="e">
        <f t="shared" si="28"/>
        <v>#NAME?</v>
      </c>
      <c r="GK34" s="83" t="e">
        <f t="shared" si="28"/>
        <v>#NAME?</v>
      </c>
      <c r="GL34" s="83" t="e">
        <f t="shared" ref="GL34:HI34" si="29">SUM(GL35:GL37)-SUM(GL38:GL39)</f>
        <v>#NAME?</v>
      </c>
      <c r="GM34" s="83" t="e">
        <f t="shared" si="29"/>
        <v>#NAME?</v>
      </c>
      <c r="GN34" s="83" t="e">
        <f t="shared" si="29"/>
        <v>#NAME?</v>
      </c>
      <c r="GO34" s="83" t="e">
        <f t="shared" si="29"/>
        <v>#NAME?</v>
      </c>
      <c r="GP34" s="83" t="e">
        <f t="shared" si="29"/>
        <v>#NAME?</v>
      </c>
      <c r="GQ34" s="83" t="e">
        <f t="shared" si="29"/>
        <v>#NAME?</v>
      </c>
      <c r="GR34" s="83" t="e">
        <f t="shared" si="29"/>
        <v>#NAME?</v>
      </c>
      <c r="GS34" s="83" t="e">
        <f t="shared" si="29"/>
        <v>#NAME?</v>
      </c>
      <c r="GT34" s="83" t="e">
        <f t="shared" si="29"/>
        <v>#NAME?</v>
      </c>
      <c r="GU34" s="83" t="e">
        <f t="shared" si="29"/>
        <v>#NAME?</v>
      </c>
      <c r="GV34" s="83" t="e">
        <f t="shared" si="29"/>
        <v>#NAME?</v>
      </c>
      <c r="GW34" s="83" t="e">
        <f t="shared" si="29"/>
        <v>#NAME?</v>
      </c>
      <c r="GX34" s="83" t="e">
        <f t="shared" si="29"/>
        <v>#NAME?</v>
      </c>
      <c r="GY34" s="83" t="e">
        <f t="shared" si="29"/>
        <v>#NAME?</v>
      </c>
      <c r="GZ34" s="83" t="e">
        <f t="shared" si="29"/>
        <v>#NAME?</v>
      </c>
      <c r="HA34" s="83" t="e">
        <f t="shared" si="29"/>
        <v>#NAME?</v>
      </c>
      <c r="HB34" s="83" t="e">
        <f t="shared" si="29"/>
        <v>#NAME?</v>
      </c>
      <c r="HC34" s="83" t="e">
        <f t="shared" si="29"/>
        <v>#NAME?</v>
      </c>
      <c r="HD34" s="83" t="e">
        <f t="shared" si="29"/>
        <v>#NAME?</v>
      </c>
      <c r="HE34" s="83" t="e">
        <f t="shared" si="29"/>
        <v>#NAME?</v>
      </c>
      <c r="HF34" s="83" t="e">
        <f t="shared" si="29"/>
        <v>#NAME?</v>
      </c>
      <c r="HG34" s="83" t="e">
        <f t="shared" si="29"/>
        <v>#NAME?</v>
      </c>
      <c r="HH34" s="83" t="e">
        <f t="shared" si="29"/>
        <v>#NAME?</v>
      </c>
      <c r="HI34" s="83" t="e">
        <f t="shared" si="29"/>
        <v>#NAME?</v>
      </c>
    </row>
    <row r="35" spans="1:217" x14ac:dyDescent="0.2">
      <c r="A35" s="30" t="s">
        <v>85</v>
      </c>
      <c r="B35" s="80">
        <f t="shared" ref="B35:BM35" si="30">_xlfn.SINGLE(PIS)*B$12</f>
        <v>0</v>
      </c>
      <c r="C35" s="80">
        <f t="shared" si="30"/>
        <v>0</v>
      </c>
      <c r="D35" s="80">
        <f t="shared" si="30"/>
        <v>0</v>
      </c>
      <c r="E35" s="80">
        <f t="shared" si="30"/>
        <v>0</v>
      </c>
      <c r="F35" s="80">
        <f t="shared" si="30"/>
        <v>0</v>
      </c>
      <c r="G35" s="80">
        <f t="shared" si="30"/>
        <v>0</v>
      </c>
      <c r="H35" s="80">
        <f t="shared" si="30"/>
        <v>0</v>
      </c>
      <c r="I35" s="80">
        <f t="shared" si="30"/>
        <v>0</v>
      </c>
      <c r="J35" s="80">
        <f t="shared" si="30"/>
        <v>0</v>
      </c>
      <c r="K35" s="80">
        <f t="shared" si="30"/>
        <v>0</v>
      </c>
      <c r="L35" s="80">
        <f t="shared" si="30"/>
        <v>0</v>
      </c>
      <c r="M35" s="80">
        <f t="shared" si="30"/>
        <v>0</v>
      </c>
      <c r="N35" s="80">
        <f t="shared" si="30"/>
        <v>0</v>
      </c>
      <c r="O35" s="80">
        <f t="shared" si="30"/>
        <v>0</v>
      </c>
      <c r="P35" s="80" t="e">
        <f t="shared" si="30"/>
        <v>#NAME?</v>
      </c>
      <c r="Q35" s="80" t="e">
        <f t="shared" si="30"/>
        <v>#NAME?</v>
      </c>
      <c r="R35" s="80" t="e">
        <f t="shared" si="30"/>
        <v>#NAME?</v>
      </c>
      <c r="S35" s="80" t="e">
        <f t="shared" si="30"/>
        <v>#NAME?</v>
      </c>
      <c r="T35" s="80" t="e">
        <f t="shared" si="30"/>
        <v>#NAME?</v>
      </c>
      <c r="U35" s="80" t="e">
        <f t="shared" si="30"/>
        <v>#NAME?</v>
      </c>
      <c r="V35" s="80" t="e">
        <f t="shared" si="30"/>
        <v>#NAME?</v>
      </c>
      <c r="W35" s="80" t="e">
        <f t="shared" si="30"/>
        <v>#NAME?</v>
      </c>
      <c r="X35" s="80" t="e">
        <f t="shared" si="30"/>
        <v>#NAME?</v>
      </c>
      <c r="Y35" s="80" t="e">
        <f t="shared" si="30"/>
        <v>#NAME?</v>
      </c>
      <c r="Z35" s="80" t="e">
        <f t="shared" si="30"/>
        <v>#NAME?</v>
      </c>
      <c r="AA35" s="80" t="e">
        <f t="shared" si="30"/>
        <v>#NAME?</v>
      </c>
      <c r="AB35" s="80" t="e">
        <f t="shared" si="30"/>
        <v>#NAME?</v>
      </c>
      <c r="AC35" s="80" t="e">
        <f t="shared" si="30"/>
        <v>#NAME?</v>
      </c>
      <c r="AD35" s="80" t="e">
        <f t="shared" si="30"/>
        <v>#NAME?</v>
      </c>
      <c r="AE35" s="80" t="e">
        <f t="shared" si="30"/>
        <v>#NAME?</v>
      </c>
      <c r="AF35" s="80" t="e">
        <f t="shared" si="30"/>
        <v>#NAME?</v>
      </c>
      <c r="AG35" s="80" t="e">
        <f t="shared" si="30"/>
        <v>#NAME?</v>
      </c>
      <c r="AH35" s="80" t="e">
        <f t="shared" si="30"/>
        <v>#NAME?</v>
      </c>
      <c r="AI35" s="80" t="e">
        <f t="shared" si="30"/>
        <v>#NAME?</v>
      </c>
      <c r="AJ35" s="80" t="e">
        <f t="shared" si="30"/>
        <v>#NAME?</v>
      </c>
      <c r="AK35" s="80" t="e">
        <f t="shared" si="30"/>
        <v>#NAME?</v>
      </c>
      <c r="AL35" s="80" t="e">
        <f t="shared" si="30"/>
        <v>#NAME?</v>
      </c>
      <c r="AM35" s="80" t="e">
        <f t="shared" si="30"/>
        <v>#NAME?</v>
      </c>
      <c r="AN35" s="80" t="e">
        <f t="shared" si="30"/>
        <v>#NAME?</v>
      </c>
      <c r="AO35" s="80" t="e">
        <f t="shared" si="30"/>
        <v>#NAME?</v>
      </c>
      <c r="AP35" s="80" t="e">
        <f t="shared" si="30"/>
        <v>#NAME?</v>
      </c>
      <c r="AQ35" s="80" t="e">
        <f t="shared" si="30"/>
        <v>#NAME?</v>
      </c>
      <c r="AR35" s="80" t="e">
        <f t="shared" si="30"/>
        <v>#NAME?</v>
      </c>
      <c r="AS35" s="80" t="e">
        <f t="shared" si="30"/>
        <v>#NAME?</v>
      </c>
      <c r="AT35" s="80" t="e">
        <f t="shared" si="30"/>
        <v>#NAME?</v>
      </c>
      <c r="AU35" s="80" t="e">
        <f t="shared" si="30"/>
        <v>#NAME?</v>
      </c>
      <c r="AV35" s="80" t="e">
        <f t="shared" si="30"/>
        <v>#NAME?</v>
      </c>
      <c r="AW35" s="80" t="e">
        <f t="shared" si="30"/>
        <v>#NAME?</v>
      </c>
      <c r="AX35" s="80" t="e">
        <f t="shared" si="30"/>
        <v>#NAME?</v>
      </c>
      <c r="AY35" s="80" t="e">
        <f t="shared" si="30"/>
        <v>#NAME?</v>
      </c>
      <c r="AZ35" s="80" t="e">
        <f t="shared" si="30"/>
        <v>#NAME?</v>
      </c>
      <c r="BA35" s="80" t="e">
        <f t="shared" si="30"/>
        <v>#NAME?</v>
      </c>
      <c r="BB35" s="80" t="e">
        <f t="shared" si="30"/>
        <v>#NAME?</v>
      </c>
      <c r="BC35" s="80" t="e">
        <f t="shared" si="30"/>
        <v>#NAME?</v>
      </c>
      <c r="BD35" s="80" t="e">
        <f t="shared" si="30"/>
        <v>#NAME?</v>
      </c>
      <c r="BE35" s="80" t="e">
        <f t="shared" si="30"/>
        <v>#NAME?</v>
      </c>
      <c r="BF35" s="80" t="e">
        <f t="shared" si="30"/>
        <v>#NAME?</v>
      </c>
      <c r="BG35" s="80" t="e">
        <f t="shared" si="30"/>
        <v>#NAME?</v>
      </c>
      <c r="BH35" s="80" t="e">
        <f t="shared" si="30"/>
        <v>#NAME?</v>
      </c>
      <c r="BI35" s="80" t="e">
        <f t="shared" si="30"/>
        <v>#NAME?</v>
      </c>
      <c r="BJ35" s="80" t="e">
        <f t="shared" si="30"/>
        <v>#NAME?</v>
      </c>
      <c r="BK35" s="80" t="e">
        <f t="shared" si="30"/>
        <v>#NAME?</v>
      </c>
      <c r="BL35" s="80" t="e">
        <f t="shared" si="30"/>
        <v>#NAME?</v>
      </c>
      <c r="BM35" s="80" t="e">
        <f t="shared" si="30"/>
        <v>#NAME?</v>
      </c>
      <c r="BN35" s="80" t="e">
        <f t="shared" ref="BN35:DY35" si="31">_xlfn.SINGLE(PIS)*BN$12</f>
        <v>#NAME?</v>
      </c>
      <c r="BO35" s="80" t="e">
        <f t="shared" si="31"/>
        <v>#NAME?</v>
      </c>
      <c r="BP35" s="80" t="e">
        <f t="shared" si="31"/>
        <v>#NAME?</v>
      </c>
      <c r="BQ35" s="80" t="e">
        <f t="shared" si="31"/>
        <v>#NAME?</v>
      </c>
      <c r="BR35" s="80" t="e">
        <f t="shared" si="31"/>
        <v>#NAME?</v>
      </c>
      <c r="BS35" s="80" t="e">
        <f t="shared" si="31"/>
        <v>#NAME?</v>
      </c>
      <c r="BT35" s="80" t="e">
        <f t="shared" si="31"/>
        <v>#NAME?</v>
      </c>
      <c r="BU35" s="80" t="e">
        <f t="shared" si="31"/>
        <v>#NAME?</v>
      </c>
      <c r="BV35" s="80" t="e">
        <f t="shared" si="31"/>
        <v>#NAME?</v>
      </c>
      <c r="BW35" s="80" t="e">
        <f t="shared" si="31"/>
        <v>#NAME?</v>
      </c>
      <c r="BX35" s="80" t="e">
        <f t="shared" si="31"/>
        <v>#NAME?</v>
      </c>
      <c r="BY35" s="80" t="e">
        <f t="shared" si="31"/>
        <v>#NAME?</v>
      </c>
      <c r="BZ35" s="80" t="e">
        <f t="shared" si="31"/>
        <v>#NAME?</v>
      </c>
      <c r="CA35" s="80" t="e">
        <f t="shared" si="31"/>
        <v>#NAME?</v>
      </c>
      <c r="CB35" s="80" t="e">
        <f t="shared" si="31"/>
        <v>#NAME?</v>
      </c>
      <c r="CC35" s="80" t="e">
        <f t="shared" si="31"/>
        <v>#NAME?</v>
      </c>
      <c r="CD35" s="80" t="e">
        <f t="shared" si="31"/>
        <v>#NAME?</v>
      </c>
      <c r="CE35" s="80" t="e">
        <f t="shared" si="31"/>
        <v>#NAME?</v>
      </c>
      <c r="CF35" s="80" t="e">
        <f t="shared" si="31"/>
        <v>#NAME?</v>
      </c>
      <c r="CG35" s="80" t="e">
        <f t="shared" si="31"/>
        <v>#NAME?</v>
      </c>
      <c r="CH35" s="80" t="e">
        <f t="shared" si="31"/>
        <v>#NAME?</v>
      </c>
      <c r="CI35" s="80" t="e">
        <f t="shared" si="31"/>
        <v>#NAME?</v>
      </c>
      <c r="CJ35" s="80" t="e">
        <f t="shared" si="31"/>
        <v>#NAME?</v>
      </c>
      <c r="CK35" s="80" t="e">
        <f t="shared" si="31"/>
        <v>#NAME?</v>
      </c>
      <c r="CL35" s="80" t="e">
        <f t="shared" si="31"/>
        <v>#NAME?</v>
      </c>
      <c r="CM35" s="80" t="e">
        <f t="shared" si="31"/>
        <v>#NAME?</v>
      </c>
      <c r="CN35" s="80" t="e">
        <f t="shared" si="31"/>
        <v>#NAME?</v>
      </c>
      <c r="CO35" s="80" t="e">
        <f t="shared" si="31"/>
        <v>#NAME?</v>
      </c>
      <c r="CP35" s="80" t="e">
        <f t="shared" si="31"/>
        <v>#NAME?</v>
      </c>
      <c r="CQ35" s="80" t="e">
        <f t="shared" si="31"/>
        <v>#NAME?</v>
      </c>
      <c r="CR35" s="80" t="e">
        <f t="shared" si="31"/>
        <v>#NAME?</v>
      </c>
      <c r="CS35" s="80" t="e">
        <f t="shared" si="31"/>
        <v>#NAME?</v>
      </c>
      <c r="CT35" s="80" t="e">
        <f t="shared" si="31"/>
        <v>#NAME?</v>
      </c>
      <c r="CU35" s="80" t="e">
        <f t="shared" si="31"/>
        <v>#NAME?</v>
      </c>
      <c r="CV35" s="80" t="e">
        <f t="shared" si="31"/>
        <v>#NAME?</v>
      </c>
      <c r="CW35" s="80" t="e">
        <f t="shared" si="31"/>
        <v>#NAME?</v>
      </c>
      <c r="CX35" s="80" t="e">
        <f t="shared" si="31"/>
        <v>#NAME?</v>
      </c>
      <c r="CY35" s="80" t="e">
        <f t="shared" si="31"/>
        <v>#NAME?</v>
      </c>
      <c r="CZ35" s="80" t="e">
        <f t="shared" si="31"/>
        <v>#NAME?</v>
      </c>
      <c r="DA35" s="80" t="e">
        <f t="shared" si="31"/>
        <v>#NAME?</v>
      </c>
      <c r="DB35" s="80" t="e">
        <f t="shared" si="31"/>
        <v>#NAME?</v>
      </c>
      <c r="DC35" s="80" t="e">
        <f t="shared" si="31"/>
        <v>#NAME?</v>
      </c>
      <c r="DD35" s="80" t="e">
        <f t="shared" si="31"/>
        <v>#NAME?</v>
      </c>
      <c r="DE35" s="80" t="e">
        <f t="shared" si="31"/>
        <v>#NAME?</v>
      </c>
      <c r="DF35" s="80" t="e">
        <f t="shared" si="31"/>
        <v>#NAME?</v>
      </c>
      <c r="DG35" s="80" t="e">
        <f t="shared" si="31"/>
        <v>#NAME?</v>
      </c>
      <c r="DH35" s="80" t="e">
        <f t="shared" si="31"/>
        <v>#NAME?</v>
      </c>
      <c r="DI35" s="80" t="e">
        <f t="shared" si="31"/>
        <v>#NAME?</v>
      </c>
      <c r="DJ35" s="80" t="e">
        <f t="shared" si="31"/>
        <v>#NAME?</v>
      </c>
      <c r="DK35" s="80" t="e">
        <f t="shared" si="31"/>
        <v>#NAME?</v>
      </c>
      <c r="DL35" s="80" t="e">
        <f t="shared" si="31"/>
        <v>#NAME?</v>
      </c>
      <c r="DM35" s="80" t="e">
        <f t="shared" si="31"/>
        <v>#NAME?</v>
      </c>
      <c r="DN35" s="80" t="e">
        <f t="shared" si="31"/>
        <v>#NAME?</v>
      </c>
      <c r="DO35" s="80" t="e">
        <f t="shared" si="31"/>
        <v>#NAME?</v>
      </c>
      <c r="DP35" s="80" t="e">
        <f t="shared" si="31"/>
        <v>#NAME?</v>
      </c>
      <c r="DQ35" s="80" t="e">
        <f t="shared" si="31"/>
        <v>#NAME?</v>
      </c>
      <c r="DR35" s="80" t="e">
        <f t="shared" si="31"/>
        <v>#NAME?</v>
      </c>
      <c r="DS35" s="80" t="e">
        <f t="shared" si="31"/>
        <v>#NAME?</v>
      </c>
      <c r="DT35" s="80" t="e">
        <f t="shared" si="31"/>
        <v>#NAME?</v>
      </c>
      <c r="DU35" s="80" t="e">
        <f t="shared" si="31"/>
        <v>#NAME?</v>
      </c>
      <c r="DV35" s="80" t="e">
        <f t="shared" si="31"/>
        <v>#NAME?</v>
      </c>
      <c r="DW35" s="80" t="e">
        <f t="shared" si="31"/>
        <v>#NAME?</v>
      </c>
      <c r="DX35" s="80" t="e">
        <f t="shared" si="31"/>
        <v>#NAME?</v>
      </c>
      <c r="DY35" s="80" t="e">
        <f t="shared" si="31"/>
        <v>#NAME?</v>
      </c>
      <c r="DZ35" s="80" t="e">
        <f t="shared" ref="DZ35:GK35" si="32">_xlfn.SINGLE(PIS)*DZ$12</f>
        <v>#NAME?</v>
      </c>
      <c r="EA35" s="80" t="e">
        <f t="shared" si="32"/>
        <v>#NAME?</v>
      </c>
      <c r="EB35" s="80" t="e">
        <f t="shared" si="32"/>
        <v>#NAME?</v>
      </c>
      <c r="EC35" s="80" t="e">
        <f t="shared" si="32"/>
        <v>#NAME?</v>
      </c>
      <c r="ED35" s="80" t="e">
        <f t="shared" si="32"/>
        <v>#NAME?</v>
      </c>
      <c r="EE35" s="80" t="e">
        <f t="shared" si="32"/>
        <v>#NAME?</v>
      </c>
      <c r="EF35" s="80" t="e">
        <f t="shared" si="32"/>
        <v>#NAME?</v>
      </c>
      <c r="EG35" s="80" t="e">
        <f t="shared" si="32"/>
        <v>#NAME?</v>
      </c>
      <c r="EH35" s="80" t="e">
        <f t="shared" si="32"/>
        <v>#NAME?</v>
      </c>
      <c r="EI35" s="80" t="e">
        <f t="shared" si="32"/>
        <v>#NAME?</v>
      </c>
      <c r="EJ35" s="80" t="e">
        <f t="shared" si="32"/>
        <v>#NAME?</v>
      </c>
      <c r="EK35" s="80" t="e">
        <f t="shared" si="32"/>
        <v>#NAME?</v>
      </c>
      <c r="EL35" s="80" t="e">
        <f t="shared" si="32"/>
        <v>#NAME?</v>
      </c>
      <c r="EM35" s="80" t="e">
        <f t="shared" si="32"/>
        <v>#NAME?</v>
      </c>
      <c r="EN35" s="80" t="e">
        <f t="shared" si="32"/>
        <v>#NAME?</v>
      </c>
      <c r="EO35" s="80" t="e">
        <f t="shared" si="32"/>
        <v>#NAME?</v>
      </c>
      <c r="EP35" s="80" t="e">
        <f t="shared" si="32"/>
        <v>#NAME?</v>
      </c>
      <c r="EQ35" s="80" t="e">
        <f t="shared" si="32"/>
        <v>#NAME?</v>
      </c>
      <c r="ER35" s="80" t="e">
        <f t="shared" si="32"/>
        <v>#NAME?</v>
      </c>
      <c r="ES35" s="80" t="e">
        <f t="shared" si="32"/>
        <v>#NAME?</v>
      </c>
      <c r="ET35" s="80" t="e">
        <f t="shared" si="32"/>
        <v>#NAME?</v>
      </c>
      <c r="EU35" s="80" t="e">
        <f t="shared" si="32"/>
        <v>#NAME?</v>
      </c>
      <c r="EV35" s="80" t="e">
        <f t="shared" si="32"/>
        <v>#NAME?</v>
      </c>
      <c r="EW35" s="80" t="e">
        <f t="shared" si="32"/>
        <v>#NAME?</v>
      </c>
      <c r="EX35" s="80" t="e">
        <f t="shared" si="32"/>
        <v>#NAME?</v>
      </c>
      <c r="EY35" s="80" t="e">
        <f t="shared" si="32"/>
        <v>#NAME?</v>
      </c>
      <c r="EZ35" s="80" t="e">
        <f t="shared" si="32"/>
        <v>#NAME?</v>
      </c>
      <c r="FA35" s="80" t="e">
        <f t="shared" si="32"/>
        <v>#NAME?</v>
      </c>
      <c r="FB35" s="80" t="e">
        <f t="shared" si="32"/>
        <v>#NAME?</v>
      </c>
      <c r="FC35" s="80" t="e">
        <f t="shared" si="32"/>
        <v>#NAME?</v>
      </c>
      <c r="FD35" s="80" t="e">
        <f t="shared" si="32"/>
        <v>#NAME?</v>
      </c>
      <c r="FE35" s="80" t="e">
        <f t="shared" si="32"/>
        <v>#NAME?</v>
      </c>
      <c r="FF35" s="80" t="e">
        <f t="shared" si="32"/>
        <v>#NAME?</v>
      </c>
      <c r="FG35" s="80" t="e">
        <f t="shared" si="32"/>
        <v>#NAME?</v>
      </c>
      <c r="FH35" s="80" t="e">
        <f t="shared" si="32"/>
        <v>#NAME?</v>
      </c>
      <c r="FI35" s="80" t="e">
        <f t="shared" si="32"/>
        <v>#NAME?</v>
      </c>
      <c r="FJ35" s="80" t="e">
        <f t="shared" si="32"/>
        <v>#NAME?</v>
      </c>
      <c r="FK35" s="80" t="e">
        <f t="shared" si="32"/>
        <v>#NAME?</v>
      </c>
      <c r="FL35" s="80" t="e">
        <f t="shared" si="32"/>
        <v>#NAME?</v>
      </c>
      <c r="FM35" s="80" t="e">
        <f t="shared" si="32"/>
        <v>#NAME?</v>
      </c>
      <c r="FN35" s="80" t="e">
        <f t="shared" si="32"/>
        <v>#NAME?</v>
      </c>
      <c r="FO35" s="80" t="e">
        <f t="shared" si="32"/>
        <v>#NAME?</v>
      </c>
      <c r="FP35" s="80" t="e">
        <f t="shared" si="32"/>
        <v>#NAME?</v>
      </c>
      <c r="FQ35" s="80" t="e">
        <f t="shared" si="32"/>
        <v>#NAME?</v>
      </c>
      <c r="FR35" s="80" t="e">
        <f t="shared" si="32"/>
        <v>#NAME?</v>
      </c>
      <c r="FS35" s="80" t="e">
        <f t="shared" si="32"/>
        <v>#NAME?</v>
      </c>
      <c r="FT35" s="80" t="e">
        <f t="shared" si="32"/>
        <v>#NAME?</v>
      </c>
      <c r="FU35" s="80" t="e">
        <f t="shared" si="32"/>
        <v>#NAME?</v>
      </c>
      <c r="FV35" s="80" t="e">
        <f t="shared" si="32"/>
        <v>#NAME?</v>
      </c>
      <c r="FW35" s="80" t="e">
        <f t="shared" si="32"/>
        <v>#NAME?</v>
      </c>
      <c r="FX35" s="80" t="e">
        <f t="shared" si="32"/>
        <v>#NAME?</v>
      </c>
      <c r="FY35" s="80" t="e">
        <f t="shared" si="32"/>
        <v>#NAME?</v>
      </c>
      <c r="FZ35" s="80" t="e">
        <f t="shared" si="32"/>
        <v>#NAME?</v>
      </c>
      <c r="GA35" s="80" t="e">
        <f t="shared" si="32"/>
        <v>#NAME?</v>
      </c>
      <c r="GB35" s="80" t="e">
        <f t="shared" si="32"/>
        <v>#NAME?</v>
      </c>
      <c r="GC35" s="80" t="e">
        <f t="shared" si="32"/>
        <v>#NAME?</v>
      </c>
      <c r="GD35" s="80" t="e">
        <f t="shared" si="32"/>
        <v>#NAME?</v>
      </c>
      <c r="GE35" s="80" t="e">
        <f t="shared" si="32"/>
        <v>#NAME?</v>
      </c>
      <c r="GF35" s="80" t="e">
        <f t="shared" si="32"/>
        <v>#NAME?</v>
      </c>
      <c r="GG35" s="80" t="e">
        <f t="shared" si="32"/>
        <v>#NAME?</v>
      </c>
      <c r="GH35" s="80" t="e">
        <f t="shared" si="32"/>
        <v>#NAME?</v>
      </c>
      <c r="GI35" s="80" t="e">
        <f t="shared" si="32"/>
        <v>#NAME?</v>
      </c>
      <c r="GJ35" s="80" t="e">
        <f t="shared" si="32"/>
        <v>#NAME?</v>
      </c>
      <c r="GK35" s="80" t="e">
        <f t="shared" si="32"/>
        <v>#NAME?</v>
      </c>
      <c r="GL35" s="80" t="e">
        <f t="shared" ref="GL35:HI35" si="33">_xlfn.SINGLE(PIS)*GL$12</f>
        <v>#NAME?</v>
      </c>
      <c r="GM35" s="80" t="e">
        <f t="shared" si="33"/>
        <v>#NAME?</v>
      </c>
      <c r="GN35" s="80" t="e">
        <f t="shared" si="33"/>
        <v>#NAME?</v>
      </c>
      <c r="GO35" s="80" t="e">
        <f t="shared" si="33"/>
        <v>#NAME?</v>
      </c>
      <c r="GP35" s="80" t="e">
        <f t="shared" si="33"/>
        <v>#NAME?</v>
      </c>
      <c r="GQ35" s="80" t="e">
        <f t="shared" si="33"/>
        <v>#NAME?</v>
      </c>
      <c r="GR35" s="80" t="e">
        <f t="shared" si="33"/>
        <v>#NAME?</v>
      </c>
      <c r="GS35" s="80" t="e">
        <f t="shared" si="33"/>
        <v>#NAME?</v>
      </c>
      <c r="GT35" s="80" t="e">
        <f t="shared" si="33"/>
        <v>#NAME?</v>
      </c>
      <c r="GU35" s="80" t="e">
        <f t="shared" si="33"/>
        <v>#NAME?</v>
      </c>
      <c r="GV35" s="80" t="e">
        <f t="shared" si="33"/>
        <v>#NAME?</v>
      </c>
      <c r="GW35" s="80" t="e">
        <f t="shared" si="33"/>
        <v>#NAME?</v>
      </c>
      <c r="GX35" s="80" t="e">
        <f t="shared" si="33"/>
        <v>#NAME?</v>
      </c>
      <c r="GY35" s="80" t="e">
        <f t="shared" si="33"/>
        <v>#NAME?</v>
      </c>
      <c r="GZ35" s="80" t="e">
        <f t="shared" si="33"/>
        <v>#NAME?</v>
      </c>
      <c r="HA35" s="80" t="e">
        <f t="shared" si="33"/>
        <v>#NAME?</v>
      </c>
      <c r="HB35" s="80" t="e">
        <f t="shared" si="33"/>
        <v>#NAME?</v>
      </c>
      <c r="HC35" s="80" t="e">
        <f t="shared" si="33"/>
        <v>#NAME?</v>
      </c>
      <c r="HD35" s="80" t="e">
        <f t="shared" si="33"/>
        <v>#NAME?</v>
      </c>
      <c r="HE35" s="80" t="e">
        <f t="shared" si="33"/>
        <v>#NAME?</v>
      </c>
      <c r="HF35" s="80" t="e">
        <f t="shared" si="33"/>
        <v>#NAME?</v>
      </c>
      <c r="HG35" s="80" t="e">
        <f t="shared" si="33"/>
        <v>#NAME?</v>
      </c>
      <c r="HH35" s="80" t="e">
        <f t="shared" si="33"/>
        <v>#NAME?</v>
      </c>
      <c r="HI35" s="80" t="e">
        <f t="shared" si="33"/>
        <v>#NAME?</v>
      </c>
    </row>
    <row r="36" spans="1:217" x14ac:dyDescent="0.2">
      <c r="A36" s="30" t="s">
        <v>86</v>
      </c>
      <c r="B36" s="80">
        <f t="shared" ref="B36:BM36" si="34">_xlfn.SINGLE(COFINS)*B$12</f>
        <v>0</v>
      </c>
      <c r="C36" s="80">
        <f t="shared" si="34"/>
        <v>0</v>
      </c>
      <c r="D36" s="80">
        <f t="shared" si="34"/>
        <v>0</v>
      </c>
      <c r="E36" s="80">
        <f t="shared" si="34"/>
        <v>0</v>
      </c>
      <c r="F36" s="80">
        <f t="shared" si="34"/>
        <v>0</v>
      </c>
      <c r="G36" s="80">
        <f t="shared" si="34"/>
        <v>0</v>
      </c>
      <c r="H36" s="80">
        <f t="shared" si="34"/>
        <v>0</v>
      </c>
      <c r="I36" s="80">
        <f t="shared" si="34"/>
        <v>0</v>
      </c>
      <c r="J36" s="80">
        <f t="shared" si="34"/>
        <v>0</v>
      </c>
      <c r="K36" s="80">
        <f t="shared" si="34"/>
        <v>0</v>
      </c>
      <c r="L36" s="80">
        <f t="shared" si="34"/>
        <v>0</v>
      </c>
      <c r="M36" s="80">
        <f t="shared" si="34"/>
        <v>0</v>
      </c>
      <c r="N36" s="80">
        <f t="shared" si="34"/>
        <v>0</v>
      </c>
      <c r="O36" s="80">
        <f t="shared" si="34"/>
        <v>0</v>
      </c>
      <c r="P36" s="80" t="e">
        <f t="shared" si="34"/>
        <v>#NAME?</v>
      </c>
      <c r="Q36" s="80" t="e">
        <f t="shared" si="34"/>
        <v>#NAME?</v>
      </c>
      <c r="R36" s="80" t="e">
        <f t="shared" si="34"/>
        <v>#NAME?</v>
      </c>
      <c r="S36" s="80" t="e">
        <f t="shared" si="34"/>
        <v>#NAME?</v>
      </c>
      <c r="T36" s="80" t="e">
        <f t="shared" si="34"/>
        <v>#NAME?</v>
      </c>
      <c r="U36" s="80" t="e">
        <f t="shared" si="34"/>
        <v>#NAME?</v>
      </c>
      <c r="V36" s="80" t="e">
        <f t="shared" si="34"/>
        <v>#NAME?</v>
      </c>
      <c r="W36" s="80" t="e">
        <f t="shared" si="34"/>
        <v>#NAME?</v>
      </c>
      <c r="X36" s="80" t="e">
        <f t="shared" si="34"/>
        <v>#NAME?</v>
      </c>
      <c r="Y36" s="80" t="e">
        <f t="shared" si="34"/>
        <v>#NAME?</v>
      </c>
      <c r="Z36" s="80" t="e">
        <f t="shared" si="34"/>
        <v>#NAME?</v>
      </c>
      <c r="AA36" s="80" t="e">
        <f t="shared" si="34"/>
        <v>#NAME?</v>
      </c>
      <c r="AB36" s="80" t="e">
        <f t="shared" si="34"/>
        <v>#NAME?</v>
      </c>
      <c r="AC36" s="80" t="e">
        <f t="shared" si="34"/>
        <v>#NAME?</v>
      </c>
      <c r="AD36" s="80" t="e">
        <f t="shared" si="34"/>
        <v>#NAME?</v>
      </c>
      <c r="AE36" s="80" t="e">
        <f t="shared" si="34"/>
        <v>#NAME?</v>
      </c>
      <c r="AF36" s="80" t="e">
        <f t="shared" si="34"/>
        <v>#NAME?</v>
      </c>
      <c r="AG36" s="80" t="e">
        <f t="shared" si="34"/>
        <v>#NAME?</v>
      </c>
      <c r="AH36" s="80" t="e">
        <f t="shared" si="34"/>
        <v>#NAME?</v>
      </c>
      <c r="AI36" s="80" t="e">
        <f t="shared" si="34"/>
        <v>#NAME?</v>
      </c>
      <c r="AJ36" s="80" t="e">
        <f t="shared" si="34"/>
        <v>#NAME?</v>
      </c>
      <c r="AK36" s="80" t="e">
        <f t="shared" si="34"/>
        <v>#NAME?</v>
      </c>
      <c r="AL36" s="80" t="e">
        <f t="shared" si="34"/>
        <v>#NAME?</v>
      </c>
      <c r="AM36" s="80" t="e">
        <f t="shared" si="34"/>
        <v>#NAME?</v>
      </c>
      <c r="AN36" s="80" t="e">
        <f t="shared" si="34"/>
        <v>#NAME?</v>
      </c>
      <c r="AO36" s="80" t="e">
        <f t="shared" si="34"/>
        <v>#NAME?</v>
      </c>
      <c r="AP36" s="80" t="e">
        <f t="shared" si="34"/>
        <v>#NAME?</v>
      </c>
      <c r="AQ36" s="80" t="e">
        <f t="shared" si="34"/>
        <v>#NAME?</v>
      </c>
      <c r="AR36" s="80" t="e">
        <f t="shared" si="34"/>
        <v>#NAME?</v>
      </c>
      <c r="AS36" s="80" t="e">
        <f t="shared" si="34"/>
        <v>#NAME?</v>
      </c>
      <c r="AT36" s="80" t="e">
        <f t="shared" si="34"/>
        <v>#NAME?</v>
      </c>
      <c r="AU36" s="80" t="e">
        <f t="shared" si="34"/>
        <v>#NAME?</v>
      </c>
      <c r="AV36" s="80" t="e">
        <f t="shared" si="34"/>
        <v>#NAME?</v>
      </c>
      <c r="AW36" s="80" t="e">
        <f t="shared" si="34"/>
        <v>#NAME?</v>
      </c>
      <c r="AX36" s="80" t="e">
        <f t="shared" si="34"/>
        <v>#NAME?</v>
      </c>
      <c r="AY36" s="80" t="e">
        <f t="shared" si="34"/>
        <v>#NAME?</v>
      </c>
      <c r="AZ36" s="80" t="e">
        <f t="shared" si="34"/>
        <v>#NAME?</v>
      </c>
      <c r="BA36" s="80" t="e">
        <f t="shared" si="34"/>
        <v>#NAME?</v>
      </c>
      <c r="BB36" s="80" t="e">
        <f t="shared" si="34"/>
        <v>#NAME?</v>
      </c>
      <c r="BC36" s="80" t="e">
        <f t="shared" si="34"/>
        <v>#NAME?</v>
      </c>
      <c r="BD36" s="80" t="e">
        <f t="shared" si="34"/>
        <v>#NAME?</v>
      </c>
      <c r="BE36" s="80" t="e">
        <f t="shared" si="34"/>
        <v>#NAME?</v>
      </c>
      <c r="BF36" s="80" t="e">
        <f t="shared" si="34"/>
        <v>#NAME?</v>
      </c>
      <c r="BG36" s="80" t="e">
        <f t="shared" si="34"/>
        <v>#NAME?</v>
      </c>
      <c r="BH36" s="80" t="e">
        <f t="shared" si="34"/>
        <v>#NAME?</v>
      </c>
      <c r="BI36" s="80" t="e">
        <f t="shared" si="34"/>
        <v>#NAME?</v>
      </c>
      <c r="BJ36" s="80" t="e">
        <f t="shared" si="34"/>
        <v>#NAME?</v>
      </c>
      <c r="BK36" s="80" t="e">
        <f t="shared" si="34"/>
        <v>#NAME?</v>
      </c>
      <c r="BL36" s="80" t="e">
        <f t="shared" si="34"/>
        <v>#NAME?</v>
      </c>
      <c r="BM36" s="80" t="e">
        <f t="shared" si="34"/>
        <v>#NAME?</v>
      </c>
      <c r="BN36" s="80" t="e">
        <f t="shared" ref="BN36:DY36" si="35">_xlfn.SINGLE(COFINS)*BN$12</f>
        <v>#NAME?</v>
      </c>
      <c r="BO36" s="80" t="e">
        <f t="shared" si="35"/>
        <v>#NAME?</v>
      </c>
      <c r="BP36" s="80" t="e">
        <f t="shared" si="35"/>
        <v>#NAME?</v>
      </c>
      <c r="BQ36" s="80" t="e">
        <f t="shared" si="35"/>
        <v>#NAME?</v>
      </c>
      <c r="BR36" s="80" t="e">
        <f t="shared" si="35"/>
        <v>#NAME?</v>
      </c>
      <c r="BS36" s="80" t="e">
        <f t="shared" si="35"/>
        <v>#NAME?</v>
      </c>
      <c r="BT36" s="80" t="e">
        <f t="shared" si="35"/>
        <v>#NAME?</v>
      </c>
      <c r="BU36" s="80" t="e">
        <f t="shared" si="35"/>
        <v>#NAME?</v>
      </c>
      <c r="BV36" s="80" t="e">
        <f t="shared" si="35"/>
        <v>#NAME?</v>
      </c>
      <c r="BW36" s="80" t="e">
        <f t="shared" si="35"/>
        <v>#NAME?</v>
      </c>
      <c r="BX36" s="80" t="e">
        <f t="shared" si="35"/>
        <v>#NAME?</v>
      </c>
      <c r="BY36" s="80" t="e">
        <f t="shared" si="35"/>
        <v>#NAME?</v>
      </c>
      <c r="BZ36" s="80" t="e">
        <f t="shared" si="35"/>
        <v>#NAME?</v>
      </c>
      <c r="CA36" s="80" t="e">
        <f t="shared" si="35"/>
        <v>#NAME?</v>
      </c>
      <c r="CB36" s="80" t="e">
        <f t="shared" si="35"/>
        <v>#NAME?</v>
      </c>
      <c r="CC36" s="80" t="e">
        <f t="shared" si="35"/>
        <v>#NAME?</v>
      </c>
      <c r="CD36" s="80" t="e">
        <f t="shared" si="35"/>
        <v>#NAME?</v>
      </c>
      <c r="CE36" s="80" t="e">
        <f t="shared" si="35"/>
        <v>#NAME?</v>
      </c>
      <c r="CF36" s="80" t="e">
        <f t="shared" si="35"/>
        <v>#NAME?</v>
      </c>
      <c r="CG36" s="80" t="e">
        <f t="shared" si="35"/>
        <v>#NAME?</v>
      </c>
      <c r="CH36" s="80" t="e">
        <f t="shared" si="35"/>
        <v>#NAME?</v>
      </c>
      <c r="CI36" s="80" t="e">
        <f t="shared" si="35"/>
        <v>#NAME?</v>
      </c>
      <c r="CJ36" s="80" t="e">
        <f t="shared" si="35"/>
        <v>#NAME?</v>
      </c>
      <c r="CK36" s="80" t="e">
        <f t="shared" si="35"/>
        <v>#NAME?</v>
      </c>
      <c r="CL36" s="80" t="e">
        <f t="shared" si="35"/>
        <v>#NAME?</v>
      </c>
      <c r="CM36" s="80" t="e">
        <f t="shared" si="35"/>
        <v>#NAME?</v>
      </c>
      <c r="CN36" s="80" t="e">
        <f t="shared" si="35"/>
        <v>#NAME?</v>
      </c>
      <c r="CO36" s="80" t="e">
        <f t="shared" si="35"/>
        <v>#NAME?</v>
      </c>
      <c r="CP36" s="80" t="e">
        <f t="shared" si="35"/>
        <v>#NAME?</v>
      </c>
      <c r="CQ36" s="80" t="e">
        <f t="shared" si="35"/>
        <v>#NAME?</v>
      </c>
      <c r="CR36" s="80" t="e">
        <f t="shared" si="35"/>
        <v>#NAME?</v>
      </c>
      <c r="CS36" s="80" t="e">
        <f t="shared" si="35"/>
        <v>#NAME?</v>
      </c>
      <c r="CT36" s="80" t="e">
        <f t="shared" si="35"/>
        <v>#NAME?</v>
      </c>
      <c r="CU36" s="80" t="e">
        <f t="shared" si="35"/>
        <v>#NAME?</v>
      </c>
      <c r="CV36" s="80" t="e">
        <f t="shared" si="35"/>
        <v>#NAME?</v>
      </c>
      <c r="CW36" s="80" t="e">
        <f t="shared" si="35"/>
        <v>#NAME?</v>
      </c>
      <c r="CX36" s="80" t="e">
        <f t="shared" si="35"/>
        <v>#NAME?</v>
      </c>
      <c r="CY36" s="80" t="e">
        <f t="shared" si="35"/>
        <v>#NAME?</v>
      </c>
      <c r="CZ36" s="80" t="e">
        <f t="shared" si="35"/>
        <v>#NAME?</v>
      </c>
      <c r="DA36" s="80" t="e">
        <f t="shared" si="35"/>
        <v>#NAME?</v>
      </c>
      <c r="DB36" s="80" t="e">
        <f t="shared" si="35"/>
        <v>#NAME?</v>
      </c>
      <c r="DC36" s="80" t="e">
        <f t="shared" si="35"/>
        <v>#NAME?</v>
      </c>
      <c r="DD36" s="80" t="e">
        <f t="shared" si="35"/>
        <v>#NAME?</v>
      </c>
      <c r="DE36" s="80" t="e">
        <f t="shared" si="35"/>
        <v>#NAME?</v>
      </c>
      <c r="DF36" s="80" t="e">
        <f t="shared" si="35"/>
        <v>#NAME?</v>
      </c>
      <c r="DG36" s="80" t="e">
        <f t="shared" si="35"/>
        <v>#NAME?</v>
      </c>
      <c r="DH36" s="80" t="e">
        <f t="shared" si="35"/>
        <v>#NAME?</v>
      </c>
      <c r="DI36" s="80" t="e">
        <f t="shared" si="35"/>
        <v>#NAME?</v>
      </c>
      <c r="DJ36" s="80" t="e">
        <f t="shared" si="35"/>
        <v>#NAME?</v>
      </c>
      <c r="DK36" s="80" t="e">
        <f t="shared" si="35"/>
        <v>#NAME?</v>
      </c>
      <c r="DL36" s="80" t="e">
        <f t="shared" si="35"/>
        <v>#NAME?</v>
      </c>
      <c r="DM36" s="80" t="e">
        <f t="shared" si="35"/>
        <v>#NAME?</v>
      </c>
      <c r="DN36" s="80" t="e">
        <f t="shared" si="35"/>
        <v>#NAME?</v>
      </c>
      <c r="DO36" s="80" t="e">
        <f t="shared" si="35"/>
        <v>#NAME?</v>
      </c>
      <c r="DP36" s="80" t="e">
        <f t="shared" si="35"/>
        <v>#NAME?</v>
      </c>
      <c r="DQ36" s="80" t="e">
        <f t="shared" si="35"/>
        <v>#NAME?</v>
      </c>
      <c r="DR36" s="80" t="e">
        <f t="shared" si="35"/>
        <v>#NAME?</v>
      </c>
      <c r="DS36" s="80" t="e">
        <f t="shared" si="35"/>
        <v>#NAME?</v>
      </c>
      <c r="DT36" s="80" t="e">
        <f t="shared" si="35"/>
        <v>#NAME?</v>
      </c>
      <c r="DU36" s="80" t="e">
        <f t="shared" si="35"/>
        <v>#NAME?</v>
      </c>
      <c r="DV36" s="80" t="e">
        <f t="shared" si="35"/>
        <v>#NAME?</v>
      </c>
      <c r="DW36" s="80" t="e">
        <f t="shared" si="35"/>
        <v>#NAME?</v>
      </c>
      <c r="DX36" s="80" t="e">
        <f t="shared" si="35"/>
        <v>#NAME?</v>
      </c>
      <c r="DY36" s="80" t="e">
        <f t="shared" si="35"/>
        <v>#NAME?</v>
      </c>
      <c r="DZ36" s="80" t="e">
        <f t="shared" ref="DZ36:GK36" si="36">_xlfn.SINGLE(COFINS)*DZ$12</f>
        <v>#NAME?</v>
      </c>
      <c r="EA36" s="80" t="e">
        <f t="shared" si="36"/>
        <v>#NAME?</v>
      </c>
      <c r="EB36" s="80" t="e">
        <f t="shared" si="36"/>
        <v>#NAME?</v>
      </c>
      <c r="EC36" s="80" t="e">
        <f t="shared" si="36"/>
        <v>#NAME?</v>
      </c>
      <c r="ED36" s="80" t="e">
        <f t="shared" si="36"/>
        <v>#NAME?</v>
      </c>
      <c r="EE36" s="80" t="e">
        <f t="shared" si="36"/>
        <v>#NAME?</v>
      </c>
      <c r="EF36" s="80" t="e">
        <f t="shared" si="36"/>
        <v>#NAME?</v>
      </c>
      <c r="EG36" s="80" t="e">
        <f t="shared" si="36"/>
        <v>#NAME?</v>
      </c>
      <c r="EH36" s="80" t="e">
        <f t="shared" si="36"/>
        <v>#NAME?</v>
      </c>
      <c r="EI36" s="80" t="e">
        <f t="shared" si="36"/>
        <v>#NAME?</v>
      </c>
      <c r="EJ36" s="80" t="e">
        <f t="shared" si="36"/>
        <v>#NAME?</v>
      </c>
      <c r="EK36" s="80" t="e">
        <f t="shared" si="36"/>
        <v>#NAME?</v>
      </c>
      <c r="EL36" s="80" t="e">
        <f t="shared" si="36"/>
        <v>#NAME?</v>
      </c>
      <c r="EM36" s="80" t="e">
        <f t="shared" si="36"/>
        <v>#NAME?</v>
      </c>
      <c r="EN36" s="80" t="e">
        <f t="shared" si="36"/>
        <v>#NAME?</v>
      </c>
      <c r="EO36" s="80" t="e">
        <f t="shared" si="36"/>
        <v>#NAME?</v>
      </c>
      <c r="EP36" s="80" t="e">
        <f t="shared" si="36"/>
        <v>#NAME?</v>
      </c>
      <c r="EQ36" s="80" t="e">
        <f t="shared" si="36"/>
        <v>#NAME?</v>
      </c>
      <c r="ER36" s="80" t="e">
        <f t="shared" si="36"/>
        <v>#NAME?</v>
      </c>
      <c r="ES36" s="80" t="e">
        <f t="shared" si="36"/>
        <v>#NAME?</v>
      </c>
      <c r="ET36" s="80" t="e">
        <f t="shared" si="36"/>
        <v>#NAME?</v>
      </c>
      <c r="EU36" s="80" t="e">
        <f t="shared" si="36"/>
        <v>#NAME?</v>
      </c>
      <c r="EV36" s="80" t="e">
        <f t="shared" si="36"/>
        <v>#NAME?</v>
      </c>
      <c r="EW36" s="80" t="e">
        <f t="shared" si="36"/>
        <v>#NAME?</v>
      </c>
      <c r="EX36" s="80" t="e">
        <f t="shared" si="36"/>
        <v>#NAME?</v>
      </c>
      <c r="EY36" s="80" t="e">
        <f t="shared" si="36"/>
        <v>#NAME?</v>
      </c>
      <c r="EZ36" s="80" t="e">
        <f t="shared" si="36"/>
        <v>#NAME?</v>
      </c>
      <c r="FA36" s="80" t="e">
        <f t="shared" si="36"/>
        <v>#NAME?</v>
      </c>
      <c r="FB36" s="80" t="e">
        <f t="shared" si="36"/>
        <v>#NAME?</v>
      </c>
      <c r="FC36" s="80" t="e">
        <f t="shared" si="36"/>
        <v>#NAME?</v>
      </c>
      <c r="FD36" s="80" t="e">
        <f t="shared" si="36"/>
        <v>#NAME?</v>
      </c>
      <c r="FE36" s="80" t="e">
        <f t="shared" si="36"/>
        <v>#NAME?</v>
      </c>
      <c r="FF36" s="80" t="e">
        <f t="shared" si="36"/>
        <v>#NAME?</v>
      </c>
      <c r="FG36" s="80" t="e">
        <f t="shared" si="36"/>
        <v>#NAME?</v>
      </c>
      <c r="FH36" s="80" t="e">
        <f t="shared" si="36"/>
        <v>#NAME?</v>
      </c>
      <c r="FI36" s="80" t="e">
        <f t="shared" si="36"/>
        <v>#NAME?</v>
      </c>
      <c r="FJ36" s="80" t="e">
        <f t="shared" si="36"/>
        <v>#NAME?</v>
      </c>
      <c r="FK36" s="80" t="e">
        <f t="shared" si="36"/>
        <v>#NAME?</v>
      </c>
      <c r="FL36" s="80" t="e">
        <f t="shared" si="36"/>
        <v>#NAME?</v>
      </c>
      <c r="FM36" s="80" t="e">
        <f t="shared" si="36"/>
        <v>#NAME?</v>
      </c>
      <c r="FN36" s="80" t="e">
        <f t="shared" si="36"/>
        <v>#NAME?</v>
      </c>
      <c r="FO36" s="80" t="e">
        <f t="shared" si="36"/>
        <v>#NAME?</v>
      </c>
      <c r="FP36" s="80" t="e">
        <f t="shared" si="36"/>
        <v>#NAME?</v>
      </c>
      <c r="FQ36" s="80" t="e">
        <f t="shared" si="36"/>
        <v>#NAME?</v>
      </c>
      <c r="FR36" s="80" t="e">
        <f t="shared" si="36"/>
        <v>#NAME?</v>
      </c>
      <c r="FS36" s="80" t="e">
        <f t="shared" si="36"/>
        <v>#NAME?</v>
      </c>
      <c r="FT36" s="80" t="e">
        <f t="shared" si="36"/>
        <v>#NAME?</v>
      </c>
      <c r="FU36" s="80" t="e">
        <f t="shared" si="36"/>
        <v>#NAME?</v>
      </c>
      <c r="FV36" s="80" t="e">
        <f t="shared" si="36"/>
        <v>#NAME?</v>
      </c>
      <c r="FW36" s="80" t="e">
        <f t="shared" si="36"/>
        <v>#NAME?</v>
      </c>
      <c r="FX36" s="80" t="e">
        <f t="shared" si="36"/>
        <v>#NAME?</v>
      </c>
      <c r="FY36" s="80" t="e">
        <f t="shared" si="36"/>
        <v>#NAME?</v>
      </c>
      <c r="FZ36" s="80" t="e">
        <f t="shared" si="36"/>
        <v>#NAME?</v>
      </c>
      <c r="GA36" s="80" t="e">
        <f t="shared" si="36"/>
        <v>#NAME?</v>
      </c>
      <c r="GB36" s="80" t="e">
        <f t="shared" si="36"/>
        <v>#NAME?</v>
      </c>
      <c r="GC36" s="80" t="e">
        <f t="shared" si="36"/>
        <v>#NAME?</v>
      </c>
      <c r="GD36" s="80" t="e">
        <f t="shared" si="36"/>
        <v>#NAME?</v>
      </c>
      <c r="GE36" s="80" t="e">
        <f t="shared" si="36"/>
        <v>#NAME?</v>
      </c>
      <c r="GF36" s="80" t="e">
        <f t="shared" si="36"/>
        <v>#NAME?</v>
      </c>
      <c r="GG36" s="80" t="e">
        <f t="shared" si="36"/>
        <v>#NAME?</v>
      </c>
      <c r="GH36" s="80" t="e">
        <f t="shared" si="36"/>
        <v>#NAME?</v>
      </c>
      <c r="GI36" s="80" t="e">
        <f t="shared" si="36"/>
        <v>#NAME?</v>
      </c>
      <c r="GJ36" s="80" t="e">
        <f t="shared" si="36"/>
        <v>#NAME?</v>
      </c>
      <c r="GK36" s="80" t="e">
        <f t="shared" si="36"/>
        <v>#NAME?</v>
      </c>
      <c r="GL36" s="80" t="e">
        <f t="shared" ref="GL36:HI36" si="37">_xlfn.SINGLE(COFINS)*GL$12</f>
        <v>#NAME?</v>
      </c>
      <c r="GM36" s="80" t="e">
        <f t="shared" si="37"/>
        <v>#NAME?</v>
      </c>
      <c r="GN36" s="80" t="e">
        <f t="shared" si="37"/>
        <v>#NAME?</v>
      </c>
      <c r="GO36" s="80" t="e">
        <f t="shared" si="37"/>
        <v>#NAME?</v>
      </c>
      <c r="GP36" s="80" t="e">
        <f t="shared" si="37"/>
        <v>#NAME?</v>
      </c>
      <c r="GQ36" s="80" t="e">
        <f t="shared" si="37"/>
        <v>#NAME?</v>
      </c>
      <c r="GR36" s="80" t="e">
        <f t="shared" si="37"/>
        <v>#NAME?</v>
      </c>
      <c r="GS36" s="80" t="e">
        <f t="shared" si="37"/>
        <v>#NAME?</v>
      </c>
      <c r="GT36" s="80" t="e">
        <f t="shared" si="37"/>
        <v>#NAME?</v>
      </c>
      <c r="GU36" s="80" t="e">
        <f t="shared" si="37"/>
        <v>#NAME?</v>
      </c>
      <c r="GV36" s="80" t="e">
        <f t="shared" si="37"/>
        <v>#NAME?</v>
      </c>
      <c r="GW36" s="80" t="e">
        <f t="shared" si="37"/>
        <v>#NAME?</v>
      </c>
      <c r="GX36" s="80" t="e">
        <f t="shared" si="37"/>
        <v>#NAME?</v>
      </c>
      <c r="GY36" s="80" t="e">
        <f t="shared" si="37"/>
        <v>#NAME?</v>
      </c>
      <c r="GZ36" s="80" t="e">
        <f t="shared" si="37"/>
        <v>#NAME?</v>
      </c>
      <c r="HA36" s="80" t="e">
        <f t="shared" si="37"/>
        <v>#NAME?</v>
      </c>
      <c r="HB36" s="80" t="e">
        <f t="shared" si="37"/>
        <v>#NAME?</v>
      </c>
      <c r="HC36" s="80" t="e">
        <f t="shared" si="37"/>
        <v>#NAME?</v>
      </c>
      <c r="HD36" s="80" t="e">
        <f t="shared" si="37"/>
        <v>#NAME?</v>
      </c>
      <c r="HE36" s="80" t="e">
        <f t="shared" si="37"/>
        <v>#NAME?</v>
      </c>
      <c r="HF36" s="80" t="e">
        <f t="shared" si="37"/>
        <v>#NAME?</v>
      </c>
      <c r="HG36" s="80" t="e">
        <f t="shared" si="37"/>
        <v>#NAME?</v>
      </c>
      <c r="HH36" s="80" t="e">
        <f t="shared" si="37"/>
        <v>#NAME?</v>
      </c>
      <c r="HI36" s="80" t="e">
        <f t="shared" si="37"/>
        <v>#NAME?</v>
      </c>
    </row>
    <row r="37" spans="1:217" x14ac:dyDescent="0.2">
      <c r="A37" s="30" t="s">
        <v>87</v>
      </c>
      <c r="B37" s="80">
        <f t="shared" ref="B37:BM37" si="38">_xlfn.SINGLE(ISS)*B$12</f>
        <v>0</v>
      </c>
      <c r="C37" s="80">
        <f t="shared" si="38"/>
        <v>0</v>
      </c>
      <c r="D37" s="80">
        <f t="shared" si="38"/>
        <v>0</v>
      </c>
      <c r="E37" s="80">
        <f t="shared" si="38"/>
        <v>0</v>
      </c>
      <c r="F37" s="80">
        <f t="shared" si="38"/>
        <v>0</v>
      </c>
      <c r="G37" s="80">
        <f t="shared" si="38"/>
        <v>0</v>
      </c>
      <c r="H37" s="80">
        <f t="shared" si="38"/>
        <v>0</v>
      </c>
      <c r="I37" s="80">
        <f t="shared" si="38"/>
        <v>0</v>
      </c>
      <c r="J37" s="80">
        <f t="shared" si="38"/>
        <v>0</v>
      </c>
      <c r="K37" s="80">
        <f t="shared" si="38"/>
        <v>0</v>
      </c>
      <c r="L37" s="80">
        <f t="shared" si="38"/>
        <v>0</v>
      </c>
      <c r="M37" s="80">
        <f t="shared" si="38"/>
        <v>0</v>
      </c>
      <c r="N37" s="80">
        <f t="shared" si="38"/>
        <v>0</v>
      </c>
      <c r="O37" s="80">
        <f t="shared" si="38"/>
        <v>0</v>
      </c>
      <c r="P37" s="80" t="e">
        <f t="shared" si="38"/>
        <v>#NAME?</v>
      </c>
      <c r="Q37" s="80" t="e">
        <f t="shared" si="38"/>
        <v>#NAME?</v>
      </c>
      <c r="R37" s="80" t="e">
        <f t="shared" si="38"/>
        <v>#NAME?</v>
      </c>
      <c r="S37" s="80" t="e">
        <f t="shared" si="38"/>
        <v>#NAME?</v>
      </c>
      <c r="T37" s="80" t="e">
        <f t="shared" si="38"/>
        <v>#NAME?</v>
      </c>
      <c r="U37" s="80" t="e">
        <f t="shared" si="38"/>
        <v>#NAME?</v>
      </c>
      <c r="V37" s="80" t="e">
        <f t="shared" si="38"/>
        <v>#NAME?</v>
      </c>
      <c r="W37" s="80" t="e">
        <f t="shared" si="38"/>
        <v>#NAME?</v>
      </c>
      <c r="X37" s="80" t="e">
        <f t="shared" si="38"/>
        <v>#NAME?</v>
      </c>
      <c r="Y37" s="80" t="e">
        <f t="shared" si="38"/>
        <v>#NAME?</v>
      </c>
      <c r="Z37" s="80" t="e">
        <f t="shared" si="38"/>
        <v>#NAME?</v>
      </c>
      <c r="AA37" s="80" t="e">
        <f t="shared" si="38"/>
        <v>#NAME?</v>
      </c>
      <c r="AB37" s="80" t="e">
        <f t="shared" si="38"/>
        <v>#NAME?</v>
      </c>
      <c r="AC37" s="80" t="e">
        <f t="shared" si="38"/>
        <v>#NAME?</v>
      </c>
      <c r="AD37" s="80" t="e">
        <f t="shared" si="38"/>
        <v>#NAME?</v>
      </c>
      <c r="AE37" s="80" t="e">
        <f t="shared" si="38"/>
        <v>#NAME?</v>
      </c>
      <c r="AF37" s="80" t="e">
        <f t="shared" si="38"/>
        <v>#NAME?</v>
      </c>
      <c r="AG37" s="80" t="e">
        <f t="shared" si="38"/>
        <v>#NAME?</v>
      </c>
      <c r="AH37" s="80" t="e">
        <f t="shared" si="38"/>
        <v>#NAME?</v>
      </c>
      <c r="AI37" s="80" t="e">
        <f t="shared" si="38"/>
        <v>#NAME?</v>
      </c>
      <c r="AJ37" s="80" t="e">
        <f t="shared" si="38"/>
        <v>#NAME?</v>
      </c>
      <c r="AK37" s="80" t="e">
        <f t="shared" si="38"/>
        <v>#NAME?</v>
      </c>
      <c r="AL37" s="80" t="e">
        <f t="shared" si="38"/>
        <v>#NAME?</v>
      </c>
      <c r="AM37" s="80" t="e">
        <f t="shared" si="38"/>
        <v>#NAME?</v>
      </c>
      <c r="AN37" s="80" t="e">
        <f t="shared" si="38"/>
        <v>#NAME?</v>
      </c>
      <c r="AO37" s="80" t="e">
        <f t="shared" si="38"/>
        <v>#NAME?</v>
      </c>
      <c r="AP37" s="80" t="e">
        <f t="shared" si="38"/>
        <v>#NAME?</v>
      </c>
      <c r="AQ37" s="80" t="e">
        <f t="shared" si="38"/>
        <v>#NAME?</v>
      </c>
      <c r="AR37" s="80" t="e">
        <f t="shared" si="38"/>
        <v>#NAME?</v>
      </c>
      <c r="AS37" s="80" t="e">
        <f t="shared" si="38"/>
        <v>#NAME?</v>
      </c>
      <c r="AT37" s="80" t="e">
        <f t="shared" si="38"/>
        <v>#NAME?</v>
      </c>
      <c r="AU37" s="80" t="e">
        <f t="shared" si="38"/>
        <v>#NAME?</v>
      </c>
      <c r="AV37" s="80" t="e">
        <f t="shared" si="38"/>
        <v>#NAME?</v>
      </c>
      <c r="AW37" s="80" t="e">
        <f t="shared" si="38"/>
        <v>#NAME?</v>
      </c>
      <c r="AX37" s="80" t="e">
        <f t="shared" si="38"/>
        <v>#NAME?</v>
      </c>
      <c r="AY37" s="80" t="e">
        <f t="shared" si="38"/>
        <v>#NAME?</v>
      </c>
      <c r="AZ37" s="80" t="e">
        <f t="shared" si="38"/>
        <v>#NAME?</v>
      </c>
      <c r="BA37" s="80" t="e">
        <f t="shared" si="38"/>
        <v>#NAME?</v>
      </c>
      <c r="BB37" s="80" t="e">
        <f t="shared" si="38"/>
        <v>#NAME?</v>
      </c>
      <c r="BC37" s="80" t="e">
        <f t="shared" si="38"/>
        <v>#NAME?</v>
      </c>
      <c r="BD37" s="80" t="e">
        <f t="shared" si="38"/>
        <v>#NAME?</v>
      </c>
      <c r="BE37" s="80" t="e">
        <f t="shared" si="38"/>
        <v>#NAME?</v>
      </c>
      <c r="BF37" s="80" t="e">
        <f t="shared" si="38"/>
        <v>#NAME?</v>
      </c>
      <c r="BG37" s="80" t="e">
        <f t="shared" si="38"/>
        <v>#NAME?</v>
      </c>
      <c r="BH37" s="80" t="e">
        <f t="shared" si="38"/>
        <v>#NAME?</v>
      </c>
      <c r="BI37" s="80" t="e">
        <f t="shared" si="38"/>
        <v>#NAME?</v>
      </c>
      <c r="BJ37" s="80" t="e">
        <f t="shared" si="38"/>
        <v>#NAME?</v>
      </c>
      <c r="BK37" s="80" t="e">
        <f t="shared" si="38"/>
        <v>#NAME?</v>
      </c>
      <c r="BL37" s="80" t="e">
        <f t="shared" si="38"/>
        <v>#NAME?</v>
      </c>
      <c r="BM37" s="80" t="e">
        <f t="shared" si="38"/>
        <v>#NAME?</v>
      </c>
      <c r="BN37" s="80" t="e">
        <f t="shared" ref="BN37:DY37" si="39">_xlfn.SINGLE(ISS)*BN$12</f>
        <v>#NAME?</v>
      </c>
      <c r="BO37" s="80" t="e">
        <f t="shared" si="39"/>
        <v>#NAME?</v>
      </c>
      <c r="BP37" s="80" t="e">
        <f t="shared" si="39"/>
        <v>#NAME?</v>
      </c>
      <c r="BQ37" s="80" t="e">
        <f t="shared" si="39"/>
        <v>#NAME?</v>
      </c>
      <c r="BR37" s="80" t="e">
        <f t="shared" si="39"/>
        <v>#NAME?</v>
      </c>
      <c r="BS37" s="80" t="e">
        <f t="shared" si="39"/>
        <v>#NAME?</v>
      </c>
      <c r="BT37" s="80" t="e">
        <f t="shared" si="39"/>
        <v>#NAME?</v>
      </c>
      <c r="BU37" s="80" t="e">
        <f t="shared" si="39"/>
        <v>#NAME?</v>
      </c>
      <c r="BV37" s="80" t="e">
        <f t="shared" si="39"/>
        <v>#NAME?</v>
      </c>
      <c r="BW37" s="80" t="e">
        <f t="shared" si="39"/>
        <v>#NAME?</v>
      </c>
      <c r="BX37" s="80" t="e">
        <f t="shared" si="39"/>
        <v>#NAME?</v>
      </c>
      <c r="BY37" s="80" t="e">
        <f t="shared" si="39"/>
        <v>#NAME?</v>
      </c>
      <c r="BZ37" s="80" t="e">
        <f t="shared" si="39"/>
        <v>#NAME?</v>
      </c>
      <c r="CA37" s="80" t="e">
        <f t="shared" si="39"/>
        <v>#NAME?</v>
      </c>
      <c r="CB37" s="80" t="e">
        <f t="shared" si="39"/>
        <v>#NAME?</v>
      </c>
      <c r="CC37" s="80" t="e">
        <f t="shared" si="39"/>
        <v>#NAME?</v>
      </c>
      <c r="CD37" s="80" t="e">
        <f t="shared" si="39"/>
        <v>#NAME?</v>
      </c>
      <c r="CE37" s="80" t="e">
        <f t="shared" si="39"/>
        <v>#NAME?</v>
      </c>
      <c r="CF37" s="80" t="e">
        <f t="shared" si="39"/>
        <v>#NAME?</v>
      </c>
      <c r="CG37" s="80" t="e">
        <f t="shared" si="39"/>
        <v>#NAME?</v>
      </c>
      <c r="CH37" s="80" t="e">
        <f t="shared" si="39"/>
        <v>#NAME?</v>
      </c>
      <c r="CI37" s="80" t="e">
        <f t="shared" si="39"/>
        <v>#NAME?</v>
      </c>
      <c r="CJ37" s="80" t="e">
        <f t="shared" si="39"/>
        <v>#NAME?</v>
      </c>
      <c r="CK37" s="80" t="e">
        <f t="shared" si="39"/>
        <v>#NAME?</v>
      </c>
      <c r="CL37" s="80" t="e">
        <f t="shared" si="39"/>
        <v>#NAME?</v>
      </c>
      <c r="CM37" s="80" t="e">
        <f t="shared" si="39"/>
        <v>#NAME?</v>
      </c>
      <c r="CN37" s="80" t="e">
        <f t="shared" si="39"/>
        <v>#NAME?</v>
      </c>
      <c r="CO37" s="80" t="e">
        <f t="shared" si="39"/>
        <v>#NAME?</v>
      </c>
      <c r="CP37" s="80" t="e">
        <f t="shared" si="39"/>
        <v>#NAME?</v>
      </c>
      <c r="CQ37" s="80" t="e">
        <f t="shared" si="39"/>
        <v>#NAME?</v>
      </c>
      <c r="CR37" s="80" t="e">
        <f t="shared" si="39"/>
        <v>#NAME?</v>
      </c>
      <c r="CS37" s="80" t="e">
        <f t="shared" si="39"/>
        <v>#NAME?</v>
      </c>
      <c r="CT37" s="80" t="e">
        <f t="shared" si="39"/>
        <v>#NAME?</v>
      </c>
      <c r="CU37" s="80" t="e">
        <f t="shared" si="39"/>
        <v>#NAME?</v>
      </c>
      <c r="CV37" s="80" t="e">
        <f t="shared" si="39"/>
        <v>#NAME?</v>
      </c>
      <c r="CW37" s="80" t="e">
        <f t="shared" si="39"/>
        <v>#NAME?</v>
      </c>
      <c r="CX37" s="80" t="e">
        <f t="shared" si="39"/>
        <v>#NAME?</v>
      </c>
      <c r="CY37" s="80" t="e">
        <f t="shared" si="39"/>
        <v>#NAME?</v>
      </c>
      <c r="CZ37" s="80" t="e">
        <f t="shared" si="39"/>
        <v>#NAME?</v>
      </c>
      <c r="DA37" s="80" t="e">
        <f t="shared" si="39"/>
        <v>#NAME?</v>
      </c>
      <c r="DB37" s="80" t="e">
        <f t="shared" si="39"/>
        <v>#NAME?</v>
      </c>
      <c r="DC37" s="80" t="e">
        <f t="shared" si="39"/>
        <v>#NAME?</v>
      </c>
      <c r="DD37" s="80" t="e">
        <f t="shared" si="39"/>
        <v>#NAME?</v>
      </c>
      <c r="DE37" s="80" t="e">
        <f t="shared" si="39"/>
        <v>#NAME?</v>
      </c>
      <c r="DF37" s="80" t="e">
        <f t="shared" si="39"/>
        <v>#NAME?</v>
      </c>
      <c r="DG37" s="80" t="e">
        <f t="shared" si="39"/>
        <v>#NAME?</v>
      </c>
      <c r="DH37" s="80" t="e">
        <f t="shared" si="39"/>
        <v>#NAME?</v>
      </c>
      <c r="DI37" s="80" t="e">
        <f t="shared" si="39"/>
        <v>#NAME?</v>
      </c>
      <c r="DJ37" s="80" t="e">
        <f t="shared" si="39"/>
        <v>#NAME?</v>
      </c>
      <c r="DK37" s="80" t="e">
        <f t="shared" si="39"/>
        <v>#NAME?</v>
      </c>
      <c r="DL37" s="80" t="e">
        <f t="shared" si="39"/>
        <v>#NAME?</v>
      </c>
      <c r="DM37" s="80" t="e">
        <f t="shared" si="39"/>
        <v>#NAME?</v>
      </c>
      <c r="DN37" s="80" t="e">
        <f t="shared" si="39"/>
        <v>#NAME?</v>
      </c>
      <c r="DO37" s="80" t="e">
        <f t="shared" si="39"/>
        <v>#NAME?</v>
      </c>
      <c r="DP37" s="80" t="e">
        <f t="shared" si="39"/>
        <v>#NAME?</v>
      </c>
      <c r="DQ37" s="80" t="e">
        <f t="shared" si="39"/>
        <v>#NAME?</v>
      </c>
      <c r="DR37" s="80" t="e">
        <f t="shared" si="39"/>
        <v>#NAME?</v>
      </c>
      <c r="DS37" s="80" t="e">
        <f t="shared" si="39"/>
        <v>#NAME?</v>
      </c>
      <c r="DT37" s="80" t="e">
        <f t="shared" si="39"/>
        <v>#NAME?</v>
      </c>
      <c r="DU37" s="80" t="e">
        <f t="shared" si="39"/>
        <v>#NAME?</v>
      </c>
      <c r="DV37" s="80" t="e">
        <f t="shared" si="39"/>
        <v>#NAME?</v>
      </c>
      <c r="DW37" s="80" t="e">
        <f t="shared" si="39"/>
        <v>#NAME?</v>
      </c>
      <c r="DX37" s="80" t="e">
        <f t="shared" si="39"/>
        <v>#NAME?</v>
      </c>
      <c r="DY37" s="80" t="e">
        <f t="shared" si="39"/>
        <v>#NAME?</v>
      </c>
      <c r="DZ37" s="80" t="e">
        <f t="shared" ref="DZ37:GK37" si="40">_xlfn.SINGLE(ISS)*DZ$12</f>
        <v>#NAME?</v>
      </c>
      <c r="EA37" s="80" t="e">
        <f t="shared" si="40"/>
        <v>#NAME?</v>
      </c>
      <c r="EB37" s="80" t="e">
        <f t="shared" si="40"/>
        <v>#NAME?</v>
      </c>
      <c r="EC37" s="80" t="e">
        <f t="shared" si="40"/>
        <v>#NAME?</v>
      </c>
      <c r="ED37" s="80" t="e">
        <f t="shared" si="40"/>
        <v>#NAME?</v>
      </c>
      <c r="EE37" s="80" t="e">
        <f t="shared" si="40"/>
        <v>#NAME?</v>
      </c>
      <c r="EF37" s="80" t="e">
        <f t="shared" si="40"/>
        <v>#NAME?</v>
      </c>
      <c r="EG37" s="80" t="e">
        <f t="shared" si="40"/>
        <v>#NAME?</v>
      </c>
      <c r="EH37" s="80" t="e">
        <f t="shared" si="40"/>
        <v>#NAME?</v>
      </c>
      <c r="EI37" s="80" t="e">
        <f t="shared" si="40"/>
        <v>#NAME?</v>
      </c>
      <c r="EJ37" s="80" t="e">
        <f t="shared" si="40"/>
        <v>#NAME?</v>
      </c>
      <c r="EK37" s="80" t="e">
        <f t="shared" si="40"/>
        <v>#NAME?</v>
      </c>
      <c r="EL37" s="80" t="e">
        <f t="shared" si="40"/>
        <v>#NAME?</v>
      </c>
      <c r="EM37" s="80" t="e">
        <f t="shared" si="40"/>
        <v>#NAME?</v>
      </c>
      <c r="EN37" s="80" t="e">
        <f t="shared" si="40"/>
        <v>#NAME?</v>
      </c>
      <c r="EO37" s="80" t="e">
        <f t="shared" si="40"/>
        <v>#NAME?</v>
      </c>
      <c r="EP37" s="80" t="e">
        <f t="shared" si="40"/>
        <v>#NAME?</v>
      </c>
      <c r="EQ37" s="80" t="e">
        <f t="shared" si="40"/>
        <v>#NAME?</v>
      </c>
      <c r="ER37" s="80" t="e">
        <f t="shared" si="40"/>
        <v>#NAME?</v>
      </c>
      <c r="ES37" s="80" t="e">
        <f t="shared" si="40"/>
        <v>#NAME?</v>
      </c>
      <c r="ET37" s="80" t="e">
        <f t="shared" si="40"/>
        <v>#NAME?</v>
      </c>
      <c r="EU37" s="80" t="e">
        <f t="shared" si="40"/>
        <v>#NAME?</v>
      </c>
      <c r="EV37" s="80" t="e">
        <f t="shared" si="40"/>
        <v>#NAME?</v>
      </c>
      <c r="EW37" s="80" t="e">
        <f t="shared" si="40"/>
        <v>#NAME?</v>
      </c>
      <c r="EX37" s="80" t="e">
        <f t="shared" si="40"/>
        <v>#NAME?</v>
      </c>
      <c r="EY37" s="80" t="e">
        <f t="shared" si="40"/>
        <v>#NAME?</v>
      </c>
      <c r="EZ37" s="80" t="e">
        <f t="shared" si="40"/>
        <v>#NAME?</v>
      </c>
      <c r="FA37" s="80" t="e">
        <f t="shared" si="40"/>
        <v>#NAME?</v>
      </c>
      <c r="FB37" s="80" t="e">
        <f t="shared" si="40"/>
        <v>#NAME?</v>
      </c>
      <c r="FC37" s="80" t="e">
        <f t="shared" si="40"/>
        <v>#NAME?</v>
      </c>
      <c r="FD37" s="80" t="e">
        <f t="shared" si="40"/>
        <v>#NAME?</v>
      </c>
      <c r="FE37" s="80" t="e">
        <f t="shared" si="40"/>
        <v>#NAME?</v>
      </c>
      <c r="FF37" s="80" t="e">
        <f t="shared" si="40"/>
        <v>#NAME?</v>
      </c>
      <c r="FG37" s="80" t="e">
        <f t="shared" si="40"/>
        <v>#NAME?</v>
      </c>
      <c r="FH37" s="80" t="e">
        <f t="shared" si="40"/>
        <v>#NAME?</v>
      </c>
      <c r="FI37" s="80" t="e">
        <f t="shared" si="40"/>
        <v>#NAME?</v>
      </c>
      <c r="FJ37" s="80" t="e">
        <f t="shared" si="40"/>
        <v>#NAME?</v>
      </c>
      <c r="FK37" s="80" t="e">
        <f t="shared" si="40"/>
        <v>#NAME?</v>
      </c>
      <c r="FL37" s="80" t="e">
        <f t="shared" si="40"/>
        <v>#NAME?</v>
      </c>
      <c r="FM37" s="80" t="e">
        <f t="shared" si="40"/>
        <v>#NAME?</v>
      </c>
      <c r="FN37" s="80" t="e">
        <f t="shared" si="40"/>
        <v>#NAME?</v>
      </c>
      <c r="FO37" s="80" t="e">
        <f t="shared" si="40"/>
        <v>#NAME?</v>
      </c>
      <c r="FP37" s="80" t="e">
        <f t="shared" si="40"/>
        <v>#NAME?</v>
      </c>
      <c r="FQ37" s="80" t="e">
        <f t="shared" si="40"/>
        <v>#NAME?</v>
      </c>
      <c r="FR37" s="80" t="e">
        <f t="shared" si="40"/>
        <v>#NAME?</v>
      </c>
      <c r="FS37" s="80" t="e">
        <f t="shared" si="40"/>
        <v>#NAME?</v>
      </c>
      <c r="FT37" s="80" t="e">
        <f t="shared" si="40"/>
        <v>#NAME?</v>
      </c>
      <c r="FU37" s="80" t="e">
        <f t="shared" si="40"/>
        <v>#NAME?</v>
      </c>
      <c r="FV37" s="80" t="e">
        <f t="shared" si="40"/>
        <v>#NAME?</v>
      </c>
      <c r="FW37" s="80" t="e">
        <f t="shared" si="40"/>
        <v>#NAME?</v>
      </c>
      <c r="FX37" s="80" t="e">
        <f t="shared" si="40"/>
        <v>#NAME?</v>
      </c>
      <c r="FY37" s="80" t="e">
        <f t="shared" si="40"/>
        <v>#NAME?</v>
      </c>
      <c r="FZ37" s="80" t="e">
        <f t="shared" si="40"/>
        <v>#NAME?</v>
      </c>
      <c r="GA37" s="80" t="e">
        <f t="shared" si="40"/>
        <v>#NAME?</v>
      </c>
      <c r="GB37" s="80" t="e">
        <f t="shared" si="40"/>
        <v>#NAME?</v>
      </c>
      <c r="GC37" s="80" t="e">
        <f t="shared" si="40"/>
        <v>#NAME?</v>
      </c>
      <c r="GD37" s="80" t="e">
        <f t="shared" si="40"/>
        <v>#NAME?</v>
      </c>
      <c r="GE37" s="80" t="e">
        <f t="shared" si="40"/>
        <v>#NAME?</v>
      </c>
      <c r="GF37" s="80" t="e">
        <f t="shared" si="40"/>
        <v>#NAME?</v>
      </c>
      <c r="GG37" s="80" t="e">
        <f t="shared" si="40"/>
        <v>#NAME?</v>
      </c>
      <c r="GH37" s="80" t="e">
        <f t="shared" si="40"/>
        <v>#NAME?</v>
      </c>
      <c r="GI37" s="80" t="e">
        <f t="shared" si="40"/>
        <v>#NAME?</v>
      </c>
      <c r="GJ37" s="80" t="e">
        <f t="shared" si="40"/>
        <v>#NAME?</v>
      </c>
      <c r="GK37" s="80" t="e">
        <f t="shared" si="40"/>
        <v>#NAME?</v>
      </c>
      <c r="GL37" s="80" t="e">
        <f t="shared" ref="GL37:HI37" si="41">_xlfn.SINGLE(ISS)*GL$12</f>
        <v>#NAME?</v>
      </c>
      <c r="GM37" s="80" t="e">
        <f t="shared" si="41"/>
        <v>#NAME?</v>
      </c>
      <c r="GN37" s="80" t="e">
        <f t="shared" si="41"/>
        <v>#NAME?</v>
      </c>
      <c r="GO37" s="80" t="e">
        <f t="shared" si="41"/>
        <v>#NAME?</v>
      </c>
      <c r="GP37" s="80" t="e">
        <f t="shared" si="41"/>
        <v>#NAME?</v>
      </c>
      <c r="GQ37" s="80" t="e">
        <f t="shared" si="41"/>
        <v>#NAME?</v>
      </c>
      <c r="GR37" s="80" t="e">
        <f t="shared" si="41"/>
        <v>#NAME?</v>
      </c>
      <c r="GS37" s="80" t="e">
        <f t="shared" si="41"/>
        <v>#NAME?</v>
      </c>
      <c r="GT37" s="80" t="e">
        <f t="shared" si="41"/>
        <v>#NAME?</v>
      </c>
      <c r="GU37" s="80" t="e">
        <f t="shared" si="41"/>
        <v>#NAME?</v>
      </c>
      <c r="GV37" s="80" t="e">
        <f t="shared" si="41"/>
        <v>#NAME?</v>
      </c>
      <c r="GW37" s="80" t="e">
        <f t="shared" si="41"/>
        <v>#NAME?</v>
      </c>
      <c r="GX37" s="80" t="e">
        <f t="shared" si="41"/>
        <v>#NAME?</v>
      </c>
      <c r="GY37" s="80" t="e">
        <f t="shared" si="41"/>
        <v>#NAME?</v>
      </c>
      <c r="GZ37" s="80" t="e">
        <f t="shared" si="41"/>
        <v>#NAME?</v>
      </c>
      <c r="HA37" s="80" t="e">
        <f t="shared" si="41"/>
        <v>#NAME?</v>
      </c>
      <c r="HB37" s="80" t="e">
        <f t="shared" si="41"/>
        <v>#NAME?</v>
      </c>
      <c r="HC37" s="80" t="e">
        <f t="shared" si="41"/>
        <v>#NAME?</v>
      </c>
      <c r="HD37" s="80" t="e">
        <f t="shared" si="41"/>
        <v>#NAME?</v>
      </c>
      <c r="HE37" s="80" t="e">
        <f t="shared" si="41"/>
        <v>#NAME?</v>
      </c>
      <c r="HF37" s="80" t="e">
        <f t="shared" si="41"/>
        <v>#NAME?</v>
      </c>
      <c r="HG37" s="80" t="e">
        <f t="shared" si="41"/>
        <v>#NAME?</v>
      </c>
      <c r="HH37" s="80" t="e">
        <f t="shared" si="41"/>
        <v>#NAME?</v>
      </c>
      <c r="HI37" s="80" t="e">
        <f t="shared" si="41"/>
        <v>#NAME?</v>
      </c>
    </row>
    <row r="38" spans="1:217" x14ac:dyDescent="0.2">
      <c r="A38" s="30" t="s">
        <v>88</v>
      </c>
      <c r="B38" s="80">
        <f t="shared" ref="B38:BM38" si="42">_xlfn.SINGLE(PIS)*SUM(B44,B47:B48,B50:B52)</f>
        <v>0</v>
      </c>
      <c r="C38" s="80">
        <f t="shared" si="42"/>
        <v>0</v>
      </c>
      <c r="D38" s="80">
        <f t="shared" si="42"/>
        <v>0</v>
      </c>
      <c r="E38" s="80">
        <f t="shared" si="42"/>
        <v>0</v>
      </c>
      <c r="F38" s="80">
        <f t="shared" si="42"/>
        <v>0</v>
      </c>
      <c r="G38" s="80">
        <f t="shared" si="42"/>
        <v>0</v>
      </c>
      <c r="H38" s="80">
        <f t="shared" si="42"/>
        <v>0</v>
      </c>
      <c r="I38" s="80">
        <f t="shared" si="42"/>
        <v>0</v>
      </c>
      <c r="J38" s="80">
        <f t="shared" si="42"/>
        <v>0</v>
      </c>
      <c r="K38" s="80">
        <f t="shared" si="42"/>
        <v>0</v>
      </c>
      <c r="L38" s="80">
        <f t="shared" si="42"/>
        <v>0</v>
      </c>
      <c r="M38" s="80">
        <f t="shared" si="42"/>
        <v>0</v>
      </c>
      <c r="N38" s="80">
        <f t="shared" si="42"/>
        <v>0</v>
      </c>
      <c r="O38" s="80">
        <f t="shared" si="42"/>
        <v>0</v>
      </c>
      <c r="P38" s="80">
        <f t="shared" si="42"/>
        <v>0</v>
      </c>
      <c r="Q38" s="80">
        <f t="shared" si="42"/>
        <v>0</v>
      </c>
      <c r="R38" s="80">
        <f t="shared" si="42"/>
        <v>0</v>
      </c>
      <c r="S38" s="80">
        <f t="shared" si="42"/>
        <v>0</v>
      </c>
      <c r="T38" s="80">
        <f t="shared" si="42"/>
        <v>0</v>
      </c>
      <c r="U38" s="80">
        <f t="shared" si="42"/>
        <v>0</v>
      </c>
      <c r="V38" s="80">
        <f t="shared" si="42"/>
        <v>0</v>
      </c>
      <c r="W38" s="80">
        <f t="shared" si="42"/>
        <v>0</v>
      </c>
      <c r="X38" s="80">
        <f t="shared" si="42"/>
        <v>0</v>
      </c>
      <c r="Y38" s="80">
        <f t="shared" si="42"/>
        <v>0</v>
      </c>
      <c r="Z38" s="80">
        <f t="shared" si="42"/>
        <v>0</v>
      </c>
      <c r="AA38" s="80">
        <f t="shared" si="42"/>
        <v>0</v>
      </c>
      <c r="AB38" s="80">
        <f t="shared" si="42"/>
        <v>0</v>
      </c>
      <c r="AC38" s="80">
        <f t="shared" si="42"/>
        <v>0</v>
      </c>
      <c r="AD38" s="80">
        <f t="shared" si="42"/>
        <v>0</v>
      </c>
      <c r="AE38" s="80">
        <f t="shared" si="42"/>
        <v>0</v>
      </c>
      <c r="AF38" s="80">
        <f t="shared" si="42"/>
        <v>0</v>
      </c>
      <c r="AG38" s="80">
        <f t="shared" si="42"/>
        <v>0</v>
      </c>
      <c r="AH38" s="80">
        <f t="shared" si="42"/>
        <v>0</v>
      </c>
      <c r="AI38" s="80">
        <f t="shared" si="42"/>
        <v>0</v>
      </c>
      <c r="AJ38" s="80">
        <f t="shared" si="42"/>
        <v>0</v>
      </c>
      <c r="AK38" s="80">
        <f t="shared" si="42"/>
        <v>0</v>
      </c>
      <c r="AL38" s="80">
        <f t="shared" si="42"/>
        <v>0</v>
      </c>
      <c r="AM38" s="80">
        <f t="shared" si="42"/>
        <v>0</v>
      </c>
      <c r="AN38" s="80">
        <f t="shared" si="42"/>
        <v>0</v>
      </c>
      <c r="AO38" s="80">
        <f t="shared" si="42"/>
        <v>0</v>
      </c>
      <c r="AP38" s="80">
        <f t="shared" si="42"/>
        <v>0</v>
      </c>
      <c r="AQ38" s="80">
        <f t="shared" si="42"/>
        <v>0</v>
      </c>
      <c r="AR38" s="80">
        <f t="shared" si="42"/>
        <v>0</v>
      </c>
      <c r="AS38" s="80">
        <f t="shared" si="42"/>
        <v>0</v>
      </c>
      <c r="AT38" s="80">
        <f t="shared" si="42"/>
        <v>0</v>
      </c>
      <c r="AU38" s="80">
        <f t="shared" si="42"/>
        <v>0</v>
      </c>
      <c r="AV38" s="80">
        <f t="shared" si="42"/>
        <v>0</v>
      </c>
      <c r="AW38" s="80">
        <f t="shared" si="42"/>
        <v>0</v>
      </c>
      <c r="AX38" s="80">
        <f t="shared" si="42"/>
        <v>0</v>
      </c>
      <c r="AY38" s="80">
        <f t="shared" si="42"/>
        <v>0</v>
      </c>
      <c r="AZ38" s="80">
        <f t="shared" si="42"/>
        <v>0</v>
      </c>
      <c r="BA38" s="80">
        <f t="shared" si="42"/>
        <v>0</v>
      </c>
      <c r="BB38" s="80">
        <f t="shared" si="42"/>
        <v>0</v>
      </c>
      <c r="BC38" s="80">
        <f t="shared" si="42"/>
        <v>0</v>
      </c>
      <c r="BD38" s="80">
        <f t="shared" si="42"/>
        <v>0</v>
      </c>
      <c r="BE38" s="80">
        <f t="shared" si="42"/>
        <v>0</v>
      </c>
      <c r="BF38" s="80">
        <f t="shared" si="42"/>
        <v>0</v>
      </c>
      <c r="BG38" s="80">
        <f t="shared" si="42"/>
        <v>0</v>
      </c>
      <c r="BH38" s="80">
        <f t="shared" si="42"/>
        <v>0</v>
      </c>
      <c r="BI38" s="80">
        <f t="shared" si="42"/>
        <v>0</v>
      </c>
      <c r="BJ38" s="80">
        <f t="shared" si="42"/>
        <v>0</v>
      </c>
      <c r="BK38" s="80">
        <f t="shared" si="42"/>
        <v>0</v>
      </c>
      <c r="BL38" s="80">
        <f t="shared" si="42"/>
        <v>0</v>
      </c>
      <c r="BM38" s="80">
        <f t="shared" si="42"/>
        <v>0</v>
      </c>
      <c r="BN38" s="80">
        <f t="shared" ref="BN38:DY38" si="43">_xlfn.SINGLE(PIS)*SUM(BN44,BN47:BN48,BN50:BN52)</f>
        <v>0</v>
      </c>
      <c r="BO38" s="80">
        <f t="shared" si="43"/>
        <v>0</v>
      </c>
      <c r="BP38" s="80">
        <f t="shared" si="43"/>
        <v>0</v>
      </c>
      <c r="BQ38" s="80">
        <f t="shared" si="43"/>
        <v>0</v>
      </c>
      <c r="BR38" s="80">
        <f t="shared" si="43"/>
        <v>0</v>
      </c>
      <c r="BS38" s="80">
        <f t="shared" si="43"/>
        <v>0</v>
      </c>
      <c r="BT38" s="80">
        <f t="shared" si="43"/>
        <v>0</v>
      </c>
      <c r="BU38" s="80">
        <f t="shared" si="43"/>
        <v>0</v>
      </c>
      <c r="BV38" s="80">
        <f t="shared" si="43"/>
        <v>0</v>
      </c>
      <c r="BW38" s="80">
        <f t="shared" si="43"/>
        <v>0</v>
      </c>
      <c r="BX38" s="80">
        <f t="shared" si="43"/>
        <v>0</v>
      </c>
      <c r="BY38" s="80">
        <f t="shared" si="43"/>
        <v>0</v>
      </c>
      <c r="BZ38" s="80">
        <f t="shared" si="43"/>
        <v>0</v>
      </c>
      <c r="CA38" s="80">
        <f t="shared" si="43"/>
        <v>0</v>
      </c>
      <c r="CB38" s="80">
        <f t="shared" si="43"/>
        <v>0</v>
      </c>
      <c r="CC38" s="80">
        <f t="shared" si="43"/>
        <v>0</v>
      </c>
      <c r="CD38" s="80">
        <f t="shared" si="43"/>
        <v>0</v>
      </c>
      <c r="CE38" s="80">
        <f t="shared" si="43"/>
        <v>0</v>
      </c>
      <c r="CF38" s="80">
        <f t="shared" si="43"/>
        <v>0</v>
      </c>
      <c r="CG38" s="80">
        <f t="shared" si="43"/>
        <v>0</v>
      </c>
      <c r="CH38" s="80">
        <f t="shared" si="43"/>
        <v>0</v>
      </c>
      <c r="CI38" s="80">
        <f t="shared" si="43"/>
        <v>0</v>
      </c>
      <c r="CJ38" s="80">
        <f t="shared" si="43"/>
        <v>0</v>
      </c>
      <c r="CK38" s="80">
        <f t="shared" si="43"/>
        <v>0</v>
      </c>
      <c r="CL38" s="80">
        <f t="shared" si="43"/>
        <v>0</v>
      </c>
      <c r="CM38" s="80">
        <f t="shared" si="43"/>
        <v>0</v>
      </c>
      <c r="CN38" s="80">
        <f t="shared" si="43"/>
        <v>0</v>
      </c>
      <c r="CO38" s="80">
        <f t="shared" si="43"/>
        <v>0</v>
      </c>
      <c r="CP38" s="80">
        <f t="shared" si="43"/>
        <v>0</v>
      </c>
      <c r="CQ38" s="80">
        <f t="shared" si="43"/>
        <v>0</v>
      </c>
      <c r="CR38" s="80">
        <f t="shared" si="43"/>
        <v>0</v>
      </c>
      <c r="CS38" s="80">
        <f t="shared" si="43"/>
        <v>0</v>
      </c>
      <c r="CT38" s="80">
        <f t="shared" si="43"/>
        <v>0</v>
      </c>
      <c r="CU38" s="80">
        <f t="shared" si="43"/>
        <v>0</v>
      </c>
      <c r="CV38" s="80">
        <f t="shared" si="43"/>
        <v>0</v>
      </c>
      <c r="CW38" s="80">
        <f t="shared" si="43"/>
        <v>0</v>
      </c>
      <c r="CX38" s="80">
        <f t="shared" si="43"/>
        <v>0</v>
      </c>
      <c r="CY38" s="80">
        <f t="shared" si="43"/>
        <v>0</v>
      </c>
      <c r="CZ38" s="80">
        <f t="shared" si="43"/>
        <v>0</v>
      </c>
      <c r="DA38" s="80">
        <f t="shared" si="43"/>
        <v>0</v>
      </c>
      <c r="DB38" s="80">
        <f t="shared" si="43"/>
        <v>0</v>
      </c>
      <c r="DC38" s="80">
        <f t="shared" si="43"/>
        <v>0</v>
      </c>
      <c r="DD38" s="80">
        <f t="shared" si="43"/>
        <v>0</v>
      </c>
      <c r="DE38" s="80">
        <f t="shared" si="43"/>
        <v>0</v>
      </c>
      <c r="DF38" s="80">
        <f t="shared" si="43"/>
        <v>0</v>
      </c>
      <c r="DG38" s="80">
        <f t="shared" si="43"/>
        <v>0</v>
      </c>
      <c r="DH38" s="80">
        <f t="shared" si="43"/>
        <v>0</v>
      </c>
      <c r="DI38" s="80">
        <f t="shared" si="43"/>
        <v>0</v>
      </c>
      <c r="DJ38" s="80">
        <f t="shared" si="43"/>
        <v>0</v>
      </c>
      <c r="DK38" s="80">
        <f t="shared" si="43"/>
        <v>0</v>
      </c>
      <c r="DL38" s="80">
        <f t="shared" si="43"/>
        <v>0</v>
      </c>
      <c r="DM38" s="80">
        <f t="shared" si="43"/>
        <v>0</v>
      </c>
      <c r="DN38" s="80">
        <f t="shared" si="43"/>
        <v>0</v>
      </c>
      <c r="DO38" s="80">
        <f t="shared" si="43"/>
        <v>0</v>
      </c>
      <c r="DP38" s="80">
        <f t="shared" si="43"/>
        <v>0</v>
      </c>
      <c r="DQ38" s="80">
        <f t="shared" si="43"/>
        <v>0</v>
      </c>
      <c r="DR38" s="80">
        <f t="shared" si="43"/>
        <v>0</v>
      </c>
      <c r="DS38" s="80">
        <f t="shared" si="43"/>
        <v>0</v>
      </c>
      <c r="DT38" s="80">
        <f t="shared" si="43"/>
        <v>0</v>
      </c>
      <c r="DU38" s="80">
        <f t="shared" si="43"/>
        <v>0</v>
      </c>
      <c r="DV38" s="80">
        <f t="shared" si="43"/>
        <v>0</v>
      </c>
      <c r="DW38" s="80">
        <f t="shared" si="43"/>
        <v>0</v>
      </c>
      <c r="DX38" s="80">
        <f t="shared" si="43"/>
        <v>0</v>
      </c>
      <c r="DY38" s="80">
        <f t="shared" si="43"/>
        <v>0</v>
      </c>
      <c r="DZ38" s="80">
        <f t="shared" ref="DZ38:GK38" si="44">_xlfn.SINGLE(PIS)*SUM(DZ44,DZ47:DZ48,DZ50:DZ52)</f>
        <v>0</v>
      </c>
      <c r="EA38" s="80">
        <f t="shared" si="44"/>
        <v>0</v>
      </c>
      <c r="EB38" s="80">
        <f t="shared" si="44"/>
        <v>0</v>
      </c>
      <c r="EC38" s="80">
        <f t="shared" si="44"/>
        <v>0</v>
      </c>
      <c r="ED38" s="80">
        <f t="shared" si="44"/>
        <v>0</v>
      </c>
      <c r="EE38" s="80">
        <f t="shared" si="44"/>
        <v>0</v>
      </c>
      <c r="EF38" s="80">
        <f t="shared" si="44"/>
        <v>0</v>
      </c>
      <c r="EG38" s="80">
        <f t="shared" si="44"/>
        <v>0</v>
      </c>
      <c r="EH38" s="80">
        <f t="shared" si="44"/>
        <v>0</v>
      </c>
      <c r="EI38" s="80">
        <f t="shared" si="44"/>
        <v>0</v>
      </c>
      <c r="EJ38" s="80">
        <f t="shared" si="44"/>
        <v>0</v>
      </c>
      <c r="EK38" s="80">
        <f t="shared" si="44"/>
        <v>0</v>
      </c>
      <c r="EL38" s="80">
        <f t="shared" si="44"/>
        <v>0</v>
      </c>
      <c r="EM38" s="80">
        <f t="shared" si="44"/>
        <v>0</v>
      </c>
      <c r="EN38" s="80">
        <f t="shared" si="44"/>
        <v>0</v>
      </c>
      <c r="EO38" s="80">
        <f t="shared" si="44"/>
        <v>0</v>
      </c>
      <c r="EP38" s="80">
        <f t="shared" si="44"/>
        <v>0</v>
      </c>
      <c r="EQ38" s="80">
        <f t="shared" si="44"/>
        <v>0</v>
      </c>
      <c r="ER38" s="80">
        <f t="shared" si="44"/>
        <v>0</v>
      </c>
      <c r="ES38" s="80">
        <f t="shared" si="44"/>
        <v>0</v>
      </c>
      <c r="ET38" s="80">
        <f t="shared" si="44"/>
        <v>0</v>
      </c>
      <c r="EU38" s="80">
        <f t="shared" si="44"/>
        <v>0</v>
      </c>
      <c r="EV38" s="80">
        <f t="shared" si="44"/>
        <v>0</v>
      </c>
      <c r="EW38" s="80">
        <f t="shared" si="44"/>
        <v>0</v>
      </c>
      <c r="EX38" s="80">
        <f t="shared" si="44"/>
        <v>0</v>
      </c>
      <c r="EY38" s="80">
        <f t="shared" si="44"/>
        <v>0</v>
      </c>
      <c r="EZ38" s="80">
        <f t="shared" si="44"/>
        <v>0</v>
      </c>
      <c r="FA38" s="80">
        <f t="shared" si="44"/>
        <v>0</v>
      </c>
      <c r="FB38" s="80">
        <f t="shared" si="44"/>
        <v>0</v>
      </c>
      <c r="FC38" s="80">
        <f t="shared" si="44"/>
        <v>0</v>
      </c>
      <c r="FD38" s="80">
        <f t="shared" si="44"/>
        <v>0</v>
      </c>
      <c r="FE38" s="80">
        <f t="shared" si="44"/>
        <v>0</v>
      </c>
      <c r="FF38" s="80">
        <f t="shared" si="44"/>
        <v>0</v>
      </c>
      <c r="FG38" s="80">
        <f t="shared" si="44"/>
        <v>0</v>
      </c>
      <c r="FH38" s="80">
        <f t="shared" si="44"/>
        <v>0</v>
      </c>
      <c r="FI38" s="80">
        <f t="shared" si="44"/>
        <v>0</v>
      </c>
      <c r="FJ38" s="80">
        <f t="shared" si="44"/>
        <v>0</v>
      </c>
      <c r="FK38" s="80">
        <f t="shared" si="44"/>
        <v>0</v>
      </c>
      <c r="FL38" s="80">
        <f t="shared" si="44"/>
        <v>0</v>
      </c>
      <c r="FM38" s="80">
        <f t="shared" si="44"/>
        <v>0</v>
      </c>
      <c r="FN38" s="80">
        <f t="shared" si="44"/>
        <v>0</v>
      </c>
      <c r="FO38" s="80">
        <f t="shared" si="44"/>
        <v>0</v>
      </c>
      <c r="FP38" s="80">
        <f t="shared" si="44"/>
        <v>0</v>
      </c>
      <c r="FQ38" s="80">
        <f t="shared" si="44"/>
        <v>0</v>
      </c>
      <c r="FR38" s="80">
        <f t="shared" si="44"/>
        <v>0</v>
      </c>
      <c r="FS38" s="80">
        <f t="shared" si="44"/>
        <v>0</v>
      </c>
      <c r="FT38" s="80">
        <f t="shared" si="44"/>
        <v>0</v>
      </c>
      <c r="FU38" s="80">
        <f t="shared" si="44"/>
        <v>0</v>
      </c>
      <c r="FV38" s="80">
        <f t="shared" si="44"/>
        <v>0</v>
      </c>
      <c r="FW38" s="80">
        <f t="shared" si="44"/>
        <v>0</v>
      </c>
      <c r="FX38" s="80">
        <f t="shared" si="44"/>
        <v>0</v>
      </c>
      <c r="FY38" s="80">
        <f t="shared" si="44"/>
        <v>0</v>
      </c>
      <c r="FZ38" s="80">
        <f t="shared" si="44"/>
        <v>0</v>
      </c>
      <c r="GA38" s="80">
        <f t="shared" si="44"/>
        <v>0</v>
      </c>
      <c r="GB38" s="80">
        <f t="shared" si="44"/>
        <v>0</v>
      </c>
      <c r="GC38" s="80">
        <f t="shared" si="44"/>
        <v>0</v>
      </c>
      <c r="GD38" s="80">
        <f t="shared" si="44"/>
        <v>0</v>
      </c>
      <c r="GE38" s="80">
        <f t="shared" si="44"/>
        <v>0</v>
      </c>
      <c r="GF38" s="80">
        <f t="shared" si="44"/>
        <v>0</v>
      </c>
      <c r="GG38" s="80">
        <f t="shared" si="44"/>
        <v>0</v>
      </c>
      <c r="GH38" s="80">
        <f t="shared" si="44"/>
        <v>0</v>
      </c>
      <c r="GI38" s="80">
        <f t="shared" si="44"/>
        <v>0</v>
      </c>
      <c r="GJ38" s="80">
        <f t="shared" si="44"/>
        <v>0</v>
      </c>
      <c r="GK38" s="80">
        <f t="shared" si="44"/>
        <v>0</v>
      </c>
      <c r="GL38" s="80">
        <f t="shared" ref="GL38:HI38" si="45">_xlfn.SINGLE(PIS)*SUM(GL44,GL47:GL48,GL50:GL52)</f>
        <v>0</v>
      </c>
      <c r="GM38" s="80">
        <f t="shared" si="45"/>
        <v>0</v>
      </c>
      <c r="GN38" s="80">
        <f t="shared" si="45"/>
        <v>0</v>
      </c>
      <c r="GO38" s="80">
        <f t="shared" si="45"/>
        <v>0</v>
      </c>
      <c r="GP38" s="80">
        <f t="shared" si="45"/>
        <v>0</v>
      </c>
      <c r="GQ38" s="80">
        <f t="shared" si="45"/>
        <v>0</v>
      </c>
      <c r="GR38" s="80">
        <f t="shared" si="45"/>
        <v>0</v>
      </c>
      <c r="GS38" s="80">
        <f t="shared" si="45"/>
        <v>0</v>
      </c>
      <c r="GT38" s="80">
        <f t="shared" si="45"/>
        <v>0</v>
      </c>
      <c r="GU38" s="80">
        <f t="shared" si="45"/>
        <v>0</v>
      </c>
      <c r="GV38" s="80">
        <f t="shared" si="45"/>
        <v>0</v>
      </c>
      <c r="GW38" s="80">
        <f t="shared" si="45"/>
        <v>0</v>
      </c>
      <c r="GX38" s="80">
        <f t="shared" si="45"/>
        <v>0</v>
      </c>
      <c r="GY38" s="80">
        <f t="shared" si="45"/>
        <v>0</v>
      </c>
      <c r="GZ38" s="80">
        <f t="shared" si="45"/>
        <v>0</v>
      </c>
      <c r="HA38" s="80">
        <f t="shared" si="45"/>
        <v>0</v>
      </c>
      <c r="HB38" s="80">
        <f t="shared" si="45"/>
        <v>0</v>
      </c>
      <c r="HC38" s="80">
        <f t="shared" si="45"/>
        <v>0</v>
      </c>
      <c r="HD38" s="80">
        <f t="shared" si="45"/>
        <v>0</v>
      </c>
      <c r="HE38" s="80">
        <f t="shared" si="45"/>
        <v>0</v>
      </c>
      <c r="HF38" s="80">
        <f t="shared" si="45"/>
        <v>0</v>
      </c>
      <c r="HG38" s="80">
        <f t="shared" si="45"/>
        <v>0</v>
      </c>
      <c r="HH38" s="80">
        <f t="shared" si="45"/>
        <v>0</v>
      </c>
      <c r="HI38" s="80">
        <f t="shared" si="45"/>
        <v>0</v>
      </c>
    </row>
    <row r="39" spans="1:217" x14ac:dyDescent="0.2">
      <c r="A39" s="30" t="s">
        <v>89</v>
      </c>
      <c r="B39" s="80">
        <f t="shared" ref="B39:BM39" si="46">_xlfn.SINGLE(COFINS)*SUM(B44,B47:B48,B50:B52)</f>
        <v>0</v>
      </c>
      <c r="C39" s="80">
        <f t="shared" si="46"/>
        <v>0</v>
      </c>
      <c r="D39" s="80">
        <f t="shared" si="46"/>
        <v>0</v>
      </c>
      <c r="E39" s="80">
        <f t="shared" si="46"/>
        <v>0</v>
      </c>
      <c r="F39" s="80">
        <f t="shared" si="46"/>
        <v>0</v>
      </c>
      <c r="G39" s="80">
        <f t="shared" si="46"/>
        <v>0</v>
      </c>
      <c r="H39" s="80">
        <f t="shared" si="46"/>
        <v>0</v>
      </c>
      <c r="I39" s="80">
        <f t="shared" si="46"/>
        <v>0</v>
      </c>
      <c r="J39" s="80">
        <f t="shared" si="46"/>
        <v>0</v>
      </c>
      <c r="K39" s="80">
        <f t="shared" si="46"/>
        <v>0</v>
      </c>
      <c r="L39" s="80">
        <f t="shared" si="46"/>
        <v>0</v>
      </c>
      <c r="M39" s="80">
        <f t="shared" si="46"/>
        <v>0</v>
      </c>
      <c r="N39" s="80">
        <f t="shared" si="46"/>
        <v>0</v>
      </c>
      <c r="O39" s="80">
        <f t="shared" si="46"/>
        <v>0</v>
      </c>
      <c r="P39" s="80">
        <f t="shared" si="46"/>
        <v>0</v>
      </c>
      <c r="Q39" s="80">
        <f t="shared" si="46"/>
        <v>0</v>
      </c>
      <c r="R39" s="80">
        <f t="shared" si="46"/>
        <v>0</v>
      </c>
      <c r="S39" s="80">
        <f t="shared" si="46"/>
        <v>0</v>
      </c>
      <c r="T39" s="80">
        <f t="shared" si="46"/>
        <v>0</v>
      </c>
      <c r="U39" s="80">
        <f t="shared" si="46"/>
        <v>0</v>
      </c>
      <c r="V39" s="80">
        <f t="shared" si="46"/>
        <v>0</v>
      </c>
      <c r="W39" s="80">
        <f t="shared" si="46"/>
        <v>0</v>
      </c>
      <c r="X39" s="80">
        <f t="shared" si="46"/>
        <v>0</v>
      </c>
      <c r="Y39" s="80">
        <f t="shared" si="46"/>
        <v>0</v>
      </c>
      <c r="Z39" s="80">
        <f t="shared" si="46"/>
        <v>0</v>
      </c>
      <c r="AA39" s="80">
        <f t="shared" si="46"/>
        <v>0</v>
      </c>
      <c r="AB39" s="80">
        <f t="shared" si="46"/>
        <v>0</v>
      </c>
      <c r="AC39" s="80">
        <f t="shared" si="46"/>
        <v>0</v>
      </c>
      <c r="AD39" s="80">
        <f t="shared" si="46"/>
        <v>0</v>
      </c>
      <c r="AE39" s="80">
        <f t="shared" si="46"/>
        <v>0</v>
      </c>
      <c r="AF39" s="80">
        <f t="shared" si="46"/>
        <v>0</v>
      </c>
      <c r="AG39" s="80">
        <f t="shared" si="46"/>
        <v>0</v>
      </c>
      <c r="AH39" s="80">
        <f t="shared" si="46"/>
        <v>0</v>
      </c>
      <c r="AI39" s="80">
        <f t="shared" si="46"/>
        <v>0</v>
      </c>
      <c r="AJ39" s="80">
        <f t="shared" si="46"/>
        <v>0</v>
      </c>
      <c r="AK39" s="80">
        <f t="shared" si="46"/>
        <v>0</v>
      </c>
      <c r="AL39" s="80">
        <f t="shared" si="46"/>
        <v>0</v>
      </c>
      <c r="AM39" s="80">
        <f t="shared" si="46"/>
        <v>0</v>
      </c>
      <c r="AN39" s="80">
        <f t="shared" si="46"/>
        <v>0</v>
      </c>
      <c r="AO39" s="80">
        <f t="shared" si="46"/>
        <v>0</v>
      </c>
      <c r="AP39" s="80">
        <f t="shared" si="46"/>
        <v>0</v>
      </c>
      <c r="AQ39" s="80">
        <f t="shared" si="46"/>
        <v>0</v>
      </c>
      <c r="AR39" s="80">
        <f t="shared" si="46"/>
        <v>0</v>
      </c>
      <c r="AS39" s="80">
        <f t="shared" si="46"/>
        <v>0</v>
      </c>
      <c r="AT39" s="80">
        <f t="shared" si="46"/>
        <v>0</v>
      </c>
      <c r="AU39" s="80">
        <f t="shared" si="46"/>
        <v>0</v>
      </c>
      <c r="AV39" s="80">
        <f t="shared" si="46"/>
        <v>0</v>
      </c>
      <c r="AW39" s="80">
        <f t="shared" si="46"/>
        <v>0</v>
      </c>
      <c r="AX39" s="80">
        <f t="shared" si="46"/>
        <v>0</v>
      </c>
      <c r="AY39" s="80">
        <f t="shared" si="46"/>
        <v>0</v>
      </c>
      <c r="AZ39" s="80">
        <f t="shared" si="46"/>
        <v>0</v>
      </c>
      <c r="BA39" s="80">
        <f t="shared" si="46"/>
        <v>0</v>
      </c>
      <c r="BB39" s="80">
        <f t="shared" si="46"/>
        <v>0</v>
      </c>
      <c r="BC39" s="80">
        <f t="shared" si="46"/>
        <v>0</v>
      </c>
      <c r="BD39" s="80">
        <f t="shared" si="46"/>
        <v>0</v>
      </c>
      <c r="BE39" s="80">
        <f t="shared" si="46"/>
        <v>0</v>
      </c>
      <c r="BF39" s="80">
        <f t="shared" si="46"/>
        <v>0</v>
      </c>
      <c r="BG39" s="80">
        <f t="shared" si="46"/>
        <v>0</v>
      </c>
      <c r="BH39" s="80">
        <f t="shared" si="46"/>
        <v>0</v>
      </c>
      <c r="BI39" s="80">
        <f t="shared" si="46"/>
        <v>0</v>
      </c>
      <c r="BJ39" s="80">
        <f t="shared" si="46"/>
        <v>0</v>
      </c>
      <c r="BK39" s="80">
        <f t="shared" si="46"/>
        <v>0</v>
      </c>
      <c r="BL39" s="80">
        <f t="shared" si="46"/>
        <v>0</v>
      </c>
      <c r="BM39" s="80">
        <f t="shared" si="46"/>
        <v>0</v>
      </c>
      <c r="BN39" s="80">
        <f t="shared" ref="BN39:DY39" si="47">_xlfn.SINGLE(COFINS)*SUM(BN44,BN47:BN48,BN50:BN52)</f>
        <v>0</v>
      </c>
      <c r="BO39" s="80">
        <f t="shared" si="47"/>
        <v>0</v>
      </c>
      <c r="BP39" s="80">
        <f t="shared" si="47"/>
        <v>0</v>
      </c>
      <c r="BQ39" s="80">
        <f t="shared" si="47"/>
        <v>0</v>
      </c>
      <c r="BR39" s="80">
        <f t="shared" si="47"/>
        <v>0</v>
      </c>
      <c r="BS39" s="80">
        <f t="shared" si="47"/>
        <v>0</v>
      </c>
      <c r="BT39" s="80">
        <f t="shared" si="47"/>
        <v>0</v>
      </c>
      <c r="BU39" s="80">
        <f t="shared" si="47"/>
        <v>0</v>
      </c>
      <c r="BV39" s="80">
        <f t="shared" si="47"/>
        <v>0</v>
      </c>
      <c r="BW39" s="80">
        <f t="shared" si="47"/>
        <v>0</v>
      </c>
      <c r="BX39" s="80">
        <f t="shared" si="47"/>
        <v>0</v>
      </c>
      <c r="BY39" s="80">
        <f t="shared" si="47"/>
        <v>0</v>
      </c>
      <c r="BZ39" s="80">
        <f t="shared" si="47"/>
        <v>0</v>
      </c>
      <c r="CA39" s="80">
        <f t="shared" si="47"/>
        <v>0</v>
      </c>
      <c r="CB39" s="80">
        <f t="shared" si="47"/>
        <v>0</v>
      </c>
      <c r="CC39" s="80">
        <f t="shared" si="47"/>
        <v>0</v>
      </c>
      <c r="CD39" s="80">
        <f t="shared" si="47"/>
        <v>0</v>
      </c>
      <c r="CE39" s="80">
        <f t="shared" si="47"/>
        <v>0</v>
      </c>
      <c r="CF39" s="80">
        <f t="shared" si="47"/>
        <v>0</v>
      </c>
      <c r="CG39" s="80">
        <f t="shared" si="47"/>
        <v>0</v>
      </c>
      <c r="CH39" s="80">
        <f t="shared" si="47"/>
        <v>0</v>
      </c>
      <c r="CI39" s="80">
        <f t="shared" si="47"/>
        <v>0</v>
      </c>
      <c r="CJ39" s="80">
        <f t="shared" si="47"/>
        <v>0</v>
      </c>
      <c r="CK39" s="80">
        <f t="shared" si="47"/>
        <v>0</v>
      </c>
      <c r="CL39" s="80">
        <f t="shared" si="47"/>
        <v>0</v>
      </c>
      <c r="CM39" s="80">
        <f t="shared" si="47"/>
        <v>0</v>
      </c>
      <c r="CN39" s="80">
        <f t="shared" si="47"/>
        <v>0</v>
      </c>
      <c r="CO39" s="80">
        <f t="shared" si="47"/>
        <v>0</v>
      </c>
      <c r="CP39" s="80">
        <f t="shared" si="47"/>
        <v>0</v>
      </c>
      <c r="CQ39" s="80">
        <f t="shared" si="47"/>
        <v>0</v>
      </c>
      <c r="CR39" s="80">
        <f t="shared" si="47"/>
        <v>0</v>
      </c>
      <c r="CS39" s="80">
        <f t="shared" si="47"/>
        <v>0</v>
      </c>
      <c r="CT39" s="80">
        <f t="shared" si="47"/>
        <v>0</v>
      </c>
      <c r="CU39" s="80">
        <f t="shared" si="47"/>
        <v>0</v>
      </c>
      <c r="CV39" s="80">
        <f t="shared" si="47"/>
        <v>0</v>
      </c>
      <c r="CW39" s="80">
        <f t="shared" si="47"/>
        <v>0</v>
      </c>
      <c r="CX39" s="80">
        <f t="shared" si="47"/>
        <v>0</v>
      </c>
      <c r="CY39" s="80">
        <f t="shared" si="47"/>
        <v>0</v>
      </c>
      <c r="CZ39" s="80">
        <f t="shared" si="47"/>
        <v>0</v>
      </c>
      <c r="DA39" s="80">
        <f t="shared" si="47"/>
        <v>0</v>
      </c>
      <c r="DB39" s="80">
        <f t="shared" si="47"/>
        <v>0</v>
      </c>
      <c r="DC39" s="80">
        <f t="shared" si="47"/>
        <v>0</v>
      </c>
      <c r="DD39" s="80">
        <f t="shared" si="47"/>
        <v>0</v>
      </c>
      <c r="DE39" s="80">
        <f t="shared" si="47"/>
        <v>0</v>
      </c>
      <c r="DF39" s="80">
        <f t="shared" si="47"/>
        <v>0</v>
      </c>
      <c r="DG39" s="80">
        <f t="shared" si="47"/>
        <v>0</v>
      </c>
      <c r="DH39" s="80">
        <f t="shared" si="47"/>
        <v>0</v>
      </c>
      <c r="DI39" s="80">
        <f t="shared" si="47"/>
        <v>0</v>
      </c>
      <c r="DJ39" s="80">
        <f t="shared" si="47"/>
        <v>0</v>
      </c>
      <c r="DK39" s="80">
        <f t="shared" si="47"/>
        <v>0</v>
      </c>
      <c r="DL39" s="80">
        <f t="shared" si="47"/>
        <v>0</v>
      </c>
      <c r="DM39" s="80">
        <f t="shared" si="47"/>
        <v>0</v>
      </c>
      <c r="DN39" s="80">
        <f t="shared" si="47"/>
        <v>0</v>
      </c>
      <c r="DO39" s="80">
        <f t="shared" si="47"/>
        <v>0</v>
      </c>
      <c r="DP39" s="80">
        <f t="shared" si="47"/>
        <v>0</v>
      </c>
      <c r="DQ39" s="80">
        <f t="shared" si="47"/>
        <v>0</v>
      </c>
      <c r="DR39" s="80">
        <f t="shared" si="47"/>
        <v>0</v>
      </c>
      <c r="DS39" s="80">
        <f t="shared" si="47"/>
        <v>0</v>
      </c>
      <c r="DT39" s="80">
        <f t="shared" si="47"/>
        <v>0</v>
      </c>
      <c r="DU39" s="80">
        <f t="shared" si="47"/>
        <v>0</v>
      </c>
      <c r="DV39" s="80">
        <f t="shared" si="47"/>
        <v>0</v>
      </c>
      <c r="DW39" s="80">
        <f t="shared" si="47"/>
        <v>0</v>
      </c>
      <c r="DX39" s="80">
        <f t="shared" si="47"/>
        <v>0</v>
      </c>
      <c r="DY39" s="80">
        <f t="shared" si="47"/>
        <v>0</v>
      </c>
      <c r="DZ39" s="80">
        <f t="shared" ref="DZ39:GK39" si="48">_xlfn.SINGLE(COFINS)*SUM(DZ44,DZ47:DZ48,DZ50:DZ52)</f>
        <v>0</v>
      </c>
      <c r="EA39" s="80">
        <f t="shared" si="48"/>
        <v>0</v>
      </c>
      <c r="EB39" s="80">
        <f t="shared" si="48"/>
        <v>0</v>
      </c>
      <c r="EC39" s="80">
        <f t="shared" si="48"/>
        <v>0</v>
      </c>
      <c r="ED39" s="80">
        <f t="shared" si="48"/>
        <v>0</v>
      </c>
      <c r="EE39" s="80">
        <f t="shared" si="48"/>
        <v>0</v>
      </c>
      <c r="EF39" s="80">
        <f t="shared" si="48"/>
        <v>0</v>
      </c>
      <c r="EG39" s="80">
        <f t="shared" si="48"/>
        <v>0</v>
      </c>
      <c r="EH39" s="80">
        <f t="shared" si="48"/>
        <v>0</v>
      </c>
      <c r="EI39" s="80">
        <f t="shared" si="48"/>
        <v>0</v>
      </c>
      <c r="EJ39" s="80">
        <f t="shared" si="48"/>
        <v>0</v>
      </c>
      <c r="EK39" s="80">
        <f t="shared" si="48"/>
        <v>0</v>
      </c>
      <c r="EL39" s="80">
        <f t="shared" si="48"/>
        <v>0</v>
      </c>
      <c r="EM39" s="80">
        <f t="shared" si="48"/>
        <v>0</v>
      </c>
      <c r="EN39" s="80">
        <f t="shared" si="48"/>
        <v>0</v>
      </c>
      <c r="EO39" s="80">
        <f t="shared" si="48"/>
        <v>0</v>
      </c>
      <c r="EP39" s="80">
        <f t="shared" si="48"/>
        <v>0</v>
      </c>
      <c r="EQ39" s="80">
        <f t="shared" si="48"/>
        <v>0</v>
      </c>
      <c r="ER39" s="80">
        <f t="shared" si="48"/>
        <v>0</v>
      </c>
      <c r="ES39" s="80">
        <f t="shared" si="48"/>
        <v>0</v>
      </c>
      <c r="ET39" s="80">
        <f t="shared" si="48"/>
        <v>0</v>
      </c>
      <c r="EU39" s="80">
        <f t="shared" si="48"/>
        <v>0</v>
      </c>
      <c r="EV39" s="80">
        <f t="shared" si="48"/>
        <v>0</v>
      </c>
      <c r="EW39" s="80">
        <f t="shared" si="48"/>
        <v>0</v>
      </c>
      <c r="EX39" s="80">
        <f t="shared" si="48"/>
        <v>0</v>
      </c>
      <c r="EY39" s="80">
        <f t="shared" si="48"/>
        <v>0</v>
      </c>
      <c r="EZ39" s="80">
        <f t="shared" si="48"/>
        <v>0</v>
      </c>
      <c r="FA39" s="80">
        <f t="shared" si="48"/>
        <v>0</v>
      </c>
      <c r="FB39" s="80">
        <f t="shared" si="48"/>
        <v>0</v>
      </c>
      <c r="FC39" s="80">
        <f t="shared" si="48"/>
        <v>0</v>
      </c>
      <c r="FD39" s="80">
        <f t="shared" si="48"/>
        <v>0</v>
      </c>
      <c r="FE39" s="80">
        <f t="shared" si="48"/>
        <v>0</v>
      </c>
      <c r="FF39" s="80">
        <f t="shared" si="48"/>
        <v>0</v>
      </c>
      <c r="FG39" s="80">
        <f t="shared" si="48"/>
        <v>0</v>
      </c>
      <c r="FH39" s="80">
        <f t="shared" si="48"/>
        <v>0</v>
      </c>
      <c r="FI39" s="80">
        <f t="shared" si="48"/>
        <v>0</v>
      </c>
      <c r="FJ39" s="80">
        <f t="shared" si="48"/>
        <v>0</v>
      </c>
      <c r="FK39" s="80">
        <f t="shared" si="48"/>
        <v>0</v>
      </c>
      <c r="FL39" s="80">
        <f t="shared" si="48"/>
        <v>0</v>
      </c>
      <c r="FM39" s="80">
        <f t="shared" si="48"/>
        <v>0</v>
      </c>
      <c r="FN39" s="80">
        <f t="shared" si="48"/>
        <v>0</v>
      </c>
      <c r="FO39" s="80">
        <f t="shared" si="48"/>
        <v>0</v>
      </c>
      <c r="FP39" s="80">
        <f t="shared" si="48"/>
        <v>0</v>
      </c>
      <c r="FQ39" s="80">
        <f t="shared" si="48"/>
        <v>0</v>
      </c>
      <c r="FR39" s="80">
        <f t="shared" si="48"/>
        <v>0</v>
      </c>
      <c r="FS39" s="80">
        <f t="shared" si="48"/>
        <v>0</v>
      </c>
      <c r="FT39" s="80">
        <f t="shared" si="48"/>
        <v>0</v>
      </c>
      <c r="FU39" s="80">
        <f t="shared" si="48"/>
        <v>0</v>
      </c>
      <c r="FV39" s="80">
        <f t="shared" si="48"/>
        <v>0</v>
      </c>
      <c r="FW39" s="80">
        <f t="shared" si="48"/>
        <v>0</v>
      </c>
      <c r="FX39" s="80">
        <f t="shared" si="48"/>
        <v>0</v>
      </c>
      <c r="FY39" s="80">
        <f t="shared" si="48"/>
        <v>0</v>
      </c>
      <c r="FZ39" s="80">
        <f t="shared" si="48"/>
        <v>0</v>
      </c>
      <c r="GA39" s="80">
        <f t="shared" si="48"/>
        <v>0</v>
      </c>
      <c r="GB39" s="80">
        <f t="shared" si="48"/>
        <v>0</v>
      </c>
      <c r="GC39" s="80">
        <f t="shared" si="48"/>
        <v>0</v>
      </c>
      <c r="GD39" s="80">
        <f t="shared" si="48"/>
        <v>0</v>
      </c>
      <c r="GE39" s="80">
        <f t="shared" si="48"/>
        <v>0</v>
      </c>
      <c r="GF39" s="80">
        <f t="shared" si="48"/>
        <v>0</v>
      </c>
      <c r="GG39" s="80">
        <f t="shared" si="48"/>
        <v>0</v>
      </c>
      <c r="GH39" s="80">
        <f t="shared" si="48"/>
        <v>0</v>
      </c>
      <c r="GI39" s="80">
        <f t="shared" si="48"/>
        <v>0</v>
      </c>
      <c r="GJ39" s="80">
        <f t="shared" si="48"/>
        <v>0</v>
      </c>
      <c r="GK39" s="80">
        <f t="shared" si="48"/>
        <v>0</v>
      </c>
      <c r="GL39" s="80">
        <f t="shared" ref="GL39:HI39" si="49">_xlfn.SINGLE(COFINS)*SUM(GL44,GL47:GL48,GL50:GL52)</f>
        <v>0</v>
      </c>
      <c r="GM39" s="80">
        <f t="shared" si="49"/>
        <v>0</v>
      </c>
      <c r="GN39" s="80">
        <f t="shared" si="49"/>
        <v>0</v>
      </c>
      <c r="GO39" s="80">
        <f t="shared" si="49"/>
        <v>0</v>
      </c>
      <c r="GP39" s="80">
        <f t="shared" si="49"/>
        <v>0</v>
      </c>
      <c r="GQ39" s="80">
        <f t="shared" si="49"/>
        <v>0</v>
      </c>
      <c r="GR39" s="80">
        <f t="shared" si="49"/>
        <v>0</v>
      </c>
      <c r="GS39" s="80">
        <f t="shared" si="49"/>
        <v>0</v>
      </c>
      <c r="GT39" s="80">
        <f t="shared" si="49"/>
        <v>0</v>
      </c>
      <c r="GU39" s="80">
        <f t="shared" si="49"/>
        <v>0</v>
      </c>
      <c r="GV39" s="80">
        <f t="shared" si="49"/>
        <v>0</v>
      </c>
      <c r="GW39" s="80">
        <f t="shared" si="49"/>
        <v>0</v>
      </c>
      <c r="GX39" s="80">
        <f t="shared" si="49"/>
        <v>0</v>
      </c>
      <c r="GY39" s="80">
        <f t="shared" si="49"/>
        <v>0</v>
      </c>
      <c r="GZ39" s="80">
        <f t="shared" si="49"/>
        <v>0</v>
      </c>
      <c r="HA39" s="80">
        <f t="shared" si="49"/>
        <v>0</v>
      </c>
      <c r="HB39" s="80">
        <f t="shared" si="49"/>
        <v>0</v>
      </c>
      <c r="HC39" s="80">
        <f t="shared" si="49"/>
        <v>0</v>
      </c>
      <c r="HD39" s="80">
        <f t="shared" si="49"/>
        <v>0</v>
      </c>
      <c r="HE39" s="80">
        <f t="shared" si="49"/>
        <v>0</v>
      </c>
      <c r="HF39" s="80">
        <f t="shared" si="49"/>
        <v>0</v>
      </c>
      <c r="HG39" s="80">
        <f t="shared" si="49"/>
        <v>0</v>
      </c>
      <c r="HH39" s="80">
        <f t="shared" si="49"/>
        <v>0</v>
      </c>
      <c r="HI39" s="80">
        <f t="shared" si="49"/>
        <v>0</v>
      </c>
    </row>
    <row r="41" spans="1:217" s="22" customFormat="1" x14ac:dyDescent="0.2">
      <c r="A41" s="34" t="s">
        <v>90</v>
      </c>
      <c r="B41" s="83">
        <f t="shared" ref="B41:BM41" si="50">B12-B34</f>
        <v>0</v>
      </c>
      <c r="C41" s="83">
        <f t="shared" si="50"/>
        <v>0</v>
      </c>
      <c r="D41" s="83">
        <f t="shared" si="50"/>
        <v>0</v>
      </c>
      <c r="E41" s="83">
        <f t="shared" si="50"/>
        <v>0</v>
      </c>
      <c r="F41" s="83">
        <f t="shared" si="50"/>
        <v>0</v>
      </c>
      <c r="G41" s="83">
        <f t="shared" si="50"/>
        <v>0</v>
      </c>
      <c r="H41" s="83">
        <f t="shared" si="50"/>
        <v>0</v>
      </c>
      <c r="I41" s="83">
        <f t="shared" si="50"/>
        <v>0</v>
      </c>
      <c r="J41" s="83">
        <f t="shared" si="50"/>
        <v>0</v>
      </c>
      <c r="K41" s="83">
        <f t="shared" si="50"/>
        <v>0</v>
      </c>
      <c r="L41" s="83">
        <f t="shared" si="50"/>
        <v>0</v>
      </c>
      <c r="M41" s="83">
        <f t="shared" si="50"/>
        <v>0</v>
      </c>
      <c r="N41" s="83">
        <f t="shared" si="50"/>
        <v>0</v>
      </c>
      <c r="O41" s="83">
        <f t="shared" si="50"/>
        <v>0</v>
      </c>
      <c r="P41" s="83" t="e">
        <f t="shared" si="50"/>
        <v>#NAME?</v>
      </c>
      <c r="Q41" s="83" t="e">
        <f t="shared" si="50"/>
        <v>#NAME?</v>
      </c>
      <c r="R41" s="83" t="e">
        <f t="shared" si="50"/>
        <v>#NAME?</v>
      </c>
      <c r="S41" s="83" t="e">
        <f t="shared" si="50"/>
        <v>#NAME?</v>
      </c>
      <c r="T41" s="83" t="e">
        <f t="shared" si="50"/>
        <v>#NAME?</v>
      </c>
      <c r="U41" s="83" t="e">
        <f t="shared" si="50"/>
        <v>#NAME?</v>
      </c>
      <c r="V41" s="83" t="e">
        <f t="shared" si="50"/>
        <v>#NAME?</v>
      </c>
      <c r="W41" s="83" t="e">
        <f t="shared" si="50"/>
        <v>#NAME?</v>
      </c>
      <c r="X41" s="83" t="e">
        <f t="shared" si="50"/>
        <v>#NAME?</v>
      </c>
      <c r="Y41" s="83" t="e">
        <f t="shared" si="50"/>
        <v>#NAME?</v>
      </c>
      <c r="Z41" s="83" t="e">
        <f t="shared" si="50"/>
        <v>#NAME?</v>
      </c>
      <c r="AA41" s="83" t="e">
        <f t="shared" si="50"/>
        <v>#NAME?</v>
      </c>
      <c r="AB41" s="83" t="e">
        <f t="shared" si="50"/>
        <v>#NAME?</v>
      </c>
      <c r="AC41" s="83" t="e">
        <f t="shared" si="50"/>
        <v>#NAME?</v>
      </c>
      <c r="AD41" s="83" t="e">
        <f t="shared" si="50"/>
        <v>#NAME?</v>
      </c>
      <c r="AE41" s="83" t="e">
        <f t="shared" si="50"/>
        <v>#NAME?</v>
      </c>
      <c r="AF41" s="83" t="e">
        <f t="shared" si="50"/>
        <v>#NAME?</v>
      </c>
      <c r="AG41" s="83" t="e">
        <f t="shared" si="50"/>
        <v>#NAME?</v>
      </c>
      <c r="AH41" s="83" t="e">
        <f t="shared" si="50"/>
        <v>#NAME?</v>
      </c>
      <c r="AI41" s="83" t="e">
        <f t="shared" si="50"/>
        <v>#NAME?</v>
      </c>
      <c r="AJ41" s="83" t="e">
        <f t="shared" si="50"/>
        <v>#NAME?</v>
      </c>
      <c r="AK41" s="83" t="e">
        <f t="shared" si="50"/>
        <v>#NAME?</v>
      </c>
      <c r="AL41" s="83" t="e">
        <f t="shared" si="50"/>
        <v>#NAME?</v>
      </c>
      <c r="AM41" s="83" t="e">
        <f t="shared" si="50"/>
        <v>#NAME?</v>
      </c>
      <c r="AN41" s="83" t="e">
        <f t="shared" si="50"/>
        <v>#NAME?</v>
      </c>
      <c r="AO41" s="83" t="e">
        <f t="shared" si="50"/>
        <v>#NAME?</v>
      </c>
      <c r="AP41" s="83" t="e">
        <f t="shared" si="50"/>
        <v>#NAME?</v>
      </c>
      <c r="AQ41" s="83" t="e">
        <f t="shared" si="50"/>
        <v>#NAME?</v>
      </c>
      <c r="AR41" s="83" t="e">
        <f t="shared" si="50"/>
        <v>#NAME?</v>
      </c>
      <c r="AS41" s="83" t="e">
        <f t="shared" si="50"/>
        <v>#NAME?</v>
      </c>
      <c r="AT41" s="83" t="e">
        <f t="shared" si="50"/>
        <v>#NAME?</v>
      </c>
      <c r="AU41" s="83" t="e">
        <f t="shared" si="50"/>
        <v>#NAME?</v>
      </c>
      <c r="AV41" s="83" t="e">
        <f t="shared" si="50"/>
        <v>#NAME?</v>
      </c>
      <c r="AW41" s="83" t="e">
        <f t="shared" si="50"/>
        <v>#NAME?</v>
      </c>
      <c r="AX41" s="83" t="e">
        <f t="shared" si="50"/>
        <v>#NAME?</v>
      </c>
      <c r="AY41" s="83" t="e">
        <f t="shared" si="50"/>
        <v>#NAME?</v>
      </c>
      <c r="AZ41" s="83" t="e">
        <f t="shared" si="50"/>
        <v>#NAME?</v>
      </c>
      <c r="BA41" s="83" t="e">
        <f t="shared" si="50"/>
        <v>#NAME?</v>
      </c>
      <c r="BB41" s="83" t="e">
        <f t="shared" si="50"/>
        <v>#NAME?</v>
      </c>
      <c r="BC41" s="83" t="e">
        <f t="shared" si="50"/>
        <v>#NAME?</v>
      </c>
      <c r="BD41" s="83" t="e">
        <f t="shared" si="50"/>
        <v>#NAME?</v>
      </c>
      <c r="BE41" s="83" t="e">
        <f t="shared" si="50"/>
        <v>#NAME?</v>
      </c>
      <c r="BF41" s="83" t="e">
        <f t="shared" si="50"/>
        <v>#NAME?</v>
      </c>
      <c r="BG41" s="83" t="e">
        <f t="shared" si="50"/>
        <v>#NAME?</v>
      </c>
      <c r="BH41" s="83" t="e">
        <f t="shared" si="50"/>
        <v>#NAME?</v>
      </c>
      <c r="BI41" s="83" t="e">
        <f t="shared" si="50"/>
        <v>#NAME?</v>
      </c>
      <c r="BJ41" s="83" t="e">
        <f t="shared" si="50"/>
        <v>#NAME?</v>
      </c>
      <c r="BK41" s="83" t="e">
        <f t="shared" si="50"/>
        <v>#NAME?</v>
      </c>
      <c r="BL41" s="83" t="e">
        <f t="shared" si="50"/>
        <v>#NAME?</v>
      </c>
      <c r="BM41" s="83" t="e">
        <f t="shared" si="50"/>
        <v>#NAME?</v>
      </c>
      <c r="BN41" s="83" t="e">
        <f t="shared" ref="BN41:DY41" si="51">BN12-BN34</f>
        <v>#NAME?</v>
      </c>
      <c r="BO41" s="83" t="e">
        <f t="shared" si="51"/>
        <v>#NAME?</v>
      </c>
      <c r="BP41" s="83" t="e">
        <f t="shared" si="51"/>
        <v>#NAME?</v>
      </c>
      <c r="BQ41" s="83" t="e">
        <f t="shared" si="51"/>
        <v>#NAME?</v>
      </c>
      <c r="BR41" s="83" t="e">
        <f t="shared" si="51"/>
        <v>#NAME?</v>
      </c>
      <c r="BS41" s="83" t="e">
        <f t="shared" si="51"/>
        <v>#NAME?</v>
      </c>
      <c r="BT41" s="83" t="e">
        <f t="shared" si="51"/>
        <v>#NAME?</v>
      </c>
      <c r="BU41" s="83" t="e">
        <f t="shared" si="51"/>
        <v>#NAME?</v>
      </c>
      <c r="BV41" s="83" t="e">
        <f t="shared" si="51"/>
        <v>#NAME?</v>
      </c>
      <c r="BW41" s="83" t="e">
        <f t="shared" si="51"/>
        <v>#NAME?</v>
      </c>
      <c r="BX41" s="83" t="e">
        <f t="shared" si="51"/>
        <v>#NAME?</v>
      </c>
      <c r="BY41" s="83" t="e">
        <f t="shared" si="51"/>
        <v>#NAME?</v>
      </c>
      <c r="BZ41" s="83" t="e">
        <f t="shared" si="51"/>
        <v>#NAME?</v>
      </c>
      <c r="CA41" s="83" t="e">
        <f t="shared" si="51"/>
        <v>#NAME?</v>
      </c>
      <c r="CB41" s="83" t="e">
        <f t="shared" si="51"/>
        <v>#NAME?</v>
      </c>
      <c r="CC41" s="83" t="e">
        <f t="shared" si="51"/>
        <v>#NAME?</v>
      </c>
      <c r="CD41" s="83" t="e">
        <f t="shared" si="51"/>
        <v>#NAME?</v>
      </c>
      <c r="CE41" s="83" t="e">
        <f t="shared" si="51"/>
        <v>#NAME?</v>
      </c>
      <c r="CF41" s="83" t="e">
        <f t="shared" si="51"/>
        <v>#NAME?</v>
      </c>
      <c r="CG41" s="83" t="e">
        <f t="shared" si="51"/>
        <v>#NAME?</v>
      </c>
      <c r="CH41" s="83" t="e">
        <f t="shared" si="51"/>
        <v>#NAME?</v>
      </c>
      <c r="CI41" s="83" t="e">
        <f t="shared" si="51"/>
        <v>#NAME?</v>
      </c>
      <c r="CJ41" s="83" t="e">
        <f t="shared" si="51"/>
        <v>#NAME?</v>
      </c>
      <c r="CK41" s="83" t="e">
        <f t="shared" si="51"/>
        <v>#NAME?</v>
      </c>
      <c r="CL41" s="83" t="e">
        <f t="shared" si="51"/>
        <v>#NAME?</v>
      </c>
      <c r="CM41" s="83" t="e">
        <f t="shared" si="51"/>
        <v>#NAME?</v>
      </c>
      <c r="CN41" s="83" t="e">
        <f t="shared" si="51"/>
        <v>#NAME?</v>
      </c>
      <c r="CO41" s="83" t="e">
        <f t="shared" si="51"/>
        <v>#NAME?</v>
      </c>
      <c r="CP41" s="83" t="e">
        <f t="shared" si="51"/>
        <v>#NAME?</v>
      </c>
      <c r="CQ41" s="83" t="e">
        <f t="shared" si="51"/>
        <v>#NAME?</v>
      </c>
      <c r="CR41" s="83" t="e">
        <f t="shared" si="51"/>
        <v>#NAME?</v>
      </c>
      <c r="CS41" s="83" t="e">
        <f t="shared" si="51"/>
        <v>#NAME?</v>
      </c>
      <c r="CT41" s="83" t="e">
        <f t="shared" si="51"/>
        <v>#NAME?</v>
      </c>
      <c r="CU41" s="83" t="e">
        <f t="shared" si="51"/>
        <v>#NAME?</v>
      </c>
      <c r="CV41" s="83" t="e">
        <f t="shared" si="51"/>
        <v>#NAME?</v>
      </c>
      <c r="CW41" s="83" t="e">
        <f t="shared" si="51"/>
        <v>#NAME?</v>
      </c>
      <c r="CX41" s="83" t="e">
        <f t="shared" si="51"/>
        <v>#NAME?</v>
      </c>
      <c r="CY41" s="83" t="e">
        <f t="shared" si="51"/>
        <v>#NAME?</v>
      </c>
      <c r="CZ41" s="83" t="e">
        <f t="shared" si="51"/>
        <v>#NAME?</v>
      </c>
      <c r="DA41" s="83" t="e">
        <f t="shared" si="51"/>
        <v>#NAME?</v>
      </c>
      <c r="DB41" s="83" t="e">
        <f t="shared" si="51"/>
        <v>#NAME?</v>
      </c>
      <c r="DC41" s="83" t="e">
        <f t="shared" si="51"/>
        <v>#NAME?</v>
      </c>
      <c r="DD41" s="83" t="e">
        <f t="shared" si="51"/>
        <v>#NAME?</v>
      </c>
      <c r="DE41" s="83" t="e">
        <f t="shared" si="51"/>
        <v>#NAME?</v>
      </c>
      <c r="DF41" s="83" t="e">
        <f t="shared" si="51"/>
        <v>#NAME?</v>
      </c>
      <c r="DG41" s="83" t="e">
        <f t="shared" si="51"/>
        <v>#NAME?</v>
      </c>
      <c r="DH41" s="83" t="e">
        <f t="shared" si="51"/>
        <v>#NAME?</v>
      </c>
      <c r="DI41" s="83" t="e">
        <f t="shared" si="51"/>
        <v>#NAME?</v>
      </c>
      <c r="DJ41" s="83" t="e">
        <f t="shared" si="51"/>
        <v>#NAME?</v>
      </c>
      <c r="DK41" s="83" t="e">
        <f t="shared" si="51"/>
        <v>#NAME?</v>
      </c>
      <c r="DL41" s="83" t="e">
        <f t="shared" si="51"/>
        <v>#NAME?</v>
      </c>
      <c r="DM41" s="83" t="e">
        <f t="shared" si="51"/>
        <v>#NAME?</v>
      </c>
      <c r="DN41" s="83" t="e">
        <f t="shared" si="51"/>
        <v>#NAME?</v>
      </c>
      <c r="DO41" s="83" t="e">
        <f t="shared" si="51"/>
        <v>#NAME?</v>
      </c>
      <c r="DP41" s="83" t="e">
        <f t="shared" si="51"/>
        <v>#NAME?</v>
      </c>
      <c r="DQ41" s="83" t="e">
        <f t="shared" si="51"/>
        <v>#NAME?</v>
      </c>
      <c r="DR41" s="83" t="e">
        <f t="shared" si="51"/>
        <v>#NAME?</v>
      </c>
      <c r="DS41" s="83" t="e">
        <f t="shared" si="51"/>
        <v>#NAME?</v>
      </c>
      <c r="DT41" s="83" t="e">
        <f t="shared" si="51"/>
        <v>#NAME?</v>
      </c>
      <c r="DU41" s="83" t="e">
        <f t="shared" si="51"/>
        <v>#NAME?</v>
      </c>
      <c r="DV41" s="83" t="e">
        <f t="shared" si="51"/>
        <v>#NAME?</v>
      </c>
      <c r="DW41" s="83" t="e">
        <f t="shared" si="51"/>
        <v>#NAME?</v>
      </c>
      <c r="DX41" s="83" t="e">
        <f t="shared" si="51"/>
        <v>#NAME?</v>
      </c>
      <c r="DY41" s="83" t="e">
        <f t="shared" si="51"/>
        <v>#NAME?</v>
      </c>
      <c r="DZ41" s="83" t="e">
        <f t="shared" ref="DZ41:GK41" si="52">DZ12-DZ34</f>
        <v>#NAME?</v>
      </c>
      <c r="EA41" s="83" t="e">
        <f t="shared" si="52"/>
        <v>#NAME?</v>
      </c>
      <c r="EB41" s="83" t="e">
        <f t="shared" si="52"/>
        <v>#NAME?</v>
      </c>
      <c r="EC41" s="83" t="e">
        <f t="shared" si="52"/>
        <v>#NAME?</v>
      </c>
      <c r="ED41" s="83" t="e">
        <f t="shared" si="52"/>
        <v>#NAME?</v>
      </c>
      <c r="EE41" s="83" t="e">
        <f t="shared" si="52"/>
        <v>#NAME?</v>
      </c>
      <c r="EF41" s="83" t="e">
        <f t="shared" si="52"/>
        <v>#NAME?</v>
      </c>
      <c r="EG41" s="83" t="e">
        <f t="shared" si="52"/>
        <v>#NAME?</v>
      </c>
      <c r="EH41" s="83" t="e">
        <f t="shared" si="52"/>
        <v>#NAME?</v>
      </c>
      <c r="EI41" s="83" t="e">
        <f t="shared" si="52"/>
        <v>#NAME?</v>
      </c>
      <c r="EJ41" s="83" t="e">
        <f t="shared" si="52"/>
        <v>#NAME?</v>
      </c>
      <c r="EK41" s="83" t="e">
        <f t="shared" si="52"/>
        <v>#NAME?</v>
      </c>
      <c r="EL41" s="83" t="e">
        <f t="shared" si="52"/>
        <v>#NAME?</v>
      </c>
      <c r="EM41" s="83" t="e">
        <f t="shared" si="52"/>
        <v>#NAME?</v>
      </c>
      <c r="EN41" s="83" t="e">
        <f t="shared" si="52"/>
        <v>#NAME?</v>
      </c>
      <c r="EO41" s="83" t="e">
        <f t="shared" si="52"/>
        <v>#NAME?</v>
      </c>
      <c r="EP41" s="83" t="e">
        <f t="shared" si="52"/>
        <v>#NAME?</v>
      </c>
      <c r="EQ41" s="83" t="e">
        <f t="shared" si="52"/>
        <v>#NAME?</v>
      </c>
      <c r="ER41" s="83" t="e">
        <f t="shared" si="52"/>
        <v>#NAME?</v>
      </c>
      <c r="ES41" s="83" t="e">
        <f t="shared" si="52"/>
        <v>#NAME?</v>
      </c>
      <c r="ET41" s="83" t="e">
        <f t="shared" si="52"/>
        <v>#NAME?</v>
      </c>
      <c r="EU41" s="83" t="e">
        <f t="shared" si="52"/>
        <v>#NAME?</v>
      </c>
      <c r="EV41" s="83" t="e">
        <f t="shared" si="52"/>
        <v>#NAME?</v>
      </c>
      <c r="EW41" s="83" t="e">
        <f t="shared" si="52"/>
        <v>#NAME?</v>
      </c>
      <c r="EX41" s="83" t="e">
        <f t="shared" si="52"/>
        <v>#NAME?</v>
      </c>
      <c r="EY41" s="83" t="e">
        <f t="shared" si="52"/>
        <v>#NAME?</v>
      </c>
      <c r="EZ41" s="83" t="e">
        <f t="shared" si="52"/>
        <v>#NAME?</v>
      </c>
      <c r="FA41" s="83" t="e">
        <f t="shared" si="52"/>
        <v>#NAME?</v>
      </c>
      <c r="FB41" s="83" t="e">
        <f t="shared" si="52"/>
        <v>#NAME?</v>
      </c>
      <c r="FC41" s="83" t="e">
        <f t="shared" si="52"/>
        <v>#NAME?</v>
      </c>
      <c r="FD41" s="83" t="e">
        <f t="shared" si="52"/>
        <v>#NAME?</v>
      </c>
      <c r="FE41" s="83" t="e">
        <f t="shared" si="52"/>
        <v>#NAME?</v>
      </c>
      <c r="FF41" s="83" t="e">
        <f t="shared" si="52"/>
        <v>#NAME?</v>
      </c>
      <c r="FG41" s="83" t="e">
        <f t="shared" si="52"/>
        <v>#NAME?</v>
      </c>
      <c r="FH41" s="83" t="e">
        <f t="shared" si="52"/>
        <v>#NAME?</v>
      </c>
      <c r="FI41" s="83" t="e">
        <f t="shared" si="52"/>
        <v>#NAME?</v>
      </c>
      <c r="FJ41" s="83" t="e">
        <f t="shared" si="52"/>
        <v>#NAME?</v>
      </c>
      <c r="FK41" s="83" t="e">
        <f t="shared" si="52"/>
        <v>#NAME?</v>
      </c>
      <c r="FL41" s="83" t="e">
        <f t="shared" si="52"/>
        <v>#NAME?</v>
      </c>
      <c r="FM41" s="83" t="e">
        <f t="shared" si="52"/>
        <v>#NAME?</v>
      </c>
      <c r="FN41" s="83" t="e">
        <f t="shared" si="52"/>
        <v>#NAME?</v>
      </c>
      <c r="FO41" s="83" t="e">
        <f t="shared" si="52"/>
        <v>#NAME?</v>
      </c>
      <c r="FP41" s="83" t="e">
        <f t="shared" si="52"/>
        <v>#NAME?</v>
      </c>
      <c r="FQ41" s="83" t="e">
        <f t="shared" si="52"/>
        <v>#NAME?</v>
      </c>
      <c r="FR41" s="83" t="e">
        <f t="shared" si="52"/>
        <v>#NAME?</v>
      </c>
      <c r="FS41" s="83" t="e">
        <f t="shared" si="52"/>
        <v>#NAME?</v>
      </c>
      <c r="FT41" s="83" t="e">
        <f t="shared" si="52"/>
        <v>#NAME?</v>
      </c>
      <c r="FU41" s="83" t="e">
        <f t="shared" si="52"/>
        <v>#NAME?</v>
      </c>
      <c r="FV41" s="83" t="e">
        <f t="shared" si="52"/>
        <v>#NAME?</v>
      </c>
      <c r="FW41" s="83" t="e">
        <f t="shared" si="52"/>
        <v>#NAME?</v>
      </c>
      <c r="FX41" s="83" t="e">
        <f t="shared" si="52"/>
        <v>#NAME?</v>
      </c>
      <c r="FY41" s="83" t="e">
        <f t="shared" si="52"/>
        <v>#NAME?</v>
      </c>
      <c r="FZ41" s="83" t="e">
        <f t="shared" si="52"/>
        <v>#NAME?</v>
      </c>
      <c r="GA41" s="83" t="e">
        <f t="shared" si="52"/>
        <v>#NAME?</v>
      </c>
      <c r="GB41" s="83" t="e">
        <f t="shared" si="52"/>
        <v>#NAME?</v>
      </c>
      <c r="GC41" s="83" t="e">
        <f t="shared" si="52"/>
        <v>#NAME?</v>
      </c>
      <c r="GD41" s="83" t="e">
        <f t="shared" si="52"/>
        <v>#NAME?</v>
      </c>
      <c r="GE41" s="83" t="e">
        <f t="shared" si="52"/>
        <v>#NAME?</v>
      </c>
      <c r="GF41" s="83" t="e">
        <f t="shared" si="52"/>
        <v>#NAME?</v>
      </c>
      <c r="GG41" s="83" t="e">
        <f t="shared" si="52"/>
        <v>#NAME?</v>
      </c>
      <c r="GH41" s="83" t="e">
        <f t="shared" si="52"/>
        <v>#NAME?</v>
      </c>
      <c r="GI41" s="83" t="e">
        <f t="shared" si="52"/>
        <v>#NAME?</v>
      </c>
      <c r="GJ41" s="83" t="e">
        <f t="shared" si="52"/>
        <v>#NAME?</v>
      </c>
      <c r="GK41" s="83" t="e">
        <f t="shared" si="52"/>
        <v>#NAME?</v>
      </c>
      <c r="GL41" s="83" t="e">
        <f t="shared" ref="GL41:HI41" si="53">GL12-GL34</f>
        <v>#NAME?</v>
      </c>
      <c r="GM41" s="83" t="e">
        <f t="shared" si="53"/>
        <v>#NAME?</v>
      </c>
      <c r="GN41" s="83" t="e">
        <f t="shared" si="53"/>
        <v>#NAME?</v>
      </c>
      <c r="GO41" s="83" t="e">
        <f t="shared" si="53"/>
        <v>#NAME?</v>
      </c>
      <c r="GP41" s="83" t="e">
        <f t="shared" si="53"/>
        <v>#NAME?</v>
      </c>
      <c r="GQ41" s="83" t="e">
        <f t="shared" si="53"/>
        <v>#NAME?</v>
      </c>
      <c r="GR41" s="83" t="e">
        <f t="shared" si="53"/>
        <v>#NAME?</v>
      </c>
      <c r="GS41" s="83" t="e">
        <f t="shared" si="53"/>
        <v>#NAME?</v>
      </c>
      <c r="GT41" s="83" t="e">
        <f t="shared" si="53"/>
        <v>#NAME?</v>
      </c>
      <c r="GU41" s="83" t="e">
        <f t="shared" si="53"/>
        <v>#NAME?</v>
      </c>
      <c r="GV41" s="83" t="e">
        <f t="shared" si="53"/>
        <v>#NAME?</v>
      </c>
      <c r="GW41" s="83" t="e">
        <f t="shared" si="53"/>
        <v>#NAME?</v>
      </c>
      <c r="GX41" s="83" t="e">
        <f t="shared" si="53"/>
        <v>#NAME?</v>
      </c>
      <c r="GY41" s="83" t="e">
        <f t="shared" si="53"/>
        <v>#NAME?</v>
      </c>
      <c r="GZ41" s="83" t="e">
        <f t="shared" si="53"/>
        <v>#NAME?</v>
      </c>
      <c r="HA41" s="83" t="e">
        <f t="shared" si="53"/>
        <v>#NAME?</v>
      </c>
      <c r="HB41" s="83" t="e">
        <f t="shared" si="53"/>
        <v>#NAME?</v>
      </c>
      <c r="HC41" s="83" t="e">
        <f t="shared" si="53"/>
        <v>#NAME?</v>
      </c>
      <c r="HD41" s="83" t="e">
        <f t="shared" si="53"/>
        <v>#NAME?</v>
      </c>
      <c r="HE41" s="83" t="e">
        <f t="shared" si="53"/>
        <v>#NAME?</v>
      </c>
      <c r="HF41" s="83" t="e">
        <f t="shared" si="53"/>
        <v>#NAME?</v>
      </c>
      <c r="HG41" s="83" t="e">
        <f t="shared" si="53"/>
        <v>#NAME?</v>
      </c>
      <c r="HH41" s="83" t="e">
        <f t="shared" si="53"/>
        <v>#NAME?</v>
      </c>
      <c r="HI41" s="83" t="e">
        <f t="shared" si="53"/>
        <v>#NAME?</v>
      </c>
    </row>
    <row r="43" spans="1:217" s="22" customFormat="1" x14ac:dyDescent="0.2">
      <c r="A43" s="34" t="s">
        <v>91</v>
      </c>
      <c r="B43" s="83">
        <f t="shared" ref="B43:BM43" si="54">SUM(B44:B52)</f>
        <v>0</v>
      </c>
      <c r="C43" s="83">
        <f t="shared" si="54"/>
        <v>0</v>
      </c>
      <c r="D43" s="83">
        <f t="shared" si="54"/>
        <v>0</v>
      </c>
      <c r="E43" s="83">
        <f t="shared" si="54"/>
        <v>0</v>
      </c>
      <c r="F43" s="83">
        <f t="shared" si="54"/>
        <v>0</v>
      </c>
      <c r="G43" s="83">
        <f t="shared" si="54"/>
        <v>0</v>
      </c>
      <c r="H43" s="83">
        <f t="shared" si="54"/>
        <v>0</v>
      </c>
      <c r="I43" s="83">
        <f t="shared" si="54"/>
        <v>0</v>
      </c>
      <c r="J43" s="83">
        <f t="shared" si="54"/>
        <v>0</v>
      </c>
      <c r="K43" s="83">
        <f t="shared" si="54"/>
        <v>0</v>
      </c>
      <c r="L43" s="83">
        <f t="shared" si="54"/>
        <v>0</v>
      </c>
      <c r="M43" s="83">
        <f t="shared" si="54"/>
        <v>0</v>
      </c>
      <c r="N43" s="83">
        <f t="shared" si="54"/>
        <v>0</v>
      </c>
      <c r="O43" s="83">
        <f t="shared" si="54"/>
        <v>0</v>
      </c>
      <c r="P43" s="83">
        <f t="shared" si="54"/>
        <v>0</v>
      </c>
      <c r="Q43" s="83">
        <f t="shared" si="54"/>
        <v>0</v>
      </c>
      <c r="R43" s="83">
        <f t="shared" si="54"/>
        <v>0</v>
      </c>
      <c r="S43" s="83">
        <f t="shared" si="54"/>
        <v>0</v>
      </c>
      <c r="T43" s="83">
        <f t="shared" si="54"/>
        <v>0</v>
      </c>
      <c r="U43" s="83">
        <f t="shared" si="54"/>
        <v>0</v>
      </c>
      <c r="V43" s="83">
        <f t="shared" si="54"/>
        <v>0</v>
      </c>
      <c r="W43" s="83">
        <f t="shared" si="54"/>
        <v>0</v>
      </c>
      <c r="X43" s="83">
        <f t="shared" si="54"/>
        <v>0</v>
      </c>
      <c r="Y43" s="83">
        <f t="shared" si="54"/>
        <v>0</v>
      </c>
      <c r="Z43" s="83">
        <f t="shared" si="54"/>
        <v>0</v>
      </c>
      <c r="AA43" s="83">
        <f t="shared" si="54"/>
        <v>0</v>
      </c>
      <c r="AB43" s="83">
        <f t="shared" si="54"/>
        <v>0</v>
      </c>
      <c r="AC43" s="83">
        <f t="shared" si="54"/>
        <v>0</v>
      </c>
      <c r="AD43" s="83">
        <f t="shared" si="54"/>
        <v>0</v>
      </c>
      <c r="AE43" s="83">
        <f t="shared" si="54"/>
        <v>0</v>
      </c>
      <c r="AF43" s="83">
        <f t="shared" si="54"/>
        <v>0</v>
      </c>
      <c r="AG43" s="83">
        <f t="shared" si="54"/>
        <v>0</v>
      </c>
      <c r="AH43" s="83">
        <f t="shared" si="54"/>
        <v>0</v>
      </c>
      <c r="AI43" s="83">
        <f t="shared" si="54"/>
        <v>0</v>
      </c>
      <c r="AJ43" s="83">
        <f t="shared" si="54"/>
        <v>0</v>
      </c>
      <c r="AK43" s="83">
        <f t="shared" si="54"/>
        <v>0</v>
      </c>
      <c r="AL43" s="83">
        <f t="shared" si="54"/>
        <v>0</v>
      </c>
      <c r="AM43" s="83">
        <f t="shared" si="54"/>
        <v>0</v>
      </c>
      <c r="AN43" s="83">
        <f t="shared" si="54"/>
        <v>0</v>
      </c>
      <c r="AO43" s="83">
        <f t="shared" si="54"/>
        <v>0</v>
      </c>
      <c r="AP43" s="83">
        <f t="shared" si="54"/>
        <v>0</v>
      </c>
      <c r="AQ43" s="83">
        <f t="shared" si="54"/>
        <v>0</v>
      </c>
      <c r="AR43" s="83">
        <f t="shared" si="54"/>
        <v>0</v>
      </c>
      <c r="AS43" s="83">
        <f t="shared" si="54"/>
        <v>0</v>
      </c>
      <c r="AT43" s="83">
        <f t="shared" si="54"/>
        <v>0</v>
      </c>
      <c r="AU43" s="83">
        <f t="shared" si="54"/>
        <v>0</v>
      </c>
      <c r="AV43" s="83">
        <f t="shared" si="54"/>
        <v>0</v>
      </c>
      <c r="AW43" s="83">
        <f t="shared" si="54"/>
        <v>0</v>
      </c>
      <c r="AX43" s="83">
        <f t="shared" si="54"/>
        <v>0</v>
      </c>
      <c r="AY43" s="83">
        <f t="shared" si="54"/>
        <v>0</v>
      </c>
      <c r="AZ43" s="83">
        <f t="shared" si="54"/>
        <v>0</v>
      </c>
      <c r="BA43" s="83">
        <f t="shared" si="54"/>
        <v>0</v>
      </c>
      <c r="BB43" s="83">
        <f t="shared" si="54"/>
        <v>0</v>
      </c>
      <c r="BC43" s="83">
        <f t="shared" si="54"/>
        <v>0</v>
      </c>
      <c r="BD43" s="83">
        <f t="shared" si="54"/>
        <v>0</v>
      </c>
      <c r="BE43" s="83">
        <f t="shared" si="54"/>
        <v>0</v>
      </c>
      <c r="BF43" s="83">
        <f t="shared" si="54"/>
        <v>0</v>
      </c>
      <c r="BG43" s="83">
        <f t="shared" si="54"/>
        <v>0</v>
      </c>
      <c r="BH43" s="83">
        <f t="shared" si="54"/>
        <v>0</v>
      </c>
      <c r="BI43" s="83">
        <f t="shared" si="54"/>
        <v>0</v>
      </c>
      <c r="BJ43" s="83">
        <f t="shared" si="54"/>
        <v>0</v>
      </c>
      <c r="BK43" s="83">
        <f t="shared" si="54"/>
        <v>0</v>
      </c>
      <c r="BL43" s="83">
        <f t="shared" si="54"/>
        <v>0</v>
      </c>
      <c r="BM43" s="83">
        <f t="shared" si="54"/>
        <v>0</v>
      </c>
      <c r="BN43" s="83">
        <f t="shared" ref="BN43:DY43" si="55">SUM(BN44:BN52)</f>
        <v>0</v>
      </c>
      <c r="BO43" s="83">
        <f t="shared" si="55"/>
        <v>0</v>
      </c>
      <c r="BP43" s="83">
        <f t="shared" si="55"/>
        <v>0</v>
      </c>
      <c r="BQ43" s="83">
        <f t="shared" si="55"/>
        <v>0</v>
      </c>
      <c r="BR43" s="83">
        <f t="shared" si="55"/>
        <v>0</v>
      </c>
      <c r="BS43" s="83">
        <f t="shared" si="55"/>
        <v>0</v>
      </c>
      <c r="BT43" s="83">
        <f t="shared" si="55"/>
        <v>0</v>
      </c>
      <c r="BU43" s="83">
        <f t="shared" si="55"/>
        <v>0</v>
      </c>
      <c r="BV43" s="83">
        <f t="shared" si="55"/>
        <v>0</v>
      </c>
      <c r="BW43" s="83">
        <f t="shared" si="55"/>
        <v>0</v>
      </c>
      <c r="BX43" s="83">
        <f t="shared" si="55"/>
        <v>0</v>
      </c>
      <c r="BY43" s="83">
        <f t="shared" si="55"/>
        <v>0</v>
      </c>
      <c r="BZ43" s="83">
        <f t="shared" si="55"/>
        <v>0</v>
      </c>
      <c r="CA43" s="83">
        <f t="shared" si="55"/>
        <v>0</v>
      </c>
      <c r="CB43" s="83">
        <f t="shared" si="55"/>
        <v>0</v>
      </c>
      <c r="CC43" s="83">
        <f t="shared" si="55"/>
        <v>0</v>
      </c>
      <c r="CD43" s="83">
        <f t="shared" si="55"/>
        <v>0</v>
      </c>
      <c r="CE43" s="83">
        <f t="shared" si="55"/>
        <v>0</v>
      </c>
      <c r="CF43" s="83">
        <f t="shared" si="55"/>
        <v>0</v>
      </c>
      <c r="CG43" s="83">
        <f t="shared" si="55"/>
        <v>0</v>
      </c>
      <c r="CH43" s="83">
        <f t="shared" si="55"/>
        <v>0</v>
      </c>
      <c r="CI43" s="83">
        <f t="shared" si="55"/>
        <v>0</v>
      </c>
      <c r="CJ43" s="83">
        <f t="shared" si="55"/>
        <v>0</v>
      </c>
      <c r="CK43" s="83">
        <f t="shared" si="55"/>
        <v>0</v>
      </c>
      <c r="CL43" s="83">
        <f t="shared" si="55"/>
        <v>0</v>
      </c>
      <c r="CM43" s="83">
        <f t="shared" si="55"/>
        <v>0</v>
      </c>
      <c r="CN43" s="83">
        <f t="shared" si="55"/>
        <v>0</v>
      </c>
      <c r="CO43" s="83">
        <f t="shared" si="55"/>
        <v>0</v>
      </c>
      <c r="CP43" s="83">
        <f t="shared" si="55"/>
        <v>0</v>
      </c>
      <c r="CQ43" s="83">
        <f t="shared" si="55"/>
        <v>0</v>
      </c>
      <c r="CR43" s="83">
        <f t="shared" si="55"/>
        <v>0</v>
      </c>
      <c r="CS43" s="83">
        <f t="shared" si="55"/>
        <v>0</v>
      </c>
      <c r="CT43" s="83">
        <f t="shared" si="55"/>
        <v>0</v>
      </c>
      <c r="CU43" s="83">
        <f t="shared" si="55"/>
        <v>0</v>
      </c>
      <c r="CV43" s="83">
        <f t="shared" si="55"/>
        <v>0</v>
      </c>
      <c r="CW43" s="83">
        <f t="shared" si="55"/>
        <v>0</v>
      </c>
      <c r="CX43" s="83">
        <f t="shared" si="55"/>
        <v>0</v>
      </c>
      <c r="CY43" s="83">
        <f t="shared" si="55"/>
        <v>0</v>
      </c>
      <c r="CZ43" s="83">
        <f t="shared" si="55"/>
        <v>0</v>
      </c>
      <c r="DA43" s="83">
        <f t="shared" si="55"/>
        <v>0</v>
      </c>
      <c r="DB43" s="83">
        <f t="shared" si="55"/>
        <v>0</v>
      </c>
      <c r="DC43" s="83">
        <f t="shared" si="55"/>
        <v>0</v>
      </c>
      <c r="DD43" s="83">
        <f t="shared" si="55"/>
        <v>0</v>
      </c>
      <c r="DE43" s="83">
        <f t="shared" si="55"/>
        <v>0</v>
      </c>
      <c r="DF43" s="83">
        <f t="shared" si="55"/>
        <v>0</v>
      </c>
      <c r="DG43" s="83">
        <f t="shared" si="55"/>
        <v>0</v>
      </c>
      <c r="DH43" s="83">
        <f t="shared" si="55"/>
        <v>0</v>
      </c>
      <c r="DI43" s="83">
        <f t="shared" si="55"/>
        <v>0</v>
      </c>
      <c r="DJ43" s="83">
        <f t="shared" si="55"/>
        <v>0</v>
      </c>
      <c r="DK43" s="83">
        <f t="shared" si="55"/>
        <v>0</v>
      </c>
      <c r="DL43" s="83">
        <f t="shared" si="55"/>
        <v>0</v>
      </c>
      <c r="DM43" s="83">
        <f t="shared" si="55"/>
        <v>0</v>
      </c>
      <c r="DN43" s="83">
        <f t="shared" si="55"/>
        <v>0</v>
      </c>
      <c r="DO43" s="83">
        <f t="shared" si="55"/>
        <v>0</v>
      </c>
      <c r="DP43" s="83">
        <f t="shared" si="55"/>
        <v>0</v>
      </c>
      <c r="DQ43" s="83">
        <f t="shared" si="55"/>
        <v>0</v>
      </c>
      <c r="DR43" s="83">
        <f t="shared" si="55"/>
        <v>0</v>
      </c>
      <c r="DS43" s="83">
        <f t="shared" si="55"/>
        <v>0</v>
      </c>
      <c r="DT43" s="83">
        <f t="shared" si="55"/>
        <v>0</v>
      </c>
      <c r="DU43" s="83">
        <f t="shared" si="55"/>
        <v>0</v>
      </c>
      <c r="DV43" s="83">
        <f t="shared" si="55"/>
        <v>0</v>
      </c>
      <c r="DW43" s="83">
        <f t="shared" si="55"/>
        <v>0</v>
      </c>
      <c r="DX43" s="83">
        <f t="shared" si="55"/>
        <v>0</v>
      </c>
      <c r="DY43" s="83">
        <f t="shared" si="55"/>
        <v>0</v>
      </c>
      <c r="DZ43" s="83">
        <f t="shared" ref="DZ43:GK43" si="56">SUM(DZ44:DZ52)</f>
        <v>0</v>
      </c>
      <c r="EA43" s="83">
        <f t="shared" si="56"/>
        <v>0</v>
      </c>
      <c r="EB43" s="83">
        <f t="shared" si="56"/>
        <v>0</v>
      </c>
      <c r="EC43" s="83">
        <f t="shared" si="56"/>
        <v>0</v>
      </c>
      <c r="ED43" s="83">
        <f t="shared" si="56"/>
        <v>0</v>
      </c>
      <c r="EE43" s="83">
        <f t="shared" si="56"/>
        <v>0</v>
      </c>
      <c r="EF43" s="83">
        <f t="shared" si="56"/>
        <v>0</v>
      </c>
      <c r="EG43" s="83">
        <f t="shared" si="56"/>
        <v>0</v>
      </c>
      <c r="EH43" s="83">
        <f t="shared" si="56"/>
        <v>0</v>
      </c>
      <c r="EI43" s="83">
        <f t="shared" si="56"/>
        <v>0</v>
      </c>
      <c r="EJ43" s="83">
        <f t="shared" si="56"/>
        <v>0</v>
      </c>
      <c r="EK43" s="83">
        <f t="shared" si="56"/>
        <v>0</v>
      </c>
      <c r="EL43" s="83">
        <f t="shared" si="56"/>
        <v>0</v>
      </c>
      <c r="EM43" s="83">
        <f t="shared" si="56"/>
        <v>0</v>
      </c>
      <c r="EN43" s="83">
        <f t="shared" si="56"/>
        <v>0</v>
      </c>
      <c r="EO43" s="83">
        <f t="shared" si="56"/>
        <v>0</v>
      </c>
      <c r="EP43" s="83">
        <f t="shared" si="56"/>
        <v>0</v>
      </c>
      <c r="EQ43" s="83">
        <f t="shared" si="56"/>
        <v>0</v>
      </c>
      <c r="ER43" s="83">
        <f t="shared" si="56"/>
        <v>0</v>
      </c>
      <c r="ES43" s="83">
        <f t="shared" si="56"/>
        <v>0</v>
      </c>
      <c r="ET43" s="83">
        <f t="shared" si="56"/>
        <v>0</v>
      </c>
      <c r="EU43" s="83">
        <f t="shared" si="56"/>
        <v>0</v>
      </c>
      <c r="EV43" s="83">
        <f t="shared" si="56"/>
        <v>0</v>
      </c>
      <c r="EW43" s="83">
        <f t="shared" si="56"/>
        <v>0</v>
      </c>
      <c r="EX43" s="83">
        <f t="shared" si="56"/>
        <v>0</v>
      </c>
      <c r="EY43" s="83">
        <f t="shared" si="56"/>
        <v>0</v>
      </c>
      <c r="EZ43" s="83">
        <f t="shared" si="56"/>
        <v>0</v>
      </c>
      <c r="FA43" s="83">
        <f t="shared" si="56"/>
        <v>0</v>
      </c>
      <c r="FB43" s="83">
        <f t="shared" si="56"/>
        <v>0</v>
      </c>
      <c r="FC43" s="83">
        <f t="shared" si="56"/>
        <v>0</v>
      </c>
      <c r="FD43" s="83">
        <f t="shared" si="56"/>
        <v>0</v>
      </c>
      <c r="FE43" s="83">
        <f t="shared" si="56"/>
        <v>0</v>
      </c>
      <c r="FF43" s="83">
        <f t="shared" si="56"/>
        <v>0</v>
      </c>
      <c r="FG43" s="83">
        <f t="shared" si="56"/>
        <v>0</v>
      </c>
      <c r="FH43" s="83">
        <f t="shared" si="56"/>
        <v>0</v>
      </c>
      <c r="FI43" s="83">
        <f t="shared" si="56"/>
        <v>0</v>
      </c>
      <c r="FJ43" s="83">
        <f t="shared" si="56"/>
        <v>0</v>
      </c>
      <c r="FK43" s="83">
        <f t="shared" si="56"/>
        <v>0</v>
      </c>
      <c r="FL43" s="83">
        <f t="shared" si="56"/>
        <v>0</v>
      </c>
      <c r="FM43" s="83">
        <f t="shared" si="56"/>
        <v>0</v>
      </c>
      <c r="FN43" s="83">
        <f t="shared" si="56"/>
        <v>0</v>
      </c>
      <c r="FO43" s="83">
        <f t="shared" si="56"/>
        <v>0</v>
      </c>
      <c r="FP43" s="83">
        <f t="shared" si="56"/>
        <v>0</v>
      </c>
      <c r="FQ43" s="83">
        <f t="shared" si="56"/>
        <v>0</v>
      </c>
      <c r="FR43" s="83">
        <f t="shared" si="56"/>
        <v>0</v>
      </c>
      <c r="FS43" s="83">
        <f t="shared" si="56"/>
        <v>0</v>
      </c>
      <c r="FT43" s="83">
        <f t="shared" si="56"/>
        <v>0</v>
      </c>
      <c r="FU43" s="83">
        <f t="shared" si="56"/>
        <v>0</v>
      </c>
      <c r="FV43" s="83">
        <f t="shared" si="56"/>
        <v>0</v>
      </c>
      <c r="FW43" s="83">
        <f t="shared" si="56"/>
        <v>0</v>
      </c>
      <c r="FX43" s="83">
        <f t="shared" si="56"/>
        <v>0</v>
      </c>
      <c r="FY43" s="83">
        <f t="shared" si="56"/>
        <v>0</v>
      </c>
      <c r="FZ43" s="83">
        <f t="shared" si="56"/>
        <v>0</v>
      </c>
      <c r="GA43" s="83">
        <f t="shared" si="56"/>
        <v>0</v>
      </c>
      <c r="GB43" s="83">
        <f t="shared" si="56"/>
        <v>0</v>
      </c>
      <c r="GC43" s="83">
        <f t="shared" si="56"/>
        <v>0</v>
      </c>
      <c r="GD43" s="83">
        <f t="shared" si="56"/>
        <v>0</v>
      </c>
      <c r="GE43" s="83">
        <f t="shared" si="56"/>
        <v>0</v>
      </c>
      <c r="GF43" s="83">
        <f t="shared" si="56"/>
        <v>0</v>
      </c>
      <c r="GG43" s="83">
        <f t="shared" si="56"/>
        <v>0</v>
      </c>
      <c r="GH43" s="83">
        <f t="shared" si="56"/>
        <v>0</v>
      </c>
      <c r="GI43" s="83">
        <f t="shared" si="56"/>
        <v>0</v>
      </c>
      <c r="GJ43" s="83">
        <f t="shared" si="56"/>
        <v>0</v>
      </c>
      <c r="GK43" s="83">
        <f t="shared" si="56"/>
        <v>0</v>
      </c>
      <c r="GL43" s="83">
        <f t="shared" ref="GL43:HI43" si="57">SUM(GL44:GL52)</f>
        <v>0</v>
      </c>
      <c r="GM43" s="83">
        <f t="shared" si="57"/>
        <v>0</v>
      </c>
      <c r="GN43" s="83">
        <f t="shared" si="57"/>
        <v>0</v>
      </c>
      <c r="GO43" s="83">
        <f t="shared" si="57"/>
        <v>0</v>
      </c>
      <c r="GP43" s="83">
        <f t="shared" si="57"/>
        <v>0</v>
      </c>
      <c r="GQ43" s="83">
        <f t="shared" si="57"/>
        <v>0</v>
      </c>
      <c r="GR43" s="83">
        <f t="shared" si="57"/>
        <v>0</v>
      </c>
      <c r="GS43" s="83">
        <f t="shared" si="57"/>
        <v>0</v>
      </c>
      <c r="GT43" s="83">
        <f t="shared" si="57"/>
        <v>0</v>
      </c>
      <c r="GU43" s="83">
        <f t="shared" si="57"/>
        <v>0</v>
      </c>
      <c r="GV43" s="83">
        <f t="shared" si="57"/>
        <v>0</v>
      </c>
      <c r="GW43" s="83">
        <f t="shared" si="57"/>
        <v>0</v>
      </c>
      <c r="GX43" s="83">
        <f t="shared" si="57"/>
        <v>0</v>
      </c>
      <c r="GY43" s="83">
        <f t="shared" si="57"/>
        <v>0</v>
      </c>
      <c r="GZ43" s="83">
        <f t="shared" si="57"/>
        <v>0</v>
      </c>
      <c r="HA43" s="83">
        <f t="shared" si="57"/>
        <v>0</v>
      </c>
      <c r="HB43" s="83">
        <f t="shared" si="57"/>
        <v>0</v>
      </c>
      <c r="HC43" s="83">
        <f t="shared" si="57"/>
        <v>0</v>
      </c>
      <c r="HD43" s="83">
        <f t="shared" si="57"/>
        <v>0</v>
      </c>
      <c r="HE43" s="83">
        <f t="shared" si="57"/>
        <v>0</v>
      </c>
      <c r="HF43" s="83">
        <f t="shared" si="57"/>
        <v>0</v>
      </c>
      <c r="HG43" s="83">
        <f t="shared" si="57"/>
        <v>0</v>
      </c>
      <c r="HH43" s="83">
        <f t="shared" si="57"/>
        <v>0</v>
      </c>
      <c r="HI43" s="83">
        <f t="shared" si="57"/>
        <v>0</v>
      </c>
    </row>
    <row r="44" spans="1:217" s="109" customFormat="1" x14ac:dyDescent="0.2">
      <c r="A44" s="107" t="s">
        <v>92</v>
      </c>
      <c r="B44" s="108">
        <v>0</v>
      </c>
      <c r="C44" s="108">
        <v>0</v>
      </c>
      <c r="D44" s="108">
        <v>0</v>
      </c>
      <c r="E44" s="108">
        <v>0</v>
      </c>
      <c r="F44" s="108">
        <v>0</v>
      </c>
      <c r="G44" s="108">
        <v>0</v>
      </c>
      <c r="H44" s="108">
        <v>0</v>
      </c>
      <c r="I44" s="108">
        <v>0</v>
      </c>
      <c r="J44" s="108">
        <v>0</v>
      </c>
      <c r="K44" s="108">
        <v>0</v>
      </c>
      <c r="L44" s="108">
        <v>0</v>
      </c>
      <c r="M44" s="108">
        <v>0</v>
      </c>
      <c r="N44" s="108">
        <v>0</v>
      </c>
      <c r="O44" s="108">
        <v>0</v>
      </c>
      <c r="P44" s="108">
        <v>0</v>
      </c>
      <c r="Q44" s="108">
        <v>0</v>
      </c>
      <c r="R44" s="108">
        <v>0</v>
      </c>
      <c r="S44" s="108">
        <v>0</v>
      </c>
      <c r="T44" s="108">
        <v>0</v>
      </c>
      <c r="U44" s="108">
        <v>0</v>
      </c>
      <c r="V44" s="108">
        <v>0</v>
      </c>
      <c r="W44" s="108">
        <v>0</v>
      </c>
      <c r="X44" s="108">
        <v>0</v>
      </c>
      <c r="Y44" s="108">
        <v>0</v>
      </c>
      <c r="Z44" s="108">
        <v>0</v>
      </c>
      <c r="AA44" s="108">
        <v>0</v>
      </c>
      <c r="AB44" s="108">
        <v>0</v>
      </c>
      <c r="AC44" s="108">
        <v>0</v>
      </c>
      <c r="AD44" s="108">
        <v>0</v>
      </c>
      <c r="AE44" s="108">
        <v>0</v>
      </c>
      <c r="AF44" s="108">
        <v>0</v>
      </c>
      <c r="AG44" s="108">
        <v>0</v>
      </c>
      <c r="AH44" s="108">
        <v>0</v>
      </c>
      <c r="AI44" s="108">
        <v>0</v>
      </c>
      <c r="AJ44" s="108">
        <v>0</v>
      </c>
      <c r="AK44" s="108">
        <v>0</v>
      </c>
      <c r="AL44" s="108">
        <v>0</v>
      </c>
      <c r="AM44" s="108">
        <v>0</v>
      </c>
      <c r="AN44" s="108">
        <v>0</v>
      </c>
      <c r="AO44" s="108">
        <v>0</v>
      </c>
      <c r="AP44" s="108">
        <v>0</v>
      </c>
      <c r="AQ44" s="108">
        <v>0</v>
      </c>
      <c r="AR44" s="108">
        <v>0</v>
      </c>
      <c r="AS44" s="108">
        <v>0</v>
      </c>
      <c r="AT44" s="108">
        <v>0</v>
      </c>
      <c r="AU44" s="108">
        <v>0</v>
      </c>
      <c r="AV44" s="108">
        <v>0</v>
      </c>
      <c r="AW44" s="108">
        <v>0</v>
      </c>
      <c r="AX44" s="108">
        <v>0</v>
      </c>
      <c r="AY44" s="108">
        <v>0</v>
      </c>
      <c r="AZ44" s="108">
        <v>0</v>
      </c>
      <c r="BA44" s="108">
        <v>0</v>
      </c>
      <c r="BB44" s="108">
        <v>0</v>
      </c>
      <c r="BC44" s="108">
        <v>0</v>
      </c>
      <c r="BD44" s="108">
        <v>0</v>
      </c>
      <c r="BE44" s="108">
        <v>0</v>
      </c>
      <c r="BF44" s="108">
        <v>0</v>
      </c>
      <c r="BG44" s="108">
        <v>0</v>
      </c>
      <c r="BH44" s="108">
        <v>0</v>
      </c>
      <c r="BI44" s="108">
        <v>0</v>
      </c>
      <c r="BJ44" s="108">
        <v>0</v>
      </c>
      <c r="BK44" s="108">
        <v>0</v>
      </c>
      <c r="BL44" s="108">
        <v>0</v>
      </c>
      <c r="BM44" s="108">
        <v>0</v>
      </c>
      <c r="BN44" s="108">
        <v>0</v>
      </c>
      <c r="BO44" s="108">
        <v>0</v>
      </c>
      <c r="BP44" s="108">
        <v>0</v>
      </c>
      <c r="BQ44" s="108">
        <v>0</v>
      </c>
      <c r="BR44" s="108">
        <v>0</v>
      </c>
      <c r="BS44" s="108">
        <v>0</v>
      </c>
      <c r="BT44" s="108">
        <v>0</v>
      </c>
      <c r="BU44" s="108">
        <v>0</v>
      </c>
      <c r="BV44" s="108">
        <v>0</v>
      </c>
      <c r="BW44" s="108">
        <v>0</v>
      </c>
      <c r="BX44" s="108">
        <v>0</v>
      </c>
      <c r="BY44" s="108">
        <v>0</v>
      </c>
      <c r="BZ44" s="108">
        <v>0</v>
      </c>
      <c r="CA44" s="108">
        <v>0</v>
      </c>
      <c r="CB44" s="108">
        <v>0</v>
      </c>
      <c r="CC44" s="108">
        <v>0</v>
      </c>
      <c r="CD44" s="108">
        <v>0</v>
      </c>
      <c r="CE44" s="108">
        <v>0</v>
      </c>
      <c r="CF44" s="108">
        <v>0</v>
      </c>
      <c r="CG44" s="108">
        <v>0</v>
      </c>
      <c r="CH44" s="108">
        <v>0</v>
      </c>
      <c r="CI44" s="108">
        <v>0</v>
      </c>
      <c r="CJ44" s="108">
        <v>0</v>
      </c>
      <c r="CK44" s="108">
        <v>0</v>
      </c>
      <c r="CL44" s="108">
        <v>0</v>
      </c>
      <c r="CM44" s="108">
        <v>0</v>
      </c>
      <c r="CN44" s="108">
        <v>0</v>
      </c>
      <c r="CO44" s="108">
        <v>0</v>
      </c>
      <c r="CP44" s="108">
        <v>0</v>
      </c>
      <c r="CQ44" s="108">
        <v>0</v>
      </c>
      <c r="CR44" s="108">
        <v>0</v>
      </c>
      <c r="CS44" s="108">
        <v>0</v>
      </c>
      <c r="CT44" s="108">
        <v>0</v>
      </c>
      <c r="CU44" s="108">
        <v>0</v>
      </c>
      <c r="CV44" s="108">
        <v>0</v>
      </c>
      <c r="CW44" s="108">
        <v>0</v>
      </c>
      <c r="CX44" s="108">
        <v>0</v>
      </c>
      <c r="CY44" s="108">
        <v>0</v>
      </c>
      <c r="CZ44" s="108">
        <v>0</v>
      </c>
      <c r="DA44" s="108">
        <v>0</v>
      </c>
      <c r="DB44" s="108">
        <v>0</v>
      </c>
      <c r="DC44" s="108">
        <v>0</v>
      </c>
      <c r="DD44" s="108">
        <v>0</v>
      </c>
      <c r="DE44" s="108">
        <v>0</v>
      </c>
      <c r="DF44" s="108">
        <v>0</v>
      </c>
      <c r="DG44" s="108">
        <v>0</v>
      </c>
      <c r="DH44" s="108">
        <v>0</v>
      </c>
      <c r="DI44" s="108">
        <v>0</v>
      </c>
      <c r="DJ44" s="108">
        <v>0</v>
      </c>
      <c r="DK44" s="108">
        <v>0</v>
      </c>
      <c r="DL44" s="108">
        <v>0</v>
      </c>
      <c r="DM44" s="108">
        <v>0</v>
      </c>
      <c r="DN44" s="108">
        <v>0</v>
      </c>
      <c r="DO44" s="108">
        <v>0</v>
      </c>
      <c r="DP44" s="108">
        <v>0</v>
      </c>
      <c r="DQ44" s="108">
        <v>0</v>
      </c>
      <c r="DR44" s="108">
        <v>0</v>
      </c>
      <c r="DS44" s="108">
        <v>0</v>
      </c>
      <c r="DT44" s="108">
        <v>0</v>
      </c>
      <c r="DU44" s="108">
        <v>0</v>
      </c>
      <c r="DV44" s="108">
        <v>0</v>
      </c>
      <c r="DW44" s="108">
        <v>0</v>
      </c>
      <c r="DX44" s="108">
        <v>0</v>
      </c>
      <c r="DY44" s="108">
        <v>0</v>
      </c>
      <c r="DZ44" s="108">
        <v>0</v>
      </c>
      <c r="EA44" s="108">
        <v>0</v>
      </c>
      <c r="EB44" s="108">
        <v>0</v>
      </c>
      <c r="EC44" s="108">
        <v>0</v>
      </c>
      <c r="ED44" s="108">
        <v>0</v>
      </c>
      <c r="EE44" s="108">
        <v>0</v>
      </c>
      <c r="EF44" s="108">
        <v>0</v>
      </c>
      <c r="EG44" s="108">
        <v>0</v>
      </c>
      <c r="EH44" s="108">
        <v>0</v>
      </c>
      <c r="EI44" s="108">
        <v>0</v>
      </c>
      <c r="EJ44" s="108">
        <v>0</v>
      </c>
      <c r="EK44" s="108">
        <v>0</v>
      </c>
      <c r="EL44" s="108">
        <v>0</v>
      </c>
      <c r="EM44" s="108">
        <v>0</v>
      </c>
      <c r="EN44" s="108">
        <v>0</v>
      </c>
      <c r="EO44" s="108">
        <v>0</v>
      </c>
      <c r="EP44" s="108">
        <v>0</v>
      </c>
      <c r="EQ44" s="108">
        <v>0</v>
      </c>
      <c r="ER44" s="108">
        <v>0</v>
      </c>
      <c r="ES44" s="108">
        <v>0</v>
      </c>
      <c r="ET44" s="108">
        <v>0</v>
      </c>
      <c r="EU44" s="108">
        <v>0</v>
      </c>
      <c r="EV44" s="108">
        <v>0</v>
      </c>
      <c r="EW44" s="108">
        <v>0</v>
      </c>
      <c r="EX44" s="108">
        <v>0</v>
      </c>
      <c r="EY44" s="108">
        <v>0</v>
      </c>
      <c r="EZ44" s="108">
        <v>0</v>
      </c>
      <c r="FA44" s="108">
        <v>0</v>
      </c>
      <c r="FB44" s="108">
        <v>0</v>
      </c>
      <c r="FC44" s="108">
        <v>0</v>
      </c>
      <c r="FD44" s="108">
        <v>0</v>
      </c>
      <c r="FE44" s="108">
        <v>0</v>
      </c>
      <c r="FF44" s="108">
        <v>0</v>
      </c>
      <c r="FG44" s="108">
        <v>0</v>
      </c>
      <c r="FH44" s="108">
        <v>0</v>
      </c>
      <c r="FI44" s="108">
        <v>0</v>
      </c>
      <c r="FJ44" s="108">
        <v>0</v>
      </c>
      <c r="FK44" s="108">
        <v>0</v>
      </c>
      <c r="FL44" s="108">
        <v>0</v>
      </c>
      <c r="FM44" s="108">
        <v>0</v>
      </c>
      <c r="FN44" s="108">
        <v>0</v>
      </c>
      <c r="FO44" s="108">
        <v>0</v>
      </c>
      <c r="FP44" s="108">
        <v>0</v>
      </c>
      <c r="FQ44" s="108">
        <v>0</v>
      </c>
      <c r="FR44" s="108">
        <v>0</v>
      </c>
      <c r="FS44" s="108">
        <v>0</v>
      </c>
      <c r="FT44" s="108">
        <v>0</v>
      </c>
      <c r="FU44" s="108">
        <v>0</v>
      </c>
      <c r="FV44" s="108">
        <v>0</v>
      </c>
      <c r="FW44" s="108">
        <v>0</v>
      </c>
      <c r="FX44" s="108">
        <v>0</v>
      </c>
      <c r="FY44" s="108">
        <v>0</v>
      </c>
      <c r="FZ44" s="108">
        <v>0</v>
      </c>
      <c r="GA44" s="108">
        <v>0</v>
      </c>
      <c r="GB44" s="108">
        <v>0</v>
      </c>
      <c r="GC44" s="108">
        <v>0</v>
      </c>
      <c r="GD44" s="108">
        <v>0</v>
      </c>
      <c r="GE44" s="108">
        <v>0</v>
      </c>
      <c r="GF44" s="108">
        <v>0</v>
      </c>
      <c r="GG44" s="108">
        <v>0</v>
      </c>
      <c r="GH44" s="108">
        <v>0</v>
      </c>
      <c r="GI44" s="108">
        <v>0</v>
      </c>
      <c r="GJ44" s="108">
        <v>0</v>
      </c>
      <c r="GK44" s="108">
        <v>0</v>
      </c>
      <c r="GL44" s="108">
        <v>0</v>
      </c>
      <c r="GM44" s="108">
        <v>0</v>
      </c>
      <c r="GN44" s="108">
        <v>0</v>
      </c>
      <c r="GO44" s="108">
        <v>0</v>
      </c>
      <c r="GP44" s="108">
        <v>0</v>
      </c>
      <c r="GQ44" s="108">
        <v>0</v>
      </c>
      <c r="GR44" s="108">
        <v>0</v>
      </c>
      <c r="GS44" s="108">
        <v>0</v>
      </c>
      <c r="GT44" s="108">
        <v>0</v>
      </c>
      <c r="GU44" s="108">
        <v>0</v>
      </c>
      <c r="GV44" s="108">
        <v>0</v>
      </c>
      <c r="GW44" s="108">
        <v>0</v>
      </c>
      <c r="GX44" s="108">
        <v>0</v>
      </c>
      <c r="GY44" s="108">
        <v>0</v>
      </c>
      <c r="GZ44" s="108">
        <v>0</v>
      </c>
      <c r="HA44" s="108">
        <v>0</v>
      </c>
      <c r="HB44" s="108">
        <v>0</v>
      </c>
      <c r="HC44" s="108">
        <v>0</v>
      </c>
      <c r="HD44" s="108">
        <v>0</v>
      </c>
      <c r="HE44" s="108">
        <v>0</v>
      </c>
      <c r="HF44" s="108">
        <v>0</v>
      </c>
      <c r="HG44" s="108">
        <v>0</v>
      </c>
      <c r="HH44" s="108">
        <v>0</v>
      </c>
      <c r="HI44" s="108">
        <v>0</v>
      </c>
    </row>
    <row r="45" spans="1:217" s="109" customFormat="1" x14ac:dyDescent="0.2">
      <c r="A45" s="107" t="s">
        <v>93</v>
      </c>
      <c r="B45" s="108">
        <v>0</v>
      </c>
      <c r="C45" s="108">
        <v>0</v>
      </c>
      <c r="D45" s="108">
        <v>0</v>
      </c>
      <c r="E45" s="108">
        <v>0</v>
      </c>
      <c r="F45" s="108">
        <v>0</v>
      </c>
      <c r="G45" s="108">
        <v>0</v>
      </c>
      <c r="H45" s="108">
        <v>0</v>
      </c>
      <c r="I45" s="108">
        <v>0</v>
      </c>
      <c r="J45" s="108">
        <v>0</v>
      </c>
      <c r="K45" s="108">
        <v>0</v>
      </c>
      <c r="L45" s="108">
        <v>0</v>
      </c>
      <c r="M45" s="108">
        <v>0</v>
      </c>
      <c r="N45" s="108">
        <v>0</v>
      </c>
      <c r="O45" s="108">
        <v>0</v>
      </c>
      <c r="P45" s="108">
        <v>0</v>
      </c>
      <c r="Q45" s="108">
        <v>0</v>
      </c>
      <c r="R45" s="108">
        <v>0</v>
      </c>
      <c r="S45" s="108">
        <v>0</v>
      </c>
      <c r="T45" s="108">
        <v>0</v>
      </c>
      <c r="U45" s="108">
        <v>0</v>
      </c>
      <c r="V45" s="108">
        <v>0</v>
      </c>
      <c r="W45" s="108">
        <v>0</v>
      </c>
      <c r="X45" s="108">
        <v>0</v>
      </c>
      <c r="Y45" s="108">
        <v>0</v>
      </c>
      <c r="Z45" s="108">
        <v>0</v>
      </c>
      <c r="AA45" s="108">
        <v>0</v>
      </c>
      <c r="AB45" s="108">
        <v>0</v>
      </c>
      <c r="AC45" s="108">
        <v>0</v>
      </c>
      <c r="AD45" s="108">
        <v>0</v>
      </c>
      <c r="AE45" s="108">
        <v>0</v>
      </c>
      <c r="AF45" s="108">
        <v>0</v>
      </c>
      <c r="AG45" s="108">
        <v>0</v>
      </c>
      <c r="AH45" s="108">
        <v>0</v>
      </c>
      <c r="AI45" s="108">
        <v>0</v>
      </c>
      <c r="AJ45" s="108">
        <v>0</v>
      </c>
      <c r="AK45" s="108">
        <v>0</v>
      </c>
      <c r="AL45" s="108">
        <v>0</v>
      </c>
      <c r="AM45" s="108">
        <v>0</v>
      </c>
      <c r="AN45" s="108">
        <v>0</v>
      </c>
      <c r="AO45" s="108">
        <v>0</v>
      </c>
      <c r="AP45" s="108">
        <v>0</v>
      </c>
      <c r="AQ45" s="108">
        <v>0</v>
      </c>
      <c r="AR45" s="108">
        <v>0</v>
      </c>
      <c r="AS45" s="108">
        <v>0</v>
      </c>
      <c r="AT45" s="108">
        <v>0</v>
      </c>
      <c r="AU45" s="108">
        <v>0</v>
      </c>
      <c r="AV45" s="108">
        <v>0</v>
      </c>
      <c r="AW45" s="108">
        <v>0</v>
      </c>
      <c r="AX45" s="108">
        <v>0</v>
      </c>
      <c r="AY45" s="108">
        <v>0</v>
      </c>
      <c r="AZ45" s="108">
        <v>0</v>
      </c>
      <c r="BA45" s="108">
        <v>0</v>
      </c>
      <c r="BB45" s="108">
        <v>0</v>
      </c>
      <c r="BC45" s="108">
        <v>0</v>
      </c>
      <c r="BD45" s="108">
        <v>0</v>
      </c>
      <c r="BE45" s="108">
        <v>0</v>
      </c>
      <c r="BF45" s="108">
        <v>0</v>
      </c>
      <c r="BG45" s="108">
        <v>0</v>
      </c>
      <c r="BH45" s="108">
        <v>0</v>
      </c>
      <c r="BI45" s="108">
        <v>0</v>
      </c>
      <c r="BJ45" s="108">
        <v>0</v>
      </c>
      <c r="BK45" s="108">
        <v>0</v>
      </c>
      <c r="BL45" s="108">
        <v>0</v>
      </c>
      <c r="BM45" s="108">
        <v>0</v>
      </c>
      <c r="BN45" s="108">
        <v>0</v>
      </c>
      <c r="BO45" s="108">
        <v>0</v>
      </c>
      <c r="BP45" s="108">
        <v>0</v>
      </c>
      <c r="BQ45" s="108">
        <v>0</v>
      </c>
      <c r="BR45" s="108">
        <v>0</v>
      </c>
      <c r="BS45" s="108">
        <v>0</v>
      </c>
      <c r="BT45" s="108">
        <v>0</v>
      </c>
      <c r="BU45" s="108">
        <v>0</v>
      </c>
      <c r="BV45" s="108">
        <v>0</v>
      </c>
      <c r="BW45" s="108">
        <v>0</v>
      </c>
      <c r="BX45" s="108">
        <v>0</v>
      </c>
      <c r="BY45" s="108">
        <v>0</v>
      </c>
      <c r="BZ45" s="108">
        <v>0</v>
      </c>
      <c r="CA45" s="108">
        <v>0</v>
      </c>
      <c r="CB45" s="108">
        <v>0</v>
      </c>
      <c r="CC45" s="108">
        <v>0</v>
      </c>
      <c r="CD45" s="108">
        <v>0</v>
      </c>
      <c r="CE45" s="108">
        <v>0</v>
      </c>
      <c r="CF45" s="108">
        <v>0</v>
      </c>
      <c r="CG45" s="108">
        <v>0</v>
      </c>
      <c r="CH45" s="108">
        <v>0</v>
      </c>
      <c r="CI45" s="108">
        <v>0</v>
      </c>
      <c r="CJ45" s="108">
        <v>0</v>
      </c>
      <c r="CK45" s="108">
        <v>0</v>
      </c>
      <c r="CL45" s="108">
        <v>0</v>
      </c>
      <c r="CM45" s="108">
        <v>0</v>
      </c>
      <c r="CN45" s="108">
        <v>0</v>
      </c>
      <c r="CO45" s="108">
        <v>0</v>
      </c>
      <c r="CP45" s="108">
        <v>0</v>
      </c>
      <c r="CQ45" s="108">
        <v>0</v>
      </c>
      <c r="CR45" s="108">
        <v>0</v>
      </c>
      <c r="CS45" s="108">
        <v>0</v>
      </c>
      <c r="CT45" s="108">
        <v>0</v>
      </c>
      <c r="CU45" s="108">
        <v>0</v>
      </c>
      <c r="CV45" s="108">
        <v>0</v>
      </c>
      <c r="CW45" s="108">
        <v>0</v>
      </c>
      <c r="CX45" s="108">
        <v>0</v>
      </c>
      <c r="CY45" s="108">
        <v>0</v>
      </c>
      <c r="CZ45" s="108">
        <v>0</v>
      </c>
      <c r="DA45" s="108">
        <v>0</v>
      </c>
      <c r="DB45" s="108">
        <v>0</v>
      </c>
      <c r="DC45" s="108">
        <v>0</v>
      </c>
      <c r="DD45" s="108">
        <v>0</v>
      </c>
      <c r="DE45" s="108">
        <v>0</v>
      </c>
      <c r="DF45" s="108">
        <v>0</v>
      </c>
      <c r="DG45" s="108">
        <v>0</v>
      </c>
      <c r="DH45" s="108">
        <v>0</v>
      </c>
      <c r="DI45" s="108">
        <v>0</v>
      </c>
      <c r="DJ45" s="108">
        <v>0</v>
      </c>
      <c r="DK45" s="108">
        <v>0</v>
      </c>
      <c r="DL45" s="108">
        <v>0</v>
      </c>
      <c r="DM45" s="108">
        <v>0</v>
      </c>
      <c r="DN45" s="108">
        <v>0</v>
      </c>
      <c r="DO45" s="108">
        <v>0</v>
      </c>
      <c r="DP45" s="108">
        <v>0</v>
      </c>
      <c r="DQ45" s="108">
        <v>0</v>
      </c>
      <c r="DR45" s="108">
        <v>0</v>
      </c>
      <c r="DS45" s="108">
        <v>0</v>
      </c>
      <c r="DT45" s="108">
        <v>0</v>
      </c>
      <c r="DU45" s="108">
        <v>0</v>
      </c>
      <c r="DV45" s="108">
        <v>0</v>
      </c>
      <c r="DW45" s="108">
        <v>0</v>
      </c>
      <c r="DX45" s="108">
        <v>0</v>
      </c>
      <c r="DY45" s="108">
        <v>0</v>
      </c>
      <c r="DZ45" s="108">
        <v>0</v>
      </c>
      <c r="EA45" s="108">
        <v>0</v>
      </c>
      <c r="EB45" s="108">
        <v>0</v>
      </c>
      <c r="EC45" s="108">
        <v>0</v>
      </c>
      <c r="ED45" s="108">
        <v>0</v>
      </c>
      <c r="EE45" s="108">
        <v>0</v>
      </c>
      <c r="EF45" s="108">
        <v>0</v>
      </c>
      <c r="EG45" s="108">
        <v>0</v>
      </c>
      <c r="EH45" s="108">
        <v>0</v>
      </c>
      <c r="EI45" s="108">
        <v>0</v>
      </c>
      <c r="EJ45" s="108">
        <v>0</v>
      </c>
      <c r="EK45" s="108">
        <v>0</v>
      </c>
      <c r="EL45" s="108">
        <v>0</v>
      </c>
      <c r="EM45" s="108">
        <v>0</v>
      </c>
      <c r="EN45" s="108">
        <v>0</v>
      </c>
      <c r="EO45" s="108">
        <v>0</v>
      </c>
      <c r="EP45" s="108">
        <v>0</v>
      </c>
      <c r="EQ45" s="108">
        <v>0</v>
      </c>
      <c r="ER45" s="108">
        <v>0</v>
      </c>
      <c r="ES45" s="108">
        <v>0</v>
      </c>
      <c r="ET45" s="108">
        <v>0</v>
      </c>
      <c r="EU45" s="108">
        <v>0</v>
      </c>
      <c r="EV45" s="108">
        <v>0</v>
      </c>
      <c r="EW45" s="108">
        <v>0</v>
      </c>
      <c r="EX45" s="108">
        <v>0</v>
      </c>
      <c r="EY45" s="108">
        <v>0</v>
      </c>
      <c r="EZ45" s="108">
        <v>0</v>
      </c>
      <c r="FA45" s="108">
        <v>0</v>
      </c>
      <c r="FB45" s="108">
        <v>0</v>
      </c>
      <c r="FC45" s="108">
        <v>0</v>
      </c>
      <c r="FD45" s="108">
        <v>0</v>
      </c>
      <c r="FE45" s="108">
        <v>0</v>
      </c>
      <c r="FF45" s="108">
        <v>0</v>
      </c>
      <c r="FG45" s="108">
        <v>0</v>
      </c>
      <c r="FH45" s="108">
        <v>0</v>
      </c>
      <c r="FI45" s="108">
        <v>0</v>
      </c>
      <c r="FJ45" s="108">
        <v>0</v>
      </c>
      <c r="FK45" s="108">
        <v>0</v>
      </c>
      <c r="FL45" s="108">
        <v>0</v>
      </c>
      <c r="FM45" s="108">
        <v>0</v>
      </c>
      <c r="FN45" s="108">
        <v>0</v>
      </c>
      <c r="FO45" s="108">
        <v>0</v>
      </c>
      <c r="FP45" s="108">
        <v>0</v>
      </c>
      <c r="FQ45" s="108">
        <v>0</v>
      </c>
      <c r="FR45" s="108">
        <v>0</v>
      </c>
      <c r="FS45" s="108">
        <v>0</v>
      </c>
      <c r="FT45" s="108">
        <v>0</v>
      </c>
      <c r="FU45" s="108">
        <v>0</v>
      </c>
      <c r="FV45" s="108">
        <v>0</v>
      </c>
      <c r="FW45" s="108">
        <v>0</v>
      </c>
      <c r="FX45" s="108">
        <v>0</v>
      </c>
      <c r="FY45" s="108">
        <v>0</v>
      </c>
      <c r="FZ45" s="108">
        <v>0</v>
      </c>
      <c r="GA45" s="108">
        <v>0</v>
      </c>
      <c r="GB45" s="108">
        <v>0</v>
      </c>
      <c r="GC45" s="108">
        <v>0</v>
      </c>
      <c r="GD45" s="108">
        <v>0</v>
      </c>
      <c r="GE45" s="108">
        <v>0</v>
      </c>
      <c r="GF45" s="108">
        <v>0</v>
      </c>
      <c r="GG45" s="108">
        <v>0</v>
      </c>
      <c r="GH45" s="108">
        <v>0</v>
      </c>
      <c r="GI45" s="108">
        <v>0</v>
      </c>
      <c r="GJ45" s="108">
        <v>0</v>
      </c>
      <c r="GK45" s="108">
        <v>0</v>
      </c>
      <c r="GL45" s="108">
        <v>0</v>
      </c>
      <c r="GM45" s="108">
        <v>0</v>
      </c>
      <c r="GN45" s="108">
        <v>0</v>
      </c>
      <c r="GO45" s="108">
        <v>0</v>
      </c>
      <c r="GP45" s="108">
        <v>0</v>
      </c>
      <c r="GQ45" s="108">
        <v>0</v>
      </c>
      <c r="GR45" s="108">
        <v>0</v>
      </c>
      <c r="GS45" s="108">
        <v>0</v>
      </c>
      <c r="GT45" s="108">
        <v>0</v>
      </c>
      <c r="GU45" s="108">
        <v>0</v>
      </c>
      <c r="GV45" s="108">
        <v>0</v>
      </c>
      <c r="GW45" s="108">
        <v>0</v>
      </c>
      <c r="GX45" s="108">
        <v>0</v>
      </c>
      <c r="GY45" s="108">
        <v>0</v>
      </c>
      <c r="GZ45" s="108">
        <v>0</v>
      </c>
      <c r="HA45" s="108">
        <v>0</v>
      </c>
      <c r="HB45" s="108">
        <v>0</v>
      </c>
      <c r="HC45" s="108">
        <v>0</v>
      </c>
      <c r="HD45" s="108">
        <v>0</v>
      </c>
      <c r="HE45" s="108">
        <v>0</v>
      </c>
      <c r="HF45" s="108">
        <v>0</v>
      </c>
      <c r="HG45" s="108">
        <v>0</v>
      </c>
      <c r="HH45" s="108">
        <v>0</v>
      </c>
      <c r="HI45" s="108">
        <v>0</v>
      </c>
    </row>
    <row r="46" spans="1:217" s="109" customFormat="1" x14ac:dyDescent="0.2">
      <c r="A46" s="107" t="s">
        <v>94</v>
      </c>
      <c r="B46" s="108">
        <v>0</v>
      </c>
      <c r="C46" s="108">
        <v>0</v>
      </c>
      <c r="D46" s="108">
        <v>0</v>
      </c>
      <c r="E46" s="108">
        <v>0</v>
      </c>
      <c r="F46" s="108">
        <v>0</v>
      </c>
      <c r="G46" s="108">
        <v>0</v>
      </c>
      <c r="H46" s="108">
        <v>0</v>
      </c>
      <c r="I46" s="108">
        <v>0</v>
      </c>
      <c r="J46" s="108">
        <v>0</v>
      </c>
      <c r="K46" s="108">
        <v>0</v>
      </c>
      <c r="L46" s="108">
        <v>0</v>
      </c>
      <c r="M46" s="108">
        <v>0</v>
      </c>
      <c r="N46" s="108">
        <v>0</v>
      </c>
      <c r="O46" s="108">
        <v>0</v>
      </c>
      <c r="P46" s="108">
        <v>0</v>
      </c>
      <c r="Q46" s="108">
        <v>0</v>
      </c>
      <c r="R46" s="108">
        <v>0</v>
      </c>
      <c r="S46" s="108">
        <v>0</v>
      </c>
      <c r="T46" s="108">
        <v>0</v>
      </c>
      <c r="U46" s="108">
        <v>0</v>
      </c>
      <c r="V46" s="108">
        <v>0</v>
      </c>
      <c r="W46" s="108">
        <v>0</v>
      </c>
      <c r="X46" s="108">
        <v>0</v>
      </c>
      <c r="Y46" s="108">
        <v>0</v>
      </c>
      <c r="Z46" s="108">
        <v>0</v>
      </c>
      <c r="AA46" s="108">
        <v>0</v>
      </c>
      <c r="AB46" s="108">
        <v>0</v>
      </c>
      <c r="AC46" s="108">
        <v>0</v>
      </c>
      <c r="AD46" s="108">
        <v>0</v>
      </c>
      <c r="AE46" s="108">
        <v>0</v>
      </c>
      <c r="AF46" s="108">
        <v>0</v>
      </c>
      <c r="AG46" s="108">
        <v>0</v>
      </c>
      <c r="AH46" s="108">
        <v>0</v>
      </c>
      <c r="AI46" s="108">
        <v>0</v>
      </c>
      <c r="AJ46" s="108">
        <v>0</v>
      </c>
      <c r="AK46" s="108">
        <v>0</v>
      </c>
      <c r="AL46" s="108">
        <v>0</v>
      </c>
      <c r="AM46" s="108">
        <v>0</v>
      </c>
      <c r="AN46" s="108">
        <v>0</v>
      </c>
      <c r="AO46" s="108">
        <v>0</v>
      </c>
      <c r="AP46" s="108">
        <v>0</v>
      </c>
      <c r="AQ46" s="108">
        <v>0</v>
      </c>
      <c r="AR46" s="108">
        <v>0</v>
      </c>
      <c r="AS46" s="108">
        <v>0</v>
      </c>
      <c r="AT46" s="108">
        <v>0</v>
      </c>
      <c r="AU46" s="108">
        <v>0</v>
      </c>
      <c r="AV46" s="108">
        <v>0</v>
      </c>
      <c r="AW46" s="108">
        <v>0</v>
      </c>
      <c r="AX46" s="108">
        <v>0</v>
      </c>
      <c r="AY46" s="108">
        <v>0</v>
      </c>
      <c r="AZ46" s="108">
        <v>0</v>
      </c>
      <c r="BA46" s="108">
        <v>0</v>
      </c>
      <c r="BB46" s="108">
        <v>0</v>
      </c>
      <c r="BC46" s="108">
        <v>0</v>
      </c>
      <c r="BD46" s="108">
        <v>0</v>
      </c>
      <c r="BE46" s="108">
        <v>0</v>
      </c>
      <c r="BF46" s="108">
        <v>0</v>
      </c>
      <c r="BG46" s="108">
        <v>0</v>
      </c>
      <c r="BH46" s="108">
        <v>0</v>
      </c>
      <c r="BI46" s="108">
        <v>0</v>
      </c>
      <c r="BJ46" s="108">
        <v>0</v>
      </c>
      <c r="BK46" s="108">
        <v>0</v>
      </c>
      <c r="BL46" s="108">
        <v>0</v>
      </c>
      <c r="BM46" s="108">
        <v>0</v>
      </c>
      <c r="BN46" s="108">
        <v>0</v>
      </c>
      <c r="BO46" s="108">
        <v>0</v>
      </c>
      <c r="BP46" s="108">
        <v>0</v>
      </c>
      <c r="BQ46" s="108">
        <v>0</v>
      </c>
      <c r="BR46" s="108">
        <v>0</v>
      </c>
      <c r="BS46" s="108">
        <v>0</v>
      </c>
      <c r="BT46" s="108">
        <v>0</v>
      </c>
      <c r="BU46" s="108">
        <v>0</v>
      </c>
      <c r="BV46" s="108">
        <v>0</v>
      </c>
      <c r="BW46" s="108">
        <v>0</v>
      </c>
      <c r="BX46" s="108">
        <v>0</v>
      </c>
      <c r="BY46" s="108">
        <v>0</v>
      </c>
      <c r="BZ46" s="108">
        <v>0</v>
      </c>
      <c r="CA46" s="108">
        <v>0</v>
      </c>
      <c r="CB46" s="108">
        <v>0</v>
      </c>
      <c r="CC46" s="108">
        <v>0</v>
      </c>
      <c r="CD46" s="108">
        <v>0</v>
      </c>
      <c r="CE46" s="108">
        <v>0</v>
      </c>
      <c r="CF46" s="108">
        <v>0</v>
      </c>
      <c r="CG46" s="108">
        <v>0</v>
      </c>
      <c r="CH46" s="108">
        <v>0</v>
      </c>
      <c r="CI46" s="108">
        <v>0</v>
      </c>
      <c r="CJ46" s="108">
        <v>0</v>
      </c>
      <c r="CK46" s="108">
        <v>0</v>
      </c>
      <c r="CL46" s="108">
        <v>0</v>
      </c>
      <c r="CM46" s="108">
        <v>0</v>
      </c>
      <c r="CN46" s="108">
        <v>0</v>
      </c>
      <c r="CO46" s="108">
        <v>0</v>
      </c>
      <c r="CP46" s="108">
        <v>0</v>
      </c>
      <c r="CQ46" s="108">
        <v>0</v>
      </c>
      <c r="CR46" s="108">
        <v>0</v>
      </c>
      <c r="CS46" s="108">
        <v>0</v>
      </c>
      <c r="CT46" s="108">
        <v>0</v>
      </c>
      <c r="CU46" s="108">
        <v>0</v>
      </c>
      <c r="CV46" s="108">
        <v>0</v>
      </c>
      <c r="CW46" s="108">
        <v>0</v>
      </c>
      <c r="CX46" s="108">
        <v>0</v>
      </c>
      <c r="CY46" s="108">
        <v>0</v>
      </c>
      <c r="CZ46" s="108">
        <v>0</v>
      </c>
      <c r="DA46" s="108">
        <v>0</v>
      </c>
      <c r="DB46" s="108">
        <v>0</v>
      </c>
      <c r="DC46" s="108">
        <v>0</v>
      </c>
      <c r="DD46" s="108">
        <v>0</v>
      </c>
      <c r="DE46" s="108">
        <v>0</v>
      </c>
      <c r="DF46" s="108">
        <v>0</v>
      </c>
      <c r="DG46" s="108">
        <v>0</v>
      </c>
      <c r="DH46" s="108">
        <v>0</v>
      </c>
      <c r="DI46" s="108">
        <v>0</v>
      </c>
      <c r="DJ46" s="108">
        <v>0</v>
      </c>
      <c r="DK46" s="108">
        <v>0</v>
      </c>
      <c r="DL46" s="108">
        <v>0</v>
      </c>
      <c r="DM46" s="108">
        <v>0</v>
      </c>
      <c r="DN46" s="108">
        <v>0</v>
      </c>
      <c r="DO46" s="108">
        <v>0</v>
      </c>
      <c r="DP46" s="108">
        <v>0</v>
      </c>
      <c r="DQ46" s="108">
        <v>0</v>
      </c>
      <c r="DR46" s="108">
        <v>0</v>
      </c>
      <c r="DS46" s="108">
        <v>0</v>
      </c>
      <c r="DT46" s="108">
        <v>0</v>
      </c>
      <c r="DU46" s="108">
        <v>0</v>
      </c>
      <c r="DV46" s="108">
        <v>0</v>
      </c>
      <c r="DW46" s="108">
        <v>0</v>
      </c>
      <c r="DX46" s="108">
        <v>0</v>
      </c>
      <c r="DY46" s="108">
        <v>0</v>
      </c>
      <c r="DZ46" s="108">
        <v>0</v>
      </c>
      <c r="EA46" s="108">
        <v>0</v>
      </c>
      <c r="EB46" s="108">
        <v>0</v>
      </c>
      <c r="EC46" s="108">
        <v>0</v>
      </c>
      <c r="ED46" s="108">
        <v>0</v>
      </c>
      <c r="EE46" s="108">
        <v>0</v>
      </c>
      <c r="EF46" s="108">
        <v>0</v>
      </c>
      <c r="EG46" s="108">
        <v>0</v>
      </c>
      <c r="EH46" s="108">
        <v>0</v>
      </c>
      <c r="EI46" s="108">
        <v>0</v>
      </c>
      <c r="EJ46" s="108">
        <v>0</v>
      </c>
      <c r="EK46" s="108">
        <v>0</v>
      </c>
      <c r="EL46" s="108">
        <v>0</v>
      </c>
      <c r="EM46" s="108">
        <v>0</v>
      </c>
      <c r="EN46" s="108">
        <v>0</v>
      </c>
      <c r="EO46" s="108">
        <v>0</v>
      </c>
      <c r="EP46" s="108">
        <v>0</v>
      </c>
      <c r="EQ46" s="108">
        <v>0</v>
      </c>
      <c r="ER46" s="108">
        <v>0</v>
      </c>
      <c r="ES46" s="108">
        <v>0</v>
      </c>
      <c r="ET46" s="108">
        <v>0</v>
      </c>
      <c r="EU46" s="108">
        <v>0</v>
      </c>
      <c r="EV46" s="108">
        <v>0</v>
      </c>
      <c r="EW46" s="108">
        <v>0</v>
      </c>
      <c r="EX46" s="108">
        <v>0</v>
      </c>
      <c r="EY46" s="108">
        <v>0</v>
      </c>
      <c r="EZ46" s="108">
        <v>0</v>
      </c>
      <c r="FA46" s="108">
        <v>0</v>
      </c>
      <c r="FB46" s="108">
        <v>0</v>
      </c>
      <c r="FC46" s="108">
        <v>0</v>
      </c>
      <c r="FD46" s="108">
        <v>0</v>
      </c>
      <c r="FE46" s="108">
        <v>0</v>
      </c>
      <c r="FF46" s="108">
        <v>0</v>
      </c>
      <c r="FG46" s="108">
        <v>0</v>
      </c>
      <c r="FH46" s="108">
        <v>0</v>
      </c>
      <c r="FI46" s="108">
        <v>0</v>
      </c>
      <c r="FJ46" s="108">
        <v>0</v>
      </c>
      <c r="FK46" s="108">
        <v>0</v>
      </c>
      <c r="FL46" s="108">
        <v>0</v>
      </c>
      <c r="FM46" s="108">
        <v>0</v>
      </c>
      <c r="FN46" s="108">
        <v>0</v>
      </c>
      <c r="FO46" s="108">
        <v>0</v>
      </c>
      <c r="FP46" s="108">
        <v>0</v>
      </c>
      <c r="FQ46" s="108">
        <v>0</v>
      </c>
      <c r="FR46" s="108">
        <v>0</v>
      </c>
      <c r="FS46" s="108">
        <v>0</v>
      </c>
      <c r="FT46" s="108">
        <v>0</v>
      </c>
      <c r="FU46" s="108">
        <v>0</v>
      </c>
      <c r="FV46" s="108">
        <v>0</v>
      </c>
      <c r="FW46" s="108">
        <v>0</v>
      </c>
      <c r="FX46" s="108">
        <v>0</v>
      </c>
      <c r="FY46" s="108">
        <v>0</v>
      </c>
      <c r="FZ46" s="108">
        <v>0</v>
      </c>
      <c r="GA46" s="108">
        <v>0</v>
      </c>
      <c r="GB46" s="108">
        <v>0</v>
      </c>
      <c r="GC46" s="108">
        <v>0</v>
      </c>
      <c r="GD46" s="108">
        <v>0</v>
      </c>
      <c r="GE46" s="108">
        <v>0</v>
      </c>
      <c r="GF46" s="108">
        <v>0</v>
      </c>
      <c r="GG46" s="108">
        <v>0</v>
      </c>
      <c r="GH46" s="108">
        <v>0</v>
      </c>
      <c r="GI46" s="108">
        <v>0</v>
      </c>
      <c r="GJ46" s="108">
        <v>0</v>
      </c>
      <c r="GK46" s="108">
        <v>0</v>
      </c>
      <c r="GL46" s="108">
        <v>0</v>
      </c>
      <c r="GM46" s="108">
        <v>0</v>
      </c>
      <c r="GN46" s="108">
        <v>0</v>
      </c>
      <c r="GO46" s="108">
        <v>0</v>
      </c>
      <c r="GP46" s="108">
        <v>0</v>
      </c>
      <c r="GQ46" s="108">
        <v>0</v>
      </c>
      <c r="GR46" s="108">
        <v>0</v>
      </c>
      <c r="GS46" s="108">
        <v>0</v>
      </c>
      <c r="GT46" s="108">
        <v>0</v>
      </c>
      <c r="GU46" s="108">
        <v>0</v>
      </c>
      <c r="GV46" s="108">
        <v>0</v>
      </c>
      <c r="GW46" s="108">
        <v>0</v>
      </c>
      <c r="GX46" s="108">
        <v>0</v>
      </c>
      <c r="GY46" s="108">
        <v>0</v>
      </c>
      <c r="GZ46" s="108">
        <v>0</v>
      </c>
      <c r="HA46" s="108">
        <v>0</v>
      </c>
      <c r="HB46" s="108">
        <v>0</v>
      </c>
      <c r="HC46" s="108">
        <v>0</v>
      </c>
      <c r="HD46" s="108">
        <v>0</v>
      </c>
      <c r="HE46" s="108">
        <v>0</v>
      </c>
      <c r="HF46" s="108">
        <v>0</v>
      </c>
      <c r="HG46" s="108">
        <v>0</v>
      </c>
      <c r="HH46" s="108">
        <v>0</v>
      </c>
      <c r="HI46" s="108">
        <v>0</v>
      </c>
    </row>
    <row r="47" spans="1:217" s="109" customFormat="1" x14ac:dyDescent="0.2">
      <c r="A47" s="107" t="s">
        <v>95</v>
      </c>
      <c r="B47" s="108">
        <v>0</v>
      </c>
      <c r="C47" s="108">
        <v>0</v>
      </c>
      <c r="D47" s="108">
        <v>0</v>
      </c>
      <c r="E47" s="108">
        <v>0</v>
      </c>
      <c r="F47" s="108">
        <v>0</v>
      </c>
      <c r="G47" s="108">
        <v>0</v>
      </c>
      <c r="H47" s="108">
        <v>0</v>
      </c>
      <c r="I47" s="108">
        <v>0</v>
      </c>
      <c r="J47" s="108">
        <v>0</v>
      </c>
      <c r="K47" s="108">
        <v>0</v>
      </c>
      <c r="L47" s="108">
        <v>0</v>
      </c>
      <c r="M47" s="108">
        <v>0</v>
      </c>
      <c r="N47" s="108">
        <v>0</v>
      </c>
      <c r="O47" s="108">
        <v>0</v>
      </c>
      <c r="P47" s="108">
        <v>0</v>
      </c>
      <c r="Q47" s="108">
        <v>0</v>
      </c>
      <c r="R47" s="108">
        <v>0</v>
      </c>
      <c r="S47" s="108">
        <v>0</v>
      </c>
      <c r="T47" s="108">
        <v>0</v>
      </c>
      <c r="U47" s="108">
        <v>0</v>
      </c>
      <c r="V47" s="108">
        <v>0</v>
      </c>
      <c r="W47" s="108">
        <v>0</v>
      </c>
      <c r="X47" s="108">
        <v>0</v>
      </c>
      <c r="Y47" s="108">
        <v>0</v>
      </c>
      <c r="Z47" s="108">
        <v>0</v>
      </c>
      <c r="AA47" s="108">
        <v>0</v>
      </c>
      <c r="AB47" s="108">
        <v>0</v>
      </c>
      <c r="AC47" s="108">
        <v>0</v>
      </c>
      <c r="AD47" s="108">
        <v>0</v>
      </c>
      <c r="AE47" s="108">
        <v>0</v>
      </c>
      <c r="AF47" s="108">
        <v>0</v>
      </c>
      <c r="AG47" s="108">
        <v>0</v>
      </c>
      <c r="AH47" s="108">
        <v>0</v>
      </c>
      <c r="AI47" s="108">
        <v>0</v>
      </c>
      <c r="AJ47" s="108">
        <v>0</v>
      </c>
      <c r="AK47" s="108">
        <v>0</v>
      </c>
      <c r="AL47" s="108">
        <v>0</v>
      </c>
      <c r="AM47" s="108">
        <v>0</v>
      </c>
      <c r="AN47" s="108">
        <v>0</v>
      </c>
      <c r="AO47" s="108">
        <v>0</v>
      </c>
      <c r="AP47" s="108">
        <v>0</v>
      </c>
      <c r="AQ47" s="108">
        <v>0</v>
      </c>
      <c r="AR47" s="108">
        <v>0</v>
      </c>
      <c r="AS47" s="108">
        <v>0</v>
      </c>
      <c r="AT47" s="108">
        <v>0</v>
      </c>
      <c r="AU47" s="108">
        <v>0</v>
      </c>
      <c r="AV47" s="108">
        <v>0</v>
      </c>
      <c r="AW47" s="108">
        <v>0</v>
      </c>
      <c r="AX47" s="108">
        <v>0</v>
      </c>
      <c r="AY47" s="108">
        <v>0</v>
      </c>
      <c r="AZ47" s="108">
        <v>0</v>
      </c>
      <c r="BA47" s="108">
        <v>0</v>
      </c>
      <c r="BB47" s="108">
        <v>0</v>
      </c>
      <c r="BC47" s="108">
        <v>0</v>
      </c>
      <c r="BD47" s="108">
        <v>0</v>
      </c>
      <c r="BE47" s="108">
        <v>0</v>
      </c>
      <c r="BF47" s="108">
        <v>0</v>
      </c>
      <c r="BG47" s="108">
        <v>0</v>
      </c>
      <c r="BH47" s="108">
        <v>0</v>
      </c>
      <c r="BI47" s="108">
        <v>0</v>
      </c>
      <c r="BJ47" s="108">
        <v>0</v>
      </c>
      <c r="BK47" s="108">
        <v>0</v>
      </c>
      <c r="BL47" s="108">
        <v>0</v>
      </c>
      <c r="BM47" s="108">
        <v>0</v>
      </c>
      <c r="BN47" s="108">
        <v>0</v>
      </c>
      <c r="BO47" s="108">
        <v>0</v>
      </c>
      <c r="BP47" s="108">
        <v>0</v>
      </c>
      <c r="BQ47" s="108">
        <v>0</v>
      </c>
      <c r="BR47" s="108">
        <v>0</v>
      </c>
      <c r="BS47" s="108">
        <v>0</v>
      </c>
      <c r="BT47" s="108">
        <v>0</v>
      </c>
      <c r="BU47" s="108">
        <v>0</v>
      </c>
      <c r="BV47" s="108">
        <v>0</v>
      </c>
      <c r="BW47" s="108">
        <v>0</v>
      </c>
      <c r="BX47" s="108">
        <v>0</v>
      </c>
      <c r="BY47" s="108">
        <v>0</v>
      </c>
      <c r="BZ47" s="108">
        <v>0</v>
      </c>
      <c r="CA47" s="108">
        <v>0</v>
      </c>
      <c r="CB47" s="108">
        <v>0</v>
      </c>
      <c r="CC47" s="108">
        <v>0</v>
      </c>
      <c r="CD47" s="108">
        <v>0</v>
      </c>
      <c r="CE47" s="108">
        <v>0</v>
      </c>
      <c r="CF47" s="108">
        <v>0</v>
      </c>
      <c r="CG47" s="108">
        <v>0</v>
      </c>
      <c r="CH47" s="108">
        <v>0</v>
      </c>
      <c r="CI47" s="108">
        <v>0</v>
      </c>
      <c r="CJ47" s="108">
        <v>0</v>
      </c>
      <c r="CK47" s="108">
        <v>0</v>
      </c>
      <c r="CL47" s="108">
        <v>0</v>
      </c>
      <c r="CM47" s="108">
        <v>0</v>
      </c>
      <c r="CN47" s="108">
        <v>0</v>
      </c>
      <c r="CO47" s="108">
        <v>0</v>
      </c>
      <c r="CP47" s="108">
        <v>0</v>
      </c>
      <c r="CQ47" s="108">
        <v>0</v>
      </c>
      <c r="CR47" s="108">
        <v>0</v>
      </c>
      <c r="CS47" s="108">
        <v>0</v>
      </c>
      <c r="CT47" s="108">
        <v>0</v>
      </c>
      <c r="CU47" s="108">
        <v>0</v>
      </c>
      <c r="CV47" s="108">
        <v>0</v>
      </c>
      <c r="CW47" s="108">
        <v>0</v>
      </c>
      <c r="CX47" s="108">
        <v>0</v>
      </c>
      <c r="CY47" s="108">
        <v>0</v>
      </c>
      <c r="CZ47" s="108">
        <v>0</v>
      </c>
      <c r="DA47" s="108">
        <v>0</v>
      </c>
      <c r="DB47" s="108">
        <v>0</v>
      </c>
      <c r="DC47" s="108">
        <v>0</v>
      </c>
      <c r="DD47" s="108">
        <v>0</v>
      </c>
      <c r="DE47" s="108">
        <v>0</v>
      </c>
      <c r="DF47" s="108">
        <v>0</v>
      </c>
      <c r="DG47" s="108">
        <v>0</v>
      </c>
      <c r="DH47" s="108">
        <v>0</v>
      </c>
      <c r="DI47" s="108">
        <v>0</v>
      </c>
      <c r="DJ47" s="108">
        <v>0</v>
      </c>
      <c r="DK47" s="108">
        <v>0</v>
      </c>
      <c r="DL47" s="108">
        <v>0</v>
      </c>
      <c r="DM47" s="108">
        <v>0</v>
      </c>
      <c r="DN47" s="108">
        <v>0</v>
      </c>
      <c r="DO47" s="108">
        <v>0</v>
      </c>
      <c r="DP47" s="108">
        <v>0</v>
      </c>
      <c r="DQ47" s="108">
        <v>0</v>
      </c>
      <c r="DR47" s="108">
        <v>0</v>
      </c>
      <c r="DS47" s="108">
        <v>0</v>
      </c>
      <c r="DT47" s="108">
        <v>0</v>
      </c>
      <c r="DU47" s="108">
        <v>0</v>
      </c>
      <c r="DV47" s="108">
        <v>0</v>
      </c>
      <c r="DW47" s="108">
        <v>0</v>
      </c>
      <c r="DX47" s="108">
        <v>0</v>
      </c>
      <c r="DY47" s="108">
        <v>0</v>
      </c>
      <c r="DZ47" s="108">
        <v>0</v>
      </c>
      <c r="EA47" s="108">
        <v>0</v>
      </c>
      <c r="EB47" s="108">
        <v>0</v>
      </c>
      <c r="EC47" s="108">
        <v>0</v>
      </c>
      <c r="ED47" s="108">
        <v>0</v>
      </c>
      <c r="EE47" s="108">
        <v>0</v>
      </c>
      <c r="EF47" s="108">
        <v>0</v>
      </c>
      <c r="EG47" s="108">
        <v>0</v>
      </c>
      <c r="EH47" s="108">
        <v>0</v>
      </c>
      <c r="EI47" s="108">
        <v>0</v>
      </c>
      <c r="EJ47" s="108">
        <v>0</v>
      </c>
      <c r="EK47" s="108">
        <v>0</v>
      </c>
      <c r="EL47" s="108">
        <v>0</v>
      </c>
      <c r="EM47" s="108">
        <v>0</v>
      </c>
      <c r="EN47" s="108">
        <v>0</v>
      </c>
      <c r="EO47" s="108">
        <v>0</v>
      </c>
      <c r="EP47" s="108">
        <v>0</v>
      </c>
      <c r="EQ47" s="108">
        <v>0</v>
      </c>
      <c r="ER47" s="108">
        <v>0</v>
      </c>
      <c r="ES47" s="108">
        <v>0</v>
      </c>
      <c r="ET47" s="108">
        <v>0</v>
      </c>
      <c r="EU47" s="108">
        <v>0</v>
      </c>
      <c r="EV47" s="108">
        <v>0</v>
      </c>
      <c r="EW47" s="108">
        <v>0</v>
      </c>
      <c r="EX47" s="108">
        <v>0</v>
      </c>
      <c r="EY47" s="108">
        <v>0</v>
      </c>
      <c r="EZ47" s="108">
        <v>0</v>
      </c>
      <c r="FA47" s="108">
        <v>0</v>
      </c>
      <c r="FB47" s="108">
        <v>0</v>
      </c>
      <c r="FC47" s="108">
        <v>0</v>
      </c>
      <c r="FD47" s="108">
        <v>0</v>
      </c>
      <c r="FE47" s="108">
        <v>0</v>
      </c>
      <c r="FF47" s="108">
        <v>0</v>
      </c>
      <c r="FG47" s="108">
        <v>0</v>
      </c>
      <c r="FH47" s="108">
        <v>0</v>
      </c>
      <c r="FI47" s="108">
        <v>0</v>
      </c>
      <c r="FJ47" s="108">
        <v>0</v>
      </c>
      <c r="FK47" s="108">
        <v>0</v>
      </c>
      <c r="FL47" s="108">
        <v>0</v>
      </c>
      <c r="FM47" s="108">
        <v>0</v>
      </c>
      <c r="FN47" s="108">
        <v>0</v>
      </c>
      <c r="FO47" s="108">
        <v>0</v>
      </c>
      <c r="FP47" s="108">
        <v>0</v>
      </c>
      <c r="FQ47" s="108">
        <v>0</v>
      </c>
      <c r="FR47" s="108">
        <v>0</v>
      </c>
      <c r="FS47" s="108">
        <v>0</v>
      </c>
      <c r="FT47" s="108">
        <v>0</v>
      </c>
      <c r="FU47" s="108">
        <v>0</v>
      </c>
      <c r="FV47" s="108">
        <v>0</v>
      </c>
      <c r="FW47" s="108">
        <v>0</v>
      </c>
      <c r="FX47" s="108">
        <v>0</v>
      </c>
      <c r="FY47" s="108">
        <v>0</v>
      </c>
      <c r="FZ47" s="108">
        <v>0</v>
      </c>
      <c r="GA47" s="108">
        <v>0</v>
      </c>
      <c r="GB47" s="108">
        <v>0</v>
      </c>
      <c r="GC47" s="108">
        <v>0</v>
      </c>
      <c r="GD47" s="108">
        <v>0</v>
      </c>
      <c r="GE47" s="108">
        <v>0</v>
      </c>
      <c r="GF47" s="108">
        <v>0</v>
      </c>
      <c r="GG47" s="108">
        <v>0</v>
      </c>
      <c r="GH47" s="108">
        <v>0</v>
      </c>
      <c r="GI47" s="108">
        <v>0</v>
      </c>
      <c r="GJ47" s="108">
        <v>0</v>
      </c>
      <c r="GK47" s="108">
        <v>0</v>
      </c>
      <c r="GL47" s="108">
        <v>0</v>
      </c>
      <c r="GM47" s="108">
        <v>0</v>
      </c>
      <c r="GN47" s="108">
        <v>0</v>
      </c>
      <c r="GO47" s="108">
        <v>0</v>
      </c>
      <c r="GP47" s="108">
        <v>0</v>
      </c>
      <c r="GQ47" s="108">
        <v>0</v>
      </c>
      <c r="GR47" s="108">
        <v>0</v>
      </c>
      <c r="GS47" s="108">
        <v>0</v>
      </c>
      <c r="GT47" s="108">
        <v>0</v>
      </c>
      <c r="GU47" s="108">
        <v>0</v>
      </c>
      <c r="GV47" s="108">
        <v>0</v>
      </c>
      <c r="GW47" s="108">
        <v>0</v>
      </c>
      <c r="GX47" s="108">
        <v>0</v>
      </c>
      <c r="GY47" s="108">
        <v>0</v>
      </c>
      <c r="GZ47" s="108">
        <v>0</v>
      </c>
      <c r="HA47" s="108">
        <v>0</v>
      </c>
      <c r="HB47" s="108">
        <v>0</v>
      </c>
      <c r="HC47" s="108">
        <v>0</v>
      </c>
      <c r="HD47" s="108">
        <v>0</v>
      </c>
      <c r="HE47" s="108">
        <v>0</v>
      </c>
      <c r="HF47" s="108">
        <v>0</v>
      </c>
      <c r="HG47" s="108">
        <v>0</v>
      </c>
      <c r="HH47" s="108">
        <v>0</v>
      </c>
      <c r="HI47" s="108">
        <v>0</v>
      </c>
    </row>
    <row r="48" spans="1:217" s="109" customFormat="1" x14ac:dyDescent="0.2">
      <c r="A48" s="107" t="s">
        <v>96</v>
      </c>
      <c r="B48" s="108">
        <v>0</v>
      </c>
      <c r="C48" s="108">
        <v>0</v>
      </c>
      <c r="D48" s="108">
        <v>0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08">
        <v>0</v>
      </c>
      <c r="K48" s="108">
        <v>0</v>
      </c>
      <c r="L48" s="108">
        <v>0</v>
      </c>
      <c r="M48" s="108">
        <v>0</v>
      </c>
      <c r="N48" s="108">
        <v>0</v>
      </c>
      <c r="O48" s="108">
        <v>0</v>
      </c>
      <c r="P48" s="108">
        <v>0</v>
      </c>
      <c r="Q48" s="108">
        <v>0</v>
      </c>
      <c r="R48" s="108">
        <v>0</v>
      </c>
      <c r="S48" s="108">
        <v>0</v>
      </c>
      <c r="T48" s="108">
        <v>0</v>
      </c>
      <c r="U48" s="108">
        <v>0</v>
      </c>
      <c r="V48" s="108">
        <v>0</v>
      </c>
      <c r="W48" s="108">
        <v>0</v>
      </c>
      <c r="X48" s="108">
        <v>0</v>
      </c>
      <c r="Y48" s="108">
        <v>0</v>
      </c>
      <c r="Z48" s="108">
        <v>0</v>
      </c>
      <c r="AA48" s="108">
        <v>0</v>
      </c>
      <c r="AB48" s="108">
        <v>0</v>
      </c>
      <c r="AC48" s="108">
        <v>0</v>
      </c>
      <c r="AD48" s="108">
        <v>0</v>
      </c>
      <c r="AE48" s="108">
        <v>0</v>
      </c>
      <c r="AF48" s="108">
        <v>0</v>
      </c>
      <c r="AG48" s="108">
        <v>0</v>
      </c>
      <c r="AH48" s="108">
        <v>0</v>
      </c>
      <c r="AI48" s="108">
        <v>0</v>
      </c>
      <c r="AJ48" s="108">
        <v>0</v>
      </c>
      <c r="AK48" s="108">
        <v>0</v>
      </c>
      <c r="AL48" s="108">
        <v>0</v>
      </c>
      <c r="AM48" s="108">
        <v>0</v>
      </c>
      <c r="AN48" s="108">
        <v>0</v>
      </c>
      <c r="AO48" s="108">
        <v>0</v>
      </c>
      <c r="AP48" s="108">
        <v>0</v>
      </c>
      <c r="AQ48" s="108">
        <v>0</v>
      </c>
      <c r="AR48" s="108">
        <v>0</v>
      </c>
      <c r="AS48" s="108">
        <v>0</v>
      </c>
      <c r="AT48" s="108">
        <v>0</v>
      </c>
      <c r="AU48" s="108">
        <v>0</v>
      </c>
      <c r="AV48" s="108">
        <v>0</v>
      </c>
      <c r="AW48" s="108">
        <v>0</v>
      </c>
      <c r="AX48" s="108">
        <v>0</v>
      </c>
      <c r="AY48" s="108">
        <v>0</v>
      </c>
      <c r="AZ48" s="108">
        <v>0</v>
      </c>
      <c r="BA48" s="108">
        <v>0</v>
      </c>
      <c r="BB48" s="108">
        <v>0</v>
      </c>
      <c r="BC48" s="108">
        <v>0</v>
      </c>
      <c r="BD48" s="108">
        <v>0</v>
      </c>
      <c r="BE48" s="108">
        <v>0</v>
      </c>
      <c r="BF48" s="108">
        <v>0</v>
      </c>
      <c r="BG48" s="108">
        <v>0</v>
      </c>
      <c r="BH48" s="108">
        <v>0</v>
      </c>
      <c r="BI48" s="108">
        <v>0</v>
      </c>
      <c r="BJ48" s="108">
        <v>0</v>
      </c>
      <c r="BK48" s="108">
        <v>0</v>
      </c>
      <c r="BL48" s="108">
        <v>0</v>
      </c>
      <c r="BM48" s="108">
        <v>0</v>
      </c>
      <c r="BN48" s="108">
        <v>0</v>
      </c>
      <c r="BO48" s="108">
        <v>0</v>
      </c>
      <c r="BP48" s="108">
        <v>0</v>
      </c>
      <c r="BQ48" s="108">
        <v>0</v>
      </c>
      <c r="BR48" s="108">
        <v>0</v>
      </c>
      <c r="BS48" s="108">
        <v>0</v>
      </c>
      <c r="BT48" s="108">
        <v>0</v>
      </c>
      <c r="BU48" s="108">
        <v>0</v>
      </c>
      <c r="BV48" s="108">
        <v>0</v>
      </c>
      <c r="BW48" s="108">
        <v>0</v>
      </c>
      <c r="BX48" s="108">
        <v>0</v>
      </c>
      <c r="BY48" s="108">
        <v>0</v>
      </c>
      <c r="BZ48" s="108">
        <v>0</v>
      </c>
      <c r="CA48" s="108">
        <v>0</v>
      </c>
      <c r="CB48" s="108">
        <v>0</v>
      </c>
      <c r="CC48" s="108">
        <v>0</v>
      </c>
      <c r="CD48" s="108">
        <v>0</v>
      </c>
      <c r="CE48" s="108">
        <v>0</v>
      </c>
      <c r="CF48" s="108">
        <v>0</v>
      </c>
      <c r="CG48" s="108">
        <v>0</v>
      </c>
      <c r="CH48" s="108">
        <v>0</v>
      </c>
      <c r="CI48" s="108">
        <v>0</v>
      </c>
      <c r="CJ48" s="108">
        <v>0</v>
      </c>
      <c r="CK48" s="108">
        <v>0</v>
      </c>
      <c r="CL48" s="108">
        <v>0</v>
      </c>
      <c r="CM48" s="108">
        <v>0</v>
      </c>
      <c r="CN48" s="108">
        <v>0</v>
      </c>
      <c r="CO48" s="108">
        <v>0</v>
      </c>
      <c r="CP48" s="108">
        <v>0</v>
      </c>
      <c r="CQ48" s="108">
        <v>0</v>
      </c>
      <c r="CR48" s="108">
        <v>0</v>
      </c>
      <c r="CS48" s="108">
        <v>0</v>
      </c>
      <c r="CT48" s="108">
        <v>0</v>
      </c>
      <c r="CU48" s="108">
        <v>0</v>
      </c>
      <c r="CV48" s="108">
        <v>0</v>
      </c>
      <c r="CW48" s="108">
        <v>0</v>
      </c>
      <c r="CX48" s="108">
        <v>0</v>
      </c>
      <c r="CY48" s="108">
        <v>0</v>
      </c>
      <c r="CZ48" s="108">
        <v>0</v>
      </c>
      <c r="DA48" s="108">
        <v>0</v>
      </c>
      <c r="DB48" s="108">
        <v>0</v>
      </c>
      <c r="DC48" s="108">
        <v>0</v>
      </c>
      <c r="DD48" s="108">
        <v>0</v>
      </c>
      <c r="DE48" s="108">
        <v>0</v>
      </c>
      <c r="DF48" s="108">
        <v>0</v>
      </c>
      <c r="DG48" s="108">
        <v>0</v>
      </c>
      <c r="DH48" s="108">
        <v>0</v>
      </c>
      <c r="DI48" s="108">
        <v>0</v>
      </c>
      <c r="DJ48" s="108">
        <v>0</v>
      </c>
      <c r="DK48" s="108">
        <v>0</v>
      </c>
      <c r="DL48" s="108">
        <v>0</v>
      </c>
      <c r="DM48" s="108">
        <v>0</v>
      </c>
      <c r="DN48" s="108">
        <v>0</v>
      </c>
      <c r="DO48" s="108">
        <v>0</v>
      </c>
      <c r="DP48" s="108">
        <v>0</v>
      </c>
      <c r="DQ48" s="108">
        <v>0</v>
      </c>
      <c r="DR48" s="108">
        <v>0</v>
      </c>
      <c r="DS48" s="108">
        <v>0</v>
      </c>
      <c r="DT48" s="108">
        <v>0</v>
      </c>
      <c r="DU48" s="108">
        <v>0</v>
      </c>
      <c r="DV48" s="108">
        <v>0</v>
      </c>
      <c r="DW48" s="108">
        <v>0</v>
      </c>
      <c r="DX48" s="108">
        <v>0</v>
      </c>
      <c r="DY48" s="108">
        <v>0</v>
      </c>
      <c r="DZ48" s="108">
        <v>0</v>
      </c>
      <c r="EA48" s="108">
        <v>0</v>
      </c>
      <c r="EB48" s="108">
        <v>0</v>
      </c>
      <c r="EC48" s="108">
        <v>0</v>
      </c>
      <c r="ED48" s="108">
        <v>0</v>
      </c>
      <c r="EE48" s="108">
        <v>0</v>
      </c>
      <c r="EF48" s="108">
        <v>0</v>
      </c>
      <c r="EG48" s="108">
        <v>0</v>
      </c>
      <c r="EH48" s="108">
        <v>0</v>
      </c>
      <c r="EI48" s="108">
        <v>0</v>
      </c>
      <c r="EJ48" s="108">
        <v>0</v>
      </c>
      <c r="EK48" s="108">
        <v>0</v>
      </c>
      <c r="EL48" s="108">
        <v>0</v>
      </c>
      <c r="EM48" s="108">
        <v>0</v>
      </c>
      <c r="EN48" s="108">
        <v>0</v>
      </c>
      <c r="EO48" s="108">
        <v>0</v>
      </c>
      <c r="EP48" s="108">
        <v>0</v>
      </c>
      <c r="EQ48" s="108">
        <v>0</v>
      </c>
      <c r="ER48" s="108">
        <v>0</v>
      </c>
      <c r="ES48" s="108">
        <v>0</v>
      </c>
      <c r="ET48" s="108">
        <v>0</v>
      </c>
      <c r="EU48" s="108">
        <v>0</v>
      </c>
      <c r="EV48" s="108">
        <v>0</v>
      </c>
      <c r="EW48" s="108">
        <v>0</v>
      </c>
      <c r="EX48" s="108">
        <v>0</v>
      </c>
      <c r="EY48" s="108">
        <v>0</v>
      </c>
      <c r="EZ48" s="108">
        <v>0</v>
      </c>
      <c r="FA48" s="108">
        <v>0</v>
      </c>
      <c r="FB48" s="108">
        <v>0</v>
      </c>
      <c r="FC48" s="108">
        <v>0</v>
      </c>
      <c r="FD48" s="108">
        <v>0</v>
      </c>
      <c r="FE48" s="108">
        <v>0</v>
      </c>
      <c r="FF48" s="108">
        <v>0</v>
      </c>
      <c r="FG48" s="108">
        <v>0</v>
      </c>
      <c r="FH48" s="108">
        <v>0</v>
      </c>
      <c r="FI48" s="108">
        <v>0</v>
      </c>
      <c r="FJ48" s="108">
        <v>0</v>
      </c>
      <c r="FK48" s="108">
        <v>0</v>
      </c>
      <c r="FL48" s="108">
        <v>0</v>
      </c>
      <c r="FM48" s="108">
        <v>0</v>
      </c>
      <c r="FN48" s="108">
        <v>0</v>
      </c>
      <c r="FO48" s="108">
        <v>0</v>
      </c>
      <c r="FP48" s="108">
        <v>0</v>
      </c>
      <c r="FQ48" s="108">
        <v>0</v>
      </c>
      <c r="FR48" s="108">
        <v>0</v>
      </c>
      <c r="FS48" s="108">
        <v>0</v>
      </c>
      <c r="FT48" s="108">
        <v>0</v>
      </c>
      <c r="FU48" s="108">
        <v>0</v>
      </c>
      <c r="FV48" s="108">
        <v>0</v>
      </c>
      <c r="FW48" s="108">
        <v>0</v>
      </c>
      <c r="FX48" s="108">
        <v>0</v>
      </c>
      <c r="FY48" s="108">
        <v>0</v>
      </c>
      <c r="FZ48" s="108">
        <v>0</v>
      </c>
      <c r="GA48" s="108">
        <v>0</v>
      </c>
      <c r="GB48" s="108">
        <v>0</v>
      </c>
      <c r="GC48" s="108">
        <v>0</v>
      </c>
      <c r="GD48" s="108">
        <v>0</v>
      </c>
      <c r="GE48" s="108">
        <v>0</v>
      </c>
      <c r="GF48" s="108">
        <v>0</v>
      </c>
      <c r="GG48" s="108">
        <v>0</v>
      </c>
      <c r="GH48" s="108">
        <v>0</v>
      </c>
      <c r="GI48" s="108">
        <v>0</v>
      </c>
      <c r="GJ48" s="108">
        <v>0</v>
      </c>
      <c r="GK48" s="108">
        <v>0</v>
      </c>
      <c r="GL48" s="108">
        <v>0</v>
      </c>
      <c r="GM48" s="108">
        <v>0</v>
      </c>
      <c r="GN48" s="108">
        <v>0</v>
      </c>
      <c r="GO48" s="108">
        <v>0</v>
      </c>
      <c r="GP48" s="108">
        <v>0</v>
      </c>
      <c r="GQ48" s="108">
        <v>0</v>
      </c>
      <c r="GR48" s="108">
        <v>0</v>
      </c>
      <c r="GS48" s="108">
        <v>0</v>
      </c>
      <c r="GT48" s="108">
        <v>0</v>
      </c>
      <c r="GU48" s="108">
        <v>0</v>
      </c>
      <c r="GV48" s="108">
        <v>0</v>
      </c>
      <c r="GW48" s="108">
        <v>0</v>
      </c>
      <c r="GX48" s="108">
        <v>0</v>
      </c>
      <c r="GY48" s="108">
        <v>0</v>
      </c>
      <c r="GZ48" s="108">
        <v>0</v>
      </c>
      <c r="HA48" s="108">
        <v>0</v>
      </c>
      <c r="HB48" s="108">
        <v>0</v>
      </c>
      <c r="HC48" s="108">
        <v>0</v>
      </c>
      <c r="HD48" s="108">
        <v>0</v>
      </c>
      <c r="HE48" s="108">
        <v>0</v>
      </c>
      <c r="HF48" s="108">
        <v>0</v>
      </c>
      <c r="HG48" s="108">
        <v>0</v>
      </c>
      <c r="HH48" s="108">
        <v>0</v>
      </c>
      <c r="HI48" s="108">
        <v>0</v>
      </c>
    </row>
    <row r="49" spans="1:217" s="109" customFormat="1" x14ac:dyDescent="0.2">
      <c r="A49" s="107" t="s">
        <v>97</v>
      </c>
      <c r="B49" s="108">
        <v>0</v>
      </c>
      <c r="C49" s="108">
        <v>0</v>
      </c>
      <c r="D49" s="108">
        <v>0</v>
      </c>
      <c r="E49" s="108">
        <v>0</v>
      </c>
      <c r="F49" s="108">
        <v>0</v>
      </c>
      <c r="G49" s="108">
        <v>0</v>
      </c>
      <c r="H49" s="108">
        <v>0</v>
      </c>
      <c r="I49" s="108">
        <v>0</v>
      </c>
      <c r="J49" s="108">
        <v>0</v>
      </c>
      <c r="K49" s="108">
        <v>0</v>
      </c>
      <c r="L49" s="108">
        <v>0</v>
      </c>
      <c r="M49" s="108">
        <v>0</v>
      </c>
      <c r="N49" s="108">
        <v>0</v>
      </c>
      <c r="O49" s="108">
        <v>0</v>
      </c>
      <c r="P49" s="108">
        <v>0</v>
      </c>
      <c r="Q49" s="108">
        <v>0</v>
      </c>
      <c r="R49" s="108">
        <v>0</v>
      </c>
      <c r="S49" s="108">
        <v>0</v>
      </c>
      <c r="T49" s="108">
        <v>0</v>
      </c>
      <c r="U49" s="108">
        <v>0</v>
      </c>
      <c r="V49" s="108">
        <v>0</v>
      </c>
      <c r="W49" s="108">
        <v>0</v>
      </c>
      <c r="X49" s="108">
        <v>0</v>
      </c>
      <c r="Y49" s="108">
        <v>0</v>
      </c>
      <c r="Z49" s="108">
        <v>0</v>
      </c>
      <c r="AA49" s="108">
        <v>0</v>
      </c>
      <c r="AB49" s="108">
        <v>0</v>
      </c>
      <c r="AC49" s="108">
        <v>0</v>
      </c>
      <c r="AD49" s="108">
        <v>0</v>
      </c>
      <c r="AE49" s="108">
        <v>0</v>
      </c>
      <c r="AF49" s="108">
        <v>0</v>
      </c>
      <c r="AG49" s="108">
        <v>0</v>
      </c>
      <c r="AH49" s="108">
        <v>0</v>
      </c>
      <c r="AI49" s="108">
        <v>0</v>
      </c>
      <c r="AJ49" s="108">
        <v>0</v>
      </c>
      <c r="AK49" s="108">
        <v>0</v>
      </c>
      <c r="AL49" s="108">
        <v>0</v>
      </c>
      <c r="AM49" s="108">
        <v>0</v>
      </c>
      <c r="AN49" s="108">
        <v>0</v>
      </c>
      <c r="AO49" s="108">
        <v>0</v>
      </c>
      <c r="AP49" s="108">
        <v>0</v>
      </c>
      <c r="AQ49" s="108">
        <v>0</v>
      </c>
      <c r="AR49" s="108">
        <v>0</v>
      </c>
      <c r="AS49" s="108">
        <v>0</v>
      </c>
      <c r="AT49" s="108">
        <v>0</v>
      </c>
      <c r="AU49" s="108">
        <v>0</v>
      </c>
      <c r="AV49" s="108">
        <v>0</v>
      </c>
      <c r="AW49" s="108">
        <v>0</v>
      </c>
      <c r="AX49" s="108">
        <v>0</v>
      </c>
      <c r="AY49" s="108">
        <v>0</v>
      </c>
      <c r="AZ49" s="108">
        <v>0</v>
      </c>
      <c r="BA49" s="108">
        <v>0</v>
      </c>
      <c r="BB49" s="108">
        <v>0</v>
      </c>
      <c r="BC49" s="108">
        <v>0</v>
      </c>
      <c r="BD49" s="108">
        <v>0</v>
      </c>
      <c r="BE49" s="108">
        <v>0</v>
      </c>
      <c r="BF49" s="108">
        <v>0</v>
      </c>
      <c r="BG49" s="108">
        <v>0</v>
      </c>
      <c r="BH49" s="108">
        <v>0</v>
      </c>
      <c r="BI49" s="108">
        <v>0</v>
      </c>
      <c r="BJ49" s="108">
        <v>0</v>
      </c>
      <c r="BK49" s="108">
        <v>0</v>
      </c>
      <c r="BL49" s="108">
        <v>0</v>
      </c>
      <c r="BM49" s="108">
        <v>0</v>
      </c>
      <c r="BN49" s="108">
        <v>0</v>
      </c>
      <c r="BO49" s="108">
        <v>0</v>
      </c>
      <c r="BP49" s="108">
        <v>0</v>
      </c>
      <c r="BQ49" s="108">
        <v>0</v>
      </c>
      <c r="BR49" s="108">
        <v>0</v>
      </c>
      <c r="BS49" s="108">
        <v>0</v>
      </c>
      <c r="BT49" s="108">
        <v>0</v>
      </c>
      <c r="BU49" s="108">
        <v>0</v>
      </c>
      <c r="BV49" s="108">
        <v>0</v>
      </c>
      <c r="BW49" s="108">
        <v>0</v>
      </c>
      <c r="BX49" s="108">
        <v>0</v>
      </c>
      <c r="BY49" s="108">
        <v>0</v>
      </c>
      <c r="BZ49" s="108">
        <v>0</v>
      </c>
      <c r="CA49" s="108">
        <v>0</v>
      </c>
      <c r="CB49" s="108">
        <v>0</v>
      </c>
      <c r="CC49" s="108">
        <v>0</v>
      </c>
      <c r="CD49" s="108">
        <v>0</v>
      </c>
      <c r="CE49" s="108">
        <v>0</v>
      </c>
      <c r="CF49" s="108">
        <v>0</v>
      </c>
      <c r="CG49" s="108">
        <v>0</v>
      </c>
      <c r="CH49" s="108">
        <v>0</v>
      </c>
      <c r="CI49" s="108">
        <v>0</v>
      </c>
      <c r="CJ49" s="108">
        <v>0</v>
      </c>
      <c r="CK49" s="108">
        <v>0</v>
      </c>
      <c r="CL49" s="108">
        <v>0</v>
      </c>
      <c r="CM49" s="108">
        <v>0</v>
      </c>
      <c r="CN49" s="108">
        <v>0</v>
      </c>
      <c r="CO49" s="108">
        <v>0</v>
      </c>
      <c r="CP49" s="108">
        <v>0</v>
      </c>
      <c r="CQ49" s="108">
        <v>0</v>
      </c>
      <c r="CR49" s="108">
        <v>0</v>
      </c>
      <c r="CS49" s="108">
        <v>0</v>
      </c>
      <c r="CT49" s="108">
        <v>0</v>
      </c>
      <c r="CU49" s="108">
        <v>0</v>
      </c>
      <c r="CV49" s="108">
        <v>0</v>
      </c>
      <c r="CW49" s="108">
        <v>0</v>
      </c>
      <c r="CX49" s="108">
        <v>0</v>
      </c>
      <c r="CY49" s="108">
        <v>0</v>
      </c>
      <c r="CZ49" s="108">
        <v>0</v>
      </c>
      <c r="DA49" s="108">
        <v>0</v>
      </c>
      <c r="DB49" s="108">
        <v>0</v>
      </c>
      <c r="DC49" s="108">
        <v>0</v>
      </c>
      <c r="DD49" s="108">
        <v>0</v>
      </c>
      <c r="DE49" s="108">
        <v>0</v>
      </c>
      <c r="DF49" s="108">
        <v>0</v>
      </c>
      <c r="DG49" s="108">
        <v>0</v>
      </c>
      <c r="DH49" s="108">
        <v>0</v>
      </c>
      <c r="DI49" s="108">
        <v>0</v>
      </c>
      <c r="DJ49" s="108">
        <v>0</v>
      </c>
      <c r="DK49" s="108">
        <v>0</v>
      </c>
      <c r="DL49" s="108">
        <v>0</v>
      </c>
      <c r="DM49" s="108">
        <v>0</v>
      </c>
      <c r="DN49" s="108">
        <v>0</v>
      </c>
      <c r="DO49" s="108">
        <v>0</v>
      </c>
      <c r="DP49" s="108">
        <v>0</v>
      </c>
      <c r="DQ49" s="108">
        <v>0</v>
      </c>
      <c r="DR49" s="108">
        <v>0</v>
      </c>
      <c r="DS49" s="108">
        <v>0</v>
      </c>
      <c r="DT49" s="108">
        <v>0</v>
      </c>
      <c r="DU49" s="108">
        <v>0</v>
      </c>
      <c r="DV49" s="108">
        <v>0</v>
      </c>
      <c r="DW49" s="108">
        <v>0</v>
      </c>
      <c r="DX49" s="108">
        <v>0</v>
      </c>
      <c r="DY49" s="108">
        <v>0</v>
      </c>
      <c r="DZ49" s="108">
        <v>0</v>
      </c>
      <c r="EA49" s="108">
        <v>0</v>
      </c>
      <c r="EB49" s="108">
        <v>0</v>
      </c>
      <c r="EC49" s="108">
        <v>0</v>
      </c>
      <c r="ED49" s="108">
        <v>0</v>
      </c>
      <c r="EE49" s="108">
        <v>0</v>
      </c>
      <c r="EF49" s="108">
        <v>0</v>
      </c>
      <c r="EG49" s="108">
        <v>0</v>
      </c>
      <c r="EH49" s="108">
        <v>0</v>
      </c>
      <c r="EI49" s="108">
        <v>0</v>
      </c>
      <c r="EJ49" s="108">
        <v>0</v>
      </c>
      <c r="EK49" s="108">
        <v>0</v>
      </c>
      <c r="EL49" s="108">
        <v>0</v>
      </c>
      <c r="EM49" s="108">
        <v>0</v>
      </c>
      <c r="EN49" s="108">
        <v>0</v>
      </c>
      <c r="EO49" s="108">
        <v>0</v>
      </c>
      <c r="EP49" s="108">
        <v>0</v>
      </c>
      <c r="EQ49" s="108">
        <v>0</v>
      </c>
      <c r="ER49" s="108">
        <v>0</v>
      </c>
      <c r="ES49" s="108">
        <v>0</v>
      </c>
      <c r="ET49" s="108">
        <v>0</v>
      </c>
      <c r="EU49" s="108">
        <v>0</v>
      </c>
      <c r="EV49" s="108">
        <v>0</v>
      </c>
      <c r="EW49" s="108">
        <v>0</v>
      </c>
      <c r="EX49" s="108">
        <v>0</v>
      </c>
      <c r="EY49" s="108">
        <v>0</v>
      </c>
      <c r="EZ49" s="108">
        <v>0</v>
      </c>
      <c r="FA49" s="108">
        <v>0</v>
      </c>
      <c r="FB49" s="108">
        <v>0</v>
      </c>
      <c r="FC49" s="108">
        <v>0</v>
      </c>
      <c r="FD49" s="108">
        <v>0</v>
      </c>
      <c r="FE49" s="108">
        <v>0</v>
      </c>
      <c r="FF49" s="108">
        <v>0</v>
      </c>
      <c r="FG49" s="108">
        <v>0</v>
      </c>
      <c r="FH49" s="108">
        <v>0</v>
      </c>
      <c r="FI49" s="108">
        <v>0</v>
      </c>
      <c r="FJ49" s="108">
        <v>0</v>
      </c>
      <c r="FK49" s="108">
        <v>0</v>
      </c>
      <c r="FL49" s="108">
        <v>0</v>
      </c>
      <c r="FM49" s="108">
        <v>0</v>
      </c>
      <c r="FN49" s="108">
        <v>0</v>
      </c>
      <c r="FO49" s="108">
        <v>0</v>
      </c>
      <c r="FP49" s="108">
        <v>0</v>
      </c>
      <c r="FQ49" s="108">
        <v>0</v>
      </c>
      <c r="FR49" s="108">
        <v>0</v>
      </c>
      <c r="FS49" s="108">
        <v>0</v>
      </c>
      <c r="FT49" s="108">
        <v>0</v>
      </c>
      <c r="FU49" s="108">
        <v>0</v>
      </c>
      <c r="FV49" s="108">
        <v>0</v>
      </c>
      <c r="FW49" s="108">
        <v>0</v>
      </c>
      <c r="FX49" s="108">
        <v>0</v>
      </c>
      <c r="FY49" s="108">
        <v>0</v>
      </c>
      <c r="FZ49" s="108">
        <v>0</v>
      </c>
      <c r="GA49" s="108">
        <v>0</v>
      </c>
      <c r="GB49" s="108">
        <v>0</v>
      </c>
      <c r="GC49" s="108">
        <v>0</v>
      </c>
      <c r="GD49" s="108">
        <v>0</v>
      </c>
      <c r="GE49" s="108">
        <v>0</v>
      </c>
      <c r="GF49" s="108">
        <v>0</v>
      </c>
      <c r="GG49" s="108">
        <v>0</v>
      </c>
      <c r="GH49" s="108">
        <v>0</v>
      </c>
      <c r="GI49" s="108">
        <v>0</v>
      </c>
      <c r="GJ49" s="108">
        <v>0</v>
      </c>
      <c r="GK49" s="108">
        <v>0</v>
      </c>
      <c r="GL49" s="108">
        <v>0</v>
      </c>
      <c r="GM49" s="108">
        <v>0</v>
      </c>
      <c r="GN49" s="108">
        <v>0</v>
      </c>
      <c r="GO49" s="108">
        <v>0</v>
      </c>
      <c r="GP49" s="108">
        <v>0</v>
      </c>
      <c r="GQ49" s="108">
        <v>0</v>
      </c>
      <c r="GR49" s="108">
        <v>0</v>
      </c>
      <c r="GS49" s="108">
        <v>0</v>
      </c>
      <c r="GT49" s="108">
        <v>0</v>
      </c>
      <c r="GU49" s="108">
        <v>0</v>
      </c>
      <c r="GV49" s="108">
        <v>0</v>
      </c>
      <c r="GW49" s="108">
        <v>0</v>
      </c>
      <c r="GX49" s="108">
        <v>0</v>
      </c>
      <c r="GY49" s="108">
        <v>0</v>
      </c>
      <c r="GZ49" s="108">
        <v>0</v>
      </c>
      <c r="HA49" s="108">
        <v>0</v>
      </c>
      <c r="HB49" s="108">
        <v>0</v>
      </c>
      <c r="HC49" s="108">
        <v>0</v>
      </c>
      <c r="HD49" s="108">
        <v>0</v>
      </c>
      <c r="HE49" s="108">
        <v>0</v>
      </c>
      <c r="HF49" s="108">
        <v>0</v>
      </c>
      <c r="HG49" s="108">
        <v>0</v>
      </c>
      <c r="HH49" s="108">
        <v>0</v>
      </c>
      <c r="HI49" s="108">
        <v>0</v>
      </c>
    </row>
    <row r="50" spans="1:217" s="109" customFormat="1" x14ac:dyDescent="0.2">
      <c r="A50" s="107" t="s">
        <v>98</v>
      </c>
      <c r="B50" s="108">
        <v>0</v>
      </c>
      <c r="C50" s="108">
        <v>0</v>
      </c>
      <c r="D50" s="108">
        <v>0</v>
      </c>
      <c r="E50" s="108">
        <v>0</v>
      </c>
      <c r="F50" s="108">
        <v>0</v>
      </c>
      <c r="G50" s="108">
        <v>0</v>
      </c>
      <c r="H50" s="108">
        <v>0</v>
      </c>
      <c r="I50" s="108">
        <v>0</v>
      </c>
      <c r="J50" s="108">
        <v>0</v>
      </c>
      <c r="K50" s="108">
        <v>0</v>
      </c>
      <c r="L50" s="108">
        <v>0</v>
      </c>
      <c r="M50" s="108">
        <v>0</v>
      </c>
      <c r="N50" s="108">
        <v>0</v>
      </c>
      <c r="O50" s="108">
        <v>0</v>
      </c>
      <c r="P50" s="108">
        <v>0</v>
      </c>
      <c r="Q50" s="108">
        <v>0</v>
      </c>
      <c r="R50" s="108">
        <v>0</v>
      </c>
      <c r="S50" s="108">
        <v>0</v>
      </c>
      <c r="T50" s="108">
        <v>0</v>
      </c>
      <c r="U50" s="108">
        <v>0</v>
      </c>
      <c r="V50" s="108">
        <v>0</v>
      </c>
      <c r="W50" s="108">
        <v>0</v>
      </c>
      <c r="X50" s="108">
        <v>0</v>
      </c>
      <c r="Y50" s="108">
        <v>0</v>
      </c>
      <c r="Z50" s="108">
        <v>0</v>
      </c>
      <c r="AA50" s="108">
        <v>0</v>
      </c>
      <c r="AB50" s="108">
        <v>0</v>
      </c>
      <c r="AC50" s="108">
        <v>0</v>
      </c>
      <c r="AD50" s="108">
        <v>0</v>
      </c>
      <c r="AE50" s="108">
        <v>0</v>
      </c>
      <c r="AF50" s="108">
        <v>0</v>
      </c>
      <c r="AG50" s="108">
        <v>0</v>
      </c>
      <c r="AH50" s="108">
        <v>0</v>
      </c>
      <c r="AI50" s="108">
        <v>0</v>
      </c>
      <c r="AJ50" s="108">
        <v>0</v>
      </c>
      <c r="AK50" s="108">
        <v>0</v>
      </c>
      <c r="AL50" s="108">
        <v>0</v>
      </c>
      <c r="AM50" s="108">
        <v>0</v>
      </c>
      <c r="AN50" s="108">
        <v>0</v>
      </c>
      <c r="AO50" s="108">
        <v>0</v>
      </c>
      <c r="AP50" s="108">
        <v>0</v>
      </c>
      <c r="AQ50" s="108">
        <v>0</v>
      </c>
      <c r="AR50" s="108">
        <v>0</v>
      </c>
      <c r="AS50" s="108">
        <v>0</v>
      </c>
      <c r="AT50" s="108">
        <v>0</v>
      </c>
      <c r="AU50" s="108">
        <v>0</v>
      </c>
      <c r="AV50" s="108">
        <v>0</v>
      </c>
      <c r="AW50" s="108">
        <v>0</v>
      </c>
      <c r="AX50" s="108">
        <v>0</v>
      </c>
      <c r="AY50" s="108">
        <v>0</v>
      </c>
      <c r="AZ50" s="108">
        <v>0</v>
      </c>
      <c r="BA50" s="108">
        <v>0</v>
      </c>
      <c r="BB50" s="108">
        <v>0</v>
      </c>
      <c r="BC50" s="108">
        <v>0</v>
      </c>
      <c r="BD50" s="108">
        <v>0</v>
      </c>
      <c r="BE50" s="108">
        <v>0</v>
      </c>
      <c r="BF50" s="108">
        <v>0</v>
      </c>
      <c r="BG50" s="108">
        <v>0</v>
      </c>
      <c r="BH50" s="108">
        <v>0</v>
      </c>
      <c r="BI50" s="108">
        <v>0</v>
      </c>
      <c r="BJ50" s="108">
        <v>0</v>
      </c>
      <c r="BK50" s="108">
        <v>0</v>
      </c>
      <c r="BL50" s="108">
        <v>0</v>
      </c>
      <c r="BM50" s="108">
        <v>0</v>
      </c>
      <c r="BN50" s="108">
        <v>0</v>
      </c>
      <c r="BO50" s="108">
        <v>0</v>
      </c>
      <c r="BP50" s="108">
        <v>0</v>
      </c>
      <c r="BQ50" s="108">
        <v>0</v>
      </c>
      <c r="BR50" s="108">
        <v>0</v>
      </c>
      <c r="BS50" s="108">
        <v>0</v>
      </c>
      <c r="BT50" s="108">
        <v>0</v>
      </c>
      <c r="BU50" s="108">
        <v>0</v>
      </c>
      <c r="BV50" s="108">
        <v>0</v>
      </c>
      <c r="BW50" s="108">
        <v>0</v>
      </c>
      <c r="BX50" s="108">
        <v>0</v>
      </c>
      <c r="BY50" s="108">
        <v>0</v>
      </c>
      <c r="BZ50" s="108">
        <v>0</v>
      </c>
      <c r="CA50" s="108">
        <v>0</v>
      </c>
      <c r="CB50" s="108">
        <v>0</v>
      </c>
      <c r="CC50" s="108">
        <v>0</v>
      </c>
      <c r="CD50" s="108">
        <v>0</v>
      </c>
      <c r="CE50" s="108">
        <v>0</v>
      </c>
      <c r="CF50" s="108">
        <v>0</v>
      </c>
      <c r="CG50" s="108">
        <v>0</v>
      </c>
      <c r="CH50" s="108">
        <v>0</v>
      </c>
      <c r="CI50" s="108">
        <v>0</v>
      </c>
      <c r="CJ50" s="108">
        <v>0</v>
      </c>
      <c r="CK50" s="108">
        <v>0</v>
      </c>
      <c r="CL50" s="108">
        <v>0</v>
      </c>
      <c r="CM50" s="108">
        <v>0</v>
      </c>
      <c r="CN50" s="108">
        <v>0</v>
      </c>
      <c r="CO50" s="108">
        <v>0</v>
      </c>
      <c r="CP50" s="108">
        <v>0</v>
      </c>
      <c r="CQ50" s="108">
        <v>0</v>
      </c>
      <c r="CR50" s="108">
        <v>0</v>
      </c>
      <c r="CS50" s="108">
        <v>0</v>
      </c>
      <c r="CT50" s="108">
        <v>0</v>
      </c>
      <c r="CU50" s="108">
        <v>0</v>
      </c>
      <c r="CV50" s="108">
        <v>0</v>
      </c>
      <c r="CW50" s="108">
        <v>0</v>
      </c>
      <c r="CX50" s="108">
        <v>0</v>
      </c>
      <c r="CY50" s="108">
        <v>0</v>
      </c>
      <c r="CZ50" s="108">
        <v>0</v>
      </c>
      <c r="DA50" s="108">
        <v>0</v>
      </c>
      <c r="DB50" s="108">
        <v>0</v>
      </c>
      <c r="DC50" s="108">
        <v>0</v>
      </c>
      <c r="DD50" s="108">
        <v>0</v>
      </c>
      <c r="DE50" s="108">
        <v>0</v>
      </c>
      <c r="DF50" s="108">
        <v>0</v>
      </c>
      <c r="DG50" s="108">
        <v>0</v>
      </c>
      <c r="DH50" s="108">
        <v>0</v>
      </c>
      <c r="DI50" s="108">
        <v>0</v>
      </c>
      <c r="DJ50" s="108">
        <v>0</v>
      </c>
      <c r="DK50" s="108">
        <v>0</v>
      </c>
      <c r="DL50" s="108">
        <v>0</v>
      </c>
      <c r="DM50" s="108">
        <v>0</v>
      </c>
      <c r="DN50" s="108">
        <v>0</v>
      </c>
      <c r="DO50" s="108">
        <v>0</v>
      </c>
      <c r="DP50" s="108">
        <v>0</v>
      </c>
      <c r="DQ50" s="108">
        <v>0</v>
      </c>
      <c r="DR50" s="108">
        <v>0</v>
      </c>
      <c r="DS50" s="108">
        <v>0</v>
      </c>
      <c r="DT50" s="108">
        <v>0</v>
      </c>
      <c r="DU50" s="108">
        <v>0</v>
      </c>
      <c r="DV50" s="108">
        <v>0</v>
      </c>
      <c r="DW50" s="108">
        <v>0</v>
      </c>
      <c r="DX50" s="108">
        <v>0</v>
      </c>
      <c r="DY50" s="108">
        <v>0</v>
      </c>
      <c r="DZ50" s="108">
        <v>0</v>
      </c>
      <c r="EA50" s="108">
        <v>0</v>
      </c>
      <c r="EB50" s="108">
        <v>0</v>
      </c>
      <c r="EC50" s="108">
        <v>0</v>
      </c>
      <c r="ED50" s="108">
        <v>0</v>
      </c>
      <c r="EE50" s="108">
        <v>0</v>
      </c>
      <c r="EF50" s="108">
        <v>0</v>
      </c>
      <c r="EG50" s="108">
        <v>0</v>
      </c>
      <c r="EH50" s="108">
        <v>0</v>
      </c>
      <c r="EI50" s="108">
        <v>0</v>
      </c>
      <c r="EJ50" s="108">
        <v>0</v>
      </c>
      <c r="EK50" s="108">
        <v>0</v>
      </c>
      <c r="EL50" s="108">
        <v>0</v>
      </c>
      <c r="EM50" s="108">
        <v>0</v>
      </c>
      <c r="EN50" s="108">
        <v>0</v>
      </c>
      <c r="EO50" s="108">
        <v>0</v>
      </c>
      <c r="EP50" s="108">
        <v>0</v>
      </c>
      <c r="EQ50" s="108">
        <v>0</v>
      </c>
      <c r="ER50" s="108">
        <v>0</v>
      </c>
      <c r="ES50" s="108">
        <v>0</v>
      </c>
      <c r="ET50" s="108">
        <v>0</v>
      </c>
      <c r="EU50" s="108">
        <v>0</v>
      </c>
      <c r="EV50" s="108">
        <v>0</v>
      </c>
      <c r="EW50" s="108">
        <v>0</v>
      </c>
      <c r="EX50" s="108">
        <v>0</v>
      </c>
      <c r="EY50" s="108">
        <v>0</v>
      </c>
      <c r="EZ50" s="108">
        <v>0</v>
      </c>
      <c r="FA50" s="108">
        <v>0</v>
      </c>
      <c r="FB50" s="108">
        <v>0</v>
      </c>
      <c r="FC50" s="108">
        <v>0</v>
      </c>
      <c r="FD50" s="108">
        <v>0</v>
      </c>
      <c r="FE50" s="108">
        <v>0</v>
      </c>
      <c r="FF50" s="108">
        <v>0</v>
      </c>
      <c r="FG50" s="108">
        <v>0</v>
      </c>
      <c r="FH50" s="108">
        <v>0</v>
      </c>
      <c r="FI50" s="108">
        <v>0</v>
      </c>
      <c r="FJ50" s="108">
        <v>0</v>
      </c>
      <c r="FK50" s="108">
        <v>0</v>
      </c>
      <c r="FL50" s="108">
        <v>0</v>
      </c>
      <c r="FM50" s="108">
        <v>0</v>
      </c>
      <c r="FN50" s="108">
        <v>0</v>
      </c>
      <c r="FO50" s="108">
        <v>0</v>
      </c>
      <c r="FP50" s="108">
        <v>0</v>
      </c>
      <c r="FQ50" s="108">
        <v>0</v>
      </c>
      <c r="FR50" s="108">
        <v>0</v>
      </c>
      <c r="FS50" s="108">
        <v>0</v>
      </c>
      <c r="FT50" s="108">
        <v>0</v>
      </c>
      <c r="FU50" s="108">
        <v>0</v>
      </c>
      <c r="FV50" s="108">
        <v>0</v>
      </c>
      <c r="FW50" s="108">
        <v>0</v>
      </c>
      <c r="FX50" s="108">
        <v>0</v>
      </c>
      <c r="FY50" s="108">
        <v>0</v>
      </c>
      <c r="FZ50" s="108">
        <v>0</v>
      </c>
      <c r="GA50" s="108">
        <v>0</v>
      </c>
      <c r="GB50" s="108">
        <v>0</v>
      </c>
      <c r="GC50" s="108">
        <v>0</v>
      </c>
      <c r="GD50" s="108">
        <v>0</v>
      </c>
      <c r="GE50" s="108">
        <v>0</v>
      </c>
      <c r="GF50" s="108">
        <v>0</v>
      </c>
      <c r="GG50" s="108">
        <v>0</v>
      </c>
      <c r="GH50" s="108">
        <v>0</v>
      </c>
      <c r="GI50" s="108">
        <v>0</v>
      </c>
      <c r="GJ50" s="108">
        <v>0</v>
      </c>
      <c r="GK50" s="108">
        <v>0</v>
      </c>
      <c r="GL50" s="108">
        <v>0</v>
      </c>
      <c r="GM50" s="108">
        <v>0</v>
      </c>
      <c r="GN50" s="108">
        <v>0</v>
      </c>
      <c r="GO50" s="108">
        <v>0</v>
      </c>
      <c r="GP50" s="108">
        <v>0</v>
      </c>
      <c r="GQ50" s="108">
        <v>0</v>
      </c>
      <c r="GR50" s="108">
        <v>0</v>
      </c>
      <c r="GS50" s="108">
        <v>0</v>
      </c>
      <c r="GT50" s="108">
        <v>0</v>
      </c>
      <c r="GU50" s="108">
        <v>0</v>
      </c>
      <c r="GV50" s="108">
        <v>0</v>
      </c>
      <c r="GW50" s="108">
        <v>0</v>
      </c>
      <c r="GX50" s="108">
        <v>0</v>
      </c>
      <c r="GY50" s="108">
        <v>0</v>
      </c>
      <c r="GZ50" s="108">
        <v>0</v>
      </c>
      <c r="HA50" s="108">
        <v>0</v>
      </c>
      <c r="HB50" s="108">
        <v>0</v>
      </c>
      <c r="HC50" s="108">
        <v>0</v>
      </c>
      <c r="HD50" s="108">
        <v>0</v>
      </c>
      <c r="HE50" s="108">
        <v>0</v>
      </c>
      <c r="HF50" s="108">
        <v>0</v>
      </c>
      <c r="HG50" s="108">
        <v>0</v>
      </c>
      <c r="HH50" s="108">
        <v>0</v>
      </c>
      <c r="HI50" s="108">
        <v>0</v>
      </c>
    </row>
    <row r="51" spans="1:217" s="109" customFormat="1" x14ac:dyDescent="0.2">
      <c r="A51" s="107" t="s">
        <v>99</v>
      </c>
      <c r="B51" s="108">
        <v>0</v>
      </c>
      <c r="C51" s="108">
        <v>0</v>
      </c>
      <c r="D51" s="108">
        <v>0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0</v>
      </c>
      <c r="K51" s="108">
        <v>0</v>
      </c>
      <c r="L51" s="108">
        <v>0</v>
      </c>
      <c r="M51" s="108">
        <v>0</v>
      </c>
      <c r="N51" s="108">
        <v>0</v>
      </c>
      <c r="O51" s="108">
        <v>0</v>
      </c>
      <c r="P51" s="108">
        <v>0</v>
      </c>
      <c r="Q51" s="108">
        <v>0</v>
      </c>
      <c r="R51" s="108">
        <v>0</v>
      </c>
      <c r="S51" s="108">
        <v>0</v>
      </c>
      <c r="T51" s="108">
        <v>0</v>
      </c>
      <c r="U51" s="108">
        <v>0</v>
      </c>
      <c r="V51" s="108">
        <v>0</v>
      </c>
      <c r="W51" s="108">
        <v>0</v>
      </c>
      <c r="X51" s="108">
        <v>0</v>
      </c>
      <c r="Y51" s="108">
        <v>0</v>
      </c>
      <c r="Z51" s="108">
        <v>0</v>
      </c>
      <c r="AA51" s="108">
        <v>0</v>
      </c>
      <c r="AB51" s="108">
        <v>0</v>
      </c>
      <c r="AC51" s="108">
        <v>0</v>
      </c>
      <c r="AD51" s="108">
        <v>0</v>
      </c>
      <c r="AE51" s="108">
        <v>0</v>
      </c>
      <c r="AF51" s="108">
        <v>0</v>
      </c>
      <c r="AG51" s="108">
        <v>0</v>
      </c>
      <c r="AH51" s="108">
        <v>0</v>
      </c>
      <c r="AI51" s="108">
        <v>0</v>
      </c>
      <c r="AJ51" s="108">
        <v>0</v>
      </c>
      <c r="AK51" s="108">
        <v>0</v>
      </c>
      <c r="AL51" s="108">
        <v>0</v>
      </c>
      <c r="AM51" s="108">
        <v>0</v>
      </c>
      <c r="AN51" s="108">
        <v>0</v>
      </c>
      <c r="AO51" s="108">
        <v>0</v>
      </c>
      <c r="AP51" s="108">
        <v>0</v>
      </c>
      <c r="AQ51" s="108">
        <v>0</v>
      </c>
      <c r="AR51" s="108">
        <v>0</v>
      </c>
      <c r="AS51" s="108">
        <v>0</v>
      </c>
      <c r="AT51" s="108">
        <v>0</v>
      </c>
      <c r="AU51" s="108">
        <v>0</v>
      </c>
      <c r="AV51" s="108">
        <v>0</v>
      </c>
      <c r="AW51" s="108">
        <v>0</v>
      </c>
      <c r="AX51" s="108">
        <v>0</v>
      </c>
      <c r="AY51" s="108">
        <v>0</v>
      </c>
      <c r="AZ51" s="108">
        <v>0</v>
      </c>
      <c r="BA51" s="108">
        <v>0</v>
      </c>
      <c r="BB51" s="108">
        <v>0</v>
      </c>
      <c r="BC51" s="108">
        <v>0</v>
      </c>
      <c r="BD51" s="108">
        <v>0</v>
      </c>
      <c r="BE51" s="108">
        <v>0</v>
      </c>
      <c r="BF51" s="108">
        <v>0</v>
      </c>
      <c r="BG51" s="108">
        <v>0</v>
      </c>
      <c r="BH51" s="108">
        <v>0</v>
      </c>
      <c r="BI51" s="108">
        <v>0</v>
      </c>
      <c r="BJ51" s="108">
        <v>0</v>
      </c>
      <c r="BK51" s="108">
        <v>0</v>
      </c>
      <c r="BL51" s="108">
        <v>0</v>
      </c>
      <c r="BM51" s="108">
        <v>0</v>
      </c>
      <c r="BN51" s="108">
        <v>0</v>
      </c>
      <c r="BO51" s="108">
        <v>0</v>
      </c>
      <c r="BP51" s="108">
        <v>0</v>
      </c>
      <c r="BQ51" s="108">
        <v>0</v>
      </c>
      <c r="BR51" s="108">
        <v>0</v>
      </c>
      <c r="BS51" s="108">
        <v>0</v>
      </c>
      <c r="BT51" s="108">
        <v>0</v>
      </c>
      <c r="BU51" s="108">
        <v>0</v>
      </c>
      <c r="BV51" s="108">
        <v>0</v>
      </c>
      <c r="BW51" s="108">
        <v>0</v>
      </c>
      <c r="BX51" s="108">
        <v>0</v>
      </c>
      <c r="BY51" s="108">
        <v>0</v>
      </c>
      <c r="BZ51" s="108">
        <v>0</v>
      </c>
      <c r="CA51" s="108">
        <v>0</v>
      </c>
      <c r="CB51" s="108">
        <v>0</v>
      </c>
      <c r="CC51" s="108">
        <v>0</v>
      </c>
      <c r="CD51" s="108">
        <v>0</v>
      </c>
      <c r="CE51" s="108">
        <v>0</v>
      </c>
      <c r="CF51" s="108">
        <v>0</v>
      </c>
      <c r="CG51" s="108">
        <v>0</v>
      </c>
      <c r="CH51" s="108">
        <v>0</v>
      </c>
      <c r="CI51" s="108">
        <v>0</v>
      </c>
      <c r="CJ51" s="108">
        <v>0</v>
      </c>
      <c r="CK51" s="108">
        <v>0</v>
      </c>
      <c r="CL51" s="108">
        <v>0</v>
      </c>
      <c r="CM51" s="108">
        <v>0</v>
      </c>
      <c r="CN51" s="108">
        <v>0</v>
      </c>
      <c r="CO51" s="108">
        <v>0</v>
      </c>
      <c r="CP51" s="108">
        <v>0</v>
      </c>
      <c r="CQ51" s="108">
        <v>0</v>
      </c>
      <c r="CR51" s="108">
        <v>0</v>
      </c>
      <c r="CS51" s="108">
        <v>0</v>
      </c>
      <c r="CT51" s="108">
        <v>0</v>
      </c>
      <c r="CU51" s="108">
        <v>0</v>
      </c>
      <c r="CV51" s="108">
        <v>0</v>
      </c>
      <c r="CW51" s="108">
        <v>0</v>
      </c>
      <c r="CX51" s="108">
        <v>0</v>
      </c>
      <c r="CY51" s="108">
        <v>0</v>
      </c>
      <c r="CZ51" s="108">
        <v>0</v>
      </c>
      <c r="DA51" s="108">
        <v>0</v>
      </c>
      <c r="DB51" s="108">
        <v>0</v>
      </c>
      <c r="DC51" s="108">
        <v>0</v>
      </c>
      <c r="DD51" s="108">
        <v>0</v>
      </c>
      <c r="DE51" s="108">
        <v>0</v>
      </c>
      <c r="DF51" s="108">
        <v>0</v>
      </c>
      <c r="DG51" s="108">
        <v>0</v>
      </c>
      <c r="DH51" s="108">
        <v>0</v>
      </c>
      <c r="DI51" s="108">
        <v>0</v>
      </c>
      <c r="DJ51" s="108">
        <v>0</v>
      </c>
      <c r="DK51" s="108">
        <v>0</v>
      </c>
      <c r="DL51" s="108">
        <v>0</v>
      </c>
      <c r="DM51" s="108">
        <v>0</v>
      </c>
      <c r="DN51" s="108">
        <v>0</v>
      </c>
      <c r="DO51" s="108">
        <v>0</v>
      </c>
      <c r="DP51" s="108">
        <v>0</v>
      </c>
      <c r="DQ51" s="108">
        <v>0</v>
      </c>
      <c r="DR51" s="108">
        <v>0</v>
      </c>
      <c r="DS51" s="108">
        <v>0</v>
      </c>
      <c r="DT51" s="108">
        <v>0</v>
      </c>
      <c r="DU51" s="108">
        <v>0</v>
      </c>
      <c r="DV51" s="108">
        <v>0</v>
      </c>
      <c r="DW51" s="108">
        <v>0</v>
      </c>
      <c r="DX51" s="108">
        <v>0</v>
      </c>
      <c r="DY51" s="108">
        <v>0</v>
      </c>
      <c r="DZ51" s="108">
        <v>0</v>
      </c>
      <c r="EA51" s="108">
        <v>0</v>
      </c>
      <c r="EB51" s="108">
        <v>0</v>
      </c>
      <c r="EC51" s="108">
        <v>0</v>
      </c>
      <c r="ED51" s="108">
        <v>0</v>
      </c>
      <c r="EE51" s="108">
        <v>0</v>
      </c>
      <c r="EF51" s="108">
        <v>0</v>
      </c>
      <c r="EG51" s="108">
        <v>0</v>
      </c>
      <c r="EH51" s="108">
        <v>0</v>
      </c>
      <c r="EI51" s="108">
        <v>0</v>
      </c>
      <c r="EJ51" s="108">
        <v>0</v>
      </c>
      <c r="EK51" s="108">
        <v>0</v>
      </c>
      <c r="EL51" s="108">
        <v>0</v>
      </c>
      <c r="EM51" s="108">
        <v>0</v>
      </c>
      <c r="EN51" s="108">
        <v>0</v>
      </c>
      <c r="EO51" s="108">
        <v>0</v>
      </c>
      <c r="EP51" s="108">
        <v>0</v>
      </c>
      <c r="EQ51" s="108">
        <v>0</v>
      </c>
      <c r="ER51" s="108">
        <v>0</v>
      </c>
      <c r="ES51" s="108">
        <v>0</v>
      </c>
      <c r="ET51" s="108">
        <v>0</v>
      </c>
      <c r="EU51" s="108">
        <v>0</v>
      </c>
      <c r="EV51" s="108">
        <v>0</v>
      </c>
      <c r="EW51" s="108">
        <v>0</v>
      </c>
      <c r="EX51" s="108">
        <v>0</v>
      </c>
      <c r="EY51" s="108">
        <v>0</v>
      </c>
      <c r="EZ51" s="108">
        <v>0</v>
      </c>
      <c r="FA51" s="108">
        <v>0</v>
      </c>
      <c r="FB51" s="108">
        <v>0</v>
      </c>
      <c r="FC51" s="108">
        <v>0</v>
      </c>
      <c r="FD51" s="108">
        <v>0</v>
      </c>
      <c r="FE51" s="108">
        <v>0</v>
      </c>
      <c r="FF51" s="108">
        <v>0</v>
      </c>
      <c r="FG51" s="108">
        <v>0</v>
      </c>
      <c r="FH51" s="108">
        <v>0</v>
      </c>
      <c r="FI51" s="108">
        <v>0</v>
      </c>
      <c r="FJ51" s="108">
        <v>0</v>
      </c>
      <c r="FK51" s="108">
        <v>0</v>
      </c>
      <c r="FL51" s="108">
        <v>0</v>
      </c>
      <c r="FM51" s="108">
        <v>0</v>
      </c>
      <c r="FN51" s="108">
        <v>0</v>
      </c>
      <c r="FO51" s="108">
        <v>0</v>
      </c>
      <c r="FP51" s="108">
        <v>0</v>
      </c>
      <c r="FQ51" s="108">
        <v>0</v>
      </c>
      <c r="FR51" s="108">
        <v>0</v>
      </c>
      <c r="FS51" s="108">
        <v>0</v>
      </c>
      <c r="FT51" s="108">
        <v>0</v>
      </c>
      <c r="FU51" s="108">
        <v>0</v>
      </c>
      <c r="FV51" s="108">
        <v>0</v>
      </c>
      <c r="FW51" s="108">
        <v>0</v>
      </c>
      <c r="FX51" s="108">
        <v>0</v>
      </c>
      <c r="FY51" s="108">
        <v>0</v>
      </c>
      <c r="FZ51" s="108">
        <v>0</v>
      </c>
      <c r="GA51" s="108">
        <v>0</v>
      </c>
      <c r="GB51" s="108">
        <v>0</v>
      </c>
      <c r="GC51" s="108">
        <v>0</v>
      </c>
      <c r="GD51" s="108">
        <v>0</v>
      </c>
      <c r="GE51" s="108">
        <v>0</v>
      </c>
      <c r="GF51" s="108">
        <v>0</v>
      </c>
      <c r="GG51" s="108">
        <v>0</v>
      </c>
      <c r="GH51" s="108">
        <v>0</v>
      </c>
      <c r="GI51" s="108">
        <v>0</v>
      </c>
      <c r="GJ51" s="108">
        <v>0</v>
      </c>
      <c r="GK51" s="108">
        <v>0</v>
      </c>
      <c r="GL51" s="108">
        <v>0</v>
      </c>
      <c r="GM51" s="108">
        <v>0</v>
      </c>
      <c r="GN51" s="108">
        <v>0</v>
      </c>
      <c r="GO51" s="108">
        <v>0</v>
      </c>
      <c r="GP51" s="108">
        <v>0</v>
      </c>
      <c r="GQ51" s="108">
        <v>0</v>
      </c>
      <c r="GR51" s="108">
        <v>0</v>
      </c>
      <c r="GS51" s="108">
        <v>0</v>
      </c>
      <c r="GT51" s="108">
        <v>0</v>
      </c>
      <c r="GU51" s="108">
        <v>0</v>
      </c>
      <c r="GV51" s="108">
        <v>0</v>
      </c>
      <c r="GW51" s="108">
        <v>0</v>
      </c>
      <c r="GX51" s="108">
        <v>0</v>
      </c>
      <c r="GY51" s="108">
        <v>0</v>
      </c>
      <c r="GZ51" s="108">
        <v>0</v>
      </c>
      <c r="HA51" s="108">
        <v>0</v>
      </c>
      <c r="HB51" s="108">
        <v>0</v>
      </c>
      <c r="HC51" s="108">
        <v>0</v>
      </c>
      <c r="HD51" s="108">
        <v>0</v>
      </c>
      <c r="HE51" s="108">
        <v>0</v>
      </c>
      <c r="HF51" s="108">
        <v>0</v>
      </c>
      <c r="HG51" s="108">
        <v>0</v>
      </c>
      <c r="HH51" s="108">
        <v>0</v>
      </c>
      <c r="HI51" s="108">
        <v>0</v>
      </c>
    </row>
    <row r="52" spans="1:217" s="109" customFormat="1" x14ac:dyDescent="0.2">
      <c r="A52" s="107" t="s">
        <v>100</v>
      </c>
      <c r="B52" s="108">
        <v>0</v>
      </c>
      <c r="C52" s="108">
        <v>0</v>
      </c>
      <c r="D52" s="108">
        <v>0</v>
      </c>
      <c r="E52" s="108">
        <v>0</v>
      </c>
      <c r="F52" s="108">
        <v>0</v>
      </c>
      <c r="G52" s="108">
        <v>0</v>
      </c>
      <c r="H52" s="108">
        <v>0</v>
      </c>
      <c r="I52" s="108">
        <v>0</v>
      </c>
      <c r="J52" s="108">
        <v>0</v>
      </c>
      <c r="K52" s="108">
        <v>0</v>
      </c>
      <c r="L52" s="108">
        <v>0</v>
      </c>
      <c r="M52" s="108">
        <v>0</v>
      </c>
      <c r="N52" s="108">
        <v>0</v>
      </c>
      <c r="O52" s="108">
        <v>0</v>
      </c>
      <c r="P52" s="108">
        <v>0</v>
      </c>
      <c r="Q52" s="108">
        <v>0</v>
      </c>
      <c r="R52" s="108">
        <v>0</v>
      </c>
      <c r="S52" s="108">
        <v>0</v>
      </c>
      <c r="T52" s="108">
        <v>0</v>
      </c>
      <c r="U52" s="108">
        <v>0</v>
      </c>
      <c r="V52" s="108">
        <v>0</v>
      </c>
      <c r="W52" s="108">
        <v>0</v>
      </c>
      <c r="X52" s="108">
        <v>0</v>
      </c>
      <c r="Y52" s="108">
        <v>0</v>
      </c>
      <c r="Z52" s="108">
        <v>0</v>
      </c>
      <c r="AA52" s="108">
        <v>0</v>
      </c>
      <c r="AB52" s="108">
        <v>0</v>
      </c>
      <c r="AC52" s="108">
        <v>0</v>
      </c>
      <c r="AD52" s="108">
        <v>0</v>
      </c>
      <c r="AE52" s="108">
        <v>0</v>
      </c>
      <c r="AF52" s="108">
        <v>0</v>
      </c>
      <c r="AG52" s="108">
        <v>0</v>
      </c>
      <c r="AH52" s="108">
        <v>0</v>
      </c>
      <c r="AI52" s="108">
        <v>0</v>
      </c>
      <c r="AJ52" s="108">
        <v>0</v>
      </c>
      <c r="AK52" s="108">
        <v>0</v>
      </c>
      <c r="AL52" s="108">
        <v>0</v>
      </c>
      <c r="AM52" s="108">
        <v>0</v>
      </c>
      <c r="AN52" s="108">
        <v>0</v>
      </c>
      <c r="AO52" s="108">
        <v>0</v>
      </c>
      <c r="AP52" s="108">
        <v>0</v>
      </c>
      <c r="AQ52" s="108">
        <v>0</v>
      </c>
      <c r="AR52" s="108">
        <v>0</v>
      </c>
      <c r="AS52" s="108">
        <v>0</v>
      </c>
      <c r="AT52" s="108">
        <v>0</v>
      </c>
      <c r="AU52" s="108">
        <v>0</v>
      </c>
      <c r="AV52" s="108">
        <v>0</v>
      </c>
      <c r="AW52" s="108">
        <v>0</v>
      </c>
      <c r="AX52" s="108">
        <v>0</v>
      </c>
      <c r="AY52" s="108">
        <v>0</v>
      </c>
      <c r="AZ52" s="108">
        <v>0</v>
      </c>
      <c r="BA52" s="108">
        <v>0</v>
      </c>
      <c r="BB52" s="108">
        <v>0</v>
      </c>
      <c r="BC52" s="108">
        <v>0</v>
      </c>
      <c r="BD52" s="108">
        <v>0</v>
      </c>
      <c r="BE52" s="108">
        <v>0</v>
      </c>
      <c r="BF52" s="108">
        <v>0</v>
      </c>
      <c r="BG52" s="108">
        <v>0</v>
      </c>
      <c r="BH52" s="108">
        <v>0</v>
      </c>
      <c r="BI52" s="108">
        <v>0</v>
      </c>
      <c r="BJ52" s="108">
        <v>0</v>
      </c>
      <c r="BK52" s="108">
        <v>0</v>
      </c>
      <c r="BL52" s="108">
        <v>0</v>
      </c>
      <c r="BM52" s="108">
        <v>0</v>
      </c>
      <c r="BN52" s="108">
        <v>0</v>
      </c>
      <c r="BO52" s="108">
        <v>0</v>
      </c>
      <c r="BP52" s="108">
        <v>0</v>
      </c>
      <c r="BQ52" s="108">
        <v>0</v>
      </c>
      <c r="BR52" s="108">
        <v>0</v>
      </c>
      <c r="BS52" s="108">
        <v>0</v>
      </c>
      <c r="BT52" s="108">
        <v>0</v>
      </c>
      <c r="BU52" s="108">
        <v>0</v>
      </c>
      <c r="BV52" s="108">
        <v>0</v>
      </c>
      <c r="BW52" s="108">
        <v>0</v>
      </c>
      <c r="BX52" s="108">
        <v>0</v>
      </c>
      <c r="BY52" s="108">
        <v>0</v>
      </c>
      <c r="BZ52" s="108">
        <v>0</v>
      </c>
      <c r="CA52" s="108">
        <v>0</v>
      </c>
      <c r="CB52" s="108">
        <v>0</v>
      </c>
      <c r="CC52" s="108">
        <v>0</v>
      </c>
      <c r="CD52" s="108">
        <v>0</v>
      </c>
      <c r="CE52" s="108">
        <v>0</v>
      </c>
      <c r="CF52" s="108">
        <v>0</v>
      </c>
      <c r="CG52" s="108">
        <v>0</v>
      </c>
      <c r="CH52" s="108">
        <v>0</v>
      </c>
      <c r="CI52" s="108">
        <v>0</v>
      </c>
      <c r="CJ52" s="108">
        <v>0</v>
      </c>
      <c r="CK52" s="108">
        <v>0</v>
      </c>
      <c r="CL52" s="108">
        <v>0</v>
      </c>
      <c r="CM52" s="108">
        <v>0</v>
      </c>
      <c r="CN52" s="108">
        <v>0</v>
      </c>
      <c r="CO52" s="108">
        <v>0</v>
      </c>
      <c r="CP52" s="108">
        <v>0</v>
      </c>
      <c r="CQ52" s="108">
        <v>0</v>
      </c>
      <c r="CR52" s="108">
        <v>0</v>
      </c>
      <c r="CS52" s="108">
        <v>0</v>
      </c>
      <c r="CT52" s="108">
        <v>0</v>
      </c>
      <c r="CU52" s="108">
        <v>0</v>
      </c>
      <c r="CV52" s="108">
        <v>0</v>
      </c>
      <c r="CW52" s="108">
        <v>0</v>
      </c>
      <c r="CX52" s="108">
        <v>0</v>
      </c>
      <c r="CY52" s="108">
        <v>0</v>
      </c>
      <c r="CZ52" s="108">
        <v>0</v>
      </c>
      <c r="DA52" s="108">
        <v>0</v>
      </c>
      <c r="DB52" s="108">
        <v>0</v>
      </c>
      <c r="DC52" s="108">
        <v>0</v>
      </c>
      <c r="DD52" s="108">
        <v>0</v>
      </c>
      <c r="DE52" s="108">
        <v>0</v>
      </c>
      <c r="DF52" s="108">
        <v>0</v>
      </c>
      <c r="DG52" s="108">
        <v>0</v>
      </c>
      <c r="DH52" s="108">
        <v>0</v>
      </c>
      <c r="DI52" s="108">
        <v>0</v>
      </c>
      <c r="DJ52" s="108">
        <v>0</v>
      </c>
      <c r="DK52" s="108">
        <v>0</v>
      </c>
      <c r="DL52" s="108">
        <v>0</v>
      </c>
      <c r="DM52" s="108">
        <v>0</v>
      </c>
      <c r="DN52" s="108">
        <v>0</v>
      </c>
      <c r="DO52" s="108">
        <v>0</v>
      </c>
      <c r="DP52" s="108">
        <v>0</v>
      </c>
      <c r="DQ52" s="108">
        <v>0</v>
      </c>
      <c r="DR52" s="108">
        <v>0</v>
      </c>
      <c r="DS52" s="108">
        <v>0</v>
      </c>
      <c r="DT52" s="108">
        <v>0</v>
      </c>
      <c r="DU52" s="108">
        <v>0</v>
      </c>
      <c r="DV52" s="108">
        <v>0</v>
      </c>
      <c r="DW52" s="108">
        <v>0</v>
      </c>
      <c r="DX52" s="108">
        <v>0</v>
      </c>
      <c r="DY52" s="108">
        <v>0</v>
      </c>
      <c r="DZ52" s="108">
        <v>0</v>
      </c>
      <c r="EA52" s="108">
        <v>0</v>
      </c>
      <c r="EB52" s="108">
        <v>0</v>
      </c>
      <c r="EC52" s="108">
        <v>0</v>
      </c>
      <c r="ED52" s="108">
        <v>0</v>
      </c>
      <c r="EE52" s="108">
        <v>0</v>
      </c>
      <c r="EF52" s="108">
        <v>0</v>
      </c>
      <c r="EG52" s="108">
        <v>0</v>
      </c>
      <c r="EH52" s="108">
        <v>0</v>
      </c>
      <c r="EI52" s="108">
        <v>0</v>
      </c>
      <c r="EJ52" s="108">
        <v>0</v>
      </c>
      <c r="EK52" s="108">
        <v>0</v>
      </c>
      <c r="EL52" s="108">
        <v>0</v>
      </c>
      <c r="EM52" s="108">
        <v>0</v>
      </c>
      <c r="EN52" s="108">
        <v>0</v>
      </c>
      <c r="EO52" s="108">
        <v>0</v>
      </c>
      <c r="EP52" s="108">
        <v>0</v>
      </c>
      <c r="EQ52" s="108">
        <v>0</v>
      </c>
      <c r="ER52" s="108">
        <v>0</v>
      </c>
      <c r="ES52" s="108">
        <v>0</v>
      </c>
      <c r="ET52" s="108">
        <v>0</v>
      </c>
      <c r="EU52" s="108">
        <v>0</v>
      </c>
      <c r="EV52" s="108">
        <v>0</v>
      </c>
      <c r="EW52" s="108">
        <v>0</v>
      </c>
      <c r="EX52" s="108">
        <v>0</v>
      </c>
      <c r="EY52" s="108">
        <v>0</v>
      </c>
      <c r="EZ52" s="108">
        <v>0</v>
      </c>
      <c r="FA52" s="108">
        <v>0</v>
      </c>
      <c r="FB52" s="108">
        <v>0</v>
      </c>
      <c r="FC52" s="108">
        <v>0</v>
      </c>
      <c r="FD52" s="108">
        <v>0</v>
      </c>
      <c r="FE52" s="108">
        <v>0</v>
      </c>
      <c r="FF52" s="108">
        <v>0</v>
      </c>
      <c r="FG52" s="108">
        <v>0</v>
      </c>
      <c r="FH52" s="108">
        <v>0</v>
      </c>
      <c r="FI52" s="108">
        <v>0</v>
      </c>
      <c r="FJ52" s="108">
        <v>0</v>
      </c>
      <c r="FK52" s="108">
        <v>0</v>
      </c>
      <c r="FL52" s="108">
        <v>0</v>
      </c>
      <c r="FM52" s="108">
        <v>0</v>
      </c>
      <c r="FN52" s="108">
        <v>0</v>
      </c>
      <c r="FO52" s="108">
        <v>0</v>
      </c>
      <c r="FP52" s="108">
        <v>0</v>
      </c>
      <c r="FQ52" s="108">
        <v>0</v>
      </c>
      <c r="FR52" s="108">
        <v>0</v>
      </c>
      <c r="FS52" s="108">
        <v>0</v>
      </c>
      <c r="FT52" s="108">
        <v>0</v>
      </c>
      <c r="FU52" s="108">
        <v>0</v>
      </c>
      <c r="FV52" s="108">
        <v>0</v>
      </c>
      <c r="FW52" s="108">
        <v>0</v>
      </c>
      <c r="FX52" s="108">
        <v>0</v>
      </c>
      <c r="FY52" s="108">
        <v>0</v>
      </c>
      <c r="FZ52" s="108">
        <v>0</v>
      </c>
      <c r="GA52" s="108">
        <v>0</v>
      </c>
      <c r="GB52" s="108">
        <v>0</v>
      </c>
      <c r="GC52" s="108">
        <v>0</v>
      </c>
      <c r="GD52" s="108">
        <v>0</v>
      </c>
      <c r="GE52" s="108">
        <v>0</v>
      </c>
      <c r="GF52" s="108">
        <v>0</v>
      </c>
      <c r="GG52" s="108">
        <v>0</v>
      </c>
      <c r="GH52" s="108">
        <v>0</v>
      </c>
      <c r="GI52" s="108">
        <v>0</v>
      </c>
      <c r="GJ52" s="108">
        <v>0</v>
      </c>
      <c r="GK52" s="108">
        <v>0</v>
      </c>
      <c r="GL52" s="108">
        <v>0</v>
      </c>
      <c r="GM52" s="108">
        <v>0</v>
      </c>
      <c r="GN52" s="108">
        <v>0</v>
      </c>
      <c r="GO52" s="108">
        <v>0</v>
      </c>
      <c r="GP52" s="108">
        <v>0</v>
      </c>
      <c r="GQ52" s="108">
        <v>0</v>
      </c>
      <c r="GR52" s="108">
        <v>0</v>
      </c>
      <c r="GS52" s="108">
        <v>0</v>
      </c>
      <c r="GT52" s="108">
        <v>0</v>
      </c>
      <c r="GU52" s="108">
        <v>0</v>
      </c>
      <c r="GV52" s="108">
        <v>0</v>
      </c>
      <c r="GW52" s="108">
        <v>0</v>
      </c>
      <c r="GX52" s="108">
        <v>0</v>
      </c>
      <c r="GY52" s="108">
        <v>0</v>
      </c>
      <c r="GZ52" s="108">
        <v>0</v>
      </c>
      <c r="HA52" s="108">
        <v>0</v>
      </c>
      <c r="HB52" s="108">
        <v>0</v>
      </c>
      <c r="HC52" s="108">
        <v>0</v>
      </c>
      <c r="HD52" s="108">
        <v>0</v>
      </c>
      <c r="HE52" s="108">
        <v>0</v>
      </c>
      <c r="HF52" s="108">
        <v>0</v>
      </c>
      <c r="HG52" s="108">
        <v>0</v>
      </c>
      <c r="HH52" s="108">
        <v>0</v>
      </c>
      <c r="HI52" s="108">
        <v>0</v>
      </c>
    </row>
    <row r="53" spans="1:217" x14ac:dyDescent="0.2">
      <c r="A53" s="28"/>
    </row>
    <row r="54" spans="1:217" s="22" customFormat="1" x14ac:dyDescent="0.2">
      <c r="A54" s="34" t="s">
        <v>101</v>
      </c>
      <c r="B54" s="83">
        <f t="shared" ref="B54:BM54" si="58">B41-B43</f>
        <v>0</v>
      </c>
      <c r="C54" s="83">
        <f t="shared" si="58"/>
        <v>0</v>
      </c>
      <c r="D54" s="83">
        <f t="shared" si="58"/>
        <v>0</v>
      </c>
      <c r="E54" s="83">
        <f t="shared" si="58"/>
        <v>0</v>
      </c>
      <c r="F54" s="83">
        <f t="shared" si="58"/>
        <v>0</v>
      </c>
      <c r="G54" s="83">
        <f t="shared" si="58"/>
        <v>0</v>
      </c>
      <c r="H54" s="83">
        <f t="shared" si="58"/>
        <v>0</v>
      </c>
      <c r="I54" s="83">
        <f t="shared" si="58"/>
        <v>0</v>
      </c>
      <c r="J54" s="83">
        <f t="shared" si="58"/>
        <v>0</v>
      </c>
      <c r="K54" s="83">
        <f t="shared" si="58"/>
        <v>0</v>
      </c>
      <c r="L54" s="83">
        <f t="shared" si="58"/>
        <v>0</v>
      </c>
      <c r="M54" s="83">
        <f t="shared" si="58"/>
        <v>0</v>
      </c>
      <c r="N54" s="83">
        <f t="shared" si="58"/>
        <v>0</v>
      </c>
      <c r="O54" s="83">
        <f t="shared" si="58"/>
        <v>0</v>
      </c>
      <c r="P54" s="83" t="e">
        <f t="shared" si="58"/>
        <v>#NAME?</v>
      </c>
      <c r="Q54" s="83" t="e">
        <f t="shared" si="58"/>
        <v>#NAME?</v>
      </c>
      <c r="R54" s="83" t="e">
        <f t="shared" si="58"/>
        <v>#NAME?</v>
      </c>
      <c r="S54" s="83" t="e">
        <f t="shared" si="58"/>
        <v>#NAME?</v>
      </c>
      <c r="T54" s="83" t="e">
        <f t="shared" si="58"/>
        <v>#NAME?</v>
      </c>
      <c r="U54" s="83" t="e">
        <f t="shared" si="58"/>
        <v>#NAME?</v>
      </c>
      <c r="V54" s="83" t="e">
        <f t="shared" si="58"/>
        <v>#NAME?</v>
      </c>
      <c r="W54" s="83" t="e">
        <f t="shared" si="58"/>
        <v>#NAME?</v>
      </c>
      <c r="X54" s="83" t="e">
        <f t="shared" si="58"/>
        <v>#NAME?</v>
      </c>
      <c r="Y54" s="83" t="e">
        <f t="shared" si="58"/>
        <v>#NAME?</v>
      </c>
      <c r="Z54" s="83" t="e">
        <f t="shared" si="58"/>
        <v>#NAME?</v>
      </c>
      <c r="AA54" s="83" t="e">
        <f t="shared" si="58"/>
        <v>#NAME?</v>
      </c>
      <c r="AB54" s="83" t="e">
        <f t="shared" si="58"/>
        <v>#NAME?</v>
      </c>
      <c r="AC54" s="83" t="e">
        <f t="shared" si="58"/>
        <v>#NAME?</v>
      </c>
      <c r="AD54" s="83" t="e">
        <f t="shared" si="58"/>
        <v>#NAME?</v>
      </c>
      <c r="AE54" s="83" t="e">
        <f t="shared" si="58"/>
        <v>#NAME?</v>
      </c>
      <c r="AF54" s="83" t="e">
        <f t="shared" si="58"/>
        <v>#NAME?</v>
      </c>
      <c r="AG54" s="83" t="e">
        <f t="shared" si="58"/>
        <v>#NAME?</v>
      </c>
      <c r="AH54" s="83" t="e">
        <f t="shared" si="58"/>
        <v>#NAME?</v>
      </c>
      <c r="AI54" s="83" t="e">
        <f t="shared" si="58"/>
        <v>#NAME?</v>
      </c>
      <c r="AJ54" s="83" t="e">
        <f t="shared" si="58"/>
        <v>#NAME?</v>
      </c>
      <c r="AK54" s="83" t="e">
        <f t="shared" si="58"/>
        <v>#NAME?</v>
      </c>
      <c r="AL54" s="83" t="e">
        <f t="shared" si="58"/>
        <v>#NAME?</v>
      </c>
      <c r="AM54" s="83" t="e">
        <f t="shared" si="58"/>
        <v>#NAME?</v>
      </c>
      <c r="AN54" s="83" t="e">
        <f t="shared" si="58"/>
        <v>#NAME?</v>
      </c>
      <c r="AO54" s="83" t="e">
        <f t="shared" si="58"/>
        <v>#NAME?</v>
      </c>
      <c r="AP54" s="83" t="e">
        <f t="shared" si="58"/>
        <v>#NAME?</v>
      </c>
      <c r="AQ54" s="83" t="e">
        <f t="shared" si="58"/>
        <v>#NAME?</v>
      </c>
      <c r="AR54" s="83" t="e">
        <f t="shared" si="58"/>
        <v>#NAME?</v>
      </c>
      <c r="AS54" s="83" t="e">
        <f t="shared" si="58"/>
        <v>#NAME?</v>
      </c>
      <c r="AT54" s="83" t="e">
        <f t="shared" si="58"/>
        <v>#NAME?</v>
      </c>
      <c r="AU54" s="83" t="e">
        <f t="shared" si="58"/>
        <v>#NAME?</v>
      </c>
      <c r="AV54" s="83" t="e">
        <f t="shared" si="58"/>
        <v>#NAME?</v>
      </c>
      <c r="AW54" s="83" t="e">
        <f t="shared" si="58"/>
        <v>#NAME?</v>
      </c>
      <c r="AX54" s="83" t="e">
        <f t="shared" si="58"/>
        <v>#NAME?</v>
      </c>
      <c r="AY54" s="83" t="e">
        <f t="shared" si="58"/>
        <v>#NAME?</v>
      </c>
      <c r="AZ54" s="83" t="e">
        <f t="shared" si="58"/>
        <v>#NAME?</v>
      </c>
      <c r="BA54" s="83" t="e">
        <f t="shared" si="58"/>
        <v>#NAME?</v>
      </c>
      <c r="BB54" s="83" t="e">
        <f t="shared" si="58"/>
        <v>#NAME?</v>
      </c>
      <c r="BC54" s="83" t="e">
        <f t="shared" si="58"/>
        <v>#NAME?</v>
      </c>
      <c r="BD54" s="83" t="e">
        <f t="shared" si="58"/>
        <v>#NAME?</v>
      </c>
      <c r="BE54" s="83" t="e">
        <f t="shared" si="58"/>
        <v>#NAME?</v>
      </c>
      <c r="BF54" s="83" t="e">
        <f t="shared" si="58"/>
        <v>#NAME?</v>
      </c>
      <c r="BG54" s="83" t="e">
        <f t="shared" si="58"/>
        <v>#NAME?</v>
      </c>
      <c r="BH54" s="83" t="e">
        <f t="shared" si="58"/>
        <v>#NAME?</v>
      </c>
      <c r="BI54" s="83" t="e">
        <f t="shared" si="58"/>
        <v>#NAME?</v>
      </c>
      <c r="BJ54" s="83" t="e">
        <f t="shared" si="58"/>
        <v>#NAME?</v>
      </c>
      <c r="BK54" s="83" t="e">
        <f t="shared" si="58"/>
        <v>#NAME?</v>
      </c>
      <c r="BL54" s="83" t="e">
        <f t="shared" si="58"/>
        <v>#NAME?</v>
      </c>
      <c r="BM54" s="83" t="e">
        <f t="shared" si="58"/>
        <v>#NAME?</v>
      </c>
      <c r="BN54" s="83" t="e">
        <f t="shared" ref="BN54:DY54" si="59">BN41-BN43</f>
        <v>#NAME?</v>
      </c>
      <c r="BO54" s="83" t="e">
        <f t="shared" si="59"/>
        <v>#NAME?</v>
      </c>
      <c r="BP54" s="83" t="e">
        <f t="shared" si="59"/>
        <v>#NAME?</v>
      </c>
      <c r="BQ54" s="83" t="e">
        <f t="shared" si="59"/>
        <v>#NAME?</v>
      </c>
      <c r="BR54" s="83" t="e">
        <f t="shared" si="59"/>
        <v>#NAME?</v>
      </c>
      <c r="BS54" s="83" t="e">
        <f t="shared" si="59"/>
        <v>#NAME?</v>
      </c>
      <c r="BT54" s="83" t="e">
        <f t="shared" si="59"/>
        <v>#NAME?</v>
      </c>
      <c r="BU54" s="83" t="e">
        <f t="shared" si="59"/>
        <v>#NAME?</v>
      </c>
      <c r="BV54" s="83" t="e">
        <f t="shared" si="59"/>
        <v>#NAME?</v>
      </c>
      <c r="BW54" s="83" t="e">
        <f t="shared" si="59"/>
        <v>#NAME?</v>
      </c>
      <c r="BX54" s="83" t="e">
        <f t="shared" si="59"/>
        <v>#NAME?</v>
      </c>
      <c r="BY54" s="83" t="e">
        <f t="shared" si="59"/>
        <v>#NAME?</v>
      </c>
      <c r="BZ54" s="83" t="e">
        <f t="shared" si="59"/>
        <v>#NAME?</v>
      </c>
      <c r="CA54" s="83" t="e">
        <f t="shared" si="59"/>
        <v>#NAME?</v>
      </c>
      <c r="CB54" s="83" t="e">
        <f t="shared" si="59"/>
        <v>#NAME?</v>
      </c>
      <c r="CC54" s="83" t="e">
        <f t="shared" si="59"/>
        <v>#NAME?</v>
      </c>
      <c r="CD54" s="83" t="e">
        <f t="shared" si="59"/>
        <v>#NAME?</v>
      </c>
      <c r="CE54" s="83" t="e">
        <f t="shared" si="59"/>
        <v>#NAME?</v>
      </c>
      <c r="CF54" s="83" t="e">
        <f t="shared" si="59"/>
        <v>#NAME?</v>
      </c>
      <c r="CG54" s="83" t="e">
        <f t="shared" si="59"/>
        <v>#NAME?</v>
      </c>
      <c r="CH54" s="83" t="e">
        <f t="shared" si="59"/>
        <v>#NAME?</v>
      </c>
      <c r="CI54" s="83" t="e">
        <f t="shared" si="59"/>
        <v>#NAME?</v>
      </c>
      <c r="CJ54" s="83" t="e">
        <f t="shared" si="59"/>
        <v>#NAME?</v>
      </c>
      <c r="CK54" s="83" t="e">
        <f t="shared" si="59"/>
        <v>#NAME?</v>
      </c>
      <c r="CL54" s="83" t="e">
        <f t="shared" si="59"/>
        <v>#NAME?</v>
      </c>
      <c r="CM54" s="83" t="e">
        <f t="shared" si="59"/>
        <v>#NAME?</v>
      </c>
      <c r="CN54" s="83" t="e">
        <f t="shared" si="59"/>
        <v>#NAME?</v>
      </c>
      <c r="CO54" s="83" t="e">
        <f t="shared" si="59"/>
        <v>#NAME?</v>
      </c>
      <c r="CP54" s="83" t="e">
        <f t="shared" si="59"/>
        <v>#NAME?</v>
      </c>
      <c r="CQ54" s="83" t="e">
        <f t="shared" si="59"/>
        <v>#NAME?</v>
      </c>
      <c r="CR54" s="83" t="e">
        <f t="shared" si="59"/>
        <v>#NAME?</v>
      </c>
      <c r="CS54" s="83" t="e">
        <f t="shared" si="59"/>
        <v>#NAME?</v>
      </c>
      <c r="CT54" s="83" t="e">
        <f t="shared" si="59"/>
        <v>#NAME?</v>
      </c>
      <c r="CU54" s="83" t="e">
        <f t="shared" si="59"/>
        <v>#NAME?</v>
      </c>
      <c r="CV54" s="83" t="e">
        <f t="shared" si="59"/>
        <v>#NAME?</v>
      </c>
      <c r="CW54" s="83" t="e">
        <f t="shared" si="59"/>
        <v>#NAME?</v>
      </c>
      <c r="CX54" s="83" t="e">
        <f t="shared" si="59"/>
        <v>#NAME?</v>
      </c>
      <c r="CY54" s="83" t="e">
        <f t="shared" si="59"/>
        <v>#NAME?</v>
      </c>
      <c r="CZ54" s="83" t="e">
        <f t="shared" si="59"/>
        <v>#NAME?</v>
      </c>
      <c r="DA54" s="83" t="e">
        <f t="shared" si="59"/>
        <v>#NAME?</v>
      </c>
      <c r="DB54" s="83" t="e">
        <f t="shared" si="59"/>
        <v>#NAME?</v>
      </c>
      <c r="DC54" s="83" t="e">
        <f t="shared" si="59"/>
        <v>#NAME?</v>
      </c>
      <c r="DD54" s="83" t="e">
        <f t="shared" si="59"/>
        <v>#NAME?</v>
      </c>
      <c r="DE54" s="83" t="e">
        <f t="shared" si="59"/>
        <v>#NAME?</v>
      </c>
      <c r="DF54" s="83" t="e">
        <f t="shared" si="59"/>
        <v>#NAME?</v>
      </c>
      <c r="DG54" s="83" t="e">
        <f t="shared" si="59"/>
        <v>#NAME?</v>
      </c>
      <c r="DH54" s="83" t="e">
        <f t="shared" si="59"/>
        <v>#NAME?</v>
      </c>
      <c r="DI54" s="83" t="e">
        <f t="shared" si="59"/>
        <v>#NAME?</v>
      </c>
      <c r="DJ54" s="83" t="e">
        <f t="shared" si="59"/>
        <v>#NAME?</v>
      </c>
      <c r="DK54" s="83" t="e">
        <f t="shared" si="59"/>
        <v>#NAME?</v>
      </c>
      <c r="DL54" s="83" t="e">
        <f t="shared" si="59"/>
        <v>#NAME?</v>
      </c>
      <c r="DM54" s="83" t="e">
        <f t="shared" si="59"/>
        <v>#NAME?</v>
      </c>
      <c r="DN54" s="83" t="e">
        <f t="shared" si="59"/>
        <v>#NAME?</v>
      </c>
      <c r="DO54" s="83" t="e">
        <f t="shared" si="59"/>
        <v>#NAME?</v>
      </c>
      <c r="DP54" s="83" t="e">
        <f t="shared" si="59"/>
        <v>#NAME?</v>
      </c>
      <c r="DQ54" s="83" t="e">
        <f t="shared" si="59"/>
        <v>#NAME?</v>
      </c>
      <c r="DR54" s="83" t="e">
        <f t="shared" si="59"/>
        <v>#NAME?</v>
      </c>
      <c r="DS54" s="83" t="e">
        <f t="shared" si="59"/>
        <v>#NAME?</v>
      </c>
      <c r="DT54" s="83" t="e">
        <f t="shared" si="59"/>
        <v>#NAME?</v>
      </c>
      <c r="DU54" s="83" t="e">
        <f t="shared" si="59"/>
        <v>#NAME?</v>
      </c>
      <c r="DV54" s="83" t="e">
        <f t="shared" si="59"/>
        <v>#NAME?</v>
      </c>
      <c r="DW54" s="83" t="e">
        <f t="shared" si="59"/>
        <v>#NAME?</v>
      </c>
      <c r="DX54" s="83" t="e">
        <f t="shared" si="59"/>
        <v>#NAME?</v>
      </c>
      <c r="DY54" s="83" t="e">
        <f t="shared" si="59"/>
        <v>#NAME?</v>
      </c>
      <c r="DZ54" s="83" t="e">
        <f t="shared" ref="DZ54:GK54" si="60">DZ41-DZ43</f>
        <v>#NAME?</v>
      </c>
      <c r="EA54" s="83" t="e">
        <f t="shared" si="60"/>
        <v>#NAME?</v>
      </c>
      <c r="EB54" s="83" t="e">
        <f t="shared" si="60"/>
        <v>#NAME?</v>
      </c>
      <c r="EC54" s="83" t="e">
        <f t="shared" si="60"/>
        <v>#NAME?</v>
      </c>
      <c r="ED54" s="83" t="e">
        <f t="shared" si="60"/>
        <v>#NAME?</v>
      </c>
      <c r="EE54" s="83" t="e">
        <f t="shared" si="60"/>
        <v>#NAME?</v>
      </c>
      <c r="EF54" s="83" t="e">
        <f t="shared" si="60"/>
        <v>#NAME?</v>
      </c>
      <c r="EG54" s="83" t="e">
        <f t="shared" si="60"/>
        <v>#NAME?</v>
      </c>
      <c r="EH54" s="83" t="e">
        <f t="shared" si="60"/>
        <v>#NAME?</v>
      </c>
      <c r="EI54" s="83" t="e">
        <f t="shared" si="60"/>
        <v>#NAME?</v>
      </c>
      <c r="EJ54" s="83" t="e">
        <f t="shared" si="60"/>
        <v>#NAME?</v>
      </c>
      <c r="EK54" s="83" t="e">
        <f t="shared" si="60"/>
        <v>#NAME?</v>
      </c>
      <c r="EL54" s="83" t="e">
        <f t="shared" si="60"/>
        <v>#NAME?</v>
      </c>
      <c r="EM54" s="83" t="e">
        <f t="shared" si="60"/>
        <v>#NAME?</v>
      </c>
      <c r="EN54" s="83" t="e">
        <f t="shared" si="60"/>
        <v>#NAME?</v>
      </c>
      <c r="EO54" s="83" t="e">
        <f t="shared" si="60"/>
        <v>#NAME?</v>
      </c>
      <c r="EP54" s="83" t="e">
        <f t="shared" si="60"/>
        <v>#NAME?</v>
      </c>
      <c r="EQ54" s="83" t="e">
        <f t="shared" si="60"/>
        <v>#NAME?</v>
      </c>
      <c r="ER54" s="83" t="e">
        <f t="shared" si="60"/>
        <v>#NAME?</v>
      </c>
      <c r="ES54" s="83" t="e">
        <f t="shared" si="60"/>
        <v>#NAME?</v>
      </c>
      <c r="ET54" s="83" t="e">
        <f t="shared" si="60"/>
        <v>#NAME?</v>
      </c>
      <c r="EU54" s="83" t="e">
        <f t="shared" si="60"/>
        <v>#NAME?</v>
      </c>
      <c r="EV54" s="83" t="e">
        <f t="shared" si="60"/>
        <v>#NAME?</v>
      </c>
      <c r="EW54" s="83" t="e">
        <f t="shared" si="60"/>
        <v>#NAME?</v>
      </c>
      <c r="EX54" s="83" t="e">
        <f t="shared" si="60"/>
        <v>#NAME?</v>
      </c>
      <c r="EY54" s="83" t="e">
        <f t="shared" si="60"/>
        <v>#NAME?</v>
      </c>
      <c r="EZ54" s="83" t="e">
        <f t="shared" si="60"/>
        <v>#NAME?</v>
      </c>
      <c r="FA54" s="83" t="e">
        <f t="shared" si="60"/>
        <v>#NAME?</v>
      </c>
      <c r="FB54" s="83" t="e">
        <f t="shared" si="60"/>
        <v>#NAME?</v>
      </c>
      <c r="FC54" s="83" t="e">
        <f t="shared" si="60"/>
        <v>#NAME?</v>
      </c>
      <c r="FD54" s="83" t="e">
        <f t="shared" si="60"/>
        <v>#NAME?</v>
      </c>
      <c r="FE54" s="83" t="e">
        <f t="shared" si="60"/>
        <v>#NAME?</v>
      </c>
      <c r="FF54" s="83" t="e">
        <f t="shared" si="60"/>
        <v>#NAME?</v>
      </c>
      <c r="FG54" s="83" t="e">
        <f t="shared" si="60"/>
        <v>#NAME?</v>
      </c>
      <c r="FH54" s="83" t="e">
        <f t="shared" si="60"/>
        <v>#NAME?</v>
      </c>
      <c r="FI54" s="83" t="e">
        <f t="shared" si="60"/>
        <v>#NAME?</v>
      </c>
      <c r="FJ54" s="83" t="e">
        <f t="shared" si="60"/>
        <v>#NAME?</v>
      </c>
      <c r="FK54" s="83" t="e">
        <f t="shared" si="60"/>
        <v>#NAME?</v>
      </c>
      <c r="FL54" s="83" t="e">
        <f t="shared" si="60"/>
        <v>#NAME?</v>
      </c>
      <c r="FM54" s="83" t="e">
        <f t="shared" si="60"/>
        <v>#NAME?</v>
      </c>
      <c r="FN54" s="83" t="e">
        <f t="shared" si="60"/>
        <v>#NAME?</v>
      </c>
      <c r="FO54" s="83" t="e">
        <f t="shared" si="60"/>
        <v>#NAME?</v>
      </c>
      <c r="FP54" s="83" t="e">
        <f t="shared" si="60"/>
        <v>#NAME?</v>
      </c>
      <c r="FQ54" s="83" t="e">
        <f t="shared" si="60"/>
        <v>#NAME?</v>
      </c>
      <c r="FR54" s="83" t="e">
        <f t="shared" si="60"/>
        <v>#NAME?</v>
      </c>
      <c r="FS54" s="83" t="e">
        <f t="shared" si="60"/>
        <v>#NAME?</v>
      </c>
      <c r="FT54" s="83" t="e">
        <f t="shared" si="60"/>
        <v>#NAME?</v>
      </c>
      <c r="FU54" s="83" t="e">
        <f t="shared" si="60"/>
        <v>#NAME?</v>
      </c>
      <c r="FV54" s="83" t="e">
        <f t="shared" si="60"/>
        <v>#NAME?</v>
      </c>
      <c r="FW54" s="83" t="e">
        <f t="shared" si="60"/>
        <v>#NAME?</v>
      </c>
      <c r="FX54" s="83" t="e">
        <f t="shared" si="60"/>
        <v>#NAME?</v>
      </c>
      <c r="FY54" s="83" t="e">
        <f t="shared" si="60"/>
        <v>#NAME?</v>
      </c>
      <c r="FZ54" s="83" t="e">
        <f t="shared" si="60"/>
        <v>#NAME?</v>
      </c>
      <c r="GA54" s="83" t="e">
        <f t="shared" si="60"/>
        <v>#NAME?</v>
      </c>
      <c r="GB54" s="83" t="e">
        <f t="shared" si="60"/>
        <v>#NAME?</v>
      </c>
      <c r="GC54" s="83" t="e">
        <f t="shared" si="60"/>
        <v>#NAME?</v>
      </c>
      <c r="GD54" s="83" t="e">
        <f t="shared" si="60"/>
        <v>#NAME?</v>
      </c>
      <c r="GE54" s="83" t="e">
        <f t="shared" si="60"/>
        <v>#NAME?</v>
      </c>
      <c r="GF54" s="83" t="e">
        <f t="shared" si="60"/>
        <v>#NAME?</v>
      </c>
      <c r="GG54" s="83" t="e">
        <f t="shared" si="60"/>
        <v>#NAME?</v>
      </c>
      <c r="GH54" s="83" t="e">
        <f t="shared" si="60"/>
        <v>#NAME?</v>
      </c>
      <c r="GI54" s="83" t="e">
        <f t="shared" si="60"/>
        <v>#NAME?</v>
      </c>
      <c r="GJ54" s="83" t="e">
        <f t="shared" si="60"/>
        <v>#NAME?</v>
      </c>
      <c r="GK54" s="83" t="e">
        <f t="shared" si="60"/>
        <v>#NAME?</v>
      </c>
      <c r="GL54" s="83" t="e">
        <f t="shared" ref="GL54:HI54" si="61">GL41-GL43</f>
        <v>#NAME?</v>
      </c>
      <c r="GM54" s="83" t="e">
        <f t="shared" si="61"/>
        <v>#NAME?</v>
      </c>
      <c r="GN54" s="83" t="e">
        <f t="shared" si="61"/>
        <v>#NAME?</v>
      </c>
      <c r="GO54" s="83" t="e">
        <f t="shared" si="61"/>
        <v>#NAME?</v>
      </c>
      <c r="GP54" s="83" t="e">
        <f t="shared" si="61"/>
        <v>#NAME?</v>
      </c>
      <c r="GQ54" s="83" t="e">
        <f t="shared" si="61"/>
        <v>#NAME?</v>
      </c>
      <c r="GR54" s="83" t="e">
        <f t="shared" si="61"/>
        <v>#NAME?</v>
      </c>
      <c r="GS54" s="83" t="e">
        <f t="shared" si="61"/>
        <v>#NAME?</v>
      </c>
      <c r="GT54" s="83" t="e">
        <f t="shared" si="61"/>
        <v>#NAME?</v>
      </c>
      <c r="GU54" s="83" t="e">
        <f t="shared" si="61"/>
        <v>#NAME?</v>
      </c>
      <c r="GV54" s="83" t="e">
        <f t="shared" si="61"/>
        <v>#NAME?</v>
      </c>
      <c r="GW54" s="83" t="e">
        <f t="shared" si="61"/>
        <v>#NAME?</v>
      </c>
      <c r="GX54" s="83" t="e">
        <f t="shared" si="61"/>
        <v>#NAME?</v>
      </c>
      <c r="GY54" s="83" t="e">
        <f t="shared" si="61"/>
        <v>#NAME?</v>
      </c>
      <c r="GZ54" s="83" t="e">
        <f t="shared" si="61"/>
        <v>#NAME?</v>
      </c>
      <c r="HA54" s="83" t="e">
        <f t="shared" si="61"/>
        <v>#NAME?</v>
      </c>
      <c r="HB54" s="83" t="e">
        <f t="shared" si="61"/>
        <v>#NAME?</v>
      </c>
      <c r="HC54" s="83" t="e">
        <f t="shared" si="61"/>
        <v>#NAME?</v>
      </c>
      <c r="HD54" s="83" t="e">
        <f t="shared" si="61"/>
        <v>#NAME?</v>
      </c>
      <c r="HE54" s="83" t="e">
        <f t="shared" si="61"/>
        <v>#NAME?</v>
      </c>
      <c r="HF54" s="83" t="e">
        <f t="shared" si="61"/>
        <v>#NAME?</v>
      </c>
      <c r="HG54" s="83" t="e">
        <f t="shared" si="61"/>
        <v>#NAME?</v>
      </c>
      <c r="HH54" s="83" t="e">
        <f t="shared" si="61"/>
        <v>#NAME?</v>
      </c>
      <c r="HI54" s="83" t="e">
        <f t="shared" si="61"/>
        <v>#NAME?</v>
      </c>
    </row>
    <row r="55" spans="1:217" s="22" customFormat="1" x14ac:dyDescent="0.2">
      <c r="A55" s="28" t="s">
        <v>102</v>
      </c>
      <c r="B55" s="84">
        <f>'CMM 1 - AUX DEPREC'!C2</f>
        <v>0</v>
      </c>
      <c r="C55" s="84">
        <f>'CMM 1 - AUX DEPREC'!D2</f>
        <v>0</v>
      </c>
      <c r="D55" s="84">
        <f>'CMM 1 - AUX DEPREC'!E2</f>
        <v>0</v>
      </c>
      <c r="E55" s="84">
        <f>'CMM 1 - AUX DEPREC'!F2</f>
        <v>0</v>
      </c>
      <c r="F55" s="84">
        <f>'CMM 1 - AUX DEPREC'!G2</f>
        <v>0</v>
      </c>
      <c r="G55" s="84">
        <f>'CMM 1 - AUX DEPREC'!H2</f>
        <v>0</v>
      </c>
      <c r="H55" s="84" t="e">
        <f>'CMM 1 - AUX DEPREC'!I2</f>
        <v>#REF!</v>
      </c>
      <c r="I55" s="84" t="e">
        <f>'CMM 1 - AUX DEPREC'!J2</f>
        <v>#REF!</v>
      </c>
      <c r="J55" s="84" t="e">
        <f>'CMM 1 - AUX DEPREC'!K2</f>
        <v>#REF!</v>
      </c>
      <c r="K55" s="84" t="e">
        <f>'CMM 1 - AUX DEPREC'!L2</f>
        <v>#REF!</v>
      </c>
      <c r="L55" s="84" t="e">
        <f>'CMM 1 - AUX DEPREC'!M2</f>
        <v>#REF!</v>
      </c>
      <c r="M55" s="84" t="e">
        <f>'CMM 1 - AUX DEPREC'!N2</f>
        <v>#REF!</v>
      </c>
      <c r="N55" s="84" t="e">
        <f>'CMM 1 - AUX DEPREC'!O2</f>
        <v>#REF!</v>
      </c>
      <c r="O55" s="84" t="e">
        <f>'CMM 1 - AUX DEPREC'!P2</f>
        <v>#REF!</v>
      </c>
      <c r="P55" s="84" t="e">
        <f>'CMM 1 - AUX DEPREC'!Q2</f>
        <v>#REF!</v>
      </c>
      <c r="Q55" s="84" t="e">
        <f>'CMM 1 - AUX DEPREC'!R2</f>
        <v>#REF!</v>
      </c>
      <c r="R55" s="84" t="e">
        <f>'CMM 1 - AUX DEPREC'!S2</f>
        <v>#REF!</v>
      </c>
      <c r="S55" s="84" t="e">
        <f>'CMM 1 - AUX DEPREC'!T2</f>
        <v>#REF!</v>
      </c>
      <c r="T55" s="84" t="e">
        <f>'CMM 1 - AUX DEPREC'!U2</f>
        <v>#REF!</v>
      </c>
      <c r="U55" s="84" t="e">
        <f>'CMM 1 - AUX DEPREC'!V2</f>
        <v>#REF!</v>
      </c>
      <c r="V55" s="84" t="e">
        <f>'CMM 1 - AUX DEPREC'!W2</f>
        <v>#REF!</v>
      </c>
      <c r="W55" s="84" t="e">
        <f>'CMM 1 - AUX DEPREC'!X2</f>
        <v>#REF!</v>
      </c>
      <c r="X55" s="84" t="e">
        <f>'CMM 1 - AUX DEPREC'!Y2</f>
        <v>#REF!</v>
      </c>
      <c r="Y55" s="84" t="e">
        <f>'CMM 1 - AUX DEPREC'!Z2</f>
        <v>#REF!</v>
      </c>
      <c r="Z55" s="84" t="e">
        <f>'CMM 1 - AUX DEPREC'!AA2</f>
        <v>#REF!</v>
      </c>
      <c r="AA55" s="84" t="e">
        <f>'CMM 1 - AUX DEPREC'!AB2</f>
        <v>#REF!</v>
      </c>
      <c r="AB55" s="84" t="e">
        <f>'CMM 1 - AUX DEPREC'!AC2</f>
        <v>#REF!</v>
      </c>
      <c r="AC55" s="84" t="e">
        <f>'CMM 1 - AUX DEPREC'!AD2</f>
        <v>#REF!</v>
      </c>
      <c r="AD55" s="84" t="e">
        <f>'CMM 1 - AUX DEPREC'!AE2</f>
        <v>#REF!</v>
      </c>
      <c r="AE55" s="84" t="e">
        <f>'CMM 1 - AUX DEPREC'!AF2</f>
        <v>#REF!</v>
      </c>
      <c r="AF55" s="84" t="e">
        <f>'CMM 1 - AUX DEPREC'!AG2</f>
        <v>#REF!</v>
      </c>
      <c r="AG55" s="84" t="e">
        <f>'CMM 1 - AUX DEPREC'!AH2</f>
        <v>#REF!</v>
      </c>
      <c r="AH55" s="84" t="e">
        <f>'CMM 1 - AUX DEPREC'!AI2</f>
        <v>#REF!</v>
      </c>
      <c r="AI55" s="84" t="e">
        <f>'CMM 1 - AUX DEPREC'!AJ2</f>
        <v>#REF!</v>
      </c>
      <c r="AJ55" s="84" t="e">
        <f>'CMM 1 - AUX DEPREC'!AK2</f>
        <v>#REF!</v>
      </c>
      <c r="AK55" s="84" t="e">
        <f>'CMM 1 - AUX DEPREC'!AL2</f>
        <v>#REF!</v>
      </c>
      <c r="AL55" s="84" t="e">
        <f>'CMM 1 - AUX DEPREC'!AM2</f>
        <v>#REF!</v>
      </c>
      <c r="AM55" s="84" t="e">
        <f>'CMM 1 - AUX DEPREC'!AN2</f>
        <v>#REF!</v>
      </c>
      <c r="AN55" s="84" t="e">
        <f>'CMM 1 - AUX DEPREC'!AO2</f>
        <v>#REF!</v>
      </c>
      <c r="AO55" s="84" t="e">
        <f>'CMM 1 - AUX DEPREC'!AP2</f>
        <v>#REF!</v>
      </c>
      <c r="AP55" s="84" t="e">
        <f>'CMM 1 - AUX DEPREC'!AQ2</f>
        <v>#REF!</v>
      </c>
      <c r="AQ55" s="84" t="e">
        <f>'CMM 1 - AUX DEPREC'!AR2</f>
        <v>#REF!</v>
      </c>
      <c r="AR55" s="84" t="e">
        <f>'CMM 1 - AUX DEPREC'!AS2</f>
        <v>#REF!</v>
      </c>
      <c r="AS55" s="84" t="e">
        <f>'CMM 1 - AUX DEPREC'!AT2</f>
        <v>#REF!</v>
      </c>
      <c r="AT55" s="84" t="e">
        <f>'CMM 1 - AUX DEPREC'!AU2</f>
        <v>#REF!</v>
      </c>
      <c r="AU55" s="84" t="e">
        <f>'CMM 1 - AUX DEPREC'!AV2</f>
        <v>#REF!</v>
      </c>
      <c r="AV55" s="84" t="e">
        <f>'CMM 1 - AUX DEPREC'!AW2</f>
        <v>#REF!</v>
      </c>
      <c r="AW55" s="84" t="e">
        <f>'CMM 1 - AUX DEPREC'!AX2</f>
        <v>#REF!</v>
      </c>
      <c r="AX55" s="84" t="e">
        <f>'CMM 1 - AUX DEPREC'!AY2</f>
        <v>#REF!</v>
      </c>
      <c r="AY55" s="84" t="e">
        <f>'CMM 1 - AUX DEPREC'!AZ2</f>
        <v>#REF!</v>
      </c>
      <c r="AZ55" s="84" t="e">
        <f>'CMM 1 - AUX DEPREC'!BA2</f>
        <v>#REF!</v>
      </c>
      <c r="BA55" s="84" t="e">
        <f>'CMM 1 - AUX DEPREC'!BB2</f>
        <v>#REF!</v>
      </c>
      <c r="BB55" s="84" t="e">
        <f>'CMM 1 - AUX DEPREC'!BC2</f>
        <v>#REF!</v>
      </c>
      <c r="BC55" s="84" t="e">
        <f>'CMM 1 - AUX DEPREC'!BD2</f>
        <v>#REF!</v>
      </c>
      <c r="BD55" s="84" t="e">
        <f>'CMM 1 - AUX DEPREC'!BE2</f>
        <v>#REF!</v>
      </c>
      <c r="BE55" s="84" t="e">
        <f>'CMM 1 - AUX DEPREC'!BF2</f>
        <v>#REF!</v>
      </c>
      <c r="BF55" s="84" t="e">
        <f>'CMM 1 - AUX DEPREC'!BG2</f>
        <v>#REF!</v>
      </c>
      <c r="BG55" s="84" t="e">
        <f>'CMM 1 - AUX DEPREC'!BH2</f>
        <v>#REF!</v>
      </c>
      <c r="BH55" s="84" t="e">
        <f>'CMM 1 - AUX DEPREC'!BI2</f>
        <v>#REF!</v>
      </c>
      <c r="BI55" s="84" t="e">
        <f>'CMM 1 - AUX DEPREC'!BJ2</f>
        <v>#REF!</v>
      </c>
      <c r="BJ55" s="84" t="e">
        <f>'CMM 1 - AUX DEPREC'!BK2</f>
        <v>#REF!</v>
      </c>
      <c r="BK55" s="84" t="e">
        <f>'CMM 1 - AUX DEPREC'!BL2</f>
        <v>#REF!</v>
      </c>
      <c r="BL55" s="84" t="e">
        <f>'CMM 1 - AUX DEPREC'!BM2</f>
        <v>#REF!</v>
      </c>
      <c r="BM55" s="84" t="e">
        <f>'CMM 1 - AUX DEPREC'!BN2</f>
        <v>#REF!</v>
      </c>
      <c r="BN55" s="84" t="e">
        <f>'CMM 1 - AUX DEPREC'!BO2</f>
        <v>#REF!</v>
      </c>
      <c r="BO55" s="84" t="e">
        <f>'CMM 1 - AUX DEPREC'!BP2</f>
        <v>#REF!</v>
      </c>
      <c r="BP55" s="84" t="e">
        <f>'CMM 1 - AUX DEPREC'!BQ2</f>
        <v>#REF!</v>
      </c>
      <c r="BQ55" s="84" t="e">
        <f>'CMM 1 - AUX DEPREC'!BR2</f>
        <v>#REF!</v>
      </c>
      <c r="BR55" s="84" t="e">
        <f>'CMM 1 - AUX DEPREC'!BS2</f>
        <v>#REF!</v>
      </c>
      <c r="BS55" s="84" t="e">
        <f>'CMM 1 - AUX DEPREC'!BT2</f>
        <v>#REF!</v>
      </c>
      <c r="BT55" s="84" t="e">
        <f>'CMM 1 - AUX DEPREC'!BU2</f>
        <v>#REF!</v>
      </c>
      <c r="BU55" s="84" t="e">
        <f>'CMM 1 - AUX DEPREC'!BV2</f>
        <v>#REF!</v>
      </c>
      <c r="BV55" s="84" t="e">
        <f>'CMM 1 - AUX DEPREC'!BW2</f>
        <v>#REF!</v>
      </c>
      <c r="BW55" s="84" t="e">
        <f>'CMM 1 - AUX DEPREC'!BX2</f>
        <v>#REF!</v>
      </c>
      <c r="BX55" s="84" t="e">
        <f>'CMM 1 - AUX DEPREC'!BY2</f>
        <v>#REF!</v>
      </c>
      <c r="BY55" s="84" t="e">
        <f>'CMM 1 - AUX DEPREC'!BZ2</f>
        <v>#REF!</v>
      </c>
      <c r="BZ55" s="84" t="e">
        <f>'CMM 1 - AUX DEPREC'!CA2</f>
        <v>#REF!</v>
      </c>
      <c r="CA55" s="84" t="e">
        <f>'CMM 1 - AUX DEPREC'!CB2</f>
        <v>#REF!</v>
      </c>
      <c r="CB55" s="84" t="e">
        <f>'CMM 1 - AUX DEPREC'!CC2</f>
        <v>#REF!</v>
      </c>
      <c r="CC55" s="84" t="e">
        <f>'CMM 1 - AUX DEPREC'!CD2</f>
        <v>#REF!</v>
      </c>
      <c r="CD55" s="84" t="e">
        <f>'CMM 1 - AUX DEPREC'!CE2</f>
        <v>#REF!</v>
      </c>
      <c r="CE55" s="84" t="e">
        <f>'CMM 1 - AUX DEPREC'!CF2</f>
        <v>#REF!</v>
      </c>
      <c r="CF55" s="84" t="e">
        <f>'CMM 1 - AUX DEPREC'!CG2</f>
        <v>#REF!</v>
      </c>
      <c r="CG55" s="84" t="e">
        <f>'CMM 1 - AUX DEPREC'!CH2</f>
        <v>#REF!</v>
      </c>
      <c r="CH55" s="84" t="e">
        <f>'CMM 1 - AUX DEPREC'!CI2</f>
        <v>#REF!</v>
      </c>
      <c r="CI55" s="84" t="e">
        <f>'CMM 1 - AUX DEPREC'!CJ2</f>
        <v>#REF!</v>
      </c>
      <c r="CJ55" s="84" t="e">
        <f>'CMM 1 - AUX DEPREC'!CK2</f>
        <v>#REF!</v>
      </c>
      <c r="CK55" s="84" t="e">
        <f>'CMM 1 - AUX DEPREC'!CL2</f>
        <v>#REF!</v>
      </c>
      <c r="CL55" s="84" t="e">
        <f>'CMM 1 - AUX DEPREC'!CM2</f>
        <v>#REF!</v>
      </c>
      <c r="CM55" s="84" t="e">
        <f>'CMM 1 - AUX DEPREC'!CN2</f>
        <v>#REF!</v>
      </c>
      <c r="CN55" s="84" t="e">
        <f>'CMM 1 - AUX DEPREC'!CO2</f>
        <v>#REF!</v>
      </c>
      <c r="CO55" s="84" t="e">
        <f>'CMM 1 - AUX DEPREC'!CP2</f>
        <v>#REF!</v>
      </c>
      <c r="CP55" s="84" t="e">
        <f>'CMM 1 - AUX DEPREC'!CQ2</f>
        <v>#REF!</v>
      </c>
      <c r="CQ55" s="84" t="e">
        <f>'CMM 1 - AUX DEPREC'!CR2</f>
        <v>#REF!</v>
      </c>
      <c r="CR55" s="84" t="e">
        <f>'CMM 1 - AUX DEPREC'!CS2</f>
        <v>#REF!</v>
      </c>
      <c r="CS55" s="84" t="e">
        <f>'CMM 1 - AUX DEPREC'!CT2</f>
        <v>#REF!</v>
      </c>
      <c r="CT55" s="84" t="e">
        <f>'CMM 1 - AUX DEPREC'!CU2</f>
        <v>#REF!</v>
      </c>
      <c r="CU55" s="84" t="e">
        <f>'CMM 1 - AUX DEPREC'!CV2</f>
        <v>#REF!</v>
      </c>
      <c r="CV55" s="84" t="e">
        <f>'CMM 1 - AUX DEPREC'!CW2</f>
        <v>#REF!</v>
      </c>
      <c r="CW55" s="84" t="e">
        <f>'CMM 1 - AUX DEPREC'!CX2</f>
        <v>#REF!</v>
      </c>
      <c r="CX55" s="84" t="e">
        <f>'CMM 1 - AUX DEPREC'!CY2</f>
        <v>#REF!</v>
      </c>
      <c r="CY55" s="84" t="e">
        <f>'CMM 1 - AUX DEPREC'!CZ2</f>
        <v>#REF!</v>
      </c>
      <c r="CZ55" s="84" t="e">
        <f>'CMM 1 - AUX DEPREC'!DA2</f>
        <v>#REF!</v>
      </c>
      <c r="DA55" s="84" t="e">
        <f>'CMM 1 - AUX DEPREC'!DB2</f>
        <v>#REF!</v>
      </c>
      <c r="DB55" s="84" t="e">
        <f>'CMM 1 - AUX DEPREC'!DC2</f>
        <v>#REF!</v>
      </c>
      <c r="DC55" s="84" t="e">
        <f>'CMM 1 - AUX DEPREC'!DD2</f>
        <v>#REF!</v>
      </c>
      <c r="DD55" s="84" t="e">
        <f>'CMM 1 - AUX DEPREC'!DE2</f>
        <v>#REF!</v>
      </c>
      <c r="DE55" s="84" t="e">
        <f>'CMM 1 - AUX DEPREC'!DF2</f>
        <v>#REF!</v>
      </c>
      <c r="DF55" s="84" t="e">
        <f>'CMM 1 - AUX DEPREC'!DG2</f>
        <v>#REF!</v>
      </c>
      <c r="DG55" s="84" t="e">
        <f>'CMM 1 - AUX DEPREC'!DH2</f>
        <v>#REF!</v>
      </c>
      <c r="DH55" s="84" t="e">
        <f>'CMM 1 - AUX DEPREC'!DI2</f>
        <v>#REF!</v>
      </c>
      <c r="DI55" s="84" t="e">
        <f>'CMM 1 - AUX DEPREC'!DJ2</f>
        <v>#REF!</v>
      </c>
      <c r="DJ55" s="84" t="e">
        <f>'CMM 1 - AUX DEPREC'!DK2</f>
        <v>#REF!</v>
      </c>
      <c r="DK55" s="84" t="e">
        <f>'CMM 1 - AUX DEPREC'!DL2</f>
        <v>#REF!</v>
      </c>
      <c r="DL55" s="84" t="e">
        <f>'CMM 1 - AUX DEPREC'!DM2</f>
        <v>#REF!</v>
      </c>
      <c r="DM55" s="84" t="e">
        <f>'CMM 1 - AUX DEPREC'!DN2</f>
        <v>#REF!</v>
      </c>
      <c r="DN55" s="84" t="e">
        <f>'CMM 1 - AUX DEPREC'!DO2</f>
        <v>#REF!</v>
      </c>
      <c r="DO55" s="84" t="e">
        <f>'CMM 1 - AUX DEPREC'!DP2</f>
        <v>#REF!</v>
      </c>
      <c r="DP55" s="84" t="e">
        <f>'CMM 1 - AUX DEPREC'!DQ2</f>
        <v>#REF!</v>
      </c>
      <c r="DQ55" s="84" t="e">
        <f>'CMM 1 - AUX DEPREC'!DR2</f>
        <v>#REF!</v>
      </c>
      <c r="DR55" s="84" t="e">
        <f>'CMM 1 - AUX DEPREC'!DS2</f>
        <v>#REF!</v>
      </c>
      <c r="DS55" s="84" t="e">
        <f>'CMM 1 - AUX DEPREC'!DT2</f>
        <v>#REF!</v>
      </c>
      <c r="DT55" s="84" t="e">
        <f>'CMM 1 - AUX DEPREC'!DU2</f>
        <v>#REF!</v>
      </c>
      <c r="DU55" s="84" t="e">
        <f>'CMM 1 - AUX DEPREC'!DV2</f>
        <v>#REF!</v>
      </c>
      <c r="DV55" s="84" t="e">
        <f>'CMM 1 - AUX DEPREC'!DW2</f>
        <v>#REF!</v>
      </c>
      <c r="DW55" s="84" t="e">
        <f>'CMM 1 - AUX DEPREC'!DX2</f>
        <v>#REF!</v>
      </c>
      <c r="DX55" s="84" t="e">
        <f>'CMM 1 - AUX DEPREC'!DY2</f>
        <v>#REF!</v>
      </c>
      <c r="DY55" s="84" t="e">
        <f>'CMM 1 - AUX DEPREC'!DZ2</f>
        <v>#REF!</v>
      </c>
      <c r="DZ55" s="84" t="e">
        <f>'CMM 1 - AUX DEPREC'!EA2</f>
        <v>#REF!</v>
      </c>
      <c r="EA55" s="84" t="e">
        <f>'CMM 1 - AUX DEPREC'!EB2</f>
        <v>#REF!</v>
      </c>
      <c r="EB55" s="84" t="e">
        <f>'CMM 1 - AUX DEPREC'!EC2</f>
        <v>#REF!</v>
      </c>
      <c r="EC55" s="84" t="e">
        <f>'CMM 1 - AUX DEPREC'!ED2</f>
        <v>#REF!</v>
      </c>
      <c r="ED55" s="84" t="e">
        <f>'CMM 1 - AUX DEPREC'!EE2</f>
        <v>#REF!</v>
      </c>
      <c r="EE55" s="84" t="e">
        <f>'CMM 1 - AUX DEPREC'!EF2</f>
        <v>#REF!</v>
      </c>
      <c r="EF55" s="84" t="e">
        <f>'CMM 1 - AUX DEPREC'!EG2</f>
        <v>#REF!</v>
      </c>
      <c r="EG55" s="84" t="e">
        <f>'CMM 1 - AUX DEPREC'!EH2</f>
        <v>#REF!</v>
      </c>
      <c r="EH55" s="84" t="e">
        <f>'CMM 1 - AUX DEPREC'!EI2</f>
        <v>#REF!</v>
      </c>
      <c r="EI55" s="84" t="e">
        <f>'CMM 1 - AUX DEPREC'!EJ2</f>
        <v>#REF!</v>
      </c>
      <c r="EJ55" s="84" t="e">
        <f>'CMM 1 - AUX DEPREC'!EK2</f>
        <v>#REF!</v>
      </c>
      <c r="EK55" s="84" t="e">
        <f>'CMM 1 - AUX DEPREC'!EL2</f>
        <v>#REF!</v>
      </c>
      <c r="EL55" s="84" t="e">
        <f>'CMM 1 - AUX DEPREC'!EM2</f>
        <v>#REF!</v>
      </c>
      <c r="EM55" s="84" t="e">
        <f>'CMM 1 - AUX DEPREC'!EN2</f>
        <v>#REF!</v>
      </c>
      <c r="EN55" s="84" t="e">
        <f>'CMM 1 - AUX DEPREC'!EO2</f>
        <v>#REF!</v>
      </c>
      <c r="EO55" s="84" t="e">
        <f>'CMM 1 - AUX DEPREC'!EP2</f>
        <v>#REF!</v>
      </c>
      <c r="EP55" s="84" t="e">
        <f>'CMM 1 - AUX DEPREC'!EQ2</f>
        <v>#REF!</v>
      </c>
      <c r="EQ55" s="84" t="e">
        <f>'CMM 1 - AUX DEPREC'!ER2</f>
        <v>#REF!</v>
      </c>
      <c r="ER55" s="84" t="e">
        <f>'CMM 1 - AUX DEPREC'!ES2</f>
        <v>#REF!</v>
      </c>
      <c r="ES55" s="84" t="e">
        <f>'CMM 1 - AUX DEPREC'!ET2</f>
        <v>#REF!</v>
      </c>
      <c r="ET55" s="84" t="e">
        <f>'CMM 1 - AUX DEPREC'!EU2</f>
        <v>#REF!</v>
      </c>
      <c r="EU55" s="84" t="e">
        <f>'CMM 1 - AUX DEPREC'!EV2</f>
        <v>#REF!</v>
      </c>
      <c r="EV55" s="84" t="e">
        <f>'CMM 1 - AUX DEPREC'!EW2</f>
        <v>#REF!</v>
      </c>
      <c r="EW55" s="84" t="e">
        <f>'CMM 1 - AUX DEPREC'!EX2</f>
        <v>#REF!</v>
      </c>
      <c r="EX55" s="84" t="e">
        <f>'CMM 1 - AUX DEPREC'!EY2</f>
        <v>#REF!</v>
      </c>
      <c r="EY55" s="84" t="e">
        <f>'CMM 1 - AUX DEPREC'!EZ2</f>
        <v>#REF!</v>
      </c>
      <c r="EZ55" s="84" t="e">
        <f>'CMM 1 - AUX DEPREC'!FA2</f>
        <v>#REF!</v>
      </c>
      <c r="FA55" s="84" t="e">
        <f>'CMM 1 - AUX DEPREC'!FB2</f>
        <v>#REF!</v>
      </c>
      <c r="FB55" s="84" t="e">
        <f>'CMM 1 - AUX DEPREC'!FC2</f>
        <v>#REF!</v>
      </c>
      <c r="FC55" s="84" t="e">
        <f>'CMM 1 - AUX DEPREC'!FD2</f>
        <v>#REF!</v>
      </c>
      <c r="FD55" s="84" t="e">
        <f>'CMM 1 - AUX DEPREC'!FE2</f>
        <v>#REF!</v>
      </c>
      <c r="FE55" s="84" t="e">
        <f>'CMM 1 - AUX DEPREC'!FF2</f>
        <v>#REF!</v>
      </c>
      <c r="FF55" s="84" t="e">
        <f>'CMM 1 - AUX DEPREC'!FG2</f>
        <v>#REF!</v>
      </c>
      <c r="FG55" s="84" t="e">
        <f>'CMM 1 - AUX DEPREC'!FH2</f>
        <v>#REF!</v>
      </c>
      <c r="FH55" s="84" t="e">
        <f>'CMM 1 - AUX DEPREC'!FI2</f>
        <v>#REF!</v>
      </c>
      <c r="FI55" s="84" t="e">
        <f>'CMM 1 - AUX DEPREC'!FJ2</f>
        <v>#REF!</v>
      </c>
      <c r="FJ55" s="84" t="e">
        <f>'CMM 1 - AUX DEPREC'!FK2</f>
        <v>#REF!</v>
      </c>
      <c r="FK55" s="84" t="e">
        <f>'CMM 1 - AUX DEPREC'!FL2</f>
        <v>#REF!</v>
      </c>
      <c r="FL55" s="84" t="e">
        <f>'CMM 1 - AUX DEPREC'!FM2</f>
        <v>#REF!</v>
      </c>
      <c r="FM55" s="84" t="e">
        <f>'CMM 1 - AUX DEPREC'!FN2</f>
        <v>#REF!</v>
      </c>
      <c r="FN55" s="84" t="e">
        <f>'CMM 1 - AUX DEPREC'!FO2</f>
        <v>#REF!</v>
      </c>
      <c r="FO55" s="84" t="e">
        <f>'CMM 1 - AUX DEPREC'!FP2</f>
        <v>#REF!</v>
      </c>
      <c r="FP55" s="84" t="e">
        <f>'CMM 1 - AUX DEPREC'!FQ2</f>
        <v>#REF!</v>
      </c>
      <c r="FQ55" s="84" t="e">
        <f>'CMM 1 - AUX DEPREC'!FR2</f>
        <v>#REF!</v>
      </c>
      <c r="FR55" s="84" t="e">
        <f>'CMM 1 - AUX DEPREC'!FS2</f>
        <v>#REF!</v>
      </c>
      <c r="FS55" s="84" t="e">
        <f>'CMM 1 - AUX DEPREC'!FT2</f>
        <v>#REF!</v>
      </c>
      <c r="FT55" s="84" t="e">
        <f>'CMM 1 - AUX DEPREC'!FU2</f>
        <v>#REF!</v>
      </c>
      <c r="FU55" s="84" t="e">
        <f>'CMM 1 - AUX DEPREC'!FV2</f>
        <v>#REF!</v>
      </c>
      <c r="FV55" s="84" t="e">
        <f>'CMM 1 - AUX DEPREC'!FW2</f>
        <v>#REF!</v>
      </c>
      <c r="FW55" s="84" t="e">
        <f>'CMM 1 - AUX DEPREC'!FX2</f>
        <v>#REF!</v>
      </c>
      <c r="FX55" s="84" t="e">
        <f>'CMM 1 - AUX DEPREC'!FY2</f>
        <v>#REF!</v>
      </c>
      <c r="FY55" s="84" t="e">
        <f>'CMM 1 - AUX DEPREC'!FZ2</f>
        <v>#REF!</v>
      </c>
      <c r="FZ55" s="84" t="e">
        <f>'CMM 1 - AUX DEPREC'!GA2</f>
        <v>#REF!</v>
      </c>
      <c r="GA55" s="84" t="e">
        <f>'CMM 1 - AUX DEPREC'!GB2</f>
        <v>#REF!</v>
      </c>
      <c r="GB55" s="84" t="e">
        <f>'CMM 1 - AUX DEPREC'!GC2</f>
        <v>#REF!</v>
      </c>
      <c r="GC55" s="84" t="e">
        <f>'CMM 1 - AUX DEPREC'!GD2</f>
        <v>#REF!</v>
      </c>
      <c r="GD55" s="84" t="e">
        <f>'CMM 1 - AUX DEPREC'!GE2</f>
        <v>#REF!</v>
      </c>
      <c r="GE55" s="84" t="e">
        <f>'CMM 1 - AUX DEPREC'!GF2</f>
        <v>#REF!</v>
      </c>
      <c r="GF55" s="84" t="e">
        <f>'CMM 1 - AUX DEPREC'!GG2</f>
        <v>#REF!</v>
      </c>
      <c r="GG55" s="84" t="e">
        <f>'CMM 1 - AUX DEPREC'!GH2</f>
        <v>#REF!</v>
      </c>
      <c r="GH55" s="84" t="e">
        <f>'CMM 1 - AUX DEPREC'!GI2</f>
        <v>#REF!</v>
      </c>
      <c r="GI55" s="84" t="e">
        <f>'CMM 1 - AUX DEPREC'!GJ2</f>
        <v>#REF!</v>
      </c>
      <c r="GJ55" s="84" t="e">
        <f>'CMM 1 - AUX DEPREC'!GK2</f>
        <v>#REF!</v>
      </c>
      <c r="GK55" s="84" t="e">
        <f>'CMM 1 - AUX DEPREC'!GL2</f>
        <v>#REF!</v>
      </c>
      <c r="GL55" s="84" t="e">
        <f>'CMM 1 - AUX DEPREC'!GM2</f>
        <v>#REF!</v>
      </c>
      <c r="GM55" s="84" t="e">
        <f>'CMM 1 - AUX DEPREC'!GN2</f>
        <v>#REF!</v>
      </c>
      <c r="GN55" s="84" t="e">
        <f>'CMM 1 - AUX DEPREC'!GO2</f>
        <v>#REF!</v>
      </c>
      <c r="GO55" s="84" t="e">
        <f>'CMM 1 - AUX DEPREC'!GP2</f>
        <v>#REF!</v>
      </c>
      <c r="GP55" s="84" t="e">
        <f>'CMM 1 - AUX DEPREC'!GQ2</f>
        <v>#REF!</v>
      </c>
      <c r="GQ55" s="84" t="e">
        <f>'CMM 1 - AUX DEPREC'!GR2</f>
        <v>#REF!</v>
      </c>
      <c r="GR55" s="84" t="e">
        <f>'CMM 1 - AUX DEPREC'!GS2</f>
        <v>#REF!</v>
      </c>
      <c r="GS55" s="84" t="e">
        <f>'CMM 1 - AUX DEPREC'!GT2</f>
        <v>#REF!</v>
      </c>
      <c r="GT55" s="84" t="e">
        <f>'CMM 1 - AUX DEPREC'!GU2</f>
        <v>#REF!</v>
      </c>
      <c r="GU55" s="84" t="e">
        <f>'CMM 1 - AUX DEPREC'!GV2</f>
        <v>#REF!</v>
      </c>
      <c r="GV55" s="84" t="e">
        <f>'CMM 1 - AUX DEPREC'!GW2</f>
        <v>#REF!</v>
      </c>
      <c r="GW55" s="84" t="e">
        <f>'CMM 1 - AUX DEPREC'!GX2</f>
        <v>#REF!</v>
      </c>
      <c r="GX55" s="84" t="e">
        <f>'CMM 1 - AUX DEPREC'!GY2</f>
        <v>#REF!</v>
      </c>
      <c r="GY55" s="84" t="e">
        <f>'CMM 1 - AUX DEPREC'!GZ2</f>
        <v>#REF!</v>
      </c>
      <c r="GZ55" s="84" t="e">
        <f>'CMM 1 - AUX DEPREC'!HA2</f>
        <v>#REF!</v>
      </c>
      <c r="HA55" s="84" t="e">
        <f>'CMM 1 - AUX DEPREC'!HB2</f>
        <v>#REF!</v>
      </c>
      <c r="HB55" s="84" t="e">
        <f>'CMM 1 - AUX DEPREC'!HC2</f>
        <v>#REF!</v>
      </c>
      <c r="HC55" s="84" t="e">
        <f>'CMM 1 - AUX DEPREC'!HD2</f>
        <v>#REF!</v>
      </c>
      <c r="HD55" s="84" t="e">
        <f>'CMM 1 - AUX DEPREC'!HE2</f>
        <v>#REF!</v>
      </c>
      <c r="HE55" s="84" t="e">
        <f>'CMM 1 - AUX DEPREC'!HF2</f>
        <v>#REF!</v>
      </c>
      <c r="HF55" s="84" t="e">
        <f>'CMM 1 - AUX DEPREC'!HG2</f>
        <v>#REF!</v>
      </c>
      <c r="HG55" s="84" t="e">
        <f>'CMM 1 - AUX DEPREC'!HH2</f>
        <v>#REF!</v>
      </c>
      <c r="HH55" s="84" t="e">
        <f>'CMM 1 - AUX DEPREC'!HI2</f>
        <v>#REF!</v>
      </c>
      <c r="HI55" s="84" t="e">
        <f>'CMM 1 - AUX DEPREC'!HJ2</f>
        <v>#REF!</v>
      </c>
    </row>
    <row r="56" spans="1:217" s="22" customFormat="1" x14ac:dyDescent="0.2">
      <c r="A56" s="28" t="s">
        <v>266</v>
      </c>
      <c r="B56" s="84">
        <f>IFERROR(VLOOKUP(B$7,Financiamento!$A:$F,3,0),0)</f>
        <v>0</v>
      </c>
      <c r="C56" s="84">
        <f>IFERROR(VLOOKUP(C$7,Financiamento!$A:$F,3,0),0)</f>
        <v>6.1333922158515737</v>
      </c>
      <c r="D56" s="84">
        <f>IFERROR(VLOOKUP(D$7,Financiamento!$A:$F,3,0),0)</f>
        <v>6.9511778446317845</v>
      </c>
      <c r="E56" s="84">
        <f>IFERROR(VLOOKUP(E$7,Financiamento!$A:$F,3,0),0)</f>
        <v>7.7689634734119934</v>
      </c>
      <c r="F56" s="84">
        <f>IFERROR(VLOOKUP(F$7,Financiamento!$A:$F,3,0),0)</f>
        <v>8.5867491021922042</v>
      </c>
      <c r="G56" s="84">
        <f>IFERROR(VLOOKUP(G$7,Financiamento!$A:$F,3,0),0)</f>
        <v>17.384990282849778</v>
      </c>
      <c r="H56" s="84">
        <f>IFERROR(VLOOKUP(H$7,Financiamento!$A:$F,3,0),0)</f>
        <v>26.183231463507351</v>
      </c>
      <c r="I56" s="84">
        <f>IFERROR(VLOOKUP(I$7,Financiamento!$A:$F,3,0),0)</f>
        <v>34.862002873217079</v>
      </c>
      <c r="J56" s="84">
        <f>IFERROR(VLOOKUP(J$7,Financiamento!$A:$F,3,0),0)</f>
        <v>42.98015575177336</v>
      </c>
      <c r="K56" s="84">
        <f>IFERROR(VLOOKUP(K$7,Financiamento!$A:$F,3,0),0)</f>
        <v>51.098308630329647</v>
      </c>
      <c r="L56" s="84">
        <f>IFERROR(VLOOKUP(L$7,Financiamento!$A:$F,3,0),0)</f>
        <v>59.216461508885928</v>
      </c>
      <c r="M56" s="84">
        <f>IFERROR(VLOOKUP(M$7,Financiamento!$A:$F,3,0),0)</f>
        <v>62.465963990255553</v>
      </c>
      <c r="N56" s="84">
        <f>IFERROR(VLOOKUP(N$7,Financiamento!$A:$F,3,0),0)</f>
        <v>67.973644506408903</v>
      </c>
      <c r="O56" s="84">
        <f>IFERROR(VLOOKUP(O$7,Financiamento!$A:$F,3,0),0)</f>
        <v>67.973644506408903</v>
      </c>
      <c r="P56" s="84">
        <f>IFERROR(VLOOKUP(P$7,Financiamento!$A:$F,3,0),0)</f>
        <v>67.973644506408903</v>
      </c>
      <c r="Q56" s="84">
        <f>IFERROR(VLOOKUP(Q$7,Financiamento!$A:$F,3,0),0)</f>
        <v>67.973644506408903</v>
      </c>
      <c r="R56" s="84">
        <f>IFERROR(VLOOKUP(R$7,Financiamento!$A:$F,3,0),0)</f>
        <v>67.973644506408903</v>
      </c>
      <c r="S56" s="84">
        <f>IFERROR(VLOOKUP(S$7,Financiamento!$A:$F,3,0),0)</f>
        <v>67.973644506408903</v>
      </c>
      <c r="T56" s="84">
        <f>IFERROR(VLOOKUP(T$7,Financiamento!$A:$F,3,0),0)</f>
        <v>67.973644506408903</v>
      </c>
      <c r="U56" s="84">
        <f>IFERROR(VLOOKUP(U$7,Financiamento!$A:$F,3,0),0)</f>
        <v>67.973644506408903</v>
      </c>
      <c r="V56" s="84">
        <f>IFERROR(VLOOKUP(V$7,Financiamento!$A:$F,3,0),0)</f>
        <v>67.973644506408903</v>
      </c>
      <c r="W56" s="84">
        <f>IFERROR(VLOOKUP(W$7,Financiamento!$A:$F,3,0),0)</f>
        <v>67.973644506408903</v>
      </c>
      <c r="X56" s="84">
        <f>IFERROR(VLOOKUP(X$7,Financiamento!$A:$F,3,0),0)</f>
        <v>67.973644506408903</v>
      </c>
      <c r="Y56" s="84">
        <f>IFERROR(VLOOKUP(Y$7,Financiamento!$A:$F,3,0),0)</f>
        <v>67.973644506408903</v>
      </c>
      <c r="Z56" s="84">
        <f>IFERROR(VLOOKUP(Z$7,Financiamento!$A:$F,3,0),0)</f>
        <v>67.973644506408903</v>
      </c>
      <c r="AA56" s="84">
        <f>IFERROR(VLOOKUP(AA$7,Financiamento!$A:$F,3,0),0)</f>
        <v>67.993245118329597</v>
      </c>
      <c r="AB56" s="84">
        <f>IFERROR(VLOOKUP(AB$7,Financiamento!$A:$F,3,0),0)</f>
        <v>68.012960223812769</v>
      </c>
      <c r="AC56" s="84">
        <f>IFERROR(VLOOKUP(AC$7,Financiamento!$A:$F,3,0),0)</f>
        <v>68.032790491652591</v>
      </c>
      <c r="AD56" s="84">
        <f>IFERROR(VLOOKUP(AD$7,Financiamento!$A:$F,3,0),0)</f>
        <v>68.052736594549941</v>
      </c>
      <c r="AE56" s="84">
        <f>IFERROR(VLOOKUP(AE$7,Financiamento!$A:$F,3,0),0)</f>
        <v>68.072799209135169</v>
      </c>
      <c r="AF56" s="84">
        <f>IFERROR(VLOOKUP(AF$7,Financiamento!$A:$F,3,0),0)</f>
        <v>68.092979015990977</v>
      </c>
      <c r="AG56" s="84">
        <f>IFERROR(VLOOKUP(AG$7,Financiamento!$A:$F,3,0),0)</f>
        <v>68.113276699675637</v>
      </c>
      <c r="AH56" s="84">
        <f>IFERROR(VLOOKUP(AH$7,Financiamento!$A:$F,3,0),0)</f>
        <v>68.133692948746116</v>
      </c>
      <c r="AI56" s="84">
        <f>IFERROR(VLOOKUP(AI$7,Financiamento!$A:$F,3,0),0)</f>
        <v>68.154228455781478</v>
      </c>
      <c r="AJ56" s="84">
        <f>IFERROR(VLOOKUP(AJ$7,Financiamento!$A:$F,3,0),0)</f>
        <v>68.174883917406362</v>
      </c>
      <c r="AK56" s="84">
        <f>IFERROR(VLOOKUP(AK$7,Financiamento!$A:$F,3,0),0)</f>
        <v>68.195660034314628</v>
      </c>
      <c r="AL56" s="84">
        <f>IFERROR(VLOOKUP(AL$7,Financiamento!$A:$F,3,0),0)</f>
        <v>68.21655751129309</v>
      </c>
      <c r="AM56" s="84">
        <f>IFERROR(VLOOKUP(AM$7,Financiamento!$A:$F,3,0),0)</f>
        <v>68.237577057245502</v>
      </c>
      <c r="AN56" s="84">
        <f>IFERROR(VLOOKUP(AN$7,Financiamento!$A:$F,3,0),0)</f>
        <v>68.258719385216494</v>
      </c>
      <c r="AO56" s="84">
        <f>IFERROR(VLOOKUP(AO$7,Financiamento!$A:$F,3,0),0)</f>
        <v>68.279985212415866</v>
      </c>
      <c r="AP56" s="84">
        <f>IFERROR(VLOOKUP(AP$7,Financiamento!$A:$F,3,0),0)</f>
        <v>68.301375260242878</v>
      </c>
      <c r="AQ56" s="84">
        <f>IFERROR(VLOOKUP(AQ$7,Financiamento!$A:$F,3,0),0)</f>
        <v>68.322890254310693</v>
      </c>
      <c r="AR56" s="84">
        <f>IFERROR(VLOOKUP(AR$7,Financiamento!$A:$F,3,0),0)</f>
        <v>68.344530924471002</v>
      </c>
      <c r="AS56" s="84">
        <f>IFERROR(VLOOKUP(AS$7,Financiamento!$A:$F,3,0),0)</f>
        <v>68.366298004838853</v>
      </c>
      <c r="AT56" s="84">
        <f>IFERROR(VLOOKUP(AT$7,Financiamento!$A:$F,3,0),0)</f>
        <v>68.388192233817463</v>
      </c>
      <c r="AU56" s="84">
        <f>IFERROR(VLOOKUP(AU$7,Financiamento!$A:$F,3,0),0)</f>
        <v>68.410214354123283</v>
      </c>
      <c r="AV56" s="84">
        <f>IFERROR(VLOOKUP(AV$7,Financiamento!$A:$F,3,0),0)</f>
        <v>68.432365112811283</v>
      </c>
      <c r="AW56" s="84">
        <f>IFERROR(VLOOKUP(AW$7,Financiamento!$A:$F,3,0),0)</f>
        <v>68.454645261300129</v>
      </c>
      <c r="AX56" s="84">
        <f>IFERROR(VLOOKUP(AX$7,Financiamento!$A:$F,3,0),0)</f>
        <v>68.47705555539784</v>
      </c>
      <c r="AY56" s="84">
        <f>IFERROR(VLOOKUP(AY$7,Financiamento!$A:$F,3,0),0)</f>
        <v>68.499596755327346</v>
      </c>
      <c r="AZ56" s="84">
        <f>IFERROR(VLOOKUP(AZ$7,Financiamento!$A:$F,3,0),0)</f>
        <v>68.522269625752273</v>
      </c>
      <c r="BA56" s="84">
        <f>IFERROR(VLOOKUP(BA$7,Financiamento!$A:$F,3,0),0)</f>
        <v>68.545074935802873</v>
      </c>
      <c r="BB56" s="84">
        <f>IFERROR(VLOOKUP(BB$7,Financiamento!$A:$F,3,0),0)</f>
        <v>68.568013459102175</v>
      </c>
      <c r="BC56" s="84">
        <f>IFERROR(VLOOKUP(BC$7,Financiamento!$A:$F,3,0),0)</f>
        <v>68.591085973792204</v>
      </c>
      <c r="BD56" s="84">
        <f>IFERROR(VLOOKUP(BD$7,Financiamento!$A:$F,3,0),0)</f>
        <v>68.614293262560338</v>
      </c>
      <c r="BE56" s="84">
        <f>IFERROR(VLOOKUP(BE$7,Financiamento!$A:$F,3,0),0)</f>
        <v>68.637636112665874</v>
      </c>
      <c r="BF56" s="84">
        <f>IFERROR(VLOOKUP(BF$7,Financiamento!$A:$F,3,0),0)</f>
        <v>68.661115315966768</v>
      </c>
      <c r="BG56" s="84">
        <f>IFERROR(VLOOKUP(BG$7,Financiamento!$A:$F,3,0),0)</f>
        <v>68.684731668946483</v>
      </c>
      <c r="BH56" s="84">
        <f>IFERROR(VLOOKUP(BH$7,Financiamento!$A:$F,3,0),0)</f>
        <v>68.708485972741002</v>
      </c>
      <c r="BI56" s="84">
        <f>IFERROR(VLOOKUP(BI$7,Financiamento!$A:$F,3,0),0)</f>
        <v>68.732379033165969</v>
      </c>
      <c r="BJ56" s="84">
        <f>IFERROR(VLOOKUP(BJ$7,Financiamento!$A:$F,3,0),0)</f>
        <v>68.756411660744106</v>
      </c>
      <c r="BK56" s="84">
        <f>IFERROR(VLOOKUP(BK$7,Financiamento!$A:$F,3,0),0)</f>
        <v>68.780584670732637</v>
      </c>
      <c r="BL56" s="84">
        <f>IFERROR(VLOOKUP(BL$7,Financiamento!$A:$F,3,0),0)</f>
        <v>68.804898883150983</v>
      </c>
      <c r="BM56" s="84">
        <f>IFERROR(VLOOKUP(BM$7,Financiamento!$A:$F,3,0),0)</f>
        <v>68.829355122808536</v>
      </c>
      <c r="BN56" s="84">
        <f>IFERROR(VLOOKUP(BN$7,Financiamento!$A:$F,3,0),0)</f>
        <v>68.853954219332721</v>
      </c>
      <c r="BO56" s="84">
        <f>IFERROR(VLOOKUP(BO$7,Financiamento!$A:$F,3,0),0)</f>
        <v>68.878697007197019</v>
      </c>
      <c r="BP56" s="84">
        <f>IFERROR(VLOOKUP(BP$7,Financiamento!$A:$F,3,0),0)</f>
        <v>68.903584325749407</v>
      </c>
      <c r="BQ56" s="84">
        <f>IFERROR(VLOOKUP(BQ$7,Financiamento!$A:$F,3,0),0)</f>
        <v>68.928617019240733</v>
      </c>
      <c r="BR56" s="84">
        <f>IFERROR(VLOOKUP(BR$7,Financiamento!$A:$F,3,0),0)</f>
        <v>68.953795936853396</v>
      </c>
      <c r="BS56" s="84">
        <f>IFERROR(VLOOKUP(BS$7,Financiamento!$A:$F,3,0),0)</f>
        <v>68.979121932730138</v>
      </c>
      <c r="BT56" s="84">
        <f>IFERROR(VLOOKUP(BT$7,Financiamento!$A:$F,3,0),0)</f>
        <v>69.004595866003044</v>
      </c>
      <c r="BU56" s="84">
        <f>IFERROR(VLOOKUP(BU$7,Financiamento!$A:$F,3,0),0)</f>
        <v>69.030218600822664</v>
      </c>
      <c r="BV56" s="84">
        <f>IFERROR(VLOOKUP(BV$7,Financiamento!$A:$F,3,0),0)</f>
        <v>69.055991006387316</v>
      </c>
      <c r="BW56" s="84">
        <f>IFERROR(VLOOKUP(BW$7,Financiamento!$A:$F,3,0),0)</f>
        <v>69.081913956972599</v>
      </c>
      <c r="BX56" s="84">
        <f>IFERROR(VLOOKUP(BX$7,Financiamento!$A:$F,3,0),0)</f>
        <v>69.107988331961067</v>
      </c>
      <c r="BY56" s="84">
        <f>IFERROR(VLOOKUP(BY$7,Financiamento!$A:$F,3,0),0)</f>
        <v>69.134215015872002</v>
      </c>
      <c r="BZ56" s="84">
        <f>IFERROR(VLOOKUP(BZ$7,Financiamento!$A:$F,3,0),0)</f>
        <v>69.160594898391452</v>
      </c>
      <c r="CA56" s="84">
        <f>IFERROR(VLOOKUP(CA$7,Financiamento!$A:$F,3,0),0)</f>
        <v>69.187128874402433</v>
      </c>
      <c r="CB56" s="84">
        <f>IFERROR(VLOOKUP(CB$7,Financiamento!$A:$F,3,0),0)</f>
        <v>69.213817844015225</v>
      </c>
      <c r="CC56" s="84">
        <f>IFERROR(VLOOKUP(CC$7,Financiamento!$A:$F,3,0),0)</f>
        <v>69.240662712598009</v>
      </c>
      <c r="CD56" s="84">
        <f>IFERROR(VLOOKUP(CD$7,Financiamento!$A:$F,3,0),0)</f>
        <v>69.267664390807454</v>
      </c>
      <c r="CE56" s="84">
        <f>IFERROR(VLOOKUP(CE$7,Financiamento!$A:$F,3,0),0)</f>
        <v>69.294823794619703</v>
      </c>
      <c r="CF56" s="84">
        <f>IFERROR(VLOOKUP(CF$7,Financiamento!$A:$F,3,0),0)</f>
        <v>69.322141845361415</v>
      </c>
      <c r="CG56" s="84">
        <f>IFERROR(VLOOKUP(CG$7,Financiamento!$A:$F,3,0),0)</f>
        <v>69.349619469741</v>
      </c>
      <c r="CH56" s="84">
        <f>IFERROR(VLOOKUP(CH$7,Financiamento!$A:$F,3,0),0)</f>
        <v>69.377257599880096</v>
      </c>
      <c r="CI56" s="84">
        <f>IFERROR(VLOOKUP(CI$7,Financiamento!$A:$F,3,0),0)</f>
        <v>69.405057173345142</v>
      </c>
      <c r="CJ56" s="84">
        <f>IFERROR(VLOOKUP(CJ$7,Financiamento!$A:$F,3,0),0)</f>
        <v>69.433019133179243</v>
      </c>
      <c r="CK56" s="84">
        <f>IFERROR(VLOOKUP(CK$7,Financiamento!$A:$F,3,0),0)</f>
        <v>69.461144427934073</v>
      </c>
      <c r="CL56" s="84">
        <f>IFERROR(VLOOKUP(CL$7,Financiamento!$A:$F,3,0),0)</f>
        <v>69.489434011702173</v>
      </c>
      <c r="CM56" s="84">
        <f>IFERROR(VLOOKUP(CM$7,Financiamento!$A:$F,3,0),0)</f>
        <v>69.517888844149198</v>
      </c>
      <c r="CN56" s="84">
        <f>IFERROR(VLOOKUP(CN$7,Financiamento!$A:$F,3,0),0)</f>
        <v>69.546509890546531</v>
      </c>
      <c r="CO56" s="84">
        <f>IFERROR(VLOOKUP(CO$7,Financiamento!$A:$F,3,0),0)</f>
        <v>69.575298121804039</v>
      </c>
      <c r="CP56" s="84">
        <f>IFERROR(VLOOKUP(CP$7,Financiamento!$A:$F,3,0),0)</f>
        <v>69.604254514502998</v>
      </c>
      <c r="CQ56" s="84">
        <f>IFERROR(VLOOKUP(CQ$7,Financiamento!$A:$F,3,0),0)</f>
        <v>69.633380050929148</v>
      </c>
      <c r="CR56" s="84">
        <f>IFERROR(VLOOKUP(CR$7,Financiamento!$A:$F,3,0),0)</f>
        <v>69.662675719106176</v>
      </c>
      <c r="CS56" s="84">
        <f>IFERROR(VLOOKUP(CS$7,Financiamento!$A:$F,3,0),0)</f>
        <v>69.692142512829051</v>
      </c>
      <c r="CT56" s="84">
        <f>IFERROR(VLOOKUP(CT$7,Financiamento!$A:$F,3,0),0)</f>
        <v>69.721781431697877</v>
      </c>
      <c r="CU56" s="84">
        <f>IFERROR(VLOOKUP(CU$7,Financiamento!$A:$F,3,0),0)</f>
        <v>69.75159348115173</v>
      </c>
      <c r="CV56" s="84">
        <f>IFERROR(VLOOKUP(CV$7,Financiamento!$A:$F,3,0),0)</f>
        <v>69.781579672502772</v>
      </c>
      <c r="CW56" s="84">
        <f>IFERROR(VLOOKUP(CW$7,Financiamento!$A:$F,3,0),0)</f>
        <v>69.811741022970608</v>
      </c>
      <c r="CX56" s="84">
        <f>IFERROR(VLOOKUP(CX$7,Financiamento!$A:$F,3,0),0)</f>
        <v>69.842078555716697</v>
      </c>
      <c r="CY56" s="84">
        <f>IFERROR(VLOOKUP(CY$7,Financiamento!$A:$F,3,0),0)</f>
        <v>69.872593299879171</v>
      </c>
      <c r="CZ56" s="84">
        <f>IFERROR(VLOOKUP(CZ$7,Financiamento!$A:$F,3,0),0)</f>
        <v>69.903286290607653</v>
      </c>
      <c r="DA56" s="84">
        <f>IFERROR(VLOOKUP(DA$7,Financiamento!$A:$F,3,0),0)</f>
        <v>69.934158569098429</v>
      </c>
      <c r="DB56" s="84">
        <f>IFERROR(VLOOKUP(DB$7,Financiamento!$A:$F,3,0),0)</f>
        <v>69.965211182629758</v>
      </c>
      <c r="DC56" s="84">
        <f>IFERROR(VLOOKUP(DC$7,Financiamento!$A:$F,3,0),0)</f>
        <v>69.996445184597391</v>
      </c>
      <c r="DD56" s="84">
        <f>IFERROR(VLOOKUP(DD$7,Financiamento!$A:$F,3,0),0)</f>
        <v>70.027861634550305</v>
      </c>
      <c r="DE56" s="84">
        <f>IFERROR(VLOOKUP(DE$7,Financiamento!$A:$F,3,0),0)</f>
        <v>70.059461598226633</v>
      </c>
      <c r="DF56" s="84">
        <f>IFERROR(VLOOKUP(DF$7,Financiamento!$A:$F,3,0),0)</f>
        <v>70.091246147589857</v>
      </c>
      <c r="DG56" s="84">
        <f>IFERROR(VLOOKUP(DG$7,Financiamento!$A:$F,3,0),0)</f>
        <v>70.123216360865115</v>
      </c>
      <c r="DH56" s="84">
        <f>IFERROR(VLOOKUP(DH$7,Financiamento!$A:$F,3,0),0)</f>
        <v>70.155373322575855</v>
      </c>
      <c r="DI56" s="84">
        <f>IFERROR(VLOOKUP(DI$7,Financiamento!$A:$F,3,0),0)</f>
        <v>70.187718123580524</v>
      </c>
      <c r="DJ56" s="84">
        <f>IFERROR(VLOOKUP(DJ$7,Financiamento!$A:$F,3,0),0)</f>
        <v>70.220251861109688</v>
      </c>
      <c r="DK56" s="84">
        <f>IFERROR(VLOOKUP(DK$7,Financiamento!$A:$F,3,0),0)</f>
        <v>70.25297563880315</v>
      </c>
      <c r="DL56" s="84">
        <f>IFERROR(VLOOKUP(DL$7,Financiamento!$A:$F,3,0),0)</f>
        <v>70.285890566747454</v>
      </c>
      <c r="DM56" s="84">
        <f>IFERROR(VLOOKUP(DM$7,Financiamento!$A:$F,3,0),0)</f>
        <v>70.318997761513501</v>
      </c>
      <c r="DN56" s="84">
        <f>IFERROR(VLOOKUP(DN$7,Financiamento!$A:$F,3,0),0)</f>
        <v>70.352298346194459</v>
      </c>
      <c r="DO56" s="84">
        <f>IFERROR(VLOOKUP(DO$7,Financiamento!$A:$F,3,0),0)</f>
        <v>70.385793450443884</v>
      </c>
      <c r="DP56" s="84">
        <f>IFERROR(VLOOKUP(DP$7,Financiamento!$A:$F,3,0),0)</f>
        <v>70.419484210513929</v>
      </c>
      <c r="DQ56" s="84">
        <f>IFERROR(VLOOKUP(DQ$7,Financiamento!$A:$F,3,0),0)</f>
        <v>70.453371769294037</v>
      </c>
      <c r="DR56" s="84">
        <f>IFERROR(VLOOKUP(DR$7,Financiamento!$A:$F,3,0),0)</f>
        <v>0</v>
      </c>
      <c r="DS56" s="84">
        <f>IFERROR(VLOOKUP(DS$7,Financiamento!$A:$F,3,0),0)</f>
        <v>0</v>
      </c>
      <c r="DT56" s="84">
        <f>IFERROR(VLOOKUP(DT$7,Financiamento!$A:$F,3,0),0)</f>
        <v>0</v>
      </c>
      <c r="DU56" s="84">
        <f>IFERROR(VLOOKUP(DU$7,Financiamento!$A:$F,3,0),0)</f>
        <v>0</v>
      </c>
      <c r="DV56" s="84">
        <f>IFERROR(VLOOKUP(DV$7,Financiamento!$A:$F,3,0),0)</f>
        <v>0</v>
      </c>
      <c r="DW56" s="84">
        <f>IFERROR(VLOOKUP(DW$7,Financiamento!$A:$F,3,0),0)</f>
        <v>0</v>
      </c>
      <c r="DX56" s="84">
        <f>IFERROR(VLOOKUP(DX$7,Financiamento!$A:$F,3,0),0)</f>
        <v>0</v>
      </c>
      <c r="DY56" s="84">
        <f>IFERROR(VLOOKUP(DY$7,Financiamento!$A:$F,3,0),0)</f>
        <v>0</v>
      </c>
      <c r="DZ56" s="84">
        <f>IFERROR(VLOOKUP(DZ$7,Financiamento!$A:$F,3,0),0)</f>
        <v>0</v>
      </c>
      <c r="EA56" s="84">
        <f>IFERROR(VLOOKUP(EA$7,Financiamento!$A:$F,3,0),0)</f>
        <v>0</v>
      </c>
      <c r="EB56" s="84">
        <f>IFERROR(VLOOKUP(EB$7,Financiamento!$A:$F,3,0),0)</f>
        <v>0</v>
      </c>
      <c r="EC56" s="84">
        <f>IFERROR(VLOOKUP(EC$7,Financiamento!$A:$F,3,0),0)</f>
        <v>0</v>
      </c>
      <c r="ED56" s="84">
        <f>IFERROR(VLOOKUP(ED$7,Financiamento!$A:$F,3,0),0)</f>
        <v>0</v>
      </c>
      <c r="EE56" s="84">
        <f>IFERROR(VLOOKUP(EE$7,Financiamento!$A:$F,3,0),0)</f>
        <v>0</v>
      </c>
      <c r="EF56" s="84">
        <f>IFERROR(VLOOKUP(EF$7,Financiamento!$A:$F,3,0),0)</f>
        <v>0</v>
      </c>
      <c r="EG56" s="84">
        <f>IFERROR(VLOOKUP(EG$7,Financiamento!$A:$F,3,0),0)</f>
        <v>0</v>
      </c>
      <c r="EH56" s="84">
        <f>IFERROR(VLOOKUP(EH$7,Financiamento!$A:$F,3,0),0)</f>
        <v>0</v>
      </c>
      <c r="EI56" s="84">
        <f>IFERROR(VLOOKUP(EI$7,Financiamento!$A:$F,3,0),0)</f>
        <v>0</v>
      </c>
      <c r="EJ56" s="84">
        <f>IFERROR(VLOOKUP(EJ$7,Financiamento!$A:$F,3,0),0)</f>
        <v>0</v>
      </c>
      <c r="EK56" s="84">
        <f>IFERROR(VLOOKUP(EK$7,Financiamento!$A:$F,3,0),0)</f>
        <v>0</v>
      </c>
      <c r="EL56" s="84">
        <f>IFERROR(VLOOKUP(EL$7,Financiamento!$A:$F,3,0),0)</f>
        <v>0</v>
      </c>
      <c r="EM56" s="84">
        <f>IFERROR(VLOOKUP(EM$7,Financiamento!$A:$F,3,0),0)</f>
        <v>0</v>
      </c>
      <c r="EN56" s="84">
        <f>IFERROR(VLOOKUP(EN$7,Financiamento!$A:$F,3,0),0)</f>
        <v>0</v>
      </c>
      <c r="EO56" s="84">
        <f>IFERROR(VLOOKUP(EO$7,Financiamento!$A:$F,3,0),0)</f>
        <v>0</v>
      </c>
      <c r="EP56" s="84">
        <f>IFERROR(VLOOKUP(EP$7,Financiamento!$A:$F,3,0),0)</f>
        <v>0</v>
      </c>
      <c r="EQ56" s="84">
        <f>IFERROR(VLOOKUP(EQ$7,Financiamento!$A:$F,3,0),0)</f>
        <v>0</v>
      </c>
      <c r="ER56" s="84">
        <f>IFERROR(VLOOKUP(ER$7,Financiamento!$A:$F,3,0),0)</f>
        <v>0</v>
      </c>
      <c r="ES56" s="84">
        <f>IFERROR(VLOOKUP(ES$7,Financiamento!$A:$F,3,0),0)</f>
        <v>0</v>
      </c>
      <c r="ET56" s="84">
        <f>IFERROR(VLOOKUP(ET$7,Financiamento!$A:$F,3,0),0)</f>
        <v>0</v>
      </c>
      <c r="EU56" s="84">
        <f>IFERROR(VLOOKUP(EU$7,Financiamento!$A:$F,3,0),0)</f>
        <v>0</v>
      </c>
      <c r="EV56" s="84">
        <f>IFERROR(VLOOKUP(EV$7,Financiamento!$A:$F,3,0),0)</f>
        <v>0</v>
      </c>
      <c r="EW56" s="84">
        <f>IFERROR(VLOOKUP(EW$7,Financiamento!$A:$F,3,0),0)</f>
        <v>0</v>
      </c>
      <c r="EX56" s="84">
        <f>IFERROR(VLOOKUP(EX$7,Financiamento!$A:$F,3,0),0)</f>
        <v>0</v>
      </c>
      <c r="EY56" s="84">
        <f>IFERROR(VLOOKUP(EY$7,Financiamento!$A:$F,3,0),0)</f>
        <v>0</v>
      </c>
      <c r="EZ56" s="84">
        <f>IFERROR(VLOOKUP(EZ$7,Financiamento!$A:$F,3,0),0)</f>
        <v>0</v>
      </c>
      <c r="FA56" s="84">
        <f>IFERROR(VLOOKUP(FA$7,Financiamento!$A:$F,3,0),0)</f>
        <v>0</v>
      </c>
      <c r="FB56" s="84">
        <f>IFERROR(VLOOKUP(FB$7,Financiamento!$A:$F,3,0),0)</f>
        <v>0</v>
      </c>
      <c r="FC56" s="84">
        <f>IFERROR(VLOOKUP(FC$7,Financiamento!$A:$F,3,0),0)</f>
        <v>0</v>
      </c>
      <c r="FD56" s="84">
        <f>IFERROR(VLOOKUP(FD$7,Financiamento!$A:$F,3,0),0)</f>
        <v>0</v>
      </c>
      <c r="FE56" s="84">
        <f>IFERROR(VLOOKUP(FE$7,Financiamento!$A:$F,3,0),0)</f>
        <v>0</v>
      </c>
      <c r="FF56" s="84">
        <f>IFERROR(VLOOKUP(FF$7,Financiamento!$A:$F,3,0),0)</f>
        <v>0</v>
      </c>
      <c r="FG56" s="84">
        <f>IFERROR(VLOOKUP(FG$7,Financiamento!$A:$F,3,0),0)</f>
        <v>0</v>
      </c>
      <c r="FH56" s="84">
        <f>IFERROR(VLOOKUP(FH$7,Financiamento!$A:$F,3,0),0)</f>
        <v>0</v>
      </c>
      <c r="FI56" s="84">
        <f>IFERROR(VLOOKUP(FI$7,Financiamento!$A:$F,3,0),0)</f>
        <v>0</v>
      </c>
      <c r="FJ56" s="84">
        <f>IFERROR(VLOOKUP(FJ$7,Financiamento!$A:$F,3,0),0)</f>
        <v>0</v>
      </c>
      <c r="FK56" s="84">
        <f>IFERROR(VLOOKUP(FK$7,Financiamento!$A:$F,3,0),0)</f>
        <v>0</v>
      </c>
      <c r="FL56" s="84">
        <f>IFERROR(VLOOKUP(FL$7,Financiamento!$A:$F,3,0),0)</f>
        <v>0</v>
      </c>
      <c r="FM56" s="84">
        <f>IFERROR(VLOOKUP(FM$7,Financiamento!$A:$F,3,0),0)</f>
        <v>0</v>
      </c>
      <c r="FN56" s="84">
        <f>IFERROR(VLOOKUP(FN$7,Financiamento!$A:$F,3,0),0)</f>
        <v>0</v>
      </c>
      <c r="FO56" s="84">
        <f>IFERROR(VLOOKUP(FO$7,Financiamento!$A:$F,3,0),0)</f>
        <v>0</v>
      </c>
      <c r="FP56" s="84">
        <f>IFERROR(VLOOKUP(FP$7,Financiamento!$A:$F,3,0),0)</f>
        <v>0</v>
      </c>
      <c r="FQ56" s="84">
        <f>IFERROR(VLOOKUP(FQ$7,Financiamento!$A:$F,3,0),0)</f>
        <v>0</v>
      </c>
      <c r="FR56" s="84">
        <f>IFERROR(VLOOKUP(FR$7,Financiamento!$A:$F,3,0),0)</f>
        <v>0</v>
      </c>
      <c r="FS56" s="84">
        <f>IFERROR(VLOOKUP(FS$7,Financiamento!$A:$F,3,0),0)</f>
        <v>0</v>
      </c>
      <c r="FT56" s="84">
        <f>IFERROR(VLOOKUP(FT$7,Financiamento!$A:$F,3,0),0)</f>
        <v>0</v>
      </c>
      <c r="FU56" s="84">
        <f>IFERROR(VLOOKUP(FU$7,Financiamento!$A:$F,3,0),0)</f>
        <v>0</v>
      </c>
      <c r="FV56" s="84">
        <f>IFERROR(VLOOKUP(FV$7,Financiamento!$A:$F,3,0),0)</f>
        <v>0</v>
      </c>
      <c r="FW56" s="84">
        <f>IFERROR(VLOOKUP(FW$7,Financiamento!$A:$F,3,0),0)</f>
        <v>0</v>
      </c>
      <c r="FX56" s="84">
        <f>IFERROR(VLOOKUP(FX$7,Financiamento!$A:$F,3,0),0)</f>
        <v>0</v>
      </c>
      <c r="FY56" s="84">
        <f>IFERROR(VLOOKUP(FY$7,Financiamento!$A:$F,3,0),0)</f>
        <v>0</v>
      </c>
      <c r="FZ56" s="84">
        <f>IFERROR(VLOOKUP(FZ$7,Financiamento!$A:$F,3,0),0)</f>
        <v>0</v>
      </c>
      <c r="GA56" s="84">
        <f>IFERROR(VLOOKUP(GA$7,Financiamento!$A:$F,3,0),0)</f>
        <v>0</v>
      </c>
      <c r="GB56" s="84">
        <f>IFERROR(VLOOKUP(GB$7,Financiamento!$A:$F,3,0),0)</f>
        <v>0</v>
      </c>
      <c r="GC56" s="84">
        <f>IFERROR(VLOOKUP(GC$7,Financiamento!$A:$F,3,0),0)</f>
        <v>0</v>
      </c>
      <c r="GD56" s="84">
        <f>IFERROR(VLOOKUP(GD$7,Financiamento!$A:$F,3,0),0)</f>
        <v>0</v>
      </c>
      <c r="GE56" s="84">
        <f>IFERROR(VLOOKUP(GE$7,Financiamento!$A:$F,3,0),0)</f>
        <v>0</v>
      </c>
      <c r="GF56" s="84">
        <f>IFERROR(VLOOKUP(GF$7,Financiamento!$A:$F,3,0),0)</f>
        <v>0</v>
      </c>
      <c r="GG56" s="84">
        <f>IFERROR(VLOOKUP(GG$7,Financiamento!$A:$F,3,0),0)</f>
        <v>0</v>
      </c>
      <c r="GH56" s="84">
        <f>IFERROR(VLOOKUP(GH$7,Financiamento!$A:$F,3,0),0)</f>
        <v>0</v>
      </c>
      <c r="GI56" s="84">
        <f>IFERROR(VLOOKUP(GI$7,Financiamento!$A:$F,3,0),0)</f>
        <v>0</v>
      </c>
      <c r="GJ56" s="84">
        <f>IFERROR(VLOOKUP(GJ$7,Financiamento!$A:$F,3,0),0)</f>
        <v>0</v>
      </c>
      <c r="GK56" s="84">
        <f>IFERROR(VLOOKUP(GK$7,Financiamento!$A:$F,3,0),0)</f>
        <v>0</v>
      </c>
      <c r="GL56" s="84">
        <f>IFERROR(VLOOKUP(GL$7,Financiamento!$A:$F,3,0),0)</f>
        <v>0</v>
      </c>
      <c r="GM56" s="84">
        <f>IFERROR(VLOOKUP(GM$7,Financiamento!$A:$F,3,0),0)</f>
        <v>0</v>
      </c>
      <c r="GN56" s="84">
        <f>IFERROR(VLOOKUP(GN$7,Financiamento!$A:$F,3,0),0)</f>
        <v>0</v>
      </c>
      <c r="GO56" s="84">
        <f>IFERROR(VLOOKUP(GO$7,Financiamento!$A:$F,3,0),0)</f>
        <v>0</v>
      </c>
      <c r="GP56" s="84">
        <f>IFERROR(VLOOKUP(GP$7,Financiamento!$A:$F,3,0),0)</f>
        <v>0</v>
      </c>
      <c r="GQ56" s="84">
        <f>IFERROR(VLOOKUP(GQ$7,Financiamento!$A:$F,3,0),0)</f>
        <v>0</v>
      </c>
      <c r="GR56" s="84">
        <f>IFERROR(VLOOKUP(GR$7,Financiamento!$A:$F,3,0),0)</f>
        <v>0</v>
      </c>
      <c r="GS56" s="84">
        <f>IFERROR(VLOOKUP(GS$7,Financiamento!$A:$F,3,0),0)</f>
        <v>0</v>
      </c>
      <c r="GT56" s="84">
        <f>IFERROR(VLOOKUP(GT$7,Financiamento!$A:$F,3,0),0)</f>
        <v>0</v>
      </c>
      <c r="GU56" s="84">
        <f>IFERROR(VLOOKUP(GU$7,Financiamento!$A:$F,3,0),0)</f>
        <v>0</v>
      </c>
      <c r="GV56" s="84">
        <f>IFERROR(VLOOKUP(GV$7,Financiamento!$A:$F,3,0),0)</f>
        <v>0</v>
      </c>
      <c r="GW56" s="84">
        <f>IFERROR(VLOOKUP(GW$7,Financiamento!$A:$F,3,0),0)</f>
        <v>0</v>
      </c>
      <c r="GX56" s="84">
        <f>IFERROR(VLOOKUP(GX$7,Financiamento!$A:$F,3,0),0)</f>
        <v>0</v>
      </c>
      <c r="GY56" s="84">
        <f>IFERROR(VLOOKUP(GY$7,Financiamento!$A:$F,3,0),0)</f>
        <v>0</v>
      </c>
      <c r="GZ56" s="84">
        <f>IFERROR(VLOOKUP(GZ$7,Financiamento!$A:$F,3,0),0)</f>
        <v>0</v>
      </c>
      <c r="HA56" s="84">
        <f>IFERROR(VLOOKUP(HA$7,Financiamento!$A:$F,3,0),0)</f>
        <v>0</v>
      </c>
      <c r="HB56" s="84">
        <f>IFERROR(VLOOKUP(HB$7,Financiamento!$A:$F,3,0),0)</f>
        <v>0</v>
      </c>
      <c r="HC56" s="84">
        <f>IFERROR(VLOOKUP(HC$7,Financiamento!$A:$F,3,0),0)</f>
        <v>0</v>
      </c>
      <c r="HD56" s="84">
        <f>IFERROR(VLOOKUP(HD$7,Financiamento!$A:$F,3,0),0)</f>
        <v>0</v>
      </c>
      <c r="HE56" s="84">
        <f>IFERROR(VLOOKUP(HE$7,Financiamento!$A:$F,3,0),0)</f>
        <v>0</v>
      </c>
      <c r="HF56" s="84">
        <f>IFERROR(VLOOKUP(HF$7,Financiamento!$A:$F,3,0),0)</f>
        <v>0</v>
      </c>
      <c r="HG56" s="84">
        <f>IFERROR(VLOOKUP(HG$7,Financiamento!$A:$F,3,0),0)</f>
        <v>0</v>
      </c>
      <c r="HH56" s="84">
        <f>IFERROR(VLOOKUP(HH$7,Financiamento!$A:$F,3,0),0)</f>
        <v>0</v>
      </c>
      <c r="HI56" s="84">
        <f>IFERROR(VLOOKUP(HI$7,Financiamento!$A:$F,3,0),0)</f>
        <v>0</v>
      </c>
    </row>
    <row r="57" spans="1:217" ht="13.8" x14ac:dyDescent="0.2">
      <c r="A57" s="28"/>
      <c r="B57" s="78"/>
    </row>
    <row r="58" spans="1:217" s="22" customFormat="1" x14ac:dyDescent="0.2">
      <c r="A58" s="34" t="s">
        <v>267</v>
      </c>
      <c r="B58" s="83">
        <f t="shared" ref="B58:BM58" si="62">B54-B55-B56</f>
        <v>0</v>
      </c>
      <c r="C58" s="83">
        <f t="shared" si="62"/>
        <v>-6.1333922158515737</v>
      </c>
      <c r="D58" s="83">
        <f t="shared" si="62"/>
        <v>-6.9511778446317845</v>
      </c>
      <c r="E58" s="83">
        <f t="shared" si="62"/>
        <v>-7.7689634734119934</v>
      </c>
      <c r="F58" s="83">
        <f t="shared" si="62"/>
        <v>-8.5867491021922042</v>
      </c>
      <c r="G58" s="83">
        <f t="shared" si="62"/>
        <v>-17.384990282849778</v>
      </c>
      <c r="H58" s="83" t="e">
        <f t="shared" si="62"/>
        <v>#REF!</v>
      </c>
      <c r="I58" s="83" t="e">
        <f t="shared" si="62"/>
        <v>#REF!</v>
      </c>
      <c r="J58" s="83" t="e">
        <f t="shared" si="62"/>
        <v>#REF!</v>
      </c>
      <c r="K58" s="83" t="e">
        <f t="shared" si="62"/>
        <v>#REF!</v>
      </c>
      <c r="L58" s="83" t="e">
        <f t="shared" si="62"/>
        <v>#REF!</v>
      </c>
      <c r="M58" s="83" t="e">
        <f t="shared" si="62"/>
        <v>#REF!</v>
      </c>
      <c r="N58" s="83" t="e">
        <f t="shared" si="62"/>
        <v>#REF!</v>
      </c>
      <c r="O58" s="83" t="e">
        <f t="shared" si="62"/>
        <v>#REF!</v>
      </c>
      <c r="P58" s="83" t="e">
        <f t="shared" si="62"/>
        <v>#NAME?</v>
      </c>
      <c r="Q58" s="83" t="e">
        <f t="shared" si="62"/>
        <v>#NAME?</v>
      </c>
      <c r="R58" s="83" t="e">
        <f t="shared" si="62"/>
        <v>#NAME?</v>
      </c>
      <c r="S58" s="83" t="e">
        <f t="shared" si="62"/>
        <v>#NAME?</v>
      </c>
      <c r="T58" s="83" t="e">
        <f t="shared" si="62"/>
        <v>#NAME?</v>
      </c>
      <c r="U58" s="83" t="e">
        <f t="shared" si="62"/>
        <v>#NAME?</v>
      </c>
      <c r="V58" s="83" t="e">
        <f t="shared" si="62"/>
        <v>#NAME?</v>
      </c>
      <c r="W58" s="83" t="e">
        <f t="shared" si="62"/>
        <v>#NAME?</v>
      </c>
      <c r="X58" s="83" t="e">
        <f t="shared" si="62"/>
        <v>#NAME?</v>
      </c>
      <c r="Y58" s="83" t="e">
        <f t="shared" si="62"/>
        <v>#NAME?</v>
      </c>
      <c r="Z58" s="83" t="e">
        <f t="shared" si="62"/>
        <v>#NAME?</v>
      </c>
      <c r="AA58" s="83" t="e">
        <f t="shared" si="62"/>
        <v>#NAME?</v>
      </c>
      <c r="AB58" s="83" t="e">
        <f t="shared" si="62"/>
        <v>#NAME?</v>
      </c>
      <c r="AC58" s="83" t="e">
        <f t="shared" si="62"/>
        <v>#NAME?</v>
      </c>
      <c r="AD58" s="83" t="e">
        <f t="shared" si="62"/>
        <v>#NAME?</v>
      </c>
      <c r="AE58" s="83" t="e">
        <f t="shared" si="62"/>
        <v>#NAME?</v>
      </c>
      <c r="AF58" s="83" t="e">
        <f t="shared" si="62"/>
        <v>#NAME?</v>
      </c>
      <c r="AG58" s="83" t="e">
        <f t="shared" si="62"/>
        <v>#NAME?</v>
      </c>
      <c r="AH58" s="83" t="e">
        <f t="shared" si="62"/>
        <v>#NAME?</v>
      </c>
      <c r="AI58" s="83" t="e">
        <f t="shared" si="62"/>
        <v>#NAME?</v>
      </c>
      <c r="AJ58" s="83" t="e">
        <f t="shared" si="62"/>
        <v>#NAME?</v>
      </c>
      <c r="AK58" s="83" t="e">
        <f t="shared" si="62"/>
        <v>#NAME?</v>
      </c>
      <c r="AL58" s="83" t="e">
        <f t="shared" si="62"/>
        <v>#NAME?</v>
      </c>
      <c r="AM58" s="83" t="e">
        <f t="shared" si="62"/>
        <v>#NAME?</v>
      </c>
      <c r="AN58" s="83" t="e">
        <f t="shared" si="62"/>
        <v>#NAME?</v>
      </c>
      <c r="AO58" s="83" t="e">
        <f t="shared" si="62"/>
        <v>#NAME?</v>
      </c>
      <c r="AP58" s="83" t="e">
        <f t="shared" si="62"/>
        <v>#NAME?</v>
      </c>
      <c r="AQ58" s="83" t="e">
        <f t="shared" si="62"/>
        <v>#NAME?</v>
      </c>
      <c r="AR58" s="83" t="e">
        <f t="shared" si="62"/>
        <v>#NAME?</v>
      </c>
      <c r="AS58" s="83" t="e">
        <f t="shared" si="62"/>
        <v>#NAME?</v>
      </c>
      <c r="AT58" s="83" t="e">
        <f t="shared" si="62"/>
        <v>#NAME?</v>
      </c>
      <c r="AU58" s="83" t="e">
        <f t="shared" si="62"/>
        <v>#NAME?</v>
      </c>
      <c r="AV58" s="83" t="e">
        <f t="shared" si="62"/>
        <v>#NAME?</v>
      </c>
      <c r="AW58" s="83" t="e">
        <f t="shared" si="62"/>
        <v>#NAME?</v>
      </c>
      <c r="AX58" s="83" t="e">
        <f t="shared" si="62"/>
        <v>#NAME?</v>
      </c>
      <c r="AY58" s="83" t="e">
        <f t="shared" si="62"/>
        <v>#NAME?</v>
      </c>
      <c r="AZ58" s="83" t="e">
        <f t="shared" si="62"/>
        <v>#NAME?</v>
      </c>
      <c r="BA58" s="83" t="e">
        <f t="shared" si="62"/>
        <v>#NAME?</v>
      </c>
      <c r="BB58" s="83" t="e">
        <f t="shared" si="62"/>
        <v>#NAME?</v>
      </c>
      <c r="BC58" s="83" t="e">
        <f t="shared" si="62"/>
        <v>#NAME?</v>
      </c>
      <c r="BD58" s="83" t="e">
        <f t="shared" si="62"/>
        <v>#NAME?</v>
      </c>
      <c r="BE58" s="83" t="e">
        <f t="shared" si="62"/>
        <v>#NAME?</v>
      </c>
      <c r="BF58" s="83" t="e">
        <f t="shared" si="62"/>
        <v>#NAME?</v>
      </c>
      <c r="BG58" s="83" t="e">
        <f t="shared" si="62"/>
        <v>#NAME?</v>
      </c>
      <c r="BH58" s="83" t="e">
        <f t="shared" si="62"/>
        <v>#NAME?</v>
      </c>
      <c r="BI58" s="83" t="e">
        <f t="shared" si="62"/>
        <v>#NAME?</v>
      </c>
      <c r="BJ58" s="83" t="e">
        <f t="shared" si="62"/>
        <v>#NAME?</v>
      </c>
      <c r="BK58" s="83" t="e">
        <f t="shared" si="62"/>
        <v>#NAME?</v>
      </c>
      <c r="BL58" s="83" t="e">
        <f t="shared" si="62"/>
        <v>#NAME?</v>
      </c>
      <c r="BM58" s="83" t="e">
        <f t="shared" si="62"/>
        <v>#NAME?</v>
      </c>
      <c r="BN58" s="83" t="e">
        <f t="shared" ref="BN58:DY58" si="63">BN54-BN55-BN56</f>
        <v>#NAME?</v>
      </c>
      <c r="BO58" s="83" t="e">
        <f t="shared" si="63"/>
        <v>#NAME?</v>
      </c>
      <c r="BP58" s="83" t="e">
        <f t="shared" si="63"/>
        <v>#NAME?</v>
      </c>
      <c r="BQ58" s="83" t="e">
        <f t="shared" si="63"/>
        <v>#NAME?</v>
      </c>
      <c r="BR58" s="83" t="e">
        <f t="shared" si="63"/>
        <v>#NAME?</v>
      </c>
      <c r="BS58" s="83" t="e">
        <f t="shared" si="63"/>
        <v>#NAME?</v>
      </c>
      <c r="BT58" s="83" t="e">
        <f t="shared" si="63"/>
        <v>#NAME?</v>
      </c>
      <c r="BU58" s="83" t="e">
        <f t="shared" si="63"/>
        <v>#NAME?</v>
      </c>
      <c r="BV58" s="83" t="e">
        <f t="shared" si="63"/>
        <v>#NAME?</v>
      </c>
      <c r="BW58" s="83" t="e">
        <f t="shared" si="63"/>
        <v>#NAME?</v>
      </c>
      <c r="BX58" s="83" t="e">
        <f t="shared" si="63"/>
        <v>#NAME?</v>
      </c>
      <c r="BY58" s="83" t="e">
        <f t="shared" si="63"/>
        <v>#NAME?</v>
      </c>
      <c r="BZ58" s="83" t="e">
        <f t="shared" si="63"/>
        <v>#NAME?</v>
      </c>
      <c r="CA58" s="83" t="e">
        <f t="shared" si="63"/>
        <v>#NAME?</v>
      </c>
      <c r="CB58" s="83" t="e">
        <f t="shared" si="63"/>
        <v>#NAME?</v>
      </c>
      <c r="CC58" s="83" t="e">
        <f t="shared" si="63"/>
        <v>#NAME?</v>
      </c>
      <c r="CD58" s="83" t="e">
        <f t="shared" si="63"/>
        <v>#NAME?</v>
      </c>
      <c r="CE58" s="83" t="e">
        <f t="shared" si="63"/>
        <v>#NAME?</v>
      </c>
      <c r="CF58" s="83" t="e">
        <f t="shared" si="63"/>
        <v>#NAME?</v>
      </c>
      <c r="CG58" s="83" t="e">
        <f t="shared" si="63"/>
        <v>#NAME?</v>
      </c>
      <c r="CH58" s="83" t="e">
        <f t="shared" si="63"/>
        <v>#NAME?</v>
      </c>
      <c r="CI58" s="83" t="e">
        <f t="shared" si="63"/>
        <v>#NAME?</v>
      </c>
      <c r="CJ58" s="83" t="e">
        <f t="shared" si="63"/>
        <v>#NAME?</v>
      </c>
      <c r="CK58" s="83" t="e">
        <f t="shared" si="63"/>
        <v>#NAME?</v>
      </c>
      <c r="CL58" s="83" t="e">
        <f t="shared" si="63"/>
        <v>#NAME?</v>
      </c>
      <c r="CM58" s="83" t="e">
        <f t="shared" si="63"/>
        <v>#NAME?</v>
      </c>
      <c r="CN58" s="83" t="e">
        <f t="shared" si="63"/>
        <v>#NAME?</v>
      </c>
      <c r="CO58" s="83" t="e">
        <f t="shared" si="63"/>
        <v>#NAME?</v>
      </c>
      <c r="CP58" s="83" t="e">
        <f t="shared" si="63"/>
        <v>#NAME?</v>
      </c>
      <c r="CQ58" s="83" t="e">
        <f t="shared" si="63"/>
        <v>#NAME?</v>
      </c>
      <c r="CR58" s="83" t="e">
        <f t="shared" si="63"/>
        <v>#NAME?</v>
      </c>
      <c r="CS58" s="83" t="e">
        <f t="shared" si="63"/>
        <v>#NAME?</v>
      </c>
      <c r="CT58" s="83" t="e">
        <f t="shared" si="63"/>
        <v>#NAME?</v>
      </c>
      <c r="CU58" s="83" t="e">
        <f t="shared" si="63"/>
        <v>#NAME?</v>
      </c>
      <c r="CV58" s="83" t="e">
        <f t="shared" si="63"/>
        <v>#NAME?</v>
      </c>
      <c r="CW58" s="83" t="e">
        <f t="shared" si="63"/>
        <v>#NAME?</v>
      </c>
      <c r="CX58" s="83" t="e">
        <f t="shared" si="63"/>
        <v>#NAME?</v>
      </c>
      <c r="CY58" s="83" t="e">
        <f t="shared" si="63"/>
        <v>#NAME?</v>
      </c>
      <c r="CZ58" s="83" t="e">
        <f t="shared" si="63"/>
        <v>#NAME?</v>
      </c>
      <c r="DA58" s="83" t="e">
        <f t="shared" si="63"/>
        <v>#NAME?</v>
      </c>
      <c r="DB58" s="83" t="e">
        <f t="shared" si="63"/>
        <v>#NAME?</v>
      </c>
      <c r="DC58" s="83" t="e">
        <f t="shared" si="63"/>
        <v>#NAME?</v>
      </c>
      <c r="DD58" s="83" t="e">
        <f t="shared" si="63"/>
        <v>#NAME?</v>
      </c>
      <c r="DE58" s="83" t="e">
        <f t="shared" si="63"/>
        <v>#NAME?</v>
      </c>
      <c r="DF58" s="83" t="e">
        <f t="shared" si="63"/>
        <v>#NAME?</v>
      </c>
      <c r="DG58" s="83" t="e">
        <f t="shared" si="63"/>
        <v>#NAME?</v>
      </c>
      <c r="DH58" s="83" t="e">
        <f t="shared" si="63"/>
        <v>#NAME?</v>
      </c>
      <c r="DI58" s="83" t="e">
        <f t="shared" si="63"/>
        <v>#NAME?</v>
      </c>
      <c r="DJ58" s="83" t="e">
        <f t="shared" si="63"/>
        <v>#NAME?</v>
      </c>
      <c r="DK58" s="83" t="e">
        <f t="shared" si="63"/>
        <v>#NAME?</v>
      </c>
      <c r="DL58" s="83" t="e">
        <f t="shared" si="63"/>
        <v>#NAME?</v>
      </c>
      <c r="DM58" s="83" t="e">
        <f t="shared" si="63"/>
        <v>#NAME?</v>
      </c>
      <c r="DN58" s="83" t="e">
        <f t="shared" si="63"/>
        <v>#NAME?</v>
      </c>
      <c r="DO58" s="83" t="e">
        <f t="shared" si="63"/>
        <v>#NAME?</v>
      </c>
      <c r="DP58" s="83" t="e">
        <f t="shared" si="63"/>
        <v>#NAME?</v>
      </c>
      <c r="DQ58" s="83" t="e">
        <f t="shared" si="63"/>
        <v>#NAME?</v>
      </c>
      <c r="DR58" s="83" t="e">
        <f t="shared" si="63"/>
        <v>#NAME?</v>
      </c>
      <c r="DS58" s="83" t="e">
        <f t="shared" si="63"/>
        <v>#NAME?</v>
      </c>
      <c r="DT58" s="83" t="e">
        <f t="shared" si="63"/>
        <v>#NAME?</v>
      </c>
      <c r="DU58" s="83" t="e">
        <f t="shared" si="63"/>
        <v>#NAME?</v>
      </c>
      <c r="DV58" s="83" t="e">
        <f t="shared" si="63"/>
        <v>#NAME?</v>
      </c>
      <c r="DW58" s="83" t="e">
        <f t="shared" si="63"/>
        <v>#NAME?</v>
      </c>
      <c r="DX58" s="83" t="e">
        <f t="shared" si="63"/>
        <v>#NAME?</v>
      </c>
      <c r="DY58" s="83" t="e">
        <f t="shared" si="63"/>
        <v>#NAME?</v>
      </c>
      <c r="DZ58" s="83" t="e">
        <f t="shared" ref="DZ58:GK58" si="64">DZ54-DZ55-DZ56</f>
        <v>#NAME?</v>
      </c>
      <c r="EA58" s="83" t="e">
        <f t="shared" si="64"/>
        <v>#NAME?</v>
      </c>
      <c r="EB58" s="83" t="e">
        <f t="shared" si="64"/>
        <v>#NAME?</v>
      </c>
      <c r="EC58" s="83" t="e">
        <f t="shared" si="64"/>
        <v>#NAME?</v>
      </c>
      <c r="ED58" s="83" t="e">
        <f t="shared" si="64"/>
        <v>#NAME?</v>
      </c>
      <c r="EE58" s="83" t="e">
        <f t="shared" si="64"/>
        <v>#NAME?</v>
      </c>
      <c r="EF58" s="83" t="e">
        <f t="shared" si="64"/>
        <v>#NAME?</v>
      </c>
      <c r="EG58" s="83" t="e">
        <f t="shared" si="64"/>
        <v>#NAME?</v>
      </c>
      <c r="EH58" s="83" t="e">
        <f t="shared" si="64"/>
        <v>#NAME?</v>
      </c>
      <c r="EI58" s="83" t="e">
        <f t="shared" si="64"/>
        <v>#NAME?</v>
      </c>
      <c r="EJ58" s="83" t="e">
        <f t="shared" si="64"/>
        <v>#NAME?</v>
      </c>
      <c r="EK58" s="83" t="e">
        <f t="shared" si="64"/>
        <v>#NAME?</v>
      </c>
      <c r="EL58" s="83" t="e">
        <f t="shared" si="64"/>
        <v>#NAME?</v>
      </c>
      <c r="EM58" s="83" t="e">
        <f t="shared" si="64"/>
        <v>#NAME?</v>
      </c>
      <c r="EN58" s="83" t="e">
        <f t="shared" si="64"/>
        <v>#NAME?</v>
      </c>
      <c r="EO58" s="83" t="e">
        <f t="shared" si="64"/>
        <v>#NAME?</v>
      </c>
      <c r="EP58" s="83" t="e">
        <f t="shared" si="64"/>
        <v>#NAME?</v>
      </c>
      <c r="EQ58" s="83" t="e">
        <f t="shared" si="64"/>
        <v>#NAME?</v>
      </c>
      <c r="ER58" s="83" t="e">
        <f t="shared" si="64"/>
        <v>#NAME?</v>
      </c>
      <c r="ES58" s="83" t="e">
        <f t="shared" si="64"/>
        <v>#NAME?</v>
      </c>
      <c r="ET58" s="83" t="e">
        <f t="shared" si="64"/>
        <v>#NAME?</v>
      </c>
      <c r="EU58" s="83" t="e">
        <f t="shared" si="64"/>
        <v>#NAME?</v>
      </c>
      <c r="EV58" s="83" t="e">
        <f t="shared" si="64"/>
        <v>#NAME?</v>
      </c>
      <c r="EW58" s="83" t="e">
        <f t="shared" si="64"/>
        <v>#NAME?</v>
      </c>
      <c r="EX58" s="83" t="e">
        <f t="shared" si="64"/>
        <v>#NAME?</v>
      </c>
      <c r="EY58" s="83" t="e">
        <f t="shared" si="64"/>
        <v>#NAME?</v>
      </c>
      <c r="EZ58" s="83" t="e">
        <f t="shared" si="64"/>
        <v>#NAME?</v>
      </c>
      <c r="FA58" s="83" t="e">
        <f t="shared" si="64"/>
        <v>#NAME?</v>
      </c>
      <c r="FB58" s="83" t="e">
        <f t="shared" si="64"/>
        <v>#NAME?</v>
      </c>
      <c r="FC58" s="83" t="e">
        <f t="shared" si="64"/>
        <v>#NAME?</v>
      </c>
      <c r="FD58" s="83" t="e">
        <f t="shared" si="64"/>
        <v>#NAME?</v>
      </c>
      <c r="FE58" s="83" t="e">
        <f t="shared" si="64"/>
        <v>#NAME?</v>
      </c>
      <c r="FF58" s="83" t="e">
        <f t="shared" si="64"/>
        <v>#NAME?</v>
      </c>
      <c r="FG58" s="83" t="e">
        <f t="shared" si="64"/>
        <v>#NAME?</v>
      </c>
      <c r="FH58" s="83" t="e">
        <f t="shared" si="64"/>
        <v>#NAME?</v>
      </c>
      <c r="FI58" s="83" t="e">
        <f t="shared" si="64"/>
        <v>#NAME?</v>
      </c>
      <c r="FJ58" s="83" t="e">
        <f t="shared" si="64"/>
        <v>#NAME?</v>
      </c>
      <c r="FK58" s="83" t="e">
        <f t="shared" si="64"/>
        <v>#NAME?</v>
      </c>
      <c r="FL58" s="83" t="e">
        <f t="shared" si="64"/>
        <v>#NAME?</v>
      </c>
      <c r="FM58" s="83" t="e">
        <f t="shared" si="64"/>
        <v>#NAME?</v>
      </c>
      <c r="FN58" s="83" t="e">
        <f t="shared" si="64"/>
        <v>#NAME?</v>
      </c>
      <c r="FO58" s="83" t="e">
        <f t="shared" si="64"/>
        <v>#NAME?</v>
      </c>
      <c r="FP58" s="83" t="e">
        <f t="shared" si="64"/>
        <v>#NAME?</v>
      </c>
      <c r="FQ58" s="83" t="e">
        <f t="shared" si="64"/>
        <v>#NAME?</v>
      </c>
      <c r="FR58" s="83" t="e">
        <f t="shared" si="64"/>
        <v>#NAME?</v>
      </c>
      <c r="FS58" s="83" t="e">
        <f t="shared" si="64"/>
        <v>#NAME?</v>
      </c>
      <c r="FT58" s="83" t="e">
        <f t="shared" si="64"/>
        <v>#NAME?</v>
      </c>
      <c r="FU58" s="83" t="e">
        <f t="shared" si="64"/>
        <v>#NAME?</v>
      </c>
      <c r="FV58" s="83" t="e">
        <f t="shared" si="64"/>
        <v>#NAME?</v>
      </c>
      <c r="FW58" s="83" t="e">
        <f t="shared" si="64"/>
        <v>#NAME?</v>
      </c>
      <c r="FX58" s="83" t="e">
        <f t="shared" si="64"/>
        <v>#NAME?</v>
      </c>
      <c r="FY58" s="83" t="e">
        <f t="shared" si="64"/>
        <v>#NAME?</v>
      </c>
      <c r="FZ58" s="83" t="e">
        <f t="shared" si="64"/>
        <v>#NAME?</v>
      </c>
      <c r="GA58" s="83" t="e">
        <f t="shared" si="64"/>
        <v>#NAME?</v>
      </c>
      <c r="GB58" s="83" t="e">
        <f t="shared" si="64"/>
        <v>#NAME?</v>
      </c>
      <c r="GC58" s="83" t="e">
        <f t="shared" si="64"/>
        <v>#NAME?</v>
      </c>
      <c r="GD58" s="83" t="e">
        <f t="shared" si="64"/>
        <v>#NAME?</v>
      </c>
      <c r="GE58" s="83" t="e">
        <f t="shared" si="64"/>
        <v>#NAME?</v>
      </c>
      <c r="GF58" s="83" t="e">
        <f t="shared" si="64"/>
        <v>#NAME?</v>
      </c>
      <c r="GG58" s="83" t="e">
        <f t="shared" si="64"/>
        <v>#NAME?</v>
      </c>
      <c r="GH58" s="83" t="e">
        <f t="shared" si="64"/>
        <v>#NAME?</v>
      </c>
      <c r="GI58" s="83" t="e">
        <f t="shared" si="64"/>
        <v>#NAME?</v>
      </c>
      <c r="GJ58" s="83" t="e">
        <f t="shared" si="64"/>
        <v>#NAME?</v>
      </c>
      <c r="GK58" s="83" t="e">
        <f t="shared" si="64"/>
        <v>#NAME?</v>
      </c>
      <c r="GL58" s="83" t="e">
        <f t="shared" ref="GL58:HI58" si="65">GL54-GL55-GL56</f>
        <v>#NAME?</v>
      </c>
      <c r="GM58" s="83" t="e">
        <f t="shared" si="65"/>
        <v>#NAME?</v>
      </c>
      <c r="GN58" s="83" t="e">
        <f t="shared" si="65"/>
        <v>#NAME?</v>
      </c>
      <c r="GO58" s="83" t="e">
        <f t="shared" si="65"/>
        <v>#NAME?</v>
      </c>
      <c r="GP58" s="83" t="e">
        <f t="shared" si="65"/>
        <v>#NAME?</v>
      </c>
      <c r="GQ58" s="83" t="e">
        <f t="shared" si="65"/>
        <v>#NAME?</v>
      </c>
      <c r="GR58" s="83" t="e">
        <f t="shared" si="65"/>
        <v>#NAME?</v>
      </c>
      <c r="GS58" s="83" t="e">
        <f t="shared" si="65"/>
        <v>#NAME?</v>
      </c>
      <c r="GT58" s="83" t="e">
        <f t="shared" si="65"/>
        <v>#NAME?</v>
      </c>
      <c r="GU58" s="83" t="e">
        <f t="shared" si="65"/>
        <v>#NAME?</v>
      </c>
      <c r="GV58" s="83" t="e">
        <f t="shared" si="65"/>
        <v>#NAME?</v>
      </c>
      <c r="GW58" s="83" t="e">
        <f t="shared" si="65"/>
        <v>#NAME?</v>
      </c>
      <c r="GX58" s="83" t="e">
        <f t="shared" si="65"/>
        <v>#NAME?</v>
      </c>
      <c r="GY58" s="83" t="e">
        <f t="shared" si="65"/>
        <v>#NAME?</v>
      </c>
      <c r="GZ58" s="83" t="e">
        <f t="shared" si="65"/>
        <v>#NAME?</v>
      </c>
      <c r="HA58" s="83" t="e">
        <f t="shared" si="65"/>
        <v>#NAME?</v>
      </c>
      <c r="HB58" s="83" t="e">
        <f t="shared" si="65"/>
        <v>#NAME?</v>
      </c>
      <c r="HC58" s="83" t="e">
        <f t="shared" si="65"/>
        <v>#NAME?</v>
      </c>
      <c r="HD58" s="83" t="e">
        <f t="shared" si="65"/>
        <v>#NAME?</v>
      </c>
      <c r="HE58" s="83" t="e">
        <f t="shared" si="65"/>
        <v>#NAME?</v>
      </c>
      <c r="HF58" s="83" t="e">
        <f t="shared" si="65"/>
        <v>#NAME?</v>
      </c>
      <c r="HG58" s="83" t="e">
        <f t="shared" si="65"/>
        <v>#NAME?</v>
      </c>
      <c r="HH58" s="83" t="e">
        <f t="shared" si="65"/>
        <v>#NAME?</v>
      </c>
      <c r="HI58" s="83" t="e">
        <f t="shared" si="65"/>
        <v>#NAME?</v>
      </c>
    </row>
    <row r="59" spans="1:217" ht="13.8" x14ac:dyDescent="0.2">
      <c r="A59" s="28"/>
      <c r="B59" s="78"/>
    </row>
    <row r="60" spans="1:217" s="22" customFormat="1" x14ac:dyDescent="0.2">
      <c r="A60" s="34" t="s">
        <v>107</v>
      </c>
      <c r="B60" s="83">
        <f t="shared" ref="B60:BM60" si="66">B62+B63</f>
        <v>0</v>
      </c>
      <c r="C60" s="83">
        <f t="shared" si="66"/>
        <v>0</v>
      </c>
      <c r="D60" s="83">
        <f t="shared" si="66"/>
        <v>0</v>
      </c>
      <c r="E60" s="83">
        <f t="shared" si="66"/>
        <v>0</v>
      </c>
      <c r="F60" s="83">
        <f t="shared" si="66"/>
        <v>0</v>
      </c>
      <c r="G60" s="83">
        <f t="shared" si="66"/>
        <v>0</v>
      </c>
      <c r="H60" s="83" t="e">
        <f t="shared" si="66"/>
        <v>#REF!</v>
      </c>
      <c r="I60" s="83" t="e">
        <f t="shared" si="66"/>
        <v>#REF!</v>
      </c>
      <c r="J60" s="83" t="e">
        <f t="shared" si="66"/>
        <v>#REF!</v>
      </c>
      <c r="K60" s="83" t="e">
        <f t="shared" si="66"/>
        <v>#REF!</v>
      </c>
      <c r="L60" s="83" t="e">
        <f t="shared" si="66"/>
        <v>#REF!</v>
      </c>
      <c r="M60" s="83" t="e">
        <f t="shared" si="66"/>
        <v>#REF!</v>
      </c>
      <c r="N60" s="83" t="e">
        <f t="shared" si="66"/>
        <v>#REF!</v>
      </c>
      <c r="O60" s="83" t="e">
        <f t="shared" si="66"/>
        <v>#REF!</v>
      </c>
      <c r="P60" s="83" t="e">
        <f t="shared" si="66"/>
        <v>#NAME?</v>
      </c>
      <c r="Q60" s="83" t="e">
        <f t="shared" si="66"/>
        <v>#NAME?</v>
      </c>
      <c r="R60" s="83" t="e">
        <f t="shared" si="66"/>
        <v>#NAME?</v>
      </c>
      <c r="S60" s="83" t="e">
        <f t="shared" si="66"/>
        <v>#NAME?</v>
      </c>
      <c r="T60" s="83" t="e">
        <f t="shared" si="66"/>
        <v>#NAME?</v>
      </c>
      <c r="U60" s="83" t="e">
        <f t="shared" si="66"/>
        <v>#NAME?</v>
      </c>
      <c r="V60" s="83" t="e">
        <f t="shared" si="66"/>
        <v>#NAME?</v>
      </c>
      <c r="W60" s="83" t="e">
        <f t="shared" si="66"/>
        <v>#NAME?</v>
      </c>
      <c r="X60" s="83" t="e">
        <f t="shared" si="66"/>
        <v>#NAME?</v>
      </c>
      <c r="Y60" s="83" t="e">
        <f t="shared" si="66"/>
        <v>#NAME?</v>
      </c>
      <c r="Z60" s="83" t="e">
        <f t="shared" si="66"/>
        <v>#NAME?</v>
      </c>
      <c r="AA60" s="83" t="e">
        <f t="shared" si="66"/>
        <v>#NAME?</v>
      </c>
      <c r="AB60" s="83" t="e">
        <f t="shared" si="66"/>
        <v>#NAME?</v>
      </c>
      <c r="AC60" s="83" t="e">
        <f t="shared" si="66"/>
        <v>#NAME?</v>
      </c>
      <c r="AD60" s="83" t="e">
        <f t="shared" si="66"/>
        <v>#NAME?</v>
      </c>
      <c r="AE60" s="83" t="e">
        <f t="shared" si="66"/>
        <v>#NAME?</v>
      </c>
      <c r="AF60" s="83" t="e">
        <f t="shared" si="66"/>
        <v>#NAME?</v>
      </c>
      <c r="AG60" s="83" t="e">
        <f t="shared" si="66"/>
        <v>#NAME?</v>
      </c>
      <c r="AH60" s="83" t="e">
        <f t="shared" si="66"/>
        <v>#NAME?</v>
      </c>
      <c r="AI60" s="83" t="e">
        <f t="shared" si="66"/>
        <v>#NAME?</v>
      </c>
      <c r="AJ60" s="83" t="e">
        <f t="shared" si="66"/>
        <v>#NAME?</v>
      </c>
      <c r="AK60" s="83" t="e">
        <f t="shared" si="66"/>
        <v>#NAME?</v>
      </c>
      <c r="AL60" s="83" t="e">
        <f t="shared" si="66"/>
        <v>#NAME?</v>
      </c>
      <c r="AM60" s="83" t="e">
        <f t="shared" si="66"/>
        <v>#NAME?</v>
      </c>
      <c r="AN60" s="83" t="e">
        <f t="shared" si="66"/>
        <v>#NAME?</v>
      </c>
      <c r="AO60" s="83" t="e">
        <f t="shared" si="66"/>
        <v>#NAME?</v>
      </c>
      <c r="AP60" s="83" t="e">
        <f t="shared" si="66"/>
        <v>#NAME?</v>
      </c>
      <c r="AQ60" s="83" t="e">
        <f t="shared" si="66"/>
        <v>#NAME?</v>
      </c>
      <c r="AR60" s="83" t="e">
        <f t="shared" si="66"/>
        <v>#NAME?</v>
      </c>
      <c r="AS60" s="83" t="e">
        <f t="shared" si="66"/>
        <v>#NAME?</v>
      </c>
      <c r="AT60" s="83" t="e">
        <f t="shared" si="66"/>
        <v>#NAME?</v>
      </c>
      <c r="AU60" s="83" t="e">
        <f t="shared" si="66"/>
        <v>#NAME?</v>
      </c>
      <c r="AV60" s="83" t="e">
        <f t="shared" si="66"/>
        <v>#NAME?</v>
      </c>
      <c r="AW60" s="83" t="e">
        <f t="shared" si="66"/>
        <v>#NAME?</v>
      </c>
      <c r="AX60" s="83" t="e">
        <f t="shared" si="66"/>
        <v>#NAME?</v>
      </c>
      <c r="AY60" s="83" t="e">
        <f t="shared" si="66"/>
        <v>#NAME?</v>
      </c>
      <c r="AZ60" s="83" t="e">
        <f t="shared" si="66"/>
        <v>#NAME?</v>
      </c>
      <c r="BA60" s="83" t="e">
        <f t="shared" si="66"/>
        <v>#NAME?</v>
      </c>
      <c r="BB60" s="83" t="e">
        <f t="shared" si="66"/>
        <v>#NAME?</v>
      </c>
      <c r="BC60" s="83" t="e">
        <f t="shared" si="66"/>
        <v>#NAME?</v>
      </c>
      <c r="BD60" s="83" t="e">
        <f t="shared" si="66"/>
        <v>#NAME?</v>
      </c>
      <c r="BE60" s="83" t="e">
        <f t="shared" si="66"/>
        <v>#NAME?</v>
      </c>
      <c r="BF60" s="83" t="e">
        <f t="shared" si="66"/>
        <v>#NAME?</v>
      </c>
      <c r="BG60" s="83" t="e">
        <f t="shared" si="66"/>
        <v>#NAME?</v>
      </c>
      <c r="BH60" s="83" t="e">
        <f t="shared" si="66"/>
        <v>#NAME?</v>
      </c>
      <c r="BI60" s="83" t="e">
        <f t="shared" si="66"/>
        <v>#NAME?</v>
      </c>
      <c r="BJ60" s="83" t="e">
        <f t="shared" si="66"/>
        <v>#NAME?</v>
      </c>
      <c r="BK60" s="83" t="e">
        <f t="shared" si="66"/>
        <v>#NAME?</v>
      </c>
      <c r="BL60" s="83" t="e">
        <f t="shared" si="66"/>
        <v>#NAME?</v>
      </c>
      <c r="BM60" s="83" t="e">
        <f t="shared" si="66"/>
        <v>#NAME?</v>
      </c>
      <c r="BN60" s="83" t="e">
        <f t="shared" ref="BN60:DY60" si="67">BN62+BN63</f>
        <v>#NAME?</v>
      </c>
      <c r="BO60" s="83" t="e">
        <f t="shared" si="67"/>
        <v>#NAME?</v>
      </c>
      <c r="BP60" s="83" t="e">
        <f t="shared" si="67"/>
        <v>#NAME?</v>
      </c>
      <c r="BQ60" s="83" t="e">
        <f t="shared" si="67"/>
        <v>#NAME?</v>
      </c>
      <c r="BR60" s="83" t="e">
        <f t="shared" si="67"/>
        <v>#NAME?</v>
      </c>
      <c r="BS60" s="83" t="e">
        <f t="shared" si="67"/>
        <v>#NAME?</v>
      </c>
      <c r="BT60" s="83" t="e">
        <f t="shared" si="67"/>
        <v>#NAME?</v>
      </c>
      <c r="BU60" s="83" t="e">
        <f t="shared" si="67"/>
        <v>#NAME?</v>
      </c>
      <c r="BV60" s="83" t="e">
        <f t="shared" si="67"/>
        <v>#NAME?</v>
      </c>
      <c r="BW60" s="83" t="e">
        <f t="shared" si="67"/>
        <v>#NAME?</v>
      </c>
      <c r="BX60" s="83" t="e">
        <f t="shared" si="67"/>
        <v>#NAME?</v>
      </c>
      <c r="BY60" s="83" t="e">
        <f t="shared" si="67"/>
        <v>#NAME?</v>
      </c>
      <c r="BZ60" s="83" t="e">
        <f t="shared" si="67"/>
        <v>#NAME?</v>
      </c>
      <c r="CA60" s="83" t="e">
        <f t="shared" si="67"/>
        <v>#NAME?</v>
      </c>
      <c r="CB60" s="83" t="e">
        <f t="shared" si="67"/>
        <v>#NAME?</v>
      </c>
      <c r="CC60" s="83" t="e">
        <f t="shared" si="67"/>
        <v>#NAME?</v>
      </c>
      <c r="CD60" s="83" t="e">
        <f t="shared" si="67"/>
        <v>#NAME?</v>
      </c>
      <c r="CE60" s="83" t="e">
        <f t="shared" si="67"/>
        <v>#NAME?</v>
      </c>
      <c r="CF60" s="83" t="e">
        <f t="shared" si="67"/>
        <v>#NAME?</v>
      </c>
      <c r="CG60" s="83" t="e">
        <f t="shared" si="67"/>
        <v>#NAME?</v>
      </c>
      <c r="CH60" s="83" t="e">
        <f t="shared" si="67"/>
        <v>#NAME?</v>
      </c>
      <c r="CI60" s="83" t="e">
        <f t="shared" si="67"/>
        <v>#NAME?</v>
      </c>
      <c r="CJ60" s="83" t="e">
        <f t="shared" si="67"/>
        <v>#NAME?</v>
      </c>
      <c r="CK60" s="83" t="e">
        <f t="shared" si="67"/>
        <v>#NAME?</v>
      </c>
      <c r="CL60" s="83" t="e">
        <f t="shared" si="67"/>
        <v>#NAME?</v>
      </c>
      <c r="CM60" s="83" t="e">
        <f t="shared" si="67"/>
        <v>#NAME?</v>
      </c>
      <c r="CN60" s="83" t="e">
        <f t="shared" si="67"/>
        <v>#NAME?</v>
      </c>
      <c r="CO60" s="83" t="e">
        <f t="shared" si="67"/>
        <v>#NAME?</v>
      </c>
      <c r="CP60" s="83" t="e">
        <f t="shared" si="67"/>
        <v>#NAME?</v>
      </c>
      <c r="CQ60" s="83" t="e">
        <f t="shared" si="67"/>
        <v>#NAME?</v>
      </c>
      <c r="CR60" s="83" t="e">
        <f t="shared" si="67"/>
        <v>#NAME?</v>
      </c>
      <c r="CS60" s="83" t="e">
        <f t="shared" si="67"/>
        <v>#NAME?</v>
      </c>
      <c r="CT60" s="83" t="e">
        <f t="shared" si="67"/>
        <v>#NAME?</v>
      </c>
      <c r="CU60" s="83" t="e">
        <f t="shared" si="67"/>
        <v>#NAME?</v>
      </c>
      <c r="CV60" s="83" t="e">
        <f t="shared" si="67"/>
        <v>#NAME?</v>
      </c>
      <c r="CW60" s="83" t="e">
        <f t="shared" si="67"/>
        <v>#NAME?</v>
      </c>
      <c r="CX60" s="83" t="e">
        <f t="shared" si="67"/>
        <v>#NAME?</v>
      </c>
      <c r="CY60" s="83" t="e">
        <f t="shared" si="67"/>
        <v>#NAME?</v>
      </c>
      <c r="CZ60" s="83" t="e">
        <f t="shared" si="67"/>
        <v>#NAME?</v>
      </c>
      <c r="DA60" s="83" t="e">
        <f t="shared" si="67"/>
        <v>#NAME?</v>
      </c>
      <c r="DB60" s="83" t="e">
        <f t="shared" si="67"/>
        <v>#NAME?</v>
      </c>
      <c r="DC60" s="83" t="e">
        <f t="shared" si="67"/>
        <v>#NAME?</v>
      </c>
      <c r="DD60" s="83" t="e">
        <f t="shared" si="67"/>
        <v>#NAME?</v>
      </c>
      <c r="DE60" s="83" t="e">
        <f t="shared" si="67"/>
        <v>#NAME?</v>
      </c>
      <c r="DF60" s="83" t="e">
        <f t="shared" si="67"/>
        <v>#NAME?</v>
      </c>
      <c r="DG60" s="83" t="e">
        <f t="shared" si="67"/>
        <v>#NAME?</v>
      </c>
      <c r="DH60" s="83" t="e">
        <f t="shared" si="67"/>
        <v>#NAME?</v>
      </c>
      <c r="DI60" s="83" t="e">
        <f t="shared" si="67"/>
        <v>#NAME?</v>
      </c>
      <c r="DJ60" s="83" t="e">
        <f t="shared" si="67"/>
        <v>#NAME?</v>
      </c>
      <c r="DK60" s="83" t="e">
        <f t="shared" si="67"/>
        <v>#NAME?</v>
      </c>
      <c r="DL60" s="83" t="e">
        <f t="shared" si="67"/>
        <v>#NAME?</v>
      </c>
      <c r="DM60" s="83" t="e">
        <f t="shared" si="67"/>
        <v>#NAME?</v>
      </c>
      <c r="DN60" s="83" t="e">
        <f t="shared" si="67"/>
        <v>#NAME?</v>
      </c>
      <c r="DO60" s="83" t="e">
        <f t="shared" si="67"/>
        <v>#NAME?</v>
      </c>
      <c r="DP60" s="83" t="e">
        <f t="shared" si="67"/>
        <v>#NAME?</v>
      </c>
      <c r="DQ60" s="83" t="e">
        <f t="shared" si="67"/>
        <v>#NAME?</v>
      </c>
      <c r="DR60" s="83" t="e">
        <f t="shared" si="67"/>
        <v>#NAME?</v>
      </c>
      <c r="DS60" s="83" t="e">
        <f t="shared" si="67"/>
        <v>#NAME?</v>
      </c>
      <c r="DT60" s="83" t="e">
        <f t="shared" si="67"/>
        <v>#NAME?</v>
      </c>
      <c r="DU60" s="83" t="e">
        <f t="shared" si="67"/>
        <v>#NAME?</v>
      </c>
      <c r="DV60" s="83" t="e">
        <f t="shared" si="67"/>
        <v>#NAME?</v>
      </c>
      <c r="DW60" s="83" t="e">
        <f t="shared" si="67"/>
        <v>#NAME?</v>
      </c>
      <c r="DX60" s="83" t="e">
        <f t="shared" si="67"/>
        <v>#NAME?</v>
      </c>
      <c r="DY60" s="83" t="e">
        <f t="shared" si="67"/>
        <v>#NAME?</v>
      </c>
      <c r="DZ60" s="83" t="e">
        <f t="shared" ref="DZ60:GK60" si="68">DZ62+DZ63</f>
        <v>#NAME?</v>
      </c>
      <c r="EA60" s="83" t="e">
        <f t="shared" si="68"/>
        <v>#NAME?</v>
      </c>
      <c r="EB60" s="83" t="e">
        <f t="shared" si="68"/>
        <v>#NAME?</v>
      </c>
      <c r="EC60" s="83" t="e">
        <f t="shared" si="68"/>
        <v>#NAME?</v>
      </c>
      <c r="ED60" s="83" t="e">
        <f t="shared" si="68"/>
        <v>#NAME?</v>
      </c>
      <c r="EE60" s="83" t="e">
        <f t="shared" si="68"/>
        <v>#NAME?</v>
      </c>
      <c r="EF60" s="83" t="e">
        <f t="shared" si="68"/>
        <v>#NAME?</v>
      </c>
      <c r="EG60" s="83" t="e">
        <f t="shared" si="68"/>
        <v>#NAME?</v>
      </c>
      <c r="EH60" s="83" t="e">
        <f t="shared" si="68"/>
        <v>#NAME?</v>
      </c>
      <c r="EI60" s="83" t="e">
        <f t="shared" si="68"/>
        <v>#NAME?</v>
      </c>
      <c r="EJ60" s="83" t="e">
        <f t="shared" si="68"/>
        <v>#NAME?</v>
      </c>
      <c r="EK60" s="83" t="e">
        <f t="shared" si="68"/>
        <v>#NAME?</v>
      </c>
      <c r="EL60" s="83" t="e">
        <f t="shared" si="68"/>
        <v>#NAME?</v>
      </c>
      <c r="EM60" s="83" t="e">
        <f t="shared" si="68"/>
        <v>#NAME?</v>
      </c>
      <c r="EN60" s="83" t="e">
        <f t="shared" si="68"/>
        <v>#NAME?</v>
      </c>
      <c r="EO60" s="83" t="e">
        <f t="shared" si="68"/>
        <v>#NAME?</v>
      </c>
      <c r="EP60" s="83" t="e">
        <f t="shared" si="68"/>
        <v>#NAME?</v>
      </c>
      <c r="EQ60" s="83" t="e">
        <f t="shared" si="68"/>
        <v>#NAME?</v>
      </c>
      <c r="ER60" s="83" t="e">
        <f t="shared" si="68"/>
        <v>#NAME?</v>
      </c>
      <c r="ES60" s="83" t="e">
        <f t="shared" si="68"/>
        <v>#NAME?</v>
      </c>
      <c r="ET60" s="83" t="e">
        <f t="shared" si="68"/>
        <v>#NAME?</v>
      </c>
      <c r="EU60" s="83" t="e">
        <f t="shared" si="68"/>
        <v>#NAME?</v>
      </c>
      <c r="EV60" s="83" t="e">
        <f t="shared" si="68"/>
        <v>#NAME?</v>
      </c>
      <c r="EW60" s="83" t="e">
        <f t="shared" si="68"/>
        <v>#NAME?</v>
      </c>
      <c r="EX60" s="83" t="e">
        <f t="shared" si="68"/>
        <v>#NAME?</v>
      </c>
      <c r="EY60" s="83" t="e">
        <f t="shared" si="68"/>
        <v>#NAME?</v>
      </c>
      <c r="EZ60" s="83" t="e">
        <f t="shared" si="68"/>
        <v>#NAME?</v>
      </c>
      <c r="FA60" s="83" t="e">
        <f t="shared" si="68"/>
        <v>#NAME?</v>
      </c>
      <c r="FB60" s="83" t="e">
        <f t="shared" si="68"/>
        <v>#NAME?</v>
      </c>
      <c r="FC60" s="83" t="e">
        <f t="shared" si="68"/>
        <v>#NAME?</v>
      </c>
      <c r="FD60" s="83" t="e">
        <f t="shared" si="68"/>
        <v>#NAME?</v>
      </c>
      <c r="FE60" s="83" t="e">
        <f t="shared" si="68"/>
        <v>#NAME?</v>
      </c>
      <c r="FF60" s="83" t="e">
        <f t="shared" si="68"/>
        <v>#NAME?</v>
      </c>
      <c r="FG60" s="83" t="e">
        <f t="shared" si="68"/>
        <v>#NAME?</v>
      </c>
      <c r="FH60" s="83" t="e">
        <f t="shared" si="68"/>
        <v>#NAME?</v>
      </c>
      <c r="FI60" s="83" t="e">
        <f t="shared" si="68"/>
        <v>#NAME?</v>
      </c>
      <c r="FJ60" s="83" t="e">
        <f t="shared" si="68"/>
        <v>#NAME?</v>
      </c>
      <c r="FK60" s="83" t="e">
        <f t="shared" si="68"/>
        <v>#NAME?</v>
      </c>
      <c r="FL60" s="83" t="e">
        <f t="shared" si="68"/>
        <v>#NAME?</v>
      </c>
      <c r="FM60" s="83" t="e">
        <f t="shared" si="68"/>
        <v>#NAME?</v>
      </c>
      <c r="FN60" s="83" t="e">
        <f t="shared" si="68"/>
        <v>#NAME?</v>
      </c>
      <c r="FO60" s="83" t="e">
        <f t="shared" si="68"/>
        <v>#NAME?</v>
      </c>
      <c r="FP60" s="83" t="e">
        <f t="shared" si="68"/>
        <v>#NAME?</v>
      </c>
      <c r="FQ60" s="83" t="e">
        <f t="shared" si="68"/>
        <v>#NAME?</v>
      </c>
      <c r="FR60" s="83" t="e">
        <f t="shared" si="68"/>
        <v>#NAME?</v>
      </c>
      <c r="FS60" s="83" t="e">
        <f t="shared" si="68"/>
        <v>#NAME?</v>
      </c>
      <c r="FT60" s="83" t="e">
        <f t="shared" si="68"/>
        <v>#NAME?</v>
      </c>
      <c r="FU60" s="83" t="e">
        <f t="shared" si="68"/>
        <v>#NAME?</v>
      </c>
      <c r="FV60" s="83" t="e">
        <f t="shared" si="68"/>
        <v>#NAME?</v>
      </c>
      <c r="FW60" s="83" t="e">
        <f t="shared" si="68"/>
        <v>#NAME?</v>
      </c>
      <c r="FX60" s="83" t="e">
        <f t="shared" si="68"/>
        <v>#NAME?</v>
      </c>
      <c r="FY60" s="83" t="e">
        <f t="shared" si="68"/>
        <v>#NAME?</v>
      </c>
      <c r="FZ60" s="83" t="e">
        <f t="shared" si="68"/>
        <v>#NAME?</v>
      </c>
      <c r="GA60" s="83" t="e">
        <f t="shared" si="68"/>
        <v>#NAME?</v>
      </c>
      <c r="GB60" s="83" t="e">
        <f t="shared" si="68"/>
        <v>#NAME?</v>
      </c>
      <c r="GC60" s="83" t="e">
        <f t="shared" si="68"/>
        <v>#NAME?</v>
      </c>
      <c r="GD60" s="83" t="e">
        <f t="shared" si="68"/>
        <v>#NAME?</v>
      </c>
      <c r="GE60" s="83" t="e">
        <f t="shared" si="68"/>
        <v>#NAME?</v>
      </c>
      <c r="GF60" s="83" t="e">
        <f t="shared" si="68"/>
        <v>#NAME?</v>
      </c>
      <c r="GG60" s="83" t="e">
        <f t="shared" si="68"/>
        <v>#NAME?</v>
      </c>
      <c r="GH60" s="83" t="e">
        <f t="shared" si="68"/>
        <v>#NAME?</v>
      </c>
      <c r="GI60" s="83" t="e">
        <f t="shared" si="68"/>
        <v>#NAME?</v>
      </c>
      <c r="GJ60" s="83" t="e">
        <f t="shared" si="68"/>
        <v>#NAME?</v>
      </c>
      <c r="GK60" s="83" t="e">
        <f t="shared" si="68"/>
        <v>#NAME?</v>
      </c>
      <c r="GL60" s="83" t="e">
        <f t="shared" ref="GL60:HI60" si="69">GL62+GL63</f>
        <v>#NAME?</v>
      </c>
      <c r="GM60" s="83" t="e">
        <f t="shared" si="69"/>
        <v>#NAME?</v>
      </c>
      <c r="GN60" s="83" t="e">
        <f t="shared" si="69"/>
        <v>#NAME?</v>
      </c>
      <c r="GO60" s="83" t="e">
        <f t="shared" si="69"/>
        <v>#NAME?</v>
      </c>
      <c r="GP60" s="83" t="e">
        <f t="shared" si="69"/>
        <v>#NAME?</v>
      </c>
      <c r="GQ60" s="83" t="e">
        <f t="shared" si="69"/>
        <v>#NAME?</v>
      </c>
      <c r="GR60" s="83" t="e">
        <f t="shared" si="69"/>
        <v>#NAME?</v>
      </c>
      <c r="GS60" s="83" t="e">
        <f t="shared" si="69"/>
        <v>#NAME?</v>
      </c>
      <c r="GT60" s="83" t="e">
        <f t="shared" si="69"/>
        <v>#NAME?</v>
      </c>
      <c r="GU60" s="83" t="e">
        <f t="shared" si="69"/>
        <v>#NAME?</v>
      </c>
      <c r="GV60" s="83" t="e">
        <f t="shared" si="69"/>
        <v>#NAME?</v>
      </c>
      <c r="GW60" s="83" t="e">
        <f t="shared" si="69"/>
        <v>#NAME?</v>
      </c>
      <c r="GX60" s="83" t="e">
        <f t="shared" si="69"/>
        <v>#NAME?</v>
      </c>
      <c r="GY60" s="83" t="e">
        <f t="shared" si="69"/>
        <v>#NAME?</v>
      </c>
      <c r="GZ60" s="83" t="e">
        <f t="shared" si="69"/>
        <v>#NAME?</v>
      </c>
      <c r="HA60" s="83" t="e">
        <f t="shared" si="69"/>
        <v>#NAME?</v>
      </c>
      <c r="HB60" s="83" t="e">
        <f t="shared" si="69"/>
        <v>#NAME?</v>
      </c>
      <c r="HC60" s="83" t="e">
        <f t="shared" si="69"/>
        <v>#NAME?</v>
      </c>
      <c r="HD60" s="83" t="e">
        <f t="shared" si="69"/>
        <v>#NAME?</v>
      </c>
      <c r="HE60" s="83" t="e">
        <f t="shared" si="69"/>
        <v>#NAME?</v>
      </c>
      <c r="HF60" s="83" t="e">
        <f t="shared" si="69"/>
        <v>#NAME?</v>
      </c>
      <c r="HG60" s="83" t="e">
        <f t="shared" si="69"/>
        <v>#NAME?</v>
      </c>
      <c r="HH60" s="83" t="e">
        <f t="shared" si="69"/>
        <v>#NAME?</v>
      </c>
      <c r="HI60" s="83" t="e">
        <f t="shared" si="69"/>
        <v>#NAME?</v>
      </c>
    </row>
    <row r="61" spans="1:217" x14ac:dyDescent="0.2">
      <c r="A61" s="29" t="s">
        <v>108</v>
      </c>
      <c r="B61" s="77">
        <f t="shared" ref="B61:BM61" si="70">IF(B58&lt;=0,0,B58)</f>
        <v>0</v>
      </c>
      <c r="C61" s="77">
        <f t="shared" si="70"/>
        <v>0</v>
      </c>
      <c r="D61" s="77">
        <f t="shared" si="70"/>
        <v>0</v>
      </c>
      <c r="E61" s="77">
        <f t="shared" si="70"/>
        <v>0</v>
      </c>
      <c r="F61" s="77">
        <f t="shared" si="70"/>
        <v>0</v>
      </c>
      <c r="G61" s="77">
        <f t="shared" si="70"/>
        <v>0</v>
      </c>
      <c r="H61" s="77" t="e">
        <f t="shared" si="70"/>
        <v>#REF!</v>
      </c>
      <c r="I61" s="77" t="e">
        <f t="shared" si="70"/>
        <v>#REF!</v>
      </c>
      <c r="J61" s="77" t="e">
        <f t="shared" si="70"/>
        <v>#REF!</v>
      </c>
      <c r="K61" s="77" t="e">
        <f t="shared" si="70"/>
        <v>#REF!</v>
      </c>
      <c r="L61" s="77" t="e">
        <f t="shared" si="70"/>
        <v>#REF!</v>
      </c>
      <c r="M61" s="77" t="e">
        <f t="shared" si="70"/>
        <v>#REF!</v>
      </c>
      <c r="N61" s="77" t="e">
        <f t="shared" si="70"/>
        <v>#REF!</v>
      </c>
      <c r="O61" s="77" t="e">
        <f t="shared" si="70"/>
        <v>#REF!</v>
      </c>
      <c r="P61" s="77" t="e">
        <f t="shared" si="70"/>
        <v>#NAME?</v>
      </c>
      <c r="Q61" s="77" t="e">
        <f t="shared" si="70"/>
        <v>#NAME?</v>
      </c>
      <c r="R61" s="77" t="e">
        <f t="shared" si="70"/>
        <v>#NAME?</v>
      </c>
      <c r="S61" s="77" t="e">
        <f t="shared" si="70"/>
        <v>#NAME?</v>
      </c>
      <c r="T61" s="77" t="e">
        <f t="shared" si="70"/>
        <v>#NAME?</v>
      </c>
      <c r="U61" s="77" t="e">
        <f t="shared" si="70"/>
        <v>#NAME?</v>
      </c>
      <c r="V61" s="77" t="e">
        <f t="shared" si="70"/>
        <v>#NAME?</v>
      </c>
      <c r="W61" s="77" t="e">
        <f t="shared" si="70"/>
        <v>#NAME?</v>
      </c>
      <c r="X61" s="77" t="e">
        <f t="shared" si="70"/>
        <v>#NAME?</v>
      </c>
      <c r="Y61" s="77" t="e">
        <f t="shared" si="70"/>
        <v>#NAME?</v>
      </c>
      <c r="Z61" s="77" t="e">
        <f t="shared" si="70"/>
        <v>#NAME?</v>
      </c>
      <c r="AA61" s="77" t="e">
        <f t="shared" si="70"/>
        <v>#NAME?</v>
      </c>
      <c r="AB61" s="77" t="e">
        <f t="shared" si="70"/>
        <v>#NAME?</v>
      </c>
      <c r="AC61" s="77" t="e">
        <f t="shared" si="70"/>
        <v>#NAME?</v>
      </c>
      <c r="AD61" s="77" t="e">
        <f t="shared" si="70"/>
        <v>#NAME?</v>
      </c>
      <c r="AE61" s="77" t="e">
        <f t="shared" si="70"/>
        <v>#NAME?</v>
      </c>
      <c r="AF61" s="77" t="e">
        <f t="shared" si="70"/>
        <v>#NAME?</v>
      </c>
      <c r="AG61" s="77" t="e">
        <f t="shared" si="70"/>
        <v>#NAME?</v>
      </c>
      <c r="AH61" s="77" t="e">
        <f t="shared" si="70"/>
        <v>#NAME?</v>
      </c>
      <c r="AI61" s="77" t="e">
        <f t="shared" si="70"/>
        <v>#NAME?</v>
      </c>
      <c r="AJ61" s="77" t="e">
        <f t="shared" si="70"/>
        <v>#NAME?</v>
      </c>
      <c r="AK61" s="77" t="e">
        <f t="shared" si="70"/>
        <v>#NAME?</v>
      </c>
      <c r="AL61" s="77" t="e">
        <f t="shared" si="70"/>
        <v>#NAME?</v>
      </c>
      <c r="AM61" s="77" t="e">
        <f t="shared" si="70"/>
        <v>#NAME?</v>
      </c>
      <c r="AN61" s="77" t="e">
        <f t="shared" si="70"/>
        <v>#NAME?</v>
      </c>
      <c r="AO61" s="77" t="e">
        <f t="shared" si="70"/>
        <v>#NAME?</v>
      </c>
      <c r="AP61" s="77" t="e">
        <f t="shared" si="70"/>
        <v>#NAME?</v>
      </c>
      <c r="AQ61" s="77" t="e">
        <f t="shared" si="70"/>
        <v>#NAME?</v>
      </c>
      <c r="AR61" s="77" t="e">
        <f t="shared" si="70"/>
        <v>#NAME?</v>
      </c>
      <c r="AS61" s="77" t="e">
        <f t="shared" si="70"/>
        <v>#NAME?</v>
      </c>
      <c r="AT61" s="77" t="e">
        <f t="shared" si="70"/>
        <v>#NAME?</v>
      </c>
      <c r="AU61" s="77" t="e">
        <f t="shared" si="70"/>
        <v>#NAME?</v>
      </c>
      <c r="AV61" s="77" t="e">
        <f t="shared" si="70"/>
        <v>#NAME?</v>
      </c>
      <c r="AW61" s="77" t="e">
        <f t="shared" si="70"/>
        <v>#NAME?</v>
      </c>
      <c r="AX61" s="77" t="e">
        <f t="shared" si="70"/>
        <v>#NAME?</v>
      </c>
      <c r="AY61" s="77" t="e">
        <f t="shared" si="70"/>
        <v>#NAME?</v>
      </c>
      <c r="AZ61" s="77" t="e">
        <f t="shared" si="70"/>
        <v>#NAME?</v>
      </c>
      <c r="BA61" s="77" t="e">
        <f t="shared" si="70"/>
        <v>#NAME?</v>
      </c>
      <c r="BB61" s="77" t="e">
        <f t="shared" si="70"/>
        <v>#NAME?</v>
      </c>
      <c r="BC61" s="77" t="e">
        <f t="shared" si="70"/>
        <v>#NAME?</v>
      </c>
      <c r="BD61" s="77" t="e">
        <f t="shared" si="70"/>
        <v>#NAME?</v>
      </c>
      <c r="BE61" s="77" t="e">
        <f t="shared" si="70"/>
        <v>#NAME?</v>
      </c>
      <c r="BF61" s="77" t="e">
        <f t="shared" si="70"/>
        <v>#NAME?</v>
      </c>
      <c r="BG61" s="77" t="e">
        <f t="shared" si="70"/>
        <v>#NAME?</v>
      </c>
      <c r="BH61" s="77" t="e">
        <f t="shared" si="70"/>
        <v>#NAME?</v>
      </c>
      <c r="BI61" s="77" t="e">
        <f t="shared" si="70"/>
        <v>#NAME?</v>
      </c>
      <c r="BJ61" s="77" t="e">
        <f t="shared" si="70"/>
        <v>#NAME?</v>
      </c>
      <c r="BK61" s="77" t="e">
        <f t="shared" si="70"/>
        <v>#NAME?</v>
      </c>
      <c r="BL61" s="77" t="e">
        <f t="shared" si="70"/>
        <v>#NAME?</v>
      </c>
      <c r="BM61" s="77" t="e">
        <f t="shared" si="70"/>
        <v>#NAME?</v>
      </c>
      <c r="BN61" s="77" t="e">
        <f t="shared" ref="BN61:DY61" si="71">IF(BN58&lt;=0,0,BN58)</f>
        <v>#NAME?</v>
      </c>
      <c r="BO61" s="77" t="e">
        <f t="shared" si="71"/>
        <v>#NAME?</v>
      </c>
      <c r="BP61" s="77" t="e">
        <f t="shared" si="71"/>
        <v>#NAME?</v>
      </c>
      <c r="BQ61" s="77" t="e">
        <f t="shared" si="71"/>
        <v>#NAME?</v>
      </c>
      <c r="BR61" s="77" t="e">
        <f t="shared" si="71"/>
        <v>#NAME?</v>
      </c>
      <c r="BS61" s="77" t="e">
        <f t="shared" si="71"/>
        <v>#NAME?</v>
      </c>
      <c r="BT61" s="77" t="e">
        <f t="shared" si="71"/>
        <v>#NAME?</v>
      </c>
      <c r="BU61" s="77" t="e">
        <f t="shared" si="71"/>
        <v>#NAME?</v>
      </c>
      <c r="BV61" s="77" t="e">
        <f t="shared" si="71"/>
        <v>#NAME?</v>
      </c>
      <c r="BW61" s="77" t="e">
        <f t="shared" si="71"/>
        <v>#NAME?</v>
      </c>
      <c r="BX61" s="77" t="e">
        <f t="shared" si="71"/>
        <v>#NAME?</v>
      </c>
      <c r="BY61" s="77" t="e">
        <f t="shared" si="71"/>
        <v>#NAME?</v>
      </c>
      <c r="BZ61" s="77" t="e">
        <f t="shared" si="71"/>
        <v>#NAME?</v>
      </c>
      <c r="CA61" s="77" t="e">
        <f t="shared" si="71"/>
        <v>#NAME?</v>
      </c>
      <c r="CB61" s="77" t="e">
        <f t="shared" si="71"/>
        <v>#NAME?</v>
      </c>
      <c r="CC61" s="77" t="e">
        <f t="shared" si="71"/>
        <v>#NAME?</v>
      </c>
      <c r="CD61" s="77" t="e">
        <f t="shared" si="71"/>
        <v>#NAME?</v>
      </c>
      <c r="CE61" s="77" t="e">
        <f t="shared" si="71"/>
        <v>#NAME?</v>
      </c>
      <c r="CF61" s="77" t="e">
        <f t="shared" si="71"/>
        <v>#NAME?</v>
      </c>
      <c r="CG61" s="77" t="e">
        <f t="shared" si="71"/>
        <v>#NAME?</v>
      </c>
      <c r="CH61" s="77" t="e">
        <f t="shared" si="71"/>
        <v>#NAME?</v>
      </c>
      <c r="CI61" s="77" t="e">
        <f t="shared" si="71"/>
        <v>#NAME?</v>
      </c>
      <c r="CJ61" s="77" t="e">
        <f t="shared" si="71"/>
        <v>#NAME?</v>
      </c>
      <c r="CK61" s="77" t="e">
        <f t="shared" si="71"/>
        <v>#NAME?</v>
      </c>
      <c r="CL61" s="77" t="e">
        <f t="shared" si="71"/>
        <v>#NAME?</v>
      </c>
      <c r="CM61" s="77" t="e">
        <f t="shared" si="71"/>
        <v>#NAME?</v>
      </c>
      <c r="CN61" s="77" t="e">
        <f t="shared" si="71"/>
        <v>#NAME?</v>
      </c>
      <c r="CO61" s="77" t="e">
        <f t="shared" si="71"/>
        <v>#NAME?</v>
      </c>
      <c r="CP61" s="77" t="e">
        <f t="shared" si="71"/>
        <v>#NAME?</v>
      </c>
      <c r="CQ61" s="77" t="e">
        <f t="shared" si="71"/>
        <v>#NAME?</v>
      </c>
      <c r="CR61" s="77" t="e">
        <f t="shared" si="71"/>
        <v>#NAME?</v>
      </c>
      <c r="CS61" s="77" t="e">
        <f t="shared" si="71"/>
        <v>#NAME?</v>
      </c>
      <c r="CT61" s="77" t="e">
        <f t="shared" si="71"/>
        <v>#NAME?</v>
      </c>
      <c r="CU61" s="77" t="e">
        <f t="shared" si="71"/>
        <v>#NAME?</v>
      </c>
      <c r="CV61" s="77" t="e">
        <f t="shared" si="71"/>
        <v>#NAME?</v>
      </c>
      <c r="CW61" s="77" t="e">
        <f t="shared" si="71"/>
        <v>#NAME?</v>
      </c>
      <c r="CX61" s="77" t="e">
        <f t="shared" si="71"/>
        <v>#NAME?</v>
      </c>
      <c r="CY61" s="77" t="e">
        <f t="shared" si="71"/>
        <v>#NAME?</v>
      </c>
      <c r="CZ61" s="77" t="e">
        <f t="shared" si="71"/>
        <v>#NAME?</v>
      </c>
      <c r="DA61" s="77" t="e">
        <f t="shared" si="71"/>
        <v>#NAME?</v>
      </c>
      <c r="DB61" s="77" t="e">
        <f t="shared" si="71"/>
        <v>#NAME?</v>
      </c>
      <c r="DC61" s="77" t="e">
        <f t="shared" si="71"/>
        <v>#NAME?</v>
      </c>
      <c r="DD61" s="77" t="e">
        <f t="shared" si="71"/>
        <v>#NAME?</v>
      </c>
      <c r="DE61" s="77" t="e">
        <f t="shared" si="71"/>
        <v>#NAME?</v>
      </c>
      <c r="DF61" s="77" t="e">
        <f t="shared" si="71"/>
        <v>#NAME?</v>
      </c>
      <c r="DG61" s="77" t="e">
        <f t="shared" si="71"/>
        <v>#NAME?</v>
      </c>
      <c r="DH61" s="77" t="e">
        <f t="shared" si="71"/>
        <v>#NAME?</v>
      </c>
      <c r="DI61" s="77" t="e">
        <f t="shared" si="71"/>
        <v>#NAME?</v>
      </c>
      <c r="DJ61" s="77" t="e">
        <f t="shared" si="71"/>
        <v>#NAME?</v>
      </c>
      <c r="DK61" s="77" t="e">
        <f t="shared" si="71"/>
        <v>#NAME?</v>
      </c>
      <c r="DL61" s="77" t="e">
        <f t="shared" si="71"/>
        <v>#NAME?</v>
      </c>
      <c r="DM61" s="77" t="e">
        <f t="shared" si="71"/>
        <v>#NAME?</v>
      </c>
      <c r="DN61" s="77" t="e">
        <f t="shared" si="71"/>
        <v>#NAME?</v>
      </c>
      <c r="DO61" s="77" t="e">
        <f t="shared" si="71"/>
        <v>#NAME?</v>
      </c>
      <c r="DP61" s="77" t="e">
        <f t="shared" si="71"/>
        <v>#NAME?</v>
      </c>
      <c r="DQ61" s="77" t="e">
        <f t="shared" si="71"/>
        <v>#NAME?</v>
      </c>
      <c r="DR61" s="77" t="e">
        <f t="shared" si="71"/>
        <v>#NAME?</v>
      </c>
      <c r="DS61" s="77" t="e">
        <f t="shared" si="71"/>
        <v>#NAME?</v>
      </c>
      <c r="DT61" s="77" t="e">
        <f t="shared" si="71"/>
        <v>#NAME?</v>
      </c>
      <c r="DU61" s="77" t="e">
        <f t="shared" si="71"/>
        <v>#NAME?</v>
      </c>
      <c r="DV61" s="77" t="e">
        <f t="shared" si="71"/>
        <v>#NAME?</v>
      </c>
      <c r="DW61" s="77" t="e">
        <f t="shared" si="71"/>
        <v>#NAME?</v>
      </c>
      <c r="DX61" s="77" t="e">
        <f t="shared" si="71"/>
        <v>#NAME?</v>
      </c>
      <c r="DY61" s="77" t="e">
        <f t="shared" si="71"/>
        <v>#NAME?</v>
      </c>
      <c r="DZ61" s="77" t="e">
        <f t="shared" ref="DZ61:GK61" si="72">IF(DZ58&lt;=0,0,DZ58)</f>
        <v>#NAME?</v>
      </c>
      <c r="EA61" s="77" t="e">
        <f t="shared" si="72"/>
        <v>#NAME?</v>
      </c>
      <c r="EB61" s="77" t="e">
        <f t="shared" si="72"/>
        <v>#NAME?</v>
      </c>
      <c r="EC61" s="77" t="e">
        <f t="shared" si="72"/>
        <v>#NAME?</v>
      </c>
      <c r="ED61" s="77" t="e">
        <f t="shared" si="72"/>
        <v>#NAME?</v>
      </c>
      <c r="EE61" s="77" t="e">
        <f t="shared" si="72"/>
        <v>#NAME?</v>
      </c>
      <c r="EF61" s="77" t="e">
        <f t="shared" si="72"/>
        <v>#NAME?</v>
      </c>
      <c r="EG61" s="77" t="e">
        <f t="shared" si="72"/>
        <v>#NAME?</v>
      </c>
      <c r="EH61" s="77" t="e">
        <f t="shared" si="72"/>
        <v>#NAME?</v>
      </c>
      <c r="EI61" s="77" t="e">
        <f t="shared" si="72"/>
        <v>#NAME?</v>
      </c>
      <c r="EJ61" s="77" t="e">
        <f t="shared" si="72"/>
        <v>#NAME?</v>
      </c>
      <c r="EK61" s="77" t="e">
        <f t="shared" si="72"/>
        <v>#NAME?</v>
      </c>
      <c r="EL61" s="77" t="e">
        <f t="shared" si="72"/>
        <v>#NAME?</v>
      </c>
      <c r="EM61" s="77" t="e">
        <f t="shared" si="72"/>
        <v>#NAME?</v>
      </c>
      <c r="EN61" s="77" t="e">
        <f t="shared" si="72"/>
        <v>#NAME?</v>
      </c>
      <c r="EO61" s="77" t="e">
        <f t="shared" si="72"/>
        <v>#NAME?</v>
      </c>
      <c r="EP61" s="77" t="e">
        <f t="shared" si="72"/>
        <v>#NAME?</v>
      </c>
      <c r="EQ61" s="77" t="e">
        <f t="shared" si="72"/>
        <v>#NAME?</v>
      </c>
      <c r="ER61" s="77" t="e">
        <f t="shared" si="72"/>
        <v>#NAME?</v>
      </c>
      <c r="ES61" s="77" t="e">
        <f t="shared" si="72"/>
        <v>#NAME?</v>
      </c>
      <c r="ET61" s="77" t="e">
        <f t="shared" si="72"/>
        <v>#NAME?</v>
      </c>
      <c r="EU61" s="77" t="e">
        <f t="shared" si="72"/>
        <v>#NAME?</v>
      </c>
      <c r="EV61" s="77" t="e">
        <f t="shared" si="72"/>
        <v>#NAME?</v>
      </c>
      <c r="EW61" s="77" t="e">
        <f t="shared" si="72"/>
        <v>#NAME?</v>
      </c>
      <c r="EX61" s="77" t="e">
        <f t="shared" si="72"/>
        <v>#NAME?</v>
      </c>
      <c r="EY61" s="77" t="e">
        <f t="shared" si="72"/>
        <v>#NAME?</v>
      </c>
      <c r="EZ61" s="77" t="e">
        <f t="shared" si="72"/>
        <v>#NAME?</v>
      </c>
      <c r="FA61" s="77" t="e">
        <f t="shared" si="72"/>
        <v>#NAME?</v>
      </c>
      <c r="FB61" s="77" t="e">
        <f t="shared" si="72"/>
        <v>#NAME?</v>
      </c>
      <c r="FC61" s="77" t="e">
        <f t="shared" si="72"/>
        <v>#NAME?</v>
      </c>
      <c r="FD61" s="77" t="e">
        <f t="shared" si="72"/>
        <v>#NAME?</v>
      </c>
      <c r="FE61" s="77" t="e">
        <f t="shared" si="72"/>
        <v>#NAME?</v>
      </c>
      <c r="FF61" s="77" t="e">
        <f t="shared" si="72"/>
        <v>#NAME?</v>
      </c>
      <c r="FG61" s="77" t="e">
        <f t="shared" si="72"/>
        <v>#NAME?</v>
      </c>
      <c r="FH61" s="77" t="e">
        <f t="shared" si="72"/>
        <v>#NAME?</v>
      </c>
      <c r="FI61" s="77" t="e">
        <f t="shared" si="72"/>
        <v>#NAME?</v>
      </c>
      <c r="FJ61" s="77" t="e">
        <f t="shared" si="72"/>
        <v>#NAME?</v>
      </c>
      <c r="FK61" s="77" t="e">
        <f t="shared" si="72"/>
        <v>#NAME?</v>
      </c>
      <c r="FL61" s="77" t="e">
        <f t="shared" si="72"/>
        <v>#NAME?</v>
      </c>
      <c r="FM61" s="77" t="e">
        <f t="shared" si="72"/>
        <v>#NAME?</v>
      </c>
      <c r="FN61" s="77" t="e">
        <f t="shared" si="72"/>
        <v>#NAME?</v>
      </c>
      <c r="FO61" s="77" t="e">
        <f t="shared" si="72"/>
        <v>#NAME?</v>
      </c>
      <c r="FP61" s="77" t="e">
        <f t="shared" si="72"/>
        <v>#NAME?</v>
      </c>
      <c r="FQ61" s="77" t="e">
        <f t="shared" si="72"/>
        <v>#NAME?</v>
      </c>
      <c r="FR61" s="77" t="e">
        <f t="shared" si="72"/>
        <v>#NAME?</v>
      </c>
      <c r="FS61" s="77" t="e">
        <f t="shared" si="72"/>
        <v>#NAME?</v>
      </c>
      <c r="FT61" s="77" t="e">
        <f t="shared" si="72"/>
        <v>#NAME?</v>
      </c>
      <c r="FU61" s="77" t="e">
        <f t="shared" si="72"/>
        <v>#NAME?</v>
      </c>
      <c r="FV61" s="77" t="e">
        <f t="shared" si="72"/>
        <v>#NAME?</v>
      </c>
      <c r="FW61" s="77" t="e">
        <f t="shared" si="72"/>
        <v>#NAME?</v>
      </c>
      <c r="FX61" s="77" t="e">
        <f t="shared" si="72"/>
        <v>#NAME?</v>
      </c>
      <c r="FY61" s="77" t="e">
        <f t="shared" si="72"/>
        <v>#NAME?</v>
      </c>
      <c r="FZ61" s="77" t="e">
        <f t="shared" si="72"/>
        <v>#NAME?</v>
      </c>
      <c r="GA61" s="77" t="e">
        <f t="shared" si="72"/>
        <v>#NAME?</v>
      </c>
      <c r="GB61" s="77" t="e">
        <f t="shared" si="72"/>
        <v>#NAME?</v>
      </c>
      <c r="GC61" s="77" t="e">
        <f t="shared" si="72"/>
        <v>#NAME?</v>
      </c>
      <c r="GD61" s="77" t="e">
        <f t="shared" si="72"/>
        <v>#NAME?</v>
      </c>
      <c r="GE61" s="77" t="e">
        <f t="shared" si="72"/>
        <v>#NAME?</v>
      </c>
      <c r="GF61" s="77" t="e">
        <f t="shared" si="72"/>
        <v>#NAME?</v>
      </c>
      <c r="GG61" s="77" t="e">
        <f t="shared" si="72"/>
        <v>#NAME?</v>
      </c>
      <c r="GH61" s="77" t="e">
        <f t="shared" si="72"/>
        <v>#NAME?</v>
      </c>
      <c r="GI61" s="77" t="e">
        <f t="shared" si="72"/>
        <v>#NAME?</v>
      </c>
      <c r="GJ61" s="77" t="e">
        <f t="shared" si="72"/>
        <v>#NAME?</v>
      </c>
      <c r="GK61" s="77" t="e">
        <f t="shared" si="72"/>
        <v>#NAME?</v>
      </c>
      <c r="GL61" s="77" t="e">
        <f t="shared" ref="GL61:HI61" si="73">IF(GL58&lt;=0,0,GL58)</f>
        <v>#NAME?</v>
      </c>
      <c r="GM61" s="77" t="e">
        <f t="shared" si="73"/>
        <v>#NAME?</v>
      </c>
      <c r="GN61" s="77" t="e">
        <f t="shared" si="73"/>
        <v>#NAME?</v>
      </c>
      <c r="GO61" s="77" t="e">
        <f t="shared" si="73"/>
        <v>#NAME?</v>
      </c>
      <c r="GP61" s="77" t="e">
        <f t="shared" si="73"/>
        <v>#NAME?</v>
      </c>
      <c r="GQ61" s="77" t="e">
        <f t="shared" si="73"/>
        <v>#NAME?</v>
      </c>
      <c r="GR61" s="77" t="e">
        <f t="shared" si="73"/>
        <v>#NAME?</v>
      </c>
      <c r="GS61" s="77" t="e">
        <f t="shared" si="73"/>
        <v>#NAME?</v>
      </c>
      <c r="GT61" s="77" t="e">
        <f t="shared" si="73"/>
        <v>#NAME?</v>
      </c>
      <c r="GU61" s="77" t="e">
        <f t="shared" si="73"/>
        <v>#NAME?</v>
      </c>
      <c r="GV61" s="77" t="e">
        <f t="shared" si="73"/>
        <v>#NAME?</v>
      </c>
      <c r="GW61" s="77" t="e">
        <f t="shared" si="73"/>
        <v>#NAME?</v>
      </c>
      <c r="GX61" s="77" t="e">
        <f t="shared" si="73"/>
        <v>#NAME?</v>
      </c>
      <c r="GY61" s="77" t="e">
        <f t="shared" si="73"/>
        <v>#NAME?</v>
      </c>
      <c r="GZ61" s="77" t="e">
        <f t="shared" si="73"/>
        <v>#NAME?</v>
      </c>
      <c r="HA61" s="77" t="e">
        <f t="shared" si="73"/>
        <v>#NAME?</v>
      </c>
      <c r="HB61" s="77" t="e">
        <f t="shared" si="73"/>
        <v>#NAME?</v>
      </c>
      <c r="HC61" s="77" t="e">
        <f t="shared" si="73"/>
        <v>#NAME?</v>
      </c>
      <c r="HD61" s="77" t="e">
        <f t="shared" si="73"/>
        <v>#NAME?</v>
      </c>
      <c r="HE61" s="77" t="e">
        <f t="shared" si="73"/>
        <v>#NAME?</v>
      </c>
      <c r="HF61" s="77" t="e">
        <f t="shared" si="73"/>
        <v>#NAME?</v>
      </c>
      <c r="HG61" s="77" t="e">
        <f t="shared" si="73"/>
        <v>#NAME?</v>
      </c>
      <c r="HH61" s="77" t="e">
        <f t="shared" si="73"/>
        <v>#NAME?</v>
      </c>
      <c r="HI61" s="77" t="e">
        <f t="shared" si="73"/>
        <v>#NAME?</v>
      </c>
    </row>
    <row r="62" spans="1:217" x14ac:dyDescent="0.2">
      <c r="A62" s="29" t="s">
        <v>109</v>
      </c>
      <c r="B62" s="77">
        <f t="shared" ref="B62:BM62" si="74">_xlfn.SINGLE(IRPJ)*B61+IF(B61&gt;20,_xlfn.SINGLE(AdicionalIRPJ)*(B61-20))</f>
        <v>0</v>
      </c>
      <c r="C62" s="77">
        <f t="shared" si="74"/>
        <v>0</v>
      </c>
      <c r="D62" s="77">
        <f t="shared" si="74"/>
        <v>0</v>
      </c>
      <c r="E62" s="77">
        <f t="shared" si="74"/>
        <v>0</v>
      </c>
      <c r="F62" s="77">
        <f t="shared" si="74"/>
        <v>0</v>
      </c>
      <c r="G62" s="77">
        <f t="shared" si="74"/>
        <v>0</v>
      </c>
      <c r="H62" s="77" t="e">
        <f t="shared" si="74"/>
        <v>#REF!</v>
      </c>
      <c r="I62" s="77" t="e">
        <f t="shared" si="74"/>
        <v>#REF!</v>
      </c>
      <c r="J62" s="77" t="e">
        <f t="shared" si="74"/>
        <v>#REF!</v>
      </c>
      <c r="K62" s="77" t="e">
        <f t="shared" si="74"/>
        <v>#REF!</v>
      </c>
      <c r="L62" s="77" t="e">
        <f t="shared" si="74"/>
        <v>#REF!</v>
      </c>
      <c r="M62" s="77" t="e">
        <f t="shared" si="74"/>
        <v>#REF!</v>
      </c>
      <c r="N62" s="77" t="e">
        <f t="shared" si="74"/>
        <v>#REF!</v>
      </c>
      <c r="O62" s="77" t="e">
        <f t="shared" si="74"/>
        <v>#REF!</v>
      </c>
      <c r="P62" s="77" t="e">
        <f t="shared" si="74"/>
        <v>#NAME?</v>
      </c>
      <c r="Q62" s="77" t="e">
        <f t="shared" si="74"/>
        <v>#NAME?</v>
      </c>
      <c r="R62" s="77" t="e">
        <f t="shared" si="74"/>
        <v>#NAME?</v>
      </c>
      <c r="S62" s="77" t="e">
        <f t="shared" si="74"/>
        <v>#NAME?</v>
      </c>
      <c r="T62" s="77" t="e">
        <f t="shared" si="74"/>
        <v>#NAME?</v>
      </c>
      <c r="U62" s="77" t="e">
        <f t="shared" si="74"/>
        <v>#NAME?</v>
      </c>
      <c r="V62" s="77" t="e">
        <f t="shared" si="74"/>
        <v>#NAME?</v>
      </c>
      <c r="W62" s="77" t="e">
        <f t="shared" si="74"/>
        <v>#NAME?</v>
      </c>
      <c r="X62" s="77" t="e">
        <f t="shared" si="74"/>
        <v>#NAME?</v>
      </c>
      <c r="Y62" s="77" t="e">
        <f t="shared" si="74"/>
        <v>#NAME?</v>
      </c>
      <c r="Z62" s="77" t="e">
        <f t="shared" si="74"/>
        <v>#NAME?</v>
      </c>
      <c r="AA62" s="77" t="e">
        <f t="shared" si="74"/>
        <v>#NAME?</v>
      </c>
      <c r="AB62" s="77" t="e">
        <f t="shared" si="74"/>
        <v>#NAME?</v>
      </c>
      <c r="AC62" s="77" t="e">
        <f t="shared" si="74"/>
        <v>#NAME?</v>
      </c>
      <c r="AD62" s="77" t="e">
        <f t="shared" si="74"/>
        <v>#NAME?</v>
      </c>
      <c r="AE62" s="77" t="e">
        <f t="shared" si="74"/>
        <v>#NAME?</v>
      </c>
      <c r="AF62" s="77" t="e">
        <f t="shared" si="74"/>
        <v>#NAME?</v>
      </c>
      <c r="AG62" s="77" t="e">
        <f t="shared" si="74"/>
        <v>#NAME?</v>
      </c>
      <c r="AH62" s="77" t="e">
        <f t="shared" si="74"/>
        <v>#NAME?</v>
      </c>
      <c r="AI62" s="77" t="e">
        <f t="shared" si="74"/>
        <v>#NAME?</v>
      </c>
      <c r="AJ62" s="77" t="e">
        <f t="shared" si="74"/>
        <v>#NAME?</v>
      </c>
      <c r="AK62" s="77" t="e">
        <f t="shared" si="74"/>
        <v>#NAME?</v>
      </c>
      <c r="AL62" s="77" t="e">
        <f t="shared" si="74"/>
        <v>#NAME?</v>
      </c>
      <c r="AM62" s="77" t="e">
        <f t="shared" si="74"/>
        <v>#NAME?</v>
      </c>
      <c r="AN62" s="77" t="e">
        <f t="shared" si="74"/>
        <v>#NAME?</v>
      </c>
      <c r="AO62" s="77" t="e">
        <f t="shared" si="74"/>
        <v>#NAME?</v>
      </c>
      <c r="AP62" s="77" t="e">
        <f t="shared" si="74"/>
        <v>#NAME?</v>
      </c>
      <c r="AQ62" s="77" t="e">
        <f t="shared" si="74"/>
        <v>#NAME?</v>
      </c>
      <c r="AR62" s="77" t="e">
        <f t="shared" si="74"/>
        <v>#NAME?</v>
      </c>
      <c r="AS62" s="77" t="e">
        <f t="shared" si="74"/>
        <v>#NAME?</v>
      </c>
      <c r="AT62" s="77" t="e">
        <f t="shared" si="74"/>
        <v>#NAME?</v>
      </c>
      <c r="AU62" s="77" t="e">
        <f t="shared" si="74"/>
        <v>#NAME?</v>
      </c>
      <c r="AV62" s="77" t="e">
        <f t="shared" si="74"/>
        <v>#NAME?</v>
      </c>
      <c r="AW62" s="77" t="e">
        <f t="shared" si="74"/>
        <v>#NAME?</v>
      </c>
      <c r="AX62" s="77" t="e">
        <f t="shared" si="74"/>
        <v>#NAME?</v>
      </c>
      <c r="AY62" s="77" t="e">
        <f t="shared" si="74"/>
        <v>#NAME?</v>
      </c>
      <c r="AZ62" s="77" t="e">
        <f t="shared" si="74"/>
        <v>#NAME?</v>
      </c>
      <c r="BA62" s="77" t="e">
        <f t="shared" si="74"/>
        <v>#NAME?</v>
      </c>
      <c r="BB62" s="77" t="e">
        <f t="shared" si="74"/>
        <v>#NAME?</v>
      </c>
      <c r="BC62" s="77" t="e">
        <f t="shared" si="74"/>
        <v>#NAME?</v>
      </c>
      <c r="BD62" s="77" t="e">
        <f t="shared" si="74"/>
        <v>#NAME?</v>
      </c>
      <c r="BE62" s="77" t="e">
        <f t="shared" si="74"/>
        <v>#NAME?</v>
      </c>
      <c r="BF62" s="77" t="e">
        <f t="shared" si="74"/>
        <v>#NAME?</v>
      </c>
      <c r="BG62" s="77" t="e">
        <f t="shared" si="74"/>
        <v>#NAME?</v>
      </c>
      <c r="BH62" s="77" t="e">
        <f t="shared" si="74"/>
        <v>#NAME?</v>
      </c>
      <c r="BI62" s="77" t="e">
        <f t="shared" si="74"/>
        <v>#NAME?</v>
      </c>
      <c r="BJ62" s="77" t="e">
        <f t="shared" si="74"/>
        <v>#NAME?</v>
      </c>
      <c r="BK62" s="77" t="e">
        <f t="shared" si="74"/>
        <v>#NAME?</v>
      </c>
      <c r="BL62" s="77" t="e">
        <f t="shared" si="74"/>
        <v>#NAME?</v>
      </c>
      <c r="BM62" s="77" t="e">
        <f t="shared" si="74"/>
        <v>#NAME?</v>
      </c>
      <c r="BN62" s="77" t="e">
        <f t="shared" ref="BN62:DY62" si="75">_xlfn.SINGLE(IRPJ)*BN61+IF(BN61&gt;20,_xlfn.SINGLE(AdicionalIRPJ)*(BN61-20))</f>
        <v>#NAME?</v>
      </c>
      <c r="BO62" s="77" t="e">
        <f t="shared" si="75"/>
        <v>#NAME?</v>
      </c>
      <c r="BP62" s="77" t="e">
        <f t="shared" si="75"/>
        <v>#NAME?</v>
      </c>
      <c r="BQ62" s="77" t="e">
        <f t="shared" si="75"/>
        <v>#NAME?</v>
      </c>
      <c r="BR62" s="77" t="e">
        <f t="shared" si="75"/>
        <v>#NAME?</v>
      </c>
      <c r="BS62" s="77" t="e">
        <f t="shared" si="75"/>
        <v>#NAME?</v>
      </c>
      <c r="BT62" s="77" t="e">
        <f t="shared" si="75"/>
        <v>#NAME?</v>
      </c>
      <c r="BU62" s="77" t="e">
        <f t="shared" si="75"/>
        <v>#NAME?</v>
      </c>
      <c r="BV62" s="77" t="e">
        <f t="shared" si="75"/>
        <v>#NAME?</v>
      </c>
      <c r="BW62" s="77" t="e">
        <f t="shared" si="75"/>
        <v>#NAME?</v>
      </c>
      <c r="BX62" s="77" t="e">
        <f t="shared" si="75"/>
        <v>#NAME?</v>
      </c>
      <c r="BY62" s="77" t="e">
        <f t="shared" si="75"/>
        <v>#NAME?</v>
      </c>
      <c r="BZ62" s="77" t="e">
        <f t="shared" si="75"/>
        <v>#NAME?</v>
      </c>
      <c r="CA62" s="77" t="e">
        <f t="shared" si="75"/>
        <v>#NAME?</v>
      </c>
      <c r="CB62" s="77" t="e">
        <f t="shared" si="75"/>
        <v>#NAME?</v>
      </c>
      <c r="CC62" s="77" t="e">
        <f t="shared" si="75"/>
        <v>#NAME?</v>
      </c>
      <c r="CD62" s="77" t="e">
        <f t="shared" si="75"/>
        <v>#NAME?</v>
      </c>
      <c r="CE62" s="77" t="e">
        <f t="shared" si="75"/>
        <v>#NAME?</v>
      </c>
      <c r="CF62" s="77" t="e">
        <f t="shared" si="75"/>
        <v>#NAME?</v>
      </c>
      <c r="CG62" s="77" t="e">
        <f t="shared" si="75"/>
        <v>#NAME?</v>
      </c>
      <c r="CH62" s="77" t="e">
        <f t="shared" si="75"/>
        <v>#NAME?</v>
      </c>
      <c r="CI62" s="77" t="e">
        <f t="shared" si="75"/>
        <v>#NAME?</v>
      </c>
      <c r="CJ62" s="77" t="e">
        <f t="shared" si="75"/>
        <v>#NAME?</v>
      </c>
      <c r="CK62" s="77" t="e">
        <f t="shared" si="75"/>
        <v>#NAME?</v>
      </c>
      <c r="CL62" s="77" t="e">
        <f t="shared" si="75"/>
        <v>#NAME?</v>
      </c>
      <c r="CM62" s="77" t="e">
        <f t="shared" si="75"/>
        <v>#NAME?</v>
      </c>
      <c r="CN62" s="77" t="e">
        <f t="shared" si="75"/>
        <v>#NAME?</v>
      </c>
      <c r="CO62" s="77" t="e">
        <f t="shared" si="75"/>
        <v>#NAME?</v>
      </c>
      <c r="CP62" s="77" t="e">
        <f t="shared" si="75"/>
        <v>#NAME?</v>
      </c>
      <c r="CQ62" s="77" t="e">
        <f t="shared" si="75"/>
        <v>#NAME?</v>
      </c>
      <c r="CR62" s="77" t="e">
        <f t="shared" si="75"/>
        <v>#NAME?</v>
      </c>
      <c r="CS62" s="77" t="e">
        <f t="shared" si="75"/>
        <v>#NAME?</v>
      </c>
      <c r="CT62" s="77" t="e">
        <f t="shared" si="75"/>
        <v>#NAME?</v>
      </c>
      <c r="CU62" s="77" t="e">
        <f t="shared" si="75"/>
        <v>#NAME?</v>
      </c>
      <c r="CV62" s="77" t="e">
        <f t="shared" si="75"/>
        <v>#NAME?</v>
      </c>
      <c r="CW62" s="77" t="e">
        <f t="shared" si="75"/>
        <v>#NAME?</v>
      </c>
      <c r="CX62" s="77" t="e">
        <f t="shared" si="75"/>
        <v>#NAME?</v>
      </c>
      <c r="CY62" s="77" t="e">
        <f t="shared" si="75"/>
        <v>#NAME?</v>
      </c>
      <c r="CZ62" s="77" t="e">
        <f t="shared" si="75"/>
        <v>#NAME?</v>
      </c>
      <c r="DA62" s="77" t="e">
        <f t="shared" si="75"/>
        <v>#NAME?</v>
      </c>
      <c r="DB62" s="77" t="e">
        <f t="shared" si="75"/>
        <v>#NAME?</v>
      </c>
      <c r="DC62" s="77" t="e">
        <f t="shared" si="75"/>
        <v>#NAME?</v>
      </c>
      <c r="DD62" s="77" t="e">
        <f t="shared" si="75"/>
        <v>#NAME?</v>
      </c>
      <c r="DE62" s="77" t="e">
        <f t="shared" si="75"/>
        <v>#NAME?</v>
      </c>
      <c r="DF62" s="77" t="e">
        <f t="shared" si="75"/>
        <v>#NAME?</v>
      </c>
      <c r="DG62" s="77" t="e">
        <f t="shared" si="75"/>
        <v>#NAME?</v>
      </c>
      <c r="DH62" s="77" t="e">
        <f t="shared" si="75"/>
        <v>#NAME?</v>
      </c>
      <c r="DI62" s="77" t="e">
        <f t="shared" si="75"/>
        <v>#NAME?</v>
      </c>
      <c r="DJ62" s="77" t="e">
        <f t="shared" si="75"/>
        <v>#NAME?</v>
      </c>
      <c r="DK62" s="77" t="e">
        <f t="shared" si="75"/>
        <v>#NAME?</v>
      </c>
      <c r="DL62" s="77" t="e">
        <f t="shared" si="75"/>
        <v>#NAME?</v>
      </c>
      <c r="DM62" s="77" t="e">
        <f t="shared" si="75"/>
        <v>#NAME?</v>
      </c>
      <c r="DN62" s="77" t="e">
        <f t="shared" si="75"/>
        <v>#NAME?</v>
      </c>
      <c r="DO62" s="77" t="e">
        <f t="shared" si="75"/>
        <v>#NAME?</v>
      </c>
      <c r="DP62" s="77" t="e">
        <f t="shared" si="75"/>
        <v>#NAME?</v>
      </c>
      <c r="DQ62" s="77" t="e">
        <f t="shared" si="75"/>
        <v>#NAME?</v>
      </c>
      <c r="DR62" s="77" t="e">
        <f t="shared" si="75"/>
        <v>#NAME?</v>
      </c>
      <c r="DS62" s="77" t="e">
        <f t="shared" si="75"/>
        <v>#NAME?</v>
      </c>
      <c r="DT62" s="77" t="e">
        <f t="shared" si="75"/>
        <v>#NAME?</v>
      </c>
      <c r="DU62" s="77" t="e">
        <f t="shared" si="75"/>
        <v>#NAME?</v>
      </c>
      <c r="DV62" s="77" t="e">
        <f t="shared" si="75"/>
        <v>#NAME?</v>
      </c>
      <c r="DW62" s="77" t="e">
        <f t="shared" si="75"/>
        <v>#NAME?</v>
      </c>
      <c r="DX62" s="77" t="e">
        <f t="shared" si="75"/>
        <v>#NAME?</v>
      </c>
      <c r="DY62" s="77" t="e">
        <f t="shared" si="75"/>
        <v>#NAME?</v>
      </c>
      <c r="DZ62" s="77" t="e">
        <f t="shared" ref="DZ62:GK62" si="76">_xlfn.SINGLE(IRPJ)*DZ61+IF(DZ61&gt;20,_xlfn.SINGLE(AdicionalIRPJ)*(DZ61-20))</f>
        <v>#NAME?</v>
      </c>
      <c r="EA62" s="77" t="e">
        <f t="shared" si="76"/>
        <v>#NAME?</v>
      </c>
      <c r="EB62" s="77" t="e">
        <f t="shared" si="76"/>
        <v>#NAME?</v>
      </c>
      <c r="EC62" s="77" t="e">
        <f t="shared" si="76"/>
        <v>#NAME?</v>
      </c>
      <c r="ED62" s="77" t="e">
        <f t="shared" si="76"/>
        <v>#NAME?</v>
      </c>
      <c r="EE62" s="77" t="e">
        <f t="shared" si="76"/>
        <v>#NAME?</v>
      </c>
      <c r="EF62" s="77" t="e">
        <f t="shared" si="76"/>
        <v>#NAME?</v>
      </c>
      <c r="EG62" s="77" t="e">
        <f t="shared" si="76"/>
        <v>#NAME?</v>
      </c>
      <c r="EH62" s="77" t="e">
        <f t="shared" si="76"/>
        <v>#NAME?</v>
      </c>
      <c r="EI62" s="77" t="e">
        <f t="shared" si="76"/>
        <v>#NAME?</v>
      </c>
      <c r="EJ62" s="77" t="e">
        <f t="shared" si="76"/>
        <v>#NAME?</v>
      </c>
      <c r="EK62" s="77" t="e">
        <f t="shared" si="76"/>
        <v>#NAME?</v>
      </c>
      <c r="EL62" s="77" t="e">
        <f t="shared" si="76"/>
        <v>#NAME?</v>
      </c>
      <c r="EM62" s="77" t="e">
        <f t="shared" si="76"/>
        <v>#NAME?</v>
      </c>
      <c r="EN62" s="77" t="e">
        <f t="shared" si="76"/>
        <v>#NAME?</v>
      </c>
      <c r="EO62" s="77" t="e">
        <f t="shared" si="76"/>
        <v>#NAME?</v>
      </c>
      <c r="EP62" s="77" t="e">
        <f t="shared" si="76"/>
        <v>#NAME?</v>
      </c>
      <c r="EQ62" s="77" t="e">
        <f t="shared" si="76"/>
        <v>#NAME?</v>
      </c>
      <c r="ER62" s="77" t="e">
        <f t="shared" si="76"/>
        <v>#NAME?</v>
      </c>
      <c r="ES62" s="77" t="e">
        <f t="shared" si="76"/>
        <v>#NAME?</v>
      </c>
      <c r="ET62" s="77" t="e">
        <f t="shared" si="76"/>
        <v>#NAME?</v>
      </c>
      <c r="EU62" s="77" t="e">
        <f t="shared" si="76"/>
        <v>#NAME?</v>
      </c>
      <c r="EV62" s="77" t="e">
        <f t="shared" si="76"/>
        <v>#NAME?</v>
      </c>
      <c r="EW62" s="77" t="e">
        <f t="shared" si="76"/>
        <v>#NAME?</v>
      </c>
      <c r="EX62" s="77" t="e">
        <f t="shared" si="76"/>
        <v>#NAME?</v>
      </c>
      <c r="EY62" s="77" t="e">
        <f t="shared" si="76"/>
        <v>#NAME?</v>
      </c>
      <c r="EZ62" s="77" t="e">
        <f t="shared" si="76"/>
        <v>#NAME?</v>
      </c>
      <c r="FA62" s="77" t="e">
        <f t="shared" si="76"/>
        <v>#NAME?</v>
      </c>
      <c r="FB62" s="77" t="e">
        <f t="shared" si="76"/>
        <v>#NAME?</v>
      </c>
      <c r="FC62" s="77" t="e">
        <f t="shared" si="76"/>
        <v>#NAME?</v>
      </c>
      <c r="FD62" s="77" t="e">
        <f t="shared" si="76"/>
        <v>#NAME?</v>
      </c>
      <c r="FE62" s="77" t="e">
        <f t="shared" si="76"/>
        <v>#NAME?</v>
      </c>
      <c r="FF62" s="77" t="e">
        <f t="shared" si="76"/>
        <v>#NAME?</v>
      </c>
      <c r="FG62" s="77" t="e">
        <f t="shared" si="76"/>
        <v>#NAME?</v>
      </c>
      <c r="FH62" s="77" t="e">
        <f t="shared" si="76"/>
        <v>#NAME?</v>
      </c>
      <c r="FI62" s="77" t="e">
        <f t="shared" si="76"/>
        <v>#NAME?</v>
      </c>
      <c r="FJ62" s="77" t="e">
        <f t="shared" si="76"/>
        <v>#NAME?</v>
      </c>
      <c r="FK62" s="77" t="e">
        <f t="shared" si="76"/>
        <v>#NAME?</v>
      </c>
      <c r="FL62" s="77" t="e">
        <f t="shared" si="76"/>
        <v>#NAME?</v>
      </c>
      <c r="FM62" s="77" t="e">
        <f t="shared" si="76"/>
        <v>#NAME?</v>
      </c>
      <c r="FN62" s="77" t="e">
        <f t="shared" si="76"/>
        <v>#NAME?</v>
      </c>
      <c r="FO62" s="77" t="e">
        <f t="shared" si="76"/>
        <v>#NAME?</v>
      </c>
      <c r="FP62" s="77" t="e">
        <f t="shared" si="76"/>
        <v>#NAME?</v>
      </c>
      <c r="FQ62" s="77" t="e">
        <f t="shared" si="76"/>
        <v>#NAME?</v>
      </c>
      <c r="FR62" s="77" t="e">
        <f t="shared" si="76"/>
        <v>#NAME?</v>
      </c>
      <c r="FS62" s="77" t="e">
        <f t="shared" si="76"/>
        <v>#NAME?</v>
      </c>
      <c r="FT62" s="77" t="e">
        <f t="shared" si="76"/>
        <v>#NAME?</v>
      </c>
      <c r="FU62" s="77" t="e">
        <f t="shared" si="76"/>
        <v>#NAME?</v>
      </c>
      <c r="FV62" s="77" t="e">
        <f t="shared" si="76"/>
        <v>#NAME?</v>
      </c>
      <c r="FW62" s="77" t="e">
        <f t="shared" si="76"/>
        <v>#NAME?</v>
      </c>
      <c r="FX62" s="77" t="e">
        <f t="shared" si="76"/>
        <v>#NAME?</v>
      </c>
      <c r="FY62" s="77" t="e">
        <f t="shared" si="76"/>
        <v>#NAME?</v>
      </c>
      <c r="FZ62" s="77" t="e">
        <f t="shared" si="76"/>
        <v>#NAME?</v>
      </c>
      <c r="GA62" s="77" t="e">
        <f t="shared" si="76"/>
        <v>#NAME?</v>
      </c>
      <c r="GB62" s="77" t="e">
        <f t="shared" si="76"/>
        <v>#NAME?</v>
      </c>
      <c r="GC62" s="77" t="e">
        <f t="shared" si="76"/>
        <v>#NAME?</v>
      </c>
      <c r="GD62" s="77" t="e">
        <f t="shared" si="76"/>
        <v>#NAME?</v>
      </c>
      <c r="GE62" s="77" t="e">
        <f t="shared" si="76"/>
        <v>#NAME?</v>
      </c>
      <c r="GF62" s="77" t="e">
        <f t="shared" si="76"/>
        <v>#NAME?</v>
      </c>
      <c r="GG62" s="77" t="e">
        <f t="shared" si="76"/>
        <v>#NAME?</v>
      </c>
      <c r="GH62" s="77" t="e">
        <f t="shared" si="76"/>
        <v>#NAME?</v>
      </c>
      <c r="GI62" s="77" t="e">
        <f t="shared" si="76"/>
        <v>#NAME?</v>
      </c>
      <c r="GJ62" s="77" t="e">
        <f t="shared" si="76"/>
        <v>#NAME?</v>
      </c>
      <c r="GK62" s="77" t="e">
        <f t="shared" si="76"/>
        <v>#NAME?</v>
      </c>
      <c r="GL62" s="77" t="e">
        <f t="shared" ref="GL62:HI62" si="77">_xlfn.SINGLE(IRPJ)*GL61+IF(GL61&gt;20,_xlfn.SINGLE(AdicionalIRPJ)*(GL61-20))</f>
        <v>#NAME?</v>
      </c>
      <c r="GM62" s="77" t="e">
        <f t="shared" si="77"/>
        <v>#NAME?</v>
      </c>
      <c r="GN62" s="77" t="e">
        <f t="shared" si="77"/>
        <v>#NAME?</v>
      </c>
      <c r="GO62" s="77" t="e">
        <f t="shared" si="77"/>
        <v>#NAME?</v>
      </c>
      <c r="GP62" s="77" t="e">
        <f t="shared" si="77"/>
        <v>#NAME?</v>
      </c>
      <c r="GQ62" s="77" t="e">
        <f t="shared" si="77"/>
        <v>#NAME?</v>
      </c>
      <c r="GR62" s="77" t="e">
        <f t="shared" si="77"/>
        <v>#NAME?</v>
      </c>
      <c r="GS62" s="77" t="e">
        <f t="shared" si="77"/>
        <v>#NAME?</v>
      </c>
      <c r="GT62" s="77" t="e">
        <f t="shared" si="77"/>
        <v>#NAME?</v>
      </c>
      <c r="GU62" s="77" t="e">
        <f t="shared" si="77"/>
        <v>#NAME?</v>
      </c>
      <c r="GV62" s="77" t="e">
        <f t="shared" si="77"/>
        <v>#NAME?</v>
      </c>
      <c r="GW62" s="77" t="e">
        <f t="shared" si="77"/>
        <v>#NAME?</v>
      </c>
      <c r="GX62" s="77" t="e">
        <f t="shared" si="77"/>
        <v>#NAME?</v>
      </c>
      <c r="GY62" s="77" t="e">
        <f t="shared" si="77"/>
        <v>#NAME?</v>
      </c>
      <c r="GZ62" s="77" t="e">
        <f t="shared" si="77"/>
        <v>#NAME?</v>
      </c>
      <c r="HA62" s="77" t="e">
        <f t="shared" si="77"/>
        <v>#NAME?</v>
      </c>
      <c r="HB62" s="77" t="e">
        <f t="shared" si="77"/>
        <v>#NAME?</v>
      </c>
      <c r="HC62" s="77" t="e">
        <f t="shared" si="77"/>
        <v>#NAME?</v>
      </c>
      <c r="HD62" s="77" t="e">
        <f t="shared" si="77"/>
        <v>#NAME?</v>
      </c>
      <c r="HE62" s="77" t="e">
        <f t="shared" si="77"/>
        <v>#NAME?</v>
      </c>
      <c r="HF62" s="77" t="e">
        <f t="shared" si="77"/>
        <v>#NAME?</v>
      </c>
      <c r="HG62" s="77" t="e">
        <f t="shared" si="77"/>
        <v>#NAME?</v>
      </c>
      <c r="HH62" s="77" t="e">
        <f t="shared" si="77"/>
        <v>#NAME?</v>
      </c>
      <c r="HI62" s="77" t="e">
        <f t="shared" si="77"/>
        <v>#NAME?</v>
      </c>
    </row>
    <row r="63" spans="1:217" x14ac:dyDescent="0.2">
      <c r="A63" s="29" t="s">
        <v>110</v>
      </c>
      <c r="B63" s="77">
        <f t="shared" ref="B63:BM63" si="78">_xlfn.SINGLE(CSLL)*B61</f>
        <v>0</v>
      </c>
      <c r="C63" s="77">
        <f t="shared" si="78"/>
        <v>0</v>
      </c>
      <c r="D63" s="77">
        <f t="shared" si="78"/>
        <v>0</v>
      </c>
      <c r="E63" s="77">
        <f t="shared" si="78"/>
        <v>0</v>
      </c>
      <c r="F63" s="77">
        <f t="shared" si="78"/>
        <v>0</v>
      </c>
      <c r="G63" s="77">
        <f t="shared" si="78"/>
        <v>0</v>
      </c>
      <c r="H63" s="77" t="e">
        <f t="shared" si="78"/>
        <v>#REF!</v>
      </c>
      <c r="I63" s="77" t="e">
        <f t="shared" si="78"/>
        <v>#REF!</v>
      </c>
      <c r="J63" s="77" t="e">
        <f t="shared" si="78"/>
        <v>#REF!</v>
      </c>
      <c r="K63" s="77" t="e">
        <f t="shared" si="78"/>
        <v>#REF!</v>
      </c>
      <c r="L63" s="77" t="e">
        <f t="shared" si="78"/>
        <v>#REF!</v>
      </c>
      <c r="M63" s="77" t="e">
        <f t="shared" si="78"/>
        <v>#REF!</v>
      </c>
      <c r="N63" s="77" t="e">
        <f t="shared" si="78"/>
        <v>#REF!</v>
      </c>
      <c r="O63" s="77" t="e">
        <f t="shared" si="78"/>
        <v>#REF!</v>
      </c>
      <c r="P63" s="77" t="e">
        <f t="shared" si="78"/>
        <v>#NAME?</v>
      </c>
      <c r="Q63" s="77" t="e">
        <f t="shared" si="78"/>
        <v>#NAME?</v>
      </c>
      <c r="R63" s="77" t="e">
        <f t="shared" si="78"/>
        <v>#NAME?</v>
      </c>
      <c r="S63" s="77" t="e">
        <f t="shared" si="78"/>
        <v>#NAME?</v>
      </c>
      <c r="T63" s="77" t="e">
        <f t="shared" si="78"/>
        <v>#NAME?</v>
      </c>
      <c r="U63" s="77" t="e">
        <f t="shared" si="78"/>
        <v>#NAME?</v>
      </c>
      <c r="V63" s="77" t="e">
        <f t="shared" si="78"/>
        <v>#NAME?</v>
      </c>
      <c r="W63" s="77" t="e">
        <f t="shared" si="78"/>
        <v>#NAME?</v>
      </c>
      <c r="X63" s="77" t="e">
        <f t="shared" si="78"/>
        <v>#NAME?</v>
      </c>
      <c r="Y63" s="77" t="e">
        <f t="shared" si="78"/>
        <v>#NAME?</v>
      </c>
      <c r="Z63" s="77" t="e">
        <f t="shared" si="78"/>
        <v>#NAME?</v>
      </c>
      <c r="AA63" s="77" t="e">
        <f t="shared" si="78"/>
        <v>#NAME?</v>
      </c>
      <c r="AB63" s="77" t="e">
        <f t="shared" si="78"/>
        <v>#NAME?</v>
      </c>
      <c r="AC63" s="77" t="e">
        <f t="shared" si="78"/>
        <v>#NAME?</v>
      </c>
      <c r="AD63" s="77" t="e">
        <f t="shared" si="78"/>
        <v>#NAME?</v>
      </c>
      <c r="AE63" s="77" t="e">
        <f t="shared" si="78"/>
        <v>#NAME?</v>
      </c>
      <c r="AF63" s="77" t="e">
        <f t="shared" si="78"/>
        <v>#NAME?</v>
      </c>
      <c r="AG63" s="77" t="e">
        <f t="shared" si="78"/>
        <v>#NAME?</v>
      </c>
      <c r="AH63" s="77" t="e">
        <f t="shared" si="78"/>
        <v>#NAME?</v>
      </c>
      <c r="AI63" s="77" t="e">
        <f t="shared" si="78"/>
        <v>#NAME?</v>
      </c>
      <c r="AJ63" s="77" t="e">
        <f t="shared" si="78"/>
        <v>#NAME?</v>
      </c>
      <c r="AK63" s="77" t="e">
        <f t="shared" si="78"/>
        <v>#NAME?</v>
      </c>
      <c r="AL63" s="77" t="e">
        <f t="shared" si="78"/>
        <v>#NAME?</v>
      </c>
      <c r="AM63" s="77" t="e">
        <f t="shared" si="78"/>
        <v>#NAME?</v>
      </c>
      <c r="AN63" s="77" t="e">
        <f t="shared" si="78"/>
        <v>#NAME?</v>
      </c>
      <c r="AO63" s="77" t="e">
        <f t="shared" si="78"/>
        <v>#NAME?</v>
      </c>
      <c r="AP63" s="77" t="e">
        <f t="shared" si="78"/>
        <v>#NAME?</v>
      </c>
      <c r="AQ63" s="77" t="e">
        <f t="shared" si="78"/>
        <v>#NAME?</v>
      </c>
      <c r="AR63" s="77" t="e">
        <f t="shared" si="78"/>
        <v>#NAME?</v>
      </c>
      <c r="AS63" s="77" t="e">
        <f t="shared" si="78"/>
        <v>#NAME?</v>
      </c>
      <c r="AT63" s="77" t="e">
        <f t="shared" si="78"/>
        <v>#NAME?</v>
      </c>
      <c r="AU63" s="77" t="e">
        <f t="shared" si="78"/>
        <v>#NAME?</v>
      </c>
      <c r="AV63" s="77" t="e">
        <f t="shared" si="78"/>
        <v>#NAME?</v>
      </c>
      <c r="AW63" s="77" t="e">
        <f t="shared" si="78"/>
        <v>#NAME?</v>
      </c>
      <c r="AX63" s="77" t="e">
        <f t="shared" si="78"/>
        <v>#NAME?</v>
      </c>
      <c r="AY63" s="77" t="e">
        <f t="shared" si="78"/>
        <v>#NAME?</v>
      </c>
      <c r="AZ63" s="77" t="e">
        <f t="shared" si="78"/>
        <v>#NAME?</v>
      </c>
      <c r="BA63" s="77" t="e">
        <f t="shared" si="78"/>
        <v>#NAME?</v>
      </c>
      <c r="BB63" s="77" t="e">
        <f t="shared" si="78"/>
        <v>#NAME?</v>
      </c>
      <c r="BC63" s="77" t="e">
        <f t="shared" si="78"/>
        <v>#NAME?</v>
      </c>
      <c r="BD63" s="77" t="e">
        <f t="shared" si="78"/>
        <v>#NAME?</v>
      </c>
      <c r="BE63" s="77" t="e">
        <f t="shared" si="78"/>
        <v>#NAME?</v>
      </c>
      <c r="BF63" s="77" t="e">
        <f t="shared" si="78"/>
        <v>#NAME?</v>
      </c>
      <c r="BG63" s="77" t="e">
        <f t="shared" si="78"/>
        <v>#NAME?</v>
      </c>
      <c r="BH63" s="77" t="e">
        <f t="shared" si="78"/>
        <v>#NAME?</v>
      </c>
      <c r="BI63" s="77" t="e">
        <f t="shared" si="78"/>
        <v>#NAME?</v>
      </c>
      <c r="BJ63" s="77" t="e">
        <f t="shared" si="78"/>
        <v>#NAME?</v>
      </c>
      <c r="BK63" s="77" t="e">
        <f t="shared" si="78"/>
        <v>#NAME?</v>
      </c>
      <c r="BL63" s="77" t="e">
        <f t="shared" si="78"/>
        <v>#NAME?</v>
      </c>
      <c r="BM63" s="77" t="e">
        <f t="shared" si="78"/>
        <v>#NAME?</v>
      </c>
      <c r="BN63" s="77" t="e">
        <f t="shared" ref="BN63:DY63" si="79">_xlfn.SINGLE(CSLL)*BN61</f>
        <v>#NAME?</v>
      </c>
      <c r="BO63" s="77" t="e">
        <f t="shared" si="79"/>
        <v>#NAME?</v>
      </c>
      <c r="BP63" s="77" t="e">
        <f t="shared" si="79"/>
        <v>#NAME?</v>
      </c>
      <c r="BQ63" s="77" t="e">
        <f t="shared" si="79"/>
        <v>#NAME?</v>
      </c>
      <c r="BR63" s="77" t="e">
        <f t="shared" si="79"/>
        <v>#NAME?</v>
      </c>
      <c r="BS63" s="77" t="e">
        <f t="shared" si="79"/>
        <v>#NAME?</v>
      </c>
      <c r="BT63" s="77" t="e">
        <f t="shared" si="79"/>
        <v>#NAME?</v>
      </c>
      <c r="BU63" s="77" t="e">
        <f t="shared" si="79"/>
        <v>#NAME?</v>
      </c>
      <c r="BV63" s="77" t="e">
        <f t="shared" si="79"/>
        <v>#NAME?</v>
      </c>
      <c r="BW63" s="77" t="e">
        <f t="shared" si="79"/>
        <v>#NAME?</v>
      </c>
      <c r="BX63" s="77" t="e">
        <f t="shared" si="79"/>
        <v>#NAME?</v>
      </c>
      <c r="BY63" s="77" t="e">
        <f t="shared" si="79"/>
        <v>#NAME?</v>
      </c>
      <c r="BZ63" s="77" t="e">
        <f t="shared" si="79"/>
        <v>#NAME?</v>
      </c>
      <c r="CA63" s="77" t="e">
        <f t="shared" si="79"/>
        <v>#NAME?</v>
      </c>
      <c r="CB63" s="77" t="e">
        <f t="shared" si="79"/>
        <v>#NAME?</v>
      </c>
      <c r="CC63" s="77" t="e">
        <f t="shared" si="79"/>
        <v>#NAME?</v>
      </c>
      <c r="CD63" s="77" t="e">
        <f t="shared" si="79"/>
        <v>#NAME?</v>
      </c>
      <c r="CE63" s="77" t="e">
        <f t="shared" si="79"/>
        <v>#NAME?</v>
      </c>
      <c r="CF63" s="77" t="e">
        <f t="shared" si="79"/>
        <v>#NAME?</v>
      </c>
      <c r="CG63" s="77" t="e">
        <f t="shared" si="79"/>
        <v>#NAME?</v>
      </c>
      <c r="CH63" s="77" t="e">
        <f t="shared" si="79"/>
        <v>#NAME?</v>
      </c>
      <c r="CI63" s="77" t="e">
        <f t="shared" si="79"/>
        <v>#NAME?</v>
      </c>
      <c r="CJ63" s="77" t="e">
        <f t="shared" si="79"/>
        <v>#NAME?</v>
      </c>
      <c r="CK63" s="77" t="e">
        <f t="shared" si="79"/>
        <v>#NAME?</v>
      </c>
      <c r="CL63" s="77" t="e">
        <f t="shared" si="79"/>
        <v>#NAME?</v>
      </c>
      <c r="CM63" s="77" t="e">
        <f t="shared" si="79"/>
        <v>#NAME?</v>
      </c>
      <c r="CN63" s="77" t="e">
        <f t="shared" si="79"/>
        <v>#NAME?</v>
      </c>
      <c r="CO63" s="77" t="e">
        <f t="shared" si="79"/>
        <v>#NAME?</v>
      </c>
      <c r="CP63" s="77" t="e">
        <f t="shared" si="79"/>
        <v>#NAME?</v>
      </c>
      <c r="CQ63" s="77" t="e">
        <f t="shared" si="79"/>
        <v>#NAME?</v>
      </c>
      <c r="CR63" s="77" t="e">
        <f t="shared" si="79"/>
        <v>#NAME?</v>
      </c>
      <c r="CS63" s="77" t="e">
        <f t="shared" si="79"/>
        <v>#NAME?</v>
      </c>
      <c r="CT63" s="77" t="e">
        <f t="shared" si="79"/>
        <v>#NAME?</v>
      </c>
      <c r="CU63" s="77" t="e">
        <f t="shared" si="79"/>
        <v>#NAME?</v>
      </c>
      <c r="CV63" s="77" t="e">
        <f t="shared" si="79"/>
        <v>#NAME?</v>
      </c>
      <c r="CW63" s="77" t="e">
        <f t="shared" si="79"/>
        <v>#NAME?</v>
      </c>
      <c r="CX63" s="77" t="e">
        <f t="shared" si="79"/>
        <v>#NAME?</v>
      </c>
      <c r="CY63" s="77" t="e">
        <f t="shared" si="79"/>
        <v>#NAME?</v>
      </c>
      <c r="CZ63" s="77" t="e">
        <f t="shared" si="79"/>
        <v>#NAME?</v>
      </c>
      <c r="DA63" s="77" t="e">
        <f t="shared" si="79"/>
        <v>#NAME?</v>
      </c>
      <c r="DB63" s="77" t="e">
        <f t="shared" si="79"/>
        <v>#NAME?</v>
      </c>
      <c r="DC63" s="77" t="e">
        <f t="shared" si="79"/>
        <v>#NAME?</v>
      </c>
      <c r="DD63" s="77" t="e">
        <f t="shared" si="79"/>
        <v>#NAME?</v>
      </c>
      <c r="DE63" s="77" t="e">
        <f t="shared" si="79"/>
        <v>#NAME?</v>
      </c>
      <c r="DF63" s="77" t="e">
        <f t="shared" si="79"/>
        <v>#NAME?</v>
      </c>
      <c r="DG63" s="77" t="e">
        <f t="shared" si="79"/>
        <v>#NAME?</v>
      </c>
      <c r="DH63" s="77" t="e">
        <f t="shared" si="79"/>
        <v>#NAME?</v>
      </c>
      <c r="DI63" s="77" t="e">
        <f t="shared" si="79"/>
        <v>#NAME?</v>
      </c>
      <c r="DJ63" s="77" t="e">
        <f t="shared" si="79"/>
        <v>#NAME?</v>
      </c>
      <c r="DK63" s="77" t="e">
        <f t="shared" si="79"/>
        <v>#NAME?</v>
      </c>
      <c r="DL63" s="77" t="e">
        <f t="shared" si="79"/>
        <v>#NAME?</v>
      </c>
      <c r="DM63" s="77" t="e">
        <f t="shared" si="79"/>
        <v>#NAME?</v>
      </c>
      <c r="DN63" s="77" t="e">
        <f t="shared" si="79"/>
        <v>#NAME?</v>
      </c>
      <c r="DO63" s="77" t="e">
        <f t="shared" si="79"/>
        <v>#NAME?</v>
      </c>
      <c r="DP63" s="77" t="e">
        <f t="shared" si="79"/>
        <v>#NAME?</v>
      </c>
      <c r="DQ63" s="77" t="e">
        <f t="shared" si="79"/>
        <v>#NAME?</v>
      </c>
      <c r="DR63" s="77" t="e">
        <f t="shared" si="79"/>
        <v>#NAME?</v>
      </c>
      <c r="DS63" s="77" t="e">
        <f t="shared" si="79"/>
        <v>#NAME?</v>
      </c>
      <c r="DT63" s="77" t="e">
        <f t="shared" si="79"/>
        <v>#NAME?</v>
      </c>
      <c r="DU63" s="77" t="e">
        <f t="shared" si="79"/>
        <v>#NAME?</v>
      </c>
      <c r="DV63" s="77" t="e">
        <f t="shared" si="79"/>
        <v>#NAME?</v>
      </c>
      <c r="DW63" s="77" t="e">
        <f t="shared" si="79"/>
        <v>#NAME?</v>
      </c>
      <c r="DX63" s="77" t="e">
        <f t="shared" si="79"/>
        <v>#NAME?</v>
      </c>
      <c r="DY63" s="77" t="e">
        <f t="shared" si="79"/>
        <v>#NAME?</v>
      </c>
      <c r="DZ63" s="77" t="e">
        <f t="shared" ref="DZ63:GK63" si="80">_xlfn.SINGLE(CSLL)*DZ61</f>
        <v>#NAME?</v>
      </c>
      <c r="EA63" s="77" t="e">
        <f t="shared" si="80"/>
        <v>#NAME?</v>
      </c>
      <c r="EB63" s="77" t="e">
        <f t="shared" si="80"/>
        <v>#NAME?</v>
      </c>
      <c r="EC63" s="77" t="e">
        <f t="shared" si="80"/>
        <v>#NAME?</v>
      </c>
      <c r="ED63" s="77" t="e">
        <f t="shared" si="80"/>
        <v>#NAME?</v>
      </c>
      <c r="EE63" s="77" t="e">
        <f t="shared" si="80"/>
        <v>#NAME?</v>
      </c>
      <c r="EF63" s="77" t="e">
        <f t="shared" si="80"/>
        <v>#NAME?</v>
      </c>
      <c r="EG63" s="77" t="e">
        <f t="shared" si="80"/>
        <v>#NAME?</v>
      </c>
      <c r="EH63" s="77" t="e">
        <f t="shared" si="80"/>
        <v>#NAME?</v>
      </c>
      <c r="EI63" s="77" t="e">
        <f t="shared" si="80"/>
        <v>#NAME?</v>
      </c>
      <c r="EJ63" s="77" t="e">
        <f t="shared" si="80"/>
        <v>#NAME?</v>
      </c>
      <c r="EK63" s="77" t="e">
        <f t="shared" si="80"/>
        <v>#NAME?</v>
      </c>
      <c r="EL63" s="77" t="e">
        <f t="shared" si="80"/>
        <v>#NAME?</v>
      </c>
      <c r="EM63" s="77" t="e">
        <f t="shared" si="80"/>
        <v>#NAME?</v>
      </c>
      <c r="EN63" s="77" t="e">
        <f t="shared" si="80"/>
        <v>#NAME?</v>
      </c>
      <c r="EO63" s="77" t="e">
        <f t="shared" si="80"/>
        <v>#NAME?</v>
      </c>
      <c r="EP63" s="77" t="e">
        <f t="shared" si="80"/>
        <v>#NAME?</v>
      </c>
      <c r="EQ63" s="77" t="e">
        <f t="shared" si="80"/>
        <v>#NAME?</v>
      </c>
      <c r="ER63" s="77" t="e">
        <f t="shared" si="80"/>
        <v>#NAME?</v>
      </c>
      <c r="ES63" s="77" t="e">
        <f t="shared" si="80"/>
        <v>#NAME?</v>
      </c>
      <c r="ET63" s="77" t="e">
        <f t="shared" si="80"/>
        <v>#NAME?</v>
      </c>
      <c r="EU63" s="77" t="e">
        <f t="shared" si="80"/>
        <v>#NAME?</v>
      </c>
      <c r="EV63" s="77" t="e">
        <f t="shared" si="80"/>
        <v>#NAME?</v>
      </c>
      <c r="EW63" s="77" t="e">
        <f t="shared" si="80"/>
        <v>#NAME?</v>
      </c>
      <c r="EX63" s="77" t="e">
        <f t="shared" si="80"/>
        <v>#NAME?</v>
      </c>
      <c r="EY63" s="77" t="e">
        <f t="shared" si="80"/>
        <v>#NAME?</v>
      </c>
      <c r="EZ63" s="77" t="e">
        <f t="shared" si="80"/>
        <v>#NAME?</v>
      </c>
      <c r="FA63" s="77" t="e">
        <f t="shared" si="80"/>
        <v>#NAME?</v>
      </c>
      <c r="FB63" s="77" t="e">
        <f t="shared" si="80"/>
        <v>#NAME?</v>
      </c>
      <c r="FC63" s="77" t="e">
        <f t="shared" si="80"/>
        <v>#NAME?</v>
      </c>
      <c r="FD63" s="77" t="e">
        <f t="shared" si="80"/>
        <v>#NAME?</v>
      </c>
      <c r="FE63" s="77" t="e">
        <f t="shared" si="80"/>
        <v>#NAME?</v>
      </c>
      <c r="FF63" s="77" t="e">
        <f t="shared" si="80"/>
        <v>#NAME?</v>
      </c>
      <c r="FG63" s="77" t="e">
        <f t="shared" si="80"/>
        <v>#NAME?</v>
      </c>
      <c r="FH63" s="77" t="e">
        <f t="shared" si="80"/>
        <v>#NAME?</v>
      </c>
      <c r="FI63" s="77" t="e">
        <f t="shared" si="80"/>
        <v>#NAME?</v>
      </c>
      <c r="FJ63" s="77" t="e">
        <f t="shared" si="80"/>
        <v>#NAME?</v>
      </c>
      <c r="FK63" s="77" t="e">
        <f t="shared" si="80"/>
        <v>#NAME?</v>
      </c>
      <c r="FL63" s="77" t="e">
        <f t="shared" si="80"/>
        <v>#NAME?</v>
      </c>
      <c r="FM63" s="77" t="e">
        <f t="shared" si="80"/>
        <v>#NAME?</v>
      </c>
      <c r="FN63" s="77" t="e">
        <f t="shared" si="80"/>
        <v>#NAME?</v>
      </c>
      <c r="FO63" s="77" t="e">
        <f t="shared" si="80"/>
        <v>#NAME?</v>
      </c>
      <c r="FP63" s="77" t="e">
        <f t="shared" si="80"/>
        <v>#NAME?</v>
      </c>
      <c r="FQ63" s="77" t="e">
        <f t="shared" si="80"/>
        <v>#NAME?</v>
      </c>
      <c r="FR63" s="77" t="e">
        <f t="shared" si="80"/>
        <v>#NAME?</v>
      </c>
      <c r="FS63" s="77" t="e">
        <f t="shared" si="80"/>
        <v>#NAME?</v>
      </c>
      <c r="FT63" s="77" t="e">
        <f t="shared" si="80"/>
        <v>#NAME?</v>
      </c>
      <c r="FU63" s="77" t="e">
        <f t="shared" si="80"/>
        <v>#NAME?</v>
      </c>
      <c r="FV63" s="77" t="e">
        <f t="shared" si="80"/>
        <v>#NAME?</v>
      </c>
      <c r="FW63" s="77" t="e">
        <f t="shared" si="80"/>
        <v>#NAME?</v>
      </c>
      <c r="FX63" s="77" t="e">
        <f t="shared" si="80"/>
        <v>#NAME?</v>
      </c>
      <c r="FY63" s="77" t="e">
        <f t="shared" si="80"/>
        <v>#NAME?</v>
      </c>
      <c r="FZ63" s="77" t="e">
        <f t="shared" si="80"/>
        <v>#NAME?</v>
      </c>
      <c r="GA63" s="77" t="e">
        <f t="shared" si="80"/>
        <v>#NAME?</v>
      </c>
      <c r="GB63" s="77" t="e">
        <f t="shared" si="80"/>
        <v>#NAME?</v>
      </c>
      <c r="GC63" s="77" t="e">
        <f t="shared" si="80"/>
        <v>#NAME?</v>
      </c>
      <c r="GD63" s="77" t="e">
        <f t="shared" si="80"/>
        <v>#NAME?</v>
      </c>
      <c r="GE63" s="77" t="e">
        <f t="shared" si="80"/>
        <v>#NAME?</v>
      </c>
      <c r="GF63" s="77" t="e">
        <f t="shared" si="80"/>
        <v>#NAME?</v>
      </c>
      <c r="GG63" s="77" t="e">
        <f t="shared" si="80"/>
        <v>#NAME?</v>
      </c>
      <c r="GH63" s="77" t="e">
        <f t="shared" si="80"/>
        <v>#NAME?</v>
      </c>
      <c r="GI63" s="77" t="e">
        <f t="shared" si="80"/>
        <v>#NAME?</v>
      </c>
      <c r="GJ63" s="77" t="e">
        <f t="shared" si="80"/>
        <v>#NAME?</v>
      </c>
      <c r="GK63" s="77" t="e">
        <f t="shared" si="80"/>
        <v>#NAME?</v>
      </c>
      <c r="GL63" s="77" t="e">
        <f t="shared" ref="GL63:HI63" si="81">_xlfn.SINGLE(CSLL)*GL61</f>
        <v>#NAME?</v>
      </c>
      <c r="GM63" s="77" t="e">
        <f t="shared" si="81"/>
        <v>#NAME?</v>
      </c>
      <c r="GN63" s="77" t="e">
        <f t="shared" si="81"/>
        <v>#NAME?</v>
      </c>
      <c r="GO63" s="77" t="e">
        <f t="shared" si="81"/>
        <v>#NAME?</v>
      </c>
      <c r="GP63" s="77" t="e">
        <f t="shared" si="81"/>
        <v>#NAME?</v>
      </c>
      <c r="GQ63" s="77" t="e">
        <f t="shared" si="81"/>
        <v>#NAME?</v>
      </c>
      <c r="GR63" s="77" t="e">
        <f t="shared" si="81"/>
        <v>#NAME?</v>
      </c>
      <c r="GS63" s="77" t="e">
        <f t="shared" si="81"/>
        <v>#NAME?</v>
      </c>
      <c r="GT63" s="77" t="e">
        <f t="shared" si="81"/>
        <v>#NAME?</v>
      </c>
      <c r="GU63" s="77" t="e">
        <f t="shared" si="81"/>
        <v>#NAME?</v>
      </c>
      <c r="GV63" s="77" t="e">
        <f t="shared" si="81"/>
        <v>#NAME?</v>
      </c>
      <c r="GW63" s="77" t="e">
        <f t="shared" si="81"/>
        <v>#NAME?</v>
      </c>
      <c r="GX63" s="77" t="e">
        <f t="shared" si="81"/>
        <v>#NAME?</v>
      </c>
      <c r="GY63" s="77" t="e">
        <f t="shared" si="81"/>
        <v>#NAME?</v>
      </c>
      <c r="GZ63" s="77" t="e">
        <f t="shared" si="81"/>
        <v>#NAME?</v>
      </c>
      <c r="HA63" s="77" t="e">
        <f t="shared" si="81"/>
        <v>#NAME?</v>
      </c>
      <c r="HB63" s="77" t="e">
        <f t="shared" si="81"/>
        <v>#NAME?</v>
      </c>
      <c r="HC63" s="77" t="e">
        <f t="shared" si="81"/>
        <v>#NAME?</v>
      </c>
      <c r="HD63" s="77" t="e">
        <f t="shared" si="81"/>
        <v>#NAME?</v>
      </c>
      <c r="HE63" s="77" t="e">
        <f t="shared" si="81"/>
        <v>#NAME?</v>
      </c>
      <c r="HF63" s="77" t="e">
        <f t="shared" si="81"/>
        <v>#NAME?</v>
      </c>
      <c r="HG63" s="77" t="e">
        <f t="shared" si="81"/>
        <v>#NAME?</v>
      </c>
      <c r="HH63" s="77" t="e">
        <f t="shared" si="81"/>
        <v>#NAME?</v>
      </c>
      <c r="HI63" s="77" t="e">
        <f t="shared" si="81"/>
        <v>#NAME?</v>
      </c>
    </row>
    <row r="65" spans="1:217" s="22" customFormat="1" x14ac:dyDescent="0.2">
      <c r="A65" s="34" t="s">
        <v>111</v>
      </c>
      <c r="B65" s="83">
        <f t="shared" ref="B65:BM65" si="82">B58-B60</f>
        <v>0</v>
      </c>
      <c r="C65" s="83">
        <f t="shared" si="82"/>
        <v>-6.1333922158515737</v>
      </c>
      <c r="D65" s="83">
        <f t="shared" si="82"/>
        <v>-6.9511778446317845</v>
      </c>
      <c r="E65" s="83">
        <f t="shared" si="82"/>
        <v>-7.7689634734119934</v>
      </c>
      <c r="F65" s="83">
        <f t="shared" si="82"/>
        <v>-8.5867491021922042</v>
      </c>
      <c r="G65" s="83">
        <f t="shared" si="82"/>
        <v>-17.384990282849778</v>
      </c>
      <c r="H65" s="83" t="e">
        <f t="shared" si="82"/>
        <v>#REF!</v>
      </c>
      <c r="I65" s="83" t="e">
        <f t="shared" si="82"/>
        <v>#REF!</v>
      </c>
      <c r="J65" s="83" t="e">
        <f t="shared" si="82"/>
        <v>#REF!</v>
      </c>
      <c r="K65" s="83" t="e">
        <f t="shared" si="82"/>
        <v>#REF!</v>
      </c>
      <c r="L65" s="83" t="e">
        <f t="shared" si="82"/>
        <v>#REF!</v>
      </c>
      <c r="M65" s="83" t="e">
        <f t="shared" si="82"/>
        <v>#REF!</v>
      </c>
      <c r="N65" s="83" t="e">
        <f t="shared" si="82"/>
        <v>#REF!</v>
      </c>
      <c r="O65" s="83" t="e">
        <f t="shared" si="82"/>
        <v>#REF!</v>
      </c>
      <c r="P65" s="83" t="e">
        <f t="shared" si="82"/>
        <v>#NAME?</v>
      </c>
      <c r="Q65" s="83" t="e">
        <f t="shared" si="82"/>
        <v>#NAME?</v>
      </c>
      <c r="R65" s="83" t="e">
        <f t="shared" si="82"/>
        <v>#NAME?</v>
      </c>
      <c r="S65" s="83" t="e">
        <f t="shared" si="82"/>
        <v>#NAME?</v>
      </c>
      <c r="T65" s="83" t="e">
        <f t="shared" si="82"/>
        <v>#NAME?</v>
      </c>
      <c r="U65" s="83" t="e">
        <f t="shared" si="82"/>
        <v>#NAME?</v>
      </c>
      <c r="V65" s="83" t="e">
        <f t="shared" si="82"/>
        <v>#NAME?</v>
      </c>
      <c r="W65" s="83" t="e">
        <f t="shared" si="82"/>
        <v>#NAME?</v>
      </c>
      <c r="X65" s="83" t="e">
        <f t="shared" si="82"/>
        <v>#NAME?</v>
      </c>
      <c r="Y65" s="83" t="e">
        <f t="shared" si="82"/>
        <v>#NAME?</v>
      </c>
      <c r="Z65" s="83" t="e">
        <f t="shared" si="82"/>
        <v>#NAME?</v>
      </c>
      <c r="AA65" s="83" t="e">
        <f t="shared" si="82"/>
        <v>#NAME?</v>
      </c>
      <c r="AB65" s="83" t="e">
        <f t="shared" si="82"/>
        <v>#NAME?</v>
      </c>
      <c r="AC65" s="83" t="e">
        <f t="shared" si="82"/>
        <v>#NAME?</v>
      </c>
      <c r="AD65" s="83" t="e">
        <f t="shared" si="82"/>
        <v>#NAME?</v>
      </c>
      <c r="AE65" s="83" t="e">
        <f t="shared" si="82"/>
        <v>#NAME?</v>
      </c>
      <c r="AF65" s="83" t="e">
        <f t="shared" si="82"/>
        <v>#NAME?</v>
      </c>
      <c r="AG65" s="83" t="e">
        <f t="shared" si="82"/>
        <v>#NAME?</v>
      </c>
      <c r="AH65" s="83" t="e">
        <f t="shared" si="82"/>
        <v>#NAME?</v>
      </c>
      <c r="AI65" s="83" t="e">
        <f t="shared" si="82"/>
        <v>#NAME?</v>
      </c>
      <c r="AJ65" s="83" t="e">
        <f t="shared" si="82"/>
        <v>#NAME?</v>
      </c>
      <c r="AK65" s="83" t="e">
        <f t="shared" si="82"/>
        <v>#NAME?</v>
      </c>
      <c r="AL65" s="83" t="e">
        <f t="shared" si="82"/>
        <v>#NAME?</v>
      </c>
      <c r="AM65" s="83" t="e">
        <f t="shared" si="82"/>
        <v>#NAME?</v>
      </c>
      <c r="AN65" s="83" t="e">
        <f t="shared" si="82"/>
        <v>#NAME?</v>
      </c>
      <c r="AO65" s="83" t="e">
        <f t="shared" si="82"/>
        <v>#NAME?</v>
      </c>
      <c r="AP65" s="83" t="e">
        <f t="shared" si="82"/>
        <v>#NAME?</v>
      </c>
      <c r="AQ65" s="83" t="e">
        <f t="shared" si="82"/>
        <v>#NAME?</v>
      </c>
      <c r="AR65" s="83" t="e">
        <f t="shared" si="82"/>
        <v>#NAME?</v>
      </c>
      <c r="AS65" s="83" t="e">
        <f t="shared" si="82"/>
        <v>#NAME?</v>
      </c>
      <c r="AT65" s="83" t="e">
        <f t="shared" si="82"/>
        <v>#NAME?</v>
      </c>
      <c r="AU65" s="83" t="e">
        <f t="shared" si="82"/>
        <v>#NAME?</v>
      </c>
      <c r="AV65" s="83" t="e">
        <f t="shared" si="82"/>
        <v>#NAME?</v>
      </c>
      <c r="AW65" s="83" t="e">
        <f t="shared" si="82"/>
        <v>#NAME?</v>
      </c>
      <c r="AX65" s="83" t="e">
        <f t="shared" si="82"/>
        <v>#NAME?</v>
      </c>
      <c r="AY65" s="83" t="e">
        <f t="shared" si="82"/>
        <v>#NAME?</v>
      </c>
      <c r="AZ65" s="83" t="e">
        <f t="shared" si="82"/>
        <v>#NAME?</v>
      </c>
      <c r="BA65" s="83" t="e">
        <f t="shared" si="82"/>
        <v>#NAME?</v>
      </c>
      <c r="BB65" s="83" t="e">
        <f t="shared" si="82"/>
        <v>#NAME?</v>
      </c>
      <c r="BC65" s="83" t="e">
        <f t="shared" si="82"/>
        <v>#NAME?</v>
      </c>
      <c r="BD65" s="83" t="e">
        <f t="shared" si="82"/>
        <v>#NAME?</v>
      </c>
      <c r="BE65" s="83" t="e">
        <f t="shared" si="82"/>
        <v>#NAME?</v>
      </c>
      <c r="BF65" s="83" t="e">
        <f t="shared" si="82"/>
        <v>#NAME?</v>
      </c>
      <c r="BG65" s="83" t="e">
        <f t="shared" si="82"/>
        <v>#NAME?</v>
      </c>
      <c r="BH65" s="83" t="e">
        <f t="shared" si="82"/>
        <v>#NAME?</v>
      </c>
      <c r="BI65" s="83" t="e">
        <f t="shared" si="82"/>
        <v>#NAME?</v>
      </c>
      <c r="BJ65" s="83" t="e">
        <f t="shared" si="82"/>
        <v>#NAME?</v>
      </c>
      <c r="BK65" s="83" t="e">
        <f t="shared" si="82"/>
        <v>#NAME?</v>
      </c>
      <c r="BL65" s="83" t="e">
        <f t="shared" si="82"/>
        <v>#NAME?</v>
      </c>
      <c r="BM65" s="83" t="e">
        <f t="shared" si="82"/>
        <v>#NAME?</v>
      </c>
      <c r="BN65" s="83" t="e">
        <f t="shared" ref="BN65:DY65" si="83">BN58-BN60</f>
        <v>#NAME?</v>
      </c>
      <c r="BO65" s="83" t="e">
        <f t="shared" si="83"/>
        <v>#NAME?</v>
      </c>
      <c r="BP65" s="83" t="e">
        <f t="shared" si="83"/>
        <v>#NAME?</v>
      </c>
      <c r="BQ65" s="83" t="e">
        <f t="shared" si="83"/>
        <v>#NAME?</v>
      </c>
      <c r="BR65" s="83" t="e">
        <f t="shared" si="83"/>
        <v>#NAME?</v>
      </c>
      <c r="BS65" s="83" t="e">
        <f t="shared" si="83"/>
        <v>#NAME?</v>
      </c>
      <c r="BT65" s="83" t="e">
        <f t="shared" si="83"/>
        <v>#NAME?</v>
      </c>
      <c r="BU65" s="83" t="e">
        <f t="shared" si="83"/>
        <v>#NAME?</v>
      </c>
      <c r="BV65" s="83" t="e">
        <f t="shared" si="83"/>
        <v>#NAME?</v>
      </c>
      <c r="BW65" s="83" t="e">
        <f t="shared" si="83"/>
        <v>#NAME?</v>
      </c>
      <c r="BX65" s="83" t="e">
        <f t="shared" si="83"/>
        <v>#NAME?</v>
      </c>
      <c r="BY65" s="83" t="e">
        <f t="shared" si="83"/>
        <v>#NAME?</v>
      </c>
      <c r="BZ65" s="83" t="e">
        <f t="shared" si="83"/>
        <v>#NAME?</v>
      </c>
      <c r="CA65" s="83" t="e">
        <f t="shared" si="83"/>
        <v>#NAME?</v>
      </c>
      <c r="CB65" s="83" t="e">
        <f t="shared" si="83"/>
        <v>#NAME?</v>
      </c>
      <c r="CC65" s="83" t="e">
        <f t="shared" si="83"/>
        <v>#NAME?</v>
      </c>
      <c r="CD65" s="83" t="e">
        <f t="shared" si="83"/>
        <v>#NAME?</v>
      </c>
      <c r="CE65" s="83" t="e">
        <f t="shared" si="83"/>
        <v>#NAME?</v>
      </c>
      <c r="CF65" s="83" t="e">
        <f t="shared" si="83"/>
        <v>#NAME?</v>
      </c>
      <c r="CG65" s="83" t="e">
        <f t="shared" si="83"/>
        <v>#NAME?</v>
      </c>
      <c r="CH65" s="83" t="e">
        <f t="shared" si="83"/>
        <v>#NAME?</v>
      </c>
      <c r="CI65" s="83" t="e">
        <f t="shared" si="83"/>
        <v>#NAME?</v>
      </c>
      <c r="CJ65" s="83" t="e">
        <f t="shared" si="83"/>
        <v>#NAME?</v>
      </c>
      <c r="CK65" s="83" t="e">
        <f t="shared" si="83"/>
        <v>#NAME?</v>
      </c>
      <c r="CL65" s="83" t="e">
        <f t="shared" si="83"/>
        <v>#NAME?</v>
      </c>
      <c r="CM65" s="83" t="e">
        <f t="shared" si="83"/>
        <v>#NAME?</v>
      </c>
      <c r="CN65" s="83" t="e">
        <f t="shared" si="83"/>
        <v>#NAME?</v>
      </c>
      <c r="CO65" s="83" t="e">
        <f t="shared" si="83"/>
        <v>#NAME?</v>
      </c>
      <c r="CP65" s="83" t="e">
        <f t="shared" si="83"/>
        <v>#NAME?</v>
      </c>
      <c r="CQ65" s="83" t="e">
        <f t="shared" si="83"/>
        <v>#NAME?</v>
      </c>
      <c r="CR65" s="83" t="e">
        <f t="shared" si="83"/>
        <v>#NAME?</v>
      </c>
      <c r="CS65" s="83" t="e">
        <f t="shared" si="83"/>
        <v>#NAME?</v>
      </c>
      <c r="CT65" s="83" t="e">
        <f t="shared" si="83"/>
        <v>#NAME?</v>
      </c>
      <c r="CU65" s="83" t="e">
        <f t="shared" si="83"/>
        <v>#NAME?</v>
      </c>
      <c r="CV65" s="83" t="e">
        <f t="shared" si="83"/>
        <v>#NAME?</v>
      </c>
      <c r="CW65" s="83" t="e">
        <f t="shared" si="83"/>
        <v>#NAME?</v>
      </c>
      <c r="CX65" s="83" t="e">
        <f t="shared" si="83"/>
        <v>#NAME?</v>
      </c>
      <c r="CY65" s="83" t="e">
        <f t="shared" si="83"/>
        <v>#NAME?</v>
      </c>
      <c r="CZ65" s="83" t="e">
        <f t="shared" si="83"/>
        <v>#NAME?</v>
      </c>
      <c r="DA65" s="83" t="e">
        <f t="shared" si="83"/>
        <v>#NAME?</v>
      </c>
      <c r="DB65" s="83" t="e">
        <f t="shared" si="83"/>
        <v>#NAME?</v>
      </c>
      <c r="DC65" s="83" t="e">
        <f t="shared" si="83"/>
        <v>#NAME?</v>
      </c>
      <c r="DD65" s="83" t="e">
        <f t="shared" si="83"/>
        <v>#NAME?</v>
      </c>
      <c r="DE65" s="83" t="e">
        <f t="shared" si="83"/>
        <v>#NAME?</v>
      </c>
      <c r="DF65" s="83" t="e">
        <f t="shared" si="83"/>
        <v>#NAME?</v>
      </c>
      <c r="DG65" s="83" t="e">
        <f t="shared" si="83"/>
        <v>#NAME?</v>
      </c>
      <c r="DH65" s="83" t="e">
        <f t="shared" si="83"/>
        <v>#NAME?</v>
      </c>
      <c r="DI65" s="83" t="e">
        <f t="shared" si="83"/>
        <v>#NAME?</v>
      </c>
      <c r="DJ65" s="83" t="e">
        <f t="shared" si="83"/>
        <v>#NAME?</v>
      </c>
      <c r="DK65" s="83" t="e">
        <f t="shared" si="83"/>
        <v>#NAME?</v>
      </c>
      <c r="DL65" s="83" t="e">
        <f t="shared" si="83"/>
        <v>#NAME?</v>
      </c>
      <c r="DM65" s="83" t="e">
        <f t="shared" si="83"/>
        <v>#NAME?</v>
      </c>
      <c r="DN65" s="83" t="e">
        <f t="shared" si="83"/>
        <v>#NAME?</v>
      </c>
      <c r="DO65" s="83" t="e">
        <f t="shared" si="83"/>
        <v>#NAME?</v>
      </c>
      <c r="DP65" s="83" t="e">
        <f t="shared" si="83"/>
        <v>#NAME?</v>
      </c>
      <c r="DQ65" s="83" t="e">
        <f t="shared" si="83"/>
        <v>#NAME?</v>
      </c>
      <c r="DR65" s="83" t="e">
        <f t="shared" si="83"/>
        <v>#NAME?</v>
      </c>
      <c r="DS65" s="83" t="e">
        <f t="shared" si="83"/>
        <v>#NAME?</v>
      </c>
      <c r="DT65" s="83" t="e">
        <f t="shared" si="83"/>
        <v>#NAME?</v>
      </c>
      <c r="DU65" s="83" t="e">
        <f t="shared" si="83"/>
        <v>#NAME?</v>
      </c>
      <c r="DV65" s="83" t="e">
        <f t="shared" si="83"/>
        <v>#NAME?</v>
      </c>
      <c r="DW65" s="83" t="e">
        <f t="shared" si="83"/>
        <v>#NAME?</v>
      </c>
      <c r="DX65" s="83" t="e">
        <f t="shared" si="83"/>
        <v>#NAME?</v>
      </c>
      <c r="DY65" s="83" t="e">
        <f t="shared" si="83"/>
        <v>#NAME?</v>
      </c>
      <c r="DZ65" s="83" t="e">
        <f t="shared" ref="DZ65:GK65" si="84">DZ58-DZ60</f>
        <v>#NAME?</v>
      </c>
      <c r="EA65" s="83" t="e">
        <f t="shared" si="84"/>
        <v>#NAME?</v>
      </c>
      <c r="EB65" s="83" t="e">
        <f t="shared" si="84"/>
        <v>#NAME?</v>
      </c>
      <c r="EC65" s="83" t="e">
        <f t="shared" si="84"/>
        <v>#NAME?</v>
      </c>
      <c r="ED65" s="83" t="e">
        <f t="shared" si="84"/>
        <v>#NAME?</v>
      </c>
      <c r="EE65" s="83" t="e">
        <f t="shared" si="84"/>
        <v>#NAME?</v>
      </c>
      <c r="EF65" s="83" t="e">
        <f t="shared" si="84"/>
        <v>#NAME?</v>
      </c>
      <c r="EG65" s="83" t="e">
        <f t="shared" si="84"/>
        <v>#NAME?</v>
      </c>
      <c r="EH65" s="83" t="e">
        <f t="shared" si="84"/>
        <v>#NAME?</v>
      </c>
      <c r="EI65" s="83" t="e">
        <f t="shared" si="84"/>
        <v>#NAME?</v>
      </c>
      <c r="EJ65" s="83" t="e">
        <f t="shared" si="84"/>
        <v>#NAME?</v>
      </c>
      <c r="EK65" s="83" t="e">
        <f t="shared" si="84"/>
        <v>#NAME?</v>
      </c>
      <c r="EL65" s="83" t="e">
        <f t="shared" si="84"/>
        <v>#NAME?</v>
      </c>
      <c r="EM65" s="83" t="e">
        <f t="shared" si="84"/>
        <v>#NAME?</v>
      </c>
      <c r="EN65" s="83" t="e">
        <f t="shared" si="84"/>
        <v>#NAME?</v>
      </c>
      <c r="EO65" s="83" t="e">
        <f t="shared" si="84"/>
        <v>#NAME?</v>
      </c>
      <c r="EP65" s="83" t="e">
        <f t="shared" si="84"/>
        <v>#NAME?</v>
      </c>
      <c r="EQ65" s="83" t="e">
        <f t="shared" si="84"/>
        <v>#NAME?</v>
      </c>
      <c r="ER65" s="83" t="e">
        <f t="shared" si="84"/>
        <v>#NAME?</v>
      </c>
      <c r="ES65" s="83" t="e">
        <f t="shared" si="84"/>
        <v>#NAME?</v>
      </c>
      <c r="ET65" s="83" t="e">
        <f t="shared" si="84"/>
        <v>#NAME?</v>
      </c>
      <c r="EU65" s="83" t="e">
        <f t="shared" si="84"/>
        <v>#NAME?</v>
      </c>
      <c r="EV65" s="83" t="e">
        <f t="shared" si="84"/>
        <v>#NAME?</v>
      </c>
      <c r="EW65" s="83" t="e">
        <f t="shared" si="84"/>
        <v>#NAME?</v>
      </c>
      <c r="EX65" s="83" t="e">
        <f t="shared" si="84"/>
        <v>#NAME?</v>
      </c>
      <c r="EY65" s="83" t="e">
        <f t="shared" si="84"/>
        <v>#NAME?</v>
      </c>
      <c r="EZ65" s="83" t="e">
        <f t="shared" si="84"/>
        <v>#NAME?</v>
      </c>
      <c r="FA65" s="83" t="e">
        <f t="shared" si="84"/>
        <v>#NAME?</v>
      </c>
      <c r="FB65" s="83" t="e">
        <f t="shared" si="84"/>
        <v>#NAME?</v>
      </c>
      <c r="FC65" s="83" t="e">
        <f t="shared" si="84"/>
        <v>#NAME?</v>
      </c>
      <c r="FD65" s="83" t="e">
        <f t="shared" si="84"/>
        <v>#NAME?</v>
      </c>
      <c r="FE65" s="83" t="e">
        <f t="shared" si="84"/>
        <v>#NAME?</v>
      </c>
      <c r="FF65" s="83" t="e">
        <f t="shared" si="84"/>
        <v>#NAME?</v>
      </c>
      <c r="FG65" s="83" t="e">
        <f t="shared" si="84"/>
        <v>#NAME?</v>
      </c>
      <c r="FH65" s="83" t="e">
        <f t="shared" si="84"/>
        <v>#NAME?</v>
      </c>
      <c r="FI65" s="83" t="e">
        <f t="shared" si="84"/>
        <v>#NAME?</v>
      </c>
      <c r="FJ65" s="83" t="e">
        <f t="shared" si="84"/>
        <v>#NAME?</v>
      </c>
      <c r="FK65" s="83" t="e">
        <f t="shared" si="84"/>
        <v>#NAME?</v>
      </c>
      <c r="FL65" s="83" t="e">
        <f t="shared" si="84"/>
        <v>#NAME?</v>
      </c>
      <c r="FM65" s="83" t="e">
        <f t="shared" si="84"/>
        <v>#NAME?</v>
      </c>
      <c r="FN65" s="83" t="e">
        <f t="shared" si="84"/>
        <v>#NAME?</v>
      </c>
      <c r="FO65" s="83" t="e">
        <f t="shared" si="84"/>
        <v>#NAME?</v>
      </c>
      <c r="FP65" s="83" t="e">
        <f t="shared" si="84"/>
        <v>#NAME?</v>
      </c>
      <c r="FQ65" s="83" t="e">
        <f t="shared" si="84"/>
        <v>#NAME?</v>
      </c>
      <c r="FR65" s="83" t="e">
        <f t="shared" si="84"/>
        <v>#NAME?</v>
      </c>
      <c r="FS65" s="83" t="e">
        <f t="shared" si="84"/>
        <v>#NAME?</v>
      </c>
      <c r="FT65" s="83" t="e">
        <f t="shared" si="84"/>
        <v>#NAME?</v>
      </c>
      <c r="FU65" s="83" t="e">
        <f t="shared" si="84"/>
        <v>#NAME?</v>
      </c>
      <c r="FV65" s="83" t="e">
        <f t="shared" si="84"/>
        <v>#NAME?</v>
      </c>
      <c r="FW65" s="83" t="e">
        <f t="shared" si="84"/>
        <v>#NAME?</v>
      </c>
      <c r="FX65" s="83" t="e">
        <f t="shared" si="84"/>
        <v>#NAME?</v>
      </c>
      <c r="FY65" s="83" t="e">
        <f t="shared" si="84"/>
        <v>#NAME?</v>
      </c>
      <c r="FZ65" s="83" t="e">
        <f t="shared" si="84"/>
        <v>#NAME?</v>
      </c>
      <c r="GA65" s="83" t="e">
        <f t="shared" si="84"/>
        <v>#NAME?</v>
      </c>
      <c r="GB65" s="83" t="e">
        <f t="shared" si="84"/>
        <v>#NAME?</v>
      </c>
      <c r="GC65" s="83" t="e">
        <f t="shared" si="84"/>
        <v>#NAME?</v>
      </c>
      <c r="GD65" s="83" t="e">
        <f t="shared" si="84"/>
        <v>#NAME?</v>
      </c>
      <c r="GE65" s="83" t="e">
        <f t="shared" si="84"/>
        <v>#NAME?</v>
      </c>
      <c r="GF65" s="83" t="e">
        <f t="shared" si="84"/>
        <v>#NAME?</v>
      </c>
      <c r="GG65" s="83" t="e">
        <f t="shared" si="84"/>
        <v>#NAME?</v>
      </c>
      <c r="GH65" s="83" t="e">
        <f t="shared" si="84"/>
        <v>#NAME?</v>
      </c>
      <c r="GI65" s="83" t="e">
        <f t="shared" si="84"/>
        <v>#NAME?</v>
      </c>
      <c r="GJ65" s="83" t="e">
        <f t="shared" si="84"/>
        <v>#NAME?</v>
      </c>
      <c r="GK65" s="83" t="e">
        <f t="shared" si="84"/>
        <v>#NAME?</v>
      </c>
      <c r="GL65" s="83" t="e">
        <f t="shared" ref="GL65:HI65" si="85">GL58-GL60</f>
        <v>#NAME?</v>
      </c>
      <c r="GM65" s="83" t="e">
        <f t="shared" si="85"/>
        <v>#NAME?</v>
      </c>
      <c r="GN65" s="83" t="e">
        <f t="shared" si="85"/>
        <v>#NAME?</v>
      </c>
      <c r="GO65" s="83" t="e">
        <f t="shared" si="85"/>
        <v>#NAME?</v>
      </c>
      <c r="GP65" s="83" t="e">
        <f t="shared" si="85"/>
        <v>#NAME?</v>
      </c>
      <c r="GQ65" s="83" t="e">
        <f t="shared" si="85"/>
        <v>#NAME?</v>
      </c>
      <c r="GR65" s="83" t="e">
        <f t="shared" si="85"/>
        <v>#NAME?</v>
      </c>
      <c r="GS65" s="83" t="e">
        <f t="shared" si="85"/>
        <v>#NAME?</v>
      </c>
      <c r="GT65" s="83" t="e">
        <f t="shared" si="85"/>
        <v>#NAME?</v>
      </c>
      <c r="GU65" s="83" t="e">
        <f t="shared" si="85"/>
        <v>#NAME?</v>
      </c>
      <c r="GV65" s="83" t="e">
        <f t="shared" si="85"/>
        <v>#NAME?</v>
      </c>
      <c r="GW65" s="83" t="e">
        <f t="shared" si="85"/>
        <v>#NAME?</v>
      </c>
      <c r="GX65" s="83" t="e">
        <f t="shared" si="85"/>
        <v>#NAME?</v>
      </c>
      <c r="GY65" s="83" t="e">
        <f t="shared" si="85"/>
        <v>#NAME?</v>
      </c>
      <c r="GZ65" s="83" t="e">
        <f t="shared" si="85"/>
        <v>#NAME?</v>
      </c>
      <c r="HA65" s="83" t="e">
        <f t="shared" si="85"/>
        <v>#NAME?</v>
      </c>
      <c r="HB65" s="83" t="e">
        <f t="shared" si="85"/>
        <v>#NAME?</v>
      </c>
      <c r="HC65" s="83" t="e">
        <f t="shared" si="85"/>
        <v>#NAME?</v>
      </c>
      <c r="HD65" s="83" t="e">
        <f t="shared" si="85"/>
        <v>#NAME?</v>
      </c>
      <c r="HE65" s="83" t="e">
        <f t="shared" si="85"/>
        <v>#NAME?</v>
      </c>
      <c r="HF65" s="83" t="e">
        <f t="shared" si="85"/>
        <v>#NAME?</v>
      </c>
      <c r="HG65" s="83" t="e">
        <f t="shared" si="85"/>
        <v>#NAME?</v>
      </c>
      <c r="HH65" s="83" t="e">
        <f t="shared" si="85"/>
        <v>#NAME?</v>
      </c>
      <c r="HI65" s="83" t="e">
        <f t="shared" si="85"/>
        <v>#NAME?</v>
      </c>
    </row>
    <row r="67" spans="1:217" s="22" customFormat="1" x14ac:dyDescent="0.2">
      <c r="A67" s="34" t="s">
        <v>112</v>
      </c>
      <c r="B67" s="83">
        <f t="shared" ref="B67:G67" si="86">SUM(B68:B89)</f>
        <v>0</v>
      </c>
      <c r="C67" s="83">
        <f t="shared" si="86"/>
        <v>0</v>
      </c>
      <c r="D67" s="83">
        <f t="shared" si="86"/>
        <v>0</v>
      </c>
      <c r="E67" s="83">
        <f t="shared" si="86"/>
        <v>0</v>
      </c>
      <c r="F67" s="83">
        <f t="shared" si="86"/>
        <v>0</v>
      </c>
      <c r="G67" s="83">
        <f t="shared" si="86"/>
        <v>0</v>
      </c>
      <c r="H67" s="83" t="e">
        <f t="shared" ref="H67:BS67" si="87">SUM(H68:H89)</f>
        <v>#REF!</v>
      </c>
      <c r="I67" s="83" t="e">
        <f t="shared" si="87"/>
        <v>#REF!</v>
      </c>
      <c r="J67" s="83" t="e">
        <f t="shared" si="87"/>
        <v>#REF!</v>
      </c>
      <c r="K67" s="83" t="e">
        <f t="shared" si="87"/>
        <v>#REF!</v>
      </c>
      <c r="L67" s="83" t="e">
        <f t="shared" si="87"/>
        <v>#REF!</v>
      </c>
      <c r="M67" s="83" t="e">
        <f t="shared" si="87"/>
        <v>#REF!</v>
      </c>
      <c r="N67" s="83" t="e">
        <f t="shared" si="87"/>
        <v>#REF!</v>
      </c>
      <c r="O67" s="83" t="e">
        <f t="shared" si="87"/>
        <v>#REF!</v>
      </c>
      <c r="P67" s="83" t="e">
        <f t="shared" si="87"/>
        <v>#REF!</v>
      </c>
      <c r="Q67" s="83" t="e">
        <f t="shared" si="87"/>
        <v>#REF!</v>
      </c>
      <c r="R67" s="83" t="e">
        <f t="shared" si="87"/>
        <v>#REF!</v>
      </c>
      <c r="S67" s="83" t="e">
        <f t="shared" si="87"/>
        <v>#REF!</v>
      </c>
      <c r="T67" s="83" t="e">
        <f t="shared" si="87"/>
        <v>#REF!</v>
      </c>
      <c r="U67" s="83" t="e">
        <f t="shared" si="87"/>
        <v>#REF!</v>
      </c>
      <c r="V67" s="83" t="e">
        <f t="shared" si="87"/>
        <v>#REF!</v>
      </c>
      <c r="W67" s="83" t="e">
        <f t="shared" si="87"/>
        <v>#REF!</v>
      </c>
      <c r="X67" s="83" t="e">
        <f t="shared" si="87"/>
        <v>#REF!</v>
      </c>
      <c r="Y67" s="83" t="e">
        <f t="shared" si="87"/>
        <v>#REF!</v>
      </c>
      <c r="Z67" s="83" t="e">
        <f t="shared" si="87"/>
        <v>#REF!</v>
      </c>
      <c r="AA67" s="83" t="e">
        <f t="shared" si="87"/>
        <v>#REF!</v>
      </c>
      <c r="AB67" s="83" t="e">
        <f t="shared" si="87"/>
        <v>#REF!</v>
      </c>
      <c r="AC67" s="83" t="e">
        <f t="shared" si="87"/>
        <v>#REF!</v>
      </c>
      <c r="AD67" s="83" t="e">
        <f t="shared" si="87"/>
        <v>#REF!</v>
      </c>
      <c r="AE67" s="83" t="e">
        <f t="shared" si="87"/>
        <v>#REF!</v>
      </c>
      <c r="AF67" s="83" t="e">
        <f t="shared" si="87"/>
        <v>#REF!</v>
      </c>
      <c r="AG67" s="83" t="e">
        <f t="shared" si="87"/>
        <v>#REF!</v>
      </c>
      <c r="AH67" s="83" t="e">
        <f t="shared" si="87"/>
        <v>#REF!</v>
      </c>
      <c r="AI67" s="83" t="e">
        <f t="shared" si="87"/>
        <v>#REF!</v>
      </c>
      <c r="AJ67" s="83" t="e">
        <f t="shared" si="87"/>
        <v>#REF!</v>
      </c>
      <c r="AK67" s="83" t="e">
        <f t="shared" si="87"/>
        <v>#REF!</v>
      </c>
      <c r="AL67" s="83" t="e">
        <f t="shared" si="87"/>
        <v>#REF!</v>
      </c>
      <c r="AM67" s="83" t="e">
        <f t="shared" si="87"/>
        <v>#REF!</v>
      </c>
      <c r="AN67" s="83" t="e">
        <f t="shared" si="87"/>
        <v>#REF!</v>
      </c>
      <c r="AO67" s="83" t="e">
        <f t="shared" si="87"/>
        <v>#REF!</v>
      </c>
      <c r="AP67" s="83" t="e">
        <f t="shared" si="87"/>
        <v>#REF!</v>
      </c>
      <c r="AQ67" s="83" t="e">
        <f t="shared" si="87"/>
        <v>#REF!</v>
      </c>
      <c r="AR67" s="83" t="e">
        <f t="shared" si="87"/>
        <v>#REF!</v>
      </c>
      <c r="AS67" s="83" t="e">
        <f t="shared" si="87"/>
        <v>#REF!</v>
      </c>
      <c r="AT67" s="83" t="e">
        <f t="shared" si="87"/>
        <v>#REF!</v>
      </c>
      <c r="AU67" s="83" t="e">
        <f t="shared" si="87"/>
        <v>#REF!</v>
      </c>
      <c r="AV67" s="83" t="e">
        <f t="shared" si="87"/>
        <v>#REF!</v>
      </c>
      <c r="AW67" s="83" t="e">
        <f t="shared" si="87"/>
        <v>#REF!</v>
      </c>
      <c r="AX67" s="83" t="e">
        <f t="shared" si="87"/>
        <v>#REF!</v>
      </c>
      <c r="AY67" s="83" t="e">
        <f t="shared" si="87"/>
        <v>#REF!</v>
      </c>
      <c r="AZ67" s="83" t="e">
        <f t="shared" si="87"/>
        <v>#REF!</v>
      </c>
      <c r="BA67" s="83" t="e">
        <f t="shared" si="87"/>
        <v>#REF!</v>
      </c>
      <c r="BB67" s="83" t="e">
        <f t="shared" si="87"/>
        <v>#REF!</v>
      </c>
      <c r="BC67" s="83" t="e">
        <f t="shared" si="87"/>
        <v>#REF!</v>
      </c>
      <c r="BD67" s="83" t="e">
        <f t="shared" si="87"/>
        <v>#REF!</v>
      </c>
      <c r="BE67" s="83" t="e">
        <f t="shared" si="87"/>
        <v>#REF!</v>
      </c>
      <c r="BF67" s="83" t="e">
        <f t="shared" si="87"/>
        <v>#REF!</v>
      </c>
      <c r="BG67" s="83" t="e">
        <f t="shared" si="87"/>
        <v>#REF!</v>
      </c>
      <c r="BH67" s="83" t="e">
        <f t="shared" si="87"/>
        <v>#REF!</v>
      </c>
      <c r="BI67" s="83" t="e">
        <f t="shared" si="87"/>
        <v>#REF!</v>
      </c>
      <c r="BJ67" s="83" t="e">
        <f t="shared" si="87"/>
        <v>#REF!</v>
      </c>
      <c r="BK67" s="83" t="e">
        <f t="shared" si="87"/>
        <v>#REF!</v>
      </c>
      <c r="BL67" s="83" t="e">
        <f t="shared" si="87"/>
        <v>#REF!</v>
      </c>
      <c r="BM67" s="83" t="e">
        <f t="shared" si="87"/>
        <v>#REF!</v>
      </c>
      <c r="BN67" s="83" t="e">
        <f t="shared" si="87"/>
        <v>#REF!</v>
      </c>
      <c r="BO67" s="83" t="e">
        <f t="shared" si="87"/>
        <v>#REF!</v>
      </c>
      <c r="BP67" s="83" t="e">
        <f t="shared" si="87"/>
        <v>#REF!</v>
      </c>
      <c r="BQ67" s="83" t="e">
        <f t="shared" si="87"/>
        <v>#REF!</v>
      </c>
      <c r="BR67" s="83" t="e">
        <f t="shared" si="87"/>
        <v>#REF!</v>
      </c>
      <c r="BS67" s="83" t="e">
        <f t="shared" si="87"/>
        <v>#REF!</v>
      </c>
      <c r="BT67" s="83" t="e">
        <f t="shared" ref="BT67:EE67" si="88">SUM(BT68:BT89)</f>
        <v>#REF!</v>
      </c>
      <c r="BU67" s="83" t="e">
        <f t="shared" si="88"/>
        <v>#REF!</v>
      </c>
      <c r="BV67" s="83" t="e">
        <f t="shared" si="88"/>
        <v>#REF!</v>
      </c>
      <c r="BW67" s="83" t="e">
        <f t="shared" si="88"/>
        <v>#REF!</v>
      </c>
      <c r="BX67" s="83" t="e">
        <f t="shared" si="88"/>
        <v>#REF!</v>
      </c>
      <c r="BY67" s="83" t="e">
        <f t="shared" si="88"/>
        <v>#REF!</v>
      </c>
      <c r="BZ67" s="83" t="e">
        <f t="shared" si="88"/>
        <v>#REF!</v>
      </c>
      <c r="CA67" s="83" t="e">
        <f t="shared" si="88"/>
        <v>#REF!</v>
      </c>
      <c r="CB67" s="83" t="e">
        <f t="shared" si="88"/>
        <v>#REF!</v>
      </c>
      <c r="CC67" s="83" t="e">
        <f t="shared" si="88"/>
        <v>#REF!</v>
      </c>
      <c r="CD67" s="83" t="e">
        <f t="shared" si="88"/>
        <v>#REF!</v>
      </c>
      <c r="CE67" s="83" t="e">
        <f t="shared" si="88"/>
        <v>#REF!</v>
      </c>
      <c r="CF67" s="83" t="e">
        <f t="shared" si="88"/>
        <v>#REF!</v>
      </c>
      <c r="CG67" s="83" t="e">
        <f t="shared" si="88"/>
        <v>#REF!</v>
      </c>
      <c r="CH67" s="83" t="e">
        <f t="shared" si="88"/>
        <v>#REF!</v>
      </c>
      <c r="CI67" s="83" t="e">
        <f t="shared" si="88"/>
        <v>#REF!</v>
      </c>
      <c r="CJ67" s="83" t="e">
        <f t="shared" si="88"/>
        <v>#REF!</v>
      </c>
      <c r="CK67" s="83" t="e">
        <f t="shared" si="88"/>
        <v>#REF!</v>
      </c>
      <c r="CL67" s="83" t="e">
        <f t="shared" si="88"/>
        <v>#REF!</v>
      </c>
      <c r="CM67" s="83" t="e">
        <f t="shared" si="88"/>
        <v>#REF!</v>
      </c>
      <c r="CN67" s="83" t="e">
        <f t="shared" si="88"/>
        <v>#REF!</v>
      </c>
      <c r="CO67" s="83" t="e">
        <f t="shared" si="88"/>
        <v>#REF!</v>
      </c>
      <c r="CP67" s="83" t="e">
        <f t="shared" si="88"/>
        <v>#REF!</v>
      </c>
      <c r="CQ67" s="83" t="e">
        <f t="shared" si="88"/>
        <v>#REF!</v>
      </c>
      <c r="CR67" s="83" t="e">
        <f t="shared" si="88"/>
        <v>#REF!</v>
      </c>
      <c r="CS67" s="83" t="e">
        <f t="shared" si="88"/>
        <v>#REF!</v>
      </c>
      <c r="CT67" s="83" t="e">
        <f t="shared" si="88"/>
        <v>#REF!</v>
      </c>
      <c r="CU67" s="83" t="e">
        <f t="shared" si="88"/>
        <v>#REF!</v>
      </c>
      <c r="CV67" s="83" t="e">
        <f t="shared" si="88"/>
        <v>#REF!</v>
      </c>
      <c r="CW67" s="83" t="e">
        <f t="shared" si="88"/>
        <v>#REF!</v>
      </c>
      <c r="CX67" s="83" t="e">
        <f t="shared" si="88"/>
        <v>#REF!</v>
      </c>
      <c r="CY67" s="83" t="e">
        <f t="shared" si="88"/>
        <v>#REF!</v>
      </c>
      <c r="CZ67" s="83" t="e">
        <f t="shared" si="88"/>
        <v>#REF!</v>
      </c>
      <c r="DA67" s="83" t="e">
        <f t="shared" si="88"/>
        <v>#REF!</v>
      </c>
      <c r="DB67" s="83" t="e">
        <f t="shared" si="88"/>
        <v>#REF!</v>
      </c>
      <c r="DC67" s="83" t="e">
        <f t="shared" si="88"/>
        <v>#REF!</v>
      </c>
      <c r="DD67" s="83" t="e">
        <f t="shared" si="88"/>
        <v>#REF!</v>
      </c>
      <c r="DE67" s="83" t="e">
        <f t="shared" si="88"/>
        <v>#REF!</v>
      </c>
      <c r="DF67" s="83" t="e">
        <f t="shared" si="88"/>
        <v>#REF!</v>
      </c>
      <c r="DG67" s="83" t="e">
        <f t="shared" si="88"/>
        <v>#REF!</v>
      </c>
      <c r="DH67" s="83" t="e">
        <f t="shared" si="88"/>
        <v>#REF!</v>
      </c>
      <c r="DI67" s="83" t="e">
        <f t="shared" si="88"/>
        <v>#REF!</v>
      </c>
      <c r="DJ67" s="83" t="e">
        <f t="shared" si="88"/>
        <v>#REF!</v>
      </c>
      <c r="DK67" s="83" t="e">
        <f t="shared" si="88"/>
        <v>#REF!</v>
      </c>
      <c r="DL67" s="83" t="e">
        <f t="shared" si="88"/>
        <v>#REF!</v>
      </c>
      <c r="DM67" s="83" t="e">
        <f t="shared" si="88"/>
        <v>#REF!</v>
      </c>
      <c r="DN67" s="83" t="e">
        <f t="shared" si="88"/>
        <v>#REF!</v>
      </c>
      <c r="DO67" s="83" t="e">
        <f t="shared" si="88"/>
        <v>#REF!</v>
      </c>
      <c r="DP67" s="83" t="e">
        <f t="shared" si="88"/>
        <v>#REF!</v>
      </c>
      <c r="DQ67" s="83" t="e">
        <f t="shared" si="88"/>
        <v>#REF!</v>
      </c>
      <c r="DR67" s="83" t="e">
        <f t="shared" si="88"/>
        <v>#REF!</v>
      </c>
      <c r="DS67" s="83" t="e">
        <f t="shared" si="88"/>
        <v>#REF!</v>
      </c>
      <c r="DT67" s="83" t="e">
        <f t="shared" si="88"/>
        <v>#REF!</v>
      </c>
      <c r="DU67" s="83" t="e">
        <f t="shared" si="88"/>
        <v>#REF!</v>
      </c>
      <c r="DV67" s="83" t="e">
        <f t="shared" si="88"/>
        <v>#REF!</v>
      </c>
      <c r="DW67" s="83" t="e">
        <f t="shared" si="88"/>
        <v>#REF!</v>
      </c>
      <c r="DX67" s="83" t="e">
        <f t="shared" si="88"/>
        <v>#REF!</v>
      </c>
      <c r="DY67" s="83" t="e">
        <f t="shared" si="88"/>
        <v>#REF!</v>
      </c>
      <c r="DZ67" s="83" t="e">
        <f t="shared" si="88"/>
        <v>#REF!</v>
      </c>
      <c r="EA67" s="83" t="e">
        <f t="shared" si="88"/>
        <v>#REF!</v>
      </c>
      <c r="EB67" s="83" t="e">
        <f t="shared" si="88"/>
        <v>#REF!</v>
      </c>
      <c r="EC67" s="83" t="e">
        <f t="shared" si="88"/>
        <v>#REF!</v>
      </c>
      <c r="ED67" s="83" t="e">
        <f t="shared" si="88"/>
        <v>#REF!</v>
      </c>
      <c r="EE67" s="83" t="e">
        <f t="shared" si="88"/>
        <v>#REF!</v>
      </c>
      <c r="EF67" s="83" t="e">
        <f t="shared" ref="EF67:GQ67" si="89">SUM(EF68:EF89)</f>
        <v>#REF!</v>
      </c>
      <c r="EG67" s="83" t="e">
        <f t="shared" si="89"/>
        <v>#REF!</v>
      </c>
      <c r="EH67" s="83" t="e">
        <f t="shared" si="89"/>
        <v>#REF!</v>
      </c>
      <c r="EI67" s="83" t="e">
        <f t="shared" si="89"/>
        <v>#REF!</v>
      </c>
      <c r="EJ67" s="83" t="e">
        <f t="shared" si="89"/>
        <v>#REF!</v>
      </c>
      <c r="EK67" s="83" t="e">
        <f t="shared" si="89"/>
        <v>#REF!</v>
      </c>
      <c r="EL67" s="83" t="e">
        <f t="shared" si="89"/>
        <v>#REF!</v>
      </c>
      <c r="EM67" s="83" t="e">
        <f t="shared" si="89"/>
        <v>#REF!</v>
      </c>
      <c r="EN67" s="83" t="e">
        <f t="shared" si="89"/>
        <v>#REF!</v>
      </c>
      <c r="EO67" s="83" t="e">
        <f t="shared" si="89"/>
        <v>#REF!</v>
      </c>
      <c r="EP67" s="83" t="e">
        <f t="shared" si="89"/>
        <v>#REF!</v>
      </c>
      <c r="EQ67" s="83" t="e">
        <f t="shared" si="89"/>
        <v>#REF!</v>
      </c>
      <c r="ER67" s="83" t="e">
        <f t="shared" si="89"/>
        <v>#REF!</v>
      </c>
      <c r="ES67" s="83" t="e">
        <f t="shared" si="89"/>
        <v>#REF!</v>
      </c>
      <c r="ET67" s="83" t="e">
        <f t="shared" si="89"/>
        <v>#REF!</v>
      </c>
      <c r="EU67" s="83" t="e">
        <f t="shared" si="89"/>
        <v>#REF!</v>
      </c>
      <c r="EV67" s="83" t="e">
        <f t="shared" si="89"/>
        <v>#REF!</v>
      </c>
      <c r="EW67" s="83" t="e">
        <f t="shared" si="89"/>
        <v>#REF!</v>
      </c>
      <c r="EX67" s="83" t="e">
        <f t="shared" si="89"/>
        <v>#REF!</v>
      </c>
      <c r="EY67" s="83" t="e">
        <f t="shared" si="89"/>
        <v>#REF!</v>
      </c>
      <c r="EZ67" s="83" t="e">
        <f t="shared" si="89"/>
        <v>#REF!</v>
      </c>
      <c r="FA67" s="83" t="e">
        <f t="shared" si="89"/>
        <v>#REF!</v>
      </c>
      <c r="FB67" s="83" t="e">
        <f t="shared" si="89"/>
        <v>#REF!</v>
      </c>
      <c r="FC67" s="83" t="e">
        <f t="shared" si="89"/>
        <v>#REF!</v>
      </c>
      <c r="FD67" s="83" t="e">
        <f t="shared" si="89"/>
        <v>#REF!</v>
      </c>
      <c r="FE67" s="83" t="e">
        <f t="shared" si="89"/>
        <v>#REF!</v>
      </c>
      <c r="FF67" s="83" t="e">
        <f t="shared" si="89"/>
        <v>#REF!</v>
      </c>
      <c r="FG67" s="83" t="e">
        <f t="shared" si="89"/>
        <v>#REF!</v>
      </c>
      <c r="FH67" s="83" t="e">
        <f t="shared" si="89"/>
        <v>#REF!</v>
      </c>
      <c r="FI67" s="83" t="e">
        <f t="shared" si="89"/>
        <v>#REF!</v>
      </c>
      <c r="FJ67" s="83" t="e">
        <f t="shared" si="89"/>
        <v>#REF!</v>
      </c>
      <c r="FK67" s="83" t="e">
        <f t="shared" si="89"/>
        <v>#REF!</v>
      </c>
      <c r="FL67" s="83" t="e">
        <f t="shared" si="89"/>
        <v>#REF!</v>
      </c>
      <c r="FM67" s="83" t="e">
        <f t="shared" si="89"/>
        <v>#REF!</v>
      </c>
      <c r="FN67" s="83" t="e">
        <f t="shared" si="89"/>
        <v>#REF!</v>
      </c>
      <c r="FO67" s="83" t="e">
        <f t="shared" si="89"/>
        <v>#REF!</v>
      </c>
      <c r="FP67" s="83" t="e">
        <f t="shared" si="89"/>
        <v>#REF!</v>
      </c>
      <c r="FQ67" s="83" t="e">
        <f t="shared" si="89"/>
        <v>#REF!</v>
      </c>
      <c r="FR67" s="83" t="e">
        <f t="shared" si="89"/>
        <v>#REF!</v>
      </c>
      <c r="FS67" s="83" t="e">
        <f t="shared" si="89"/>
        <v>#REF!</v>
      </c>
      <c r="FT67" s="83" t="e">
        <f t="shared" si="89"/>
        <v>#REF!</v>
      </c>
      <c r="FU67" s="83" t="e">
        <f t="shared" si="89"/>
        <v>#REF!</v>
      </c>
      <c r="FV67" s="83" t="e">
        <f t="shared" si="89"/>
        <v>#REF!</v>
      </c>
      <c r="FW67" s="83" t="e">
        <f t="shared" si="89"/>
        <v>#REF!</v>
      </c>
      <c r="FX67" s="83" t="e">
        <f t="shared" si="89"/>
        <v>#REF!</v>
      </c>
      <c r="FY67" s="83" t="e">
        <f t="shared" si="89"/>
        <v>#REF!</v>
      </c>
      <c r="FZ67" s="83" t="e">
        <f t="shared" si="89"/>
        <v>#REF!</v>
      </c>
      <c r="GA67" s="83" t="e">
        <f t="shared" si="89"/>
        <v>#REF!</v>
      </c>
      <c r="GB67" s="83" t="e">
        <f t="shared" si="89"/>
        <v>#REF!</v>
      </c>
      <c r="GC67" s="83" t="e">
        <f t="shared" si="89"/>
        <v>#REF!</v>
      </c>
      <c r="GD67" s="83" t="e">
        <f t="shared" si="89"/>
        <v>#REF!</v>
      </c>
      <c r="GE67" s="83" t="e">
        <f t="shared" si="89"/>
        <v>#REF!</v>
      </c>
      <c r="GF67" s="83" t="e">
        <f t="shared" si="89"/>
        <v>#REF!</v>
      </c>
      <c r="GG67" s="83" t="e">
        <f t="shared" si="89"/>
        <v>#REF!</v>
      </c>
      <c r="GH67" s="83" t="e">
        <f t="shared" si="89"/>
        <v>#REF!</v>
      </c>
      <c r="GI67" s="83" t="e">
        <f t="shared" si="89"/>
        <v>#REF!</v>
      </c>
      <c r="GJ67" s="83" t="e">
        <f t="shared" si="89"/>
        <v>#REF!</v>
      </c>
      <c r="GK67" s="83" t="e">
        <f t="shared" si="89"/>
        <v>#REF!</v>
      </c>
      <c r="GL67" s="83" t="e">
        <f t="shared" si="89"/>
        <v>#REF!</v>
      </c>
      <c r="GM67" s="83" t="e">
        <f t="shared" si="89"/>
        <v>#REF!</v>
      </c>
      <c r="GN67" s="83" t="e">
        <f t="shared" si="89"/>
        <v>#REF!</v>
      </c>
      <c r="GO67" s="83" t="e">
        <f t="shared" si="89"/>
        <v>#REF!</v>
      </c>
      <c r="GP67" s="83" t="e">
        <f t="shared" si="89"/>
        <v>#REF!</v>
      </c>
      <c r="GQ67" s="83" t="e">
        <f t="shared" si="89"/>
        <v>#REF!</v>
      </c>
      <c r="GR67" s="83" t="e">
        <f t="shared" ref="GR67:HI67" si="90">SUM(GR68:GR89)</f>
        <v>#REF!</v>
      </c>
      <c r="GS67" s="83" t="e">
        <f t="shared" si="90"/>
        <v>#REF!</v>
      </c>
      <c r="GT67" s="83" t="e">
        <f t="shared" si="90"/>
        <v>#REF!</v>
      </c>
      <c r="GU67" s="83" t="e">
        <f t="shared" si="90"/>
        <v>#REF!</v>
      </c>
      <c r="GV67" s="83" t="e">
        <f t="shared" si="90"/>
        <v>#REF!</v>
      </c>
      <c r="GW67" s="83" t="e">
        <f t="shared" si="90"/>
        <v>#REF!</v>
      </c>
      <c r="GX67" s="83" t="e">
        <f t="shared" si="90"/>
        <v>#REF!</v>
      </c>
      <c r="GY67" s="83" t="e">
        <f t="shared" si="90"/>
        <v>#REF!</v>
      </c>
      <c r="GZ67" s="83" t="e">
        <f t="shared" si="90"/>
        <v>#REF!</v>
      </c>
      <c r="HA67" s="83" t="e">
        <f t="shared" si="90"/>
        <v>#REF!</v>
      </c>
      <c r="HB67" s="83" t="e">
        <f t="shared" si="90"/>
        <v>#REF!</v>
      </c>
      <c r="HC67" s="83" t="e">
        <f t="shared" si="90"/>
        <v>#REF!</v>
      </c>
      <c r="HD67" s="83" t="e">
        <f t="shared" si="90"/>
        <v>#REF!</v>
      </c>
      <c r="HE67" s="83" t="e">
        <f t="shared" si="90"/>
        <v>#REF!</v>
      </c>
      <c r="HF67" s="83" t="e">
        <f t="shared" si="90"/>
        <v>#REF!</v>
      </c>
      <c r="HG67" s="83" t="e">
        <f t="shared" si="90"/>
        <v>#REF!</v>
      </c>
      <c r="HH67" s="83" t="e">
        <f t="shared" si="90"/>
        <v>#REF!</v>
      </c>
      <c r="HI67" s="83" t="e">
        <f t="shared" si="90"/>
        <v>#REF!</v>
      </c>
    </row>
    <row r="68" spans="1:217" s="109" customFormat="1" x14ac:dyDescent="0.2">
      <c r="A68" s="113" t="s">
        <v>17</v>
      </c>
      <c r="B68" s="114">
        <v>0</v>
      </c>
      <c r="C68" s="114">
        <v>0</v>
      </c>
      <c r="D68" s="114">
        <v>0</v>
      </c>
      <c r="E68" s="114">
        <v>0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0</v>
      </c>
      <c r="AI68" s="114">
        <v>0</v>
      </c>
      <c r="AJ68" s="114">
        <v>0</v>
      </c>
      <c r="AK68" s="114">
        <v>0</v>
      </c>
      <c r="AL68" s="114">
        <v>0</v>
      </c>
      <c r="AM68" s="114">
        <v>0</v>
      </c>
      <c r="AN68" s="114">
        <v>0</v>
      </c>
      <c r="AO68" s="114">
        <v>0</v>
      </c>
      <c r="AP68" s="114">
        <v>0</v>
      </c>
      <c r="AQ68" s="114">
        <v>0</v>
      </c>
      <c r="AR68" s="114">
        <v>0</v>
      </c>
      <c r="AS68" s="114">
        <v>0</v>
      </c>
      <c r="AT68" s="114">
        <v>0</v>
      </c>
      <c r="AU68" s="114">
        <v>0</v>
      </c>
      <c r="AV68" s="114">
        <v>0</v>
      </c>
      <c r="AW68" s="114">
        <v>0</v>
      </c>
      <c r="AX68" s="114">
        <v>0</v>
      </c>
      <c r="AY68" s="114">
        <v>0</v>
      </c>
      <c r="AZ68" s="114">
        <v>0</v>
      </c>
      <c r="BA68" s="114">
        <v>0</v>
      </c>
      <c r="BB68" s="114">
        <v>0</v>
      </c>
      <c r="BC68" s="114">
        <v>0</v>
      </c>
      <c r="BD68" s="114">
        <v>0</v>
      </c>
      <c r="BE68" s="114">
        <v>0</v>
      </c>
      <c r="BF68" s="114">
        <v>0</v>
      </c>
      <c r="BG68" s="114">
        <v>0</v>
      </c>
      <c r="BH68" s="114">
        <v>0</v>
      </c>
      <c r="BI68" s="114">
        <v>0</v>
      </c>
      <c r="BJ68" s="114">
        <v>0</v>
      </c>
      <c r="BK68" s="114">
        <v>0</v>
      </c>
      <c r="BL68" s="114">
        <v>0</v>
      </c>
      <c r="BM68" s="114">
        <v>0</v>
      </c>
      <c r="BN68" s="114">
        <v>0</v>
      </c>
      <c r="BO68" s="114">
        <v>0</v>
      </c>
      <c r="BP68" s="114">
        <v>0</v>
      </c>
      <c r="BQ68" s="114">
        <v>0</v>
      </c>
      <c r="BR68" s="114">
        <v>0</v>
      </c>
      <c r="BS68" s="114">
        <v>0</v>
      </c>
      <c r="BT68" s="114">
        <v>0</v>
      </c>
      <c r="BU68" s="114">
        <v>0</v>
      </c>
      <c r="BV68" s="114">
        <v>0</v>
      </c>
      <c r="BW68" s="114">
        <v>0</v>
      </c>
      <c r="BX68" s="114">
        <v>0</v>
      </c>
      <c r="BY68" s="114">
        <v>0</v>
      </c>
      <c r="BZ68" s="114">
        <v>0</v>
      </c>
      <c r="CA68" s="114">
        <v>0</v>
      </c>
      <c r="CB68" s="114">
        <v>0</v>
      </c>
      <c r="CC68" s="114">
        <v>0</v>
      </c>
      <c r="CD68" s="114">
        <v>0</v>
      </c>
      <c r="CE68" s="114">
        <v>0</v>
      </c>
      <c r="CF68" s="114">
        <v>0</v>
      </c>
      <c r="CG68" s="114">
        <v>0</v>
      </c>
      <c r="CH68" s="114">
        <v>0</v>
      </c>
      <c r="CI68" s="114">
        <v>0</v>
      </c>
      <c r="CJ68" s="114">
        <v>0</v>
      </c>
      <c r="CK68" s="114">
        <v>0</v>
      </c>
      <c r="CL68" s="114">
        <v>0</v>
      </c>
      <c r="CM68" s="114">
        <v>0</v>
      </c>
      <c r="CN68" s="114">
        <v>0</v>
      </c>
      <c r="CO68" s="114">
        <v>0</v>
      </c>
      <c r="CP68" s="114">
        <v>0</v>
      </c>
      <c r="CQ68" s="114">
        <v>0</v>
      </c>
      <c r="CR68" s="114">
        <v>0</v>
      </c>
      <c r="CS68" s="114">
        <v>0</v>
      </c>
      <c r="CT68" s="114">
        <v>0</v>
      </c>
      <c r="CU68" s="114">
        <v>0</v>
      </c>
      <c r="CV68" s="114">
        <v>0</v>
      </c>
      <c r="CW68" s="114">
        <v>0</v>
      </c>
      <c r="CX68" s="114">
        <v>0</v>
      </c>
      <c r="CY68" s="114">
        <v>0</v>
      </c>
      <c r="CZ68" s="114">
        <v>0</v>
      </c>
      <c r="DA68" s="114">
        <v>0</v>
      </c>
      <c r="DB68" s="114">
        <v>0</v>
      </c>
      <c r="DC68" s="114">
        <v>0</v>
      </c>
      <c r="DD68" s="114">
        <v>0</v>
      </c>
      <c r="DE68" s="114">
        <v>0</v>
      </c>
      <c r="DF68" s="114">
        <v>0</v>
      </c>
      <c r="DG68" s="114">
        <v>0</v>
      </c>
      <c r="DH68" s="114">
        <v>0</v>
      </c>
      <c r="DI68" s="114">
        <v>0</v>
      </c>
      <c r="DJ68" s="114">
        <v>0</v>
      </c>
      <c r="DK68" s="114">
        <v>0</v>
      </c>
      <c r="DL68" s="114">
        <v>0</v>
      </c>
      <c r="DM68" s="114">
        <v>0</v>
      </c>
      <c r="DN68" s="114">
        <v>0</v>
      </c>
      <c r="DO68" s="114">
        <v>0</v>
      </c>
      <c r="DP68" s="114">
        <v>0</v>
      </c>
      <c r="DQ68" s="114">
        <v>0</v>
      </c>
      <c r="DR68" s="114">
        <v>0</v>
      </c>
      <c r="DS68" s="114">
        <v>0</v>
      </c>
      <c r="DT68" s="114">
        <v>0</v>
      </c>
      <c r="DU68" s="114">
        <v>0</v>
      </c>
      <c r="DV68" s="114">
        <v>0</v>
      </c>
      <c r="DW68" s="114">
        <v>0</v>
      </c>
      <c r="DX68" s="114">
        <v>0</v>
      </c>
      <c r="DY68" s="114">
        <v>0</v>
      </c>
      <c r="DZ68" s="114">
        <v>0</v>
      </c>
      <c r="EA68" s="114">
        <v>0</v>
      </c>
      <c r="EB68" s="114">
        <v>0</v>
      </c>
      <c r="EC68" s="114">
        <v>0</v>
      </c>
      <c r="ED68" s="114">
        <v>0</v>
      </c>
      <c r="EE68" s="114">
        <v>0</v>
      </c>
      <c r="EF68" s="114">
        <v>0</v>
      </c>
      <c r="EG68" s="114">
        <v>0</v>
      </c>
      <c r="EH68" s="114">
        <v>0</v>
      </c>
      <c r="EI68" s="114">
        <v>0</v>
      </c>
      <c r="EJ68" s="114">
        <v>0</v>
      </c>
      <c r="EK68" s="114">
        <v>0</v>
      </c>
      <c r="EL68" s="114">
        <v>0</v>
      </c>
      <c r="EM68" s="114">
        <v>0</v>
      </c>
      <c r="EN68" s="114">
        <v>0</v>
      </c>
      <c r="EO68" s="114">
        <v>0</v>
      </c>
      <c r="EP68" s="114">
        <v>0</v>
      </c>
      <c r="EQ68" s="114">
        <v>0</v>
      </c>
      <c r="ER68" s="114">
        <v>0</v>
      </c>
      <c r="ES68" s="114">
        <v>0</v>
      </c>
      <c r="ET68" s="114">
        <v>0</v>
      </c>
      <c r="EU68" s="114">
        <v>0</v>
      </c>
      <c r="EV68" s="114">
        <v>0</v>
      </c>
      <c r="EW68" s="114">
        <v>0</v>
      </c>
      <c r="EX68" s="114">
        <v>0</v>
      </c>
      <c r="EY68" s="114">
        <v>0</v>
      </c>
      <c r="EZ68" s="114">
        <v>0</v>
      </c>
      <c r="FA68" s="114">
        <v>0</v>
      </c>
      <c r="FB68" s="114">
        <v>0</v>
      </c>
      <c r="FC68" s="114">
        <v>0</v>
      </c>
      <c r="FD68" s="114">
        <v>0</v>
      </c>
      <c r="FE68" s="114">
        <v>0</v>
      </c>
      <c r="FF68" s="114">
        <v>0</v>
      </c>
      <c r="FG68" s="114">
        <v>0</v>
      </c>
      <c r="FH68" s="114">
        <v>0</v>
      </c>
      <c r="FI68" s="114">
        <v>0</v>
      </c>
      <c r="FJ68" s="114">
        <v>0</v>
      </c>
      <c r="FK68" s="114">
        <v>0</v>
      </c>
      <c r="FL68" s="114">
        <v>0</v>
      </c>
      <c r="FM68" s="114">
        <v>0</v>
      </c>
      <c r="FN68" s="114">
        <v>0</v>
      </c>
      <c r="FO68" s="114">
        <v>0</v>
      </c>
      <c r="FP68" s="114">
        <v>0</v>
      </c>
      <c r="FQ68" s="114">
        <v>0</v>
      </c>
      <c r="FR68" s="114">
        <v>0</v>
      </c>
      <c r="FS68" s="114">
        <v>0</v>
      </c>
      <c r="FT68" s="114">
        <v>0</v>
      </c>
      <c r="FU68" s="114">
        <v>0</v>
      </c>
      <c r="FV68" s="114">
        <v>0</v>
      </c>
      <c r="FW68" s="114">
        <v>0</v>
      </c>
      <c r="FX68" s="114">
        <v>0</v>
      </c>
      <c r="FY68" s="114">
        <v>0</v>
      </c>
      <c r="FZ68" s="114">
        <v>0</v>
      </c>
      <c r="GA68" s="114">
        <v>0</v>
      </c>
      <c r="GB68" s="114">
        <v>0</v>
      </c>
      <c r="GC68" s="114">
        <v>0</v>
      </c>
      <c r="GD68" s="114">
        <v>0</v>
      </c>
      <c r="GE68" s="114">
        <v>0</v>
      </c>
      <c r="GF68" s="114">
        <v>0</v>
      </c>
      <c r="GG68" s="114">
        <v>0</v>
      </c>
      <c r="GH68" s="114">
        <v>0</v>
      </c>
      <c r="GI68" s="114">
        <v>0</v>
      </c>
      <c r="GJ68" s="114">
        <v>0</v>
      </c>
      <c r="GK68" s="114">
        <v>0</v>
      </c>
      <c r="GL68" s="114">
        <v>0</v>
      </c>
      <c r="GM68" s="114">
        <v>0</v>
      </c>
      <c r="GN68" s="114">
        <v>0</v>
      </c>
      <c r="GO68" s="114">
        <v>0</v>
      </c>
      <c r="GP68" s="114">
        <v>0</v>
      </c>
      <c r="GQ68" s="114">
        <v>0</v>
      </c>
      <c r="GR68" s="114">
        <v>0</v>
      </c>
      <c r="GS68" s="114">
        <v>0</v>
      </c>
      <c r="GT68" s="114">
        <v>0</v>
      </c>
      <c r="GU68" s="114">
        <v>0</v>
      </c>
      <c r="GV68" s="114">
        <v>0</v>
      </c>
      <c r="GW68" s="114">
        <v>0</v>
      </c>
      <c r="GX68" s="114">
        <v>0</v>
      </c>
      <c r="GY68" s="114">
        <v>0</v>
      </c>
      <c r="GZ68" s="114">
        <v>0</v>
      </c>
      <c r="HA68" s="114">
        <v>0</v>
      </c>
      <c r="HB68" s="114">
        <v>0</v>
      </c>
      <c r="HC68" s="114">
        <v>0</v>
      </c>
      <c r="HD68" s="114">
        <v>0</v>
      </c>
      <c r="HE68" s="114">
        <v>0</v>
      </c>
      <c r="HF68" s="114">
        <v>0</v>
      </c>
      <c r="HG68" s="114">
        <v>0</v>
      </c>
      <c r="HH68" s="114">
        <v>0</v>
      </c>
      <c r="HI68" s="114">
        <v>0</v>
      </c>
    </row>
    <row r="69" spans="1:217" s="109" customFormat="1" x14ac:dyDescent="0.2">
      <c r="A69" s="113" t="s">
        <v>18</v>
      </c>
      <c r="B69" s="114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  <c r="AC69" s="114">
        <v>0</v>
      </c>
      <c r="AD69" s="114">
        <v>0</v>
      </c>
      <c r="AE69" s="114">
        <v>0</v>
      </c>
      <c r="AF69" s="114">
        <v>0</v>
      </c>
      <c r="AG69" s="114">
        <v>0</v>
      </c>
      <c r="AH69" s="114">
        <v>0</v>
      </c>
      <c r="AI69" s="114">
        <v>0</v>
      </c>
      <c r="AJ69" s="114">
        <v>0</v>
      </c>
      <c r="AK69" s="114">
        <v>0</v>
      </c>
      <c r="AL69" s="114">
        <v>0</v>
      </c>
      <c r="AM69" s="114">
        <v>0</v>
      </c>
      <c r="AN69" s="114">
        <v>0</v>
      </c>
      <c r="AO69" s="114">
        <v>0</v>
      </c>
      <c r="AP69" s="114">
        <v>0</v>
      </c>
      <c r="AQ69" s="114">
        <v>0</v>
      </c>
      <c r="AR69" s="114">
        <v>0</v>
      </c>
      <c r="AS69" s="114">
        <v>0</v>
      </c>
      <c r="AT69" s="114">
        <v>0</v>
      </c>
      <c r="AU69" s="114">
        <v>0</v>
      </c>
      <c r="AV69" s="114">
        <v>0</v>
      </c>
      <c r="AW69" s="114">
        <v>0</v>
      </c>
      <c r="AX69" s="114">
        <v>0</v>
      </c>
      <c r="AY69" s="114">
        <v>0</v>
      </c>
      <c r="AZ69" s="114">
        <v>0</v>
      </c>
      <c r="BA69" s="114">
        <v>0</v>
      </c>
      <c r="BB69" s="114">
        <v>0</v>
      </c>
      <c r="BC69" s="114">
        <v>0</v>
      </c>
      <c r="BD69" s="114">
        <v>0</v>
      </c>
      <c r="BE69" s="114">
        <v>0</v>
      </c>
      <c r="BF69" s="114">
        <v>0</v>
      </c>
      <c r="BG69" s="114">
        <v>0</v>
      </c>
      <c r="BH69" s="114">
        <v>0</v>
      </c>
      <c r="BI69" s="114">
        <v>0</v>
      </c>
      <c r="BJ69" s="114">
        <v>0</v>
      </c>
      <c r="BK69" s="114">
        <v>0</v>
      </c>
      <c r="BL69" s="114">
        <v>0</v>
      </c>
      <c r="BM69" s="114">
        <v>0</v>
      </c>
      <c r="BN69" s="114">
        <v>0</v>
      </c>
      <c r="BO69" s="114">
        <v>0</v>
      </c>
      <c r="BP69" s="114">
        <v>0</v>
      </c>
      <c r="BQ69" s="114">
        <v>0</v>
      </c>
      <c r="BR69" s="114">
        <v>0</v>
      </c>
      <c r="BS69" s="114">
        <v>0</v>
      </c>
      <c r="BT69" s="114">
        <v>0</v>
      </c>
      <c r="BU69" s="114">
        <v>0</v>
      </c>
      <c r="BV69" s="114">
        <v>0</v>
      </c>
      <c r="BW69" s="114">
        <v>0</v>
      </c>
      <c r="BX69" s="114">
        <v>0</v>
      </c>
      <c r="BY69" s="114">
        <v>0</v>
      </c>
      <c r="BZ69" s="114">
        <v>0</v>
      </c>
      <c r="CA69" s="114">
        <v>0</v>
      </c>
      <c r="CB69" s="114">
        <v>0</v>
      </c>
      <c r="CC69" s="114">
        <v>0</v>
      </c>
      <c r="CD69" s="114">
        <v>0</v>
      </c>
      <c r="CE69" s="114">
        <v>0</v>
      </c>
      <c r="CF69" s="114">
        <v>0</v>
      </c>
      <c r="CG69" s="114">
        <v>0</v>
      </c>
      <c r="CH69" s="114">
        <v>0</v>
      </c>
      <c r="CI69" s="114">
        <v>0</v>
      </c>
      <c r="CJ69" s="114">
        <v>0</v>
      </c>
      <c r="CK69" s="114">
        <v>0</v>
      </c>
      <c r="CL69" s="114">
        <v>0</v>
      </c>
      <c r="CM69" s="114">
        <v>0</v>
      </c>
      <c r="CN69" s="114">
        <v>0</v>
      </c>
      <c r="CO69" s="114">
        <v>0</v>
      </c>
      <c r="CP69" s="114">
        <v>0</v>
      </c>
      <c r="CQ69" s="114">
        <v>0</v>
      </c>
      <c r="CR69" s="114">
        <v>0</v>
      </c>
      <c r="CS69" s="114">
        <v>0</v>
      </c>
      <c r="CT69" s="114">
        <v>0</v>
      </c>
      <c r="CU69" s="114">
        <v>0</v>
      </c>
      <c r="CV69" s="114">
        <v>0</v>
      </c>
      <c r="CW69" s="114">
        <v>0</v>
      </c>
      <c r="CX69" s="114">
        <v>0</v>
      </c>
      <c r="CY69" s="114">
        <v>0</v>
      </c>
      <c r="CZ69" s="114">
        <v>0</v>
      </c>
      <c r="DA69" s="114">
        <v>0</v>
      </c>
      <c r="DB69" s="114">
        <v>0</v>
      </c>
      <c r="DC69" s="114">
        <v>0</v>
      </c>
      <c r="DD69" s="114">
        <v>0</v>
      </c>
      <c r="DE69" s="114">
        <v>0</v>
      </c>
      <c r="DF69" s="114">
        <v>0</v>
      </c>
      <c r="DG69" s="114">
        <v>0</v>
      </c>
      <c r="DH69" s="114">
        <v>0</v>
      </c>
      <c r="DI69" s="114">
        <v>0</v>
      </c>
      <c r="DJ69" s="114">
        <v>0</v>
      </c>
      <c r="DK69" s="114">
        <v>0</v>
      </c>
      <c r="DL69" s="114">
        <v>0</v>
      </c>
      <c r="DM69" s="114">
        <v>0</v>
      </c>
      <c r="DN69" s="114">
        <v>0</v>
      </c>
      <c r="DO69" s="114">
        <v>0</v>
      </c>
      <c r="DP69" s="114">
        <v>0</v>
      </c>
      <c r="DQ69" s="114">
        <v>0</v>
      </c>
      <c r="DR69" s="114">
        <v>0</v>
      </c>
      <c r="DS69" s="114">
        <v>0</v>
      </c>
      <c r="DT69" s="114">
        <v>0</v>
      </c>
      <c r="DU69" s="114">
        <v>0</v>
      </c>
      <c r="DV69" s="114">
        <v>0</v>
      </c>
      <c r="DW69" s="114">
        <v>0</v>
      </c>
      <c r="DX69" s="114">
        <v>0</v>
      </c>
      <c r="DY69" s="114">
        <v>0</v>
      </c>
      <c r="DZ69" s="114">
        <v>0</v>
      </c>
      <c r="EA69" s="114">
        <v>0</v>
      </c>
      <c r="EB69" s="114">
        <v>0</v>
      </c>
      <c r="EC69" s="114">
        <v>0</v>
      </c>
      <c r="ED69" s="114">
        <v>0</v>
      </c>
      <c r="EE69" s="114">
        <v>0</v>
      </c>
      <c r="EF69" s="114">
        <v>0</v>
      </c>
      <c r="EG69" s="114">
        <v>0</v>
      </c>
      <c r="EH69" s="114">
        <v>0</v>
      </c>
      <c r="EI69" s="114">
        <v>0</v>
      </c>
      <c r="EJ69" s="114">
        <v>0</v>
      </c>
      <c r="EK69" s="114">
        <v>0</v>
      </c>
      <c r="EL69" s="114">
        <v>0</v>
      </c>
      <c r="EM69" s="114">
        <v>0</v>
      </c>
      <c r="EN69" s="114">
        <v>0</v>
      </c>
      <c r="EO69" s="114">
        <v>0</v>
      </c>
      <c r="EP69" s="114">
        <v>0</v>
      </c>
      <c r="EQ69" s="114">
        <v>0</v>
      </c>
      <c r="ER69" s="114">
        <v>0</v>
      </c>
      <c r="ES69" s="114">
        <v>0</v>
      </c>
      <c r="ET69" s="114">
        <v>0</v>
      </c>
      <c r="EU69" s="114">
        <v>0</v>
      </c>
      <c r="EV69" s="114">
        <v>0</v>
      </c>
      <c r="EW69" s="114">
        <v>0</v>
      </c>
      <c r="EX69" s="114">
        <v>0</v>
      </c>
      <c r="EY69" s="114">
        <v>0</v>
      </c>
      <c r="EZ69" s="114">
        <v>0</v>
      </c>
      <c r="FA69" s="114">
        <v>0</v>
      </c>
      <c r="FB69" s="114">
        <v>0</v>
      </c>
      <c r="FC69" s="114">
        <v>0</v>
      </c>
      <c r="FD69" s="114">
        <v>0</v>
      </c>
      <c r="FE69" s="114">
        <v>0</v>
      </c>
      <c r="FF69" s="114">
        <v>0</v>
      </c>
      <c r="FG69" s="114">
        <v>0</v>
      </c>
      <c r="FH69" s="114">
        <v>0</v>
      </c>
      <c r="FI69" s="114">
        <v>0</v>
      </c>
      <c r="FJ69" s="114">
        <v>0</v>
      </c>
      <c r="FK69" s="114">
        <v>0</v>
      </c>
      <c r="FL69" s="114">
        <v>0</v>
      </c>
      <c r="FM69" s="114">
        <v>0</v>
      </c>
      <c r="FN69" s="114">
        <v>0</v>
      </c>
      <c r="FO69" s="114">
        <v>0</v>
      </c>
      <c r="FP69" s="114">
        <v>0</v>
      </c>
      <c r="FQ69" s="114">
        <v>0</v>
      </c>
      <c r="FR69" s="114">
        <v>0</v>
      </c>
      <c r="FS69" s="114">
        <v>0</v>
      </c>
      <c r="FT69" s="114">
        <v>0</v>
      </c>
      <c r="FU69" s="114">
        <v>0</v>
      </c>
      <c r="FV69" s="114">
        <v>0</v>
      </c>
      <c r="FW69" s="114">
        <v>0</v>
      </c>
      <c r="FX69" s="114">
        <v>0</v>
      </c>
      <c r="FY69" s="114">
        <v>0</v>
      </c>
      <c r="FZ69" s="114">
        <v>0</v>
      </c>
      <c r="GA69" s="114">
        <v>0</v>
      </c>
      <c r="GB69" s="114">
        <v>0</v>
      </c>
      <c r="GC69" s="114">
        <v>0</v>
      </c>
      <c r="GD69" s="114">
        <v>0</v>
      </c>
      <c r="GE69" s="114">
        <v>0</v>
      </c>
      <c r="GF69" s="114">
        <v>0</v>
      </c>
      <c r="GG69" s="114">
        <v>0</v>
      </c>
      <c r="GH69" s="114">
        <v>0</v>
      </c>
      <c r="GI69" s="114">
        <v>0</v>
      </c>
      <c r="GJ69" s="114">
        <v>0</v>
      </c>
      <c r="GK69" s="114">
        <v>0</v>
      </c>
      <c r="GL69" s="114">
        <v>0</v>
      </c>
      <c r="GM69" s="114">
        <v>0</v>
      </c>
      <c r="GN69" s="114">
        <v>0</v>
      </c>
      <c r="GO69" s="114">
        <v>0</v>
      </c>
      <c r="GP69" s="114">
        <v>0</v>
      </c>
      <c r="GQ69" s="114">
        <v>0</v>
      </c>
      <c r="GR69" s="114">
        <v>0</v>
      </c>
      <c r="GS69" s="114">
        <v>0</v>
      </c>
      <c r="GT69" s="114">
        <v>0</v>
      </c>
      <c r="GU69" s="114">
        <v>0</v>
      </c>
      <c r="GV69" s="114">
        <v>0</v>
      </c>
      <c r="GW69" s="114">
        <v>0</v>
      </c>
      <c r="GX69" s="114">
        <v>0</v>
      </c>
      <c r="GY69" s="114">
        <v>0</v>
      </c>
      <c r="GZ69" s="114">
        <v>0</v>
      </c>
      <c r="HA69" s="114">
        <v>0</v>
      </c>
      <c r="HB69" s="114">
        <v>0</v>
      </c>
      <c r="HC69" s="114">
        <v>0</v>
      </c>
      <c r="HD69" s="114">
        <v>0</v>
      </c>
      <c r="HE69" s="114">
        <v>0</v>
      </c>
      <c r="HF69" s="114">
        <v>0</v>
      </c>
      <c r="HG69" s="114">
        <v>0</v>
      </c>
      <c r="HH69" s="114">
        <v>0</v>
      </c>
      <c r="HI69" s="114">
        <v>0</v>
      </c>
    </row>
    <row r="70" spans="1:217" s="109" customFormat="1" x14ac:dyDescent="0.2">
      <c r="A70" s="113" t="s">
        <v>19</v>
      </c>
      <c r="B70" s="114">
        <v>0</v>
      </c>
      <c r="C70" s="114">
        <v>0</v>
      </c>
      <c r="D70" s="114">
        <v>0</v>
      </c>
      <c r="E70" s="114">
        <v>0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14">
        <v>0</v>
      </c>
      <c r="AG70" s="114">
        <v>0</v>
      </c>
      <c r="AH70" s="114">
        <v>0</v>
      </c>
      <c r="AI70" s="114">
        <v>0</v>
      </c>
      <c r="AJ70" s="114">
        <v>0</v>
      </c>
      <c r="AK70" s="114">
        <v>0</v>
      </c>
      <c r="AL70" s="114">
        <v>0</v>
      </c>
      <c r="AM70" s="114">
        <v>0</v>
      </c>
      <c r="AN70" s="114">
        <v>0</v>
      </c>
      <c r="AO70" s="114">
        <v>0</v>
      </c>
      <c r="AP70" s="114">
        <v>0</v>
      </c>
      <c r="AQ70" s="114">
        <v>0</v>
      </c>
      <c r="AR70" s="114">
        <v>0</v>
      </c>
      <c r="AS70" s="114">
        <v>0</v>
      </c>
      <c r="AT70" s="114">
        <v>0</v>
      </c>
      <c r="AU70" s="114">
        <v>0</v>
      </c>
      <c r="AV70" s="114">
        <v>0</v>
      </c>
      <c r="AW70" s="114">
        <v>0</v>
      </c>
      <c r="AX70" s="114">
        <v>0</v>
      </c>
      <c r="AY70" s="114">
        <v>0</v>
      </c>
      <c r="AZ70" s="114">
        <v>0</v>
      </c>
      <c r="BA70" s="114">
        <v>0</v>
      </c>
      <c r="BB70" s="114">
        <v>0</v>
      </c>
      <c r="BC70" s="114">
        <v>0</v>
      </c>
      <c r="BD70" s="114">
        <v>0</v>
      </c>
      <c r="BE70" s="114">
        <v>0</v>
      </c>
      <c r="BF70" s="114">
        <v>0</v>
      </c>
      <c r="BG70" s="114">
        <v>0</v>
      </c>
      <c r="BH70" s="114">
        <v>0</v>
      </c>
      <c r="BI70" s="114">
        <v>0</v>
      </c>
      <c r="BJ70" s="114">
        <v>0</v>
      </c>
      <c r="BK70" s="114">
        <v>0</v>
      </c>
      <c r="BL70" s="114">
        <v>0</v>
      </c>
      <c r="BM70" s="114">
        <v>0</v>
      </c>
      <c r="BN70" s="114">
        <v>0</v>
      </c>
      <c r="BO70" s="114">
        <v>0</v>
      </c>
      <c r="BP70" s="114">
        <v>0</v>
      </c>
      <c r="BQ70" s="114">
        <v>0</v>
      </c>
      <c r="BR70" s="114">
        <v>0</v>
      </c>
      <c r="BS70" s="114">
        <v>0</v>
      </c>
      <c r="BT70" s="114">
        <v>0</v>
      </c>
      <c r="BU70" s="114">
        <v>0</v>
      </c>
      <c r="BV70" s="114">
        <v>0</v>
      </c>
      <c r="BW70" s="114">
        <v>0</v>
      </c>
      <c r="BX70" s="114">
        <v>0</v>
      </c>
      <c r="BY70" s="114">
        <v>0</v>
      </c>
      <c r="BZ70" s="114">
        <v>0</v>
      </c>
      <c r="CA70" s="114">
        <v>0</v>
      </c>
      <c r="CB70" s="114">
        <v>0</v>
      </c>
      <c r="CC70" s="114">
        <v>0</v>
      </c>
      <c r="CD70" s="114">
        <v>0</v>
      </c>
      <c r="CE70" s="114">
        <v>0</v>
      </c>
      <c r="CF70" s="114">
        <v>0</v>
      </c>
      <c r="CG70" s="114">
        <v>0</v>
      </c>
      <c r="CH70" s="114">
        <v>0</v>
      </c>
      <c r="CI70" s="114">
        <v>0</v>
      </c>
      <c r="CJ70" s="114">
        <v>0</v>
      </c>
      <c r="CK70" s="114">
        <v>0</v>
      </c>
      <c r="CL70" s="114">
        <v>0</v>
      </c>
      <c r="CM70" s="114">
        <v>0</v>
      </c>
      <c r="CN70" s="114">
        <v>0</v>
      </c>
      <c r="CO70" s="114">
        <v>0</v>
      </c>
      <c r="CP70" s="114">
        <v>0</v>
      </c>
      <c r="CQ70" s="114">
        <v>0</v>
      </c>
      <c r="CR70" s="114">
        <v>0</v>
      </c>
      <c r="CS70" s="114">
        <v>0</v>
      </c>
      <c r="CT70" s="114">
        <v>0</v>
      </c>
      <c r="CU70" s="114">
        <v>0</v>
      </c>
      <c r="CV70" s="114">
        <v>0</v>
      </c>
      <c r="CW70" s="114">
        <v>0</v>
      </c>
      <c r="CX70" s="114">
        <v>0</v>
      </c>
      <c r="CY70" s="114">
        <v>0</v>
      </c>
      <c r="CZ70" s="114">
        <v>0</v>
      </c>
      <c r="DA70" s="114">
        <v>0</v>
      </c>
      <c r="DB70" s="114">
        <v>0</v>
      </c>
      <c r="DC70" s="114">
        <v>0</v>
      </c>
      <c r="DD70" s="114">
        <v>0</v>
      </c>
      <c r="DE70" s="114">
        <v>0</v>
      </c>
      <c r="DF70" s="114">
        <v>0</v>
      </c>
      <c r="DG70" s="114">
        <v>0</v>
      </c>
      <c r="DH70" s="114">
        <v>0</v>
      </c>
      <c r="DI70" s="114">
        <v>0</v>
      </c>
      <c r="DJ70" s="114">
        <v>0</v>
      </c>
      <c r="DK70" s="114">
        <v>0</v>
      </c>
      <c r="DL70" s="114">
        <v>0</v>
      </c>
      <c r="DM70" s="114">
        <v>0</v>
      </c>
      <c r="DN70" s="114">
        <v>0</v>
      </c>
      <c r="DO70" s="114">
        <v>0</v>
      </c>
      <c r="DP70" s="114">
        <v>0</v>
      </c>
      <c r="DQ70" s="114">
        <v>0</v>
      </c>
      <c r="DR70" s="114">
        <v>0</v>
      </c>
      <c r="DS70" s="114">
        <v>0</v>
      </c>
      <c r="DT70" s="114">
        <v>0</v>
      </c>
      <c r="DU70" s="114">
        <v>0</v>
      </c>
      <c r="DV70" s="114">
        <v>0</v>
      </c>
      <c r="DW70" s="114">
        <v>0</v>
      </c>
      <c r="DX70" s="114">
        <v>0</v>
      </c>
      <c r="DY70" s="114">
        <v>0</v>
      </c>
      <c r="DZ70" s="114">
        <v>0</v>
      </c>
      <c r="EA70" s="114">
        <v>0</v>
      </c>
      <c r="EB70" s="114">
        <v>0</v>
      </c>
      <c r="EC70" s="114">
        <v>0</v>
      </c>
      <c r="ED70" s="114">
        <v>0</v>
      </c>
      <c r="EE70" s="114">
        <v>0</v>
      </c>
      <c r="EF70" s="114">
        <v>0</v>
      </c>
      <c r="EG70" s="114">
        <v>0</v>
      </c>
      <c r="EH70" s="114">
        <v>0</v>
      </c>
      <c r="EI70" s="114">
        <v>0</v>
      </c>
      <c r="EJ70" s="114">
        <v>0</v>
      </c>
      <c r="EK70" s="114">
        <v>0</v>
      </c>
      <c r="EL70" s="114">
        <v>0</v>
      </c>
      <c r="EM70" s="114">
        <v>0</v>
      </c>
      <c r="EN70" s="114">
        <v>0</v>
      </c>
      <c r="EO70" s="114">
        <v>0</v>
      </c>
      <c r="EP70" s="114">
        <v>0</v>
      </c>
      <c r="EQ70" s="114">
        <v>0</v>
      </c>
      <c r="ER70" s="114">
        <v>0</v>
      </c>
      <c r="ES70" s="114">
        <v>0</v>
      </c>
      <c r="ET70" s="114">
        <v>0</v>
      </c>
      <c r="EU70" s="114">
        <v>0</v>
      </c>
      <c r="EV70" s="114">
        <v>0</v>
      </c>
      <c r="EW70" s="114">
        <v>0</v>
      </c>
      <c r="EX70" s="114">
        <v>0</v>
      </c>
      <c r="EY70" s="114">
        <v>0</v>
      </c>
      <c r="EZ70" s="114">
        <v>0</v>
      </c>
      <c r="FA70" s="114">
        <v>0</v>
      </c>
      <c r="FB70" s="114">
        <v>0</v>
      </c>
      <c r="FC70" s="114">
        <v>0</v>
      </c>
      <c r="FD70" s="114">
        <v>0</v>
      </c>
      <c r="FE70" s="114">
        <v>0</v>
      </c>
      <c r="FF70" s="114">
        <v>0</v>
      </c>
      <c r="FG70" s="114">
        <v>0</v>
      </c>
      <c r="FH70" s="114">
        <v>0</v>
      </c>
      <c r="FI70" s="114">
        <v>0</v>
      </c>
      <c r="FJ70" s="114">
        <v>0</v>
      </c>
      <c r="FK70" s="114">
        <v>0</v>
      </c>
      <c r="FL70" s="114">
        <v>0</v>
      </c>
      <c r="FM70" s="114">
        <v>0</v>
      </c>
      <c r="FN70" s="114">
        <v>0</v>
      </c>
      <c r="FO70" s="114">
        <v>0</v>
      </c>
      <c r="FP70" s="114">
        <v>0</v>
      </c>
      <c r="FQ70" s="114">
        <v>0</v>
      </c>
      <c r="FR70" s="114">
        <v>0</v>
      </c>
      <c r="FS70" s="114">
        <v>0</v>
      </c>
      <c r="FT70" s="114">
        <v>0</v>
      </c>
      <c r="FU70" s="114">
        <v>0</v>
      </c>
      <c r="FV70" s="114">
        <v>0</v>
      </c>
      <c r="FW70" s="114">
        <v>0</v>
      </c>
      <c r="FX70" s="114">
        <v>0</v>
      </c>
      <c r="FY70" s="114">
        <v>0</v>
      </c>
      <c r="FZ70" s="114">
        <v>0</v>
      </c>
      <c r="GA70" s="114">
        <v>0</v>
      </c>
      <c r="GB70" s="114">
        <v>0</v>
      </c>
      <c r="GC70" s="114">
        <v>0</v>
      </c>
      <c r="GD70" s="114">
        <v>0</v>
      </c>
      <c r="GE70" s="114">
        <v>0</v>
      </c>
      <c r="GF70" s="114">
        <v>0</v>
      </c>
      <c r="GG70" s="114">
        <v>0</v>
      </c>
      <c r="GH70" s="114">
        <v>0</v>
      </c>
      <c r="GI70" s="114">
        <v>0</v>
      </c>
      <c r="GJ70" s="114">
        <v>0</v>
      </c>
      <c r="GK70" s="114">
        <v>0</v>
      </c>
      <c r="GL70" s="114">
        <v>0</v>
      </c>
      <c r="GM70" s="114">
        <v>0</v>
      </c>
      <c r="GN70" s="114">
        <v>0</v>
      </c>
      <c r="GO70" s="114">
        <v>0</v>
      </c>
      <c r="GP70" s="114">
        <v>0</v>
      </c>
      <c r="GQ70" s="114">
        <v>0</v>
      </c>
      <c r="GR70" s="114">
        <v>0</v>
      </c>
      <c r="GS70" s="114">
        <v>0</v>
      </c>
      <c r="GT70" s="114">
        <v>0</v>
      </c>
      <c r="GU70" s="114">
        <v>0</v>
      </c>
      <c r="GV70" s="114">
        <v>0</v>
      </c>
      <c r="GW70" s="114">
        <v>0</v>
      </c>
      <c r="GX70" s="114">
        <v>0</v>
      </c>
      <c r="GY70" s="114">
        <v>0</v>
      </c>
      <c r="GZ70" s="114">
        <v>0</v>
      </c>
      <c r="HA70" s="114">
        <v>0</v>
      </c>
      <c r="HB70" s="114">
        <v>0</v>
      </c>
      <c r="HC70" s="114">
        <v>0</v>
      </c>
      <c r="HD70" s="114">
        <v>0</v>
      </c>
      <c r="HE70" s="114">
        <v>0</v>
      </c>
      <c r="HF70" s="114">
        <v>0</v>
      </c>
      <c r="HG70" s="114">
        <v>0</v>
      </c>
      <c r="HH70" s="114">
        <v>0</v>
      </c>
      <c r="HI70" s="114">
        <v>0</v>
      </c>
    </row>
    <row r="71" spans="1:217" s="109" customFormat="1" x14ac:dyDescent="0.2">
      <c r="A71" s="113" t="s">
        <v>20</v>
      </c>
      <c r="B71" s="114">
        <v>0</v>
      </c>
      <c r="C71" s="114">
        <v>0</v>
      </c>
      <c r="D71" s="114">
        <v>0</v>
      </c>
      <c r="E71" s="114">
        <v>0</v>
      </c>
      <c r="F71" s="114">
        <v>0</v>
      </c>
      <c r="G71" s="114">
        <v>0</v>
      </c>
      <c r="H71" s="114">
        <v>0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4">
        <v>0</v>
      </c>
      <c r="AD71" s="114">
        <v>0</v>
      </c>
      <c r="AE71" s="114">
        <v>0</v>
      </c>
      <c r="AF71" s="114">
        <v>0</v>
      </c>
      <c r="AG71" s="114">
        <v>0</v>
      </c>
      <c r="AH71" s="114">
        <v>0</v>
      </c>
      <c r="AI71" s="114">
        <v>0</v>
      </c>
      <c r="AJ71" s="114">
        <v>0</v>
      </c>
      <c r="AK71" s="114">
        <v>0</v>
      </c>
      <c r="AL71" s="114">
        <v>0</v>
      </c>
      <c r="AM71" s="114">
        <v>0</v>
      </c>
      <c r="AN71" s="114">
        <v>0</v>
      </c>
      <c r="AO71" s="114">
        <v>0</v>
      </c>
      <c r="AP71" s="114">
        <v>0</v>
      </c>
      <c r="AQ71" s="114">
        <v>0</v>
      </c>
      <c r="AR71" s="114">
        <v>0</v>
      </c>
      <c r="AS71" s="114">
        <v>0</v>
      </c>
      <c r="AT71" s="114">
        <v>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AZ71" s="114">
        <v>0</v>
      </c>
      <c r="BA71" s="114">
        <v>0</v>
      </c>
      <c r="BB71" s="114">
        <v>0</v>
      </c>
      <c r="BC71" s="114">
        <v>0</v>
      </c>
      <c r="BD71" s="114">
        <v>0</v>
      </c>
      <c r="BE71" s="114">
        <v>0</v>
      </c>
      <c r="BF71" s="114">
        <v>0</v>
      </c>
      <c r="BG71" s="114">
        <v>0</v>
      </c>
      <c r="BH71" s="114">
        <v>0</v>
      </c>
      <c r="BI71" s="114">
        <v>0</v>
      </c>
      <c r="BJ71" s="114">
        <v>0</v>
      </c>
      <c r="BK71" s="114">
        <v>0</v>
      </c>
      <c r="BL71" s="114">
        <v>0</v>
      </c>
      <c r="BM71" s="114">
        <v>0</v>
      </c>
      <c r="BN71" s="114">
        <v>0</v>
      </c>
      <c r="BO71" s="114">
        <v>0</v>
      </c>
      <c r="BP71" s="114">
        <v>0</v>
      </c>
      <c r="BQ71" s="114">
        <v>0</v>
      </c>
      <c r="BR71" s="114">
        <v>0</v>
      </c>
      <c r="BS71" s="114">
        <v>0</v>
      </c>
      <c r="BT71" s="114">
        <v>0</v>
      </c>
      <c r="BU71" s="114">
        <v>0</v>
      </c>
      <c r="BV71" s="114">
        <v>0</v>
      </c>
      <c r="BW71" s="114">
        <v>0</v>
      </c>
      <c r="BX71" s="114">
        <v>0</v>
      </c>
      <c r="BY71" s="114">
        <v>0</v>
      </c>
      <c r="BZ71" s="114">
        <v>0</v>
      </c>
      <c r="CA71" s="114">
        <v>0</v>
      </c>
      <c r="CB71" s="114">
        <v>0</v>
      </c>
      <c r="CC71" s="114">
        <v>0</v>
      </c>
      <c r="CD71" s="114">
        <v>0</v>
      </c>
      <c r="CE71" s="114">
        <v>0</v>
      </c>
      <c r="CF71" s="114">
        <v>0</v>
      </c>
      <c r="CG71" s="114">
        <v>0</v>
      </c>
      <c r="CH71" s="114">
        <v>0</v>
      </c>
      <c r="CI71" s="114">
        <v>0</v>
      </c>
      <c r="CJ71" s="114">
        <v>0</v>
      </c>
      <c r="CK71" s="114">
        <v>0</v>
      </c>
      <c r="CL71" s="114">
        <v>0</v>
      </c>
      <c r="CM71" s="114">
        <v>0</v>
      </c>
      <c r="CN71" s="114">
        <v>0</v>
      </c>
      <c r="CO71" s="114">
        <v>0</v>
      </c>
      <c r="CP71" s="114">
        <v>0</v>
      </c>
      <c r="CQ71" s="114">
        <v>0</v>
      </c>
      <c r="CR71" s="114">
        <v>0</v>
      </c>
      <c r="CS71" s="114">
        <v>0</v>
      </c>
      <c r="CT71" s="114">
        <v>0</v>
      </c>
      <c r="CU71" s="114">
        <v>0</v>
      </c>
      <c r="CV71" s="114">
        <v>0</v>
      </c>
      <c r="CW71" s="114">
        <v>0</v>
      </c>
      <c r="CX71" s="114">
        <v>0</v>
      </c>
      <c r="CY71" s="114">
        <v>0</v>
      </c>
      <c r="CZ71" s="114">
        <v>0</v>
      </c>
      <c r="DA71" s="114">
        <v>0</v>
      </c>
      <c r="DB71" s="114">
        <v>0</v>
      </c>
      <c r="DC71" s="114">
        <v>0</v>
      </c>
      <c r="DD71" s="114">
        <v>0</v>
      </c>
      <c r="DE71" s="114">
        <v>0</v>
      </c>
      <c r="DF71" s="114">
        <v>0</v>
      </c>
      <c r="DG71" s="114">
        <v>0</v>
      </c>
      <c r="DH71" s="114">
        <v>0</v>
      </c>
      <c r="DI71" s="114">
        <v>0</v>
      </c>
      <c r="DJ71" s="114">
        <v>0</v>
      </c>
      <c r="DK71" s="114">
        <v>0</v>
      </c>
      <c r="DL71" s="114">
        <v>0</v>
      </c>
      <c r="DM71" s="114">
        <v>0</v>
      </c>
      <c r="DN71" s="114">
        <v>0</v>
      </c>
      <c r="DO71" s="114">
        <v>0</v>
      </c>
      <c r="DP71" s="114">
        <v>0</v>
      </c>
      <c r="DQ71" s="114">
        <v>0</v>
      </c>
      <c r="DR71" s="114">
        <v>0</v>
      </c>
      <c r="DS71" s="114">
        <v>0</v>
      </c>
      <c r="DT71" s="114">
        <v>0</v>
      </c>
      <c r="DU71" s="114">
        <v>0</v>
      </c>
      <c r="DV71" s="114">
        <v>0</v>
      </c>
      <c r="DW71" s="114">
        <v>0</v>
      </c>
      <c r="DX71" s="114">
        <v>0</v>
      </c>
      <c r="DY71" s="114">
        <v>0</v>
      </c>
      <c r="DZ71" s="114">
        <v>0</v>
      </c>
      <c r="EA71" s="114">
        <v>0</v>
      </c>
      <c r="EB71" s="114">
        <v>0</v>
      </c>
      <c r="EC71" s="114">
        <v>0</v>
      </c>
      <c r="ED71" s="114">
        <v>0</v>
      </c>
      <c r="EE71" s="114">
        <v>0</v>
      </c>
      <c r="EF71" s="114">
        <v>0</v>
      </c>
      <c r="EG71" s="114">
        <v>0</v>
      </c>
      <c r="EH71" s="114">
        <v>0</v>
      </c>
      <c r="EI71" s="114">
        <v>0</v>
      </c>
      <c r="EJ71" s="114">
        <v>0</v>
      </c>
      <c r="EK71" s="114">
        <v>0</v>
      </c>
      <c r="EL71" s="114">
        <v>0</v>
      </c>
      <c r="EM71" s="114">
        <v>0</v>
      </c>
      <c r="EN71" s="114">
        <v>0</v>
      </c>
      <c r="EO71" s="114">
        <v>0</v>
      </c>
      <c r="EP71" s="114">
        <v>0</v>
      </c>
      <c r="EQ71" s="114">
        <v>0</v>
      </c>
      <c r="ER71" s="114">
        <v>0</v>
      </c>
      <c r="ES71" s="114">
        <v>0</v>
      </c>
      <c r="ET71" s="114">
        <v>0</v>
      </c>
      <c r="EU71" s="114">
        <v>0</v>
      </c>
      <c r="EV71" s="114">
        <v>0</v>
      </c>
      <c r="EW71" s="114">
        <v>0</v>
      </c>
      <c r="EX71" s="114">
        <v>0</v>
      </c>
      <c r="EY71" s="114">
        <v>0</v>
      </c>
      <c r="EZ71" s="114">
        <v>0</v>
      </c>
      <c r="FA71" s="114">
        <v>0</v>
      </c>
      <c r="FB71" s="114">
        <v>0</v>
      </c>
      <c r="FC71" s="114">
        <v>0</v>
      </c>
      <c r="FD71" s="114">
        <v>0</v>
      </c>
      <c r="FE71" s="114">
        <v>0</v>
      </c>
      <c r="FF71" s="114">
        <v>0</v>
      </c>
      <c r="FG71" s="114">
        <v>0</v>
      </c>
      <c r="FH71" s="114">
        <v>0</v>
      </c>
      <c r="FI71" s="114">
        <v>0</v>
      </c>
      <c r="FJ71" s="114">
        <v>0</v>
      </c>
      <c r="FK71" s="114">
        <v>0</v>
      </c>
      <c r="FL71" s="114">
        <v>0</v>
      </c>
      <c r="FM71" s="114">
        <v>0</v>
      </c>
      <c r="FN71" s="114">
        <v>0</v>
      </c>
      <c r="FO71" s="114">
        <v>0</v>
      </c>
      <c r="FP71" s="114">
        <v>0</v>
      </c>
      <c r="FQ71" s="114">
        <v>0</v>
      </c>
      <c r="FR71" s="114">
        <v>0</v>
      </c>
      <c r="FS71" s="114">
        <v>0</v>
      </c>
      <c r="FT71" s="114">
        <v>0</v>
      </c>
      <c r="FU71" s="114">
        <v>0</v>
      </c>
      <c r="FV71" s="114">
        <v>0</v>
      </c>
      <c r="FW71" s="114">
        <v>0</v>
      </c>
      <c r="FX71" s="114">
        <v>0</v>
      </c>
      <c r="FY71" s="114">
        <v>0</v>
      </c>
      <c r="FZ71" s="114">
        <v>0</v>
      </c>
      <c r="GA71" s="114">
        <v>0</v>
      </c>
      <c r="GB71" s="114">
        <v>0</v>
      </c>
      <c r="GC71" s="114">
        <v>0</v>
      </c>
      <c r="GD71" s="114">
        <v>0</v>
      </c>
      <c r="GE71" s="114">
        <v>0</v>
      </c>
      <c r="GF71" s="114">
        <v>0</v>
      </c>
      <c r="GG71" s="114">
        <v>0</v>
      </c>
      <c r="GH71" s="114">
        <v>0</v>
      </c>
      <c r="GI71" s="114">
        <v>0</v>
      </c>
      <c r="GJ71" s="114">
        <v>0</v>
      </c>
      <c r="GK71" s="114">
        <v>0</v>
      </c>
      <c r="GL71" s="114">
        <v>0</v>
      </c>
      <c r="GM71" s="114">
        <v>0</v>
      </c>
      <c r="GN71" s="114">
        <v>0</v>
      </c>
      <c r="GO71" s="114">
        <v>0</v>
      </c>
      <c r="GP71" s="114">
        <v>0</v>
      </c>
      <c r="GQ71" s="114">
        <v>0</v>
      </c>
      <c r="GR71" s="114">
        <v>0</v>
      </c>
      <c r="GS71" s="114">
        <v>0</v>
      </c>
      <c r="GT71" s="114">
        <v>0</v>
      </c>
      <c r="GU71" s="114">
        <v>0</v>
      </c>
      <c r="GV71" s="114">
        <v>0</v>
      </c>
      <c r="GW71" s="114">
        <v>0</v>
      </c>
      <c r="GX71" s="114">
        <v>0</v>
      </c>
      <c r="GY71" s="114">
        <v>0</v>
      </c>
      <c r="GZ71" s="114">
        <v>0</v>
      </c>
      <c r="HA71" s="114">
        <v>0</v>
      </c>
      <c r="HB71" s="114">
        <v>0</v>
      </c>
      <c r="HC71" s="114">
        <v>0</v>
      </c>
      <c r="HD71" s="114">
        <v>0</v>
      </c>
      <c r="HE71" s="114">
        <v>0</v>
      </c>
      <c r="HF71" s="114">
        <v>0</v>
      </c>
      <c r="HG71" s="114">
        <v>0</v>
      </c>
      <c r="HH71" s="114">
        <v>0</v>
      </c>
      <c r="HI71" s="114">
        <v>0</v>
      </c>
    </row>
    <row r="72" spans="1:217" s="109" customFormat="1" x14ac:dyDescent="0.2">
      <c r="A72" s="113" t="s">
        <v>21</v>
      </c>
      <c r="B72" s="114">
        <v>0</v>
      </c>
      <c r="C72" s="114">
        <v>0</v>
      </c>
      <c r="D72" s="114">
        <v>0</v>
      </c>
      <c r="E72" s="114">
        <v>0</v>
      </c>
      <c r="F72" s="114">
        <v>0</v>
      </c>
      <c r="G72" s="114">
        <v>0</v>
      </c>
      <c r="H72" s="114">
        <v>0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114">
        <v>0</v>
      </c>
      <c r="AD72" s="114">
        <v>0</v>
      </c>
      <c r="AE72" s="114">
        <v>0</v>
      </c>
      <c r="AF72" s="114">
        <v>0</v>
      </c>
      <c r="AG72" s="114">
        <v>0</v>
      </c>
      <c r="AH72" s="114">
        <v>0</v>
      </c>
      <c r="AI72" s="114">
        <v>0</v>
      </c>
      <c r="AJ72" s="114">
        <v>0</v>
      </c>
      <c r="AK72" s="114">
        <v>0</v>
      </c>
      <c r="AL72" s="114">
        <v>0</v>
      </c>
      <c r="AM72" s="114">
        <v>0</v>
      </c>
      <c r="AN72" s="114">
        <v>0</v>
      </c>
      <c r="AO72" s="114">
        <v>0</v>
      </c>
      <c r="AP72" s="114">
        <v>0</v>
      </c>
      <c r="AQ72" s="114">
        <v>0</v>
      </c>
      <c r="AR72" s="114">
        <v>0</v>
      </c>
      <c r="AS72" s="114">
        <v>0</v>
      </c>
      <c r="AT72" s="114">
        <v>0</v>
      </c>
      <c r="AU72" s="114">
        <v>0</v>
      </c>
      <c r="AV72" s="114">
        <v>0</v>
      </c>
      <c r="AW72" s="114">
        <v>0</v>
      </c>
      <c r="AX72" s="114">
        <v>0</v>
      </c>
      <c r="AY72" s="114">
        <v>0</v>
      </c>
      <c r="AZ72" s="114">
        <v>0</v>
      </c>
      <c r="BA72" s="114">
        <v>0</v>
      </c>
      <c r="BB72" s="114">
        <v>0</v>
      </c>
      <c r="BC72" s="114">
        <v>0</v>
      </c>
      <c r="BD72" s="114">
        <v>0</v>
      </c>
      <c r="BE72" s="114">
        <v>0</v>
      </c>
      <c r="BF72" s="114">
        <v>0</v>
      </c>
      <c r="BG72" s="114">
        <v>0</v>
      </c>
      <c r="BH72" s="114">
        <v>0</v>
      </c>
      <c r="BI72" s="114">
        <v>0</v>
      </c>
      <c r="BJ72" s="114">
        <v>0</v>
      </c>
      <c r="BK72" s="114">
        <v>0</v>
      </c>
      <c r="BL72" s="114">
        <v>0</v>
      </c>
      <c r="BM72" s="114">
        <v>0</v>
      </c>
      <c r="BN72" s="114">
        <v>0</v>
      </c>
      <c r="BO72" s="114">
        <v>0</v>
      </c>
      <c r="BP72" s="114">
        <v>0</v>
      </c>
      <c r="BQ72" s="114">
        <v>0</v>
      </c>
      <c r="BR72" s="114">
        <v>0</v>
      </c>
      <c r="BS72" s="114">
        <v>0</v>
      </c>
      <c r="BT72" s="114">
        <v>0</v>
      </c>
      <c r="BU72" s="114">
        <v>0</v>
      </c>
      <c r="BV72" s="114">
        <v>0</v>
      </c>
      <c r="BW72" s="114">
        <v>0</v>
      </c>
      <c r="BX72" s="114">
        <v>0</v>
      </c>
      <c r="BY72" s="114">
        <v>0</v>
      </c>
      <c r="BZ72" s="114">
        <v>0</v>
      </c>
      <c r="CA72" s="114">
        <v>0</v>
      </c>
      <c r="CB72" s="114">
        <v>0</v>
      </c>
      <c r="CC72" s="114">
        <v>0</v>
      </c>
      <c r="CD72" s="114">
        <v>0</v>
      </c>
      <c r="CE72" s="114">
        <v>0</v>
      </c>
      <c r="CF72" s="114">
        <v>0</v>
      </c>
      <c r="CG72" s="114">
        <v>0</v>
      </c>
      <c r="CH72" s="114">
        <v>0</v>
      </c>
      <c r="CI72" s="114">
        <v>0</v>
      </c>
      <c r="CJ72" s="114">
        <v>0</v>
      </c>
      <c r="CK72" s="114">
        <v>0</v>
      </c>
      <c r="CL72" s="114">
        <v>0</v>
      </c>
      <c r="CM72" s="114">
        <v>0</v>
      </c>
      <c r="CN72" s="114">
        <v>0</v>
      </c>
      <c r="CO72" s="114">
        <v>0</v>
      </c>
      <c r="CP72" s="114">
        <v>0</v>
      </c>
      <c r="CQ72" s="114">
        <v>0</v>
      </c>
      <c r="CR72" s="114">
        <v>0</v>
      </c>
      <c r="CS72" s="114">
        <v>0</v>
      </c>
      <c r="CT72" s="114">
        <v>0</v>
      </c>
      <c r="CU72" s="114">
        <v>0</v>
      </c>
      <c r="CV72" s="114">
        <v>0</v>
      </c>
      <c r="CW72" s="114">
        <v>0</v>
      </c>
      <c r="CX72" s="114">
        <v>0</v>
      </c>
      <c r="CY72" s="114">
        <v>0</v>
      </c>
      <c r="CZ72" s="114">
        <v>0</v>
      </c>
      <c r="DA72" s="114">
        <v>0</v>
      </c>
      <c r="DB72" s="114">
        <v>0</v>
      </c>
      <c r="DC72" s="114">
        <v>0</v>
      </c>
      <c r="DD72" s="114">
        <v>0</v>
      </c>
      <c r="DE72" s="114">
        <v>0</v>
      </c>
      <c r="DF72" s="114">
        <v>0</v>
      </c>
      <c r="DG72" s="114">
        <v>0</v>
      </c>
      <c r="DH72" s="114">
        <v>0</v>
      </c>
      <c r="DI72" s="114">
        <v>0</v>
      </c>
      <c r="DJ72" s="114">
        <v>0</v>
      </c>
      <c r="DK72" s="114">
        <v>0</v>
      </c>
      <c r="DL72" s="114">
        <v>0</v>
      </c>
      <c r="DM72" s="114">
        <v>0</v>
      </c>
      <c r="DN72" s="114">
        <v>0</v>
      </c>
      <c r="DO72" s="114">
        <v>0</v>
      </c>
      <c r="DP72" s="114">
        <v>0</v>
      </c>
      <c r="DQ72" s="114">
        <v>0</v>
      </c>
      <c r="DR72" s="114">
        <v>0</v>
      </c>
      <c r="DS72" s="114">
        <v>0</v>
      </c>
      <c r="DT72" s="114">
        <v>0</v>
      </c>
      <c r="DU72" s="114">
        <v>0</v>
      </c>
      <c r="DV72" s="114">
        <v>0</v>
      </c>
      <c r="DW72" s="114">
        <v>0</v>
      </c>
      <c r="DX72" s="114">
        <v>0</v>
      </c>
      <c r="DY72" s="114">
        <v>0</v>
      </c>
      <c r="DZ72" s="114">
        <v>0</v>
      </c>
      <c r="EA72" s="114">
        <v>0</v>
      </c>
      <c r="EB72" s="114">
        <v>0</v>
      </c>
      <c r="EC72" s="114">
        <v>0</v>
      </c>
      <c r="ED72" s="114">
        <v>0</v>
      </c>
      <c r="EE72" s="114">
        <v>0</v>
      </c>
      <c r="EF72" s="114">
        <v>0</v>
      </c>
      <c r="EG72" s="114">
        <v>0</v>
      </c>
      <c r="EH72" s="114">
        <v>0</v>
      </c>
      <c r="EI72" s="114">
        <v>0</v>
      </c>
      <c r="EJ72" s="114">
        <v>0</v>
      </c>
      <c r="EK72" s="114">
        <v>0</v>
      </c>
      <c r="EL72" s="114">
        <v>0</v>
      </c>
      <c r="EM72" s="114">
        <v>0</v>
      </c>
      <c r="EN72" s="114">
        <v>0</v>
      </c>
      <c r="EO72" s="114">
        <v>0</v>
      </c>
      <c r="EP72" s="114">
        <v>0</v>
      </c>
      <c r="EQ72" s="114">
        <v>0</v>
      </c>
      <c r="ER72" s="114">
        <v>0</v>
      </c>
      <c r="ES72" s="114">
        <v>0</v>
      </c>
      <c r="ET72" s="114">
        <v>0</v>
      </c>
      <c r="EU72" s="114">
        <v>0</v>
      </c>
      <c r="EV72" s="114">
        <v>0</v>
      </c>
      <c r="EW72" s="114">
        <v>0</v>
      </c>
      <c r="EX72" s="114">
        <v>0</v>
      </c>
      <c r="EY72" s="114">
        <v>0</v>
      </c>
      <c r="EZ72" s="114">
        <v>0</v>
      </c>
      <c r="FA72" s="114">
        <v>0</v>
      </c>
      <c r="FB72" s="114">
        <v>0</v>
      </c>
      <c r="FC72" s="114">
        <v>0</v>
      </c>
      <c r="FD72" s="114">
        <v>0</v>
      </c>
      <c r="FE72" s="114">
        <v>0</v>
      </c>
      <c r="FF72" s="114">
        <v>0</v>
      </c>
      <c r="FG72" s="114">
        <v>0</v>
      </c>
      <c r="FH72" s="114">
        <v>0</v>
      </c>
      <c r="FI72" s="114">
        <v>0</v>
      </c>
      <c r="FJ72" s="114">
        <v>0</v>
      </c>
      <c r="FK72" s="114">
        <v>0</v>
      </c>
      <c r="FL72" s="114">
        <v>0</v>
      </c>
      <c r="FM72" s="114">
        <v>0</v>
      </c>
      <c r="FN72" s="114">
        <v>0</v>
      </c>
      <c r="FO72" s="114">
        <v>0</v>
      </c>
      <c r="FP72" s="114">
        <v>0</v>
      </c>
      <c r="FQ72" s="114">
        <v>0</v>
      </c>
      <c r="FR72" s="114">
        <v>0</v>
      </c>
      <c r="FS72" s="114">
        <v>0</v>
      </c>
      <c r="FT72" s="114">
        <v>0</v>
      </c>
      <c r="FU72" s="114">
        <v>0</v>
      </c>
      <c r="FV72" s="114">
        <v>0</v>
      </c>
      <c r="FW72" s="114">
        <v>0</v>
      </c>
      <c r="FX72" s="114">
        <v>0</v>
      </c>
      <c r="FY72" s="114">
        <v>0</v>
      </c>
      <c r="FZ72" s="114">
        <v>0</v>
      </c>
      <c r="GA72" s="114">
        <v>0</v>
      </c>
      <c r="GB72" s="114">
        <v>0</v>
      </c>
      <c r="GC72" s="114">
        <v>0</v>
      </c>
      <c r="GD72" s="114">
        <v>0</v>
      </c>
      <c r="GE72" s="114">
        <v>0</v>
      </c>
      <c r="GF72" s="114">
        <v>0</v>
      </c>
      <c r="GG72" s="114">
        <v>0</v>
      </c>
      <c r="GH72" s="114">
        <v>0</v>
      </c>
      <c r="GI72" s="114">
        <v>0</v>
      </c>
      <c r="GJ72" s="114">
        <v>0</v>
      </c>
      <c r="GK72" s="114">
        <v>0</v>
      </c>
      <c r="GL72" s="114">
        <v>0</v>
      </c>
      <c r="GM72" s="114">
        <v>0</v>
      </c>
      <c r="GN72" s="114">
        <v>0</v>
      </c>
      <c r="GO72" s="114">
        <v>0</v>
      </c>
      <c r="GP72" s="114">
        <v>0</v>
      </c>
      <c r="GQ72" s="114">
        <v>0</v>
      </c>
      <c r="GR72" s="114">
        <v>0</v>
      </c>
      <c r="GS72" s="114">
        <v>0</v>
      </c>
      <c r="GT72" s="114">
        <v>0</v>
      </c>
      <c r="GU72" s="114">
        <v>0</v>
      </c>
      <c r="GV72" s="114">
        <v>0</v>
      </c>
      <c r="GW72" s="114">
        <v>0</v>
      </c>
      <c r="GX72" s="114">
        <v>0</v>
      </c>
      <c r="GY72" s="114">
        <v>0</v>
      </c>
      <c r="GZ72" s="114">
        <v>0</v>
      </c>
      <c r="HA72" s="114">
        <v>0</v>
      </c>
      <c r="HB72" s="114">
        <v>0</v>
      </c>
      <c r="HC72" s="114">
        <v>0</v>
      </c>
      <c r="HD72" s="114">
        <v>0</v>
      </c>
      <c r="HE72" s="114">
        <v>0</v>
      </c>
      <c r="HF72" s="114">
        <v>0</v>
      </c>
      <c r="HG72" s="114">
        <v>0</v>
      </c>
      <c r="HH72" s="114">
        <v>0</v>
      </c>
      <c r="HI72" s="114">
        <v>0</v>
      </c>
    </row>
    <row r="73" spans="1:217" x14ac:dyDescent="0.2">
      <c r="A73" s="29" t="s">
        <v>113</v>
      </c>
      <c r="B73" s="77">
        <v>0</v>
      </c>
      <c r="C73" s="77">
        <v>0</v>
      </c>
      <c r="D73" s="77">
        <v>0</v>
      </c>
      <c r="E73" s="77">
        <v>0</v>
      </c>
      <c r="F73" s="77">
        <v>0</v>
      </c>
      <c r="G73" s="77">
        <v>0</v>
      </c>
      <c r="H73" s="77" t="e">
        <f>(#REF!-#REF!+#REF!-#REF!)*CAPEX_Mod_V4V5/1000</f>
        <v>#REF!</v>
      </c>
      <c r="I73" s="77" t="e">
        <f>(#REF!-#REF!+#REF!-#REF!)*CAPEX_Mod_V4V5/1000</f>
        <v>#REF!</v>
      </c>
      <c r="J73" s="77" t="e">
        <f>(#REF!-#REF!+#REF!-#REF!)*CAPEX_Mod_V4V5/1000</f>
        <v>#REF!</v>
      </c>
      <c r="K73" s="77" t="e">
        <f>(#REF!-#REF!+#REF!-#REF!)*CAPEX_Mod_V4V5/1000</f>
        <v>#REF!</v>
      </c>
      <c r="L73" s="77" t="e">
        <f>(#REF!-#REF!+#REF!-#REF!)*CAPEX_Mod_V4V5/1000</f>
        <v>#REF!</v>
      </c>
      <c r="M73" s="77" t="e">
        <f>(#REF!-#REF!+#REF!-#REF!)*CAPEX_Mod_V4V5/1000</f>
        <v>#REF!</v>
      </c>
      <c r="N73" s="77" t="e">
        <f>(#REF!-#REF!+#REF!-#REF!)*CAPEX_Mod_V4V5/1000</f>
        <v>#REF!</v>
      </c>
      <c r="O73" s="77" t="e">
        <f>(#REF!-#REF!+#REF!-#REF!)*CAPEX_Mod_V4V5/1000</f>
        <v>#REF!</v>
      </c>
      <c r="P73" s="77" t="e">
        <f>(#REF!-#REF!+#REF!-#REF!)*CAPEX_Mod_V4V5/1000</f>
        <v>#REF!</v>
      </c>
      <c r="Q73" s="77" t="e">
        <f>(#REF!-#REF!+#REF!-#REF!)*CAPEX_Mod_V4V5/1000</f>
        <v>#REF!</v>
      </c>
      <c r="R73" s="77" t="e">
        <f>(#REF!-#REF!+#REF!-#REF!)*CAPEX_Mod_V4V5/1000</f>
        <v>#REF!</v>
      </c>
      <c r="S73" s="77" t="e">
        <f>(#REF!-#REF!+#REF!-#REF!)*CAPEX_Mod_V4V5/1000</f>
        <v>#REF!</v>
      </c>
      <c r="T73" s="77" t="e">
        <f>(#REF!-#REF!+#REF!-#REF!)*CAPEX_Mod_V4V5/1000</f>
        <v>#REF!</v>
      </c>
      <c r="U73" s="77" t="e">
        <f>(#REF!-#REF!+#REF!-#REF!)*CAPEX_Mod_V4V5/1000</f>
        <v>#REF!</v>
      </c>
      <c r="V73" s="77" t="e">
        <f>(#REF!-#REF!+#REF!-#REF!)*CAPEX_Mod_V4V5/1000</f>
        <v>#REF!</v>
      </c>
      <c r="W73" s="77" t="e">
        <f>(#REF!-#REF!+#REF!-#REF!)*CAPEX_Mod_V4V5/1000</f>
        <v>#REF!</v>
      </c>
      <c r="X73" s="77" t="e">
        <f>(#REF!-#REF!+#REF!-#REF!)*CAPEX_Mod_V4V5/1000</f>
        <v>#REF!</v>
      </c>
      <c r="Y73" s="77" t="e">
        <f>(#REF!-#REF!+#REF!-#REF!)*CAPEX_Mod_V4V5/1000</f>
        <v>#REF!</v>
      </c>
      <c r="Z73" s="77" t="e">
        <f>(#REF!-#REF!+#REF!-#REF!)*CAPEX_Mod_V4V5/1000</f>
        <v>#REF!</v>
      </c>
      <c r="AA73" s="77" t="e">
        <f>(#REF!-#REF!+#REF!-#REF!)*CAPEX_Mod_V4V5/1000</f>
        <v>#REF!</v>
      </c>
      <c r="AB73" s="77" t="e">
        <f>(#REF!-#REF!+#REF!-#REF!)*CAPEX_Mod_V4V5/1000</f>
        <v>#REF!</v>
      </c>
      <c r="AC73" s="77" t="e">
        <f>(#REF!-#REF!+#REF!-#REF!)*CAPEX_Mod_V4V5/1000</f>
        <v>#REF!</v>
      </c>
      <c r="AD73" s="77" t="e">
        <f>(#REF!-#REF!+#REF!-#REF!)*CAPEX_Mod_V4V5/1000</f>
        <v>#REF!</v>
      </c>
      <c r="AE73" s="77" t="e">
        <f>(#REF!-#REF!+#REF!-#REF!)*CAPEX_Mod_V4V5/1000</f>
        <v>#REF!</v>
      </c>
      <c r="AF73" s="77" t="e">
        <f>(#REF!-#REF!+#REF!-#REF!)*CAPEX_Mod_V4V5/1000</f>
        <v>#REF!</v>
      </c>
      <c r="AG73" s="77" t="e">
        <f>(#REF!-#REF!+#REF!-#REF!)*CAPEX_Mod_V4V5/1000</f>
        <v>#REF!</v>
      </c>
      <c r="AH73" s="77" t="e">
        <f>(#REF!-#REF!+#REF!-#REF!)*CAPEX_Mod_V4V5/1000</f>
        <v>#REF!</v>
      </c>
      <c r="AI73" s="77" t="e">
        <f>(#REF!-#REF!+#REF!-#REF!)*CAPEX_Mod_V4V5/1000</f>
        <v>#REF!</v>
      </c>
      <c r="AJ73" s="77" t="e">
        <f>(#REF!-#REF!+#REF!-#REF!)*CAPEX_Mod_V4V5/1000</f>
        <v>#REF!</v>
      </c>
      <c r="AK73" s="77" t="e">
        <f>(#REF!-#REF!+#REF!-#REF!)*CAPEX_Mod_V4V5/1000</f>
        <v>#REF!</v>
      </c>
      <c r="AL73" s="77" t="e">
        <f>(#REF!-#REF!+#REF!-#REF!)*CAPEX_Mod_V4V5/1000</f>
        <v>#REF!</v>
      </c>
      <c r="AM73" s="77" t="e">
        <f>(#REF!-#REF!+#REF!-#REF!)*CAPEX_Mod_V4V5/1000</f>
        <v>#REF!</v>
      </c>
      <c r="AN73" s="77" t="e">
        <f>(#REF!-#REF!+#REF!-#REF!)*CAPEX_Mod_V4V5/1000</f>
        <v>#REF!</v>
      </c>
      <c r="AO73" s="77" t="e">
        <f>(#REF!-#REF!+#REF!-#REF!)*CAPEX_Mod_V4V5/1000</f>
        <v>#REF!</v>
      </c>
      <c r="AP73" s="77" t="e">
        <f>(#REF!-#REF!+#REF!-#REF!)*CAPEX_Mod_V4V5/1000</f>
        <v>#REF!</v>
      </c>
      <c r="AQ73" s="77" t="e">
        <f>(#REF!-#REF!+#REF!-#REF!)*CAPEX_Mod_V4V5/1000</f>
        <v>#REF!</v>
      </c>
      <c r="AR73" s="77" t="e">
        <f>(#REF!-#REF!+#REF!-#REF!)*CAPEX_Mod_V4V5/1000</f>
        <v>#REF!</v>
      </c>
      <c r="AS73" s="77" t="e">
        <f>(#REF!-#REF!+#REF!-#REF!)*CAPEX_Mod_V4V5/1000</f>
        <v>#REF!</v>
      </c>
      <c r="AT73" s="77" t="e">
        <f>(#REF!-#REF!+#REF!-#REF!)*CAPEX_Mod_V4V5/1000</f>
        <v>#REF!</v>
      </c>
      <c r="AU73" s="77" t="e">
        <f>(#REF!-#REF!+#REF!-#REF!)*CAPEX_Mod_V4V5/1000</f>
        <v>#REF!</v>
      </c>
      <c r="AV73" s="77" t="e">
        <f>(#REF!-#REF!+#REF!-#REF!)*CAPEX_Mod_V4V5/1000</f>
        <v>#REF!</v>
      </c>
      <c r="AW73" s="77" t="e">
        <f>(#REF!-#REF!+#REF!-#REF!)*CAPEX_Mod_V4V5/1000</f>
        <v>#REF!</v>
      </c>
      <c r="AX73" s="77" t="e">
        <f>(#REF!-#REF!+#REF!-#REF!)*CAPEX_Mod_V4V5/1000</f>
        <v>#REF!</v>
      </c>
      <c r="AY73" s="77" t="e">
        <f>(#REF!-#REF!+#REF!-#REF!)*CAPEX_Mod_V4V5/1000</f>
        <v>#REF!</v>
      </c>
      <c r="AZ73" s="77" t="e">
        <f>(#REF!-#REF!+#REF!-#REF!)*CAPEX_Mod_V4V5/1000</f>
        <v>#REF!</v>
      </c>
      <c r="BA73" s="77" t="e">
        <f>(#REF!-#REF!+#REF!-#REF!)*CAPEX_Mod_V4V5/1000</f>
        <v>#REF!</v>
      </c>
      <c r="BB73" s="77" t="e">
        <f>(#REF!-#REF!+#REF!-#REF!)*CAPEX_Mod_V4V5/1000</f>
        <v>#REF!</v>
      </c>
      <c r="BC73" s="77" t="e">
        <f>(#REF!-#REF!+#REF!-#REF!)*CAPEX_Mod_V4V5/1000</f>
        <v>#REF!</v>
      </c>
      <c r="BD73" s="77" t="e">
        <f>(#REF!-#REF!+#REF!-#REF!)*CAPEX_Mod_V4V5/1000</f>
        <v>#REF!</v>
      </c>
      <c r="BE73" s="77" t="e">
        <f>(#REF!-#REF!+#REF!-#REF!)*CAPEX_Mod_V4V5/1000</f>
        <v>#REF!</v>
      </c>
      <c r="BF73" s="77" t="e">
        <f>(#REF!-#REF!+#REF!-#REF!)*CAPEX_Mod_V4V5/1000</f>
        <v>#REF!</v>
      </c>
      <c r="BG73" s="77" t="e">
        <f>(#REF!-#REF!+#REF!-#REF!)*CAPEX_Mod_V4V5/1000</f>
        <v>#REF!</v>
      </c>
      <c r="BH73" s="77" t="e">
        <f>(#REF!-#REF!+#REF!-#REF!)*CAPEX_Mod_V4V5/1000</f>
        <v>#REF!</v>
      </c>
      <c r="BI73" s="77" t="e">
        <f>(#REF!-#REF!+#REF!-#REF!)*CAPEX_Mod_V4V5/1000</f>
        <v>#REF!</v>
      </c>
      <c r="BJ73" s="77" t="e">
        <f>(#REF!-#REF!+#REF!-#REF!)*CAPEX_Mod_V4V5/1000</f>
        <v>#REF!</v>
      </c>
      <c r="BK73" s="77" t="e">
        <f>(#REF!-#REF!+#REF!-#REF!)*CAPEX_Mod_V4V5/1000</f>
        <v>#REF!</v>
      </c>
      <c r="BL73" s="77" t="e">
        <f>(#REF!-#REF!+#REF!-#REF!)*CAPEX_Mod_V4V5/1000</f>
        <v>#REF!</v>
      </c>
      <c r="BM73" s="77" t="e">
        <f>(#REF!-#REF!+#REF!-#REF!)*CAPEX_Mod_V4V5/1000</f>
        <v>#REF!</v>
      </c>
      <c r="BN73" s="77" t="e">
        <f>(#REF!-#REF!+#REF!-#REF!)*CAPEX_Mod_V4V5/1000</f>
        <v>#REF!</v>
      </c>
      <c r="BO73" s="77" t="e">
        <f>(#REF!-#REF!+#REF!-#REF!)*CAPEX_Mod_V4V5/1000</f>
        <v>#REF!</v>
      </c>
      <c r="BP73" s="77" t="e">
        <f>(#REF!-#REF!+#REF!-#REF!)*CAPEX_Mod_V4V5/1000</f>
        <v>#REF!</v>
      </c>
      <c r="BQ73" s="77" t="e">
        <f>(#REF!-#REF!+#REF!-#REF!)*CAPEX_Mod_V4V5/1000</f>
        <v>#REF!</v>
      </c>
      <c r="BR73" s="77" t="e">
        <f>(#REF!-#REF!+#REF!-#REF!)*CAPEX_Mod_V4V5/1000</f>
        <v>#REF!</v>
      </c>
      <c r="BS73" s="77" t="e">
        <f>(#REF!-#REF!+#REF!-#REF!)*CAPEX_Mod_V4V5/1000</f>
        <v>#REF!</v>
      </c>
      <c r="BT73" s="77" t="e">
        <f>(#REF!-#REF!+#REF!-#REF!)*CAPEX_Mod_V4V5/1000</f>
        <v>#REF!</v>
      </c>
      <c r="BU73" s="77" t="e">
        <f>(#REF!-#REF!+#REF!-#REF!)*CAPEX_Mod_V4V5/1000</f>
        <v>#REF!</v>
      </c>
      <c r="BV73" s="77" t="e">
        <f>(#REF!-#REF!+#REF!-#REF!)*CAPEX_Mod_V4V5/1000</f>
        <v>#REF!</v>
      </c>
      <c r="BW73" s="77" t="e">
        <f>(#REF!-#REF!+#REF!-#REF!)*CAPEX_Mod_V4V5/1000</f>
        <v>#REF!</v>
      </c>
      <c r="BX73" s="77" t="e">
        <f>(#REF!-#REF!+#REF!-#REF!)*CAPEX_Mod_V4V5/1000</f>
        <v>#REF!</v>
      </c>
      <c r="BY73" s="77" t="e">
        <f>(#REF!-#REF!+#REF!-#REF!)*CAPEX_Mod_V4V5/1000</f>
        <v>#REF!</v>
      </c>
      <c r="BZ73" s="77" t="e">
        <f>(#REF!-#REF!+#REF!-#REF!)*CAPEX_Mod_V4V5/1000</f>
        <v>#REF!</v>
      </c>
      <c r="CA73" s="77" t="e">
        <f>(#REF!-#REF!+#REF!-#REF!)*CAPEX_Mod_V4V5/1000</f>
        <v>#REF!</v>
      </c>
      <c r="CB73" s="77" t="e">
        <f>(#REF!-#REF!+#REF!-#REF!)*CAPEX_Mod_V4V5/1000</f>
        <v>#REF!</v>
      </c>
      <c r="CC73" s="77" t="e">
        <f>(#REF!-#REF!+#REF!-#REF!)*CAPEX_Mod_V4V5/1000</f>
        <v>#REF!</v>
      </c>
      <c r="CD73" s="77" t="e">
        <f>(#REF!-#REF!+#REF!-#REF!)*CAPEX_Mod_V4V5/1000</f>
        <v>#REF!</v>
      </c>
      <c r="CE73" s="77" t="e">
        <f>(#REF!-#REF!+#REF!-#REF!)*CAPEX_Mod_V4V5/1000</f>
        <v>#REF!</v>
      </c>
      <c r="CF73" s="77" t="e">
        <f>(#REF!-#REF!+#REF!-#REF!)*CAPEX_Mod_V4V5/1000</f>
        <v>#REF!</v>
      </c>
      <c r="CG73" s="77" t="e">
        <f>(#REF!-#REF!+#REF!-#REF!)*CAPEX_Mod_V4V5/1000</f>
        <v>#REF!</v>
      </c>
      <c r="CH73" s="77" t="e">
        <f>(#REF!-#REF!+#REF!-#REF!)*CAPEX_Mod_V4V5/1000</f>
        <v>#REF!</v>
      </c>
      <c r="CI73" s="77" t="e">
        <f>(#REF!-#REF!+#REF!-#REF!)*CAPEX_Mod_V4V5/1000</f>
        <v>#REF!</v>
      </c>
      <c r="CJ73" s="77" t="e">
        <f>(#REF!-#REF!+#REF!-#REF!)*CAPEX_Mod_V4V5/1000</f>
        <v>#REF!</v>
      </c>
      <c r="CK73" s="77" t="e">
        <f>(#REF!-#REF!+#REF!-#REF!)*CAPEX_Mod_V4V5/1000</f>
        <v>#REF!</v>
      </c>
      <c r="CL73" s="77" t="e">
        <f>(#REF!-#REF!+#REF!-#REF!)*CAPEX_Mod_V4V5/1000</f>
        <v>#REF!</v>
      </c>
      <c r="CM73" s="77" t="e">
        <f>(#REF!-#REF!+#REF!-#REF!)*CAPEX_Mod_V4V5/1000</f>
        <v>#REF!</v>
      </c>
      <c r="CN73" s="77" t="e">
        <f>(#REF!-#REF!+#REF!-#REF!)*CAPEX_Mod_V4V5/1000</f>
        <v>#REF!</v>
      </c>
      <c r="CO73" s="77" t="e">
        <f>(#REF!-#REF!+#REF!-#REF!)*CAPEX_Mod_V4V5/1000</f>
        <v>#REF!</v>
      </c>
      <c r="CP73" s="77" t="e">
        <f>(#REF!-#REF!+#REF!-#REF!)*CAPEX_Mod_V4V5/1000</f>
        <v>#REF!</v>
      </c>
      <c r="CQ73" s="77" t="e">
        <f>(#REF!-#REF!+#REF!-#REF!)*CAPEX_Mod_V4V5/1000</f>
        <v>#REF!</v>
      </c>
      <c r="CR73" s="77" t="e">
        <f>(#REF!-#REF!+#REF!-#REF!)*CAPEX_Mod_V4V5/1000</f>
        <v>#REF!</v>
      </c>
      <c r="CS73" s="77" t="e">
        <f>(#REF!-#REF!+#REF!-#REF!)*CAPEX_Mod_V4V5/1000</f>
        <v>#REF!</v>
      </c>
      <c r="CT73" s="77" t="e">
        <f>(#REF!-#REF!+#REF!-#REF!)*CAPEX_Mod_V4V5/1000</f>
        <v>#REF!</v>
      </c>
      <c r="CU73" s="77" t="e">
        <f>(#REF!-#REF!+#REF!-#REF!)*CAPEX_Mod_V4V5/1000</f>
        <v>#REF!</v>
      </c>
      <c r="CV73" s="77" t="e">
        <f>(#REF!-#REF!+#REF!-#REF!)*CAPEX_Mod_V4V5/1000</f>
        <v>#REF!</v>
      </c>
      <c r="CW73" s="77" t="e">
        <f>(#REF!-#REF!+#REF!-#REF!)*CAPEX_Mod_V4V5/1000</f>
        <v>#REF!</v>
      </c>
      <c r="CX73" s="77" t="e">
        <f>(#REF!-#REF!+#REF!-#REF!)*CAPEX_Mod_V4V5/1000</f>
        <v>#REF!</v>
      </c>
      <c r="CY73" s="77" t="e">
        <f>(#REF!-#REF!+#REF!-#REF!)*CAPEX_Mod_V4V5/1000</f>
        <v>#REF!</v>
      </c>
      <c r="CZ73" s="77" t="e">
        <f>(#REF!-#REF!+#REF!-#REF!)*CAPEX_Mod_V4V5/1000</f>
        <v>#REF!</v>
      </c>
      <c r="DA73" s="77" t="e">
        <f>(#REF!-#REF!+#REF!-#REF!)*CAPEX_Mod_V4V5/1000</f>
        <v>#REF!</v>
      </c>
      <c r="DB73" s="77" t="e">
        <f>(#REF!-#REF!+#REF!-#REF!)*CAPEX_Mod_V4V5/1000</f>
        <v>#REF!</v>
      </c>
      <c r="DC73" s="77" t="e">
        <f>(#REF!-#REF!+#REF!-#REF!)*CAPEX_Mod_V4V5/1000</f>
        <v>#REF!</v>
      </c>
      <c r="DD73" s="77" t="e">
        <f>(#REF!-#REF!+#REF!-#REF!)*CAPEX_Mod_V4V5/1000</f>
        <v>#REF!</v>
      </c>
      <c r="DE73" s="77" t="e">
        <f>(#REF!-#REF!+#REF!-#REF!)*CAPEX_Mod_V4V5/1000</f>
        <v>#REF!</v>
      </c>
      <c r="DF73" s="77" t="e">
        <f>(#REF!-#REF!+#REF!-#REF!)*CAPEX_Mod_V4V5/1000</f>
        <v>#REF!</v>
      </c>
      <c r="DG73" s="77" t="e">
        <f>(#REF!-#REF!+#REF!-#REF!)*CAPEX_Mod_V4V5/1000</f>
        <v>#REF!</v>
      </c>
      <c r="DH73" s="77" t="e">
        <f>(#REF!-#REF!+#REF!-#REF!)*CAPEX_Mod_V4V5/1000</f>
        <v>#REF!</v>
      </c>
      <c r="DI73" s="77" t="e">
        <f>(#REF!-#REF!+#REF!-#REF!)*CAPEX_Mod_V4V5/1000</f>
        <v>#REF!</v>
      </c>
      <c r="DJ73" s="77" t="e">
        <f>(#REF!-#REF!+#REF!-#REF!)*CAPEX_Mod_V4V5/1000</f>
        <v>#REF!</v>
      </c>
      <c r="DK73" s="77" t="e">
        <f>(#REF!-#REF!+#REF!-#REF!)*CAPEX_Mod_V4V5/1000</f>
        <v>#REF!</v>
      </c>
      <c r="DL73" s="77" t="e">
        <f>(#REF!-#REF!+#REF!-#REF!)*CAPEX_Mod_V4V5/1000</f>
        <v>#REF!</v>
      </c>
      <c r="DM73" s="77" t="e">
        <f>(#REF!-#REF!+#REF!-#REF!)*CAPEX_Mod_V4V5/1000</f>
        <v>#REF!</v>
      </c>
      <c r="DN73" s="77" t="e">
        <f>(#REF!-#REF!+#REF!-#REF!)*CAPEX_Mod_V4V5/1000</f>
        <v>#REF!</v>
      </c>
      <c r="DO73" s="77" t="e">
        <f>(#REF!-#REF!+#REF!-#REF!)*CAPEX_Mod_V4V5/1000</f>
        <v>#REF!</v>
      </c>
      <c r="DP73" s="77" t="e">
        <f>(#REF!-#REF!+#REF!-#REF!)*CAPEX_Mod_V4V5/1000</f>
        <v>#REF!</v>
      </c>
      <c r="DQ73" s="77" t="e">
        <f>(#REF!-#REF!+#REF!-#REF!)*CAPEX_Mod_V4V5/1000</f>
        <v>#REF!</v>
      </c>
      <c r="DR73" s="77" t="e">
        <f>(#REF!-#REF!+#REF!-#REF!)*CAPEX_Mod_V4V5/1000</f>
        <v>#REF!</v>
      </c>
      <c r="DS73" s="77" t="e">
        <f>(#REF!-#REF!+#REF!-#REF!)*CAPEX_Mod_V4V5/1000</f>
        <v>#REF!</v>
      </c>
      <c r="DT73" s="77" t="e">
        <f>(#REF!-#REF!+#REF!-#REF!)*CAPEX_Mod_V4V5/1000</f>
        <v>#REF!</v>
      </c>
      <c r="DU73" s="77" t="e">
        <f>(#REF!-#REF!+#REF!-#REF!)*CAPEX_Mod_V4V5/1000</f>
        <v>#REF!</v>
      </c>
      <c r="DV73" s="77" t="e">
        <f>(#REF!-#REF!+#REF!-#REF!)*CAPEX_Mod_V4V5/1000</f>
        <v>#REF!</v>
      </c>
      <c r="DW73" s="77" t="e">
        <f>(#REF!-#REF!+#REF!-#REF!)*CAPEX_Mod_V4V5/1000</f>
        <v>#REF!</v>
      </c>
      <c r="DX73" s="77" t="e">
        <f>(#REF!-#REF!+#REF!-#REF!)*CAPEX_Mod_V4V5/1000</f>
        <v>#REF!</v>
      </c>
      <c r="DY73" s="77" t="e">
        <f>(#REF!-#REF!+#REF!-#REF!)*CAPEX_Mod_V4V5/1000</f>
        <v>#REF!</v>
      </c>
      <c r="DZ73" s="77" t="e">
        <f>(#REF!-#REF!+#REF!-#REF!)*CAPEX_Mod_V4V5/1000</f>
        <v>#REF!</v>
      </c>
      <c r="EA73" s="77" t="e">
        <f>(#REF!-#REF!+#REF!-#REF!)*CAPEX_Mod_V4V5/1000</f>
        <v>#REF!</v>
      </c>
      <c r="EB73" s="77" t="e">
        <f>(#REF!-#REF!+#REF!-#REF!)*CAPEX_Mod_V4V5/1000</f>
        <v>#REF!</v>
      </c>
      <c r="EC73" s="77" t="e">
        <f>(#REF!-#REF!+#REF!-#REF!)*CAPEX_Mod_V4V5/1000</f>
        <v>#REF!</v>
      </c>
      <c r="ED73" s="77" t="e">
        <f>(#REF!-#REF!+#REF!-#REF!)*CAPEX_Mod_V4V5/1000</f>
        <v>#REF!</v>
      </c>
      <c r="EE73" s="77" t="e">
        <f>(#REF!-#REF!+#REF!-#REF!)*CAPEX_Mod_V4V5/1000</f>
        <v>#REF!</v>
      </c>
      <c r="EF73" s="77" t="e">
        <f>(#REF!-#REF!+#REF!-#REF!)*CAPEX_Mod_V4V5/1000</f>
        <v>#REF!</v>
      </c>
      <c r="EG73" s="77" t="e">
        <f>(#REF!-#REF!+#REF!-#REF!)*CAPEX_Mod_V4V5/1000</f>
        <v>#REF!</v>
      </c>
      <c r="EH73" s="77" t="e">
        <f>(#REF!-#REF!+#REF!-#REF!)*CAPEX_Mod_V4V5/1000</f>
        <v>#REF!</v>
      </c>
      <c r="EI73" s="77" t="e">
        <f>(#REF!-#REF!+#REF!-#REF!)*CAPEX_Mod_V4V5/1000</f>
        <v>#REF!</v>
      </c>
      <c r="EJ73" s="77" t="e">
        <f>(#REF!-#REF!+#REF!-#REF!)*CAPEX_Mod_V4V5/1000</f>
        <v>#REF!</v>
      </c>
      <c r="EK73" s="77" t="e">
        <f>(#REF!-#REF!+#REF!-#REF!)*CAPEX_Mod_V4V5/1000</f>
        <v>#REF!</v>
      </c>
      <c r="EL73" s="77" t="e">
        <f>(#REF!-#REF!+#REF!-#REF!)*CAPEX_Mod_V4V5/1000</f>
        <v>#REF!</v>
      </c>
      <c r="EM73" s="77" t="e">
        <f>(#REF!-#REF!+#REF!-#REF!)*CAPEX_Mod_V4V5/1000</f>
        <v>#REF!</v>
      </c>
      <c r="EN73" s="77" t="e">
        <f>(#REF!-#REF!+#REF!-#REF!)*CAPEX_Mod_V4V5/1000</f>
        <v>#REF!</v>
      </c>
      <c r="EO73" s="77" t="e">
        <f>(#REF!-#REF!+#REF!-#REF!)*CAPEX_Mod_V4V5/1000</f>
        <v>#REF!</v>
      </c>
      <c r="EP73" s="77" t="e">
        <f>(#REF!-#REF!+#REF!-#REF!)*CAPEX_Mod_V4V5/1000</f>
        <v>#REF!</v>
      </c>
      <c r="EQ73" s="77" t="e">
        <f>(#REF!-#REF!+#REF!-#REF!)*CAPEX_Mod_V4V5/1000</f>
        <v>#REF!</v>
      </c>
      <c r="ER73" s="77" t="e">
        <f>(#REF!-#REF!+#REF!-#REF!)*CAPEX_Mod_V4V5/1000</f>
        <v>#REF!</v>
      </c>
      <c r="ES73" s="77" t="e">
        <f>(#REF!-#REF!+#REF!-#REF!)*CAPEX_Mod_V4V5/1000</f>
        <v>#REF!</v>
      </c>
      <c r="ET73" s="77" t="e">
        <f>(#REF!-#REF!+#REF!-#REF!)*CAPEX_Mod_V4V5/1000</f>
        <v>#REF!</v>
      </c>
      <c r="EU73" s="77" t="e">
        <f>(#REF!-#REF!+#REF!-#REF!)*CAPEX_Mod_V4V5/1000</f>
        <v>#REF!</v>
      </c>
      <c r="EV73" s="77" t="e">
        <f>(#REF!-#REF!+#REF!-#REF!)*CAPEX_Mod_V4V5/1000</f>
        <v>#REF!</v>
      </c>
      <c r="EW73" s="77" t="e">
        <f>(#REF!-#REF!+#REF!-#REF!)*CAPEX_Mod_V4V5/1000</f>
        <v>#REF!</v>
      </c>
      <c r="EX73" s="77" t="e">
        <f>(#REF!-#REF!+#REF!-#REF!)*CAPEX_Mod_V4V5/1000</f>
        <v>#REF!</v>
      </c>
      <c r="EY73" s="77" t="e">
        <f>(#REF!-#REF!+#REF!-#REF!)*CAPEX_Mod_V4V5/1000</f>
        <v>#REF!</v>
      </c>
      <c r="EZ73" s="77" t="e">
        <f>(#REF!-#REF!+#REF!-#REF!)*CAPEX_Mod_V4V5/1000</f>
        <v>#REF!</v>
      </c>
      <c r="FA73" s="77" t="e">
        <f>(#REF!-#REF!+#REF!-#REF!)*CAPEX_Mod_V4V5/1000</f>
        <v>#REF!</v>
      </c>
      <c r="FB73" s="77" t="e">
        <f>(#REF!-#REF!+#REF!-#REF!)*CAPEX_Mod_V4V5/1000</f>
        <v>#REF!</v>
      </c>
      <c r="FC73" s="77" t="e">
        <f>(#REF!-#REF!+#REF!-#REF!)*CAPEX_Mod_V4V5/1000</f>
        <v>#REF!</v>
      </c>
      <c r="FD73" s="77" t="e">
        <f>(#REF!-#REF!+#REF!-#REF!)*CAPEX_Mod_V4V5/1000</f>
        <v>#REF!</v>
      </c>
      <c r="FE73" s="77" t="e">
        <f>(#REF!-#REF!+#REF!-#REF!)*CAPEX_Mod_V4V5/1000</f>
        <v>#REF!</v>
      </c>
      <c r="FF73" s="77" t="e">
        <f>(#REF!-#REF!+#REF!-#REF!)*CAPEX_Mod_V4V5/1000</f>
        <v>#REF!</v>
      </c>
      <c r="FG73" s="77" t="e">
        <f>(#REF!-#REF!+#REF!-#REF!)*CAPEX_Mod_V4V5/1000</f>
        <v>#REF!</v>
      </c>
      <c r="FH73" s="77" t="e">
        <f>(#REF!-#REF!+#REF!-#REF!)*CAPEX_Mod_V4V5/1000</f>
        <v>#REF!</v>
      </c>
      <c r="FI73" s="77" t="e">
        <f>(#REF!-#REF!+#REF!-#REF!)*CAPEX_Mod_V4V5/1000</f>
        <v>#REF!</v>
      </c>
      <c r="FJ73" s="77" t="e">
        <f>(#REF!-#REF!+#REF!-#REF!)*CAPEX_Mod_V4V5/1000</f>
        <v>#REF!</v>
      </c>
      <c r="FK73" s="77" t="e">
        <f>(#REF!-#REF!+#REF!-#REF!)*CAPEX_Mod_V4V5/1000</f>
        <v>#REF!</v>
      </c>
      <c r="FL73" s="77" t="e">
        <f>(#REF!-#REF!+#REF!-#REF!)*CAPEX_Mod_V4V5/1000</f>
        <v>#REF!</v>
      </c>
      <c r="FM73" s="77" t="e">
        <f>(#REF!-#REF!+#REF!-#REF!)*CAPEX_Mod_V4V5/1000</f>
        <v>#REF!</v>
      </c>
      <c r="FN73" s="77" t="e">
        <f>(#REF!-#REF!+#REF!-#REF!)*CAPEX_Mod_V4V5/1000</f>
        <v>#REF!</v>
      </c>
      <c r="FO73" s="77" t="e">
        <f>(#REF!-#REF!+#REF!-#REF!)*CAPEX_Mod_V4V5/1000</f>
        <v>#REF!</v>
      </c>
      <c r="FP73" s="77" t="e">
        <f>(#REF!-#REF!+#REF!-#REF!)*CAPEX_Mod_V4V5/1000</f>
        <v>#REF!</v>
      </c>
      <c r="FQ73" s="77" t="e">
        <f>(#REF!-#REF!+#REF!-#REF!)*CAPEX_Mod_V4V5/1000</f>
        <v>#REF!</v>
      </c>
      <c r="FR73" s="77" t="e">
        <f>(#REF!-#REF!+#REF!-#REF!)*CAPEX_Mod_V4V5/1000</f>
        <v>#REF!</v>
      </c>
      <c r="FS73" s="77" t="e">
        <f>(#REF!-#REF!+#REF!-#REF!)*CAPEX_Mod_V4V5/1000</f>
        <v>#REF!</v>
      </c>
      <c r="FT73" s="77" t="e">
        <f>(#REF!-#REF!+#REF!-#REF!)*CAPEX_Mod_V4V5/1000</f>
        <v>#REF!</v>
      </c>
      <c r="FU73" s="77" t="e">
        <f>(#REF!-#REF!+#REF!-#REF!)*CAPEX_Mod_V4V5/1000</f>
        <v>#REF!</v>
      </c>
      <c r="FV73" s="77" t="e">
        <f>(#REF!-#REF!+#REF!-#REF!)*CAPEX_Mod_V4V5/1000</f>
        <v>#REF!</v>
      </c>
      <c r="FW73" s="77" t="e">
        <f>(#REF!-#REF!+#REF!-#REF!)*CAPEX_Mod_V4V5/1000</f>
        <v>#REF!</v>
      </c>
      <c r="FX73" s="77" t="e">
        <f>(#REF!-#REF!+#REF!-#REF!)*CAPEX_Mod_V4V5/1000</f>
        <v>#REF!</v>
      </c>
      <c r="FY73" s="77" t="e">
        <f>(#REF!-#REF!+#REF!-#REF!)*CAPEX_Mod_V4V5/1000</f>
        <v>#REF!</v>
      </c>
      <c r="FZ73" s="77" t="e">
        <f>(#REF!-#REF!+#REF!-#REF!)*CAPEX_Mod_V4V5/1000</f>
        <v>#REF!</v>
      </c>
      <c r="GA73" s="77" t="e">
        <f>(#REF!-#REF!+#REF!-#REF!)*CAPEX_Mod_V4V5/1000</f>
        <v>#REF!</v>
      </c>
      <c r="GB73" s="77" t="e">
        <f>(#REF!-#REF!+#REF!-#REF!)*CAPEX_Mod_V4V5/1000</f>
        <v>#REF!</v>
      </c>
      <c r="GC73" s="77" t="e">
        <f>(#REF!-#REF!+#REF!-#REF!)*CAPEX_Mod_V4V5/1000</f>
        <v>#REF!</v>
      </c>
      <c r="GD73" s="77" t="e">
        <f>(#REF!-#REF!+#REF!-#REF!)*CAPEX_Mod_V4V5/1000</f>
        <v>#REF!</v>
      </c>
      <c r="GE73" s="77" t="e">
        <f>(#REF!-#REF!+#REF!-#REF!)*CAPEX_Mod_V4V5/1000</f>
        <v>#REF!</v>
      </c>
      <c r="GF73" s="77" t="e">
        <f>(#REF!-#REF!+#REF!-#REF!)*CAPEX_Mod_V4V5/1000</f>
        <v>#REF!</v>
      </c>
      <c r="GG73" s="77" t="e">
        <f>(#REF!-#REF!+#REF!-#REF!)*CAPEX_Mod_V4V5/1000</f>
        <v>#REF!</v>
      </c>
      <c r="GH73" s="77" t="e">
        <f>(#REF!-#REF!+#REF!-#REF!)*CAPEX_Mod_V4V5/1000</f>
        <v>#REF!</v>
      </c>
      <c r="GI73" s="77" t="e">
        <f>(#REF!-#REF!+#REF!-#REF!)*CAPEX_Mod_V4V5/1000</f>
        <v>#REF!</v>
      </c>
      <c r="GJ73" s="77" t="e">
        <f>(#REF!-#REF!+#REF!-#REF!)*CAPEX_Mod_V4V5/1000</f>
        <v>#REF!</v>
      </c>
      <c r="GK73" s="77" t="e">
        <f>(#REF!-#REF!+#REF!-#REF!)*CAPEX_Mod_V4V5/1000</f>
        <v>#REF!</v>
      </c>
      <c r="GL73" s="77" t="e">
        <f>(#REF!-#REF!+#REF!-#REF!)*CAPEX_Mod_V4V5/1000</f>
        <v>#REF!</v>
      </c>
      <c r="GM73" s="77" t="e">
        <f>(#REF!-#REF!+#REF!-#REF!)*CAPEX_Mod_V4V5/1000</f>
        <v>#REF!</v>
      </c>
      <c r="GN73" s="77" t="e">
        <f>(#REF!-#REF!+#REF!-#REF!)*CAPEX_Mod_V4V5/1000</f>
        <v>#REF!</v>
      </c>
      <c r="GO73" s="77" t="e">
        <f>(#REF!-#REF!+#REF!-#REF!)*CAPEX_Mod_V4V5/1000</f>
        <v>#REF!</v>
      </c>
      <c r="GP73" s="77" t="e">
        <f>(#REF!-#REF!+#REF!-#REF!)*CAPEX_Mod_V4V5/1000</f>
        <v>#REF!</v>
      </c>
      <c r="GQ73" s="77" t="e">
        <f>(#REF!-#REF!+#REF!-#REF!)*CAPEX_Mod_V4V5/1000</f>
        <v>#REF!</v>
      </c>
      <c r="GR73" s="77" t="e">
        <f>(#REF!-#REF!+#REF!-#REF!)*CAPEX_Mod_V4V5/1000</f>
        <v>#REF!</v>
      </c>
      <c r="GS73" s="77" t="e">
        <f>(#REF!-#REF!+#REF!-#REF!)*CAPEX_Mod_V4V5/1000</f>
        <v>#REF!</v>
      </c>
      <c r="GT73" s="77" t="e">
        <f>(#REF!-#REF!+#REF!-#REF!)*CAPEX_Mod_V4V5/1000</f>
        <v>#REF!</v>
      </c>
      <c r="GU73" s="77" t="e">
        <f>(#REF!-#REF!+#REF!-#REF!)*CAPEX_Mod_V4V5/1000</f>
        <v>#REF!</v>
      </c>
      <c r="GV73" s="77" t="e">
        <f>(#REF!-#REF!+#REF!-#REF!)*CAPEX_Mod_V4V5/1000</f>
        <v>#REF!</v>
      </c>
      <c r="GW73" s="77" t="e">
        <f>(#REF!-#REF!+#REF!-#REF!)*CAPEX_Mod_V4V5/1000</f>
        <v>#REF!</v>
      </c>
      <c r="GX73" s="77" t="e">
        <f>(#REF!-#REF!+#REF!-#REF!)*CAPEX_Mod_V4V5/1000</f>
        <v>#REF!</v>
      </c>
      <c r="GY73" s="77" t="e">
        <f>(#REF!-#REF!+#REF!-#REF!)*CAPEX_Mod_V4V5/1000</f>
        <v>#REF!</v>
      </c>
      <c r="GZ73" s="77" t="e">
        <f>(#REF!-#REF!+#REF!-#REF!)*CAPEX_Mod_V4V5/1000</f>
        <v>#REF!</v>
      </c>
      <c r="HA73" s="77" t="e">
        <f>(#REF!-#REF!+#REF!-#REF!)*CAPEX_Mod_V4V5/1000</f>
        <v>#REF!</v>
      </c>
      <c r="HB73" s="77" t="e">
        <f>(#REF!-#REF!+#REF!-#REF!)*CAPEX_Mod_V4V5/1000</f>
        <v>#REF!</v>
      </c>
      <c r="HC73" s="77" t="e">
        <f>(#REF!-#REF!+#REF!-#REF!)*CAPEX_Mod_V4V5/1000</f>
        <v>#REF!</v>
      </c>
      <c r="HD73" s="77" t="e">
        <f>(#REF!-#REF!+#REF!-#REF!)*CAPEX_Mod_V4V5/1000</f>
        <v>#REF!</v>
      </c>
      <c r="HE73" s="77" t="e">
        <f>(#REF!-#REF!+#REF!-#REF!)*CAPEX_Mod_V4V5/1000</f>
        <v>#REF!</v>
      </c>
      <c r="HF73" s="77" t="e">
        <f>(#REF!-#REF!+#REF!-#REF!)*CAPEX_Mod_V4V5/1000</f>
        <v>#REF!</v>
      </c>
      <c r="HG73" s="77" t="e">
        <f>(#REF!-#REF!+#REF!-#REF!)*CAPEX_Mod_V4V5/1000</f>
        <v>#REF!</v>
      </c>
      <c r="HH73" s="77" t="e">
        <f>(#REF!-#REF!+#REF!-#REF!)*CAPEX_Mod_V4V5/1000</f>
        <v>#REF!</v>
      </c>
      <c r="HI73" s="77" t="e">
        <f>(#REF!-#REF!+#REF!-#REF!)*CAPEX_Mod_V4V5/1000</f>
        <v>#REF!</v>
      </c>
    </row>
    <row r="74" spans="1:217" s="109" customFormat="1" x14ac:dyDescent="0.2">
      <c r="A74" s="113" t="s">
        <v>114</v>
      </c>
      <c r="B74" s="114">
        <v>0</v>
      </c>
      <c r="C74" s="114">
        <v>0</v>
      </c>
      <c r="D74" s="114">
        <v>0</v>
      </c>
      <c r="E74" s="114">
        <v>0</v>
      </c>
      <c r="F74" s="114">
        <v>0</v>
      </c>
      <c r="G74" s="114">
        <v>0</v>
      </c>
      <c r="H74" s="114">
        <v>0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4">
        <v>0</v>
      </c>
      <c r="AD74" s="114">
        <v>0</v>
      </c>
      <c r="AE74" s="114">
        <v>0</v>
      </c>
      <c r="AF74" s="114">
        <v>0</v>
      </c>
      <c r="AG74" s="114">
        <v>0</v>
      </c>
      <c r="AH74" s="114">
        <v>0</v>
      </c>
      <c r="AI74" s="114">
        <v>0</v>
      </c>
      <c r="AJ74" s="114">
        <v>0</v>
      </c>
      <c r="AK74" s="114">
        <v>0</v>
      </c>
      <c r="AL74" s="114">
        <v>0</v>
      </c>
      <c r="AM74" s="114">
        <v>0</v>
      </c>
      <c r="AN74" s="114">
        <v>0</v>
      </c>
      <c r="AO74" s="114">
        <v>0</v>
      </c>
      <c r="AP74" s="114">
        <v>0</v>
      </c>
      <c r="AQ74" s="114">
        <v>0</v>
      </c>
      <c r="AR74" s="114">
        <v>0</v>
      </c>
      <c r="AS74" s="114">
        <v>0</v>
      </c>
      <c r="AT74" s="114">
        <v>0</v>
      </c>
      <c r="AU74" s="114">
        <v>0</v>
      </c>
      <c r="AV74" s="114">
        <v>0</v>
      </c>
      <c r="AW74" s="114">
        <v>0</v>
      </c>
      <c r="AX74" s="114">
        <v>0</v>
      </c>
      <c r="AY74" s="114">
        <v>0</v>
      </c>
      <c r="AZ74" s="114">
        <v>0</v>
      </c>
      <c r="BA74" s="114">
        <v>0</v>
      </c>
      <c r="BB74" s="114">
        <v>0</v>
      </c>
      <c r="BC74" s="114">
        <v>0</v>
      </c>
      <c r="BD74" s="114">
        <v>0</v>
      </c>
      <c r="BE74" s="114">
        <v>0</v>
      </c>
      <c r="BF74" s="114">
        <v>0</v>
      </c>
      <c r="BG74" s="114">
        <v>0</v>
      </c>
      <c r="BH74" s="114">
        <v>0</v>
      </c>
      <c r="BI74" s="114">
        <v>0</v>
      </c>
      <c r="BJ74" s="114">
        <v>0</v>
      </c>
      <c r="BK74" s="114">
        <v>0</v>
      </c>
      <c r="BL74" s="114">
        <v>0</v>
      </c>
      <c r="BM74" s="114">
        <v>0</v>
      </c>
      <c r="BN74" s="114">
        <v>0</v>
      </c>
      <c r="BO74" s="114">
        <v>0</v>
      </c>
      <c r="BP74" s="114">
        <v>0</v>
      </c>
      <c r="BQ74" s="114">
        <v>0</v>
      </c>
      <c r="BR74" s="114">
        <v>0</v>
      </c>
      <c r="BS74" s="114">
        <v>0</v>
      </c>
      <c r="BT74" s="114">
        <v>0</v>
      </c>
      <c r="BU74" s="114">
        <v>0</v>
      </c>
      <c r="BV74" s="114">
        <v>0</v>
      </c>
      <c r="BW74" s="114">
        <v>0</v>
      </c>
      <c r="BX74" s="114">
        <v>0</v>
      </c>
      <c r="BY74" s="114">
        <v>0</v>
      </c>
      <c r="BZ74" s="114">
        <v>0</v>
      </c>
      <c r="CA74" s="114">
        <v>0</v>
      </c>
      <c r="CB74" s="114">
        <v>0</v>
      </c>
      <c r="CC74" s="114">
        <v>0</v>
      </c>
      <c r="CD74" s="114">
        <v>0</v>
      </c>
      <c r="CE74" s="114">
        <v>0</v>
      </c>
      <c r="CF74" s="114">
        <v>0</v>
      </c>
      <c r="CG74" s="114">
        <v>0</v>
      </c>
      <c r="CH74" s="114">
        <v>0</v>
      </c>
      <c r="CI74" s="114">
        <v>0</v>
      </c>
      <c r="CJ74" s="114">
        <v>0</v>
      </c>
      <c r="CK74" s="114">
        <v>0</v>
      </c>
      <c r="CL74" s="114">
        <v>0</v>
      </c>
      <c r="CM74" s="114">
        <v>0</v>
      </c>
      <c r="CN74" s="114">
        <v>0</v>
      </c>
      <c r="CO74" s="114">
        <v>0</v>
      </c>
      <c r="CP74" s="114">
        <v>0</v>
      </c>
      <c r="CQ74" s="114">
        <v>0</v>
      </c>
      <c r="CR74" s="114">
        <v>0</v>
      </c>
      <c r="CS74" s="114">
        <v>0</v>
      </c>
      <c r="CT74" s="114">
        <v>0</v>
      </c>
      <c r="CU74" s="114">
        <v>0</v>
      </c>
      <c r="CV74" s="114">
        <v>0</v>
      </c>
      <c r="CW74" s="114">
        <v>0</v>
      </c>
      <c r="CX74" s="114">
        <v>0</v>
      </c>
      <c r="CY74" s="114">
        <v>0</v>
      </c>
      <c r="CZ74" s="114">
        <v>0</v>
      </c>
      <c r="DA74" s="114">
        <v>0</v>
      </c>
      <c r="DB74" s="114">
        <v>0</v>
      </c>
      <c r="DC74" s="114">
        <v>0</v>
      </c>
      <c r="DD74" s="114">
        <v>0</v>
      </c>
      <c r="DE74" s="114">
        <v>0</v>
      </c>
      <c r="DF74" s="114">
        <v>0</v>
      </c>
      <c r="DG74" s="114">
        <v>0</v>
      </c>
      <c r="DH74" s="114">
        <v>0</v>
      </c>
      <c r="DI74" s="114">
        <v>0</v>
      </c>
      <c r="DJ74" s="114">
        <v>0</v>
      </c>
      <c r="DK74" s="114">
        <v>0</v>
      </c>
      <c r="DL74" s="114">
        <v>0</v>
      </c>
      <c r="DM74" s="114">
        <v>0</v>
      </c>
      <c r="DN74" s="114">
        <v>0</v>
      </c>
      <c r="DO74" s="114">
        <v>0</v>
      </c>
      <c r="DP74" s="114">
        <v>0</v>
      </c>
      <c r="DQ74" s="114">
        <v>0</v>
      </c>
      <c r="DR74" s="114">
        <v>0</v>
      </c>
      <c r="DS74" s="114">
        <v>0</v>
      </c>
      <c r="DT74" s="114">
        <v>0</v>
      </c>
      <c r="DU74" s="114">
        <v>0</v>
      </c>
      <c r="DV74" s="114">
        <v>0</v>
      </c>
      <c r="DW74" s="114">
        <v>0</v>
      </c>
      <c r="DX74" s="114">
        <v>0</v>
      </c>
      <c r="DY74" s="114">
        <v>0</v>
      </c>
      <c r="DZ74" s="114">
        <v>0</v>
      </c>
      <c r="EA74" s="114">
        <v>0</v>
      </c>
      <c r="EB74" s="114">
        <v>0</v>
      </c>
      <c r="EC74" s="114">
        <v>0</v>
      </c>
      <c r="ED74" s="114">
        <v>0</v>
      </c>
      <c r="EE74" s="114">
        <v>0</v>
      </c>
      <c r="EF74" s="114">
        <v>0</v>
      </c>
      <c r="EG74" s="114">
        <v>0</v>
      </c>
      <c r="EH74" s="114">
        <v>0</v>
      </c>
      <c r="EI74" s="114">
        <v>0</v>
      </c>
      <c r="EJ74" s="114">
        <v>0</v>
      </c>
      <c r="EK74" s="114">
        <v>0</v>
      </c>
      <c r="EL74" s="114">
        <v>0</v>
      </c>
      <c r="EM74" s="114">
        <v>0</v>
      </c>
      <c r="EN74" s="114">
        <v>0</v>
      </c>
      <c r="EO74" s="114">
        <v>0</v>
      </c>
      <c r="EP74" s="114">
        <v>0</v>
      </c>
      <c r="EQ74" s="114">
        <v>0</v>
      </c>
      <c r="ER74" s="114">
        <v>0</v>
      </c>
      <c r="ES74" s="114">
        <v>0</v>
      </c>
      <c r="ET74" s="114">
        <v>0</v>
      </c>
      <c r="EU74" s="114">
        <v>0</v>
      </c>
      <c r="EV74" s="114">
        <v>0</v>
      </c>
      <c r="EW74" s="114">
        <v>0</v>
      </c>
      <c r="EX74" s="114">
        <v>0</v>
      </c>
      <c r="EY74" s="114">
        <v>0</v>
      </c>
      <c r="EZ74" s="114">
        <v>0</v>
      </c>
      <c r="FA74" s="114">
        <v>0</v>
      </c>
      <c r="FB74" s="114">
        <v>0</v>
      </c>
      <c r="FC74" s="114">
        <v>0</v>
      </c>
      <c r="FD74" s="114">
        <v>0</v>
      </c>
      <c r="FE74" s="114">
        <v>0</v>
      </c>
      <c r="FF74" s="114">
        <v>0</v>
      </c>
      <c r="FG74" s="114">
        <v>0</v>
      </c>
      <c r="FH74" s="114">
        <v>0</v>
      </c>
      <c r="FI74" s="114">
        <v>0</v>
      </c>
      <c r="FJ74" s="114">
        <v>0</v>
      </c>
      <c r="FK74" s="114">
        <v>0</v>
      </c>
      <c r="FL74" s="114">
        <v>0</v>
      </c>
      <c r="FM74" s="114">
        <v>0</v>
      </c>
      <c r="FN74" s="114">
        <v>0</v>
      </c>
      <c r="FO74" s="114">
        <v>0</v>
      </c>
      <c r="FP74" s="114">
        <v>0</v>
      </c>
      <c r="FQ74" s="114">
        <v>0</v>
      </c>
      <c r="FR74" s="114">
        <v>0</v>
      </c>
      <c r="FS74" s="114">
        <v>0</v>
      </c>
      <c r="FT74" s="114">
        <v>0</v>
      </c>
      <c r="FU74" s="114">
        <v>0</v>
      </c>
      <c r="FV74" s="114">
        <v>0</v>
      </c>
      <c r="FW74" s="114">
        <v>0</v>
      </c>
      <c r="FX74" s="114">
        <v>0</v>
      </c>
      <c r="FY74" s="114">
        <v>0</v>
      </c>
      <c r="FZ74" s="114">
        <v>0</v>
      </c>
      <c r="GA74" s="114">
        <v>0</v>
      </c>
      <c r="GB74" s="114">
        <v>0</v>
      </c>
      <c r="GC74" s="114">
        <v>0</v>
      </c>
      <c r="GD74" s="114">
        <v>0</v>
      </c>
      <c r="GE74" s="114">
        <v>0</v>
      </c>
      <c r="GF74" s="114">
        <v>0</v>
      </c>
      <c r="GG74" s="114">
        <v>0</v>
      </c>
      <c r="GH74" s="114">
        <v>0</v>
      </c>
      <c r="GI74" s="114">
        <v>0</v>
      </c>
      <c r="GJ74" s="114">
        <v>0</v>
      </c>
      <c r="GK74" s="114">
        <v>0</v>
      </c>
      <c r="GL74" s="114">
        <v>0</v>
      </c>
      <c r="GM74" s="114">
        <v>0</v>
      </c>
      <c r="GN74" s="114">
        <v>0</v>
      </c>
      <c r="GO74" s="114">
        <v>0</v>
      </c>
      <c r="GP74" s="114">
        <v>0</v>
      </c>
      <c r="GQ74" s="114">
        <v>0</v>
      </c>
      <c r="GR74" s="114">
        <v>0</v>
      </c>
      <c r="GS74" s="114">
        <v>0</v>
      </c>
      <c r="GT74" s="114">
        <v>0</v>
      </c>
      <c r="GU74" s="114">
        <v>0</v>
      </c>
      <c r="GV74" s="114">
        <v>0</v>
      </c>
      <c r="GW74" s="114">
        <v>0</v>
      </c>
      <c r="GX74" s="114">
        <v>0</v>
      </c>
      <c r="GY74" s="114">
        <v>0</v>
      </c>
      <c r="GZ74" s="114">
        <v>0</v>
      </c>
      <c r="HA74" s="114">
        <v>0</v>
      </c>
      <c r="HB74" s="114">
        <v>0</v>
      </c>
      <c r="HC74" s="114">
        <v>0</v>
      </c>
      <c r="HD74" s="114">
        <v>0</v>
      </c>
      <c r="HE74" s="114">
        <v>0</v>
      </c>
      <c r="HF74" s="114">
        <v>0</v>
      </c>
      <c r="HG74" s="114">
        <v>0</v>
      </c>
      <c r="HH74" s="114">
        <v>0</v>
      </c>
      <c r="HI74" s="114">
        <v>0</v>
      </c>
    </row>
    <row r="75" spans="1:217" x14ac:dyDescent="0.2">
      <c r="A75" s="29" t="s">
        <v>115</v>
      </c>
      <c r="B75" s="77">
        <v>0</v>
      </c>
      <c r="C75" s="77">
        <v>0</v>
      </c>
      <c r="D75" s="77">
        <v>0</v>
      </c>
      <c r="E75" s="77">
        <v>0</v>
      </c>
      <c r="F75" s="77">
        <v>0</v>
      </c>
      <c r="G75" s="77">
        <v>0</v>
      </c>
      <c r="H75" s="77" t="e">
        <f>(#REF!-#REF!+#REF!-#REF!)*CAPEX_Mod_V4V5/1000</f>
        <v>#REF!</v>
      </c>
      <c r="I75" s="77" t="e">
        <f>(#REF!-#REF!+#REF!-#REF!)*CAPEX_Mod_V4V5/1000</f>
        <v>#REF!</v>
      </c>
      <c r="J75" s="77" t="e">
        <f>(#REF!-#REF!+#REF!-#REF!)*CAPEX_Mod_V4V5/1000</f>
        <v>#REF!</v>
      </c>
      <c r="K75" s="77" t="e">
        <f>(#REF!-#REF!+#REF!-#REF!)*CAPEX_Mod_V4V5/1000</f>
        <v>#REF!</v>
      </c>
      <c r="L75" s="77" t="e">
        <f>(#REF!-#REF!+#REF!-#REF!)*CAPEX_Mod_V4V5/1000</f>
        <v>#REF!</v>
      </c>
      <c r="M75" s="77" t="e">
        <f>(#REF!-#REF!+#REF!-#REF!)*CAPEX_Mod_V4V5/1000</f>
        <v>#REF!</v>
      </c>
      <c r="N75" s="77" t="e">
        <f>(#REF!-#REF!+#REF!-#REF!)*CAPEX_Mod_V4V5/1000</f>
        <v>#REF!</v>
      </c>
      <c r="O75" s="77" t="e">
        <f>(#REF!-#REF!+#REF!-#REF!)*CAPEX_Mod_V4V5/1000</f>
        <v>#REF!</v>
      </c>
      <c r="P75" s="77" t="e">
        <f>(#REF!-#REF!+#REF!-#REF!)*CAPEX_Mod_V4V5/1000</f>
        <v>#REF!</v>
      </c>
      <c r="Q75" s="77" t="e">
        <f>(#REF!-#REF!+#REF!-#REF!)*CAPEX_Mod_V4V5/1000</f>
        <v>#REF!</v>
      </c>
      <c r="R75" s="77" t="e">
        <f>(#REF!-#REF!+#REF!-#REF!)*CAPEX_Mod_V4V5/1000</f>
        <v>#REF!</v>
      </c>
      <c r="S75" s="77" t="e">
        <f>(#REF!-#REF!+#REF!-#REF!)*CAPEX_Mod_V4V5/1000</f>
        <v>#REF!</v>
      </c>
      <c r="T75" s="77" t="e">
        <f>(#REF!-#REF!+#REF!-#REF!)*CAPEX_Mod_V4V5/1000</f>
        <v>#REF!</v>
      </c>
      <c r="U75" s="77" t="e">
        <f>(#REF!-#REF!+#REF!-#REF!)*CAPEX_Mod_V4V5/1000</f>
        <v>#REF!</v>
      </c>
      <c r="V75" s="77" t="e">
        <f>(#REF!-#REF!+#REF!-#REF!)*CAPEX_Mod_V4V5/1000</f>
        <v>#REF!</v>
      </c>
      <c r="W75" s="77" t="e">
        <f>(#REF!-#REF!+#REF!-#REF!)*CAPEX_Mod_V4V5/1000</f>
        <v>#REF!</v>
      </c>
      <c r="X75" s="77" t="e">
        <f>(#REF!-#REF!+#REF!-#REF!)*CAPEX_Mod_V4V5/1000</f>
        <v>#REF!</v>
      </c>
      <c r="Y75" s="77" t="e">
        <f>(#REF!-#REF!+#REF!-#REF!)*CAPEX_Mod_V4V5/1000</f>
        <v>#REF!</v>
      </c>
      <c r="Z75" s="77" t="e">
        <f>(#REF!-#REF!+#REF!-#REF!)*CAPEX_Mod_V4V5/1000</f>
        <v>#REF!</v>
      </c>
      <c r="AA75" s="77" t="e">
        <f>(#REF!-#REF!+#REF!-#REF!)*CAPEX_Mod_V4V5/1000</f>
        <v>#REF!</v>
      </c>
      <c r="AB75" s="77" t="e">
        <f>(#REF!-#REF!+#REF!-#REF!)*CAPEX_Mod_V4V5/1000</f>
        <v>#REF!</v>
      </c>
      <c r="AC75" s="77" t="e">
        <f>(#REF!-#REF!+#REF!-#REF!)*CAPEX_Mod_V4V5/1000</f>
        <v>#REF!</v>
      </c>
      <c r="AD75" s="77" t="e">
        <f>(#REF!-#REF!+#REF!-#REF!)*CAPEX_Mod_V4V5/1000</f>
        <v>#REF!</v>
      </c>
      <c r="AE75" s="77" t="e">
        <f>(#REF!-#REF!+#REF!-#REF!)*CAPEX_Mod_V4V5/1000</f>
        <v>#REF!</v>
      </c>
      <c r="AF75" s="77" t="e">
        <f>(#REF!-#REF!+#REF!-#REF!)*CAPEX_Mod_V4V5/1000</f>
        <v>#REF!</v>
      </c>
      <c r="AG75" s="77" t="e">
        <f>(#REF!-#REF!+#REF!-#REF!)*CAPEX_Mod_V4V5/1000</f>
        <v>#REF!</v>
      </c>
      <c r="AH75" s="77" t="e">
        <f>(#REF!-#REF!+#REF!-#REF!)*CAPEX_Mod_V4V5/1000</f>
        <v>#REF!</v>
      </c>
      <c r="AI75" s="77" t="e">
        <f>(#REF!-#REF!+#REF!-#REF!)*CAPEX_Mod_V4V5/1000</f>
        <v>#REF!</v>
      </c>
      <c r="AJ75" s="77" t="e">
        <f>(#REF!-#REF!+#REF!-#REF!)*CAPEX_Mod_V4V5/1000</f>
        <v>#REF!</v>
      </c>
      <c r="AK75" s="77" t="e">
        <f>(#REF!-#REF!+#REF!-#REF!)*CAPEX_Mod_V4V5/1000</f>
        <v>#REF!</v>
      </c>
      <c r="AL75" s="77" t="e">
        <f>(#REF!-#REF!+#REF!-#REF!)*CAPEX_Mod_V4V5/1000</f>
        <v>#REF!</v>
      </c>
      <c r="AM75" s="77" t="e">
        <f>(#REF!-#REF!+#REF!-#REF!)*CAPEX_Mod_V4V5/1000</f>
        <v>#REF!</v>
      </c>
      <c r="AN75" s="77" t="e">
        <f>(#REF!-#REF!+#REF!-#REF!)*CAPEX_Mod_V4V5/1000</f>
        <v>#REF!</v>
      </c>
      <c r="AO75" s="77" t="e">
        <f>(#REF!-#REF!+#REF!-#REF!)*CAPEX_Mod_V4V5/1000</f>
        <v>#REF!</v>
      </c>
      <c r="AP75" s="77" t="e">
        <f>(#REF!-#REF!+#REF!-#REF!)*CAPEX_Mod_V4V5/1000</f>
        <v>#REF!</v>
      </c>
      <c r="AQ75" s="77" t="e">
        <f>(#REF!-#REF!+#REF!-#REF!)*CAPEX_Mod_V4V5/1000</f>
        <v>#REF!</v>
      </c>
      <c r="AR75" s="77" t="e">
        <f>(#REF!-#REF!+#REF!-#REF!)*CAPEX_Mod_V4V5/1000</f>
        <v>#REF!</v>
      </c>
      <c r="AS75" s="77" t="e">
        <f>(#REF!-#REF!+#REF!-#REF!)*CAPEX_Mod_V4V5/1000</f>
        <v>#REF!</v>
      </c>
      <c r="AT75" s="77" t="e">
        <f>(#REF!-#REF!+#REF!-#REF!)*CAPEX_Mod_V4V5/1000</f>
        <v>#REF!</v>
      </c>
      <c r="AU75" s="77" t="e">
        <f>(#REF!-#REF!+#REF!-#REF!)*CAPEX_Mod_V4V5/1000</f>
        <v>#REF!</v>
      </c>
      <c r="AV75" s="77" t="e">
        <f>(#REF!-#REF!+#REF!-#REF!)*CAPEX_Mod_V4V5/1000</f>
        <v>#REF!</v>
      </c>
      <c r="AW75" s="77" t="e">
        <f>(#REF!-#REF!+#REF!-#REF!)*CAPEX_Mod_V4V5/1000</f>
        <v>#REF!</v>
      </c>
      <c r="AX75" s="77" t="e">
        <f>(#REF!-#REF!+#REF!-#REF!)*CAPEX_Mod_V4V5/1000</f>
        <v>#REF!</v>
      </c>
      <c r="AY75" s="77" t="e">
        <f>(#REF!-#REF!+#REF!-#REF!)*CAPEX_Mod_V4V5/1000</f>
        <v>#REF!</v>
      </c>
      <c r="AZ75" s="77" t="e">
        <f>(#REF!-#REF!+#REF!-#REF!)*CAPEX_Mod_V4V5/1000</f>
        <v>#REF!</v>
      </c>
      <c r="BA75" s="77" t="e">
        <f>(#REF!-#REF!+#REF!-#REF!)*CAPEX_Mod_V4V5/1000</f>
        <v>#REF!</v>
      </c>
      <c r="BB75" s="77" t="e">
        <f>(#REF!-#REF!+#REF!-#REF!)*CAPEX_Mod_V4V5/1000</f>
        <v>#REF!</v>
      </c>
      <c r="BC75" s="77" t="e">
        <f>(#REF!-#REF!+#REF!-#REF!)*CAPEX_Mod_V4V5/1000</f>
        <v>#REF!</v>
      </c>
      <c r="BD75" s="77" t="e">
        <f>(#REF!-#REF!+#REF!-#REF!)*CAPEX_Mod_V4V5/1000</f>
        <v>#REF!</v>
      </c>
      <c r="BE75" s="77" t="e">
        <f>(#REF!-#REF!+#REF!-#REF!)*CAPEX_Mod_V4V5/1000</f>
        <v>#REF!</v>
      </c>
      <c r="BF75" s="77" t="e">
        <f>(#REF!-#REF!+#REF!-#REF!)*CAPEX_Mod_V4V5/1000</f>
        <v>#REF!</v>
      </c>
      <c r="BG75" s="77" t="e">
        <f>(#REF!-#REF!+#REF!-#REF!)*CAPEX_Mod_V4V5/1000</f>
        <v>#REF!</v>
      </c>
      <c r="BH75" s="77" t="e">
        <f>(#REF!-#REF!+#REF!-#REF!)*CAPEX_Mod_V4V5/1000</f>
        <v>#REF!</v>
      </c>
      <c r="BI75" s="77" t="e">
        <f>(#REF!-#REF!+#REF!-#REF!)*CAPEX_Mod_V4V5/1000</f>
        <v>#REF!</v>
      </c>
      <c r="BJ75" s="77" t="e">
        <f>(#REF!-#REF!+#REF!-#REF!)*CAPEX_Mod_V4V5/1000</f>
        <v>#REF!</v>
      </c>
      <c r="BK75" s="77" t="e">
        <f>(#REF!-#REF!+#REF!-#REF!)*CAPEX_Mod_V4V5/1000</f>
        <v>#REF!</v>
      </c>
      <c r="BL75" s="77" t="e">
        <f>(#REF!-#REF!+#REF!-#REF!)*CAPEX_Mod_V4V5/1000</f>
        <v>#REF!</v>
      </c>
      <c r="BM75" s="77" t="e">
        <f>(#REF!-#REF!+#REF!-#REF!)*CAPEX_Mod_V4V5/1000</f>
        <v>#REF!</v>
      </c>
      <c r="BN75" s="77" t="e">
        <f>(#REF!-#REF!+#REF!-#REF!)*CAPEX_Mod_V4V5/1000</f>
        <v>#REF!</v>
      </c>
      <c r="BO75" s="77" t="e">
        <f>(#REF!-#REF!+#REF!-#REF!)*CAPEX_Mod_V4V5/1000</f>
        <v>#REF!</v>
      </c>
      <c r="BP75" s="77" t="e">
        <f>(#REF!-#REF!+#REF!-#REF!)*CAPEX_Mod_V4V5/1000</f>
        <v>#REF!</v>
      </c>
      <c r="BQ75" s="77" t="e">
        <f>(#REF!-#REF!+#REF!-#REF!)*CAPEX_Mod_V4V5/1000</f>
        <v>#REF!</v>
      </c>
      <c r="BR75" s="77" t="e">
        <f>(#REF!-#REF!+#REF!-#REF!)*CAPEX_Mod_V4V5/1000</f>
        <v>#REF!</v>
      </c>
      <c r="BS75" s="77" t="e">
        <f>(#REF!-#REF!+#REF!-#REF!)*CAPEX_Mod_V4V5/1000</f>
        <v>#REF!</v>
      </c>
      <c r="BT75" s="77" t="e">
        <f>(#REF!-#REF!+#REF!-#REF!)*CAPEX_Mod_V4V5/1000</f>
        <v>#REF!</v>
      </c>
      <c r="BU75" s="77" t="e">
        <f>(#REF!-#REF!+#REF!-#REF!)*CAPEX_Mod_V4V5/1000</f>
        <v>#REF!</v>
      </c>
      <c r="BV75" s="77" t="e">
        <f>(#REF!-#REF!+#REF!-#REF!)*CAPEX_Mod_V4V5/1000</f>
        <v>#REF!</v>
      </c>
      <c r="BW75" s="77" t="e">
        <f>(#REF!-#REF!+#REF!-#REF!)*CAPEX_Mod_V4V5/1000</f>
        <v>#REF!</v>
      </c>
      <c r="BX75" s="77" t="e">
        <f>(#REF!-#REF!+#REF!-#REF!)*CAPEX_Mod_V4V5/1000</f>
        <v>#REF!</v>
      </c>
      <c r="BY75" s="77" t="e">
        <f>(#REF!-#REF!+#REF!-#REF!)*CAPEX_Mod_V4V5/1000</f>
        <v>#REF!</v>
      </c>
      <c r="BZ75" s="77" t="e">
        <f>(#REF!-#REF!+#REF!-#REF!)*CAPEX_Mod_V4V5/1000</f>
        <v>#REF!</v>
      </c>
      <c r="CA75" s="77" t="e">
        <f>(#REF!-#REF!+#REF!-#REF!)*CAPEX_Mod_V4V5/1000</f>
        <v>#REF!</v>
      </c>
      <c r="CB75" s="77" t="e">
        <f>(#REF!-#REF!+#REF!-#REF!)*CAPEX_Mod_V4V5/1000</f>
        <v>#REF!</v>
      </c>
      <c r="CC75" s="77" t="e">
        <f>(#REF!-#REF!+#REF!-#REF!)*CAPEX_Mod_V4V5/1000</f>
        <v>#REF!</v>
      </c>
      <c r="CD75" s="77" t="e">
        <f>(#REF!-#REF!+#REF!-#REF!)*CAPEX_Mod_V4V5/1000</f>
        <v>#REF!</v>
      </c>
      <c r="CE75" s="77" t="e">
        <f>(#REF!-#REF!+#REF!-#REF!)*CAPEX_Mod_V4V5/1000</f>
        <v>#REF!</v>
      </c>
      <c r="CF75" s="77" t="e">
        <f>(#REF!-#REF!+#REF!-#REF!)*CAPEX_Mod_V4V5/1000</f>
        <v>#REF!</v>
      </c>
      <c r="CG75" s="77" t="e">
        <f>(#REF!-#REF!+#REF!-#REF!)*CAPEX_Mod_V4V5/1000</f>
        <v>#REF!</v>
      </c>
      <c r="CH75" s="77" t="e">
        <f>(#REF!-#REF!+#REF!-#REF!)*CAPEX_Mod_V4V5/1000</f>
        <v>#REF!</v>
      </c>
      <c r="CI75" s="77" t="e">
        <f>(#REF!-#REF!+#REF!-#REF!)*CAPEX_Mod_V4V5/1000</f>
        <v>#REF!</v>
      </c>
      <c r="CJ75" s="77" t="e">
        <f>(#REF!-#REF!+#REF!-#REF!)*CAPEX_Mod_V4V5/1000</f>
        <v>#REF!</v>
      </c>
      <c r="CK75" s="77" t="e">
        <f>(#REF!-#REF!+#REF!-#REF!)*CAPEX_Mod_V4V5/1000</f>
        <v>#REF!</v>
      </c>
      <c r="CL75" s="77" t="e">
        <f>(#REF!-#REF!+#REF!-#REF!)*CAPEX_Mod_V4V5/1000</f>
        <v>#REF!</v>
      </c>
      <c r="CM75" s="77" t="e">
        <f>(#REF!-#REF!+#REF!-#REF!)*CAPEX_Mod_V4V5/1000</f>
        <v>#REF!</v>
      </c>
      <c r="CN75" s="77" t="e">
        <f>(#REF!-#REF!+#REF!-#REF!)*CAPEX_Mod_V4V5/1000</f>
        <v>#REF!</v>
      </c>
      <c r="CO75" s="77" t="e">
        <f>(#REF!-#REF!+#REF!-#REF!)*CAPEX_Mod_V4V5/1000</f>
        <v>#REF!</v>
      </c>
      <c r="CP75" s="77" t="e">
        <f>(#REF!-#REF!+#REF!-#REF!)*CAPEX_Mod_V4V5/1000</f>
        <v>#REF!</v>
      </c>
      <c r="CQ75" s="77" t="e">
        <f>(#REF!-#REF!+#REF!-#REF!)*CAPEX_Mod_V4V5/1000</f>
        <v>#REF!</v>
      </c>
      <c r="CR75" s="77" t="e">
        <f>(#REF!-#REF!+#REF!-#REF!)*CAPEX_Mod_V4V5/1000</f>
        <v>#REF!</v>
      </c>
      <c r="CS75" s="77" t="e">
        <f>(#REF!-#REF!+#REF!-#REF!)*CAPEX_Mod_V4V5/1000</f>
        <v>#REF!</v>
      </c>
      <c r="CT75" s="77" t="e">
        <f>(#REF!-#REF!+#REF!-#REF!)*CAPEX_Mod_V4V5/1000</f>
        <v>#REF!</v>
      </c>
      <c r="CU75" s="77" t="e">
        <f>(#REF!-#REF!+#REF!-#REF!)*CAPEX_Mod_V4V5/1000</f>
        <v>#REF!</v>
      </c>
      <c r="CV75" s="77" t="e">
        <f>(#REF!-#REF!+#REF!-#REF!)*CAPEX_Mod_V4V5/1000</f>
        <v>#REF!</v>
      </c>
      <c r="CW75" s="77" t="e">
        <f>(#REF!-#REF!+#REF!-#REF!)*CAPEX_Mod_V4V5/1000</f>
        <v>#REF!</v>
      </c>
      <c r="CX75" s="77" t="e">
        <f>(#REF!-#REF!+#REF!-#REF!)*CAPEX_Mod_V4V5/1000</f>
        <v>#REF!</v>
      </c>
      <c r="CY75" s="77" t="e">
        <f>(#REF!-#REF!+#REF!-#REF!)*CAPEX_Mod_V4V5/1000</f>
        <v>#REF!</v>
      </c>
      <c r="CZ75" s="77" t="e">
        <f>(#REF!-#REF!+#REF!-#REF!)*CAPEX_Mod_V4V5/1000</f>
        <v>#REF!</v>
      </c>
      <c r="DA75" s="77" t="e">
        <f>(#REF!-#REF!+#REF!-#REF!)*CAPEX_Mod_V4V5/1000</f>
        <v>#REF!</v>
      </c>
      <c r="DB75" s="77" t="e">
        <f>(#REF!-#REF!+#REF!-#REF!)*CAPEX_Mod_V4V5/1000</f>
        <v>#REF!</v>
      </c>
      <c r="DC75" s="77" t="e">
        <f>(#REF!-#REF!+#REF!-#REF!)*CAPEX_Mod_V4V5/1000</f>
        <v>#REF!</v>
      </c>
      <c r="DD75" s="77" t="e">
        <f>(#REF!-#REF!+#REF!-#REF!)*CAPEX_Mod_V4V5/1000</f>
        <v>#REF!</v>
      </c>
      <c r="DE75" s="77" t="e">
        <f>(#REF!-#REF!+#REF!-#REF!)*CAPEX_Mod_V4V5/1000</f>
        <v>#REF!</v>
      </c>
      <c r="DF75" s="77" t="e">
        <f>(#REF!-#REF!+#REF!-#REF!)*CAPEX_Mod_V4V5/1000</f>
        <v>#REF!</v>
      </c>
      <c r="DG75" s="77" t="e">
        <f>(#REF!-#REF!+#REF!-#REF!)*CAPEX_Mod_V4V5/1000</f>
        <v>#REF!</v>
      </c>
      <c r="DH75" s="77" t="e">
        <f>(#REF!-#REF!+#REF!-#REF!)*CAPEX_Mod_V4V5/1000</f>
        <v>#REF!</v>
      </c>
      <c r="DI75" s="77" t="e">
        <f>(#REF!-#REF!+#REF!-#REF!)*CAPEX_Mod_V4V5/1000</f>
        <v>#REF!</v>
      </c>
      <c r="DJ75" s="77" t="e">
        <f>(#REF!-#REF!+#REF!-#REF!)*CAPEX_Mod_V4V5/1000</f>
        <v>#REF!</v>
      </c>
      <c r="DK75" s="77" t="e">
        <f>(#REF!-#REF!+#REF!-#REF!)*CAPEX_Mod_V4V5/1000</f>
        <v>#REF!</v>
      </c>
      <c r="DL75" s="77" t="e">
        <f>(#REF!-#REF!+#REF!-#REF!)*CAPEX_Mod_V4V5/1000</f>
        <v>#REF!</v>
      </c>
      <c r="DM75" s="77" t="e">
        <f>(#REF!-#REF!+#REF!-#REF!)*CAPEX_Mod_V4V5/1000</f>
        <v>#REF!</v>
      </c>
      <c r="DN75" s="77" t="e">
        <f>(#REF!-#REF!+#REF!-#REF!)*CAPEX_Mod_V4V5/1000</f>
        <v>#REF!</v>
      </c>
      <c r="DO75" s="77" t="e">
        <f>(#REF!-#REF!+#REF!-#REF!)*CAPEX_Mod_V4V5/1000</f>
        <v>#REF!</v>
      </c>
      <c r="DP75" s="77" t="e">
        <f>(#REF!-#REF!+#REF!-#REF!)*CAPEX_Mod_V4V5/1000</f>
        <v>#REF!</v>
      </c>
      <c r="DQ75" s="77" t="e">
        <f>(#REF!-#REF!+#REF!-#REF!)*CAPEX_Mod_V4V5/1000</f>
        <v>#REF!</v>
      </c>
      <c r="DR75" s="77" t="e">
        <f>(#REF!-#REF!+#REF!-#REF!)*CAPEX_Mod_V4V5/1000</f>
        <v>#REF!</v>
      </c>
      <c r="DS75" s="77" t="e">
        <f>(#REF!-#REF!+#REF!-#REF!)*CAPEX_Mod_V4V5/1000</f>
        <v>#REF!</v>
      </c>
      <c r="DT75" s="77" t="e">
        <f>(#REF!-#REF!+#REF!-#REF!)*CAPEX_Mod_V4V5/1000</f>
        <v>#REF!</v>
      </c>
      <c r="DU75" s="77" t="e">
        <f>(#REF!-#REF!+#REF!-#REF!)*CAPEX_Mod_V4V5/1000</f>
        <v>#REF!</v>
      </c>
      <c r="DV75" s="77" t="e">
        <f>(#REF!-#REF!+#REF!-#REF!)*CAPEX_Mod_V4V5/1000</f>
        <v>#REF!</v>
      </c>
      <c r="DW75" s="77" t="e">
        <f>(#REF!-#REF!+#REF!-#REF!)*CAPEX_Mod_V4V5/1000</f>
        <v>#REF!</v>
      </c>
      <c r="DX75" s="77" t="e">
        <f>(#REF!-#REF!+#REF!-#REF!)*CAPEX_Mod_V4V5/1000</f>
        <v>#REF!</v>
      </c>
      <c r="DY75" s="77" t="e">
        <f>(#REF!-#REF!+#REF!-#REF!)*CAPEX_Mod_V4V5/1000</f>
        <v>#REF!</v>
      </c>
      <c r="DZ75" s="77" t="e">
        <f>(#REF!-#REF!+#REF!-#REF!)*CAPEX_Mod_V4V5/1000</f>
        <v>#REF!</v>
      </c>
      <c r="EA75" s="77" t="e">
        <f>(#REF!-#REF!+#REF!-#REF!)*CAPEX_Mod_V4V5/1000</f>
        <v>#REF!</v>
      </c>
      <c r="EB75" s="77" t="e">
        <f>(#REF!-#REF!+#REF!-#REF!)*CAPEX_Mod_V4V5/1000</f>
        <v>#REF!</v>
      </c>
      <c r="EC75" s="77" t="e">
        <f>(#REF!-#REF!+#REF!-#REF!)*CAPEX_Mod_V4V5/1000</f>
        <v>#REF!</v>
      </c>
      <c r="ED75" s="77" t="e">
        <f>(#REF!-#REF!+#REF!-#REF!)*CAPEX_Mod_V4V5/1000</f>
        <v>#REF!</v>
      </c>
      <c r="EE75" s="77" t="e">
        <f>(#REF!-#REF!+#REF!-#REF!)*CAPEX_Mod_V4V5/1000</f>
        <v>#REF!</v>
      </c>
      <c r="EF75" s="77" t="e">
        <f>(#REF!-#REF!+#REF!-#REF!)*CAPEX_Mod_V4V5/1000</f>
        <v>#REF!</v>
      </c>
      <c r="EG75" s="77" t="e">
        <f>(#REF!-#REF!+#REF!-#REF!)*CAPEX_Mod_V4V5/1000</f>
        <v>#REF!</v>
      </c>
      <c r="EH75" s="77" t="e">
        <f>(#REF!-#REF!+#REF!-#REF!)*CAPEX_Mod_V4V5/1000</f>
        <v>#REF!</v>
      </c>
      <c r="EI75" s="77" t="e">
        <f>(#REF!-#REF!+#REF!-#REF!)*CAPEX_Mod_V4V5/1000</f>
        <v>#REF!</v>
      </c>
      <c r="EJ75" s="77" t="e">
        <f>(#REF!-#REF!+#REF!-#REF!)*CAPEX_Mod_V4V5/1000</f>
        <v>#REF!</v>
      </c>
      <c r="EK75" s="77" t="e">
        <f>(#REF!-#REF!+#REF!-#REF!)*CAPEX_Mod_V4V5/1000</f>
        <v>#REF!</v>
      </c>
      <c r="EL75" s="77" t="e">
        <f>(#REF!-#REF!+#REF!-#REF!)*CAPEX_Mod_V4V5/1000</f>
        <v>#REF!</v>
      </c>
      <c r="EM75" s="77" t="e">
        <f>(#REF!-#REF!+#REF!-#REF!)*CAPEX_Mod_V4V5/1000</f>
        <v>#REF!</v>
      </c>
      <c r="EN75" s="77" t="e">
        <f>(#REF!-#REF!+#REF!-#REF!)*CAPEX_Mod_V4V5/1000</f>
        <v>#REF!</v>
      </c>
      <c r="EO75" s="77" t="e">
        <f>(#REF!-#REF!+#REF!-#REF!)*CAPEX_Mod_V4V5/1000</f>
        <v>#REF!</v>
      </c>
      <c r="EP75" s="77" t="e">
        <f>(#REF!-#REF!+#REF!-#REF!)*CAPEX_Mod_V4V5/1000</f>
        <v>#REF!</v>
      </c>
      <c r="EQ75" s="77" t="e">
        <f>(#REF!-#REF!+#REF!-#REF!)*CAPEX_Mod_V4V5/1000</f>
        <v>#REF!</v>
      </c>
      <c r="ER75" s="77" t="e">
        <f>(#REF!-#REF!+#REF!-#REF!)*CAPEX_Mod_V4V5/1000</f>
        <v>#REF!</v>
      </c>
      <c r="ES75" s="77" t="e">
        <f>(#REF!-#REF!+#REF!-#REF!)*CAPEX_Mod_V4V5/1000</f>
        <v>#REF!</v>
      </c>
      <c r="ET75" s="77" t="e">
        <f>(#REF!-#REF!+#REF!-#REF!)*CAPEX_Mod_V4V5/1000</f>
        <v>#REF!</v>
      </c>
      <c r="EU75" s="77" t="e">
        <f>(#REF!-#REF!+#REF!-#REF!)*CAPEX_Mod_V4V5/1000</f>
        <v>#REF!</v>
      </c>
      <c r="EV75" s="77" t="e">
        <f>(#REF!-#REF!+#REF!-#REF!)*CAPEX_Mod_V4V5/1000</f>
        <v>#REF!</v>
      </c>
      <c r="EW75" s="77" t="e">
        <f>(#REF!-#REF!+#REF!-#REF!)*CAPEX_Mod_V4V5/1000</f>
        <v>#REF!</v>
      </c>
      <c r="EX75" s="77" t="e">
        <f>(#REF!-#REF!+#REF!-#REF!)*CAPEX_Mod_V4V5/1000</f>
        <v>#REF!</v>
      </c>
      <c r="EY75" s="77" t="e">
        <f>(#REF!-#REF!+#REF!-#REF!)*CAPEX_Mod_V4V5/1000</f>
        <v>#REF!</v>
      </c>
      <c r="EZ75" s="77" t="e">
        <f>(#REF!-#REF!+#REF!-#REF!)*CAPEX_Mod_V4V5/1000</f>
        <v>#REF!</v>
      </c>
      <c r="FA75" s="77" t="e">
        <f>(#REF!-#REF!+#REF!-#REF!)*CAPEX_Mod_V4V5/1000</f>
        <v>#REF!</v>
      </c>
      <c r="FB75" s="77" t="e">
        <f>(#REF!-#REF!+#REF!-#REF!)*CAPEX_Mod_V4V5/1000</f>
        <v>#REF!</v>
      </c>
      <c r="FC75" s="77" t="e">
        <f>(#REF!-#REF!+#REF!-#REF!)*CAPEX_Mod_V4V5/1000</f>
        <v>#REF!</v>
      </c>
      <c r="FD75" s="77" t="e">
        <f>(#REF!-#REF!+#REF!-#REF!)*CAPEX_Mod_V4V5/1000</f>
        <v>#REF!</v>
      </c>
      <c r="FE75" s="77" t="e">
        <f>(#REF!-#REF!+#REF!-#REF!)*CAPEX_Mod_V4V5/1000</f>
        <v>#REF!</v>
      </c>
      <c r="FF75" s="77" t="e">
        <f>(#REF!-#REF!+#REF!-#REF!)*CAPEX_Mod_V4V5/1000</f>
        <v>#REF!</v>
      </c>
      <c r="FG75" s="77" t="e">
        <f>(#REF!-#REF!+#REF!-#REF!)*CAPEX_Mod_V4V5/1000</f>
        <v>#REF!</v>
      </c>
      <c r="FH75" s="77" t="e">
        <f>(#REF!-#REF!+#REF!-#REF!)*CAPEX_Mod_V4V5/1000</f>
        <v>#REF!</v>
      </c>
      <c r="FI75" s="77" t="e">
        <f>(#REF!-#REF!+#REF!-#REF!)*CAPEX_Mod_V4V5/1000</f>
        <v>#REF!</v>
      </c>
      <c r="FJ75" s="77" t="e">
        <f>(#REF!-#REF!+#REF!-#REF!)*CAPEX_Mod_V4V5/1000</f>
        <v>#REF!</v>
      </c>
      <c r="FK75" s="77" t="e">
        <f>(#REF!-#REF!+#REF!-#REF!)*CAPEX_Mod_V4V5/1000</f>
        <v>#REF!</v>
      </c>
      <c r="FL75" s="77" t="e">
        <f>(#REF!-#REF!+#REF!-#REF!)*CAPEX_Mod_V4V5/1000</f>
        <v>#REF!</v>
      </c>
      <c r="FM75" s="77" t="e">
        <f>(#REF!-#REF!+#REF!-#REF!)*CAPEX_Mod_V4V5/1000</f>
        <v>#REF!</v>
      </c>
      <c r="FN75" s="77" t="e">
        <f>(#REF!-#REF!+#REF!-#REF!)*CAPEX_Mod_V4V5/1000</f>
        <v>#REF!</v>
      </c>
      <c r="FO75" s="77" t="e">
        <f>(#REF!-#REF!+#REF!-#REF!)*CAPEX_Mod_V4V5/1000</f>
        <v>#REF!</v>
      </c>
      <c r="FP75" s="77" t="e">
        <f>(#REF!-#REF!+#REF!-#REF!)*CAPEX_Mod_V4V5/1000</f>
        <v>#REF!</v>
      </c>
      <c r="FQ75" s="77" t="e">
        <f>(#REF!-#REF!+#REF!-#REF!)*CAPEX_Mod_V4V5/1000</f>
        <v>#REF!</v>
      </c>
      <c r="FR75" s="77" t="e">
        <f>(#REF!-#REF!+#REF!-#REF!)*CAPEX_Mod_V4V5/1000</f>
        <v>#REF!</v>
      </c>
      <c r="FS75" s="77" t="e">
        <f>(#REF!-#REF!+#REF!-#REF!)*CAPEX_Mod_V4V5/1000</f>
        <v>#REF!</v>
      </c>
      <c r="FT75" s="77" t="e">
        <f>(#REF!-#REF!+#REF!-#REF!)*CAPEX_Mod_V4V5/1000</f>
        <v>#REF!</v>
      </c>
      <c r="FU75" s="77" t="e">
        <f>(#REF!-#REF!+#REF!-#REF!)*CAPEX_Mod_V4V5/1000</f>
        <v>#REF!</v>
      </c>
      <c r="FV75" s="77" t="e">
        <f>(#REF!-#REF!+#REF!-#REF!)*CAPEX_Mod_V4V5/1000</f>
        <v>#REF!</v>
      </c>
      <c r="FW75" s="77" t="e">
        <f>(#REF!-#REF!+#REF!-#REF!)*CAPEX_Mod_V4V5/1000</f>
        <v>#REF!</v>
      </c>
      <c r="FX75" s="77" t="e">
        <f>(#REF!-#REF!+#REF!-#REF!)*CAPEX_Mod_V4V5/1000</f>
        <v>#REF!</v>
      </c>
      <c r="FY75" s="77" t="e">
        <f>(#REF!-#REF!+#REF!-#REF!)*CAPEX_Mod_V4V5/1000</f>
        <v>#REF!</v>
      </c>
      <c r="FZ75" s="77" t="e">
        <f>(#REF!-#REF!+#REF!-#REF!)*CAPEX_Mod_V4V5/1000</f>
        <v>#REF!</v>
      </c>
      <c r="GA75" s="77" t="e">
        <f>(#REF!-#REF!+#REF!-#REF!)*CAPEX_Mod_V4V5/1000</f>
        <v>#REF!</v>
      </c>
      <c r="GB75" s="77" t="e">
        <f>(#REF!-#REF!+#REF!-#REF!)*CAPEX_Mod_V4V5/1000</f>
        <v>#REF!</v>
      </c>
      <c r="GC75" s="77" t="e">
        <f>(#REF!-#REF!+#REF!-#REF!)*CAPEX_Mod_V4V5/1000</f>
        <v>#REF!</v>
      </c>
      <c r="GD75" s="77" t="e">
        <f>(#REF!-#REF!+#REF!-#REF!)*CAPEX_Mod_V4V5/1000</f>
        <v>#REF!</v>
      </c>
      <c r="GE75" s="77" t="e">
        <f>(#REF!-#REF!+#REF!-#REF!)*CAPEX_Mod_V4V5/1000</f>
        <v>#REF!</v>
      </c>
      <c r="GF75" s="77" t="e">
        <f>(#REF!-#REF!+#REF!-#REF!)*CAPEX_Mod_V4V5/1000</f>
        <v>#REF!</v>
      </c>
      <c r="GG75" s="77" t="e">
        <f>(#REF!-#REF!+#REF!-#REF!)*CAPEX_Mod_V4V5/1000</f>
        <v>#REF!</v>
      </c>
      <c r="GH75" s="77" t="e">
        <f>(#REF!-#REF!+#REF!-#REF!)*CAPEX_Mod_V4V5/1000</f>
        <v>#REF!</v>
      </c>
      <c r="GI75" s="77" t="e">
        <f>(#REF!-#REF!+#REF!-#REF!)*CAPEX_Mod_V4V5/1000</f>
        <v>#REF!</v>
      </c>
      <c r="GJ75" s="77" t="e">
        <f>(#REF!-#REF!+#REF!-#REF!)*CAPEX_Mod_V4V5/1000</f>
        <v>#REF!</v>
      </c>
      <c r="GK75" s="77" t="e">
        <f>(#REF!-#REF!+#REF!-#REF!)*CAPEX_Mod_V4V5/1000</f>
        <v>#REF!</v>
      </c>
      <c r="GL75" s="77" t="e">
        <f>(#REF!-#REF!+#REF!-#REF!)*CAPEX_Mod_V4V5/1000</f>
        <v>#REF!</v>
      </c>
      <c r="GM75" s="77" t="e">
        <f>(#REF!-#REF!+#REF!-#REF!)*CAPEX_Mod_V4V5/1000</f>
        <v>#REF!</v>
      </c>
      <c r="GN75" s="77" t="e">
        <f>(#REF!-#REF!+#REF!-#REF!)*CAPEX_Mod_V4V5/1000</f>
        <v>#REF!</v>
      </c>
      <c r="GO75" s="77" t="e">
        <f>(#REF!-#REF!+#REF!-#REF!)*CAPEX_Mod_V4V5/1000</f>
        <v>#REF!</v>
      </c>
      <c r="GP75" s="77" t="e">
        <f>(#REF!-#REF!+#REF!-#REF!)*CAPEX_Mod_V4V5/1000</f>
        <v>#REF!</v>
      </c>
      <c r="GQ75" s="77" t="e">
        <f>(#REF!-#REF!+#REF!-#REF!)*CAPEX_Mod_V4V5/1000</f>
        <v>#REF!</v>
      </c>
      <c r="GR75" s="77" t="e">
        <f>(#REF!-#REF!+#REF!-#REF!)*CAPEX_Mod_V4V5/1000</f>
        <v>#REF!</v>
      </c>
      <c r="GS75" s="77" t="e">
        <f>(#REF!-#REF!+#REF!-#REF!)*CAPEX_Mod_V4V5/1000</f>
        <v>#REF!</v>
      </c>
      <c r="GT75" s="77" t="e">
        <f>(#REF!-#REF!+#REF!-#REF!)*CAPEX_Mod_V4V5/1000</f>
        <v>#REF!</v>
      </c>
      <c r="GU75" s="77" t="e">
        <f>(#REF!-#REF!+#REF!-#REF!)*CAPEX_Mod_V4V5/1000</f>
        <v>#REF!</v>
      </c>
      <c r="GV75" s="77" t="e">
        <f>(#REF!-#REF!+#REF!-#REF!)*CAPEX_Mod_V4V5/1000</f>
        <v>#REF!</v>
      </c>
      <c r="GW75" s="77" t="e">
        <f>(#REF!-#REF!+#REF!-#REF!)*CAPEX_Mod_V4V5/1000</f>
        <v>#REF!</v>
      </c>
      <c r="GX75" s="77" t="e">
        <f>(#REF!-#REF!+#REF!-#REF!)*CAPEX_Mod_V4V5/1000</f>
        <v>#REF!</v>
      </c>
      <c r="GY75" s="77" t="e">
        <f>(#REF!-#REF!+#REF!-#REF!)*CAPEX_Mod_V4V5/1000</f>
        <v>#REF!</v>
      </c>
      <c r="GZ75" s="77" t="e">
        <f>(#REF!-#REF!+#REF!-#REF!)*CAPEX_Mod_V4V5/1000</f>
        <v>#REF!</v>
      </c>
      <c r="HA75" s="77" t="e">
        <f>(#REF!-#REF!+#REF!-#REF!)*CAPEX_Mod_V4V5/1000</f>
        <v>#REF!</v>
      </c>
      <c r="HB75" s="77" t="e">
        <f>(#REF!-#REF!+#REF!-#REF!)*CAPEX_Mod_V4V5/1000</f>
        <v>#REF!</v>
      </c>
      <c r="HC75" s="77" t="e">
        <f>(#REF!-#REF!+#REF!-#REF!)*CAPEX_Mod_V4V5/1000</f>
        <v>#REF!</v>
      </c>
      <c r="HD75" s="77" t="e">
        <f>(#REF!-#REF!+#REF!-#REF!)*CAPEX_Mod_V4V5/1000</f>
        <v>#REF!</v>
      </c>
      <c r="HE75" s="77" t="e">
        <f>(#REF!-#REF!+#REF!-#REF!)*CAPEX_Mod_V4V5/1000</f>
        <v>#REF!</v>
      </c>
      <c r="HF75" s="77" t="e">
        <f>(#REF!-#REF!+#REF!-#REF!)*CAPEX_Mod_V4V5/1000</f>
        <v>#REF!</v>
      </c>
      <c r="HG75" s="77" t="e">
        <f>(#REF!-#REF!+#REF!-#REF!)*CAPEX_Mod_V4V5/1000</f>
        <v>#REF!</v>
      </c>
      <c r="HH75" s="77" t="e">
        <f>(#REF!-#REF!+#REF!-#REF!)*CAPEX_Mod_V4V5/1000</f>
        <v>#REF!</v>
      </c>
      <c r="HI75" s="77" t="e">
        <f>(#REF!-#REF!+#REF!-#REF!)*CAPEX_Mod_V4V5/1000</f>
        <v>#REF!</v>
      </c>
    </row>
    <row r="76" spans="1:217" s="109" customFormat="1" x14ac:dyDescent="0.2">
      <c r="A76" s="113" t="s">
        <v>116</v>
      </c>
      <c r="B76" s="114">
        <v>0</v>
      </c>
      <c r="C76" s="114">
        <v>0</v>
      </c>
      <c r="D76" s="114">
        <v>0</v>
      </c>
      <c r="E76" s="114">
        <v>0</v>
      </c>
      <c r="F76" s="114">
        <v>0</v>
      </c>
      <c r="G76" s="114">
        <v>0</v>
      </c>
      <c r="H76" s="114">
        <v>0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  <c r="AC76" s="114">
        <v>0</v>
      </c>
      <c r="AD76" s="114">
        <v>0</v>
      </c>
      <c r="AE76" s="114">
        <v>0</v>
      </c>
      <c r="AF76" s="114">
        <v>0</v>
      </c>
      <c r="AG76" s="114">
        <v>0</v>
      </c>
      <c r="AH76" s="114">
        <v>0</v>
      </c>
      <c r="AI76" s="114">
        <v>0</v>
      </c>
      <c r="AJ76" s="114">
        <v>0</v>
      </c>
      <c r="AK76" s="114">
        <v>0</v>
      </c>
      <c r="AL76" s="114">
        <v>0</v>
      </c>
      <c r="AM76" s="114">
        <v>0</v>
      </c>
      <c r="AN76" s="114">
        <v>0</v>
      </c>
      <c r="AO76" s="114">
        <v>0</v>
      </c>
      <c r="AP76" s="114">
        <v>0</v>
      </c>
      <c r="AQ76" s="114">
        <v>0</v>
      </c>
      <c r="AR76" s="114">
        <v>0</v>
      </c>
      <c r="AS76" s="114">
        <v>0</v>
      </c>
      <c r="AT76" s="114">
        <v>0</v>
      </c>
      <c r="AU76" s="114">
        <v>0</v>
      </c>
      <c r="AV76" s="114">
        <v>0</v>
      </c>
      <c r="AW76" s="114">
        <v>0</v>
      </c>
      <c r="AX76" s="114">
        <v>0</v>
      </c>
      <c r="AY76" s="114">
        <v>0</v>
      </c>
      <c r="AZ76" s="114">
        <v>0</v>
      </c>
      <c r="BA76" s="114">
        <v>0</v>
      </c>
      <c r="BB76" s="114">
        <v>0</v>
      </c>
      <c r="BC76" s="114">
        <v>0</v>
      </c>
      <c r="BD76" s="114">
        <v>0</v>
      </c>
      <c r="BE76" s="114">
        <v>0</v>
      </c>
      <c r="BF76" s="114">
        <v>0</v>
      </c>
      <c r="BG76" s="114">
        <v>0</v>
      </c>
      <c r="BH76" s="114">
        <v>0</v>
      </c>
      <c r="BI76" s="114">
        <v>0</v>
      </c>
      <c r="BJ76" s="114">
        <v>0</v>
      </c>
      <c r="BK76" s="114">
        <v>0</v>
      </c>
      <c r="BL76" s="114">
        <v>0</v>
      </c>
      <c r="BM76" s="114">
        <v>0</v>
      </c>
      <c r="BN76" s="114">
        <v>0</v>
      </c>
      <c r="BO76" s="114">
        <v>0</v>
      </c>
      <c r="BP76" s="114">
        <v>0</v>
      </c>
      <c r="BQ76" s="114">
        <v>0</v>
      </c>
      <c r="BR76" s="114">
        <v>0</v>
      </c>
      <c r="BS76" s="114">
        <v>0</v>
      </c>
      <c r="BT76" s="114">
        <v>0</v>
      </c>
      <c r="BU76" s="114">
        <v>0</v>
      </c>
      <c r="BV76" s="114">
        <v>0</v>
      </c>
      <c r="BW76" s="114">
        <v>0</v>
      </c>
      <c r="BX76" s="114">
        <v>0</v>
      </c>
      <c r="BY76" s="114">
        <v>0</v>
      </c>
      <c r="BZ76" s="114">
        <v>0</v>
      </c>
      <c r="CA76" s="114">
        <v>0</v>
      </c>
      <c r="CB76" s="114">
        <v>0</v>
      </c>
      <c r="CC76" s="114">
        <v>0</v>
      </c>
      <c r="CD76" s="114">
        <v>0</v>
      </c>
      <c r="CE76" s="114">
        <v>0</v>
      </c>
      <c r="CF76" s="114">
        <v>0</v>
      </c>
      <c r="CG76" s="114">
        <v>0</v>
      </c>
      <c r="CH76" s="114">
        <v>0</v>
      </c>
      <c r="CI76" s="114">
        <v>0</v>
      </c>
      <c r="CJ76" s="114">
        <v>0</v>
      </c>
      <c r="CK76" s="114">
        <v>0</v>
      </c>
      <c r="CL76" s="114">
        <v>0</v>
      </c>
      <c r="CM76" s="114">
        <v>0</v>
      </c>
      <c r="CN76" s="114">
        <v>0</v>
      </c>
      <c r="CO76" s="114">
        <v>0</v>
      </c>
      <c r="CP76" s="114">
        <v>0</v>
      </c>
      <c r="CQ76" s="114">
        <v>0</v>
      </c>
      <c r="CR76" s="114">
        <v>0</v>
      </c>
      <c r="CS76" s="114">
        <v>0</v>
      </c>
      <c r="CT76" s="114">
        <v>0</v>
      </c>
      <c r="CU76" s="114">
        <v>0</v>
      </c>
      <c r="CV76" s="114">
        <v>0</v>
      </c>
      <c r="CW76" s="114">
        <v>0</v>
      </c>
      <c r="CX76" s="114">
        <v>0</v>
      </c>
      <c r="CY76" s="114">
        <v>0</v>
      </c>
      <c r="CZ76" s="114">
        <v>0</v>
      </c>
      <c r="DA76" s="114">
        <v>0</v>
      </c>
      <c r="DB76" s="114">
        <v>0</v>
      </c>
      <c r="DC76" s="114">
        <v>0</v>
      </c>
      <c r="DD76" s="114">
        <v>0</v>
      </c>
      <c r="DE76" s="114">
        <v>0</v>
      </c>
      <c r="DF76" s="114">
        <v>0</v>
      </c>
      <c r="DG76" s="114">
        <v>0</v>
      </c>
      <c r="DH76" s="114">
        <v>0</v>
      </c>
      <c r="DI76" s="114">
        <v>0</v>
      </c>
      <c r="DJ76" s="114">
        <v>0</v>
      </c>
      <c r="DK76" s="114">
        <v>0</v>
      </c>
      <c r="DL76" s="114">
        <v>0</v>
      </c>
      <c r="DM76" s="114">
        <v>0</v>
      </c>
      <c r="DN76" s="114">
        <v>0</v>
      </c>
      <c r="DO76" s="114">
        <v>0</v>
      </c>
      <c r="DP76" s="114">
        <v>0</v>
      </c>
      <c r="DQ76" s="114">
        <v>0</v>
      </c>
      <c r="DR76" s="114">
        <v>0</v>
      </c>
      <c r="DS76" s="114">
        <v>0</v>
      </c>
      <c r="DT76" s="114">
        <v>0</v>
      </c>
      <c r="DU76" s="114">
        <v>0</v>
      </c>
      <c r="DV76" s="114">
        <v>0</v>
      </c>
      <c r="DW76" s="114">
        <v>0</v>
      </c>
      <c r="DX76" s="114">
        <v>0</v>
      </c>
      <c r="DY76" s="114">
        <v>0</v>
      </c>
      <c r="DZ76" s="114">
        <v>0</v>
      </c>
      <c r="EA76" s="114">
        <v>0</v>
      </c>
      <c r="EB76" s="114">
        <v>0</v>
      </c>
      <c r="EC76" s="114">
        <v>0</v>
      </c>
      <c r="ED76" s="114">
        <v>0</v>
      </c>
      <c r="EE76" s="114">
        <v>0</v>
      </c>
      <c r="EF76" s="114">
        <v>0</v>
      </c>
      <c r="EG76" s="114">
        <v>0</v>
      </c>
      <c r="EH76" s="114">
        <v>0</v>
      </c>
      <c r="EI76" s="114">
        <v>0</v>
      </c>
      <c r="EJ76" s="114">
        <v>0</v>
      </c>
      <c r="EK76" s="114">
        <v>0</v>
      </c>
      <c r="EL76" s="114">
        <v>0</v>
      </c>
      <c r="EM76" s="114">
        <v>0</v>
      </c>
      <c r="EN76" s="114">
        <v>0</v>
      </c>
      <c r="EO76" s="114">
        <v>0</v>
      </c>
      <c r="EP76" s="114">
        <v>0</v>
      </c>
      <c r="EQ76" s="114">
        <v>0</v>
      </c>
      <c r="ER76" s="114">
        <v>0</v>
      </c>
      <c r="ES76" s="114">
        <v>0</v>
      </c>
      <c r="ET76" s="114">
        <v>0</v>
      </c>
      <c r="EU76" s="114">
        <v>0</v>
      </c>
      <c r="EV76" s="114">
        <v>0</v>
      </c>
      <c r="EW76" s="114">
        <v>0</v>
      </c>
      <c r="EX76" s="114">
        <v>0</v>
      </c>
      <c r="EY76" s="114">
        <v>0</v>
      </c>
      <c r="EZ76" s="114">
        <v>0</v>
      </c>
      <c r="FA76" s="114">
        <v>0</v>
      </c>
      <c r="FB76" s="114">
        <v>0</v>
      </c>
      <c r="FC76" s="114">
        <v>0</v>
      </c>
      <c r="FD76" s="114">
        <v>0</v>
      </c>
      <c r="FE76" s="114">
        <v>0</v>
      </c>
      <c r="FF76" s="114">
        <v>0</v>
      </c>
      <c r="FG76" s="114">
        <v>0</v>
      </c>
      <c r="FH76" s="114">
        <v>0</v>
      </c>
      <c r="FI76" s="114">
        <v>0</v>
      </c>
      <c r="FJ76" s="114">
        <v>0</v>
      </c>
      <c r="FK76" s="114">
        <v>0</v>
      </c>
      <c r="FL76" s="114">
        <v>0</v>
      </c>
      <c r="FM76" s="114">
        <v>0</v>
      </c>
      <c r="FN76" s="114">
        <v>0</v>
      </c>
      <c r="FO76" s="114">
        <v>0</v>
      </c>
      <c r="FP76" s="114">
        <v>0</v>
      </c>
      <c r="FQ76" s="114">
        <v>0</v>
      </c>
      <c r="FR76" s="114">
        <v>0</v>
      </c>
      <c r="FS76" s="114">
        <v>0</v>
      </c>
      <c r="FT76" s="114">
        <v>0</v>
      </c>
      <c r="FU76" s="114">
        <v>0</v>
      </c>
      <c r="FV76" s="114">
        <v>0</v>
      </c>
      <c r="FW76" s="114">
        <v>0</v>
      </c>
      <c r="FX76" s="114">
        <v>0</v>
      </c>
      <c r="FY76" s="114">
        <v>0</v>
      </c>
      <c r="FZ76" s="114">
        <v>0</v>
      </c>
      <c r="GA76" s="114">
        <v>0</v>
      </c>
      <c r="GB76" s="114">
        <v>0</v>
      </c>
      <c r="GC76" s="114">
        <v>0</v>
      </c>
      <c r="GD76" s="114">
        <v>0</v>
      </c>
      <c r="GE76" s="114">
        <v>0</v>
      </c>
      <c r="GF76" s="114">
        <v>0</v>
      </c>
      <c r="GG76" s="114">
        <v>0</v>
      </c>
      <c r="GH76" s="114">
        <v>0</v>
      </c>
      <c r="GI76" s="114">
        <v>0</v>
      </c>
      <c r="GJ76" s="114">
        <v>0</v>
      </c>
      <c r="GK76" s="114">
        <v>0</v>
      </c>
      <c r="GL76" s="114">
        <v>0</v>
      </c>
      <c r="GM76" s="114">
        <v>0</v>
      </c>
      <c r="GN76" s="114">
        <v>0</v>
      </c>
      <c r="GO76" s="114">
        <v>0</v>
      </c>
      <c r="GP76" s="114">
        <v>0</v>
      </c>
      <c r="GQ76" s="114">
        <v>0</v>
      </c>
      <c r="GR76" s="114">
        <v>0</v>
      </c>
      <c r="GS76" s="114">
        <v>0</v>
      </c>
      <c r="GT76" s="114">
        <v>0</v>
      </c>
      <c r="GU76" s="114">
        <v>0</v>
      </c>
      <c r="GV76" s="114">
        <v>0</v>
      </c>
      <c r="GW76" s="114">
        <v>0</v>
      </c>
      <c r="GX76" s="114">
        <v>0</v>
      </c>
      <c r="GY76" s="114">
        <v>0</v>
      </c>
      <c r="GZ76" s="114">
        <v>0</v>
      </c>
      <c r="HA76" s="114">
        <v>0</v>
      </c>
      <c r="HB76" s="114">
        <v>0</v>
      </c>
      <c r="HC76" s="114">
        <v>0</v>
      </c>
      <c r="HD76" s="114">
        <v>0</v>
      </c>
      <c r="HE76" s="114">
        <v>0</v>
      </c>
      <c r="HF76" s="114">
        <v>0</v>
      </c>
      <c r="HG76" s="114">
        <v>0</v>
      </c>
      <c r="HH76" s="114">
        <v>0</v>
      </c>
      <c r="HI76" s="114">
        <v>0</v>
      </c>
    </row>
    <row r="77" spans="1:217" s="109" customFormat="1" x14ac:dyDescent="0.2">
      <c r="A77" s="113" t="s">
        <v>117</v>
      </c>
      <c r="B77" s="114">
        <v>0</v>
      </c>
      <c r="C77" s="114">
        <v>0</v>
      </c>
      <c r="D77" s="114">
        <v>0</v>
      </c>
      <c r="E77" s="114">
        <v>0</v>
      </c>
      <c r="F77" s="114">
        <v>0</v>
      </c>
      <c r="G77" s="114">
        <v>0</v>
      </c>
      <c r="H77" s="114">
        <v>0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  <c r="AC77" s="114">
        <v>0</v>
      </c>
      <c r="AD77" s="114">
        <v>0</v>
      </c>
      <c r="AE77" s="114">
        <v>0</v>
      </c>
      <c r="AF77" s="114">
        <v>0</v>
      </c>
      <c r="AG77" s="114">
        <v>0</v>
      </c>
      <c r="AH77" s="114">
        <v>0</v>
      </c>
      <c r="AI77" s="114">
        <v>0</v>
      </c>
      <c r="AJ77" s="114">
        <v>0</v>
      </c>
      <c r="AK77" s="114">
        <v>0</v>
      </c>
      <c r="AL77" s="114">
        <v>0</v>
      </c>
      <c r="AM77" s="114">
        <v>0</v>
      </c>
      <c r="AN77" s="114">
        <v>0</v>
      </c>
      <c r="AO77" s="114">
        <v>0</v>
      </c>
      <c r="AP77" s="114">
        <v>0</v>
      </c>
      <c r="AQ77" s="114">
        <v>0</v>
      </c>
      <c r="AR77" s="114">
        <v>0</v>
      </c>
      <c r="AS77" s="114">
        <v>0</v>
      </c>
      <c r="AT77" s="114">
        <v>0</v>
      </c>
      <c r="AU77" s="114">
        <v>0</v>
      </c>
      <c r="AV77" s="114">
        <v>0</v>
      </c>
      <c r="AW77" s="114">
        <v>0</v>
      </c>
      <c r="AX77" s="114">
        <v>0</v>
      </c>
      <c r="AY77" s="114">
        <v>0</v>
      </c>
      <c r="AZ77" s="114">
        <v>0</v>
      </c>
      <c r="BA77" s="114">
        <v>0</v>
      </c>
      <c r="BB77" s="114">
        <v>0</v>
      </c>
      <c r="BC77" s="114">
        <v>0</v>
      </c>
      <c r="BD77" s="114">
        <v>0</v>
      </c>
      <c r="BE77" s="114">
        <v>0</v>
      </c>
      <c r="BF77" s="114">
        <v>0</v>
      </c>
      <c r="BG77" s="114">
        <v>0</v>
      </c>
      <c r="BH77" s="114">
        <v>0</v>
      </c>
      <c r="BI77" s="114">
        <v>0</v>
      </c>
      <c r="BJ77" s="114">
        <v>0</v>
      </c>
      <c r="BK77" s="114">
        <v>0</v>
      </c>
      <c r="BL77" s="114">
        <v>0</v>
      </c>
      <c r="BM77" s="114">
        <v>0</v>
      </c>
      <c r="BN77" s="114">
        <v>0</v>
      </c>
      <c r="BO77" s="114">
        <v>0</v>
      </c>
      <c r="BP77" s="114">
        <v>0</v>
      </c>
      <c r="BQ77" s="114">
        <v>0</v>
      </c>
      <c r="BR77" s="114">
        <v>0</v>
      </c>
      <c r="BS77" s="114">
        <v>0</v>
      </c>
      <c r="BT77" s="114">
        <v>0</v>
      </c>
      <c r="BU77" s="114">
        <v>0</v>
      </c>
      <c r="BV77" s="114">
        <v>0</v>
      </c>
      <c r="BW77" s="114">
        <v>0</v>
      </c>
      <c r="BX77" s="114">
        <v>0</v>
      </c>
      <c r="BY77" s="114">
        <v>0</v>
      </c>
      <c r="BZ77" s="114">
        <v>0</v>
      </c>
      <c r="CA77" s="114">
        <v>0</v>
      </c>
      <c r="CB77" s="114">
        <v>0</v>
      </c>
      <c r="CC77" s="114">
        <v>0</v>
      </c>
      <c r="CD77" s="114">
        <v>0</v>
      </c>
      <c r="CE77" s="114">
        <v>0</v>
      </c>
      <c r="CF77" s="114">
        <v>0</v>
      </c>
      <c r="CG77" s="114">
        <v>0</v>
      </c>
      <c r="CH77" s="114">
        <v>0</v>
      </c>
      <c r="CI77" s="114">
        <v>0</v>
      </c>
      <c r="CJ77" s="114">
        <v>0</v>
      </c>
      <c r="CK77" s="114">
        <v>0</v>
      </c>
      <c r="CL77" s="114">
        <v>0</v>
      </c>
      <c r="CM77" s="114">
        <v>0</v>
      </c>
      <c r="CN77" s="114">
        <v>0</v>
      </c>
      <c r="CO77" s="114">
        <v>0</v>
      </c>
      <c r="CP77" s="114">
        <v>0</v>
      </c>
      <c r="CQ77" s="114">
        <v>0</v>
      </c>
      <c r="CR77" s="114">
        <v>0</v>
      </c>
      <c r="CS77" s="114">
        <v>0</v>
      </c>
      <c r="CT77" s="114">
        <v>0</v>
      </c>
      <c r="CU77" s="114">
        <v>0</v>
      </c>
      <c r="CV77" s="114">
        <v>0</v>
      </c>
      <c r="CW77" s="114">
        <v>0</v>
      </c>
      <c r="CX77" s="114">
        <v>0</v>
      </c>
      <c r="CY77" s="114">
        <v>0</v>
      </c>
      <c r="CZ77" s="114">
        <v>0</v>
      </c>
      <c r="DA77" s="114">
        <v>0</v>
      </c>
      <c r="DB77" s="114">
        <v>0</v>
      </c>
      <c r="DC77" s="114">
        <v>0</v>
      </c>
      <c r="DD77" s="114">
        <v>0</v>
      </c>
      <c r="DE77" s="114">
        <v>0</v>
      </c>
      <c r="DF77" s="114">
        <v>0</v>
      </c>
      <c r="DG77" s="114">
        <v>0</v>
      </c>
      <c r="DH77" s="114">
        <v>0</v>
      </c>
      <c r="DI77" s="114">
        <v>0</v>
      </c>
      <c r="DJ77" s="114">
        <v>0</v>
      </c>
      <c r="DK77" s="114">
        <v>0</v>
      </c>
      <c r="DL77" s="114">
        <v>0</v>
      </c>
      <c r="DM77" s="114">
        <v>0</v>
      </c>
      <c r="DN77" s="114">
        <v>0</v>
      </c>
      <c r="DO77" s="114">
        <v>0</v>
      </c>
      <c r="DP77" s="114">
        <v>0</v>
      </c>
      <c r="DQ77" s="114">
        <v>0</v>
      </c>
      <c r="DR77" s="114">
        <v>0</v>
      </c>
      <c r="DS77" s="114">
        <v>0</v>
      </c>
      <c r="DT77" s="114">
        <v>0</v>
      </c>
      <c r="DU77" s="114">
        <v>0</v>
      </c>
      <c r="DV77" s="114">
        <v>0</v>
      </c>
      <c r="DW77" s="114">
        <v>0</v>
      </c>
      <c r="DX77" s="114">
        <v>0</v>
      </c>
      <c r="DY77" s="114">
        <v>0</v>
      </c>
      <c r="DZ77" s="114">
        <v>0</v>
      </c>
      <c r="EA77" s="114">
        <v>0</v>
      </c>
      <c r="EB77" s="114">
        <v>0</v>
      </c>
      <c r="EC77" s="114">
        <v>0</v>
      </c>
      <c r="ED77" s="114">
        <v>0</v>
      </c>
      <c r="EE77" s="114">
        <v>0</v>
      </c>
      <c r="EF77" s="114">
        <v>0</v>
      </c>
      <c r="EG77" s="114">
        <v>0</v>
      </c>
      <c r="EH77" s="114">
        <v>0</v>
      </c>
      <c r="EI77" s="114">
        <v>0</v>
      </c>
      <c r="EJ77" s="114">
        <v>0</v>
      </c>
      <c r="EK77" s="114">
        <v>0</v>
      </c>
      <c r="EL77" s="114">
        <v>0</v>
      </c>
      <c r="EM77" s="114">
        <v>0</v>
      </c>
      <c r="EN77" s="114">
        <v>0</v>
      </c>
      <c r="EO77" s="114">
        <v>0</v>
      </c>
      <c r="EP77" s="114">
        <v>0</v>
      </c>
      <c r="EQ77" s="114">
        <v>0</v>
      </c>
      <c r="ER77" s="114">
        <v>0</v>
      </c>
      <c r="ES77" s="114">
        <v>0</v>
      </c>
      <c r="ET77" s="114">
        <v>0</v>
      </c>
      <c r="EU77" s="114">
        <v>0</v>
      </c>
      <c r="EV77" s="114">
        <v>0</v>
      </c>
      <c r="EW77" s="114">
        <v>0</v>
      </c>
      <c r="EX77" s="114">
        <v>0</v>
      </c>
      <c r="EY77" s="114">
        <v>0</v>
      </c>
      <c r="EZ77" s="114">
        <v>0</v>
      </c>
      <c r="FA77" s="114">
        <v>0</v>
      </c>
      <c r="FB77" s="114">
        <v>0</v>
      </c>
      <c r="FC77" s="114">
        <v>0</v>
      </c>
      <c r="FD77" s="114">
        <v>0</v>
      </c>
      <c r="FE77" s="114">
        <v>0</v>
      </c>
      <c r="FF77" s="114">
        <v>0</v>
      </c>
      <c r="FG77" s="114">
        <v>0</v>
      </c>
      <c r="FH77" s="114">
        <v>0</v>
      </c>
      <c r="FI77" s="114">
        <v>0</v>
      </c>
      <c r="FJ77" s="114">
        <v>0</v>
      </c>
      <c r="FK77" s="114">
        <v>0</v>
      </c>
      <c r="FL77" s="114">
        <v>0</v>
      </c>
      <c r="FM77" s="114">
        <v>0</v>
      </c>
      <c r="FN77" s="114">
        <v>0</v>
      </c>
      <c r="FO77" s="114">
        <v>0</v>
      </c>
      <c r="FP77" s="114">
        <v>0</v>
      </c>
      <c r="FQ77" s="114">
        <v>0</v>
      </c>
      <c r="FR77" s="114">
        <v>0</v>
      </c>
      <c r="FS77" s="114">
        <v>0</v>
      </c>
      <c r="FT77" s="114">
        <v>0</v>
      </c>
      <c r="FU77" s="114">
        <v>0</v>
      </c>
      <c r="FV77" s="114">
        <v>0</v>
      </c>
      <c r="FW77" s="114">
        <v>0</v>
      </c>
      <c r="FX77" s="114">
        <v>0</v>
      </c>
      <c r="FY77" s="114">
        <v>0</v>
      </c>
      <c r="FZ77" s="114">
        <v>0</v>
      </c>
      <c r="GA77" s="114">
        <v>0</v>
      </c>
      <c r="GB77" s="114">
        <v>0</v>
      </c>
      <c r="GC77" s="114">
        <v>0</v>
      </c>
      <c r="GD77" s="114">
        <v>0</v>
      </c>
      <c r="GE77" s="114">
        <v>0</v>
      </c>
      <c r="GF77" s="114">
        <v>0</v>
      </c>
      <c r="GG77" s="114">
        <v>0</v>
      </c>
      <c r="GH77" s="114">
        <v>0</v>
      </c>
      <c r="GI77" s="114">
        <v>0</v>
      </c>
      <c r="GJ77" s="114">
        <v>0</v>
      </c>
      <c r="GK77" s="114">
        <v>0</v>
      </c>
      <c r="GL77" s="114">
        <v>0</v>
      </c>
      <c r="GM77" s="114">
        <v>0</v>
      </c>
      <c r="GN77" s="114">
        <v>0</v>
      </c>
      <c r="GO77" s="114">
        <v>0</v>
      </c>
      <c r="GP77" s="114">
        <v>0</v>
      </c>
      <c r="GQ77" s="114">
        <v>0</v>
      </c>
      <c r="GR77" s="114">
        <v>0</v>
      </c>
      <c r="GS77" s="114">
        <v>0</v>
      </c>
      <c r="GT77" s="114">
        <v>0</v>
      </c>
      <c r="GU77" s="114">
        <v>0</v>
      </c>
      <c r="GV77" s="114">
        <v>0</v>
      </c>
      <c r="GW77" s="114">
        <v>0</v>
      </c>
      <c r="GX77" s="114">
        <v>0</v>
      </c>
      <c r="GY77" s="114">
        <v>0</v>
      </c>
      <c r="GZ77" s="114">
        <v>0</v>
      </c>
      <c r="HA77" s="114">
        <v>0</v>
      </c>
      <c r="HB77" s="114">
        <v>0</v>
      </c>
      <c r="HC77" s="114">
        <v>0</v>
      </c>
      <c r="HD77" s="114">
        <v>0</v>
      </c>
      <c r="HE77" s="114">
        <v>0</v>
      </c>
      <c r="HF77" s="114">
        <v>0</v>
      </c>
      <c r="HG77" s="114">
        <v>0</v>
      </c>
      <c r="HH77" s="114">
        <v>0</v>
      </c>
      <c r="HI77" s="114">
        <v>0</v>
      </c>
    </row>
    <row r="78" spans="1:217" s="109" customFormat="1" x14ac:dyDescent="0.2">
      <c r="A78" s="113" t="s">
        <v>118</v>
      </c>
      <c r="B78" s="114">
        <v>0</v>
      </c>
      <c r="C78" s="114">
        <v>0</v>
      </c>
      <c r="D78" s="114">
        <v>0</v>
      </c>
      <c r="E78" s="114">
        <v>0</v>
      </c>
      <c r="F78" s="114">
        <v>0</v>
      </c>
      <c r="G78" s="114">
        <v>0</v>
      </c>
      <c r="H78" s="114">
        <v>0</v>
      </c>
      <c r="I78" s="114">
        <v>0</v>
      </c>
      <c r="J78" s="114">
        <v>0</v>
      </c>
      <c r="K78" s="114">
        <v>0</v>
      </c>
      <c r="L78" s="114">
        <v>0</v>
      </c>
      <c r="M78" s="114">
        <v>0</v>
      </c>
      <c r="N78" s="114">
        <v>0</v>
      </c>
      <c r="O78" s="114">
        <v>0</v>
      </c>
      <c r="P78" s="114">
        <v>0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>
        <v>0</v>
      </c>
      <c r="AC78" s="114">
        <v>0</v>
      </c>
      <c r="AD78" s="114">
        <v>0</v>
      </c>
      <c r="AE78" s="114">
        <v>0</v>
      </c>
      <c r="AF78" s="114">
        <v>0</v>
      </c>
      <c r="AG78" s="114">
        <v>0</v>
      </c>
      <c r="AH78" s="114">
        <v>0</v>
      </c>
      <c r="AI78" s="114">
        <v>0</v>
      </c>
      <c r="AJ78" s="114">
        <v>0</v>
      </c>
      <c r="AK78" s="114">
        <v>0</v>
      </c>
      <c r="AL78" s="114">
        <v>0</v>
      </c>
      <c r="AM78" s="114">
        <v>0</v>
      </c>
      <c r="AN78" s="114">
        <v>0</v>
      </c>
      <c r="AO78" s="114">
        <v>0</v>
      </c>
      <c r="AP78" s="114">
        <v>0</v>
      </c>
      <c r="AQ78" s="114">
        <v>0</v>
      </c>
      <c r="AR78" s="114">
        <v>0</v>
      </c>
      <c r="AS78" s="114">
        <v>0</v>
      </c>
      <c r="AT78" s="114">
        <v>0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AZ78" s="114">
        <v>0</v>
      </c>
      <c r="BA78" s="114">
        <v>0</v>
      </c>
      <c r="BB78" s="114">
        <v>0</v>
      </c>
      <c r="BC78" s="114">
        <v>0</v>
      </c>
      <c r="BD78" s="114">
        <v>0</v>
      </c>
      <c r="BE78" s="114">
        <v>0</v>
      </c>
      <c r="BF78" s="114">
        <v>0</v>
      </c>
      <c r="BG78" s="114">
        <v>0</v>
      </c>
      <c r="BH78" s="114">
        <v>0</v>
      </c>
      <c r="BI78" s="114">
        <v>0</v>
      </c>
      <c r="BJ78" s="114">
        <v>0</v>
      </c>
      <c r="BK78" s="114">
        <v>0</v>
      </c>
      <c r="BL78" s="114">
        <v>0</v>
      </c>
      <c r="BM78" s="114">
        <v>0</v>
      </c>
      <c r="BN78" s="114">
        <v>0</v>
      </c>
      <c r="BO78" s="114">
        <v>0</v>
      </c>
      <c r="BP78" s="114">
        <v>0</v>
      </c>
      <c r="BQ78" s="114">
        <v>0</v>
      </c>
      <c r="BR78" s="114">
        <v>0</v>
      </c>
      <c r="BS78" s="114">
        <v>0</v>
      </c>
      <c r="BT78" s="114">
        <v>0</v>
      </c>
      <c r="BU78" s="114">
        <v>0</v>
      </c>
      <c r="BV78" s="114">
        <v>0</v>
      </c>
      <c r="BW78" s="114">
        <v>0</v>
      </c>
      <c r="BX78" s="114">
        <v>0</v>
      </c>
      <c r="BY78" s="114">
        <v>0</v>
      </c>
      <c r="BZ78" s="114">
        <v>0</v>
      </c>
      <c r="CA78" s="114">
        <v>0</v>
      </c>
      <c r="CB78" s="114">
        <v>0</v>
      </c>
      <c r="CC78" s="114">
        <v>0</v>
      </c>
      <c r="CD78" s="114">
        <v>0</v>
      </c>
      <c r="CE78" s="114">
        <v>0</v>
      </c>
      <c r="CF78" s="114">
        <v>0</v>
      </c>
      <c r="CG78" s="114">
        <v>0</v>
      </c>
      <c r="CH78" s="114">
        <v>0</v>
      </c>
      <c r="CI78" s="114">
        <v>0</v>
      </c>
      <c r="CJ78" s="114">
        <v>0</v>
      </c>
      <c r="CK78" s="114">
        <v>0</v>
      </c>
      <c r="CL78" s="114">
        <v>0</v>
      </c>
      <c r="CM78" s="114">
        <v>0</v>
      </c>
      <c r="CN78" s="114">
        <v>0</v>
      </c>
      <c r="CO78" s="114">
        <v>0</v>
      </c>
      <c r="CP78" s="114">
        <v>0</v>
      </c>
      <c r="CQ78" s="114">
        <v>0</v>
      </c>
      <c r="CR78" s="114">
        <v>0</v>
      </c>
      <c r="CS78" s="114">
        <v>0</v>
      </c>
      <c r="CT78" s="114">
        <v>0</v>
      </c>
      <c r="CU78" s="114">
        <v>0</v>
      </c>
      <c r="CV78" s="114">
        <v>0</v>
      </c>
      <c r="CW78" s="114">
        <v>0</v>
      </c>
      <c r="CX78" s="114">
        <v>0</v>
      </c>
      <c r="CY78" s="114">
        <v>0</v>
      </c>
      <c r="CZ78" s="114">
        <v>0</v>
      </c>
      <c r="DA78" s="114">
        <v>0</v>
      </c>
      <c r="DB78" s="114">
        <v>0</v>
      </c>
      <c r="DC78" s="114">
        <v>0</v>
      </c>
      <c r="DD78" s="114">
        <v>0</v>
      </c>
      <c r="DE78" s="114">
        <v>0</v>
      </c>
      <c r="DF78" s="114">
        <v>0</v>
      </c>
      <c r="DG78" s="114">
        <v>0</v>
      </c>
      <c r="DH78" s="114">
        <v>0</v>
      </c>
      <c r="DI78" s="114">
        <v>0</v>
      </c>
      <c r="DJ78" s="114">
        <v>0</v>
      </c>
      <c r="DK78" s="114">
        <v>0</v>
      </c>
      <c r="DL78" s="114">
        <v>0</v>
      </c>
      <c r="DM78" s="114">
        <v>0</v>
      </c>
      <c r="DN78" s="114">
        <v>0</v>
      </c>
      <c r="DO78" s="114">
        <v>0</v>
      </c>
      <c r="DP78" s="114">
        <v>0</v>
      </c>
      <c r="DQ78" s="114">
        <v>0</v>
      </c>
      <c r="DR78" s="114">
        <v>0</v>
      </c>
      <c r="DS78" s="114">
        <v>0</v>
      </c>
      <c r="DT78" s="114">
        <v>0</v>
      </c>
      <c r="DU78" s="114">
        <v>0</v>
      </c>
      <c r="DV78" s="114">
        <v>0</v>
      </c>
      <c r="DW78" s="114">
        <v>0</v>
      </c>
      <c r="DX78" s="114">
        <v>0</v>
      </c>
      <c r="DY78" s="114">
        <v>0</v>
      </c>
      <c r="DZ78" s="114">
        <v>0</v>
      </c>
      <c r="EA78" s="114">
        <v>0</v>
      </c>
      <c r="EB78" s="114">
        <v>0</v>
      </c>
      <c r="EC78" s="114">
        <v>0</v>
      </c>
      <c r="ED78" s="114">
        <v>0</v>
      </c>
      <c r="EE78" s="114">
        <v>0</v>
      </c>
      <c r="EF78" s="114">
        <v>0</v>
      </c>
      <c r="EG78" s="114">
        <v>0</v>
      </c>
      <c r="EH78" s="114">
        <v>0</v>
      </c>
      <c r="EI78" s="114">
        <v>0</v>
      </c>
      <c r="EJ78" s="114">
        <v>0</v>
      </c>
      <c r="EK78" s="114">
        <v>0</v>
      </c>
      <c r="EL78" s="114">
        <v>0</v>
      </c>
      <c r="EM78" s="114">
        <v>0</v>
      </c>
      <c r="EN78" s="114">
        <v>0</v>
      </c>
      <c r="EO78" s="114">
        <v>0</v>
      </c>
      <c r="EP78" s="114">
        <v>0</v>
      </c>
      <c r="EQ78" s="114">
        <v>0</v>
      </c>
      <c r="ER78" s="114">
        <v>0</v>
      </c>
      <c r="ES78" s="114">
        <v>0</v>
      </c>
      <c r="ET78" s="114">
        <v>0</v>
      </c>
      <c r="EU78" s="114">
        <v>0</v>
      </c>
      <c r="EV78" s="114">
        <v>0</v>
      </c>
      <c r="EW78" s="114">
        <v>0</v>
      </c>
      <c r="EX78" s="114">
        <v>0</v>
      </c>
      <c r="EY78" s="114">
        <v>0</v>
      </c>
      <c r="EZ78" s="114">
        <v>0</v>
      </c>
      <c r="FA78" s="114">
        <v>0</v>
      </c>
      <c r="FB78" s="114">
        <v>0</v>
      </c>
      <c r="FC78" s="114">
        <v>0</v>
      </c>
      <c r="FD78" s="114">
        <v>0</v>
      </c>
      <c r="FE78" s="114">
        <v>0</v>
      </c>
      <c r="FF78" s="114">
        <v>0</v>
      </c>
      <c r="FG78" s="114">
        <v>0</v>
      </c>
      <c r="FH78" s="114">
        <v>0</v>
      </c>
      <c r="FI78" s="114">
        <v>0</v>
      </c>
      <c r="FJ78" s="114">
        <v>0</v>
      </c>
      <c r="FK78" s="114">
        <v>0</v>
      </c>
      <c r="FL78" s="114">
        <v>0</v>
      </c>
      <c r="FM78" s="114">
        <v>0</v>
      </c>
      <c r="FN78" s="114">
        <v>0</v>
      </c>
      <c r="FO78" s="114">
        <v>0</v>
      </c>
      <c r="FP78" s="114">
        <v>0</v>
      </c>
      <c r="FQ78" s="114">
        <v>0</v>
      </c>
      <c r="FR78" s="114">
        <v>0</v>
      </c>
      <c r="FS78" s="114">
        <v>0</v>
      </c>
      <c r="FT78" s="114">
        <v>0</v>
      </c>
      <c r="FU78" s="114">
        <v>0</v>
      </c>
      <c r="FV78" s="114">
        <v>0</v>
      </c>
      <c r="FW78" s="114">
        <v>0</v>
      </c>
      <c r="FX78" s="114">
        <v>0</v>
      </c>
      <c r="FY78" s="114">
        <v>0</v>
      </c>
      <c r="FZ78" s="114">
        <v>0</v>
      </c>
      <c r="GA78" s="114">
        <v>0</v>
      </c>
      <c r="GB78" s="114">
        <v>0</v>
      </c>
      <c r="GC78" s="114">
        <v>0</v>
      </c>
      <c r="GD78" s="114">
        <v>0</v>
      </c>
      <c r="GE78" s="114">
        <v>0</v>
      </c>
      <c r="GF78" s="114">
        <v>0</v>
      </c>
      <c r="GG78" s="114">
        <v>0</v>
      </c>
      <c r="GH78" s="114">
        <v>0</v>
      </c>
      <c r="GI78" s="114">
        <v>0</v>
      </c>
      <c r="GJ78" s="114">
        <v>0</v>
      </c>
      <c r="GK78" s="114">
        <v>0</v>
      </c>
      <c r="GL78" s="114">
        <v>0</v>
      </c>
      <c r="GM78" s="114">
        <v>0</v>
      </c>
      <c r="GN78" s="114">
        <v>0</v>
      </c>
      <c r="GO78" s="114">
        <v>0</v>
      </c>
      <c r="GP78" s="114">
        <v>0</v>
      </c>
      <c r="GQ78" s="114">
        <v>0</v>
      </c>
      <c r="GR78" s="114">
        <v>0</v>
      </c>
      <c r="GS78" s="114">
        <v>0</v>
      </c>
      <c r="GT78" s="114">
        <v>0</v>
      </c>
      <c r="GU78" s="114">
        <v>0</v>
      </c>
      <c r="GV78" s="114">
        <v>0</v>
      </c>
      <c r="GW78" s="114">
        <v>0</v>
      </c>
      <c r="GX78" s="114">
        <v>0</v>
      </c>
      <c r="GY78" s="114">
        <v>0</v>
      </c>
      <c r="GZ78" s="114">
        <v>0</v>
      </c>
      <c r="HA78" s="114">
        <v>0</v>
      </c>
      <c r="HB78" s="114">
        <v>0</v>
      </c>
      <c r="HC78" s="114">
        <v>0</v>
      </c>
      <c r="HD78" s="114">
        <v>0</v>
      </c>
      <c r="HE78" s="114">
        <v>0</v>
      </c>
      <c r="HF78" s="114">
        <v>0</v>
      </c>
      <c r="HG78" s="114">
        <v>0</v>
      </c>
      <c r="HH78" s="114">
        <v>0</v>
      </c>
      <c r="HI78" s="114">
        <v>0</v>
      </c>
    </row>
    <row r="79" spans="1:217" s="109" customFormat="1" x14ac:dyDescent="0.2">
      <c r="A79" s="113" t="s">
        <v>119</v>
      </c>
      <c r="B79" s="114">
        <v>0</v>
      </c>
      <c r="C79" s="114">
        <v>0</v>
      </c>
      <c r="D79" s="114">
        <v>0</v>
      </c>
      <c r="E79" s="114">
        <v>0</v>
      </c>
      <c r="F79" s="114">
        <v>0</v>
      </c>
      <c r="G79" s="114">
        <v>0</v>
      </c>
      <c r="H79" s="114">
        <v>0</v>
      </c>
      <c r="I79" s="114">
        <v>0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  <c r="AC79" s="114">
        <v>0</v>
      </c>
      <c r="AD79" s="114">
        <v>0</v>
      </c>
      <c r="AE79" s="114">
        <v>0</v>
      </c>
      <c r="AF79" s="114">
        <v>0</v>
      </c>
      <c r="AG79" s="114">
        <v>0</v>
      </c>
      <c r="AH79" s="114">
        <v>0</v>
      </c>
      <c r="AI79" s="114">
        <v>0</v>
      </c>
      <c r="AJ79" s="114">
        <v>0</v>
      </c>
      <c r="AK79" s="114">
        <v>0</v>
      </c>
      <c r="AL79" s="114">
        <v>0</v>
      </c>
      <c r="AM79" s="114">
        <v>0</v>
      </c>
      <c r="AN79" s="114">
        <v>0</v>
      </c>
      <c r="AO79" s="114">
        <v>0</v>
      </c>
      <c r="AP79" s="114">
        <v>0</v>
      </c>
      <c r="AQ79" s="114">
        <v>0</v>
      </c>
      <c r="AR79" s="114">
        <v>0</v>
      </c>
      <c r="AS79" s="114">
        <v>0</v>
      </c>
      <c r="AT79" s="114">
        <v>0</v>
      </c>
      <c r="AU79" s="114">
        <v>0</v>
      </c>
      <c r="AV79" s="114">
        <v>0</v>
      </c>
      <c r="AW79" s="114">
        <v>0</v>
      </c>
      <c r="AX79" s="114">
        <v>0</v>
      </c>
      <c r="AY79" s="114">
        <v>0</v>
      </c>
      <c r="AZ79" s="114">
        <v>0</v>
      </c>
      <c r="BA79" s="114">
        <v>0</v>
      </c>
      <c r="BB79" s="114">
        <v>0</v>
      </c>
      <c r="BC79" s="114">
        <v>0</v>
      </c>
      <c r="BD79" s="114">
        <v>0</v>
      </c>
      <c r="BE79" s="114">
        <v>0</v>
      </c>
      <c r="BF79" s="114">
        <v>0</v>
      </c>
      <c r="BG79" s="114">
        <v>0</v>
      </c>
      <c r="BH79" s="114">
        <v>0</v>
      </c>
      <c r="BI79" s="114">
        <v>0</v>
      </c>
      <c r="BJ79" s="114">
        <v>0</v>
      </c>
      <c r="BK79" s="114">
        <v>0</v>
      </c>
      <c r="BL79" s="114">
        <v>0</v>
      </c>
      <c r="BM79" s="114">
        <v>0</v>
      </c>
      <c r="BN79" s="114">
        <v>0</v>
      </c>
      <c r="BO79" s="114">
        <v>0</v>
      </c>
      <c r="BP79" s="114">
        <v>0</v>
      </c>
      <c r="BQ79" s="114">
        <v>0</v>
      </c>
      <c r="BR79" s="114">
        <v>0</v>
      </c>
      <c r="BS79" s="114">
        <v>0</v>
      </c>
      <c r="BT79" s="114">
        <v>0</v>
      </c>
      <c r="BU79" s="114">
        <v>0</v>
      </c>
      <c r="BV79" s="114">
        <v>0</v>
      </c>
      <c r="BW79" s="114">
        <v>0</v>
      </c>
      <c r="BX79" s="114">
        <v>0</v>
      </c>
      <c r="BY79" s="114">
        <v>0</v>
      </c>
      <c r="BZ79" s="114">
        <v>0</v>
      </c>
      <c r="CA79" s="114">
        <v>0</v>
      </c>
      <c r="CB79" s="114">
        <v>0</v>
      </c>
      <c r="CC79" s="114">
        <v>0</v>
      </c>
      <c r="CD79" s="114">
        <v>0</v>
      </c>
      <c r="CE79" s="114">
        <v>0</v>
      </c>
      <c r="CF79" s="114">
        <v>0</v>
      </c>
      <c r="CG79" s="114">
        <v>0</v>
      </c>
      <c r="CH79" s="114">
        <v>0</v>
      </c>
      <c r="CI79" s="114">
        <v>0</v>
      </c>
      <c r="CJ79" s="114">
        <v>0</v>
      </c>
      <c r="CK79" s="114">
        <v>0</v>
      </c>
      <c r="CL79" s="114">
        <v>0</v>
      </c>
      <c r="CM79" s="114">
        <v>0</v>
      </c>
      <c r="CN79" s="114">
        <v>0</v>
      </c>
      <c r="CO79" s="114">
        <v>0</v>
      </c>
      <c r="CP79" s="114">
        <v>0</v>
      </c>
      <c r="CQ79" s="114">
        <v>0</v>
      </c>
      <c r="CR79" s="114">
        <v>0</v>
      </c>
      <c r="CS79" s="114">
        <v>0</v>
      </c>
      <c r="CT79" s="114">
        <v>0</v>
      </c>
      <c r="CU79" s="114">
        <v>0</v>
      </c>
      <c r="CV79" s="114">
        <v>0</v>
      </c>
      <c r="CW79" s="114">
        <v>0</v>
      </c>
      <c r="CX79" s="114">
        <v>0</v>
      </c>
      <c r="CY79" s="114">
        <v>0</v>
      </c>
      <c r="CZ79" s="114">
        <v>0</v>
      </c>
      <c r="DA79" s="114">
        <v>0</v>
      </c>
      <c r="DB79" s="114">
        <v>0</v>
      </c>
      <c r="DC79" s="114">
        <v>0</v>
      </c>
      <c r="DD79" s="114">
        <v>0</v>
      </c>
      <c r="DE79" s="114">
        <v>0</v>
      </c>
      <c r="DF79" s="114">
        <v>0</v>
      </c>
      <c r="DG79" s="114">
        <v>0</v>
      </c>
      <c r="DH79" s="114">
        <v>0</v>
      </c>
      <c r="DI79" s="114">
        <v>0</v>
      </c>
      <c r="DJ79" s="114">
        <v>0</v>
      </c>
      <c r="DK79" s="114">
        <v>0</v>
      </c>
      <c r="DL79" s="114">
        <v>0</v>
      </c>
      <c r="DM79" s="114">
        <v>0</v>
      </c>
      <c r="DN79" s="114">
        <v>0</v>
      </c>
      <c r="DO79" s="114">
        <v>0</v>
      </c>
      <c r="DP79" s="114">
        <v>0</v>
      </c>
      <c r="DQ79" s="114">
        <v>0</v>
      </c>
      <c r="DR79" s="114">
        <v>0</v>
      </c>
      <c r="DS79" s="114">
        <v>0</v>
      </c>
      <c r="DT79" s="114">
        <v>0</v>
      </c>
      <c r="DU79" s="114">
        <v>0</v>
      </c>
      <c r="DV79" s="114">
        <v>0</v>
      </c>
      <c r="DW79" s="114">
        <v>0</v>
      </c>
      <c r="DX79" s="114">
        <v>0</v>
      </c>
      <c r="DY79" s="114">
        <v>0</v>
      </c>
      <c r="DZ79" s="114">
        <v>0</v>
      </c>
      <c r="EA79" s="114">
        <v>0</v>
      </c>
      <c r="EB79" s="114">
        <v>0</v>
      </c>
      <c r="EC79" s="114">
        <v>0</v>
      </c>
      <c r="ED79" s="114">
        <v>0</v>
      </c>
      <c r="EE79" s="114">
        <v>0</v>
      </c>
      <c r="EF79" s="114">
        <v>0</v>
      </c>
      <c r="EG79" s="114">
        <v>0</v>
      </c>
      <c r="EH79" s="114">
        <v>0</v>
      </c>
      <c r="EI79" s="114">
        <v>0</v>
      </c>
      <c r="EJ79" s="114">
        <v>0</v>
      </c>
      <c r="EK79" s="114">
        <v>0</v>
      </c>
      <c r="EL79" s="114">
        <v>0</v>
      </c>
      <c r="EM79" s="114">
        <v>0</v>
      </c>
      <c r="EN79" s="114">
        <v>0</v>
      </c>
      <c r="EO79" s="114">
        <v>0</v>
      </c>
      <c r="EP79" s="114">
        <v>0</v>
      </c>
      <c r="EQ79" s="114">
        <v>0</v>
      </c>
      <c r="ER79" s="114">
        <v>0</v>
      </c>
      <c r="ES79" s="114">
        <v>0</v>
      </c>
      <c r="ET79" s="114">
        <v>0</v>
      </c>
      <c r="EU79" s="114">
        <v>0</v>
      </c>
      <c r="EV79" s="114">
        <v>0</v>
      </c>
      <c r="EW79" s="114">
        <v>0</v>
      </c>
      <c r="EX79" s="114">
        <v>0</v>
      </c>
      <c r="EY79" s="114">
        <v>0</v>
      </c>
      <c r="EZ79" s="114">
        <v>0</v>
      </c>
      <c r="FA79" s="114">
        <v>0</v>
      </c>
      <c r="FB79" s="114">
        <v>0</v>
      </c>
      <c r="FC79" s="114">
        <v>0</v>
      </c>
      <c r="FD79" s="114">
        <v>0</v>
      </c>
      <c r="FE79" s="114">
        <v>0</v>
      </c>
      <c r="FF79" s="114">
        <v>0</v>
      </c>
      <c r="FG79" s="114">
        <v>0</v>
      </c>
      <c r="FH79" s="114">
        <v>0</v>
      </c>
      <c r="FI79" s="114">
        <v>0</v>
      </c>
      <c r="FJ79" s="114">
        <v>0</v>
      </c>
      <c r="FK79" s="114">
        <v>0</v>
      </c>
      <c r="FL79" s="114">
        <v>0</v>
      </c>
      <c r="FM79" s="114">
        <v>0</v>
      </c>
      <c r="FN79" s="114">
        <v>0</v>
      </c>
      <c r="FO79" s="114">
        <v>0</v>
      </c>
      <c r="FP79" s="114">
        <v>0</v>
      </c>
      <c r="FQ79" s="114">
        <v>0</v>
      </c>
      <c r="FR79" s="114">
        <v>0</v>
      </c>
      <c r="FS79" s="114">
        <v>0</v>
      </c>
      <c r="FT79" s="114">
        <v>0</v>
      </c>
      <c r="FU79" s="114">
        <v>0</v>
      </c>
      <c r="FV79" s="114">
        <v>0</v>
      </c>
      <c r="FW79" s="114">
        <v>0</v>
      </c>
      <c r="FX79" s="114">
        <v>0</v>
      </c>
      <c r="FY79" s="114">
        <v>0</v>
      </c>
      <c r="FZ79" s="114">
        <v>0</v>
      </c>
      <c r="GA79" s="114">
        <v>0</v>
      </c>
      <c r="GB79" s="114">
        <v>0</v>
      </c>
      <c r="GC79" s="114">
        <v>0</v>
      </c>
      <c r="GD79" s="114">
        <v>0</v>
      </c>
      <c r="GE79" s="114">
        <v>0</v>
      </c>
      <c r="GF79" s="114">
        <v>0</v>
      </c>
      <c r="GG79" s="114">
        <v>0</v>
      </c>
      <c r="GH79" s="114">
        <v>0</v>
      </c>
      <c r="GI79" s="114">
        <v>0</v>
      </c>
      <c r="GJ79" s="114">
        <v>0</v>
      </c>
      <c r="GK79" s="114">
        <v>0</v>
      </c>
      <c r="GL79" s="114">
        <v>0</v>
      </c>
      <c r="GM79" s="114">
        <v>0</v>
      </c>
      <c r="GN79" s="114">
        <v>0</v>
      </c>
      <c r="GO79" s="114">
        <v>0</v>
      </c>
      <c r="GP79" s="114">
        <v>0</v>
      </c>
      <c r="GQ79" s="114">
        <v>0</v>
      </c>
      <c r="GR79" s="114">
        <v>0</v>
      </c>
      <c r="GS79" s="114">
        <v>0</v>
      </c>
      <c r="GT79" s="114">
        <v>0</v>
      </c>
      <c r="GU79" s="114">
        <v>0</v>
      </c>
      <c r="GV79" s="114">
        <v>0</v>
      </c>
      <c r="GW79" s="114">
        <v>0</v>
      </c>
      <c r="GX79" s="114">
        <v>0</v>
      </c>
      <c r="GY79" s="114">
        <v>0</v>
      </c>
      <c r="GZ79" s="114">
        <v>0</v>
      </c>
      <c r="HA79" s="114">
        <v>0</v>
      </c>
      <c r="HB79" s="114">
        <v>0</v>
      </c>
      <c r="HC79" s="114">
        <v>0</v>
      </c>
      <c r="HD79" s="114">
        <v>0</v>
      </c>
      <c r="HE79" s="114">
        <v>0</v>
      </c>
      <c r="HF79" s="114">
        <v>0</v>
      </c>
      <c r="HG79" s="114">
        <v>0</v>
      </c>
      <c r="HH79" s="114">
        <v>0</v>
      </c>
      <c r="HI79" s="114">
        <v>0</v>
      </c>
    </row>
    <row r="80" spans="1:217" s="109" customFormat="1" x14ac:dyDescent="0.2">
      <c r="A80" s="113" t="s">
        <v>22</v>
      </c>
      <c r="B80" s="114">
        <v>0</v>
      </c>
      <c r="C80" s="114">
        <v>0</v>
      </c>
      <c r="D80" s="114">
        <v>0</v>
      </c>
      <c r="E80" s="114">
        <v>0</v>
      </c>
      <c r="F80" s="114">
        <v>0</v>
      </c>
      <c r="G80" s="114">
        <v>0</v>
      </c>
      <c r="H80" s="114">
        <v>0</v>
      </c>
      <c r="I80" s="114">
        <v>0</v>
      </c>
      <c r="J80" s="114">
        <v>0</v>
      </c>
      <c r="K80" s="114">
        <v>0</v>
      </c>
      <c r="L80" s="114">
        <v>0</v>
      </c>
      <c r="M80" s="114">
        <v>0</v>
      </c>
      <c r="N80" s="114">
        <v>0</v>
      </c>
      <c r="O80" s="114">
        <v>0</v>
      </c>
      <c r="P80" s="114">
        <v>0</v>
      </c>
      <c r="Q80" s="114">
        <v>0</v>
      </c>
      <c r="R80" s="114">
        <v>0</v>
      </c>
      <c r="S80" s="114">
        <v>0</v>
      </c>
      <c r="T80" s="114">
        <v>0</v>
      </c>
      <c r="U80" s="114">
        <v>0</v>
      </c>
      <c r="V80" s="114">
        <v>0</v>
      </c>
      <c r="W80" s="114">
        <v>0</v>
      </c>
      <c r="X80" s="114">
        <v>0</v>
      </c>
      <c r="Y80" s="114">
        <v>0</v>
      </c>
      <c r="Z80" s="114">
        <v>0</v>
      </c>
      <c r="AA80" s="114">
        <v>0</v>
      </c>
      <c r="AB80" s="114">
        <v>0</v>
      </c>
      <c r="AC80" s="114">
        <v>0</v>
      </c>
      <c r="AD80" s="114">
        <v>0</v>
      </c>
      <c r="AE80" s="114">
        <v>0</v>
      </c>
      <c r="AF80" s="114">
        <v>0</v>
      </c>
      <c r="AG80" s="114">
        <v>0</v>
      </c>
      <c r="AH80" s="114">
        <v>0</v>
      </c>
      <c r="AI80" s="114">
        <v>0</v>
      </c>
      <c r="AJ80" s="114">
        <v>0</v>
      </c>
      <c r="AK80" s="114">
        <v>0</v>
      </c>
      <c r="AL80" s="114">
        <v>0</v>
      </c>
      <c r="AM80" s="114">
        <v>0</v>
      </c>
      <c r="AN80" s="114">
        <v>0</v>
      </c>
      <c r="AO80" s="114">
        <v>0</v>
      </c>
      <c r="AP80" s="114">
        <v>0</v>
      </c>
      <c r="AQ80" s="114">
        <v>0</v>
      </c>
      <c r="AR80" s="114">
        <v>0</v>
      </c>
      <c r="AS80" s="114">
        <v>0</v>
      </c>
      <c r="AT80" s="114">
        <v>0</v>
      </c>
      <c r="AU80" s="114">
        <v>0</v>
      </c>
      <c r="AV80" s="114">
        <v>0</v>
      </c>
      <c r="AW80" s="114">
        <v>0</v>
      </c>
      <c r="AX80" s="114">
        <v>0</v>
      </c>
      <c r="AY80" s="114">
        <v>0</v>
      </c>
      <c r="AZ80" s="114">
        <v>0</v>
      </c>
      <c r="BA80" s="114">
        <v>0</v>
      </c>
      <c r="BB80" s="114">
        <v>0</v>
      </c>
      <c r="BC80" s="114">
        <v>0</v>
      </c>
      <c r="BD80" s="114">
        <v>0</v>
      </c>
      <c r="BE80" s="114">
        <v>0</v>
      </c>
      <c r="BF80" s="114">
        <v>0</v>
      </c>
      <c r="BG80" s="114">
        <v>0</v>
      </c>
      <c r="BH80" s="114">
        <v>0</v>
      </c>
      <c r="BI80" s="114">
        <v>0</v>
      </c>
      <c r="BJ80" s="114">
        <v>0</v>
      </c>
      <c r="BK80" s="114">
        <v>0</v>
      </c>
      <c r="BL80" s="114">
        <v>0</v>
      </c>
      <c r="BM80" s="114">
        <v>0</v>
      </c>
      <c r="BN80" s="114">
        <v>0</v>
      </c>
      <c r="BO80" s="114">
        <v>0</v>
      </c>
      <c r="BP80" s="114">
        <v>0</v>
      </c>
      <c r="BQ80" s="114">
        <v>0</v>
      </c>
      <c r="BR80" s="114">
        <v>0</v>
      </c>
      <c r="BS80" s="114">
        <v>0</v>
      </c>
      <c r="BT80" s="114">
        <v>0</v>
      </c>
      <c r="BU80" s="114">
        <v>0</v>
      </c>
      <c r="BV80" s="114">
        <v>0</v>
      </c>
      <c r="BW80" s="114">
        <v>0</v>
      </c>
      <c r="BX80" s="114">
        <v>0</v>
      </c>
      <c r="BY80" s="114">
        <v>0</v>
      </c>
      <c r="BZ80" s="114">
        <v>0</v>
      </c>
      <c r="CA80" s="114">
        <v>0</v>
      </c>
      <c r="CB80" s="114">
        <v>0</v>
      </c>
      <c r="CC80" s="114">
        <v>0</v>
      </c>
      <c r="CD80" s="114">
        <v>0</v>
      </c>
      <c r="CE80" s="114">
        <v>0</v>
      </c>
      <c r="CF80" s="114">
        <v>0</v>
      </c>
      <c r="CG80" s="114">
        <v>0</v>
      </c>
      <c r="CH80" s="114">
        <v>0</v>
      </c>
      <c r="CI80" s="114">
        <v>0</v>
      </c>
      <c r="CJ80" s="114">
        <v>0</v>
      </c>
      <c r="CK80" s="114">
        <v>0</v>
      </c>
      <c r="CL80" s="114">
        <v>0</v>
      </c>
      <c r="CM80" s="114">
        <v>0</v>
      </c>
      <c r="CN80" s="114">
        <v>0</v>
      </c>
      <c r="CO80" s="114">
        <v>0</v>
      </c>
      <c r="CP80" s="114">
        <v>0</v>
      </c>
      <c r="CQ80" s="114">
        <v>0</v>
      </c>
      <c r="CR80" s="114">
        <v>0</v>
      </c>
      <c r="CS80" s="114">
        <v>0</v>
      </c>
      <c r="CT80" s="114">
        <v>0</v>
      </c>
      <c r="CU80" s="114">
        <v>0</v>
      </c>
      <c r="CV80" s="114">
        <v>0</v>
      </c>
      <c r="CW80" s="114">
        <v>0</v>
      </c>
      <c r="CX80" s="114">
        <v>0</v>
      </c>
      <c r="CY80" s="114">
        <v>0</v>
      </c>
      <c r="CZ80" s="114">
        <v>0</v>
      </c>
      <c r="DA80" s="114">
        <v>0</v>
      </c>
      <c r="DB80" s="114">
        <v>0</v>
      </c>
      <c r="DC80" s="114">
        <v>0</v>
      </c>
      <c r="DD80" s="114">
        <v>0</v>
      </c>
      <c r="DE80" s="114">
        <v>0</v>
      </c>
      <c r="DF80" s="114">
        <v>0</v>
      </c>
      <c r="DG80" s="114">
        <v>0</v>
      </c>
      <c r="DH80" s="114">
        <v>0</v>
      </c>
      <c r="DI80" s="114">
        <v>0</v>
      </c>
      <c r="DJ80" s="114">
        <v>0</v>
      </c>
      <c r="DK80" s="114">
        <v>0</v>
      </c>
      <c r="DL80" s="114">
        <v>0</v>
      </c>
      <c r="DM80" s="114">
        <v>0</v>
      </c>
      <c r="DN80" s="114">
        <v>0</v>
      </c>
      <c r="DO80" s="114">
        <v>0</v>
      </c>
      <c r="DP80" s="114">
        <v>0</v>
      </c>
      <c r="DQ80" s="114">
        <v>0</v>
      </c>
      <c r="DR80" s="114">
        <v>0</v>
      </c>
      <c r="DS80" s="114">
        <v>0</v>
      </c>
      <c r="DT80" s="114">
        <v>0</v>
      </c>
      <c r="DU80" s="114">
        <v>0</v>
      </c>
      <c r="DV80" s="114">
        <v>0</v>
      </c>
      <c r="DW80" s="114">
        <v>0</v>
      </c>
      <c r="DX80" s="114">
        <v>0</v>
      </c>
      <c r="DY80" s="114">
        <v>0</v>
      </c>
      <c r="DZ80" s="114">
        <v>0</v>
      </c>
      <c r="EA80" s="114">
        <v>0</v>
      </c>
      <c r="EB80" s="114">
        <v>0</v>
      </c>
      <c r="EC80" s="114">
        <v>0</v>
      </c>
      <c r="ED80" s="114">
        <v>0</v>
      </c>
      <c r="EE80" s="114">
        <v>0</v>
      </c>
      <c r="EF80" s="114">
        <v>0</v>
      </c>
      <c r="EG80" s="114">
        <v>0</v>
      </c>
      <c r="EH80" s="114">
        <v>0</v>
      </c>
      <c r="EI80" s="114">
        <v>0</v>
      </c>
      <c r="EJ80" s="114">
        <v>0</v>
      </c>
      <c r="EK80" s="114">
        <v>0</v>
      </c>
      <c r="EL80" s="114">
        <v>0</v>
      </c>
      <c r="EM80" s="114">
        <v>0</v>
      </c>
      <c r="EN80" s="114">
        <v>0</v>
      </c>
      <c r="EO80" s="114">
        <v>0</v>
      </c>
      <c r="EP80" s="114">
        <v>0</v>
      </c>
      <c r="EQ80" s="114">
        <v>0</v>
      </c>
      <c r="ER80" s="114">
        <v>0</v>
      </c>
      <c r="ES80" s="114">
        <v>0</v>
      </c>
      <c r="ET80" s="114">
        <v>0</v>
      </c>
      <c r="EU80" s="114">
        <v>0</v>
      </c>
      <c r="EV80" s="114">
        <v>0</v>
      </c>
      <c r="EW80" s="114">
        <v>0</v>
      </c>
      <c r="EX80" s="114">
        <v>0</v>
      </c>
      <c r="EY80" s="114">
        <v>0</v>
      </c>
      <c r="EZ80" s="114">
        <v>0</v>
      </c>
      <c r="FA80" s="114">
        <v>0</v>
      </c>
      <c r="FB80" s="114">
        <v>0</v>
      </c>
      <c r="FC80" s="114">
        <v>0</v>
      </c>
      <c r="FD80" s="114">
        <v>0</v>
      </c>
      <c r="FE80" s="114">
        <v>0</v>
      </c>
      <c r="FF80" s="114">
        <v>0</v>
      </c>
      <c r="FG80" s="114">
        <v>0</v>
      </c>
      <c r="FH80" s="114">
        <v>0</v>
      </c>
      <c r="FI80" s="114">
        <v>0</v>
      </c>
      <c r="FJ80" s="114">
        <v>0</v>
      </c>
      <c r="FK80" s="114">
        <v>0</v>
      </c>
      <c r="FL80" s="114">
        <v>0</v>
      </c>
      <c r="FM80" s="114">
        <v>0</v>
      </c>
      <c r="FN80" s="114">
        <v>0</v>
      </c>
      <c r="FO80" s="114">
        <v>0</v>
      </c>
      <c r="FP80" s="114">
        <v>0</v>
      </c>
      <c r="FQ80" s="114">
        <v>0</v>
      </c>
      <c r="FR80" s="114">
        <v>0</v>
      </c>
      <c r="FS80" s="114">
        <v>0</v>
      </c>
      <c r="FT80" s="114">
        <v>0</v>
      </c>
      <c r="FU80" s="114">
        <v>0</v>
      </c>
      <c r="FV80" s="114">
        <v>0</v>
      </c>
      <c r="FW80" s="114">
        <v>0</v>
      </c>
      <c r="FX80" s="114">
        <v>0</v>
      </c>
      <c r="FY80" s="114">
        <v>0</v>
      </c>
      <c r="FZ80" s="114">
        <v>0</v>
      </c>
      <c r="GA80" s="114">
        <v>0</v>
      </c>
      <c r="GB80" s="114">
        <v>0</v>
      </c>
      <c r="GC80" s="114">
        <v>0</v>
      </c>
      <c r="GD80" s="114">
        <v>0</v>
      </c>
      <c r="GE80" s="114">
        <v>0</v>
      </c>
      <c r="GF80" s="114">
        <v>0</v>
      </c>
      <c r="GG80" s="114">
        <v>0</v>
      </c>
      <c r="GH80" s="114">
        <v>0</v>
      </c>
      <c r="GI80" s="114">
        <v>0</v>
      </c>
      <c r="GJ80" s="114">
        <v>0</v>
      </c>
      <c r="GK80" s="114">
        <v>0</v>
      </c>
      <c r="GL80" s="114">
        <v>0</v>
      </c>
      <c r="GM80" s="114">
        <v>0</v>
      </c>
      <c r="GN80" s="114">
        <v>0</v>
      </c>
      <c r="GO80" s="114">
        <v>0</v>
      </c>
      <c r="GP80" s="114">
        <v>0</v>
      </c>
      <c r="GQ80" s="114">
        <v>0</v>
      </c>
      <c r="GR80" s="114">
        <v>0</v>
      </c>
      <c r="GS80" s="114">
        <v>0</v>
      </c>
      <c r="GT80" s="114">
        <v>0</v>
      </c>
      <c r="GU80" s="114">
        <v>0</v>
      </c>
      <c r="GV80" s="114">
        <v>0</v>
      </c>
      <c r="GW80" s="114">
        <v>0</v>
      </c>
      <c r="GX80" s="114">
        <v>0</v>
      </c>
      <c r="GY80" s="114">
        <v>0</v>
      </c>
      <c r="GZ80" s="114">
        <v>0</v>
      </c>
      <c r="HA80" s="114">
        <v>0</v>
      </c>
      <c r="HB80" s="114">
        <v>0</v>
      </c>
      <c r="HC80" s="114">
        <v>0</v>
      </c>
      <c r="HD80" s="114">
        <v>0</v>
      </c>
      <c r="HE80" s="114">
        <v>0</v>
      </c>
      <c r="HF80" s="114">
        <v>0</v>
      </c>
      <c r="HG80" s="114">
        <v>0</v>
      </c>
      <c r="HH80" s="114">
        <v>0</v>
      </c>
      <c r="HI80" s="114">
        <v>0</v>
      </c>
    </row>
    <row r="81" spans="1:217" s="109" customFormat="1" x14ac:dyDescent="0.2">
      <c r="A81" s="113" t="s">
        <v>120</v>
      </c>
      <c r="B81" s="114">
        <v>0</v>
      </c>
      <c r="C81" s="114">
        <v>0</v>
      </c>
      <c r="D81" s="114">
        <v>0</v>
      </c>
      <c r="E81" s="114">
        <v>0</v>
      </c>
      <c r="F81" s="114">
        <v>0</v>
      </c>
      <c r="G81" s="114">
        <v>0</v>
      </c>
      <c r="H81" s="114">
        <v>0</v>
      </c>
      <c r="I81" s="114">
        <v>0</v>
      </c>
      <c r="J81" s="114">
        <v>0</v>
      </c>
      <c r="K81" s="114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14">
        <v>0</v>
      </c>
      <c r="AF81" s="114">
        <v>0</v>
      </c>
      <c r="AG81" s="114">
        <v>0</v>
      </c>
      <c r="AH81" s="114">
        <v>0</v>
      </c>
      <c r="AI81" s="114">
        <v>0</v>
      </c>
      <c r="AJ81" s="114">
        <v>0</v>
      </c>
      <c r="AK81" s="114">
        <v>0</v>
      </c>
      <c r="AL81" s="114">
        <v>0</v>
      </c>
      <c r="AM81" s="114">
        <v>0</v>
      </c>
      <c r="AN81" s="114">
        <v>0</v>
      </c>
      <c r="AO81" s="114">
        <v>0</v>
      </c>
      <c r="AP81" s="114">
        <v>0</v>
      </c>
      <c r="AQ81" s="114">
        <v>0</v>
      </c>
      <c r="AR81" s="114">
        <v>0</v>
      </c>
      <c r="AS81" s="114">
        <v>0</v>
      </c>
      <c r="AT81" s="114">
        <v>0</v>
      </c>
      <c r="AU81" s="114">
        <v>0</v>
      </c>
      <c r="AV81" s="114">
        <v>0</v>
      </c>
      <c r="AW81" s="114">
        <v>0</v>
      </c>
      <c r="AX81" s="114">
        <v>0</v>
      </c>
      <c r="AY81" s="114">
        <v>0</v>
      </c>
      <c r="AZ81" s="114">
        <v>0</v>
      </c>
      <c r="BA81" s="114">
        <v>0</v>
      </c>
      <c r="BB81" s="114">
        <v>0</v>
      </c>
      <c r="BC81" s="114">
        <v>0</v>
      </c>
      <c r="BD81" s="114">
        <v>0</v>
      </c>
      <c r="BE81" s="114">
        <v>0</v>
      </c>
      <c r="BF81" s="114">
        <v>0</v>
      </c>
      <c r="BG81" s="114">
        <v>0</v>
      </c>
      <c r="BH81" s="114">
        <v>0</v>
      </c>
      <c r="BI81" s="114">
        <v>0</v>
      </c>
      <c r="BJ81" s="114">
        <v>0</v>
      </c>
      <c r="BK81" s="114">
        <v>0</v>
      </c>
      <c r="BL81" s="114">
        <v>0</v>
      </c>
      <c r="BM81" s="114">
        <v>0</v>
      </c>
      <c r="BN81" s="114">
        <v>0</v>
      </c>
      <c r="BO81" s="114">
        <v>0</v>
      </c>
      <c r="BP81" s="114">
        <v>0</v>
      </c>
      <c r="BQ81" s="114">
        <v>0</v>
      </c>
      <c r="BR81" s="114">
        <v>0</v>
      </c>
      <c r="BS81" s="114">
        <v>0</v>
      </c>
      <c r="BT81" s="114">
        <v>0</v>
      </c>
      <c r="BU81" s="114">
        <v>0</v>
      </c>
      <c r="BV81" s="114">
        <v>0</v>
      </c>
      <c r="BW81" s="114">
        <v>0</v>
      </c>
      <c r="BX81" s="114">
        <v>0</v>
      </c>
      <c r="BY81" s="114">
        <v>0</v>
      </c>
      <c r="BZ81" s="114">
        <v>0</v>
      </c>
      <c r="CA81" s="114">
        <v>0</v>
      </c>
      <c r="CB81" s="114">
        <v>0</v>
      </c>
      <c r="CC81" s="114">
        <v>0</v>
      </c>
      <c r="CD81" s="114">
        <v>0</v>
      </c>
      <c r="CE81" s="114">
        <v>0</v>
      </c>
      <c r="CF81" s="114">
        <v>0</v>
      </c>
      <c r="CG81" s="114">
        <v>0</v>
      </c>
      <c r="CH81" s="114">
        <v>0</v>
      </c>
      <c r="CI81" s="114">
        <v>0</v>
      </c>
      <c r="CJ81" s="114">
        <v>0</v>
      </c>
      <c r="CK81" s="114">
        <v>0</v>
      </c>
      <c r="CL81" s="114">
        <v>0</v>
      </c>
      <c r="CM81" s="114">
        <v>0</v>
      </c>
      <c r="CN81" s="114">
        <v>0</v>
      </c>
      <c r="CO81" s="114">
        <v>0</v>
      </c>
      <c r="CP81" s="114">
        <v>0</v>
      </c>
      <c r="CQ81" s="114">
        <v>0</v>
      </c>
      <c r="CR81" s="114">
        <v>0</v>
      </c>
      <c r="CS81" s="114">
        <v>0</v>
      </c>
      <c r="CT81" s="114">
        <v>0</v>
      </c>
      <c r="CU81" s="114">
        <v>0</v>
      </c>
      <c r="CV81" s="114">
        <v>0</v>
      </c>
      <c r="CW81" s="114">
        <v>0</v>
      </c>
      <c r="CX81" s="114">
        <v>0</v>
      </c>
      <c r="CY81" s="114">
        <v>0</v>
      </c>
      <c r="CZ81" s="114">
        <v>0</v>
      </c>
      <c r="DA81" s="114">
        <v>0</v>
      </c>
      <c r="DB81" s="114">
        <v>0</v>
      </c>
      <c r="DC81" s="114">
        <v>0</v>
      </c>
      <c r="DD81" s="114">
        <v>0</v>
      </c>
      <c r="DE81" s="114">
        <v>0</v>
      </c>
      <c r="DF81" s="114">
        <v>0</v>
      </c>
      <c r="DG81" s="114">
        <v>0</v>
      </c>
      <c r="DH81" s="114">
        <v>0</v>
      </c>
      <c r="DI81" s="114">
        <v>0</v>
      </c>
      <c r="DJ81" s="114">
        <v>0</v>
      </c>
      <c r="DK81" s="114">
        <v>0</v>
      </c>
      <c r="DL81" s="114">
        <v>0</v>
      </c>
      <c r="DM81" s="114">
        <v>0</v>
      </c>
      <c r="DN81" s="114">
        <v>0</v>
      </c>
      <c r="DO81" s="114">
        <v>0</v>
      </c>
      <c r="DP81" s="114">
        <v>0</v>
      </c>
      <c r="DQ81" s="114">
        <v>0</v>
      </c>
      <c r="DR81" s="114">
        <v>0</v>
      </c>
      <c r="DS81" s="114">
        <v>0</v>
      </c>
      <c r="DT81" s="114">
        <v>0</v>
      </c>
      <c r="DU81" s="114">
        <v>0</v>
      </c>
      <c r="DV81" s="114">
        <v>0</v>
      </c>
      <c r="DW81" s="114">
        <v>0</v>
      </c>
      <c r="DX81" s="114">
        <v>0</v>
      </c>
      <c r="DY81" s="114">
        <v>0</v>
      </c>
      <c r="DZ81" s="114">
        <v>0</v>
      </c>
      <c r="EA81" s="114">
        <v>0</v>
      </c>
      <c r="EB81" s="114">
        <v>0</v>
      </c>
      <c r="EC81" s="114">
        <v>0</v>
      </c>
      <c r="ED81" s="114">
        <v>0</v>
      </c>
      <c r="EE81" s="114">
        <v>0</v>
      </c>
      <c r="EF81" s="114">
        <v>0</v>
      </c>
      <c r="EG81" s="114">
        <v>0</v>
      </c>
      <c r="EH81" s="114">
        <v>0</v>
      </c>
      <c r="EI81" s="114">
        <v>0</v>
      </c>
      <c r="EJ81" s="114">
        <v>0</v>
      </c>
      <c r="EK81" s="114">
        <v>0</v>
      </c>
      <c r="EL81" s="114">
        <v>0</v>
      </c>
      <c r="EM81" s="114">
        <v>0</v>
      </c>
      <c r="EN81" s="114">
        <v>0</v>
      </c>
      <c r="EO81" s="114">
        <v>0</v>
      </c>
      <c r="EP81" s="114">
        <v>0</v>
      </c>
      <c r="EQ81" s="114">
        <v>0</v>
      </c>
      <c r="ER81" s="114">
        <v>0</v>
      </c>
      <c r="ES81" s="114">
        <v>0</v>
      </c>
      <c r="ET81" s="114">
        <v>0</v>
      </c>
      <c r="EU81" s="114">
        <v>0</v>
      </c>
      <c r="EV81" s="114">
        <v>0</v>
      </c>
      <c r="EW81" s="114">
        <v>0</v>
      </c>
      <c r="EX81" s="114">
        <v>0</v>
      </c>
      <c r="EY81" s="114">
        <v>0</v>
      </c>
      <c r="EZ81" s="114">
        <v>0</v>
      </c>
      <c r="FA81" s="114">
        <v>0</v>
      </c>
      <c r="FB81" s="114">
        <v>0</v>
      </c>
      <c r="FC81" s="114">
        <v>0</v>
      </c>
      <c r="FD81" s="114">
        <v>0</v>
      </c>
      <c r="FE81" s="114">
        <v>0</v>
      </c>
      <c r="FF81" s="114">
        <v>0</v>
      </c>
      <c r="FG81" s="114">
        <v>0</v>
      </c>
      <c r="FH81" s="114">
        <v>0</v>
      </c>
      <c r="FI81" s="114">
        <v>0</v>
      </c>
      <c r="FJ81" s="114">
        <v>0</v>
      </c>
      <c r="FK81" s="114">
        <v>0</v>
      </c>
      <c r="FL81" s="114">
        <v>0</v>
      </c>
      <c r="FM81" s="114">
        <v>0</v>
      </c>
      <c r="FN81" s="114">
        <v>0</v>
      </c>
      <c r="FO81" s="114">
        <v>0</v>
      </c>
      <c r="FP81" s="114">
        <v>0</v>
      </c>
      <c r="FQ81" s="114">
        <v>0</v>
      </c>
      <c r="FR81" s="114">
        <v>0</v>
      </c>
      <c r="FS81" s="114">
        <v>0</v>
      </c>
      <c r="FT81" s="114">
        <v>0</v>
      </c>
      <c r="FU81" s="114">
        <v>0</v>
      </c>
      <c r="FV81" s="114">
        <v>0</v>
      </c>
      <c r="FW81" s="114">
        <v>0</v>
      </c>
      <c r="FX81" s="114">
        <v>0</v>
      </c>
      <c r="FY81" s="114">
        <v>0</v>
      </c>
      <c r="FZ81" s="114">
        <v>0</v>
      </c>
      <c r="GA81" s="114">
        <v>0</v>
      </c>
      <c r="GB81" s="114">
        <v>0</v>
      </c>
      <c r="GC81" s="114">
        <v>0</v>
      </c>
      <c r="GD81" s="114">
        <v>0</v>
      </c>
      <c r="GE81" s="114">
        <v>0</v>
      </c>
      <c r="GF81" s="114">
        <v>0</v>
      </c>
      <c r="GG81" s="114">
        <v>0</v>
      </c>
      <c r="GH81" s="114">
        <v>0</v>
      </c>
      <c r="GI81" s="114">
        <v>0</v>
      </c>
      <c r="GJ81" s="114">
        <v>0</v>
      </c>
      <c r="GK81" s="114">
        <v>0</v>
      </c>
      <c r="GL81" s="114">
        <v>0</v>
      </c>
      <c r="GM81" s="114">
        <v>0</v>
      </c>
      <c r="GN81" s="114">
        <v>0</v>
      </c>
      <c r="GO81" s="114">
        <v>0</v>
      </c>
      <c r="GP81" s="114">
        <v>0</v>
      </c>
      <c r="GQ81" s="114">
        <v>0</v>
      </c>
      <c r="GR81" s="114">
        <v>0</v>
      </c>
      <c r="GS81" s="114">
        <v>0</v>
      </c>
      <c r="GT81" s="114">
        <v>0</v>
      </c>
      <c r="GU81" s="114">
        <v>0</v>
      </c>
      <c r="GV81" s="114">
        <v>0</v>
      </c>
      <c r="GW81" s="114">
        <v>0</v>
      </c>
      <c r="GX81" s="114">
        <v>0</v>
      </c>
      <c r="GY81" s="114">
        <v>0</v>
      </c>
      <c r="GZ81" s="114">
        <v>0</v>
      </c>
      <c r="HA81" s="114">
        <v>0</v>
      </c>
      <c r="HB81" s="114">
        <v>0</v>
      </c>
      <c r="HC81" s="114">
        <v>0</v>
      </c>
      <c r="HD81" s="114">
        <v>0</v>
      </c>
      <c r="HE81" s="114">
        <v>0</v>
      </c>
      <c r="HF81" s="114">
        <v>0</v>
      </c>
      <c r="HG81" s="114">
        <v>0</v>
      </c>
      <c r="HH81" s="114">
        <v>0</v>
      </c>
      <c r="HI81" s="114">
        <v>0</v>
      </c>
    </row>
    <row r="82" spans="1:217" x14ac:dyDescent="0.2">
      <c r="A82" s="29" t="s">
        <v>121</v>
      </c>
      <c r="B82" s="77">
        <v>0</v>
      </c>
      <c r="C82" s="77">
        <v>0</v>
      </c>
      <c r="D82" s="79">
        <v>0</v>
      </c>
      <c r="E82" s="79">
        <v>0</v>
      </c>
      <c r="F82" s="79">
        <v>0</v>
      </c>
      <c r="G82" s="79">
        <v>0</v>
      </c>
      <c r="H82" s="79" t="e">
        <f>ROUND(#REF!-#REF!+#REF!-#REF!,0)*Exp_outras_excl/1000</f>
        <v>#REF!</v>
      </c>
      <c r="I82" s="79" t="e">
        <f>ROUND(#REF!-#REF!+#REF!-#REF!,0)*Exp_outras_excl/1000</f>
        <v>#REF!</v>
      </c>
      <c r="J82" s="79" t="e">
        <f>ROUND(#REF!-#REF!+#REF!-#REF!,0)*Exp_outras_excl/1000</f>
        <v>#REF!</v>
      </c>
      <c r="K82" s="79" t="e">
        <f>ROUND(#REF!-#REF!+#REF!-#REF!,0)*Exp_outras_excl/1000</f>
        <v>#REF!</v>
      </c>
      <c r="L82" s="79" t="e">
        <f>ROUND(#REF!-#REF!+#REF!-#REF!,0)*Exp_outras_excl/1000</f>
        <v>#REF!</v>
      </c>
      <c r="M82" s="79" t="e">
        <f>ROUND(#REF!-#REF!+#REF!-#REF!,0)*Exp_outras_excl/1000</f>
        <v>#REF!</v>
      </c>
      <c r="N82" s="79" t="e">
        <f>ROUND(#REF!-#REF!+#REF!-#REF!,0)*Exp_outras_excl/1000</f>
        <v>#REF!</v>
      </c>
      <c r="O82" s="79" t="e">
        <f>ROUND(#REF!-#REF!+#REF!-#REF!,0)*Exp_outras_excl/1000</f>
        <v>#REF!</v>
      </c>
      <c r="P82" s="79" t="e">
        <f>ROUND(#REF!-#REF!+#REF!-#REF!,0)*Exp_outras_excl/1000</f>
        <v>#REF!</v>
      </c>
      <c r="Q82" s="79" t="e">
        <f>ROUND(#REF!-#REF!+#REF!-#REF!,0)*Exp_outras_excl/1000</f>
        <v>#REF!</v>
      </c>
      <c r="R82" s="79" t="e">
        <f>ROUND(#REF!-#REF!+#REF!-#REF!,0)*Exp_outras_excl/1000</f>
        <v>#REF!</v>
      </c>
      <c r="S82" s="79" t="e">
        <f>ROUND(#REF!-#REF!+#REF!-#REF!,0)*Exp_outras_excl/1000</f>
        <v>#REF!</v>
      </c>
      <c r="T82" s="79" t="e">
        <f>ROUND(#REF!-#REF!+#REF!-#REF!,0)*Exp_outras_excl/1000</f>
        <v>#REF!</v>
      </c>
      <c r="U82" s="79" t="e">
        <f>ROUND(#REF!-#REF!+#REF!-#REF!,0)*Exp_outras_excl/1000</f>
        <v>#REF!</v>
      </c>
      <c r="V82" s="79" t="e">
        <f>ROUND(#REF!-#REF!+#REF!-#REF!,0)*Exp_outras_excl/1000</f>
        <v>#REF!</v>
      </c>
      <c r="W82" s="79" t="e">
        <f>ROUND(#REF!-#REF!+#REF!-#REF!,0)*Exp_outras_excl/1000</f>
        <v>#REF!</v>
      </c>
      <c r="X82" s="79" t="e">
        <f>ROUND(#REF!-#REF!+#REF!-#REF!,0)*Exp_outras_excl/1000</f>
        <v>#REF!</v>
      </c>
      <c r="Y82" s="79" t="e">
        <f>ROUND(#REF!-#REF!+#REF!-#REF!,0)*Exp_outras_excl/1000</f>
        <v>#REF!</v>
      </c>
      <c r="Z82" s="79" t="e">
        <f>ROUND(#REF!-#REF!+#REF!-#REF!,0)*Exp_outras_excl/1000</f>
        <v>#REF!</v>
      </c>
      <c r="AA82" s="79" t="e">
        <f>ROUND(#REF!-#REF!+#REF!-#REF!,0)*Exp_outras_excl/1000</f>
        <v>#REF!</v>
      </c>
      <c r="AB82" s="79" t="e">
        <f>ROUND(#REF!-#REF!+#REF!-#REF!,0)*Exp_outras_excl/1000</f>
        <v>#REF!</v>
      </c>
      <c r="AC82" s="79" t="e">
        <f>ROUND(#REF!-#REF!+#REF!-#REF!,0)*Exp_outras_excl/1000</f>
        <v>#REF!</v>
      </c>
      <c r="AD82" s="79" t="e">
        <f>ROUND(#REF!-#REF!+#REF!-#REF!,0)*Exp_outras_excl/1000</f>
        <v>#REF!</v>
      </c>
      <c r="AE82" s="79" t="e">
        <f>ROUND(#REF!-#REF!+#REF!-#REF!,0)*Exp_outras_excl/1000</f>
        <v>#REF!</v>
      </c>
      <c r="AF82" s="79" t="e">
        <f>ROUND(#REF!-#REF!+#REF!-#REF!,0)*Exp_outras_excl/1000</f>
        <v>#REF!</v>
      </c>
      <c r="AG82" s="79" t="e">
        <f>ROUND(#REF!-#REF!+#REF!-#REF!,0)*Exp_outras_excl/1000</f>
        <v>#REF!</v>
      </c>
      <c r="AH82" s="79" t="e">
        <f>ROUND(#REF!-#REF!+#REF!-#REF!,0)*Exp_outras_excl/1000</f>
        <v>#REF!</v>
      </c>
      <c r="AI82" s="79" t="e">
        <f>ROUND(#REF!-#REF!+#REF!-#REF!,0)*Exp_outras_excl/1000</f>
        <v>#REF!</v>
      </c>
      <c r="AJ82" s="79" t="e">
        <f>ROUND(#REF!-#REF!+#REF!-#REF!,0)*Exp_outras_excl/1000</f>
        <v>#REF!</v>
      </c>
      <c r="AK82" s="79" t="e">
        <f>ROUND(#REF!-#REF!+#REF!-#REF!,0)*Exp_outras_excl/1000</f>
        <v>#REF!</v>
      </c>
      <c r="AL82" s="79" t="e">
        <f>ROUND(#REF!-#REF!+#REF!-#REF!,0)*Exp_outras_excl/1000</f>
        <v>#REF!</v>
      </c>
      <c r="AM82" s="79" t="e">
        <f>ROUND(#REF!-#REF!+#REF!-#REF!,0)*Exp_outras_excl/1000</f>
        <v>#REF!</v>
      </c>
      <c r="AN82" s="79" t="e">
        <f>ROUND(#REF!-#REF!+#REF!-#REF!,0)*Exp_outras_excl/1000</f>
        <v>#REF!</v>
      </c>
      <c r="AO82" s="79" t="e">
        <f>ROUND(#REF!-#REF!+#REF!-#REF!,0)*Exp_outras_excl/1000</f>
        <v>#REF!</v>
      </c>
      <c r="AP82" s="79" t="e">
        <f>ROUND(#REF!-#REF!+#REF!-#REF!,0)*Exp_outras_excl/1000</f>
        <v>#REF!</v>
      </c>
      <c r="AQ82" s="79" t="e">
        <f>ROUND(#REF!-#REF!+#REF!-#REF!,0)*Exp_outras_excl/1000</f>
        <v>#REF!</v>
      </c>
      <c r="AR82" s="79" t="e">
        <f>ROUND(#REF!-#REF!+#REF!-#REF!,0)*Exp_outras_excl/1000</f>
        <v>#REF!</v>
      </c>
      <c r="AS82" s="79" t="e">
        <f>ROUND(#REF!-#REF!+#REF!-#REF!,0)*Exp_outras_excl/1000</f>
        <v>#REF!</v>
      </c>
      <c r="AT82" s="79" t="e">
        <f>ROUND(#REF!-#REF!+#REF!-#REF!,0)*Exp_outras_excl/1000</f>
        <v>#REF!</v>
      </c>
      <c r="AU82" s="79" t="e">
        <f>ROUND(#REF!-#REF!+#REF!-#REF!,0)*Exp_outras_excl/1000</f>
        <v>#REF!</v>
      </c>
      <c r="AV82" s="79" t="e">
        <f>ROUND(#REF!-#REF!+#REF!-#REF!,0)*Exp_outras_excl/1000</f>
        <v>#REF!</v>
      </c>
      <c r="AW82" s="79" t="e">
        <f>ROUND(#REF!-#REF!+#REF!-#REF!,0)*Exp_outras_excl/1000</f>
        <v>#REF!</v>
      </c>
      <c r="AX82" s="79" t="e">
        <f>ROUND(#REF!-#REF!+#REF!-#REF!,0)*Exp_outras_excl/1000</f>
        <v>#REF!</v>
      </c>
      <c r="AY82" s="79" t="e">
        <f>ROUND(#REF!-#REF!+#REF!-#REF!,0)*Exp_outras_excl/1000</f>
        <v>#REF!</v>
      </c>
      <c r="AZ82" s="79" t="e">
        <f>ROUND(#REF!-#REF!+#REF!-#REF!,0)*Exp_outras_excl/1000</f>
        <v>#REF!</v>
      </c>
      <c r="BA82" s="79" t="e">
        <f>ROUND(#REF!-#REF!+#REF!-#REF!,0)*Exp_outras_excl/1000</f>
        <v>#REF!</v>
      </c>
      <c r="BB82" s="79" t="e">
        <f>ROUND(#REF!-#REF!+#REF!-#REF!,0)*Exp_outras_excl/1000</f>
        <v>#REF!</v>
      </c>
      <c r="BC82" s="79" t="e">
        <f>ROUND(#REF!-#REF!+#REF!-#REF!,0)*Exp_outras_excl/1000</f>
        <v>#REF!</v>
      </c>
      <c r="BD82" s="79" t="e">
        <f>ROUND(#REF!-#REF!+#REF!-#REF!,0)*Exp_outras_excl/1000</f>
        <v>#REF!</v>
      </c>
      <c r="BE82" s="79" t="e">
        <f>ROUND(#REF!-#REF!+#REF!-#REF!,0)*Exp_outras_excl/1000</f>
        <v>#REF!</v>
      </c>
      <c r="BF82" s="79" t="e">
        <f>ROUND(#REF!-#REF!+#REF!-#REF!,0)*Exp_outras_excl/1000</f>
        <v>#REF!</v>
      </c>
      <c r="BG82" s="79" t="e">
        <f>ROUND(#REF!-#REF!+#REF!-#REF!,0)*Exp_outras_excl/1000</f>
        <v>#REF!</v>
      </c>
      <c r="BH82" s="79" t="e">
        <f>ROUND(#REF!-#REF!+#REF!-#REF!,0)*Exp_outras_excl/1000</f>
        <v>#REF!</v>
      </c>
      <c r="BI82" s="79" t="e">
        <f>ROUND(#REF!-#REF!+#REF!-#REF!,0)*Exp_outras_excl/1000</f>
        <v>#REF!</v>
      </c>
      <c r="BJ82" s="79" t="e">
        <f>ROUND(#REF!-#REF!+#REF!-#REF!,0)*Exp_outras_excl/1000</f>
        <v>#REF!</v>
      </c>
      <c r="BK82" s="79" t="e">
        <f>ROUND(#REF!-#REF!+#REF!-#REF!,0)*Exp_outras_excl/1000</f>
        <v>#REF!</v>
      </c>
      <c r="BL82" s="79" t="e">
        <f>ROUND(#REF!-#REF!+#REF!-#REF!,0)*Exp_outras_excl/1000</f>
        <v>#REF!</v>
      </c>
      <c r="BM82" s="79" t="e">
        <f>ROUND(#REF!-#REF!+#REF!-#REF!,0)*Exp_outras_excl/1000</f>
        <v>#REF!</v>
      </c>
      <c r="BN82" s="79" t="e">
        <f>ROUND(#REF!-#REF!+#REF!-#REF!,0)*Exp_outras_excl/1000</f>
        <v>#REF!</v>
      </c>
      <c r="BO82" s="79" t="e">
        <f>ROUND(#REF!-#REF!+#REF!-#REF!,0)*Exp_outras_excl/1000</f>
        <v>#REF!</v>
      </c>
      <c r="BP82" s="79" t="e">
        <f>ROUND(#REF!-#REF!+#REF!-#REF!,0)*Exp_outras_excl/1000</f>
        <v>#REF!</v>
      </c>
      <c r="BQ82" s="79" t="e">
        <f>ROUND(#REF!-#REF!+#REF!-#REF!,0)*Exp_outras_excl/1000</f>
        <v>#REF!</v>
      </c>
      <c r="BR82" s="79" t="e">
        <f>ROUND(#REF!-#REF!+#REF!-#REF!,0)*Exp_outras_excl/1000</f>
        <v>#REF!</v>
      </c>
      <c r="BS82" s="79" t="e">
        <f>ROUND(#REF!-#REF!+#REF!-#REF!,0)*Exp_outras_excl/1000</f>
        <v>#REF!</v>
      </c>
      <c r="BT82" s="79" t="e">
        <f>ROUND(#REF!-#REF!+#REF!-#REF!,0)*Exp_outras_excl/1000</f>
        <v>#REF!</v>
      </c>
      <c r="BU82" s="79" t="e">
        <f>ROUND(#REF!-#REF!+#REF!-#REF!,0)*Exp_outras_excl/1000</f>
        <v>#REF!</v>
      </c>
      <c r="BV82" s="79" t="e">
        <f>ROUND(#REF!-#REF!+#REF!-#REF!,0)*Exp_outras_excl/1000</f>
        <v>#REF!</v>
      </c>
      <c r="BW82" s="79" t="e">
        <f>ROUND(#REF!-#REF!+#REF!-#REF!,0)*Exp_outras_excl/1000</f>
        <v>#REF!</v>
      </c>
      <c r="BX82" s="79" t="e">
        <f>ROUND(#REF!-#REF!+#REF!-#REF!,0)*Exp_outras_excl/1000</f>
        <v>#REF!</v>
      </c>
      <c r="BY82" s="79" t="e">
        <f>ROUND(#REF!-#REF!+#REF!-#REF!,0)*Exp_outras_excl/1000</f>
        <v>#REF!</v>
      </c>
      <c r="BZ82" s="79" t="e">
        <f>ROUND(#REF!-#REF!+#REF!-#REF!,0)*Exp_outras_excl/1000</f>
        <v>#REF!</v>
      </c>
      <c r="CA82" s="79" t="e">
        <f>ROUND(#REF!-#REF!+#REF!-#REF!,0)*Exp_outras_excl/1000</f>
        <v>#REF!</v>
      </c>
      <c r="CB82" s="79" t="e">
        <f>ROUND(#REF!-#REF!+#REF!-#REF!,0)*Exp_outras_excl/1000</f>
        <v>#REF!</v>
      </c>
      <c r="CC82" s="79" t="e">
        <f>ROUND(#REF!-#REF!+#REF!-#REF!,0)*Exp_outras_excl/1000</f>
        <v>#REF!</v>
      </c>
      <c r="CD82" s="79" t="e">
        <f>ROUND(#REF!-#REF!+#REF!-#REF!,0)*Exp_outras_excl/1000</f>
        <v>#REF!</v>
      </c>
      <c r="CE82" s="79" t="e">
        <f>ROUND(#REF!-#REF!+#REF!-#REF!,0)*Exp_outras_excl/1000</f>
        <v>#REF!</v>
      </c>
      <c r="CF82" s="79" t="e">
        <f>ROUND(#REF!-#REF!+#REF!-#REF!,0)*Exp_outras_excl/1000</f>
        <v>#REF!</v>
      </c>
      <c r="CG82" s="79" t="e">
        <f>ROUND(#REF!-#REF!+#REF!-#REF!,0)*Exp_outras_excl/1000</f>
        <v>#REF!</v>
      </c>
      <c r="CH82" s="79" t="e">
        <f>ROUND(#REF!-#REF!+#REF!-#REF!,0)*Exp_outras_excl/1000</f>
        <v>#REF!</v>
      </c>
      <c r="CI82" s="79" t="e">
        <f>ROUND(#REF!-#REF!+#REF!-#REF!,0)*Exp_outras_excl/1000</f>
        <v>#REF!</v>
      </c>
      <c r="CJ82" s="79" t="e">
        <f>ROUND(#REF!-#REF!+#REF!-#REF!,0)*Exp_outras_excl/1000</f>
        <v>#REF!</v>
      </c>
      <c r="CK82" s="79" t="e">
        <f>ROUND(#REF!-#REF!+#REF!-#REF!,0)*Exp_outras_excl/1000</f>
        <v>#REF!</v>
      </c>
      <c r="CL82" s="79" t="e">
        <f>ROUND(#REF!-#REF!+#REF!-#REF!,0)*Exp_outras_excl/1000</f>
        <v>#REF!</v>
      </c>
      <c r="CM82" s="79" t="e">
        <f>ROUND(#REF!-#REF!+#REF!-#REF!,0)*Exp_outras_excl/1000</f>
        <v>#REF!</v>
      </c>
      <c r="CN82" s="79" t="e">
        <f>ROUND(#REF!-#REF!+#REF!-#REF!,0)*Exp_outras_excl/1000</f>
        <v>#REF!</v>
      </c>
      <c r="CO82" s="79" t="e">
        <f>ROUND(#REF!-#REF!+#REF!-#REF!,0)*Exp_outras_excl/1000</f>
        <v>#REF!</v>
      </c>
      <c r="CP82" s="79" t="e">
        <f>ROUND(#REF!-#REF!+#REF!-#REF!,0)*Exp_outras_excl/1000</f>
        <v>#REF!</v>
      </c>
      <c r="CQ82" s="79" t="e">
        <f>ROUND(#REF!-#REF!+#REF!-#REF!,0)*Exp_outras_excl/1000</f>
        <v>#REF!</v>
      </c>
      <c r="CR82" s="79" t="e">
        <f>ROUND(#REF!-#REF!+#REF!-#REF!,0)*Exp_outras_excl/1000</f>
        <v>#REF!</v>
      </c>
      <c r="CS82" s="79" t="e">
        <f>ROUND(#REF!-#REF!+#REF!-#REF!,0)*Exp_outras_excl/1000</f>
        <v>#REF!</v>
      </c>
      <c r="CT82" s="79" t="e">
        <f>ROUND(#REF!-#REF!+#REF!-#REF!,0)*Exp_outras_excl/1000</f>
        <v>#REF!</v>
      </c>
      <c r="CU82" s="79" t="e">
        <f>ROUND(#REF!-#REF!+#REF!-#REF!,0)*Exp_outras_excl/1000</f>
        <v>#REF!</v>
      </c>
      <c r="CV82" s="79" t="e">
        <f>ROUND(#REF!-#REF!+#REF!-#REF!,0)*Exp_outras_excl/1000</f>
        <v>#REF!</v>
      </c>
      <c r="CW82" s="79" t="e">
        <f>ROUND(#REF!-#REF!+#REF!-#REF!,0)*Exp_outras_excl/1000</f>
        <v>#REF!</v>
      </c>
      <c r="CX82" s="79" t="e">
        <f>ROUND(#REF!-#REF!+#REF!-#REF!,0)*Exp_outras_excl/1000</f>
        <v>#REF!</v>
      </c>
      <c r="CY82" s="79" t="e">
        <f>ROUND(#REF!-#REF!+#REF!-#REF!,0)*Exp_outras_excl/1000</f>
        <v>#REF!</v>
      </c>
      <c r="CZ82" s="79" t="e">
        <f>ROUND(#REF!-#REF!+#REF!-#REF!,0)*Exp_outras_excl/1000</f>
        <v>#REF!</v>
      </c>
      <c r="DA82" s="79" t="e">
        <f>ROUND(#REF!-#REF!+#REF!-#REF!,0)*Exp_outras_excl/1000</f>
        <v>#REF!</v>
      </c>
      <c r="DB82" s="79" t="e">
        <f>ROUND(#REF!-#REF!+#REF!-#REF!,0)*Exp_outras_excl/1000</f>
        <v>#REF!</v>
      </c>
      <c r="DC82" s="79" t="e">
        <f>ROUND(#REF!-#REF!+#REF!-#REF!,0)*Exp_outras_excl/1000</f>
        <v>#REF!</v>
      </c>
      <c r="DD82" s="79" t="e">
        <f>ROUND(#REF!-#REF!+#REF!-#REF!,0)*Exp_outras_excl/1000</f>
        <v>#REF!</v>
      </c>
      <c r="DE82" s="79" t="e">
        <f>ROUND(#REF!-#REF!+#REF!-#REF!,0)*Exp_outras_excl/1000</f>
        <v>#REF!</v>
      </c>
      <c r="DF82" s="79" t="e">
        <f>ROUND(#REF!-#REF!+#REF!-#REF!,0)*Exp_outras_excl/1000</f>
        <v>#REF!</v>
      </c>
      <c r="DG82" s="79" t="e">
        <f>ROUND(#REF!-#REF!+#REF!-#REF!,0)*Exp_outras_excl/1000</f>
        <v>#REF!</v>
      </c>
      <c r="DH82" s="79" t="e">
        <f>ROUND(#REF!-#REF!+#REF!-#REF!,0)*Exp_outras_excl/1000</f>
        <v>#REF!</v>
      </c>
      <c r="DI82" s="79" t="e">
        <f>ROUND(#REF!-#REF!+#REF!-#REF!,0)*Exp_outras_excl/1000</f>
        <v>#REF!</v>
      </c>
      <c r="DJ82" s="79" t="e">
        <f>ROUND(#REF!-#REF!+#REF!-#REF!,0)*Exp_outras_excl/1000</f>
        <v>#REF!</v>
      </c>
      <c r="DK82" s="79" t="e">
        <f>ROUND(#REF!-#REF!+#REF!-#REF!,0)*Exp_outras_excl/1000</f>
        <v>#REF!</v>
      </c>
      <c r="DL82" s="79" t="e">
        <f>ROUND(#REF!-#REF!+#REF!-#REF!,0)*Exp_outras_excl/1000</f>
        <v>#REF!</v>
      </c>
      <c r="DM82" s="79" t="e">
        <f>ROUND(#REF!-#REF!+#REF!-#REF!,0)*Exp_outras_excl/1000</f>
        <v>#REF!</v>
      </c>
      <c r="DN82" s="79" t="e">
        <f>ROUND(#REF!-#REF!+#REF!-#REF!,0)*Exp_outras_excl/1000</f>
        <v>#REF!</v>
      </c>
      <c r="DO82" s="79" t="e">
        <f>ROUND(#REF!-#REF!+#REF!-#REF!,0)*Exp_outras_excl/1000</f>
        <v>#REF!</v>
      </c>
      <c r="DP82" s="79" t="e">
        <f>ROUND(#REF!-#REF!+#REF!-#REF!,0)*Exp_outras_excl/1000</f>
        <v>#REF!</v>
      </c>
      <c r="DQ82" s="79" t="e">
        <f>ROUND(#REF!-#REF!+#REF!-#REF!,0)*Exp_outras_excl/1000</f>
        <v>#REF!</v>
      </c>
      <c r="DR82" s="79" t="e">
        <f>ROUND(#REF!-#REF!+#REF!-#REF!,0)*Exp_outras_excl/1000</f>
        <v>#REF!</v>
      </c>
      <c r="DS82" s="79" t="e">
        <f>ROUND(#REF!-#REF!+#REF!-#REF!,0)*Exp_outras_excl/1000</f>
        <v>#REF!</v>
      </c>
      <c r="DT82" s="79" t="e">
        <f>ROUND(#REF!-#REF!+#REF!-#REF!,0)*Exp_outras_excl/1000</f>
        <v>#REF!</v>
      </c>
      <c r="DU82" s="79" t="e">
        <f>ROUND(#REF!-#REF!+#REF!-#REF!,0)*Exp_outras_excl/1000</f>
        <v>#REF!</v>
      </c>
      <c r="DV82" s="79" t="e">
        <f>ROUND(#REF!-#REF!+#REF!-#REF!,0)*Exp_outras_excl/1000</f>
        <v>#REF!</v>
      </c>
      <c r="DW82" s="79" t="e">
        <f>ROUND(#REF!-#REF!+#REF!-#REF!,0)*Exp_outras_excl/1000</f>
        <v>#REF!</v>
      </c>
      <c r="DX82" s="79" t="e">
        <f>ROUND(#REF!-#REF!+#REF!-#REF!,0)*Exp_outras_excl/1000</f>
        <v>#REF!</v>
      </c>
      <c r="DY82" s="79" t="e">
        <f>ROUND(#REF!-#REF!+#REF!-#REF!,0)*Exp_outras_excl/1000</f>
        <v>#REF!</v>
      </c>
      <c r="DZ82" s="79" t="e">
        <f>ROUND(#REF!-#REF!+#REF!-#REF!,0)*Exp_outras_excl/1000</f>
        <v>#REF!</v>
      </c>
      <c r="EA82" s="79" t="e">
        <f>ROUND(#REF!-#REF!+#REF!-#REF!,0)*Exp_outras_excl/1000</f>
        <v>#REF!</v>
      </c>
      <c r="EB82" s="79" t="e">
        <f>ROUND(#REF!-#REF!+#REF!-#REF!,0)*Exp_outras_excl/1000</f>
        <v>#REF!</v>
      </c>
      <c r="EC82" s="79" t="e">
        <f>ROUND(#REF!-#REF!+#REF!-#REF!,0)*Exp_outras_excl/1000</f>
        <v>#REF!</v>
      </c>
      <c r="ED82" s="79" t="e">
        <f>ROUND(#REF!-#REF!+#REF!-#REF!,0)*Exp_outras_excl/1000</f>
        <v>#REF!</v>
      </c>
      <c r="EE82" s="79" t="e">
        <f>ROUND(#REF!-#REF!+#REF!-#REF!,0)*Exp_outras_excl/1000</f>
        <v>#REF!</v>
      </c>
      <c r="EF82" s="79" t="e">
        <f>ROUND(#REF!-#REF!+#REF!-#REF!,0)*Exp_outras_excl/1000</f>
        <v>#REF!</v>
      </c>
      <c r="EG82" s="79" t="e">
        <f>ROUND(#REF!-#REF!+#REF!-#REF!,0)*Exp_outras_excl/1000</f>
        <v>#REF!</v>
      </c>
      <c r="EH82" s="79" t="e">
        <f>ROUND(#REF!-#REF!+#REF!-#REF!,0)*Exp_outras_excl/1000</f>
        <v>#REF!</v>
      </c>
      <c r="EI82" s="79" t="e">
        <f>ROUND(#REF!-#REF!+#REF!-#REF!,0)*Exp_outras_excl/1000</f>
        <v>#REF!</v>
      </c>
      <c r="EJ82" s="79" t="e">
        <f>ROUND(#REF!-#REF!+#REF!-#REF!,0)*Exp_outras_excl/1000</f>
        <v>#REF!</v>
      </c>
      <c r="EK82" s="79" t="e">
        <f>ROUND(#REF!-#REF!+#REF!-#REF!,0)*Exp_outras_excl/1000</f>
        <v>#REF!</v>
      </c>
      <c r="EL82" s="79" t="e">
        <f>ROUND(#REF!-#REF!+#REF!-#REF!,0)*Exp_outras_excl/1000</f>
        <v>#REF!</v>
      </c>
      <c r="EM82" s="79" t="e">
        <f>ROUND(#REF!-#REF!+#REF!-#REF!,0)*Exp_outras_excl/1000</f>
        <v>#REF!</v>
      </c>
      <c r="EN82" s="79" t="e">
        <f>ROUND(#REF!-#REF!+#REF!-#REF!,0)*Exp_outras_excl/1000</f>
        <v>#REF!</v>
      </c>
      <c r="EO82" s="79" t="e">
        <f>ROUND(#REF!-#REF!+#REF!-#REF!,0)*Exp_outras_excl/1000</f>
        <v>#REF!</v>
      </c>
      <c r="EP82" s="79" t="e">
        <f>ROUND(#REF!-#REF!+#REF!-#REF!,0)*Exp_outras_excl/1000</f>
        <v>#REF!</v>
      </c>
      <c r="EQ82" s="79" t="e">
        <f>ROUND(#REF!-#REF!+#REF!-#REF!,0)*Exp_outras_excl/1000</f>
        <v>#REF!</v>
      </c>
      <c r="ER82" s="79" t="e">
        <f>ROUND(#REF!-#REF!+#REF!-#REF!,0)*Exp_outras_excl/1000</f>
        <v>#REF!</v>
      </c>
      <c r="ES82" s="79" t="e">
        <f>ROUND(#REF!-#REF!+#REF!-#REF!,0)*Exp_outras_excl/1000</f>
        <v>#REF!</v>
      </c>
      <c r="ET82" s="79" t="e">
        <f>ROUND(#REF!-#REF!+#REF!-#REF!,0)*Exp_outras_excl/1000</f>
        <v>#REF!</v>
      </c>
      <c r="EU82" s="79" t="e">
        <f>ROUND(#REF!-#REF!+#REF!-#REF!,0)*Exp_outras_excl/1000</f>
        <v>#REF!</v>
      </c>
      <c r="EV82" s="79" t="e">
        <f>ROUND(#REF!-#REF!+#REF!-#REF!,0)*Exp_outras_excl/1000</f>
        <v>#REF!</v>
      </c>
      <c r="EW82" s="79" t="e">
        <f>ROUND(#REF!-#REF!+#REF!-#REF!,0)*Exp_outras_excl/1000</f>
        <v>#REF!</v>
      </c>
      <c r="EX82" s="79" t="e">
        <f>ROUND(#REF!-#REF!+#REF!-#REF!,0)*Exp_outras_excl/1000</f>
        <v>#REF!</v>
      </c>
      <c r="EY82" s="79" t="e">
        <f>ROUND(#REF!-#REF!+#REF!-#REF!,0)*Exp_outras_excl/1000</f>
        <v>#REF!</v>
      </c>
      <c r="EZ82" s="79" t="e">
        <f>ROUND(#REF!-#REF!+#REF!-#REF!,0)*Exp_outras_excl/1000</f>
        <v>#REF!</v>
      </c>
      <c r="FA82" s="79" t="e">
        <f>ROUND(#REF!-#REF!+#REF!-#REF!,0)*Exp_outras_excl/1000</f>
        <v>#REF!</v>
      </c>
      <c r="FB82" s="79" t="e">
        <f>ROUND(#REF!-#REF!+#REF!-#REF!,0)*Exp_outras_excl/1000</f>
        <v>#REF!</v>
      </c>
      <c r="FC82" s="79" t="e">
        <f>ROUND(#REF!-#REF!+#REF!-#REF!,0)*Exp_outras_excl/1000</f>
        <v>#REF!</v>
      </c>
      <c r="FD82" s="79" t="e">
        <f>ROUND(#REF!-#REF!+#REF!-#REF!,0)*Exp_outras_excl/1000</f>
        <v>#REF!</v>
      </c>
      <c r="FE82" s="79" t="e">
        <f>ROUND(#REF!-#REF!+#REF!-#REF!,0)*Exp_outras_excl/1000</f>
        <v>#REF!</v>
      </c>
      <c r="FF82" s="79" t="e">
        <f>ROUND(#REF!-#REF!+#REF!-#REF!,0)*Exp_outras_excl/1000</f>
        <v>#REF!</v>
      </c>
      <c r="FG82" s="79" t="e">
        <f>ROUND(#REF!-#REF!+#REF!-#REF!,0)*Exp_outras_excl/1000</f>
        <v>#REF!</v>
      </c>
      <c r="FH82" s="79" t="e">
        <f>ROUND(#REF!-#REF!+#REF!-#REF!,0)*Exp_outras_excl/1000</f>
        <v>#REF!</v>
      </c>
      <c r="FI82" s="79" t="e">
        <f>ROUND(#REF!-#REF!+#REF!-#REF!,0)*Exp_outras_excl/1000</f>
        <v>#REF!</v>
      </c>
      <c r="FJ82" s="79" t="e">
        <f>ROUND(#REF!-#REF!+#REF!-#REF!,0)*Exp_outras_excl/1000</f>
        <v>#REF!</v>
      </c>
      <c r="FK82" s="79" t="e">
        <f>ROUND(#REF!-#REF!+#REF!-#REF!,0)*Exp_outras_excl/1000</f>
        <v>#REF!</v>
      </c>
      <c r="FL82" s="79" t="e">
        <f>ROUND(#REF!-#REF!+#REF!-#REF!,0)*Exp_outras_excl/1000</f>
        <v>#REF!</v>
      </c>
      <c r="FM82" s="79" t="e">
        <f>ROUND(#REF!-#REF!+#REF!-#REF!,0)*Exp_outras_excl/1000</f>
        <v>#REF!</v>
      </c>
      <c r="FN82" s="79" t="e">
        <f>ROUND(#REF!-#REF!+#REF!-#REF!,0)*Exp_outras_excl/1000</f>
        <v>#REF!</v>
      </c>
      <c r="FO82" s="79" t="e">
        <f>ROUND(#REF!-#REF!+#REF!-#REF!,0)*Exp_outras_excl/1000</f>
        <v>#REF!</v>
      </c>
      <c r="FP82" s="79" t="e">
        <f>ROUND(#REF!-#REF!+#REF!-#REF!,0)*Exp_outras_excl/1000</f>
        <v>#REF!</v>
      </c>
      <c r="FQ82" s="79" t="e">
        <f>ROUND(#REF!-#REF!+#REF!-#REF!,0)*Exp_outras_excl/1000</f>
        <v>#REF!</v>
      </c>
      <c r="FR82" s="79" t="e">
        <f>ROUND(#REF!-#REF!+#REF!-#REF!,0)*Exp_outras_excl/1000</f>
        <v>#REF!</v>
      </c>
      <c r="FS82" s="79" t="e">
        <f>ROUND(#REF!-#REF!+#REF!-#REF!,0)*Exp_outras_excl/1000</f>
        <v>#REF!</v>
      </c>
      <c r="FT82" s="79" t="e">
        <f>ROUND(#REF!-#REF!+#REF!-#REF!,0)*Exp_outras_excl/1000</f>
        <v>#REF!</v>
      </c>
      <c r="FU82" s="79" t="e">
        <f>ROUND(#REF!-#REF!+#REF!-#REF!,0)*Exp_outras_excl/1000</f>
        <v>#REF!</v>
      </c>
      <c r="FV82" s="79" t="e">
        <f>ROUND(#REF!-#REF!+#REF!-#REF!,0)*Exp_outras_excl/1000</f>
        <v>#REF!</v>
      </c>
      <c r="FW82" s="79" t="e">
        <f>ROUND(#REF!-#REF!+#REF!-#REF!,0)*Exp_outras_excl/1000</f>
        <v>#REF!</v>
      </c>
      <c r="FX82" s="79" t="e">
        <f>ROUND(#REF!-#REF!+#REF!-#REF!,0)*Exp_outras_excl/1000</f>
        <v>#REF!</v>
      </c>
      <c r="FY82" s="79" t="e">
        <f>ROUND(#REF!-#REF!+#REF!-#REF!,0)*Exp_outras_excl/1000</f>
        <v>#REF!</v>
      </c>
      <c r="FZ82" s="79" t="e">
        <f>ROUND(#REF!-#REF!+#REF!-#REF!,0)*Exp_outras_excl/1000</f>
        <v>#REF!</v>
      </c>
      <c r="GA82" s="79" t="e">
        <f>ROUND(#REF!-#REF!+#REF!-#REF!,0)*Exp_outras_excl/1000</f>
        <v>#REF!</v>
      </c>
      <c r="GB82" s="79" t="e">
        <f>ROUND(#REF!-#REF!+#REF!-#REF!,0)*Exp_outras_excl/1000</f>
        <v>#REF!</v>
      </c>
      <c r="GC82" s="79" t="e">
        <f>ROUND(#REF!-#REF!+#REF!-#REF!,0)*Exp_outras_excl/1000</f>
        <v>#REF!</v>
      </c>
      <c r="GD82" s="79" t="e">
        <f>ROUND(#REF!-#REF!+#REF!-#REF!,0)*Exp_outras_excl/1000</f>
        <v>#REF!</v>
      </c>
      <c r="GE82" s="79" t="e">
        <f>ROUND(#REF!-#REF!+#REF!-#REF!,0)*Exp_outras_excl/1000</f>
        <v>#REF!</v>
      </c>
      <c r="GF82" s="79" t="e">
        <f>ROUND(#REF!-#REF!+#REF!-#REF!,0)*Exp_outras_excl/1000</f>
        <v>#REF!</v>
      </c>
      <c r="GG82" s="79" t="e">
        <f>ROUND(#REF!-#REF!+#REF!-#REF!,0)*Exp_outras_excl/1000</f>
        <v>#REF!</v>
      </c>
      <c r="GH82" s="79" t="e">
        <f>ROUND(#REF!-#REF!+#REF!-#REF!,0)*Exp_outras_excl/1000</f>
        <v>#REF!</v>
      </c>
      <c r="GI82" s="79" t="e">
        <f>ROUND(#REF!-#REF!+#REF!-#REF!,0)*Exp_outras_excl/1000</f>
        <v>#REF!</v>
      </c>
      <c r="GJ82" s="79" t="e">
        <f>ROUND(#REF!-#REF!+#REF!-#REF!,0)*Exp_outras_excl/1000</f>
        <v>#REF!</v>
      </c>
      <c r="GK82" s="79" t="e">
        <f>ROUND(#REF!-#REF!+#REF!-#REF!,0)*Exp_outras_excl/1000</f>
        <v>#REF!</v>
      </c>
      <c r="GL82" s="79" t="e">
        <f>ROUND(#REF!-#REF!+#REF!-#REF!,0)*Exp_outras_excl/1000</f>
        <v>#REF!</v>
      </c>
      <c r="GM82" s="79" t="e">
        <f>ROUND(#REF!-#REF!+#REF!-#REF!,0)*Exp_outras_excl/1000</f>
        <v>#REF!</v>
      </c>
      <c r="GN82" s="79" t="e">
        <f>ROUND(#REF!-#REF!+#REF!-#REF!,0)*Exp_outras_excl/1000</f>
        <v>#REF!</v>
      </c>
      <c r="GO82" s="79" t="e">
        <f>ROUND(#REF!-#REF!+#REF!-#REF!,0)*Exp_outras_excl/1000</f>
        <v>#REF!</v>
      </c>
      <c r="GP82" s="79" t="e">
        <f>ROUND(#REF!-#REF!+#REF!-#REF!,0)*Exp_outras_excl/1000</f>
        <v>#REF!</v>
      </c>
      <c r="GQ82" s="79" t="e">
        <f>ROUND(#REF!-#REF!+#REF!-#REF!,0)*Exp_outras_excl/1000</f>
        <v>#REF!</v>
      </c>
      <c r="GR82" s="79" t="e">
        <f>ROUND(#REF!-#REF!+#REF!-#REF!,0)*Exp_outras_excl/1000</f>
        <v>#REF!</v>
      </c>
      <c r="GS82" s="79" t="e">
        <f>ROUND(#REF!-#REF!+#REF!-#REF!,0)*Exp_outras_excl/1000</f>
        <v>#REF!</v>
      </c>
      <c r="GT82" s="79" t="e">
        <f>ROUND(#REF!-#REF!+#REF!-#REF!,0)*Exp_outras_excl/1000</f>
        <v>#REF!</v>
      </c>
      <c r="GU82" s="79" t="e">
        <f>ROUND(#REF!-#REF!+#REF!-#REF!,0)*Exp_outras_excl/1000</f>
        <v>#REF!</v>
      </c>
      <c r="GV82" s="79" t="e">
        <f>ROUND(#REF!-#REF!+#REF!-#REF!,0)*Exp_outras_excl/1000</f>
        <v>#REF!</v>
      </c>
      <c r="GW82" s="79" t="e">
        <f>ROUND(#REF!-#REF!+#REF!-#REF!,0)*Exp_outras_excl/1000</f>
        <v>#REF!</v>
      </c>
      <c r="GX82" s="79" t="e">
        <f>ROUND(#REF!-#REF!+#REF!-#REF!,0)*Exp_outras_excl/1000</f>
        <v>#REF!</v>
      </c>
      <c r="GY82" s="79" t="e">
        <f>ROUND(#REF!-#REF!+#REF!-#REF!,0)*Exp_outras_excl/1000</f>
        <v>#REF!</v>
      </c>
      <c r="GZ82" s="79" t="e">
        <f>ROUND(#REF!-#REF!+#REF!-#REF!,0)*Exp_outras_excl/1000</f>
        <v>#REF!</v>
      </c>
      <c r="HA82" s="79" t="e">
        <f>ROUND(#REF!-#REF!+#REF!-#REF!,0)*Exp_outras_excl/1000</f>
        <v>#REF!</v>
      </c>
      <c r="HB82" s="79" t="e">
        <f>ROUND(#REF!-#REF!+#REF!-#REF!,0)*Exp_outras_excl/1000</f>
        <v>#REF!</v>
      </c>
      <c r="HC82" s="79" t="e">
        <f>ROUND(#REF!-#REF!+#REF!-#REF!,0)*Exp_outras_excl/1000</f>
        <v>#REF!</v>
      </c>
      <c r="HD82" s="79" t="e">
        <f>ROUND(#REF!-#REF!+#REF!-#REF!,0)*Exp_outras_excl/1000</f>
        <v>#REF!</v>
      </c>
      <c r="HE82" s="79" t="e">
        <f>ROUND(#REF!-#REF!+#REF!-#REF!,0)*Exp_outras_excl/1000</f>
        <v>#REF!</v>
      </c>
      <c r="HF82" s="79" t="e">
        <f>ROUND(#REF!-#REF!+#REF!-#REF!,0)*Exp_outras_excl/1000</f>
        <v>#REF!</v>
      </c>
      <c r="HG82" s="79" t="e">
        <f>ROUND(#REF!-#REF!+#REF!-#REF!,0)*Exp_outras_excl/1000</f>
        <v>#REF!</v>
      </c>
      <c r="HH82" s="79" t="e">
        <f>ROUND(#REF!-#REF!+#REF!-#REF!,0)*Exp_outras_excl/1000</f>
        <v>#REF!</v>
      </c>
      <c r="HI82" s="79" t="e">
        <f>ROUND(#REF!-#REF!+#REF!-#REF!,0)*Exp_outras_excl/1000</f>
        <v>#REF!</v>
      </c>
    </row>
    <row r="83" spans="1:217" s="109" customFormat="1" x14ac:dyDescent="0.2">
      <c r="A83" s="113" t="s">
        <v>122</v>
      </c>
      <c r="B83" s="114">
        <v>0</v>
      </c>
      <c r="C83" s="114">
        <v>0</v>
      </c>
      <c r="D83" s="115">
        <v>0</v>
      </c>
      <c r="E83" s="115">
        <v>0</v>
      </c>
      <c r="F83" s="115">
        <v>0</v>
      </c>
      <c r="G83" s="115">
        <v>0</v>
      </c>
      <c r="H83" s="115">
        <v>0</v>
      </c>
      <c r="I83" s="115">
        <v>0</v>
      </c>
      <c r="J83" s="115">
        <v>0</v>
      </c>
      <c r="K83" s="115">
        <v>0</v>
      </c>
      <c r="L83" s="115">
        <v>0</v>
      </c>
      <c r="M83" s="115">
        <v>0</v>
      </c>
      <c r="N83" s="115">
        <v>0</v>
      </c>
      <c r="O83" s="115">
        <v>0</v>
      </c>
      <c r="P83" s="115">
        <v>0</v>
      </c>
      <c r="Q83" s="115">
        <v>0</v>
      </c>
      <c r="R83" s="115">
        <v>0</v>
      </c>
      <c r="S83" s="115">
        <v>0</v>
      </c>
      <c r="T83" s="115">
        <v>0</v>
      </c>
      <c r="U83" s="115">
        <v>0</v>
      </c>
      <c r="V83" s="115">
        <v>0</v>
      </c>
      <c r="W83" s="115">
        <v>0</v>
      </c>
      <c r="X83" s="115">
        <v>0</v>
      </c>
      <c r="Y83" s="115">
        <v>0</v>
      </c>
      <c r="Z83" s="115">
        <v>0</v>
      </c>
      <c r="AA83" s="115">
        <v>0</v>
      </c>
      <c r="AB83" s="115">
        <v>0</v>
      </c>
      <c r="AC83" s="115">
        <v>0</v>
      </c>
      <c r="AD83" s="115">
        <v>0</v>
      </c>
      <c r="AE83" s="115">
        <v>0</v>
      </c>
      <c r="AF83" s="115">
        <v>0</v>
      </c>
      <c r="AG83" s="115">
        <v>0</v>
      </c>
      <c r="AH83" s="115"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v>0</v>
      </c>
      <c r="AR83" s="115">
        <v>0</v>
      </c>
      <c r="AS83" s="115">
        <v>0</v>
      </c>
      <c r="AT83" s="115">
        <v>0</v>
      </c>
      <c r="AU83" s="115">
        <v>0</v>
      </c>
      <c r="AV83" s="115">
        <v>0</v>
      </c>
      <c r="AW83" s="115">
        <v>0</v>
      </c>
      <c r="AX83" s="115">
        <v>0</v>
      </c>
      <c r="AY83" s="115">
        <v>0</v>
      </c>
      <c r="AZ83" s="115">
        <v>0</v>
      </c>
      <c r="BA83" s="115">
        <v>0</v>
      </c>
      <c r="BB83" s="115">
        <v>0</v>
      </c>
      <c r="BC83" s="115">
        <v>0</v>
      </c>
      <c r="BD83" s="115">
        <v>0</v>
      </c>
      <c r="BE83" s="115">
        <v>0</v>
      </c>
      <c r="BF83" s="115">
        <v>0</v>
      </c>
      <c r="BG83" s="115">
        <v>0</v>
      </c>
      <c r="BH83" s="115">
        <v>0</v>
      </c>
      <c r="BI83" s="115">
        <v>0</v>
      </c>
      <c r="BJ83" s="115">
        <v>0</v>
      </c>
      <c r="BK83" s="115">
        <v>0</v>
      </c>
      <c r="BL83" s="115">
        <v>0</v>
      </c>
      <c r="BM83" s="115">
        <v>0</v>
      </c>
      <c r="BN83" s="115">
        <v>0</v>
      </c>
      <c r="BO83" s="115">
        <v>0</v>
      </c>
      <c r="BP83" s="115">
        <v>0</v>
      </c>
      <c r="BQ83" s="115">
        <v>0</v>
      </c>
      <c r="BR83" s="115">
        <v>0</v>
      </c>
      <c r="BS83" s="115">
        <v>0</v>
      </c>
      <c r="BT83" s="115">
        <v>0</v>
      </c>
      <c r="BU83" s="115">
        <v>0</v>
      </c>
      <c r="BV83" s="115">
        <v>0</v>
      </c>
      <c r="BW83" s="115">
        <v>0</v>
      </c>
      <c r="BX83" s="115">
        <v>0</v>
      </c>
      <c r="BY83" s="115">
        <v>0</v>
      </c>
      <c r="BZ83" s="115">
        <v>0</v>
      </c>
      <c r="CA83" s="115">
        <v>0</v>
      </c>
      <c r="CB83" s="115">
        <v>0</v>
      </c>
      <c r="CC83" s="115">
        <v>0</v>
      </c>
      <c r="CD83" s="115">
        <v>0</v>
      </c>
      <c r="CE83" s="115">
        <v>0</v>
      </c>
      <c r="CF83" s="115">
        <v>0</v>
      </c>
      <c r="CG83" s="115">
        <v>0</v>
      </c>
      <c r="CH83" s="115">
        <v>0</v>
      </c>
      <c r="CI83" s="115">
        <v>0</v>
      </c>
      <c r="CJ83" s="115">
        <v>0</v>
      </c>
      <c r="CK83" s="115">
        <v>0</v>
      </c>
      <c r="CL83" s="115">
        <v>0</v>
      </c>
      <c r="CM83" s="115">
        <v>0</v>
      </c>
      <c r="CN83" s="115">
        <v>0</v>
      </c>
      <c r="CO83" s="115">
        <v>0</v>
      </c>
      <c r="CP83" s="115">
        <v>0</v>
      </c>
      <c r="CQ83" s="115">
        <v>0</v>
      </c>
      <c r="CR83" s="115">
        <v>0</v>
      </c>
      <c r="CS83" s="115">
        <v>0</v>
      </c>
      <c r="CT83" s="115">
        <v>0</v>
      </c>
      <c r="CU83" s="115">
        <v>0</v>
      </c>
      <c r="CV83" s="115">
        <v>0</v>
      </c>
      <c r="CW83" s="115">
        <v>0</v>
      </c>
      <c r="CX83" s="115">
        <v>0</v>
      </c>
      <c r="CY83" s="115">
        <v>0</v>
      </c>
      <c r="CZ83" s="115">
        <v>0</v>
      </c>
      <c r="DA83" s="115">
        <v>0</v>
      </c>
      <c r="DB83" s="115">
        <v>0</v>
      </c>
      <c r="DC83" s="115">
        <v>0</v>
      </c>
      <c r="DD83" s="115">
        <v>0</v>
      </c>
      <c r="DE83" s="115">
        <v>0</v>
      </c>
      <c r="DF83" s="115">
        <v>0</v>
      </c>
      <c r="DG83" s="115">
        <v>0</v>
      </c>
      <c r="DH83" s="115">
        <v>0</v>
      </c>
      <c r="DI83" s="115">
        <v>0</v>
      </c>
      <c r="DJ83" s="115">
        <v>0</v>
      </c>
      <c r="DK83" s="115">
        <v>0</v>
      </c>
      <c r="DL83" s="115">
        <v>0</v>
      </c>
      <c r="DM83" s="115">
        <v>0</v>
      </c>
      <c r="DN83" s="115">
        <v>0</v>
      </c>
      <c r="DO83" s="115">
        <v>0</v>
      </c>
      <c r="DP83" s="115">
        <v>0</v>
      </c>
      <c r="DQ83" s="115">
        <v>0</v>
      </c>
      <c r="DR83" s="115">
        <v>0</v>
      </c>
      <c r="DS83" s="115">
        <v>0</v>
      </c>
      <c r="DT83" s="115">
        <v>0</v>
      </c>
      <c r="DU83" s="115">
        <v>0</v>
      </c>
      <c r="DV83" s="115">
        <v>0</v>
      </c>
      <c r="DW83" s="115">
        <v>0</v>
      </c>
      <c r="DX83" s="115">
        <v>0</v>
      </c>
      <c r="DY83" s="115">
        <v>0</v>
      </c>
      <c r="DZ83" s="115">
        <v>0</v>
      </c>
      <c r="EA83" s="115">
        <v>0</v>
      </c>
      <c r="EB83" s="115">
        <v>0</v>
      </c>
      <c r="EC83" s="115">
        <v>0</v>
      </c>
      <c r="ED83" s="115">
        <v>0</v>
      </c>
      <c r="EE83" s="115">
        <v>0</v>
      </c>
      <c r="EF83" s="115">
        <v>0</v>
      </c>
      <c r="EG83" s="115">
        <v>0</v>
      </c>
      <c r="EH83" s="115">
        <v>0</v>
      </c>
      <c r="EI83" s="115">
        <v>0</v>
      </c>
      <c r="EJ83" s="115">
        <v>0</v>
      </c>
      <c r="EK83" s="115">
        <v>0</v>
      </c>
      <c r="EL83" s="115">
        <v>0</v>
      </c>
      <c r="EM83" s="115">
        <v>0</v>
      </c>
      <c r="EN83" s="115">
        <v>0</v>
      </c>
      <c r="EO83" s="115">
        <v>0</v>
      </c>
      <c r="EP83" s="115">
        <v>0</v>
      </c>
      <c r="EQ83" s="115">
        <v>0</v>
      </c>
      <c r="ER83" s="115">
        <v>0</v>
      </c>
      <c r="ES83" s="115">
        <v>0</v>
      </c>
      <c r="ET83" s="115">
        <v>0</v>
      </c>
      <c r="EU83" s="115">
        <v>0</v>
      </c>
      <c r="EV83" s="115">
        <v>0</v>
      </c>
      <c r="EW83" s="115">
        <v>0</v>
      </c>
      <c r="EX83" s="115">
        <v>0</v>
      </c>
      <c r="EY83" s="115">
        <v>0</v>
      </c>
      <c r="EZ83" s="115">
        <v>0</v>
      </c>
      <c r="FA83" s="115">
        <v>0</v>
      </c>
      <c r="FB83" s="115">
        <v>0</v>
      </c>
      <c r="FC83" s="115">
        <v>0</v>
      </c>
      <c r="FD83" s="115">
        <v>0</v>
      </c>
      <c r="FE83" s="115">
        <v>0</v>
      </c>
      <c r="FF83" s="115">
        <v>0</v>
      </c>
      <c r="FG83" s="115">
        <v>0</v>
      </c>
      <c r="FH83" s="115">
        <v>0</v>
      </c>
      <c r="FI83" s="115">
        <v>0</v>
      </c>
      <c r="FJ83" s="115">
        <v>0</v>
      </c>
      <c r="FK83" s="115">
        <v>0</v>
      </c>
      <c r="FL83" s="115">
        <v>0</v>
      </c>
      <c r="FM83" s="115">
        <v>0</v>
      </c>
      <c r="FN83" s="115">
        <v>0</v>
      </c>
      <c r="FO83" s="115">
        <v>0</v>
      </c>
      <c r="FP83" s="115">
        <v>0</v>
      </c>
      <c r="FQ83" s="115">
        <v>0</v>
      </c>
      <c r="FR83" s="115">
        <v>0</v>
      </c>
      <c r="FS83" s="115">
        <v>0</v>
      </c>
      <c r="FT83" s="115">
        <v>0</v>
      </c>
      <c r="FU83" s="115">
        <v>0</v>
      </c>
      <c r="FV83" s="115">
        <v>0</v>
      </c>
      <c r="FW83" s="115">
        <v>0</v>
      </c>
      <c r="FX83" s="115">
        <v>0</v>
      </c>
      <c r="FY83" s="115">
        <v>0</v>
      </c>
      <c r="FZ83" s="115">
        <v>0</v>
      </c>
      <c r="GA83" s="115">
        <v>0</v>
      </c>
      <c r="GB83" s="115">
        <v>0</v>
      </c>
      <c r="GC83" s="115">
        <v>0</v>
      </c>
      <c r="GD83" s="115">
        <v>0</v>
      </c>
      <c r="GE83" s="115">
        <v>0</v>
      </c>
      <c r="GF83" s="115">
        <v>0</v>
      </c>
      <c r="GG83" s="115">
        <v>0</v>
      </c>
      <c r="GH83" s="115">
        <v>0</v>
      </c>
      <c r="GI83" s="115">
        <v>0</v>
      </c>
      <c r="GJ83" s="115">
        <v>0</v>
      </c>
      <c r="GK83" s="115">
        <v>0</v>
      </c>
      <c r="GL83" s="115">
        <v>0</v>
      </c>
      <c r="GM83" s="115">
        <v>0</v>
      </c>
      <c r="GN83" s="115">
        <v>0</v>
      </c>
      <c r="GO83" s="115">
        <v>0</v>
      </c>
      <c r="GP83" s="115">
        <v>0</v>
      </c>
      <c r="GQ83" s="115">
        <v>0</v>
      </c>
      <c r="GR83" s="115">
        <v>0</v>
      </c>
      <c r="GS83" s="115">
        <v>0</v>
      </c>
      <c r="GT83" s="115">
        <v>0</v>
      </c>
      <c r="GU83" s="115">
        <v>0</v>
      </c>
      <c r="GV83" s="115">
        <v>0</v>
      </c>
      <c r="GW83" s="115">
        <v>0</v>
      </c>
      <c r="GX83" s="115">
        <v>0</v>
      </c>
      <c r="GY83" s="115">
        <v>0</v>
      </c>
      <c r="GZ83" s="115">
        <v>0</v>
      </c>
      <c r="HA83" s="115">
        <v>0</v>
      </c>
      <c r="HB83" s="115">
        <v>0</v>
      </c>
      <c r="HC83" s="115">
        <v>0</v>
      </c>
      <c r="HD83" s="115">
        <v>0</v>
      </c>
      <c r="HE83" s="115">
        <v>0</v>
      </c>
      <c r="HF83" s="115">
        <v>0</v>
      </c>
      <c r="HG83" s="115">
        <v>0</v>
      </c>
      <c r="HH83" s="115">
        <v>0</v>
      </c>
      <c r="HI83" s="115">
        <v>0</v>
      </c>
    </row>
    <row r="84" spans="1:217" x14ac:dyDescent="0.2">
      <c r="A84" s="29" t="s">
        <v>123</v>
      </c>
      <c r="B84" s="77">
        <v>0</v>
      </c>
      <c r="C84" s="77">
        <v>0</v>
      </c>
      <c r="D84" s="79">
        <v>0</v>
      </c>
      <c r="E84" s="79">
        <v>0</v>
      </c>
      <c r="F84" s="79">
        <v>0</v>
      </c>
      <c r="G84" s="79">
        <v>0</v>
      </c>
      <c r="H84" s="79" t="e">
        <f>ROUND(#REF!-#REF!+#REF!-#REF!,0)*Exp_outras_share/1000</f>
        <v>#REF!</v>
      </c>
      <c r="I84" s="79" t="e">
        <f>ROUND(#REF!-#REF!+#REF!-#REF!,0)*Exp_outras_share/1000</f>
        <v>#REF!</v>
      </c>
      <c r="J84" s="79" t="e">
        <f>ROUND(#REF!-#REF!+#REF!-#REF!,0)*Exp_outras_share/1000</f>
        <v>#REF!</v>
      </c>
      <c r="K84" s="79" t="e">
        <f>ROUND(#REF!-#REF!+#REF!-#REF!,0)*Exp_outras_share/1000</f>
        <v>#REF!</v>
      </c>
      <c r="L84" s="79" t="e">
        <f>ROUND(#REF!-#REF!+#REF!-#REF!,0)*Exp_outras_share/1000</f>
        <v>#REF!</v>
      </c>
      <c r="M84" s="79" t="e">
        <f>ROUND(#REF!-#REF!+#REF!-#REF!,0)*Exp_outras_share/1000</f>
        <v>#REF!</v>
      </c>
      <c r="N84" s="79" t="e">
        <f>ROUND(#REF!-#REF!+#REF!-#REF!,0)*Exp_outras_share/1000</f>
        <v>#REF!</v>
      </c>
      <c r="O84" s="79" t="e">
        <f>ROUND(#REF!-#REF!+#REF!-#REF!,0)*Exp_outras_share/1000</f>
        <v>#REF!</v>
      </c>
      <c r="P84" s="79" t="e">
        <f>ROUND(#REF!-#REF!+#REF!-#REF!,0)*Exp_outras_share/1000</f>
        <v>#REF!</v>
      </c>
      <c r="Q84" s="79" t="e">
        <f>ROUND(#REF!-#REF!+#REF!-#REF!,0)*Exp_outras_share/1000</f>
        <v>#REF!</v>
      </c>
      <c r="R84" s="79" t="e">
        <f>ROUND(#REF!-#REF!+#REF!-#REF!,0)*Exp_outras_share/1000</f>
        <v>#REF!</v>
      </c>
      <c r="S84" s="79" t="e">
        <f>ROUND(#REF!-#REF!+#REF!-#REF!,0)*Exp_outras_share/1000</f>
        <v>#REF!</v>
      </c>
      <c r="T84" s="79" t="e">
        <f>ROUND(#REF!-#REF!+#REF!-#REF!,0)*Exp_outras_share/1000</f>
        <v>#REF!</v>
      </c>
      <c r="U84" s="79" t="e">
        <f>ROUND(#REF!-#REF!+#REF!-#REF!,0)*Exp_outras_share/1000</f>
        <v>#REF!</v>
      </c>
      <c r="V84" s="79" t="e">
        <f>ROUND(#REF!-#REF!+#REF!-#REF!,0)*Exp_outras_share/1000</f>
        <v>#REF!</v>
      </c>
      <c r="W84" s="79" t="e">
        <f>ROUND(#REF!-#REF!+#REF!-#REF!,0)*Exp_outras_share/1000</f>
        <v>#REF!</v>
      </c>
      <c r="X84" s="79" t="e">
        <f>ROUND(#REF!-#REF!+#REF!-#REF!,0)*Exp_outras_share/1000</f>
        <v>#REF!</v>
      </c>
      <c r="Y84" s="79" t="e">
        <f>ROUND(#REF!-#REF!+#REF!-#REF!,0)*Exp_outras_share/1000</f>
        <v>#REF!</v>
      </c>
      <c r="Z84" s="79" t="e">
        <f>ROUND(#REF!-#REF!+#REF!-#REF!,0)*Exp_outras_share/1000</f>
        <v>#REF!</v>
      </c>
      <c r="AA84" s="79" t="e">
        <f>ROUND(#REF!-#REF!+#REF!-#REF!,0)*Exp_outras_share/1000</f>
        <v>#REF!</v>
      </c>
      <c r="AB84" s="79" t="e">
        <f>ROUND(#REF!-#REF!+#REF!-#REF!,0)*Exp_outras_share/1000</f>
        <v>#REF!</v>
      </c>
      <c r="AC84" s="79" t="e">
        <f>ROUND(#REF!-#REF!+#REF!-#REF!,0)*Exp_outras_share/1000</f>
        <v>#REF!</v>
      </c>
      <c r="AD84" s="79" t="e">
        <f>ROUND(#REF!-#REF!+#REF!-#REF!,0)*Exp_outras_share/1000</f>
        <v>#REF!</v>
      </c>
      <c r="AE84" s="79" t="e">
        <f>ROUND(#REF!-#REF!+#REF!-#REF!,0)*Exp_outras_share/1000</f>
        <v>#REF!</v>
      </c>
      <c r="AF84" s="79" t="e">
        <f>ROUND(#REF!-#REF!+#REF!-#REF!,0)*Exp_outras_share/1000</f>
        <v>#REF!</v>
      </c>
      <c r="AG84" s="79" t="e">
        <f>ROUND(#REF!-#REF!+#REF!-#REF!,0)*Exp_outras_share/1000</f>
        <v>#REF!</v>
      </c>
      <c r="AH84" s="79" t="e">
        <f>ROUND(#REF!-#REF!+#REF!-#REF!,0)*Exp_outras_share/1000</f>
        <v>#REF!</v>
      </c>
      <c r="AI84" s="79" t="e">
        <f>ROUND(#REF!-#REF!+#REF!-#REF!,0)*Exp_outras_share/1000</f>
        <v>#REF!</v>
      </c>
      <c r="AJ84" s="79" t="e">
        <f>ROUND(#REF!-#REF!+#REF!-#REF!,0)*Exp_outras_share/1000</f>
        <v>#REF!</v>
      </c>
      <c r="AK84" s="79" t="e">
        <f>ROUND(#REF!-#REF!+#REF!-#REF!,0)*Exp_outras_share/1000</f>
        <v>#REF!</v>
      </c>
      <c r="AL84" s="79" t="e">
        <f>ROUND(#REF!-#REF!+#REF!-#REF!,0)*Exp_outras_share/1000</f>
        <v>#REF!</v>
      </c>
      <c r="AM84" s="79" t="e">
        <f>ROUND(#REF!-#REF!+#REF!-#REF!,0)*Exp_outras_share/1000</f>
        <v>#REF!</v>
      </c>
      <c r="AN84" s="79" t="e">
        <f>ROUND(#REF!-#REF!+#REF!-#REF!,0)*Exp_outras_share/1000</f>
        <v>#REF!</v>
      </c>
      <c r="AO84" s="79" t="e">
        <f>ROUND(#REF!-#REF!+#REF!-#REF!,0)*Exp_outras_share/1000</f>
        <v>#REF!</v>
      </c>
      <c r="AP84" s="79" t="e">
        <f>ROUND(#REF!-#REF!+#REF!-#REF!,0)*Exp_outras_share/1000</f>
        <v>#REF!</v>
      </c>
      <c r="AQ84" s="79" t="e">
        <f>ROUND(#REF!-#REF!+#REF!-#REF!,0)*Exp_outras_share/1000</f>
        <v>#REF!</v>
      </c>
      <c r="AR84" s="79" t="e">
        <f>ROUND(#REF!-#REF!+#REF!-#REF!,0)*Exp_outras_share/1000</f>
        <v>#REF!</v>
      </c>
      <c r="AS84" s="79" t="e">
        <f>ROUND(#REF!-#REF!+#REF!-#REF!,0)*Exp_outras_share/1000</f>
        <v>#REF!</v>
      </c>
      <c r="AT84" s="79" t="e">
        <f>ROUND(#REF!-#REF!+#REF!-#REF!,0)*Exp_outras_share/1000</f>
        <v>#REF!</v>
      </c>
      <c r="AU84" s="79" t="e">
        <f>ROUND(#REF!-#REF!+#REF!-#REF!,0)*Exp_outras_share/1000</f>
        <v>#REF!</v>
      </c>
      <c r="AV84" s="79" t="e">
        <f>ROUND(#REF!-#REF!+#REF!-#REF!,0)*Exp_outras_share/1000</f>
        <v>#REF!</v>
      </c>
      <c r="AW84" s="79" t="e">
        <f>ROUND(#REF!-#REF!+#REF!-#REF!,0)*Exp_outras_share/1000</f>
        <v>#REF!</v>
      </c>
      <c r="AX84" s="79" t="e">
        <f>ROUND(#REF!-#REF!+#REF!-#REF!,0)*Exp_outras_share/1000</f>
        <v>#REF!</v>
      </c>
      <c r="AY84" s="79" t="e">
        <f>ROUND(#REF!-#REF!+#REF!-#REF!,0)*Exp_outras_share/1000</f>
        <v>#REF!</v>
      </c>
      <c r="AZ84" s="79" t="e">
        <f>ROUND(#REF!-#REF!+#REF!-#REF!,0)*Exp_outras_share/1000</f>
        <v>#REF!</v>
      </c>
      <c r="BA84" s="79" t="e">
        <f>ROUND(#REF!-#REF!+#REF!-#REF!,0)*Exp_outras_share/1000</f>
        <v>#REF!</v>
      </c>
      <c r="BB84" s="79" t="e">
        <f>ROUND(#REF!-#REF!+#REF!-#REF!,0)*Exp_outras_share/1000</f>
        <v>#REF!</v>
      </c>
      <c r="BC84" s="79" t="e">
        <f>ROUND(#REF!-#REF!+#REF!-#REF!,0)*Exp_outras_share/1000</f>
        <v>#REF!</v>
      </c>
      <c r="BD84" s="79" t="e">
        <f>ROUND(#REF!-#REF!+#REF!-#REF!,0)*Exp_outras_share/1000</f>
        <v>#REF!</v>
      </c>
      <c r="BE84" s="79" t="e">
        <f>ROUND(#REF!-#REF!+#REF!-#REF!,0)*Exp_outras_share/1000</f>
        <v>#REF!</v>
      </c>
      <c r="BF84" s="79" t="e">
        <f>ROUND(#REF!-#REF!+#REF!-#REF!,0)*Exp_outras_share/1000</f>
        <v>#REF!</v>
      </c>
      <c r="BG84" s="79" t="e">
        <f>ROUND(#REF!-#REF!+#REF!-#REF!,0)*Exp_outras_share/1000</f>
        <v>#REF!</v>
      </c>
      <c r="BH84" s="79" t="e">
        <f>ROUND(#REF!-#REF!+#REF!-#REF!,0)*Exp_outras_share/1000</f>
        <v>#REF!</v>
      </c>
      <c r="BI84" s="79" t="e">
        <f>ROUND(#REF!-#REF!+#REF!-#REF!,0)*Exp_outras_share/1000</f>
        <v>#REF!</v>
      </c>
      <c r="BJ84" s="79" t="e">
        <f>ROUND(#REF!-#REF!+#REF!-#REF!,0)*Exp_outras_share/1000</f>
        <v>#REF!</v>
      </c>
      <c r="BK84" s="79" t="e">
        <f>ROUND(#REF!-#REF!+#REF!-#REF!,0)*Exp_outras_share/1000</f>
        <v>#REF!</v>
      </c>
      <c r="BL84" s="79" t="e">
        <f>ROUND(#REF!-#REF!+#REF!-#REF!,0)*Exp_outras_share/1000</f>
        <v>#REF!</v>
      </c>
      <c r="BM84" s="79" t="e">
        <f>ROUND(#REF!-#REF!+#REF!-#REF!,0)*Exp_outras_share/1000</f>
        <v>#REF!</v>
      </c>
      <c r="BN84" s="79" t="e">
        <f>ROUND(#REF!-#REF!+#REF!-#REF!,0)*Exp_outras_share/1000</f>
        <v>#REF!</v>
      </c>
      <c r="BO84" s="79" t="e">
        <f>ROUND(#REF!-#REF!+#REF!-#REF!,0)*Exp_outras_share/1000</f>
        <v>#REF!</v>
      </c>
      <c r="BP84" s="79" t="e">
        <f>ROUND(#REF!-#REF!+#REF!-#REF!,0)*Exp_outras_share/1000</f>
        <v>#REF!</v>
      </c>
      <c r="BQ84" s="79" t="e">
        <f>ROUND(#REF!-#REF!+#REF!-#REF!,0)*Exp_outras_share/1000</f>
        <v>#REF!</v>
      </c>
      <c r="BR84" s="79" t="e">
        <f>ROUND(#REF!-#REF!+#REF!-#REF!,0)*Exp_outras_share/1000</f>
        <v>#REF!</v>
      </c>
      <c r="BS84" s="79" t="e">
        <f>ROUND(#REF!-#REF!+#REF!-#REF!,0)*Exp_outras_share/1000</f>
        <v>#REF!</v>
      </c>
      <c r="BT84" s="79" t="e">
        <f>ROUND(#REF!-#REF!+#REF!-#REF!,0)*Exp_outras_share/1000</f>
        <v>#REF!</v>
      </c>
      <c r="BU84" s="79" t="e">
        <f>ROUND(#REF!-#REF!+#REF!-#REF!,0)*Exp_outras_share/1000</f>
        <v>#REF!</v>
      </c>
      <c r="BV84" s="79" t="e">
        <f>ROUND(#REF!-#REF!+#REF!-#REF!,0)*Exp_outras_share/1000</f>
        <v>#REF!</v>
      </c>
      <c r="BW84" s="79" t="e">
        <f>ROUND(#REF!-#REF!+#REF!-#REF!,0)*Exp_outras_share/1000</f>
        <v>#REF!</v>
      </c>
      <c r="BX84" s="79" t="e">
        <f>ROUND(#REF!-#REF!+#REF!-#REF!,0)*Exp_outras_share/1000</f>
        <v>#REF!</v>
      </c>
      <c r="BY84" s="79" t="e">
        <f>ROUND(#REF!-#REF!+#REF!-#REF!,0)*Exp_outras_share/1000</f>
        <v>#REF!</v>
      </c>
      <c r="BZ84" s="79" t="e">
        <f>ROUND(#REF!-#REF!+#REF!-#REF!,0)*Exp_outras_share/1000</f>
        <v>#REF!</v>
      </c>
      <c r="CA84" s="79" t="e">
        <f>ROUND(#REF!-#REF!+#REF!-#REF!,0)*Exp_outras_share/1000</f>
        <v>#REF!</v>
      </c>
      <c r="CB84" s="79" t="e">
        <f>ROUND(#REF!-#REF!+#REF!-#REF!,0)*Exp_outras_share/1000</f>
        <v>#REF!</v>
      </c>
      <c r="CC84" s="79" t="e">
        <f>ROUND(#REF!-#REF!+#REF!-#REF!,0)*Exp_outras_share/1000</f>
        <v>#REF!</v>
      </c>
      <c r="CD84" s="79" t="e">
        <f>ROUND(#REF!-#REF!+#REF!-#REF!,0)*Exp_outras_share/1000</f>
        <v>#REF!</v>
      </c>
      <c r="CE84" s="79" t="e">
        <f>ROUND(#REF!-#REF!+#REF!-#REF!,0)*Exp_outras_share/1000</f>
        <v>#REF!</v>
      </c>
      <c r="CF84" s="79" t="e">
        <f>ROUND(#REF!-#REF!+#REF!-#REF!,0)*Exp_outras_share/1000</f>
        <v>#REF!</v>
      </c>
      <c r="CG84" s="79" t="e">
        <f>ROUND(#REF!-#REF!+#REF!-#REF!,0)*Exp_outras_share/1000</f>
        <v>#REF!</v>
      </c>
      <c r="CH84" s="79" t="e">
        <f>ROUND(#REF!-#REF!+#REF!-#REF!,0)*Exp_outras_share/1000</f>
        <v>#REF!</v>
      </c>
      <c r="CI84" s="79" t="e">
        <f>ROUND(#REF!-#REF!+#REF!-#REF!,0)*Exp_outras_share/1000</f>
        <v>#REF!</v>
      </c>
      <c r="CJ84" s="79" t="e">
        <f>ROUND(#REF!-#REF!+#REF!-#REF!,0)*Exp_outras_share/1000</f>
        <v>#REF!</v>
      </c>
      <c r="CK84" s="79" t="e">
        <f>ROUND(#REF!-#REF!+#REF!-#REF!,0)*Exp_outras_share/1000</f>
        <v>#REF!</v>
      </c>
      <c r="CL84" s="79" t="e">
        <f>ROUND(#REF!-#REF!+#REF!-#REF!,0)*Exp_outras_share/1000</f>
        <v>#REF!</v>
      </c>
      <c r="CM84" s="79" t="e">
        <f>ROUND(#REF!-#REF!+#REF!-#REF!,0)*Exp_outras_share/1000</f>
        <v>#REF!</v>
      </c>
      <c r="CN84" s="79" t="e">
        <f>ROUND(#REF!-#REF!+#REF!-#REF!,0)*Exp_outras_share/1000</f>
        <v>#REF!</v>
      </c>
      <c r="CO84" s="79" t="e">
        <f>ROUND(#REF!-#REF!+#REF!-#REF!,0)*Exp_outras_share/1000</f>
        <v>#REF!</v>
      </c>
      <c r="CP84" s="79" t="e">
        <f>ROUND(#REF!-#REF!+#REF!-#REF!,0)*Exp_outras_share/1000</f>
        <v>#REF!</v>
      </c>
      <c r="CQ84" s="79" t="e">
        <f>ROUND(#REF!-#REF!+#REF!-#REF!,0)*Exp_outras_share/1000</f>
        <v>#REF!</v>
      </c>
      <c r="CR84" s="79" t="e">
        <f>ROUND(#REF!-#REF!+#REF!-#REF!,0)*Exp_outras_share/1000</f>
        <v>#REF!</v>
      </c>
      <c r="CS84" s="79" t="e">
        <f>ROUND(#REF!-#REF!+#REF!-#REF!,0)*Exp_outras_share/1000</f>
        <v>#REF!</v>
      </c>
      <c r="CT84" s="79" t="e">
        <f>ROUND(#REF!-#REF!+#REF!-#REF!,0)*Exp_outras_share/1000</f>
        <v>#REF!</v>
      </c>
      <c r="CU84" s="79" t="e">
        <f>ROUND(#REF!-#REF!+#REF!-#REF!,0)*Exp_outras_share/1000</f>
        <v>#REF!</v>
      </c>
      <c r="CV84" s="79" t="e">
        <f>ROUND(#REF!-#REF!+#REF!-#REF!,0)*Exp_outras_share/1000</f>
        <v>#REF!</v>
      </c>
      <c r="CW84" s="79" t="e">
        <f>ROUND(#REF!-#REF!+#REF!-#REF!,0)*Exp_outras_share/1000</f>
        <v>#REF!</v>
      </c>
      <c r="CX84" s="79" t="e">
        <f>ROUND(#REF!-#REF!+#REF!-#REF!,0)*Exp_outras_share/1000</f>
        <v>#REF!</v>
      </c>
      <c r="CY84" s="79" t="e">
        <f>ROUND(#REF!-#REF!+#REF!-#REF!,0)*Exp_outras_share/1000</f>
        <v>#REF!</v>
      </c>
      <c r="CZ84" s="79" t="e">
        <f>ROUND(#REF!-#REF!+#REF!-#REF!,0)*Exp_outras_share/1000</f>
        <v>#REF!</v>
      </c>
      <c r="DA84" s="79" t="e">
        <f>ROUND(#REF!-#REF!+#REF!-#REF!,0)*Exp_outras_share/1000</f>
        <v>#REF!</v>
      </c>
      <c r="DB84" s="79" t="e">
        <f>ROUND(#REF!-#REF!+#REF!-#REF!,0)*Exp_outras_share/1000</f>
        <v>#REF!</v>
      </c>
      <c r="DC84" s="79" t="e">
        <f>ROUND(#REF!-#REF!+#REF!-#REF!,0)*Exp_outras_share/1000</f>
        <v>#REF!</v>
      </c>
      <c r="DD84" s="79" t="e">
        <f>ROUND(#REF!-#REF!+#REF!-#REF!,0)*Exp_outras_share/1000</f>
        <v>#REF!</v>
      </c>
      <c r="DE84" s="79" t="e">
        <f>ROUND(#REF!-#REF!+#REF!-#REF!,0)*Exp_outras_share/1000</f>
        <v>#REF!</v>
      </c>
      <c r="DF84" s="79" t="e">
        <f>ROUND(#REF!-#REF!+#REF!-#REF!,0)*Exp_outras_share/1000</f>
        <v>#REF!</v>
      </c>
      <c r="DG84" s="79" t="e">
        <f>ROUND(#REF!-#REF!+#REF!-#REF!,0)*Exp_outras_share/1000</f>
        <v>#REF!</v>
      </c>
      <c r="DH84" s="79" t="e">
        <f>ROUND(#REF!-#REF!+#REF!-#REF!,0)*Exp_outras_share/1000</f>
        <v>#REF!</v>
      </c>
      <c r="DI84" s="79" t="e">
        <f>ROUND(#REF!-#REF!+#REF!-#REF!,0)*Exp_outras_share/1000</f>
        <v>#REF!</v>
      </c>
      <c r="DJ84" s="79" t="e">
        <f>ROUND(#REF!-#REF!+#REF!-#REF!,0)*Exp_outras_share/1000</f>
        <v>#REF!</v>
      </c>
      <c r="DK84" s="79" t="e">
        <f>ROUND(#REF!-#REF!+#REF!-#REF!,0)*Exp_outras_share/1000</f>
        <v>#REF!</v>
      </c>
      <c r="DL84" s="79" t="e">
        <f>ROUND(#REF!-#REF!+#REF!-#REF!,0)*Exp_outras_share/1000</f>
        <v>#REF!</v>
      </c>
      <c r="DM84" s="79" t="e">
        <f>ROUND(#REF!-#REF!+#REF!-#REF!,0)*Exp_outras_share/1000</f>
        <v>#REF!</v>
      </c>
      <c r="DN84" s="79" t="e">
        <f>ROUND(#REF!-#REF!+#REF!-#REF!,0)*Exp_outras_share/1000</f>
        <v>#REF!</v>
      </c>
      <c r="DO84" s="79" t="e">
        <f>ROUND(#REF!-#REF!+#REF!-#REF!,0)*Exp_outras_share/1000</f>
        <v>#REF!</v>
      </c>
      <c r="DP84" s="79" t="e">
        <f>ROUND(#REF!-#REF!+#REF!-#REF!,0)*Exp_outras_share/1000</f>
        <v>#REF!</v>
      </c>
      <c r="DQ84" s="79" t="e">
        <f>ROUND(#REF!-#REF!+#REF!-#REF!,0)*Exp_outras_share/1000</f>
        <v>#REF!</v>
      </c>
      <c r="DR84" s="79" t="e">
        <f>ROUND(#REF!-#REF!+#REF!-#REF!,0)*Exp_outras_share/1000</f>
        <v>#REF!</v>
      </c>
      <c r="DS84" s="79" t="e">
        <f>ROUND(#REF!-#REF!+#REF!-#REF!,0)*Exp_outras_share/1000</f>
        <v>#REF!</v>
      </c>
      <c r="DT84" s="79" t="e">
        <f>ROUND(#REF!-#REF!+#REF!-#REF!,0)*Exp_outras_share/1000</f>
        <v>#REF!</v>
      </c>
      <c r="DU84" s="79" t="e">
        <f>ROUND(#REF!-#REF!+#REF!-#REF!,0)*Exp_outras_share/1000</f>
        <v>#REF!</v>
      </c>
      <c r="DV84" s="79" t="e">
        <f>ROUND(#REF!-#REF!+#REF!-#REF!,0)*Exp_outras_share/1000</f>
        <v>#REF!</v>
      </c>
      <c r="DW84" s="79" t="e">
        <f>ROUND(#REF!-#REF!+#REF!-#REF!,0)*Exp_outras_share/1000</f>
        <v>#REF!</v>
      </c>
      <c r="DX84" s="79" t="e">
        <f>ROUND(#REF!-#REF!+#REF!-#REF!,0)*Exp_outras_share/1000</f>
        <v>#REF!</v>
      </c>
      <c r="DY84" s="79" t="e">
        <f>ROUND(#REF!-#REF!+#REF!-#REF!,0)*Exp_outras_share/1000</f>
        <v>#REF!</v>
      </c>
      <c r="DZ84" s="79" t="e">
        <f>ROUND(#REF!-#REF!+#REF!-#REF!,0)*Exp_outras_share/1000</f>
        <v>#REF!</v>
      </c>
      <c r="EA84" s="79" t="e">
        <f>ROUND(#REF!-#REF!+#REF!-#REF!,0)*Exp_outras_share/1000</f>
        <v>#REF!</v>
      </c>
      <c r="EB84" s="79" t="e">
        <f>ROUND(#REF!-#REF!+#REF!-#REF!,0)*Exp_outras_share/1000</f>
        <v>#REF!</v>
      </c>
      <c r="EC84" s="79" t="e">
        <f>ROUND(#REF!-#REF!+#REF!-#REF!,0)*Exp_outras_share/1000</f>
        <v>#REF!</v>
      </c>
      <c r="ED84" s="79" t="e">
        <f>ROUND(#REF!-#REF!+#REF!-#REF!,0)*Exp_outras_share/1000</f>
        <v>#REF!</v>
      </c>
      <c r="EE84" s="79" t="e">
        <f>ROUND(#REF!-#REF!+#REF!-#REF!,0)*Exp_outras_share/1000</f>
        <v>#REF!</v>
      </c>
      <c r="EF84" s="79" t="e">
        <f>ROUND(#REF!-#REF!+#REF!-#REF!,0)*Exp_outras_share/1000</f>
        <v>#REF!</v>
      </c>
      <c r="EG84" s="79" t="e">
        <f>ROUND(#REF!-#REF!+#REF!-#REF!,0)*Exp_outras_share/1000</f>
        <v>#REF!</v>
      </c>
      <c r="EH84" s="79" t="e">
        <f>ROUND(#REF!-#REF!+#REF!-#REF!,0)*Exp_outras_share/1000</f>
        <v>#REF!</v>
      </c>
      <c r="EI84" s="79" t="e">
        <f>ROUND(#REF!-#REF!+#REF!-#REF!,0)*Exp_outras_share/1000</f>
        <v>#REF!</v>
      </c>
      <c r="EJ84" s="79" t="e">
        <f>ROUND(#REF!-#REF!+#REF!-#REF!,0)*Exp_outras_share/1000</f>
        <v>#REF!</v>
      </c>
      <c r="EK84" s="79" t="e">
        <f>ROUND(#REF!-#REF!+#REF!-#REF!,0)*Exp_outras_share/1000</f>
        <v>#REF!</v>
      </c>
      <c r="EL84" s="79" t="e">
        <f>ROUND(#REF!-#REF!+#REF!-#REF!,0)*Exp_outras_share/1000</f>
        <v>#REF!</v>
      </c>
      <c r="EM84" s="79" t="e">
        <f>ROUND(#REF!-#REF!+#REF!-#REF!,0)*Exp_outras_share/1000</f>
        <v>#REF!</v>
      </c>
      <c r="EN84" s="79" t="e">
        <f>ROUND(#REF!-#REF!+#REF!-#REF!,0)*Exp_outras_share/1000</f>
        <v>#REF!</v>
      </c>
      <c r="EO84" s="79" t="e">
        <f>ROUND(#REF!-#REF!+#REF!-#REF!,0)*Exp_outras_share/1000</f>
        <v>#REF!</v>
      </c>
      <c r="EP84" s="79" t="e">
        <f>ROUND(#REF!-#REF!+#REF!-#REF!,0)*Exp_outras_share/1000</f>
        <v>#REF!</v>
      </c>
      <c r="EQ84" s="79" t="e">
        <f>ROUND(#REF!-#REF!+#REF!-#REF!,0)*Exp_outras_share/1000</f>
        <v>#REF!</v>
      </c>
      <c r="ER84" s="79" t="e">
        <f>ROUND(#REF!-#REF!+#REF!-#REF!,0)*Exp_outras_share/1000</f>
        <v>#REF!</v>
      </c>
      <c r="ES84" s="79" t="e">
        <f>ROUND(#REF!-#REF!+#REF!-#REF!,0)*Exp_outras_share/1000</f>
        <v>#REF!</v>
      </c>
      <c r="ET84" s="79" t="e">
        <f>ROUND(#REF!-#REF!+#REF!-#REF!,0)*Exp_outras_share/1000</f>
        <v>#REF!</v>
      </c>
      <c r="EU84" s="79" t="e">
        <f>ROUND(#REF!-#REF!+#REF!-#REF!,0)*Exp_outras_share/1000</f>
        <v>#REF!</v>
      </c>
      <c r="EV84" s="79" t="e">
        <f>ROUND(#REF!-#REF!+#REF!-#REF!,0)*Exp_outras_share/1000</f>
        <v>#REF!</v>
      </c>
      <c r="EW84" s="79" t="e">
        <f>ROUND(#REF!-#REF!+#REF!-#REF!,0)*Exp_outras_share/1000</f>
        <v>#REF!</v>
      </c>
      <c r="EX84" s="79" t="e">
        <f>ROUND(#REF!-#REF!+#REF!-#REF!,0)*Exp_outras_share/1000</f>
        <v>#REF!</v>
      </c>
      <c r="EY84" s="79" t="e">
        <f>ROUND(#REF!-#REF!+#REF!-#REF!,0)*Exp_outras_share/1000</f>
        <v>#REF!</v>
      </c>
      <c r="EZ84" s="79" t="e">
        <f>ROUND(#REF!-#REF!+#REF!-#REF!,0)*Exp_outras_share/1000</f>
        <v>#REF!</v>
      </c>
      <c r="FA84" s="79" t="e">
        <f>ROUND(#REF!-#REF!+#REF!-#REF!,0)*Exp_outras_share/1000</f>
        <v>#REF!</v>
      </c>
      <c r="FB84" s="79" t="e">
        <f>ROUND(#REF!-#REF!+#REF!-#REF!,0)*Exp_outras_share/1000</f>
        <v>#REF!</v>
      </c>
      <c r="FC84" s="79" t="e">
        <f>ROUND(#REF!-#REF!+#REF!-#REF!,0)*Exp_outras_share/1000</f>
        <v>#REF!</v>
      </c>
      <c r="FD84" s="79" t="e">
        <f>ROUND(#REF!-#REF!+#REF!-#REF!,0)*Exp_outras_share/1000</f>
        <v>#REF!</v>
      </c>
      <c r="FE84" s="79" t="e">
        <f>ROUND(#REF!-#REF!+#REF!-#REF!,0)*Exp_outras_share/1000</f>
        <v>#REF!</v>
      </c>
      <c r="FF84" s="79" t="e">
        <f>ROUND(#REF!-#REF!+#REF!-#REF!,0)*Exp_outras_share/1000</f>
        <v>#REF!</v>
      </c>
      <c r="FG84" s="79" t="e">
        <f>ROUND(#REF!-#REF!+#REF!-#REF!,0)*Exp_outras_share/1000</f>
        <v>#REF!</v>
      </c>
      <c r="FH84" s="79" t="e">
        <f>ROUND(#REF!-#REF!+#REF!-#REF!,0)*Exp_outras_share/1000</f>
        <v>#REF!</v>
      </c>
      <c r="FI84" s="79" t="e">
        <f>ROUND(#REF!-#REF!+#REF!-#REF!,0)*Exp_outras_share/1000</f>
        <v>#REF!</v>
      </c>
      <c r="FJ84" s="79" t="e">
        <f>ROUND(#REF!-#REF!+#REF!-#REF!,0)*Exp_outras_share/1000</f>
        <v>#REF!</v>
      </c>
      <c r="FK84" s="79" t="e">
        <f>ROUND(#REF!-#REF!+#REF!-#REF!,0)*Exp_outras_share/1000</f>
        <v>#REF!</v>
      </c>
      <c r="FL84" s="79" t="e">
        <f>ROUND(#REF!-#REF!+#REF!-#REF!,0)*Exp_outras_share/1000</f>
        <v>#REF!</v>
      </c>
      <c r="FM84" s="79" t="e">
        <f>ROUND(#REF!-#REF!+#REF!-#REF!,0)*Exp_outras_share/1000</f>
        <v>#REF!</v>
      </c>
      <c r="FN84" s="79" t="e">
        <f>ROUND(#REF!-#REF!+#REF!-#REF!,0)*Exp_outras_share/1000</f>
        <v>#REF!</v>
      </c>
      <c r="FO84" s="79" t="e">
        <f>ROUND(#REF!-#REF!+#REF!-#REF!,0)*Exp_outras_share/1000</f>
        <v>#REF!</v>
      </c>
      <c r="FP84" s="79" t="e">
        <f>ROUND(#REF!-#REF!+#REF!-#REF!,0)*Exp_outras_share/1000</f>
        <v>#REF!</v>
      </c>
      <c r="FQ84" s="79" t="e">
        <f>ROUND(#REF!-#REF!+#REF!-#REF!,0)*Exp_outras_share/1000</f>
        <v>#REF!</v>
      </c>
      <c r="FR84" s="79" t="e">
        <f>ROUND(#REF!-#REF!+#REF!-#REF!,0)*Exp_outras_share/1000</f>
        <v>#REF!</v>
      </c>
      <c r="FS84" s="79" t="e">
        <f>ROUND(#REF!-#REF!+#REF!-#REF!,0)*Exp_outras_share/1000</f>
        <v>#REF!</v>
      </c>
      <c r="FT84" s="79" t="e">
        <f>ROUND(#REF!-#REF!+#REF!-#REF!,0)*Exp_outras_share/1000</f>
        <v>#REF!</v>
      </c>
      <c r="FU84" s="79" t="e">
        <f>ROUND(#REF!-#REF!+#REF!-#REF!,0)*Exp_outras_share/1000</f>
        <v>#REF!</v>
      </c>
      <c r="FV84" s="79" t="e">
        <f>ROUND(#REF!-#REF!+#REF!-#REF!,0)*Exp_outras_share/1000</f>
        <v>#REF!</v>
      </c>
      <c r="FW84" s="79" t="e">
        <f>ROUND(#REF!-#REF!+#REF!-#REF!,0)*Exp_outras_share/1000</f>
        <v>#REF!</v>
      </c>
      <c r="FX84" s="79" t="e">
        <f>ROUND(#REF!-#REF!+#REF!-#REF!,0)*Exp_outras_share/1000</f>
        <v>#REF!</v>
      </c>
      <c r="FY84" s="79" t="e">
        <f>ROUND(#REF!-#REF!+#REF!-#REF!,0)*Exp_outras_share/1000</f>
        <v>#REF!</v>
      </c>
      <c r="FZ84" s="79" t="e">
        <f>ROUND(#REF!-#REF!+#REF!-#REF!,0)*Exp_outras_share/1000</f>
        <v>#REF!</v>
      </c>
      <c r="GA84" s="79" t="e">
        <f>ROUND(#REF!-#REF!+#REF!-#REF!,0)*Exp_outras_share/1000</f>
        <v>#REF!</v>
      </c>
      <c r="GB84" s="79" t="e">
        <f>ROUND(#REF!-#REF!+#REF!-#REF!,0)*Exp_outras_share/1000</f>
        <v>#REF!</v>
      </c>
      <c r="GC84" s="79" t="e">
        <f>ROUND(#REF!-#REF!+#REF!-#REF!,0)*Exp_outras_share/1000</f>
        <v>#REF!</v>
      </c>
      <c r="GD84" s="79" t="e">
        <f>ROUND(#REF!-#REF!+#REF!-#REF!,0)*Exp_outras_share/1000</f>
        <v>#REF!</v>
      </c>
      <c r="GE84" s="79" t="e">
        <f>ROUND(#REF!-#REF!+#REF!-#REF!,0)*Exp_outras_share/1000</f>
        <v>#REF!</v>
      </c>
      <c r="GF84" s="79" t="e">
        <f>ROUND(#REF!-#REF!+#REF!-#REF!,0)*Exp_outras_share/1000</f>
        <v>#REF!</v>
      </c>
      <c r="GG84" s="79" t="e">
        <f>ROUND(#REF!-#REF!+#REF!-#REF!,0)*Exp_outras_share/1000</f>
        <v>#REF!</v>
      </c>
      <c r="GH84" s="79" t="e">
        <f>ROUND(#REF!-#REF!+#REF!-#REF!,0)*Exp_outras_share/1000</f>
        <v>#REF!</v>
      </c>
      <c r="GI84" s="79" t="e">
        <f>ROUND(#REF!-#REF!+#REF!-#REF!,0)*Exp_outras_share/1000</f>
        <v>#REF!</v>
      </c>
      <c r="GJ84" s="79" t="e">
        <f>ROUND(#REF!-#REF!+#REF!-#REF!,0)*Exp_outras_share/1000</f>
        <v>#REF!</v>
      </c>
      <c r="GK84" s="79" t="e">
        <f>ROUND(#REF!-#REF!+#REF!-#REF!,0)*Exp_outras_share/1000</f>
        <v>#REF!</v>
      </c>
      <c r="GL84" s="79" t="e">
        <f>ROUND(#REF!-#REF!+#REF!-#REF!,0)*Exp_outras_share/1000</f>
        <v>#REF!</v>
      </c>
      <c r="GM84" s="79" t="e">
        <f>ROUND(#REF!-#REF!+#REF!-#REF!,0)*Exp_outras_share/1000</f>
        <v>#REF!</v>
      </c>
      <c r="GN84" s="79" t="e">
        <f>ROUND(#REF!-#REF!+#REF!-#REF!,0)*Exp_outras_share/1000</f>
        <v>#REF!</v>
      </c>
      <c r="GO84" s="79" t="e">
        <f>ROUND(#REF!-#REF!+#REF!-#REF!,0)*Exp_outras_share/1000</f>
        <v>#REF!</v>
      </c>
      <c r="GP84" s="79" t="e">
        <f>ROUND(#REF!-#REF!+#REF!-#REF!,0)*Exp_outras_share/1000</f>
        <v>#REF!</v>
      </c>
      <c r="GQ84" s="79" t="e">
        <f>ROUND(#REF!-#REF!+#REF!-#REF!,0)*Exp_outras_share/1000</f>
        <v>#REF!</v>
      </c>
      <c r="GR84" s="79" t="e">
        <f>ROUND(#REF!-#REF!+#REF!-#REF!,0)*Exp_outras_share/1000</f>
        <v>#REF!</v>
      </c>
      <c r="GS84" s="79" t="e">
        <f>ROUND(#REF!-#REF!+#REF!-#REF!,0)*Exp_outras_share/1000</f>
        <v>#REF!</v>
      </c>
      <c r="GT84" s="79" t="e">
        <f>ROUND(#REF!-#REF!+#REF!-#REF!,0)*Exp_outras_share/1000</f>
        <v>#REF!</v>
      </c>
      <c r="GU84" s="79" t="e">
        <f>ROUND(#REF!-#REF!+#REF!-#REF!,0)*Exp_outras_share/1000</f>
        <v>#REF!</v>
      </c>
      <c r="GV84" s="79" t="e">
        <f>ROUND(#REF!-#REF!+#REF!-#REF!,0)*Exp_outras_share/1000</f>
        <v>#REF!</v>
      </c>
      <c r="GW84" s="79" t="e">
        <f>ROUND(#REF!-#REF!+#REF!-#REF!,0)*Exp_outras_share/1000</f>
        <v>#REF!</v>
      </c>
      <c r="GX84" s="79" t="e">
        <f>ROUND(#REF!-#REF!+#REF!-#REF!,0)*Exp_outras_share/1000</f>
        <v>#REF!</v>
      </c>
      <c r="GY84" s="79" t="e">
        <f>ROUND(#REF!-#REF!+#REF!-#REF!,0)*Exp_outras_share/1000</f>
        <v>#REF!</v>
      </c>
      <c r="GZ84" s="79" t="e">
        <f>ROUND(#REF!-#REF!+#REF!-#REF!,0)*Exp_outras_share/1000</f>
        <v>#REF!</v>
      </c>
      <c r="HA84" s="79" t="e">
        <f>ROUND(#REF!-#REF!+#REF!-#REF!,0)*Exp_outras_share/1000</f>
        <v>#REF!</v>
      </c>
      <c r="HB84" s="79" t="e">
        <f>ROUND(#REF!-#REF!+#REF!-#REF!,0)*Exp_outras_share/1000</f>
        <v>#REF!</v>
      </c>
      <c r="HC84" s="79" t="e">
        <f>ROUND(#REF!-#REF!+#REF!-#REF!,0)*Exp_outras_share/1000</f>
        <v>#REF!</v>
      </c>
      <c r="HD84" s="79" t="e">
        <f>ROUND(#REF!-#REF!+#REF!-#REF!,0)*Exp_outras_share/1000</f>
        <v>#REF!</v>
      </c>
      <c r="HE84" s="79" t="e">
        <f>ROUND(#REF!-#REF!+#REF!-#REF!,0)*Exp_outras_share/1000</f>
        <v>#REF!</v>
      </c>
      <c r="HF84" s="79" t="e">
        <f>ROUND(#REF!-#REF!+#REF!-#REF!,0)*Exp_outras_share/1000</f>
        <v>#REF!</v>
      </c>
      <c r="HG84" s="79" t="e">
        <f>ROUND(#REF!-#REF!+#REF!-#REF!,0)*Exp_outras_share/1000</f>
        <v>#REF!</v>
      </c>
      <c r="HH84" s="79" t="e">
        <f>ROUND(#REF!-#REF!+#REF!-#REF!,0)*Exp_outras_share/1000</f>
        <v>#REF!</v>
      </c>
      <c r="HI84" s="79" t="e">
        <f>ROUND(#REF!-#REF!+#REF!-#REF!,0)*Exp_outras_share/1000</f>
        <v>#REF!</v>
      </c>
    </row>
    <row r="85" spans="1:217" s="109" customFormat="1" x14ac:dyDescent="0.2">
      <c r="A85" s="113" t="s">
        <v>124</v>
      </c>
      <c r="B85" s="114">
        <v>0</v>
      </c>
      <c r="C85" s="114">
        <v>0</v>
      </c>
      <c r="D85" s="115">
        <v>0</v>
      </c>
      <c r="E85" s="115">
        <v>0</v>
      </c>
      <c r="F85" s="115">
        <v>0</v>
      </c>
      <c r="G85" s="115">
        <v>0</v>
      </c>
      <c r="H85" s="115">
        <v>0</v>
      </c>
      <c r="I85" s="115">
        <v>0</v>
      </c>
      <c r="J85" s="115">
        <v>0</v>
      </c>
      <c r="K85" s="115">
        <v>0</v>
      </c>
      <c r="L85" s="115">
        <v>0</v>
      </c>
      <c r="M85" s="115">
        <v>0</v>
      </c>
      <c r="N85" s="115">
        <v>0</v>
      </c>
      <c r="O85" s="115">
        <v>0</v>
      </c>
      <c r="P85" s="115">
        <v>0</v>
      </c>
      <c r="Q85" s="115">
        <v>0</v>
      </c>
      <c r="R85" s="115">
        <v>0</v>
      </c>
      <c r="S85" s="115">
        <v>0</v>
      </c>
      <c r="T85" s="115">
        <v>0</v>
      </c>
      <c r="U85" s="115">
        <v>0</v>
      </c>
      <c r="V85" s="115">
        <v>0</v>
      </c>
      <c r="W85" s="115">
        <v>0</v>
      </c>
      <c r="X85" s="115">
        <v>0</v>
      </c>
      <c r="Y85" s="115">
        <v>0</v>
      </c>
      <c r="Z85" s="115">
        <v>0</v>
      </c>
      <c r="AA85" s="115">
        <v>0</v>
      </c>
      <c r="AB85" s="115">
        <v>0</v>
      </c>
      <c r="AC85" s="115">
        <v>0</v>
      </c>
      <c r="AD85" s="115">
        <v>0</v>
      </c>
      <c r="AE85" s="115">
        <v>0</v>
      </c>
      <c r="AF85" s="115">
        <v>0</v>
      </c>
      <c r="AG85" s="115">
        <v>0</v>
      </c>
      <c r="AH85" s="115"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v>0</v>
      </c>
      <c r="AR85" s="115">
        <v>0</v>
      </c>
      <c r="AS85" s="115">
        <v>0</v>
      </c>
      <c r="AT85" s="115">
        <v>0</v>
      </c>
      <c r="AU85" s="115">
        <v>0</v>
      </c>
      <c r="AV85" s="115">
        <v>0</v>
      </c>
      <c r="AW85" s="115">
        <v>0</v>
      </c>
      <c r="AX85" s="115">
        <v>0</v>
      </c>
      <c r="AY85" s="115">
        <v>0</v>
      </c>
      <c r="AZ85" s="115">
        <v>0</v>
      </c>
      <c r="BA85" s="115">
        <v>0</v>
      </c>
      <c r="BB85" s="115">
        <v>0</v>
      </c>
      <c r="BC85" s="115">
        <v>0</v>
      </c>
      <c r="BD85" s="115">
        <v>0</v>
      </c>
      <c r="BE85" s="115">
        <v>0</v>
      </c>
      <c r="BF85" s="115">
        <v>0</v>
      </c>
      <c r="BG85" s="115">
        <v>0</v>
      </c>
      <c r="BH85" s="115">
        <v>0</v>
      </c>
      <c r="BI85" s="115">
        <v>0</v>
      </c>
      <c r="BJ85" s="115">
        <v>0</v>
      </c>
      <c r="BK85" s="115">
        <v>0</v>
      </c>
      <c r="BL85" s="115">
        <v>0</v>
      </c>
      <c r="BM85" s="115">
        <v>0</v>
      </c>
      <c r="BN85" s="115">
        <v>0</v>
      </c>
      <c r="BO85" s="115">
        <v>0</v>
      </c>
      <c r="BP85" s="115">
        <v>0</v>
      </c>
      <c r="BQ85" s="115">
        <v>0</v>
      </c>
      <c r="BR85" s="115">
        <v>0</v>
      </c>
      <c r="BS85" s="115">
        <v>0</v>
      </c>
      <c r="BT85" s="115">
        <v>0</v>
      </c>
      <c r="BU85" s="115">
        <v>0</v>
      </c>
      <c r="BV85" s="115">
        <v>0</v>
      </c>
      <c r="BW85" s="115">
        <v>0</v>
      </c>
      <c r="BX85" s="115">
        <v>0</v>
      </c>
      <c r="BY85" s="115">
        <v>0</v>
      </c>
      <c r="BZ85" s="115">
        <v>0</v>
      </c>
      <c r="CA85" s="115">
        <v>0</v>
      </c>
      <c r="CB85" s="115">
        <v>0</v>
      </c>
      <c r="CC85" s="115">
        <v>0</v>
      </c>
      <c r="CD85" s="115">
        <v>0</v>
      </c>
      <c r="CE85" s="115">
        <v>0</v>
      </c>
      <c r="CF85" s="115">
        <v>0</v>
      </c>
      <c r="CG85" s="115">
        <v>0</v>
      </c>
      <c r="CH85" s="115">
        <v>0</v>
      </c>
      <c r="CI85" s="115">
        <v>0</v>
      </c>
      <c r="CJ85" s="115">
        <v>0</v>
      </c>
      <c r="CK85" s="115">
        <v>0</v>
      </c>
      <c r="CL85" s="115">
        <v>0</v>
      </c>
      <c r="CM85" s="115">
        <v>0</v>
      </c>
      <c r="CN85" s="115">
        <v>0</v>
      </c>
      <c r="CO85" s="115">
        <v>0</v>
      </c>
      <c r="CP85" s="115">
        <v>0</v>
      </c>
      <c r="CQ85" s="115">
        <v>0</v>
      </c>
      <c r="CR85" s="115">
        <v>0</v>
      </c>
      <c r="CS85" s="115">
        <v>0</v>
      </c>
      <c r="CT85" s="115">
        <v>0</v>
      </c>
      <c r="CU85" s="115">
        <v>0</v>
      </c>
      <c r="CV85" s="115">
        <v>0</v>
      </c>
      <c r="CW85" s="115">
        <v>0</v>
      </c>
      <c r="CX85" s="115">
        <v>0</v>
      </c>
      <c r="CY85" s="115">
        <v>0</v>
      </c>
      <c r="CZ85" s="115">
        <v>0</v>
      </c>
      <c r="DA85" s="115">
        <v>0</v>
      </c>
      <c r="DB85" s="115">
        <v>0</v>
      </c>
      <c r="DC85" s="115">
        <v>0</v>
      </c>
      <c r="DD85" s="115">
        <v>0</v>
      </c>
      <c r="DE85" s="115">
        <v>0</v>
      </c>
      <c r="DF85" s="115">
        <v>0</v>
      </c>
      <c r="DG85" s="115">
        <v>0</v>
      </c>
      <c r="DH85" s="115">
        <v>0</v>
      </c>
      <c r="DI85" s="115">
        <v>0</v>
      </c>
      <c r="DJ85" s="115">
        <v>0</v>
      </c>
      <c r="DK85" s="115">
        <v>0</v>
      </c>
      <c r="DL85" s="115">
        <v>0</v>
      </c>
      <c r="DM85" s="115">
        <v>0</v>
      </c>
      <c r="DN85" s="115">
        <v>0</v>
      </c>
      <c r="DO85" s="115">
        <v>0</v>
      </c>
      <c r="DP85" s="115">
        <v>0</v>
      </c>
      <c r="DQ85" s="115">
        <v>0</v>
      </c>
      <c r="DR85" s="115">
        <v>0</v>
      </c>
      <c r="DS85" s="115">
        <v>0</v>
      </c>
      <c r="DT85" s="115">
        <v>0</v>
      </c>
      <c r="DU85" s="115">
        <v>0</v>
      </c>
      <c r="DV85" s="115">
        <v>0</v>
      </c>
      <c r="DW85" s="115">
        <v>0</v>
      </c>
      <c r="DX85" s="115">
        <v>0</v>
      </c>
      <c r="DY85" s="115">
        <v>0</v>
      </c>
      <c r="DZ85" s="115">
        <v>0</v>
      </c>
      <c r="EA85" s="115">
        <v>0</v>
      </c>
      <c r="EB85" s="115">
        <v>0</v>
      </c>
      <c r="EC85" s="115">
        <v>0</v>
      </c>
      <c r="ED85" s="115">
        <v>0</v>
      </c>
      <c r="EE85" s="115">
        <v>0</v>
      </c>
      <c r="EF85" s="115">
        <v>0</v>
      </c>
      <c r="EG85" s="115">
        <v>0</v>
      </c>
      <c r="EH85" s="115">
        <v>0</v>
      </c>
      <c r="EI85" s="115">
        <v>0</v>
      </c>
      <c r="EJ85" s="115">
        <v>0</v>
      </c>
      <c r="EK85" s="115">
        <v>0</v>
      </c>
      <c r="EL85" s="115">
        <v>0</v>
      </c>
      <c r="EM85" s="115">
        <v>0</v>
      </c>
      <c r="EN85" s="115">
        <v>0</v>
      </c>
      <c r="EO85" s="115">
        <v>0</v>
      </c>
      <c r="EP85" s="115">
        <v>0</v>
      </c>
      <c r="EQ85" s="115">
        <v>0</v>
      </c>
      <c r="ER85" s="115">
        <v>0</v>
      </c>
      <c r="ES85" s="115">
        <v>0</v>
      </c>
      <c r="ET85" s="115">
        <v>0</v>
      </c>
      <c r="EU85" s="115">
        <v>0</v>
      </c>
      <c r="EV85" s="115">
        <v>0</v>
      </c>
      <c r="EW85" s="115">
        <v>0</v>
      </c>
      <c r="EX85" s="115">
        <v>0</v>
      </c>
      <c r="EY85" s="115">
        <v>0</v>
      </c>
      <c r="EZ85" s="115">
        <v>0</v>
      </c>
      <c r="FA85" s="115">
        <v>0</v>
      </c>
      <c r="FB85" s="115">
        <v>0</v>
      </c>
      <c r="FC85" s="115">
        <v>0</v>
      </c>
      <c r="FD85" s="115">
        <v>0</v>
      </c>
      <c r="FE85" s="115">
        <v>0</v>
      </c>
      <c r="FF85" s="115">
        <v>0</v>
      </c>
      <c r="FG85" s="115">
        <v>0</v>
      </c>
      <c r="FH85" s="115">
        <v>0</v>
      </c>
      <c r="FI85" s="115">
        <v>0</v>
      </c>
      <c r="FJ85" s="115">
        <v>0</v>
      </c>
      <c r="FK85" s="115">
        <v>0</v>
      </c>
      <c r="FL85" s="115">
        <v>0</v>
      </c>
      <c r="FM85" s="115">
        <v>0</v>
      </c>
      <c r="FN85" s="115">
        <v>0</v>
      </c>
      <c r="FO85" s="115">
        <v>0</v>
      </c>
      <c r="FP85" s="115">
        <v>0</v>
      </c>
      <c r="FQ85" s="115">
        <v>0</v>
      </c>
      <c r="FR85" s="115">
        <v>0</v>
      </c>
      <c r="FS85" s="115">
        <v>0</v>
      </c>
      <c r="FT85" s="115">
        <v>0</v>
      </c>
      <c r="FU85" s="115">
        <v>0</v>
      </c>
      <c r="FV85" s="115">
        <v>0</v>
      </c>
      <c r="FW85" s="115">
        <v>0</v>
      </c>
      <c r="FX85" s="115">
        <v>0</v>
      </c>
      <c r="FY85" s="115">
        <v>0</v>
      </c>
      <c r="FZ85" s="115">
        <v>0</v>
      </c>
      <c r="GA85" s="115">
        <v>0</v>
      </c>
      <c r="GB85" s="115">
        <v>0</v>
      </c>
      <c r="GC85" s="115">
        <v>0</v>
      </c>
      <c r="GD85" s="115">
        <v>0</v>
      </c>
      <c r="GE85" s="115">
        <v>0</v>
      </c>
      <c r="GF85" s="115">
        <v>0</v>
      </c>
      <c r="GG85" s="115">
        <v>0</v>
      </c>
      <c r="GH85" s="115">
        <v>0</v>
      </c>
      <c r="GI85" s="115">
        <v>0</v>
      </c>
      <c r="GJ85" s="115">
        <v>0</v>
      </c>
      <c r="GK85" s="115">
        <v>0</v>
      </c>
      <c r="GL85" s="115">
        <v>0</v>
      </c>
      <c r="GM85" s="115">
        <v>0</v>
      </c>
      <c r="GN85" s="115">
        <v>0</v>
      </c>
      <c r="GO85" s="115">
        <v>0</v>
      </c>
      <c r="GP85" s="115">
        <v>0</v>
      </c>
      <c r="GQ85" s="115">
        <v>0</v>
      </c>
      <c r="GR85" s="115">
        <v>0</v>
      </c>
      <c r="GS85" s="115">
        <v>0</v>
      </c>
      <c r="GT85" s="115">
        <v>0</v>
      </c>
      <c r="GU85" s="115">
        <v>0</v>
      </c>
      <c r="GV85" s="115">
        <v>0</v>
      </c>
      <c r="GW85" s="115">
        <v>0</v>
      </c>
      <c r="GX85" s="115">
        <v>0</v>
      </c>
      <c r="GY85" s="115">
        <v>0</v>
      </c>
      <c r="GZ85" s="115">
        <v>0</v>
      </c>
      <c r="HA85" s="115">
        <v>0</v>
      </c>
      <c r="HB85" s="115">
        <v>0</v>
      </c>
      <c r="HC85" s="115">
        <v>0</v>
      </c>
      <c r="HD85" s="115">
        <v>0</v>
      </c>
      <c r="HE85" s="115">
        <v>0</v>
      </c>
      <c r="HF85" s="115">
        <v>0</v>
      </c>
      <c r="HG85" s="115">
        <v>0</v>
      </c>
      <c r="HH85" s="115">
        <v>0</v>
      </c>
      <c r="HI85" s="115">
        <v>0</v>
      </c>
    </row>
    <row r="86" spans="1:217" s="109" customFormat="1" x14ac:dyDescent="0.2">
      <c r="A86" s="113" t="s">
        <v>125</v>
      </c>
      <c r="B86" s="114">
        <v>0</v>
      </c>
      <c r="C86" s="114">
        <v>0</v>
      </c>
      <c r="D86" s="115">
        <v>0</v>
      </c>
      <c r="E86" s="115">
        <v>0</v>
      </c>
      <c r="F86" s="115">
        <v>0</v>
      </c>
      <c r="G86" s="115">
        <v>0</v>
      </c>
      <c r="H86" s="115">
        <v>0</v>
      </c>
      <c r="I86" s="115">
        <v>0</v>
      </c>
      <c r="J86" s="115">
        <v>0</v>
      </c>
      <c r="K86" s="115">
        <v>0</v>
      </c>
      <c r="L86" s="115">
        <v>0</v>
      </c>
      <c r="M86" s="115">
        <v>0</v>
      </c>
      <c r="N86" s="115">
        <v>0</v>
      </c>
      <c r="O86" s="115">
        <v>0</v>
      </c>
      <c r="P86" s="115">
        <v>0</v>
      </c>
      <c r="Q86" s="115">
        <v>0</v>
      </c>
      <c r="R86" s="115">
        <v>0</v>
      </c>
      <c r="S86" s="115">
        <v>0</v>
      </c>
      <c r="T86" s="115">
        <v>0</v>
      </c>
      <c r="U86" s="115">
        <v>0</v>
      </c>
      <c r="V86" s="115">
        <v>0</v>
      </c>
      <c r="W86" s="115">
        <v>0</v>
      </c>
      <c r="X86" s="115">
        <v>0</v>
      </c>
      <c r="Y86" s="115">
        <v>0</v>
      </c>
      <c r="Z86" s="115">
        <v>0</v>
      </c>
      <c r="AA86" s="115">
        <v>0</v>
      </c>
      <c r="AB86" s="115">
        <v>0</v>
      </c>
      <c r="AC86" s="115">
        <v>0</v>
      </c>
      <c r="AD86" s="115">
        <v>0</v>
      </c>
      <c r="AE86" s="115">
        <v>0</v>
      </c>
      <c r="AF86" s="115">
        <v>0</v>
      </c>
      <c r="AG86" s="115">
        <v>0</v>
      </c>
      <c r="AH86" s="115"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115">
        <v>0</v>
      </c>
      <c r="AU86" s="115">
        <v>0</v>
      </c>
      <c r="AV86" s="115">
        <v>0</v>
      </c>
      <c r="AW86" s="115">
        <v>0</v>
      </c>
      <c r="AX86" s="115">
        <v>0</v>
      </c>
      <c r="AY86" s="115">
        <v>0</v>
      </c>
      <c r="AZ86" s="115">
        <v>0</v>
      </c>
      <c r="BA86" s="115">
        <v>0</v>
      </c>
      <c r="BB86" s="115">
        <v>0</v>
      </c>
      <c r="BC86" s="115">
        <v>0</v>
      </c>
      <c r="BD86" s="115">
        <v>0</v>
      </c>
      <c r="BE86" s="115">
        <v>0</v>
      </c>
      <c r="BF86" s="115">
        <v>0</v>
      </c>
      <c r="BG86" s="115">
        <v>0</v>
      </c>
      <c r="BH86" s="115">
        <v>0</v>
      </c>
      <c r="BI86" s="115">
        <v>0</v>
      </c>
      <c r="BJ86" s="115">
        <v>0</v>
      </c>
      <c r="BK86" s="115">
        <v>0</v>
      </c>
      <c r="BL86" s="115">
        <v>0</v>
      </c>
      <c r="BM86" s="115">
        <v>0</v>
      </c>
      <c r="BN86" s="115">
        <v>0</v>
      </c>
      <c r="BO86" s="115">
        <v>0</v>
      </c>
      <c r="BP86" s="115">
        <v>0</v>
      </c>
      <c r="BQ86" s="115">
        <v>0</v>
      </c>
      <c r="BR86" s="115">
        <v>0</v>
      </c>
      <c r="BS86" s="115">
        <v>0</v>
      </c>
      <c r="BT86" s="115">
        <v>0</v>
      </c>
      <c r="BU86" s="115">
        <v>0</v>
      </c>
      <c r="BV86" s="115">
        <v>0</v>
      </c>
      <c r="BW86" s="115">
        <v>0</v>
      </c>
      <c r="BX86" s="115">
        <v>0</v>
      </c>
      <c r="BY86" s="115">
        <v>0</v>
      </c>
      <c r="BZ86" s="115">
        <v>0</v>
      </c>
      <c r="CA86" s="115">
        <v>0</v>
      </c>
      <c r="CB86" s="115">
        <v>0</v>
      </c>
      <c r="CC86" s="115">
        <v>0</v>
      </c>
      <c r="CD86" s="115">
        <v>0</v>
      </c>
      <c r="CE86" s="115">
        <v>0</v>
      </c>
      <c r="CF86" s="115">
        <v>0</v>
      </c>
      <c r="CG86" s="115">
        <v>0</v>
      </c>
      <c r="CH86" s="115">
        <v>0</v>
      </c>
      <c r="CI86" s="115">
        <v>0</v>
      </c>
      <c r="CJ86" s="115">
        <v>0</v>
      </c>
      <c r="CK86" s="115">
        <v>0</v>
      </c>
      <c r="CL86" s="115">
        <v>0</v>
      </c>
      <c r="CM86" s="115">
        <v>0</v>
      </c>
      <c r="CN86" s="115">
        <v>0</v>
      </c>
      <c r="CO86" s="115">
        <v>0</v>
      </c>
      <c r="CP86" s="115">
        <v>0</v>
      </c>
      <c r="CQ86" s="115">
        <v>0</v>
      </c>
      <c r="CR86" s="115">
        <v>0</v>
      </c>
      <c r="CS86" s="115">
        <v>0</v>
      </c>
      <c r="CT86" s="115">
        <v>0</v>
      </c>
      <c r="CU86" s="115">
        <v>0</v>
      </c>
      <c r="CV86" s="115">
        <v>0</v>
      </c>
      <c r="CW86" s="115">
        <v>0</v>
      </c>
      <c r="CX86" s="115">
        <v>0</v>
      </c>
      <c r="CY86" s="115">
        <v>0</v>
      </c>
      <c r="CZ86" s="115">
        <v>0</v>
      </c>
      <c r="DA86" s="115">
        <v>0</v>
      </c>
      <c r="DB86" s="115">
        <v>0</v>
      </c>
      <c r="DC86" s="115">
        <v>0</v>
      </c>
      <c r="DD86" s="115">
        <v>0</v>
      </c>
      <c r="DE86" s="115">
        <v>0</v>
      </c>
      <c r="DF86" s="115">
        <v>0</v>
      </c>
      <c r="DG86" s="115">
        <v>0</v>
      </c>
      <c r="DH86" s="115">
        <v>0</v>
      </c>
      <c r="DI86" s="115">
        <v>0</v>
      </c>
      <c r="DJ86" s="115">
        <v>0</v>
      </c>
      <c r="DK86" s="115">
        <v>0</v>
      </c>
      <c r="DL86" s="115">
        <v>0</v>
      </c>
      <c r="DM86" s="115">
        <v>0</v>
      </c>
      <c r="DN86" s="115">
        <v>0</v>
      </c>
      <c r="DO86" s="115">
        <v>0</v>
      </c>
      <c r="DP86" s="115">
        <v>0</v>
      </c>
      <c r="DQ86" s="115">
        <v>0</v>
      </c>
      <c r="DR86" s="115">
        <v>0</v>
      </c>
      <c r="DS86" s="115">
        <v>0</v>
      </c>
      <c r="DT86" s="115">
        <v>0</v>
      </c>
      <c r="DU86" s="115">
        <v>0</v>
      </c>
      <c r="DV86" s="115">
        <v>0</v>
      </c>
      <c r="DW86" s="115">
        <v>0</v>
      </c>
      <c r="DX86" s="115">
        <v>0</v>
      </c>
      <c r="DY86" s="115">
        <v>0</v>
      </c>
      <c r="DZ86" s="115">
        <v>0</v>
      </c>
      <c r="EA86" s="115">
        <v>0</v>
      </c>
      <c r="EB86" s="115">
        <v>0</v>
      </c>
      <c r="EC86" s="115">
        <v>0</v>
      </c>
      <c r="ED86" s="115">
        <v>0</v>
      </c>
      <c r="EE86" s="115">
        <v>0</v>
      </c>
      <c r="EF86" s="115">
        <v>0</v>
      </c>
      <c r="EG86" s="115">
        <v>0</v>
      </c>
      <c r="EH86" s="115">
        <v>0</v>
      </c>
      <c r="EI86" s="115">
        <v>0</v>
      </c>
      <c r="EJ86" s="115">
        <v>0</v>
      </c>
      <c r="EK86" s="115">
        <v>0</v>
      </c>
      <c r="EL86" s="115">
        <v>0</v>
      </c>
      <c r="EM86" s="115">
        <v>0</v>
      </c>
      <c r="EN86" s="115">
        <v>0</v>
      </c>
      <c r="EO86" s="115">
        <v>0</v>
      </c>
      <c r="EP86" s="115">
        <v>0</v>
      </c>
      <c r="EQ86" s="115">
        <v>0</v>
      </c>
      <c r="ER86" s="115">
        <v>0</v>
      </c>
      <c r="ES86" s="115">
        <v>0</v>
      </c>
      <c r="ET86" s="115">
        <v>0</v>
      </c>
      <c r="EU86" s="115">
        <v>0</v>
      </c>
      <c r="EV86" s="115">
        <v>0</v>
      </c>
      <c r="EW86" s="115">
        <v>0</v>
      </c>
      <c r="EX86" s="115">
        <v>0</v>
      </c>
      <c r="EY86" s="115">
        <v>0</v>
      </c>
      <c r="EZ86" s="115">
        <v>0</v>
      </c>
      <c r="FA86" s="115">
        <v>0</v>
      </c>
      <c r="FB86" s="115">
        <v>0</v>
      </c>
      <c r="FC86" s="115">
        <v>0</v>
      </c>
      <c r="FD86" s="115">
        <v>0</v>
      </c>
      <c r="FE86" s="115">
        <v>0</v>
      </c>
      <c r="FF86" s="115">
        <v>0</v>
      </c>
      <c r="FG86" s="115">
        <v>0</v>
      </c>
      <c r="FH86" s="115">
        <v>0</v>
      </c>
      <c r="FI86" s="115">
        <v>0</v>
      </c>
      <c r="FJ86" s="115">
        <v>0</v>
      </c>
      <c r="FK86" s="115">
        <v>0</v>
      </c>
      <c r="FL86" s="115">
        <v>0</v>
      </c>
      <c r="FM86" s="115">
        <v>0</v>
      </c>
      <c r="FN86" s="115">
        <v>0</v>
      </c>
      <c r="FO86" s="115">
        <v>0</v>
      </c>
      <c r="FP86" s="115">
        <v>0</v>
      </c>
      <c r="FQ86" s="115">
        <v>0</v>
      </c>
      <c r="FR86" s="115">
        <v>0</v>
      </c>
      <c r="FS86" s="115">
        <v>0</v>
      </c>
      <c r="FT86" s="115">
        <v>0</v>
      </c>
      <c r="FU86" s="115">
        <v>0</v>
      </c>
      <c r="FV86" s="115">
        <v>0</v>
      </c>
      <c r="FW86" s="115">
        <v>0</v>
      </c>
      <c r="FX86" s="115">
        <v>0</v>
      </c>
      <c r="FY86" s="115">
        <v>0</v>
      </c>
      <c r="FZ86" s="115">
        <v>0</v>
      </c>
      <c r="GA86" s="115">
        <v>0</v>
      </c>
      <c r="GB86" s="115">
        <v>0</v>
      </c>
      <c r="GC86" s="115">
        <v>0</v>
      </c>
      <c r="GD86" s="115">
        <v>0</v>
      </c>
      <c r="GE86" s="115">
        <v>0</v>
      </c>
      <c r="GF86" s="115">
        <v>0</v>
      </c>
      <c r="GG86" s="115">
        <v>0</v>
      </c>
      <c r="GH86" s="115">
        <v>0</v>
      </c>
      <c r="GI86" s="115">
        <v>0</v>
      </c>
      <c r="GJ86" s="115">
        <v>0</v>
      </c>
      <c r="GK86" s="115">
        <v>0</v>
      </c>
      <c r="GL86" s="115">
        <v>0</v>
      </c>
      <c r="GM86" s="115">
        <v>0</v>
      </c>
      <c r="GN86" s="115">
        <v>0</v>
      </c>
      <c r="GO86" s="115">
        <v>0</v>
      </c>
      <c r="GP86" s="115">
        <v>0</v>
      </c>
      <c r="GQ86" s="115">
        <v>0</v>
      </c>
      <c r="GR86" s="115">
        <v>0</v>
      </c>
      <c r="GS86" s="115">
        <v>0</v>
      </c>
      <c r="GT86" s="115">
        <v>0</v>
      </c>
      <c r="GU86" s="115">
        <v>0</v>
      </c>
      <c r="GV86" s="115">
        <v>0</v>
      </c>
      <c r="GW86" s="115">
        <v>0</v>
      </c>
      <c r="GX86" s="115">
        <v>0</v>
      </c>
      <c r="GY86" s="115">
        <v>0</v>
      </c>
      <c r="GZ86" s="115">
        <v>0</v>
      </c>
      <c r="HA86" s="115">
        <v>0</v>
      </c>
      <c r="HB86" s="115">
        <v>0</v>
      </c>
      <c r="HC86" s="115">
        <v>0</v>
      </c>
      <c r="HD86" s="115">
        <v>0</v>
      </c>
      <c r="HE86" s="115">
        <v>0</v>
      </c>
      <c r="HF86" s="115">
        <v>0</v>
      </c>
      <c r="HG86" s="115">
        <v>0</v>
      </c>
      <c r="HH86" s="115">
        <v>0</v>
      </c>
      <c r="HI86" s="115">
        <v>0</v>
      </c>
    </row>
    <row r="87" spans="1:217" s="109" customFormat="1" x14ac:dyDescent="0.2">
      <c r="A87" s="113" t="s">
        <v>126</v>
      </c>
      <c r="B87" s="114">
        <v>0</v>
      </c>
      <c r="C87" s="114">
        <v>0</v>
      </c>
      <c r="D87" s="115">
        <v>0</v>
      </c>
      <c r="E87" s="115">
        <v>0</v>
      </c>
      <c r="F87" s="115">
        <v>0</v>
      </c>
      <c r="G87" s="115">
        <v>0</v>
      </c>
      <c r="H87" s="115">
        <v>0</v>
      </c>
      <c r="I87" s="115">
        <v>0</v>
      </c>
      <c r="J87" s="115">
        <v>0</v>
      </c>
      <c r="K87" s="115">
        <v>0</v>
      </c>
      <c r="L87" s="115">
        <v>0</v>
      </c>
      <c r="M87" s="115">
        <v>0</v>
      </c>
      <c r="N87" s="115">
        <v>0</v>
      </c>
      <c r="O87" s="115">
        <v>0</v>
      </c>
      <c r="P87" s="115">
        <v>0</v>
      </c>
      <c r="Q87" s="115">
        <v>0</v>
      </c>
      <c r="R87" s="115">
        <v>0</v>
      </c>
      <c r="S87" s="115">
        <v>0</v>
      </c>
      <c r="T87" s="115">
        <v>0</v>
      </c>
      <c r="U87" s="115">
        <v>0</v>
      </c>
      <c r="V87" s="115">
        <v>0</v>
      </c>
      <c r="W87" s="115">
        <v>0</v>
      </c>
      <c r="X87" s="115">
        <v>0</v>
      </c>
      <c r="Y87" s="115">
        <v>0</v>
      </c>
      <c r="Z87" s="115">
        <v>0</v>
      </c>
      <c r="AA87" s="115">
        <v>0</v>
      </c>
      <c r="AB87" s="115">
        <v>0</v>
      </c>
      <c r="AC87" s="115">
        <v>0</v>
      </c>
      <c r="AD87" s="115">
        <v>0</v>
      </c>
      <c r="AE87" s="115">
        <v>0</v>
      </c>
      <c r="AF87" s="115">
        <v>0</v>
      </c>
      <c r="AG87" s="115">
        <v>0</v>
      </c>
      <c r="AH87" s="115"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v>0</v>
      </c>
      <c r="AR87" s="115">
        <v>0</v>
      </c>
      <c r="AS87" s="115">
        <v>0</v>
      </c>
      <c r="AT87" s="115">
        <v>0</v>
      </c>
      <c r="AU87" s="115">
        <v>0</v>
      </c>
      <c r="AV87" s="115">
        <v>0</v>
      </c>
      <c r="AW87" s="115">
        <v>0</v>
      </c>
      <c r="AX87" s="115">
        <v>0</v>
      </c>
      <c r="AY87" s="115">
        <v>0</v>
      </c>
      <c r="AZ87" s="115">
        <v>0</v>
      </c>
      <c r="BA87" s="115">
        <v>0</v>
      </c>
      <c r="BB87" s="115">
        <v>0</v>
      </c>
      <c r="BC87" s="115">
        <v>0</v>
      </c>
      <c r="BD87" s="115">
        <v>0</v>
      </c>
      <c r="BE87" s="115">
        <v>0</v>
      </c>
      <c r="BF87" s="115">
        <v>0</v>
      </c>
      <c r="BG87" s="115">
        <v>0</v>
      </c>
      <c r="BH87" s="115">
        <v>0</v>
      </c>
      <c r="BI87" s="115">
        <v>0</v>
      </c>
      <c r="BJ87" s="115">
        <v>0</v>
      </c>
      <c r="BK87" s="115">
        <v>0</v>
      </c>
      <c r="BL87" s="115">
        <v>0</v>
      </c>
      <c r="BM87" s="115">
        <v>0</v>
      </c>
      <c r="BN87" s="115">
        <v>0</v>
      </c>
      <c r="BO87" s="115">
        <v>0</v>
      </c>
      <c r="BP87" s="115">
        <v>0</v>
      </c>
      <c r="BQ87" s="115">
        <v>0</v>
      </c>
      <c r="BR87" s="115">
        <v>0</v>
      </c>
      <c r="BS87" s="115">
        <v>0</v>
      </c>
      <c r="BT87" s="115">
        <v>0</v>
      </c>
      <c r="BU87" s="115">
        <v>0</v>
      </c>
      <c r="BV87" s="115">
        <v>0</v>
      </c>
      <c r="BW87" s="115">
        <v>0</v>
      </c>
      <c r="BX87" s="115">
        <v>0</v>
      </c>
      <c r="BY87" s="115">
        <v>0</v>
      </c>
      <c r="BZ87" s="115">
        <v>0</v>
      </c>
      <c r="CA87" s="115">
        <v>0</v>
      </c>
      <c r="CB87" s="115">
        <v>0</v>
      </c>
      <c r="CC87" s="115">
        <v>0</v>
      </c>
      <c r="CD87" s="115">
        <v>0</v>
      </c>
      <c r="CE87" s="115">
        <v>0</v>
      </c>
      <c r="CF87" s="115">
        <v>0</v>
      </c>
      <c r="CG87" s="115">
        <v>0</v>
      </c>
      <c r="CH87" s="115">
        <v>0</v>
      </c>
      <c r="CI87" s="115">
        <v>0</v>
      </c>
      <c r="CJ87" s="115">
        <v>0</v>
      </c>
      <c r="CK87" s="115">
        <v>0</v>
      </c>
      <c r="CL87" s="115">
        <v>0</v>
      </c>
      <c r="CM87" s="115">
        <v>0</v>
      </c>
      <c r="CN87" s="115">
        <v>0</v>
      </c>
      <c r="CO87" s="115">
        <v>0</v>
      </c>
      <c r="CP87" s="115">
        <v>0</v>
      </c>
      <c r="CQ87" s="115">
        <v>0</v>
      </c>
      <c r="CR87" s="115">
        <v>0</v>
      </c>
      <c r="CS87" s="115">
        <v>0</v>
      </c>
      <c r="CT87" s="115">
        <v>0</v>
      </c>
      <c r="CU87" s="115">
        <v>0</v>
      </c>
      <c r="CV87" s="115">
        <v>0</v>
      </c>
      <c r="CW87" s="115">
        <v>0</v>
      </c>
      <c r="CX87" s="115">
        <v>0</v>
      </c>
      <c r="CY87" s="115">
        <v>0</v>
      </c>
      <c r="CZ87" s="115">
        <v>0</v>
      </c>
      <c r="DA87" s="115">
        <v>0</v>
      </c>
      <c r="DB87" s="115">
        <v>0</v>
      </c>
      <c r="DC87" s="115">
        <v>0</v>
      </c>
      <c r="DD87" s="115">
        <v>0</v>
      </c>
      <c r="DE87" s="115">
        <v>0</v>
      </c>
      <c r="DF87" s="115">
        <v>0</v>
      </c>
      <c r="DG87" s="115">
        <v>0</v>
      </c>
      <c r="DH87" s="115">
        <v>0</v>
      </c>
      <c r="DI87" s="115">
        <v>0</v>
      </c>
      <c r="DJ87" s="115">
        <v>0</v>
      </c>
      <c r="DK87" s="115">
        <v>0</v>
      </c>
      <c r="DL87" s="115">
        <v>0</v>
      </c>
      <c r="DM87" s="115">
        <v>0</v>
      </c>
      <c r="DN87" s="115">
        <v>0</v>
      </c>
      <c r="DO87" s="115">
        <v>0</v>
      </c>
      <c r="DP87" s="115">
        <v>0</v>
      </c>
      <c r="DQ87" s="115">
        <v>0</v>
      </c>
      <c r="DR87" s="115">
        <v>0</v>
      </c>
      <c r="DS87" s="115">
        <v>0</v>
      </c>
      <c r="DT87" s="115">
        <v>0</v>
      </c>
      <c r="DU87" s="115">
        <v>0</v>
      </c>
      <c r="DV87" s="115">
        <v>0</v>
      </c>
      <c r="DW87" s="115">
        <v>0</v>
      </c>
      <c r="DX87" s="115">
        <v>0</v>
      </c>
      <c r="DY87" s="115">
        <v>0</v>
      </c>
      <c r="DZ87" s="115">
        <v>0</v>
      </c>
      <c r="EA87" s="115">
        <v>0</v>
      </c>
      <c r="EB87" s="115">
        <v>0</v>
      </c>
      <c r="EC87" s="115">
        <v>0</v>
      </c>
      <c r="ED87" s="115">
        <v>0</v>
      </c>
      <c r="EE87" s="115">
        <v>0</v>
      </c>
      <c r="EF87" s="115">
        <v>0</v>
      </c>
      <c r="EG87" s="115">
        <v>0</v>
      </c>
      <c r="EH87" s="115">
        <v>0</v>
      </c>
      <c r="EI87" s="115">
        <v>0</v>
      </c>
      <c r="EJ87" s="115">
        <v>0</v>
      </c>
      <c r="EK87" s="115">
        <v>0</v>
      </c>
      <c r="EL87" s="115">
        <v>0</v>
      </c>
      <c r="EM87" s="115">
        <v>0</v>
      </c>
      <c r="EN87" s="115">
        <v>0</v>
      </c>
      <c r="EO87" s="115">
        <v>0</v>
      </c>
      <c r="EP87" s="115">
        <v>0</v>
      </c>
      <c r="EQ87" s="115">
        <v>0</v>
      </c>
      <c r="ER87" s="115">
        <v>0</v>
      </c>
      <c r="ES87" s="115">
        <v>0</v>
      </c>
      <c r="ET87" s="115">
        <v>0</v>
      </c>
      <c r="EU87" s="115">
        <v>0</v>
      </c>
      <c r="EV87" s="115">
        <v>0</v>
      </c>
      <c r="EW87" s="115">
        <v>0</v>
      </c>
      <c r="EX87" s="115">
        <v>0</v>
      </c>
      <c r="EY87" s="115">
        <v>0</v>
      </c>
      <c r="EZ87" s="115">
        <v>0</v>
      </c>
      <c r="FA87" s="115">
        <v>0</v>
      </c>
      <c r="FB87" s="115">
        <v>0</v>
      </c>
      <c r="FC87" s="115">
        <v>0</v>
      </c>
      <c r="FD87" s="115">
        <v>0</v>
      </c>
      <c r="FE87" s="115">
        <v>0</v>
      </c>
      <c r="FF87" s="115">
        <v>0</v>
      </c>
      <c r="FG87" s="115">
        <v>0</v>
      </c>
      <c r="FH87" s="115">
        <v>0</v>
      </c>
      <c r="FI87" s="115">
        <v>0</v>
      </c>
      <c r="FJ87" s="115">
        <v>0</v>
      </c>
      <c r="FK87" s="115">
        <v>0</v>
      </c>
      <c r="FL87" s="115">
        <v>0</v>
      </c>
      <c r="FM87" s="115">
        <v>0</v>
      </c>
      <c r="FN87" s="115">
        <v>0</v>
      </c>
      <c r="FO87" s="115">
        <v>0</v>
      </c>
      <c r="FP87" s="115">
        <v>0</v>
      </c>
      <c r="FQ87" s="115">
        <v>0</v>
      </c>
      <c r="FR87" s="115">
        <v>0</v>
      </c>
      <c r="FS87" s="115">
        <v>0</v>
      </c>
      <c r="FT87" s="115">
        <v>0</v>
      </c>
      <c r="FU87" s="115">
        <v>0</v>
      </c>
      <c r="FV87" s="115">
        <v>0</v>
      </c>
      <c r="FW87" s="115">
        <v>0</v>
      </c>
      <c r="FX87" s="115">
        <v>0</v>
      </c>
      <c r="FY87" s="115">
        <v>0</v>
      </c>
      <c r="FZ87" s="115">
        <v>0</v>
      </c>
      <c r="GA87" s="115">
        <v>0</v>
      </c>
      <c r="GB87" s="115">
        <v>0</v>
      </c>
      <c r="GC87" s="115">
        <v>0</v>
      </c>
      <c r="GD87" s="115">
        <v>0</v>
      </c>
      <c r="GE87" s="115">
        <v>0</v>
      </c>
      <c r="GF87" s="115">
        <v>0</v>
      </c>
      <c r="GG87" s="115">
        <v>0</v>
      </c>
      <c r="GH87" s="115">
        <v>0</v>
      </c>
      <c r="GI87" s="115">
        <v>0</v>
      </c>
      <c r="GJ87" s="115">
        <v>0</v>
      </c>
      <c r="GK87" s="115">
        <v>0</v>
      </c>
      <c r="GL87" s="115">
        <v>0</v>
      </c>
      <c r="GM87" s="115">
        <v>0</v>
      </c>
      <c r="GN87" s="115">
        <v>0</v>
      </c>
      <c r="GO87" s="115">
        <v>0</v>
      </c>
      <c r="GP87" s="115">
        <v>0</v>
      </c>
      <c r="GQ87" s="115">
        <v>0</v>
      </c>
      <c r="GR87" s="115">
        <v>0</v>
      </c>
      <c r="GS87" s="115">
        <v>0</v>
      </c>
      <c r="GT87" s="115">
        <v>0</v>
      </c>
      <c r="GU87" s="115">
        <v>0</v>
      </c>
      <c r="GV87" s="115">
        <v>0</v>
      </c>
      <c r="GW87" s="115">
        <v>0</v>
      </c>
      <c r="GX87" s="115">
        <v>0</v>
      </c>
      <c r="GY87" s="115">
        <v>0</v>
      </c>
      <c r="GZ87" s="115">
        <v>0</v>
      </c>
      <c r="HA87" s="115">
        <v>0</v>
      </c>
      <c r="HB87" s="115">
        <v>0</v>
      </c>
      <c r="HC87" s="115">
        <v>0</v>
      </c>
      <c r="HD87" s="115">
        <v>0</v>
      </c>
      <c r="HE87" s="115">
        <v>0</v>
      </c>
      <c r="HF87" s="115">
        <v>0</v>
      </c>
      <c r="HG87" s="115">
        <v>0</v>
      </c>
      <c r="HH87" s="115">
        <v>0</v>
      </c>
      <c r="HI87" s="115">
        <v>0</v>
      </c>
    </row>
    <row r="88" spans="1:217" s="109" customFormat="1" x14ac:dyDescent="0.2">
      <c r="A88" s="113" t="s">
        <v>127</v>
      </c>
      <c r="B88" s="114">
        <v>0</v>
      </c>
      <c r="C88" s="114">
        <v>0</v>
      </c>
      <c r="D88" s="115">
        <v>0</v>
      </c>
      <c r="E88" s="115">
        <v>0</v>
      </c>
      <c r="F88" s="115">
        <v>0</v>
      </c>
      <c r="G88" s="115">
        <v>0</v>
      </c>
      <c r="H88" s="115">
        <v>0</v>
      </c>
      <c r="I88" s="115">
        <v>0</v>
      </c>
      <c r="J88" s="115">
        <v>0</v>
      </c>
      <c r="K88" s="115">
        <v>0</v>
      </c>
      <c r="L88" s="115">
        <v>0</v>
      </c>
      <c r="M88" s="115">
        <v>0</v>
      </c>
      <c r="N88" s="115">
        <v>0</v>
      </c>
      <c r="O88" s="115">
        <v>0</v>
      </c>
      <c r="P88" s="115">
        <v>0</v>
      </c>
      <c r="Q88" s="115">
        <v>0</v>
      </c>
      <c r="R88" s="115">
        <v>0</v>
      </c>
      <c r="S88" s="115">
        <v>0</v>
      </c>
      <c r="T88" s="115">
        <v>0</v>
      </c>
      <c r="U88" s="115">
        <v>0</v>
      </c>
      <c r="V88" s="115">
        <v>0</v>
      </c>
      <c r="W88" s="115">
        <v>0</v>
      </c>
      <c r="X88" s="115">
        <v>0</v>
      </c>
      <c r="Y88" s="115">
        <v>0</v>
      </c>
      <c r="Z88" s="115">
        <v>0</v>
      </c>
      <c r="AA88" s="115">
        <v>0</v>
      </c>
      <c r="AB88" s="115">
        <v>0</v>
      </c>
      <c r="AC88" s="115">
        <v>0</v>
      </c>
      <c r="AD88" s="115">
        <v>0</v>
      </c>
      <c r="AE88" s="115">
        <v>0</v>
      </c>
      <c r="AF88" s="115">
        <v>0</v>
      </c>
      <c r="AG88" s="115">
        <v>0</v>
      </c>
      <c r="AH88" s="115"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v>0</v>
      </c>
      <c r="AR88" s="115">
        <v>0</v>
      </c>
      <c r="AS88" s="115">
        <v>0</v>
      </c>
      <c r="AT88" s="115">
        <v>0</v>
      </c>
      <c r="AU88" s="115">
        <v>0</v>
      </c>
      <c r="AV88" s="115">
        <v>0</v>
      </c>
      <c r="AW88" s="115">
        <v>0</v>
      </c>
      <c r="AX88" s="115">
        <v>0</v>
      </c>
      <c r="AY88" s="115">
        <v>0</v>
      </c>
      <c r="AZ88" s="115">
        <v>0</v>
      </c>
      <c r="BA88" s="115">
        <v>0</v>
      </c>
      <c r="BB88" s="115">
        <v>0</v>
      </c>
      <c r="BC88" s="115">
        <v>0</v>
      </c>
      <c r="BD88" s="115">
        <v>0</v>
      </c>
      <c r="BE88" s="115">
        <v>0</v>
      </c>
      <c r="BF88" s="115">
        <v>0</v>
      </c>
      <c r="BG88" s="115">
        <v>0</v>
      </c>
      <c r="BH88" s="115">
        <v>0</v>
      </c>
      <c r="BI88" s="115">
        <v>0</v>
      </c>
      <c r="BJ88" s="115">
        <v>0</v>
      </c>
      <c r="BK88" s="115">
        <v>0</v>
      </c>
      <c r="BL88" s="115">
        <v>0</v>
      </c>
      <c r="BM88" s="115">
        <v>0</v>
      </c>
      <c r="BN88" s="115">
        <v>0</v>
      </c>
      <c r="BO88" s="115">
        <v>0</v>
      </c>
      <c r="BP88" s="115">
        <v>0</v>
      </c>
      <c r="BQ88" s="115">
        <v>0</v>
      </c>
      <c r="BR88" s="115">
        <v>0</v>
      </c>
      <c r="BS88" s="115">
        <v>0</v>
      </c>
      <c r="BT88" s="115">
        <v>0</v>
      </c>
      <c r="BU88" s="115">
        <v>0</v>
      </c>
      <c r="BV88" s="115">
        <v>0</v>
      </c>
      <c r="BW88" s="115">
        <v>0</v>
      </c>
      <c r="BX88" s="115">
        <v>0</v>
      </c>
      <c r="BY88" s="115">
        <v>0</v>
      </c>
      <c r="BZ88" s="115">
        <v>0</v>
      </c>
      <c r="CA88" s="115">
        <v>0</v>
      </c>
      <c r="CB88" s="115">
        <v>0</v>
      </c>
      <c r="CC88" s="115">
        <v>0</v>
      </c>
      <c r="CD88" s="115">
        <v>0</v>
      </c>
      <c r="CE88" s="115">
        <v>0</v>
      </c>
      <c r="CF88" s="115">
        <v>0</v>
      </c>
      <c r="CG88" s="115">
        <v>0</v>
      </c>
      <c r="CH88" s="115">
        <v>0</v>
      </c>
      <c r="CI88" s="115">
        <v>0</v>
      </c>
      <c r="CJ88" s="115">
        <v>0</v>
      </c>
      <c r="CK88" s="115">
        <v>0</v>
      </c>
      <c r="CL88" s="115">
        <v>0</v>
      </c>
      <c r="CM88" s="115">
        <v>0</v>
      </c>
      <c r="CN88" s="115">
        <v>0</v>
      </c>
      <c r="CO88" s="115">
        <v>0</v>
      </c>
      <c r="CP88" s="115">
        <v>0</v>
      </c>
      <c r="CQ88" s="115">
        <v>0</v>
      </c>
      <c r="CR88" s="115">
        <v>0</v>
      </c>
      <c r="CS88" s="115">
        <v>0</v>
      </c>
      <c r="CT88" s="115">
        <v>0</v>
      </c>
      <c r="CU88" s="115">
        <v>0</v>
      </c>
      <c r="CV88" s="115">
        <v>0</v>
      </c>
      <c r="CW88" s="115">
        <v>0</v>
      </c>
      <c r="CX88" s="115">
        <v>0</v>
      </c>
      <c r="CY88" s="115">
        <v>0</v>
      </c>
      <c r="CZ88" s="115">
        <v>0</v>
      </c>
      <c r="DA88" s="115">
        <v>0</v>
      </c>
      <c r="DB88" s="115">
        <v>0</v>
      </c>
      <c r="DC88" s="115">
        <v>0</v>
      </c>
      <c r="DD88" s="115">
        <v>0</v>
      </c>
      <c r="DE88" s="115">
        <v>0</v>
      </c>
      <c r="DF88" s="115">
        <v>0</v>
      </c>
      <c r="DG88" s="115">
        <v>0</v>
      </c>
      <c r="DH88" s="115">
        <v>0</v>
      </c>
      <c r="DI88" s="115">
        <v>0</v>
      </c>
      <c r="DJ88" s="115">
        <v>0</v>
      </c>
      <c r="DK88" s="115">
        <v>0</v>
      </c>
      <c r="DL88" s="115">
        <v>0</v>
      </c>
      <c r="DM88" s="115">
        <v>0</v>
      </c>
      <c r="DN88" s="115">
        <v>0</v>
      </c>
      <c r="DO88" s="115">
        <v>0</v>
      </c>
      <c r="DP88" s="115">
        <v>0</v>
      </c>
      <c r="DQ88" s="115">
        <v>0</v>
      </c>
      <c r="DR88" s="115">
        <v>0</v>
      </c>
      <c r="DS88" s="115">
        <v>0</v>
      </c>
      <c r="DT88" s="115">
        <v>0</v>
      </c>
      <c r="DU88" s="115">
        <v>0</v>
      </c>
      <c r="DV88" s="115">
        <v>0</v>
      </c>
      <c r="DW88" s="115">
        <v>0</v>
      </c>
      <c r="DX88" s="115">
        <v>0</v>
      </c>
      <c r="DY88" s="115">
        <v>0</v>
      </c>
      <c r="DZ88" s="115">
        <v>0</v>
      </c>
      <c r="EA88" s="115">
        <v>0</v>
      </c>
      <c r="EB88" s="115">
        <v>0</v>
      </c>
      <c r="EC88" s="115">
        <v>0</v>
      </c>
      <c r="ED88" s="115">
        <v>0</v>
      </c>
      <c r="EE88" s="115">
        <v>0</v>
      </c>
      <c r="EF88" s="115">
        <v>0</v>
      </c>
      <c r="EG88" s="115">
        <v>0</v>
      </c>
      <c r="EH88" s="115">
        <v>0</v>
      </c>
      <c r="EI88" s="115">
        <v>0</v>
      </c>
      <c r="EJ88" s="115">
        <v>0</v>
      </c>
      <c r="EK88" s="115">
        <v>0</v>
      </c>
      <c r="EL88" s="115">
        <v>0</v>
      </c>
      <c r="EM88" s="115">
        <v>0</v>
      </c>
      <c r="EN88" s="115">
        <v>0</v>
      </c>
      <c r="EO88" s="115">
        <v>0</v>
      </c>
      <c r="EP88" s="115">
        <v>0</v>
      </c>
      <c r="EQ88" s="115">
        <v>0</v>
      </c>
      <c r="ER88" s="115">
        <v>0</v>
      </c>
      <c r="ES88" s="115">
        <v>0</v>
      </c>
      <c r="ET88" s="115">
        <v>0</v>
      </c>
      <c r="EU88" s="115">
        <v>0</v>
      </c>
      <c r="EV88" s="115">
        <v>0</v>
      </c>
      <c r="EW88" s="115">
        <v>0</v>
      </c>
      <c r="EX88" s="115">
        <v>0</v>
      </c>
      <c r="EY88" s="115">
        <v>0</v>
      </c>
      <c r="EZ88" s="115">
        <v>0</v>
      </c>
      <c r="FA88" s="115">
        <v>0</v>
      </c>
      <c r="FB88" s="115">
        <v>0</v>
      </c>
      <c r="FC88" s="115">
        <v>0</v>
      </c>
      <c r="FD88" s="115">
        <v>0</v>
      </c>
      <c r="FE88" s="115">
        <v>0</v>
      </c>
      <c r="FF88" s="115">
        <v>0</v>
      </c>
      <c r="FG88" s="115">
        <v>0</v>
      </c>
      <c r="FH88" s="115">
        <v>0</v>
      </c>
      <c r="FI88" s="115">
        <v>0</v>
      </c>
      <c r="FJ88" s="115">
        <v>0</v>
      </c>
      <c r="FK88" s="115">
        <v>0</v>
      </c>
      <c r="FL88" s="115">
        <v>0</v>
      </c>
      <c r="FM88" s="115">
        <v>0</v>
      </c>
      <c r="FN88" s="115">
        <v>0</v>
      </c>
      <c r="FO88" s="115">
        <v>0</v>
      </c>
      <c r="FP88" s="115">
        <v>0</v>
      </c>
      <c r="FQ88" s="115">
        <v>0</v>
      </c>
      <c r="FR88" s="115">
        <v>0</v>
      </c>
      <c r="FS88" s="115">
        <v>0</v>
      </c>
      <c r="FT88" s="115">
        <v>0</v>
      </c>
      <c r="FU88" s="115">
        <v>0</v>
      </c>
      <c r="FV88" s="115">
        <v>0</v>
      </c>
      <c r="FW88" s="115">
        <v>0</v>
      </c>
      <c r="FX88" s="115">
        <v>0</v>
      </c>
      <c r="FY88" s="115">
        <v>0</v>
      </c>
      <c r="FZ88" s="115">
        <v>0</v>
      </c>
      <c r="GA88" s="115">
        <v>0</v>
      </c>
      <c r="GB88" s="115">
        <v>0</v>
      </c>
      <c r="GC88" s="115">
        <v>0</v>
      </c>
      <c r="GD88" s="115">
        <v>0</v>
      </c>
      <c r="GE88" s="115">
        <v>0</v>
      </c>
      <c r="GF88" s="115">
        <v>0</v>
      </c>
      <c r="GG88" s="115">
        <v>0</v>
      </c>
      <c r="GH88" s="115">
        <v>0</v>
      </c>
      <c r="GI88" s="115">
        <v>0</v>
      </c>
      <c r="GJ88" s="115">
        <v>0</v>
      </c>
      <c r="GK88" s="115">
        <v>0</v>
      </c>
      <c r="GL88" s="115">
        <v>0</v>
      </c>
      <c r="GM88" s="115">
        <v>0</v>
      </c>
      <c r="GN88" s="115">
        <v>0</v>
      </c>
      <c r="GO88" s="115">
        <v>0</v>
      </c>
      <c r="GP88" s="115">
        <v>0</v>
      </c>
      <c r="GQ88" s="115">
        <v>0</v>
      </c>
      <c r="GR88" s="115">
        <v>0</v>
      </c>
      <c r="GS88" s="115">
        <v>0</v>
      </c>
      <c r="GT88" s="115">
        <v>0</v>
      </c>
      <c r="GU88" s="115">
        <v>0</v>
      </c>
      <c r="GV88" s="115">
        <v>0</v>
      </c>
      <c r="GW88" s="115">
        <v>0</v>
      </c>
      <c r="GX88" s="115">
        <v>0</v>
      </c>
      <c r="GY88" s="115">
        <v>0</v>
      </c>
      <c r="GZ88" s="115">
        <v>0</v>
      </c>
      <c r="HA88" s="115">
        <v>0</v>
      </c>
      <c r="HB88" s="115">
        <v>0</v>
      </c>
      <c r="HC88" s="115">
        <v>0</v>
      </c>
      <c r="HD88" s="115">
        <v>0</v>
      </c>
      <c r="HE88" s="115">
        <v>0</v>
      </c>
      <c r="HF88" s="115">
        <v>0</v>
      </c>
      <c r="HG88" s="115">
        <v>0</v>
      </c>
      <c r="HH88" s="115">
        <v>0</v>
      </c>
      <c r="HI88" s="115">
        <v>0</v>
      </c>
    </row>
    <row r="89" spans="1:217" x14ac:dyDescent="0.2">
      <c r="A89" s="29" t="s">
        <v>128</v>
      </c>
      <c r="B89" s="77">
        <v>0</v>
      </c>
      <c r="C89" s="77">
        <v>0</v>
      </c>
      <c r="D89" s="79">
        <v>0</v>
      </c>
      <c r="E89" s="79">
        <v>0</v>
      </c>
      <c r="F89" s="79">
        <v>0</v>
      </c>
      <c r="G89" s="79">
        <v>0</v>
      </c>
      <c r="H89" s="79" t="e">
        <f>(#REF!-#REF!+#REF!-#REF!)*Exp_rural/1000</f>
        <v>#REF!</v>
      </c>
      <c r="I89" s="79" t="e">
        <f>(#REF!-#REF!+#REF!-#REF!)*Exp_rural/1000</f>
        <v>#REF!</v>
      </c>
      <c r="J89" s="79" t="e">
        <f>(#REF!-#REF!+#REF!-#REF!)*Exp_rural/1000</f>
        <v>#REF!</v>
      </c>
      <c r="K89" s="79" t="e">
        <f>(#REF!-#REF!+#REF!-#REF!)*Exp_rural/1000</f>
        <v>#REF!</v>
      </c>
      <c r="L89" s="79" t="e">
        <f>(#REF!-#REF!+#REF!-#REF!)*Exp_rural/1000</f>
        <v>#REF!</v>
      </c>
      <c r="M89" s="79" t="e">
        <f>(#REF!-#REF!+#REF!-#REF!)*Exp_rural/1000</f>
        <v>#REF!</v>
      </c>
      <c r="N89" s="79" t="e">
        <f>(#REF!-#REF!+#REF!-#REF!)*Exp_rural/1000</f>
        <v>#REF!</v>
      </c>
      <c r="O89" s="79" t="e">
        <f>(#REF!-#REF!+#REF!-#REF!)*Exp_rural/1000</f>
        <v>#REF!</v>
      </c>
      <c r="P89" s="79" t="e">
        <f>(#REF!-#REF!+#REF!-#REF!)*Exp_rural/1000</f>
        <v>#REF!</v>
      </c>
      <c r="Q89" s="79" t="e">
        <f>(#REF!-#REF!+#REF!-#REF!)*Exp_rural/1000</f>
        <v>#REF!</v>
      </c>
      <c r="R89" s="79" t="e">
        <f>(#REF!-#REF!+#REF!-#REF!)*Exp_rural/1000</f>
        <v>#REF!</v>
      </c>
      <c r="S89" s="79" t="e">
        <f>(#REF!-#REF!+#REF!-#REF!)*Exp_rural/1000</f>
        <v>#REF!</v>
      </c>
      <c r="T89" s="79" t="e">
        <f>(#REF!-#REF!+#REF!-#REF!)*Exp_rural/1000</f>
        <v>#REF!</v>
      </c>
      <c r="U89" s="79" t="e">
        <f>(#REF!-#REF!+#REF!-#REF!)*Exp_rural/1000</f>
        <v>#REF!</v>
      </c>
      <c r="V89" s="79" t="e">
        <f>(#REF!-#REF!+#REF!-#REF!)*Exp_rural/1000</f>
        <v>#REF!</v>
      </c>
      <c r="W89" s="79" t="e">
        <f>(#REF!-#REF!+#REF!-#REF!)*Exp_rural/1000</f>
        <v>#REF!</v>
      </c>
      <c r="X89" s="79" t="e">
        <f>(#REF!-#REF!+#REF!-#REF!)*Exp_rural/1000</f>
        <v>#REF!</v>
      </c>
      <c r="Y89" s="79" t="e">
        <f>(#REF!-#REF!+#REF!-#REF!)*Exp_rural/1000</f>
        <v>#REF!</v>
      </c>
      <c r="Z89" s="79" t="e">
        <f>(#REF!-#REF!+#REF!-#REF!)*Exp_rural/1000</f>
        <v>#REF!</v>
      </c>
      <c r="AA89" s="79" t="e">
        <f>(#REF!-#REF!+#REF!-#REF!)*Exp_rural/1000</f>
        <v>#REF!</v>
      </c>
      <c r="AB89" s="79" t="e">
        <f>(#REF!-#REF!+#REF!-#REF!)*Exp_rural/1000</f>
        <v>#REF!</v>
      </c>
      <c r="AC89" s="79" t="e">
        <f>(#REF!-#REF!+#REF!-#REF!)*Exp_rural/1000</f>
        <v>#REF!</v>
      </c>
      <c r="AD89" s="79" t="e">
        <f>(#REF!-#REF!+#REF!-#REF!)*Exp_rural/1000</f>
        <v>#REF!</v>
      </c>
      <c r="AE89" s="79" t="e">
        <f>(#REF!-#REF!+#REF!-#REF!)*Exp_rural/1000</f>
        <v>#REF!</v>
      </c>
      <c r="AF89" s="79" t="e">
        <f>(#REF!-#REF!+#REF!-#REF!)*Exp_rural/1000</f>
        <v>#REF!</v>
      </c>
      <c r="AG89" s="79" t="e">
        <f>(#REF!-#REF!+#REF!-#REF!)*Exp_rural/1000</f>
        <v>#REF!</v>
      </c>
      <c r="AH89" s="79" t="e">
        <f>(#REF!-#REF!+#REF!-#REF!)*Exp_rural/1000</f>
        <v>#REF!</v>
      </c>
      <c r="AI89" s="79" t="e">
        <f>(#REF!-#REF!+#REF!-#REF!)*Exp_rural/1000</f>
        <v>#REF!</v>
      </c>
      <c r="AJ89" s="79" t="e">
        <f>(#REF!-#REF!+#REF!-#REF!)*Exp_rural/1000</f>
        <v>#REF!</v>
      </c>
      <c r="AK89" s="79" t="e">
        <f>(#REF!-#REF!+#REF!-#REF!)*Exp_rural/1000</f>
        <v>#REF!</v>
      </c>
      <c r="AL89" s="79" t="e">
        <f>(#REF!-#REF!+#REF!-#REF!)*Exp_rural/1000</f>
        <v>#REF!</v>
      </c>
      <c r="AM89" s="79" t="e">
        <f>(#REF!-#REF!+#REF!-#REF!)*Exp_rural/1000</f>
        <v>#REF!</v>
      </c>
      <c r="AN89" s="79" t="e">
        <f>(#REF!-#REF!+#REF!-#REF!)*Exp_rural/1000</f>
        <v>#REF!</v>
      </c>
      <c r="AO89" s="79" t="e">
        <f>(#REF!-#REF!+#REF!-#REF!)*Exp_rural/1000</f>
        <v>#REF!</v>
      </c>
      <c r="AP89" s="79" t="e">
        <f>(#REF!-#REF!+#REF!-#REF!)*Exp_rural/1000</f>
        <v>#REF!</v>
      </c>
      <c r="AQ89" s="79" t="e">
        <f>(#REF!-#REF!+#REF!-#REF!)*Exp_rural/1000</f>
        <v>#REF!</v>
      </c>
      <c r="AR89" s="79" t="e">
        <f>(#REF!-#REF!+#REF!-#REF!)*Exp_rural/1000</f>
        <v>#REF!</v>
      </c>
      <c r="AS89" s="79" t="e">
        <f>(#REF!-#REF!+#REF!-#REF!)*Exp_rural/1000</f>
        <v>#REF!</v>
      </c>
      <c r="AT89" s="79" t="e">
        <f>(#REF!-#REF!+#REF!-#REF!)*Exp_rural/1000</f>
        <v>#REF!</v>
      </c>
      <c r="AU89" s="79" t="e">
        <f>(#REF!-#REF!+#REF!-#REF!)*Exp_rural/1000</f>
        <v>#REF!</v>
      </c>
      <c r="AV89" s="79" t="e">
        <f>(#REF!-#REF!+#REF!-#REF!)*Exp_rural/1000</f>
        <v>#REF!</v>
      </c>
      <c r="AW89" s="79" t="e">
        <f>(#REF!-#REF!+#REF!-#REF!)*Exp_rural/1000</f>
        <v>#REF!</v>
      </c>
      <c r="AX89" s="79" t="e">
        <f>(#REF!-#REF!+#REF!-#REF!)*Exp_rural/1000</f>
        <v>#REF!</v>
      </c>
      <c r="AY89" s="79" t="e">
        <f>(#REF!-#REF!+#REF!-#REF!)*Exp_rural/1000</f>
        <v>#REF!</v>
      </c>
      <c r="AZ89" s="79" t="e">
        <f>(#REF!-#REF!+#REF!-#REF!)*Exp_rural/1000</f>
        <v>#REF!</v>
      </c>
      <c r="BA89" s="79" t="e">
        <f>(#REF!-#REF!+#REF!-#REF!)*Exp_rural/1000</f>
        <v>#REF!</v>
      </c>
      <c r="BB89" s="79" t="e">
        <f>(#REF!-#REF!+#REF!-#REF!)*Exp_rural/1000</f>
        <v>#REF!</v>
      </c>
      <c r="BC89" s="79" t="e">
        <f>(#REF!-#REF!+#REF!-#REF!)*Exp_rural/1000</f>
        <v>#REF!</v>
      </c>
      <c r="BD89" s="79" t="e">
        <f>(#REF!-#REF!+#REF!-#REF!)*Exp_rural/1000</f>
        <v>#REF!</v>
      </c>
      <c r="BE89" s="79" t="e">
        <f>(#REF!-#REF!+#REF!-#REF!)*Exp_rural/1000</f>
        <v>#REF!</v>
      </c>
      <c r="BF89" s="79" t="e">
        <f>(#REF!-#REF!+#REF!-#REF!)*Exp_rural/1000</f>
        <v>#REF!</v>
      </c>
      <c r="BG89" s="79" t="e">
        <f>(#REF!-#REF!+#REF!-#REF!)*Exp_rural/1000</f>
        <v>#REF!</v>
      </c>
      <c r="BH89" s="79" t="e">
        <f>(#REF!-#REF!+#REF!-#REF!)*Exp_rural/1000</f>
        <v>#REF!</v>
      </c>
      <c r="BI89" s="79" t="e">
        <f>(#REF!-#REF!+#REF!-#REF!)*Exp_rural/1000</f>
        <v>#REF!</v>
      </c>
      <c r="BJ89" s="79" t="e">
        <f>(#REF!-#REF!+#REF!-#REF!)*Exp_rural/1000</f>
        <v>#REF!</v>
      </c>
      <c r="BK89" s="79" t="e">
        <f>(#REF!-#REF!+#REF!-#REF!)*Exp_rural/1000</f>
        <v>#REF!</v>
      </c>
      <c r="BL89" s="79" t="e">
        <f>(#REF!-#REF!+#REF!-#REF!)*Exp_rural/1000</f>
        <v>#REF!</v>
      </c>
      <c r="BM89" s="79" t="e">
        <f>(#REF!-#REF!+#REF!-#REF!)*Exp_rural/1000</f>
        <v>#REF!</v>
      </c>
      <c r="BN89" s="79" t="e">
        <f>(#REF!-#REF!+#REF!-#REF!)*Exp_rural/1000</f>
        <v>#REF!</v>
      </c>
      <c r="BO89" s="79" t="e">
        <f>(#REF!-#REF!+#REF!-#REF!)*Exp_rural/1000</f>
        <v>#REF!</v>
      </c>
      <c r="BP89" s="79" t="e">
        <f>(#REF!-#REF!+#REF!-#REF!)*Exp_rural/1000</f>
        <v>#REF!</v>
      </c>
      <c r="BQ89" s="79" t="e">
        <f>(#REF!-#REF!+#REF!-#REF!)*Exp_rural/1000</f>
        <v>#REF!</v>
      </c>
      <c r="BR89" s="79" t="e">
        <f>(#REF!-#REF!+#REF!-#REF!)*Exp_rural/1000</f>
        <v>#REF!</v>
      </c>
      <c r="BS89" s="79" t="e">
        <f>(#REF!-#REF!+#REF!-#REF!)*Exp_rural/1000</f>
        <v>#REF!</v>
      </c>
      <c r="BT89" s="79" t="e">
        <f>(#REF!-#REF!+#REF!-#REF!)*Exp_rural/1000</f>
        <v>#REF!</v>
      </c>
      <c r="BU89" s="79" t="e">
        <f>(#REF!-#REF!+#REF!-#REF!)*Exp_rural/1000</f>
        <v>#REF!</v>
      </c>
      <c r="BV89" s="79" t="e">
        <f>(#REF!-#REF!+#REF!-#REF!)*Exp_rural/1000</f>
        <v>#REF!</v>
      </c>
      <c r="BW89" s="79" t="e">
        <f>(#REF!-#REF!+#REF!-#REF!)*Exp_rural/1000</f>
        <v>#REF!</v>
      </c>
      <c r="BX89" s="79" t="e">
        <f>(#REF!-#REF!+#REF!-#REF!)*Exp_rural/1000</f>
        <v>#REF!</v>
      </c>
      <c r="BY89" s="79" t="e">
        <f>(#REF!-#REF!+#REF!-#REF!)*Exp_rural/1000</f>
        <v>#REF!</v>
      </c>
      <c r="BZ89" s="79" t="e">
        <f>(#REF!-#REF!+#REF!-#REF!)*Exp_rural/1000</f>
        <v>#REF!</v>
      </c>
      <c r="CA89" s="79" t="e">
        <f>(#REF!-#REF!+#REF!-#REF!)*Exp_rural/1000</f>
        <v>#REF!</v>
      </c>
      <c r="CB89" s="79" t="e">
        <f>(#REF!-#REF!+#REF!-#REF!)*Exp_rural/1000</f>
        <v>#REF!</v>
      </c>
      <c r="CC89" s="79" t="e">
        <f>(#REF!-#REF!+#REF!-#REF!)*Exp_rural/1000</f>
        <v>#REF!</v>
      </c>
      <c r="CD89" s="79" t="e">
        <f>(#REF!-#REF!+#REF!-#REF!)*Exp_rural/1000</f>
        <v>#REF!</v>
      </c>
      <c r="CE89" s="79" t="e">
        <f>(#REF!-#REF!+#REF!-#REF!)*Exp_rural/1000</f>
        <v>#REF!</v>
      </c>
      <c r="CF89" s="79" t="e">
        <f>(#REF!-#REF!+#REF!-#REF!)*Exp_rural/1000</f>
        <v>#REF!</v>
      </c>
      <c r="CG89" s="79" t="e">
        <f>(#REF!-#REF!+#REF!-#REF!)*Exp_rural/1000</f>
        <v>#REF!</v>
      </c>
      <c r="CH89" s="79" t="e">
        <f>(#REF!-#REF!+#REF!-#REF!)*Exp_rural/1000</f>
        <v>#REF!</v>
      </c>
      <c r="CI89" s="79" t="e">
        <f>(#REF!-#REF!+#REF!-#REF!)*Exp_rural/1000</f>
        <v>#REF!</v>
      </c>
      <c r="CJ89" s="79" t="e">
        <f>(#REF!-#REF!+#REF!-#REF!)*Exp_rural/1000</f>
        <v>#REF!</v>
      </c>
      <c r="CK89" s="79" t="e">
        <f>(#REF!-#REF!+#REF!-#REF!)*Exp_rural/1000</f>
        <v>#REF!</v>
      </c>
      <c r="CL89" s="79" t="e">
        <f>(#REF!-#REF!+#REF!-#REF!)*Exp_rural/1000</f>
        <v>#REF!</v>
      </c>
      <c r="CM89" s="79" t="e">
        <f>(#REF!-#REF!+#REF!-#REF!)*Exp_rural/1000</f>
        <v>#REF!</v>
      </c>
      <c r="CN89" s="79" t="e">
        <f>(#REF!-#REF!+#REF!-#REF!)*Exp_rural/1000</f>
        <v>#REF!</v>
      </c>
      <c r="CO89" s="79" t="e">
        <f>(#REF!-#REF!+#REF!-#REF!)*Exp_rural/1000</f>
        <v>#REF!</v>
      </c>
      <c r="CP89" s="79" t="e">
        <f>(#REF!-#REF!+#REF!-#REF!)*Exp_rural/1000</f>
        <v>#REF!</v>
      </c>
      <c r="CQ89" s="79" t="e">
        <f>(#REF!-#REF!+#REF!-#REF!)*Exp_rural/1000</f>
        <v>#REF!</v>
      </c>
      <c r="CR89" s="79" t="e">
        <f>(#REF!-#REF!+#REF!-#REF!)*Exp_rural/1000</f>
        <v>#REF!</v>
      </c>
      <c r="CS89" s="79" t="e">
        <f>(#REF!-#REF!+#REF!-#REF!)*Exp_rural/1000</f>
        <v>#REF!</v>
      </c>
      <c r="CT89" s="79" t="e">
        <f>(#REF!-#REF!+#REF!-#REF!)*Exp_rural/1000</f>
        <v>#REF!</v>
      </c>
      <c r="CU89" s="79" t="e">
        <f>(#REF!-#REF!+#REF!-#REF!)*Exp_rural/1000</f>
        <v>#REF!</v>
      </c>
      <c r="CV89" s="79" t="e">
        <f>(#REF!-#REF!+#REF!-#REF!)*Exp_rural/1000</f>
        <v>#REF!</v>
      </c>
      <c r="CW89" s="79" t="e">
        <f>(#REF!-#REF!+#REF!-#REF!)*Exp_rural/1000</f>
        <v>#REF!</v>
      </c>
      <c r="CX89" s="79" t="e">
        <f>(#REF!-#REF!+#REF!-#REF!)*Exp_rural/1000</f>
        <v>#REF!</v>
      </c>
      <c r="CY89" s="79" t="e">
        <f>(#REF!-#REF!+#REF!-#REF!)*Exp_rural/1000</f>
        <v>#REF!</v>
      </c>
      <c r="CZ89" s="79" t="e">
        <f>(#REF!-#REF!+#REF!-#REF!)*Exp_rural/1000</f>
        <v>#REF!</v>
      </c>
      <c r="DA89" s="79" t="e">
        <f>(#REF!-#REF!+#REF!-#REF!)*Exp_rural/1000</f>
        <v>#REF!</v>
      </c>
      <c r="DB89" s="79" t="e">
        <f>(#REF!-#REF!+#REF!-#REF!)*Exp_rural/1000</f>
        <v>#REF!</v>
      </c>
      <c r="DC89" s="79" t="e">
        <f>(#REF!-#REF!+#REF!-#REF!)*Exp_rural/1000</f>
        <v>#REF!</v>
      </c>
      <c r="DD89" s="79" t="e">
        <f>(#REF!-#REF!+#REF!-#REF!)*Exp_rural/1000</f>
        <v>#REF!</v>
      </c>
      <c r="DE89" s="79" t="e">
        <f>(#REF!-#REF!+#REF!-#REF!)*Exp_rural/1000</f>
        <v>#REF!</v>
      </c>
      <c r="DF89" s="79" t="e">
        <f>(#REF!-#REF!+#REF!-#REF!)*Exp_rural/1000</f>
        <v>#REF!</v>
      </c>
      <c r="DG89" s="79" t="e">
        <f>(#REF!-#REF!+#REF!-#REF!)*Exp_rural/1000</f>
        <v>#REF!</v>
      </c>
      <c r="DH89" s="79" t="e">
        <f>(#REF!-#REF!+#REF!-#REF!)*Exp_rural/1000</f>
        <v>#REF!</v>
      </c>
      <c r="DI89" s="79" t="e">
        <f>(#REF!-#REF!+#REF!-#REF!)*Exp_rural/1000</f>
        <v>#REF!</v>
      </c>
      <c r="DJ89" s="79" t="e">
        <f>(#REF!-#REF!+#REF!-#REF!)*Exp_rural/1000</f>
        <v>#REF!</v>
      </c>
      <c r="DK89" s="79" t="e">
        <f>(#REF!-#REF!+#REF!-#REF!)*Exp_rural/1000</f>
        <v>#REF!</v>
      </c>
      <c r="DL89" s="79" t="e">
        <f>(#REF!-#REF!+#REF!-#REF!)*Exp_rural/1000</f>
        <v>#REF!</v>
      </c>
      <c r="DM89" s="79" t="e">
        <f>(#REF!-#REF!+#REF!-#REF!)*Exp_rural/1000</f>
        <v>#REF!</v>
      </c>
      <c r="DN89" s="79" t="e">
        <f>(#REF!-#REF!+#REF!-#REF!)*Exp_rural/1000</f>
        <v>#REF!</v>
      </c>
      <c r="DO89" s="79" t="e">
        <f>(#REF!-#REF!+#REF!-#REF!)*Exp_rural/1000</f>
        <v>#REF!</v>
      </c>
      <c r="DP89" s="79" t="e">
        <f>(#REF!-#REF!+#REF!-#REF!)*Exp_rural/1000</f>
        <v>#REF!</v>
      </c>
      <c r="DQ89" s="79" t="e">
        <f>(#REF!-#REF!+#REF!-#REF!)*Exp_rural/1000</f>
        <v>#REF!</v>
      </c>
      <c r="DR89" s="79" t="e">
        <f>(#REF!-#REF!+#REF!-#REF!)*Exp_rural/1000</f>
        <v>#REF!</v>
      </c>
      <c r="DS89" s="79" t="e">
        <f>(#REF!-#REF!+#REF!-#REF!)*Exp_rural/1000</f>
        <v>#REF!</v>
      </c>
      <c r="DT89" s="79" t="e">
        <f>(#REF!-#REF!+#REF!-#REF!)*Exp_rural/1000</f>
        <v>#REF!</v>
      </c>
      <c r="DU89" s="79" t="e">
        <f>(#REF!-#REF!+#REF!-#REF!)*Exp_rural/1000</f>
        <v>#REF!</v>
      </c>
      <c r="DV89" s="79" t="e">
        <f>(#REF!-#REF!+#REF!-#REF!)*Exp_rural/1000</f>
        <v>#REF!</v>
      </c>
      <c r="DW89" s="79" t="e">
        <f>(#REF!-#REF!+#REF!-#REF!)*Exp_rural/1000</f>
        <v>#REF!</v>
      </c>
      <c r="DX89" s="79" t="e">
        <f>(#REF!-#REF!+#REF!-#REF!)*Exp_rural/1000</f>
        <v>#REF!</v>
      </c>
      <c r="DY89" s="79" t="e">
        <f>(#REF!-#REF!+#REF!-#REF!)*Exp_rural/1000</f>
        <v>#REF!</v>
      </c>
      <c r="DZ89" s="79" t="e">
        <f>(#REF!-#REF!+#REF!-#REF!)*Exp_rural/1000</f>
        <v>#REF!</v>
      </c>
      <c r="EA89" s="79" t="e">
        <f>(#REF!-#REF!+#REF!-#REF!)*Exp_rural/1000</f>
        <v>#REF!</v>
      </c>
      <c r="EB89" s="79" t="e">
        <f>(#REF!-#REF!+#REF!-#REF!)*Exp_rural/1000</f>
        <v>#REF!</v>
      </c>
      <c r="EC89" s="79" t="e">
        <f>(#REF!-#REF!+#REF!-#REF!)*Exp_rural/1000</f>
        <v>#REF!</v>
      </c>
      <c r="ED89" s="79" t="e">
        <f>(#REF!-#REF!+#REF!-#REF!)*Exp_rural/1000</f>
        <v>#REF!</v>
      </c>
      <c r="EE89" s="79" t="e">
        <f>(#REF!-#REF!+#REF!-#REF!)*Exp_rural/1000</f>
        <v>#REF!</v>
      </c>
      <c r="EF89" s="79" t="e">
        <f>(#REF!-#REF!+#REF!-#REF!)*Exp_rural/1000</f>
        <v>#REF!</v>
      </c>
      <c r="EG89" s="79" t="e">
        <f>(#REF!-#REF!+#REF!-#REF!)*Exp_rural/1000</f>
        <v>#REF!</v>
      </c>
      <c r="EH89" s="79" t="e">
        <f>(#REF!-#REF!+#REF!-#REF!)*Exp_rural/1000</f>
        <v>#REF!</v>
      </c>
      <c r="EI89" s="79" t="e">
        <f>(#REF!-#REF!+#REF!-#REF!)*Exp_rural/1000</f>
        <v>#REF!</v>
      </c>
      <c r="EJ89" s="79" t="e">
        <f>(#REF!-#REF!+#REF!-#REF!)*Exp_rural/1000</f>
        <v>#REF!</v>
      </c>
      <c r="EK89" s="79" t="e">
        <f>(#REF!-#REF!+#REF!-#REF!)*Exp_rural/1000</f>
        <v>#REF!</v>
      </c>
      <c r="EL89" s="79" t="e">
        <f>(#REF!-#REF!+#REF!-#REF!)*Exp_rural/1000</f>
        <v>#REF!</v>
      </c>
      <c r="EM89" s="79" t="e">
        <f>(#REF!-#REF!+#REF!-#REF!)*Exp_rural/1000</f>
        <v>#REF!</v>
      </c>
      <c r="EN89" s="79" t="e">
        <f>(#REF!-#REF!+#REF!-#REF!)*Exp_rural/1000</f>
        <v>#REF!</v>
      </c>
      <c r="EO89" s="79" t="e">
        <f>(#REF!-#REF!+#REF!-#REF!)*Exp_rural/1000</f>
        <v>#REF!</v>
      </c>
      <c r="EP89" s="79" t="e">
        <f>(#REF!-#REF!+#REF!-#REF!)*Exp_rural/1000</f>
        <v>#REF!</v>
      </c>
      <c r="EQ89" s="79" t="e">
        <f>(#REF!-#REF!+#REF!-#REF!)*Exp_rural/1000</f>
        <v>#REF!</v>
      </c>
      <c r="ER89" s="79" t="e">
        <f>(#REF!-#REF!+#REF!-#REF!)*Exp_rural/1000</f>
        <v>#REF!</v>
      </c>
      <c r="ES89" s="79" t="e">
        <f>(#REF!-#REF!+#REF!-#REF!)*Exp_rural/1000</f>
        <v>#REF!</v>
      </c>
      <c r="ET89" s="79" t="e">
        <f>(#REF!-#REF!+#REF!-#REF!)*Exp_rural/1000</f>
        <v>#REF!</v>
      </c>
      <c r="EU89" s="79" t="e">
        <f>(#REF!-#REF!+#REF!-#REF!)*Exp_rural/1000</f>
        <v>#REF!</v>
      </c>
      <c r="EV89" s="79" t="e">
        <f>(#REF!-#REF!+#REF!-#REF!)*Exp_rural/1000</f>
        <v>#REF!</v>
      </c>
      <c r="EW89" s="79" t="e">
        <f>(#REF!-#REF!+#REF!-#REF!)*Exp_rural/1000</f>
        <v>#REF!</v>
      </c>
      <c r="EX89" s="79" t="e">
        <f>(#REF!-#REF!+#REF!-#REF!)*Exp_rural/1000</f>
        <v>#REF!</v>
      </c>
      <c r="EY89" s="79" t="e">
        <f>(#REF!-#REF!+#REF!-#REF!)*Exp_rural/1000</f>
        <v>#REF!</v>
      </c>
      <c r="EZ89" s="79" t="e">
        <f>(#REF!-#REF!+#REF!-#REF!)*Exp_rural/1000</f>
        <v>#REF!</v>
      </c>
      <c r="FA89" s="79" t="e">
        <f>(#REF!-#REF!+#REF!-#REF!)*Exp_rural/1000</f>
        <v>#REF!</v>
      </c>
      <c r="FB89" s="79" t="e">
        <f>(#REF!-#REF!+#REF!-#REF!)*Exp_rural/1000</f>
        <v>#REF!</v>
      </c>
      <c r="FC89" s="79" t="e">
        <f>(#REF!-#REF!+#REF!-#REF!)*Exp_rural/1000</f>
        <v>#REF!</v>
      </c>
      <c r="FD89" s="79" t="e">
        <f>(#REF!-#REF!+#REF!-#REF!)*Exp_rural/1000</f>
        <v>#REF!</v>
      </c>
      <c r="FE89" s="79" t="e">
        <f>(#REF!-#REF!+#REF!-#REF!)*Exp_rural/1000</f>
        <v>#REF!</v>
      </c>
      <c r="FF89" s="79" t="e">
        <f>(#REF!-#REF!+#REF!-#REF!)*Exp_rural/1000</f>
        <v>#REF!</v>
      </c>
      <c r="FG89" s="79" t="e">
        <f>(#REF!-#REF!+#REF!-#REF!)*Exp_rural/1000</f>
        <v>#REF!</v>
      </c>
      <c r="FH89" s="79" t="e">
        <f>(#REF!-#REF!+#REF!-#REF!)*Exp_rural/1000</f>
        <v>#REF!</v>
      </c>
      <c r="FI89" s="79" t="e">
        <f>(#REF!-#REF!+#REF!-#REF!)*Exp_rural/1000</f>
        <v>#REF!</v>
      </c>
      <c r="FJ89" s="79" t="e">
        <f>(#REF!-#REF!+#REF!-#REF!)*Exp_rural/1000</f>
        <v>#REF!</v>
      </c>
      <c r="FK89" s="79" t="e">
        <f>(#REF!-#REF!+#REF!-#REF!)*Exp_rural/1000</f>
        <v>#REF!</v>
      </c>
      <c r="FL89" s="79" t="e">
        <f>(#REF!-#REF!+#REF!-#REF!)*Exp_rural/1000</f>
        <v>#REF!</v>
      </c>
      <c r="FM89" s="79" t="e">
        <f>(#REF!-#REF!+#REF!-#REF!)*Exp_rural/1000</f>
        <v>#REF!</v>
      </c>
      <c r="FN89" s="79" t="e">
        <f>(#REF!-#REF!+#REF!-#REF!)*Exp_rural/1000</f>
        <v>#REF!</v>
      </c>
      <c r="FO89" s="79" t="e">
        <f>(#REF!-#REF!+#REF!-#REF!)*Exp_rural/1000</f>
        <v>#REF!</v>
      </c>
      <c r="FP89" s="79" t="e">
        <f>(#REF!-#REF!+#REF!-#REF!)*Exp_rural/1000</f>
        <v>#REF!</v>
      </c>
      <c r="FQ89" s="79" t="e">
        <f>(#REF!-#REF!+#REF!-#REF!)*Exp_rural/1000</f>
        <v>#REF!</v>
      </c>
      <c r="FR89" s="79" t="e">
        <f>(#REF!-#REF!+#REF!-#REF!)*Exp_rural/1000</f>
        <v>#REF!</v>
      </c>
      <c r="FS89" s="79" t="e">
        <f>(#REF!-#REF!+#REF!-#REF!)*Exp_rural/1000</f>
        <v>#REF!</v>
      </c>
      <c r="FT89" s="79" t="e">
        <f>(#REF!-#REF!+#REF!-#REF!)*Exp_rural/1000</f>
        <v>#REF!</v>
      </c>
      <c r="FU89" s="79" t="e">
        <f>(#REF!-#REF!+#REF!-#REF!)*Exp_rural/1000</f>
        <v>#REF!</v>
      </c>
      <c r="FV89" s="79" t="e">
        <f>(#REF!-#REF!+#REF!-#REF!)*Exp_rural/1000</f>
        <v>#REF!</v>
      </c>
      <c r="FW89" s="79" t="e">
        <f>(#REF!-#REF!+#REF!-#REF!)*Exp_rural/1000</f>
        <v>#REF!</v>
      </c>
      <c r="FX89" s="79" t="e">
        <f>(#REF!-#REF!+#REF!-#REF!)*Exp_rural/1000</f>
        <v>#REF!</v>
      </c>
      <c r="FY89" s="79" t="e">
        <f>(#REF!-#REF!+#REF!-#REF!)*Exp_rural/1000</f>
        <v>#REF!</v>
      </c>
      <c r="FZ89" s="79" t="e">
        <f>(#REF!-#REF!+#REF!-#REF!)*Exp_rural/1000</f>
        <v>#REF!</v>
      </c>
      <c r="GA89" s="79" t="e">
        <f>(#REF!-#REF!+#REF!-#REF!)*Exp_rural/1000</f>
        <v>#REF!</v>
      </c>
      <c r="GB89" s="79" t="e">
        <f>(#REF!-#REF!+#REF!-#REF!)*Exp_rural/1000</f>
        <v>#REF!</v>
      </c>
      <c r="GC89" s="79" t="e">
        <f>(#REF!-#REF!+#REF!-#REF!)*Exp_rural/1000</f>
        <v>#REF!</v>
      </c>
      <c r="GD89" s="79" t="e">
        <f>(#REF!-#REF!+#REF!-#REF!)*Exp_rural/1000</f>
        <v>#REF!</v>
      </c>
      <c r="GE89" s="79" t="e">
        <f>(#REF!-#REF!+#REF!-#REF!)*Exp_rural/1000</f>
        <v>#REF!</v>
      </c>
      <c r="GF89" s="79" t="e">
        <f>(#REF!-#REF!+#REF!-#REF!)*Exp_rural/1000</f>
        <v>#REF!</v>
      </c>
      <c r="GG89" s="79" t="e">
        <f>(#REF!-#REF!+#REF!-#REF!)*Exp_rural/1000</f>
        <v>#REF!</v>
      </c>
      <c r="GH89" s="79" t="e">
        <f>(#REF!-#REF!+#REF!-#REF!)*Exp_rural/1000</f>
        <v>#REF!</v>
      </c>
      <c r="GI89" s="79" t="e">
        <f>(#REF!-#REF!+#REF!-#REF!)*Exp_rural/1000</f>
        <v>#REF!</v>
      </c>
      <c r="GJ89" s="79" t="e">
        <f>(#REF!-#REF!+#REF!-#REF!)*Exp_rural/1000</f>
        <v>#REF!</v>
      </c>
      <c r="GK89" s="79" t="e">
        <f>(#REF!-#REF!+#REF!-#REF!)*Exp_rural/1000</f>
        <v>#REF!</v>
      </c>
      <c r="GL89" s="79" t="e">
        <f>(#REF!-#REF!+#REF!-#REF!)*Exp_rural/1000</f>
        <v>#REF!</v>
      </c>
      <c r="GM89" s="79" t="e">
        <f>(#REF!-#REF!+#REF!-#REF!)*Exp_rural/1000</f>
        <v>#REF!</v>
      </c>
      <c r="GN89" s="79" t="e">
        <f>(#REF!-#REF!+#REF!-#REF!)*Exp_rural/1000</f>
        <v>#REF!</v>
      </c>
      <c r="GO89" s="79" t="e">
        <f>(#REF!-#REF!+#REF!-#REF!)*Exp_rural/1000</f>
        <v>#REF!</v>
      </c>
      <c r="GP89" s="79" t="e">
        <f>(#REF!-#REF!+#REF!-#REF!)*Exp_rural/1000</f>
        <v>#REF!</v>
      </c>
      <c r="GQ89" s="79" t="e">
        <f>(#REF!-#REF!+#REF!-#REF!)*Exp_rural/1000</f>
        <v>#REF!</v>
      </c>
      <c r="GR89" s="79" t="e">
        <f>(#REF!-#REF!+#REF!-#REF!)*Exp_rural/1000</f>
        <v>#REF!</v>
      </c>
      <c r="GS89" s="79" t="e">
        <f>(#REF!-#REF!+#REF!-#REF!)*Exp_rural/1000</f>
        <v>#REF!</v>
      </c>
      <c r="GT89" s="79" t="e">
        <f>(#REF!-#REF!+#REF!-#REF!)*Exp_rural/1000</f>
        <v>#REF!</v>
      </c>
      <c r="GU89" s="79" t="e">
        <f>(#REF!-#REF!+#REF!-#REF!)*Exp_rural/1000</f>
        <v>#REF!</v>
      </c>
      <c r="GV89" s="79" t="e">
        <f>(#REF!-#REF!+#REF!-#REF!)*Exp_rural/1000</f>
        <v>#REF!</v>
      </c>
      <c r="GW89" s="79" t="e">
        <f>(#REF!-#REF!+#REF!-#REF!)*Exp_rural/1000</f>
        <v>#REF!</v>
      </c>
      <c r="GX89" s="79" t="e">
        <f>(#REF!-#REF!+#REF!-#REF!)*Exp_rural/1000</f>
        <v>#REF!</v>
      </c>
      <c r="GY89" s="79" t="e">
        <f>(#REF!-#REF!+#REF!-#REF!)*Exp_rural/1000</f>
        <v>#REF!</v>
      </c>
      <c r="GZ89" s="79" t="e">
        <f>(#REF!-#REF!+#REF!-#REF!)*Exp_rural/1000</f>
        <v>#REF!</v>
      </c>
      <c r="HA89" s="79" t="e">
        <f>(#REF!-#REF!+#REF!-#REF!)*Exp_rural/1000</f>
        <v>#REF!</v>
      </c>
      <c r="HB89" s="79" t="e">
        <f>(#REF!-#REF!+#REF!-#REF!)*Exp_rural/1000</f>
        <v>#REF!</v>
      </c>
      <c r="HC89" s="79" t="e">
        <f>(#REF!-#REF!+#REF!-#REF!)*Exp_rural/1000</f>
        <v>#REF!</v>
      </c>
      <c r="HD89" s="79" t="e">
        <f>(#REF!-#REF!+#REF!-#REF!)*Exp_rural/1000</f>
        <v>#REF!</v>
      </c>
      <c r="HE89" s="79" t="e">
        <f>(#REF!-#REF!+#REF!-#REF!)*Exp_rural/1000</f>
        <v>#REF!</v>
      </c>
      <c r="HF89" s="79" t="e">
        <f>(#REF!-#REF!+#REF!-#REF!)*Exp_rural/1000</f>
        <v>#REF!</v>
      </c>
      <c r="HG89" s="79" t="e">
        <f>(#REF!-#REF!+#REF!-#REF!)*Exp_rural/1000</f>
        <v>#REF!</v>
      </c>
      <c r="HH89" s="79" t="e">
        <f>(#REF!-#REF!+#REF!-#REF!)*Exp_rural/1000</f>
        <v>#REF!</v>
      </c>
      <c r="HI89" s="79" t="e">
        <f>(#REF!-#REF!+#REF!-#REF!)*Exp_rural/1000</f>
        <v>#REF!</v>
      </c>
    </row>
    <row r="91" spans="1:217" s="22" customFormat="1" x14ac:dyDescent="0.2">
      <c r="A91" s="34" t="s">
        <v>129</v>
      </c>
      <c r="B91" s="83">
        <f>IFERROR(VLOOKUP(B$7,'CMM 1 - AUX FINAN'!$A:$F,4,0),0)</f>
        <v>0</v>
      </c>
      <c r="C91" s="83">
        <f>IFERROR(VLOOKUP(C$7,'CMM 1 - AUX FINAN'!$A:$F,4,0),0)</f>
        <v>0</v>
      </c>
      <c r="D91" s="83">
        <f>IFERROR(VLOOKUP(D$7,'CMM 1 - AUX FINAN'!$A:$F,4,0),0)</f>
        <v>0</v>
      </c>
      <c r="E91" s="83">
        <f>IFERROR(VLOOKUP(E$7,'CMM 1 - AUX FINAN'!$A:$F,4,0),0)</f>
        <v>0</v>
      </c>
      <c r="F91" s="83">
        <f>IFERROR(VLOOKUP(F$7,'CMM 1 - AUX FINAN'!$A:$F,4,0),0)</f>
        <v>0</v>
      </c>
      <c r="G91" s="83">
        <f>IFERROR(VLOOKUP(G$7,'CMM 1 - AUX FINAN'!$A:$F,4,0),0)</f>
        <v>0</v>
      </c>
      <c r="H91" s="83">
        <f>IFERROR(VLOOKUP(H$7,'CMM 1 - AUX FINAN'!$A:$F,4,0),0)</f>
        <v>0</v>
      </c>
      <c r="I91" s="83">
        <f>IFERROR(VLOOKUP(I$7,'CMM 1 - AUX FINAN'!$A:$F,4,0),0)</f>
        <v>0</v>
      </c>
      <c r="J91" s="83">
        <f>IFERROR(VLOOKUP(J$7,'CMM 1 - AUX FINAN'!$A:$F,4,0),0)</f>
        <v>0</v>
      </c>
      <c r="K91" s="83">
        <f>IFERROR(VLOOKUP(K$7,'CMM 1 - AUX FINAN'!$A:$F,4,0),0)</f>
        <v>0</v>
      </c>
      <c r="L91" s="83">
        <f>IFERROR(VLOOKUP(L$7,'CMM 1 - AUX FINAN'!$A:$F,4,0),0)</f>
        <v>0</v>
      </c>
      <c r="M91" s="83">
        <f>IFERROR(VLOOKUP(M$7,'CMM 1 - AUX FINAN'!$A:$F,4,0),0)</f>
        <v>0</v>
      </c>
      <c r="N91" s="83">
        <f>IFERROR(VLOOKUP(N$7,'CMM 1 - AUX FINAN'!$A:$F,4,0),0)</f>
        <v>0</v>
      </c>
      <c r="O91" s="83">
        <f>IFERROR(VLOOKUP(O$7,'CMM 1 - AUX FINAN'!$A:$F,4,0),0)</f>
        <v>0</v>
      </c>
      <c r="P91" s="83">
        <f>IFERROR(VLOOKUP(P$7,'CMM 1 - AUX FINAN'!$A:$F,4,0),0)</f>
        <v>0</v>
      </c>
      <c r="Q91" s="83">
        <f>IFERROR(VLOOKUP(Q$7,'CMM 1 - AUX FINAN'!$A:$F,4,0),0)</f>
        <v>0</v>
      </c>
      <c r="R91" s="83">
        <f>IFERROR(VLOOKUP(R$7,'CMM 1 - AUX FINAN'!$A:$F,4,0),0)</f>
        <v>0</v>
      </c>
      <c r="S91" s="83">
        <f>IFERROR(VLOOKUP(S$7,'CMM 1 - AUX FINAN'!$A:$F,4,0),0)</f>
        <v>0</v>
      </c>
      <c r="T91" s="83">
        <f>IFERROR(VLOOKUP(T$7,'CMM 1 - AUX FINAN'!$A:$F,4,0),0)</f>
        <v>0</v>
      </c>
      <c r="U91" s="83">
        <f>IFERROR(VLOOKUP(U$7,'CMM 1 - AUX FINAN'!$A:$F,4,0),0)</f>
        <v>0</v>
      </c>
      <c r="V91" s="83">
        <f>IFERROR(VLOOKUP(V$7,'CMM 1 - AUX FINAN'!$A:$F,4,0),0)</f>
        <v>0</v>
      </c>
      <c r="W91" s="83">
        <f>IFERROR(VLOOKUP(W$7,'CMM 1 - AUX FINAN'!$A:$F,4,0),0)</f>
        <v>0</v>
      </c>
      <c r="X91" s="83">
        <f>IFERROR(VLOOKUP(X$7,'CMM 1 - AUX FINAN'!$A:$F,4,0),0)</f>
        <v>0</v>
      </c>
      <c r="Y91" s="83">
        <f>IFERROR(VLOOKUP(Y$7,'CMM 1 - AUX FINAN'!$A:$F,4,0),0)</f>
        <v>0</v>
      </c>
      <c r="Z91" s="83">
        <f>IFERROR(VLOOKUP(Z$7,'CMM 1 - AUX FINAN'!$A:$F,4,0),0)</f>
        <v>104.99068470207013</v>
      </c>
      <c r="AA91" s="83">
        <f>IFERROR(VLOOKUP(AA$7,'CMM 1 - AUX FINAN'!$A:$F,4,0),0)</f>
        <v>104.99068470207013</v>
      </c>
      <c r="AB91" s="83">
        <f>IFERROR(VLOOKUP(AB$7,'CMM 1 - AUX FINAN'!$A:$F,4,0),0)</f>
        <v>104.99068470207013</v>
      </c>
      <c r="AC91" s="83">
        <f>IFERROR(VLOOKUP(AC$7,'CMM 1 - AUX FINAN'!$A:$F,4,0),0)</f>
        <v>104.99068470207013</v>
      </c>
      <c r="AD91" s="83">
        <f>IFERROR(VLOOKUP(AD$7,'CMM 1 - AUX FINAN'!$A:$F,4,0),0)</f>
        <v>104.99068470207013</v>
      </c>
      <c r="AE91" s="83">
        <f>IFERROR(VLOOKUP(AE$7,'CMM 1 - AUX FINAN'!$A:$F,4,0),0)</f>
        <v>104.99068470207013</v>
      </c>
      <c r="AF91" s="83">
        <f>IFERROR(VLOOKUP(AF$7,'CMM 1 - AUX FINAN'!$A:$F,4,0),0)</f>
        <v>104.99068470207013</v>
      </c>
      <c r="AG91" s="83">
        <f>IFERROR(VLOOKUP(AG$7,'CMM 1 - AUX FINAN'!$A:$F,4,0),0)</f>
        <v>104.99068470207013</v>
      </c>
      <c r="AH91" s="83">
        <f>IFERROR(VLOOKUP(AH$7,'CMM 1 - AUX FINAN'!$A:$F,4,0),0)</f>
        <v>104.99068470207013</v>
      </c>
      <c r="AI91" s="83">
        <f>IFERROR(VLOOKUP(AI$7,'CMM 1 - AUX FINAN'!$A:$F,4,0),0)</f>
        <v>104.99068470207013</v>
      </c>
      <c r="AJ91" s="83">
        <f>IFERROR(VLOOKUP(AJ$7,'CMM 1 - AUX FINAN'!$A:$F,4,0),0)</f>
        <v>104.99068470207013</v>
      </c>
      <c r="AK91" s="83">
        <f>IFERROR(VLOOKUP(AK$7,'CMM 1 - AUX FINAN'!$A:$F,4,0),0)</f>
        <v>104.99068470207013</v>
      </c>
      <c r="AL91" s="83">
        <f>IFERROR(VLOOKUP(AL$7,'CMM 1 - AUX FINAN'!$A:$F,4,0),0)</f>
        <v>104.99068470207013</v>
      </c>
      <c r="AM91" s="83">
        <f>IFERROR(VLOOKUP(AM$7,'CMM 1 - AUX FINAN'!$A:$F,4,0),0)</f>
        <v>104.99068470207013</v>
      </c>
      <c r="AN91" s="83">
        <f>IFERROR(VLOOKUP(AN$7,'CMM 1 - AUX FINAN'!$A:$F,4,0),0)</f>
        <v>104.99068470207013</v>
      </c>
      <c r="AO91" s="83">
        <f>IFERROR(VLOOKUP(AO$7,'CMM 1 - AUX FINAN'!$A:$F,4,0),0)</f>
        <v>104.99068470207013</v>
      </c>
      <c r="AP91" s="83">
        <f>IFERROR(VLOOKUP(AP$7,'CMM 1 - AUX FINAN'!$A:$F,4,0),0)</f>
        <v>104.99068470207013</v>
      </c>
      <c r="AQ91" s="83">
        <f>IFERROR(VLOOKUP(AQ$7,'CMM 1 - AUX FINAN'!$A:$F,4,0),0)</f>
        <v>104.99068470207013</v>
      </c>
      <c r="AR91" s="83">
        <f>IFERROR(VLOOKUP(AR$7,'CMM 1 - AUX FINAN'!$A:$F,4,0),0)</f>
        <v>104.99068470207013</v>
      </c>
      <c r="AS91" s="83">
        <f>IFERROR(VLOOKUP(AS$7,'CMM 1 - AUX FINAN'!$A:$F,4,0),0)</f>
        <v>104.99068470207013</v>
      </c>
      <c r="AT91" s="83">
        <f>IFERROR(VLOOKUP(AT$7,'CMM 1 - AUX FINAN'!$A:$F,4,0),0)</f>
        <v>104.99068470207013</v>
      </c>
      <c r="AU91" s="83">
        <f>IFERROR(VLOOKUP(AU$7,'CMM 1 - AUX FINAN'!$A:$F,4,0),0)</f>
        <v>104.99068470207013</v>
      </c>
      <c r="AV91" s="83">
        <f>IFERROR(VLOOKUP(AV$7,'CMM 1 - AUX FINAN'!$A:$F,4,0),0)</f>
        <v>104.99068470207013</v>
      </c>
      <c r="AW91" s="83">
        <f>IFERROR(VLOOKUP(AW$7,'CMM 1 - AUX FINAN'!$A:$F,4,0),0)</f>
        <v>104.99068470207013</v>
      </c>
      <c r="AX91" s="83">
        <f>IFERROR(VLOOKUP(AX$7,'CMM 1 - AUX FINAN'!$A:$F,4,0),0)</f>
        <v>104.99068470207013</v>
      </c>
      <c r="AY91" s="83">
        <f>IFERROR(VLOOKUP(AY$7,'CMM 1 - AUX FINAN'!$A:$F,4,0),0)</f>
        <v>104.99068470207013</v>
      </c>
      <c r="AZ91" s="83">
        <f>IFERROR(VLOOKUP(AZ$7,'CMM 1 - AUX FINAN'!$A:$F,4,0),0)</f>
        <v>104.99068470207013</v>
      </c>
      <c r="BA91" s="83">
        <f>IFERROR(VLOOKUP(BA$7,'CMM 1 - AUX FINAN'!$A:$F,4,0),0)</f>
        <v>104.99068470207013</v>
      </c>
      <c r="BB91" s="83">
        <f>IFERROR(VLOOKUP(BB$7,'CMM 1 - AUX FINAN'!$A:$F,4,0),0)</f>
        <v>104.99068470207013</v>
      </c>
      <c r="BC91" s="83">
        <f>IFERROR(VLOOKUP(BC$7,'CMM 1 - AUX FINAN'!$A:$F,4,0),0)</f>
        <v>104.99068470207013</v>
      </c>
      <c r="BD91" s="83">
        <f>IFERROR(VLOOKUP(BD$7,'CMM 1 - AUX FINAN'!$A:$F,4,0),0)</f>
        <v>104.99068470207013</v>
      </c>
      <c r="BE91" s="83">
        <f>IFERROR(VLOOKUP(BE$7,'CMM 1 - AUX FINAN'!$A:$F,4,0),0)</f>
        <v>104.99068470207013</v>
      </c>
      <c r="BF91" s="83">
        <f>IFERROR(VLOOKUP(BF$7,'CMM 1 - AUX FINAN'!$A:$F,4,0),0)</f>
        <v>104.99068470207013</v>
      </c>
      <c r="BG91" s="83">
        <f>IFERROR(VLOOKUP(BG$7,'CMM 1 - AUX FINAN'!$A:$F,4,0),0)</f>
        <v>104.99068470207013</v>
      </c>
      <c r="BH91" s="83">
        <f>IFERROR(VLOOKUP(BH$7,'CMM 1 - AUX FINAN'!$A:$F,4,0),0)</f>
        <v>104.99068470207013</v>
      </c>
      <c r="BI91" s="83">
        <f>IFERROR(VLOOKUP(BI$7,'CMM 1 - AUX FINAN'!$A:$F,4,0),0)</f>
        <v>104.99068470207013</v>
      </c>
      <c r="BJ91" s="83">
        <f>IFERROR(VLOOKUP(BJ$7,'CMM 1 - AUX FINAN'!$A:$F,4,0),0)</f>
        <v>104.99068470207013</v>
      </c>
      <c r="BK91" s="83">
        <f>IFERROR(VLOOKUP(BK$7,'CMM 1 - AUX FINAN'!$A:$F,4,0),0)</f>
        <v>104.99068470207013</v>
      </c>
      <c r="BL91" s="83">
        <f>IFERROR(VLOOKUP(BL$7,'CMM 1 - AUX FINAN'!$A:$F,4,0),0)</f>
        <v>104.99068470207013</v>
      </c>
      <c r="BM91" s="83">
        <f>IFERROR(VLOOKUP(BM$7,'CMM 1 - AUX FINAN'!$A:$F,4,0),0)</f>
        <v>104.99068470207013</v>
      </c>
      <c r="BN91" s="83">
        <f>IFERROR(VLOOKUP(BN$7,'CMM 1 - AUX FINAN'!$A:$F,4,0),0)</f>
        <v>104.99068470207013</v>
      </c>
      <c r="BO91" s="83">
        <f>IFERROR(VLOOKUP(BO$7,'CMM 1 - AUX FINAN'!$A:$F,4,0),0)</f>
        <v>104.99068470207013</v>
      </c>
      <c r="BP91" s="83">
        <f>IFERROR(VLOOKUP(BP$7,'CMM 1 - AUX FINAN'!$A:$F,4,0),0)</f>
        <v>104.99068470207013</v>
      </c>
      <c r="BQ91" s="83">
        <f>IFERROR(VLOOKUP(BQ$7,'CMM 1 - AUX FINAN'!$A:$F,4,0),0)</f>
        <v>104.99068470207013</v>
      </c>
      <c r="BR91" s="83">
        <f>IFERROR(VLOOKUP(BR$7,'CMM 1 - AUX FINAN'!$A:$F,4,0),0)</f>
        <v>104.99068470207013</v>
      </c>
      <c r="BS91" s="83">
        <f>IFERROR(VLOOKUP(BS$7,'CMM 1 - AUX FINAN'!$A:$F,4,0),0)</f>
        <v>104.99068470207013</v>
      </c>
      <c r="BT91" s="83">
        <f>IFERROR(VLOOKUP(BT$7,'CMM 1 - AUX FINAN'!$A:$F,4,0),0)</f>
        <v>104.99068470207013</v>
      </c>
      <c r="BU91" s="83">
        <f>IFERROR(VLOOKUP(BU$7,'CMM 1 - AUX FINAN'!$A:$F,4,0),0)</f>
        <v>104.99068470207013</v>
      </c>
      <c r="BV91" s="83">
        <f>IFERROR(VLOOKUP(BV$7,'CMM 1 - AUX FINAN'!$A:$F,4,0),0)</f>
        <v>104.99068470207013</v>
      </c>
      <c r="BW91" s="83">
        <f>IFERROR(VLOOKUP(BW$7,'CMM 1 - AUX FINAN'!$A:$F,4,0),0)</f>
        <v>104.99068470207013</v>
      </c>
      <c r="BX91" s="83">
        <f>IFERROR(VLOOKUP(BX$7,'CMM 1 - AUX FINAN'!$A:$F,4,0),0)</f>
        <v>104.99068470207013</v>
      </c>
      <c r="BY91" s="83">
        <f>IFERROR(VLOOKUP(BY$7,'CMM 1 - AUX FINAN'!$A:$F,4,0),0)</f>
        <v>104.99068470207013</v>
      </c>
      <c r="BZ91" s="83">
        <f>IFERROR(VLOOKUP(BZ$7,'CMM 1 - AUX FINAN'!$A:$F,4,0),0)</f>
        <v>104.99068470207013</v>
      </c>
      <c r="CA91" s="83">
        <f>IFERROR(VLOOKUP(CA$7,'CMM 1 - AUX FINAN'!$A:$F,4,0),0)</f>
        <v>104.99068470207013</v>
      </c>
      <c r="CB91" s="83">
        <f>IFERROR(VLOOKUP(CB$7,'CMM 1 - AUX FINAN'!$A:$F,4,0),0)</f>
        <v>104.99068470207013</v>
      </c>
      <c r="CC91" s="83">
        <f>IFERROR(VLOOKUP(CC$7,'CMM 1 - AUX FINAN'!$A:$F,4,0),0)</f>
        <v>104.99068470207013</v>
      </c>
      <c r="CD91" s="83">
        <f>IFERROR(VLOOKUP(CD$7,'CMM 1 - AUX FINAN'!$A:$F,4,0),0)</f>
        <v>104.99068470207013</v>
      </c>
      <c r="CE91" s="83">
        <f>IFERROR(VLOOKUP(CE$7,'CMM 1 - AUX FINAN'!$A:$F,4,0),0)</f>
        <v>104.99068470207013</v>
      </c>
      <c r="CF91" s="83">
        <f>IFERROR(VLOOKUP(CF$7,'CMM 1 - AUX FINAN'!$A:$F,4,0),0)</f>
        <v>104.99068470207013</v>
      </c>
      <c r="CG91" s="83">
        <f>IFERROR(VLOOKUP(CG$7,'CMM 1 - AUX FINAN'!$A:$F,4,0),0)</f>
        <v>104.99068470207013</v>
      </c>
      <c r="CH91" s="83">
        <f>IFERROR(VLOOKUP(CH$7,'CMM 1 - AUX FINAN'!$A:$F,4,0),0)</f>
        <v>104.99068470207013</v>
      </c>
      <c r="CI91" s="83">
        <f>IFERROR(VLOOKUP(CI$7,'CMM 1 - AUX FINAN'!$A:$F,4,0),0)</f>
        <v>104.99068470207013</v>
      </c>
      <c r="CJ91" s="83">
        <f>IFERROR(VLOOKUP(CJ$7,'CMM 1 - AUX FINAN'!$A:$F,4,0),0)</f>
        <v>104.99068470207013</v>
      </c>
      <c r="CK91" s="83">
        <f>IFERROR(VLOOKUP(CK$7,'CMM 1 - AUX FINAN'!$A:$F,4,0),0)</f>
        <v>104.99068470207013</v>
      </c>
      <c r="CL91" s="83">
        <f>IFERROR(VLOOKUP(CL$7,'CMM 1 - AUX FINAN'!$A:$F,4,0),0)</f>
        <v>104.99068470207013</v>
      </c>
      <c r="CM91" s="83">
        <f>IFERROR(VLOOKUP(CM$7,'CMM 1 - AUX FINAN'!$A:$F,4,0),0)</f>
        <v>104.99068470207013</v>
      </c>
      <c r="CN91" s="83">
        <f>IFERROR(VLOOKUP(CN$7,'CMM 1 - AUX FINAN'!$A:$F,4,0),0)</f>
        <v>104.99068470207013</v>
      </c>
      <c r="CO91" s="83">
        <f>IFERROR(VLOOKUP(CO$7,'CMM 1 - AUX FINAN'!$A:$F,4,0),0)</f>
        <v>104.99068470207013</v>
      </c>
      <c r="CP91" s="83">
        <f>IFERROR(VLOOKUP(CP$7,'CMM 1 - AUX FINAN'!$A:$F,4,0),0)</f>
        <v>104.99068470207013</v>
      </c>
      <c r="CQ91" s="83">
        <f>IFERROR(VLOOKUP(CQ$7,'CMM 1 - AUX FINAN'!$A:$F,4,0),0)</f>
        <v>104.99068470207013</v>
      </c>
      <c r="CR91" s="83">
        <f>IFERROR(VLOOKUP(CR$7,'CMM 1 - AUX FINAN'!$A:$F,4,0),0)</f>
        <v>104.99068470207013</v>
      </c>
      <c r="CS91" s="83">
        <f>IFERROR(VLOOKUP(CS$7,'CMM 1 - AUX FINAN'!$A:$F,4,0),0)</f>
        <v>104.99068470207013</v>
      </c>
      <c r="CT91" s="83">
        <f>IFERROR(VLOOKUP(CT$7,'CMM 1 - AUX FINAN'!$A:$F,4,0),0)</f>
        <v>104.99068470207013</v>
      </c>
      <c r="CU91" s="83">
        <f>IFERROR(VLOOKUP(CU$7,'CMM 1 - AUX FINAN'!$A:$F,4,0),0)</f>
        <v>104.99068470207013</v>
      </c>
      <c r="CV91" s="83">
        <f>IFERROR(VLOOKUP(CV$7,'CMM 1 - AUX FINAN'!$A:$F,4,0),0)</f>
        <v>104.99068470207013</v>
      </c>
      <c r="CW91" s="83">
        <f>IFERROR(VLOOKUP(CW$7,'CMM 1 - AUX FINAN'!$A:$F,4,0),0)</f>
        <v>104.99068470207013</v>
      </c>
      <c r="CX91" s="83">
        <f>IFERROR(VLOOKUP(CX$7,'CMM 1 - AUX FINAN'!$A:$F,4,0),0)</f>
        <v>104.99068470207013</v>
      </c>
      <c r="CY91" s="83">
        <f>IFERROR(VLOOKUP(CY$7,'CMM 1 - AUX FINAN'!$A:$F,4,0),0)</f>
        <v>104.99068470207013</v>
      </c>
      <c r="CZ91" s="83">
        <f>IFERROR(VLOOKUP(CZ$7,'CMM 1 - AUX FINAN'!$A:$F,4,0),0)</f>
        <v>104.99068470207013</v>
      </c>
      <c r="DA91" s="83">
        <f>IFERROR(VLOOKUP(DA$7,'CMM 1 - AUX FINAN'!$A:$F,4,0),0)</f>
        <v>104.99068470207013</v>
      </c>
      <c r="DB91" s="83">
        <f>IFERROR(VLOOKUP(DB$7,'CMM 1 - AUX FINAN'!$A:$F,4,0),0)</f>
        <v>104.99068470207013</v>
      </c>
      <c r="DC91" s="83">
        <f>IFERROR(VLOOKUP(DC$7,'CMM 1 - AUX FINAN'!$A:$F,4,0),0)</f>
        <v>104.99068470207013</v>
      </c>
      <c r="DD91" s="83">
        <f>IFERROR(VLOOKUP(DD$7,'CMM 1 - AUX FINAN'!$A:$F,4,0),0)</f>
        <v>104.99068470207013</v>
      </c>
      <c r="DE91" s="83">
        <f>IFERROR(VLOOKUP(DE$7,'CMM 1 - AUX FINAN'!$A:$F,4,0),0)</f>
        <v>104.99068470207013</v>
      </c>
      <c r="DF91" s="83">
        <f>IFERROR(VLOOKUP(DF$7,'CMM 1 - AUX FINAN'!$A:$F,4,0),0)</f>
        <v>104.99068470207013</v>
      </c>
      <c r="DG91" s="83">
        <f>IFERROR(VLOOKUP(DG$7,'CMM 1 - AUX FINAN'!$A:$F,4,0),0)</f>
        <v>104.99068470207013</v>
      </c>
      <c r="DH91" s="83">
        <f>IFERROR(VLOOKUP(DH$7,'CMM 1 - AUX FINAN'!$A:$F,4,0),0)</f>
        <v>104.99068470207013</v>
      </c>
      <c r="DI91" s="83">
        <f>IFERROR(VLOOKUP(DI$7,'CMM 1 - AUX FINAN'!$A:$F,4,0),0)</f>
        <v>104.99068470207013</v>
      </c>
      <c r="DJ91" s="83">
        <f>IFERROR(VLOOKUP(DJ$7,'CMM 1 - AUX FINAN'!$A:$F,4,0),0)</f>
        <v>104.99068470207013</v>
      </c>
      <c r="DK91" s="83">
        <f>IFERROR(VLOOKUP(DK$7,'CMM 1 - AUX FINAN'!$A:$F,4,0),0)</f>
        <v>104.99068470207013</v>
      </c>
      <c r="DL91" s="83">
        <f>IFERROR(VLOOKUP(DL$7,'CMM 1 - AUX FINAN'!$A:$F,4,0),0)</f>
        <v>104.99068470207013</v>
      </c>
      <c r="DM91" s="83">
        <f>IFERROR(VLOOKUP(DM$7,'CMM 1 - AUX FINAN'!$A:$F,4,0),0)</f>
        <v>104.99068470207013</v>
      </c>
      <c r="DN91" s="83">
        <f>IFERROR(VLOOKUP(DN$7,'CMM 1 - AUX FINAN'!$A:$F,4,0),0)</f>
        <v>104.99068470207013</v>
      </c>
      <c r="DO91" s="83">
        <f>IFERROR(VLOOKUP(DO$7,'CMM 1 - AUX FINAN'!$A:$F,4,0),0)</f>
        <v>104.99068470207013</v>
      </c>
      <c r="DP91" s="83">
        <f>IFERROR(VLOOKUP(DP$7,'CMM 1 - AUX FINAN'!$A:$F,4,0),0)</f>
        <v>104.99068470207013</v>
      </c>
      <c r="DQ91" s="83">
        <f>IFERROR(VLOOKUP(DQ$7,'CMM 1 - AUX FINAN'!$A:$F,4,0),0)</f>
        <v>104.99068470207013</v>
      </c>
      <c r="DR91" s="83">
        <f>IFERROR(VLOOKUP(DR$7,'CMM 1 - AUX FINAN'!$A:$F,4,0),0)</f>
        <v>0</v>
      </c>
      <c r="DS91" s="83">
        <f>IFERROR(VLOOKUP(DS$7,'CMM 1 - AUX FINAN'!$A:$F,4,0),0)</f>
        <v>0</v>
      </c>
      <c r="DT91" s="83">
        <f>IFERROR(VLOOKUP(DT$7,'CMM 1 - AUX FINAN'!$A:$F,4,0),0)</f>
        <v>0</v>
      </c>
      <c r="DU91" s="83">
        <f>IFERROR(VLOOKUP(DU$7,'CMM 1 - AUX FINAN'!$A:$F,4,0),0)</f>
        <v>0</v>
      </c>
      <c r="DV91" s="83">
        <f>IFERROR(VLOOKUP(DV$7,'CMM 1 - AUX FINAN'!$A:$F,4,0),0)</f>
        <v>0</v>
      </c>
      <c r="DW91" s="83">
        <f>IFERROR(VLOOKUP(DW$7,'CMM 1 - AUX FINAN'!$A:$F,4,0),0)</f>
        <v>0</v>
      </c>
      <c r="DX91" s="83">
        <f>IFERROR(VLOOKUP(DX$7,'CMM 1 - AUX FINAN'!$A:$F,4,0),0)</f>
        <v>0</v>
      </c>
      <c r="DY91" s="83">
        <f>IFERROR(VLOOKUP(DY$7,'CMM 1 - AUX FINAN'!$A:$F,4,0),0)</f>
        <v>0</v>
      </c>
      <c r="DZ91" s="83">
        <f>IFERROR(VLOOKUP(DZ$7,'CMM 1 - AUX FINAN'!$A:$F,4,0),0)</f>
        <v>0</v>
      </c>
      <c r="EA91" s="83">
        <f>IFERROR(VLOOKUP(EA$7,'CMM 1 - AUX FINAN'!$A:$F,4,0),0)</f>
        <v>0</v>
      </c>
      <c r="EB91" s="83">
        <f>IFERROR(VLOOKUP(EB$7,'CMM 1 - AUX FINAN'!$A:$F,4,0),0)</f>
        <v>0</v>
      </c>
      <c r="EC91" s="83">
        <f>IFERROR(VLOOKUP(EC$7,'CMM 1 - AUX FINAN'!$A:$F,4,0),0)</f>
        <v>0</v>
      </c>
      <c r="ED91" s="83">
        <f>IFERROR(VLOOKUP(ED$7,'CMM 1 - AUX FINAN'!$A:$F,4,0),0)</f>
        <v>0</v>
      </c>
      <c r="EE91" s="83">
        <f>IFERROR(VLOOKUP(EE$7,'CMM 1 - AUX FINAN'!$A:$F,4,0),0)</f>
        <v>0</v>
      </c>
      <c r="EF91" s="83">
        <f>IFERROR(VLOOKUP(EF$7,'CMM 1 - AUX FINAN'!$A:$F,4,0),0)</f>
        <v>0</v>
      </c>
      <c r="EG91" s="83">
        <f>IFERROR(VLOOKUP(EG$7,'CMM 1 - AUX FINAN'!$A:$F,4,0),0)</f>
        <v>0</v>
      </c>
      <c r="EH91" s="83">
        <f>IFERROR(VLOOKUP(EH$7,'CMM 1 - AUX FINAN'!$A:$F,4,0),0)</f>
        <v>0</v>
      </c>
      <c r="EI91" s="83">
        <f>IFERROR(VLOOKUP(EI$7,'CMM 1 - AUX FINAN'!$A:$F,4,0),0)</f>
        <v>0</v>
      </c>
      <c r="EJ91" s="83">
        <f>IFERROR(VLOOKUP(EJ$7,'CMM 1 - AUX FINAN'!$A:$F,4,0),0)</f>
        <v>0</v>
      </c>
      <c r="EK91" s="83">
        <f>IFERROR(VLOOKUP(EK$7,'CMM 1 - AUX FINAN'!$A:$F,4,0),0)</f>
        <v>0</v>
      </c>
      <c r="EL91" s="83">
        <f>IFERROR(VLOOKUP(EL$7,'CMM 1 - AUX FINAN'!$A:$F,4,0),0)</f>
        <v>0</v>
      </c>
      <c r="EM91" s="83">
        <f>IFERROR(VLOOKUP(EM$7,'CMM 1 - AUX FINAN'!$A:$F,4,0),0)</f>
        <v>0</v>
      </c>
      <c r="EN91" s="83">
        <f>IFERROR(VLOOKUP(EN$7,'CMM 1 - AUX FINAN'!$A:$F,4,0),0)</f>
        <v>0</v>
      </c>
      <c r="EO91" s="83">
        <f>IFERROR(VLOOKUP(EO$7,'CMM 1 - AUX FINAN'!$A:$F,4,0),0)</f>
        <v>0</v>
      </c>
      <c r="EP91" s="83">
        <f>IFERROR(VLOOKUP(EP$7,'CMM 1 - AUX FINAN'!$A:$F,4,0),0)</f>
        <v>0</v>
      </c>
      <c r="EQ91" s="83">
        <f>IFERROR(VLOOKUP(EQ$7,'CMM 1 - AUX FINAN'!$A:$F,4,0),0)</f>
        <v>0</v>
      </c>
      <c r="ER91" s="83">
        <f>IFERROR(VLOOKUP(ER$7,'CMM 1 - AUX FINAN'!$A:$F,4,0),0)</f>
        <v>0</v>
      </c>
      <c r="ES91" s="83">
        <f>IFERROR(VLOOKUP(ES$7,'CMM 1 - AUX FINAN'!$A:$F,4,0),0)</f>
        <v>0</v>
      </c>
      <c r="ET91" s="83">
        <f>IFERROR(VLOOKUP(ET$7,'CMM 1 - AUX FINAN'!$A:$F,4,0),0)</f>
        <v>0</v>
      </c>
      <c r="EU91" s="83">
        <f>IFERROR(VLOOKUP(EU$7,'CMM 1 - AUX FINAN'!$A:$F,4,0),0)</f>
        <v>0</v>
      </c>
      <c r="EV91" s="83">
        <f>IFERROR(VLOOKUP(EV$7,'CMM 1 - AUX FINAN'!$A:$F,4,0),0)</f>
        <v>0</v>
      </c>
      <c r="EW91" s="83">
        <f>IFERROR(VLOOKUP(EW$7,'CMM 1 - AUX FINAN'!$A:$F,4,0),0)</f>
        <v>0</v>
      </c>
      <c r="EX91" s="83">
        <f>IFERROR(VLOOKUP(EX$7,'CMM 1 - AUX FINAN'!$A:$F,4,0),0)</f>
        <v>0</v>
      </c>
      <c r="EY91" s="83">
        <f>IFERROR(VLOOKUP(EY$7,'CMM 1 - AUX FINAN'!$A:$F,4,0),0)</f>
        <v>0</v>
      </c>
      <c r="EZ91" s="83">
        <f>IFERROR(VLOOKUP(EZ$7,'CMM 1 - AUX FINAN'!$A:$F,4,0),0)</f>
        <v>0</v>
      </c>
      <c r="FA91" s="83">
        <f>IFERROR(VLOOKUP(FA$7,'CMM 1 - AUX FINAN'!$A:$F,4,0),0)</f>
        <v>0</v>
      </c>
      <c r="FB91" s="83">
        <f>IFERROR(VLOOKUP(FB$7,'CMM 1 - AUX FINAN'!$A:$F,4,0),0)</f>
        <v>0</v>
      </c>
      <c r="FC91" s="83">
        <f>IFERROR(VLOOKUP(FC$7,'CMM 1 - AUX FINAN'!$A:$F,4,0),0)</f>
        <v>0</v>
      </c>
      <c r="FD91" s="83">
        <f>IFERROR(VLOOKUP(FD$7,'CMM 1 - AUX FINAN'!$A:$F,4,0),0)</f>
        <v>0</v>
      </c>
      <c r="FE91" s="83">
        <f>IFERROR(VLOOKUP(FE$7,'CMM 1 - AUX FINAN'!$A:$F,4,0),0)</f>
        <v>0</v>
      </c>
      <c r="FF91" s="83">
        <f>IFERROR(VLOOKUP(FF$7,'CMM 1 - AUX FINAN'!$A:$F,4,0),0)</f>
        <v>0</v>
      </c>
      <c r="FG91" s="83">
        <f>IFERROR(VLOOKUP(FG$7,'CMM 1 - AUX FINAN'!$A:$F,4,0),0)</f>
        <v>0</v>
      </c>
      <c r="FH91" s="83">
        <f>IFERROR(VLOOKUP(FH$7,'CMM 1 - AUX FINAN'!$A:$F,4,0),0)</f>
        <v>0</v>
      </c>
      <c r="FI91" s="83">
        <f>IFERROR(VLOOKUP(FI$7,'CMM 1 - AUX FINAN'!$A:$F,4,0),0)</f>
        <v>0</v>
      </c>
      <c r="FJ91" s="83">
        <f>IFERROR(VLOOKUP(FJ$7,'CMM 1 - AUX FINAN'!$A:$F,4,0),0)</f>
        <v>0</v>
      </c>
      <c r="FK91" s="83">
        <f>IFERROR(VLOOKUP(FK$7,'CMM 1 - AUX FINAN'!$A:$F,4,0),0)</f>
        <v>0</v>
      </c>
      <c r="FL91" s="83">
        <f>IFERROR(VLOOKUP(FL$7,'CMM 1 - AUX FINAN'!$A:$F,4,0),0)</f>
        <v>0</v>
      </c>
      <c r="FM91" s="83">
        <f>IFERROR(VLOOKUP(FM$7,'CMM 1 - AUX FINAN'!$A:$F,4,0),0)</f>
        <v>0</v>
      </c>
      <c r="FN91" s="83">
        <f>IFERROR(VLOOKUP(FN$7,'CMM 1 - AUX FINAN'!$A:$F,4,0),0)</f>
        <v>0</v>
      </c>
      <c r="FO91" s="83">
        <f>IFERROR(VLOOKUP(FO$7,'CMM 1 - AUX FINAN'!$A:$F,4,0),0)</f>
        <v>0</v>
      </c>
      <c r="FP91" s="83">
        <f>IFERROR(VLOOKUP(FP$7,'CMM 1 - AUX FINAN'!$A:$F,4,0),0)</f>
        <v>0</v>
      </c>
      <c r="FQ91" s="83">
        <f>IFERROR(VLOOKUP(FQ$7,'CMM 1 - AUX FINAN'!$A:$F,4,0),0)</f>
        <v>0</v>
      </c>
      <c r="FR91" s="83">
        <f>IFERROR(VLOOKUP(FR$7,'CMM 1 - AUX FINAN'!$A:$F,4,0),0)</f>
        <v>0</v>
      </c>
      <c r="FS91" s="83">
        <f>IFERROR(VLOOKUP(FS$7,'CMM 1 - AUX FINAN'!$A:$F,4,0),0)</f>
        <v>0</v>
      </c>
      <c r="FT91" s="83">
        <f>IFERROR(VLOOKUP(FT$7,'CMM 1 - AUX FINAN'!$A:$F,4,0),0)</f>
        <v>0</v>
      </c>
      <c r="FU91" s="83">
        <f>IFERROR(VLOOKUP(FU$7,'CMM 1 - AUX FINAN'!$A:$F,4,0),0)</f>
        <v>0</v>
      </c>
      <c r="FV91" s="83">
        <f>IFERROR(VLOOKUP(FV$7,'CMM 1 - AUX FINAN'!$A:$F,4,0),0)</f>
        <v>0</v>
      </c>
      <c r="FW91" s="83">
        <f>IFERROR(VLOOKUP(FW$7,'CMM 1 - AUX FINAN'!$A:$F,4,0),0)</f>
        <v>0</v>
      </c>
      <c r="FX91" s="83">
        <f>IFERROR(VLOOKUP(FX$7,'CMM 1 - AUX FINAN'!$A:$F,4,0),0)</f>
        <v>0</v>
      </c>
      <c r="FY91" s="83">
        <f>IFERROR(VLOOKUP(FY$7,'CMM 1 - AUX FINAN'!$A:$F,4,0),0)</f>
        <v>0</v>
      </c>
      <c r="FZ91" s="83">
        <f>IFERROR(VLOOKUP(FZ$7,'CMM 1 - AUX FINAN'!$A:$F,4,0),0)</f>
        <v>0</v>
      </c>
      <c r="GA91" s="83">
        <f>IFERROR(VLOOKUP(GA$7,'CMM 1 - AUX FINAN'!$A:$F,4,0),0)</f>
        <v>0</v>
      </c>
      <c r="GB91" s="83">
        <f>IFERROR(VLOOKUP(GB$7,'CMM 1 - AUX FINAN'!$A:$F,4,0),0)</f>
        <v>0</v>
      </c>
      <c r="GC91" s="83">
        <f>IFERROR(VLOOKUP(GC$7,'CMM 1 - AUX FINAN'!$A:$F,4,0),0)</f>
        <v>0</v>
      </c>
      <c r="GD91" s="83">
        <f>IFERROR(VLOOKUP(GD$7,'CMM 1 - AUX FINAN'!$A:$F,4,0),0)</f>
        <v>0</v>
      </c>
      <c r="GE91" s="83">
        <f>IFERROR(VLOOKUP(GE$7,'CMM 1 - AUX FINAN'!$A:$F,4,0),0)</f>
        <v>0</v>
      </c>
      <c r="GF91" s="83">
        <f>IFERROR(VLOOKUP(GF$7,'CMM 1 - AUX FINAN'!$A:$F,4,0),0)</f>
        <v>0</v>
      </c>
      <c r="GG91" s="83">
        <f>IFERROR(VLOOKUP(GG$7,'CMM 1 - AUX FINAN'!$A:$F,4,0),0)</f>
        <v>0</v>
      </c>
      <c r="GH91" s="83">
        <f>IFERROR(VLOOKUP(GH$7,'CMM 1 - AUX FINAN'!$A:$F,4,0),0)</f>
        <v>0</v>
      </c>
      <c r="GI91" s="83">
        <f>IFERROR(VLOOKUP(GI$7,'CMM 1 - AUX FINAN'!$A:$F,4,0),0)</f>
        <v>0</v>
      </c>
      <c r="GJ91" s="83">
        <f>IFERROR(VLOOKUP(GJ$7,'CMM 1 - AUX FINAN'!$A:$F,4,0),0)</f>
        <v>0</v>
      </c>
      <c r="GK91" s="83">
        <f>IFERROR(VLOOKUP(GK$7,'CMM 1 - AUX FINAN'!$A:$F,4,0),0)</f>
        <v>0</v>
      </c>
      <c r="GL91" s="83">
        <f>IFERROR(VLOOKUP(GL$7,'CMM 1 - AUX FINAN'!$A:$F,4,0),0)</f>
        <v>0</v>
      </c>
      <c r="GM91" s="83">
        <f>IFERROR(VLOOKUP(GM$7,'CMM 1 - AUX FINAN'!$A:$F,4,0),0)</f>
        <v>0</v>
      </c>
      <c r="GN91" s="83">
        <f>IFERROR(VLOOKUP(GN$7,'CMM 1 - AUX FINAN'!$A:$F,4,0),0)</f>
        <v>0</v>
      </c>
      <c r="GO91" s="83">
        <f>IFERROR(VLOOKUP(GO$7,'CMM 1 - AUX FINAN'!$A:$F,4,0),0)</f>
        <v>0</v>
      </c>
      <c r="GP91" s="83">
        <f>IFERROR(VLOOKUP(GP$7,'CMM 1 - AUX FINAN'!$A:$F,4,0),0)</f>
        <v>0</v>
      </c>
      <c r="GQ91" s="83">
        <f>IFERROR(VLOOKUP(GQ$7,'CMM 1 - AUX FINAN'!$A:$F,4,0),0)</f>
        <v>0</v>
      </c>
      <c r="GR91" s="83">
        <f>IFERROR(VLOOKUP(GR$7,'CMM 1 - AUX FINAN'!$A:$F,4,0),0)</f>
        <v>0</v>
      </c>
      <c r="GS91" s="83">
        <f>IFERROR(VLOOKUP(GS$7,'CMM 1 - AUX FINAN'!$A:$F,4,0),0)</f>
        <v>0</v>
      </c>
      <c r="GT91" s="83">
        <f>IFERROR(VLOOKUP(GT$7,'CMM 1 - AUX FINAN'!$A:$F,4,0),0)</f>
        <v>0</v>
      </c>
      <c r="GU91" s="83">
        <f>IFERROR(VLOOKUP(GU$7,'CMM 1 - AUX FINAN'!$A:$F,4,0),0)</f>
        <v>0</v>
      </c>
      <c r="GV91" s="83">
        <f>IFERROR(VLOOKUP(GV$7,'CMM 1 - AUX FINAN'!$A:$F,4,0),0)</f>
        <v>0</v>
      </c>
      <c r="GW91" s="83">
        <f>IFERROR(VLOOKUP(GW$7,'CMM 1 - AUX FINAN'!$A:$F,4,0),0)</f>
        <v>0</v>
      </c>
      <c r="GX91" s="83">
        <f>IFERROR(VLOOKUP(GX$7,'CMM 1 - AUX FINAN'!$A:$F,4,0),0)</f>
        <v>0</v>
      </c>
      <c r="GY91" s="83">
        <f>IFERROR(VLOOKUP(GY$7,'CMM 1 - AUX FINAN'!$A:$F,4,0),0)</f>
        <v>0</v>
      </c>
      <c r="GZ91" s="83">
        <f>IFERROR(VLOOKUP(GZ$7,'CMM 1 - AUX FINAN'!$A:$F,4,0),0)</f>
        <v>0</v>
      </c>
      <c r="HA91" s="83">
        <f>IFERROR(VLOOKUP(HA$7,'CMM 1 - AUX FINAN'!$A:$F,4,0),0)</f>
        <v>0</v>
      </c>
      <c r="HB91" s="83">
        <f>IFERROR(VLOOKUP(HB$7,'CMM 1 - AUX FINAN'!$A:$F,4,0),0)</f>
        <v>0</v>
      </c>
      <c r="HC91" s="83">
        <f>IFERROR(VLOOKUP(HC$7,'CMM 1 - AUX FINAN'!$A:$F,4,0),0)</f>
        <v>0</v>
      </c>
      <c r="HD91" s="83">
        <f>IFERROR(VLOOKUP(HD$7,'CMM 1 - AUX FINAN'!$A:$F,4,0),0)</f>
        <v>0</v>
      </c>
      <c r="HE91" s="83">
        <f>IFERROR(VLOOKUP(HE$7,'CMM 1 - AUX FINAN'!$A:$F,4,0),0)</f>
        <v>0</v>
      </c>
      <c r="HF91" s="83">
        <f>IFERROR(VLOOKUP(HF$7,'CMM 1 - AUX FINAN'!$A:$F,4,0),0)</f>
        <v>0</v>
      </c>
      <c r="HG91" s="83">
        <f>IFERROR(VLOOKUP(HG$7,'CMM 1 - AUX FINAN'!$A:$F,4,0),0)</f>
        <v>0</v>
      </c>
      <c r="HH91" s="83">
        <f>IFERROR(VLOOKUP(HH$7,'CMM 1 - AUX FINAN'!$A:$F,4,0),0)</f>
        <v>0</v>
      </c>
      <c r="HI91" s="83">
        <f>IFERROR(VLOOKUP(HI$7,'CMM 1 - AUX FINAN'!$A:$F,4,0),0)</f>
        <v>0</v>
      </c>
    </row>
    <row r="92" spans="1:217" x14ac:dyDescent="0.2">
      <c r="A92" s="29" t="s">
        <v>130</v>
      </c>
      <c r="B92" s="77" t="e">
        <f>_xlfn.SINGLE(estruturacaoOpe)*SUM('CMM 1 - AUX FINAN'!B:B)</f>
        <v>#REF!</v>
      </c>
      <c r="C92" s="77">
        <v>0</v>
      </c>
      <c r="D92" s="77">
        <v>0</v>
      </c>
      <c r="E92" s="77">
        <v>0</v>
      </c>
      <c r="F92" s="77">
        <v>0</v>
      </c>
      <c r="G92" s="77">
        <v>0</v>
      </c>
      <c r="H92" s="77">
        <v>0</v>
      </c>
      <c r="I92" s="77">
        <v>0</v>
      </c>
      <c r="J92" s="77">
        <v>0</v>
      </c>
      <c r="K92" s="77">
        <v>0</v>
      </c>
      <c r="L92" s="77">
        <v>0</v>
      </c>
      <c r="M92" s="77">
        <v>0</v>
      </c>
      <c r="N92" s="77">
        <v>0</v>
      </c>
      <c r="O92" s="77">
        <v>0</v>
      </c>
      <c r="P92" s="77">
        <v>0</v>
      </c>
      <c r="Q92" s="77">
        <v>0</v>
      </c>
      <c r="R92" s="77">
        <v>0</v>
      </c>
      <c r="S92" s="77">
        <v>0</v>
      </c>
      <c r="T92" s="77">
        <v>0</v>
      </c>
      <c r="U92" s="77">
        <v>0</v>
      </c>
      <c r="V92" s="77">
        <v>0</v>
      </c>
      <c r="W92" s="77">
        <v>0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0</v>
      </c>
      <c r="AE92" s="77">
        <v>0</v>
      </c>
      <c r="AF92" s="77">
        <v>0</v>
      </c>
      <c r="AG92" s="77">
        <v>0</v>
      </c>
      <c r="AH92" s="77">
        <v>0</v>
      </c>
      <c r="AI92" s="77">
        <v>0</v>
      </c>
      <c r="AJ92" s="77">
        <v>0</v>
      </c>
      <c r="AK92" s="77">
        <v>0</v>
      </c>
      <c r="AL92" s="77">
        <v>0</v>
      </c>
      <c r="AM92" s="77">
        <v>0</v>
      </c>
      <c r="AN92" s="77">
        <v>0</v>
      </c>
      <c r="AO92" s="77">
        <v>0</v>
      </c>
      <c r="AP92" s="77">
        <v>0</v>
      </c>
      <c r="AQ92" s="77">
        <v>0</v>
      </c>
      <c r="AR92" s="77">
        <v>0</v>
      </c>
      <c r="AS92" s="77">
        <v>0</v>
      </c>
      <c r="AT92" s="77">
        <v>0</v>
      </c>
      <c r="AU92" s="77">
        <v>0</v>
      </c>
      <c r="AV92" s="77">
        <v>0</v>
      </c>
      <c r="AW92" s="77">
        <v>0</v>
      </c>
      <c r="AX92" s="77">
        <v>0</v>
      </c>
      <c r="AY92" s="77">
        <v>0</v>
      </c>
      <c r="AZ92" s="77">
        <v>0</v>
      </c>
      <c r="BA92" s="77">
        <v>0</v>
      </c>
      <c r="BB92" s="77">
        <v>0</v>
      </c>
      <c r="BC92" s="77">
        <v>0</v>
      </c>
      <c r="BD92" s="77">
        <v>0</v>
      </c>
      <c r="BE92" s="77">
        <v>0</v>
      </c>
      <c r="BF92" s="77">
        <v>0</v>
      </c>
      <c r="BG92" s="77">
        <v>0</v>
      </c>
      <c r="BH92" s="77">
        <v>0</v>
      </c>
      <c r="BI92" s="77">
        <v>0</v>
      </c>
      <c r="BJ92" s="77">
        <v>0</v>
      </c>
      <c r="BK92" s="77">
        <v>0</v>
      </c>
      <c r="BL92" s="77">
        <v>0</v>
      </c>
      <c r="BM92" s="77">
        <v>0</v>
      </c>
      <c r="BN92" s="77">
        <v>0</v>
      </c>
      <c r="BO92" s="77">
        <v>0</v>
      </c>
      <c r="BP92" s="77">
        <v>0</v>
      </c>
      <c r="BQ92" s="77">
        <v>0</v>
      </c>
      <c r="BR92" s="77">
        <v>0</v>
      </c>
      <c r="BS92" s="77">
        <v>0</v>
      </c>
      <c r="BT92" s="77">
        <v>0</v>
      </c>
      <c r="BU92" s="77">
        <v>0</v>
      </c>
      <c r="BV92" s="77">
        <v>0</v>
      </c>
      <c r="BW92" s="77">
        <v>0</v>
      </c>
      <c r="BX92" s="77">
        <v>0</v>
      </c>
      <c r="BY92" s="77">
        <v>0</v>
      </c>
      <c r="BZ92" s="77">
        <v>0</v>
      </c>
      <c r="CA92" s="77">
        <v>0</v>
      </c>
      <c r="CB92" s="77">
        <v>0</v>
      </c>
      <c r="CC92" s="77">
        <v>0</v>
      </c>
      <c r="CD92" s="77">
        <v>0</v>
      </c>
      <c r="CE92" s="77">
        <v>0</v>
      </c>
      <c r="CF92" s="77">
        <v>0</v>
      </c>
      <c r="CG92" s="77">
        <v>0</v>
      </c>
      <c r="CH92" s="77">
        <v>0</v>
      </c>
      <c r="CI92" s="77">
        <v>0</v>
      </c>
      <c r="CJ92" s="77">
        <v>0</v>
      </c>
      <c r="CK92" s="77">
        <v>0</v>
      </c>
      <c r="CL92" s="77">
        <v>0</v>
      </c>
      <c r="CM92" s="77">
        <v>0</v>
      </c>
      <c r="CN92" s="77">
        <v>0</v>
      </c>
      <c r="CO92" s="77">
        <v>0</v>
      </c>
      <c r="CP92" s="77">
        <v>0</v>
      </c>
      <c r="CQ92" s="77">
        <v>0</v>
      </c>
      <c r="CR92" s="77">
        <v>0</v>
      </c>
      <c r="CS92" s="77">
        <v>0</v>
      </c>
      <c r="CT92" s="77">
        <v>0</v>
      </c>
      <c r="CU92" s="77">
        <v>0</v>
      </c>
      <c r="CV92" s="77">
        <v>0</v>
      </c>
      <c r="CW92" s="77">
        <v>0</v>
      </c>
      <c r="CX92" s="77">
        <v>0</v>
      </c>
      <c r="CY92" s="77">
        <v>0</v>
      </c>
      <c r="CZ92" s="77">
        <v>0</v>
      </c>
      <c r="DA92" s="77">
        <v>0</v>
      </c>
      <c r="DB92" s="77">
        <v>0</v>
      </c>
      <c r="DC92" s="77">
        <v>0</v>
      </c>
      <c r="DD92" s="77">
        <v>0</v>
      </c>
      <c r="DE92" s="77">
        <v>0</v>
      </c>
      <c r="DF92" s="77">
        <v>0</v>
      </c>
      <c r="DG92" s="77">
        <v>0</v>
      </c>
      <c r="DH92" s="77">
        <v>0</v>
      </c>
      <c r="DI92" s="77">
        <v>0</v>
      </c>
      <c r="DJ92" s="77">
        <v>0</v>
      </c>
      <c r="DK92" s="77">
        <v>0</v>
      </c>
      <c r="DL92" s="77">
        <v>0</v>
      </c>
      <c r="DM92" s="77">
        <v>0</v>
      </c>
      <c r="DN92" s="77">
        <v>0</v>
      </c>
      <c r="DO92" s="77">
        <v>0</v>
      </c>
      <c r="DP92" s="77">
        <v>0</v>
      </c>
      <c r="DQ92" s="77">
        <v>0</v>
      </c>
      <c r="DR92" s="77">
        <v>0</v>
      </c>
      <c r="DS92" s="77">
        <v>0</v>
      </c>
      <c r="DT92" s="77">
        <v>0</v>
      </c>
      <c r="DU92" s="77">
        <v>0</v>
      </c>
      <c r="DV92" s="77">
        <v>0</v>
      </c>
      <c r="DW92" s="77">
        <v>0</v>
      </c>
      <c r="DX92" s="77">
        <v>0</v>
      </c>
      <c r="DY92" s="77">
        <v>0</v>
      </c>
      <c r="DZ92" s="77">
        <v>0</v>
      </c>
      <c r="EA92" s="77">
        <v>0</v>
      </c>
      <c r="EB92" s="77">
        <v>0</v>
      </c>
      <c r="EC92" s="77">
        <v>0</v>
      </c>
      <c r="ED92" s="77">
        <v>0</v>
      </c>
      <c r="EE92" s="77">
        <v>0</v>
      </c>
      <c r="EF92" s="77">
        <v>0</v>
      </c>
      <c r="EG92" s="77">
        <v>0</v>
      </c>
      <c r="EH92" s="77">
        <v>0</v>
      </c>
      <c r="EI92" s="77">
        <v>0</v>
      </c>
      <c r="EJ92" s="77">
        <v>0</v>
      </c>
      <c r="EK92" s="77">
        <v>0</v>
      </c>
      <c r="EL92" s="77">
        <v>0</v>
      </c>
      <c r="EM92" s="77">
        <v>0</v>
      </c>
      <c r="EN92" s="77">
        <v>0</v>
      </c>
      <c r="EO92" s="77">
        <v>0</v>
      </c>
      <c r="EP92" s="77">
        <v>0</v>
      </c>
      <c r="EQ92" s="77">
        <v>0</v>
      </c>
      <c r="ER92" s="77">
        <v>0</v>
      </c>
      <c r="ES92" s="77">
        <v>0</v>
      </c>
      <c r="ET92" s="77">
        <v>0</v>
      </c>
      <c r="EU92" s="77">
        <v>0</v>
      </c>
      <c r="EV92" s="77">
        <v>0</v>
      </c>
      <c r="EW92" s="77">
        <v>0</v>
      </c>
      <c r="EX92" s="77">
        <v>0</v>
      </c>
      <c r="EY92" s="77">
        <v>0</v>
      </c>
      <c r="EZ92" s="77">
        <v>0</v>
      </c>
      <c r="FA92" s="77">
        <v>0</v>
      </c>
      <c r="FB92" s="77">
        <v>0</v>
      </c>
      <c r="FC92" s="77">
        <v>0</v>
      </c>
      <c r="FD92" s="77">
        <v>0</v>
      </c>
      <c r="FE92" s="77">
        <v>0</v>
      </c>
      <c r="FF92" s="77">
        <v>0</v>
      </c>
      <c r="FG92" s="77">
        <v>0</v>
      </c>
      <c r="FH92" s="77">
        <v>0</v>
      </c>
      <c r="FI92" s="77">
        <v>0</v>
      </c>
      <c r="FJ92" s="77">
        <v>0</v>
      </c>
      <c r="FK92" s="77">
        <v>0</v>
      </c>
      <c r="FL92" s="77">
        <v>0</v>
      </c>
      <c r="FM92" s="77">
        <v>0</v>
      </c>
      <c r="FN92" s="77">
        <v>0</v>
      </c>
      <c r="FO92" s="77">
        <v>0</v>
      </c>
      <c r="FP92" s="77">
        <v>0</v>
      </c>
      <c r="FQ92" s="77">
        <v>0</v>
      </c>
      <c r="FR92" s="77">
        <v>0</v>
      </c>
      <c r="FS92" s="77">
        <v>0</v>
      </c>
      <c r="FT92" s="77">
        <v>0</v>
      </c>
      <c r="FU92" s="77">
        <v>0</v>
      </c>
      <c r="FV92" s="77">
        <v>0</v>
      </c>
      <c r="FW92" s="77">
        <v>0</v>
      </c>
      <c r="FX92" s="77">
        <v>0</v>
      </c>
      <c r="FY92" s="77">
        <v>0</v>
      </c>
      <c r="FZ92" s="77">
        <v>0</v>
      </c>
      <c r="GA92" s="77">
        <v>0</v>
      </c>
      <c r="GB92" s="77">
        <v>0</v>
      </c>
      <c r="GC92" s="77">
        <v>0</v>
      </c>
      <c r="GD92" s="77">
        <v>0</v>
      </c>
      <c r="GE92" s="77">
        <v>0</v>
      </c>
      <c r="GF92" s="77">
        <v>0</v>
      </c>
      <c r="GG92" s="77">
        <v>0</v>
      </c>
      <c r="GH92" s="77">
        <v>0</v>
      </c>
      <c r="GI92" s="77">
        <v>0</v>
      </c>
      <c r="GJ92" s="77">
        <v>0</v>
      </c>
      <c r="GK92" s="77">
        <v>0</v>
      </c>
      <c r="GL92" s="77">
        <v>0</v>
      </c>
      <c r="GM92" s="77">
        <v>0</v>
      </c>
      <c r="GN92" s="77">
        <v>0</v>
      </c>
      <c r="GO92" s="77">
        <v>0</v>
      </c>
      <c r="GP92" s="77">
        <v>0</v>
      </c>
      <c r="GQ92" s="77">
        <v>0</v>
      </c>
      <c r="GR92" s="77">
        <v>0</v>
      </c>
      <c r="GS92" s="77">
        <v>0</v>
      </c>
      <c r="GT92" s="77">
        <v>0</v>
      </c>
      <c r="GU92" s="77">
        <v>0</v>
      </c>
      <c r="GV92" s="77">
        <v>0</v>
      </c>
      <c r="GW92" s="77">
        <v>0</v>
      </c>
      <c r="GX92" s="77">
        <v>0</v>
      </c>
      <c r="GY92" s="77">
        <v>0</v>
      </c>
      <c r="GZ92" s="77">
        <v>0</v>
      </c>
      <c r="HA92" s="77">
        <v>0</v>
      </c>
      <c r="HB92" s="77">
        <v>0</v>
      </c>
      <c r="HC92" s="77">
        <v>0</v>
      </c>
      <c r="HD92" s="77">
        <v>0</v>
      </c>
      <c r="HE92" s="77">
        <v>0</v>
      </c>
      <c r="HF92" s="77">
        <v>0</v>
      </c>
      <c r="HG92" s="77">
        <v>0</v>
      </c>
      <c r="HH92" s="77">
        <v>0</v>
      </c>
      <c r="HI92" s="77">
        <v>0</v>
      </c>
    </row>
    <row r="93" spans="1:217" x14ac:dyDescent="0.2">
      <c r="A93" s="29" t="s">
        <v>131</v>
      </c>
      <c r="B93" s="77" t="e">
        <f>IF(B7&lt;=_xlfn.SINGLE(PrazoFin)*12,_xlfn.SINGLE(compromisso)*MAX('CMM 1 - AUX FINAN'!$F:$F),0)</f>
        <v>#REF!</v>
      </c>
      <c r="C93" s="77" t="e">
        <f>IF(C7&lt;=_xlfn.SINGLE(PrazoFin)*12,_xlfn.SINGLE(compromisso)*MAX('CMM 1 - AUX FINAN'!$F:$F),0)</f>
        <v>#REF!</v>
      </c>
      <c r="D93" s="77" t="e">
        <f>IF(D7&lt;=_xlfn.SINGLE(PrazoFin)*12,_xlfn.SINGLE(compromisso)*MAX('CMM 1 - AUX FINAN'!$F:$F),0)</f>
        <v>#REF!</v>
      </c>
      <c r="E93" s="77" t="e">
        <f>IF(E7&lt;=_xlfn.SINGLE(PrazoFin)*12,_xlfn.SINGLE(compromisso)*MAX('CMM 1 - AUX FINAN'!$F:$F),0)</f>
        <v>#REF!</v>
      </c>
      <c r="F93" s="77" t="e">
        <f>IF(F7&lt;=_xlfn.SINGLE(PrazoFin)*12,_xlfn.SINGLE(compromisso)*MAX('CMM 1 - AUX FINAN'!$F:$F),0)</f>
        <v>#REF!</v>
      </c>
      <c r="G93" s="77" t="e">
        <f>IF(G7&lt;=_xlfn.SINGLE(PrazoFin)*12,_xlfn.SINGLE(compromisso)*MAX('CMM 1 - AUX FINAN'!$F:$F),0)</f>
        <v>#REF!</v>
      </c>
      <c r="H93" s="77" t="e">
        <f>IF(H7&lt;=_xlfn.SINGLE(PrazoFin)*12,_xlfn.SINGLE(compromisso)*MAX('CMM 1 - AUX FINAN'!$F:$F),0)</f>
        <v>#REF!</v>
      </c>
      <c r="I93" s="77" t="e">
        <f>IF(I7&lt;=_xlfn.SINGLE(PrazoFin)*12,_xlfn.SINGLE(compromisso)*MAX('CMM 1 - AUX FINAN'!$F:$F),0)</f>
        <v>#REF!</v>
      </c>
      <c r="J93" s="77" t="e">
        <f>IF(J7&lt;=_xlfn.SINGLE(PrazoFin)*12,_xlfn.SINGLE(compromisso)*MAX('CMM 1 - AUX FINAN'!$F:$F),0)</f>
        <v>#REF!</v>
      </c>
      <c r="K93" s="77" t="e">
        <f>IF(K7&lt;=_xlfn.SINGLE(PrazoFin)*12,_xlfn.SINGLE(compromisso)*MAX('CMM 1 - AUX FINAN'!$F:$F),0)</f>
        <v>#REF!</v>
      </c>
      <c r="L93" s="77" t="e">
        <f>IF(L7&lt;=_xlfn.SINGLE(PrazoFin)*12,_xlfn.SINGLE(compromisso)*MAX('CMM 1 - AUX FINAN'!$F:$F),0)</f>
        <v>#REF!</v>
      </c>
      <c r="M93" s="77" t="e">
        <f>IF(M7&lt;=_xlfn.SINGLE(PrazoFin)*12,_xlfn.SINGLE(compromisso)*MAX('CMM 1 - AUX FINAN'!$F:$F),0)</f>
        <v>#REF!</v>
      </c>
      <c r="N93" s="77" t="e">
        <f>IF(N7&lt;=_xlfn.SINGLE(PrazoFin)*12,_xlfn.SINGLE(compromisso)*MAX('CMM 1 - AUX FINAN'!$F:$F),0)</f>
        <v>#REF!</v>
      </c>
      <c r="O93" s="77" t="e">
        <f>IF(O7&lt;=_xlfn.SINGLE(PrazoFin)*12,_xlfn.SINGLE(compromisso)*MAX('CMM 1 - AUX FINAN'!$F:$F),0)</f>
        <v>#REF!</v>
      </c>
      <c r="P93" s="77" t="e">
        <f>IF(P7&lt;=_xlfn.SINGLE(PrazoFin)*12,_xlfn.SINGLE(compromisso)*MAX('CMM 1 - AUX FINAN'!$F:$F),0)</f>
        <v>#REF!</v>
      </c>
      <c r="Q93" s="77" t="e">
        <f>IF(Q7&lt;=_xlfn.SINGLE(PrazoFin)*12,_xlfn.SINGLE(compromisso)*MAX('CMM 1 - AUX FINAN'!$F:$F),0)</f>
        <v>#REF!</v>
      </c>
      <c r="R93" s="77" t="e">
        <f>IF(R7&lt;=_xlfn.SINGLE(PrazoFin)*12,_xlfn.SINGLE(compromisso)*MAX('CMM 1 - AUX FINAN'!$F:$F),0)</f>
        <v>#REF!</v>
      </c>
      <c r="S93" s="77" t="e">
        <f>IF(S7&lt;=_xlfn.SINGLE(PrazoFin)*12,_xlfn.SINGLE(compromisso)*MAX('CMM 1 - AUX FINAN'!$F:$F),0)</f>
        <v>#REF!</v>
      </c>
      <c r="T93" s="77" t="e">
        <f>IF(T7&lt;=_xlfn.SINGLE(PrazoFin)*12,_xlfn.SINGLE(compromisso)*MAX('CMM 1 - AUX FINAN'!$F:$F),0)</f>
        <v>#REF!</v>
      </c>
      <c r="U93" s="77" t="e">
        <f>IF(U7&lt;=_xlfn.SINGLE(PrazoFin)*12,_xlfn.SINGLE(compromisso)*MAX('CMM 1 - AUX FINAN'!$F:$F),0)</f>
        <v>#REF!</v>
      </c>
      <c r="V93" s="77" t="e">
        <f>IF(V7&lt;=_xlfn.SINGLE(PrazoFin)*12,_xlfn.SINGLE(compromisso)*MAX('CMM 1 - AUX FINAN'!$F:$F),0)</f>
        <v>#REF!</v>
      </c>
      <c r="W93" s="77" t="e">
        <f>IF(W7&lt;=_xlfn.SINGLE(PrazoFin)*12,_xlfn.SINGLE(compromisso)*MAX('CMM 1 - AUX FINAN'!$F:$F),0)</f>
        <v>#REF!</v>
      </c>
      <c r="X93" s="77" t="e">
        <f>IF(X7&lt;=_xlfn.SINGLE(PrazoFin)*12,_xlfn.SINGLE(compromisso)*MAX('CMM 1 - AUX FINAN'!$F:$F),0)</f>
        <v>#REF!</v>
      </c>
      <c r="Y93" s="77" t="e">
        <f>IF(Y7&lt;=_xlfn.SINGLE(PrazoFin)*12,_xlfn.SINGLE(compromisso)*MAX('CMM 1 - AUX FINAN'!$F:$F),0)</f>
        <v>#REF!</v>
      </c>
      <c r="Z93" s="77" t="e">
        <f>IF(Z7&lt;=_xlfn.SINGLE(PrazoFin)*12,_xlfn.SINGLE(compromisso)*MAX('CMM 1 - AUX FINAN'!$F:$F),0)</f>
        <v>#REF!</v>
      </c>
      <c r="AA93" s="77" t="e">
        <f>IF(AA7&lt;=_xlfn.SINGLE(PrazoFin)*12,_xlfn.SINGLE(compromisso)*MAX('CMM 1 - AUX FINAN'!$F:$F),0)</f>
        <v>#REF!</v>
      </c>
      <c r="AB93" s="77" t="e">
        <f>IF(AB7&lt;=_xlfn.SINGLE(PrazoFin)*12,_xlfn.SINGLE(compromisso)*MAX('CMM 1 - AUX FINAN'!$F:$F),0)</f>
        <v>#REF!</v>
      </c>
      <c r="AC93" s="77" t="e">
        <f>IF(AC7&lt;=_xlfn.SINGLE(PrazoFin)*12,_xlfn.SINGLE(compromisso)*MAX('CMM 1 - AUX FINAN'!$F:$F),0)</f>
        <v>#REF!</v>
      </c>
      <c r="AD93" s="77" t="e">
        <f>IF(AD7&lt;=_xlfn.SINGLE(PrazoFin)*12,_xlfn.SINGLE(compromisso)*MAX('CMM 1 - AUX FINAN'!$F:$F),0)</f>
        <v>#REF!</v>
      </c>
      <c r="AE93" s="77" t="e">
        <f>IF(AE7&lt;=_xlfn.SINGLE(PrazoFin)*12,_xlfn.SINGLE(compromisso)*MAX('CMM 1 - AUX FINAN'!$F:$F),0)</f>
        <v>#REF!</v>
      </c>
      <c r="AF93" s="77" t="e">
        <f>IF(AF7&lt;=_xlfn.SINGLE(PrazoFin)*12,_xlfn.SINGLE(compromisso)*MAX('CMM 1 - AUX FINAN'!$F:$F),0)</f>
        <v>#REF!</v>
      </c>
      <c r="AG93" s="77" t="e">
        <f>IF(AG7&lt;=_xlfn.SINGLE(PrazoFin)*12,_xlfn.SINGLE(compromisso)*MAX('CMM 1 - AUX FINAN'!$F:$F),0)</f>
        <v>#REF!</v>
      </c>
      <c r="AH93" s="77" t="e">
        <f>IF(AH7&lt;=_xlfn.SINGLE(PrazoFin)*12,_xlfn.SINGLE(compromisso)*MAX('CMM 1 - AUX FINAN'!$F:$F),0)</f>
        <v>#REF!</v>
      </c>
      <c r="AI93" s="77" t="e">
        <f>IF(AI7&lt;=_xlfn.SINGLE(PrazoFin)*12,_xlfn.SINGLE(compromisso)*MAX('CMM 1 - AUX FINAN'!$F:$F),0)</f>
        <v>#REF!</v>
      </c>
      <c r="AJ93" s="77" t="e">
        <f>IF(AJ7&lt;=_xlfn.SINGLE(PrazoFin)*12,_xlfn.SINGLE(compromisso)*MAX('CMM 1 - AUX FINAN'!$F:$F),0)</f>
        <v>#REF!</v>
      </c>
      <c r="AK93" s="77" t="e">
        <f>IF(AK7&lt;=_xlfn.SINGLE(PrazoFin)*12,_xlfn.SINGLE(compromisso)*MAX('CMM 1 - AUX FINAN'!$F:$F),0)</f>
        <v>#REF!</v>
      </c>
      <c r="AL93" s="77" t="e">
        <f>IF(AL7&lt;=_xlfn.SINGLE(PrazoFin)*12,_xlfn.SINGLE(compromisso)*MAX('CMM 1 - AUX FINAN'!$F:$F),0)</f>
        <v>#REF!</v>
      </c>
      <c r="AM93" s="77" t="e">
        <f>IF(AM7&lt;=_xlfn.SINGLE(PrazoFin)*12,_xlfn.SINGLE(compromisso)*MAX('CMM 1 - AUX FINAN'!$F:$F),0)</f>
        <v>#REF!</v>
      </c>
      <c r="AN93" s="77" t="e">
        <f>IF(AN7&lt;=_xlfn.SINGLE(PrazoFin)*12,_xlfn.SINGLE(compromisso)*MAX('CMM 1 - AUX FINAN'!$F:$F),0)</f>
        <v>#REF!</v>
      </c>
      <c r="AO93" s="77" t="e">
        <f>IF(AO7&lt;=_xlfn.SINGLE(PrazoFin)*12,_xlfn.SINGLE(compromisso)*MAX('CMM 1 - AUX FINAN'!$F:$F),0)</f>
        <v>#REF!</v>
      </c>
      <c r="AP93" s="77" t="e">
        <f>IF(AP7&lt;=_xlfn.SINGLE(PrazoFin)*12,_xlfn.SINGLE(compromisso)*MAX('CMM 1 - AUX FINAN'!$F:$F),0)</f>
        <v>#REF!</v>
      </c>
      <c r="AQ93" s="77" t="e">
        <f>IF(AQ7&lt;=_xlfn.SINGLE(PrazoFin)*12,_xlfn.SINGLE(compromisso)*MAX('CMM 1 - AUX FINAN'!$F:$F),0)</f>
        <v>#REF!</v>
      </c>
      <c r="AR93" s="77" t="e">
        <f>IF(AR7&lt;=_xlfn.SINGLE(PrazoFin)*12,_xlfn.SINGLE(compromisso)*MAX('CMM 1 - AUX FINAN'!$F:$F),0)</f>
        <v>#REF!</v>
      </c>
      <c r="AS93" s="77" t="e">
        <f>IF(AS7&lt;=_xlfn.SINGLE(PrazoFin)*12,_xlfn.SINGLE(compromisso)*MAX('CMM 1 - AUX FINAN'!$F:$F),0)</f>
        <v>#REF!</v>
      </c>
      <c r="AT93" s="77" t="e">
        <f>IF(AT7&lt;=_xlfn.SINGLE(PrazoFin)*12,_xlfn.SINGLE(compromisso)*MAX('CMM 1 - AUX FINAN'!$F:$F),0)</f>
        <v>#REF!</v>
      </c>
      <c r="AU93" s="77" t="e">
        <f>IF(AU7&lt;=_xlfn.SINGLE(PrazoFin)*12,_xlfn.SINGLE(compromisso)*MAX('CMM 1 - AUX FINAN'!$F:$F),0)</f>
        <v>#REF!</v>
      </c>
      <c r="AV93" s="77" t="e">
        <f>IF(AV7&lt;=_xlfn.SINGLE(PrazoFin)*12,_xlfn.SINGLE(compromisso)*MAX('CMM 1 - AUX FINAN'!$F:$F),0)</f>
        <v>#REF!</v>
      </c>
      <c r="AW93" s="77" t="e">
        <f>IF(AW7&lt;=_xlfn.SINGLE(PrazoFin)*12,_xlfn.SINGLE(compromisso)*MAX('CMM 1 - AUX FINAN'!$F:$F),0)</f>
        <v>#REF!</v>
      </c>
      <c r="AX93" s="77" t="e">
        <f>IF(AX7&lt;=_xlfn.SINGLE(PrazoFin)*12,_xlfn.SINGLE(compromisso)*MAX('CMM 1 - AUX FINAN'!$F:$F),0)</f>
        <v>#REF!</v>
      </c>
      <c r="AY93" s="77" t="e">
        <f>IF(AY7&lt;=_xlfn.SINGLE(PrazoFin)*12,_xlfn.SINGLE(compromisso)*MAX('CMM 1 - AUX FINAN'!$F:$F),0)</f>
        <v>#REF!</v>
      </c>
      <c r="AZ93" s="77" t="e">
        <f>IF(AZ7&lt;=_xlfn.SINGLE(PrazoFin)*12,_xlfn.SINGLE(compromisso)*MAX('CMM 1 - AUX FINAN'!$F:$F),0)</f>
        <v>#REF!</v>
      </c>
      <c r="BA93" s="77" t="e">
        <f>IF(BA7&lt;=_xlfn.SINGLE(PrazoFin)*12,_xlfn.SINGLE(compromisso)*MAX('CMM 1 - AUX FINAN'!$F:$F),0)</f>
        <v>#REF!</v>
      </c>
      <c r="BB93" s="77" t="e">
        <f>IF(BB7&lt;=_xlfn.SINGLE(PrazoFin)*12,_xlfn.SINGLE(compromisso)*MAX('CMM 1 - AUX FINAN'!$F:$F),0)</f>
        <v>#REF!</v>
      </c>
      <c r="BC93" s="77" t="e">
        <f>IF(BC7&lt;=_xlfn.SINGLE(PrazoFin)*12,_xlfn.SINGLE(compromisso)*MAX('CMM 1 - AUX FINAN'!$F:$F),0)</f>
        <v>#REF!</v>
      </c>
      <c r="BD93" s="77" t="e">
        <f>IF(BD7&lt;=_xlfn.SINGLE(PrazoFin)*12,_xlfn.SINGLE(compromisso)*MAX('CMM 1 - AUX FINAN'!$F:$F),0)</f>
        <v>#REF!</v>
      </c>
      <c r="BE93" s="77" t="e">
        <f>IF(BE7&lt;=_xlfn.SINGLE(PrazoFin)*12,_xlfn.SINGLE(compromisso)*MAX('CMM 1 - AUX FINAN'!$F:$F),0)</f>
        <v>#REF!</v>
      </c>
      <c r="BF93" s="77" t="e">
        <f>IF(BF7&lt;=_xlfn.SINGLE(PrazoFin)*12,_xlfn.SINGLE(compromisso)*MAX('CMM 1 - AUX FINAN'!$F:$F),0)</f>
        <v>#REF!</v>
      </c>
      <c r="BG93" s="77" t="e">
        <f>IF(BG7&lt;=_xlfn.SINGLE(PrazoFin)*12,_xlfn.SINGLE(compromisso)*MAX('CMM 1 - AUX FINAN'!$F:$F),0)</f>
        <v>#REF!</v>
      </c>
      <c r="BH93" s="77" t="e">
        <f>IF(BH7&lt;=_xlfn.SINGLE(PrazoFin)*12,_xlfn.SINGLE(compromisso)*MAX('CMM 1 - AUX FINAN'!$F:$F),0)</f>
        <v>#REF!</v>
      </c>
      <c r="BI93" s="77" t="e">
        <f>IF(BI7&lt;=_xlfn.SINGLE(PrazoFin)*12,_xlfn.SINGLE(compromisso)*MAX('CMM 1 - AUX FINAN'!$F:$F),0)</f>
        <v>#REF!</v>
      </c>
      <c r="BJ93" s="77" t="e">
        <f>IF(BJ7&lt;=_xlfn.SINGLE(PrazoFin)*12,_xlfn.SINGLE(compromisso)*MAX('CMM 1 - AUX FINAN'!$F:$F),0)</f>
        <v>#REF!</v>
      </c>
      <c r="BK93" s="77" t="e">
        <f>IF(BK7&lt;=_xlfn.SINGLE(PrazoFin)*12,_xlfn.SINGLE(compromisso)*MAX('CMM 1 - AUX FINAN'!$F:$F),0)</f>
        <v>#REF!</v>
      </c>
      <c r="BL93" s="77" t="e">
        <f>IF(BL7&lt;=_xlfn.SINGLE(PrazoFin)*12,_xlfn.SINGLE(compromisso)*MAX('CMM 1 - AUX FINAN'!$F:$F),0)</f>
        <v>#REF!</v>
      </c>
      <c r="BM93" s="77" t="e">
        <f>IF(BM7&lt;=_xlfn.SINGLE(PrazoFin)*12,_xlfn.SINGLE(compromisso)*MAX('CMM 1 - AUX FINAN'!$F:$F),0)</f>
        <v>#REF!</v>
      </c>
      <c r="BN93" s="77" t="e">
        <f>IF(BN7&lt;=_xlfn.SINGLE(PrazoFin)*12,_xlfn.SINGLE(compromisso)*MAX('CMM 1 - AUX FINAN'!$F:$F),0)</f>
        <v>#REF!</v>
      </c>
      <c r="BO93" s="77" t="e">
        <f>IF(BO7&lt;=_xlfn.SINGLE(PrazoFin)*12,_xlfn.SINGLE(compromisso)*MAX('CMM 1 - AUX FINAN'!$F:$F),0)</f>
        <v>#REF!</v>
      </c>
      <c r="BP93" s="77" t="e">
        <f>IF(BP7&lt;=_xlfn.SINGLE(PrazoFin)*12,_xlfn.SINGLE(compromisso)*MAX('CMM 1 - AUX FINAN'!$F:$F),0)</f>
        <v>#REF!</v>
      </c>
      <c r="BQ93" s="77" t="e">
        <f>IF(BQ7&lt;=_xlfn.SINGLE(PrazoFin)*12,_xlfn.SINGLE(compromisso)*MAX('CMM 1 - AUX FINAN'!$F:$F),0)</f>
        <v>#REF!</v>
      </c>
      <c r="BR93" s="77" t="e">
        <f>IF(BR7&lt;=_xlfn.SINGLE(PrazoFin)*12,_xlfn.SINGLE(compromisso)*MAX('CMM 1 - AUX FINAN'!$F:$F),0)</f>
        <v>#REF!</v>
      </c>
      <c r="BS93" s="77" t="e">
        <f>IF(BS7&lt;=_xlfn.SINGLE(PrazoFin)*12,_xlfn.SINGLE(compromisso)*MAX('CMM 1 - AUX FINAN'!$F:$F),0)</f>
        <v>#REF!</v>
      </c>
      <c r="BT93" s="77" t="e">
        <f>IF(BT7&lt;=_xlfn.SINGLE(PrazoFin)*12,_xlfn.SINGLE(compromisso)*MAX('CMM 1 - AUX FINAN'!$F:$F),0)</f>
        <v>#REF!</v>
      </c>
      <c r="BU93" s="77" t="e">
        <f>IF(BU7&lt;=_xlfn.SINGLE(PrazoFin)*12,_xlfn.SINGLE(compromisso)*MAX('CMM 1 - AUX FINAN'!$F:$F),0)</f>
        <v>#REF!</v>
      </c>
      <c r="BV93" s="77" t="e">
        <f>IF(BV7&lt;=_xlfn.SINGLE(PrazoFin)*12,_xlfn.SINGLE(compromisso)*MAX('CMM 1 - AUX FINAN'!$F:$F),0)</f>
        <v>#REF!</v>
      </c>
      <c r="BW93" s="77" t="e">
        <f>IF(BW7&lt;=_xlfn.SINGLE(PrazoFin)*12,_xlfn.SINGLE(compromisso)*MAX('CMM 1 - AUX FINAN'!$F:$F),0)</f>
        <v>#REF!</v>
      </c>
      <c r="BX93" s="77" t="e">
        <f>IF(BX7&lt;=_xlfn.SINGLE(PrazoFin)*12,_xlfn.SINGLE(compromisso)*MAX('CMM 1 - AUX FINAN'!$F:$F),0)</f>
        <v>#REF!</v>
      </c>
      <c r="BY93" s="77" t="e">
        <f>IF(BY7&lt;=_xlfn.SINGLE(PrazoFin)*12,_xlfn.SINGLE(compromisso)*MAX('CMM 1 - AUX FINAN'!$F:$F),0)</f>
        <v>#REF!</v>
      </c>
      <c r="BZ93" s="77" t="e">
        <f>IF(BZ7&lt;=_xlfn.SINGLE(PrazoFin)*12,_xlfn.SINGLE(compromisso)*MAX('CMM 1 - AUX FINAN'!$F:$F),0)</f>
        <v>#REF!</v>
      </c>
      <c r="CA93" s="77" t="e">
        <f>IF(CA7&lt;=_xlfn.SINGLE(PrazoFin)*12,_xlfn.SINGLE(compromisso)*MAX('CMM 1 - AUX FINAN'!$F:$F),0)</f>
        <v>#REF!</v>
      </c>
      <c r="CB93" s="77" t="e">
        <f>IF(CB7&lt;=_xlfn.SINGLE(PrazoFin)*12,_xlfn.SINGLE(compromisso)*MAX('CMM 1 - AUX FINAN'!$F:$F),0)</f>
        <v>#REF!</v>
      </c>
      <c r="CC93" s="77" t="e">
        <f>IF(CC7&lt;=_xlfn.SINGLE(PrazoFin)*12,_xlfn.SINGLE(compromisso)*MAX('CMM 1 - AUX FINAN'!$F:$F),0)</f>
        <v>#REF!</v>
      </c>
      <c r="CD93" s="77" t="e">
        <f>IF(CD7&lt;=_xlfn.SINGLE(PrazoFin)*12,_xlfn.SINGLE(compromisso)*MAX('CMM 1 - AUX FINAN'!$F:$F),0)</f>
        <v>#REF!</v>
      </c>
      <c r="CE93" s="77" t="e">
        <f>IF(CE7&lt;=_xlfn.SINGLE(PrazoFin)*12,_xlfn.SINGLE(compromisso)*MAX('CMM 1 - AUX FINAN'!$F:$F),0)</f>
        <v>#REF!</v>
      </c>
      <c r="CF93" s="77" t="e">
        <f>IF(CF7&lt;=_xlfn.SINGLE(PrazoFin)*12,_xlfn.SINGLE(compromisso)*MAX('CMM 1 - AUX FINAN'!$F:$F),0)</f>
        <v>#REF!</v>
      </c>
      <c r="CG93" s="77" t="e">
        <f>IF(CG7&lt;=_xlfn.SINGLE(PrazoFin)*12,_xlfn.SINGLE(compromisso)*MAX('CMM 1 - AUX FINAN'!$F:$F),0)</f>
        <v>#REF!</v>
      </c>
      <c r="CH93" s="77" t="e">
        <f>IF(CH7&lt;=_xlfn.SINGLE(PrazoFin)*12,_xlfn.SINGLE(compromisso)*MAX('CMM 1 - AUX FINAN'!$F:$F),0)</f>
        <v>#REF!</v>
      </c>
      <c r="CI93" s="77" t="e">
        <f>IF(CI7&lt;=_xlfn.SINGLE(PrazoFin)*12,_xlfn.SINGLE(compromisso)*MAX('CMM 1 - AUX FINAN'!$F:$F),0)</f>
        <v>#REF!</v>
      </c>
      <c r="CJ93" s="77" t="e">
        <f>IF(CJ7&lt;=_xlfn.SINGLE(PrazoFin)*12,_xlfn.SINGLE(compromisso)*MAX('CMM 1 - AUX FINAN'!$F:$F),0)</f>
        <v>#REF!</v>
      </c>
      <c r="CK93" s="77" t="e">
        <f>IF(CK7&lt;=_xlfn.SINGLE(PrazoFin)*12,_xlfn.SINGLE(compromisso)*MAX('CMM 1 - AUX FINAN'!$F:$F),0)</f>
        <v>#REF!</v>
      </c>
      <c r="CL93" s="77" t="e">
        <f>IF(CL7&lt;=_xlfn.SINGLE(PrazoFin)*12,_xlfn.SINGLE(compromisso)*MAX('CMM 1 - AUX FINAN'!$F:$F),0)</f>
        <v>#REF!</v>
      </c>
      <c r="CM93" s="77" t="e">
        <f>IF(CM7&lt;=_xlfn.SINGLE(PrazoFin)*12,_xlfn.SINGLE(compromisso)*MAX('CMM 1 - AUX FINAN'!$F:$F),0)</f>
        <v>#REF!</v>
      </c>
      <c r="CN93" s="77" t="e">
        <f>IF(CN7&lt;=_xlfn.SINGLE(PrazoFin)*12,_xlfn.SINGLE(compromisso)*MAX('CMM 1 - AUX FINAN'!$F:$F),0)</f>
        <v>#REF!</v>
      </c>
      <c r="CO93" s="77" t="e">
        <f>IF(CO7&lt;=_xlfn.SINGLE(PrazoFin)*12,_xlfn.SINGLE(compromisso)*MAX('CMM 1 - AUX FINAN'!$F:$F),0)</f>
        <v>#REF!</v>
      </c>
      <c r="CP93" s="77" t="e">
        <f>IF(CP7&lt;=_xlfn.SINGLE(PrazoFin)*12,_xlfn.SINGLE(compromisso)*MAX('CMM 1 - AUX FINAN'!$F:$F),0)</f>
        <v>#REF!</v>
      </c>
      <c r="CQ93" s="77" t="e">
        <f>IF(CQ7&lt;=_xlfn.SINGLE(PrazoFin)*12,_xlfn.SINGLE(compromisso)*MAX('CMM 1 - AUX FINAN'!$F:$F),0)</f>
        <v>#REF!</v>
      </c>
      <c r="CR93" s="77" t="e">
        <f>IF(CR7&lt;=_xlfn.SINGLE(PrazoFin)*12,_xlfn.SINGLE(compromisso)*MAX('CMM 1 - AUX FINAN'!$F:$F),0)</f>
        <v>#REF!</v>
      </c>
      <c r="CS93" s="77" t="e">
        <f>IF(CS7&lt;=_xlfn.SINGLE(PrazoFin)*12,_xlfn.SINGLE(compromisso)*MAX('CMM 1 - AUX FINAN'!$F:$F),0)</f>
        <v>#REF!</v>
      </c>
      <c r="CT93" s="77" t="e">
        <f>IF(CT7&lt;=_xlfn.SINGLE(PrazoFin)*12,_xlfn.SINGLE(compromisso)*MAX('CMM 1 - AUX FINAN'!$F:$F),0)</f>
        <v>#REF!</v>
      </c>
      <c r="CU93" s="77" t="e">
        <f>IF(CU7&lt;=_xlfn.SINGLE(PrazoFin)*12,_xlfn.SINGLE(compromisso)*MAX('CMM 1 - AUX FINAN'!$F:$F),0)</f>
        <v>#REF!</v>
      </c>
      <c r="CV93" s="77" t="e">
        <f>IF(CV7&lt;=_xlfn.SINGLE(PrazoFin)*12,_xlfn.SINGLE(compromisso)*MAX('CMM 1 - AUX FINAN'!$F:$F),0)</f>
        <v>#REF!</v>
      </c>
      <c r="CW93" s="77" t="e">
        <f>IF(CW7&lt;=_xlfn.SINGLE(PrazoFin)*12,_xlfn.SINGLE(compromisso)*MAX('CMM 1 - AUX FINAN'!$F:$F),0)</f>
        <v>#REF!</v>
      </c>
      <c r="CX93" s="77" t="e">
        <f>IF(CX7&lt;=_xlfn.SINGLE(PrazoFin)*12,_xlfn.SINGLE(compromisso)*MAX('CMM 1 - AUX FINAN'!$F:$F),0)</f>
        <v>#REF!</v>
      </c>
      <c r="CY93" s="77" t="e">
        <f>IF(CY7&lt;=_xlfn.SINGLE(PrazoFin)*12,_xlfn.SINGLE(compromisso)*MAX('CMM 1 - AUX FINAN'!$F:$F),0)</f>
        <v>#REF!</v>
      </c>
      <c r="CZ93" s="77" t="e">
        <f>IF(CZ7&lt;=_xlfn.SINGLE(PrazoFin)*12,_xlfn.SINGLE(compromisso)*MAX('CMM 1 - AUX FINAN'!$F:$F),0)</f>
        <v>#REF!</v>
      </c>
      <c r="DA93" s="77" t="e">
        <f>IF(DA7&lt;=_xlfn.SINGLE(PrazoFin)*12,_xlfn.SINGLE(compromisso)*MAX('CMM 1 - AUX FINAN'!$F:$F),0)</f>
        <v>#REF!</v>
      </c>
      <c r="DB93" s="77" t="e">
        <f>IF(DB7&lt;=_xlfn.SINGLE(PrazoFin)*12,_xlfn.SINGLE(compromisso)*MAX('CMM 1 - AUX FINAN'!$F:$F),0)</f>
        <v>#REF!</v>
      </c>
      <c r="DC93" s="77" t="e">
        <f>IF(DC7&lt;=_xlfn.SINGLE(PrazoFin)*12,_xlfn.SINGLE(compromisso)*MAX('CMM 1 - AUX FINAN'!$F:$F),0)</f>
        <v>#REF!</v>
      </c>
      <c r="DD93" s="77" t="e">
        <f>IF(DD7&lt;=_xlfn.SINGLE(PrazoFin)*12,_xlfn.SINGLE(compromisso)*MAX('CMM 1 - AUX FINAN'!$F:$F),0)</f>
        <v>#REF!</v>
      </c>
      <c r="DE93" s="77" t="e">
        <f>IF(DE7&lt;=_xlfn.SINGLE(PrazoFin)*12,_xlfn.SINGLE(compromisso)*MAX('CMM 1 - AUX FINAN'!$F:$F),0)</f>
        <v>#REF!</v>
      </c>
      <c r="DF93" s="77" t="e">
        <f>IF(DF7&lt;=_xlfn.SINGLE(PrazoFin)*12,_xlfn.SINGLE(compromisso)*MAX('CMM 1 - AUX FINAN'!$F:$F),0)</f>
        <v>#REF!</v>
      </c>
      <c r="DG93" s="77" t="e">
        <f>IF(DG7&lt;=_xlfn.SINGLE(PrazoFin)*12,_xlfn.SINGLE(compromisso)*MAX('CMM 1 - AUX FINAN'!$F:$F),0)</f>
        <v>#REF!</v>
      </c>
      <c r="DH93" s="77" t="e">
        <f>IF(DH7&lt;=_xlfn.SINGLE(PrazoFin)*12,_xlfn.SINGLE(compromisso)*MAX('CMM 1 - AUX FINAN'!$F:$F),0)</f>
        <v>#REF!</v>
      </c>
      <c r="DI93" s="77" t="e">
        <f>IF(DI7&lt;=_xlfn.SINGLE(PrazoFin)*12,_xlfn.SINGLE(compromisso)*MAX('CMM 1 - AUX FINAN'!$F:$F),0)</f>
        <v>#REF!</v>
      </c>
      <c r="DJ93" s="77" t="e">
        <f>IF(DJ7&lt;=_xlfn.SINGLE(PrazoFin)*12,_xlfn.SINGLE(compromisso)*MAX('CMM 1 - AUX FINAN'!$F:$F),0)</f>
        <v>#REF!</v>
      </c>
      <c r="DK93" s="77" t="e">
        <f>IF(DK7&lt;=_xlfn.SINGLE(PrazoFin)*12,_xlfn.SINGLE(compromisso)*MAX('CMM 1 - AUX FINAN'!$F:$F),0)</f>
        <v>#REF!</v>
      </c>
      <c r="DL93" s="77" t="e">
        <f>IF(DL7&lt;=_xlfn.SINGLE(PrazoFin)*12,_xlfn.SINGLE(compromisso)*MAX('CMM 1 - AUX FINAN'!$F:$F),0)</f>
        <v>#REF!</v>
      </c>
      <c r="DM93" s="77" t="e">
        <f>IF(DM7&lt;=_xlfn.SINGLE(PrazoFin)*12,_xlfn.SINGLE(compromisso)*MAX('CMM 1 - AUX FINAN'!$F:$F),0)</f>
        <v>#REF!</v>
      </c>
      <c r="DN93" s="77" t="e">
        <f>IF(DN7&lt;=_xlfn.SINGLE(PrazoFin)*12,_xlfn.SINGLE(compromisso)*MAX('CMM 1 - AUX FINAN'!$F:$F),0)</f>
        <v>#REF!</v>
      </c>
      <c r="DO93" s="77" t="e">
        <f>IF(DO7&lt;=_xlfn.SINGLE(PrazoFin)*12,_xlfn.SINGLE(compromisso)*MAX('CMM 1 - AUX FINAN'!$F:$F),0)</f>
        <v>#REF!</v>
      </c>
      <c r="DP93" s="77" t="e">
        <f>IF(DP7&lt;=_xlfn.SINGLE(PrazoFin)*12,_xlfn.SINGLE(compromisso)*MAX('CMM 1 - AUX FINAN'!$F:$F),0)</f>
        <v>#REF!</v>
      </c>
      <c r="DQ93" s="77" t="e">
        <f>IF(DQ7&lt;=_xlfn.SINGLE(PrazoFin)*12,_xlfn.SINGLE(compromisso)*MAX('CMM 1 - AUX FINAN'!$F:$F),0)</f>
        <v>#REF!</v>
      </c>
      <c r="DR93" s="77">
        <f>IF(DR7&lt;=_xlfn.SINGLE(PrazoFin)*12,_xlfn.SINGLE(compromisso)*MAX('CMM 1 - AUX FINAN'!$F:$F),0)</f>
        <v>0</v>
      </c>
      <c r="DS93" s="77">
        <f>IF(DS7&lt;=_xlfn.SINGLE(PrazoFin)*12,_xlfn.SINGLE(compromisso)*MAX('CMM 1 - AUX FINAN'!$F:$F),0)</f>
        <v>0</v>
      </c>
      <c r="DT93" s="77">
        <f>IF(DT7&lt;=_xlfn.SINGLE(PrazoFin)*12,_xlfn.SINGLE(compromisso)*MAX('CMM 1 - AUX FINAN'!$F:$F),0)</f>
        <v>0</v>
      </c>
      <c r="DU93" s="77">
        <f>IF(DU7&lt;=_xlfn.SINGLE(PrazoFin)*12,_xlfn.SINGLE(compromisso)*MAX('CMM 1 - AUX FINAN'!$F:$F),0)</f>
        <v>0</v>
      </c>
      <c r="DV93" s="77">
        <f>IF(DV7&lt;=_xlfn.SINGLE(PrazoFin)*12,_xlfn.SINGLE(compromisso)*MAX('CMM 1 - AUX FINAN'!$F:$F),0)</f>
        <v>0</v>
      </c>
      <c r="DW93" s="77">
        <f>IF(DW7&lt;=_xlfn.SINGLE(PrazoFin)*12,_xlfn.SINGLE(compromisso)*MAX('CMM 1 - AUX FINAN'!$F:$F),0)</f>
        <v>0</v>
      </c>
      <c r="DX93" s="77">
        <f>IF(DX7&lt;=_xlfn.SINGLE(PrazoFin)*12,_xlfn.SINGLE(compromisso)*MAX('CMM 1 - AUX FINAN'!$F:$F),0)</f>
        <v>0</v>
      </c>
      <c r="DY93" s="77">
        <f>IF(DY7&lt;=_xlfn.SINGLE(PrazoFin)*12,_xlfn.SINGLE(compromisso)*MAX('CMM 1 - AUX FINAN'!$F:$F),0)</f>
        <v>0</v>
      </c>
      <c r="DZ93" s="77">
        <f>IF(DZ7&lt;=_xlfn.SINGLE(PrazoFin)*12,_xlfn.SINGLE(compromisso)*MAX('CMM 1 - AUX FINAN'!$F:$F),0)</f>
        <v>0</v>
      </c>
      <c r="EA93" s="77">
        <f>IF(EA7&lt;=_xlfn.SINGLE(PrazoFin)*12,_xlfn.SINGLE(compromisso)*MAX('CMM 1 - AUX FINAN'!$F:$F),0)</f>
        <v>0</v>
      </c>
      <c r="EB93" s="77">
        <f>IF(EB7&lt;=_xlfn.SINGLE(PrazoFin)*12,_xlfn.SINGLE(compromisso)*MAX('CMM 1 - AUX FINAN'!$F:$F),0)</f>
        <v>0</v>
      </c>
      <c r="EC93" s="77">
        <f>IF(EC7&lt;=_xlfn.SINGLE(PrazoFin)*12,_xlfn.SINGLE(compromisso)*MAX('CMM 1 - AUX FINAN'!$F:$F),0)</f>
        <v>0</v>
      </c>
      <c r="ED93" s="77">
        <f>IF(ED7&lt;=_xlfn.SINGLE(PrazoFin)*12,_xlfn.SINGLE(compromisso)*MAX('CMM 1 - AUX FINAN'!$F:$F),0)</f>
        <v>0</v>
      </c>
      <c r="EE93" s="77">
        <f>IF(EE7&lt;=_xlfn.SINGLE(PrazoFin)*12,_xlfn.SINGLE(compromisso)*MAX('CMM 1 - AUX FINAN'!$F:$F),0)</f>
        <v>0</v>
      </c>
      <c r="EF93" s="77">
        <f>IF(EF7&lt;=_xlfn.SINGLE(PrazoFin)*12,_xlfn.SINGLE(compromisso)*MAX('CMM 1 - AUX FINAN'!$F:$F),0)</f>
        <v>0</v>
      </c>
      <c r="EG93" s="77">
        <f>IF(EG7&lt;=_xlfn.SINGLE(PrazoFin)*12,_xlfn.SINGLE(compromisso)*MAX('CMM 1 - AUX FINAN'!$F:$F),0)</f>
        <v>0</v>
      </c>
      <c r="EH93" s="77">
        <f>IF(EH7&lt;=_xlfn.SINGLE(PrazoFin)*12,_xlfn.SINGLE(compromisso)*MAX('CMM 1 - AUX FINAN'!$F:$F),0)</f>
        <v>0</v>
      </c>
      <c r="EI93" s="77">
        <f>IF(EI7&lt;=_xlfn.SINGLE(PrazoFin)*12,_xlfn.SINGLE(compromisso)*MAX('CMM 1 - AUX FINAN'!$F:$F),0)</f>
        <v>0</v>
      </c>
      <c r="EJ93" s="77">
        <f>IF(EJ7&lt;=_xlfn.SINGLE(PrazoFin)*12,_xlfn.SINGLE(compromisso)*MAX('CMM 1 - AUX FINAN'!$F:$F),0)</f>
        <v>0</v>
      </c>
      <c r="EK93" s="77">
        <f>IF(EK7&lt;=_xlfn.SINGLE(PrazoFin)*12,_xlfn.SINGLE(compromisso)*MAX('CMM 1 - AUX FINAN'!$F:$F),0)</f>
        <v>0</v>
      </c>
      <c r="EL93" s="77">
        <f>IF(EL7&lt;=_xlfn.SINGLE(PrazoFin)*12,_xlfn.SINGLE(compromisso)*MAX('CMM 1 - AUX FINAN'!$F:$F),0)</f>
        <v>0</v>
      </c>
      <c r="EM93" s="77">
        <f>IF(EM7&lt;=_xlfn.SINGLE(PrazoFin)*12,_xlfn.SINGLE(compromisso)*MAX('CMM 1 - AUX FINAN'!$F:$F),0)</f>
        <v>0</v>
      </c>
      <c r="EN93" s="77">
        <f>IF(EN7&lt;=_xlfn.SINGLE(PrazoFin)*12,_xlfn.SINGLE(compromisso)*MAX('CMM 1 - AUX FINAN'!$F:$F),0)</f>
        <v>0</v>
      </c>
      <c r="EO93" s="77">
        <f>IF(EO7&lt;=_xlfn.SINGLE(PrazoFin)*12,_xlfn.SINGLE(compromisso)*MAX('CMM 1 - AUX FINAN'!$F:$F),0)</f>
        <v>0</v>
      </c>
      <c r="EP93" s="77">
        <f>IF(EP7&lt;=_xlfn.SINGLE(PrazoFin)*12,_xlfn.SINGLE(compromisso)*MAX('CMM 1 - AUX FINAN'!$F:$F),0)</f>
        <v>0</v>
      </c>
      <c r="EQ93" s="77">
        <f>IF(EQ7&lt;=_xlfn.SINGLE(PrazoFin)*12,_xlfn.SINGLE(compromisso)*MAX('CMM 1 - AUX FINAN'!$F:$F),0)</f>
        <v>0</v>
      </c>
      <c r="ER93" s="77">
        <f>IF(ER7&lt;=_xlfn.SINGLE(PrazoFin)*12,_xlfn.SINGLE(compromisso)*MAX('CMM 1 - AUX FINAN'!$F:$F),0)</f>
        <v>0</v>
      </c>
      <c r="ES93" s="77">
        <f>IF(ES7&lt;=_xlfn.SINGLE(PrazoFin)*12,_xlfn.SINGLE(compromisso)*MAX('CMM 1 - AUX FINAN'!$F:$F),0)</f>
        <v>0</v>
      </c>
      <c r="ET93" s="77">
        <f>IF(ET7&lt;=_xlfn.SINGLE(PrazoFin)*12,_xlfn.SINGLE(compromisso)*MAX('CMM 1 - AUX FINAN'!$F:$F),0)</f>
        <v>0</v>
      </c>
      <c r="EU93" s="77">
        <f>IF(EU7&lt;=_xlfn.SINGLE(PrazoFin)*12,_xlfn.SINGLE(compromisso)*MAX('CMM 1 - AUX FINAN'!$F:$F),0)</f>
        <v>0</v>
      </c>
      <c r="EV93" s="77">
        <f>IF(EV7&lt;=_xlfn.SINGLE(PrazoFin)*12,_xlfn.SINGLE(compromisso)*MAX('CMM 1 - AUX FINAN'!$F:$F),0)</f>
        <v>0</v>
      </c>
      <c r="EW93" s="77">
        <f>IF(EW7&lt;=_xlfn.SINGLE(PrazoFin)*12,_xlfn.SINGLE(compromisso)*MAX('CMM 1 - AUX FINAN'!$F:$F),0)</f>
        <v>0</v>
      </c>
      <c r="EX93" s="77">
        <f>IF(EX7&lt;=_xlfn.SINGLE(PrazoFin)*12,_xlfn.SINGLE(compromisso)*MAX('CMM 1 - AUX FINAN'!$F:$F),0)</f>
        <v>0</v>
      </c>
      <c r="EY93" s="77">
        <f>IF(EY7&lt;=_xlfn.SINGLE(PrazoFin)*12,_xlfn.SINGLE(compromisso)*MAX('CMM 1 - AUX FINAN'!$F:$F),0)</f>
        <v>0</v>
      </c>
      <c r="EZ93" s="77">
        <f>IF(EZ7&lt;=_xlfn.SINGLE(PrazoFin)*12,_xlfn.SINGLE(compromisso)*MAX('CMM 1 - AUX FINAN'!$F:$F),0)</f>
        <v>0</v>
      </c>
      <c r="FA93" s="77">
        <f>IF(FA7&lt;=_xlfn.SINGLE(PrazoFin)*12,_xlfn.SINGLE(compromisso)*MAX('CMM 1 - AUX FINAN'!$F:$F),0)</f>
        <v>0</v>
      </c>
      <c r="FB93" s="77">
        <f>IF(FB7&lt;=_xlfn.SINGLE(PrazoFin)*12,_xlfn.SINGLE(compromisso)*MAX('CMM 1 - AUX FINAN'!$F:$F),0)</f>
        <v>0</v>
      </c>
      <c r="FC93" s="77">
        <f>IF(FC7&lt;=_xlfn.SINGLE(PrazoFin)*12,_xlfn.SINGLE(compromisso)*MAX('CMM 1 - AUX FINAN'!$F:$F),0)</f>
        <v>0</v>
      </c>
      <c r="FD93" s="77">
        <f>IF(FD7&lt;=_xlfn.SINGLE(PrazoFin)*12,_xlfn.SINGLE(compromisso)*MAX('CMM 1 - AUX FINAN'!$F:$F),0)</f>
        <v>0</v>
      </c>
      <c r="FE93" s="77">
        <f>IF(FE7&lt;=_xlfn.SINGLE(PrazoFin)*12,_xlfn.SINGLE(compromisso)*MAX('CMM 1 - AUX FINAN'!$F:$F),0)</f>
        <v>0</v>
      </c>
      <c r="FF93" s="77">
        <f>IF(FF7&lt;=_xlfn.SINGLE(PrazoFin)*12,_xlfn.SINGLE(compromisso)*MAX('CMM 1 - AUX FINAN'!$F:$F),0)</f>
        <v>0</v>
      </c>
      <c r="FG93" s="77">
        <f>IF(FG7&lt;=_xlfn.SINGLE(PrazoFin)*12,_xlfn.SINGLE(compromisso)*MAX('CMM 1 - AUX FINAN'!$F:$F),0)</f>
        <v>0</v>
      </c>
      <c r="FH93" s="77">
        <f>IF(FH7&lt;=_xlfn.SINGLE(PrazoFin)*12,_xlfn.SINGLE(compromisso)*MAX('CMM 1 - AUX FINAN'!$F:$F),0)</f>
        <v>0</v>
      </c>
      <c r="FI93" s="77">
        <f>IF(FI7&lt;=_xlfn.SINGLE(PrazoFin)*12,_xlfn.SINGLE(compromisso)*MAX('CMM 1 - AUX FINAN'!$F:$F),0)</f>
        <v>0</v>
      </c>
      <c r="FJ93" s="77">
        <f>IF(FJ7&lt;=_xlfn.SINGLE(PrazoFin)*12,_xlfn.SINGLE(compromisso)*MAX('CMM 1 - AUX FINAN'!$F:$F),0)</f>
        <v>0</v>
      </c>
      <c r="FK93" s="77">
        <f>IF(FK7&lt;=_xlfn.SINGLE(PrazoFin)*12,_xlfn.SINGLE(compromisso)*MAX('CMM 1 - AUX FINAN'!$F:$F),0)</f>
        <v>0</v>
      </c>
      <c r="FL93" s="77">
        <f>IF(FL7&lt;=_xlfn.SINGLE(PrazoFin)*12,_xlfn.SINGLE(compromisso)*MAX('CMM 1 - AUX FINAN'!$F:$F),0)</f>
        <v>0</v>
      </c>
      <c r="FM93" s="77">
        <f>IF(FM7&lt;=_xlfn.SINGLE(PrazoFin)*12,_xlfn.SINGLE(compromisso)*MAX('CMM 1 - AUX FINAN'!$F:$F),0)</f>
        <v>0</v>
      </c>
      <c r="FN93" s="77">
        <f>IF(FN7&lt;=_xlfn.SINGLE(PrazoFin)*12,_xlfn.SINGLE(compromisso)*MAX('CMM 1 - AUX FINAN'!$F:$F),0)</f>
        <v>0</v>
      </c>
      <c r="FO93" s="77">
        <f>IF(FO7&lt;=_xlfn.SINGLE(PrazoFin)*12,_xlfn.SINGLE(compromisso)*MAX('CMM 1 - AUX FINAN'!$F:$F),0)</f>
        <v>0</v>
      </c>
      <c r="FP93" s="77">
        <f>IF(FP7&lt;=_xlfn.SINGLE(PrazoFin)*12,_xlfn.SINGLE(compromisso)*MAX('CMM 1 - AUX FINAN'!$F:$F),0)</f>
        <v>0</v>
      </c>
      <c r="FQ93" s="77">
        <f>IF(FQ7&lt;=_xlfn.SINGLE(PrazoFin)*12,_xlfn.SINGLE(compromisso)*MAX('CMM 1 - AUX FINAN'!$F:$F),0)</f>
        <v>0</v>
      </c>
      <c r="FR93" s="77">
        <f>IF(FR7&lt;=_xlfn.SINGLE(PrazoFin)*12,_xlfn.SINGLE(compromisso)*MAX('CMM 1 - AUX FINAN'!$F:$F),0)</f>
        <v>0</v>
      </c>
      <c r="FS93" s="77">
        <f>IF(FS7&lt;=_xlfn.SINGLE(PrazoFin)*12,_xlfn.SINGLE(compromisso)*MAX('CMM 1 - AUX FINAN'!$F:$F),0)</f>
        <v>0</v>
      </c>
      <c r="FT93" s="77">
        <f>IF(FT7&lt;=_xlfn.SINGLE(PrazoFin)*12,_xlfn.SINGLE(compromisso)*MAX('CMM 1 - AUX FINAN'!$F:$F),0)</f>
        <v>0</v>
      </c>
      <c r="FU93" s="77">
        <f>IF(FU7&lt;=_xlfn.SINGLE(PrazoFin)*12,_xlfn.SINGLE(compromisso)*MAX('CMM 1 - AUX FINAN'!$F:$F),0)</f>
        <v>0</v>
      </c>
      <c r="FV93" s="77">
        <f>IF(FV7&lt;=_xlfn.SINGLE(PrazoFin)*12,_xlfn.SINGLE(compromisso)*MAX('CMM 1 - AUX FINAN'!$F:$F),0)</f>
        <v>0</v>
      </c>
      <c r="FW93" s="77">
        <f>IF(FW7&lt;=_xlfn.SINGLE(PrazoFin)*12,_xlfn.SINGLE(compromisso)*MAX('CMM 1 - AUX FINAN'!$F:$F),0)</f>
        <v>0</v>
      </c>
      <c r="FX93" s="77">
        <f>IF(FX7&lt;=_xlfn.SINGLE(PrazoFin)*12,_xlfn.SINGLE(compromisso)*MAX('CMM 1 - AUX FINAN'!$F:$F),0)</f>
        <v>0</v>
      </c>
      <c r="FY93" s="77">
        <f>IF(FY7&lt;=_xlfn.SINGLE(PrazoFin)*12,_xlfn.SINGLE(compromisso)*MAX('CMM 1 - AUX FINAN'!$F:$F),0)</f>
        <v>0</v>
      </c>
      <c r="FZ93" s="77">
        <f>IF(FZ7&lt;=_xlfn.SINGLE(PrazoFin)*12,_xlfn.SINGLE(compromisso)*MAX('CMM 1 - AUX FINAN'!$F:$F),0)</f>
        <v>0</v>
      </c>
      <c r="GA93" s="77">
        <f>IF(GA7&lt;=_xlfn.SINGLE(PrazoFin)*12,_xlfn.SINGLE(compromisso)*MAX('CMM 1 - AUX FINAN'!$F:$F),0)</f>
        <v>0</v>
      </c>
      <c r="GB93" s="77">
        <f>IF(GB7&lt;=_xlfn.SINGLE(PrazoFin)*12,_xlfn.SINGLE(compromisso)*MAX('CMM 1 - AUX FINAN'!$F:$F),0)</f>
        <v>0</v>
      </c>
      <c r="GC93" s="77">
        <f>IF(GC7&lt;=_xlfn.SINGLE(PrazoFin)*12,_xlfn.SINGLE(compromisso)*MAX('CMM 1 - AUX FINAN'!$F:$F),0)</f>
        <v>0</v>
      </c>
      <c r="GD93" s="77">
        <f>IF(GD7&lt;=_xlfn.SINGLE(PrazoFin)*12,_xlfn.SINGLE(compromisso)*MAX('CMM 1 - AUX FINAN'!$F:$F),0)</f>
        <v>0</v>
      </c>
      <c r="GE93" s="77">
        <f>IF(GE7&lt;=_xlfn.SINGLE(PrazoFin)*12,_xlfn.SINGLE(compromisso)*MAX('CMM 1 - AUX FINAN'!$F:$F),0)</f>
        <v>0</v>
      </c>
      <c r="GF93" s="77">
        <f>IF(GF7&lt;=_xlfn.SINGLE(PrazoFin)*12,_xlfn.SINGLE(compromisso)*MAX('CMM 1 - AUX FINAN'!$F:$F),0)</f>
        <v>0</v>
      </c>
      <c r="GG93" s="77">
        <f>IF(GG7&lt;=_xlfn.SINGLE(PrazoFin)*12,_xlfn.SINGLE(compromisso)*MAX('CMM 1 - AUX FINAN'!$F:$F),0)</f>
        <v>0</v>
      </c>
      <c r="GH93" s="77">
        <f>IF(GH7&lt;=_xlfn.SINGLE(PrazoFin)*12,_xlfn.SINGLE(compromisso)*MAX('CMM 1 - AUX FINAN'!$F:$F),0)</f>
        <v>0</v>
      </c>
      <c r="GI93" s="77">
        <f>IF(GI7&lt;=_xlfn.SINGLE(PrazoFin)*12,_xlfn.SINGLE(compromisso)*MAX('CMM 1 - AUX FINAN'!$F:$F),0)</f>
        <v>0</v>
      </c>
      <c r="GJ93" s="77">
        <f>IF(GJ7&lt;=_xlfn.SINGLE(PrazoFin)*12,_xlfn.SINGLE(compromisso)*MAX('CMM 1 - AUX FINAN'!$F:$F),0)</f>
        <v>0</v>
      </c>
      <c r="GK93" s="77">
        <f>IF(GK7&lt;=_xlfn.SINGLE(PrazoFin)*12,_xlfn.SINGLE(compromisso)*MAX('CMM 1 - AUX FINAN'!$F:$F),0)</f>
        <v>0</v>
      </c>
      <c r="GL93" s="77">
        <f>IF(GL7&lt;=_xlfn.SINGLE(PrazoFin)*12,_xlfn.SINGLE(compromisso)*MAX('CMM 1 - AUX FINAN'!$F:$F),0)</f>
        <v>0</v>
      </c>
      <c r="GM93" s="77">
        <f>IF(GM7&lt;=_xlfn.SINGLE(PrazoFin)*12,_xlfn.SINGLE(compromisso)*MAX('CMM 1 - AUX FINAN'!$F:$F),0)</f>
        <v>0</v>
      </c>
      <c r="GN93" s="77">
        <f>IF(GN7&lt;=_xlfn.SINGLE(PrazoFin)*12,_xlfn.SINGLE(compromisso)*MAX('CMM 1 - AUX FINAN'!$F:$F),0)</f>
        <v>0</v>
      </c>
      <c r="GO93" s="77">
        <f>IF(GO7&lt;=_xlfn.SINGLE(PrazoFin)*12,_xlfn.SINGLE(compromisso)*MAX('CMM 1 - AUX FINAN'!$F:$F),0)</f>
        <v>0</v>
      </c>
      <c r="GP93" s="77">
        <f>IF(GP7&lt;=_xlfn.SINGLE(PrazoFin)*12,_xlfn.SINGLE(compromisso)*MAX('CMM 1 - AUX FINAN'!$F:$F),0)</f>
        <v>0</v>
      </c>
      <c r="GQ93" s="77">
        <f>IF(GQ7&lt;=_xlfn.SINGLE(PrazoFin)*12,_xlfn.SINGLE(compromisso)*MAX('CMM 1 - AUX FINAN'!$F:$F),0)</f>
        <v>0</v>
      </c>
      <c r="GR93" s="77">
        <f>IF(GR7&lt;=_xlfn.SINGLE(PrazoFin)*12,_xlfn.SINGLE(compromisso)*MAX('CMM 1 - AUX FINAN'!$F:$F),0)</f>
        <v>0</v>
      </c>
      <c r="GS93" s="77">
        <f>IF(GS7&lt;=_xlfn.SINGLE(PrazoFin)*12,_xlfn.SINGLE(compromisso)*MAX('CMM 1 - AUX FINAN'!$F:$F),0)</f>
        <v>0</v>
      </c>
      <c r="GT93" s="77">
        <f>IF(GT7&lt;=_xlfn.SINGLE(PrazoFin)*12,_xlfn.SINGLE(compromisso)*MAX('CMM 1 - AUX FINAN'!$F:$F),0)</f>
        <v>0</v>
      </c>
      <c r="GU93" s="77">
        <f>IF(GU7&lt;=_xlfn.SINGLE(PrazoFin)*12,_xlfn.SINGLE(compromisso)*MAX('CMM 1 - AUX FINAN'!$F:$F),0)</f>
        <v>0</v>
      </c>
      <c r="GV93" s="77">
        <f>IF(GV7&lt;=_xlfn.SINGLE(PrazoFin)*12,_xlfn.SINGLE(compromisso)*MAX('CMM 1 - AUX FINAN'!$F:$F),0)</f>
        <v>0</v>
      </c>
      <c r="GW93" s="77">
        <f>IF(GW7&lt;=_xlfn.SINGLE(PrazoFin)*12,_xlfn.SINGLE(compromisso)*MAX('CMM 1 - AUX FINAN'!$F:$F),0)</f>
        <v>0</v>
      </c>
      <c r="GX93" s="77">
        <f>IF(GX7&lt;=_xlfn.SINGLE(PrazoFin)*12,_xlfn.SINGLE(compromisso)*MAX('CMM 1 - AUX FINAN'!$F:$F),0)</f>
        <v>0</v>
      </c>
      <c r="GY93" s="77">
        <f>IF(GY7&lt;=_xlfn.SINGLE(PrazoFin)*12,_xlfn.SINGLE(compromisso)*MAX('CMM 1 - AUX FINAN'!$F:$F),0)</f>
        <v>0</v>
      </c>
      <c r="GZ93" s="77">
        <f>IF(GZ7&lt;=_xlfn.SINGLE(PrazoFin)*12,_xlfn.SINGLE(compromisso)*MAX('CMM 1 - AUX FINAN'!$F:$F),0)</f>
        <v>0</v>
      </c>
      <c r="HA93" s="77">
        <f>IF(HA7&lt;=_xlfn.SINGLE(PrazoFin)*12,_xlfn.SINGLE(compromisso)*MAX('CMM 1 - AUX FINAN'!$F:$F),0)</f>
        <v>0</v>
      </c>
      <c r="HB93" s="77">
        <f>IF(HB7&lt;=_xlfn.SINGLE(PrazoFin)*12,_xlfn.SINGLE(compromisso)*MAX('CMM 1 - AUX FINAN'!$F:$F),0)</f>
        <v>0</v>
      </c>
      <c r="HC93" s="77">
        <f>IF(HC7&lt;=_xlfn.SINGLE(PrazoFin)*12,_xlfn.SINGLE(compromisso)*MAX('CMM 1 - AUX FINAN'!$F:$F),0)</f>
        <v>0</v>
      </c>
      <c r="HD93" s="77">
        <f>IF(HD7&lt;=_xlfn.SINGLE(PrazoFin)*12,_xlfn.SINGLE(compromisso)*MAX('CMM 1 - AUX FINAN'!$F:$F),0)</f>
        <v>0</v>
      </c>
      <c r="HE93" s="77">
        <f>IF(HE7&lt;=_xlfn.SINGLE(PrazoFin)*12,_xlfn.SINGLE(compromisso)*MAX('CMM 1 - AUX FINAN'!$F:$F),0)</f>
        <v>0</v>
      </c>
      <c r="HF93" s="77">
        <f>IF(HF7&lt;=_xlfn.SINGLE(PrazoFin)*12,_xlfn.SINGLE(compromisso)*MAX('CMM 1 - AUX FINAN'!$F:$F),0)</f>
        <v>0</v>
      </c>
      <c r="HG93" s="77">
        <f>IF(HG7&lt;=_xlfn.SINGLE(PrazoFin)*12,_xlfn.SINGLE(compromisso)*MAX('CMM 1 - AUX FINAN'!$F:$F),0)</f>
        <v>0</v>
      </c>
      <c r="HH93" s="77">
        <f>IF(HH7&lt;=_xlfn.SINGLE(PrazoFin)*12,_xlfn.SINGLE(compromisso)*MAX('CMM 1 - AUX FINAN'!$F:$F),0)</f>
        <v>0</v>
      </c>
      <c r="HI93" s="77">
        <f>IF(HI7&lt;=_xlfn.SINGLE(PrazoFin)*12,_xlfn.SINGLE(compromisso)*MAX('CMM 1 - AUX FINAN'!$F:$F),0)</f>
        <v>0</v>
      </c>
    </row>
    <row r="94" spans="1:217" ht="14.4" x14ac:dyDescent="0.3">
      <c r="A94" s="31"/>
    </row>
    <row r="95" spans="1:217" s="22" customFormat="1" x14ac:dyDescent="0.2">
      <c r="A95" s="34" t="s">
        <v>132</v>
      </c>
      <c r="B95" s="83">
        <f>IFERROR(VLOOKUP(B$7,'CMM 1 - AUX FINAN'!A:F,5,0),0)</f>
        <v>0</v>
      </c>
      <c r="C95" s="83">
        <f>IFERROR(VLOOKUP(C$7,'CMM 1 - AUX FINAN'!B:G,5,0),0)</f>
        <v>0</v>
      </c>
      <c r="D95" s="83">
        <f>IFERROR(VLOOKUP(D$7,'CMM 1 - AUX FINAN'!C:H,5,0),0)</f>
        <v>0</v>
      </c>
      <c r="E95" s="83">
        <f>IFERROR(VLOOKUP(E$7,'CMM 1 - AUX FINAN'!D:I,5,0),0)</f>
        <v>0</v>
      </c>
      <c r="F95" s="83">
        <f>IFERROR(VLOOKUP(F$7,'CMM 1 - AUX FINAN'!E:J,5,0),0)</f>
        <v>0</v>
      </c>
      <c r="G95" s="83">
        <f>IFERROR(VLOOKUP(G$7,'CMM 1 - AUX FINAN'!F:K,5,0),0)</f>
        <v>0</v>
      </c>
      <c r="H95" s="83">
        <f>IFERROR(VLOOKUP(H$7,'CMM 1 - AUX FINAN'!G:L,5,0),0)</f>
        <v>0</v>
      </c>
      <c r="I95" s="83">
        <f>IFERROR(VLOOKUP(I$7,'CMM 1 - AUX FINAN'!H:M,5,0),0)</f>
        <v>0</v>
      </c>
      <c r="J95" s="83">
        <f>IFERROR(VLOOKUP(J$7,'CMM 1 - AUX FINAN'!I:N,5,0),0)</f>
        <v>0</v>
      </c>
      <c r="K95" s="83">
        <f>IFERROR(VLOOKUP(K$7,'CMM 1 - AUX FINAN'!J:O,5,0),0)</f>
        <v>0</v>
      </c>
      <c r="L95" s="83">
        <f>IFERROR(VLOOKUP(L$7,'CMM 1 - AUX FINAN'!K:P,5,0),0)</f>
        <v>0</v>
      </c>
      <c r="M95" s="83">
        <f>IFERROR(VLOOKUP(M$7,'CMM 1 - AUX FINAN'!L:Q,5,0),0)</f>
        <v>0</v>
      </c>
      <c r="N95" s="83">
        <f>IFERROR(VLOOKUP(N$7,'CMM 1 - AUX FINAN'!M:R,5,0),0)</f>
        <v>0</v>
      </c>
      <c r="O95" s="83">
        <f>IFERROR(VLOOKUP(O$7,'CMM 1 - AUX FINAN'!N:S,5,0),0)</f>
        <v>0</v>
      </c>
      <c r="P95" s="83">
        <f>IFERROR(VLOOKUP(P$7,'CMM 1 - AUX FINAN'!O:T,5,0),0)</f>
        <v>0</v>
      </c>
      <c r="Q95" s="83">
        <f>IFERROR(VLOOKUP(Q$7,'CMM 1 - AUX FINAN'!P:U,5,0),0)</f>
        <v>0</v>
      </c>
      <c r="R95" s="83">
        <f>IFERROR(VLOOKUP(R$7,'CMM 1 - AUX FINAN'!Q:V,5,0),0)</f>
        <v>0</v>
      </c>
      <c r="S95" s="83">
        <f>IFERROR(VLOOKUP(S$7,'CMM 1 - AUX FINAN'!R:W,5,0),0)</f>
        <v>0</v>
      </c>
      <c r="T95" s="83">
        <f>IFERROR(VLOOKUP(T$7,'CMM 1 - AUX FINAN'!S:X,5,0),0)</f>
        <v>0</v>
      </c>
      <c r="U95" s="83">
        <f>IFERROR(VLOOKUP(U$7,'CMM 1 - AUX FINAN'!T:Y,5,0),0)</f>
        <v>0</v>
      </c>
      <c r="V95" s="83">
        <f>IFERROR(VLOOKUP(V$7,'CMM 1 - AUX FINAN'!U:Z,5,0),0)</f>
        <v>0</v>
      </c>
      <c r="W95" s="83">
        <f>IFERROR(VLOOKUP(W$7,'CMM 1 - AUX FINAN'!V:AA,5,0),0)</f>
        <v>0</v>
      </c>
      <c r="X95" s="83">
        <f>IFERROR(VLOOKUP(X$7,'CMM 1 - AUX FINAN'!W:AB,5,0),0)</f>
        <v>0</v>
      </c>
      <c r="Y95" s="83">
        <f>IFERROR(VLOOKUP(Y$7,'CMM 1 - AUX FINAN'!X:AC,5,0),0)</f>
        <v>0</v>
      </c>
      <c r="Z95" s="83">
        <f>IFERROR(VLOOKUP(Z$7,'CMM 1 - AUX FINAN'!Y:AD,5,0),0)</f>
        <v>0</v>
      </c>
      <c r="AA95" s="83">
        <f>IFERROR(VLOOKUP(AA$7,'CMM 1 - AUX FINAN'!Z:AE,5,0),0)</f>
        <v>0</v>
      </c>
      <c r="AB95" s="83">
        <f>IFERROR(VLOOKUP(AB$7,'CMM 1 - AUX FINAN'!AA:AF,5,0),0)</f>
        <v>0</v>
      </c>
      <c r="AC95" s="83">
        <f>IFERROR(VLOOKUP(AC$7,'CMM 1 - AUX FINAN'!AB:AG,5,0),0)</f>
        <v>0</v>
      </c>
      <c r="AD95" s="83">
        <f>IFERROR(VLOOKUP(AD$7,'CMM 1 - AUX FINAN'!AC:AH,5,0),0)</f>
        <v>0</v>
      </c>
      <c r="AE95" s="83">
        <f>IFERROR(VLOOKUP(AE$7,'CMM 1 - AUX FINAN'!AD:AI,5,0),0)</f>
        <v>0</v>
      </c>
      <c r="AF95" s="83">
        <f>IFERROR(VLOOKUP(AF$7,'CMM 1 - AUX FINAN'!AE:AJ,5,0),0)</f>
        <v>0</v>
      </c>
      <c r="AG95" s="83">
        <f>IFERROR(VLOOKUP(AG$7,'CMM 1 - AUX FINAN'!AF:AK,5,0),0)</f>
        <v>0</v>
      </c>
      <c r="AH95" s="83">
        <f>IFERROR(VLOOKUP(AH$7,'CMM 1 - AUX FINAN'!AG:AL,5,0),0)</f>
        <v>0</v>
      </c>
      <c r="AI95" s="83">
        <f>IFERROR(VLOOKUP(AI$7,'CMM 1 - AUX FINAN'!AH:AM,5,0),0)</f>
        <v>0</v>
      </c>
      <c r="AJ95" s="83">
        <f>IFERROR(VLOOKUP(AJ$7,'CMM 1 - AUX FINAN'!AI:AN,5,0),0)</f>
        <v>0</v>
      </c>
      <c r="AK95" s="83">
        <f>IFERROR(VLOOKUP(AK$7,'CMM 1 - AUX FINAN'!AJ:AO,5,0),0)</f>
        <v>0</v>
      </c>
      <c r="AL95" s="83">
        <f>IFERROR(VLOOKUP(AL$7,'CMM 1 - AUX FINAN'!AK:AP,5,0),0)</f>
        <v>0</v>
      </c>
      <c r="AM95" s="83">
        <f>IFERROR(VLOOKUP(AM$7,'CMM 1 - AUX FINAN'!AL:AQ,5,0),0)</f>
        <v>0</v>
      </c>
      <c r="AN95" s="83">
        <f>IFERROR(VLOOKUP(AN$7,'CMM 1 - AUX FINAN'!AM:AR,5,0),0)</f>
        <v>0</v>
      </c>
      <c r="AO95" s="83">
        <f>IFERROR(VLOOKUP(AO$7,'CMM 1 - AUX FINAN'!AN:AS,5,0),0)</f>
        <v>0</v>
      </c>
      <c r="AP95" s="83">
        <f>IFERROR(VLOOKUP(AP$7,'CMM 1 - AUX FINAN'!AO:AT,5,0),0)</f>
        <v>0</v>
      </c>
      <c r="AQ95" s="83">
        <f>IFERROR(VLOOKUP(AQ$7,'CMM 1 - AUX FINAN'!AP:AU,5,0),0)</f>
        <v>0</v>
      </c>
      <c r="AR95" s="83">
        <f>IFERROR(VLOOKUP(AR$7,'CMM 1 - AUX FINAN'!AQ:AV,5,0),0)</f>
        <v>0</v>
      </c>
      <c r="AS95" s="83">
        <f>IFERROR(VLOOKUP(AS$7,'CMM 1 - AUX FINAN'!AR:AW,5,0),0)</f>
        <v>0</v>
      </c>
      <c r="AT95" s="83">
        <f>IFERROR(VLOOKUP(AT$7,'CMM 1 - AUX FINAN'!AS:AX,5,0),0)</f>
        <v>0</v>
      </c>
      <c r="AU95" s="83">
        <f>IFERROR(VLOOKUP(AU$7,'CMM 1 - AUX FINAN'!AT:AY,5,0),0)</f>
        <v>0</v>
      </c>
      <c r="AV95" s="83">
        <f>IFERROR(VLOOKUP(AV$7,'CMM 1 - AUX FINAN'!AU:AZ,5,0),0)</f>
        <v>0</v>
      </c>
      <c r="AW95" s="83">
        <f>IFERROR(VLOOKUP(AW$7,'CMM 1 - AUX FINAN'!AV:BA,5,0),0)</f>
        <v>0</v>
      </c>
      <c r="AX95" s="83">
        <f>IFERROR(VLOOKUP(AX$7,'CMM 1 - AUX FINAN'!AW:BB,5,0),0)</f>
        <v>0</v>
      </c>
      <c r="AY95" s="83">
        <f>IFERROR(VLOOKUP(AY$7,'CMM 1 - AUX FINAN'!AX:BC,5,0),0)</f>
        <v>0</v>
      </c>
      <c r="AZ95" s="83">
        <f>IFERROR(VLOOKUP(AZ$7,'CMM 1 - AUX FINAN'!AY:BD,5,0),0)</f>
        <v>0</v>
      </c>
      <c r="BA95" s="83">
        <f>IFERROR(VLOOKUP(BA$7,'CMM 1 - AUX FINAN'!AZ:BE,5,0),0)</f>
        <v>0</v>
      </c>
      <c r="BB95" s="83">
        <f>IFERROR(VLOOKUP(BB$7,'CMM 1 - AUX FINAN'!BA:BF,5,0),0)</f>
        <v>0</v>
      </c>
      <c r="BC95" s="83">
        <f>IFERROR(VLOOKUP(BC$7,'CMM 1 - AUX FINAN'!BB:BG,5,0),0)</f>
        <v>0</v>
      </c>
      <c r="BD95" s="83">
        <f>IFERROR(VLOOKUP(BD$7,'CMM 1 - AUX FINAN'!BC:BH,5,0),0)</f>
        <v>0</v>
      </c>
      <c r="BE95" s="83">
        <f>IFERROR(VLOOKUP(BE$7,'CMM 1 - AUX FINAN'!BD:BI,5,0),0)</f>
        <v>0</v>
      </c>
      <c r="BF95" s="83">
        <f>IFERROR(VLOOKUP(BF$7,'CMM 1 - AUX FINAN'!BE:BJ,5,0),0)</f>
        <v>0</v>
      </c>
      <c r="BG95" s="83">
        <f>IFERROR(VLOOKUP(BG$7,'CMM 1 - AUX FINAN'!BF:BK,5,0),0)</f>
        <v>0</v>
      </c>
      <c r="BH95" s="83">
        <f>IFERROR(VLOOKUP(BH$7,'CMM 1 - AUX FINAN'!BG:BL,5,0),0)</f>
        <v>0</v>
      </c>
      <c r="BI95" s="83">
        <f>IFERROR(VLOOKUP(BI$7,'CMM 1 - AUX FINAN'!BH:BM,5,0),0)</f>
        <v>0</v>
      </c>
      <c r="BJ95" s="83">
        <f>IFERROR(VLOOKUP(BJ$7,'CMM 1 - AUX FINAN'!BI:BN,5,0),0)</f>
        <v>0</v>
      </c>
      <c r="BK95" s="83">
        <f>IFERROR(VLOOKUP(BK$7,'CMM 1 - AUX FINAN'!BJ:BO,5,0),0)</f>
        <v>0</v>
      </c>
      <c r="BL95" s="83">
        <f>IFERROR(VLOOKUP(BL$7,'CMM 1 - AUX FINAN'!BK:BP,5,0),0)</f>
        <v>0</v>
      </c>
      <c r="BM95" s="83">
        <f>IFERROR(VLOOKUP(BM$7,'CMM 1 - AUX FINAN'!BL:BQ,5,0),0)</f>
        <v>0</v>
      </c>
      <c r="BN95" s="83">
        <f>IFERROR(VLOOKUP(BN$7,'CMM 1 - AUX FINAN'!BM:BR,5,0),0)</f>
        <v>0</v>
      </c>
      <c r="BO95" s="83">
        <f>IFERROR(VLOOKUP(BO$7,'CMM 1 - AUX FINAN'!BN:BS,5,0),0)</f>
        <v>0</v>
      </c>
      <c r="BP95" s="83">
        <f>IFERROR(VLOOKUP(BP$7,'CMM 1 - AUX FINAN'!BO:BT,5,0),0)</f>
        <v>0</v>
      </c>
      <c r="BQ95" s="83">
        <f>IFERROR(VLOOKUP(BQ$7,'CMM 1 - AUX FINAN'!BP:BU,5,0),0)</f>
        <v>0</v>
      </c>
      <c r="BR95" s="83">
        <f>IFERROR(VLOOKUP(BR$7,'CMM 1 - AUX FINAN'!BQ:BV,5,0),0)</f>
        <v>0</v>
      </c>
      <c r="BS95" s="83">
        <f>IFERROR(VLOOKUP(BS$7,'CMM 1 - AUX FINAN'!BR:BW,5,0),0)</f>
        <v>0</v>
      </c>
      <c r="BT95" s="83">
        <f>IFERROR(VLOOKUP(BT$7,'CMM 1 - AUX FINAN'!BS:BX,5,0),0)</f>
        <v>0</v>
      </c>
      <c r="BU95" s="83">
        <f>IFERROR(VLOOKUP(BU$7,'CMM 1 - AUX FINAN'!BT:BY,5,0),0)</f>
        <v>0</v>
      </c>
      <c r="BV95" s="83">
        <f>IFERROR(VLOOKUP(BV$7,'CMM 1 - AUX FINAN'!BU:BZ,5,0),0)</f>
        <v>0</v>
      </c>
      <c r="BW95" s="83">
        <f>IFERROR(VLOOKUP(BW$7,'CMM 1 - AUX FINAN'!BV:CA,5,0),0)</f>
        <v>0</v>
      </c>
      <c r="BX95" s="83">
        <f>IFERROR(VLOOKUP(BX$7,'CMM 1 - AUX FINAN'!BW:CB,5,0),0)</f>
        <v>0</v>
      </c>
      <c r="BY95" s="83">
        <f>IFERROR(VLOOKUP(BY$7,'CMM 1 - AUX FINAN'!BX:CC,5,0),0)</f>
        <v>0</v>
      </c>
      <c r="BZ95" s="83">
        <f>IFERROR(VLOOKUP(BZ$7,'CMM 1 - AUX FINAN'!BY:CD,5,0),0)</f>
        <v>0</v>
      </c>
      <c r="CA95" s="83">
        <f>IFERROR(VLOOKUP(CA$7,'CMM 1 - AUX FINAN'!BZ:CE,5,0),0)</f>
        <v>0</v>
      </c>
      <c r="CB95" s="83">
        <f>IFERROR(VLOOKUP(CB$7,'CMM 1 - AUX FINAN'!CA:CF,5,0),0)</f>
        <v>0</v>
      </c>
      <c r="CC95" s="83">
        <f>IFERROR(VLOOKUP(CC$7,'CMM 1 - AUX FINAN'!CB:CG,5,0),0)</f>
        <v>0</v>
      </c>
      <c r="CD95" s="83">
        <f>IFERROR(VLOOKUP(CD$7,'CMM 1 - AUX FINAN'!CC:CH,5,0),0)</f>
        <v>0</v>
      </c>
      <c r="CE95" s="83">
        <f>IFERROR(VLOOKUP(CE$7,'CMM 1 - AUX FINAN'!CD:CI,5,0),0)</f>
        <v>0</v>
      </c>
      <c r="CF95" s="83">
        <f>IFERROR(VLOOKUP(CF$7,'CMM 1 - AUX FINAN'!CE:CJ,5,0),0)</f>
        <v>0</v>
      </c>
      <c r="CG95" s="83">
        <f>IFERROR(VLOOKUP(CG$7,'CMM 1 - AUX FINAN'!CF:CK,5,0),0)</f>
        <v>0</v>
      </c>
      <c r="CH95" s="83">
        <f>IFERROR(VLOOKUP(CH$7,'CMM 1 - AUX FINAN'!CG:CL,5,0),0)</f>
        <v>0</v>
      </c>
      <c r="CI95" s="83">
        <f>IFERROR(VLOOKUP(CI$7,'CMM 1 - AUX FINAN'!CH:CM,5,0),0)</f>
        <v>0</v>
      </c>
      <c r="CJ95" s="83">
        <f>IFERROR(VLOOKUP(CJ$7,'CMM 1 - AUX FINAN'!CI:CN,5,0),0)</f>
        <v>0</v>
      </c>
      <c r="CK95" s="83">
        <f>IFERROR(VLOOKUP(CK$7,'CMM 1 - AUX FINAN'!CJ:CO,5,0),0)</f>
        <v>0</v>
      </c>
      <c r="CL95" s="83">
        <f>IFERROR(VLOOKUP(CL$7,'CMM 1 - AUX FINAN'!CK:CP,5,0),0)</f>
        <v>0</v>
      </c>
      <c r="CM95" s="83">
        <f>IFERROR(VLOOKUP(CM$7,'CMM 1 - AUX FINAN'!CL:CQ,5,0),0)</f>
        <v>0</v>
      </c>
      <c r="CN95" s="83">
        <f>IFERROR(VLOOKUP(CN$7,'CMM 1 - AUX FINAN'!CM:CR,5,0),0)</f>
        <v>0</v>
      </c>
      <c r="CO95" s="83">
        <f>IFERROR(VLOOKUP(CO$7,'CMM 1 - AUX FINAN'!CN:CS,5,0),0)</f>
        <v>0</v>
      </c>
      <c r="CP95" s="83">
        <f>IFERROR(VLOOKUP(CP$7,'CMM 1 - AUX FINAN'!CO:CT,5,0),0)</f>
        <v>0</v>
      </c>
      <c r="CQ95" s="83">
        <f>IFERROR(VLOOKUP(CQ$7,'CMM 1 - AUX FINAN'!CP:CU,5,0),0)</f>
        <v>0</v>
      </c>
      <c r="CR95" s="83">
        <f>IFERROR(VLOOKUP(CR$7,'CMM 1 - AUX FINAN'!CQ:CV,5,0),0)</f>
        <v>0</v>
      </c>
      <c r="CS95" s="83">
        <f>IFERROR(VLOOKUP(CS$7,'CMM 1 - AUX FINAN'!CR:CW,5,0),0)</f>
        <v>0</v>
      </c>
      <c r="CT95" s="83">
        <f>IFERROR(VLOOKUP(CT$7,'CMM 1 - AUX FINAN'!CS:CX,5,0),0)</f>
        <v>0</v>
      </c>
      <c r="CU95" s="83">
        <f>IFERROR(VLOOKUP(CU$7,'CMM 1 - AUX FINAN'!CT:CY,5,0),0)</f>
        <v>0</v>
      </c>
      <c r="CV95" s="83">
        <f>IFERROR(VLOOKUP(CV$7,'CMM 1 - AUX FINAN'!CU:CZ,5,0),0)</f>
        <v>0</v>
      </c>
      <c r="CW95" s="83">
        <f>IFERROR(VLOOKUP(CW$7,'CMM 1 - AUX FINAN'!CV:DA,5,0),0)</f>
        <v>0</v>
      </c>
      <c r="CX95" s="83">
        <f>IFERROR(VLOOKUP(CX$7,'CMM 1 - AUX FINAN'!CW:DB,5,0),0)</f>
        <v>0</v>
      </c>
      <c r="CY95" s="83">
        <f>IFERROR(VLOOKUP(CY$7,'CMM 1 - AUX FINAN'!CX:DC,5,0),0)</f>
        <v>0</v>
      </c>
      <c r="CZ95" s="83">
        <f>IFERROR(VLOOKUP(CZ$7,'CMM 1 - AUX FINAN'!CY:DD,5,0),0)</f>
        <v>0</v>
      </c>
      <c r="DA95" s="83">
        <f>IFERROR(VLOOKUP(DA$7,'CMM 1 - AUX FINAN'!CZ:DE,5,0),0)</f>
        <v>0</v>
      </c>
      <c r="DB95" s="83">
        <f>IFERROR(VLOOKUP(DB$7,'CMM 1 - AUX FINAN'!DA:DF,5,0),0)</f>
        <v>0</v>
      </c>
      <c r="DC95" s="83">
        <f>IFERROR(VLOOKUP(DC$7,'CMM 1 - AUX FINAN'!DB:DG,5,0),0)</f>
        <v>0</v>
      </c>
      <c r="DD95" s="83">
        <f>IFERROR(VLOOKUP(DD$7,'CMM 1 - AUX FINAN'!DC:DH,5,0),0)</f>
        <v>0</v>
      </c>
      <c r="DE95" s="83">
        <f>IFERROR(VLOOKUP(DE$7,'CMM 1 - AUX FINAN'!DD:DI,5,0),0)</f>
        <v>0</v>
      </c>
      <c r="DF95" s="83">
        <f>IFERROR(VLOOKUP(DF$7,'CMM 1 - AUX FINAN'!DE:DJ,5,0),0)</f>
        <v>0</v>
      </c>
      <c r="DG95" s="83">
        <f>IFERROR(VLOOKUP(DG$7,'CMM 1 - AUX FINAN'!DF:DK,5,0),0)</f>
        <v>0</v>
      </c>
      <c r="DH95" s="83">
        <f>IFERROR(VLOOKUP(DH$7,'CMM 1 - AUX FINAN'!DG:DL,5,0),0)</f>
        <v>0</v>
      </c>
      <c r="DI95" s="83">
        <f>IFERROR(VLOOKUP(DI$7,'CMM 1 - AUX FINAN'!DH:DM,5,0),0)</f>
        <v>0</v>
      </c>
      <c r="DJ95" s="83">
        <f>IFERROR(VLOOKUP(DJ$7,'CMM 1 - AUX FINAN'!DI:DN,5,0),0)</f>
        <v>0</v>
      </c>
      <c r="DK95" s="83">
        <f>IFERROR(VLOOKUP(DK$7,'CMM 1 - AUX FINAN'!DJ:DO,5,0),0)</f>
        <v>0</v>
      </c>
      <c r="DL95" s="83">
        <f>IFERROR(VLOOKUP(DL$7,'CMM 1 - AUX FINAN'!DK:DP,5,0),0)</f>
        <v>0</v>
      </c>
      <c r="DM95" s="83">
        <f>IFERROR(VLOOKUP(DM$7,'CMM 1 - AUX FINAN'!DL:DQ,5,0),0)</f>
        <v>0</v>
      </c>
      <c r="DN95" s="83">
        <f>IFERROR(VLOOKUP(DN$7,'CMM 1 - AUX FINAN'!DM:DR,5,0),0)</f>
        <v>0</v>
      </c>
      <c r="DO95" s="83">
        <f>IFERROR(VLOOKUP(DO$7,'CMM 1 - AUX FINAN'!DN:DS,5,0),0)</f>
        <v>0</v>
      </c>
      <c r="DP95" s="83">
        <f>IFERROR(VLOOKUP(DP$7,'CMM 1 - AUX FINAN'!DO:DT,5,0),0)</f>
        <v>0</v>
      </c>
      <c r="DQ95" s="83">
        <f>IFERROR(VLOOKUP(DQ$7,'CMM 1 - AUX FINAN'!DP:DU,5,0),0)</f>
        <v>0</v>
      </c>
      <c r="DR95" s="83">
        <f>IFERROR(VLOOKUP(DR$7,'CMM 1 - AUX FINAN'!DQ:DV,5,0),0)</f>
        <v>0</v>
      </c>
      <c r="DS95" s="83">
        <f>IFERROR(VLOOKUP(DS$7,'CMM 1 - AUX FINAN'!DR:DW,5,0),0)</f>
        <v>0</v>
      </c>
      <c r="DT95" s="83">
        <f>IFERROR(VLOOKUP(DT$7,'CMM 1 - AUX FINAN'!DS:DX,5,0),0)</f>
        <v>0</v>
      </c>
      <c r="DU95" s="83">
        <f>IFERROR(VLOOKUP(DU$7,'CMM 1 - AUX FINAN'!DT:DY,5,0),0)</f>
        <v>0</v>
      </c>
      <c r="DV95" s="83">
        <f>IFERROR(VLOOKUP(DV$7,'CMM 1 - AUX FINAN'!DU:DZ,5,0),0)</f>
        <v>0</v>
      </c>
      <c r="DW95" s="83">
        <f>IFERROR(VLOOKUP(DW$7,'CMM 1 - AUX FINAN'!DV:EA,5,0),0)</f>
        <v>0</v>
      </c>
      <c r="DX95" s="83">
        <f>IFERROR(VLOOKUP(DX$7,'CMM 1 - AUX FINAN'!DW:EB,5,0),0)</f>
        <v>0</v>
      </c>
      <c r="DY95" s="83">
        <f>IFERROR(VLOOKUP(DY$7,'CMM 1 - AUX FINAN'!DX:EC,5,0),0)</f>
        <v>0</v>
      </c>
      <c r="DZ95" s="83">
        <f>IFERROR(VLOOKUP(DZ$7,'CMM 1 - AUX FINAN'!DY:ED,5,0),0)</f>
        <v>0</v>
      </c>
      <c r="EA95" s="83">
        <f>IFERROR(VLOOKUP(EA$7,'CMM 1 - AUX FINAN'!DZ:EE,5,0),0)</f>
        <v>0</v>
      </c>
      <c r="EB95" s="83">
        <f>IFERROR(VLOOKUP(EB$7,'CMM 1 - AUX FINAN'!EA:EF,5,0),0)</f>
        <v>0</v>
      </c>
      <c r="EC95" s="83">
        <f>IFERROR(VLOOKUP(EC$7,'CMM 1 - AUX FINAN'!EB:EG,5,0),0)</f>
        <v>0</v>
      </c>
      <c r="ED95" s="83">
        <f>IFERROR(VLOOKUP(ED$7,'CMM 1 - AUX FINAN'!EC:EH,5,0),0)</f>
        <v>0</v>
      </c>
      <c r="EE95" s="83">
        <f>IFERROR(VLOOKUP(EE$7,'CMM 1 - AUX FINAN'!ED:EI,5,0),0)</f>
        <v>0</v>
      </c>
      <c r="EF95" s="83">
        <f>IFERROR(VLOOKUP(EF$7,'CMM 1 - AUX FINAN'!EE:EJ,5,0),0)</f>
        <v>0</v>
      </c>
      <c r="EG95" s="83">
        <f>IFERROR(VLOOKUP(EG$7,'CMM 1 - AUX FINAN'!EF:EK,5,0),0)</f>
        <v>0</v>
      </c>
      <c r="EH95" s="83">
        <f>IFERROR(VLOOKUP(EH$7,'CMM 1 - AUX FINAN'!EG:EL,5,0),0)</f>
        <v>0</v>
      </c>
      <c r="EI95" s="83">
        <f>IFERROR(VLOOKUP(EI$7,'CMM 1 - AUX FINAN'!EH:EM,5,0),0)</f>
        <v>0</v>
      </c>
      <c r="EJ95" s="83">
        <f>IFERROR(VLOOKUP(EJ$7,'CMM 1 - AUX FINAN'!EI:EN,5,0),0)</f>
        <v>0</v>
      </c>
      <c r="EK95" s="83">
        <f>IFERROR(VLOOKUP(EK$7,'CMM 1 - AUX FINAN'!EJ:EO,5,0),0)</f>
        <v>0</v>
      </c>
      <c r="EL95" s="83">
        <f>IFERROR(VLOOKUP(EL$7,'CMM 1 - AUX FINAN'!EK:EP,5,0),0)</f>
        <v>0</v>
      </c>
      <c r="EM95" s="83">
        <f>IFERROR(VLOOKUP(EM$7,'CMM 1 - AUX FINAN'!EL:EQ,5,0),0)</f>
        <v>0</v>
      </c>
      <c r="EN95" s="83">
        <f>IFERROR(VLOOKUP(EN$7,'CMM 1 - AUX FINAN'!EM:ER,5,0),0)</f>
        <v>0</v>
      </c>
      <c r="EO95" s="83">
        <f>IFERROR(VLOOKUP(EO$7,'CMM 1 - AUX FINAN'!EN:ES,5,0),0)</f>
        <v>0</v>
      </c>
      <c r="EP95" s="83">
        <f>IFERROR(VLOOKUP(EP$7,'CMM 1 - AUX FINAN'!EO:ET,5,0),0)</f>
        <v>0</v>
      </c>
      <c r="EQ95" s="83">
        <f>IFERROR(VLOOKUP(EQ$7,'CMM 1 - AUX FINAN'!EP:EU,5,0),0)</f>
        <v>0</v>
      </c>
      <c r="ER95" s="83">
        <f>IFERROR(VLOOKUP(ER$7,'CMM 1 - AUX FINAN'!EQ:EV,5,0),0)</f>
        <v>0</v>
      </c>
      <c r="ES95" s="83">
        <f>IFERROR(VLOOKUP(ES$7,'CMM 1 - AUX FINAN'!ER:EW,5,0),0)</f>
        <v>0</v>
      </c>
      <c r="ET95" s="83">
        <f>IFERROR(VLOOKUP(ET$7,'CMM 1 - AUX FINAN'!ES:EX,5,0),0)</f>
        <v>0</v>
      </c>
      <c r="EU95" s="83">
        <f>IFERROR(VLOOKUP(EU$7,'CMM 1 - AUX FINAN'!ET:EY,5,0),0)</f>
        <v>0</v>
      </c>
      <c r="EV95" s="83">
        <f>IFERROR(VLOOKUP(EV$7,'CMM 1 - AUX FINAN'!EU:EZ,5,0),0)</f>
        <v>0</v>
      </c>
      <c r="EW95" s="83">
        <f>IFERROR(VLOOKUP(EW$7,'CMM 1 - AUX FINAN'!EV:FA,5,0),0)</f>
        <v>0</v>
      </c>
      <c r="EX95" s="83">
        <f>IFERROR(VLOOKUP(EX$7,'CMM 1 - AUX FINAN'!EW:FB,5,0),0)</f>
        <v>0</v>
      </c>
      <c r="EY95" s="83">
        <f>IFERROR(VLOOKUP(EY$7,'CMM 1 - AUX FINAN'!EX:FC,5,0),0)</f>
        <v>0</v>
      </c>
      <c r="EZ95" s="83">
        <f>IFERROR(VLOOKUP(EZ$7,'CMM 1 - AUX FINAN'!EY:FD,5,0),0)</f>
        <v>0</v>
      </c>
      <c r="FA95" s="83">
        <f>IFERROR(VLOOKUP(FA$7,'CMM 1 - AUX FINAN'!EZ:FE,5,0),0)</f>
        <v>0</v>
      </c>
      <c r="FB95" s="83">
        <f>IFERROR(VLOOKUP(FB$7,'CMM 1 - AUX FINAN'!FA:FF,5,0),0)</f>
        <v>0</v>
      </c>
      <c r="FC95" s="83">
        <f>IFERROR(VLOOKUP(FC$7,'CMM 1 - AUX FINAN'!FB:FG,5,0),0)</f>
        <v>0</v>
      </c>
      <c r="FD95" s="83">
        <f>IFERROR(VLOOKUP(FD$7,'CMM 1 - AUX FINAN'!FC:FH,5,0),0)</f>
        <v>0</v>
      </c>
      <c r="FE95" s="83">
        <f>IFERROR(VLOOKUP(FE$7,'CMM 1 - AUX FINAN'!FD:FI,5,0),0)</f>
        <v>0</v>
      </c>
      <c r="FF95" s="83">
        <f>IFERROR(VLOOKUP(FF$7,'CMM 1 - AUX FINAN'!FE:FJ,5,0),0)</f>
        <v>0</v>
      </c>
      <c r="FG95" s="83">
        <f>IFERROR(VLOOKUP(FG$7,'CMM 1 - AUX FINAN'!FF:FK,5,0),0)</f>
        <v>0</v>
      </c>
      <c r="FH95" s="83">
        <f>IFERROR(VLOOKUP(FH$7,'CMM 1 - AUX FINAN'!FG:FL,5,0),0)</f>
        <v>0</v>
      </c>
      <c r="FI95" s="83">
        <f>IFERROR(VLOOKUP(FI$7,'CMM 1 - AUX FINAN'!FH:FM,5,0),0)</f>
        <v>0</v>
      </c>
      <c r="FJ95" s="83">
        <f>IFERROR(VLOOKUP(FJ$7,'CMM 1 - AUX FINAN'!FI:FN,5,0),0)</f>
        <v>0</v>
      </c>
      <c r="FK95" s="83">
        <f>IFERROR(VLOOKUP(FK$7,'CMM 1 - AUX FINAN'!FJ:FO,5,0),0)</f>
        <v>0</v>
      </c>
      <c r="FL95" s="83">
        <f>IFERROR(VLOOKUP(FL$7,'CMM 1 - AUX FINAN'!FK:FP,5,0),0)</f>
        <v>0</v>
      </c>
      <c r="FM95" s="83">
        <f>IFERROR(VLOOKUP(FM$7,'CMM 1 - AUX FINAN'!FL:FQ,5,0),0)</f>
        <v>0</v>
      </c>
      <c r="FN95" s="83">
        <f>IFERROR(VLOOKUP(FN$7,'CMM 1 - AUX FINAN'!FM:FR,5,0),0)</f>
        <v>0</v>
      </c>
      <c r="FO95" s="83">
        <f>IFERROR(VLOOKUP(FO$7,'CMM 1 - AUX FINAN'!FN:FS,5,0),0)</f>
        <v>0</v>
      </c>
      <c r="FP95" s="83">
        <f>IFERROR(VLOOKUP(FP$7,'CMM 1 - AUX FINAN'!FO:FT,5,0),0)</f>
        <v>0</v>
      </c>
      <c r="FQ95" s="83">
        <f>IFERROR(VLOOKUP(FQ$7,'CMM 1 - AUX FINAN'!FP:FU,5,0),0)</f>
        <v>0</v>
      </c>
      <c r="FR95" s="83">
        <f>IFERROR(VLOOKUP(FR$7,'CMM 1 - AUX FINAN'!FQ:FV,5,0),0)</f>
        <v>0</v>
      </c>
      <c r="FS95" s="83">
        <f>IFERROR(VLOOKUP(FS$7,'CMM 1 - AUX FINAN'!FR:FW,5,0),0)</f>
        <v>0</v>
      </c>
      <c r="FT95" s="83">
        <f>IFERROR(VLOOKUP(FT$7,'CMM 1 - AUX FINAN'!FS:FX,5,0),0)</f>
        <v>0</v>
      </c>
      <c r="FU95" s="83">
        <f>IFERROR(VLOOKUP(FU$7,'CMM 1 - AUX FINAN'!FT:FY,5,0),0)</f>
        <v>0</v>
      </c>
      <c r="FV95" s="83">
        <f>IFERROR(VLOOKUP(FV$7,'CMM 1 - AUX FINAN'!FU:FZ,5,0),0)</f>
        <v>0</v>
      </c>
      <c r="FW95" s="83">
        <f>IFERROR(VLOOKUP(FW$7,'CMM 1 - AUX FINAN'!FV:GA,5,0),0)</f>
        <v>0</v>
      </c>
      <c r="FX95" s="83">
        <f>IFERROR(VLOOKUP(FX$7,'CMM 1 - AUX FINAN'!FW:GB,5,0),0)</f>
        <v>0</v>
      </c>
      <c r="FY95" s="83">
        <f>IFERROR(VLOOKUP(FY$7,'CMM 1 - AUX FINAN'!FX:GC,5,0),0)</f>
        <v>0</v>
      </c>
      <c r="FZ95" s="83">
        <f>IFERROR(VLOOKUP(FZ$7,'CMM 1 - AUX FINAN'!FY:GD,5,0),0)</f>
        <v>0</v>
      </c>
      <c r="GA95" s="83">
        <f>IFERROR(VLOOKUP(GA$7,'CMM 1 - AUX FINAN'!FZ:GE,5,0),0)</f>
        <v>0</v>
      </c>
      <c r="GB95" s="83">
        <f>IFERROR(VLOOKUP(GB$7,'CMM 1 - AUX FINAN'!GA:GF,5,0),0)</f>
        <v>0</v>
      </c>
      <c r="GC95" s="83">
        <f>IFERROR(VLOOKUP(GC$7,'CMM 1 - AUX FINAN'!GB:GG,5,0),0)</f>
        <v>0</v>
      </c>
      <c r="GD95" s="83">
        <f>IFERROR(VLOOKUP(GD$7,'CMM 1 - AUX FINAN'!GC:GH,5,0),0)</f>
        <v>0</v>
      </c>
      <c r="GE95" s="83">
        <f>IFERROR(VLOOKUP(GE$7,'CMM 1 - AUX FINAN'!GD:GI,5,0),0)</f>
        <v>0</v>
      </c>
      <c r="GF95" s="83">
        <f>IFERROR(VLOOKUP(GF$7,'CMM 1 - AUX FINAN'!GE:GJ,5,0),0)</f>
        <v>0</v>
      </c>
      <c r="GG95" s="83">
        <f>IFERROR(VLOOKUP(GG$7,'CMM 1 - AUX FINAN'!GF:GK,5,0),0)</f>
        <v>0</v>
      </c>
      <c r="GH95" s="83">
        <f>IFERROR(VLOOKUP(GH$7,'CMM 1 - AUX FINAN'!GG:GL,5,0),0)</f>
        <v>0</v>
      </c>
      <c r="GI95" s="83">
        <f>IFERROR(VLOOKUP(GI$7,'CMM 1 - AUX FINAN'!GH:GM,5,0),0)</f>
        <v>0</v>
      </c>
      <c r="GJ95" s="83">
        <f>IFERROR(VLOOKUP(GJ$7,'CMM 1 - AUX FINAN'!GI:GN,5,0),0)</f>
        <v>0</v>
      </c>
      <c r="GK95" s="83">
        <f>IFERROR(VLOOKUP(GK$7,'CMM 1 - AUX FINAN'!GJ:GO,5,0),0)</f>
        <v>0</v>
      </c>
      <c r="GL95" s="83">
        <f>IFERROR(VLOOKUP(GL$7,'CMM 1 - AUX FINAN'!GK:GP,5,0),0)</f>
        <v>0</v>
      </c>
      <c r="GM95" s="83">
        <f>IFERROR(VLOOKUP(GM$7,'CMM 1 - AUX FINAN'!GL:GQ,5,0),0)</f>
        <v>0</v>
      </c>
      <c r="GN95" s="83">
        <f>IFERROR(VLOOKUP(GN$7,'CMM 1 - AUX FINAN'!GM:GR,5,0),0)</f>
        <v>0</v>
      </c>
      <c r="GO95" s="83">
        <f>IFERROR(VLOOKUP(GO$7,'CMM 1 - AUX FINAN'!GN:GS,5,0),0)</f>
        <v>0</v>
      </c>
      <c r="GP95" s="83">
        <f>IFERROR(VLOOKUP(GP$7,'CMM 1 - AUX FINAN'!GO:GT,5,0),0)</f>
        <v>0</v>
      </c>
      <c r="GQ95" s="83">
        <f>IFERROR(VLOOKUP(GQ$7,'CMM 1 - AUX FINAN'!GP:GU,5,0),0)</f>
        <v>0</v>
      </c>
      <c r="GR95" s="83">
        <f>IFERROR(VLOOKUP(GR$7,'CMM 1 - AUX FINAN'!GQ:GV,5,0),0)</f>
        <v>0</v>
      </c>
      <c r="GS95" s="83">
        <f>IFERROR(VLOOKUP(GS$7,'CMM 1 - AUX FINAN'!GR:GW,5,0),0)</f>
        <v>0</v>
      </c>
      <c r="GT95" s="83">
        <f>IFERROR(VLOOKUP(GT$7,'CMM 1 - AUX FINAN'!GS:GX,5,0),0)</f>
        <v>0</v>
      </c>
      <c r="GU95" s="83">
        <f>IFERROR(VLOOKUP(GU$7,'CMM 1 - AUX FINAN'!GT:GY,5,0),0)</f>
        <v>0</v>
      </c>
      <c r="GV95" s="83">
        <f>IFERROR(VLOOKUP(GV$7,'CMM 1 - AUX FINAN'!GU:GZ,5,0),0)</f>
        <v>0</v>
      </c>
      <c r="GW95" s="83">
        <f>IFERROR(VLOOKUP(GW$7,'CMM 1 - AUX FINAN'!GV:HA,5,0),0)</f>
        <v>0</v>
      </c>
      <c r="GX95" s="83">
        <f>IFERROR(VLOOKUP(GX$7,'CMM 1 - AUX FINAN'!GW:HB,5,0),0)</f>
        <v>0</v>
      </c>
      <c r="GY95" s="83">
        <f>IFERROR(VLOOKUP(GY$7,'CMM 1 - AUX FINAN'!GX:HC,5,0),0)</f>
        <v>0</v>
      </c>
      <c r="GZ95" s="83">
        <f>IFERROR(VLOOKUP(GZ$7,'CMM 1 - AUX FINAN'!GY:HD,5,0),0)</f>
        <v>0</v>
      </c>
      <c r="HA95" s="83">
        <f>IFERROR(VLOOKUP(HA$7,'CMM 1 - AUX FINAN'!GZ:HE,5,0),0)</f>
        <v>0</v>
      </c>
      <c r="HB95" s="83">
        <f>IFERROR(VLOOKUP(HB$7,'CMM 1 - AUX FINAN'!HA:HF,5,0),0)</f>
        <v>0</v>
      </c>
      <c r="HC95" s="83">
        <f>IFERROR(VLOOKUP(HC$7,'CMM 1 - AUX FINAN'!HB:HG,5,0),0)</f>
        <v>0</v>
      </c>
      <c r="HD95" s="83">
        <f>IFERROR(VLOOKUP(HD$7,'CMM 1 - AUX FINAN'!HC:HH,5,0),0)</f>
        <v>0</v>
      </c>
      <c r="HE95" s="83">
        <f>IFERROR(VLOOKUP(HE$7,'CMM 1 - AUX FINAN'!HD:HI,5,0),0)</f>
        <v>0</v>
      </c>
      <c r="HF95" s="83">
        <f>IFERROR(VLOOKUP(HF$7,'CMM 1 - AUX FINAN'!HE:HJ,5,0),0)</f>
        <v>0</v>
      </c>
      <c r="HG95" s="83">
        <f>IFERROR(VLOOKUP(HG$7,'CMM 1 - AUX FINAN'!HF:HK,5,0),0)</f>
        <v>0</v>
      </c>
      <c r="HH95" s="83">
        <f>IFERROR(VLOOKUP(HH$7,'CMM 1 - AUX FINAN'!HG:HL,5,0),0)</f>
        <v>0</v>
      </c>
      <c r="HI95" s="83">
        <f>IFERROR(VLOOKUP(HI$7,'CMM 1 - AUX FINAN'!HH:HM,5,0),0)</f>
        <v>0</v>
      </c>
    </row>
    <row r="96" spans="1:217" ht="14.4" x14ac:dyDescent="0.3">
      <c r="A96" s="31"/>
    </row>
    <row r="97" spans="1:217" s="22" customFormat="1" x14ac:dyDescent="0.2">
      <c r="A97" s="34" t="s">
        <v>133</v>
      </c>
      <c r="B97" s="83" t="e">
        <f t="shared" ref="B97:BM97" si="91">B65+B55-B67+B91-B92-B93-B95</f>
        <v>#REF!</v>
      </c>
      <c r="C97" s="83" t="e">
        <f t="shared" si="91"/>
        <v>#REF!</v>
      </c>
      <c r="D97" s="83" t="e">
        <f t="shared" si="91"/>
        <v>#REF!</v>
      </c>
      <c r="E97" s="83" t="e">
        <f t="shared" si="91"/>
        <v>#REF!</v>
      </c>
      <c r="F97" s="83" t="e">
        <f t="shared" si="91"/>
        <v>#REF!</v>
      </c>
      <c r="G97" s="83" t="e">
        <f t="shared" si="91"/>
        <v>#REF!</v>
      </c>
      <c r="H97" s="83" t="e">
        <f t="shared" si="91"/>
        <v>#REF!</v>
      </c>
      <c r="I97" s="83" t="e">
        <f t="shared" si="91"/>
        <v>#REF!</v>
      </c>
      <c r="J97" s="83" t="e">
        <f t="shared" si="91"/>
        <v>#REF!</v>
      </c>
      <c r="K97" s="83" t="e">
        <f t="shared" si="91"/>
        <v>#REF!</v>
      </c>
      <c r="L97" s="83" t="e">
        <f t="shared" si="91"/>
        <v>#REF!</v>
      </c>
      <c r="M97" s="83" t="e">
        <f t="shared" si="91"/>
        <v>#REF!</v>
      </c>
      <c r="N97" s="83" t="e">
        <f t="shared" si="91"/>
        <v>#REF!</v>
      </c>
      <c r="O97" s="83" t="e">
        <f t="shared" si="91"/>
        <v>#REF!</v>
      </c>
      <c r="P97" s="83" t="e">
        <f t="shared" si="91"/>
        <v>#NAME?</v>
      </c>
      <c r="Q97" s="83" t="e">
        <f t="shared" si="91"/>
        <v>#NAME?</v>
      </c>
      <c r="R97" s="83" t="e">
        <f t="shared" si="91"/>
        <v>#NAME?</v>
      </c>
      <c r="S97" s="83" t="e">
        <f t="shared" si="91"/>
        <v>#NAME?</v>
      </c>
      <c r="T97" s="83" t="e">
        <f t="shared" si="91"/>
        <v>#NAME?</v>
      </c>
      <c r="U97" s="83" t="e">
        <f t="shared" si="91"/>
        <v>#NAME?</v>
      </c>
      <c r="V97" s="83" t="e">
        <f t="shared" si="91"/>
        <v>#NAME?</v>
      </c>
      <c r="W97" s="83" t="e">
        <f t="shared" si="91"/>
        <v>#NAME?</v>
      </c>
      <c r="X97" s="83" t="e">
        <f t="shared" si="91"/>
        <v>#NAME?</v>
      </c>
      <c r="Y97" s="83" t="e">
        <f t="shared" si="91"/>
        <v>#NAME?</v>
      </c>
      <c r="Z97" s="83" t="e">
        <f t="shared" si="91"/>
        <v>#NAME?</v>
      </c>
      <c r="AA97" s="83" t="e">
        <f t="shared" si="91"/>
        <v>#NAME?</v>
      </c>
      <c r="AB97" s="83" t="e">
        <f t="shared" si="91"/>
        <v>#NAME?</v>
      </c>
      <c r="AC97" s="83" t="e">
        <f t="shared" si="91"/>
        <v>#NAME?</v>
      </c>
      <c r="AD97" s="83" t="e">
        <f t="shared" si="91"/>
        <v>#NAME?</v>
      </c>
      <c r="AE97" s="83" t="e">
        <f t="shared" si="91"/>
        <v>#NAME?</v>
      </c>
      <c r="AF97" s="83" t="e">
        <f t="shared" si="91"/>
        <v>#NAME?</v>
      </c>
      <c r="AG97" s="83" t="e">
        <f t="shared" si="91"/>
        <v>#NAME?</v>
      </c>
      <c r="AH97" s="83" t="e">
        <f t="shared" si="91"/>
        <v>#NAME?</v>
      </c>
      <c r="AI97" s="83" t="e">
        <f t="shared" si="91"/>
        <v>#NAME?</v>
      </c>
      <c r="AJ97" s="83" t="e">
        <f t="shared" si="91"/>
        <v>#NAME?</v>
      </c>
      <c r="AK97" s="83" t="e">
        <f t="shared" si="91"/>
        <v>#NAME?</v>
      </c>
      <c r="AL97" s="83" t="e">
        <f t="shared" si="91"/>
        <v>#NAME?</v>
      </c>
      <c r="AM97" s="83" t="e">
        <f t="shared" si="91"/>
        <v>#NAME?</v>
      </c>
      <c r="AN97" s="83" t="e">
        <f t="shared" si="91"/>
        <v>#NAME?</v>
      </c>
      <c r="AO97" s="83" t="e">
        <f t="shared" si="91"/>
        <v>#NAME?</v>
      </c>
      <c r="AP97" s="83" t="e">
        <f t="shared" si="91"/>
        <v>#NAME?</v>
      </c>
      <c r="AQ97" s="83" t="e">
        <f t="shared" si="91"/>
        <v>#NAME?</v>
      </c>
      <c r="AR97" s="83" t="e">
        <f t="shared" si="91"/>
        <v>#NAME?</v>
      </c>
      <c r="AS97" s="83" t="e">
        <f t="shared" si="91"/>
        <v>#NAME?</v>
      </c>
      <c r="AT97" s="83" t="e">
        <f t="shared" si="91"/>
        <v>#NAME?</v>
      </c>
      <c r="AU97" s="83" t="e">
        <f t="shared" si="91"/>
        <v>#NAME?</v>
      </c>
      <c r="AV97" s="83" t="e">
        <f t="shared" si="91"/>
        <v>#NAME?</v>
      </c>
      <c r="AW97" s="83" t="e">
        <f t="shared" si="91"/>
        <v>#NAME?</v>
      </c>
      <c r="AX97" s="83" t="e">
        <f t="shared" si="91"/>
        <v>#NAME?</v>
      </c>
      <c r="AY97" s="83" t="e">
        <f t="shared" si="91"/>
        <v>#NAME?</v>
      </c>
      <c r="AZ97" s="83" t="e">
        <f t="shared" si="91"/>
        <v>#NAME?</v>
      </c>
      <c r="BA97" s="83" t="e">
        <f t="shared" si="91"/>
        <v>#NAME?</v>
      </c>
      <c r="BB97" s="83" t="e">
        <f t="shared" si="91"/>
        <v>#NAME?</v>
      </c>
      <c r="BC97" s="83" t="e">
        <f t="shared" si="91"/>
        <v>#NAME?</v>
      </c>
      <c r="BD97" s="83" t="e">
        <f t="shared" si="91"/>
        <v>#NAME?</v>
      </c>
      <c r="BE97" s="83" t="e">
        <f t="shared" si="91"/>
        <v>#NAME?</v>
      </c>
      <c r="BF97" s="83" t="e">
        <f t="shared" si="91"/>
        <v>#NAME?</v>
      </c>
      <c r="BG97" s="83" t="e">
        <f t="shared" si="91"/>
        <v>#NAME?</v>
      </c>
      <c r="BH97" s="83" t="e">
        <f t="shared" si="91"/>
        <v>#NAME?</v>
      </c>
      <c r="BI97" s="83" t="e">
        <f t="shared" si="91"/>
        <v>#NAME?</v>
      </c>
      <c r="BJ97" s="83" t="e">
        <f t="shared" si="91"/>
        <v>#NAME?</v>
      </c>
      <c r="BK97" s="83" t="e">
        <f t="shared" si="91"/>
        <v>#NAME?</v>
      </c>
      <c r="BL97" s="83" t="e">
        <f t="shared" si="91"/>
        <v>#NAME?</v>
      </c>
      <c r="BM97" s="83" t="e">
        <f t="shared" si="91"/>
        <v>#NAME?</v>
      </c>
      <c r="BN97" s="83" t="e">
        <f t="shared" ref="BN97:DY97" si="92">BN65+BN55-BN67+BN91-BN92-BN93-BN95</f>
        <v>#NAME?</v>
      </c>
      <c r="BO97" s="83" t="e">
        <f t="shared" si="92"/>
        <v>#NAME?</v>
      </c>
      <c r="BP97" s="83" t="e">
        <f t="shared" si="92"/>
        <v>#NAME?</v>
      </c>
      <c r="BQ97" s="83" t="e">
        <f t="shared" si="92"/>
        <v>#NAME?</v>
      </c>
      <c r="BR97" s="83" t="e">
        <f t="shared" si="92"/>
        <v>#NAME?</v>
      </c>
      <c r="BS97" s="83" t="e">
        <f t="shared" si="92"/>
        <v>#NAME?</v>
      </c>
      <c r="BT97" s="83" t="e">
        <f t="shared" si="92"/>
        <v>#NAME?</v>
      </c>
      <c r="BU97" s="83" t="e">
        <f t="shared" si="92"/>
        <v>#NAME?</v>
      </c>
      <c r="BV97" s="83" t="e">
        <f t="shared" si="92"/>
        <v>#NAME?</v>
      </c>
      <c r="BW97" s="83" t="e">
        <f t="shared" si="92"/>
        <v>#NAME?</v>
      </c>
      <c r="BX97" s="83" t="e">
        <f t="shared" si="92"/>
        <v>#NAME?</v>
      </c>
      <c r="BY97" s="83" t="e">
        <f t="shared" si="92"/>
        <v>#NAME?</v>
      </c>
      <c r="BZ97" s="83" t="e">
        <f t="shared" si="92"/>
        <v>#NAME?</v>
      </c>
      <c r="CA97" s="83" t="e">
        <f t="shared" si="92"/>
        <v>#NAME?</v>
      </c>
      <c r="CB97" s="83" t="e">
        <f t="shared" si="92"/>
        <v>#NAME?</v>
      </c>
      <c r="CC97" s="83" t="e">
        <f t="shared" si="92"/>
        <v>#NAME?</v>
      </c>
      <c r="CD97" s="83" t="e">
        <f t="shared" si="92"/>
        <v>#NAME?</v>
      </c>
      <c r="CE97" s="83" t="e">
        <f t="shared" si="92"/>
        <v>#NAME?</v>
      </c>
      <c r="CF97" s="83" t="e">
        <f t="shared" si="92"/>
        <v>#NAME?</v>
      </c>
      <c r="CG97" s="83" t="e">
        <f t="shared" si="92"/>
        <v>#NAME?</v>
      </c>
      <c r="CH97" s="83" t="e">
        <f t="shared" si="92"/>
        <v>#NAME?</v>
      </c>
      <c r="CI97" s="83" t="e">
        <f t="shared" si="92"/>
        <v>#NAME?</v>
      </c>
      <c r="CJ97" s="83" t="e">
        <f t="shared" si="92"/>
        <v>#NAME?</v>
      </c>
      <c r="CK97" s="83" t="e">
        <f t="shared" si="92"/>
        <v>#NAME?</v>
      </c>
      <c r="CL97" s="83" t="e">
        <f t="shared" si="92"/>
        <v>#NAME?</v>
      </c>
      <c r="CM97" s="83" t="e">
        <f t="shared" si="92"/>
        <v>#NAME?</v>
      </c>
      <c r="CN97" s="83" t="e">
        <f t="shared" si="92"/>
        <v>#NAME?</v>
      </c>
      <c r="CO97" s="83" t="e">
        <f t="shared" si="92"/>
        <v>#NAME?</v>
      </c>
      <c r="CP97" s="83" t="e">
        <f t="shared" si="92"/>
        <v>#NAME?</v>
      </c>
      <c r="CQ97" s="83" t="e">
        <f t="shared" si="92"/>
        <v>#NAME?</v>
      </c>
      <c r="CR97" s="83" t="e">
        <f t="shared" si="92"/>
        <v>#NAME?</v>
      </c>
      <c r="CS97" s="83" t="e">
        <f t="shared" si="92"/>
        <v>#NAME?</v>
      </c>
      <c r="CT97" s="83" t="e">
        <f t="shared" si="92"/>
        <v>#NAME?</v>
      </c>
      <c r="CU97" s="83" t="e">
        <f t="shared" si="92"/>
        <v>#NAME?</v>
      </c>
      <c r="CV97" s="83" t="e">
        <f t="shared" si="92"/>
        <v>#NAME?</v>
      </c>
      <c r="CW97" s="83" t="e">
        <f t="shared" si="92"/>
        <v>#NAME?</v>
      </c>
      <c r="CX97" s="83" t="e">
        <f t="shared" si="92"/>
        <v>#NAME?</v>
      </c>
      <c r="CY97" s="83" t="e">
        <f t="shared" si="92"/>
        <v>#NAME?</v>
      </c>
      <c r="CZ97" s="83" t="e">
        <f t="shared" si="92"/>
        <v>#NAME?</v>
      </c>
      <c r="DA97" s="83" t="e">
        <f t="shared" si="92"/>
        <v>#NAME?</v>
      </c>
      <c r="DB97" s="83" t="e">
        <f t="shared" si="92"/>
        <v>#NAME?</v>
      </c>
      <c r="DC97" s="83" t="e">
        <f t="shared" si="92"/>
        <v>#NAME?</v>
      </c>
      <c r="DD97" s="83" t="e">
        <f t="shared" si="92"/>
        <v>#NAME?</v>
      </c>
      <c r="DE97" s="83" t="e">
        <f t="shared" si="92"/>
        <v>#NAME?</v>
      </c>
      <c r="DF97" s="83" t="e">
        <f t="shared" si="92"/>
        <v>#NAME?</v>
      </c>
      <c r="DG97" s="83" t="e">
        <f t="shared" si="92"/>
        <v>#NAME?</v>
      </c>
      <c r="DH97" s="83" t="e">
        <f t="shared" si="92"/>
        <v>#NAME?</v>
      </c>
      <c r="DI97" s="83" t="e">
        <f t="shared" si="92"/>
        <v>#NAME?</v>
      </c>
      <c r="DJ97" s="83" t="e">
        <f t="shared" si="92"/>
        <v>#NAME?</v>
      </c>
      <c r="DK97" s="83" t="e">
        <f t="shared" si="92"/>
        <v>#NAME?</v>
      </c>
      <c r="DL97" s="83" t="e">
        <f t="shared" si="92"/>
        <v>#NAME?</v>
      </c>
      <c r="DM97" s="83" t="e">
        <f t="shared" si="92"/>
        <v>#NAME?</v>
      </c>
      <c r="DN97" s="83" t="e">
        <f t="shared" si="92"/>
        <v>#NAME?</v>
      </c>
      <c r="DO97" s="83" t="e">
        <f t="shared" si="92"/>
        <v>#NAME?</v>
      </c>
      <c r="DP97" s="83" t="e">
        <f t="shared" si="92"/>
        <v>#NAME?</v>
      </c>
      <c r="DQ97" s="83" t="e">
        <f t="shared" si="92"/>
        <v>#NAME?</v>
      </c>
      <c r="DR97" s="83" t="e">
        <f t="shared" si="92"/>
        <v>#NAME?</v>
      </c>
      <c r="DS97" s="83" t="e">
        <f t="shared" si="92"/>
        <v>#NAME?</v>
      </c>
      <c r="DT97" s="83" t="e">
        <f t="shared" si="92"/>
        <v>#NAME?</v>
      </c>
      <c r="DU97" s="83" t="e">
        <f t="shared" si="92"/>
        <v>#NAME?</v>
      </c>
      <c r="DV97" s="83" t="e">
        <f t="shared" si="92"/>
        <v>#NAME?</v>
      </c>
      <c r="DW97" s="83" t="e">
        <f t="shared" si="92"/>
        <v>#NAME?</v>
      </c>
      <c r="DX97" s="83" t="e">
        <f t="shared" si="92"/>
        <v>#NAME?</v>
      </c>
      <c r="DY97" s="83" t="e">
        <f t="shared" si="92"/>
        <v>#NAME?</v>
      </c>
      <c r="DZ97" s="83" t="e">
        <f t="shared" ref="DZ97:GK97" si="93">DZ65+DZ55-DZ67+DZ91-DZ92-DZ93-DZ95</f>
        <v>#NAME?</v>
      </c>
      <c r="EA97" s="83" t="e">
        <f t="shared" si="93"/>
        <v>#NAME?</v>
      </c>
      <c r="EB97" s="83" t="e">
        <f t="shared" si="93"/>
        <v>#NAME?</v>
      </c>
      <c r="EC97" s="83" t="e">
        <f t="shared" si="93"/>
        <v>#NAME?</v>
      </c>
      <c r="ED97" s="83" t="e">
        <f t="shared" si="93"/>
        <v>#NAME?</v>
      </c>
      <c r="EE97" s="83" t="e">
        <f t="shared" si="93"/>
        <v>#NAME?</v>
      </c>
      <c r="EF97" s="83" t="e">
        <f t="shared" si="93"/>
        <v>#NAME?</v>
      </c>
      <c r="EG97" s="83" t="e">
        <f t="shared" si="93"/>
        <v>#NAME?</v>
      </c>
      <c r="EH97" s="83" t="e">
        <f t="shared" si="93"/>
        <v>#NAME?</v>
      </c>
      <c r="EI97" s="83" t="e">
        <f t="shared" si="93"/>
        <v>#NAME?</v>
      </c>
      <c r="EJ97" s="83" t="e">
        <f t="shared" si="93"/>
        <v>#NAME?</v>
      </c>
      <c r="EK97" s="83" t="e">
        <f t="shared" si="93"/>
        <v>#NAME?</v>
      </c>
      <c r="EL97" s="83" t="e">
        <f t="shared" si="93"/>
        <v>#NAME?</v>
      </c>
      <c r="EM97" s="83" t="e">
        <f t="shared" si="93"/>
        <v>#NAME?</v>
      </c>
      <c r="EN97" s="83" t="e">
        <f t="shared" si="93"/>
        <v>#NAME?</v>
      </c>
      <c r="EO97" s="83" t="e">
        <f t="shared" si="93"/>
        <v>#NAME?</v>
      </c>
      <c r="EP97" s="83" t="e">
        <f t="shared" si="93"/>
        <v>#NAME?</v>
      </c>
      <c r="EQ97" s="83" t="e">
        <f t="shared" si="93"/>
        <v>#NAME?</v>
      </c>
      <c r="ER97" s="83" t="e">
        <f t="shared" si="93"/>
        <v>#NAME?</v>
      </c>
      <c r="ES97" s="83" t="e">
        <f t="shared" si="93"/>
        <v>#NAME?</v>
      </c>
      <c r="ET97" s="83" t="e">
        <f t="shared" si="93"/>
        <v>#NAME?</v>
      </c>
      <c r="EU97" s="83" t="e">
        <f t="shared" si="93"/>
        <v>#NAME?</v>
      </c>
      <c r="EV97" s="83" t="e">
        <f t="shared" si="93"/>
        <v>#NAME?</v>
      </c>
      <c r="EW97" s="83" t="e">
        <f t="shared" si="93"/>
        <v>#NAME?</v>
      </c>
      <c r="EX97" s="83" t="e">
        <f t="shared" si="93"/>
        <v>#NAME?</v>
      </c>
      <c r="EY97" s="83" t="e">
        <f t="shared" si="93"/>
        <v>#NAME?</v>
      </c>
      <c r="EZ97" s="83" t="e">
        <f t="shared" si="93"/>
        <v>#NAME?</v>
      </c>
      <c r="FA97" s="83" t="e">
        <f t="shared" si="93"/>
        <v>#NAME?</v>
      </c>
      <c r="FB97" s="83" t="e">
        <f t="shared" si="93"/>
        <v>#NAME?</v>
      </c>
      <c r="FC97" s="83" t="e">
        <f t="shared" si="93"/>
        <v>#NAME?</v>
      </c>
      <c r="FD97" s="83" t="e">
        <f t="shared" si="93"/>
        <v>#NAME?</v>
      </c>
      <c r="FE97" s="83" t="e">
        <f t="shared" si="93"/>
        <v>#NAME?</v>
      </c>
      <c r="FF97" s="83" t="e">
        <f t="shared" si="93"/>
        <v>#NAME?</v>
      </c>
      <c r="FG97" s="83" t="e">
        <f t="shared" si="93"/>
        <v>#NAME?</v>
      </c>
      <c r="FH97" s="83" t="e">
        <f t="shared" si="93"/>
        <v>#NAME?</v>
      </c>
      <c r="FI97" s="83" t="e">
        <f t="shared" si="93"/>
        <v>#NAME?</v>
      </c>
      <c r="FJ97" s="83" t="e">
        <f t="shared" si="93"/>
        <v>#NAME?</v>
      </c>
      <c r="FK97" s="83" t="e">
        <f t="shared" si="93"/>
        <v>#NAME?</v>
      </c>
      <c r="FL97" s="83" t="e">
        <f t="shared" si="93"/>
        <v>#NAME?</v>
      </c>
      <c r="FM97" s="83" t="e">
        <f t="shared" si="93"/>
        <v>#NAME?</v>
      </c>
      <c r="FN97" s="83" t="e">
        <f t="shared" si="93"/>
        <v>#NAME?</v>
      </c>
      <c r="FO97" s="83" t="e">
        <f t="shared" si="93"/>
        <v>#NAME?</v>
      </c>
      <c r="FP97" s="83" t="e">
        <f t="shared" si="93"/>
        <v>#NAME?</v>
      </c>
      <c r="FQ97" s="83" t="e">
        <f t="shared" si="93"/>
        <v>#NAME?</v>
      </c>
      <c r="FR97" s="83" t="e">
        <f t="shared" si="93"/>
        <v>#NAME?</v>
      </c>
      <c r="FS97" s="83" t="e">
        <f t="shared" si="93"/>
        <v>#NAME?</v>
      </c>
      <c r="FT97" s="83" t="e">
        <f t="shared" si="93"/>
        <v>#NAME?</v>
      </c>
      <c r="FU97" s="83" t="e">
        <f t="shared" si="93"/>
        <v>#NAME?</v>
      </c>
      <c r="FV97" s="83" t="e">
        <f t="shared" si="93"/>
        <v>#NAME?</v>
      </c>
      <c r="FW97" s="83" t="e">
        <f t="shared" si="93"/>
        <v>#NAME?</v>
      </c>
      <c r="FX97" s="83" t="e">
        <f t="shared" si="93"/>
        <v>#NAME?</v>
      </c>
      <c r="FY97" s="83" t="e">
        <f t="shared" si="93"/>
        <v>#NAME?</v>
      </c>
      <c r="FZ97" s="83" t="e">
        <f t="shared" si="93"/>
        <v>#NAME?</v>
      </c>
      <c r="GA97" s="83" t="e">
        <f t="shared" si="93"/>
        <v>#NAME?</v>
      </c>
      <c r="GB97" s="83" t="e">
        <f t="shared" si="93"/>
        <v>#NAME?</v>
      </c>
      <c r="GC97" s="83" t="e">
        <f t="shared" si="93"/>
        <v>#NAME?</v>
      </c>
      <c r="GD97" s="83" t="e">
        <f t="shared" si="93"/>
        <v>#NAME?</v>
      </c>
      <c r="GE97" s="83" t="e">
        <f t="shared" si="93"/>
        <v>#NAME?</v>
      </c>
      <c r="GF97" s="83" t="e">
        <f t="shared" si="93"/>
        <v>#NAME?</v>
      </c>
      <c r="GG97" s="83" t="e">
        <f t="shared" si="93"/>
        <v>#NAME?</v>
      </c>
      <c r="GH97" s="83" t="e">
        <f t="shared" si="93"/>
        <v>#NAME?</v>
      </c>
      <c r="GI97" s="83" t="e">
        <f t="shared" si="93"/>
        <v>#NAME?</v>
      </c>
      <c r="GJ97" s="83" t="e">
        <f t="shared" si="93"/>
        <v>#NAME?</v>
      </c>
      <c r="GK97" s="83" t="e">
        <f t="shared" si="93"/>
        <v>#NAME?</v>
      </c>
      <c r="GL97" s="83" t="e">
        <f t="shared" ref="GL97:HI97" si="94">GL65+GL55-GL67+GL91-GL92-GL93-GL95</f>
        <v>#NAME?</v>
      </c>
      <c r="GM97" s="83" t="e">
        <f t="shared" si="94"/>
        <v>#NAME?</v>
      </c>
      <c r="GN97" s="83" t="e">
        <f t="shared" si="94"/>
        <v>#NAME?</v>
      </c>
      <c r="GO97" s="83" t="e">
        <f t="shared" si="94"/>
        <v>#NAME?</v>
      </c>
      <c r="GP97" s="83" t="e">
        <f t="shared" si="94"/>
        <v>#NAME?</v>
      </c>
      <c r="GQ97" s="83" t="e">
        <f t="shared" si="94"/>
        <v>#NAME?</v>
      </c>
      <c r="GR97" s="83" t="e">
        <f t="shared" si="94"/>
        <v>#NAME?</v>
      </c>
      <c r="GS97" s="83" t="e">
        <f t="shared" si="94"/>
        <v>#NAME?</v>
      </c>
      <c r="GT97" s="83" t="e">
        <f t="shared" si="94"/>
        <v>#NAME?</v>
      </c>
      <c r="GU97" s="83" t="e">
        <f t="shared" si="94"/>
        <v>#NAME?</v>
      </c>
      <c r="GV97" s="83" t="e">
        <f t="shared" si="94"/>
        <v>#NAME?</v>
      </c>
      <c r="GW97" s="83" t="e">
        <f t="shared" si="94"/>
        <v>#NAME?</v>
      </c>
      <c r="GX97" s="83" t="e">
        <f t="shared" si="94"/>
        <v>#NAME?</v>
      </c>
      <c r="GY97" s="83" t="e">
        <f t="shared" si="94"/>
        <v>#NAME?</v>
      </c>
      <c r="GZ97" s="83" t="e">
        <f t="shared" si="94"/>
        <v>#NAME?</v>
      </c>
      <c r="HA97" s="83" t="e">
        <f t="shared" si="94"/>
        <v>#NAME?</v>
      </c>
      <c r="HB97" s="83" t="e">
        <f t="shared" si="94"/>
        <v>#NAME?</v>
      </c>
      <c r="HC97" s="83" t="e">
        <f t="shared" si="94"/>
        <v>#NAME?</v>
      </c>
      <c r="HD97" s="83" t="e">
        <f t="shared" si="94"/>
        <v>#NAME?</v>
      </c>
      <c r="HE97" s="83" t="e">
        <f t="shared" si="94"/>
        <v>#NAME?</v>
      </c>
      <c r="HF97" s="83" t="e">
        <f t="shared" si="94"/>
        <v>#NAME?</v>
      </c>
      <c r="HG97" s="83" t="e">
        <f t="shared" si="94"/>
        <v>#NAME?</v>
      </c>
      <c r="HH97" s="83" t="e">
        <f t="shared" si="94"/>
        <v>#NAME?</v>
      </c>
      <c r="HI97" s="83" t="e">
        <f t="shared" si="94"/>
        <v>#NAME?</v>
      </c>
    </row>
    <row r="98" spans="1:217" x14ac:dyDescent="0.2">
      <c r="A98" s="28" t="s">
        <v>134</v>
      </c>
      <c r="B98" s="77" t="e">
        <f>B97</f>
        <v>#REF!</v>
      </c>
      <c r="C98" s="77" t="e">
        <f t="shared" ref="C98:BN98" si="95">B98+C97</f>
        <v>#REF!</v>
      </c>
      <c r="D98" s="77" t="e">
        <f t="shared" si="95"/>
        <v>#REF!</v>
      </c>
      <c r="E98" s="77" t="e">
        <f t="shared" si="95"/>
        <v>#REF!</v>
      </c>
      <c r="F98" s="77" t="e">
        <f t="shared" si="95"/>
        <v>#REF!</v>
      </c>
      <c r="G98" s="77" t="e">
        <f t="shared" si="95"/>
        <v>#REF!</v>
      </c>
      <c r="H98" s="77" t="e">
        <f t="shared" si="95"/>
        <v>#REF!</v>
      </c>
      <c r="I98" s="77" t="e">
        <f t="shared" si="95"/>
        <v>#REF!</v>
      </c>
      <c r="J98" s="77" t="e">
        <f t="shared" si="95"/>
        <v>#REF!</v>
      </c>
      <c r="K98" s="77" t="e">
        <f t="shared" si="95"/>
        <v>#REF!</v>
      </c>
      <c r="L98" s="77" t="e">
        <f t="shared" si="95"/>
        <v>#REF!</v>
      </c>
      <c r="M98" s="77" t="e">
        <f t="shared" si="95"/>
        <v>#REF!</v>
      </c>
      <c r="N98" s="77" t="e">
        <f t="shared" si="95"/>
        <v>#REF!</v>
      </c>
      <c r="O98" s="77" t="e">
        <f t="shared" si="95"/>
        <v>#REF!</v>
      </c>
      <c r="P98" s="77" t="e">
        <f t="shared" si="95"/>
        <v>#REF!</v>
      </c>
      <c r="Q98" s="77" t="e">
        <f t="shared" si="95"/>
        <v>#REF!</v>
      </c>
      <c r="R98" s="77" t="e">
        <f t="shared" si="95"/>
        <v>#REF!</v>
      </c>
      <c r="S98" s="77" t="e">
        <f t="shared" si="95"/>
        <v>#REF!</v>
      </c>
      <c r="T98" s="77" t="e">
        <f t="shared" si="95"/>
        <v>#REF!</v>
      </c>
      <c r="U98" s="77" t="e">
        <f t="shared" si="95"/>
        <v>#REF!</v>
      </c>
      <c r="V98" s="77" t="e">
        <f t="shared" si="95"/>
        <v>#REF!</v>
      </c>
      <c r="W98" s="77" t="e">
        <f t="shared" si="95"/>
        <v>#REF!</v>
      </c>
      <c r="X98" s="77" t="e">
        <f t="shared" si="95"/>
        <v>#REF!</v>
      </c>
      <c r="Y98" s="77" t="e">
        <f t="shared" si="95"/>
        <v>#REF!</v>
      </c>
      <c r="Z98" s="77" t="e">
        <f t="shared" si="95"/>
        <v>#REF!</v>
      </c>
      <c r="AA98" s="77" t="e">
        <f t="shared" si="95"/>
        <v>#REF!</v>
      </c>
      <c r="AB98" s="77" t="e">
        <f t="shared" si="95"/>
        <v>#REF!</v>
      </c>
      <c r="AC98" s="77" t="e">
        <f t="shared" si="95"/>
        <v>#REF!</v>
      </c>
      <c r="AD98" s="77" t="e">
        <f t="shared" si="95"/>
        <v>#REF!</v>
      </c>
      <c r="AE98" s="77" t="e">
        <f t="shared" si="95"/>
        <v>#REF!</v>
      </c>
      <c r="AF98" s="77" t="e">
        <f t="shared" si="95"/>
        <v>#REF!</v>
      </c>
      <c r="AG98" s="77" t="e">
        <f t="shared" si="95"/>
        <v>#REF!</v>
      </c>
      <c r="AH98" s="77" t="e">
        <f t="shared" si="95"/>
        <v>#REF!</v>
      </c>
      <c r="AI98" s="77" t="e">
        <f t="shared" si="95"/>
        <v>#REF!</v>
      </c>
      <c r="AJ98" s="77" t="e">
        <f t="shared" si="95"/>
        <v>#REF!</v>
      </c>
      <c r="AK98" s="77" t="e">
        <f t="shared" si="95"/>
        <v>#REF!</v>
      </c>
      <c r="AL98" s="77" t="e">
        <f t="shared" si="95"/>
        <v>#REF!</v>
      </c>
      <c r="AM98" s="77" t="e">
        <f t="shared" si="95"/>
        <v>#REF!</v>
      </c>
      <c r="AN98" s="77" t="e">
        <f t="shared" si="95"/>
        <v>#REF!</v>
      </c>
      <c r="AO98" s="77" t="e">
        <f t="shared" si="95"/>
        <v>#REF!</v>
      </c>
      <c r="AP98" s="77" t="e">
        <f t="shared" si="95"/>
        <v>#REF!</v>
      </c>
      <c r="AQ98" s="77" t="e">
        <f t="shared" si="95"/>
        <v>#REF!</v>
      </c>
      <c r="AR98" s="77" t="e">
        <f t="shared" si="95"/>
        <v>#REF!</v>
      </c>
      <c r="AS98" s="77" t="e">
        <f t="shared" si="95"/>
        <v>#REF!</v>
      </c>
      <c r="AT98" s="77" t="e">
        <f t="shared" si="95"/>
        <v>#REF!</v>
      </c>
      <c r="AU98" s="77" t="e">
        <f t="shared" si="95"/>
        <v>#REF!</v>
      </c>
      <c r="AV98" s="77" t="e">
        <f t="shared" si="95"/>
        <v>#REF!</v>
      </c>
      <c r="AW98" s="77" t="e">
        <f t="shared" si="95"/>
        <v>#REF!</v>
      </c>
      <c r="AX98" s="77" t="e">
        <f t="shared" si="95"/>
        <v>#REF!</v>
      </c>
      <c r="AY98" s="77" t="e">
        <f t="shared" si="95"/>
        <v>#REF!</v>
      </c>
      <c r="AZ98" s="77" t="e">
        <f t="shared" si="95"/>
        <v>#REF!</v>
      </c>
      <c r="BA98" s="77" t="e">
        <f t="shared" si="95"/>
        <v>#REF!</v>
      </c>
      <c r="BB98" s="77" t="e">
        <f t="shared" si="95"/>
        <v>#REF!</v>
      </c>
      <c r="BC98" s="77" t="e">
        <f t="shared" si="95"/>
        <v>#REF!</v>
      </c>
      <c r="BD98" s="77" t="e">
        <f t="shared" si="95"/>
        <v>#REF!</v>
      </c>
      <c r="BE98" s="77" t="e">
        <f t="shared" si="95"/>
        <v>#REF!</v>
      </c>
      <c r="BF98" s="77" t="e">
        <f t="shared" si="95"/>
        <v>#REF!</v>
      </c>
      <c r="BG98" s="77" t="e">
        <f t="shared" si="95"/>
        <v>#REF!</v>
      </c>
      <c r="BH98" s="77" t="e">
        <f t="shared" si="95"/>
        <v>#REF!</v>
      </c>
      <c r="BI98" s="77" t="e">
        <f t="shared" si="95"/>
        <v>#REF!</v>
      </c>
      <c r="BJ98" s="77" t="e">
        <f t="shared" si="95"/>
        <v>#REF!</v>
      </c>
      <c r="BK98" s="77" t="e">
        <f t="shared" si="95"/>
        <v>#REF!</v>
      </c>
      <c r="BL98" s="77" t="e">
        <f t="shared" si="95"/>
        <v>#REF!</v>
      </c>
      <c r="BM98" s="77" t="e">
        <f t="shared" si="95"/>
        <v>#REF!</v>
      </c>
      <c r="BN98" s="77" t="e">
        <f t="shared" si="95"/>
        <v>#REF!</v>
      </c>
      <c r="BO98" s="77" t="e">
        <f t="shared" ref="BO98:DZ98" si="96">BN98+BO97</f>
        <v>#REF!</v>
      </c>
      <c r="BP98" s="77" t="e">
        <f t="shared" si="96"/>
        <v>#REF!</v>
      </c>
      <c r="BQ98" s="77" t="e">
        <f t="shared" si="96"/>
        <v>#REF!</v>
      </c>
      <c r="BR98" s="77" t="e">
        <f t="shared" si="96"/>
        <v>#REF!</v>
      </c>
      <c r="BS98" s="77" t="e">
        <f t="shared" si="96"/>
        <v>#REF!</v>
      </c>
      <c r="BT98" s="77" t="e">
        <f t="shared" si="96"/>
        <v>#REF!</v>
      </c>
      <c r="BU98" s="77" t="e">
        <f t="shared" si="96"/>
        <v>#REF!</v>
      </c>
      <c r="BV98" s="77" t="e">
        <f t="shared" si="96"/>
        <v>#REF!</v>
      </c>
      <c r="BW98" s="77" t="e">
        <f t="shared" si="96"/>
        <v>#REF!</v>
      </c>
      <c r="BX98" s="77" t="e">
        <f t="shared" si="96"/>
        <v>#REF!</v>
      </c>
      <c r="BY98" s="77" t="e">
        <f t="shared" si="96"/>
        <v>#REF!</v>
      </c>
      <c r="BZ98" s="77" t="e">
        <f t="shared" si="96"/>
        <v>#REF!</v>
      </c>
      <c r="CA98" s="77" t="e">
        <f t="shared" si="96"/>
        <v>#REF!</v>
      </c>
      <c r="CB98" s="77" t="e">
        <f t="shared" si="96"/>
        <v>#REF!</v>
      </c>
      <c r="CC98" s="77" t="e">
        <f t="shared" si="96"/>
        <v>#REF!</v>
      </c>
      <c r="CD98" s="77" t="e">
        <f t="shared" si="96"/>
        <v>#REF!</v>
      </c>
      <c r="CE98" s="77" t="e">
        <f t="shared" si="96"/>
        <v>#REF!</v>
      </c>
      <c r="CF98" s="77" t="e">
        <f t="shared" si="96"/>
        <v>#REF!</v>
      </c>
      <c r="CG98" s="77" t="e">
        <f t="shared" si="96"/>
        <v>#REF!</v>
      </c>
      <c r="CH98" s="77" t="e">
        <f t="shared" si="96"/>
        <v>#REF!</v>
      </c>
      <c r="CI98" s="77" t="e">
        <f t="shared" si="96"/>
        <v>#REF!</v>
      </c>
      <c r="CJ98" s="77" t="e">
        <f t="shared" si="96"/>
        <v>#REF!</v>
      </c>
      <c r="CK98" s="77" t="e">
        <f t="shared" si="96"/>
        <v>#REF!</v>
      </c>
      <c r="CL98" s="77" t="e">
        <f t="shared" si="96"/>
        <v>#REF!</v>
      </c>
      <c r="CM98" s="77" t="e">
        <f t="shared" si="96"/>
        <v>#REF!</v>
      </c>
      <c r="CN98" s="77" t="e">
        <f t="shared" si="96"/>
        <v>#REF!</v>
      </c>
      <c r="CO98" s="77" t="e">
        <f t="shared" si="96"/>
        <v>#REF!</v>
      </c>
      <c r="CP98" s="77" t="e">
        <f t="shared" si="96"/>
        <v>#REF!</v>
      </c>
      <c r="CQ98" s="77" t="e">
        <f t="shared" si="96"/>
        <v>#REF!</v>
      </c>
      <c r="CR98" s="77" t="e">
        <f t="shared" si="96"/>
        <v>#REF!</v>
      </c>
      <c r="CS98" s="77" t="e">
        <f t="shared" si="96"/>
        <v>#REF!</v>
      </c>
      <c r="CT98" s="77" t="e">
        <f t="shared" si="96"/>
        <v>#REF!</v>
      </c>
      <c r="CU98" s="77" t="e">
        <f t="shared" si="96"/>
        <v>#REF!</v>
      </c>
      <c r="CV98" s="77" t="e">
        <f t="shared" si="96"/>
        <v>#REF!</v>
      </c>
      <c r="CW98" s="77" t="e">
        <f t="shared" si="96"/>
        <v>#REF!</v>
      </c>
      <c r="CX98" s="77" t="e">
        <f t="shared" si="96"/>
        <v>#REF!</v>
      </c>
      <c r="CY98" s="77" t="e">
        <f t="shared" si="96"/>
        <v>#REF!</v>
      </c>
      <c r="CZ98" s="77" t="e">
        <f t="shared" si="96"/>
        <v>#REF!</v>
      </c>
      <c r="DA98" s="77" t="e">
        <f t="shared" si="96"/>
        <v>#REF!</v>
      </c>
      <c r="DB98" s="77" t="e">
        <f t="shared" si="96"/>
        <v>#REF!</v>
      </c>
      <c r="DC98" s="77" t="e">
        <f t="shared" si="96"/>
        <v>#REF!</v>
      </c>
      <c r="DD98" s="77" t="e">
        <f t="shared" si="96"/>
        <v>#REF!</v>
      </c>
      <c r="DE98" s="77" t="e">
        <f t="shared" si="96"/>
        <v>#REF!</v>
      </c>
      <c r="DF98" s="77" t="e">
        <f t="shared" si="96"/>
        <v>#REF!</v>
      </c>
      <c r="DG98" s="77" t="e">
        <f t="shared" si="96"/>
        <v>#REF!</v>
      </c>
      <c r="DH98" s="77" t="e">
        <f t="shared" si="96"/>
        <v>#REF!</v>
      </c>
      <c r="DI98" s="77" t="e">
        <f t="shared" si="96"/>
        <v>#REF!</v>
      </c>
      <c r="DJ98" s="77" t="e">
        <f t="shared" si="96"/>
        <v>#REF!</v>
      </c>
      <c r="DK98" s="77" t="e">
        <f t="shared" si="96"/>
        <v>#REF!</v>
      </c>
      <c r="DL98" s="77" t="e">
        <f t="shared" si="96"/>
        <v>#REF!</v>
      </c>
      <c r="DM98" s="77" t="e">
        <f t="shared" si="96"/>
        <v>#REF!</v>
      </c>
      <c r="DN98" s="77" t="e">
        <f t="shared" si="96"/>
        <v>#REF!</v>
      </c>
      <c r="DO98" s="77" t="e">
        <f t="shared" si="96"/>
        <v>#REF!</v>
      </c>
      <c r="DP98" s="77" t="e">
        <f t="shared" si="96"/>
        <v>#REF!</v>
      </c>
      <c r="DQ98" s="77" t="e">
        <f t="shared" si="96"/>
        <v>#REF!</v>
      </c>
      <c r="DR98" s="77" t="e">
        <f t="shared" si="96"/>
        <v>#REF!</v>
      </c>
      <c r="DS98" s="77" t="e">
        <f t="shared" si="96"/>
        <v>#REF!</v>
      </c>
      <c r="DT98" s="77" t="e">
        <f t="shared" si="96"/>
        <v>#REF!</v>
      </c>
      <c r="DU98" s="77" t="e">
        <f t="shared" si="96"/>
        <v>#REF!</v>
      </c>
      <c r="DV98" s="77" t="e">
        <f t="shared" si="96"/>
        <v>#REF!</v>
      </c>
      <c r="DW98" s="77" t="e">
        <f t="shared" si="96"/>
        <v>#REF!</v>
      </c>
      <c r="DX98" s="77" t="e">
        <f t="shared" si="96"/>
        <v>#REF!</v>
      </c>
      <c r="DY98" s="77" t="e">
        <f t="shared" si="96"/>
        <v>#REF!</v>
      </c>
      <c r="DZ98" s="77" t="e">
        <f t="shared" si="96"/>
        <v>#REF!</v>
      </c>
      <c r="EA98" s="77" t="e">
        <f t="shared" ref="EA98:GL98" si="97">DZ98+EA97</f>
        <v>#REF!</v>
      </c>
      <c r="EB98" s="77" t="e">
        <f t="shared" si="97"/>
        <v>#REF!</v>
      </c>
      <c r="EC98" s="77" t="e">
        <f t="shared" si="97"/>
        <v>#REF!</v>
      </c>
      <c r="ED98" s="77" t="e">
        <f t="shared" si="97"/>
        <v>#REF!</v>
      </c>
      <c r="EE98" s="77" t="e">
        <f t="shared" si="97"/>
        <v>#REF!</v>
      </c>
      <c r="EF98" s="77" t="e">
        <f t="shared" si="97"/>
        <v>#REF!</v>
      </c>
      <c r="EG98" s="77" t="e">
        <f t="shared" si="97"/>
        <v>#REF!</v>
      </c>
      <c r="EH98" s="77" t="e">
        <f t="shared" si="97"/>
        <v>#REF!</v>
      </c>
      <c r="EI98" s="77" t="e">
        <f t="shared" si="97"/>
        <v>#REF!</v>
      </c>
      <c r="EJ98" s="77" t="e">
        <f t="shared" si="97"/>
        <v>#REF!</v>
      </c>
      <c r="EK98" s="77" t="e">
        <f t="shared" si="97"/>
        <v>#REF!</v>
      </c>
      <c r="EL98" s="77" t="e">
        <f t="shared" si="97"/>
        <v>#REF!</v>
      </c>
      <c r="EM98" s="77" t="e">
        <f t="shared" si="97"/>
        <v>#REF!</v>
      </c>
      <c r="EN98" s="77" t="e">
        <f t="shared" si="97"/>
        <v>#REF!</v>
      </c>
      <c r="EO98" s="77" t="e">
        <f t="shared" si="97"/>
        <v>#REF!</v>
      </c>
      <c r="EP98" s="77" t="e">
        <f t="shared" si="97"/>
        <v>#REF!</v>
      </c>
      <c r="EQ98" s="77" t="e">
        <f t="shared" si="97"/>
        <v>#REF!</v>
      </c>
      <c r="ER98" s="77" t="e">
        <f t="shared" si="97"/>
        <v>#REF!</v>
      </c>
      <c r="ES98" s="77" t="e">
        <f t="shared" si="97"/>
        <v>#REF!</v>
      </c>
      <c r="ET98" s="77" t="e">
        <f t="shared" si="97"/>
        <v>#REF!</v>
      </c>
      <c r="EU98" s="77" t="e">
        <f t="shared" si="97"/>
        <v>#REF!</v>
      </c>
      <c r="EV98" s="77" t="e">
        <f t="shared" si="97"/>
        <v>#REF!</v>
      </c>
      <c r="EW98" s="77" t="e">
        <f t="shared" si="97"/>
        <v>#REF!</v>
      </c>
      <c r="EX98" s="77" t="e">
        <f t="shared" si="97"/>
        <v>#REF!</v>
      </c>
      <c r="EY98" s="77" t="e">
        <f t="shared" si="97"/>
        <v>#REF!</v>
      </c>
      <c r="EZ98" s="77" t="e">
        <f t="shared" si="97"/>
        <v>#REF!</v>
      </c>
      <c r="FA98" s="77" t="e">
        <f t="shared" si="97"/>
        <v>#REF!</v>
      </c>
      <c r="FB98" s="77" t="e">
        <f t="shared" si="97"/>
        <v>#REF!</v>
      </c>
      <c r="FC98" s="77" t="e">
        <f t="shared" si="97"/>
        <v>#REF!</v>
      </c>
      <c r="FD98" s="77" t="e">
        <f t="shared" si="97"/>
        <v>#REF!</v>
      </c>
      <c r="FE98" s="77" t="e">
        <f t="shared" si="97"/>
        <v>#REF!</v>
      </c>
      <c r="FF98" s="77" t="e">
        <f t="shared" si="97"/>
        <v>#REF!</v>
      </c>
      <c r="FG98" s="77" t="e">
        <f t="shared" si="97"/>
        <v>#REF!</v>
      </c>
      <c r="FH98" s="77" t="e">
        <f t="shared" si="97"/>
        <v>#REF!</v>
      </c>
      <c r="FI98" s="77" t="e">
        <f t="shared" si="97"/>
        <v>#REF!</v>
      </c>
      <c r="FJ98" s="77" t="e">
        <f t="shared" si="97"/>
        <v>#REF!</v>
      </c>
      <c r="FK98" s="77" t="e">
        <f t="shared" si="97"/>
        <v>#REF!</v>
      </c>
      <c r="FL98" s="77" t="e">
        <f t="shared" si="97"/>
        <v>#REF!</v>
      </c>
      <c r="FM98" s="77" t="e">
        <f t="shared" si="97"/>
        <v>#REF!</v>
      </c>
      <c r="FN98" s="77" t="e">
        <f t="shared" si="97"/>
        <v>#REF!</v>
      </c>
      <c r="FO98" s="77" t="e">
        <f t="shared" si="97"/>
        <v>#REF!</v>
      </c>
      <c r="FP98" s="77" t="e">
        <f t="shared" si="97"/>
        <v>#REF!</v>
      </c>
      <c r="FQ98" s="77" t="e">
        <f t="shared" si="97"/>
        <v>#REF!</v>
      </c>
      <c r="FR98" s="77" t="e">
        <f t="shared" si="97"/>
        <v>#REF!</v>
      </c>
      <c r="FS98" s="77" t="e">
        <f t="shared" si="97"/>
        <v>#REF!</v>
      </c>
      <c r="FT98" s="77" t="e">
        <f t="shared" si="97"/>
        <v>#REF!</v>
      </c>
      <c r="FU98" s="77" t="e">
        <f t="shared" si="97"/>
        <v>#REF!</v>
      </c>
      <c r="FV98" s="77" t="e">
        <f t="shared" si="97"/>
        <v>#REF!</v>
      </c>
      <c r="FW98" s="77" t="e">
        <f t="shared" si="97"/>
        <v>#REF!</v>
      </c>
      <c r="FX98" s="77" t="e">
        <f t="shared" si="97"/>
        <v>#REF!</v>
      </c>
      <c r="FY98" s="77" t="e">
        <f t="shared" si="97"/>
        <v>#REF!</v>
      </c>
      <c r="FZ98" s="77" t="e">
        <f t="shared" si="97"/>
        <v>#REF!</v>
      </c>
      <c r="GA98" s="77" t="e">
        <f t="shared" si="97"/>
        <v>#REF!</v>
      </c>
      <c r="GB98" s="77" t="e">
        <f t="shared" si="97"/>
        <v>#REF!</v>
      </c>
      <c r="GC98" s="77" t="e">
        <f t="shared" si="97"/>
        <v>#REF!</v>
      </c>
      <c r="GD98" s="77" t="e">
        <f t="shared" si="97"/>
        <v>#REF!</v>
      </c>
      <c r="GE98" s="77" t="e">
        <f t="shared" si="97"/>
        <v>#REF!</v>
      </c>
      <c r="GF98" s="77" t="e">
        <f t="shared" si="97"/>
        <v>#REF!</v>
      </c>
      <c r="GG98" s="77" t="e">
        <f t="shared" si="97"/>
        <v>#REF!</v>
      </c>
      <c r="GH98" s="77" t="e">
        <f t="shared" si="97"/>
        <v>#REF!</v>
      </c>
      <c r="GI98" s="77" t="e">
        <f t="shared" si="97"/>
        <v>#REF!</v>
      </c>
      <c r="GJ98" s="77" t="e">
        <f t="shared" si="97"/>
        <v>#REF!</v>
      </c>
      <c r="GK98" s="77" t="e">
        <f t="shared" si="97"/>
        <v>#REF!</v>
      </c>
      <c r="GL98" s="77" t="e">
        <f t="shared" si="97"/>
        <v>#REF!</v>
      </c>
      <c r="GM98" s="77" t="e">
        <f t="shared" ref="GM98:HI98" si="98">GL98+GM97</f>
        <v>#REF!</v>
      </c>
      <c r="GN98" s="77" t="e">
        <f t="shared" si="98"/>
        <v>#REF!</v>
      </c>
      <c r="GO98" s="77" t="e">
        <f t="shared" si="98"/>
        <v>#REF!</v>
      </c>
      <c r="GP98" s="77" t="e">
        <f t="shared" si="98"/>
        <v>#REF!</v>
      </c>
      <c r="GQ98" s="77" t="e">
        <f t="shared" si="98"/>
        <v>#REF!</v>
      </c>
      <c r="GR98" s="77" t="e">
        <f t="shared" si="98"/>
        <v>#REF!</v>
      </c>
      <c r="GS98" s="77" t="e">
        <f t="shared" si="98"/>
        <v>#REF!</v>
      </c>
      <c r="GT98" s="77" t="e">
        <f t="shared" si="98"/>
        <v>#REF!</v>
      </c>
      <c r="GU98" s="77" t="e">
        <f t="shared" si="98"/>
        <v>#REF!</v>
      </c>
      <c r="GV98" s="77" t="e">
        <f t="shared" si="98"/>
        <v>#REF!</v>
      </c>
      <c r="GW98" s="77" t="e">
        <f t="shared" si="98"/>
        <v>#REF!</v>
      </c>
      <c r="GX98" s="77" t="e">
        <f t="shared" si="98"/>
        <v>#REF!</v>
      </c>
      <c r="GY98" s="77" t="e">
        <f t="shared" si="98"/>
        <v>#REF!</v>
      </c>
      <c r="GZ98" s="77" t="e">
        <f t="shared" si="98"/>
        <v>#REF!</v>
      </c>
      <c r="HA98" s="77" t="e">
        <f t="shared" si="98"/>
        <v>#REF!</v>
      </c>
      <c r="HB98" s="77" t="e">
        <f t="shared" si="98"/>
        <v>#REF!</v>
      </c>
      <c r="HC98" s="77" t="e">
        <f t="shared" si="98"/>
        <v>#REF!</v>
      </c>
      <c r="HD98" s="77" t="e">
        <f t="shared" si="98"/>
        <v>#REF!</v>
      </c>
      <c r="HE98" s="77" t="e">
        <f t="shared" si="98"/>
        <v>#REF!</v>
      </c>
      <c r="HF98" s="77" t="e">
        <f t="shared" si="98"/>
        <v>#REF!</v>
      </c>
      <c r="HG98" s="77" t="e">
        <f t="shared" si="98"/>
        <v>#REF!</v>
      </c>
      <c r="HH98" s="77" t="e">
        <f t="shared" si="98"/>
        <v>#REF!</v>
      </c>
      <c r="HI98" s="77" t="e">
        <f t="shared" si="98"/>
        <v>#REF!</v>
      </c>
    </row>
    <row r="99" spans="1:217" ht="13.8" x14ac:dyDescent="0.2">
      <c r="A99" s="28"/>
      <c r="D99" s="6"/>
    </row>
    <row r="100" spans="1:217" x14ac:dyDescent="0.2">
      <c r="A100" s="29" t="s">
        <v>135</v>
      </c>
      <c r="B100" s="77" t="e">
        <f>IF(AND(B98&lt;0,C98&gt;0),D$7,"-")</f>
        <v>#REF!</v>
      </c>
      <c r="C100" s="77" t="e">
        <f t="shared" ref="C100:BN100" si="99">IF(AND(B98&lt;0,C98&gt;0),C$7,"-")</f>
        <v>#REF!</v>
      </c>
      <c r="D100" s="79" t="e">
        <f t="shared" si="99"/>
        <v>#REF!</v>
      </c>
      <c r="E100" s="79" t="e">
        <f t="shared" si="99"/>
        <v>#REF!</v>
      </c>
      <c r="F100" s="79" t="e">
        <f t="shared" si="99"/>
        <v>#REF!</v>
      </c>
      <c r="G100" s="79" t="e">
        <f t="shared" si="99"/>
        <v>#REF!</v>
      </c>
      <c r="H100" s="79" t="e">
        <f t="shared" si="99"/>
        <v>#REF!</v>
      </c>
      <c r="I100" s="79" t="e">
        <f t="shared" si="99"/>
        <v>#REF!</v>
      </c>
      <c r="J100" s="79" t="e">
        <f t="shared" si="99"/>
        <v>#REF!</v>
      </c>
      <c r="K100" s="79" t="e">
        <f t="shared" si="99"/>
        <v>#REF!</v>
      </c>
      <c r="L100" s="79" t="e">
        <f t="shared" si="99"/>
        <v>#REF!</v>
      </c>
      <c r="M100" s="79" t="e">
        <f t="shared" si="99"/>
        <v>#REF!</v>
      </c>
      <c r="N100" s="79" t="e">
        <f t="shared" si="99"/>
        <v>#REF!</v>
      </c>
      <c r="O100" s="79" t="e">
        <f t="shared" si="99"/>
        <v>#REF!</v>
      </c>
      <c r="P100" s="79" t="e">
        <f t="shared" si="99"/>
        <v>#REF!</v>
      </c>
      <c r="Q100" s="79" t="e">
        <f t="shared" si="99"/>
        <v>#REF!</v>
      </c>
      <c r="R100" s="79" t="e">
        <f t="shared" si="99"/>
        <v>#REF!</v>
      </c>
      <c r="S100" s="79" t="e">
        <f t="shared" si="99"/>
        <v>#REF!</v>
      </c>
      <c r="T100" s="79" t="e">
        <f t="shared" si="99"/>
        <v>#REF!</v>
      </c>
      <c r="U100" s="79" t="e">
        <f t="shared" si="99"/>
        <v>#REF!</v>
      </c>
      <c r="V100" s="79" t="e">
        <f t="shared" si="99"/>
        <v>#REF!</v>
      </c>
      <c r="W100" s="79" t="e">
        <f t="shared" si="99"/>
        <v>#REF!</v>
      </c>
      <c r="X100" s="79" t="e">
        <f t="shared" si="99"/>
        <v>#REF!</v>
      </c>
      <c r="Y100" s="79" t="e">
        <f t="shared" si="99"/>
        <v>#REF!</v>
      </c>
      <c r="Z100" s="79" t="e">
        <f t="shared" si="99"/>
        <v>#REF!</v>
      </c>
      <c r="AA100" s="79" t="e">
        <f t="shared" si="99"/>
        <v>#REF!</v>
      </c>
      <c r="AB100" s="79" t="e">
        <f t="shared" si="99"/>
        <v>#REF!</v>
      </c>
      <c r="AC100" s="79" t="e">
        <f t="shared" si="99"/>
        <v>#REF!</v>
      </c>
      <c r="AD100" s="79" t="e">
        <f t="shared" si="99"/>
        <v>#REF!</v>
      </c>
      <c r="AE100" s="79" t="e">
        <f t="shared" si="99"/>
        <v>#REF!</v>
      </c>
      <c r="AF100" s="79" t="e">
        <f t="shared" si="99"/>
        <v>#REF!</v>
      </c>
      <c r="AG100" s="79" t="e">
        <f t="shared" si="99"/>
        <v>#REF!</v>
      </c>
      <c r="AH100" s="79" t="e">
        <f t="shared" si="99"/>
        <v>#REF!</v>
      </c>
      <c r="AI100" s="79" t="e">
        <f t="shared" si="99"/>
        <v>#REF!</v>
      </c>
      <c r="AJ100" s="79" t="e">
        <f t="shared" si="99"/>
        <v>#REF!</v>
      </c>
      <c r="AK100" s="79" t="e">
        <f t="shared" si="99"/>
        <v>#REF!</v>
      </c>
      <c r="AL100" s="79" t="e">
        <f t="shared" si="99"/>
        <v>#REF!</v>
      </c>
      <c r="AM100" s="79" t="e">
        <f t="shared" si="99"/>
        <v>#REF!</v>
      </c>
      <c r="AN100" s="79" t="e">
        <f t="shared" si="99"/>
        <v>#REF!</v>
      </c>
      <c r="AO100" s="79" t="e">
        <f t="shared" si="99"/>
        <v>#REF!</v>
      </c>
      <c r="AP100" s="79" t="e">
        <f t="shared" si="99"/>
        <v>#REF!</v>
      </c>
      <c r="AQ100" s="79" t="e">
        <f t="shared" si="99"/>
        <v>#REF!</v>
      </c>
      <c r="AR100" s="79" t="e">
        <f t="shared" si="99"/>
        <v>#REF!</v>
      </c>
      <c r="AS100" s="79" t="e">
        <f t="shared" si="99"/>
        <v>#REF!</v>
      </c>
      <c r="AT100" s="79" t="e">
        <f t="shared" si="99"/>
        <v>#REF!</v>
      </c>
      <c r="AU100" s="79" t="e">
        <f t="shared" si="99"/>
        <v>#REF!</v>
      </c>
      <c r="AV100" s="79" t="e">
        <f t="shared" si="99"/>
        <v>#REF!</v>
      </c>
      <c r="AW100" s="79" t="e">
        <f t="shared" si="99"/>
        <v>#REF!</v>
      </c>
      <c r="AX100" s="79" t="e">
        <f t="shared" si="99"/>
        <v>#REF!</v>
      </c>
      <c r="AY100" s="79" t="e">
        <f t="shared" si="99"/>
        <v>#REF!</v>
      </c>
      <c r="AZ100" s="79" t="e">
        <f t="shared" si="99"/>
        <v>#REF!</v>
      </c>
      <c r="BA100" s="79" t="e">
        <f t="shared" si="99"/>
        <v>#REF!</v>
      </c>
      <c r="BB100" s="79" t="e">
        <f t="shared" si="99"/>
        <v>#REF!</v>
      </c>
      <c r="BC100" s="79" t="e">
        <f t="shared" si="99"/>
        <v>#REF!</v>
      </c>
      <c r="BD100" s="79" t="e">
        <f t="shared" si="99"/>
        <v>#REF!</v>
      </c>
      <c r="BE100" s="79" t="e">
        <f t="shared" si="99"/>
        <v>#REF!</v>
      </c>
      <c r="BF100" s="79" t="e">
        <f t="shared" si="99"/>
        <v>#REF!</v>
      </c>
      <c r="BG100" s="79" t="e">
        <f t="shared" si="99"/>
        <v>#REF!</v>
      </c>
      <c r="BH100" s="79" t="e">
        <f t="shared" si="99"/>
        <v>#REF!</v>
      </c>
      <c r="BI100" s="79" t="e">
        <f t="shared" si="99"/>
        <v>#REF!</v>
      </c>
      <c r="BJ100" s="79" t="e">
        <f t="shared" si="99"/>
        <v>#REF!</v>
      </c>
      <c r="BK100" s="79" t="e">
        <f t="shared" si="99"/>
        <v>#REF!</v>
      </c>
      <c r="BL100" s="79" t="e">
        <f t="shared" si="99"/>
        <v>#REF!</v>
      </c>
      <c r="BM100" s="79" t="e">
        <f t="shared" si="99"/>
        <v>#REF!</v>
      </c>
      <c r="BN100" s="79" t="e">
        <f t="shared" si="99"/>
        <v>#REF!</v>
      </c>
      <c r="BO100" s="79" t="e">
        <f t="shared" ref="BO100:DZ100" si="100">IF(AND(BN98&lt;0,BO98&gt;0),BO$7,"-")</f>
        <v>#REF!</v>
      </c>
      <c r="BP100" s="79" t="e">
        <f t="shared" si="100"/>
        <v>#REF!</v>
      </c>
      <c r="BQ100" s="79" t="e">
        <f t="shared" si="100"/>
        <v>#REF!</v>
      </c>
      <c r="BR100" s="79" t="e">
        <f t="shared" si="100"/>
        <v>#REF!</v>
      </c>
      <c r="BS100" s="79" t="e">
        <f t="shared" si="100"/>
        <v>#REF!</v>
      </c>
      <c r="BT100" s="79" t="e">
        <f t="shared" si="100"/>
        <v>#REF!</v>
      </c>
      <c r="BU100" s="79" t="e">
        <f t="shared" si="100"/>
        <v>#REF!</v>
      </c>
      <c r="BV100" s="79" t="e">
        <f t="shared" si="100"/>
        <v>#REF!</v>
      </c>
      <c r="BW100" s="79" t="e">
        <f t="shared" si="100"/>
        <v>#REF!</v>
      </c>
      <c r="BX100" s="79" t="e">
        <f t="shared" si="100"/>
        <v>#REF!</v>
      </c>
      <c r="BY100" s="79" t="e">
        <f t="shared" si="100"/>
        <v>#REF!</v>
      </c>
      <c r="BZ100" s="79" t="e">
        <f t="shared" si="100"/>
        <v>#REF!</v>
      </c>
      <c r="CA100" s="79" t="e">
        <f t="shared" si="100"/>
        <v>#REF!</v>
      </c>
      <c r="CB100" s="79" t="e">
        <f t="shared" si="100"/>
        <v>#REF!</v>
      </c>
      <c r="CC100" s="79" t="e">
        <f t="shared" si="100"/>
        <v>#REF!</v>
      </c>
      <c r="CD100" s="79" t="e">
        <f t="shared" si="100"/>
        <v>#REF!</v>
      </c>
      <c r="CE100" s="79" t="e">
        <f t="shared" si="100"/>
        <v>#REF!</v>
      </c>
      <c r="CF100" s="79" t="e">
        <f t="shared" si="100"/>
        <v>#REF!</v>
      </c>
      <c r="CG100" s="79" t="e">
        <f t="shared" si="100"/>
        <v>#REF!</v>
      </c>
      <c r="CH100" s="79" t="e">
        <f t="shared" si="100"/>
        <v>#REF!</v>
      </c>
      <c r="CI100" s="79" t="e">
        <f t="shared" si="100"/>
        <v>#REF!</v>
      </c>
      <c r="CJ100" s="79" t="e">
        <f t="shared" si="100"/>
        <v>#REF!</v>
      </c>
      <c r="CK100" s="79" t="e">
        <f t="shared" si="100"/>
        <v>#REF!</v>
      </c>
      <c r="CL100" s="79" t="e">
        <f t="shared" si="100"/>
        <v>#REF!</v>
      </c>
      <c r="CM100" s="79" t="e">
        <f t="shared" si="100"/>
        <v>#REF!</v>
      </c>
      <c r="CN100" s="79" t="e">
        <f t="shared" si="100"/>
        <v>#REF!</v>
      </c>
      <c r="CO100" s="79" t="e">
        <f t="shared" si="100"/>
        <v>#REF!</v>
      </c>
      <c r="CP100" s="79" t="e">
        <f t="shared" si="100"/>
        <v>#REF!</v>
      </c>
      <c r="CQ100" s="79" t="e">
        <f t="shared" si="100"/>
        <v>#REF!</v>
      </c>
      <c r="CR100" s="79" t="e">
        <f t="shared" si="100"/>
        <v>#REF!</v>
      </c>
      <c r="CS100" s="79" t="e">
        <f t="shared" si="100"/>
        <v>#REF!</v>
      </c>
      <c r="CT100" s="79" t="e">
        <f t="shared" si="100"/>
        <v>#REF!</v>
      </c>
      <c r="CU100" s="79" t="e">
        <f t="shared" si="100"/>
        <v>#REF!</v>
      </c>
      <c r="CV100" s="79" t="e">
        <f t="shared" si="100"/>
        <v>#REF!</v>
      </c>
      <c r="CW100" s="79" t="e">
        <f t="shared" si="100"/>
        <v>#REF!</v>
      </c>
      <c r="CX100" s="79" t="e">
        <f t="shared" si="100"/>
        <v>#REF!</v>
      </c>
      <c r="CY100" s="79" t="e">
        <f t="shared" si="100"/>
        <v>#REF!</v>
      </c>
      <c r="CZ100" s="79" t="e">
        <f t="shared" si="100"/>
        <v>#REF!</v>
      </c>
      <c r="DA100" s="79" t="e">
        <f t="shared" si="100"/>
        <v>#REF!</v>
      </c>
      <c r="DB100" s="79" t="e">
        <f t="shared" si="100"/>
        <v>#REF!</v>
      </c>
      <c r="DC100" s="79" t="e">
        <f t="shared" si="100"/>
        <v>#REF!</v>
      </c>
      <c r="DD100" s="79" t="e">
        <f t="shared" si="100"/>
        <v>#REF!</v>
      </c>
      <c r="DE100" s="79" t="e">
        <f t="shared" si="100"/>
        <v>#REF!</v>
      </c>
      <c r="DF100" s="79" t="e">
        <f t="shared" si="100"/>
        <v>#REF!</v>
      </c>
      <c r="DG100" s="79" t="e">
        <f t="shared" si="100"/>
        <v>#REF!</v>
      </c>
      <c r="DH100" s="79" t="e">
        <f t="shared" si="100"/>
        <v>#REF!</v>
      </c>
      <c r="DI100" s="79" t="e">
        <f t="shared" si="100"/>
        <v>#REF!</v>
      </c>
      <c r="DJ100" s="79" t="e">
        <f t="shared" si="100"/>
        <v>#REF!</v>
      </c>
      <c r="DK100" s="79" t="e">
        <f t="shared" si="100"/>
        <v>#REF!</v>
      </c>
      <c r="DL100" s="79" t="e">
        <f t="shared" si="100"/>
        <v>#REF!</v>
      </c>
      <c r="DM100" s="79" t="e">
        <f t="shared" si="100"/>
        <v>#REF!</v>
      </c>
      <c r="DN100" s="79" t="e">
        <f t="shared" si="100"/>
        <v>#REF!</v>
      </c>
      <c r="DO100" s="79" t="e">
        <f t="shared" si="100"/>
        <v>#REF!</v>
      </c>
      <c r="DP100" s="79" t="e">
        <f t="shared" si="100"/>
        <v>#REF!</v>
      </c>
      <c r="DQ100" s="79" t="e">
        <f t="shared" si="100"/>
        <v>#REF!</v>
      </c>
      <c r="DR100" s="79" t="e">
        <f t="shared" si="100"/>
        <v>#REF!</v>
      </c>
      <c r="DS100" s="79" t="e">
        <f t="shared" si="100"/>
        <v>#REF!</v>
      </c>
      <c r="DT100" s="79" t="e">
        <f t="shared" si="100"/>
        <v>#REF!</v>
      </c>
      <c r="DU100" s="79" t="e">
        <f t="shared" si="100"/>
        <v>#REF!</v>
      </c>
      <c r="DV100" s="79" t="e">
        <f t="shared" si="100"/>
        <v>#REF!</v>
      </c>
      <c r="DW100" s="79" t="e">
        <f t="shared" si="100"/>
        <v>#REF!</v>
      </c>
      <c r="DX100" s="79" t="e">
        <f t="shared" si="100"/>
        <v>#REF!</v>
      </c>
      <c r="DY100" s="79" t="e">
        <f t="shared" si="100"/>
        <v>#REF!</v>
      </c>
      <c r="DZ100" s="79" t="e">
        <f t="shared" si="100"/>
        <v>#REF!</v>
      </c>
      <c r="EA100" s="79" t="e">
        <f t="shared" ref="EA100:GL100" si="101">IF(AND(DZ98&lt;0,EA98&gt;0),EA$7,"-")</f>
        <v>#REF!</v>
      </c>
      <c r="EB100" s="79" t="e">
        <f t="shared" si="101"/>
        <v>#REF!</v>
      </c>
      <c r="EC100" s="79" t="e">
        <f t="shared" si="101"/>
        <v>#REF!</v>
      </c>
      <c r="ED100" s="79" t="e">
        <f t="shared" si="101"/>
        <v>#REF!</v>
      </c>
      <c r="EE100" s="79" t="e">
        <f t="shared" si="101"/>
        <v>#REF!</v>
      </c>
      <c r="EF100" s="79" t="e">
        <f t="shared" si="101"/>
        <v>#REF!</v>
      </c>
      <c r="EG100" s="79" t="e">
        <f t="shared" si="101"/>
        <v>#REF!</v>
      </c>
      <c r="EH100" s="79" t="e">
        <f t="shared" si="101"/>
        <v>#REF!</v>
      </c>
      <c r="EI100" s="79" t="e">
        <f t="shared" si="101"/>
        <v>#REF!</v>
      </c>
      <c r="EJ100" s="79" t="e">
        <f t="shared" si="101"/>
        <v>#REF!</v>
      </c>
      <c r="EK100" s="79" t="e">
        <f t="shared" si="101"/>
        <v>#REF!</v>
      </c>
      <c r="EL100" s="79" t="e">
        <f t="shared" si="101"/>
        <v>#REF!</v>
      </c>
      <c r="EM100" s="79" t="e">
        <f t="shared" si="101"/>
        <v>#REF!</v>
      </c>
      <c r="EN100" s="79" t="e">
        <f t="shared" si="101"/>
        <v>#REF!</v>
      </c>
      <c r="EO100" s="79" t="e">
        <f t="shared" si="101"/>
        <v>#REF!</v>
      </c>
      <c r="EP100" s="79" t="e">
        <f t="shared" si="101"/>
        <v>#REF!</v>
      </c>
      <c r="EQ100" s="79" t="e">
        <f t="shared" si="101"/>
        <v>#REF!</v>
      </c>
      <c r="ER100" s="79" t="e">
        <f t="shared" si="101"/>
        <v>#REF!</v>
      </c>
      <c r="ES100" s="79" t="e">
        <f t="shared" si="101"/>
        <v>#REF!</v>
      </c>
      <c r="ET100" s="79" t="e">
        <f t="shared" si="101"/>
        <v>#REF!</v>
      </c>
      <c r="EU100" s="79" t="e">
        <f t="shared" si="101"/>
        <v>#REF!</v>
      </c>
      <c r="EV100" s="79" t="e">
        <f t="shared" si="101"/>
        <v>#REF!</v>
      </c>
      <c r="EW100" s="79" t="e">
        <f t="shared" si="101"/>
        <v>#REF!</v>
      </c>
      <c r="EX100" s="79" t="e">
        <f t="shared" si="101"/>
        <v>#REF!</v>
      </c>
      <c r="EY100" s="79" t="e">
        <f t="shared" si="101"/>
        <v>#REF!</v>
      </c>
      <c r="EZ100" s="79" t="e">
        <f t="shared" si="101"/>
        <v>#REF!</v>
      </c>
      <c r="FA100" s="79" t="e">
        <f t="shared" si="101"/>
        <v>#REF!</v>
      </c>
      <c r="FB100" s="79" t="e">
        <f t="shared" si="101"/>
        <v>#REF!</v>
      </c>
      <c r="FC100" s="79" t="e">
        <f t="shared" si="101"/>
        <v>#REF!</v>
      </c>
      <c r="FD100" s="79" t="e">
        <f t="shared" si="101"/>
        <v>#REF!</v>
      </c>
      <c r="FE100" s="79" t="e">
        <f t="shared" si="101"/>
        <v>#REF!</v>
      </c>
      <c r="FF100" s="79" t="e">
        <f t="shared" si="101"/>
        <v>#REF!</v>
      </c>
      <c r="FG100" s="79" t="e">
        <f t="shared" si="101"/>
        <v>#REF!</v>
      </c>
      <c r="FH100" s="79" t="e">
        <f t="shared" si="101"/>
        <v>#REF!</v>
      </c>
      <c r="FI100" s="79" t="e">
        <f t="shared" si="101"/>
        <v>#REF!</v>
      </c>
      <c r="FJ100" s="79" t="e">
        <f t="shared" si="101"/>
        <v>#REF!</v>
      </c>
      <c r="FK100" s="79" t="e">
        <f t="shared" si="101"/>
        <v>#REF!</v>
      </c>
      <c r="FL100" s="79" t="e">
        <f t="shared" si="101"/>
        <v>#REF!</v>
      </c>
      <c r="FM100" s="79" t="e">
        <f t="shared" si="101"/>
        <v>#REF!</v>
      </c>
      <c r="FN100" s="79" t="e">
        <f t="shared" si="101"/>
        <v>#REF!</v>
      </c>
      <c r="FO100" s="79" t="e">
        <f t="shared" si="101"/>
        <v>#REF!</v>
      </c>
      <c r="FP100" s="79" t="e">
        <f t="shared" si="101"/>
        <v>#REF!</v>
      </c>
      <c r="FQ100" s="79" t="e">
        <f t="shared" si="101"/>
        <v>#REF!</v>
      </c>
      <c r="FR100" s="79" t="e">
        <f t="shared" si="101"/>
        <v>#REF!</v>
      </c>
      <c r="FS100" s="79" t="e">
        <f t="shared" si="101"/>
        <v>#REF!</v>
      </c>
      <c r="FT100" s="79" t="e">
        <f t="shared" si="101"/>
        <v>#REF!</v>
      </c>
      <c r="FU100" s="79" t="e">
        <f t="shared" si="101"/>
        <v>#REF!</v>
      </c>
      <c r="FV100" s="79" t="e">
        <f t="shared" si="101"/>
        <v>#REF!</v>
      </c>
      <c r="FW100" s="79" t="e">
        <f t="shared" si="101"/>
        <v>#REF!</v>
      </c>
      <c r="FX100" s="79" t="e">
        <f t="shared" si="101"/>
        <v>#REF!</v>
      </c>
      <c r="FY100" s="79" t="e">
        <f t="shared" si="101"/>
        <v>#REF!</v>
      </c>
      <c r="FZ100" s="79" t="e">
        <f t="shared" si="101"/>
        <v>#REF!</v>
      </c>
      <c r="GA100" s="79" t="e">
        <f t="shared" si="101"/>
        <v>#REF!</v>
      </c>
      <c r="GB100" s="79" t="e">
        <f t="shared" si="101"/>
        <v>#REF!</v>
      </c>
      <c r="GC100" s="79" t="e">
        <f t="shared" si="101"/>
        <v>#REF!</v>
      </c>
      <c r="GD100" s="79" t="e">
        <f t="shared" si="101"/>
        <v>#REF!</v>
      </c>
      <c r="GE100" s="79" t="e">
        <f t="shared" si="101"/>
        <v>#REF!</v>
      </c>
      <c r="GF100" s="79" t="e">
        <f t="shared" si="101"/>
        <v>#REF!</v>
      </c>
      <c r="GG100" s="79" t="e">
        <f t="shared" si="101"/>
        <v>#REF!</v>
      </c>
      <c r="GH100" s="79" t="e">
        <f t="shared" si="101"/>
        <v>#REF!</v>
      </c>
      <c r="GI100" s="79" t="e">
        <f t="shared" si="101"/>
        <v>#REF!</v>
      </c>
      <c r="GJ100" s="79" t="e">
        <f t="shared" si="101"/>
        <v>#REF!</v>
      </c>
      <c r="GK100" s="79" t="e">
        <f t="shared" si="101"/>
        <v>#REF!</v>
      </c>
      <c r="GL100" s="79" t="e">
        <f t="shared" si="101"/>
        <v>#REF!</v>
      </c>
      <c r="GM100" s="79" t="e">
        <f t="shared" ref="GM100:HI100" si="102">IF(AND(GL98&lt;0,GM98&gt;0),GM$7,"-")</f>
        <v>#REF!</v>
      </c>
      <c r="GN100" s="79" t="e">
        <f t="shared" si="102"/>
        <v>#REF!</v>
      </c>
      <c r="GO100" s="79" t="e">
        <f t="shared" si="102"/>
        <v>#REF!</v>
      </c>
      <c r="GP100" s="79" t="e">
        <f t="shared" si="102"/>
        <v>#REF!</v>
      </c>
      <c r="GQ100" s="79" t="e">
        <f t="shared" si="102"/>
        <v>#REF!</v>
      </c>
      <c r="GR100" s="79" t="e">
        <f t="shared" si="102"/>
        <v>#REF!</v>
      </c>
      <c r="GS100" s="79" t="e">
        <f t="shared" si="102"/>
        <v>#REF!</v>
      </c>
      <c r="GT100" s="79" t="e">
        <f t="shared" si="102"/>
        <v>#REF!</v>
      </c>
      <c r="GU100" s="79" t="e">
        <f t="shared" si="102"/>
        <v>#REF!</v>
      </c>
      <c r="GV100" s="79" t="e">
        <f t="shared" si="102"/>
        <v>#REF!</v>
      </c>
      <c r="GW100" s="79" t="e">
        <f t="shared" si="102"/>
        <v>#REF!</v>
      </c>
      <c r="GX100" s="79" t="e">
        <f t="shared" si="102"/>
        <v>#REF!</v>
      </c>
      <c r="GY100" s="79" t="e">
        <f t="shared" si="102"/>
        <v>#REF!</v>
      </c>
      <c r="GZ100" s="79" t="e">
        <f t="shared" si="102"/>
        <v>#REF!</v>
      </c>
      <c r="HA100" s="79" t="e">
        <f t="shared" si="102"/>
        <v>#REF!</v>
      </c>
      <c r="HB100" s="79" t="e">
        <f t="shared" si="102"/>
        <v>#REF!</v>
      </c>
      <c r="HC100" s="79" t="e">
        <f t="shared" si="102"/>
        <v>#REF!</v>
      </c>
      <c r="HD100" s="79" t="e">
        <f t="shared" si="102"/>
        <v>#REF!</v>
      </c>
      <c r="HE100" s="79" t="e">
        <f t="shared" si="102"/>
        <v>#REF!</v>
      </c>
      <c r="HF100" s="79" t="e">
        <f t="shared" si="102"/>
        <v>#REF!</v>
      </c>
      <c r="HG100" s="79" t="e">
        <f t="shared" si="102"/>
        <v>#REF!</v>
      </c>
      <c r="HH100" s="79" t="e">
        <f t="shared" si="102"/>
        <v>#REF!</v>
      </c>
      <c r="HI100" s="79" t="e">
        <f t="shared" si="102"/>
        <v>#REF!</v>
      </c>
    </row>
    <row r="101" spans="1:217" ht="13.8" x14ac:dyDescent="0.2">
      <c r="A101" s="86" t="s">
        <v>136</v>
      </c>
      <c r="B101" s="87" t="e">
        <f>SMALL(B100:HI100,1)</f>
        <v>#REF!</v>
      </c>
      <c r="D101" s="6"/>
    </row>
    <row r="102" spans="1:217" x14ac:dyDescent="0.2">
      <c r="A102" s="88" t="s">
        <v>137</v>
      </c>
      <c r="B102" s="90" t="e">
        <f>IRR(B97:HI97,1%)</f>
        <v>#VALUE!</v>
      </c>
      <c r="C102" s="91"/>
    </row>
    <row r="103" spans="1:217" x14ac:dyDescent="0.2">
      <c r="A103" s="89" t="s">
        <v>1</v>
      </c>
      <c r="B103" s="105" t="e">
        <f>NPV((POWER(1+_xlfn.SINGLE(wacc),1/12)-1),B97:HI97)</f>
        <v>#REF!</v>
      </c>
    </row>
  </sheetData>
  <conditionalFormatting sqref="A6:A10">
    <cfRule type="cellIs" dxfId="57" priority="10" operator="lessThan">
      <formula>0</formula>
    </cfRule>
  </conditionalFormatting>
  <conditionalFormatting sqref="A12">
    <cfRule type="cellIs" dxfId="56" priority="9" operator="lessThan">
      <formula>0</formula>
    </cfRule>
  </conditionalFormatting>
  <conditionalFormatting sqref="A34">
    <cfRule type="cellIs" dxfId="55" priority="6" operator="lessThan">
      <formula>0</formula>
    </cfRule>
  </conditionalFormatting>
  <conditionalFormatting sqref="A41">
    <cfRule type="cellIs" dxfId="54" priority="8" operator="lessThan">
      <formula>0</formula>
    </cfRule>
  </conditionalFormatting>
  <conditionalFormatting sqref="A43">
    <cfRule type="cellIs" dxfId="53" priority="7" operator="lessThan">
      <formula>0</formula>
    </cfRule>
  </conditionalFormatting>
  <conditionalFormatting sqref="A53:A60">
    <cfRule type="cellIs" dxfId="52" priority="3" operator="lessThan">
      <formula>0</formula>
    </cfRule>
  </conditionalFormatting>
  <conditionalFormatting sqref="A65">
    <cfRule type="cellIs" dxfId="51" priority="5" operator="lessThan">
      <formula>0</formula>
    </cfRule>
  </conditionalFormatting>
  <conditionalFormatting sqref="A67">
    <cfRule type="cellIs" dxfId="50" priority="4" operator="lessThan">
      <formula>0</formula>
    </cfRule>
  </conditionalFormatting>
  <conditionalFormatting sqref="A91">
    <cfRule type="cellIs" dxfId="49" priority="2" operator="lessThan">
      <formula>0</formula>
    </cfRule>
  </conditionalFormatting>
  <conditionalFormatting sqref="A94:A103">
    <cfRule type="cellIs" dxfId="48" priority="1" operator="lessThan">
      <formula>0</formula>
    </cfRule>
  </conditionalFormatting>
  <dataValidations count="1">
    <dataValidation type="list" allowBlank="1" showInputMessage="1" showErrorMessage="1" sqref="B9:HI9" xr:uid="{B11CE2FB-8939-45F7-A05F-5A0F4B433677}">
      <formula1>"REAL, PRESUMIDO"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4DA0E-C704-48EA-B555-845ADAA7341A}">
  <sheetPr codeName="Planilha9">
    <tabColor theme="8" tint="-0.499984740745262"/>
    <pageSetUpPr fitToPage="1"/>
  </sheetPr>
  <dimension ref="A1:H125"/>
  <sheetViews>
    <sheetView zoomScaleNormal="100" zoomScaleSheetLayoutView="85" workbookViewId="0">
      <selection activeCell="B103" sqref="B103"/>
    </sheetView>
  </sheetViews>
  <sheetFormatPr defaultRowHeight="14.4" x14ac:dyDescent="0.3"/>
  <cols>
    <col min="1" max="6" width="19.109375" style="63" customWidth="1"/>
    <col min="8" max="8" width="10.5546875" bestFit="1" customWidth="1"/>
  </cols>
  <sheetData>
    <row r="1" spans="1:8" ht="15.75" customHeight="1" x14ac:dyDescent="0.3"/>
    <row r="2" spans="1:8" ht="15.75" customHeight="1" x14ac:dyDescent="0.3"/>
    <row r="3" spans="1:8" ht="15.75" customHeight="1" x14ac:dyDescent="0.3"/>
    <row r="4" spans="1:8" ht="15.75" customHeight="1" x14ac:dyDescent="0.3"/>
    <row r="5" spans="1:8" s="9" customFormat="1" ht="15.75" customHeight="1" x14ac:dyDescent="0.3">
      <c r="A5" s="15" t="s">
        <v>251</v>
      </c>
      <c r="B5" s="15" t="s">
        <v>252</v>
      </c>
      <c r="C5" s="15" t="s">
        <v>268</v>
      </c>
      <c r="D5" s="15" t="s">
        <v>254</v>
      </c>
      <c r="E5" s="15" t="s">
        <v>255</v>
      </c>
      <c r="F5" s="15" t="s">
        <v>256</v>
      </c>
    </row>
    <row r="6" spans="1:8" s="9" customFormat="1" ht="15.75" customHeight="1" x14ac:dyDescent="0.3">
      <c r="A6" s="14">
        <v>1</v>
      </c>
      <c r="B6" s="68">
        <f>_xlfn.SINGLE(Alavanca)*'CMM1 - AUX CALC'!B$67</f>
        <v>0</v>
      </c>
      <c r="C6" s="68">
        <v>0</v>
      </c>
      <c r="D6" s="68">
        <v>0</v>
      </c>
      <c r="E6" s="68">
        <v>0</v>
      </c>
      <c r="F6" s="68">
        <f>B6</f>
        <v>0</v>
      </c>
      <c r="H6" s="69"/>
    </row>
    <row r="7" spans="1:8" s="9" customFormat="1" ht="15.75" customHeight="1" x14ac:dyDescent="0.3">
      <c r="A7" s="14">
        <v>2</v>
      </c>
      <c r="B7" s="68">
        <f>_xlfn.SINGLE(Alavanca)*'CMM1 - AUX CALC'!$C$67</f>
        <v>0</v>
      </c>
      <c r="C7" s="68">
        <f t="shared" ref="C7:C70" si="0">_xlfn.SINGLE(juros_financ)*F6</f>
        <v>0</v>
      </c>
      <c r="D7" s="68">
        <f t="shared" ref="D7:D29" si="1">C7</f>
        <v>0</v>
      </c>
      <c r="E7" s="68">
        <f t="shared" ref="E7:E70" si="2">D7-C7</f>
        <v>0</v>
      </c>
      <c r="F7" s="68">
        <f t="shared" ref="F7:F70" si="3">F6+B7-E7</f>
        <v>0</v>
      </c>
    </row>
    <row r="8" spans="1:8" s="9" customFormat="1" ht="15.75" customHeight="1" x14ac:dyDescent="0.3">
      <c r="A8" s="14">
        <v>3</v>
      </c>
      <c r="B8" s="68">
        <f>_xlfn.SINGLE(Alavanca)*'CMM1 - AUX CALC'!$D$67</f>
        <v>0</v>
      </c>
      <c r="C8" s="68">
        <f t="shared" si="0"/>
        <v>0</v>
      </c>
      <c r="D8" s="68">
        <f t="shared" si="1"/>
        <v>0</v>
      </c>
      <c r="E8" s="68">
        <f t="shared" si="2"/>
        <v>0</v>
      </c>
      <c r="F8" s="68">
        <f t="shared" si="3"/>
        <v>0</v>
      </c>
    </row>
    <row r="9" spans="1:8" s="9" customFormat="1" ht="15.75" customHeight="1" x14ac:dyDescent="0.3">
      <c r="A9" s="14">
        <v>4</v>
      </c>
      <c r="B9" s="68">
        <f>_xlfn.SINGLE(Alavanca)*'CMM1 - AUX CALC'!$E$67</f>
        <v>0</v>
      </c>
      <c r="C9" s="68">
        <f t="shared" si="0"/>
        <v>0</v>
      </c>
      <c r="D9" s="68">
        <f t="shared" si="1"/>
        <v>0</v>
      </c>
      <c r="E9" s="68">
        <f t="shared" si="2"/>
        <v>0</v>
      </c>
      <c r="F9" s="68">
        <f t="shared" si="3"/>
        <v>0</v>
      </c>
    </row>
    <row r="10" spans="1:8" s="9" customFormat="1" ht="15.75" customHeight="1" x14ac:dyDescent="0.3">
      <c r="A10" s="14">
        <v>5</v>
      </c>
      <c r="B10" s="68">
        <f>_xlfn.SINGLE(Alavanca)*'CMM1 - AUX CALC'!$F$67</f>
        <v>0</v>
      </c>
      <c r="C10" s="68">
        <f t="shared" si="0"/>
        <v>0</v>
      </c>
      <c r="D10" s="68">
        <f t="shared" si="1"/>
        <v>0</v>
      </c>
      <c r="E10" s="68">
        <f t="shared" si="2"/>
        <v>0</v>
      </c>
      <c r="F10" s="68">
        <f t="shared" si="3"/>
        <v>0</v>
      </c>
    </row>
    <row r="11" spans="1:8" s="9" customFormat="1" ht="15.75" customHeight="1" x14ac:dyDescent="0.3">
      <c r="A11" s="14">
        <v>6</v>
      </c>
      <c r="B11" s="68">
        <f>_xlfn.SINGLE(Alavanca)*'CMM1 - AUX CALC'!$G$67</f>
        <v>0</v>
      </c>
      <c r="C11" s="68">
        <f t="shared" si="0"/>
        <v>0</v>
      </c>
      <c r="D11" s="68">
        <f t="shared" si="1"/>
        <v>0</v>
      </c>
      <c r="E11" s="68">
        <f t="shared" si="2"/>
        <v>0</v>
      </c>
      <c r="F11" s="68">
        <f t="shared" si="3"/>
        <v>0</v>
      </c>
    </row>
    <row r="12" spans="1:8" s="9" customFormat="1" ht="15.75" customHeight="1" x14ac:dyDescent="0.3">
      <c r="A12" s="14">
        <v>7</v>
      </c>
      <c r="B12" s="68" t="e">
        <f>_xlfn.SINGLE(Alavanca)*'CMM1 - AUX CALC'!$H$67</f>
        <v>#REF!</v>
      </c>
      <c r="C12" s="68">
        <f t="shared" si="0"/>
        <v>0</v>
      </c>
      <c r="D12" s="68">
        <f t="shared" si="1"/>
        <v>0</v>
      </c>
      <c r="E12" s="68">
        <f t="shared" si="2"/>
        <v>0</v>
      </c>
      <c r="F12" s="68" t="e">
        <f t="shared" si="3"/>
        <v>#REF!</v>
      </c>
    </row>
    <row r="13" spans="1:8" s="9" customFormat="1" ht="15.75" customHeight="1" x14ac:dyDescent="0.3">
      <c r="A13" s="14">
        <v>8</v>
      </c>
      <c r="B13" s="68" t="e">
        <f>_xlfn.SINGLE(Alavanca)*'CMM1 - AUX CALC'!$I$67</f>
        <v>#REF!</v>
      </c>
      <c r="C13" s="68" t="e">
        <f t="shared" si="0"/>
        <v>#REF!</v>
      </c>
      <c r="D13" s="68" t="e">
        <f t="shared" si="1"/>
        <v>#REF!</v>
      </c>
      <c r="E13" s="68" t="e">
        <f t="shared" si="2"/>
        <v>#REF!</v>
      </c>
      <c r="F13" s="68" t="e">
        <f t="shared" si="3"/>
        <v>#REF!</v>
      </c>
    </row>
    <row r="14" spans="1:8" s="9" customFormat="1" ht="15.75" customHeight="1" x14ac:dyDescent="0.3">
      <c r="A14" s="14">
        <v>9</v>
      </c>
      <c r="B14" s="68" t="e">
        <f>_xlfn.SINGLE(Alavanca)*'CMM1 - AUX CALC'!$J$67</f>
        <v>#REF!</v>
      </c>
      <c r="C14" s="68" t="e">
        <f t="shared" si="0"/>
        <v>#REF!</v>
      </c>
      <c r="D14" s="68" t="e">
        <f t="shared" si="1"/>
        <v>#REF!</v>
      </c>
      <c r="E14" s="68" t="e">
        <f t="shared" si="2"/>
        <v>#REF!</v>
      </c>
      <c r="F14" s="68" t="e">
        <f t="shared" si="3"/>
        <v>#REF!</v>
      </c>
    </row>
    <row r="15" spans="1:8" s="9" customFormat="1" ht="15.75" customHeight="1" x14ac:dyDescent="0.3">
      <c r="A15" s="14">
        <v>10</v>
      </c>
      <c r="B15" s="68" t="e">
        <f>_xlfn.SINGLE(Alavanca)*'CMM1 - AUX CALC'!$K$67</f>
        <v>#REF!</v>
      </c>
      <c r="C15" s="68" t="e">
        <f t="shared" si="0"/>
        <v>#REF!</v>
      </c>
      <c r="D15" s="68" t="e">
        <f t="shared" si="1"/>
        <v>#REF!</v>
      </c>
      <c r="E15" s="68" t="e">
        <f t="shared" si="2"/>
        <v>#REF!</v>
      </c>
      <c r="F15" s="68" t="e">
        <f t="shared" si="3"/>
        <v>#REF!</v>
      </c>
    </row>
    <row r="16" spans="1:8" s="9" customFormat="1" ht="15.75" customHeight="1" x14ac:dyDescent="0.3">
      <c r="A16" s="14">
        <v>11</v>
      </c>
      <c r="B16" s="68" t="e">
        <f>_xlfn.SINGLE(Alavanca)*'CMM1 - AUX CALC'!$L$67</f>
        <v>#REF!</v>
      </c>
      <c r="C16" s="68" t="e">
        <f t="shared" si="0"/>
        <v>#REF!</v>
      </c>
      <c r="D16" s="68" t="e">
        <f t="shared" si="1"/>
        <v>#REF!</v>
      </c>
      <c r="E16" s="68" t="e">
        <f t="shared" si="2"/>
        <v>#REF!</v>
      </c>
      <c r="F16" s="68" t="e">
        <f t="shared" si="3"/>
        <v>#REF!</v>
      </c>
    </row>
    <row r="17" spans="1:6" s="9" customFormat="1" ht="15.75" customHeight="1" x14ac:dyDescent="0.3">
      <c r="A17" s="14">
        <v>12</v>
      </c>
      <c r="B17" s="68" t="e">
        <f>_xlfn.SINGLE(Alavanca)*'CMM1 - AUX CALC'!$M$67</f>
        <v>#REF!</v>
      </c>
      <c r="C17" s="68" t="e">
        <f t="shared" si="0"/>
        <v>#REF!</v>
      </c>
      <c r="D17" s="68" t="e">
        <f t="shared" si="1"/>
        <v>#REF!</v>
      </c>
      <c r="E17" s="68" t="e">
        <f t="shared" si="2"/>
        <v>#REF!</v>
      </c>
      <c r="F17" s="68" t="e">
        <f t="shared" si="3"/>
        <v>#REF!</v>
      </c>
    </row>
    <row r="18" spans="1:6" s="9" customFormat="1" ht="15.75" customHeight="1" x14ac:dyDescent="0.3">
      <c r="A18" s="14">
        <v>13</v>
      </c>
      <c r="B18" s="68" t="e">
        <f>_xlfn.SINGLE(Alavanca)*'CMM1 - AUX CALC'!$N$67</f>
        <v>#REF!</v>
      </c>
      <c r="C18" s="68" t="e">
        <f t="shared" si="0"/>
        <v>#REF!</v>
      </c>
      <c r="D18" s="68" t="e">
        <f t="shared" si="1"/>
        <v>#REF!</v>
      </c>
      <c r="E18" s="68" t="e">
        <f t="shared" si="2"/>
        <v>#REF!</v>
      </c>
      <c r="F18" s="68" t="e">
        <f t="shared" si="3"/>
        <v>#REF!</v>
      </c>
    </row>
    <row r="19" spans="1:6" s="9" customFormat="1" ht="15.75" customHeight="1" x14ac:dyDescent="0.3">
      <c r="A19" s="14">
        <v>14</v>
      </c>
      <c r="B19" s="68" t="e">
        <f>_xlfn.SINGLE(Alavanca)*'CMM1 - AUX CALC'!$O$67</f>
        <v>#REF!</v>
      </c>
      <c r="C19" s="68" t="e">
        <f t="shared" si="0"/>
        <v>#REF!</v>
      </c>
      <c r="D19" s="68" t="e">
        <f t="shared" si="1"/>
        <v>#REF!</v>
      </c>
      <c r="E19" s="68" t="e">
        <f t="shared" si="2"/>
        <v>#REF!</v>
      </c>
      <c r="F19" s="68" t="e">
        <f t="shared" si="3"/>
        <v>#REF!</v>
      </c>
    </row>
    <row r="20" spans="1:6" s="9" customFormat="1" ht="15.75" customHeight="1" x14ac:dyDescent="0.3">
      <c r="A20" s="14">
        <v>15</v>
      </c>
      <c r="B20" s="68" t="e">
        <f>_xlfn.SINGLE(Alavanca)*'CMM1 - AUX CALC'!$P$67</f>
        <v>#REF!</v>
      </c>
      <c r="C20" s="68" t="e">
        <f t="shared" si="0"/>
        <v>#REF!</v>
      </c>
      <c r="D20" s="68" t="e">
        <f t="shared" si="1"/>
        <v>#REF!</v>
      </c>
      <c r="E20" s="68" t="e">
        <f t="shared" si="2"/>
        <v>#REF!</v>
      </c>
      <c r="F20" s="68" t="e">
        <f t="shared" si="3"/>
        <v>#REF!</v>
      </c>
    </row>
    <row r="21" spans="1:6" s="9" customFormat="1" ht="15.75" customHeight="1" x14ac:dyDescent="0.3">
      <c r="A21" s="14">
        <v>16</v>
      </c>
      <c r="B21" s="68" t="e">
        <f>_xlfn.SINGLE(Alavanca)*'CMM1 - AUX CALC'!$Q$67</f>
        <v>#REF!</v>
      </c>
      <c r="C21" s="68" t="e">
        <f t="shared" si="0"/>
        <v>#REF!</v>
      </c>
      <c r="D21" s="68" t="e">
        <f t="shared" si="1"/>
        <v>#REF!</v>
      </c>
      <c r="E21" s="68" t="e">
        <f t="shared" si="2"/>
        <v>#REF!</v>
      </c>
      <c r="F21" s="68" t="e">
        <f t="shared" si="3"/>
        <v>#REF!</v>
      </c>
    </row>
    <row r="22" spans="1:6" s="9" customFormat="1" ht="15.75" customHeight="1" x14ac:dyDescent="0.3">
      <c r="A22" s="14">
        <v>17</v>
      </c>
      <c r="B22" s="68" t="e">
        <f>_xlfn.SINGLE(Alavanca)*'CMM1 - AUX CALC'!$R$67</f>
        <v>#REF!</v>
      </c>
      <c r="C22" s="68" t="e">
        <f t="shared" si="0"/>
        <v>#REF!</v>
      </c>
      <c r="D22" s="68" t="e">
        <f t="shared" si="1"/>
        <v>#REF!</v>
      </c>
      <c r="E22" s="68" t="e">
        <f t="shared" si="2"/>
        <v>#REF!</v>
      </c>
      <c r="F22" s="68" t="e">
        <f t="shared" si="3"/>
        <v>#REF!</v>
      </c>
    </row>
    <row r="23" spans="1:6" s="9" customFormat="1" ht="15.75" customHeight="1" x14ac:dyDescent="0.3">
      <c r="A23" s="14">
        <v>18</v>
      </c>
      <c r="B23" s="68" t="e">
        <f>_xlfn.SINGLE(Alavanca)*'CMM1 - AUX CALC'!$S$67</f>
        <v>#REF!</v>
      </c>
      <c r="C23" s="68" t="e">
        <f t="shared" si="0"/>
        <v>#REF!</v>
      </c>
      <c r="D23" s="68" t="e">
        <f t="shared" si="1"/>
        <v>#REF!</v>
      </c>
      <c r="E23" s="68" t="e">
        <f t="shared" si="2"/>
        <v>#REF!</v>
      </c>
      <c r="F23" s="68" t="e">
        <f t="shared" si="3"/>
        <v>#REF!</v>
      </c>
    </row>
    <row r="24" spans="1:6" s="9" customFormat="1" ht="15.75" customHeight="1" x14ac:dyDescent="0.3">
      <c r="A24" s="14">
        <v>19</v>
      </c>
      <c r="B24" s="68" t="e">
        <f>_xlfn.SINGLE(Alavanca)*'CMM1 - AUX CALC'!$T$67</f>
        <v>#REF!</v>
      </c>
      <c r="C24" s="68" t="e">
        <f t="shared" si="0"/>
        <v>#REF!</v>
      </c>
      <c r="D24" s="68" t="e">
        <f t="shared" si="1"/>
        <v>#REF!</v>
      </c>
      <c r="E24" s="68" t="e">
        <f t="shared" si="2"/>
        <v>#REF!</v>
      </c>
      <c r="F24" s="68" t="e">
        <f t="shared" si="3"/>
        <v>#REF!</v>
      </c>
    </row>
    <row r="25" spans="1:6" s="9" customFormat="1" ht="15.75" customHeight="1" x14ac:dyDescent="0.3">
      <c r="A25" s="14">
        <v>20</v>
      </c>
      <c r="B25" s="68" t="e">
        <f>_xlfn.SINGLE(Alavanca)*'CMM1 - AUX CALC'!$U$67</f>
        <v>#REF!</v>
      </c>
      <c r="C25" s="68" t="e">
        <f t="shared" si="0"/>
        <v>#REF!</v>
      </c>
      <c r="D25" s="68" t="e">
        <f t="shared" si="1"/>
        <v>#REF!</v>
      </c>
      <c r="E25" s="68" t="e">
        <f t="shared" si="2"/>
        <v>#REF!</v>
      </c>
      <c r="F25" s="68" t="e">
        <f t="shared" si="3"/>
        <v>#REF!</v>
      </c>
    </row>
    <row r="26" spans="1:6" s="9" customFormat="1" ht="15.75" customHeight="1" x14ac:dyDescent="0.3">
      <c r="A26" s="14">
        <v>21</v>
      </c>
      <c r="B26" s="68" t="e">
        <f>_xlfn.SINGLE(Alavanca)*'CMM1 - AUX CALC'!$V$67</f>
        <v>#REF!</v>
      </c>
      <c r="C26" s="68" t="e">
        <f t="shared" si="0"/>
        <v>#REF!</v>
      </c>
      <c r="D26" s="68" t="e">
        <f t="shared" si="1"/>
        <v>#REF!</v>
      </c>
      <c r="E26" s="68" t="e">
        <f t="shared" si="2"/>
        <v>#REF!</v>
      </c>
      <c r="F26" s="68" t="e">
        <f t="shared" si="3"/>
        <v>#REF!</v>
      </c>
    </row>
    <row r="27" spans="1:6" s="9" customFormat="1" ht="15.75" customHeight="1" x14ac:dyDescent="0.3">
      <c r="A27" s="14">
        <v>22</v>
      </c>
      <c r="B27" s="68" t="e">
        <f>_xlfn.SINGLE(Alavanca)*'CMM1 - AUX CALC'!$W$67</f>
        <v>#REF!</v>
      </c>
      <c r="C27" s="68" t="e">
        <f t="shared" si="0"/>
        <v>#REF!</v>
      </c>
      <c r="D27" s="68" t="e">
        <f t="shared" si="1"/>
        <v>#REF!</v>
      </c>
      <c r="E27" s="68" t="e">
        <f t="shared" si="2"/>
        <v>#REF!</v>
      </c>
      <c r="F27" s="68" t="e">
        <f t="shared" si="3"/>
        <v>#REF!</v>
      </c>
    </row>
    <row r="28" spans="1:6" s="9" customFormat="1" ht="15.75" customHeight="1" x14ac:dyDescent="0.3">
      <c r="A28" s="14">
        <v>23</v>
      </c>
      <c r="B28" s="68" t="e">
        <f>_xlfn.SINGLE(Alavanca)*'CMM1 - AUX CALC'!$X$67</f>
        <v>#REF!</v>
      </c>
      <c r="C28" s="68" t="e">
        <f t="shared" si="0"/>
        <v>#REF!</v>
      </c>
      <c r="D28" s="68" t="e">
        <f t="shared" si="1"/>
        <v>#REF!</v>
      </c>
      <c r="E28" s="68" t="e">
        <f t="shared" si="2"/>
        <v>#REF!</v>
      </c>
      <c r="F28" s="68" t="e">
        <f t="shared" si="3"/>
        <v>#REF!</v>
      </c>
    </row>
    <row r="29" spans="1:6" s="9" customFormat="1" ht="15.75" customHeight="1" x14ac:dyDescent="0.3">
      <c r="A29" s="14">
        <v>24</v>
      </c>
      <c r="B29" s="68" t="e">
        <f>_xlfn.SINGLE(Alavanca)*'CMM1 - AUX CALC'!$Y$67</f>
        <v>#REF!</v>
      </c>
      <c r="C29" s="68" t="e">
        <f t="shared" si="0"/>
        <v>#REF!</v>
      </c>
      <c r="D29" s="68" t="e">
        <f t="shared" si="1"/>
        <v>#REF!</v>
      </c>
      <c r="E29" s="68" t="e">
        <f t="shared" si="2"/>
        <v>#REF!</v>
      </c>
      <c r="F29" s="68" t="e">
        <f t="shared" si="3"/>
        <v>#REF!</v>
      </c>
    </row>
    <row r="30" spans="1:6" s="9" customFormat="1" ht="15.75" customHeight="1" x14ac:dyDescent="0.3">
      <c r="A30" s="14">
        <v>25</v>
      </c>
      <c r="B30" s="68">
        <v>0</v>
      </c>
      <c r="C30" s="68" t="e">
        <f t="shared" si="0"/>
        <v>#REF!</v>
      </c>
      <c r="D30" s="68">
        <v>104.99068470207013</v>
      </c>
      <c r="E30" s="68" t="e">
        <f t="shared" si="2"/>
        <v>#REF!</v>
      </c>
      <c r="F30" s="68" t="e">
        <f t="shared" si="3"/>
        <v>#REF!</v>
      </c>
    </row>
    <row r="31" spans="1:6" s="9" customFormat="1" ht="15.75" customHeight="1" x14ac:dyDescent="0.3">
      <c r="A31" s="14">
        <v>26</v>
      </c>
      <c r="B31" s="68">
        <v>0</v>
      </c>
      <c r="C31" s="68" t="e">
        <f t="shared" si="0"/>
        <v>#REF!</v>
      </c>
      <c r="D31" s="68">
        <f t="shared" ref="D31:D94" si="4">D30</f>
        <v>104.99068470207013</v>
      </c>
      <c r="E31" s="68" t="e">
        <f t="shared" si="2"/>
        <v>#REF!</v>
      </c>
      <c r="F31" s="68" t="e">
        <f t="shared" si="3"/>
        <v>#REF!</v>
      </c>
    </row>
    <row r="32" spans="1:6" s="9" customFormat="1" ht="15.75" customHeight="1" x14ac:dyDescent="0.3">
      <c r="A32" s="14">
        <v>27</v>
      </c>
      <c r="B32" s="68">
        <v>0</v>
      </c>
      <c r="C32" s="68" t="e">
        <f t="shared" si="0"/>
        <v>#REF!</v>
      </c>
      <c r="D32" s="68">
        <f t="shared" si="4"/>
        <v>104.99068470207013</v>
      </c>
      <c r="E32" s="68" t="e">
        <f t="shared" si="2"/>
        <v>#REF!</v>
      </c>
      <c r="F32" s="68" t="e">
        <f t="shared" si="3"/>
        <v>#REF!</v>
      </c>
    </row>
    <row r="33" spans="1:6" s="9" customFormat="1" ht="15.75" customHeight="1" x14ac:dyDescent="0.3">
      <c r="A33" s="14">
        <v>28</v>
      </c>
      <c r="B33" s="68">
        <v>0</v>
      </c>
      <c r="C33" s="68" t="e">
        <f t="shared" si="0"/>
        <v>#REF!</v>
      </c>
      <c r="D33" s="68">
        <f t="shared" si="4"/>
        <v>104.99068470207013</v>
      </c>
      <c r="E33" s="68" t="e">
        <f t="shared" si="2"/>
        <v>#REF!</v>
      </c>
      <c r="F33" s="68" t="e">
        <f t="shared" si="3"/>
        <v>#REF!</v>
      </c>
    </row>
    <row r="34" spans="1:6" s="9" customFormat="1" ht="15.75" customHeight="1" x14ac:dyDescent="0.3">
      <c r="A34" s="14">
        <v>29</v>
      </c>
      <c r="B34" s="68">
        <v>0</v>
      </c>
      <c r="C34" s="68" t="e">
        <f t="shared" si="0"/>
        <v>#REF!</v>
      </c>
      <c r="D34" s="68">
        <f t="shared" si="4"/>
        <v>104.99068470207013</v>
      </c>
      <c r="E34" s="68" t="e">
        <f t="shared" si="2"/>
        <v>#REF!</v>
      </c>
      <c r="F34" s="68" t="e">
        <f t="shared" si="3"/>
        <v>#REF!</v>
      </c>
    </row>
    <row r="35" spans="1:6" s="9" customFormat="1" ht="15.75" customHeight="1" x14ac:dyDescent="0.3">
      <c r="A35" s="14">
        <v>30</v>
      </c>
      <c r="B35" s="68">
        <v>0</v>
      </c>
      <c r="C35" s="68" t="e">
        <f t="shared" si="0"/>
        <v>#REF!</v>
      </c>
      <c r="D35" s="68">
        <f t="shared" si="4"/>
        <v>104.99068470207013</v>
      </c>
      <c r="E35" s="68" t="e">
        <f t="shared" si="2"/>
        <v>#REF!</v>
      </c>
      <c r="F35" s="68" t="e">
        <f t="shared" si="3"/>
        <v>#REF!</v>
      </c>
    </row>
    <row r="36" spans="1:6" s="9" customFormat="1" ht="15.75" customHeight="1" x14ac:dyDescent="0.3">
      <c r="A36" s="14">
        <v>31</v>
      </c>
      <c r="B36" s="68">
        <v>0</v>
      </c>
      <c r="C36" s="68" t="e">
        <f t="shared" si="0"/>
        <v>#REF!</v>
      </c>
      <c r="D36" s="68">
        <f t="shared" si="4"/>
        <v>104.99068470207013</v>
      </c>
      <c r="E36" s="68" t="e">
        <f t="shared" si="2"/>
        <v>#REF!</v>
      </c>
      <c r="F36" s="68" t="e">
        <f t="shared" si="3"/>
        <v>#REF!</v>
      </c>
    </row>
    <row r="37" spans="1:6" s="9" customFormat="1" ht="15.75" customHeight="1" x14ac:dyDescent="0.3">
      <c r="A37" s="14">
        <v>32</v>
      </c>
      <c r="B37" s="68">
        <v>0</v>
      </c>
      <c r="C37" s="68" t="e">
        <f t="shared" si="0"/>
        <v>#REF!</v>
      </c>
      <c r="D37" s="68">
        <f t="shared" si="4"/>
        <v>104.99068470207013</v>
      </c>
      <c r="E37" s="68" t="e">
        <f t="shared" si="2"/>
        <v>#REF!</v>
      </c>
      <c r="F37" s="68" t="e">
        <f t="shared" si="3"/>
        <v>#REF!</v>
      </c>
    </row>
    <row r="38" spans="1:6" s="9" customFormat="1" ht="15.75" customHeight="1" x14ac:dyDescent="0.3">
      <c r="A38" s="14">
        <v>33</v>
      </c>
      <c r="B38" s="68">
        <v>0</v>
      </c>
      <c r="C38" s="68" t="e">
        <f t="shared" si="0"/>
        <v>#REF!</v>
      </c>
      <c r="D38" s="68">
        <f t="shared" si="4"/>
        <v>104.99068470207013</v>
      </c>
      <c r="E38" s="68" t="e">
        <f t="shared" si="2"/>
        <v>#REF!</v>
      </c>
      <c r="F38" s="68" t="e">
        <f t="shared" si="3"/>
        <v>#REF!</v>
      </c>
    </row>
    <row r="39" spans="1:6" s="9" customFormat="1" ht="15.75" customHeight="1" x14ac:dyDescent="0.3">
      <c r="A39" s="14">
        <v>34</v>
      </c>
      <c r="B39" s="68">
        <v>0</v>
      </c>
      <c r="C39" s="68" t="e">
        <f t="shared" si="0"/>
        <v>#REF!</v>
      </c>
      <c r="D39" s="68">
        <f t="shared" si="4"/>
        <v>104.99068470207013</v>
      </c>
      <c r="E39" s="68" t="e">
        <f t="shared" si="2"/>
        <v>#REF!</v>
      </c>
      <c r="F39" s="68" t="e">
        <f t="shared" si="3"/>
        <v>#REF!</v>
      </c>
    </row>
    <row r="40" spans="1:6" s="9" customFormat="1" ht="15.75" customHeight="1" x14ac:dyDescent="0.3">
      <c r="A40" s="14">
        <v>35</v>
      </c>
      <c r="B40" s="68">
        <v>0</v>
      </c>
      <c r="C40" s="68" t="e">
        <f t="shared" si="0"/>
        <v>#REF!</v>
      </c>
      <c r="D40" s="68">
        <f t="shared" si="4"/>
        <v>104.99068470207013</v>
      </c>
      <c r="E40" s="68" t="e">
        <f t="shared" si="2"/>
        <v>#REF!</v>
      </c>
      <c r="F40" s="68" t="e">
        <f t="shared" si="3"/>
        <v>#REF!</v>
      </c>
    </row>
    <row r="41" spans="1:6" s="9" customFormat="1" ht="15.75" customHeight="1" x14ac:dyDescent="0.3">
      <c r="A41" s="14">
        <v>36</v>
      </c>
      <c r="B41" s="68">
        <v>0</v>
      </c>
      <c r="C41" s="68" t="e">
        <f t="shared" si="0"/>
        <v>#REF!</v>
      </c>
      <c r="D41" s="68">
        <f t="shared" si="4"/>
        <v>104.99068470207013</v>
      </c>
      <c r="E41" s="68" t="e">
        <f t="shared" si="2"/>
        <v>#REF!</v>
      </c>
      <c r="F41" s="68" t="e">
        <f t="shared" si="3"/>
        <v>#REF!</v>
      </c>
    </row>
    <row r="42" spans="1:6" s="9" customFormat="1" ht="15.75" customHeight="1" x14ac:dyDescent="0.3">
      <c r="A42" s="14">
        <v>37</v>
      </c>
      <c r="B42" s="68">
        <v>0</v>
      </c>
      <c r="C42" s="68" t="e">
        <f t="shared" si="0"/>
        <v>#REF!</v>
      </c>
      <c r="D42" s="68">
        <f t="shared" si="4"/>
        <v>104.99068470207013</v>
      </c>
      <c r="E42" s="68" t="e">
        <f t="shared" si="2"/>
        <v>#REF!</v>
      </c>
      <c r="F42" s="68" t="e">
        <f t="shared" si="3"/>
        <v>#REF!</v>
      </c>
    </row>
    <row r="43" spans="1:6" s="9" customFormat="1" ht="15.75" customHeight="1" x14ac:dyDescent="0.3">
      <c r="A43" s="14">
        <v>38</v>
      </c>
      <c r="B43" s="68">
        <v>0</v>
      </c>
      <c r="C43" s="68" t="e">
        <f t="shared" si="0"/>
        <v>#REF!</v>
      </c>
      <c r="D43" s="68">
        <f t="shared" si="4"/>
        <v>104.99068470207013</v>
      </c>
      <c r="E43" s="68" t="e">
        <f t="shared" si="2"/>
        <v>#REF!</v>
      </c>
      <c r="F43" s="68" t="e">
        <f t="shared" si="3"/>
        <v>#REF!</v>
      </c>
    </row>
    <row r="44" spans="1:6" s="9" customFormat="1" ht="15.75" customHeight="1" x14ac:dyDescent="0.3">
      <c r="A44" s="14">
        <v>39</v>
      </c>
      <c r="B44" s="68">
        <v>0</v>
      </c>
      <c r="C44" s="68" t="e">
        <f t="shared" si="0"/>
        <v>#REF!</v>
      </c>
      <c r="D44" s="68">
        <f t="shared" si="4"/>
        <v>104.99068470207013</v>
      </c>
      <c r="E44" s="68" t="e">
        <f t="shared" si="2"/>
        <v>#REF!</v>
      </c>
      <c r="F44" s="68" t="e">
        <f t="shared" si="3"/>
        <v>#REF!</v>
      </c>
    </row>
    <row r="45" spans="1:6" s="9" customFormat="1" ht="15.75" customHeight="1" x14ac:dyDescent="0.3">
      <c r="A45" s="14">
        <v>40</v>
      </c>
      <c r="B45" s="68">
        <v>0</v>
      </c>
      <c r="C45" s="68" t="e">
        <f t="shared" si="0"/>
        <v>#REF!</v>
      </c>
      <c r="D45" s="68">
        <f t="shared" si="4"/>
        <v>104.99068470207013</v>
      </c>
      <c r="E45" s="68" t="e">
        <f t="shared" si="2"/>
        <v>#REF!</v>
      </c>
      <c r="F45" s="68" t="e">
        <f t="shared" si="3"/>
        <v>#REF!</v>
      </c>
    </row>
    <row r="46" spans="1:6" s="9" customFormat="1" ht="15.75" customHeight="1" x14ac:dyDescent="0.3">
      <c r="A46" s="14">
        <v>41</v>
      </c>
      <c r="B46" s="68">
        <v>0</v>
      </c>
      <c r="C46" s="68" t="e">
        <f t="shared" si="0"/>
        <v>#REF!</v>
      </c>
      <c r="D46" s="68">
        <f t="shared" si="4"/>
        <v>104.99068470207013</v>
      </c>
      <c r="E46" s="68" t="e">
        <f t="shared" si="2"/>
        <v>#REF!</v>
      </c>
      <c r="F46" s="68" t="e">
        <f t="shared" si="3"/>
        <v>#REF!</v>
      </c>
    </row>
    <row r="47" spans="1:6" s="9" customFormat="1" ht="15.75" customHeight="1" x14ac:dyDescent="0.3">
      <c r="A47" s="14">
        <v>42</v>
      </c>
      <c r="B47" s="68">
        <v>0</v>
      </c>
      <c r="C47" s="68" t="e">
        <f t="shared" si="0"/>
        <v>#REF!</v>
      </c>
      <c r="D47" s="68">
        <f t="shared" si="4"/>
        <v>104.99068470207013</v>
      </c>
      <c r="E47" s="68" t="e">
        <f t="shared" si="2"/>
        <v>#REF!</v>
      </c>
      <c r="F47" s="68" t="e">
        <f t="shared" si="3"/>
        <v>#REF!</v>
      </c>
    </row>
    <row r="48" spans="1:6" s="9" customFormat="1" ht="15.75" customHeight="1" x14ac:dyDescent="0.3">
      <c r="A48" s="14">
        <v>43</v>
      </c>
      <c r="B48" s="68">
        <v>0</v>
      </c>
      <c r="C48" s="68" t="e">
        <f t="shared" si="0"/>
        <v>#REF!</v>
      </c>
      <c r="D48" s="68">
        <f t="shared" si="4"/>
        <v>104.99068470207013</v>
      </c>
      <c r="E48" s="68" t="e">
        <f t="shared" si="2"/>
        <v>#REF!</v>
      </c>
      <c r="F48" s="68" t="e">
        <f t="shared" si="3"/>
        <v>#REF!</v>
      </c>
    </row>
    <row r="49" spans="1:6" s="9" customFormat="1" ht="15.75" customHeight="1" x14ac:dyDescent="0.3">
      <c r="A49" s="14">
        <v>44</v>
      </c>
      <c r="B49" s="68">
        <v>0</v>
      </c>
      <c r="C49" s="68" t="e">
        <f t="shared" si="0"/>
        <v>#REF!</v>
      </c>
      <c r="D49" s="68">
        <f t="shared" si="4"/>
        <v>104.99068470207013</v>
      </c>
      <c r="E49" s="68" t="e">
        <f t="shared" si="2"/>
        <v>#REF!</v>
      </c>
      <c r="F49" s="68" t="e">
        <f t="shared" si="3"/>
        <v>#REF!</v>
      </c>
    </row>
    <row r="50" spans="1:6" s="9" customFormat="1" ht="15.75" customHeight="1" x14ac:dyDescent="0.3">
      <c r="A50" s="14">
        <v>45</v>
      </c>
      <c r="B50" s="68">
        <v>0</v>
      </c>
      <c r="C50" s="68" t="e">
        <f t="shared" si="0"/>
        <v>#REF!</v>
      </c>
      <c r="D50" s="68">
        <f t="shared" si="4"/>
        <v>104.99068470207013</v>
      </c>
      <c r="E50" s="68" t="e">
        <f t="shared" si="2"/>
        <v>#REF!</v>
      </c>
      <c r="F50" s="68" t="e">
        <f t="shared" si="3"/>
        <v>#REF!</v>
      </c>
    </row>
    <row r="51" spans="1:6" s="9" customFormat="1" ht="15.75" customHeight="1" x14ac:dyDescent="0.3">
      <c r="A51" s="14">
        <v>46</v>
      </c>
      <c r="B51" s="68">
        <v>0</v>
      </c>
      <c r="C51" s="68" t="e">
        <f t="shared" si="0"/>
        <v>#REF!</v>
      </c>
      <c r="D51" s="68">
        <f t="shared" si="4"/>
        <v>104.99068470207013</v>
      </c>
      <c r="E51" s="68" t="e">
        <f t="shared" si="2"/>
        <v>#REF!</v>
      </c>
      <c r="F51" s="68" t="e">
        <f t="shared" si="3"/>
        <v>#REF!</v>
      </c>
    </row>
    <row r="52" spans="1:6" s="9" customFormat="1" ht="15.75" customHeight="1" x14ac:dyDescent="0.3">
      <c r="A52" s="14">
        <v>47</v>
      </c>
      <c r="B52" s="68">
        <v>0</v>
      </c>
      <c r="C52" s="68" t="e">
        <f t="shared" si="0"/>
        <v>#REF!</v>
      </c>
      <c r="D52" s="68">
        <f t="shared" si="4"/>
        <v>104.99068470207013</v>
      </c>
      <c r="E52" s="68" t="e">
        <f t="shared" si="2"/>
        <v>#REF!</v>
      </c>
      <c r="F52" s="68" t="e">
        <f t="shared" si="3"/>
        <v>#REF!</v>
      </c>
    </row>
    <row r="53" spans="1:6" s="9" customFormat="1" ht="15.75" customHeight="1" x14ac:dyDescent="0.3">
      <c r="A53" s="14">
        <v>48</v>
      </c>
      <c r="B53" s="68">
        <v>0</v>
      </c>
      <c r="C53" s="68" t="e">
        <f t="shared" si="0"/>
        <v>#REF!</v>
      </c>
      <c r="D53" s="68">
        <f t="shared" si="4"/>
        <v>104.99068470207013</v>
      </c>
      <c r="E53" s="68" t="e">
        <f t="shared" si="2"/>
        <v>#REF!</v>
      </c>
      <c r="F53" s="68" t="e">
        <f t="shared" si="3"/>
        <v>#REF!</v>
      </c>
    </row>
    <row r="54" spans="1:6" s="9" customFormat="1" ht="15.75" customHeight="1" x14ac:dyDescent="0.3">
      <c r="A54" s="14">
        <v>49</v>
      </c>
      <c r="B54" s="68">
        <v>0</v>
      </c>
      <c r="C54" s="68" t="e">
        <f t="shared" si="0"/>
        <v>#REF!</v>
      </c>
      <c r="D54" s="68">
        <f t="shared" si="4"/>
        <v>104.99068470207013</v>
      </c>
      <c r="E54" s="68" t="e">
        <f t="shared" si="2"/>
        <v>#REF!</v>
      </c>
      <c r="F54" s="68" t="e">
        <f t="shared" si="3"/>
        <v>#REF!</v>
      </c>
    </row>
    <row r="55" spans="1:6" s="9" customFormat="1" ht="15.75" customHeight="1" x14ac:dyDescent="0.3">
      <c r="A55" s="14">
        <v>50</v>
      </c>
      <c r="B55" s="68">
        <v>0</v>
      </c>
      <c r="C55" s="68" t="e">
        <f t="shared" si="0"/>
        <v>#REF!</v>
      </c>
      <c r="D55" s="68">
        <f t="shared" si="4"/>
        <v>104.99068470207013</v>
      </c>
      <c r="E55" s="68" t="e">
        <f t="shared" si="2"/>
        <v>#REF!</v>
      </c>
      <c r="F55" s="68" t="e">
        <f t="shared" si="3"/>
        <v>#REF!</v>
      </c>
    </row>
    <row r="56" spans="1:6" s="9" customFormat="1" ht="15.75" customHeight="1" x14ac:dyDescent="0.3">
      <c r="A56" s="14">
        <v>51</v>
      </c>
      <c r="B56" s="68">
        <v>0</v>
      </c>
      <c r="C56" s="68" t="e">
        <f t="shared" si="0"/>
        <v>#REF!</v>
      </c>
      <c r="D56" s="68">
        <f t="shared" si="4"/>
        <v>104.99068470207013</v>
      </c>
      <c r="E56" s="68" t="e">
        <f t="shared" si="2"/>
        <v>#REF!</v>
      </c>
      <c r="F56" s="68" t="e">
        <f t="shared" si="3"/>
        <v>#REF!</v>
      </c>
    </row>
    <row r="57" spans="1:6" s="9" customFormat="1" ht="15.75" customHeight="1" x14ac:dyDescent="0.3">
      <c r="A57" s="14">
        <v>52</v>
      </c>
      <c r="B57" s="68">
        <v>0</v>
      </c>
      <c r="C57" s="68" t="e">
        <f t="shared" si="0"/>
        <v>#REF!</v>
      </c>
      <c r="D57" s="68">
        <f t="shared" si="4"/>
        <v>104.99068470207013</v>
      </c>
      <c r="E57" s="68" t="e">
        <f t="shared" si="2"/>
        <v>#REF!</v>
      </c>
      <c r="F57" s="68" t="e">
        <f t="shared" si="3"/>
        <v>#REF!</v>
      </c>
    </row>
    <row r="58" spans="1:6" s="9" customFormat="1" ht="15.75" customHeight="1" x14ac:dyDescent="0.3">
      <c r="A58" s="14">
        <v>53</v>
      </c>
      <c r="B58" s="68">
        <v>0</v>
      </c>
      <c r="C58" s="68" t="e">
        <f t="shared" si="0"/>
        <v>#REF!</v>
      </c>
      <c r="D58" s="68">
        <f t="shared" si="4"/>
        <v>104.99068470207013</v>
      </c>
      <c r="E58" s="68" t="e">
        <f t="shared" si="2"/>
        <v>#REF!</v>
      </c>
      <c r="F58" s="68" t="e">
        <f t="shared" si="3"/>
        <v>#REF!</v>
      </c>
    </row>
    <row r="59" spans="1:6" s="9" customFormat="1" ht="15.75" customHeight="1" x14ac:dyDescent="0.3">
      <c r="A59" s="14">
        <v>54</v>
      </c>
      <c r="B59" s="68">
        <v>0</v>
      </c>
      <c r="C59" s="68" t="e">
        <f t="shared" si="0"/>
        <v>#REF!</v>
      </c>
      <c r="D59" s="68">
        <f t="shared" si="4"/>
        <v>104.99068470207013</v>
      </c>
      <c r="E59" s="68" t="e">
        <f t="shared" si="2"/>
        <v>#REF!</v>
      </c>
      <c r="F59" s="68" t="e">
        <f t="shared" si="3"/>
        <v>#REF!</v>
      </c>
    </row>
    <row r="60" spans="1:6" s="9" customFormat="1" ht="15.75" customHeight="1" x14ac:dyDescent="0.3">
      <c r="A60" s="14">
        <v>55</v>
      </c>
      <c r="B60" s="68">
        <v>0</v>
      </c>
      <c r="C60" s="68" t="e">
        <f t="shared" si="0"/>
        <v>#REF!</v>
      </c>
      <c r="D60" s="68">
        <f t="shared" si="4"/>
        <v>104.99068470207013</v>
      </c>
      <c r="E60" s="68" t="e">
        <f t="shared" si="2"/>
        <v>#REF!</v>
      </c>
      <c r="F60" s="68" t="e">
        <f t="shared" si="3"/>
        <v>#REF!</v>
      </c>
    </row>
    <row r="61" spans="1:6" s="9" customFormat="1" ht="15.75" customHeight="1" x14ac:dyDescent="0.3">
      <c r="A61" s="14">
        <v>56</v>
      </c>
      <c r="B61" s="68">
        <v>0</v>
      </c>
      <c r="C61" s="68" t="e">
        <f t="shared" si="0"/>
        <v>#REF!</v>
      </c>
      <c r="D61" s="68">
        <f t="shared" si="4"/>
        <v>104.99068470207013</v>
      </c>
      <c r="E61" s="68" t="e">
        <f t="shared" si="2"/>
        <v>#REF!</v>
      </c>
      <c r="F61" s="68" t="e">
        <f t="shared" si="3"/>
        <v>#REF!</v>
      </c>
    </row>
    <row r="62" spans="1:6" s="9" customFormat="1" ht="15.75" customHeight="1" x14ac:dyDescent="0.3">
      <c r="A62" s="14">
        <v>57</v>
      </c>
      <c r="B62" s="68">
        <v>0</v>
      </c>
      <c r="C62" s="68" t="e">
        <f t="shared" si="0"/>
        <v>#REF!</v>
      </c>
      <c r="D62" s="68">
        <f t="shared" si="4"/>
        <v>104.99068470207013</v>
      </c>
      <c r="E62" s="68" t="e">
        <f t="shared" si="2"/>
        <v>#REF!</v>
      </c>
      <c r="F62" s="68" t="e">
        <f t="shared" si="3"/>
        <v>#REF!</v>
      </c>
    </row>
    <row r="63" spans="1:6" s="9" customFormat="1" ht="15.75" customHeight="1" x14ac:dyDescent="0.3">
      <c r="A63" s="14">
        <v>58</v>
      </c>
      <c r="B63" s="68">
        <v>0</v>
      </c>
      <c r="C63" s="68" t="e">
        <f t="shared" si="0"/>
        <v>#REF!</v>
      </c>
      <c r="D63" s="68">
        <f t="shared" si="4"/>
        <v>104.99068470207013</v>
      </c>
      <c r="E63" s="68" t="e">
        <f t="shared" si="2"/>
        <v>#REF!</v>
      </c>
      <c r="F63" s="68" t="e">
        <f t="shared" si="3"/>
        <v>#REF!</v>
      </c>
    </row>
    <row r="64" spans="1:6" s="9" customFormat="1" ht="15.75" customHeight="1" x14ac:dyDescent="0.3">
      <c r="A64" s="14">
        <v>59</v>
      </c>
      <c r="B64" s="68">
        <v>0</v>
      </c>
      <c r="C64" s="68" t="e">
        <f t="shared" si="0"/>
        <v>#REF!</v>
      </c>
      <c r="D64" s="68">
        <f t="shared" si="4"/>
        <v>104.99068470207013</v>
      </c>
      <c r="E64" s="68" t="e">
        <f t="shared" si="2"/>
        <v>#REF!</v>
      </c>
      <c r="F64" s="68" t="e">
        <f t="shared" si="3"/>
        <v>#REF!</v>
      </c>
    </row>
    <row r="65" spans="1:6" s="9" customFormat="1" ht="15.75" customHeight="1" x14ac:dyDescent="0.3">
      <c r="A65" s="14">
        <v>60</v>
      </c>
      <c r="B65" s="68">
        <v>0</v>
      </c>
      <c r="C65" s="68" t="e">
        <f t="shared" si="0"/>
        <v>#REF!</v>
      </c>
      <c r="D65" s="68">
        <f t="shared" si="4"/>
        <v>104.99068470207013</v>
      </c>
      <c r="E65" s="68" t="e">
        <f t="shared" si="2"/>
        <v>#REF!</v>
      </c>
      <c r="F65" s="68" t="e">
        <f t="shared" si="3"/>
        <v>#REF!</v>
      </c>
    </row>
    <row r="66" spans="1:6" s="9" customFormat="1" ht="15.75" customHeight="1" x14ac:dyDescent="0.3">
      <c r="A66" s="14">
        <v>61</v>
      </c>
      <c r="B66" s="68">
        <v>0</v>
      </c>
      <c r="C66" s="68" t="e">
        <f t="shared" si="0"/>
        <v>#REF!</v>
      </c>
      <c r="D66" s="68">
        <f t="shared" si="4"/>
        <v>104.99068470207013</v>
      </c>
      <c r="E66" s="68" t="e">
        <f t="shared" si="2"/>
        <v>#REF!</v>
      </c>
      <c r="F66" s="68" t="e">
        <f t="shared" si="3"/>
        <v>#REF!</v>
      </c>
    </row>
    <row r="67" spans="1:6" s="9" customFormat="1" ht="15.75" customHeight="1" x14ac:dyDescent="0.3">
      <c r="A67" s="14">
        <v>62</v>
      </c>
      <c r="B67" s="68">
        <v>0</v>
      </c>
      <c r="C67" s="68" t="e">
        <f t="shared" si="0"/>
        <v>#REF!</v>
      </c>
      <c r="D67" s="68">
        <f t="shared" si="4"/>
        <v>104.99068470207013</v>
      </c>
      <c r="E67" s="68" t="e">
        <f t="shared" si="2"/>
        <v>#REF!</v>
      </c>
      <c r="F67" s="68" t="e">
        <f t="shared" si="3"/>
        <v>#REF!</v>
      </c>
    </row>
    <row r="68" spans="1:6" s="9" customFormat="1" ht="15.75" customHeight="1" x14ac:dyDescent="0.3">
      <c r="A68" s="14">
        <v>63</v>
      </c>
      <c r="B68" s="68">
        <v>0</v>
      </c>
      <c r="C68" s="68" t="e">
        <f t="shared" si="0"/>
        <v>#REF!</v>
      </c>
      <c r="D68" s="68">
        <f t="shared" si="4"/>
        <v>104.99068470207013</v>
      </c>
      <c r="E68" s="68" t="e">
        <f t="shared" si="2"/>
        <v>#REF!</v>
      </c>
      <c r="F68" s="68" t="e">
        <f t="shared" si="3"/>
        <v>#REF!</v>
      </c>
    </row>
    <row r="69" spans="1:6" s="9" customFormat="1" ht="15.75" customHeight="1" x14ac:dyDescent="0.3">
      <c r="A69" s="14">
        <v>64</v>
      </c>
      <c r="B69" s="68">
        <v>0</v>
      </c>
      <c r="C69" s="68" t="e">
        <f t="shared" si="0"/>
        <v>#REF!</v>
      </c>
      <c r="D69" s="68">
        <f t="shared" si="4"/>
        <v>104.99068470207013</v>
      </c>
      <c r="E69" s="68" t="e">
        <f t="shared" si="2"/>
        <v>#REF!</v>
      </c>
      <c r="F69" s="68" t="e">
        <f t="shared" si="3"/>
        <v>#REF!</v>
      </c>
    </row>
    <row r="70" spans="1:6" s="9" customFormat="1" ht="15.75" customHeight="1" x14ac:dyDescent="0.3">
      <c r="A70" s="14">
        <v>65</v>
      </c>
      <c r="B70" s="68">
        <v>0</v>
      </c>
      <c r="C70" s="68" t="e">
        <f t="shared" si="0"/>
        <v>#REF!</v>
      </c>
      <c r="D70" s="68">
        <f t="shared" si="4"/>
        <v>104.99068470207013</v>
      </c>
      <c r="E70" s="68" t="e">
        <f t="shared" si="2"/>
        <v>#REF!</v>
      </c>
      <c r="F70" s="68" t="e">
        <f t="shared" si="3"/>
        <v>#REF!</v>
      </c>
    </row>
    <row r="71" spans="1:6" s="9" customFormat="1" ht="15.75" customHeight="1" x14ac:dyDescent="0.3">
      <c r="A71" s="14">
        <v>66</v>
      </c>
      <c r="B71" s="68">
        <v>0</v>
      </c>
      <c r="C71" s="68" t="e">
        <f t="shared" ref="C71:C125" si="5">_xlfn.SINGLE(juros_financ)*F70</f>
        <v>#REF!</v>
      </c>
      <c r="D71" s="68">
        <f t="shared" si="4"/>
        <v>104.99068470207013</v>
      </c>
      <c r="E71" s="68" t="e">
        <f t="shared" ref="E71:E125" si="6">D71-C71</f>
        <v>#REF!</v>
      </c>
      <c r="F71" s="68" t="e">
        <f t="shared" ref="F71:F124" si="7">F70+B71-E71</f>
        <v>#REF!</v>
      </c>
    </row>
    <row r="72" spans="1:6" s="9" customFormat="1" ht="15.75" customHeight="1" x14ac:dyDescent="0.3">
      <c r="A72" s="14">
        <v>67</v>
      </c>
      <c r="B72" s="68">
        <v>0</v>
      </c>
      <c r="C72" s="68" t="e">
        <f t="shared" si="5"/>
        <v>#REF!</v>
      </c>
      <c r="D72" s="68">
        <f t="shared" si="4"/>
        <v>104.99068470207013</v>
      </c>
      <c r="E72" s="68" t="e">
        <f t="shared" si="6"/>
        <v>#REF!</v>
      </c>
      <c r="F72" s="68" t="e">
        <f t="shared" si="7"/>
        <v>#REF!</v>
      </c>
    </row>
    <row r="73" spans="1:6" s="9" customFormat="1" ht="15.75" customHeight="1" x14ac:dyDescent="0.3">
      <c r="A73" s="14">
        <v>68</v>
      </c>
      <c r="B73" s="68">
        <v>0</v>
      </c>
      <c r="C73" s="68" t="e">
        <f t="shared" si="5"/>
        <v>#REF!</v>
      </c>
      <c r="D73" s="68">
        <f t="shared" si="4"/>
        <v>104.99068470207013</v>
      </c>
      <c r="E73" s="68" t="e">
        <f t="shared" si="6"/>
        <v>#REF!</v>
      </c>
      <c r="F73" s="68" t="e">
        <f t="shared" si="7"/>
        <v>#REF!</v>
      </c>
    </row>
    <row r="74" spans="1:6" s="9" customFormat="1" ht="15.75" customHeight="1" x14ac:dyDescent="0.3">
      <c r="A74" s="14">
        <v>69</v>
      </c>
      <c r="B74" s="68">
        <v>0</v>
      </c>
      <c r="C74" s="68" t="e">
        <f t="shared" si="5"/>
        <v>#REF!</v>
      </c>
      <c r="D74" s="68">
        <f t="shared" si="4"/>
        <v>104.99068470207013</v>
      </c>
      <c r="E74" s="68" t="e">
        <f t="shared" si="6"/>
        <v>#REF!</v>
      </c>
      <c r="F74" s="68" t="e">
        <f t="shared" si="7"/>
        <v>#REF!</v>
      </c>
    </row>
    <row r="75" spans="1:6" s="9" customFormat="1" ht="15.75" customHeight="1" x14ac:dyDescent="0.3">
      <c r="A75" s="14">
        <v>70</v>
      </c>
      <c r="B75" s="68">
        <v>0</v>
      </c>
      <c r="C75" s="68" t="e">
        <f t="shared" si="5"/>
        <v>#REF!</v>
      </c>
      <c r="D75" s="68">
        <f t="shared" si="4"/>
        <v>104.99068470207013</v>
      </c>
      <c r="E75" s="68" t="e">
        <f t="shared" si="6"/>
        <v>#REF!</v>
      </c>
      <c r="F75" s="68" t="e">
        <f t="shared" si="7"/>
        <v>#REF!</v>
      </c>
    </row>
    <row r="76" spans="1:6" s="9" customFormat="1" ht="15.75" customHeight="1" x14ac:dyDescent="0.3">
      <c r="A76" s="14">
        <v>71</v>
      </c>
      <c r="B76" s="68">
        <v>0</v>
      </c>
      <c r="C76" s="68" t="e">
        <f t="shared" si="5"/>
        <v>#REF!</v>
      </c>
      <c r="D76" s="68">
        <f t="shared" si="4"/>
        <v>104.99068470207013</v>
      </c>
      <c r="E76" s="68" t="e">
        <f t="shared" si="6"/>
        <v>#REF!</v>
      </c>
      <c r="F76" s="68" t="e">
        <f t="shared" si="7"/>
        <v>#REF!</v>
      </c>
    </row>
    <row r="77" spans="1:6" s="9" customFormat="1" ht="15.75" customHeight="1" x14ac:dyDescent="0.3">
      <c r="A77" s="14">
        <v>72</v>
      </c>
      <c r="B77" s="68">
        <v>0</v>
      </c>
      <c r="C77" s="68" t="e">
        <f t="shared" si="5"/>
        <v>#REF!</v>
      </c>
      <c r="D77" s="68">
        <f t="shared" si="4"/>
        <v>104.99068470207013</v>
      </c>
      <c r="E77" s="68" t="e">
        <f t="shared" si="6"/>
        <v>#REF!</v>
      </c>
      <c r="F77" s="68" t="e">
        <f t="shared" si="7"/>
        <v>#REF!</v>
      </c>
    </row>
    <row r="78" spans="1:6" s="9" customFormat="1" ht="15.75" customHeight="1" x14ac:dyDescent="0.3">
      <c r="A78" s="14">
        <v>73</v>
      </c>
      <c r="B78" s="68">
        <v>0</v>
      </c>
      <c r="C78" s="68" t="e">
        <f t="shared" si="5"/>
        <v>#REF!</v>
      </c>
      <c r="D78" s="68">
        <f t="shared" si="4"/>
        <v>104.99068470207013</v>
      </c>
      <c r="E78" s="68" t="e">
        <f t="shared" si="6"/>
        <v>#REF!</v>
      </c>
      <c r="F78" s="68" t="e">
        <f t="shared" si="7"/>
        <v>#REF!</v>
      </c>
    </row>
    <row r="79" spans="1:6" s="9" customFormat="1" ht="15.75" customHeight="1" x14ac:dyDescent="0.3">
      <c r="A79" s="14">
        <v>74</v>
      </c>
      <c r="B79" s="68">
        <v>0</v>
      </c>
      <c r="C79" s="68" t="e">
        <f t="shared" si="5"/>
        <v>#REF!</v>
      </c>
      <c r="D79" s="68">
        <f t="shared" si="4"/>
        <v>104.99068470207013</v>
      </c>
      <c r="E79" s="68" t="e">
        <f t="shared" si="6"/>
        <v>#REF!</v>
      </c>
      <c r="F79" s="68" t="e">
        <f t="shared" si="7"/>
        <v>#REF!</v>
      </c>
    </row>
    <row r="80" spans="1:6" s="9" customFormat="1" ht="15.75" customHeight="1" x14ac:dyDescent="0.3">
      <c r="A80" s="14">
        <v>75</v>
      </c>
      <c r="B80" s="68">
        <v>0</v>
      </c>
      <c r="C80" s="68" t="e">
        <f t="shared" si="5"/>
        <v>#REF!</v>
      </c>
      <c r="D80" s="68">
        <f t="shared" si="4"/>
        <v>104.99068470207013</v>
      </c>
      <c r="E80" s="68" t="e">
        <f t="shared" si="6"/>
        <v>#REF!</v>
      </c>
      <c r="F80" s="68" t="e">
        <f t="shared" si="7"/>
        <v>#REF!</v>
      </c>
    </row>
    <row r="81" spans="1:6" s="9" customFormat="1" ht="15.75" customHeight="1" x14ac:dyDescent="0.3">
      <c r="A81" s="14">
        <v>76</v>
      </c>
      <c r="B81" s="68">
        <v>0</v>
      </c>
      <c r="C81" s="68" t="e">
        <f t="shared" si="5"/>
        <v>#REF!</v>
      </c>
      <c r="D81" s="68">
        <f t="shared" si="4"/>
        <v>104.99068470207013</v>
      </c>
      <c r="E81" s="68" t="e">
        <f t="shared" si="6"/>
        <v>#REF!</v>
      </c>
      <c r="F81" s="68" t="e">
        <f t="shared" si="7"/>
        <v>#REF!</v>
      </c>
    </row>
    <row r="82" spans="1:6" s="9" customFormat="1" ht="15.75" customHeight="1" x14ac:dyDescent="0.3">
      <c r="A82" s="14">
        <v>77</v>
      </c>
      <c r="B82" s="68">
        <v>0</v>
      </c>
      <c r="C82" s="68" t="e">
        <f t="shared" si="5"/>
        <v>#REF!</v>
      </c>
      <c r="D82" s="68">
        <f t="shared" si="4"/>
        <v>104.99068470207013</v>
      </c>
      <c r="E82" s="68" t="e">
        <f t="shared" si="6"/>
        <v>#REF!</v>
      </c>
      <c r="F82" s="68" t="e">
        <f t="shared" si="7"/>
        <v>#REF!</v>
      </c>
    </row>
    <row r="83" spans="1:6" s="9" customFormat="1" ht="15.75" customHeight="1" x14ac:dyDescent="0.3">
      <c r="A83" s="14">
        <v>78</v>
      </c>
      <c r="B83" s="68">
        <v>0</v>
      </c>
      <c r="C83" s="68" t="e">
        <f t="shared" si="5"/>
        <v>#REF!</v>
      </c>
      <c r="D83" s="68">
        <f t="shared" si="4"/>
        <v>104.99068470207013</v>
      </c>
      <c r="E83" s="68" t="e">
        <f t="shared" si="6"/>
        <v>#REF!</v>
      </c>
      <c r="F83" s="68" t="e">
        <f t="shared" si="7"/>
        <v>#REF!</v>
      </c>
    </row>
    <row r="84" spans="1:6" s="9" customFormat="1" ht="15.75" customHeight="1" x14ac:dyDescent="0.3">
      <c r="A84" s="14">
        <v>79</v>
      </c>
      <c r="B84" s="68">
        <v>0</v>
      </c>
      <c r="C84" s="68" t="e">
        <f t="shared" si="5"/>
        <v>#REF!</v>
      </c>
      <c r="D84" s="68">
        <f t="shared" si="4"/>
        <v>104.99068470207013</v>
      </c>
      <c r="E84" s="68" t="e">
        <f t="shared" si="6"/>
        <v>#REF!</v>
      </c>
      <c r="F84" s="68" t="e">
        <f t="shared" si="7"/>
        <v>#REF!</v>
      </c>
    </row>
    <row r="85" spans="1:6" s="9" customFormat="1" ht="15.75" customHeight="1" x14ac:dyDescent="0.3">
      <c r="A85" s="14">
        <v>80</v>
      </c>
      <c r="B85" s="68">
        <v>0</v>
      </c>
      <c r="C85" s="68" t="e">
        <f t="shared" si="5"/>
        <v>#REF!</v>
      </c>
      <c r="D85" s="68">
        <f t="shared" si="4"/>
        <v>104.99068470207013</v>
      </c>
      <c r="E85" s="68" t="e">
        <f t="shared" si="6"/>
        <v>#REF!</v>
      </c>
      <c r="F85" s="68" t="e">
        <f t="shared" si="7"/>
        <v>#REF!</v>
      </c>
    </row>
    <row r="86" spans="1:6" s="9" customFormat="1" ht="15.75" customHeight="1" x14ac:dyDescent="0.3">
      <c r="A86" s="14">
        <v>81</v>
      </c>
      <c r="B86" s="68">
        <v>0</v>
      </c>
      <c r="C86" s="68" t="e">
        <f t="shared" si="5"/>
        <v>#REF!</v>
      </c>
      <c r="D86" s="68">
        <f t="shared" si="4"/>
        <v>104.99068470207013</v>
      </c>
      <c r="E86" s="68" t="e">
        <f t="shared" si="6"/>
        <v>#REF!</v>
      </c>
      <c r="F86" s="68" t="e">
        <f t="shared" si="7"/>
        <v>#REF!</v>
      </c>
    </row>
    <row r="87" spans="1:6" s="9" customFormat="1" ht="15.75" customHeight="1" x14ac:dyDescent="0.3">
      <c r="A87" s="14">
        <v>82</v>
      </c>
      <c r="B87" s="68">
        <v>0</v>
      </c>
      <c r="C87" s="68" t="e">
        <f t="shared" si="5"/>
        <v>#REF!</v>
      </c>
      <c r="D87" s="68">
        <f t="shared" si="4"/>
        <v>104.99068470207013</v>
      </c>
      <c r="E87" s="68" t="e">
        <f t="shared" si="6"/>
        <v>#REF!</v>
      </c>
      <c r="F87" s="68" t="e">
        <f t="shared" si="7"/>
        <v>#REF!</v>
      </c>
    </row>
    <row r="88" spans="1:6" s="9" customFormat="1" ht="15.75" customHeight="1" x14ac:dyDescent="0.3">
      <c r="A88" s="14">
        <v>83</v>
      </c>
      <c r="B88" s="68">
        <v>0</v>
      </c>
      <c r="C88" s="68" t="e">
        <f t="shared" si="5"/>
        <v>#REF!</v>
      </c>
      <c r="D88" s="68">
        <f t="shared" si="4"/>
        <v>104.99068470207013</v>
      </c>
      <c r="E88" s="68" t="e">
        <f t="shared" si="6"/>
        <v>#REF!</v>
      </c>
      <c r="F88" s="68" t="e">
        <f t="shared" si="7"/>
        <v>#REF!</v>
      </c>
    </row>
    <row r="89" spans="1:6" s="9" customFormat="1" ht="15.75" customHeight="1" x14ac:dyDescent="0.3">
      <c r="A89" s="14">
        <v>84</v>
      </c>
      <c r="B89" s="68">
        <v>0</v>
      </c>
      <c r="C89" s="68" t="e">
        <f t="shared" si="5"/>
        <v>#REF!</v>
      </c>
      <c r="D89" s="68">
        <f t="shared" si="4"/>
        <v>104.99068470207013</v>
      </c>
      <c r="E89" s="68" t="e">
        <f t="shared" si="6"/>
        <v>#REF!</v>
      </c>
      <c r="F89" s="68" t="e">
        <f t="shared" si="7"/>
        <v>#REF!</v>
      </c>
    </row>
    <row r="90" spans="1:6" s="9" customFormat="1" ht="15.75" customHeight="1" x14ac:dyDescent="0.3">
      <c r="A90" s="14">
        <v>85</v>
      </c>
      <c r="B90" s="68">
        <v>0</v>
      </c>
      <c r="C90" s="68" t="e">
        <f t="shared" si="5"/>
        <v>#REF!</v>
      </c>
      <c r="D90" s="68">
        <f t="shared" si="4"/>
        <v>104.99068470207013</v>
      </c>
      <c r="E90" s="68" t="e">
        <f t="shared" si="6"/>
        <v>#REF!</v>
      </c>
      <c r="F90" s="68" t="e">
        <f t="shared" si="7"/>
        <v>#REF!</v>
      </c>
    </row>
    <row r="91" spans="1:6" s="9" customFormat="1" ht="15.75" customHeight="1" x14ac:dyDescent="0.3">
      <c r="A91" s="14">
        <v>86</v>
      </c>
      <c r="B91" s="68">
        <v>0</v>
      </c>
      <c r="C91" s="68" t="e">
        <f t="shared" si="5"/>
        <v>#REF!</v>
      </c>
      <c r="D91" s="68">
        <f t="shared" si="4"/>
        <v>104.99068470207013</v>
      </c>
      <c r="E91" s="68" t="e">
        <f t="shared" si="6"/>
        <v>#REF!</v>
      </c>
      <c r="F91" s="68" t="e">
        <f t="shared" si="7"/>
        <v>#REF!</v>
      </c>
    </row>
    <row r="92" spans="1:6" s="9" customFormat="1" ht="15.75" customHeight="1" x14ac:dyDescent="0.3">
      <c r="A92" s="14">
        <v>87</v>
      </c>
      <c r="B92" s="68">
        <v>0</v>
      </c>
      <c r="C92" s="68" t="e">
        <f t="shared" si="5"/>
        <v>#REF!</v>
      </c>
      <c r="D92" s="68">
        <f t="shared" si="4"/>
        <v>104.99068470207013</v>
      </c>
      <c r="E92" s="68" t="e">
        <f t="shared" si="6"/>
        <v>#REF!</v>
      </c>
      <c r="F92" s="68" t="e">
        <f t="shared" si="7"/>
        <v>#REF!</v>
      </c>
    </row>
    <row r="93" spans="1:6" s="9" customFormat="1" ht="15.75" customHeight="1" x14ac:dyDescent="0.3">
      <c r="A93" s="14">
        <v>88</v>
      </c>
      <c r="B93" s="68">
        <v>0</v>
      </c>
      <c r="C93" s="68" t="e">
        <f t="shared" si="5"/>
        <v>#REF!</v>
      </c>
      <c r="D93" s="68">
        <f t="shared" si="4"/>
        <v>104.99068470207013</v>
      </c>
      <c r="E93" s="68" t="e">
        <f t="shared" si="6"/>
        <v>#REF!</v>
      </c>
      <c r="F93" s="68" t="e">
        <f t="shared" si="7"/>
        <v>#REF!</v>
      </c>
    </row>
    <row r="94" spans="1:6" s="9" customFormat="1" ht="15.75" customHeight="1" x14ac:dyDescent="0.3">
      <c r="A94" s="14">
        <v>89</v>
      </c>
      <c r="B94" s="68">
        <v>0</v>
      </c>
      <c r="C94" s="68" t="e">
        <f t="shared" si="5"/>
        <v>#REF!</v>
      </c>
      <c r="D94" s="68">
        <f t="shared" si="4"/>
        <v>104.99068470207013</v>
      </c>
      <c r="E94" s="68" t="e">
        <f t="shared" si="6"/>
        <v>#REF!</v>
      </c>
      <c r="F94" s="68" t="e">
        <f t="shared" si="7"/>
        <v>#REF!</v>
      </c>
    </row>
    <row r="95" spans="1:6" s="9" customFormat="1" ht="15.75" customHeight="1" x14ac:dyDescent="0.3">
      <c r="A95" s="14">
        <v>90</v>
      </c>
      <c r="B95" s="68">
        <v>0</v>
      </c>
      <c r="C95" s="68" t="e">
        <f t="shared" si="5"/>
        <v>#REF!</v>
      </c>
      <c r="D95" s="68">
        <f t="shared" ref="D95:D125" si="8">D94</f>
        <v>104.99068470207013</v>
      </c>
      <c r="E95" s="68" t="e">
        <f t="shared" si="6"/>
        <v>#REF!</v>
      </c>
      <c r="F95" s="68" t="e">
        <f t="shared" si="7"/>
        <v>#REF!</v>
      </c>
    </row>
    <row r="96" spans="1:6" s="9" customFormat="1" ht="15.75" customHeight="1" x14ac:dyDescent="0.3">
      <c r="A96" s="14">
        <v>91</v>
      </c>
      <c r="B96" s="68">
        <v>0</v>
      </c>
      <c r="C96" s="68" t="e">
        <f t="shared" si="5"/>
        <v>#REF!</v>
      </c>
      <c r="D96" s="68">
        <f t="shared" si="8"/>
        <v>104.99068470207013</v>
      </c>
      <c r="E96" s="68" t="e">
        <f t="shared" si="6"/>
        <v>#REF!</v>
      </c>
      <c r="F96" s="68" t="e">
        <f t="shared" si="7"/>
        <v>#REF!</v>
      </c>
    </row>
    <row r="97" spans="1:6" s="9" customFormat="1" ht="15.75" customHeight="1" x14ac:dyDescent="0.3">
      <c r="A97" s="14">
        <v>92</v>
      </c>
      <c r="B97" s="68">
        <v>0</v>
      </c>
      <c r="C97" s="68" t="e">
        <f t="shared" si="5"/>
        <v>#REF!</v>
      </c>
      <c r="D97" s="68">
        <f t="shared" si="8"/>
        <v>104.99068470207013</v>
      </c>
      <c r="E97" s="68" t="e">
        <f t="shared" si="6"/>
        <v>#REF!</v>
      </c>
      <c r="F97" s="68" t="e">
        <f t="shared" si="7"/>
        <v>#REF!</v>
      </c>
    </row>
    <row r="98" spans="1:6" s="9" customFormat="1" ht="15.75" customHeight="1" x14ac:dyDescent="0.3">
      <c r="A98" s="14">
        <v>93</v>
      </c>
      <c r="B98" s="68">
        <v>0</v>
      </c>
      <c r="C98" s="68" t="e">
        <f t="shared" si="5"/>
        <v>#REF!</v>
      </c>
      <c r="D98" s="68">
        <f t="shared" si="8"/>
        <v>104.99068470207013</v>
      </c>
      <c r="E98" s="68" t="e">
        <f t="shared" si="6"/>
        <v>#REF!</v>
      </c>
      <c r="F98" s="68" t="e">
        <f t="shared" si="7"/>
        <v>#REF!</v>
      </c>
    </row>
    <row r="99" spans="1:6" s="9" customFormat="1" ht="15.75" customHeight="1" x14ac:dyDescent="0.3">
      <c r="A99" s="14">
        <v>94</v>
      </c>
      <c r="B99" s="68">
        <v>0</v>
      </c>
      <c r="C99" s="68" t="e">
        <f t="shared" si="5"/>
        <v>#REF!</v>
      </c>
      <c r="D99" s="68">
        <f t="shared" si="8"/>
        <v>104.99068470207013</v>
      </c>
      <c r="E99" s="68" t="e">
        <f t="shared" si="6"/>
        <v>#REF!</v>
      </c>
      <c r="F99" s="68" t="e">
        <f t="shared" si="7"/>
        <v>#REF!</v>
      </c>
    </row>
    <row r="100" spans="1:6" s="9" customFormat="1" ht="15.75" customHeight="1" x14ac:dyDescent="0.3">
      <c r="A100" s="14">
        <v>95</v>
      </c>
      <c r="B100" s="68">
        <v>0</v>
      </c>
      <c r="C100" s="68" t="e">
        <f t="shared" si="5"/>
        <v>#REF!</v>
      </c>
      <c r="D100" s="68">
        <f t="shared" si="8"/>
        <v>104.99068470207013</v>
      </c>
      <c r="E100" s="68" t="e">
        <f t="shared" si="6"/>
        <v>#REF!</v>
      </c>
      <c r="F100" s="68" t="e">
        <f t="shared" si="7"/>
        <v>#REF!</v>
      </c>
    </row>
    <row r="101" spans="1:6" s="9" customFormat="1" ht="15.75" customHeight="1" x14ac:dyDescent="0.3">
      <c r="A101" s="14">
        <v>96</v>
      </c>
      <c r="B101" s="68">
        <v>0</v>
      </c>
      <c r="C101" s="68" t="e">
        <f t="shared" si="5"/>
        <v>#REF!</v>
      </c>
      <c r="D101" s="68">
        <f t="shared" si="8"/>
        <v>104.99068470207013</v>
      </c>
      <c r="E101" s="68" t="e">
        <f t="shared" si="6"/>
        <v>#REF!</v>
      </c>
      <c r="F101" s="68" t="e">
        <f t="shared" si="7"/>
        <v>#REF!</v>
      </c>
    </row>
    <row r="102" spans="1:6" s="9" customFormat="1" ht="15.75" customHeight="1" x14ac:dyDescent="0.3">
      <c r="A102" s="14">
        <v>97</v>
      </c>
      <c r="B102" s="68">
        <v>0</v>
      </c>
      <c r="C102" s="68" t="e">
        <f t="shared" si="5"/>
        <v>#REF!</v>
      </c>
      <c r="D102" s="68">
        <f t="shared" si="8"/>
        <v>104.99068470207013</v>
      </c>
      <c r="E102" s="68" t="e">
        <f t="shared" si="6"/>
        <v>#REF!</v>
      </c>
      <c r="F102" s="68" t="e">
        <f t="shared" si="7"/>
        <v>#REF!</v>
      </c>
    </row>
    <row r="103" spans="1:6" s="9" customFormat="1" ht="15.75" customHeight="1" x14ac:dyDescent="0.3">
      <c r="A103" s="14">
        <v>98</v>
      </c>
      <c r="B103" s="68">
        <v>0</v>
      </c>
      <c r="C103" s="68" t="e">
        <f t="shared" si="5"/>
        <v>#REF!</v>
      </c>
      <c r="D103" s="68">
        <f t="shared" si="8"/>
        <v>104.99068470207013</v>
      </c>
      <c r="E103" s="68" t="e">
        <f t="shared" si="6"/>
        <v>#REF!</v>
      </c>
      <c r="F103" s="68" t="e">
        <f t="shared" si="7"/>
        <v>#REF!</v>
      </c>
    </row>
    <row r="104" spans="1:6" s="9" customFormat="1" ht="15.75" customHeight="1" x14ac:dyDescent="0.3">
      <c r="A104" s="14">
        <v>99</v>
      </c>
      <c r="B104" s="68">
        <v>0</v>
      </c>
      <c r="C104" s="68" t="e">
        <f t="shared" si="5"/>
        <v>#REF!</v>
      </c>
      <c r="D104" s="68">
        <f t="shared" si="8"/>
        <v>104.99068470207013</v>
      </c>
      <c r="E104" s="68" t="e">
        <f t="shared" si="6"/>
        <v>#REF!</v>
      </c>
      <c r="F104" s="68" t="e">
        <f t="shared" si="7"/>
        <v>#REF!</v>
      </c>
    </row>
    <row r="105" spans="1:6" s="9" customFormat="1" ht="15.75" customHeight="1" x14ac:dyDescent="0.3">
      <c r="A105" s="14">
        <v>100</v>
      </c>
      <c r="B105" s="68">
        <v>0</v>
      </c>
      <c r="C105" s="68" t="e">
        <f t="shared" si="5"/>
        <v>#REF!</v>
      </c>
      <c r="D105" s="68">
        <f t="shared" si="8"/>
        <v>104.99068470207013</v>
      </c>
      <c r="E105" s="68" t="e">
        <f t="shared" si="6"/>
        <v>#REF!</v>
      </c>
      <c r="F105" s="68" t="e">
        <f t="shared" si="7"/>
        <v>#REF!</v>
      </c>
    </row>
    <row r="106" spans="1:6" s="9" customFormat="1" ht="15.75" customHeight="1" x14ac:dyDescent="0.3">
      <c r="A106" s="14">
        <v>101</v>
      </c>
      <c r="B106" s="68">
        <v>0</v>
      </c>
      <c r="C106" s="68" t="e">
        <f t="shared" si="5"/>
        <v>#REF!</v>
      </c>
      <c r="D106" s="68">
        <f t="shared" si="8"/>
        <v>104.99068470207013</v>
      </c>
      <c r="E106" s="68" t="e">
        <f t="shared" si="6"/>
        <v>#REF!</v>
      </c>
      <c r="F106" s="68" t="e">
        <f t="shared" si="7"/>
        <v>#REF!</v>
      </c>
    </row>
    <row r="107" spans="1:6" s="9" customFormat="1" ht="15.75" customHeight="1" x14ac:dyDescent="0.3">
      <c r="A107" s="14">
        <v>102</v>
      </c>
      <c r="B107" s="68">
        <v>0</v>
      </c>
      <c r="C107" s="68" t="e">
        <f t="shared" si="5"/>
        <v>#REF!</v>
      </c>
      <c r="D107" s="68">
        <f t="shared" si="8"/>
        <v>104.99068470207013</v>
      </c>
      <c r="E107" s="68" t="e">
        <f t="shared" si="6"/>
        <v>#REF!</v>
      </c>
      <c r="F107" s="68" t="e">
        <f t="shared" si="7"/>
        <v>#REF!</v>
      </c>
    </row>
    <row r="108" spans="1:6" s="9" customFormat="1" ht="15.75" customHeight="1" x14ac:dyDescent="0.3">
      <c r="A108" s="14">
        <v>103</v>
      </c>
      <c r="B108" s="68">
        <v>0</v>
      </c>
      <c r="C108" s="68" t="e">
        <f t="shared" si="5"/>
        <v>#REF!</v>
      </c>
      <c r="D108" s="68">
        <f t="shared" si="8"/>
        <v>104.99068470207013</v>
      </c>
      <c r="E108" s="68" t="e">
        <f t="shared" si="6"/>
        <v>#REF!</v>
      </c>
      <c r="F108" s="68" t="e">
        <f t="shared" si="7"/>
        <v>#REF!</v>
      </c>
    </row>
    <row r="109" spans="1:6" s="9" customFormat="1" ht="15.75" customHeight="1" x14ac:dyDescent="0.3">
      <c r="A109" s="14">
        <v>104</v>
      </c>
      <c r="B109" s="68">
        <v>0</v>
      </c>
      <c r="C109" s="68" t="e">
        <f t="shared" si="5"/>
        <v>#REF!</v>
      </c>
      <c r="D109" s="68">
        <f t="shared" si="8"/>
        <v>104.99068470207013</v>
      </c>
      <c r="E109" s="68" t="e">
        <f t="shared" si="6"/>
        <v>#REF!</v>
      </c>
      <c r="F109" s="68" t="e">
        <f t="shared" si="7"/>
        <v>#REF!</v>
      </c>
    </row>
    <row r="110" spans="1:6" s="9" customFormat="1" ht="15.75" customHeight="1" x14ac:dyDescent="0.3">
      <c r="A110" s="14">
        <v>105</v>
      </c>
      <c r="B110" s="68">
        <v>0</v>
      </c>
      <c r="C110" s="68" t="e">
        <f t="shared" si="5"/>
        <v>#REF!</v>
      </c>
      <c r="D110" s="68">
        <f t="shared" si="8"/>
        <v>104.99068470207013</v>
      </c>
      <c r="E110" s="68" t="e">
        <f t="shared" si="6"/>
        <v>#REF!</v>
      </c>
      <c r="F110" s="68" t="e">
        <f t="shared" si="7"/>
        <v>#REF!</v>
      </c>
    </row>
    <row r="111" spans="1:6" s="9" customFormat="1" ht="15.75" customHeight="1" x14ac:dyDescent="0.3">
      <c r="A111" s="14">
        <v>106</v>
      </c>
      <c r="B111" s="68">
        <v>0</v>
      </c>
      <c r="C111" s="68" t="e">
        <f t="shared" si="5"/>
        <v>#REF!</v>
      </c>
      <c r="D111" s="68">
        <f t="shared" si="8"/>
        <v>104.99068470207013</v>
      </c>
      <c r="E111" s="68" t="e">
        <f t="shared" si="6"/>
        <v>#REF!</v>
      </c>
      <c r="F111" s="68" t="e">
        <f t="shared" si="7"/>
        <v>#REF!</v>
      </c>
    </row>
    <row r="112" spans="1:6" s="9" customFormat="1" ht="15.75" customHeight="1" x14ac:dyDescent="0.3">
      <c r="A112" s="14">
        <v>107</v>
      </c>
      <c r="B112" s="68">
        <v>0</v>
      </c>
      <c r="C112" s="68" t="e">
        <f t="shared" si="5"/>
        <v>#REF!</v>
      </c>
      <c r="D112" s="68">
        <f t="shared" si="8"/>
        <v>104.99068470207013</v>
      </c>
      <c r="E112" s="68" t="e">
        <f t="shared" si="6"/>
        <v>#REF!</v>
      </c>
      <c r="F112" s="68" t="e">
        <f t="shared" si="7"/>
        <v>#REF!</v>
      </c>
    </row>
    <row r="113" spans="1:6" s="9" customFormat="1" ht="15.75" customHeight="1" x14ac:dyDescent="0.3">
      <c r="A113" s="14">
        <v>108</v>
      </c>
      <c r="B113" s="68">
        <v>0</v>
      </c>
      <c r="C113" s="68" t="e">
        <f t="shared" si="5"/>
        <v>#REF!</v>
      </c>
      <c r="D113" s="68">
        <f t="shared" si="8"/>
        <v>104.99068470207013</v>
      </c>
      <c r="E113" s="68" t="e">
        <f t="shared" si="6"/>
        <v>#REF!</v>
      </c>
      <c r="F113" s="68" t="e">
        <f t="shared" si="7"/>
        <v>#REF!</v>
      </c>
    </row>
    <row r="114" spans="1:6" s="9" customFormat="1" ht="15.75" customHeight="1" x14ac:dyDescent="0.3">
      <c r="A114" s="14">
        <v>109</v>
      </c>
      <c r="B114" s="68">
        <v>0</v>
      </c>
      <c r="C114" s="68" t="e">
        <f t="shared" si="5"/>
        <v>#REF!</v>
      </c>
      <c r="D114" s="68">
        <f t="shared" si="8"/>
        <v>104.99068470207013</v>
      </c>
      <c r="E114" s="68" t="e">
        <f t="shared" si="6"/>
        <v>#REF!</v>
      </c>
      <c r="F114" s="68" t="e">
        <f t="shared" si="7"/>
        <v>#REF!</v>
      </c>
    </row>
    <row r="115" spans="1:6" s="9" customFormat="1" ht="15.75" customHeight="1" x14ac:dyDescent="0.3">
      <c r="A115" s="14">
        <v>110</v>
      </c>
      <c r="B115" s="68">
        <v>0</v>
      </c>
      <c r="C115" s="68" t="e">
        <f t="shared" si="5"/>
        <v>#REF!</v>
      </c>
      <c r="D115" s="68">
        <f t="shared" si="8"/>
        <v>104.99068470207013</v>
      </c>
      <c r="E115" s="68" t="e">
        <f t="shared" si="6"/>
        <v>#REF!</v>
      </c>
      <c r="F115" s="68" t="e">
        <f t="shared" si="7"/>
        <v>#REF!</v>
      </c>
    </row>
    <row r="116" spans="1:6" s="9" customFormat="1" ht="15.75" customHeight="1" x14ac:dyDescent="0.3">
      <c r="A116" s="14">
        <v>111</v>
      </c>
      <c r="B116" s="68">
        <v>0</v>
      </c>
      <c r="C116" s="68" t="e">
        <f t="shared" si="5"/>
        <v>#REF!</v>
      </c>
      <c r="D116" s="68">
        <f t="shared" si="8"/>
        <v>104.99068470207013</v>
      </c>
      <c r="E116" s="68" t="e">
        <f t="shared" si="6"/>
        <v>#REF!</v>
      </c>
      <c r="F116" s="68" t="e">
        <f t="shared" si="7"/>
        <v>#REF!</v>
      </c>
    </row>
    <row r="117" spans="1:6" s="9" customFormat="1" ht="15.75" customHeight="1" x14ac:dyDescent="0.3">
      <c r="A117" s="14">
        <v>112</v>
      </c>
      <c r="B117" s="68">
        <v>0</v>
      </c>
      <c r="C117" s="68" t="e">
        <f t="shared" si="5"/>
        <v>#REF!</v>
      </c>
      <c r="D117" s="68">
        <f t="shared" si="8"/>
        <v>104.99068470207013</v>
      </c>
      <c r="E117" s="68" t="e">
        <f t="shared" si="6"/>
        <v>#REF!</v>
      </c>
      <c r="F117" s="68" t="e">
        <f t="shared" si="7"/>
        <v>#REF!</v>
      </c>
    </row>
    <row r="118" spans="1:6" s="9" customFormat="1" ht="15.75" customHeight="1" x14ac:dyDescent="0.3">
      <c r="A118" s="14">
        <v>113</v>
      </c>
      <c r="B118" s="68">
        <v>0</v>
      </c>
      <c r="C118" s="68" t="e">
        <f t="shared" si="5"/>
        <v>#REF!</v>
      </c>
      <c r="D118" s="68">
        <f t="shared" si="8"/>
        <v>104.99068470207013</v>
      </c>
      <c r="E118" s="68" t="e">
        <f t="shared" si="6"/>
        <v>#REF!</v>
      </c>
      <c r="F118" s="68" t="e">
        <f t="shared" si="7"/>
        <v>#REF!</v>
      </c>
    </row>
    <row r="119" spans="1:6" s="9" customFormat="1" ht="15.75" customHeight="1" x14ac:dyDescent="0.3">
      <c r="A119" s="14">
        <v>114</v>
      </c>
      <c r="B119" s="68">
        <v>0</v>
      </c>
      <c r="C119" s="68" t="e">
        <f t="shared" si="5"/>
        <v>#REF!</v>
      </c>
      <c r="D119" s="68">
        <f t="shared" si="8"/>
        <v>104.99068470207013</v>
      </c>
      <c r="E119" s="68" t="e">
        <f t="shared" si="6"/>
        <v>#REF!</v>
      </c>
      <c r="F119" s="68" t="e">
        <f t="shared" si="7"/>
        <v>#REF!</v>
      </c>
    </row>
    <row r="120" spans="1:6" s="9" customFormat="1" ht="15.75" customHeight="1" x14ac:dyDescent="0.3">
      <c r="A120" s="14">
        <v>115</v>
      </c>
      <c r="B120" s="68">
        <v>0</v>
      </c>
      <c r="C120" s="68" t="e">
        <f t="shared" si="5"/>
        <v>#REF!</v>
      </c>
      <c r="D120" s="68">
        <f t="shared" si="8"/>
        <v>104.99068470207013</v>
      </c>
      <c r="E120" s="68" t="e">
        <f t="shared" si="6"/>
        <v>#REF!</v>
      </c>
      <c r="F120" s="68" t="e">
        <f t="shared" si="7"/>
        <v>#REF!</v>
      </c>
    </row>
    <row r="121" spans="1:6" s="9" customFormat="1" ht="15.75" customHeight="1" x14ac:dyDescent="0.3">
      <c r="A121" s="14">
        <v>116</v>
      </c>
      <c r="B121" s="68">
        <v>0</v>
      </c>
      <c r="C121" s="68" t="e">
        <f t="shared" si="5"/>
        <v>#REF!</v>
      </c>
      <c r="D121" s="68">
        <f t="shared" si="8"/>
        <v>104.99068470207013</v>
      </c>
      <c r="E121" s="68" t="e">
        <f t="shared" si="6"/>
        <v>#REF!</v>
      </c>
      <c r="F121" s="68" t="e">
        <f t="shared" si="7"/>
        <v>#REF!</v>
      </c>
    </row>
    <row r="122" spans="1:6" s="9" customFormat="1" ht="15.75" customHeight="1" x14ac:dyDescent="0.3">
      <c r="A122" s="14">
        <v>117</v>
      </c>
      <c r="B122" s="68">
        <v>0</v>
      </c>
      <c r="C122" s="68" t="e">
        <f t="shared" si="5"/>
        <v>#REF!</v>
      </c>
      <c r="D122" s="68">
        <f t="shared" si="8"/>
        <v>104.99068470207013</v>
      </c>
      <c r="E122" s="68" t="e">
        <f t="shared" si="6"/>
        <v>#REF!</v>
      </c>
      <c r="F122" s="68" t="e">
        <f t="shared" si="7"/>
        <v>#REF!</v>
      </c>
    </row>
    <row r="123" spans="1:6" s="9" customFormat="1" ht="15.75" customHeight="1" x14ac:dyDescent="0.3">
      <c r="A123" s="14">
        <v>118</v>
      </c>
      <c r="B123" s="68">
        <v>0</v>
      </c>
      <c r="C123" s="68" t="e">
        <f t="shared" si="5"/>
        <v>#REF!</v>
      </c>
      <c r="D123" s="68">
        <f t="shared" si="8"/>
        <v>104.99068470207013</v>
      </c>
      <c r="E123" s="68" t="e">
        <f t="shared" si="6"/>
        <v>#REF!</v>
      </c>
      <c r="F123" s="68" t="e">
        <f t="shared" si="7"/>
        <v>#REF!</v>
      </c>
    </row>
    <row r="124" spans="1:6" s="9" customFormat="1" ht="15.75" customHeight="1" x14ac:dyDescent="0.3">
      <c r="A124" s="14">
        <v>119</v>
      </c>
      <c r="B124" s="68">
        <v>0</v>
      </c>
      <c r="C124" s="68" t="e">
        <f t="shared" si="5"/>
        <v>#REF!</v>
      </c>
      <c r="D124" s="68">
        <f t="shared" si="8"/>
        <v>104.99068470207013</v>
      </c>
      <c r="E124" s="68" t="e">
        <f t="shared" si="6"/>
        <v>#REF!</v>
      </c>
      <c r="F124" s="68" t="e">
        <f t="shared" si="7"/>
        <v>#REF!</v>
      </c>
    </row>
    <row r="125" spans="1:6" s="9" customFormat="1" ht="15.75" customHeight="1" x14ac:dyDescent="0.3">
      <c r="A125" s="14">
        <v>120</v>
      </c>
      <c r="B125" s="68">
        <v>0</v>
      </c>
      <c r="C125" s="68" t="e">
        <f t="shared" si="5"/>
        <v>#REF!</v>
      </c>
      <c r="D125" s="68">
        <f t="shared" si="8"/>
        <v>104.99068470207013</v>
      </c>
      <c r="E125" s="68" t="e">
        <f t="shared" si="6"/>
        <v>#REF!</v>
      </c>
      <c r="F125" s="68">
        <v>0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2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6A9E3-1F74-4278-99AA-DFB3BFAEA93C}">
  <sheetPr codeName="Planilha10">
    <tabColor theme="8" tint="-0.499984740745262"/>
    <pageSetUpPr fitToPage="1"/>
  </sheetPr>
  <dimension ref="A1:HJ249"/>
  <sheetViews>
    <sheetView zoomScaleNormal="100" zoomScaleSheetLayoutView="100" workbookViewId="0">
      <selection activeCell="B103" sqref="B103"/>
    </sheetView>
  </sheetViews>
  <sheetFormatPr defaultColWidth="9.109375" defaultRowHeight="10.199999999999999" x14ac:dyDescent="0.2"/>
  <cols>
    <col min="1" max="1" width="34.33203125" style="20" customWidth="1"/>
    <col min="2" max="2" width="14" style="20" customWidth="1"/>
    <col min="3" max="16" width="9.33203125" style="20" bestFit="1" customWidth="1"/>
    <col min="17" max="218" width="10.109375" style="20" bestFit="1" customWidth="1"/>
    <col min="219" max="16384" width="9.109375" style="20"/>
  </cols>
  <sheetData>
    <row r="1" spans="1:218" ht="14.4" x14ac:dyDescent="0.3">
      <c r="A1" s="38" t="s">
        <v>54</v>
      </c>
      <c r="B1" s="38"/>
      <c r="C1" s="45">
        <v>1</v>
      </c>
      <c r="D1" s="45">
        <v>1</v>
      </c>
      <c r="E1" s="45">
        <v>1</v>
      </c>
      <c r="F1" s="45">
        <v>1</v>
      </c>
      <c r="G1" s="45">
        <v>1</v>
      </c>
      <c r="H1" s="45">
        <v>1</v>
      </c>
      <c r="I1" s="45">
        <v>1</v>
      </c>
      <c r="J1" s="45">
        <v>1</v>
      </c>
      <c r="K1" s="45">
        <v>1</v>
      </c>
      <c r="L1" s="45">
        <v>1</v>
      </c>
      <c r="M1" s="45">
        <v>1</v>
      </c>
      <c r="N1" s="45">
        <v>1</v>
      </c>
      <c r="O1" s="45">
        <v>2</v>
      </c>
      <c r="P1" s="45">
        <v>2</v>
      </c>
      <c r="Q1" s="45">
        <v>2</v>
      </c>
      <c r="R1" s="45">
        <v>2</v>
      </c>
      <c r="S1" s="45">
        <v>2</v>
      </c>
      <c r="T1" s="45">
        <v>2</v>
      </c>
      <c r="U1" s="45">
        <v>2</v>
      </c>
      <c r="V1" s="45">
        <v>2</v>
      </c>
      <c r="W1" s="45">
        <v>2</v>
      </c>
      <c r="X1" s="45">
        <v>2</v>
      </c>
      <c r="Y1" s="45">
        <v>2</v>
      </c>
      <c r="Z1" s="45">
        <v>2</v>
      </c>
      <c r="AA1" s="45">
        <f t="shared" ref="AA1:CL1" si="0">O1+1</f>
        <v>3</v>
      </c>
      <c r="AB1" s="45">
        <f t="shared" si="0"/>
        <v>3</v>
      </c>
      <c r="AC1" s="45">
        <f t="shared" si="0"/>
        <v>3</v>
      </c>
      <c r="AD1" s="45">
        <f t="shared" si="0"/>
        <v>3</v>
      </c>
      <c r="AE1" s="45">
        <f t="shared" si="0"/>
        <v>3</v>
      </c>
      <c r="AF1" s="45">
        <f t="shared" si="0"/>
        <v>3</v>
      </c>
      <c r="AG1" s="45">
        <f t="shared" si="0"/>
        <v>3</v>
      </c>
      <c r="AH1" s="45">
        <f t="shared" si="0"/>
        <v>3</v>
      </c>
      <c r="AI1" s="45">
        <f t="shared" si="0"/>
        <v>3</v>
      </c>
      <c r="AJ1" s="45">
        <f t="shared" si="0"/>
        <v>3</v>
      </c>
      <c r="AK1" s="45">
        <f t="shared" si="0"/>
        <v>3</v>
      </c>
      <c r="AL1" s="45">
        <f t="shared" si="0"/>
        <v>3</v>
      </c>
      <c r="AM1" s="45">
        <f t="shared" si="0"/>
        <v>4</v>
      </c>
      <c r="AN1" s="45">
        <f t="shared" si="0"/>
        <v>4</v>
      </c>
      <c r="AO1" s="45">
        <f t="shared" si="0"/>
        <v>4</v>
      </c>
      <c r="AP1" s="45">
        <f t="shared" si="0"/>
        <v>4</v>
      </c>
      <c r="AQ1" s="45">
        <f t="shared" si="0"/>
        <v>4</v>
      </c>
      <c r="AR1" s="45">
        <f t="shared" si="0"/>
        <v>4</v>
      </c>
      <c r="AS1" s="45">
        <f t="shared" si="0"/>
        <v>4</v>
      </c>
      <c r="AT1" s="45">
        <f t="shared" si="0"/>
        <v>4</v>
      </c>
      <c r="AU1" s="45">
        <f t="shared" si="0"/>
        <v>4</v>
      </c>
      <c r="AV1" s="45">
        <f t="shared" si="0"/>
        <v>4</v>
      </c>
      <c r="AW1" s="45">
        <f t="shared" si="0"/>
        <v>4</v>
      </c>
      <c r="AX1" s="45">
        <f t="shared" si="0"/>
        <v>4</v>
      </c>
      <c r="AY1" s="46">
        <f t="shared" si="0"/>
        <v>5</v>
      </c>
      <c r="AZ1" s="46">
        <f t="shared" si="0"/>
        <v>5</v>
      </c>
      <c r="BA1" s="46">
        <f t="shared" si="0"/>
        <v>5</v>
      </c>
      <c r="BB1" s="46">
        <f t="shared" si="0"/>
        <v>5</v>
      </c>
      <c r="BC1" s="46">
        <f t="shared" si="0"/>
        <v>5</v>
      </c>
      <c r="BD1" s="46">
        <f t="shared" si="0"/>
        <v>5</v>
      </c>
      <c r="BE1" s="46">
        <f t="shared" si="0"/>
        <v>5</v>
      </c>
      <c r="BF1" s="46">
        <f t="shared" si="0"/>
        <v>5</v>
      </c>
      <c r="BG1" s="46">
        <f t="shared" si="0"/>
        <v>5</v>
      </c>
      <c r="BH1" s="46">
        <f t="shared" si="0"/>
        <v>5</v>
      </c>
      <c r="BI1" s="46">
        <f t="shared" si="0"/>
        <v>5</v>
      </c>
      <c r="BJ1" s="46">
        <f t="shared" si="0"/>
        <v>5</v>
      </c>
      <c r="BK1" s="46">
        <f t="shared" si="0"/>
        <v>6</v>
      </c>
      <c r="BL1" s="46">
        <f t="shared" si="0"/>
        <v>6</v>
      </c>
      <c r="BM1" s="46">
        <f t="shared" si="0"/>
        <v>6</v>
      </c>
      <c r="BN1" s="46">
        <f t="shared" si="0"/>
        <v>6</v>
      </c>
      <c r="BO1" s="46">
        <f t="shared" si="0"/>
        <v>6</v>
      </c>
      <c r="BP1" s="46">
        <f t="shared" si="0"/>
        <v>6</v>
      </c>
      <c r="BQ1" s="46">
        <f t="shared" si="0"/>
        <v>6</v>
      </c>
      <c r="BR1" s="46">
        <f t="shared" si="0"/>
        <v>6</v>
      </c>
      <c r="BS1" s="46">
        <f t="shared" si="0"/>
        <v>6</v>
      </c>
      <c r="BT1" s="46">
        <f t="shared" si="0"/>
        <v>6</v>
      </c>
      <c r="BU1" s="46">
        <f t="shared" si="0"/>
        <v>6</v>
      </c>
      <c r="BV1" s="46">
        <f t="shared" si="0"/>
        <v>6</v>
      </c>
      <c r="BW1" s="46">
        <f t="shared" si="0"/>
        <v>7</v>
      </c>
      <c r="BX1" s="46">
        <f t="shared" si="0"/>
        <v>7</v>
      </c>
      <c r="BY1" s="46">
        <f t="shared" si="0"/>
        <v>7</v>
      </c>
      <c r="BZ1" s="46">
        <f t="shared" si="0"/>
        <v>7</v>
      </c>
      <c r="CA1" s="46">
        <f t="shared" si="0"/>
        <v>7</v>
      </c>
      <c r="CB1" s="46">
        <f t="shared" si="0"/>
        <v>7</v>
      </c>
      <c r="CC1" s="46">
        <f t="shared" si="0"/>
        <v>7</v>
      </c>
      <c r="CD1" s="46">
        <f t="shared" si="0"/>
        <v>7</v>
      </c>
      <c r="CE1" s="46">
        <f t="shared" si="0"/>
        <v>7</v>
      </c>
      <c r="CF1" s="46">
        <f t="shared" si="0"/>
        <v>7</v>
      </c>
      <c r="CG1" s="46">
        <f t="shared" si="0"/>
        <v>7</v>
      </c>
      <c r="CH1" s="46">
        <f t="shared" si="0"/>
        <v>7</v>
      </c>
      <c r="CI1" s="46">
        <f t="shared" si="0"/>
        <v>8</v>
      </c>
      <c r="CJ1" s="46">
        <f t="shared" si="0"/>
        <v>8</v>
      </c>
      <c r="CK1" s="46">
        <f t="shared" si="0"/>
        <v>8</v>
      </c>
      <c r="CL1" s="46">
        <f t="shared" si="0"/>
        <v>8</v>
      </c>
      <c r="CM1" s="46">
        <f t="shared" ref="CM1:EX1" si="1">CA1+1</f>
        <v>8</v>
      </c>
      <c r="CN1" s="46">
        <f t="shared" si="1"/>
        <v>8</v>
      </c>
      <c r="CO1" s="46">
        <f t="shared" si="1"/>
        <v>8</v>
      </c>
      <c r="CP1" s="46">
        <f t="shared" si="1"/>
        <v>8</v>
      </c>
      <c r="CQ1" s="46">
        <f t="shared" si="1"/>
        <v>8</v>
      </c>
      <c r="CR1" s="46">
        <f t="shared" si="1"/>
        <v>8</v>
      </c>
      <c r="CS1" s="46">
        <f t="shared" si="1"/>
        <v>8</v>
      </c>
      <c r="CT1" s="46">
        <f t="shared" si="1"/>
        <v>8</v>
      </c>
      <c r="CU1" s="46">
        <f t="shared" si="1"/>
        <v>9</v>
      </c>
      <c r="CV1" s="46">
        <f t="shared" si="1"/>
        <v>9</v>
      </c>
      <c r="CW1" s="46">
        <f t="shared" si="1"/>
        <v>9</v>
      </c>
      <c r="CX1" s="46">
        <f t="shared" si="1"/>
        <v>9</v>
      </c>
      <c r="CY1" s="46">
        <f t="shared" si="1"/>
        <v>9</v>
      </c>
      <c r="CZ1" s="46">
        <f t="shared" si="1"/>
        <v>9</v>
      </c>
      <c r="DA1" s="46">
        <f t="shared" si="1"/>
        <v>9</v>
      </c>
      <c r="DB1" s="46">
        <f t="shared" si="1"/>
        <v>9</v>
      </c>
      <c r="DC1" s="46">
        <f t="shared" si="1"/>
        <v>9</v>
      </c>
      <c r="DD1" s="46">
        <f t="shared" si="1"/>
        <v>9</v>
      </c>
      <c r="DE1" s="46">
        <f t="shared" si="1"/>
        <v>9</v>
      </c>
      <c r="DF1" s="46">
        <f t="shared" si="1"/>
        <v>9</v>
      </c>
      <c r="DG1" s="46">
        <f t="shared" si="1"/>
        <v>10</v>
      </c>
      <c r="DH1" s="46">
        <f t="shared" si="1"/>
        <v>10</v>
      </c>
      <c r="DI1" s="46">
        <f t="shared" si="1"/>
        <v>10</v>
      </c>
      <c r="DJ1" s="46">
        <f t="shared" si="1"/>
        <v>10</v>
      </c>
      <c r="DK1" s="46">
        <f t="shared" si="1"/>
        <v>10</v>
      </c>
      <c r="DL1" s="46">
        <f t="shared" si="1"/>
        <v>10</v>
      </c>
      <c r="DM1" s="46">
        <f t="shared" si="1"/>
        <v>10</v>
      </c>
      <c r="DN1" s="46">
        <f t="shared" si="1"/>
        <v>10</v>
      </c>
      <c r="DO1" s="46">
        <f t="shared" si="1"/>
        <v>10</v>
      </c>
      <c r="DP1" s="46">
        <f t="shared" si="1"/>
        <v>10</v>
      </c>
      <c r="DQ1" s="46">
        <f t="shared" si="1"/>
        <v>10</v>
      </c>
      <c r="DR1" s="46">
        <f t="shared" si="1"/>
        <v>10</v>
      </c>
      <c r="DS1" s="46">
        <f t="shared" si="1"/>
        <v>11</v>
      </c>
      <c r="DT1" s="46">
        <f t="shared" si="1"/>
        <v>11</v>
      </c>
      <c r="DU1" s="46">
        <f t="shared" si="1"/>
        <v>11</v>
      </c>
      <c r="DV1" s="46">
        <f t="shared" si="1"/>
        <v>11</v>
      </c>
      <c r="DW1" s="46">
        <f t="shared" si="1"/>
        <v>11</v>
      </c>
      <c r="DX1" s="46">
        <f t="shared" si="1"/>
        <v>11</v>
      </c>
      <c r="DY1" s="46">
        <f t="shared" si="1"/>
        <v>11</v>
      </c>
      <c r="DZ1" s="46">
        <f t="shared" si="1"/>
        <v>11</v>
      </c>
      <c r="EA1" s="46">
        <f t="shared" si="1"/>
        <v>11</v>
      </c>
      <c r="EB1" s="46">
        <f t="shared" si="1"/>
        <v>11</v>
      </c>
      <c r="EC1" s="46">
        <f t="shared" si="1"/>
        <v>11</v>
      </c>
      <c r="ED1" s="46">
        <f t="shared" si="1"/>
        <v>11</v>
      </c>
      <c r="EE1" s="46">
        <f t="shared" si="1"/>
        <v>12</v>
      </c>
      <c r="EF1" s="46">
        <f t="shared" si="1"/>
        <v>12</v>
      </c>
      <c r="EG1" s="46">
        <f t="shared" si="1"/>
        <v>12</v>
      </c>
      <c r="EH1" s="46">
        <f t="shared" si="1"/>
        <v>12</v>
      </c>
      <c r="EI1" s="46">
        <f t="shared" si="1"/>
        <v>12</v>
      </c>
      <c r="EJ1" s="46">
        <f t="shared" si="1"/>
        <v>12</v>
      </c>
      <c r="EK1" s="46">
        <f t="shared" si="1"/>
        <v>12</v>
      </c>
      <c r="EL1" s="46">
        <f t="shared" si="1"/>
        <v>12</v>
      </c>
      <c r="EM1" s="46">
        <f t="shared" si="1"/>
        <v>12</v>
      </c>
      <c r="EN1" s="46">
        <f t="shared" si="1"/>
        <v>12</v>
      </c>
      <c r="EO1" s="46">
        <f t="shared" si="1"/>
        <v>12</v>
      </c>
      <c r="EP1" s="46">
        <f t="shared" si="1"/>
        <v>12</v>
      </c>
      <c r="EQ1" s="46">
        <f t="shared" si="1"/>
        <v>13</v>
      </c>
      <c r="ER1" s="46">
        <f t="shared" si="1"/>
        <v>13</v>
      </c>
      <c r="ES1" s="46">
        <f t="shared" si="1"/>
        <v>13</v>
      </c>
      <c r="ET1" s="46">
        <f t="shared" si="1"/>
        <v>13</v>
      </c>
      <c r="EU1" s="46">
        <f t="shared" si="1"/>
        <v>13</v>
      </c>
      <c r="EV1" s="46">
        <f t="shared" si="1"/>
        <v>13</v>
      </c>
      <c r="EW1" s="46">
        <f t="shared" si="1"/>
        <v>13</v>
      </c>
      <c r="EX1" s="46">
        <f t="shared" si="1"/>
        <v>13</v>
      </c>
      <c r="EY1" s="46">
        <f t="shared" ref="EY1:HJ1" si="2">EM1+1</f>
        <v>13</v>
      </c>
      <c r="EZ1" s="46">
        <f t="shared" si="2"/>
        <v>13</v>
      </c>
      <c r="FA1" s="46">
        <f t="shared" si="2"/>
        <v>13</v>
      </c>
      <c r="FB1" s="46">
        <f t="shared" si="2"/>
        <v>13</v>
      </c>
      <c r="FC1" s="46">
        <f t="shared" si="2"/>
        <v>14</v>
      </c>
      <c r="FD1" s="46">
        <f t="shared" si="2"/>
        <v>14</v>
      </c>
      <c r="FE1" s="46">
        <f t="shared" si="2"/>
        <v>14</v>
      </c>
      <c r="FF1" s="46">
        <f t="shared" si="2"/>
        <v>14</v>
      </c>
      <c r="FG1" s="46">
        <f t="shared" si="2"/>
        <v>14</v>
      </c>
      <c r="FH1" s="46">
        <f t="shared" si="2"/>
        <v>14</v>
      </c>
      <c r="FI1" s="46">
        <f t="shared" si="2"/>
        <v>14</v>
      </c>
      <c r="FJ1" s="46">
        <f t="shared" si="2"/>
        <v>14</v>
      </c>
      <c r="FK1" s="46">
        <f t="shared" si="2"/>
        <v>14</v>
      </c>
      <c r="FL1" s="46">
        <f t="shared" si="2"/>
        <v>14</v>
      </c>
      <c r="FM1" s="46">
        <f t="shared" si="2"/>
        <v>14</v>
      </c>
      <c r="FN1" s="46">
        <f t="shared" si="2"/>
        <v>14</v>
      </c>
      <c r="FO1" s="46">
        <f t="shared" si="2"/>
        <v>15</v>
      </c>
      <c r="FP1" s="46">
        <f t="shared" si="2"/>
        <v>15</v>
      </c>
      <c r="FQ1" s="46">
        <f t="shared" si="2"/>
        <v>15</v>
      </c>
      <c r="FR1" s="46">
        <f t="shared" si="2"/>
        <v>15</v>
      </c>
      <c r="FS1" s="46">
        <f t="shared" si="2"/>
        <v>15</v>
      </c>
      <c r="FT1" s="46">
        <f t="shared" si="2"/>
        <v>15</v>
      </c>
      <c r="FU1" s="46">
        <f t="shared" si="2"/>
        <v>15</v>
      </c>
      <c r="FV1" s="46">
        <f t="shared" si="2"/>
        <v>15</v>
      </c>
      <c r="FW1" s="46">
        <f t="shared" si="2"/>
        <v>15</v>
      </c>
      <c r="FX1" s="46">
        <f t="shared" si="2"/>
        <v>15</v>
      </c>
      <c r="FY1" s="46">
        <f t="shared" si="2"/>
        <v>15</v>
      </c>
      <c r="FZ1" s="46">
        <f t="shared" si="2"/>
        <v>15</v>
      </c>
      <c r="GA1" s="46">
        <f t="shared" si="2"/>
        <v>16</v>
      </c>
      <c r="GB1" s="46">
        <f t="shared" si="2"/>
        <v>16</v>
      </c>
      <c r="GC1" s="46">
        <f t="shared" si="2"/>
        <v>16</v>
      </c>
      <c r="GD1" s="46">
        <f t="shared" si="2"/>
        <v>16</v>
      </c>
      <c r="GE1" s="46">
        <f t="shared" si="2"/>
        <v>16</v>
      </c>
      <c r="GF1" s="46">
        <f t="shared" si="2"/>
        <v>16</v>
      </c>
      <c r="GG1" s="46">
        <f t="shared" si="2"/>
        <v>16</v>
      </c>
      <c r="GH1" s="46">
        <f t="shared" si="2"/>
        <v>16</v>
      </c>
      <c r="GI1" s="46">
        <f t="shared" si="2"/>
        <v>16</v>
      </c>
      <c r="GJ1" s="46">
        <f t="shared" si="2"/>
        <v>16</v>
      </c>
      <c r="GK1" s="46">
        <f t="shared" si="2"/>
        <v>16</v>
      </c>
      <c r="GL1" s="46">
        <f t="shared" si="2"/>
        <v>16</v>
      </c>
      <c r="GM1" s="46">
        <f t="shared" si="2"/>
        <v>17</v>
      </c>
      <c r="GN1" s="46">
        <f t="shared" si="2"/>
        <v>17</v>
      </c>
      <c r="GO1" s="46">
        <f t="shared" si="2"/>
        <v>17</v>
      </c>
      <c r="GP1" s="46">
        <f t="shared" si="2"/>
        <v>17</v>
      </c>
      <c r="GQ1" s="46">
        <f t="shared" si="2"/>
        <v>17</v>
      </c>
      <c r="GR1" s="46">
        <f t="shared" si="2"/>
        <v>17</v>
      </c>
      <c r="GS1" s="46">
        <f t="shared" si="2"/>
        <v>17</v>
      </c>
      <c r="GT1" s="46">
        <f t="shared" si="2"/>
        <v>17</v>
      </c>
      <c r="GU1" s="46">
        <f t="shared" si="2"/>
        <v>17</v>
      </c>
      <c r="GV1" s="46">
        <f t="shared" si="2"/>
        <v>17</v>
      </c>
      <c r="GW1" s="46">
        <f t="shared" si="2"/>
        <v>17</v>
      </c>
      <c r="GX1" s="46">
        <f t="shared" si="2"/>
        <v>17</v>
      </c>
      <c r="GY1" s="46">
        <f t="shared" si="2"/>
        <v>18</v>
      </c>
      <c r="GZ1" s="46">
        <f t="shared" si="2"/>
        <v>18</v>
      </c>
      <c r="HA1" s="46">
        <f t="shared" si="2"/>
        <v>18</v>
      </c>
      <c r="HB1" s="46">
        <f t="shared" si="2"/>
        <v>18</v>
      </c>
      <c r="HC1" s="46">
        <f t="shared" si="2"/>
        <v>18</v>
      </c>
      <c r="HD1" s="46">
        <f t="shared" si="2"/>
        <v>18</v>
      </c>
      <c r="HE1" s="46">
        <f t="shared" si="2"/>
        <v>18</v>
      </c>
      <c r="HF1" s="46">
        <f t="shared" si="2"/>
        <v>18</v>
      </c>
      <c r="HG1" s="46">
        <f t="shared" si="2"/>
        <v>18</v>
      </c>
      <c r="HH1" s="46">
        <f t="shared" si="2"/>
        <v>18</v>
      </c>
      <c r="HI1" s="46">
        <f t="shared" si="2"/>
        <v>18</v>
      </c>
      <c r="HJ1" s="46">
        <f t="shared" si="2"/>
        <v>18</v>
      </c>
    </row>
    <row r="2" spans="1:218" ht="14.4" x14ac:dyDescent="0.3">
      <c r="A2" s="38" t="s">
        <v>200</v>
      </c>
      <c r="B2" s="39" t="e">
        <f t="shared" ref="B2:BN2" si="3">SUM(B4:B219)</f>
        <v>#REF!</v>
      </c>
      <c r="C2" s="44">
        <f t="shared" si="3"/>
        <v>0</v>
      </c>
      <c r="D2" s="44">
        <f t="shared" si="3"/>
        <v>0</v>
      </c>
      <c r="E2" s="44">
        <f t="shared" si="3"/>
        <v>0</v>
      </c>
      <c r="F2" s="44">
        <f t="shared" si="3"/>
        <v>0</v>
      </c>
      <c r="G2" s="44">
        <f t="shared" si="3"/>
        <v>0</v>
      </c>
      <c r="H2" s="44">
        <f t="shared" si="3"/>
        <v>0</v>
      </c>
      <c r="I2" s="44" t="e">
        <f t="shared" si="3"/>
        <v>#REF!</v>
      </c>
      <c r="J2" s="44" t="e">
        <f t="shared" si="3"/>
        <v>#REF!</v>
      </c>
      <c r="K2" s="44" t="e">
        <f t="shared" si="3"/>
        <v>#REF!</v>
      </c>
      <c r="L2" s="44" t="e">
        <f t="shared" si="3"/>
        <v>#REF!</v>
      </c>
      <c r="M2" s="44" t="e">
        <f t="shared" si="3"/>
        <v>#REF!</v>
      </c>
      <c r="N2" s="44" t="e">
        <f t="shared" si="3"/>
        <v>#REF!</v>
      </c>
      <c r="O2" s="44" t="e">
        <f t="shared" si="3"/>
        <v>#REF!</v>
      </c>
      <c r="P2" s="44" t="e">
        <f t="shared" si="3"/>
        <v>#REF!</v>
      </c>
      <c r="Q2" s="44" t="e">
        <f t="shared" si="3"/>
        <v>#REF!</v>
      </c>
      <c r="R2" s="44" t="e">
        <f t="shared" si="3"/>
        <v>#REF!</v>
      </c>
      <c r="S2" s="44" t="e">
        <f t="shared" si="3"/>
        <v>#REF!</v>
      </c>
      <c r="T2" s="44" t="e">
        <f t="shared" si="3"/>
        <v>#REF!</v>
      </c>
      <c r="U2" s="44" t="e">
        <f t="shared" si="3"/>
        <v>#REF!</v>
      </c>
      <c r="V2" s="44" t="e">
        <f t="shared" si="3"/>
        <v>#REF!</v>
      </c>
      <c r="W2" s="44" t="e">
        <f t="shared" si="3"/>
        <v>#REF!</v>
      </c>
      <c r="X2" s="44" t="e">
        <f t="shared" si="3"/>
        <v>#REF!</v>
      </c>
      <c r="Y2" s="44" t="e">
        <f t="shared" si="3"/>
        <v>#REF!</v>
      </c>
      <c r="Z2" s="44" t="e">
        <f t="shared" si="3"/>
        <v>#REF!</v>
      </c>
      <c r="AA2" s="44" t="e">
        <f t="shared" si="3"/>
        <v>#REF!</v>
      </c>
      <c r="AB2" s="44" t="e">
        <f t="shared" si="3"/>
        <v>#REF!</v>
      </c>
      <c r="AC2" s="44" t="e">
        <f t="shared" si="3"/>
        <v>#REF!</v>
      </c>
      <c r="AD2" s="44" t="e">
        <f t="shared" si="3"/>
        <v>#REF!</v>
      </c>
      <c r="AE2" s="44" t="e">
        <f t="shared" si="3"/>
        <v>#REF!</v>
      </c>
      <c r="AF2" s="44" t="e">
        <f t="shared" si="3"/>
        <v>#REF!</v>
      </c>
      <c r="AG2" s="44" t="e">
        <f t="shared" si="3"/>
        <v>#REF!</v>
      </c>
      <c r="AH2" s="44" t="e">
        <f t="shared" si="3"/>
        <v>#REF!</v>
      </c>
      <c r="AI2" s="44" t="e">
        <f t="shared" si="3"/>
        <v>#REF!</v>
      </c>
      <c r="AJ2" s="44" t="e">
        <f t="shared" si="3"/>
        <v>#REF!</v>
      </c>
      <c r="AK2" s="44" t="e">
        <f t="shared" si="3"/>
        <v>#REF!</v>
      </c>
      <c r="AL2" s="44" t="e">
        <f t="shared" si="3"/>
        <v>#REF!</v>
      </c>
      <c r="AM2" s="44" t="e">
        <f t="shared" si="3"/>
        <v>#REF!</v>
      </c>
      <c r="AN2" s="44" t="e">
        <f t="shared" si="3"/>
        <v>#REF!</v>
      </c>
      <c r="AO2" s="44" t="e">
        <f t="shared" si="3"/>
        <v>#REF!</v>
      </c>
      <c r="AP2" s="44" t="e">
        <f t="shared" si="3"/>
        <v>#REF!</v>
      </c>
      <c r="AQ2" s="44" t="e">
        <f t="shared" si="3"/>
        <v>#REF!</v>
      </c>
      <c r="AR2" s="44" t="e">
        <f t="shared" si="3"/>
        <v>#REF!</v>
      </c>
      <c r="AS2" s="44" t="e">
        <f t="shared" si="3"/>
        <v>#REF!</v>
      </c>
      <c r="AT2" s="44" t="e">
        <f t="shared" si="3"/>
        <v>#REF!</v>
      </c>
      <c r="AU2" s="44" t="e">
        <f t="shared" si="3"/>
        <v>#REF!</v>
      </c>
      <c r="AV2" s="44" t="e">
        <f t="shared" si="3"/>
        <v>#REF!</v>
      </c>
      <c r="AW2" s="44" t="e">
        <f t="shared" si="3"/>
        <v>#REF!</v>
      </c>
      <c r="AX2" s="44" t="e">
        <f t="shared" si="3"/>
        <v>#REF!</v>
      </c>
      <c r="AY2" s="44" t="e">
        <f t="shared" si="3"/>
        <v>#REF!</v>
      </c>
      <c r="AZ2" s="44" t="e">
        <f t="shared" si="3"/>
        <v>#REF!</v>
      </c>
      <c r="BA2" s="44" t="e">
        <f t="shared" si="3"/>
        <v>#REF!</v>
      </c>
      <c r="BB2" s="44" t="e">
        <f t="shared" si="3"/>
        <v>#REF!</v>
      </c>
      <c r="BC2" s="44" t="e">
        <f t="shared" si="3"/>
        <v>#REF!</v>
      </c>
      <c r="BD2" s="44" t="e">
        <f t="shared" si="3"/>
        <v>#REF!</v>
      </c>
      <c r="BE2" s="44" t="e">
        <f t="shared" si="3"/>
        <v>#REF!</v>
      </c>
      <c r="BF2" s="44" t="e">
        <f t="shared" si="3"/>
        <v>#REF!</v>
      </c>
      <c r="BG2" s="44" t="e">
        <f t="shared" si="3"/>
        <v>#REF!</v>
      </c>
      <c r="BH2" s="44" t="e">
        <f t="shared" si="3"/>
        <v>#REF!</v>
      </c>
      <c r="BI2" s="44" t="e">
        <f t="shared" si="3"/>
        <v>#REF!</v>
      </c>
      <c r="BJ2" s="44" t="e">
        <f t="shared" si="3"/>
        <v>#REF!</v>
      </c>
      <c r="BK2" s="44" t="e">
        <f t="shared" si="3"/>
        <v>#REF!</v>
      </c>
      <c r="BL2" s="44" t="e">
        <f t="shared" si="3"/>
        <v>#REF!</v>
      </c>
      <c r="BM2" s="44" t="e">
        <f t="shared" si="3"/>
        <v>#REF!</v>
      </c>
      <c r="BN2" s="44" t="e">
        <f t="shared" si="3"/>
        <v>#REF!</v>
      </c>
      <c r="BO2" s="44" t="e">
        <f t="shared" ref="BO2:DZ2" si="4">SUM(BO4:BO219)</f>
        <v>#REF!</v>
      </c>
      <c r="BP2" s="44" t="e">
        <f t="shared" si="4"/>
        <v>#REF!</v>
      </c>
      <c r="BQ2" s="44" t="e">
        <f t="shared" si="4"/>
        <v>#REF!</v>
      </c>
      <c r="BR2" s="44" t="e">
        <f t="shared" si="4"/>
        <v>#REF!</v>
      </c>
      <c r="BS2" s="44" t="e">
        <f t="shared" si="4"/>
        <v>#REF!</v>
      </c>
      <c r="BT2" s="44" t="e">
        <f t="shared" si="4"/>
        <v>#REF!</v>
      </c>
      <c r="BU2" s="44" t="e">
        <f t="shared" si="4"/>
        <v>#REF!</v>
      </c>
      <c r="BV2" s="44" t="e">
        <f t="shared" si="4"/>
        <v>#REF!</v>
      </c>
      <c r="BW2" s="44" t="e">
        <f t="shared" si="4"/>
        <v>#REF!</v>
      </c>
      <c r="BX2" s="44" t="e">
        <f t="shared" si="4"/>
        <v>#REF!</v>
      </c>
      <c r="BY2" s="44" t="e">
        <f t="shared" si="4"/>
        <v>#REF!</v>
      </c>
      <c r="BZ2" s="44" t="e">
        <f t="shared" si="4"/>
        <v>#REF!</v>
      </c>
      <c r="CA2" s="44" t="e">
        <f t="shared" si="4"/>
        <v>#REF!</v>
      </c>
      <c r="CB2" s="44" t="e">
        <f t="shared" si="4"/>
        <v>#REF!</v>
      </c>
      <c r="CC2" s="44" t="e">
        <f t="shared" si="4"/>
        <v>#REF!</v>
      </c>
      <c r="CD2" s="44" t="e">
        <f t="shared" si="4"/>
        <v>#REF!</v>
      </c>
      <c r="CE2" s="44" t="e">
        <f t="shared" si="4"/>
        <v>#REF!</v>
      </c>
      <c r="CF2" s="44" t="e">
        <f t="shared" si="4"/>
        <v>#REF!</v>
      </c>
      <c r="CG2" s="44" t="e">
        <f t="shared" si="4"/>
        <v>#REF!</v>
      </c>
      <c r="CH2" s="44" t="e">
        <f t="shared" si="4"/>
        <v>#REF!</v>
      </c>
      <c r="CI2" s="44" t="e">
        <f t="shared" si="4"/>
        <v>#REF!</v>
      </c>
      <c r="CJ2" s="44" t="e">
        <f t="shared" si="4"/>
        <v>#REF!</v>
      </c>
      <c r="CK2" s="44" t="e">
        <f t="shared" si="4"/>
        <v>#REF!</v>
      </c>
      <c r="CL2" s="44" t="e">
        <f t="shared" si="4"/>
        <v>#REF!</v>
      </c>
      <c r="CM2" s="44" t="e">
        <f t="shared" si="4"/>
        <v>#REF!</v>
      </c>
      <c r="CN2" s="44" t="e">
        <f t="shared" si="4"/>
        <v>#REF!</v>
      </c>
      <c r="CO2" s="44" t="e">
        <f t="shared" si="4"/>
        <v>#REF!</v>
      </c>
      <c r="CP2" s="44" t="e">
        <f t="shared" si="4"/>
        <v>#REF!</v>
      </c>
      <c r="CQ2" s="44" t="e">
        <f t="shared" si="4"/>
        <v>#REF!</v>
      </c>
      <c r="CR2" s="44" t="e">
        <f t="shared" si="4"/>
        <v>#REF!</v>
      </c>
      <c r="CS2" s="44" t="e">
        <f t="shared" si="4"/>
        <v>#REF!</v>
      </c>
      <c r="CT2" s="44" t="e">
        <f t="shared" si="4"/>
        <v>#REF!</v>
      </c>
      <c r="CU2" s="44" t="e">
        <f t="shared" si="4"/>
        <v>#REF!</v>
      </c>
      <c r="CV2" s="44" t="e">
        <f t="shared" si="4"/>
        <v>#REF!</v>
      </c>
      <c r="CW2" s="44" t="e">
        <f t="shared" si="4"/>
        <v>#REF!</v>
      </c>
      <c r="CX2" s="44" t="e">
        <f t="shared" si="4"/>
        <v>#REF!</v>
      </c>
      <c r="CY2" s="44" t="e">
        <f t="shared" si="4"/>
        <v>#REF!</v>
      </c>
      <c r="CZ2" s="44" t="e">
        <f t="shared" si="4"/>
        <v>#REF!</v>
      </c>
      <c r="DA2" s="44" t="e">
        <f t="shared" si="4"/>
        <v>#REF!</v>
      </c>
      <c r="DB2" s="44" t="e">
        <f t="shared" si="4"/>
        <v>#REF!</v>
      </c>
      <c r="DC2" s="44" t="e">
        <f t="shared" si="4"/>
        <v>#REF!</v>
      </c>
      <c r="DD2" s="44" t="e">
        <f t="shared" si="4"/>
        <v>#REF!</v>
      </c>
      <c r="DE2" s="44" t="e">
        <f t="shared" si="4"/>
        <v>#REF!</v>
      </c>
      <c r="DF2" s="44" t="e">
        <f t="shared" si="4"/>
        <v>#REF!</v>
      </c>
      <c r="DG2" s="44" t="e">
        <f t="shared" si="4"/>
        <v>#REF!</v>
      </c>
      <c r="DH2" s="44" t="e">
        <f t="shared" si="4"/>
        <v>#REF!</v>
      </c>
      <c r="DI2" s="44" t="e">
        <f t="shared" si="4"/>
        <v>#REF!</v>
      </c>
      <c r="DJ2" s="44" t="e">
        <f t="shared" si="4"/>
        <v>#REF!</v>
      </c>
      <c r="DK2" s="44" t="e">
        <f t="shared" si="4"/>
        <v>#REF!</v>
      </c>
      <c r="DL2" s="44" t="e">
        <f t="shared" si="4"/>
        <v>#REF!</v>
      </c>
      <c r="DM2" s="44" t="e">
        <f t="shared" si="4"/>
        <v>#REF!</v>
      </c>
      <c r="DN2" s="44" t="e">
        <f t="shared" si="4"/>
        <v>#REF!</v>
      </c>
      <c r="DO2" s="44" t="e">
        <f t="shared" si="4"/>
        <v>#REF!</v>
      </c>
      <c r="DP2" s="44" t="e">
        <f t="shared" si="4"/>
        <v>#REF!</v>
      </c>
      <c r="DQ2" s="44" t="e">
        <f t="shared" si="4"/>
        <v>#REF!</v>
      </c>
      <c r="DR2" s="44" t="e">
        <f t="shared" si="4"/>
        <v>#REF!</v>
      </c>
      <c r="DS2" s="44" t="e">
        <f t="shared" si="4"/>
        <v>#REF!</v>
      </c>
      <c r="DT2" s="44" t="e">
        <f t="shared" si="4"/>
        <v>#REF!</v>
      </c>
      <c r="DU2" s="44" t="e">
        <f t="shared" si="4"/>
        <v>#REF!</v>
      </c>
      <c r="DV2" s="44" t="e">
        <f t="shared" si="4"/>
        <v>#REF!</v>
      </c>
      <c r="DW2" s="44" t="e">
        <f t="shared" si="4"/>
        <v>#REF!</v>
      </c>
      <c r="DX2" s="44" t="e">
        <f t="shared" si="4"/>
        <v>#REF!</v>
      </c>
      <c r="DY2" s="44" t="e">
        <f t="shared" si="4"/>
        <v>#REF!</v>
      </c>
      <c r="DZ2" s="44" t="e">
        <f t="shared" si="4"/>
        <v>#REF!</v>
      </c>
      <c r="EA2" s="44" t="e">
        <f t="shared" ref="EA2:GL2" si="5">SUM(EA4:EA219)</f>
        <v>#REF!</v>
      </c>
      <c r="EB2" s="44" t="e">
        <f t="shared" si="5"/>
        <v>#REF!</v>
      </c>
      <c r="EC2" s="44" t="e">
        <f t="shared" si="5"/>
        <v>#REF!</v>
      </c>
      <c r="ED2" s="44" t="e">
        <f t="shared" si="5"/>
        <v>#REF!</v>
      </c>
      <c r="EE2" s="44" t="e">
        <f t="shared" si="5"/>
        <v>#REF!</v>
      </c>
      <c r="EF2" s="44" t="e">
        <f t="shared" si="5"/>
        <v>#REF!</v>
      </c>
      <c r="EG2" s="44" t="e">
        <f t="shared" si="5"/>
        <v>#REF!</v>
      </c>
      <c r="EH2" s="44" t="e">
        <f t="shared" si="5"/>
        <v>#REF!</v>
      </c>
      <c r="EI2" s="44" t="e">
        <f t="shared" si="5"/>
        <v>#REF!</v>
      </c>
      <c r="EJ2" s="44" t="e">
        <f t="shared" si="5"/>
        <v>#REF!</v>
      </c>
      <c r="EK2" s="44" t="e">
        <f t="shared" si="5"/>
        <v>#REF!</v>
      </c>
      <c r="EL2" s="44" t="e">
        <f t="shared" si="5"/>
        <v>#REF!</v>
      </c>
      <c r="EM2" s="44" t="e">
        <f t="shared" si="5"/>
        <v>#REF!</v>
      </c>
      <c r="EN2" s="44" t="e">
        <f t="shared" si="5"/>
        <v>#REF!</v>
      </c>
      <c r="EO2" s="44" t="e">
        <f t="shared" si="5"/>
        <v>#REF!</v>
      </c>
      <c r="EP2" s="44" t="e">
        <f t="shared" si="5"/>
        <v>#REF!</v>
      </c>
      <c r="EQ2" s="44" t="e">
        <f t="shared" si="5"/>
        <v>#REF!</v>
      </c>
      <c r="ER2" s="44" t="e">
        <f t="shared" si="5"/>
        <v>#REF!</v>
      </c>
      <c r="ES2" s="44" t="e">
        <f t="shared" si="5"/>
        <v>#REF!</v>
      </c>
      <c r="ET2" s="44" t="e">
        <f t="shared" si="5"/>
        <v>#REF!</v>
      </c>
      <c r="EU2" s="44" t="e">
        <f t="shared" si="5"/>
        <v>#REF!</v>
      </c>
      <c r="EV2" s="44" t="e">
        <f t="shared" si="5"/>
        <v>#REF!</v>
      </c>
      <c r="EW2" s="44" t="e">
        <f t="shared" si="5"/>
        <v>#REF!</v>
      </c>
      <c r="EX2" s="44" t="e">
        <f t="shared" si="5"/>
        <v>#REF!</v>
      </c>
      <c r="EY2" s="44" t="e">
        <f t="shared" si="5"/>
        <v>#REF!</v>
      </c>
      <c r="EZ2" s="44" t="e">
        <f t="shared" si="5"/>
        <v>#REF!</v>
      </c>
      <c r="FA2" s="44" t="e">
        <f t="shared" si="5"/>
        <v>#REF!</v>
      </c>
      <c r="FB2" s="44" t="e">
        <f t="shared" si="5"/>
        <v>#REF!</v>
      </c>
      <c r="FC2" s="44" t="e">
        <f t="shared" si="5"/>
        <v>#REF!</v>
      </c>
      <c r="FD2" s="44" t="e">
        <f t="shared" si="5"/>
        <v>#REF!</v>
      </c>
      <c r="FE2" s="44" t="e">
        <f t="shared" si="5"/>
        <v>#REF!</v>
      </c>
      <c r="FF2" s="44" t="e">
        <f t="shared" si="5"/>
        <v>#REF!</v>
      </c>
      <c r="FG2" s="44" t="e">
        <f t="shared" si="5"/>
        <v>#REF!</v>
      </c>
      <c r="FH2" s="44" t="e">
        <f t="shared" si="5"/>
        <v>#REF!</v>
      </c>
      <c r="FI2" s="44" t="e">
        <f t="shared" si="5"/>
        <v>#REF!</v>
      </c>
      <c r="FJ2" s="44" t="e">
        <f t="shared" si="5"/>
        <v>#REF!</v>
      </c>
      <c r="FK2" s="44" t="e">
        <f t="shared" si="5"/>
        <v>#REF!</v>
      </c>
      <c r="FL2" s="44" t="e">
        <f t="shared" si="5"/>
        <v>#REF!</v>
      </c>
      <c r="FM2" s="44" t="e">
        <f t="shared" si="5"/>
        <v>#REF!</v>
      </c>
      <c r="FN2" s="44" t="e">
        <f t="shared" si="5"/>
        <v>#REF!</v>
      </c>
      <c r="FO2" s="44" t="e">
        <f t="shared" si="5"/>
        <v>#REF!</v>
      </c>
      <c r="FP2" s="44" t="e">
        <f t="shared" si="5"/>
        <v>#REF!</v>
      </c>
      <c r="FQ2" s="44" t="e">
        <f t="shared" si="5"/>
        <v>#REF!</v>
      </c>
      <c r="FR2" s="44" t="e">
        <f t="shared" si="5"/>
        <v>#REF!</v>
      </c>
      <c r="FS2" s="44" t="e">
        <f t="shared" si="5"/>
        <v>#REF!</v>
      </c>
      <c r="FT2" s="44" t="e">
        <f t="shared" si="5"/>
        <v>#REF!</v>
      </c>
      <c r="FU2" s="44" t="e">
        <f t="shared" si="5"/>
        <v>#REF!</v>
      </c>
      <c r="FV2" s="44" t="e">
        <f t="shared" si="5"/>
        <v>#REF!</v>
      </c>
      <c r="FW2" s="44" t="e">
        <f t="shared" si="5"/>
        <v>#REF!</v>
      </c>
      <c r="FX2" s="44" t="e">
        <f t="shared" si="5"/>
        <v>#REF!</v>
      </c>
      <c r="FY2" s="44" t="e">
        <f t="shared" si="5"/>
        <v>#REF!</v>
      </c>
      <c r="FZ2" s="44" t="e">
        <f t="shared" si="5"/>
        <v>#REF!</v>
      </c>
      <c r="GA2" s="44" t="e">
        <f t="shared" si="5"/>
        <v>#REF!</v>
      </c>
      <c r="GB2" s="44" t="e">
        <f t="shared" si="5"/>
        <v>#REF!</v>
      </c>
      <c r="GC2" s="44" t="e">
        <f t="shared" si="5"/>
        <v>#REF!</v>
      </c>
      <c r="GD2" s="44" t="e">
        <f t="shared" si="5"/>
        <v>#REF!</v>
      </c>
      <c r="GE2" s="44" t="e">
        <f t="shared" si="5"/>
        <v>#REF!</v>
      </c>
      <c r="GF2" s="44" t="e">
        <f t="shared" si="5"/>
        <v>#REF!</v>
      </c>
      <c r="GG2" s="44" t="e">
        <f t="shared" si="5"/>
        <v>#REF!</v>
      </c>
      <c r="GH2" s="44" t="e">
        <f t="shared" si="5"/>
        <v>#REF!</v>
      </c>
      <c r="GI2" s="44" t="e">
        <f t="shared" si="5"/>
        <v>#REF!</v>
      </c>
      <c r="GJ2" s="44" t="e">
        <f t="shared" si="5"/>
        <v>#REF!</v>
      </c>
      <c r="GK2" s="44" t="e">
        <f t="shared" si="5"/>
        <v>#REF!</v>
      </c>
      <c r="GL2" s="44" t="e">
        <f t="shared" si="5"/>
        <v>#REF!</v>
      </c>
      <c r="GM2" s="44" t="e">
        <f t="shared" ref="GM2:HJ2" si="6">SUM(GM4:GM219)</f>
        <v>#REF!</v>
      </c>
      <c r="GN2" s="44" t="e">
        <f t="shared" si="6"/>
        <v>#REF!</v>
      </c>
      <c r="GO2" s="44" t="e">
        <f t="shared" si="6"/>
        <v>#REF!</v>
      </c>
      <c r="GP2" s="44" t="e">
        <f t="shared" si="6"/>
        <v>#REF!</v>
      </c>
      <c r="GQ2" s="44" t="e">
        <f t="shared" si="6"/>
        <v>#REF!</v>
      </c>
      <c r="GR2" s="44" t="e">
        <f t="shared" si="6"/>
        <v>#REF!</v>
      </c>
      <c r="GS2" s="44" t="e">
        <f t="shared" si="6"/>
        <v>#REF!</v>
      </c>
      <c r="GT2" s="44" t="e">
        <f t="shared" si="6"/>
        <v>#REF!</v>
      </c>
      <c r="GU2" s="44" t="e">
        <f t="shared" si="6"/>
        <v>#REF!</v>
      </c>
      <c r="GV2" s="44" t="e">
        <f t="shared" si="6"/>
        <v>#REF!</v>
      </c>
      <c r="GW2" s="44" t="e">
        <f t="shared" si="6"/>
        <v>#REF!</v>
      </c>
      <c r="GX2" s="44" t="e">
        <f t="shared" si="6"/>
        <v>#REF!</v>
      </c>
      <c r="GY2" s="44" t="e">
        <f t="shared" si="6"/>
        <v>#REF!</v>
      </c>
      <c r="GZ2" s="44" t="e">
        <f t="shared" si="6"/>
        <v>#REF!</v>
      </c>
      <c r="HA2" s="44" t="e">
        <f t="shared" si="6"/>
        <v>#REF!</v>
      </c>
      <c r="HB2" s="44" t="e">
        <f t="shared" si="6"/>
        <v>#REF!</v>
      </c>
      <c r="HC2" s="44" t="e">
        <f t="shared" si="6"/>
        <v>#REF!</v>
      </c>
      <c r="HD2" s="44" t="e">
        <f t="shared" si="6"/>
        <v>#REF!</v>
      </c>
      <c r="HE2" s="44" t="e">
        <f t="shared" si="6"/>
        <v>#REF!</v>
      </c>
      <c r="HF2" s="44" t="e">
        <f t="shared" si="6"/>
        <v>#REF!</v>
      </c>
      <c r="HG2" s="44" t="e">
        <f t="shared" si="6"/>
        <v>#REF!</v>
      </c>
      <c r="HH2" s="44" t="e">
        <f t="shared" si="6"/>
        <v>#REF!</v>
      </c>
      <c r="HI2" s="44" t="e">
        <f t="shared" si="6"/>
        <v>#REF!</v>
      </c>
      <c r="HJ2" s="44" t="e">
        <f t="shared" si="6"/>
        <v>#REF!</v>
      </c>
    </row>
    <row r="3" spans="1:218" x14ac:dyDescent="0.2">
      <c r="A3" s="23" t="s">
        <v>55</v>
      </c>
      <c r="B3" s="24" t="s">
        <v>203</v>
      </c>
      <c r="C3" s="24"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5">
        <v>48</v>
      </c>
      <c r="AY3" s="25">
        <v>49</v>
      </c>
      <c r="AZ3" s="25">
        <v>50</v>
      </c>
      <c r="BA3" s="25">
        <v>51</v>
      </c>
      <c r="BB3" s="25">
        <v>52</v>
      </c>
      <c r="BC3" s="25">
        <v>53</v>
      </c>
      <c r="BD3" s="25">
        <v>54</v>
      </c>
      <c r="BE3" s="25">
        <v>55</v>
      </c>
      <c r="BF3" s="25">
        <v>56</v>
      </c>
      <c r="BG3" s="25">
        <v>57</v>
      </c>
      <c r="BH3" s="25">
        <v>58</v>
      </c>
      <c r="BI3" s="25">
        <v>59</v>
      </c>
      <c r="BJ3" s="25">
        <v>60</v>
      </c>
      <c r="BK3" s="25">
        <v>61</v>
      </c>
      <c r="BL3" s="25">
        <v>62</v>
      </c>
      <c r="BM3" s="25">
        <v>63</v>
      </c>
      <c r="BN3" s="25">
        <v>64</v>
      </c>
      <c r="BO3" s="25">
        <v>65</v>
      </c>
      <c r="BP3" s="25">
        <v>66</v>
      </c>
      <c r="BQ3" s="25">
        <v>67</v>
      </c>
      <c r="BR3" s="25">
        <v>68</v>
      </c>
      <c r="BS3" s="25">
        <v>69</v>
      </c>
      <c r="BT3" s="25">
        <v>70</v>
      </c>
      <c r="BU3" s="25">
        <v>71</v>
      </c>
      <c r="BV3" s="25">
        <v>72</v>
      </c>
      <c r="BW3" s="25">
        <v>73</v>
      </c>
      <c r="BX3" s="25">
        <v>74</v>
      </c>
      <c r="BY3" s="25">
        <v>75</v>
      </c>
      <c r="BZ3" s="25">
        <v>76</v>
      </c>
      <c r="CA3" s="25">
        <v>77</v>
      </c>
      <c r="CB3" s="25">
        <v>78</v>
      </c>
      <c r="CC3" s="25">
        <v>79</v>
      </c>
      <c r="CD3" s="25">
        <v>80</v>
      </c>
      <c r="CE3" s="25">
        <v>81</v>
      </c>
      <c r="CF3" s="25">
        <v>82</v>
      </c>
      <c r="CG3" s="25">
        <v>83</v>
      </c>
      <c r="CH3" s="25">
        <v>84</v>
      </c>
      <c r="CI3" s="25">
        <v>85</v>
      </c>
      <c r="CJ3" s="25">
        <v>86</v>
      </c>
      <c r="CK3" s="25">
        <v>87</v>
      </c>
      <c r="CL3" s="25">
        <v>88</v>
      </c>
      <c r="CM3" s="25">
        <v>89</v>
      </c>
      <c r="CN3" s="25">
        <v>90</v>
      </c>
      <c r="CO3" s="25">
        <v>91</v>
      </c>
      <c r="CP3" s="25">
        <v>92</v>
      </c>
      <c r="CQ3" s="25">
        <v>93</v>
      </c>
      <c r="CR3" s="25">
        <v>94</v>
      </c>
      <c r="CS3" s="25">
        <v>95</v>
      </c>
      <c r="CT3" s="25">
        <v>96</v>
      </c>
      <c r="CU3" s="25">
        <v>97</v>
      </c>
      <c r="CV3" s="25">
        <v>98</v>
      </c>
      <c r="CW3" s="25">
        <v>99</v>
      </c>
      <c r="CX3" s="25">
        <v>100</v>
      </c>
      <c r="CY3" s="25">
        <v>101</v>
      </c>
      <c r="CZ3" s="25">
        <v>102</v>
      </c>
      <c r="DA3" s="25">
        <v>103</v>
      </c>
      <c r="DB3" s="25">
        <v>104</v>
      </c>
      <c r="DC3" s="25">
        <v>105</v>
      </c>
      <c r="DD3" s="25">
        <v>106</v>
      </c>
      <c r="DE3" s="25">
        <v>107</v>
      </c>
      <c r="DF3" s="25">
        <v>108</v>
      </c>
      <c r="DG3" s="25">
        <v>109</v>
      </c>
      <c r="DH3" s="25">
        <v>110</v>
      </c>
      <c r="DI3" s="25">
        <v>111</v>
      </c>
      <c r="DJ3" s="25">
        <v>112</v>
      </c>
      <c r="DK3" s="25">
        <v>113</v>
      </c>
      <c r="DL3" s="25">
        <v>114</v>
      </c>
      <c r="DM3" s="25">
        <v>115</v>
      </c>
      <c r="DN3" s="25">
        <v>116</v>
      </c>
      <c r="DO3" s="25">
        <v>117</v>
      </c>
      <c r="DP3" s="25">
        <v>118</v>
      </c>
      <c r="DQ3" s="25">
        <v>119</v>
      </c>
      <c r="DR3" s="25">
        <v>120</v>
      </c>
      <c r="DS3" s="25">
        <v>121</v>
      </c>
      <c r="DT3" s="25">
        <v>122</v>
      </c>
      <c r="DU3" s="25">
        <v>123</v>
      </c>
      <c r="DV3" s="25">
        <v>124</v>
      </c>
      <c r="DW3" s="25">
        <v>125</v>
      </c>
      <c r="DX3" s="25">
        <v>126</v>
      </c>
      <c r="DY3" s="25">
        <v>127</v>
      </c>
      <c r="DZ3" s="25">
        <v>128</v>
      </c>
      <c r="EA3" s="25">
        <v>129</v>
      </c>
      <c r="EB3" s="25">
        <v>130</v>
      </c>
      <c r="EC3" s="25">
        <v>131</v>
      </c>
      <c r="ED3" s="25">
        <v>132</v>
      </c>
      <c r="EE3" s="25">
        <v>133</v>
      </c>
      <c r="EF3" s="25">
        <v>134</v>
      </c>
      <c r="EG3" s="25">
        <v>135</v>
      </c>
      <c r="EH3" s="25">
        <v>136</v>
      </c>
      <c r="EI3" s="25">
        <v>137</v>
      </c>
      <c r="EJ3" s="25">
        <v>138</v>
      </c>
      <c r="EK3" s="25">
        <v>139</v>
      </c>
      <c r="EL3" s="25">
        <v>140</v>
      </c>
      <c r="EM3" s="25">
        <v>141</v>
      </c>
      <c r="EN3" s="25">
        <v>142</v>
      </c>
      <c r="EO3" s="25">
        <v>143</v>
      </c>
      <c r="EP3" s="25">
        <v>144</v>
      </c>
      <c r="EQ3" s="25">
        <v>145</v>
      </c>
      <c r="ER3" s="25">
        <v>146</v>
      </c>
      <c r="ES3" s="25">
        <v>147</v>
      </c>
      <c r="ET3" s="25">
        <v>148</v>
      </c>
      <c r="EU3" s="25">
        <v>149</v>
      </c>
      <c r="EV3" s="25">
        <v>150</v>
      </c>
      <c r="EW3" s="25">
        <v>151</v>
      </c>
      <c r="EX3" s="25">
        <v>152</v>
      </c>
      <c r="EY3" s="25">
        <v>153</v>
      </c>
      <c r="EZ3" s="25">
        <v>154</v>
      </c>
      <c r="FA3" s="25">
        <v>155</v>
      </c>
      <c r="FB3" s="25">
        <v>156</v>
      </c>
      <c r="FC3" s="25">
        <v>157</v>
      </c>
      <c r="FD3" s="25">
        <v>158</v>
      </c>
      <c r="FE3" s="25">
        <v>159</v>
      </c>
      <c r="FF3" s="25">
        <v>160</v>
      </c>
      <c r="FG3" s="25">
        <v>161</v>
      </c>
      <c r="FH3" s="25">
        <v>162</v>
      </c>
      <c r="FI3" s="25">
        <v>163</v>
      </c>
      <c r="FJ3" s="25">
        <v>164</v>
      </c>
      <c r="FK3" s="25">
        <v>165</v>
      </c>
      <c r="FL3" s="25">
        <v>166</v>
      </c>
      <c r="FM3" s="25">
        <v>167</v>
      </c>
      <c r="FN3" s="25">
        <v>168</v>
      </c>
      <c r="FO3" s="25">
        <v>169</v>
      </c>
      <c r="FP3" s="25">
        <v>170</v>
      </c>
      <c r="FQ3" s="25">
        <v>171</v>
      </c>
      <c r="FR3" s="25">
        <v>172</v>
      </c>
      <c r="FS3" s="25">
        <v>173</v>
      </c>
      <c r="FT3" s="25">
        <v>174</v>
      </c>
      <c r="FU3" s="25">
        <v>175</v>
      </c>
      <c r="FV3" s="25">
        <v>176</v>
      </c>
      <c r="FW3" s="25">
        <v>177</v>
      </c>
      <c r="FX3" s="25">
        <v>178</v>
      </c>
      <c r="FY3" s="25">
        <v>179</v>
      </c>
      <c r="FZ3" s="25">
        <v>180</v>
      </c>
      <c r="GA3" s="25">
        <v>181</v>
      </c>
      <c r="GB3" s="25">
        <v>182</v>
      </c>
      <c r="GC3" s="25">
        <v>183</v>
      </c>
      <c r="GD3" s="25">
        <v>184</v>
      </c>
      <c r="GE3" s="25">
        <v>185</v>
      </c>
      <c r="GF3" s="25">
        <v>186</v>
      </c>
      <c r="GG3" s="25">
        <v>187</v>
      </c>
      <c r="GH3" s="25">
        <v>188</v>
      </c>
      <c r="GI3" s="25">
        <v>189</v>
      </c>
      <c r="GJ3" s="25">
        <v>190</v>
      </c>
      <c r="GK3" s="25">
        <v>191</v>
      </c>
      <c r="GL3" s="25">
        <v>192</v>
      </c>
      <c r="GM3" s="25">
        <v>193</v>
      </c>
      <c r="GN3" s="25">
        <v>194</v>
      </c>
      <c r="GO3" s="25">
        <v>195</v>
      </c>
      <c r="GP3" s="25">
        <v>196</v>
      </c>
      <c r="GQ3" s="25">
        <v>197</v>
      </c>
      <c r="GR3" s="25">
        <v>198</v>
      </c>
      <c r="GS3" s="25">
        <v>199</v>
      </c>
      <c r="GT3" s="25">
        <v>200</v>
      </c>
      <c r="GU3" s="25">
        <v>201</v>
      </c>
      <c r="GV3" s="25">
        <v>202</v>
      </c>
      <c r="GW3" s="25">
        <v>203</v>
      </c>
      <c r="GX3" s="25">
        <v>204</v>
      </c>
      <c r="GY3" s="25">
        <v>205</v>
      </c>
      <c r="GZ3" s="25">
        <v>206</v>
      </c>
      <c r="HA3" s="25">
        <v>207</v>
      </c>
      <c r="HB3" s="25">
        <v>208</v>
      </c>
      <c r="HC3" s="25">
        <v>209</v>
      </c>
      <c r="HD3" s="25">
        <v>210</v>
      </c>
      <c r="HE3" s="25">
        <v>211</v>
      </c>
      <c r="HF3" s="25">
        <v>212</v>
      </c>
      <c r="HG3" s="25">
        <v>213</v>
      </c>
      <c r="HH3" s="25">
        <v>214</v>
      </c>
      <c r="HI3" s="25">
        <v>215</v>
      </c>
      <c r="HJ3" s="25">
        <v>216</v>
      </c>
    </row>
    <row r="4" spans="1:218" s="22" customFormat="1" ht="14.4" x14ac:dyDescent="0.3">
      <c r="A4" s="42">
        <v>1</v>
      </c>
      <c r="B4" s="43">
        <f>'CMM1 - AUX CALC'!$B$67</f>
        <v>0</v>
      </c>
      <c r="C4" s="41">
        <f>$B4/(_xlfn.SINGLE(PrazoConcessao)*12-C$3+1)</f>
        <v>0</v>
      </c>
      <c r="D4" s="41">
        <f t="shared" ref="D4:S19" si="7">C4</f>
        <v>0</v>
      </c>
      <c r="E4" s="41">
        <f t="shared" si="7"/>
        <v>0</v>
      </c>
      <c r="F4" s="41">
        <f t="shared" si="7"/>
        <v>0</v>
      </c>
      <c r="G4" s="41">
        <f t="shared" si="7"/>
        <v>0</v>
      </c>
      <c r="H4" s="41">
        <f t="shared" si="7"/>
        <v>0</v>
      </c>
      <c r="I4" s="41">
        <f t="shared" si="7"/>
        <v>0</v>
      </c>
      <c r="J4" s="41">
        <f t="shared" si="7"/>
        <v>0</v>
      </c>
      <c r="K4" s="41">
        <f t="shared" si="7"/>
        <v>0</v>
      </c>
      <c r="L4" s="41">
        <f t="shared" si="7"/>
        <v>0</v>
      </c>
      <c r="M4" s="41">
        <f t="shared" si="7"/>
        <v>0</v>
      </c>
      <c r="N4" s="41">
        <f t="shared" si="7"/>
        <v>0</v>
      </c>
      <c r="O4" s="41">
        <f t="shared" si="7"/>
        <v>0</v>
      </c>
      <c r="P4" s="41">
        <f t="shared" si="7"/>
        <v>0</v>
      </c>
      <c r="Q4" s="41">
        <f t="shared" si="7"/>
        <v>0</v>
      </c>
      <c r="R4" s="41">
        <f t="shared" si="7"/>
        <v>0</v>
      </c>
      <c r="S4" s="41">
        <f t="shared" si="7"/>
        <v>0</v>
      </c>
      <c r="T4" s="41">
        <f t="shared" ref="T4:AI19" si="8">S4</f>
        <v>0</v>
      </c>
      <c r="U4" s="41">
        <f t="shared" si="8"/>
        <v>0</v>
      </c>
      <c r="V4" s="41">
        <f t="shared" si="8"/>
        <v>0</v>
      </c>
      <c r="W4" s="41">
        <f t="shared" si="8"/>
        <v>0</v>
      </c>
      <c r="X4" s="41">
        <f t="shared" si="8"/>
        <v>0</v>
      </c>
      <c r="Y4" s="41">
        <f t="shared" si="8"/>
        <v>0</v>
      </c>
      <c r="Z4" s="41">
        <f t="shared" si="8"/>
        <v>0</v>
      </c>
      <c r="AA4" s="41">
        <f t="shared" si="8"/>
        <v>0</v>
      </c>
      <c r="AB4" s="41">
        <f t="shared" si="8"/>
        <v>0</v>
      </c>
      <c r="AC4" s="41">
        <f t="shared" si="8"/>
        <v>0</v>
      </c>
      <c r="AD4" s="41">
        <f t="shared" si="8"/>
        <v>0</v>
      </c>
      <c r="AE4" s="41">
        <f t="shared" si="8"/>
        <v>0</v>
      </c>
      <c r="AF4" s="41">
        <f t="shared" si="8"/>
        <v>0</v>
      </c>
      <c r="AG4" s="41">
        <f t="shared" si="8"/>
        <v>0</v>
      </c>
      <c r="AH4" s="41">
        <f t="shared" si="8"/>
        <v>0</v>
      </c>
      <c r="AI4" s="41">
        <f t="shared" si="8"/>
        <v>0</v>
      </c>
      <c r="AJ4" s="41">
        <f t="shared" ref="AJ4:AY19" si="9">AI4</f>
        <v>0</v>
      </c>
      <c r="AK4" s="41">
        <f t="shared" si="9"/>
        <v>0</v>
      </c>
      <c r="AL4" s="41">
        <f t="shared" si="9"/>
        <v>0</v>
      </c>
      <c r="AM4" s="41">
        <f t="shared" si="9"/>
        <v>0</v>
      </c>
      <c r="AN4" s="41">
        <f t="shared" si="9"/>
        <v>0</v>
      </c>
      <c r="AO4" s="41">
        <f t="shared" si="9"/>
        <v>0</v>
      </c>
      <c r="AP4" s="41">
        <f t="shared" si="9"/>
        <v>0</v>
      </c>
      <c r="AQ4" s="41">
        <f t="shared" si="9"/>
        <v>0</v>
      </c>
      <c r="AR4" s="41">
        <f t="shared" si="9"/>
        <v>0</v>
      </c>
      <c r="AS4" s="41">
        <f t="shared" si="9"/>
        <v>0</v>
      </c>
      <c r="AT4" s="41">
        <f t="shared" si="9"/>
        <v>0</v>
      </c>
      <c r="AU4" s="41">
        <f t="shared" si="9"/>
        <v>0</v>
      </c>
      <c r="AV4" s="41">
        <f t="shared" si="9"/>
        <v>0</v>
      </c>
      <c r="AW4" s="41">
        <f t="shared" si="9"/>
        <v>0</v>
      </c>
      <c r="AX4" s="41">
        <f t="shared" si="9"/>
        <v>0</v>
      </c>
      <c r="AY4" s="41">
        <f t="shared" si="9"/>
        <v>0</v>
      </c>
      <c r="AZ4" s="41">
        <f t="shared" ref="AZ4:BO19" si="10">AY4</f>
        <v>0</v>
      </c>
      <c r="BA4" s="41">
        <f t="shared" si="10"/>
        <v>0</v>
      </c>
      <c r="BB4" s="41">
        <f t="shared" si="10"/>
        <v>0</v>
      </c>
      <c r="BC4" s="41">
        <f t="shared" si="10"/>
        <v>0</v>
      </c>
      <c r="BD4" s="41">
        <f t="shared" si="10"/>
        <v>0</v>
      </c>
      <c r="BE4" s="41">
        <f t="shared" si="10"/>
        <v>0</v>
      </c>
      <c r="BF4" s="41">
        <f t="shared" si="10"/>
        <v>0</v>
      </c>
      <c r="BG4" s="41">
        <f t="shared" si="10"/>
        <v>0</v>
      </c>
      <c r="BH4" s="41">
        <f t="shared" si="10"/>
        <v>0</v>
      </c>
      <c r="BI4" s="41">
        <f t="shared" si="10"/>
        <v>0</v>
      </c>
      <c r="BJ4" s="41">
        <f t="shared" si="10"/>
        <v>0</v>
      </c>
      <c r="BK4" s="41">
        <f t="shared" si="10"/>
        <v>0</v>
      </c>
      <c r="BL4" s="41">
        <f t="shared" si="10"/>
        <v>0</v>
      </c>
      <c r="BM4" s="41">
        <f t="shared" si="10"/>
        <v>0</v>
      </c>
      <c r="BN4" s="41">
        <f t="shared" si="10"/>
        <v>0</v>
      </c>
      <c r="BO4" s="41">
        <f t="shared" si="10"/>
        <v>0</v>
      </c>
      <c r="BP4" s="41">
        <f t="shared" ref="BP4:CE19" si="11">BO4</f>
        <v>0</v>
      </c>
      <c r="BQ4" s="41">
        <f t="shared" si="11"/>
        <v>0</v>
      </c>
      <c r="BR4" s="41">
        <f t="shared" si="11"/>
        <v>0</v>
      </c>
      <c r="BS4" s="41">
        <f t="shared" si="11"/>
        <v>0</v>
      </c>
      <c r="BT4" s="41">
        <f t="shared" si="11"/>
        <v>0</v>
      </c>
      <c r="BU4" s="41">
        <f t="shared" si="11"/>
        <v>0</v>
      </c>
      <c r="BV4" s="41">
        <f t="shared" si="11"/>
        <v>0</v>
      </c>
      <c r="BW4" s="41">
        <f t="shared" si="11"/>
        <v>0</v>
      </c>
      <c r="BX4" s="41">
        <f t="shared" si="11"/>
        <v>0</v>
      </c>
      <c r="BY4" s="41">
        <f t="shared" si="11"/>
        <v>0</v>
      </c>
      <c r="BZ4" s="41">
        <f t="shared" si="11"/>
        <v>0</v>
      </c>
      <c r="CA4" s="41">
        <f t="shared" si="11"/>
        <v>0</v>
      </c>
      <c r="CB4" s="41">
        <f t="shared" si="11"/>
        <v>0</v>
      </c>
      <c r="CC4" s="41">
        <f t="shared" si="11"/>
        <v>0</v>
      </c>
      <c r="CD4" s="41">
        <f t="shared" si="11"/>
        <v>0</v>
      </c>
      <c r="CE4" s="41">
        <f t="shared" si="11"/>
        <v>0</v>
      </c>
      <c r="CF4" s="41">
        <f t="shared" ref="CF4:CU19" si="12">CE4</f>
        <v>0</v>
      </c>
      <c r="CG4" s="41">
        <f t="shared" si="12"/>
        <v>0</v>
      </c>
      <c r="CH4" s="41">
        <f t="shared" si="12"/>
        <v>0</v>
      </c>
      <c r="CI4" s="41">
        <f t="shared" si="12"/>
        <v>0</v>
      </c>
      <c r="CJ4" s="41">
        <f t="shared" si="12"/>
        <v>0</v>
      </c>
      <c r="CK4" s="41">
        <f t="shared" si="12"/>
        <v>0</v>
      </c>
      <c r="CL4" s="41">
        <f t="shared" si="12"/>
        <v>0</v>
      </c>
      <c r="CM4" s="41">
        <f t="shared" si="12"/>
        <v>0</v>
      </c>
      <c r="CN4" s="41">
        <f t="shared" si="12"/>
        <v>0</v>
      </c>
      <c r="CO4" s="41">
        <f t="shared" si="12"/>
        <v>0</v>
      </c>
      <c r="CP4" s="41">
        <f t="shared" si="12"/>
        <v>0</v>
      </c>
      <c r="CQ4" s="41">
        <f t="shared" si="12"/>
        <v>0</v>
      </c>
      <c r="CR4" s="41">
        <f t="shared" si="12"/>
        <v>0</v>
      </c>
      <c r="CS4" s="41">
        <f t="shared" si="12"/>
        <v>0</v>
      </c>
      <c r="CT4" s="41">
        <f t="shared" si="12"/>
        <v>0</v>
      </c>
      <c r="CU4" s="41">
        <f t="shared" si="12"/>
        <v>0</v>
      </c>
      <c r="CV4" s="41">
        <f t="shared" ref="CV4:DK19" si="13">CU4</f>
        <v>0</v>
      </c>
      <c r="CW4" s="41">
        <f t="shared" si="13"/>
        <v>0</v>
      </c>
      <c r="CX4" s="41">
        <f t="shared" si="13"/>
        <v>0</v>
      </c>
      <c r="CY4" s="41">
        <f t="shared" si="13"/>
        <v>0</v>
      </c>
      <c r="CZ4" s="41">
        <f t="shared" si="13"/>
        <v>0</v>
      </c>
      <c r="DA4" s="41">
        <f t="shared" si="13"/>
        <v>0</v>
      </c>
      <c r="DB4" s="41">
        <f t="shared" si="13"/>
        <v>0</v>
      </c>
      <c r="DC4" s="41">
        <f t="shared" si="13"/>
        <v>0</v>
      </c>
      <c r="DD4" s="41">
        <f t="shared" si="13"/>
        <v>0</v>
      </c>
      <c r="DE4" s="41">
        <f t="shared" si="13"/>
        <v>0</v>
      </c>
      <c r="DF4" s="41">
        <f t="shared" si="13"/>
        <v>0</v>
      </c>
      <c r="DG4" s="41">
        <f t="shared" si="13"/>
        <v>0</v>
      </c>
      <c r="DH4" s="41">
        <f t="shared" si="13"/>
        <v>0</v>
      </c>
      <c r="DI4" s="41">
        <f t="shared" si="13"/>
        <v>0</v>
      </c>
      <c r="DJ4" s="41">
        <f t="shared" si="13"/>
        <v>0</v>
      </c>
      <c r="DK4" s="41">
        <f t="shared" si="13"/>
        <v>0</v>
      </c>
      <c r="DL4" s="41">
        <f t="shared" ref="DL4:EA19" si="14">DK4</f>
        <v>0</v>
      </c>
      <c r="DM4" s="41">
        <f t="shared" si="14"/>
        <v>0</v>
      </c>
      <c r="DN4" s="41">
        <f t="shared" si="14"/>
        <v>0</v>
      </c>
      <c r="DO4" s="41">
        <f t="shared" si="14"/>
        <v>0</v>
      </c>
      <c r="DP4" s="41">
        <f t="shared" si="14"/>
        <v>0</v>
      </c>
      <c r="DQ4" s="41">
        <f t="shared" si="14"/>
        <v>0</v>
      </c>
      <c r="DR4" s="41">
        <f t="shared" si="14"/>
        <v>0</v>
      </c>
      <c r="DS4" s="41">
        <f t="shared" si="14"/>
        <v>0</v>
      </c>
      <c r="DT4" s="41">
        <f t="shared" si="14"/>
        <v>0</v>
      </c>
      <c r="DU4" s="41">
        <f t="shared" si="14"/>
        <v>0</v>
      </c>
      <c r="DV4" s="41">
        <f t="shared" si="14"/>
        <v>0</v>
      </c>
      <c r="DW4" s="41">
        <f t="shared" si="14"/>
        <v>0</v>
      </c>
      <c r="DX4" s="41">
        <f t="shared" si="14"/>
        <v>0</v>
      </c>
      <c r="DY4" s="41">
        <f t="shared" si="14"/>
        <v>0</v>
      </c>
      <c r="DZ4" s="41">
        <f t="shared" si="14"/>
        <v>0</v>
      </c>
      <c r="EA4" s="41">
        <f t="shared" si="14"/>
        <v>0</v>
      </c>
      <c r="EB4" s="41">
        <f t="shared" ref="EB4:EQ19" si="15">EA4</f>
        <v>0</v>
      </c>
      <c r="EC4" s="41">
        <f t="shared" si="15"/>
        <v>0</v>
      </c>
      <c r="ED4" s="41">
        <f t="shared" si="15"/>
        <v>0</v>
      </c>
      <c r="EE4" s="41">
        <f t="shared" si="15"/>
        <v>0</v>
      </c>
      <c r="EF4" s="41">
        <f t="shared" si="15"/>
        <v>0</v>
      </c>
      <c r="EG4" s="41">
        <f t="shared" si="15"/>
        <v>0</v>
      </c>
      <c r="EH4" s="41">
        <f t="shared" si="15"/>
        <v>0</v>
      </c>
      <c r="EI4" s="41">
        <f t="shared" si="15"/>
        <v>0</v>
      </c>
      <c r="EJ4" s="41">
        <f t="shared" si="15"/>
        <v>0</v>
      </c>
      <c r="EK4" s="41">
        <f t="shared" si="15"/>
        <v>0</v>
      </c>
      <c r="EL4" s="41">
        <f t="shared" si="15"/>
        <v>0</v>
      </c>
      <c r="EM4" s="41">
        <f t="shared" si="15"/>
        <v>0</v>
      </c>
      <c r="EN4" s="41">
        <f t="shared" si="15"/>
        <v>0</v>
      </c>
      <c r="EO4" s="41">
        <f t="shared" si="15"/>
        <v>0</v>
      </c>
      <c r="EP4" s="41">
        <f t="shared" si="15"/>
        <v>0</v>
      </c>
      <c r="EQ4" s="41">
        <f t="shared" si="15"/>
        <v>0</v>
      </c>
      <c r="ER4" s="41">
        <f t="shared" ref="ER4:FG19" si="16">EQ4</f>
        <v>0</v>
      </c>
      <c r="ES4" s="41">
        <f t="shared" si="16"/>
        <v>0</v>
      </c>
      <c r="ET4" s="41">
        <f t="shared" si="16"/>
        <v>0</v>
      </c>
      <c r="EU4" s="41">
        <f t="shared" si="16"/>
        <v>0</v>
      </c>
      <c r="EV4" s="41">
        <f t="shared" si="16"/>
        <v>0</v>
      </c>
      <c r="EW4" s="41">
        <f t="shared" si="16"/>
        <v>0</v>
      </c>
      <c r="EX4" s="41">
        <f t="shared" si="16"/>
        <v>0</v>
      </c>
      <c r="EY4" s="41">
        <f t="shared" si="16"/>
        <v>0</v>
      </c>
      <c r="EZ4" s="41">
        <f t="shared" si="16"/>
        <v>0</v>
      </c>
      <c r="FA4" s="41">
        <f t="shared" si="16"/>
        <v>0</v>
      </c>
      <c r="FB4" s="41">
        <f t="shared" si="16"/>
        <v>0</v>
      </c>
      <c r="FC4" s="41">
        <f t="shared" si="16"/>
        <v>0</v>
      </c>
      <c r="FD4" s="41">
        <f t="shared" si="16"/>
        <v>0</v>
      </c>
      <c r="FE4" s="41">
        <f t="shared" si="16"/>
        <v>0</v>
      </c>
      <c r="FF4" s="41">
        <f t="shared" si="16"/>
        <v>0</v>
      </c>
      <c r="FG4" s="41">
        <f t="shared" si="16"/>
        <v>0</v>
      </c>
      <c r="FH4" s="41">
        <f t="shared" ref="FH4:FW19" si="17">FG4</f>
        <v>0</v>
      </c>
      <c r="FI4" s="41">
        <f t="shared" si="17"/>
        <v>0</v>
      </c>
      <c r="FJ4" s="41">
        <f t="shared" si="17"/>
        <v>0</v>
      </c>
      <c r="FK4" s="41">
        <f t="shared" si="17"/>
        <v>0</v>
      </c>
      <c r="FL4" s="41">
        <f t="shared" si="17"/>
        <v>0</v>
      </c>
      <c r="FM4" s="41">
        <f t="shared" si="17"/>
        <v>0</v>
      </c>
      <c r="FN4" s="41">
        <f t="shared" si="17"/>
        <v>0</v>
      </c>
      <c r="FO4" s="41">
        <f t="shared" si="17"/>
        <v>0</v>
      </c>
      <c r="FP4" s="41">
        <f t="shared" si="17"/>
        <v>0</v>
      </c>
      <c r="FQ4" s="41">
        <f t="shared" si="17"/>
        <v>0</v>
      </c>
      <c r="FR4" s="41">
        <f t="shared" si="17"/>
        <v>0</v>
      </c>
      <c r="FS4" s="41">
        <f t="shared" si="17"/>
        <v>0</v>
      </c>
      <c r="FT4" s="41">
        <f t="shared" si="17"/>
        <v>0</v>
      </c>
      <c r="FU4" s="41">
        <f t="shared" si="17"/>
        <v>0</v>
      </c>
      <c r="FV4" s="41">
        <f t="shared" si="17"/>
        <v>0</v>
      </c>
      <c r="FW4" s="41">
        <f t="shared" si="17"/>
        <v>0</v>
      </c>
      <c r="FX4" s="41">
        <f t="shared" ref="FX4:GM19" si="18">FW4</f>
        <v>0</v>
      </c>
      <c r="FY4" s="41">
        <f t="shared" si="18"/>
        <v>0</v>
      </c>
      <c r="FZ4" s="41">
        <f t="shared" si="18"/>
        <v>0</v>
      </c>
      <c r="GA4" s="41">
        <f t="shared" si="18"/>
        <v>0</v>
      </c>
      <c r="GB4" s="41">
        <f t="shared" si="18"/>
        <v>0</v>
      </c>
      <c r="GC4" s="41">
        <f t="shared" si="18"/>
        <v>0</v>
      </c>
      <c r="GD4" s="41">
        <f t="shared" si="18"/>
        <v>0</v>
      </c>
      <c r="GE4" s="41">
        <f t="shared" si="18"/>
        <v>0</v>
      </c>
      <c r="GF4" s="41">
        <f t="shared" si="18"/>
        <v>0</v>
      </c>
      <c r="GG4" s="41">
        <f t="shared" si="18"/>
        <v>0</v>
      </c>
      <c r="GH4" s="41">
        <f t="shared" si="18"/>
        <v>0</v>
      </c>
      <c r="GI4" s="41">
        <f t="shared" si="18"/>
        <v>0</v>
      </c>
      <c r="GJ4" s="41">
        <f t="shared" si="18"/>
        <v>0</v>
      </c>
      <c r="GK4" s="41">
        <f t="shared" si="18"/>
        <v>0</v>
      </c>
      <c r="GL4" s="41">
        <f t="shared" si="18"/>
        <v>0</v>
      </c>
      <c r="GM4" s="41">
        <f t="shared" si="18"/>
        <v>0</v>
      </c>
      <c r="GN4" s="41">
        <f t="shared" ref="GN4:HC19" si="19">GM4</f>
        <v>0</v>
      </c>
      <c r="GO4" s="41">
        <f t="shared" si="19"/>
        <v>0</v>
      </c>
      <c r="GP4" s="41">
        <f t="shared" si="19"/>
        <v>0</v>
      </c>
      <c r="GQ4" s="41">
        <f t="shared" si="19"/>
        <v>0</v>
      </c>
      <c r="GR4" s="41">
        <f t="shared" si="19"/>
        <v>0</v>
      </c>
      <c r="GS4" s="41">
        <f t="shared" si="19"/>
        <v>0</v>
      </c>
      <c r="GT4" s="41">
        <f t="shared" si="19"/>
        <v>0</v>
      </c>
      <c r="GU4" s="41">
        <f t="shared" si="19"/>
        <v>0</v>
      </c>
      <c r="GV4" s="41">
        <f t="shared" si="19"/>
        <v>0</v>
      </c>
      <c r="GW4" s="41">
        <f t="shared" si="19"/>
        <v>0</v>
      </c>
      <c r="GX4" s="41">
        <f t="shared" si="19"/>
        <v>0</v>
      </c>
      <c r="GY4" s="41">
        <f t="shared" si="19"/>
        <v>0</v>
      </c>
      <c r="GZ4" s="41">
        <f t="shared" si="19"/>
        <v>0</v>
      </c>
      <c r="HA4" s="41">
        <f t="shared" si="19"/>
        <v>0</v>
      </c>
      <c r="HB4" s="41">
        <f t="shared" si="19"/>
        <v>0</v>
      </c>
      <c r="HC4" s="41">
        <f t="shared" si="19"/>
        <v>0</v>
      </c>
      <c r="HD4" s="41">
        <f t="shared" ref="HD4:HJ18" si="20">HC4</f>
        <v>0</v>
      </c>
      <c r="HE4" s="41">
        <f t="shared" si="20"/>
        <v>0</v>
      </c>
      <c r="HF4" s="41">
        <f t="shared" si="20"/>
        <v>0</v>
      </c>
      <c r="HG4" s="41">
        <f t="shared" si="20"/>
        <v>0</v>
      </c>
      <c r="HH4" s="41">
        <f t="shared" si="20"/>
        <v>0</v>
      </c>
      <c r="HI4" s="41">
        <f t="shared" si="20"/>
        <v>0</v>
      </c>
      <c r="HJ4" s="41">
        <f t="shared" si="20"/>
        <v>0</v>
      </c>
    </row>
    <row r="5" spans="1:218" ht="14.4" x14ac:dyDescent="0.3">
      <c r="A5" s="42">
        <v>2</v>
      </c>
      <c r="B5" s="43">
        <f>'CMM1 - AUX CALC'!$C$67</f>
        <v>0</v>
      </c>
      <c r="C5" s="41"/>
      <c r="D5" s="41">
        <f>$B5/(_xlfn.SINGLE(PrazoConcessao)*12-D$3+1)</f>
        <v>0</v>
      </c>
      <c r="E5" s="41">
        <f t="shared" si="7"/>
        <v>0</v>
      </c>
      <c r="F5" s="41">
        <f t="shared" si="7"/>
        <v>0</v>
      </c>
      <c r="G5" s="41">
        <f t="shared" si="7"/>
        <v>0</v>
      </c>
      <c r="H5" s="41">
        <f t="shared" si="7"/>
        <v>0</v>
      </c>
      <c r="I5" s="41">
        <f t="shared" si="7"/>
        <v>0</v>
      </c>
      <c r="J5" s="41">
        <f t="shared" si="7"/>
        <v>0</v>
      </c>
      <c r="K5" s="41">
        <f t="shared" si="7"/>
        <v>0</v>
      </c>
      <c r="L5" s="41">
        <f t="shared" si="7"/>
        <v>0</v>
      </c>
      <c r="M5" s="41">
        <f t="shared" si="7"/>
        <v>0</v>
      </c>
      <c r="N5" s="41">
        <f t="shared" si="7"/>
        <v>0</v>
      </c>
      <c r="O5" s="41">
        <f t="shared" si="7"/>
        <v>0</v>
      </c>
      <c r="P5" s="41">
        <f t="shared" si="7"/>
        <v>0</v>
      </c>
      <c r="Q5" s="41">
        <f t="shared" si="7"/>
        <v>0</v>
      </c>
      <c r="R5" s="41">
        <f t="shared" si="7"/>
        <v>0</v>
      </c>
      <c r="S5" s="41">
        <f t="shared" si="7"/>
        <v>0</v>
      </c>
      <c r="T5" s="41">
        <f t="shared" si="8"/>
        <v>0</v>
      </c>
      <c r="U5" s="41">
        <f t="shared" si="8"/>
        <v>0</v>
      </c>
      <c r="V5" s="41">
        <f t="shared" si="8"/>
        <v>0</v>
      </c>
      <c r="W5" s="41">
        <f t="shared" si="8"/>
        <v>0</v>
      </c>
      <c r="X5" s="41">
        <f t="shared" si="8"/>
        <v>0</v>
      </c>
      <c r="Y5" s="41">
        <f t="shared" si="8"/>
        <v>0</v>
      </c>
      <c r="Z5" s="41">
        <f t="shared" si="8"/>
        <v>0</v>
      </c>
      <c r="AA5" s="41">
        <f t="shared" si="8"/>
        <v>0</v>
      </c>
      <c r="AB5" s="41">
        <f t="shared" si="8"/>
        <v>0</v>
      </c>
      <c r="AC5" s="41">
        <f t="shared" si="8"/>
        <v>0</v>
      </c>
      <c r="AD5" s="41">
        <f t="shared" si="8"/>
        <v>0</v>
      </c>
      <c r="AE5" s="41">
        <f t="shared" si="8"/>
        <v>0</v>
      </c>
      <c r="AF5" s="41">
        <f t="shared" si="8"/>
        <v>0</v>
      </c>
      <c r="AG5" s="41">
        <f t="shared" si="8"/>
        <v>0</v>
      </c>
      <c r="AH5" s="41">
        <f t="shared" si="8"/>
        <v>0</v>
      </c>
      <c r="AI5" s="41">
        <f t="shared" si="8"/>
        <v>0</v>
      </c>
      <c r="AJ5" s="41">
        <f t="shared" si="9"/>
        <v>0</v>
      </c>
      <c r="AK5" s="41">
        <f t="shared" si="9"/>
        <v>0</v>
      </c>
      <c r="AL5" s="41">
        <f t="shared" si="9"/>
        <v>0</v>
      </c>
      <c r="AM5" s="41">
        <f t="shared" si="9"/>
        <v>0</v>
      </c>
      <c r="AN5" s="41">
        <f t="shared" si="9"/>
        <v>0</v>
      </c>
      <c r="AO5" s="41">
        <f t="shared" si="9"/>
        <v>0</v>
      </c>
      <c r="AP5" s="41">
        <f t="shared" si="9"/>
        <v>0</v>
      </c>
      <c r="AQ5" s="41">
        <f t="shared" si="9"/>
        <v>0</v>
      </c>
      <c r="AR5" s="41">
        <f t="shared" si="9"/>
        <v>0</v>
      </c>
      <c r="AS5" s="41">
        <f t="shared" si="9"/>
        <v>0</v>
      </c>
      <c r="AT5" s="41">
        <f t="shared" si="9"/>
        <v>0</v>
      </c>
      <c r="AU5" s="41">
        <f t="shared" si="9"/>
        <v>0</v>
      </c>
      <c r="AV5" s="41">
        <f t="shared" si="9"/>
        <v>0</v>
      </c>
      <c r="AW5" s="41">
        <f t="shared" si="9"/>
        <v>0</v>
      </c>
      <c r="AX5" s="41">
        <f t="shared" si="9"/>
        <v>0</v>
      </c>
      <c r="AY5" s="41">
        <f t="shared" si="9"/>
        <v>0</v>
      </c>
      <c r="AZ5" s="41">
        <f t="shared" si="10"/>
        <v>0</v>
      </c>
      <c r="BA5" s="41">
        <f t="shared" si="10"/>
        <v>0</v>
      </c>
      <c r="BB5" s="41">
        <f t="shared" si="10"/>
        <v>0</v>
      </c>
      <c r="BC5" s="41">
        <f t="shared" si="10"/>
        <v>0</v>
      </c>
      <c r="BD5" s="41">
        <f t="shared" si="10"/>
        <v>0</v>
      </c>
      <c r="BE5" s="41">
        <f t="shared" si="10"/>
        <v>0</v>
      </c>
      <c r="BF5" s="41">
        <f t="shared" si="10"/>
        <v>0</v>
      </c>
      <c r="BG5" s="41">
        <f t="shared" si="10"/>
        <v>0</v>
      </c>
      <c r="BH5" s="41">
        <f t="shared" si="10"/>
        <v>0</v>
      </c>
      <c r="BI5" s="41">
        <f t="shared" si="10"/>
        <v>0</v>
      </c>
      <c r="BJ5" s="41">
        <f t="shared" si="10"/>
        <v>0</v>
      </c>
      <c r="BK5" s="41">
        <f t="shared" si="10"/>
        <v>0</v>
      </c>
      <c r="BL5" s="41">
        <f t="shared" si="10"/>
        <v>0</v>
      </c>
      <c r="BM5" s="41">
        <f t="shared" si="10"/>
        <v>0</v>
      </c>
      <c r="BN5" s="41">
        <f t="shared" si="10"/>
        <v>0</v>
      </c>
      <c r="BO5" s="41">
        <f t="shared" si="10"/>
        <v>0</v>
      </c>
      <c r="BP5" s="41">
        <f t="shared" si="11"/>
        <v>0</v>
      </c>
      <c r="BQ5" s="41">
        <f t="shared" si="11"/>
        <v>0</v>
      </c>
      <c r="BR5" s="41">
        <f t="shared" si="11"/>
        <v>0</v>
      </c>
      <c r="BS5" s="41">
        <f t="shared" si="11"/>
        <v>0</v>
      </c>
      <c r="BT5" s="41">
        <f t="shared" si="11"/>
        <v>0</v>
      </c>
      <c r="BU5" s="41">
        <f t="shared" si="11"/>
        <v>0</v>
      </c>
      <c r="BV5" s="41">
        <f t="shared" si="11"/>
        <v>0</v>
      </c>
      <c r="BW5" s="41">
        <f t="shared" si="11"/>
        <v>0</v>
      </c>
      <c r="BX5" s="41">
        <f t="shared" si="11"/>
        <v>0</v>
      </c>
      <c r="BY5" s="41">
        <f t="shared" si="11"/>
        <v>0</v>
      </c>
      <c r="BZ5" s="41">
        <f t="shared" si="11"/>
        <v>0</v>
      </c>
      <c r="CA5" s="41">
        <f t="shared" si="11"/>
        <v>0</v>
      </c>
      <c r="CB5" s="41">
        <f t="shared" si="11"/>
        <v>0</v>
      </c>
      <c r="CC5" s="41">
        <f t="shared" si="11"/>
        <v>0</v>
      </c>
      <c r="CD5" s="41">
        <f t="shared" si="11"/>
        <v>0</v>
      </c>
      <c r="CE5" s="41">
        <f t="shared" si="11"/>
        <v>0</v>
      </c>
      <c r="CF5" s="41">
        <f t="shared" si="12"/>
        <v>0</v>
      </c>
      <c r="CG5" s="41">
        <f t="shared" si="12"/>
        <v>0</v>
      </c>
      <c r="CH5" s="41">
        <f t="shared" si="12"/>
        <v>0</v>
      </c>
      <c r="CI5" s="41">
        <f t="shared" si="12"/>
        <v>0</v>
      </c>
      <c r="CJ5" s="41">
        <f t="shared" si="12"/>
        <v>0</v>
      </c>
      <c r="CK5" s="41">
        <f t="shared" si="12"/>
        <v>0</v>
      </c>
      <c r="CL5" s="41">
        <f t="shared" si="12"/>
        <v>0</v>
      </c>
      <c r="CM5" s="41">
        <f t="shared" si="12"/>
        <v>0</v>
      </c>
      <c r="CN5" s="41">
        <f t="shared" si="12"/>
        <v>0</v>
      </c>
      <c r="CO5" s="41">
        <f t="shared" si="12"/>
        <v>0</v>
      </c>
      <c r="CP5" s="41">
        <f t="shared" si="12"/>
        <v>0</v>
      </c>
      <c r="CQ5" s="41">
        <f t="shared" si="12"/>
        <v>0</v>
      </c>
      <c r="CR5" s="41">
        <f t="shared" si="12"/>
        <v>0</v>
      </c>
      <c r="CS5" s="41">
        <f t="shared" si="12"/>
        <v>0</v>
      </c>
      <c r="CT5" s="41">
        <f t="shared" si="12"/>
        <v>0</v>
      </c>
      <c r="CU5" s="41">
        <f t="shared" si="12"/>
        <v>0</v>
      </c>
      <c r="CV5" s="41">
        <f t="shared" si="13"/>
        <v>0</v>
      </c>
      <c r="CW5" s="41">
        <f t="shared" si="13"/>
        <v>0</v>
      </c>
      <c r="CX5" s="41">
        <f t="shared" si="13"/>
        <v>0</v>
      </c>
      <c r="CY5" s="41">
        <f t="shared" si="13"/>
        <v>0</v>
      </c>
      <c r="CZ5" s="41">
        <f t="shared" si="13"/>
        <v>0</v>
      </c>
      <c r="DA5" s="41">
        <f t="shared" si="13"/>
        <v>0</v>
      </c>
      <c r="DB5" s="41">
        <f t="shared" si="13"/>
        <v>0</v>
      </c>
      <c r="DC5" s="41">
        <f t="shared" si="13"/>
        <v>0</v>
      </c>
      <c r="DD5" s="41">
        <f t="shared" si="13"/>
        <v>0</v>
      </c>
      <c r="DE5" s="41">
        <f t="shared" si="13"/>
        <v>0</v>
      </c>
      <c r="DF5" s="41">
        <f t="shared" si="13"/>
        <v>0</v>
      </c>
      <c r="DG5" s="41">
        <f t="shared" si="13"/>
        <v>0</v>
      </c>
      <c r="DH5" s="41">
        <f t="shared" si="13"/>
        <v>0</v>
      </c>
      <c r="DI5" s="41">
        <f t="shared" si="13"/>
        <v>0</v>
      </c>
      <c r="DJ5" s="41">
        <f t="shared" si="13"/>
        <v>0</v>
      </c>
      <c r="DK5" s="41">
        <f t="shared" si="13"/>
        <v>0</v>
      </c>
      <c r="DL5" s="41">
        <f t="shared" si="14"/>
        <v>0</v>
      </c>
      <c r="DM5" s="41">
        <f t="shared" si="14"/>
        <v>0</v>
      </c>
      <c r="DN5" s="41">
        <f t="shared" si="14"/>
        <v>0</v>
      </c>
      <c r="DO5" s="41">
        <f t="shared" si="14"/>
        <v>0</v>
      </c>
      <c r="DP5" s="41">
        <f t="shared" si="14"/>
        <v>0</v>
      </c>
      <c r="DQ5" s="41">
        <f t="shared" si="14"/>
        <v>0</v>
      </c>
      <c r="DR5" s="41">
        <f t="shared" si="14"/>
        <v>0</v>
      </c>
      <c r="DS5" s="41">
        <f t="shared" si="14"/>
        <v>0</v>
      </c>
      <c r="DT5" s="41">
        <f t="shared" si="14"/>
        <v>0</v>
      </c>
      <c r="DU5" s="41">
        <f t="shared" si="14"/>
        <v>0</v>
      </c>
      <c r="DV5" s="41">
        <f t="shared" si="14"/>
        <v>0</v>
      </c>
      <c r="DW5" s="41">
        <f t="shared" si="14"/>
        <v>0</v>
      </c>
      <c r="DX5" s="41">
        <f t="shared" si="14"/>
        <v>0</v>
      </c>
      <c r="DY5" s="41">
        <f t="shared" si="14"/>
        <v>0</v>
      </c>
      <c r="DZ5" s="41">
        <f t="shared" si="14"/>
        <v>0</v>
      </c>
      <c r="EA5" s="41">
        <f t="shared" si="14"/>
        <v>0</v>
      </c>
      <c r="EB5" s="41">
        <f t="shared" si="15"/>
        <v>0</v>
      </c>
      <c r="EC5" s="41">
        <f t="shared" si="15"/>
        <v>0</v>
      </c>
      <c r="ED5" s="41">
        <f t="shared" si="15"/>
        <v>0</v>
      </c>
      <c r="EE5" s="41">
        <f t="shared" si="15"/>
        <v>0</v>
      </c>
      <c r="EF5" s="41">
        <f t="shared" si="15"/>
        <v>0</v>
      </c>
      <c r="EG5" s="41">
        <f t="shared" si="15"/>
        <v>0</v>
      </c>
      <c r="EH5" s="41">
        <f t="shared" si="15"/>
        <v>0</v>
      </c>
      <c r="EI5" s="41">
        <f t="shared" si="15"/>
        <v>0</v>
      </c>
      <c r="EJ5" s="41">
        <f t="shared" si="15"/>
        <v>0</v>
      </c>
      <c r="EK5" s="41">
        <f t="shared" si="15"/>
        <v>0</v>
      </c>
      <c r="EL5" s="41">
        <f t="shared" si="15"/>
        <v>0</v>
      </c>
      <c r="EM5" s="41">
        <f t="shared" si="15"/>
        <v>0</v>
      </c>
      <c r="EN5" s="41">
        <f t="shared" si="15"/>
        <v>0</v>
      </c>
      <c r="EO5" s="41">
        <f t="shared" si="15"/>
        <v>0</v>
      </c>
      <c r="EP5" s="41">
        <f t="shared" si="15"/>
        <v>0</v>
      </c>
      <c r="EQ5" s="41">
        <f t="shared" si="15"/>
        <v>0</v>
      </c>
      <c r="ER5" s="41">
        <f t="shared" si="16"/>
        <v>0</v>
      </c>
      <c r="ES5" s="41">
        <f t="shared" si="16"/>
        <v>0</v>
      </c>
      <c r="ET5" s="41">
        <f t="shared" si="16"/>
        <v>0</v>
      </c>
      <c r="EU5" s="41">
        <f t="shared" si="16"/>
        <v>0</v>
      </c>
      <c r="EV5" s="41">
        <f t="shared" si="16"/>
        <v>0</v>
      </c>
      <c r="EW5" s="41">
        <f t="shared" si="16"/>
        <v>0</v>
      </c>
      <c r="EX5" s="41">
        <f t="shared" si="16"/>
        <v>0</v>
      </c>
      <c r="EY5" s="41">
        <f t="shared" si="16"/>
        <v>0</v>
      </c>
      <c r="EZ5" s="41">
        <f t="shared" si="16"/>
        <v>0</v>
      </c>
      <c r="FA5" s="41">
        <f t="shared" si="16"/>
        <v>0</v>
      </c>
      <c r="FB5" s="41">
        <f t="shared" si="16"/>
        <v>0</v>
      </c>
      <c r="FC5" s="41">
        <f t="shared" si="16"/>
        <v>0</v>
      </c>
      <c r="FD5" s="41">
        <f t="shared" si="16"/>
        <v>0</v>
      </c>
      <c r="FE5" s="41">
        <f t="shared" si="16"/>
        <v>0</v>
      </c>
      <c r="FF5" s="41">
        <f t="shared" si="16"/>
        <v>0</v>
      </c>
      <c r="FG5" s="41">
        <f t="shared" si="16"/>
        <v>0</v>
      </c>
      <c r="FH5" s="41">
        <f t="shared" si="17"/>
        <v>0</v>
      </c>
      <c r="FI5" s="41">
        <f t="shared" si="17"/>
        <v>0</v>
      </c>
      <c r="FJ5" s="41">
        <f t="shared" si="17"/>
        <v>0</v>
      </c>
      <c r="FK5" s="41">
        <f t="shared" si="17"/>
        <v>0</v>
      </c>
      <c r="FL5" s="41">
        <f t="shared" si="17"/>
        <v>0</v>
      </c>
      <c r="FM5" s="41">
        <f t="shared" si="17"/>
        <v>0</v>
      </c>
      <c r="FN5" s="41">
        <f t="shared" si="17"/>
        <v>0</v>
      </c>
      <c r="FO5" s="41">
        <f t="shared" si="17"/>
        <v>0</v>
      </c>
      <c r="FP5" s="41">
        <f t="shared" si="17"/>
        <v>0</v>
      </c>
      <c r="FQ5" s="41">
        <f t="shared" si="17"/>
        <v>0</v>
      </c>
      <c r="FR5" s="41">
        <f t="shared" si="17"/>
        <v>0</v>
      </c>
      <c r="FS5" s="41">
        <f t="shared" si="17"/>
        <v>0</v>
      </c>
      <c r="FT5" s="41">
        <f t="shared" si="17"/>
        <v>0</v>
      </c>
      <c r="FU5" s="41">
        <f t="shared" si="17"/>
        <v>0</v>
      </c>
      <c r="FV5" s="41">
        <f t="shared" si="17"/>
        <v>0</v>
      </c>
      <c r="FW5" s="41">
        <f t="shared" si="17"/>
        <v>0</v>
      </c>
      <c r="FX5" s="41">
        <f t="shared" si="18"/>
        <v>0</v>
      </c>
      <c r="FY5" s="41">
        <f t="shared" si="18"/>
        <v>0</v>
      </c>
      <c r="FZ5" s="41">
        <f t="shared" si="18"/>
        <v>0</v>
      </c>
      <c r="GA5" s="41">
        <f t="shared" si="18"/>
        <v>0</v>
      </c>
      <c r="GB5" s="41">
        <f t="shared" si="18"/>
        <v>0</v>
      </c>
      <c r="GC5" s="41">
        <f t="shared" si="18"/>
        <v>0</v>
      </c>
      <c r="GD5" s="41">
        <f t="shared" si="18"/>
        <v>0</v>
      </c>
      <c r="GE5" s="41">
        <f t="shared" si="18"/>
        <v>0</v>
      </c>
      <c r="GF5" s="41">
        <f t="shared" si="18"/>
        <v>0</v>
      </c>
      <c r="GG5" s="41">
        <f t="shared" si="18"/>
        <v>0</v>
      </c>
      <c r="GH5" s="41">
        <f t="shared" si="18"/>
        <v>0</v>
      </c>
      <c r="GI5" s="41">
        <f t="shared" si="18"/>
        <v>0</v>
      </c>
      <c r="GJ5" s="41">
        <f t="shared" si="18"/>
        <v>0</v>
      </c>
      <c r="GK5" s="41">
        <f t="shared" si="18"/>
        <v>0</v>
      </c>
      <c r="GL5" s="41">
        <f t="shared" si="18"/>
        <v>0</v>
      </c>
      <c r="GM5" s="41">
        <f t="shared" si="18"/>
        <v>0</v>
      </c>
      <c r="GN5" s="41">
        <f t="shared" si="19"/>
        <v>0</v>
      </c>
      <c r="GO5" s="41">
        <f t="shared" si="19"/>
        <v>0</v>
      </c>
      <c r="GP5" s="41">
        <f t="shared" si="19"/>
        <v>0</v>
      </c>
      <c r="GQ5" s="41">
        <f t="shared" si="19"/>
        <v>0</v>
      </c>
      <c r="GR5" s="41">
        <f t="shared" si="19"/>
        <v>0</v>
      </c>
      <c r="GS5" s="41">
        <f t="shared" si="19"/>
        <v>0</v>
      </c>
      <c r="GT5" s="41">
        <f t="shared" si="19"/>
        <v>0</v>
      </c>
      <c r="GU5" s="41">
        <f t="shared" si="19"/>
        <v>0</v>
      </c>
      <c r="GV5" s="41">
        <f t="shared" si="19"/>
        <v>0</v>
      </c>
      <c r="GW5" s="41">
        <f t="shared" si="19"/>
        <v>0</v>
      </c>
      <c r="GX5" s="41">
        <f t="shared" si="19"/>
        <v>0</v>
      </c>
      <c r="GY5" s="41">
        <f t="shared" si="19"/>
        <v>0</v>
      </c>
      <c r="GZ5" s="41">
        <f t="shared" si="19"/>
        <v>0</v>
      </c>
      <c r="HA5" s="41">
        <f t="shared" si="19"/>
        <v>0</v>
      </c>
      <c r="HB5" s="41">
        <f t="shared" si="19"/>
        <v>0</v>
      </c>
      <c r="HC5" s="41">
        <f t="shared" si="19"/>
        <v>0</v>
      </c>
      <c r="HD5" s="41">
        <f t="shared" si="20"/>
        <v>0</v>
      </c>
      <c r="HE5" s="41">
        <f t="shared" si="20"/>
        <v>0</v>
      </c>
      <c r="HF5" s="41">
        <f t="shared" si="20"/>
        <v>0</v>
      </c>
      <c r="HG5" s="41">
        <f t="shared" si="20"/>
        <v>0</v>
      </c>
      <c r="HH5" s="41">
        <f t="shared" si="20"/>
        <v>0</v>
      </c>
      <c r="HI5" s="41">
        <f t="shared" si="20"/>
        <v>0</v>
      </c>
      <c r="HJ5" s="41">
        <f t="shared" si="20"/>
        <v>0</v>
      </c>
    </row>
    <row r="6" spans="1:218" ht="14.4" x14ac:dyDescent="0.3">
      <c r="A6" s="42">
        <v>3</v>
      </c>
      <c r="B6" s="43">
        <f>'CMM1 - AUX CALC'!$D$67</f>
        <v>0</v>
      </c>
      <c r="C6" s="41"/>
      <c r="D6" s="41"/>
      <c r="E6" s="41">
        <f>$B6/(_xlfn.SINGLE(PrazoConcessao)*12-E$3+1)</f>
        <v>0</v>
      </c>
      <c r="F6" s="41">
        <f t="shared" si="7"/>
        <v>0</v>
      </c>
      <c r="G6" s="41">
        <f t="shared" si="7"/>
        <v>0</v>
      </c>
      <c r="H6" s="41">
        <f t="shared" si="7"/>
        <v>0</v>
      </c>
      <c r="I6" s="41">
        <f t="shared" si="7"/>
        <v>0</v>
      </c>
      <c r="J6" s="41">
        <f t="shared" si="7"/>
        <v>0</v>
      </c>
      <c r="K6" s="41">
        <f t="shared" si="7"/>
        <v>0</v>
      </c>
      <c r="L6" s="41">
        <f t="shared" si="7"/>
        <v>0</v>
      </c>
      <c r="M6" s="41">
        <f t="shared" si="7"/>
        <v>0</v>
      </c>
      <c r="N6" s="41">
        <f t="shared" si="7"/>
        <v>0</v>
      </c>
      <c r="O6" s="41">
        <f t="shared" si="7"/>
        <v>0</v>
      </c>
      <c r="P6" s="41">
        <f t="shared" si="7"/>
        <v>0</v>
      </c>
      <c r="Q6" s="41">
        <f t="shared" si="7"/>
        <v>0</v>
      </c>
      <c r="R6" s="41">
        <f t="shared" si="7"/>
        <v>0</v>
      </c>
      <c r="S6" s="41">
        <f t="shared" si="7"/>
        <v>0</v>
      </c>
      <c r="T6" s="41">
        <f t="shared" si="8"/>
        <v>0</v>
      </c>
      <c r="U6" s="41">
        <f t="shared" si="8"/>
        <v>0</v>
      </c>
      <c r="V6" s="41">
        <f t="shared" si="8"/>
        <v>0</v>
      </c>
      <c r="W6" s="41">
        <f t="shared" si="8"/>
        <v>0</v>
      </c>
      <c r="X6" s="41">
        <f t="shared" si="8"/>
        <v>0</v>
      </c>
      <c r="Y6" s="41">
        <f t="shared" si="8"/>
        <v>0</v>
      </c>
      <c r="Z6" s="41">
        <f t="shared" si="8"/>
        <v>0</v>
      </c>
      <c r="AA6" s="41">
        <f t="shared" si="8"/>
        <v>0</v>
      </c>
      <c r="AB6" s="41">
        <f t="shared" si="8"/>
        <v>0</v>
      </c>
      <c r="AC6" s="41">
        <f t="shared" si="8"/>
        <v>0</v>
      </c>
      <c r="AD6" s="41">
        <f t="shared" si="8"/>
        <v>0</v>
      </c>
      <c r="AE6" s="41">
        <f t="shared" si="8"/>
        <v>0</v>
      </c>
      <c r="AF6" s="41">
        <f t="shared" si="8"/>
        <v>0</v>
      </c>
      <c r="AG6" s="41">
        <f t="shared" si="8"/>
        <v>0</v>
      </c>
      <c r="AH6" s="41">
        <f t="shared" si="8"/>
        <v>0</v>
      </c>
      <c r="AI6" s="41">
        <f t="shared" si="8"/>
        <v>0</v>
      </c>
      <c r="AJ6" s="41">
        <f t="shared" si="9"/>
        <v>0</v>
      </c>
      <c r="AK6" s="41">
        <f t="shared" si="9"/>
        <v>0</v>
      </c>
      <c r="AL6" s="41">
        <f t="shared" si="9"/>
        <v>0</v>
      </c>
      <c r="AM6" s="41">
        <f t="shared" si="9"/>
        <v>0</v>
      </c>
      <c r="AN6" s="41">
        <f t="shared" si="9"/>
        <v>0</v>
      </c>
      <c r="AO6" s="41">
        <f t="shared" si="9"/>
        <v>0</v>
      </c>
      <c r="AP6" s="41">
        <f t="shared" si="9"/>
        <v>0</v>
      </c>
      <c r="AQ6" s="41">
        <f t="shared" si="9"/>
        <v>0</v>
      </c>
      <c r="AR6" s="41">
        <f t="shared" si="9"/>
        <v>0</v>
      </c>
      <c r="AS6" s="41">
        <f t="shared" si="9"/>
        <v>0</v>
      </c>
      <c r="AT6" s="41">
        <f t="shared" si="9"/>
        <v>0</v>
      </c>
      <c r="AU6" s="41">
        <f t="shared" si="9"/>
        <v>0</v>
      </c>
      <c r="AV6" s="41">
        <f t="shared" si="9"/>
        <v>0</v>
      </c>
      <c r="AW6" s="41">
        <f t="shared" si="9"/>
        <v>0</v>
      </c>
      <c r="AX6" s="41">
        <f t="shared" si="9"/>
        <v>0</v>
      </c>
      <c r="AY6" s="41">
        <f t="shared" si="9"/>
        <v>0</v>
      </c>
      <c r="AZ6" s="41">
        <f t="shared" si="10"/>
        <v>0</v>
      </c>
      <c r="BA6" s="41">
        <f t="shared" si="10"/>
        <v>0</v>
      </c>
      <c r="BB6" s="41">
        <f t="shared" si="10"/>
        <v>0</v>
      </c>
      <c r="BC6" s="41">
        <f t="shared" si="10"/>
        <v>0</v>
      </c>
      <c r="BD6" s="41">
        <f t="shared" si="10"/>
        <v>0</v>
      </c>
      <c r="BE6" s="41">
        <f t="shared" si="10"/>
        <v>0</v>
      </c>
      <c r="BF6" s="41">
        <f t="shared" si="10"/>
        <v>0</v>
      </c>
      <c r="BG6" s="41">
        <f t="shared" si="10"/>
        <v>0</v>
      </c>
      <c r="BH6" s="41">
        <f t="shared" si="10"/>
        <v>0</v>
      </c>
      <c r="BI6" s="41">
        <f t="shared" si="10"/>
        <v>0</v>
      </c>
      <c r="BJ6" s="41">
        <f t="shared" si="10"/>
        <v>0</v>
      </c>
      <c r="BK6" s="41">
        <f t="shared" si="10"/>
        <v>0</v>
      </c>
      <c r="BL6" s="41">
        <f t="shared" si="10"/>
        <v>0</v>
      </c>
      <c r="BM6" s="41">
        <f t="shared" si="10"/>
        <v>0</v>
      </c>
      <c r="BN6" s="41">
        <f t="shared" si="10"/>
        <v>0</v>
      </c>
      <c r="BO6" s="41">
        <f t="shared" si="10"/>
        <v>0</v>
      </c>
      <c r="BP6" s="41">
        <f t="shared" si="11"/>
        <v>0</v>
      </c>
      <c r="BQ6" s="41">
        <f t="shared" si="11"/>
        <v>0</v>
      </c>
      <c r="BR6" s="41">
        <f t="shared" si="11"/>
        <v>0</v>
      </c>
      <c r="BS6" s="41">
        <f t="shared" si="11"/>
        <v>0</v>
      </c>
      <c r="BT6" s="41">
        <f t="shared" si="11"/>
        <v>0</v>
      </c>
      <c r="BU6" s="41">
        <f t="shared" si="11"/>
        <v>0</v>
      </c>
      <c r="BV6" s="41">
        <f t="shared" si="11"/>
        <v>0</v>
      </c>
      <c r="BW6" s="41">
        <f t="shared" si="11"/>
        <v>0</v>
      </c>
      <c r="BX6" s="41">
        <f t="shared" si="11"/>
        <v>0</v>
      </c>
      <c r="BY6" s="41">
        <f t="shared" si="11"/>
        <v>0</v>
      </c>
      <c r="BZ6" s="41">
        <f t="shared" si="11"/>
        <v>0</v>
      </c>
      <c r="CA6" s="41">
        <f t="shared" si="11"/>
        <v>0</v>
      </c>
      <c r="CB6" s="41">
        <f t="shared" si="11"/>
        <v>0</v>
      </c>
      <c r="CC6" s="41">
        <f t="shared" si="11"/>
        <v>0</v>
      </c>
      <c r="CD6" s="41">
        <f t="shared" si="11"/>
        <v>0</v>
      </c>
      <c r="CE6" s="41">
        <f t="shared" si="11"/>
        <v>0</v>
      </c>
      <c r="CF6" s="41">
        <f t="shared" si="12"/>
        <v>0</v>
      </c>
      <c r="CG6" s="41">
        <f t="shared" si="12"/>
        <v>0</v>
      </c>
      <c r="CH6" s="41">
        <f t="shared" si="12"/>
        <v>0</v>
      </c>
      <c r="CI6" s="41">
        <f t="shared" si="12"/>
        <v>0</v>
      </c>
      <c r="CJ6" s="41">
        <f t="shared" si="12"/>
        <v>0</v>
      </c>
      <c r="CK6" s="41">
        <f t="shared" si="12"/>
        <v>0</v>
      </c>
      <c r="CL6" s="41">
        <f t="shared" si="12"/>
        <v>0</v>
      </c>
      <c r="CM6" s="41">
        <f t="shared" si="12"/>
        <v>0</v>
      </c>
      <c r="CN6" s="41">
        <f t="shared" si="12"/>
        <v>0</v>
      </c>
      <c r="CO6" s="41">
        <f t="shared" si="12"/>
        <v>0</v>
      </c>
      <c r="CP6" s="41">
        <f t="shared" si="12"/>
        <v>0</v>
      </c>
      <c r="CQ6" s="41">
        <f t="shared" si="12"/>
        <v>0</v>
      </c>
      <c r="CR6" s="41">
        <f t="shared" si="12"/>
        <v>0</v>
      </c>
      <c r="CS6" s="41">
        <f t="shared" si="12"/>
        <v>0</v>
      </c>
      <c r="CT6" s="41">
        <f t="shared" si="12"/>
        <v>0</v>
      </c>
      <c r="CU6" s="41">
        <f t="shared" si="12"/>
        <v>0</v>
      </c>
      <c r="CV6" s="41">
        <f t="shared" si="13"/>
        <v>0</v>
      </c>
      <c r="CW6" s="41">
        <f t="shared" si="13"/>
        <v>0</v>
      </c>
      <c r="CX6" s="41">
        <f t="shared" si="13"/>
        <v>0</v>
      </c>
      <c r="CY6" s="41">
        <f t="shared" si="13"/>
        <v>0</v>
      </c>
      <c r="CZ6" s="41">
        <f t="shared" si="13"/>
        <v>0</v>
      </c>
      <c r="DA6" s="41">
        <f t="shared" si="13"/>
        <v>0</v>
      </c>
      <c r="DB6" s="41">
        <f t="shared" si="13"/>
        <v>0</v>
      </c>
      <c r="DC6" s="41">
        <f t="shared" si="13"/>
        <v>0</v>
      </c>
      <c r="DD6" s="41">
        <f t="shared" si="13"/>
        <v>0</v>
      </c>
      <c r="DE6" s="41">
        <f t="shared" si="13"/>
        <v>0</v>
      </c>
      <c r="DF6" s="41">
        <f t="shared" si="13"/>
        <v>0</v>
      </c>
      <c r="DG6" s="41">
        <f t="shared" si="13"/>
        <v>0</v>
      </c>
      <c r="DH6" s="41">
        <f t="shared" si="13"/>
        <v>0</v>
      </c>
      <c r="DI6" s="41">
        <f t="shared" si="13"/>
        <v>0</v>
      </c>
      <c r="DJ6" s="41">
        <f t="shared" si="13"/>
        <v>0</v>
      </c>
      <c r="DK6" s="41">
        <f t="shared" si="13"/>
        <v>0</v>
      </c>
      <c r="DL6" s="41">
        <f t="shared" si="14"/>
        <v>0</v>
      </c>
      <c r="DM6" s="41">
        <f t="shared" si="14"/>
        <v>0</v>
      </c>
      <c r="DN6" s="41">
        <f t="shared" si="14"/>
        <v>0</v>
      </c>
      <c r="DO6" s="41">
        <f t="shared" si="14"/>
        <v>0</v>
      </c>
      <c r="DP6" s="41">
        <f t="shared" si="14"/>
        <v>0</v>
      </c>
      <c r="DQ6" s="41">
        <f t="shared" si="14"/>
        <v>0</v>
      </c>
      <c r="DR6" s="41">
        <f t="shared" si="14"/>
        <v>0</v>
      </c>
      <c r="DS6" s="41">
        <f t="shared" si="14"/>
        <v>0</v>
      </c>
      <c r="DT6" s="41">
        <f t="shared" si="14"/>
        <v>0</v>
      </c>
      <c r="DU6" s="41">
        <f t="shared" si="14"/>
        <v>0</v>
      </c>
      <c r="DV6" s="41">
        <f t="shared" si="14"/>
        <v>0</v>
      </c>
      <c r="DW6" s="41">
        <f t="shared" si="14"/>
        <v>0</v>
      </c>
      <c r="DX6" s="41">
        <f t="shared" si="14"/>
        <v>0</v>
      </c>
      <c r="DY6" s="41">
        <f t="shared" si="14"/>
        <v>0</v>
      </c>
      <c r="DZ6" s="41">
        <f t="shared" si="14"/>
        <v>0</v>
      </c>
      <c r="EA6" s="41">
        <f t="shared" si="14"/>
        <v>0</v>
      </c>
      <c r="EB6" s="41">
        <f t="shared" si="15"/>
        <v>0</v>
      </c>
      <c r="EC6" s="41">
        <f t="shared" si="15"/>
        <v>0</v>
      </c>
      <c r="ED6" s="41">
        <f t="shared" si="15"/>
        <v>0</v>
      </c>
      <c r="EE6" s="41">
        <f t="shared" si="15"/>
        <v>0</v>
      </c>
      <c r="EF6" s="41">
        <f t="shared" si="15"/>
        <v>0</v>
      </c>
      <c r="EG6" s="41">
        <f t="shared" si="15"/>
        <v>0</v>
      </c>
      <c r="EH6" s="41">
        <f t="shared" si="15"/>
        <v>0</v>
      </c>
      <c r="EI6" s="41">
        <f t="shared" si="15"/>
        <v>0</v>
      </c>
      <c r="EJ6" s="41">
        <f t="shared" si="15"/>
        <v>0</v>
      </c>
      <c r="EK6" s="41">
        <f t="shared" si="15"/>
        <v>0</v>
      </c>
      <c r="EL6" s="41">
        <f t="shared" si="15"/>
        <v>0</v>
      </c>
      <c r="EM6" s="41">
        <f t="shared" si="15"/>
        <v>0</v>
      </c>
      <c r="EN6" s="41">
        <f t="shared" si="15"/>
        <v>0</v>
      </c>
      <c r="EO6" s="41">
        <f t="shared" si="15"/>
        <v>0</v>
      </c>
      <c r="EP6" s="41">
        <f t="shared" si="15"/>
        <v>0</v>
      </c>
      <c r="EQ6" s="41">
        <f t="shared" si="15"/>
        <v>0</v>
      </c>
      <c r="ER6" s="41">
        <f t="shared" si="16"/>
        <v>0</v>
      </c>
      <c r="ES6" s="41">
        <f t="shared" si="16"/>
        <v>0</v>
      </c>
      <c r="ET6" s="41">
        <f t="shared" si="16"/>
        <v>0</v>
      </c>
      <c r="EU6" s="41">
        <f t="shared" si="16"/>
        <v>0</v>
      </c>
      <c r="EV6" s="41">
        <f t="shared" si="16"/>
        <v>0</v>
      </c>
      <c r="EW6" s="41">
        <f t="shared" si="16"/>
        <v>0</v>
      </c>
      <c r="EX6" s="41">
        <f t="shared" si="16"/>
        <v>0</v>
      </c>
      <c r="EY6" s="41">
        <f t="shared" si="16"/>
        <v>0</v>
      </c>
      <c r="EZ6" s="41">
        <f t="shared" si="16"/>
        <v>0</v>
      </c>
      <c r="FA6" s="41">
        <f t="shared" si="16"/>
        <v>0</v>
      </c>
      <c r="FB6" s="41">
        <f t="shared" si="16"/>
        <v>0</v>
      </c>
      <c r="FC6" s="41">
        <f t="shared" si="16"/>
        <v>0</v>
      </c>
      <c r="FD6" s="41">
        <f t="shared" si="16"/>
        <v>0</v>
      </c>
      <c r="FE6" s="41">
        <f t="shared" si="16"/>
        <v>0</v>
      </c>
      <c r="FF6" s="41">
        <f t="shared" si="16"/>
        <v>0</v>
      </c>
      <c r="FG6" s="41">
        <f t="shared" si="16"/>
        <v>0</v>
      </c>
      <c r="FH6" s="41">
        <f t="shared" si="17"/>
        <v>0</v>
      </c>
      <c r="FI6" s="41">
        <f t="shared" si="17"/>
        <v>0</v>
      </c>
      <c r="FJ6" s="41">
        <f t="shared" si="17"/>
        <v>0</v>
      </c>
      <c r="FK6" s="41">
        <f t="shared" si="17"/>
        <v>0</v>
      </c>
      <c r="FL6" s="41">
        <f t="shared" si="17"/>
        <v>0</v>
      </c>
      <c r="FM6" s="41">
        <f t="shared" si="17"/>
        <v>0</v>
      </c>
      <c r="FN6" s="41">
        <f t="shared" si="17"/>
        <v>0</v>
      </c>
      <c r="FO6" s="41">
        <f t="shared" si="17"/>
        <v>0</v>
      </c>
      <c r="FP6" s="41">
        <f t="shared" si="17"/>
        <v>0</v>
      </c>
      <c r="FQ6" s="41">
        <f t="shared" si="17"/>
        <v>0</v>
      </c>
      <c r="FR6" s="41">
        <f t="shared" si="17"/>
        <v>0</v>
      </c>
      <c r="FS6" s="41">
        <f t="shared" si="17"/>
        <v>0</v>
      </c>
      <c r="FT6" s="41">
        <f t="shared" si="17"/>
        <v>0</v>
      </c>
      <c r="FU6" s="41">
        <f t="shared" si="17"/>
        <v>0</v>
      </c>
      <c r="FV6" s="41">
        <f t="shared" si="17"/>
        <v>0</v>
      </c>
      <c r="FW6" s="41">
        <f t="shared" si="17"/>
        <v>0</v>
      </c>
      <c r="FX6" s="41">
        <f t="shared" si="18"/>
        <v>0</v>
      </c>
      <c r="FY6" s="41">
        <f t="shared" si="18"/>
        <v>0</v>
      </c>
      <c r="FZ6" s="41">
        <f t="shared" si="18"/>
        <v>0</v>
      </c>
      <c r="GA6" s="41">
        <f t="shared" si="18"/>
        <v>0</v>
      </c>
      <c r="GB6" s="41">
        <f t="shared" si="18"/>
        <v>0</v>
      </c>
      <c r="GC6" s="41">
        <f t="shared" si="18"/>
        <v>0</v>
      </c>
      <c r="GD6" s="41">
        <f t="shared" si="18"/>
        <v>0</v>
      </c>
      <c r="GE6" s="41">
        <f t="shared" si="18"/>
        <v>0</v>
      </c>
      <c r="GF6" s="41">
        <f t="shared" si="18"/>
        <v>0</v>
      </c>
      <c r="GG6" s="41">
        <f t="shared" si="18"/>
        <v>0</v>
      </c>
      <c r="GH6" s="41">
        <f t="shared" si="18"/>
        <v>0</v>
      </c>
      <c r="GI6" s="41">
        <f t="shared" si="18"/>
        <v>0</v>
      </c>
      <c r="GJ6" s="41">
        <f t="shared" si="18"/>
        <v>0</v>
      </c>
      <c r="GK6" s="41">
        <f t="shared" si="18"/>
        <v>0</v>
      </c>
      <c r="GL6" s="41">
        <f t="shared" si="18"/>
        <v>0</v>
      </c>
      <c r="GM6" s="41">
        <f t="shared" si="18"/>
        <v>0</v>
      </c>
      <c r="GN6" s="41">
        <f t="shared" si="19"/>
        <v>0</v>
      </c>
      <c r="GO6" s="41">
        <f t="shared" si="19"/>
        <v>0</v>
      </c>
      <c r="GP6" s="41">
        <f t="shared" si="19"/>
        <v>0</v>
      </c>
      <c r="GQ6" s="41">
        <f t="shared" si="19"/>
        <v>0</v>
      </c>
      <c r="GR6" s="41">
        <f t="shared" si="19"/>
        <v>0</v>
      </c>
      <c r="GS6" s="41">
        <f t="shared" si="19"/>
        <v>0</v>
      </c>
      <c r="GT6" s="41">
        <f t="shared" si="19"/>
        <v>0</v>
      </c>
      <c r="GU6" s="41">
        <f t="shared" si="19"/>
        <v>0</v>
      </c>
      <c r="GV6" s="41">
        <f t="shared" si="19"/>
        <v>0</v>
      </c>
      <c r="GW6" s="41">
        <f t="shared" si="19"/>
        <v>0</v>
      </c>
      <c r="GX6" s="41">
        <f t="shared" si="19"/>
        <v>0</v>
      </c>
      <c r="GY6" s="41">
        <f t="shared" si="19"/>
        <v>0</v>
      </c>
      <c r="GZ6" s="41">
        <f t="shared" si="19"/>
        <v>0</v>
      </c>
      <c r="HA6" s="41">
        <f t="shared" si="19"/>
        <v>0</v>
      </c>
      <c r="HB6" s="41">
        <f t="shared" si="19"/>
        <v>0</v>
      </c>
      <c r="HC6" s="41">
        <f t="shared" si="19"/>
        <v>0</v>
      </c>
      <c r="HD6" s="41">
        <f t="shared" si="20"/>
        <v>0</v>
      </c>
      <c r="HE6" s="41">
        <f t="shared" si="20"/>
        <v>0</v>
      </c>
      <c r="HF6" s="41">
        <f t="shared" si="20"/>
        <v>0</v>
      </c>
      <c r="HG6" s="41">
        <f t="shared" si="20"/>
        <v>0</v>
      </c>
      <c r="HH6" s="41">
        <f t="shared" si="20"/>
        <v>0</v>
      </c>
      <c r="HI6" s="41">
        <f t="shared" si="20"/>
        <v>0</v>
      </c>
      <c r="HJ6" s="41">
        <f t="shared" si="20"/>
        <v>0</v>
      </c>
    </row>
    <row r="7" spans="1:218" ht="14.4" x14ac:dyDescent="0.3">
      <c r="A7" s="42">
        <v>4</v>
      </c>
      <c r="B7" s="43">
        <f>'CMM1 - AUX CALC'!$E$67</f>
        <v>0</v>
      </c>
      <c r="C7" s="41"/>
      <c r="D7" s="41"/>
      <c r="E7" s="41"/>
      <c r="F7" s="41">
        <f>$B7/(_xlfn.SINGLE(PrazoConcessao)*12-F$3+1)</f>
        <v>0</v>
      </c>
      <c r="G7" s="41">
        <f t="shared" si="7"/>
        <v>0</v>
      </c>
      <c r="H7" s="41">
        <f t="shared" si="7"/>
        <v>0</v>
      </c>
      <c r="I7" s="41">
        <f t="shared" si="7"/>
        <v>0</v>
      </c>
      <c r="J7" s="41">
        <f t="shared" si="7"/>
        <v>0</v>
      </c>
      <c r="K7" s="41">
        <f t="shared" si="7"/>
        <v>0</v>
      </c>
      <c r="L7" s="41">
        <f t="shared" si="7"/>
        <v>0</v>
      </c>
      <c r="M7" s="41">
        <f t="shared" si="7"/>
        <v>0</v>
      </c>
      <c r="N7" s="41">
        <f t="shared" si="7"/>
        <v>0</v>
      </c>
      <c r="O7" s="41">
        <f t="shared" si="7"/>
        <v>0</v>
      </c>
      <c r="P7" s="41">
        <f t="shared" si="7"/>
        <v>0</v>
      </c>
      <c r="Q7" s="41">
        <f t="shared" si="7"/>
        <v>0</v>
      </c>
      <c r="R7" s="41">
        <f t="shared" si="7"/>
        <v>0</v>
      </c>
      <c r="S7" s="41">
        <f t="shared" si="7"/>
        <v>0</v>
      </c>
      <c r="T7" s="41">
        <f t="shared" si="8"/>
        <v>0</v>
      </c>
      <c r="U7" s="41">
        <f t="shared" si="8"/>
        <v>0</v>
      </c>
      <c r="V7" s="41">
        <f t="shared" si="8"/>
        <v>0</v>
      </c>
      <c r="W7" s="41">
        <f t="shared" si="8"/>
        <v>0</v>
      </c>
      <c r="X7" s="41">
        <f t="shared" si="8"/>
        <v>0</v>
      </c>
      <c r="Y7" s="41">
        <f t="shared" si="8"/>
        <v>0</v>
      </c>
      <c r="Z7" s="41">
        <f t="shared" si="8"/>
        <v>0</v>
      </c>
      <c r="AA7" s="41">
        <f t="shared" si="8"/>
        <v>0</v>
      </c>
      <c r="AB7" s="41">
        <f t="shared" si="8"/>
        <v>0</v>
      </c>
      <c r="AC7" s="41">
        <f t="shared" si="8"/>
        <v>0</v>
      </c>
      <c r="AD7" s="41">
        <f t="shared" si="8"/>
        <v>0</v>
      </c>
      <c r="AE7" s="41">
        <f t="shared" si="8"/>
        <v>0</v>
      </c>
      <c r="AF7" s="41">
        <f t="shared" si="8"/>
        <v>0</v>
      </c>
      <c r="AG7" s="41">
        <f t="shared" si="8"/>
        <v>0</v>
      </c>
      <c r="AH7" s="41">
        <f t="shared" si="8"/>
        <v>0</v>
      </c>
      <c r="AI7" s="41">
        <f t="shared" si="8"/>
        <v>0</v>
      </c>
      <c r="AJ7" s="41">
        <f t="shared" si="9"/>
        <v>0</v>
      </c>
      <c r="AK7" s="41">
        <f t="shared" si="9"/>
        <v>0</v>
      </c>
      <c r="AL7" s="41">
        <f t="shared" si="9"/>
        <v>0</v>
      </c>
      <c r="AM7" s="41">
        <f t="shared" si="9"/>
        <v>0</v>
      </c>
      <c r="AN7" s="41">
        <f t="shared" si="9"/>
        <v>0</v>
      </c>
      <c r="AO7" s="41">
        <f t="shared" si="9"/>
        <v>0</v>
      </c>
      <c r="AP7" s="41">
        <f t="shared" si="9"/>
        <v>0</v>
      </c>
      <c r="AQ7" s="41">
        <f t="shared" si="9"/>
        <v>0</v>
      </c>
      <c r="AR7" s="41">
        <f t="shared" si="9"/>
        <v>0</v>
      </c>
      <c r="AS7" s="41">
        <f t="shared" si="9"/>
        <v>0</v>
      </c>
      <c r="AT7" s="41">
        <f t="shared" si="9"/>
        <v>0</v>
      </c>
      <c r="AU7" s="41">
        <f t="shared" si="9"/>
        <v>0</v>
      </c>
      <c r="AV7" s="41">
        <f t="shared" si="9"/>
        <v>0</v>
      </c>
      <c r="AW7" s="41">
        <f t="shared" si="9"/>
        <v>0</v>
      </c>
      <c r="AX7" s="41">
        <f t="shared" si="9"/>
        <v>0</v>
      </c>
      <c r="AY7" s="41">
        <f t="shared" si="9"/>
        <v>0</v>
      </c>
      <c r="AZ7" s="41">
        <f t="shared" si="10"/>
        <v>0</v>
      </c>
      <c r="BA7" s="41">
        <f t="shared" si="10"/>
        <v>0</v>
      </c>
      <c r="BB7" s="41">
        <f t="shared" si="10"/>
        <v>0</v>
      </c>
      <c r="BC7" s="41">
        <f t="shared" si="10"/>
        <v>0</v>
      </c>
      <c r="BD7" s="41">
        <f t="shared" si="10"/>
        <v>0</v>
      </c>
      <c r="BE7" s="41">
        <f t="shared" si="10"/>
        <v>0</v>
      </c>
      <c r="BF7" s="41">
        <f t="shared" si="10"/>
        <v>0</v>
      </c>
      <c r="BG7" s="41">
        <f t="shared" si="10"/>
        <v>0</v>
      </c>
      <c r="BH7" s="41">
        <f t="shared" si="10"/>
        <v>0</v>
      </c>
      <c r="BI7" s="41">
        <f t="shared" si="10"/>
        <v>0</v>
      </c>
      <c r="BJ7" s="41">
        <f t="shared" si="10"/>
        <v>0</v>
      </c>
      <c r="BK7" s="41">
        <f t="shared" si="10"/>
        <v>0</v>
      </c>
      <c r="BL7" s="41">
        <f t="shared" si="10"/>
        <v>0</v>
      </c>
      <c r="BM7" s="41">
        <f t="shared" si="10"/>
        <v>0</v>
      </c>
      <c r="BN7" s="41">
        <f t="shared" si="10"/>
        <v>0</v>
      </c>
      <c r="BO7" s="41">
        <f t="shared" si="10"/>
        <v>0</v>
      </c>
      <c r="BP7" s="41">
        <f t="shared" si="11"/>
        <v>0</v>
      </c>
      <c r="BQ7" s="41">
        <f t="shared" si="11"/>
        <v>0</v>
      </c>
      <c r="BR7" s="41">
        <f t="shared" si="11"/>
        <v>0</v>
      </c>
      <c r="BS7" s="41">
        <f t="shared" si="11"/>
        <v>0</v>
      </c>
      <c r="BT7" s="41">
        <f t="shared" si="11"/>
        <v>0</v>
      </c>
      <c r="BU7" s="41">
        <f t="shared" si="11"/>
        <v>0</v>
      </c>
      <c r="BV7" s="41">
        <f t="shared" si="11"/>
        <v>0</v>
      </c>
      <c r="BW7" s="41">
        <f t="shared" si="11"/>
        <v>0</v>
      </c>
      <c r="BX7" s="41">
        <f t="shared" si="11"/>
        <v>0</v>
      </c>
      <c r="BY7" s="41">
        <f t="shared" si="11"/>
        <v>0</v>
      </c>
      <c r="BZ7" s="41">
        <f t="shared" si="11"/>
        <v>0</v>
      </c>
      <c r="CA7" s="41">
        <f t="shared" si="11"/>
        <v>0</v>
      </c>
      <c r="CB7" s="41">
        <f t="shared" si="11"/>
        <v>0</v>
      </c>
      <c r="CC7" s="41">
        <f t="shared" si="11"/>
        <v>0</v>
      </c>
      <c r="CD7" s="41">
        <f t="shared" si="11"/>
        <v>0</v>
      </c>
      <c r="CE7" s="41">
        <f t="shared" si="11"/>
        <v>0</v>
      </c>
      <c r="CF7" s="41">
        <f t="shared" si="12"/>
        <v>0</v>
      </c>
      <c r="CG7" s="41">
        <f t="shared" si="12"/>
        <v>0</v>
      </c>
      <c r="CH7" s="41">
        <f t="shared" si="12"/>
        <v>0</v>
      </c>
      <c r="CI7" s="41">
        <f t="shared" si="12"/>
        <v>0</v>
      </c>
      <c r="CJ7" s="41">
        <f t="shared" si="12"/>
        <v>0</v>
      </c>
      <c r="CK7" s="41">
        <f t="shared" si="12"/>
        <v>0</v>
      </c>
      <c r="CL7" s="41">
        <f t="shared" si="12"/>
        <v>0</v>
      </c>
      <c r="CM7" s="41">
        <f t="shared" si="12"/>
        <v>0</v>
      </c>
      <c r="CN7" s="41">
        <f t="shared" si="12"/>
        <v>0</v>
      </c>
      <c r="CO7" s="41">
        <f t="shared" si="12"/>
        <v>0</v>
      </c>
      <c r="CP7" s="41">
        <f t="shared" si="12"/>
        <v>0</v>
      </c>
      <c r="CQ7" s="41">
        <f t="shared" si="12"/>
        <v>0</v>
      </c>
      <c r="CR7" s="41">
        <f t="shared" si="12"/>
        <v>0</v>
      </c>
      <c r="CS7" s="41">
        <f t="shared" si="12"/>
        <v>0</v>
      </c>
      <c r="CT7" s="41">
        <f t="shared" si="12"/>
        <v>0</v>
      </c>
      <c r="CU7" s="41">
        <f t="shared" si="12"/>
        <v>0</v>
      </c>
      <c r="CV7" s="41">
        <f t="shared" si="13"/>
        <v>0</v>
      </c>
      <c r="CW7" s="41">
        <f t="shared" si="13"/>
        <v>0</v>
      </c>
      <c r="CX7" s="41">
        <f t="shared" si="13"/>
        <v>0</v>
      </c>
      <c r="CY7" s="41">
        <f t="shared" si="13"/>
        <v>0</v>
      </c>
      <c r="CZ7" s="41">
        <f t="shared" si="13"/>
        <v>0</v>
      </c>
      <c r="DA7" s="41">
        <f t="shared" si="13"/>
        <v>0</v>
      </c>
      <c r="DB7" s="41">
        <f t="shared" si="13"/>
        <v>0</v>
      </c>
      <c r="DC7" s="41">
        <f t="shared" si="13"/>
        <v>0</v>
      </c>
      <c r="DD7" s="41">
        <f t="shared" si="13"/>
        <v>0</v>
      </c>
      <c r="DE7" s="41">
        <f t="shared" si="13"/>
        <v>0</v>
      </c>
      <c r="DF7" s="41">
        <f t="shared" si="13"/>
        <v>0</v>
      </c>
      <c r="DG7" s="41">
        <f t="shared" si="13"/>
        <v>0</v>
      </c>
      <c r="DH7" s="41">
        <f t="shared" si="13"/>
        <v>0</v>
      </c>
      <c r="DI7" s="41">
        <f t="shared" si="13"/>
        <v>0</v>
      </c>
      <c r="DJ7" s="41">
        <f t="shared" si="13"/>
        <v>0</v>
      </c>
      <c r="DK7" s="41">
        <f t="shared" si="13"/>
        <v>0</v>
      </c>
      <c r="DL7" s="41">
        <f t="shared" si="14"/>
        <v>0</v>
      </c>
      <c r="DM7" s="41">
        <f t="shared" si="14"/>
        <v>0</v>
      </c>
      <c r="DN7" s="41">
        <f t="shared" si="14"/>
        <v>0</v>
      </c>
      <c r="DO7" s="41">
        <f t="shared" si="14"/>
        <v>0</v>
      </c>
      <c r="DP7" s="41">
        <f t="shared" si="14"/>
        <v>0</v>
      </c>
      <c r="DQ7" s="41">
        <f t="shared" si="14"/>
        <v>0</v>
      </c>
      <c r="DR7" s="41">
        <f t="shared" si="14"/>
        <v>0</v>
      </c>
      <c r="DS7" s="41">
        <f t="shared" si="14"/>
        <v>0</v>
      </c>
      <c r="DT7" s="41">
        <f t="shared" si="14"/>
        <v>0</v>
      </c>
      <c r="DU7" s="41">
        <f t="shared" si="14"/>
        <v>0</v>
      </c>
      <c r="DV7" s="41">
        <f t="shared" si="14"/>
        <v>0</v>
      </c>
      <c r="DW7" s="41">
        <f t="shared" si="14"/>
        <v>0</v>
      </c>
      <c r="DX7" s="41">
        <f t="shared" si="14"/>
        <v>0</v>
      </c>
      <c r="DY7" s="41">
        <f t="shared" si="14"/>
        <v>0</v>
      </c>
      <c r="DZ7" s="41">
        <f t="shared" si="14"/>
        <v>0</v>
      </c>
      <c r="EA7" s="41">
        <f t="shared" si="14"/>
        <v>0</v>
      </c>
      <c r="EB7" s="41">
        <f t="shared" si="15"/>
        <v>0</v>
      </c>
      <c r="EC7" s="41">
        <f t="shared" si="15"/>
        <v>0</v>
      </c>
      <c r="ED7" s="41">
        <f t="shared" si="15"/>
        <v>0</v>
      </c>
      <c r="EE7" s="41">
        <f t="shared" si="15"/>
        <v>0</v>
      </c>
      <c r="EF7" s="41">
        <f t="shared" si="15"/>
        <v>0</v>
      </c>
      <c r="EG7" s="41">
        <f t="shared" si="15"/>
        <v>0</v>
      </c>
      <c r="EH7" s="41">
        <f t="shared" si="15"/>
        <v>0</v>
      </c>
      <c r="EI7" s="41">
        <f t="shared" si="15"/>
        <v>0</v>
      </c>
      <c r="EJ7" s="41">
        <f t="shared" si="15"/>
        <v>0</v>
      </c>
      <c r="EK7" s="41">
        <f t="shared" si="15"/>
        <v>0</v>
      </c>
      <c r="EL7" s="41">
        <f t="shared" si="15"/>
        <v>0</v>
      </c>
      <c r="EM7" s="41">
        <f t="shared" si="15"/>
        <v>0</v>
      </c>
      <c r="EN7" s="41">
        <f t="shared" si="15"/>
        <v>0</v>
      </c>
      <c r="EO7" s="41">
        <f t="shared" si="15"/>
        <v>0</v>
      </c>
      <c r="EP7" s="41">
        <f t="shared" si="15"/>
        <v>0</v>
      </c>
      <c r="EQ7" s="41">
        <f t="shared" si="15"/>
        <v>0</v>
      </c>
      <c r="ER7" s="41">
        <f t="shared" si="16"/>
        <v>0</v>
      </c>
      <c r="ES7" s="41">
        <f t="shared" si="16"/>
        <v>0</v>
      </c>
      <c r="ET7" s="41">
        <f t="shared" si="16"/>
        <v>0</v>
      </c>
      <c r="EU7" s="41">
        <f t="shared" si="16"/>
        <v>0</v>
      </c>
      <c r="EV7" s="41">
        <f t="shared" si="16"/>
        <v>0</v>
      </c>
      <c r="EW7" s="41">
        <f t="shared" si="16"/>
        <v>0</v>
      </c>
      <c r="EX7" s="41">
        <f t="shared" si="16"/>
        <v>0</v>
      </c>
      <c r="EY7" s="41">
        <f t="shared" si="16"/>
        <v>0</v>
      </c>
      <c r="EZ7" s="41">
        <f t="shared" si="16"/>
        <v>0</v>
      </c>
      <c r="FA7" s="41">
        <f t="shared" si="16"/>
        <v>0</v>
      </c>
      <c r="FB7" s="41">
        <f t="shared" si="16"/>
        <v>0</v>
      </c>
      <c r="FC7" s="41">
        <f t="shared" si="16"/>
        <v>0</v>
      </c>
      <c r="FD7" s="41">
        <f t="shared" si="16"/>
        <v>0</v>
      </c>
      <c r="FE7" s="41">
        <f t="shared" si="16"/>
        <v>0</v>
      </c>
      <c r="FF7" s="41">
        <f t="shared" si="16"/>
        <v>0</v>
      </c>
      <c r="FG7" s="41">
        <f t="shared" si="16"/>
        <v>0</v>
      </c>
      <c r="FH7" s="41">
        <f t="shared" si="17"/>
        <v>0</v>
      </c>
      <c r="FI7" s="41">
        <f t="shared" si="17"/>
        <v>0</v>
      </c>
      <c r="FJ7" s="41">
        <f t="shared" si="17"/>
        <v>0</v>
      </c>
      <c r="FK7" s="41">
        <f t="shared" si="17"/>
        <v>0</v>
      </c>
      <c r="FL7" s="41">
        <f t="shared" si="17"/>
        <v>0</v>
      </c>
      <c r="FM7" s="41">
        <f t="shared" si="17"/>
        <v>0</v>
      </c>
      <c r="FN7" s="41">
        <f t="shared" si="17"/>
        <v>0</v>
      </c>
      <c r="FO7" s="41">
        <f t="shared" si="17"/>
        <v>0</v>
      </c>
      <c r="FP7" s="41">
        <f t="shared" si="17"/>
        <v>0</v>
      </c>
      <c r="FQ7" s="41">
        <f t="shared" si="17"/>
        <v>0</v>
      </c>
      <c r="FR7" s="41">
        <f t="shared" si="17"/>
        <v>0</v>
      </c>
      <c r="FS7" s="41">
        <f t="shared" si="17"/>
        <v>0</v>
      </c>
      <c r="FT7" s="41">
        <f t="shared" si="17"/>
        <v>0</v>
      </c>
      <c r="FU7" s="41">
        <f t="shared" si="17"/>
        <v>0</v>
      </c>
      <c r="FV7" s="41">
        <f t="shared" si="17"/>
        <v>0</v>
      </c>
      <c r="FW7" s="41">
        <f t="shared" si="17"/>
        <v>0</v>
      </c>
      <c r="FX7" s="41">
        <f t="shared" si="18"/>
        <v>0</v>
      </c>
      <c r="FY7" s="41">
        <f t="shared" si="18"/>
        <v>0</v>
      </c>
      <c r="FZ7" s="41">
        <f t="shared" si="18"/>
        <v>0</v>
      </c>
      <c r="GA7" s="41">
        <f t="shared" si="18"/>
        <v>0</v>
      </c>
      <c r="GB7" s="41">
        <f t="shared" si="18"/>
        <v>0</v>
      </c>
      <c r="GC7" s="41">
        <f t="shared" si="18"/>
        <v>0</v>
      </c>
      <c r="GD7" s="41">
        <f t="shared" si="18"/>
        <v>0</v>
      </c>
      <c r="GE7" s="41">
        <f t="shared" si="18"/>
        <v>0</v>
      </c>
      <c r="GF7" s="41">
        <f t="shared" si="18"/>
        <v>0</v>
      </c>
      <c r="GG7" s="41">
        <f t="shared" si="18"/>
        <v>0</v>
      </c>
      <c r="GH7" s="41">
        <f t="shared" si="18"/>
        <v>0</v>
      </c>
      <c r="GI7" s="41">
        <f t="shared" si="18"/>
        <v>0</v>
      </c>
      <c r="GJ7" s="41">
        <f t="shared" si="18"/>
        <v>0</v>
      </c>
      <c r="GK7" s="41">
        <f t="shared" si="18"/>
        <v>0</v>
      </c>
      <c r="GL7" s="41">
        <f t="shared" si="18"/>
        <v>0</v>
      </c>
      <c r="GM7" s="41">
        <f t="shared" si="18"/>
        <v>0</v>
      </c>
      <c r="GN7" s="41">
        <f t="shared" si="19"/>
        <v>0</v>
      </c>
      <c r="GO7" s="41">
        <f t="shared" si="19"/>
        <v>0</v>
      </c>
      <c r="GP7" s="41">
        <f t="shared" si="19"/>
        <v>0</v>
      </c>
      <c r="GQ7" s="41">
        <f t="shared" si="19"/>
        <v>0</v>
      </c>
      <c r="GR7" s="41">
        <f t="shared" si="19"/>
        <v>0</v>
      </c>
      <c r="GS7" s="41">
        <f t="shared" si="19"/>
        <v>0</v>
      </c>
      <c r="GT7" s="41">
        <f t="shared" si="19"/>
        <v>0</v>
      </c>
      <c r="GU7" s="41">
        <f t="shared" si="19"/>
        <v>0</v>
      </c>
      <c r="GV7" s="41">
        <f t="shared" si="19"/>
        <v>0</v>
      </c>
      <c r="GW7" s="41">
        <f t="shared" si="19"/>
        <v>0</v>
      </c>
      <c r="GX7" s="41">
        <f t="shared" si="19"/>
        <v>0</v>
      </c>
      <c r="GY7" s="41">
        <f t="shared" si="19"/>
        <v>0</v>
      </c>
      <c r="GZ7" s="41">
        <f t="shared" si="19"/>
        <v>0</v>
      </c>
      <c r="HA7" s="41">
        <f t="shared" si="19"/>
        <v>0</v>
      </c>
      <c r="HB7" s="41">
        <f t="shared" si="19"/>
        <v>0</v>
      </c>
      <c r="HC7" s="41">
        <f t="shared" si="19"/>
        <v>0</v>
      </c>
      <c r="HD7" s="41">
        <f t="shared" si="20"/>
        <v>0</v>
      </c>
      <c r="HE7" s="41">
        <f t="shared" si="20"/>
        <v>0</v>
      </c>
      <c r="HF7" s="41">
        <f t="shared" si="20"/>
        <v>0</v>
      </c>
      <c r="HG7" s="41">
        <f t="shared" si="20"/>
        <v>0</v>
      </c>
      <c r="HH7" s="41">
        <f t="shared" si="20"/>
        <v>0</v>
      </c>
      <c r="HI7" s="41">
        <f t="shared" si="20"/>
        <v>0</v>
      </c>
      <c r="HJ7" s="41">
        <f t="shared" si="20"/>
        <v>0</v>
      </c>
    </row>
    <row r="8" spans="1:218" ht="14.4" x14ac:dyDescent="0.3">
      <c r="A8" s="42">
        <v>5</v>
      </c>
      <c r="B8" s="43">
        <f>'CMM1 - AUX CALC'!$F$67</f>
        <v>0</v>
      </c>
      <c r="C8" s="41"/>
      <c r="D8" s="41"/>
      <c r="E8" s="41"/>
      <c r="F8" s="41"/>
      <c r="G8" s="41">
        <f>$B8/(_xlfn.SINGLE(PrazoConcessao)*12-G$3+1)</f>
        <v>0</v>
      </c>
      <c r="H8" s="41">
        <f t="shared" si="7"/>
        <v>0</v>
      </c>
      <c r="I8" s="41">
        <f t="shared" si="7"/>
        <v>0</v>
      </c>
      <c r="J8" s="41">
        <f t="shared" si="7"/>
        <v>0</v>
      </c>
      <c r="K8" s="41">
        <f t="shared" si="7"/>
        <v>0</v>
      </c>
      <c r="L8" s="41">
        <f t="shared" si="7"/>
        <v>0</v>
      </c>
      <c r="M8" s="41">
        <f t="shared" si="7"/>
        <v>0</v>
      </c>
      <c r="N8" s="41">
        <f t="shared" si="7"/>
        <v>0</v>
      </c>
      <c r="O8" s="41">
        <f t="shared" si="7"/>
        <v>0</v>
      </c>
      <c r="P8" s="41">
        <f t="shared" si="7"/>
        <v>0</v>
      </c>
      <c r="Q8" s="41">
        <f t="shared" si="7"/>
        <v>0</v>
      </c>
      <c r="R8" s="41">
        <f t="shared" si="7"/>
        <v>0</v>
      </c>
      <c r="S8" s="41">
        <f t="shared" si="7"/>
        <v>0</v>
      </c>
      <c r="T8" s="41">
        <f t="shared" si="8"/>
        <v>0</v>
      </c>
      <c r="U8" s="41">
        <f t="shared" si="8"/>
        <v>0</v>
      </c>
      <c r="V8" s="41">
        <f t="shared" si="8"/>
        <v>0</v>
      </c>
      <c r="W8" s="41">
        <f t="shared" si="8"/>
        <v>0</v>
      </c>
      <c r="X8" s="41">
        <f t="shared" si="8"/>
        <v>0</v>
      </c>
      <c r="Y8" s="41">
        <f t="shared" si="8"/>
        <v>0</v>
      </c>
      <c r="Z8" s="41">
        <f t="shared" si="8"/>
        <v>0</v>
      </c>
      <c r="AA8" s="41">
        <f t="shared" si="8"/>
        <v>0</v>
      </c>
      <c r="AB8" s="41">
        <f t="shared" si="8"/>
        <v>0</v>
      </c>
      <c r="AC8" s="41">
        <f t="shared" si="8"/>
        <v>0</v>
      </c>
      <c r="AD8" s="41">
        <f t="shared" si="8"/>
        <v>0</v>
      </c>
      <c r="AE8" s="41">
        <f t="shared" si="8"/>
        <v>0</v>
      </c>
      <c r="AF8" s="41">
        <f t="shared" si="8"/>
        <v>0</v>
      </c>
      <c r="AG8" s="41">
        <f t="shared" si="8"/>
        <v>0</v>
      </c>
      <c r="AH8" s="41">
        <f t="shared" si="8"/>
        <v>0</v>
      </c>
      <c r="AI8" s="41">
        <f t="shared" si="8"/>
        <v>0</v>
      </c>
      <c r="AJ8" s="41">
        <f t="shared" si="9"/>
        <v>0</v>
      </c>
      <c r="AK8" s="41">
        <f t="shared" si="9"/>
        <v>0</v>
      </c>
      <c r="AL8" s="41">
        <f t="shared" si="9"/>
        <v>0</v>
      </c>
      <c r="AM8" s="41">
        <f t="shared" si="9"/>
        <v>0</v>
      </c>
      <c r="AN8" s="41">
        <f t="shared" si="9"/>
        <v>0</v>
      </c>
      <c r="AO8" s="41">
        <f t="shared" si="9"/>
        <v>0</v>
      </c>
      <c r="AP8" s="41">
        <f t="shared" si="9"/>
        <v>0</v>
      </c>
      <c r="AQ8" s="41">
        <f t="shared" si="9"/>
        <v>0</v>
      </c>
      <c r="AR8" s="41">
        <f t="shared" si="9"/>
        <v>0</v>
      </c>
      <c r="AS8" s="41">
        <f t="shared" si="9"/>
        <v>0</v>
      </c>
      <c r="AT8" s="41">
        <f t="shared" si="9"/>
        <v>0</v>
      </c>
      <c r="AU8" s="41">
        <f t="shared" si="9"/>
        <v>0</v>
      </c>
      <c r="AV8" s="41">
        <f t="shared" si="9"/>
        <v>0</v>
      </c>
      <c r="AW8" s="41">
        <f t="shared" si="9"/>
        <v>0</v>
      </c>
      <c r="AX8" s="41">
        <f t="shared" si="9"/>
        <v>0</v>
      </c>
      <c r="AY8" s="41">
        <f t="shared" si="9"/>
        <v>0</v>
      </c>
      <c r="AZ8" s="41">
        <f t="shared" si="10"/>
        <v>0</v>
      </c>
      <c r="BA8" s="41">
        <f t="shared" si="10"/>
        <v>0</v>
      </c>
      <c r="BB8" s="41">
        <f t="shared" si="10"/>
        <v>0</v>
      </c>
      <c r="BC8" s="41">
        <f t="shared" si="10"/>
        <v>0</v>
      </c>
      <c r="BD8" s="41">
        <f t="shared" si="10"/>
        <v>0</v>
      </c>
      <c r="BE8" s="41">
        <f t="shared" si="10"/>
        <v>0</v>
      </c>
      <c r="BF8" s="41">
        <f t="shared" si="10"/>
        <v>0</v>
      </c>
      <c r="BG8" s="41">
        <f t="shared" si="10"/>
        <v>0</v>
      </c>
      <c r="BH8" s="41">
        <f t="shared" si="10"/>
        <v>0</v>
      </c>
      <c r="BI8" s="41">
        <f t="shared" si="10"/>
        <v>0</v>
      </c>
      <c r="BJ8" s="41">
        <f t="shared" si="10"/>
        <v>0</v>
      </c>
      <c r="BK8" s="41">
        <f t="shared" si="10"/>
        <v>0</v>
      </c>
      <c r="BL8" s="41">
        <f t="shared" si="10"/>
        <v>0</v>
      </c>
      <c r="BM8" s="41">
        <f t="shared" si="10"/>
        <v>0</v>
      </c>
      <c r="BN8" s="41">
        <f t="shared" si="10"/>
        <v>0</v>
      </c>
      <c r="BO8" s="41">
        <f t="shared" si="10"/>
        <v>0</v>
      </c>
      <c r="BP8" s="41">
        <f t="shared" si="11"/>
        <v>0</v>
      </c>
      <c r="BQ8" s="41">
        <f t="shared" si="11"/>
        <v>0</v>
      </c>
      <c r="BR8" s="41">
        <f t="shared" si="11"/>
        <v>0</v>
      </c>
      <c r="BS8" s="41">
        <f t="shared" si="11"/>
        <v>0</v>
      </c>
      <c r="BT8" s="41">
        <f t="shared" si="11"/>
        <v>0</v>
      </c>
      <c r="BU8" s="41">
        <f t="shared" si="11"/>
        <v>0</v>
      </c>
      <c r="BV8" s="41">
        <f t="shared" si="11"/>
        <v>0</v>
      </c>
      <c r="BW8" s="41">
        <f t="shared" si="11"/>
        <v>0</v>
      </c>
      <c r="BX8" s="41">
        <f t="shared" si="11"/>
        <v>0</v>
      </c>
      <c r="BY8" s="41">
        <f t="shared" si="11"/>
        <v>0</v>
      </c>
      <c r="BZ8" s="41">
        <f t="shared" si="11"/>
        <v>0</v>
      </c>
      <c r="CA8" s="41">
        <f t="shared" si="11"/>
        <v>0</v>
      </c>
      <c r="CB8" s="41">
        <f t="shared" si="11"/>
        <v>0</v>
      </c>
      <c r="CC8" s="41">
        <f t="shared" si="11"/>
        <v>0</v>
      </c>
      <c r="CD8" s="41">
        <f t="shared" si="11"/>
        <v>0</v>
      </c>
      <c r="CE8" s="41">
        <f t="shared" si="11"/>
        <v>0</v>
      </c>
      <c r="CF8" s="41">
        <f t="shared" si="12"/>
        <v>0</v>
      </c>
      <c r="CG8" s="41">
        <f t="shared" si="12"/>
        <v>0</v>
      </c>
      <c r="CH8" s="41">
        <f t="shared" si="12"/>
        <v>0</v>
      </c>
      <c r="CI8" s="41">
        <f t="shared" si="12"/>
        <v>0</v>
      </c>
      <c r="CJ8" s="41">
        <f t="shared" si="12"/>
        <v>0</v>
      </c>
      <c r="CK8" s="41">
        <f t="shared" si="12"/>
        <v>0</v>
      </c>
      <c r="CL8" s="41">
        <f t="shared" si="12"/>
        <v>0</v>
      </c>
      <c r="CM8" s="41">
        <f t="shared" si="12"/>
        <v>0</v>
      </c>
      <c r="CN8" s="41">
        <f t="shared" si="12"/>
        <v>0</v>
      </c>
      <c r="CO8" s="41">
        <f t="shared" si="12"/>
        <v>0</v>
      </c>
      <c r="CP8" s="41">
        <f t="shared" si="12"/>
        <v>0</v>
      </c>
      <c r="CQ8" s="41">
        <f t="shared" si="12"/>
        <v>0</v>
      </c>
      <c r="CR8" s="41">
        <f t="shared" si="12"/>
        <v>0</v>
      </c>
      <c r="CS8" s="41">
        <f t="shared" si="12"/>
        <v>0</v>
      </c>
      <c r="CT8" s="41">
        <f t="shared" si="12"/>
        <v>0</v>
      </c>
      <c r="CU8" s="41">
        <f t="shared" si="12"/>
        <v>0</v>
      </c>
      <c r="CV8" s="41">
        <f t="shared" si="13"/>
        <v>0</v>
      </c>
      <c r="CW8" s="41">
        <f t="shared" si="13"/>
        <v>0</v>
      </c>
      <c r="CX8" s="41">
        <f t="shared" si="13"/>
        <v>0</v>
      </c>
      <c r="CY8" s="41">
        <f t="shared" si="13"/>
        <v>0</v>
      </c>
      <c r="CZ8" s="41">
        <f t="shared" si="13"/>
        <v>0</v>
      </c>
      <c r="DA8" s="41">
        <f t="shared" si="13"/>
        <v>0</v>
      </c>
      <c r="DB8" s="41">
        <f t="shared" si="13"/>
        <v>0</v>
      </c>
      <c r="DC8" s="41">
        <f t="shared" si="13"/>
        <v>0</v>
      </c>
      <c r="DD8" s="41">
        <f t="shared" si="13"/>
        <v>0</v>
      </c>
      <c r="DE8" s="41">
        <f t="shared" si="13"/>
        <v>0</v>
      </c>
      <c r="DF8" s="41">
        <f t="shared" si="13"/>
        <v>0</v>
      </c>
      <c r="DG8" s="41">
        <f t="shared" si="13"/>
        <v>0</v>
      </c>
      <c r="DH8" s="41">
        <f t="shared" si="13"/>
        <v>0</v>
      </c>
      <c r="DI8" s="41">
        <f t="shared" si="13"/>
        <v>0</v>
      </c>
      <c r="DJ8" s="41">
        <f t="shared" si="13"/>
        <v>0</v>
      </c>
      <c r="DK8" s="41">
        <f t="shared" si="13"/>
        <v>0</v>
      </c>
      <c r="DL8" s="41">
        <f t="shared" si="14"/>
        <v>0</v>
      </c>
      <c r="DM8" s="41">
        <f t="shared" si="14"/>
        <v>0</v>
      </c>
      <c r="DN8" s="41">
        <f t="shared" si="14"/>
        <v>0</v>
      </c>
      <c r="DO8" s="41">
        <f t="shared" si="14"/>
        <v>0</v>
      </c>
      <c r="DP8" s="41">
        <f t="shared" si="14"/>
        <v>0</v>
      </c>
      <c r="DQ8" s="41">
        <f t="shared" si="14"/>
        <v>0</v>
      </c>
      <c r="DR8" s="41">
        <f t="shared" si="14"/>
        <v>0</v>
      </c>
      <c r="DS8" s="41">
        <f t="shared" si="14"/>
        <v>0</v>
      </c>
      <c r="DT8" s="41">
        <f t="shared" si="14"/>
        <v>0</v>
      </c>
      <c r="DU8" s="41">
        <f t="shared" si="14"/>
        <v>0</v>
      </c>
      <c r="DV8" s="41">
        <f t="shared" si="14"/>
        <v>0</v>
      </c>
      <c r="DW8" s="41">
        <f t="shared" si="14"/>
        <v>0</v>
      </c>
      <c r="DX8" s="41">
        <f t="shared" si="14"/>
        <v>0</v>
      </c>
      <c r="DY8" s="41">
        <f t="shared" si="14"/>
        <v>0</v>
      </c>
      <c r="DZ8" s="41">
        <f t="shared" si="14"/>
        <v>0</v>
      </c>
      <c r="EA8" s="41">
        <f t="shared" si="14"/>
        <v>0</v>
      </c>
      <c r="EB8" s="41">
        <f t="shared" si="15"/>
        <v>0</v>
      </c>
      <c r="EC8" s="41">
        <f t="shared" si="15"/>
        <v>0</v>
      </c>
      <c r="ED8" s="41">
        <f t="shared" si="15"/>
        <v>0</v>
      </c>
      <c r="EE8" s="41">
        <f t="shared" si="15"/>
        <v>0</v>
      </c>
      <c r="EF8" s="41">
        <f t="shared" si="15"/>
        <v>0</v>
      </c>
      <c r="EG8" s="41">
        <f t="shared" si="15"/>
        <v>0</v>
      </c>
      <c r="EH8" s="41">
        <f t="shared" si="15"/>
        <v>0</v>
      </c>
      <c r="EI8" s="41">
        <f t="shared" si="15"/>
        <v>0</v>
      </c>
      <c r="EJ8" s="41">
        <f t="shared" si="15"/>
        <v>0</v>
      </c>
      <c r="EK8" s="41">
        <f t="shared" si="15"/>
        <v>0</v>
      </c>
      <c r="EL8" s="41">
        <f t="shared" si="15"/>
        <v>0</v>
      </c>
      <c r="EM8" s="41">
        <f t="shared" si="15"/>
        <v>0</v>
      </c>
      <c r="EN8" s="41">
        <f t="shared" si="15"/>
        <v>0</v>
      </c>
      <c r="EO8" s="41">
        <f t="shared" si="15"/>
        <v>0</v>
      </c>
      <c r="EP8" s="41">
        <f t="shared" si="15"/>
        <v>0</v>
      </c>
      <c r="EQ8" s="41">
        <f t="shared" si="15"/>
        <v>0</v>
      </c>
      <c r="ER8" s="41">
        <f t="shared" si="16"/>
        <v>0</v>
      </c>
      <c r="ES8" s="41">
        <f t="shared" si="16"/>
        <v>0</v>
      </c>
      <c r="ET8" s="41">
        <f t="shared" si="16"/>
        <v>0</v>
      </c>
      <c r="EU8" s="41">
        <f t="shared" si="16"/>
        <v>0</v>
      </c>
      <c r="EV8" s="41">
        <f t="shared" si="16"/>
        <v>0</v>
      </c>
      <c r="EW8" s="41">
        <f t="shared" si="16"/>
        <v>0</v>
      </c>
      <c r="EX8" s="41">
        <f t="shared" si="16"/>
        <v>0</v>
      </c>
      <c r="EY8" s="41">
        <f t="shared" si="16"/>
        <v>0</v>
      </c>
      <c r="EZ8" s="41">
        <f t="shared" si="16"/>
        <v>0</v>
      </c>
      <c r="FA8" s="41">
        <f t="shared" si="16"/>
        <v>0</v>
      </c>
      <c r="FB8" s="41">
        <f t="shared" si="16"/>
        <v>0</v>
      </c>
      <c r="FC8" s="41">
        <f t="shared" si="16"/>
        <v>0</v>
      </c>
      <c r="FD8" s="41">
        <f t="shared" si="16"/>
        <v>0</v>
      </c>
      <c r="FE8" s="41">
        <f t="shared" si="16"/>
        <v>0</v>
      </c>
      <c r="FF8" s="41">
        <f t="shared" si="16"/>
        <v>0</v>
      </c>
      <c r="FG8" s="41">
        <f t="shared" si="16"/>
        <v>0</v>
      </c>
      <c r="FH8" s="41">
        <f t="shared" si="17"/>
        <v>0</v>
      </c>
      <c r="FI8" s="41">
        <f t="shared" si="17"/>
        <v>0</v>
      </c>
      <c r="FJ8" s="41">
        <f t="shared" si="17"/>
        <v>0</v>
      </c>
      <c r="FK8" s="41">
        <f t="shared" si="17"/>
        <v>0</v>
      </c>
      <c r="FL8" s="41">
        <f t="shared" si="17"/>
        <v>0</v>
      </c>
      <c r="FM8" s="41">
        <f t="shared" si="17"/>
        <v>0</v>
      </c>
      <c r="FN8" s="41">
        <f t="shared" si="17"/>
        <v>0</v>
      </c>
      <c r="FO8" s="41">
        <f t="shared" si="17"/>
        <v>0</v>
      </c>
      <c r="FP8" s="41">
        <f t="shared" si="17"/>
        <v>0</v>
      </c>
      <c r="FQ8" s="41">
        <f t="shared" si="17"/>
        <v>0</v>
      </c>
      <c r="FR8" s="41">
        <f t="shared" si="17"/>
        <v>0</v>
      </c>
      <c r="FS8" s="41">
        <f t="shared" si="17"/>
        <v>0</v>
      </c>
      <c r="FT8" s="41">
        <f t="shared" si="17"/>
        <v>0</v>
      </c>
      <c r="FU8" s="41">
        <f t="shared" si="17"/>
        <v>0</v>
      </c>
      <c r="FV8" s="41">
        <f t="shared" si="17"/>
        <v>0</v>
      </c>
      <c r="FW8" s="41">
        <f t="shared" si="17"/>
        <v>0</v>
      </c>
      <c r="FX8" s="41">
        <f t="shared" si="18"/>
        <v>0</v>
      </c>
      <c r="FY8" s="41">
        <f t="shared" si="18"/>
        <v>0</v>
      </c>
      <c r="FZ8" s="41">
        <f t="shared" si="18"/>
        <v>0</v>
      </c>
      <c r="GA8" s="41">
        <f t="shared" si="18"/>
        <v>0</v>
      </c>
      <c r="GB8" s="41">
        <f t="shared" si="18"/>
        <v>0</v>
      </c>
      <c r="GC8" s="41">
        <f t="shared" si="18"/>
        <v>0</v>
      </c>
      <c r="GD8" s="41">
        <f t="shared" si="18"/>
        <v>0</v>
      </c>
      <c r="GE8" s="41">
        <f t="shared" si="18"/>
        <v>0</v>
      </c>
      <c r="GF8" s="41">
        <f t="shared" si="18"/>
        <v>0</v>
      </c>
      <c r="GG8" s="41">
        <f t="shared" si="18"/>
        <v>0</v>
      </c>
      <c r="GH8" s="41">
        <f t="shared" si="18"/>
        <v>0</v>
      </c>
      <c r="GI8" s="41">
        <f t="shared" si="18"/>
        <v>0</v>
      </c>
      <c r="GJ8" s="41">
        <f t="shared" si="18"/>
        <v>0</v>
      </c>
      <c r="GK8" s="41">
        <f t="shared" si="18"/>
        <v>0</v>
      </c>
      <c r="GL8" s="41">
        <f t="shared" si="18"/>
        <v>0</v>
      </c>
      <c r="GM8" s="41">
        <f t="shared" si="18"/>
        <v>0</v>
      </c>
      <c r="GN8" s="41">
        <f t="shared" si="19"/>
        <v>0</v>
      </c>
      <c r="GO8" s="41">
        <f t="shared" si="19"/>
        <v>0</v>
      </c>
      <c r="GP8" s="41">
        <f t="shared" si="19"/>
        <v>0</v>
      </c>
      <c r="GQ8" s="41">
        <f t="shared" si="19"/>
        <v>0</v>
      </c>
      <c r="GR8" s="41">
        <f t="shared" si="19"/>
        <v>0</v>
      </c>
      <c r="GS8" s="41">
        <f t="shared" si="19"/>
        <v>0</v>
      </c>
      <c r="GT8" s="41">
        <f t="shared" si="19"/>
        <v>0</v>
      </c>
      <c r="GU8" s="41">
        <f t="shared" si="19"/>
        <v>0</v>
      </c>
      <c r="GV8" s="41">
        <f t="shared" si="19"/>
        <v>0</v>
      </c>
      <c r="GW8" s="41">
        <f t="shared" si="19"/>
        <v>0</v>
      </c>
      <c r="GX8" s="41">
        <f t="shared" si="19"/>
        <v>0</v>
      </c>
      <c r="GY8" s="41">
        <f t="shared" si="19"/>
        <v>0</v>
      </c>
      <c r="GZ8" s="41">
        <f t="shared" si="19"/>
        <v>0</v>
      </c>
      <c r="HA8" s="41">
        <f t="shared" si="19"/>
        <v>0</v>
      </c>
      <c r="HB8" s="41">
        <f t="shared" si="19"/>
        <v>0</v>
      </c>
      <c r="HC8" s="41">
        <f t="shared" si="19"/>
        <v>0</v>
      </c>
      <c r="HD8" s="41">
        <f t="shared" si="20"/>
        <v>0</v>
      </c>
      <c r="HE8" s="41">
        <f t="shared" si="20"/>
        <v>0</v>
      </c>
      <c r="HF8" s="41">
        <f t="shared" si="20"/>
        <v>0</v>
      </c>
      <c r="HG8" s="41">
        <f t="shared" si="20"/>
        <v>0</v>
      </c>
      <c r="HH8" s="41">
        <f t="shared" si="20"/>
        <v>0</v>
      </c>
      <c r="HI8" s="41">
        <f t="shared" si="20"/>
        <v>0</v>
      </c>
      <c r="HJ8" s="41">
        <f t="shared" si="20"/>
        <v>0</v>
      </c>
    </row>
    <row r="9" spans="1:218" ht="14.4" x14ac:dyDescent="0.3">
      <c r="A9" s="42">
        <v>6</v>
      </c>
      <c r="B9" s="43">
        <f>'CMM1 - AUX CALC'!$G$67</f>
        <v>0</v>
      </c>
      <c r="C9" s="41"/>
      <c r="D9" s="41"/>
      <c r="E9" s="41"/>
      <c r="F9" s="41"/>
      <c r="G9" s="41"/>
      <c r="H9" s="41">
        <f>$B9/(_xlfn.SINGLE(PrazoConcessao)*12-H$3+1)</f>
        <v>0</v>
      </c>
      <c r="I9" s="41">
        <f t="shared" si="7"/>
        <v>0</v>
      </c>
      <c r="J9" s="41">
        <f t="shared" si="7"/>
        <v>0</v>
      </c>
      <c r="K9" s="41">
        <f t="shared" si="7"/>
        <v>0</v>
      </c>
      <c r="L9" s="41">
        <f t="shared" si="7"/>
        <v>0</v>
      </c>
      <c r="M9" s="41">
        <f t="shared" si="7"/>
        <v>0</v>
      </c>
      <c r="N9" s="41">
        <f t="shared" si="7"/>
        <v>0</v>
      </c>
      <c r="O9" s="41">
        <f t="shared" si="7"/>
        <v>0</v>
      </c>
      <c r="P9" s="41">
        <f t="shared" si="7"/>
        <v>0</v>
      </c>
      <c r="Q9" s="41">
        <f t="shared" si="7"/>
        <v>0</v>
      </c>
      <c r="R9" s="41">
        <f t="shared" si="7"/>
        <v>0</v>
      </c>
      <c r="S9" s="41">
        <f t="shared" si="7"/>
        <v>0</v>
      </c>
      <c r="T9" s="41">
        <f t="shared" si="8"/>
        <v>0</v>
      </c>
      <c r="U9" s="41">
        <f t="shared" si="8"/>
        <v>0</v>
      </c>
      <c r="V9" s="41">
        <f t="shared" si="8"/>
        <v>0</v>
      </c>
      <c r="W9" s="41">
        <f t="shared" si="8"/>
        <v>0</v>
      </c>
      <c r="X9" s="41">
        <f t="shared" si="8"/>
        <v>0</v>
      </c>
      <c r="Y9" s="41">
        <f t="shared" si="8"/>
        <v>0</v>
      </c>
      <c r="Z9" s="41">
        <f t="shared" si="8"/>
        <v>0</v>
      </c>
      <c r="AA9" s="41">
        <f t="shared" si="8"/>
        <v>0</v>
      </c>
      <c r="AB9" s="41">
        <f t="shared" si="8"/>
        <v>0</v>
      </c>
      <c r="AC9" s="41">
        <f t="shared" si="8"/>
        <v>0</v>
      </c>
      <c r="AD9" s="41">
        <f t="shared" si="8"/>
        <v>0</v>
      </c>
      <c r="AE9" s="41">
        <f t="shared" si="8"/>
        <v>0</v>
      </c>
      <c r="AF9" s="41">
        <f t="shared" si="8"/>
        <v>0</v>
      </c>
      <c r="AG9" s="41">
        <f t="shared" si="8"/>
        <v>0</v>
      </c>
      <c r="AH9" s="41">
        <f t="shared" si="8"/>
        <v>0</v>
      </c>
      <c r="AI9" s="41">
        <f t="shared" si="8"/>
        <v>0</v>
      </c>
      <c r="AJ9" s="41">
        <f t="shared" si="9"/>
        <v>0</v>
      </c>
      <c r="AK9" s="41">
        <f t="shared" si="9"/>
        <v>0</v>
      </c>
      <c r="AL9" s="41">
        <f t="shared" si="9"/>
        <v>0</v>
      </c>
      <c r="AM9" s="41">
        <f t="shared" si="9"/>
        <v>0</v>
      </c>
      <c r="AN9" s="41">
        <f t="shared" si="9"/>
        <v>0</v>
      </c>
      <c r="AO9" s="41">
        <f t="shared" si="9"/>
        <v>0</v>
      </c>
      <c r="AP9" s="41">
        <f t="shared" si="9"/>
        <v>0</v>
      </c>
      <c r="AQ9" s="41">
        <f t="shared" si="9"/>
        <v>0</v>
      </c>
      <c r="AR9" s="41">
        <f t="shared" si="9"/>
        <v>0</v>
      </c>
      <c r="AS9" s="41">
        <f t="shared" si="9"/>
        <v>0</v>
      </c>
      <c r="AT9" s="41">
        <f t="shared" si="9"/>
        <v>0</v>
      </c>
      <c r="AU9" s="41">
        <f t="shared" si="9"/>
        <v>0</v>
      </c>
      <c r="AV9" s="41">
        <f t="shared" si="9"/>
        <v>0</v>
      </c>
      <c r="AW9" s="41">
        <f t="shared" si="9"/>
        <v>0</v>
      </c>
      <c r="AX9" s="41">
        <f t="shared" si="9"/>
        <v>0</v>
      </c>
      <c r="AY9" s="41">
        <f t="shared" si="9"/>
        <v>0</v>
      </c>
      <c r="AZ9" s="41">
        <f t="shared" si="10"/>
        <v>0</v>
      </c>
      <c r="BA9" s="41">
        <f t="shared" si="10"/>
        <v>0</v>
      </c>
      <c r="BB9" s="41">
        <f t="shared" si="10"/>
        <v>0</v>
      </c>
      <c r="BC9" s="41">
        <f t="shared" si="10"/>
        <v>0</v>
      </c>
      <c r="BD9" s="41">
        <f t="shared" si="10"/>
        <v>0</v>
      </c>
      <c r="BE9" s="41">
        <f t="shared" si="10"/>
        <v>0</v>
      </c>
      <c r="BF9" s="41">
        <f t="shared" si="10"/>
        <v>0</v>
      </c>
      <c r="BG9" s="41">
        <f t="shared" si="10"/>
        <v>0</v>
      </c>
      <c r="BH9" s="41">
        <f t="shared" si="10"/>
        <v>0</v>
      </c>
      <c r="BI9" s="41">
        <f t="shared" si="10"/>
        <v>0</v>
      </c>
      <c r="BJ9" s="41">
        <f t="shared" si="10"/>
        <v>0</v>
      </c>
      <c r="BK9" s="41">
        <f t="shared" si="10"/>
        <v>0</v>
      </c>
      <c r="BL9" s="41">
        <f t="shared" si="10"/>
        <v>0</v>
      </c>
      <c r="BM9" s="41">
        <f t="shared" si="10"/>
        <v>0</v>
      </c>
      <c r="BN9" s="41">
        <f t="shared" si="10"/>
        <v>0</v>
      </c>
      <c r="BO9" s="41">
        <f t="shared" si="10"/>
        <v>0</v>
      </c>
      <c r="BP9" s="41">
        <f t="shared" si="11"/>
        <v>0</v>
      </c>
      <c r="BQ9" s="41">
        <f t="shared" si="11"/>
        <v>0</v>
      </c>
      <c r="BR9" s="41">
        <f t="shared" si="11"/>
        <v>0</v>
      </c>
      <c r="BS9" s="41">
        <f t="shared" si="11"/>
        <v>0</v>
      </c>
      <c r="BT9" s="41">
        <f t="shared" si="11"/>
        <v>0</v>
      </c>
      <c r="BU9" s="41">
        <f t="shared" si="11"/>
        <v>0</v>
      </c>
      <c r="BV9" s="41">
        <f t="shared" si="11"/>
        <v>0</v>
      </c>
      <c r="BW9" s="41">
        <f t="shared" si="11"/>
        <v>0</v>
      </c>
      <c r="BX9" s="41">
        <f t="shared" si="11"/>
        <v>0</v>
      </c>
      <c r="BY9" s="41">
        <f t="shared" si="11"/>
        <v>0</v>
      </c>
      <c r="BZ9" s="41">
        <f t="shared" si="11"/>
        <v>0</v>
      </c>
      <c r="CA9" s="41">
        <f t="shared" si="11"/>
        <v>0</v>
      </c>
      <c r="CB9" s="41">
        <f t="shared" si="11"/>
        <v>0</v>
      </c>
      <c r="CC9" s="41">
        <f t="shared" si="11"/>
        <v>0</v>
      </c>
      <c r="CD9" s="41">
        <f t="shared" si="11"/>
        <v>0</v>
      </c>
      <c r="CE9" s="41">
        <f t="shared" si="11"/>
        <v>0</v>
      </c>
      <c r="CF9" s="41">
        <f t="shared" si="12"/>
        <v>0</v>
      </c>
      <c r="CG9" s="41">
        <f t="shared" si="12"/>
        <v>0</v>
      </c>
      <c r="CH9" s="41">
        <f t="shared" si="12"/>
        <v>0</v>
      </c>
      <c r="CI9" s="41">
        <f t="shared" si="12"/>
        <v>0</v>
      </c>
      <c r="CJ9" s="41">
        <f t="shared" si="12"/>
        <v>0</v>
      </c>
      <c r="CK9" s="41">
        <f t="shared" si="12"/>
        <v>0</v>
      </c>
      <c r="CL9" s="41">
        <f t="shared" si="12"/>
        <v>0</v>
      </c>
      <c r="CM9" s="41">
        <f t="shared" si="12"/>
        <v>0</v>
      </c>
      <c r="CN9" s="41">
        <f t="shared" si="12"/>
        <v>0</v>
      </c>
      <c r="CO9" s="41">
        <f t="shared" si="12"/>
        <v>0</v>
      </c>
      <c r="CP9" s="41">
        <f t="shared" si="12"/>
        <v>0</v>
      </c>
      <c r="CQ9" s="41">
        <f t="shared" si="12"/>
        <v>0</v>
      </c>
      <c r="CR9" s="41">
        <f t="shared" si="12"/>
        <v>0</v>
      </c>
      <c r="CS9" s="41">
        <f t="shared" si="12"/>
        <v>0</v>
      </c>
      <c r="CT9" s="41">
        <f t="shared" si="12"/>
        <v>0</v>
      </c>
      <c r="CU9" s="41">
        <f t="shared" si="12"/>
        <v>0</v>
      </c>
      <c r="CV9" s="41">
        <f t="shared" si="13"/>
        <v>0</v>
      </c>
      <c r="CW9" s="41">
        <f t="shared" si="13"/>
        <v>0</v>
      </c>
      <c r="CX9" s="41">
        <f t="shared" si="13"/>
        <v>0</v>
      </c>
      <c r="CY9" s="41">
        <f t="shared" si="13"/>
        <v>0</v>
      </c>
      <c r="CZ9" s="41">
        <f t="shared" si="13"/>
        <v>0</v>
      </c>
      <c r="DA9" s="41">
        <f t="shared" si="13"/>
        <v>0</v>
      </c>
      <c r="DB9" s="41">
        <f t="shared" si="13"/>
        <v>0</v>
      </c>
      <c r="DC9" s="41">
        <f t="shared" si="13"/>
        <v>0</v>
      </c>
      <c r="DD9" s="41">
        <f t="shared" si="13"/>
        <v>0</v>
      </c>
      <c r="DE9" s="41">
        <f t="shared" si="13"/>
        <v>0</v>
      </c>
      <c r="DF9" s="41">
        <f t="shared" si="13"/>
        <v>0</v>
      </c>
      <c r="DG9" s="41">
        <f t="shared" si="13"/>
        <v>0</v>
      </c>
      <c r="DH9" s="41">
        <f t="shared" si="13"/>
        <v>0</v>
      </c>
      <c r="DI9" s="41">
        <f t="shared" si="13"/>
        <v>0</v>
      </c>
      <c r="DJ9" s="41">
        <f t="shared" si="13"/>
        <v>0</v>
      </c>
      <c r="DK9" s="41">
        <f t="shared" si="13"/>
        <v>0</v>
      </c>
      <c r="DL9" s="41">
        <f t="shared" si="14"/>
        <v>0</v>
      </c>
      <c r="DM9" s="41">
        <f t="shared" si="14"/>
        <v>0</v>
      </c>
      <c r="DN9" s="41">
        <f t="shared" si="14"/>
        <v>0</v>
      </c>
      <c r="DO9" s="41">
        <f t="shared" si="14"/>
        <v>0</v>
      </c>
      <c r="DP9" s="41">
        <f t="shared" si="14"/>
        <v>0</v>
      </c>
      <c r="DQ9" s="41">
        <f t="shared" si="14"/>
        <v>0</v>
      </c>
      <c r="DR9" s="41">
        <f t="shared" si="14"/>
        <v>0</v>
      </c>
      <c r="DS9" s="41">
        <f t="shared" si="14"/>
        <v>0</v>
      </c>
      <c r="DT9" s="41">
        <f t="shared" si="14"/>
        <v>0</v>
      </c>
      <c r="DU9" s="41">
        <f t="shared" si="14"/>
        <v>0</v>
      </c>
      <c r="DV9" s="41">
        <f t="shared" si="14"/>
        <v>0</v>
      </c>
      <c r="DW9" s="41">
        <f t="shared" si="14"/>
        <v>0</v>
      </c>
      <c r="DX9" s="41">
        <f t="shared" si="14"/>
        <v>0</v>
      </c>
      <c r="DY9" s="41">
        <f t="shared" si="14"/>
        <v>0</v>
      </c>
      <c r="DZ9" s="41">
        <f t="shared" si="14"/>
        <v>0</v>
      </c>
      <c r="EA9" s="41">
        <f t="shared" si="14"/>
        <v>0</v>
      </c>
      <c r="EB9" s="41">
        <f t="shared" si="15"/>
        <v>0</v>
      </c>
      <c r="EC9" s="41">
        <f t="shared" si="15"/>
        <v>0</v>
      </c>
      <c r="ED9" s="41">
        <f t="shared" si="15"/>
        <v>0</v>
      </c>
      <c r="EE9" s="41">
        <f t="shared" si="15"/>
        <v>0</v>
      </c>
      <c r="EF9" s="41">
        <f t="shared" si="15"/>
        <v>0</v>
      </c>
      <c r="EG9" s="41">
        <f t="shared" si="15"/>
        <v>0</v>
      </c>
      <c r="EH9" s="41">
        <f t="shared" si="15"/>
        <v>0</v>
      </c>
      <c r="EI9" s="41">
        <f t="shared" si="15"/>
        <v>0</v>
      </c>
      <c r="EJ9" s="41">
        <f t="shared" si="15"/>
        <v>0</v>
      </c>
      <c r="EK9" s="41">
        <f t="shared" si="15"/>
        <v>0</v>
      </c>
      <c r="EL9" s="41">
        <f t="shared" si="15"/>
        <v>0</v>
      </c>
      <c r="EM9" s="41">
        <f t="shared" si="15"/>
        <v>0</v>
      </c>
      <c r="EN9" s="41">
        <f t="shared" si="15"/>
        <v>0</v>
      </c>
      <c r="EO9" s="41">
        <f t="shared" si="15"/>
        <v>0</v>
      </c>
      <c r="EP9" s="41">
        <f t="shared" si="15"/>
        <v>0</v>
      </c>
      <c r="EQ9" s="41">
        <f t="shared" si="15"/>
        <v>0</v>
      </c>
      <c r="ER9" s="41">
        <f t="shared" si="16"/>
        <v>0</v>
      </c>
      <c r="ES9" s="41">
        <f t="shared" si="16"/>
        <v>0</v>
      </c>
      <c r="ET9" s="41">
        <f t="shared" si="16"/>
        <v>0</v>
      </c>
      <c r="EU9" s="41">
        <f t="shared" si="16"/>
        <v>0</v>
      </c>
      <c r="EV9" s="41">
        <f t="shared" si="16"/>
        <v>0</v>
      </c>
      <c r="EW9" s="41">
        <f t="shared" si="16"/>
        <v>0</v>
      </c>
      <c r="EX9" s="41">
        <f t="shared" si="16"/>
        <v>0</v>
      </c>
      <c r="EY9" s="41">
        <f t="shared" si="16"/>
        <v>0</v>
      </c>
      <c r="EZ9" s="41">
        <f t="shared" si="16"/>
        <v>0</v>
      </c>
      <c r="FA9" s="41">
        <f t="shared" si="16"/>
        <v>0</v>
      </c>
      <c r="FB9" s="41">
        <f t="shared" si="16"/>
        <v>0</v>
      </c>
      <c r="FC9" s="41">
        <f t="shared" si="16"/>
        <v>0</v>
      </c>
      <c r="FD9" s="41">
        <f t="shared" si="16"/>
        <v>0</v>
      </c>
      <c r="FE9" s="41">
        <f t="shared" si="16"/>
        <v>0</v>
      </c>
      <c r="FF9" s="41">
        <f t="shared" si="16"/>
        <v>0</v>
      </c>
      <c r="FG9" s="41">
        <f t="shared" si="16"/>
        <v>0</v>
      </c>
      <c r="FH9" s="41">
        <f t="shared" si="17"/>
        <v>0</v>
      </c>
      <c r="FI9" s="41">
        <f t="shared" si="17"/>
        <v>0</v>
      </c>
      <c r="FJ9" s="41">
        <f t="shared" si="17"/>
        <v>0</v>
      </c>
      <c r="FK9" s="41">
        <f t="shared" si="17"/>
        <v>0</v>
      </c>
      <c r="FL9" s="41">
        <f t="shared" si="17"/>
        <v>0</v>
      </c>
      <c r="FM9" s="41">
        <f t="shared" si="17"/>
        <v>0</v>
      </c>
      <c r="FN9" s="41">
        <f t="shared" si="17"/>
        <v>0</v>
      </c>
      <c r="FO9" s="41">
        <f t="shared" si="17"/>
        <v>0</v>
      </c>
      <c r="FP9" s="41">
        <f t="shared" si="17"/>
        <v>0</v>
      </c>
      <c r="FQ9" s="41">
        <f t="shared" si="17"/>
        <v>0</v>
      </c>
      <c r="FR9" s="41">
        <f t="shared" si="17"/>
        <v>0</v>
      </c>
      <c r="FS9" s="41">
        <f t="shared" si="17"/>
        <v>0</v>
      </c>
      <c r="FT9" s="41">
        <f t="shared" si="17"/>
        <v>0</v>
      </c>
      <c r="FU9" s="41">
        <f t="shared" si="17"/>
        <v>0</v>
      </c>
      <c r="FV9" s="41">
        <f t="shared" si="17"/>
        <v>0</v>
      </c>
      <c r="FW9" s="41">
        <f t="shared" si="17"/>
        <v>0</v>
      </c>
      <c r="FX9" s="41">
        <f t="shared" si="18"/>
        <v>0</v>
      </c>
      <c r="FY9" s="41">
        <f t="shared" si="18"/>
        <v>0</v>
      </c>
      <c r="FZ9" s="41">
        <f t="shared" si="18"/>
        <v>0</v>
      </c>
      <c r="GA9" s="41">
        <f t="shared" si="18"/>
        <v>0</v>
      </c>
      <c r="GB9" s="41">
        <f t="shared" si="18"/>
        <v>0</v>
      </c>
      <c r="GC9" s="41">
        <f t="shared" si="18"/>
        <v>0</v>
      </c>
      <c r="GD9" s="41">
        <f t="shared" si="18"/>
        <v>0</v>
      </c>
      <c r="GE9" s="41">
        <f t="shared" si="18"/>
        <v>0</v>
      </c>
      <c r="GF9" s="41">
        <f t="shared" si="18"/>
        <v>0</v>
      </c>
      <c r="GG9" s="41">
        <f t="shared" si="18"/>
        <v>0</v>
      </c>
      <c r="GH9" s="41">
        <f t="shared" si="18"/>
        <v>0</v>
      </c>
      <c r="GI9" s="41">
        <f t="shared" si="18"/>
        <v>0</v>
      </c>
      <c r="GJ9" s="41">
        <f t="shared" si="18"/>
        <v>0</v>
      </c>
      <c r="GK9" s="41">
        <f t="shared" si="18"/>
        <v>0</v>
      </c>
      <c r="GL9" s="41">
        <f t="shared" si="18"/>
        <v>0</v>
      </c>
      <c r="GM9" s="41">
        <f t="shared" si="18"/>
        <v>0</v>
      </c>
      <c r="GN9" s="41">
        <f t="shared" si="19"/>
        <v>0</v>
      </c>
      <c r="GO9" s="41">
        <f t="shared" si="19"/>
        <v>0</v>
      </c>
      <c r="GP9" s="41">
        <f t="shared" si="19"/>
        <v>0</v>
      </c>
      <c r="GQ9" s="41">
        <f t="shared" si="19"/>
        <v>0</v>
      </c>
      <c r="GR9" s="41">
        <f t="shared" si="19"/>
        <v>0</v>
      </c>
      <c r="GS9" s="41">
        <f t="shared" si="19"/>
        <v>0</v>
      </c>
      <c r="GT9" s="41">
        <f t="shared" si="19"/>
        <v>0</v>
      </c>
      <c r="GU9" s="41">
        <f t="shared" si="19"/>
        <v>0</v>
      </c>
      <c r="GV9" s="41">
        <f t="shared" si="19"/>
        <v>0</v>
      </c>
      <c r="GW9" s="41">
        <f t="shared" si="19"/>
        <v>0</v>
      </c>
      <c r="GX9" s="41">
        <f t="shared" si="19"/>
        <v>0</v>
      </c>
      <c r="GY9" s="41">
        <f t="shared" si="19"/>
        <v>0</v>
      </c>
      <c r="GZ9" s="41">
        <f t="shared" si="19"/>
        <v>0</v>
      </c>
      <c r="HA9" s="41">
        <f t="shared" si="19"/>
        <v>0</v>
      </c>
      <c r="HB9" s="41">
        <f t="shared" si="19"/>
        <v>0</v>
      </c>
      <c r="HC9" s="41">
        <f t="shared" si="19"/>
        <v>0</v>
      </c>
      <c r="HD9" s="41">
        <f t="shared" si="20"/>
        <v>0</v>
      </c>
      <c r="HE9" s="41">
        <f t="shared" si="20"/>
        <v>0</v>
      </c>
      <c r="HF9" s="41">
        <f t="shared" si="20"/>
        <v>0</v>
      </c>
      <c r="HG9" s="41">
        <f t="shared" si="20"/>
        <v>0</v>
      </c>
      <c r="HH9" s="41">
        <f t="shared" si="20"/>
        <v>0</v>
      </c>
      <c r="HI9" s="41">
        <f t="shared" si="20"/>
        <v>0</v>
      </c>
      <c r="HJ9" s="41">
        <f t="shared" si="20"/>
        <v>0</v>
      </c>
    </row>
    <row r="10" spans="1:218" ht="14.4" x14ac:dyDescent="0.3">
      <c r="A10" s="42">
        <v>7</v>
      </c>
      <c r="B10" s="43" t="e">
        <f>'CMM1 - AUX CALC'!$H$67</f>
        <v>#REF!</v>
      </c>
      <c r="C10" s="41"/>
      <c r="D10" s="41"/>
      <c r="E10" s="41"/>
      <c r="F10" s="41"/>
      <c r="G10" s="41"/>
      <c r="H10" s="41"/>
      <c r="I10" s="41" t="e">
        <f>$B10/(_xlfn.SINGLE(PrazoConcessao)*12-I$3+1)</f>
        <v>#REF!</v>
      </c>
      <c r="J10" s="41" t="e">
        <f t="shared" si="7"/>
        <v>#REF!</v>
      </c>
      <c r="K10" s="41" t="e">
        <f t="shared" si="7"/>
        <v>#REF!</v>
      </c>
      <c r="L10" s="41" t="e">
        <f t="shared" si="7"/>
        <v>#REF!</v>
      </c>
      <c r="M10" s="41" t="e">
        <f t="shared" si="7"/>
        <v>#REF!</v>
      </c>
      <c r="N10" s="41" t="e">
        <f t="shared" si="7"/>
        <v>#REF!</v>
      </c>
      <c r="O10" s="41" t="e">
        <f t="shared" si="7"/>
        <v>#REF!</v>
      </c>
      <c r="P10" s="41" t="e">
        <f t="shared" si="7"/>
        <v>#REF!</v>
      </c>
      <c r="Q10" s="41" t="e">
        <f t="shared" si="7"/>
        <v>#REF!</v>
      </c>
      <c r="R10" s="41" t="e">
        <f t="shared" si="7"/>
        <v>#REF!</v>
      </c>
      <c r="S10" s="41" t="e">
        <f t="shared" si="7"/>
        <v>#REF!</v>
      </c>
      <c r="T10" s="41" t="e">
        <f t="shared" si="8"/>
        <v>#REF!</v>
      </c>
      <c r="U10" s="41" t="e">
        <f t="shared" si="8"/>
        <v>#REF!</v>
      </c>
      <c r="V10" s="41" t="e">
        <f t="shared" si="8"/>
        <v>#REF!</v>
      </c>
      <c r="W10" s="41" t="e">
        <f t="shared" si="8"/>
        <v>#REF!</v>
      </c>
      <c r="X10" s="41" t="e">
        <f t="shared" si="8"/>
        <v>#REF!</v>
      </c>
      <c r="Y10" s="41" t="e">
        <f t="shared" si="8"/>
        <v>#REF!</v>
      </c>
      <c r="Z10" s="41" t="e">
        <f t="shared" si="8"/>
        <v>#REF!</v>
      </c>
      <c r="AA10" s="41" t="e">
        <f t="shared" si="8"/>
        <v>#REF!</v>
      </c>
      <c r="AB10" s="41" t="e">
        <f t="shared" si="8"/>
        <v>#REF!</v>
      </c>
      <c r="AC10" s="41" t="e">
        <f t="shared" si="8"/>
        <v>#REF!</v>
      </c>
      <c r="AD10" s="41" t="e">
        <f t="shared" si="8"/>
        <v>#REF!</v>
      </c>
      <c r="AE10" s="41" t="e">
        <f t="shared" si="8"/>
        <v>#REF!</v>
      </c>
      <c r="AF10" s="41" t="e">
        <f t="shared" si="8"/>
        <v>#REF!</v>
      </c>
      <c r="AG10" s="41" t="e">
        <f t="shared" si="8"/>
        <v>#REF!</v>
      </c>
      <c r="AH10" s="41" t="e">
        <f t="shared" si="8"/>
        <v>#REF!</v>
      </c>
      <c r="AI10" s="41" t="e">
        <f t="shared" si="8"/>
        <v>#REF!</v>
      </c>
      <c r="AJ10" s="41" t="e">
        <f t="shared" si="9"/>
        <v>#REF!</v>
      </c>
      <c r="AK10" s="41" t="e">
        <f t="shared" si="9"/>
        <v>#REF!</v>
      </c>
      <c r="AL10" s="41" t="e">
        <f t="shared" si="9"/>
        <v>#REF!</v>
      </c>
      <c r="AM10" s="41" t="e">
        <f t="shared" si="9"/>
        <v>#REF!</v>
      </c>
      <c r="AN10" s="41" t="e">
        <f t="shared" si="9"/>
        <v>#REF!</v>
      </c>
      <c r="AO10" s="41" t="e">
        <f t="shared" si="9"/>
        <v>#REF!</v>
      </c>
      <c r="AP10" s="41" t="e">
        <f t="shared" si="9"/>
        <v>#REF!</v>
      </c>
      <c r="AQ10" s="41" t="e">
        <f t="shared" si="9"/>
        <v>#REF!</v>
      </c>
      <c r="AR10" s="41" t="e">
        <f t="shared" si="9"/>
        <v>#REF!</v>
      </c>
      <c r="AS10" s="41" t="e">
        <f t="shared" si="9"/>
        <v>#REF!</v>
      </c>
      <c r="AT10" s="41" t="e">
        <f t="shared" si="9"/>
        <v>#REF!</v>
      </c>
      <c r="AU10" s="41" t="e">
        <f t="shared" si="9"/>
        <v>#REF!</v>
      </c>
      <c r="AV10" s="41" t="e">
        <f t="shared" si="9"/>
        <v>#REF!</v>
      </c>
      <c r="AW10" s="41" t="e">
        <f t="shared" si="9"/>
        <v>#REF!</v>
      </c>
      <c r="AX10" s="41" t="e">
        <f t="shared" si="9"/>
        <v>#REF!</v>
      </c>
      <c r="AY10" s="41" t="e">
        <f t="shared" si="9"/>
        <v>#REF!</v>
      </c>
      <c r="AZ10" s="41" t="e">
        <f t="shared" si="10"/>
        <v>#REF!</v>
      </c>
      <c r="BA10" s="41" t="e">
        <f t="shared" si="10"/>
        <v>#REF!</v>
      </c>
      <c r="BB10" s="41" t="e">
        <f t="shared" si="10"/>
        <v>#REF!</v>
      </c>
      <c r="BC10" s="41" t="e">
        <f t="shared" si="10"/>
        <v>#REF!</v>
      </c>
      <c r="BD10" s="41" t="e">
        <f t="shared" si="10"/>
        <v>#REF!</v>
      </c>
      <c r="BE10" s="41" t="e">
        <f t="shared" si="10"/>
        <v>#REF!</v>
      </c>
      <c r="BF10" s="41" t="e">
        <f t="shared" si="10"/>
        <v>#REF!</v>
      </c>
      <c r="BG10" s="41" t="e">
        <f t="shared" si="10"/>
        <v>#REF!</v>
      </c>
      <c r="BH10" s="41" t="e">
        <f t="shared" si="10"/>
        <v>#REF!</v>
      </c>
      <c r="BI10" s="41" t="e">
        <f t="shared" si="10"/>
        <v>#REF!</v>
      </c>
      <c r="BJ10" s="41" t="e">
        <f t="shared" si="10"/>
        <v>#REF!</v>
      </c>
      <c r="BK10" s="41" t="e">
        <f t="shared" si="10"/>
        <v>#REF!</v>
      </c>
      <c r="BL10" s="41" t="e">
        <f t="shared" si="10"/>
        <v>#REF!</v>
      </c>
      <c r="BM10" s="41" t="e">
        <f t="shared" si="10"/>
        <v>#REF!</v>
      </c>
      <c r="BN10" s="41" t="e">
        <f t="shared" si="10"/>
        <v>#REF!</v>
      </c>
      <c r="BO10" s="41" t="e">
        <f t="shared" si="10"/>
        <v>#REF!</v>
      </c>
      <c r="BP10" s="41" t="e">
        <f t="shared" si="11"/>
        <v>#REF!</v>
      </c>
      <c r="BQ10" s="41" t="e">
        <f t="shared" si="11"/>
        <v>#REF!</v>
      </c>
      <c r="BR10" s="41" t="e">
        <f t="shared" si="11"/>
        <v>#REF!</v>
      </c>
      <c r="BS10" s="41" t="e">
        <f t="shared" si="11"/>
        <v>#REF!</v>
      </c>
      <c r="BT10" s="41" t="e">
        <f t="shared" si="11"/>
        <v>#REF!</v>
      </c>
      <c r="BU10" s="41" t="e">
        <f t="shared" si="11"/>
        <v>#REF!</v>
      </c>
      <c r="BV10" s="41" t="e">
        <f t="shared" si="11"/>
        <v>#REF!</v>
      </c>
      <c r="BW10" s="41" t="e">
        <f t="shared" si="11"/>
        <v>#REF!</v>
      </c>
      <c r="BX10" s="41" t="e">
        <f t="shared" si="11"/>
        <v>#REF!</v>
      </c>
      <c r="BY10" s="41" t="e">
        <f t="shared" si="11"/>
        <v>#REF!</v>
      </c>
      <c r="BZ10" s="41" t="e">
        <f t="shared" si="11"/>
        <v>#REF!</v>
      </c>
      <c r="CA10" s="41" t="e">
        <f t="shared" si="11"/>
        <v>#REF!</v>
      </c>
      <c r="CB10" s="41" t="e">
        <f t="shared" si="11"/>
        <v>#REF!</v>
      </c>
      <c r="CC10" s="41" t="e">
        <f t="shared" si="11"/>
        <v>#REF!</v>
      </c>
      <c r="CD10" s="41" t="e">
        <f t="shared" si="11"/>
        <v>#REF!</v>
      </c>
      <c r="CE10" s="41" t="e">
        <f t="shared" si="11"/>
        <v>#REF!</v>
      </c>
      <c r="CF10" s="41" t="e">
        <f t="shared" si="12"/>
        <v>#REF!</v>
      </c>
      <c r="CG10" s="41" t="e">
        <f t="shared" si="12"/>
        <v>#REF!</v>
      </c>
      <c r="CH10" s="41" t="e">
        <f t="shared" si="12"/>
        <v>#REF!</v>
      </c>
      <c r="CI10" s="41" t="e">
        <f t="shared" si="12"/>
        <v>#REF!</v>
      </c>
      <c r="CJ10" s="41" t="e">
        <f t="shared" si="12"/>
        <v>#REF!</v>
      </c>
      <c r="CK10" s="41" t="e">
        <f t="shared" si="12"/>
        <v>#REF!</v>
      </c>
      <c r="CL10" s="41" t="e">
        <f t="shared" si="12"/>
        <v>#REF!</v>
      </c>
      <c r="CM10" s="41" t="e">
        <f t="shared" si="12"/>
        <v>#REF!</v>
      </c>
      <c r="CN10" s="41" t="e">
        <f t="shared" si="12"/>
        <v>#REF!</v>
      </c>
      <c r="CO10" s="41" t="e">
        <f t="shared" si="12"/>
        <v>#REF!</v>
      </c>
      <c r="CP10" s="41" t="e">
        <f t="shared" si="12"/>
        <v>#REF!</v>
      </c>
      <c r="CQ10" s="41" t="e">
        <f t="shared" si="12"/>
        <v>#REF!</v>
      </c>
      <c r="CR10" s="41" t="e">
        <f t="shared" si="12"/>
        <v>#REF!</v>
      </c>
      <c r="CS10" s="41" t="e">
        <f t="shared" si="12"/>
        <v>#REF!</v>
      </c>
      <c r="CT10" s="41" t="e">
        <f t="shared" si="12"/>
        <v>#REF!</v>
      </c>
      <c r="CU10" s="41" t="e">
        <f t="shared" si="12"/>
        <v>#REF!</v>
      </c>
      <c r="CV10" s="41" t="e">
        <f t="shared" si="13"/>
        <v>#REF!</v>
      </c>
      <c r="CW10" s="41" t="e">
        <f t="shared" si="13"/>
        <v>#REF!</v>
      </c>
      <c r="CX10" s="41" t="e">
        <f t="shared" si="13"/>
        <v>#REF!</v>
      </c>
      <c r="CY10" s="41" t="e">
        <f t="shared" si="13"/>
        <v>#REF!</v>
      </c>
      <c r="CZ10" s="41" t="e">
        <f t="shared" si="13"/>
        <v>#REF!</v>
      </c>
      <c r="DA10" s="41" t="e">
        <f t="shared" si="13"/>
        <v>#REF!</v>
      </c>
      <c r="DB10" s="41" t="e">
        <f t="shared" si="13"/>
        <v>#REF!</v>
      </c>
      <c r="DC10" s="41" t="e">
        <f t="shared" si="13"/>
        <v>#REF!</v>
      </c>
      <c r="DD10" s="41" t="e">
        <f t="shared" si="13"/>
        <v>#REF!</v>
      </c>
      <c r="DE10" s="41" t="e">
        <f t="shared" si="13"/>
        <v>#REF!</v>
      </c>
      <c r="DF10" s="41" t="e">
        <f t="shared" si="13"/>
        <v>#REF!</v>
      </c>
      <c r="DG10" s="41" t="e">
        <f t="shared" si="13"/>
        <v>#REF!</v>
      </c>
      <c r="DH10" s="41" t="e">
        <f t="shared" si="13"/>
        <v>#REF!</v>
      </c>
      <c r="DI10" s="41" t="e">
        <f t="shared" si="13"/>
        <v>#REF!</v>
      </c>
      <c r="DJ10" s="41" t="e">
        <f t="shared" si="13"/>
        <v>#REF!</v>
      </c>
      <c r="DK10" s="41" t="e">
        <f t="shared" si="13"/>
        <v>#REF!</v>
      </c>
      <c r="DL10" s="41" t="e">
        <f t="shared" si="14"/>
        <v>#REF!</v>
      </c>
      <c r="DM10" s="41" t="e">
        <f t="shared" si="14"/>
        <v>#REF!</v>
      </c>
      <c r="DN10" s="41" t="e">
        <f t="shared" si="14"/>
        <v>#REF!</v>
      </c>
      <c r="DO10" s="41" t="e">
        <f t="shared" si="14"/>
        <v>#REF!</v>
      </c>
      <c r="DP10" s="41" t="e">
        <f t="shared" si="14"/>
        <v>#REF!</v>
      </c>
      <c r="DQ10" s="41" t="e">
        <f t="shared" si="14"/>
        <v>#REF!</v>
      </c>
      <c r="DR10" s="41" t="e">
        <f t="shared" si="14"/>
        <v>#REF!</v>
      </c>
      <c r="DS10" s="41" t="e">
        <f t="shared" si="14"/>
        <v>#REF!</v>
      </c>
      <c r="DT10" s="41" t="e">
        <f t="shared" si="14"/>
        <v>#REF!</v>
      </c>
      <c r="DU10" s="41" t="e">
        <f t="shared" si="14"/>
        <v>#REF!</v>
      </c>
      <c r="DV10" s="41" t="e">
        <f t="shared" si="14"/>
        <v>#REF!</v>
      </c>
      <c r="DW10" s="41" t="e">
        <f t="shared" si="14"/>
        <v>#REF!</v>
      </c>
      <c r="DX10" s="41" t="e">
        <f t="shared" si="14"/>
        <v>#REF!</v>
      </c>
      <c r="DY10" s="41" t="e">
        <f t="shared" si="14"/>
        <v>#REF!</v>
      </c>
      <c r="DZ10" s="41" t="e">
        <f t="shared" si="14"/>
        <v>#REF!</v>
      </c>
      <c r="EA10" s="41" t="e">
        <f t="shared" si="14"/>
        <v>#REF!</v>
      </c>
      <c r="EB10" s="41" t="e">
        <f t="shared" si="15"/>
        <v>#REF!</v>
      </c>
      <c r="EC10" s="41" t="e">
        <f t="shared" si="15"/>
        <v>#REF!</v>
      </c>
      <c r="ED10" s="41" t="e">
        <f t="shared" si="15"/>
        <v>#REF!</v>
      </c>
      <c r="EE10" s="41" t="e">
        <f t="shared" si="15"/>
        <v>#REF!</v>
      </c>
      <c r="EF10" s="41" t="e">
        <f t="shared" si="15"/>
        <v>#REF!</v>
      </c>
      <c r="EG10" s="41" t="e">
        <f t="shared" si="15"/>
        <v>#REF!</v>
      </c>
      <c r="EH10" s="41" t="e">
        <f t="shared" si="15"/>
        <v>#REF!</v>
      </c>
      <c r="EI10" s="41" t="e">
        <f t="shared" si="15"/>
        <v>#REF!</v>
      </c>
      <c r="EJ10" s="41" t="e">
        <f t="shared" si="15"/>
        <v>#REF!</v>
      </c>
      <c r="EK10" s="41" t="e">
        <f t="shared" si="15"/>
        <v>#REF!</v>
      </c>
      <c r="EL10" s="41" t="e">
        <f t="shared" si="15"/>
        <v>#REF!</v>
      </c>
      <c r="EM10" s="41" t="e">
        <f t="shared" si="15"/>
        <v>#REF!</v>
      </c>
      <c r="EN10" s="41" t="e">
        <f t="shared" si="15"/>
        <v>#REF!</v>
      </c>
      <c r="EO10" s="41" t="e">
        <f t="shared" si="15"/>
        <v>#REF!</v>
      </c>
      <c r="EP10" s="41" t="e">
        <f t="shared" si="15"/>
        <v>#REF!</v>
      </c>
      <c r="EQ10" s="41" t="e">
        <f t="shared" si="15"/>
        <v>#REF!</v>
      </c>
      <c r="ER10" s="41" t="e">
        <f t="shared" si="16"/>
        <v>#REF!</v>
      </c>
      <c r="ES10" s="41" t="e">
        <f t="shared" si="16"/>
        <v>#REF!</v>
      </c>
      <c r="ET10" s="41" t="e">
        <f t="shared" si="16"/>
        <v>#REF!</v>
      </c>
      <c r="EU10" s="41" t="e">
        <f t="shared" si="16"/>
        <v>#REF!</v>
      </c>
      <c r="EV10" s="41" t="e">
        <f t="shared" si="16"/>
        <v>#REF!</v>
      </c>
      <c r="EW10" s="41" t="e">
        <f t="shared" si="16"/>
        <v>#REF!</v>
      </c>
      <c r="EX10" s="41" t="e">
        <f t="shared" si="16"/>
        <v>#REF!</v>
      </c>
      <c r="EY10" s="41" t="e">
        <f t="shared" si="16"/>
        <v>#REF!</v>
      </c>
      <c r="EZ10" s="41" t="e">
        <f t="shared" si="16"/>
        <v>#REF!</v>
      </c>
      <c r="FA10" s="41" t="e">
        <f t="shared" si="16"/>
        <v>#REF!</v>
      </c>
      <c r="FB10" s="41" t="e">
        <f t="shared" si="16"/>
        <v>#REF!</v>
      </c>
      <c r="FC10" s="41" t="e">
        <f t="shared" si="16"/>
        <v>#REF!</v>
      </c>
      <c r="FD10" s="41" t="e">
        <f t="shared" si="16"/>
        <v>#REF!</v>
      </c>
      <c r="FE10" s="41" t="e">
        <f t="shared" si="16"/>
        <v>#REF!</v>
      </c>
      <c r="FF10" s="41" t="e">
        <f t="shared" si="16"/>
        <v>#REF!</v>
      </c>
      <c r="FG10" s="41" t="e">
        <f t="shared" si="16"/>
        <v>#REF!</v>
      </c>
      <c r="FH10" s="41" t="e">
        <f t="shared" si="17"/>
        <v>#REF!</v>
      </c>
      <c r="FI10" s="41" t="e">
        <f t="shared" si="17"/>
        <v>#REF!</v>
      </c>
      <c r="FJ10" s="41" t="e">
        <f t="shared" si="17"/>
        <v>#REF!</v>
      </c>
      <c r="FK10" s="41" t="e">
        <f t="shared" si="17"/>
        <v>#REF!</v>
      </c>
      <c r="FL10" s="41" t="e">
        <f t="shared" si="17"/>
        <v>#REF!</v>
      </c>
      <c r="FM10" s="41" t="e">
        <f t="shared" si="17"/>
        <v>#REF!</v>
      </c>
      <c r="FN10" s="41" t="e">
        <f t="shared" si="17"/>
        <v>#REF!</v>
      </c>
      <c r="FO10" s="41" t="e">
        <f t="shared" si="17"/>
        <v>#REF!</v>
      </c>
      <c r="FP10" s="41" t="e">
        <f t="shared" si="17"/>
        <v>#REF!</v>
      </c>
      <c r="FQ10" s="41" t="e">
        <f t="shared" si="17"/>
        <v>#REF!</v>
      </c>
      <c r="FR10" s="41" t="e">
        <f t="shared" si="17"/>
        <v>#REF!</v>
      </c>
      <c r="FS10" s="41" t="e">
        <f t="shared" si="17"/>
        <v>#REF!</v>
      </c>
      <c r="FT10" s="41" t="e">
        <f t="shared" si="17"/>
        <v>#REF!</v>
      </c>
      <c r="FU10" s="41" t="e">
        <f t="shared" si="17"/>
        <v>#REF!</v>
      </c>
      <c r="FV10" s="41" t="e">
        <f t="shared" si="17"/>
        <v>#REF!</v>
      </c>
      <c r="FW10" s="41" t="e">
        <f t="shared" si="17"/>
        <v>#REF!</v>
      </c>
      <c r="FX10" s="41" t="e">
        <f t="shared" si="18"/>
        <v>#REF!</v>
      </c>
      <c r="FY10" s="41" t="e">
        <f t="shared" si="18"/>
        <v>#REF!</v>
      </c>
      <c r="FZ10" s="41" t="e">
        <f t="shared" si="18"/>
        <v>#REF!</v>
      </c>
      <c r="GA10" s="41" t="e">
        <f t="shared" si="18"/>
        <v>#REF!</v>
      </c>
      <c r="GB10" s="41" t="e">
        <f t="shared" si="18"/>
        <v>#REF!</v>
      </c>
      <c r="GC10" s="41" t="e">
        <f t="shared" si="18"/>
        <v>#REF!</v>
      </c>
      <c r="GD10" s="41" t="e">
        <f t="shared" si="18"/>
        <v>#REF!</v>
      </c>
      <c r="GE10" s="41" t="e">
        <f t="shared" si="18"/>
        <v>#REF!</v>
      </c>
      <c r="GF10" s="41" t="e">
        <f t="shared" si="18"/>
        <v>#REF!</v>
      </c>
      <c r="GG10" s="41" t="e">
        <f t="shared" si="18"/>
        <v>#REF!</v>
      </c>
      <c r="GH10" s="41" t="e">
        <f t="shared" si="18"/>
        <v>#REF!</v>
      </c>
      <c r="GI10" s="41" t="e">
        <f t="shared" si="18"/>
        <v>#REF!</v>
      </c>
      <c r="GJ10" s="41" t="e">
        <f t="shared" si="18"/>
        <v>#REF!</v>
      </c>
      <c r="GK10" s="41" t="e">
        <f t="shared" si="18"/>
        <v>#REF!</v>
      </c>
      <c r="GL10" s="41" t="e">
        <f t="shared" si="18"/>
        <v>#REF!</v>
      </c>
      <c r="GM10" s="41" t="e">
        <f t="shared" si="18"/>
        <v>#REF!</v>
      </c>
      <c r="GN10" s="41" t="e">
        <f t="shared" si="19"/>
        <v>#REF!</v>
      </c>
      <c r="GO10" s="41" t="e">
        <f t="shared" si="19"/>
        <v>#REF!</v>
      </c>
      <c r="GP10" s="41" t="e">
        <f t="shared" si="19"/>
        <v>#REF!</v>
      </c>
      <c r="GQ10" s="41" t="e">
        <f t="shared" si="19"/>
        <v>#REF!</v>
      </c>
      <c r="GR10" s="41" t="e">
        <f t="shared" si="19"/>
        <v>#REF!</v>
      </c>
      <c r="GS10" s="41" t="e">
        <f t="shared" si="19"/>
        <v>#REF!</v>
      </c>
      <c r="GT10" s="41" t="e">
        <f t="shared" si="19"/>
        <v>#REF!</v>
      </c>
      <c r="GU10" s="41" t="e">
        <f t="shared" si="19"/>
        <v>#REF!</v>
      </c>
      <c r="GV10" s="41" t="e">
        <f t="shared" si="19"/>
        <v>#REF!</v>
      </c>
      <c r="GW10" s="41" t="e">
        <f t="shared" si="19"/>
        <v>#REF!</v>
      </c>
      <c r="GX10" s="41" t="e">
        <f t="shared" si="19"/>
        <v>#REF!</v>
      </c>
      <c r="GY10" s="41" t="e">
        <f t="shared" si="19"/>
        <v>#REF!</v>
      </c>
      <c r="GZ10" s="41" t="e">
        <f t="shared" si="19"/>
        <v>#REF!</v>
      </c>
      <c r="HA10" s="41" t="e">
        <f t="shared" si="19"/>
        <v>#REF!</v>
      </c>
      <c r="HB10" s="41" t="e">
        <f t="shared" si="19"/>
        <v>#REF!</v>
      </c>
      <c r="HC10" s="41" t="e">
        <f t="shared" si="19"/>
        <v>#REF!</v>
      </c>
      <c r="HD10" s="41" t="e">
        <f t="shared" si="20"/>
        <v>#REF!</v>
      </c>
      <c r="HE10" s="41" t="e">
        <f t="shared" si="20"/>
        <v>#REF!</v>
      </c>
      <c r="HF10" s="41" t="e">
        <f t="shared" si="20"/>
        <v>#REF!</v>
      </c>
      <c r="HG10" s="41" t="e">
        <f t="shared" si="20"/>
        <v>#REF!</v>
      </c>
      <c r="HH10" s="41" t="e">
        <f t="shared" si="20"/>
        <v>#REF!</v>
      </c>
      <c r="HI10" s="41" t="e">
        <f t="shared" si="20"/>
        <v>#REF!</v>
      </c>
      <c r="HJ10" s="41" t="e">
        <f t="shared" si="20"/>
        <v>#REF!</v>
      </c>
    </row>
    <row r="11" spans="1:218" ht="14.4" x14ac:dyDescent="0.3">
      <c r="A11" s="42">
        <v>8</v>
      </c>
      <c r="B11" s="43" t="e">
        <f>'CMM1 - AUX CALC'!$I$67</f>
        <v>#REF!</v>
      </c>
      <c r="C11" s="41"/>
      <c r="D11" s="41"/>
      <c r="E11" s="41"/>
      <c r="F11" s="41"/>
      <c r="G11" s="41"/>
      <c r="H11" s="41"/>
      <c r="I11" s="41"/>
      <c r="J11" s="41" t="e">
        <f>$B11/(_xlfn.SINGLE(PrazoConcessao)*12-J$3+1)</f>
        <v>#REF!</v>
      </c>
      <c r="K11" s="41" t="e">
        <f t="shared" si="7"/>
        <v>#REF!</v>
      </c>
      <c r="L11" s="41" t="e">
        <f t="shared" si="7"/>
        <v>#REF!</v>
      </c>
      <c r="M11" s="41" t="e">
        <f t="shared" si="7"/>
        <v>#REF!</v>
      </c>
      <c r="N11" s="41" t="e">
        <f t="shared" si="7"/>
        <v>#REF!</v>
      </c>
      <c r="O11" s="41" t="e">
        <f t="shared" si="7"/>
        <v>#REF!</v>
      </c>
      <c r="P11" s="41" t="e">
        <f t="shared" si="7"/>
        <v>#REF!</v>
      </c>
      <c r="Q11" s="41" t="e">
        <f t="shared" si="7"/>
        <v>#REF!</v>
      </c>
      <c r="R11" s="41" t="e">
        <f t="shared" si="7"/>
        <v>#REF!</v>
      </c>
      <c r="S11" s="41" t="e">
        <f t="shared" si="7"/>
        <v>#REF!</v>
      </c>
      <c r="T11" s="41" t="e">
        <f t="shared" si="8"/>
        <v>#REF!</v>
      </c>
      <c r="U11" s="41" t="e">
        <f t="shared" si="8"/>
        <v>#REF!</v>
      </c>
      <c r="V11" s="41" t="e">
        <f t="shared" si="8"/>
        <v>#REF!</v>
      </c>
      <c r="W11" s="41" t="e">
        <f t="shared" si="8"/>
        <v>#REF!</v>
      </c>
      <c r="X11" s="41" t="e">
        <f t="shared" si="8"/>
        <v>#REF!</v>
      </c>
      <c r="Y11" s="41" t="e">
        <f t="shared" si="8"/>
        <v>#REF!</v>
      </c>
      <c r="Z11" s="41" t="e">
        <f t="shared" si="8"/>
        <v>#REF!</v>
      </c>
      <c r="AA11" s="41" t="e">
        <f t="shared" si="8"/>
        <v>#REF!</v>
      </c>
      <c r="AB11" s="41" t="e">
        <f t="shared" si="8"/>
        <v>#REF!</v>
      </c>
      <c r="AC11" s="41" t="e">
        <f t="shared" si="8"/>
        <v>#REF!</v>
      </c>
      <c r="AD11" s="41" t="e">
        <f t="shared" si="8"/>
        <v>#REF!</v>
      </c>
      <c r="AE11" s="41" t="e">
        <f t="shared" si="8"/>
        <v>#REF!</v>
      </c>
      <c r="AF11" s="41" t="e">
        <f t="shared" si="8"/>
        <v>#REF!</v>
      </c>
      <c r="AG11" s="41" t="e">
        <f t="shared" si="8"/>
        <v>#REF!</v>
      </c>
      <c r="AH11" s="41" t="e">
        <f t="shared" si="8"/>
        <v>#REF!</v>
      </c>
      <c r="AI11" s="41" t="e">
        <f t="shared" si="8"/>
        <v>#REF!</v>
      </c>
      <c r="AJ11" s="41" t="e">
        <f t="shared" si="9"/>
        <v>#REF!</v>
      </c>
      <c r="AK11" s="41" t="e">
        <f t="shared" si="9"/>
        <v>#REF!</v>
      </c>
      <c r="AL11" s="41" t="e">
        <f t="shared" si="9"/>
        <v>#REF!</v>
      </c>
      <c r="AM11" s="41" t="e">
        <f t="shared" si="9"/>
        <v>#REF!</v>
      </c>
      <c r="AN11" s="41" t="e">
        <f t="shared" si="9"/>
        <v>#REF!</v>
      </c>
      <c r="AO11" s="41" t="e">
        <f t="shared" si="9"/>
        <v>#REF!</v>
      </c>
      <c r="AP11" s="41" t="e">
        <f t="shared" si="9"/>
        <v>#REF!</v>
      </c>
      <c r="AQ11" s="41" t="e">
        <f t="shared" si="9"/>
        <v>#REF!</v>
      </c>
      <c r="AR11" s="41" t="e">
        <f t="shared" si="9"/>
        <v>#REF!</v>
      </c>
      <c r="AS11" s="41" t="e">
        <f t="shared" si="9"/>
        <v>#REF!</v>
      </c>
      <c r="AT11" s="41" t="e">
        <f t="shared" si="9"/>
        <v>#REF!</v>
      </c>
      <c r="AU11" s="41" t="e">
        <f t="shared" si="9"/>
        <v>#REF!</v>
      </c>
      <c r="AV11" s="41" t="e">
        <f t="shared" si="9"/>
        <v>#REF!</v>
      </c>
      <c r="AW11" s="41" t="e">
        <f t="shared" si="9"/>
        <v>#REF!</v>
      </c>
      <c r="AX11" s="41" t="e">
        <f t="shared" si="9"/>
        <v>#REF!</v>
      </c>
      <c r="AY11" s="41" t="e">
        <f t="shared" si="9"/>
        <v>#REF!</v>
      </c>
      <c r="AZ11" s="41" t="e">
        <f t="shared" si="10"/>
        <v>#REF!</v>
      </c>
      <c r="BA11" s="41" t="e">
        <f t="shared" si="10"/>
        <v>#REF!</v>
      </c>
      <c r="BB11" s="41" t="e">
        <f t="shared" si="10"/>
        <v>#REF!</v>
      </c>
      <c r="BC11" s="41" t="e">
        <f t="shared" si="10"/>
        <v>#REF!</v>
      </c>
      <c r="BD11" s="41" t="e">
        <f t="shared" si="10"/>
        <v>#REF!</v>
      </c>
      <c r="BE11" s="41" t="e">
        <f t="shared" si="10"/>
        <v>#REF!</v>
      </c>
      <c r="BF11" s="41" t="e">
        <f t="shared" si="10"/>
        <v>#REF!</v>
      </c>
      <c r="BG11" s="41" t="e">
        <f t="shared" si="10"/>
        <v>#REF!</v>
      </c>
      <c r="BH11" s="41" t="e">
        <f t="shared" si="10"/>
        <v>#REF!</v>
      </c>
      <c r="BI11" s="41" t="e">
        <f t="shared" si="10"/>
        <v>#REF!</v>
      </c>
      <c r="BJ11" s="41" t="e">
        <f t="shared" si="10"/>
        <v>#REF!</v>
      </c>
      <c r="BK11" s="41" t="e">
        <f t="shared" si="10"/>
        <v>#REF!</v>
      </c>
      <c r="BL11" s="41" t="e">
        <f t="shared" si="10"/>
        <v>#REF!</v>
      </c>
      <c r="BM11" s="41" t="e">
        <f t="shared" si="10"/>
        <v>#REF!</v>
      </c>
      <c r="BN11" s="41" t="e">
        <f t="shared" si="10"/>
        <v>#REF!</v>
      </c>
      <c r="BO11" s="41" t="e">
        <f t="shared" si="10"/>
        <v>#REF!</v>
      </c>
      <c r="BP11" s="41" t="e">
        <f t="shared" si="11"/>
        <v>#REF!</v>
      </c>
      <c r="BQ11" s="41" t="e">
        <f t="shared" si="11"/>
        <v>#REF!</v>
      </c>
      <c r="BR11" s="41" t="e">
        <f t="shared" si="11"/>
        <v>#REF!</v>
      </c>
      <c r="BS11" s="41" t="e">
        <f t="shared" si="11"/>
        <v>#REF!</v>
      </c>
      <c r="BT11" s="41" t="e">
        <f t="shared" si="11"/>
        <v>#REF!</v>
      </c>
      <c r="BU11" s="41" t="e">
        <f t="shared" si="11"/>
        <v>#REF!</v>
      </c>
      <c r="BV11" s="41" t="e">
        <f t="shared" si="11"/>
        <v>#REF!</v>
      </c>
      <c r="BW11" s="41" t="e">
        <f t="shared" si="11"/>
        <v>#REF!</v>
      </c>
      <c r="BX11" s="41" t="e">
        <f t="shared" si="11"/>
        <v>#REF!</v>
      </c>
      <c r="BY11" s="41" t="e">
        <f t="shared" si="11"/>
        <v>#REF!</v>
      </c>
      <c r="BZ11" s="41" t="e">
        <f t="shared" si="11"/>
        <v>#REF!</v>
      </c>
      <c r="CA11" s="41" t="e">
        <f t="shared" si="11"/>
        <v>#REF!</v>
      </c>
      <c r="CB11" s="41" t="e">
        <f t="shared" si="11"/>
        <v>#REF!</v>
      </c>
      <c r="CC11" s="41" t="e">
        <f t="shared" si="11"/>
        <v>#REF!</v>
      </c>
      <c r="CD11" s="41" t="e">
        <f t="shared" si="11"/>
        <v>#REF!</v>
      </c>
      <c r="CE11" s="41" t="e">
        <f t="shared" si="11"/>
        <v>#REF!</v>
      </c>
      <c r="CF11" s="41" t="e">
        <f t="shared" si="12"/>
        <v>#REF!</v>
      </c>
      <c r="CG11" s="41" t="e">
        <f t="shared" si="12"/>
        <v>#REF!</v>
      </c>
      <c r="CH11" s="41" t="e">
        <f t="shared" si="12"/>
        <v>#REF!</v>
      </c>
      <c r="CI11" s="41" t="e">
        <f t="shared" si="12"/>
        <v>#REF!</v>
      </c>
      <c r="CJ11" s="41" t="e">
        <f t="shared" si="12"/>
        <v>#REF!</v>
      </c>
      <c r="CK11" s="41" t="e">
        <f t="shared" si="12"/>
        <v>#REF!</v>
      </c>
      <c r="CL11" s="41" t="e">
        <f t="shared" si="12"/>
        <v>#REF!</v>
      </c>
      <c r="CM11" s="41" t="e">
        <f t="shared" si="12"/>
        <v>#REF!</v>
      </c>
      <c r="CN11" s="41" t="e">
        <f t="shared" si="12"/>
        <v>#REF!</v>
      </c>
      <c r="CO11" s="41" t="e">
        <f t="shared" si="12"/>
        <v>#REF!</v>
      </c>
      <c r="CP11" s="41" t="e">
        <f t="shared" si="12"/>
        <v>#REF!</v>
      </c>
      <c r="CQ11" s="41" t="e">
        <f t="shared" si="12"/>
        <v>#REF!</v>
      </c>
      <c r="CR11" s="41" t="e">
        <f t="shared" si="12"/>
        <v>#REF!</v>
      </c>
      <c r="CS11" s="41" t="e">
        <f t="shared" si="12"/>
        <v>#REF!</v>
      </c>
      <c r="CT11" s="41" t="e">
        <f t="shared" si="12"/>
        <v>#REF!</v>
      </c>
      <c r="CU11" s="41" t="e">
        <f t="shared" si="12"/>
        <v>#REF!</v>
      </c>
      <c r="CV11" s="41" t="e">
        <f t="shared" si="13"/>
        <v>#REF!</v>
      </c>
      <c r="CW11" s="41" t="e">
        <f t="shared" si="13"/>
        <v>#REF!</v>
      </c>
      <c r="CX11" s="41" t="e">
        <f t="shared" si="13"/>
        <v>#REF!</v>
      </c>
      <c r="CY11" s="41" t="e">
        <f t="shared" si="13"/>
        <v>#REF!</v>
      </c>
      <c r="CZ11" s="41" t="e">
        <f t="shared" si="13"/>
        <v>#REF!</v>
      </c>
      <c r="DA11" s="41" t="e">
        <f t="shared" si="13"/>
        <v>#REF!</v>
      </c>
      <c r="DB11" s="41" t="e">
        <f t="shared" si="13"/>
        <v>#REF!</v>
      </c>
      <c r="DC11" s="41" t="e">
        <f t="shared" si="13"/>
        <v>#REF!</v>
      </c>
      <c r="DD11" s="41" t="e">
        <f t="shared" si="13"/>
        <v>#REF!</v>
      </c>
      <c r="DE11" s="41" t="e">
        <f t="shared" si="13"/>
        <v>#REF!</v>
      </c>
      <c r="DF11" s="41" t="e">
        <f t="shared" si="13"/>
        <v>#REF!</v>
      </c>
      <c r="DG11" s="41" t="e">
        <f t="shared" si="13"/>
        <v>#REF!</v>
      </c>
      <c r="DH11" s="41" t="e">
        <f t="shared" si="13"/>
        <v>#REF!</v>
      </c>
      <c r="DI11" s="41" t="e">
        <f t="shared" si="13"/>
        <v>#REF!</v>
      </c>
      <c r="DJ11" s="41" t="e">
        <f t="shared" si="13"/>
        <v>#REF!</v>
      </c>
      <c r="DK11" s="41" t="e">
        <f t="shared" si="13"/>
        <v>#REF!</v>
      </c>
      <c r="DL11" s="41" t="e">
        <f t="shared" si="14"/>
        <v>#REF!</v>
      </c>
      <c r="DM11" s="41" t="e">
        <f t="shared" si="14"/>
        <v>#REF!</v>
      </c>
      <c r="DN11" s="41" t="e">
        <f t="shared" si="14"/>
        <v>#REF!</v>
      </c>
      <c r="DO11" s="41" t="e">
        <f t="shared" si="14"/>
        <v>#REF!</v>
      </c>
      <c r="DP11" s="41" t="e">
        <f t="shared" si="14"/>
        <v>#REF!</v>
      </c>
      <c r="DQ11" s="41" t="e">
        <f t="shared" si="14"/>
        <v>#REF!</v>
      </c>
      <c r="DR11" s="41" t="e">
        <f t="shared" si="14"/>
        <v>#REF!</v>
      </c>
      <c r="DS11" s="41" t="e">
        <f t="shared" si="14"/>
        <v>#REF!</v>
      </c>
      <c r="DT11" s="41" t="e">
        <f t="shared" si="14"/>
        <v>#REF!</v>
      </c>
      <c r="DU11" s="41" t="e">
        <f t="shared" si="14"/>
        <v>#REF!</v>
      </c>
      <c r="DV11" s="41" t="e">
        <f t="shared" si="14"/>
        <v>#REF!</v>
      </c>
      <c r="DW11" s="41" t="e">
        <f t="shared" si="14"/>
        <v>#REF!</v>
      </c>
      <c r="DX11" s="41" t="e">
        <f t="shared" si="14"/>
        <v>#REF!</v>
      </c>
      <c r="DY11" s="41" t="e">
        <f t="shared" si="14"/>
        <v>#REF!</v>
      </c>
      <c r="DZ11" s="41" t="e">
        <f t="shared" si="14"/>
        <v>#REF!</v>
      </c>
      <c r="EA11" s="41" t="e">
        <f t="shared" si="14"/>
        <v>#REF!</v>
      </c>
      <c r="EB11" s="41" t="e">
        <f t="shared" si="15"/>
        <v>#REF!</v>
      </c>
      <c r="EC11" s="41" t="e">
        <f t="shared" si="15"/>
        <v>#REF!</v>
      </c>
      <c r="ED11" s="41" t="e">
        <f t="shared" si="15"/>
        <v>#REF!</v>
      </c>
      <c r="EE11" s="41" t="e">
        <f t="shared" si="15"/>
        <v>#REF!</v>
      </c>
      <c r="EF11" s="41" t="e">
        <f t="shared" si="15"/>
        <v>#REF!</v>
      </c>
      <c r="EG11" s="41" t="e">
        <f t="shared" si="15"/>
        <v>#REF!</v>
      </c>
      <c r="EH11" s="41" t="e">
        <f t="shared" si="15"/>
        <v>#REF!</v>
      </c>
      <c r="EI11" s="41" t="e">
        <f t="shared" si="15"/>
        <v>#REF!</v>
      </c>
      <c r="EJ11" s="41" t="e">
        <f t="shared" si="15"/>
        <v>#REF!</v>
      </c>
      <c r="EK11" s="41" t="e">
        <f t="shared" si="15"/>
        <v>#REF!</v>
      </c>
      <c r="EL11" s="41" t="e">
        <f t="shared" si="15"/>
        <v>#REF!</v>
      </c>
      <c r="EM11" s="41" t="e">
        <f t="shared" si="15"/>
        <v>#REF!</v>
      </c>
      <c r="EN11" s="41" t="e">
        <f t="shared" si="15"/>
        <v>#REF!</v>
      </c>
      <c r="EO11" s="41" t="e">
        <f t="shared" si="15"/>
        <v>#REF!</v>
      </c>
      <c r="EP11" s="41" t="e">
        <f t="shared" si="15"/>
        <v>#REF!</v>
      </c>
      <c r="EQ11" s="41" t="e">
        <f t="shared" si="15"/>
        <v>#REF!</v>
      </c>
      <c r="ER11" s="41" t="e">
        <f t="shared" si="16"/>
        <v>#REF!</v>
      </c>
      <c r="ES11" s="41" t="e">
        <f t="shared" si="16"/>
        <v>#REF!</v>
      </c>
      <c r="ET11" s="41" t="e">
        <f t="shared" si="16"/>
        <v>#REF!</v>
      </c>
      <c r="EU11" s="41" t="e">
        <f t="shared" si="16"/>
        <v>#REF!</v>
      </c>
      <c r="EV11" s="41" t="e">
        <f t="shared" si="16"/>
        <v>#REF!</v>
      </c>
      <c r="EW11" s="41" t="e">
        <f t="shared" si="16"/>
        <v>#REF!</v>
      </c>
      <c r="EX11" s="41" t="e">
        <f t="shared" si="16"/>
        <v>#REF!</v>
      </c>
      <c r="EY11" s="41" t="e">
        <f t="shared" si="16"/>
        <v>#REF!</v>
      </c>
      <c r="EZ11" s="41" t="e">
        <f t="shared" si="16"/>
        <v>#REF!</v>
      </c>
      <c r="FA11" s="41" t="e">
        <f t="shared" si="16"/>
        <v>#REF!</v>
      </c>
      <c r="FB11" s="41" t="e">
        <f t="shared" si="16"/>
        <v>#REF!</v>
      </c>
      <c r="FC11" s="41" t="e">
        <f t="shared" si="16"/>
        <v>#REF!</v>
      </c>
      <c r="FD11" s="41" t="e">
        <f t="shared" si="16"/>
        <v>#REF!</v>
      </c>
      <c r="FE11" s="41" t="e">
        <f t="shared" si="16"/>
        <v>#REF!</v>
      </c>
      <c r="FF11" s="41" t="e">
        <f t="shared" si="16"/>
        <v>#REF!</v>
      </c>
      <c r="FG11" s="41" t="e">
        <f t="shared" si="16"/>
        <v>#REF!</v>
      </c>
      <c r="FH11" s="41" t="e">
        <f t="shared" si="17"/>
        <v>#REF!</v>
      </c>
      <c r="FI11" s="41" t="e">
        <f t="shared" si="17"/>
        <v>#REF!</v>
      </c>
      <c r="FJ11" s="41" t="e">
        <f t="shared" si="17"/>
        <v>#REF!</v>
      </c>
      <c r="FK11" s="41" t="e">
        <f t="shared" si="17"/>
        <v>#REF!</v>
      </c>
      <c r="FL11" s="41" t="e">
        <f t="shared" si="17"/>
        <v>#REF!</v>
      </c>
      <c r="FM11" s="41" t="e">
        <f t="shared" si="17"/>
        <v>#REF!</v>
      </c>
      <c r="FN11" s="41" t="e">
        <f t="shared" si="17"/>
        <v>#REF!</v>
      </c>
      <c r="FO11" s="41" t="e">
        <f t="shared" si="17"/>
        <v>#REF!</v>
      </c>
      <c r="FP11" s="41" t="e">
        <f t="shared" si="17"/>
        <v>#REF!</v>
      </c>
      <c r="FQ11" s="41" t="e">
        <f t="shared" si="17"/>
        <v>#REF!</v>
      </c>
      <c r="FR11" s="41" t="e">
        <f t="shared" si="17"/>
        <v>#REF!</v>
      </c>
      <c r="FS11" s="41" t="e">
        <f t="shared" si="17"/>
        <v>#REF!</v>
      </c>
      <c r="FT11" s="41" t="e">
        <f t="shared" si="17"/>
        <v>#REF!</v>
      </c>
      <c r="FU11" s="41" t="e">
        <f t="shared" si="17"/>
        <v>#REF!</v>
      </c>
      <c r="FV11" s="41" t="e">
        <f t="shared" si="17"/>
        <v>#REF!</v>
      </c>
      <c r="FW11" s="41" t="e">
        <f t="shared" si="17"/>
        <v>#REF!</v>
      </c>
      <c r="FX11" s="41" t="e">
        <f t="shared" si="18"/>
        <v>#REF!</v>
      </c>
      <c r="FY11" s="41" t="e">
        <f t="shared" si="18"/>
        <v>#REF!</v>
      </c>
      <c r="FZ11" s="41" t="e">
        <f t="shared" si="18"/>
        <v>#REF!</v>
      </c>
      <c r="GA11" s="41" t="e">
        <f t="shared" si="18"/>
        <v>#REF!</v>
      </c>
      <c r="GB11" s="41" t="e">
        <f t="shared" si="18"/>
        <v>#REF!</v>
      </c>
      <c r="GC11" s="41" t="e">
        <f t="shared" si="18"/>
        <v>#REF!</v>
      </c>
      <c r="GD11" s="41" t="e">
        <f t="shared" si="18"/>
        <v>#REF!</v>
      </c>
      <c r="GE11" s="41" t="e">
        <f t="shared" si="18"/>
        <v>#REF!</v>
      </c>
      <c r="GF11" s="41" t="e">
        <f t="shared" si="18"/>
        <v>#REF!</v>
      </c>
      <c r="GG11" s="41" t="e">
        <f t="shared" si="18"/>
        <v>#REF!</v>
      </c>
      <c r="GH11" s="41" t="e">
        <f t="shared" si="18"/>
        <v>#REF!</v>
      </c>
      <c r="GI11" s="41" t="e">
        <f t="shared" si="18"/>
        <v>#REF!</v>
      </c>
      <c r="GJ11" s="41" t="e">
        <f t="shared" si="18"/>
        <v>#REF!</v>
      </c>
      <c r="GK11" s="41" t="e">
        <f t="shared" si="18"/>
        <v>#REF!</v>
      </c>
      <c r="GL11" s="41" t="e">
        <f t="shared" si="18"/>
        <v>#REF!</v>
      </c>
      <c r="GM11" s="41" t="e">
        <f t="shared" si="18"/>
        <v>#REF!</v>
      </c>
      <c r="GN11" s="41" t="e">
        <f t="shared" si="19"/>
        <v>#REF!</v>
      </c>
      <c r="GO11" s="41" t="e">
        <f t="shared" si="19"/>
        <v>#REF!</v>
      </c>
      <c r="GP11" s="41" t="e">
        <f t="shared" si="19"/>
        <v>#REF!</v>
      </c>
      <c r="GQ11" s="41" t="e">
        <f t="shared" si="19"/>
        <v>#REF!</v>
      </c>
      <c r="GR11" s="41" t="e">
        <f t="shared" si="19"/>
        <v>#REF!</v>
      </c>
      <c r="GS11" s="41" t="e">
        <f t="shared" si="19"/>
        <v>#REF!</v>
      </c>
      <c r="GT11" s="41" t="e">
        <f t="shared" si="19"/>
        <v>#REF!</v>
      </c>
      <c r="GU11" s="41" t="e">
        <f t="shared" si="19"/>
        <v>#REF!</v>
      </c>
      <c r="GV11" s="41" t="e">
        <f t="shared" si="19"/>
        <v>#REF!</v>
      </c>
      <c r="GW11" s="41" t="e">
        <f t="shared" si="19"/>
        <v>#REF!</v>
      </c>
      <c r="GX11" s="41" t="e">
        <f t="shared" si="19"/>
        <v>#REF!</v>
      </c>
      <c r="GY11" s="41" t="e">
        <f t="shared" si="19"/>
        <v>#REF!</v>
      </c>
      <c r="GZ11" s="41" t="e">
        <f t="shared" si="19"/>
        <v>#REF!</v>
      </c>
      <c r="HA11" s="41" t="e">
        <f t="shared" si="19"/>
        <v>#REF!</v>
      </c>
      <c r="HB11" s="41" t="e">
        <f t="shared" si="19"/>
        <v>#REF!</v>
      </c>
      <c r="HC11" s="41" t="e">
        <f t="shared" si="19"/>
        <v>#REF!</v>
      </c>
      <c r="HD11" s="41" t="e">
        <f t="shared" si="20"/>
        <v>#REF!</v>
      </c>
      <c r="HE11" s="41" t="e">
        <f t="shared" si="20"/>
        <v>#REF!</v>
      </c>
      <c r="HF11" s="41" t="e">
        <f t="shared" si="20"/>
        <v>#REF!</v>
      </c>
      <c r="HG11" s="41" t="e">
        <f t="shared" si="20"/>
        <v>#REF!</v>
      </c>
      <c r="HH11" s="41" t="e">
        <f t="shared" si="20"/>
        <v>#REF!</v>
      </c>
      <c r="HI11" s="41" t="e">
        <f t="shared" si="20"/>
        <v>#REF!</v>
      </c>
      <c r="HJ11" s="41" t="e">
        <f t="shared" si="20"/>
        <v>#REF!</v>
      </c>
    </row>
    <row r="12" spans="1:218" ht="14.4" x14ac:dyDescent="0.3">
      <c r="A12" s="42">
        <v>9</v>
      </c>
      <c r="B12" s="43" t="e">
        <f>'CMM1 - AUX CALC'!$J$67</f>
        <v>#REF!</v>
      </c>
      <c r="C12" s="41"/>
      <c r="D12" s="41"/>
      <c r="E12" s="41"/>
      <c r="F12" s="41"/>
      <c r="G12" s="41"/>
      <c r="H12" s="41"/>
      <c r="I12" s="41"/>
      <c r="J12" s="41"/>
      <c r="K12" s="41" t="e">
        <f>$B12/(_xlfn.SINGLE(PrazoConcessao)*12-K$3+1)</f>
        <v>#REF!</v>
      </c>
      <c r="L12" s="41" t="e">
        <f t="shared" si="7"/>
        <v>#REF!</v>
      </c>
      <c r="M12" s="41" t="e">
        <f t="shared" si="7"/>
        <v>#REF!</v>
      </c>
      <c r="N12" s="41" t="e">
        <f t="shared" si="7"/>
        <v>#REF!</v>
      </c>
      <c r="O12" s="41" t="e">
        <f t="shared" si="7"/>
        <v>#REF!</v>
      </c>
      <c r="P12" s="41" t="e">
        <f t="shared" si="7"/>
        <v>#REF!</v>
      </c>
      <c r="Q12" s="41" t="e">
        <f t="shared" si="7"/>
        <v>#REF!</v>
      </c>
      <c r="R12" s="41" t="e">
        <f t="shared" si="7"/>
        <v>#REF!</v>
      </c>
      <c r="S12" s="41" t="e">
        <f t="shared" si="7"/>
        <v>#REF!</v>
      </c>
      <c r="T12" s="41" t="e">
        <f t="shared" si="8"/>
        <v>#REF!</v>
      </c>
      <c r="U12" s="41" t="e">
        <f t="shared" si="8"/>
        <v>#REF!</v>
      </c>
      <c r="V12" s="41" t="e">
        <f t="shared" si="8"/>
        <v>#REF!</v>
      </c>
      <c r="W12" s="41" t="e">
        <f t="shared" si="8"/>
        <v>#REF!</v>
      </c>
      <c r="X12" s="41" t="e">
        <f t="shared" si="8"/>
        <v>#REF!</v>
      </c>
      <c r="Y12" s="41" t="e">
        <f t="shared" si="8"/>
        <v>#REF!</v>
      </c>
      <c r="Z12" s="41" t="e">
        <f t="shared" si="8"/>
        <v>#REF!</v>
      </c>
      <c r="AA12" s="41" t="e">
        <f t="shared" si="8"/>
        <v>#REF!</v>
      </c>
      <c r="AB12" s="41" t="e">
        <f t="shared" si="8"/>
        <v>#REF!</v>
      </c>
      <c r="AC12" s="41" t="e">
        <f t="shared" si="8"/>
        <v>#REF!</v>
      </c>
      <c r="AD12" s="41" t="e">
        <f t="shared" si="8"/>
        <v>#REF!</v>
      </c>
      <c r="AE12" s="41" t="e">
        <f t="shared" si="8"/>
        <v>#REF!</v>
      </c>
      <c r="AF12" s="41" t="e">
        <f t="shared" si="8"/>
        <v>#REF!</v>
      </c>
      <c r="AG12" s="41" t="e">
        <f t="shared" si="8"/>
        <v>#REF!</v>
      </c>
      <c r="AH12" s="41" t="e">
        <f t="shared" si="8"/>
        <v>#REF!</v>
      </c>
      <c r="AI12" s="41" t="e">
        <f t="shared" si="8"/>
        <v>#REF!</v>
      </c>
      <c r="AJ12" s="41" t="e">
        <f t="shared" si="9"/>
        <v>#REF!</v>
      </c>
      <c r="AK12" s="41" t="e">
        <f t="shared" si="9"/>
        <v>#REF!</v>
      </c>
      <c r="AL12" s="41" t="e">
        <f t="shared" si="9"/>
        <v>#REF!</v>
      </c>
      <c r="AM12" s="41" t="e">
        <f t="shared" si="9"/>
        <v>#REF!</v>
      </c>
      <c r="AN12" s="41" t="e">
        <f t="shared" si="9"/>
        <v>#REF!</v>
      </c>
      <c r="AO12" s="41" t="e">
        <f t="shared" si="9"/>
        <v>#REF!</v>
      </c>
      <c r="AP12" s="41" t="e">
        <f t="shared" si="9"/>
        <v>#REF!</v>
      </c>
      <c r="AQ12" s="41" t="e">
        <f t="shared" si="9"/>
        <v>#REF!</v>
      </c>
      <c r="AR12" s="41" t="e">
        <f t="shared" si="9"/>
        <v>#REF!</v>
      </c>
      <c r="AS12" s="41" t="e">
        <f t="shared" si="9"/>
        <v>#REF!</v>
      </c>
      <c r="AT12" s="41" t="e">
        <f t="shared" si="9"/>
        <v>#REF!</v>
      </c>
      <c r="AU12" s="41" t="e">
        <f t="shared" si="9"/>
        <v>#REF!</v>
      </c>
      <c r="AV12" s="41" t="e">
        <f t="shared" si="9"/>
        <v>#REF!</v>
      </c>
      <c r="AW12" s="41" t="e">
        <f t="shared" si="9"/>
        <v>#REF!</v>
      </c>
      <c r="AX12" s="41" t="e">
        <f t="shared" si="9"/>
        <v>#REF!</v>
      </c>
      <c r="AY12" s="41" t="e">
        <f t="shared" si="9"/>
        <v>#REF!</v>
      </c>
      <c r="AZ12" s="41" t="e">
        <f t="shared" si="10"/>
        <v>#REF!</v>
      </c>
      <c r="BA12" s="41" t="e">
        <f t="shared" si="10"/>
        <v>#REF!</v>
      </c>
      <c r="BB12" s="41" t="e">
        <f t="shared" si="10"/>
        <v>#REF!</v>
      </c>
      <c r="BC12" s="41" t="e">
        <f t="shared" si="10"/>
        <v>#REF!</v>
      </c>
      <c r="BD12" s="41" t="e">
        <f t="shared" si="10"/>
        <v>#REF!</v>
      </c>
      <c r="BE12" s="41" t="e">
        <f t="shared" si="10"/>
        <v>#REF!</v>
      </c>
      <c r="BF12" s="41" t="e">
        <f t="shared" si="10"/>
        <v>#REF!</v>
      </c>
      <c r="BG12" s="41" t="e">
        <f t="shared" si="10"/>
        <v>#REF!</v>
      </c>
      <c r="BH12" s="41" t="e">
        <f t="shared" si="10"/>
        <v>#REF!</v>
      </c>
      <c r="BI12" s="41" t="e">
        <f t="shared" si="10"/>
        <v>#REF!</v>
      </c>
      <c r="BJ12" s="41" t="e">
        <f t="shared" si="10"/>
        <v>#REF!</v>
      </c>
      <c r="BK12" s="41" t="e">
        <f t="shared" si="10"/>
        <v>#REF!</v>
      </c>
      <c r="BL12" s="41" t="e">
        <f t="shared" si="10"/>
        <v>#REF!</v>
      </c>
      <c r="BM12" s="41" t="e">
        <f t="shared" si="10"/>
        <v>#REF!</v>
      </c>
      <c r="BN12" s="41" t="e">
        <f t="shared" si="10"/>
        <v>#REF!</v>
      </c>
      <c r="BO12" s="41" t="e">
        <f t="shared" si="10"/>
        <v>#REF!</v>
      </c>
      <c r="BP12" s="41" t="e">
        <f t="shared" si="11"/>
        <v>#REF!</v>
      </c>
      <c r="BQ12" s="41" t="e">
        <f t="shared" si="11"/>
        <v>#REF!</v>
      </c>
      <c r="BR12" s="41" t="e">
        <f t="shared" si="11"/>
        <v>#REF!</v>
      </c>
      <c r="BS12" s="41" t="e">
        <f t="shared" si="11"/>
        <v>#REF!</v>
      </c>
      <c r="BT12" s="41" t="e">
        <f t="shared" si="11"/>
        <v>#REF!</v>
      </c>
      <c r="BU12" s="41" t="e">
        <f t="shared" si="11"/>
        <v>#REF!</v>
      </c>
      <c r="BV12" s="41" t="e">
        <f t="shared" si="11"/>
        <v>#REF!</v>
      </c>
      <c r="BW12" s="41" t="e">
        <f t="shared" si="11"/>
        <v>#REF!</v>
      </c>
      <c r="BX12" s="41" t="e">
        <f t="shared" si="11"/>
        <v>#REF!</v>
      </c>
      <c r="BY12" s="41" t="e">
        <f t="shared" si="11"/>
        <v>#REF!</v>
      </c>
      <c r="BZ12" s="41" t="e">
        <f t="shared" si="11"/>
        <v>#REF!</v>
      </c>
      <c r="CA12" s="41" t="e">
        <f t="shared" si="11"/>
        <v>#REF!</v>
      </c>
      <c r="CB12" s="41" t="e">
        <f t="shared" si="11"/>
        <v>#REF!</v>
      </c>
      <c r="CC12" s="41" t="e">
        <f t="shared" si="11"/>
        <v>#REF!</v>
      </c>
      <c r="CD12" s="41" t="e">
        <f t="shared" si="11"/>
        <v>#REF!</v>
      </c>
      <c r="CE12" s="41" t="e">
        <f t="shared" si="11"/>
        <v>#REF!</v>
      </c>
      <c r="CF12" s="41" t="e">
        <f t="shared" si="12"/>
        <v>#REF!</v>
      </c>
      <c r="CG12" s="41" t="e">
        <f t="shared" si="12"/>
        <v>#REF!</v>
      </c>
      <c r="CH12" s="41" t="e">
        <f t="shared" si="12"/>
        <v>#REF!</v>
      </c>
      <c r="CI12" s="41" t="e">
        <f t="shared" si="12"/>
        <v>#REF!</v>
      </c>
      <c r="CJ12" s="41" t="e">
        <f t="shared" si="12"/>
        <v>#REF!</v>
      </c>
      <c r="CK12" s="41" t="e">
        <f t="shared" si="12"/>
        <v>#REF!</v>
      </c>
      <c r="CL12" s="41" t="e">
        <f t="shared" si="12"/>
        <v>#REF!</v>
      </c>
      <c r="CM12" s="41" t="e">
        <f t="shared" si="12"/>
        <v>#REF!</v>
      </c>
      <c r="CN12" s="41" t="e">
        <f t="shared" si="12"/>
        <v>#REF!</v>
      </c>
      <c r="CO12" s="41" t="e">
        <f t="shared" si="12"/>
        <v>#REF!</v>
      </c>
      <c r="CP12" s="41" t="e">
        <f t="shared" si="12"/>
        <v>#REF!</v>
      </c>
      <c r="CQ12" s="41" t="e">
        <f t="shared" si="12"/>
        <v>#REF!</v>
      </c>
      <c r="CR12" s="41" t="e">
        <f t="shared" si="12"/>
        <v>#REF!</v>
      </c>
      <c r="CS12" s="41" t="e">
        <f t="shared" si="12"/>
        <v>#REF!</v>
      </c>
      <c r="CT12" s="41" t="e">
        <f t="shared" si="12"/>
        <v>#REF!</v>
      </c>
      <c r="CU12" s="41" t="e">
        <f t="shared" si="12"/>
        <v>#REF!</v>
      </c>
      <c r="CV12" s="41" t="e">
        <f t="shared" si="13"/>
        <v>#REF!</v>
      </c>
      <c r="CW12" s="41" t="e">
        <f t="shared" si="13"/>
        <v>#REF!</v>
      </c>
      <c r="CX12" s="41" t="e">
        <f t="shared" si="13"/>
        <v>#REF!</v>
      </c>
      <c r="CY12" s="41" t="e">
        <f t="shared" si="13"/>
        <v>#REF!</v>
      </c>
      <c r="CZ12" s="41" t="e">
        <f t="shared" si="13"/>
        <v>#REF!</v>
      </c>
      <c r="DA12" s="41" t="e">
        <f t="shared" si="13"/>
        <v>#REF!</v>
      </c>
      <c r="DB12" s="41" t="e">
        <f t="shared" si="13"/>
        <v>#REF!</v>
      </c>
      <c r="DC12" s="41" t="e">
        <f t="shared" si="13"/>
        <v>#REF!</v>
      </c>
      <c r="DD12" s="41" t="e">
        <f t="shared" si="13"/>
        <v>#REF!</v>
      </c>
      <c r="DE12" s="41" t="e">
        <f t="shared" si="13"/>
        <v>#REF!</v>
      </c>
      <c r="DF12" s="41" t="e">
        <f t="shared" si="13"/>
        <v>#REF!</v>
      </c>
      <c r="DG12" s="41" t="e">
        <f t="shared" si="13"/>
        <v>#REF!</v>
      </c>
      <c r="DH12" s="41" t="e">
        <f t="shared" si="13"/>
        <v>#REF!</v>
      </c>
      <c r="DI12" s="41" t="e">
        <f t="shared" si="13"/>
        <v>#REF!</v>
      </c>
      <c r="DJ12" s="41" t="e">
        <f t="shared" si="13"/>
        <v>#REF!</v>
      </c>
      <c r="DK12" s="41" t="e">
        <f t="shared" si="13"/>
        <v>#REF!</v>
      </c>
      <c r="DL12" s="41" t="e">
        <f t="shared" si="14"/>
        <v>#REF!</v>
      </c>
      <c r="DM12" s="41" t="e">
        <f t="shared" si="14"/>
        <v>#REF!</v>
      </c>
      <c r="DN12" s="41" t="e">
        <f t="shared" si="14"/>
        <v>#REF!</v>
      </c>
      <c r="DO12" s="41" t="e">
        <f t="shared" si="14"/>
        <v>#REF!</v>
      </c>
      <c r="DP12" s="41" t="e">
        <f t="shared" si="14"/>
        <v>#REF!</v>
      </c>
      <c r="DQ12" s="41" t="e">
        <f t="shared" si="14"/>
        <v>#REF!</v>
      </c>
      <c r="DR12" s="41" t="e">
        <f t="shared" si="14"/>
        <v>#REF!</v>
      </c>
      <c r="DS12" s="41" t="e">
        <f t="shared" si="14"/>
        <v>#REF!</v>
      </c>
      <c r="DT12" s="41" t="e">
        <f t="shared" si="14"/>
        <v>#REF!</v>
      </c>
      <c r="DU12" s="41" t="e">
        <f t="shared" si="14"/>
        <v>#REF!</v>
      </c>
      <c r="DV12" s="41" t="e">
        <f t="shared" si="14"/>
        <v>#REF!</v>
      </c>
      <c r="DW12" s="41" t="e">
        <f t="shared" si="14"/>
        <v>#REF!</v>
      </c>
      <c r="DX12" s="41" t="e">
        <f t="shared" si="14"/>
        <v>#REF!</v>
      </c>
      <c r="DY12" s="41" t="e">
        <f t="shared" si="14"/>
        <v>#REF!</v>
      </c>
      <c r="DZ12" s="41" t="e">
        <f t="shared" si="14"/>
        <v>#REF!</v>
      </c>
      <c r="EA12" s="41" t="e">
        <f t="shared" si="14"/>
        <v>#REF!</v>
      </c>
      <c r="EB12" s="41" t="e">
        <f t="shared" si="15"/>
        <v>#REF!</v>
      </c>
      <c r="EC12" s="41" t="e">
        <f t="shared" si="15"/>
        <v>#REF!</v>
      </c>
      <c r="ED12" s="41" t="e">
        <f t="shared" si="15"/>
        <v>#REF!</v>
      </c>
      <c r="EE12" s="41" t="e">
        <f t="shared" si="15"/>
        <v>#REF!</v>
      </c>
      <c r="EF12" s="41" t="e">
        <f t="shared" si="15"/>
        <v>#REF!</v>
      </c>
      <c r="EG12" s="41" t="e">
        <f t="shared" si="15"/>
        <v>#REF!</v>
      </c>
      <c r="EH12" s="41" t="e">
        <f t="shared" si="15"/>
        <v>#REF!</v>
      </c>
      <c r="EI12" s="41" t="e">
        <f t="shared" si="15"/>
        <v>#REF!</v>
      </c>
      <c r="EJ12" s="41" t="e">
        <f t="shared" si="15"/>
        <v>#REF!</v>
      </c>
      <c r="EK12" s="41" t="e">
        <f t="shared" si="15"/>
        <v>#REF!</v>
      </c>
      <c r="EL12" s="41" t="e">
        <f t="shared" si="15"/>
        <v>#REF!</v>
      </c>
      <c r="EM12" s="41" t="e">
        <f t="shared" si="15"/>
        <v>#REF!</v>
      </c>
      <c r="EN12" s="41" t="e">
        <f t="shared" si="15"/>
        <v>#REF!</v>
      </c>
      <c r="EO12" s="41" t="e">
        <f t="shared" si="15"/>
        <v>#REF!</v>
      </c>
      <c r="EP12" s="41" t="e">
        <f t="shared" si="15"/>
        <v>#REF!</v>
      </c>
      <c r="EQ12" s="41" t="e">
        <f t="shared" si="15"/>
        <v>#REF!</v>
      </c>
      <c r="ER12" s="41" t="e">
        <f t="shared" si="16"/>
        <v>#REF!</v>
      </c>
      <c r="ES12" s="41" t="e">
        <f t="shared" si="16"/>
        <v>#REF!</v>
      </c>
      <c r="ET12" s="41" t="e">
        <f t="shared" si="16"/>
        <v>#REF!</v>
      </c>
      <c r="EU12" s="41" t="e">
        <f t="shared" si="16"/>
        <v>#REF!</v>
      </c>
      <c r="EV12" s="41" t="e">
        <f t="shared" si="16"/>
        <v>#REF!</v>
      </c>
      <c r="EW12" s="41" t="e">
        <f t="shared" si="16"/>
        <v>#REF!</v>
      </c>
      <c r="EX12" s="41" t="e">
        <f t="shared" si="16"/>
        <v>#REF!</v>
      </c>
      <c r="EY12" s="41" t="e">
        <f t="shared" si="16"/>
        <v>#REF!</v>
      </c>
      <c r="EZ12" s="41" t="e">
        <f t="shared" si="16"/>
        <v>#REF!</v>
      </c>
      <c r="FA12" s="41" t="e">
        <f t="shared" si="16"/>
        <v>#REF!</v>
      </c>
      <c r="FB12" s="41" t="e">
        <f t="shared" si="16"/>
        <v>#REF!</v>
      </c>
      <c r="FC12" s="41" t="e">
        <f t="shared" si="16"/>
        <v>#REF!</v>
      </c>
      <c r="FD12" s="41" t="e">
        <f t="shared" si="16"/>
        <v>#REF!</v>
      </c>
      <c r="FE12" s="41" t="e">
        <f t="shared" si="16"/>
        <v>#REF!</v>
      </c>
      <c r="FF12" s="41" t="e">
        <f t="shared" si="16"/>
        <v>#REF!</v>
      </c>
      <c r="FG12" s="41" t="e">
        <f t="shared" si="16"/>
        <v>#REF!</v>
      </c>
      <c r="FH12" s="41" t="e">
        <f t="shared" si="17"/>
        <v>#REF!</v>
      </c>
      <c r="FI12" s="41" t="e">
        <f t="shared" si="17"/>
        <v>#REF!</v>
      </c>
      <c r="FJ12" s="41" t="e">
        <f t="shared" si="17"/>
        <v>#REF!</v>
      </c>
      <c r="FK12" s="41" t="e">
        <f t="shared" si="17"/>
        <v>#REF!</v>
      </c>
      <c r="FL12" s="41" t="e">
        <f t="shared" si="17"/>
        <v>#REF!</v>
      </c>
      <c r="FM12" s="41" t="e">
        <f t="shared" si="17"/>
        <v>#REF!</v>
      </c>
      <c r="FN12" s="41" t="e">
        <f t="shared" si="17"/>
        <v>#REF!</v>
      </c>
      <c r="FO12" s="41" t="e">
        <f t="shared" si="17"/>
        <v>#REF!</v>
      </c>
      <c r="FP12" s="41" t="e">
        <f t="shared" si="17"/>
        <v>#REF!</v>
      </c>
      <c r="FQ12" s="41" t="e">
        <f t="shared" si="17"/>
        <v>#REF!</v>
      </c>
      <c r="FR12" s="41" t="e">
        <f t="shared" si="17"/>
        <v>#REF!</v>
      </c>
      <c r="FS12" s="41" t="e">
        <f t="shared" si="17"/>
        <v>#REF!</v>
      </c>
      <c r="FT12" s="41" t="e">
        <f t="shared" si="17"/>
        <v>#REF!</v>
      </c>
      <c r="FU12" s="41" t="e">
        <f t="shared" si="17"/>
        <v>#REF!</v>
      </c>
      <c r="FV12" s="41" t="e">
        <f t="shared" si="17"/>
        <v>#REF!</v>
      </c>
      <c r="FW12" s="41" t="e">
        <f t="shared" si="17"/>
        <v>#REF!</v>
      </c>
      <c r="FX12" s="41" t="e">
        <f t="shared" si="18"/>
        <v>#REF!</v>
      </c>
      <c r="FY12" s="41" t="e">
        <f t="shared" si="18"/>
        <v>#REF!</v>
      </c>
      <c r="FZ12" s="41" t="e">
        <f t="shared" si="18"/>
        <v>#REF!</v>
      </c>
      <c r="GA12" s="41" t="e">
        <f t="shared" si="18"/>
        <v>#REF!</v>
      </c>
      <c r="GB12" s="41" t="e">
        <f t="shared" si="18"/>
        <v>#REF!</v>
      </c>
      <c r="GC12" s="41" t="e">
        <f t="shared" si="18"/>
        <v>#REF!</v>
      </c>
      <c r="GD12" s="41" t="e">
        <f t="shared" si="18"/>
        <v>#REF!</v>
      </c>
      <c r="GE12" s="41" t="e">
        <f t="shared" si="18"/>
        <v>#REF!</v>
      </c>
      <c r="GF12" s="41" t="e">
        <f t="shared" si="18"/>
        <v>#REF!</v>
      </c>
      <c r="GG12" s="41" t="e">
        <f t="shared" si="18"/>
        <v>#REF!</v>
      </c>
      <c r="GH12" s="41" t="e">
        <f t="shared" si="18"/>
        <v>#REF!</v>
      </c>
      <c r="GI12" s="41" t="e">
        <f t="shared" si="18"/>
        <v>#REF!</v>
      </c>
      <c r="GJ12" s="41" t="e">
        <f t="shared" si="18"/>
        <v>#REF!</v>
      </c>
      <c r="GK12" s="41" t="e">
        <f t="shared" si="18"/>
        <v>#REF!</v>
      </c>
      <c r="GL12" s="41" t="e">
        <f t="shared" si="18"/>
        <v>#REF!</v>
      </c>
      <c r="GM12" s="41" t="e">
        <f t="shared" si="18"/>
        <v>#REF!</v>
      </c>
      <c r="GN12" s="41" t="e">
        <f t="shared" si="19"/>
        <v>#REF!</v>
      </c>
      <c r="GO12" s="41" t="e">
        <f t="shared" si="19"/>
        <v>#REF!</v>
      </c>
      <c r="GP12" s="41" t="e">
        <f t="shared" si="19"/>
        <v>#REF!</v>
      </c>
      <c r="GQ12" s="41" t="e">
        <f t="shared" si="19"/>
        <v>#REF!</v>
      </c>
      <c r="GR12" s="41" t="e">
        <f t="shared" si="19"/>
        <v>#REF!</v>
      </c>
      <c r="GS12" s="41" t="e">
        <f t="shared" si="19"/>
        <v>#REF!</v>
      </c>
      <c r="GT12" s="41" t="e">
        <f t="shared" si="19"/>
        <v>#REF!</v>
      </c>
      <c r="GU12" s="41" t="e">
        <f t="shared" si="19"/>
        <v>#REF!</v>
      </c>
      <c r="GV12" s="41" t="e">
        <f t="shared" si="19"/>
        <v>#REF!</v>
      </c>
      <c r="GW12" s="41" t="e">
        <f t="shared" si="19"/>
        <v>#REF!</v>
      </c>
      <c r="GX12" s="41" t="e">
        <f t="shared" si="19"/>
        <v>#REF!</v>
      </c>
      <c r="GY12" s="41" t="e">
        <f t="shared" si="19"/>
        <v>#REF!</v>
      </c>
      <c r="GZ12" s="41" t="e">
        <f t="shared" si="19"/>
        <v>#REF!</v>
      </c>
      <c r="HA12" s="41" t="e">
        <f t="shared" si="19"/>
        <v>#REF!</v>
      </c>
      <c r="HB12" s="41" t="e">
        <f t="shared" si="19"/>
        <v>#REF!</v>
      </c>
      <c r="HC12" s="41" t="e">
        <f t="shared" si="19"/>
        <v>#REF!</v>
      </c>
      <c r="HD12" s="41" t="e">
        <f t="shared" si="20"/>
        <v>#REF!</v>
      </c>
      <c r="HE12" s="41" t="e">
        <f t="shared" si="20"/>
        <v>#REF!</v>
      </c>
      <c r="HF12" s="41" t="e">
        <f t="shared" si="20"/>
        <v>#REF!</v>
      </c>
      <c r="HG12" s="41" t="e">
        <f t="shared" si="20"/>
        <v>#REF!</v>
      </c>
      <c r="HH12" s="41" t="e">
        <f t="shared" si="20"/>
        <v>#REF!</v>
      </c>
      <c r="HI12" s="41" t="e">
        <f t="shared" si="20"/>
        <v>#REF!</v>
      </c>
      <c r="HJ12" s="41" t="e">
        <f t="shared" si="20"/>
        <v>#REF!</v>
      </c>
    </row>
    <row r="13" spans="1:218" ht="14.4" x14ac:dyDescent="0.3">
      <c r="A13" s="42">
        <v>10</v>
      </c>
      <c r="B13" s="43" t="e">
        <f>'CMM1 - AUX CALC'!$K$67</f>
        <v>#REF!</v>
      </c>
      <c r="C13" s="41"/>
      <c r="D13" s="41"/>
      <c r="E13" s="41"/>
      <c r="F13" s="41"/>
      <c r="G13" s="41"/>
      <c r="H13" s="41"/>
      <c r="I13" s="41"/>
      <c r="J13" s="41"/>
      <c r="K13" s="41"/>
      <c r="L13" s="41" t="e">
        <f>$B13/(_xlfn.SINGLE(PrazoConcessao)*12-L$3+1)</f>
        <v>#REF!</v>
      </c>
      <c r="M13" s="41" t="e">
        <f t="shared" si="7"/>
        <v>#REF!</v>
      </c>
      <c r="N13" s="41" t="e">
        <f t="shared" si="7"/>
        <v>#REF!</v>
      </c>
      <c r="O13" s="41" t="e">
        <f t="shared" si="7"/>
        <v>#REF!</v>
      </c>
      <c r="P13" s="41" t="e">
        <f t="shared" si="7"/>
        <v>#REF!</v>
      </c>
      <c r="Q13" s="41" t="e">
        <f t="shared" si="7"/>
        <v>#REF!</v>
      </c>
      <c r="R13" s="41" t="e">
        <f t="shared" si="7"/>
        <v>#REF!</v>
      </c>
      <c r="S13" s="41" t="e">
        <f t="shared" si="7"/>
        <v>#REF!</v>
      </c>
      <c r="T13" s="41" t="e">
        <f t="shared" si="8"/>
        <v>#REF!</v>
      </c>
      <c r="U13" s="41" t="e">
        <f t="shared" si="8"/>
        <v>#REF!</v>
      </c>
      <c r="V13" s="41" t="e">
        <f t="shared" si="8"/>
        <v>#REF!</v>
      </c>
      <c r="W13" s="41" t="e">
        <f t="shared" si="8"/>
        <v>#REF!</v>
      </c>
      <c r="X13" s="41" t="e">
        <f t="shared" si="8"/>
        <v>#REF!</v>
      </c>
      <c r="Y13" s="41" t="e">
        <f t="shared" si="8"/>
        <v>#REF!</v>
      </c>
      <c r="Z13" s="41" t="e">
        <f t="shared" si="8"/>
        <v>#REF!</v>
      </c>
      <c r="AA13" s="41" t="e">
        <f t="shared" si="8"/>
        <v>#REF!</v>
      </c>
      <c r="AB13" s="41" t="e">
        <f t="shared" si="8"/>
        <v>#REF!</v>
      </c>
      <c r="AC13" s="41" t="e">
        <f t="shared" si="8"/>
        <v>#REF!</v>
      </c>
      <c r="AD13" s="41" t="e">
        <f t="shared" si="8"/>
        <v>#REF!</v>
      </c>
      <c r="AE13" s="41" t="e">
        <f t="shared" si="8"/>
        <v>#REF!</v>
      </c>
      <c r="AF13" s="41" t="e">
        <f t="shared" si="8"/>
        <v>#REF!</v>
      </c>
      <c r="AG13" s="41" t="e">
        <f t="shared" si="8"/>
        <v>#REF!</v>
      </c>
      <c r="AH13" s="41" t="e">
        <f t="shared" si="8"/>
        <v>#REF!</v>
      </c>
      <c r="AI13" s="41" t="e">
        <f t="shared" si="8"/>
        <v>#REF!</v>
      </c>
      <c r="AJ13" s="41" t="e">
        <f t="shared" si="9"/>
        <v>#REF!</v>
      </c>
      <c r="AK13" s="41" t="e">
        <f t="shared" si="9"/>
        <v>#REF!</v>
      </c>
      <c r="AL13" s="41" t="e">
        <f t="shared" si="9"/>
        <v>#REF!</v>
      </c>
      <c r="AM13" s="41" t="e">
        <f t="shared" si="9"/>
        <v>#REF!</v>
      </c>
      <c r="AN13" s="41" t="e">
        <f t="shared" si="9"/>
        <v>#REF!</v>
      </c>
      <c r="AO13" s="41" t="e">
        <f t="shared" si="9"/>
        <v>#REF!</v>
      </c>
      <c r="AP13" s="41" t="e">
        <f t="shared" si="9"/>
        <v>#REF!</v>
      </c>
      <c r="AQ13" s="41" t="e">
        <f t="shared" si="9"/>
        <v>#REF!</v>
      </c>
      <c r="AR13" s="41" t="e">
        <f t="shared" si="9"/>
        <v>#REF!</v>
      </c>
      <c r="AS13" s="41" t="e">
        <f t="shared" si="9"/>
        <v>#REF!</v>
      </c>
      <c r="AT13" s="41" t="e">
        <f t="shared" si="9"/>
        <v>#REF!</v>
      </c>
      <c r="AU13" s="41" t="e">
        <f t="shared" si="9"/>
        <v>#REF!</v>
      </c>
      <c r="AV13" s="41" t="e">
        <f t="shared" si="9"/>
        <v>#REF!</v>
      </c>
      <c r="AW13" s="41" t="e">
        <f t="shared" si="9"/>
        <v>#REF!</v>
      </c>
      <c r="AX13" s="41" t="e">
        <f t="shared" si="9"/>
        <v>#REF!</v>
      </c>
      <c r="AY13" s="41" t="e">
        <f t="shared" si="9"/>
        <v>#REF!</v>
      </c>
      <c r="AZ13" s="41" t="e">
        <f t="shared" si="10"/>
        <v>#REF!</v>
      </c>
      <c r="BA13" s="41" t="e">
        <f t="shared" si="10"/>
        <v>#REF!</v>
      </c>
      <c r="BB13" s="41" t="e">
        <f t="shared" si="10"/>
        <v>#REF!</v>
      </c>
      <c r="BC13" s="41" t="e">
        <f t="shared" si="10"/>
        <v>#REF!</v>
      </c>
      <c r="BD13" s="41" t="e">
        <f t="shared" si="10"/>
        <v>#REF!</v>
      </c>
      <c r="BE13" s="41" t="e">
        <f t="shared" si="10"/>
        <v>#REF!</v>
      </c>
      <c r="BF13" s="41" t="e">
        <f t="shared" si="10"/>
        <v>#REF!</v>
      </c>
      <c r="BG13" s="41" t="e">
        <f t="shared" si="10"/>
        <v>#REF!</v>
      </c>
      <c r="BH13" s="41" t="e">
        <f t="shared" si="10"/>
        <v>#REF!</v>
      </c>
      <c r="BI13" s="41" t="e">
        <f t="shared" si="10"/>
        <v>#REF!</v>
      </c>
      <c r="BJ13" s="41" t="e">
        <f t="shared" si="10"/>
        <v>#REF!</v>
      </c>
      <c r="BK13" s="41" t="e">
        <f t="shared" si="10"/>
        <v>#REF!</v>
      </c>
      <c r="BL13" s="41" t="e">
        <f t="shared" si="10"/>
        <v>#REF!</v>
      </c>
      <c r="BM13" s="41" t="e">
        <f t="shared" si="10"/>
        <v>#REF!</v>
      </c>
      <c r="BN13" s="41" t="e">
        <f t="shared" si="10"/>
        <v>#REF!</v>
      </c>
      <c r="BO13" s="41" t="e">
        <f t="shared" si="10"/>
        <v>#REF!</v>
      </c>
      <c r="BP13" s="41" t="e">
        <f t="shared" si="11"/>
        <v>#REF!</v>
      </c>
      <c r="BQ13" s="41" t="e">
        <f t="shared" si="11"/>
        <v>#REF!</v>
      </c>
      <c r="BR13" s="41" t="e">
        <f t="shared" si="11"/>
        <v>#REF!</v>
      </c>
      <c r="BS13" s="41" t="e">
        <f t="shared" si="11"/>
        <v>#REF!</v>
      </c>
      <c r="BT13" s="41" t="e">
        <f t="shared" si="11"/>
        <v>#REF!</v>
      </c>
      <c r="BU13" s="41" t="e">
        <f t="shared" si="11"/>
        <v>#REF!</v>
      </c>
      <c r="BV13" s="41" t="e">
        <f t="shared" si="11"/>
        <v>#REF!</v>
      </c>
      <c r="BW13" s="41" t="e">
        <f t="shared" si="11"/>
        <v>#REF!</v>
      </c>
      <c r="BX13" s="41" t="e">
        <f t="shared" si="11"/>
        <v>#REF!</v>
      </c>
      <c r="BY13" s="41" t="e">
        <f t="shared" si="11"/>
        <v>#REF!</v>
      </c>
      <c r="BZ13" s="41" t="e">
        <f t="shared" si="11"/>
        <v>#REF!</v>
      </c>
      <c r="CA13" s="41" t="e">
        <f t="shared" si="11"/>
        <v>#REF!</v>
      </c>
      <c r="CB13" s="41" t="e">
        <f t="shared" si="11"/>
        <v>#REF!</v>
      </c>
      <c r="CC13" s="41" t="e">
        <f t="shared" si="11"/>
        <v>#REF!</v>
      </c>
      <c r="CD13" s="41" t="e">
        <f t="shared" si="11"/>
        <v>#REF!</v>
      </c>
      <c r="CE13" s="41" t="e">
        <f t="shared" si="11"/>
        <v>#REF!</v>
      </c>
      <c r="CF13" s="41" t="e">
        <f t="shared" si="12"/>
        <v>#REF!</v>
      </c>
      <c r="CG13" s="41" t="e">
        <f t="shared" si="12"/>
        <v>#REF!</v>
      </c>
      <c r="CH13" s="41" t="e">
        <f t="shared" si="12"/>
        <v>#REF!</v>
      </c>
      <c r="CI13" s="41" t="e">
        <f t="shared" si="12"/>
        <v>#REF!</v>
      </c>
      <c r="CJ13" s="41" t="e">
        <f t="shared" si="12"/>
        <v>#REF!</v>
      </c>
      <c r="CK13" s="41" t="e">
        <f t="shared" si="12"/>
        <v>#REF!</v>
      </c>
      <c r="CL13" s="41" t="e">
        <f t="shared" si="12"/>
        <v>#REF!</v>
      </c>
      <c r="CM13" s="41" t="e">
        <f t="shared" si="12"/>
        <v>#REF!</v>
      </c>
      <c r="CN13" s="41" t="e">
        <f t="shared" si="12"/>
        <v>#REF!</v>
      </c>
      <c r="CO13" s="41" t="e">
        <f t="shared" si="12"/>
        <v>#REF!</v>
      </c>
      <c r="CP13" s="41" t="e">
        <f t="shared" si="12"/>
        <v>#REF!</v>
      </c>
      <c r="CQ13" s="41" t="e">
        <f t="shared" si="12"/>
        <v>#REF!</v>
      </c>
      <c r="CR13" s="41" t="e">
        <f t="shared" si="12"/>
        <v>#REF!</v>
      </c>
      <c r="CS13" s="41" t="e">
        <f t="shared" si="12"/>
        <v>#REF!</v>
      </c>
      <c r="CT13" s="41" t="e">
        <f t="shared" si="12"/>
        <v>#REF!</v>
      </c>
      <c r="CU13" s="41" t="e">
        <f t="shared" si="12"/>
        <v>#REF!</v>
      </c>
      <c r="CV13" s="41" t="e">
        <f t="shared" si="13"/>
        <v>#REF!</v>
      </c>
      <c r="CW13" s="41" t="e">
        <f t="shared" si="13"/>
        <v>#REF!</v>
      </c>
      <c r="CX13" s="41" t="e">
        <f t="shared" si="13"/>
        <v>#REF!</v>
      </c>
      <c r="CY13" s="41" t="e">
        <f t="shared" si="13"/>
        <v>#REF!</v>
      </c>
      <c r="CZ13" s="41" t="e">
        <f t="shared" si="13"/>
        <v>#REF!</v>
      </c>
      <c r="DA13" s="41" t="e">
        <f t="shared" si="13"/>
        <v>#REF!</v>
      </c>
      <c r="DB13" s="41" t="e">
        <f t="shared" si="13"/>
        <v>#REF!</v>
      </c>
      <c r="DC13" s="41" t="e">
        <f t="shared" si="13"/>
        <v>#REF!</v>
      </c>
      <c r="DD13" s="41" t="e">
        <f t="shared" si="13"/>
        <v>#REF!</v>
      </c>
      <c r="DE13" s="41" t="e">
        <f t="shared" si="13"/>
        <v>#REF!</v>
      </c>
      <c r="DF13" s="41" t="e">
        <f t="shared" si="13"/>
        <v>#REF!</v>
      </c>
      <c r="DG13" s="41" t="e">
        <f t="shared" si="13"/>
        <v>#REF!</v>
      </c>
      <c r="DH13" s="41" t="e">
        <f t="shared" si="13"/>
        <v>#REF!</v>
      </c>
      <c r="DI13" s="41" t="e">
        <f t="shared" si="13"/>
        <v>#REF!</v>
      </c>
      <c r="DJ13" s="41" t="e">
        <f t="shared" si="13"/>
        <v>#REF!</v>
      </c>
      <c r="DK13" s="41" t="e">
        <f t="shared" si="13"/>
        <v>#REF!</v>
      </c>
      <c r="DL13" s="41" t="e">
        <f t="shared" si="14"/>
        <v>#REF!</v>
      </c>
      <c r="DM13" s="41" t="e">
        <f t="shared" si="14"/>
        <v>#REF!</v>
      </c>
      <c r="DN13" s="41" t="e">
        <f t="shared" si="14"/>
        <v>#REF!</v>
      </c>
      <c r="DO13" s="41" t="e">
        <f t="shared" si="14"/>
        <v>#REF!</v>
      </c>
      <c r="DP13" s="41" t="e">
        <f t="shared" si="14"/>
        <v>#REF!</v>
      </c>
      <c r="DQ13" s="41" t="e">
        <f t="shared" si="14"/>
        <v>#REF!</v>
      </c>
      <c r="DR13" s="41" t="e">
        <f t="shared" si="14"/>
        <v>#REF!</v>
      </c>
      <c r="DS13" s="41" t="e">
        <f t="shared" si="14"/>
        <v>#REF!</v>
      </c>
      <c r="DT13" s="41" t="e">
        <f t="shared" si="14"/>
        <v>#REF!</v>
      </c>
      <c r="DU13" s="41" t="e">
        <f t="shared" si="14"/>
        <v>#REF!</v>
      </c>
      <c r="DV13" s="41" t="e">
        <f t="shared" si="14"/>
        <v>#REF!</v>
      </c>
      <c r="DW13" s="41" t="e">
        <f t="shared" si="14"/>
        <v>#REF!</v>
      </c>
      <c r="DX13" s="41" t="e">
        <f t="shared" si="14"/>
        <v>#REF!</v>
      </c>
      <c r="DY13" s="41" t="e">
        <f t="shared" si="14"/>
        <v>#REF!</v>
      </c>
      <c r="DZ13" s="41" t="e">
        <f t="shared" si="14"/>
        <v>#REF!</v>
      </c>
      <c r="EA13" s="41" t="e">
        <f t="shared" si="14"/>
        <v>#REF!</v>
      </c>
      <c r="EB13" s="41" t="e">
        <f t="shared" si="15"/>
        <v>#REF!</v>
      </c>
      <c r="EC13" s="41" t="e">
        <f t="shared" si="15"/>
        <v>#REF!</v>
      </c>
      <c r="ED13" s="41" t="e">
        <f t="shared" si="15"/>
        <v>#REF!</v>
      </c>
      <c r="EE13" s="41" t="e">
        <f t="shared" si="15"/>
        <v>#REF!</v>
      </c>
      <c r="EF13" s="41" t="e">
        <f t="shared" si="15"/>
        <v>#REF!</v>
      </c>
      <c r="EG13" s="41" t="e">
        <f t="shared" si="15"/>
        <v>#REF!</v>
      </c>
      <c r="EH13" s="41" t="e">
        <f t="shared" si="15"/>
        <v>#REF!</v>
      </c>
      <c r="EI13" s="41" t="e">
        <f t="shared" si="15"/>
        <v>#REF!</v>
      </c>
      <c r="EJ13" s="41" t="e">
        <f t="shared" si="15"/>
        <v>#REF!</v>
      </c>
      <c r="EK13" s="41" t="e">
        <f t="shared" si="15"/>
        <v>#REF!</v>
      </c>
      <c r="EL13" s="41" t="e">
        <f t="shared" si="15"/>
        <v>#REF!</v>
      </c>
      <c r="EM13" s="41" t="e">
        <f t="shared" si="15"/>
        <v>#REF!</v>
      </c>
      <c r="EN13" s="41" t="e">
        <f t="shared" si="15"/>
        <v>#REF!</v>
      </c>
      <c r="EO13" s="41" t="e">
        <f t="shared" si="15"/>
        <v>#REF!</v>
      </c>
      <c r="EP13" s="41" t="e">
        <f t="shared" si="15"/>
        <v>#REF!</v>
      </c>
      <c r="EQ13" s="41" t="e">
        <f t="shared" si="15"/>
        <v>#REF!</v>
      </c>
      <c r="ER13" s="41" t="e">
        <f t="shared" si="16"/>
        <v>#REF!</v>
      </c>
      <c r="ES13" s="41" t="e">
        <f t="shared" si="16"/>
        <v>#REF!</v>
      </c>
      <c r="ET13" s="41" t="e">
        <f t="shared" si="16"/>
        <v>#REF!</v>
      </c>
      <c r="EU13" s="41" t="e">
        <f t="shared" si="16"/>
        <v>#REF!</v>
      </c>
      <c r="EV13" s="41" t="e">
        <f t="shared" si="16"/>
        <v>#REF!</v>
      </c>
      <c r="EW13" s="41" t="e">
        <f t="shared" si="16"/>
        <v>#REF!</v>
      </c>
      <c r="EX13" s="41" t="e">
        <f t="shared" si="16"/>
        <v>#REF!</v>
      </c>
      <c r="EY13" s="41" t="e">
        <f t="shared" si="16"/>
        <v>#REF!</v>
      </c>
      <c r="EZ13" s="41" t="e">
        <f t="shared" si="16"/>
        <v>#REF!</v>
      </c>
      <c r="FA13" s="41" t="e">
        <f t="shared" si="16"/>
        <v>#REF!</v>
      </c>
      <c r="FB13" s="41" t="e">
        <f t="shared" si="16"/>
        <v>#REF!</v>
      </c>
      <c r="FC13" s="41" t="e">
        <f t="shared" si="16"/>
        <v>#REF!</v>
      </c>
      <c r="FD13" s="41" t="e">
        <f t="shared" si="16"/>
        <v>#REF!</v>
      </c>
      <c r="FE13" s="41" t="e">
        <f t="shared" si="16"/>
        <v>#REF!</v>
      </c>
      <c r="FF13" s="41" t="e">
        <f t="shared" si="16"/>
        <v>#REF!</v>
      </c>
      <c r="FG13" s="41" t="e">
        <f t="shared" si="16"/>
        <v>#REF!</v>
      </c>
      <c r="FH13" s="41" t="e">
        <f t="shared" si="17"/>
        <v>#REF!</v>
      </c>
      <c r="FI13" s="41" t="e">
        <f t="shared" si="17"/>
        <v>#REF!</v>
      </c>
      <c r="FJ13" s="41" t="e">
        <f t="shared" si="17"/>
        <v>#REF!</v>
      </c>
      <c r="FK13" s="41" t="e">
        <f t="shared" si="17"/>
        <v>#REF!</v>
      </c>
      <c r="FL13" s="41" t="e">
        <f t="shared" si="17"/>
        <v>#REF!</v>
      </c>
      <c r="FM13" s="41" t="e">
        <f t="shared" si="17"/>
        <v>#REF!</v>
      </c>
      <c r="FN13" s="41" t="e">
        <f t="shared" si="17"/>
        <v>#REF!</v>
      </c>
      <c r="FO13" s="41" t="e">
        <f t="shared" si="17"/>
        <v>#REF!</v>
      </c>
      <c r="FP13" s="41" t="e">
        <f t="shared" si="17"/>
        <v>#REF!</v>
      </c>
      <c r="FQ13" s="41" t="e">
        <f t="shared" si="17"/>
        <v>#REF!</v>
      </c>
      <c r="FR13" s="41" t="e">
        <f t="shared" si="17"/>
        <v>#REF!</v>
      </c>
      <c r="FS13" s="41" t="e">
        <f t="shared" si="17"/>
        <v>#REF!</v>
      </c>
      <c r="FT13" s="41" t="e">
        <f t="shared" si="17"/>
        <v>#REF!</v>
      </c>
      <c r="FU13" s="41" t="e">
        <f t="shared" si="17"/>
        <v>#REF!</v>
      </c>
      <c r="FV13" s="41" t="e">
        <f t="shared" si="17"/>
        <v>#REF!</v>
      </c>
      <c r="FW13" s="41" t="e">
        <f t="shared" si="17"/>
        <v>#REF!</v>
      </c>
      <c r="FX13" s="41" t="e">
        <f t="shared" si="18"/>
        <v>#REF!</v>
      </c>
      <c r="FY13" s="41" t="e">
        <f t="shared" si="18"/>
        <v>#REF!</v>
      </c>
      <c r="FZ13" s="41" t="e">
        <f t="shared" si="18"/>
        <v>#REF!</v>
      </c>
      <c r="GA13" s="41" t="e">
        <f t="shared" si="18"/>
        <v>#REF!</v>
      </c>
      <c r="GB13" s="41" t="e">
        <f t="shared" si="18"/>
        <v>#REF!</v>
      </c>
      <c r="GC13" s="41" t="e">
        <f t="shared" si="18"/>
        <v>#REF!</v>
      </c>
      <c r="GD13" s="41" t="e">
        <f t="shared" si="18"/>
        <v>#REF!</v>
      </c>
      <c r="GE13" s="41" t="e">
        <f t="shared" si="18"/>
        <v>#REF!</v>
      </c>
      <c r="GF13" s="41" t="e">
        <f t="shared" si="18"/>
        <v>#REF!</v>
      </c>
      <c r="GG13" s="41" t="e">
        <f t="shared" si="18"/>
        <v>#REF!</v>
      </c>
      <c r="GH13" s="41" t="e">
        <f t="shared" si="18"/>
        <v>#REF!</v>
      </c>
      <c r="GI13" s="41" t="e">
        <f t="shared" si="18"/>
        <v>#REF!</v>
      </c>
      <c r="GJ13" s="41" t="e">
        <f t="shared" si="18"/>
        <v>#REF!</v>
      </c>
      <c r="GK13" s="41" t="e">
        <f t="shared" si="18"/>
        <v>#REF!</v>
      </c>
      <c r="GL13" s="41" t="e">
        <f t="shared" si="18"/>
        <v>#REF!</v>
      </c>
      <c r="GM13" s="41" t="e">
        <f t="shared" si="18"/>
        <v>#REF!</v>
      </c>
      <c r="GN13" s="41" t="e">
        <f t="shared" si="19"/>
        <v>#REF!</v>
      </c>
      <c r="GO13" s="41" t="e">
        <f t="shared" si="19"/>
        <v>#REF!</v>
      </c>
      <c r="GP13" s="41" t="e">
        <f t="shared" si="19"/>
        <v>#REF!</v>
      </c>
      <c r="GQ13" s="41" t="e">
        <f t="shared" si="19"/>
        <v>#REF!</v>
      </c>
      <c r="GR13" s="41" t="e">
        <f t="shared" si="19"/>
        <v>#REF!</v>
      </c>
      <c r="GS13" s="41" t="e">
        <f t="shared" si="19"/>
        <v>#REF!</v>
      </c>
      <c r="GT13" s="41" t="e">
        <f t="shared" si="19"/>
        <v>#REF!</v>
      </c>
      <c r="GU13" s="41" t="e">
        <f t="shared" si="19"/>
        <v>#REF!</v>
      </c>
      <c r="GV13" s="41" t="e">
        <f t="shared" si="19"/>
        <v>#REF!</v>
      </c>
      <c r="GW13" s="41" t="e">
        <f t="shared" si="19"/>
        <v>#REF!</v>
      </c>
      <c r="GX13" s="41" t="e">
        <f t="shared" si="19"/>
        <v>#REF!</v>
      </c>
      <c r="GY13" s="41" t="e">
        <f t="shared" si="19"/>
        <v>#REF!</v>
      </c>
      <c r="GZ13" s="41" t="e">
        <f t="shared" si="19"/>
        <v>#REF!</v>
      </c>
      <c r="HA13" s="41" t="e">
        <f t="shared" si="19"/>
        <v>#REF!</v>
      </c>
      <c r="HB13" s="41" t="e">
        <f t="shared" si="19"/>
        <v>#REF!</v>
      </c>
      <c r="HC13" s="41" t="e">
        <f t="shared" si="19"/>
        <v>#REF!</v>
      </c>
      <c r="HD13" s="41" t="e">
        <f t="shared" si="20"/>
        <v>#REF!</v>
      </c>
      <c r="HE13" s="41" t="e">
        <f t="shared" si="20"/>
        <v>#REF!</v>
      </c>
      <c r="HF13" s="41" t="e">
        <f t="shared" si="20"/>
        <v>#REF!</v>
      </c>
      <c r="HG13" s="41" t="e">
        <f t="shared" si="20"/>
        <v>#REF!</v>
      </c>
      <c r="HH13" s="41" t="e">
        <f t="shared" si="20"/>
        <v>#REF!</v>
      </c>
      <c r="HI13" s="41" t="e">
        <f t="shared" si="20"/>
        <v>#REF!</v>
      </c>
      <c r="HJ13" s="41" t="e">
        <f t="shared" si="20"/>
        <v>#REF!</v>
      </c>
    </row>
    <row r="14" spans="1:218" ht="14.4" x14ac:dyDescent="0.3">
      <c r="A14" s="42">
        <v>11</v>
      </c>
      <c r="B14" s="43" t="e">
        <f>'CMM1 - AUX CALC'!$L$67</f>
        <v>#REF!</v>
      </c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 t="e">
        <f>$B14/(_xlfn.SINGLE(PrazoConcessao)*12-M$3+1)</f>
        <v>#REF!</v>
      </c>
      <c r="N14" s="41" t="e">
        <f t="shared" si="7"/>
        <v>#REF!</v>
      </c>
      <c r="O14" s="41" t="e">
        <f t="shared" si="7"/>
        <v>#REF!</v>
      </c>
      <c r="P14" s="41" t="e">
        <f t="shared" si="7"/>
        <v>#REF!</v>
      </c>
      <c r="Q14" s="41" t="e">
        <f t="shared" si="7"/>
        <v>#REF!</v>
      </c>
      <c r="R14" s="41" t="e">
        <f t="shared" si="7"/>
        <v>#REF!</v>
      </c>
      <c r="S14" s="41" t="e">
        <f t="shared" si="7"/>
        <v>#REF!</v>
      </c>
      <c r="T14" s="41" t="e">
        <f t="shared" si="8"/>
        <v>#REF!</v>
      </c>
      <c r="U14" s="41" t="e">
        <f t="shared" si="8"/>
        <v>#REF!</v>
      </c>
      <c r="V14" s="41" t="e">
        <f t="shared" si="8"/>
        <v>#REF!</v>
      </c>
      <c r="W14" s="41" t="e">
        <f t="shared" si="8"/>
        <v>#REF!</v>
      </c>
      <c r="X14" s="41" t="e">
        <f t="shared" si="8"/>
        <v>#REF!</v>
      </c>
      <c r="Y14" s="41" t="e">
        <f t="shared" si="8"/>
        <v>#REF!</v>
      </c>
      <c r="Z14" s="41" t="e">
        <f t="shared" si="8"/>
        <v>#REF!</v>
      </c>
      <c r="AA14" s="41" t="e">
        <f t="shared" si="8"/>
        <v>#REF!</v>
      </c>
      <c r="AB14" s="41" t="e">
        <f t="shared" si="8"/>
        <v>#REF!</v>
      </c>
      <c r="AC14" s="41" t="e">
        <f t="shared" si="8"/>
        <v>#REF!</v>
      </c>
      <c r="AD14" s="41" t="e">
        <f t="shared" si="8"/>
        <v>#REF!</v>
      </c>
      <c r="AE14" s="41" t="e">
        <f t="shared" si="8"/>
        <v>#REF!</v>
      </c>
      <c r="AF14" s="41" t="e">
        <f t="shared" si="8"/>
        <v>#REF!</v>
      </c>
      <c r="AG14" s="41" t="e">
        <f t="shared" si="8"/>
        <v>#REF!</v>
      </c>
      <c r="AH14" s="41" t="e">
        <f t="shared" si="8"/>
        <v>#REF!</v>
      </c>
      <c r="AI14" s="41" t="e">
        <f t="shared" si="8"/>
        <v>#REF!</v>
      </c>
      <c r="AJ14" s="41" t="e">
        <f t="shared" si="9"/>
        <v>#REF!</v>
      </c>
      <c r="AK14" s="41" t="e">
        <f t="shared" si="9"/>
        <v>#REF!</v>
      </c>
      <c r="AL14" s="41" t="e">
        <f t="shared" si="9"/>
        <v>#REF!</v>
      </c>
      <c r="AM14" s="41" t="e">
        <f t="shared" si="9"/>
        <v>#REF!</v>
      </c>
      <c r="AN14" s="41" t="e">
        <f t="shared" si="9"/>
        <v>#REF!</v>
      </c>
      <c r="AO14" s="41" t="e">
        <f t="shared" si="9"/>
        <v>#REF!</v>
      </c>
      <c r="AP14" s="41" t="e">
        <f t="shared" si="9"/>
        <v>#REF!</v>
      </c>
      <c r="AQ14" s="41" t="e">
        <f t="shared" si="9"/>
        <v>#REF!</v>
      </c>
      <c r="AR14" s="41" t="e">
        <f t="shared" si="9"/>
        <v>#REF!</v>
      </c>
      <c r="AS14" s="41" t="e">
        <f t="shared" si="9"/>
        <v>#REF!</v>
      </c>
      <c r="AT14" s="41" t="e">
        <f t="shared" si="9"/>
        <v>#REF!</v>
      </c>
      <c r="AU14" s="41" t="e">
        <f t="shared" si="9"/>
        <v>#REF!</v>
      </c>
      <c r="AV14" s="41" t="e">
        <f t="shared" si="9"/>
        <v>#REF!</v>
      </c>
      <c r="AW14" s="41" t="e">
        <f t="shared" si="9"/>
        <v>#REF!</v>
      </c>
      <c r="AX14" s="41" t="e">
        <f t="shared" si="9"/>
        <v>#REF!</v>
      </c>
      <c r="AY14" s="41" t="e">
        <f t="shared" si="9"/>
        <v>#REF!</v>
      </c>
      <c r="AZ14" s="41" t="e">
        <f t="shared" si="10"/>
        <v>#REF!</v>
      </c>
      <c r="BA14" s="41" t="e">
        <f t="shared" si="10"/>
        <v>#REF!</v>
      </c>
      <c r="BB14" s="41" t="e">
        <f t="shared" si="10"/>
        <v>#REF!</v>
      </c>
      <c r="BC14" s="41" t="e">
        <f t="shared" si="10"/>
        <v>#REF!</v>
      </c>
      <c r="BD14" s="41" t="e">
        <f t="shared" si="10"/>
        <v>#REF!</v>
      </c>
      <c r="BE14" s="41" t="e">
        <f t="shared" si="10"/>
        <v>#REF!</v>
      </c>
      <c r="BF14" s="41" t="e">
        <f t="shared" si="10"/>
        <v>#REF!</v>
      </c>
      <c r="BG14" s="41" t="e">
        <f t="shared" si="10"/>
        <v>#REF!</v>
      </c>
      <c r="BH14" s="41" t="e">
        <f t="shared" si="10"/>
        <v>#REF!</v>
      </c>
      <c r="BI14" s="41" t="e">
        <f t="shared" si="10"/>
        <v>#REF!</v>
      </c>
      <c r="BJ14" s="41" t="e">
        <f t="shared" si="10"/>
        <v>#REF!</v>
      </c>
      <c r="BK14" s="41" t="e">
        <f t="shared" si="10"/>
        <v>#REF!</v>
      </c>
      <c r="BL14" s="41" t="e">
        <f t="shared" si="10"/>
        <v>#REF!</v>
      </c>
      <c r="BM14" s="41" t="e">
        <f t="shared" si="10"/>
        <v>#REF!</v>
      </c>
      <c r="BN14" s="41" t="e">
        <f t="shared" si="10"/>
        <v>#REF!</v>
      </c>
      <c r="BO14" s="41" t="e">
        <f t="shared" si="10"/>
        <v>#REF!</v>
      </c>
      <c r="BP14" s="41" t="e">
        <f t="shared" si="11"/>
        <v>#REF!</v>
      </c>
      <c r="BQ14" s="41" t="e">
        <f t="shared" si="11"/>
        <v>#REF!</v>
      </c>
      <c r="BR14" s="41" t="e">
        <f t="shared" si="11"/>
        <v>#REF!</v>
      </c>
      <c r="BS14" s="41" t="e">
        <f t="shared" si="11"/>
        <v>#REF!</v>
      </c>
      <c r="BT14" s="41" t="e">
        <f t="shared" si="11"/>
        <v>#REF!</v>
      </c>
      <c r="BU14" s="41" t="e">
        <f t="shared" si="11"/>
        <v>#REF!</v>
      </c>
      <c r="BV14" s="41" t="e">
        <f t="shared" si="11"/>
        <v>#REF!</v>
      </c>
      <c r="BW14" s="41" t="e">
        <f t="shared" si="11"/>
        <v>#REF!</v>
      </c>
      <c r="BX14" s="41" t="e">
        <f t="shared" si="11"/>
        <v>#REF!</v>
      </c>
      <c r="BY14" s="41" t="e">
        <f t="shared" si="11"/>
        <v>#REF!</v>
      </c>
      <c r="BZ14" s="41" t="e">
        <f t="shared" si="11"/>
        <v>#REF!</v>
      </c>
      <c r="CA14" s="41" t="e">
        <f t="shared" si="11"/>
        <v>#REF!</v>
      </c>
      <c r="CB14" s="41" t="e">
        <f t="shared" si="11"/>
        <v>#REF!</v>
      </c>
      <c r="CC14" s="41" t="e">
        <f t="shared" si="11"/>
        <v>#REF!</v>
      </c>
      <c r="CD14" s="41" t="e">
        <f t="shared" si="11"/>
        <v>#REF!</v>
      </c>
      <c r="CE14" s="41" t="e">
        <f t="shared" si="11"/>
        <v>#REF!</v>
      </c>
      <c r="CF14" s="41" t="e">
        <f t="shared" si="12"/>
        <v>#REF!</v>
      </c>
      <c r="CG14" s="41" t="e">
        <f t="shared" si="12"/>
        <v>#REF!</v>
      </c>
      <c r="CH14" s="41" t="e">
        <f t="shared" si="12"/>
        <v>#REF!</v>
      </c>
      <c r="CI14" s="41" t="e">
        <f t="shared" si="12"/>
        <v>#REF!</v>
      </c>
      <c r="CJ14" s="41" t="e">
        <f t="shared" si="12"/>
        <v>#REF!</v>
      </c>
      <c r="CK14" s="41" t="e">
        <f t="shared" si="12"/>
        <v>#REF!</v>
      </c>
      <c r="CL14" s="41" t="e">
        <f t="shared" si="12"/>
        <v>#REF!</v>
      </c>
      <c r="CM14" s="41" t="e">
        <f t="shared" si="12"/>
        <v>#REF!</v>
      </c>
      <c r="CN14" s="41" t="e">
        <f t="shared" si="12"/>
        <v>#REF!</v>
      </c>
      <c r="CO14" s="41" t="e">
        <f t="shared" si="12"/>
        <v>#REF!</v>
      </c>
      <c r="CP14" s="41" t="e">
        <f t="shared" si="12"/>
        <v>#REF!</v>
      </c>
      <c r="CQ14" s="41" t="e">
        <f t="shared" si="12"/>
        <v>#REF!</v>
      </c>
      <c r="CR14" s="41" t="e">
        <f t="shared" si="12"/>
        <v>#REF!</v>
      </c>
      <c r="CS14" s="41" t="e">
        <f t="shared" si="12"/>
        <v>#REF!</v>
      </c>
      <c r="CT14" s="41" t="e">
        <f t="shared" si="12"/>
        <v>#REF!</v>
      </c>
      <c r="CU14" s="41" t="e">
        <f t="shared" si="12"/>
        <v>#REF!</v>
      </c>
      <c r="CV14" s="41" t="e">
        <f t="shared" si="13"/>
        <v>#REF!</v>
      </c>
      <c r="CW14" s="41" t="e">
        <f t="shared" si="13"/>
        <v>#REF!</v>
      </c>
      <c r="CX14" s="41" t="e">
        <f t="shared" si="13"/>
        <v>#REF!</v>
      </c>
      <c r="CY14" s="41" t="e">
        <f t="shared" si="13"/>
        <v>#REF!</v>
      </c>
      <c r="CZ14" s="41" t="e">
        <f t="shared" si="13"/>
        <v>#REF!</v>
      </c>
      <c r="DA14" s="41" t="e">
        <f t="shared" si="13"/>
        <v>#REF!</v>
      </c>
      <c r="DB14" s="41" t="e">
        <f t="shared" si="13"/>
        <v>#REF!</v>
      </c>
      <c r="DC14" s="41" t="e">
        <f t="shared" si="13"/>
        <v>#REF!</v>
      </c>
      <c r="DD14" s="41" t="e">
        <f t="shared" si="13"/>
        <v>#REF!</v>
      </c>
      <c r="DE14" s="41" t="e">
        <f t="shared" si="13"/>
        <v>#REF!</v>
      </c>
      <c r="DF14" s="41" t="e">
        <f t="shared" si="13"/>
        <v>#REF!</v>
      </c>
      <c r="DG14" s="41" t="e">
        <f t="shared" si="13"/>
        <v>#REF!</v>
      </c>
      <c r="DH14" s="41" t="e">
        <f t="shared" si="13"/>
        <v>#REF!</v>
      </c>
      <c r="DI14" s="41" t="e">
        <f t="shared" si="13"/>
        <v>#REF!</v>
      </c>
      <c r="DJ14" s="41" t="e">
        <f t="shared" si="13"/>
        <v>#REF!</v>
      </c>
      <c r="DK14" s="41" t="e">
        <f t="shared" si="13"/>
        <v>#REF!</v>
      </c>
      <c r="DL14" s="41" t="e">
        <f t="shared" si="14"/>
        <v>#REF!</v>
      </c>
      <c r="DM14" s="41" t="e">
        <f t="shared" si="14"/>
        <v>#REF!</v>
      </c>
      <c r="DN14" s="41" t="e">
        <f t="shared" si="14"/>
        <v>#REF!</v>
      </c>
      <c r="DO14" s="41" t="e">
        <f t="shared" si="14"/>
        <v>#REF!</v>
      </c>
      <c r="DP14" s="41" t="e">
        <f t="shared" si="14"/>
        <v>#REF!</v>
      </c>
      <c r="DQ14" s="41" t="e">
        <f t="shared" si="14"/>
        <v>#REF!</v>
      </c>
      <c r="DR14" s="41" t="e">
        <f t="shared" si="14"/>
        <v>#REF!</v>
      </c>
      <c r="DS14" s="41" t="e">
        <f t="shared" si="14"/>
        <v>#REF!</v>
      </c>
      <c r="DT14" s="41" t="e">
        <f t="shared" si="14"/>
        <v>#REF!</v>
      </c>
      <c r="DU14" s="41" t="e">
        <f t="shared" si="14"/>
        <v>#REF!</v>
      </c>
      <c r="DV14" s="41" t="e">
        <f t="shared" si="14"/>
        <v>#REF!</v>
      </c>
      <c r="DW14" s="41" t="e">
        <f t="shared" si="14"/>
        <v>#REF!</v>
      </c>
      <c r="DX14" s="41" t="e">
        <f t="shared" si="14"/>
        <v>#REF!</v>
      </c>
      <c r="DY14" s="41" t="e">
        <f t="shared" si="14"/>
        <v>#REF!</v>
      </c>
      <c r="DZ14" s="41" t="e">
        <f t="shared" si="14"/>
        <v>#REF!</v>
      </c>
      <c r="EA14" s="41" t="e">
        <f t="shared" si="14"/>
        <v>#REF!</v>
      </c>
      <c r="EB14" s="41" t="e">
        <f t="shared" si="15"/>
        <v>#REF!</v>
      </c>
      <c r="EC14" s="41" t="e">
        <f t="shared" si="15"/>
        <v>#REF!</v>
      </c>
      <c r="ED14" s="41" t="e">
        <f t="shared" si="15"/>
        <v>#REF!</v>
      </c>
      <c r="EE14" s="41" t="e">
        <f t="shared" si="15"/>
        <v>#REF!</v>
      </c>
      <c r="EF14" s="41" t="e">
        <f t="shared" si="15"/>
        <v>#REF!</v>
      </c>
      <c r="EG14" s="41" t="e">
        <f t="shared" si="15"/>
        <v>#REF!</v>
      </c>
      <c r="EH14" s="41" t="e">
        <f t="shared" si="15"/>
        <v>#REF!</v>
      </c>
      <c r="EI14" s="41" t="e">
        <f t="shared" si="15"/>
        <v>#REF!</v>
      </c>
      <c r="EJ14" s="41" t="e">
        <f t="shared" si="15"/>
        <v>#REF!</v>
      </c>
      <c r="EK14" s="41" t="e">
        <f t="shared" si="15"/>
        <v>#REF!</v>
      </c>
      <c r="EL14" s="41" t="e">
        <f t="shared" si="15"/>
        <v>#REF!</v>
      </c>
      <c r="EM14" s="41" t="e">
        <f t="shared" si="15"/>
        <v>#REF!</v>
      </c>
      <c r="EN14" s="41" t="e">
        <f t="shared" si="15"/>
        <v>#REF!</v>
      </c>
      <c r="EO14" s="41" t="e">
        <f t="shared" si="15"/>
        <v>#REF!</v>
      </c>
      <c r="EP14" s="41" t="e">
        <f t="shared" si="15"/>
        <v>#REF!</v>
      </c>
      <c r="EQ14" s="41" t="e">
        <f t="shared" si="15"/>
        <v>#REF!</v>
      </c>
      <c r="ER14" s="41" t="e">
        <f t="shared" si="16"/>
        <v>#REF!</v>
      </c>
      <c r="ES14" s="41" t="e">
        <f t="shared" si="16"/>
        <v>#REF!</v>
      </c>
      <c r="ET14" s="41" t="e">
        <f t="shared" si="16"/>
        <v>#REF!</v>
      </c>
      <c r="EU14" s="41" t="e">
        <f t="shared" si="16"/>
        <v>#REF!</v>
      </c>
      <c r="EV14" s="41" t="e">
        <f t="shared" si="16"/>
        <v>#REF!</v>
      </c>
      <c r="EW14" s="41" t="e">
        <f t="shared" si="16"/>
        <v>#REF!</v>
      </c>
      <c r="EX14" s="41" t="e">
        <f t="shared" si="16"/>
        <v>#REF!</v>
      </c>
      <c r="EY14" s="41" t="e">
        <f t="shared" si="16"/>
        <v>#REF!</v>
      </c>
      <c r="EZ14" s="41" t="e">
        <f t="shared" si="16"/>
        <v>#REF!</v>
      </c>
      <c r="FA14" s="41" t="e">
        <f t="shared" si="16"/>
        <v>#REF!</v>
      </c>
      <c r="FB14" s="41" t="e">
        <f t="shared" si="16"/>
        <v>#REF!</v>
      </c>
      <c r="FC14" s="41" t="e">
        <f t="shared" si="16"/>
        <v>#REF!</v>
      </c>
      <c r="FD14" s="41" t="e">
        <f t="shared" si="16"/>
        <v>#REF!</v>
      </c>
      <c r="FE14" s="41" t="e">
        <f t="shared" si="16"/>
        <v>#REF!</v>
      </c>
      <c r="FF14" s="41" t="e">
        <f t="shared" si="16"/>
        <v>#REF!</v>
      </c>
      <c r="FG14" s="41" t="e">
        <f t="shared" si="16"/>
        <v>#REF!</v>
      </c>
      <c r="FH14" s="41" t="e">
        <f t="shared" si="17"/>
        <v>#REF!</v>
      </c>
      <c r="FI14" s="41" t="e">
        <f t="shared" si="17"/>
        <v>#REF!</v>
      </c>
      <c r="FJ14" s="41" t="e">
        <f t="shared" si="17"/>
        <v>#REF!</v>
      </c>
      <c r="FK14" s="41" t="e">
        <f t="shared" si="17"/>
        <v>#REF!</v>
      </c>
      <c r="FL14" s="41" t="e">
        <f t="shared" si="17"/>
        <v>#REF!</v>
      </c>
      <c r="FM14" s="41" t="e">
        <f t="shared" si="17"/>
        <v>#REF!</v>
      </c>
      <c r="FN14" s="41" t="e">
        <f t="shared" si="17"/>
        <v>#REF!</v>
      </c>
      <c r="FO14" s="41" t="e">
        <f t="shared" si="17"/>
        <v>#REF!</v>
      </c>
      <c r="FP14" s="41" t="e">
        <f t="shared" si="17"/>
        <v>#REF!</v>
      </c>
      <c r="FQ14" s="41" t="e">
        <f t="shared" si="17"/>
        <v>#REF!</v>
      </c>
      <c r="FR14" s="41" t="e">
        <f t="shared" si="17"/>
        <v>#REF!</v>
      </c>
      <c r="FS14" s="41" t="e">
        <f t="shared" si="17"/>
        <v>#REF!</v>
      </c>
      <c r="FT14" s="41" t="e">
        <f t="shared" si="17"/>
        <v>#REF!</v>
      </c>
      <c r="FU14" s="41" t="e">
        <f t="shared" si="17"/>
        <v>#REF!</v>
      </c>
      <c r="FV14" s="41" t="e">
        <f t="shared" si="17"/>
        <v>#REF!</v>
      </c>
      <c r="FW14" s="41" t="e">
        <f t="shared" si="17"/>
        <v>#REF!</v>
      </c>
      <c r="FX14" s="41" t="e">
        <f t="shared" si="18"/>
        <v>#REF!</v>
      </c>
      <c r="FY14" s="41" t="e">
        <f t="shared" si="18"/>
        <v>#REF!</v>
      </c>
      <c r="FZ14" s="41" t="e">
        <f t="shared" si="18"/>
        <v>#REF!</v>
      </c>
      <c r="GA14" s="41" t="e">
        <f t="shared" si="18"/>
        <v>#REF!</v>
      </c>
      <c r="GB14" s="41" t="e">
        <f t="shared" si="18"/>
        <v>#REF!</v>
      </c>
      <c r="GC14" s="41" t="e">
        <f t="shared" si="18"/>
        <v>#REF!</v>
      </c>
      <c r="GD14" s="41" t="e">
        <f t="shared" si="18"/>
        <v>#REF!</v>
      </c>
      <c r="GE14" s="41" t="e">
        <f t="shared" si="18"/>
        <v>#REF!</v>
      </c>
      <c r="GF14" s="41" t="e">
        <f t="shared" si="18"/>
        <v>#REF!</v>
      </c>
      <c r="GG14" s="41" t="e">
        <f t="shared" si="18"/>
        <v>#REF!</v>
      </c>
      <c r="GH14" s="41" t="e">
        <f t="shared" si="18"/>
        <v>#REF!</v>
      </c>
      <c r="GI14" s="41" t="e">
        <f t="shared" si="18"/>
        <v>#REF!</v>
      </c>
      <c r="GJ14" s="41" t="e">
        <f t="shared" si="18"/>
        <v>#REF!</v>
      </c>
      <c r="GK14" s="41" t="e">
        <f t="shared" si="18"/>
        <v>#REF!</v>
      </c>
      <c r="GL14" s="41" t="e">
        <f t="shared" si="18"/>
        <v>#REF!</v>
      </c>
      <c r="GM14" s="41" t="e">
        <f t="shared" si="18"/>
        <v>#REF!</v>
      </c>
      <c r="GN14" s="41" t="e">
        <f t="shared" si="19"/>
        <v>#REF!</v>
      </c>
      <c r="GO14" s="41" t="e">
        <f t="shared" si="19"/>
        <v>#REF!</v>
      </c>
      <c r="GP14" s="41" t="e">
        <f t="shared" si="19"/>
        <v>#REF!</v>
      </c>
      <c r="GQ14" s="41" t="e">
        <f t="shared" si="19"/>
        <v>#REF!</v>
      </c>
      <c r="GR14" s="41" t="e">
        <f t="shared" si="19"/>
        <v>#REF!</v>
      </c>
      <c r="GS14" s="41" t="e">
        <f t="shared" si="19"/>
        <v>#REF!</v>
      </c>
      <c r="GT14" s="41" t="e">
        <f t="shared" si="19"/>
        <v>#REF!</v>
      </c>
      <c r="GU14" s="41" t="e">
        <f t="shared" si="19"/>
        <v>#REF!</v>
      </c>
      <c r="GV14" s="41" t="e">
        <f t="shared" si="19"/>
        <v>#REF!</v>
      </c>
      <c r="GW14" s="41" t="e">
        <f t="shared" si="19"/>
        <v>#REF!</v>
      </c>
      <c r="GX14" s="41" t="e">
        <f t="shared" si="19"/>
        <v>#REF!</v>
      </c>
      <c r="GY14" s="41" t="e">
        <f t="shared" si="19"/>
        <v>#REF!</v>
      </c>
      <c r="GZ14" s="41" t="e">
        <f t="shared" si="19"/>
        <v>#REF!</v>
      </c>
      <c r="HA14" s="41" t="e">
        <f t="shared" si="19"/>
        <v>#REF!</v>
      </c>
      <c r="HB14" s="41" t="e">
        <f t="shared" si="19"/>
        <v>#REF!</v>
      </c>
      <c r="HC14" s="41" t="e">
        <f t="shared" si="19"/>
        <v>#REF!</v>
      </c>
      <c r="HD14" s="41" t="e">
        <f t="shared" si="20"/>
        <v>#REF!</v>
      </c>
      <c r="HE14" s="41" t="e">
        <f t="shared" si="20"/>
        <v>#REF!</v>
      </c>
      <c r="HF14" s="41" t="e">
        <f t="shared" si="20"/>
        <v>#REF!</v>
      </c>
      <c r="HG14" s="41" t="e">
        <f t="shared" si="20"/>
        <v>#REF!</v>
      </c>
      <c r="HH14" s="41" t="e">
        <f t="shared" si="20"/>
        <v>#REF!</v>
      </c>
      <c r="HI14" s="41" t="e">
        <f t="shared" si="20"/>
        <v>#REF!</v>
      </c>
      <c r="HJ14" s="41" t="e">
        <f t="shared" si="20"/>
        <v>#REF!</v>
      </c>
    </row>
    <row r="15" spans="1:218" ht="14.4" x14ac:dyDescent="0.3">
      <c r="A15" s="42">
        <v>12</v>
      </c>
      <c r="B15" s="43" t="e">
        <f>'CMM1 - AUX CALC'!$M$67</f>
        <v>#REF!</v>
      </c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 t="e">
        <f>$B15/(_xlfn.SINGLE(PrazoConcessao)*12-N$3+1)</f>
        <v>#REF!</v>
      </c>
      <c r="O15" s="41" t="e">
        <f t="shared" si="7"/>
        <v>#REF!</v>
      </c>
      <c r="P15" s="41" t="e">
        <f t="shared" si="7"/>
        <v>#REF!</v>
      </c>
      <c r="Q15" s="41" t="e">
        <f t="shared" si="7"/>
        <v>#REF!</v>
      </c>
      <c r="R15" s="41" t="e">
        <f t="shared" si="7"/>
        <v>#REF!</v>
      </c>
      <c r="S15" s="41" t="e">
        <f t="shared" si="7"/>
        <v>#REF!</v>
      </c>
      <c r="T15" s="41" t="e">
        <f t="shared" si="8"/>
        <v>#REF!</v>
      </c>
      <c r="U15" s="41" t="e">
        <f t="shared" si="8"/>
        <v>#REF!</v>
      </c>
      <c r="V15" s="41" t="e">
        <f t="shared" si="8"/>
        <v>#REF!</v>
      </c>
      <c r="W15" s="41" t="e">
        <f t="shared" si="8"/>
        <v>#REF!</v>
      </c>
      <c r="X15" s="41" t="e">
        <f t="shared" si="8"/>
        <v>#REF!</v>
      </c>
      <c r="Y15" s="41" t="e">
        <f t="shared" si="8"/>
        <v>#REF!</v>
      </c>
      <c r="Z15" s="41" t="e">
        <f t="shared" si="8"/>
        <v>#REF!</v>
      </c>
      <c r="AA15" s="41" t="e">
        <f t="shared" si="8"/>
        <v>#REF!</v>
      </c>
      <c r="AB15" s="41" t="e">
        <f t="shared" si="8"/>
        <v>#REF!</v>
      </c>
      <c r="AC15" s="41" t="e">
        <f t="shared" si="8"/>
        <v>#REF!</v>
      </c>
      <c r="AD15" s="41" t="e">
        <f t="shared" si="8"/>
        <v>#REF!</v>
      </c>
      <c r="AE15" s="41" t="e">
        <f t="shared" si="8"/>
        <v>#REF!</v>
      </c>
      <c r="AF15" s="41" t="e">
        <f t="shared" si="8"/>
        <v>#REF!</v>
      </c>
      <c r="AG15" s="41" t="e">
        <f t="shared" si="8"/>
        <v>#REF!</v>
      </c>
      <c r="AH15" s="41" t="e">
        <f t="shared" si="8"/>
        <v>#REF!</v>
      </c>
      <c r="AI15" s="41" t="e">
        <f t="shared" si="8"/>
        <v>#REF!</v>
      </c>
      <c r="AJ15" s="41" t="e">
        <f t="shared" si="9"/>
        <v>#REF!</v>
      </c>
      <c r="AK15" s="41" t="e">
        <f t="shared" si="9"/>
        <v>#REF!</v>
      </c>
      <c r="AL15" s="41" t="e">
        <f t="shared" si="9"/>
        <v>#REF!</v>
      </c>
      <c r="AM15" s="41" t="e">
        <f t="shared" si="9"/>
        <v>#REF!</v>
      </c>
      <c r="AN15" s="41" t="e">
        <f t="shared" si="9"/>
        <v>#REF!</v>
      </c>
      <c r="AO15" s="41" t="e">
        <f t="shared" si="9"/>
        <v>#REF!</v>
      </c>
      <c r="AP15" s="41" t="e">
        <f t="shared" si="9"/>
        <v>#REF!</v>
      </c>
      <c r="AQ15" s="41" t="e">
        <f t="shared" si="9"/>
        <v>#REF!</v>
      </c>
      <c r="AR15" s="41" t="e">
        <f t="shared" si="9"/>
        <v>#REF!</v>
      </c>
      <c r="AS15" s="41" t="e">
        <f t="shared" si="9"/>
        <v>#REF!</v>
      </c>
      <c r="AT15" s="41" t="e">
        <f t="shared" si="9"/>
        <v>#REF!</v>
      </c>
      <c r="AU15" s="41" t="e">
        <f t="shared" si="9"/>
        <v>#REF!</v>
      </c>
      <c r="AV15" s="41" t="e">
        <f t="shared" si="9"/>
        <v>#REF!</v>
      </c>
      <c r="AW15" s="41" t="e">
        <f t="shared" si="9"/>
        <v>#REF!</v>
      </c>
      <c r="AX15" s="41" t="e">
        <f t="shared" si="9"/>
        <v>#REF!</v>
      </c>
      <c r="AY15" s="41" t="e">
        <f t="shared" si="9"/>
        <v>#REF!</v>
      </c>
      <c r="AZ15" s="41" t="e">
        <f t="shared" si="10"/>
        <v>#REF!</v>
      </c>
      <c r="BA15" s="41" t="e">
        <f t="shared" si="10"/>
        <v>#REF!</v>
      </c>
      <c r="BB15" s="41" t="e">
        <f t="shared" si="10"/>
        <v>#REF!</v>
      </c>
      <c r="BC15" s="41" t="e">
        <f t="shared" si="10"/>
        <v>#REF!</v>
      </c>
      <c r="BD15" s="41" t="e">
        <f t="shared" si="10"/>
        <v>#REF!</v>
      </c>
      <c r="BE15" s="41" t="e">
        <f t="shared" si="10"/>
        <v>#REF!</v>
      </c>
      <c r="BF15" s="41" t="e">
        <f t="shared" si="10"/>
        <v>#REF!</v>
      </c>
      <c r="BG15" s="41" t="e">
        <f t="shared" si="10"/>
        <v>#REF!</v>
      </c>
      <c r="BH15" s="41" t="e">
        <f t="shared" si="10"/>
        <v>#REF!</v>
      </c>
      <c r="BI15" s="41" t="e">
        <f t="shared" si="10"/>
        <v>#REF!</v>
      </c>
      <c r="BJ15" s="41" t="e">
        <f t="shared" si="10"/>
        <v>#REF!</v>
      </c>
      <c r="BK15" s="41" t="e">
        <f t="shared" si="10"/>
        <v>#REF!</v>
      </c>
      <c r="BL15" s="41" t="e">
        <f t="shared" si="10"/>
        <v>#REF!</v>
      </c>
      <c r="BM15" s="41" t="e">
        <f t="shared" si="10"/>
        <v>#REF!</v>
      </c>
      <c r="BN15" s="41" t="e">
        <f t="shared" si="10"/>
        <v>#REF!</v>
      </c>
      <c r="BO15" s="41" t="e">
        <f t="shared" si="10"/>
        <v>#REF!</v>
      </c>
      <c r="BP15" s="41" t="e">
        <f t="shared" si="11"/>
        <v>#REF!</v>
      </c>
      <c r="BQ15" s="41" t="e">
        <f t="shared" si="11"/>
        <v>#REF!</v>
      </c>
      <c r="BR15" s="41" t="e">
        <f t="shared" si="11"/>
        <v>#REF!</v>
      </c>
      <c r="BS15" s="41" t="e">
        <f t="shared" si="11"/>
        <v>#REF!</v>
      </c>
      <c r="BT15" s="41" t="e">
        <f t="shared" si="11"/>
        <v>#REF!</v>
      </c>
      <c r="BU15" s="41" t="e">
        <f t="shared" si="11"/>
        <v>#REF!</v>
      </c>
      <c r="BV15" s="41" t="e">
        <f t="shared" si="11"/>
        <v>#REF!</v>
      </c>
      <c r="BW15" s="41" t="e">
        <f t="shared" si="11"/>
        <v>#REF!</v>
      </c>
      <c r="BX15" s="41" t="e">
        <f t="shared" si="11"/>
        <v>#REF!</v>
      </c>
      <c r="BY15" s="41" t="e">
        <f t="shared" si="11"/>
        <v>#REF!</v>
      </c>
      <c r="BZ15" s="41" t="e">
        <f t="shared" si="11"/>
        <v>#REF!</v>
      </c>
      <c r="CA15" s="41" t="e">
        <f t="shared" si="11"/>
        <v>#REF!</v>
      </c>
      <c r="CB15" s="41" t="e">
        <f t="shared" si="11"/>
        <v>#REF!</v>
      </c>
      <c r="CC15" s="41" t="e">
        <f t="shared" si="11"/>
        <v>#REF!</v>
      </c>
      <c r="CD15" s="41" t="e">
        <f t="shared" si="11"/>
        <v>#REF!</v>
      </c>
      <c r="CE15" s="41" t="e">
        <f t="shared" si="11"/>
        <v>#REF!</v>
      </c>
      <c r="CF15" s="41" t="e">
        <f t="shared" si="12"/>
        <v>#REF!</v>
      </c>
      <c r="CG15" s="41" t="e">
        <f t="shared" si="12"/>
        <v>#REF!</v>
      </c>
      <c r="CH15" s="41" t="e">
        <f t="shared" si="12"/>
        <v>#REF!</v>
      </c>
      <c r="CI15" s="41" t="e">
        <f t="shared" si="12"/>
        <v>#REF!</v>
      </c>
      <c r="CJ15" s="41" t="e">
        <f t="shared" si="12"/>
        <v>#REF!</v>
      </c>
      <c r="CK15" s="41" t="e">
        <f t="shared" si="12"/>
        <v>#REF!</v>
      </c>
      <c r="CL15" s="41" t="e">
        <f t="shared" si="12"/>
        <v>#REF!</v>
      </c>
      <c r="CM15" s="41" t="e">
        <f t="shared" si="12"/>
        <v>#REF!</v>
      </c>
      <c r="CN15" s="41" t="e">
        <f t="shared" si="12"/>
        <v>#REF!</v>
      </c>
      <c r="CO15" s="41" t="e">
        <f t="shared" si="12"/>
        <v>#REF!</v>
      </c>
      <c r="CP15" s="41" t="e">
        <f t="shared" si="12"/>
        <v>#REF!</v>
      </c>
      <c r="CQ15" s="41" t="e">
        <f t="shared" si="12"/>
        <v>#REF!</v>
      </c>
      <c r="CR15" s="41" t="e">
        <f t="shared" si="12"/>
        <v>#REF!</v>
      </c>
      <c r="CS15" s="41" t="e">
        <f t="shared" si="12"/>
        <v>#REF!</v>
      </c>
      <c r="CT15" s="41" t="e">
        <f t="shared" si="12"/>
        <v>#REF!</v>
      </c>
      <c r="CU15" s="41" t="e">
        <f t="shared" si="12"/>
        <v>#REF!</v>
      </c>
      <c r="CV15" s="41" t="e">
        <f t="shared" si="13"/>
        <v>#REF!</v>
      </c>
      <c r="CW15" s="41" t="e">
        <f t="shared" si="13"/>
        <v>#REF!</v>
      </c>
      <c r="CX15" s="41" t="e">
        <f t="shared" si="13"/>
        <v>#REF!</v>
      </c>
      <c r="CY15" s="41" t="e">
        <f t="shared" si="13"/>
        <v>#REF!</v>
      </c>
      <c r="CZ15" s="41" t="e">
        <f t="shared" si="13"/>
        <v>#REF!</v>
      </c>
      <c r="DA15" s="41" t="e">
        <f t="shared" si="13"/>
        <v>#REF!</v>
      </c>
      <c r="DB15" s="41" t="e">
        <f t="shared" si="13"/>
        <v>#REF!</v>
      </c>
      <c r="DC15" s="41" t="e">
        <f t="shared" si="13"/>
        <v>#REF!</v>
      </c>
      <c r="DD15" s="41" t="e">
        <f t="shared" si="13"/>
        <v>#REF!</v>
      </c>
      <c r="DE15" s="41" t="e">
        <f t="shared" si="13"/>
        <v>#REF!</v>
      </c>
      <c r="DF15" s="41" t="e">
        <f t="shared" si="13"/>
        <v>#REF!</v>
      </c>
      <c r="DG15" s="41" t="e">
        <f t="shared" si="13"/>
        <v>#REF!</v>
      </c>
      <c r="DH15" s="41" t="e">
        <f t="shared" si="13"/>
        <v>#REF!</v>
      </c>
      <c r="DI15" s="41" t="e">
        <f t="shared" si="13"/>
        <v>#REF!</v>
      </c>
      <c r="DJ15" s="41" t="e">
        <f t="shared" si="13"/>
        <v>#REF!</v>
      </c>
      <c r="DK15" s="41" t="e">
        <f t="shared" si="13"/>
        <v>#REF!</v>
      </c>
      <c r="DL15" s="41" t="e">
        <f t="shared" si="14"/>
        <v>#REF!</v>
      </c>
      <c r="DM15" s="41" t="e">
        <f t="shared" si="14"/>
        <v>#REF!</v>
      </c>
      <c r="DN15" s="41" t="e">
        <f t="shared" si="14"/>
        <v>#REF!</v>
      </c>
      <c r="DO15" s="41" t="e">
        <f t="shared" si="14"/>
        <v>#REF!</v>
      </c>
      <c r="DP15" s="41" t="e">
        <f t="shared" si="14"/>
        <v>#REF!</v>
      </c>
      <c r="DQ15" s="41" t="e">
        <f t="shared" si="14"/>
        <v>#REF!</v>
      </c>
      <c r="DR15" s="41" t="e">
        <f t="shared" si="14"/>
        <v>#REF!</v>
      </c>
      <c r="DS15" s="41" t="e">
        <f t="shared" si="14"/>
        <v>#REF!</v>
      </c>
      <c r="DT15" s="41" t="e">
        <f t="shared" si="14"/>
        <v>#REF!</v>
      </c>
      <c r="DU15" s="41" t="e">
        <f t="shared" si="14"/>
        <v>#REF!</v>
      </c>
      <c r="DV15" s="41" t="e">
        <f t="shared" si="14"/>
        <v>#REF!</v>
      </c>
      <c r="DW15" s="41" t="e">
        <f t="shared" si="14"/>
        <v>#REF!</v>
      </c>
      <c r="DX15" s="41" t="e">
        <f t="shared" si="14"/>
        <v>#REF!</v>
      </c>
      <c r="DY15" s="41" t="e">
        <f t="shared" si="14"/>
        <v>#REF!</v>
      </c>
      <c r="DZ15" s="41" t="e">
        <f t="shared" si="14"/>
        <v>#REF!</v>
      </c>
      <c r="EA15" s="41" t="e">
        <f t="shared" si="14"/>
        <v>#REF!</v>
      </c>
      <c r="EB15" s="41" t="e">
        <f t="shared" si="15"/>
        <v>#REF!</v>
      </c>
      <c r="EC15" s="41" t="e">
        <f t="shared" si="15"/>
        <v>#REF!</v>
      </c>
      <c r="ED15" s="41" t="e">
        <f t="shared" si="15"/>
        <v>#REF!</v>
      </c>
      <c r="EE15" s="41" t="e">
        <f t="shared" si="15"/>
        <v>#REF!</v>
      </c>
      <c r="EF15" s="41" t="e">
        <f t="shared" si="15"/>
        <v>#REF!</v>
      </c>
      <c r="EG15" s="41" t="e">
        <f t="shared" si="15"/>
        <v>#REF!</v>
      </c>
      <c r="EH15" s="41" t="e">
        <f t="shared" si="15"/>
        <v>#REF!</v>
      </c>
      <c r="EI15" s="41" t="e">
        <f t="shared" si="15"/>
        <v>#REF!</v>
      </c>
      <c r="EJ15" s="41" t="e">
        <f t="shared" si="15"/>
        <v>#REF!</v>
      </c>
      <c r="EK15" s="41" t="e">
        <f t="shared" si="15"/>
        <v>#REF!</v>
      </c>
      <c r="EL15" s="41" t="e">
        <f t="shared" si="15"/>
        <v>#REF!</v>
      </c>
      <c r="EM15" s="41" t="e">
        <f t="shared" si="15"/>
        <v>#REF!</v>
      </c>
      <c r="EN15" s="41" t="e">
        <f t="shared" si="15"/>
        <v>#REF!</v>
      </c>
      <c r="EO15" s="41" t="e">
        <f t="shared" si="15"/>
        <v>#REF!</v>
      </c>
      <c r="EP15" s="41" t="e">
        <f t="shared" si="15"/>
        <v>#REF!</v>
      </c>
      <c r="EQ15" s="41" t="e">
        <f t="shared" si="15"/>
        <v>#REF!</v>
      </c>
      <c r="ER15" s="41" t="e">
        <f t="shared" si="16"/>
        <v>#REF!</v>
      </c>
      <c r="ES15" s="41" t="e">
        <f t="shared" si="16"/>
        <v>#REF!</v>
      </c>
      <c r="ET15" s="41" t="e">
        <f t="shared" si="16"/>
        <v>#REF!</v>
      </c>
      <c r="EU15" s="41" t="e">
        <f t="shared" si="16"/>
        <v>#REF!</v>
      </c>
      <c r="EV15" s="41" t="e">
        <f t="shared" si="16"/>
        <v>#REF!</v>
      </c>
      <c r="EW15" s="41" t="e">
        <f t="shared" si="16"/>
        <v>#REF!</v>
      </c>
      <c r="EX15" s="41" t="e">
        <f t="shared" si="16"/>
        <v>#REF!</v>
      </c>
      <c r="EY15" s="41" t="e">
        <f t="shared" si="16"/>
        <v>#REF!</v>
      </c>
      <c r="EZ15" s="41" t="e">
        <f t="shared" si="16"/>
        <v>#REF!</v>
      </c>
      <c r="FA15" s="41" t="e">
        <f t="shared" si="16"/>
        <v>#REF!</v>
      </c>
      <c r="FB15" s="41" t="e">
        <f t="shared" si="16"/>
        <v>#REF!</v>
      </c>
      <c r="FC15" s="41" t="e">
        <f t="shared" si="16"/>
        <v>#REF!</v>
      </c>
      <c r="FD15" s="41" t="e">
        <f t="shared" si="16"/>
        <v>#REF!</v>
      </c>
      <c r="FE15" s="41" t="e">
        <f t="shared" si="16"/>
        <v>#REF!</v>
      </c>
      <c r="FF15" s="41" t="e">
        <f t="shared" si="16"/>
        <v>#REF!</v>
      </c>
      <c r="FG15" s="41" t="e">
        <f t="shared" si="16"/>
        <v>#REF!</v>
      </c>
      <c r="FH15" s="41" t="e">
        <f t="shared" si="17"/>
        <v>#REF!</v>
      </c>
      <c r="FI15" s="41" t="e">
        <f t="shared" si="17"/>
        <v>#REF!</v>
      </c>
      <c r="FJ15" s="41" t="e">
        <f t="shared" si="17"/>
        <v>#REF!</v>
      </c>
      <c r="FK15" s="41" t="e">
        <f t="shared" si="17"/>
        <v>#REF!</v>
      </c>
      <c r="FL15" s="41" t="e">
        <f t="shared" si="17"/>
        <v>#REF!</v>
      </c>
      <c r="FM15" s="41" t="e">
        <f t="shared" si="17"/>
        <v>#REF!</v>
      </c>
      <c r="FN15" s="41" t="e">
        <f t="shared" si="17"/>
        <v>#REF!</v>
      </c>
      <c r="FO15" s="41" t="e">
        <f t="shared" si="17"/>
        <v>#REF!</v>
      </c>
      <c r="FP15" s="41" t="e">
        <f t="shared" si="17"/>
        <v>#REF!</v>
      </c>
      <c r="FQ15" s="41" t="e">
        <f t="shared" si="17"/>
        <v>#REF!</v>
      </c>
      <c r="FR15" s="41" t="e">
        <f t="shared" si="17"/>
        <v>#REF!</v>
      </c>
      <c r="FS15" s="41" t="e">
        <f t="shared" si="17"/>
        <v>#REF!</v>
      </c>
      <c r="FT15" s="41" t="e">
        <f t="shared" si="17"/>
        <v>#REF!</v>
      </c>
      <c r="FU15" s="41" t="e">
        <f t="shared" si="17"/>
        <v>#REF!</v>
      </c>
      <c r="FV15" s="41" t="e">
        <f t="shared" si="17"/>
        <v>#REF!</v>
      </c>
      <c r="FW15" s="41" t="e">
        <f t="shared" si="17"/>
        <v>#REF!</v>
      </c>
      <c r="FX15" s="41" t="e">
        <f t="shared" si="18"/>
        <v>#REF!</v>
      </c>
      <c r="FY15" s="41" t="e">
        <f t="shared" si="18"/>
        <v>#REF!</v>
      </c>
      <c r="FZ15" s="41" t="e">
        <f t="shared" si="18"/>
        <v>#REF!</v>
      </c>
      <c r="GA15" s="41" t="e">
        <f t="shared" si="18"/>
        <v>#REF!</v>
      </c>
      <c r="GB15" s="41" t="e">
        <f t="shared" si="18"/>
        <v>#REF!</v>
      </c>
      <c r="GC15" s="41" t="e">
        <f t="shared" si="18"/>
        <v>#REF!</v>
      </c>
      <c r="GD15" s="41" t="e">
        <f t="shared" si="18"/>
        <v>#REF!</v>
      </c>
      <c r="GE15" s="41" t="e">
        <f t="shared" si="18"/>
        <v>#REF!</v>
      </c>
      <c r="GF15" s="41" t="e">
        <f t="shared" si="18"/>
        <v>#REF!</v>
      </c>
      <c r="GG15" s="41" t="e">
        <f t="shared" si="18"/>
        <v>#REF!</v>
      </c>
      <c r="GH15" s="41" t="e">
        <f t="shared" si="18"/>
        <v>#REF!</v>
      </c>
      <c r="GI15" s="41" t="e">
        <f t="shared" si="18"/>
        <v>#REF!</v>
      </c>
      <c r="GJ15" s="41" t="e">
        <f t="shared" si="18"/>
        <v>#REF!</v>
      </c>
      <c r="GK15" s="41" t="e">
        <f t="shared" si="18"/>
        <v>#REF!</v>
      </c>
      <c r="GL15" s="41" t="e">
        <f t="shared" si="18"/>
        <v>#REF!</v>
      </c>
      <c r="GM15" s="41" t="e">
        <f t="shared" si="18"/>
        <v>#REF!</v>
      </c>
      <c r="GN15" s="41" t="e">
        <f t="shared" si="19"/>
        <v>#REF!</v>
      </c>
      <c r="GO15" s="41" t="e">
        <f t="shared" si="19"/>
        <v>#REF!</v>
      </c>
      <c r="GP15" s="41" t="e">
        <f t="shared" si="19"/>
        <v>#REF!</v>
      </c>
      <c r="GQ15" s="41" t="e">
        <f t="shared" si="19"/>
        <v>#REF!</v>
      </c>
      <c r="GR15" s="41" t="e">
        <f t="shared" si="19"/>
        <v>#REF!</v>
      </c>
      <c r="GS15" s="41" t="e">
        <f t="shared" si="19"/>
        <v>#REF!</v>
      </c>
      <c r="GT15" s="41" t="e">
        <f t="shared" si="19"/>
        <v>#REF!</v>
      </c>
      <c r="GU15" s="41" t="e">
        <f t="shared" si="19"/>
        <v>#REF!</v>
      </c>
      <c r="GV15" s="41" t="e">
        <f t="shared" si="19"/>
        <v>#REF!</v>
      </c>
      <c r="GW15" s="41" t="e">
        <f t="shared" si="19"/>
        <v>#REF!</v>
      </c>
      <c r="GX15" s="41" t="e">
        <f t="shared" si="19"/>
        <v>#REF!</v>
      </c>
      <c r="GY15" s="41" t="e">
        <f t="shared" si="19"/>
        <v>#REF!</v>
      </c>
      <c r="GZ15" s="41" t="e">
        <f t="shared" si="19"/>
        <v>#REF!</v>
      </c>
      <c r="HA15" s="41" t="e">
        <f t="shared" si="19"/>
        <v>#REF!</v>
      </c>
      <c r="HB15" s="41" t="e">
        <f t="shared" si="19"/>
        <v>#REF!</v>
      </c>
      <c r="HC15" s="41" t="e">
        <f t="shared" si="19"/>
        <v>#REF!</v>
      </c>
      <c r="HD15" s="41" t="e">
        <f t="shared" si="20"/>
        <v>#REF!</v>
      </c>
      <c r="HE15" s="41" t="e">
        <f t="shared" si="20"/>
        <v>#REF!</v>
      </c>
      <c r="HF15" s="41" t="e">
        <f t="shared" si="20"/>
        <v>#REF!</v>
      </c>
      <c r="HG15" s="41" t="e">
        <f t="shared" si="20"/>
        <v>#REF!</v>
      </c>
      <c r="HH15" s="41" t="e">
        <f t="shared" si="20"/>
        <v>#REF!</v>
      </c>
      <c r="HI15" s="41" t="e">
        <f t="shared" si="20"/>
        <v>#REF!</v>
      </c>
      <c r="HJ15" s="41" t="e">
        <f t="shared" si="20"/>
        <v>#REF!</v>
      </c>
    </row>
    <row r="16" spans="1:218" ht="14.4" x14ac:dyDescent="0.3">
      <c r="A16" s="42">
        <v>13</v>
      </c>
      <c r="B16" s="43" t="e">
        <f>'CMM1 - AUX CALC'!$N$67</f>
        <v>#REF!</v>
      </c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 t="e">
        <f>$B16/(_xlfn.SINGLE(PrazoConcessao)*12-O$3+1)</f>
        <v>#REF!</v>
      </c>
      <c r="P16" s="41" t="e">
        <f t="shared" si="7"/>
        <v>#REF!</v>
      </c>
      <c r="Q16" s="41" t="e">
        <f t="shared" si="7"/>
        <v>#REF!</v>
      </c>
      <c r="R16" s="41" t="e">
        <f t="shared" si="7"/>
        <v>#REF!</v>
      </c>
      <c r="S16" s="41" t="e">
        <f t="shared" si="7"/>
        <v>#REF!</v>
      </c>
      <c r="T16" s="41" t="e">
        <f t="shared" si="8"/>
        <v>#REF!</v>
      </c>
      <c r="U16" s="41" t="e">
        <f t="shared" si="8"/>
        <v>#REF!</v>
      </c>
      <c r="V16" s="41" t="e">
        <f t="shared" si="8"/>
        <v>#REF!</v>
      </c>
      <c r="W16" s="41" t="e">
        <f t="shared" si="8"/>
        <v>#REF!</v>
      </c>
      <c r="X16" s="41" t="e">
        <f t="shared" si="8"/>
        <v>#REF!</v>
      </c>
      <c r="Y16" s="41" t="e">
        <f t="shared" si="8"/>
        <v>#REF!</v>
      </c>
      <c r="Z16" s="41" t="e">
        <f t="shared" si="8"/>
        <v>#REF!</v>
      </c>
      <c r="AA16" s="41" t="e">
        <f t="shared" si="8"/>
        <v>#REF!</v>
      </c>
      <c r="AB16" s="41" t="e">
        <f t="shared" si="8"/>
        <v>#REF!</v>
      </c>
      <c r="AC16" s="41" t="e">
        <f t="shared" si="8"/>
        <v>#REF!</v>
      </c>
      <c r="AD16" s="41" t="e">
        <f t="shared" si="8"/>
        <v>#REF!</v>
      </c>
      <c r="AE16" s="41" t="e">
        <f t="shared" si="8"/>
        <v>#REF!</v>
      </c>
      <c r="AF16" s="41" t="e">
        <f t="shared" si="8"/>
        <v>#REF!</v>
      </c>
      <c r="AG16" s="41" t="e">
        <f t="shared" si="8"/>
        <v>#REF!</v>
      </c>
      <c r="AH16" s="41" t="e">
        <f t="shared" si="8"/>
        <v>#REF!</v>
      </c>
      <c r="AI16" s="41" t="e">
        <f t="shared" si="8"/>
        <v>#REF!</v>
      </c>
      <c r="AJ16" s="41" t="e">
        <f t="shared" si="9"/>
        <v>#REF!</v>
      </c>
      <c r="AK16" s="41" t="e">
        <f t="shared" si="9"/>
        <v>#REF!</v>
      </c>
      <c r="AL16" s="41" t="e">
        <f t="shared" si="9"/>
        <v>#REF!</v>
      </c>
      <c r="AM16" s="41" t="e">
        <f t="shared" si="9"/>
        <v>#REF!</v>
      </c>
      <c r="AN16" s="41" t="e">
        <f t="shared" si="9"/>
        <v>#REF!</v>
      </c>
      <c r="AO16" s="41" t="e">
        <f t="shared" si="9"/>
        <v>#REF!</v>
      </c>
      <c r="AP16" s="41" t="e">
        <f t="shared" si="9"/>
        <v>#REF!</v>
      </c>
      <c r="AQ16" s="41" t="e">
        <f t="shared" si="9"/>
        <v>#REF!</v>
      </c>
      <c r="AR16" s="41" t="e">
        <f t="shared" si="9"/>
        <v>#REF!</v>
      </c>
      <c r="AS16" s="41" t="e">
        <f t="shared" si="9"/>
        <v>#REF!</v>
      </c>
      <c r="AT16" s="41" t="e">
        <f t="shared" si="9"/>
        <v>#REF!</v>
      </c>
      <c r="AU16" s="41" t="e">
        <f t="shared" si="9"/>
        <v>#REF!</v>
      </c>
      <c r="AV16" s="41" t="e">
        <f t="shared" si="9"/>
        <v>#REF!</v>
      </c>
      <c r="AW16" s="41" t="e">
        <f t="shared" si="9"/>
        <v>#REF!</v>
      </c>
      <c r="AX16" s="41" t="e">
        <f t="shared" si="9"/>
        <v>#REF!</v>
      </c>
      <c r="AY16" s="41" t="e">
        <f t="shared" si="9"/>
        <v>#REF!</v>
      </c>
      <c r="AZ16" s="41" t="e">
        <f t="shared" si="10"/>
        <v>#REF!</v>
      </c>
      <c r="BA16" s="41" t="e">
        <f t="shared" si="10"/>
        <v>#REF!</v>
      </c>
      <c r="BB16" s="41" t="e">
        <f t="shared" si="10"/>
        <v>#REF!</v>
      </c>
      <c r="BC16" s="41" t="e">
        <f t="shared" si="10"/>
        <v>#REF!</v>
      </c>
      <c r="BD16" s="41" t="e">
        <f t="shared" si="10"/>
        <v>#REF!</v>
      </c>
      <c r="BE16" s="41" t="e">
        <f t="shared" si="10"/>
        <v>#REF!</v>
      </c>
      <c r="BF16" s="41" t="e">
        <f t="shared" si="10"/>
        <v>#REF!</v>
      </c>
      <c r="BG16" s="41" t="e">
        <f t="shared" si="10"/>
        <v>#REF!</v>
      </c>
      <c r="BH16" s="41" t="e">
        <f t="shared" si="10"/>
        <v>#REF!</v>
      </c>
      <c r="BI16" s="41" t="e">
        <f t="shared" si="10"/>
        <v>#REF!</v>
      </c>
      <c r="BJ16" s="41" t="e">
        <f t="shared" si="10"/>
        <v>#REF!</v>
      </c>
      <c r="BK16" s="41" t="e">
        <f t="shared" si="10"/>
        <v>#REF!</v>
      </c>
      <c r="BL16" s="41" t="e">
        <f t="shared" si="10"/>
        <v>#REF!</v>
      </c>
      <c r="BM16" s="41" t="e">
        <f t="shared" si="10"/>
        <v>#REF!</v>
      </c>
      <c r="BN16" s="41" t="e">
        <f t="shared" si="10"/>
        <v>#REF!</v>
      </c>
      <c r="BO16" s="41" t="e">
        <f t="shared" si="10"/>
        <v>#REF!</v>
      </c>
      <c r="BP16" s="41" t="e">
        <f t="shared" si="11"/>
        <v>#REF!</v>
      </c>
      <c r="BQ16" s="41" t="e">
        <f t="shared" si="11"/>
        <v>#REF!</v>
      </c>
      <c r="BR16" s="41" t="e">
        <f t="shared" si="11"/>
        <v>#REF!</v>
      </c>
      <c r="BS16" s="41" t="e">
        <f t="shared" si="11"/>
        <v>#REF!</v>
      </c>
      <c r="BT16" s="41" t="e">
        <f t="shared" si="11"/>
        <v>#REF!</v>
      </c>
      <c r="BU16" s="41" t="e">
        <f t="shared" si="11"/>
        <v>#REF!</v>
      </c>
      <c r="BV16" s="41" t="e">
        <f t="shared" si="11"/>
        <v>#REF!</v>
      </c>
      <c r="BW16" s="41" t="e">
        <f t="shared" si="11"/>
        <v>#REF!</v>
      </c>
      <c r="BX16" s="41" t="e">
        <f t="shared" si="11"/>
        <v>#REF!</v>
      </c>
      <c r="BY16" s="41" t="e">
        <f t="shared" si="11"/>
        <v>#REF!</v>
      </c>
      <c r="BZ16" s="41" t="e">
        <f t="shared" si="11"/>
        <v>#REF!</v>
      </c>
      <c r="CA16" s="41" t="e">
        <f t="shared" si="11"/>
        <v>#REF!</v>
      </c>
      <c r="CB16" s="41" t="e">
        <f t="shared" si="11"/>
        <v>#REF!</v>
      </c>
      <c r="CC16" s="41" t="e">
        <f t="shared" si="11"/>
        <v>#REF!</v>
      </c>
      <c r="CD16" s="41" t="e">
        <f t="shared" si="11"/>
        <v>#REF!</v>
      </c>
      <c r="CE16" s="41" t="e">
        <f t="shared" si="11"/>
        <v>#REF!</v>
      </c>
      <c r="CF16" s="41" t="e">
        <f t="shared" si="12"/>
        <v>#REF!</v>
      </c>
      <c r="CG16" s="41" t="e">
        <f t="shared" si="12"/>
        <v>#REF!</v>
      </c>
      <c r="CH16" s="41" t="e">
        <f t="shared" si="12"/>
        <v>#REF!</v>
      </c>
      <c r="CI16" s="41" t="e">
        <f t="shared" si="12"/>
        <v>#REF!</v>
      </c>
      <c r="CJ16" s="41" t="e">
        <f t="shared" si="12"/>
        <v>#REF!</v>
      </c>
      <c r="CK16" s="41" t="e">
        <f t="shared" si="12"/>
        <v>#REF!</v>
      </c>
      <c r="CL16" s="41" t="e">
        <f t="shared" si="12"/>
        <v>#REF!</v>
      </c>
      <c r="CM16" s="41" t="e">
        <f t="shared" si="12"/>
        <v>#REF!</v>
      </c>
      <c r="CN16" s="41" t="e">
        <f t="shared" si="12"/>
        <v>#REF!</v>
      </c>
      <c r="CO16" s="41" t="e">
        <f t="shared" si="12"/>
        <v>#REF!</v>
      </c>
      <c r="CP16" s="41" t="e">
        <f t="shared" si="12"/>
        <v>#REF!</v>
      </c>
      <c r="CQ16" s="41" t="e">
        <f t="shared" si="12"/>
        <v>#REF!</v>
      </c>
      <c r="CR16" s="41" t="e">
        <f t="shared" si="12"/>
        <v>#REF!</v>
      </c>
      <c r="CS16" s="41" t="e">
        <f t="shared" si="12"/>
        <v>#REF!</v>
      </c>
      <c r="CT16" s="41" t="e">
        <f t="shared" si="12"/>
        <v>#REF!</v>
      </c>
      <c r="CU16" s="41" t="e">
        <f t="shared" si="12"/>
        <v>#REF!</v>
      </c>
      <c r="CV16" s="41" t="e">
        <f t="shared" si="13"/>
        <v>#REF!</v>
      </c>
      <c r="CW16" s="41" t="e">
        <f t="shared" si="13"/>
        <v>#REF!</v>
      </c>
      <c r="CX16" s="41" t="e">
        <f t="shared" si="13"/>
        <v>#REF!</v>
      </c>
      <c r="CY16" s="41" t="e">
        <f t="shared" si="13"/>
        <v>#REF!</v>
      </c>
      <c r="CZ16" s="41" t="e">
        <f t="shared" si="13"/>
        <v>#REF!</v>
      </c>
      <c r="DA16" s="41" t="e">
        <f t="shared" si="13"/>
        <v>#REF!</v>
      </c>
      <c r="DB16" s="41" t="e">
        <f t="shared" si="13"/>
        <v>#REF!</v>
      </c>
      <c r="DC16" s="41" t="e">
        <f t="shared" si="13"/>
        <v>#REF!</v>
      </c>
      <c r="DD16" s="41" t="e">
        <f t="shared" si="13"/>
        <v>#REF!</v>
      </c>
      <c r="DE16" s="41" t="e">
        <f t="shared" si="13"/>
        <v>#REF!</v>
      </c>
      <c r="DF16" s="41" t="e">
        <f t="shared" si="13"/>
        <v>#REF!</v>
      </c>
      <c r="DG16" s="41" t="e">
        <f t="shared" si="13"/>
        <v>#REF!</v>
      </c>
      <c r="DH16" s="41" t="e">
        <f t="shared" si="13"/>
        <v>#REF!</v>
      </c>
      <c r="DI16" s="41" t="e">
        <f t="shared" si="13"/>
        <v>#REF!</v>
      </c>
      <c r="DJ16" s="41" t="e">
        <f t="shared" si="13"/>
        <v>#REF!</v>
      </c>
      <c r="DK16" s="41" t="e">
        <f t="shared" si="13"/>
        <v>#REF!</v>
      </c>
      <c r="DL16" s="41" t="e">
        <f t="shared" si="14"/>
        <v>#REF!</v>
      </c>
      <c r="DM16" s="41" t="e">
        <f t="shared" si="14"/>
        <v>#REF!</v>
      </c>
      <c r="DN16" s="41" t="e">
        <f t="shared" si="14"/>
        <v>#REF!</v>
      </c>
      <c r="DO16" s="41" t="e">
        <f t="shared" si="14"/>
        <v>#REF!</v>
      </c>
      <c r="DP16" s="41" t="e">
        <f t="shared" si="14"/>
        <v>#REF!</v>
      </c>
      <c r="DQ16" s="41" t="e">
        <f t="shared" si="14"/>
        <v>#REF!</v>
      </c>
      <c r="DR16" s="41" t="e">
        <f t="shared" si="14"/>
        <v>#REF!</v>
      </c>
      <c r="DS16" s="41" t="e">
        <f t="shared" si="14"/>
        <v>#REF!</v>
      </c>
      <c r="DT16" s="41" t="e">
        <f t="shared" si="14"/>
        <v>#REF!</v>
      </c>
      <c r="DU16" s="41" t="e">
        <f t="shared" si="14"/>
        <v>#REF!</v>
      </c>
      <c r="DV16" s="41" t="e">
        <f t="shared" si="14"/>
        <v>#REF!</v>
      </c>
      <c r="DW16" s="41" t="e">
        <f t="shared" si="14"/>
        <v>#REF!</v>
      </c>
      <c r="DX16" s="41" t="e">
        <f t="shared" si="14"/>
        <v>#REF!</v>
      </c>
      <c r="DY16" s="41" t="e">
        <f t="shared" si="14"/>
        <v>#REF!</v>
      </c>
      <c r="DZ16" s="41" t="e">
        <f t="shared" si="14"/>
        <v>#REF!</v>
      </c>
      <c r="EA16" s="41" t="e">
        <f t="shared" si="14"/>
        <v>#REF!</v>
      </c>
      <c r="EB16" s="41" t="e">
        <f t="shared" si="15"/>
        <v>#REF!</v>
      </c>
      <c r="EC16" s="41" t="e">
        <f t="shared" si="15"/>
        <v>#REF!</v>
      </c>
      <c r="ED16" s="41" t="e">
        <f t="shared" si="15"/>
        <v>#REF!</v>
      </c>
      <c r="EE16" s="41" t="e">
        <f t="shared" si="15"/>
        <v>#REF!</v>
      </c>
      <c r="EF16" s="41" t="e">
        <f t="shared" si="15"/>
        <v>#REF!</v>
      </c>
      <c r="EG16" s="41" t="e">
        <f t="shared" si="15"/>
        <v>#REF!</v>
      </c>
      <c r="EH16" s="41" t="e">
        <f t="shared" si="15"/>
        <v>#REF!</v>
      </c>
      <c r="EI16" s="41" t="e">
        <f t="shared" si="15"/>
        <v>#REF!</v>
      </c>
      <c r="EJ16" s="41" t="e">
        <f t="shared" si="15"/>
        <v>#REF!</v>
      </c>
      <c r="EK16" s="41" t="e">
        <f t="shared" si="15"/>
        <v>#REF!</v>
      </c>
      <c r="EL16" s="41" t="e">
        <f t="shared" si="15"/>
        <v>#REF!</v>
      </c>
      <c r="EM16" s="41" t="e">
        <f t="shared" si="15"/>
        <v>#REF!</v>
      </c>
      <c r="EN16" s="41" t="e">
        <f t="shared" si="15"/>
        <v>#REF!</v>
      </c>
      <c r="EO16" s="41" t="e">
        <f t="shared" si="15"/>
        <v>#REF!</v>
      </c>
      <c r="EP16" s="41" t="e">
        <f t="shared" si="15"/>
        <v>#REF!</v>
      </c>
      <c r="EQ16" s="41" t="e">
        <f t="shared" si="15"/>
        <v>#REF!</v>
      </c>
      <c r="ER16" s="41" t="e">
        <f t="shared" si="16"/>
        <v>#REF!</v>
      </c>
      <c r="ES16" s="41" t="e">
        <f t="shared" si="16"/>
        <v>#REF!</v>
      </c>
      <c r="ET16" s="41" t="e">
        <f t="shared" si="16"/>
        <v>#REF!</v>
      </c>
      <c r="EU16" s="41" t="e">
        <f t="shared" si="16"/>
        <v>#REF!</v>
      </c>
      <c r="EV16" s="41" t="e">
        <f t="shared" si="16"/>
        <v>#REF!</v>
      </c>
      <c r="EW16" s="41" t="e">
        <f t="shared" si="16"/>
        <v>#REF!</v>
      </c>
      <c r="EX16" s="41" t="e">
        <f t="shared" si="16"/>
        <v>#REF!</v>
      </c>
      <c r="EY16" s="41" t="e">
        <f t="shared" si="16"/>
        <v>#REF!</v>
      </c>
      <c r="EZ16" s="41" t="e">
        <f t="shared" si="16"/>
        <v>#REF!</v>
      </c>
      <c r="FA16" s="41" t="e">
        <f t="shared" si="16"/>
        <v>#REF!</v>
      </c>
      <c r="FB16" s="41" t="e">
        <f t="shared" si="16"/>
        <v>#REF!</v>
      </c>
      <c r="FC16" s="41" t="e">
        <f t="shared" si="16"/>
        <v>#REF!</v>
      </c>
      <c r="FD16" s="41" t="e">
        <f t="shared" si="16"/>
        <v>#REF!</v>
      </c>
      <c r="FE16" s="41" t="e">
        <f t="shared" si="16"/>
        <v>#REF!</v>
      </c>
      <c r="FF16" s="41" t="e">
        <f t="shared" si="16"/>
        <v>#REF!</v>
      </c>
      <c r="FG16" s="41" t="e">
        <f t="shared" si="16"/>
        <v>#REF!</v>
      </c>
      <c r="FH16" s="41" t="e">
        <f t="shared" si="17"/>
        <v>#REF!</v>
      </c>
      <c r="FI16" s="41" t="e">
        <f t="shared" si="17"/>
        <v>#REF!</v>
      </c>
      <c r="FJ16" s="41" t="e">
        <f t="shared" si="17"/>
        <v>#REF!</v>
      </c>
      <c r="FK16" s="41" t="e">
        <f t="shared" si="17"/>
        <v>#REF!</v>
      </c>
      <c r="FL16" s="41" t="e">
        <f t="shared" si="17"/>
        <v>#REF!</v>
      </c>
      <c r="FM16" s="41" t="e">
        <f t="shared" si="17"/>
        <v>#REF!</v>
      </c>
      <c r="FN16" s="41" t="e">
        <f t="shared" si="17"/>
        <v>#REF!</v>
      </c>
      <c r="FO16" s="41" t="e">
        <f t="shared" si="17"/>
        <v>#REF!</v>
      </c>
      <c r="FP16" s="41" t="e">
        <f t="shared" si="17"/>
        <v>#REF!</v>
      </c>
      <c r="FQ16" s="41" t="e">
        <f t="shared" si="17"/>
        <v>#REF!</v>
      </c>
      <c r="FR16" s="41" t="e">
        <f t="shared" si="17"/>
        <v>#REF!</v>
      </c>
      <c r="FS16" s="41" t="e">
        <f t="shared" si="17"/>
        <v>#REF!</v>
      </c>
      <c r="FT16" s="41" t="e">
        <f t="shared" si="17"/>
        <v>#REF!</v>
      </c>
      <c r="FU16" s="41" t="e">
        <f t="shared" si="17"/>
        <v>#REF!</v>
      </c>
      <c r="FV16" s="41" t="e">
        <f t="shared" si="17"/>
        <v>#REF!</v>
      </c>
      <c r="FW16" s="41" t="e">
        <f t="shared" si="17"/>
        <v>#REF!</v>
      </c>
      <c r="FX16" s="41" t="e">
        <f t="shared" si="18"/>
        <v>#REF!</v>
      </c>
      <c r="FY16" s="41" t="e">
        <f t="shared" si="18"/>
        <v>#REF!</v>
      </c>
      <c r="FZ16" s="41" t="e">
        <f t="shared" si="18"/>
        <v>#REF!</v>
      </c>
      <c r="GA16" s="41" t="e">
        <f t="shared" si="18"/>
        <v>#REF!</v>
      </c>
      <c r="GB16" s="41" t="e">
        <f t="shared" si="18"/>
        <v>#REF!</v>
      </c>
      <c r="GC16" s="41" t="e">
        <f t="shared" si="18"/>
        <v>#REF!</v>
      </c>
      <c r="GD16" s="41" t="e">
        <f t="shared" si="18"/>
        <v>#REF!</v>
      </c>
      <c r="GE16" s="41" t="e">
        <f t="shared" si="18"/>
        <v>#REF!</v>
      </c>
      <c r="GF16" s="41" t="e">
        <f t="shared" si="18"/>
        <v>#REF!</v>
      </c>
      <c r="GG16" s="41" t="e">
        <f t="shared" si="18"/>
        <v>#REF!</v>
      </c>
      <c r="GH16" s="41" t="e">
        <f t="shared" si="18"/>
        <v>#REF!</v>
      </c>
      <c r="GI16" s="41" t="e">
        <f t="shared" si="18"/>
        <v>#REF!</v>
      </c>
      <c r="GJ16" s="41" t="e">
        <f t="shared" si="18"/>
        <v>#REF!</v>
      </c>
      <c r="GK16" s="41" t="e">
        <f t="shared" si="18"/>
        <v>#REF!</v>
      </c>
      <c r="GL16" s="41" t="e">
        <f t="shared" si="18"/>
        <v>#REF!</v>
      </c>
      <c r="GM16" s="41" t="e">
        <f t="shared" si="18"/>
        <v>#REF!</v>
      </c>
      <c r="GN16" s="41" t="e">
        <f t="shared" si="19"/>
        <v>#REF!</v>
      </c>
      <c r="GO16" s="41" t="e">
        <f t="shared" si="19"/>
        <v>#REF!</v>
      </c>
      <c r="GP16" s="41" t="e">
        <f t="shared" si="19"/>
        <v>#REF!</v>
      </c>
      <c r="GQ16" s="41" t="e">
        <f t="shared" si="19"/>
        <v>#REF!</v>
      </c>
      <c r="GR16" s="41" t="e">
        <f t="shared" si="19"/>
        <v>#REF!</v>
      </c>
      <c r="GS16" s="41" t="e">
        <f t="shared" si="19"/>
        <v>#REF!</v>
      </c>
      <c r="GT16" s="41" t="e">
        <f t="shared" si="19"/>
        <v>#REF!</v>
      </c>
      <c r="GU16" s="41" t="e">
        <f t="shared" si="19"/>
        <v>#REF!</v>
      </c>
      <c r="GV16" s="41" t="e">
        <f t="shared" si="19"/>
        <v>#REF!</v>
      </c>
      <c r="GW16" s="41" t="e">
        <f t="shared" si="19"/>
        <v>#REF!</v>
      </c>
      <c r="GX16" s="41" t="e">
        <f t="shared" si="19"/>
        <v>#REF!</v>
      </c>
      <c r="GY16" s="41" t="e">
        <f t="shared" si="19"/>
        <v>#REF!</v>
      </c>
      <c r="GZ16" s="41" t="e">
        <f t="shared" si="19"/>
        <v>#REF!</v>
      </c>
      <c r="HA16" s="41" t="e">
        <f t="shared" si="19"/>
        <v>#REF!</v>
      </c>
      <c r="HB16" s="41" t="e">
        <f t="shared" si="19"/>
        <v>#REF!</v>
      </c>
      <c r="HC16" s="41" t="e">
        <f t="shared" si="19"/>
        <v>#REF!</v>
      </c>
      <c r="HD16" s="41" t="e">
        <f t="shared" si="20"/>
        <v>#REF!</v>
      </c>
      <c r="HE16" s="41" t="e">
        <f t="shared" si="20"/>
        <v>#REF!</v>
      </c>
      <c r="HF16" s="41" t="e">
        <f t="shared" si="20"/>
        <v>#REF!</v>
      </c>
      <c r="HG16" s="41" t="e">
        <f t="shared" si="20"/>
        <v>#REF!</v>
      </c>
      <c r="HH16" s="41" t="e">
        <f t="shared" si="20"/>
        <v>#REF!</v>
      </c>
      <c r="HI16" s="41" t="e">
        <f t="shared" si="20"/>
        <v>#REF!</v>
      </c>
      <c r="HJ16" s="41" t="e">
        <f t="shared" si="20"/>
        <v>#REF!</v>
      </c>
    </row>
    <row r="17" spans="1:218" ht="14.4" x14ac:dyDescent="0.3">
      <c r="A17" s="42">
        <v>14</v>
      </c>
      <c r="B17" s="43" t="e">
        <f>'CMM1 - AUX CALC'!$O$67</f>
        <v>#REF!</v>
      </c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 t="e">
        <f>$B17/(_xlfn.SINGLE(PrazoConcessao)*12-P$3+1)</f>
        <v>#REF!</v>
      </c>
      <c r="Q17" s="41" t="e">
        <f t="shared" si="7"/>
        <v>#REF!</v>
      </c>
      <c r="R17" s="41" t="e">
        <f t="shared" si="7"/>
        <v>#REF!</v>
      </c>
      <c r="S17" s="41" t="e">
        <f t="shared" si="7"/>
        <v>#REF!</v>
      </c>
      <c r="T17" s="41" t="e">
        <f t="shared" si="8"/>
        <v>#REF!</v>
      </c>
      <c r="U17" s="41" t="e">
        <f t="shared" si="8"/>
        <v>#REF!</v>
      </c>
      <c r="V17" s="41" t="e">
        <f t="shared" si="8"/>
        <v>#REF!</v>
      </c>
      <c r="W17" s="41" t="e">
        <f t="shared" si="8"/>
        <v>#REF!</v>
      </c>
      <c r="X17" s="41" t="e">
        <f t="shared" si="8"/>
        <v>#REF!</v>
      </c>
      <c r="Y17" s="41" t="e">
        <f t="shared" si="8"/>
        <v>#REF!</v>
      </c>
      <c r="Z17" s="41" t="e">
        <f t="shared" si="8"/>
        <v>#REF!</v>
      </c>
      <c r="AA17" s="41" t="e">
        <f t="shared" si="8"/>
        <v>#REF!</v>
      </c>
      <c r="AB17" s="41" t="e">
        <f t="shared" si="8"/>
        <v>#REF!</v>
      </c>
      <c r="AC17" s="41" t="e">
        <f t="shared" si="8"/>
        <v>#REF!</v>
      </c>
      <c r="AD17" s="41" t="e">
        <f t="shared" si="8"/>
        <v>#REF!</v>
      </c>
      <c r="AE17" s="41" t="e">
        <f t="shared" si="8"/>
        <v>#REF!</v>
      </c>
      <c r="AF17" s="41" t="e">
        <f t="shared" si="8"/>
        <v>#REF!</v>
      </c>
      <c r="AG17" s="41" t="e">
        <f t="shared" si="8"/>
        <v>#REF!</v>
      </c>
      <c r="AH17" s="41" t="e">
        <f t="shared" si="8"/>
        <v>#REF!</v>
      </c>
      <c r="AI17" s="41" t="e">
        <f t="shared" si="8"/>
        <v>#REF!</v>
      </c>
      <c r="AJ17" s="41" t="e">
        <f t="shared" si="9"/>
        <v>#REF!</v>
      </c>
      <c r="AK17" s="41" t="e">
        <f t="shared" si="9"/>
        <v>#REF!</v>
      </c>
      <c r="AL17" s="41" t="e">
        <f t="shared" si="9"/>
        <v>#REF!</v>
      </c>
      <c r="AM17" s="41" t="e">
        <f t="shared" si="9"/>
        <v>#REF!</v>
      </c>
      <c r="AN17" s="41" t="e">
        <f t="shared" si="9"/>
        <v>#REF!</v>
      </c>
      <c r="AO17" s="41" t="e">
        <f t="shared" si="9"/>
        <v>#REF!</v>
      </c>
      <c r="AP17" s="41" t="e">
        <f t="shared" si="9"/>
        <v>#REF!</v>
      </c>
      <c r="AQ17" s="41" t="e">
        <f t="shared" si="9"/>
        <v>#REF!</v>
      </c>
      <c r="AR17" s="41" t="e">
        <f t="shared" si="9"/>
        <v>#REF!</v>
      </c>
      <c r="AS17" s="41" t="e">
        <f t="shared" si="9"/>
        <v>#REF!</v>
      </c>
      <c r="AT17" s="41" t="e">
        <f t="shared" si="9"/>
        <v>#REF!</v>
      </c>
      <c r="AU17" s="41" t="e">
        <f t="shared" si="9"/>
        <v>#REF!</v>
      </c>
      <c r="AV17" s="41" t="e">
        <f t="shared" si="9"/>
        <v>#REF!</v>
      </c>
      <c r="AW17" s="41" t="e">
        <f t="shared" si="9"/>
        <v>#REF!</v>
      </c>
      <c r="AX17" s="41" t="e">
        <f t="shared" si="9"/>
        <v>#REF!</v>
      </c>
      <c r="AY17" s="41" t="e">
        <f t="shared" si="9"/>
        <v>#REF!</v>
      </c>
      <c r="AZ17" s="41" t="e">
        <f t="shared" si="10"/>
        <v>#REF!</v>
      </c>
      <c r="BA17" s="41" t="e">
        <f t="shared" si="10"/>
        <v>#REF!</v>
      </c>
      <c r="BB17" s="41" t="e">
        <f t="shared" si="10"/>
        <v>#REF!</v>
      </c>
      <c r="BC17" s="41" t="e">
        <f t="shared" si="10"/>
        <v>#REF!</v>
      </c>
      <c r="BD17" s="41" t="e">
        <f t="shared" si="10"/>
        <v>#REF!</v>
      </c>
      <c r="BE17" s="41" t="e">
        <f t="shared" si="10"/>
        <v>#REF!</v>
      </c>
      <c r="BF17" s="41" t="e">
        <f t="shared" si="10"/>
        <v>#REF!</v>
      </c>
      <c r="BG17" s="41" t="e">
        <f t="shared" si="10"/>
        <v>#REF!</v>
      </c>
      <c r="BH17" s="41" t="e">
        <f t="shared" si="10"/>
        <v>#REF!</v>
      </c>
      <c r="BI17" s="41" t="e">
        <f t="shared" si="10"/>
        <v>#REF!</v>
      </c>
      <c r="BJ17" s="41" t="e">
        <f t="shared" si="10"/>
        <v>#REF!</v>
      </c>
      <c r="BK17" s="41" t="e">
        <f t="shared" si="10"/>
        <v>#REF!</v>
      </c>
      <c r="BL17" s="41" t="e">
        <f t="shared" si="10"/>
        <v>#REF!</v>
      </c>
      <c r="BM17" s="41" t="e">
        <f t="shared" si="10"/>
        <v>#REF!</v>
      </c>
      <c r="BN17" s="41" t="e">
        <f t="shared" si="10"/>
        <v>#REF!</v>
      </c>
      <c r="BO17" s="41" t="e">
        <f t="shared" si="10"/>
        <v>#REF!</v>
      </c>
      <c r="BP17" s="41" t="e">
        <f t="shared" si="11"/>
        <v>#REF!</v>
      </c>
      <c r="BQ17" s="41" t="e">
        <f t="shared" si="11"/>
        <v>#REF!</v>
      </c>
      <c r="BR17" s="41" t="e">
        <f t="shared" si="11"/>
        <v>#REF!</v>
      </c>
      <c r="BS17" s="41" t="e">
        <f t="shared" si="11"/>
        <v>#REF!</v>
      </c>
      <c r="BT17" s="41" t="e">
        <f t="shared" si="11"/>
        <v>#REF!</v>
      </c>
      <c r="BU17" s="41" t="e">
        <f t="shared" si="11"/>
        <v>#REF!</v>
      </c>
      <c r="BV17" s="41" t="e">
        <f t="shared" si="11"/>
        <v>#REF!</v>
      </c>
      <c r="BW17" s="41" t="e">
        <f t="shared" si="11"/>
        <v>#REF!</v>
      </c>
      <c r="BX17" s="41" t="e">
        <f t="shared" si="11"/>
        <v>#REF!</v>
      </c>
      <c r="BY17" s="41" t="e">
        <f t="shared" si="11"/>
        <v>#REF!</v>
      </c>
      <c r="BZ17" s="41" t="e">
        <f t="shared" si="11"/>
        <v>#REF!</v>
      </c>
      <c r="CA17" s="41" t="e">
        <f t="shared" si="11"/>
        <v>#REF!</v>
      </c>
      <c r="CB17" s="41" t="e">
        <f t="shared" si="11"/>
        <v>#REF!</v>
      </c>
      <c r="CC17" s="41" t="e">
        <f t="shared" si="11"/>
        <v>#REF!</v>
      </c>
      <c r="CD17" s="41" t="e">
        <f t="shared" si="11"/>
        <v>#REF!</v>
      </c>
      <c r="CE17" s="41" t="e">
        <f t="shared" si="11"/>
        <v>#REF!</v>
      </c>
      <c r="CF17" s="41" t="e">
        <f t="shared" si="12"/>
        <v>#REF!</v>
      </c>
      <c r="CG17" s="41" t="e">
        <f t="shared" si="12"/>
        <v>#REF!</v>
      </c>
      <c r="CH17" s="41" t="e">
        <f t="shared" si="12"/>
        <v>#REF!</v>
      </c>
      <c r="CI17" s="41" t="e">
        <f t="shared" si="12"/>
        <v>#REF!</v>
      </c>
      <c r="CJ17" s="41" t="e">
        <f t="shared" si="12"/>
        <v>#REF!</v>
      </c>
      <c r="CK17" s="41" t="e">
        <f t="shared" si="12"/>
        <v>#REF!</v>
      </c>
      <c r="CL17" s="41" t="e">
        <f t="shared" si="12"/>
        <v>#REF!</v>
      </c>
      <c r="CM17" s="41" t="e">
        <f t="shared" si="12"/>
        <v>#REF!</v>
      </c>
      <c r="CN17" s="41" t="e">
        <f t="shared" si="12"/>
        <v>#REF!</v>
      </c>
      <c r="CO17" s="41" t="e">
        <f t="shared" si="12"/>
        <v>#REF!</v>
      </c>
      <c r="CP17" s="41" t="e">
        <f t="shared" si="12"/>
        <v>#REF!</v>
      </c>
      <c r="CQ17" s="41" t="e">
        <f t="shared" si="12"/>
        <v>#REF!</v>
      </c>
      <c r="CR17" s="41" t="e">
        <f t="shared" si="12"/>
        <v>#REF!</v>
      </c>
      <c r="CS17" s="41" t="e">
        <f t="shared" si="12"/>
        <v>#REF!</v>
      </c>
      <c r="CT17" s="41" t="e">
        <f t="shared" si="12"/>
        <v>#REF!</v>
      </c>
      <c r="CU17" s="41" t="e">
        <f t="shared" si="12"/>
        <v>#REF!</v>
      </c>
      <c r="CV17" s="41" t="e">
        <f t="shared" si="13"/>
        <v>#REF!</v>
      </c>
      <c r="CW17" s="41" t="e">
        <f t="shared" si="13"/>
        <v>#REF!</v>
      </c>
      <c r="CX17" s="41" t="e">
        <f t="shared" si="13"/>
        <v>#REF!</v>
      </c>
      <c r="CY17" s="41" t="e">
        <f t="shared" si="13"/>
        <v>#REF!</v>
      </c>
      <c r="CZ17" s="41" t="e">
        <f t="shared" si="13"/>
        <v>#REF!</v>
      </c>
      <c r="DA17" s="41" t="e">
        <f t="shared" si="13"/>
        <v>#REF!</v>
      </c>
      <c r="DB17" s="41" t="e">
        <f t="shared" si="13"/>
        <v>#REF!</v>
      </c>
      <c r="DC17" s="41" t="e">
        <f t="shared" si="13"/>
        <v>#REF!</v>
      </c>
      <c r="DD17" s="41" t="e">
        <f t="shared" si="13"/>
        <v>#REF!</v>
      </c>
      <c r="DE17" s="41" t="e">
        <f t="shared" si="13"/>
        <v>#REF!</v>
      </c>
      <c r="DF17" s="41" t="e">
        <f t="shared" si="13"/>
        <v>#REF!</v>
      </c>
      <c r="DG17" s="41" t="e">
        <f t="shared" si="13"/>
        <v>#REF!</v>
      </c>
      <c r="DH17" s="41" t="e">
        <f t="shared" si="13"/>
        <v>#REF!</v>
      </c>
      <c r="DI17" s="41" t="e">
        <f t="shared" si="13"/>
        <v>#REF!</v>
      </c>
      <c r="DJ17" s="41" t="e">
        <f t="shared" si="13"/>
        <v>#REF!</v>
      </c>
      <c r="DK17" s="41" t="e">
        <f t="shared" si="13"/>
        <v>#REF!</v>
      </c>
      <c r="DL17" s="41" t="e">
        <f t="shared" si="14"/>
        <v>#REF!</v>
      </c>
      <c r="DM17" s="41" t="e">
        <f t="shared" si="14"/>
        <v>#REF!</v>
      </c>
      <c r="DN17" s="41" t="e">
        <f t="shared" si="14"/>
        <v>#REF!</v>
      </c>
      <c r="DO17" s="41" t="e">
        <f t="shared" si="14"/>
        <v>#REF!</v>
      </c>
      <c r="DP17" s="41" t="e">
        <f t="shared" si="14"/>
        <v>#REF!</v>
      </c>
      <c r="DQ17" s="41" t="e">
        <f t="shared" si="14"/>
        <v>#REF!</v>
      </c>
      <c r="DR17" s="41" t="e">
        <f t="shared" si="14"/>
        <v>#REF!</v>
      </c>
      <c r="DS17" s="41" t="e">
        <f t="shared" si="14"/>
        <v>#REF!</v>
      </c>
      <c r="DT17" s="41" t="e">
        <f t="shared" si="14"/>
        <v>#REF!</v>
      </c>
      <c r="DU17" s="41" t="e">
        <f t="shared" si="14"/>
        <v>#REF!</v>
      </c>
      <c r="DV17" s="41" t="e">
        <f t="shared" si="14"/>
        <v>#REF!</v>
      </c>
      <c r="DW17" s="41" t="e">
        <f t="shared" si="14"/>
        <v>#REF!</v>
      </c>
      <c r="DX17" s="41" t="e">
        <f t="shared" si="14"/>
        <v>#REF!</v>
      </c>
      <c r="DY17" s="41" t="e">
        <f t="shared" si="14"/>
        <v>#REF!</v>
      </c>
      <c r="DZ17" s="41" t="e">
        <f t="shared" si="14"/>
        <v>#REF!</v>
      </c>
      <c r="EA17" s="41" t="e">
        <f t="shared" si="14"/>
        <v>#REF!</v>
      </c>
      <c r="EB17" s="41" t="e">
        <f t="shared" si="15"/>
        <v>#REF!</v>
      </c>
      <c r="EC17" s="41" t="e">
        <f t="shared" si="15"/>
        <v>#REF!</v>
      </c>
      <c r="ED17" s="41" t="e">
        <f t="shared" si="15"/>
        <v>#REF!</v>
      </c>
      <c r="EE17" s="41" t="e">
        <f t="shared" si="15"/>
        <v>#REF!</v>
      </c>
      <c r="EF17" s="41" t="e">
        <f t="shared" si="15"/>
        <v>#REF!</v>
      </c>
      <c r="EG17" s="41" t="e">
        <f t="shared" si="15"/>
        <v>#REF!</v>
      </c>
      <c r="EH17" s="41" t="e">
        <f t="shared" si="15"/>
        <v>#REF!</v>
      </c>
      <c r="EI17" s="41" t="e">
        <f t="shared" si="15"/>
        <v>#REF!</v>
      </c>
      <c r="EJ17" s="41" t="e">
        <f t="shared" si="15"/>
        <v>#REF!</v>
      </c>
      <c r="EK17" s="41" t="e">
        <f t="shared" si="15"/>
        <v>#REF!</v>
      </c>
      <c r="EL17" s="41" t="e">
        <f t="shared" si="15"/>
        <v>#REF!</v>
      </c>
      <c r="EM17" s="41" t="e">
        <f t="shared" si="15"/>
        <v>#REF!</v>
      </c>
      <c r="EN17" s="41" t="e">
        <f t="shared" si="15"/>
        <v>#REF!</v>
      </c>
      <c r="EO17" s="41" t="e">
        <f t="shared" si="15"/>
        <v>#REF!</v>
      </c>
      <c r="EP17" s="41" t="e">
        <f t="shared" si="15"/>
        <v>#REF!</v>
      </c>
      <c r="EQ17" s="41" t="e">
        <f t="shared" si="15"/>
        <v>#REF!</v>
      </c>
      <c r="ER17" s="41" t="e">
        <f t="shared" si="16"/>
        <v>#REF!</v>
      </c>
      <c r="ES17" s="41" t="e">
        <f t="shared" si="16"/>
        <v>#REF!</v>
      </c>
      <c r="ET17" s="41" t="e">
        <f t="shared" si="16"/>
        <v>#REF!</v>
      </c>
      <c r="EU17" s="41" t="e">
        <f t="shared" si="16"/>
        <v>#REF!</v>
      </c>
      <c r="EV17" s="41" t="e">
        <f t="shared" si="16"/>
        <v>#REF!</v>
      </c>
      <c r="EW17" s="41" t="e">
        <f t="shared" si="16"/>
        <v>#REF!</v>
      </c>
      <c r="EX17" s="41" t="e">
        <f t="shared" si="16"/>
        <v>#REF!</v>
      </c>
      <c r="EY17" s="41" t="e">
        <f t="shared" si="16"/>
        <v>#REF!</v>
      </c>
      <c r="EZ17" s="41" t="e">
        <f t="shared" si="16"/>
        <v>#REF!</v>
      </c>
      <c r="FA17" s="41" t="e">
        <f t="shared" si="16"/>
        <v>#REF!</v>
      </c>
      <c r="FB17" s="41" t="e">
        <f t="shared" si="16"/>
        <v>#REF!</v>
      </c>
      <c r="FC17" s="41" t="e">
        <f t="shared" si="16"/>
        <v>#REF!</v>
      </c>
      <c r="FD17" s="41" t="e">
        <f t="shared" si="16"/>
        <v>#REF!</v>
      </c>
      <c r="FE17" s="41" t="e">
        <f t="shared" si="16"/>
        <v>#REF!</v>
      </c>
      <c r="FF17" s="41" t="e">
        <f t="shared" si="16"/>
        <v>#REF!</v>
      </c>
      <c r="FG17" s="41" t="e">
        <f t="shared" si="16"/>
        <v>#REF!</v>
      </c>
      <c r="FH17" s="41" t="e">
        <f t="shared" si="17"/>
        <v>#REF!</v>
      </c>
      <c r="FI17" s="41" t="e">
        <f t="shared" si="17"/>
        <v>#REF!</v>
      </c>
      <c r="FJ17" s="41" t="e">
        <f t="shared" si="17"/>
        <v>#REF!</v>
      </c>
      <c r="FK17" s="41" t="e">
        <f t="shared" si="17"/>
        <v>#REF!</v>
      </c>
      <c r="FL17" s="41" t="e">
        <f t="shared" si="17"/>
        <v>#REF!</v>
      </c>
      <c r="FM17" s="41" t="e">
        <f t="shared" si="17"/>
        <v>#REF!</v>
      </c>
      <c r="FN17" s="41" t="e">
        <f t="shared" si="17"/>
        <v>#REF!</v>
      </c>
      <c r="FO17" s="41" t="e">
        <f t="shared" si="17"/>
        <v>#REF!</v>
      </c>
      <c r="FP17" s="41" t="e">
        <f t="shared" si="17"/>
        <v>#REF!</v>
      </c>
      <c r="FQ17" s="41" t="e">
        <f t="shared" si="17"/>
        <v>#REF!</v>
      </c>
      <c r="FR17" s="41" t="e">
        <f t="shared" si="17"/>
        <v>#REF!</v>
      </c>
      <c r="FS17" s="41" t="e">
        <f t="shared" si="17"/>
        <v>#REF!</v>
      </c>
      <c r="FT17" s="41" t="e">
        <f t="shared" si="17"/>
        <v>#REF!</v>
      </c>
      <c r="FU17" s="41" t="e">
        <f t="shared" si="17"/>
        <v>#REF!</v>
      </c>
      <c r="FV17" s="41" t="e">
        <f t="shared" si="17"/>
        <v>#REF!</v>
      </c>
      <c r="FW17" s="41" t="e">
        <f t="shared" si="17"/>
        <v>#REF!</v>
      </c>
      <c r="FX17" s="41" t="e">
        <f t="shared" si="18"/>
        <v>#REF!</v>
      </c>
      <c r="FY17" s="41" t="e">
        <f t="shared" si="18"/>
        <v>#REF!</v>
      </c>
      <c r="FZ17" s="41" t="e">
        <f t="shared" si="18"/>
        <v>#REF!</v>
      </c>
      <c r="GA17" s="41" t="e">
        <f t="shared" si="18"/>
        <v>#REF!</v>
      </c>
      <c r="GB17" s="41" t="e">
        <f t="shared" si="18"/>
        <v>#REF!</v>
      </c>
      <c r="GC17" s="41" t="e">
        <f t="shared" si="18"/>
        <v>#REF!</v>
      </c>
      <c r="GD17" s="41" t="e">
        <f t="shared" si="18"/>
        <v>#REF!</v>
      </c>
      <c r="GE17" s="41" t="e">
        <f t="shared" si="18"/>
        <v>#REF!</v>
      </c>
      <c r="GF17" s="41" t="e">
        <f t="shared" si="18"/>
        <v>#REF!</v>
      </c>
      <c r="GG17" s="41" t="e">
        <f t="shared" si="18"/>
        <v>#REF!</v>
      </c>
      <c r="GH17" s="41" t="e">
        <f t="shared" si="18"/>
        <v>#REF!</v>
      </c>
      <c r="GI17" s="41" t="e">
        <f t="shared" si="18"/>
        <v>#REF!</v>
      </c>
      <c r="GJ17" s="41" t="e">
        <f t="shared" si="18"/>
        <v>#REF!</v>
      </c>
      <c r="GK17" s="41" t="e">
        <f t="shared" si="18"/>
        <v>#REF!</v>
      </c>
      <c r="GL17" s="41" t="e">
        <f t="shared" si="18"/>
        <v>#REF!</v>
      </c>
      <c r="GM17" s="41" t="e">
        <f t="shared" si="18"/>
        <v>#REF!</v>
      </c>
      <c r="GN17" s="41" t="e">
        <f t="shared" si="19"/>
        <v>#REF!</v>
      </c>
      <c r="GO17" s="41" t="e">
        <f t="shared" si="19"/>
        <v>#REF!</v>
      </c>
      <c r="GP17" s="41" t="e">
        <f t="shared" si="19"/>
        <v>#REF!</v>
      </c>
      <c r="GQ17" s="41" t="e">
        <f t="shared" si="19"/>
        <v>#REF!</v>
      </c>
      <c r="GR17" s="41" t="e">
        <f t="shared" si="19"/>
        <v>#REF!</v>
      </c>
      <c r="GS17" s="41" t="e">
        <f t="shared" si="19"/>
        <v>#REF!</v>
      </c>
      <c r="GT17" s="41" t="e">
        <f t="shared" si="19"/>
        <v>#REF!</v>
      </c>
      <c r="GU17" s="41" t="e">
        <f t="shared" si="19"/>
        <v>#REF!</v>
      </c>
      <c r="GV17" s="41" t="e">
        <f t="shared" si="19"/>
        <v>#REF!</v>
      </c>
      <c r="GW17" s="41" t="e">
        <f t="shared" si="19"/>
        <v>#REF!</v>
      </c>
      <c r="GX17" s="41" t="e">
        <f t="shared" si="19"/>
        <v>#REF!</v>
      </c>
      <c r="GY17" s="41" t="e">
        <f t="shared" si="19"/>
        <v>#REF!</v>
      </c>
      <c r="GZ17" s="41" t="e">
        <f t="shared" si="19"/>
        <v>#REF!</v>
      </c>
      <c r="HA17" s="41" t="e">
        <f t="shared" si="19"/>
        <v>#REF!</v>
      </c>
      <c r="HB17" s="41" t="e">
        <f t="shared" si="19"/>
        <v>#REF!</v>
      </c>
      <c r="HC17" s="41" t="e">
        <f t="shared" si="19"/>
        <v>#REF!</v>
      </c>
      <c r="HD17" s="41" t="e">
        <f t="shared" si="20"/>
        <v>#REF!</v>
      </c>
      <c r="HE17" s="41" t="e">
        <f t="shared" si="20"/>
        <v>#REF!</v>
      </c>
      <c r="HF17" s="41" t="e">
        <f t="shared" si="20"/>
        <v>#REF!</v>
      </c>
      <c r="HG17" s="41" t="e">
        <f t="shared" si="20"/>
        <v>#REF!</v>
      </c>
      <c r="HH17" s="41" t="e">
        <f t="shared" si="20"/>
        <v>#REF!</v>
      </c>
      <c r="HI17" s="41" t="e">
        <f t="shared" si="20"/>
        <v>#REF!</v>
      </c>
      <c r="HJ17" s="41" t="e">
        <f t="shared" si="20"/>
        <v>#REF!</v>
      </c>
    </row>
    <row r="18" spans="1:218" ht="14.4" x14ac:dyDescent="0.3">
      <c r="A18" s="42">
        <v>15</v>
      </c>
      <c r="B18" s="43" t="e">
        <f>'CMM1 - AUX CALC'!$P$67</f>
        <v>#REF!</v>
      </c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 t="e">
        <f>$B18/(_xlfn.SINGLE(PrazoConcessao)*12-Q$3+1)</f>
        <v>#REF!</v>
      </c>
      <c r="R18" s="41" t="e">
        <f t="shared" si="7"/>
        <v>#REF!</v>
      </c>
      <c r="S18" s="41" t="e">
        <f t="shared" si="7"/>
        <v>#REF!</v>
      </c>
      <c r="T18" s="41" t="e">
        <f t="shared" si="8"/>
        <v>#REF!</v>
      </c>
      <c r="U18" s="41" t="e">
        <f t="shared" si="8"/>
        <v>#REF!</v>
      </c>
      <c r="V18" s="41" t="e">
        <f t="shared" si="8"/>
        <v>#REF!</v>
      </c>
      <c r="W18" s="41" t="e">
        <f t="shared" si="8"/>
        <v>#REF!</v>
      </c>
      <c r="X18" s="41" t="e">
        <f t="shared" si="8"/>
        <v>#REF!</v>
      </c>
      <c r="Y18" s="41" t="e">
        <f t="shared" si="8"/>
        <v>#REF!</v>
      </c>
      <c r="Z18" s="41" t="e">
        <f t="shared" si="8"/>
        <v>#REF!</v>
      </c>
      <c r="AA18" s="41" t="e">
        <f t="shared" si="8"/>
        <v>#REF!</v>
      </c>
      <c r="AB18" s="41" t="e">
        <f t="shared" si="8"/>
        <v>#REF!</v>
      </c>
      <c r="AC18" s="41" t="e">
        <f t="shared" si="8"/>
        <v>#REF!</v>
      </c>
      <c r="AD18" s="41" t="e">
        <f t="shared" si="8"/>
        <v>#REF!</v>
      </c>
      <c r="AE18" s="41" t="e">
        <f t="shared" si="8"/>
        <v>#REF!</v>
      </c>
      <c r="AF18" s="41" t="e">
        <f t="shared" si="8"/>
        <v>#REF!</v>
      </c>
      <c r="AG18" s="41" t="e">
        <f t="shared" si="8"/>
        <v>#REF!</v>
      </c>
      <c r="AH18" s="41" t="e">
        <f t="shared" si="8"/>
        <v>#REF!</v>
      </c>
      <c r="AI18" s="41" t="e">
        <f t="shared" si="8"/>
        <v>#REF!</v>
      </c>
      <c r="AJ18" s="41" t="e">
        <f t="shared" si="9"/>
        <v>#REF!</v>
      </c>
      <c r="AK18" s="41" t="e">
        <f t="shared" si="9"/>
        <v>#REF!</v>
      </c>
      <c r="AL18" s="41" t="e">
        <f t="shared" si="9"/>
        <v>#REF!</v>
      </c>
      <c r="AM18" s="41" t="e">
        <f t="shared" si="9"/>
        <v>#REF!</v>
      </c>
      <c r="AN18" s="41" t="e">
        <f t="shared" si="9"/>
        <v>#REF!</v>
      </c>
      <c r="AO18" s="41" t="e">
        <f t="shared" si="9"/>
        <v>#REF!</v>
      </c>
      <c r="AP18" s="41" t="e">
        <f t="shared" si="9"/>
        <v>#REF!</v>
      </c>
      <c r="AQ18" s="41" t="e">
        <f t="shared" si="9"/>
        <v>#REF!</v>
      </c>
      <c r="AR18" s="41" t="e">
        <f t="shared" si="9"/>
        <v>#REF!</v>
      </c>
      <c r="AS18" s="41" t="e">
        <f t="shared" si="9"/>
        <v>#REF!</v>
      </c>
      <c r="AT18" s="41" t="e">
        <f t="shared" si="9"/>
        <v>#REF!</v>
      </c>
      <c r="AU18" s="41" t="e">
        <f t="shared" si="9"/>
        <v>#REF!</v>
      </c>
      <c r="AV18" s="41" t="e">
        <f t="shared" si="9"/>
        <v>#REF!</v>
      </c>
      <c r="AW18" s="41" t="e">
        <f t="shared" si="9"/>
        <v>#REF!</v>
      </c>
      <c r="AX18" s="41" t="e">
        <f t="shared" si="9"/>
        <v>#REF!</v>
      </c>
      <c r="AY18" s="41" t="e">
        <f t="shared" si="9"/>
        <v>#REF!</v>
      </c>
      <c r="AZ18" s="41" t="e">
        <f t="shared" si="10"/>
        <v>#REF!</v>
      </c>
      <c r="BA18" s="41" t="e">
        <f t="shared" si="10"/>
        <v>#REF!</v>
      </c>
      <c r="BB18" s="41" t="e">
        <f t="shared" si="10"/>
        <v>#REF!</v>
      </c>
      <c r="BC18" s="41" t="e">
        <f t="shared" si="10"/>
        <v>#REF!</v>
      </c>
      <c r="BD18" s="41" t="e">
        <f t="shared" si="10"/>
        <v>#REF!</v>
      </c>
      <c r="BE18" s="41" t="e">
        <f t="shared" si="10"/>
        <v>#REF!</v>
      </c>
      <c r="BF18" s="41" t="e">
        <f t="shared" si="10"/>
        <v>#REF!</v>
      </c>
      <c r="BG18" s="41" t="e">
        <f t="shared" si="10"/>
        <v>#REF!</v>
      </c>
      <c r="BH18" s="41" t="e">
        <f t="shared" si="10"/>
        <v>#REF!</v>
      </c>
      <c r="BI18" s="41" t="e">
        <f t="shared" si="10"/>
        <v>#REF!</v>
      </c>
      <c r="BJ18" s="41" t="e">
        <f t="shared" si="10"/>
        <v>#REF!</v>
      </c>
      <c r="BK18" s="41" t="e">
        <f t="shared" si="10"/>
        <v>#REF!</v>
      </c>
      <c r="BL18" s="41" t="e">
        <f t="shared" si="10"/>
        <v>#REF!</v>
      </c>
      <c r="BM18" s="41" t="e">
        <f t="shared" si="10"/>
        <v>#REF!</v>
      </c>
      <c r="BN18" s="41" t="e">
        <f t="shared" si="10"/>
        <v>#REF!</v>
      </c>
      <c r="BO18" s="41" t="e">
        <f t="shared" si="10"/>
        <v>#REF!</v>
      </c>
      <c r="BP18" s="41" t="e">
        <f t="shared" si="11"/>
        <v>#REF!</v>
      </c>
      <c r="BQ18" s="41" t="e">
        <f t="shared" si="11"/>
        <v>#REF!</v>
      </c>
      <c r="BR18" s="41" t="e">
        <f t="shared" si="11"/>
        <v>#REF!</v>
      </c>
      <c r="BS18" s="41" t="e">
        <f t="shared" si="11"/>
        <v>#REF!</v>
      </c>
      <c r="BT18" s="41" t="e">
        <f t="shared" si="11"/>
        <v>#REF!</v>
      </c>
      <c r="BU18" s="41" t="e">
        <f t="shared" si="11"/>
        <v>#REF!</v>
      </c>
      <c r="BV18" s="41" t="e">
        <f t="shared" si="11"/>
        <v>#REF!</v>
      </c>
      <c r="BW18" s="41" t="e">
        <f t="shared" si="11"/>
        <v>#REF!</v>
      </c>
      <c r="BX18" s="41" t="e">
        <f t="shared" si="11"/>
        <v>#REF!</v>
      </c>
      <c r="BY18" s="41" t="e">
        <f t="shared" si="11"/>
        <v>#REF!</v>
      </c>
      <c r="BZ18" s="41" t="e">
        <f t="shared" si="11"/>
        <v>#REF!</v>
      </c>
      <c r="CA18" s="41" t="e">
        <f t="shared" si="11"/>
        <v>#REF!</v>
      </c>
      <c r="CB18" s="41" t="e">
        <f t="shared" si="11"/>
        <v>#REF!</v>
      </c>
      <c r="CC18" s="41" t="e">
        <f t="shared" si="11"/>
        <v>#REF!</v>
      </c>
      <c r="CD18" s="41" t="e">
        <f t="shared" si="11"/>
        <v>#REF!</v>
      </c>
      <c r="CE18" s="41" t="e">
        <f t="shared" si="11"/>
        <v>#REF!</v>
      </c>
      <c r="CF18" s="41" t="e">
        <f t="shared" si="12"/>
        <v>#REF!</v>
      </c>
      <c r="CG18" s="41" t="e">
        <f t="shared" si="12"/>
        <v>#REF!</v>
      </c>
      <c r="CH18" s="41" t="e">
        <f t="shared" si="12"/>
        <v>#REF!</v>
      </c>
      <c r="CI18" s="41" t="e">
        <f t="shared" si="12"/>
        <v>#REF!</v>
      </c>
      <c r="CJ18" s="41" t="e">
        <f t="shared" si="12"/>
        <v>#REF!</v>
      </c>
      <c r="CK18" s="41" t="e">
        <f t="shared" si="12"/>
        <v>#REF!</v>
      </c>
      <c r="CL18" s="41" t="e">
        <f t="shared" si="12"/>
        <v>#REF!</v>
      </c>
      <c r="CM18" s="41" t="e">
        <f t="shared" si="12"/>
        <v>#REF!</v>
      </c>
      <c r="CN18" s="41" t="e">
        <f t="shared" si="12"/>
        <v>#REF!</v>
      </c>
      <c r="CO18" s="41" t="e">
        <f t="shared" si="12"/>
        <v>#REF!</v>
      </c>
      <c r="CP18" s="41" t="e">
        <f t="shared" si="12"/>
        <v>#REF!</v>
      </c>
      <c r="CQ18" s="41" t="e">
        <f t="shared" si="12"/>
        <v>#REF!</v>
      </c>
      <c r="CR18" s="41" t="e">
        <f t="shared" si="12"/>
        <v>#REF!</v>
      </c>
      <c r="CS18" s="41" t="e">
        <f t="shared" si="12"/>
        <v>#REF!</v>
      </c>
      <c r="CT18" s="41" t="e">
        <f t="shared" si="12"/>
        <v>#REF!</v>
      </c>
      <c r="CU18" s="41" t="e">
        <f t="shared" si="12"/>
        <v>#REF!</v>
      </c>
      <c r="CV18" s="41" t="e">
        <f t="shared" si="13"/>
        <v>#REF!</v>
      </c>
      <c r="CW18" s="41" t="e">
        <f t="shared" si="13"/>
        <v>#REF!</v>
      </c>
      <c r="CX18" s="41" t="e">
        <f t="shared" si="13"/>
        <v>#REF!</v>
      </c>
      <c r="CY18" s="41" t="e">
        <f t="shared" si="13"/>
        <v>#REF!</v>
      </c>
      <c r="CZ18" s="41" t="e">
        <f t="shared" si="13"/>
        <v>#REF!</v>
      </c>
      <c r="DA18" s="41" t="e">
        <f t="shared" si="13"/>
        <v>#REF!</v>
      </c>
      <c r="DB18" s="41" t="e">
        <f t="shared" si="13"/>
        <v>#REF!</v>
      </c>
      <c r="DC18" s="41" t="e">
        <f t="shared" si="13"/>
        <v>#REF!</v>
      </c>
      <c r="DD18" s="41" t="e">
        <f t="shared" si="13"/>
        <v>#REF!</v>
      </c>
      <c r="DE18" s="41" t="e">
        <f t="shared" si="13"/>
        <v>#REF!</v>
      </c>
      <c r="DF18" s="41" t="e">
        <f t="shared" si="13"/>
        <v>#REF!</v>
      </c>
      <c r="DG18" s="41" t="e">
        <f t="shared" si="13"/>
        <v>#REF!</v>
      </c>
      <c r="DH18" s="41" t="e">
        <f t="shared" si="13"/>
        <v>#REF!</v>
      </c>
      <c r="DI18" s="41" t="e">
        <f t="shared" si="13"/>
        <v>#REF!</v>
      </c>
      <c r="DJ18" s="41" t="e">
        <f t="shared" si="13"/>
        <v>#REF!</v>
      </c>
      <c r="DK18" s="41" t="e">
        <f t="shared" si="13"/>
        <v>#REF!</v>
      </c>
      <c r="DL18" s="41" t="e">
        <f t="shared" si="14"/>
        <v>#REF!</v>
      </c>
      <c r="DM18" s="41" t="e">
        <f t="shared" si="14"/>
        <v>#REF!</v>
      </c>
      <c r="DN18" s="41" t="e">
        <f t="shared" si="14"/>
        <v>#REF!</v>
      </c>
      <c r="DO18" s="41" t="e">
        <f t="shared" si="14"/>
        <v>#REF!</v>
      </c>
      <c r="DP18" s="41" t="e">
        <f t="shared" si="14"/>
        <v>#REF!</v>
      </c>
      <c r="DQ18" s="41" t="e">
        <f t="shared" si="14"/>
        <v>#REF!</v>
      </c>
      <c r="DR18" s="41" t="e">
        <f t="shared" si="14"/>
        <v>#REF!</v>
      </c>
      <c r="DS18" s="41" t="e">
        <f t="shared" si="14"/>
        <v>#REF!</v>
      </c>
      <c r="DT18" s="41" t="e">
        <f t="shared" si="14"/>
        <v>#REF!</v>
      </c>
      <c r="DU18" s="41" t="e">
        <f t="shared" si="14"/>
        <v>#REF!</v>
      </c>
      <c r="DV18" s="41" t="e">
        <f t="shared" si="14"/>
        <v>#REF!</v>
      </c>
      <c r="DW18" s="41" t="e">
        <f t="shared" si="14"/>
        <v>#REF!</v>
      </c>
      <c r="DX18" s="41" t="e">
        <f t="shared" si="14"/>
        <v>#REF!</v>
      </c>
      <c r="DY18" s="41" t="e">
        <f t="shared" si="14"/>
        <v>#REF!</v>
      </c>
      <c r="DZ18" s="41" t="e">
        <f t="shared" si="14"/>
        <v>#REF!</v>
      </c>
      <c r="EA18" s="41" t="e">
        <f t="shared" si="14"/>
        <v>#REF!</v>
      </c>
      <c r="EB18" s="41" t="e">
        <f t="shared" si="15"/>
        <v>#REF!</v>
      </c>
      <c r="EC18" s="41" t="e">
        <f t="shared" si="15"/>
        <v>#REF!</v>
      </c>
      <c r="ED18" s="41" t="e">
        <f t="shared" si="15"/>
        <v>#REF!</v>
      </c>
      <c r="EE18" s="41" t="e">
        <f t="shared" si="15"/>
        <v>#REF!</v>
      </c>
      <c r="EF18" s="41" t="e">
        <f t="shared" si="15"/>
        <v>#REF!</v>
      </c>
      <c r="EG18" s="41" t="e">
        <f t="shared" si="15"/>
        <v>#REF!</v>
      </c>
      <c r="EH18" s="41" t="e">
        <f t="shared" si="15"/>
        <v>#REF!</v>
      </c>
      <c r="EI18" s="41" t="e">
        <f t="shared" si="15"/>
        <v>#REF!</v>
      </c>
      <c r="EJ18" s="41" t="e">
        <f t="shared" si="15"/>
        <v>#REF!</v>
      </c>
      <c r="EK18" s="41" t="e">
        <f t="shared" si="15"/>
        <v>#REF!</v>
      </c>
      <c r="EL18" s="41" t="e">
        <f t="shared" si="15"/>
        <v>#REF!</v>
      </c>
      <c r="EM18" s="41" t="e">
        <f t="shared" si="15"/>
        <v>#REF!</v>
      </c>
      <c r="EN18" s="41" t="e">
        <f t="shared" si="15"/>
        <v>#REF!</v>
      </c>
      <c r="EO18" s="41" t="e">
        <f t="shared" si="15"/>
        <v>#REF!</v>
      </c>
      <c r="EP18" s="41" t="e">
        <f t="shared" si="15"/>
        <v>#REF!</v>
      </c>
      <c r="EQ18" s="41" t="e">
        <f t="shared" si="15"/>
        <v>#REF!</v>
      </c>
      <c r="ER18" s="41" t="e">
        <f t="shared" si="16"/>
        <v>#REF!</v>
      </c>
      <c r="ES18" s="41" t="e">
        <f t="shared" si="16"/>
        <v>#REF!</v>
      </c>
      <c r="ET18" s="41" t="e">
        <f t="shared" si="16"/>
        <v>#REF!</v>
      </c>
      <c r="EU18" s="41" t="e">
        <f t="shared" si="16"/>
        <v>#REF!</v>
      </c>
      <c r="EV18" s="41" t="e">
        <f t="shared" si="16"/>
        <v>#REF!</v>
      </c>
      <c r="EW18" s="41" t="e">
        <f t="shared" si="16"/>
        <v>#REF!</v>
      </c>
      <c r="EX18" s="41" t="e">
        <f t="shared" si="16"/>
        <v>#REF!</v>
      </c>
      <c r="EY18" s="41" t="e">
        <f t="shared" si="16"/>
        <v>#REF!</v>
      </c>
      <c r="EZ18" s="41" t="e">
        <f t="shared" si="16"/>
        <v>#REF!</v>
      </c>
      <c r="FA18" s="41" t="e">
        <f t="shared" si="16"/>
        <v>#REF!</v>
      </c>
      <c r="FB18" s="41" t="e">
        <f t="shared" si="16"/>
        <v>#REF!</v>
      </c>
      <c r="FC18" s="41" t="e">
        <f t="shared" si="16"/>
        <v>#REF!</v>
      </c>
      <c r="FD18" s="41" t="e">
        <f t="shared" si="16"/>
        <v>#REF!</v>
      </c>
      <c r="FE18" s="41" t="e">
        <f t="shared" si="16"/>
        <v>#REF!</v>
      </c>
      <c r="FF18" s="41" t="e">
        <f t="shared" si="16"/>
        <v>#REF!</v>
      </c>
      <c r="FG18" s="41" t="e">
        <f t="shared" si="16"/>
        <v>#REF!</v>
      </c>
      <c r="FH18" s="41" t="e">
        <f t="shared" si="17"/>
        <v>#REF!</v>
      </c>
      <c r="FI18" s="41" t="e">
        <f t="shared" si="17"/>
        <v>#REF!</v>
      </c>
      <c r="FJ18" s="41" t="e">
        <f t="shared" si="17"/>
        <v>#REF!</v>
      </c>
      <c r="FK18" s="41" t="e">
        <f t="shared" si="17"/>
        <v>#REF!</v>
      </c>
      <c r="FL18" s="41" t="e">
        <f t="shared" si="17"/>
        <v>#REF!</v>
      </c>
      <c r="FM18" s="41" t="e">
        <f t="shared" si="17"/>
        <v>#REF!</v>
      </c>
      <c r="FN18" s="41" t="e">
        <f t="shared" si="17"/>
        <v>#REF!</v>
      </c>
      <c r="FO18" s="41" t="e">
        <f t="shared" si="17"/>
        <v>#REF!</v>
      </c>
      <c r="FP18" s="41" t="e">
        <f t="shared" si="17"/>
        <v>#REF!</v>
      </c>
      <c r="FQ18" s="41" t="e">
        <f t="shared" si="17"/>
        <v>#REF!</v>
      </c>
      <c r="FR18" s="41" t="e">
        <f t="shared" si="17"/>
        <v>#REF!</v>
      </c>
      <c r="FS18" s="41" t="e">
        <f t="shared" si="17"/>
        <v>#REF!</v>
      </c>
      <c r="FT18" s="41" t="e">
        <f t="shared" si="17"/>
        <v>#REF!</v>
      </c>
      <c r="FU18" s="41" t="e">
        <f t="shared" si="17"/>
        <v>#REF!</v>
      </c>
      <c r="FV18" s="41" t="e">
        <f t="shared" si="17"/>
        <v>#REF!</v>
      </c>
      <c r="FW18" s="41" t="e">
        <f t="shared" si="17"/>
        <v>#REF!</v>
      </c>
      <c r="FX18" s="41" t="e">
        <f t="shared" si="18"/>
        <v>#REF!</v>
      </c>
      <c r="FY18" s="41" t="e">
        <f t="shared" si="18"/>
        <v>#REF!</v>
      </c>
      <c r="FZ18" s="41" t="e">
        <f t="shared" si="18"/>
        <v>#REF!</v>
      </c>
      <c r="GA18" s="41" t="e">
        <f t="shared" si="18"/>
        <v>#REF!</v>
      </c>
      <c r="GB18" s="41" t="e">
        <f t="shared" si="18"/>
        <v>#REF!</v>
      </c>
      <c r="GC18" s="41" t="e">
        <f t="shared" si="18"/>
        <v>#REF!</v>
      </c>
      <c r="GD18" s="41" t="e">
        <f t="shared" si="18"/>
        <v>#REF!</v>
      </c>
      <c r="GE18" s="41" t="e">
        <f t="shared" si="18"/>
        <v>#REF!</v>
      </c>
      <c r="GF18" s="41" t="e">
        <f t="shared" si="18"/>
        <v>#REF!</v>
      </c>
      <c r="GG18" s="41" t="e">
        <f t="shared" si="18"/>
        <v>#REF!</v>
      </c>
      <c r="GH18" s="41" t="e">
        <f t="shared" si="18"/>
        <v>#REF!</v>
      </c>
      <c r="GI18" s="41" t="e">
        <f t="shared" si="18"/>
        <v>#REF!</v>
      </c>
      <c r="GJ18" s="41" t="e">
        <f t="shared" si="18"/>
        <v>#REF!</v>
      </c>
      <c r="GK18" s="41" t="e">
        <f t="shared" si="18"/>
        <v>#REF!</v>
      </c>
      <c r="GL18" s="41" t="e">
        <f t="shared" si="18"/>
        <v>#REF!</v>
      </c>
      <c r="GM18" s="41" t="e">
        <f t="shared" si="18"/>
        <v>#REF!</v>
      </c>
      <c r="GN18" s="41" t="e">
        <f t="shared" si="19"/>
        <v>#REF!</v>
      </c>
      <c r="GO18" s="41" t="e">
        <f t="shared" si="19"/>
        <v>#REF!</v>
      </c>
      <c r="GP18" s="41" t="e">
        <f t="shared" si="19"/>
        <v>#REF!</v>
      </c>
      <c r="GQ18" s="41" t="e">
        <f t="shared" si="19"/>
        <v>#REF!</v>
      </c>
      <c r="GR18" s="41" t="e">
        <f t="shared" si="19"/>
        <v>#REF!</v>
      </c>
      <c r="GS18" s="41" t="e">
        <f t="shared" si="19"/>
        <v>#REF!</v>
      </c>
      <c r="GT18" s="41" t="e">
        <f t="shared" si="19"/>
        <v>#REF!</v>
      </c>
      <c r="GU18" s="41" t="e">
        <f t="shared" si="19"/>
        <v>#REF!</v>
      </c>
      <c r="GV18" s="41" t="e">
        <f t="shared" si="19"/>
        <v>#REF!</v>
      </c>
      <c r="GW18" s="41" t="e">
        <f t="shared" si="19"/>
        <v>#REF!</v>
      </c>
      <c r="GX18" s="41" t="e">
        <f t="shared" si="19"/>
        <v>#REF!</v>
      </c>
      <c r="GY18" s="41" t="e">
        <f t="shared" si="19"/>
        <v>#REF!</v>
      </c>
      <c r="GZ18" s="41" t="e">
        <f t="shared" si="19"/>
        <v>#REF!</v>
      </c>
      <c r="HA18" s="41" t="e">
        <f t="shared" si="19"/>
        <v>#REF!</v>
      </c>
      <c r="HB18" s="41" t="e">
        <f t="shared" si="19"/>
        <v>#REF!</v>
      </c>
      <c r="HC18" s="41" t="e">
        <f t="shared" si="19"/>
        <v>#REF!</v>
      </c>
      <c r="HD18" s="41" t="e">
        <f t="shared" si="20"/>
        <v>#REF!</v>
      </c>
      <c r="HE18" s="41" t="e">
        <f t="shared" si="20"/>
        <v>#REF!</v>
      </c>
      <c r="HF18" s="41" t="e">
        <f t="shared" si="20"/>
        <v>#REF!</v>
      </c>
      <c r="HG18" s="41" t="e">
        <f t="shared" si="20"/>
        <v>#REF!</v>
      </c>
      <c r="HH18" s="41" t="e">
        <f t="shared" si="20"/>
        <v>#REF!</v>
      </c>
      <c r="HI18" s="41" t="e">
        <f t="shared" si="20"/>
        <v>#REF!</v>
      </c>
      <c r="HJ18" s="41" t="e">
        <f t="shared" si="20"/>
        <v>#REF!</v>
      </c>
    </row>
    <row r="19" spans="1:218" ht="14.4" x14ac:dyDescent="0.3">
      <c r="A19" s="42">
        <v>16</v>
      </c>
      <c r="B19" s="43" t="e">
        <f>'CMM1 - AUX CALC'!$Q$67</f>
        <v>#REF!</v>
      </c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 t="e">
        <f>$B19/(_xlfn.SINGLE(PrazoConcessao)*12-R$3+1)</f>
        <v>#REF!</v>
      </c>
      <c r="S19" s="41" t="e">
        <f t="shared" si="7"/>
        <v>#REF!</v>
      </c>
      <c r="T19" s="41" t="e">
        <f t="shared" si="8"/>
        <v>#REF!</v>
      </c>
      <c r="U19" s="41" t="e">
        <f t="shared" si="8"/>
        <v>#REF!</v>
      </c>
      <c r="V19" s="41" t="e">
        <f t="shared" si="8"/>
        <v>#REF!</v>
      </c>
      <c r="W19" s="41" t="e">
        <f t="shared" si="8"/>
        <v>#REF!</v>
      </c>
      <c r="X19" s="41" t="e">
        <f t="shared" si="8"/>
        <v>#REF!</v>
      </c>
      <c r="Y19" s="41" t="e">
        <f t="shared" si="8"/>
        <v>#REF!</v>
      </c>
      <c r="Z19" s="41" t="e">
        <f t="shared" si="8"/>
        <v>#REF!</v>
      </c>
      <c r="AA19" s="41" t="e">
        <f t="shared" si="8"/>
        <v>#REF!</v>
      </c>
      <c r="AB19" s="41" t="e">
        <f t="shared" si="8"/>
        <v>#REF!</v>
      </c>
      <c r="AC19" s="41" t="e">
        <f t="shared" si="8"/>
        <v>#REF!</v>
      </c>
      <c r="AD19" s="41" t="e">
        <f t="shared" si="8"/>
        <v>#REF!</v>
      </c>
      <c r="AE19" s="41" t="e">
        <f t="shared" si="8"/>
        <v>#REF!</v>
      </c>
      <c r="AF19" s="41" t="e">
        <f t="shared" si="8"/>
        <v>#REF!</v>
      </c>
      <c r="AG19" s="41" t="e">
        <f t="shared" si="8"/>
        <v>#REF!</v>
      </c>
      <c r="AH19" s="41" t="e">
        <f t="shared" si="8"/>
        <v>#REF!</v>
      </c>
      <c r="AI19" s="41" t="e">
        <f t="shared" ref="AI19:AX34" si="21">AH19</f>
        <v>#REF!</v>
      </c>
      <c r="AJ19" s="41" t="e">
        <f t="shared" si="21"/>
        <v>#REF!</v>
      </c>
      <c r="AK19" s="41" t="e">
        <f t="shared" si="21"/>
        <v>#REF!</v>
      </c>
      <c r="AL19" s="41" t="e">
        <f t="shared" si="21"/>
        <v>#REF!</v>
      </c>
      <c r="AM19" s="41" t="e">
        <f t="shared" si="21"/>
        <v>#REF!</v>
      </c>
      <c r="AN19" s="41" t="e">
        <f t="shared" si="21"/>
        <v>#REF!</v>
      </c>
      <c r="AO19" s="41" t="e">
        <f t="shared" si="21"/>
        <v>#REF!</v>
      </c>
      <c r="AP19" s="41" t="e">
        <f t="shared" si="21"/>
        <v>#REF!</v>
      </c>
      <c r="AQ19" s="41" t="e">
        <f t="shared" si="21"/>
        <v>#REF!</v>
      </c>
      <c r="AR19" s="41" t="e">
        <f t="shared" si="21"/>
        <v>#REF!</v>
      </c>
      <c r="AS19" s="41" t="e">
        <f t="shared" si="21"/>
        <v>#REF!</v>
      </c>
      <c r="AT19" s="41" t="e">
        <f t="shared" si="21"/>
        <v>#REF!</v>
      </c>
      <c r="AU19" s="41" t="e">
        <f t="shared" si="21"/>
        <v>#REF!</v>
      </c>
      <c r="AV19" s="41" t="e">
        <f t="shared" si="21"/>
        <v>#REF!</v>
      </c>
      <c r="AW19" s="41" t="e">
        <f t="shared" si="21"/>
        <v>#REF!</v>
      </c>
      <c r="AX19" s="41" t="e">
        <f t="shared" si="21"/>
        <v>#REF!</v>
      </c>
      <c r="AY19" s="41" t="e">
        <f t="shared" si="9"/>
        <v>#REF!</v>
      </c>
      <c r="AZ19" s="41" t="e">
        <f t="shared" si="10"/>
        <v>#REF!</v>
      </c>
      <c r="BA19" s="41" t="e">
        <f t="shared" si="10"/>
        <v>#REF!</v>
      </c>
      <c r="BB19" s="41" t="e">
        <f t="shared" si="10"/>
        <v>#REF!</v>
      </c>
      <c r="BC19" s="41" t="e">
        <f t="shared" si="10"/>
        <v>#REF!</v>
      </c>
      <c r="BD19" s="41" t="e">
        <f t="shared" si="10"/>
        <v>#REF!</v>
      </c>
      <c r="BE19" s="41" t="e">
        <f t="shared" si="10"/>
        <v>#REF!</v>
      </c>
      <c r="BF19" s="41" t="e">
        <f t="shared" si="10"/>
        <v>#REF!</v>
      </c>
      <c r="BG19" s="41" t="e">
        <f t="shared" si="10"/>
        <v>#REF!</v>
      </c>
      <c r="BH19" s="41" t="e">
        <f t="shared" si="10"/>
        <v>#REF!</v>
      </c>
      <c r="BI19" s="41" t="e">
        <f t="shared" si="10"/>
        <v>#REF!</v>
      </c>
      <c r="BJ19" s="41" t="e">
        <f t="shared" si="10"/>
        <v>#REF!</v>
      </c>
      <c r="BK19" s="41" t="e">
        <f t="shared" si="10"/>
        <v>#REF!</v>
      </c>
      <c r="BL19" s="41" t="e">
        <f t="shared" si="10"/>
        <v>#REF!</v>
      </c>
      <c r="BM19" s="41" t="e">
        <f t="shared" si="10"/>
        <v>#REF!</v>
      </c>
      <c r="BN19" s="41" t="e">
        <f t="shared" si="10"/>
        <v>#REF!</v>
      </c>
      <c r="BO19" s="41" t="e">
        <f t="shared" ref="BO19:CD34" si="22">BN19</f>
        <v>#REF!</v>
      </c>
      <c r="BP19" s="41" t="e">
        <f t="shared" si="11"/>
        <v>#REF!</v>
      </c>
      <c r="BQ19" s="41" t="e">
        <f t="shared" si="11"/>
        <v>#REF!</v>
      </c>
      <c r="BR19" s="41" t="e">
        <f t="shared" si="11"/>
        <v>#REF!</v>
      </c>
      <c r="BS19" s="41" t="e">
        <f t="shared" si="11"/>
        <v>#REF!</v>
      </c>
      <c r="BT19" s="41" t="e">
        <f t="shared" si="11"/>
        <v>#REF!</v>
      </c>
      <c r="BU19" s="41" t="e">
        <f t="shared" si="11"/>
        <v>#REF!</v>
      </c>
      <c r="BV19" s="41" t="e">
        <f t="shared" si="11"/>
        <v>#REF!</v>
      </c>
      <c r="BW19" s="41" t="e">
        <f t="shared" si="11"/>
        <v>#REF!</v>
      </c>
      <c r="BX19" s="41" t="e">
        <f t="shared" si="11"/>
        <v>#REF!</v>
      </c>
      <c r="BY19" s="41" t="e">
        <f t="shared" si="11"/>
        <v>#REF!</v>
      </c>
      <c r="BZ19" s="41" t="e">
        <f t="shared" si="11"/>
        <v>#REF!</v>
      </c>
      <c r="CA19" s="41" t="e">
        <f t="shared" si="11"/>
        <v>#REF!</v>
      </c>
      <c r="CB19" s="41" t="e">
        <f t="shared" si="11"/>
        <v>#REF!</v>
      </c>
      <c r="CC19" s="41" t="e">
        <f t="shared" si="11"/>
        <v>#REF!</v>
      </c>
      <c r="CD19" s="41" t="e">
        <f t="shared" si="11"/>
        <v>#REF!</v>
      </c>
      <c r="CE19" s="41" t="e">
        <f t="shared" ref="CE19:CT34" si="23">CD19</f>
        <v>#REF!</v>
      </c>
      <c r="CF19" s="41" t="e">
        <f t="shared" si="23"/>
        <v>#REF!</v>
      </c>
      <c r="CG19" s="41" t="e">
        <f t="shared" si="23"/>
        <v>#REF!</v>
      </c>
      <c r="CH19" s="41" t="e">
        <f t="shared" si="23"/>
        <v>#REF!</v>
      </c>
      <c r="CI19" s="41" t="e">
        <f t="shared" si="23"/>
        <v>#REF!</v>
      </c>
      <c r="CJ19" s="41" t="e">
        <f t="shared" si="23"/>
        <v>#REF!</v>
      </c>
      <c r="CK19" s="41" t="e">
        <f t="shared" si="23"/>
        <v>#REF!</v>
      </c>
      <c r="CL19" s="41" t="e">
        <f t="shared" si="23"/>
        <v>#REF!</v>
      </c>
      <c r="CM19" s="41" t="e">
        <f t="shared" si="23"/>
        <v>#REF!</v>
      </c>
      <c r="CN19" s="41" t="e">
        <f t="shared" si="23"/>
        <v>#REF!</v>
      </c>
      <c r="CO19" s="41" t="e">
        <f t="shared" si="23"/>
        <v>#REF!</v>
      </c>
      <c r="CP19" s="41" t="e">
        <f t="shared" si="23"/>
        <v>#REF!</v>
      </c>
      <c r="CQ19" s="41" t="e">
        <f t="shared" si="23"/>
        <v>#REF!</v>
      </c>
      <c r="CR19" s="41" t="e">
        <f t="shared" si="23"/>
        <v>#REF!</v>
      </c>
      <c r="CS19" s="41" t="e">
        <f t="shared" si="23"/>
        <v>#REF!</v>
      </c>
      <c r="CT19" s="41" t="e">
        <f t="shared" si="23"/>
        <v>#REF!</v>
      </c>
      <c r="CU19" s="41" t="e">
        <f t="shared" si="12"/>
        <v>#REF!</v>
      </c>
      <c r="CV19" s="41" t="e">
        <f t="shared" si="13"/>
        <v>#REF!</v>
      </c>
      <c r="CW19" s="41" t="e">
        <f t="shared" si="13"/>
        <v>#REF!</v>
      </c>
      <c r="CX19" s="41" t="e">
        <f t="shared" si="13"/>
        <v>#REF!</v>
      </c>
      <c r="CY19" s="41" t="e">
        <f t="shared" si="13"/>
        <v>#REF!</v>
      </c>
      <c r="CZ19" s="41" t="e">
        <f t="shared" si="13"/>
        <v>#REF!</v>
      </c>
      <c r="DA19" s="41" t="e">
        <f t="shared" si="13"/>
        <v>#REF!</v>
      </c>
      <c r="DB19" s="41" t="e">
        <f t="shared" si="13"/>
        <v>#REF!</v>
      </c>
      <c r="DC19" s="41" t="e">
        <f t="shared" si="13"/>
        <v>#REF!</v>
      </c>
      <c r="DD19" s="41" t="e">
        <f t="shared" si="13"/>
        <v>#REF!</v>
      </c>
      <c r="DE19" s="41" t="e">
        <f t="shared" si="13"/>
        <v>#REF!</v>
      </c>
      <c r="DF19" s="41" t="e">
        <f t="shared" si="13"/>
        <v>#REF!</v>
      </c>
      <c r="DG19" s="41" t="e">
        <f t="shared" si="13"/>
        <v>#REF!</v>
      </c>
      <c r="DH19" s="41" t="e">
        <f t="shared" si="13"/>
        <v>#REF!</v>
      </c>
      <c r="DI19" s="41" t="e">
        <f t="shared" si="13"/>
        <v>#REF!</v>
      </c>
      <c r="DJ19" s="41" t="e">
        <f t="shared" si="13"/>
        <v>#REF!</v>
      </c>
      <c r="DK19" s="41" t="e">
        <f t="shared" ref="DK19:DZ34" si="24">DJ19</f>
        <v>#REF!</v>
      </c>
      <c r="DL19" s="41" t="e">
        <f t="shared" si="24"/>
        <v>#REF!</v>
      </c>
      <c r="DM19" s="41" t="e">
        <f t="shared" si="24"/>
        <v>#REF!</v>
      </c>
      <c r="DN19" s="41" t="e">
        <f t="shared" si="24"/>
        <v>#REF!</v>
      </c>
      <c r="DO19" s="41" t="e">
        <f t="shared" si="24"/>
        <v>#REF!</v>
      </c>
      <c r="DP19" s="41" t="e">
        <f t="shared" si="24"/>
        <v>#REF!</v>
      </c>
      <c r="DQ19" s="41" t="e">
        <f t="shared" si="24"/>
        <v>#REF!</v>
      </c>
      <c r="DR19" s="41" t="e">
        <f t="shared" si="24"/>
        <v>#REF!</v>
      </c>
      <c r="DS19" s="41" t="e">
        <f t="shared" si="24"/>
        <v>#REF!</v>
      </c>
      <c r="DT19" s="41" t="e">
        <f t="shared" si="24"/>
        <v>#REF!</v>
      </c>
      <c r="DU19" s="41" t="e">
        <f t="shared" si="24"/>
        <v>#REF!</v>
      </c>
      <c r="DV19" s="41" t="e">
        <f t="shared" si="24"/>
        <v>#REF!</v>
      </c>
      <c r="DW19" s="41" t="e">
        <f t="shared" si="24"/>
        <v>#REF!</v>
      </c>
      <c r="DX19" s="41" t="e">
        <f t="shared" si="24"/>
        <v>#REF!</v>
      </c>
      <c r="DY19" s="41" t="e">
        <f t="shared" si="24"/>
        <v>#REF!</v>
      </c>
      <c r="DZ19" s="41" t="e">
        <f t="shared" si="24"/>
        <v>#REF!</v>
      </c>
      <c r="EA19" s="41" t="e">
        <f t="shared" si="14"/>
        <v>#REF!</v>
      </c>
      <c r="EB19" s="41" t="e">
        <f t="shared" si="15"/>
        <v>#REF!</v>
      </c>
      <c r="EC19" s="41" t="e">
        <f t="shared" si="15"/>
        <v>#REF!</v>
      </c>
      <c r="ED19" s="41" t="e">
        <f t="shared" si="15"/>
        <v>#REF!</v>
      </c>
      <c r="EE19" s="41" t="e">
        <f t="shared" si="15"/>
        <v>#REF!</v>
      </c>
      <c r="EF19" s="41" t="e">
        <f t="shared" si="15"/>
        <v>#REF!</v>
      </c>
      <c r="EG19" s="41" t="e">
        <f t="shared" si="15"/>
        <v>#REF!</v>
      </c>
      <c r="EH19" s="41" t="e">
        <f t="shared" si="15"/>
        <v>#REF!</v>
      </c>
      <c r="EI19" s="41" t="e">
        <f t="shared" si="15"/>
        <v>#REF!</v>
      </c>
      <c r="EJ19" s="41" t="e">
        <f t="shared" si="15"/>
        <v>#REF!</v>
      </c>
      <c r="EK19" s="41" t="e">
        <f t="shared" si="15"/>
        <v>#REF!</v>
      </c>
      <c r="EL19" s="41" t="e">
        <f t="shared" si="15"/>
        <v>#REF!</v>
      </c>
      <c r="EM19" s="41" t="e">
        <f t="shared" si="15"/>
        <v>#REF!</v>
      </c>
      <c r="EN19" s="41" t="e">
        <f t="shared" si="15"/>
        <v>#REF!</v>
      </c>
      <c r="EO19" s="41" t="e">
        <f t="shared" si="15"/>
        <v>#REF!</v>
      </c>
      <c r="EP19" s="41" t="e">
        <f t="shared" si="15"/>
        <v>#REF!</v>
      </c>
      <c r="EQ19" s="41" t="e">
        <f t="shared" ref="EQ19:FF34" si="25">EP19</f>
        <v>#REF!</v>
      </c>
      <c r="ER19" s="41" t="e">
        <f t="shared" si="25"/>
        <v>#REF!</v>
      </c>
      <c r="ES19" s="41" t="e">
        <f t="shared" si="25"/>
        <v>#REF!</v>
      </c>
      <c r="ET19" s="41" t="e">
        <f t="shared" si="25"/>
        <v>#REF!</v>
      </c>
      <c r="EU19" s="41" t="e">
        <f t="shared" si="25"/>
        <v>#REF!</v>
      </c>
      <c r="EV19" s="41" t="e">
        <f t="shared" si="25"/>
        <v>#REF!</v>
      </c>
      <c r="EW19" s="41" t="e">
        <f t="shared" si="25"/>
        <v>#REF!</v>
      </c>
      <c r="EX19" s="41" t="e">
        <f t="shared" si="25"/>
        <v>#REF!</v>
      </c>
      <c r="EY19" s="41" t="e">
        <f t="shared" si="25"/>
        <v>#REF!</v>
      </c>
      <c r="EZ19" s="41" t="e">
        <f t="shared" si="25"/>
        <v>#REF!</v>
      </c>
      <c r="FA19" s="41" t="e">
        <f t="shared" si="25"/>
        <v>#REF!</v>
      </c>
      <c r="FB19" s="41" t="e">
        <f t="shared" si="25"/>
        <v>#REF!</v>
      </c>
      <c r="FC19" s="41" t="e">
        <f t="shared" si="25"/>
        <v>#REF!</v>
      </c>
      <c r="FD19" s="41" t="e">
        <f t="shared" si="25"/>
        <v>#REF!</v>
      </c>
      <c r="FE19" s="41" t="e">
        <f t="shared" si="25"/>
        <v>#REF!</v>
      </c>
      <c r="FF19" s="41" t="e">
        <f t="shared" si="25"/>
        <v>#REF!</v>
      </c>
      <c r="FG19" s="41" t="e">
        <f t="shared" si="16"/>
        <v>#REF!</v>
      </c>
      <c r="FH19" s="41" t="e">
        <f t="shared" si="17"/>
        <v>#REF!</v>
      </c>
      <c r="FI19" s="41" t="e">
        <f t="shared" si="17"/>
        <v>#REF!</v>
      </c>
      <c r="FJ19" s="41" t="e">
        <f t="shared" si="17"/>
        <v>#REF!</v>
      </c>
      <c r="FK19" s="41" t="e">
        <f t="shared" si="17"/>
        <v>#REF!</v>
      </c>
      <c r="FL19" s="41" t="e">
        <f t="shared" si="17"/>
        <v>#REF!</v>
      </c>
      <c r="FM19" s="41" t="e">
        <f t="shared" si="17"/>
        <v>#REF!</v>
      </c>
      <c r="FN19" s="41" t="e">
        <f t="shared" si="17"/>
        <v>#REF!</v>
      </c>
      <c r="FO19" s="41" t="e">
        <f t="shared" si="17"/>
        <v>#REF!</v>
      </c>
      <c r="FP19" s="41" t="e">
        <f t="shared" si="17"/>
        <v>#REF!</v>
      </c>
      <c r="FQ19" s="41" t="e">
        <f t="shared" si="17"/>
        <v>#REF!</v>
      </c>
      <c r="FR19" s="41" t="e">
        <f t="shared" si="17"/>
        <v>#REF!</v>
      </c>
      <c r="FS19" s="41" t="e">
        <f t="shared" si="17"/>
        <v>#REF!</v>
      </c>
      <c r="FT19" s="41" t="e">
        <f t="shared" si="17"/>
        <v>#REF!</v>
      </c>
      <c r="FU19" s="41" t="e">
        <f t="shared" si="17"/>
        <v>#REF!</v>
      </c>
      <c r="FV19" s="41" t="e">
        <f t="shared" si="17"/>
        <v>#REF!</v>
      </c>
      <c r="FW19" s="41" t="e">
        <f t="shared" ref="FW19:GL34" si="26">FV19</f>
        <v>#REF!</v>
      </c>
      <c r="FX19" s="41" t="e">
        <f t="shared" si="26"/>
        <v>#REF!</v>
      </c>
      <c r="FY19" s="41" t="e">
        <f t="shared" si="26"/>
        <v>#REF!</v>
      </c>
      <c r="FZ19" s="41" t="e">
        <f t="shared" si="26"/>
        <v>#REF!</v>
      </c>
      <c r="GA19" s="41" t="e">
        <f t="shared" si="26"/>
        <v>#REF!</v>
      </c>
      <c r="GB19" s="41" t="e">
        <f t="shared" si="26"/>
        <v>#REF!</v>
      </c>
      <c r="GC19" s="41" t="e">
        <f t="shared" si="26"/>
        <v>#REF!</v>
      </c>
      <c r="GD19" s="41" t="e">
        <f t="shared" si="26"/>
        <v>#REF!</v>
      </c>
      <c r="GE19" s="41" t="e">
        <f t="shared" si="26"/>
        <v>#REF!</v>
      </c>
      <c r="GF19" s="41" t="e">
        <f t="shared" si="26"/>
        <v>#REF!</v>
      </c>
      <c r="GG19" s="41" t="e">
        <f t="shared" si="26"/>
        <v>#REF!</v>
      </c>
      <c r="GH19" s="41" t="e">
        <f t="shared" si="26"/>
        <v>#REF!</v>
      </c>
      <c r="GI19" s="41" t="e">
        <f t="shared" si="26"/>
        <v>#REF!</v>
      </c>
      <c r="GJ19" s="41" t="e">
        <f t="shared" si="26"/>
        <v>#REF!</v>
      </c>
      <c r="GK19" s="41" t="e">
        <f t="shared" si="26"/>
        <v>#REF!</v>
      </c>
      <c r="GL19" s="41" t="e">
        <f t="shared" si="26"/>
        <v>#REF!</v>
      </c>
      <c r="GM19" s="41" t="e">
        <f t="shared" si="18"/>
        <v>#REF!</v>
      </c>
      <c r="GN19" s="41" t="e">
        <f t="shared" si="19"/>
        <v>#REF!</v>
      </c>
      <c r="GO19" s="41" t="e">
        <f t="shared" si="19"/>
        <v>#REF!</v>
      </c>
      <c r="GP19" s="41" t="e">
        <f t="shared" si="19"/>
        <v>#REF!</v>
      </c>
      <c r="GQ19" s="41" t="e">
        <f t="shared" si="19"/>
        <v>#REF!</v>
      </c>
      <c r="GR19" s="41" t="e">
        <f t="shared" si="19"/>
        <v>#REF!</v>
      </c>
      <c r="GS19" s="41" t="e">
        <f t="shared" si="19"/>
        <v>#REF!</v>
      </c>
      <c r="GT19" s="41" t="e">
        <f t="shared" si="19"/>
        <v>#REF!</v>
      </c>
      <c r="GU19" s="41" t="e">
        <f t="shared" si="19"/>
        <v>#REF!</v>
      </c>
      <c r="GV19" s="41" t="e">
        <f t="shared" si="19"/>
        <v>#REF!</v>
      </c>
      <c r="GW19" s="41" t="e">
        <f t="shared" si="19"/>
        <v>#REF!</v>
      </c>
      <c r="GX19" s="41" t="e">
        <f t="shared" si="19"/>
        <v>#REF!</v>
      </c>
      <c r="GY19" s="41" t="e">
        <f t="shared" si="19"/>
        <v>#REF!</v>
      </c>
      <c r="GZ19" s="41" t="e">
        <f t="shared" si="19"/>
        <v>#REF!</v>
      </c>
      <c r="HA19" s="41" t="e">
        <f t="shared" si="19"/>
        <v>#REF!</v>
      </c>
      <c r="HB19" s="41" t="e">
        <f t="shared" si="19"/>
        <v>#REF!</v>
      </c>
      <c r="HC19" s="41" t="e">
        <f t="shared" ref="HC19:HJ34" si="27">HB19</f>
        <v>#REF!</v>
      </c>
      <c r="HD19" s="41" t="e">
        <f t="shared" si="27"/>
        <v>#REF!</v>
      </c>
      <c r="HE19" s="41" t="e">
        <f t="shared" si="27"/>
        <v>#REF!</v>
      </c>
      <c r="HF19" s="41" t="e">
        <f t="shared" si="27"/>
        <v>#REF!</v>
      </c>
      <c r="HG19" s="41" t="e">
        <f t="shared" si="27"/>
        <v>#REF!</v>
      </c>
      <c r="HH19" s="41" t="e">
        <f t="shared" si="27"/>
        <v>#REF!</v>
      </c>
      <c r="HI19" s="41" t="e">
        <f t="shared" si="27"/>
        <v>#REF!</v>
      </c>
      <c r="HJ19" s="41" t="e">
        <f t="shared" si="27"/>
        <v>#REF!</v>
      </c>
    </row>
    <row r="20" spans="1:218" ht="14.4" x14ac:dyDescent="0.3">
      <c r="A20" s="42">
        <v>17</v>
      </c>
      <c r="B20" s="43" t="e">
        <f>'CMM1 - AUX CALC'!$R$67</f>
        <v>#REF!</v>
      </c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 t="e">
        <f>$B20/(_xlfn.SINGLE(PrazoConcessao)*12-S$3+1)</f>
        <v>#REF!</v>
      </c>
      <c r="T20" s="41" t="e">
        <f t="shared" ref="T20:AI35" si="28">S20</f>
        <v>#REF!</v>
      </c>
      <c r="U20" s="41" t="e">
        <f t="shared" si="28"/>
        <v>#REF!</v>
      </c>
      <c r="V20" s="41" t="e">
        <f t="shared" si="28"/>
        <v>#REF!</v>
      </c>
      <c r="W20" s="41" t="e">
        <f t="shared" si="28"/>
        <v>#REF!</v>
      </c>
      <c r="X20" s="41" t="e">
        <f t="shared" si="28"/>
        <v>#REF!</v>
      </c>
      <c r="Y20" s="41" t="e">
        <f t="shared" si="28"/>
        <v>#REF!</v>
      </c>
      <c r="Z20" s="41" t="e">
        <f t="shared" si="28"/>
        <v>#REF!</v>
      </c>
      <c r="AA20" s="41" t="e">
        <f t="shared" si="28"/>
        <v>#REF!</v>
      </c>
      <c r="AB20" s="41" t="e">
        <f t="shared" si="28"/>
        <v>#REF!</v>
      </c>
      <c r="AC20" s="41" t="e">
        <f t="shared" si="28"/>
        <v>#REF!</v>
      </c>
      <c r="AD20" s="41" t="e">
        <f t="shared" si="28"/>
        <v>#REF!</v>
      </c>
      <c r="AE20" s="41" t="e">
        <f t="shared" si="28"/>
        <v>#REF!</v>
      </c>
      <c r="AF20" s="41" t="e">
        <f t="shared" si="28"/>
        <v>#REF!</v>
      </c>
      <c r="AG20" s="41" t="e">
        <f t="shared" si="28"/>
        <v>#REF!</v>
      </c>
      <c r="AH20" s="41" t="e">
        <f t="shared" si="28"/>
        <v>#REF!</v>
      </c>
      <c r="AI20" s="41" t="e">
        <f t="shared" si="28"/>
        <v>#REF!</v>
      </c>
      <c r="AJ20" s="41" t="e">
        <f t="shared" si="21"/>
        <v>#REF!</v>
      </c>
      <c r="AK20" s="41" t="e">
        <f t="shared" si="21"/>
        <v>#REF!</v>
      </c>
      <c r="AL20" s="41" t="e">
        <f t="shared" si="21"/>
        <v>#REF!</v>
      </c>
      <c r="AM20" s="41" t="e">
        <f t="shared" si="21"/>
        <v>#REF!</v>
      </c>
      <c r="AN20" s="41" t="e">
        <f t="shared" si="21"/>
        <v>#REF!</v>
      </c>
      <c r="AO20" s="41" t="e">
        <f t="shared" si="21"/>
        <v>#REF!</v>
      </c>
      <c r="AP20" s="41" t="e">
        <f t="shared" si="21"/>
        <v>#REF!</v>
      </c>
      <c r="AQ20" s="41" t="e">
        <f t="shared" si="21"/>
        <v>#REF!</v>
      </c>
      <c r="AR20" s="41" t="e">
        <f t="shared" si="21"/>
        <v>#REF!</v>
      </c>
      <c r="AS20" s="41" t="e">
        <f t="shared" si="21"/>
        <v>#REF!</v>
      </c>
      <c r="AT20" s="41" t="e">
        <f t="shared" si="21"/>
        <v>#REF!</v>
      </c>
      <c r="AU20" s="41" t="e">
        <f t="shared" si="21"/>
        <v>#REF!</v>
      </c>
      <c r="AV20" s="41" t="e">
        <f t="shared" si="21"/>
        <v>#REF!</v>
      </c>
      <c r="AW20" s="41" t="e">
        <f t="shared" si="21"/>
        <v>#REF!</v>
      </c>
      <c r="AX20" s="41" t="e">
        <f t="shared" si="21"/>
        <v>#REF!</v>
      </c>
      <c r="AY20" s="41" t="e">
        <f t="shared" ref="AY20:BN35" si="29">AX20</f>
        <v>#REF!</v>
      </c>
      <c r="AZ20" s="41" t="e">
        <f t="shared" si="29"/>
        <v>#REF!</v>
      </c>
      <c r="BA20" s="41" t="e">
        <f t="shared" si="29"/>
        <v>#REF!</v>
      </c>
      <c r="BB20" s="41" t="e">
        <f t="shared" si="29"/>
        <v>#REF!</v>
      </c>
      <c r="BC20" s="41" t="e">
        <f t="shared" si="29"/>
        <v>#REF!</v>
      </c>
      <c r="BD20" s="41" t="e">
        <f t="shared" si="29"/>
        <v>#REF!</v>
      </c>
      <c r="BE20" s="41" t="e">
        <f t="shared" si="29"/>
        <v>#REF!</v>
      </c>
      <c r="BF20" s="41" t="e">
        <f t="shared" si="29"/>
        <v>#REF!</v>
      </c>
      <c r="BG20" s="41" t="e">
        <f t="shared" si="29"/>
        <v>#REF!</v>
      </c>
      <c r="BH20" s="41" t="e">
        <f t="shared" si="29"/>
        <v>#REF!</v>
      </c>
      <c r="BI20" s="41" t="e">
        <f t="shared" si="29"/>
        <v>#REF!</v>
      </c>
      <c r="BJ20" s="41" t="e">
        <f t="shared" si="29"/>
        <v>#REF!</v>
      </c>
      <c r="BK20" s="41" t="e">
        <f t="shared" si="29"/>
        <v>#REF!</v>
      </c>
      <c r="BL20" s="41" t="e">
        <f t="shared" si="29"/>
        <v>#REF!</v>
      </c>
      <c r="BM20" s="41" t="e">
        <f t="shared" si="29"/>
        <v>#REF!</v>
      </c>
      <c r="BN20" s="41" t="e">
        <f t="shared" si="29"/>
        <v>#REF!</v>
      </c>
      <c r="BO20" s="41" t="e">
        <f t="shared" si="22"/>
        <v>#REF!</v>
      </c>
      <c r="BP20" s="41" t="e">
        <f t="shared" si="22"/>
        <v>#REF!</v>
      </c>
      <c r="BQ20" s="41" t="e">
        <f t="shared" si="22"/>
        <v>#REF!</v>
      </c>
      <c r="BR20" s="41" t="e">
        <f t="shared" si="22"/>
        <v>#REF!</v>
      </c>
      <c r="BS20" s="41" t="e">
        <f t="shared" si="22"/>
        <v>#REF!</v>
      </c>
      <c r="BT20" s="41" t="e">
        <f t="shared" si="22"/>
        <v>#REF!</v>
      </c>
      <c r="BU20" s="41" t="e">
        <f t="shared" si="22"/>
        <v>#REF!</v>
      </c>
      <c r="BV20" s="41" t="e">
        <f t="shared" si="22"/>
        <v>#REF!</v>
      </c>
      <c r="BW20" s="41" t="e">
        <f t="shared" si="22"/>
        <v>#REF!</v>
      </c>
      <c r="BX20" s="41" t="e">
        <f t="shared" si="22"/>
        <v>#REF!</v>
      </c>
      <c r="BY20" s="41" t="e">
        <f t="shared" si="22"/>
        <v>#REF!</v>
      </c>
      <c r="BZ20" s="41" t="e">
        <f t="shared" si="22"/>
        <v>#REF!</v>
      </c>
      <c r="CA20" s="41" t="e">
        <f t="shared" si="22"/>
        <v>#REF!</v>
      </c>
      <c r="CB20" s="41" t="e">
        <f t="shared" si="22"/>
        <v>#REF!</v>
      </c>
      <c r="CC20" s="41" t="e">
        <f t="shared" si="22"/>
        <v>#REF!</v>
      </c>
      <c r="CD20" s="41" t="e">
        <f t="shared" si="22"/>
        <v>#REF!</v>
      </c>
      <c r="CE20" s="41" t="e">
        <f t="shared" si="23"/>
        <v>#REF!</v>
      </c>
      <c r="CF20" s="41" t="e">
        <f t="shared" si="23"/>
        <v>#REF!</v>
      </c>
      <c r="CG20" s="41" t="e">
        <f t="shared" si="23"/>
        <v>#REF!</v>
      </c>
      <c r="CH20" s="41" t="e">
        <f t="shared" si="23"/>
        <v>#REF!</v>
      </c>
      <c r="CI20" s="41" t="e">
        <f t="shared" si="23"/>
        <v>#REF!</v>
      </c>
      <c r="CJ20" s="41" t="e">
        <f t="shared" si="23"/>
        <v>#REF!</v>
      </c>
      <c r="CK20" s="41" t="e">
        <f t="shared" si="23"/>
        <v>#REF!</v>
      </c>
      <c r="CL20" s="41" t="e">
        <f t="shared" si="23"/>
        <v>#REF!</v>
      </c>
      <c r="CM20" s="41" t="e">
        <f t="shared" si="23"/>
        <v>#REF!</v>
      </c>
      <c r="CN20" s="41" t="e">
        <f t="shared" si="23"/>
        <v>#REF!</v>
      </c>
      <c r="CO20" s="41" t="e">
        <f t="shared" si="23"/>
        <v>#REF!</v>
      </c>
      <c r="CP20" s="41" t="e">
        <f t="shared" si="23"/>
        <v>#REF!</v>
      </c>
      <c r="CQ20" s="41" t="e">
        <f t="shared" si="23"/>
        <v>#REF!</v>
      </c>
      <c r="CR20" s="41" t="e">
        <f t="shared" si="23"/>
        <v>#REF!</v>
      </c>
      <c r="CS20" s="41" t="e">
        <f t="shared" si="23"/>
        <v>#REF!</v>
      </c>
      <c r="CT20" s="41" t="e">
        <f t="shared" si="23"/>
        <v>#REF!</v>
      </c>
      <c r="CU20" s="41" t="e">
        <f t="shared" ref="CU20:DJ35" si="30">CT20</f>
        <v>#REF!</v>
      </c>
      <c r="CV20" s="41" t="e">
        <f t="shared" si="30"/>
        <v>#REF!</v>
      </c>
      <c r="CW20" s="41" t="e">
        <f t="shared" si="30"/>
        <v>#REF!</v>
      </c>
      <c r="CX20" s="41" t="e">
        <f t="shared" si="30"/>
        <v>#REF!</v>
      </c>
      <c r="CY20" s="41" t="e">
        <f t="shared" si="30"/>
        <v>#REF!</v>
      </c>
      <c r="CZ20" s="41" t="e">
        <f t="shared" si="30"/>
        <v>#REF!</v>
      </c>
      <c r="DA20" s="41" t="e">
        <f t="shared" si="30"/>
        <v>#REF!</v>
      </c>
      <c r="DB20" s="41" t="e">
        <f t="shared" si="30"/>
        <v>#REF!</v>
      </c>
      <c r="DC20" s="41" t="e">
        <f t="shared" si="30"/>
        <v>#REF!</v>
      </c>
      <c r="DD20" s="41" t="e">
        <f t="shared" si="30"/>
        <v>#REF!</v>
      </c>
      <c r="DE20" s="41" t="e">
        <f t="shared" si="30"/>
        <v>#REF!</v>
      </c>
      <c r="DF20" s="41" t="e">
        <f t="shared" si="30"/>
        <v>#REF!</v>
      </c>
      <c r="DG20" s="41" t="e">
        <f t="shared" si="30"/>
        <v>#REF!</v>
      </c>
      <c r="DH20" s="41" t="e">
        <f t="shared" si="30"/>
        <v>#REF!</v>
      </c>
      <c r="DI20" s="41" t="e">
        <f t="shared" si="30"/>
        <v>#REF!</v>
      </c>
      <c r="DJ20" s="41" t="e">
        <f t="shared" si="30"/>
        <v>#REF!</v>
      </c>
      <c r="DK20" s="41" t="e">
        <f t="shared" si="24"/>
        <v>#REF!</v>
      </c>
      <c r="DL20" s="41" t="e">
        <f t="shared" si="24"/>
        <v>#REF!</v>
      </c>
      <c r="DM20" s="41" t="e">
        <f t="shared" si="24"/>
        <v>#REF!</v>
      </c>
      <c r="DN20" s="41" t="e">
        <f t="shared" si="24"/>
        <v>#REF!</v>
      </c>
      <c r="DO20" s="41" t="e">
        <f t="shared" si="24"/>
        <v>#REF!</v>
      </c>
      <c r="DP20" s="41" t="e">
        <f t="shared" si="24"/>
        <v>#REF!</v>
      </c>
      <c r="DQ20" s="41" t="e">
        <f t="shared" si="24"/>
        <v>#REF!</v>
      </c>
      <c r="DR20" s="41" t="e">
        <f t="shared" si="24"/>
        <v>#REF!</v>
      </c>
      <c r="DS20" s="41" t="e">
        <f t="shared" si="24"/>
        <v>#REF!</v>
      </c>
      <c r="DT20" s="41" t="e">
        <f t="shared" si="24"/>
        <v>#REF!</v>
      </c>
      <c r="DU20" s="41" t="e">
        <f t="shared" si="24"/>
        <v>#REF!</v>
      </c>
      <c r="DV20" s="41" t="e">
        <f t="shared" si="24"/>
        <v>#REF!</v>
      </c>
      <c r="DW20" s="41" t="e">
        <f t="shared" si="24"/>
        <v>#REF!</v>
      </c>
      <c r="DX20" s="41" t="e">
        <f t="shared" si="24"/>
        <v>#REF!</v>
      </c>
      <c r="DY20" s="41" t="e">
        <f t="shared" si="24"/>
        <v>#REF!</v>
      </c>
      <c r="DZ20" s="41" t="e">
        <f t="shared" si="24"/>
        <v>#REF!</v>
      </c>
      <c r="EA20" s="41" t="e">
        <f t="shared" ref="EA20:EP35" si="31">DZ20</f>
        <v>#REF!</v>
      </c>
      <c r="EB20" s="41" t="e">
        <f t="shared" si="31"/>
        <v>#REF!</v>
      </c>
      <c r="EC20" s="41" t="e">
        <f t="shared" si="31"/>
        <v>#REF!</v>
      </c>
      <c r="ED20" s="41" t="e">
        <f t="shared" si="31"/>
        <v>#REF!</v>
      </c>
      <c r="EE20" s="41" t="e">
        <f t="shared" si="31"/>
        <v>#REF!</v>
      </c>
      <c r="EF20" s="41" t="e">
        <f t="shared" si="31"/>
        <v>#REF!</v>
      </c>
      <c r="EG20" s="41" t="e">
        <f t="shared" si="31"/>
        <v>#REF!</v>
      </c>
      <c r="EH20" s="41" t="e">
        <f t="shared" si="31"/>
        <v>#REF!</v>
      </c>
      <c r="EI20" s="41" t="e">
        <f t="shared" si="31"/>
        <v>#REF!</v>
      </c>
      <c r="EJ20" s="41" t="e">
        <f t="shared" si="31"/>
        <v>#REF!</v>
      </c>
      <c r="EK20" s="41" t="e">
        <f t="shared" si="31"/>
        <v>#REF!</v>
      </c>
      <c r="EL20" s="41" t="e">
        <f t="shared" si="31"/>
        <v>#REF!</v>
      </c>
      <c r="EM20" s="41" t="e">
        <f t="shared" si="31"/>
        <v>#REF!</v>
      </c>
      <c r="EN20" s="41" t="e">
        <f t="shared" si="31"/>
        <v>#REF!</v>
      </c>
      <c r="EO20" s="41" t="e">
        <f t="shared" si="31"/>
        <v>#REF!</v>
      </c>
      <c r="EP20" s="41" t="e">
        <f t="shared" si="31"/>
        <v>#REF!</v>
      </c>
      <c r="EQ20" s="41" t="e">
        <f t="shared" si="25"/>
        <v>#REF!</v>
      </c>
      <c r="ER20" s="41" t="e">
        <f t="shared" si="25"/>
        <v>#REF!</v>
      </c>
      <c r="ES20" s="41" t="e">
        <f t="shared" si="25"/>
        <v>#REF!</v>
      </c>
      <c r="ET20" s="41" t="e">
        <f t="shared" si="25"/>
        <v>#REF!</v>
      </c>
      <c r="EU20" s="41" t="e">
        <f t="shared" si="25"/>
        <v>#REF!</v>
      </c>
      <c r="EV20" s="41" t="e">
        <f t="shared" si="25"/>
        <v>#REF!</v>
      </c>
      <c r="EW20" s="41" t="e">
        <f t="shared" si="25"/>
        <v>#REF!</v>
      </c>
      <c r="EX20" s="41" t="e">
        <f t="shared" si="25"/>
        <v>#REF!</v>
      </c>
      <c r="EY20" s="41" t="e">
        <f t="shared" si="25"/>
        <v>#REF!</v>
      </c>
      <c r="EZ20" s="41" t="e">
        <f t="shared" si="25"/>
        <v>#REF!</v>
      </c>
      <c r="FA20" s="41" t="e">
        <f t="shared" si="25"/>
        <v>#REF!</v>
      </c>
      <c r="FB20" s="41" t="e">
        <f t="shared" si="25"/>
        <v>#REF!</v>
      </c>
      <c r="FC20" s="41" t="e">
        <f t="shared" si="25"/>
        <v>#REF!</v>
      </c>
      <c r="FD20" s="41" t="e">
        <f t="shared" si="25"/>
        <v>#REF!</v>
      </c>
      <c r="FE20" s="41" t="e">
        <f t="shared" si="25"/>
        <v>#REF!</v>
      </c>
      <c r="FF20" s="41" t="e">
        <f t="shared" si="25"/>
        <v>#REF!</v>
      </c>
      <c r="FG20" s="41" t="e">
        <f t="shared" ref="FG20:FV35" si="32">FF20</f>
        <v>#REF!</v>
      </c>
      <c r="FH20" s="41" t="e">
        <f t="shared" si="32"/>
        <v>#REF!</v>
      </c>
      <c r="FI20" s="41" t="e">
        <f t="shared" si="32"/>
        <v>#REF!</v>
      </c>
      <c r="FJ20" s="41" t="e">
        <f t="shared" si="32"/>
        <v>#REF!</v>
      </c>
      <c r="FK20" s="41" t="e">
        <f t="shared" si="32"/>
        <v>#REF!</v>
      </c>
      <c r="FL20" s="41" t="e">
        <f t="shared" si="32"/>
        <v>#REF!</v>
      </c>
      <c r="FM20" s="41" t="e">
        <f t="shared" si="32"/>
        <v>#REF!</v>
      </c>
      <c r="FN20" s="41" t="e">
        <f t="shared" si="32"/>
        <v>#REF!</v>
      </c>
      <c r="FO20" s="41" t="e">
        <f t="shared" si="32"/>
        <v>#REF!</v>
      </c>
      <c r="FP20" s="41" t="e">
        <f t="shared" si="32"/>
        <v>#REF!</v>
      </c>
      <c r="FQ20" s="41" t="e">
        <f t="shared" si="32"/>
        <v>#REF!</v>
      </c>
      <c r="FR20" s="41" t="e">
        <f t="shared" si="32"/>
        <v>#REF!</v>
      </c>
      <c r="FS20" s="41" t="e">
        <f t="shared" si="32"/>
        <v>#REF!</v>
      </c>
      <c r="FT20" s="41" t="e">
        <f t="shared" si="32"/>
        <v>#REF!</v>
      </c>
      <c r="FU20" s="41" t="e">
        <f t="shared" si="32"/>
        <v>#REF!</v>
      </c>
      <c r="FV20" s="41" t="e">
        <f t="shared" si="32"/>
        <v>#REF!</v>
      </c>
      <c r="FW20" s="41" t="e">
        <f t="shared" si="26"/>
        <v>#REF!</v>
      </c>
      <c r="FX20" s="41" t="e">
        <f t="shared" si="26"/>
        <v>#REF!</v>
      </c>
      <c r="FY20" s="41" t="e">
        <f t="shared" si="26"/>
        <v>#REF!</v>
      </c>
      <c r="FZ20" s="41" t="e">
        <f t="shared" si="26"/>
        <v>#REF!</v>
      </c>
      <c r="GA20" s="41" t="e">
        <f t="shared" si="26"/>
        <v>#REF!</v>
      </c>
      <c r="GB20" s="41" t="e">
        <f t="shared" si="26"/>
        <v>#REF!</v>
      </c>
      <c r="GC20" s="41" t="e">
        <f t="shared" si="26"/>
        <v>#REF!</v>
      </c>
      <c r="GD20" s="41" t="e">
        <f t="shared" si="26"/>
        <v>#REF!</v>
      </c>
      <c r="GE20" s="41" t="e">
        <f t="shared" si="26"/>
        <v>#REF!</v>
      </c>
      <c r="GF20" s="41" t="e">
        <f t="shared" si="26"/>
        <v>#REF!</v>
      </c>
      <c r="GG20" s="41" t="e">
        <f t="shared" si="26"/>
        <v>#REF!</v>
      </c>
      <c r="GH20" s="41" t="e">
        <f t="shared" si="26"/>
        <v>#REF!</v>
      </c>
      <c r="GI20" s="41" t="e">
        <f t="shared" si="26"/>
        <v>#REF!</v>
      </c>
      <c r="GJ20" s="41" t="e">
        <f t="shared" si="26"/>
        <v>#REF!</v>
      </c>
      <c r="GK20" s="41" t="e">
        <f t="shared" si="26"/>
        <v>#REF!</v>
      </c>
      <c r="GL20" s="41" t="e">
        <f t="shared" si="26"/>
        <v>#REF!</v>
      </c>
      <c r="GM20" s="41" t="e">
        <f t="shared" ref="GM20:HB35" si="33">GL20</f>
        <v>#REF!</v>
      </c>
      <c r="GN20" s="41" t="e">
        <f t="shared" si="33"/>
        <v>#REF!</v>
      </c>
      <c r="GO20" s="41" t="e">
        <f t="shared" si="33"/>
        <v>#REF!</v>
      </c>
      <c r="GP20" s="41" t="e">
        <f t="shared" si="33"/>
        <v>#REF!</v>
      </c>
      <c r="GQ20" s="41" t="e">
        <f t="shared" si="33"/>
        <v>#REF!</v>
      </c>
      <c r="GR20" s="41" t="e">
        <f t="shared" si="33"/>
        <v>#REF!</v>
      </c>
      <c r="GS20" s="41" t="e">
        <f t="shared" si="33"/>
        <v>#REF!</v>
      </c>
      <c r="GT20" s="41" t="e">
        <f t="shared" si="33"/>
        <v>#REF!</v>
      </c>
      <c r="GU20" s="41" t="e">
        <f t="shared" si="33"/>
        <v>#REF!</v>
      </c>
      <c r="GV20" s="41" t="e">
        <f t="shared" si="33"/>
        <v>#REF!</v>
      </c>
      <c r="GW20" s="41" t="e">
        <f t="shared" si="33"/>
        <v>#REF!</v>
      </c>
      <c r="GX20" s="41" t="e">
        <f t="shared" si="33"/>
        <v>#REF!</v>
      </c>
      <c r="GY20" s="41" t="e">
        <f t="shared" si="33"/>
        <v>#REF!</v>
      </c>
      <c r="GZ20" s="41" t="e">
        <f t="shared" si="33"/>
        <v>#REF!</v>
      </c>
      <c r="HA20" s="41" t="e">
        <f t="shared" si="33"/>
        <v>#REF!</v>
      </c>
      <c r="HB20" s="41" t="e">
        <f t="shared" si="33"/>
        <v>#REF!</v>
      </c>
      <c r="HC20" s="41" t="e">
        <f t="shared" si="27"/>
        <v>#REF!</v>
      </c>
      <c r="HD20" s="41" t="e">
        <f t="shared" si="27"/>
        <v>#REF!</v>
      </c>
      <c r="HE20" s="41" t="e">
        <f t="shared" si="27"/>
        <v>#REF!</v>
      </c>
      <c r="HF20" s="41" t="e">
        <f t="shared" si="27"/>
        <v>#REF!</v>
      </c>
      <c r="HG20" s="41" t="e">
        <f t="shared" si="27"/>
        <v>#REF!</v>
      </c>
      <c r="HH20" s="41" t="e">
        <f t="shared" si="27"/>
        <v>#REF!</v>
      </c>
      <c r="HI20" s="41" t="e">
        <f t="shared" si="27"/>
        <v>#REF!</v>
      </c>
      <c r="HJ20" s="41" t="e">
        <f t="shared" si="27"/>
        <v>#REF!</v>
      </c>
    </row>
    <row r="21" spans="1:218" ht="14.4" x14ac:dyDescent="0.3">
      <c r="A21" s="42">
        <v>18</v>
      </c>
      <c r="B21" s="43" t="e">
        <f>'CMM1 - AUX CALC'!$S$67</f>
        <v>#REF!</v>
      </c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 t="e">
        <f>$B21/(_xlfn.SINGLE(PrazoConcessao)*12-T$3+1)</f>
        <v>#REF!</v>
      </c>
      <c r="U21" s="41" t="e">
        <f t="shared" si="28"/>
        <v>#REF!</v>
      </c>
      <c r="V21" s="41" t="e">
        <f t="shared" si="28"/>
        <v>#REF!</v>
      </c>
      <c r="W21" s="41" t="e">
        <f t="shared" si="28"/>
        <v>#REF!</v>
      </c>
      <c r="X21" s="41" t="e">
        <f t="shared" si="28"/>
        <v>#REF!</v>
      </c>
      <c r="Y21" s="41" t="e">
        <f t="shared" si="28"/>
        <v>#REF!</v>
      </c>
      <c r="Z21" s="41" t="e">
        <f t="shared" si="28"/>
        <v>#REF!</v>
      </c>
      <c r="AA21" s="41" t="e">
        <f t="shared" si="28"/>
        <v>#REF!</v>
      </c>
      <c r="AB21" s="41" t="e">
        <f t="shared" si="28"/>
        <v>#REF!</v>
      </c>
      <c r="AC21" s="41" t="e">
        <f t="shared" si="28"/>
        <v>#REF!</v>
      </c>
      <c r="AD21" s="41" t="e">
        <f t="shared" si="28"/>
        <v>#REF!</v>
      </c>
      <c r="AE21" s="41" t="e">
        <f t="shared" si="28"/>
        <v>#REF!</v>
      </c>
      <c r="AF21" s="41" t="e">
        <f t="shared" si="28"/>
        <v>#REF!</v>
      </c>
      <c r="AG21" s="41" t="e">
        <f t="shared" si="28"/>
        <v>#REF!</v>
      </c>
      <c r="AH21" s="41" t="e">
        <f t="shared" si="28"/>
        <v>#REF!</v>
      </c>
      <c r="AI21" s="41" t="e">
        <f t="shared" si="28"/>
        <v>#REF!</v>
      </c>
      <c r="AJ21" s="41" t="e">
        <f t="shared" si="21"/>
        <v>#REF!</v>
      </c>
      <c r="AK21" s="41" t="e">
        <f t="shared" si="21"/>
        <v>#REF!</v>
      </c>
      <c r="AL21" s="41" t="e">
        <f t="shared" si="21"/>
        <v>#REF!</v>
      </c>
      <c r="AM21" s="41" t="e">
        <f t="shared" si="21"/>
        <v>#REF!</v>
      </c>
      <c r="AN21" s="41" t="e">
        <f t="shared" si="21"/>
        <v>#REF!</v>
      </c>
      <c r="AO21" s="41" t="e">
        <f t="shared" si="21"/>
        <v>#REF!</v>
      </c>
      <c r="AP21" s="41" t="e">
        <f t="shared" si="21"/>
        <v>#REF!</v>
      </c>
      <c r="AQ21" s="41" t="e">
        <f t="shared" si="21"/>
        <v>#REF!</v>
      </c>
      <c r="AR21" s="41" t="e">
        <f t="shared" si="21"/>
        <v>#REF!</v>
      </c>
      <c r="AS21" s="41" t="e">
        <f t="shared" si="21"/>
        <v>#REF!</v>
      </c>
      <c r="AT21" s="41" t="e">
        <f t="shared" si="21"/>
        <v>#REF!</v>
      </c>
      <c r="AU21" s="41" t="e">
        <f t="shared" si="21"/>
        <v>#REF!</v>
      </c>
      <c r="AV21" s="41" t="e">
        <f t="shared" si="21"/>
        <v>#REF!</v>
      </c>
      <c r="AW21" s="41" t="e">
        <f t="shared" si="21"/>
        <v>#REF!</v>
      </c>
      <c r="AX21" s="41" t="e">
        <f t="shared" si="21"/>
        <v>#REF!</v>
      </c>
      <c r="AY21" s="41" t="e">
        <f t="shared" si="29"/>
        <v>#REF!</v>
      </c>
      <c r="AZ21" s="41" t="e">
        <f t="shared" si="29"/>
        <v>#REF!</v>
      </c>
      <c r="BA21" s="41" t="e">
        <f t="shared" si="29"/>
        <v>#REF!</v>
      </c>
      <c r="BB21" s="41" t="e">
        <f t="shared" si="29"/>
        <v>#REF!</v>
      </c>
      <c r="BC21" s="41" t="e">
        <f t="shared" si="29"/>
        <v>#REF!</v>
      </c>
      <c r="BD21" s="41" t="e">
        <f t="shared" si="29"/>
        <v>#REF!</v>
      </c>
      <c r="BE21" s="41" t="e">
        <f t="shared" si="29"/>
        <v>#REF!</v>
      </c>
      <c r="BF21" s="41" t="e">
        <f t="shared" si="29"/>
        <v>#REF!</v>
      </c>
      <c r="BG21" s="41" t="e">
        <f t="shared" si="29"/>
        <v>#REF!</v>
      </c>
      <c r="BH21" s="41" t="e">
        <f t="shared" si="29"/>
        <v>#REF!</v>
      </c>
      <c r="BI21" s="41" t="e">
        <f t="shared" si="29"/>
        <v>#REF!</v>
      </c>
      <c r="BJ21" s="41" t="e">
        <f t="shared" si="29"/>
        <v>#REF!</v>
      </c>
      <c r="BK21" s="41" t="e">
        <f t="shared" si="29"/>
        <v>#REF!</v>
      </c>
      <c r="BL21" s="41" t="e">
        <f t="shared" si="29"/>
        <v>#REF!</v>
      </c>
      <c r="BM21" s="41" t="e">
        <f t="shared" si="29"/>
        <v>#REF!</v>
      </c>
      <c r="BN21" s="41" t="e">
        <f t="shared" si="29"/>
        <v>#REF!</v>
      </c>
      <c r="BO21" s="41" t="e">
        <f t="shared" si="22"/>
        <v>#REF!</v>
      </c>
      <c r="BP21" s="41" t="e">
        <f t="shared" si="22"/>
        <v>#REF!</v>
      </c>
      <c r="BQ21" s="41" t="e">
        <f t="shared" si="22"/>
        <v>#REF!</v>
      </c>
      <c r="BR21" s="41" t="e">
        <f t="shared" si="22"/>
        <v>#REF!</v>
      </c>
      <c r="BS21" s="41" t="e">
        <f t="shared" si="22"/>
        <v>#REF!</v>
      </c>
      <c r="BT21" s="41" t="e">
        <f t="shared" si="22"/>
        <v>#REF!</v>
      </c>
      <c r="BU21" s="41" t="e">
        <f t="shared" si="22"/>
        <v>#REF!</v>
      </c>
      <c r="BV21" s="41" t="e">
        <f t="shared" si="22"/>
        <v>#REF!</v>
      </c>
      <c r="BW21" s="41" t="e">
        <f t="shared" si="22"/>
        <v>#REF!</v>
      </c>
      <c r="BX21" s="41" t="e">
        <f t="shared" si="22"/>
        <v>#REF!</v>
      </c>
      <c r="BY21" s="41" t="e">
        <f t="shared" si="22"/>
        <v>#REF!</v>
      </c>
      <c r="BZ21" s="41" t="e">
        <f t="shared" si="22"/>
        <v>#REF!</v>
      </c>
      <c r="CA21" s="41" t="e">
        <f t="shared" si="22"/>
        <v>#REF!</v>
      </c>
      <c r="CB21" s="41" t="e">
        <f t="shared" si="22"/>
        <v>#REF!</v>
      </c>
      <c r="CC21" s="41" t="e">
        <f t="shared" si="22"/>
        <v>#REF!</v>
      </c>
      <c r="CD21" s="41" t="e">
        <f t="shared" si="22"/>
        <v>#REF!</v>
      </c>
      <c r="CE21" s="41" t="e">
        <f t="shared" si="23"/>
        <v>#REF!</v>
      </c>
      <c r="CF21" s="41" t="e">
        <f t="shared" si="23"/>
        <v>#REF!</v>
      </c>
      <c r="CG21" s="41" t="e">
        <f t="shared" si="23"/>
        <v>#REF!</v>
      </c>
      <c r="CH21" s="41" t="e">
        <f t="shared" si="23"/>
        <v>#REF!</v>
      </c>
      <c r="CI21" s="41" t="e">
        <f t="shared" si="23"/>
        <v>#REF!</v>
      </c>
      <c r="CJ21" s="41" t="e">
        <f t="shared" si="23"/>
        <v>#REF!</v>
      </c>
      <c r="CK21" s="41" t="e">
        <f t="shared" si="23"/>
        <v>#REF!</v>
      </c>
      <c r="CL21" s="41" t="e">
        <f t="shared" si="23"/>
        <v>#REF!</v>
      </c>
      <c r="CM21" s="41" t="e">
        <f t="shared" si="23"/>
        <v>#REF!</v>
      </c>
      <c r="CN21" s="41" t="e">
        <f t="shared" si="23"/>
        <v>#REF!</v>
      </c>
      <c r="CO21" s="41" t="e">
        <f t="shared" si="23"/>
        <v>#REF!</v>
      </c>
      <c r="CP21" s="41" t="e">
        <f t="shared" si="23"/>
        <v>#REF!</v>
      </c>
      <c r="CQ21" s="41" t="e">
        <f t="shared" si="23"/>
        <v>#REF!</v>
      </c>
      <c r="CR21" s="41" t="e">
        <f t="shared" si="23"/>
        <v>#REF!</v>
      </c>
      <c r="CS21" s="41" t="e">
        <f t="shared" si="23"/>
        <v>#REF!</v>
      </c>
      <c r="CT21" s="41" t="e">
        <f t="shared" si="23"/>
        <v>#REF!</v>
      </c>
      <c r="CU21" s="41" t="e">
        <f t="shared" si="30"/>
        <v>#REF!</v>
      </c>
      <c r="CV21" s="41" t="e">
        <f t="shared" si="30"/>
        <v>#REF!</v>
      </c>
      <c r="CW21" s="41" t="e">
        <f t="shared" si="30"/>
        <v>#REF!</v>
      </c>
      <c r="CX21" s="41" t="e">
        <f t="shared" si="30"/>
        <v>#REF!</v>
      </c>
      <c r="CY21" s="41" t="e">
        <f t="shared" si="30"/>
        <v>#REF!</v>
      </c>
      <c r="CZ21" s="41" t="e">
        <f t="shared" si="30"/>
        <v>#REF!</v>
      </c>
      <c r="DA21" s="41" t="e">
        <f t="shared" si="30"/>
        <v>#REF!</v>
      </c>
      <c r="DB21" s="41" t="e">
        <f t="shared" si="30"/>
        <v>#REF!</v>
      </c>
      <c r="DC21" s="41" t="e">
        <f t="shared" si="30"/>
        <v>#REF!</v>
      </c>
      <c r="DD21" s="41" t="e">
        <f t="shared" si="30"/>
        <v>#REF!</v>
      </c>
      <c r="DE21" s="41" t="e">
        <f t="shared" si="30"/>
        <v>#REF!</v>
      </c>
      <c r="DF21" s="41" t="e">
        <f t="shared" si="30"/>
        <v>#REF!</v>
      </c>
      <c r="DG21" s="41" t="e">
        <f t="shared" si="30"/>
        <v>#REF!</v>
      </c>
      <c r="DH21" s="41" t="e">
        <f t="shared" si="30"/>
        <v>#REF!</v>
      </c>
      <c r="DI21" s="41" t="e">
        <f t="shared" si="30"/>
        <v>#REF!</v>
      </c>
      <c r="DJ21" s="41" t="e">
        <f t="shared" si="30"/>
        <v>#REF!</v>
      </c>
      <c r="DK21" s="41" t="e">
        <f t="shared" si="24"/>
        <v>#REF!</v>
      </c>
      <c r="DL21" s="41" t="e">
        <f t="shared" si="24"/>
        <v>#REF!</v>
      </c>
      <c r="DM21" s="41" t="e">
        <f t="shared" si="24"/>
        <v>#REF!</v>
      </c>
      <c r="DN21" s="41" t="e">
        <f t="shared" si="24"/>
        <v>#REF!</v>
      </c>
      <c r="DO21" s="41" t="e">
        <f t="shared" si="24"/>
        <v>#REF!</v>
      </c>
      <c r="DP21" s="41" t="e">
        <f t="shared" si="24"/>
        <v>#REF!</v>
      </c>
      <c r="DQ21" s="41" t="e">
        <f t="shared" si="24"/>
        <v>#REF!</v>
      </c>
      <c r="DR21" s="41" t="e">
        <f t="shared" si="24"/>
        <v>#REF!</v>
      </c>
      <c r="DS21" s="41" t="e">
        <f t="shared" si="24"/>
        <v>#REF!</v>
      </c>
      <c r="DT21" s="41" t="e">
        <f t="shared" si="24"/>
        <v>#REF!</v>
      </c>
      <c r="DU21" s="41" t="e">
        <f t="shared" si="24"/>
        <v>#REF!</v>
      </c>
      <c r="DV21" s="41" t="e">
        <f t="shared" si="24"/>
        <v>#REF!</v>
      </c>
      <c r="DW21" s="41" t="e">
        <f t="shared" si="24"/>
        <v>#REF!</v>
      </c>
      <c r="DX21" s="41" t="e">
        <f t="shared" si="24"/>
        <v>#REF!</v>
      </c>
      <c r="DY21" s="41" t="e">
        <f t="shared" si="24"/>
        <v>#REF!</v>
      </c>
      <c r="DZ21" s="41" t="e">
        <f t="shared" si="24"/>
        <v>#REF!</v>
      </c>
      <c r="EA21" s="41" t="e">
        <f t="shared" si="31"/>
        <v>#REF!</v>
      </c>
      <c r="EB21" s="41" t="e">
        <f t="shared" si="31"/>
        <v>#REF!</v>
      </c>
      <c r="EC21" s="41" t="e">
        <f t="shared" si="31"/>
        <v>#REF!</v>
      </c>
      <c r="ED21" s="41" t="e">
        <f t="shared" si="31"/>
        <v>#REF!</v>
      </c>
      <c r="EE21" s="41" t="e">
        <f t="shared" si="31"/>
        <v>#REF!</v>
      </c>
      <c r="EF21" s="41" t="e">
        <f t="shared" si="31"/>
        <v>#REF!</v>
      </c>
      <c r="EG21" s="41" t="e">
        <f t="shared" si="31"/>
        <v>#REF!</v>
      </c>
      <c r="EH21" s="41" t="e">
        <f t="shared" si="31"/>
        <v>#REF!</v>
      </c>
      <c r="EI21" s="41" t="e">
        <f t="shared" si="31"/>
        <v>#REF!</v>
      </c>
      <c r="EJ21" s="41" t="e">
        <f t="shared" si="31"/>
        <v>#REF!</v>
      </c>
      <c r="EK21" s="41" t="e">
        <f t="shared" si="31"/>
        <v>#REF!</v>
      </c>
      <c r="EL21" s="41" t="e">
        <f t="shared" si="31"/>
        <v>#REF!</v>
      </c>
      <c r="EM21" s="41" t="e">
        <f t="shared" si="31"/>
        <v>#REF!</v>
      </c>
      <c r="EN21" s="41" t="e">
        <f t="shared" si="31"/>
        <v>#REF!</v>
      </c>
      <c r="EO21" s="41" t="e">
        <f t="shared" si="31"/>
        <v>#REF!</v>
      </c>
      <c r="EP21" s="41" t="e">
        <f t="shared" si="31"/>
        <v>#REF!</v>
      </c>
      <c r="EQ21" s="41" t="e">
        <f t="shared" si="25"/>
        <v>#REF!</v>
      </c>
      <c r="ER21" s="41" t="e">
        <f t="shared" si="25"/>
        <v>#REF!</v>
      </c>
      <c r="ES21" s="41" t="e">
        <f t="shared" si="25"/>
        <v>#REF!</v>
      </c>
      <c r="ET21" s="41" t="e">
        <f t="shared" si="25"/>
        <v>#REF!</v>
      </c>
      <c r="EU21" s="41" t="e">
        <f t="shared" si="25"/>
        <v>#REF!</v>
      </c>
      <c r="EV21" s="41" t="e">
        <f t="shared" si="25"/>
        <v>#REF!</v>
      </c>
      <c r="EW21" s="41" t="e">
        <f t="shared" si="25"/>
        <v>#REF!</v>
      </c>
      <c r="EX21" s="41" t="e">
        <f t="shared" si="25"/>
        <v>#REF!</v>
      </c>
      <c r="EY21" s="41" t="e">
        <f t="shared" si="25"/>
        <v>#REF!</v>
      </c>
      <c r="EZ21" s="41" t="e">
        <f t="shared" si="25"/>
        <v>#REF!</v>
      </c>
      <c r="FA21" s="41" t="e">
        <f t="shared" si="25"/>
        <v>#REF!</v>
      </c>
      <c r="FB21" s="41" t="e">
        <f t="shared" si="25"/>
        <v>#REF!</v>
      </c>
      <c r="FC21" s="41" t="e">
        <f t="shared" si="25"/>
        <v>#REF!</v>
      </c>
      <c r="FD21" s="41" t="e">
        <f t="shared" si="25"/>
        <v>#REF!</v>
      </c>
      <c r="FE21" s="41" t="e">
        <f t="shared" si="25"/>
        <v>#REF!</v>
      </c>
      <c r="FF21" s="41" t="e">
        <f t="shared" si="25"/>
        <v>#REF!</v>
      </c>
      <c r="FG21" s="41" t="e">
        <f t="shared" si="32"/>
        <v>#REF!</v>
      </c>
      <c r="FH21" s="41" t="e">
        <f t="shared" si="32"/>
        <v>#REF!</v>
      </c>
      <c r="FI21" s="41" t="e">
        <f t="shared" si="32"/>
        <v>#REF!</v>
      </c>
      <c r="FJ21" s="41" t="e">
        <f t="shared" si="32"/>
        <v>#REF!</v>
      </c>
      <c r="FK21" s="41" t="e">
        <f t="shared" si="32"/>
        <v>#REF!</v>
      </c>
      <c r="FL21" s="41" t="e">
        <f t="shared" si="32"/>
        <v>#REF!</v>
      </c>
      <c r="FM21" s="41" t="e">
        <f t="shared" si="32"/>
        <v>#REF!</v>
      </c>
      <c r="FN21" s="41" t="e">
        <f t="shared" si="32"/>
        <v>#REF!</v>
      </c>
      <c r="FO21" s="41" t="e">
        <f t="shared" si="32"/>
        <v>#REF!</v>
      </c>
      <c r="FP21" s="41" t="e">
        <f t="shared" si="32"/>
        <v>#REF!</v>
      </c>
      <c r="FQ21" s="41" t="e">
        <f t="shared" si="32"/>
        <v>#REF!</v>
      </c>
      <c r="FR21" s="41" t="e">
        <f t="shared" si="32"/>
        <v>#REF!</v>
      </c>
      <c r="FS21" s="41" t="e">
        <f t="shared" si="32"/>
        <v>#REF!</v>
      </c>
      <c r="FT21" s="41" t="e">
        <f t="shared" si="32"/>
        <v>#REF!</v>
      </c>
      <c r="FU21" s="41" t="e">
        <f t="shared" si="32"/>
        <v>#REF!</v>
      </c>
      <c r="FV21" s="41" t="e">
        <f t="shared" si="32"/>
        <v>#REF!</v>
      </c>
      <c r="FW21" s="41" t="e">
        <f t="shared" si="26"/>
        <v>#REF!</v>
      </c>
      <c r="FX21" s="41" t="e">
        <f t="shared" si="26"/>
        <v>#REF!</v>
      </c>
      <c r="FY21" s="41" t="e">
        <f t="shared" si="26"/>
        <v>#REF!</v>
      </c>
      <c r="FZ21" s="41" t="e">
        <f t="shared" si="26"/>
        <v>#REF!</v>
      </c>
      <c r="GA21" s="41" t="e">
        <f t="shared" si="26"/>
        <v>#REF!</v>
      </c>
      <c r="GB21" s="41" t="e">
        <f t="shared" si="26"/>
        <v>#REF!</v>
      </c>
      <c r="GC21" s="41" t="e">
        <f t="shared" si="26"/>
        <v>#REF!</v>
      </c>
      <c r="GD21" s="41" t="e">
        <f t="shared" si="26"/>
        <v>#REF!</v>
      </c>
      <c r="GE21" s="41" t="e">
        <f t="shared" si="26"/>
        <v>#REF!</v>
      </c>
      <c r="GF21" s="41" t="e">
        <f t="shared" si="26"/>
        <v>#REF!</v>
      </c>
      <c r="GG21" s="41" t="e">
        <f t="shared" si="26"/>
        <v>#REF!</v>
      </c>
      <c r="GH21" s="41" t="e">
        <f t="shared" si="26"/>
        <v>#REF!</v>
      </c>
      <c r="GI21" s="41" t="e">
        <f t="shared" si="26"/>
        <v>#REF!</v>
      </c>
      <c r="GJ21" s="41" t="e">
        <f t="shared" si="26"/>
        <v>#REF!</v>
      </c>
      <c r="GK21" s="41" t="e">
        <f t="shared" si="26"/>
        <v>#REF!</v>
      </c>
      <c r="GL21" s="41" t="e">
        <f t="shared" si="26"/>
        <v>#REF!</v>
      </c>
      <c r="GM21" s="41" t="e">
        <f t="shared" si="33"/>
        <v>#REF!</v>
      </c>
      <c r="GN21" s="41" t="e">
        <f t="shared" si="33"/>
        <v>#REF!</v>
      </c>
      <c r="GO21" s="41" t="e">
        <f t="shared" si="33"/>
        <v>#REF!</v>
      </c>
      <c r="GP21" s="41" t="e">
        <f t="shared" si="33"/>
        <v>#REF!</v>
      </c>
      <c r="GQ21" s="41" t="e">
        <f t="shared" si="33"/>
        <v>#REF!</v>
      </c>
      <c r="GR21" s="41" t="e">
        <f t="shared" si="33"/>
        <v>#REF!</v>
      </c>
      <c r="GS21" s="41" t="e">
        <f t="shared" si="33"/>
        <v>#REF!</v>
      </c>
      <c r="GT21" s="41" t="e">
        <f t="shared" si="33"/>
        <v>#REF!</v>
      </c>
      <c r="GU21" s="41" t="e">
        <f t="shared" si="33"/>
        <v>#REF!</v>
      </c>
      <c r="GV21" s="41" t="e">
        <f t="shared" si="33"/>
        <v>#REF!</v>
      </c>
      <c r="GW21" s="41" t="e">
        <f t="shared" si="33"/>
        <v>#REF!</v>
      </c>
      <c r="GX21" s="41" t="e">
        <f t="shared" si="33"/>
        <v>#REF!</v>
      </c>
      <c r="GY21" s="41" t="e">
        <f t="shared" si="33"/>
        <v>#REF!</v>
      </c>
      <c r="GZ21" s="41" t="e">
        <f t="shared" si="33"/>
        <v>#REF!</v>
      </c>
      <c r="HA21" s="41" t="e">
        <f t="shared" si="33"/>
        <v>#REF!</v>
      </c>
      <c r="HB21" s="41" t="e">
        <f t="shared" si="33"/>
        <v>#REF!</v>
      </c>
      <c r="HC21" s="41" t="e">
        <f t="shared" si="27"/>
        <v>#REF!</v>
      </c>
      <c r="HD21" s="41" t="e">
        <f t="shared" si="27"/>
        <v>#REF!</v>
      </c>
      <c r="HE21" s="41" t="e">
        <f t="shared" si="27"/>
        <v>#REF!</v>
      </c>
      <c r="HF21" s="41" t="e">
        <f t="shared" si="27"/>
        <v>#REF!</v>
      </c>
      <c r="HG21" s="41" t="e">
        <f t="shared" si="27"/>
        <v>#REF!</v>
      </c>
      <c r="HH21" s="41" t="e">
        <f t="shared" si="27"/>
        <v>#REF!</v>
      </c>
      <c r="HI21" s="41" t="e">
        <f t="shared" si="27"/>
        <v>#REF!</v>
      </c>
      <c r="HJ21" s="41" t="e">
        <f t="shared" si="27"/>
        <v>#REF!</v>
      </c>
    </row>
    <row r="22" spans="1:218" ht="14.4" x14ac:dyDescent="0.3">
      <c r="A22" s="42">
        <v>19</v>
      </c>
      <c r="B22" s="43" t="e">
        <f>'CMM1 - AUX CALC'!$T$67</f>
        <v>#REF!</v>
      </c>
      <c r="U22" s="41" t="e">
        <f>$B22/(_xlfn.SINGLE(PrazoConcessao)*12-U$3+1)</f>
        <v>#REF!</v>
      </c>
      <c r="V22" s="41" t="e">
        <f t="shared" si="28"/>
        <v>#REF!</v>
      </c>
      <c r="W22" s="41" t="e">
        <f t="shared" si="28"/>
        <v>#REF!</v>
      </c>
      <c r="X22" s="41" t="e">
        <f t="shared" si="28"/>
        <v>#REF!</v>
      </c>
      <c r="Y22" s="41" t="e">
        <f t="shared" si="28"/>
        <v>#REF!</v>
      </c>
      <c r="Z22" s="41" t="e">
        <f t="shared" si="28"/>
        <v>#REF!</v>
      </c>
      <c r="AA22" s="41" t="e">
        <f t="shared" si="28"/>
        <v>#REF!</v>
      </c>
      <c r="AB22" s="41" t="e">
        <f t="shared" si="28"/>
        <v>#REF!</v>
      </c>
      <c r="AC22" s="41" t="e">
        <f t="shared" si="28"/>
        <v>#REF!</v>
      </c>
      <c r="AD22" s="41" t="e">
        <f t="shared" si="28"/>
        <v>#REF!</v>
      </c>
      <c r="AE22" s="41" t="e">
        <f t="shared" si="28"/>
        <v>#REF!</v>
      </c>
      <c r="AF22" s="41" t="e">
        <f t="shared" si="28"/>
        <v>#REF!</v>
      </c>
      <c r="AG22" s="41" t="e">
        <f t="shared" si="28"/>
        <v>#REF!</v>
      </c>
      <c r="AH22" s="41" t="e">
        <f t="shared" si="28"/>
        <v>#REF!</v>
      </c>
      <c r="AI22" s="41" t="e">
        <f t="shared" si="28"/>
        <v>#REF!</v>
      </c>
      <c r="AJ22" s="41" t="e">
        <f t="shared" si="21"/>
        <v>#REF!</v>
      </c>
      <c r="AK22" s="41" t="e">
        <f t="shared" si="21"/>
        <v>#REF!</v>
      </c>
      <c r="AL22" s="41" t="e">
        <f t="shared" si="21"/>
        <v>#REF!</v>
      </c>
      <c r="AM22" s="41" t="e">
        <f t="shared" si="21"/>
        <v>#REF!</v>
      </c>
      <c r="AN22" s="41" t="e">
        <f t="shared" si="21"/>
        <v>#REF!</v>
      </c>
      <c r="AO22" s="41" t="e">
        <f t="shared" si="21"/>
        <v>#REF!</v>
      </c>
      <c r="AP22" s="41" t="e">
        <f t="shared" si="21"/>
        <v>#REF!</v>
      </c>
      <c r="AQ22" s="41" t="e">
        <f t="shared" si="21"/>
        <v>#REF!</v>
      </c>
      <c r="AR22" s="41" t="e">
        <f t="shared" si="21"/>
        <v>#REF!</v>
      </c>
      <c r="AS22" s="41" t="e">
        <f t="shared" si="21"/>
        <v>#REF!</v>
      </c>
      <c r="AT22" s="41" t="e">
        <f t="shared" si="21"/>
        <v>#REF!</v>
      </c>
      <c r="AU22" s="41" t="e">
        <f t="shared" si="21"/>
        <v>#REF!</v>
      </c>
      <c r="AV22" s="41" t="e">
        <f t="shared" si="21"/>
        <v>#REF!</v>
      </c>
      <c r="AW22" s="41" t="e">
        <f t="shared" si="21"/>
        <v>#REF!</v>
      </c>
      <c r="AX22" s="41" t="e">
        <f t="shared" si="21"/>
        <v>#REF!</v>
      </c>
      <c r="AY22" s="41" t="e">
        <f t="shared" si="29"/>
        <v>#REF!</v>
      </c>
      <c r="AZ22" s="41" t="e">
        <f t="shared" si="29"/>
        <v>#REF!</v>
      </c>
      <c r="BA22" s="41" t="e">
        <f t="shared" si="29"/>
        <v>#REF!</v>
      </c>
      <c r="BB22" s="41" t="e">
        <f t="shared" si="29"/>
        <v>#REF!</v>
      </c>
      <c r="BC22" s="41" t="e">
        <f t="shared" si="29"/>
        <v>#REF!</v>
      </c>
      <c r="BD22" s="41" t="e">
        <f t="shared" si="29"/>
        <v>#REF!</v>
      </c>
      <c r="BE22" s="41" t="e">
        <f t="shared" si="29"/>
        <v>#REF!</v>
      </c>
      <c r="BF22" s="41" t="e">
        <f t="shared" si="29"/>
        <v>#REF!</v>
      </c>
      <c r="BG22" s="41" t="e">
        <f t="shared" si="29"/>
        <v>#REF!</v>
      </c>
      <c r="BH22" s="41" t="e">
        <f t="shared" si="29"/>
        <v>#REF!</v>
      </c>
      <c r="BI22" s="41" t="e">
        <f t="shared" si="29"/>
        <v>#REF!</v>
      </c>
      <c r="BJ22" s="41" t="e">
        <f t="shared" si="29"/>
        <v>#REF!</v>
      </c>
      <c r="BK22" s="41" t="e">
        <f t="shared" si="29"/>
        <v>#REF!</v>
      </c>
      <c r="BL22" s="41" t="e">
        <f t="shared" si="29"/>
        <v>#REF!</v>
      </c>
      <c r="BM22" s="41" t="e">
        <f t="shared" si="29"/>
        <v>#REF!</v>
      </c>
      <c r="BN22" s="41" t="e">
        <f t="shared" si="29"/>
        <v>#REF!</v>
      </c>
      <c r="BO22" s="41" t="e">
        <f t="shared" si="22"/>
        <v>#REF!</v>
      </c>
      <c r="BP22" s="41" t="e">
        <f t="shared" si="22"/>
        <v>#REF!</v>
      </c>
      <c r="BQ22" s="41" t="e">
        <f t="shared" si="22"/>
        <v>#REF!</v>
      </c>
      <c r="BR22" s="41" t="e">
        <f t="shared" si="22"/>
        <v>#REF!</v>
      </c>
      <c r="BS22" s="41" t="e">
        <f t="shared" si="22"/>
        <v>#REF!</v>
      </c>
      <c r="BT22" s="41" t="e">
        <f t="shared" si="22"/>
        <v>#REF!</v>
      </c>
      <c r="BU22" s="41" t="e">
        <f t="shared" si="22"/>
        <v>#REF!</v>
      </c>
      <c r="BV22" s="41" t="e">
        <f t="shared" si="22"/>
        <v>#REF!</v>
      </c>
      <c r="BW22" s="41" t="e">
        <f t="shared" si="22"/>
        <v>#REF!</v>
      </c>
      <c r="BX22" s="41" t="e">
        <f t="shared" si="22"/>
        <v>#REF!</v>
      </c>
      <c r="BY22" s="41" t="e">
        <f t="shared" si="22"/>
        <v>#REF!</v>
      </c>
      <c r="BZ22" s="41" t="e">
        <f t="shared" si="22"/>
        <v>#REF!</v>
      </c>
      <c r="CA22" s="41" t="e">
        <f t="shared" si="22"/>
        <v>#REF!</v>
      </c>
      <c r="CB22" s="41" t="e">
        <f t="shared" si="22"/>
        <v>#REF!</v>
      </c>
      <c r="CC22" s="41" t="e">
        <f t="shared" si="22"/>
        <v>#REF!</v>
      </c>
      <c r="CD22" s="41" t="e">
        <f t="shared" si="22"/>
        <v>#REF!</v>
      </c>
      <c r="CE22" s="41" t="e">
        <f t="shared" si="23"/>
        <v>#REF!</v>
      </c>
      <c r="CF22" s="41" t="e">
        <f t="shared" si="23"/>
        <v>#REF!</v>
      </c>
      <c r="CG22" s="41" t="e">
        <f t="shared" si="23"/>
        <v>#REF!</v>
      </c>
      <c r="CH22" s="41" t="e">
        <f t="shared" si="23"/>
        <v>#REF!</v>
      </c>
      <c r="CI22" s="41" t="e">
        <f t="shared" si="23"/>
        <v>#REF!</v>
      </c>
      <c r="CJ22" s="41" t="e">
        <f t="shared" si="23"/>
        <v>#REF!</v>
      </c>
      <c r="CK22" s="41" t="e">
        <f t="shared" si="23"/>
        <v>#REF!</v>
      </c>
      <c r="CL22" s="41" t="e">
        <f t="shared" si="23"/>
        <v>#REF!</v>
      </c>
      <c r="CM22" s="41" t="e">
        <f t="shared" si="23"/>
        <v>#REF!</v>
      </c>
      <c r="CN22" s="41" t="e">
        <f t="shared" si="23"/>
        <v>#REF!</v>
      </c>
      <c r="CO22" s="41" t="e">
        <f t="shared" si="23"/>
        <v>#REF!</v>
      </c>
      <c r="CP22" s="41" t="e">
        <f t="shared" si="23"/>
        <v>#REF!</v>
      </c>
      <c r="CQ22" s="41" t="e">
        <f t="shared" si="23"/>
        <v>#REF!</v>
      </c>
      <c r="CR22" s="41" t="e">
        <f t="shared" si="23"/>
        <v>#REF!</v>
      </c>
      <c r="CS22" s="41" t="e">
        <f t="shared" si="23"/>
        <v>#REF!</v>
      </c>
      <c r="CT22" s="41" t="e">
        <f t="shared" si="23"/>
        <v>#REF!</v>
      </c>
      <c r="CU22" s="41" t="e">
        <f t="shared" si="30"/>
        <v>#REF!</v>
      </c>
      <c r="CV22" s="41" t="e">
        <f t="shared" si="30"/>
        <v>#REF!</v>
      </c>
      <c r="CW22" s="41" t="e">
        <f t="shared" si="30"/>
        <v>#REF!</v>
      </c>
      <c r="CX22" s="41" t="e">
        <f t="shared" si="30"/>
        <v>#REF!</v>
      </c>
      <c r="CY22" s="41" t="e">
        <f t="shared" si="30"/>
        <v>#REF!</v>
      </c>
      <c r="CZ22" s="41" t="e">
        <f t="shared" si="30"/>
        <v>#REF!</v>
      </c>
      <c r="DA22" s="41" t="e">
        <f t="shared" si="30"/>
        <v>#REF!</v>
      </c>
      <c r="DB22" s="41" t="e">
        <f t="shared" si="30"/>
        <v>#REF!</v>
      </c>
      <c r="DC22" s="41" t="e">
        <f t="shared" si="30"/>
        <v>#REF!</v>
      </c>
      <c r="DD22" s="41" t="e">
        <f t="shared" si="30"/>
        <v>#REF!</v>
      </c>
      <c r="DE22" s="41" t="e">
        <f t="shared" si="30"/>
        <v>#REF!</v>
      </c>
      <c r="DF22" s="41" t="e">
        <f t="shared" si="30"/>
        <v>#REF!</v>
      </c>
      <c r="DG22" s="41" t="e">
        <f t="shared" si="30"/>
        <v>#REF!</v>
      </c>
      <c r="DH22" s="41" t="e">
        <f t="shared" si="30"/>
        <v>#REF!</v>
      </c>
      <c r="DI22" s="41" t="e">
        <f t="shared" si="30"/>
        <v>#REF!</v>
      </c>
      <c r="DJ22" s="41" t="e">
        <f t="shared" si="30"/>
        <v>#REF!</v>
      </c>
      <c r="DK22" s="41" t="e">
        <f t="shared" si="24"/>
        <v>#REF!</v>
      </c>
      <c r="DL22" s="41" t="e">
        <f t="shared" si="24"/>
        <v>#REF!</v>
      </c>
      <c r="DM22" s="41" t="e">
        <f t="shared" si="24"/>
        <v>#REF!</v>
      </c>
      <c r="DN22" s="41" t="e">
        <f t="shared" si="24"/>
        <v>#REF!</v>
      </c>
      <c r="DO22" s="41" t="e">
        <f t="shared" si="24"/>
        <v>#REF!</v>
      </c>
      <c r="DP22" s="41" t="e">
        <f t="shared" si="24"/>
        <v>#REF!</v>
      </c>
      <c r="DQ22" s="41" t="e">
        <f t="shared" si="24"/>
        <v>#REF!</v>
      </c>
      <c r="DR22" s="41" t="e">
        <f t="shared" si="24"/>
        <v>#REF!</v>
      </c>
      <c r="DS22" s="41" t="e">
        <f t="shared" si="24"/>
        <v>#REF!</v>
      </c>
      <c r="DT22" s="41" t="e">
        <f t="shared" si="24"/>
        <v>#REF!</v>
      </c>
      <c r="DU22" s="41" t="e">
        <f t="shared" si="24"/>
        <v>#REF!</v>
      </c>
      <c r="DV22" s="41" t="e">
        <f t="shared" si="24"/>
        <v>#REF!</v>
      </c>
      <c r="DW22" s="41" t="e">
        <f t="shared" si="24"/>
        <v>#REF!</v>
      </c>
      <c r="DX22" s="41" t="e">
        <f t="shared" si="24"/>
        <v>#REF!</v>
      </c>
      <c r="DY22" s="41" t="e">
        <f t="shared" si="24"/>
        <v>#REF!</v>
      </c>
      <c r="DZ22" s="41" t="e">
        <f t="shared" si="24"/>
        <v>#REF!</v>
      </c>
      <c r="EA22" s="41" t="e">
        <f t="shared" si="31"/>
        <v>#REF!</v>
      </c>
      <c r="EB22" s="41" t="e">
        <f t="shared" si="31"/>
        <v>#REF!</v>
      </c>
      <c r="EC22" s="41" t="e">
        <f t="shared" si="31"/>
        <v>#REF!</v>
      </c>
      <c r="ED22" s="41" t="e">
        <f t="shared" si="31"/>
        <v>#REF!</v>
      </c>
      <c r="EE22" s="41" t="e">
        <f t="shared" si="31"/>
        <v>#REF!</v>
      </c>
      <c r="EF22" s="41" t="e">
        <f t="shared" si="31"/>
        <v>#REF!</v>
      </c>
      <c r="EG22" s="41" t="e">
        <f t="shared" si="31"/>
        <v>#REF!</v>
      </c>
      <c r="EH22" s="41" t="e">
        <f t="shared" si="31"/>
        <v>#REF!</v>
      </c>
      <c r="EI22" s="41" t="e">
        <f t="shared" si="31"/>
        <v>#REF!</v>
      </c>
      <c r="EJ22" s="41" t="e">
        <f t="shared" si="31"/>
        <v>#REF!</v>
      </c>
      <c r="EK22" s="41" t="e">
        <f t="shared" si="31"/>
        <v>#REF!</v>
      </c>
      <c r="EL22" s="41" t="e">
        <f t="shared" si="31"/>
        <v>#REF!</v>
      </c>
      <c r="EM22" s="41" t="e">
        <f t="shared" si="31"/>
        <v>#REF!</v>
      </c>
      <c r="EN22" s="41" t="e">
        <f t="shared" si="31"/>
        <v>#REF!</v>
      </c>
      <c r="EO22" s="41" t="e">
        <f t="shared" si="31"/>
        <v>#REF!</v>
      </c>
      <c r="EP22" s="41" t="e">
        <f t="shared" si="31"/>
        <v>#REF!</v>
      </c>
      <c r="EQ22" s="41" t="e">
        <f t="shared" si="25"/>
        <v>#REF!</v>
      </c>
      <c r="ER22" s="41" t="e">
        <f t="shared" si="25"/>
        <v>#REF!</v>
      </c>
      <c r="ES22" s="41" t="e">
        <f t="shared" si="25"/>
        <v>#REF!</v>
      </c>
      <c r="ET22" s="41" t="e">
        <f t="shared" si="25"/>
        <v>#REF!</v>
      </c>
      <c r="EU22" s="41" t="e">
        <f t="shared" si="25"/>
        <v>#REF!</v>
      </c>
      <c r="EV22" s="41" t="e">
        <f t="shared" si="25"/>
        <v>#REF!</v>
      </c>
      <c r="EW22" s="41" t="e">
        <f t="shared" si="25"/>
        <v>#REF!</v>
      </c>
      <c r="EX22" s="41" t="e">
        <f t="shared" si="25"/>
        <v>#REF!</v>
      </c>
      <c r="EY22" s="41" t="e">
        <f t="shared" si="25"/>
        <v>#REF!</v>
      </c>
      <c r="EZ22" s="41" t="e">
        <f t="shared" si="25"/>
        <v>#REF!</v>
      </c>
      <c r="FA22" s="41" t="e">
        <f t="shared" si="25"/>
        <v>#REF!</v>
      </c>
      <c r="FB22" s="41" t="e">
        <f t="shared" si="25"/>
        <v>#REF!</v>
      </c>
      <c r="FC22" s="41" t="e">
        <f t="shared" si="25"/>
        <v>#REF!</v>
      </c>
      <c r="FD22" s="41" t="e">
        <f t="shared" si="25"/>
        <v>#REF!</v>
      </c>
      <c r="FE22" s="41" t="e">
        <f t="shared" si="25"/>
        <v>#REF!</v>
      </c>
      <c r="FF22" s="41" t="e">
        <f t="shared" si="25"/>
        <v>#REF!</v>
      </c>
      <c r="FG22" s="41" t="e">
        <f t="shared" si="32"/>
        <v>#REF!</v>
      </c>
      <c r="FH22" s="41" t="e">
        <f t="shared" si="32"/>
        <v>#REF!</v>
      </c>
      <c r="FI22" s="41" t="e">
        <f t="shared" si="32"/>
        <v>#REF!</v>
      </c>
      <c r="FJ22" s="41" t="e">
        <f t="shared" si="32"/>
        <v>#REF!</v>
      </c>
      <c r="FK22" s="41" t="e">
        <f t="shared" si="32"/>
        <v>#REF!</v>
      </c>
      <c r="FL22" s="41" t="e">
        <f t="shared" si="32"/>
        <v>#REF!</v>
      </c>
      <c r="FM22" s="41" t="e">
        <f t="shared" si="32"/>
        <v>#REF!</v>
      </c>
      <c r="FN22" s="41" t="e">
        <f t="shared" si="32"/>
        <v>#REF!</v>
      </c>
      <c r="FO22" s="41" t="e">
        <f t="shared" si="32"/>
        <v>#REF!</v>
      </c>
      <c r="FP22" s="41" t="e">
        <f t="shared" si="32"/>
        <v>#REF!</v>
      </c>
      <c r="FQ22" s="41" t="e">
        <f t="shared" si="32"/>
        <v>#REF!</v>
      </c>
      <c r="FR22" s="41" t="e">
        <f t="shared" si="32"/>
        <v>#REF!</v>
      </c>
      <c r="FS22" s="41" t="e">
        <f t="shared" si="32"/>
        <v>#REF!</v>
      </c>
      <c r="FT22" s="41" t="e">
        <f t="shared" si="32"/>
        <v>#REF!</v>
      </c>
      <c r="FU22" s="41" t="e">
        <f t="shared" si="32"/>
        <v>#REF!</v>
      </c>
      <c r="FV22" s="41" t="e">
        <f t="shared" si="32"/>
        <v>#REF!</v>
      </c>
      <c r="FW22" s="41" t="e">
        <f t="shared" si="26"/>
        <v>#REF!</v>
      </c>
      <c r="FX22" s="41" t="e">
        <f t="shared" si="26"/>
        <v>#REF!</v>
      </c>
      <c r="FY22" s="41" t="e">
        <f t="shared" si="26"/>
        <v>#REF!</v>
      </c>
      <c r="FZ22" s="41" t="e">
        <f t="shared" si="26"/>
        <v>#REF!</v>
      </c>
      <c r="GA22" s="41" t="e">
        <f t="shared" si="26"/>
        <v>#REF!</v>
      </c>
      <c r="GB22" s="41" t="e">
        <f t="shared" si="26"/>
        <v>#REF!</v>
      </c>
      <c r="GC22" s="41" t="e">
        <f t="shared" si="26"/>
        <v>#REF!</v>
      </c>
      <c r="GD22" s="41" t="e">
        <f t="shared" si="26"/>
        <v>#REF!</v>
      </c>
      <c r="GE22" s="41" t="e">
        <f t="shared" si="26"/>
        <v>#REF!</v>
      </c>
      <c r="GF22" s="41" t="e">
        <f t="shared" si="26"/>
        <v>#REF!</v>
      </c>
      <c r="GG22" s="41" t="e">
        <f t="shared" si="26"/>
        <v>#REF!</v>
      </c>
      <c r="GH22" s="41" t="e">
        <f t="shared" si="26"/>
        <v>#REF!</v>
      </c>
      <c r="GI22" s="41" t="e">
        <f t="shared" si="26"/>
        <v>#REF!</v>
      </c>
      <c r="GJ22" s="41" t="e">
        <f t="shared" si="26"/>
        <v>#REF!</v>
      </c>
      <c r="GK22" s="41" t="e">
        <f t="shared" si="26"/>
        <v>#REF!</v>
      </c>
      <c r="GL22" s="41" t="e">
        <f t="shared" si="26"/>
        <v>#REF!</v>
      </c>
      <c r="GM22" s="41" t="e">
        <f t="shared" si="33"/>
        <v>#REF!</v>
      </c>
      <c r="GN22" s="41" t="e">
        <f t="shared" si="33"/>
        <v>#REF!</v>
      </c>
      <c r="GO22" s="41" t="e">
        <f t="shared" si="33"/>
        <v>#REF!</v>
      </c>
      <c r="GP22" s="41" t="e">
        <f t="shared" si="33"/>
        <v>#REF!</v>
      </c>
      <c r="GQ22" s="41" t="e">
        <f t="shared" si="33"/>
        <v>#REF!</v>
      </c>
      <c r="GR22" s="41" t="e">
        <f t="shared" si="33"/>
        <v>#REF!</v>
      </c>
      <c r="GS22" s="41" t="e">
        <f t="shared" si="33"/>
        <v>#REF!</v>
      </c>
      <c r="GT22" s="41" t="e">
        <f t="shared" si="33"/>
        <v>#REF!</v>
      </c>
      <c r="GU22" s="41" t="e">
        <f t="shared" si="33"/>
        <v>#REF!</v>
      </c>
      <c r="GV22" s="41" t="e">
        <f t="shared" si="33"/>
        <v>#REF!</v>
      </c>
      <c r="GW22" s="41" t="e">
        <f t="shared" si="33"/>
        <v>#REF!</v>
      </c>
      <c r="GX22" s="41" t="e">
        <f t="shared" si="33"/>
        <v>#REF!</v>
      </c>
      <c r="GY22" s="41" t="e">
        <f t="shared" si="33"/>
        <v>#REF!</v>
      </c>
      <c r="GZ22" s="41" t="e">
        <f t="shared" si="33"/>
        <v>#REF!</v>
      </c>
      <c r="HA22" s="41" t="e">
        <f t="shared" si="33"/>
        <v>#REF!</v>
      </c>
      <c r="HB22" s="41" t="e">
        <f t="shared" si="33"/>
        <v>#REF!</v>
      </c>
      <c r="HC22" s="41" t="e">
        <f t="shared" si="27"/>
        <v>#REF!</v>
      </c>
      <c r="HD22" s="41" t="e">
        <f t="shared" si="27"/>
        <v>#REF!</v>
      </c>
      <c r="HE22" s="41" t="e">
        <f t="shared" si="27"/>
        <v>#REF!</v>
      </c>
      <c r="HF22" s="41" t="e">
        <f t="shared" si="27"/>
        <v>#REF!</v>
      </c>
      <c r="HG22" s="41" t="e">
        <f t="shared" si="27"/>
        <v>#REF!</v>
      </c>
      <c r="HH22" s="41" t="e">
        <f t="shared" si="27"/>
        <v>#REF!</v>
      </c>
      <c r="HI22" s="41" t="e">
        <f t="shared" si="27"/>
        <v>#REF!</v>
      </c>
      <c r="HJ22" s="41" t="e">
        <f t="shared" si="27"/>
        <v>#REF!</v>
      </c>
    </row>
    <row r="23" spans="1:218" ht="14.4" x14ac:dyDescent="0.3">
      <c r="A23" s="42">
        <v>20</v>
      </c>
      <c r="B23" s="43" t="e">
        <f>'CMM1 - AUX CALC'!$U$67</f>
        <v>#REF!</v>
      </c>
      <c r="V23" s="41" t="e">
        <f>$B23/(_xlfn.SINGLE(PrazoConcessao)*12-V$3+1)</f>
        <v>#REF!</v>
      </c>
      <c r="W23" s="41" t="e">
        <f t="shared" si="28"/>
        <v>#REF!</v>
      </c>
      <c r="X23" s="41" t="e">
        <f t="shared" si="28"/>
        <v>#REF!</v>
      </c>
      <c r="Y23" s="41" t="e">
        <f t="shared" si="28"/>
        <v>#REF!</v>
      </c>
      <c r="Z23" s="41" t="e">
        <f t="shared" si="28"/>
        <v>#REF!</v>
      </c>
      <c r="AA23" s="41" t="e">
        <f t="shared" si="28"/>
        <v>#REF!</v>
      </c>
      <c r="AB23" s="41" t="e">
        <f t="shared" si="28"/>
        <v>#REF!</v>
      </c>
      <c r="AC23" s="41" t="e">
        <f t="shared" si="28"/>
        <v>#REF!</v>
      </c>
      <c r="AD23" s="41" t="e">
        <f t="shared" si="28"/>
        <v>#REF!</v>
      </c>
      <c r="AE23" s="41" t="e">
        <f t="shared" si="28"/>
        <v>#REF!</v>
      </c>
      <c r="AF23" s="41" t="e">
        <f t="shared" si="28"/>
        <v>#REF!</v>
      </c>
      <c r="AG23" s="41" t="e">
        <f t="shared" si="28"/>
        <v>#REF!</v>
      </c>
      <c r="AH23" s="41" t="e">
        <f t="shared" si="28"/>
        <v>#REF!</v>
      </c>
      <c r="AI23" s="41" t="e">
        <f t="shared" si="28"/>
        <v>#REF!</v>
      </c>
      <c r="AJ23" s="41" t="e">
        <f t="shared" si="21"/>
        <v>#REF!</v>
      </c>
      <c r="AK23" s="41" t="e">
        <f t="shared" si="21"/>
        <v>#REF!</v>
      </c>
      <c r="AL23" s="41" t="e">
        <f t="shared" si="21"/>
        <v>#REF!</v>
      </c>
      <c r="AM23" s="41" t="e">
        <f t="shared" si="21"/>
        <v>#REF!</v>
      </c>
      <c r="AN23" s="41" t="e">
        <f t="shared" si="21"/>
        <v>#REF!</v>
      </c>
      <c r="AO23" s="41" t="e">
        <f t="shared" si="21"/>
        <v>#REF!</v>
      </c>
      <c r="AP23" s="41" t="e">
        <f t="shared" si="21"/>
        <v>#REF!</v>
      </c>
      <c r="AQ23" s="41" t="e">
        <f t="shared" si="21"/>
        <v>#REF!</v>
      </c>
      <c r="AR23" s="41" t="e">
        <f t="shared" si="21"/>
        <v>#REF!</v>
      </c>
      <c r="AS23" s="41" t="e">
        <f t="shared" si="21"/>
        <v>#REF!</v>
      </c>
      <c r="AT23" s="41" t="e">
        <f t="shared" si="21"/>
        <v>#REF!</v>
      </c>
      <c r="AU23" s="41" t="e">
        <f t="shared" si="21"/>
        <v>#REF!</v>
      </c>
      <c r="AV23" s="41" t="e">
        <f t="shared" si="21"/>
        <v>#REF!</v>
      </c>
      <c r="AW23" s="41" t="e">
        <f t="shared" si="21"/>
        <v>#REF!</v>
      </c>
      <c r="AX23" s="41" t="e">
        <f t="shared" si="21"/>
        <v>#REF!</v>
      </c>
      <c r="AY23" s="41" t="e">
        <f t="shared" si="29"/>
        <v>#REF!</v>
      </c>
      <c r="AZ23" s="41" t="e">
        <f t="shared" si="29"/>
        <v>#REF!</v>
      </c>
      <c r="BA23" s="41" t="e">
        <f t="shared" si="29"/>
        <v>#REF!</v>
      </c>
      <c r="BB23" s="41" t="e">
        <f t="shared" si="29"/>
        <v>#REF!</v>
      </c>
      <c r="BC23" s="41" t="e">
        <f t="shared" si="29"/>
        <v>#REF!</v>
      </c>
      <c r="BD23" s="41" t="e">
        <f t="shared" si="29"/>
        <v>#REF!</v>
      </c>
      <c r="BE23" s="41" t="e">
        <f t="shared" si="29"/>
        <v>#REF!</v>
      </c>
      <c r="BF23" s="41" t="e">
        <f t="shared" si="29"/>
        <v>#REF!</v>
      </c>
      <c r="BG23" s="41" t="e">
        <f t="shared" si="29"/>
        <v>#REF!</v>
      </c>
      <c r="BH23" s="41" t="e">
        <f t="shared" si="29"/>
        <v>#REF!</v>
      </c>
      <c r="BI23" s="41" t="e">
        <f t="shared" si="29"/>
        <v>#REF!</v>
      </c>
      <c r="BJ23" s="41" t="e">
        <f t="shared" si="29"/>
        <v>#REF!</v>
      </c>
      <c r="BK23" s="41" t="e">
        <f t="shared" si="29"/>
        <v>#REF!</v>
      </c>
      <c r="BL23" s="41" t="e">
        <f t="shared" si="29"/>
        <v>#REF!</v>
      </c>
      <c r="BM23" s="41" t="e">
        <f t="shared" si="29"/>
        <v>#REF!</v>
      </c>
      <c r="BN23" s="41" t="e">
        <f t="shared" si="29"/>
        <v>#REF!</v>
      </c>
      <c r="BO23" s="41" t="e">
        <f t="shared" si="22"/>
        <v>#REF!</v>
      </c>
      <c r="BP23" s="41" t="e">
        <f t="shared" si="22"/>
        <v>#REF!</v>
      </c>
      <c r="BQ23" s="41" t="e">
        <f t="shared" si="22"/>
        <v>#REF!</v>
      </c>
      <c r="BR23" s="41" t="e">
        <f t="shared" si="22"/>
        <v>#REF!</v>
      </c>
      <c r="BS23" s="41" t="e">
        <f t="shared" si="22"/>
        <v>#REF!</v>
      </c>
      <c r="BT23" s="41" t="e">
        <f t="shared" si="22"/>
        <v>#REF!</v>
      </c>
      <c r="BU23" s="41" t="e">
        <f t="shared" si="22"/>
        <v>#REF!</v>
      </c>
      <c r="BV23" s="41" t="e">
        <f t="shared" si="22"/>
        <v>#REF!</v>
      </c>
      <c r="BW23" s="41" t="e">
        <f t="shared" si="22"/>
        <v>#REF!</v>
      </c>
      <c r="BX23" s="41" t="e">
        <f t="shared" si="22"/>
        <v>#REF!</v>
      </c>
      <c r="BY23" s="41" t="e">
        <f t="shared" si="22"/>
        <v>#REF!</v>
      </c>
      <c r="BZ23" s="41" t="e">
        <f t="shared" si="22"/>
        <v>#REF!</v>
      </c>
      <c r="CA23" s="41" t="e">
        <f t="shared" si="22"/>
        <v>#REF!</v>
      </c>
      <c r="CB23" s="41" t="e">
        <f t="shared" si="22"/>
        <v>#REF!</v>
      </c>
      <c r="CC23" s="41" t="e">
        <f t="shared" si="22"/>
        <v>#REF!</v>
      </c>
      <c r="CD23" s="41" t="e">
        <f t="shared" si="22"/>
        <v>#REF!</v>
      </c>
      <c r="CE23" s="41" t="e">
        <f t="shared" si="23"/>
        <v>#REF!</v>
      </c>
      <c r="CF23" s="41" t="e">
        <f t="shared" si="23"/>
        <v>#REF!</v>
      </c>
      <c r="CG23" s="41" t="e">
        <f t="shared" si="23"/>
        <v>#REF!</v>
      </c>
      <c r="CH23" s="41" t="e">
        <f t="shared" si="23"/>
        <v>#REF!</v>
      </c>
      <c r="CI23" s="41" t="e">
        <f t="shared" si="23"/>
        <v>#REF!</v>
      </c>
      <c r="CJ23" s="41" t="e">
        <f t="shared" si="23"/>
        <v>#REF!</v>
      </c>
      <c r="CK23" s="41" t="e">
        <f t="shared" si="23"/>
        <v>#REF!</v>
      </c>
      <c r="CL23" s="41" t="e">
        <f t="shared" si="23"/>
        <v>#REF!</v>
      </c>
      <c r="CM23" s="41" t="e">
        <f t="shared" si="23"/>
        <v>#REF!</v>
      </c>
      <c r="CN23" s="41" t="e">
        <f t="shared" si="23"/>
        <v>#REF!</v>
      </c>
      <c r="CO23" s="41" t="e">
        <f t="shared" si="23"/>
        <v>#REF!</v>
      </c>
      <c r="CP23" s="41" t="e">
        <f t="shared" si="23"/>
        <v>#REF!</v>
      </c>
      <c r="CQ23" s="41" t="e">
        <f t="shared" si="23"/>
        <v>#REF!</v>
      </c>
      <c r="CR23" s="41" t="e">
        <f t="shared" si="23"/>
        <v>#REF!</v>
      </c>
      <c r="CS23" s="41" t="e">
        <f t="shared" si="23"/>
        <v>#REF!</v>
      </c>
      <c r="CT23" s="41" t="e">
        <f t="shared" si="23"/>
        <v>#REF!</v>
      </c>
      <c r="CU23" s="41" t="e">
        <f t="shared" si="30"/>
        <v>#REF!</v>
      </c>
      <c r="CV23" s="41" t="e">
        <f t="shared" si="30"/>
        <v>#REF!</v>
      </c>
      <c r="CW23" s="41" t="e">
        <f t="shared" si="30"/>
        <v>#REF!</v>
      </c>
      <c r="CX23" s="41" t="e">
        <f t="shared" si="30"/>
        <v>#REF!</v>
      </c>
      <c r="CY23" s="41" t="e">
        <f t="shared" si="30"/>
        <v>#REF!</v>
      </c>
      <c r="CZ23" s="41" t="e">
        <f t="shared" si="30"/>
        <v>#REF!</v>
      </c>
      <c r="DA23" s="41" t="e">
        <f t="shared" si="30"/>
        <v>#REF!</v>
      </c>
      <c r="DB23" s="41" t="e">
        <f t="shared" si="30"/>
        <v>#REF!</v>
      </c>
      <c r="DC23" s="41" t="e">
        <f t="shared" si="30"/>
        <v>#REF!</v>
      </c>
      <c r="DD23" s="41" t="e">
        <f t="shared" si="30"/>
        <v>#REF!</v>
      </c>
      <c r="DE23" s="41" t="e">
        <f t="shared" si="30"/>
        <v>#REF!</v>
      </c>
      <c r="DF23" s="41" t="e">
        <f t="shared" si="30"/>
        <v>#REF!</v>
      </c>
      <c r="DG23" s="41" t="e">
        <f t="shared" si="30"/>
        <v>#REF!</v>
      </c>
      <c r="DH23" s="41" t="e">
        <f t="shared" si="30"/>
        <v>#REF!</v>
      </c>
      <c r="DI23" s="41" t="e">
        <f t="shared" si="30"/>
        <v>#REF!</v>
      </c>
      <c r="DJ23" s="41" t="e">
        <f t="shared" si="30"/>
        <v>#REF!</v>
      </c>
      <c r="DK23" s="41" t="e">
        <f t="shared" si="24"/>
        <v>#REF!</v>
      </c>
      <c r="DL23" s="41" t="e">
        <f t="shared" si="24"/>
        <v>#REF!</v>
      </c>
      <c r="DM23" s="41" t="e">
        <f t="shared" si="24"/>
        <v>#REF!</v>
      </c>
      <c r="DN23" s="41" t="e">
        <f t="shared" si="24"/>
        <v>#REF!</v>
      </c>
      <c r="DO23" s="41" t="e">
        <f t="shared" si="24"/>
        <v>#REF!</v>
      </c>
      <c r="DP23" s="41" t="e">
        <f t="shared" si="24"/>
        <v>#REF!</v>
      </c>
      <c r="DQ23" s="41" t="e">
        <f t="shared" si="24"/>
        <v>#REF!</v>
      </c>
      <c r="DR23" s="41" t="e">
        <f t="shared" si="24"/>
        <v>#REF!</v>
      </c>
      <c r="DS23" s="41" t="e">
        <f t="shared" si="24"/>
        <v>#REF!</v>
      </c>
      <c r="DT23" s="41" t="e">
        <f t="shared" si="24"/>
        <v>#REF!</v>
      </c>
      <c r="DU23" s="41" t="e">
        <f t="shared" si="24"/>
        <v>#REF!</v>
      </c>
      <c r="DV23" s="41" t="e">
        <f t="shared" si="24"/>
        <v>#REF!</v>
      </c>
      <c r="DW23" s="41" t="e">
        <f t="shared" si="24"/>
        <v>#REF!</v>
      </c>
      <c r="DX23" s="41" t="e">
        <f t="shared" si="24"/>
        <v>#REF!</v>
      </c>
      <c r="DY23" s="41" t="e">
        <f t="shared" si="24"/>
        <v>#REF!</v>
      </c>
      <c r="DZ23" s="41" t="e">
        <f t="shared" si="24"/>
        <v>#REF!</v>
      </c>
      <c r="EA23" s="41" t="e">
        <f t="shared" si="31"/>
        <v>#REF!</v>
      </c>
      <c r="EB23" s="41" t="e">
        <f t="shared" si="31"/>
        <v>#REF!</v>
      </c>
      <c r="EC23" s="41" t="e">
        <f t="shared" si="31"/>
        <v>#REF!</v>
      </c>
      <c r="ED23" s="41" t="e">
        <f t="shared" si="31"/>
        <v>#REF!</v>
      </c>
      <c r="EE23" s="41" t="e">
        <f t="shared" si="31"/>
        <v>#REF!</v>
      </c>
      <c r="EF23" s="41" t="e">
        <f t="shared" si="31"/>
        <v>#REF!</v>
      </c>
      <c r="EG23" s="41" t="e">
        <f t="shared" si="31"/>
        <v>#REF!</v>
      </c>
      <c r="EH23" s="41" t="e">
        <f t="shared" si="31"/>
        <v>#REF!</v>
      </c>
      <c r="EI23" s="41" t="e">
        <f t="shared" si="31"/>
        <v>#REF!</v>
      </c>
      <c r="EJ23" s="41" t="e">
        <f t="shared" si="31"/>
        <v>#REF!</v>
      </c>
      <c r="EK23" s="41" t="e">
        <f t="shared" si="31"/>
        <v>#REF!</v>
      </c>
      <c r="EL23" s="41" t="e">
        <f t="shared" si="31"/>
        <v>#REF!</v>
      </c>
      <c r="EM23" s="41" t="e">
        <f t="shared" si="31"/>
        <v>#REF!</v>
      </c>
      <c r="EN23" s="41" t="e">
        <f t="shared" si="31"/>
        <v>#REF!</v>
      </c>
      <c r="EO23" s="41" t="e">
        <f t="shared" si="31"/>
        <v>#REF!</v>
      </c>
      <c r="EP23" s="41" t="e">
        <f t="shared" si="31"/>
        <v>#REF!</v>
      </c>
      <c r="EQ23" s="41" t="e">
        <f t="shared" si="25"/>
        <v>#REF!</v>
      </c>
      <c r="ER23" s="41" t="e">
        <f t="shared" si="25"/>
        <v>#REF!</v>
      </c>
      <c r="ES23" s="41" t="e">
        <f t="shared" si="25"/>
        <v>#REF!</v>
      </c>
      <c r="ET23" s="41" t="e">
        <f t="shared" si="25"/>
        <v>#REF!</v>
      </c>
      <c r="EU23" s="41" t="e">
        <f t="shared" si="25"/>
        <v>#REF!</v>
      </c>
      <c r="EV23" s="41" t="e">
        <f t="shared" si="25"/>
        <v>#REF!</v>
      </c>
      <c r="EW23" s="41" t="e">
        <f t="shared" si="25"/>
        <v>#REF!</v>
      </c>
      <c r="EX23" s="41" t="e">
        <f t="shared" si="25"/>
        <v>#REF!</v>
      </c>
      <c r="EY23" s="41" t="e">
        <f t="shared" si="25"/>
        <v>#REF!</v>
      </c>
      <c r="EZ23" s="41" t="e">
        <f t="shared" si="25"/>
        <v>#REF!</v>
      </c>
      <c r="FA23" s="41" t="e">
        <f t="shared" si="25"/>
        <v>#REF!</v>
      </c>
      <c r="FB23" s="41" t="e">
        <f t="shared" si="25"/>
        <v>#REF!</v>
      </c>
      <c r="FC23" s="41" t="e">
        <f t="shared" si="25"/>
        <v>#REF!</v>
      </c>
      <c r="FD23" s="41" t="e">
        <f t="shared" si="25"/>
        <v>#REF!</v>
      </c>
      <c r="FE23" s="41" t="e">
        <f t="shared" si="25"/>
        <v>#REF!</v>
      </c>
      <c r="FF23" s="41" t="e">
        <f t="shared" si="25"/>
        <v>#REF!</v>
      </c>
      <c r="FG23" s="41" t="e">
        <f t="shared" si="32"/>
        <v>#REF!</v>
      </c>
      <c r="FH23" s="41" t="e">
        <f t="shared" si="32"/>
        <v>#REF!</v>
      </c>
      <c r="FI23" s="41" t="e">
        <f t="shared" si="32"/>
        <v>#REF!</v>
      </c>
      <c r="FJ23" s="41" t="e">
        <f t="shared" si="32"/>
        <v>#REF!</v>
      </c>
      <c r="FK23" s="41" t="e">
        <f t="shared" si="32"/>
        <v>#REF!</v>
      </c>
      <c r="FL23" s="41" t="e">
        <f t="shared" si="32"/>
        <v>#REF!</v>
      </c>
      <c r="FM23" s="41" t="e">
        <f t="shared" si="32"/>
        <v>#REF!</v>
      </c>
      <c r="FN23" s="41" t="e">
        <f t="shared" si="32"/>
        <v>#REF!</v>
      </c>
      <c r="FO23" s="41" t="e">
        <f t="shared" si="32"/>
        <v>#REF!</v>
      </c>
      <c r="FP23" s="41" t="e">
        <f t="shared" si="32"/>
        <v>#REF!</v>
      </c>
      <c r="FQ23" s="41" t="e">
        <f t="shared" si="32"/>
        <v>#REF!</v>
      </c>
      <c r="FR23" s="41" t="e">
        <f t="shared" si="32"/>
        <v>#REF!</v>
      </c>
      <c r="FS23" s="41" t="e">
        <f t="shared" si="32"/>
        <v>#REF!</v>
      </c>
      <c r="FT23" s="41" t="e">
        <f t="shared" si="32"/>
        <v>#REF!</v>
      </c>
      <c r="FU23" s="41" t="e">
        <f t="shared" si="32"/>
        <v>#REF!</v>
      </c>
      <c r="FV23" s="41" t="e">
        <f t="shared" si="32"/>
        <v>#REF!</v>
      </c>
      <c r="FW23" s="41" t="e">
        <f t="shared" si="26"/>
        <v>#REF!</v>
      </c>
      <c r="FX23" s="41" t="e">
        <f t="shared" si="26"/>
        <v>#REF!</v>
      </c>
      <c r="FY23" s="41" t="e">
        <f t="shared" si="26"/>
        <v>#REF!</v>
      </c>
      <c r="FZ23" s="41" t="e">
        <f t="shared" si="26"/>
        <v>#REF!</v>
      </c>
      <c r="GA23" s="41" t="e">
        <f t="shared" si="26"/>
        <v>#REF!</v>
      </c>
      <c r="GB23" s="41" t="e">
        <f t="shared" si="26"/>
        <v>#REF!</v>
      </c>
      <c r="GC23" s="41" t="e">
        <f t="shared" si="26"/>
        <v>#REF!</v>
      </c>
      <c r="GD23" s="41" t="e">
        <f t="shared" si="26"/>
        <v>#REF!</v>
      </c>
      <c r="GE23" s="41" t="e">
        <f t="shared" si="26"/>
        <v>#REF!</v>
      </c>
      <c r="GF23" s="41" t="e">
        <f t="shared" si="26"/>
        <v>#REF!</v>
      </c>
      <c r="GG23" s="41" t="e">
        <f t="shared" si="26"/>
        <v>#REF!</v>
      </c>
      <c r="GH23" s="41" t="e">
        <f t="shared" si="26"/>
        <v>#REF!</v>
      </c>
      <c r="GI23" s="41" t="e">
        <f t="shared" si="26"/>
        <v>#REF!</v>
      </c>
      <c r="GJ23" s="41" t="e">
        <f t="shared" si="26"/>
        <v>#REF!</v>
      </c>
      <c r="GK23" s="41" t="e">
        <f t="shared" si="26"/>
        <v>#REF!</v>
      </c>
      <c r="GL23" s="41" t="e">
        <f t="shared" si="26"/>
        <v>#REF!</v>
      </c>
      <c r="GM23" s="41" t="e">
        <f t="shared" si="33"/>
        <v>#REF!</v>
      </c>
      <c r="GN23" s="41" t="e">
        <f t="shared" si="33"/>
        <v>#REF!</v>
      </c>
      <c r="GO23" s="41" t="e">
        <f t="shared" si="33"/>
        <v>#REF!</v>
      </c>
      <c r="GP23" s="41" t="e">
        <f t="shared" si="33"/>
        <v>#REF!</v>
      </c>
      <c r="GQ23" s="41" t="e">
        <f t="shared" si="33"/>
        <v>#REF!</v>
      </c>
      <c r="GR23" s="41" t="e">
        <f t="shared" si="33"/>
        <v>#REF!</v>
      </c>
      <c r="GS23" s="41" t="e">
        <f t="shared" si="33"/>
        <v>#REF!</v>
      </c>
      <c r="GT23" s="41" t="e">
        <f t="shared" si="33"/>
        <v>#REF!</v>
      </c>
      <c r="GU23" s="41" t="e">
        <f t="shared" si="33"/>
        <v>#REF!</v>
      </c>
      <c r="GV23" s="41" t="e">
        <f t="shared" si="33"/>
        <v>#REF!</v>
      </c>
      <c r="GW23" s="41" t="e">
        <f t="shared" si="33"/>
        <v>#REF!</v>
      </c>
      <c r="GX23" s="41" t="e">
        <f t="shared" si="33"/>
        <v>#REF!</v>
      </c>
      <c r="GY23" s="41" t="e">
        <f t="shared" si="33"/>
        <v>#REF!</v>
      </c>
      <c r="GZ23" s="41" t="e">
        <f t="shared" si="33"/>
        <v>#REF!</v>
      </c>
      <c r="HA23" s="41" t="e">
        <f t="shared" si="33"/>
        <v>#REF!</v>
      </c>
      <c r="HB23" s="41" t="e">
        <f t="shared" si="33"/>
        <v>#REF!</v>
      </c>
      <c r="HC23" s="41" t="e">
        <f t="shared" si="27"/>
        <v>#REF!</v>
      </c>
      <c r="HD23" s="41" t="e">
        <f t="shared" si="27"/>
        <v>#REF!</v>
      </c>
      <c r="HE23" s="41" t="e">
        <f t="shared" si="27"/>
        <v>#REF!</v>
      </c>
      <c r="HF23" s="41" t="e">
        <f t="shared" si="27"/>
        <v>#REF!</v>
      </c>
      <c r="HG23" s="41" t="e">
        <f t="shared" si="27"/>
        <v>#REF!</v>
      </c>
      <c r="HH23" s="41" t="e">
        <f t="shared" si="27"/>
        <v>#REF!</v>
      </c>
      <c r="HI23" s="41" t="e">
        <f t="shared" si="27"/>
        <v>#REF!</v>
      </c>
      <c r="HJ23" s="41" t="e">
        <f t="shared" si="27"/>
        <v>#REF!</v>
      </c>
    </row>
    <row r="24" spans="1:218" ht="14.4" x14ac:dyDescent="0.3">
      <c r="A24" s="42">
        <v>21</v>
      </c>
      <c r="B24" s="43" t="e">
        <f>'CMM1 - AUX CALC'!$V$67</f>
        <v>#REF!</v>
      </c>
      <c r="W24" s="41" t="e">
        <f>$B24/(_xlfn.SINGLE(PrazoConcessao)*12-W$3+1)</f>
        <v>#REF!</v>
      </c>
      <c r="X24" s="41" t="e">
        <f t="shared" si="28"/>
        <v>#REF!</v>
      </c>
      <c r="Y24" s="41" t="e">
        <f t="shared" si="28"/>
        <v>#REF!</v>
      </c>
      <c r="Z24" s="41" t="e">
        <f t="shared" si="28"/>
        <v>#REF!</v>
      </c>
      <c r="AA24" s="41" t="e">
        <f t="shared" si="28"/>
        <v>#REF!</v>
      </c>
      <c r="AB24" s="41" t="e">
        <f t="shared" si="28"/>
        <v>#REF!</v>
      </c>
      <c r="AC24" s="41" t="e">
        <f t="shared" si="28"/>
        <v>#REF!</v>
      </c>
      <c r="AD24" s="41" t="e">
        <f t="shared" si="28"/>
        <v>#REF!</v>
      </c>
      <c r="AE24" s="41" t="e">
        <f t="shared" si="28"/>
        <v>#REF!</v>
      </c>
      <c r="AF24" s="41" t="e">
        <f t="shared" si="28"/>
        <v>#REF!</v>
      </c>
      <c r="AG24" s="41" t="e">
        <f t="shared" si="28"/>
        <v>#REF!</v>
      </c>
      <c r="AH24" s="41" t="e">
        <f t="shared" si="28"/>
        <v>#REF!</v>
      </c>
      <c r="AI24" s="41" t="e">
        <f t="shared" si="28"/>
        <v>#REF!</v>
      </c>
      <c r="AJ24" s="41" t="e">
        <f t="shared" si="21"/>
        <v>#REF!</v>
      </c>
      <c r="AK24" s="41" t="e">
        <f t="shared" si="21"/>
        <v>#REF!</v>
      </c>
      <c r="AL24" s="41" t="e">
        <f t="shared" si="21"/>
        <v>#REF!</v>
      </c>
      <c r="AM24" s="41" t="e">
        <f t="shared" si="21"/>
        <v>#REF!</v>
      </c>
      <c r="AN24" s="41" t="e">
        <f t="shared" si="21"/>
        <v>#REF!</v>
      </c>
      <c r="AO24" s="41" t="e">
        <f t="shared" si="21"/>
        <v>#REF!</v>
      </c>
      <c r="AP24" s="41" t="e">
        <f t="shared" si="21"/>
        <v>#REF!</v>
      </c>
      <c r="AQ24" s="41" t="e">
        <f t="shared" si="21"/>
        <v>#REF!</v>
      </c>
      <c r="AR24" s="41" t="e">
        <f t="shared" si="21"/>
        <v>#REF!</v>
      </c>
      <c r="AS24" s="41" t="e">
        <f t="shared" si="21"/>
        <v>#REF!</v>
      </c>
      <c r="AT24" s="41" t="e">
        <f t="shared" si="21"/>
        <v>#REF!</v>
      </c>
      <c r="AU24" s="41" t="e">
        <f t="shared" si="21"/>
        <v>#REF!</v>
      </c>
      <c r="AV24" s="41" t="e">
        <f t="shared" si="21"/>
        <v>#REF!</v>
      </c>
      <c r="AW24" s="41" t="e">
        <f t="shared" si="21"/>
        <v>#REF!</v>
      </c>
      <c r="AX24" s="41" t="e">
        <f t="shared" si="21"/>
        <v>#REF!</v>
      </c>
      <c r="AY24" s="41" t="e">
        <f t="shared" si="29"/>
        <v>#REF!</v>
      </c>
      <c r="AZ24" s="41" t="e">
        <f t="shared" si="29"/>
        <v>#REF!</v>
      </c>
      <c r="BA24" s="41" t="e">
        <f t="shared" si="29"/>
        <v>#REF!</v>
      </c>
      <c r="BB24" s="41" t="e">
        <f t="shared" si="29"/>
        <v>#REF!</v>
      </c>
      <c r="BC24" s="41" t="e">
        <f t="shared" si="29"/>
        <v>#REF!</v>
      </c>
      <c r="BD24" s="41" t="e">
        <f t="shared" si="29"/>
        <v>#REF!</v>
      </c>
      <c r="BE24" s="41" t="e">
        <f t="shared" si="29"/>
        <v>#REF!</v>
      </c>
      <c r="BF24" s="41" t="e">
        <f t="shared" si="29"/>
        <v>#REF!</v>
      </c>
      <c r="BG24" s="41" t="e">
        <f t="shared" si="29"/>
        <v>#REF!</v>
      </c>
      <c r="BH24" s="41" t="e">
        <f t="shared" si="29"/>
        <v>#REF!</v>
      </c>
      <c r="BI24" s="41" t="e">
        <f t="shared" si="29"/>
        <v>#REF!</v>
      </c>
      <c r="BJ24" s="41" t="e">
        <f t="shared" si="29"/>
        <v>#REF!</v>
      </c>
      <c r="BK24" s="41" t="e">
        <f t="shared" si="29"/>
        <v>#REF!</v>
      </c>
      <c r="BL24" s="41" t="e">
        <f t="shared" si="29"/>
        <v>#REF!</v>
      </c>
      <c r="BM24" s="41" t="e">
        <f t="shared" si="29"/>
        <v>#REF!</v>
      </c>
      <c r="BN24" s="41" t="e">
        <f t="shared" si="29"/>
        <v>#REF!</v>
      </c>
      <c r="BO24" s="41" t="e">
        <f t="shared" si="22"/>
        <v>#REF!</v>
      </c>
      <c r="BP24" s="41" t="e">
        <f t="shared" si="22"/>
        <v>#REF!</v>
      </c>
      <c r="BQ24" s="41" t="e">
        <f t="shared" si="22"/>
        <v>#REF!</v>
      </c>
      <c r="BR24" s="41" t="e">
        <f t="shared" si="22"/>
        <v>#REF!</v>
      </c>
      <c r="BS24" s="41" t="e">
        <f t="shared" si="22"/>
        <v>#REF!</v>
      </c>
      <c r="BT24" s="41" t="e">
        <f t="shared" si="22"/>
        <v>#REF!</v>
      </c>
      <c r="BU24" s="41" t="e">
        <f t="shared" si="22"/>
        <v>#REF!</v>
      </c>
      <c r="BV24" s="41" t="e">
        <f t="shared" si="22"/>
        <v>#REF!</v>
      </c>
      <c r="BW24" s="41" t="e">
        <f t="shared" si="22"/>
        <v>#REF!</v>
      </c>
      <c r="BX24" s="41" t="e">
        <f t="shared" si="22"/>
        <v>#REF!</v>
      </c>
      <c r="BY24" s="41" t="e">
        <f t="shared" si="22"/>
        <v>#REF!</v>
      </c>
      <c r="BZ24" s="41" t="e">
        <f t="shared" si="22"/>
        <v>#REF!</v>
      </c>
      <c r="CA24" s="41" t="e">
        <f t="shared" si="22"/>
        <v>#REF!</v>
      </c>
      <c r="CB24" s="41" t="e">
        <f t="shared" si="22"/>
        <v>#REF!</v>
      </c>
      <c r="CC24" s="41" t="e">
        <f t="shared" si="22"/>
        <v>#REF!</v>
      </c>
      <c r="CD24" s="41" t="e">
        <f t="shared" si="22"/>
        <v>#REF!</v>
      </c>
      <c r="CE24" s="41" t="e">
        <f t="shared" si="23"/>
        <v>#REF!</v>
      </c>
      <c r="CF24" s="41" t="e">
        <f t="shared" si="23"/>
        <v>#REF!</v>
      </c>
      <c r="CG24" s="41" t="e">
        <f t="shared" si="23"/>
        <v>#REF!</v>
      </c>
      <c r="CH24" s="41" t="e">
        <f t="shared" si="23"/>
        <v>#REF!</v>
      </c>
      <c r="CI24" s="41" t="e">
        <f t="shared" si="23"/>
        <v>#REF!</v>
      </c>
      <c r="CJ24" s="41" t="e">
        <f t="shared" si="23"/>
        <v>#REF!</v>
      </c>
      <c r="CK24" s="41" t="e">
        <f t="shared" si="23"/>
        <v>#REF!</v>
      </c>
      <c r="CL24" s="41" t="e">
        <f t="shared" si="23"/>
        <v>#REF!</v>
      </c>
      <c r="CM24" s="41" t="e">
        <f t="shared" si="23"/>
        <v>#REF!</v>
      </c>
      <c r="CN24" s="41" t="e">
        <f t="shared" si="23"/>
        <v>#REF!</v>
      </c>
      <c r="CO24" s="41" t="e">
        <f t="shared" si="23"/>
        <v>#REF!</v>
      </c>
      <c r="CP24" s="41" t="e">
        <f t="shared" si="23"/>
        <v>#REF!</v>
      </c>
      <c r="CQ24" s="41" t="e">
        <f t="shared" si="23"/>
        <v>#REF!</v>
      </c>
      <c r="CR24" s="41" t="e">
        <f t="shared" si="23"/>
        <v>#REF!</v>
      </c>
      <c r="CS24" s="41" t="e">
        <f t="shared" si="23"/>
        <v>#REF!</v>
      </c>
      <c r="CT24" s="41" t="e">
        <f t="shared" si="23"/>
        <v>#REF!</v>
      </c>
      <c r="CU24" s="41" t="e">
        <f t="shared" si="30"/>
        <v>#REF!</v>
      </c>
      <c r="CV24" s="41" t="e">
        <f t="shared" si="30"/>
        <v>#REF!</v>
      </c>
      <c r="CW24" s="41" t="e">
        <f t="shared" si="30"/>
        <v>#REF!</v>
      </c>
      <c r="CX24" s="41" t="e">
        <f t="shared" si="30"/>
        <v>#REF!</v>
      </c>
      <c r="CY24" s="41" t="e">
        <f t="shared" si="30"/>
        <v>#REF!</v>
      </c>
      <c r="CZ24" s="41" t="e">
        <f t="shared" si="30"/>
        <v>#REF!</v>
      </c>
      <c r="DA24" s="41" t="e">
        <f t="shared" si="30"/>
        <v>#REF!</v>
      </c>
      <c r="DB24" s="41" t="e">
        <f t="shared" si="30"/>
        <v>#REF!</v>
      </c>
      <c r="DC24" s="41" t="e">
        <f t="shared" si="30"/>
        <v>#REF!</v>
      </c>
      <c r="DD24" s="41" t="e">
        <f t="shared" si="30"/>
        <v>#REF!</v>
      </c>
      <c r="DE24" s="41" t="e">
        <f t="shared" si="30"/>
        <v>#REF!</v>
      </c>
      <c r="DF24" s="41" t="e">
        <f t="shared" si="30"/>
        <v>#REF!</v>
      </c>
      <c r="DG24" s="41" t="e">
        <f t="shared" si="30"/>
        <v>#REF!</v>
      </c>
      <c r="DH24" s="41" t="e">
        <f t="shared" si="30"/>
        <v>#REF!</v>
      </c>
      <c r="DI24" s="41" t="e">
        <f t="shared" si="30"/>
        <v>#REF!</v>
      </c>
      <c r="DJ24" s="41" t="e">
        <f t="shared" si="30"/>
        <v>#REF!</v>
      </c>
      <c r="DK24" s="41" t="e">
        <f t="shared" si="24"/>
        <v>#REF!</v>
      </c>
      <c r="DL24" s="41" t="e">
        <f t="shared" si="24"/>
        <v>#REF!</v>
      </c>
      <c r="DM24" s="41" t="e">
        <f t="shared" si="24"/>
        <v>#REF!</v>
      </c>
      <c r="DN24" s="41" t="e">
        <f t="shared" si="24"/>
        <v>#REF!</v>
      </c>
      <c r="DO24" s="41" t="e">
        <f t="shared" si="24"/>
        <v>#REF!</v>
      </c>
      <c r="DP24" s="41" t="e">
        <f t="shared" si="24"/>
        <v>#REF!</v>
      </c>
      <c r="DQ24" s="41" t="e">
        <f t="shared" si="24"/>
        <v>#REF!</v>
      </c>
      <c r="DR24" s="41" t="e">
        <f t="shared" si="24"/>
        <v>#REF!</v>
      </c>
      <c r="DS24" s="41" t="e">
        <f t="shared" si="24"/>
        <v>#REF!</v>
      </c>
      <c r="DT24" s="41" t="e">
        <f t="shared" si="24"/>
        <v>#REF!</v>
      </c>
      <c r="DU24" s="41" t="e">
        <f t="shared" si="24"/>
        <v>#REF!</v>
      </c>
      <c r="DV24" s="41" t="e">
        <f t="shared" si="24"/>
        <v>#REF!</v>
      </c>
      <c r="DW24" s="41" t="e">
        <f t="shared" si="24"/>
        <v>#REF!</v>
      </c>
      <c r="DX24" s="41" t="e">
        <f t="shared" si="24"/>
        <v>#REF!</v>
      </c>
      <c r="DY24" s="41" t="e">
        <f t="shared" si="24"/>
        <v>#REF!</v>
      </c>
      <c r="DZ24" s="41" t="e">
        <f t="shared" si="24"/>
        <v>#REF!</v>
      </c>
      <c r="EA24" s="41" t="e">
        <f t="shared" si="31"/>
        <v>#REF!</v>
      </c>
      <c r="EB24" s="41" t="e">
        <f t="shared" si="31"/>
        <v>#REF!</v>
      </c>
      <c r="EC24" s="41" t="e">
        <f t="shared" si="31"/>
        <v>#REF!</v>
      </c>
      <c r="ED24" s="41" t="e">
        <f t="shared" si="31"/>
        <v>#REF!</v>
      </c>
      <c r="EE24" s="41" t="e">
        <f t="shared" si="31"/>
        <v>#REF!</v>
      </c>
      <c r="EF24" s="41" t="e">
        <f t="shared" si="31"/>
        <v>#REF!</v>
      </c>
      <c r="EG24" s="41" t="e">
        <f t="shared" si="31"/>
        <v>#REF!</v>
      </c>
      <c r="EH24" s="41" t="e">
        <f t="shared" si="31"/>
        <v>#REF!</v>
      </c>
      <c r="EI24" s="41" t="e">
        <f t="shared" si="31"/>
        <v>#REF!</v>
      </c>
      <c r="EJ24" s="41" t="e">
        <f t="shared" si="31"/>
        <v>#REF!</v>
      </c>
      <c r="EK24" s="41" t="e">
        <f t="shared" si="31"/>
        <v>#REF!</v>
      </c>
      <c r="EL24" s="41" t="e">
        <f t="shared" si="31"/>
        <v>#REF!</v>
      </c>
      <c r="EM24" s="41" t="e">
        <f t="shared" si="31"/>
        <v>#REF!</v>
      </c>
      <c r="EN24" s="41" t="e">
        <f t="shared" si="31"/>
        <v>#REF!</v>
      </c>
      <c r="EO24" s="41" t="e">
        <f t="shared" si="31"/>
        <v>#REF!</v>
      </c>
      <c r="EP24" s="41" t="e">
        <f t="shared" si="31"/>
        <v>#REF!</v>
      </c>
      <c r="EQ24" s="41" t="e">
        <f t="shared" si="25"/>
        <v>#REF!</v>
      </c>
      <c r="ER24" s="41" t="e">
        <f t="shared" si="25"/>
        <v>#REF!</v>
      </c>
      <c r="ES24" s="41" t="e">
        <f t="shared" si="25"/>
        <v>#REF!</v>
      </c>
      <c r="ET24" s="41" t="e">
        <f t="shared" si="25"/>
        <v>#REF!</v>
      </c>
      <c r="EU24" s="41" t="e">
        <f t="shared" si="25"/>
        <v>#REF!</v>
      </c>
      <c r="EV24" s="41" t="e">
        <f t="shared" si="25"/>
        <v>#REF!</v>
      </c>
      <c r="EW24" s="41" t="e">
        <f t="shared" si="25"/>
        <v>#REF!</v>
      </c>
      <c r="EX24" s="41" t="e">
        <f t="shared" si="25"/>
        <v>#REF!</v>
      </c>
      <c r="EY24" s="41" t="e">
        <f t="shared" si="25"/>
        <v>#REF!</v>
      </c>
      <c r="EZ24" s="41" t="e">
        <f t="shared" si="25"/>
        <v>#REF!</v>
      </c>
      <c r="FA24" s="41" t="e">
        <f t="shared" si="25"/>
        <v>#REF!</v>
      </c>
      <c r="FB24" s="41" t="e">
        <f t="shared" si="25"/>
        <v>#REF!</v>
      </c>
      <c r="FC24" s="41" t="e">
        <f t="shared" si="25"/>
        <v>#REF!</v>
      </c>
      <c r="FD24" s="41" t="e">
        <f t="shared" si="25"/>
        <v>#REF!</v>
      </c>
      <c r="FE24" s="41" t="e">
        <f t="shared" si="25"/>
        <v>#REF!</v>
      </c>
      <c r="FF24" s="41" t="e">
        <f t="shared" si="25"/>
        <v>#REF!</v>
      </c>
      <c r="FG24" s="41" t="e">
        <f t="shared" si="32"/>
        <v>#REF!</v>
      </c>
      <c r="FH24" s="41" t="e">
        <f t="shared" si="32"/>
        <v>#REF!</v>
      </c>
      <c r="FI24" s="41" t="e">
        <f t="shared" si="32"/>
        <v>#REF!</v>
      </c>
      <c r="FJ24" s="41" t="e">
        <f t="shared" si="32"/>
        <v>#REF!</v>
      </c>
      <c r="FK24" s="41" t="e">
        <f t="shared" si="32"/>
        <v>#REF!</v>
      </c>
      <c r="FL24" s="41" t="e">
        <f t="shared" si="32"/>
        <v>#REF!</v>
      </c>
      <c r="FM24" s="41" t="e">
        <f t="shared" si="32"/>
        <v>#REF!</v>
      </c>
      <c r="FN24" s="41" t="e">
        <f t="shared" si="32"/>
        <v>#REF!</v>
      </c>
      <c r="FO24" s="41" t="e">
        <f t="shared" si="32"/>
        <v>#REF!</v>
      </c>
      <c r="FP24" s="41" t="e">
        <f t="shared" si="32"/>
        <v>#REF!</v>
      </c>
      <c r="FQ24" s="41" t="e">
        <f t="shared" si="32"/>
        <v>#REF!</v>
      </c>
      <c r="FR24" s="41" t="e">
        <f t="shared" si="32"/>
        <v>#REF!</v>
      </c>
      <c r="FS24" s="41" t="e">
        <f t="shared" si="32"/>
        <v>#REF!</v>
      </c>
      <c r="FT24" s="41" t="e">
        <f t="shared" si="32"/>
        <v>#REF!</v>
      </c>
      <c r="FU24" s="41" t="e">
        <f t="shared" si="32"/>
        <v>#REF!</v>
      </c>
      <c r="FV24" s="41" t="e">
        <f t="shared" si="32"/>
        <v>#REF!</v>
      </c>
      <c r="FW24" s="41" t="e">
        <f t="shared" si="26"/>
        <v>#REF!</v>
      </c>
      <c r="FX24" s="41" t="e">
        <f t="shared" si="26"/>
        <v>#REF!</v>
      </c>
      <c r="FY24" s="41" t="e">
        <f t="shared" si="26"/>
        <v>#REF!</v>
      </c>
      <c r="FZ24" s="41" t="e">
        <f t="shared" si="26"/>
        <v>#REF!</v>
      </c>
      <c r="GA24" s="41" t="e">
        <f t="shared" si="26"/>
        <v>#REF!</v>
      </c>
      <c r="GB24" s="41" t="e">
        <f t="shared" si="26"/>
        <v>#REF!</v>
      </c>
      <c r="GC24" s="41" t="e">
        <f t="shared" si="26"/>
        <v>#REF!</v>
      </c>
      <c r="GD24" s="41" t="e">
        <f t="shared" si="26"/>
        <v>#REF!</v>
      </c>
      <c r="GE24" s="41" t="e">
        <f t="shared" si="26"/>
        <v>#REF!</v>
      </c>
      <c r="GF24" s="41" t="e">
        <f t="shared" si="26"/>
        <v>#REF!</v>
      </c>
      <c r="GG24" s="41" t="e">
        <f t="shared" si="26"/>
        <v>#REF!</v>
      </c>
      <c r="GH24" s="41" t="e">
        <f t="shared" si="26"/>
        <v>#REF!</v>
      </c>
      <c r="GI24" s="41" t="e">
        <f t="shared" si="26"/>
        <v>#REF!</v>
      </c>
      <c r="GJ24" s="41" t="e">
        <f t="shared" si="26"/>
        <v>#REF!</v>
      </c>
      <c r="GK24" s="41" t="e">
        <f t="shared" si="26"/>
        <v>#REF!</v>
      </c>
      <c r="GL24" s="41" t="e">
        <f t="shared" si="26"/>
        <v>#REF!</v>
      </c>
      <c r="GM24" s="41" t="e">
        <f t="shared" si="33"/>
        <v>#REF!</v>
      </c>
      <c r="GN24" s="41" t="e">
        <f t="shared" si="33"/>
        <v>#REF!</v>
      </c>
      <c r="GO24" s="41" t="e">
        <f t="shared" si="33"/>
        <v>#REF!</v>
      </c>
      <c r="GP24" s="41" t="e">
        <f t="shared" si="33"/>
        <v>#REF!</v>
      </c>
      <c r="GQ24" s="41" t="e">
        <f t="shared" si="33"/>
        <v>#REF!</v>
      </c>
      <c r="GR24" s="41" t="e">
        <f t="shared" si="33"/>
        <v>#REF!</v>
      </c>
      <c r="GS24" s="41" t="e">
        <f t="shared" si="33"/>
        <v>#REF!</v>
      </c>
      <c r="GT24" s="41" t="e">
        <f t="shared" si="33"/>
        <v>#REF!</v>
      </c>
      <c r="GU24" s="41" t="e">
        <f t="shared" si="33"/>
        <v>#REF!</v>
      </c>
      <c r="GV24" s="41" t="e">
        <f t="shared" si="33"/>
        <v>#REF!</v>
      </c>
      <c r="GW24" s="41" t="e">
        <f t="shared" si="33"/>
        <v>#REF!</v>
      </c>
      <c r="GX24" s="41" t="e">
        <f t="shared" si="33"/>
        <v>#REF!</v>
      </c>
      <c r="GY24" s="41" t="e">
        <f t="shared" si="33"/>
        <v>#REF!</v>
      </c>
      <c r="GZ24" s="41" t="e">
        <f t="shared" si="33"/>
        <v>#REF!</v>
      </c>
      <c r="HA24" s="41" t="e">
        <f t="shared" si="33"/>
        <v>#REF!</v>
      </c>
      <c r="HB24" s="41" t="e">
        <f t="shared" si="33"/>
        <v>#REF!</v>
      </c>
      <c r="HC24" s="41" t="e">
        <f t="shared" si="27"/>
        <v>#REF!</v>
      </c>
      <c r="HD24" s="41" t="e">
        <f t="shared" si="27"/>
        <v>#REF!</v>
      </c>
      <c r="HE24" s="41" t="e">
        <f t="shared" si="27"/>
        <v>#REF!</v>
      </c>
      <c r="HF24" s="41" t="e">
        <f t="shared" si="27"/>
        <v>#REF!</v>
      </c>
      <c r="HG24" s="41" t="e">
        <f t="shared" si="27"/>
        <v>#REF!</v>
      </c>
      <c r="HH24" s="41" t="e">
        <f t="shared" si="27"/>
        <v>#REF!</v>
      </c>
      <c r="HI24" s="41" t="e">
        <f t="shared" si="27"/>
        <v>#REF!</v>
      </c>
      <c r="HJ24" s="41" t="e">
        <f t="shared" si="27"/>
        <v>#REF!</v>
      </c>
    </row>
    <row r="25" spans="1:218" ht="14.4" x14ac:dyDescent="0.3">
      <c r="A25" s="42">
        <v>22</v>
      </c>
      <c r="B25" s="43" t="e">
        <f>'CMM1 - AUX CALC'!$W$67</f>
        <v>#REF!</v>
      </c>
      <c r="X25" s="41" t="e">
        <f>$B25/(_xlfn.SINGLE(PrazoConcessao)*12-X$3+1)</f>
        <v>#REF!</v>
      </c>
      <c r="Y25" s="41" t="e">
        <f t="shared" si="28"/>
        <v>#REF!</v>
      </c>
      <c r="Z25" s="41" t="e">
        <f t="shared" si="28"/>
        <v>#REF!</v>
      </c>
      <c r="AA25" s="41" t="e">
        <f t="shared" si="28"/>
        <v>#REF!</v>
      </c>
      <c r="AB25" s="41" t="e">
        <f t="shared" si="28"/>
        <v>#REF!</v>
      </c>
      <c r="AC25" s="41" t="e">
        <f t="shared" si="28"/>
        <v>#REF!</v>
      </c>
      <c r="AD25" s="41" t="e">
        <f t="shared" si="28"/>
        <v>#REF!</v>
      </c>
      <c r="AE25" s="41" t="e">
        <f t="shared" si="28"/>
        <v>#REF!</v>
      </c>
      <c r="AF25" s="41" t="e">
        <f t="shared" si="28"/>
        <v>#REF!</v>
      </c>
      <c r="AG25" s="41" t="e">
        <f t="shared" si="28"/>
        <v>#REF!</v>
      </c>
      <c r="AH25" s="41" t="e">
        <f t="shared" si="28"/>
        <v>#REF!</v>
      </c>
      <c r="AI25" s="41" t="e">
        <f t="shared" si="28"/>
        <v>#REF!</v>
      </c>
      <c r="AJ25" s="41" t="e">
        <f t="shared" si="21"/>
        <v>#REF!</v>
      </c>
      <c r="AK25" s="41" t="e">
        <f t="shared" si="21"/>
        <v>#REF!</v>
      </c>
      <c r="AL25" s="41" t="e">
        <f t="shared" si="21"/>
        <v>#REF!</v>
      </c>
      <c r="AM25" s="41" t="e">
        <f t="shared" si="21"/>
        <v>#REF!</v>
      </c>
      <c r="AN25" s="41" t="e">
        <f t="shared" si="21"/>
        <v>#REF!</v>
      </c>
      <c r="AO25" s="41" t="e">
        <f t="shared" si="21"/>
        <v>#REF!</v>
      </c>
      <c r="AP25" s="41" t="e">
        <f t="shared" si="21"/>
        <v>#REF!</v>
      </c>
      <c r="AQ25" s="41" t="e">
        <f t="shared" si="21"/>
        <v>#REF!</v>
      </c>
      <c r="AR25" s="41" t="e">
        <f t="shared" si="21"/>
        <v>#REF!</v>
      </c>
      <c r="AS25" s="41" t="e">
        <f t="shared" si="21"/>
        <v>#REF!</v>
      </c>
      <c r="AT25" s="41" t="e">
        <f t="shared" si="21"/>
        <v>#REF!</v>
      </c>
      <c r="AU25" s="41" t="e">
        <f t="shared" si="21"/>
        <v>#REF!</v>
      </c>
      <c r="AV25" s="41" t="e">
        <f t="shared" si="21"/>
        <v>#REF!</v>
      </c>
      <c r="AW25" s="41" t="e">
        <f t="shared" si="21"/>
        <v>#REF!</v>
      </c>
      <c r="AX25" s="41" t="e">
        <f t="shared" si="21"/>
        <v>#REF!</v>
      </c>
      <c r="AY25" s="41" t="e">
        <f t="shared" si="29"/>
        <v>#REF!</v>
      </c>
      <c r="AZ25" s="41" t="e">
        <f t="shared" si="29"/>
        <v>#REF!</v>
      </c>
      <c r="BA25" s="41" t="e">
        <f t="shared" si="29"/>
        <v>#REF!</v>
      </c>
      <c r="BB25" s="41" t="e">
        <f t="shared" si="29"/>
        <v>#REF!</v>
      </c>
      <c r="BC25" s="41" t="e">
        <f t="shared" si="29"/>
        <v>#REF!</v>
      </c>
      <c r="BD25" s="41" t="e">
        <f t="shared" si="29"/>
        <v>#REF!</v>
      </c>
      <c r="BE25" s="41" t="e">
        <f t="shared" si="29"/>
        <v>#REF!</v>
      </c>
      <c r="BF25" s="41" t="e">
        <f t="shared" si="29"/>
        <v>#REF!</v>
      </c>
      <c r="BG25" s="41" t="e">
        <f t="shared" si="29"/>
        <v>#REF!</v>
      </c>
      <c r="BH25" s="41" t="e">
        <f t="shared" si="29"/>
        <v>#REF!</v>
      </c>
      <c r="BI25" s="41" t="e">
        <f t="shared" si="29"/>
        <v>#REF!</v>
      </c>
      <c r="BJ25" s="41" t="e">
        <f t="shared" si="29"/>
        <v>#REF!</v>
      </c>
      <c r="BK25" s="41" t="e">
        <f t="shared" si="29"/>
        <v>#REF!</v>
      </c>
      <c r="BL25" s="41" t="e">
        <f t="shared" si="29"/>
        <v>#REF!</v>
      </c>
      <c r="BM25" s="41" t="e">
        <f t="shared" si="29"/>
        <v>#REF!</v>
      </c>
      <c r="BN25" s="41" t="e">
        <f t="shared" si="29"/>
        <v>#REF!</v>
      </c>
      <c r="BO25" s="41" t="e">
        <f t="shared" si="22"/>
        <v>#REF!</v>
      </c>
      <c r="BP25" s="41" t="e">
        <f t="shared" si="22"/>
        <v>#REF!</v>
      </c>
      <c r="BQ25" s="41" t="e">
        <f t="shared" si="22"/>
        <v>#REF!</v>
      </c>
      <c r="BR25" s="41" t="e">
        <f t="shared" si="22"/>
        <v>#REF!</v>
      </c>
      <c r="BS25" s="41" t="e">
        <f t="shared" si="22"/>
        <v>#REF!</v>
      </c>
      <c r="BT25" s="41" t="e">
        <f t="shared" si="22"/>
        <v>#REF!</v>
      </c>
      <c r="BU25" s="41" t="e">
        <f t="shared" si="22"/>
        <v>#REF!</v>
      </c>
      <c r="BV25" s="41" t="e">
        <f t="shared" si="22"/>
        <v>#REF!</v>
      </c>
      <c r="BW25" s="41" t="e">
        <f t="shared" si="22"/>
        <v>#REF!</v>
      </c>
      <c r="BX25" s="41" t="e">
        <f t="shared" si="22"/>
        <v>#REF!</v>
      </c>
      <c r="BY25" s="41" t="e">
        <f t="shared" si="22"/>
        <v>#REF!</v>
      </c>
      <c r="BZ25" s="41" t="e">
        <f t="shared" si="22"/>
        <v>#REF!</v>
      </c>
      <c r="CA25" s="41" t="e">
        <f t="shared" si="22"/>
        <v>#REF!</v>
      </c>
      <c r="CB25" s="41" t="e">
        <f t="shared" si="22"/>
        <v>#REF!</v>
      </c>
      <c r="CC25" s="41" t="e">
        <f t="shared" si="22"/>
        <v>#REF!</v>
      </c>
      <c r="CD25" s="41" t="e">
        <f t="shared" si="22"/>
        <v>#REF!</v>
      </c>
      <c r="CE25" s="41" t="e">
        <f t="shared" si="23"/>
        <v>#REF!</v>
      </c>
      <c r="CF25" s="41" t="e">
        <f t="shared" si="23"/>
        <v>#REF!</v>
      </c>
      <c r="CG25" s="41" t="e">
        <f t="shared" si="23"/>
        <v>#REF!</v>
      </c>
      <c r="CH25" s="41" t="e">
        <f t="shared" si="23"/>
        <v>#REF!</v>
      </c>
      <c r="CI25" s="41" t="e">
        <f t="shared" si="23"/>
        <v>#REF!</v>
      </c>
      <c r="CJ25" s="41" t="e">
        <f t="shared" si="23"/>
        <v>#REF!</v>
      </c>
      <c r="CK25" s="41" t="e">
        <f t="shared" si="23"/>
        <v>#REF!</v>
      </c>
      <c r="CL25" s="41" t="e">
        <f t="shared" si="23"/>
        <v>#REF!</v>
      </c>
      <c r="CM25" s="41" t="e">
        <f t="shared" si="23"/>
        <v>#REF!</v>
      </c>
      <c r="CN25" s="41" t="e">
        <f t="shared" si="23"/>
        <v>#REF!</v>
      </c>
      <c r="CO25" s="41" t="e">
        <f t="shared" si="23"/>
        <v>#REF!</v>
      </c>
      <c r="CP25" s="41" t="e">
        <f t="shared" si="23"/>
        <v>#REF!</v>
      </c>
      <c r="CQ25" s="41" t="e">
        <f t="shared" si="23"/>
        <v>#REF!</v>
      </c>
      <c r="CR25" s="41" t="e">
        <f t="shared" si="23"/>
        <v>#REF!</v>
      </c>
      <c r="CS25" s="41" t="e">
        <f t="shared" si="23"/>
        <v>#REF!</v>
      </c>
      <c r="CT25" s="41" t="e">
        <f t="shared" si="23"/>
        <v>#REF!</v>
      </c>
      <c r="CU25" s="41" t="e">
        <f t="shared" si="30"/>
        <v>#REF!</v>
      </c>
      <c r="CV25" s="41" t="e">
        <f t="shared" si="30"/>
        <v>#REF!</v>
      </c>
      <c r="CW25" s="41" t="e">
        <f t="shared" si="30"/>
        <v>#REF!</v>
      </c>
      <c r="CX25" s="41" t="e">
        <f t="shared" si="30"/>
        <v>#REF!</v>
      </c>
      <c r="CY25" s="41" t="e">
        <f t="shared" si="30"/>
        <v>#REF!</v>
      </c>
      <c r="CZ25" s="41" t="e">
        <f t="shared" si="30"/>
        <v>#REF!</v>
      </c>
      <c r="DA25" s="41" t="e">
        <f t="shared" si="30"/>
        <v>#REF!</v>
      </c>
      <c r="DB25" s="41" t="e">
        <f t="shared" si="30"/>
        <v>#REF!</v>
      </c>
      <c r="DC25" s="41" t="e">
        <f t="shared" si="30"/>
        <v>#REF!</v>
      </c>
      <c r="DD25" s="41" t="e">
        <f t="shared" si="30"/>
        <v>#REF!</v>
      </c>
      <c r="DE25" s="41" t="e">
        <f t="shared" si="30"/>
        <v>#REF!</v>
      </c>
      <c r="DF25" s="41" t="e">
        <f t="shared" si="30"/>
        <v>#REF!</v>
      </c>
      <c r="DG25" s="41" t="e">
        <f t="shared" si="30"/>
        <v>#REF!</v>
      </c>
      <c r="DH25" s="41" t="e">
        <f t="shared" si="30"/>
        <v>#REF!</v>
      </c>
      <c r="DI25" s="41" t="e">
        <f t="shared" si="30"/>
        <v>#REF!</v>
      </c>
      <c r="DJ25" s="41" t="e">
        <f t="shared" si="30"/>
        <v>#REF!</v>
      </c>
      <c r="DK25" s="41" t="e">
        <f t="shared" si="24"/>
        <v>#REF!</v>
      </c>
      <c r="DL25" s="41" t="e">
        <f t="shared" si="24"/>
        <v>#REF!</v>
      </c>
      <c r="DM25" s="41" t="e">
        <f t="shared" si="24"/>
        <v>#REF!</v>
      </c>
      <c r="DN25" s="41" t="e">
        <f t="shared" si="24"/>
        <v>#REF!</v>
      </c>
      <c r="DO25" s="41" t="e">
        <f t="shared" si="24"/>
        <v>#REF!</v>
      </c>
      <c r="DP25" s="41" t="e">
        <f t="shared" si="24"/>
        <v>#REF!</v>
      </c>
      <c r="DQ25" s="41" t="e">
        <f t="shared" si="24"/>
        <v>#REF!</v>
      </c>
      <c r="DR25" s="41" t="e">
        <f t="shared" si="24"/>
        <v>#REF!</v>
      </c>
      <c r="DS25" s="41" t="e">
        <f t="shared" si="24"/>
        <v>#REF!</v>
      </c>
      <c r="DT25" s="41" t="e">
        <f t="shared" si="24"/>
        <v>#REF!</v>
      </c>
      <c r="DU25" s="41" t="e">
        <f t="shared" si="24"/>
        <v>#REF!</v>
      </c>
      <c r="DV25" s="41" t="e">
        <f t="shared" si="24"/>
        <v>#REF!</v>
      </c>
      <c r="DW25" s="41" t="e">
        <f t="shared" si="24"/>
        <v>#REF!</v>
      </c>
      <c r="DX25" s="41" t="e">
        <f t="shared" si="24"/>
        <v>#REF!</v>
      </c>
      <c r="DY25" s="41" t="e">
        <f t="shared" si="24"/>
        <v>#REF!</v>
      </c>
      <c r="DZ25" s="41" t="e">
        <f t="shared" si="24"/>
        <v>#REF!</v>
      </c>
      <c r="EA25" s="41" t="e">
        <f t="shared" si="31"/>
        <v>#REF!</v>
      </c>
      <c r="EB25" s="41" t="e">
        <f t="shared" si="31"/>
        <v>#REF!</v>
      </c>
      <c r="EC25" s="41" t="e">
        <f t="shared" si="31"/>
        <v>#REF!</v>
      </c>
      <c r="ED25" s="41" t="e">
        <f t="shared" si="31"/>
        <v>#REF!</v>
      </c>
      <c r="EE25" s="41" t="e">
        <f t="shared" si="31"/>
        <v>#REF!</v>
      </c>
      <c r="EF25" s="41" t="e">
        <f t="shared" si="31"/>
        <v>#REF!</v>
      </c>
      <c r="EG25" s="41" t="e">
        <f t="shared" si="31"/>
        <v>#REF!</v>
      </c>
      <c r="EH25" s="41" t="e">
        <f t="shared" si="31"/>
        <v>#REF!</v>
      </c>
      <c r="EI25" s="41" t="e">
        <f t="shared" si="31"/>
        <v>#REF!</v>
      </c>
      <c r="EJ25" s="41" t="e">
        <f t="shared" si="31"/>
        <v>#REF!</v>
      </c>
      <c r="EK25" s="41" t="e">
        <f t="shared" si="31"/>
        <v>#REF!</v>
      </c>
      <c r="EL25" s="41" t="e">
        <f t="shared" si="31"/>
        <v>#REF!</v>
      </c>
      <c r="EM25" s="41" t="e">
        <f t="shared" si="31"/>
        <v>#REF!</v>
      </c>
      <c r="EN25" s="41" t="e">
        <f t="shared" si="31"/>
        <v>#REF!</v>
      </c>
      <c r="EO25" s="41" t="e">
        <f t="shared" si="31"/>
        <v>#REF!</v>
      </c>
      <c r="EP25" s="41" t="e">
        <f t="shared" si="31"/>
        <v>#REF!</v>
      </c>
      <c r="EQ25" s="41" t="e">
        <f t="shared" si="25"/>
        <v>#REF!</v>
      </c>
      <c r="ER25" s="41" t="e">
        <f t="shared" si="25"/>
        <v>#REF!</v>
      </c>
      <c r="ES25" s="41" t="e">
        <f t="shared" si="25"/>
        <v>#REF!</v>
      </c>
      <c r="ET25" s="41" t="e">
        <f t="shared" si="25"/>
        <v>#REF!</v>
      </c>
      <c r="EU25" s="41" t="e">
        <f t="shared" si="25"/>
        <v>#REF!</v>
      </c>
      <c r="EV25" s="41" t="e">
        <f t="shared" si="25"/>
        <v>#REF!</v>
      </c>
      <c r="EW25" s="41" t="e">
        <f t="shared" si="25"/>
        <v>#REF!</v>
      </c>
      <c r="EX25" s="41" t="e">
        <f t="shared" si="25"/>
        <v>#REF!</v>
      </c>
      <c r="EY25" s="41" t="e">
        <f t="shared" si="25"/>
        <v>#REF!</v>
      </c>
      <c r="EZ25" s="41" t="e">
        <f t="shared" si="25"/>
        <v>#REF!</v>
      </c>
      <c r="FA25" s="41" t="e">
        <f t="shared" si="25"/>
        <v>#REF!</v>
      </c>
      <c r="FB25" s="41" t="e">
        <f t="shared" si="25"/>
        <v>#REF!</v>
      </c>
      <c r="FC25" s="41" t="e">
        <f t="shared" si="25"/>
        <v>#REF!</v>
      </c>
      <c r="FD25" s="41" t="e">
        <f t="shared" si="25"/>
        <v>#REF!</v>
      </c>
      <c r="FE25" s="41" t="e">
        <f t="shared" si="25"/>
        <v>#REF!</v>
      </c>
      <c r="FF25" s="41" t="e">
        <f t="shared" si="25"/>
        <v>#REF!</v>
      </c>
      <c r="FG25" s="41" t="e">
        <f t="shared" si="32"/>
        <v>#REF!</v>
      </c>
      <c r="FH25" s="41" t="e">
        <f t="shared" si="32"/>
        <v>#REF!</v>
      </c>
      <c r="FI25" s="41" t="e">
        <f t="shared" si="32"/>
        <v>#REF!</v>
      </c>
      <c r="FJ25" s="41" t="e">
        <f t="shared" si="32"/>
        <v>#REF!</v>
      </c>
      <c r="FK25" s="41" t="e">
        <f t="shared" si="32"/>
        <v>#REF!</v>
      </c>
      <c r="FL25" s="41" t="e">
        <f t="shared" si="32"/>
        <v>#REF!</v>
      </c>
      <c r="FM25" s="41" t="e">
        <f t="shared" si="32"/>
        <v>#REF!</v>
      </c>
      <c r="FN25" s="41" t="e">
        <f t="shared" si="32"/>
        <v>#REF!</v>
      </c>
      <c r="FO25" s="41" t="e">
        <f t="shared" si="32"/>
        <v>#REF!</v>
      </c>
      <c r="FP25" s="41" t="e">
        <f t="shared" si="32"/>
        <v>#REF!</v>
      </c>
      <c r="FQ25" s="41" t="e">
        <f t="shared" si="32"/>
        <v>#REF!</v>
      </c>
      <c r="FR25" s="41" t="e">
        <f t="shared" si="32"/>
        <v>#REF!</v>
      </c>
      <c r="FS25" s="41" t="e">
        <f t="shared" si="32"/>
        <v>#REF!</v>
      </c>
      <c r="FT25" s="41" t="e">
        <f t="shared" si="32"/>
        <v>#REF!</v>
      </c>
      <c r="FU25" s="41" t="e">
        <f t="shared" si="32"/>
        <v>#REF!</v>
      </c>
      <c r="FV25" s="41" t="e">
        <f t="shared" si="32"/>
        <v>#REF!</v>
      </c>
      <c r="FW25" s="41" t="e">
        <f t="shared" si="26"/>
        <v>#REF!</v>
      </c>
      <c r="FX25" s="41" t="e">
        <f t="shared" si="26"/>
        <v>#REF!</v>
      </c>
      <c r="FY25" s="41" t="e">
        <f t="shared" si="26"/>
        <v>#REF!</v>
      </c>
      <c r="FZ25" s="41" t="e">
        <f t="shared" si="26"/>
        <v>#REF!</v>
      </c>
      <c r="GA25" s="41" t="e">
        <f t="shared" si="26"/>
        <v>#REF!</v>
      </c>
      <c r="GB25" s="41" t="e">
        <f t="shared" si="26"/>
        <v>#REF!</v>
      </c>
      <c r="GC25" s="41" t="e">
        <f t="shared" si="26"/>
        <v>#REF!</v>
      </c>
      <c r="GD25" s="41" t="e">
        <f t="shared" si="26"/>
        <v>#REF!</v>
      </c>
      <c r="GE25" s="41" t="e">
        <f t="shared" si="26"/>
        <v>#REF!</v>
      </c>
      <c r="GF25" s="41" t="e">
        <f t="shared" si="26"/>
        <v>#REF!</v>
      </c>
      <c r="GG25" s="41" t="e">
        <f t="shared" si="26"/>
        <v>#REF!</v>
      </c>
      <c r="GH25" s="41" t="e">
        <f t="shared" si="26"/>
        <v>#REF!</v>
      </c>
      <c r="GI25" s="41" t="e">
        <f t="shared" si="26"/>
        <v>#REF!</v>
      </c>
      <c r="GJ25" s="41" t="e">
        <f t="shared" si="26"/>
        <v>#REF!</v>
      </c>
      <c r="GK25" s="41" t="e">
        <f t="shared" si="26"/>
        <v>#REF!</v>
      </c>
      <c r="GL25" s="41" t="e">
        <f t="shared" si="26"/>
        <v>#REF!</v>
      </c>
      <c r="GM25" s="41" t="e">
        <f t="shared" si="33"/>
        <v>#REF!</v>
      </c>
      <c r="GN25" s="41" t="e">
        <f t="shared" si="33"/>
        <v>#REF!</v>
      </c>
      <c r="GO25" s="41" t="e">
        <f t="shared" si="33"/>
        <v>#REF!</v>
      </c>
      <c r="GP25" s="41" t="e">
        <f t="shared" si="33"/>
        <v>#REF!</v>
      </c>
      <c r="GQ25" s="41" t="e">
        <f t="shared" si="33"/>
        <v>#REF!</v>
      </c>
      <c r="GR25" s="41" t="e">
        <f t="shared" si="33"/>
        <v>#REF!</v>
      </c>
      <c r="GS25" s="41" t="e">
        <f t="shared" si="33"/>
        <v>#REF!</v>
      </c>
      <c r="GT25" s="41" t="e">
        <f t="shared" si="33"/>
        <v>#REF!</v>
      </c>
      <c r="GU25" s="41" t="e">
        <f t="shared" si="33"/>
        <v>#REF!</v>
      </c>
      <c r="GV25" s="41" t="e">
        <f t="shared" si="33"/>
        <v>#REF!</v>
      </c>
      <c r="GW25" s="41" t="e">
        <f t="shared" si="33"/>
        <v>#REF!</v>
      </c>
      <c r="GX25" s="41" t="e">
        <f t="shared" si="33"/>
        <v>#REF!</v>
      </c>
      <c r="GY25" s="41" t="e">
        <f t="shared" si="33"/>
        <v>#REF!</v>
      </c>
      <c r="GZ25" s="41" t="e">
        <f t="shared" si="33"/>
        <v>#REF!</v>
      </c>
      <c r="HA25" s="41" t="e">
        <f t="shared" si="33"/>
        <v>#REF!</v>
      </c>
      <c r="HB25" s="41" t="e">
        <f t="shared" si="33"/>
        <v>#REF!</v>
      </c>
      <c r="HC25" s="41" t="e">
        <f t="shared" si="27"/>
        <v>#REF!</v>
      </c>
      <c r="HD25" s="41" t="e">
        <f t="shared" si="27"/>
        <v>#REF!</v>
      </c>
      <c r="HE25" s="41" t="e">
        <f t="shared" si="27"/>
        <v>#REF!</v>
      </c>
      <c r="HF25" s="41" t="e">
        <f t="shared" si="27"/>
        <v>#REF!</v>
      </c>
      <c r="HG25" s="41" t="e">
        <f t="shared" si="27"/>
        <v>#REF!</v>
      </c>
      <c r="HH25" s="41" t="e">
        <f t="shared" si="27"/>
        <v>#REF!</v>
      </c>
      <c r="HI25" s="41" t="e">
        <f t="shared" si="27"/>
        <v>#REF!</v>
      </c>
      <c r="HJ25" s="41" t="e">
        <f t="shared" si="27"/>
        <v>#REF!</v>
      </c>
    </row>
    <row r="26" spans="1:218" ht="14.4" x14ac:dyDescent="0.3">
      <c r="A26" s="42">
        <v>23</v>
      </c>
      <c r="B26" s="43" t="e">
        <f>'CMM1 - AUX CALC'!$X$67</f>
        <v>#REF!</v>
      </c>
      <c r="Y26" s="41" t="e">
        <f>$B26/(_xlfn.SINGLE(PrazoConcessao)*12-Y$3+1)</f>
        <v>#REF!</v>
      </c>
      <c r="Z26" s="41" t="e">
        <f t="shared" si="28"/>
        <v>#REF!</v>
      </c>
      <c r="AA26" s="41" t="e">
        <f t="shared" si="28"/>
        <v>#REF!</v>
      </c>
      <c r="AB26" s="41" t="e">
        <f t="shared" si="28"/>
        <v>#REF!</v>
      </c>
      <c r="AC26" s="41" t="e">
        <f t="shared" si="28"/>
        <v>#REF!</v>
      </c>
      <c r="AD26" s="41" t="e">
        <f t="shared" si="28"/>
        <v>#REF!</v>
      </c>
      <c r="AE26" s="41" t="e">
        <f t="shared" si="28"/>
        <v>#REF!</v>
      </c>
      <c r="AF26" s="41" t="e">
        <f t="shared" si="28"/>
        <v>#REF!</v>
      </c>
      <c r="AG26" s="41" t="e">
        <f t="shared" si="28"/>
        <v>#REF!</v>
      </c>
      <c r="AH26" s="41" t="e">
        <f t="shared" si="28"/>
        <v>#REF!</v>
      </c>
      <c r="AI26" s="41" t="e">
        <f t="shared" si="28"/>
        <v>#REF!</v>
      </c>
      <c r="AJ26" s="41" t="e">
        <f t="shared" si="21"/>
        <v>#REF!</v>
      </c>
      <c r="AK26" s="41" t="e">
        <f t="shared" si="21"/>
        <v>#REF!</v>
      </c>
      <c r="AL26" s="41" t="e">
        <f t="shared" si="21"/>
        <v>#REF!</v>
      </c>
      <c r="AM26" s="41" t="e">
        <f t="shared" si="21"/>
        <v>#REF!</v>
      </c>
      <c r="AN26" s="41" t="e">
        <f t="shared" si="21"/>
        <v>#REF!</v>
      </c>
      <c r="AO26" s="41" t="e">
        <f t="shared" si="21"/>
        <v>#REF!</v>
      </c>
      <c r="AP26" s="41" t="e">
        <f t="shared" si="21"/>
        <v>#REF!</v>
      </c>
      <c r="AQ26" s="41" t="e">
        <f t="shared" si="21"/>
        <v>#REF!</v>
      </c>
      <c r="AR26" s="41" t="e">
        <f t="shared" si="21"/>
        <v>#REF!</v>
      </c>
      <c r="AS26" s="41" t="e">
        <f t="shared" si="21"/>
        <v>#REF!</v>
      </c>
      <c r="AT26" s="41" t="e">
        <f t="shared" si="21"/>
        <v>#REF!</v>
      </c>
      <c r="AU26" s="41" t="e">
        <f t="shared" si="21"/>
        <v>#REF!</v>
      </c>
      <c r="AV26" s="41" t="e">
        <f t="shared" si="21"/>
        <v>#REF!</v>
      </c>
      <c r="AW26" s="41" t="e">
        <f t="shared" si="21"/>
        <v>#REF!</v>
      </c>
      <c r="AX26" s="41" t="e">
        <f t="shared" si="21"/>
        <v>#REF!</v>
      </c>
      <c r="AY26" s="41" t="e">
        <f t="shared" si="29"/>
        <v>#REF!</v>
      </c>
      <c r="AZ26" s="41" t="e">
        <f t="shared" si="29"/>
        <v>#REF!</v>
      </c>
      <c r="BA26" s="41" t="e">
        <f t="shared" si="29"/>
        <v>#REF!</v>
      </c>
      <c r="BB26" s="41" t="e">
        <f t="shared" si="29"/>
        <v>#REF!</v>
      </c>
      <c r="BC26" s="41" t="e">
        <f t="shared" si="29"/>
        <v>#REF!</v>
      </c>
      <c r="BD26" s="41" t="e">
        <f t="shared" si="29"/>
        <v>#REF!</v>
      </c>
      <c r="BE26" s="41" t="e">
        <f t="shared" si="29"/>
        <v>#REF!</v>
      </c>
      <c r="BF26" s="41" t="e">
        <f t="shared" si="29"/>
        <v>#REF!</v>
      </c>
      <c r="BG26" s="41" t="e">
        <f t="shared" si="29"/>
        <v>#REF!</v>
      </c>
      <c r="BH26" s="41" t="e">
        <f t="shared" si="29"/>
        <v>#REF!</v>
      </c>
      <c r="BI26" s="41" t="e">
        <f t="shared" si="29"/>
        <v>#REF!</v>
      </c>
      <c r="BJ26" s="41" t="e">
        <f t="shared" si="29"/>
        <v>#REF!</v>
      </c>
      <c r="BK26" s="41" t="e">
        <f t="shared" si="29"/>
        <v>#REF!</v>
      </c>
      <c r="BL26" s="41" t="e">
        <f t="shared" si="29"/>
        <v>#REF!</v>
      </c>
      <c r="BM26" s="41" t="e">
        <f t="shared" si="29"/>
        <v>#REF!</v>
      </c>
      <c r="BN26" s="41" t="e">
        <f t="shared" si="29"/>
        <v>#REF!</v>
      </c>
      <c r="BO26" s="41" t="e">
        <f t="shared" si="22"/>
        <v>#REF!</v>
      </c>
      <c r="BP26" s="41" t="e">
        <f t="shared" si="22"/>
        <v>#REF!</v>
      </c>
      <c r="BQ26" s="41" t="e">
        <f t="shared" si="22"/>
        <v>#REF!</v>
      </c>
      <c r="BR26" s="41" t="e">
        <f t="shared" si="22"/>
        <v>#REF!</v>
      </c>
      <c r="BS26" s="41" t="e">
        <f t="shared" si="22"/>
        <v>#REF!</v>
      </c>
      <c r="BT26" s="41" t="e">
        <f t="shared" si="22"/>
        <v>#REF!</v>
      </c>
      <c r="BU26" s="41" t="e">
        <f t="shared" si="22"/>
        <v>#REF!</v>
      </c>
      <c r="BV26" s="41" t="e">
        <f t="shared" si="22"/>
        <v>#REF!</v>
      </c>
      <c r="BW26" s="41" t="e">
        <f t="shared" si="22"/>
        <v>#REF!</v>
      </c>
      <c r="BX26" s="41" t="e">
        <f t="shared" si="22"/>
        <v>#REF!</v>
      </c>
      <c r="BY26" s="41" t="e">
        <f t="shared" si="22"/>
        <v>#REF!</v>
      </c>
      <c r="BZ26" s="41" t="e">
        <f t="shared" si="22"/>
        <v>#REF!</v>
      </c>
      <c r="CA26" s="41" t="e">
        <f t="shared" si="22"/>
        <v>#REF!</v>
      </c>
      <c r="CB26" s="41" t="e">
        <f t="shared" si="22"/>
        <v>#REF!</v>
      </c>
      <c r="CC26" s="41" t="e">
        <f t="shared" si="22"/>
        <v>#REF!</v>
      </c>
      <c r="CD26" s="41" t="e">
        <f t="shared" si="22"/>
        <v>#REF!</v>
      </c>
      <c r="CE26" s="41" t="e">
        <f t="shared" si="23"/>
        <v>#REF!</v>
      </c>
      <c r="CF26" s="41" t="e">
        <f t="shared" si="23"/>
        <v>#REF!</v>
      </c>
      <c r="CG26" s="41" t="e">
        <f t="shared" si="23"/>
        <v>#REF!</v>
      </c>
      <c r="CH26" s="41" t="e">
        <f t="shared" si="23"/>
        <v>#REF!</v>
      </c>
      <c r="CI26" s="41" t="e">
        <f t="shared" si="23"/>
        <v>#REF!</v>
      </c>
      <c r="CJ26" s="41" t="e">
        <f t="shared" si="23"/>
        <v>#REF!</v>
      </c>
      <c r="CK26" s="41" t="e">
        <f t="shared" si="23"/>
        <v>#REF!</v>
      </c>
      <c r="CL26" s="41" t="e">
        <f t="shared" si="23"/>
        <v>#REF!</v>
      </c>
      <c r="CM26" s="41" t="e">
        <f t="shared" si="23"/>
        <v>#REF!</v>
      </c>
      <c r="CN26" s="41" t="e">
        <f t="shared" si="23"/>
        <v>#REF!</v>
      </c>
      <c r="CO26" s="41" t="e">
        <f t="shared" si="23"/>
        <v>#REF!</v>
      </c>
      <c r="CP26" s="41" t="e">
        <f t="shared" si="23"/>
        <v>#REF!</v>
      </c>
      <c r="CQ26" s="41" t="e">
        <f t="shared" si="23"/>
        <v>#REF!</v>
      </c>
      <c r="CR26" s="41" t="e">
        <f t="shared" si="23"/>
        <v>#REF!</v>
      </c>
      <c r="CS26" s="41" t="e">
        <f t="shared" si="23"/>
        <v>#REF!</v>
      </c>
      <c r="CT26" s="41" t="e">
        <f t="shared" si="23"/>
        <v>#REF!</v>
      </c>
      <c r="CU26" s="41" t="e">
        <f t="shared" si="30"/>
        <v>#REF!</v>
      </c>
      <c r="CV26" s="41" t="e">
        <f t="shared" si="30"/>
        <v>#REF!</v>
      </c>
      <c r="CW26" s="41" t="e">
        <f t="shared" si="30"/>
        <v>#REF!</v>
      </c>
      <c r="CX26" s="41" t="e">
        <f t="shared" si="30"/>
        <v>#REF!</v>
      </c>
      <c r="CY26" s="41" t="e">
        <f t="shared" si="30"/>
        <v>#REF!</v>
      </c>
      <c r="CZ26" s="41" t="e">
        <f t="shared" si="30"/>
        <v>#REF!</v>
      </c>
      <c r="DA26" s="41" t="e">
        <f t="shared" si="30"/>
        <v>#REF!</v>
      </c>
      <c r="DB26" s="41" t="e">
        <f t="shared" si="30"/>
        <v>#REF!</v>
      </c>
      <c r="DC26" s="41" t="e">
        <f t="shared" si="30"/>
        <v>#REF!</v>
      </c>
      <c r="DD26" s="41" t="e">
        <f t="shared" si="30"/>
        <v>#REF!</v>
      </c>
      <c r="DE26" s="41" t="e">
        <f t="shared" si="30"/>
        <v>#REF!</v>
      </c>
      <c r="DF26" s="41" t="e">
        <f t="shared" si="30"/>
        <v>#REF!</v>
      </c>
      <c r="DG26" s="41" t="e">
        <f t="shared" si="30"/>
        <v>#REF!</v>
      </c>
      <c r="DH26" s="41" t="e">
        <f t="shared" si="30"/>
        <v>#REF!</v>
      </c>
      <c r="DI26" s="41" t="e">
        <f t="shared" si="30"/>
        <v>#REF!</v>
      </c>
      <c r="DJ26" s="41" t="e">
        <f t="shared" si="30"/>
        <v>#REF!</v>
      </c>
      <c r="DK26" s="41" t="e">
        <f t="shared" si="24"/>
        <v>#REF!</v>
      </c>
      <c r="DL26" s="41" t="e">
        <f t="shared" si="24"/>
        <v>#REF!</v>
      </c>
      <c r="DM26" s="41" t="e">
        <f t="shared" si="24"/>
        <v>#REF!</v>
      </c>
      <c r="DN26" s="41" t="e">
        <f t="shared" si="24"/>
        <v>#REF!</v>
      </c>
      <c r="DO26" s="41" t="e">
        <f t="shared" si="24"/>
        <v>#REF!</v>
      </c>
      <c r="DP26" s="41" t="e">
        <f t="shared" si="24"/>
        <v>#REF!</v>
      </c>
      <c r="DQ26" s="41" t="e">
        <f t="shared" si="24"/>
        <v>#REF!</v>
      </c>
      <c r="DR26" s="41" t="e">
        <f t="shared" si="24"/>
        <v>#REF!</v>
      </c>
      <c r="DS26" s="41" t="e">
        <f t="shared" si="24"/>
        <v>#REF!</v>
      </c>
      <c r="DT26" s="41" t="e">
        <f t="shared" si="24"/>
        <v>#REF!</v>
      </c>
      <c r="DU26" s="41" t="e">
        <f t="shared" si="24"/>
        <v>#REF!</v>
      </c>
      <c r="DV26" s="41" t="e">
        <f t="shared" si="24"/>
        <v>#REF!</v>
      </c>
      <c r="DW26" s="41" t="e">
        <f t="shared" si="24"/>
        <v>#REF!</v>
      </c>
      <c r="DX26" s="41" t="e">
        <f t="shared" si="24"/>
        <v>#REF!</v>
      </c>
      <c r="DY26" s="41" t="e">
        <f t="shared" si="24"/>
        <v>#REF!</v>
      </c>
      <c r="DZ26" s="41" t="e">
        <f t="shared" si="24"/>
        <v>#REF!</v>
      </c>
      <c r="EA26" s="41" t="e">
        <f t="shared" si="31"/>
        <v>#REF!</v>
      </c>
      <c r="EB26" s="41" t="e">
        <f t="shared" si="31"/>
        <v>#REF!</v>
      </c>
      <c r="EC26" s="41" t="e">
        <f t="shared" si="31"/>
        <v>#REF!</v>
      </c>
      <c r="ED26" s="41" t="e">
        <f t="shared" si="31"/>
        <v>#REF!</v>
      </c>
      <c r="EE26" s="41" t="e">
        <f t="shared" si="31"/>
        <v>#REF!</v>
      </c>
      <c r="EF26" s="41" t="e">
        <f t="shared" si="31"/>
        <v>#REF!</v>
      </c>
      <c r="EG26" s="41" t="e">
        <f t="shared" si="31"/>
        <v>#REF!</v>
      </c>
      <c r="EH26" s="41" t="e">
        <f t="shared" si="31"/>
        <v>#REF!</v>
      </c>
      <c r="EI26" s="41" t="e">
        <f t="shared" si="31"/>
        <v>#REF!</v>
      </c>
      <c r="EJ26" s="41" t="e">
        <f t="shared" si="31"/>
        <v>#REF!</v>
      </c>
      <c r="EK26" s="41" t="e">
        <f t="shared" si="31"/>
        <v>#REF!</v>
      </c>
      <c r="EL26" s="41" t="e">
        <f t="shared" si="31"/>
        <v>#REF!</v>
      </c>
      <c r="EM26" s="41" t="e">
        <f t="shared" si="31"/>
        <v>#REF!</v>
      </c>
      <c r="EN26" s="41" t="e">
        <f t="shared" si="31"/>
        <v>#REF!</v>
      </c>
      <c r="EO26" s="41" t="e">
        <f t="shared" si="31"/>
        <v>#REF!</v>
      </c>
      <c r="EP26" s="41" t="e">
        <f t="shared" si="31"/>
        <v>#REF!</v>
      </c>
      <c r="EQ26" s="41" t="e">
        <f t="shared" si="25"/>
        <v>#REF!</v>
      </c>
      <c r="ER26" s="41" t="e">
        <f t="shared" si="25"/>
        <v>#REF!</v>
      </c>
      <c r="ES26" s="41" t="e">
        <f t="shared" si="25"/>
        <v>#REF!</v>
      </c>
      <c r="ET26" s="41" t="e">
        <f t="shared" si="25"/>
        <v>#REF!</v>
      </c>
      <c r="EU26" s="41" t="e">
        <f t="shared" si="25"/>
        <v>#REF!</v>
      </c>
      <c r="EV26" s="41" t="e">
        <f t="shared" si="25"/>
        <v>#REF!</v>
      </c>
      <c r="EW26" s="41" t="e">
        <f t="shared" si="25"/>
        <v>#REF!</v>
      </c>
      <c r="EX26" s="41" t="e">
        <f t="shared" si="25"/>
        <v>#REF!</v>
      </c>
      <c r="EY26" s="41" t="e">
        <f t="shared" si="25"/>
        <v>#REF!</v>
      </c>
      <c r="EZ26" s="41" t="e">
        <f t="shared" si="25"/>
        <v>#REF!</v>
      </c>
      <c r="FA26" s="41" t="e">
        <f t="shared" si="25"/>
        <v>#REF!</v>
      </c>
      <c r="FB26" s="41" t="e">
        <f t="shared" si="25"/>
        <v>#REF!</v>
      </c>
      <c r="FC26" s="41" t="e">
        <f t="shared" si="25"/>
        <v>#REF!</v>
      </c>
      <c r="FD26" s="41" t="e">
        <f t="shared" si="25"/>
        <v>#REF!</v>
      </c>
      <c r="FE26" s="41" t="e">
        <f t="shared" si="25"/>
        <v>#REF!</v>
      </c>
      <c r="FF26" s="41" t="e">
        <f t="shared" si="25"/>
        <v>#REF!</v>
      </c>
      <c r="FG26" s="41" t="e">
        <f t="shared" si="32"/>
        <v>#REF!</v>
      </c>
      <c r="FH26" s="41" t="e">
        <f t="shared" si="32"/>
        <v>#REF!</v>
      </c>
      <c r="FI26" s="41" t="e">
        <f t="shared" si="32"/>
        <v>#REF!</v>
      </c>
      <c r="FJ26" s="41" t="e">
        <f t="shared" si="32"/>
        <v>#REF!</v>
      </c>
      <c r="FK26" s="41" t="e">
        <f t="shared" si="32"/>
        <v>#REF!</v>
      </c>
      <c r="FL26" s="41" t="e">
        <f t="shared" si="32"/>
        <v>#REF!</v>
      </c>
      <c r="FM26" s="41" t="e">
        <f t="shared" si="32"/>
        <v>#REF!</v>
      </c>
      <c r="FN26" s="41" t="e">
        <f t="shared" si="32"/>
        <v>#REF!</v>
      </c>
      <c r="FO26" s="41" t="e">
        <f t="shared" si="32"/>
        <v>#REF!</v>
      </c>
      <c r="FP26" s="41" t="e">
        <f t="shared" si="32"/>
        <v>#REF!</v>
      </c>
      <c r="FQ26" s="41" t="e">
        <f t="shared" si="32"/>
        <v>#REF!</v>
      </c>
      <c r="FR26" s="41" t="e">
        <f t="shared" si="32"/>
        <v>#REF!</v>
      </c>
      <c r="FS26" s="41" t="e">
        <f t="shared" si="32"/>
        <v>#REF!</v>
      </c>
      <c r="FT26" s="41" t="e">
        <f t="shared" si="32"/>
        <v>#REF!</v>
      </c>
      <c r="FU26" s="41" t="e">
        <f t="shared" si="32"/>
        <v>#REF!</v>
      </c>
      <c r="FV26" s="41" t="e">
        <f t="shared" si="32"/>
        <v>#REF!</v>
      </c>
      <c r="FW26" s="41" t="e">
        <f t="shared" si="26"/>
        <v>#REF!</v>
      </c>
      <c r="FX26" s="41" t="e">
        <f t="shared" si="26"/>
        <v>#REF!</v>
      </c>
      <c r="FY26" s="41" t="e">
        <f t="shared" si="26"/>
        <v>#REF!</v>
      </c>
      <c r="FZ26" s="41" t="e">
        <f t="shared" si="26"/>
        <v>#REF!</v>
      </c>
      <c r="GA26" s="41" t="e">
        <f t="shared" si="26"/>
        <v>#REF!</v>
      </c>
      <c r="GB26" s="41" t="e">
        <f t="shared" si="26"/>
        <v>#REF!</v>
      </c>
      <c r="GC26" s="41" t="e">
        <f t="shared" si="26"/>
        <v>#REF!</v>
      </c>
      <c r="GD26" s="41" t="e">
        <f t="shared" si="26"/>
        <v>#REF!</v>
      </c>
      <c r="GE26" s="41" t="e">
        <f t="shared" si="26"/>
        <v>#REF!</v>
      </c>
      <c r="GF26" s="41" t="e">
        <f t="shared" si="26"/>
        <v>#REF!</v>
      </c>
      <c r="GG26" s="41" t="e">
        <f t="shared" si="26"/>
        <v>#REF!</v>
      </c>
      <c r="GH26" s="41" t="e">
        <f t="shared" si="26"/>
        <v>#REF!</v>
      </c>
      <c r="GI26" s="41" t="e">
        <f t="shared" si="26"/>
        <v>#REF!</v>
      </c>
      <c r="GJ26" s="41" t="e">
        <f t="shared" si="26"/>
        <v>#REF!</v>
      </c>
      <c r="GK26" s="41" t="e">
        <f t="shared" si="26"/>
        <v>#REF!</v>
      </c>
      <c r="GL26" s="41" t="e">
        <f t="shared" si="26"/>
        <v>#REF!</v>
      </c>
      <c r="GM26" s="41" t="e">
        <f t="shared" si="33"/>
        <v>#REF!</v>
      </c>
      <c r="GN26" s="41" t="e">
        <f t="shared" si="33"/>
        <v>#REF!</v>
      </c>
      <c r="GO26" s="41" t="e">
        <f t="shared" si="33"/>
        <v>#REF!</v>
      </c>
      <c r="GP26" s="41" t="e">
        <f t="shared" si="33"/>
        <v>#REF!</v>
      </c>
      <c r="GQ26" s="41" t="e">
        <f t="shared" si="33"/>
        <v>#REF!</v>
      </c>
      <c r="GR26" s="41" t="e">
        <f t="shared" si="33"/>
        <v>#REF!</v>
      </c>
      <c r="GS26" s="41" t="e">
        <f t="shared" si="33"/>
        <v>#REF!</v>
      </c>
      <c r="GT26" s="41" t="e">
        <f t="shared" si="33"/>
        <v>#REF!</v>
      </c>
      <c r="GU26" s="41" t="e">
        <f t="shared" si="33"/>
        <v>#REF!</v>
      </c>
      <c r="GV26" s="41" t="e">
        <f t="shared" si="33"/>
        <v>#REF!</v>
      </c>
      <c r="GW26" s="41" t="e">
        <f t="shared" si="33"/>
        <v>#REF!</v>
      </c>
      <c r="GX26" s="41" t="e">
        <f t="shared" si="33"/>
        <v>#REF!</v>
      </c>
      <c r="GY26" s="41" t="e">
        <f t="shared" si="33"/>
        <v>#REF!</v>
      </c>
      <c r="GZ26" s="41" t="e">
        <f t="shared" si="33"/>
        <v>#REF!</v>
      </c>
      <c r="HA26" s="41" t="e">
        <f t="shared" si="33"/>
        <v>#REF!</v>
      </c>
      <c r="HB26" s="41" t="e">
        <f t="shared" si="33"/>
        <v>#REF!</v>
      </c>
      <c r="HC26" s="41" t="e">
        <f t="shared" si="27"/>
        <v>#REF!</v>
      </c>
      <c r="HD26" s="41" t="e">
        <f t="shared" si="27"/>
        <v>#REF!</v>
      </c>
      <c r="HE26" s="41" t="e">
        <f t="shared" si="27"/>
        <v>#REF!</v>
      </c>
      <c r="HF26" s="41" t="e">
        <f t="shared" si="27"/>
        <v>#REF!</v>
      </c>
      <c r="HG26" s="41" t="e">
        <f t="shared" si="27"/>
        <v>#REF!</v>
      </c>
      <c r="HH26" s="41" t="e">
        <f t="shared" si="27"/>
        <v>#REF!</v>
      </c>
      <c r="HI26" s="41" t="e">
        <f t="shared" si="27"/>
        <v>#REF!</v>
      </c>
      <c r="HJ26" s="41" t="e">
        <f t="shared" si="27"/>
        <v>#REF!</v>
      </c>
    </row>
    <row r="27" spans="1:218" ht="14.4" x14ac:dyDescent="0.3">
      <c r="A27" s="42">
        <v>24</v>
      </c>
      <c r="B27" s="43" t="e">
        <f>'CMM1 - AUX CALC'!$Y$67</f>
        <v>#REF!</v>
      </c>
      <c r="Z27" s="41" t="e">
        <f>$B27/(_xlfn.SINGLE(PrazoConcessao)*12-Z$3+1)</f>
        <v>#REF!</v>
      </c>
      <c r="AA27" s="41" t="e">
        <f t="shared" si="28"/>
        <v>#REF!</v>
      </c>
      <c r="AB27" s="41" t="e">
        <f t="shared" si="28"/>
        <v>#REF!</v>
      </c>
      <c r="AC27" s="41" t="e">
        <f t="shared" si="28"/>
        <v>#REF!</v>
      </c>
      <c r="AD27" s="41" t="e">
        <f t="shared" si="28"/>
        <v>#REF!</v>
      </c>
      <c r="AE27" s="41" t="e">
        <f t="shared" si="28"/>
        <v>#REF!</v>
      </c>
      <c r="AF27" s="41" t="e">
        <f t="shared" si="28"/>
        <v>#REF!</v>
      </c>
      <c r="AG27" s="41" t="e">
        <f t="shared" si="28"/>
        <v>#REF!</v>
      </c>
      <c r="AH27" s="41" t="e">
        <f t="shared" si="28"/>
        <v>#REF!</v>
      </c>
      <c r="AI27" s="41" t="e">
        <f t="shared" si="28"/>
        <v>#REF!</v>
      </c>
      <c r="AJ27" s="41" t="e">
        <f t="shared" si="21"/>
        <v>#REF!</v>
      </c>
      <c r="AK27" s="41" t="e">
        <f t="shared" si="21"/>
        <v>#REF!</v>
      </c>
      <c r="AL27" s="41" t="e">
        <f t="shared" si="21"/>
        <v>#REF!</v>
      </c>
      <c r="AM27" s="41" t="e">
        <f t="shared" si="21"/>
        <v>#REF!</v>
      </c>
      <c r="AN27" s="41" t="e">
        <f t="shared" si="21"/>
        <v>#REF!</v>
      </c>
      <c r="AO27" s="41" t="e">
        <f t="shared" si="21"/>
        <v>#REF!</v>
      </c>
      <c r="AP27" s="41" t="e">
        <f t="shared" si="21"/>
        <v>#REF!</v>
      </c>
      <c r="AQ27" s="41" t="e">
        <f t="shared" si="21"/>
        <v>#REF!</v>
      </c>
      <c r="AR27" s="41" t="e">
        <f t="shared" si="21"/>
        <v>#REF!</v>
      </c>
      <c r="AS27" s="41" t="e">
        <f t="shared" si="21"/>
        <v>#REF!</v>
      </c>
      <c r="AT27" s="41" t="e">
        <f t="shared" si="21"/>
        <v>#REF!</v>
      </c>
      <c r="AU27" s="41" t="e">
        <f t="shared" si="21"/>
        <v>#REF!</v>
      </c>
      <c r="AV27" s="41" t="e">
        <f t="shared" si="21"/>
        <v>#REF!</v>
      </c>
      <c r="AW27" s="41" t="e">
        <f t="shared" si="21"/>
        <v>#REF!</v>
      </c>
      <c r="AX27" s="41" t="e">
        <f t="shared" si="21"/>
        <v>#REF!</v>
      </c>
      <c r="AY27" s="41" t="e">
        <f t="shared" si="29"/>
        <v>#REF!</v>
      </c>
      <c r="AZ27" s="41" t="e">
        <f t="shared" si="29"/>
        <v>#REF!</v>
      </c>
      <c r="BA27" s="41" t="e">
        <f t="shared" si="29"/>
        <v>#REF!</v>
      </c>
      <c r="BB27" s="41" t="e">
        <f t="shared" si="29"/>
        <v>#REF!</v>
      </c>
      <c r="BC27" s="41" t="e">
        <f t="shared" si="29"/>
        <v>#REF!</v>
      </c>
      <c r="BD27" s="41" t="e">
        <f t="shared" si="29"/>
        <v>#REF!</v>
      </c>
      <c r="BE27" s="41" t="e">
        <f t="shared" si="29"/>
        <v>#REF!</v>
      </c>
      <c r="BF27" s="41" t="e">
        <f t="shared" si="29"/>
        <v>#REF!</v>
      </c>
      <c r="BG27" s="41" t="e">
        <f t="shared" si="29"/>
        <v>#REF!</v>
      </c>
      <c r="BH27" s="41" t="e">
        <f t="shared" si="29"/>
        <v>#REF!</v>
      </c>
      <c r="BI27" s="41" t="e">
        <f t="shared" si="29"/>
        <v>#REF!</v>
      </c>
      <c r="BJ27" s="41" t="e">
        <f t="shared" si="29"/>
        <v>#REF!</v>
      </c>
      <c r="BK27" s="41" t="e">
        <f t="shared" si="29"/>
        <v>#REF!</v>
      </c>
      <c r="BL27" s="41" t="e">
        <f t="shared" si="29"/>
        <v>#REF!</v>
      </c>
      <c r="BM27" s="41" t="e">
        <f t="shared" si="29"/>
        <v>#REF!</v>
      </c>
      <c r="BN27" s="41" t="e">
        <f t="shared" si="29"/>
        <v>#REF!</v>
      </c>
      <c r="BO27" s="41" t="e">
        <f t="shared" si="22"/>
        <v>#REF!</v>
      </c>
      <c r="BP27" s="41" t="e">
        <f t="shared" si="22"/>
        <v>#REF!</v>
      </c>
      <c r="BQ27" s="41" t="e">
        <f t="shared" si="22"/>
        <v>#REF!</v>
      </c>
      <c r="BR27" s="41" t="e">
        <f t="shared" si="22"/>
        <v>#REF!</v>
      </c>
      <c r="BS27" s="41" t="e">
        <f t="shared" si="22"/>
        <v>#REF!</v>
      </c>
      <c r="BT27" s="41" t="e">
        <f t="shared" si="22"/>
        <v>#REF!</v>
      </c>
      <c r="BU27" s="41" t="e">
        <f t="shared" si="22"/>
        <v>#REF!</v>
      </c>
      <c r="BV27" s="41" t="e">
        <f t="shared" si="22"/>
        <v>#REF!</v>
      </c>
      <c r="BW27" s="41" t="e">
        <f t="shared" si="22"/>
        <v>#REF!</v>
      </c>
      <c r="BX27" s="41" t="e">
        <f t="shared" si="22"/>
        <v>#REF!</v>
      </c>
      <c r="BY27" s="41" t="e">
        <f t="shared" si="22"/>
        <v>#REF!</v>
      </c>
      <c r="BZ27" s="41" t="e">
        <f t="shared" si="22"/>
        <v>#REF!</v>
      </c>
      <c r="CA27" s="41" t="e">
        <f t="shared" si="22"/>
        <v>#REF!</v>
      </c>
      <c r="CB27" s="41" t="e">
        <f t="shared" si="22"/>
        <v>#REF!</v>
      </c>
      <c r="CC27" s="41" t="e">
        <f t="shared" si="22"/>
        <v>#REF!</v>
      </c>
      <c r="CD27" s="41" t="e">
        <f t="shared" si="22"/>
        <v>#REF!</v>
      </c>
      <c r="CE27" s="41" t="e">
        <f t="shared" si="23"/>
        <v>#REF!</v>
      </c>
      <c r="CF27" s="41" t="e">
        <f t="shared" si="23"/>
        <v>#REF!</v>
      </c>
      <c r="CG27" s="41" t="e">
        <f t="shared" si="23"/>
        <v>#REF!</v>
      </c>
      <c r="CH27" s="41" t="e">
        <f t="shared" si="23"/>
        <v>#REF!</v>
      </c>
      <c r="CI27" s="41" t="e">
        <f t="shared" si="23"/>
        <v>#REF!</v>
      </c>
      <c r="CJ27" s="41" t="e">
        <f t="shared" si="23"/>
        <v>#REF!</v>
      </c>
      <c r="CK27" s="41" t="e">
        <f t="shared" si="23"/>
        <v>#REF!</v>
      </c>
      <c r="CL27" s="41" t="e">
        <f t="shared" si="23"/>
        <v>#REF!</v>
      </c>
      <c r="CM27" s="41" t="e">
        <f t="shared" si="23"/>
        <v>#REF!</v>
      </c>
      <c r="CN27" s="41" t="e">
        <f t="shared" si="23"/>
        <v>#REF!</v>
      </c>
      <c r="CO27" s="41" t="e">
        <f t="shared" si="23"/>
        <v>#REF!</v>
      </c>
      <c r="CP27" s="41" t="e">
        <f t="shared" si="23"/>
        <v>#REF!</v>
      </c>
      <c r="CQ27" s="41" t="e">
        <f t="shared" si="23"/>
        <v>#REF!</v>
      </c>
      <c r="CR27" s="41" t="e">
        <f t="shared" si="23"/>
        <v>#REF!</v>
      </c>
      <c r="CS27" s="41" t="e">
        <f t="shared" si="23"/>
        <v>#REF!</v>
      </c>
      <c r="CT27" s="41" t="e">
        <f t="shared" si="23"/>
        <v>#REF!</v>
      </c>
      <c r="CU27" s="41" t="e">
        <f t="shared" si="30"/>
        <v>#REF!</v>
      </c>
      <c r="CV27" s="41" t="e">
        <f t="shared" si="30"/>
        <v>#REF!</v>
      </c>
      <c r="CW27" s="41" t="e">
        <f t="shared" si="30"/>
        <v>#REF!</v>
      </c>
      <c r="CX27" s="41" t="e">
        <f t="shared" si="30"/>
        <v>#REF!</v>
      </c>
      <c r="CY27" s="41" t="e">
        <f t="shared" si="30"/>
        <v>#REF!</v>
      </c>
      <c r="CZ27" s="41" t="e">
        <f t="shared" si="30"/>
        <v>#REF!</v>
      </c>
      <c r="DA27" s="41" t="e">
        <f t="shared" si="30"/>
        <v>#REF!</v>
      </c>
      <c r="DB27" s="41" t="e">
        <f t="shared" si="30"/>
        <v>#REF!</v>
      </c>
      <c r="DC27" s="41" t="e">
        <f t="shared" si="30"/>
        <v>#REF!</v>
      </c>
      <c r="DD27" s="41" t="e">
        <f t="shared" si="30"/>
        <v>#REF!</v>
      </c>
      <c r="DE27" s="41" t="e">
        <f t="shared" si="30"/>
        <v>#REF!</v>
      </c>
      <c r="DF27" s="41" t="e">
        <f t="shared" si="30"/>
        <v>#REF!</v>
      </c>
      <c r="DG27" s="41" t="e">
        <f t="shared" si="30"/>
        <v>#REF!</v>
      </c>
      <c r="DH27" s="41" t="e">
        <f t="shared" si="30"/>
        <v>#REF!</v>
      </c>
      <c r="DI27" s="41" t="e">
        <f t="shared" si="30"/>
        <v>#REF!</v>
      </c>
      <c r="DJ27" s="41" t="e">
        <f t="shared" si="30"/>
        <v>#REF!</v>
      </c>
      <c r="DK27" s="41" t="e">
        <f t="shared" si="24"/>
        <v>#REF!</v>
      </c>
      <c r="DL27" s="41" t="e">
        <f t="shared" si="24"/>
        <v>#REF!</v>
      </c>
      <c r="DM27" s="41" t="e">
        <f t="shared" si="24"/>
        <v>#REF!</v>
      </c>
      <c r="DN27" s="41" t="e">
        <f t="shared" si="24"/>
        <v>#REF!</v>
      </c>
      <c r="DO27" s="41" t="e">
        <f t="shared" si="24"/>
        <v>#REF!</v>
      </c>
      <c r="DP27" s="41" t="e">
        <f t="shared" si="24"/>
        <v>#REF!</v>
      </c>
      <c r="DQ27" s="41" t="e">
        <f t="shared" si="24"/>
        <v>#REF!</v>
      </c>
      <c r="DR27" s="41" t="e">
        <f t="shared" si="24"/>
        <v>#REF!</v>
      </c>
      <c r="DS27" s="41" t="e">
        <f t="shared" si="24"/>
        <v>#REF!</v>
      </c>
      <c r="DT27" s="41" t="e">
        <f t="shared" si="24"/>
        <v>#REF!</v>
      </c>
      <c r="DU27" s="41" t="e">
        <f t="shared" si="24"/>
        <v>#REF!</v>
      </c>
      <c r="DV27" s="41" t="e">
        <f t="shared" si="24"/>
        <v>#REF!</v>
      </c>
      <c r="DW27" s="41" t="e">
        <f t="shared" si="24"/>
        <v>#REF!</v>
      </c>
      <c r="DX27" s="41" t="e">
        <f t="shared" si="24"/>
        <v>#REF!</v>
      </c>
      <c r="DY27" s="41" t="e">
        <f t="shared" si="24"/>
        <v>#REF!</v>
      </c>
      <c r="DZ27" s="41" t="e">
        <f t="shared" si="24"/>
        <v>#REF!</v>
      </c>
      <c r="EA27" s="41" t="e">
        <f t="shared" si="31"/>
        <v>#REF!</v>
      </c>
      <c r="EB27" s="41" t="e">
        <f t="shared" si="31"/>
        <v>#REF!</v>
      </c>
      <c r="EC27" s="41" t="e">
        <f t="shared" si="31"/>
        <v>#REF!</v>
      </c>
      <c r="ED27" s="41" t="e">
        <f t="shared" si="31"/>
        <v>#REF!</v>
      </c>
      <c r="EE27" s="41" t="e">
        <f t="shared" si="31"/>
        <v>#REF!</v>
      </c>
      <c r="EF27" s="41" t="e">
        <f t="shared" si="31"/>
        <v>#REF!</v>
      </c>
      <c r="EG27" s="41" t="e">
        <f t="shared" si="31"/>
        <v>#REF!</v>
      </c>
      <c r="EH27" s="41" t="e">
        <f t="shared" si="31"/>
        <v>#REF!</v>
      </c>
      <c r="EI27" s="41" t="e">
        <f t="shared" si="31"/>
        <v>#REF!</v>
      </c>
      <c r="EJ27" s="41" t="e">
        <f t="shared" si="31"/>
        <v>#REF!</v>
      </c>
      <c r="EK27" s="41" t="e">
        <f t="shared" si="31"/>
        <v>#REF!</v>
      </c>
      <c r="EL27" s="41" t="e">
        <f t="shared" si="31"/>
        <v>#REF!</v>
      </c>
      <c r="EM27" s="41" t="e">
        <f t="shared" si="31"/>
        <v>#REF!</v>
      </c>
      <c r="EN27" s="41" t="e">
        <f t="shared" si="31"/>
        <v>#REF!</v>
      </c>
      <c r="EO27" s="41" t="e">
        <f t="shared" si="31"/>
        <v>#REF!</v>
      </c>
      <c r="EP27" s="41" t="e">
        <f t="shared" si="31"/>
        <v>#REF!</v>
      </c>
      <c r="EQ27" s="41" t="e">
        <f t="shared" si="25"/>
        <v>#REF!</v>
      </c>
      <c r="ER27" s="41" t="e">
        <f t="shared" si="25"/>
        <v>#REF!</v>
      </c>
      <c r="ES27" s="41" t="e">
        <f t="shared" si="25"/>
        <v>#REF!</v>
      </c>
      <c r="ET27" s="41" t="e">
        <f t="shared" si="25"/>
        <v>#REF!</v>
      </c>
      <c r="EU27" s="41" t="e">
        <f t="shared" si="25"/>
        <v>#REF!</v>
      </c>
      <c r="EV27" s="41" t="e">
        <f t="shared" si="25"/>
        <v>#REF!</v>
      </c>
      <c r="EW27" s="41" t="e">
        <f t="shared" si="25"/>
        <v>#REF!</v>
      </c>
      <c r="EX27" s="41" t="e">
        <f t="shared" si="25"/>
        <v>#REF!</v>
      </c>
      <c r="EY27" s="41" t="e">
        <f t="shared" si="25"/>
        <v>#REF!</v>
      </c>
      <c r="EZ27" s="41" t="e">
        <f t="shared" si="25"/>
        <v>#REF!</v>
      </c>
      <c r="FA27" s="41" t="e">
        <f t="shared" si="25"/>
        <v>#REF!</v>
      </c>
      <c r="FB27" s="41" t="e">
        <f t="shared" si="25"/>
        <v>#REF!</v>
      </c>
      <c r="FC27" s="41" t="e">
        <f t="shared" si="25"/>
        <v>#REF!</v>
      </c>
      <c r="FD27" s="41" t="e">
        <f t="shared" si="25"/>
        <v>#REF!</v>
      </c>
      <c r="FE27" s="41" t="e">
        <f t="shared" si="25"/>
        <v>#REF!</v>
      </c>
      <c r="FF27" s="41" t="e">
        <f t="shared" si="25"/>
        <v>#REF!</v>
      </c>
      <c r="FG27" s="41" t="e">
        <f t="shared" si="32"/>
        <v>#REF!</v>
      </c>
      <c r="FH27" s="41" t="e">
        <f t="shared" si="32"/>
        <v>#REF!</v>
      </c>
      <c r="FI27" s="41" t="e">
        <f t="shared" si="32"/>
        <v>#REF!</v>
      </c>
      <c r="FJ27" s="41" t="e">
        <f t="shared" si="32"/>
        <v>#REF!</v>
      </c>
      <c r="FK27" s="41" t="e">
        <f t="shared" si="32"/>
        <v>#REF!</v>
      </c>
      <c r="FL27" s="41" t="e">
        <f t="shared" si="32"/>
        <v>#REF!</v>
      </c>
      <c r="FM27" s="41" t="e">
        <f t="shared" si="32"/>
        <v>#REF!</v>
      </c>
      <c r="FN27" s="41" t="e">
        <f t="shared" si="32"/>
        <v>#REF!</v>
      </c>
      <c r="FO27" s="41" t="e">
        <f t="shared" si="32"/>
        <v>#REF!</v>
      </c>
      <c r="FP27" s="41" t="e">
        <f t="shared" si="32"/>
        <v>#REF!</v>
      </c>
      <c r="FQ27" s="41" t="e">
        <f t="shared" si="32"/>
        <v>#REF!</v>
      </c>
      <c r="FR27" s="41" t="e">
        <f t="shared" si="32"/>
        <v>#REF!</v>
      </c>
      <c r="FS27" s="41" t="e">
        <f t="shared" si="32"/>
        <v>#REF!</v>
      </c>
      <c r="FT27" s="41" t="e">
        <f t="shared" si="32"/>
        <v>#REF!</v>
      </c>
      <c r="FU27" s="41" t="e">
        <f t="shared" si="32"/>
        <v>#REF!</v>
      </c>
      <c r="FV27" s="41" t="e">
        <f t="shared" si="32"/>
        <v>#REF!</v>
      </c>
      <c r="FW27" s="41" t="e">
        <f t="shared" si="26"/>
        <v>#REF!</v>
      </c>
      <c r="FX27" s="41" t="e">
        <f t="shared" si="26"/>
        <v>#REF!</v>
      </c>
      <c r="FY27" s="41" t="e">
        <f t="shared" si="26"/>
        <v>#REF!</v>
      </c>
      <c r="FZ27" s="41" t="e">
        <f t="shared" si="26"/>
        <v>#REF!</v>
      </c>
      <c r="GA27" s="41" t="e">
        <f t="shared" si="26"/>
        <v>#REF!</v>
      </c>
      <c r="GB27" s="41" t="e">
        <f t="shared" si="26"/>
        <v>#REF!</v>
      </c>
      <c r="GC27" s="41" t="e">
        <f t="shared" si="26"/>
        <v>#REF!</v>
      </c>
      <c r="GD27" s="41" t="e">
        <f t="shared" si="26"/>
        <v>#REF!</v>
      </c>
      <c r="GE27" s="41" t="e">
        <f t="shared" si="26"/>
        <v>#REF!</v>
      </c>
      <c r="GF27" s="41" t="e">
        <f t="shared" si="26"/>
        <v>#REF!</v>
      </c>
      <c r="GG27" s="41" t="e">
        <f t="shared" si="26"/>
        <v>#REF!</v>
      </c>
      <c r="GH27" s="41" t="e">
        <f t="shared" si="26"/>
        <v>#REF!</v>
      </c>
      <c r="GI27" s="41" t="e">
        <f t="shared" si="26"/>
        <v>#REF!</v>
      </c>
      <c r="GJ27" s="41" t="e">
        <f t="shared" si="26"/>
        <v>#REF!</v>
      </c>
      <c r="GK27" s="41" t="e">
        <f t="shared" si="26"/>
        <v>#REF!</v>
      </c>
      <c r="GL27" s="41" t="e">
        <f t="shared" si="26"/>
        <v>#REF!</v>
      </c>
      <c r="GM27" s="41" t="e">
        <f t="shared" si="33"/>
        <v>#REF!</v>
      </c>
      <c r="GN27" s="41" t="e">
        <f t="shared" si="33"/>
        <v>#REF!</v>
      </c>
      <c r="GO27" s="41" t="e">
        <f t="shared" si="33"/>
        <v>#REF!</v>
      </c>
      <c r="GP27" s="41" t="e">
        <f t="shared" si="33"/>
        <v>#REF!</v>
      </c>
      <c r="GQ27" s="41" t="e">
        <f t="shared" si="33"/>
        <v>#REF!</v>
      </c>
      <c r="GR27" s="41" t="e">
        <f t="shared" si="33"/>
        <v>#REF!</v>
      </c>
      <c r="GS27" s="41" t="e">
        <f t="shared" si="33"/>
        <v>#REF!</v>
      </c>
      <c r="GT27" s="41" t="e">
        <f t="shared" si="33"/>
        <v>#REF!</v>
      </c>
      <c r="GU27" s="41" t="e">
        <f t="shared" si="33"/>
        <v>#REF!</v>
      </c>
      <c r="GV27" s="41" t="e">
        <f t="shared" si="33"/>
        <v>#REF!</v>
      </c>
      <c r="GW27" s="41" t="e">
        <f t="shared" si="33"/>
        <v>#REF!</v>
      </c>
      <c r="GX27" s="41" t="e">
        <f t="shared" si="33"/>
        <v>#REF!</v>
      </c>
      <c r="GY27" s="41" t="e">
        <f t="shared" si="33"/>
        <v>#REF!</v>
      </c>
      <c r="GZ27" s="41" t="e">
        <f t="shared" si="33"/>
        <v>#REF!</v>
      </c>
      <c r="HA27" s="41" t="e">
        <f t="shared" si="33"/>
        <v>#REF!</v>
      </c>
      <c r="HB27" s="41" t="e">
        <f t="shared" si="33"/>
        <v>#REF!</v>
      </c>
      <c r="HC27" s="41" t="e">
        <f t="shared" si="27"/>
        <v>#REF!</v>
      </c>
      <c r="HD27" s="41" t="e">
        <f t="shared" si="27"/>
        <v>#REF!</v>
      </c>
      <c r="HE27" s="41" t="e">
        <f t="shared" si="27"/>
        <v>#REF!</v>
      </c>
      <c r="HF27" s="41" t="e">
        <f t="shared" si="27"/>
        <v>#REF!</v>
      </c>
      <c r="HG27" s="41" t="e">
        <f t="shared" si="27"/>
        <v>#REF!</v>
      </c>
      <c r="HH27" s="41" t="e">
        <f t="shared" si="27"/>
        <v>#REF!</v>
      </c>
      <c r="HI27" s="41" t="e">
        <f t="shared" si="27"/>
        <v>#REF!</v>
      </c>
      <c r="HJ27" s="41" t="e">
        <f t="shared" si="27"/>
        <v>#REF!</v>
      </c>
    </row>
    <row r="28" spans="1:218" ht="14.4" x14ac:dyDescent="0.3">
      <c r="A28" s="42">
        <v>25</v>
      </c>
      <c r="B28" s="43" t="e">
        <f>'CMM1 - AUX CALC'!$Z$67</f>
        <v>#REF!</v>
      </c>
      <c r="AA28" s="41" t="e">
        <f>$B28/(_xlfn.SINGLE(PrazoConcessao)*12-AA$3+1)</f>
        <v>#REF!</v>
      </c>
      <c r="AB28" s="41" t="e">
        <f t="shared" si="28"/>
        <v>#REF!</v>
      </c>
      <c r="AC28" s="41" t="e">
        <f t="shared" si="28"/>
        <v>#REF!</v>
      </c>
      <c r="AD28" s="41" t="e">
        <f t="shared" si="28"/>
        <v>#REF!</v>
      </c>
      <c r="AE28" s="41" t="e">
        <f t="shared" si="28"/>
        <v>#REF!</v>
      </c>
      <c r="AF28" s="41" t="e">
        <f t="shared" si="28"/>
        <v>#REF!</v>
      </c>
      <c r="AG28" s="41" t="e">
        <f t="shared" si="28"/>
        <v>#REF!</v>
      </c>
      <c r="AH28" s="41" t="e">
        <f t="shared" si="28"/>
        <v>#REF!</v>
      </c>
      <c r="AI28" s="41" t="e">
        <f t="shared" si="28"/>
        <v>#REF!</v>
      </c>
      <c r="AJ28" s="41" t="e">
        <f t="shared" si="21"/>
        <v>#REF!</v>
      </c>
      <c r="AK28" s="41" t="e">
        <f t="shared" si="21"/>
        <v>#REF!</v>
      </c>
      <c r="AL28" s="41" t="e">
        <f t="shared" si="21"/>
        <v>#REF!</v>
      </c>
      <c r="AM28" s="41" t="e">
        <f t="shared" si="21"/>
        <v>#REF!</v>
      </c>
      <c r="AN28" s="41" t="e">
        <f t="shared" si="21"/>
        <v>#REF!</v>
      </c>
      <c r="AO28" s="41" t="e">
        <f t="shared" si="21"/>
        <v>#REF!</v>
      </c>
      <c r="AP28" s="41" t="e">
        <f t="shared" si="21"/>
        <v>#REF!</v>
      </c>
      <c r="AQ28" s="41" t="e">
        <f t="shared" si="21"/>
        <v>#REF!</v>
      </c>
      <c r="AR28" s="41" t="e">
        <f t="shared" si="21"/>
        <v>#REF!</v>
      </c>
      <c r="AS28" s="41" t="e">
        <f t="shared" si="21"/>
        <v>#REF!</v>
      </c>
      <c r="AT28" s="41" t="e">
        <f t="shared" si="21"/>
        <v>#REF!</v>
      </c>
      <c r="AU28" s="41" t="e">
        <f t="shared" si="21"/>
        <v>#REF!</v>
      </c>
      <c r="AV28" s="41" t="e">
        <f t="shared" si="21"/>
        <v>#REF!</v>
      </c>
      <c r="AW28" s="41" t="e">
        <f t="shared" si="21"/>
        <v>#REF!</v>
      </c>
      <c r="AX28" s="41" t="e">
        <f t="shared" si="21"/>
        <v>#REF!</v>
      </c>
      <c r="AY28" s="41" t="e">
        <f t="shared" si="29"/>
        <v>#REF!</v>
      </c>
      <c r="AZ28" s="41" t="e">
        <f t="shared" si="29"/>
        <v>#REF!</v>
      </c>
      <c r="BA28" s="41" t="e">
        <f t="shared" si="29"/>
        <v>#REF!</v>
      </c>
      <c r="BB28" s="41" t="e">
        <f t="shared" si="29"/>
        <v>#REF!</v>
      </c>
      <c r="BC28" s="41" t="e">
        <f t="shared" si="29"/>
        <v>#REF!</v>
      </c>
      <c r="BD28" s="41" t="e">
        <f t="shared" si="29"/>
        <v>#REF!</v>
      </c>
      <c r="BE28" s="41" t="e">
        <f t="shared" si="29"/>
        <v>#REF!</v>
      </c>
      <c r="BF28" s="41" t="e">
        <f t="shared" si="29"/>
        <v>#REF!</v>
      </c>
      <c r="BG28" s="41" t="e">
        <f t="shared" si="29"/>
        <v>#REF!</v>
      </c>
      <c r="BH28" s="41" t="e">
        <f t="shared" si="29"/>
        <v>#REF!</v>
      </c>
      <c r="BI28" s="41" t="e">
        <f t="shared" si="29"/>
        <v>#REF!</v>
      </c>
      <c r="BJ28" s="41" t="e">
        <f t="shared" si="29"/>
        <v>#REF!</v>
      </c>
      <c r="BK28" s="41" t="e">
        <f t="shared" si="29"/>
        <v>#REF!</v>
      </c>
      <c r="BL28" s="41" t="e">
        <f t="shared" si="29"/>
        <v>#REF!</v>
      </c>
      <c r="BM28" s="41" t="e">
        <f t="shared" si="29"/>
        <v>#REF!</v>
      </c>
      <c r="BN28" s="41" t="e">
        <f t="shared" si="29"/>
        <v>#REF!</v>
      </c>
      <c r="BO28" s="41" t="e">
        <f t="shared" si="22"/>
        <v>#REF!</v>
      </c>
      <c r="BP28" s="41" t="e">
        <f t="shared" si="22"/>
        <v>#REF!</v>
      </c>
      <c r="BQ28" s="41" t="e">
        <f t="shared" si="22"/>
        <v>#REF!</v>
      </c>
      <c r="BR28" s="41" t="e">
        <f t="shared" si="22"/>
        <v>#REF!</v>
      </c>
      <c r="BS28" s="41" t="e">
        <f t="shared" si="22"/>
        <v>#REF!</v>
      </c>
      <c r="BT28" s="41" t="e">
        <f t="shared" si="22"/>
        <v>#REF!</v>
      </c>
      <c r="BU28" s="41" t="e">
        <f t="shared" si="22"/>
        <v>#REF!</v>
      </c>
      <c r="BV28" s="41" t="e">
        <f t="shared" si="22"/>
        <v>#REF!</v>
      </c>
      <c r="BW28" s="41" t="e">
        <f t="shared" si="22"/>
        <v>#REF!</v>
      </c>
      <c r="BX28" s="41" t="e">
        <f t="shared" si="22"/>
        <v>#REF!</v>
      </c>
      <c r="BY28" s="41" t="e">
        <f t="shared" si="22"/>
        <v>#REF!</v>
      </c>
      <c r="BZ28" s="41" t="e">
        <f t="shared" si="22"/>
        <v>#REF!</v>
      </c>
      <c r="CA28" s="41" t="e">
        <f t="shared" si="22"/>
        <v>#REF!</v>
      </c>
      <c r="CB28" s="41" t="e">
        <f t="shared" si="22"/>
        <v>#REF!</v>
      </c>
      <c r="CC28" s="41" t="e">
        <f t="shared" si="22"/>
        <v>#REF!</v>
      </c>
      <c r="CD28" s="41" t="e">
        <f t="shared" si="22"/>
        <v>#REF!</v>
      </c>
      <c r="CE28" s="41" t="e">
        <f t="shared" si="23"/>
        <v>#REF!</v>
      </c>
      <c r="CF28" s="41" t="e">
        <f t="shared" si="23"/>
        <v>#REF!</v>
      </c>
      <c r="CG28" s="41" t="e">
        <f t="shared" si="23"/>
        <v>#REF!</v>
      </c>
      <c r="CH28" s="41" t="e">
        <f t="shared" si="23"/>
        <v>#REF!</v>
      </c>
      <c r="CI28" s="41" t="e">
        <f t="shared" si="23"/>
        <v>#REF!</v>
      </c>
      <c r="CJ28" s="41" t="e">
        <f t="shared" si="23"/>
        <v>#REF!</v>
      </c>
      <c r="CK28" s="41" t="e">
        <f t="shared" si="23"/>
        <v>#REF!</v>
      </c>
      <c r="CL28" s="41" t="e">
        <f t="shared" si="23"/>
        <v>#REF!</v>
      </c>
      <c r="CM28" s="41" t="e">
        <f t="shared" si="23"/>
        <v>#REF!</v>
      </c>
      <c r="CN28" s="41" t="e">
        <f t="shared" si="23"/>
        <v>#REF!</v>
      </c>
      <c r="CO28" s="41" t="e">
        <f t="shared" si="23"/>
        <v>#REF!</v>
      </c>
      <c r="CP28" s="41" t="e">
        <f t="shared" si="23"/>
        <v>#REF!</v>
      </c>
      <c r="CQ28" s="41" t="e">
        <f t="shared" si="23"/>
        <v>#REF!</v>
      </c>
      <c r="CR28" s="41" t="e">
        <f t="shared" si="23"/>
        <v>#REF!</v>
      </c>
      <c r="CS28" s="41" t="e">
        <f t="shared" si="23"/>
        <v>#REF!</v>
      </c>
      <c r="CT28" s="41" t="e">
        <f t="shared" si="23"/>
        <v>#REF!</v>
      </c>
      <c r="CU28" s="41" t="e">
        <f t="shared" si="30"/>
        <v>#REF!</v>
      </c>
      <c r="CV28" s="41" t="e">
        <f t="shared" si="30"/>
        <v>#REF!</v>
      </c>
      <c r="CW28" s="41" t="e">
        <f t="shared" si="30"/>
        <v>#REF!</v>
      </c>
      <c r="CX28" s="41" t="e">
        <f t="shared" si="30"/>
        <v>#REF!</v>
      </c>
      <c r="CY28" s="41" t="e">
        <f t="shared" si="30"/>
        <v>#REF!</v>
      </c>
      <c r="CZ28" s="41" t="e">
        <f t="shared" si="30"/>
        <v>#REF!</v>
      </c>
      <c r="DA28" s="41" t="e">
        <f t="shared" si="30"/>
        <v>#REF!</v>
      </c>
      <c r="DB28" s="41" t="e">
        <f t="shared" si="30"/>
        <v>#REF!</v>
      </c>
      <c r="DC28" s="41" t="e">
        <f t="shared" si="30"/>
        <v>#REF!</v>
      </c>
      <c r="DD28" s="41" t="e">
        <f t="shared" si="30"/>
        <v>#REF!</v>
      </c>
      <c r="DE28" s="41" t="e">
        <f t="shared" si="30"/>
        <v>#REF!</v>
      </c>
      <c r="DF28" s="41" t="e">
        <f t="shared" si="30"/>
        <v>#REF!</v>
      </c>
      <c r="DG28" s="41" t="e">
        <f t="shared" si="30"/>
        <v>#REF!</v>
      </c>
      <c r="DH28" s="41" t="e">
        <f t="shared" si="30"/>
        <v>#REF!</v>
      </c>
      <c r="DI28" s="41" t="e">
        <f t="shared" si="30"/>
        <v>#REF!</v>
      </c>
      <c r="DJ28" s="41" t="e">
        <f t="shared" si="30"/>
        <v>#REF!</v>
      </c>
      <c r="DK28" s="41" t="e">
        <f t="shared" si="24"/>
        <v>#REF!</v>
      </c>
      <c r="DL28" s="41" t="e">
        <f t="shared" si="24"/>
        <v>#REF!</v>
      </c>
      <c r="DM28" s="41" t="e">
        <f t="shared" si="24"/>
        <v>#REF!</v>
      </c>
      <c r="DN28" s="41" t="e">
        <f t="shared" si="24"/>
        <v>#REF!</v>
      </c>
      <c r="DO28" s="41" t="e">
        <f t="shared" si="24"/>
        <v>#REF!</v>
      </c>
      <c r="DP28" s="41" t="e">
        <f t="shared" si="24"/>
        <v>#REF!</v>
      </c>
      <c r="DQ28" s="41" t="e">
        <f t="shared" si="24"/>
        <v>#REF!</v>
      </c>
      <c r="DR28" s="41" t="e">
        <f t="shared" si="24"/>
        <v>#REF!</v>
      </c>
      <c r="DS28" s="41" t="e">
        <f t="shared" si="24"/>
        <v>#REF!</v>
      </c>
      <c r="DT28" s="41" t="e">
        <f t="shared" si="24"/>
        <v>#REF!</v>
      </c>
      <c r="DU28" s="41" t="e">
        <f t="shared" si="24"/>
        <v>#REF!</v>
      </c>
      <c r="DV28" s="41" t="e">
        <f t="shared" si="24"/>
        <v>#REF!</v>
      </c>
      <c r="DW28" s="41" t="e">
        <f t="shared" si="24"/>
        <v>#REF!</v>
      </c>
      <c r="DX28" s="41" t="e">
        <f t="shared" si="24"/>
        <v>#REF!</v>
      </c>
      <c r="DY28" s="41" t="e">
        <f t="shared" si="24"/>
        <v>#REF!</v>
      </c>
      <c r="DZ28" s="41" t="e">
        <f t="shared" si="24"/>
        <v>#REF!</v>
      </c>
      <c r="EA28" s="41" t="e">
        <f t="shared" si="31"/>
        <v>#REF!</v>
      </c>
      <c r="EB28" s="41" t="e">
        <f t="shared" si="31"/>
        <v>#REF!</v>
      </c>
      <c r="EC28" s="41" t="e">
        <f t="shared" si="31"/>
        <v>#REF!</v>
      </c>
      <c r="ED28" s="41" t="e">
        <f t="shared" si="31"/>
        <v>#REF!</v>
      </c>
      <c r="EE28" s="41" t="e">
        <f t="shared" si="31"/>
        <v>#REF!</v>
      </c>
      <c r="EF28" s="41" t="e">
        <f t="shared" si="31"/>
        <v>#REF!</v>
      </c>
      <c r="EG28" s="41" t="e">
        <f t="shared" si="31"/>
        <v>#REF!</v>
      </c>
      <c r="EH28" s="41" t="e">
        <f t="shared" si="31"/>
        <v>#REF!</v>
      </c>
      <c r="EI28" s="41" t="e">
        <f t="shared" si="31"/>
        <v>#REF!</v>
      </c>
      <c r="EJ28" s="41" t="e">
        <f t="shared" si="31"/>
        <v>#REF!</v>
      </c>
      <c r="EK28" s="41" t="e">
        <f t="shared" si="31"/>
        <v>#REF!</v>
      </c>
      <c r="EL28" s="41" t="e">
        <f t="shared" si="31"/>
        <v>#REF!</v>
      </c>
      <c r="EM28" s="41" t="e">
        <f t="shared" si="31"/>
        <v>#REF!</v>
      </c>
      <c r="EN28" s="41" t="e">
        <f t="shared" si="31"/>
        <v>#REF!</v>
      </c>
      <c r="EO28" s="41" t="e">
        <f t="shared" si="31"/>
        <v>#REF!</v>
      </c>
      <c r="EP28" s="41" t="e">
        <f t="shared" si="31"/>
        <v>#REF!</v>
      </c>
      <c r="EQ28" s="41" t="e">
        <f t="shared" si="25"/>
        <v>#REF!</v>
      </c>
      <c r="ER28" s="41" t="e">
        <f t="shared" si="25"/>
        <v>#REF!</v>
      </c>
      <c r="ES28" s="41" t="e">
        <f t="shared" si="25"/>
        <v>#REF!</v>
      </c>
      <c r="ET28" s="41" t="e">
        <f t="shared" si="25"/>
        <v>#REF!</v>
      </c>
      <c r="EU28" s="41" t="e">
        <f t="shared" si="25"/>
        <v>#REF!</v>
      </c>
      <c r="EV28" s="41" t="e">
        <f t="shared" si="25"/>
        <v>#REF!</v>
      </c>
      <c r="EW28" s="41" t="e">
        <f t="shared" si="25"/>
        <v>#REF!</v>
      </c>
      <c r="EX28" s="41" t="e">
        <f t="shared" si="25"/>
        <v>#REF!</v>
      </c>
      <c r="EY28" s="41" t="e">
        <f t="shared" si="25"/>
        <v>#REF!</v>
      </c>
      <c r="EZ28" s="41" t="e">
        <f t="shared" si="25"/>
        <v>#REF!</v>
      </c>
      <c r="FA28" s="41" t="e">
        <f t="shared" si="25"/>
        <v>#REF!</v>
      </c>
      <c r="FB28" s="41" t="e">
        <f t="shared" si="25"/>
        <v>#REF!</v>
      </c>
      <c r="FC28" s="41" t="e">
        <f t="shared" si="25"/>
        <v>#REF!</v>
      </c>
      <c r="FD28" s="41" t="e">
        <f t="shared" si="25"/>
        <v>#REF!</v>
      </c>
      <c r="FE28" s="41" t="e">
        <f t="shared" si="25"/>
        <v>#REF!</v>
      </c>
      <c r="FF28" s="41" t="e">
        <f t="shared" si="25"/>
        <v>#REF!</v>
      </c>
      <c r="FG28" s="41" t="e">
        <f t="shared" si="32"/>
        <v>#REF!</v>
      </c>
      <c r="FH28" s="41" t="e">
        <f t="shared" si="32"/>
        <v>#REF!</v>
      </c>
      <c r="FI28" s="41" t="e">
        <f t="shared" si="32"/>
        <v>#REF!</v>
      </c>
      <c r="FJ28" s="41" t="e">
        <f t="shared" si="32"/>
        <v>#REF!</v>
      </c>
      <c r="FK28" s="41" t="e">
        <f t="shared" si="32"/>
        <v>#REF!</v>
      </c>
      <c r="FL28" s="41" t="e">
        <f t="shared" si="32"/>
        <v>#REF!</v>
      </c>
      <c r="FM28" s="41" t="e">
        <f t="shared" si="32"/>
        <v>#REF!</v>
      </c>
      <c r="FN28" s="41" t="e">
        <f t="shared" si="32"/>
        <v>#REF!</v>
      </c>
      <c r="FO28" s="41" t="e">
        <f t="shared" si="32"/>
        <v>#REF!</v>
      </c>
      <c r="FP28" s="41" t="e">
        <f t="shared" si="32"/>
        <v>#REF!</v>
      </c>
      <c r="FQ28" s="41" t="e">
        <f t="shared" si="32"/>
        <v>#REF!</v>
      </c>
      <c r="FR28" s="41" t="e">
        <f t="shared" si="32"/>
        <v>#REF!</v>
      </c>
      <c r="FS28" s="41" t="e">
        <f t="shared" si="32"/>
        <v>#REF!</v>
      </c>
      <c r="FT28" s="41" t="e">
        <f t="shared" si="32"/>
        <v>#REF!</v>
      </c>
      <c r="FU28" s="41" t="e">
        <f t="shared" si="32"/>
        <v>#REF!</v>
      </c>
      <c r="FV28" s="41" t="e">
        <f t="shared" si="32"/>
        <v>#REF!</v>
      </c>
      <c r="FW28" s="41" t="e">
        <f t="shared" si="26"/>
        <v>#REF!</v>
      </c>
      <c r="FX28" s="41" t="e">
        <f t="shared" si="26"/>
        <v>#REF!</v>
      </c>
      <c r="FY28" s="41" t="e">
        <f t="shared" si="26"/>
        <v>#REF!</v>
      </c>
      <c r="FZ28" s="41" t="e">
        <f t="shared" si="26"/>
        <v>#REF!</v>
      </c>
      <c r="GA28" s="41" t="e">
        <f t="shared" si="26"/>
        <v>#REF!</v>
      </c>
      <c r="GB28" s="41" t="e">
        <f t="shared" si="26"/>
        <v>#REF!</v>
      </c>
      <c r="GC28" s="41" t="e">
        <f t="shared" si="26"/>
        <v>#REF!</v>
      </c>
      <c r="GD28" s="41" t="e">
        <f t="shared" si="26"/>
        <v>#REF!</v>
      </c>
      <c r="GE28" s="41" t="e">
        <f t="shared" si="26"/>
        <v>#REF!</v>
      </c>
      <c r="GF28" s="41" t="e">
        <f t="shared" si="26"/>
        <v>#REF!</v>
      </c>
      <c r="GG28" s="41" t="e">
        <f t="shared" si="26"/>
        <v>#REF!</v>
      </c>
      <c r="GH28" s="41" t="e">
        <f t="shared" si="26"/>
        <v>#REF!</v>
      </c>
      <c r="GI28" s="41" t="e">
        <f t="shared" si="26"/>
        <v>#REF!</v>
      </c>
      <c r="GJ28" s="41" t="e">
        <f t="shared" si="26"/>
        <v>#REF!</v>
      </c>
      <c r="GK28" s="41" t="e">
        <f t="shared" si="26"/>
        <v>#REF!</v>
      </c>
      <c r="GL28" s="41" t="e">
        <f t="shared" si="26"/>
        <v>#REF!</v>
      </c>
      <c r="GM28" s="41" t="e">
        <f t="shared" si="33"/>
        <v>#REF!</v>
      </c>
      <c r="GN28" s="41" t="e">
        <f t="shared" si="33"/>
        <v>#REF!</v>
      </c>
      <c r="GO28" s="41" t="e">
        <f t="shared" si="33"/>
        <v>#REF!</v>
      </c>
      <c r="GP28" s="41" t="e">
        <f t="shared" si="33"/>
        <v>#REF!</v>
      </c>
      <c r="GQ28" s="41" t="e">
        <f t="shared" si="33"/>
        <v>#REF!</v>
      </c>
      <c r="GR28" s="41" t="e">
        <f t="shared" si="33"/>
        <v>#REF!</v>
      </c>
      <c r="GS28" s="41" t="e">
        <f t="shared" si="33"/>
        <v>#REF!</v>
      </c>
      <c r="GT28" s="41" t="e">
        <f t="shared" si="33"/>
        <v>#REF!</v>
      </c>
      <c r="GU28" s="41" t="e">
        <f t="shared" si="33"/>
        <v>#REF!</v>
      </c>
      <c r="GV28" s="41" t="e">
        <f t="shared" si="33"/>
        <v>#REF!</v>
      </c>
      <c r="GW28" s="41" t="e">
        <f t="shared" si="33"/>
        <v>#REF!</v>
      </c>
      <c r="GX28" s="41" t="e">
        <f t="shared" si="33"/>
        <v>#REF!</v>
      </c>
      <c r="GY28" s="41" t="e">
        <f t="shared" si="33"/>
        <v>#REF!</v>
      </c>
      <c r="GZ28" s="41" t="e">
        <f t="shared" si="33"/>
        <v>#REF!</v>
      </c>
      <c r="HA28" s="41" t="e">
        <f t="shared" si="33"/>
        <v>#REF!</v>
      </c>
      <c r="HB28" s="41" t="e">
        <f t="shared" si="33"/>
        <v>#REF!</v>
      </c>
      <c r="HC28" s="41" t="e">
        <f t="shared" si="27"/>
        <v>#REF!</v>
      </c>
      <c r="HD28" s="41" t="e">
        <f t="shared" si="27"/>
        <v>#REF!</v>
      </c>
      <c r="HE28" s="41" t="e">
        <f t="shared" si="27"/>
        <v>#REF!</v>
      </c>
      <c r="HF28" s="41" t="e">
        <f t="shared" si="27"/>
        <v>#REF!</v>
      </c>
      <c r="HG28" s="41" t="e">
        <f t="shared" si="27"/>
        <v>#REF!</v>
      </c>
      <c r="HH28" s="41" t="e">
        <f t="shared" si="27"/>
        <v>#REF!</v>
      </c>
      <c r="HI28" s="41" t="e">
        <f t="shared" si="27"/>
        <v>#REF!</v>
      </c>
      <c r="HJ28" s="41" t="e">
        <f t="shared" si="27"/>
        <v>#REF!</v>
      </c>
    </row>
    <row r="29" spans="1:218" ht="14.4" x14ac:dyDescent="0.3">
      <c r="A29" s="42">
        <v>26</v>
      </c>
      <c r="B29" s="43" t="e">
        <f>'CMM1 - AUX CALC'!$AA$67</f>
        <v>#REF!</v>
      </c>
      <c r="AB29" s="41" t="e">
        <f>$B29/(_xlfn.SINGLE(PrazoConcessao)*12-AB$3+1)</f>
        <v>#REF!</v>
      </c>
      <c r="AC29" s="41" t="e">
        <f t="shared" si="28"/>
        <v>#REF!</v>
      </c>
      <c r="AD29" s="41" t="e">
        <f t="shared" si="28"/>
        <v>#REF!</v>
      </c>
      <c r="AE29" s="41" t="e">
        <f t="shared" si="28"/>
        <v>#REF!</v>
      </c>
      <c r="AF29" s="41" t="e">
        <f t="shared" si="28"/>
        <v>#REF!</v>
      </c>
      <c r="AG29" s="41" t="e">
        <f t="shared" si="28"/>
        <v>#REF!</v>
      </c>
      <c r="AH29" s="41" t="e">
        <f t="shared" si="28"/>
        <v>#REF!</v>
      </c>
      <c r="AI29" s="41" t="e">
        <f t="shared" si="28"/>
        <v>#REF!</v>
      </c>
      <c r="AJ29" s="41" t="e">
        <f t="shared" si="21"/>
        <v>#REF!</v>
      </c>
      <c r="AK29" s="41" t="e">
        <f t="shared" si="21"/>
        <v>#REF!</v>
      </c>
      <c r="AL29" s="41" t="e">
        <f t="shared" si="21"/>
        <v>#REF!</v>
      </c>
      <c r="AM29" s="41" t="e">
        <f t="shared" si="21"/>
        <v>#REF!</v>
      </c>
      <c r="AN29" s="41" t="e">
        <f t="shared" si="21"/>
        <v>#REF!</v>
      </c>
      <c r="AO29" s="41" t="e">
        <f t="shared" si="21"/>
        <v>#REF!</v>
      </c>
      <c r="AP29" s="41" t="e">
        <f t="shared" si="21"/>
        <v>#REF!</v>
      </c>
      <c r="AQ29" s="41" t="e">
        <f t="shared" si="21"/>
        <v>#REF!</v>
      </c>
      <c r="AR29" s="41" t="e">
        <f t="shared" si="21"/>
        <v>#REF!</v>
      </c>
      <c r="AS29" s="41" t="e">
        <f t="shared" si="21"/>
        <v>#REF!</v>
      </c>
      <c r="AT29" s="41" t="e">
        <f t="shared" si="21"/>
        <v>#REF!</v>
      </c>
      <c r="AU29" s="41" t="e">
        <f t="shared" si="21"/>
        <v>#REF!</v>
      </c>
      <c r="AV29" s="41" t="e">
        <f t="shared" si="21"/>
        <v>#REF!</v>
      </c>
      <c r="AW29" s="41" t="e">
        <f t="shared" si="21"/>
        <v>#REF!</v>
      </c>
      <c r="AX29" s="41" t="e">
        <f t="shared" si="21"/>
        <v>#REF!</v>
      </c>
      <c r="AY29" s="41" t="e">
        <f t="shared" si="29"/>
        <v>#REF!</v>
      </c>
      <c r="AZ29" s="41" t="e">
        <f t="shared" si="29"/>
        <v>#REF!</v>
      </c>
      <c r="BA29" s="41" t="e">
        <f t="shared" si="29"/>
        <v>#REF!</v>
      </c>
      <c r="BB29" s="41" t="e">
        <f t="shared" si="29"/>
        <v>#REF!</v>
      </c>
      <c r="BC29" s="41" t="e">
        <f t="shared" si="29"/>
        <v>#REF!</v>
      </c>
      <c r="BD29" s="41" t="e">
        <f t="shared" si="29"/>
        <v>#REF!</v>
      </c>
      <c r="BE29" s="41" t="e">
        <f t="shared" si="29"/>
        <v>#REF!</v>
      </c>
      <c r="BF29" s="41" t="e">
        <f t="shared" si="29"/>
        <v>#REF!</v>
      </c>
      <c r="BG29" s="41" t="e">
        <f t="shared" si="29"/>
        <v>#REF!</v>
      </c>
      <c r="BH29" s="41" t="e">
        <f t="shared" si="29"/>
        <v>#REF!</v>
      </c>
      <c r="BI29" s="41" t="e">
        <f t="shared" si="29"/>
        <v>#REF!</v>
      </c>
      <c r="BJ29" s="41" t="e">
        <f t="shared" si="29"/>
        <v>#REF!</v>
      </c>
      <c r="BK29" s="41" t="e">
        <f t="shared" si="29"/>
        <v>#REF!</v>
      </c>
      <c r="BL29" s="41" t="e">
        <f t="shared" si="29"/>
        <v>#REF!</v>
      </c>
      <c r="BM29" s="41" t="e">
        <f t="shared" si="29"/>
        <v>#REF!</v>
      </c>
      <c r="BN29" s="41" t="e">
        <f t="shared" si="29"/>
        <v>#REF!</v>
      </c>
      <c r="BO29" s="41" t="e">
        <f t="shared" si="22"/>
        <v>#REF!</v>
      </c>
      <c r="BP29" s="41" t="e">
        <f t="shared" si="22"/>
        <v>#REF!</v>
      </c>
      <c r="BQ29" s="41" t="e">
        <f t="shared" si="22"/>
        <v>#REF!</v>
      </c>
      <c r="BR29" s="41" t="e">
        <f t="shared" si="22"/>
        <v>#REF!</v>
      </c>
      <c r="BS29" s="41" t="e">
        <f t="shared" si="22"/>
        <v>#REF!</v>
      </c>
      <c r="BT29" s="41" t="e">
        <f t="shared" si="22"/>
        <v>#REF!</v>
      </c>
      <c r="BU29" s="41" t="e">
        <f t="shared" si="22"/>
        <v>#REF!</v>
      </c>
      <c r="BV29" s="41" t="e">
        <f t="shared" si="22"/>
        <v>#REF!</v>
      </c>
      <c r="BW29" s="41" t="e">
        <f t="shared" si="22"/>
        <v>#REF!</v>
      </c>
      <c r="BX29" s="41" t="e">
        <f t="shared" si="22"/>
        <v>#REF!</v>
      </c>
      <c r="BY29" s="41" t="e">
        <f t="shared" si="22"/>
        <v>#REF!</v>
      </c>
      <c r="BZ29" s="41" t="e">
        <f t="shared" si="22"/>
        <v>#REF!</v>
      </c>
      <c r="CA29" s="41" t="e">
        <f t="shared" si="22"/>
        <v>#REF!</v>
      </c>
      <c r="CB29" s="41" t="e">
        <f t="shared" si="22"/>
        <v>#REF!</v>
      </c>
      <c r="CC29" s="41" t="e">
        <f t="shared" si="22"/>
        <v>#REF!</v>
      </c>
      <c r="CD29" s="41" t="e">
        <f t="shared" si="22"/>
        <v>#REF!</v>
      </c>
      <c r="CE29" s="41" t="e">
        <f t="shared" si="23"/>
        <v>#REF!</v>
      </c>
      <c r="CF29" s="41" t="e">
        <f t="shared" si="23"/>
        <v>#REF!</v>
      </c>
      <c r="CG29" s="41" t="e">
        <f t="shared" si="23"/>
        <v>#REF!</v>
      </c>
      <c r="CH29" s="41" t="e">
        <f t="shared" si="23"/>
        <v>#REF!</v>
      </c>
      <c r="CI29" s="41" t="e">
        <f t="shared" si="23"/>
        <v>#REF!</v>
      </c>
      <c r="CJ29" s="41" t="e">
        <f t="shared" si="23"/>
        <v>#REF!</v>
      </c>
      <c r="CK29" s="41" t="e">
        <f t="shared" si="23"/>
        <v>#REF!</v>
      </c>
      <c r="CL29" s="41" t="e">
        <f t="shared" si="23"/>
        <v>#REF!</v>
      </c>
      <c r="CM29" s="41" t="e">
        <f t="shared" si="23"/>
        <v>#REF!</v>
      </c>
      <c r="CN29" s="41" t="e">
        <f t="shared" si="23"/>
        <v>#REF!</v>
      </c>
      <c r="CO29" s="41" t="e">
        <f t="shared" si="23"/>
        <v>#REF!</v>
      </c>
      <c r="CP29" s="41" t="e">
        <f t="shared" si="23"/>
        <v>#REF!</v>
      </c>
      <c r="CQ29" s="41" t="e">
        <f t="shared" si="23"/>
        <v>#REF!</v>
      </c>
      <c r="CR29" s="41" t="e">
        <f t="shared" si="23"/>
        <v>#REF!</v>
      </c>
      <c r="CS29" s="41" t="e">
        <f t="shared" si="23"/>
        <v>#REF!</v>
      </c>
      <c r="CT29" s="41" t="e">
        <f t="shared" si="23"/>
        <v>#REF!</v>
      </c>
      <c r="CU29" s="41" t="e">
        <f t="shared" si="30"/>
        <v>#REF!</v>
      </c>
      <c r="CV29" s="41" t="e">
        <f t="shared" si="30"/>
        <v>#REF!</v>
      </c>
      <c r="CW29" s="41" t="e">
        <f t="shared" si="30"/>
        <v>#REF!</v>
      </c>
      <c r="CX29" s="41" t="e">
        <f t="shared" si="30"/>
        <v>#REF!</v>
      </c>
      <c r="CY29" s="41" t="e">
        <f t="shared" si="30"/>
        <v>#REF!</v>
      </c>
      <c r="CZ29" s="41" t="e">
        <f t="shared" si="30"/>
        <v>#REF!</v>
      </c>
      <c r="DA29" s="41" t="e">
        <f t="shared" si="30"/>
        <v>#REF!</v>
      </c>
      <c r="DB29" s="41" t="e">
        <f t="shared" si="30"/>
        <v>#REF!</v>
      </c>
      <c r="DC29" s="41" t="e">
        <f t="shared" si="30"/>
        <v>#REF!</v>
      </c>
      <c r="DD29" s="41" t="e">
        <f t="shared" si="30"/>
        <v>#REF!</v>
      </c>
      <c r="DE29" s="41" t="e">
        <f t="shared" si="30"/>
        <v>#REF!</v>
      </c>
      <c r="DF29" s="41" t="e">
        <f t="shared" si="30"/>
        <v>#REF!</v>
      </c>
      <c r="DG29" s="41" t="e">
        <f t="shared" si="30"/>
        <v>#REF!</v>
      </c>
      <c r="DH29" s="41" t="e">
        <f t="shared" si="30"/>
        <v>#REF!</v>
      </c>
      <c r="DI29" s="41" t="e">
        <f t="shared" si="30"/>
        <v>#REF!</v>
      </c>
      <c r="DJ29" s="41" t="e">
        <f t="shared" si="30"/>
        <v>#REF!</v>
      </c>
      <c r="DK29" s="41" t="e">
        <f t="shared" si="24"/>
        <v>#REF!</v>
      </c>
      <c r="DL29" s="41" t="e">
        <f t="shared" si="24"/>
        <v>#REF!</v>
      </c>
      <c r="DM29" s="41" t="e">
        <f t="shared" si="24"/>
        <v>#REF!</v>
      </c>
      <c r="DN29" s="41" t="e">
        <f t="shared" si="24"/>
        <v>#REF!</v>
      </c>
      <c r="DO29" s="41" t="e">
        <f t="shared" si="24"/>
        <v>#REF!</v>
      </c>
      <c r="DP29" s="41" t="e">
        <f t="shared" si="24"/>
        <v>#REF!</v>
      </c>
      <c r="DQ29" s="41" t="e">
        <f t="shared" si="24"/>
        <v>#REF!</v>
      </c>
      <c r="DR29" s="41" t="e">
        <f t="shared" si="24"/>
        <v>#REF!</v>
      </c>
      <c r="DS29" s="41" t="e">
        <f t="shared" si="24"/>
        <v>#REF!</v>
      </c>
      <c r="DT29" s="41" t="e">
        <f t="shared" si="24"/>
        <v>#REF!</v>
      </c>
      <c r="DU29" s="41" t="e">
        <f t="shared" si="24"/>
        <v>#REF!</v>
      </c>
      <c r="DV29" s="41" t="e">
        <f t="shared" si="24"/>
        <v>#REF!</v>
      </c>
      <c r="DW29" s="41" t="e">
        <f t="shared" si="24"/>
        <v>#REF!</v>
      </c>
      <c r="DX29" s="41" t="e">
        <f t="shared" si="24"/>
        <v>#REF!</v>
      </c>
      <c r="DY29" s="41" t="e">
        <f t="shared" si="24"/>
        <v>#REF!</v>
      </c>
      <c r="DZ29" s="41" t="e">
        <f t="shared" si="24"/>
        <v>#REF!</v>
      </c>
      <c r="EA29" s="41" t="e">
        <f t="shared" si="31"/>
        <v>#REF!</v>
      </c>
      <c r="EB29" s="41" t="e">
        <f t="shared" si="31"/>
        <v>#REF!</v>
      </c>
      <c r="EC29" s="41" t="e">
        <f t="shared" si="31"/>
        <v>#REF!</v>
      </c>
      <c r="ED29" s="41" t="e">
        <f t="shared" si="31"/>
        <v>#REF!</v>
      </c>
      <c r="EE29" s="41" t="e">
        <f t="shared" si="31"/>
        <v>#REF!</v>
      </c>
      <c r="EF29" s="41" t="e">
        <f t="shared" si="31"/>
        <v>#REF!</v>
      </c>
      <c r="EG29" s="41" t="e">
        <f t="shared" si="31"/>
        <v>#REF!</v>
      </c>
      <c r="EH29" s="41" t="e">
        <f t="shared" si="31"/>
        <v>#REF!</v>
      </c>
      <c r="EI29" s="41" t="e">
        <f t="shared" si="31"/>
        <v>#REF!</v>
      </c>
      <c r="EJ29" s="41" t="e">
        <f t="shared" si="31"/>
        <v>#REF!</v>
      </c>
      <c r="EK29" s="41" t="e">
        <f t="shared" si="31"/>
        <v>#REF!</v>
      </c>
      <c r="EL29" s="41" t="e">
        <f t="shared" si="31"/>
        <v>#REF!</v>
      </c>
      <c r="EM29" s="41" t="e">
        <f t="shared" si="31"/>
        <v>#REF!</v>
      </c>
      <c r="EN29" s="41" t="e">
        <f t="shared" si="31"/>
        <v>#REF!</v>
      </c>
      <c r="EO29" s="41" t="e">
        <f t="shared" si="31"/>
        <v>#REF!</v>
      </c>
      <c r="EP29" s="41" t="e">
        <f t="shared" si="31"/>
        <v>#REF!</v>
      </c>
      <c r="EQ29" s="41" t="e">
        <f t="shared" si="25"/>
        <v>#REF!</v>
      </c>
      <c r="ER29" s="41" t="e">
        <f t="shared" si="25"/>
        <v>#REF!</v>
      </c>
      <c r="ES29" s="41" t="e">
        <f t="shared" si="25"/>
        <v>#REF!</v>
      </c>
      <c r="ET29" s="41" t="e">
        <f t="shared" si="25"/>
        <v>#REF!</v>
      </c>
      <c r="EU29" s="41" t="e">
        <f t="shared" si="25"/>
        <v>#REF!</v>
      </c>
      <c r="EV29" s="41" t="e">
        <f t="shared" si="25"/>
        <v>#REF!</v>
      </c>
      <c r="EW29" s="41" t="e">
        <f t="shared" si="25"/>
        <v>#REF!</v>
      </c>
      <c r="EX29" s="41" t="e">
        <f t="shared" si="25"/>
        <v>#REF!</v>
      </c>
      <c r="EY29" s="41" t="e">
        <f t="shared" si="25"/>
        <v>#REF!</v>
      </c>
      <c r="EZ29" s="41" t="e">
        <f t="shared" si="25"/>
        <v>#REF!</v>
      </c>
      <c r="FA29" s="41" t="e">
        <f t="shared" si="25"/>
        <v>#REF!</v>
      </c>
      <c r="FB29" s="41" t="e">
        <f t="shared" si="25"/>
        <v>#REF!</v>
      </c>
      <c r="FC29" s="41" t="e">
        <f t="shared" si="25"/>
        <v>#REF!</v>
      </c>
      <c r="FD29" s="41" t="e">
        <f t="shared" si="25"/>
        <v>#REF!</v>
      </c>
      <c r="FE29" s="41" t="e">
        <f t="shared" si="25"/>
        <v>#REF!</v>
      </c>
      <c r="FF29" s="41" t="e">
        <f t="shared" si="25"/>
        <v>#REF!</v>
      </c>
      <c r="FG29" s="41" t="e">
        <f t="shared" si="32"/>
        <v>#REF!</v>
      </c>
      <c r="FH29" s="41" t="e">
        <f t="shared" si="32"/>
        <v>#REF!</v>
      </c>
      <c r="FI29" s="41" t="e">
        <f t="shared" si="32"/>
        <v>#REF!</v>
      </c>
      <c r="FJ29" s="41" t="e">
        <f t="shared" si="32"/>
        <v>#REF!</v>
      </c>
      <c r="FK29" s="41" t="e">
        <f t="shared" si="32"/>
        <v>#REF!</v>
      </c>
      <c r="FL29" s="41" t="e">
        <f t="shared" si="32"/>
        <v>#REF!</v>
      </c>
      <c r="FM29" s="41" t="e">
        <f t="shared" si="32"/>
        <v>#REF!</v>
      </c>
      <c r="FN29" s="41" t="e">
        <f t="shared" si="32"/>
        <v>#REF!</v>
      </c>
      <c r="FO29" s="41" t="e">
        <f t="shared" si="32"/>
        <v>#REF!</v>
      </c>
      <c r="FP29" s="41" t="e">
        <f t="shared" si="32"/>
        <v>#REF!</v>
      </c>
      <c r="FQ29" s="41" t="e">
        <f t="shared" si="32"/>
        <v>#REF!</v>
      </c>
      <c r="FR29" s="41" t="e">
        <f t="shared" si="32"/>
        <v>#REF!</v>
      </c>
      <c r="FS29" s="41" t="e">
        <f t="shared" si="32"/>
        <v>#REF!</v>
      </c>
      <c r="FT29" s="41" t="e">
        <f t="shared" si="32"/>
        <v>#REF!</v>
      </c>
      <c r="FU29" s="41" t="e">
        <f t="shared" si="32"/>
        <v>#REF!</v>
      </c>
      <c r="FV29" s="41" t="e">
        <f t="shared" si="32"/>
        <v>#REF!</v>
      </c>
      <c r="FW29" s="41" t="e">
        <f t="shared" si="26"/>
        <v>#REF!</v>
      </c>
      <c r="FX29" s="41" t="e">
        <f t="shared" si="26"/>
        <v>#REF!</v>
      </c>
      <c r="FY29" s="41" t="e">
        <f t="shared" si="26"/>
        <v>#REF!</v>
      </c>
      <c r="FZ29" s="41" t="e">
        <f t="shared" si="26"/>
        <v>#REF!</v>
      </c>
      <c r="GA29" s="41" t="e">
        <f t="shared" si="26"/>
        <v>#REF!</v>
      </c>
      <c r="GB29" s="41" t="e">
        <f t="shared" si="26"/>
        <v>#REF!</v>
      </c>
      <c r="GC29" s="41" t="e">
        <f t="shared" si="26"/>
        <v>#REF!</v>
      </c>
      <c r="GD29" s="41" t="e">
        <f t="shared" si="26"/>
        <v>#REF!</v>
      </c>
      <c r="GE29" s="41" t="e">
        <f t="shared" si="26"/>
        <v>#REF!</v>
      </c>
      <c r="GF29" s="41" t="e">
        <f t="shared" si="26"/>
        <v>#REF!</v>
      </c>
      <c r="GG29" s="41" t="e">
        <f t="shared" si="26"/>
        <v>#REF!</v>
      </c>
      <c r="GH29" s="41" t="e">
        <f t="shared" si="26"/>
        <v>#REF!</v>
      </c>
      <c r="GI29" s="41" t="e">
        <f t="shared" si="26"/>
        <v>#REF!</v>
      </c>
      <c r="GJ29" s="41" t="e">
        <f t="shared" si="26"/>
        <v>#REF!</v>
      </c>
      <c r="GK29" s="41" t="e">
        <f t="shared" si="26"/>
        <v>#REF!</v>
      </c>
      <c r="GL29" s="41" t="e">
        <f t="shared" si="26"/>
        <v>#REF!</v>
      </c>
      <c r="GM29" s="41" t="e">
        <f t="shared" si="33"/>
        <v>#REF!</v>
      </c>
      <c r="GN29" s="41" t="e">
        <f t="shared" si="33"/>
        <v>#REF!</v>
      </c>
      <c r="GO29" s="41" t="e">
        <f t="shared" si="33"/>
        <v>#REF!</v>
      </c>
      <c r="GP29" s="41" t="e">
        <f t="shared" si="33"/>
        <v>#REF!</v>
      </c>
      <c r="GQ29" s="41" t="e">
        <f t="shared" si="33"/>
        <v>#REF!</v>
      </c>
      <c r="GR29" s="41" t="e">
        <f t="shared" si="33"/>
        <v>#REF!</v>
      </c>
      <c r="GS29" s="41" t="e">
        <f t="shared" si="33"/>
        <v>#REF!</v>
      </c>
      <c r="GT29" s="41" t="e">
        <f t="shared" si="33"/>
        <v>#REF!</v>
      </c>
      <c r="GU29" s="41" t="e">
        <f t="shared" si="33"/>
        <v>#REF!</v>
      </c>
      <c r="GV29" s="41" t="e">
        <f t="shared" si="33"/>
        <v>#REF!</v>
      </c>
      <c r="GW29" s="41" t="e">
        <f t="shared" si="33"/>
        <v>#REF!</v>
      </c>
      <c r="GX29" s="41" t="e">
        <f t="shared" si="33"/>
        <v>#REF!</v>
      </c>
      <c r="GY29" s="41" t="e">
        <f t="shared" si="33"/>
        <v>#REF!</v>
      </c>
      <c r="GZ29" s="41" t="e">
        <f t="shared" si="33"/>
        <v>#REF!</v>
      </c>
      <c r="HA29" s="41" t="e">
        <f t="shared" si="33"/>
        <v>#REF!</v>
      </c>
      <c r="HB29" s="41" t="e">
        <f t="shared" si="33"/>
        <v>#REF!</v>
      </c>
      <c r="HC29" s="41" t="e">
        <f t="shared" si="27"/>
        <v>#REF!</v>
      </c>
      <c r="HD29" s="41" t="e">
        <f t="shared" si="27"/>
        <v>#REF!</v>
      </c>
      <c r="HE29" s="41" t="e">
        <f t="shared" si="27"/>
        <v>#REF!</v>
      </c>
      <c r="HF29" s="41" t="e">
        <f t="shared" si="27"/>
        <v>#REF!</v>
      </c>
      <c r="HG29" s="41" t="e">
        <f t="shared" si="27"/>
        <v>#REF!</v>
      </c>
      <c r="HH29" s="41" t="e">
        <f t="shared" si="27"/>
        <v>#REF!</v>
      </c>
      <c r="HI29" s="41" t="e">
        <f t="shared" si="27"/>
        <v>#REF!</v>
      </c>
      <c r="HJ29" s="41" t="e">
        <f t="shared" si="27"/>
        <v>#REF!</v>
      </c>
    </row>
    <row r="30" spans="1:218" ht="14.4" x14ac:dyDescent="0.3">
      <c r="A30" s="42">
        <v>27</v>
      </c>
      <c r="B30" s="43" t="e">
        <f>'CMM1 - AUX CALC'!$AB$67</f>
        <v>#REF!</v>
      </c>
      <c r="AC30" s="41" t="e">
        <f>$B30/(_xlfn.SINGLE(PrazoConcessao)*12-AC$3+1)</f>
        <v>#REF!</v>
      </c>
      <c r="AD30" s="41" t="e">
        <f t="shared" si="28"/>
        <v>#REF!</v>
      </c>
      <c r="AE30" s="41" t="e">
        <f t="shared" si="28"/>
        <v>#REF!</v>
      </c>
      <c r="AF30" s="41" t="e">
        <f t="shared" si="28"/>
        <v>#REF!</v>
      </c>
      <c r="AG30" s="41" t="e">
        <f t="shared" si="28"/>
        <v>#REF!</v>
      </c>
      <c r="AH30" s="41" t="e">
        <f t="shared" si="28"/>
        <v>#REF!</v>
      </c>
      <c r="AI30" s="41" t="e">
        <f t="shared" si="28"/>
        <v>#REF!</v>
      </c>
      <c r="AJ30" s="41" t="e">
        <f t="shared" si="21"/>
        <v>#REF!</v>
      </c>
      <c r="AK30" s="41" t="e">
        <f t="shared" si="21"/>
        <v>#REF!</v>
      </c>
      <c r="AL30" s="41" t="e">
        <f t="shared" si="21"/>
        <v>#REF!</v>
      </c>
      <c r="AM30" s="41" t="e">
        <f t="shared" si="21"/>
        <v>#REF!</v>
      </c>
      <c r="AN30" s="41" t="e">
        <f t="shared" si="21"/>
        <v>#REF!</v>
      </c>
      <c r="AO30" s="41" t="e">
        <f t="shared" si="21"/>
        <v>#REF!</v>
      </c>
      <c r="AP30" s="41" t="e">
        <f t="shared" si="21"/>
        <v>#REF!</v>
      </c>
      <c r="AQ30" s="41" t="e">
        <f t="shared" si="21"/>
        <v>#REF!</v>
      </c>
      <c r="AR30" s="41" t="e">
        <f t="shared" si="21"/>
        <v>#REF!</v>
      </c>
      <c r="AS30" s="41" t="e">
        <f t="shared" si="21"/>
        <v>#REF!</v>
      </c>
      <c r="AT30" s="41" t="e">
        <f t="shared" si="21"/>
        <v>#REF!</v>
      </c>
      <c r="AU30" s="41" t="e">
        <f t="shared" si="21"/>
        <v>#REF!</v>
      </c>
      <c r="AV30" s="41" t="e">
        <f t="shared" si="21"/>
        <v>#REF!</v>
      </c>
      <c r="AW30" s="41" t="e">
        <f t="shared" si="21"/>
        <v>#REF!</v>
      </c>
      <c r="AX30" s="41" t="e">
        <f t="shared" si="21"/>
        <v>#REF!</v>
      </c>
      <c r="AY30" s="41" t="e">
        <f t="shared" si="29"/>
        <v>#REF!</v>
      </c>
      <c r="AZ30" s="41" t="e">
        <f t="shared" si="29"/>
        <v>#REF!</v>
      </c>
      <c r="BA30" s="41" t="e">
        <f t="shared" si="29"/>
        <v>#REF!</v>
      </c>
      <c r="BB30" s="41" t="e">
        <f t="shared" si="29"/>
        <v>#REF!</v>
      </c>
      <c r="BC30" s="41" t="e">
        <f t="shared" si="29"/>
        <v>#REF!</v>
      </c>
      <c r="BD30" s="41" t="e">
        <f t="shared" si="29"/>
        <v>#REF!</v>
      </c>
      <c r="BE30" s="41" t="e">
        <f t="shared" si="29"/>
        <v>#REF!</v>
      </c>
      <c r="BF30" s="41" t="e">
        <f t="shared" si="29"/>
        <v>#REF!</v>
      </c>
      <c r="BG30" s="41" t="e">
        <f t="shared" si="29"/>
        <v>#REF!</v>
      </c>
      <c r="BH30" s="41" t="e">
        <f t="shared" si="29"/>
        <v>#REF!</v>
      </c>
      <c r="BI30" s="41" t="e">
        <f t="shared" si="29"/>
        <v>#REF!</v>
      </c>
      <c r="BJ30" s="41" t="e">
        <f t="shared" si="29"/>
        <v>#REF!</v>
      </c>
      <c r="BK30" s="41" t="e">
        <f t="shared" si="29"/>
        <v>#REF!</v>
      </c>
      <c r="BL30" s="41" t="e">
        <f t="shared" si="29"/>
        <v>#REF!</v>
      </c>
      <c r="BM30" s="41" t="e">
        <f t="shared" si="29"/>
        <v>#REF!</v>
      </c>
      <c r="BN30" s="41" t="e">
        <f t="shared" si="29"/>
        <v>#REF!</v>
      </c>
      <c r="BO30" s="41" t="e">
        <f t="shared" si="22"/>
        <v>#REF!</v>
      </c>
      <c r="BP30" s="41" t="e">
        <f t="shared" si="22"/>
        <v>#REF!</v>
      </c>
      <c r="BQ30" s="41" t="e">
        <f t="shared" si="22"/>
        <v>#REF!</v>
      </c>
      <c r="BR30" s="41" t="e">
        <f t="shared" si="22"/>
        <v>#REF!</v>
      </c>
      <c r="BS30" s="41" t="e">
        <f t="shared" si="22"/>
        <v>#REF!</v>
      </c>
      <c r="BT30" s="41" t="e">
        <f t="shared" si="22"/>
        <v>#REF!</v>
      </c>
      <c r="BU30" s="41" t="e">
        <f t="shared" si="22"/>
        <v>#REF!</v>
      </c>
      <c r="BV30" s="41" t="e">
        <f t="shared" si="22"/>
        <v>#REF!</v>
      </c>
      <c r="BW30" s="41" t="e">
        <f t="shared" si="22"/>
        <v>#REF!</v>
      </c>
      <c r="BX30" s="41" t="e">
        <f t="shared" si="22"/>
        <v>#REF!</v>
      </c>
      <c r="BY30" s="41" t="e">
        <f t="shared" si="22"/>
        <v>#REF!</v>
      </c>
      <c r="BZ30" s="41" t="e">
        <f t="shared" si="22"/>
        <v>#REF!</v>
      </c>
      <c r="CA30" s="41" t="e">
        <f t="shared" si="22"/>
        <v>#REF!</v>
      </c>
      <c r="CB30" s="41" t="e">
        <f t="shared" si="22"/>
        <v>#REF!</v>
      </c>
      <c r="CC30" s="41" t="e">
        <f t="shared" si="22"/>
        <v>#REF!</v>
      </c>
      <c r="CD30" s="41" t="e">
        <f t="shared" si="22"/>
        <v>#REF!</v>
      </c>
      <c r="CE30" s="41" t="e">
        <f t="shared" si="23"/>
        <v>#REF!</v>
      </c>
      <c r="CF30" s="41" t="e">
        <f t="shared" si="23"/>
        <v>#REF!</v>
      </c>
      <c r="CG30" s="41" t="e">
        <f t="shared" si="23"/>
        <v>#REF!</v>
      </c>
      <c r="CH30" s="41" t="e">
        <f t="shared" si="23"/>
        <v>#REF!</v>
      </c>
      <c r="CI30" s="41" t="e">
        <f t="shared" si="23"/>
        <v>#REF!</v>
      </c>
      <c r="CJ30" s="41" t="e">
        <f t="shared" si="23"/>
        <v>#REF!</v>
      </c>
      <c r="CK30" s="41" t="e">
        <f t="shared" si="23"/>
        <v>#REF!</v>
      </c>
      <c r="CL30" s="41" t="e">
        <f t="shared" si="23"/>
        <v>#REF!</v>
      </c>
      <c r="CM30" s="41" t="e">
        <f t="shared" si="23"/>
        <v>#REF!</v>
      </c>
      <c r="CN30" s="41" t="e">
        <f t="shared" si="23"/>
        <v>#REF!</v>
      </c>
      <c r="CO30" s="41" t="e">
        <f t="shared" si="23"/>
        <v>#REF!</v>
      </c>
      <c r="CP30" s="41" t="e">
        <f t="shared" si="23"/>
        <v>#REF!</v>
      </c>
      <c r="CQ30" s="41" t="e">
        <f t="shared" si="23"/>
        <v>#REF!</v>
      </c>
      <c r="CR30" s="41" t="e">
        <f t="shared" si="23"/>
        <v>#REF!</v>
      </c>
      <c r="CS30" s="41" t="e">
        <f t="shared" si="23"/>
        <v>#REF!</v>
      </c>
      <c r="CT30" s="41" t="e">
        <f t="shared" si="23"/>
        <v>#REF!</v>
      </c>
      <c r="CU30" s="41" t="e">
        <f t="shared" si="30"/>
        <v>#REF!</v>
      </c>
      <c r="CV30" s="41" t="e">
        <f t="shared" si="30"/>
        <v>#REF!</v>
      </c>
      <c r="CW30" s="41" t="e">
        <f t="shared" si="30"/>
        <v>#REF!</v>
      </c>
      <c r="CX30" s="41" t="e">
        <f t="shared" si="30"/>
        <v>#REF!</v>
      </c>
      <c r="CY30" s="41" t="e">
        <f t="shared" si="30"/>
        <v>#REF!</v>
      </c>
      <c r="CZ30" s="41" t="e">
        <f t="shared" si="30"/>
        <v>#REF!</v>
      </c>
      <c r="DA30" s="41" t="e">
        <f t="shared" si="30"/>
        <v>#REF!</v>
      </c>
      <c r="DB30" s="41" t="e">
        <f t="shared" si="30"/>
        <v>#REF!</v>
      </c>
      <c r="DC30" s="41" t="e">
        <f t="shared" si="30"/>
        <v>#REF!</v>
      </c>
      <c r="DD30" s="41" t="e">
        <f t="shared" si="30"/>
        <v>#REF!</v>
      </c>
      <c r="DE30" s="41" t="e">
        <f t="shared" si="30"/>
        <v>#REF!</v>
      </c>
      <c r="DF30" s="41" t="e">
        <f t="shared" si="30"/>
        <v>#REF!</v>
      </c>
      <c r="DG30" s="41" t="e">
        <f t="shared" si="30"/>
        <v>#REF!</v>
      </c>
      <c r="DH30" s="41" t="e">
        <f t="shared" si="30"/>
        <v>#REF!</v>
      </c>
      <c r="DI30" s="41" t="e">
        <f t="shared" si="30"/>
        <v>#REF!</v>
      </c>
      <c r="DJ30" s="41" t="e">
        <f t="shared" si="30"/>
        <v>#REF!</v>
      </c>
      <c r="DK30" s="41" t="e">
        <f t="shared" si="24"/>
        <v>#REF!</v>
      </c>
      <c r="DL30" s="41" t="e">
        <f t="shared" si="24"/>
        <v>#REF!</v>
      </c>
      <c r="DM30" s="41" t="e">
        <f t="shared" si="24"/>
        <v>#REF!</v>
      </c>
      <c r="DN30" s="41" t="e">
        <f t="shared" si="24"/>
        <v>#REF!</v>
      </c>
      <c r="DO30" s="41" t="e">
        <f t="shared" si="24"/>
        <v>#REF!</v>
      </c>
      <c r="DP30" s="41" t="e">
        <f t="shared" si="24"/>
        <v>#REF!</v>
      </c>
      <c r="DQ30" s="41" t="e">
        <f t="shared" si="24"/>
        <v>#REF!</v>
      </c>
      <c r="DR30" s="41" t="e">
        <f t="shared" si="24"/>
        <v>#REF!</v>
      </c>
      <c r="DS30" s="41" t="e">
        <f t="shared" si="24"/>
        <v>#REF!</v>
      </c>
      <c r="DT30" s="41" t="e">
        <f t="shared" si="24"/>
        <v>#REF!</v>
      </c>
      <c r="DU30" s="41" t="e">
        <f t="shared" si="24"/>
        <v>#REF!</v>
      </c>
      <c r="DV30" s="41" t="e">
        <f t="shared" si="24"/>
        <v>#REF!</v>
      </c>
      <c r="DW30" s="41" t="e">
        <f t="shared" si="24"/>
        <v>#REF!</v>
      </c>
      <c r="DX30" s="41" t="e">
        <f t="shared" si="24"/>
        <v>#REF!</v>
      </c>
      <c r="DY30" s="41" t="e">
        <f t="shared" si="24"/>
        <v>#REF!</v>
      </c>
      <c r="DZ30" s="41" t="e">
        <f t="shared" si="24"/>
        <v>#REF!</v>
      </c>
      <c r="EA30" s="41" t="e">
        <f t="shared" si="31"/>
        <v>#REF!</v>
      </c>
      <c r="EB30" s="41" t="e">
        <f t="shared" si="31"/>
        <v>#REF!</v>
      </c>
      <c r="EC30" s="41" t="e">
        <f t="shared" si="31"/>
        <v>#REF!</v>
      </c>
      <c r="ED30" s="41" t="e">
        <f t="shared" si="31"/>
        <v>#REF!</v>
      </c>
      <c r="EE30" s="41" t="e">
        <f t="shared" si="31"/>
        <v>#REF!</v>
      </c>
      <c r="EF30" s="41" t="e">
        <f t="shared" si="31"/>
        <v>#REF!</v>
      </c>
      <c r="EG30" s="41" t="e">
        <f t="shared" si="31"/>
        <v>#REF!</v>
      </c>
      <c r="EH30" s="41" t="e">
        <f t="shared" si="31"/>
        <v>#REF!</v>
      </c>
      <c r="EI30" s="41" t="e">
        <f t="shared" si="31"/>
        <v>#REF!</v>
      </c>
      <c r="EJ30" s="41" t="e">
        <f t="shared" si="31"/>
        <v>#REF!</v>
      </c>
      <c r="EK30" s="41" t="e">
        <f t="shared" si="31"/>
        <v>#REF!</v>
      </c>
      <c r="EL30" s="41" t="e">
        <f t="shared" si="31"/>
        <v>#REF!</v>
      </c>
      <c r="EM30" s="41" t="e">
        <f t="shared" si="31"/>
        <v>#REF!</v>
      </c>
      <c r="EN30" s="41" t="e">
        <f t="shared" si="31"/>
        <v>#REF!</v>
      </c>
      <c r="EO30" s="41" t="e">
        <f t="shared" si="31"/>
        <v>#REF!</v>
      </c>
      <c r="EP30" s="41" t="e">
        <f t="shared" si="31"/>
        <v>#REF!</v>
      </c>
      <c r="EQ30" s="41" t="e">
        <f t="shared" si="25"/>
        <v>#REF!</v>
      </c>
      <c r="ER30" s="41" t="e">
        <f t="shared" si="25"/>
        <v>#REF!</v>
      </c>
      <c r="ES30" s="41" t="e">
        <f t="shared" si="25"/>
        <v>#REF!</v>
      </c>
      <c r="ET30" s="41" t="e">
        <f t="shared" si="25"/>
        <v>#REF!</v>
      </c>
      <c r="EU30" s="41" t="e">
        <f t="shared" si="25"/>
        <v>#REF!</v>
      </c>
      <c r="EV30" s="41" t="e">
        <f t="shared" si="25"/>
        <v>#REF!</v>
      </c>
      <c r="EW30" s="41" t="e">
        <f t="shared" si="25"/>
        <v>#REF!</v>
      </c>
      <c r="EX30" s="41" t="e">
        <f t="shared" si="25"/>
        <v>#REF!</v>
      </c>
      <c r="EY30" s="41" t="e">
        <f t="shared" si="25"/>
        <v>#REF!</v>
      </c>
      <c r="EZ30" s="41" t="e">
        <f t="shared" si="25"/>
        <v>#REF!</v>
      </c>
      <c r="FA30" s="41" t="e">
        <f t="shared" si="25"/>
        <v>#REF!</v>
      </c>
      <c r="FB30" s="41" t="e">
        <f t="shared" si="25"/>
        <v>#REF!</v>
      </c>
      <c r="FC30" s="41" t="e">
        <f t="shared" si="25"/>
        <v>#REF!</v>
      </c>
      <c r="FD30" s="41" t="e">
        <f t="shared" si="25"/>
        <v>#REF!</v>
      </c>
      <c r="FE30" s="41" t="e">
        <f t="shared" si="25"/>
        <v>#REF!</v>
      </c>
      <c r="FF30" s="41" t="e">
        <f t="shared" si="25"/>
        <v>#REF!</v>
      </c>
      <c r="FG30" s="41" t="e">
        <f t="shared" si="32"/>
        <v>#REF!</v>
      </c>
      <c r="FH30" s="41" t="e">
        <f t="shared" si="32"/>
        <v>#REF!</v>
      </c>
      <c r="FI30" s="41" t="e">
        <f t="shared" si="32"/>
        <v>#REF!</v>
      </c>
      <c r="FJ30" s="41" t="e">
        <f t="shared" si="32"/>
        <v>#REF!</v>
      </c>
      <c r="FK30" s="41" t="e">
        <f t="shared" si="32"/>
        <v>#REF!</v>
      </c>
      <c r="FL30" s="41" t="e">
        <f t="shared" si="32"/>
        <v>#REF!</v>
      </c>
      <c r="FM30" s="41" t="e">
        <f t="shared" si="32"/>
        <v>#REF!</v>
      </c>
      <c r="FN30" s="41" t="e">
        <f t="shared" si="32"/>
        <v>#REF!</v>
      </c>
      <c r="FO30" s="41" t="e">
        <f t="shared" si="32"/>
        <v>#REF!</v>
      </c>
      <c r="FP30" s="41" t="e">
        <f t="shared" si="32"/>
        <v>#REF!</v>
      </c>
      <c r="FQ30" s="41" t="e">
        <f t="shared" si="32"/>
        <v>#REF!</v>
      </c>
      <c r="FR30" s="41" t="e">
        <f t="shared" si="32"/>
        <v>#REF!</v>
      </c>
      <c r="FS30" s="41" t="e">
        <f t="shared" si="32"/>
        <v>#REF!</v>
      </c>
      <c r="FT30" s="41" t="e">
        <f t="shared" si="32"/>
        <v>#REF!</v>
      </c>
      <c r="FU30" s="41" t="e">
        <f t="shared" si="32"/>
        <v>#REF!</v>
      </c>
      <c r="FV30" s="41" t="e">
        <f t="shared" si="32"/>
        <v>#REF!</v>
      </c>
      <c r="FW30" s="41" t="e">
        <f t="shared" si="26"/>
        <v>#REF!</v>
      </c>
      <c r="FX30" s="41" t="e">
        <f t="shared" si="26"/>
        <v>#REF!</v>
      </c>
      <c r="FY30" s="41" t="e">
        <f t="shared" si="26"/>
        <v>#REF!</v>
      </c>
      <c r="FZ30" s="41" t="e">
        <f t="shared" si="26"/>
        <v>#REF!</v>
      </c>
      <c r="GA30" s="41" t="e">
        <f t="shared" si="26"/>
        <v>#REF!</v>
      </c>
      <c r="GB30" s="41" t="e">
        <f t="shared" si="26"/>
        <v>#REF!</v>
      </c>
      <c r="GC30" s="41" t="e">
        <f t="shared" si="26"/>
        <v>#REF!</v>
      </c>
      <c r="GD30" s="41" t="e">
        <f t="shared" si="26"/>
        <v>#REF!</v>
      </c>
      <c r="GE30" s="41" t="e">
        <f t="shared" si="26"/>
        <v>#REF!</v>
      </c>
      <c r="GF30" s="41" t="e">
        <f t="shared" si="26"/>
        <v>#REF!</v>
      </c>
      <c r="GG30" s="41" t="e">
        <f t="shared" si="26"/>
        <v>#REF!</v>
      </c>
      <c r="GH30" s="41" t="e">
        <f t="shared" si="26"/>
        <v>#REF!</v>
      </c>
      <c r="GI30" s="41" t="e">
        <f t="shared" si="26"/>
        <v>#REF!</v>
      </c>
      <c r="GJ30" s="41" t="e">
        <f t="shared" si="26"/>
        <v>#REF!</v>
      </c>
      <c r="GK30" s="41" t="e">
        <f t="shared" si="26"/>
        <v>#REF!</v>
      </c>
      <c r="GL30" s="41" t="e">
        <f t="shared" si="26"/>
        <v>#REF!</v>
      </c>
      <c r="GM30" s="41" t="e">
        <f t="shared" si="33"/>
        <v>#REF!</v>
      </c>
      <c r="GN30" s="41" t="e">
        <f t="shared" si="33"/>
        <v>#REF!</v>
      </c>
      <c r="GO30" s="41" t="e">
        <f t="shared" si="33"/>
        <v>#REF!</v>
      </c>
      <c r="GP30" s="41" t="e">
        <f t="shared" si="33"/>
        <v>#REF!</v>
      </c>
      <c r="GQ30" s="41" t="e">
        <f t="shared" si="33"/>
        <v>#REF!</v>
      </c>
      <c r="GR30" s="41" t="e">
        <f t="shared" si="33"/>
        <v>#REF!</v>
      </c>
      <c r="GS30" s="41" t="e">
        <f t="shared" si="33"/>
        <v>#REF!</v>
      </c>
      <c r="GT30" s="41" t="e">
        <f t="shared" si="33"/>
        <v>#REF!</v>
      </c>
      <c r="GU30" s="41" t="e">
        <f t="shared" si="33"/>
        <v>#REF!</v>
      </c>
      <c r="GV30" s="41" t="e">
        <f t="shared" si="33"/>
        <v>#REF!</v>
      </c>
      <c r="GW30" s="41" t="e">
        <f t="shared" si="33"/>
        <v>#REF!</v>
      </c>
      <c r="GX30" s="41" t="e">
        <f t="shared" si="33"/>
        <v>#REF!</v>
      </c>
      <c r="GY30" s="41" t="e">
        <f t="shared" si="33"/>
        <v>#REF!</v>
      </c>
      <c r="GZ30" s="41" t="e">
        <f t="shared" si="33"/>
        <v>#REF!</v>
      </c>
      <c r="HA30" s="41" t="e">
        <f t="shared" si="33"/>
        <v>#REF!</v>
      </c>
      <c r="HB30" s="41" t="e">
        <f t="shared" si="33"/>
        <v>#REF!</v>
      </c>
      <c r="HC30" s="41" t="e">
        <f t="shared" si="27"/>
        <v>#REF!</v>
      </c>
      <c r="HD30" s="41" t="e">
        <f t="shared" si="27"/>
        <v>#REF!</v>
      </c>
      <c r="HE30" s="41" t="e">
        <f t="shared" si="27"/>
        <v>#REF!</v>
      </c>
      <c r="HF30" s="41" t="e">
        <f t="shared" si="27"/>
        <v>#REF!</v>
      </c>
      <c r="HG30" s="41" t="e">
        <f t="shared" si="27"/>
        <v>#REF!</v>
      </c>
      <c r="HH30" s="41" t="e">
        <f t="shared" si="27"/>
        <v>#REF!</v>
      </c>
      <c r="HI30" s="41" t="e">
        <f t="shared" si="27"/>
        <v>#REF!</v>
      </c>
      <c r="HJ30" s="41" t="e">
        <f t="shared" si="27"/>
        <v>#REF!</v>
      </c>
    </row>
    <row r="31" spans="1:218" ht="14.4" x14ac:dyDescent="0.3">
      <c r="A31" s="42">
        <v>28</v>
      </c>
      <c r="B31" s="43" t="e">
        <f>'CMM1 - AUX CALC'!$AC$67</f>
        <v>#REF!</v>
      </c>
      <c r="AD31" s="41" t="e">
        <f>$B31/(_xlfn.SINGLE(PrazoConcessao)*12-AD$3+1)</f>
        <v>#REF!</v>
      </c>
      <c r="AE31" s="41" t="e">
        <f t="shared" si="28"/>
        <v>#REF!</v>
      </c>
      <c r="AF31" s="41" t="e">
        <f t="shared" si="28"/>
        <v>#REF!</v>
      </c>
      <c r="AG31" s="41" t="e">
        <f t="shared" si="28"/>
        <v>#REF!</v>
      </c>
      <c r="AH31" s="41" t="e">
        <f t="shared" si="28"/>
        <v>#REF!</v>
      </c>
      <c r="AI31" s="41" t="e">
        <f t="shared" si="28"/>
        <v>#REF!</v>
      </c>
      <c r="AJ31" s="41" t="e">
        <f t="shared" si="21"/>
        <v>#REF!</v>
      </c>
      <c r="AK31" s="41" t="e">
        <f t="shared" si="21"/>
        <v>#REF!</v>
      </c>
      <c r="AL31" s="41" t="e">
        <f t="shared" si="21"/>
        <v>#REF!</v>
      </c>
      <c r="AM31" s="41" t="e">
        <f t="shared" si="21"/>
        <v>#REF!</v>
      </c>
      <c r="AN31" s="41" t="e">
        <f t="shared" si="21"/>
        <v>#REF!</v>
      </c>
      <c r="AO31" s="41" t="e">
        <f t="shared" si="21"/>
        <v>#REF!</v>
      </c>
      <c r="AP31" s="41" t="e">
        <f t="shared" si="21"/>
        <v>#REF!</v>
      </c>
      <c r="AQ31" s="41" t="e">
        <f t="shared" si="21"/>
        <v>#REF!</v>
      </c>
      <c r="AR31" s="41" t="e">
        <f t="shared" si="21"/>
        <v>#REF!</v>
      </c>
      <c r="AS31" s="41" t="e">
        <f t="shared" si="21"/>
        <v>#REF!</v>
      </c>
      <c r="AT31" s="41" t="e">
        <f t="shared" si="21"/>
        <v>#REF!</v>
      </c>
      <c r="AU31" s="41" t="e">
        <f t="shared" si="21"/>
        <v>#REF!</v>
      </c>
      <c r="AV31" s="41" t="e">
        <f t="shared" si="21"/>
        <v>#REF!</v>
      </c>
      <c r="AW31" s="41" t="e">
        <f t="shared" si="21"/>
        <v>#REF!</v>
      </c>
      <c r="AX31" s="41" t="e">
        <f t="shared" si="21"/>
        <v>#REF!</v>
      </c>
      <c r="AY31" s="41" t="e">
        <f t="shared" si="29"/>
        <v>#REF!</v>
      </c>
      <c r="AZ31" s="41" t="e">
        <f t="shared" si="29"/>
        <v>#REF!</v>
      </c>
      <c r="BA31" s="41" t="e">
        <f t="shared" si="29"/>
        <v>#REF!</v>
      </c>
      <c r="BB31" s="41" t="e">
        <f t="shared" si="29"/>
        <v>#REF!</v>
      </c>
      <c r="BC31" s="41" t="e">
        <f t="shared" si="29"/>
        <v>#REF!</v>
      </c>
      <c r="BD31" s="41" t="e">
        <f t="shared" si="29"/>
        <v>#REF!</v>
      </c>
      <c r="BE31" s="41" t="e">
        <f t="shared" si="29"/>
        <v>#REF!</v>
      </c>
      <c r="BF31" s="41" t="e">
        <f t="shared" si="29"/>
        <v>#REF!</v>
      </c>
      <c r="BG31" s="41" t="e">
        <f t="shared" si="29"/>
        <v>#REF!</v>
      </c>
      <c r="BH31" s="41" t="e">
        <f t="shared" si="29"/>
        <v>#REF!</v>
      </c>
      <c r="BI31" s="41" t="e">
        <f t="shared" si="29"/>
        <v>#REF!</v>
      </c>
      <c r="BJ31" s="41" t="e">
        <f t="shared" si="29"/>
        <v>#REF!</v>
      </c>
      <c r="BK31" s="41" t="e">
        <f t="shared" si="29"/>
        <v>#REF!</v>
      </c>
      <c r="BL31" s="41" t="e">
        <f t="shared" si="29"/>
        <v>#REF!</v>
      </c>
      <c r="BM31" s="41" t="e">
        <f t="shared" si="29"/>
        <v>#REF!</v>
      </c>
      <c r="BN31" s="41" t="e">
        <f t="shared" si="29"/>
        <v>#REF!</v>
      </c>
      <c r="BO31" s="41" t="e">
        <f t="shared" si="22"/>
        <v>#REF!</v>
      </c>
      <c r="BP31" s="41" t="e">
        <f t="shared" si="22"/>
        <v>#REF!</v>
      </c>
      <c r="BQ31" s="41" t="e">
        <f t="shared" si="22"/>
        <v>#REF!</v>
      </c>
      <c r="BR31" s="41" t="e">
        <f t="shared" si="22"/>
        <v>#REF!</v>
      </c>
      <c r="BS31" s="41" t="e">
        <f t="shared" si="22"/>
        <v>#REF!</v>
      </c>
      <c r="BT31" s="41" t="e">
        <f t="shared" si="22"/>
        <v>#REF!</v>
      </c>
      <c r="BU31" s="41" t="e">
        <f t="shared" si="22"/>
        <v>#REF!</v>
      </c>
      <c r="BV31" s="41" t="e">
        <f t="shared" si="22"/>
        <v>#REF!</v>
      </c>
      <c r="BW31" s="41" t="e">
        <f t="shared" si="22"/>
        <v>#REF!</v>
      </c>
      <c r="BX31" s="41" t="e">
        <f t="shared" si="22"/>
        <v>#REF!</v>
      </c>
      <c r="BY31" s="41" t="e">
        <f t="shared" si="22"/>
        <v>#REF!</v>
      </c>
      <c r="BZ31" s="41" t="e">
        <f t="shared" si="22"/>
        <v>#REF!</v>
      </c>
      <c r="CA31" s="41" t="e">
        <f t="shared" si="22"/>
        <v>#REF!</v>
      </c>
      <c r="CB31" s="41" t="e">
        <f t="shared" si="22"/>
        <v>#REF!</v>
      </c>
      <c r="CC31" s="41" t="e">
        <f t="shared" si="22"/>
        <v>#REF!</v>
      </c>
      <c r="CD31" s="41" t="e">
        <f t="shared" si="22"/>
        <v>#REF!</v>
      </c>
      <c r="CE31" s="41" t="e">
        <f t="shared" si="23"/>
        <v>#REF!</v>
      </c>
      <c r="CF31" s="41" t="e">
        <f t="shared" si="23"/>
        <v>#REF!</v>
      </c>
      <c r="CG31" s="41" t="e">
        <f t="shared" si="23"/>
        <v>#REF!</v>
      </c>
      <c r="CH31" s="41" t="e">
        <f t="shared" si="23"/>
        <v>#REF!</v>
      </c>
      <c r="CI31" s="41" t="e">
        <f t="shared" si="23"/>
        <v>#REF!</v>
      </c>
      <c r="CJ31" s="41" t="e">
        <f t="shared" si="23"/>
        <v>#REF!</v>
      </c>
      <c r="CK31" s="41" t="e">
        <f t="shared" si="23"/>
        <v>#REF!</v>
      </c>
      <c r="CL31" s="41" t="e">
        <f t="shared" si="23"/>
        <v>#REF!</v>
      </c>
      <c r="CM31" s="41" t="e">
        <f t="shared" si="23"/>
        <v>#REF!</v>
      </c>
      <c r="CN31" s="41" t="e">
        <f t="shared" si="23"/>
        <v>#REF!</v>
      </c>
      <c r="CO31" s="41" t="e">
        <f t="shared" si="23"/>
        <v>#REF!</v>
      </c>
      <c r="CP31" s="41" t="e">
        <f t="shared" si="23"/>
        <v>#REF!</v>
      </c>
      <c r="CQ31" s="41" t="e">
        <f t="shared" si="23"/>
        <v>#REF!</v>
      </c>
      <c r="CR31" s="41" t="e">
        <f t="shared" si="23"/>
        <v>#REF!</v>
      </c>
      <c r="CS31" s="41" t="e">
        <f t="shared" si="23"/>
        <v>#REF!</v>
      </c>
      <c r="CT31" s="41" t="e">
        <f t="shared" si="23"/>
        <v>#REF!</v>
      </c>
      <c r="CU31" s="41" t="e">
        <f t="shared" si="30"/>
        <v>#REF!</v>
      </c>
      <c r="CV31" s="41" t="e">
        <f t="shared" si="30"/>
        <v>#REF!</v>
      </c>
      <c r="CW31" s="41" t="e">
        <f t="shared" si="30"/>
        <v>#REF!</v>
      </c>
      <c r="CX31" s="41" t="e">
        <f t="shared" si="30"/>
        <v>#REF!</v>
      </c>
      <c r="CY31" s="41" t="e">
        <f t="shared" si="30"/>
        <v>#REF!</v>
      </c>
      <c r="CZ31" s="41" t="e">
        <f t="shared" si="30"/>
        <v>#REF!</v>
      </c>
      <c r="DA31" s="41" t="e">
        <f t="shared" si="30"/>
        <v>#REF!</v>
      </c>
      <c r="DB31" s="41" t="e">
        <f t="shared" si="30"/>
        <v>#REF!</v>
      </c>
      <c r="DC31" s="41" t="e">
        <f t="shared" si="30"/>
        <v>#REF!</v>
      </c>
      <c r="DD31" s="41" t="e">
        <f t="shared" si="30"/>
        <v>#REF!</v>
      </c>
      <c r="DE31" s="41" t="e">
        <f t="shared" si="30"/>
        <v>#REF!</v>
      </c>
      <c r="DF31" s="41" t="e">
        <f t="shared" si="30"/>
        <v>#REF!</v>
      </c>
      <c r="DG31" s="41" t="e">
        <f t="shared" si="30"/>
        <v>#REF!</v>
      </c>
      <c r="DH31" s="41" t="e">
        <f t="shared" si="30"/>
        <v>#REF!</v>
      </c>
      <c r="DI31" s="41" t="e">
        <f t="shared" si="30"/>
        <v>#REF!</v>
      </c>
      <c r="DJ31" s="41" t="e">
        <f t="shared" si="30"/>
        <v>#REF!</v>
      </c>
      <c r="DK31" s="41" t="e">
        <f t="shared" si="24"/>
        <v>#REF!</v>
      </c>
      <c r="DL31" s="41" t="e">
        <f t="shared" si="24"/>
        <v>#REF!</v>
      </c>
      <c r="DM31" s="41" t="e">
        <f t="shared" si="24"/>
        <v>#REF!</v>
      </c>
      <c r="DN31" s="41" t="e">
        <f t="shared" si="24"/>
        <v>#REF!</v>
      </c>
      <c r="DO31" s="41" t="e">
        <f t="shared" si="24"/>
        <v>#REF!</v>
      </c>
      <c r="DP31" s="41" t="e">
        <f t="shared" si="24"/>
        <v>#REF!</v>
      </c>
      <c r="DQ31" s="41" t="e">
        <f t="shared" si="24"/>
        <v>#REF!</v>
      </c>
      <c r="DR31" s="41" t="e">
        <f t="shared" si="24"/>
        <v>#REF!</v>
      </c>
      <c r="DS31" s="41" t="e">
        <f t="shared" si="24"/>
        <v>#REF!</v>
      </c>
      <c r="DT31" s="41" t="e">
        <f t="shared" si="24"/>
        <v>#REF!</v>
      </c>
      <c r="DU31" s="41" t="e">
        <f t="shared" si="24"/>
        <v>#REF!</v>
      </c>
      <c r="DV31" s="41" t="e">
        <f t="shared" si="24"/>
        <v>#REF!</v>
      </c>
      <c r="DW31" s="41" t="e">
        <f t="shared" si="24"/>
        <v>#REF!</v>
      </c>
      <c r="DX31" s="41" t="e">
        <f t="shared" si="24"/>
        <v>#REF!</v>
      </c>
      <c r="DY31" s="41" t="e">
        <f t="shared" si="24"/>
        <v>#REF!</v>
      </c>
      <c r="DZ31" s="41" t="e">
        <f t="shared" si="24"/>
        <v>#REF!</v>
      </c>
      <c r="EA31" s="41" t="e">
        <f t="shared" si="31"/>
        <v>#REF!</v>
      </c>
      <c r="EB31" s="41" t="e">
        <f t="shared" si="31"/>
        <v>#REF!</v>
      </c>
      <c r="EC31" s="41" t="e">
        <f t="shared" si="31"/>
        <v>#REF!</v>
      </c>
      <c r="ED31" s="41" t="e">
        <f t="shared" si="31"/>
        <v>#REF!</v>
      </c>
      <c r="EE31" s="41" t="e">
        <f t="shared" si="31"/>
        <v>#REF!</v>
      </c>
      <c r="EF31" s="41" t="e">
        <f t="shared" si="31"/>
        <v>#REF!</v>
      </c>
      <c r="EG31" s="41" t="e">
        <f t="shared" si="31"/>
        <v>#REF!</v>
      </c>
      <c r="EH31" s="41" t="e">
        <f t="shared" si="31"/>
        <v>#REF!</v>
      </c>
      <c r="EI31" s="41" t="e">
        <f t="shared" si="31"/>
        <v>#REF!</v>
      </c>
      <c r="EJ31" s="41" t="e">
        <f t="shared" si="31"/>
        <v>#REF!</v>
      </c>
      <c r="EK31" s="41" t="e">
        <f t="shared" si="31"/>
        <v>#REF!</v>
      </c>
      <c r="EL31" s="41" t="e">
        <f t="shared" si="31"/>
        <v>#REF!</v>
      </c>
      <c r="EM31" s="41" t="e">
        <f t="shared" si="31"/>
        <v>#REF!</v>
      </c>
      <c r="EN31" s="41" t="e">
        <f t="shared" si="31"/>
        <v>#REF!</v>
      </c>
      <c r="EO31" s="41" t="e">
        <f t="shared" si="31"/>
        <v>#REF!</v>
      </c>
      <c r="EP31" s="41" t="e">
        <f t="shared" si="31"/>
        <v>#REF!</v>
      </c>
      <c r="EQ31" s="41" t="e">
        <f t="shared" si="25"/>
        <v>#REF!</v>
      </c>
      <c r="ER31" s="41" t="e">
        <f t="shared" si="25"/>
        <v>#REF!</v>
      </c>
      <c r="ES31" s="41" t="e">
        <f t="shared" si="25"/>
        <v>#REF!</v>
      </c>
      <c r="ET31" s="41" t="e">
        <f t="shared" si="25"/>
        <v>#REF!</v>
      </c>
      <c r="EU31" s="41" t="e">
        <f t="shared" si="25"/>
        <v>#REF!</v>
      </c>
      <c r="EV31" s="41" t="e">
        <f t="shared" si="25"/>
        <v>#REF!</v>
      </c>
      <c r="EW31" s="41" t="e">
        <f t="shared" si="25"/>
        <v>#REF!</v>
      </c>
      <c r="EX31" s="41" t="e">
        <f t="shared" si="25"/>
        <v>#REF!</v>
      </c>
      <c r="EY31" s="41" t="e">
        <f t="shared" si="25"/>
        <v>#REF!</v>
      </c>
      <c r="EZ31" s="41" t="e">
        <f t="shared" si="25"/>
        <v>#REF!</v>
      </c>
      <c r="FA31" s="41" t="e">
        <f t="shared" si="25"/>
        <v>#REF!</v>
      </c>
      <c r="FB31" s="41" t="e">
        <f t="shared" si="25"/>
        <v>#REF!</v>
      </c>
      <c r="FC31" s="41" t="e">
        <f t="shared" si="25"/>
        <v>#REF!</v>
      </c>
      <c r="FD31" s="41" t="e">
        <f t="shared" si="25"/>
        <v>#REF!</v>
      </c>
      <c r="FE31" s="41" t="e">
        <f t="shared" si="25"/>
        <v>#REF!</v>
      </c>
      <c r="FF31" s="41" t="e">
        <f t="shared" si="25"/>
        <v>#REF!</v>
      </c>
      <c r="FG31" s="41" t="e">
        <f t="shared" si="32"/>
        <v>#REF!</v>
      </c>
      <c r="FH31" s="41" t="e">
        <f t="shared" si="32"/>
        <v>#REF!</v>
      </c>
      <c r="FI31" s="41" t="e">
        <f t="shared" si="32"/>
        <v>#REF!</v>
      </c>
      <c r="FJ31" s="41" t="e">
        <f t="shared" si="32"/>
        <v>#REF!</v>
      </c>
      <c r="FK31" s="41" t="e">
        <f t="shared" si="32"/>
        <v>#REF!</v>
      </c>
      <c r="FL31" s="41" t="e">
        <f t="shared" si="32"/>
        <v>#REF!</v>
      </c>
      <c r="FM31" s="41" t="e">
        <f t="shared" si="32"/>
        <v>#REF!</v>
      </c>
      <c r="FN31" s="41" t="e">
        <f t="shared" si="32"/>
        <v>#REF!</v>
      </c>
      <c r="FO31" s="41" t="e">
        <f t="shared" si="32"/>
        <v>#REF!</v>
      </c>
      <c r="FP31" s="41" t="e">
        <f t="shared" si="32"/>
        <v>#REF!</v>
      </c>
      <c r="FQ31" s="41" t="e">
        <f t="shared" si="32"/>
        <v>#REF!</v>
      </c>
      <c r="FR31" s="41" t="e">
        <f t="shared" si="32"/>
        <v>#REF!</v>
      </c>
      <c r="FS31" s="41" t="e">
        <f t="shared" si="32"/>
        <v>#REF!</v>
      </c>
      <c r="FT31" s="41" t="e">
        <f t="shared" si="32"/>
        <v>#REF!</v>
      </c>
      <c r="FU31" s="41" t="e">
        <f t="shared" si="32"/>
        <v>#REF!</v>
      </c>
      <c r="FV31" s="41" t="e">
        <f t="shared" si="32"/>
        <v>#REF!</v>
      </c>
      <c r="FW31" s="41" t="e">
        <f t="shared" si="26"/>
        <v>#REF!</v>
      </c>
      <c r="FX31" s="41" t="e">
        <f t="shared" si="26"/>
        <v>#REF!</v>
      </c>
      <c r="FY31" s="41" t="e">
        <f t="shared" si="26"/>
        <v>#REF!</v>
      </c>
      <c r="FZ31" s="41" t="e">
        <f t="shared" si="26"/>
        <v>#REF!</v>
      </c>
      <c r="GA31" s="41" t="e">
        <f t="shared" si="26"/>
        <v>#REF!</v>
      </c>
      <c r="GB31" s="41" t="e">
        <f t="shared" si="26"/>
        <v>#REF!</v>
      </c>
      <c r="GC31" s="41" t="e">
        <f t="shared" si="26"/>
        <v>#REF!</v>
      </c>
      <c r="GD31" s="41" t="e">
        <f t="shared" si="26"/>
        <v>#REF!</v>
      </c>
      <c r="GE31" s="41" t="e">
        <f t="shared" si="26"/>
        <v>#REF!</v>
      </c>
      <c r="GF31" s="41" t="e">
        <f t="shared" si="26"/>
        <v>#REF!</v>
      </c>
      <c r="GG31" s="41" t="e">
        <f t="shared" si="26"/>
        <v>#REF!</v>
      </c>
      <c r="GH31" s="41" t="e">
        <f t="shared" si="26"/>
        <v>#REF!</v>
      </c>
      <c r="GI31" s="41" t="e">
        <f t="shared" si="26"/>
        <v>#REF!</v>
      </c>
      <c r="GJ31" s="41" t="e">
        <f t="shared" si="26"/>
        <v>#REF!</v>
      </c>
      <c r="GK31" s="41" t="e">
        <f t="shared" si="26"/>
        <v>#REF!</v>
      </c>
      <c r="GL31" s="41" t="e">
        <f t="shared" si="26"/>
        <v>#REF!</v>
      </c>
      <c r="GM31" s="41" t="e">
        <f t="shared" si="33"/>
        <v>#REF!</v>
      </c>
      <c r="GN31" s="41" t="e">
        <f t="shared" si="33"/>
        <v>#REF!</v>
      </c>
      <c r="GO31" s="41" t="e">
        <f t="shared" si="33"/>
        <v>#REF!</v>
      </c>
      <c r="GP31" s="41" t="e">
        <f t="shared" si="33"/>
        <v>#REF!</v>
      </c>
      <c r="GQ31" s="41" t="e">
        <f t="shared" si="33"/>
        <v>#REF!</v>
      </c>
      <c r="GR31" s="41" t="e">
        <f t="shared" si="33"/>
        <v>#REF!</v>
      </c>
      <c r="GS31" s="41" t="e">
        <f t="shared" si="33"/>
        <v>#REF!</v>
      </c>
      <c r="GT31" s="41" t="e">
        <f t="shared" si="33"/>
        <v>#REF!</v>
      </c>
      <c r="GU31" s="41" t="e">
        <f t="shared" si="33"/>
        <v>#REF!</v>
      </c>
      <c r="GV31" s="41" t="e">
        <f t="shared" si="33"/>
        <v>#REF!</v>
      </c>
      <c r="GW31" s="41" t="e">
        <f t="shared" si="33"/>
        <v>#REF!</v>
      </c>
      <c r="GX31" s="41" t="e">
        <f t="shared" si="33"/>
        <v>#REF!</v>
      </c>
      <c r="GY31" s="41" t="e">
        <f t="shared" si="33"/>
        <v>#REF!</v>
      </c>
      <c r="GZ31" s="41" t="e">
        <f t="shared" si="33"/>
        <v>#REF!</v>
      </c>
      <c r="HA31" s="41" t="e">
        <f t="shared" si="33"/>
        <v>#REF!</v>
      </c>
      <c r="HB31" s="41" t="e">
        <f t="shared" si="33"/>
        <v>#REF!</v>
      </c>
      <c r="HC31" s="41" t="e">
        <f t="shared" si="27"/>
        <v>#REF!</v>
      </c>
      <c r="HD31" s="41" t="e">
        <f t="shared" si="27"/>
        <v>#REF!</v>
      </c>
      <c r="HE31" s="41" t="e">
        <f t="shared" si="27"/>
        <v>#REF!</v>
      </c>
      <c r="HF31" s="41" t="e">
        <f t="shared" si="27"/>
        <v>#REF!</v>
      </c>
      <c r="HG31" s="41" t="e">
        <f t="shared" si="27"/>
        <v>#REF!</v>
      </c>
      <c r="HH31" s="41" t="e">
        <f t="shared" si="27"/>
        <v>#REF!</v>
      </c>
      <c r="HI31" s="41" t="e">
        <f t="shared" si="27"/>
        <v>#REF!</v>
      </c>
      <c r="HJ31" s="41" t="e">
        <f t="shared" si="27"/>
        <v>#REF!</v>
      </c>
    </row>
    <row r="32" spans="1:218" ht="14.4" x14ac:dyDescent="0.3">
      <c r="A32" s="42">
        <v>29</v>
      </c>
      <c r="B32" s="43" t="e">
        <f>'CMM1 - AUX CALC'!$AD$67</f>
        <v>#REF!</v>
      </c>
      <c r="AE32" s="41" t="e">
        <f>$B32/(_xlfn.SINGLE(PrazoConcessao)*12-AE$3+1)</f>
        <v>#REF!</v>
      </c>
      <c r="AF32" s="41" t="e">
        <f t="shared" si="28"/>
        <v>#REF!</v>
      </c>
      <c r="AG32" s="41" t="e">
        <f t="shared" si="28"/>
        <v>#REF!</v>
      </c>
      <c r="AH32" s="41" t="e">
        <f t="shared" si="28"/>
        <v>#REF!</v>
      </c>
      <c r="AI32" s="41" t="e">
        <f t="shared" si="28"/>
        <v>#REF!</v>
      </c>
      <c r="AJ32" s="41" t="e">
        <f t="shared" si="21"/>
        <v>#REF!</v>
      </c>
      <c r="AK32" s="41" t="e">
        <f t="shared" si="21"/>
        <v>#REF!</v>
      </c>
      <c r="AL32" s="41" t="e">
        <f t="shared" si="21"/>
        <v>#REF!</v>
      </c>
      <c r="AM32" s="41" t="e">
        <f t="shared" si="21"/>
        <v>#REF!</v>
      </c>
      <c r="AN32" s="41" t="e">
        <f t="shared" si="21"/>
        <v>#REF!</v>
      </c>
      <c r="AO32" s="41" t="e">
        <f t="shared" si="21"/>
        <v>#REF!</v>
      </c>
      <c r="AP32" s="41" t="e">
        <f t="shared" si="21"/>
        <v>#REF!</v>
      </c>
      <c r="AQ32" s="41" t="e">
        <f t="shared" si="21"/>
        <v>#REF!</v>
      </c>
      <c r="AR32" s="41" t="e">
        <f t="shared" si="21"/>
        <v>#REF!</v>
      </c>
      <c r="AS32" s="41" t="e">
        <f t="shared" si="21"/>
        <v>#REF!</v>
      </c>
      <c r="AT32" s="41" t="e">
        <f t="shared" si="21"/>
        <v>#REF!</v>
      </c>
      <c r="AU32" s="41" t="e">
        <f t="shared" si="21"/>
        <v>#REF!</v>
      </c>
      <c r="AV32" s="41" t="e">
        <f t="shared" si="21"/>
        <v>#REF!</v>
      </c>
      <c r="AW32" s="41" t="e">
        <f t="shared" si="21"/>
        <v>#REF!</v>
      </c>
      <c r="AX32" s="41" t="e">
        <f t="shared" si="21"/>
        <v>#REF!</v>
      </c>
      <c r="AY32" s="41" t="e">
        <f t="shared" si="29"/>
        <v>#REF!</v>
      </c>
      <c r="AZ32" s="41" t="e">
        <f t="shared" si="29"/>
        <v>#REF!</v>
      </c>
      <c r="BA32" s="41" t="e">
        <f t="shared" si="29"/>
        <v>#REF!</v>
      </c>
      <c r="BB32" s="41" t="e">
        <f t="shared" si="29"/>
        <v>#REF!</v>
      </c>
      <c r="BC32" s="41" t="e">
        <f t="shared" si="29"/>
        <v>#REF!</v>
      </c>
      <c r="BD32" s="41" t="e">
        <f t="shared" si="29"/>
        <v>#REF!</v>
      </c>
      <c r="BE32" s="41" t="e">
        <f t="shared" si="29"/>
        <v>#REF!</v>
      </c>
      <c r="BF32" s="41" t="e">
        <f t="shared" si="29"/>
        <v>#REF!</v>
      </c>
      <c r="BG32" s="41" t="e">
        <f t="shared" si="29"/>
        <v>#REF!</v>
      </c>
      <c r="BH32" s="41" t="e">
        <f t="shared" si="29"/>
        <v>#REF!</v>
      </c>
      <c r="BI32" s="41" t="e">
        <f t="shared" si="29"/>
        <v>#REF!</v>
      </c>
      <c r="BJ32" s="41" t="e">
        <f t="shared" si="29"/>
        <v>#REF!</v>
      </c>
      <c r="BK32" s="41" t="e">
        <f t="shared" si="29"/>
        <v>#REF!</v>
      </c>
      <c r="BL32" s="41" t="e">
        <f t="shared" si="29"/>
        <v>#REF!</v>
      </c>
      <c r="BM32" s="41" t="e">
        <f t="shared" si="29"/>
        <v>#REF!</v>
      </c>
      <c r="BN32" s="41" t="e">
        <f t="shared" si="29"/>
        <v>#REF!</v>
      </c>
      <c r="BO32" s="41" t="e">
        <f t="shared" si="22"/>
        <v>#REF!</v>
      </c>
      <c r="BP32" s="41" t="e">
        <f t="shared" si="22"/>
        <v>#REF!</v>
      </c>
      <c r="BQ32" s="41" t="e">
        <f t="shared" si="22"/>
        <v>#REF!</v>
      </c>
      <c r="BR32" s="41" t="e">
        <f t="shared" si="22"/>
        <v>#REF!</v>
      </c>
      <c r="BS32" s="41" t="e">
        <f t="shared" si="22"/>
        <v>#REF!</v>
      </c>
      <c r="BT32" s="41" t="e">
        <f t="shared" si="22"/>
        <v>#REF!</v>
      </c>
      <c r="BU32" s="41" t="e">
        <f t="shared" si="22"/>
        <v>#REF!</v>
      </c>
      <c r="BV32" s="41" t="e">
        <f t="shared" si="22"/>
        <v>#REF!</v>
      </c>
      <c r="BW32" s="41" t="e">
        <f t="shared" si="22"/>
        <v>#REF!</v>
      </c>
      <c r="BX32" s="41" t="e">
        <f t="shared" si="22"/>
        <v>#REF!</v>
      </c>
      <c r="BY32" s="41" t="e">
        <f t="shared" si="22"/>
        <v>#REF!</v>
      </c>
      <c r="BZ32" s="41" t="e">
        <f t="shared" si="22"/>
        <v>#REF!</v>
      </c>
      <c r="CA32" s="41" t="e">
        <f t="shared" si="22"/>
        <v>#REF!</v>
      </c>
      <c r="CB32" s="41" t="e">
        <f t="shared" si="22"/>
        <v>#REF!</v>
      </c>
      <c r="CC32" s="41" t="e">
        <f t="shared" si="22"/>
        <v>#REF!</v>
      </c>
      <c r="CD32" s="41" t="e">
        <f t="shared" si="22"/>
        <v>#REF!</v>
      </c>
      <c r="CE32" s="41" t="e">
        <f t="shared" si="23"/>
        <v>#REF!</v>
      </c>
      <c r="CF32" s="41" t="e">
        <f t="shared" si="23"/>
        <v>#REF!</v>
      </c>
      <c r="CG32" s="41" t="e">
        <f t="shared" si="23"/>
        <v>#REF!</v>
      </c>
      <c r="CH32" s="41" t="e">
        <f t="shared" si="23"/>
        <v>#REF!</v>
      </c>
      <c r="CI32" s="41" t="e">
        <f t="shared" si="23"/>
        <v>#REF!</v>
      </c>
      <c r="CJ32" s="41" t="e">
        <f t="shared" si="23"/>
        <v>#REF!</v>
      </c>
      <c r="CK32" s="41" t="e">
        <f t="shared" si="23"/>
        <v>#REF!</v>
      </c>
      <c r="CL32" s="41" t="e">
        <f t="shared" si="23"/>
        <v>#REF!</v>
      </c>
      <c r="CM32" s="41" t="e">
        <f t="shared" si="23"/>
        <v>#REF!</v>
      </c>
      <c r="CN32" s="41" t="e">
        <f t="shared" si="23"/>
        <v>#REF!</v>
      </c>
      <c r="CO32" s="41" t="e">
        <f t="shared" si="23"/>
        <v>#REF!</v>
      </c>
      <c r="CP32" s="41" t="e">
        <f t="shared" si="23"/>
        <v>#REF!</v>
      </c>
      <c r="CQ32" s="41" t="e">
        <f t="shared" si="23"/>
        <v>#REF!</v>
      </c>
      <c r="CR32" s="41" t="e">
        <f t="shared" si="23"/>
        <v>#REF!</v>
      </c>
      <c r="CS32" s="41" t="e">
        <f t="shared" si="23"/>
        <v>#REF!</v>
      </c>
      <c r="CT32" s="41" t="e">
        <f t="shared" si="23"/>
        <v>#REF!</v>
      </c>
      <c r="CU32" s="41" t="e">
        <f t="shared" si="30"/>
        <v>#REF!</v>
      </c>
      <c r="CV32" s="41" t="e">
        <f t="shared" si="30"/>
        <v>#REF!</v>
      </c>
      <c r="CW32" s="41" t="e">
        <f t="shared" si="30"/>
        <v>#REF!</v>
      </c>
      <c r="CX32" s="41" t="e">
        <f t="shared" si="30"/>
        <v>#REF!</v>
      </c>
      <c r="CY32" s="41" t="e">
        <f t="shared" si="30"/>
        <v>#REF!</v>
      </c>
      <c r="CZ32" s="41" t="e">
        <f t="shared" si="30"/>
        <v>#REF!</v>
      </c>
      <c r="DA32" s="41" t="e">
        <f t="shared" si="30"/>
        <v>#REF!</v>
      </c>
      <c r="DB32" s="41" t="e">
        <f t="shared" si="30"/>
        <v>#REF!</v>
      </c>
      <c r="DC32" s="41" t="e">
        <f t="shared" si="30"/>
        <v>#REF!</v>
      </c>
      <c r="DD32" s="41" t="e">
        <f t="shared" si="30"/>
        <v>#REF!</v>
      </c>
      <c r="DE32" s="41" t="e">
        <f t="shared" si="30"/>
        <v>#REF!</v>
      </c>
      <c r="DF32" s="41" t="e">
        <f t="shared" si="30"/>
        <v>#REF!</v>
      </c>
      <c r="DG32" s="41" t="e">
        <f t="shared" si="30"/>
        <v>#REF!</v>
      </c>
      <c r="DH32" s="41" t="e">
        <f t="shared" si="30"/>
        <v>#REF!</v>
      </c>
      <c r="DI32" s="41" t="e">
        <f t="shared" si="30"/>
        <v>#REF!</v>
      </c>
      <c r="DJ32" s="41" t="e">
        <f t="shared" si="30"/>
        <v>#REF!</v>
      </c>
      <c r="DK32" s="41" t="e">
        <f t="shared" si="24"/>
        <v>#REF!</v>
      </c>
      <c r="DL32" s="41" t="e">
        <f t="shared" si="24"/>
        <v>#REF!</v>
      </c>
      <c r="DM32" s="41" t="e">
        <f t="shared" si="24"/>
        <v>#REF!</v>
      </c>
      <c r="DN32" s="41" t="e">
        <f t="shared" si="24"/>
        <v>#REF!</v>
      </c>
      <c r="DO32" s="41" t="e">
        <f t="shared" si="24"/>
        <v>#REF!</v>
      </c>
      <c r="DP32" s="41" t="e">
        <f t="shared" si="24"/>
        <v>#REF!</v>
      </c>
      <c r="DQ32" s="41" t="e">
        <f t="shared" si="24"/>
        <v>#REF!</v>
      </c>
      <c r="DR32" s="41" t="e">
        <f t="shared" si="24"/>
        <v>#REF!</v>
      </c>
      <c r="DS32" s="41" t="e">
        <f t="shared" si="24"/>
        <v>#REF!</v>
      </c>
      <c r="DT32" s="41" t="e">
        <f t="shared" si="24"/>
        <v>#REF!</v>
      </c>
      <c r="DU32" s="41" t="e">
        <f t="shared" si="24"/>
        <v>#REF!</v>
      </c>
      <c r="DV32" s="41" t="e">
        <f t="shared" si="24"/>
        <v>#REF!</v>
      </c>
      <c r="DW32" s="41" t="e">
        <f t="shared" si="24"/>
        <v>#REF!</v>
      </c>
      <c r="DX32" s="41" t="e">
        <f t="shared" si="24"/>
        <v>#REF!</v>
      </c>
      <c r="DY32" s="41" t="e">
        <f t="shared" si="24"/>
        <v>#REF!</v>
      </c>
      <c r="DZ32" s="41" t="e">
        <f t="shared" si="24"/>
        <v>#REF!</v>
      </c>
      <c r="EA32" s="41" t="e">
        <f t="shared" si="31"/>
        <v>#REF!</v>
      </c>
      <c r="EB32" s="41" t="e">
        <f t="shared" si="31"/>
        <v>#REF!</v>
      </c>
      <c r="EC32" s="41" t="e">
        <f t="shared" si="31"/>
        <v>#REF!</v>
      </c>
      <c r="ED32" s="41" t="e">
        <f t="shared" si="31"/>
        <v>#REF!</v>
      </c>
      <c r="EE32" s="41" t="e">
        <f t="shared" si="31"/>
        <v>#REF!</v>
      </c>
      <c r="EF32" s="41" t="e">
        <f t="shared" si="31"/>
        <v>#REF!</v>
      </c>
      <c r="EG32" s="41" t="e">
        <f t="shared" si="31"/>
        <v>#REF!</v>
      </c>
      <c r="EH32" s="41" t="e">
        <f t="shared" si="31"/>
        <v>#REF!</v>
      </c>
      <c r="EI32" s="41" t="e">
        <f t="shared" si="31"/>
        <v>#REF!</v>
      </c>
      <c r="EJ32" s="41" t="e">
        <f t="shared" si="31"/>
        <v>#REF!</v>
      </c>
      <c r="EK32" s="41" t="e">
        <f t="shared" si="31"/>
        <v>#REF!</v>
      </c>
      <c r="EL32" s="41" t="e">
        <f t="shared" si="31"/>
        <v>#REF!</v>
      </c>
      <c r="EM32" s="41" t="e">
        <f t="shared" si="31"/>
        <v>#REF!</v>
      </c>
      <c r="EN32" s="41" t="e">
        <f t="shared" si="31"/>
        <v>#REF!</v>
      </c>
      <c r="EO32" s="41" t="e">
        <f t="shared" si="31"/>
        <v>#REF!</v>
      </c>
      <c r="EP32" s="41" t="e">
        <f t="shared" si="31"/>
        <v>#REF!</v>
      </c>
      <c r="EQ32" s="41" t="e">
        <f t="shared" si="25"/>
        <v>#REF!</v>
      </c>
      <c r="ER32" s="41" t="e">
        <f t="shared" si="25"/>
        <v>#REF!</v>
      </c>
      <c r="ES32" s="41" t="e">
        <f t="shared" si="25"/>
        <v>#REF!</v>
      </c>
      <c r="ET32" s="41" t="e">
        <f t="shared" si="25"/>
        <v>#REF!</v>
      </c>
      <c r="EU32" s="41" t="e">
        <f t="shared" si="25"/>
        <v>#REF!</v>
      </c>
      <c r="EV32" s="41" t="e">
        <f t="shared" si="25"/>
        <v>#REF!</v>
      </c>
      <c r="EW32" s="41" t="e">
        <f t="shared" si="25"/>
        <v>#REF!</v>
      </c>
      <c r="EX32" s="41" t="e">
        <f t="shared" si="25"/>
        <v>#REF!</v>
      </c>
      <c r="EY32" s="41" t="e">
        <f t="shared" si="25"/>
        <v>#REF!</v>
      </c>
      <c r="EZ32" s="41" t="e">
        <f t="shared" si="25"/>
        <v>#REF!</v>
      </c>
      <c r="FA32" s="41" t="e">
        <f t="shared" si="25"/>
        <v>#REF!</v>
      </c>
      <c r="FB32" s="41" t="e">
        <f t="shared" si="25"/>
        <v>#REF!</v>
      </c>
      <c r="FC32" s="41" t="e">
        <f t="shared" si="25"/>
        <v>#REF!</v>
      </c>
      <c r="FD32" s="41" t="e">
        <f t="shared" si="25"/>
        <v>#REF!</v>
      </c>
      <c r="FE32" s="41" t="e">
        <f t="shared" si="25"/>
        <v>#REF!</v>
      </c>
      <c r="FF32" s="41" t="e">
        <f t="shared" si="25"/>
        <v>#REF!</v>
      </c>
      <c r="FG32" s="41" t="e">
        <f t="shared" si="32"/>
        <v>#REF!</v>
      </c>
      <c r="FH32" s="41" t="e">
        <f t="shared" si="32"/>
        <v>#REF!</v>
      </c>
      <c r="FI32" s="41" t="e">
        <f t="shared" si="32"/>
        <v>#REF!</v>
      </c>
      <c r="FJ32" s="41" t="e">
        <f t="shared" si="32"/>
        <v>#REF!</v>
      </c>
      <c r="FK32" s="41" t="e">
        <f t="shared" si="32"/>
        <v>#REF!</v>
      </c>
      <c r="FL32" s="41" t="e">
        <f t="shared" si="32"/>
        <v>#REF!</v>
      </c>
      <c r="FM32" s="41" t="e">
        <f t="shared" si="32"/>
        <v>#REF!</v>
      </c>
      <c r="FN32" s="41" t="e">
        <f t="shared" si="32"/>
        <v>#REF!</v>
      </c>
      <c r="FO32" s="41" t="e">
        <f t="shared" si="32"/>
        <v>#REF!</v>
      </c>
      <c r="FP32" s="41" t="e">
        <f t="shared" si="32"/>
        <v>#REF!</v>
      </c>
      <c r="FQ32" s="41" t="e">
        <f t="shared" si="32"/>
        <v>#REF!</v>
      </c>
      <c r="FR32" s="41" t="e">
        <f t="shared" si="32"/>
        <v>#REF!</v>
      </c>
      <c r="FS32" s="41" t="e">
        <f t="shared" si="32"/>
        <v>#REF!</v>
      </c>
      <c r="FT32" s="41" t="e">
        <f t="shared" si="32"/>
        <v>#REF!</v>
      </c>
      <c r="FU32" s="41" t="e">
        <f t="shared" si="32"/>
        <v>#REF!</v>
      </c>
      <c r="FV32" s="41" t="e">
        <f t="shared" si="32"/>
        <v>#REF!</v>
      </c>
      <c r="FW32" s="41" t="e">
        <f t="shared" si="26"/>
        <v>#REF!</v>
      </c>
      <c r="FX32" s="41" t="e">
        <f t="shared" si="26"/>
        <v>#REF!</v>
      </c>
      <c r="FY32" s="41" t="e">
        <f t="shared" si="26"/>
        <v>#REF!</v>
      </c>
      <c r="FZ32" s="41" t="e">
        <f t="shared" si="26"/>
        <v>#REF!</v>
      </c>
      <c r="GA32" s="41" t="e">
        <f t="shared" si="26"/>
        <v>#REF!</v>
      </c>
      <c r="GB32" s="41" t="e">
        <f t="shared" si="26"/>
        <v>#REF!</v>
      </c>
      <c r="GC32" s="41" t="e">
        <f t="shared" si="26"/>
        <v>#REF!</v>
      </c>
      <c r="GD32" s="41" t="e">
        <f t="shared" si="26"/>
        <v>#REF!</v>
      </c>
      <c r="GE32" s="41" t="e">
        <f t="shared" si="26"/>
        <v>#REF!</v>
      </c>
      <c r="GF32" s="41" t="e">
        <f t="shared" si="26"/>
        <v>#REF!</v>
      </c>
      <c r="GG32" s="41" t="e">
        <f t="shared" si="26"/>
        <v>#REF!</v>
      </c>
      <c r="GH32" s="41" t="e">
        <f t="shared" si="26"/>
        <v>#REF!</v>
      </c>
      <c r="GI32" s="41" t="e">
        <f t="shared" si="26"/>
        <v>#REF!</v>
      </c>
      <c r="GJ32" s="41" t="e">
        <f t="shared" si="26"/>
        <v>#REF!</v>
      </c>
      <c r="GK32" s="41" t="e">
        <f t="shared" si="26"/>
        <v>#REF!</v>
      </c>
      <c r="GL32" s="41" t="e">
        <f t="shared" si="26"/>
        <v>#REF!</v>
      </c>
      <c r="GM32" s="41" t="e">
        <f t="shared" si="33"/>
        <v>#REF!</v>
      </c>
      <c r="GN32" s="41" t="e">
        <f t="shared" si="33"/>
        <v>#REF!</v>
      </c>
      <c r="GO32" s="41" t="e">
        <f t="shared" si="33"/>
        <v>#REF!</v>
      </c>
      <c r="GP32" s="41" t="e">
        <f t="shared" si="33"/>
        <v>#REF!</v>
      </c>
      <c r="GQ32" s="41" t="e">
        <f t="shared" si="33"/>
        <v>#REF!</v>
      </c>
      <c r="GR32" s="41" t="e">
        <f t="shared" si="33"/>
        <v>#REF!</v>
      </c>
      <c r="GS32" s="41" t="e">
        <f t="shared" si="33"/>
        <v>#REF!</v>
      </c>
      <c r="GT32" s="41" t="e">
        <f t="shared" si="33"/>
        <v>#REF!</v>
      </c>
      <c r="GU32" s="41" t="e">
        <f t="shared" si="33"/>
        <v>#REF!</v>
      </c>
      <c r="GV32" s="41" t="e">
        <f t="shared" si="33"/>
        <v>#REF!</v>
      </c>
      <c r="GW32" s="41" t="e">
        <f t="shared" si="33"/>
        <v>#REF!</v>
      </c>
      <c r="GX32" s="41" t="e">
        <f t="shared" si="33"/>
        <v>#REF!</v>
      </c>
      <c r="GY32" s="41" t="e">
        <f t="shared" si="33"/>
        <v>#REF!</v>
      </c>
      <c r="GZ32" s="41" t="e">
        <f t="shared" si="33"/>
        <v>#REF!</v>
      </c>
      <c r="HA32" s="41" t="e">
        <f t="shared" si="33"/>
        <v>#REF!</v>
      </c>
      <c r="HB32" s="41" t="e">
        <f t="shared" si="33"/>
        <v>#REF!</v>
      </c>
      <c r="HC32" s="41" t="e">
        <f t="shared" si="27"/>
        <v>#REF!</v>
      </c>
      <c r="HD32" s="41" t="e">
        <f t="shared" si="27"/>
        <v>#REF!</v>
      </c>
      <c r="HE32" s="41" t="e">
        <f t="shared" si="27"/>
        <v>#REF!</v>
      </c>
      <c r="HF32" s="41" t="e">
        <f t="shared" si="27"/>
        <v>#REF!</v>
      </c>
      <c r="HG32" s="41" t="e">
        <f t="shared" si="27"/>
        <v>#REF!</v>
      </c>
      <c r="HH32" s="41" t="e">
        <f t="shared" si="27"/>
        <v>#REF!</v>
      </c>
      <c r="HI32" s="41" t="e">
        <f t="shared" si="27"/>
        <v>#REF!</v>
      </c>
      <c r="HJ32" s="41" t="e">
        <f t="shared" si="27"/>
        <v>#REF!</v>
      </c>
    </row>
    <row r="33" spans="1:218" ht="14.4" x14ac:dyDescent="0.3">
      <c r="A33" s="42">
        <v>30</v>
      </c>
      <c r="B33" s="43" t="e">
        <f>'CMM1 - AUX CALC'!$AE$67</f>
        <v>#REF!</v>
      </c>
      <c r="AF33" s="41" t="e">
        <f>$B33/(_xlfn.SINGLE(PrazoConcessao)*12-AF$3+1)</f>
        <v>#REF!</v>
      </c>
      <c r="AG33" s="41" t="e">
        <f t="shared" si="28"/>
        <v>#REF!</v>
      </c>
      <c r="AH33" s="41" t="e">
        <f t="shared" si="28"/>
        <v>#REF!</v>
      </c>
      <c r="AI33" s="41" t="e">
        <f t="shared" si="28"/>
        <v>#REF!</v>
      </c>
      <c r="AJ33" s="41" t="e">
        <f t="shared" si="21"/>
        <v>#REF!</v>
      </c>
      <c r="AK33" s="41" t="e">
        <f t="shared" si="21"/>
        <v>#REF!</v>
      </c>
      <c r="AL33" s="41" t="e">
        <f t="shared" si="21"/>
        <v>#REF!</v>
      </c>
      <c r="AM33" s="41" t="e">
        <f t="shared" si="21"/>
        <v>#REF!</v>
      </c>
      <c r="AN33" s="41" t="e">
        <f t="shared" si="21"/>
        <v>#REF!</v>
      </c>
      <c r="AO33" s="41" t="e">
        <f t="shared" si="21"/>
        <v>#REF!</v>
      </c>
      <c r="AP33" s="41" t="e">
        <f t="shared" si="21"/>
        <v>#REF!</v>
      </c>
      <c r="AQ33" s="41" t="e">
        <f t="shared" si="21"/>
        <v>#REF!</v>
      </c>
      <c r="AR33" s="41" t="e">
        <f t="shared" si="21"/>
        <v>#REF!</v>
      </c>
      <c r="AS33" s="41" t="e">
        <f t="shared" si="21"/>
        <v>#REF!</v>
      </c>
      <c r="AT33" s="41" t="e">
        <f t="shared" si="21"/>
        <v>#REF!</v>
      </c>
      <c r="AU33" s="41" t="e">
        <f t="shared" si="21"/>
        <v>#REF!</v>
      </c>
      <c r="AV33" s="41" t="e">
        <f t="shared" si="21"/>
        <v>#REF!</v>
      </c>
      <c r="AW33" s="41" t="e">
        <f t="shared" si="21"/>
        <v>#REF!</v>
      </c>
      <c r="AX33" s="41" t="e">
        <f t="shared" si="21"/>
        <v>#REF!</v>
      </c>
      <c r="AY33" s="41" t="e">
        <f t="shared" si="29"/>
        <v>#REF!</v>
      </c>
      <c r="AZ33" s="41" t="e">
        <f t="shared" si="29"/>
        <v>#REF!</v>
      </c>
      <c r="BA33" s="41" t="e">
        <f t="shared" si="29"/>
        <v>#REF!</v>
      </c>
      <c r="BB33" s="41" t="e">
        <f t="shared" si="29"/>
        <v>#REF!</v>
      </c>
      <c r="BC33" s="41" t="e">
        <f t="shared" si="29"/>
        <v>#REF!</v>
      </c>
      <c r="BD33" s="41" t="e">
        <f t="shared" si="29"/>
        <v>#REF!</v>
      </c>
      <c r="BE33" s="41" t="e">
        <f t="shared" si="29"/>
        <v>#REF!</v>
      </c>
      <c r="BF33" s="41" t="e">
        <f t="shared" si="29"/>
        <v>#REF!</v>
      </c>
      <c r="BG33" s="41" t="e">
        <f t="shared" si="29"/>
        <v>#REF!</v>
      </c>
      <c r="BH33" s="41" t="e">
        <f t="shared" si="29"/>
        <v>#REF!</v>
      </c>
      <c r="BI33" s="41" t="e">
        <f t="shared" si="29"/>
        <v>#REF!</v>
      </c>
      <c r="BJ33" s="41" t="e">
        <f t="shared" si="29"/>
        <v>#REF!</v>
      </c>
      <c r="BK33" s="41" t="e">
        <f t="shared" si="29"/>
        <v>#REF!</v>
      </c>
      <c r="BL33" s="41" t="e">
        <f t="shared" si="29"/>
        <v>#REF!</v>
      </c>
      <c r="BM33" s="41" t="e">
        <f t="shared" si="29"/>
        <v>#REF!</v>
      </c>
      <c r="BN33" s="41" t="e">
        <f t="shared" si="29"/>
        <v>#REF!</v>
      </c>
      <c r="BO33" s="41" t="e">
        <f t="shared" si="22"/>
        <v>#REF!</v>
      </c>
      <c r="BP33" s="41" t="e">
        <f t="shared" si="22"/>
        <v>#REF!</v>
      </c>
      <c r="BQ33" s="41" t="e">
        <f t="shared" si="22"/>
        <v>#REF!</v>
      </c>
      <c r="BR33" s="41" t="e">
        <f t="shared" si="22"/>
        <v>#REF!</v>
      </c>
      <c r="BS33" s="41" t="e">
        <f t="shared" si="22"/>
        <v>#REF!</v>
      </c>
      <c r="BT33" s="41" t="e">
        <f t="shared" si="22"/>
        <v>#REF!</v>
      </c>
      <c r="BU33" s="41" t="e">
        <f t="shared" si="22"/>
        <v>#REF!</v>
      </c>
      <c r="BV33" s="41" t="e">
        <f t="shared" si="22"/>
        <v>#REF!</v>
      </c>
      <c r="BW33" s="41" t="e">
        <f t="shared" si="22"/>
        <v>#REF!</v>
      </c>
      <c r="BX33" s="41" t="e">
        <f t="shared" si="22"/>
        <v>#REF!</v>
      </c>
      <c r="BY33" s="41" t="e">
        <f t="shared" si="22"/>
        <v>#REF!</v>
      </c>
      <c r="BZ33" s="41" t="e">
        <f t="shared" si="22"/>
        <v>#REF!</v>
      </c>
      <c r="CA33" s="41" t="e">
        <f t="shared" si="22"/>
        <v>#REF!</v>
      </c>
      <c r="CB33" s="41" t="e">
        <f t="shared" si="22"/>
        <v>#REF!</v>
      </c>
      <c r="CC33" s="41" t="e">
        <f t="shared" si="22"/>
        <v>#REF!</v>
      </c>
      <c r="CD33" s="41" t="e">
        <f t="shared" si="22"/>
        <v>#REF!</v>
      </c>
      <c r="CE33" s="41" t="e">
        <f t="shared" si="23"/>
        <v>#REF!</v>
      </c>
      <c r="CF33" s="41" t="e">
        <f t="shared" si="23"/>
        <v>#REF!</v>
      </c>
      <c r="CG33" s="41" t="e">
        <f t="shared" si="23"/>
        <v>#REF!</v>
      </c>
      <c r="CH33" s="41" t="e">
        <f t="shared" si="23"/>
        <v>#REF!</v>
      </c>
      <c r="CI33" s="41" t="e">
        <f t="shared" si="23"/>
        <v>#REF!</v>
      </c>
      <c r="CJ33" s="41" t="e">
        <f t="shared" si="23"/>
        <v>#REF!</v>
      </c>
      <c r="CK33" s="41" t="e">
        <f t="shared" si="23"/>
        <v>#REF!</v>
      </c>
      <c r="CL33" s="41" t="e">
        <f t="shared" si="23"/>
        <v>#REF!</v>
      </c>
      <c r="CM33" s="41" t="e">
        <f t="shared" si="23"/>
        <v>#REF!</v>
      </c>
      <c r="CN33" s="41" t="e">
        <f t="shared" si="23"/>
        <v>#REF!</v>
      </c>
      <c r="CO33" s="41" t="e">
        <f t="shared" si="23"/>
        <v>#REF!</v>
      </c>
      <c r="CP33" s="41" t="e">
        <f t="shared" si="23"/>
        <v>#REF!</v>
      </c>
      <c r="CQ33" s="41" t="e">
        <f t="shared" si="23"/>
        <v>#REF!</v>
      </c>
      <c r="CR33" s="41" t="e">
        <f t="shared" si="23"/>
        <v>#REF!</v>
      </c>
      <c r="CS33" s="41" t="e">
        <f t="shared" si="23"/>
        <v>#REF!</v>
      </c>
      <c r="CT33" s="41" t="e">
        <f t="shared" si="23"/>
        <v>#REF!</v>
      </c>
      <c r="CU33" s="41" t="e">
        <f t="shared" si="30"/>
        <v>#REF!</v>
      </c>
      <c r="CV33" s="41" t="e">
        <f t="shared" si="30"/>
        <v>#REF!</v>
      </c>
      <c r="CW33" s="41" t="e">
        <f t="shared" si="30"/>
        <v>#REF!</v>
      </c>
      <c r="CX33" s="41" t="e">
        <f t="shared" si="30"/>
        <v>#REF!</v>
      </c>
      <c r="CY33" s="41" t="e">
        <f t="shared" si="30"/>
        <v>#REF!</v>
      </c>
      <c r="CZ33" s="41" t="e">
        <f t="shared" si="30"/>
        <v>#REF!</v>
      </c>
      <c r="DA33" s="41" t="e">
        <f t="shared" si="30"/>
        <v>#REF!</v>
      </c>
      <c r="DB33" s="41" t="e">
        <f t="shared" si="30"/>
        <v>#REF!</v>
      </c>
      <c r="DC33" s="41" t="e">
        <f t="shared" si="30"/>
        <v>#REF!</v>
      </c>
      <c r="DD33" s="41" t="e">
        <f t="shared" si="30"/>
        <v>#REF!</v>
      </c>
      <c r="DE33" s="41" t="e">
        <f t="shared" si="30"/>
        <v>#REF!</v>
      </c>
      <c r="DF33" s="41" t="e">
        <f t="shared" si="30"/>
        <v>#REF!</v>
      </c>
      <c r="DG33" s="41" t="e">
        <f t="shared" si="30"/>
        <v>#REF!</v>
      </c>
      <c r="DH33" s="41" t="e">
        <f t="shared" si="30"/>
        <v>#REF!</v>
      </c>
      <c r="DI33" s="41" t="e">
        <f t="shared" si="30"/>
        <v>#REF!</v>
      </c>
      <c r="DJ33" s="41" t="e">
        <f t="shared" si="30"/>
        <v>#REF!</v>
      </c>
      <c r="DK33" s="41" t="e">
        <f t="shared" si="24"/>
        <v>#REF!</v>
      </c>
      <c r="DL33" s="41" t="e">
        <f t="shared" si="24"/>
        <v>#REF!</v>
      </c>
      <c r="DM33" s="41" t="e">
        <f t="shared" si="24"/>
        <v>#REF!</v>
      </c>
      <c r="DN33" s="41" t="e">
        <f t="shared" si="24"/>
        <v>#REF!</v>
      </c>
      <c r="DO33" s="41" t="e">
        <f t="shared" si="24"/>
        <v>#REF!</v>
      </c>
      <c r="DP33" s="41" t="e">
        <f t="shared" si="24"/>
        <v>#REF!</v>
      </c>
      <c r="DQ33" s="41" t="e">
        <f t="shared" si="24"/>
        <v>#REF!</v>
      </c>
      <c r="DR33" s="41" t="e">
        <f t="shared" si="24"/>
        <v>#REF!</v>
      </c>
      <c r="DS33" s="41" t="e">
        <f t="shared" si="24"/>
        <v>#REF!</v>
      </c>
      <c r="DT33" s="41" t="e">
        <f t="shared" si="24"/>
        <v>#REF!</v>
      </c>
      <c r="DU33" s="41" t="e">
        <f t="shared" si="24"/>
        <v>#REF!</v>
      </c>
      <c r="DV33" s="41" t="e">
        <f t="shared" si="24"/>
        <v>#REF!</v>
      </c>
      <c r="DW33" s="41" t="e">
        <f t="shared" si="24"/>
        <v>#REF!</v>
      </c>
      <c r="DX33" s="41" t="e">
        <f t="shared" si="24"/>
        <v>#REF!</v>
      </c>
      <c r="DY33" s="41" t="e">
        <f t="shared" si="24"/>
        <v>#REF!</v>
      </c>
      <c r="DZ33" s="41" t="e">
        <f t="shared" si="24"/>
        <v>#REF!</v>
      </c>
      <c r="EA33" s="41" t="e">
        <f t="shared" si="31"/>
        <v>#REF!</v>
      </c>
      <c r="EB33" s="41" t="e">
        <f t="shared" si="31"/>
        <v>#REF!</v>
      </c>
      <c r="EC33" s="41" t="e">
        <f t="shared" si="31"/>
        <v>#REF!</v>
      </c>
      <c r="ED33" s="41" t="e">
        <f t="shared" si="31"/>
        <v>#REF!</v>
      </c>
      <c r="EE33" s="41" t="e">
        <f t="shared" si="31"/>
        <v>#REF!</v>
      </c>
      <c r="EF33" s="41" t="e">
        <f t="shared" si="31"/>
        <v>#REF!</v>
      </c>
      <c r="EG33" s="41" t="e">
        <f t="shared" si="31"/>
        <v>#REF!</v>
      </c>
      <c r="EH33" s="41" t="e">
        <f t="shared" si="31"/>
        <v>#REF!</v>
      </c>
      <c r="EI33" s="41" t="e">
        <f t="shared" si="31"/>
        <v>#REF!</v>
      </c>
      <c r="EJ33" s="41" t="e">
        <f t="shared" si="31"/>
        <v>#REF!</v>
      </c>
      <c r="EK33" s="41" t="e">
        <f t="shared" si="31"/>
        <v>#REF!</v>
      </c>
      <c r="EL33" s="41" t="e">
        <f t="shared" si="31"/>
        <v>#REF!</v>
      </c>
      <c r="EM33" s="41" t="e">
        <f t="shared" si="31"/>
        <v>#REF!</v>
      </c>
      <c r="EN33" s="41" t="e">
        <f t="shared" si="31"/>
        <v>#REF!</v>
      </c>
      <c r="EO33" s="41" t="e">
        <f t="shared" si="31"/>
        <v>#REF!</v>
      </c>
      <c r="EP33" s="41" t="e">
        <f t="shared" si="31"/>
        <v>#REF!</v>
      </c>
      <c r="EQ33" s="41" t="e">
        <f t="shared" si="25"/>
        <v>#REF!</v>
      </c>
      <c r="ER33" s="41" t="e">
        <f t="shared" si="25"/>
        <v>#REF!</v>
      </c>
      <c r="ES33" s="41" t="e">
        <f t="shared" si="25"/>
        <v>#REF!</v>
      </c>
      <c r="ET33" s="41" t="e">
        <f t="shared" si="25"/>
        <v>#REF!</v>
      </c>
      <c r="EU33" s="41" t="e">
        <f t="shared" si="25"/>
        <v>#REF!</v>
      </c>
      <c r="EV33" s="41" t="e">
        <f t="shared" si="25"/>
        <v>#REF!</v>
      </c>
      <c r="EW33" s="41" t="e">
        <f t="shared" si="25"/>
        <v>#REF!</v>
      </c>
      <c r="EX33" s="41" t="e">
        <f t="shared" si="25"/>
        <v>#REF!</v>
      </c>
      <c r="EY33" s="41" t="e">
        <f t="shared" si="25"/>
        <v>#REF!</v>
      </c>
      <c r="EZ33" s="41" t="e">
        <f t="shared" si="25"/>
        <v>#REF!</v>
      </c>
      <c r="FA33" s="41" t="e">
        <f t="shared" si="25"/>
        <v>#REF!</v>
      </c>
      <c r="FB33" s="41" t="e">
        <f t="shared" si="25"/>
        <v>#REF!</v>
      </c>
      <c r="FC33" s="41" t="e">
        <f t="shared" si="25"/>
        <v>#REF!</v>
      </c>
      <c r="FD33" s="41" t="e">
        <f t="shared" si="25"/>
        <v>#REF!</v>
      </c>
      <c r="FE33" s="41" t="e">
        <f t="shared" si="25"/>
        <v>#REF!</v>
      </c>
      <c r="FF33" s="41" t="e">
        <f t="shared" si="25"/>
        <v>#REF!</v>
      </c>
      <c r="FG33" s="41" t="e">
        <f t="shared" si="32"/>
        <v>#REF!</v>
      </c>
      <c r="FH33" s="41" t="e">
        <f t="shared" si="32"/>
        <v>#REF!</v>
      </c>
      <c r="FI33" s="41" t="e">
        <f t="shared" si="32"/>
        <v>#REF!</v>
      </c>
      <c r="FJ33" s="41" t="e">
        <f t="shared" si="32"/>
        <v>#REF!</v>
      </c>
      <c r="FK33" s="41" t="e">
        <f t="shared" si="32"/>
        <v>#REF!</v>
      </c>
      <c r="FL33" s="41" t="e">
        <f t="shared" si="32"/>
        <v>#REF!</v>
      </c>
      <c r="FM33" s="41" t="e">
        <f t="shared" si="32"/>
        <v>#REF!</v>
      </c>
      <c r="FN33" s="41" t="e">
        <f t="shared" si="32"/>
        <v>#REF!</v>
      </c>
      <c r="FO33" s="41" t="e">
        <f t="shared" si="32"/>
        <v>#REF!</v>
      </c>
      <c r="FP33" s="41" t="e">
        <f t="shared" si="32"/>
        <v>#REF!</v>
      </c>
      <c r="FQ33" s="41" t="e">
        <f t="shared" si="32"/>
        <v>#REF!</v>
      </c>
      <c r="FR33" s="41" t="e">
        <f t="shared" si="32"/>
        <v>#REF!</v>
      </c>
      <c r="FS33" s="41" t="e">
        <f t="shared" si="32"/>
        <v>#REF!</v>
      </c>
      <c r="FT33" s="41" t="e">
        <f t="shared" si="32"/>
        <v>#REF!</v>
      </c>
      <c r="FU33" s="41" t="e">
        <f t="shared" si="32"/>
        <v>#REF!</v>
      </c>
      <c r="FV33" s="41" t="e">
        <f t="shared" si="32"/>
        <v>#REF!</v>
      </c>
      <c r="FW33" s="41" t="e">
        <f t="shared" si="26"/>
        <v>#REF!</v>
      </c>
      <c r="FX33" s="41" t="e">
        <f t="shared" si="26"/>
        <v>#REF!</v>
      </c>
      <c r="FY33" s="41" t="e">
        <f t="shared" si="26"/>
        <v>#REF!</v>
      </c>
      <c r="FZ33" s="41" t="e">
        <f t="shared" si="26"/>
        <v>#REF!</v>
      </c>
      <c r="GA33" s="41" t="e">
        <f t="shared" si="26"/>
        <v>#REF!</v>
      </c>
      <c r="GB33" s="41" t="e">
        <f t="shared" si="26"/>
        <v>#REF!</v>
      </c>
      <c r="GC33" s="41" t="e">
        <f t="shared" si="26"/>
        <v>#REF!</v>
      </c>
      <c r="GD33" s="41" t="e">
        <f t="shared" si="26"/>
        <v>#REF!</v>
      </c>
      <c r="GE33" s="41" t="e">
        <f t="shared" si="26"/>
        <v>#REF!</v>
      </c>
      <c r="GF33" s="41" t="e">
        <f t="shared" si="26"/>
        <v>#REF!</v>
      </c>
      <c r="GG33" s="41" t="e">
        <f t="shared" si="26"/>
        <v>#REF!</v>
      </c>
      <c r="GH33" s="41" t="e">
        <f t="shared" si="26"/>
        <v>#REF!</v>
      </c>
      <c r="GI33" s="41" t="e">
        <f t="shared" si="26"/>
        <v>#REF!</v>
      </c>
      <c r="GJ33" s="41" t="e">
        <f t="shared" si="26"/>
        <v>#REF!</v>
      </c>
      <c r="GK33" s="41" t="e">
        <f t="shared" si="26"/>
        <v>#REF!</v>
      </c>
      <c r="GL33" s="41" t="e">
        <f t="shared" si="26"/>
        <v>#REF!</v>
      </c>
      <c r="GM33" s="41" t="e">
        <f t="shared" si="33"/>
        <v>#REF!</v>
      </c>
      <c r="GN33" s="41" t="e">
        <f t="shared" si="33"/>
        <v>#REF!</v>
      </c>
      <c r="GO33" s="41" t="e">
        <f t="shared" si="33"/>
        <v>#REF!</v>
      </c>
      <c r="GP33" s="41" t="e">
        <f t="shared" si="33"/>
        <v>#REF!</v>
      </c>
      <c r="GQ33" s="41" t="e">
        <f t="shared" si="33"/>
        <v>#REF!</v>
      </c>
      <c r="GR33" s="41" t="e">
        <f t="shared" si="33"/>
        <v>#REF!</v>
      </c>
      <c r="GS33" s="41" t="e">
        <f t="shared" si="33"/>
        <v>#REF!</v>
      </c>
      <c r="GT33" s="41" t="e">
        <f t="shared" si="33"/>
        <v>#REF!</v>
      </c>
      <c r="GU33" s="41" t="e">
        <f t="shared" si="33"/>
        <v>#REF!</v>
      </c>
      <c r="GV33" s="41" t="e">
        <f t="shared" si="33"/>
        <v>#REF!</v>
      </c>
      <c r="GW33" s="41" t="e">
        <f t="shared" si="33"/>
        <v>#REF!</v>
      </c>
      <c r="GX33" s="41" t="e">
        <f t="shared" si="33"/>
        <v>#REF!</v>
      </c>
      <c r="GY33" s="41" t="e">
        <f t="shared" si="33"/>
        <v>#REF!</v>
      </c>
      <c r="GZ33" s="41" t="e">
        <f t="shared" si="33"/>
        <v>#REF!</v>
      </c>
      <c r="HA33" s="41" t="e">
        <f t="shared" si="33"/>
        <v>#REF!</v>
      </c>
      <c r="HB33" s="41" t="e">
        <f t="shared" si="33"/>
        <v>#REF!</v>
      </c>
      <c r="HC33" s="41" t="e">
        <f t="shared" si="27"/>
        <v>#REF!</v>
      </c>
      <c r="HD33" s="41" t="e">
        <f t="shared" si="27"/>
        <v>#REF!</v>
      </c>
      <c r="HE33" s="41" t="e">
        <f t="shared" si="27"/>
        <v>#REF!</v>
      </c>
      <c r="HF33" s="41" t="e">
        <f t="shared" si="27"/>
        <v>#REF!</v>
      </c>
      <c r="HG33" s="41" t="e">
        <f t="shared" si="27"/>
        <v>#REF!</v>
      </c>
      <c r="HH33" s="41" t="e">
        <f t="shared" si="27"/>
        <v>#REF!</v>
      </c>
      <c r="HI33" s="41" t="e">
        <f t="shared" si="27"/>
        <v>#REF!</v>
      </c>
      <c r="HJ33" s="41" t="e">
        <f t="shared" si="27"/>
        <v>#REF!</v>
      </c>
    </row>
    <row r="34" spans="1:218" ht="14.4" x14ac:dyDescent="0.3">
      <c r="A34" s="42">
        <v>31</v>
      </c>
      <c r="B34" s="43" t="e">
        <f>'CMM1 - AUX CALC'!$AF$67</f>
        <v>#REF!</v>
      </c>
      <c r="AG34" s="41" t="e">
        <f>$B34/(_xlfn.SINGLE(PrazoConcessao)*12-AG$3+1)</f>
        <v>#REF!</v>
      </c>
      <c r="AH34" s="41" t="e">
        <f t="shared" si="28"/>
        <v>#REF!</v>
      </c>
      <c r="AI34" s="41" t="e">
        <f t="shared" si="28"/>
        <v>#REF!</v>
      </c>
      <c r="AJ34" s="41" t="e">
        <f t="shared" si="21"/>
        <v>#REF!</v>
      </c>
      <c r="AK34" s="41" t="e">
        <f t="shared" si="21"/>
        <v>#REF!</v>
      </c>
      <c r="AL34" s="41" t="e">
        <f t="shared" si="21"/>
        <v>#REF!</v>
      </c>
      <c r="AM34" s="41" t="e">
        <f t="shared" si="21"/>
        <v>#REF!</v>
      </c>
      <c r="AN34" s="41" t="e">
        <f t="shared" si="21"/>
        <v>#REF!</v>
      </c>
      <c r="AO34" s="41" t="e">
        <f t="shared" si="21"/>
        <v>#REF!</v>
      </c>
      <c r="AP34" s="41" t="e">
        <f t="shared" si="21"/>
        <v>#REF!</v>
      </c>
      <c r="AQ34" s="41" t="e">
        <f t="shared" si="21"/>
        <v>#REF!</v>
      </c>
      <c r="AR34" s="41" t="e">
        <f t="shared" si="21"/>
        <v>#REF!</v>
      </c>
      <c r="AS34" s="41" t="e">
        <f t="shared" si="21"/>
        <v>#REF!</v>
      </c>
      <c r="AT34" s="41" t="e">
        <f t="shared" si="21"/>
        <v>#REF!</v>
      </c>
      <c r="AU34" s="41" t="e">
        <f t="shared" si="21"/>
        <v>#REF!</v>
      </c>
      <c r="AV34" s="41" t="e">
        <f t="shared" si="21"/>
        <v>#REF!</v>
      </c>
      <c r="AW34" s="41" t="e">
        <f t="shared" si="21"/>
        <v>#REF!</v>
      </c>
      <c r="AX34" s="41" t="e">
        <f t="shared" si="21"/>
        <v>#REF!</v>
      </c>
      <c r="AY34" s="41" t="e">
        <f t="shared" si="29"/>
        <v>#REF!</v>
      </c>
      <c r="AZ34" s="41" t="e">
        <f t="shared" si="29"/>
        <v>#REF!</v>
      </c>
      <c r="BA34" s="41" t="e">
        <f t="shared" si="29"/>
        <v>#REF!</v>
      </c>
      <c r="BB34" s="41" t="e">
        <f t="shared" si="29"/>
        <v>#REF!</v>
      </c>
      <c r="BC34" s="41" t="e">
        <f t="shared" si="29"/>
        <v>#REF!</v>
      </c>
      <c r="BD34" s="41" t="e">
        <f t="shared" si="29"/>
        <v>#REF!</v>
      </c>
      <c r="BE34" s="41" t="e">
        <f t="shared" si="29"/>
        <v>#REF!</v>
      </c>
      <c r="BF34" s="41" t="e">
        <f t="shared" si="29"/>
        <v>#REF!</v>
      </c>
      <c r="BG34" s="41" t="e">
        <f t="shared" si="29"/>
        <v>#REF!</v>
      </c>
      <c r="BH34" s="41" t="e">
        <f t="shared" si="29"/>
        <v>#REF!</v>
      </c>
      <c r="BI34" s="41" t="e">
        <f t="shared" si="29"/>
        <v>#REF!</v>
      </c>
      <c r="BJ34" s="41" t="e">
        <f t="shared" si="29"/>
        <v>#REF!</v>
      </c>
      <c r="BK34" s="41" t="e">
        <f t="shared" si="29"/>
        <v>#REF!</v>
      </c>
      <c r="BL34" s="41" t="e">
        <f t="shared" si="29"/>
        <v>#REF!</v>
      </c>
      <c r="BM34" s="41" t="e">
        <f t="shared" si="29"/>
        <v>#REF!</v>
      </c>
      <c r="BN34" s="41" t="e">
        <f t="shared" si="29"/>
        <v>#REF!</v>
      </c>
      <c r="BO34" s="41" t="e">
        <f t="shared" si="22"/>
        <v>#REF!</v>
      </c>
      <c r="BP34" s="41" t="e">
        <f t="shared" si="22"/>
        <v>#REF!</v>
      </c>
      <c r="BQ34" s="41" t="e">
        <f t="shared" si="22"/>
        <v>#REF!</v>
      </c>
      <c r="BR34" s="41" t="e">
        <f t="shared" si="22"/>
        <v>#REF!</v>
      </c>
      <c r="BS34" s="41" t="e">
        <f t="shared" si="22"/>
        <v>#REF!</v>
      </c>
      <c r="BT34" s="41" t="e">
        <f t="shared" si="22"/>
        <v>#REF!</v>
      </c>
      <c r="BU34" s="41" t="e">
        <f t="shared" si="22"/>
        <v>#REF!</v>
      </c>
      <c r="BV34" s="41" t="e">
        <f t="shared" si="22"/>
        <v>#REF!</v>
      </c>
      <c r="BW34" s="41" t="e">
        <f t="shared" si="22"/>
        <v>#REF!</v>
      </c>
      <c r="BX34" s="41" t="e">
        <f t="shared" si="22"/>
        <v>#REF!</v>
      </c>
      <c r="BY34" s="41" t="e">
        <f t="shared" si="22"/>
        <v>#REF!</v>
      </c>
      <c r="BZ34" s="41" t="e">
        <f t="shared" si="22"/>
        <v>#REF!</v>
      </c>
      <c r="CA34" s="41" t="e">
        <f t="shared" si="22"/>
        <v>#REF!</v>
      </c>
      <c r="CB34" s="41" t="e">
        <f t="shared" si="22"/>
        <v>#REF!</v>
      </c>
      <c r="CC34" s="41" t="e">
        <f t="shared" si="22"/>
        <v>#REF!</v>
      </c>
      <c r="CD34" s="41" t="e">
        <f t="shared" si="22"/>
        <v>#REF!</v>
      </c>
      <c r="CE34" s="41" t="e">
        <f t="shared" si="23"/>
        <v>#REF!</v>
      </c>
      <c r="CF34" s="41" t="e">
        <f t="shared" si="23"/>
        <v>#REF!</v>
      </c>
      <c r="CG34" s="41" t="e">
        <f t="shared" si="23"/>
        <v>#REF!</v>
      </c>
      <c r="CH34" s="41" t="e">
        <f t="shared" si="23"/>
        <v>#REF!</v>
      </c>
      <c r="CI34" s="41" t="e">
        <f t="shared" si="23"/>
        <v>#REF!</v>
      </c>
      <c r="CJ34" s="41" t="e">
        <f t="shared" si="23"/>
        <v>#REF!</v>
      </c>
      <c r="CK34" s="41" t="e">
        <f t="shared" si="23"/>
        <v>#REF!</v>
      </c>
      <c r="CL34" s="41" t="e">
        <f t="shared" si="23"/>
        <v>#REF!</v>
      </c>
      <c r="CM34" s="41" t="e">
        <f t="shared" si="23"/>
        <v>#REF!</v>
      </c>
      <c r="CN34" s="41" t="e">
        <f t="shared" si="23"/>
        <v>#REF!</v>
      </c>
      <c r="CO34" s="41" t="e">
        <f t="shared" si="23"/>
        <v>#REF!</v>
      </c>
      <c r="CP34" s="41" t="e">
        <f t="shared" si="23"/>
        <v>#REF!</v>
      </c>
      <c r="CQ34" s="41" t="e">
        <f t="shared" si="23"/>
        <v>#REF!</v>
      </c>
      <c r="CR34" s="41" t="e">
        <f t="shared" si="23"/>
        <v>#REF!</v>
      </c>
      <c r="CS34" s="41" t="e">
        <f t="shared" si="23"/>
        <v>#REF!</v>
      </c>
      <c r="CT34" s="41" t="e">
        <f t="shared" ref="CT34:DI51" si="34">CS34</f>
        <v>#REF!</v>
      </c>
      <c r="CU34" s="41" t="e">
        <f t="shared" si="30"/>
        <v>#REF!</v>
      </c>
      <c r="CV34" s="41" t="e">
        <f t="shared" si="30"/>
        <v>#REF!</v>
      </c>
      <c r="CW34" s="41" t="e">
        <f t="shared" si="30"/>
        <v>#REF!</v>
      </c>
      <c r="CX34" s="41" t="e">
        <f t="shared" si="30"/>
        <v>#REF!</v>
      </c>
      <c r="CY34" s="41" t="e">
        <f t="shared" si="30"/>
        <v>#REF!</v>
      </c>
      <c r="CZ34" s="41" t="e">
        <f t="shared" si="30"/>
        <v>#REF!</v>
      </c>
      <c r="DA34" s="41" t="e">
        <f t="shared" si="30"/>
        <v>#REF!</v>
      </c>
      <c r="DB34" s="41" t="e">
        <f t="shared" si="30"/>
        <v>#REF!</v>
      </c>
      <c r="DC34" s="41" t="e">
        <f t="shared" si="30"/>
        <v>#REF!</v>
      </c>
      <c r="DD34" s="41" t="e">
        <f t="shared" si="30"/>
        <v>#REF!</v>
      </c>
      <c r="DE34" s="41" t="e">
        <f t="shared" si="30"/>
        <v>#REF!</v>
      </c>
      <c r="DF34" s="41" t="e">
        <f t="shared" si="30"/>
        <v>#REF!</v>
      </c>
      <c r="DG34" s="41" t="e">
        <f t="shared" si="30"/>
        <v>#REF!</v>
      </c>
      <c r="DH34" s="41" t="e">
        <f t="shared" si="30"/>
        <v>#REF!</v>
      </c>
      <c r="DI34" s="41" t="e">
        <f t="shared" si="30"/>
        <v>#REF!</v>
      </c>
      <c r="DJ34" s="41" t="e">
        <f t="shared" si="30"/>
        <v>#REF!</v>
      </c>
      <c r="DK34" s="41" t="e">
        <f t="shared" si="24"/>
        <v>#REF!</v>
      </c>
      <c r="DL34" s="41" t="e">
        <f t="shared" si="24"/>
        <v>#REF!</v>
      </c>
      <c r="DM34" s="41" t="e">
        <f t="shared" si="24"/>
        <v>#REF!</v>
      </c>
      <c r="DN34" s="41" t="e">
        <f t="shared" si="24"/>
        <v>#REF!</v>
      </c>
      <c r="DO34" s="41" t="e">
        <f t="shared" si="24"/>
        <v>#REF!</v>
      </c>
      <c r="DP34" s="41" t="e">
        <f t="shared" si="24"/>
        <v>#REF!</v>
      </c>
      <c r="DQ34" s="41" t="e">
        <f t="shared" si="24"/>
        <v>#REF!</v>
      </c>
      <c r="DR34" s="41" t="e">
        <f t="shared" si="24"/>
        <v>#REF!</v>
      </c>
      <c r="DS34" s="41" t="e">
        <f t="shared" si="24"/>
        <v>#REF!</v>
      </c>
      <c r="DT34" s="41" t="e">
        <f t="shared" si="24"/>
        <v>#REF!</v>
      </c>
      <c r="DU34" s="41" t="e">
        <f t="shared" si="24"/>
        <v>#REF!</v>
      </c>
      <c r="DV34" s="41" t="e">
        <f t="shared" si="24"/>
        <v>#REF!</v>
      </c>
      <c r="DW34" s="41" t="e">
        <f t="shared" si="24"/>
        <v>#REF!</v>
      </c>
      <c r="DX34" s="41" t="e">
        <f t="shared" si="24"/>
        <v>#REF!</v>
      </c>
      <c r="DY34" s="41" t="e">
        <f t="shared" si="24"/>
        <v>#REF!</v>
      </c>
      <c r="DZ34" s="41" t="e">
        <f t="shared" ref="DZ34:EO51" si="35">DY34</f>
        <v>#REF!</v>
      </c>
      <c r="EA34" s="41" t="e">
        <f t="shared" si="31"/>
        <v>#REF!</v>
      </c>
      <c r="EB34" s="41" t="e">
        <f t="shared" si="31"/>
        <v>#REF!</v>
      </c>
      <c r="EC34" s="41" t="e">
        <f t="shared" si="31"/>
        <v>#REF!</v>
      </c>
      <c r="ED34" s="41" t="e">
        <f t="shared" si="31"/>
        <v>#REF!</v>
      </c>
      <c r="EE34" s="41" t="e">
        <f t="shared" si="31"/>
        <v>#REF!</v>
      </c>
      <c r="EF34" s="41" t="e">
        <f t="shared" si="31"/>
        <v>#REF!</v>
      </c>
      <c r="EG34" s="41" t="e">
        <f t="shared" si="31"/>
        <v>#REF!</v>
      </c>
      <c r="EH34" s="41" t="e">
        <f t="shared" si="31"/>
        <v>#REF!</v>
      </c>
      <c r="EI34" s="41" t="e">
        <f t="shared" si="31"/>
        <v>#REF!</v>
      </c>
      <c r="EJ34" s="41" t="e">
        <f t="shared" si="31"/>
        <v>#REF!</v>
      </c>
      <c r="EK34" s="41" t="e">
        <f t="shared" si="31"/>
        <v>#REF!</v>
      </c>
      <c r="EL34" s="41" t="e">
        <f t="shared" si="31"/>
        <v>#REF!</v>
      </c>
      <c r="EM34" s="41" t="e">
        <f t="shared" si="31"/>
        <v>#REF!</v>
      </c>
      <c r="EN34" s="41" t="e">
        <f t="shared" si="31"/>
        <v>#REF!</v>
      </c>
      <c r="EO34" s="41" t="e">
        <f t="shared" si="31"/>
        <v>#REF!</v>
      </c>
      <c r="EP34" s="41" t="e">
        <f t="shared" si="31"/>
        <v>#REF!</v>
      </c>
      <c r="EQ34" s="41" t="e">
        <f t="shared" si="25"/>
        <v>#REF!</v>
      </c>
      <c r="ER34" s="41" t="e">
        <f t="shared" si="25"/>
        <v>#REF!</v>
      </c>
      <c r="ES34" s="41" t="e">
        <f t="shared" si="25"/>
        <v>#REF!</v>
      </c>
      <c r="ET34" s="41" t="e">
        <f t="shared" si="25"/>
        <v>#REF!</v>
      </c>
      <c r="EU34" s="41" t="e">
        <f t="shared" si="25"/>
        <v>#REF!</v>
      </c>
      <c r="EV34" s="41" t="e">
        <f t="shared" si="25"/>
        <v>#REF!</v>
      </c>
      <c r="EW34" s="41" t="e">
        <f t="shared" si="25"/>
        <v>#REF!</v>
      </c>
      <c r="EX34" s="41" t="e">
        <f t="shared" si="25"/>
        <v>#REF!</v>
      </c>
      <c r="EY34" s="41" t="e">
        <f t="shared" si="25"/>
        <v>#REF!</v>
      </c>
      <c r="EZ34" s="41" t="e">
        <f t="shared" si="25"/>
        <v>#REF!</v>
      </c>
      <c r="FA34" s="41" t="e">
        <f t="shared" si="25"/>
        <v>#REF!</v>
      </c>
      <c r="FB34" s="41" t="e">
        <f t="shared" si="25"/>
        <v>#REF!</v>
      </c>
      <c r="FC34" s="41" t="e">
        <f t="shared" si="25"/>
        <v>#REF!</v>
      </c>
      <c r="FD34" s="41" t="e">
        <f t="shared" si="25"/>
        <v>#REF!</v>
      </c>
      <c r="FE34" s="41" t="e">
        <f t="shared" si="25"/>
        <v>#REF!</v>
      </c>
      <c r="FF34" s="41" t="e">
        <f t="shared" ref="FF34:FU51" si="36">FE34</f>
        <v>#REF!</v>
      </c>
      <c r="FG34" s="41" t="e">
        <f t="shared" si="32"/>
        <v>#REF!</v>
      </c>
      <c r="FH34" s="41" t="e">
        <f t="shared" si="32"/>
        <v>#REF!</v>
      </c>
      <c r="FI34" s="41" t="e">
        <f t="shared" si="32"/>
        <v>#REF!</v>
      </c>
      <c r="FJ34" s="41" t="e">
        <f t="shared" si="32"/>
        <v>#REF!</v>
      </c>
      <c r="FK34" s="41" t="e">
        <f t="shared" si="32"/>
        <v>#REF!</v>
      </c>
      <c r="FL34" s="41" t="e">
        <f t="shared" si="32"/>
        <v>#REF!</v>
      </c>
      <c r="FM34" s="41" t="e">
        <f t="shared" si="32"/>
        <v>#REF!</v>
      </c>
      <c r="FN34" s="41" t="e">
        <f t="shared" si="32"/>
        <v>#REF!</v>
      </c>
      <c r="FO34" s="41" t="e">
        <f t="shared" si="32"/>
        <v>#REF!</v>
      </c>
      <c r="FP34" s="41" t="e">
        <f t="shared" si="32"/>
        <v>#REF!</v>
      </c>
      <c r="FQ34" s="41" t="e">
        <f t="shared" si="32"/>
        <v>#REF!</v>
      </c>
      <c r="FR34" s="41" t="e">
        <f t="shared" si="32"/>
        <v>#REF!</v>
      </c>
      <c r="FS34" s="41" t="e">
        <f t="shared" si="32"/>
        <v>#REF!</v>
      </c>
      <c r="FT34" s="41" t="e">
        <f t="shared" si="32"/>
        <v>#REF!</v>
      </c>
      <c r="FU34" s="41" t="e">
        <f t="shared" si="32"/>
        <v>#REF!</v>
      </c>
      <c r="FV34" s="41" t="e">
        <f t="shared" si="32"/>
        <v>#REF!</v>
      </c>
      <c r="FW34" s="41" t="e">
        <f t="shared" si="26"/>
        <v>#REF!</v>
      </c>
      <c r="FX34" s="41" t="e">
        <f t="shared" si="26"/>
        <v>#REF!</v>
      </c>
      <c r="FY34" s="41" t="e">
        <f t="shared" si="26"/>
        <v>#REF!</v>
      </c>
      <c r="FZ34" s="41" t="e">
        <f t="shared" si="26"/>
        <v>#REF!</v>
      </c>
      <c r="GA34" s="41" t="e">
        <f t="shared" si="26"/>
        <v>#REF!</v>
      </c>
      <c r="GB34" s="41" t="e">
        <f t="shared" si="26"/>
        <v>#REF!</v>
      </c>
      <c r="GC34" s="41" t="e">
        <f t="shared" si="26"/>
        <v>#REF!</v>
      </c>
      <c r="GD34" s="41" t="e">
        <f t="shared" si="26"/>
        <v>#REF!</v>
      </c>
      <c r="GE34" s="41" t="e">
        <f t="shared" si="26"/>
        <v>#REF!</v>
      </c>
      <c r="GF34" s="41" t="e">
        <f t="shared" si="26"/>
        <v>#REF!</v>
      </c>
      <c r="GG34" s="41" t="e">
        <f t="shared" si="26"/>
        <v>#REF!</v>
      </c>
      <c r="GH34" s="41" t="e">
        <f t="shared" si="26"/>
        <v>#REF!</v>
      </c>
      <c r="GI34" s="41" t="e">
        <f t="shared" si="26"/>
        <v>#REF!</v>
      </c>
      <c r="GJ34" s="41" t="e">
        <f t="shared" si="26"/>
        <v>#REF!</v>
      </c>
      <c r="GK34" s="41" t="e">
        <f t="shared" si="26"/>
        <v>#REF!</v>
      </c>
      <c r="GL34" s="41" t="e">
        <f t="shared" ref="GL34:HA51" si="37">GK34</f>
        <v>#REF!</v>
      </c>
      <c r="GM34" s="41" t="e">
        <f t="shared" si="33"/>
        <v>#REF!</v>
      </c>
      <c r="GN34" s="41" t="e">
        <f t="shared" si="33"/>
        <v>#REF!</v>
      </c>
      <c r="GO34" s="41" t="e">
        <f t="shared" si="33"/>
        <v>#REF!</v>
      </c>
      <c r="GP34" s="41" t="e">
        <f t="shared" si="33"/>
        <v>#REF!</v>
      </c>
      <c r="GQ34" s="41" t="e">
        <f t="shared" si="33"/>
        <v>#REF!</v>
      </c>
      <c r="GR34" s="41" t="e">
        <f t="shared" si="33"/>
        <v>#REF!</v>
      </c>
      <c r="GS34" s="41" t="e">
        <f t="shared" si="33"/>
        <v>#REF!</v>
      </c>
      <c r="GT34" s="41" t="e">
        <f t="shared" si="33"/>
        <v>#REF!</v>
      </c>
      <c r="GU34" s="41" t="e">
        <f t="shared" si="33"/>
        <v>#REF!</v>
      </c>
      <c r="GV34" s="41" t="e">
        <f t="shared" si="33"/>
        <v>#REF!</v>
      </c>
      <c r="GW34" s="41" t="e">
        <f t="shared" si="33"/>
        <v>#REF!</v>
      </c>
      <c r="GX34" s="41" t="e">
        <f t="shared" si="33"/>
        <v>#REF!</v>
      </c>
      <c r="GY34" s="41" t="e">
        <f t="shared" si="33"/>
        <v>#REF!</v>
      </c>
      <c r="GZ34" s="41" t="e">
        <f t="shared" si="33"/>
        <v>#REF!</v>
      </c>
      <c r="HA34" s="41" t="e">
        <f t="shared" si="33"/>
        <v>#REF!</v>
      </c>
      <c r="HB34" s="41" t="e">
        <f t="shared" si="33"/>
        <v>#REF!</v>
      </c>
      <c r="HC34" s="41" t="e">
        <f t="shared" si="27"/>
        <v>#REF!</v>
      </c>
      <c r="HD34" s="41" t="e">
        <f t="shared" si="27"/>
        <v>#REF!</v>
      </c>
      <c r="HE34" s="41" t="e">
        <f t="shared" si="27"/>
        <v>#REF!</v>
      </c>
      <c r="HF34" s="41" t="e">
        <f t="shared" si="27"/>
        <v>#REF!</v>
      </c>
      <c r="HG34" s="41" t="e">
        <f t="shared" si="27"/>
        <v>#REF!</v>
      </c>
      <c r="HH34" s="41" t="e">
        <f t="shared" si="27"/>
        <v>#REF!</v>
      </c>
      <c r="HI34" s="41" t="e">
        <f t="shared" si="27"/>
        <v>#REF!</v>
      </c>
      <c r="HJ34" s="41" t="e">
        <f t="shared" si="27"/>
        <v>#REF!</v>
      </c>
    </row>
    <row r="35" spans="1:218" ht="14.4" x14ac:dyDescent="0.3">
      <c r="A35" s="42">
        <v>32</v>
      </c>
      <c r="B35" s="43" t="e">
        <f>'CMM1 - AUX CALC'!$AG$67</f>
        <v>#REF!</v>
      </c>
      <c r="AH35" s="41" t="e">
        <f>$B35/(_xlfn.SINGLE(PrazoConcessao)*12-AH$3+1)</f>
        <v>#REF!</v>
      </c>
      <c r="AI35" s="41" t="e">
        <f t="shared" si="28"/>
        <v>#REF!</v>
      </c>
      <c r="AJ35" s="41" t="e">
        <f t="shared" ref="AJ35:AY50" si="38">AI35</f>
        <v>#REF!</v>
      </c>
      <c r="AK35" s="41" t="e">
        <f t="shared" si="38"/>
        <v>#REF!</v>
      </c>
      <c r="AL35" s="41" t="e">
        <f t="shared" si="38"/>
        <v>#REF!</v>
      </c>
      <c r="AM35" s="41" t="e">
        <f t="shared" si="38"/>
        <v>#REF!</v>
      </c>
      <c r="AN35" s="41" t="e">
        <f t="shared" si="38"/>
        <v>#REF!</v>
      </c>
      <c r="AO35" s="41" t="e">
        <f t="shared" si="38"/>
        <v>#REF!</v>
      </c>
      <c r="AP35" s="41" t="e">
        <f t="shared" si="38"/>
        <v>#REF!</v>
      </c>
      <c r="AQ35" s="41" t="e">
        <f t="shared" si="38"/>
        <v>#REF!</v>
      </c>
      <c r="AR35" s="41" t="e">
        <f t="shared" si="38"/>
        <v>#REF!</v>
      </c>
      <c r="AS35" s="41" t="e">
        <f t="shared" si="38"/>
        <v>#REF!</v>
      </c>
      <c r="AT35" s="41" t="e">
        <f t="shared" si="38"/>
        <v>#REF!</v>
      </c>
      <c r="AU35" s="41" t="e">
        <f t="shared" si="38"/>
        <v>#REF!</v>
      </c>
      <c r="AV35" s="41" t="e">
        <f t="shared" si="38"/>
        <v>#REF!</v>
      </c>
      <c r="AW35" s="41" t="e">
        <f t="shared" si="38"/>
        <v>#REF!</v>
      </c>
      <c r="AX35" s="41" t="e">
        <f t="shared" si="38"/>
        <v>#REF!</v>
      </c>
      <c r="AY35" s="41" t="e">
        <f t="shared" si="29"/>
        <v>#REF!</v>
      </c>
      <c r="AZ35" s="41" t="e">
        <f t="shared" si="29"/>
        <v>#REF!</v>
      </c>
      <c r="BA35" s="41" t="e">
        <f t="shared" si="29"/>
        <v>#REF!</v>
      </c>
      <c r="BB35" s="41" t="e">
        <f t="shared" si="29"/>
        <v>#REF!</v>
      </c>
      <c r="BC35" s="41" t="e">
        <f t="shared" si="29"/>
        <v>#REF!</v>
      </c>
      <c r="BD35" s="41" t="e">
        <f t="shared" si="29"/>
        <v>#REF!</v>
      </c>
      <c r="BE35" s="41" t="e">
        <f t="shared" si="29"/>
        <v>#REF!</v>
      </c>
      <c r="BF35" s="41" t="e">
        <f t="shared" si="29"/>
        <v>#REF!</v>
      </c>
      <c r="BG35" s="41" t="e">
        <f t="shared" si="29"/>
        <v>#REF!</v>
      </c>
      <c r="BH35" s="41" t="e">
        <f t="shared" si="29"/>
        <v>#REF!</v>
      </c>
      <c r="BI35" s="41" t="e">
        <f t="shared" si="29"/>
        <v>#REF!</v>
      </c>
      <c r="BJ35" s="41" t="e">
        <f t="shared" si="29"/>
        <v>#REF!</v>
      </c>
      <c r="BK35" s="41" t="e">
        <f t="shared" si="29"/>
        <v>#REF!</v>
      </c>
      <c r="BL35" s="41" t="e">
        <f t="shared" si="29"/>
        <v>#REF!</v>
      </c>
      <c r="BM35" s="41" t="e">
        <f t="shared" si="29"/>
        <v>#REF!</v>
      </c>
      <c r="BN35" s="41" t="e">
        <f t="shared" ref="BN35:CC50" si="39">BM35</f>
        <v>#REF!</v>
      </c>
      <c r="BO35" s="41" t="e">
        <f t="shared" si="39"/>
        <v>#REF!</v>
      </c>
      <c r="BP35" s="41" t="e">
        <f t="shared" si="39"/>
        <v>#REF!</v>
      </c>
      <c r="BQ35" s="41" t="e">
        <f t="shared" si="39"/>
        <v>#REF!</v>
      </c>
      <c r="BR35" s="41" t="e">
        <f t="shared" si="39"/>
        <v>#REF!</v>
      </c>
      <c r="BS35" s="41" t="e">
        <f t="shared" si="39"/>
        <v>#REF!</v>
      </c>
      <c r="BT35" s="41" t="e">
        <f t="shared" si="39"/>
        <v>#REF!</v>
      </c>
      <c r="BU35" s="41" t="e">
        <f t="shared" si="39"/>
        <v>#REF!</v>
      </c>
      <c r="BV35" s="41" t="e">
        <f t="shared" si="39"/>
        <v>#REF!</v>
      </c>
      <c r="BW35" s="41" t="e">
        <f t="shared" si="39"/>
        <v>#REF!</v>
      </c>
      <c r="BX35" s="41" t="e">
        <f t="shared" si="39"/>
        <v>#REF!</v>
      </c>
      <c r="BY35" s="41" t="e">
        <f t="shared" si="39"/>
        <v>#REF!</v>
      </c>
      <c r="BZ35" s="41" t="e">
        <f t="shared" si="39"/>
        <v>#REF!</v>
      </c>
      <c r="CA35" s="41" t="e">
        <f t="shared" si="39"/>
        <v>#REF!</v>
      </c>
      <c r="CB35" s="41" t="e">
        <f t="shared" si="39"/>
        <v>#REF!</v>
      </c>
      <c r="CC35" s="41" t="e">
        <f t="shared" si="39"/>
        <v>#REF!</v>
      </c>
      <c r="CD35" s="41" t="e">
        <f t="shared" ref="CD35:CS50" si="40">CC35</f>
        <v>#REF!</v>
      </c>
      <c r="CE35" s="41" t="e">
        <f t="shared" si="40"/>
        <v>#REF!</v>
      </c>
      <c r="CF35" s="41" t="e">
        <f t="shared" si="40"/>
        <v>#REF!</v>
      </c>
      <c r="CG35" s="41" t="e">
        <f t="shared" si="40"/>
        <v>#REF!</v>
      </c>
      <c r="CH35" s="41" t="e">
        <f t="shared" si="40"/>
        <v>#REF!</v>
      </c>
      <c r="CI35" s="41" t="e">
        <f t="shared" si="40"/>
        <v>#REF!</v>
      </c>
      <c r="CJ35" s="41" t="e">
        <f t="shared" si="40"/>
        <v>#REF!</v>
      </c>
      <c r="CK35" s="41" t="e">
        <f t="shared" si="40"/>
        <v>#REF!</v>
      </c>
      <c r="CL35" s="41" t="e">
        <f t="shared" si="40"/>
        <v>#REF!</v>
      </c>
      <c r="CM35" s="41" t="e">
        <f t="shared" si="40"/>
        <v>#REF!</v>
      </c>
      <c r="CN35" s="41" t="e">
        <f t="shared" si="40"/>
        <v>#REF!</v>
      </c>
      <c r="CO35" s="41" t="e">
        <f t="shared" si="40"/>
        <v>#REF!</v>
      </c>
      <c r="CP35" s="41" t="e">
        <f t="shared" si="40"/>
        <v>#REF!</v>
      </c>
      <c r="CQ35" s="41" t="e">
        <f t="shared" si="40"/>
        <v>#REF!</v>
      </c>
      <c r="CR35" s="41" t="e">
        <f t="shared" si="40"/>
        <v>#REF!</v>
      </c>
      <c r="CS35" s="41" t="e">
        <f t="shared" si="40"/>
        <v>#REF!</v>
      </c>
      <c r="CT35" s="41" t="e">
        <f t="shared" si="34"/>
        <v>#REF!</v>
      </c>
      <c r="CU35" s="41" t="e">
        <f t="shared" si="30"/>
        <v>#REF!</v>
      </c>
      <c r="CV35" s="41" t="e">
        <f t="shared" si="30"/>
        <v>#REF!</v>
      </c>
      <c r="CW35" s="41" t="e">
        <f t="shared" si="30"/>
        <v>#REF!</v>
      </c>
      <c r="CX35" s="41" t="e">
        <f t="shared" si="30"/>
        <v>#REF!</v>
      </c>
      <c r="CY35" s="41" t="e">
        <f t="shared" si="30"/>
        <v>#REF!</v>
      </c>
      <c r="CZ35" s="41" t="e">
        <f t="shared" si="30"/>
        <v>#REF!</v>
      </c>
      <c r="DA35" s="41" t="e">
        <f t="shared" si="30"/>
        <v>#REF!</v>
      </c>
      <c r="DB35" s="41" t="e">
        <f t="shared" si="30"/>
        <v>#REF!</v>
      </c>
      <c r="DC35" s="41" t="e">
        <f t="shared" si="30"/>
        <v>#REF!</v>
      </c>
      <c r="DD35" s="41" t="e">
        <f t="shared" si="30"/>
        <v>#REF!</v>
      </c>
      <c r="DE35" s="41" t="e">
        <f t="shared" si="30"/>
        <v>#REF!</v>
      </c>
      <c r="DF35" s="41" t="e">
        <f t="shared" si="30"/>
        <v>#REF!</v>
      </c>
      <c r="DG35" s="41" t="e">
        <f t="shared" si="30"/>
        <v>#REF!</v>
      </c>
      <c r="DH35" s="41" t="e">
        <f t="shared" si="30"/>
        <v>#REF!</v>
      </c>
      <c r="DI35" s="41" t="e">
        <f t="shared" si="30"/>
        <v>#REF!</v>
      </c>
      <c r="DJ35" s="41" t="e">
        <f t="shared" ref="DJ35:DY50" si="41">DI35</f>
        <v>#REF!</v>
      </c>
      <c r="DK35" s="41" t="e">
        <f t="shared" si="41"/>
        <v>#REF!</v>
      </c>
      <c r="DL35" s="41" t="e">
        <f t="shared" si="41"/>
        <v>#REF!</v>
      </c>
      <c r="DM35" s="41" t="e">
        <f t="shared" si="41"/>
        <v>#REF!</v>
      </c>
      <c r="DN35" s="41" t="e">
        <f t="shared" si="41"/>
        <v>#REF!</v>
      </c>
      <c r="DO35" s="41" t="e">
        <f t="shared" si="41"/>
        <v>#REF!</v>
      </c>
      <c r="DP35" s="41" t="e">
        <f t="shared" si="41"/>
        <v>#REF!</v>
      </c>
      <c r="DQ35" s="41" t="e">
        <f t="shared" si="41"/>
        <v>#REF!</v>
      </c>
      <c r="DR35" s="41" t="e">
        <f t="shared" si="41"/>
        <v>#REF!</v>
      </c>
      <c r="DS35" s="41" t="e">
        <f t="shared" si="41"/>
        <v>#REF!</v>
      </c>
      <c r="DT35" s="41" t="e">
        <f t="shared" si="41"/>
        <v>#REF!</v>
      </c>
      <c r="DU35" s="41" t="e">
        <f t="shared" si="41"/>
        <v>#REF!</v>
      </c>
      <c r="DV35" s="41" t="e">
        <f t="shared" si="41"/>
        <v>#REF!</v>
      </c>
      <c r="DW35" s="41" t="e">
        <f t="shared" si="41"/>
        <v>#REF!</v>
      </c>
      <c r="DX35" s="41" t="e">
        <f t="shared" si="41"/>
        <v>#REF!</v>
      </c>
      <c r="DY35" s="41" t="e">
        <f t="shared" si="41"/>
        <v>#REF!</v>
      </c>
      <c r="DZ35" s="41" t="e">
        <f t="shared" si="35"/>
        <v>#REF!</v>
      </c>
      <c r="EA35" s="41" t="e">
        <f t="shared" si="31"/>
        <v>#REF!</v>
      </c>
      <c r="EB35" s="41" t="e">
        <f t="shared" si="31"/>
        <v>#REF!</v>
      </c>
      <c r="EC35" s="41" t="e">
        <f t="shared" si="31"/>
        <v>#REF!</v>
      </c>
      <c r="ED35" s="41" t="e">
        <f t="shared" si="31"/>
        <v>#REF!</v>
      </c>
      <c r="EE35" s="41" t="e">
        <f t="shared" si="31"/>
        <v>#REF!</v>
      </c>
      <c r="EF35" s="41" t="e">
        <f t="shared" si="31"/>
        <v>#REF!</v>
      </c>
      <c r="EG35" s="41" t="e">
        <f t="shared" si="31"/>
        <v>#REF!</v>
      </c>
      <c r="EH35" s="41" t="e">
        <f t="shared" si="31"/>
        <v>#REF!</v>
      </c>
      <c r="EI35" s="41" t="e">
        <f t="shared" si="31"/>
        <v>#REF!</v>
      </c>
      <c r="EJ35" s="41" t="e">
        <f t="shared" si="31"/>
        <v>#REF!</v>
      </c>
      <c r="EK35" s="41" t="e">
        <f t="shared" si="31"/>
        <v>#REF!</v>
      </c>
      <c r="EL35" s="41" t="e">
        <f t="shared" si="31"/>
        <v>#REF!</v>
      </c>
      <c r="EM35" s="41" t="e">
        <f t="shared" si="31"/>
        <v>#REF!</v>
      </c>
      <c r="EN35" s="41" t="e">
        <f t="shared" si="31"/>
        <v>#REF!</v>
      </c>
      <c r="EO35" s="41" t="e">
        <f t="shared" si="31"/>
        <v>#REF!</v>
      </c>
      <c r="EP35" s="41" t="e">
        <f t="shared" ref="EP35:FE50" si="42">EO35</f>
        <v>#REF!</v>
      </c>
      <c r="EQ35" s="41" t="e">
        <f t="shared" si="42"/>
        <v>#REF!</v>
      </c>
      <c r="ER35" s="41" t="e">
        <f t="shared" si="42"/>
        <v>#REF!</v>
      </c>
      <c r="ES35" s="41" t="e">
        <f t="shared" si="42"/>
        <v>#REF!</v>
      </c>
      <c r="ET35" s="41" t="e">
        <f t="shared" si="42"/>
        <v>#REF!</v>
      </c>
      <c r="EU35" s="41" t="e">
        <f t="shared" si="42"/>
        <v>#REF!</v>
      </c>
      <c r="EV35" s="41" t="e">
        <f t="shared" si="42"/>
        <v>#REF!</v>
      </c>
      <c r="EW35" s="41" t="e">
        <f t="shared" si="42"/>
        <v>#REF!</v>
      </c>
      <c r="EX35" s="41" t="e">
        <f t="shared" si="42"/>
        <v>#REF!</v>
      </c>
      <c r="EY35" s="41" t="e">
        <f t="shared" si="42"/>
        <v>#REF!</v>
      </c>
      <c r="EZ35" s="41" t="e">
        <f t="shared" si="42"/>
        <v>#REF!</v>
      </c>
      <c r="FA35" s="41" t="e">
        <f t="shared" si="42"/>
        <v>#REF!</v>
      </c>
      <c r="FB35" s="41" t="e">
        <f t="shared" si="42"/>
        <v>#REF!</v>
      </c>
      <c r="FC35" s="41" t="e">
        <f t="shared" si="42"/>
        <v>#REF!</v>
      </c>
      <c r="FD35" s="41" t="e">
        <f t="shared" si="42"/>
        <v>#REF!</v>
      </c>
      <c r="FE35" s="41" t="e">
        <f t="shared" si="42"/>
        <v>#REF!</v>
      </c>
      <c r="FF35" s="41" t="e">
        <f t="shared" si="36"/>
        <v>#REF!</v>
      </c>
      <c r="FG35" s="41" t="e">
        <f t="shared" si="32"/>
        <v>#REF!</v>
      </c>
      <c r="FH35" s="41" t="e">
        <f t="shared" si="32"/>
        <v>#REF!</v>
      </c>
      <c r="FI35" s="41" t="e">
        <f t="shared" si="32"/>
        <v>#REF!</v>
      </c>
      <c r="FJ35" s="41" t="e">
        <f t="shared" si="32"/>
        <v>#REF!</v>
      </c>
      <c r="FK35" s="41" t="e">
        <f t="shared" si="32"/>
        <v>#REF!</v>
      </c>
      <c r="FL35" s="41" t="e">
        <f t="shared" si="32"/>
        <v>#REF!</v>
      </c>
      <c r="FM35" s="41" t="e">
        <f t="shared" si="32"/>
        <v>#REF!</v>
      </c>
      <c r="FN35" s="41" t="e">
        <f t="shared" si="32"/>
        <v>#REF!</v>
      </c>
      <c r="FO35" s="41" t="e">
        <f t="shared" si="32"/>
        <v>#REF!</v>
      </c>
      <c r="FP35" s="41" t="e">
        <f t="shared" si="32"/>
        <v>#REF!</v>
      </c>
      <c r="FQ35" s="41" t="e">
        <f t="shared" si="32"/>
        <v>#REF!</v>
      </c>
      <c r="FR35" s="41" t="e">
        <f t="shared" si="32"/>
        <v>#REF!</v>
      </c>
      <c r="FS35" s="41" t="e">
        <f t="shared" si="32"/>
        <v>#REF!</v>
      </c>
      <c r="FT35" s="41" t="e">
        <f t="shared" si="32"/>
        <v>#REF!</v>
      </c>
      <c r="FU35" s="41" t="e">
        <f t="shared" si="32"/>
        <v>#REF!</v>
      </c>
      <c r="FV35" s="41" t="e">
        <f t="shared" ref="FV35:GK50" si="43">FU35</f>
        <v>#REF!</v>
      </c>
      <c r="FW35" s="41" t="e">
        <f t="shared" si="43"/>
        <v>#REF!</v>
      </c>
      <c r="FX35" s="41" t="e">
        <f t="shared" si="43"/>
        <v>#REF!</v>
      </c>
      <c r="FY35" s="41" t="e">
        <f t="shared" si="43"/>
        <v>#REF!</v>
      </c>
      <c r="FZ35" s="41" t="e">
        <f t="shared" si="43"/>
        <v>#REF!</v>
      </c>
      <c r="GA35" s="41" t="e">
        <f t="shared" si="43"/>
        <v>#REF!</v>
      </c>
      <c r="GB35" s="41" t="e">
        <f t="shared" si="43"/>
        <v>#REF!</v>
      </c>
      <c r="GC35" s="41" t="e">
        <f t="shared" si="43"/>
        <v>#REF!</v>
      </c>
      <c r="GD35" s="41" t="e">
        <f t="shared" si="43"/>
        <v>#REF!</v>
      </c>
      <c r="GE35" s="41" t="e">
        <f t="shared" si="43"/>
        <v>#REF!</v>
      </c>
      <c r="GF35" s="41" t="e">
        <f t="shared" si="43"/>
        <v>#REF!</v>
      </c>
      <c r="GG35" s="41" t="e">
        <f t="shared" si="43"/>
        <v>#REF!</v>
      </c>
      <c r="GH35" s="41" t="e">
        <f t="shared" si="43"/>
        <v>#REF!</v>
      </c>
      <c r="GI35" s="41" t="e">
        <f t="shared" si="43"/>
        <v>#REF!</v>
      </c>
      <c r="GJ35" s="41" t="e">
        <f t="shared" si="43"/>
        <v>#REF!</v>
      </c>
      <c r="GK35" s="41" t="e">
        <f t="shared" si="43"/>
        <v>#REF!</v>
      </c>
      <c r="GL35" s="41" t="e">
        <f t="shared" si="37"/>
        <v>#REF!</v>
      </c>
      <c r="GM35" s="41" t="e">
        <f t="shared" si="33"/>
        <v>#REF!</v>
      </c>
      <c r="GN35" s="41" t="e">
        <f t="shared" si="33"/>
        <v>#REF!</v>
      </c>
      <c r="GO35" s="41" t="e">
        <f t="shared" si="33"/>
        <v>#REF!</v>
      </c>
      <c r="GP35" s="41" t="e">
        <f t="shared" si="33"/>
        <v>#REF!</v>
      </c>
      <c r="GQ35" s="41" t="e">
        <f t="shared" si="33"/>
        <v>#REF!</v>
      </c>
      <c r="GR35" s="41" t="e">
        <f t="shared" si="33"/>
        <v>#REF!</v>
      </c>
      <c r="GS35" s="41" t="e">
        <f t="shared" si="33"/>
        <v>#REF!</v>
      </c>
      <c r="GT35" s="41" t="e">
        <f t="shared" si="33"/>
        <v>#REF!</v>
      </c>
      <c r="GU35" s="41" t="e">
        <f t="shared" si="33"/>
        <v>#REF!</v>
      </c>
      <c r="GV35" s="41" t="e">
        <f t="shared" si="33"/>
        <v>#REF!</v>
      </c>
      <c r="GW35" s="41" t="e">
        <f t="shared" si="33"/>
        <v>#REF!</v>
      </c>
      <c r="GX35" s="41" t="e">
        <f t="shared" si="33"/>
        <v>#REF!</v>
      </c>
      <c r="GY35" s="41" t="e">
        <f t="shared" si="33"/>
        <v>#REF!</v>
      </c>
      <c r="GZ35" s="41" t="e">
        <f t="shared" si="33"/>
        <v>#REF!</v>
      </c>
      <c r="HA35" s="41" t="e">
        <f t="shared" si="33"/>
        <v>#REF!</v>
      </c>
      <c r="HB35" s="41" t="e">
        <f t="shared" ref="HB35:HJ63" si="44">HA35</f>
        <v>#REF!</v>
      </c>
      <c r="HC35" s="41" t="e">
        <f t="shared" si="44"/>
        <v>#REF!</v>
      </c>
      <c r="HD35" s="41" t="e">
        <f t="shared" si="44"/>
        <v>#REF!</v>
      </c>
      <c r="HE35" s="41" t="e">
        <f t="shared" si="44"/>
        <v>#REF!</v>
      </c>
      <c r="HF35" s="41" t="e">
        <f t="shared" si="44"/>
        <v>#REF!</v>
      </c>
      <c r="HG35" s="41" t="e">
        <f t="shared" si="44"/>
        <v>#REF!</v>
      </c>
      <c r="HH35" s="41" t="e">
        <f t="shared" si="44"/>
        <v>#REF!</v>
      </c>
      <c r="HI35" s="41" t="e">
        <f t="shared" si="44"/>
        <v>#REF!</v>
      </c>
      <c r="HJ35" s="41" t="e">
        <f t="shared" si="44"/>
        <v>#REF!</v>
      </c>
    </row>
    <row r="36" spans="1:218" ht="14.4" x14ac:dyDescent="0.3">
      <c r="A36" s="42">
        <v>33</v>
      </c>
      <c r="B36" s="43" t="e">
        <f>'CMM1 - AUX CALC'!$AH$67</f>
        <v>#REF!</v>
      </c>
      <c r="AI36" s="41" t="e">
        <f>$B36/(_xlfn.SINGLE(PrazoConcessao)*12-AI$3+1)</f>
        <v>#REF!</v>
      </c>
      <c r="AJ36" s="41" t="e">
        <f t="shared" si="38"/>
        <v>#REF!</v>
      </c>
      <c r="AK36" s="41" t="e">
        <f t="shared" si="38"/>
        <v>#REF!</v>
      </c>
      <c r="AL36" s="41" t="e">
        <f t="shared" si="38"/>
        <v>#REF!</v>
      </c>
      <c r="AM36" s="41" t="e">
        <f t="shared" si="38"/>
        <v>#REF!</v>
      </c>
      <c r="AN36" s="41" t="e">
        <f t="shared" si="38"/>
        <v>#REF!</v>
      </c>
      <c r="AO36" s="41" t="e">
        <f t="shared" si="38"/>
        <v>#REF!</v>
      </c>
      <c r="AP36" s="41" t="e">
        <f t="shared" si="38"/>
        <v>#REF!</v>
      </c>
      <c r="AQ36" s="41" t="e">
        <f t="shared" si="38"/>
        <v>#REF!</v>
      </c>
      <c r="AR36" s="41" t="e">
        <f t="shared" si="38"/>
        <v>#REF!</v>
      </c>
      <c r="AS36" s="41" t="e">
        <f t="shared" si="38"/>
        <v>#REF!</v>
      </c>
      <c r="AT36" s="41" t="e">
        <f t="shared" si="38"/>
        <v>#REF!</v>
      </c>
      <c r="AU36" s="41" t="e">
        <f t="shared" si="38"/>
        <v>#REF!</v>
      </c>
      <c r="AV36" s="41" t="e">
        <f t="shared" si="38"/>
        <v>#REF!</v>
      </c>
      <c r="AW36" s="41" t="e">
        <f t="shared" si="38"/>
        <v>#REF!</v>
      </c>
      <c r="AX36" s="41" t="e">
        <f t="shared" si="38"/>
        <v>#REF!</v>
      </c>
      <c r="AY36" s="41" t="e">
        <f t="shared" si="38"/>
        <v>#REF!</v>
      </c>
      <c r="AZ36" s="41" t="e">
        <f t="shared" ref="AZ36:BO53" si="45">AY36</f>
        <v>#REF!</v>
      </c>
      <c r="BA36" s="41" t="e">
        <f t="shared" si="45"/>
        <v>#REF!</v>
      </c>
      <c r="BB36" s="41" t="e">
        <f t="shared" si="45"/>
        <v>#REF!</v>
      </c>
      <c r="BC36" s="41" t="e">
        <f t="shared" si="45"/>
        <v>#REF!</v>
      </c>
      <c r="BD36" s="41" t="e">
        <f t="shared" si="45"/>
        <v>#REF!</v>
      </c>
      <c r="BE36" s="41" t="e">
        <f t="shared" si="45"/>
        <v>#REF!</v>
      </c>
      <c r="BF36" s="41" t="e">
        <f t="shared" si="45"/>
        <v>#REF!</v>
      </c>
      <c r="BG36" s="41" t="e">
        <f t="shared" si="45"/>
        <v>#REF!</v>
      </c>
      <c r="BH36" s="41" t="e">
        <f t="shared" si="45"/>
        <v>#REF!</v>
      </c>
      <c r="BI36" s="41" t="e">
        <f t="shared" si="45"/>
        <v>#REF!</v>
      </c>
      <c r="BJ36" s="41" t="e">
        <f t="shared" si="45"/>
        <v>#REF!</v>
      </c>
      <c r="BK36" s="41" t="e">
        <f t="shared" si="45"/>
        <v>#REF!</v>
      </c>
      <c r="BL36" s="41" t="e">
        <f t="shared" si="45"/>
        <v>#REF!</v>
      </c>
      <c r="BM36" s="41" t="e">
        <f t="shared" si="45"/>
        <v>#REF!</v>
      </c>
      <c r="BN36" s="41" t="e">
        <f t="shared" si="39"/>
        <v>#REF!</v>
      </c>
      <c r="BO36" s="41" t="e">
        <f t="shared" si="39"/>
        <v>#REF!</v>
      </c>
      <c r="BP36" s="41" t="e">
        <f t="shared" si="39"/>
        <v>#REF!</v>
      </c>
      <c r="BQ36" s="41" t="e">
        <f t="shared" si="39"/>
        <v>#REF!</v>
      </c>
      <c r="BR36" s="41" t="e">
        <f t="shared" si="39"/>
        <v>#REF!</v>
      </c>
      <c r="BS36" s="41" t="e">
        <f t="shared" si="39"/>
        <v>#REF!</v>
      </c>
      <c r="BT36" s="41" t="e">
        <f t="shared" si="39"/>
        <v>#REF!</v>
      </c>
      <c r="BU36" s="41" t="e">
        <f t="shared" si="39"/>
        <v>#REF!</v>
      </c>
      <c r="BV36" s="41" t="e">
        <f t="shared" si="39"/>
        <v>#REF!</v>
      </c>
      <c r="BW36" s="41" t="e">
        <f t="shared" si="39"/>
        <v>#REF!</v>
      </c>
      <c r="BX36" s="41" t="e">
        <f t="shared" si="39"/>
        <v>#REF!</v>
      </c>
      <c r="BY36" s="41" t="e">
        <f t="shared" si="39"/>
        <v>#REF!</v>
      </c>
      <c r="BZ36" s="41" t="e">
        <f t="shared" si="39"/>
        <v>#REF!</v>
      </c>
      <c r="CA36" s="41" t="e">
        <f t="shared" si="39"/>
        <v>#REF!</v>
      </c>
      <c r="CB36" s="41" t="e">
        <f t="shared" si="39"/>
        <v>#REF!</v>
      </c>
      <c r="CC36" s="41" t="e">
        <f t="shared" si="39"/>
        <v>#REF!</v>
      </c>
      <c r="CD36" s="41" t="e">
        <f t="shared" si="40"/>
        <v>#REF!</v>
      </c>
      <c r="CE36" s="41" t="e">
        <f t="shared" si="40"/>
        <v>#REF!</v>
      </c>
      <c r="CF36" s="41" t="e">
        <f t="shared" si="40"/>
        <v>#REF!</v>
      </c>
      <c r="CG36" s="41" t="e">
        <f t="shared" si="40"/>
        <v>#REF!</v>
      </c>
      <c r="CH36" s="41" t="e">
        <f t="shared" si="40"/>
        <v>#REF!</v>
      </c>
      <c r="CI36" s="41" t="e">
        <f t="shared" si="40"/>
        <v>#REF!</v>
      </c>
      <c r="CJ36" s="41" t="e">
        <f t="shared" si="40"/>
        <v>#REF!</v>
      </c>
      <c r="CK36" s="41" t="e">
        <f t="shared" si="40"/>
        <v>#REF!</v>
      </c>
      <c r="CL36" s="41" t="e">
        <f t="shared" si="40"/>
        <v>#REF!</v>
      </c>
      <c r="CM36" s="41" t="e">
        <f t="shared" si="40"/>
        <v>#REF!</v>
      </c>
      <c r="CN36" s="41" t="e">
        <f t="shared" si="40"/>
        <v>#REF!</v>
      </c>
      <c r="CO36" s="41" t="e">
        <f t="shared" si="40"/>
        <v>#REF!</v>
      </c>
      <c r="CP36" s="41" t="e">
        <f t="shared" si="40"/>
        <v>#REF!</v>
      </c>
      <c r="CQ36" s="41" t="e">
        <f t="shared" si="40"/>
        <v>#REF!</v>
      </c>
      <c r="CR36" s="41" t="e">
        <f t="shared" si="40"/>
        <v>#REF!</v>
      </c>
      <c r="CS36" s="41" t="e">
        <f t="shared" si="40"/>
        <v>#REF!</v>
      </c>
      <c r="CT36" s="41" t="e">
        <f t="shared" si="34"/>
        <v>#REF!</v>
      </c>
      <c r="CU36" s="41" t="e">
        <f t="shared" si="34"/>
        <v>#REF!</v>
      </c>
      <c r="CV36" s="41" t="e">
        <f t="shared" si="34"/>
        <v>#REF!</v>
      </c>
      <c r="CW36" s="41" t="e">
        <f t="shared" si="34"/>
        <v>#REF!</v>
      </c>
      <c r="CX36" s="41" t="e">
        <f t="shared" si="34"/>
        <v>#REF!</v>
      </c>
      <c r="CY36" s="41" t="e">
        <f t="shared" si="34"/>
        <v>#REF!</v>
      </c>
      <c r="CZ36" s="41" t="e">
        <f t="shared" si="34"/>
        <v>#REF!</v>
      </c>
      <c r="DA36" s="41" t="e">
        <f t="shared" si="34"/>
        <v>#REF!</v>
      </c>
      <c r="DB36" s="41" t="e">
        <f t="shared" si="34"/>
        <v>#REF!</v>
      </c>
      <c r="DC36" s="41" t="e">
        <f t="shared" si="34"/>
        <v>#REF!</v>
      </c>
      <c r="DD36" s="41" t="e">
        <f t="shared" si="34"/>
        <v>#REF!</v>
      </c>
      <c r="DE36" s="41" t="e">
        <f t="shared" si="34"/>
        <v>#REF!</v>
      </c>
      <c r="DF36" s="41" t="e">
        <f t="shared" si="34"/>
        <v>#REF!</v>
      </c>
      <c r="DG36" s="41" t="e">
        <f t="shared" si="34"/>
        <v>#REF!</v>
      </c>
      <c r="DH36" s="41" t="e">
        <f t="shared" si="34"/>
        <v>#REF!</v>
      </c>
      <c r="DI36" s="41" t="e">
        <f t="shared" si="34"/>
        <v>#REF!</v>
      </c>
      <c r="DJ36" s="41" t="e">
        <f t="shared" si="41"/>
        <v>#REF!</v>
      </c>
      <c r="DK36" s="41" t="e">
        <f t="shared" si="41"/>
        <v>#REF!</v>
      </c>
      <c r="DL36" s="41" t="e">
        <f t="shared" si="41"/>
        <v>#REF!</v>
      </c>
      <c r="DM36" s="41" t="e">
        <f t="shared" si="41"/>
        <v>#REF!</v>
      </c>
      <c r="DN36" s="41" t="e">
        <f t="shared" si="41"/>
        <v>#REF!</v>
      </c>
      <c r="DO36" s="41" t="e">
        <f t="shared" si="41"/>
        <v>#REF!</v>
      </c>
      <c r="DP36" s="41" t="e">
        <f t="shared" si="41"/>
        <v>#REF!</v>
      </c>
      <c r="DQ36" s="41" t="e">
        <f t="shared" si="41"/>
        <v>#REF!</v>
      </c>
      <c r="DR36" s="41" t="e">
        <f t="shared" si="41"/>
        <v>#REF!</v>
      </c>
      <c r="DS36" s="41" t="e">
        <f t="shared" si="41"/>
        <v>#REF!</v>
      </c>
      <c r="DT36" s="41" t="e">
        <f t="shared" si="41"/>
        <v>#REF!</v>
      </c>
      <c r="DU36" s="41" t="e">
        <f t="shared" si="41"/>
        <v>#REF!</v>
      </c>
      <c r="DV36" s="41" t="e">
        <f t="shared" si="41"/>
        <v>#REF!</v>
      </c>
      <c r="DW36" s="41" t="e">
        <f t="shared" si="41"/>
        <v>#REF!</v>
      </c>
      <c r="DX36" s="41" t="e">
        <f t="shared" si="41"/>
        <v>#REF!</v>
      </c>
      <c r="DY36" s="41" t="e">
        <f t="shared" si="41"/>
        <v>#REF!</v>
      </c>
      <c r="DZ36" s="41" t="e">
        <f t="shared" si="35"/>
        <v>#REF!</v>
      </c>
      <c r="EA36" s="41" t="e">
        <f t="shared" si="35"/>
        <v>#REF!</v>
      </c>
      <c r="EB36" s="41" t="e">
        <f t="shared" si="35"/>
        <v>#REF!</v>
      </c>
      <c r="EC36" s="41" t="e">
        <f t="shared" si="35"/>
        <v>#REF!</v>
      </c>
      <c r="ED36" s="41" t="e">
        <f t="shared" si="35"/>
        <v>#REF!</v>
      </c>
      <c r="EE36" s="41" t="e">
        <f t="shared" si="35"/>
        <v>#REF!</v>
      </c>
      <c r="EF36" s="41" t="e">
        <f t="shared" si="35"/>
        <v>#REF!</v>
      </c>
      <c r="EG36" s="41" t="e">
        <f t="shared" si="35"/>
        <v>#REF!</v>
      </c>
      <c r="EH36" s="41" t="e">
        <f t="shared" si="35"/>
        <v>#REF!</v>
      </c>
      <c r="EI36" s="41" t="e">
        <f t="shared" si="35"/>
        <v>#REF!</v>
      </c>
      <c r="EJ36" s="41" t="e">
        <f t="shared" si="35"/>
        <v>#REF!</v>
      </c>
      <c r="EK36" s="41" t="e">
        <f t="shared" si="35"/>
        <v>#REF!</v>
      </c>
      <c r="EL36" s="41" t="e">
        <f t="shared" si="35"/>
        <v>#REF!</v>
      </c>
      <c r="EM36" s="41" t="e">
        <f t="shared" si="35"/>
        <v>#REF!</v>
      </c>
      <c r="EN36" s="41" t="e">
        <f t="shared" si="35"/>
        <v>#REF!</v>
      </c>
      <c r="EO36" s="41" t="e">
        <f t="shared" si="35"/>
        <v>#REF!</v>
      </c>
      <c r="EP36" s="41" t="e">
        <f t="shared" si="42"/>
        <v>#REF!</v>
      </c>
      <c r="EQ36" s="41" t="e">
        <f t="shared" si="42"/>
        <v>#REF!</v>
      </c>
      <c r="ER36" s="41" t="e">
        <f t="shared" si="42"/>
        <v>#REF!</v>
      </c>
      <c r="ES36" s="41" t="e">
        <f t="shared" si="42"/>
        <v>#REF!</v>
      </c>
      <c r="ET36" s="41" t="e">
        <f t="shared" si="42"/>
        <v>#REF!</v>
      </c>
      <c r="EU36" s="41" t="e">
        <f t="shared" si="42"/>
        <v>#REF!</v>
      </c>
      <c r="EV36" s="41" t="e">
        <f t="shared" si="42"/>
        <v>#REF!</v>
      </c>
      <c r="EW36" s="41" t="e">
        <f t="shared" si="42"/>
        <v>#REF!</v>
      </c>
      <c r="EX36" s="41" t="e">
        <f t="shared" si="42"/>
        <v>#REF!</v>
      </c>
      <c r="EY36" s="41" t="e">
        <f t="shared" si="42"/>
        <v>#REF!</v>
      </c>
      <c r="EZ36" s="41" t="e">
        <f t="shared" si="42"/>
        <v>#REF!</v>
      </c>
      <c r="FA36" s="41" t="e">
        <f t="shared" si="42"/>
        <v>#REF!</v>
      </c>
      <c r="FB36" s="41" t="e">
        <f t="shared" si="42"/>
        <v>#REF!</v>
      </c>
      <c r="FC36" s="41" t="e">
        <f t="shared" si="42"/>
        <v>#REF!</v>
      </c>
      <c r="FD36" s="41" t="e">
        <f t="shared" si="42"/>
        <v>#REF!</v>
      </c>
      <c r="FE36" s="41" t="e">
        <f t="shared" si="42"/>
        <v>#REF!</v>
      </c>
      <c r="FF36" s="41" t="e">
        <f t="shared" si="36"/>
        <v>#REF!</v>
      </c>
      <c r="FG36" s="41" t="e">
        <f t="shared" si="36"/>
        <v>#REF!</v>
      </c>
      <c r="FH36" s="41" t="e">
        <f t="shared" si="36"/>
        <v>#REF!</v>
      </c>
      <c r="FI36" s="41" t="e">
        <f t="shared" si="36"/>
        <v>#REF!</v>
      </c>
      <c r="FJ36" s="41" t="e">
        <f t="shared" si="36"/>
        <v>#REF!</v>
      </c>
      <c r="FK36" s="41" t="e">
        <f t="shared" si="36"/>
        <v>#REF!</v>
      </c>
      <c r="FL36" s="41" t="e">
        <f t="shared" si="36"/>
        <v>#REF!</v>
      </c>
      <c r="FM36" s="41" t="e">
        <f t="shared" si="36"/>
        <v>#REF!</v>
      </c>
      <c r="FN36" s="41" t="e">
        <f t="shared" si="36"/>
        <v>#REF!</v>
      </c>
      <c r="FO36" s="41" t="e">
        <f t="shared" si="36"/>
        <v>#REF!</v>
      </c>
      <c r="FP36" s="41" t="e">
        <f t="shared" si="36"/>
        <v>#REF!</v>
      </c>
      <c r="FQ36" s="41" t="e">
        <f t="shared" si="36"/>
        <v>#REF!</v>
      </c>
      <c r="FR36" s="41" t="e">
        <f t="shared" si="36"/>
        <v>#REF!</v>
      </c>
      <c r="FS36" s="41" t="e">
        <f t="shared" si="36"/>
        <v>#REF!</v>
      </c>
      <c r="FT36" s="41" t="e">
        <f t="shared" si="36"/>
        <v>#REF!</v>
      </c>
      <c r="FU36" s="41" t="e">
        <f t="shared" si="36"/>
        <v>#REF!</v>
      </c>
      <c r="FV36" s="41" t="e">
        <f t="shared" si="43"/>
        <v>#REF!</v>
      </c>
      <c r="FW36" s="41" t="e">
        <f t="shared" si="43"/>
        <v>#REF!</v>
      </c>
      <c r="FX36" s="41" t="e">
        <f t="shared" si="43"/>
        <v>#REF!</v>
      </c>
      <c r="FY36" s="41" t="e">
        <f t="shared" si="43"/>
        <v>#REF!</v>
      </c>
      <c r="FZ36" s="41" t="e">
        <f t="shared" si="43"/>
        <v>#REF!</v>
      </c>
      <c r="GA36" s="41" t="e">
        <f t="shared" si="43"/>
        <v>#REF!</v>
      </c>
      <c r="GB36" s="41" t="e">
        <f t="shared" si="43"/>
        <v>#REF!</v>
      </c>
      <c r="GC36" s="41" t="e">
        <f t="shared" si="43"/>
        <v>#REF!</v>
      </c>
      <c r="GD36" s="41" t="e">
        <f t="shared" si="43"/>
        <v>#REF!</v>
      </c>
      <c r="GE36" s="41" t="e">
        <f t="shared" si="43"/>
        <v>#REF!</v>
      </c>
      <c r="GF36" s="41" t="e">
        <f t="shared" si="43"/>
        <v>#REF!</v>
      </c>
      <c r="GG36" s="41" t="e">
        <f t="shared" si="43"/>
        <v>#REF!</v>
      </c>
      <c r="GH36" s="41" t="e">
        <f t="shared" si="43"/>
        <v>#REF!</v>
      </c>
      <c r="GI36" s="41" t="e">
        <f t="shared" si="43"/>
        <v>#REF!</v>
      </c>
      <c r="GJ36" s="41" t="e">
        <f t="shared" si="43"/>
        <v>#REF!</v>
      </c>
      <c r="GK36" s="41" t="e">
        <f t="shared" si="43"/>
        <v>#REF!</v>
      </c>
      <c r="GL36" s="41" t="e">
        <f t="shared" si="37"/>
        <v>#REF!</v>
      </c>
      <c r="GM36" s="41" t="e">
        <f t="shared" si="37"/>
        <v>#REF!</v>
      </c>
      <c r="GN36" s="41" t="e">
        <f t="shared" si="37"/>
        <v>#REF!</v>
      </c>
      <c r="GO36" s="41" t="e">
        <f t="shared" si="37"/>
        <v>#REF!</v>
      </c>
      <c r="GP36" s="41" t="e">
        <f t="shared" si="37"/>
        <v>#REF!</v>
      </c>
      <c r="GQ36" s="41" t="e">
        <f t="shared" si="37"/>
        <v>#REF!</v>
      </c>
      <c r="GR36" s="41" t="e">
        <f t="shared" si="37"/>
        <v>#REF!</v>
      </c>
      <c r="GS36" s="41" t="e">
        <f t="shared" si="37"/>
        <v>#REF!</v>
      </c>
      <c r="GT36" s="41" t="e">
        <f t="shared" si="37"/>
        <v>#REF!</v>
      </c>
      <c r="GU36" s="41" t="e">
        <f t="shared" si="37"/>
        <v>#REF!</v>
      </c>
      <c r="GV36" s="41" t="e">
        <f t="shared" si="37"/>
        <v>#REF!</v>
      </c>
      <c r="GW36" s="41" t="e">
        <f t="shared" si="37"/>
        <v>#REF!</v>
      </c>
      <c r="GX36" s="41" t="e">
        <f t="shared" si="37"/>
        <v>#REF!</v>
      </c>
      <c r="GY36" s="41" t="e">
        <f t="shared" si="37"/>
        <v>#REF!</v>
      </c>
      <c r="GZ36" s="41" t="e">
        <f t="shared" si="37"/>
        <v>#REF!</v>
      </c>
      <c r="HA36" s="41" t="e">
        <f t="shared" si="37"/>
        <v>#REF!</v>
      </c>
      <c r="HB36" s="41" t="e">
        <f t="shared" si="44"/>
        <v>#REF!</v>
      </c>
      <c r="HC36" s="41" t="e">
        <f t="shared" si="44"/>
        <v>#REF!</v>
      </c>
      <c r="HD36" s="41" t="e">
        <f t="shared" si="44"/>
        <v>#REF!</v>
      </c>
      <c r="HE36" s="41" t="e">
        <f t="shared" si="44"/>
        <v>#REF!</v>
      </c>
      <c r="HF36" s="41" t="e">
        <f t="shared" si="44"/>
        <v>#REF!</v>
      </c>
      <c r="HG36" s="41" t="e">
        <f t="shared" si="44"/>
        <v>#REF!</v>
      </c>
      <c r="HH36" s="41" t="e">
        <f t="shared" si="44"/>
        <v>#REF!</v>
      </c>
      <c r="HI36" s="41" t="e">
        <f t="shared" si="44"/>
        <v>#REF!</v>
      </c>
      <c r="HJ36" s="41" t="e">
        <f t="shared" si="44"/>
        <v>#REF!</v>
      </c>
    </row>
    <row r="37" spans="1:218" ht="14.4" x14ac:dyDescent="0.3">
      <c r="A37" s="42">
        <v>34</v>
      </c>
      <c r="B37" s="43" t="e">
        <f>'CMM1 - AUX CALC'!$AI$67</f>
        <v>#REF!</v>
      </c>
      <c r="AJ37" s="41" t="e">
        <f>$B37/(_xlfn.SINGLE(PrazoConcessao)*12-AJ$3+1)</f>
        <v>#REF!</v>
      </c>
      <c r="AK37" s="41" t="e">
        <f t="shared" si="38"/>
        <v>#REF!</v>
      </c>
      <c r="AL37" s="41" t="e">
        <f t="shared" si="38"/>
        <v>#REF!</v>
      </c>
      <c r="AM37" s="41" t="e">
        <f t="shared" si="38"/>
        <v>#REF!</v>
      </c>
      <c r="AN37" s="41" t="e">
        <f t="shared" si="38"/>
        <v>#REF!</v>
      </c>
      <c r="AO37" s="41" t="e">
        <f t="shared" si="38"/>
        <v>#REF!</v>
      </c>
      <c r="AP37" s="41" t="e">
        <f t="shared" si="38"/>
        <v>#REF!</v>
      </c>
      <c r="AQ37" s="41" t="e">
        <f t="shared" si="38"/>
        <v>#REF!</v>
      </c>
      <c r="AR37" s="41" t="e">
        <f t="shared" si="38"/>
        <v>#REF!</v>
      </c>
      <c r="AS37" s="41" t="e">
        <f t="shared" si="38"/>
        <v>#REF!</v>
      </c>
      <c r="AT37" s="41" t="e">
        <f t="shared" si="38"/>
        <v>#REF!</v>
      </c>
      <c r="AU37" s="41" t="e">
        <f t="shared" si="38"/>
        <v>#REF!</v>
      </c>
      <c r="AV37" s="41" t="e">
        <f t="shared" si="38"/>
        <v>#REF!</v>
      </c>
      <c r="AW37" s="41" t="e">
        <f t="shared" si="38"/>
        <v>#REF!</v>
      </c>
      <c r="AX37" s="41" t="e">
        <f t="shared" si="38"/>
        <v>#REF!</v>
      </c>
      <c r="AY37" s="41" t="e">
        <f t="shared" si="38"/>
        <v>#REF!</v>
      </c>
      <c r="AZ37" s="41" t="e">
        <f t="shared" si="45"/>
        <v>#REF!</v>
      </c>
      <c r="BA37" s="41" t="e">
        <f t="shared" si="45"/>
        <v>#REF!</v>
      </c>
      <c r="BB37" s="41" t="e">
        <f t="shared" si="45"/>
        <v>#REF!</v>
      </c>
      <c r="BC37" s="41" t="e">
        <f t="shared" si="45"/>
        <v>#REF!</v>
      </c>
      <c r="BD37" s="41" t="e">
        <f t="shared" si="45"/>
        <v>#REF!</v>
      </c>
      <c r="BE37" s="41" t="e">
        <f t="shared" si="45"/>
        <v>#REF!</v>
      </c>
      <c r="BF37" s="41" t="e">
        <f t="shared" si="45"/>
        <v>#REF!</v>
      </c>
      <c r="BG37" s="41" t="e">
        <f t="shared" si="45"/>
        <v>#REF!</v>
      </c>
      <c r="BH37" s="41" t="e">
        <f t="shared" si="45"/>
        <v>#REF!</v>
      </c>
      <c r="BI37" s="41" t="e">
        <f t="shared" si="45"/>
        <v>#REF!</v>
      </c>
      <c r="BJ37" s="41" t="e">
        <f t="shared" si="45"/>
        <v>#REF!</v>
      </c>
      <c r="BK37" s="41" t="e">
        <f t="shared" si="45"/>
        <v>#REF!</v>
      </c>
      <c r="BL37" s="41" t="e">
        <f t="shared" si="45"/>
        <v>#REF!</v>
      </c>
      <c r="BM37" s="41" t="e">
        <f t="shared" si="45"/>
        <v>#REF!</v>
      </c>
      <c r="BN37" s="41" t="e">
        <f t="shared" si="39"/>
        <v>#REF!</v>
      </c>
      <c r="BO37" s="41" t="e">
        <f t="shared" si="39"/>
        <v>#REF!</v>
      </c>
      <c r="BP37" s="41" t="e">
        <f t="shared" si="39"/>
        <v>#REF!</v>
      </c>
      <c r="BQ37" s="41" t="e">
        <f t="shared" si="39"/>
        <v>#REF!</v>
      </c>
      <c r="BR37" s="41" t="e">
        <f t="shared" si="39"/>
        <v>#REF!</v>
      </c>
      <c r="BS37" s="41" t="e">
        <f t="shared" si="39"/>
        <v>#REF!</v>
      </c>
      <c r="BT37" s="41" t="e">
        <f t="shared" si="39"/>
        <v>#REF!</v>
      </c>
      <c r="BU37" s="41" t="e">
        <f t="shared" si="39"/>
        <v>#REF!</v>
      </c>
      <c r="BV37" s="41" t="e">
        <f t="shared" si="39"/>
        <v>#REF!</v>
      </c>
      <c r="BW37" s="41" t="e">
        <f t="shared" si="39"/>
        <v>#REF!</v>
      </c>
      <c r="BX37" s="41" t="e">
        <f t="shared" si="39"/>
        <v>#REF!</v>
      </c>
      <c r="BY37" s="41" t="e">
        <f t="shared" si="39"/>
        <v>#REF!</v>
      </c>
      <c r="BZ37" s="41" t="e">
        <f t="shared" si="39"/>
        <v>#REF!</v>
      </c>
      <c r="CA37" s="41" t="e">
        <f t="shared" si="39"/>
        <v>#REF!</v>
      </c>
      <c r="CB37" s="41" t="e">
        <f t="shared" si="39"/>
        <v>#REF!</v>
      </c>
      <c r="CC37" s="41" t="e">
        <f t="shared" si="39"/>
        <v>#REF!</v>
      </c>
      <c r="CD37" s="41" t="e">
        <f t="shared" si="40"/>
        <v>#REF!</v>
      </c>
      <c r="CE37" s="41" t="e">
        <f t="shared" si="40"/>
        <v>#REF!</v>
      </c>
      <c r="CF37" s="41" t="e">
        <f t="shared" si="40"/>
        <v>#REF!</v>
      </c>
      <c r="CG37" s="41" t="e">
        <f t="shared" si="40"/>
        <v>#REF!</v>
      </c>
      <c r="CH37" s="41" t="e">
        <f t="shared" si="40"/>
        <v>#REF!</v>
      </c>
      <c r="CI37" s="41" t="e">
        <f t="shared" si="40"/>
        <v>#REF!</v>
      </c>
      <c r="CJ37" s="41" t="e">
        <f t="shared" si="40"/>
        <v>#REF!</v>
      </c>
      <c r="CK37" s="41" t="e">
        <f t="shared" si="40"/>
        <v>#REF!</v>
      </c>
      <c r="CL37" s="41" t="e">
        <f t="shared" si="40"/>
        <v>#REF!</v>
      </c>
      <c r="CM37" s="41" t="e">
        <f t="shared" si="40"/>
        <v>#REF!</v>
      </c>
      <c r="CN37" s="41" t="e">
        <f t="shared" si="40"/>
        <v>#REF!</v>
      </c>
      <c r="CO37" s="41" t="e">
        <f t="shared" si="40"/>
        <v>#REF!</v>
      </c>
      <c r="CP37" s="41" t="e">
        <f t="shared" si="40"/>
        <v>#REF!</v>
      </c>
      <c r="CQ37" s="41" t="e">
        <f t="shared" si="40"/>
        <v>#REF!</v>
      </c>
      <c r="CR37" s="41" t="e">
        <f t="shared" si="40"/>
        <v>#REF!</v>
      </c>
      <c r="CS37" s="41" t="e">
        <f t="shared" si="40"/>
        <v>#REF!</v>
      </c>
      <c r="CT37" s="41" t="e">
        <f t="shared" si="34"/>
        <v>#REF!</v>
      </c>
      <c r="CU37" s="41" t="e">
        <f t="shared" si="34"/>
        <v>#REF!</v>
      </c>
      <c r="CV37" s="41" t="e">
        <f t="shared" si="34"/>
        <v>#REF!</v>
      </c>
      <c r="CW37" s="41" t="e">
        <f t="shared" si="34"/>
        <v>#REF!</v>
      </c>
      <c r="CX37" s="41" t="e">
        <f t="shared" si="34"/>
        <v>#REF!</v>
      </c>
      <c r="CY37" s="41" t="e">
        <f t="shared" si="34"/>
        <v>#REF!</v>
      </c>
      <c r="CZ37" s="41" t="e">
        <f t="shared" si="34"/>
        <v>#REF!</v>
      </c>
      <c r="DA37" s="41" t="e">
        <f t="shared" si="34"/>
        <v>#REF!</v>
      </c>
      <c r="DB37" s="41" t="e">
        <f t="shared" si="34"/>
        <v>#REF!</v>
      </c>
      <c r="DC37" s="41" t="e">
        <f t="shared" si="34"/>
        <v>#REF!</v>
      </c>
      <c r="DD37" s="41" t="e">
        <f t="shared" si="34"/>
        <v>#REF!</v>
      </c>
      <c r="DE37" s="41" t="e">
        <f t="shared" si="34"/>
        <v>#REF!</v>
      </c>
      <c r="DF37" s="41" t="e">
        <f t="shared" si="34"/>
        <v>#REF!</v>
      </c>
      <c r="DG37" s="41" t="e">
        <f t="shared" si="34"/>
        <v>#REF!</v>
      </c>
      <c r="DH37" s="41" t="e">
        <f t="shared" si="34"/>
        <v>#REF!</v>
      </c>
      <c r="DI37" s="41" t="e">
        <f t="shared" si="34"/>
        <v>#REF!</v>
      </c>
      <c r="DJ37" s="41" t="e">
        <f t="shared" si="41"/>
        <v>#REF!</v>
      </c>
      <c r="DK37" s="41" t="e">
        <f t="shared" si="41"/>
        <v>#REF!</v>
      </c>
      <c r="DL37" s="41" t="e">
        <f t="shared" si="41"/>
        <v>#REF!</v>
      </c>
      <c r="DM37" s="41" t="e">
        <f t="shared" si="41"/>
        <v>#REF!</v>
      </c>
      <c r="DN37" s="41" t="e">
        <f t="shared" si="41"/>
        <v>#REF!</v>
      </c>
      <c r="DO37" s="41" t="e">
        <f t="shared" si="41"/>
        <v>#REF!</v>
      </c>
      <c r="DP37" s="41" t="e">
        <f t="shared" si="41"/>
        <v>#REF!</v>
      </c>
      <c r="DQ37" s="41" t="e">
        <f t="shared" si="41"/>
        <v>#REF!</v>
      </c>
      <c r="DR37" s="41" t="e">
        <f t="shared" si="41"/>
        <v>#REF!</v>
      </c>
      <c r="DS37" s="41" t="e">
        <f t="shared" si="41"/>
        <v>#REF!</v>
      </c>
      <c r="DT37" s="41" t="e">
        <f t="shared" si="41"/>
        <v>#REF!</v>
      </c>
      <c r="DU37" s="41" t="e">
        <f t="shared" si="41"/>
        <v>#REF!</v>
      </c>
      <c r="DV37" s="41" t="e">
        <f t="shared" si="41"/>
        <v>#REF!</v>
      </c>
      <c r="DW37" s="41" t="e">
        <f t="shared" si="41"/>
        <v>#REF!</v>
      </c>
      <c r="DX37" s="41" t="e">
        <f t="shared" si="41"/>
        <v>#REF!</v>
      </c>
      <c r="DY37" s="41" t="e">
        <f t="shared" si="41"/>
        <v>#REF!</v>
      </c>
      <c r="DZ37" s="41" t="e">
        <f t="shared" si="35"/>
        <v>#REF!</v>
      </c>
      <c r="EA37" s="41" t="e">
        <f t="shared" si="35"/>
        <v>#REF!</v>
      </c>
      <c r="EB37" s="41" t="e">
        <f t="shared" si="35"/>
        <v>#REF!</v>
      </c>
      <c r="EC37" s="41" t="e">
        <f t="shared" si="35"/>
        <v>#REF!</v>
      </c>
      <c r="ED37" s="41" t="e">
        <f t="shared" si="35"/>
        <v>#REF!</v>
      </c>
      <c r="EE37" s="41" t="e">
        <f t="shared" si="35"/>
        <v>#REF!</v>
      </c>
      <c r="EF37" s="41" t="e">
        <f t="shared" si="35"/>
        <v>#REF!</v>
      </c>
      <c r="EG37" s="41" t="e">
        <f t="shared" si="35"/>
        <v>#REF!</v>
      </c>
      <c r="EH37" s="41" t="e">
        <f t="shared" si="35"/>
        <v>#REF!</v>
      </c>
      <c r="EI37" s="41" t="e">
        <f t="shared" si="35"/>
        <v>#REF!</v>
      </c>
      <c r="EJ37" s="41" t="e">
        <f t="shared" si="35"/>
        <v>#REF!</v>
      </c>
      <c r="EK37" s="41" t="e">
        <f t="shared" si="35"/>
        <v>#REF!</v>
      </c>
      <c r="EL37" s="41" t="e">
        <f t="shared" si="35"/>
        <v>#REF!</v>
      </c>
      <c r="EM37" s="41" t="e">
        <f t="shared" si="35"/>
        <v>#REF!</v>
      </c>
      <c r="EN37" s="41" t="e">
        <f t="shared" si="35"/>
        <v>#REF!</v>
      </c>
      <c r="EO37" s="41" t="e">
        <f t="shared" si="35"/>
        <v>#REF!</v>
      </c>
      <c r="EP37" s="41" t="e">
        <f t="shared" si="42"/>
        <v>#REF!</v>
      </c>
      <c r="EQ37" s="41" t="e">
        <f t="shared" si="42"/>
        <v>#REF!</v>
      </c>
      <c r="ER37" s="41" t="e">
        <f t="shared" si="42"/>
        <v>#REF!</v>
      </c>
      <c r="ES37" s="41" t="e">
        <f t="shared" si="42"/>
        <v>#REF!</v>
      </c>
      <c r="ET37" s="41" t="e">
        <f t="shared" si="42"/>
        <v>#REF!</v>
      </c>
      <c r="EU37" s="41" t="e">
        <f t="shared" si="42"/>
        <v>#REF!</v>
      </c>
      <c r="EV37" s="41" t="e">
        <f t="shared" si="42"/>
        <v>#REF!</v>
      </c>
      <c r="EW37" s="41" t="e">
        <f t="shared" si="42"/>
        <v>#REF!</v>
      </c>
      <c r="EX37" s="41" t="e">
        <f t="shared" si="42"/>
        <v>#REF!</v>
      </c>
      <c r="EY37" s="41" t="e">
        <f t="shared" si="42"/>
        <v>#REF!</v>
      </c>
      <c r="EZ37" s="41" t="e">
        <f t="shared" si="42"/>
        <v>#REF!</v>
      </c>
      <c r="FA37" s="41" t="e">
        <f t="shared" si="42"/>
        <v>#REF!</v>
      </c>
      <c r="FB37" s="41" t="e">
        <f t="shared" si="42"/>
        <v>#REF!</v>
      </c>
      <c r="FC37" s="41" t="e">
        <f t="shared" si="42"/>
        <v>#REF!</v>
      </c>
      <c r="FD37" s="41" t="e">
        <f t="shared" si="42"/>
        <v>#REF!</v>
      </c>
      <c r="FE37" s="41" t="e">
        <f t="shared" si="42"/>
        <v>#REF!</v>
      </c>
      <c r="FF37" s="41" t="e">
        <f t="shared" si="36"/>
        <v>#REF!</v>
      </c>
      <c r="FG37" s="41" t="e">
        <f t="shared" si="36"/>
        <v>#REF!</v>
      </c>
      <c r="FH37" s="41" t="e">
        <f t="shared" si="36"/>
        <v>#REF!</v>
      </c>
      <c r="FI37" s="41" t="e">
        <f t="shared" si="36"/>
        <v>#REF!</v>
      </c>
      <c r="FJ37" s="41" t="e">
        <f t="shared" si="36"/>
        <v>#REF!</v>
      </c>
      <c r="FK37" s="41" t="e">
        <f t="shared" si="36"/>
        <v>#REF!</v>
      </c>
      <c r="FL37" s="41" t="e">
        <f t="shared" si="36"/>
        <v>#REF!</v>
      </c>
      <c r="FM37" s="41" t="e">
        <f t="shared" si="36"/>
        <v>#REF!</v>
      </c>
      <c r="FN37" s="41" t="e">
        <f t="shared" si="36"/>
        <v>#REF!</v>
      </c>
      <c r="FO37" s="41" t="e">
        <f t="shared" si="36"/>
        <v>#REF!</v>
      </c>
      <c r="FP37" s="41" t="e">
        <f t="shared" si="36"/>
        <v>#REF!</v>
      </c>
      <c r="FQ37" s="41" t="e">
        <f t="shared" si="36"/>
        <v>#REF!</v>
      </c>
      <c r="FR37" s="41" t="e">
        <f t="shared" si="36"/>
        <v>#REF!</v>
      </c>
      <c r="FS37" s="41" t="e">
        <f t="shared" si="36"/>
        <v>#REF!</v>
      </c>
      <c r="FT37" s="41" t="e">
        <f t="shared" si="36"/>
        <v>#REF!</v>
      </c>
      <c r="FU37" s="41" t="e">
        <f t="shared" si="36"/>
        <v>#REF!</v>
      </c>
      <c r="FV37" s="41" t="e">
        <f t="shared" si="43"/>
        <v>#REF!</v>
      </c>
      <c r="FW37" s="41" t="e">
        <f t="shared" si="43"/>
        <v>#REF!</v>
      </c>
      <c r="FX37" s="41" t="e">
        <f t="shared" si="43"/>
        <v>#REF!</v>
      </c>
      <c r="FY37" s="41" t="e">
        <f t="shared" si="43"/>
        <v>#REF!</v>
      </c>
      <c r="FZ37" s="41" t="e">
        <f t="shared" si="43"/>
        <v>#REF!</v>
      </c>
      <c r="GA37" s="41" t="e">
        <f t="shared" si="43"/>
        <v>#REF!</v>
      </c>
      <c r="GB37" s="41" t="e">
        <f t="shared" si="43"/>
        <v>#REF!</v>
      </c>
      <c r="GC37" s="41" t="e">
        <f t="shared" si="43"/>
        <v>#REF!</v>
      </c>
      <c r="GD37" s="41" t="e">
        <f t="shared" si="43"/>
        <v>#REF!</v>
      </c>
      <c r="GE37" s="41" t="e">
        <f t="shared" si="43"/>
        <v>#REF!</v>
      </c>
      <c r="GF37" s="41" t="e">
        <f t="shared" si="43"/>
        <v>#REF!</v>
      </c>
      <c r="GG37" s="41" t="e">
        <f t="shared" si="43"/>
        <v>#REF!</v>
      </c>
      <c r="GH37" s="41" t="e">
        <f t="shared" si="43"/>
        <v>#REF!</v>
      </c>
      <c r="GI37" s="41" t="e">
        <f t="shared" si="43"/>
        <v>#REF!</v>
      </c>
      <c r="GJ37" s="41" t="e">
        <f t="shared" si="43"/>
        <v>#REF!</v>
      </c>
      <c r="GK37" s="41" t="e">
        <f t="shared" si="43"/>
        <v>#REF!</v>
      </c>
      <c r="GL37" s="41" t="e">
        <f t="shared" si="37"/>
        <v>#REF!</v>
      </c>
      <c r="GM37" s="41" t="e">
        <f t="shared" si="37"/>
        <v>#REF!</v>
      </c>
      <c r="GN37" s="41" t="e">
        <f t="shared" si="37"/>
        <v>#REF!</v>
      </c>
      <c r="GO37" s="41" t="e">
        <f t="shared" si="37"/>
        <v>#REF!</v>
      </c>
      <c r="GP37" s="41" t="e">
        <f t="shared" si="37"/>
        <v>#REF!</v>
      </c>
      <c r="GQ37" s="41" t="e">
        <f t="shared" si="37"/>
        <v>#REF!</v>
      </c>
      <c r="GR37" s="41" t="e">
        <f t="shared" si="37"/>
        <v>#REF!</v>
      </c>
      <c r="GS37" s="41" t="e">
        <f t="shared" si="37"/>
        <v>#REF!</v>
      </c>
      <c r="GT37" s="41" t="e">
        <f t="shared" si="37"/>
        <v>#REF!</v>
      </c>
      <c r="GU37" s="41" t="e">
        <f t="shared" si="37"/>
        <v>#REF!</v>
      </c>
      <c r="GV37" s="41" t="e">
        <f t="shared" si="37"/>
        <v>#REF!</v>
      </c>
      <c r="GW37" s="41" t="e">
        <f t="shared" si="37"/>
        <v>#REF!</v>
      </c>
      <c r="GX37" s="41" t="e">
        <f t="shared" si="37"/>
        <v>#REF!</v>
      </c>
      <c r="GY37" s="41" t="e">
        <f t="shared" si="37"/>
        <v>#REF!</v>
      </c>
      <c r="GZ37" s="41" t="e">
        <f t="shared" si="37"/>
        <v>#REF!</v>
      </c>
      <c r="HA37" s="41" t="e">
        <f t="shared" si="37"/>
        <v>#REF!</v>
      </c>
      <c r="HB37" s="41" t="e">
        <f t="shared" si="44"/>
        <v>#REF!</v>
      </c>
      <c r="HC37" s="41" t="e">
        <f t="shared" si="44"/>
        <v>#REF!</v>
      </c>
      <c r="HD37" s="41" t="e">
        <f t="shared" si="44"/>
        <v>#REF!</v>
      </c>
      <c r="HE37" s="41" t="e">
        <f t="shared" si="44"/>
        <v>#REF!</v>
      </c>
      <c r="HF37" s="41" t="e">
        <f t="shared" si="44"/>
        <v>#REF!</v>
      </c>
      <c r="HG37" s="41" t="e">
        <f t="shared" si="44"/>
        <v>#REF!</v>
      </c>
      <c r="HH37" s="41" t="e">
        <f t="shared" si="44"/>
        <v>#REF!</v>
      </c>
      <c r="HI37" s="41" t="e">
        <f t="shared" si="44"/>
        <v>#REF!</v>
      </c>
      <c r="HJ37" s="41" t="e">
        <f t="shared" si="44"/>
        <v>#REF!</v>
      </c>
    </row>
    <row r="38" spans="1:218" ht="14.4" x14ac:dyDescent="0.3">
      <c r="A38" s="42">
        <v>35</v>
      </c>
      <c r="B38" s="43" t="e">
        <f>'CMM1 - AUX CALC'!$AJ$67</f>
        <v>#REF!</v>
      </c>
      <c r="AK38" s="41" t="e">
        <f>$B38/(_xlfn.SINGLE(PrazoConcessao)*12-AK$3+1)</f>
        <v>#REF!</v>
      </c>
      <c r="AL38" s="41" t="e">
        <f t="shared" si="38"/>
        <v>#REF!</v>
      </c>
      <c r="AM38" s="41" t="e">
        <f t="shared" si="38"/>
        <v>#REF!</v>
      </c>
      <c r="AN38" s="41" t="e">
        <f t="shared" si="38"/>
        <v>#REF!</v>
      </c>
      <c r="AO38" s="41" t="e">
        <f t="shared" si="38"/>
        <v>#REF!</v>
      </c>
      <c r="AP38" s="41" t="e">
        <f t="shared" si="38"/>
        <v>#REF!</v>
      </c>
      <c r="AQ38" s="41" t="e">
        <f t="shared" si="38"/>
        <v>#REF!</v>
      </c>
      <c r="AR38" s="41" t="e">
        <f t="shared" si="38"/>
        <v>#REF!</v>
      </c>
      <c r="AS38" s="41" t="e">
        <f t="shared" si="38"/>
        <v>#REF!</v>
      </c>
      <c r="AT38" s="41" t="e">
        <f t="shared" si="38"/>
        <v>#REF!</v>
      </c>
      <c r="AU38" s="41" t="e">
        <f t="shared" si="38"/>
        <v>#REF!</v>
      </c>
      <c r="AV38" s="41" t="e">
        <f t="shared" si="38"/>
        <v>#REF!</v>
      </c>
      <c r="AW38" s="41" t="e">
        <f t="shared" si="38"/>
        <v>#REF!</v>
      </c>
      <c r="AX38" s="41" t="e">
        <f t="shared" si="38"/>
        <v>#REF!</v>
      </c>
      <c r="AY38" s="41" t="e">
        <f t="shared" si="38"/>
        <v>#REF!</v>
      </c>
      <c r="AZ38" s="41" t="e">
        <f t="shared" si="45"/>
        <v>#REF!</v>
      </c>
      <c r="BA38" s="41" t="e">
        <f t="shared" si="45"/>
        <v>#REF!</v>
      </c>
      <c r="BB38" s="41" t="e">
        <f t="shared" si="45"/>
        <v>#REF!</v>
      </c>
      <c r="BC38" s="41" t="e">
        <f t="shared" si="45"/>
        <v>#REF!</v>
      </c>
      <c r="BD38" s="41" t="e">
        <f t="shared" si="45"/>
        <v>#REF!</v>
      </c>
      <c r="BE38" s="41" t="e">
        <f t="shared" si="45"/>
        <v>#REF!</v>
      </c>
      <c r="BF38" s="41" t="e">
        <f t="shared" si="45"/>
        <v>#REF!</v>
      </c>
      <c r="BG38" s="41" t="e">
        <f t="shared" si="45"/>
        <v>#REF!</v>
      </c>
      <c r="BH38" s="41" t="e">
        <f t="shared" si="45"/>
        <v>#REF!</v>
      </c>
      <c r="BI38" s="41" t="e">
        <f t="shared" si="45"/>
        <v>#REF!</v>
      </c>
      <c r="BJ38" s="41" t="e">
        <f t="shared" si="45"/>
        <v>#REF!</v>
      </c>
      <c r="BK38" s="41" t="e">
        <f t="shared" si="45"/>
        <v>#REF!</v>
      </c>
      <c r="BL38" s="41" t="e">
        <f t="shared" si="45"/>
        <v>#REF!</v>
      </c>
      <c r="BM38" s="41" t="e">
        <f t="shared" si="45"/>
        <v>#REF!</v>
      </c>
      <c r="BN38" s="41" t="e">
        <f t="shared" si="39"/>
        <v>#REF!</v>
      </c>
      <c r="BO38" s="41" t="e">
        <f t="shared" si="39"/>
        <v>#REF!</v>
      </c>
      <c r="BP38" s="41" t="e">
        <f t="shared" si="39"/>
        <v>#REF!</v>
      </c>
      <c r="BQ38" s="41" t="e">
        <f t="shared" si="39"/>
        <v>#REF!</v>
      </c>
      <c r="BR38" s="41" t="e">
        <f t="shared" si="39"/>
        <v>#REF!</v>
      </c>
      <c r="BS38" s="41" t="e">
        <f t="shared" si="39"/>
        <v>#REF!</v>
      </c>
      <c r="BT38" s="41" t="e">
        <f t="shared" si="39"/>
        <v>#REF!</v>
      </c>
      <c r="BU38" s="41" t="e">
        <f t="shared" si="39"/>
        <v>#REF!</v>
      </c>
      <c r="BV38" s="41" t="e">
        <f t="shared" si="39"/>
        <v>#REF!</v>
      </c>
      <c r="BW38" s="41" t="e">
        <f t="shared" si="39"/>
        <v>#REF!</v>
      </c>
      <c r="BX38" s="41" t="e">
        <f t="shared" si="39"/>
        <v>#REF!</v>
      </c>
      <c r="BY38" s="41" t="e">
        <f t="shared" si="39"/>
        <v>#REF!</v>
      </c>
      <c r="BZ38" s="41" t="e">
        <f t="shared" si="39"/>
        <v>#REF!</v>
      </c>
      <c r="CA38" s="41" t="e">
        <f t="shared" si="39"/>
        <v>#REF!</v>
      </c>
      <c r="CB38" s="41" t="e">
        <f t="shared" si="39"/>
        <v>#REF!</v>
      </c>
      <c r="CC38" s="41" t="e">
        <f t="shared" si="39"/>
        <v>#REF!</v>
      </c>
      <c r="CD38" s="41" t="e">
        <f t="shared" si="40"/>
        <v>#REF!</v>
      </c>
      <c r="CE38" s="41" t="e">
        <f t="shared" si="40"/>
        <v>#REF!</v>
      </c>
      <c r="CF38" s="41" t="e">
        <f t="shared" si="40"/>
        <v>#REF!</v>
      </c>
      <c r="CG38" s="41" t="e">
        <f t="shared" si="40"/>
        <v>#REF!</v>
      </c>
      <c r="CH38" s="41" t="e">
        <f t="shared" si="40"/>
        <v>#REF!</v>
      </c>
      <c r="CI38" s="41" t="e">
        <f t="shared" si="40"/>
        <v>#REF!</v>
      </c>
      <c r="CJ38" s="41" t="e">
        <f t="shared" si="40"/>
        <v>#REF!</v>
      </c>
      <c r="CK38" s="41" t="e">
        <f t="shared" si="40"/>
        <v>#REF!</v>
      </c>
      <c r="CL38" s="41" t="e">
        <f t="shared" si="40"/>
        <v>#REF!</v>
      </c>
      <c r="CM38" s="41" t="e">
        <f t="shared" si="40"/>
        <v>#REF!</v>
      </c>
      <c r="CN38" s="41" t="e">
        <f t="shared" si="40"/>
        <v>#REF!</v>
      </c>
      <c r="CO38" s="41" t="e">
        <f t="shared" si="40"/>
        <v>#REF!</v>
      </c>
      <c r="CP38" s="41" t="e">
        <f t="shared" si="40"/>
        <v>#REF!</v>
      </c>
      <c r="CQ38" s="41" t="e">
        <f t="shared" si="40"/>
        <v>#REF!</v>
      </c>
      <c r="CR38" s="41" t="e">
        <f t="shared" si="40"/>
        <v>#REF!</v>
      </c>
      <c r="CS38" s="41" t="e">
        <f t="shared" si="40"/>
        <v>#REF!</v>
      </c>
      <c r="CT38" s="41" t="e">
        <f t="shared" si="34"/>
        <v>#REF!</v>
      </c>
      <c r="CU38" s="41" t="e">
        <f t="shared" si="34"/>
        <v>#REF!</v>
      </c>
      <c r="CV38" s="41" t="e">
        <f t="shared" si="34"/>
        <v>#REF!</v>
      </c>
      <c r="CW38" s="41" t="e">
        <f t="shared" si="34"/>
        <v>#REF!</v>
      </c>
      <c r="CX38" s="41" t="e">
        <f t="shared" si="34"/>
        <v>#REF!</v>
      </c>
      <c r="CY38" s="41" t="e">
        <f t="shared" si="34"/>
        <v>#REF!</v>
      </c>
      <c r="CZ38" s="41" t="e">
        <f t="shared" si="34"/>
        <v>#REF!</v>
      </c>
      <c r="DA38" s="41" t="e">
        <f t="shared" si="34"/>
        <v>#REF!</v>
      </c>
      <c r="DB38" s="41" t="e">
        <f t="shared" si="34"/>
        <v>#REF!</v>
      </c>
      <c r="DC38" s="41" t="e">
        <f t="shared" si="34"/>
        <v>#REF!</v>
      </c>
      <c r="DD38" s="41" t="e">
        <f t="shared" si="34"/>
        <v>#REF!</v>
      </c>
      <c r="DE38" s="41" t="e">
        <f t="shared" si="34"/>
        <v>#REF!</v>
      </c>
      <c r="DF38" s="41" t="e">
        <f t="shared" si="34"/>
        <v>#REF!</v>
      </c>
      <c r="DG38" s="41" t="e">
        <f t="shared" si="34"/>
        <v>#REF!</v>
      </c>
      <c r="DH38" s="41" t="e">
        <f t="shared" si="34"/>
        <v>#REF!</v>
      </c>
      <c r="DI38" s="41" t="e">
        <f t="shared" si="34"/>
        <v>#REF!</v>
      </c>
      <c r="DJ38" s="41" t="e">
        <f t="shared" si="41"/>
        <v>#REF!</v>
      </c>
      <c r="DK38" s="41" t="e">
        <f t="shared" si="41"/>
        <v>#REF!</v>
      </c>
      <c r="DL38" s="41" t="e">
        <f t="shared" si="41"/>
        <v>#REF!</v>
      </c>
      <c r="DM38" s="41" t="e">
        <f t="shared" si="41"/>
        <v>#REF!</v>
      </c>
      <c r="DN38" s="41" t="e">
        <f t="shared" si="41"/>
        <v>#REF!</v>
      </c>
      <c r="DO38" s="41" t="e">
        <f t="shared" si="41"/>
        <v>#REF!</v>
      </c>
      <c r="DP38" s="41" t="e">
        <f t="shared" si="41"/>
        <v>#REF!</v>
      </c>
      <c r="DQ38" s="41" t="e">
        <f t="shared" si="41"/>
        <v>#REF!</v>
      </c>
      <c r="DR38" s="41" t="e">
        <f t="shared" si="41"/>
        <v>#REF!</v>
      </c>
      <c r="DS38" s="41" t="e">
        <f t="shared" si="41"/>
        <v>#REF!</v>
      </c>
      <c r="DT38" s="41" t="e">
        <f t="shared" si="41"/>
        <v>#REF!</v>
      </c>
      <c r="DU38" s="41" t="e">
        <f t="shared" si="41"/>
        <v>#REF!</v>
      </c>
      <c r="DV38" s="41" t="e">
        <f t="shared" si="41"/>
        <v>#REF!</v>
      </c>
      <c r="DW38" s="41" t="e">
        <f t="shared" si="41"/>
        <v>#REF!</v>
      </c>
      <c r="DX38" s="41" t="e">
        <f t="shared" si="41"/>
        <v>#REF!</v>
      </c>
      <c r="DY38" s="41" t="e">
        <f t="shared" si="41"/>
        <v>#REF!</v>
      </c>
      <c r="DZ38" s="41" t="e">
        <f t="shared" si="35"/>
        <v>#REF!</v>
      </c>
      <c r="EA38" s="41" t="e">
        <f t="shared" si="35"/>
        <v>#REF!</v>
      </c>
      <c r="EB38" s="41" t="e">
        <f t="shared" si="35"/>
        <v>#REF!</v>
      </c>
      <c r="EC38" s="41" t="e">
        <f t="shared" si="35"/>
        <v>#REF!</v>
      </c>
      <c r="ED38" s="41" t="e">
        <f t="shared" si="35"/>
        <v>#REF!</v>
      </c>
      <c r="EE38" s="41" t="e">
        <f t="shared" si="35"/>
        <v>#REF!</v>
      </c>
      <c r="EF38" s="41" t="e">
        <f t="shared" si="35"/>
        <v>#REF!</v>
      </c>
      <c r="EG38" s="41" t="e">
        <f t="shared" si="35"/>
        <v>#REF!</v>
      </c>
      <c r="EH38" s="41" t="e">
        <f t="shared" si="35"/>
        <v>#REF!</v>
      </c>
      <c r="EI38" s="41" t="e">
        <f t="shared" si="35"/>
        <v>#REF!</v>
      </c>
      <c r="EJ38" s="41" t="e">
        <f t="shared" si="35"/>
        <v>#REF!</v>
      </c>
      <c r="EK38" s="41" t="e">
        <f t="shared" si="35"/>
        <v>#REF!</v>
      </c>
      <c r="EL38" s="41" t="e">
        <f t="shared" si="35"/>
        <v>#REF!</v>
      </c>
      <c r="EM38" s="41" t="e">
        <f t="shared" si="35"/>
        <v>#REF!</v>
      </c>
      <c r="EN38" s="41" t="e">
        <f t="shared" si="35"/>
        <v>#REF!</v>
      </c>
      <c r="EO38" s="41" t="e">
        <f t="shared" si="35"/>
        <v>#REF!</v>
      </c>
      <c r="EP38" s="41" t="e">
        <f t="shared" si="42"/>
        <v>#REF!</v>
      </c>
      <c r="EQ38" s="41" t="e">
        <f t="shared" si="42"/>
        <v>#REF!</v>
      </c>
      <c r="ER38" s="41" t="e">
        <f t="shared" si="42"/>
        <v>#REF!</v>
      </c>
      <c r="ES38" s="41" t="e">
        <f t="shared" si="42"/>
        <v>#REF!</v>
      </c>
      <c r="ET38" s="41" t="e">
        <f t="shared" si="42"/>
        <v>#REF!</v>
      </c>
      <c r="EU38" s="41" t="e">
        <f t="shared" si="42"/>
        <v>#REF!</v>
      </c>
      <c r="EV38" s="41" t="e">
        <f t="shared" si="42"/>
        <v>#REF!</v>
      </c>
      <c r="EW38" s="41" t="e">
        <f t="shared" si="42"/>
        <v>#REF!</v>
      </c>
      <c r="EX38" s="41" t="e">
        <f t="shared" si="42"/>
        <v>#REF!</v>
      </c>
      <c r="EY38" s="41" t="e">
        <f t="shared" si="42"/>
        <v>#REF!</v>
      </c>
      <c r="EZ38" s="41" t="e">
        <f t="shared" si="42"/>
        <v>#REF!</v>
      </c>
      <c r="FA38" s="41" t="e">
        <f t="shared" si="42"/>
        <v>#REF!</v>
      </c>
      <c r="FB38" s="41" t="e">
        <f t="shared" si="42"/>
        <v>#REF!</v>
      </c>
      <c r="FC38" s="41" t="e">
        <f t="shared" si="42"/>
        <v>#REF!</v>
      </c>
      <c r="FD38" s="41" t="e">
        <f t="shared" si="42"/>
        <v>#REF!</v>
      </c>
      <c r="FE38" s="41" t="e">
        <f t="shared" si="42"/>
        <v>#REF!</v>
      </c>
      <c r="FF38" s="41" t="e">
        <f t="shared" si="36"/>
        <v>#REF!</v>
      </c>
      <c r="FG38" s="41" t="e">
        <f t="shared" si="36"/>
        <v>#REF!</v>
      </c>
      <c r="FH38" s="41" t="e">
        <f t="shared" si="36"/>
        <v>#REF!</v>
      </c>
      <c r="FI38" s="41" t="e">
        <f t="shared" si="36"/>
        <v>#REF!</v>
      </c>
      <c r="FJ38" s="41" t="e">
        <f t="shared" si="36"/>
        <v>#REF!</v>
      </c>
      <c r="FK38" s="41" t="e">
        <f t="shared" si="36"/>
        <v>#REF!</v>
      </c>
      <c r="FL38" s="41" t="e">
        <f t="shared" si="36"/>
        <v>#REF!</v>
      </c>
      <c r="FM38" s="41" t="e">
        <f t="shared" si="36"/>
        <v>#REF!</v>
      </c>
      <c r="FN38" s="41" t="e">
        <f t="shared" si="36"/>
        <v>#REF!</v>
      </c>
      <c r="FO38" s="41" t="e">
        <f t="shared" si="36"/>
        <v>#REF!</v>
      </c>
      <c r="FP38" s="41" t="e">
        <f t="shared" si="36"/>
        <v>#REF!</v>
      </c>
      <c r="FQ38" s="41" t="e">
        <f t="shared" si="36"/>
        <v>#REF!</v>
      </c>
      <c r="FR38" s="41" t="e">
        <f t="shared" si="36"/>
        <v>#REF!</v>
      </c>
      <c r="FS38" s="41" t="e">
        <f t="shared" si="36"/>
        <v>#REF!</v>
      </c>
      <c r="FT38" s="41" t="e">
        <f t="shared" si="36"/>
        <v>#REF!</v>
      </c>
      <c r="FU38" s="41" t="e">
        <f t="shared" si="36"/>
        <v>#REF!</v>
      </c>
      <c r="FV38" s="41" t="e">
        <f t="shared" si="43"/>
        <v>#REF!</v>
      </c>
      <c r="FW38" s="41" t="e">
        <f t="shared" si="43"/>
        <v>#REF!</v>
      </c>
      <c r="FX38" s="41" t="e">
        <f t="shared" si="43"/>
        <v>#REF!</v>
      </c>
      <c r="FY38" s="41" t="e">
        <f t="shared" si="43"/>
        <v>#REF!</v>
      </c>
      <c r="FZ38" s="41" t="e">
        <f t="shared" si="43"/>
        <v>#REF!</v>
      </c>
      <c r="GA38" s="41" t="e">
        <f t="shared" si="43"/>
        <v>#REF!</v>
      </c>
      <c r="GB38" s="41" t="e">
        <f t="shared" si="43"/>
        <v>#REF!</v>
      </c>
      <c r="GC38" s="41" t="e">
        <f t="shared" si="43"/>
        <v>#REF!</v>
      </c>
      <c r="GD38" s="41" t="e">
        <f t="shared" si="43"/>
        <v>#REF!</v>
      </c>
      <c r="GE38" s="41" t="e">
        <f t="shared" si="43"/>
        <v>#REF!</v>
      </c>
      <c r="GF38" s="41" t="e">
        <f t="shared" si="43"/>
        <v>#REF!</v>
      </c>
      <c r="GG38" s="41" t="e">
        <f t="shared" si="43"/>
        <v>#REF!</v>
      </c>
      <c r="GH38" s="41" t="e">
        <f t="shared" si="43"/>
        <v>#REF!</v>
      </c>
      <c r="GI38" s="41" t="e">
        <f t="shared" si="43"/>
        <v>#REF!</v>
      </c>
      <c r="GJ38" s="41" t="e">
        <f t="shared" si="43"/>
        <v>#REF!</v>
      </c>
      <c r="GK38" s="41" t="e">
        <f t="shared" si="43"/>
        <v>#REF!</v>
      </c>
      <c r="GL38" s="41" t="e">
        <f t="shared" si="37"/>
        <v>#REF!</v>
      </c>
      <c r="GM38" s="41" t="e">
        <f t="shared" si="37"/>
        <v>#REF!</v>
      </c>
      <c r="GN38" s="41" t="e">
        <f t="shared" si="37"/>
        <v>#REF!</v>
      </c>
      <c r="GO38" s="41" t="e">
        <f t="shared" si="37"/>
        <v>#REF!</v>
      </c>
      <c r="GP38" s="41" t="e">
        <f t="shared" si="37"/>
        <v>#REF!</v>
      </c>
      <c r="GQ38" s="41" t="e">
        <f t="shared" si="37"/>
        <v>#REF!</v>
      </c>
      <c r="GR38" s="41" t="e">
        <f t="shared" si="37"/>
        <v>#REF!</v>
      </c>
      <c r="GS38" s="41" t="e">
        <f t="shared" si="37"/>
        <v>#REF!</v>
      </c>
      <c r="GT38" s="41" t="e">
        <f t="shared" si="37"/>
        <v>#REF!</v>
      </c>
      <c r="GU38" s="41" t="e">
        <f t="shared" si="37"/>
        <v>#REF!</v>
      </c>
      <c r="GV38" s="41" t="e">
        <f t="shared" si="37"/>
        <v>#REF!</v>
      </c>
      <c r="GW38" s="41" t="e">
        <f t="shared" si="37"/>
        <v>#REF!</v>
      </c>
      <c r="GX38" s="41" t="e">
        <f t="shared" si="37"/>
        <v>#REF!</v>
      </c>
      <c r="GY38" s="41" t="e">
        <f t="shared" si="37"/>
        <v>#REF!</v>
      </c>
      <c r="GZ38" s="41" t="e">
        <f t="shared" si="37"/>
        <v>#REF!</v>
      </c>
      <c r="HA38" s="41" t="e">
        <f t="shared" si="37"/>
        <v>#REF!</v>
      </c>
      <c r="HB38" s="41" t="e">
        <f t="shared" si="44"/>
        <v>#REF!</v>
      </c>
      <c r="HC38" s="41" t="e">
        <f t="shared" si="44"/>
        <v>#REF!</v>
      </c>
      <c r="HD38" s="41" t="e">
        <f t="shared" si="44"/>
        <v>#REF!</v>
      </c>
      <c r="HE38" s="41" t="e">
        <f t="shared" si="44"/>
        <v>#REF!</v>
      </c>
      <c r="HF38" s="41" t="e">
        <f t="shared" si="44"/>
        <v>#REF!</v>
      </c>
      <c r="HG38" s="41" t="e">
        <f t="shared" si="44"/>
        <v>#REF!</v>
      </c>
      <c r="HH38" s="41" t="e">
        <f t="shared" si="44"/>
        <v>#REF!</v>
      </c>
      <c r="HI38" s="41" t="e">
        <f t="shared" si="44"/>
        <v>#REF!</v>
      </c>
      <c r="HJ38" s="41" t="e">
        <f t="shared" si="44"/>
        <v>#REF!</v>
      </c>
    </row>
    <row r="39" spans="1:218" ht="14.4" x14ac:dyDescent="0.3">
      <c r="A39" s="42">
        <v>36</v>
      </c>
      <c r="B39" s="43" t="e">
        <f>'CMM1 - AUX CALC'!$AK$67</f>
        <v>#REF!</v>
      </c>
      <c r="AL39" s="41" t="e">
        <f>$B39/(_xlfn.SINGLE(PrazoConcessao)*12-AL$3+1)</f>
        <v>#REF!</v>
      </c>
      <c r="AM39" s="41" t="e">
        <f t="shared" si="38"/>
        <v>#REF!</v>
      </c>
      <c r="AN39" s="41" t="e">
        <f t="shared" si="38"/>
        <v>#REF!</v>
      </c>
      <c r="AO39" s="41" t="e">
        <f t="shared" si="38"/>
        <v>#REF!</v>
      </c>
      <c r="AP39" s="41" t="e">
        <f t="shared" si="38"/>
        <v>#REF!</v>
      </c>
      <c r="AQ39" s="41" t="e">
        <f t="shared" si="38"/>
        <v>#REF!</v>
      </c>
      <c r="AR39" s="41" t="e">
        <f t="shared" si="38"/>
        <v>#REF!</v>
      </c>
      <c r="AS39" s="41" t="e">
        <f t="shared" si="38"/>
        <v>#REF!</v>
      </c>
      <c r="AT39" s="41" t="e">
        <f t="shared" si="38"/>
        <v>#REF!</v>
      </c>
      <c r="AU39" s="41" t="e">
        <f t="shared" si="38"/>
        <v>#REF!</v>
      </c>
      <c r="AV39" s="41" t="e">
        <f t="shared" si="38"/>
        <v>#REF!</v>
      </c>
      <c r="AW39" s="41" t="e">
        <f t="shared" si="38"/>
        <v>#REF!</v>
      </c>
      <c r="AX39" s="41" t="e">
        <f t="shared" si="38"/>
        <v>#REF!</v>
      </c>
      <c r="AY39" s="41" t="e">
        <f t="shared" si="38"/>
        <v>#REF!</v>
      </c>
      <c r="AZ39" s="41" t="e">
        <f t="shared" si="45"/>
        <v>#REF!</v>
      </c>
      <c r="BA39" s="41" t="e">
        <f t="shared" si="45"/>
        <v>#REF!</v>
      </c>
      <c r="BB39" s="41" t="e">
        <f t="shared" si="45"/>
        <v>#REF!</v>
      </c>
      <c r="BC39" s="41" t="e">
        <f t="shared" si="45"/>
        <v>#REF!</v>
      </c>
      <c r="BD39" s="41" t="e">
        <f t="shared" si="45"/>
        <v>#REF!</v>
      </c>
      <c r="BE39" s="41" t="e">
        <f t="shared" si="45"/>
        <v>#REF!</v>
      </c>
      <c r="BF39" s="41" t="e">
        <f t="shared" si="45"/>
        <v>#REF!</v>
      </c>
      <c r="BG39" s="41" t="e">
        <f t="shared" si="45"/>
        <v>#REF!</v>
      </c>
      <c r="BH39" s="41" t="e">
        <f t="shared" si="45"/>
        <v>#REF!</v>
      </c>
      <c r="BI39" s="41" t="e">
        <f t="shared" si="45"/>
        <v>#REF!</v>
      </c>
      <c r="BJ39" s="41" t="e">
        <f t="shared" si="45"/>
        <v>#REF!</v>
      </c>
      <c r="BK39" s="41" t="e">
        <f t="shared" si="45"/>
        <v>#REF!</v>
      </c>
      <c r="BL39" s="41" t="e">
        <f t="shared" si="45"/>
        <v>#REF!</v>
      </c>
      <c r="BM39" s="41" t="e">
        <f t="shared" si="45"/>
        <v>#REF!</v>
      </c>
      <c r="BN39" s="41" t="e">
        <f t="shared" si="39"/>
        <v>#REF!</v>
      </c>
      <c r="BO39" s="41" t="e">
        <f t="shared" si="39"/>
        <v>#REF!</v>
      </c>
      <c r="BP39" s="41" t="e">
        <f t="shared" si="39"/>
        <v>#REF!</v>
      </c>
      <c r="BQ39" s="41" t="e">
        <f t="shared" si="39"/>
        <v>#REF!</v>
      </c>
      <c r="BR39" s="41" t="e">
        <f t="shared" si="39"/>
        <v>#REF!</v>
      </c>
      <c r="BS39" s="41" t="e">
        <f t="shared" si="39"/>
        <v>#REF!</v>
      </c>
      <c r="BT39" s="41" t="e">
        <f t="shared" si="39"/>
        <v>#REF!</v>
      </c>
      <c r="BU39" s="41" t="e">
        <f t="shared" si="39"/>
        <v>#REF!</v>
      </c>
      <c r="BV39" s="41" t="e">
        <f t="shared" si="39"/>
        <v>#REF!</v>
      </c>
      <c r="BW39" s="41" t="e">
        <f t="shared" si="39"/>
        <v>#REF!</v>
      </c>
      <c r="BX39" s="41" t="e">
        <f t="shared" si="39"/>
        <v>#REF!</v>
      </c>
      <c r="BY39" s="41" t="e">
        <f t="shared" si="39"/>
        <v>#REF!</v>
      </c>
      <c r="BZ39" s="41" t="e">
        <f t="shared" si="39"/>
        <v>#REF!</v>
      </c>
      <c r="CA39" s="41" t="e">
        <f t="shared" si="39"/>
        <v>#REF!</v>
      </c>
      <c r="CB39" s="41" t="e">
        <f t="shared" si="39"/>
        <v>#REF!</v>
      </c>
      <c r="CC39" s="41" t="e">
        <f t="shared" si="39"/>
        <v>#REF!</v>
      </c>
      <c r="CD39" s="41" t="e">
        <f t="shared" si="40"/>
        <v>#REF!</v>
      </c>
      <c r="CE39" s="41" t="e">
        <f t="shared" si="40"/>
        <v>#REF!</v>
      </c>
      <c r="CF39" s="41" t="e">
        <f t="shared" si="40"/>
        <v>#REF!</v>
      </c>
      <c r="CG39" s="41" t="e">
        <f t="shared" si="40"/>
        <v>#REF!</v>
      </c>
      <c r="CH39" s="41" t="e">
        <f t="shared" si="40"/>
        <v>#REF!</v>
      </c>
      <c r="CI39" s="41" t="e">
        <f t="shared" si="40"/>
        <v>#REF!</v>
      </c>
      <c r="CJ39" s="41" t="e">
        <f t="shared" si="40"/>
        <v>#REF!</v>
      </c>
      <c r="CK39" s="41" t="e">
        <f t="shared" si="40"/>
        <v>#REF!</v>
      </c>
      <c r="CL39" s="41" t="e">
        <f t="shared" si="40"/>
        <v>#REF!</v>
      </c>
      <c r="CM39" s="41" t="e">
        <f t="shared" si="40"/>
        <v>#REF!</v>
      </c>
      <c r="CN39" s="41" t="e">
        <f t="shared" si="40"/>
        <v>#REF!</v>
      </c>
      <c r="CO39" s="41" t="e">
        <f t="shared" si="40"/>
        <v>#REF!</v>
      </c>
      <c r="CP39" s="41" t="e">
        <f t="shared" si="40"/>
        <v>#REF!</v>
      </c>
      <c r="CQ39" s="41" t="e">
        <f t="shared" si="40"/>
        <v>#REF!</v>
      </c>
      <c r="CR39" s="41" t="e">
        <f t="shared" si="40"/>
        <v>#REF!</v>
      </c>
      <c r="CS39" s="41" t="e">
        <f t="shared" si="40"/>
        <v>#REF!</v>
      </c>
      <c r="CT39" s="41" t="e">
        <f t="shared" si="34"/>
        <v>#REF!</v>
      </c>
      <c r="CU39" s="41" t="e">
        <f t="shared" si="34"/>
        <v>#REF!</v>
      </c>
      <c r="CV39" s="41" t="e">
        <f t="shared" si="34"/>
        <v>#REF!</v>
      </c>
      <c r="CW39" s="41" t="e">
        <f t="shared" si="34"/>
        <v>#REF!</v>
      </c>
      <c r="CX39" s="41" t="e">
        <f t="shared" si="34"/>
        <v>#REF!</v>
      </c>
      <c r="CY39" s="41" t="e">
        <f t="shared" si="34"/>
        <v>#REF!</v>
      </c>
      <c r="CZ39" s="41" t="e">
        <f t="shared" si="34"/>
        <v>#REF!</v>
      </c>
      <c r="DA39" s="41" t="e">
        <f t="shared" si="34"/>
        <v>#REF!</v>
      </c>
      <c r="DB39" s="41" t="e">
        <f t="shared" si="34"/>
        <v>#REF!</v>
      </c>
      <c r="DC39" s="41" t="e">
        <f t="shared" si="34"/>
        <v>#REF!</v>
      </c>
      <c r="DD39" s="41" t="e">
        <f t="shared" si="34"/>
        <v>#REF!</v>
      </c>
      <c r="DE39" s="41" t="e">
        <f t="shared" si="34"/>
        <v>#REF!</v>
      </c>
      <c r="DF39" s="41" t="e">
        <f t="shared" si="34"/>
        <v>#REF!</v>
      </c>
      <c r="DG39" s="41" t="e">
        <f t="shared" si="34"/>
        <v>#REF!</v>
      </c>
      <c r="DH39" s="41" t="e">
        <f t="shared" si="34"/>
        <v>#REF!</v>
      </c>
      <c r="DI39" s="41" t="e">
        <f t="shared" si="34"/>
        <v>#REF!</v>
      </c>
      <c r="DJ39" s="41" t="e">
        <f t="shared" si="41"/>
        <v>#REF!</v>
      </c>
      <c r="DK39" s="41" t="e">
        <f t="shared" si="41"/>
        <v>#REF!</v>
      </c>
      <c r="DL39" s="41" t="e">
        <f t="shared" si="41"/>
        <v>#REF!</v>
      </c>
      <c r="DM39" s="41" t="e">
        <f t="shared" si="41"/>
        <v>#REF!</v>
      </c>
      <c r="DN39" s="41" t="e">
        <f t="shared" si="41"/>
        <v>#REF!</v>
      </c>
      <c r="DO39" s="41" t="e">
        <f t="shared" si="41"/>
        <v>#REF!</v>
      </c>
      <c r="DP39" s="41" t="e">
        <f t="shared" si="41"/>
        <v>#REF!</v>
      </c>
      <c r="DQ39" s="41" t="e">
        <f t="shared" si="41"/>
        <v>#REF!</v>
      </c>
      <c r="DR39" s="41" t="e">
        <f t="shared" si="41"/>
        <v>#REF!</v>
      </c>
      <c r="DS39" s="41" t="e">
        <f t="shared" si="41"/>
        <v>#REF!</v>
      </c>
      <c r="DT39" s="41" t="e">
        <f t="shared" si="41"/>
        <v>#REF!</v>
      </c>
      <c r="DU39" s="41" t="e">
        <f t="shared" si="41"/>
        <v>#REF!</v>
      </c>
      <c r="DV39" s="41" t="e">
        <f t="shared" si="41"/>
        <v>#REF!</v>
      </c>
      <c r="DW39" s="41" t="e">
        <f t="shared" si="41"/>
        <v>#REF!</v>
      </c>
      <c r="DX39" s="41" t="e">
        <f t="shared" si="41"/>
        <v>#REF!</v>
      </c>
      <c r="DY39" s="41" t="e">
        <f t="shared" si="41"/>
        <v>#REF!</v>
      </c>
      <c r="DZ39" s="41" t="e">
        <f t="shared" si="35"/>
        <v>#REF!</v>
      </c>
      <c r="EA39" s="41" t="e">
        <f t="shared" si="35"/>
        <v>#REF!</v>
      </c>
      <c r="EB39" s="41" t="e">
        <f t="shared" si="35"/>
        <v>#REF!</v>
      </c>
      <c r="EC39" s="41" t="e">
        <f t="shared" si="35"/>
        <v>#REF!</v>
      </c>
      <c r="ED39" s="41" t="e">
        <f t="shared" si="35"/>
        <v>#REF!</v>
      </c>
      <c r="EE39" s="41" t="e">
        <f t="shared" si="35"/>
        <v>#REF!</v>
      </c>
      <c r="EF39" s="41" t="e">
        <f t="shared" si="35"/>
        <v>#REF!</v>
      </c>
      <c r="EG39" s="41" t="e">
        <f t="shared" si="35"/>
        <v>#REF!</v>
      </c>
      <c r="EH39" s="41" t="e">
        <f t="shared" si="35"/>
        <v>#REF!</v>
      </c>
      <c r="EI39" s="41" t="e">
        <f t="shared" si="35"/>
        <v>#REF!</v>
      </c>
      <c r="EJ39" s="41" t="e">
        <f t="shared" si="35"/>
        <v>#REF!</v>
      </c>
      <c r="EK39" s="41" t="e">
        <f t="shared" si="35"/>
        <v>#REF!</v>
      </c>
      <c r="EL39" s="41" t="e">
        <f t="shared" si="35"/>
        <v>#REF!</v>
      </c>
      <c r="EM39" s="41" t="e">
        <f t="shared" si="35"/>
        <v>#REF!</v>
      </c>
      <c r="EN39" s="41" t="e">
        <f t="shared" si="35"/>
        <v>#REF!</v>
      </c>
      <c r="EO39" s="41" t="e">
        <f t="shared" si="35"/>
        <v>#REF!</v>
      </c>
      <c r="EP39" s="41" t="e">
        <f t="shared" si="42"/>
        <v>#REF!</v>
      </c>
      <c r="EQ39" s="41" t="e">
        <f t="shared" si="42"/>
        <v>#REF!</v>
      </c>
      <c r="ER39" s="41" t="e">
        <f t="shared" si="42"/>
        <v>#REF!</v>
      </c>
      <c r="ES39" s="41" t="e">
        <f t="shared" si="42"/>
        <v>#REF!</v>
      </c>
      <c r="ET39" s="41" t="e">
        <f t="shared" si="42"/>
        <v>#REF!</v>
      </c>
      <c r="EU39" s="41" t="e">
        <f t="shared" si="42"/>
        <v>#REF!</v>
      </c>
      <c r="EV39" s="41" t="e">
        <f t="shared" si="42"/>
        <v>#REF!</v>
      </c>
      <c r="EW39" s="41" t="e">
        <f t="shared" si="42"/>
        <v>#REF!</v>
      </c>
      <c r="EX39" s="41" t="e">
        <f t="shared" si="42"/>
        <v>#REF!</v>
      </c>
      <c r="EY39" s="41" t="e">
        <f t="shared" si="42"/>
        <v>#REF!</v>
      </c>
      <c r="EZ39" s="41" t="e">
        <f t="shared" si="42"/>
        <v>#REF!</v>
      </c>
      <c r="FA39" s="41" t="e">
        <f t="shared" si="42"/>
        <v>#REF!</v>
      </c>
      <c r="FB39" s="41" t="e">
        <f t="shared" si="42"/>
        <v>#REF!</v>
      </c>
      <c r="FC39" s="41" t="e">
        <f t="shared" si="42"/>
        <v>#REF!</v>
      </c>
      <c r="FD39" s="41" t="e">
        <f t="shared" si="42"/>
        <v>#REF!</v>
      </c>
      <c r="FE39" s="41" t="e">
        <f t="shared" si="42"/>
        <v>#REF!</v>
      </c>
      <c r="FF39" s="41" t="e">
        <f t="shared" si="36"/>
        <v>#REF!</v>
      </c>
      <c r="FG39" s="41" t="e">
        <f t="shared" si="36"/>
        <v>#REF!</v>
      </c>
      <c r="FH39" s="41" t="e">
        <f t="shared" si="36"/>
        <v>#REF!</v>
      </c>
      <c r="FI39" s="41" t="e">
        <f t="shared" si="36"/>
        <v>#REF!</v>
      </c>
      <c r="FJ39" s="41" t="e">
        <f t="shared" si="36"/>
        <v>#REF!</v>
      </c>
      <c r="FK39" s="41" t="e">
        <f t="shared" si="36"/>
        <v>#REF!</v>
      </c>
      <c r="FL39" s="41" t="e">
        <f t="shared" si="36"/>
        <v>#REF!</v>
      </c>
      <c r="FM39" s="41" t="e">
        <f t="shared" si="36"/>
        <v>#REF!</v>
      </c>
      <c r="FN39" s="41" t="e">
        <f t="shared" si="36"/>
        <v>#REF!</v>
      </c>
      <c r="FO39" s="41" t="e">
        <f t="shared" si="36"/>
        <v>#REF!</v>
      </c>
      <c r="FP39" s="41" t="e">
        <f t="shared" si="36"/>
        <v>#REF!</v>
      </c>
      <c r="FQ39" s="41" t="e">
        <f t="shared" si="36"/>
        <v>#REF!</v>
      </c>
      <c r="FR39" s="41" t="e">
        <f t="shared" si="36"/>
        <v>#REF!</v>
      </c>
      <c r="FS39" s="41" t="e">
        <f t="shared" si="36"/>
        <v>#REF!</v>
      </c>
      <c r="FT39" s="41" t="e">
        <f t="shared" si="36"/>
        <v>#REF!</v>
      </c>
      <c r="FU39" s="41" t="e">
        <f t="shared" si="36"/>
        <v>#REF!</v>
      </c>
      <c r="FV39" s="41" t="e">
        <f t="shared" si="43"/>
        <v>#REF!</v>
      </c>
      <c r="FW39" s="41" t="e">
        <f t="shared" si="43"/>
        <v>#REF!</v>
      </c>
      <c r="FX39" s="41" t="e">
        <f t="shared" si="43"/>
        <v>#REF!</v>
      </c>
      <c r="FY39" s="41" t="e">
        <f t="shared" si="43"/>
        <v>#REF!</v>
      </c>
      <c r="FZ39" s="41" t="e">
        <f t="shared" si="43"/>
        <v>#REF!</v>
      </c>
      <c r="GA39" s="41" t="e">
        <f t="shared" si="43"/>
        <v>#REF!</v>
      </c>
      <c r="GB39" s="41" t="e">
        <f t="shared" si="43"/>
        <v>#REF!</v>
      </c>
      <c r="GC39" s="41" t="e">
        <f t="shared" si="43"/>
        <v>#REF!</v>
      </c>
      <c r="GD39" s="41" t="e">
        <f t="shared" si="43"/>
        <v>#REF!</v>
      </c>
      <c r="GE39" s="41" t="e">
        <f t="shared" si="43"/>
        <v>#REF!</v>
      </c>
      <c r="GF39" s="41" t="e">
        <f t="shared" si="43"/>
        <v>#REF!</v>
      </c>
      <c r="GG39" s="41" t="e">
        <f t="shared" si="43"/>
        <v>#REF!</v>
      </c>
      <c r="GH39" s="41" t="e">
        <f t="shared" si="43"/>
        <v>#REF!</v>
      </c>
      <c r="GI39" s="41" t="e">
        <f t="shared" si="43"/>
        <v>#REF!</v>
      </c>
      <c r="GJ39" s="41" t="e">
        <f t="shared" si="43"/>
        <v>#REF!</v>
      </c>
      <c r="GK39" s="41" t="e">
        <f t="shared" si="43"/>
        <v>#REF!</v>
      </c>
      <c r="GL39" s="41" t="e">
        <f t="shared" si="37"/>
        <v>#REF!</v>
      </c>
      <c r="GM39" s="41" t="e">
        <f t="shared" si="37"/>
        <v>#REF!</v>
      </c>
      <c r="GN39" s="41" t="e">
        <f t="shared" si="37"/>
        <v>#REF!</v>
      </c>
      <c r="GO39" s="41" t="e">
        <f t="shared" si="37"/>
        <v>#REF!</v>
      </c>
      <c r="GP39" s="41" t="e">
        <f t="shared" si="37"/>
        <v>#REF!</v>
      </c>
      <c r="GQ39" s="41" t="e">
        <f t="shared" si="37"/>
        <v>#REF!</v>
      </c>
      <c r="GR39" s="41" t="e">
        <f t="shared" si="37"/>
        <v>#REF!</v>
      </c>
      <c r="GS39" s="41" t="e">
        <f t="shared" si="37"/>
        <v>#REF!</v>
      </c>
      <c r="GT39" s="41" t="e">
        <f t="shared" si="37"/>
        <v>#REF!</v>
      </c>
      <c r="GU39" s="41" t="e">
        <f t="shared" si="37"/>
        <v>#REF!</v>
      </c>
      <c r="GV39" s="41" t="e">
        <f t="shared" si="37"/>
        <v>#REF!</v>
      </c>
      <c r="GW39" s="41" t="e">
        <f t="shared" si="37"/>
        <v>#REF!</v>
      </c>
      <c r="GX39" s="41" t="e">
        <f t="shared" si="37"/>
        <v>#REF!</v>
      </c>
      <c r="GY39" s="41" t="e">
        <f t="shared" si="37"/>
        <v>#REF!</v>
      </c>
      <c r="GZ39" s="41" t="e">
        <f t="shared" si="37"/>
        <v>#REF!</v>
      </c>
      <c r="HA39" s="41" t="e">
        <f t="shared" si="37"/>
        <v>#REF!</v>
      </c>
      <c r="HB39" s="41" t="e">
        <f t="shared" si="44"/>
        <v>#REF!</v>
      </c>
      <c r="HC39" s="41" t="e">
        <f t="shared" si="44"/>
        <v>#REF!</v>
      </c>
      <c r="HD39" s="41" t="e">
        <f t="shared" si="44"/>
        <v>#REF!</v>
      </c>
      <c r="HE39" s="41" t="e">
        <f t="shared" si="44"/>
        <v>#REF!</v>
      </c>
      <c r="HF39" s="41" t="e">
        <f t="shared" si="44"/>
        <v>#REF!</v>
      </c>
      <c r="HG39" s="41" t="e">
        <f t="shared" si="44"/>
        <v>#REF!</v>
      </c>
      <c r="HH39" s="41" t="e">
        <f t="shared" si="44"/>
        <v>#REF!</v>
      </c>
      <c r="HI39" s="41" t="e">
        <f t="shared" si="44"/>
        <v>#REF!</v>
      </c>
      <c r="HJ39" s="41" t="e">
        <f t="shared" si="44"/>
        <v>#REF!</v>
      </c>
    </row>
    <row r="40" spans="1:218" ht="14.4" x14ac:dyDescent="0.3">
      <c r="A40" s="42">
        <v>37</v>
      </c>
      <c r="B40" s="43" t="e">
        <f>'CMM1 - AUX CALC'!$AL$67</f>
        <v>#REF!</v>
      </c>
      <c r="AM40" s="41" t="e">
        <f>$B40/(_xlfn.SINGLE(PrazoConcessao)*12-AM$3+1)</f>
        <v>#REF!</v>
      </c>
      <c r="AN40" s="41" t="e">
        <f t="shared" si="38"/>
        <v>#REF!</v>
      </c>
      <c r="AO40" s="41" t="e">
        <f t="shared" si="38"/>
        <v>#REF!</v>
      </c>
      <c r="AP40" s="41" t="e">
        <f t="shared" si="38"/>
        <v>#REF!</v>
      </c>
      <c r="AQ40" s="41" t="e">
        <f t="shared" si="38"/>
        <v>#REF!</v>
      </c>
      <c r="AR40" s="41" t="e">
        <f t="shared" si="38"/>
        <v>#REF!</v>
      </c>
      <c r="AS40" s="41" t="e">
        <f t="shared" si="38"/>
        <v>#REF!</v>
      </c>
      <c r="AT40" s="41" t="e">
        <f t="shared" si="38"/>
        <v>#REF!</v>
      </c>
      <c r="AU40" s="41" t="e">
        <f t="shared" si="38"/>
        <v>#REF!</v>
      </c>
      <c r="AV40" s="41" t="e">
        <f t="shared" si="38"/>
        <v>#REF!</v>
      </c>
      <c r="AW40" s="41" t="e">
        <f t="shared" si="38"/>
        <v>#REF!</v>
      </c>
      <c r="AX40" s="41" t="e">
        <f t="shared" si="38"/>
        <v>#REF!</v>
      </c>
      <c r="AY40" s="41" t="e">
        <f t="shared" si="38"/>
        <v>#REF!</v>
      </c>
      <c r="AZ40" s="41" t="e">
        <f t="shared" si="45"/>
        <v>#REF!</v>
      </c>
      <c r="BA40" s="41" t="e">
        <f t="shared" si="45"/>
        <v>#REF!</v>
      </c>
      <c r="BB40" s="41" t="e">
        <f t="shared" si="45"/>
        <v>#REF!</v>
      </c>
      <c r="BC40" s="41" t="e">
        <f t="shared" si="45"/>
        <v>#REF!</v>
      </c>
      <c r="BD40" s="41" t="e">
        <f t="shared" si="45"/>
        <v>#REF!</v>
      </c>
      <c r="BE40" s="41" t="e">
        <f t="shared" si="45"/>
        <v>#REF!</v>
      </c>
      <c r="BF40" s="41" t="e">
        <f t="shared" si="45"/>
        <v>#REF!</v>
      </c>
      <c r="BG40" s="41" t="e">
        <f t="shared" si="45"/>
        <v>#REF!</v>
      </c>
      <c r="BH40" s="41" t="e">
        <f t="shared" si="45"/>
        <v>#REF!</v>
      </c>
      <c r="BI40" s="41" t="e">
        <f t="shared" si="45"/>
        <v>#REF!</v>
      </c>
      <c r="BJ40" s="41" t="e">
        <f t="shared" si="45"/>
        <v>#REF!</v>
      </c>
      <c r="BK40" s="41" t="e">
        <f t="shared" si="45"/>
        <v>#REF!</v>
      </c>
      <c r="BL40" s="41" t="e">
        <f t="shared" si="45"/>
        <v>#REF!</v>
      </c>
      <c r="BM40" s="41" t="e">
        <f t="shared" si="45"/>
        <v>#REF!</v>
      </c>
      <c r="BN40" s="41" t="e">
        <f t="shared" si="39"/>
        <v>#REF!</v>
      </c>
      <c r="BO40" s="41" t="e">
        <f t="shared" si="39"/>
        <v>#REF!</v>
      </c>
      <c r="BP40" s="41" t="e">
        <f t="shared" si="39"/>
        <v>#REF!</v>
      </c>
      <c r="BQ40" s="41" t="e">
        <f t="shared" si="39"/>
        <v>#REF!</v>
      </c>
      <c r="BR40" s="41" t="e">
        <f t="shared" si="39"/>
        <v>#REF!</v>
      </c>
      <c r="BS40" s="41" t="e">
        <f t="shared" si="39"/>
        <v>#REF!</v>
      </c>
      <c r="BT40" s="41" t="e">
        <f t="shared" si="39"/>
        <v>#REF!</v>
      </c>
      <c r="BU40" s="41" t="e">
        <f t="shared" si="39"/>
        <v>#REF!</v>
      </c>
      <c r="BV40" s="41" t="e">
        <f t="shared" si="39"/>
        <v>#REF!</v>
      </c>
      <c r="BW40" s="41" t="e">
        <f t="shared" si="39"/>
        <v>#REF!</v>
      </c>
      <c r="BX40" s="41" t="e">
        <f t="shared" si="39"/>
        <v>#REF!</v>
      </c>
      <c r="BY40" s="41" t="e">
        <f t="shared" si="39"/>
        <v>#REF!</v>
      </c>
      <c r="BZ40" s="41" t="e">
        <f t="shared" si="39"/>
        <v>#REF!</v>
      </c>
      <c r="CA40" s="41" t="e">
        <f t="shared" si="39"/>
        <v>#REF!</v>
      </c>
      <c r="CB40" s="41" t="e">
        <f t="shared" si="39"/>
        <v>#REF!</v>
      </c>
      <c r="CC40" s="41" t="e">
        <f t="shared" si="39"/>
        <v>#REF!</v>
      </c>
      <c r="CD40" s="41" t="e">
        <f t="shared" si="40"/>
        <v>#REF!</v>
      </c>
      <c r="CE40" s="41" t="e">
        <f t="shared" si="40"/>
        <v>#REF!</v>
      </c>
      <c r="CF40" s="41" t="e">
        <f t="shared" si="40"/>
        <v>#REF!</v>
      </c>
      <c r="CG40" s="41" t="e">
        <f t="shared" si="40"/>
        <v>#REF!</v>
      </c>
      <c r="CH40" s="41" t="e">
        <f t="shared" si="40"/>
        <v>#REF!</v>
      </c>
      <c r="CI40" s="41" t="e">
        <f t="shared" si="40"/>
        <v>#REF!</v>
      </c>
      <c r="CJ40" s="41" t="e">
        <f t="shared" si="40"/>
        <v>#REF!</v>
      </c>
      <c r="CK40" s="41" t="e">
        <f t="shared" si="40"/>
        <v>#REF!</v>
      </c>
      <c r="CL40" s="41" t="e">
        <f t="shared" si="40"/>
        <v>#REF!</v>
      </c>
      <c r="CM40" s="41" t="e">
        <f t="shared" si="40"/>
        <v>#REF!</v>
      </c>
      <c r="CN40" s="41" t="e">
        <f t="shared" si="40"/>
        <v>#REF!</v>
      </c>
      <c r="CO40" s="41" t="e">
        <f t="shared" si="40"/>
        <v>#REF!</v>
      </c>
      <c r="CP40" s="41" t="e">
        <f t="shared" si="40"/>
        <v>#REF!</v>
      </c>
      <c r="CQ40" s="41" t="e">
        <f t="shared" si="40"/>
        <v>#REF!</v>
      </c>
      <c r="CR40" s="41" t="e">
        <f t="shared" si="40"/>
        <v>#REF!</v>
      </c>
      <c r="CS40" s="41" t="e">
        <f t="shared" si="40"/>
        <v>#REF!</v>
      </c>
      <c r="CT40" s="41" t="e">
        <f t="shared" si="34"/>
        <v>#REF!</v>
      </c>
      <c r="CU40" s="41" t="e">
        <f t="shared" si="34"/>
        <v>#REF!</v>
      </c>
      <c r="CV40" s="41" t="e">
        <f t="shared" si="34"/>
        <v>#REF!</v>
      </c>
      <c r="CW40" s="41" t="e">
        <f t="shared" si="34"/>
        <v>#REF!</v>
      </c>
      <c r="CX40" s="41" t="e">
        <f t="shared" si="34"/>
        <v>#REF!</v>
      </c>
      <c r="CY40" s="41" t="e">
        <f t="shared" si="34"/>
        <v>#REF!</v>
      </c>
      <c r="CZ40" s="41" t="e">
        <f t="shared" si="34"/>
        <v>#REF!</v>
      </c>
      <c r="DA40" s="41" t="e">
        <f t="shared" si="34"/>
        <v>#REF!</v>
      </c>
      <c r="DB40" s="41" t="e">
        <f t="shared" si="34"/>
        <v>#REF!</v>
      </c>
      <c r="DC40" s="41" t="e">
        <f t="shared" si="34"/>
        <v>#REF!</v>
      </c>
      <c r="DD40" s="41" t="e">
        <f t="shared" si="34"/>
        <v>#REF!</v>
      </c>
      <c r="DE40" s="41" t="e">
        <f t="shared" si="34"/>
        <v>#REF!</v>
      </c>
      <c r="DF40" s="41" t="e">
        <f t="shared" si="34"/>
        <v>#REF!</v>
      </c>
      <c r="DG40" s="41" t="e">
        <f t="shared" si="34"/>
        <v>#REF!</v>
      </c>
      <c r="DH40" s="41" t="e">
        <f t="shared" si="34"/>
        <v>#REF!</v>
      </c>
      <c r="DI40" s="41" t="e">
        <f t="shared" si="34"/>
        <v>#REF!</v>
      </c>
      <c r="DJ40" s="41" t="e">
        <f t="shared" si="41"/>
        <v>#REF!</v>
      </c>
      <c r="DK40" s="41" t="e">
        <f t="shared" si="41"/>
        <v>#REF!</v>
      </c>
      <c r="DL40" s="41" t="e">
        <f t="shared" si="41"/>
        <v>#REF!</v>
      </c>
      <c r="DM40" s="41" t="e">
        <f t="shared" si="41"/>
        <v>#REF!</v>
      </c>
      <c r="DN40" s="41" t="e">
        <f t="shared" si="41"/>
        <v>#REF!</v>
      </c>
      <c r="DO40" s="41" t="e">
        <f t="shared" si="41"/>
        <v>#REF!</v>
      </c>
      <c r="DP40" s="41" t="e">
        <f t="shared" si="41"/>
        <v>#REF!</v>
      </c>
      <c r="DQ40" s="41" t="e">
        <f t="shared" si="41"/>
        <v>#REF!</v>
      </c>
      <c r="DR40" s="41" t="e">
        <f t="shared" si="41"/>
        <v>#REF!</v>
      </c>
      <c r="DS40" s="41" t="e">
        <f t="shared" si="41"/>
        <v>#REF!</v>
      </c>
      <c r="DT40" s="41" t="e">
        <f t="shared" si="41"/>
        <v>#REF!</v>
      </c>
      <c r="DU40" s="41" t="e">
        <f t="shared" si="41"/>
        <v>#REF!</v>
      </c>
      <c r="DV40" s="41" t="e">
        <f t="shared" si="41"/>
        <v>#REF!</v>
      </c>
      <c r="DW40" s="41" t="e">
        <f t="shared" si="41"/>
        <v>#REF!</v>
      </c>
      <c r="DX40" s="41" t="e">
        <f t="shared" si="41"/>
        <v>#REF!</v>
      </c>
      <c r="DY40" s="41" t="e">
        <f t="shared" si="41"/>
        <v>#REF!</v>
      </c>
      <c r="DZ40" s="41" t="e">
        <f t="shared" si="35"/>
        <v>#REF!</v>
      </c>
      <c r="EA40" s="41" t="e">
        <f t="shared" si="35"/>
        <v>#REF!</v>
      </c>
      <c r="EB40" s="41" t="e">
        <f t="shared" si="35"/>
        <v>#REF!</v>
      </c>
      <c r="EC40" s="41" t="e">
        <f t="shared" si="35"/>
        <v>#REF!</v>
      </c>
      <c r="ED40" s="41" t="e">
        <f t="shared" si="35"/>
        <v>#REF!</v>
      </c>
      <c r="EE40" s="41" t="e">
        <f t="shared" si="35"/>
        <v>#REF!</v>
      </c>
      <c r="EF40" s="41" t="e">
        <f t="shared" si="35"/>
        <v>#REF!</v>
      </c>
      <c r="EG40" s="41" t="e">
        <f t="shared" si="35"/>
        <v>#REF!</v>
      </c>
      <c r="EH40" s="41" t="e">
        <f t="shared" si="35"/>
        <v>#REF!</v>
      </c>
      <c r="EI40" s="41" t="e">
        <f t="shared" si="35"/>
        <v>#REF!</v>
      </c>
      <c r="EJ40" s="41" t="e">
        <f t="shared" si="35"/>
        <v>#REF!</v>
      </c>
      <c r="EK40" s="41" t="e">
        <f t="shared" si="35"/>
        <v>#REF!</v>
      </c>
      <c r="EL40" s="41" t="e">
        <f t="shared" si="35"/>
        <v>#REF!</v>
      </c>
      <c r="EM40" s="41" t="e">
        <f t="shared" si="35"/>
        <v>#REF!</v>
      </c>
      <c r="EN40" s="41" t="e">
        <f t="shared" si="35"/>
        <v>#REF!</v>
      </c>
      <c r="EO40" s="41" t="e">
        <f t="shared" si="35"/>
        <v>#REF!</v>
      </c>
      <c r="EP40" s="41" t="e">
        <f t="shared" si="42"/>
        <v>#REF!</v>
      </c>
      <c r="EQ40" s="41" t="e">
        <f t="shared" si="42"/>
        <v>#REF!</v>
      </c>
      <c r="ER40" s="41" t="e">
        <f t="shared" si="42"/>
        <v>#REF!</v>
      </c>
      <c r="ES40" s="41" t="e">
        <f t="shared" si="42"/>
        <v>#REF!</v>
      </c>
      <c r="ET40" s="41" t="e">
        <f t="shared" si="42"/>
        <v>#REF!</v>
      </c>
      <c r="EU40" s="41" t="e">
        <f t="shared" si="42"/>
        <v>#REF!</v>
      </c>
      <c r="EV40" s="41" t="e">
        <f t="shared" si="42"/>
        <v>#REF!</v>
      </c>
      <c r="EW40" s="41" t="e">
        <f t="shared" si="42"/>
        <v>#REF!</v>
      </c>
      <c r="EX40" s="41" t="e">
        <f t="shared" si="42"/>
        <v>#REF!</v>
      </c>
      <c r="EY40" s="41" t="e">
        <f t="shared" si="42"/>
        <v>#REF!</v>
      </c>
      <c r="EZ40" s="41" t="e">
        <f t="shared" si="42"/>
        <v>#REF!</v>
      </c>
      <c r="FA40" s="41" t="e">
        <f t="shared" si="42"/>
        <v>#REF!</v>
      </c>
      <c r="FB40" s="41" t="e">
        <f t="shared" si="42"/>
        <v>#REF!</v>
      </c>
      <c r="FC40" s="41" t="e">
        <f t="shared" si="42"/>
        <v>#REF!</v>
      </c>
      <c r="FD40" s="41" t="e">
        <f t="shared" si="42"/>
        <v>#REF!</v>
      </c>
      <c r="FE40" s="41" t="e">
        <f t="shared" si="42"/>
        <v>#REF!</v>
      </c>
      <c r="FF40" s="41" t="e">
        <f t="shared" si="36"/>
        <v>#REF!</v>
      </c>
      <c r="FG40" s="41" t="e">
        <f t="shared" si="36"/>
        <v>#REF!</v>
      </c>
      <c r="FH40" s="41" t="e">
        <f t="shared" si="36"/>
        <v>#REF!</v>
      </c>
      <c r="FI40" s="41" t="e">
        <f t="shared" si="36"/>
        <v>#REF!</v>
      </c>
      <c r="FJ40" s="41" t="e">
        <f t="shared" si="36"/>
        <v>#REF!</v>
      </c>
      <c r="FK40" s="41" t="e">
        <f t="shared" si="36"/>
        <v>#REF!</v>
      </c>
      <c r="FL40" s="41" t="e">
        <f t="shared" si="36"/>
        <v>#REF!</v>
      </c>
      <c r="FM40" s="41" t="e">
        <f t="shared" si="36"/>
        <v>#REF!</v>
      </c>
      <c r="FN40" s="41" t="e">
        <f t="shared" si="36"/>
        <v>#REF!</v>
      </c>
      <c r="FO40" s="41" t="e">
        <f t="shared" si="36"/>
        <v>#REF!</v>
      </c>
      <c r="FP40" s="41" t="e">
        <f t="shared" si="36"/>
        <v>#REF!</v>
      </c>
      <c r="FQ40" s="41" t="e">
        <f t="shared" si="36"/>
        <v>#REF!</v>
      </c>
      <c r="FR40" s="41" t="e">
        <f t="shared" si="36"/>
        <v>#REF!</v>
      </c>
      <c r="FS40" s="41" t="e">
        <f t="shared" si="36"/>
        <v>#REF!</v>
      </c>
      <c r="FT40" s="41" t="e">
        <f t="shared" si="36"/>
        <v>#REF!</v>
      </c>
      <c r="FU40" s="41" t="e">
        <f t="shared" si="36"/>
        <v>#REF!</v>
      </c>
      <c r="FV40" s="41" t="e">
        <f t="shared" si="43"/>
        <v>#REF!</v>
      </c>
      <c r="FW40" s="41" t="e">
        <f t="shared" si="43"/>
        <v>#REF!</v>
      </c>
      <c r="FX40" s="41" t="e">
        <f t="shared" si="43"/>
        <v>#REF!</v>
      </c>
      <c r="FY40" s="41" t="e">
        <f t="shared" si="43"/>
        <v>#REF!</v>
      </c>
      <c r="FZ40" s="41" t="e">
        <f t="shared" si="43"/>
        <v>#REF!</v>
      </c>
      <c r="GA40" s="41" t="e">
        <f t="shared" si="43"/>
        <v>#REF!</v>
      </c>
      <c r="GB40" s="41" t="e">
        <f t="shared" si="43"/>
        <v>#REF!</v>
      </c>
      <c r="GC40" s="41" t="e">
        <f t="shared" si="43"/>
        <v>#REF!</v>
      </c>
      <c r="GD40" s="41" t="e">
        <f t="shared" si="43"/>
        <v>#REF!</v>
      </c>
      <c r="GE40" s="41" t="e">
        <f t="shared" si="43"/>
        <v>#REF!</v>
      </c>
      <c r="GF40" s="41" t="e">
        <f t="shared" si="43"/>
        <v>#REF!</v>
      </c>
      <c r="GG40" s="41" t="e">
        <f t="shared" si="43"/>
        <v>#REF!</v>
      </c>
      <c r="GH40" s="41" t="e">
        <f t="shared" si="43"/>
        <v>#REF!</v>
      </c>
      <c r="GI40" s="41" t="e">
        <f t="shared" si="43"/>
        <v>#REF!</v>
      </c>
      <c r="GJ40" s="41" t="e">
        <f t="shared" si="43"/>
        <v>#REF!</v>
      </c>
      <c r="GK40" s="41" t="e">
        <f t="shared" si="43"/>
        <v>#REF!</v>
      </c>
      <c r="GL40" s="41" t="e">
        <f t="shared" si="37"/>
        <v>#REF!</v>
      </c>
      <c r="GM40" s="41" t="e">
        <f t="shared" si="37"/>
        <v>#REF!</v>
      </c>
      <c r="GN40" s="41" t="e">
        <f t="shared" si="37"/>
        <v>#REF!</v>
      </c>
      <c r="GO40" s="41" t="e">
        <f t="shared" si="37"/>
        <v>#REF!</v>
      </c>
      <c r="GP40" s="41" t="e">
        <f t="shared" si="37"/>
        <v>#REF!</v>
      </c>
      <c r="GQ40" s="41" t="e">
        <f t="shared" si="37"/>
        <v>#REF!</v>
      </c>
      <c r="GR40" s="41" t="e">
        <f t="shared" si="37"/>
        <v>#REF!</v>
      </c>
      <c r="GS40" s="41" t="e">
        <f t="shared" si="37"/>
        <v>#REF!</v>
      </c>
      <c r="GT40" s="41" t="e">
        <f t="shared" si="37"/>
        <v>#REF!</v>
      </c>
      <c r="GU40" s="41" t="e">
        <f t="shared" si="37"/>
        <v>#REF!</v>
      </c>
      <c r="GV40" s="41" t="e">
        <f t="shared" si="37"/>
        <v>#REF!</v>
      </c>
      <c r="GW40" s="41" t="e">
        <f t="shared" si="37"/>
        <v>#REF!</v>
      </c>
      <c r="GX40" s="41" t="e">
        <f t="shared" si="37"/>
        <v>#REF!</v>
      </c>
      <c r="GY40" s="41" t="e">
        <f t="shared" si="37"/>
        <v>#REF!</v>
      </c>
      <c r="GZ40" s="41" t="e">
        <f t="shared" si="37"/>
        <v>#REF!</v>
      </c>
      <c r="HA40" s="41" t="e">
        <f t="shared" si="37"/>
        <v>#REF!</v>
      </c>
      <c r="HB40" s="41" t="e">
        <f t="shared" si="44"/>
        <v>#REF!</v>
      </c>
      <c r="HC40" s="41" t="e">
        <f t="shared" si="44"/>
        <v>#REF!</v>
      </c>
      <c r="HD40" s="41" t="e">
        <f t="shared" si="44"/>
        <v>#REF!</v>
      </c>
      <c r="HE40" s="41" t="e">
        <f t="shared" si="44"/>
        <v>#REF!</v>
      </c>
      <c r="HF40" s="41" t="e">
        <f t="shared" si="44"/>
        <v>#REF!</v>
      </c>
      <c r="HG40" s="41" t="e">
        <f t="shared" si="44"/>
        <v>#REF!</v>
      </c>
      <c r="HH40" s="41" t="e">
        <f t="shared" si="44"/>
        <v>#REF!</v>
      </c>
      <c r="HI40" s="41" t="e">
        <f t="shared" si="44"/>
        <v>#REF!</v>
      </c>
      <c r="HJ40" s="41" t="e">
        <f t="shared" si="44"/>
        <v>#REF!</v>
      </c>
    </row>
    <row r="41" spans="1:218" ht="14.4" x14ac:dyDescent="0.3">
      <c r="A41" s="42">
        <v>38</v>
      </c>
      <c r="B41" s="43" t="e">
        <f>'CMM1 - AUX CALC'!$AM$67</f>
        <v>#REF!</v>
      </c>
      <c r="AN41" s="41" t="e">
        <f>$B41/(_xlfn.SINGLE(PrazoConcessao)*12-AN$3+1)</f>
        <v>#REF!</v>
      </c>
      <c r="AO41" s="41" t="e">
        <f t="shared" si="38"/>
        <v>#REF!</v>
      </c>
      <c r="AP41" s="41" t="e">
        <f t="shared" si="38"/>
        <v>#REF!</v>
      </c>
      <c r="AQ41" s="41" t="e">
        <f t="shared" si="38"/>
        <v>#REF!</v>
      </c>
      <c r="AR41" s="41" t="e">
        <f t="shared" si="38"/>
        <v>#REF!</v>
      </c>
      <c r="AS41" s="41" t="e">
        <f t="shared" si="38"/>
        <v>#REF!</v>
      </c>
      <c r="AT41" s="41" t="e">
        <f t="shared" si="38"/>
        <v>#REF!</v>
      </c>
      <c r="AU41" s="41" t="e">
        <f t="shared" si="38"/>
        <v>#REF!</v>
      </c>
      <c r="AV41" s="41" t="e">
        <f t="shared" si="38"/>
        <v>#REF!</v>
      </c>
      <c r="AW41" s="41" t="e">
        <f t="shared" si="38"/>
        <v>#REF!</v>
      </c>
      <c r="AX41" s="41" t="e">
        <f t="shared" si="38"/>
        <v>#REF!</v>
      </c>
      <c r="AY41" s="41" t="e">
        <f t="shared" si="38"/>
        <v>#REF!</v>
      </c>
      <c r="AZ41" s="41" t="e">
        <f t="shared" si="45"/>
        <v>#REF!</v>
      </c>
      <c r="BA41" s="41" t="e">
        <f t="shared" si="45"/>
        <v>#REF!</v>
      </c>
      <c r="BB41" s="41" t="e">
        <f t="shared" si="45"/>
        <v>#REF!</v>
      </c>
      <c r="BC41" s="41" t="e">
        <f t="shared" si="45"/>
        <v>#REF!</v>
      </c>
      <c r="BD41" s="41" t="e">
        <f t="shared" si="45"/>
        <v>#REF!</v>
      </c>
      <c r="BE41" s="41" t="e">
        <f t="shared" si="45"/>
        <v>#REF!</v>
      </c>
      <c r="BF41" s="41" t="e">
        <f t="shared" si="45"/>
        <v>#REF!</v>
      </c>
      <c r="BG41" s="41" t="e">
        <f t="shared" si="45"/>
        <v>#REF!</v>
      </c>
      <c r="BH41" s="41" t="e">
        <f t="shared" si="45"/>
        <v>#REF!</v>
      </c>
      <c r="BI41" s="41" t="e">
        <f t="shared" si="45"/>
        <v>#REF!</v>
      </c>
      <c r="BJ41" s="41" t="e">
        <f t="shared" si="45"/>
        <v>#REF!</v>
      </c>
      <c r="BK41" s="41" t="e">
        <f t="shared" si="45"/>
        <v>#REF!</v>
      </c>
      <c r="BL41" s="41" t="e">
        <f t="shared" si="45"/>
        <v>#REF!</v>
      </c>
      <c r="BM41" s="41" t="e">
        <f t="shared" si="45"/>
        <v>#REF!</v>
      </c>
      <c r="BN41" s="41" t="e">
        <f t="shared" si="39"/>
        <v>#REF!</v>
      </c>
      <c r="BO41" s="41" t="e">
        <f t="shared" si="39"/>
        <v>#REF!</v>
      </c>
      <c r="BP41" s="41" t="e">
        <f t="shared" si="39"/>
        <v>#REF!</v>
      </c>
      <c r="BQ41" s="41" t="e">
        <f t="shared" si="39"/>
        <v>#REF!</v>
      </c>
      <c r="BR41" s="41" t="e">
        <f t="shared" si="39"/>
        <v>#REF!</v>
      </c>
      <c r="BS41" s="41" t="e">
        <f t="shared" si="39"/>
        <v>#REF!</v>
      </c>
      <c r="BT41" s="41" t="e">
        <f t="shared" si="39"/>
        <v>#REF!</v>
      </c>
      <c r="BU41" s="41" t="e">
        <f t="shared" si="39"/>
        <v>#REF!</v>
      </c>
      <c r="BV41" s="41" t="e">
        <f t="shared" si="39"/>
        <v>#REF!</v>
      </c>
      <c r="BW41" s="41" t="e">
        <f t="shared" si="39"/>
        <v>#REF!</v>
      </c>
      <c r="BX41" s="41" t="e">
        <f t="shared" si="39"/>
        <v>#REF!</v>
      </c>
      <c r="BY41" s="41" t="e">
        <f t="shared" si="39"/>
        <v>#REF!</v>
      </c>
      <c r="BZ41" s="41" t="e">
        <f t="shared" si="39"/>
        <v>#REF!</v>
      </c>
      <c r="CA41" s="41" t="e">
        <f t="shared" si="39"/>
        <v>#REF!</v>
      </c>
      <c r="CB41" s="41" t="e">
        <f t="shared" si="39"/>
        <v>#REF!</v>
      </c>
      <c r="CC41" s="41" t="e">
        <f t="shared" si="39"/>
        <v>#REF!</v>
      </c>
      <c r="CD41" s="41" t="e">
        <f t="shared" si="40"/>
        <v>#REF!</v>
      </c>
      <c r="CE41" s="41" t="e">
        <f t="shared" si="40"/>
        <v>#REF!</v>
      </c>
      <c r="CF41" s="41" t="e">
        <f t="shared" si="40"/>
        <v>#REF!</v>
      </c>
      <c r="CG41" s="41" t="e">
        <f t="shared" si="40"/>
        <v>#REF!</v>
      </c>
      <c r="CH41" s="41" t="e">
        <f t="shared" si="40"/>
        <v>#REF!</v>
      </c>
      <c r="CI41" s="41" t="e">
        <f t="shared" si="40"/>
        <v>#REF!</v>
      </c>
      <c r="CJ41" s="41" t="e">
        <f t="shared" si="40"/>
        <v>#REF!</v>
      </c>
      <c r="CK41" s="41" t="e">
        <f t="shared" si="40"/>
        <v>#REF!</v>
      </c>
      <c r="CL41" s="41" t="e">
        <f t="shared" si="40"/>
        <v>#REF!</v>
      </c>
      <c r="CM41" s="41" t="e">
        <f t="shared" si="40"/>
        <v>#REF!</v>
      </c>
      <c r="CN41" s="41" t="e">
        <f t="shared" si="40"/>
        <v>#REF!</v>
      </c>
      <c r="CO41" s="41" t="e">
        <f t="shared" si="40"/>
        <v>#REF!</v>
      </c>
      <c r="CP41" s="41" t="e">
        <f t="shared" si="40"/>
        <v>#REF!</v>
      </c>
      <c r="CQ41" s="41" t="e">
        <f t="shared" si="40"/>
        <v>#REF!</v>
      </c>
      <c r="CR41" s="41" t="e">
        <f t="shared" si="40"/>
        <v>#REF!</v>
      </c>
      <c r="CS41" s="41" t="e">
        <f t="shared" si="40"/>
        <v>#REF!</v>
      </c>
      <c r="CT41" s="41" t="e">
        <f t="shared" si="34"/>
        <v>#REF!</v>
      </c>
      <c r="CU41" s="41" t="e">
        <f t="shared" si="34"/>
        <v>#REF!</v>
      </c>
      <c r="CV41" s="41" t="e">
        <f t="shared" si="34"/>
        <v>#REF!</v>
      </c>
      <c r="CW41" s="41" t="e">
        <f t="shared" si="34"/>
        <v>#REF!</v>
      </c>
      <c r="CX41" s="41" t="e">
        <f t="shared" si="34"/>
        <v>#REF!</v>
      </c>
      <c r="CY41" s="41" t="e">
        <f t="shared" si="34"/>
        <v>#REF!</v>
      </c>
      <c r="CZ41" s="41" t="e">
        <f t="shared" si="34"/>
        <v>#REF!</v>
      </c>
      <c r="DA41" s="41" t="e">
        <f t="shared" si="34"/>
        <v>#REF!</v>
      </c>
      <c r="DB41" s="41" t="e">
        <f t="shared" si="34"/>
        <v>#REF!</v>
      </c>
      <c r="DC41" s="41" t="e">
        <f t="shared" si="34"/>
        <v>#REF!</v>
      </c>
      <c r="DD41" s="41" t="e">
        <f t="shared" si="34"/>
        <v>#REF!</v>
      </c>
      <c r="DE41" s="41" t="e">
        <f t="shared" si="34"/>
        <v>#REF!</v>
      </c>
      <c r="DF41" s="41" t="e">
        <f t="shared" si="34"/>
        <v>#REF!</v>
      </c>
      <c r="DG41" s="41" t="e">
        <f t="shared" si="34"/>
        <v>#REF!</v>
      </c>
      <c r="DH41" s="41" t="e">
        <f t="shared" si="34"/>
        <v>#REF!</v>
      </c>
      <c r="DI41" s="41" t="e">
        <f t="shared" si="34"/>
        <v>#REF!</v>
      </c>
      <c r="DJ41" s="41" t="e">
        <f t="shared" si="41"/>
        <v>#REF!</v>
      </c>
      <c r="DK41" s="41" t="e">
        <f t="shared" si="41"/>
        <v>#REF!</v>
      </c>
      <c r="DL41" s="41" t="e">
        <f t="shared" si="41"/>
        <v>#REF!</v>
      </c>
      <c r="DM41" s="41" t="e">
        <f t="shared" si="41"/>
        <v>#REF!</v>
      </c>
      <c r="DN41" s="41" t="e">
        <f t="shared" si="41"/>
        <v>#REF!</v>
      </c>
      <c r="DO41" s="41" t="e">
        <f t="shared" si="41"/>
        <v>#REF!</v>
      </c>
      <c r="DP41" s="41" t="e">
        <f t="shared" si="41"/>
        <v>#REF!</v>
      </c>
      <c r="DQ41" s="41" t="e">
        <f t="shared" si="41"/>
        <v>#REF!</v>
      </c>
      <c r="DR41" s="41" t="e">
        <f t="shared" si="41"/>
        <v>#REF!</v>
      </c>
      <c r="DS41" s="41" t="e">
        <f t="shared" si="41"/>
        <v>#REF!</v>
      </c>
      <c r="DT41" s="41" t="e">
        <f t="shared" si="41"/>
        <v>#REF!</v>
      </c>
      <c r="DU41" s="41" t="e">
        <f t="shared" si="41"/>
        <v>#REF!</v>
      </c>
      <c r="DV41" s="41" t="e">
        <f t="shared" si="41"/>
        <v>#REF!</v>
      </c>
      <c r="DW41" s="41" t="e">
        <f t="shared" si="41"/>
        <v>#REF!</v>
      </c>
      <c r="DX41" s="41" t="e">
        <f t="shared" si="41"/>
        <v>#REF!</v>
      </c>
      <c r="DY41" s="41" t="e">
        <f t="shared" si="41"/>
        <v>#REF!</v>
      </c>
      <c r="DZ41" s="41" t="e">
        <f t="shared" si="35"/>
        <v>#REF!</v>
      </c>
      <c r="EA41" s="41" t="e">
        <f t="shared" si="35"/>
        <v>#REF!</v>
      </c>
      <c r="EB41" s="41" t="e">
        <f t="shared" si="35"/>
        <v>#REF!</v>
      </c>
      <c r="EC41" s="41" t="e">
        <f t="shared" si="35"/>
        <v>#REF!</v>
      </c>
      <c r="ED41" s="41" t="e">
        <f t="shared" si="35"/>
        <v>#REF!</v>
      </c>
      <c r="EE41" s="41" t="e">
        <f t="shared" si="35"/>
        <v>#REF!</v>
      </c>
      <c r="EF41" s="41" t="e">
        <f t="shared" si="35"/>
        <v>#REF!</v>
      </c>
      <c r="EG41" s="41" t="e">
        <f t="shared" si="35"/>
        <v>#REF!</v>
      </c>
      <c r="EH41" s="41" t="e">
        <f t="shared" si="35"/>
        <v>#REF!</v>
      </c>
      <c r="EI41" s="41" t="e">
        <f t="shared" si="35"/>
        <v>#REF!</v>
      </c>
      <c r="EJ41" s="41" t="e">
        <f t="shared" si="35"/>
        <v>#REF!</v>
      </c>
      <c r="EK41" s="41" t="e">
        <f t="shared" si="35"/>
        <v>#REF!</v>
      </c>
      <c r="EL41" s="41" t="e">
        <f t="shared" si="35"/>
        <v>#REF!</v>
      </c>
      <c r="EM41" s="41" t="e">
        <f t="shared" si="35"/>
        <v>#REF!</v>
      </c>
      <c r="EN41" s="41" t="e">
        <f t="shared" si="35"/>
        <v>#REF!</v>
      </c>
      <c r="EO41" s="41" t="e">
        <f t="shared" si="35"/>
        <v>#REF!</v>
      </c>
      <c r="EP41" s="41" t="e">
        <f t="shared" si="42"/>
        <v>#REF!</v>
      </c>
      <c r="EQ41" s="41" t="e">
        <f t="shared" si="42"/>
        <v>#REF!</v>
      </c>
      <c r="ER41" s="41" t="e">
        <f t="shared" si="42"/>
        <v>#REF!</v>
      </c>
      <c r="ES41" s="41" t="e">
        <f t="shared" si="42"/>
        <v>#REF!</v>
      </c>
      <c r="ET41" s="41" t="e">
        <f t="shared" si="42"/>
        <v>#REF!</v>
      </c>
      <c r="EU41" s="41" t="e">
        <f t="shared" si="42"/>
        <v>#REF!</v>
      </c>
      <c r="EV41" s="41" t="e">
        <f t="shared" si="42"/>
        <v>#REF!</v>
      </c>
      <c r="EW41" s="41" t="e">
        <f t="shared" si="42"/>
        <v>#REF!</v>
      </c>
      <c r="EX41" s="41" t="e">
        <f t="shared" si="42"/>
        <v>#REF!</v>
      </c>
      <c r="EY41" s="41" t="e">
        <f t="shared" si="42"/>
        <v>#REF!</v>
      </c>
      <c r="EZ41" s="41" t="e">
        <f t="shared" si="42"/>
        <v>#REF!</v>
      </c>
      <c r="FA41" s="41" t="e">
        <f t="shared" si="42"/>
        <v>#REF!</v>
      </c>
      <c r="FB41" s="41" t="e">
        <f t="shared" si="42"/>
        <v>#REF!</v>
      </c>
      <c r="FC41" s="41" t="e">
        <f t="shared" si="42"/>
        <v>#REF!</v>
      </c>
      <c r="FD41" s="41" t="e">
        <f t="shared" si="42"/>
        <v>#REF!</v>
      </c>
      <c r="FE41" s="41" t="e">
        <f t="shared" si="42"/>
        <v>#REF!</v>
      </c>
      <c r="FF41" s="41" t="e">
        <f t="shared" si="36"/>
        <v>#REF!</v>
      </c>
      <c r="FG41" s="41" t="e">
        <f t="shared" si="36"/>
        <v>#REF!</v>
      </c>
      <c r="FH41" s="41" t="e">
        <f t="shared" si="36"/>
        <v>#REF!</v>
      </c>
      <c r="FI41" s="41" t="e">
        <f t="shared" si="36"/>
        <v>#REF!</v>
      </c>
      <c r="FJ41" s="41" t="e">
        <f t="shared" si="36"/>
        <v>#REF!</v>
      </c>
      <c r="FK41" s="41" t="e">
        <f t="shared" si="36"/>
        <v>#REF!</v>
      </c>
      <c r="FL41" s="41" t="e">
        <f t="shared" si="36"/>
        <v>#REF!</v>
      </c>
      <c r="FM41" s="41" t="e">
        <f t="shared" si="36"/>
        <v>#REF!</v>
      </c>
      <c r="FN41" s="41" t="e">
        <f t="shared" si="36"/>
        <v>#REF!</v>
      </c>
      <c r="FO41" s="41" t="e">
        <f t="shared" si="36"/>
        <v>#REF!</v>
      </c>
      <c r="FP41" s="41" t="e">
        <f t="shared" si="36"/>
        <v>#REF!</v>
      </c>
      <c r="FQ41" s="41" t="e">
        <f t="shared" si="36"/>
        <v>#REF!</v>
      </c>
      <c r="FR41" s="41" t="e">
        <f t="shared" si="36"/>
        <v>#REF!</v>
      </c>
      <c r="FS41" s="41" t="e">
        <f t="shared" si="36"/>
        <v>#REF!</v>
      </c>
      <c r="FT41" s="41" t="e">
        <f t="shared" si="36"/>
        <v>#REF!</v>
      </c>
      <c r="FU41" s="41" t="e">
        <f t="shared" si="36"/>
        <v>#REF!</v>
      </c>
      <c r="FV41" s="41" t="e">
        <f t="shared" si="43"/>
        <v>#REF!</v>
      </c>
      <c r="FW41" s="41" t="e">
        <f t="shared" si="43"/>
        <v>#REF!</v>
      </c>
      <c r="FX41" s="41" t="e">
        <f t="shared" si="43"/>
        <v>#REF!</v>
      </c>
      <c r="FY41" s="41" t="e">
        <f t="shared" si="43"/>
        <v>#REF!</v>
      </c>
      <c r="FZ41" s="41" t="e">
        <f t="shared" si="43"/>
        <v>#REF!</v>
      </c>
      <c r="GA41" s="41" t="e">
        <f t="shared" si="43"/>
        <v>#REF!</v>
      </c>
      <c r="GB41" s="41" t="e">
        <f t="shared" si="43"/>
        <v>#REF!</v>
      </c>
      <c r="GC41" s="41" t="e">
        <f t="shared" si="43"/>
        <v>#REF!</v>
      </c>
      <c r="GD41" s="41" t="e">
        <f t="shared" si="43"/>
        <v>#REF!</v>
      </c>
      <c r="GE41" s="41" t="e">
        <f t="shared" si="43"/>
        <v>#REF!</v>
      </c>
      <c r="GF41" s="41" t="e">
        <f t="shared" si="43"/>
        <v>#REF!</v>
      </c>
      <c r="GG41" s="41" t="e">
        <f t="shared" si="43"/>
        <v>#REF!</v>
      </c>
      <c r="GH41" s="41" t="e">
        <f t="shared" si="43"/>
        <v>#REF!</v>
      </c>
      <c r="GI41" s="41" t="e">
        <f t="shared" si="43"/>
        <v>#REF!</v>
      </c>
      <c r="GJ41" s="41" t="e">
        <f t="shared" si="43"/>
        <v>#REF!</v>
      </c>
      <c r="GK41" s="41" t="e">
        <f t="shared" si="43"/>
        <v>#REF!</v>
      </c>
      <c r="GL41" s="41" t="e">
        <f t="shared" si="37"/>
        <v>#REF!</v>
      </c>
      <c r="GM41" s="41" t="e">
        <f t="shared" si="37"/>
        <v>#REF!</v>
      </c>
      <c r="GN41" s="41" t="e">
        <f t="shared" si="37"/>
        <v>#REF!</v>
      </c>
      <c r="GO41" s="41" t="e">
        <f t="shared" si="37"/>
        <v>#REF!</v>
      </c>
      <c r="GP41" s="41" t="e">
        <f t="shared" si="37"/>
        <v>#REF!</v>
      </c>
      <c r="GQ41" s="41" t="e">
        <f t="shared" si="37"/>
        <v>#REF!</v>
      </c>
      <c r="GR41" s="41" t="e">
        <f t="shared" si="37"/>
        <v>#REF!</v>
      </c>
      <c r="GS41" s="41" t="e">
        <f t="shared" si="37"/>
        <v>#REF!</v>
      </c>
      <c r="GT41" s="41" t="e">
        <f t="shared" si="37"/>
        <v>#REF!</v>
      </c>
      <c r="GU41" s="41" t="e">
        <f t="shared" si="37"/>
        <v>#REF!</v>
      </c>
      <c r="GV41" s="41" t="e">
        <f t="shared" si="37"/>
        <v>#REF!</v>
      </c>
      <c r="GW41" s="41" t="e">
        <f t="shared" si="37"/>
        <v>#REF!</v>
      </c>
      <c r="GX41" s="41" t="e">
        <f t="shared" si="37"/>
        <v>#REF!</v>
      </c>
      <c r="GY41" s="41" t="e">
        <f t="shared" si="37"/>
        <v>#REF!</v>
      </c>
      <c r="GZ41" s="41" t="e">
        <f t="shared" si="37"/>
        <v>#REF!</v>
      </c>
      <c r="HA41" s="41" t="e">
        <f t="shared" si="37"/>
        <v>#REF!</v>
      </c>
      <c r="HB41" s="41" t="e">
        <f t="shared" si="44"/>
        <v>#REF!</v>
      </c>
      <c r="HC41" s="41" t="e">
        <f t="shared" si="44"/>
        <v>#REF!</v>
      </c>
      <c r="HD41" s="41" t="e">
        <f t="shared" si="44"/>
        <v>#REF!</v>
      </c>
      <c r="HE41" s="41" t="e">
        <f t="shared" si="44"/>
        <v>#REF!</v>
      </c>
      <c r="HF41" s="41" t="e">
        <f t="shared" si="44"/>
        <v>#REF!</v>
      </c>
      <c r="HG41" s="41" t="e">
        <f t="shared" si="44"/>
        <v>#REF!</v>
      </c>
      <c r="HH41" s="41" t="e">
        <f t="shared" si="44"/>
        <v>#REF!</v>
      </c>
      <c r="HI41" s="41" t="e">
        <f t="shared" si="44"/>
        <v>#REF!</v>
      </c>
      <c r="HJ41" s="41" t="e">
        <f t="shared" si="44"/>
        <v>#REF!</v>
      </c>
    </row>
    <row r="42" spans="1:218" ht="14.4" x14ac:dyDescent="0.3">
      <c r="A42" s="42">
        <v>39</v>
      </c>
      <c r="B42" s="43" t="e">
        <f>'CMM1 - AUX CALC'!$AN$67</f>
        <v>#REF!</v>
      </c>
      <c r="AO42" s="41" t="e">
        <f>$B42/(_xlfn.SINGLE(PrazoConcessao)*12-AO$3+1)</f>
        <v>#REF!</v>
      </c>
      <c r="AP42" s="41" t="e">
        <f t="shared" si="38"/>
        <v>#REF!</v>
      </c>
      <c r="AQ42" s="41" t="e">
        <f t="shared" si="38"/>
        <v>#REF!</v>
      </c>
      <c r="AR42" s="41" t="e">
        <f t="shared" si="38"/>
        <v>#REF!</v>
      </c>
      <c r="AS42" s="41" t="e">
        <f t="shared" si="38"/>
        <v>#REF!</v>
      </c>
      <c r="AT42" s="41" t="e">
        <f t="shared" si="38"/>
        <v>#REF!</v>
      </c>
      <c r="AU42" s="41" t="e">
        <f t="shared" si="38"/>
        <v>#REF!</v>
      </c>
      <c r="AV42" s="41" t="e">
        <f t="shared" si="38"/>
        <v>#REF!</v>
      </c>
      <c r="AW42" s="41" t="e">
        <f t="shared" si="38"/>
        <v>#REF!</v>
      </c>
      <c r="AX42" s="41" t="e">
        <f t="shared" si="38"/>
        <v>#REF!</v>
      </c>
      <c r="AY42" s="41" t="e">
        <f t="shared" si="38"/>
        <v>#REF!</v>
      </c>
      <c r="AZ42" s="41" t="e">
        <f t="shared" si="45"/>
        <v>#REF!</v>
      </c>
      <c r="BA42" s="41" t="e">
        <f t="shared" si="45"/>
        <v>#REF!</v>
      </c>
      <c r="BB42" s="41" t="e">
        <f t="shared" si="45"/>
        <v>#REF!</v>
      </c>
      <c r="BC42" s="41" t="e">
        <f t="shared" si="45"/>
        <v>#REF!</v>
      </c>
      <c r="BD42" s="41" t="e">
        <f t="shared" si="45"/>
        <v>#REF!</v>
      </c>
      <c r="BE42" s="41" t="e">
        <f t="shared" si="45"/>
        <v>#REF!</v>
      </c>
      <c r="BF42" s="41" t="e">
        <f t="shared" si="45"/>
        <v>#REF!</v>
      </c>
      <c r="BG42" s="41" t="e">
        <f t="shared" si="45"/>
        <v>#REF!</v>
      </c>
      <c r="BH42" s="41" t="e">
        <f t="shared" si="45"/>
        <v>#REF!</v>
      </c>
      <c r="BI42" s="41" t="e">
        <f t="shared" si="45"/>
        <v>#REF!</v>
      </c>
      <c r="BJ42" s="41" t="e">
        <f t="shared" si="45"/>
        <v>#REF!</v>
      </c>
      <c r="BK42" s="41" t="e">
        <f t="shared" si="45"/>
        <v>#REF!</v>
      </c>
      <c r="BL42" s="41" t="e">
        <f t="shared" si="45"/>
        <v>#REF!</v>
      </c>
      <c r="BM42" s="41" t="e">
        <f t="shared" si="45"/>
        <v>#REF!</v>
      </c>
      <c r="BN42" s="41" t="e">
        <f t="shared" si="39"/>
        <v>#REF!</v>
      </c>
      <c r="BO42" s="41" t="e">
        <f t="shared" si="39"/>
        <v>#REF!</v>
      </c>
      <c r="BP42" s="41" t="e">
        <f t="shared" si="39"/>
        <v>#REF!</v>
      </c>
      <c r="BQ42" s="41" t="e">
        <f t="shared" si="39"/>
        <v>#REF!</v>
      </c>
      <c r="BR42" s="41" t="e">
        <f t="shared" si="39"/>
        <v>#REF!</v>
      </c>
      <c r="BS42" s="41" t="e">
        <f t="shared" si="39"/>
        <v>#REF!</v>
      </c>
      <c r="BT42" s="41" t="e">
        <f t="shared" si="39"/>
        <v>#REF!</v>
      </c>
      <c r="BU42" s="41" t="e">
        <f t="shared" si="39"/>
        <v>#REF!</v>
      </c>
      <c r="BV42" s="41" t="e">
        <f t="shared" si="39"/>
        <v>#REF!</v>
      </c>
      <c r="BW42" s="41" t="e">
        <f t="shared" si="39"/>
        <v>#REF!</v>
      </c>
      <c r="BX42" s="41" t="e">
        <f t="shared" si="39"/>
        <v>#REF!</v>
      </c>
      <c r="BY42" s="41" t="e">
        <f t="shared" si="39"/>
        <v>#REF!</v>
      </c>
      <c r="BZ42" s="41" t="e">
        <f t="shared" si="39"/>
        <v>#REF!</v>
      </c>
      <c r="CA42" s="41" t="e">
        <f t="shared" si="39"/>
        <v>#REF!</v>
      </c>
      <c r="CB42" s="41" t="e">
        <f t="shared" si="39"/>
        <v>#REF!</v>
      </c>
      <c r="CC42" s="41" t="e">
        <f t="shared" si="39"/>
        <v>#REF!</v>
      </c>
      <c r="CD42" s="41" t="e">
        <f t="shared" si="40"/>
        <v>#REF!</v>
      </c>
      <c r="CE42" s="41" t="e">
        <f t="shared" si="40"/>
        <v>#REF!</v>
      </c>
      <c r="CF42" s="41" t="e">
        <f t="shared" si="40"/>
        <v>#REF!</v>
      </c>
      <c r="CG42" s="41" t="e">
        <f t="shared" si="40"/>
        <v>#REF!</v>
      </c>
      <c r="CH42" s="41" t="e">
        <f t="shared" si="40"/>
        <v>#REF!</v>
      </c>
      <c r="CI42" s="41" t="e">
        <f t="shared" si="40"/>
        <v>#REF!</v>
      </c>
      <c r="CJ42" s="41" t="e">
        <f t="shared" si="40"/>
        <v>#REF!</v>
      </c>
      <c r="CK42" s="41" t="e">
        <f t="shared" si="40"/>
        <v>#REF!</v>
      </c>
      <c r="CL42" s="41" t="e">
        <f t="shared" si="40"/>
        <v>#REF!</v>
      </c>
      <c r="CM42" s="41" t="e">
        <f t="shared" si="40"/>
        <v>#REF!</v>
      </c>
      <c r="CN42" s="41" t="e">
        <f t="shared" si="40"/>
        <v>#REF!</v>
      </c>
      <c r="CO42" s="41" t="e">
        <f t="shared" si="40"/>
        <v>#REF!</v>
      </c>
      <c r="CP42" s="41" t="e">
        <f t="shared" si="40"/>
        <v>#REF!</v>
      </c>
      <c r="CQ42" s="41" t="e">
        <f t="shared" si="40"/>
        <v>#REF!</v>
      </c>
      <c r="CR42" s="41" t="e">
        <f t="shared" si="40"/>
        <v>#REF!</v>
      </c>
      <c r="CS42" s="41" t="e">
        <f t="shared" si="40"/>
        <v>#REF!</v>
      </c>
      <c r="CT42" s="41" t="e">
        <f t="shared" si="34"/>
        <v>#REF!</v>
      </c>
      <c r="CU42" s="41" t="e">
        <f t="shared" si="34"/>
        <v>#REF!</v>
      </c>
      <c r="CV42" s="41" t="e">
        <f t="shared" si="34"/>
        <v>#REF!</v>
      </c>
      <c r="CW42" s="41" t="e">
        <f t="shared" si="34"/>
        <v>#REF!</v>
      </c>
      <c r="CX42" s="41" t="e">
        <f t="shared" si="34"/>
        <v>#REF!</v>
      </c>
      <c r="CY42" s="41" t="e">
        <f t="shared" si="34"/>
        <v>#REF!</v>
      </c>
      <c r="CZ42" s="41" t="e">
        <f t="shared" si="34"/>
        <v>#REF!</v>
      </c>
      <c r="DA42" s="41" t="e">
        <f t="shared" si="34"/>
        <v>#REF!</v>
      </c>
      <c r="DB42" s="41" t="e">
        <f t="shared" si="34"/>
        <v>#REF!</v>
      </c>
      <c r="DC42" s="41" t="e">
        <f t="shared" si="34"/>
        <v>#REF!</v>
      </c>
      <c r="DD42" s="41" t="e">
        <f t="shared" si="34"/>
        <v>#REF!</v>
      </c>
      <c r="DE42" s="41" t="e">
        <f t="shared" si="34"/>
        <v>#REF!</v>
      </c>
      <c r="DF42" s="41" t="e">
        <f t="shared" si="34"/>
        <v>#REF!</v>
      </c>
      <c r="DG42" s="41" t="e">
        <f t="shared" si="34"/>
        <v>#REF!</v>
      </c>
      <c r="DH42" s="41" t="e">
        <f t="shared" si="34"/>
        <v>#REF!</v>
      </c>
      <c r="DI42" s="41" t="e">
        <f t="shared" si="34"/>
        <v>#REF!</v>
      </c>
      <c r="DJ42" s="41" t="e">
        <f t="shared" si="41"/>
        <v>#REF!</v>
      </c>
      <c r="DK42" s="41" t="e">
        <f t="shared" si="41"/>
        <v>#REF!</v>
      </c>
      <c r="DL42" s="41" t="e">
        <f t="shared" si="41"/>
        <v>#REF!</v>
      </c>
      <c r="DM42" s="41" t="e">
        <f t="shared" si="41"/>
        <v>#REF!</v>
      </c>
      <c r="DN42" s="41" t="e">
        <f t="shared" si="41"/>
        <v>#REF!</v>
      </c>
      <c r="DO42" s="41" t="e">
        <f t="shared" si="41"/>
        <v>#REF!</v>
      </c>
      <c r="DP42" s="41" t="e">
        <f t="shared" si="41"/>
        <v>#REF!</v>
      </c>
      <c r="DQ42" s="41" t="e">
        <f t="shared" si="41"/>
        <v>#REF!</v>
      </c>
      <c r="DR42" s="41" t="e">
        <f t="shared" si="41"/>
        <v>#REF!</v>
      </c>
      <c r="DS42" s="41" t="e">
        <f t="shared" si="41"/>
        <v>#REF!</v>
      </c>
      <c r="DT42" s="41" t="e">
        <f t="shared" si="41"/>
        <v>#REF!</v>
      </c>
      <c r="DU42" s="41" t="e">
        <f t="shared" si="41"/>
        <v>#REF!</v>
      </c>
      <c r="DV42" s="41" t="e">
        <f t="shared" si="41"/>
        <v>#REF!</v>
      </c>
      <c r="DW42" s="41" t="e">
        <f t="shared" si="41"/>
        <v>#REF!</v>
      </c>
      <c r="DX42" s="41" t="e">
        <f t="shared" si="41"/>
        <v>#REF!</v>
      </c>
      <c r="DY42" s="41" t="e">
        <f t="shared" si="41"/>
        <v>#REF!</v>
      </c>
      <c r="DZ42" s="41" t="e">
        <f t="shared" si="35"/>
        <v>#REF!</v>
      </c>
      <c r="EA42" s="41" t="e">
        <f t="shared" si="35"/>
        <v>#REF!</v>
      </c>
      <c r="EB42" s="41" t="e">
        <f t="shared" si="35"/>
        <v>#REF!</v>
      </c>
      <c r="EC42" s="41" t="e">
        <f t="shared" si="35"/>
        <v>#REF!</v>
      </c>
      <c r="ED42" s="41" t="e">
        <f t="shared" si="35"/>
        <v>#REF!</v>
      </c>
      <c r="EE42" s="41" t="e">
        <f t="shared" si="35"/>
        <v>#REF!</v>
      </c>
      <c r="EF42" s="41" t="e">
        <f t="shared" si="35"/>
        <v>#REF!</v>
      </c>
      <c r="EG42" s="41" t="e">
        <f t="shared" si="35"/>
        <v>#REF!</v>
      </c>
      <c r="EH42" s="41" t="e">
        <f t="shared" si="35"/>
        <v>#REF!</v>
      </c>
      <c r="EI42" s="41" t="e">
        <f t="shared" si="35"/>
        <v>#REF!</v>
      </c>
      <c r="EJ42" s="41" t="e">
        <f t="shared" si="35"/>
        <v>#REF!</v>
      </c>
      <c r="EK42" s="41" t="e">
        <f t="shared" si="35"/>
        <v>#REF!</v>
      </c>
      <c r="EL42" s="41" t="e">
        <f t="shared" si="35"/>
        <v>#REF!</v>
      </c>
      <c r="EM42" s="41" t="e">
        <f t="shared" si="35"/>
        <v>#REF!</v>
      </c>
      <c r="EN42" s="41" t="e">
        <f t="shared" si="35"/>
        <v>#REF!</v>
      </c>
      <c r="EO42" s="41" t="e">
        <f t="shared" si="35"/>
        <v>#REF!</v>
      </c>
      <c r="EP42" s="41" t="e">
        <f t="shared" si="42"/>
        <v>#REF!</v>
      </c>
      <c r="EQ42" s="41" t="e">
        <f t="shared" si="42"/>
        <v>#REF!</v>
      </c>
      <c r="ER42" s="41" t="e">
        <f t="shared" si="42"/>
        <v>#REF!</v>
      </c>
      <c r="ES42" s="41" t="e">
        <f t="shared" si="42"/>
        <v>#REF!</v>
      </c>
      <c r="ET42" s="41" t="e">
        <f t="shared" si="42"/>
        <v>#REF!</v>
      </c>
      <c r="EU42" s="41" t="e">
        <f t="shared" si="42"/>
        <v>#REF!</v>
      </c>
      <c r="EV42" s="41" t="e">
        <f t="shared" si="42"/>
        <v>#REF!</v>
      </c>
      <c r="EW42" s="41" t="e">
        <f t="shared" si="42"/>
        <v>#REF!</v>
      </c>
      <c r="EX42" s="41" t="e">
        <f t="shared" si="42"/>
        <v>#REF!</v>
      </c>
      <c r="EY42" s="41" t="e">
        <f t="shared" si="42"/>
        <v>#REF!</v>
      </c>
      <c r="EZ42" s="41" t="e">
        <f t="shared" si="42"/>
        <v>#REF!</v>
      </c>
      <c r="FA42" s="41" t="e">
        <f t="shared" si="42"/>
        <v>#REF!</v>
      </c>
      <c r="FB42" s="41" t="e">
        <f t="shared" si="42"/>
        <v>#REF!</v>
      </c>
      <c r="FC42" s="41" t="e">
        <f t="shared" si="42"/>
        <v>#REF!</v>
      </c>
      <c r="FD42" s="41" t="e">
        <f t="shared" si="42"/>
        <v>#REF!</v>
      </c>
      <c r="FE42" s="41" t="e">
        <f t="shared" si="42"/>
        <v>#REF!</v>
      </c>
      <c r="FF42" s="41" t="e">
        <f t="shared" si="36"/>
        <v>#REF!</v>
      </c>
      <c r="FG42" s="41" t="e">
        <f t="shared" si="36"/>
        <v>#REF!</v>
      </c>
      <c r="FH42" s="41" t="e">
        <f t="shared" si="36"/>
        <v>#REF!</v>
      </c>
      <c r="FI42" s="41" t="e">
        <f t="shared" si="36"/>
        <v>#REF!</v>
      </c>
      <c r="FJ42" s="41" t="e">
        <f t="shared" si="36"/>
        <v>#REF!</v>
      </c>
      <c r="FK42" s="41" t="e">
        <f t="shared" si="36"/>
        <v>#REF!</v>
      </c>
      <c r="FL42" s="41" t="e">
        <f t="shared" si="36"/>
        <v>#REF!</v>
      </c>
      <c r="FM42" s="41" t="e">
        <f t="shared" si="36"/>
        <v>#REF!</v>
      </c>
      <c r="FN42" s="41" t="e">
        <f t="shared" si="36"/>
        <v>#REF!</v>
      </c>
      <c r="FO42" s="41" t="e">
        <f t="shared" si="36"/>
        <v>#REF!</v>
      </c>
      <c r="FP42" s="41" t="e">
        <f t="shared" si="36"/>
        <v>#REF!</v>
      </c>
      <c r="FQ42" s="41" t="e">
        <f t="shared" si="36"/>
        <v>#REF!</v>
      </c>
      <c r="FR42" s="41" t="e">
        <f t="shared" si="36"/>
        <v>#REF!</v>
      </c>
      <c r="FS42" s="41" t="e">
        <f t="shared" si="36"/>
        <v>#REF!</v>
      </c>
      <c r="FT42" s="41" t="e">
        <f t="shared" si="36"/>
        <v>#REF!</v>
      </c>
      <c r="FU42" s="41" t="e">
        <f t="shared" si="36"/>
        <v>#REF!</v>
      </c>
      <c r="FV42" s="41" t="e">
        <f t="shared" si="43"/>
        <v>#REF!</v>
      </c>
      <c r="FW42" s="41" t="e">
        <f t="shared" si="43"/>
        <v>#REF!</v>
      </c>
      <c r="FX42" s="41" t="e">
        <f t="shared" si="43"/>
        <v>#REF!</v>
      </c>
      <c r="FY42" s="41" t="e">
        <f t="shared" si="43"/>
        <v>#REF!</v>
      </c>
      <c r="FZ42" s="41" t="e">
        <f t="shared" si="43"/>
        <v>#REF!</v>
      </c>
      <c r="GA42" s="41" t="e">
        <f t="shared" si="43"/>
        <v>#REF!</v>
      </c>
      <c r="GB42" s="41" t="e">
        <f t="shared" si="43"/>
        <v>#REF!</v>
      </c>
      <c r="GC42" s="41" t="e">
        <f t="shared" si="43"/>
        <v>#REF!</v>
      </c>
      <c r="GD42" s="41" t="e">
        <f t="shared" si="43"/>
        <v>#REF!</v>
      </c>
      <c r="GE42" s="41" t="e">
        <f t="shared" si="43"/>
        <v>#REF!</v>
      </c>
      <c r="GF42" s="41" t="e">
        <f t="shared" si="43"/>
        <v>#REF!</v>
      </c>
      <c r="GG42" s="41" t="e">
        <f t="shared" si="43"/>
        <v>#REF!</v>
      </c>
      <c r="GH42" s="41" t="e">
        <f t="shared" si="43"/>
        <v>#REF!</v>
      </c>
      <c r="GI42" s="41" t="e">
        <f t="shared" si="43"/>
        <v>#REF!</v>
      </c>
      <c r="GJ42" s="41" t="e">
        <f t="shared" si="43"/>
        <v>#REF!</v>
      </c>
      <c r="GK42" s="41" t="e">
        <f t="shared" si="43"/>
        <v>#REF!</v>
      </c>
      <c r="GL42" s="41" t="e">
        <f t="shared" si="37"/>
        <v>#REF!</v>
      </c>
      <c r="GM42" s="41" t="e">
        <f t="shared" si="37"/>
        <v>#REF!</v>
      </c>
      <c r="GN42" s="41" t="e">
        <f t="shared" si="37"/>
        <v>#REF!</v>
      </c>
      <c r="GO42" s="41" t="e">
        <f t="shared" si="37"/>
        <v>#REF!</v>
      </c>
      <c r="GP42" s="41" t="e">
        <f t="shared" si="37"/>
        <v>#REF!</v>
      </c>
      <c r="GQ42" s="41" t="e">
        <f t="shared" si="37"/>
        <v>#REF!</v>
      </c>
      <c r="GR42" s="41" t="e">
        <f t="shared" si="37"/>
        <v>#REF!</v>
      </c>
      <c r="GS42" s="41" t="e">
        <f t="shared" si="37"/>
        <v>#REF!</v>
      </c>
      <c r="GT42" s="41" t="e">
        <f t="shared" si="37"/>
        <v>#REF!</v>
      </c>
      <c r="GU42" s="41" t="e">
        <f t="shared" si="37"/>
        <v>#REF!</v>
      </c>
      <c r="GV42" s="41" t="e">
        <f t="shared" si="37"/>
        <v>#REF!</v>
      </c>
      <c r="GW42" s="41" t="e">
        <f t="shared" si="37"/>
        <v>#REF!</v>
      </c>
      <c r="GX42" s="41" t="e">
        <f t="shared" si="37"/>
        <v>#REF!</v>
      </c>
      <c r="GY42" s="41" t="e">
        <f t="shared" si="37"/>
        <v>#REF!</v>
      </c>
      <c r="GZ42" s="41" t="e">
        <f t="shared" si="37"/>
        <v>#REF!</v>
      </c>
      <c r="HA42" s="41" t="e">
        <f t="shared" si="37"/>
        <v>#REF!</v>
      </c>
      <c r="HB42" s="41" t="e">
        <f t="shared" si="44"/>
        <v>#REF!</v>
      </c>
      <c r="HC42" s="41" t="e">
        <f t="shared" si="44"/>
        <v>#REF!</v>
      </c>
      <c r="HD42" s="41" t="e">
        <f t="shared" si="44"/>
        <v>#REF!</v>
      </c>
      <c r="HE42" s="41" t="e">
        <f t="shared" si="44"/>
        <v>#REF!</v>
      </c>
      <c r="HF42" s="41" t="e">
        <f t="shared" si="44"/>
        <v>#REF!</v>
      </c>
      <c r="HG42" s="41" t="e">
        <f t="shared" si="44"/>
        <v>#REF!</v>
      </c>
      <c r="HH42" s="41" t="e">
        <f t="shared" si="44"/>
        <v>#REF!</v>
      </c>
      <c r="HI42" s="41" t="e">
        <f t="shared" si="44"/>
        <v>#REF!</v>
      </c>
      <c r="HJ42" s="41" t="e">
        <f t="shared" si="44"/>
        <v>#REF!</v>
      </c>
    </row>
    <row r="43" spans="1:218" ht="14.4" x14ac:dyDescent="0.3">
      <c r="A43" s="42">
        <v>40</v>
      </c>
      <c r="B43" s="43" t="e">
        <f>'CMM1 - AUX CALC'!$AO$67</f>
        <v>#REF!</v>
      </c>
      <c r="AP43" s="41" t="e">
        <f>$B43/(_xlfn.SINGLE(PrazoConcessao)*12-AP$3+1)</f>
        <v>#REF!</v>
      </c>
      <c r="AQ43" s="41" t="e">
        <f t="shared" si="38"/>
        <v>#REF!</v>
      </c>
      <c r="AR43" s="41" t="e">
        <f t="shared" si="38"/>
        <v>#REF!</v>
      </c>
      <c r="AS43" s="41" t="e">
        <f t="shared" si="38"/>
        <v>#REF!</v>
      </c>
      <c r="AT43" s="41" t="e">
        <f t="shared" si="38"/>
        <v>#REF!</v>
      </c>
      <c r="AU43" s="41" t="e">
        <f t="shared" si="38"/>
        <v>#REF!</v>
      </c>
      <c r="AV43" s="41" t="e">
        <f t="shared" si="38"/>
        <v>#REF!</v>
      </c>
      <c r="AW43" s="41" t="e">
        <f t="shared" si="38"/>
        <v>#REF!</v>
      </c>
      <c r="AX43" s="41" t="e">
        <f t="shared" si="38"/>
        <v>#REF!</v>
      </c>
      <c r="AY43" s="41" t="e">
        <f t="shared" si="38"/>
        <v>#REF!</v>
      </c>
      <c r="AZ43" s="41" t="e">
        <f t="shared" si="45"/>
        <v>#REF!</v>
      </c>
      <c r="BA43" s="41" t="e">
        <f t="shared" si="45"/>
        <v>#REF!</v>
      </c>
      <c r="BB43" s="41" t="e">
        <f t="shared" si="45"/>
        <v>#REF!</v>
      </c>
      <c r="BC43" s="41" t="e">
        <f t="shared" si="45"/>
        <v>#REF!</v>
      </c>
      <c r="BD43" s="41" t="e">
        <f t="shared" si="45"/>
        <v>#REF!</v>
      </c>
      <c r="BE43" s="41" t="e">
        <f t="shared" si="45"/>
        <v>#REF!</v>
      </c>
      <c r="BF43" s="41" t="e">
        <f t="shared" si="45"/>
        <v>#REF!</v>
      </c>
      <c r="BG43" s="41" t="e">
        <f t="shared" si="45"/>
        <v>#REF!</v>
      </c>
      <c r="BH43" s="41" t="e">
        <f t="shared" si="45"/>
        <v>#REF!</v>
      </c>
      <c r="BI43" s="41" t="e">
        <f t="shared" si="45"/>
        <v>#REF!</v>
      </c>
      <c r="BJ43" s="41" t="e">
        <f t="shared" si="45"/>
        <v>#REF!</v>
      </c>
      <c r="BK43" s="41" t="e">
        <f t="shared" si="45"/>
        <v>#REF!</v>
      </c>
      <c r="BL43" s="41" t="e">
        <f t="shared" si="45"/>
        <v>#REF!</v>
      </c>
      <c r="BM43" s="41" t="e">
        <f t="shared" si="45"/>
        <v>#REF!</v>
      </c>
      <c r="BN43" s="41" t="e">
        <f t="shared" si="39"/>
        <v>#REF!</v>
      </c>
      <c r="BO43" s="41" t="e">
        <f t="shared" si="39"/>
        <v>#REF!</v>
      </c>
      <c r="BP43" s="41" t="e">
        <f t="shared" si="39"/>
        <v>#REF!</v>
      </c>
      <c r="BQ43" s="41" t="e">
        <f t="shared" si="39"/>
        <v>#REF!</v>
      </c>
      <c r="BR43" s="41" t="e">
        <f t="shared" si="39"/>
        <v>#REF!</v>
      </c>
      <c r="BS43" s="41" t="e">
        <f t="shared" si="39"/>
        <v>#REF!</v>
      </c>
      <c r="BT43" s="41" t="e">
        <f t="shared" si="39"/>
        <v>#REF!</v>
      </c>
      <c r="BU43" s="41" t="e">
        <f t="shared" si="39"/>
        <v>#REF!</v>
      </c>
      <c r="BV43" s="41" t="e">
        <f t="shared" si="39"/>
        <v>#REF!</v>
      </c>
      <c r="BW43" s="41" t="e">
        <f t="shared" si="39"/>
        <v>#REF!</v>
      </c>
      <c r="BX43" s="41" t="e">
        <f t="shared" si="39"/>
        <v>#REF!</v>
      </c>
      <c r="BY43" s="41" t="e">
        <f t="shared" si="39"/>
        <v>#REF!</v>
      </c>
      <c r="BZ43" s="41" t="e">
        <f t="shared" si="39"/>
        <v>#REF!</v>
      </c>
      <c r="CA43" s="41" t="e">
        <f t="shared" si="39"/>
        <v>#REF!</v>
      </c>
      <c r="CB43" s="41" t="e">
        <f t="shared" si="39"/>
        <v>#REF!</v>
      </c>
      <c r="CC43" s="41" t="e">
        <f t="shared" si="39"/>
        <v>#REF!</v>
      </c>
      <c r="CD43" s="41" t="e">
        <f t="shared" si="40"/>
        <v>#REF!</v>
      </c>
      <c r="CE43" s="41" t="e">
        <f t="shared" si="40"/>
        <v>#REF!</v>
      </c>
      <c r="CF43" s="41" t="e">
        <f t="shared" si="40"/>
        <v>#REF!</v>
      </c>
      <c r="CG43" s="41" t="e">
        <f t="shared" si="40"/>
        <v>#REF!</v>
      </c>
      <c r="CH43" s="41" t="e">
        <f t="shared" si="40"/>
        <v>#REF!</v>
      </c>
      <c r="CI43" s="41" t="e">
        <f t="shared" si="40"/>
        <v>#REF!</v>
      </c>
      <c r="CJ43" s="41" t="e">
        <f t="shared" si="40"/>
        <v>#REF!</v>
      </c>
      <c r="CK43" s="41" t="e">
        <f t="shared" si="40"/>
        <v>#REF!</v>
      </c>
      <c r="CL43" s="41" t="e">
        <f t="shared" si="40"/>
        <v>#REF!</v>
      </c>
      <c r="CM43" s="41" t="e">
        <f t="shared" si="40"/>
        <v>#REF!</v>
      </c>
      <c r="CN43" s="41" t="e">
        <f t="shared" si="40"/>
        <v>#REF!</v>
      </c>
      <c r="CO43" s="41" t="e">
        <f t="shared" si="40"/>
        <v>#REF!</v>
      </c>
      <c r="CP43" s="41" t="e">
        <f t="shared" si="40"/>
        <v>#REF!</v>
      </c>
      <c r="CQ43" s="41" t="e">
        <f t="shared" si="40"/>
        <v>#REF!</v>
      </c>
      <c r="CR43" s="41" t="e">
        <f t="shared" si="40"/>
        <v>#REF!</v>
      </c>
      <c r="CS43" s="41" t="e">
        <f t="shared" si="40"/>
        <v>#REF!</v>
      </c>
      <c r="CT43" s="41" t="e">
        <f t="shared" si="34"/>
        <v>#REF!</v>
      </c>
      <c r="CU43" s="41" t="e">
        <f t="shared" si="34"/>
        <v>#REF!</v>
      </c>
      <c r="CV43" s="41" t="e">
        <f t="shared" si="34"/>
        <v>#REF!</v>
      </c>
      <c r="CW43" s="41" t="e">
        <f t="shared" si="34"/>
        <v>#REF!</v>
      </c>
      <c r="CX43" s="41" t="e">
        <f t="shared" si="34"/>
        <v>#REF!</v>
      </c>
      <c r="CY43" s="41" t="e">
        <f t="shared" si="34"/>
        <v>#REF!</v>
      </c>
      <c r="CZ43" s="41" t="e">
        <f t="shared" si="34"/>
        <v>#REF!</v>
      </c>
      <c r="DA43" s="41" t="e">
        <f t="shared" si="34"/>
        <v>#REF!</v>
      </c>
      <c r="DB43" s="41" t="e">
        <f t="shared" si="34"/>
        <v>#REF!</v>
      </c>
      <c r="DC43" s="41" t="e">
        <f t="shared" si="34"/>
        <v>#REF!</v>
      </c>
      <c r="DD43" s="41" t="e">
        <f t="shared" si="34"/>
        <v>#REF!</v>
      </c>
      <c r="DE43" s="41" t="e">
        <f t="shared" si="34"/>
        <v>#REF!</v>
      </c>
      <c r="DF43" s="41" t="e">
        <f t="shared" si="34"/>
        <v>#REF!</v>
      </c>
      <c r="DG43" s="41" t="e">
        <f t="shared" si="34"/>
        <v>#REF!</v>
      </c>
      <c r="DH43" s="41" t="e">
        <f t="shared" si="34"/>
        <v>#REF!</v>
      </c>
      <c r="DI43" s="41" t="e">
        <f t="shared" si="34"/>
        <v>#REF!</v>
      </c>
      <c r="DJ43" s="41" t="e">
        <f t="shared" si="41"/>
        <v>#REF!</v>
      </c>
      <c r="DK43" s="41" t="e">
        <f t="shared" si="41"/>
        <v>#REF!</v>
      </c>
      <c r="DL43" s="41" t="e">
        <f t="shared" si="41"/>
        <v>#REF!</v>
      </c>
      <c r="DM43" s="41" t="e">
        <f t="shared" si="41"/>
        <v>#REF!</v>
      </c>
      <c r="DN43" s="41" t="e">
        <f t="shared" si="41"/>
        <v>#REF!</v>
      </c>
      <c r="DO43" s="41" t="e">
        <f t="shared" si="41"/>
        <v>#REF!</v>
      </c>
      <c r="DP43" s="41" t="e">
        <f t="shared" si="41"/>
        <v>#REF!</v>
      </c>
      <c r="DQ43" s="41" t="e">
        <f t="shared" si="41"/>
        <v>#REF!</v>
      </c>
      <c r="DR43" s="41" t="e">
        <f t="shared" si="41"/>
        <v>#REF!</v>
      </c>
      <c r="DS43" s="41" t="e">
        <f t="shared" si="41"/>
        <v>#REF!</v>
      </c>
      <c r="DT43" s="41" t="e">
        <f t="shared" si="41"/>
        <v>#REF!</v>
      </c>
      <c r="DU43" s="41" t="e">
        <f t="shared" si="41"/>
        <v>#REF!</v>
      </c>
      <c r="DV43" s="41" t="e">
        <f t="shared" si="41"/>
        <v>#REF!</v>
      </c>
      <c r="DW43" s="41" t="e">
        <f t="shared" si="41"/>
        <v>#REF!</v>
      </c>
      <c r="DX43" s="41" t="e">
        <f t="shared" si="41"/>
        <v>#REF!</v>
      </c>
      <c r="DY43" s="41" t="e">
        <f t="shared" si="41"/>
        <v>#REF!</v>
      </c>
      <c r="DZ43" s="41" t="e">
        <f t="shared" si="35"/>
        <v>#REF!</v>
      </c>
      <c r="EA43" s="41" t="e">
        <f t="shared" si="35"/>
        <v>#REF!</v>
      </c>
      <c r="EB43" s="41" t="e">
        <f t="shared" si="35"/>
        <v>#REF!</v>
      </c>
      <c r="EC43" s="41" t="e">
        <f t="shared" si="35"/>
        <v>#REF!</v>
      </c>
      <c r="ED43" s="41" t="e">
        <f t="shared" si="35"/>
        <v>#REF!</v>
      </c>
      <c r="EE43" s="41" t="e">
        <f t="shared" si="35"/>
        <v>#REF!</v>
      </c>
      <c r="EF43" s="41" t="e">
        <f t="shared" si="35"/>
        <v>#REF!</v>
      </c>
      <c r="EG43" s="41" t="e">
        <f t="shared" si="35"/>
        <v>#REF!</v>
      </c>
      <c r="EH43" s="41" t="e">
        <f t="shared" si="35"/>
        <v>#REF!</v>
      </c>
      <c r="EI43" s="41" t="e">
        <f t="shared" si="35"/>
        <v>#REF!</v>
      </c>
      <c r="EJ43" s="41" t="e">
        <f t="shared" si="35"/>
        <v>#REF!</v>
      </c>
      <c r="EK43" s="41" t="e">
        <f t="shared" si="35"/>
        <v>#REF!</v>
      </c>
      <c r="EL43" s="41" t="e">
        <f t="shared" si="35"/>
        <v>#REF!</v>
      </c>
      <c r="EM43" s="41" t="e">
        <f t="shared" si="35"/>
        <v>#REF!</v>
      </c>
      <c r="EN43" s="41" t="e">
        <f t="shared" si="35"/>
        <v>#REF!</v>
      </c>
      <c r="EO43" s="41" t="e">
        <f t="shared" si="35"/>
        <v>#REF!</v>
      </c>
      <c r="EP43" s="41" t="e">
        <f t="shared" si="42"/>
        <v>#REF!</v>
      </c>
      <c r="EQ43" s="41" t="e">
        <f t="shared" si="42"/>
        <v>#REF!</v>
      </c>
      <c r="ER43" s="41" t="e">
        <f t="shared" si="42"/>
        <v>#REF!</v>
      </c>
      <c r="ES43" s="41" t="e">
        <f t="shared" si="42"/>
        <v>#REF!</v>
      </c>
      <c r="ET43" s="41" t="e">
        <f t="shared" si="42"/>
        <v>#REF!</v>
      </c>
      <c r="EU43" s="41" t="e">
        <f t="shared" si="42"/>
        <v>#REF!</v>
      </c>
      <c r="EV43" s="41" t="e">
        <f t="shared" si="42"/>
        <v>#REF!</v>
      </c>
      <c r="EW43" s="41" t="e">
        <f t="shared" si="42"/>
        <v>#REF!</v>
      </c>
      <c r="EX43" s="41" t="e">
        <f t="shared" si="42"/>
        <v>#REF!</v>
      </c>
      <c r="EY43" s="41" t="e">
        <f t="shared" si="42"/>
        <v>#REF!</v>
      </c>
      <c r="EZ43" s="41" t="e">
        <f t="shared" si="42"/>
        <v>#REF!</v>
      </c>
      <c r="FA43" s="41" t="e">
        <f t="shared" si="42"/>
        <v>#REF!</v>
      </c>
      <c r="FB43" s="41" t="e">
        <f t="shared" si="42"/>
        <v>#REF!</v>
      </c>
      <c r="FC43" s="41" t="e">
        <f t="shared" si="42"/>
        <v>#REF!</v>
      </c>
      <c r="FD43" s="41" t="e">
        <f t="shared" si="42"/>
        <v>#REF!</v>
      </c>
      <c r="FE43" s="41" t="e">
        <f t="shared" si="42"/>
        <v>#REF!</v>
      </c>
      <c r="FF43" s="41" t="e">
        <f t="shared" si="36"/>
        <v>#REF!</v>
      </c>
      <c r="FG43" s="41" t="e">
        <f t="shared" si="36"/>
        <v>#REF!</v>
      </c>
      <c r="FH43" s="41" t="e">
        <f t="shared" si="36"/>
        <v>#REF!</v>
      </c>
      <c r="FI43" s="41" t="e">
        <f t="shared" si="36"/>
        <v>#REF!</v>
      </c>
      <c r="FJ43" s="41" t="e">
        <f t="shared" si="36"/>
        <v>#REF!</v>
      </c>
      <c r="FK43" s="41" t="e">
        <f t="shared" si="36"/>
        <v>#REF!</v>
      </c>
      <c r="FL43" s="41" t="e">
        <f t="shared" si="36"/>
        <v>#REF!</v>
      </c>
      <c r="FM43" s="41" t="e">
        <f t="shared" si="36"/>
        <v>#REF!</v>
      </c>
      <c r="FN43" s="41" t="e">
        <f t="shared" si="36"/>
        <v>#REF!</v>
      </c>
      <c r="FO43" s="41" t="e">
        <f t="shared" si="36"/>
        <v>#REF!</v>
      </c>
      <c r="FP43" s="41" t="e">
        <f t="shared" si="36"/>
        <v>#REF!</v>
      </c>
      <c r="FQ43" s="41" t="e">
        <f t="shared" si="36"/>
        <v>#REF!</v>
      </c>
      <c r="FR43" s="41" t="e">
        <f t="shared" si="36"/>
        <v>#REF!</v>
      </c>
      <c r="FS43" s="41" t="e">
        <f t="shared" si="36"/>
        <v>#REF!</v>
      </c>
      <c r="FT43" s="41" t="e">
        <f t="shared" si="36"/>
        <v>#REF!</v>
      </c>
      <c r="FU43" s="41" t="e">
        <f t="shared" si="36"/>
        <v>#REF!</v>
      </c>
      <c r="FV43" s="41" t="e">
        <f t="shared" si="43"/>
        <v>#REF!</v>
      </c>
      <c r="FW43" s="41" t="e">
        <f t="shared" si="43"/>
        <v>#REF!</v>
      </c>
      <c r="FX43" s="41" t="e">
        <f t="shared" si="43"/>
        <v>#REF!</v>
      </c>
      <c r="FY43" s="41" t="e">
        <f t="shared" si="43"/>
        <v>#REF!</v>
      </c>
      <c r="FZ43" s="41" t="e">
        <f t="shared" si="43"/>
        <v>#REF!</v>
      </c>
      <c r="GA43" s="41" t="e">
        <f t="shared" si="43"/>
        <v>#REF!</v>
      </c>
      <c r="GB43" s="41" t="e">
        <f t="shared" si="43"/>
        <v>#REF!</v>
      </c>
      <c r="GC43" s="41" t="e">
        <f t="shared" si="43"/>
        <v>#REF!</v>
      </c>
      <c r="GD43" s="41" t="e">
        <f t="shared" si="43"/>
        <v>#REF!</v>
      </c>
      <c r="GE43" s="41" t="e">
        <f t="shared" si="43"/>
        <v>#REF!</v>
      </c>
      <c r="GF43" s="41" t="e">
        <f t="shared" si="43"/>
        <v>#REF!</v>
      </c>
      <c r="GG43" s="41" t="e">
        <f t="shared" si="43"/>
        <v>#REF!</v>
      </c>
      <c r="GH43" s="41" t="e">
        <f t="shared" si="43"/>
        <v>#REF!</v>
      </c>
      <c r="GI43" s="41" t="e">
        <f t="shared" si="43"/>
        <v>#REF!</v>
      </c>
      <c r="GJ43" s="41" t="e">
        <f t="shared" si="43"/>
        <v>#REF!</v>
      </c>
      <c r="GK43" s="41" t="e">
        <f t="shared" si="43"/>
        <v>#REF!</v>
      </c>
      <c r="GL43" s="41" t="e">
        <f t="shared" si="37"/>
        <v>#REF!</v>
      </c>
      <c r="GM43" s="41" t="e">
        <f t="shared" si="37"/>
        <v>#REF!</v>
      </c>
      <c r="GN43" s="41" t="e">
        <f t="shared" si="37"/>
        <v>#REF!</v>
      </c>
      <c r="GO43" s="41" t="e">
        <f t="shared" si="37"/>
        <v>#REF!</v>
      </c>
      <c r="GP43" s="41" t="e">
        <f t="shared" si="37"/>
        <v>#REF!</v>
      </c>
      <c r="GQ43" s="41" t="e">
        <f t="shared" si="37"/>
        <v>#REF!</v>
      </c>
      <c r="GR43" s="41" t="e">
        <f t="shared" si="37"/>
        <v>#REF!</v>
      </c>
      <c r="GS43" s="41" t="e">
        <f t="shared" si="37"/>
        <v>#REF!</v>
      </c>
      <c r="GT43" s="41" t="e">
        <f t="shared" si="37"/>
        <v>#REF!</v>
      </c>
      <c r="GU43" s="41" t="e">
        <f t="shared" si="37"/>
        <v>#REF!</v>
      </c>
      <c r="GV43" s="41" t="e">
        <f t="shared" si="37"/>
        <v>#REF!</v>
      </c>
      <c r="GW43" s="41" t="e">
        <f t="shared" si="37"/>
        <v>#REF!</v>
      </c>
      <c r="GX43" s="41" t="e">
        <f t="shared" si="37"/>
        <v>#REF!</v>
      </c>
      <c r="GY43" s="41" t="e">
        <f t="shared" si="37"/>
        <v>#REF!</v>
      </c>
      <c r="GZ43" s="41" t="e">
        <f t="shared" si="37"/>
        <v>#REF!</v>
      </c>
      <c r="HA43" s="41" t="e">
        <f t="shared" si="37"/>
        <v>#REF!</v>
      </c>
      <c r="HB43" s="41" t="e">
        <f t="shared" si="44"/>
        <v>#REF!</v>
      </c>
      <c r="HC43" s="41" t="e">
        <f t="shared" si="44"/>
        <v>#REF!</v>
      </c>
      <c r="HD43" s="41" t="e">
        <f t="shared" si="44"/>
        <v>#REF!</v>
      </c>
      <c r="HE43" s="41" t="e">
        <f t="shared" si="44"/>
        <v>#REF!</v>
      </c>
      <c r="HF43" s="41" t="e">
        <f t="shared" si="44"/>
        <v>#REF!</v>
      </c>
      <c r="HG43" s="41" t="e">
        <f t="shared" si="44"/>
        <v>#REF!</v>
      </c>
      <c r="HH43" s="41" t="e">
        <f t="shared" si="44"/>
        <v>#REF!</v>
      </c>
      <c r="HI43" s="41" t="e">
        <f t="shared" si="44"/>
        <v>#REF!</v>
      </c>
      <c r="HJ43" s="41" t="e">
        <f t="shared" si="44"/>
        <v>#REF!</v>
      </c>
    </row>
    <row r="44" spans="1:218" ht="14.4" x14ac:dyDescent="0.3">
      <c r="A44" s="42">
        <v>41</v>
      </c>
      <c r="B44" s="43" t="e">
        <f>'CMM1 - AUX CALC'!$AP$67</f>
        <v>#REF!</v>
      </c>
      <c r="AQ44" s="41" t="e">
        <f>$B44/(_xlfn.SINGLE(PrazoConcessao)*12-AQ$3+1)</f>
        <v>#REF!</v>
      </c>
      <c r="AR44" s="41" t="e">
        <f t="shared" si="38"/>
        <v>#REF!</v>
      </c>
      <c r="AS44" s="41" t="e">
        <f t="shared" si="38"/>
        <v>#REF!</v>
      </c>
      <c r="AT44" s="41" t="e">
        <f t="shared" si="38"/>
        <v>#REF!</v>
      </c>
      <c r="AU44" s="41" t="e">
        <f t="shared" si="38"/>
        <v>#REF!</v>
      </c>
      <c r="AV44" s="41" t="e">
        <f t="shared" si="38"/>
        <v>#REF!</v>
      </c>
      <c r="AW44" s="41" t="e">
        <f t="shared" si="38"/>
        <v>#REF!</v>
      </c>
      <c r="AX44" s="41" t="e">
        <f t="shared" si="38"/>
        <v>#REF!</v>
      </c>
      <c r="AY44" s="41" t="e">
        <f t="shared" si="38"/>
        <v>#REF!</v>
      </c>
      <c r="AZ44" s="41" t="e">
        <f t="shared" si="45"/>
        <v>#REF!</v>
      </c>
      <c r="BA44" s="41" t="e">
        <f t="shared" si="45"/>
        <v>#REF!</v>
      </c>
      <c r="BB44" s="41" t="e">
        <f t="shared" si="45"/>
        <v>#REF!</v>
      </c>
      <c r="BC44" s="41" t="e">
        <f t="shared" si="45"/>
        <v>#REF!</v>
      </c>
      <c r="BD44" s="41" t="e">
        <f t="shared" si="45"/>
        <v>#REF!</v>
      </c>
      <c r="BE44" s="41" t="e">
        <f t="shared" si="45"/>
        <v>#REF!</v>
      </c>
      <c r="BF44" s="41" t="e">
        <f t="shared" si="45"/>
        <v>#REF!</v>
      </c>
      <c r="BG44" s="41" t="e">
        <f t="shared" si="45"/>
        <v>#REF!</v>
      </c>
      <c r="BH44" s="41" t="e">
        <f t="shared" si="45"/>
        <v>#REF!</v>
      </c>
      <c r="BI44" s="41" t="e">
        <f t="shared" si="45"/>
        <v>#REF!</v>
      </c>
      <c r="BJ44" s="41" t="e">
        <f t="shared" si="45"/>
        <v>#REF!</v>
      </c>
      <c r="BK44" s="41" t="e">
        <f t="shared" si="45"/>
        <v>#REF!</v>
      </c>
      <c r="BL44" s="41" t="e">
        <f t="shared" si="45"/>
        <v>#REF!</v>
      </c>
      <c r="BM44" s="41" t="e">
        <f t="shared" si="45"/>
        <v>#REF!</v>
      </c>
      <c r="BN44" s="41" t="e">
        <f t="shared" si="39"/>
        <v>#REF!</v>
      </c>
      <c r="BO44" s="41" t="e">
        <f t="shared" si="39"/>
        <v>#REF!</v>
      </c>
      <c r="BP44" s="41" t="e">
        <f t="shared" si="39"/>
        <v>#REF!</v>
      </c>
      <c r="BQ44" s="41" t="e">
        <f t="shared" si="39"/>
        <v>#REF!</v>
      </c>
      <c r="BR44" s="41" t="e">
        <f t="shared" si="39"/>
        <v>#REF!</v>
      </c>
      <c r="BS44" s="41" t="e">
        <f t="shared" si="39"/>
        <v>#REF!</v>
      </c>
      <c r="BT44" s="41" t="e">
        <f t="shared" si="39"/>
        <v>#REF!</v>
      </c>
      <c r="BU44" s="41" t="e">
        <f t="shared" si="39"/>
        <v>#REF!</v>
      </c>
      <c r="BV44" s="41" t="e">
        <f t="shared" si="39"/>
        <v>#REF!</v>
      </c>
      <c r="BW44" s="41" t="e">
        <f t="shared" si="39"/>
        <v>#REF!</v>
      </c>
      <c r="BX44" s="41" t="e">
        <f t="shared" si="39"/>
        <v>#REF!</v>
      </c>
      <c r="BY44" s="41" t="e">
        <f t="shared" si="39"/>
        <v>#REF!</v>
      </c>
      <c r="BZ44" s="41" t="e">
        <f t="shared" si="39"/>
        <v>#REF!</v>
      </c>
      <c r="CA44" s="41" t="e">
        <f t="shared" si="39"/>
        <v>#REF!</v>
      </c>
      <c r="CB44" s="41" t="e">
        <f t="shared" si="39"/>
        <v>#REF!</v>
      </c>
      <c r="CC44" s="41" t="e">
        <f t="shared" si="39"/>
        <v>#REF!</v>
      </c>
      <c r="CD44" s="41" t="e">
        <f t="shared" si="40"/>
        <v>#REF!</v>
      </c>
      <c r="CE44" s="41" t="e">
        <f t="shared" si="40"/>
        <v>#REF!</v>
      </c>
      <c r="CF44" s="41" t="e">
        <f t="shared" si="40"/>
        <v>#REF!</v>
      </c>
      <c r="CG44" s="41" t="e">
        <f t="shared" si="40"/>
        <v>#REF!</v>
      </c>
      <c r="CH44" s="41" t="e">
        <f t="shared" si="40"/>
        <v>#REF!</v>
      </c>
      <c r="CI44" s="41" t="e">
        <f t="shared" si="40"/>
        <v>#REF!</v>
      </c>
      <c r="CJ44" s="41" t="e">
        <f t="shared" si="40"/>
        <v>#REF!</v>
      </c>
      <c r="CK44" s="41" t="e">
        <f t="shared" si="40"/>
        <v>#REF!</v>
      </c>
      <c r="CL44" s="41" t="e">
        <f t="shared" si="40"/>
        <v>#REF!</v>
      </c>
      <c r="CM44" s="41" t="e">
        <f t="shared" si="40"/>
        <v>#REF!</v>
      </c>
      <c r="CN44" s="41" t="e">
        <f t="shared" si="40"/>
        <v>#REF!</v>
      </c>
      <c r="CO44" s="41" t="e">
        <f t="shared" si="40"/>
        <v>#REF!</v>
      </c>
      <c r="CP44" s="41" t="e">
        <f t="shared" si="40"/>
        <v>#REF!</v>
      </c>
      <c r="CQ44" s="41" t="e">
        <f t="shared" si="40"/>
        <v>#REF!</v>
      </c>
      <c r="CR44" s="41" t="e">
        <f t="shared" si="40"/>
        <v>#REF!</v>
      </c>
      <c r="CS44" s="41" t="e">
        <f t="shared" si="40"/>
        <v>#REF!</v>
      </c>
      <c r="CT44" s="41" t="e">
        <f t="shared" si="34"/>
        <v>#REF!</v>
      </c>
      <c r="CU44" s="41" t="e">
        <f t="shared" si="34"/>
        <v>#REF!</v>
      </c>
      <c r="CV44" s="41" t="e">
        <f t="shared" si="34"/>
        <v>#REF!</v>
      </c>
      <c r="CW44" s="41" t="e">
        <f t="shared" si="34"/>
        <v>#REF!</v>
      </c>
      <c r="CX44" s="41" t="e">
        <f t="shared" si="34"/>
        <v>#REF!</v>
      </c>
      <c r="CY44" s="41" t="e">
        <f t="shared" si="34"/>
        <v>#REF!</v>
      </c>
      <c r="CZ44" s="41" t="e">
        <f t="shared" si="34"/>
        <v>#REF!</v>
      </c>
      <c r="DA44" s="41" t="e">
        <f t="shared" si="34"/>
        <v>#REF!</v>
      </c>
      <c r="DB44" s="41" t="e">
        <f t="shared" si="34"/>
        <v>#REF!</v>
      </c>
      <c r="DC44" s="41" t="e">
        <f t="shared" si="34"/>
        <v>#REF!</v>
      </c>
      <c r="DD44" s="41" t="e">
        <f t="shared" si="34"/>
        <v>#REF!</v>
      </c>
      <c r="DE44" s="41" t="e">
        <f t="shared" si="34"/>
        <v>#REF!</v>
      </c>
      <c r="DF44" s="41" t="e">
        <f t="shared" si="34"/>
        <v>#REF!</v>
      </c>
      <c r="DG44" s="41" t="e">
        <f t="shared" si="34"/>
        <v>#REF!</v>
      </c>
      <c r="DH44" s="41" t="e">
        <f t="shared" si="34"/>
        <v>#REF!</v>
      </c>
      <c r="DI44" s="41" t="e">
        <f t="shared" si="34"/>
        <v>#REF!</v>
      </c>
      <c r="DJ44" s="41" t="e">
        <f t="shared" si="41"/>
        <v>#REF!</v>
      </c>
      <c r="DK44" s="41" t="e">
        <f t="shared" si="41"/>
        <v>#REF!</v>
      </c>
      <c r="DL44" s="41" t="e">
        <f t="shared" si="41"/>
        <v>#REF!</v>
      </c>
      <c r="DM44" s="41" t="e">
        <f t="shared" si="41"/>
        <v>#REF!</v>
      </c>
      <c r="DN44" s="41" t="e">
        <f t="shared" si="41"/>
        <v>#REF!</v>
      </c>
      <c r="DO44" s="41" t="e">
        <f t="shared" si="41"/>
        <v>#REF!</v>
      </c>
      <c r="DP44" s="41" t="e">
        <f t="shared" si="41"/>
        <v>#REF!</v>
      </c>
      <c r="DQ44" s="41" t="e">
        <f t="shared" si="41"/>
        <v>#REF!</v>
      </c>
      <c r="DR44" s="41" t="e">
        <f t="shared" si="41"/>
        <v>#REF!</v>
      </c>
      <c r="DS44" s="41" t="e">
        <f t="shared" si="41"/>
        <v>#REF!</v>
      </c>
      <c r="DT44" s="41" t="e">
        <f t="shared" si="41"/>
        <v>#REF!</v>
      </c>
      <c r="DU44" s="41" t="e">
        <f t="shared" si="41"/>
        <v>#REF!</v>
      </c>
      <c r="DV44" s="41" t="e">
        <f t="shared" si="41"/>
        <v>#REF!</v>
      </c>
      <c r="DW44" s="41" t="e">
        <f t="shared" si="41"/>
        <v>#REF!</v>
      </c>
      <c r="DX44" s="41" t="e">
        <f t="shared" si="41"/>
        <v>#REF!</v>
      </c>
      <c r="DY44" s="41" t="e">
        <f t="shared" si="41"/>
        <v>#REF!</v>
      </c>
      <c r="DZ44" s="41" t="e">
        <f t="shared" si="35"/>
        <v>#REF!</v>
      </c>
      <c r="EA44" s="41" t="e">
        <f t="shared" si="35"/>
        <v>#REF!</v>
      </c>
      <c r="EB44" s="41" t="e">
        <f t="shared" si="35"/>
        <v>#REF!</v>
      </c>
      <c r="EC44" s="41" t="e">
        <f t="shared" si="35"/>
        <v>#REF!</v>
      </c>
      <c r="ED44" s="41" t="e">
        <f t="shared" si="35"/>
        <v>#REF!</v>
      </c>
      <c r="EE44" s="41" t="e">
        <f t="shared" si="35"/>
        <v>#REF!</v>
      </c>
      <c r="EF44" s="41" t="e">
        <f t="shared" si="35"/>
        <v>#REF!</v>
      </c>
      <c r="EG44" s="41" t="e">
        <f t="shared" si="35"/>
        <v>#REF!</v>
      </c>
      <c r="EH44" s="41" t="e">
        <f t="shared" si="35"/>
        <v>#REF!</v>
      </c>
      <c r="EI44" s="41" t="e">
        <f t="shared" si="35"/>
        <v>#REF!</v>
      </c>
      <c r="EJ44" s="41" t="e">
        <f t="shared" si="35"/>
        <v>#REF!</v>
      </c>
      <c r="EK44" s="41" t="e">
        <f t="shared" si="35"/>
        <v>#REF!</v>
      </c>
      <c r="EL44" s="41" t="e">
        <f t="shared" si="35"/>
        <v>#REF!</v>
      </c>
      <c r="EM44" s="41" t="e">
        <f t="shared" si="35"/>
        <v>#REF!</v>
      </c>
      <c r="EN44" s="41" t="e">
        <f t="shared" si="35"/>
        <v>#REF!</v>
      </c>
      <c r="EO44" s="41" t="e">
        <f t="shared" si="35"/>
        <v>#REF!</v>
      </c>
      <c r="EP44" s="41" t="e">
        <f t="shared" si="42"/>
        <v>#REF!</v>
      </c>
      <c r="EQ44" s="41" t="e">
        <f t="shared" si="42"/>
        <v>#REF!</v>
      </c>
      <c r="ER44" s="41" t="e">
        <f t="shared" si="42"/>
        <v>#REF!</v>
      </c>
      <c r="ES44" s="41" t="e">
        <f t="shared" si="42"/>
        <v>#REF!</v>
      </c>
      <c r="ET44" s="41" t="e">
        <f t="shared" si="42"/>
        <v>#REF!</v>
      </c>
      <c r="EU44" s="41" t="e">
        <f t="shared" si="42"/>
        <v>#REF!</v>
      </c>
      <c r="EV44" s="41" t="e">
        <f t="shared" si="42"/>
        <v>#REF!</v>
      </c>
      <c r="EW44" s="41" t="e">
        <f t="shared" si="42"/>
        <v>#REF!</v>
      </c>
      <c r="EX44" s="41" t="e">
        <f t="shared" si="42"/>
        <v>#REF!</v>
      </c>
      <c r="EY44" s="41" t="e">
        <f t="shared" si="42"/>
        <v>#REF!</v>
      </c>
      <c r="EZ44" s="41" t="e">
        <f t="shared" si="42"/>
        <v>#REF!</v>
      </c>
      <c r="FA44" s="41" t="e">
        <f t="shared" si="42"/>
        <v>#REF!</v>
      </c>
      <c r="FB44" s="41" t="e">
        <f t="shared" si="42"/>
        <v>#REF!</v>
      </c>
      <c r="FC44" s="41" t="e">
        <f t="shared" si="42"/>
        <v>#REF!</v>
      </c>
      <c r="FD44" s="41" t="e">
        <f t="shared" si="42"/>
        <v>#REF!</v>
      </c>
      <c r="FE44" s="41" t="e">
        <f t="shared" si="42"/>
        <v>#REF!</v>
      </c>
      <c r="FF44" s="41" t="e">
        <f t="shared" si="36"/>
        <v>#REF!</v>
      </c>
      <c r="FG44" s="41" t="e">
        <f t="shared" si="36"/>
        <v>#REF!</v>
      </c>
      <c r="FH44" s="41" t="e">
        <f t="shared" si="36"/>
        <v>#REF!</v>
      </c>
      <c r="FI44" s="41" t="e">
        <f t="shared" si="36"/>
        <v>#REF!</v>
      </c>
      <c r="FJ44" s="41" t="e">
        <f t="shared" si="36"/>
        <v>#REF!</v>
      </c>
      <c r="FK44" s="41" t="e">
        <f t="shared" si="36"/>
        <v>#REF!</v>
      </c>
      <c r="FL44" s="41" t="e">
        <f t="shared" si="36"/>
        <v>#REF!</v>
      </c>
      <c r="FM44" s="41" t="e">
        <f t="shared" si="36"/>
        <v>#REF!</v>
      </c>
      <c r="FN44" s="41" t="e">
        <f t="shared" si="36"/>
        <v>#REF!</v>
      </c>
      <c r="FO44" s="41" t="e">
        <f t="shared" si="36"/>
        <v>#REF!</v>
      </c>
      <c r="FP44" s="41" t="e">
        <f t="shared" si="36"/>
        <v>#REF!</v>
      </c>
      <c r="FQ44" s="41" t="e">
        <f t="shared" si="36"/>
        <v>#REF!</v>
      </c>
      <c r="FR44" s="41" t="e">
        <f t="shared" si="36"/>
        <v>#REF!</v>
      </c>
      <c r="FS44" s="41" t="e">
        <f t="shared" si="36"/>
        <v>#REF!</v>
      </c>
      <c r="FT44" s="41" t="e">
        <f t="shared" si="36"/>
        <v>#REF!</v>
      </c>
      <c r="FU44" s="41" t="e">
        <f t="shared" si="36"/>
        <v>#REF!</v>
      </c>
      <c r="FV44" s="41" t="e">
        <f t="shared" si="43"/>
        <v>#REF!</v>
      </c>
      <c r="FW44" s="41" t="e">
        <f t="shared" si="43"/>
        <v>#REF!</v>
      </c>
      <c r="FX44" s="41" t="e">
        <f t="shared" si="43"/>
        <v>#REF!</v>
      </c>
      <c r="FY44" s="41" t="e">
        <f t="shared" si="43"/>
        <v>#REF!</v>
      </c>
      <c r="FZ44" s="41" t="e">
        <f t="shared" si="43"/>
        <v>#REF!</v>
      </c>
      <c r="GA44" s="41" t="e">
        <f t="shared" si="43"/>
        <v>#REF!</v>
      </c>
      <c r="GB44" s="41" t="e">
        <f t="shared" si="43"/>
        <v>#REF!</v>
      </c>
      <c r="GC44" s="41" t="e">
        <f t="shared" si="43"/>
        <v>#REF!</v>
      </c>
      <c r="GD44" s="41" t="e">
        <f t="shared" si="43"/>
        <v>#REF!</v>
      </c>
      <c r="GE44" s="41" t="e">
        <f t="shared" si="43"/>
        <v>#REF!</v>
      </c>
      <c r="GF44" s="41" t="e">
        <f t="shared" si="43"/>
        <v>#REF!</v>
      </c>
      <c r="GG44" s="41" t="e">
        <f t="shared" si="43"/>
        <v>#REF!</v>
      </c>
      <c r="GH44" s="41" t="e">
        <f t="shared" si="43"/>
        <v>#REF!</v>
      </c>
      <c r="GI44" s="41" t="e">
        <f t="shared" si="43"/>
        <v>#REF!</v>
      </c>
      <c r="GJ44" s="41" t="e">
        <f t="shared" si="43"/>
        <v>#REF!</v>
      </c>
      <c r="GK44" s="41" t="e">
        <f t="shared" si="43"/>
        <v>#REF!</v>
      </c>
      <c r="GL44" s="41" t="e">
        <f t="shared" si="37"/>
        <v>#REF!</v>
      </c>
      <c r="GM44" s="41" t="e">
        <f t="shared" si="37"/>
        <v>#REF!</v>
      </c>
      <c r="GN44" s="41" t="e">
        <f t="shared" si="37"/>
        <v>#REF!</v>
      </c>
      <c r="GO44" s="41" t="e">
        <f t="shared" si="37"/>
        <v>#REF!</v>
      </c>
      <c r="GP44" s="41" t="e">
        <f t="shared" si="37"/>
        <v>#REF!</v>
      </c>
      <c r="GQ44" s="41" t="e">
        <f t="shared" si="37"/>
        <v>#REF!</v>
      </c>
      <c r="GR44" s="41" t="e">
        <f t="shared" si="37"/>
        <v>#REF!</v>
      </c>
      <c r="GS44" s="41" t="e">
        <f t="shared" si="37"/>
        <v>#REF!</v>
      </c>
      <c r="GT44" s="41" t="e">
        <f t="shared" si="37"/>
        <v>#REF!</v>
      </c>
      <c r="GU44" s="41" t="e">
        <f t="shared" si="37"/>
        <v>#REF!</v>
      </c>
      <c r="GV44" s="41" t="e">
        <f t="shared" si="37"/>
        <v>#REF!</v>
      </c>
      <c r="GW44" s="41" t="e">
        <f t="shared" si="37"/>
        <v>#REF!</v>
      </c>
      <c r="GX44" s="41" t="e">
        <f t="shared" si="37"/>
        <v>#REF!</v>
      </c>
      <c r="GY44" s="41" t="e">
        <f t="shared" si="37"/>
        <v>#REF!</v>
      </c>
      <c r="GZ44" s="41" t="e">
        <f t="shared" si="37"/>
        <v>#REF!</v>
      </c>
      <c r="HA44" s="41" t="e">
        <f t="shared" si="37"/>
        <v>#REF!</v>
      </c>
      <c r="HB44" s="41" t="e">
        <f t="shared" si="44"/>
        <v>#REF!</v>
      </c>
      <c r="HC44" s="41" t="e">
        <f t="shared" si="44"/>
        <v>#REF!</v>
      </c>
      <c r="HD44" s="41" t="e">
        <f t="shared" si="44"/>
        <v>#REF!</v>
      </c>
      <c r="HE44" s="41" t="e">
        <f t="shared" si="44"/>
        <v>#REF!</v>
      </c>
      <c r="HF44" s="41" t="e">
        <f t="shared" si="44"/>
        <v>#REF!</v>
      </c>
      <c r="HG44" s="41" t="e">
        <f t="shared" si="44"/>
        <v>#REF!</v>
      </c>
      <c r="HH44" s="41" t="e">
        <f t="shared" si="44"/>
        <v>#REF!</v>
      </c>
      <c r="HI44" s="41" t="e">
        <f t="shared" si="44"/>
        <v>#REF!</v>
      </c>
      <c r="HJ44" s="41" t="e">
        <f t="shared" si="44"/>
        <v>#REF!</v>
      </c>
    </row>
    <row r="45" spans="1:218" ht="14.4" x14ac:dyDescent="0.3">
      <c r="A45" s="42">
        <v>42</v>
      </c>
      <c r="B45" s="43" t="e">
        <f>'CMM1 - AUX CALC'!$AQ$67</f>
        <v>#REF!</v>
      </c>
      <c r="AR45" s="41" t="e">
        <f>$B45/(_xlfn.SINGLE(PrazoConcessao)*12-AR$3+1)</f>
        <v>#REF!</v>
      </c>
      <c r="AS45" s="41" t="e">
        <f t="shared" si="38"/>
        <v>#REF!</v>
      </c>
      <c r="AT45" s="41" t="e">
        <f t="shared" si="38"/>
        <v>#REF!</v>
      </c>
      <c r="AU45" s="41" t="e">
        <f t="shared" si="38"/>
        <v>#REF!</v>
      </c>
      <c r="AV45" s="41" t="e">
        <f t="shared" si="38"/>
        <v>#REF!</v>
      </c>
      <c r="AW45" s="41" t="e">
        <f t="shared" si="38"/>
        <v>#REF!</v>
      </c>
      <c r="AX45" s="41" t="e">
        <f t="shared" si="38"/>
        <v>#REF!</v>
      </c>
      <c r="AY45" s="41" t="e">
        <f t="shared" si="38"/>
        <v>#REF!</v>
      </c>
      <c r="AZ45" s="41" t="e">
        <f t="shared" si="45"/>
        <v>#REF!</v>
      </c>
      <c r="BA45" s="41" t="e">
        <f t="shared" si="45"/>
        <v>#REF!</v>
      </c>
      <c r="BB45" s="41" t="e">
        <f t="shared" si="45"/>
        <v>#REF!</v>
      </c>
      <c r="BC45" s="41" t="e">
        <f t="shared" si="45"/>
        <v>#REF!</v>
      </c>
      <c r="BD45" s="41" t="e">
        <f t="shared" si="45"/>
        <v>#REF!</v>
      </c>
      <c r="BE45" s="41" t="e">
        <f t="shared" si="45"/>
        <v>#REF!</v>
      </c>
      <c r="BF45" s="41" t="e">
        <f t="shared" si="45"/>
        <v>#REF!</v>
      </c>
      <c r="BG45" s="41" t="e">
        <f t="shared" si="45"/>
        <v>#REF!</v>
      </c>
      <c r="BH45" s="41" t="e">
        <f t="shared" si="45"/>
        <v>#REF!</v>
      </c>
      <c r="BI45" s="41" t="e">
        <f t="shared" si="45"/>
        <v>#REF!</v>
      </c>
      <c r="BJ45" s="41" t="e">
        <f t="shared" si="45"/>
        <v>#REF!</v>
      </c>
      <c r="BK45" s="41" t="e">
        <f t="shared" si="45"/>
        <v>#REF!</v>
      </c>
      <c r="BL45" s="41" t="e">
        <f t="shared" si="45"/>
        <v>#REF!</v>
      </c>
      <c r="BM45" s="41" t="e">
        <f t="shared" si="45"/>
        <v>#REF!</v>
      </c>
      <c r="BN45" s="41" t="e">
        <f t="shared" si="39"/>
        <v>#REF!</v>
      </c>
      <c r="BO45" s="41" t="e">
        <f t="shared" si="39"/>
        <v>#REF!</v>
      </c>
      <c r="BP45" s="41" t="e">
        <f t="shared" si="39"/>
        <v>#REF!</v>
      </c>
      <c r="BQ45" s="41" t="e">
        <f t="shared" si="39"/>
        <v>#REF!</v>
      </c>
      <c r="BR45" s="41" t="e">
        <f t="shared" si="39"/>
        <v>#REF!</v>
      </c>
      <c r="BS45" s="41" t="e">
        <f t="shared" si="39"/>
        <v>#REF!</v>
      </c>
      <c r="BT45" s="41" t="e">
        <f t="shared" si="39"/>
        <v>#REF!</v>
      </c>
      <c r="BU45" s="41" t="e">
        <f t="shared" si="39"/>
        <v>#REF!</v>
      </c>
      <c r="BV45" s="41" t="e">
        <f t="shared" si="39"/>
        <v>#REF!</v>
      </c>
      <c r="BW45" s="41" t="e">
        <f t="shared" si="39"/>
        <v>#REF!</v>
      </c>
      <c r="BX45" s="41" t="e">
        <f t="shared" si="39"/>
        <v>#REF!</v>
      </c>
      <c r="BY45" s="41" t="e">
        <f t="shared" si="39"/>
        <v>#REF!</v>
      </c>
      <c r="BZ45" s="41" t="e">
        <f t="shared" si="39"/>
        <v>#REF!</v>
      </c>
      <c r="CA45" s="41" t="e">
        <f t="shared" si="39"/>
        <v>#REF!</v>
      </c>
      <c r="CB45" s="41" t="e">
        <f t="shared" si="39"/>
        <v>#REF!</v>
      </c>
      <c r="CC45" s="41" t="e">
        <f t="shared" si="39"/>
        <v>#REF!</v>
      </c>
      <c r="CD45" s="41" t="e">
        <f t="shared" si="40"/>
        <v>#REF!</v>
      </c>
      <c r="CE45" s="41" t="e">
        <f t="shared" si="40"/>
        <v>#REF!</v>
      </c>
      <c r="CF45" s="41" t="e">
        <f t="shared" si="40"/>
        <v>#REF!</v>
      </c>
      <c r="CG45" s="41" t="e">
        <f t="shared" si="40"/>
        <v>#REF!</v>
      </c>
      <c r="CH45" s="41" t="e">
        <f t="shared" si="40"/>
        <v>#REF!</v>
      </c>
      <c r="CI45" s="41" t="e">
        <f t="shared" si="40"/>
        <v>#REF!</v>
      </c>
      <c r="CJ45" s="41" t="e">
        <f t="shared" si="40"/>
        <v>#REF!</v>
      </c>
      <c r="CK45" s="41" t="e">
        <f t="shared" si="40"/>
        <v>#REF!</v>
      </c>
      <c r="CL45" s="41" t="e">
        <f t="shared" si="40"/>
        <v>#REF!</v>
      </c>
      <c r="CM45" s="41" t="e">
        <f t="shared" si="40"/>
        <v>#REF!</v>
      </c>
      <c r="CN45" s="41" t="e">
        <f t="shared" si="40"/>
        <v>#REF!</v>
      </c>
      <c r="CO45" s="41" t="e">
        <f t="shared" si="40"/>
        <v>#REF!</v>
      </c>
      <c r="CP45" s="41" t="e">
        <f t="shared" si="40"/>
        <v>#REF!</v>
      </c>
      <c r="CQ45" s="41" t="e">
        <f t="shared" si="40"/>
        <v>#REF!</v>
      </c>
      <c r="CR45" s="41" t="e">
        <f t="shared" si="40"/>
        <v>#REF!</v>
      </c>
      <c r="CS45" s="41" t="e">
        <f t="shared" si="40"/>
        <v>#REF!</v>
      </c>
      <c r="CT45" s="41" t="e">
        <f t="shared" si="34"/>
        <v>#REF!</v>
      </c>
      <c r="CU45" s="41" t="e">
        <f t="shared" si="34"/>
        <v>#REF!</v>
      </c>
      <c r="CV45" s="41" t="e">
        <f t="shared" si="34"/>
        <v>#REF!</v>
      </c>
      <c r="CW45" s="41" t="e">
        <f t="shared" si="34"/>
        <v>#REF!</v>
      </c>
      <c r="CX45" s="41" t="e">
        <f t="shared" si="34"/>
        <v>#REF!</v>
      </c>
      <c r="CY45" s="41" t="e">
        <f t="shared" si="34"/>
        <v>#REF!</v>
      </c>
      <c r="CZ45" s="41" t="e">
        <f t="shared" si="34"/>
        <v>#REF!</v>
      </c>
      <c r="DA45" s="41" t="e">
        <f t="shared" si="34"/>
        <v>#REF!</v>
      </c>
      <c r="DB45" s="41" t="e">
        <f t="shared" si="34"/>
        <v>#REF!</v>
      </c>
      <c r="DC45" s="41" t="e">
        <f t="shared" si="34"/>
        <v>#REF!</v>
      </c>
      <c r="DD45" s="41" t="e">
        <f t="shared" si="34"/>
        <v>#REF!</v>
      </c>
      <c r="DE45" s="41" t="e">
        <f t="shared" si="34"/>
        <v>#REF!</v>
      </c>
      <c r="DF45" s="41" t="e">
        <f t="shared" si="34"/>
        <v>#REF!</v>
      </c>
      <c r="DG45" s="41" t="e">
        <f t="shared" si="34"/>
        <v>#REF!</v>
      </c>
      <c r="DH45" s="41" t="e">
        <f t="shared" si="34"/>
        <v>#REF!</v>
      </c>
      <c r="DI45" s="41" t="e">
        <f t="shared" si="34"/>
        <v>#REF!</v>
      </c>
      <c r="DJ45" s="41" t="e">
        <f t="shared" si="41"/>
        <v>#REF!</v>
      </c>
      <c r="DK45" s="41" t="e">
        <f t="shared" si="41"/>
        <v>#REF!</v>
      </c>
      <c r="DL45" s="41" t="e">
        <f t="shared" si="41"/>
        <v>#REF!</v>
      </c>
      <c r="DM45" s="41" t="e">
        <f t="shared" si="41"/>
        <v>#REF!</v>
      </c>
      <c r="DN45" s="41" t="e">
        <f t="shared" si="41"/>
        <v>#REF!</v>
      </c>
      <c r="DO45" s="41" t="e">
        <f t="shared" si="41"/>
        <v>#REF!</v>
      </c>
      <c r="DP45" s="41" t="e">
        <f t="shared" si="41"/>
        <v>#REF!</v>
      </c>
      <c r="DQ45" s="41" t="e">
        <f t="shared" si="41"/>
        <v>#REF!</v>
      </c>
      <c r="DR45" s="41" t="e">
        <f t="shared" si="41"/>
        <v>#REF!</v>
      </c>
      <c r="DS45" s="41" t="e">
        <f t="shared" si="41"/>
        <v>#REF!</v>
      </c>
      <c r="DT45" s="41" t="e">
        <f t="shared" si="41"/>
        <v>#REF!</v>
      </c>
      <c r="DU45" s="41" t="e">
        <f t="shared" si="41"/>
        <v>#REF!</v>
      </c>
      <c r="DV45" s="41" t="e">
        <f t="shared" si="41"/>
        <v>#REF!</v>
      </c>
      <c r="DW45" s="41" t="e">
        <f t="shared" si="41"/>
        <v>#REF!</v>
      </c>
      <c r="DX45" s="41" t="e">
        <f t="shared" si="41"/>
        <v>#REF!</v>
      </c>
      <c r="DY45" s="41" t="e">
        <f t="shared" si="41"/>
        <v>#REF!</v>
      </c>
      <c r="DZ45" s="41" t="e">
        <f t="shared" si="35"/>
        <v>#REF!</v>
      </c>
      <c r="EA45" s="41" t="e">
        <f t="shared" si="35"/>
        <v>#REF!</v>
      </c>
      <c r="EB45" s="41" t="e">
        <f t="shared" si="35"/>
        <v>#REF!</v>
      </c>
      <c r="EC45" s="41" t="e">
        <f t="shared" si="35"/>
        <v>#REF!</v>
      </c>
      <c r="ED45" s="41" t="e">
        <f t="shared" si="35"/>
        <v>#REF!</v>
      </c>
      <c r="EE45" s="41" t="e">
        <f t="shared" si="35"/>
        <v>#REF!</v>
      </c>
      <c r="EF45" s="41" t="e">
        <f t="shared" si="35"/>
        <v>#REF!</v>
      </c>
      <c r="EG45" s="41" t="e">
        <f t="shared" si="35"/>
        <v>#REF!</v>
      </c>
      <c r="EH45" s="41" t="e">
        <f t="shared" si="35"/>
        <v>#REF!</v>
      </c>
      <c r="EI45" s="41" t="e">
        <f t="shared" si="35"/>
        <v>#REF!</v>
      </c>
      <c r="EJ45" s="41" t="e">
        <f t="shared" si="35"/>
        <v>#REF!</v>
      </c>
      <c r="EK45" s="41" t="e">
        <f t="shared" si="35"/>
        <v>#REF!</v>
      </c>
      <c r="EL45" s="41" t="e">
        <f t="shared" si="35"/>
        <v>#REF!</v>
      </c>
      <c r="EM45" s="41" t="e">
        <f t="shared" si="35"/>
        <v>#REF!</v>
      </c>
      <c r="EN45" s="41" t="e">
        <f t="shared" si="35"/>
        <v>#REF!</v>
      </c>
      <c r="EO45" s="41" t="e">
        <f t="shared" si="35"/>
        <v>#REF!</v>
      </c>
      <c r="EP45" s="41" t="e">
        <f t="shared" si="42"/>
        <v>#REF!</v>
      </c>
      <c r="EQ45" s="41" t="e">
        <f t="shared" si="42"/>
        <v>#REF!</v>
      </c>
      <c r="ER45" s="41" t="e">
        <f t="shared" si="42"/>
        <v>#REF!</v>
      </c>
      <c r="ES45" s="41" t="e">
        <f t="shared" si="42"/>
        <v>#REF!</v>
      </c>
      <c r="ET45" s="41" t="e">
        <f t="shared" si="42"/>
        <v>#REF!</v>
      </c>
      <c r="EU45" s="41" t="e">
        <f t="shared" si="42"/>
        <v>#REF!</v>
      </c>
      <c r="EV45" s="41" t="e">
        <f t="shared" si="42"/>
        <v>#REF!</v>
      </c>
      <c r="EW45" s="41" t="e">
        <f t="shared" si="42"/>
        <v>#REF!</v>
      </c>
      <c r="EX45" s="41" t="e">
        <f t="shared" si="42"/>
        <v>#REF!</v>
      </c>
      <c r="EY45" s="41" t="e">
        <f t="shared" si="42"/>
        <v>#REF!</v>
      </c>
      <c r="EZ45" s="41" t="e">
        <f t="shared" si="42"/>
        <v>#REF!</v>
      </c>
      <c r="FA45" s="41" t="e">
        <f t="shared" si="42"/>
        <v>#REF!</v>
      </c>
      <c r="FB45" s="41" t="e">
        <f t="shared" si="42"/>
        <v>#REF!</v>
      </c>
      <c r="FC45" s="41" t="e">
        <f t="shared" si="42"/>
        <v>#REF!</v>
      </c>
      <c r="FD45" s="41" t="e">
        <f t="shared" si="42"/>
        <v>#REF!</v>
      </c>
      <c r="FE45" s="41" t="e">
        <f t="shared" si="42"/>
        <v>#REF!</v>
      </c>
      <c r="FF45" s="41" t="e">
        <f t="shared" si="36"/>
        <v>#REF!</v>
      </c>
      <c r="FG45" s="41" t="e">
        <f t="shared" si="36"/>
        <v>#REF!</v>
      </c>
      <c r="FH45" s="41" t="e">
        <f t="shared" si="36"/>
        <v>#REF!</v>
      </c>
      <c r="FI45" s="41" t="e">
        <f t="shared" si="36"/>
        <v>#REF!</v>
      </c>
      <c r="FJ45" s="41" t="e">
        <f t="shared" si="36"/>
        <v>#REF!</v>
      </c>
      <c r="FK45" s="41" t="e">
        <f t="shared" si="36"/>
        <v>#REF!</v>
      </c>
      <c r="FL45" s="41" t="e">
        <f t="shared" si="36"/>
        <v>#REF!</v>
      </c>
      <c r="FM45" s="41" t="e">
        <f t="shared" si="36"/>
        <v>#REF!</v>
      </c>
      <c r="FN45" s="41" t="e">
        <f t="shared" si="36"/>
        <v>#REF!</v>
      </c>
      <c r="FO45" s="41" t="e">
        <f t="shared" si="36"/>
        <v>#REF!</v>
      </c>
      <c r="FP45" s="41" t="e">
        <f t="shared" si="36"/>
        <v>#REF!</v>
      </c>
      <c r="FQ45" s="41" t="e">
        <f t="shared" si="36"/>
        <v>#REF!</v>
      </c>
      <c r="FR45" s="41" t="e">
        <f t="shared" si="36"/>
        <v>#REF!</v>
      </c>
      <c r="FS45" s="41" t="e">
        <f t="shared" si="36"/>
        <v>#REF!</v>
      </c>
      <c r="FT45" s="41" t="e">
        <f t="shared" si="36"/>
        <v>#REF!</v>
      </c>
      <c r="FU45" s="41" t="e">
        <f t="shared" si="36"/>
        <v>#REF!</v>
      </c>
      <c r="FV45" s="41" t="e">
        <f t="shared" si="43"/>
        <v>#REF!</v>
      </c>
      <c r="FW45" s="41" t="e">
        <f t="shared" si="43"/>
        <v>#REF!</v>
      </c>
      <c r="FX45" s="41" t="e">
        <f t="shared" si="43"/>
        <v>#REF!</v>
      </c>
      <c r="FY45" s="41" t="e">
        <f t="shared" si="43"/>
        <v>#REF!</v>
      </c>
      <c r="FZ45" s="41" t="e">
        <f t="shared" si="43"/>
        <v>#REF!</v>
      </c>
      <c r="GA45" s="41" t="e">
        <f t="shared" si="43"/>
        <v>#REF!</v>
      </c>
      <c r="GB45" s="41" t="e">
        <f t="shared" si="43"/>
        <v>#REF!</v>
      </c>
      <c r="GC45" s="41" t="e">
        <f t="shared" si="43"/>
        <v>#REF!</v>
      </c>
      <c r="GD45" s="41" t="e">
        <f t="shared" si="43"/>
        <v>#REF!</v>
      </c>
      <c r="GE45" s="41" t="e">
        <f t="shared" si="43"/>
        <v>#REF!</v>
      </c>
      <c r="GF45" s="41" t="e">
        <f t="shared" si="43"/>
        <v>#REF!</v>
      </c>
      <c r="GG45" s="41" t="e">
        <f t="shared" si="43"/>
        <v>#REF!</v>
      </c>
      <c r="GH45" s="41" t="e">
        <f t="shared" si="43"/>
        <v>#REF!</v>
      </c>
      <c r="GI45" s="41" t="e">
        <f t="shared" si="43"/>
        <v>#REF!</v>
      </c>
      <c r="GJ45" s="41" t="e">
        <f t="shared" si="43"/>
        <v>#REF!</v>
      </c>
      <c r="GK45" s="41" t="e">
        <f t="shared" si="43"/>
        <v>#REF!</v>
      </c>
      <c r="GL45" s="41" t="e">
        <f t="shared" si="37"/>
        <v>#REF!</v>
      </c>
      <c r="GM45" s="41" t="e">
        <f t="shared" si="37"/>
        <v>#REF!</v>
      </c>
      <c r="GN45" s="41" t="e">
        <f t="shared" si="37"/>
        <v>#REF!</v>
      </c>
      <c r="GO45" s="41" t="e">
        <f t="shared" si="37"/>
        <v>#REF!</v>
      </c>
      <c r="GP45" s="41" t="e">
        <f t="shared" si="37"/>
        <v>#REF!</v>
      </c>
      <c r="GQ45" s="41" t="e">
        <f t="shared" si="37"/>
        <v>#REF!</v>
      </c>
      <c r="GR45" s="41" t="e">
        <f t="shared" si="37"/>
        <v>#REF!</v>
      </c>
      <c r="GS45" s="41" t="e">
        <f t="shared" si="37"/>
        <v>#REF!</v>
      </c>
      <c r="GT45" s="41" t="e">
        <f t="shared" si="37"/>
        <v>#REF!</v>
      </c>
      <c r="GU45" s="41" t="e">
        <f t="shared" si="37"/>
        <v>#REF!</v>
      </c>
      <c r="GV45" s="41" t="e">
        <f t="shared" si="37"/>
        <v>#REF!</v>
      </c>
      <c r="GW45" s="41" t="e">
        <f t="shared" si="37"/>
        <v>#REF!</v>
      </c>
      <c r="GX45" s="41" t="e">
        <f t="shared" si="37"/>
        <v>#REF!</v>
      </c>
      <c r="GY45" s="41" t="e">
        <f t="shared" si="37"/>
        <v>#REF!</v>
      </c>
      <c r="GZ45" s="41" t="e">
        <f t="shared" si="37"/>
        <v>#REF!</v>
      </c>
      <c r="HA45" s="41" t="e">
        <f t="shared" si="37"/>
        <v>#REF!</v>
      </c>
      <c r="HB45" s="41" t="e">
        <f t="shared" si="44"/>
        <v>#REF!</v>
      </c>
      <c r="HC45" s="41" t="e">
        <f t="shared" si="44"/>
        <v>#REF!</v>
      </c>
      <c r="HD45" s="41" t="e">
        <f t="shared" si="44"/>
        <v>#REF!</v>
      </c>
      <c r="HE45" s="41" t="e">
        <f t="shared" si="44"/>
        <v>#REF!</v>
      </c>
      <c r="HF45" s="41" t="e">
        <f t="shared" si="44"/>
        <v>#REF!</v>
      </c>
      <c r="HG45" s="41" t="e">
        <f t="shared" si="44"/>
        <v>#REF!</v>
      </c>
      <c r="HH45" s="41" t="e">
        <f t="shared" si="44"/>
        <v>#REF!</v>
      </c>
      <c r="HI45" s="41" t="e">
        <f t="shared" si="44"/>
        <v>#REF!</v>
      </c>
      <c r="HJ45" s="41" t="e">
        <f t="shared" si="44"/>
        <v>#REF!</v>
      </c>
    </row>
    <row r="46" spans="1:218" ht="14.4" x14ac:dyDescent="0.3">
      <c r="A46" s="42">
        <v>43</v>
      </c>
      <c r="B46" s="43" t="e">
        <f>'CMM1 - AUX CALC'!$AR$67</f>
        <v>#REF!</v>
      </c>
      <c r="AS46" s="41" t="e">
        <f>$B46/(_xlfn.SINGLE(PrazoConcessao)*12-AS$3+1)</f>
        <v>#REF!</v>
      </c>
      <c r="AT46" s="41" t="e">
        <f t="shared" si="38"/>
        <v>#REF!</v>
      </c>
      <c r="AU46" s="41" t="e">
        <f t="shared" si="38"/>
        <v>#REF!</v>
      </c>
      <c r="AV46" s="41" t="e">
        <f t="shared" si="38"/>
        <v>#REF!</v>
      </c>
      <c r="AW46" s="41" t="e">
        <f t="shared" si="38"/>
        <v>#REF!</v>
      </c>
      <c r="AX46" s="41" t="e">
        <f t="shared" si="38"/>
        <v>#REF!</v>
      </c>
      <c r="AY46" s="41" t="e">
        <f t="shared" si="38"/>
        <v>#REF!</v>
      </c>
      <c r="AZ46" s="41" t="e">
        <f t="shared" si="45"/>
        <v>#REF!</v>
      </c>
      <c r="BA46" s="41" t="e">
        <f t="shared" si="45"/>
        <v>#REF!</v>
      </c>
      <c r="BB46" s="41" t="e">
        <f t="shared" si="45"/>
        <v>#REF!</v>
      </c>
      <c r="BC46" s="41" t="e">
        <f t="shared" si="45"/>
        <v>#REF!</v>
      </c>
      <c r="BD46" s="41" t="e">
        <f t="shared" si="45"/>
        <v>#REF!</v>
      </c>
      <c r="BE46" s="41" t="e">
        <f t="shared" si="45"/>
        <v>#REF!</v>
      </c>
      <c r="BF46" s="41" t="e">
        <f t="shared" si="45"/>
        <v>#REF!</v>
      </c>
      <c r="BG46" s="41" t="e">
        <f t="shared" si="45"/>
        <v>#REF!</v>
      </c>
      <c r="BH46" s="41" t="e">
        <f t="shared" si="45"/>
        <v>#REF!</v>
      </c>
      <c r="BI46" s="41" t="e">
        <f t="shared" si="45"/>
        <v>#REF!</v>
      </c>
      <c r="BJ46" s="41" t="e">
        <f t="shared" si="45"/>
        <v>#REF!</v>
      </c>
      <c r="BK46" s="41" t="e">
        <f t="shared" si="45"/>
        <v>#REF!</v>
      </c>
      <c r="BL46" s="41" t="e">
        <f t="shared" si="45"/>
        <v>#REF!</v>
      </c>
      <c r="BM46" s="41" t="e">
        <f t="shared" si="45"/>
        <v>#REF!</v>
      </c>
      <c r="BN46" s="41" t="e">
        <f t="shared" si="39"/>
        <v>#REF!</v>
      </c>
      <c r="BO46" s="41" t="e">
        <f t="shared" si="39"/>
        <v>#REF!</v>
      </c>
      <c r="BP46" s="41" t="e">
        <f t="shared" si="39"/>
        <v>#REF!</v>
      </c>
      <c r="BQ46" s="41" t="e">
        <f t="shared" si="39"/>
        <v>#REF!</v>
      </c>
      <c r="BR46" s="41" t="e">
        <f t="shared" si="39"/>
        <v>#REF!</v>
      </c>
      <c r="BS46" s="41" t="e">
        <f t="shared" si="39"/>
        <v>#REF!</v>
      </c>
      <c r="BT46" s="41" t="e">
        <f t="shared" si="39"/>
        <v>#REF!</v>
      </c>
      <c r="BU46" s="41" t="e">
        <f t="shared" si="39"/>
        <v>#REF!</v>
      </c>
      <c r="BV46" s="41" t="e">
        <f t="shared" si="39"/>
        <v>#REF!</v>
      </c>
      <c r="BW46" s="41" t="e">
        <f t="shared" si="39"/>
        <v>#REF!</v>
      </c>
      <c r="BX46" s="41" t="e">
        <f t="shared" si="39"/>
        <v>#REF!</v>
      </c>
      <c r="BY46" s="41" t="e">
        <f t="shared" si="39"/>
        <v>#REF!</v>
      </c>
      <c r="BZ46" s="41" t="e">
        <f t="shared" si="39"/>
        <v>#REF!</v>
      </c>
      <c r="CA46" s="41" t="e">
        <f t="shared" si="39"/>
        <v>#REF!</v>
      </c>
      <c r="CB46" s="41" t="e">
        <f t="shared" si="39"/>
        <v>#REF!</v>
      </c>
      <c r="CC46" s="41" t="e">
        <f t="shared" si="39"/>
        <v>#REF!</v>
      </c>
      <c r="CD46" s="41" t="e">
        <f t="shared" si="40"/>
        <v>#REF!</v>
      </c>
      <c r="CE46" s="41" t="e">
        <f t="shared" si="40"/>
        <v>#REF!</v>
      </c>
      <c r="CF46" s="41" t="e">
        <f t="shared" si="40"/>
        <v>#REF!</v>
      </c>
      <c r="CG46" s="41" t="e">
        <f t="shared" si="40"/>
        <v>#REF!</v>
      </c>
      <c r="CH46" s="41" t="e">
        <f t="shared" si="40"/>
        <v>#REF!</v>
      </c>
      <c r="CI46" s="41" t="e">
        <f t="shared" si="40"/>
        <v>#REF!</v>
      </c>
      <c r="CJ46" s="41" t="e">
        <f t="shared" si="40"/>
        <v>#REF!</v>
      </c>
      <c r="CK46" s="41" t="e">
        <f t="shared" si="40"/>
        <v>#REF!</v>
      </c>
      <c r="CL46" s="41" t="e">
        <f t="shared" si="40"/>
        <v>#REF!</v>
      </c>
      <c r="CM46" s="41" t="e">
        <f t="shared" si="40"/>
        <v>#REF!</v>
      </c>
      <c r="CN46" s="41" t="e">
        <f t="shared" si="40"/>
        <v>#REF!</v>
      </c>
      <c r="CO46" s="41" t="e">
        <f t="shared" si="40"/>
        <v>#REF!</v>
      </c>
      <c r="CP46" s="41" t="e">
        <f t="shared" si="40"/>
        <v>#REF!</v>
      </c>
      <c r="CQ46" s="41" t="e">
        <f t="shared" si="40"/>
        <v>#REF!</v>
      </c>
      <c r="CR46" s="41" t="e">
        <f t="shared" si="40"/>
        <v>#REF!</v>
      </c>
      <c r="CS46" s="41" t="e">
        <f t="shared" si="40"/>
        <v>#REF!</v>
      </c>
      <c r="CT46" s="41" t="e">
        <f t="shared" si="34"/>
        <v>#REF!</v>
      </c>
      <c r="CU46" s="41" t="e">
        <f t="shared" si="34"/>
        <v>#REF!</v>
      </c>
      <c r="CV46" s="41" t="e">
        <f t="shared" si="34"/>
        <v>#REF!</v>
      </c>
      <c r="CW46" s="41" t="e">
        <f t="shared" si="34"/>
        <v>#REF!</v>
      </c>
      <c r="CX46" s="41" t="e">
        <f t="shared" si="34"/>
        <v>#REF!</v>
      </c>
      <c r="CY46" s="41" t="e">
        <f t="shared" si="34"/>
        <v>#REF!</v>
      </c>
      <c r="CZ46" s="41" t="e">
        <f t="shared" si="34"/>
        <v>#REF!</v>
      </c>
      <c r="DA46" s="41" t="e">
        <f t="shared" si="34"/>
        <v>#REF!</v>
      </c>
      <c r="DB46" s="41" t="e">
        <f t="shared" si="34"/>
        <v>#REF!</v>
      </c>
      <c r="DC46" s="41" t="e">
        <f t="shared" si="34"/>
        <v>#REF!</v>
      </c>
      <c r="DD46" s="41" t="e">
        <f t="shared" si="34"/>
        <v>#REF!</v>
      </c>
      <c r="DE46" s="41" t="e">
        <f t="shared" si="34"/>
        <v>#REF!</v>
      </c>
      <c r="DF46" s="41" t="e">
        <f t="shared" si="34"/>
        <v>#REF!</v>
      </c>
      <c r="DG46" s="41" t="e">
        <f t="shared" si="34"/>
        <v>#REF!</v>
      </c>
      <c r="DH46" s="41" t="e">
        <f t="shared" si="34"/>
        <v>#REF!</v>
      </c>
      <c r="DI46" s="41" t="e">
        <f t="shared" si="34"/>
        <v>#REF!</v>
      </c>
      <c r="DJ46" s="41" t="e">
        <f t="shared" si="41"/>
        <v>#REF!</v>
      </c>
      <c r="DK46" s="41" t="e">
        <f t="shared" si="41"/>
        <v>#REF!</v>
      </c>
      <c r="DL46" s="41" t="e">
        <f t="shared" si="41"/>
        <v>#REF!</v>
      </c>
      <c r="DM46" s="41" t="e">
        <f t="shared" si="41"/>
        <v>#REF!</v>
      </c>
      <c r="DN46" s="41" t="e">
        <f t="shared" si="41"/>
        <v>#REF!</v>
      </c>
      <c r="DO46" s="41" t="e">
        <f t="shared" si="41"/>
        <v>#REF!</v>
      </c>
      <c r="DP46" s="41" t="e">
        <f t="shared" si="41"/>
        <v>#REF!</v>
      </c>
      <c r="DQ46" s="41" t="e">
        <f t="shared" si="41"/>
        <v>#REF!</v>
      </c>
      <c r="DR46" s="41" t="e">
        <f t="shared" si="41"/>
        <v>#REF!</v>
      </c>
      <c r="DS46" s="41" t="e">
        <f t="shared" si="41"/>
        <v>#REF!</v>
      </c>
      <c r="DT46" s="41" t="e">
        <f t="shared" si="41"/>
        <v>#REF!</v>
      </c>
      <c r="DU46" s="41" t="e">
        <f t="shared" si="41"/>
        <v>#REF!</v>
      </c>
      <c r="DV46" s="41" t="e">
        <f t="shared" si="41"/>
        <v>#REF!</v>
      </c>
      <c r="DW46" s="41" t="e">
        <f t="shared" si="41"/>
        <v>#REF!</v>
      </c>
      <c r="DX46" s="41" t="e">
        <f t="shared" si="41"/>
        <v>#REF!</v>
      </c>
      <c r="DY46" s="41" t="e">
        <f t="shared" si="41"/>
        <v>#REF!</v>
      </c>
      <c r="DZ46" s="41" t="e">
        <f t="shared" si="35"/>
        <v>#REF!</v>
      </c>
      <c r="EA46" s="41" t="e">
        <f t="shared" si="35"/>
        <v>#REF!</v>
      </c>
      <c r="EB46" s="41" t="e">
        <f t="shared" si="35"/>
        <v>#REF!</v>
      </c>
      <c r="EC46" s="41" t="e">
        <f t="shared" si="35"/>
        <v>#REF!</v>
      </c>
      <c r="ED46" s="41" t="e">
        <f t="shared" si="35"/>
        <v>#REF!</v>
      </c>
      <c r="EE46" s="41" t="e">
        <f t="shared" si="35"/>
        <v>#REF!</v>
      </c>
      <c r="EF46" s="41" t="e">
        <f t="shared" si="35"/>
        <v>#REF!</v>
      </c>
      <c r="EG46" s="41" t="e">
        <f t="shared" si="35"/>
        <v>#REF!</v>
      </c>
      <c r="EH46" s="41" t="e">
        <f t="shared" si="35"/>
        <v>#REF!</v>
      </c>
      <c r="EI46" s="41" t="e">
        <f t="shared" si="35"/>
        <v>#REF!</v>
      </c>
      <c r="EJ46" s="41" t="e">
        <f t="shared" si="35"/>
        <v>#REF!</v>
      </c>
      <c r="EK46" s="41" t="e">
        <f t="shared" si="35"/>
        <v>#REF!</v>
      </c>
      <c r="EL46" s="41" t="e">
        <f t="shared" si="35"/>
        <v>#REF!</v>
      </c>
      <c r="EM46" s="41" t="e">
        <f t="shared" si="35"/>
        <v>#REF!</v>
      </c>
      <c r="EN46" s="41" t="e">
        <f t="shared" si="35"/>
        <v>#REF!</v>
      </c>
      <c r="EO46" s="41" t="e">
        <f t="shared" si="35"/>
        <v>#REF!</v>
      </c>
      <c r="EP46" s="41" t="e">
        <f t="shared" si="42"/>
        <v>#REF!</v>
      </c>
      <c r="EQ46" s="41" t="e">
        <f t="shared" si="42"/>
        <v>#REF!</v>
      </c>
      <c r="ER46" s="41" t="e">
        <f t="shared" si="42"/>
        <v>#REF!</v>
      </c>
      <c r="ES46" s="41" t="e">
        <f t="shared" si="42"/>
        <v>#REF!</v>
      </c>
      <c r="ET46" s="41" t="e">
        <f t="shared" si="42"/>
        <v>#REF!</v>
      </c>
      <c r="EU46" s="41" t="e">
        <f t="shared" si="42"/>
        <v>#REF!</v>
      </c>
      <c r="EV46" s="41" t="e">
        <f t="shared" si="42"/>
        <v>#REF!</v>
      </c>
      <c r="EW46" s="41" t="e">
        <f t="shared" si="42"/>
        <v>#REF!</v>
      </c>
      <c r="EX46" s="41" t="e">
        <f t="shared" si="42"/>
        <v>#REF!</v>
      </c>
      <c r="EY46" s="41" t="e">
        <f t="shared" si="42"/>
        <v>#REF!</v>
      </c>
      <c r="EZ46" s="41" t="e">
        <f t="shared" si="42"/>
        <v>#REF!</v>
      </c>
      <c r="FA46" s="41" t="e">
        <f t="shared" si="42"/>
        <v>#REF!</v>
      </c>
      <c r="FB46" s="41" t="e">
        <f t="shared" si="42"/>
        <v>#REF!</v>
      </c>
      <c r="FC46" s="41" t="e">
        <f t="shared" si="42"/>
        <v>#REF!</v>
      </c>
      <c r="FD46" s="41" t="e">
        <f t="shared" si="42"/>
        <v>#REF!</v>
      </c>
      <c r="FE46" s="41" t="e">
        <f t="shared" si="42"/>
        <v>#REF!</v>
      </c>
      <c r="FF46" s="41" t="e">
        <f t="shared" si="36"/>
        <v>#REF!</v>
      </c>
      <c r="FG46" s="41" t="e">
        <f t="shared" si="36"/>
        <v>#REF!</v>
      </c>
      <c r="FH46" s="41" t="e">
        <f t="shared" si="36"/>
        <v>#REF!</v>
      </c>
      <c r="FI46" s="41" t="e">
        <f t="shared" si="36"/>
        <v>#REF!</v>
      </c>
      <c r="FJ46" s="41" t="e">
        <f t="shared" si="36"/>
        <v>#REF!</v>
      </c>
      <c r="FK46" s="41" t="e">
        <f t="shared" si="36"/>
        <v>#REF!</v>
      </c>
      <c r="FL46" s="41" t="e">
        <f t="shared" si="36"/>
        <v>#REF!</v>
      </c>
      <c r="FM46" s="41" t="e">
        <f t="shared" si="36"/>
        <v>#REF!</v>
      </c>
      <c r="FN46" s="41" t="e">
        <f t="shared" si="36"/>
        <v>#REF!</v>
      </c>
      <c r="FO46" s="41" t="e">
        <f t="shared" si="36"/>
        <v>#REF!</v>
      </c>
      <c r="FP46" s="41" t="e">
        <f t="shared" si="36"/>
        <v>#REF!</v>
      </c>
      <c r="FQ46" s="41" t="e">
        <f t="shared" si="36"/>
        <v>#REF!</v>
      </c>
      <c r="FR46" s="41" t="e">
        <f t="shared" si="36"/>
        <v>#REF!</v>
      </c>
      <c r="FS46" s="41" t="e">
        <f t="shared" si="36"/>
        <v>#REF!</v>
      </c>
      <c r="FT46" s="41" t="e">
        <f t="shared" si="36"/>
        <v>#REF!</v>
      </c>
      <c r="FU46" s="41" t="e">
        <f t="shared" si="36"/>
        <v>#REF!</v>
      </c>
      <c r="FV46" s="41" t="e">
        <f t="shared" si="43"/>
        <v>#REF!</v>
      </c>
      <c r="FW46" s="41" t="e">
        <f t="shared" si="43"/>
        <v>#REF!</v>
      </c>
      <c r="FX46" s="41" t="e">
        <f t="shared" si="43"/>
        <v>#REF!</v>
      </c>
      <c r="FY46" s="41" t="e">
        <f t="shared" si="43"/>
        <v>#REF!</v>
      </c>
      <c r="FZ46" s="41" t="e">
        <f t="shared" si="43"/>
        <v>#REF!</v>
      </c>
      <c r="GA46" s="41" t="e">
        <f t="shared" si="43"/>
        <v>#REF!</v>
      </c>
      <c r="GB46" s="41" t="e">
        <f t="shared" si="43"/>
        <v>#REF!</v>
      </c>
      <c r="GC46" s="41" t="e">
        <f t="shared" si="43"/>
        <v>#REF!</v>
      </c>
      <c r="GD46" s="41" t="e">
        <f t="shared" si="43"/>
        <v>#REF!</v>
      </c>
      <c r="GE46" s="41" t="e">
        <f t="shared" si="43"/>
        <v>#REF!</v>
      </c>
      <c r="GF46" s="41" t="e">
        <f t="shared" si="43"/>
        <v>#REF!</v>
      </c>
      <c r="GG46" s="41" t="e">
        <f t="shared" si="43"/>
        <v>#REF!</v>
      </c>
      <c r="GH46" s="41" t="e">
        <f t="shared" si="43"/>
        <v>#REF!</v>
      </c>
      <c r="GI46" s="41" t="e">
        <f t="shared" si="43"/>
        <v>#REF!</v>
      </c>
      <c r="GJ46" s="41" t="e">
        <f t="shared" si="43"/>
        <v>#REF!</v>
      </c>
      <c r="GK46" s="41" t="e">
        <f t="shared" si="43"/>
        <v>#REF!</v>
      </c>
      <c r="GL46" s="41" t="e">
        <f t="shared" si="37"/>
        <v>#REF!</v>
      </c>
      <c r="GM46" s="41" t="e">
        <f t="shared" si="37"/>
        <v>#REF!</v>
      </c>
      <c r="GN46" s="41" t="e">
        <f t="shared" si="37"/>
        <v>#REF!</v>
      </c>
      <c r="GO46" s="41" t="e">
        <f t="shared" si="37"/>
        <v>#REF!</v>
      </c>
      <c r="GP46" s="41" t="e">
        <f t="shared" si="37"/>
        <v>#REF!</v>
      </c>
      <c r="GQ46" s="41" t="e">
        <f t="shared" si="37"/>
        <v>#REF!</v>
      </c>
      <c r="GR46" s="41" t="e">
        <f t="shared" si="37"/>
        <v>#REF!</v>
      </c>
      <c r="GS46" s="41" t="e">
        <f t="shared" si="37"/>
        <v>#REF!</v>
      </c>
      <c r="GT46" s="41" t="e">
        <f t="shared" si="37"/>
        <v>#REF!</v>
      </c>
      <c r="GU46" s="41" t="e">
        <f t="shared" si="37"/>
        <v>#REF!</v>
      </c>
      <c r="GV46" s="41" t="e">
        <f t="shared" si="37"/>
        <v>#REF!</v>
      </c>
      <c r="GW46" s="41" t="e">
        <f t="shared" si="37"/>
        <v>#REF!</v>
      </c>
      <c r="GX46" s="41" t="e">
        <f t="shared" si="37"/>
        <v>#REF!</v>
      </c>
      <c r="GY46" s="41" t="e">
        <f t="shared" si="37"/>
        <v>#REF!</v>
      </c>
      <c r="GZ46" s="41" t="e">
        <f t="shared" si="37"/>
        <v>#REF!</v>
      </c>
      <c r="HA46" s="41" t="e">
        <f t="shared" si="37"/>
        <v>#REF!</v>
      </c>
      <c r="HB46" s="41" t="e">
        <f t="shared" si="44"/>
        <v>#REF!</v>
      </c>
      <c r="HC46" s="41" t="e">
        <f t="shared" si="44"/>
        <v>#REF!</v>
      </c>
      <c r="HD46" s="41" t="e">
        <f t="shared" si="44"/>
        <v>#REF!</v>
      </c>
      <c r="HE46" s="41" t="e">
        <f t="shared" si="44"/>
        <v>#REF!</v>
      </c>
      <c r="HF46" s="41" t="e">
        <f t="shared" si="44"/>
        <v>#REF!</v>
      </c>
      <c r="HG46" s="41" t="e">
        <f t="shared" si="44"/>
        <v>#REF!</v>
      </c>
      <c r="HH46" s="41" t="e">
        <f t="shared" si="44"/>
        <v>#REF!</v>
      </c>
      <c r="HI46" s="41" t="e">
        <f t="shared" si="44"/>
        <v>#REF!</v>
      </c>
      <c r="HJ46" s="41" t="e">
        <f t="shared" si="44"/>
        <v>#REF!</v>
      </c>
    </row>
    <row r="47" spans="1:218" ht="14.4" x14ac:dyDescent="0.3">
      <c r="A47" s="42">
        <v>44</v>
      </c>
      <c r="B47" s="43" t="e">
        <f>'CMM1 - AUX CALC'!$AS$67</f>
        <v>#REF!</v>
      </c>
      <c r="AT47" s="41" t="e">
        <f>$B47/(_xlfn.SINGLE(PrazoConcessao)*12-AT$3+1)</f>
        <v>#REF!</v>
      </c>
      <c r="AU47" s="41" t="e">
        <f t="shared" si="38"/>
        <v>#REF!</v>
      </c>
      <c r="AV47" s="41" t="e">
        <f t="shared" si="38"/>
        <v>#REF!</v>
      </c>
      <c r="AW47" s="41" t="e">
        <f t="shared" si="38"/>
        <v>#REF!</v>
      </c>
      <c r="AX47" s="41" t="e">
        <f t="shared" si="38"/>
        <v>#REF!</v>
      </c>
      <c r="AY47" s="41" t="e">
        <f t="shared" si="38"/>
        <v>#REF!</v>
      </c>
      <c r="AZ47" s="41" t="e">
        <f t="shared" si="45"/>
        <v>#REF!</v>
      </c>
      <c r="BA47" s="41" t="e">
        <f t="shared" si="45"/>
        <v>#REF!</v>
      </c>
      <c r="BB47" s="41" t="e">
        <f t="shared" si="45"/>
        <v>#REF!</v>
      </c>
      <c r="BC47" s="41" t="e">
        <f t="shared" si="45"/>
        <v>#REF!</v>
      </c>
      <c r="BD47" s="41" t="e">
        <f t="shared" si="45"/>
        <v>#REF!</v>
      </c>
      <c r="BE47" s="41" t="e">
        <f t="shared" si="45"/>
        <v>#REF!</v>
      </c>
      <c r="BF47" s="41" t="e">
        <f t="shared" si="45"/>
        <v>#REF!</v>
      </c>
      <c r="BG47" s="41" t="e">
        <f t="shared" si="45"/>
        <v>#REF!</v>
      </c>
      <c r="BH47" s="41" t="e">
        <f t="shared" si="45"/>
        <v>#REF!</v>
      </c>
      <c r="BI47" s="41" t="e">
        <f t="shared" si="45"/>
        <v>#REF!</v>
      </c>
      <c r="BJ47" s="41" t="e">
        <f t="shared" si="45"/>
        <v>#REF!</v>
      </c>
      <c r="BK47" s="41" t="e">
        <f t="shared" si="45"/>
        <v>#REF!</v>
      </c>
      <c r="BL47" s="41" t="e">
        <f t="shared" si="45"/>
        <v>#REF!</v>
      </c>
      <c r="BM47" s="41" t="e">
        <f t="shared" si="45"/>
        <v>#REF!</v>
      </c>
      <c r="BN47" s="41" t="e">
        <f t="shared" si="39"/>
        <v>#REF!</v>
      </c>
      <c r="BO47" s="41" t="e">
        <f t="shared" si="39"/>
        <v>#REF!</v>
      </c>
      <c r="BP47" s="41" t="e">
        <f t="shared" si="39"/>
        <v>#REF!</v>
      </c>
      <c r="BQ47" s="41" t="e">
        <f t="shared" si="39"/>
        <v>#REF!</v>
      </c>
      <c r="BR47" s="41" t="e">
        <f t="shared" si="39"/>
        <v>#REF!</v>
      </c>
      <c r="BS47" s="41" t="e">
        <f t="shared" si="39"/>
        <v>#REF!</v>
      </c>
      <c r="BT47" s="41" t="e">
        <f t="shared" si="39"/>
        <v>#REF!</v>
      </c>
      <c r="BU47" s="41" t="e">
        <f t="shared" si="39"/>
        <v>#REF!</v>
      </c>
      <c r="BV47" s="41" t="e">
        <f t="shared" si="39"/>
        <v>#REF!</v>
      </c>
      <c r="BW47" s="41" t="e">
        <f t="shared" si="39"/>
        <v>#REF!</v>
      </c>
      <c r="BX47" s="41" t="e">
        <f t="shared" si="39"/>
        <v>#REF!</v>
      </c>
      <c r="BY47" s="41" t="e">
        <f t="shared" si="39"/>
        <v>#REF!</v>
      </c>
      <c r="BZ47" s="41" t="e">
        <f t="shared" si="39"/>
        <v>#REF!</v>
      </c>
      <c r="CA47" s="41" t="e">
        <f t="shared" si="39"/>
        <v>#REF!</v>
      </c>
      <c r="CB47" s="41" t="e">
        <f t="shared" si="39"/>
        <v>#REF!</v>
      </c>
      <c r="CC47" s="41" t="e">
        <f t="shared" si="39"/>
        <v>#REF!</v>
      </c>
      <c r="CD47" s="41" t="e">
        <f t="shared" si="40"/>
        <v>#REF!</v>
      </c>
      <c r="CE47" s="41" t="e">
        <f t="shared" si="40"/>
        <v>#REF!</v>
      </c>
      <c r="CF47" s="41" t="e">
        <f t="shared" si="40"/>
        <v>#REF!</v>
      </c>
      <c r="CG47" s="41" t="e">
        <f t="shared" si="40"/>
        <v>#REF!</v>
      </c>
      <c r="CH47" s="41" t="e">
        <f t="shared" si="40"/>
        <v>#REF!</v>
      </c>
      <c r="CI47" s="41" t="e">
        <f t="shared" si="40"/>
        <v>#REF!</v>
      </c>
      <c r="CJ47" s="41" t="e">
        <f t="shared" si="40"/>
        <v>#REF!</v>
      </c>
      <c r="CK47" s="41" t="e">
        <f t="shared" si="40"/>
        <v>#REF!</v>
      </c>
      <c r="CL47" s="41" t="e">
        <f t="shared" si="40"/>
        <v>#REF!</v>
      </c>
      <c r="CM47" s="41" t="e">
        <f t="shared" si="40"/>
        <v>#REF!</v>
      </c>
      <c r="CN47" s="41" t="e">
        <f t="shared" si="40"/>
        <v>#REF!</v>
      </c>
      <c r="CO47" s="41" t="e">
        <f t="shared" si="40"/>
        <v>#REF!</v>
      </c>
      <c r="CP47" s="41" t="e">
        <f t="shared" si="40"/>
        <v>#REF!</v>
      </c>
      <c r="CQ47" s="41" t="e">
        <f t="shared" si="40"/>
        <v>#REF!</v>
      </c>
      <c r="CR47" s="41" t="e">
        <f t="shared" si="40"/>
        <v>#REF!</v>
      </c>
      <c r="CS47" s="41" t="e">
        <f t="shared" si="40"/>
        <v>#REF!</v>
      </c>
      <c r="CT47" s="41" t="e">
        <f t="shared" si="34"/>
        <v>#REF!</v>
      </c>
      <c r="CU47" s="41" t="e">
        <f t="shared" si="34"/>
        <v>#REF!</v>
      </c>
      <c r="CV47" s="41" t="e">
        <f t="shared" si="34"/>
        <v>#REF!</v>
      </c>
      <c r="CW47" s="41" t="e">
        <f t="shared" si="34"/>
        <v>#REF!</v>
      </c>
      <c r="CX47" s="41" t="e">
        <f t="shared" si="34"/>
        <v>#REF!</v>
      </c>
      <c r="CY47" s="41" t="e">
        <f t="shared" si="34"/>
        <v>#REF!</v>
      </c>
      <c r="CZ47" s="41" t="e">
        <f t="shared" si="34"/>
        <v>#REF!</v>
      </c>
      <c r="DA47" s="41" t="e">
        <f t="shared" si="34"/>
        <v>#REF!</v>
      </c>
      <c r="DB47" s="41" t="e">
        <f t="shared" si="34"/>
        <v>#REF!</v>
      </c>
      <c r="DC47" s="41" t="e">
        <f t="shared" si="34"/>
        <v>#REF!</v>
      </c>
      <c r="DD47" s="41" t="e">
        <f t="shared" si="34"/>
        <v>#REF!</v>
      </c>
      <c r="DE47" s="41" t="e">
        <f t="shared" si="34"/>
        <v>#REF!</v>
      </c>
      <c r="DF47" s="41" t="e">
        <f t="shared" si="34"/>
        <v>#REF!</v>
      </c>
      <c r="DG47" s="41" t="e">
        <f t="shared" si="34"/>
        <v>#REF!</v>
      </c>
      <c r="DH47" s="41" t="e">
        <f t="shared" si="34"/>
        <v>#REF!</v>
      </c>
      <c r="DI47" s="41" t="e">
        <f t="shared" si="34"/>
        <v>#REF!</v>
      </c>
      <c r="DJ47" s="41" t="e">
        <f t="shared" si="41"/>
        <v>#REF!</v>
      </c>
      <c r="DK47" s="41" t="e">
        <f t="shared" si="41"/>
        <v>#REF!</v>
      </c>
      <c r="DL47" s="41" t="e">
        <f t="shared" si="41"/>
        <v>#REF!</v>
      </c>
      <c r="DM47" s="41" t="e">
        <f t="shared" si="41"/>
        <v>#REF!</v>
      </c>
      <c r="DN47" s="41" t="e">
        <f t="shared" si="41"/>
        <v>#REF!</v>
      </c>
      <c r="DO47" s="41" t="e">
        <f t="shared" si="41"/>
        <v>#REF!</v>
      </c>
      <c r="DP47" s="41" t="e">
        <f t="shared" si="41"/>
        <v>#REF!</v>
      </c>
      <c r="DQ47" s="41" t="e">
        <f t="shared" si="41"/>
        <v>#REF!</v>
      </c>
      <c r="DR47" s="41" t="e">
        <f t="shared" si="41"/>
        <v>#REF!</v>
      </c>
      <c r="DS47" s="41" t="e">
        <f t="shared" si="41"/>
        <v>#REF!</v>
      </c>
      <c r="DT47" s="41" t="e">
        <f t="shared" si="41"/>
        <v>#REF!</v>
      </c>
      <c r="DU47" s="41" t="e">
        <f t="shared" si="41"/>
        <v>#REF!</v>
      </c>
      <c r="DV47" s="41" t="e">
        <f t="shared" si="41"/>
        <v>#REF!</v>
      </c>
      <c r="DW47" s="41" t="e">
        <f t="shared" si="41"/>
        <v>#REF!</v>
      </c>
      <c r="DX47" s="41" t="e">
        <f t="shared" si="41"/>
        <v>#REF!</v>
      </c>
      <c r="DY47" s="41" t="e">
        <f t="shared" si="41"/>
        <v>#REF!</v>
      </c>
      <c r="DZ47" s="41" t="e">
        <f t="shared" si="35"/>
        <v>#REF!</v>
      </c>
      <c r="EA47" s="41" t="e">
        <f t="shared" si="35"/>
        <v>#REF!</v>
      </c>
      <c r="EB47" s="41" t="e">
        <f t="shared" si="35"/>
        <v>#REF!</v>
      </c>
      <c r="EC47" s="41" t="e">
        <f t="shared" si="35"/>
        <v>#REF!</v>
      </c>
      <c r="ED47" s="41" t="e">
        <f t="shared" si="35"/>
        <v>#REF!</v>
      </c>
      <c r="EE47" s="41" t="e">
        <f t="shared" si="35"/>
        <v>#REF!</v>
      </c>
      <c r="EF47" s="41" t="e">
        <f t="shared" si="35"/>
        <v>#REF!</v>
      </c>
      <c r="EG47" s="41" t="e">
        <f t="shared" si="35"/>
        <v>#REF!</v>
      </c>
      <c r="EH47" s="41" t="e">
        <f t="shared" si="35"/>
        <v>#REF!</v>
      </c>
      <c r="EI47" s="41" t="e">
        <f t="shared" si="35"/>
        <v>#REF!</v>
      </c>
      <c r="EJ47" s="41" t="e">
        <f t="shared" si="35"/>
        <v>#REF!</v>
      </c>
      <c r="EK47" s="41" t="e">
        <f t="shared" si="35"/>
        <v>#REF!</v>
      </c>
      <c r="EL47" s="41" t="e">
        <f t="shared" si="35"/>
        <v>#REF!</v>
      </c>
      <c r="EM47" s="41" t="e">
        <f t="shared" si="35"/>
        <v>#REF!</v>
      </c>
      <c r="EN47" s="41" t="e">
        <f t="shared" si="35"/>
        <v>#REF!</v>
      </c>
      <c r="EO47" s="41" t="e">
        <f t="shared" si="35"/>
        <v>#REF!</v>
      </c>
      <c r="EP47" s="41" t="e">
        <f t="shared" si="42"/>
        <v>#REF!</v>
      </c>
      <c r="EQ47" s="41" t="e">
        <f t="shared" si="42"/>
        <v>#REF!</v>
      </c>
      <c r="ER47" s="41" t="e">
        <f t="shared" si="42"/>
        <v>#REF!</v>
      </c>
      <c r="ES47" s="41" t="e">
        <f t="shared" si="42"/>
        <v>#REF!</v>
      </c>
      <c r="ET47" s="41" t="e">
        <f t="shared" si="42"/>
        <v>#REF!</v>
      </c>
      <c r="EU47" s="41" t="e">
        <f t="shared" si="42"/>
        <v>#REF!</v>
      </c>
      <c r="EV47" s="41" t="e">
        <f t="shared" si="42"/>
        <v>#REF!</v>
      </c>
      <c r="EW47" s="41" t="e">
        <f t="shared" si="42"/>
        <v>#REF!</v>
      </c>
      <c r="EX47" s="41" t="e">
        <f t="shared" si="42"/>
        <v>#REF!</v>
      </c>
      <c r="EY47" s="41" t="e">
        <f t="shared" si="42"/>
        <v>#REF!</v>
      </c>
      <c r="EZ47" s="41" t="e">
        <f t="shared" si="42"/>
        <v>#REF!</v>
      </c>
      <c r="FA47" s="41" t="e">
        <f t="shared" si="42"/>
        <v>#REF!</v>
      </c>
      <c r="FB47" s="41" t="e">
        <f t="shared" si="42"/>
        <v>#REF!</v>
      </c>
      <c r="FC47" s="41" t="e">
        <f t="shared" si="42"/>
        <v>#REF!</v>
      </c>
      <c r="FD47" s="41" t="e">
        <f t="shared" si="42"/>
        <v>#REF!</v>
      </c>
      <c r="FE47" s="41" t="e">
        <f t="shared" si="42"/>
        <v>#REF!</v>
      </c>
      <c r="FF47" s="41" t="e">
        <f t="shared" si="36"/>
        <v>#REF!</v>
      </c>
      <c r="FG47" s="41" t="e">
        <f t="shared" si="36"/>
        <v>#REF!</v>
      </c>
      <c r="FH47" s="41" t="e">
        <f t="shared" si="36"/>
        <v>#REF!</v>
      </c>
      <c r="FI47" s="41" t="e">
        <f t="shared" si="36"/>
        <v>#REF!</v>
      </c>
      <c r="FJ47" s="41" t="e">
        <f t="shared" si="36"/>
        <v>#REF!</v>
      </c>
      <c r="FK47" s="41" t="e">
        <f t="shared" si="36"/>
        <v>#REF!</v>
      </c>
      <c r="FL47" s="41" t="e">
        <f t="shared" si="36"/>
        <v>#REF!</v>
      </c>
      <c r="FM47" s="41" t="e">
        <f t="shared" si="36"/>
        <v>#REF!</v>
      </c>
      <c r="FN47" s="41" t="e">
        <f t="shared" si="36"/>
        <v>#REF!</v>
      </c>
      <c r="FO47" s="41" t="e">
        <f t="shared" si="36"/>
        <v>#REF!</v>
      </c>
      <c r="FP47" s="41" t="e">
        <f t="shared" si="36"/>
        <v>#REF!</v>
      </c>
      <c r="FQ47" s="41" t="e">
        <f t="shared" si="36"/>
        <v>#REF!</v>
      </c>
      <c r="FR47" s="41" t="e">
        <f t="shared" si="36"/>
        <v>#REF!</v>
      </c>
      <c r="FS47" s="41" t="e">
        <f t="shared" si="36"/>
        <v>#REF!</v>
      </c>
      <c r="FT47" s="41" t="e">
        <f t="shared" si="36"/>
        <v>#REF!</v>
      </c>
      <c r="FU47" s="41" t="e">
        <f t="shared" si="36"/>
        <v>#REF!</v>
      </c>
      <c r="FV47" s="41" t="e">
        <f t="shared" si="43"/>
        <v>#REF!</v>
      </c>
      <c r="FW47" s="41" t="e">
        <f t="shared" si="43"/>
        <v>#REF!</v>
      </c>
      <c r="FX47" s="41" t="e">
        <f t="shared" si="43"/>
        <v>#REF!</v>
      </c>
      <c r="FY47" s="41" t="e">
        <f t="shared" si="43"/>
        <v>#REF!</v>
      </c>
      <c r="FZ47" s="41" t="e">
        <f t="shared" si="43"/>
        <v>#REF!</v>
      </c>
      <c r="GA47" s="41" t="e">
        <f t="shared" si="43"/>
        <v>#REF!</v>
      </c>
      <c r="GB47" s="41" t="e">
        <f t="shared" si="43"/>
        <v>#REF!</v>
      </c>
      <c r="GC47" s="41" t="e">
        <f t="shared" si="43"/>
        <v>#REF!</v>
      </c>
      <c r="GD47" s="41" t="e">
        <f t="shared" si="43"/>
        <v>#REF!</v>
      </c>
      <c r="GE47" s="41" t="e">
        <f t="shared" si="43"/>
        <v>#REF!</v>
      </c>
      <c r="GF47" s="41" t="e">
        <f t="shared" si="43"/>
        <v>#REF!</v>
      </c>
      <c r="GG47" s="41" t="e">
        <f t="shared" si="43"/>
        <v>#REF!</v>
      </c>
      <c r="GH47" s="41" t="e">
        <f t="shared" si="43"/>
        <v>#REF!</v>
      </c>
      <c r="GI47" s="41" t="e">
        <f t="shared" si="43"/>
        <v>#REF!</v>
      </c>
      <c r="GJ47" s="41" t="e">
        <f t="shared" si="43"/>
        <v>#REF!</v>
      </c>
      <c r="GK47" s="41" t="e">
        <f t="shared" si="43"/>
        <v>#REF!</v>
      </c>
      <c r="GL47" s="41" t="e">
        <f t="shared" si="37"/>
        <v>#REF!</v>
      </c>
      <c r="GM47" s="41" t="e">
        <f t="shared" si="37"/>
        <v>#REF!</v>
      </c>
      <c r="GN47" s="41" t="e">
        <f t="shared" si="37"/>
        <v>#REF!</v>
      </c>
      <c r="GO47" s="41" t="e">
        <f t="shared" si="37"/>
        <v>#REF!</v>
      </c>
      <c r="GP47" s="41" t="e">
        <f t="shared" si="37"/>
        <v>#REF!</v>
      </c>
      <c r="GQ47" s="41" t="e">
        <f t="shared" si="37"/>
        <v>#REF!</v>
      </c>
      <c r="GR47" s="41" t="e">
        <f t="shared" si="37"/>
        <v>#REF!</v>
      </c>
      <c r="GS47" s="41" t="e">
        <f t="shared" si="37"/>
        <v>#REF!</v>
      </c>
      <c r="GT47" s="41" t="e">
        <f t="shared" si="37"/>
        <v>#REF!</v>
      </c>
      <c r="GU47" s="41" t="e">
        <f t="shared" si="37"/>
        <v>#REF!</v>
      </c>
      <c r="GV47" s="41" t="e">
        <f t="shared" si="37"/>
        <v>#REF!</v>
      </c>
      <c r="GW47" s="41" t="e">
        <f t="shared" si="37"/>
        <v>#REF!</v>
      </c>
      <c r="GX47" s="41" t="e">
        <f t="shared" si="37"/>
        <v>#REF!</v>
      </c>
      <c r="GY47" s="41" t="e">
        <f t="shared" si="37"/>
        <v>#REF!</v>
      </c>
      <c r="GZ47" s="41" t="e">
        <f t="shared" si="37"/>
        <v>#REF!</v>
      </c>
      <c r="HA47" s="41" t="e">
        <f t="shared" si="37"/>
        <v>#REF!</v>
      </c>
      <c r="HB47" s="41" t="e">
        <f t="shared" si="44"/>
        <v>#REF!</v>
      </c>
      <c r="HC47" s="41" t="e">
        <f t="shared" si="44"/>
        <v>#REF!</v>
      </c>
      <c r="HD47" s="41" t="e">
        <f t="shared" si="44"/>
        <v>#REF!</v>
      </c>
      <c r="HE47" s="41" t="e">
        <f t="shared" si="44"/>
        <v>#REF!</v>
      </c>
      <c r="HF47" s="41" t="e">
        <f t="shared" si="44"/>
        <v>#REF!</v>
      </c>
      <c r="HG47" s="41" t="e">
        <f t="shared" si="44"/>
        <v>#REF!</v>
      </c>
      <c r="HH47" s="41" t="e">
        <f t="shared" si="44"/>
        <v>#REF!</v>
      </c>
      <c r="HI47" s="41" t="e">
        <f t="shared" si="44"/>
        <v>#REF!</v>
      </c>
      <c r="HJ47" s="41" t="e">
        <f t="shared" si="44"/>
        <v>#REF!</v>
      </c>
    </row>
    <row r="48" spans="1:218" ht="14.4" x14ac:dyDescent="0.3">
      <c r="A48" s="42">
        <v>45</v>
      </c>
      <c r="B48" s="43" t="e">
        <f>'CMM1 - AUX CALC'!$AT$67</f>
        <v>#REF!</v>
      </c>
      <c r="AU48" s="41" t="e">
        <f>$B48/(_xlfn.SINGLE(PrazoConcessao)*12-AU$3+1)</f>
        <v>#REF!</v>
      </c>
      <c r="AV48" s="41" t="e">
        <f t="shared" si="38"/>
        <v>#REF!</v>
      </c>
      <c r="AW48" s="41" t="e">
        <f t="shared" si="38"/>
        <v>#REF!</v>
      </c>
      <c r="AX48" s="41" t="e">
        <f t="shared" si="38"/>
        <v>#REF!</v>
      </c>
      <c r="AY48" s="41" t="e">
        <f t="shared" si="38"/>
        <v>#REF!</v>
      </c>
      <c r="AZ48" s="41" t="e">
        <f t="shared" si="45"/>
        <v>#REF!</v>
      </c>
      <c r="BA48" s="41" t="e">
        <f t="shared" si="45"/>
        <v>#REF!</v>
      </c>
      <c r="BB48" s="41" t="e">
        <f t="shared" si="45"/>
        <v>#REF!</v>
      </c>
      <c r="BC48" s="41" t="e">
        <f t="shared" si="45"/>
        <v>#REF!</v>
      </c>
      <c r="BD48" s="41" t="e">
        <f t="shared" si="45"/>
        <v>#REF!</v>
      </c>
      <c r="BE48" s="41" t="e">
        <f t="shared" si="45"/>
        <v>#REF!</v>
      </c>
      <c r="BF48" s="41" t="e">
        <f t="shared" si="45"/>
        <v>#REF!</v>
      </c>
      <c r="BG48" s="41" t="e">
        <f t="shared" si="45"/>
        <v>#REF!</v>
      </c>
      <c r="BH48" s="41" t="e">
        <f t="shared" si="45"/>
        <v>#REF!</v>
      </c>
      <c r="BI48" s="41" t="e">
        <f t="shared" si="45"/>
        <v>#REF!</v>
      </c>
      <c r="BJ48" s="41" t="e">
        <f t="shared" si="45"/>
        <v>#REF!</v>
      </c>
      <c r="BK48" s="41" t="e">
        <f t="shared" si="45"/>
        <v>#REF!</v>
      </c>
      <c r="BL48" s="41" t="e">
        <f t="shared" si="45"/>
        <v>#REF!</v>
      </c>
      <c r="BM48" s="41" t="e">
        <f t="shared" si="45"/>
        <v>#REF!</v>
      </c>
      <c r="BN48" s="41" t="e">
        <f t="shared" si="39"/>
        <v>#REF!</v>
      </c>
      <c r="BO48" s="41" t="e">
        <f t="shared" si="39"/>
        <v>#REF!</v>
      </c>
      <c r="BP48" s="41" t="e">
        <f t="shared" si="39"/>
        <v>#REF!</v>
      </c>
      <c r="BQ48" s="41" t="e">
        <f t="shared" si="39"/>
        <v>#REF!</v>
      </c>
      <c r="BR48" s="41" t="e">
        <f t="shared" si="39"/>
        <v>#REF!</v>
      </c>
      <c r="BS48" s="41" t="e">
        <f t="shared" si="39"/>
        <v>#REF!</v>
      </c>
      <c r="BT48" s="41" t="e">
        <f t="shared" si="39"/>
        <v>#REF!</v>
      </c>
      <c r="BU48" s="41" t="e">
        <f t="shared" si="39"/>
        <v>#REF!</v>
      </c>
      <c r="BV48" s="41" t="e">
        <f t="shared" si="39"/>
        <v>#REF!</v>
      </c>
      <c r="BW48" s="41" t="e">
        <f t="shared" si="39"/>
        <v>#REF!</v>
      </c>
      <c r="BX48" s="41" t="e">
        <f t="shared" si="39"/>
        <v>#REF!</v>
      </c>
      <c r="BY48" s="41" t="e">
        <f t="shared" si="39"/>
        <v>#REF!</v>
      </c>
      <c r="BZ48" s="41" t="e">
        <f t="shared" si="39"/>
        <v>#REF!</v>
      </c>
      <c r="CA48" s="41" t="e">
        <f t="shared" si="39"/>
        <v>#REF!</v>
      </c>
      <c r="CB48" s="41" t="e">
        <f t="shared" si="39"/>
        <v>#REF!</v>
      </c>
      <c r="CC48" s="41" t="e">
        <f t="shared" si="39"/>
        <v>#REF!</v>
      </c>
      <c r="CD48" s="41" t="e">
        <f t="shared" si="40"/>
        <v>#REF!</v>
      </c>
      <c r="CE48" s="41" t="e">
        <f t="shared" si="40"/>
        <v>#REF!</v>
      </c>
      <c r="CF48" s="41" t="e">
        <f t="shared" si="40"/>
        <v>#REF!</v>
      </c>
      <c r="CG48" s="41" t="e">
        <f t="shared" si="40"/>
        <v>#REF!</v>
      </c>
      <c r="CH48" s="41" t="e">
        <f t="shared" si="40"/>
        <v>#REF!</v>
      </c>
      <c r="CI48" s="41" t="e">
        <f t="shared" si="40"/>
        <v>#REF!</v>
      </c>
      <c r="CJ48" s="41" t="e">
        <f t="shared" si="40"/>
        <v>#REF!</v>
      </c>
      <c r="CK48" s="41" t="e">
        <f t="shared" si="40"/>
        <v>#REF!</v>
      </c>
      <c r="CL48" s="41" t="e">
        <f t="shared" si="40"/>
        <v>#REF!</v>
      </c>
      <c r="CM48" s="41" t="e">
        <f t="shared" si="40"/>
        <v>#REF!</v>
      </c>
      <c r="CN48" s="41" t="e">
        <f t="shared" si="40"/>
        <v>#REF!</v>
      </c>
      <c r="CO48" s="41" t="e">
        <f t="shared" si="40"/>
        <v>#REF!</v>
      </c>
      <c r="CP48" s="41" t="e">
        <f t="shared" si="40"/>
        <v>#REF!</v>
      </c>
      <c r="CQ48" s="41" t="e">
        <f t="shared" si="40"/>
        <v>#REF!</v>
      </c>
      <c r="CR48" s="41" t="e">
        <f t="shared" si="40"/>
        <v>#REF!</v>
      </c>
      <c r="CS48" s="41" t="e">
        <f t="shared" si="40"/>
        <v>#REF!</v>
      </c>
      <c r="CT48" s="41" t="e">
        <f t="shared" si="34"/>
        <v>#REF!</v>
      </c>
      <c r="CU48" s="41" t="e">
        <f t="shared" si="34"/>
        <v>#REF!</v>
      </c>
      <c r="CV48" s="41" t="e">
        <f t="shared" si="34"/>
        <v>#REF!</v>
      </c>
      <c r="CW48" s="41" t="e">
        <f t="shared" si="34"/>
        <v>#REF!</v>
      </c>
      <c r="CX48" s="41" t="e">
        <f t="shared" si="34"/>
        <v>#REF!</v>
      </c>
      <c r="CY48" s="41" t="e">
        <f t="shared" si="34"/>
        <v>#REF!</v>
      </c>
      <c r="CZ48" s="41" t="e">
        <f t="shared" si="34"/>
        <v>#REF!</v>
      </c>
      <c r="DA48" s="41" t="e">
        <f t="shared" si="34"/>
        <v>#REF!</v>
      </c>
      <c r="DB48" s="41" t="e">
        <f t="shared" si="34"/>
        <v>#REF!</v>
      </c>
      <c r="DC48" s="41" t="e">
        <f t="shared" si="34"/>
        <v>#REF!</v>
      </c>
      <c r="DD48" s="41" t="e">
        <f t="shared" si="34"/>
        <v>#REF!</v>
      </c>
      <c r="DE48" s="41" t="e">
        <f t="shared" si="34"/>
        <v>#REF!</v>
      </c>
      <c r="DF48" s="41" t="e">
        <f t="shared" si="34"/>
        <v>#REF!</v>
      </c>
      <c r="DG48" s="41" t="e">
        <f t="shared" si="34"/>
        <v>#REF!</v>
      </c>
      <c r="DH48" s="41" t="e">
        <f t="shared" si="34"/>
        <v>#REF!</v>
      </c>
      <c r="DI48" s="41" t="e">
        <f t="shared" si="34"/>
        <v>#REF!</v>
      </c>
      <c r="DJ48" s="41" t="e">
        <f t="shared" si="41"/>
        <v>#REF!</v>
      </c>
      <c r="DK48" s="41" t="e">
        <f t="shared" si="41"/>
        <v>#REF!</v>
      </c>
      <c r="DL48" s="41" t="e">
        <f t="shared" si="41"/>
        <v>#REF!</v>
      </c>
      <c r="DM48" s="41" t="e">
        <f t="shared" si="41"/>
        <v>#REF!</v>
      </c>
      <c r="DN48" s="41" t="e">
        <f t="shared" si="41"/>
        <v>#REF!</v>
      </c>
      <c r="DO48" s="41" t="e">
        <f t="shared" si="41"/>
        <v>#REF!</v>
      </c>
      <c r="DP48" s="41" t="e">
        <f t="shared" si="41"/>
        <v>#REF!</v>
      </c>
      <c r="DQ48" s="41" t="e">
        <f t="shared" si="41"/>
        <v>#REF!</v>
      </c>
      <c r="DR48" s="41" t="e">
        <f t="shared" si="41"/>
        <v>#REF!</v>
      </c>
      <c r="DS48" s="41" t="e">
        <f t="shared" si="41"/>
        <v>#REF!</v>
      </c>
      <c r="DT48" s="41" t="e">
        <f t="shared" si="41"/>
        <v>#REF!</v>
      </c>
      <c r="DU48" s="41" t="e">
        <f t="shared" si="41"/>
        <v>#REF!</v>
      </c>
      <c r="DV48" s="41" t="e">
        <f t="shared" si="41"/>
        <v>#REF!</v>
      </c>
      <c r="DW48" s="41" t="e">
        <f t="shared" si="41"/>
        <v>#REF!</v>
      </c>
      <c r="DX48" s="41" t="e">
        <f t="shared" si="41"/>
        <v>#REF!</v>
      </c>
      <c r="DY48" s="41" t="e">
        <f t="shared" si="41"/>
        <v>#REF!</v>
      </c>
      <c r="DZ48" s="41" t="e">
        <f t="shared" si="35"/>
        <v>#REF!</v>
      </c>
      <c r="EA48" s="41" t="e">
        <f t="shared" si="35"/>
        <v>#REF!</v>
      </c>
      <c r="EB48" s="41" t="e">
        <f t="shared" si="35"/>
        <v>#REF!</v>
      </c>
      <c r="EC48" s="41" t="e">
        <f t="shared" si="35"/>
        <v>#REF!</v>
      </c>
      <c r="ED48" s="41" t="e">
        <f t="shared" si="35"/>
        <v>#REF!</v>
      </c>
      <c r="EE48" s="41" t="e">
        <f t="shared" si="35"/>
        <v>#REF!</v>
      </c>
      <c r="EF48" s="41" t="e">
        <f t="shared" si="35"/>
        <v>#REF!</v>
      </c>
      <c r="EG48" s="41" t="e">
        <f t="shared" si="35"/>
        <v>#REF!</v>
      </c>
      <c r="EH48" s="41" t="e">
        <f t="shared" si="35"/>
        <v>#REF!</v>
      </c>
      <c r="EI48" s="41" t="e">
        <f t="shared" si="35"/>
        <v>#REF!</v>
      </c>
      <c r="EJ48" s="41" t="e">
        <f t="shared" si="35"/>
        <v>#REF!</v>
      </c>
      <c r="EK48" s="41" t="e">
        <f t="shared" si="35"/>
        <v>#REF!</v>
      </c>
      <c r="EL48" s="41" t="e">
        <f t="shared" si="35"/>
        <v>#REF!</v>
      </c>
      <c r="EM48" s="41" t="e">
        <f t="shared" si="35"/>
        <v>#REF!</v>
      </c>
      <c r="EN48" s="41" t="e">
        <f t="shared" si="35"/>
        <v>#REF!</v>
      </c>
      <c r="EO48" s="41" t="e">
        <f t="shared" si="35"/>
        <v>#REF!</v>
      </c>
      <c r="EP48" s="41" t="e">
        <f t="shared" si="42"/>
        <v>#REF!</v>
      </c>
      <c r="EQ48" s="41" t="e">
        <f t="shared" si="42"/>
        <v>#REF!</v>
      </c>
      <c r="ER48" s="41" t="e">
        <f t="shared" si="42"/>
        <v>#REF!</v>
      </c>
      <c r="ES48" s="41" t="e">
        <f t="shared" si="42"/>
        <v>#REF!</v>
      </c>
      <c r="ET48" s="41" t="e">
        <f t="shared" si="42"/>
        <v>#REF!</v>
      </c>
      <c r="EU48" s="41" t="e">
        <f t="shared" si="42"/>
        <v>#REF!</v>
      </c>
      <c r="EV48" s="41" t="e">
        <f t="shared" si="42"/>
        <v>#REF!</v>
      </c>
      <c r="EW48" s="41" t="e">
        <f t="shared" si="42"/>
        <v>#REF!</v>
      </c>
      <c r="EX48" s="41" t="e">
        <f t="shared" si="42"/>
        <v>#REF!</v>
      </c>
      <c r="EY48" s="41" t="e">
        <f t="shared" si="42"/>
        <v>#REF!</v>
      </c>
      <c r="EZ48" s="41" t="e">
        <f t="shared" si="42"/>
        <v>#REF!</v>
      </c>
      <c r="FA48" s="41" t="e">
        <f t="shared" si="42"/>
        <v>#REF!</v>
      </c>
      <c r="FB48" s="41" t="e">
        <f t="shared" si="42"/>
        <v>#REF!</v>
      </c>
      <c r="FC48" s="41" t="e">
        <f t="shared" si="42"/>
        <v>#REF!</v>
      </c>
      <c r="FD48" s="41" t="e">
        <f t="shared" si="42"/>
        <v>#REF!</v>
      </c>
      <c r="FE48" s="41" t="e">
        <f t="shared" si="42"/>
        <v>#REF!</v>
      </c>
      <c r="FF48" s="41" t="e">
        <f t="shared" si="36"/>
        <v>#REF!</v>
      </c>
      <c r="FG48" s="41" t="e">
        <f t="shared" si="36"/>
        <v>#REF!</v>
      </c>
      <c r="FH48" s="41" t="e">
        <f t="shared" si="36"/>
        <v>#REF!</v>
      </c>
      <c r="FI48" s="41" t="e">
        <f t="shared" si="36"/>
        <v>#REF!</v>
      </c>
      <c r="FJ48" s="41" t="e">
        <f t="shared" si="36"/>
        <v>#REF!</v>
      </c>
      <c r="FK48" s="41" t="e">
        <f t="shared" si="36"/>
        <v>#REF!</v>
      </c>
      <c r="FL48" s="41" t="e">
        <f t="shared" si="36"/>
        <v>#REF!</v>
      </c>
      <c r="FM48" s="41" t="e">
        <f t="shared" si="36"/>
        <v>#REF!</v>
      </c>
      <c r="FN48" s="41" t="e">
        <f t="shared" si="36"/>
        <v>#REF!</v>
      </c>
      <c r="FO48" s="41" t="e">
        <f t="shared" si="36"/>
        <v>#REF!</v>
      </c>
      <c r="FP48" s="41" t="e">
        <f t="shared" si="36"/>
        <v>#REF!</v>
      </c>
      <c r="FQ48" s="41" t="e">
        <f t="shared" si="36"/>
        <v>#REF!</v>
      </c>
      <c r="FR48" s="41" t="e">
        <f t="shared" si="36"/>
        <v>#REF!</v>
      </c>
      <c r="FS48" s="41" t="e">
        <f t="shared" si="36"/>
        <v>#REF!</v>
      </c>
      <c r="FT48" s="41" t="e">
        <f t="shared" si="36"/>
        <v>#REF!</v>
      </c>
      <c r="FU48" s="41" t="e">
        <f t="shared" si="36"/>
        <v>#REF!</v>
      </c>
      <c r="FV48" s="41" t="e">
        <f t="shared" si="43"/>
        <v>#REF!</v>
      </c>
      <c r="FW48" s="41" t="e">
        <f t="shared" si="43"/>
        <v>#REF!</v>
      </c>
      <c r="FX48" s="41" t="e">
        <f t="shared" si="43"/>
        <v>#REF!</v>
      </c>
      <c r="FY48" s="41" t="e">
        <f t="shared" si="43"/>
        <v>#REF!</v>
      </c>
      <c r="FZ48" s="41" t="e">
        <f t="shared" si="43"/>
        <v>#REF!</v>
      </c>
      <c r="GA48" s="41" t="e">
        <f t="shared" si="43"/>
        <v>#REF!</v>
      </c>
      <c r="GB48" s="41" t="e">
        <f t="shared" si="43"/>
        <v>#REF!</v>
      </c>
      <c r="GC48" s="41" t="e">
        <f t="shared" si="43"/>
        <v>#REF!</v>
      </c>
      <c r="GD48" s="41" t="e">
        <f t="shared" si="43"/>
        <v>#REF!</v>
      </c>
      <c r="GE48" s="41" t="e">
        <f t="shared" si="43"/>
        <v>#REF!</v>
      </c>
      <c r="GF48" s="41" t="e">
        <f t="shared" si="43"/>
        <v>#REF!</v>
      </c>
      <c r="GG48" s="41" t="e">
        <f t="shared" si="43"/>
        <v>#REF!</v>
      </c>
      <c r="GH48" s="41" t="e">
        <f t="shared" si="43"/>
        <v>#REF!</v>
      </c>
      <c r="GI48" s="41" t="e">
        <f t="shared" si="43"/>
        <v>#REF!</v>
      </c>
      <c r="GJ48" s="41" t="e">
        <f t="shared" si="43"/>
        <v>#REF!</v>
      </c>
      <c r="GK48" s="41" t="e">
        <f t="shared" si="43"/>
        <v>#REF!</v>
      </c>
      <c r="GL48" s="41" t="e">
        <f t="shared" si="37"/>
        <v>#REF!</v>
      </c>
      <c r="GM48" s="41" t="e">
        <f t="shared" si="37"/>
        <v>#REF!</v>
      </c>
      <c r="GN48" s="41" t="e">
        <f t="shared" si="37"/>
        <v>#REF!</v>
      </c>
      <c r="GO48" s="41" t="e">
        <f t="shared" si="37"/>
        <v>#REF!</v>
      </c>
      <c r="GP48" s="41" t="e">
        <f t="shared" si="37"/>
        <v>#REF!</v>
      </c>
      <c r="GQ48" s="41" t="e">
        <f t="shared" si="37"/>
        <v>#REF!</v>
      </c>
      <c r="GR48" s="41" t="e">
        <f t="shared" si="37"/>
        <v>#REF!</v>
      </c>
      <c r="GS48" s="41" t="e">
        <f t="shared" si="37"/>
        <v>#REF!</v>
      </c>
      <c r="GT48" s="41" t="e">
        <f t="shared" si="37"/>
        <v>#REF!</v>
      </c>
      <c r="GU48" s="41" t="e">
        <f t="shared" si="37"/>
        <v>#REF!</v>
      </c>
      <c r="GV48" s="41" t="e">
        <f t="shared" si="37"/>
        <v>#REF!</v>
      </c>
      <c r="GW48" s="41" t="e">
        <f t="shared" si="37"/>
        <v>#REF!</v>
      </c>
      <c r="GX48" s="41" t="e">
        <f t="shared" si="37"/>
        <v>#REF!</v>
      </c>
      <c r="GY48" s="41" t="e">
        <f t="shared" si="37"/>
        <v>#REF!</v>
      </c>
      <c r="GZ48" s="41" t="e">
        <f t="shared" si="37"/>
        <v>#REF!</v>
      </c>
      <c r="HA48" s="41" t="e">
        <f t="shared" si="37"/>
        <v>#REF!</v>
      </c>
      <c r="HB48" s="41" t="e">
        <f t="shared" si="44"/>
        <v>#REF!</v>
      </c>
      <c r="HC48" s="41" t="e">
        <f t="shared" si="44"/>
        <v>#REF!</v>
      </c>
      <c r="HD48" s="41" t="e">
        <f t="shared" si="44"/>
        <v>#REF!</v>
      </c>
      <c r="HE48" s="41" t="e">
        <f t="shared" si="44"/>
        <v>#REF!</v>
      </c>
      <c r="HF48" s="41" t="e">
        <f t="shared" si="44"/>
        <v>#REF!</v>
      </c>
      <c r="HG48" s="41" t="e">
        <f t="shared" si="44"/>
        <v>#REF!</v>
      </c>
      <c r="HH48" s="41" t="e">
        <f t="shared" si="44"/>
        <v>#REF!</v>
      </c>
      <c r="HI48" s="41" t="e">
        <f t="shared" si="44"/>
        <v>#REF!</v>
      </c>
      <c r="HJ48" s="41" t="e">
        <f t="shared" si="44"/>
        <v>#REF!</v>
      </c>
    </row>
    <row r="49" spans="1:218" ht="14.4" x14ac:dyDescent="0.3">
      <c r="A49" s="42">
        <v>46</v>
      </c>
      <c r="B49" s="43" t="e">
        <f>'CMM1 - AUX CALC'!$AU$67</f>
        <v>#REF!</v>
      </c>
      <c r="AV49" s="41" t="e">
        <f>$B49/(_xlfn.SINGLE(PrazoConcessao)*12-AV$3+1)</f>
        <v>#REF!</v>
      </c>
      <c r="AW49" s="41" t="e">
        <f t="shared" si="38"/>
        <v>#REF!</v>
      </c>
      <c r="AX49" s="41" t="e">
        <f t="shared" si="38"/>
        <v>#REF!</v>
      </c>
      <c r="AY49" s="41" t="e">
        <f t="shared" si="38"/>
        <v>#REF!</v>
      </c>
      <c r="AZ49" s="41" t="e">
        <f t="shared" si="45"/>
        <v>#REF!</v>
      </c>
      <c r="BA49" s="41" t="e">
        <f t="shared" si="45"/>
        <v>#REF!</v>
      </c>
      <c r="BB49" s="41" t="e">
        <f t="shared" si="45"/>
        <v>#REF!</v>
      </c>
      <c r="BC49" s="41" t="e">
        <f t="shared" si="45"/>
        <v>#REF!</v>
      </c>
      <c r="BD49" s="41" t="e">
        <f t="shared" si="45"/>
        <v>#REF!</v>
      </c>
      <c r="BE49" s="41" t="e">
        <f t="shared" si="45"/>
        <v>#REF!</v>
      </c>
      <c r="BF49" s="41" t="e">
        <f t="shared" si="45"/>
        <v>#REF!</v>
      </c>
      <c r="BG49" s="41" t="e">
        <f t="shared" si="45"/>
        <v>#REF!</v>
      </c>
      <c r="BH49" s="41" t="e">
        <f t="shared" si="45"/>
        <v>#REF!</v>
      </c>
      <c r="BI49" s="41" t="e">
        <f t="shared" si="45"/>
        <v>#REF!</v>
      </c>
      <c r="BJ49" s="41" t="e">
        <f t="shared" si="45"/>
        <v>#REF!</v>
      </c>
      <c r="BK49" s="41" t="e">
        <f t="shared" si="45"/>
        <v>#REF!</v>
      </c>
      <c r="BL49" s="41" t="e">
        <f t="shared" si="45"/>
        <v>#REF!</v>
      </c>
      <c r="BM49" s="41" t="e">
        <f t="shared" si="45"/>
        <v>#REF!</v>
      </c>
      <c r="BN49" s="41" t="e">
        <f t="shared" si="39"/>
        <v>#REF!</v>
      </c>
      <c r="BO49" s="41" t="e">
        <f t="shared" si="39"/>
        <v>#REF!</v>
      </c>
      <c r="BP49" s="41" t="e">
        <f t="shared" si="39"/>
        <v>#REF!</v>
      </c>
      <c r="BQ49" s="41" t="e">
        <f t="shared" si="39"/>
        <v>#REF!</v>
      </c>
      <c r="BR49" s="41" t="e">
        <f t="shared" si="39"/>
        <v>#REF!</v>
      </c>
      <c r="BS49" s="41" t="e">
        <f t="shared" si="39"/>
        <v>#REF!</v>
      </c>
      <c r="BT49" s="41" t="e">
        <f t="shared" si="39"/>
        <v>#REF!</v>
      </c>
      <c r="BU49" s="41" t="e">
        <f t="shared" si="39"/>
        <v>#REF!</v>
      </c>
      <c r="BV49" s="41" t="e">
        <f t="shared" si="39"/>
        <v>#REF!</v>
      </c>
      <c r="BW49" s="41" t="e">
        <f t="shared" si="39"/>
        <v>#REF!</v>
      </c>
      <c r="BX49" s="41" t="e">
        <f t="shared" si="39"/>
        <v>#REF!</v>
      </c>
      <c r="BY49" s="41" t="e">
        <f t="shared" si="39"/>
        <v>#REF!</v>
      </c>
      <c r="BZ49" s="41" t="e">
        <f t="shared" si="39"/>
        <v>#REF!</v>
      </c>
      <c r="CA49" s="41" t="e">
        <f t="shared" si="39"/>
        <v>#REF!</v>
      </c>
      <c r="CB49" s="41" t="e">
        <f t="shared" si="39"/>
        <v>#REF!</v>
      </c>
      <c r="CC49" s="41" t="e">
        <f t="shared" si="39"/>
        <v>#REF!</v>
      </c>
      <c r="CD49" s="41" t="e">
        <f t="shared" si="40"/>
        <v>#REF!</v>
      </c>
      <c r="CE49" s="41" t="e">
        <f t="shared" si="40"/>
        <v>#REF!</v>
      </c>
      <c r="CF49" s="41" t="e">
        <f t="shared" si="40"/>
        <v>#REF!</v>
      </c>
      <c r="CG49" s="41" t="e">
        <f t="shared" si="40"/>
        <v>#REF!</v>
      </c>
      <c r="CH49" s="41" t="e">
        <f t="shared" si="40"/>
        <v>#REF!</v>
      </c>
      <c r="CI49" s="41" t="e">
        <f t="shared" si="40"/>
        <v>#REF!</v>
      </c>
      <c r="CJ49" s="41" t="e">
        <f t="shared" si="40"/>
        <v>#REF!</v>
      </c>
      <c r="CK49" s="41" t="e">
        <f t="shared" si="40"/>
        <v>#REF!</v>
      </c>
      <c r="CL49" s="41" t="e">
        <f t="shared" si="40"/>
        <v>#REF!</v>
      </c>
      <c r="CM49" s="41" t="e">
        <f t="shared" si="40"/>
        <v>#REF!</v>
      </c>
      <c r="CN49" s="41" t="e">
        <f t="shared" si="40"/>
        <v>#REF!</v>
      </c>
      <c r="CO49" s="41" t="e">
        <f t="shared" si="40"/>
        <v>#REF!</v>
      </c>
      <c r="CP49" s="41" t="e">
        <f t="shared" si="40"/>
        <v>#REF!</v>
      </c>
      <c r="CQ49" s="41" t="e">
        <f t="shared" si="40"/>
        <v>#REF!</v>
      </c>
      <c r="CR49" s="41" t="e">
        <f t="shared" si="40"/>
        <v>#REF!</v>
      </c>
      <c r="CS49" s="41" t="e">
        <f t="shared" si="40"/>
        <v>#REF!</v>
      </c>
      <c r="CT49" s="41" t="e">
        <f t="shared" si="34"/>
        <v>#REF!</v>
      </c>
      <c r="CU49" s="41" t="e">
        <f t="shared" si="34"/>
        <v>#REF!</v>
      </c>
      <c r="CV49" s="41" t="e">
        <f t="shared" si="34"/>
        <v>#REF!</v>
      </c>
      <c r="CW49" s="41" t="e">
        <f t="shared" si="34"/>
        <v>#REF!</v>
      </c>
      <c r="CX49" s="41" t="e">
        <f t="shared" si="34"/>
        <v>#REF!</v>
      </c>
      <c r="CY49" s="41" t="e">
        <f t="shared" si="34"/>
        <v>#REF!</v>
      </c>
      <c r="CZ49" s="41" t="e">
        <f t="shared" si="34"/>
        <v>#REF!</v>
      </c>
      <c r="DA49" s="41" t="e">
        <f t="shared" si="34"/>
        <v>#REF!</v>
      </c>
      <c r="DB49" s="41" t="e">
        <f t="shared" si="34"/>
        <v>#REF!</v>
      </c>
      <c r="DC49" s="41" t="e">
        <f t="shared" si="34"/>
        <v>#REF!</v>
      </c>
      <c r="DD49" s="41" t="e">
        <f t="shared" si="34"/>
        <v>#REF!</v>
      </c>
      <c r="DE49" s="41" t="e">
        <f t="shared" si="34"/>
        <v>#REF!</v>
      </c>
      <c r="DF49" s="41" t="e">
        <f t="shared" si="34"/>
        <v>#REF!</v>
      </c>
      <c r="DG49" s="41" t="e">
        <f t="shared" si="34"/>
        <v>#REF!</v>
      </c>
      <c r="DH49" s="41" t="e">
        <f t="shared" si="34"/>
        <v>#REF!</v>
      </c>
      <c r="DI49" s="41" t="e">
        <f t="shared" si="34"/>
        <v>#REF!</v>
      </c>
      <c r="DJ49" s="41" t="e">
        <f t="shared" si="41"/>
        <v>#REF!</v>
      </c>
      <c r="DK49" s="41" t="e">
        <f t="shared" si="41"/>
        <v>#REF!</v>
      </c>
      <c r="DL49" s="41" t="e">
        <f t="shared" si="41"/>
        <v>#REF!</v>
      </c>
      <c r="DM49" s="41" t="e">
        <f t="shared" si="41"/>
        <v>#REF!</v>
      </c>
      <c r="DN49" s="41" t="e">
        <f t="shared" si="41"/>
        <v>#REF!</v>
      </c>
      <c r="DO49" s="41" t="e">
        <f t="shared" si="41"/>
        <v>#REF!</v>
      </c>
      <c r="DP49" s="41" t="e">
        <f t="shared" si="41"/>
        <v>#REF!</v>
      </c>
      <c r="DQ49" s="41" t="e">
        <f t="shared" si="41"/>
        <v>#REF!</v>
      </c>
      <c r="DR49" s="41" t="e">
        <f t="shared" si="41"/>
        <v>#REF!</v>
      </c>
      <c r="DS49" s="41" t="e">
        <f t="shared" si="41"/>
        <v>#REF!</v>
      </c>
      <c r="DT49" s="41" t="e">
        <f t="shared" si="41"/>
        <v>#REF!</v>
      </c>
      <c r="DU49" s="41" t="e">
        <f t="shared" si="41"/>
        <v>#REF!</v>
      </c>
      <c r="DV49" s="41" t="e">
        <f t="shared" si="41"/>
        <v>#REF!</v>
      </c>
      <c r="DW49" s="41" t="e">
        <f t="shared" si="41"/>
        <v>#REF!</v>
      </c>
      <c r="DX49" s="41" t="e">
        <f t="shared" si="41"/>
        <v>#REF!</v>
      </c>
      <c r="DY49" s="41" t="e">
        <f t="shared" si="41"/>
        <v>#REF!</v>
      </c>
      <c r="DZ49" s="41" t="e">
        <f t="shared" si="35"/>
        <v>#REF!</v>
      </c>
      <c r="EA49" s="41" t="e">
        <f t="shared" si="35"/>
        <v>#REF!</v>
      </c>
      <c r="EB49" s="41" t="e">
        <f t="shared" si="35"/>
        <v>#REF!</v>
      </c>
      <c r="EC49" s="41" t="e">
        <f t="shared" si="35"/>
        <v>#REF!</v>
      </c>
      <c r="ED49" s="41" t="e">
        <f t="shared" si="35"/>
        <v>#REF!</v>
      </c>
      <c r="EE49" s="41" t="e">
        <f t="shared" si="35"/>
        <v>#REF!</v>
      </c>
      <c r="EF49" s="41" t="e">
        <f t="shared" si="35"/>
        <v>#REF!</v>
      </c>
      <c r="EG49" s="41" t="e">
        <f t="shared" si="35"/>
        <v>#REF!</v>
      </c>
      <c r="EH49" s="41" t="e">
        <f t="shared" si="35"/>
        <v>#REF!</v>
      </c>
      <c r="EI49" s="41" t="e">
        <f t="shared" si="35"/>
        <v>#REF!</v>
      </c>
      <c r="EJ49" s="41" t="e">
        <f t="shared" si="35"/>
        <v>#REF!</v>
      </c>
      <c r="EK49" s="41" t="e">
        <f t="shared" si="35"/>
        <v>#REF!</v>
      </c>
      <c r="EL49" s="41" t="e">
        <f t="shared" si="35"/>
        <v>#REF!</v>
      </c>
      <c r="EM49" s="41" t="e">
        <f t="shared" si="35"/>
        <v>#REF!</v>
      </c>
      <c r="EN49" s="41" t="e">
        <f t="shared" si="35"/>
        <v>#REF!</v>
      </c>
      <c r="EO49" s="41" t="e">
        <f t="shared" si="35"/>
        <v>#REF!</v>
      </c>
      <c r="EP49" s="41" t="e">
        <f t="shared" si="42"/>
        <v>#REF!</v>
      </c>
      <c r="EQ49" s="41" t="e">
        <f t="shared" si="42"/>
        <v>#REF!</v>
      </c>
      <c r="ER49" s="41" t="e">
        <f t="shared" si="42"/>
        <v>#REF!</v>
      </c>
      <c r="ES49" s="41" t="e">
        <f t="shared" si="42"/>
        <v>#REF!</v>
      </c>
      <c r="ET49" s="41" t="e">
        <f t="shared" si="42"/>
        <v>#REF!</v>
      </c>
      <c r="EU49" s="41" t="e">
        <f t="shared" si="42"/>
        <v>#REF!</v>
      </c>
      <c r="EV49" s="41" t="e">
        <f t="shared" si="42"/>
        <v>#REF!</v>
      </c>
      <c r="EW49" s="41" t="e">
        <f t="shared" si="42"/>
        <v>#REF!</v>
      </c>
      <c r="EX49" s="41" t="e">
        <f t="shared" si="42"/>
        <v>#REF!</v>
      </c>
      <c r="EY49" s="41" t="e">
        <f t="shared" si="42"/>
        <v>#REF!</v>
      </c>
      <c r="EZ49" s="41" t="e">
        <f t="shared" si="42"/>
        <v>#REF!</v>
      </c>
      <c r="FA49" s="41" t="e">
        <f t="shared" si="42"/>
        <v>#REF!</v>
      </c>
      <c r="FB49" s="41" t="e">
        <f t="shared" si="42"/>
        <v>#REF!</v>
      </c>
      <c r="FC49" s="41" t="e">
        <f t="shared" si="42"/>
        <v>#REF!</v>
      </c>
      <c r="FD49" s="41" t="e">
        <f t="shared" si="42"/>
        <v>#REF!</v>
      </c>
      <c r="FE49" s="41" t="e">
        <f t="shared" si="42"/>
        <v>#REF!</v>
      </c>
      <c r="FF49" s="41" t="e">
        <f t="shared" si="36"/>
        <v>#REF!</v>
      </c>
      <c r="FG49" s="41" t="e">
        <f t="shared" si="36"/>
        <v>#REF!</v>
      </c>
      <c r="FH49" s="41" t="e">
        <f t="shared" si="36"/>
        <v>#REF!</v>
      </c>
      <c r="FI49" s="41" t="e">
        <f t="shared" si="36"/>
        <v>#REF!</v>
      </c>
      <c r="FJ49" s="41" t="e">
        <f t="shared" si="36"/>
        <v>#REF!</v>
      </c>
      <c r="FK49" s="41" t="e">
        <f t="shared" si="36"/>
        <v>#REF!</v>
      </c>
      <c r="FL49" s="41" t="e">
        <f t="shared" si="36"/>
        <v>#REF!</v>
      </c>
      <c r="FM49" s="41" t="e">
        <f t="shared" si="36"/>
        <v>#REF!</v>
      </c>
      <c r="FN49" s="41" t="e">
        <f t="shared" si="36"/>
        <v>#REF!</v>
      </c>
      <c r="FO49" s="41" t="e">
        <f t="shared" si="36"/>
        <v>#REF!</v>
      </c>
      <c r="FP49" s="41" t="e">
        <f t="shared" si="36"/>
        <v>#REF!</v>
      </c>
      <c r="FQ49" s="41" t="e">
        <f t="shared" si="36"/>
        <v>#REF!</v>
      </c>
      <c r="FR49" s="41" t="e">
        <f t="shared" si="36"/>
        <v>#REF!</v>
      </c>
      <c r="FS49" s="41" t="e">
        <f t="shared" si="36"/>
        <v>#REF!</v>
      </c>
      <c r="FT49" s="41" t="e">
        <f t="shared" si="36"/>
        <v>#REF!</v>
      </c>
      <c r="FU49" s="41" t="e">
        <f t="shared" si="36"/>
        <v>#REF!</v>
      </c>
      <c r="FV49" s="41" t="e">
        <f t="shared" si="43"/>
        <v>#REF!</v>
      </c>
      <c r="FW49" s="41" t="e">
        <f t="shared" si="43"/>
        <v>#REF!</v>
      </c>
      <c r="FX49" s="41" t="e">
        <f t="shared" si="43"/>
        <v>#REF!</v>
      </c>
      <c r="FY49" s="41" t="e">
        <f t="shared" si="43"/>
        <v>#REF!</v>
      </c>
      <c r="FZ49" s="41" t="e">
        <f t="shared" si="43"/>
        <v>#REF!</v>
      </c>
      <c r="GA49" s="41" t="e">
        <f t="shared" si="43"/>
        <v>#REF!</v>
      </c>
      <c r="GB49" s="41" t="e">
        <f t="shared" si="43"/>
        <v>#REF!</v>
      </c>
      <c r="GC49" s="41" t="e">
        <f t="shared" si="43"/>
        <v>#REF!</v>
      </c>
      <c r="GD49" s="41" t="e">
        <f t="shared" si="43"/>
        <v>#REF!</v>
      </c>
      <c r="GE49" s="41" t="e">
        <f t="shared" si="43"/>
        <v>#REF!</v>
      </c>
      <c r="GF49" s="41" t="e">
        <f t="shared" si="43"/>
        <v>#REF!</v>
      </c>
      <c r="GG49" s="41" t="e">
        <f t="shared" si="43"/>
        <v>#REF!</v>
      </c>
      <c r="GH49" s="41" t="e">
        <f t="shared" si="43"/>
        <v>#REF!</v>
      </c>
      <c r="GI49" s="41" t="e">
        <f t="shared" si="43"/>
        <v>#REF!</v>
      </c>
      <c r="GJ49" s="41" t="e">
        <f t="shared" si="43"/>
        <v>#REF!</v>
      </c>
      <c r="GK49" s="41" t="e">
        <f t="shared" si="43"/>
        <v>#REF!</v>
      </c>
      <c r="GL49" s="41" t="e">
        <f t="shared" si="37"/>
        <v>#REF!</v>
      </c>
      <c r="GM49" s="41" t="e">
        <f t="shared" si="37"/>
        <v>#REF!</v>
      </c>
      <c r="GN49" s="41" t="e">
        <f t="shared" si="37"/>
        <v>#REF!</v>
      </c>
      <c r="GO49" s="41" t="e">
        <f t="shared" si="37"/>
        <v>#REF!</v>
      </c>
      <c r="GP49" s="41" t="e">
        <f t="shared" si="37"/>
        <v>#REF!</v>
      </c>
      <c r="GQ49" s="41" t="e">
        <f t="shared" si="37"/>
        <v>#REF!</v>
      </c>
      <c r="GR49" s="41" t="e">
        <f t="shared" si="37"/>
        <v>#REF!</v>
      </c>
      <c r="GS49" s="41" t="e">
        <f t="shared" si="37"/>
        <v>#REF!</v>
      </c>
      <c r="GT49" s="41" t="e">
        <f t="shared" si="37"/>
        <v>#REF!</v>
      </c>
      <c r="GU49" s="41" t="e">
        <f t="shared" si="37"/>
        <v>#REF!</v>
      </c>
      <c r="GV49" s="41" t="e">
        <f t="shared" si="37"/>
        <v>#REF!</v>
      </c>
      <c r="GW49" s="41" t="e">
        <f t="shared" si="37"/>
        <v>#REF!</v>
      </c>
      <c r="GX49" s="41" t="e">
        <f t="shared" si="37"/>
        <v>#REF!</v>
      </c>
      <c r="GY49" s="41" t="e">
        <f t="shared" si="37"/>
        <v>#REF!</v>
      </c>
      <c r="GZ49" s="41" t="e">
        <f t="shared" si="37"/>
        <v>#REF!</v>
      </c>
      <c r="HA49" s="41" t="e">
        <f t="shared" si="37"/>
        <v>#REF!</v>
      </c>
      <c r="HB49" s="41" t="e">
        <f t="shared" si="44"/>
        <v>#REF!</v>
      </c>
      <c r="HC49" s="41" t="e">
        <f t="shared" si="44"/>
        <v>#REF!</v>
      </c>
      <c r="HD49" s="41" t="e">
        <f t="shared" si="44"/>
        <v>#REF!</v>
      </c>
      <c r="HE49" s="41" t="e">
        <f t="shared" si="44"/>
        <v>#REF!</v>
      </c>
      <c r="HF49" s="41" t="e">
        <f t="shared" si="44"/>
        <v>#REF!</v>
      </c>
      <c r="HG49" s="41" t="e">
        <f t="shared" si="44"/>
        <v>#REF!</v>
      </c>
      <c r="HH49" s="41" t="e">
        <f t="shared" si="44"/>
        <v>#REF!</v>
      </c>
      <c r="HI49" s="41" t="e">
        <f t="shared" si="44"/>
        <v>#REF!</v>
      </c>
      <c r="HJ49" s="41" t="e">
        <f t="shared" si="44"/>
        <v>#REF!</v>
      </c>
    </row>
    <row r="50" spans="1:218" ht="14.4" x14ac:dyDescent="0.3">
      <c r="A50" s="42">
        <v>47</v>
      </c>
      <c r="B50" s="43" t="e">
        <f>'CMM1 - AUX CALC'!$AV$67</f>
        <v>#REF!</v>
      </c>
      <c r="AW50" s="41" t="e">
        <f>$B50/(_xlfn.SINGLE(PrazoConcessao)*12-AW$3+1)</f>
        <v>#REF!</v>
      </c>
      <c r="AX50" s="41" t="e">
        <f t="shared" si="38"/>
        <v>#REF!</v>
      </c>
      <c r="AY50" s="41" t="e">
        <f t="shared" si="38"/>
        <v>#REF!</v>
      </c>
      <c r="AZ50" s="41" t="e">
        <f t="shared" si="45"/>
        <v>#REF!</v>
      </c>
      <c r="BA50" s="41" t="e">
        <f t="shared" si="45"/>
        <v>#REF!</v>
      </c>
      <c r="BB50" s="41" t="e">
        <f t="shared" si="45"/>
        <v>#REF!</v>
      </c>
      <c r="BC50" s="41" t="e">
        <f t="shared" si="45"/>
        <v>#REF!</v>
      </c>
      <c r="BD50" s="41" t="e">
        <f t="shared" si="45"/>
        <v>#REF!</v>
      </c>
      <c r="BE50" s="41" t="e">
        <f t="shared" si="45"/>
        <v>#REF!</v>
      </c>
      <c r="BF50" s="41" t="e">
        <f t="shared" si="45"/>
        <v>#REF!</v>
      </c>
      <c r="BG50" s="41" t="e">
        <f t="shared" si="45"/>
        <v>#REF!</v>
      </c>
      <c r="BH50" s="41" t="e">
        <f t="shared" si="45"/>
        <v>#REF!</v>
      </c>
      <c r="BI50" s="41" t="e">
        <f t="shared" si="45"/>
        <v>#REF!</v>
      </c>
      <c r="BJ50" s="41" t="e">
        <f t="shared" si="45"/>
        <v>#REF!</v>
      </c>
      <c r="BK50" s="41" t="e">
        <f t="shared" si="45"/>
        <v>#REF!</v>
      </c>
      <c r="BL50" s="41" t="e">
        <f t="shared" si="45"/>
        <v>#REF!</v>
      </c>
      <c r="BM50" s="41" t="e">
        <f t="shared" si="45"/>
        <v>#REF!</v>
      </c>
      <c r="BN50" s="41" t="e">
        <f t="shared" si="39"/>
        <v>#REF!</v>
      </c>
      <c r="BO50" s="41" t="e">
        <f t="shared" si="39"/>
        <v>#REF!</v>
      </c>
      <c r="BP50" s="41" t="e">
        <f t="shared" si="39"/>
        <v>#REF!</v>
      </c>
      <c r="BQ50" s="41" t="e">
        <f t="shared" si="39"/>
        <v>#REF!</v>
      </c>
      <c r="BR50" s="41" t="e">
        <f t="shared" si="39"/>
        <v>#REF!</v>
      </c>
      <c r="BS50" s="41" t="e">
        <f t="shared" si="39"/>
        <v>#REF!</v>
      </c>
      <c r="BT50" s="41" t="e">
        <f t="shared" si="39"/>
        <v>#REF!</v>
      </c>
      <c r="BU50" s="41" t="e">
        <f t="shared" si="39"/>
        <v>#REF!</v>
      </c>
      <c r="BV50" s="41" t="e">
        <f t="shared" si="39"/>
        <v>#REF!</v>
      </c>
      <c r="BW50" s="41" t="e">
        <f t="shared" si="39"/>
        <v>#REF!</v>
      </c>
      <c r="BX50" s="41" t="e">
        <f t="shared" si="39"/>
        <v>#REF!</v>
      </c>
      <c r="BY50" s="41" t="e">
        <f t="shared" si="39"/>
        <v>#REF!</v>
      </c>
      <c r="BZ50" s="41" t="e">
        <f t="shared" si="39"/>
        <v>#REF!</v>
      </c>
      <c r="CA50" s="41" t="e">
        <f t="shared" si="39"/>
        <v>#REF!</v>
      </c>
      <c r="CB50" s="41" t="e">
        <f t="shared" si="39"/>
        <v>#REF!</v>
      </c>
      <c r="CC50" s="41" t="e">
        <f t="shared" ref="CC50:CR66" si="46">CB50</f>
        <v>#REF!</v>
      </c>
      <c r="CD50" s="41" t="e">
        <f t="shared" si="40"/>
        <v>#REF!</v>
      </c>
      <c r="CE50" s="41" t="e">
        <f t="shared" si="40"/>
        <v>#REF!</v>
      </c>
      <c r="CF50" s="41" t="e">
        <f t="shared" si="40"/>
        <v>#REF!</v>
      </c>
      <c r="CG50" s="41" t="e">
        <f t="shared" si="40"/>
        <v>#REF!</v>
      </c>
      <c r="CH50" s="41" t="e">
        <f t="shared" si="40"/>
        <v>#REF!</v>
      </c>
      <c r="CI50" s="41" t="e">
        <f t="shared" si="40"/>
        <v>#REF!</v>
      </c>
      <c r="CJ50" s="41" t="e">
        <f t="shared" si="40"/>
        <v>#REF!</v>
      </c>
      <c r="CK50" s="41" t="e">
        <f t="shared" si="40"/>
        <v>#REF!</v>
      </c>
      <c r="CL50" s="41" t="e">
        <f t="shared" si="40"/>
        <v>#REF!</v>
      </c>
      <c r="CM50" s="41" t="e">
        <f t="shared" si="40"/>
        <v>#REF!</v>
      </c>
      <c r="CN50" s="41" t="e">
        <f t="shared" si="40"/>
        <v>#REF!</v>
      </c>
      <c r="CO50" s="41" t="e">
        <f t="shared" si="40"/>
        <v>#REF!</v>
      </c>
      <c r="CP50" s="41" t="e">
        <f t="shared" si="40"/>
        <v>#REF!</v>
      </c>
      <c r="CQ50" s="41" t="e">
        <f t="shared" si="40"/>
        <v>#REF!</v>
      </c>
      <c r="CR50" s="41" t="e">
        <f t="shared" si="40"/>
        <v>#REF!</v>
      </c>
      <c r="CS50" s="41" t="e">
        <f t="shared" ref="CS50:DH69" si="47">CR50</f>
        <v>#REF!</v>
      </c>
      <c r="CT50" s="41" t="e">
        <f t="shared" si="34"/>
        <v>#REF!</v>
      </c>
      <c r="CU50" s="41" t="e">
        <f t="shared" si="34"/>
        <v>#REF!</v>
      </c>
      <c r="CV50" s="41" t="e">
        <f t="shared" si="34"/>
        <v>#REF!</v>
      </c>
      <c r="CW50" s="41" t="e">
        <f t="shared" si="34"/>
        <v>#REF!</v>
      </c>
      <c r="CX50" s="41" t="e">
        <f t="shared" si="34"/>
        <v>#REF!</v>
      </c>
      <c r="CY50" s="41" t="e">
        <f t="shared" si="34"/>
        <v>#REF!</v>
      </c>
      <c r="CZ50" s="41" t="e">
        <f t="shared" si="34"/>
        <v>#REF!</v>
      </c>
      <c r="DA50" s="41" t="e">
        <f t="shared" si="34"/>
        <v>#REF!</v>
      </c>
      <c r="DB50" s="41" t="e">
        <f t="shared" si="34"/>
        <v>#REF!</v>
      </c>
      <c r="DC50" s="41" t="e">
        <f t="shared" si="34"/>
        <v>#REF!</v>
      </c>
      <c r="DD50" s="41" t="e">
        <f t="shared" si="34"/>
        <v>#REF!</v>
      </c>
      <c r="DE50" s="41" t="e">
        <f t="shared" si="34"/>
        <v>#REF!</v>
      </c>
      <c r="DF50" s="41" t="e">
        <f t="shared" si="34"/>
        <v>#REF!</v>
      </c>
      <c r="DG50" s="41" t="e">
        <f t="shared" si="34"/>
        <v>#REF!</v>
      </c>
      <c r="DH50" s="41" t="e">
        <f t="shared" si="34"/>
        <v>#REF!</v>
      </c>
      <c r="DI50" s="41" t="e">
        <f t="shared" si="34"/>
        <v>#REF!</v>
      </c>
      <c r="DJ50" s="41" t="e">
        <f t="shared" si="41"/>
        <v>#REF!</v>
      </c>
      <c r="DK50" s="41" t="e">
        <f t="shared" si="41"/>
        <v>#REF!</v>
      </c>
      <c r="DL50" s="41" t="e">
        <f t="shared" si="41"/>
        <v>#REF!</v>
      </c>
      <c r="DM50" s="41" t="e">
        <f t="shared" si="41"/>
        <v>#REF!</v>
      </c>
      <c r="DN50" s="41" t="e">
        <f t="shared" si="41"/>
        <v>#REF!</v>
      </c>
      <c r="DO50" s="41" t="e">
        <f t="shared" si="41"/>
        <v>#REF!</v>
      </c>
      <c r="DP50" s="41" t="e">
        <f t="shared" si="41"/>
        <v>#REF!</v>
      </c>
      <c r="DQ50" s="41" t="e">
        <f t="shared" si="41"/>
        <v>#REF!</v>
      </c>
      <c r="DR50" s="41" t="e">
        <f t="shared" si="41"/>
        <v>#REF!</v>
      </c>
      <c r="DS50" s="41" t="e">
        <f t="shared" si="41"/>
        <v>#REF!</v>
      </c>
      <c r="DT50" s="41" t="e">
        <f t="shared" si="41"/>
        <v>#REF!</v>
      </c>
      <c r="DU50" s="41" t="e">
        <f t="shared" si="41"/>
        <v>#REF!</v>
      </c>
      <c r="DV50" s="41" t="e">
        <f t="shared" si="41"/>
        <v>#REF!</v>
      </c>
      <c r="DW50" s="41" t="e">
        <f t="shared" si="41"/>
        <v>#REF!</v>
      </c>
      <c r="DX50" s="41" t="e">
        <f t="shared" si="41"/>
        <v>#REF!</v>
      </c>
      <c r="DY50" s="41" t="e">
        <f t="shared" ref="DY50:EN69" si="48">DX50</f>
        <v>#REF!</v>
      </c>
      <c r="DZ50" s="41" t="e">
        <f t="shared" si="35"/>
        <v>#REF!</v>
      </c>
      <c r="EA50" s="41" t="e">
        <f t="shared" si="35"/>
        <v>#REF!</v>
      </c>
      <c r="EB50" s="41" t="e">
        <f t="shared" si="35"/>
        <v>#REF!</v>
      </c>
      <c r="EC50" s="41" t="e">
        <f t="shared" si="35"/>
        <v>#REF!</v>
      </c>
      <c r="ED50" s="41" t="e">
        <f t="shared" si="35"/>
        <v>#REF!</v>
      </c>
      <c r="EE50" s="41" t="e">
        <f t="shared" si="35"/>
        <v>#REF!</v>
      </c>
      <c r="EF50" s="41" t="e">
        <f t="shared" si="35"/>
        <v>#REF!</v>
      </c>
      <c r="EG50" s="41" t="e">
        <f t="shared" si="35"/>
        <v>#REF!</v>
      </c>
      <c r="EH50" s="41" t="e">
        <f t="shared" si="35"/>
        <v>#REF!</v>
      </c>
      <c r="EI50" s="41" t="e">
        <f t="shared" si="35"/>
        <v>#REF!</v>
      </c>
      <c r="EJ50" s="41" t="e">
        <f t="shared" si="35"/>
        <v>#REF!</v>
      </c>
      <c r="EK50" s="41" t="e">
        <f t="shared" si="35"/>
        <v>#REF!</v>
      </c>
      <c r="EL50" s="41" t="e">
        <f t="shared" si="35"/>
        <v>#REF!</v>
      </c>
      <c r="EM50" s="41" t="e">
        <f t="shared" si="35"/>
        <v>#REF!</v>
      </c>
      <c r="EN50" s="41" t="e">
        <f t="shared" si="35"/>
        <v>#REF!</v>
      </c>
      <c r="EO50" s="41" t="e">
        <f t="shared" si="35"/>
        <v>#REF!</v>
      </c>
      <c r="EP50" s="41" t="e">
        <f t="shared" si="42"/>
        <v>#REF!</v>
      </c>
      <c r="EQ50" s="41" t="e">
        <f t="shared" si="42"/>
        <v>#REF!</v>
      </c>
      <c r="ER50" s="41" t="e">
        <f t="shared" si="42"/>
        <v>#REF!</v>
      </c>
      <c r="ES50" s="41" t="e">
        <f t="shared" si="42"/>
        <v>#REF!</v>
      </c>
      <c r="ET50" s="41" t="e">
        <f t="shared" si="42"/>
        <v>#REF!</v>
      </c>
      <c r="EU50" s="41" t="e">
        <f t="shared" si="42"/>
        <v>#REF!</v>
      </c>
      <c r="EV50" s="41" t="e">
        <f t="shared" si="42"/>
        <v>#REF!</v>
      </c>
      <c r="EW50" s="41" t="e">
        <f t="shared" si="42"/>
        <v>#REF!</v>
      </c>
      <c r="EX50" s="41" t="e">
        <f t="shared" si="42"/>
        <v>#REF!</v>
      </c>
      <c r="EY50" s="41" t="e">
        <f t="shared" si="42"/>
        <v>#REF!</v>
      </c>
      <c r="EZ50" s="41" t="e">
        <f t="shared" si="42"/>
        <v>#REF!</v>
      </c>
      <c r="FA50" s="41" t="e">
        <f t="shared" si="42"/>
        <v>#REF!</v>
      </c>
      <c r="FB50" s="41" t="e">
        <f t="shared" si="42"/>
        <v>#REF!</v>
      </c>
      <c r="FC50" s="41" t="e">
        <f t="shared" si="42"/>
        <v>#REF!</v>
      </c>
      <c r="FD50" s="41" t="e">
        <f t="shared" si="42"/>
        <v>#REF!</v>
      </c>
      <c r="FE50" s="41" t="e">
        <f t="shared" ref="FE50:FT69" si="49">FD50</f>
        <v>#REF!</v>
      </c>
      <c r="FF50" s="41" t="e">
        <f t="shared" si="36"/>
        <v>#REF!</v>
      </c>
      <c r="FG50" s="41" t="e">
        <f t="shared" si="36"/>
        <v>#REF!</v>
      </c>
      <c r="FH50" s="41" t="e">
        <f t="shared" si="36"/>
        <v>#REF!</v>
      </c>
      <c r="FI50" s="41" t="e">
        <f t="shared" si="36"/>
        <v>#REF!</v>
      </c>
      <c r="FJ50" s="41" t="e">
        <f t="shared" si="36"/>
        <v>#REF!</v>
      </c>
      <c r="FK50" s="41" t="e">
        <f t="shared" si="36"/>
        <v>#REF!</v>
      </c>
      <c r="FL50" s="41" t="e">
        <f t="shared" si="36"/>
        <v>#REF!</v>
      </c>
      <c r="FM50" s="41" t="e">
        <f t="shared" si="36"/>
        <v>#REF!</v>
      </c>
      <c r="FN50" s="41" t="e">
        <f t="shared" si="36"/>
        <v>#REF!</v>
      </c>
      <c r="FO50" s="41" t="e">
        <f t="shared" si="36"/>
        <v>#REF!</v>
      </c>
      <c r="FP50" s="41" t="e">
        <f t="shared" si="36"/>
        <v>#REF!</v>
      </c>
      <c r="FQ50" s="41" t="e">
        <f t="shared" si="36"/>
        <v>#REF!</v>
      </c>
      <c r="FR50" s="41" t="e">
        <f t="shared" si="36"/>
        <v>#REF!</v>
      </c>
      <c r="FS50" s="41" t="e">
        <f t="shared" si="36"/>
        <v>#REF!</v>
      </c>
      <c r="FT50" s="41" t="e">
        <f t="shared" si="36"/>
        <v>#REF!</v>
      </c>
      <c r="FU50" s="41" t="e">
        <f t="shared" si="36"/>
        <v>#REF!</v>
      </c>
      <c r="FV50" s="41" t="e">
        <f t="shared" si="43"/>
        <v>#REF!</v>
      </c>
      <c r="FW50" s="41" t="e">
        <f t="shared" si="43"/>
        <v>#REF!</v>
      </c>
      <c r="FX50" s="41" t="e">
        <f t="shared" si="43"/>
        <v>#REF!</v>
      </c>
      <c r="FY50" s="41" t="e">
        <f t="shared" si="43"/>
        <v>#REF!</v>
      </c>
      <c r="FZ50" s="41" t="e">
        <f t="shared" si="43"/>
        <v>#REF!</v>
      </c>
      <c r="GA50" s="41" t="e">
        <f t="shared" si="43"/>
        <v>#REF!</v>
      </c>
      <c r="GB50" s="41" t="e">
        <f t="shared" si="43"/>
        <v>#REF!</v>
      </c>
      <c r="GC50" s="41" t="e">
        <f t="shared" si="43"/>
        <v>#REF!</v>
      </c>
      <c r="GD50" s="41" t="e">
        <f t="shared" si="43"/>
        <v>#REF!</v>
      </c>
      <c r="GE50" s="41" t="e">
        <f t="shared" si="43"/>
        <v>#REF!</v>
      </c>
      <c r="GF50" s="41" t="e">
        <f t="shared" si="43"/>
        <v>#REF!</v>
      </c>
      <c r="GG50" s="41" t="e">
        <f t="shared" si="43"/>
        <v>#REF!</v>
      </c>
      <c r="GH50" s="41" t="e">
        <f t="shared" si="43"/>
        <v>#REF!</v>
      </c>
      <c r="GI50" s="41" t="e">
        <f t="shared" si="43"/>
        <v>#REF!</v>
      </c>
      <c r="GJ50" s="41" t="e">
        <f t="shared" si="43"/>
        <v>#REF!</v>
      </c>
      <c r="GK50" s="41" t="e">
        <f t="shared" ref="GK50:GX70" si="50">GJ50</f>
        <v>#REF!</v>
      </c>
      <c r="GL50" s="41" t="e">
        <f t="shared" si="37"/>
        <v>#REF!</v>
      </c>
      <c r="GM50" s="41" t="e">
        <f t="shared" si="37"/>
        <v>#REF!</v>
      </c>
      <c r="GN50" s="41" t="e">
        <f t="shared" si="37"/>
        <v>#REF!</v>
      </c>
      <c r="GO50" s="41" t="e">
        <f t="shared" si="37"/>
        <v>#REF!</v>
      </c>
      <c r="GP50" s="41" t="e">
        <f t="shared" si="37"/>
        <v>#REF!</v>
      </c>
      <c r="GQ50" s="41" t="e">
        <f t="shared" si="37"/>
        <v>#REF!</v>
      </c>
      <c r="GR50" s="41" t="e">
        <f t="shared" si="37"/>
        <v>#REF!</v>
      </c>
      <c r="GS50" s="41" t="e">
        <f t="shared" si="37"/>
        <v>#REF!</v>
      </c>
      <c r="GT50" s="41" t="e">
        <f t="shared" si="37"/>
        <v>#REF!</v>
      </c>
      <c r="GU50" s="41" t="e">
        <f t="shared" si="37"/>
        <v>#REF!</v>
      </c>
      <c r="GV50" s="41" t="e">
        <f t="shared" si="37"/>
        <v>#REF!</v>
      </c>
      <c r="GW50" s="41" t="e">
        <f t="shared" si="37"/>
        <v>#REF!</v>
      </c>
      <c r="GX50" s="41" t="e">
        <f t="shared" si="37"/>
        <v>#REF!</v>
      </c>
      <c r="GY50" s="41" t="e">
        <f t="shared" si="37"/>
        <v>#REF!</v>
      </c>
      <c r="GZ50" s="41" t="e">
        <f t="shared" si="37"/>
        <v>#REF!</v>
      </c>
      <c r="HA50" s="41" t="e">
        <f t="shared" si="37"/>
        <v>#REF!</v>
      </c>
      <c r="HB50" s="41" t="e">
        <f t="shared" si="44"/>
        <v>#REF!</v>
      </c>
      <c r="HC50" s="41" t="e">
        <f t="shared" si="44"/>
        <v>#REF!</v>
      </c>
      <c r="HD50" s="41" t="e">
        <f t="shared" si="44"/>
        <v>#REF!</v>
      </c>
      <c r="HE50" s="41" t="e">
        <f t="shared" si="44"/>
        <v>#REF!</v>
      </c>
      <c r="HF50" s="41" t="e">
        <f t="shared" si="44"/>
        <v>#REF!</v>
      </c>
      <c r="HG50" s="41" t="e">
        <f t="shared" si="44"/>
        <v>#REF!</v>
      </c>
      <c r="HH50" s="41" t="e">
        <f t="shared" si="44"/>
        <v>#REF!</v>
      </c>
      <c r="HI50" s="41" t="e">
        <f t="shared" si="44"/>
        <v>#REF!</v>
      </c>
      <c r="HJ50" s="41" t="e">
        <f t="shared" si="44"/>
        <v>#REF!</v>
      </c>
    </row>
    <row r="51" spans="1:218" ht="14.4" x14ac:dyDescent="0.3">
      <c r="A51" s="42">
        <v>48</v>
      </c>
      <c r="B51" s="43" t="e">
        <f>'CMM1 - AUX CALC'!$AW$67</f>
        <v>#REF!</v>
      </c>
      <c r="AX51" s="41" t="e">
        <f>$B51/(_xlfn.SINGLE(PrazoConcessao)*12-AX$3+1)</f>
        <v>#REF!</v>
      </c>
      <c r="AY51" s="41" t="e">
        <f t="shared" ref="AY51" si="51">AX51</f>
        <v>#REF!</v>
      </c>
      <c r="AZ51" s="41" t="e">
        <f t="shared" si="45"/>
        <v>#REF!</v>
      </c>
      <c r="BA51" s="41" t="e">
        <f t="shared" si="45"/>
        <v>#REF!</v>
      </c>
      <c r="BB51" s="41" t="e">
        <f t="shared" si="45"/>
        <v>#REF!</v>
      </c>
      <c r="BC51" s="41" t="e">
        <f t="shared" si="45"/>
        <v>#REF!</v>
      </c>
      <c r="BD51" s="41" t="e">
        <f t="shared" si="45"/>
        <v>#REF!</v>
      </c>
      <c r="BE51" s="41" t="e">
        <f t="shared" si="45"/>
        <v>#REF!</v>
      </c>
      <c r="BF51" s="41" t="e">
        <f t="shared" si="45"/>
        <v>#REF!</v>
      </c>
      <c r="BG51" s="41" t="e">
        <f t="shared" si="45"/>
        <v>#REF!</v>
      </c>
      <c r="BH51" s="41" t="e">
        <f t="shared" si="45"/>
        <v>#REF!</v>
      </c>
      <c r="BI51" s="41" t="e">
        <f t="shared" si="45"/>
        <v>#REF!</v>
      </c>
      <c r="BJ51" s="41" t="e">
        <f t="shared" si="45"/>
        <v>#REF!</v>
      </c>
      <c r="BK51" s="41" t="e">
        <f t="shared" si="45"/>
        <v>#REF!</v>
      </c>
      <c r="BL51" s="41" t="e">
        <f t="shared" si="45"/>
        <v>#REF!</v>
      </c>
      <c r="BM51" s="41" t="e">
        <f t="shared" si="45"/>
        <v>#REF!</v>
      </c>
      <c r="BN51" s="41" t="e">
        <f t="shared" si="45"/>
        <v>#REF!</v>
      </c>
      <c r="BO51" s="41" t="e">
        <f t="shared" si="45"/>
        <v>#REF!</v>
      </c>
      <c r="BP51" s="41" t="e">
        <f t="shared" ref="BP51:CE69" si="52">BO51</f>
        <v>#REF!</v>
      </c>
      <c r="BQ51" s="41" t="e">
        <f t="shared" si="52"/>
        <v>#REF!</v>
      </c>
      <c r="BR51" s="41" t="e">
        <f t="shared" si="52"/>
        <v>#REF!</v>
      </c>
      <c r="BS51" s="41" t="e">
        <f t="shared" si="52"/>
        <v>#REF!</v>
      </c>
      <c r="BT51" s="41" t="e">
        <f t="shared" si="52"/>
        <v>#REF!</v>
      </c>
      <c r="BU51" s="41" t="e">
        <f t="shared" si="52"/>
        <v>#REF!</v>
      </c>
      <c r="BV51" s="41" t="e">
        <f t="shared" si="52"/>
        <v>#REF!</v>
      </c>
      <c r="BW51" s="41" t="e">
        <f t="shared" si="52"/>
        <v>#REF!</v>
      </c>
      <c r="BX51" s="41" t="e">
        <f t="shared" si="52"/>
        <v>#REF!</v>
      </c>
      <c r="BY51" s="41" t="e">
        <f t="shared" si="52"/>
        <v>#REF!</v>
      </c>
      <c r="BZ51" s="41" t="e">
        <f t="shared" si="52"/>
        <v>#REF!</v>
      </c>
      <c r="CA51" s="41" t="e">
        <f t="shared" si="52"/>
        <v>#REF!</v>
      </c>
      <c r="CB51" s="41" t="e">
        <f t="shared" si="52"/>
        <v>#REF!</v>
      </c>
      <c r="CC51" s="41" t="e">
        <f t="shared" si="46"/>
        <v>#REF!</v>
      </c>
      <c r="CD51" s="41" t="e">
        <f t="shared" si="46"/>
        <v>#REF!</v>
      </c>
      <c r="CE51" s="41" t="e">
        <f t="shared" si="46"/>
        <v>#REF!</v>
      </c>
      <c r="CF51" s="41" t="e">
        <f t="shared" si="46"/>
        <v>#REF!</v>
      </c>
      <c r="CG51" s="41" t="e">
        <f t="shared" si="46"/>
        <v>#REF!</v>
      </c>
      <c r="CH51" s="41" t="e">
        <f t="shared" si="46"/>
        <v>#REF!</v>
      </c>
      <c r="CI51" s="41" t="e">
        <f t="shared" si="46"/>
        <v>#REF!</v>
      </c>
      <c r="CJ51" s="41" t="e">
        <f t="shared" si="46"/>
        <v>#REF!</v>
      </c>
      <c r="CK51" s="41" t="e">
        <f t="shared" si="46"/>
        <v>#REF!</v>
      </c>
      <c r="CL51" s="41" t="e">
        <f t="shared" si="46"/>
        <v>#REF!</v>
      </c>
      <c r="CM51" s="41" t="e">
        <f t="shared" si="46"/>
        <v>#REF!</v>
      </c>
      <c r="CN51" s="41" t="e">
        <f t="shared" si="46"/>
        <v>#REF!</v>
      </c>
      <c r="CO51" s="41" t="e">
        <f t="shared" si="46"/>
        <v>#REF!</v>
      </c>
      <c r="CP51" s="41" t="e">
        <f t="shared" si="46"/>
        <v>#REF!</v>
      </c>
      <c r="CQ51" s="41" t="e">
        <f t="shared" si="46"/>
        <v>#REF!</v>
      </c>
      <c r="CR51" s="41" t="e">
        <f t="shared" si="46"/>
        <v>#REF!</v>
      </c>
      <c r="CS51" s="41" t="e">
        <f t="shared" si="47"/>
        <v>#REF!</v>
      </c>
      <c r="CT51" s="41" t="e">
        <f t="shared" si="34"/>
        <v>#REF!</v>
      </c>
      <c r="CU51" s="41" t="e">
        <f t="shared" si="34"/>
        <v>#REF!</v>
      </c>
      <c r="CV51" s="41" t="e">
        <f t="shared" si="34"/>
        <v>#REF!</v>
      </c>
      <c r="CW51" s="41" t="e">
        <f t="shared" si="34"/>
        <v>#REF!</v>
      </c>
      <c r="CX51" s="41" t="e">
        <f t="shared" si="34"/>
        <v>#REF!</v>
      </c>
      <c r="CY51" s="41" t="e">
        <f t="shared" si="34"/>
        <v>#REF!</v>
      </c>
      <c r="CZ51" s="41" t="e">
        <f t="shared" si="34"/>
        <v>#REF!</v>
      </c>
      <c r="DA51" s="41" t="e">
        <f t="shared" si="34"/>
        <v>#REF!</v>
      </c>
      <c r="DB51" s="41" t="e">
        <f t="shared" si="34"/>
        <v>#REF!</v>
      </c>
      <c r="DC51" s="41" t="e">
        <f t="shared" si="34"/>
        <v>#REF!</v>
      </c>
      <c r="DD51" s="41" t="e">
        <f t="shared" si="34"/>
        <v>#REF!</v>
      </c>
      <c r="DE51" s="41" t="e">
        <f t="shared" si="34"/>
        <v>#REF!</v>
      </c>
      <c r="DF51" s="41" t="e">
        <f t="shared" si="34"/>
        <v>#REF!</v>
      </c>
      <c r="DG51" s="41" t="e">
        <f t="shared" ref="DG51:DV66" si="53">DF51</f>
        <v>#REF!</v>
      </c>
      <c r="DH51" s="41" t="e">
        <f t="shared" si="53"/>
        <v>#REF!</v>
      </c>
      <c r="DI51" s="41" t="e">
        <f t="shared" si="53"/>
        <v>#REF!</v>
      </c>
      <c r="DJ51" s="41" t="e">
        <f t="shared" si="53"/>
        <v>#REF!</v>
      </c>
      <c r="DK51" s="41" t="e">
        <f t="shared" si="53"/>
        <v>#REF!</v>
      </c>
      <c r="DL51" s="41" t="e">
        <f t="shared" si="53"/>
        <v>#REF!</v>
      </c>
      <c r="DM51" s="41" t="e">
        <f t="shared" si="53"/>
        <v>#REF!</v>
      </c>
      <c r="DN51" s="41" t="e">
        <f t="shared" si="53"/>
        <v>#REF!</v>
      </c>
      <c r="DO51" s="41" t="e">
        <f t="shared" si="53"/>
        <v>#REF!</v>
      </c>
      <c r="DP51" s="41" t="e">
        <f t="shared" si="53"/>
        <v>#REF!</v>
      </c>
      <c r="DQ51" s="41" t="e">
        <f t="shared" si="53"/>
        <v>#REF!</v>
      </c>
      <c r="DR51" s="41" t="e">
        <f t="shared" si="53"/>
        <v>#REF!</v>
      </c>
      <c r="DS51" s="41" t="e">
        <f t="shared" si="53"/>
        <v>#REF!</v>
      </c>
      <c r="DT51" s="41" t="e">
        <f t="shared" si="53"/>
        <v>#REF!</v>
      </c>
      <c r="DU51" s="41" t="e">
        <f t="shared" si="53"/>
        <v>#REF!</v>
      </c>
      <c r="DV51" s="41" t="e">
        <f t="shared" si="53"/>
        <v>#REF!</v>
      </c>
      <c r="DW51" s="41" t="e">
        <f t="shared" ref="DW51:EI86" si="54">DV51</f>
        <v>#REF!</v>
      </c>
      <c r="DX51" s="41" t="e">
        <f t="shared" si="54"/>
        <v>#REF!</v>
      </c>
      <c r="DY51" s="41" t="e">
        <f t="shared" si="48"/>
        <v>#REF!</v>
      </c>
      <c r="DZ51" s="41" t="e">
        <f t="shared" si="35"/>
        <v>#REF!</v>
      </c>
      <c r="EA51" s="41" t="e">
        <f t="shared" si="35"/>
        <v>#REF!</v>
      </c>
      <c r="EB51" s="41" t="e">
        <f t="shared" si="35"/>
        <v>#REF!</v>
      </c>
      <c r="EC51" s="41" t="e">
        <f t="shared" si="35"/>
        <v>#REF!</v>
      </c>
      <c r="ED51" s="41" t="e">
        <f t="shared" si="35"/>
        <v>#REF!</v>
      </c>
      <c r="EE51" s="41" t="e">
        <f t="shared" si="35"/>
        <v>#REF!</v>
      </c>
      <c r="EF51" s="41" t="e">
        <f t="shared" si="35"/>
        <v>#REF!</v>
      </c>
      <c r="EG51" s="41" t="e">
        <f t="shared" si="35"/>
        <v>#REF!</v>
      </c>
      <c r="EH51" s="41" t="e">
        <f t="shared" si="35"/>
        <v>#REF!</v>
      </c>
      <c r="EI51" s="41" t="e">
        <f t="shared" si="35"/>
        <v>#REF!</v>
      </c>
      <c r="EJ51" s="41" t="e">
        <f t="shared" si="35"/>
        <v>#REF!</v>
      </c>
      <c r="EK51" s="41" t="e">
        <f t="shared" si="35"/>
        <v>#REF!</v>
      </c>
      <c r="EL51" s="41" t="e">
        <f t="shared" si="35"/>
        <v>#REF!</v>
      </c>
      <c r="EM51" s="41" t="e">
        <f t="shared" ref="EM51:FB66" si="55">EL51</f>
        <v>#REF!</v>
      </c>
      <c r="EN51" s="41" t="e">
        <f t="shared" si="55"/>
        <v>#REF!</v>
      </c>
      <c r="EO51" s="41" t="e">
        <f t="shared" si="55"/>
        <v>#REF!</v>
      </c>
      <c r="EP51" s="41" t="e">
        <f t="shared" si="55"/>
        <v>#REF!</v>
      </c>
      <c r="EQ51" s="41" t="e">
        <f t="shared" si="55"/>
        <v>#REF!</v>
      </c>
      <c r="ER51" s="41" t="e">
        <f t="shared" si="55"/>
        <v>#REF!</v>
      </c>
      <c r="ES51" s="41" t="e">
        <f t="shared" si="55"/>
        <v>#REF!</v>
      </c>
      <c r="ET51" s="41" t="e">
        <f t="shared" si="55"/>
        <v>#REF!</v>
      </c>
      <c r="EU51" s="41" t="e">
        <f t="shared" si="55"/>
        <v>#REF!</v>
      </c>
      <c r="EV51" s="41" t="e">
        <f t="shared" si="55"/>
        <v>#REF!</v>
      </c>
      <c r="EW51" s="41" t="e">
        <f t="shared" si="55"/>
        <v>#REF!</v>
      </c>
      <c r="EX51" s="41" t="e">
        <f t="shared" si="55"/>
        <v>#REF!</v>
      </c>
      <c r="EY51" s="41" t="e">
        <f t="shared" si="55"/>
        <v>#REF!</v>
      </c>
      <c r="EZ51" s="41" t="e">
        <f t="shared" si="55"/>
        <v>#REF!</v>
      </c>
      <c r="FA51" s="41" t="e">
        <f t="shared" si="55"/>
        <v>#REF!</v>
      </c>
      <c r="FB51" s="41" t="e">
        <f t="shared" si="55"/>
        <v>#REF!</v>
      </c>
      <c r="FC51" s="41" t="e">
        <f t="shared" ref="FC51:FO86" si="56">FB51</f>
        <v>#REF!</v>
      </c>
      <c r="FD51" s="41" t="e">
        <f t="shared" si="56"/>
        <v>#REF!</v>
      </c>
      <c r="FE51" s="41" t="e">
        <f t="shared" si="49"/>
        <v>#REF!</v>
      </c>
      <c r="FF51" s="41" t="e">
        <f t="shared" si="36"/>
        <v>#REF!</v>
      </c>
      <c r="FG51" s="41" t="e">
        <f t="shared" si="36"/>
        <v>#REF!</v>
      </c>
      <c r="FH51" s="41" t="e">
        <f t="shared" si="36"/>
        <v>#REF!</v>
      </c>
      <c r="FI51" s="41" t="e">
        <f t="shared" si="36"/>
        <v>#REF!</v>
      </c>
      <c r="FJ51" s="41" t="e">
        <f t="shared" si="36"/>
        <v>#REF!</v>
      </c>
      <c r="FK51" s="41" t="e">
        <f t="shared" si="36"/>
        <v>#REF!</v>
      </c>
      <c r="FL51" s="41" t="e">
        <f t="shared" si="36"/>
        <v>#REF!</v>
      </c>
      <c r="FM51" s="41" t="e">
        <f t="shared" si="36"/>
        <v>#REF!</v>
      </c>
      <c r="FN51" s="41" t="e">
        <f t="shared" si="36"/>
        <v>#REF!</v>
      </c>
      <c r="FO51" s="41" t="e">
        <f t="shared" si="36"/>
        <v>#REF!</v>
      </c>
      <c r="FP51" s="41" t="e">
        <f t="shared" si="36"/>
        <v>#REF!</v>
      </c>
      <c r="FQ51" s="41" t="e">
        <f t="shared" si="36"/>
        <v>#REF!</v>
      </c>
      <c r="FR51" s="41" t="e">
        <f t="shared" si="36"/>
        <v>#REF!</v>
      </c>
      <c r="FS51" s="41" t="e">
        <f t="shared" ref="FS51:GH66" si="57">FR51</f>
        <v>#REF!</v>
      </c>
      <c r="FT51" s="41" t="e">
        <f t="shared" si="57"/>
        <v>#REF!</v>
      </c>
      <c r="FU51" s="41" t="e">
        <f t="shared" si="57"/>
        <v>#REF!</v>
      </c>
      <c r="FV51" s="41" t="e">
        <f t="shared" si="57"/>
        <v>#REF!</v>
      </c>
      <c r="FW51" s="41" t="e">
        <f t="shared" si="57"/>
        <v>#REF!</v>
      </c>
      <c r="FX51" s="41" t="e">
        <f t="shared" si="57"/>
        <v>#REF!</v>
      </c>
      <c r="FY51" s="41" t="e">
        <f t="shared" si="57"/>
        <v>#REF!</v>
      </c>
      <c r="FZ51" s="41" t="e">
        <f t="shared" si="57"/>
        <v>#REF!</v>
      </c>
      <c r="GA51" s="41" t="e">
        <f t="shared" si="57"/>
        <v>#REF!</v>
      </c>
      <c r="GB51" s="41" t="e">
        <f t="shared" si="57"/>
        <v>#REF!</v>
      </c>
      <c r="GC51" s="41" t="e">
        <f t="shared" si="57"/>
        <v>#REF!</v>
      </c>
      <c r="GD51" s="41" t="e">
        <f t="shared" si="57"/>
        <v>#REF!</v>
      </c>
      <c r="GE51" s="41" t="e">
        <f t="shared" si="57"/>
        <v>#REF!</v>
      </c>
      <c r="GF51" s="41" t="e">
        <f t="shared" si="57"/>
        <v>#REF!</v>
      </c>
      <c r="GG51" s="41" t="e">
        <f t="shared" si="57"/>
        <v>#REF!</v>
      </c>
      <c r="GH51" s="41" t="e">
        <f t="shared" si="57"/>
        <v>#REF!</v>
      </c>
      <c r="GI51" s="41" t="e">
        <f t="shared" ref="GI51:GS104" si="58">GH51</f>
        <v>#REF!</v>
      </c>
      <c r="GJ51" s="41" t="e">
        <f t="shared" si="58"/>
        <v>#REF!</v>
      </c>
      <c r="GK51" s="41" t="e">
        <f t="shared" si="50"/>
        <v>#REF!</v>
      </c>
      <c r="GL51" s="41" t="e">
        <f t="shared" si="37"/>
        <v>#REF!</v>
      </c>
      <c r="GM51" s="41" t="e">
        <f t="shared" si="37"/>
        <v>#REF!</v>
      </c>
      <c r="GN51" s="41" t="e">
        <f t="shared" si="37"/>
        <v>#REF!</v>
      </c>
      <c r="GO51" s="41" t="e">
        <f t="shared" si="37"/>
        <v>#REF!</v>
      </c>
      <c r="GP51" s="41" t="e">
        <f t="shared" si="37"/>
        <v>#REF!</v>
      </c>
      <c r="GQ51" s="41" t="e">
        <f t="shared" si="37"/>
        <v>#REF!</v>
      </c>
      <c r="GR51" s="41" t="e">
        <f t="shared" si="37"/>
        <v>#REF!</v>
      </c>
      <c r="GS51" s="41" t="e">
        <f t="shared" si="37"/>
        <v>#REF!</v>
      </c>
      <c r="GT51" s="41" t="e">
        <f t="shared" si="37"/>
        <v>#REF!</v>
      </c>
      <c r="GU51" s="41" t="e">
        <f t="shared" si="37"/>
        <v>#REF!</v>
      </c>
      <c r="GV51" s="41" t="e">
        <f t="shared" si="37"/>
        <v>#REF!</v>
      </c>
      <c r="GW51" s="41" t="e">
        <f t="shared" si="37"/>
        <v>#REF!</v>
      </c>
      <c r="GX51" s="41" t="e">
        <f t="shared" si="37"/>
        <v>#REF!</v>
      </c>
      <c r="GY51" s="41" t="e">
        <f t="shared" ref="GY51:HD99" si="59">GX51</f>
        <v>#REF!</v>
      </c>
      <c r="GZ51" s="41" t="e">
        <f t="shared" si="59"/>
        <v>#REF!</v>
      </c>
      <c r="HA51" s="41" t="e">
        <f t="shared" si="59"/>
        <v>#REF!</v>
      </c>
      <c r="HB51" s="41" t="e">
        <f t="shared" si="44"/>
        <v>#REF!</v>
      </c>
      <c r="HC51" s="41" t="e">
        <f t="shared" si="44"/>
        <v>#REF!</v>
      </c>
      <c r="HD51" s="41" t="e">
        <f t="shared" si="44"/>
        <v>#REF!</v>
      </c>
      <c r="HE51" s="41" t="e">
        <f t="shared" si="44"/>
        <v>#REF!</v>
      </c>
      <c r="HF51" s="41" t="e">
        <f t="shared" si="44"/>
        <v>#REF!</v>
      </c>
      <c r="HG51" s="41" t="e">
        <f t="shared" si="44"/>
        <v>#REF!</v>
      </c>
      <c r="HH51" s="41" t="e">
        <f t="shared" si="44"/>
        <v>#REF!</v>
      </c>
      <c r="HI51" s="41" t="e">
        <f t="shared" si="44"/>
        <v>#REF!</v>
      </c>
      <c r="HJ51" s="41" t="e">
        <f t="shared" si="44"/>
        <v>#REF!</v>
      </c>
    </row>
    <row r="52" spans="1:218" ht="14.4" x14ac:dyDescent="0.3">
      <c r="A52" s="42">
        <v>49</v>
      </c>
      <c r="B52" s="43" t="e">
        <f>'CMM1 - AUX CALC'!$AX$67</f>
        <v>#REF!</v>
      </c>
      <c r="AY52" s="41" t="e">
        <f>$B52/(_xlfn.SINGLE(PrazoConcessao)*12-AY$3+1)</f>
        <v>#REF!</v>
      </c>
      <c r="AZ52" s="41" t="e">
        <f t="shared" si="45"/>
        <v>#REF!</v>
      </c>
      <c r="BA52" s="41" t="e">
        <f t="shared" si="45"/>
        <v>#REF!</v>
      </c>
      <c r="BB52" s="41" t="e">
        <f t="shared" si="45"/>
        <v>#REF!</v>
      </c>
      <c r="BC52" s="41" t="e">
        <f t="shared" si="45"/>
        <v>#REF!</v>
      </c>
      <c r="BD52" s="41" t="e">
        <f t="shared" si="45"/>
        <v>#REF!</v>
      </c>
      <c r="BE52" s="41" t="e">
        <f t="shared" si="45"/>
        <v>#REF!</v>
      </c>
      <c r="BF52" s="41" t="e">
        <f t="shared" si="45"/>
        <v>#REF!</v>
      </c>
      <c r="BG52" s="41" t="e">
        <f t="shared" si="45"/>
        <v>#REF!</v>
      </c>
      <c r="BH52" s="41" t="e">
        <f t="shared" si="45"/>
        <v>#REF!</v>
      </c>
      <c r="BI52" s="41" t="e">
        <f t="shared" si="45"/>
        <v>#REF!</v>
      </c>
      <c r="BJ52" s="41" t="e">
        <f t="shared" si="45"/>
        <v>#REF!</v>
      </c>
      <c r="BK52" s="41" t="e">
        <f t="shared" si="45"/>
        <v>#REF!</v>
      </c>
      <c r="BL52" s="41" t="e">
        <f t="shared" si="45"/>
        <v>#REF!</v>
      </c>
      <c r="BM52" s="41" t="e">
        <f t="shared" si="45"/>
        <v>#REF!</v>
      </c>
      <c r="BN52" s="41" t="e">
        <f t="shared" si="45"/>
        <v>#REF!</v>
      </c>
      <c r="BO52" s="41" t="e">
        <f t="shared" si="45"/>
        <v>#REF!</v>
      </c>
      <c r="BP52" s="41" t="e">
        <f t="shared" si="52"/>
        <v>#REF!</v>
      </c>
      <c r="BQ52" s="41" t="e">
        <f t="shared" si="52"/>
        <v>#REF!</v>
      </c>
      <c r="BR52" s="41" t="e">
        <f t="shared" si="52"/>
        <v>#REF!</v>
      </c>
      <c r="BS52" s="41" t="e">
        <f t="shared" si="52"/>
        <v>#REF!</v>
      </c>
      <c r="BT52" s="41" t="e">
        <f t="shared" si="52"/>
        <v>#REF!</v>
      </c>
      <c r="BU52" s="41" t="e">
        <f t="shared" si="52"/>
        <v>#REF!</v>
      </c>
      <c r="BV52" s="41" t="e">
        <f t="shared" si="52"/>
        <v>#REF!</v>
      </c>
      <c r="BW52" s="41" t="e">
        <f t="shared" si="52"/>
        <v>#REF!</v>
      </c>
      <c r="BX52" s="41" t="e">
        <f t="shared" si="52"/>
        <v>#REF!</v>
      </c>
      <c r="BY52" s="41" t="e">
        <f t="shared" si="52"/>
        <v>#REF!</v>
      </c>
      <c r="BZ52" s="41" t="e">
        <f t="shared" si="52"/>
        <v>#REF!</v>
      </c>
      <c r="CA52" s="41" t="e">
        <f t="shared" si="52"/>
        <v>#REF!</v>
      </c>
      <c r="CB52" s="41" t="e">
        <f t="shared" si="52"/>
        <v>#REF!</v>
      </c>
      <c r="CC52" s="41" t="e">
        <f t="shared" si="46"/>
        <v>#REF!</v>
      </c>
      <c r="CD52" s="41" t="e">
        <f t="shared" si="46"/>
        <v>#REF!</v>
      </c>
      <c r="CE52" s="41" t="e">
        <f t="shared" si="46"/>
        <v>#REF!</v>
      </c>
      <c r="CF52" s="41" t="e">
        <f t="shared" si="46"/>
        <v>#REF!</v>
      </c>
      <c r="CG52" s="41" t="e">
        <f t="shared" si="46"/>
        <v>#REF!</v>
      </c>
      <c r="CH52" s="41" t="e">
        <f t="shared" si="46"/>
        <v>#REF!</v>
      </c>
      <c r="CI52" s="41" t="e">
        <f t="shared" si="46"/>
        <v>#REF!</v>
      </c>
      <c r="CJ52" s="41" t="e">
        <f t="shared" si="46"/>
        <v>#REF!</v>
      </c>
      <c r="CK52" s="41" t="e">
        <f t="shared" si="46"/>
        <v>#REF!</v>
      </c>
      <c r="CL52" s="41" t="e">
        <f t="shared" si="46"/>
        <v>#REF!</v>
      </c>
      <c r="CM52" s="41" t="e">
        <f t="shared" si="46"/>
        <v>#REF!</v>
      </c>
      <c r="CN52" s="41" t="e">
        <f t="shared" si="46"/>
        <v>#REF!</v>
      </c>
      <c r="CO52" s="41" t="e">
        <f t="shared" si="46"/>
        <v>#REF!</v>
      </c>
      <c r="CP52" s="41" t="e">
        <f t="shared" si="46"/>
        <v>#REF!</v>
      </c>
      <c r="CQ52" s="41" t="e">
        <f t="shared" si="46"/>
        <v>#REF!</v>
      </c>
      <c r="CR52" s="41" t="e">
        <f t="shared" si="46"/>
        <v>#REF!</v>
      </c>
      <c r="CS52" s="41" t="e">
        <f t="shared" si="47"/>
        <v>#REF!</v>
      </c>
      <c r="CT52" s="41" t="e">
        <f t="shared" si="47"/>
        <v>#REF!</v>
      </c>
      <c r="CU52" s="41" t="e">
        <f t="shared" si="47"/>
        <v>#REF!</v>
      </c>
      <c r="CV52" s="41" t="e">
        <f t="shared" si="47"/>
        <v>#REF!</v>
      </c>
      <c r="CW52" s="41" t="e">
        <f t="shared" si="47"/>
        <v>#REF!</v>
      </c>
      <c r="CX52" s="41" t="e">
        <f t="shared" si="47"/>
        <v>#REF!</v>
      </c>
      <c r="CY52" s="41" t="e">
        <f t="shared" si="47"/>
        <v>#REF!</v>
      </c>
      <c r="CZ52" s="41" t="e">
        <f t="shared" si="47"/>
        <v>#REF!</v>
      </c>
      <c r="DA52" s="41" t="e">
        <f t="shared" si="47"/>
        <v>#REF!</v>
      </c>
      <c r="DB52" s="41" t="e">
        <f t="shared" si="47"/>
        <v>#REF!</v>
      </c>
      <c r="DC52" s="41" t="e">
        <f t="shared" si="47"/>
        <v>#REF!</v>
      </c>
      <c r="DD52" s="41" t="e">
        <f t="shared" si="47"/>
        <v>#REF!</v>
      </c>
      <c r="DE52" s="41" t="e">
        <f t="shared" si="47"/>
        <v>#REF!</v>
      </c>
      <c r="DF52" s="41" t="e">
        <f t="shared" si="47"/>
        <v>#REF!</v>
      </c>
      <c r="DG52" s="41" t="e">
        <f t="shared" si="53"/>
        <v>#REF!</v>
      </c>
      <c r="DH52" s="41" t="e">
        <f t="shared" si="53"/>
        <v>#REF!</v>
      </c>
      <c r="DI52" s="41" t="e">
        <f t="shared" si="53"/>
        <v>#REF!</v>
      </c>
      <c r="DJ52" s="41" t="e">
        <f t="shared" si="53"/>
        <v>#REF!</v>
      </c>
      <c r="DK52" s="41" t="e">
        <f t="shared" si="53"/>
        <v>#REF!</v>
      </c>
      <c r="DL52" s="41" t="e">
        <f t="shared" si="53"/>
        <v>#REF!</v>
      </c>
      <c r="DM52" s="41" t="e">
        <f t="shared" si="53"/>
        <v>#REF!</v>
      </c>
      <c r="DN52" s="41" t="e">
        <f t="shared" si="53"/>
        <v>#REF!</v>
      </c>
      <c r="DO52" s="41" t="e">
        <f t="shared" si="53"/>
        <v>#REF!</v>
      </c>
      <c r="DP52" s="41" t="e">
        <f t="shared" si="53"/>
        <v>#REF!</v>
      </c>
      <c r="DQ52" s="41" t="e">
        <f t="shared" si="53"/>
        <v>#REF!</v>
      </c>
      <c r="DR52" s="41" t="e">
        <f t="shared" si="53"/>
        <v>#REF!</v>
      </c>
      <c r="DS52" s="41" t="e">
        <f t="shared" si="53"/>
        <v>#REF!</v>
      </c>
      <c r="DT52" s="41" t="e">
        <f t="shared" si="53"/>
        <v>#REF!</v>
      </c>
      <c r="DU52" s="41" t="e">
        <f t="shared" si="53"/>
        <v>#REF!</v>
      </c>
      <c r="DV52" s="41" t="e">
        <f t="shared" si="53"/>
        <v>#REF!</v>
      </c>
      <c r="DW52" s="41" t="e">
        <f t="shared" si="54"/>
        <v>#REF!</v>
      </c>
      <c r="DX52" s="41" t="e">
        <f t="shared" si="54"/>
        <v>#REF!</v>
      </c>
      <c r="DY52" s="41" t="e">
        <f t="shared" si="48"/>
        <v>#REF!</v>
      </c>
      <c r="DZ52" s="41" t="e">
        <f t="shared" si="48"/>
        <v>#REF!</v>
      </c>
      <c r="EA52" s="41" t="e">
        <f t="shared" si="48"/>
        <v>#REF!</v>
      </c>
      <c r="EB52" s="41" t="e">
        <f t="shared" si="48"/>
        <v>#REF!</v>
      </c>
      <c r="EC52" s="41" t="e">
        <f t="shared" si="48"/>
        <v>#REF!</v>
      </c>
      <c r="ED52" s="41" t="e">
        <f t="shared" si="48"/>
        <v>#REF!</v>
      </c>
      <c r="EE52" s="41" t="e">
        <f t="shared" si="48"/>
        <v>#REF!</v>
      </c>
      <c r="EF52" s="41" t="e">
        <f t="shared" si="48"/>
        <v>#REF!</v>
      </c>
      <c r="EG52" s="41" t="e">
        <f t="shared" si="48"/>
        <v>#REF!</v>
      </c>
      <c r="EH52" s="41" t="e">
        <f t="shared" si="48"/>
        <v>#REF!</v>
      </c>
      <c r="EI52" s="41" t="e">
        <f t="shared" si="48"/>
        <v>#REF!</v>
      </c>
      <c r="EJ52" s="41" t="e">
        <f t="shared" si="48"/>
        <v>#REF!</v>
      </c>
      <c r="EK52" s="41" t="e">
        <f t="shared" si="48"/>
        <v>#REF!</v>
      </c>
      <c r="EL52" s="41" t="e">
        <f t="shared" si="48"/>
        <v>#REF!</v>
      </c>
      <c r="EM52" s="41" t="e">
        <f t="shared" si="55"/>
        <v>#REF!</v>
      </c>
      <c r="EN52" s="41" t="e">
        <f t="shared" si="55"/>
        <v>#REF!</v>
      </c>
      <c r="EO52" s="41" t="e">
        <f t="shared" si="55"/>
        <v>#REF!</v>
      </c>
      <c r="EP52" s="41" t="e">
        <f t="shared" si="55"/>
        <v>#REF!</v>
      </c>
      <c r="EQ52" s="41" t="e">
        <f t="shared" si="55"/>
        <v>#REF!</v>
      </c>
      <c r="ER52" s="41" t="e">
        <f t="shared" si="55"/>
        <v>#REF!</v>
      </c>
      <c r="ES52" s="41" t="e">
        <f t="shared" si="55"/>
        <v>#REF!</v>
      </c>
      <c r="ET52" s="41" t="e">
        <f t="shared" si="55"/>
        <v>#REF!</v>
      </c>
      <c r="EU52" s="41" t="e">
        <f t="shared" si="55"/>
        <v>#REF!</v>
      </c>
      <c r="EV52" s="41" t="e">
        <f t="shared" si="55"/>
        <v>#REF!</v>
      </c>
      <c r="EW52" s="41" t="e">
        <f t="shared" si="55"/>
        <v>#REF!</v>
      </c>
      <c r="EX52" s="41" t="e">
        <f t="shared" si="55"/>
        <v>#REF!</v>
      </c>
      <c r="EY52" s="41" t="e">
        <f t="shared" si="55"/>
        <v>#REF!</v>
      </c>
      <c r="EZ52" s="41" t="e">
        <f t="shared" si="55"/>
        <v>#REF!</v>
      </c>
      <c r="FA52" s="41" t="e">
        <f t="shared" si="55"/>
        <v>#REF!</v>
      </c>
      <c r="FB52" s="41" t="e">
        <f t="shared" si="55"/>
        <v>#REF!</v>
      </c>
      <c r="FC52" s="41" t="e">
        <f t="shared" si="56"/>
        <v>#REF!</v>
      </c>
      <c r="FD52" s="41" t="e">
        <f t="shared" si="56"/>
        <v>#REF!</v>
      </c>
      <c r="FE52" s="41" t="e">
        <f t="shared" si="49"/>
        <v>#REF!</v>
      </c>
      <c r="FF52" s="41" t="e">
        <f t="shared" si="49"/>
        <v>#REF!</v>
      </c>
      <c r="FG52" s="41" t="e">
        <f t="shared" si="49"/>
        <v>#REF!</v>
      </c>
      <c r="FH52" s="41" t="e">
        <f t="shared" si="49"/>
        <v>#REF!</v>
      </c>
      <c r="FI52" s="41" t="e">
        <f t="shared" si="49"/>
        <v>#REF!</v>
      </c>
      <c r="FJ52" s="41" t="e">
        <f t="shared" si="49"/>
        <v>#REF!</v>
      </c>
      <c r="FK52" s="41" t="e">
        <f t="shared" si="49"/>
        <v>#REF!</v>
      </c>
      <c r="FL52" s="41" t="e">
        <f t="shared" si="49"/>
        <v>#REF!</v>
      </c>
      <c r="FM52" s="41" t="e">
        <f t="shared" si="49"/>
        <v>#REF!</v>
      </c>
      <c r="FN52" s="41" t="e">
        <f t="shared" si="49"/>
        <v>#REF!</v>
      </c>
      <c r="FO52" s="41" t="e">
        <f t="shared" si="49"/>
        <v>#REF!</v>
      </c>
      <c r="FP52" s="41" t="e">
        <f t="shared" si="49"/>
        <v>#REF!</v>
      </c>
      <c r="FQ52" s="41" t="e">
        <f t="shared" si="49"/>
        <v>#REF!</v>
      </c>
      <c r="FR52" s="41" t="e">
        <f t="shared" si="49"/>
        <v>#REF!</v>
      </c>
      <c r="FS52" s="41" t="e">
        <f t="shared" si="57"/>
        <v>#REF!</v>
      </c>
      <c r="FT52" s="41" t="e">
        <f t="shared" si="57"/>
        <v>#REF!</v>
      </c>
      <c r="FU52" s="41" t="e">
        <f t="shared" si="57"/>
        <v>#REF!</v>
      </c>
      <c r="FV52" s="41" t="e">
        <f t="shared" si="57"/>
        <v>#REF!</v>
      </c>
      <c r="FW52" s="41" t="e">
        <f t="shared" si="57"/>
        <v>#REF!</v>
      </c>
      <c r="FX52" s="41" t="e">
        <f t="shared" si="57"/>
        <v>#REF!</v>
      </c>
      <c r="FY52" s="41" t="e">
        <f t="shared" si="57"/>
        <v>#REF!</v>
      </c>
      <c r="FZ52" s="41" t="e">
        <f t="shared" si="57"/>
        <v>#REF!</v>
      </c>
      <c r="GA52" s="41" t="e">
        <f t="shared" si="57"/>
        <v>#REF!</v>
      </c>
      <c r="GB52" s="41" t="e">
        <f t="shared" si="57"/>
        <v>#REF!</v>
      </c>
      <c r="GC52" s="41" t="e">
        <f t="shared" si="57"/>
        <v>#REF!</v>
      </c>
      <c r="GD52" s="41" t="e">
        <f t="shared" si="57"/>
        <v>#REF!</v>
      </c>
      <c r="GE52" s="41" t="e">
        <f t="shared" si="57"/>
        <v>#REF!</v>
      </c>
      <c r="GF52" s="41" t="e">
        <f t="shared" si="57"/>
        <v>#REF!</v>
      </c>
      <c r="GG52" s="41" t="e">
        <f t="shared" si="57"/>
        <v>#REF!</v>
      </c>
      <c r="GH52" s="41" t="e">
        <f t="shared" si="57"/>
        <v>#REF!</v>
      </c>
      <c r="GI52" s="41" t="e">
        <f t="shared" si="58"/>
        <v>#REF!</v>
      </c>
      <c r="GJ52" s="41" t="e">
        <f t="shared" si="58"/>
        <v>#REF!</v>
      </c>
      <c r="GK52" s="41" t="e">
        <f t="shared" si="50"/>
        <v>#REF!</v>
      </c>
      <c r="GL52" s="41" t="e">
        <f t="shared" si="50"/>
        <v>#REF!</v>
      </c>
      <c r="GM52" s="41" t="e">
        <f t="shared" si="50"/>
        <v>#REF!</v>
      </c>
      <c r="GN52" s="41" t="e">
        <f t="shared" si="50"/>
        <v>#REF!</v>
      </c>
      <c r="GO52" s="41" t="e">
        <f t="shared" si="50"/>
        <v>#REF!</v>
      </c>
      <c r="GP52" s="41" t="e">
        <f t="shared" si="50"/>
        <v>#REF!</v>
      </c>
      <c r="GQ52" s="41" t="e">
        <f t="shared" si="50"/>
        <v>#REF!</v>
      </c>
      <c r="GR52" s="41" t="e">
        <f t="shared" si="50"/>
        <v>#REF!</v>
      </c>
      <c r="GS52" s="41" t="e">
        <f t="shared" si="50"/>
        <v>#REF!</v>
      </c>
      <c r="GT52" s="41" t="e">
        <f t="shared" si="50"/>
        <v>#REF!</v>
      </c>
      <c r="GU52" s="41" t="e">
        <f t="shared" si="50"/>
        <v>#REF!</v>
      </c>
      <c r="GV52" s="41" t="e">
        <f t="shared" si="50"/>
        <v>#REF!</v>
      </c>
      <c r="GW52" s="41" t="e">
        <f t="shared" si="50"/>
        <v>#REF!</v>
      </c>
      <c r="GX52" s="41" t="e">
        <f t="shared" si="50"/>
        <v>#REF!</v>
      </c>
      <c r="GY52" s="41" t="e">
        <f t="shared" si="59"/>
        <v>#REF!</v>
      </c>
      <c r="GZ52" s="41" t="e">
        <f t="shared" si="59"/>
        <v>#REF!</v>
      </c>
      <c r="HA52" s="41" t="e">
        <f t="shared" si="59"/>
        <v>#REF!</v>
      </c>
      <c r="HB52" s="41" t="e">
        <f t="shared" si="44"/>
        <v>#REF!</v>
      </c>
      <c r="HC52" s="41" t="e">
        <f t="shared" si="44"/>
        <v>#REF!</v>
      </c>
      <c r="HD52" s="41" t="e">
        <f t="shared" si="44"/>
        <v>#REF!</v>
      </c>
      <c r="HE52" s="41" t="e">
        <f t="shared" si="44"/>
        <v>#REF!</v>
      </c>
      <c r="HF52" s="41" t="e">
        <f t="shared" si="44"/>
        <v>#REF!</v>
      </c>
      <c r="HG52" s="41" t="e">
        <f t="shared" si="44"/>
        <v>#REF!</v>
      </c>
      <c r="HH52" s="41" t="e">
        <f t="shared" si="44"/>
        <v>#REF!</v>
      </c>
      <c r="HI52" s="41" t="e">
        <f t="shared" si="44"/>
        <v>#REF!</v>
      </c>
      <c r="HJ52" s="41" t="e">
        <f t="shared" si="44"/>
        <v>#REF!</v>
      </c>
    </row>
    <row r="53" spans="1:218" ht="14.4" x14ac:dyDescent="0.3">
      <c r="A53" s="42">
        <v>50</v>
      </c>
      <c r="B53" s="43" t="e">
        <f>'CMM1 - AUX CALC'!$AY$67</f>
        <v>#REF!</v>
      </c>
      <c r="AZ53" s="41" t="e">
        <f>$B53/(_xlfn.SINGLE(PrazoConcessao)*12-AZ$3+1)</f>
        <v>#REF!</v>
      </c>
      <c r="BA53" s="41" t="e">
        <f t="shared" si="45"/>
        <v>#REF!</v>
      </c>
      <c r="BB53" s="41" t="e">
        <f t="shared" si="45"/>
        <v>#REF!</v>
      </c>
      <c r="BC53" s="41" t="e">
        <f t="shared" si="45"/>
        <v>#REF!</v>
      </c>
      <c r="BD53" s="41" t="e">
        <f t="shared" si="45"/>
        <v>#REF!</v>
      </c>
      <c r="BE53" s="41" t="e">
        <f t="shared" si="45"/>
        <v>#REF!</v>
      </c>
      <c r="BF53" s="41" t="e">
        <f t="shared" si="45"/>
        <v>#REF!</v>
      </c>
      <c r="BG53" s="41" t="e">
        <f t="shared" si="45"/>
        <v>#REF!</v>
      </c>
      <c r="BH53" s="41" t="e">
        <f t="shared" si="45"/>
        <v>#REF!</v>
      </c>
      <c r="BI53" s="41" t="e">
        <f t="shared" si="45"/>
        <v>#REF!</v>
      </c>
      <c r="BJ53" s="41" t="e">
        <f t="shared" si="45"/>
        <v>#REF!</v>
      </c>
      <c r="BK53" s="41" t="e">
        <f t="shared" si="45"/>
        <v>#REF!</v>
      </c>
      <c r="BL53" s="41" t="e">
        <f t="shared" si="45"/>
        <v>#REF!</v>
      </c>
      <c r="BM53" s="41" t="e">
        <f t="shared" si="45"/>
        <v>#REF!</v>
      </c>
      <c r="BN53" s="41" t="e">
        <f t="shared" ref="BN53:BO67" si="60">BM53</f>
        <v>#REF!</v>
      </c>
      <c r="BO53" s="41" t="e">
        <f t="shared" si="60"/>
        <v>#REF!</v>
      </c>
      <c r="BP53" s="41" t="e">
        <f t="shared" si="52"/>
        <v>#REF!</v>
      </c>
      <c r="BQ53" s="41" t="e">
        <f t="shared" si="52"/>
        <v>#REF!</v>
      </c>
      <c r="BR53" s="41" t="e">
        <f t="shared" si="52"/>
        <v>#REF!</v>
      </c>
      <c r="BS53" s="41" t="e">
        <f t="shared" si="52"/>
        <v>#REF!</v>
      </c>
      <c r="BT53" s="41" t="e">
        <f t="shared" si="52"/>
        <v>#REF!</v>
      </c>
      <c r="BU53" s="41" t="e">
        <f t="shared" si="52"/>
        <v>#REF!</v>
      </c>
      <c r="BV53" s="41" t="e">
        <f t="shared" si="52"/>
        <v>#REF!</v>
      </c>
      <c r="BW53" s="41" t="e">
        <f t="shared" si="52"/>
        <v>#REF!</v>
      </c>
      <c r="BX53" s="41" t="e">
        <f t="shared" si="52"/>
        <v>#REF!</v>
      </c>
      <c r="BY53" s="41" t="e">
        <f t="shared" si="52"/>
        <v>#REF!</v>
      </c>
      <c r="BZ53" s="41" t="e">
        <f t="shared" si="52"/>
        <v>#REF!</v>
      </c>
      <c r="CA53" s="41" t="e">
        <f t="shared" si="52"/>
        <v>#REF!</v>
      </c>
      <c r="CB53" s="41" t="e">
        <f t="shared" si="52"/>
        <v>#REF!</v>
      </c>
      <c r="CC53" s="41" t="e">
        <f t="shared" si="46"/>
        <v>#REF!</v>
      </c>
      <c r="CD53" s="41" t="e">
        <f t="shared" si="46"/>
        <v>#REF!</v>
      </c>
      <c r="CE53" s="41" t="e">
        <f t="shared" si="46"/>
        <v>#REF!</v>
      </c>
      <c r="CF53" s="41" t="e">
        <f t="shared" si="46"/>
        <v>#REF!</v>
      </c>
      <c r="CG53" s="41" t="e">
        <f t="shared" si="46"/>
        <v>#REF!</v>
      </c>
      <c r="CH53" s="41" t="e">
        <f t="shared" si="46"/>
        <v>#REF!</v>
      </c>
      <c r="CI53" s="41" t="e">
        <f t="shared" si="46"/>
        <v>#REF!</v>
      </c>
      <c r="CJ53" s="41" t="e">
        <f t="shared" si="46"/>
        <v>#REF!</v>
      </c>
      <c r="CK53" s="41" t="e">
        <f t="shared" si="46"/>
        <v>#REF!</v>
      </c>
      <c r="CL53" s="41" t="e">
        <f t="shared" si="46"/>
        <v>#REF!</v>
      </c>
      <c r="CM53" s="41" t="e">
        <f t="shared" si="46"/>
        <v>#REF!</v>
      </c>
      <c r="CN53" s="41" t="e">
        <f t="shared" si="46"/>
        <v>#REF!</v>
      </c>
      <c r="CO53" s="41" t="e">
        <f t="shared" si="46"/>
        <v>#REF!</v>
      </c>
      <c r="CP53" s="41" t="e">
        <f t="shared" si="46"/>
        <v>#REF!</v>
      </c>
      <c r="CQ53" s="41" t="e">
        <f t="shared" si="46"/>
        <v>#REF!</v>
      </c>
      <c r="CR53" s="41" t="e">
        <f t="shared" si="46"/>
        <v>#REF!</v>
      </c>
      <c r="CS53" s="41" t="e">
        <f t="shared" si="47"/>
        <v>#REF!</v>
      </c>
      <c r="CT53" s="41" t="e">
        <f t="shared" si="47"/>
        <v>#REF!</v>
      </c>
      <c r="CU53" s="41" t="e">
        <f t="shared" si="47"/>
        <v>#REF!</v>
      </c>
      <c r="CV53" s="41" t="e">
        <f t="shared" si="47"/>
        <v>#REF!</v>
      </c>
      <c r="CW53" s="41" t="e">
        <f t="shared" si="47"/>
        <v>#REF!</v>
      </c>
      <c r="CX53" s="41" t="e">
        <f t="shared" si="47"/>
        <v>#REF!</v>
      </c>
      <c r="CY53" s="41" t="e">
        <f t="shared" si="47"/>
        <v>#REF!</v>
      </c>
      <c r="CZ53" s="41" t="e">
        <f t="shared" si="47"/>
        <v>#REF!</v>
      </c>
      <c r="DA53" s="41" t="e">
        <f t="shared" si="47"/>
        <v>#REF!</v>
      </c>
      <c r="DB53" s="41" t="e">
        <f t="shared" si="47"/>
        <v>#REF!</v>
      </c>
      <c r="DC53" s="41" t="e">
        <f t="shared" si="47"/>
        <v>#REF!</v>
      </c>
      <c r="DD53" s="41" t="e">
        <f t="shared" si="47"/>
        <v>#REF!</v>
      </c>
      <c r="DE53" s="41" t="e">
        <f t="shared" si="47"/>
        <v>#REF!</v>
      </c>
      <c r="DF53" s="41" t="e">
        <f t="shared" si="47"/>
        <v>#REF!</v>
      </c>
      <c r="DG53" s="41" t="e">
        <f t="shared" si="53"/>
        <v>#REF!</v>
      </c>
      <c r="DH53" s="41" t="e">
        <f t="shared" si="53"/>
        <v>#REF!</v>
      </c>
      <c r="DI53" s="41" t="e">
        <f t="shared" si="53"/>
        <v>#REF!</v>
      </c>
      <c r="DJ53" s="41" t="e">
        <f t="shared" si="53"/>
        <v>#REF!</v>
      </c>
      <c r="DK53" s="41" t="e">
        <f t="shared" si="53"/>
        <v>#REF!</v>
      </c>
      <c r="DL53" s="41" t="e">
        <f t="shared" si="53"/>
        <v>#REF!</v>
      </c>
      <c r="DM53" s="41" t="e">
        <f t="shared" si="53"/>
        <v>#REF!</v>
      </c>
      <c r="DN53" s="41" t="e">
        <f t="shared" si="53"/>
        <v>#REF!</v>
      </c>
      <c r="DO53" s="41" t="e">
        <f t="shared" si="53"/>
        <v>#REF!</v>
      </c>
      <c r="DP53" s="41" t="e">
        <f t="shared" si="53"/>
        <v>#REF!</v>
      </c>
      <c r="DQ53" s="41" t="e">
        <f t="shared" si="53"/>
        <v>#REF!</v>
      </c>
      <c r="DR53" s="41" t="e">
        <f t="shared" si="53"/>
        <v>#REF!</v>
      </c>
      <c r="DS53" s="41" t="e">
        <f t="shared" si="53"/>
        <v>#REF!</v>
      </c>
      <c r="DT53" s="41" t="e">
        <f t="shared" si="53"/>
        <v>#REF!</v>
      </c>
      <c r="DU53" s="41" t="e">
        <f t="shared" si="53"/>
        <v>#REF!</v>
      </c>
      <c r="DV53" s="41" t="e">
        <f t="shared" si="53"/>
        <v>#REF!</v>
      </c>
      <c r="DW53" s="41" t="e">
        <f t="shared" si="54"/>
        <v>#REF!</v>
      </c>
      <c r="DX53" s="41" t="e">
        <f t="shared" si="54"/>
        <v>#REF!</v>
      </c>
      <c r="DY53" s="41" t="e">
        <f t="shared" si="48"/>
        <v>#REF!</v>
      </c>
      <c r="DZ53" s="41" t="e">
        <f t="shared" si="48"/>
        <v>#REF!</v>
      </c>
      <c r="EA53" s="41" t="e">
        <f t="shared" si="48"/>
        <v>#REF!</v>
      </c>
      <c r="EB53" s="41" t="e">
        <f t="shared" si="48"/>
        <v>#REF!</v>
      </c>
      <c r="EC53" s="41" t="e">
        <f t="shared" si="48"/>
        <v>#REF!</v>
      </c>
      <c r="ED53" s="41" t="e">
        <f t="shared" si="48"/>
        <v>#REF!</v>
      </c>
      <c r="EE53" s="41" t="e">
        <f t="shared" si="48"/>
        <v>#REF!</v>
      </c>
      <c r="EF53" s="41" t="e">
        <f t="shared" si="48"/>
        <v>#REF!</v>
      </c>
      <c r="EG53" s="41" t="e">
        <f t="shared" si="48"/>
        <v>#REF!</v>
      </c>
      <c r="EH53" s="41" t="e">
        <f t="shared" si="48"/>
        <v>#REF!</v>
      </c>
      <c r="EI53" s="41" t="e">
        <f t="shared" si="48"/>
        <v>#REF!</v>
      </c>
      <c r="EJ53" s="41" t="e">
        <f t="shared" si="48"/>
        <v>#REF!</v>
      </c>
      <c r="EK53" s="41" t="e">
        <f t="shared" si="48"/>
        <v>#REF!</v>
      </c>
      <c r="EL53" s="41" t="e">
        <f t="shared" si="48"/>
        <v>#REF!</v>
      </c>
      <c r="EM53" s="41" t="e">
        <f t="shared" si="55"/>
        <v>#REF!</v>
      </c>
      <c r="EN53" s="41" t="e">
        <f t="shared" si="55"/>
        <v>#REF!</v>
      </c>
      <c r="EO53" s="41" t="e">
        <f t="shared" si="55"/>
        <v>#REF!</v>
      </c>
      <c r="EP53" s="41" t="e">
        <f t="shared" si="55"/>
        <v>#REF!</v>
      </c>
      <c r="EQ53" s="41" t="e">
        <f t="shared" si="55"/>
        <v>#REF!</v>
      </c>
      <c r="ER53" s="41" t="e">
        <f t="shared" si="55"/>
        <v>#REF!</v>
      </c>
      <c r="ES53" s="41" t="e">
        <f t="shared" si="55"/>
        <v>#REF!</v>
      </c>
      <c r="ET53" s="41" t="e">
        <f t="shared" si="55"/>
        <v>#REF!</v>
      </c>
      <c r="EU53" s="41" t="e">
        <f t="shared" si="55"/>
        <v>#REF!</v>
      </c>
      <c r="EV53" s="41" t="e">
        <f t="shared" si="55"/>
        <v>#REF!</v>
      </c>
      <c r="EW53" s="41" t="e">
        <f t="shared" si="55"/>
        <v>#REF!</v>
      </c>
      <c r="EX53" s="41" t="e">
        <f t="shared" si="55"/>
        <v>#REF!</v>
      </c>
      <c r="EY53" s="41" t="e">
        <f t="shared" si="55"/>
        <v>#REF!</v>
      </c>
      <c r="EZ53" s="41" t="e">
        <f t="shared" si="55"/>
        <v>#REF!</v>
      </c>
      <c r="FA53" s="41" t="e">
        <f t="shared" si="55"/>
        <v>#REF!</v>
      </c>
      <c r="FB53" s="41" t="e">
        <f t="shared" si="55"/>
        <v>#REF!</v>
      </c>
      <c r="FC53" s="41" t="e">
        <f t="shared" si="56"/>
        <v>#REF!</v>
      </c>
      <c r="FD53" s="41" t="e">
        <f t="shared" si="56"/>
        <v>#REF!</v>
      </c>
      <c r="FE53" s="41" t="e">
        <f t="shared" si="49"/>
        <v>#REF!</v>
      </c>
      <c r="FF53" s="41" t="e">
        <f t="shared" si="49"/>
        <v>#REF!</v>
      </c>
      <c r="FG53" s="41" t="e">
        <f t="shared" si="49"/>
        <v>#REF!</v>
      </c>
      <c r="FH53" s="41" t="e">
        <f t="shared" si="49"/>
        <v>#REF!</v>
      </c>
      <c r="FI53" s="41" t="e">
        <f t="shared" si="49"/>
        <v>#REF!</v>
      </c>
      <c r="FJ53" s="41" t="e">
        <f t="shared" si="49"/>
        <v>#REF!</v>
      </c>
      <c r="FK53" s="41" t="e">
        <f t="shared" si="49"/>
        <v>#REF!</v>
      </c>
      <c r="FL53" s="41" t="e">
        <f t="shared" si="49"/>
        <v>#REF!</v>
      </c>
      <c r="FM53" s="41" t="e">
        <f t="shared" si="49"/>
        <v>#REF!</v>
      </c>
      <c r="FN53" s="41" t="e">
        <f t="shared" si="49"/>
        <v>#REF!</v>
      </c>
      <c r="FO53" s="41" t="e">
        <f t="shared" si="49"/>
        <v>#REF!</v>
      </c>
      <c r="FP53" s="41" t="e">
        <f t="shared" si="49"/>
        <v>#REF!</v>
      </c>
      <c r="FQ53" s="41" t="e">
        <f t="shared" si="49"/>
        <v>#REF!</v>
      </c>
      <c r="FR53" s="41" t="e">
        <f t="shared" si="49"/>
        <v>#REF!</v>
      </c>
      <c r="FS53" s="41" t="e">
        <f t="shared" si="57"/>
        <v>#REF!</v>
      </c>
      <c r="FT53" s="41" t="e">
        <f t="shared" si="57"/>
        <v>#REF!</v>
      </c>
      <c r="FU53" s="41" t="e">
        <f t="shared" si="57"/>
        <v>#REF!</v>
      </c>
      <c r="FV53" s="41" t="e">
        <f t="shared" si="57"/>
        <v>#REF!</v>
      </c>
      <c r="FW53" s="41" t="e">
        <f t="shared" si="57"/>
        <v>#REF!</v>
      </c>
      <c r="FX53" s="41" t="e">
        <f t="shared" si="57"/>
        <v>#REF!</v>
      </c>
      <c r="FY53" s="41" t="e">
        <f t="shared" si="57"/>
        <v>#REF!</v>
      </c>
      <c r="FZ53" s="41" t="e">
        <f t="shared" si="57"/>
        <v>#REF!</v>
      </c>
      <c r="GA53" s="41" t="e">
        <f t="shared" si="57"/>
        <v>#REF!</v>
      </c>
      <c r="GB53" s="41" t="e">
        <f t="shared" si="57"/>
        <v>#REF!</v>
      </c>
      <c r="GC53" s="41" t="e">
        <f t="shared" si="57"/>
        <v>#REF!</v>
      </c>
      <c r="GD53" s="41" t="e">
        <f t="shared" si="57"/>
        <v>#REF!</v>
      </c>
      <c r="GE53" s="41" t="e">
        <f t="shared" si="57"/>
        <v>#REF!</v>
      </c>
      <c r="GF53" s="41" t="e">
        <f t="shared" si="57"/>
        <v>#REF!</v>
      </c>
      <c r="GG53" s="41" t="e">
        <f t="shared" si="57"/>
        <v>#REF!</v>
      </c>
      <c r="GH53" s="41" t="e">
        <f t="shared" si="57"/>
        <v>#REF!</v>
      </c>
      <c r="GI53" s="41" t="e">
        <f t="shared" si="58"/>
        <v>#REF!</v>
      </c>
      <c r="GJ53" s="41" t="e">
        <f t="shared" si="58"/>
        <v>#REF!</v>
      </c>
      <c r="GK53" s="41" t="e">
        <f t="shared" si="50"/>
        <v>#REF!</v>
      </c>
      <c r="GL53" s="41" t="e">
        <f t="shared" si="50"/>
        <v>#REF!</v>
      </c>
      <c r="GM53" s="41" t="e">
        <f t="shared" si="50"/>
        <v>#REF!</v>
      </c>
      <c r="GN53" s="41" t="e">
        <f t="shared" si="50"/>
        <v>#REF!</v>
      </c>
      <c r="GO53" s="41" t="e">
        <f t="shared" si="50"/>
        <v>#REF!</v>
      </c>
      <c r="GP53" s="41" t="e">
        <f t="shared" si="50"/>
        <v>#REF!</v>
      </c>
      <c r="GQ53" s="41" t="e">
        <f t="shared" si="50"/>
        <v>#REF!</v>
      </c>
      <c r="GR53" s="41" t="e">
        <f t="shared" si="50"/>
        <v>#REF!</v>
      </c>
      <c r="GS53" s="41" t="e">
        <f t="shared" si="50"/>
        <v>#REF!</v>
      </c>
      <c r="GT53" s="41" t="e">
        <f t="shared" si="50"/>
        <v>#REF!</v>
      </c>
      <c r="GU53" s="41" t="e">
        <f t="shared" si="50"/>
        <v>#REF!</v>
      </c>
      <c r="GV53" s="41" t="e">
        <f t="shared" si="50"/>
        <v>#REF!</v>
      </c>
      <c r="GW53" s="41" t="e">
        <f t="shared" si="50"/>
        <v>#REF!</v>
      </c>
      <c r="GX53" s="41" t="e">
        <f t="shared" si="50"/>
        <v>#REF!</v>
      </c>
      <c r="GY53" s="41" t="e">
        <f t="shared" si="59"/>
        <v>#REF!</v>
      </c>
      <c r="GZ53" s="41" t="e">
        <f t="shared" si="59"/>
        <v>#REF!</v>
      </c>
      <c r="HA53" s="41" t="e">
        <f t="shared" si="59"/>
        <v>#REF!</v>
      </c>
      <c r="HB53" s="41" t="e">
        <f t="shared" si="44"/>
        <v>#REF!</v>
      </c>
      <c r="HC53" s="41" t="e">
        <f t="shared" si="44"/>
        <v>#REF!</v>
      </c>
      <c r="HD53" s="41" t="e">
        <f t="shared" si="44"/>
        <v>#REF!</v>
      </c>
      <c r="HE53" s="41" t="e">
        <f t="shared" si="44"/>
        <v>#REF!</v>
      </c>
      <c r="HF53" s="41" t="e">
        <f t="shared" si="44"/>
        <v>#REF!</v>
      </c>
      <c r="HG53" s="41" t="e">
        <f t="shared" si="44"/>
        <v>#REF!</v>
      </c>
      <c r="HH53" s="41" t="e">
        <f t="shared" si="44"/>
        <v>#REF!</v>
      </c>
      <c r="HI53" s="41" t="e">
        <f t="shared" si="44"/>
        <v>#REF!</v>
      </c>
      <c r="HJ53" s="41" t="e">
        <f t="shared" si="44"/>
        <v>#REF!</v>
      </c>
    </row>
    <row r="54" spans="1:218" ht="14.4" x14ac:dyDescent="0.3">
      <c r="A54" s="42">
        <v>51</v>
      </c>
      <c r="B54" s="43" t="e">
        <f>'CMM1 - AUX CALC'!$AZ$67</f>
        <v>#REF!</v>
      </c>
      <c r="BA54" s="41" t="e">
        <f>$B54/(_xlfn.SINGLE(PrazoConcessao)*12-BA$3+1)</f>
        <v>#REF!</v>
      </c>
      <c r="BB54" s="41" t="e">
        <f t="shared" ref="BB54:BM65" si="61">BA54</f>
        <v>#REF!</v>
      </c>
      <c r="BC54" s="41" t="e">
        <f t="shared" si="61"/>
        <v>#REF!</v>
      </c>
      <c r="BD54" s="41" t="e">
        <f t="shared" si="61"/>
        <v>#REF!</v>
      </c>
      <c r="BE54" s="41" t="e">
        <f t="shared" si="61"/>
        <v>#REF!</v>
      </c>
      <c r="BF54" s="41" t="e">
        <f t="shared" si="61"/>
        <v>#REF!</v>
      </c>
      <c r="BG54" s="41" t="e">
        <f t="shared" si="61"/>
        <v>#REF!</v>
      </c>
      <c r="BH54" s="41" t="e">
        <f t="shared" si="61"/>
        <v>#REF!</v>
      </c>
      <c r="BI54" s="41" t="e">
        <f t="shared" si="61"/>
        <v>#REF!</v>
      </c>
      <c r="BJ54" s="41" t="e">
        <f t="shared" si="61"/>
        <v>#REF!</v>
      </c>
      <c r="BK54" s="41" t="e">
        <f t="shared" si="61"/>
        <v>#REF!</v>
      </c>
      <c r="BL54" s="41" t="e">
        <f t="shared" si="61"/>
        <v>#REF!</v>
      </c>
      <c r="BM54" s="41" t="e">
        <f t="shared" si="61"/>
        <v>#REF!</v>
      </c>
      <c r="BN54" s="41" t="e">
        <f t="shared" si="60"/>
        <v>#REF!</v>
      </c>
      <c r="BO54" s="41" t="e">
        <f t="shared" si="60"/>
        <v>#REF!</v>
      </c>
      <c r="BP54" s="41" t="e">
        <f t="shared" si="52"/>
        <v>#REF!</v>
      </c>
      <c r="BQ54" s="41" t="e">
        <f t="shared" si="52"/>
        <v>#REF!</v>
      </c>
      <c r="BR54" s="41" t="e">
        <f t="shared" si="52"/>
        <v>#REF!</v>
      </c>
      <c r="BS54" s="41" t="e">
        <f t="shared" si="52"/>
        <v>#REF!</v>
      </c>
      <c r="BT54" s="41" t="e">
        <f t="shared" si="52"/>
        <v>#REF!</v>
      </c>
      <c r="BU54" s="41" t="e">
        <f t="shared" si="52"/>
        <v>#REF!</v>
      </c>
      <c r="BV54" s="41" t="e">
        <f t="shared" si="52"/>
        <v>#REF!</v>
      </c>
      <c r="BW54" s="41" t="e">
        <f t="shared" si="52"/>
        <v>#REF!</v>
      </c>
      <c r="BX54" s="41" t="e">
        <f t="shared" si="52"/>
        <v>#REF!</v>
      </c>
      <c r="BY54" s="41" t="e">
        <f t="shared" si="52"/>
        <v>#REF!</v>
      </c>
      <c r="BZ54" s="41" t="e">
        <f t="shared" si="52"/>
        <v>#REF!</v>
      </c>
      <c r="CA54" s="41" t="e">
        <f t="shared" si="52"/>
        <v>#REF!</v>
      </c>
      <c r="CB54" s="41" t="e">
        <f t="shared" si="52"/>
        <v>#REF!</v>
      </c>
      <c r="CC54" s="41" t="e">
        <f t="shared" si="46"/>
        <v>#REF!</v>
      </c>
      <c r="CD54" s="41" t="e">
        <f t="shared" si="46"/>
        <v>#REF!</v>
      </c>
      <c r="CE54" s="41" t="e">
        <f t="shared" si="46"/>
        <v>#REF!</v>
      </c>
      <c r="CF54" s="41" t="e">
        <f t="shared" si="46"/>
        <v>#REF!</v>
      </c>
      <c r="CG54" s="41" t="e">
        <f t="shared" si="46"/>
        <v>#REF!</v>
      </c>
      <c r="CH54" s="41" t="e">
        <f t="shared" si="46"/>
        <v>#REF!</v>
      </c>
      <c r="CI54" s="41" t="e">
        <f t="shared" si="46"/>
        <v>#REF!</v>
      </c>
      <c r="CJ54" s="41" t="e">
        <f t="shared" si="46"/>
        <v>#REF!</v>
      </c>
      <c r="CK54" s="41" t="e">
        <f t="shared" si="46"/>
        <v>#REF!</v>
      </c>
      <c r="CL54" s="41" t="e">
        <f t="shared" si="46"/>
        <v>#REF!</v>
      </c>
      <c r="CM54" s="41" t="e">
        <f t="shared" si="46"/>
        <v>#REF!</v>
      </c>
      <c r="CN54" s="41" t="e">
        <f t="shared" si="46"/>
        <v>#REF!</v>
      </c>
      <c r="CO54" s="41" t="e">
        <f t="shared" si="46"/>
        <v>#REF!</v>
      </c>
      <c r="CP54" s="41" t="e">
        <f t="shared" si="46"/>
        <v>#REF!</v>
      </c>
      <c r="CQ54" s="41" t="e">
        <f t="shared" si="46"/>
        <v>#REF!</v>
      </c>
      <c r="CR54" s="41" t="e">
        <f t="shared" si="46"/>
        <v>#REF!</v>
      </c>
      <c r="CS54" s="41" t="e">
        <f t="shared" si="47"/>
        <v>#REF!</v>
      </c>
      <c r="CT54" s="41" t="e">
        <f t="shared" si="47"/>
        <v>#REF!</v>
      </c>
      <c r="CU54" s="41" t="e">
        <f t="shared" si="47"/>
        <v>#REF!</v>
      </c>
      <c r="CV54" s="41" t="e">
        <f t="shared" si="47"/>
        <v>#REF!</v>
      </c>
      <c r="CW54" s="41" t="e">
        <f t="shared" si="47"/>
        <v>#REF!</v>
      </c>
      <c r="CX54" s="41" t="e">
        <f t="shared" si="47"/>
        <v>#REF!</v>
      </c>
      <c r="CY54" s="41" t="e">
        <f t="shared" si="47"/>
        <v>#REF!</v>
      </c>
      <c r="CZ54" s="41" t="e">
        <f t="shared" si="47"/>
        <v>#REF!</v>
      </c>
      <c r="DA54" s="41" t="e">
        <f t="shared" si="47"/>
        <v>#REF!</v>
      </c>
      <c r="DB54" s="41" t="e">
        <f t="shared" si="47"/>
        <v>#REF!</v>
      </c>
      <c r="DC54" s="41" t="e">
        <f t="shared" si="47"/>
        <v>#REF!</v>
      </c>
      <c r="DD54" s="41" t="e">
        <f t="shared" si="47"/>
        <v>#REF!</v>
      </c>
      <c r="DE54" s="41" t="e">
        <f t="shared" si="47"/>
        <v>#REF!</v>
      </c>
      <c r="DF54" s="41" t="e">
        <f t="shared" si="47"/>
        <v>#REF!</v>
      </c>
      <c r="DG54" s="41" t="e">
        <f t="shared" si="53"/>
        <v>#REF!</v>
      </c>
      <c r="DH54" s="41" t="e">
        <f t="shared" si="53"/>
        <v>#REF!</v>
      </c>
      <c r="DI54" s="41" t="e">
        <f t="shared" si="53"/>
        <v>#REF!</v>
      </c>
      <c r="DJ54" s="41" t="e">
        <f t="shared" si="53"/>
        <v>#REF!</v>
      </c>
      <c r="DK54" s="41" t="e">
        <f t="shared" si="53"/>
        <v>#REF!</v>
      </c>
      <c r="DL54" s="41" t="e">
        <f t="shared" si="53"/>
        <v>#REF!</v>
      </c>
      <c r="DM54" s="41" t="e">
        <f t="shared" si="53"/>
        <v>#REF!</v>
      </c>
      <c r="DN54" s="41" t="e">
        <f t="shared" si="53"/>
        <v>#REF!</v>
      </c>
      <c r="DO54" s="41" t="e">
        <f t="shared" si="53"/>
        <v>#REF!</v>
      </c>
      <c r="DP54" s="41" t="e">
        <f t="shared" si="53"/>
        <v>#REF!</v>
      </c>
      <c r="DQ54" s="41" t="e">
        <f t="shared" si="53"/>
        <v>#REF!</v>
      </c>
      <c r="DR54" s="41" t="e">
        <f t="shared" si="53"/>
        <v>#REF!</v>
      </c>
      <c r="DS54" s="41" t="e">
        <f t="shared" si="53"/>
        <v>#REF!</v>
      </c>
      <c r="DT54" s="41" t="e">
        <f t="shared" si="53"/>
        <v>#REF!</v>
      </c>
      <c r="DU54" s="41" t="e">
        <f t="shared" si="53"/>
        <v>#REF!</v>
      </c>
      <c r="DV54" s="41" t="e">
        <f t="shared" si="53"/>
        <v>#REF!</v>
      </c>
      <c r="DW54" s="41" t="e">
        <f t="shared" si="54"/>
        <v>#REF!</v>
      </c>
      <c r="DX54" s="41" t="e">
        <f t="shared" si="54"/>
        <v>#REF!</v>
      </c>
      <c r="DY54" s="41" t="e">
        <f t="shared" si="48"/>
        <v>#REF!</v>
      </c>
      <c r="DZ54" s="41" t="e">
        <f t="shared" si="48"/>
        <v>#REF!</v>
      </c>
      <c r="EA54" s="41" t="e">
        <f t="shared" si="48"/>
        <v>#REF!</v>
      </c>
      <c r="EB54" s="41" t="e">
        <f t="shared" si="48"/>
        <v>#REF!</v>
      </c>
      <c r="EC54" s="41" t="e">
        <f t="shared" si="48"/>
        <v>#REF!</v>
      </c>
      <c r="ED54" s="41" t="e">
        <f t="shared" si="48"/>
        <v>#REF!</v>
      </c>
      <c r="EE54" s="41" t="e">
        <f t="shared" si="48"/>
        <v>#REF!</v>
      </c>
      <c r="EF54" s="41" t="e">
        <f t="shared" si="48"/>
        <v>#REF!</v>
      </c>
      <c r="EG54" s="41" t="e">
        <f t="shared" si="48"/>
        <v>#REF!</v>
      </c>
      <c r="EH54" s="41" t="e">
        <f t="shared" si="48"/>
        <v>#REF!</v>
      </c>
      <c r="EI54" s="41" t="e">
        <f t="shared" si="48"/>
        <v>#REF!</v>
      </c>
      <c r="EJ54" s="41" t="e">
        <f t="shared" si="48"/>
        <v>#REF!</v>
      </c>
      <c r="EK54" s="41" t="e">
        <f t="shared" si="48"/>
        <v>#REF!</v>
      </c>
      <c r="EL54" s="41" t="e">
        <f t="shared" si="48"/>
        <v>#REF!</v>
      </c>
      <c r="EM54" s="41" t="e">
        <f t="shared" si="55"/>
        <v>#REF!</v>
      </c>
      <c r="EN54" s="41" t="e">
        <f t="shared" si="55"/>
        <v>#REF!</v>
      </c>
      <c r="EO54" s="41" t="e">
        <f t="shared" si="55"/>
        <v>#REF!</v>
      </c>
      <c r="EP54" s="41" t="e">
        <f t="shared" si="55"/>
        <v>#REF!</v>
      </c>
      <c r="EQ54" s="41" t="e">
        <f t="shared" si="55"/>
        <v>#REF!</v>
      </c>
      <c r="ER54" s="41" t="e">
        <f t="shared" si="55"/>
        <v>#REF!</v>
      </c>
      <c r="ES54" s="41" t="e">
        <f t="shared" si="55"/>
        <v>#REF!</v>
      </c>
      <c r="ET54" s="41" t="e">
        <f t="shared" si="55"/>
        <v>#REF!</v>
      </c>
      <c r="EU54" s="41" t="e">
        <f t="shared" si="55"/>
        <v>#REF!</v>
      </c>
      <c r="EV54" s="41" t="e">
        <f t="shared" si="55"/>
        <v>#REF!</v>
      </c>
      <c r="EW54" s="41" t="e">
        <f t="shared" si="55"/>
        <v>#REF!</v>
      </c>
      <c r="EX54" s="41" t="e">
        <f t="shared" si="55"/>
        <v>#REF!</v>
      </c>
      <c r="EY54" s="41" t="e">
        <f t="shared" si="55"/>
        <v>#REF!</v>
      </c>
      <c r="EZ54" s="41" t="e">
        <f t="shared" si="55"/>
        <v>#REF!</v>
      </c>
      <c r="FA54" s="41" t="e">
        <f t="shared" si="55"/>
        <v>#REF!</v>
      </c>
      <c r="FB54" s="41" t="e">
        <f t="shared" si="55"/>
        <v>#REF!</v>
      </c>
      <c r="FC54" s="41" t="e">
        <f t="shared" si="56"/>
        <v>#REF!</v>
      </c>
      <c r="FD54" s="41" t="e">
        <f t="shared" si="56"/>
        <v>#REF!</v>
      </c>
      <c r="FE54" s="41" t="e">
        <f t="shared" si="49"/>
        <v>#REF!</v>
      </c>
      <c r="FF54" s="41" t="e">
        <f t="shared" si="49"/>
        <v>#REF!</v>
      </c>
      <c r="FG54" s="41" t="e">
        <f t="shared" si="49"/>
        <v>#REF!</v>
      </c>
      <c r="FH54" s="41" t="e">
        <f t="shared" si="49"/>
        <v>#REF!</v>
      </c>
      <c r="FI54" s="41" t="e">
        <f t="shared" si="49"/>
        <v>#REF!</v>
      </c>
      <c r="FJ54" s="41" t="e">
        <f t="shared" si="49"/>
        <v>#REF!</v>
      </c>
      <c r="FK54" s="41" t="e">
        <f t="shared" si="49"/>
        <v>#REF!</v>
      </c>
      <c r="FL54" s="41" t="e">
        <f t="shared" si="49"/>
        <v>#REF!</v>
      </c>
      <c r="FM54" s="41" t="e">
        <f t="shared" si="49"/>
        <v>#REF!</v>
      </c>
      <c r="FN54" s="41" t="e">
        <f t="shared" si="49"/>
        <v>#REF!</v>
      </c>
      <c r="FO54" s="41" t="e">
        <f t="shared" si="49"/>
        <v>#REF!</v>
      </c>
      <c r="FP54" s="41" t="e">
        <f t="shared" si="49"/>
        <v>#REF!</v>
      </c>
      <c r="FQ54" s="41" t="e">
        <f t="shared" si="49"/>
        <v>#REF!</v>
      </c>
      <c r="FR54" s="41" t="e">
        <f t="shared" si="49"/>
        <v>#REF!</v>
      </c>
      <c r="FS54" s="41" t="e">
        <f t="shared" si="57"/>
        <v>#REF!</v>
      </c>
      <c r="FT54" s="41" t="e">
        <f t="shared" si="57"/>
        <v>#REF!</v>
      </c>
      <c r="FU54" s="41" t="e">
        <f t="shared" si="57"/>
        <v>#REF!</v>
      </c>
      <c r="FV54" s="41" t="e">
        <f t="shared" si="57"/>
        <v>#REF!</v>
      </c>
      <c r="FW54" s="41" t="e">
        <f t="shared" si="57"/>
        <v>#REF!</v>
      </c>
      <c r="FX54" s="41" t="e">
        <f t="shared" si="57"/>
        <v>#REF!</v>
      </c>
      <c r="FY54" s="41" t="e">
        <f t="shared" si="57"/>
        <v>#REF!</v>
      </c>
      <c r="FZ54" s="41" t="e">
        <f t="shared" si="57"/>
        <v>#REF!</v>
      </c>
      <c r="GA54" s="41" t="e">
        <f t="shared" si="57"/>
        <v>#REF!</v>
      </c>
      <c r="GB54" s="41" t="e">
        <f t="shared" si="57"/>
        <v>#REF!</v>
      </c>
      <c r="GC54" s="41" t="e">
        <f t="shared" si="57"/>
        <v>#REF!</v>
      </c>
      <c r="GD54" s="41" t="e">
        <f t="shared" si="57"/>
        <v>#REF!</v>
      </c>
      <c r="GE54" s="41" t="e">
        <f t="shared" si="57"/>
        <v>#REF!</v>
      </c>
      <c r="GF54" s="41" t="e">
        <f t="shared" si="57"/>
        <v>#REF!</v>
      </c>
      <c r="GG54" s="41" t="e">
        <f t="shared" si="57"/>
        <v>#REF!</v>
      </c>
      <c r="GH54" s="41" t="e">
        <f t="shared" si="57"/>
        <v>#REF!</v>
      </c>
      <c r="GI54" s="41" t="e">
        <f t="shared" si="58"/>
        <v>#REF!</v>
      </c>
      <c r="GJ54" s="41" t="e">
        <f t="shared" si="58"/>
        <v>#REF!</v>
      </c>
      <c r="GK54" s="41" t="e">
        <f t="shared" si="50"/>
        <v>#REF!</v>
      </c>
      <c r="GL54" s="41" t="e">
        <f t="shared" si="50"/>
        <v>#REF!</v>
      </c>
      <c r="GM54" s="41" t="e">
        <f t="shared" si="50"/>
        <v>#REF!</v>
      </c>
      <c r="GN54" s="41" t="e">
        <f t="shared" si="50"/>
        <v>#REF!</v>
      </c>
      <c r="GO54" s="41" t="e">
        <f t="shared" si="50"/>
        <v>#REF!</v>
      </c>
      <c r="GP54" s="41" t="e">
        <f t="shared" si="50"/>
        <v>#REF!</v>
      </c>
      <c r="GQ54" s="41" t="e">
        <f t="shared" si="50"/>
        <v>#REF!</v>
      </c>
      <c r="GR54" s="41" t="e">
        <f t="shared" si="50"/>
        <v>#REF!</v>
      </c>
      <c r="GS54" s="41" t="e">
        <f t="shared" si="50"/>
        <v>#REF!</v>
      </c>
      <c r="GT54" s="41" t="e">
        <f t="shared" si="50"/>
        <v>#REF!</v>
      </c>
      <c r="GU54" s="41" t="e">
        <f t="shared" si="50"/>
        <v>#REF!</v>
      </c>
      <c r="GV54" s="41" t="e">
        <f t="shared" si="50"/>
        <v>#REF!</v>
      </c>
      <c r="GW54" s="41" t="e">
        <f t="shared" si="50"/>
        <v>#REF!</v>
      </c>
      <c r="GX54" s="41" t="e">
        <f t="shared" si="50"/>
        <v>#REF!</v>
      </c>
      <c r="GY54" s="41" t="e">
        <f t="shared" si="59"/>
        <v>#REF!</v>
      </c>
      <c r="GZ54" s="41" t="e">
        <f t="shared" si="59"/>
        <v>#REF!</v>
      </c>
      <c r="HA54" s="41" t="e">
        <f t="shared" si="59"/>
        <v>#REF!</v>
      </c>
      <c r="HB54" s="41" t="e">
        <f t="shared" si="44"/>
        <v>#REF!</v>
      </c>
      <c r="HC54" s="41" t="e">
        <f t="shared" si="44"/>
        <v>#REF!</v>
      </c>
      <c r="HD54" s="41" t="e">
        <f t="shared" si="44"/>
        <v>#REF!</v>
      </c>
      <c r="HE54" s="41" t="e">
        <f t="shared" si="44"/>
        <v>#REF!</v>
      </c>
      <c r="HF54" s="41" t="e">
        <f t="shared" si="44"/>
        <v>#REF!</v>
      </c>
      <c r="HG54" s="41" t="e">
        <f t="shared" si="44"/>
        <v>#REF!</v>
      </c>
      <c r="HH54" s="41" t="e">
        <f t="shared" si="44"/>
        <v>#REF!</v>
      </c>
      <c r="HI54" s="41" t="e">
        <f t="shared" si="44"/>
        <v>#REF!</v>
      </c>
      <c r="HJ54" s="41" t="e">
        <f t="shared" si="44"/>
        <v>#REF!</v>
      </c>
    </row>
    <row r="55" spans="1:218" ht="14.4" x14ac:dyDescent="0.3">
      <c r="A55" s="42">
        <v>52</v>
      </c>
      <c r="B55" s="43" t="e">
        <f>'CMM1 - AUX CALC'!$BA$67</f>
        <v>#REF!</v>
      </c>
      <c r="BB55" s="41" t="e">
        <f>$B55/(_xlfn.SINGLE(PrazoConcessao)*12-BB$3+1)</f>
        <v>#REF!</v>
      </c>
      <c r="BC55" s="41" t="e">
        <f t="shared" si="61"/>
        <v>#REF!</v>
      </c>
      <c r="BD55" s="41" t="e">
        <f t="shared" si="61"/>
        <v>#REF!</v>
      </c>
      <c r="BE55" s="41" t="e">
        <f t="shared" si="61"/>
        <v>#REF!</v>
      </c>
      <c r="BF55" s="41" t="e">
        <f t="shared" si="61"/>
        <v>#REF!</v>
      </c>
      <c r="BG55" s="41" t="e">
        <f t="shared" si="61"/>
        <v>#REF!</v>
      </c>
      <c r="BH55" s="41" t="e">
        <f t="shared" si="61"/>
        <v>#REF!</v>
      </c>
      <c r="BI55" s="41" t="e">
        <f t="shared" si="61"/>
        <v>#REF!</v>
      </c>
      <c r="BJ55" s="41" t="e">
        <f t="shared" si="61"/>
        <v>#REF!</v>
      </c>
      <c r="BK55" s="41" t="e">
        <f t="shared" si="61"/>
        <v>#REF!</v>
      </c>
      <c r="BL55" s="41" t="e">
        <f t="shared" si="61"/>
        <v>#REF!</v>
      </c>
      <c r="BM55" s="41" t="e">
        <f t="shared" si="61"/>
        <v>#REF!</v>
      </c>
      <c r="BN55" s="41" t="e">
        <f t="shared" si="60"/>
        <v>#REF!</v>
      </c>
      <c r="BO55" s="41" t="e">
        <f t="shared" si="60"/>
        <v>#REF!</v>
      </c>
      <c r="BP55" s="41" t="e">
        <f t="shared" si="52"/>
        <v>#REF!</v>
      </c>
      <c r="BQ55" s="41" t="e">
        <f t="shared" si="52"/>
        <v>#REF!</v>
      </c>
      <c r="BR55" s="41" t="e">
        <f t="shared" si="52"/>
        <v>#REF!</v>
      </c>
      <c r="BS55" s="41" t="e">
        <f t="shared" si="52"/>
        <v>#REF!</v>
      </c>
      <c r="BT55" s="41" t="e">
        <f t="shared" si="52"/>
        <v>#REF!</v>
      </c>
      <c r="BU55" s="41" t="e">
        <f t="shared" si="52"/>
        <v>#REF!</v>
      </c>
      <c r="BV55" s="41" t="e">
        <f t="shared" si="52"/>
        <v>#REF!</v>
      </c>
      <c r="BW55" s="41" t="e">
        <f t="shared" si="52"/>
        <v>#REF!</v>
      </c>
      <c r="BX55" s="41" t="e">
        <f t="shared" si="52"/>
        <v>#REF!</v>
      </c>
      <c r="BY55" s="41" t="e">
        <f t="shared" si="52"/>
        <v>#REF!</v>
      </c>
      <c r="BZ55" s="41" t="e">
        <f t="shared" si="52"/>
        <v>#REF!</v>
      </c>
      <c r="CA55" s="41" t="e">
        <f t="shared" si="52"/>
        <v>#REF!</v>
      </c>
      <c r="CB55" s="41" t="e">
        <f t="shared" si="52"/>
        <v>#REF!</v>
      </c>
      <c r="CC55" s="41" t="e">
        <f t="shared" si="46"/>
        <v>#REF!</v>
      </c>
      <c r="CD55" s="41" t="e">
        <f t="shared" si="46"/>
        <v>#REF!</v>
      </c>
      <c r="CE55" s="41" t="e">
        <f t="shared" si="46"/>
        <v>#REF!</v>
      </c>
      <c r="CF55" s="41" t="e">
        <f t="shared" si="46"/>
        <v>#REF!</v>
      </c>
      <c r="CG55" s="41" t="e">
        <f t="shared" si="46"/>
        <v>#REF!</v>
      </c>
      <c r="CH55" s="41" t="e">
        <f t="shared" si="46"/>
        <v>#REF!</v>
      </c>
      <c r="CI55" s="41" t="e">
        <f t="shared" si="46"/>
        <v>#REF!</v>
      </c>
      <c r="CJ55" s="41" t="e">
        <f t="shared" si="46"/>
        <v>#REF!</v>
      </c>
      <c r="CK55" s="41" t="e">
        <f t="shared" si="46"/>
        <v>#REF!</v>
      </c>
      <c r="CL55" s="41" t="e">
        <f t="shared" si="46"/>
        <v>#REF!</v>
      </c>
      <c r="CM55" s="41" t="e">
        <f t="shared" si="46"/>
        <v>#REF!</v>
      </c>
      <c r="CN55" s="41" t="e">
        <f t="shared" si="46"/>
        <v>#REF!</v>
      </c>
      <c r="CO55" s="41" t="e">
        <f t="shared" si="46"/>
        <v>#REF!</v>
      </c>
      <c r="CP55" s="41" t="e">
        <f t="shared" si="46"/>
        <v>#REF!</v>
      </c>
      <c r="CQ55" s="41" t="e">
        <f t="shared" si="46"/>
        <v>#REF!</v>
      </c>
      <c r="CR55" s="41" t="e">
        <f t="shared" si="46"/>
        <v>#REF!</v>
      </c>
      <c r="CS55" s="41" t="e">
        <f t="shared" si="47"/>
        <v>#REF!</v>
      </c>
      <c r="CT55" s="41" t="e">
        <f t="shared" si="47"/>
        <v>#REF!</v>
      </c>
      <c r="CU55" s="41" t="e">
        <f t="shared" si="47"/>
        <v>#REF!</v>
      </c>
      <c r="CV55" s="41" t="e">
        <f t="shared" si="47"/>
        <v>#REF!</v>
      </c>
      <c r="CW55" s="41" t="e">
        <f t="shared" si="47"/>
        <v>#REF!</v>
      </c>
      <c r="CX55" s="41" t="e">
        <f t="shared" si="47"/>
        <v>#REF!</v>
      </c>
      <c r="CY55" s="41" t="e">
        <f t="shared" si="47"/>
        <v>#REF!</v>
      </c>
      <c r="CZ55" s="41" t="e">
        <f t="shared" si="47"/>
        <v>#REF!</v>
      </c>
      <c r="DA55" s="41" t="e">
        <f t="shared" si="47"/>
        <v>#REF!</v>
      </c>
      <c r="DB55" s="41" t="e">
        <f t="shared" si="47"/>
        <v>#REF!</v>
      </c>
      <c r="DC55" s="41" t="e">
        <f t="shared" si="47"/>
        <v>#REF!</v>
      </c>
      <c r="DD55" s="41" t="e">
        <f t="shared" si="47"/>
        <v>#REF!</v>
      </c>
      <c r="DE55" s="41" t="e">
        <f t="shared" si="47"/>
        <v>#REF!</v>
      </c>
      <c r="DF55" s="41" t="e">
        <f t="shared" si="47"/>
        <v>#REF!</v>
      </c>
      <c r="DG55" s="41" t="e">
        <f t="shared" si="53"/>
        <v>#REF!</v>
      </c>
      <c r="DH55" s="41" t="e">
        <f t="shared" si="53"/>
        <v>#REF!</v>
      </c>
      <c r="DI55" s="41" t="e">
        <f t="shared" si="53"/>
        <v>#REF!</v>
      </c>
      <c r="DJ55" s="41" t="e">
        <f t="shared" si="53"/>
        <v>#REF!</v>
      </c>
      <c r="DK55" s="41" t="e">
        <f t="shared" si="53"/>
        <v>#REF!</v>
      </c>
      <c r="DL55" s="41" t="e">
        <f t="shared" si="53"/>
        <v>#REF!</v>
      </c>
      <c r="DM55" s="41" t="e">
        <f t="shared" si="53"/>
        <v>#REF!</v>
      </c>
      <c r="DN55" s="41" t="e">
        <f t="shared" si="53"/>
        <v>#REF!</v>
      </c>
      <c r="DO55" s="41" t="e">
        <f t="shared" si="53"/>
        <v>#REF!</v>
      </c>
      <c r="DP55" s="41" t="e">
        <f t="shared" si="53"/>
        <v>#REF!</v>
      </c>
      <c r="DQ55" s="41" t="e">
        <f t="shared" si="53"/>
        <v>#REF!</v>
      </c>
      <c r="DR55" s="41" t="e">
        <f t="shared" si="53"/>
        <v>#REF!</v>
      </c>
      <c r="DS55" s="41" t="e">
        <f t="shared" si="53"/>
        <v>#REF!</v>
      </c>
      <c r="DT55" s="41" t="e">
        <f t="shared" si="53"/>
        <v>#REF!</v>
      </c>
      <c r="DU55" s="41" t="e">
        <f t="shared" si="53"/>
        <v>#REF!</v>
      </c>
      <c r="DV55" s="41" t="e">
        <f t="shared" si="53"/>
        <v>#REF!</v>
      </c>
      <c r="DW55" s="41" t="e">
        <f t="shared" si="54"/>
        <v>#REF!</v>
      </c>
      <c r="DX55" s="41" t="e">
        <f t="shared" si="54"/>
        <v>#REF!</v>
      </c>
      <c r="DY55" s="41" t="e">
        <f t="shared" si="48"/>
        <v>#REF!</v>
      </c>
      <c r="DZ55" s="41" t="e">
        <f t="shared" si="48"/>
        <v>#REF!</v>
      </c>
      <c r="EA55" s="41" t="e">
        <f t="shared" si="48"/>
        <v>#REF!</v>
      </c>
      <c r="EB55" s="41" t="e">
        <f t="shared" si="48"/>
        <v>#REF!</v>
      </c>
      <c r="EC55" s="41" t="e">
        <f t="shared" si="48"/>
        <v>#REF!</v>
      </c>
      <c r="ED55" s="41" t="e">
        <f t="shared" si="48"/>
        <v>#REF!</v>
      </c>
      <c r="EE55" s="41" t="e">
        <f t="shared" si="48"/>
        <v>#REF!</v>
      </c>
      <c r="EF55" s="41" t="e">
        <f t="shared" si="48"/>
        <v>#REF!</v>
      </c>
      <c r="EG55" s="41" t="e">
        <f t="shared" si="48"/>
        <v>#REF!</v>
      </c>
      <c r="EH55" s="41" t="e">
        <f t="shared" si="48"/>
        <v>#REF!</v>
      </c>
      <c r="EI55" s="41" t="e">
        <f t="shared" si="48"/>
        <v>#REF!</v>
      </c>
      <c r="EJ55" s="41" t="e">
        <f t="shared" si="48"/>
        <v>#REF!</v>
      </c>
      <c r="EK55" s="41" t="e">
        <f t="shared" si="48"/>
        <v>#REF!</v>
      </c>
      <c r="EL55" s="41" t="e">
        <f t="shared" si="48"/>
        <v>#REF!</v>
      </c>
      <c r="EM55" s="41" t="e">
        <f t="shared" si="55"/>
        <v>#REF!</v>
      </c>
      <c r="EN55" s="41" t="e">
        <f t="shared" si="55"/>
        <v>#REF!</v>
      </c>
      <c r="EO55" s="41" t="e">
        <f t="shared" si="55"/>
        <v>#REF!</v>
      </c>
      <c r="EP55" s="41" t="e">
        <f t="shared" si="55"/>
        <v>#REF!</v>
      </c>
      <c r="EQ55" s="41" t="e">
        <f t="shared" si="55"/>
        <v>#REF!</v>
      </c>
      <c r="ER55" s="41" t="e">
        <f t="shared" si="55"/>
        <v>#REF!</v>
      </c>
      <c r="ES55" s="41" t="e">
        <f t="shared" si="55"/>
        <v>#REF!</v>
      </c>
      <c r="ET55" s="41" t="e">
        <f t="shared" si="55"/>
        <v>#REF!</v>
      </c>
      <c r="EU55" s="41" t="e">
        <f t="shared" si="55"/>
        <v>#REF!</v>
      </c>
      <c r="EV55" s="41" t="e">
        <f t="shared" si="55"/>
        <v>#REF!</v>
      </c>
      <c r="EW55" s="41" t="e">
        <f t="shared" si="55"/>
        <v>#REF!</v>
      </c>
      <c r="EX55" s="41" t="e">
        <f t="shared" si="55"/>
        <v>#REF!</v>
      </c>
      <c r="EY55" s="41" t="e">
        <f t="shared" si="55"/>
        <v>#REF!</v>
      </c>
      <c r="EZ55" s="41" t="e">
        <f t="shared" si="55"/>
        <v>#REF!</v>
      </c>
      <c r="FA55" s="41" t="e">
        <f t="shared" si="55"/>
        <v>#REF!</v>
      </c>
      <c r="FB55" s="41" t="e">
        <f t="shared" si="55"/>
        <v>#REF!</v>
      </c>
      <c r="FC55" s="41" t="e">
        <f t="shared" si="56"/>
        <v>#REF!</v>
      </c>
      <c r="FD55" s="41" t="e">
        <f t="shared" si="56"/>
        <v>#REF!</v>
      </c>
      <c r="FE55" s="41" t="e">
        <f t="shared" si="49"/>
        <v>#REF!</v>
      </c>
      <c r="FF55" s="41" t="e">
        <f t="shared" si="49"/>
        <v>#REF!</v>
      </c>
      <c r="FG55" s="41" t="e">
        <f t="shared" si="49"/>
        <v>#REF!</v>
      </c>
      <c r="FH55" s="41" t="e">
        <f t="shared" si="49"/>
        <v>#REF!</v>
      </c>
      <c r="FI55" s="41" t="e">
        <f t="shared" si="49"/>
        <v>#REF!</v>
      </c>
      <c r="FJ55" s="41" t="e">
        <f t="shared" si="49"/>
        <v>#REF!</v>
      </c>
      <c r="FK55" s="41" t="e">
        <f t="shared" si="49"/>
        <v>#REF!</v>
      </c>
      <c r="FL55" s="41" t="e">
        <f t="shared" si="49"/>
        <v>#REF!</v>
      </c>
      <c r="FM55" s="41" t="e">
        <f t="shared" si="49"/>
        <v>#REF!</v>
      </c>
      <c r="FN55" s="41" t="e">
        <f t="shared" si="49"/>
        <v>#REF!</v>
      </c>
      <c r="FO55" s="41" t="e">
        <f t="shared" si="49"/>
        <v>#REF!</v>
      </c>
      <c r="FP55" s="41" t="e">
        <f t="shared" si="49"/>
        <v>#REF!</v>
      </c>
      <c r="FQ55" s="41" t="e">
        <f t="shared" si="49"/>
        <v>#REF!</v>
      </c>
      <c r="FR55" s="41" t="e">
        <f t="shared" si="49"/>
        <v>#REF!</v>
      </c>
      <c r="FS55" s="41" t="e">
        <f t="shared" si="57"/>
        <v>#REF!</v>
      </c>
      <c r="FT55" s="41" t="e">
        <f t="shared" si="57"/>
        <v>#REF!</v>
      </c>
      <c r="FU55" s="41" t="e">
        <f t="shared" si="57"/>
        <v>#REF!</v>
      </c>
      <c r="FV55" s="41" t="e">
        <f t="shared" si="57"/>
        <v>#REF!</v>
      </c>
      <c r="FW55" s="41" t="e">
        <f t="shared" si="57"/>
        <v>#REF!</v>
      </c>
      <c r="FX55" s="41" t="e">
        <f t="shared" si="57"/>
        <v>#REF!</v>
      </c>
      <c r="FY55" s="41" t="e">
        <f t="shared" si="57"/>
        <v>#REF!</v>
      </c>
      <c r="FZ55" s="41" t="e">
        <f t="shared" si="57"/>
        <v>#REF!</v>
      </c>
      <c r="GA55" s="41" t="e">
        <f t="shared" si="57"/>
        <v>#REF!</v>
      </c>
      <c r="GB55" s="41" t="e">
        <f t="shared" si="57"/>
        <v>#REF!</v>
      </c>
      <c r="GC55" s="41" t="e">
        <f t="shared" si="57"/>
        <v>#REF!</v>
      </c>
      <c r="GD55" s="41" t="e">
        <f t="shared" si="57"/>
        <v>#REF!</v>
      </c>
      <c r="GE55" s="41" t="e">
        <f t="shared" si="57"/>
        <v>#REF!</v>
      </c>
      <c r="GF55" s="41" t="e">
        <f t="shared" si="57"/>
        <v>#REF!</v>
      </c>
      <c r="GG55" s="41" t="e">
        <f t="shared" si="57"/>
        <v>#REF!</v>
      </c>
      <c r="GH55" s="41" t="e">
        <f t="shared" si="57"/>
        <v>#REF!</v>
      </c>
      <c r="GI55" s="41" t="e">
        <f t="shared" si="58"/>
        <v>#REF!</v>
      </c>
      <c r="GJ55" s="41" t="e">
        <f t="shared" si="58"/>
        <v>#REF!</v>
      </c>
      <c r="GK55" s="41" t="e">
        <f t="shared" si="50"/>
        <v>#REF!</v>
      </c>
      <c r="GL55" s="41" t="e">
        <f t="shared" si="50"/>
        <v>#REF!</v>
      </c>
      <c r="GM55" s="41" t="e">
        <f t="shared" si="50"/>
        <v>#REF!</v>
      </c>
      <c r="GN55" s="41" t="e">
        <f t="shared" si="50"/>
        <v>#REF!</v>
      </c>
      <c r="GO55" s="41" t="e">
        <f t="shared" si="50"/>
        <v>#REF!</v>
      </c>
      <c r="GP55" s="41" t="e">
        <f t="shared" si="50"/>
        <v>#REF!</v>
      </c>
      <c r="GQ55" s="41" t="e">
        <f t="shared" si="50"/>
        <v>#REF!</v>
      </c>
      <c r="GR55" s="41" t="e">
        <f t="shared" si="50"/>
        <v>#REF!</v>
      </c>
      <c r="GS55" s="41" t="e">
        <f t="shared" si="50"/>
        <v>#REF!</v>
      </c>
      <c r="GT55" s="41" t="e">
        <f t="shared" si="50"/>
        <v>#REF!</v>
      </c>
      <c r="GU55" s="41" t="e">
        <f t="shared" si="50"/>
        <v>#REF!</v>
      </c>
      <c r="GV55" s="41" t="e">
        <f t="shared" si="50"/>
        <v>#REF!</v>
      </c>
      <c r="GW55" s="41" t="e">
        <f t="shared" si="50"/>
        <v>#REF!</v>
      </c>
      <c r="GX55" s="41" t="e">
        <f t="shared" si="50"/>
        <v>#REF!</v>
      </c>
      <c r="GY55" s="41" t="e">
        <f t="shared" si="59"/>
        <v>#REF!</v>
      </c>
      <c r="GZ55" s="41" t="e">
        <f t="shared" si="59"/>
        <v>#REF!</v>
      </c>
      <c r="HA55" s="41" t="e">
        <f t="shared" si="59"/>
        <v>#REF!</v>
      </c>
      <c r="HB55" s="41" t="e">
        <f t="shared" si="44"/>
        <v>#REF!</v>
      </c>
      <c r="HC55" s="41" t="e">
        <f t="shared" si="44"/>
        <v>#REF!</v>
      </c>
      <c r="HD55" s="41" t="e">
        <f t="shared" si="44"/>
        <v>#REF!</v>
      </c>
      <c r="HE55" s="41" t="e">
        <f t="shared" si="44"/>
        <v>#REF!</v>
      </c>
      <c r="HF55" s="41" t="e">
        <f t="shared" si="44"/>
        <v>#REF!</v>
      </c>
      <c r="HG55" s="41" t="e">
        <f t="shared" si="44"/>
        <v>#REF!</v>
      </c>
      <c r="HH55" s="41" t="e">
        <f t="shared" si="44"/>
        <v>#REF!</v>
      </c>
      <c r="HI55" s="41" t="e">
        <f t="shared" si="44"/>
        <v>#REF!</v>
      </c>
      <c r="HJ55" s="41" t="e">
        <f t="shared" si="44"/>
        <v>#REF!</v>
      </c>
    </row>
    <row r="56" spans="1:218" ht="14.4" x14ac:dyDescent="0.3">
      <c r="A56" s="42">
        <v>53</v>
      </c>
      <c r="B56" s="43" t="e">
        <f>'CMM1 - AUX CALC'!$BB$67</f>
        <v>#REF!</v>
      </c>
      <c r="BC56" s="41" t="e">
        <f>$B56/(_xlfn.SINGLE(PrazoConcessao)*12-BC$3+1)</f>
        <v>#REF!</v>
      </c>
      <c r="BD56" s="41" t="e">
        <f t="shared" si="61"/>
        <v>#REF!</v>
      </c>
      <c r="BE56" s="41" t="e">
        <f t="shared" si="61"/>
        <v>#REF!</v>
      </c>
      <c r="BF56" s="41" t="e">
        <f t="shared" si="61"/>
        <v>#REF!</v>
      </c>
      <c r="BG56" s="41" t="e">
        <f t="shared" si="61"/>
        <v>#REF!</v>
      </c>
      <c r="BH56" s="41" t="e">
        <f t="shared" si="61"/>
        <v>#REF!</v>
      </c>
      <c r="BI56" s="41" t="e">
        <f t="shared" si="61"/>
        <v>#REF!</v>
      </c>
      <c r="BJ56" s="41" t="e">
        <f t="shared" si="61"/>
        <v>#REF!</v>
      </c>
      <c r="BK56" s="41" t="e">
        <f t="shared" si="61"/>
        <v>#REF!</v>
      </c>
      <c r="BL56" s="41" t="e">
        <f t="shared" si="61"/>
        <v>#REF!</v>
      </c>
      <c r="BM56" s="41" t="e">
        <f t="shared" si="61"/>
        <v>#REF!</v>
      </c>
      <c r="BN56" s="41" t="e">
        <f t="shared" si="60"/>
        <v>#REF!</v>
      </c>
      <c r="BO56" s="41" t="e">
        <f t="shared" si="60"/>
        <v>#REF!</v>
      </c>
      <c r="BP56" s="41" t="e">
        <f t="shared" si="52"/>
        <v>#REF!</v>
      </c>
      <c r="BQ56" s="41" t="e">
        <f t="shared" si="52"/>
        <v>#REF!</v>
      </c>
      <c r="BR56" s="41" t="e">
        <f t="shared" si="52"/>
        <v>#REF!</v>
      </c>
      <c r="BS56" s="41" t="e">
        <f t="shared" si="52"/>
        <v>#REF!</v>
      </c>
      <c r="BT56" s="41" t="e">
        <f t="shared" si="52"/>
        <v>#REF!</v>
      </c>
      <c r="BU56" s="41" t="e">
        <f t="shared" si="52"/>
        <v>#REF!</v>
      </c>
      <c r="BV56" s="41" t="e">
        <f t="shared" si="52"/>
        <v>#REF!</v>
      </c>
      <c r="BW56" s="41" t="e">
        <f t="shared" si="52"/>
        <v>#REF!</v>
      </c>
      <c r="BX56" s="41" t="e">
        <f t="shared" si="52"/>
        <v>#REF!</v>
      </c>
      <c r="BY56" s="41" t="e">
        <f t="shared" si="52"/>
        <v>#REF!</v>
      </c>
      <c r="BZ56" s="41" t="e">
        <f t="shared" si="52"/>
        <v>#REF!</v>
      </c>
      <c r="CA56" s="41" t="e">
        <f t="shared" si="52"/>
        <v>#REF!</v>
      </c>
      <c r="CB56" s="41" t="e">
        <f t="shared" si="52"/>
        <v>#REF!</v>
      </c>
      <c r="CC56" s="41" t="e">
        <f t="shared" si="46"/>
        <v>#REF!</v>
      </c>
      <c r="CD56" s="41" t="e">
        <f t="shared" si="46"/>
        <v>#REF!</v>
      </c>
      <c r="CE56" s="41" t="e">
        <f t="shared" si="46"/>
        <v>#REF!</v>
      </c>
      <c r="CF56" s="41" t="e">
        <f t="shared" si="46"/>
        <v>#REF!</v>
      </c>
      <c r="CG56" s="41" t="e">
        <f t="shared" si="46"/>
        <v>#REF!</v>
      </c>
      <c r="CH56" s="41" t="e">
        <f t="shared" si="46"/>
        <v>#REF!</v>
      </c>
      <c r="CI56" s="41" t="e">
        <f t="shared" si="46"/>
        <v>#REF!</v>
      </c>
      <c r="CJ56" s="41" t="e">
        <f t="shared" si="46"/>
        <v>#REF!</v>
      </c>
      <c r="CK56" s="41" t="e">
        <f t="shared" si="46"/>
        <v>#REF!</v>
      </c>
      <c r="CL56" s="41" t="e">
        <f t="shared" si="46"/>
        <v>#REF!</v>
      </c>
      <c r="CM56" s="41" t="e">
        <f t="shared" si="46"/>
        <v>#REF!</v>
      </c>
      <c r="CN56" s="41" t="e">
        <f t="shared" si="46"/>
        <v>#REF!</v>
      </c>
      <c r="CO56" s="41" t="e">
        <f t="shared" si="46"/>
        <v>#REF!</v>
      </c>
      <c r="CP56" s="41" t="e">
        <f t="shared" si="46"/>
        <v>#REF!</v>
      </c>
      <c r="CQ56" s="41" t="e">
        <f t="shared" si="46"/>
        <v>#REF!</v>
      </c>
      <c r="CR56" s="41" t="e">
        <f t="shared" si="46"/>
        <v>#REF!</v>
      </c>
      <c r="CS56" s="41" t="e">
        <f t="shared" si="47"/>
        <v>#REF!</v>
      </c>
      <c r="CT56" s="41" t="e">
        <f t="shared" si="47"/>
        <v>#REF!</v>
      </c>
      <c r="CU56" s="41" t="e">
        <f t="shared" si="47"/>
        <v>#REF!</v>
      </c>
      <c r="CV56" s="41" t="e">
        <f t="shared" si="47"/>
        <v>#REF!</v>
      </c>
      <c r="CW56" s="41" t="e">
        <f t="shared" si="47"/>
        <v>#REF!</v>
      </c>
      <c r="CX56" s="41" t="e">
        <f t="shared" si="47"/>
        <v>#REF!</v>
      </c>
      <c r="CY56" s="41" t="e">
        <f t="shared" si="47"/>
        <v>#REF!</v>
      </c>
      <c r="CZ56" s="41" t="e">
        <f t="shared" si="47"/>
        <v>#REF!</v>
      </c>
      <c r="DA56" s="41" t="e">
        <f t="shared" si="47"/>
        <v>#REF!</v>
      </c>
      <c r="DB56" s="41" t="e">
        <f t="shared" si="47"/>
        <v>#REF!</v>
      </c>
      <c r="DC56" s="41" t="e">
        <f t="shared" si="47"/>
        <v>#REF!</v>
      </c>
      <c r="DD56" s="41" t="e">
        <f t="shared" si="47"/>
        <v>#REF!</v>
      </c>
      <c r="DE56" s="41" t="e">
        <f t="shared" si="47"/>
        <v>#REF!</v>
      </c>
      <c r="DF56" s="41" t="e">
        <f t="shared" si="47"/>
        <v>#REF!</v>
      </c>
      <c r="DG56" s="41" t="e">
        <f t="shared" si="53"/>
        <v>#REF!</v>
      </c>
      <c r="DH56" s="41" t="e">
        <f t="shared" si="53"/>
        <v>#REF!</v>
      </c>
      <c r="DI56" s="41" t="e">
        <f t="shared" si="53"/>
        <v>#REF!</v>
      </c>
      <c r="DJ56" s="41" t="e">
        <f t="shared" si="53"/>
        <v>#REF!</v>
      </c>
      <c r="DK56" s="41" t="e">
        <f t="shared" si="53"/>
        <v>#REF!</v>
      </c>
      <c r="DL56" s="41" t="e">
        <f t="shared" si="53"/>
        <v>#REF!</v>
      </c>
      <c r="DM56" s="41" t="e">
        <f t="shared" si="53"/>
        <v>#REF!</v>
      </c>
      <c r="DN56" s="41" t="e">
        <f t="shared" si="53"/>
        <v>#REF!</v>
      </c>
      <c r="DO56" s="41" t="e">
        <f t="shared" si="53"/>
        <v>#REF!</v>
      </c>
      <c r="DP56" s="41" t="e">
        <f t="shared" si="53"/>
        <v>#REF!</v>
      </c>
      <c r="DQ56" s="41" t="e">
        <f t="shared" si="53"/>
        <v>#REF!</v>
      </c>
      <c r="DR56" s="41" t="e">
        <f t="shared" si="53"/>
        <v>#REF!</v>
      </c>
      <c r="DS56" s="41" t="e">
        <f t="shared" si="53"/>
        <v>#REF!</v>
      </c>
      <c r="DT56" s="41" t="e">
        <f t="shared" si="53"/>
        <v>#REF!</v>
      </c>
      <c r="DU56" s="41" t="e">
        <f t="shared" si="53"/>
        <v>#REF!</v>
      </c>
      <c r="DV56" s="41" t="e">
        <f t="shared" si="53"/>
        <v>#REF!</v>
      </c>
      <c r="DW56" s="41" t="e">
        <f t="shared" si="54"/>
        <v>#REF!</v>
      </c>
      <c r="DX56" s="41" t="e">
        <f t="shared" si="54"/>
        <v>#REF!</v>
      </c>
      <c r="DY56" s="41" t="e">
        <f t="shared" si="48"/>
        <v>#REF!</v>
      </c>
      <c r="DZ56" s="41" t="e">
        <f t="shared" si="48"/>
        <v>#REF!</v>
      </c>
      <c r="EA56" s="41" t="e">
        <f t="shared" si="48"/>
        <v>#REF!</v>
      </c>
      <c r="EB56" s="41" t="e">
        <f t="shared" si="48"/>
        <v>#REF!</v>
      </c>
      <c r="EC56" s="41" t="e">
        <f t="shared" si="48"/>
        <v>#REF!</v>
      </c>
      <c r="ED56" s="41" t="e">
        <f t="shared" si="48"/>
        <v>#REF!</v>
      </c>
      <c r="EE56" s="41" t="e">
        <f t="shared" si="48"/>
        <v>#REF!</v>
      </c>
      <c r="EF56" s="41" t="e">
        <f t="shared" si="48"/>
        <v>#REF!</v>
      </c>
      <c r="EG56" s="41" t="e">
        <f t="shared" si="48"/>
        <v>#REF!</v>
      </c>
      <c r="EH56" s="41" t="e">
        <f t="shared" si="48"/>
        <v>#REF!</v>
      </c>
      <c r="EI56" s="41" t="e">
        <f t="shared" si="48"/>
        <v>#REF!</v>
      </c>
      <c r="EJ56" s="41" t="e">
        <f t="shared" si="48"/>
        <v>#REF!</v>
      </c>
      <c r="EK56" s="41" t="e">
        <f t="shared" si="48"/>
        <v>#REF!</v>
      </c>
      <c r="EL56" s="41" t="e">
        <f t="shared" si="48"/>
        <v>#REF!</v>
      </c>
      <c r="EM56" s="41" t="e">
        <f t="shared" si="55"/>
        <v>#REF!</v>
      </c>
      <c r="EN56" s="41" t="e">
        <f t="shared" si="55"/>
        <v>#REF!</v>
      </c>
      <c r="EO56" s="41" t="e">
        <f t="shared" si="55"/>
        <v>#REF!</v>
      </c>
      <c r="EP56" s="41" t="e">
        <f t="shared" si="55"/>
        <v>#REF!</v>
      </c>
      <c r="EQ56" s="41" t="e">
        <f t="shared" si="55"/>
        <v>#REF!</v>
      </c>
      <c r="ER56" s="41" t="e">
        <f t="shared" si="55"/>
        <v>#REF!</v>
      </c>
      <c r="ES56" s="41" t="e">
        <f t="shared" si="55"/>
        <v>#REF!</v>
      </c>
      <c r="ET56" s="41" t="e">
        <f t="shared" si="55"/>
        <v>#REF!</v>
      </c>
      <c r="EU56" s="41" t="e">
        <f t="shared" si="55"/>
        <v>#REF!</v>
      </c>
      <c r="EV56" s="41" t="e">
        <f t="shared" si="55"/>
        <v>#REF!</v>
      </c>
      <c r="EW56" s="41" t="e">
        <f t="shared" si="55"/>
        <v>#REF!</v>
      </c>
      <c r="EX56" s="41" t="e">
        <f t="shared" si="55"/>
        <v>#REF!</v>
      </c>
      <c r="EY56" s="41" t="e">
        <f t="shared" si="55"/>
        <v>#REF!</v>
      </c>
      <c r="EZ56" s="41" t="e">
        <f t="shared" si="55"/>
        <v>#REF!</v>
      </c>
      <c r="FA56" s="41" t="e">
        <f t="shared" si="55"/>
        <v>#REF!</v>
      </c>
      <c r="FB56" s="41" t="e">
        <f t="shared" si="55"/>
        <v>#REF!</v>
      </c>
      <c r="FC56" s="41" t="e">
        <f t="shared" si="56"/>
        <v>#REF!</v>
      </c>
      <c r="FD56" s="41" t="e">
        <f t="shared" si="56"/>
        <v>#REF!</v>
      </c>
      <c r="FE56" s="41" t="e">
        <f t="shared" si="49"/>
        <v>#REF!</v>
      </c>
      <c r="FF56" s="41" t="e">
        <f t="shared" si="49"/>
        <v>#REF!</v>
      </c>
      <c r="FG56" s="41" t="e">
        <f t="shared" si="49"/>
        <v>#REF!</v>
      </c>
      <c r="FH56" s="41" t="e">
        <f t="shared" si="49"/>
        <v>#REF!</v>
      </c>
      <c r="FI56" s="41" t="e">
        <f t="shared" si="49"/>
        <v>#REF!</v>
      </c>
      <c r="FJ56" s="41" t="e">
        <f t="shared" si="49"/>
        <v>#REF!</v>
      </c>
      <c r="FK56" s="41" t="e">
        <f t="shared" si="49"/>
        <v>#REF!</v>
      </c>
      <c r="FL56" s="41" t="e">
        <f t="shared" si="49"/>
        <v>#REF!</v>
      </c>
      <c r="FM56" s="41" t="e">
        <f t="shared" si="49"/>
        <v>#REF!</v>
      </c>
      <c r="FN56" s="41" t="e">
        <f t="shared" si="49"/>
        <v>#REF!</v>
      </c>
      <c r="FO56" s="41" t="e">
        <f t="shared" si="49"/>
        <v>#REF!</v>
      </c>
      <c r="FP56" s="41" t="e">
        <f t="shared" si="49"/>
        <v>#REF!</v>
      </c>
      <c r="FQ56" s="41" t="e">
        <f t="shared" si="49"/>
        <v>#REF!</v>
      </c>
      <c r="FR56" s="41" t="e">
        <f t="shared" si="49"/>
        <v>#REF!</v>
      </c>
      <c r="FS56" s="41" t="e">
        <f t="shared" si="57"/>
        <v>#REF!</v>
      </c>
      <c r="FT56" s="41" t="e">
        <f t="shared" si="57"/>
        <v>#REF!</v>
      </c>
      <c r="FU56" s="41" t="e">
        <f t="shared" si="57"/>
        <v>#REF!</v>
      </c>
      <c r="FV56" s="41" t="e">
        <f t="shared" si="57"/>
        <v>#REF!</v>
      </c>
      <c r="FW56" s="41" t="e">
        <f t="shared" si="57"/>
        <v>#REF!</v>
      </c>
      <c r="FX56" s="41" t="e">
        <f t="shared" si="57"/>
        <v>#REF!</v>
      </c>
      <c r="FY56" s="41" t="e">
        <f t="shared" si="57"/>
        <v>#REF!</v>
      </c>
      <c r="FZ56" s="41" t="e">
        <f t="shared" si="57"/>
        <v>#REF!</v>
      </c>
      <c r="GA56" s="41" t="e">
        <f t="shared" si="57"/>
        <v>#REF!</v>
      </c>
      <c r="GB56" s="41" t="e">
        <f t="shared" si="57"/>
        <v>#REF!</v>
      </c>
      <c r="GC56" s="41" t="e">
        <f t="shared" si="57"/>
        <v>#REF!</v>
      </c>
      <c r="GD56" s="41" t="e">
        <f t="shared" si="57"/>
        <v>#REF!</v>
      </c>
      <c r="GE56" s="41" t="e">
        <f t="shared" si="57"/>
        <v>#REF!</v>
      </c>
      <c r="GF56" s="41" t="e">
        <f t="shared" si="57"/>
        <v>#REF!</v>
      </c>
      <c r="GG56" s="41" t="e">
        <f t="shared" si="57"/>
        <v>#REF!</v>
      </c>
      <c r="GH56" s="41" t="e">
        <f t="shared" si="57"/>
        <v>#REF!</v>
      </c>
      <c r="GI56" s="41" t="e">
        <f t="shared" si="58"/>
        <v>#REF!</v>
      </c>
      <c r="GJ56" s="41" t="e">
        <f t="shared" si="58"/>
        <v>#REF!</v>
      </c>
      <c r="GK56" s="41" t="e">
        <f t="shared" si="50"/>
        <v>#REF!</v>
      </c>
      <c r="GL56" s="41" t="e">
        <f t="shared" si="50"/>
        <v>#REF!</v>
      </c>
      <c r="GM56" s="41" t="e">
        <f t="shared" si="50"/>
        <v>#REF!</v>
      </c>
      <c r="GN56" s="41" t="e">
        <f t="shared" si="50"/>
        <v>#REF!</v>
      </c>
      <c r="GO56" s="41" t="e">
        <f t="shared" si="50"/>
        <v>#REF!</v>
      </c>
      <c r="GP56" s="41" t="e">
        <f t="shared" si="50"/>
        <v>#REF!</v>
      </c>
      <c r="GQ56" s="41" t="e">
        <f t="shared" si="50"/>
        <v>#REF!</v>
      </c>
      <c r="GR56" s="41" t="e">
        <f t="shared" si="50"/>
        <v>#REF!</v>
      </c>
      <c r="GS56" s="41" t="e">
        <f t="shared" si="50"/>
        <v>#REF!</v>
      </c>
      <c r="GT56" s="41" t="e">
        <f t="shared" si="50"/>
        <v>#REF!</v>
      </c>
      <c r="GU56" s="41" t="e">
        <f t="shared" si="50"/>
        <v>#REF!</v>
      </c>
      <c r="GV56" s="41" t="e">
        <f t="shared" si="50"/>
        <v>#REF!</v>
      </c>
      <c r="GW56" s="41" t="e">
        <f t="shared" si="50"/>
        <v>#REF!</v>
      </c>
      <c r="GX56" s="41" t="e">
        <f t="shared" si="50"/>
        <v>#REF!</v>
      </c>
      <c r="GY56" s="41" t="e">
        <f t="shared" si="59"/>
        <v>#REF!</v>
      </c>
      <c r="GZ56" s="41" t="e">
        <f t="shared" si="59"/>
        <v>#REF!</v>
      </c>
      <c r="HA56" s="41" t="e">
        <f t="shared" si="59"/>
        <v>#REF!</v>
      </c>
      <c r="HB56" s="41" t="e">
        <f t="shared" si="44"/>
        <v>#REF!</v>
      </c>
      <c r="HC56" s="41" t="e">
        <f t="shared" si="44"/>
        <v>#REF!</v>
      </c>
      <c r="HD56" s="41" t="e">
        <f t="shared" si="44"/>
        <v>#REF!</v>
      </c>
      <c r="HE56" s="41" t="e">
        <f t="shared" si="44"/>
        <v>#REF!</v>
      </c>
      <c r="HF56" s="41" t="e">
        <f t="shared" si="44"/>
        <v>#REF!</v>
      </c>
      <c r="HG56" s="41" t="e">
        <f t="shared" si="44"/>
        <v>#REF!</v>
      </c>
      <c r="HH56" s="41" t="e">
        <f t="shared" si="44"/>
        <v>#REF!</v>
      </c>
      <c r="HI56" s="41" t="e">
        <f t="shared" si="44"/>
        <v>#REF!</v>
      </c>
      <c r="HJ56" s="41" t="e">
        <f t="shared" si="44"/>
        <v>#REF!</v>
      </c>
    </row>
    <row r="57" spans="1:218" ht="14.4" x14ac:dyDescent="0.3">
      <c r="A57" s="42">
        <v>54</v>
      </c>
      <c r="B57" s="43" t="e">
        <f>'CMM1 - AUX CALC'!$BC$67</f>
        <v>#REF!</v>
      </c>
      <c r="BD57" s="41" t="e">
        <f>$B57/(_xlfn.SINGLE(PrazoConcessao)*12-BD$3+1)</f>
        <v>#REF!</v>
      </c>
      <c r="BE57" s="41" t="e">
        <f t="shared" si="61"/>
        <v>#REF!</v>
      </c>
      <c r="BF57" s="41" t="e">
        <f t="shared" si="61"/>
        <v>#REF!</v>
      </c>
      <c r="BG57" s="41" t="e">
        <f t="shared" si="61"/>
        <v>#REF!</v>
      </c>
      <c r="BH57" s="41" t="e">
        <f t="shared" si="61"/>
        <v>#REF!</v>
      </c>
      <c r="BI57" s="41" t="e">
        <f t="shared" si="61"/>
        <v>#REF!</v>
      </c>
      <c r="BJ57" s="41" t="e">
        <f t="shared" si="61"/>
        <v>#REF!</v>
      </c>
      <c r="BK57" s="41" t="e">
        <f t="shared" si="61"/>
        <v>#REF!</v>
      </c>
      <c r="BL57" s="41" t="e">
        <f t="shared" si="61"/>
        <v>#REF!</v>
      </c>
      <c r="BM57" s="41" t="e">
        <f t="shared" si="61"/>
        <v>#REF!</v>
      </c>
      <c r="BN57" s="41" t="e">
        <f t="shared" si="60"/>
        <v>#REF!</v>
      </c>
      <c r="BO57" s="41" t="e">
        <f t="shared" si="60"/>
        <v>#REF!</v>
      </c>
      <c r="BP57" s="41" t="e">
        <f t="shared" si="52"/>
        <v>#REF!</v>
      </c>
      <c r="BQ57" s="41" t="e">
        <f t="shared" si="52"/>
        <v>#REF!</v>
      </c>
      <c r="BR57" s="41" t="e">
        <f t="shared" si="52"/>
        <v>#REF!</v>
      </c>
      <c r="BS57" s="41" t="e">
        <f t="shared" si="52"/>
        <v>#REF!</v>
      </c>
      <c r="BT57" s="41" t="e">
        <f t="shared" si="52"/>
        <v>#REF!</v>
      </c>
      <c r="BU57" s="41" t="e">
        <f t="shared" si="52"/>
        <v>#REF!</v>
      </c>
      <c r="BV57" s="41" t="e">
        <f t="shared" si="52"/>
        <v>#REF!</v>
      </c>
      <c r="BW57" s="41" t="e">
        <f t="shared" si="52"/>
        <v>#REF!</v>
      </c>
      <c r="BX57" s="41" t="e">
        <f t="shared" si="52"/>
        <v>#REF!</v>
      </c>
      <c r="BY57" s="41" t="e">
        <f t="shared" si="52"/>
        <v>#REF!</v>
      </c>
      <c r="BZ57" s="41" t="e">
        <f t="shared" si="52"/>
        <v>#REF!</v>
      </c>
      <c r="CA57" s="41" t="e">
        <f t="shared" si="52"/>
        <v>#REF!</v>
      </c>
      <c r="CB57" s="41" t="e">
        <f t="shared" si="52"/>
        <v>#REF!</v>
      </c>
      <c r="CC57" s="41" t="e">
        <f t="shared" si="46"/>
        <v>#REF!</v>
      </c>
      <c r="CD57" s="41" t="e">
        <f t="shared" si="46"/>
        <v>#REF!</v>
      </c>
      <c r="CE57" s="41" t="e">
        <f t="shared" si="46"/>
        <v>#REF!</v>
      </c>
      <c r="CF57" s="41" t="e">
        <f t="shared" si="46"/>
        <v>#REF!</v>
      </c>
      <c r="CG57" s="41" t="e">
        <f t="shared" si="46"/>
        <v>#REF!</v>
      </c>
      <c r="CH57" s="41" t="e">
        <f t="shared" si="46"/>
        <v>#REF!</v>
      </c>
      <c r="CI57" s="41" t="e">
        <f t="shared" si="46"/>
        <v>#REF!</v>
      </c>
      <c r="CJ57" s="41" t="e">
        <f t="shared" si="46"/>
        <v>#REF!</v>
      </c>
      <c r="CK57" s="41" t="e">
        <f t="shared" si="46"/>
        <v>#REF!</v>
      </c>
      <c r="CL57" s="41" t="e">
        <f t="shared" si="46"/>
        <v>#REF!</v>
      </c>
      <c r="CM57" s="41" t="e">
        <f t="shared" si="46"/>
        <v>#REF!</v>
      </c>
      <c r="CN57" s="41" t="e">
        <f t="shared" si="46"/>
        <v>#REF!</v>
      </c>
      <c r="CO57" s="41" t="e">
        <f t="shared" si="46"/>
        <v>#REF!</v>
      </c>
      <c r="CP57" s="41" t="e">
        <f t="shared" si="46"/>
        <v>#REF!</v>
      </c>
      <c r="CQ57" s="41" t="e">
        <f t="shared" si="46"/>
        <v>#REF!</v>
      </c>
      <c r="CR57" s="41" t="e">
        <f t="shared" si="46"/>
        <v>#REF!</v>
      </c>
      <c r="CS57" s="41" t="e">
        <f t="shared" si="47"/>
        <v>#REF!</v>
      </c>
      <c r="CT57" s="41" t="e">
        <f t="shared" si="47"/>
        <v>#REF!</v>
      </c>
      <c r="CU57" s="41" t="e">
        <f t="shared" si="47"/>
        <v>#REF!</v>
      </c>
      <c r="CV57" s="41" t="e">
        <f t="shared" si="47"/>
        <v>#REF!</v>
      </c>
      <c r="CW57" s="41" t="e">
        <f t="shared" si="47"/>
        <v>#REF!</v>
      </c>
      <c r="CX57" s="41" t="e">
        <f t="shared" si="47"/>
        <v>#REF!</v>
      </c>
      <c r="CY57" s="41" t="e">
        <f t="shared" si="47"/>
        <v>#REF!</v>
      </c>
      <c r="CZ57" s="41" t="e">
        <f t="shared" si="47"/>
        <v>#REF!</v>
      </c>
      <c r="DA57" s="41" t="e">
        <f t="shared" si="47"/>
        <v>#REF!</v>
      </c>
      <c r="DB57" s="41" t="e">
        <f t="shared" si="47"/>
        <v>#REF!</v>
      </c>
      <c r="DC57" s="41" t="e">
        <f t="shared" si="47"/>
        <v>#REF!</v>
      </c>
      <c r="DD57" s="41" t="e">
        <f t="shared" si="47"/>
        <v>#REF!</v>
      </c>
      <c r="DE57" s="41" t="e">
        <f t="shared" si="47"/>
        <v>#REF!</v>
      </c>
      <c r="DF57" s="41" t="e">
        <f t="shared" si="47"/>
        <v>#REF!</v>
      </c>
      <c r="DG57" s="41" t="e">
        <f t="shared" si="53"/>
        <v>#REF!</v>
      </c>
      <c r="DH57" s="41" t="e">
        <f t="shared" si="53"/>
        <v>#REF!</v>
      </c>
      <c r="DI57" s="41" t="e">
        <f t="shared" si="53"/>
        <v>#REF!</v>
      </c>
      <c r="DJ57" s="41" t="e">
        <f t="shared" si="53"/>
        <v>#REF!</v>
      </c>
      <c r="DK57" s="41" t="e">
        <f t="shared" si="53"/>
        <v>#REF!</v>
      </c>
      <c r="DL57" s="41" t="e">
        <f t="shared" si="53"/>
        <v>#REF!</v>
      </c>
      <c r="DM57" s="41" t="e">
        <f t="shared" si="53"/>
        <v>#REF!</v>
      </c>
      <c r="DN57" s="41" t="e">
        <f t="shared" si="53"/>
        <v>#REF!</v>
      </c>
      <c r="DO57" s="41" t="e">
        <f t="shared" si="53"/>
        <v>#REF!</v>
      </c>
      <c r="DP57" s="41" t="e">
        <f t="shared" si="53"/>
        <v>#REF!</v>
      </c>
      <c r="DQ57" s="41" t="e">
        <f t="shared" si="53"/>
        <v>#REF!</v>
      </c>
      <c r="DR57" s="41" t="e">
        <f t="shared" si="53"/>
        <v>#REF!</v>
      </c>
      <c r="DS57" s="41" t="e">
        <f t="shared" si="53"/>
        <v>#REF!</v>
      </c>
      <c r="DT57" s="41" t="e">
        <f t="shared" si="53"/>
        <v>#REF!</v>
      </c>
      <c r="DU57" s="41" t="e">
        <f t="shared" si="53"/>
        <v>#REF!</v>
      </c>
      <c r="DV57" s="41" t="e">
        <f t="shared" si="53"/>
        <v>#REF!</v>
      </c>
      <c r="DW57" s="41" t="e">
        <f t="shared" si="54"/>
        <v>#REF!</v>
      </c>
      <c r="DX57" s="41" t="e">
        <f t="shared" si="54"/>
        <v>#REF!</v>
      </c>
      <c r="DY57" s="41" t="e">
        <f t="shared" si="48"/>
        <v>#REF!</v>
      </c>
      <c r="DZ57" s="41" t="e">
        <f t="shared" si="48"/>
        <v>#REF!</v>
      </c>
      <c r="EA57" s="41" t="e">
        <f t="shared" si="48"/>
        <v>#REF!</v>
      </c>
      <c r="EB57" s="41" t="e">
        <f t="shared" si="48"/>
        <v>#REF!</v>
      </c>
      <c r="EC57" s="41" t="e">
        <f t="shared" si="48"/>
        <v>#REF!</v>
      </c>
      <c r="ED57" s="41" t="e">
        <f t="shared" si="48"/>
        <v>#REF!</v>
      </c>
      <c r="EE57" s="41" t="e">
        <f t="shared" si="48"/>
        <v>#REF!</v>
      </c>
      <c r="EF57" s="41" t="e">
        <f t="shared" si="48"/>
        <v>#REF!</v>
      </c>
      <c r="EG57" s="41" t="e">
        <f t="shared" si="48"/>
        <v>#REF!</v>
      </c>
      <c r="EH57" s="41" t="e">
        <f t="shared" si="48"/>
        <v>#REF!</v>
      </c>
      <c r="EI57" s="41" t="e">
        <f t="shared" si="48"/>
        <v>#REF!</v>
      </c>
      <c r="EJ57" s="41" t="e">
        <f t="shared" si="48"/>
        <v>#REF!</v>
      </c>
      <c r="EK57" s="41" t="e">
        <f t="shared" si="48"/>
        <v>#REF!</v>
      </c>
      <c r="EL57" s="41" t="e">
        <f t="shared" si="48"/>
        <v>#REF!</v>
      </c>
      <c r="EM57" s="41" t="e">
        <f t="shared" si="55"/>
        <v>#REF!</v>
      </c>
      <c r="EN57" s="41" t="e">
        <f t="shared" si="55"/>
        <v>#REF!</v>
      </c>
      <c r="EO57" s="41" t="e">
        <f t="shared" si="55"/>
        <v>#REF!</v>
      </c>
      <c r="EP57" s="41" t="e">
        <f t="shared" si="55"/>
        <v>#REF!</v>
      </c>
      <c r="EQ57" s="41" t="e">
        <f t="shared" si="55"/>
        <v>#REF!</v>
      </c>
      <c r="ER57" s="41" t="e">
        <f t="shared" si="55"/>
        <v>#REF!</v>
      </c>
      <c r="ES57" s="41" t="e">
        <f t="shared" si="55"/>
        <v>#REF!</v>
      </c>
      <c r="ET57" s="41" t="e">
        <f t="shared" si="55"/>
        <v>#REF!</v>
      </c>
      <c r="EU57" s="41" t="e">
        <f t="shared" si="55"/>
        <v>#REF!</v>
      </c>
      <c r="EV57" s="41" t="e">
        <f t="shared" si="55"/>
        <v>#REF!</v>
      </c>
      <c r="EW57" s="41" t="e">
        <f t="shared" si="55"/>
        <v>#REF!</v>
      </c>
      <c r="EX57" s="41" t="e">
        <f t="shared" si="55"/>
        <v>#REF!</v>
      </c>
      <c r="EY57" s="41" t="e">
        <f t="shared" si="55"/>
        <v>#REF!</v>
      </c>
      <c r="EZ57" s="41" t="e">
        <f t="shared" si="55"/>
        <v>#REF!</v>
      </c>
      <c r="FA57" s="41" t="e">
        <f t="shared" si="55"/>
        <v>#REF!</v>
      </c>
      <c r="FB57" s="41" t="e">
        <f t="shared" si="55"/>
        <v>#REF!</v>
      </c>
      <c r="FC57" s="41" t="e">
        <f t="shared" si="56"/>
        <v>#REF!</v>
      </c>
      <c r="FD57" s="41" t="e">
        <f t="shared" si="56"/>
        <v>#REF!</v>
      </c>
      <c r="FE57" s="41" t="e">
        <f t="shared" si="49"/>
        <v>#REF!</v>
      </c>
      <c r="FF57" s="41" t="e">
        <f t="shared" si="49"/>
        <v>#REF!</v>
      </c>
      <c r="FG57" s="41" t="e">
        <f t="shared" si="49"/>
        <v>#REF!</v>
      </c>
      <c r="FH57" s="41" t="e">
        <f t="shared" si="49"/>
        <v>#REF!</v>
      </c>
      <c r="FI57" s="41" t="e">
        <f t="shared" si="49"/>
        <v>#REF!</v>
      </c>
      <c r="FJ57" s="41" t="e">
        <f t="shared" si="49"/>
        <v>#REF!</v>
      </c>
      <c r="FK57" s="41" t="e">
        <f t="shared" si="49"/>
        <v>#REF!</v>
      </c>
      <c r="FL57" s="41" t="e">
        <f t="shared" si="49"/>
        <v>#REF!</v>
      </c>
      <c r="FM57" s="41" t="e">
        <f t="shared" si="49"/>
        <v>#REF!</v>
      </c>
      <c r="FN57" s="41" t="e">
        <f t="shared" si="49"/>
        <v>#REF!</v>
      </c>
      <c r="FO57" s="41" t="e">
        <f t="shared" si="49"/>
        <v>#REF!</v>
      </c>
      <c r="FP57" s="41" t="e">
        <f t="shared" si="49"/>
        <v>#REF!</v>
      </c>
      <c r="FQ57" s="41" t="e">
        <f t="shared" si="49"/>
        <v>#REF!</v>
      </c>
      <c r="FR57" s="41" t="e">
        <f t="shared" si="49"/>
        <v>#REF!</v>
      </c>
      <c r="FS57" s="41" t="e">
        <f t="shared" si="57"/>
        <v>#REF!</v>
      </c>
      <c r="FT57" s="41" t="e">
        <f t="shared" si="57"/>
        <v>#REF!</v>
      </c>
      <c r="FU57" s="41" t="e">
        <f t="shared" si="57"/>
        <v>#REF!</v>
      </c>
      <c r="FV57" s="41" t="e">
        <f t="shared" si="57"/>
        <v>#REF!</v>
      </c>
      <c r="FW57" s="41" t="e">
        <f t="shared" si="57"/>
        <v>#REF!</v>
      </c>
      <c r="FX57" s="41" t="e">
        <f t="shared" si="57"/>
        <v>#REF!</v>
      </c>
      <c r="FY57" s="41" t="e">
        <f t="shared" si="57"/>
        <v>#REF!</v>
      </c>
      <c r="FZ57" s="41" t="e">
        <f t="shared" si="57"/>
        <v>#REF!</v>
      </c>
      <c r="GA57" s="41" t="e">
        <f t="shared" si="57"/>
        <v>#REF!</v>
      </c>
      <c r="GB57" s="41" t="e">
        <f t="shared" si="57"/>
        <v>#REF!</v>
      </c>
      <c r="GC57" s="41" t="e">
        <f t="shared" si="57"/>
        <v>#REF!</v>
      </c>
      <c r="GD57" s="41" t="e">
        <f t="shared" si="57"/>
        <v>#REF!</v>
      </c>
      <c r="GE57" s="41" t="e">
        <f t="shared" si="57"/>
        <v>#REF!</v>
      </c>
      <c r="GF57" s="41" t="e">
        <f t="shared" si="57"/>
        <v>#REF!</v>
      </c>
      <c r="GG57" s="41" t="e">
        <f t="shared" si="57"/>
        <v>#REF!</v>
      </c>
      <c r="GH57" s="41" t="e">
        <f t="shared" si="57"/>
        <v>#REF!</v>
      </c>
      <c r="GI57" s="41" t="e">
        <f t="shared" si="58"/>
        <v>#REF!</v>
      </c>
      <c r="GJ57" s="41" t="e">
        <f t="shared" si="58"/>
        <v>#REF!</v>
      </c>
      <c r="GK57" s="41" t="e">
        <f t="shared" si="50"/>
        <v>#REF!</v>
      </c>
      <c r="GL57" s="41" t="e">
        <f t="shared" si="50"/>
        <v>#REF!</v>
      </c>
      <c r="GM57" s="41" t="e">
        <f t="shared" si="50"/>
        <v>#REF!</v>
      </c>
      <c r="GN57" s="41" t="e">
        <f t="shared" si="50"/>
        <v>#REF!</v>
      </c>
      <c r="GO57" s="41" t="e">
        <f t="shared" si="50"/>
        <v>#REF!</v>
      </c>
      <c r="GP57" s="41" t="e">
        <f t="shared" si="50"/>
        <v>#REF!</v>
      </c>
      <c r="GQ57" s="41" t="e">
        <f t="shared" si="50"/>
        <v>#REF!</v>
      </c>
      <c r="GR57" s="41" t="e">
        <f t="shared" si="50"/>
        <v>#REF!</v>
      </c>
      <c r="GS57" s="41" t="e">
        <f t="shared" si="50"/>
        <v>#REF!</v>
      </c>
      <c r="GT57" s="41" t="e">
        <f t="shared" si="50"/>
        <v>#REF!</v>
      </c>
      <c r="GU57" s="41" t="e">
        <f t="shared" si="50"/>
        <v>#REF!</v>
      </c>
      <c r="GV57" s="41" t="e">
        <f t="shared" si="50"/>
        <v>#REF!</v>
      </c>
      <c r="GW57" s="41" t="e">
        <f t="shared" si="50"/>
        <v>#REF!</v>
      </c>
      <c r="GX57" s="41" t="e">
        <f t="shared" si="50"/>
        <v>#REF!</v>
      </c>
      <c r="GY57" s="41" t="e">
        <f t="shared" si="59"/>
        <v>#REF!</v>
      </c>
      <c r="GZ57" s="41" t="e">
        <f t="shared" si="59"/>
        <v>#REF!</v>
      </c>
      <c r="HA57" s="41" t="e">
        <f t="shared" si="59"/>
        <v>#REF!</v>
      </c>
      <c r="HB57" s="41" t="e">
        <f t="shared" si="44"/>
        <v>#REF!</v>
      </c>
      <c r="HC57" s="41" t="e">
        <f t="shared" si="44"/>
        <v>#REF!</v>
      </c>
      <c r="HD57" s="41" t="e">
        <f t="shared" si="44"/>
        <v>#REF!</v>
      </c>
      <c r="HE57" s="41" t="e">
        <f t="shared" si="44"/>
        <v>#REF!</v>
      </c>
      <c r="HF57" s="41" t="e">
        <f t="shared" si="44"/>
        <v>#REF!</v>
      </c>
      <c r="HG57" s="41" t="e">
        <f t="shared" si="44"/>
        <v>#REF!</v>
      </c>
      <c r="HH57" s="41" t="e">
        <f t="shared" si="44"/>
        <v>#REF!</v>
      </c>
      <c r="HI57" s="41" t="e">
        <f t="shared" si="44"/>
        <v>#REF!</v>
      </c>
      <c r="HJ57" s="41" t="e">
        <f t="shared" si="44"/>
        <v>#REF!</v>
      </c>
    </row>
    <row r="58" spans="1:218" ht="14.4" x14ac:dyDescent="0.3">
      <c r="A58" s="42">
        <v>55</v>
      </c>
      <c r="B58" s="43" t="e">
        <f>'CMM1 - AUX CALC'!$BD$67</f>
        <v>#REF!</v>
      </c>
      <c r="BE58" s="41" t="e">
        <f>$B58/(_xlfn.SINGLE(PrazoConcessao)*12-BE$3+1)</f>
        <v>#REF!</v>
      </c>
      <c r="BF58" s="41" t="e">
        <f t="shared" si="61"/>
        <v>#REF!</v>
      </c>
      <c r="BG58" s="41" t="e">
        <f t="shared" si="61"/>
        <v>#REF!</v>
      </c>
      <c r="BH58" s="41" t="e">
        <f t="shared" si="61"/>
        <v>#REF!</v>
      </c>
      <c r="BI58" s="41" t="e">
        <f t="shared" si="61"/>
        <v>#REF!</v>
      </c>
      <c r="BJ58" s="41" t="e">
        <f t="shared" si="61"/>
        <v>#REF!</v>
      </c>
      <c r="BK58" s="41" t="e">
        <f t="shared" si="61"/>
        <v>#REF!</v>
      </c>
      <c r="BL58" s="41" t="e">
        <f t="shared" si="61"/>
        <v>#REF!</v>
      </c>
      <c r="BM58" s="41" t="e">
        <f t="shared" si="61"/>
        <v>#REF!</v>
      </c>
      <c r="BN58" s="41" t="e">
        <f t="shared" si="60"/>
        <v>#REF!</v>
      </c>
      <c r="BO58" s="41" t="e">
        <f t="shared" si="60"/>
        <v>#REF!</v>
      </c>
      <c r="BP58" s="41" t="e">
        <f t="shared" si="52"/>
        <v>#REF!</v>
      </c>
      <c r="BQ58" s="41" t="e">
        <f t="shared" si="52"/>
        <v>#REF!</v>
      </c>
      <c r="BR58" s="41" t="e">
        <f t="shared" si="52"/>
        <v>#REF!</v>
      </c>
      <c r="BS58" s="41" t="e">
        <f t="shared" si="52"/>
        <v>#REF!</v>
      </c>
      <c r="BT58" s="41" t="e">
        <f t="shared" si="52"/>
        <v>#REF!</v>
      </c>
      <c r="BU58" s="41" t="e">
        <f t="shared" si="52"/>
        <v>#REF!</v>
      </c>
      <c r="BV58" s="41" t="e">
        <f t="shared" si="52"/>
        <v>#REF!</v>
      </c>
      <c r="BW58" s="41" t="e">
        <f t="shared" si="52"/>
        <v>#REF!</v>
      </c>
      <c r="BX58" s="41" t="e">
        <f t="shared" si="52"/>
        <v>#REF!</v>
      </c>
      <c r="BY58" s="41" t="e">
        <f t="shared" si="52"/>
        <v>#REF!</v>
      </c>
      <c r="BZ58" s="41" t="e">
        <f t="shared" si="52"/>
        <v>#REF!</v>
      </c>
      <c r="CA58" s="41" t="e">
        <f t="shared" si="52"/>
        <v>#REF!</v>
      </c>
      <c r="CB58" s="41" t="e">
        <f t="shared" si="52"/>
        <v>#REF!</v>
      </c>
      <c r="CC58" s="41" t="e">
        <f t="shared" si="46"/>
        <v>#REF!</v>
      </c>
      <c r="CD58" s="41" t="e">
        <f t="shared" si="46"/>
        <v>#REF!</v>
      </c>
      <c r="CE58" s="41" t="e">
        <f t="shared" si="46"/>
        <v>#REF!</v>
      </c>
      <c r="CF58" s="41" t="e">
        <f t="shared" si="46"/>
        <v>#REF!</v>
      </c>
      <c r="CG58" s="41" t="e">
        <f t="shared" si="46"/>
        <v>#REF!</v>
      </c>
      <c r="CH58" s="41" t="e">
        <f t="shared" si="46"/>
        <v>#REF!</v>
      </c>
      <c r="CI58" s="41" t="e">
        <f t="shared" si="46"/>
        <v>#REF!</v>
      </c>
      <c r="CJ58" s="41" t="e">
        <f t="shared" si="46"/>
        <v>#REF!</v>
      </c>
      <c r="CK58" s="41" t="e">
        <f t="shared" si="46"/>
        <v>#REF!</v>
      </c>
      <c r="CL58" s="41" t="e">
        <f t="shared" si="46"/>
        <v>#REF!</v>
      </c>
      <c r="CM58" s="41" t="e">
        <f t="shared" si="46"/>
        <v>#REF!</v>
      </c>
      <c r="CN58" s="41" t="e">
        <f t="shared" si="46"/>
        <v>#REF!</v>
      </c>
      <c r="CO58" s="41" t="e">
        <f t="shared" si="46"/>
        <v>#REF!</v>
      </c>
      <c r="CP58" s="41" t="e">
        <f t="shared" si="46"/>
        <v>#REF!</v>
      </c>
      <c r="CQ58" s="41" t="e">
        <f t="shared" si="46"/>
        <v>#REF!</v>
      </c>
      <c r="CR58" s="41" t="e">
        <f t="shared" si="46"/>
        <v>#REF!</v>
      </c>
      <c r="CS58" s="41" t="e">
        <f t="shared" si="47"/>
        <v>#REF!</v>
      </c>
      <c r="CT58" s="41" t="e">
        <f t="shared" si="47"/>
        <v>#REF!</v>
      </c>
      <c r="CU58" s="41" t="e">
        <f t="shared" si="47"/>
        <v>#REF!</v>
      </c>
      <c r="CV58" s="41" t="e">
        <f t="shared" si="47"/>
        <v>#REF!</v>
      </c>
      <c r="CW58" s="41" t="e">
        <f t="shared" si="47"/>
        <v>#REF!</v>
      </c>
      <c r="CX58" s="41" t="e">
        <f t="shared" si="47"/>
        <v>#REF!</v>
      </c>
      <c r="CY58" s="41" t="e">
        <f t="shared" si="47"/>
        <v>#REF!</v>
      </c>
      <c r="CZ58" s="41" t="e">
        <f t="shared" si="47"/>
        <v>#REF!</v>
      </c>
      <c r="DA58" s="41" t="e">
        <f t="shared" si="47"/>
        <v>#REF!</v>
      </c>
      <c r="DB58" s="41" t="e">
        <f t="shared" si="47"/>
        <v>#REF!</v>
      </c>
      <c r="DC58" s="41" t="e">
        <f t="shared" si="47"/>
        <v>#REF!</v>
      </c>
      <c r="DD58" s="41" t="e">
        <f t="shared" si="47"/>
        <v>#REF!</v>
      </c>
      <c r="DE58" s="41" t="e">
        <f t="shared" si="47"/>
        <v>#REF!</v>
      </c>
      <c r="DF58" s="41" t="e">
        <f t="shared" si="47"/>
        <v>#REF!</v>
      </c>
      <c r="DG58" s="41" t="e">
        <f t="shared" si="53"/>
        <v>#REF!</v>
      </c>
      <c r="DH58" s="41" t="e">
        <f t="shared" si="53"/>
        <v>#REF!</v>
      </c>
      <c r="DI58" s="41" t="e">
        <f t="shared" si="53"/>
        <v>#REF!</v>
      </c>
      <c r="DJ58" s="41" t="e">
        <f t="shared" si="53"/>
        <v>#REF!</v>
      </c>
      <c r="DK58" s="41" t="e">
        <f t="shared" si="53"/>
        <v>#REF!</v>
      </c>
      <c r="DL58" s="41" t="e">
        <f t="shared" si="53"/>
        <v>#REF!</v>
      </c>
      <c r="DM58" s="41" t="e">
        <f t="shared" si="53"/>
        <v>#REF!</v>
      </c>
      <c r="DN58" s="41" t="e">
        <f t="shared" si="53"/>
        <v>#REF!</v>
      </c>
      <c r="DO58" s="41" t="e">
        <f t="shared" si="53"/>
        <v>#REF!</v>
      </c>
      <c r="DP58" s="41" t="e">
        <f t="shared" si="53"/>
        <v>#REF!</v>
      </c>
      <c r="DQ58" s="41" t="e">
        <f t="shared" si="53"/>
        <v>#REF!</v>
      </c>
      <c r="DR58" s="41" t="e">
        <f t="shared" si="53"/>
        <v>#REF!</v>
      </c>
      <c r="DS58" s="41" t="e">
        <f t="shared" si="53"/>
        <v>#REF!</v>
      </c>
      <c r="DT58" s="41" t="e">
        <f t="shared" si="53"/>
        <v>#REF!</v>
      </c>
      <c r="DU58" s="41" t="e">
        <f t="shared" si="53"/>
        <v>#REF!</v>
      </c>
      <c r="DV58" s="41" t="e">
        <f t="shared" si="53"/>
        <v>#REF!</v>
      </c>
      <c r="DW58" s="41" t="e">
        <f t="shared" si="54"/>
        <v>#REF!</v>
      </c>
      <c r="DX58" s="41" t="e">
        <f t="shared" si="54"/>
        <v>#REF!</v>
      </c>
      <c r="DY58" s="41" t="e">
        <f t="shared" si="48"/>
        <v>#REF!</v>
      </c>
      <c r="DZ58" s="41" t="e">
        <f t="shared" si="48"/>
        <v>#REF!</v>
      </c>
      <c r="EA58" s="41" t="e">
        <f t="shared" si="48"/>
        <v>#REF!</v>
      </c>
      <c r="EB58" s="41" t="e">
        <f t="shared" si="48"/>
        <v>#REF!</v>
      </c>
      <c r="EC58" s="41" t="e">
        <f t="shared" si="48"/>
        <v>#REF!</v>
      </c>
      <c r="ED58" s="41" t="e">
        <f t="shared" si="48"/>
        <v>#REF!</v>
      </c>
      <c r="EE58" s="41" t="e">
        <f t="shared" si="48"/>
        <v>#REF!</v>
      </c>
      <c r="EF58" s="41" t="e">
        <f t="shared" si="48"/>
        <v>#REF!</v>
      </c>
      <c r="EG58" s="41" t="e">
        <f t="shared" si="48"/>
        <v>#REF!</v>
      </c>
      <c r="EH58" s="41" t="e">
        <f t="shared" si="48"/>
        <v>#REF!</v>
      </c>
      <c r="EI58" s="41" t="e">
        <f t="shared" si="48"/>
        <v>#REF!</v>
      </c>
      <c r="EJ58" s="41" t="e">
        <f t="shared" si="48"/>
        <v>#REF!</v>
      </c>
      <c r="EK58" s="41" t="e">
        <f t="shared" si="48"/>
        <v>#REF!</v>
      </c>
      <c r="EL58" s="41" t="e">
        <f t="shared" si="48"/>
        <v>#REF!</v>
      </c>
      <c r="EM58" s="41" t="e">
        <f t="shared" si="55"/>
        <v>#REF!</v>
      </c>
      <c r="EN58" s="41" t="e">
        <f t="shared" si="55"/>
        <v>#REF!</v>
      </c>
      <c r="EO58" s="41" t="e">
        <f t="shared" si="55"/>
        <v>#REF!</v>
      </c>
      <c r="EP58" s="41" t="e">
        <f t="shared" si="55"/>
        <v>#REF!</v>
      </c>
      <c r="EQ58" s="41" t="e">
        <f t="shared" si="55"/>
        <v>#REF!</v>
      </c>
      <c r="ER58" s="41" t="e">
        <f t="shared" si="55"/>
        <v>#REF!</v>
      </c>
      <c r="ES58" s="41" t="e">
        <f t="shared" si="55"/>
        <v>#REF!</v>
      </c>
      <c r="ET58" s="41" t="e">
        <f t="shared" si="55"/>
        <v>#REF!</v>
      </c>
      <c r="EU58" s="41" t="e">
        <f t="shared" si="55"/>
        <v>#REF!</v>
      </c>
      <c r="EV58" s="41" t="e">
        <f t="shared" si="55"/>
        <v>#REF!</v>
      </c>
      <c r="EW58" s="41" t="e">
        <f t="shared" si="55"/>
        <v>#REF!</v>
      </c>
      <c r="EX58" s="41" t="e">
        <f t="shared" si="55"/>
        <v>#REF!</v>
      </c>
      <c r="EY58" s="41" t="e">
        <f t="shared" si="55"/>
        <v>#REF!</v>
      </c>
      <c r="EZ58" s="41" t="e">
        <f t="shared" si="55"/>
        <v>#REF!</v>
      </c>
      <c r="FA58" s="41" t="e">
        <f t="shared" si="55"/>
        <v>#REF!</v>
      </c>
      <c r="FB58" s="41" t="e">
        <f t="shared" si="55"/>
        <v>#REF!</v>
      </c>
      <c r="FC58" s="41" t="e">
        <f t="shared" si="56"/>
        <v>#REF!</v>
      </c>
      <c r="FD58" s="41" t="e">
        <f t="shared" si="56"/>
        <v>#REF!</v>
      </c>
      <c r="FE58" s="41" t="e">
        <f t="shared" si="49"/>
        <v>#REF!</v>
      </c>
      <c r="FF58" s="41" t="e">
        <f t="shared" si="49"/>
        <v>#REF!</v>
      </c>
      <c r="FG58" s="41" t="e">
        <f t="shared" si="49"/>
        <v>#REF!</v>
      </c>
      <c r="FH58" s="41" t="e">
        <f t="shared" si="49"/>
        <v>#REF!</v>
      </c>
      <c r="FI58" s="41" t="e">
        <f t="shared" si="49"/>
        <v>#REF!</v>
      </c>
      <c r="FJ58" s="41" t="e">
        <f t="shared" si="49"/>
        <v>#REF!</v>
      </c>
      <c r="FK58" s="41" t="e">
        <f t="shared" si="49"/>
        <v>#REF!</v>
      </c>
      <c r="FL58" s="41" t="e">
        <f t="shared" si="49"/>
        <v>#REF!</v>
      </c>
      <c r="FM58" s="41" t="e">
        <f t="shared" si="49"/>
        <v>#REF!</v>
      </c>
      <c r="FN58" s="41" t="e">
        <f t="shared" si="49"/>
        <v>#REF!</v>
      </c>
      <c r="FO58" s="41" t="e">
        <f t="shared" si="49"/>
        <v>#REF!</v>
      </c>
      <c r="FP58" s="41" t="e">
        <f t="shared" si="49"/>
        <v>#REF!</v>
      </c>
      <c r="FQ58" s="41" t="e">
        <f t="shared" si="49"/>
        <v>#REF!</v>
      </c>
      <c r="FR58" s="41" t="e">
        <f t="shared" si="49"/>
        <v>#REF!</v>
      </c>
      <c r="FS58" s="41" t="e">
        <f t="shared" si="57"/>
        <v>#REF!</v>
      </c>
      <c r="FT58" s="41" t="e">
        <f t="shared" si="57"/>
        <v>#REF!</v>
      </c>
      <c r="FU58" s="41" t="e">
        <f t="shared" si="57"/>
        <v>#REF!</v>
      </c>
      <c r="FV58" s="41" t="e">
        <f t="shared" si="57"/>
        <v>#REF!</v>
      </c>
      <c r="FW58" s="41" t="e">
        <f t="shared" si="57"/>
        <v>#REF!</v>
      </c>
      <c r="FX58" s="41" t="e">
        <f t="shared" si="57"/>
        <v>#REF!</v>
      </c>
      <c r="FY58" s="41" t="e">
        <f t="shared" si="57"/>
        <v>#REF!</v>
      </c>
      <c r="FZ58" s="41" t="e">
        <f t="shared" si="57"/>
        <v>#REF!</v>
      </c>
      <c r="GA58" s="41" t="e">
        <f t="shared" si="57"/>
        <v>#REF!</v>
      </c>
      <c r="GB58" s="41" t="e">
        <f t="shared" si="57"/>
        <v>#REF!</v>
      </c>
      <c r="GC58" s="41" t="e">
        <f t="shared" si="57"/>
        <v>#REF!</v>
      </c>
      <c r="GD58" s="41" t="e">
        <f t="shared" si="57"/>
        <v>#REF!</v>
      </c>
      <c r="GE58" s="41" t="e">
        <f t="shared" si="57"/>
        <v>#REF!</v>
      </c>
      <c r="GF58" s="41" t="e">
        <f t="shared" si="57"/>
        <v>#REF!</v>
      </c>
      <c r="GG58" s="41" t="e">
        <f t="shared" si="57"/>
        <v>#REF!</v>
      </c>
      <c r="GH58" s="41" t="e">
        <f t="shared" si="57"/>
        <v>#REF!</v>
      </c>
      <c r="GI58" s="41" t="e">
        <f t="shared" si="58"/>
        <v>#REF!</v>
      </c>
      <c r="GJ58" s="41" t="e">
        <f t="shared" si="58"/>
        <v>#REF!</v>
      </c>
      <c r="GK58" s="41" t="e">
        <f t="shared" si="50"/>
        <v>#REF!</v>
      </c>
      <c r="GL58" s="41" t="e">
        <f t="shared" si="50"/>
        <v>#REF!</v>
      </c>
      <c r="GM58" s="41" t="e">
        <f t="shared" si="50"/>
        <v>#REF!</v>
      </c>
      <c r="GN58" s="41" t="e">
        <f t="shared" si="50"/>
        <v>#REF!</v>
      </c>
      <c r="GO58" s="41" t="e">
        <f t="shared" si="50"/>
        <v>#REF!</v>
      </c>
      <c r="GP58" s="41" t="e">
        <f t="shared" si="50"/>
        <v>#REF!</v>
      </c>
      <c r="GQ58" s="41" t="e">
        <f t="shared" si="50"/>
        <v>#REF!</v>
      </c>
      <c r="GR58" s="41" t="e">
        <f t="shared" si="50"/>
        <v>#REF!</v>
      </c>
      <c r="GS58" s="41" t="e">
        <f t="shared" si="50"/>
        <v>#REF!</v>
      </c>
      <c r="GT58" s="41" t="e">
        <f t="shared" si="50"/>
        <v>#REF!</v>
      </c>
      <c r="GU58" s="41" t="e">
        <f t="shared" si="50"/>
        <v>#REF!</v>
      </c>
      <c r="GV58" s="41" t="e">
        <f t="shared" si="50"/>
        <v>#REF!</v>
      </c>
      <c r="GW58" s="41" t="e">
        <f t="shared" si="50"/>
        <v>#REF!</v>
      </c>
      <c r="GX58" s="41" t="e">
        <f t="shared" si="50"/>
        <v>#REF!</v>
      </c>
      <c r="GY58" s="41" t="e">
        <f t="shared" si="59"/>
        <v>#REF!</v>
      </c>
      <c r="GZ58" s="41" t="e">
        <f t="shared" si="59"/>
        <v>#REF!</v>
      </c>
      <c r="HA58" s="41" t="e">
        <f t="shared" si="59"/>
        <v>#REF!</v>
      </c>
      <c r="HB58" s="41" t="e">
        <f t="shared" si="44"/>
        <v>#REF!</v>
      </c>
      <c r="HC58" s="41" t="e">
        <f t="shared" si="44"/>
        <v>#REF!</v>
      </c>
      <c r="HD58" s="41" t="e">
        <f t="shared" si="44"/>
        <v>#REF!</v>
      </c>
      <c r="HE58" s="41" t="e">
        <f t="shared" si="44"/>
        <v>#REF!</v>
      </c>
      <c r="HF58" s="41" t="e">
        <f t="shared" si="44"/>
        <v>#REF!</v>
      </c>
      <c r="HG58" s="41" t="e">
        <f t="shared" si="44"/>
        <v>#REF!</v>
      </c>
      <c r="HH58" s="41" t="e">
        <f t="shared" si="44"/>
        <v>#REF!</v>
      </c>
      <c r="HI58" s="41" t="e">
        <f t="shared" si="44"/>
        <v>#REF!</v>
      </c>
      <c r="HJ58" s="41" t="e">
        <f t="shared" si="44"/>
        <v>#REF!</v>
      </c>
    </row>
    <row r="59" spans="1:218" ht="14.4" x14ac:dyDescent="0.3">
      <c r="A59" s="42">
        <v>56</v>
      </c>
      <c r="B59" s="43" t="e">
        <f>'CMM1 - AUX CALC'!$BE$67</f>
        <v>#REF!</v>
      </c>
      <c r="BF59" s="41" t="e">
        <f>$B59/(_xlfn.SINGLE(PrazoConcessao)*12-BF$3+1)</f>
        <v>#REF!</v>
      </c>
      <c r="BG59" s="41" t="e">
        <f t="shared" si="61"/>
        <v>#REF!</v>
      </c>
      <c r="BH59" s="41" t="e">
        <f t="shared" si="61"/>
        <v>#REF!</v>
      </c>
      <c r="BI59" s="41" t="e">
        <f t="shared" si="61"/>
        <v>#REF!</v>
      </c>
      <c r="BJ59" s="41" t="e">
        <f t="shared" si="61"/>
        <v>#REF!</v>
      </c>
      <c r="BK59" s="41" t="e">
        <f t="shared" si="61"/>
        <v>#REF!</v>
      </c>
      <c r="BL59" s="41" t="e">
        <f t="shared" si="61"/>
        <v>#REF!</v>
      </c>
      <c r="BM59" s="41" t="e">
        <f t="shared" si="61"/>
        <v>#REF!</v>
      </c>
      <c r="BN59" s="41" t="e">
        <f t="shared" si="60"/>
        <v>#REF!</v>
      </c>
      <c r="BO59" s="41" t="e">
        <f t="shared" si="60"/>
        <v>#REF!</v>
      </c>
      <c r="BP59" s="41" t="e">
        <f t="shared" si="52"/>
        <v>#REF!</v>
      </c>
      <c r="BQ59" s="41" t="e">
        <f t="shared" si="52"/>
        <v>#REF!</v>
      </c>
      <c r="BR59" s="41" t="e">
        <f t="shared" si="52"/>
        <v>#REF!</v>
      </c>
      <c r="BS59" s="41" t="e">
        <f t="shared" si="52"/>
        <v>#REF!</v>
      </c>
      <c r="BT59" s="41" t="e">
        <f t="shared" si="52"/>
        <v>#REF!</v>
      </c>
      <c r="BU59" s="41" t="e">
        <f t="shared" si="52"/>
        <v>#REF!</v>
      </c>
      <c r="BV59" s="41" t="e">
        <f t="shared" si="52"/>
        <v>#REF!</v>
      </c>
      <c r="BW59" s="41" t="e">
        <f t="shared" si="52"/>
        <v>#REF!</v>
      </c>
      <c r="BX59" s="41" t="e">
        <f t="shared" si="52"/>
        <v>#REF!</v>
      </c>
      <c r="BY59" s="41" t="e">
        <f t="shared" si="52"/>
        <v>#REF!</v>
      </c>
      <c r="BZ59" s="41" t="e">
        <f t="shared" si="52"/>
        <v>#REF!</v>
      </c>
      <c r="CA59" s="41" t="e">
        <f t="shared" si="52"/>
        <v>#REF!</v>
      </c>
      <c r="CB59" s="41" t="e">
        <f t="shared" si="52"/>
        <v>#REF!</v>
      </c>
      <c r="CC59" s="41" t="e">
        <f t="shared" si="46"/>
        <v>#REF!</v>
      </c>
      <c r="CD59" s="41" t="e">
        <f t="shared" si="46"/>
        <v>#REF!</v>
      </c>
      <c r="CE59" s="41" t="e">
        <f t="shared" si="46"/>
        <v>#REF!</v>
      </c>
      <c r="CF59" s="41" t="e">
        <f t="shared" si="46"/>
        <v>#REF!</v>
      </c>
      <c r="CG59" s="41" t="e">
        <f t="shared" si="46"/>
        <v>#REF!</v>
      </c>
      <c r="CH59" s="41" t="e">
        <f t="shared" si="46"/>
        <v>#REF!</v>
      </c>
      <c r="CI59" s="41" t="e">
        <f t="shared" si="46"/>
        <v>#REF!</v>
      </c>
      <c r="CJ59" s="41" t="e">
        <f t="shared" si="46"/>
        <v>#REF!</v>
      </c>
      <c r="CK59" s="41" t="e">
        <f t="shared" si="46"/>
        <v>#REF!</v>
      </c>
      <c r="CL59" s="41" t="e">
        <f t="shared" si="46"/>
        <v>#REF!</v>
      </c>
      <c r="CM59" s="41" t="e">
        <f t="shared" si="46"/>
        <v>#REF!</v>
      </c>
      <c r="CN59" s="41" t="e">
        <f t="shared" si="46"/>
        <v>#REF!</v>
      </c>
      <c r="CO59" s="41" t="e">
        <f t="shared" si="46"/>
        <v>#REF!</v>
      </c>
      <c r="CP59" s="41" t="e">
        <f t="shared" si="46"/>
        <v>#REF!</v>
      </c>
      <c r="CQ59" s="41" t="e">
        <f t="shared" si="46"/>
        <v>#REF!</v>
      </c>
      <c r="CR59" s="41" t="e">
        <f t="shared" si="46"/>
        <v>#REF!</v>
      </c>
      <c r="CS59" s="41" t="e">
        <f t="shared" si="47"/>
        <v>#REF!</v>
      </c>
      <c r="CT59" s="41" t="e">
        <f t="shared" si="47"/>
        <v>#REF!</v>
      </c>
      <c r="CU59" s="41" t="e">
        <f t="shared" si="47"/>
        <v>#REF!</v>
      </c>
      <c r="CV59" s="41" t="e">
        <f t="shared" si="47"/>
        <v>#REF!</v>
      </c>
      <c r="CW59" s="41" t="e">
        <f t="shared" si="47"/>
        <v>#REF!</v>
      </c>
      <c r="CX59" s="41" t="e">
        <f t="shared" si="47"/>
        <v>#REF!</v>
      </c>
      <c r="CY59" s="41" t="e">
        <f t="shared" si="47"/>
        <v>#REF!</v>
      </c>
      <c r="CZ59" s="41" t="e">
        <f t="shared" si="47"/>
        <v>#REF!</v>
      </c>
      <c r="DA59" s="41" t="e">
        <f t="shared" si="47"/>
        <v>#REF!</v>
      </c>
      <c r="DB59" s="41" t="e">
        <f t="shared" si="47"/>
        <v>#REF!</v>
      </c>
      <c r="DC59" s="41" t="e">
        <f t="shared" si="47"/>
        <v>#REF!</v>
      </c>
      <c r="DD59" s="41" t="e">
        <f t="shared" si="47"/>
        <v>#REF!</v>
      </c>
      <c r="DE59" s="41" t="e">
        <f t="shared" si="47"/>
        <v>#REF!</v>
      </c>
      <c r="DF59" s="41" t="e">
        <f t="shared" si="47"/>
        <v>#REF!</v>
      </c>
      <c r="DG59" s="41" t="e">
        <f t="shared" si="53"/>
        <v>#REF!</v>
      </c>
      <c r="DH59" s="41" t="e">
        <f t="shared" si="53"/>
        <v>#REF!</v>
      </c>
      <c r="DI59" s="41" t="e">
        <f t="shared" si="53"/>
        <v>#REF!</v>
      </c>
      <c r="DJ59" s="41" t="e">
        <f t="shared" si="53"/>
        <v>#REF!</v>
      </c>
      <c r="DK59" s="41" t="e">
        <f t="shared" si="53"/>
        <v>#REF!</v>
      </c>
      <c r="DL59" s="41" t="e">
        <f t="shared" si="53"/>
        <v>#REF!</v>
      </c>
      <c r="DM59" s="41" t="e">
        <f t="shared" si="53"/>
        <v>#REF!</v>
      </c>
      <c r="DN59" s="41" t="e">
        <f t="shared" si="53"/>
        <v>#REF!</v>
      </c>
      <c r="DO59" s="41" t="e">
        <f t="shared" si="53"/>
        <v>#REF!</v>
      </c>
      <c r="DP59" s="41" t="e">
        <f t="shared" si="53"/>
        <v>#REF!</v>
      </c>
      <c r="DQ59" s="41" t="e">
        <f t="shared" si="53"/>
        <v>#REF!</v>
      </c>
      <c r="DR59" s="41" t="e">
        <f t="shared" si="53"/>
        <v>#REF!</v>
      </c>
      <c r="DS59" s="41" t="e">
        <f t="shared" si="53"/>
        <v>#REF!</v>
      </c>
      <c r="DT59" s="41" t="e">
        <f t="shared" si="53"/>
        <v>#REF!</v>
      </c>
      <c r="DU59" s="41" t="e">
        <f t="shared" si="53"/>
        <v>#REF!</v>
      </c>
      <c r="DV59" s="41" t="e">
        <f t="shared" si="53"/>
        <v>#REF!</v>
      </c>
      <c r="DW59" s="41" t="e">
        <f t="shared" si="54"/>
        <v>#REF!</v>
      </c>
      <c r="DX59" s="41" t="e">
        <f t="shared" si="54"/>
        <v>#REF!</v>
      </c>
      <c r="DY59" s="41" t="e">
        <f t="shared" si="48"/>
        <v>#REF!</v>
      </c>
      <c r="DZ59" s="41" t="e">
        <f t="shared" si="48"/>
        <v>#REF!</v>
      </c>
      <c r="EA59" s="41" t="e">
        <f t="shared" si="48"/>
        <v>#REF!</v>
      </c>
      <c r="EB59" s="41" t="e">
        <f t="shared" si="48"/>
        <v>#REF!</v>
      </c>
      <c r="EC59" s="41" t="e">
        <f t="shared" si="48"/>
        <v>#REF!</v>
      </c>
      <c r="ED59" s="41" t="e">
        <f t="shared" si="48"/>
        <v>#REF!</v>
      </c>
      <c r="EE59" s="41" t="e">
        <f t="shared" si="48"/>
        <v>#REF!</v>
      </c>
      <c r="EF59" s="41" t="e">
        <f t="shared" si="48"/>
        <v>#REF!</v>
      </c>
      <c r="EG59" s="41" t="e">
        <f t="shared" si="48"/>
        <v>#REF!</v>
      </c>
      <c r="EH59" s="41" t="e">
        <f t="shared" si="48"/>
        <v>#REF!</v>
      </c>
      <c r="EI59" s="41" t="e">
        <f t="shared" si="48"/>
        <v>#REF!</v>
      </c>
      <c r="EJ59" s="41" t="e">
        <f t="shared" si="48"/>
        <v>#REF!</v>
      </c>
      <c r="EK59" s="41" t="e">
        <f t="shared" si="48"/>
        <v>#REF!</v>
      </c>
      <c r="EL59" s="41" t="e">
        <f t="shared" si="48"/>
        <v>#REF!</v>
      </c>
      <c r="EM59" s="41" t="e">
        <f t="shared" si="55"/>
        <v>#REF!</v>
      </c>
      <c r="EN59" s="41" t="e">
        <f t="shared" si="55"/>
        <v>#REF!</v>
      </c>
      <c r="EO59" s="41" t="e">
        <f t="shared" si="55"/>
        <v>#REF!</v>
      </c>
      <c r="EP59" s="41" t="e">
        <f t="shared" si="55"/>
        <v>#REF!</v>
      </c>
      <c r="EQ59" s="41" t="e">
        <f t="shared" si="55"/>
        <v>#REF!</v>
      </c>
      <c r="ER59" s="41" t="e">
        <f t="shared" si="55"/>
        <v>#REF!</v>
      </c>
      <c r="ES59" s="41" t="e">
        <f t="shared" si="55"/>
        <v>#REF!</v>
      </c>
      <c r="ET59" s="41" t="e">
        <f t="shared" si="55"/>
        <v>#REF!</v>
      </c>
      <c r="EU59" s="41" t="e">
        <f t="shared" si="55"/>
        <v>#REF!</v>
      </c>
      <c r="EV59" s="41" t="e">
        <f t="shared" si="55"/>
        <v>#REF!</v>
      </c>
      <c r="EW59" s="41" t="e">
        <f t="shared" si="55"/>
        <v>#REF!</v>
      </c>
      <c r="EX59" s="41" t="e">
        <f t="shared" si="55"/>
        <v>#REF!</v>
      </c>
      <c r="EY59" s="41" t="e">
        <f t="shared" si="55"/>
        <v>#REF!</v>
      </c>
      <c r="EZ59" s="41" t="e">
        <f t="shared" si="55"/>
        <v>#REF!</v>
      </c>
      <c r="FA59" s="41" t="e">
        <f t="shared" si="55"/>
        <v>#REF!</v>
      </c>
      <c r="FB59" s="41" t="e">
        <f t="shared" si="55"/>
        <v>#REF!</v>
      </c>
      <c r="FC59" s="41" t="e">
        <f t="shared" si="56"/>
        <v>#REF!</v>
      </c>
      <c r="FD59" s="41" t="e">
        <f t="shared" si="56"/>
        <v>#REF!</v>
      </c>
      <c r="FE59" s="41" t="e">
        <f t="shared" si="49"/>
        <v>#REF!</v>
      </c>
      <c r="FF59" s="41" t="e">
        <f t="shared" si="49"/>
        <v>#REF!</v>
      </c>
      <c r="FG59" s="41" t="e">
        <f t="shared" si="49"/>
        <v>#REF!</v>
      </c>
      <c r="FH59" s="41" t="e">
        <f t="shared" si="49"/>
        <v>#REF!</v>
      </c>
      <c r="FI59" s="41" t="e">
        <f t="shared" si="49"/>
        <v>#REF!</v>
      </c>
      <c r="FJ59" s="41" t="e">
        <f t="shared" si="49"/>
        <v>#REF!</v>
      </c>
      <c r="FK59" s="41" t="e">
        <f t="shared" si="49"/>
        <v>#REF!</v>
      </c>
      <c r="FL59" s="41" t="e">
        <f t="shared" si="49"/>
        <v>#REF!</v>
      </c>
      <c r="FM59" s="41" t="e">
        <f t="shared" si="49"/>
        <v>#REF!</v>
      </c>
      <c r="FN59" s="41" t="e">
        <f t="shared" si="49"/>
        <v>#REF!</v>
      </c>
      <c r="FO59" s="41" t="e">
        <f t="shared" si="49"/>
        <v>#REF!</v>
      </c>
      <c r="FP59" s="41" t="e">
        <f t="shared" si="49"/>
        <v>#REF!</v>
      </c>
      <c r="FQ59" s="41" t="e">
        <f t="shared" si="49"/>
        <v>#REF!</v>
      </c>
      <c r="FR59" s="41" t="e">
        <f t="shared" si="49"/>
        <v>#REF!</v>
      </c>
      <c r="FS59" s="41" t="e">
        <f t="shared" si="57"/>
        <v>#REF!</v>
      </c>
      <c r="FT59" s="41" t="e">
        <f t="shared" si="57"/>
        <v>#REF!</v>
      </c>
      <c r="FU59" s="41" t="e">
        <f t="shared" si="57"/>
        <v>#REF!</v>
      </c>
      <c r="FV59" s="41" t="e">
        <f t="shared" si="57"/>
        <v>#REF!</v>
      </c>
      <c r="FW59" s="41" t="e">
        <f t="shared" si="57"/>
        <v>#REF!</v>
      </c>
      <c r="FX59" s="41" t="e">
        <f t="shared" si="57"/>
        <v>#REF!</v>
      </c>
      <c r="FY59" s="41" t="e">
        <f t="shared" si="57"/>
        <v>#REF!</v>
      </c>
      <c r="FZ59" s="41" t="e">
        <f t="shared" si="57"/>
        <v>#REF!</v>
      </c>
      <c r="GA59" s="41" t="e">
        <f t="shared" si="57"/>
        <v>#REF!</v>
      </c>
      <c r="GB59" s="41" t="e">
        <f t="shared" si="57"/>
        <v>#REF!</v>
      </c>
      <c r="GC59" s="41" t="e">
        <f t="shared" si="57"/>
        <v>#REF!</v>
      </c>
      <c r="GD59" s="41" t="e">
        <f t="shared" si="57"/>
        <v>#REF!</v>
      </c>
      <c r="GE59" s="41" t="e">
        <f t="shared" si="57"/>
        <v>#REF!</v>
      </c>
      <c r="GF59" s="41" t="e">
        <f t="shared" si="57"/>
        <v>#REF!</v>
      </c>
      <c r="GG59" s="41" t="e">
        <f t="shared" si="57"/>
        <v>#REF!</v>
      </c>
      <c r="GH59" s="41" t="e">
        <f t="shared" si="57"/>
        <v>#REF!</v>
      </c>
      <c r="GI59" s="41" t="e">
        <f t="shared" si="58"/>
        <v>#REF!</v>
      </c>
      <c r="GJ59" s="41" t="e">
        <f t="shared" si="58"/>
        <v>#REF!</v>
      </c>
      <c r="GK59" s="41" t="e">
        <f t="shared" si="50"/>
        <v>#REF!</v>
      </c>
      <c r="GL59" s="41" t="e">
        <f t="shared" si="50"/>
        <v>#REF!</v>
      </c>
      <c r="GM59" s="41" t="e">
        <f t="shared" si="50"/>
        <v>#REF!</v>
      </c>
      <c r="GN59" s="41" t="e">
        <f t="shared" si="50"/>
        <v>#REF!</v>
      </c>
      <c r="GO59" s="41" t="e">
        <f t="shared" si="50"/>
        <v>#REF!</v>
      </c>
      <c r="GP59" s="41" t="e">
        <f t="shared" si="50"/>
        <v>#REF!</v>
      </c>
      <c r="GQ59" s="41" t="e">
        <f t="shared" si="50"/>
        <v>#REF!</v>
      </c>
      <c r="GR59" s="41" t="e">
        <f t="shared" si="50"/>
        <v>#REF!</v>
      </c>
      <c r="GS59" s="41" t="e">
        <f t="shared" si="50"/>
        <v>#REF!</v>
      </c>
      <c r="GT59" s="41" t="e">
        <f t="shared" si="50"/>
        <v>#REF!</v>
      </c>
      <c r="GU59" s="41" t="e">
        <f t="shared" si="50"/>
        <v>#REF!</v>
      </c>
      <c r="GV59" s="41" t="e">
        <f t="shared" si="50"/>
        <v>#REF!</v>
      </c>
      <c r="GW59" s="41" t="e">
        <f t="shared" si="50"/>
        <v>#REF!</v>
      </c>
      <c r="GX59" s="41" t="e">
        <f t="shared" si="50"/>
        <v>#REF!</v>
      </c>
      <c r="GY59" s="41" t="e">
        <f t="shared" si="59"/>
        <v>#REF!</v>
      </c>
      <c r="GZ59" s="41" t="e">
        <f t="shared" si="59"/>
        <v>#REF!</v>
      </c>
      <c r="HA59" s="41" t="e">
        <f t="shared" si="59"/>
        <v>#REF!</v>
      </c>
      <c r="HB59" s="41" t="e">
        <f t="shared" si="44"/>
        <v>#REF!</v>
      </c>
      <c r="HC59" s="41" t="e">
        <f t="shared" si="44"/>
        <v>#REF!</v>
      </c>
      <c r="HD59" s="41" t="e">
        <f t="shared" si="44"/>
        <v>#REF!</v>
      </c>
      <c r="HE59" s="41" t="e">
        <f t="shared" si="44"/>
        <v>#REF!</v>
      </c>
      <c r="HF59" s="41" t="e">
        <f t="shared" si="44"/>
        <v>#REF!</v>
      </c>
      <c r="HG59" s="41" t="e">
        <f t="shared" si="44"/>
        <v>#REF!</v>
      </c>
      <c r="HH59" s="41" t="e">
        <f t="shared" si="44"/>
        <v>#REF!</v>
      </c>
      <c r="HI59" s="41" t="e">
        <f t="shared" si="44"/>
        <v>#REF!</v>
      </c>
      <c r="HJ59" s="41" t="e">
        <f t="shared" si="44"/>
        <v>#REF!</v>
      </c>
    </row>
    <row r="60" spans="1:218" ht="14.4" x14ac:dyDescent="0.3">
      <c r="A60" s="42">
        <v>57</v>
      </c>
      <c r="B60" s="43" t="e">
        <f>'CMM1 - AUX CALC'!$BF$67</f>
        <v>#REF!</v>
      </c>
      <c r="BG60" s="41" t="e">
        <f>$B60/(_xlfn.SINGLE(PrazoConcessao)*12-BG$3+1)</f>
        <v>#REF!</v>
      </c>
      <c r="BH60" s="41" t="e">
        <f t="shared" si="61"/>
        <v>#REF!</v>
      </c>
      <c r="BI60" s="41" t="e">
        <f t="shared" si="61"/>
        <v>#REF!</v>
      </c>
      <c r="BJ60" s="41" t="e">
        <f t="shared" si="61"/>
        <v>#REF!</v>
      </c>
      <c r="BK60" s="41" t="e">
        <f t="shared" si="61"/>
        <v>#REF!</v>
      </c>
      <c r="BL60" s="41" t="e">
        <f t="shared" si="61"/>
        <v>#REF!</v>
      </c>
      <c r="BM60" s="41" t="e">
        <f t="shared" si="61"/>
        <v>#REF!</v>
      </c>
      <c r="BN60" s="41" t="e">
        <f t="shared" si="60"/>
        <v>#REF!</v>
      </c>
      <c r="BO60" s="41" t="e">
        <f t="shared" si="60"/>
        <v>#REF!</v>
      </c>
      <c r="BP60" s="41" t="e">
        <f t="shared" si="52"/>
        <v>#REF!</v>
      </c>
      <c r="BQ60" s="41" t="e">
        <f t="shared" si="52"/>
        <v>#REF!</v>
      </c>
      <c r="BR60" s="41" t="e">
        <f t="shared" si="52"/>
        <v>#REF!</v>
      </c>
      <c r="BS60" s="41" t="e">
        <f t="shared" si="52"/>
        <v>#REF!</v>
      </c>
      <c r="BT60" s="41" t="e">
        <f t="shared" si="52"/>
        <v>#REF!</v>
      </c>
      <c r="BU60" s="41" t="e">
        <f t="shared" si="52"/>
        <v>#REF!</v>
      </c>
      <c r="BV60" s="41" t="e">
        <f t="shared" si="52"/>
        <v>#REF!</v>
      </c>
      <c r="BW60" s="41" t="e">
        <f t="shared" si="52"/>
        <v>#REF!</v>
      </c>
      <c r="BX60" s="41" t="e">
        <f t="shared" si="52"/>
        <v>#REF!</v>
      </c>
      <c r="BY60" s="41" t="e">
        <f t="shared" si="52"/>
        <v>#REF!</v>
      </c>
      <c r="BZ60" s="41" t="e">
        <f t="shared" si="52"/>
        <v>#REF!</v>
      </c>
      <c r="CA60" s="41" t="e">
        <f t="shared" si="52"/>
        <v>#REF!</v>
      </c>
      <c r="CB60" s="41" t="e">
        <f t="shared" si="52"/>
        <v>#REF!</v>
      </c>
      <c r="CC60" s="41" t="e">
        <f t="shared" si="46"/>
        <v>#REF!</v>
      </c>
      <c r="CD60" s="41" t="e">
        <f t="shared" si="46"/>
        <v>#REF!</v>
      </c>
      <c r="CE60" s="41" t="e">
        <f t="shared" si="46"/>
        <v>#REF!</v>
      </c>
      <c r="CF60" s="41" t="e">
        <f t="shared" si="46"/>
        <v>#REF!</v>
      </c>
      <c r="CG60" s="41" t="e">
        <f t="shared" si="46"/>
        <v>#REF!</v>
      </c>
      <c r="CH60" s="41" t="e">
        <f t="shared" si="46"/>
        <v>#REF!</v>
      </c>
      <c r="CI60" s="41" t="e">
        <f t="shared" si="46"/>
        <v>#REF!</v>
      </c>
      <c r="CJ60" s="41" t="e">
        <f t="shared" si="46"/>
        <v>#REF!</v>
      </c>
      <c r="CK60" s="41" t="e">
        <f t="shared" si="46"/>
        <v>#REF!</v>
      </c>
      <c r="CL60" s="41" t="e">
        <f t="shared" si="46"/>
        <v>#REF!</v>
      </c>
      <c r="CM60" s="41" t="e">
        <f t="shared" si="46"/>
        <v>#REF!</v>
      </c>
      <c r="CN60" s="41" t="e">
        <f t="shared" si="46"/>
        <v>#REF!</v>
      </c>
      <c r="CO60" s="41" t="e">
        <f t="shared" si="46"/>
        <v>#REF!</v>
      </c>
      <c r="CP60" s="41" t="e">
        <f t="shared" si="46"/>
        <v>#REF!</v>
      </c>
      <c r="CQ60" s="41" t="e">
        <f t="shared" si="46"/>
        <v>#REF!</v>
      </c>
      <c r="CR60" s="41" t="e">
        <f t="shared" si="46"/>
        <v>#REF!</v>
      </c>
      <c r="CS60" s="41" t="e">
        <f t="shared" si="47"/>
        <v>#REF!</v>
      </c>
      <c r="CT60" s="41" t="e">
        <f t="shared" si="47"/>
        <v>#REF!</v>
      </c>
      <c r="CU60" s="41" t="e">
        <f t="shared" si="47"/>
        <v>#REF!</v>
      </c>
      <c r="CV60" s="41" t="e">
        <f t="shared" si="47"/>
        <v>#REF!</v>
      </c>
      <c r="CW60" s="41" t="e">
        <f t="shared" si="47"/>
        <v>#REF!</v>
      </c>
      <c r="CX60" s="41" t="e">
        <f t="shared" si="47"/>
        <v>#REF!</v>
      </c>
      <c r="CY60" s="41" t="e">
        <f t="shared" si="47"/>
        <v>#REF!</v>
      </c>
      <c r="CZ60" s="41" t="e">
        <f t="shared" si="47"/>
        <v>#REF!</v>
      </c>
      <c r="DA60" s="41" t="e">
        <f t="shared" si="47"/>
        <v>#REF!</v>
      </c>
      <c r="DB60" s="41" t="e">
        <f t="shared" si="47"/>
        <v>#REF!</v>
      </c>
      <c r="DC60" s="41" t="e">
        <f t="shared" si="47"/>
        <v>#REF!</v>
      </c>
      <c r="DD60" s="41" t="e">
        <f t="shared" si="47"/>
        <v>#REF!</v>
      </c>
      <c r="DE60" s="41" t="e">
        <f t="shared" si="47"/>
        <v>#REF!</v>
      </c>
      <c r="DF60" s="41" t="e">
        <f t="shared" si="47"/>
        <v>#REF!</v>
      </c>
      <c r="DG60" s="41" t="e">
        <f t="shared" si="53"/>
        <v>#REF!</v>
      </c>
      <c r="DH60" s="41" t="e">
        <f t="shared" si="53"/>
        <v>#REF!</v>
      </c>
      <c r="DI60" s="41" t="e">
        <f t="shared" si="53"/>
        <v>#REF!</v>
      </c>
      <c r="DJ60" s="41" t="e">
        <f t="shared" si="53"/>
        <v>#REF!</v>
      </c>
      <c r="DK60" s="41" t="e">
        <f t="shared" si="53"/>
        <v>#REF!</v>
      </c>
      <c r="DL60" s="41" t="e">
        <f t="shared" si="53"/>
        <v>#REF!</v>
      </c>
      <c r="DM60" s="41" t="e">
        <f t="shared" si="53"/>
        <v>#REF!</v>
      </c>
      <c r="DN60" s="41" t="e">
        <f t="shared" si="53"/>
        <v>#REF!</v>
      </c>
      <c r="DO60" s="41" t="e">
        <f t="shared" si="53"/>
        <v>#REF!</v>
      </c>
      <c r="DP60" s="41" t="e">
        <f t="shared" si="53"/>
        <v>#REF!</v>
      </c>
      <c r="DQ60" s="41" t="e">
        <f t="shared" si="53"/>
        <v>#REF!</v>
      </c>
      <c r="DR60" s="41" t="e">
        <f t="shared" si="53"/>
        <v>#REF!</v>
      </c>
      <c r="DS60" s="41" t="e">
        <f t="shared" si="53"/>
        <v>#REF!</v>
      </c>
      <c r="DT60" s="41" t="e">
        <f t="shared" si="53"/>
        <v>#REF!</v>
      </c>
      <c r="DU60" s="41" t="e">
        <f t="shared" si="53"/>
        <v>#REF!</v>
      </c>
      <c r="DV60" s="41" t="e">
        <f t="shared" si="53"/>
        <v>#REF!</v>
      </c>
      <c r="DW60" s="41" t="e">
        <f t="shared" si="54"/>
        <v>#REF!</v>
      </c>
      <c r="DX60" s="41" t="e">
        <f t="shared" si="54"/>
        <v>#REF!</v>
      </c>
      <c r="DY60" s="41" t="e">
        <f t="shared" si="48"/>
        <v>#REF!</v>
      </c>
      <c r="DZ60" s="41" t="e">
        <f t="shared" si="48"/>
        <v>#REF!</v>
      </c>
      <c r="EA60" s="41" t="e">
        <f t="shared" si="48"/>
        <v>#REF!</v>
      </c>
      <c r="EB60" s="41" t="e">
        <f t="shared" si="48"/>
        <v>#REF!</v>
      </c>
      <c r="EC60" s="41" t="e">
        <f t="shared" si="48"/>
        <v>#REF!</v>
      </c>
      <c r="ED60" s="41" t="e">
        <f t="shared" si="48"/>
        <v>#REF!</v>
      </c>
      <c r="EE60" s="41" t="e">
        <f t="shared" si="48"/>
        <v>#REF!</v>
      </c>
      <c r="EF60" s="41" t="e">
        <f t="shared" si="48"/>
        <v>#REF!</v>
      </c>
      <c r="EG60" s="41" t="e">
        <f t="shared" si="48"/>
        <v>#REF!</v>
      </c>
      <c r="EH60" s="41" t="e">
        <f t="shared" si="48"/>
        <v>#REF!</v>
      </c>
      <c r="EI60" s="41" t="e">
        <f t="shared" si="48"/>
        <v>#REF!</v>
      </c>
      <c r="EJ60" s="41" t="e">
        <f t="shared" si="48"/>
        <v>#REF!</v>
      </c>
      <c r="EK60" s="41" t="e">
        <f t="shared" si="48"/>
        <v>#REF!</v>
      </c>
      <c r="EL60" s="41" t="e">
        <f t="shared" si="48"/>
        <v>#REF!</v>
      </c>
      <c r="EM60" s="41" t="e">
        <f t="shared" si="55"/>
        <v>#REF!</v>
      </c>
      <c r="EN60" s="41" t="e">
        <f t="shared" si="55"/>
        <v>#REF!</v>
      </c>
      <c r="EO60" s="41" t="e">
        <f t="shared" si="55"/>
        <v>#REF!</v>
      </c>
      <c r="EP60" s="41" t="e">
        <f t="shared" si="55"/>
        <v>#REF!</v>
      </c>
      <c r="EQ60" s="41" t="e">
        <f t="shared" si="55"/>
        <v>#REF!</v>
      </c>
      <c r="ER60" s="41" t="e">
        <f t="shared" si="55"/>
        <v>#REF!</v>
      </c>
      <c r="ES60" s="41" t="e">
        <f t="shared" si="55"/>
        <v>#REF!</v>
      </c>
      <c r="ET60" s="41" t="e">
        <f t="shared" si="55"/>
        <v>#REF!</v>
      </c>
      <c r="EU60" s="41" t="e">
        <f t="shared" si="55"/>
        <v>#REF!</v>
      </c>
      <c r="EV60" s="41" t="e">
        <f t="shared" si="55"/>
        <v>#REF!</v>
      </c>
      <c r="EW60" s="41" t="e">
        <f t="shared" si="55"/>
        <v>#REF!</v>
      </c>
      <c r="EX60" s="41" t="e">
        <f t="shared" si="55"/>
        <v>#REF!</v>
      </c>
      <c r="EY60" s="41" t="e">
        <f t="shared" si="55"/>
        <v>#REF!</v>
      </c>
      <c r="EZ60" s="41" t="e">
        <f t="shared" si="55"/>
        <v>#REF!</v>
      </c>
      <c r="FA60" s="41" t="e">
        <f t="shared" si="55"/>
        <v>#REF!</v>
      </c>
      <c r="FB60" s="41" t="e">
        <f t="shared" si="55"/>
        <v>#REF!</v>
      </c>
      <c r="FC60" s="41" t="e">
        <f t="shared" si="56"/>
        <v>#REF!</v>
      </c>
      <c r="FD60" s="41" t="e">
        <f t="shared" si="56"/>
        <v>#REF!</v>
      </c>
      <c r="FE60" s="41" t="e">
        <f t="shared" si="49"/>
        <v>#REF!</v>
      </c>
      <c r="FF60" s="41" t="e">
        <f t="shared" si="49"/>
        <v>#REF!</v>
      </c>
      <c r="FG60" s="41" t="e">
        <f t="shared" si="49"/>
        <v>#REF!</v>
      </c>
      <c r="FH60" s="41" t="e">
        <f t="shared" si="49"/>
        <v>#REF!</v>
      </c>
      <c r="FI60" s="41" t="e">
        <f t="shared" si="49"/>
        <v>#REF!</v>
      </c>
      <c r="FJ60" s="41" t="e">
        <f t="shared" si="49"/>
        <v>#REF!</v>
      </c>
      <c r="FK60" s="41" t="e">
        <f t="shared" si="49"/>
        <v>#REF!</v>
      </c>
      <c r="FL60" s="41" t="e">
        <f t="shared" si="49"/>
        <v>#REF!</v>
      </c>
      <c r="FM60" s="41" t="e">
        <f t="shared" si="49"/>
        <v>#REF!</v>
      </c>
      <c r="FN60" s="41" t="e">
        <f t="shared" si="49"/>
        <v>#REF!</v>
      </c>
      <c r="FO60" s="41" t="e">
        <f t="shared" si="49"/>
        <v>#REF!</v>
      </c>
      <c r="FP60" s="41" t="e">
        <f t="shared" si="49"/>
        <v>#REF!</v>
      </c>
      <c r="FQ60" s="41" t="e">
        <f t="shared" si="49"/>
        <v>#REF!</v>
      </c>
      <c r="FR60" s="41" t="e">
        <f t="shared" si="49"/>
        <v>#REF!</v>
      </c>
      <c r="FS60" s="41" t="e">
        <f t="shared" si="57"/>
        <v>#REF!</v>
      </c>
      <c r="FT60" s="41" t="e">
        <f t="shared" si="57"/>
        <v>#REF!</v>
      </c>
      <c r="FU60" s="41" t="e">
        <f t="shared" si="57"/>
        <v>#REF!</v>
      </c>
      <c r="FV60" s="41" t="e">
        <f t="shared" si="57"/>
        <v>#REF!</v>
      </c>
      <c r="FW60" s="41" t="e">
        <f t="shared" si="57"/>
        <v>#REF!</v>
      </c>
      <c r="FX60" s="41" t="e">
        <f t="shared" si="57"/>
        <v>#REF!</v>
      </c>
      <c r="FY60" s="41" t="e">
        <f t="shared" si="57"/>
        <v>#REF!</v>
      </c>
      <c r="FZ60" s="41" t="e">
        <f t="shared" si="57"/>
        <v>#REF!</v>
      </c>
      <c r="GA60" s="41" t="e">
        <f t="shared" si="57"/>
        <v>#REF!</v>
      </c>
      <c r="GB60" s="41" t="e">
        <f t="shared" si="57"/>
        <v>#REF!</v>
      </c>
      <c r="GC60" s="41" t="e">
        <f t="shared" si="57"/>
        <v>#REF!</v>
      </c>
      <c r="GD60" s="41" t="e">
        <f t="shared" si="57"/>
        <v>#REF!</v>
      </c>
      <c r="GE60" s="41" t="e">
        <f t="shared" si="57"/>
        <v>#REF!</v>
      </c>
      <c r="GF60" s="41" t="e">
        <f t="shared" si="57"/>
        <v>#REF!</v>
      </c>
      <c r="GG60" s="41" t="e">
        <f t="shared" si="57"/>
        <v>#REF!</v>
      </c>
      <c r="GH60" s="41" t="e">
        <f t="shared" si="57"/>
        <v>#REF!</v>
      </c>
      <c r="GI60" s="41" t="e">
        <f t="shared" si="58"/>
        <v>#REF!</v>
      </c>
      <c r="GJ60" s="41" t="e">
        <f t="shared" si="58"/>
        <v>#REF!</v>
      </c>
      <c r="GK60" s="41" t="e">
        <f t="shared" si="50"/>
        <v>#REF!</v>
      </c>
      <c r="GL60" s="41" t="e">
        <f t="shared" si="50"/>
        <v>#REF!</v>
      </c>
      <c r="GM60" s="41" t="e">
        <f t="shared" si="50"/>
        <v>#REF!</v>
      </c>
      <c r="GN60" s="41" t="e">
        <f t="shared" si="50"/>
        <v>#REF!</v>
      </c>
      <c r="GO60" s="41" t="e">
        <f t="shared" si="50"/>
        <v>#REF!</v>
      </c>
      <c r="GP60" s="41" t="e">
        <f t="shared" si="50"/>
        <v>#REF!</v>
      </c>
      <c r="GQ60" s="41" t="e">
        <f t="shared" si="50"/>
        <v>#REF!</v>
      </c>
      <c r="GR60" s="41" t="e">
        <f t="shared" si="50"/>
        <v>#REF!</v>
      </c>
      <c r="GS60" s="41" t="e">
        <f t="shared" si="50"/>
        <v>#REF!</v>
      </c>
      <c r="GT60" s="41" t="e">
        <f t="shared" si="50"/>
        <v>#REF!</v>
      </c>
      <c r="GU60" s="41" t="e">
        <f t="shared" si="50"/>
        <v>#REF!</v>
      </c>
      <c r="GV60" s="41" t="e">
        <f t="shared" si="50"/>
        <v>#REF!</v>
      </c>
      <c r="GW60" s="41" t="e">
        <f t="shared" si="50"/>
        <v>#REF!</v>
      </c>
      <c r="GX60" s="41" t="e">
        <f t="shared" si="50"/>
        <v>#REF!</v>
      </c>
      <c r="GY60" s="41" t="e">
        <f t="shared" si="59"/>
        <v>#REF!</v>
      </c>
      <c r="GZ60" s="41" t="e">
        <f t="shared" si="59"/>
        <v>#REF!</v>
      </c>
      <c r="HA60" s="41" t="e">
        <f t="shared" si="59"/>
        <v>#REF!</v>
      </c>
      <c r="HB60" s="41" t="e">
        <f t="shared" si="44"/>
        <v>#REF!</v>
      </c>
      <c r="HC60" s="41" t="e">
        <f t="shared" si="44"/>
        <v>#REF!</v>
      </c>
      <c r="HD60" s="41" t="e">
        <f t="shared" si="44"/>
        <v>#REF!</v>
      </c>
      <c r="HE60" s="41" t="e">
        <f t="shared" si="44"/>
        <v>#REF!</v>
      </c>
      <c r="HF60" s="41" t="e">
        <f t="shared" si="44"/>
        <v>#REF!</v>
      </c>
      <c r="HG60" s="41" t="e">
        <f t="shared" si="44"/>
        <v>#REF!</v>
      </c>
      <c r="HH60" s="41" t="e">
        <f t="shared" si="44"/>
        <v>#REF!</v>
      </c>
      <c r="HI60" s="41" t="e">
        <f t="shared" si="44"/>
        <v>#REF!</v>
      </c>
      <c r="HJ60" s="41" t="e">
        <f t="shared" si="44"/>
        <v>#REF!</v>
      </c>
    </row>
    <row r="61" spans="1:218" ht="14.4" x14ac:dyDescent="0.3">
      <c r="A61" s="42">
        <v>58</v>
      </c>
      <c r="B61" s="43" t="e">
        <f>'CMM1 - AUX CALC'!$BG$67</f>
        <v>#REF!</v>
      </c>
      <c r="BH61" s="41" t="e">
        <f>$B61/(_xlfn.SINGLE(PrazoConcessao)*12-BH$3+1)</f>
        <v>#REF!</v>
      </c>
      <c r="BI61" s="41" t="e">
        <f t="shared" si="61"/>
        <v>#REF!</v>
      </c>
      <c r="BJ61" s="41" t="e">
        <f t="shared" si="61"/>
        <v>#REF!</v>
      </c>
      <c r="BK61" s="41" t="e">
        <f t="shared" si="61"/>
        <v>#REF!</v>
      </c>
      <c r="BL61" s="41" t="e">
        <f t="shared" si="61"/>
        <v>#REF!</v>
      </c>
      <c r="BM61" s="41" t="e">
        <f t="shared" si="61"/>
        <v>#REF!</v>
      </c>
      <c r="BN61" s="41" t="e">
        <f t="shared" si="60"/>
        <v>#REF!</v>
      </c>
      <c r="BO61" s="41" t="e">
        <f t="shared" si="60"/>
        <v>#REF!</v>
      </c>
      <c r="BP61" s="41" t="e">
        <f t="shared" si="52"/>
        <v>#REF!</v>
      </c>
      <c r="BQ61" s="41" t="e">
        <f t="shared" si="52"/>
        <v>#REF!</v>
      </c>
      <c r="BR61" s="41" t="e">
        <f t="shared" si="52"/>
        <v>#REF!</v>
      </c>
      <c r="BS61" s="41" t="e">
        <f t="shared" si="52"/>
        <v>#REF!</v>
      </c>
      <c r="BT61" s="41" t="e">
        <f t="shared" si="52"/>
        <v>#REF!</v>
      </c>
      <c r="BU61" s="41" t="e">
        <f t="shared" si="52"/>
        <v>#REF!</v>
      </c>
      <c r="BV61" s="41" t="e">
        <f t="shared" si="52"/>
        <v>#REF!</v>
      </c>
      <c r="BW61" s="41" t="e">
        <f t="shared" si="52"/>
        <v>#REF!</v>
      </c>
      <c r="BX61" s="41" t="e">
        <f t="shared" si="52"/>
        <v>#REF!</v>
      </c>
      <c r="BY61" s="41" t="e">
        <f t="shared" si="52"/>
        <v>#REF!</v>
      </c>
      <c r="BZ61" s="41" t="e">
        <f t="shared" si="52"/>
        <v>#REF!</v>
      </c>
      <c r="CA61" s="41" t="e">
        <f t="shared" si="52"/>
        <v>#REF!</v>
      </c>
      <c r="CB61" s="41" t="e">
        <f t="shared" si="52"/>
        <v>#REF!</v>
      </c>
      <c r="CC61" s="41" t="e">
        <f t="shared" si="46"/>
        <v>#REF!</v>
      </c>
      <c r="CD61" s="41" t="e">
        <f t="shared" si="46"/>
        <v>#REF!</v>
      </c>
      <c r="CE61" s="41" t="e">
        <f t="shared" si="46"/>
        <v>#REF!</v>
      </c>
      <c r="CF61" s="41" t="e">
        <f t="shared" si="46"/>
        <v>#REF!</v>
      </c>
      <c r="CG61" s="41" t="e">
        <f t="shared" si="46"/>
        <v>#REF!</v>
      </c>
      <c r="CH61" s="41" t="e">
        <f t="shared" si="46"/>
        <v>#REF!</v>
      </c>
      <c r="CI61" s="41" t="e">
        <f t="shared" si="46"/>
        <v>#REF!</v>
      </c>
      <c r="CJ61" s="41" t="e">
        <f t="shared" si="46"/>
        <v>#REF!</v>
      </c>
      <c r="CK61" s="41" t="e">
        <f t="shared" si="46"/>
        <v>#REF!</v>
      </c>
      <c r="CL61" s="41" t="e">
        <f t="shared" si="46"/>
        <v>#REF!</v>
      </c>
      <c r="CM61" s="41" t="e">
        <f t="shared" si="46"/>
        <v>#REF!</v>
      </c>
      <c r="CN61" s="41" t="e">
        <f t="shared" si="46"/>
        <v>#REF!</v>
      </c>
      <c r="CO61" s="41" t="e">
        <f t="shared" si="46"/>
        <v>#REF!</v>
      </c>
      <c r="CP61" s="41" t="e">
        <f t="shared" si="46"/>
        <v>#REF!</v>
      </c>
      <c r="CQ61" s="41" t="e">
        <f t="shared" si="46"/>
        <v>#REF!</v>
      </c>
      <c r="CR61" s="41" t="e">
        <f t="shared" si="46"/>
        <v>#REF!</v>
      </c>
      <c r="CS61" s="41" t="e">
        <f t="shared" si="47"/>
        <v>#REF!</v>
      </c>
      <c r="CT61" s="41" t="e">
        <f t="shared" si="47"/>
        <v>#REF!</v>
      </c>
      <c r="CU61" s="41" t="e">
        <f t="shared" si="47"/>
        <v>#REF!</v>
      </c>
      <c r="CV61" s="41" t="e">
        <f t="shared" si="47"/>
        <v>#REF!</v>
      </c>
      <c r="CW61" s="41" t="e">
        <f t="shared" si="47"/>
        <v>#REF!</v>
      </c>
      <c r="CX61" s="41" t="e">
        <f t="shared" si="47"/>
        <v>#REF!</v>
      </c>
      <c r="CY61" s="41" t="e">
        <f t="shared" si="47"/>
        <v>#REF!</v>
      </c>
      <c r="CZ61" s="41" t="e">
        <f t="shared" si="47"/>
        <v>#REF!</v>
      </c>
      <c r="DA61" s="41" t="e">
        <f t="shared" si="47"/>
        <v>#REF!</v>
      </c>
      <c r="DB61" s="41" t="e">
        <f t="shared" si="47"/>
        <v>#REF!</v>
      </c>
      <c r="DC61" s="41" t="e">
        <f t="shared" si="47"/>
        <v>#REF!</v>
      </c>
      <c r="DD61" s="41" t="e">
        <f t="shared" si="47"/>
        <v>#REF!</v>
      </c>
      <c r="DE61" s="41" t="e">
        <f t="shared" si="47"/>
        <v>#REF!</v>
      </c>
      <c r="DF61" s="41" t="e">
        <f t="shared" si="47"/>
        <v>#REF!</v>
      </c>
      <c r="DG61" s="41" t="e">
        <f t="shared" si="53"/>
        <v>#REF!</v>
      </c>
      <c r="DH61" s="41" t="e">
        <f t="shared" si="53"/>
        <v>#REF!</v>
      </c>
      <c r="DI61" s="41" t="e">
        <f t="shared" si="53"/>
        <v>#REF!</v>
      </c>
      <c r="DJ61" s="41" t="e">
        <f t="shared" si="53"/>
        <v>#REF!</v>
      </c>
      <c r="DK61" s="41" t="e">
        <f t="shared" si="53"/>
        <v>#REF!</v>
      </c>
      <c r="DL61" s="41" t="e">
        <f t="shared" si="53"/>
        <v>#REF!</v>
      </c>
      <c r="DM61" s="41" t="e">
        <f t="shared" si="53"/>
        <v>#REF!</v>
      </c>
      <c r="DN61" s="41" t="e">
        <f t="shared" si="53"/>
        <v>#REF!</v>
      </c>
      <c r="DO61" s="41" t="e">
        <f t="shared" si="53"/>
        <v>#REF!</v>
      </c>
      <c r="DP61" s="41" t="e">
        <f t="shared" si="53"/>
        <v>#REF!</v>
      </c>
      <c r="DQ61" s="41" t="e">
        <f t="shared" si="53"/>
        <v>#REF!</v>
      </c>
      <c r="DR61" s="41" t="e">
        <f t="shared" si="53"/>
        <v>#REF!</v>
      </c>
      <c r="DS61" s="41" t="e">
        <f t="shared" si="53"/>
        <v>#REF!</v>
      </c>
      <c r="DT61" s="41" t="e">
        <f t="shared" si="53"/>
        <v>#REF!</v>
      </c>
      <c r="DU61" s="41" t="e">
        <f t="shared" si="53"/>
        <v>#REF!</v>
      </c>
      <c r="DV61" s="41" t="e">
        <f t="shared" si="53"/>
        <v>#REF!</v>
      </c>
      <c r="DW61" s="41" t="e">
        <f t="shared" si="54"/>
        <v>#REF!</v>
      </c>
      <c r="DX61" s="41" t="e">
        <f t="shared" si="54"/>
        <v>#REF!</v>
      </c>
      <c r="DY61" s="41" t="e">
        <f t="shared" si="48"/>
        <v>#REF!</v>
      </c>
      <c r="DZ61" s="41" t="e">
        <f t="shared" si="48"/>
        <v>#REF!</v>
      </c>
      <c r="EA61" s="41" t="e">
        <f t="shared" si="48"/>
        <v>#REF!</v>
      </c>
      <c r="EB61" s="41" t="e">
        <f t="shared" si="48"/>
        <v>#REF!</v>
      </c>
      <c r="EC61" s="41" t="e">
        <f t="shared" si="48"/>
        <v>#REF!</v>
      </c>
      <c r="ED61" s="41" t="e">
        <f t="shared" si="48"/>
        <v>#REF!</v>
      </c>
      <c r="EE61" s="41" t="e">
        <f t="shared" si="48"/>
        <v>#REF!</v>
      </c>
      <c r="EF61" s="41" t="e">
        <f t="shared" si="48"/>
        <v>#REF!</v>
      </c>
      <c r="EG61" s="41" t="e">
        <f t="shared" si="48"/>
        <v>#REF!</v>
      </c>
      <c r="EH61" s="41" t="e">
        <f t="shared" si="48"/>
        <v>#REF!</v>
      </c>
      <c r="EI61" s="41" t="e">
        <f t="shared" si="48"/>
        <v>#REF!</v>
      </c>
      <c r="EJ61" s="41" t="e">
        <f t="shared" si="48"/>
        <v>#REF!</v>
      </c>
      <c r="EK61" s="41" t="e">
        <f t="shared" si="48"/>
        <v>#REF!</v>
      </c>
      <c r="EL61" s="41" t="e">
        <f t="shared" si="48"/>
        <v>#REF!</v>
      </c>
      <c r="EM61" s="41" t="e">
        <f t="shared" si="55"/>
        <v>#REF!</v>
      </c>
      <c r="EN61" s="41" t="e">
        <f t="shared" si="55"/>
        <v>#REF!</v>
      </c>
      <c r="EO61" s="41" t="e">
        <f t="shared" si="55"/>
        <v>#REF!</v>
      </c>
      <c r="EP61" s="41" t="e">
        <f t="shared" si="55"/>
        <v>#REF!</v>
      </c>
      <c r="EQ61" s="41" t="e">
        <f t="shared" si="55"/>
        <v>#REF!</v>
      </c>
      <c r="ER61" s="41" t="e">
        <f t="shared" si="55"/>
        <v>#REF!</v>
      </c>
      <c r="ES61" s="41" t="e">
        <f t="shared" si="55"/>
        <v>#REF!</v>
      </c>
      <c r="ET61" s="41" t="e">
        <f t="shared" si="55"/>
        <v>#REF!</v>
      </c>
      <c r="EU61" s="41" t="e">
        <f t="shared" si="55"/>
        <v>#REF!</v>
      </c>
      <c r="EV61" s="41" t="e">
        <f t="shared" si="55"/>
        <v>#REF!</v>
      </c>
      <c r="EW61" s="41" t="e">
        <f t="shared" si="55"/>
        <v>#REF!</v>
      </c>
      <c r="EX61" s="41" t="e">
        <f t="shared" si="55"/>
        <v>#REF!</v>
      </c>
      <c r="EY61" s="41" t="e">
        <f t="shared" si="55"/>
        <v>#REF!</v>
      </c>
      <c r="EZ61" s="41" t="e">
        <f t="shared" si="55"/>
        <v>#REF!</v>
      </c>
      <c r="FA61" s="41" t="e">
        <f t="shared" si="55"/>
        <v>#REF!</v>
      </c>
      <c r="FB61" s="41" t="e">
        <f t="shared" si="55"/>
        <v>#REF!</v>
      </c>
      <c r="FC61" s="41" t="e">
        <f t="shared" si="56"/>
        <v>#REF!</v>
      </c>
      <c r="FD61" s="41" t="e">
        <f t="shared" si="56"/>
        <v>#REF!</v>
      </c>
      <c r="FE61" s="41" t="e">
        <f t="shared" si="49"/>
        <v>#REF!</v>
      </c>
      <c r="FF61" s="41" t="e">
        <f t="shared" si="49"/>
        <v>#REF!</v>
      </c>
      <c r="FG61" s="41" t="e">
        <f t="shared" si="49"/>
        <v>#REF!</v>
      </c>
      <c r="FH61" s="41" t="e">
        <f t="shared" si="49"/>
        <v>#REF!</v>
      </c>
      <c r="FI61" s="41" t="e">
        <f t="shared" si="49"/>
        <v>#REF!</v>
      </c>
      <c r="FJ61" s="41" t="e">
        <f t="shared" si="49"/>
        <v>#REF!</v>
      </c>
      <c r="FK61" s="41" t="e">
        <f t="shared" si="49"/>
        <v>#REF!</v>
      </c>
      <c r="FL61" s="41" t="e">
        <f t="shared" si="49"/>
        <v>#REF!</v>
      </c>
      <c r="FM61" s="41" t="e">
        <f t="shared" si="49"/>
        <v>#REF!</v>
      </c>
      <c r="FN61" s="41" t="e">
        <f t="shared" si="49"/>
        <v>#REF!</v>
      </c>
      <c r="FO61" s="41" t="e">
        <f t="shared" si="49"/>
        <v>#REF!</v>
      </c>
      <c r="FP61" s="41" t="e">
        <f t="shared" si="49"/>
        <v>#REF!</v>
      </c>
      <c r="FQ61" s="41" t="e">
        <f t="shared" si="49"/>
        <v>#REF!</v>
      </c>
      <c r="FR61" s="41" t="e">
        <f t="shared" si="49"/>
        <v>#REF!</v>
      </c>
      <c r="FS61" s="41" t="e">
        <f t="shared" si="57"/>
        <v>#REF!</v>
      </c>
      <c r="FT61" s="41" t="e">
        <f t="shared" si="57"/>
        <v>#REF!</v>
      </c>
      <c r="FU61" s="41" t="e">
        <f t="shared" si="57"/>
        <v>#REF!</v>
      </c>
      <c r="FV61" s="41" t="e">
        <f t="shared" si="57"/>
        <v>#REF!</v>
      </c>
      <c r="FW61" s="41" t="e">
        <f t="shared" si="57"/>
        <v>#REF!</v>
      </c>
      <c r="FX61" s="41" t="e">
        <f t="shared" si="57"/>
        <v>#REF!</v>
      </c>
      <c r="FY61" s="41" t="e">
        <f t="shared" si="57"/>
        <v>#REF!</v>
      </c>
      <c r="FZ61" s="41" t="e">
        <f t="shared" si="57"/>
        <v>#REF!</v>
      </c>
      <c r="GA61" s="41" t="e">
        <f t="shared" si="57"/>
        <v>#REF!</v>
      </c>
      <c r="GB61" s="41" t="e">
        <f t="shared" si="57"/>
        <v>#REF!</v>
      </c>
      <c r="GC61" s="41" t="e">
        <f t="shared" si="57"/>
        <v>#REF!</v>
      </c>
      <c r="GD61" s="41" t="e">
        <f t="shared" si="57"/>
        <v>#REF!</v>
      </c>
      <c r="GE61" s="41" t="e">
        <f t="shared" si="57"/>
        <v>#REF!</v>
      </c>
      <c r="GF61" s="41" t="e">
        <f t="shared" si="57"/>
        <v>#REF!</v>
      </c>
      <c r="GG61" s="41" t="e">
        <f t="shared" si="57"/>
        <v>#REF!</v>
      </c>
      <c r="GH61" s="41" t="e">
        <f t="shared" si="57"/>
        <v>#REF!</v>
      </c>
      <c r="GI61" s="41" t="e">
        <f t="shared" si="58"/>
        <v>#REF!</v>
      </c>
      <c r="GJ61" s="41" t="e">
        <f t="shared" si="58"/>
        <v>#REF!</v>
      </c>
      <c r="GK61" s="41" t="e">
        <f t="shared" si="50"/>
        <v>#REF!</v>
      </c>
      <c r="GL61" s="41" t="e">
        <f t="shared" si="50"/>
        <v>#REF!</v>
      </c>
      <c r="GM61" s="41" t="e">
        <f t="shared" si="50"/>
        <v>#REF!</v>
      </c>
      <c r="GN61" s="41" t="e">
        <f t="shared" si="50"/>
        <v>#REF!</v>
      </c>
      <c r="GO61" s="41" t="e">
        <f t="shared" si="50"/>
        <v>#REF!</v>
      </c>
      <c r="GP61" s="41" t="e">
        <f t="shared" si="50"/>
        <v>#REF!</v>
      </c>
      <c r="GQ61" s="41" t="e">
        <f t="shared" si="50"/>
        <v>#REF!</v>
      </c>
      <c r="GR61" s="41" t="e">
        <f t="shared" si="50"/>
        <v>#REF!</v>
      </c>
      <c r="GS61" s="41" t="e">
        <f t="shared" si="50"/>
        <v>#REF!</v>
      </c>
      <c r="GT61" s="41" t="e">
        <f t="shared" si="50"/>
        <v>#REF!</v>
      </c>
      <c r="GU61" s="41" t="e">
        <f t="shared" si="50"/>
        <v>#REF!</v>
      </c>
      <c r="GV61" s="41" t="e">
        <f t="shared" si="50"/>
        <v>#REF!</v>
      </c>
      <c r="GW61" s="41" t="e">
        <f t="shared" si="50"/>
        <v>#REF!</v>
      </c>
      <c r="GX61" s="41" t="e">
        <f t="shared" si="50"/>
        <v>#REF!</v>
      </c>
      <c r="GY61" s="41" t="e">
        <f t="shared" si="59"/>
        <v>#REF!</v>
      </c>
      <c r="GZ61" s="41" t="e">
        <f t="shared" si="59"/>
        <v>#REF!</v>
      </c>
      <c r="HA61" s="41" t="e">
        <f t="shared" si="59"/>
        <v>#REF!</v>
      </c>
      <c r="HB61" s="41" t="e">
        <f t="shared" si="44"/>
        <v>#REF!</v>
      </c>
      <c r="HC61" s="41" t="e">
        <f t="shared" si="44"/>
        <v>#REF!</v>
      </c>
      <c r="HD61" s="41" t="e">
        <f t="shared" si="44"/>
        <v>#REF!</v>
      </c>
      <c r="HE61" s="41" t="e">
        <f t="shared" si="44"/>
        <v>#REF!</v>
      </c>
      <c r="HF61" s="41" t="e">
        <f t="shared" si="44"/>
        <v>#REF!</v>
      </c>
      <c r="HG61" s="41" t="e">
        <f t="shared" si="44"/>
        <v>#REF!</v>
      </c>
      <c r="HH61" s="41" t="e">
        <f t="shared" si="44"/>
        <v>#REF!</v>
      </c>
      <c r="HI61" s="41" t="e">
        <f t="shared" si="44"/>
        <v>#REF!</v>
      </c>
      <c r="HJ61" s="41" t="e">
        <f t="shared" si="44"/>
        <v>#REF!</v>
      </c>
    </row>
    <row r="62" spans="1:218" ht="14.4" x14ac:dyDescent="0.3">
      <c r="A62" s="42">
        <v>59</v>
      </c>
      <c r="B62" s="43" t="e">
        <f>'CMM1 - AUX CALC'!$BH$67</f>
        <v>#REF!</v>
      </c>
      <c r="BI62" s="41" t="e">
        <f>$B62/(_xlfn.SINGLE(PrazoConcessao)*12-BI$3+1)</f>
        <v>#REF!</v>
      </c>
      <c r="BJ62" s="41" t="e">
        <f t="shared" si="61"/>
        <v>#REF!</v>
      </c>
      <c r="BK62" s="41" t="e">
        <f t="shared" si="61"/>
        <v>#REF!</v>
      </c>
      <c r="BL62" s="41" t="e">
        <f t="shared" si="61"/>
        <v>#REF!</v>
      </c>
      <c r="BM62" s="41" t="e">
        <f t="shared" si="61"/>
        <v>#REF!</v>
      </c>
      <c r="BN62" s="41" t="e">
        <f t="shared" si="60"/>
        <v>#REF!</v>
      </c>
      <c r="BO62" s="41" t="e">
        <f t="shared" si="60"/>
        <v>#REF!</v>
      </c>
      <c r="BP62" s="41" t="e">
        <f t="shared" si="52"/>
        <v>#REF!</v>
      </c>
      <c r="BQ62" s="41" t="e">
        <f t="shared" si="52"/>
        <v>#REF!</v>
      </c>
      <c r="BR62" s="41" t="e">
        <f t="shared" si="52"/>
        <v>#REF!</v>
      </c>
      <c r="BS62" s="41" t="e">
        <f t="shared" si="52"/>
        <v>#REF!</v>
      </c>
      <c r="BT62" s="41" t="e">
        <f t="shared" si="52"/>
        <v>#REF!</v>
      </c>
      <c r="BU62" s="41" t="e">
        <f t="shared" si="52"/>
        <v>#REF!</v>
      </c>
      <c r="BV62" s="41" t="e">
        <f t="shared" si="52"/>
        <v>#REF!</v>
      </c>
      <c r="BW62" s="41" t="e">
        <f t="shared" si="52"/>
        <v>#REF!</v>
      </c>
      <c r="BX62" s="41" t="e">
        <f t="shared" si="52"/>
        <v>#REF!</v>
      </c>
      <c r="BY62" s="41" t="e">
        <f t="shared" si="52"/>
        <v>#REF!</v>
      </c>
      <c r="BZ62" s="41" t="e">
        <f t="shared" si="52"/>
        <v>#REF!</v>
      </c>
      <c r="CA62" s="41" t="e">
        <f t="shared" si="52"/>
        <v>#REF!</v>
      </c>
      <c r="CB62" s="41" t="e">
        <f t="shared" si="52"/>
        <v>#REF!</v>
      </c>
      <c r="CC62" s="41" t="e">
        <f t="shared" si="46"/>
        <v>#REF!</v>
      </c>
      <c r="CD62" s="41" t="e">
        <f t="shared" si="46"/>
        <v>#REF!</v>
      </c>
      <c r="CE62" s="41" t="e">
        <f t="shared" si="46"/>
        <v>#REF!</v>
      </c>
      <c r="CF62" s="41" t="e">
        <f t="shared" si="46"/>
        <v>#REF!</v>
      </c>
      <c r="CG62" s="41" t="e">
        <f t="shared" si="46"/>
        <v>#REF!</v>
      </c>
      <c r="CH62" s="41" t="e">
        <f t="shared" si="46"/>
        <v>#REF!</v>
      </c>
      <c r="CI62" s="41" t="e">
        <f t="shared" si="46"/>
        <v>#REF!</v>
      </c>
      <c r="CJ62" s="41" t="e">
        <f t="shared" si="46"/>
        <v>#REF!</v>
      </c>
      <c r="CK62" s="41" t="e">
        <f t="shared" si="46"/>
        <v>#REF!</v>
      </c>
      <c r="CL62" s="41" t="e">
        <f t="shared" si="46"/>
        <v>#REF!</v>
      </c>
      <c r="CM62" s="41" t="e">
        <f t="shared" si="46"/>
        <v>#REF!</v>
      </c>
      <c r="CN62" s="41" t="e">
        <f t="shared" si="46"/>
        <v>#REF!</v>
      </c>
      <c r="CO62" s="41" t="e">
        <f t="shared" si="46"/>
        <v>#REF!</v>
      </c>
      <c r="CP62" s="41" t="e">
        <f t="shared" si="46"/>
        <v>#REF!</v>
      </c>
      <c r="CQ62" s="41" t="e">
        <f t="shared" si="46"/>
        <v>#REF!</v>
      </c>
      <c r="CR62" s="41" t="e">
        <f t="shared" si="46"/>
        <v>#REF!</v>
      </c>
      <c r="CS62" s="41" t="e">
        <f t="shared" si="47"/>
        <v>#REF!</v>
      </c>
      <c r="CT62" s="41" t="e">
        <f t="shared" si="47"/>
        <v>#REF!</v>
      </c>
      <c r="CU62" s="41" t="e">
        <f t="shared" si="47"/>
        <v>#REF!</v>
      </c>
      <c r="CV62" s="41" t="e">
        <f t="shared" si="47"/>
        <v>#REF!</v>
      </c>
      <c r="CW62" s="41" t="e">
        <f t="shared" si="47"/>
        <v>#REF!</v>
      </c>
      <c r="CX62" s="41" t="e">
        <f t="shared" si="47"/>
        <v>#REF!</v>
      </c>
      <c r="CY62" s="41" t="e">
        <f t="shared" si="47"/>
        <v>#REF!</v>
      </c>
      <c r="CZ62" s="41" t="e">
        <f t="shared" si="47"/>
        <v>#REF!</v>
      </c>
      <c r="DA62" s="41" t="e">
        <f t="shared" si="47"/>
        <v>#REF!</v>
      </c>
      <c r="DB62" s="41" t="e">
        <f t="shared" si="47"/>
        <v>#REF!</v>
      </c>
      <c r="DC62" s="41" t="e">
        <f t="shared" si="47"/>
        <v>#REF!</v>
      </c>
      <c r="DD62" s="41" t="e">
        <f t="shared" si="47"/>
        <v>#REF!</v>
      </c>
      <c r="DE62" s="41" t="e">
        <f t="shared" si="47"/>
        <v>#REF!</v>
      </c>
      <c r="DF62" s="41" t="e">
        <f t="shared" si="47"/>
        <v>#REF!</v>
      </c>
      <c r="DG62" s="41" t="e">
        <f t="shared" si="53"/>
        <v>#REF!</v>
      </c>
      <c r="DH62" s="41" t="e">
        <f t="shared" si="53"/>
        <v>#REF!</v>
      </c>
      <c r="DI62" s="41" t="e">
        <f t="shared" si="53"/>
        <v>#REF!</v>
      </c>
      <c r="DJ62" s="41" t="e">
        <f t="shared" si="53"/>
        <v>#REF!</v>
      </c>
      <c r="DK62" s="41" t="e">
        <f t="shared" si="53"/>
        <v>#REF!</v>
      </c>
      <c r="DL62" s="41" t="e">
        <f t="shared" si="53"/>
        <v>#REF!</v>
      </c>
      <c r="DM62" s="41" t="e">
        <f t="shared" si="53"/>
        <v>#REF!</v>
      </c>
      <c r="DN62" s="41" t="e">
        <f t="shared" si="53"/>
        <v>#REF!</v>
      </c>
      <c r="DO62" s="41" t="e">
        <f t="shared" si="53"/>
        <v>#REF!</v>
      </c>
      <c r="DP62" s="41" t="e">
        <f t="shared" si="53"/>
        <v>#REF!</v>
      </c>
      <c r="DQ62" s="41" t="e">
        <f t="shared" si="53"/>
        <v>#REF!</v>
      </c>
      <c r="DR62" s="41" t="e">
        <f t="shared" si="53"/>
        <v>#REF!</v>
      </c>
      <c r="DS62" s="41" t="e">
        <f t="shared" si="53"/>
        <v>#REF!</v>
      </c>
      <c r="DT62" s="41" t="e">
        <f t="shared" si="53"/>
        <v>#REF!</v>
      </c>
      <c r="DU62" s="41" t="e">
        <f t="shared" si="53"/>
        <v>#REF!</v>
      </c>
      <c r="DV62" s="41" t="e">
        <f t="shared" si="53"/>
        <v>#REF!</v>
      </c>
      <c r="DW62" s="41" t="e">
        <f t="shared" si="54"/>
        <v>#REF!</v>
      </c>
      <c r="DX62" s="41" t="e">
        <f t="shared" si="54"/>
        <v>#REF!</v>
      </c>
      <c r="DY62" s="41" t="e">
        <f t="shared" si="48"/>
        <v>#REF!</v>
      </c>
      <c r="DZ62" s="41" t="e">
        <f t="shared" si="48"/>
        <v>#REF!</v>
      </c>
      <c r="EA62" s="41" t="e">
        <f t="shared" si="48"/>
        <v>#REF!</v>
      </c>
      <c r="EB62" s="41" t="e">
        <f t="shared" si="48"/>
        <v>#REF!</v>
      </c>
      <c r="EC62" s="41" t="e">
        <f t="shared" si="48"/>
        <v>#REF!</v>
      </c>
      <c r="ED62" s="41" t="e">
        <f t="shared" si="48"/>
        <v>#REF!</v>
      </c>
      <c r="EE62" s="41" t="e">
        <f t="shared" si="48"/>
        <v>#REF!</v>
      </c>
      <c r="EF62" s="41" t="e">
        <f t="shared" si="48"/>
        <v>#REF!</v>
      </c>
      <c r="EG62" s="41" t="e">
        <f t="shared" si="48"/>
        <v>#REF!</v>
      </c>
      <c r="EH62" s="41" t="e">
        <f t="shared" si="48"/>
        <v>#REF!</v>
      </c>
      <c r="EI62" s="41" t="e">
        <f t="shared" si="48"/>
        <v>#REF!</v>
      </c>
      <c r="EJ62" s="41" t="e">
        <f t="shared" si="48"/>
        <v>#REF!</v>
      </c>
      <c r="EK62" s="41" t="e">
        <f t="shared" si="48"/>
        <v>#REF!</v>
      </c>
      <c r="EL62" s="41" t="e">
        <f t="shared" si="48"/>
        <v>#REF!</v>
      </c>
      <c r="EM62" s="41" t="e">
        <f t="shared" si="55"/>
        <v>#REF!</v>
      </c>
      <c r="EN62" s="41" t="e">
        <f t="shared" si="55"/>
        <v>#REF!</v>
      </c>
      <c r="EO62" s="41" t="e">
        <f t="shared" si="55"/>
        <v>#REF!</v>
      </c>
      <c r="EP62" s="41" t="e">
        <f t="shared" si="55"/>
        <v>#REF!</v>
      </c>
      <c r="EQ62" s="41" t="e">
        <f t="shared" si="55"/>
        <v>#REF!</v>
      </c>
      <c r="ER62" s="41" t="e">
        <f t="shared" si="55"/>
        <v>#REF!</v>
      </c>
      <c r="ES62" s="41" t="e">
        <f t="shared" si="55"/>
        <v>#REF!</v>
      </c>
      <c r="ET62" s="41" t="e">
        <f t="shared" si="55"/>
        <v>#REF!</v>
      </c>
      <c r="EU62" s="41" t="e">
        <f t="shared" si="55"/>
        <v>#REF!</v>
      </c>
      <c r="EV62" s="41" t="e">
        <f t="shared" si="55"/>
        <v>#REF!</v>
      </c>
      <c r="EW62" s="41" t="e">
        <f t="shared" si="55"/>
        <v>#REF!</v>
      </c>
      <c r="EX62" s="41" t="e">
        <f t="shared" si="55"/>
        <v>#REF!</v>
      </c>
      <c r="EY62" s="41" t="e">
        <f t="shared" si="55"/>
        <v>#REF!</v>
      </c>
      <c r="EZ62" s="41" t="e">
        <f t="shared" si="55"/>
        <v>#REF!</v>
      </c>
      <c r="FA62" s="41" t="e">
        <f t="shared" si="55"/>
        <v>#REF!</v>
      </c>
      <c r="FB62" s="41" t="e">
        <f t="shared" si="55"/>
        <v>#REF!</v>
      </c>
      <c r="FC62" s="41" t="e">
        <f t="shared" si="56"/>
        <v>#REF!</v>
      </c>
      <c r="FD62" s="41" t="e">
        <f t="shared" si="56"/>
        <v>#REF!</v>
      </c>
      <c r="FE62" s="41" t="e">
        <f t="shared" si="49"/>
        <v>#REF!</v>
      </c>
      <c r="FF62" s="41" t="e">
        <f t="shared" si="49"/>
        <v>#REF!</v>
      </c>
      <c r="FG62" s="41" t="e">
        <f t="shared" si="49"/>
        <v>#REF!</v>
      </c>
      <c r="FH62" s="41" t="e">
        <f t="shared" si="49"/>
        <v>#REF!</v>
      </c>
      <c r="FI62" s="41" t="e">
        <f t="shared" si="49"/>
        <v>#REF!</v>
      </c>
      <c r="FJ62" s="41" t="e">
        <f t="shared" si="49"/>
        <v>#REF!</v>
      </c>
      <c r="FK62" s="41" t="e">
        <f t="shared" si="49"/>
        <v>#REF!</v>
      </c>
      <c r="FL62" s="41" t="e">
        <f t="shared" si="49"/>
        <v>#REF!</v>
      </c>
      <c r="FM62" s="41" t="e">
        <f t="shared" si="49"/>
        <v>#REF!</v>
      </c>
      <c r="FN62" s="41" t="e">
        <f t="shared" si="49"/>
        <v>#REF!</v>
      </c>
      <c r="FO62" s="41" t="e">
        <f t="shared" si="49"/>
        <v>#REF!</v>
      </c>
      <c r="FP62" s="41" t="e">
        <f t="shared" si="49"/>
        <v>#REF!</v>
      </c>
      <c r="FQ62" s="41" t="e">
        <f t="shared" si="49"/>
        <v>#REF!</v>
      </c>
      <c r="FR62" s="41" t="e">
        <f t="shared" si="49"/>
        <v>#REF!</v>
      </c>
      <c r="FS62" s="41" t="e">
        <f t="shared" si="57"/>
        <v>#REF!</v>
      </c>
      <c r="FT62" s="41" t="e">
        <f t="shared" si="57"/>
        <v>#REF!</v>
      </c>
      <c r="FU62" s="41" t="e">
        <f t="shared" si="57"/>
        <v>#REF!</v>
      </c>
      <c r="FV62" s="41" t="e">
        <f t="shared" si="57"/>
        <v>#REF!</v>
      </c>
      <c r="FW62" s="41" t="e">
        <f t="shared" si="57"/>
        <v>#REF!</v>
      </c>
      <c r="FX62" s="41" t="e">
        <f t="shared" si="57"/>
        <v>#REF!</v>
      </c>
      <c r="FY62" s="41" t="e">
        <f t="shared" si="57"/>
        <v>#REF!</v>
      </c>
      <c r="FZ62" s="41" t="e">
        <f t="shared" si="57"/>
        <v>#REF!</v>
      </c>
      <c r="GA62" s="41" t="e">
        <f t="shared" si="57"/>
        <v>#REF!</v>
      </c>
      <c r="GB62" s="41" t="e">
        <f t="shared" si="57"/>
        <v>#REF!</v>
      </c>
      <c r="GC62" s="41" t="e">
        <f t="shared" si="57"/>
        <v>#REF!</v>
      </c>
      <c r="GD62" s="41" t="e">
        <f t="shared" si="57"/>
        <v>#REF!</v>
      </c>
      <c r="GE62" s="41" t="e">
        <f t="shared" si="57"/>
        <v>#REF!</v>
      </c>
      <c r="GF62" s="41" t="e">
        <f t="shared" si="57"/>
        <v>#REF!</v>
      </c>
      <c r="GG62" s="41" t="e">
        <f t="shared" si="57"/>
        <v>#REF!</v>
      </c>
      <c r="GH62" s="41" t="e">
        <f t="shared" si="57"/>
        <v>#REF!</v>
      </c>
      <c r="GI62" s="41" t="e">
        <f t="shared" si="58"/>
        <v>#REF!</v>
      </c>
      <c r="GJ62" s="41" t="e">
        <f t="shared" si="58"/>
        <v>#REF!</v>
      </c>
      <c r="GK62" s="41" t="e">
        <f t="shared" si="50"/>
        <v>#REF!</v>
      </c>
      <c r="GL62" s="41" t="e">
        <f t="shared" si="50"/>
        <v>#REF!</v>
      </c>
      <c r="GM62" s="41" t="e">
        <f t="shared" si="50"/>
        <v>#REF!</v>
      </c>
      <c r="GN62" s="41" t="e">
        <f t="shared" si="50"/>
        <v>#REF!</v>
      </c>
      <c r="GO62" s="41" t="e">
        <f t="shared" si="50"/>
        <v>#REF!</v>
      </c>
      <c r="GP62" s="41" t="e">
        <f t="shared" si="50"/>
        <v>#REF!</v>
      </c>
      <c r="GQ62" s="41" t="e">
        <f t="shared" si="50"/>
        <v>#REF!</v>
      </c>
      <c r="GR62" s="41" t="e">
        <f t="shared" si="50"/>
        <v>#REF!</v>
      </c>
      <c r="GS62" s="41" t="e">
        <f t="shared" si="50"/>
        <v>#REF!</v>
      </c>
      <c r="GT62" s="41" t="e">
        <f t="shared" si="50"/>
        <v>#REF!</v>
      </c>
      <c r="GU62" s="41" t="e">
        <f t="shared" si="50"/>
        <v>#REF!</v>
      </c>
      <c r="GV62" s="41" t="e">
        <f t="shared" si="50"/>
        <v>#REF!</v>
      </c>
      <c r="GW62" s="41" t="e">
        <f t="shared" si="50"/>
        <v>#REF!</v>
      </c>
      <c r="GX62" s="41" t="e">
        <f t="shared" si="50"/>
        <v>#REF!</v>
      </c>
      <c r="GY62" s="41" t="e">
        <f t="shared" si="59"/>
        <v>#REF!</v>
      </c>
      <c r="GZ62" s="41" t="e">
        <f t="shared" si="59"/>
        <v>#REF!</v>
      </c>
      <c r="HA62" s="41" t="e">
        <f t="shared" si="59"/>
        <v>#REF!</v>
      </c>
      <c r="HB62" s="41" t="e">
        <f t="shared" si="44"/>
        <v>#REF!</v>
      </c>
      <c r="HC62" s="41" t="e">
        <f t="shared" si="44"/>
        <v>#REF!</v>
      </c>
      <c r="HD62" s="41" t="e">
        <f t="shared" si="44"/>
        <v>#REF!</v>
      </c>
      <c r="HE62" s="41" t="e">
        <f t="shared" si="44"/>
        <v>#REF!</v>
      </c>
      <c r="HF62" s="41" t="e">
        <f t="shared" si="44"/>
        <v>#REF!</v>
      </c>
      <c r="HG62" s="41" t="e">
        <f t="shared" si="44"/>
        <v>#REF!</v>
      </c>
      <c r="HH62" s="41" t="e">
        <f t="shared" si="44"/>
        <v>#REF!</v>
      </c>
      <c r="HI62" s="41" t="e">
        <f t="shared" si="44"/>
        <v>#REF!</v>
      </c>
      <c r="HJ62" s="41" t="e">
        <f t="shared" si="44"/>
        <v>#REF!</v>
      </c>
    </row>
    <row r="63" spans="1:218" ht="14.4" x14ac:dyDescent="0.3">
      <c r="A63" s="42">
        <v>60</v>
      </c>
      <c r="B63" s="43" t="e">
        <f>'CMM1 - AUX CALC'!$BI$67</f>
        <v>#REF!</v>
      </c>
      <c r="BJ63" s="41" t="e">
        <f>$B63/(_xlfn.SINGLE(PrazoConcessao)*12-BJ$3+1)</f>
        <v>#REF!</v>
      </c>
      <c r="BK63" s="41" t="e">
        <f t="shared" si="61"/>
        <v>#REF!</v>
      </c>
      <c r="BL63" s="41" t="e">
        <f t="shared" si="61"/>
        <v>#REF!</v>
      </c>
      <c r="BM63" s="41" t="e">
        <f t="shared" si="61"/>
        <v>#REF!</v>
      </c>
      <c r="BN63" s="41" t="e">
        <f t="shared" si="60"/>
        <v>#REF!</v>
      </c>
      <c r="BO63" s="41" t="e">
        <f t="shared" si="60"/>
        <v>#REF!</v>
      </c>
      <c r="BP63" s="41" t="e">
        <f t="shared" si="52"/>
        <v>#REF!</v>
      </c>
      <c r="BQ63" s="41" t="e">
        <f t="shared" si="52"/>
        <v>#REF!</v>
      </c>
      <c r="BR63" s="41" t="e">
        <f t="shared" si="52"/>
        <v>#REF!</v>
      </c>
      <c r="BS63" s="41" t="e">
        <f t="shared" si="52"/>
        <v>#REF!</v>
      </c>
      <c r="BT63" s="41" t="e">
        <f t="shared" si="52"/>
        <v>#REF!</v>
      </c>
      <c r="BU63" s="41" t="e">
        <f t="shared" si="52"/>
        <v>#REF!</v>
      </c>
      <c r="BV63" s="41" t="e">
        <f t="shared" si="52"/>
        <v>#REF!</v>
      </c>
      <c r="BW63" s="41" t="e">
        <f t="shared" si="52"/>
        <v>#REF!</v>
      </c>
      <c r="BX63" s="41" t="e">
        <f t="shared" si="52"/>
        <v>#REF!</v>
      </c>
      <c r="BY63" s="41" t="e">
        <f t="shared" si="52"/>
        <v>#REF!</v>
      </c>
      <c r="BZ63" s="41" t="e">
        <f t="shared" si="52"/>
        <v>#REF!</v>
      </c>
      <c r="CA63" s="41" t="e">
        <f t="shared" si="52"/>
        <v>#REF!</v>
      </c>
      <c r="CB63" s="41" t="e">
        <f t="shared" si="52"/>
        <v>#REF!</v>
      </c>
      <c r="CC63" s="41" t="e">
        <f t="shared" si="46"/>
        <v>#REF!</v>
      </c>
      <c r="CD63" s="41" t="e">
        <f t="shared" si="46"/>
        <v>#REF!</v>
      </c>
      <c r="CE63" s="41" t="e">
        <f t="shared" si="46"/>
        <v>#REF!</v>
      </c>
      <c r="CF63" s="41" t="e">
        <f t="shared" si="46"/>
        <v>#REF!</v>
      </c>
      <c r="CG63" s="41" t="e">
        <f t="shared" si="46"/>
        <v>#REF!</v>
      </c>
      <c r="CH63" s="41" t="e">
        <f t="shared" si="46"/>
        <v>#REF!</v>
      </c>
      <c r="CI63" s="41" t="e">
        <f t="shared" si="46"/>
        <v>#REF!</v>
      </c>
      <c r="CJ63" s="41" t="e">
        <f t="shared" si="46"/>
        <v>#REF!</v>
      </c>
      <c r="CK63" s="41" t="e">
        <f t="shared" si="46"/>
        <v>#REF!</v>
      </c>
      <c r="CL63" s="41" t="e">
        <f t="shared" si="46"/>
        <v>#REF!</v>
      </c>
      <c r="CM63" s="41" t="e">
        <f t="shared" si="46"/>
        <v>#REF!</v>
      </c>
      <c r="CN63" s="41" t="e">
        <f t="shared" si="46"/>
        <v>#REF!</v>
      </c>
      <c r="CO63" s="41" t="e">
        <f t="shared" si="46"/>
        <v>#REF!</v>
      </c>
      <c r="CP63" s="41" t="e">
        <f t="shared" si="46"/>
        <v>#REF!</v>
      </c>
      <c r="CQ63" s="41" t="e">
        <f t="shared" si="46"/>
        <v>#REF!</v>
      </c>
      <c r="CR63" s="41" t="e">
        <f t="shared" si="46"/>
        <v>#REF!</v>
      </c>
      <c r="CS63" s="41" t="e">
        <f t="shared" si="47"/>
        <v>#REF!</v>
      </c>
      <c r="CT63" s="41" t="e">
        <f t="shared" si="47"/>
        <v>#REF!</v>
      </c>
      <c r="CU63" s="41" t="e">
        <f t="shared" si="47"/>
        <v>#REF!</v>
      </c>
      <c r="CV63" s="41" t="e">
        <f t="shared" si="47"/>
        <v>#REF!</v>
      </c>
      <c r="CW63" s="41" t="e">
        <f t="shared" si="47"/>
        <v>#REF!</v>
      </c>
      <c r="CX63" s="41" t="e">
        <f t="shared" si="47"/>
        <v>#REF!</v>
      </c>
      <c r="CY63" s="41" t="e">
        <f t="shared" si="47"/>
        <v>#REF!</v>
      </c>
      <c r="CZ63" s="41" t="e">
        <f t="shared" si="47"/>
        <v>#REF!</v>
      </c>
      <c r="DA63" s="41" t="e">
        <f t="shared" si="47"/>
        <v>#REF!</v>
      </c>
      <c r="DB63" s="41" t="e">
        <f t="shared" si="47"/>
        <v>#REF!</v>
      </c>
      <c r="DC63" s="41" t="e">
        <f t="shared" si="47"/>
        <v>#REF!</v>
      </c>
      <c r="DD63" s="41" t="e">
        <f t="shared" si="47"/>
        <v>#REF!</v>
      </c>
      <c r="DE63" s="41" t="e">
        <f t="shared" si="47"/>
        <v>#REF!</v>
      </c>
      <c r="DF63" s="41" t="e">
        <f t="shared" si="47"/>
        <v>#REF!</v>
      </c>
      <c r="DG63" s="41" t="e">
        <f t="shared" si="53"/>
        <v>#REF!</v>
      </c>
      <c r="DH63" s="41" t="e">
        <f t="shared" si="53"/>
        <v>#REF!</v>
      </c>
      <c r="DI63" s="41" t="e">
        <f t="shared" si="53"/>
        <v>#REF!</v>
      </c>
      <c r="DJ63" s="41" t="e">
        <f t="shared" si="53"/>
        <v>#REF!</v>
      </c>
      <c r="DK63" s="41" t="e">
        <f t="shared" si="53"/>
        <v>#REF!</v>
      </c>
      <c r="DL63" s="41" t="e">
        <f t="shared" si="53"/>
        <v>#REF!</v>
      </c>
      <c r="DM63" s="41" t="e">
        <f t="shared" si="53"/>
        <v>#REF!</v>
      </c>
      <c r="DN63" s="41" t="e">
        <f t="shared" si="53"/>
        <v>#REF!</v>
      </c>
      <c r="DO63" s="41" t="e">
        <f t="shared" si="53"/>
        <v>#REF!</v>
      </c>
      <c r="DP63" s="41" t="e">
        <f t="shared" si="53"/>
        <v>#REF!</v>
      </c>
      <c r="DQ63" s="41" t="e">
        <f t="shared" si="53"/>
        <v>#REF!</v>
      </c>
      <c r="DR63" s="41" t="e">
        <f t="shared" si="53"/>
        <v>#REF!</v>
      </c>
      <c r="DS63" s="41" t="e">
        <f t="shared" si="53"/>
        <v>#REF!</v>
      </c>
      <c r="DT63" s="41" t="e">
        <f t="shared" si="53"/>
        <v>#REF!</v>
      </c>
      <c r="DU63" s="41" t="e">
        <f t="shared" si="53"/>
        <v>#REF!</v>
      </c>
      <c r="DV63" s="41" t="e">
        <f t="shared" si="53"/>
        <v>#REF!</v>
      </c>
      <c r="DW63" s="41" t="e">
        <f t="shared" si="54"/>
        <v>#REF!</v>
      </c>
      <c r="DX63" s="41" t="e">
        <f t="shared" si="54"/>
        <v>#REF!</v>
      </c>
      <c r="DY63" s="41" t="e">
        <f t="shared" si="48"/>
        <v>#REF!</v>
      </c>
      <c r="DZ63" s="41" t="e">
        <f t="shared" si="48"/>
        <v>#REF!</v>
      </c>
      <c r="EA63" s="41" t="e">
        <f t="shared" si="48"/>
        <v>#REF!</v>
      </c>
      <c r="EB63" s="41" t="e">
        <f t="shared" si="48"/>
        <v>#REF!</v>
      </c>
      <c r="EC63" s="41" t="e">
        <f t="shared" si="48"/>
        <v>#REF!</v>
      </c>
      <c r="ED63" s="41" t="e">
        <f t="shared" si="48"/>
        <v>#REF!</v>
      </c>
      <c r="EE63" s="41" t="e">
        <f t="shared" si="48"/>
        <v>#REF!</v>
      </c>
      <c r="EF63" s="41" t="e">
        <f t="shared" si="48"/>
        <v>#REF!</v>
      </c>
      <c r="EG63" s="41" t="e">
        <f t="shared" si="48"/>
        <v>#REF!</v>
      </c>
      <c r="EH63" s="41" t="e">
        <f t="shared" si="48"/>
        <v>#REF!</v>
      </c>
      <c r="EI63" s="41" t="e">
        <f t="shared" si="48"/>
        <v>#REF!</v>
      </c>
      <c r="EJ63" s="41" t="e">
        <f t="shared" si="48"/>
        <v>#REF!</v>
      </c>
      <c r="EK63" s="41" t="e">
        <f t="shared" si="48"/>
        <v>#REF!</v>
      </c>
      <c r="EL63" s="41" t="e">
        <f t="shared" si="48"/>
        <v>#REF!</v>
      </c>
      <c r="EM63" s="41" t="e">
        <f t="shared" si="55"/>
        <v>#REF!</v>
      </c>
      <c r="EN63" s="41" t="e">
        <f t="shared" si="55"/>
        <v>#REF!</v>
      </c>
      <c r="EO63" s="41" t="e">
        <f t="shared" si="55"/>
        <v>#REF!</v>
      </c>
      <c r="EP63" s="41" t="e">
        <f t="shared" si="55"/>
        <v>#REF!</v>
      </c>
      <c r="EQ63" s="41" t="e">
        <f t="shared" si="55"/>
        <v>#REF!</v>
      </c>
      <c r="ER63" s="41" t="e">
        <f t="shared" si="55"/>
        <v>#REF!</v>
      </c>
      <c r="ES63" s="41" t="e">
        <f t="shared" si="55"/>
        <v>#REF!</v>
      </c>
      <c r="ET63" s="41" t="e">
        <f t="shared" si="55"/>
        <v>#REF!</v>
      </c>
      <c r="EU63" s="41" t="e">
        <f t="shared" si="55"/>
        <v>#REF!</v>
      </c>
      <c r="EV63" s="41" t="e">
        <f t="shared" si="55"/>
        <v>#REF!</v>
      </c>
      <c r="EW63" s="41" t="e">
        <f t="shared" si="55"/>
        <v>#REF!</v>
      </c>
      <c r="EX63" s="41" t="e">
        <f t="shared" si="55"/>
        <v>#REF!</v>
      </c>
      <c r="EY63" s="41" t="e">
        <f t="shared" si="55"/>
        <v>#REF!</v>
      </c>
      <c r="EZ63" s="41" t="e">
        <f t="shared" si="55"/>
        <v>#REF!</v>
      </c>
      <c r="FA63" s="41" t="e">
        <f t="shared" si="55"/>
        <v>#REF!</v>
      </c>
      <c r="FB63" s="41" t="e">
        <f t="shared" si="55"/>
        <v>#REF!</v>
      </c>
      <c r="FC63" s="41" t="e">
        <f t="shared" si="56"/>
        <v>#REF!</v>
      </c>
      <c r="FD63" s="41" t="e">
        <f t="shared" si="56"/>
        <v>#REF!</v>
      </c>
      <c r="FE63" s="41" t="e">
        <f t="shared" si="49"/>
        <v>#REF!</v>
      </c>
      <c r="FF63" s="41" t="e">
        <f t="shared" si="49"/>
        <v>#REF!</v>
      </c>
      <c r="FG63" s="41" t="e">
        <f t="shared" si="49"/>
        <v>#REF!</v>
      </c>
      <c r="FH63" s="41" t="e">
        <f t="shared" si="49"/>
        <v>#REF!</v>
      </c>
      <c r="FI63" s="41" t="e">
        <f t="shared" si="49"/>
        <v>#REF!</v>
      </c>
      <c r="FJ63" s="41" t="e">
        <f t="shared" si="49"/>
        <v>#REF!</v>
      </c>
      <c r="FK63" s="41" t="e">
        <f t="shared" si="49"/>
        <v>#REF!</v>
      </c>
      <c r="FL63" s="41" t="e">
        <f t="shared" si="49"/>
        <v>#REF!</v>
      </c>
      <c r="FM63" s="41" t="e">
        <f t="shared" si="49"/>
        <v>#REF!</v>
      </c>
      <c r="FN63" s="41" t="e">
        <f t="shared" si="49"/>
        <v>#REF!</v>
      </c>
      <c r="FO63" s="41" t="e">
        <f t="shared" si="49"/>
        <v>#REF!</v>
      </c>
      <c r="FP63" s="41" t="e">
        <f t="shared" si="49"/>
        <v>#REF!</v>
      </c>
      <c r="FQ63" s="41" t="e">
        <f t="shared" si="49"/>
        <v>#REF!</v>
      </c>
      <c r="FR63" s="41" t="e">
        <f t="shared" si="49"/>
        <v>#REF!</v>
      </c>
      <c r="FS63" s="41" t="e">
        <f t="shared" si="57"/>
        <v>#REF!</v>
      </c>
      <c r="FT63" s="41" t="e">
        <f t="shared" si="57"/>
        <v>#REF!</v>
      </c>
      <c r="FU63" s="41" t="e">
        <f t="shared" si="57"/>
        <v>#REF!</v>
      </c>
      <c r="FV63" s="41" t="e">
        <f t="shared" si="57"/>
        <v>#REF!</v>
      </c>
      <c r="FW63" s="41" t="e">
        <f t="shared" si="57"/>
        <v>#REF!</v>
      </c>
      <c r="FX63" s="41" t="e">
        <f t="shared" si="57"/>
        <v>#REF!</v>
      </c>
      <c r="FY63" s="41" t="e">
        <f t="shared" si="57"/>
        <v>#REF!</v>
      </c>
      <c r="FZ63" s="41" t="e">
        <f t="shared" si="57"/>
        <v>#REF!</v>
      </c>
      <c r="GA63" s="41" t="e">
        <f t="shared" si="57"/>
        <v>#REF!</v>
      </c>
      <c r="GB63" s="41" t="e">
        <f t="shared" si="57"/>
        <v>#REF!</v>
      </c>
      <c r="GC63" s="41" t="e">
        <f t="shared" si="57"/>
        <v>#REF!</v>
      </c>
      <c r="GD63" s="41" t="e">
        <f t="shared" si="57"/>
        <v>#REF!</v>
      </c>
      <c r="GE63" s="41" t="e">
        <f t="shared" si="57"/>
        <v>#REF!</v>
      </c>
      <c r="GF63" s="41" t="e">
        <f t="shared" si="57"/>
        <v>#REF!</v>
      </c>
      <c r="GG63" s="41" t="e">
        <f t="shared" si="57"/>
        <v>#REF!</v>
      </c>
      <c r="GH63" s="41" t="e">
        <f t="shared" si="57"/>
        <v>#REF!</v>
      </c>
      <c r="GI63" s="41" t="e">
        <f t="shared" si="58"/>
        <v>#REF!</v>
      </c>
      <c r="GJ63" s="41" t="e">
        <f t="shared" si="58"/>
        <v>#REF!</v>
      </c>
      <c r="GK63" s="41" t="e">
        <f t="shared" si="50"/>
        <v>#REF!</v>
      </c>
      <c r="GL63" s="41" t="e">
        <f t="shared" si="50"/>
        <v>#REF!</v>
      </c>
      <c r="GM63" s="41" t="e">
        <f t="shared" si="50"/>
        <v>#REF!</v>
      </c>
      <c r="GN63" s="41" t="e">
        <f t="shared" si="50"/>
        <v>#REF!</v>
      </c>
      <c r="GO63" s="41" t="e">
        <f t="shared" si="50"/>
        <v>#REF!</v>
      </c>
      <c r="GP63" s="41" t="e">
        <f t="shared" si="50"/>
        <v>#REF!</v>
      </c>
      <c r="GQ63" s="41" t="e">
        <f t="shared" si="50"/>
        <v>#REF!</v>
      </c>
      <c r="GR63" s="41" t="e">
        <f t="shared" si="50"/>
        <v>#REF!</v>
      </c>
      <c r="GS63" s="41" t="e">
        <f t="shared" si="50"/>
        <v>#REF!</v>
      </c>
      <c r="GT63" s="41" t="e">
        <f t="shared" si="50"/>
        <v>#REF!</v>
      </c>
      <c r="GU63" s="41" t="e">
        <f t="shared" si="50"/>
        <v>#REF!</v>
      </c>
      <c r="GV63" s="41" t="e">
        <f t="shared" si="50"/>
        <v>#REF!</v>
      </c>
      <c r="GW63" s="41" t="e">
        <f t="shared" si="50"/>
        <v>#REF!</v>
      </c>
      <c r="GX63" s="41" t="e">
        <f t="shared" si="50"/>
        <v>#REF!</v>
      </c>
      <c r="GY63" s="41" t="e">
        <f t="shared" si="59"/>
        <v>#REF!</v>
      </c>
      <c r="GZ63" s="41" t="e">
        <f t="shared" si="59"/>
        <v>#REF!</v>
      </c>
      <c r="HA63" s="41" t="e">
        <f t="shared" si="59"/>
        <v>#REF!</v>
      </c>
      <c r="HB63" s="41" t="e">
        <f t="shared" si="44"/>
        <v>#REF!</v>
      </c>
      <c r="HC63" s="41" t="e">
        <f t="shared" si="44"/>
        <v>#REF!</v>
      </c>
      <c r="HD63" s="41" t="e">
        <f t="shared" si="44"/>
        <v>#REF!</v>
      </c>
      <c r="HE63" s="41" t="e">
        <f t="shared" ref="HE63:HJ105" si="62">HD63</f>
        <v>#REF!</v>
      </c>
      <c r="HF63" s="41" t="e">
        <f t="shared" si="62"/>
        <v>#REF!</v>
      </c>
      <c r="HG63" s="41" t="e">
        <f t="shared" si="62"/>
        <v>#REF!</v>
      </c>
      <c r="HH63" s="41" t="e">
        <f t="shared" si="62"/>
        <v>#REF!</v>
      </c>
      <c r="HI63" s="41" t="e">
        <f t="shared" si="62"/>
        <v>#REF!</v>
      </c>
      <c r="HJ63" s="41" t="e">
        <f t="shared" si="62"/>
        <v>#REF!</v>
      </c>
    </row>
    <row r="64" spans="1:218" ht="14.4" x14ac:dyDescent="0.3">
      <c r="A64" s="42">
        <v>61</v>
      </c>
      <c r="B64" s="43" t="e">
        <f>'CMM1 - AUX CALC'!$BJ$67</f>
        <v>#REF!</v>
      </c>
      <c r="BK64" s="41" t="e">
        <f>$B64/(_xlfn.SINGLE(PrazoConcessao)*12-BK$3+1)</f>
        <v>#REF!</v>
      </c>
      <c r="BL64" s="41" t="e">
        <f t="shared" si="61"/>
        <v>#REF!</v>
      </c>
      <c r="BM64" s="41" t="e">
        <f t="shared" si="61"/>
        <v>#REF!</v>
      </c>
      <c r="BN64" s="41" t="e">
        <f t="shared" si="60"/>
        <v>#REF!</v>
      </c>
      <c r="BO64" s="41" t="e">
        <f t="shared" si="60"/>
        <v>#REF!</v>
      </c>
      <c r="BP64" s="41" t="e">
        <f t="shared" si="52"/>
        <v>#REF!</v>
      </c>
      <c r="BQ64" s="41" t="e">
        <f t="shared" si="52"/>
        <v>#REF!</v>
      </c>
      <c r="BR64" s="41" t="e">
        <f t="shared" si="52"/>
        <v>#REF!</v>
      </c>
      <c r="BS64" s="41" t="e">
        <f t="shared" si="52"/>
        <v>#REF!</v>
      </c>
      <c r="BT64" s="41" t="e">
        <f t="shared" si="52"/>
        <v>#REF!</v>
      </c>
      <c r="BU64" s="41" t="e">
        <f t="shared" si="52"/>
        <v>#REF!</v>
      </c>
      <c r="BV64" s="41" t="e">
        <f t="shared" si="52"/>
        <v>#REF!</v>
      </c>
      <c r="BW64" s="41" t="e">
        <f t="shared" si="52"/>
        <v>#REF!</v>
      </c>
      <c r="BX64" s="41" t="e">
        <f t="shared" si="52"/>
        <v>#REF!</v>
      </c>
      <c r="BY64" s="41" t="e">
        <f t="shared" si="52"/>
        <v>#REF!</v>
      </c>
      <c r="BZ64" s="41" t="e">
        <f t="shared" si="52"/>
        <v>#REF!</v>
      </c>
      <c r="CA64" s="41" t="e">
        <f t="shared" si="52"/>
        <v>#REF!</v>
      </c>
      <c r="CB64" s="41" t="e">
        <f t="shared" si="52"/>
        <v>#REF!</v>
      </c>
      <c r="CC64" s="41" t="e">
        <f t="shared" si="46"/>
        <v>#REF!</v>
      </c>
      <c r="CD64" s="41" t="e">
        <f t="shared" si="46"/>
        <v>#REF!</v>
      </c>
      <c r="CE64" s="41" t="e">
        <f t="shared" si="46"/>
        <v>#REF!</v>
      </c>
      <c r="CF64" s="41" t="e">
        <f t="shared" si="46"/>
        <v>#REF!</v>
      </c>
      <c r="CG64" s="41" t="e">
        <f t="shared" si="46"/>
        <v>#REF!</v>
      </c>
      <c r="CH64" s="41" t="e">
        <f t="shared" si="46"/>
        <v>#REF!</v>
      </c>
      <c r="CI64" s="41" t="e">
        <f t="shared" si="46"/>
        <v>#REF!</v>
      </c>
      <c r="CJ64" s="41" t="e">
        <f t="shared" si="46"/>
        <v>#REF!</v>
      </c>
      <c r="CK64" s="41" t="e">
        <f t="shared" si="46"/>
        <v>#REF!</v>
      </c>
      <c r="CL64" s="41" t="e">
        <f t="shared" si="46"/>
        <v>#REF!</v>
      </c>
      <c r="CM64" s="41" t="e">
        <f t="shared" si="46"/>
        <v>#REF!</v>
      </c>
      <c r="CN64" s="41" t="e">
        <f t="shared" si="46"/>
        <v>#REF!</v>
      </c>
      <c r="CO64" s="41" t="e">
        <f t="shared" si="46"/>
        <v>#REF!</v>
      </c>
      <c r="CP64" s="41" t="e">
        <f t="shared" si="46"/>
        <v>#REF!</v>
      </c>
      <c r="CQ64" s="41" t="e">
        <f t="shared" si="46"/>
        <v>#REF!</v>
      </c>
      <c r="CR64" s="41" t="e">
        <f t="shared" si="46"/>
        <v>#REF!</v>
      </c>
      <c r="CS64" s="41" t="e">
        <f t="shared" si="47"/>
        <v>#REF!</v>
      </c>
      <c r="CT64" s="41" t="e">
        <f t="shared" si="47"/>
        <v>#REF!</v>
      </c>
      <c r="CU64" s="41" t="e">
        <f t="shared" si="47"/>
        <v>#REF!</v>
      </c>
      <c r="CV64" s="41" t="e">
        <f t="shared" si="47"/>
        <v>#REF!</v>
      </c>
      <c r="CW64" s="41" t="e">
        <f t="shared" si="47"/>
        <v>#REF!</v>
      </c>
      <c r="CX64" s="41" t="e">
        <f t="shared" si="47"/>
        <v>#REF!</v>
      </c>
      <c r="CY64" s="41" t="e">
        <f t="shared" si="47"/>
        <v>#REF!</v>
      </c>
      <c r="CZ64" s="41" t="e">
        <f t="shared" si="47"/>
        <v>#REF!</v>
      </c>
      <c r="DA64" s="41" t="e">
        <f t="shared" si="47"/>
        <v>#REF!</v>
      </c>
      <c r="DB64" s="41" t="e">
        <f t="shared" si="47"/>
        <v>#REF!</v>
      </c>
      <c r="DC64" s="41" t="e">
        <f t="shared" si="47"/>
        <v>#REF!</v>
      </c>
      <c r="DD64" s="41" t="e">
        <f t="shared" si="47"/>
        <v>#REF!</v>
      </c>
      <c r="DE64" s="41" t="e">
        <f t="shared" si="47"/>
        <v>#REF!</v>
      </c>
      <c r="DF64" s="41" t="e">
        <f t="shared" si="47"/>
        <v>#REF!</v>
      </c>
      <c r="DG64" s="41" t="e">
        <f t="shared" si="53"/>
        <v>#REF!</v>
      </c>
      <c r="DH64" s="41" t="e">
        <f t="shared" si="53"/>
        <v>#REF!</v>
      </c>
      <c r="DI64" s="41" t="e">
        <f t="shared" si="53"/>
        <v>#REF!</v>
      </c>
      <c r="DJ64" s="41" t="e">
        <f t="shared" si="53"/>
        <v>#REF!</v>
      </c>
      <c r="DK64" s="41" t="e">
        <f t="shared" si="53"/>
        <v>#REF!</v>
      </c>
      <c r="DL64" s="41" t="e">
        <f t="shared" si="53"/>
        <v>#REF!</v>
      </c>
      <c r="DM64" s="41" t="e">
        <f t="shared" si="53"/>
        <v>#REF!</v>
      </c>
      <c r="DN64" s="41" t="e">
        <f t="shared" si="53"/>
        <v>#REF!</v>
      </c>
      <c r="DO64" s="41" t="e">
        <f t="shared" si="53"/>
        <v>#REF!</v>
      </c>
      <c r="DP64" s="41" t="e">
        <f t="shared" si="53"/>
        <v>#REF!</v>
      </c>
      <c r="DQ64" s="41" t="e">
        <f t="shared" si="53"/>
        <v>#REF!</v>
      </c>
      <c r="DR64" s="41" t="e">
        <f t="shared" si="53"/>
        <v>#REF!</v>
      </c>
      <c r="DS64" s="41" t="e">
        <f t="shared" si="53"/>
        <v>#REF!</v>
      </c>
      <c r="DT64" s="41" t="e">
        <f t="shared" si="53"/>
        <v>#REF!</v>
      </c>
      <c r="DU64" s="41" t="e">
        <f t="shared" si="53"/>
        <v>#REF!</v>
      </c>
      <c r="DV64" s="41" t="e">
        <f t="shared" si="53"/>
        <v>#REF!</v>
      </c>
      <c r="DW64" s="41" t="e">
        <f t="shared" si="54"/>
        <v>#REF!</v>
      </c>
      <c r="DX64" s="41" t="e">
        <f t="shared" si="54"/>
        <v>#REF!</v>
      </c>
      <c r="DY64" s="41" t="e">
        <f t="shared" si="48"/>
        <v>#REF!</v>
      </c>
      <c r="DZ64" s="41" t="e">
        <f t="shared" si="48"/>
        <v>#REF!</v>
      </c>
      <c r="EA64" s="41" t="e">
        <f t="shared" si="48"/>
        <v>#REF!</v>
      </c>
      <c r="EB64" s="41" t="e">
        <f t="shared" si="48"/>
        <v>#REF!</v>
      </c>
      <c r="EC64" s="41" t="e">
        <f t="shared" si="48"/>
        <v>#REF!</v>
      </c>
      <c r="ED64" s="41" t="e">
        <f t="shared" si="48"/>
        <v>#REF!</v>
      </c>
      <c r="EE64" s="41" t="e">
        <f t="shared" si="48"/>
        <v>#REF!</v>
      </c>
      <c r="EF64" s="41" t="e">
        <f t="shared" si="48"/>
        <v>#REF!</v>
      </c>
      <c r="EG64" s="41" t="e">
        <f t="shared" si="48"/>
        <v>#REF!</v>
      </c>
      <c r="EH64" s="41" t="e">
        <f t="shared" si="48"/>
        <v>#REF!</v>
      </c>
      <c r="EI64" s="41" t="e">
        <f t="shared" si="48"/>
        <v>#REF!</v>
      </c>
      <c r="EJ64" s="41" t="e">
        <f t="shared" si="48"/>
        <v>#REF!</v>
      </c>
      <c r="EK64" s="41" t="e">
        <f t="shared" si="48"/>
        <v>#REF!</v>
      </c>
      <c r="EL64" s="41" t="e">
        <f t="shared" si="48"/>
        <v>#REF!</v>
      </c>
      <c r="EM64" s="41" t="e">
        <f t="shared" si="55"/>
        <v>#REF!</v>
      </c>
      <c r="EN64" s="41" t="e">
        <f t="shared" si="55"/>
        <v>#REF!</v>
      </c>
      <c r="EO64" s="41" t="e">
        <f t="shared" si="55"/>
        <v>#REF!</v>
      </c>
      <c r="EP64" s="41" t="e">
        <f t="shared" si="55"/>
        <v>#REF!</v>
      </c>
      <c r="EQ64" s="41" t="e">
        <f t="shared" si="55"/>
        <v>#REF!</v>
      </c>
      <c r="ER64" s="41" t="e">
        <f t="shared" si="55"/>
        <v>#REF!</v>
      </c>
      <c r="ES64" s="41" t="e">
        <f t="shared" si="55"/>
        <v>#REF!</v>
      </c>
      <c r="ET64" s="41" t="e">
        <f t="shared" si="55"/>
        <v>#REF!</v>
      </c>
      <c r="EU64" s="41" t="e">
        <f t="shared" si="55"/>
        <v>#REF!</v>
      </c>
      <c r="EV64" s="41" t="e">
        <f t="shared" si="55"/>
        <v>#REF!</v>
      </c>
      <c r="EW64" s="41" t="e">
        <f t="shared" si="55"/>
        <v>#REF!</v>
      </c>
      <c r="EX64" s="41" t="e">
        <f t="shared" si="55"/>
        <v>#REF!</v>
      </c>
      <c r="EY64" s="41" t="e">
        <f t="shared" si="55"/>
        <v>#REF!</v>
      </c>
      <c r="EZ64" s="41" t="e">
        <f t="shared" si="55"/>
        <v>#REF!</v>
      </c>
      <c r="FA64" s="41" t="e">
        <f t="shared" si="55"/>
        <v>#REF!</v>
      </c>
      <c r="FB64" s="41" t="e">
        <f t="shared" si="55"/>
        <v>#REF!</v>
      </c>
      <c r="FC64" s="41" t="e">
        <f t="shared" si="56"/>
        <v>#REF!</v>
      </c>
      <c r="FD64" s="41" t="e">
        <f t="shared" si="56"/>
        <v>#REF!</v>
      </c>
      <c r="FE64" s="41" t="e">
        <f t="shared" si="49"/>
        <v>#REF!</v>
      </c>
      <c r="FF64" s="41" t="e">
        <f t="shared" si="49"/>
        <v>#REF!</v>
      </c>
      <c r="FG64" s="41" t="e">
        <f t="shared" si="49"/>
        <v>#REF!</v>
      </c>
      <c r="FH64" s="41" t="e">
        <f t="shared" si="49"/>
        <v>#REF!</v>
      </c>
      <c r="FI64" s="41" t="e">
        <f t="shared" si="49"/>
        <v>#REF!</v>
      </c>
      <c r="FJ64" s="41" t="e">
        <f t="shared" si="49"/>
        <v>#REF!</v>
      </c>
      <c r="FK64" s="41" t="e">
        <f t="shared" si="49"/>
        <v>#REF!</v>
      </c>
      <c r="FL64" s="41" t="e">
        <f t="shared" si="49"/>
        <v>#REF!</v>
      </c>
      <c r="FM64" s="41" t="e">
        <f t="shared" si="49"/>
        <v>#REF!</v>
      </c>
      <c r="FN64" s="41" t="e">
        <f t="shared" si="49"/>
        <v>#REF!</v>
      </c>
      <c r="FO64" s="41" t="e">
        <f t="shared" si="49"/>
        <v>#REF!</v>
      </c>
      <c r="FP64" s="41" t="e">
        <f t="shared" si="49"/>
        <v>#REF!</v>
      </c>
      <c r="FQ64" s="41" t="e">
        <f t="shared" si="49"/>
        <v>#REF!</v>
      </c>
      <c r="FR64" s="41" t="e">
        <f t="shared" si="49"/>
        <v>#REF!</v>
      </c>
      <c r="FS64" s="41" t="e">
        <f t="shared" si="57"/>
        <v>#REF!</v>
      </c>
      <c r="FT64" s="41" t="e">
        <f t="shared" si="57"/>
        <v>#REF!</v>
      </c>
      <c r="FU64" s="41" t="e">
        <f t="shared" si="57"/>
        <v>#REF!</v>
      </c>
      <c r="FV64" s="41" t="e">
        <f t="shared" si="57"/>
        <v>#REF!</v>
      </c>
      <c r="FW64" s="41" t="e">
        <f t="shared" si="57"/>
        <v>#REF!</v>
      </c>
      <c r="FX64" s="41" t="e">
        <f t="shared" si="57"/>
        <v>#REF!</v>
      </c>
      <c r="FY64" s="41" t="e">
        <f t="shared" si="57"/>
        <v>#REF!</v>
      </c>
      <c r="FZ64" s="41" t="e">
        <f t="shared" si="57"/>
        <v>#REF!</v>
      </c>
      <c r="GA64" s="41" t="e">
        <f t="shared" si="57"/>
        <v>#REF!</v>
      </c>
      <c r="GB64" s="41" t="e">
        <f t="shared" si="57"/>
        <v>#REF!</v>
      </c>
      <c r="GC64" s="41" t="e">
        <f t="shared" si="57"/>
        <v>#REF!</v>
      </c>
      <c r="GD64" s="41" t="e">
        <f t="shared" si="57"/>
        <v>#REF!</v>
      </c>
      <c r="GE64" s="41" t="e">
        <f t="shared" si="57"/>
        <v>#REF!</v>
      </c>
      <c r="GF64" s="41" t="e">
        <f t="shared" si="57"/>
        <v>#REF!</v>
      </c>
      <c r="GG64" s="41" t="e">
        <f t="shared" si="57"/>
        <v>#REF!</v>
      </c>
      <c r="GH64" s="41" t="e">
        <f t="shared" si="57"/>
        <v>#REF!</v>
      </c>
      <c r="GI64" s="41" t="e">
        <f t="shared" si="58"/>
        <v>#REF!</v>
      </c>
      <c r="GJ64" s="41" t="e">
        <f t="shared" si="58"/>
        <v>#REF!</v>
      </c>
      <c r="GK64" s="41" t="e">
        <f t="shared" si="50"/>
        <v>#REF!</v>
      </c>
      <c r="GL64" s="41" t="e">
        <f t="shared" si="50"/>
        <v>#REF!</v>
      </c>
      <c r="GM64" s="41" t="e">
        <f t="shared" si="50"/>
        <v>#REF!</v>
      </c>
      <c r="GN64" s="41" t="e">
        <f t="shared" si="50"/>
        <v>#REF!</v>
      </c>
      <c r="GO64" s="41" t="e">
        <f t="shared" si="50"/>
        <v>#REF!</v>
      </c>
      <c r="GP64" s="41" t="e">
        <f t="shared" si="50"/>
        <v>#REF!</v>
      </c>
      <c r="GQ64" s="41" t="e">
        <f t="shared" si="50"/>
        <v>#REF!</v>
      </c>
      <c r="GR64" s="41" t="e">
        <f t="shared" si="50"/>
        <v>#REF!</v>
      </c>
      <c r="GS64" s="41" t="e">
        <f t="shared" si="50"/>
        <v>#REF!</v>
      </c>
      <c r="GT64" s="41" t="e">
        <f t="shared" si="50"/>
        <v>#REF!</v>
      </c>
      <c r="GU64" s="41" t="e">
        <f t="shared" si="50"/>
        <v>#REF!</v>
      </c>
      <c r="GV64" s="41" t="e">
        <f t="shared" si="50"/>
        <v>#REF!</v>
      </c>
      <c r="GW64" s="41" t="e">
        <f t="shared" si="50"/>
        <v>#REF!</v>
      </c>
      <c r="GX64" s="41" t="e">
        <f t="shared" si="50"/>
        <v>#REF!</v>
      </c>
      <c r="GY64" s="41" t="e">
        <f t="shared" si="59"/>
        <v>#REF!</v>
      </c>
      <c r="GZ64" s="41" t="e">
        <f t="shared" si="59"/>
        <v>#REF!</v>
      </c>
      <c r="HA64" s="41" t="e">
        <f t="shared" si="59"/>
        <v>#REF!</v>
      </c>
      <c r="HB64" s="41" t="e">
        <f t="shared" si="59"/>
        <v>#REF!</v>
      </c>
      <c r="HC64" s="41" t="e">
        <f t="shared" si="59"/>
        <v>#REF!</v>
      </c>
      <c r="HD64" s="41" t="e">
        <f t="shared" si="59"/>
        <v>#REF!</v>
      </c>
      <c r="HE64" s="41" t="e">
        <f t="shared" si="62"/>
        <v>#REF!</v>
      </c>
      <c r="HF64" s="41" t="e">
        <f t="shared" si="62"/>
        <v>#REF!</v>
      </c>
      <c r="HG64" s="41" t="e">
        <f t="shared" si="62"/>
        <v>#REF!</v>
      </c>
      <c r="HH64" s="41" t="e">
        <f t="shared" si="62"/>
        <v>#REF!</v>
      </c>
      <c r="HI64" s="41" t="e">
        <f t="shared" si="62"/>
        <v>#REF!</v>
      </c>
      <c r="HJ64" s="41" t="e">
        <f t="shared" si="62"/>
        <v>#REF!</v>
      </c>
    </row>
    <row r="65" spans="1:218" ht="14.4" x14ac:dyDescent="0.3">
      <c r="A65" s="42">
        <v>62</v>
      </c>
      <c r="B65" s="43" t="e">
        <f>'CMM1 - AUX CALC'!$BK$67</f>
        <v>#REF!</v>
      </c>
      <c r="BL65" s="41" t="e">
        <f>$B65/(_xlfn.SINGLE(PrazoConcessao)*12-BL$3+1)</f>
        <v>#REF!</v>
      </c>
      <c r="BM65" s="41" t="e">
        <f t="shared" si="61"/>
        <v>#REF!</v>
      </c>
      <c r="BN65" s="41" t="e">
        <f t="shared" si="60"/>
        <v>#REF!</v>
      </c>
      <c r="BO65" s="41" t="e">
        <f t="shared" si="60"/>
        <v>#REF!</v>
      </c>
      <c r="BP65" s="41" t="e">
        <f t="shared" si="52"/>
        <v>#REF!</v>
      </c>
      <c r="BQ65" s="41" t="e">
        <f t="shared" si="52"/>
        <v>#REF!</v>
      </c>
      <c r="BR65" s="41" t="e">
        <f t="shared" si="52"/>
        <v>#REF!</v>
      </c>
      <c r="BS65" s="41" t="e">
        <f t="shared" si="52"/>
        <v>#REF!</v>
      </c>
      <c r="BT65" s="41" t="e">
        <f t="shared" si="52"/>
        <v>#REF!</v>
      </c>
      <c r="BU65" s="41" t="e">
        <f t="shared" si="52"/>
        <v>#REF!</v>
      </c>
      <c r="BV65" s="41" t="e">
        <f t="shared" si="52"/>
        <v>#REF!</v>
      </c>
      <c r="BW65" s="41" t="e">
        <f t="shared" si="52"/>
        <v>#REF!</v>
      </c>
      <c r="BX65" s="41" t="e">
        <f t="shared" si="52"/>
        <v>#REF!</v>
      </c>
      <c r="BY65" s="41" t="e">
        <f t="shared" si="52"/>
        <v>#REF!</v>
      </c>
      <c r="BZ65" s="41" t="e">
        <f t="shared" si="52"/>
        <v>#REF!</v>
      </c>
      <c r="CA65" s="41" t="e">
        <f t="shared" si="52"/>
        <v>#REF!</v>
      </c>
      <c r="CB65" s="41" t="e">
        <f t="shared" si="52"/>
        <v>#REF!</v>
      </c>
      <c r="CC65" s="41" t="e">
        <f t="shared" si="46"/>
        <v>#REF!</v>
      </c>
      <c r="CD65" s="41" t="e">
        <f t="shared" si="46"/>
        <v>#REF!</v>
      </c>
      <c r="CE65" s="41" t="e">
        <f t="shared" si="46"/>
        <v>#REF!</v>
      </c>
      <c r="CF65" s="41" t="e">
        <f t="shared" si="46"/>
        <v>#REF!</v>
      </c>
      <c r="CG65" s="41" t="e">
        <f t="shared" si="46"/>
        <v>#REF!</v>
      </c>
      <c r="CH65" s="41" t="e">
        <f t="shared" si="46"/>
        <v>#REF!</v>
      </c>
      <c r="CI65" s="41" t="e">
        <f t="shared" si="46"/>
        <v>#REF!</v>
      </c>
      <c r="CJ65" s="41" t="e">
        <f t="shared" si="46"/>
        <v>#REF!</v>
      </c>
      <c r="CK65" s="41" t="e">
        <f t="shared" si="46"/>
        <v>#REF!</v>
      </c>
      <c r="CL65" s="41" t="e">
        <f t="shared" si="46"/>
        <v>#REF!</v>
      </c>
      <c r="CM65" s="41" t="e">
        <f t="shared" si="46"/>
        <v>#REF!</v>
      </c>
      <c r="CN65" s="41" t="e">
        <f t="shared" si="46"/>
        <v>#REF!</v>
      </c>
      <c r="CO65" s="41" t="e">
        <f t="shared" si="46"/>
        <v>#REF!</v>
      </c>
      <c r="CP65" s="41" t="e">
        <f t="shared" si="46"/>
        <v>#REF!</v>
      </c>
      <c r="CQ65" s="41" t="e">
        <f t="shared" si="46"/>
        <v>#REF!</v>
      </c>
      <c r="CR65" s="41" t="e">
        <f t="shared" si="46"/>
        <v>#REF!</v>
      </c>
      <c r="CS65" s="41" t="e">
        <f t="shared" si="47"/>
        <v>#REF!</v>
      </c>
      <c r="CT65" s="41" t="e">
        <f t="shared" si="47"/>
        <v>#REF!</v>
      </c>
      <c r="CU65" s="41" t="e">
        <f t="shared" si="47"/>
        <v>#REF!</v>
      </c>
      <c r="CV65" s="41" t="e">
        <f t="shared" si="47"/>
        <v>#REF!</v>
      </c>
      <c r="CW65" s="41" t="e">
        <f t="shared" si="47"/>
        <v>#REF!</v>
      </c>
      <c r="CX65" s="41" t="e">
        <f t="shared" si="47"/>
        <v>#REF!</v>
      </c>
      <c r="CY65" s="41" t="e">
        <f t="shared" si="47"/>
        <v>#REF!</v>
      </c>
      <c r="CZ65" s="41" t="e">
        <f t="shared" si="47"/>
        <v>#REF!</v>
      </c>
      <c r="DA65" s="41" t="e">
        <f t="shared" si="47"/>
        <v>#REF!</v>
      </c>
      <c r="DB65" s="41" t="e">
        <f t="shared" si="47"/>
        <v>#REF!</v>
      </c>
      <c r="DC65" s="41" t="e">
        <f t="shared" si="47"/>
        <v>#REF!</v>
      </c>
      <c r="DD65" s="41" t="e">
        <f t="shared" si="47"/>
        <v>#REF!</v>
      </c>
      <c r="DE65" s="41" t="e">
        <f t="shared" si="47"/>
        <v>#REF!</v>
      </c>
      <c r="DF65" s="41" t="e">
        <f t="shared" si="47"/>
        <v>#REF!</v>
      </c>
      <c r="DG65" s="41" t="e">
        <f t="shared" si="53"/>
        <v>#REF!</v>
      </c>
      <c r="DH65" s="41" t="e">
        <f t="shared" si="53"/>
        <v>#REF!</v>
      </c>
      <c r="DI65" s="41" t="e">
        <f t="shared" si="53"/>
        <v>#REF!</v>
      </c>
      <c r="DJ65" s="41" t="e">
        <f t="shared" si="53"/>
        <v>#REF!</v>
      </c>
      <c r="DK65" s="41" t="e">
        <f t="shared" si="53"/>
        <v>#REF!</v>
      </c>
      <c r="DL65" s="41" t="e">
        <f t="shared" si="53"/>
        <v>#REF!</v>
      </c>
      <c r="DM65" s="41" t="e">
        <f t="shared" si="53"/>
        <v>#REF!</v>
      </c>
      <c r="DN65" s="41" t="e">
        <f t="shared" si="53"/>
        <v>#REF!</v>
      </c>
      <c r="DO65" s="41" t="e">
        <f t="shared" si="53"/>
        <v>#REF!</v>
      </c>
      <c r="DP65" s="41" t="e">
        <f t="shared" si="53"/>
        <v>#REF!</v>
      </c>
      <c r="DQ65" s="41" t="e">
        <f t="shared" si="53"/>
        <v>#REF!</v>
      </c>
      <c r="DR65" s="41" t="e">
        <f t="shared" si="53"/>
        <v>#REF!</v>
      </c>
      <c r="DS65" s="41" t="e">
        <f t="shared" si="53"/>
        <v>#REF!</v>
      </c>
      <c r="DT65" s="41" t="e">
        <f t="shared" si="53"/>
        <v>#REF!</v>
      </c>
      <c r="DU65" s="41" t="e">
        <f t="shared" si="53"/>
        <v>#REF!</v>
      </c>
      <c r="DV65" s="41" t="e">
        <f t="shared" si="53"/>
        <v>#REF!</v>
      </c>
      <c r="DW65" s="41" t="e">
        <f t="shared" si="54"/>
        <v>#REF!</v>
      </c>
      <c r="DX65" s="41" t="e">
        <f t="shared" si="54"/>
        <v>#REF!</v>
      </c>
      <c r="DY65" s="41" t="e">
        <f t="shared" si="48"/>
        <v>#REF!</v>
      </c>
      <c r="DZ65" s="41" t="e">
        <f t="shared" si="48"/>
        <v>#REF!</v>
      </c>
      <c r="EA65" s="41" t="e">
        <f t="shared" si="48"/>
        <v>#REF!</v>
      </c>
      <c r="EB65" s="41" t="e">
        <f t="shared" si="48"/>
        <v>#REF!</v>
      </c>
      <c r="EC65" s="41" t="e">
        <f t="shared" si="48"/>
        <v>#REF!</v>
      </c>
      <c r="ED65" s="41" t="e">
        <f t="shared" si="48"/>
        <v>#REF!</v>
      </c>
      <c r="EE65" s="41" t="e">
        <f t="shared" si="48"/>
        <v>#REF!</v>
      </c>
      <c r="EF65" s="41" t="e">
        <f t="shared" si="48"/>
        <v>#REF!</v>
      </c>
      <c r="EG65" s="41" t="e">
        <f t="shared" si="48"/>
        <v>#REF!</v>
      </c>
      <c r="EH65" s="41" t="e">
        <f t="shared" si="48"/>
        <v>#REF!</v>
      </c>
      <c r="EI65" s="41" t="e">
        <f t="shared" si="48"/>
        <v>#REF!</v>
      </c>
      <c r="EJ65" s="41" t="e">
        <f t="shared" si="48"/>
        <v>#REF!</v>
      </c>
      <c r="EK65" s="41" t="e">
        <f t="shared" si="48"/>
        <v>#REF!</v>
      </c>
      <c r="EL65" s="41" t="e">
        <f t="shared" si="48"/>
        <v>#REF!</v>
      </c>
      <c r="EM65" s="41" t="e">
        <f t="shared" si="55"/>
        <v>#REF!</v>
      </c>
      <c r="EN65" s="41" t="e">
        <f t="shared" si="55"/>
        <v>#REF!</v>
      </c>
      <c r="EO65" s="41" t="e">
        <f t="shared" si="55"/>
        <v>#REF!</v>
      </c>
      <c r="EP65" s="41" t="e">
        <f t="shared" si="55"/>
        <v>#REF!</v>
      </c>
      <c r="EQ65" s="41" t="e">
        <f t="shared" si="55"/>
        <v>#REF!</v>
      </c>
      <c r="ER65" s="41" t="e">
        <f t="shared" si="55"/>
        <v>#REF!</v>
      </c>
      <c r="ES65" s="41" t="e">
        <f t="shared" si="55"/>
        <v>#REF!</v>
      </c>
      <c r="ET65" s="41" t="e">
        <f t="shared" si="55"/>
        <v>#REF!</v>
      </c>
      <c r="EU65" s="41" t="e">
        <f t="shared" si="55"/>
        <v>#REF!</v>
      </c>
      <c r="EV65" s="41" t="e">
        <f t="shared" si="55"/>
        <v>#REF!</v>
      </c>
      <c r="EW65" s="41" t="e">
        <f t="shared" si="55"/>
        <v>#REF!</v>
      </c>
      <c r="EX65" s="41" t="e">
        <f t="shared" si="55"/>
        <v>#REF!</v>
      </c>
      <c r="EY65" s="41" t="e">
        <f t="shared" si="55"/>
        <v>#REF!</v>
      </c>
      <c r="EZ65" s="41" t="e">
        <f t="shared" si="55"/>
        <v>#REF!</v>
      </c>
      <c r="FA65" s="41" t="e">
        <f t="shared" si="55"/>
        <v>#REF!</v>
      </c>
      <c r="FB65" s="41" t="e">
        <f t="shared" si="55"/>
        <v>#REF!</v>
      </c>
      <c r="FC65" s="41" t="e">
        <f t="shared" si="56"/>
        <v>#REF!</v>
      </c>
      <c r="FD65" s="41" t="e">
        <f t="shared" si="56"/>
        <v>#REF!</v>
      </c>
      <c r="FE65" s="41" t="e">
        <f t="shared" si="49"/>
        <v>#REF!</v>
      </c>
      <c r="FF65" s="41" t="e">
        <f t="shared" si="49"/>
        <v>#REF!</v>
      </c>
      <c r="FG65" s="41" t="e">
        <f t="shared" si="49"/>
        <v>#REF!</v>
      </c>
      <c r="FH65" s="41" t="e">
        <f t="shared" si="49"/>
        <v>#REF!</v>
      </c>
      <c r="FI65" s="41" t="e">
        <f t="shared" si="49"/>
        <v>#REF!</v>
      </c>
      <c r="FJ65" s="41" t="e">
        <f t="shared" si="49"/>
        <v>#REF!</v>
      </c>
      <c r="FK65" s="41" t="e">
        <f t="shared" si="49"/>
        <v>#REF!</v>
      </c>
      <c r="FL65" s="41" t="e">
        <f t="shared" si="49"/>
        <v>#REF!</v>
      </c>
      <c r="FM65" s="41" t="e">
        <f t="shared" si="49"/>
        <v>#REF!</v>
      </c>
      <c r="FN65" s="41" t="e">
        <f t="shared" si="49"/>
        <v>#REF!</v>
      </c>
      <c r="FO65" s="41" t="e">
        <f t="shared" si="49"/>
        <v>#REF!</v>
      </c>
      <c r="FP65" s="41" t="e">
        <f t="shared" si="49"/>
        <v>#REF!</v>
      </c>
      <c r="FQ65" s="41" t="e">
        <f t="shared" si="49"/>
        <v>#REF!</v>
      </c>
      <c r="FR65" s="41" t="e">
        <f t="shared" si="49"/>
        <v>#REF!</v>
      </c>
      <c r="FS65" s="41" t="e">
        <f t="shared" si="57"/>
        <v>#REF!</v>
      </c>
      <c r="FT65" s="41" t="e">
        <f t="shared" si="57"/>
        <v>#REF!</v>
      </c>
      <c r="FU65" s="41" t="e">
        <f t="shared" si="57"/>
        <v>#REF!</v>
      </c>
      <c r="FV65" s="41" t="e">
        <f t="shared" si="57"/>
        <v>#REF!</v>
      </c>
      <c r="FW65" s="41" t="e">
        <f t="shared" si="57"/>
        <v>#REF!</v>
      </c>
      <c r="FX65" s="41" t="e">
        <f t="shared" si="57"/>
        <v>#REF!</v>
      </c>
      <c r="FY65" s="41" t="e">
        <f t="shared" si="57"/>
        <v>#REF!</v>
      </c>
      <c r="FZ65" s="41" t="e">
        <f t="shared" si="57"/>
        <v>#REF!</v>
      </c>
      <c r="GA65" s="41" t="e">
        <f t="shared" si="57"/>
        <v>#REF!</v>
      </c>
      <c r="GB65" s="41" t="e">
        <f t="shared" si="57"/>
        <v>#REF!</v>
      </c>
      <c r="GC65" s="41" t="e">
        <f t="shared" si="57"/>
        <v>#REF!</v>
      </c>
      <c r="GD65" s="41" t="e">
        <f t="shared" si="57"/>
        <v>#REF!</v>
      </c>
      <c r="GE65" s="41" t="e">
        <f t="shared" si="57"/>
        <v>#REF!</v>
      </c>
      <c r="GF65" s="41" t="e">
        <f t="shared" si="57"/>
        <v>#REF!</v>
      </c>
      <c r="GG65" s="41" t="e">
        <f t="shared" si="57"/>
        <v>#REF!</v>
      </c>
      <c r="GH65" s="41" t="e">
        <f t="shared" si="57"/>
        <v>#REF!</v>
      </c>
      <c r="GI65" s="41" t="e">
        <f t="shared" si="58"/>
        <v>#REF!</v>
      </c>
      <c r="GJ65" s="41" t="e">
        <f t="shared" si="58"/>
        <v>#REF!</v>
      </c>
      <c r="GK65" s="41" t="e">
        <f t="shared" si="50"/>
        <v>#REF!</v>
      </c>
      <c r="GL65" s="41" t="e">
        <f t="shared" si="50"/>
        <v>#REF!</v>
      </c>
      <c r="GM65" s="41" t="e">
        <f t="shared" si="50"/>
        <v>#REF!</v>
      </c>
      <c r="GN65" s="41" t="e">
        <f t="shared" si="50"/>
        <v>#REF!</v>
      </c>
      <c r="GO65" s="41" t="e">
        <f t="shared" si="50"/>
        <v>#REF!</v>
      </c>
      <c r="GP65" s="41" t="e">
        <f t="shared" si="50"/>
        <v>#REF!</v>
      </c>
      <c r="GQ65" s="41" t="e">
        <f t="shared" si="50"/>
        <v>#REF!</v>
      </c>
      <c r="GR65" s="41" t="e">
        <f t="shared" si="50"/>
        <v>#REF!</v>
      </c>
      <c r="GS65" s="41" t="e">
        <f t="shared" si="50"/>
        <v>#REF!</v>
      </c>
      <c r="GT65" s="41" t="e">
        <f t="shared" si="50"/>
        <v>#REF!</v>
      </c>
      <c r="GU65" s="41" t="e">
        <f t="shared" si="50"/>
        <v>#REF!</v>
      </c>
      <c r="GV65" s="41" t="e">
        <f t="shared" si="50"/>
        <v>#REF!</v>
      </c>
      <c r="GW65" s="41" t="e">
        <f t="shared" si="50"/>
        <v>#REF!</v>
      </c>
      <c r="GX65" s="41" t="e">
        <f t="shared" si="50"/>
        <v>#REF!</v>
      </c>
      <c r="GY65" s="41" t="e">
        <f t="shared" si="59"/>
        <v>#REF!</v>
      </c>
      <c r="GZ65" s="41" t="e">
        <f t="shared" si="59"/>
        <v>#REF!</v>
      </c>
      <c r="HA65" s="41" t="e">
        <f t="shared" si="59"/>
        <v>#REF!</v>
      </c>
      <c r="HB65" s="41" t="e">
        <f t="shared" si="59"/>
        <v>#REF!</v>
      </c>
      <c r="HC65" s="41" t="e">
        <f t="shared" si="59"/>
        <v>#REF!</v>
      </c>
      <c r="HD65" s="41" t="e">
        <f t="shared" si="59"/>
        <v>#REF!</v>
      </c>
      <c r="HE65" s="41" t="e">
        <f t="shared" si="62"/>
        <v>#REF!</v>
      </c>
      <c r="HF65" s="41" t="e">
        <f t="shared" si="62"/>
        <v>#REF!</v>
      </c>
      <c r="HG65" s="41" t="e">
        <f t="shared" si="62"/>
        <v>#REF!</v>
      </c>
      <c r="HH65" s="41" t="e">
        <f t="shared" si="62"/>
        <v>#REF!</v>
      </c>
      <c r="HI65" s="41" t="e">
        <f t="shared" si="62"/>
        <v>#REF!</v>
      </c>
      <c r="HJ65" s="41" t="e">
        <f t="shared" si="62"/>
        <v>#REF!</v>
      </c>
    </row>
    <row r="66" spans="1:218" ht="14.4" x14ac:dyDescent="0.3">
      <c r="A66" s="42">
        <v>63</v>
      </c>
      <c r="B66" s="43" t="e">
        <f>'CMM1 - AUX CALC'!$BL$67</f>
        <v>#REF!</v>
      </c>
      <c r="BM66" s="41" t="e">
        <f>$B66/(_xlfn.SINGLE(PrazoConcessao)*12-BM$3+1)</f>
        <v>#REF!</v>
      </c>
      <c r="BN66" s="41" t="e">
        <f t="shared" si="60"/>
        <v>#REF!</v>
      </c>
      <c r="BO66" s="41" t="e">
        <f t="shared" si="60"/>
        <v>#REF!</v>
      </c>
      <c r="BP66" s="41" t="e">
        <f t="shared" si="52"/>
        <v>#REF!</v>
      </c>
      <c r="BQ66" s="41" t="e">
        <f t="shared" si="52"/>
        <v>#REF!</v>
      </c>
      <c r="BR66" s="41" t="e">
        <f t="shared" si="52"/>
        <v>#REF!</v>
      </c>
      <c r="BS66" s="41" t="e">
        <f t="shared" si="52"/>
        <v>#REF!</v>
      </c>
      <c r="BT66" s="41" t="e">
        <f t="shared" si="52"/>
        <v>#REF!</v>
      </c>
      <c r="BU66" s="41" t="e">
        <f t="shared" si="52"/>
        <v>#REF!</v>
      </c>
      <c r="BV66" s="41" t="e">
        <f t="shared" si="52"/>
        <v>#REF!</v>
      </c>
      <c r="BW66" s="41" t="e">
        <f t="shared" si="52"/>
        <v>#REF!</v>
      </c>
      <c r="BX66" s="41" t="e">
        <f t="shared" si="52"/>
        <v>#REF!</v>
      </c>
      <c r="BY66" s="41" t="e">
        <f t="shared" si="52"/>
        <v>#REF!</v>
      </c>
      <c r="BZ66" s="41" t="e">
        <f t="shared" si="52"/>
        <v>#REF!</v>
      </c>
      <c r="CA66" s="41" t="e">
        <f t="shared" si="52"/>
        <v>#REF!</v>
      </c>
      <c r="CB66" s="41" t="e">
        <f t="shared" si="52"/>
        <v>#REF!</v>
      </c>
      <c r="CC66" s="41" t="e">
        <f t="shared" si="46"/>
        <v>#REF!</v>
      </c>
      <c r="CD66" s="41" t="e">
        <f t="shared" si="46"/>
        <v>#REF!</v>
      </c>
      <c r="CE66" s="41" t="e">
        <f t="shared" si="46"/>
        <v>#REF!</v>
      </c>
      <c r="CF66" s="41" t="e">
        <f t="shared" si="46"/>
        <v>#REF!</v>
      </c>
      <c r="CG66" s="41" t="e">
        <f t="shared" si="46"/>
        <v>#REF!</v>
      </c>
      <c r="CH66" s="41" t="e">
        <f t="shared" si="46"/>
        <v>#REF!</v>
      </c>
      <c r="CI66" s="41" t="e">
        <f t="shared" si="46"/>
        <v>#REF!</v>
      </c>
      <c r="CJ66" s="41" t="e">
        <f t="shared" si="46"/>
        <v>#REF!</v>
      </c>
      <c r="CK66" s="41" t="e">
        <f t="shared" si="46"/>
        <v>#REF!</v>
      </c>
      <c r="CL66" s="41" t="e">
        <f t="shared" si="46"/>
        <v>#REF!</v>
      </c>
      <c r="CM66" s="41" t="e">
        <f t="shared" si="46"/>
        <v>#REF!</v>
      </c>
      <c r="CN66" s="41" t="e">
        <f t="shared" si="46"/>
        <v>#REF!</v>
      </c>
      <c r="CO66" s="41" t="e">
        <f t="shared" si="46"/>
        <v>#REF!</v>
      </c>
      <c r="CP66" s="41" t="e">
        <f t="shared" si="46"/>
        <v>#REF!</v>
      </c>
      <c r="CQ66" s="41" t="e">
        <f t="shared" ref="CQ66:DC88" si="63">CP66</f>
        <v>#REF!</v>
      </c>
      <c r="CR66" s="41" t="e">
        <f t="shared" si="63"/>
        <v>#REF!</v>
      </c>
      <c r="CS66" s="41" t="e">
        <f t="shared" si="47"/>
        <v>#REF!</v>
      </c>
      <c r="CT66" s="41" t="e">
        <f t="shared" si="47"/>
        <v>#REF!</v>
      </c>
      <c r="CU66" s="41" t="e">
        <f t="shared" si="47"/>
        <v>#REF!</v>
      </c>
      <c r="CV66" s="41" t="e">
        <f t="shared" si="47"/>
        <v>#REF!</v>
      </c>
      <c r="CW66" s="41" t="e">
        <f t="shared" si="47"/>
        <v>#REF!</v>
      </c>
      <c r="CX66" s="41" t="e">
        <f t="shared" si="47"/>
        <v>#REF!</v>
      </c>
      <c r="CY66" s="41" t="e">
        <f t="shared" si="47"/>
        <v>#REF!</v>
      </c>
      <c r="CZ66" s="41" t="e">
        <f t="shared" si="47"/>
        <v>#REF!</v>
      </c>
      <c r="DA66" s="41" t="e">
        <f t="shared" si="47"/>
        <v>#REF!</v>
      </c>
      <c r="DB66" s="41" t="e">
        <f t="shared" si="47"/>
        <v>#REF!</v>
      </c>
      <c r="DC66" s="41" t="e">
        <f t="shared" si="47"/>
        <v>#REF!</v>
      </c>
      <c r="DD66" s="41" t="e">
        <f t="shared" si="47"/>
        <v>#REF!</v>
      </c>
      <c r="DE66" s="41" t="e">
        <f t="shared" si="47"/>
        <v>#REF!</v>
      </c>
      <c r="DF66" s="41" t="e">
        <f t="shared" si="47"/>
        <v>#REF!</v>
      </c>
      <c r="DG66" s="41" t="e">
        <f t="shared" si="53"/>
        <v>#REF!</v>
      </c>
      <c r="DH66" s="41" t="e">
        <f t="shared" si="53"/>
        <v>#REF!</v>
      </c>
      <c r="DI66" s="41" t="e">
        <f t="shared" si="53"/>
        <v>#REF!</v>
      </c>
      <c r="DJ66" s="41" t="e">
        <f t="shared" si="53"/>
        <v>#REF!</v>
      </c>
      <c r="DK66" s="41" t="e">
        <f t="shared" si="53"/>
        <v>#REF!</v>
      </c>
      <c r="DL66" s="41" t="e">
        <f t="shared" si="53"/>
        <v>#REF!</v>
      </c>
      <c r="DM66" s="41" t="e">
        <f t="shared" si="53"/>
        <v>#REF!</v>
      </c>
      <c r="DN66" s="41" t="e">
        <f t="shared" si="53"/>
        <v>#REF!</v>
      </c>
      <c r="DO66" s="41" t="e">
        <f t="shared" si="53"/>
        <v>#REF!</v>
      </c>
      <c r="DP66" s="41" t="e">
        <f t="shared" si="53"/>
        <v>#REF!</v>
      </c>
      <c r="DQ66" s="41" t="e">
        <f t="shared" si="53"/>
        <v>#REF!</v>
      </c>
      <c r="DR66" s="41" t="e">
        <f t="shared" si="53"/>
        <v>#REF!</v>
      </c>
      <c r="DS66" s="41" t="e">
        <f t="shared" si="53"/>
        <v>#REF!</v>
      </c>
      <c r="DT66" s="41" t="e">
        <f t="shared" si="53"/>
        <v>#REF!</v>
      </c>
      <c r="DU66" s="41" t="e">
        <f t="shared" si="53"/>
        <v>#REF!</v>
      </c>
      <c r="DV66" s="41" t="e">
        <f t="shared" ref="DV66:EE110" si="64">DU66</f>
        <v>#REF!</v>
      </c>
      <c r="DW66" s="41" t="e">
        <f t="shared" si="54"/>
        <v>#REF!</v>
      </c>
      <c r="DX66" s="41" t="e">
        <f t="shared" si="54"/>
        <v>#REF!</v>
      </c>
      <c r="DY66" s="41" t="e">
        <f t="shared" si="48"/>
        <v>#REF!</v>
      </c>
      <c r="DZ66" s="41" t="e">
        <f t="shared" si="48"/>
        <v>#REF!</v>
      </c>
      <c r="EA66" s="41" t="e">
        <f t="shared" si="48"/>
        <v>#REF!</v>
      </c>
      <c r="EB66" s="41" t="e">
        <f t="shared" si="48"/>
        <v>#REF!</v>
      </c>
      <c r="EC66" s="41" t="e">
        <f t="shared" si="48"/>
        <v>#REF!</v>
      </c>
      <c r="ED66" s="41" t="e">
        <f t="shared" si="48"/>
        <v>#REF!</v>
      </c>
      <c r="EE66" s="41" t="e">
        <f t="shared" si="48"/>
        <v>#REF!</v>
      </c>
      <c r="EF66" s="41" t="e">
        <f t="shared" si="48"/>
        <v>#REF!</v>
      </c>
      <c r="EG66" s="41" t="e">
        <f t="shared" si="48"/>
        <v>#REF!</v>
      </c>
      <c r="EH66" s="41" t="e">
        <f t="shared" si="48"/>
        <v>#REF!</v>
      </c>
      <c r="EI66" s="41" t="e">
        <f t="shared" si="48"/>
        <v>#REF!</v>
      </c>
      <c r="EJ66" s="41" t="e">
        <f t="shared" si="48"/>
        <v>#REF!</v>
      </c>
      <c r="EK66" s="41" t="e">
        <f t="shared" si="48"/>
        <v>#REF!</v>
      </c>
      <c r="EL66" s="41" t="e">
        <f t="shared" si="48"/>
        <v>#REF!</v>
      </c>
      <c r="EM66" s="41" t="e">
        <f t="shared" si="55"/>
        <v>#REF!</v>
      </c>
      <c r="EN66" s="41" t="e">
        <f t="shared" si="55"/>
        <v>#REF!</v>
      </c>
      <c r="EO66" s="41" t="e">
        <f t="shared" si="55"/>
        <v>#REF!</v>
      </c>
      <c r="EP66" s="41" t="e">
        <f t="shared" si="55"/>
        <v>#REF!</v>
      </c>
      <c r="EQ66" s="41" t="e">
        <f t="shared" si="55"/>
        <v>#REF!</v>
      </c>
      <c r="ER66" s="41" t="e">
        <f t="shared" si="55"/>
        <v>#REF!</v>
      </c>
      <c r="ES66" s="41" t="e">
        <f t="shared" si="55"/>
        <v>#REF!</v>
      </c>
      <c r="ET66" s="41" t="e">
        <f t="shared" si="55"/>
        <v>#REF!</v>
      </c>
      <c r="EU66" s="41" t="e">
        <f t="shared" si="55"/>
        <v>#REF!</v>
      </c>
      <c r="EV66" s="41" t="e">
        <f t="shared" si="55"/>
        <v>#REF!</v>
      </c>
      <c r="EW66" s="41" t="e">
        <f t="shared" si="55"/>
        <v>#REF!</v>
      </c>
      <c r="EX66" s="41" t="e">
        <f t="shared" si="55"/>
        <v>#REF!</v>
      </c>
      <c r="EY66" s="41" t="e">
        <f t="shared" si="55"/>
        <v>#REF!</v>
      </c>
      <c r="EZ66" s="41" t="e">
        <f t="shared" si="55"/>
        <v>#REF!</v>
      </c>
      <c r="FA66" s="41" t="e">
        <f t="shared" si="55"/>
        <v>#REF!</v>
      </c>
      <c r="FB66" s="41" t="e">
        <f t="shared" ref="FB66:FK110" si="65">FA66</f>
        <v>#REF!</v>
      </c>
      <c r="FC66" s="41" t="e">
        <f t="shared" si="56"/>
        <v>#REF!</v>
      </c>
      <c r="FD66" s="41" t="e">
        <f t="shared" si="56"/>
        <v>#REF!</v>
      </c>
      <c r="FE66" s="41" t="e">
        <f t="shared" si="49"/>
        <v>#REF!</v>
      </c>
      <c r="FF66" s="41" t="e">
        <f t="shared" si="49"/>
        <v>#REF!</v>
      </c>
      <c r="FG66" s="41" t="e">
        <f t="shared" si="49"/>
        <v>#REF!</v>
      </c>
      <c r="FH66" s="41" t="e">
        <f t="shared" si="49"/>
        <v>#REF!</v>
      </c>
      <c r="FI66" s="41" t="e">
        <f t="shared" si="49"/>
        <v>#REF!</v>
      </c>
      <c r="FJ66" s="41" t="e">
        <f t="shared" si="49"/>
        <v>#REF!</v>
      </c>
      <c r="FK66" s="41" t="e">
        <f t="shared" si="49"/>
        <v>#REF!</v>
      </c>
      <c r="FL66" s="41" t="e">
        <f t="shared" si="49"/>
        <v>#REF!</v>
      </c>
      <c r="FM66" s="41" t="e">
        <f t="shared" si="49"/>
        <v>#REF!</v>
      </c>
      <c r="FN66" s="41" t="e">
        <f t="shared" si="49"/>
        <v>#REF!</v>
      </c>
      <c r="FO66" s="41" t="e">
        <f t="shared" si="49"/>
        <v>#REF!</v>
      </c>
      <c r="FP66" s="41" t="e">
        <f t="shared" si="49"/>
        <v>#REF!</v>
      </c>
      <c r="FQ66" s="41" t="e">
        <f t="shared" si="49"/>
        <v>#REF!</v>
      </c>
      <c r="FR66" s="41" t="e">
        <f t="shared" si="49"/>
        <v>#REF!</v>
      </c>
      <c r="FS66" s="41" t="e">
        <f t="shared" si="57"/>
        <v>#REF!</v>
      </c>
      <c r="FT66" s="41" t="e">
        <f t="shared" si="57"/>
        <v>#REF!</v>
      </c>
      <c r="FU66" s="41" t="e">
        <f t="shared" si="57"/>
        <v>#REF!</v>
      </c>
      <c r="FV66" s="41" t="e">
        <f t="shared" si="57"/>
        <v>#REF!</v>
      </c>
      <c r="FW66" s="41" t="e">
        <f t="shared" si="57"/>
        <v>#REF!</v>
      </c>
      <c r="FX66" s="41" t="e">
        <f t="shared" si="57"/>
        <v>#REF!</v>
      </c>
      <c r="FY66" s="41" t="e">
        <f t="shared" si="57"/>
        <v>#REF!</v>
      </c>
      <c r="FZ66" s="41" t="e">
        <f t="shared" si="57"/>
        <v>#REF!</v>
      </c>
      <c r="GA66" s="41" t="e">
        <f t="shared" si="57"/>
        <v>#REF!</v>
      </c>
      <c r="GB66" s="41" t="e">
        <f t="shared" si="57"/>
        <v>#REF!</v>
      </c>
      <c r="GC66" s="41" t="e">
        <f t="shared" si="57"/>
        <v>#REF!</v>
      </c>
      <c r="GD66" s="41" t="e">
        <f t="shared" si="57"/>
        <v>#REF!</v>
      </c>
      <c r="GE66" s="41" t="e">
        <f t="shared" si="57"/>
        <v>#REF!</v>
      </c>
      <c r="GF66" s="41" t="e">
        <f t="shared" si="57"/>
        <v>#REF!</v>
      </c>
      <c r="GG66" s="41" t="e">
        <f t="shared" si="57"/>
        <v>#REF!</v>
      </c>
      <c r="GH66" s="41" t="e">
        <f t="shared" ref="GH66:GR129" si="66">GG66</f>
        <v>#REF!</v>
      </c>
      <c r="GI66" s="41" t="e">
        <f t="shared" si="58"/>
        <v>#REF!</v>
      </c>
      <c r="GJ66" s="41" t="e">
        <f t="shared" si="58"/>
        <v>#REF!</v>
      </c>
      <c r="GK66" s="41" t="e">
        <f t="shared" si="50"/>
        <v>#REF!</v>
      </c>
      <c r="GL66" s="41" t="e">
        <f t="shared" si="50"/>
        <v>#REF!</v>
      </c>
      <c r="GM66" s="41" t="e">
        <f t="shared" si="50"/>
        <v>#REF!</v>
      </c>
      <c r="GN66" s="41" t="e">
        <f t="shared" si="50"/>
        <v>#REF!</v>
      </c>
      <c r="GO66" s="41" t="e">
        <f t="shared" si="50"/>
        <v>#REF!</v>
      </c>
      <c r="GP66" s="41" t="e">
        <f t="shared" si="50"/>
        <v>#REF!</v>
      </c>
      <c r="GQ66" s="41" t="e">
        <f t="shared" si="50"/>
        <v>#REF!</v>
      </c>
      <c r="GR66" s="41" t="e">
        <f t="shared" si="50"/>
        <v>#REF!</v>
      </c>
      <c r="GS66" s="41" t="e">
        <f t="shared" si="50"/>
        <v>#REF!</v>
      </c>
      <c r="GT66" s="41" t="e">
        <f t="shared" si="50"/>
        <v>#REF!</v>
      </c>
      <c r="GU66" s="41" t="e">
        <f t="shared" si="50"/>
        <v>#REF!</v>
      </c>
      <c r="GV66" s="41" t="e">
        <f t="shared" si="50"/>
        <v>#REF!</v>
      </c>
      <c r="GW66" s="41" t="e">
        <f t="shared" si="50"/>
        <v>#REF!</v>
      </c>
      <c r="GX66" s="41" t="e">
        <f t="shared" si="50"/>
        <v>#REF!</v>
      </c>
      <c r="GY66" s="41" t="e">
        <f t="shared" si="59"/>
        <v>#REF!</v>
      </c>
      <c r="GZ66" s="41" t="e">
        <f t="shared" si="59"/>
        <v>#REF!</v>
      </c>
      <c r="HA66" s="41" t="e">
        <f t="shared" si="59"/>
        <v>#REF!</v>
      </c>
      <c r="HB66" s="41" t="e">
        <f t="shared" si="59"/>
        <v>#REF!</v>
      </c>
      <c r="HC66" s="41" t="e">
        <f t="shared" si="59"/>
        <v>#REF!</v>
      </c>
      <c r="HD66" s="41" t="e">
        <f t="shared" si="59"/>
        <v>#REF!</v>
      </c>
      <c r="HE66" s="41" t="e">
        <f t="shared" si="62"/>
        <v>#REF!</v>
      </c>
      <c r="HF66" s="41" t="e">
        <f t="shared" si="62"/>
        <v>#REF!</v>
      </c>
      <c r="HG66" s="41" t="e">
        <f t="shared" si="62"/>
        <v>#REF!</v>
      </c>
      <c r="HH66" s="41" t="e">
        <f t="shared" si="62"/>
        <v>#REF!</v>
      </c>
      <c r="HI66" s="41" t="e">
        <f t="shared" si="62"/>
        <v>#REF!</v>
      </c>
      <c r="HJ66" s="41" t="e">
        <f t="shared" si="62"/>
        <v>#REF!</v>
      </c>
    </row>
    <row r="67" spans="1:218" ht="14.4" x14ac:dyDescent="0.3">
      <c r="A67" s="42">
        <v>64</v>
      </c>
      <c r="B67" s="43" t="e">
        <f>'CMM1 - AUX CALC'!$BM$67</f>
        <v>#REF!</v>
      </c>
      <c r="BN67" s="41" t="e">
        <f>$B67/(_xlfn.SINGLE(PrazoConcessao)*12-BN$3+1)</f>
        <v>#REF!</v>
      </c>
      <c r="BO67" s="41" t="e">
        <f t="shared" si="60"/>
        <v>#REF!</v>
      </c>
      <c r="BP67" s="41" t="e">
        <f t="shared" si="52"/>
        <v>#REF!</v>
      </c>
      <c r="BQ67" s="41" t="e">
        <f t="shared" si="52"/>
        <v>#REF!</v>
      </c>
      <c r="BR67" s="41" t="e">
        <f t="shared" si="52"/>
        <v>#REF!</v>
      </c>
      <c r="BS67" s="41" t="e">
        <f t="shared" si="52"/>
        <v>#REF!</v>
      </c>
      <c r="BT67" s="41" t="e">
        <f t="shared" si="52"/>
        <v>#REF!</v>
      </c>
      <c r="BU67" s="41" t="e">
        <f t="shared" si="52"/>
        <v>#REF!</v>
      </c>
      <c r="BV67" s="41" t="e">
        <f t="shared" si="52"/>
        <v>#REF!</v>
      </c>
      <c r="BW67" s="41" t="e">
        <f t="shared" si="52"/>
        <v>#REF!</v>
      </c>
      <c r="BX67" s="41" t="e">
        <f t="shared" si="52"/>
        <v>#REF!</v>
      </c>
      <c r="BY67" s="41" t="e">
        <f t="shared" si="52"/>
        <v>#REF!</v>
      </c>
      <c r="BZ67" s="41" t="e">
        <f t="shared" si="52"/>
        <v>#REF!</v>
      </c>
      <c r="CA67" s="41" t="e">
        <f t="shared" si="52"/>
        <v>#REF!</v>
      </c>
      <c r="CB67" s="41" t="e">
        <f t="shared" si="52"/>
        <v>#REF!</v>
      </c>
      <c r="CC67" s="41" t="e">
        <f t="shared" si="52"/>
        <v>#REF!</v>
      </c>
      <c r="CD67" s="41" t="e">
        <f t="shared" si="52"/>
        <v>#REF!</v>
      </c>
      <c r="CE67" s="41" t="e">
        <f t="shared" si="52"/>
        <v>#REF!</v>
      </c>
      <c r="CF67" s="41" t="e">
        <f t="shared" ref="CF67:CU91" si="67">CE67</f>
        <v>#REF!</v>
      </c>
      <c r="CG67" s="41" t="e">
        <f t="shared" si="67"/>
        <v>#REF!</v>
      </c>
      <c r="CH67" s="41" t="e">
        <f t="shared" si="67"/>
        <v>#REF!</v>
      </c>
      <c r="CI67" s="41" t="e">
        <f t="shared" si="67"/>
        <v>#REF!</v>
      </c>
      <c r="CJ67" s="41" t="e">
        <f t="shared" si="67"/>
        <v>#REF!</v>
      </c>
      <c r="CK67" s="41" t="e">
        <f t="shared" si="67"/>
        <v>#REF!</v>
      </c>
      <c r="CL67" s="41" t="e">
        <f t="shared" si="67"/>
        <v>#REF!</v>
      </c>
      <c r="CM67" s="41" t="e">
        <f t="shared" si="67"/>
        <v>#REF!</v>
      </c>
      <c r="CN67" s="41" t="e">
        <f t="shared" si="67"/>
        <v>#REF!</v>
      </c>
      <c r="CO67" s="41" t="e">
        <f t="shared" si="67"/>
        <v>#REF!</v>
      </c>
      <c r="CP67" s="41" t="e">
        <f t="shared" si="67"/>
        <v>#REF!</v>
      </c>
      <c r="CQ67" s="41" t="e">
        <f t="shared" si="63"/>
        <v>#REF!</v>
      </c>
      <c r="CR67" s="41" t="e">
        <f t="shared" si="63"/>
        <v>#REF!</v>
      </c>
      <c r="CS67" s="41" t="e">
        <f t="shared" si="47"/>
        <v>#REF!</v>
      </c>
      <c r="CT67" s="41" t="e">
        <f t="shared" si="47"/>
        <v>#REF!</v>
      </c>
      <c r="CU67" s="41" t="e">
        <f t="shared" si="47"/>
        <v>#REF!</v>
      </c>
      <c r="CV67" s="41" t="e">
        <f t="shared" si="47"/>
        <v>#REF!</v>
      </c>
      <c r="CW67" s="41" t="e">
        <f t="shared" si="47"/>
        <v>#REF!</v>
      </c>
      <c r="CX67" s="41" t="e">
        <f t="shared" si="47"/>
        <v>#REF!</v>
      </c>
      <c r="CY67" s="41" t="e">
        <f t="shared" si="47"/>
        <v>#REF!</v>
      </c>
      <c r="CZ67" s="41" t="e">
        <f t="shared" si="47"/>
        <v>#REF!</v>
      </c>
      <c r="DA67" s="41" t="e">
        <f t="shared" si="47"/>
        <v>#REF!</v>
      </c>
      <c r="DB67" s="41" t="e">
        <f t="shared" si="47"/>
        <v>#REF!</v>
      </c>
      <c r="DC67" s="41" t="e">
        <f t="shared" si="47"/>
        <v>#REF!</v>
      </c>
      <c r="DD67" s="41" t="e">
        <f t="shared" si="47"/>
        <v>#REF!</v>
      </c>
      <c r="DE67" s="41" t="e">
        <f t="shared" si="47"/>
        <v>#REF!</v>
      </c>
      <c r="DF67" s="41" t="e">
        <f t="shared" si="47"/>
        <v>#REF!</v>
      </c>
      <c r="DG67" s="41" t="e">
        <f t="shared" si="47"/>
        <v>#REF!</v>
      </c>
      <c r="DH67" s="41" t="e">
        <f t="shared" si="47"/>
        <v>#REF!</v>
      </c>
      <c r="DI67" s="41" t="e">
        <f t="shared" ref="DI67:DU86" si="68">DH67</f>
        <v>#REF!</v>
      </c>
      <c r="DJ67" s="41" t="e">
        <f t="shared" si="68"/>
        <v>#REF!</v>
      </c>
      <c r="DK67" s="41" t="e">
        <f t="shared" si="68"/>
        <v>#REF!</v>
      </c>
      <c r="DL67" s="41" t="e">
        <f t="shared" si="68"/>
        <v>#REF!</v>
      </c>
      <c r="DM67" s="41" t="e">
        <f t="shared" si="68"/>
        <v>#REF!</v>
      </c>
      <c r="DN67" s="41" t="e">
        <f t="shared" si="68"/>
        <v>#REF!</v>
      </c>
      <c r="DO67" s="41" t="e">
        <f t="shared" si="68"/>
        <v>#REF!</v>
      </c>
      <c r="DP67" s="41" t="e">
        <f t="shared" si="68"/>
        <v>#REF!</v>
      </c>
      <c r="DQ67" s="41" t="e">
        <f t="shared" si="68"/>
        <v>#REF!</v>
      </c>
      <c r="DR67" s="41" t="e">
        <f t="shared" si="68"/>
        <v>#REF!</v>
      </c>
      <c r="DS67" s="41" t="e">
        <f t="shared" si="68"/>
        <v>#REF!</v>
      </c>
      <c r="DT67" s="41" t="e">
        <f t="shared" si="68"/>
        <v>#REF!</v>
      </c>
      <c r="DU67" s="41" t="e">
        <f t="shared" si="68"/>
        <v>#REF!</v>
      </c>
      <c r="DV67" s="41" t="e">
        <f t="shared" si="64"/>
        <v>#REF!</v>
      </c>
      <c r="DW67" s="41" t="e">
        <f t="shared" si="54"/>
        <v>#REF!</v>
      </c>
      <c r="DX67" s="41" t="e">
        <f t="shared" si="54"/>
        <v>#REF!</v>
      </c>
      <c r="DY67" s="41" t="e">
        <f t="shared" si="48"/>
        <v>#REF!</v>
      </c>
      <c r="DZ67" s="41" t="e">
        <f t="shared" si="48"/>
        <v>#REF!</v>
      </c>
      <c r="EA67" s="41" t="e">
        <f t="shared" si="48"/>
        <v>#REF!</v>
      </c>
      <c r="EB67" s="41" t="e">
        <f t="shared" si="48"/>
        <v>#REF!</v>
      </c>
      <c r="EC67" s="41" t="e">
        <f t="shared" si="48"/>
        <v>#REF!</v>
      </c>
      <c r="ED67" s="41" t="e">
        <f t="shared" si="48"/>
        <v>#REF!</v>
      </c>
      <c r="EE67" s="41" t="e">
        <f t="shared" si="48"/>
        <v>#REF!</v>
      </c>
      <c r="EF67" s="41" t="e">
        <f t="shared" si="48"/>
        <v>#REF!</v>
      </c>
      <c r="EG67" s="41" t="e">
        <f t="shared" si="48"/>
        <v>#REF!</v>
      </c>
      <c r="EH67" s="41" t="e">
        <f t="shared" si="48"/>
        <v>#REF!</v>
      </c>
      <c r="EI67" s="41" t="e">
        <f t="shared" si="48"/>
        <v>#REF!</v>
      </c>
      <c r="EJ67" s="41" t="e">
        <f t="shared" si="48"/>
        <v>#REF!</v>
      </c>
      <c r="EK67" s="41" t="e">
        <f t="shared" si="48"/>
        <v>#REF!</v>
      </c>
      <c r="EL67" s="41" t="e">
        <f t="shared" si="48"/>
        <v>#REF!</v>
      </c>
      <c r="EM67" s="41" t="e">
        <f t="shared" si="48"/>
        <v>#REF!</v>
      </c>
      <c r="EN67" s="41" t="e">
        <f t="shared" si="48"/>
        <v>#REF!</v>
      </c>
      <c r="EO67" s="41" t="e">
        <f t="shared" ref="EO67:FA86" si="69">EN67</f>
        <v>#REF!</v>
      </c>
      <c r="EP67" s="41" t="e">
        <f t="shared" si="69"/>
        <v>#REF!</v>
      </c>
      <c r="EQ67" s="41" t="e">
        <f t="shared" si="69"/>
        <v>#REF!</v>
      </c>
      <c r="ER67" s="41" t="e">
        <f t="shared" si="69"/>
        <v>#REF!</v>
      </c>
      <c r="ES67" s="41" t="e">
        <f t="shared" si="69"/>
        <v>#REF!</v>
      </c>
      <c r="ET67" s="41" t="e">
        <f t="shared" si="69"/>
        <v>#REF!</v>
      </c>
      <c r="EU67" s="41" t="e">
        <f t="shared" si="69"/>
        <v>#REF!</v>
      </c>
      <c r="EV67" s="41" t="e">
        <f t="shared" si="69"/>
        <v>#REF!</v>
      </c>
      <c r="EW67" s="41" t="e">
        <f t="shared" si="69"/>
        <v>#REF!</v>
      </c>
      <c r="EX67" s="41" t="e">
        <f t="shared" si="69"/>
        <v>#REF!</v>
      </c>
      <c r="EY67" s="41" t="e">
        <f t="shared" si="69"/>
        <v>#REF!</v>
      </c>
      <c r="EZ67" s="41" t="e">
        <f t="shared" si="69"/>
        <v>#REF!</v>
      </c>
      <c r="FA67" s="41" t="e">
        <f t="shared" si="69"/>
        <v>#REF!</v>
      </c>
      <c r="FB67" s="41" t="e">
        <f t="shared" si="65"/>
        <v>#REF!</v>
      </c>
      <c r="FC67" s="41" t="e">
        <f t="shared" si="56"/>
        <v>#REF!</v>
      </c>
      <c r="FD67" s="41" t="e">
        <f t="shared" si="56"/>
        <v>#REF!</v>
      </c>
      <c r="FE67" s="41" t="e">
        <f t="shared" si="49"/>
        <v>#REF!</v>
      </c>
      <c r="FF67" s="41" t="e">
        <f t="shared" si="49"/>
        <v>#REF!</v>
      </c>
      <c r="FG67" s="41" t="e">
        <f t="shared" si="49"/>
        <v>#REF!</v>
      </c>
      <c r="FH67" s="41" t="e">
        <f t="shared" si="49"/>
        <v>#REF!</v>
      </c>
      <c r="FI67" s="41" t="e">
        <f t="shared" si="49"/>
        <v>#REF!</v>
      </c>
      <c r="FJ67" s="41" t="e">
        <f t="shared" si="49"/>
        <v>#REF!</v>
      </c>
      <c r="FK67" s="41" t="e">
        <f t="shared" si="49"/>
        <v>#REF!</v>
      </c>
      <c r="FL67" s="41" t="e">
        <f t="shared" si="49"/>
        <v>#REF!</v>
      </c>
      <c r="FM67" s="41" t="e">
        <f t="shared" si="49"/>
        <v>#REF!</v>
      </c>
      <c r="FN67" s="41" t="e">
        <f t="shared" si="49"/>
        <v>#REF!</v>
      </c>
      <c r="FO67" s="41" t="e">
        <f t="shared" si="49"/>
        <v>#REF!</v>
      </c>
      <c r="FP67" s="41" t="e">
        <f t="shared" si="49"/>
        <v>#REF!</v>
      </c>
      <c r="FQ67" s="41" t="e">
        <f t="shared" si="49"/>
        <v>#REF!</v>
      </c>
      <c r="FR67" s="41" t="e">
        <f t="shared" si="49"/>
        <v>#REF!</v>
      </c>
      <c r="FS67" s="41" t="e">
        <f t="shared" si="49"/>
        <v>#REF!</v>
      </c>
      <c r="FT67" s="41" t="e">
        <f t="shared" si="49"/>
        <v>#REF!</v>
      </c>
      <c r="FU67" s="41" t="e">
        <f t="shared" ref="FU67:GG86" si="70">FT67</f>
        <v>#REF!</v>
      </c>
      <c r="FV67" s="41" t="e">
        <f t="shared" si="70"/>
        <v>#REF!</v>
      </c>
      <c r="FW67" s="41" t="e">
        <f t="shared" si="70"/>
        <v>#REF!</v>
      </c>
      <c r="FX67" s="41" t="e">
        <f t="shared" si="70"/>
        <v>#REF!</v>
      </c>
      <c r="FY67" s="41" t="e">
        <f t="shared" si="70"/>
        <v>#REF!</v>
      </c>
      <c r="FZ67" s="41" t="e">
        <f t="shared" si="70"/>
        <v>#REF!</v>
      </c>
      <c r="GA67" s="41" t="e">
        <f t="shared" si="70"/>
        <v>#REF!</v>
      </c>
      <c r="GB67" s="41" t="e">
        <f t="shared" si="70"/>
        <v>#REF!</v>
      </c>
      <c r="GC67" s="41" t="e">
        <f t="shared" si="70"/>
        <v>#REF!</v>
      </c>
      <c r="GD67" s="41" t="e">
        <f t="shared" si="70"/>
        <v>#REF!</v>
      </c>
      <c r="GE67" s="41" t="e">
        <f t="shared" si="70"/>
        <v>#REF!</v>
      </c>
      <c r="GF67" s="41" t="e">
        <f t="shared" si="70"/>
        <v>#REF!</v>
      </c>
      <c r="GG67" s="41" t="e">
        <f t="shared" si="70"/>
        <v>#REF!</v>
      </c>
      <c r="GH67" s="41" t="e">
        <f t="shared" si="66"/>
        <v>#REF!</v>
      </c>
      <c r="GI67" s="41" t="e">
        <f t="shared" si="58"/>
        <v>#REF!</v>
      </c>
      <c r="GJ67" s="41" t="e">
        <f t="shared" si="58"/>
        <v>#REF!</v>
      </c>
      <c r="GK67" s="41" t="e">
        <f t="shared" si="50"/>
        <v>#REF!</v>
      </c>
      <c r="GL67" s="41" t="e">
        <f t="shared" si="50"/>
        <v>#REF!</v>
      </c>
      <c r="GM67" s="41" t="e">
        <f t="shared" si="50"/>
        <v>#REF!</v>
      </c>
      <c r="GN67" s="41" t="e">
        <f t="shared" si="50"/>
        <v>#REF!</v>
      </c>
      <c r="GO67" s="41" t="e">
        <f t="shared" si="50"/>
        <v>#REF!</v>
      </c>
      <c r="GP67" s="41" t="e">
        <f t="shared" si="50"/>
        <v>#REF!</v>
      </c>
      <c r="GQ67" s="41" t="e">
        <f t="shared" si="50"/>
        <v>#REF!</v>
      </c>
      <c r="GR67" s="41" t="e">
        <f t="shared" si="50"/>
        <v>#REF!</v>
      </c>
      <c r="GS67" s="41" t="e">
        <f t="shared" si="50"/>
        <v>#REF!</v>
      </c>
      <c r="GT67" s="41" t="e">
        <f t="shared" si="50"/>
        <v>#REF!</v>
      </c>
      <c r="GU67" s="41" t="e">
        <f t="shared" si="50"/>
        <v>#REF!</v>
      </c>
      <c r="GV67" s="41" t="e">
        <f t="shared" si="50"/>
        <v>#REF!</v>
      </c>
      <c r="GW67" s="41" t="e">
        <f t="shared" si="50"/>
        <v>#REF!</v>
      </c>
      <c r="GX67" s="41" t="e">
        <f t="shared" si="50"/>
        <v>#REF!</v>
      </c>
      <c r="GY67" s="41" t="e">
        <f t="shared" si="59"/>
        <v>#REF!</v>
      </c>
      <c r="GZ67" s="41" t="e">
        <f t="shared" si="59"/>
        <v>#REF!</v>
      </c>
      <c r="HA67" s="41" t="e">
        <f t="shared" si="59"/>
        <v>#REF!</v>
      </c>
      <c r="HB67" s="41" t="e">
        <f t="shared" si="59"/>
        <v>#REF!</v>
      </c>
      <c r="HC67" s="41" t="e">
        <f t="shared" si="59"/>
        <v>#REF!</v>
      </c>
      <c r="HD67" s="41" t="e">
        <f t="shared" si="59"/>
        <v>#REF!</v>
      </c>
      <c r="HE67" s="41" t="e">
        <f t="shared" si="62"/>
        <v>#REF!</v>
      </c>
      <c r="HF67" s="41" t="e">
        <f t="shared" si="62"/>
        <v>#REF!</v>
      </c>
      <c r="HG67" s="41" t="e">
        <f t="shared" si="62"/>
        <v>#REF!</v>
      </c>
      <c r="HH67" s="41" t="e">
        <f t="shared" si="62"/>
        <v>#REF!</v>
      </c>
      <c r="HI67" s="41" t="e">
        <f t="shared" si="62"/>
        <v>#REF!</v>
      </c>
      <c r="HJ67" s="41" t="e">
        <f t="shared" si="62"/>
        <v>#REF!</v>
      </c>
    </row>
    <row r="68" spans="1:218" ht="14.4" x14ac:dyDescent="0.3">
      <c r="A68" s="42">
        <v>65</v>
      </c>
      <c r="B68" s="43" t="e">
        <f>'CMM1 - AUX CALC'!$BN$67</f>
        <v>#REF!</v>
      </c>
      <c r="BO68" s="41" t="e">
        <f>$B68/(_xlfn.SINGLE(PrazoConcessao)*12-BO$3+1)</f>
        <v>#REF!</v>
      </c>
      <c r="BP68" s="41" t="e">
        <f t="shared" si="52"/>
        <v>#REF!</v>
      </c>
      <c r="BQ68" s="41" t="e">
        <f t="shared" si="52"/>
        <v>#REF!</v>
      </c>
      <c r="BR68" s="41" t="e">
        <f t="shared" si="52"/>
        <v>#REF!</v>
      </c>
      <c r="BS68" s="41" t="e">
        <f t="shared" si="52"/>
        <v>#REF!</v>
      </c>
      <c r="BT68" s="41" t="e">
        <f t="shared" si="52"/>
        <v>#REF!</v>
      </c>
      <c r="BU68" s="41" t="e">
        <f t="shared" si="52"/>
        <v>#REF!</v>
      </c>
      <c r="BV68" s="41" t="e">
        <f t="shared" si="52"/>
        <v>#REF!</v>
      </c>
      <c r="BW68" s="41" t="e">
        <f t="shared" si="52"/>
        <v>#REF!</v>
      </c>
      <c r="BX68" s="41" t="e">
        <f t="shared" si="52"/>
        <v>#REF!</v>
      </c>
      <c r="BY68" s="41" t="e">
        <f t="shared" si="52"/>
        <v>#REF!</v>
      </c>
      <c r="BZ68" s="41" t="e">
        <f t="shared" si="52"/>
        <v>#REF!</v>
      </c>
      <c r="CA68" s="41" t="e">
        <f t="shared" si="52"/>
        <v>#REF!</v>
      </c>
      <c r="CB68" s="41" t="e">
        <f t="shared" si="52"/>
        <v>#REF!</v>
      </c>
      <c r="CC68" s="41" t="e">
        <f t="shared" si="52"/>
        <v>#REF!</v>
      </c>
      <c r="CD68" s="41" t="e">
        <f t="shared" si="52"/>
        <v>#REF!</v>
      </c>
      <c r="CE68" s="41" t="e">
        <f t="shared" si="52"/>
        <v>#REF!</v>
      </c>
      <c r="CF68" s="41" t="e">
        <f t="shared" si="67"/>
        <v>#REF!</v>
      </c>
      <c r="CG68" s="41" t="e">
        <f t="shared" si="67"/>
        <v>#REF!</v>
      </c>
      <c r="CH68" s="41" t="e">
        <f t="shared" si="67"/>
        <v>#REF!</v>
      </c>
      <c r="CI68" s="41" t="e">
        <f t="shared" si="67"/>
        <v>#REF!</v>
      </c>
      <c r="CJ68" s="41" t="e">
        <f t="shared" si="67"/>
        <v>#REF!</v>
      </c>
      <c r="CK68" s="41" t="e">
        <f t="shared" si="67"/>
        <v>#REF!</v>
      </c>
      <c r="CL68" s="41" t="e">
        <f t="shared" si="67"/>
        <v>#REF!</v>
      </c>
      <c r="CM68" s="41" t="e">
        <f t="shared" si="67"/>
        <v>#REF!</v>
      </c>
      <c r="CN68" s="41" t="e">
        <f t="shared" si="67"/>
        <v>#REF!</v>
      </c>
      <c r="CO68" s="41" t="e">
        <f t="shared" si="67"/>
        <v>#REF!</v>
      </c>
      <c r="CP68" s="41" t="e">
        <f t="shared" si="67"/>
        <v>#REF!</v>
      </c>
      <c r="CQ68" s="41" t="e">
        <f t="shared" si="63"/>
        <v>#REF!</v>
      </c>
      <c r="CR68" s="41" t="e">
        <f t="shared" si="63"/>
        <v>#REF!</v>
      </c>
      <c r="CS68" s="41" t="e">
        <f t="shared" si="47"/>
        <v>#REF!</v>
      </c>
      <c r="CT68" s="41" t="e">
        <f t="shared" si="47"/>
        <v>#REF!</v>
      </c>
      <c r="CU68" s="41" t="e">
        <f t="shared" si="47"/>
        <v>#REF!</v>
      </c>
      <c r="CV68" s="41" t="e">
        <f t="shared" si="47"/>
        <v>#REF!</v>
      </c>
      <c r="CW68" s="41" t="e">
        <f t="shared" si="47"/>
        <v>#REF!</v>
      </c>
      <c r="CX68" s="41" t="e">
        <f t="shared" si="47"/>
        <v>#REF!</v>
      </c>
      <c r="CY68" s="41" t="e">
        <f t="shared" si="47"/>
        <v>#REF!</v>
      </c>
      <c r="CZ68" s="41" t="e">
        <f t="shared" si="47"/>
        <v>#REF!</v>
      </c>
      <c r="DA68" s="41" t="e">
        <f t="shared" si="47"/>
        <v>#REF!</v>
      </c>
      <c r="DB68" s="41" t="e">
        <f t="shared" si="47"/>
        <v>#REF!</v>
      </c>
      <c r="DC68" s="41" t="e">
        <f t="shared" si="47"/>
        <v>#REF!</v>
      </c>
      <c r="DD68" s="41" t="e">
        <f t="shared" si="47"/>
        <v>#REF!</v>
      </c>
      <c r="DE68" s="41" t="e">
        <f t="shared" si="47"/>
        <v>#REF!</v>
      </c>
      <c r="DF68" s="41" t="e">
        <f t="shared" si="47"/>
        <v>#REF!</v>
      </c>
      <c r="DG68" s="41" t="e">
        <f t="shared" si="47"/>
        <v>#REF!</v>
      </c>
      <c r="DH68" s="41" t="e">
        <f t="shared" si="47"/>
        <v>#REF!</v>
      </c>
      <c r="DI68" s="41" t="e">
        <f t="shared" si="68"/>
        <v>#REF!</v>
      </c>
      <c r="DJ68" s="41" t="e">
        <f t="shared" si="68"/>
        <v>#REF!</v>
      </c>
      <c r="DK68" s="41" t="e">
        <f t="shared" si="68"/>
        <v>#REF!</v>
      </c>
      <c r="DL68" s="41" t="e">
        <f t="shared" si="68"/>
        <v>#REF!</v>
      </c>
      <c r="DM68" s="41" t="e">
        <f t="shared" si="68"/>
        <v>#REF!</v>
      </c>
      <c r="DN68" s="41" t="e">
        <f t="shared" si="68"/>
        <v>#REF!</v>
      </c>
      <c r="DO68" s="41" t="e">
        <f t="shared" si="68"/>
        <v>#REF!</v>
      </c>
      <c r="DP68" s="41" t="e">
        <f t="shared" si="68"/>
        <v>#REF!</v>
      </c>
      <c r="DQ68" s="41" t="e">
        <f t="shared" si="68"/>
        <v>#REF!</v>
      </c>
      <c r="DR68" s="41" t="e">
        <f t="shared" si="68"/>
        <v>#REF!</v>
      </c>
      <c r="DS68" s="41" t="e">
        <f t="shared" si="68"/>
        <v>#REF!</v>
      </c>
      <c r="DT68" s="41" t="e">
        <f t="shared" si="68"/>
        <v>#REF!</v>
      </c>
      <c r="DU68" s="41" t="e">
        <f t="shared" si="68"/>
        <v>#REF!</v>
      </c>
      <c r="DV68" s="41" t="e">
        <f t="shared" si="64"/>
        <v>#REF!</v>
      </c>
      <c r="DW68" s="41" t="e">
        <f t="shared" si="54"/>
        <v>#REF!</v>
      </c>
      <c r="DX68" s="41" t="e">
        <f t="shared" si="54"/>
        <v>#REF!</v>
      </c>
      <c r="DY68" s="41" t="e">
        <f t="shared" si="48"/>
        <v>#REF!</v>
      </c>
      <c r="DZ68" s="41" t="e">
        <f t="shared" si="48"/>
        <v>#REF!</v>
      </c>
      <c r="EA68" s="41" t="e">
        <f t="shared" si="48"/>
        <v>#REF!</v>
      </c>
      <c r="EB68" s="41" t="e">
        <f t="shared" si="48"/>
        <v>#REF!</v>
      </c>
      <c r="EC68" s="41" t="e">
        <f t="shared" si="48"/>
        <v>#REF!</v>
      </c>
      <c r="ED68" s="41" t="e">
        <f t="shared" si="48"/>
        <v>#REF!</v>
      </c>
      <c r="EE68" s="41" t="e">
        <f t="shared" si="48"/>
        <v>#REF!</v>
      </c>
      <c r="EF68" s="41" t="e">
        <f t="shared" si="48"/>
        <v>#REF!</v>
      </c>
      <c r="EG68" s="41" t="e">
        <f t="shared" si="48"/>
        <v>#REF!</v>
      </c>
      <c r="EH68" s="41" t="e">
        <f t="shared" si="48"/>
        <v>#REF!</v>
      </c>
      <c r="EI68" s="41" t="e">
        <f t="shared" si="48"/>
        <v>#REF!</v>
      </c>
      <c r="EJ68" s="41" t="e">
        <f t="shared" si="48"/>
        <v>#REF!</v>
      </c>
      <c r="EK68" s="41" t="e">
        <f t="shared" si="48"/>
        <v>#REF!</v>
      </c>
      <c r="EL68" s="41" t="e">
        <f t="shared" si="48"/>
        <v>#REF!</v>
      </c>
      <c r="EM68" s="41" t="e">
        <f t="shared" si="48"/>
        <v>#REF!</v>
      </c>
      <c r="EN68" s="41" t="e">
        <f t="shared" si="48"/>
        <v>#REF!</v>
      </c>
      <c r="EO68" s="41" t="e">
        <f t="shared" si="69"/>
        <v>#REF!</v>
      </c>
      <c r="EP68" s="41" t="e">
        <f t="shared" si="69"/>
        <v>#REF!</v>
      </c>
      <c r="EQ68" s="41" t="e">
        <f t="shared" si="69"/>
        <v>#REF!</v>
      </c>
      <c r="ER68" s="41" t="e">
        <f t="shared" si="69"/>
        <v>#REF!</v>
      </c>
      <c r="ES68" s="41" t="e">
        <f t="shared" si="69"/>
        <v>#REF!</v>
      </c>
      <c r="ET68" s="41" t="e">
        <f t="shared" si="69"/>
        <v>#REF!</v>
      </c>
      <c r="EU68" s="41" t="e">
        <f t="shared" si="69"/>
        <v>#REF!</v>
      </c>
      <c r="EV68" s="41" t="e">
        <f t="shared" si="69"/>
        <v>#REF!</v>
      </c>
      <c r="EW68" s="41" t="e">
        <f t="shared" si="69"/>
        <v>#REF!</v>
      </c>
      <c r="EX68" s="41" t="e">
        <f t="shared" si="69"/>
        <v>#REF!</v>
      </c>
      <c r="EY68" s="41" t="e">
        <f t="shared" si="69"/>
        <v>#REF!</v>
      </c>
      <c r="EZ68" s="41" t="e">
        <f t="shared" si="69"/>
        <v>#REF!</v>
      </c>
      <c r="FA68" s="41" t="e">
        <f t="shared" si="69"/>
        <v>#REF!</v>
      </c>
      <c r="FB68" s="41" t="e">
        <f t="shared" si="65"/>
        <v>#REF!</v>
      </c>
      <c r="FC68" s="41" t="e">
        <f t="shared" si="56"/>
        <v>#REF!</v>
      </c>
      <c r="FD68" s="41" t="e">
        <f t="shared" si="56"/>
        <v>#REF!</v>
      </c>
      <c r="FE68" s="41" t="e">
        <f t="shared" si="49"/>
        <v>#REF!</v>
      </c>
      <c r="FF68" s="41" t="e">
        <f t="shared" si="49"/>
        <v>#REF!</v>
      </c>
      <c r="FG68" s="41" t="e">
        <f t="shared" si="49"/>
        <v>#REF!</v>
      </c>
      <c r="FH68" s="41" t="e">
        <f t="shared" si="49"/>
        <v>#REF!</v>
      </c>
      <c r="FI68" s="41" t="e">
        <f t="shared" si="49"/>
        <v>#REF!</v>
      </c>
      <c r="FJ68" s="41" t="e">
        <f t="shared" si="49"/>
        <v>#REF!</v>
      </c>
      <c r="FK68" s="41" t="e">
        <f t="shared" si="49"/>
        <v>#REF!</v>
      </c>
      <c r="FL68" s="41" t="e">
        <f t="shared" si="49"/>
        <v>#REF!</v>
      </c>
      <c r="FM68" s="41" t="e">
        <f t="shared" si="49"/>
        <v>#REF!</v>
      </c>
      <c r="FN68" s="41" t="e">
        <f t="shared" si="49"/>
        <v>#REF!</v>
      </c>
      <c r="FO68" s="41" t="e">
        <f t="shared" si="49"/>
        <v>#REF!</v>
      </c>
      <c r="FP68" s="41" t="e">
        <f t="shared" si="49"/>
        <v>#REF!</v>
      </c>
      <c r="FQ68" s="41" t="e">
        <f t="shared" si="49"/>
        <v>#REF!</v>
      </c>
      <c r="FR68" s="41" t="e">
        <f t="shared" si="49"/>
        <v>#REF!</v>
      </c>
      <c r="FS68" s="41" t="e">
        <f t="shared" si="49"/>
        <v>#REF!</v>
      </c>
      <c r="FT68" s="41" t="e">
        <f t="shared" si="49"/>
        <v>#REF!</v>
      </c>
      <c r="FU68" s="41" t="e">
        <f t="shared" si="70"/>
        <v>#REF!</v>
      </c>
      <c r="FV68" s="41" t="e">
        <f t="shared" si="70"/>
        <v>#REF!</v>
      </c>
      <c r="FW68" s="41" t="e">
        <f t="shared" si="70"/>
        <v>#REF!</v>
      </c>
      <c r="FX68" s="41" t="e">
        <f t="shared" si="70"/>
        <v>#REF!</v>
      </c>
      <c r="FY68" s="41" t="e">
        <f t="shared" si="70"/>
        <v>#REF!</v>
      </c>
      <c r="FZ68" s="41" t="e">
        <f t="shared" si="70"/>
        <v>#REF!</v>
      </c>
      <c r="GA68" s="41" t="e">
        <f t="shared" si="70"/>
        <v>#REF!</v>
      </c>
      <c r="GB68" s="41" t="e">
        <f t="shared" si="70"/>
        <v>#REF!</v>
      </c>
      <c r="GC68" s="41" t="e">
        <f t="shared" si="70"/>
        <v>#REF!</v>
      </c>
      <c r="GD68" s="41" t="e">
        <f t="shared" si="70"/>
        <v>#REF!</v>
      </c>
      <c r="GE68" s="41" t="e">
        <f t="shared" si="70"/>
        <v>#REF!</v>
      </c>
      <c r="GF68" s="41" t="e">
        <f t="shared" si="70"/>
        <v>#REF!</v>
      </c>
      <c r="GG68" s="41" t="e">
        <f t="shared" si="70"/>
        <v>#REF!</v>
      </c>
      <c r="GH68" s="41" t="e">
        <f t="shared" si="66"/>
        <v>#REF!</v>
      </c>
      <c r="GI68" s="41" t="e">
        <f t="shared" si="58"/>
        <v>#REF!</v>
      </c>
      <c r="GJ68" s="41" t="e">
        <f t="shared" si="58"/>
        <v>#REF!</v>
      </c>
      <c r="GK68" s="41" t="e">
        <f t="shared" si="50"/>
        <v>#REF!</v>
      </c>
      <c r="GL68" s="41" t="e">
        <f t="shared" si="50"/>
        <v>#REF!</v>
      </c>
      <c r="GM68" s="41" t="e">
        <f t="shared" si="50"/>
        <v>#REF!</v>
      </c>
      <c r="GN68" s="41" t="e">
        <f t="shared" si="50"/>
        <v>#REF!</v>
      </c>
      <c r="GO68" s="41" t="e">
        <f t="shared" si="50"/>
        <v>#REF!</v>
      </c>
      <c r="GP68" s="41" t="e">
        <f t="shared" si="50"/>
        <v>#REF!</v>
      </c>
      <c r="GQ68" s="41" t="e">
        <f t="shared" si="50"/>
        <v>#REF!</v>
      </c>
      <c r="GR68" s="41" t="e">
        <f t="shared" si="50"/>
        <v>#REF!</v>
      </c>
      <c r="GS68" s="41" t="e">
        <f t="shared" si="50"/>
        <v>#REF!</v>
      </c>
      <c r="GT68" s="41" t="e">
        <f t="shared" si="50"/>
        <v>#REF!</v>
      </c>
      <c r="GU68" s="41" t="e">
        <f t="shared" si="50"/>
        <v>#REF!</v>
      </c>
      <c r="GV68" s="41" t="e">
        <f t="shared" si="50"/>
        <v>#REF!</v>
      </c>
      <c r="GW68" s="41" t="e">
        <f t="shared" si="50"/>
        <v>#REF!</v>
      </c>
      <c r="GX68" s="41" t="e">
        <f t="shared" si="50"/>
        <v>#REF!</v>
      </c>
      <c r="GY68" s="41" t="e">
        <f t="shared" si="59"/>
        <v>#REF!</v>
      </c>
      <c r="GZ68" s="41" t="e">
        <f t="shared" si="59"/>
        <v>#REF!</v>
      </c>
      <c r="HA68" s="41" t="e">
        <f t="shared" si="59"/>
        <v>#REF!</v>
      </c>
      <c r="HB68" s="41" t="e">
        <f t="shared" si="59"/>
        <v>#REF!</v>
      </c>
      <c r="HC68" s="41" t="e">
        <f t="shared" si="59"/>
        <v>#REF!</v>
      </c>
      <c r="HD68" s="41" t="e">
        <f t="shared" si="59"/>
        <v>#REF!</v>
      </c>
      <c r="HE68" s="41" t="e">
        <f t="shared" si="62"/>
        <v>#REF!</v>
      </c>
      <c r="HF68" s="41" t="e">
        <f t="shared" si="62"/>
        <v>#REF!</v>
      </c>
      <c r="HG68" s="41" t="e">
        <f t="shared" si="62"/>
        <v>#REF!</v>
      </c>
      <c r="HH68" s="41" t="e">
        <f t="shared" si="62"/>
        <v>#REF!</v>
      </c>
      <c r="HI68" s="41" t="e">
        <f t="shared" si="62"/>
        <v>#REF!</v>
      </c>
      <c r="HJ68" s="41" t="e">
        <f t="shared" si="62"/>
        <v>#REF!</v>
      </c>
    </row>
    <row r="69" spans="1:218" ht="14.4" x14ac:dyDescent="0.3">
      <c r="A69" s="42">
        <v>66</v>
      </c>
      <c r="B69" s="43" t="e">
        <f>'CMM1 - AUX CALC'!$BO$67</f>
        <v>#REF!</v>
      </c>
      <c r="BP69" s="41" t="e">
        <f>$B69/(_xlfn.SINGLE(PrazoConcessao)*12-BP$3+1)</f>
        <v>#REF!</v>
      </c>
      <c r="BQ69" s="41" t="e">
        <f t="shared" si="52"/>
        <v>#REF!</v>
      </c>
      <c r="BR69" s="41" t="e">
        <f t="shared" si="52"/>
        <v>#REF!</v>
      </c>
      <c r="BS69" s="41" t="e">
        <f t="shared" si="52"/>
        <v>#REF!</v>
      </c>
      <c r="BT69" s="41" t="e">
        <f t="shared" si="52"/>
        <v>#REF!</v>
      </c>
      <c r="BU69" s="41" t="e">
        <f t="shared" si="52"/>
        <v>#REF!</v>
      </c>
      <c r="BV69" s="41" t="e">
        <f t="shared" si="52"/>
        <v>#REF!</v>
      </c>
      <c r="BW69" s="41" t="e">
        <f t="shared" si="52"/>
        <v>#REF!</v>
      </c>
      <c r="BX69" s="41" t="e">
        <f t="shared" si="52"/>
        <v>#REF!</v>
      </c>
      <c r="BY69" s="41" t="e">
        <f t="shared" si="52"/>
        <v>#REF!</v>
      </c>
      <c r="BZ69" s="41" t="e">
        <f t="shared" si="52"/>
        <v>#REF!</v>
      </c>
      <c r="CA69" s="41" t="e">
        <f t="shared" si="52"/>
        <v>#REF!</v>
      </c>
      <c r="CB69" s="41" t="e">
        <f t="shared" si="52"/>
        <v>#REF!</v>
      </c>
      <c r="CC69" s="41" t="e">
        <f t="shared" si="52"/>
        <v>#REF!</v>
      </c>
      <c r="CD69" s="41" t="e">
        <f t="shared" si="52"/>
        <v>#REF!</v>
      </c>
      <c r="CE69" s="41" t="e">
        <f t="shared" si="52"/>
        <v>#REF!</v>
      </c>
      <c r="CF69" s="41" t="e">
        <f t="shared" si="67"/>
        <v>#REF!</v>
      </c>
      <c r="CG69" s="41" t="e">
        <f t="shared" si="67"/>
        <v>#REF!</v>
      </c>
      <c r="CH69" s="41" t="e">
        <f t="shared" si="67"/>
        <v>#REF!</v>
      </c>
      <c r="CI69" s="41" t="e">
        <f t="shared" si="67"/>
        <v>#REF!</v>
      </c>
      <c r="CJ69" s="41" t="e">
        <f t="shared" si="67"/>
        <v>#REF!</v>
      </c>
      <c r="CK69" s="41" t="e">
        <f t="shared" si="67"/>
        <v>#REF!</v>
      </c>
      <c r="CL69" s="41" t="e">
        <f t="shared" si="67"/>
        <v>#REF!</v>
      </c>
      <c r="CM69" s="41" t="e">
        <f t="shared" si="67"/>
        <v>#REF!</v>
      </c>
      <c r="CN69" s="41" t="e">
        <f t="shared" si="67"/>
        <v>#REF!</v>
      </c>
      <c r="CO69" s="41" t="e">
        <f t="shared" si="67"/>
        <v>#REF!</v>
      </c>
      <c r="CP69" s="41" t="e">
        <f t="shared" si="67"/>
        <v>#REF!</v>
      </c>
      <c r="CQ69" s="41" t="e">
        <f t="shared" si="63"/>
        <v>#REF!</v>
      </c>
      <c r="CR69" s="41" t="e">
        <f t="shared" si="63"/>
        <v>#REF!</v>
      </c>
      <c r="CS69" s="41" t="e">
        <f t="shared" si="47"/>
        <v>#REF!</v>
      </c>
      <c r="CT69" s="41" t="e">
        <f t="shared" si="47"/>
        <v>#REF!</v>
      </c>
      <c r="CU69" s="41" t="e">
        <f t="shared" si="47"/>
        <v>#REF!</v>
      </c>
      <c r="CV69" s="41" t="e">
        <f t="shared" si="47"/>
        <v>#REF!</v>
      </c>
      <c r="CW69" s="41" t="e">
        <f t="shared" si="47"/>
        <v>#REF!</v>
      </c>
      <c r="CX69" s="41" t="e">
        <f t="shared" si="47"/>
        <v>#REF!</v>
      </c>
      <c r="CY69" s="41" t="e">
        <f t="shared" si="47"/>
        <v>#REF!</v>
      </c>
      <c r="CZ69" s="41" t="e">
        <f t="shared" si="47"/>
        <v>#REF!</v>
      </c>
      <c r="DA69" s="41" t="e">
        <f t="shared" si="47"/>
        <v>#REF!</v>
      </c>
      <c r="DB69" s="41" t="e">
        <f t="shared" si="47"/>
        <v>#REF!</v>
      </c>
      <c r="DC69" s="41" t="e">
        <f t="shared" si="47"/>
        <v>#REF!</v>
      </c>
      <c r="DD69" s="41" t="e">
        <f t="shared" ref="DD69:DP99" si="71">DC69</f>
        <v>#REF!</v>
      </c>
      <c r="DE69" s="41" t="e">
        <f t="shared" si="71"/>
        <v>#REF!</v>
      </c>
      <c r="DF69" s="41" t="e">
        <f t="shared" si="71"/>
        <v>#REF!</v>
      </c>
      <c r="DG69" s="41" t="e">
        <f t="shared" si="71"/>
        <v>#REF!</v>
      </c>
      <c r="DH69" s="41" t="e">
        <f t="shared" si="71"/>
        <v>#REF!</v>
      </c>
      <c r="DI69" s="41" t="e">
        <f t="shared" si="68"/>
        <v>#REF!</v>
      </c>
      <c r="DJ69" s="41" t="e">
        <f t="shared" si="68"/>
        <v>#REF!</v>
      </c>
      <c r="DK69" s="41" t="e">
        <f t="shared" si="68"/>
        <v>#REF!</v>
      </c>
      <c r="DL69" s="41" t="e">
        <f t="shared" si="68"/>
        <v>#REF!</v>
      </c>
      <c r="DM69" s="41" t="e">
        <f t="shared" si="68"/>
        <v>#REF!</v>
      </c>
      <c r="DN69" s="41" t="e">
        <f t="shared" si="68"/>
        <v>#REF!</v>
      </c>
      <c r="DO69" s="41" t="e">
        <f t="shared" si="68"/>
        <v>#REF!</v>
      </c>
      <c r="DP69" s="41" t="e">
        <f t="shared" si="68"/>
        <v>#REF!</v>
      </c>
      <c r="DQ69" s="41" t="e">
        <f t="shared" si="68"/>
        <v>#REF!</v>
      </c>
      <c r="DR69" s="41" t="e">
        <f t="shared" si="68"/>
        <v>#REF!</v>
      </c>
      <c r="DS69" s="41" t="e">
        <f t="shared" si="68"/>
        <v>#REF!</v>
      </c>
      <c r="DT69" s="41" t="e">
        <f t="shared" si="68"/>
        <v>#REF!</v>
      </c>
      <c r="DU69" s="41" t="e">
        <f t="shared" si="68"/>
        <v>#REF!</v>
      </c>
      <c r="DV69" s="41" t="e">
        <f t="shared" si="64"/>
        <v>#REF!</v>
      </c>
      <c r="DW69" s="41" t="e">
        <f t="shared" si="54"/>
        <v>#REF!</v>
      </c>
      <c r="DX69" s="41" t="e">
        <f t="shared" si="54"/>
        <v>#REF!</v>
      </c>
      <c r="DY69" s="41" t="e">
        <f t="shared" si="48"/>
        <v>#REF!</v>
      </c>
      <c r="DZ69" s="41" t="e">
        <f t="shared" si="48"/>
        <v>#REF!</v>
      </c>
      <c r="EA69" s="41" t="e">
        <f t="shared" si="48"/>
        <v>#REF!</v>
      </c>
      <c r="EB69" s="41" t="e">
        <f t="shared" si="48"/>
        <v>#REF!</v>
      </c>
      <c r="EC69" s="41" t="e">
        <f t="shared" si="48"/>
        <v>#REF!</v>
      </c>
      <c r="ED69" s="41" t="e">
        <f t="shared" si="48"/>
        <v>#REF!</v>
      </c>
      <c r="EE69" s="41" t="e">
        <f t="shared" si="48"/>
        <v>#REF!</v>
      </c>
      <c r="EF69" s="41" t="e">
        <f t="shared" si="48"/>
        <v>#REF!</v>
      </c>
      <c r="EG69" s="41" t="e">
        <f t="shared" si="48"/>
        <v>#REF!</v>
      </c>
      <c r="EH69" s="41" t="e">
        <f t="shared" si="48"/>
        <v>#REF!</v>
      </c>
      <c r="EI69" s="41" t="e">
        <f t="shared" si="48"/>
        <v>#REF!</v>
      </c>
      <c r="EJ69" s="41" t="e">
        <f t="shared" ref="EJ69:EV99" si="72">EI69</f>
        <v>#REF!</v>
      </c>
      <c r="EK69" s="41" t="e">
        <f t="shared" si="72"/>
        <v>#REF!</v>
      </c>
      <c r="EL69" s="41" t="e">
        <f t="shared" si="72"/>
        <v>#REF!</v>
      </c>
      <c r="EM69" s="41" t="e">
        <f t="shared" si="72"/>
        <v>#REF!</v>
      </c>
      <c r="EN69" s="41" t="e">
        <f t="shared" si="72"/>
        <v>#REF!</v>
      </c>
      <c r="EO69" s="41" t="e">
        <f t="shared" si="69"/>
        <v>#REF!</v>
      </c>
      <c r="EP69" s="41" t="e">
        <f t="shared" si="69"/>
        <v>#REF!</v>
      </c>
      <c r="EQ69" s="41" t="e">
        <f t="shared" si="69"/>
        <v>#REF!</v>
      </c>
      <c r="ER69" s="41" t="e">
        <f t="shared" si="69"/>
        <v>#REF!</v>
      </c>
      <c r="ES69" s="41" t="e">
        <f t="shared" si="69"/>
        <v>#REF!</v>
      </c>
      <c r="ET69" s="41" t="e">
        <f t="shared" si="69"/>
        <v>#REF!</v>
      </c>
      <c r="EU69" s="41" t="e">
        <f t="shared" si="69"/>
        <v>#REF!</v>
      </c>
      <c r="EV69" s="41" t="e">
        <f t="shared" si="69"/>
        <v>#REF!</v>
      </c>
      <c r="EW69" s="41" t="e">
        <f t="shared" si="69"/>
        <v>#REF!</v>
      </c>
      <c r="EX69" s="41" t="e">
        <f t="shared" si="69"/>
        <v>#REF!</v>
      </c>
      <c r="EY69" s="41" t="e">
        <f t="shared" si="69"/>
        <v>#REF!</v>
      </c>
      <c r="EZ69" s="41" t="e">
        <f t="shared" si="69"/>
        <v>#REF!</v>
      </c>
      <c r="FA69" s="41" t="e">
        <f t="shared" si="69"/>
        <v>#REF!</v>
      </c>
      <c r="FB69" s="41" t="e">
        <f t="shared" si="65"/>
        <v>#REF!</v>
      </c>
      <c r="FC69" s="41" t="e">
        <f t="shared" si="56"/>
        <v>#REF!</v>
      </c>
      <c r="FD69" s="41" t="e">
        <f t="shared" si="56"/>
        <v>#REF!</v>
      </c>
      <c r="FE69" s="41" t="e">
        <f t="shared" si="49"/>
        <v>#REF!</v>
      </c>
      <c r="FF69" s="41" t="e">
        <f t="shared" si="49"/>
        <v>#REF!</v>
      </c>
      <c r="FG69" s="41" t="e">
        <f t="shared" si="49"/>
        <v>#REF!</v>
      </c>
      <c r="FH69" s="41" t="e">
        <f t="shared" si="49"/>
        <v>#REF!</v>
      </c>
      <c r="FI69" s="41" t="e">
        <f t="shared" si="49"/>
        <v>#REF!</v>
      </c>
      <c r="FJ69" s="41" t="e">
        <f t="shared" si="49"/>
        <v>#REF!</v>
      </c>
      <c r="FK69" s="41" t="e">
        <f t="shared" si="49"/>
        <v>#REF!</v>
      </c>
      <c r="FL69" s="41" t="e">
        <f t="shared" si="49"/>
        <v>#REF!</v>
      </c>
      <c r="FM69" s="41" t="e">
        <f t="shared" si="49"/>
        <v>#REF!</v>
      </c>
      <c r="FN69" s="41" t="e">
        <f t="shared" si="49"/>
        <v>#REF!</v>
      </c>
      <c r="FO69" s="41" t="e">
        <f t="shared" si="49"/>
        <v>#REF!</v>
      </c>
      <c r="FP69" s="41" t="e">
        <f t="shared" ref="FP69:GB99" si="73">FO69</f>
        <v>#REF!</v>
      </c>
      <c r="FQ69" s="41" t="e">
        <f t="shared" si="73"/>
        <v>#REF!</v>
      </c>
      <c r="FR69" s="41" t="e">
        <f t="shared" si="73"/>
        <v>#REF!</v>
      </c>
      <c r="FS69" s="41" t="e">
        <f t="shared" si="73"/>
        <v>#REF!</v>
      </c>
      <c r="FT69" s="41" t="e">
        <f t="shared" si="73"/>
        <v>#REF!</v>
      </c>
      <c r="FU69" s="41" t="e">
        <f t="shared" si="70"/>
        <v>#REF!</v>
      </c>
      <c r="FV69" s="41" t="e">
        <f t="shared" si="70"/>
        <v>#REF!</v>
      </c>
      <c r="FW69" s="41" t="e">
        <f t="shared" si="70"/>
        <v>#REF!</v>
      </c>
      <c r="FX69" s="41" t="e">
        <f t="shared" si="70"/>
        <v>#REF!</v>
      </c>
      <c r="FY69" s="41" t="e">
        <f t="shared" si="70"/>
        <v>#REF!</v>
      </c>
      <c r="FZ69" s="41" t="e">
        <f t="shared" si="70"/>
        <v>#REF!</v>
      </c>
      <c r="GA69" s="41" t="e">
        <f t="shared" si="70"/>
        <v>#REF!</v>
      </c>
      <c r="GB69" s="41" t="e">
        <f t="shared" si="70"/>
        <v>#REF!</v>
      </c>
      <c r="GC69" s="41" t="e">
        <f t="shared" si="70"/>
        <v>#REF!</v>
      </c>
      <c r="GD69" s="41" t="e">
        <f t="shared" si="70"/>
        <v>#REF!</v>
      </c>
      <c r="GE69" s="41" t="e">
        <f t="shared" si="70"/>
        <v>#REF!</v>
      </c>
      <c r="GF69" s="41" t="e">
        <f t="shared" si="70"/>
        <v>#REF!</v>
      </c>
      <c r="GG69" s="41" t="e">
        <f t="shared" si="70"/>
        <v>#REF!</v>
      </c>
      <c r="GH69" s="41" t="e">
        <f t="shared" si="66"/>
        <v>#REF!</v>
      </c>
      <c r="GI69" s="41" t="e">
        <f t="shared" si="58"/>
        <v>#REF!</v>
      </c>
      <c r="GJ69" s="41" t="e">
        <f t="shared" si="58"/>
        <v>#REF!</v>
      </c>
      <c r="GK69" s="41" t="e">
        <f t="shared" si="50"/>
        <v>#REF!</v>
      </c>
      <c r="GL69" s="41" t="e">
        <f t="shared" si="50"/>
        <v>#REF!</v>
      </c>
      <c r="GM69" s="41" t="e">
        <f t="shared" si="50"/>
        <v>#REF!</v>
      </c>
      <c r="GN69" s="41" t="e">
        <f t="shared" si="50"/>
        <v>#REF!</v>
      </c>
      <c r="GO69" s="41" t="e">
        <f t="shared" si="50"/>
        <v>#REF!</v>
      </c>
      <c r="GP69" s="41" t="e">
        <f t="shared" si="50"/>
        <v>#REF!</v>
      </c>
      <c r="GQ69" s="41" t="e">
        <f t="shared" si="50"/>
        <v>#REF!</v>
      </c>
      <c r="GR69" s="41" t="e">
        <f t="shared" si="50"/>
        <v>#REF!</v>
      </c>
      <c r="GS69" s="41" t="e">
        <f t="shared" si="50"/>
        <v>#REF!</v>
      </c>
      <c r="GT69" s="41" t="e">
        <f t="shared" si="50"/>
        <v>#REF!</v>
      </c>
      <c r="GU69" s="41" t="e">
        <f t="shared" si="50"/>
        <v>#REF!</v>
      </c>
      <c r="GV69" s="41" t="e">
        <f t="shared" si="50"/>
        <v>#REF!</v>
      </c>
      <c r="GW69" s="41" t="e">
        <f t="shared" si="50"/>
        <v>#REF!</v>
      </c>
      <c r="GX69" s="41" t="e">
        <f t="shared" si="50"/>
        <v>#REF!</v>
      </c>
      <c r="GY69" s="41" t="e">
        <f t="shared" si="59"/>
        <v>#REF!</v>
      </c>
      <c r="GZ69" s="41" t="e">
        <f t="shared" si="59"/>
        <v>#REF!</v>
      </c>
      <c r="HA69" s="41" t="e">
        <f t="shared" si="59"/>
        <v>#REF!</v>
      </c>
      <c r="HB69" s="41" t="e">
        <f t="shared" si="59"/>
        <v>#REF!</v>
      </c>
      <c r="HC69" s="41" t="e">
        <f t="shared" si="59"/>
        <v>#REF!</v>
      </c>
      <c r="HD69" s="41" t="e">
        <f t="shared" si="59"/>
        <v>#REF!</v>
      </c>
      <c r="HE69" s="41" t="e">
        <f t="shared" si="62"/>
        <v>#REF!</v>
      </c>
      <c r="HF69" s="41" t="e">
        <f t="shared" si="62"/>
        <v>#REF!</v>
      </c>
      <c r="HG69" s="41" t="e">
        <f t="shared" si="62"/>
        <v>#REF!</v>
      </c>
      <c r="HH69" s="41" t="e">
        <f t="shared" si="62"/>
        <v>#REF!</v>
      </c>
      <c r="HI69" s="41" t="e">
        <f t="shared" si="62"/>
        <v>#REF!</v>
      </c>
      <c r="HJ69" s="41" t="e">
        <f t="shared" si="62"/>
        <v>#REF!</v>
      </c>
    </row>
    <row r="70" spans="1:218" ht="14.4" x14ac:dyDescent="0.3">
      <c r="A70" s="42">
        <v>67</v>
      </c>
      <c r="B70" s="43" t="e">
        <f>'CMM1 - AUX CALC'!$BP$67</f>
        <v>#REF!</v>
      </c>
      <c r="BQ70" s="41" t="e">
        <f>$B70/(_xlfn.SINGLE(PrazoConcessao)*12-BQ$3+1)</f>
        <v>#REF!</v>
      </c>
      <c r="BR70" s="41" t="e">
        <f t="shared" ref="BR70:CE83" si="74">BQ70</f>
        <v>#REF!</v>
      </c>
      <c r="BS70" s="41" t="e">
        <f t="shared" si="74"/>
        <v>#REF!</v>
      </c>
      <c r="BT70" s="41" t="e">
        <f t="shared" si="74"/>
        <v>#REF!</v>
      </c>
      <c r="BU70" s="41" t="e">
        <f t="shared" si="74"/>
        <v>#REF!</v>
      </c>
      <c r="BV70" s="41" t="e">
        <f t="shared" si="74"/>
        <v>#REF!</v>
      </c>
      <c r="BW70" s="41" t="e">
        <f t="shared" si="74"/>
        <v>#REF!</v>
      </c>
      <c r="BX70" s="41" t="e">
        <f t="shared" si="74"/>
        <v>#REF!</v>
      </c>
      <c r="BY70" s="41" t="e">
        <f t="shared" si="74"/>
        <v>#REF!</v>
      </c>
      <c r="BZ70" s="41" t="e">
        <f t="shared" si="74"/>
        <v>#REF!</v>
      </c>
      <c r="CA70" s="41" t="e">
        <f t="shared" si="74"/>
        <v>#REF!</v>
      </c>
      <c r="CB70" s="41" t="e">
        <f t="shared" si="74"/>
        <v>#REF!</v>
      </c>
      <c r="CC70" s="41" t="e">
        <f t="shared" si="74"/>
        <v>#REF!</v>
      </c>
      <c r="CD70" s="41" t="e">
        <f t="shared" si="74"/>
        <v>#REF!</v>
      </c>
      <c r="CE70" s="41" t="e">
        <f t="shared" si="74"/>
        <v>#REF!</v>
      </c>
      <c r="CF70" s="41" t="e">
        <f t="shared" si="67"/>
        <v>#REF!</v>
      </c>
      <c r="CG70" s="41" t="e">
        <f t="shared" si="67"/>
        <v>#REF!</v>
      </c>
      <c r="CH70" s="41" t="e">
        <f t="shared" si="67"/>
        <v>#REF!</v>
      </c>
      <c r="CI70" s="41" t="e">
        <f t="shared" si="67"/>
        <v>#REF!</v>
      </c>
      <c r="CJ70" s="41" t="e">
        <f t="shared" si="67"/>
        <v>#REF!</v>
      </c>
      <c r="CK70" s="41" t="e">
        <f t="shared" si="67"/>
        <v>#REF!</v>
      </c>
      <c r="CL70" s="41" t="e">
        <f t="shared" si="67"/>
        <v>#REF!</v>
      </c>
      <c r="CM70" s="41" t="e">
        <f t="shared" si="67"/>
        <v>#REF!</v>
      </c>
      <c r="CN70" s="41" t="e">
        <f t="shared" si="67"/>
        <v>#REF!</v>
      </c>
      <c r="CO70" s="41" t="e">
        <f t="shared" si="67"/>
        <v>#REF!</v>
      </c>
      <c r="CP70" s="41" t="e">
        <f t="shared" si="67"/>
        <v>#REF!</v>
      </c>
      <c r="CQ70" s="41" t="e">
        <f t="shared" si="63"/>
        <v>#REF!</v>
      </c>
      <c r="CR70" s="41" t="e">
        <f t="shared" si="63"/>
        <v>#REF!</v>
      </c>
      <c r="CS70" s="41" t="e">
        <f t="shared" si="63"/>
        <v>#REF!</v>
      </c>
      <c r="CT70" s="41" t="e">
        <f t="shared" si="63"/>
        <v>#REF!</v>
      </c>
      <c r="CU70" s="41" t="e">
        <f t="shared" si="63"/>
        <v>#REF!</v>
      </c>
      <c r="CV70" s="41" t="e">
        <f t="shared" si="63"/>
        <v>#REF!</v>
      </c>
      <c r="CW70" s="41" t="e">
        <f t="shared" si="63"/>
        <v>#REF!</v>
      </c>
      <c r="CX70" s="41" t="e">
        <f t="shared" si="63"/>
        <v>#REF!</v>
      </c>
      <c r="CY70" s="41" t="e">
        <f t="shared" si="63"/>
        <v>#REF!</v>
      </c>
      <c r="CZ70" s="41" t="e">
        <f t="shared" si="63"/>
        <v>#REF!</v>
      </c>
      <c r="DA70" s="41" t="e">
        <f t="shared" si="63"/>
        <v>#REF!</v>
      </c>
      <c r="DB70" s="41" t="e">
        <f t="shared" si="63"/>
        <v>#REF!</v>
      </c>
      <c r="DC70" s="41" t="e">
        <f t="shared" si="63"/>
        <v>#REF!</v>
      </c>
      <c r="DD70" s="41" t="e">
        <f t="shared" si="71"/>
        <v>#REF!</v>
      </c>
      <c r="DE70" s="41" t="e">
        <f t="shared" si="71"/>
        <v>#REF!</v>
      </c>
      <c r="DF70" s="41" t="e">
        <f t="shared" si="71"/>
        <v>#REF!</v>
      </c>
      <c r="DG70" s="41" t="e">
        <f t="shared" si="71"/>
        <v>#REF!</v>
      </c>
      <c r="DH70" s="41" t="e">
        <f t="shared" si="71"/>
        <v>#REF!</v>
      </c>
      <c r="DI70" s="41" t="e">
        <f t="shared" si="68"/>
        <v>#REF!</v>
      </c>
      <c r="DJ70" s="41" t="e">
        <f t="shared" si="68"/>
        <v>#REF!</v>
      </c>
      <c r="DK70" s="41" t="e">
        <f t="shared" si="68"/>
        <v>#REF!</v>
      </c>
      <c r="DL70" s="41" t="e">
        <f t="shared" si="68"/>
        <v>#REF!</v>
      </c>
      <c r="DM70" s="41" t="e">
        <f t="shared" si="68"/>
        <v>#REF!</v>
      </c>
      <c r="DN70" s="41" t="e">
        <f t="shared" si="68"/>
        <v>#REF!</v>
      </c>
      <c r="DO70" s="41" t="e">
        <f t="shared" si="68"/>
        <v>#REF!</v>
      </c>
      <c r="DP70" s="41" t="e">
        <f t="shared" si="68"/>
        <v>#REF!</v>
      </c>
      <c r="DQ70" s="41" t="e">
        <f t="shared" si="68"/>
        <v>#REF!</v>
      </c>
      <c r="DR70" s="41" t="e">
        <f t="shared" si="68"/>
        <v>#REF!</v>
      </c>
      <c r="DS70" s="41" t="e">
        <f t="shared" si="68"/>
        <v>#REF!</v>
      </c>
      <c r="DT70" s="41" t="e">
        <f t="shared" si="68"/>
        <v>#REF!</v>
      </c>
      <c r="DU70" s="41" t="e">
        <f t="shared" si="68"/>
        <v>#REF!</v>
      </c>
      <c r="DV70" s="41" t="e">
        <f t="shared" si="64"/>
        <v>#REF!</v>
      </c>
      <c r="DW70" s="41" t="e">
        <f t="shared" si="54"/>
        <v>#REF!</v>
      </c>
      <c r="DX70" s="41" t="e">
        <f t="shared" si="54"/>
        <v>#REF!</v>
      </c>
      <c r="DY70" s="41" t="e">
        <f t="shared" si="54"/>
        <v>#REF!</v>
      </c>
      <c r="DZ70" s="41" t="e">
        <f t="shared" si="54"/>
        <v>#REF!</v>
      </c>
      <c r="EA70" s="41" t="e">
        <f t="shared" si="54"/>
        <v>#REF!</v>
      </c>
      <c r="EB70" s="41" t="e">
        <f t="shared" si="54"/>
        <v>#REF!</v>
      </c>
      <c r="EC70" s="41" t="e">
        <f t="shared" si="54"/>
        <v>#REF!</v>
      </c>
      <c r="ED70" s="41" t="e">
        <f t="shared" si="54"/>
        <v>#REF!</v>
      </c>
      <c r="EE70" s="41" t="e">
        <f t="shared" si="54"/>
        <v>#REF!</v>
      </c>
      <c r="EF70" s="41" t="e">
        <f t="shared" si="54"/>
        <v>#REF!</v>
      </c>
      <c r="EG70" s="41" t="e">
        <f t="shared" si="54"/>
        <v>#REF!</v>
      </c>
      <c r="EH70" s="41" t="e">
        <f t="shared" si="54"/>
        <v>#REF!</v>
      </c>
      <c r="EI70" s="41" t="e">
        <f t="shared" si="54"/>
        <v>#REF!</v>
      </c>
      <c r="EJ70" s="41" t="e">
        <f t="shared" si="72"/>
        <v>#REF!</v>
      </c>
      <c r="EK70" s="41" t="e">
        <f t="shared" si="72"/>
        <v>#REF!</v>
      </c>
      <c r="EL70" s="41" t="e">
        <f t="shared" si="72"/>
        <v>#REF!</v>
      </c>
      <c r="EM70" s="41" t="e">
        <f t="shared" si="72"/>
        <v>#REF!</v>
      </c>
      <c r="EN70" s="41" t="e">
        <f t="shared" si="72"/>
        <v>#REF!</v>
      </c>
      <c r="EO70" s="41" t="e">
        <f t="shared" si="69"/>
        <v>#REF!</v>
      </c>
      <c r="EP70" s="41" t="e">
        <f t="shared" si="69"/>
        <v>#REF!</v>
      </c>
      <c r="EQ70" s="41" t="e">
        <f t="shared" si="69"/>
        <v>#REF!</v>
      </c>
      <c r="ER70" s="41" t="e">
        <f t="shared" si="69"/>
        <v>#REF!</v>
      </c>
      <c r="ES70" s="41" t="e">
        <f t="shared" si="69"/>
        <v>#REF!</v>
      </c>
      <c r="ET70" s="41" t="e">
        <f t="shared" si="69"/>
        <v>#REF!</v>
      </c>
      <c r="EU70" s="41" t="e">
        <f t="shared" si="69"/>
        <v>#REF!</v>
      </c>
      <c r="EV70" s="41" t="e">
        <f t="shared" si="69"/>
        <v>#REF!</v>
      </c>
      <c r="EW70" s="41" t="e">
        <f t="shared" si="69"/>
        <v>#REF!</v>
      </c>
      <c r="EX70" s="41" t="e">
        <f t="shared" si="69"/>
        <v>#REF!</v>
      </c>
      <c r="EY70" s="41" t="e">
        <f t="shared" si="69"/>
        <v>#REF!</v>
      </c>
      <c r="EZ70" s="41" t="e">
        <f t="shared" si="69"/>
        <v>#REF!</v>
      </c>
      <c r="FA70" s="41" t="e">
        <f t="shared" si="69"/>
        <v>#REF!</v>
      </c>
      <c r="FB70" s="41" t="e">
        <f t="shared" si="65"/>
        <v>#REF!</v>
      </c>
      <c r="FC70" s="41" t="e">
        <f t="shared" si="56"/>
        <v>#REF!</v>
      </c>
      <c r="FD70" s="41" t="e">
        <f t="shared" si="56"/>
        <v>#REF!</v>
      </c>
      <c r="FE70" s="41" t="e">
        <f t="shared" si="56"/>
        <v>#REF!</v>
      </c>
      <c r="FF70" s="41" t="e">
        <f t="shared" si="56"/>
        <v>#REF!</v>
      </c>
      <c r="FG70" s="41" t="e">
        <f t="shared" si="56"/>
        <v>#REF!</v>
      </c>
      <c r="FH70" s="41" t="e">
        <f t="shared" si="56"/>
        <v>#REF!</v>
      </c>
      <c r="FI70" s="41" t="e">
        <f t="shared" si="56"/>
        <v>#REF!</v>
      </c>
      <c r="FJ70" s="41" t="e">
        <f t="shared" si="56"/>
        <v>#REF!</v>
      </c>
      <c r="FK70" s="41" t="e">
        <f t="shared" si="56"/>
        <v>#REF!</v>
      </c>
      <c r="FL70" s="41" t="e">
        <f t="shared" si="56"/>
        <v>#REF!</v>
      </c>
      <c r="FM70" s="41" t="e">
        <f t="shared" si="56"/>
        <v>#REF!</v>
      </c>
      <c r="FN70" s="41" t="e">
        <f t="shared" si="56"/>
        <v>#REF!</v>
      </c>
      <c r="FO70" s="41" t="e">
        <f t="shared" si="56"/>
        <v>#REF!</v>
      </c>
      <c r="FP70" s="41" t="e">
        <f t="shared" si="73"/>
        <v>#REF!</v>
      </c>
      <c r="FQ70" s="41" t="e">
        <f t="shared" si="73"/>
        <v>#REF!</v>
      </c>
      <c r="FR70" s="41" t="e">
        <f t="shared" si="73"/>
        <v>#REF!</v>
      </c>
      <c r="FS70" s="41" t="e">
        <f t="shared" si="73"/>
        <v>#REF!</v>
      </c>
      <c r="FT70" s="41" t="e">
        <f t="shared" si="73"/>
        <v>#REF!</v>
      </c>
      <c r="FU70" s="41" t="e">
        <f t="shared" si="70"/>
        <v>#REF!</v>
      </c>
      <c r="FV70" s="41" t="e">
        <f t="shared" si="70"/>
        <v>#REF!</v>
      </c>
      <c r="FW70" s="41" t="e">
        <f t="shared" si="70"/>
        <v>#REF!</v>
      </c>
      <c r="FX70" s="41" t="e">
        <f t="shared" si="70"/>
        <v>#REF!</v>
      </c>
      <c r="FY70" s="41" t="e">
        <f t="shared" si="70"/>
        <v>#REF!</v>
      </c>
      <c r="FZ70" s="41" t="e">
        <f t="shared" si="70"/>
        <v>#REF!</v>
      </c>
      <c r="GA70" s="41" t="e">
        <f t="shared" si="70"/>
        <v>#REF!</v>
      </c>
      <c r="GB70" s="41" t="e">
        <f t="shared" si="70"/>
        <v>#REF!</v>
      </c>
      <c r="GC70" s="41" t="e">
        <f t="shared" si="70"/>
        <v>#REF!</v>
      </c>
      <c r="GD70" s="41" t="e">
        <f t="shared" si="70"/>
        <v>#REF!</v>
      </c>
      <c r="GE70" s="41" t="e">
        <f t="shared" si="70"/>
        <v>#REF!</v>
      </c>
      <c r="GF70" s="41" t="e">
        <f t="shared" si="70"/>
        <v>#REF!</v>
      </c>
      <c r="GG70" s="41" t="e">
        <f t="shared" si="70"/>
        <v>#REF!</v>
      </c>
      <c r="GH70" s="41" t="e">
        <f t="shared" si="66"/>
        <v>#REF!</v>
      </c>
      <c r="GI70" s="41" t="e">
        <f t="shared" si="58"/>
        <v>#REF!</v>
      </c>
      <c r="GJ70" s="41" t="e">
        <f t="shared" si="58"/>
        <v>#REF!</v>
      </c>
      <c r="GK70" s="41" t="e">
        <f t="shared" si="50"/>
        <v>#REF!</v>
      </c>
      <c r="GL70" s="41" t="e">
        <f t="shared" ref="GL70:GX89" si="75">GK70</f>
        <v>#REF!</v>
      </c>
      <c r="GM70" s="41" t="e">
        <f t="shared" si="75"/>
        <v>#REF!</v>
      </c>
      <c r="GN70" s="41" t="e">
        <f t="shared" si="75"/>
        <v>#REF!</v>
      </c>
      <c r="GO70" s="41" t="e">
        <f t="shared" si="75"/>
        <v>#REF!</v>
      </c>
      <c r="GP70" s="41" t="e">
        <f t="shared" si="75"/>
        <v>#REF!</v>
      </c>
      <c r="GQ70" s="41" t="e">
        <f t="shared" si="75"/>
        <v>#REF!</v>
      </c>
      <c r="GR70" s="41" t="e">
        <f t="shared" si="75"/>
        <v>#REF!</v>
      </c>
      <c r="GS70" s="41" t="e">
        <f t="shared" si="75"/>
        <v>#REF!</v>
      </c>
      <c r="GT70" s="41" t="e">
        <f t="shared" si="75"/>
        <v>#REF!</v>
      </c>
      <c r="GU70" s="41" t="e">
        <f t="shared" si="75"/>
        <v>#REF!</v>
      </c>
      <c r="GV70" s="41" t="e">
        <f t="shared" si="75"/>
        <v>#REF!</v>
      </c>
      <c r="GW70" s="41" t="e">
        <f t="shared" si="75"/>
        <v>#REF!</v>
      </c>
      <c r="GX70" s="41" t="e">
        <f t="shared" si="75"/>
        <v>#REF!</v>
      </c>
      <c r="GY70" s="41" t="e">
        <f t="shared" si="59"/>
        <v>#REF!</v>
      </c>
      <c r="GZ70" s="41" t="e">
        <f t="shared" si="59"/>
        <v>#REF!</v>
      </c>
      <c r="HA70" s="41" t="e">
        <f t="shared" si="59"/>
        <v>#REF!</v>
      </c>
      <c r="HB70" s="41" t="e">
        <f t="shared" si="59"/>
        <v>#REF!</v>
      </c>
      <c r="HC70" s="41" t="e">
        <f t="shared" si="59"/>
        <v>#REF!</v>
      </c>
      <c r="HD70" s="41" t="e">
        <f t="shared" si="59"/>
        <v>#REF!</v>
      </c>
      <c r="HE70" s="41" t="e">
        <f t="shared" si="62"/>
        <v>#REF!</v>
      </c>
      <c r="HF70" s="41" t="e">
        <f t="shared" si="62"/>
        <v>#REF!</v>
      </c>
      <c r="HG70" s="41" t="e">
        <f t="shared" si="62"/>
        <v>#REF!</v>
      </c>
      <c r="HH70" s="41" t="e">
        <f t="shared" si="62"/>
        <v>#REF!</v>
      </c>
      <c r="HI70" s="41" t="e">
        <f t="shared" si="62"/>
        <v>#REF!</v>
      </c>
      <c r="HJ70" s="41" t="e">
        <f t="shared" si="62"/>
        <v>#REF!</v>
      </c>
    </row>
    <row r="71" spans="1:218" ht="14.4" x14ac:dyDescent="0.3">
      <c r="A71" s="42">
        <v>68</v>
      </c>
      <c r="B71" s="43" t="e">
        <f>'CMM1 - AUX CALC'!$BQ$67</f>
        <v>#REF!</v>
      </c>
      <c r="BR71" s="41" t="e">
        <f>$B71/(_xlfn.SINGLE(PrazoConcessao)*12-BR$3+1)</f>
        <v>#REF!</v>
      </c>
      <c r="BS71" s="41" t="e">
        <f t="shared" si="74"/>
        <v>#REF!</v>
      </c>
      <c r="BT71" s="41" t="e">
        <f t="shared" si="74"/>
        <v>#REF!</v>
      </c>
      <c r="BU71" s="41" t="e">
        <f t="shared" si="74"/>
        <v>#REF!</v>
      </c>
      <c r="BV71" s="41" t="e">
        <f t="shared" si="74"/>
        <v>#REF!</v>
      </c>
      <c r="BW71" s="41" t="e">
        <f t="shared" si="74"/>
        <v>#REF!</v>
      </c>
      <c r="BX71" s="41" t="e">
        <f t="shared" si="74"/>
        <v>#REF!</v>
      </c>
      <c r="BY71" s="41" t="e">
        <f t="shared" si="74"/>
        <v>#REF!</v>
      </c>
      <c r="BZ71" s="41" t="e">
        <f t="shared" si="74"/>
        <v>#REF!</v>
      </c>
      <c r="CA71" s="41" t="e">
        <f t="shared" si="74"/>
        <v>#REF!</v>
      </c>
      <c r="CB71" s="41" t="e">
        <f t="shared" si="74"/>
        <v>#REF!</v>
      </c>
      <c r="CC71" s="41" t="e">
        <f t="shared" si="74"/>
        <v>#REF!</v>
      </c>
      <c r="CD71" s="41" t="e">
        <f t="shared" si="74"/>
        <v>#REF!</v>
      </c>
      <c r="CE71" s="41" t="e">
        <f t="shared" si="74"/>
        <v>#REF!</v>
      </c>
      <c r="CF71" s="41" t="e">
        <f t="shared" si="67"/>
        <v>#REF!</v>
      </c>
      <c r="CG71" s="41" t="e">
        <f t="shared" si="67"/>
        <v>#REF!</v>
      </c>
      <c r="CH71" s="41" t="e">
        <f t="shared" si="67"/>
        <v>#REF!</v>
      </c>
      <c r="CI71" s="41" t="e">
        <f t="shared" si="67"/>
        <v>#REF!</v>
      </c>
      <c r="CJ71" s="41" t="e">
        <f t="shared" si="67"/>
        <v>#REF!</v>
      </c>
      <c r="CK71" s="41" t="e">
        <f t="shared" si="67"/>
        <v>#REF!</v>
      </c>
      <c r="CL71" s="41" t="e">
        <f t="shared" si="67"/>
        <v>#REF!</v>
      </c>
      <c r="CM71" s="41" t="e">
        <f t="shared" si="67"/>
        <v>#REF!</v>
      </c>
      <c r="CN71" s="41" t="e">
        <f t="shared" si="67"/>
        <v>#REF!</v>
      </c>
      <c r="CO71" s="41" t="e">
        <f t="shared" si="67"/>
        <v>#REF!</v>
      </c>
      <c r="CP71" s="41" t="e">
        <f t="shared" si="67"/>
        <v>#REF!</v>
      </c>
      <c r="CQ71" s="41" t="e">
        <f t="shared" si="63"/>
        <v>#REF!</v>
      </c>
      <c r="CR71" s="41" t="e">
        <f t="shared" si="63"/>
        <v>#REF!</v>
      </c>
      <c r="CS71" s="41" t="e">
        <f t="shared" si="63"/>
        <v>#REF!</v>
      </c>
      <c r="CT71" s="41" t="e">
        <f t="shared" si="63"/>
        <v>#REF!</v>
      </c>
      <c r="CU71" s="41" t="e">
        <f t="shared" si="63"/>
        <v>#REF!</v>
      </c>
      <c r="CV71" s="41" t="e">
        <f t="shared" si="63"/>
        <v>#REF!</v>
      </c>
      <c r="CW71" s="41" t="e">
        <f t="shared" si="63"/>
        <v>#REF!</v>
      </c>
      <c r="CX71" s="41" t="e">
        <f t="shared" si="63"/>
        <v>#REF!</v>
      </c>
      <c r="CY71" s="41" t="e">
        <f t="shared" si="63"/>
        <v>#REF!</v>
      </c>
      <c r="CZ71" s="41" t="e">
        <f t="shared" si="63"/>
        <v>#REF!</v>
      </c>
      <c r="DA71" s="41" t="e">
        <f t="shared" si="63"/>
        <v>#REF!</v>
      </c>
      <c r="DB71" s="41" t="e">
        <f t="shared" si="63"/>
        <v>#REF!</v>
      </c>
      <c r="DC71" s="41" t="e">
        <f t="shared" si="63"/>
        <v>#REF!</v>
      </c>
      <c r="DD71" s="41" t="e">
        <f t="shared" si="71"/>
        <v>#REF!</v>
      </c>
      <c r="DE71" s="41" t="e">
        <f t="shared" si="71"/>
        <v>#REF!</v>
      </c>
      <c r="DF71" s="41" t="e">
        <f t="shared" si="71"/>
        <v>#REF!</v>
      </c>
      <c r="DG71" s="41" t="e">
        <f t="shared" si="71"/>
        <v>#REF!</v>
      </c>
      <c r="DH71" s="41" t="e">
        <f t="shared" si="71"/>
        <v>#REF!</v>
      </c>
      <c r="DI71" s="41" t="e">
        <f t="shared" si="68"/>
        <v>#REF!</v>
      </c>
      <c r="DJ71" s="41" t="e">
        <f t="shared" si="68"/>
        <v>#REF!</v>
      </c>
      <c r="DK71" s="41" t="e">
        <f t="shared" si="68"/>
        <v>#REF!</v>
      </c>
      <c r="DL71" s="41" t="e">
        <f t="shared" si="68"/>
        <v>#REF!</v>
      </c>
      <c r="DM71" s="41" t="e">
        <f t="shared" si="68"/>
        <v>#REF!</v>
      </c>
      <c r="DN71" s="41" t="e">
        <f t="shared" si="68"/>
        <v>#REF!</v>
      </c>
      <c r="DO71" s="41" t="e">
        <f t="shared" si="68"/>
        <v>#REF!</v>
      </c>
      <c r="DP71" s="41" t="e">
        <f t="shared" si="68"/>
        <v>#REF!</v>
      </c>
      <c r="DQ71" s="41" t="e">
        <f t="shared" si="68"/>
        <v>#REF!</v>
      </c>
      <c r="DR71" s="41" t="e">
        <f t="shared" si="68"/>
        <v>#REF!</v>
      </c>
      <c r="DS71" s="41" t="e">
        <f t="shared" si="68"/>
        <v>#REF!</v>
      </c>
      <c r="DT71" s="41" t="e">
        <f t="shared" si="68"/>
        <v>#REF!</v>
      </c>
      <c r="DU71" s="41" t="e">
        <f t="shared" si="68"/>
        <v>#REF!</v>
      </c>
      <c r="DV71" s="41" t="e">
        <f t="shared" si="64"/>
        <v>#REF!</v>
      </c>
      <c r="DW71" s="41" t="e">
        <f t="shared" si="54"/>
        <v>#REF!</v>
      </c>
      <c r="DX71" s="41" t="e">
        <f t="shared" si="54"/>
        <v>#REF!</v>
      </c>
      <c r="DY71" s="41" t="e">
        <f t="shared" si="54"/>
        <v>#REF!</v>
      </c>
      <c r="DZ71" s="41" t="e">
        <f t="shared" si="54"/>
        <v>#REF!</v>
      </c>
      <c r="EA71" s="41" t="e">
        <f t="shared" si="54"/>
        <v>#REF!</v>
      </c>
      <c r="EB71" s="41" t="e">
        <f t="shared" si="54"/>
        <v>#REF!</v>
      </c>
      <c r="EC71" s="41" t="e">
        <f t="shared" si="54"/>
        <v>#REF!</v>
      </c>
      <c r="ED71" s="41" t="e">
        <f t="shared" si="54"/>
        <v>#REF!</v>
      </c>
      <c r="EE71" s="41" t="e">
        <f t="shared" si="54"/>
        <v>#REF!</v>
      </c>
      <c r="EF71" s="41" t="e">
        <f t="shared" si="54"/>
        <v>#REF!</v>
      </c>
      <c r="EG71" s="41" t="e">
        <f t="shared" si="54"/>
        <v>#REF!</v>
      </c>
      <c r="EH71" s="41" t="e">
        <f t="shared" si="54"/>
        <v>#REF!</v>
      </c>
      <c r="EI71" s="41" t="e">
        <f t="shared" si="54"/>
        <v>#REF!</v>
      </c>
      <c r="EJ71" s="41" t="e">
        <f t="shared" si="72"/>
        <v>#REF!</v>
      </c>
      <c r="EK71" s="41" t="e">
        <f t="shared" si="72"/>
        <v>#REF!</v>
      </c>
      <c r="EL71" s="41" t="e">
        <f t="shared" si="72"/>
        <v>#REF!</v>
      </c>
      <c r="EM71" s="41" t="e">
        <f t="shared" si="72"/>
        <v>#REF!</v>
      </c>
      <c r="EN71" s="41" t="e">
        <f t="shared" si="72"/>
        <v>#REF!</v>
      </c>
      <c r="EO71" s="41" t="e">
        <f t="shared" si="69"/>
        <v>#REF!</v>
      </c>
      <c r="EP71" s="41" t="e">
        <f t="shared" si="69"/>
        <v>#REF!</v>
      </c>
      <c r="EQ71" s="41" t="e">
        <f t="shared" si="69"/>
        <v>#REF!</v>
      </c>
      <c r="ER71" s="41" t="e">
        <f t="shared" si="69"/>
        <v>#REF!</v>
      </c>
      <c r="ES71" s="41" t="e">
        <f t="shared" si="69"/>
        <v>#REF!</v>
      </c>
      <c r="ET71" s="41" t="e">
        <f t="shared" si="69"/>
        <v>#REF!</v>
      </c>
      <c r="EU71" s="41" t="e">
        <f t="shared" si="69"/>
        <v>#REF!</v>
      </c>
      <c r="EV71" s="41" t="e">
        <f t="shared" si="69"/>
        <v>#REF!</v>
      </c>
      <c r="EW71" s="41" t="e">
        <f t="shared" si="69"/>
        <v>#REF!</v>
      </c>
      <c r="EX71" s="41" t="e">
        <f t="shared" si="69"/>
        <v>#REF!</v>
      </c>
      <c r="EY71" s="41" t="e">
        <f t="shared" si="69"/>
        <v>#REF!</v>
      </c>
      <c r="EZ71" s="41" t="e">
        <f t="shared" si="69"/>
        <v>#REF!</v>
      </c>
      <c r="FA71" s="41" t="e">
        <f t="shared" si="69"/>
        <v>#REF!</v>
      </c>
      <c r="FB71" s="41" t="e">
        <f t="shared" si="65"/>
        <v>#REF!</v>
      </c>
      <c r="FC71" s="41" t="e">
        <f t="shared" si="56"/>
        <v>#REF!</v>
      </c>
      <c r="FD71" s="41" t="e">
        <f t="shared" si="56"/>
        <v>#REF!</v>
      </c>
      <c r="FE71" s="41" t="e">
        <f t="shared" si="56"/>
        <v>#REF!</v>
      </c>
      <c r="FF71" s="41" t="e">
        <f t="shared" si="56"/>
        <v>#REF!</v>
      </c>
      <c r="FG71" s="41" t="e">
        <f t="shared" si="56"/>
        <v>#REF!</v>
      </c>
      <c r="FH71" s="41" t="e">
        <f t="shared" si="56"/>
        <v>#REF!</v>
      </c>
      <c r="FI71" s="41" t="e">
        <f t="shared" si="56"/>
        <v>#REF!</v>
      </c>
      <c r="FJ71" s="41" t="e">
        <f t="shared" si="56"/>
        <v>#REF!</v>
      </c>
      <c r="FK71" s="41" t="e">
        <f t="shared" si="56"/>
        <v>#REF!</v>
      </c>
      <c r="FL71" s="41" t="e">
        <f t="shared" si="56"/>
        <v>#REF!</v>
      </c>
      <c r="FM71" s="41" t="e">
        <f t="shared" si="56"/>
        <v>#REF!</v>
      </c>
      <c r="FN71" s="41" t="e">
        <f t="shared" si="56"/>
        <v>#REF!</v>
      </c>
      <c r="FO71" s="41" t="e">
        <f t="shared" si="56"/>
        <v>#REF!</v>
      </c>
      <c r="FP71" s="41" t="e">
        <f t="shared" si="73"/>
        <v>#REF!</v>
      </c>
      <c r="FQ71" s="41" t="e">
        <f t="shared" si="73"/>
        <v>#REF!</v>
      </c>
      <c r="FR71" s="41" t="e">
        <f t="shared" si="73"/>
        <v>#REF!</v>
      </c>
      <c r="FS71" s="41" t="e">
        <f t="shared" si="73"/>
        <v>#REF!</v>
      </c>
      <c r="FT71" s="41" t="e">
        <f t="shared" si="73"/>
        <v>#REF!</v>
      </c>
      <c r="FU71" s="41" t="e">
        <f t="shared" si="70"/>
        <v>#REF!</v>
      </c>
      <c r="FV71" s="41" t="e">
        <f t="shared" si="70"/>
        <v>#REF!</v>
      </c>
      <c r="FW71" s="41" t="e">
        <f t="shared" si="70"/>
        <v>#REF!</v>
      </c>
      <c r="FX71" s="41" t="e">
        <f t="shared" si="70"/>
        <v>#REF!</v>
      </c>
      <c r="FY71" s="41" t="e">
        <f t="shared" si="70"/>
        <v>#REF!</v>
      </c>
      <c r="FZ71" s="41" t="e">
        <f t="shared" si="70"/>
        <v>#REF!</v>
      </c>
      <c r="GA71" s="41" t="e">
        <f t="shared" si="70"/>
        <v>#REF!</v>
      </c>
      <c r="GB71" s="41" t="e">
        <f t="shared" si="70"/>
        <v>#REF!</v>
      </c>
      <c r="GC71" s="41" t="e">
        <f t="shared" si="70"/>
        <v>#REF!</v>
      </c>
      <c r="GD71" s="41" t="e">
        <f t="shared" si="70"/>
        <v>#REF!</v>
      </c>
      <c r="GE71" s="41" t="e">
        <f t="shared" si="70"/>
        <v>#REF!</v>
      </c>
      <c r="GF71" s="41" t="e">
        <f t="shared" si="70"/>
        <v>#REF!</v>
      </c>
      <c r="GG71" s="41" t="e">
        <f t="shared" si="70"/>
        <v>#REF!</v>
      </c>
      <c r="GH71" s="41" t="e">
        <f t="shared" si="66"/>
        <v>#REF!</v>
      </c>
      <c r="GI71" s="41" t="e">
        <f t="shared" si="58"/>
        <v>#REF!</v>
      </c>
      <c r="GJ71" s="41" t="e">
        <f t="shared" si="58"/>
        <v>#REF!</v>
      </c>
      <c r="GK71" s="41" t="e">
        <f t="shared" si="58"/>
        <v>#REF!</v>
      </c>
      <c r="GL71" s="41" t="e">
        <f t="shared" si="75"/>
        <v>#REF!</v>
      </c>
      <c r="GM71" s="41" t="e">
        <f t="shared" si="75"/>
        <v>#REF!</v>
      </c>
      <c r="GN71" s="41" t="e">
        <f t="shared" si="75"/>
        <v>#REF!</v>
      </c>
      <c r="GO71" s="41" t="e">
        <f t="shared" si="75"/>
        <v>#REF!</v>
      </c>
      <c r="GP71" s="41" t="e">
        <f t="shared" si="75"/>
        <v>#REF!</v>
      </c>
      <c r="GQ71" s="41" t="e">
        <f t="shared" si="75"/>
        <v>#REF!</v>
      </c>
      <c r="GR71" s="41" t="e">
        <f t="shared" si="75"/>
        <v>#REF!</v>
      </c>
      <c r="GS71" s="41" t="e">
        <f t="shared" si="75"/>
        <v>#REF!</v>
      </c>
      <c r="GT71" s="41" t="e">
        <f t="shared" si="75"/>
        <v>#REF!</v>
      </c>
      <c r="GU71" s="41" t="e">
        <f t="shared" si="75"/>
        <v>#REF!</v>
      </c>
      <c r="GV71" s="41" t="e">
        <f t="shared" si="75"/>
        <v>#REF!</v>
      </c>
      <c r="GW71" s="41" t="e">
        <f t="shared" si="75"/>
        <v>#REF!</v>
      </c>
      <c r="GX71" s="41" t="e">
        <f t="shared" si="75"/>
        <v>#REF!</v>
      </c>
      <c r="GY71" s="41" t="e">
        <f t="shared" si="59"/>
        <v>#REF!</v>
      </c>
      <c r="GZ71" s="41" t="e">
        <f t="shared" si="59"/>
        <v>#REF!</v>
      </c>
      <c r="HA71" s="41" t="e">
        <f t="shared" si="59"/>
        <v>#REF!</v>
      </c>
      <c r="HB71" s="41" t="e">
        <f t="shared" si="59"/>
        <v>#REF!</v>
      </c>
      <c r="HC71" s="41" t="e">
        <f t="shared" si="59"/>
        <v>#REF!</v>
      </c>
      <c r="HD71" s="41" t="e">
        <f t="shared" si="59"/>
        <v>#REF!</v>
      </c>
      <c r="HE71" s="41" t="e">
        <f t="shared" si="62"/>
        <v>#REF!</v>
      </c>
      <c r="HF71" s="41" t="e">
        <f t="shared" si="62"/>
        <v>#REF!</v>
      </c>
      <c r="HG71" s="41" t="e">
        <f t="shared" si="62"/>
        <v>#REF!</v>
      </c>
      <c r="HH71" s="41" t="e">
        <f t="shared" si="62"/>
        <v>#REF!</v>
      </c>
      <c r="HI71" s="41" t="e">
        <f t="shared" si="62"/>
        <v>#REF!</v>
      </c>
      <c r="HJ71" s="41" t="e">
        <f t="shared" si="62"/>
        <v>#REF!</v>
      </c>
    </row>
    <row r="72" spans="1:218" ht="14.4" x14ac:dyDescent="0.3">
      <c r="A72" s="42">
        <v>69</v>
      </c>
      <c r="B72" s="43" t="e">
        <f>'CMM1 - AUX CALC'!$BR$67</f>
        <v>#REF!</v>
      </c>
      <c r="BS72" s="41" t="e">
        <f>$B72/(_xlfn.SINGLE(PrazoConcessao)*12-BS$3+1)</f>
        <v>#REF!</v>
      </c>
      <c r="BT72" s="41" t="e">
        <f t="shared" si="74"/>
        <v>#REF!</v>
      </c>
      <c r="BU72" s="41" t="e">
        <f t="shared" si="74"/>
        <v>#REF!</v>
      </c>
      <c r="BV72" s="41" t="e">
        <f t="shared" si="74"/>
        <v>#REF!</v>
      </c>
      <c r="BW72" s="41" t="e">
        <f t="shared" si="74"/>
        <v>#REF!</v>
      </c>
      <c r="BX72" s="41" t="e">
        <f t="shared" si="74"/>
        <v>#REF!</v>
      </c>
      <c r="BY72" s="41" t="e">
        <f t="shared" si="74"/>
        <v>#REF!</v>
      </c>
      <c r="BZ72" s="41" t="e">
        <f t="shared" si="74"/>
        <v>#REF!</v>
      </c>
      <c r="CA72" s="41" t="e">
        <f t="shared" si="74"/>
        <v>#REF!</v>
      </c>
      <c r="CB72" s="41" t="e">
        <f t="shared" si="74"/>
        <v>#REF!</v>
      </c>
      <c r="CC72" s="41" t="e">
        <f t="shared" si="74"/>
        <v>#REF!</v>
      </c>
      <c r="CD72" s="41" t="e">
        <f t="shared" si="74"/>
        <v>#REF!</v>
      </c>
      <c r="CE72" s="41" t="e">
        <f t="shared" si="74"/>
        <v>#REF!</v>
      </c>
      <c r="CF72" s="41" t="e">
        <f t="shared" si="67"/>
        <v>#REF!</v>
      </c>
      <c r="CG72" s="41" t="e">
        <f t="shared" si="67"/>
        <v>#REF!</v>
      </c>
      <c r="CH72" s="41" t="e">
        <f t="shared" si="67"/>
        <v>#REF!</v>
      </c>
      <c r="CI72" s="41" t="e">
        <f t="shared" si="67"/>
        <v>#REF!</v>
      </c>
      <c r="CJ72" s="41" t="e">
        <f t="shared" si="67"/>
        <v>#REF!</v>
      </c>
      <c r="CK72" s="41" t="e">
        <f t="shared" si="67"/>
        <v>#REF!</v>
      </c>
      <c r="CL72" s="41" t="e">
        <f t="shared" si="67"/>
        <v>#REF!</v>
      </c>
      <c r="CM72" s="41" t="e">
        <f t="shared" si="67"/>
        <v>#REF!</v>
      </c>
      <c r="CN72" s="41" t="e">
        <f t="shared" si="67"/>
        <v>#REF!</v>
      </c>
      <c r="CO72" s="41" t="e">
        <f t="shared" si="67"/>
        <v>#REF!</v>
      </c>
      <c r="CP72" s="41" t="e">
        <f t="shared" si="67"/>
        <v>#REF!</v>
      </c>
      <c r="CQ72" s="41" t="e">
        <f t="shared" si="63"/>
        <v>#REF!</v>
      </c>
      <c r="CR72" s="41" t="e">
        <f t="shared" si="63"/>
        <v>#REF!</v>
      </c>
      <c r="CS72" s="41" t="e">
        <f t="shared" si="63"/>
        <v>#REF!</v>
      </c>
      <c r="CT72" s="41" t="e">
        <f t="shared" si="63"/>
        <v>#REF!</v>
      </c>
      <c r="CU72" s="41" t="e">
        <f t="shared" si="63"/>
        <v>#REF!</v>
      </c>
      <c r="CV72" s="41" t="e">
        <f t="shared" si="63"/>
        <v>#REF!</v>
      </c>
      <c r="CW72" s="41" t="e">
        <f t="shared" si="63"/>
        <v>#REF!</v>
      </c>
      <c r="CX72" s="41" t="e">
        <f t="shared" si="63"/>
        <v>#REF!</v>
      </c>
      <c r="CY72" s="41" t="e">
        <f t="shared" si="63"/>
        <v>#REF!</v>
      </c>
      <c r="CZ72" s="41" t="e">
        <f t="shared" si="63"/>
        <v>#REF!</v>
      </c>
      <c r="DA72" s="41" t="e">
        <f t="shared" si="63"/>
        <v>#REF!</v>
      </c>
      <c r="DB72" s="41" t="e">
        <f t="shared" si="63"/>
        <v>#REF!</v>
      </c>
      <c r="DC72" s="41" t="e">
        <f t="shared" si="63"/>
        <v>#REF!</v>
      </c>
      <c r="DD72" s="41" t="e">
        <f t="shared" si="71"/>
        <v>#REF!</v>
      </c>
      <c r="DE72" s="41" t="e">
        <f t="shared" si="71"/>
        <v>#REF!</v>
      </c>
      <c r="DF72" s="41" t="e">
        <f t="shared" si="71"/>
        <v>#REF!</v>
      </c>
      <c r="DG72" s="41" t="e">
        <f t="shared" si="71"/>
        <v>#REF!</v>
      </c>
      <c r="DH72" s="41" t="e">
        <f t="shared" si="71"/>
        <v>#REF!</v>
      </c>
      <c r="DI72" s="41" t="e">
        <f t="shared" si="68"/>
        <v>#REF!</v>
      </c>
      <c r="DJ72" s="41" t="e">
        <f t="shared" si="68"/>
        <v>#REF!</v>
      </c>
      <c r="DK72" s="41" t="e">
        <f t="shared" si="68"/>
        <v>#REF!</v>
      </c>
      <c r="DL72" s="41" t="e">
        <f t="shared" si="68"/>
        <v>#REF!</v>
      </c>
      <c r="DM72" s="41" t="e">
        <f t="shared" si="68"/>
        <v>#REF!</v>
      </c>
      <c r="DN72" s="41" t="e">
        <f t="shared" si="68"/>
        <v>#REF!</v>
      </c>
      <c r="DO72" s="41" t="e">
        <f t="shared" si="68"/>
        <v>#REF!</v>
      </c>
      <c r="DP72" s="41" t="e">
        <f t="shared" si="68"/>
        <v>#REF!</v>
      </c>
      <c r="DQ72" s="41" t="e">
        <f t="shared" si="68"/>
        <v>#REF!</v>
      </c>
      <c r="DR72" s="41" t="e">
        <f t="shared" si="68"/>
        <v>#REF!</v>
      </c>
      <c r="DS72" s="41" t="e">
        <f t="shared" si="68"/>
        <v>#REF!</v>
      </c>
      <c r="DT72" s="41" t="e">
        <f t="shared" si="68"/>
        <v>#REF!</v>
      </c>
      <c r="DU72" s="41" t="e">
        <f t="shared" si="68"/>
        <v>#REF!</v>
      </c>
      <c r="DV72" s="41" t="e">
        <f t="shared" si="64"/>
        <v>#REF!</v>
      </c>
      <c r="DW72" s="41" t="e">
        <f t="shared" si="54"/>
        <v>#REF!</v>
      </c>
      <c r="DX72" s="41" t="e">
        <f t="shared" si="54"/>
        <v>#REF!</v>
      </c>
      <c r="DY72" s="41" t="e">
        <f t="shared" si="54"/>
        <v>#REF!</v>
      </c>
      <c r="DZ72" s="41" t="e">
        <f t="shared" si="54"/>
        <v>#REF!</v>
      </c>
      <c r="EA72" s="41" t="e">
        <f t="shared" si="54"/>
        <v>#REF!</v>
      </c>
      <c r="EB72" s="41" t="e">
        <f t="shared" si="54"/>
        <v>#REF!</v>
      </c>
      <c r="EC72" s="41" t="e">
        <f t="shared" si="54"/>
        <v>#REF!</v>
      </c>
      <c r="ED72" s="41" t="e">
        <f t="shared" si="54"/>
        <v>#REF!</v>
      </c>
      <c r="EE72" s="41" t="e">
        <f t="shared" si="54"/>
        <v>#REF!</v>
      </c>
      <c r="EF72" s="41" t="e">
        <f t="shared" si="54"/>
        <v>#REF!</v>
      </c>
      <c r="EG72" s="41" t="e">
        <f t="shared" si="54"/>
        <v>#REF!</v>
      </c>
      <c r="EH72" s="41" t="e">
        <f t="shared" si="54"/>
        <v>#REF!</v>
      </c>
      <c r="EI72" s="41" t="e">
        <f t="shared" si="54"/>
        <v>#REF!</v>
      </c>
      <c r="EJ72" s="41" t="e">
        <f t="shared" si="72"/>
        <v>#REF!</v>
      </c>
      <c r="EK72" s="41" t="e">
        <f t="shared" si="72"/>
        <v>#REF!</v>
      </c>
      <c r="EL72" s="41" t="e">
        <f t="shared" si="72"/>
        <v>#REF!</v>
      </c>
      <c r="EM72" s="41" t="e">
        <f t="shared" si="72"/>
        <v>#REF!</v>
      </c>
      <c r="EN72" s="41" t="e">
        <f t="shared" si="72"/>
        <v>#REF!</v>
      </c>
      <c r="EO72" s="41" t="e">
        <f t="shared" si="69"/>
        <v>#REF!</v>
      </c>
      <c r="EP72" s="41" t="e">
        <f t="shared" si="69"/>
        <v>#REF!</v>
      </c>
      <c r="EQ72" s="41" t="e">
        <f t="shared" si="69"/>
        <v>#REF!</v>
      </c>
      <c r="ER72" s="41" t="e">
        <f t="shared" si="69"/>
        <v>#REF!</v>
      </c>
      <c r="ES72" s="41" t="e">
        <f t="shared" si="69"/>
        <v>#REF!</v>
      </c>
      <c r="ET72" s="41" t="e">
        <f t="shared" si="69"/>
        <v>#REF!</v>
      </c>
      <c r="EU72" s="41" t="e">
        <f t="shared" si="69"/>
        <v>#REF!</v>
      </c>
      <c r="EV72" s="41" t="e">
        <f t="shared" si="69"/>
        <v>#REF!</v>
      </c>
      <c r="EW72" s="41" t="e">
        <f t="shared" si="69"/>
        <v>#REF!</v>
      </c>
      <c r="EX72" s="41" t="e">
        <f t="shared" si="69"/>
        <v>#REF!</v>
      </c>
      <c r="EY72" s="41" t="e">
        <f t="shared" si="69"/>
        <v>#REF!</v>
      </c>
      <c r="EZ72" s="41" t="e">
        <f t="shared" si="69"/>
        <v>#REF!</v>
      </c>
      <c r="FA72" s="41" t="e">
        <f t="shared" si="69"/>
        <v>#REF!</v>
      </c>
      <c r="FB72" s="41" t="e">
        <f t="shared" si="65"/>
        <v>#REF!</v>
      </c>
      <c r="FC72" s="41" t="e">
        <f t="shared" si="56"/>
        <v>#REF!</v>
      </c>
      <c r="FD72" s="41" t="e">
        <f t="shared" si="56"/>
        <v>#REF!</v>
      </c>
      <c r="FE72" s="41" t="e">
        <f t="shared" si="56"/>
        <v>#REF!</v>
      </c>
      <c r="FF72" s="41" t="e">
        <f t="shared" si="56"/>
        <v>#REF!</v>
      </c>
      <c r="FG72" s="41" t="e">
        <f t="shared" si="56"/>
        <v>#REF!</v>
      </c>
      <c r="FH72" s="41" t="e">
        <f t="shared" si="56"/>
        <v>#REF!</v>
      </c>
      <c r="FI72" s="41" t="e">
        <f t="shared" si="56"/>
        <v>#REF!</v>
      </c>
      <c r="FJ72" s="41" t="e">
        <f t="shared" si="56"/>
        <v>#REF!</v>
      </c>
      <c r="FK72" s="41" t="e">
        <f t="shared" si="56"/>
        <v>#REF!</v>
      </c>
      <c r="FL72" s="41" t="e">
        <f t="shared" si="56"/>
        <v>#REF!</v>
      </c>
      <c r="FM72" s="41" t="e">
        <f t="shared" si="56"/>
        <v>#REF!</v>
      </c>
      <c r="FN72" s="41" t="e">
        <f t="shared" si="56"/>
        <v>#REF!</v>
      </c>
      <c r="FO72" s="41" t="e">
        <f t="shared" si="56"/>
        <v>#REF!</v>
      </c>
      <c r="FP72" s="41" t="e">
        <f t="shared" si="73"/>
        <v>#REF!</v>
      </c>
      <c r="FQ72" s="41" t="e">
        <f t="shared" si="73"/>
        <v>#REF!</v>
      </c>
      <c r="FR72" s="41" t="e">
        <f t="shared" si="73"/>
        <v>#REF!</v>
      </c>
      <c r="FS72" s="41" t="e">
        <f t="shared" si="73"/>
        <v>#REF!</v>
      </c>
      <c r="FT72" s="41" t="e">
        <f t="shared" si="73"/>
        <v>#REF!</v>
      </c>
      <c r="FU72" s="41" t="e">
        <f t="shared" si="70"/>
        <v>#REF!</v>
      </c>
      <c r="FV72" s="41" t="e">
        <f t="shared" si="70"/>
        <v>#REF!</v>
      </c>
      <c r="FW72" s="41" t="e">
        <f t="shared" si="70"/>
        <v>#REF!</v>
      </c>
      <c r="FX72" s="41" t="e">
        <f t="shared" si="70"/>
        <v>#REF!</v>
      </c>
      <c r="FY72" s="41" t="e">
        <f t="shared" si="70"/>
        <v>#REF!</v>
      </c>
      <c r="FZ72" s="41" t="e">
        <f t="shared" si="70"/>
        <v>#REF!</v>
      </c>
      <c r="GA72" s="41" t="e">
        <f t="shared" si="70"/>
        <v>#REF!</v>
      </c>
      <c r="GB72" s="41" t="e">
        <f t="shared" si="70"/>
        <v>#REF!</v>
      </c>
      <c r="GC72" s="41" t="e">
        <f t="shared" si="70"/>
        <v>#REF!</v>
      </c>
      <c r="GD72" s="41" t="e">
        <f t="shared" si="70"/>
        <v>#REF!</v>
      </c>
      <c r="GE72" s="41" t="e">
        <f t="shared" si="70"/>
        <v>#REF!</v>
      </c>
      <c r="GF72" s="41" t="e">
        <f t="shared" si="70"/>
        <v>#REF!</v>
      </c>
      <c r="GG72" s="41" t="e">
        <f t="shared" si="70"/>
        <v>#REF!</v>
      </c>
      <c r="GH72" s="41" t="e">
        <f t="shared" si="66"/>
        <v>#REF!</v>
      </c>
      <c r="GI72" s="41" t="e">
        <f t="shared" si="58"/>
        <v>#REF!</v>
      </c>
      <c r="GJ72" s="41" t="e">
        <f t="shared" si="58"/>
        <v>#REF!</v>
      </c>
      <c r="GK72" s="41" t="e">
        <f t="shared" si="58"/>
        <v>#REF!</v>
      </c>
      <c r="GL72" s="41" t="e">
        <f t="shared" si="75"/>
        <v>#REF!</v>
      </c>
      <c r="GM72" s="41" t="e">
        <f t="shared" si="75"/>
        <v>#REF!</v>
      </c>
      <c r="GN72" s="41" t="e">
        <f t="shared" si="75"/>
        <v>#REF!</v>
      </c>
      <c r="GO72" s="41" t="e">
        <f t="shared" si="75"/>
        <v>#REF!</v>
      </c>
      <c r="GP72" s="41" t="e">
        <f t="shared" si="75"/>
        <v>#REF!</v>
      </c>
      <c r="GQ72" s="41" t="e">
        <f t="shared" si="75"/>
        <v>#REF!</v>
      </c>
      <c r="GR72" s="41" t="e">
        <f t="shared" si="75"/>
        <v>#REF!</v>
      </c>
      <c r="GS72" s="41" t="e">
        <f t="shared" si="75"/>
        <v>#REF!</v>
      </c>
      <c r="GT72" s="41" t="e">
        <f t="shared" si="75"/>
        <v>#REF!</v>
      </c>
      <c r="GU72" s="41" t="e">
        <f t="shared" si="75"/>
        <v>#REF!</v>
      </c>
      <c r="GV72" s="41" t="e">
        <f t="shared" si="75"/>
        <v>#REF!</v>
      </c>
      <c r="GW72" s="41" t="e">
        <f t="shared" si="75"/>
        <v>#REF!</v>
      </c>
      <c r="GX72" s="41" t="e">
        <f t="shared" si="75"/>
        <v>#REF!</v>
      </c>
      <c r="GY72" s="41" t="e">
        <f t="shared" si="59"/>
        <v>#REF!</v>
      </c>
      <c r="GZ72" s="41" t="e">
        <f t="shared" si="59"/>
        <v>#REF!</v>
      </c>
      <c r="HA72" s="41" t="e">
        <f t="shared" si="59"/>
        <v>#REF!</v>
      </c>
      <c r="HB72" s="41" t="e">
        <f t="shared" si="59"/>
        <v>#REF!</v>
      </c>
      <c r="HC72" s="41" t="e">
        <f t="shared" si="59"/>
        <v>#REF!</v>
      </c>
      <c r="HD72" s="41" t="e">
        <f t="shared" si="59"/>
        <v>#REF!</v>
      </c>
      <c r="HE72" s="41" t="e">
        <f t="shared" si="62"/>
        <v>#REF!</v>
      </c>
      <c r="HF72" s="41" t="e">
        <f t="shared" si="62"/>
        <v>#REF!</v>
      </c>
      <c r="HG72" s="41" t="e">
        <f t="shared" si="62"/>
        <v>#REF!</v>
      </c>
      <c r="HH72" s="41" t="e">
        <f t="shared" si="62"/>
        <v>#REF!</v>
      </c>
      <c r="HI72" s="41" t="e">
        <f t="shared" si="62"/>
        <v>#REF!</v>
      </c>
      <c r="HJ72" s="41" t="e">
        <f t="shared" si="62"/>
        <v>#REF!</v>
      </c>
    </row>
    <row r="73" spans="1:218" ht="14.4" x14ac:dyDescent="0.3">
      <c r="A73" s="42">
        <v>70</v>
      </c>
      <c r="B73" s="43" t="e">
        <f>'CMM1 - AUX CALC'!$BS$67</f>
        <v>#REF!</v>
      </c>
      <c r="BT73" s="41" t="e">
        <f>$B73/(_xlfn.SINGLE(PrazoConcessao)*12-BT$3+1)</f>
        <v>#REF!</v>
      </c>
      <c r="BU73" s="41" t="e">
        <f t="shared" si="74"/>
        <v>#REF!</v>
      </c>
      <c r="BV73" s="41" t="e">
        <f t="shared" si="74"/>
        <v>#REF!</v>
      </c>
      <c r="BW73" s="41" t="e">
        <f t="shared" si="74"/>
        <v>#REF!</v>
      </c>
      <c r="BX73" s="41" t="e">
        <f t="shared" si="74"/>
        <v>#REF!</v>
      </c>
      <c r="BY73" s="41" t="e">
        <f t="shared" si="74"/>
        <v>#REF!</v>
      </c>
      <c r="BZ73" s="41" t="e">
        <f t="shared" si="74"/>
        <v>#REF!</v>
      </c>
      <c r="CA73" s="41" t="e">
        <f t="shared" si="74"/>
        <v>#REF!</v>
      </c>
      <c r="CB73" s="41" t="e">
        <f t="shared" si="74"/>
        <v>#REF!</v>
      </c>
      <c r="CC73" s="41" t="e">
        <f t="shared" si="74"/>
        <v>#REF!</v>
      </c>
      <c r="CD73" s="41" t="e">
        <f t="shared" si="74"/>
        <v>#REF!</v>
      </c>
      <c r="CE73" s="41" t="e">
        <f t="shared" si="74"/>
        <v>#REF!</v>
      </c>
      <c r="CF73" s="41" t="e">
        <f t="shared" si="67"/>
        <v>#REF!</v>
      </c>
      <c r="CG73" s="41" t="e">
        <f t="shared" si="67"/>
        <v>#REF!</v>
      </c>
      <c r="CH73" s="41" t="e">
        <f t="shared" si="67"/>
        <v>#REF!</v>
      </c>
      <c r="CI73" s="41" t="e">
        <f t="shared" si="67"/>
        <v>#REF!</v>
      </c>
      <c r="CJ73" s="41" t="e">
        <f t="shared" si="67"/>
        <v>#REF!</v>
      </c>
      <c r="CK73" s="41" t="e">
        <f t="shared" si="67"/>
        <v>#REF!</v>
      </c>
      <c r="CL73" s="41" t="e">
        <f t="shared" si="67"/>
        <v>#REF!</v>
      </c>
      <c r="CM73" s="41" t="e">
        <f t="shared" si="67"/>
        <v>#REF!</v>
      </c>
      <c r="CN73" s="41" t="e">
        <f t="shared" si="67"/>
        <v>#REF!</v>
      </c>
      <c r="CO73" s="41" t="e">
        <f t="shared" si="67"/>
        <v>#REF!</v>
      </c>
      <c r="CP73" s="41" t="e">
        <f t="shared" si="67"/>
        <v>#REF!</v>
      </c>
      <c r="CQ73" s="41" t="e">
        <f t="shared" si="63"/>
        <v>#REF!</v>
      </c>
      <c r="CR73" s="41" t="e">
        <f t="shared" si="63"/>
        <v>#REF!</v>
      </c>
      <c r="CS73" s="41" t="e">
        <f t="shared" si="63"/>
        <v>#REF!</v>
      </c>
      <c r="CT73" s="41" t="e">
        <f t="shared" si="63"/>
        <v>#REF!</v>
      </c>
      <c r="CU73" s="41" t="e">
        <f t="shared" si="63"/>
        <v>#REF!</v>
      </c>
      <c r="CV73" s="41" t="e">
        <f t="shared" si="63"/>
        <v>#REF!</v>
      </c>
      <c r="CW73" s="41" t="e">
        <f t="shared" si="63"/>
        <v>#REF!</v>
      </c>
      <c r="CX73" s="41" t="e">
        <f t="shared" si="63"/>
        <v>#REF!</v>
      </c>
      <c r="CY73" s="41" t="e">
        <f t="shared" si="63"/>
        <v>#REF!</v>
      </c>
      <c r="CZ73" s="41" t="e">
        <f t="shared" si="63"/>
        <v>#REF!</v>
      </c>
      <c r="DA73" s="41" t="e">
        <f t="shared" si="63"/>
        <v>#REF!</v>
      </c>
      <c r="DB73" s="41" t="e">
        <f t="shared" si="63"/>
        <v>#REF!</v>
      </c>
      <c r="DC73" s="41" t="e">
        <f t="shared" si="63"/>
        <v>#REF!</v>
      </c>
      <c r="DD73" s="41" t="e">
        <f t="shared" si="71"/>
        <v>#REF!</v>
      </c>
      <c r="DE73" s="41" t="e">
        <f t="shared" si="71"/>
        <v>#REF!</v>
      </c>
      <c r="DF73" s="41" t="e">
        <f t="shared" si="71"/>
        <v>#REF!</v>
      </c>
      <c r="DG73" s="41" t="e">
        <f t="shared" si="71"/>
        <v>#REF!</v>
      </c>
      <c r="DH73" s="41" t="e">
        <f t="shared" si="71"/>
        <v>#REF!</v>
      </c>
      <c r="DI73" s="41" t="e">
        <f t="shared" si="68"/>
        <v>#REF!</v>
      </c>
      <c r="DJ73" s="41" t="e">
        <f t="shared" si="68"/>
        <v>#REF!</v>
      </c>
      <c r="DK73" s="41" t="e">
        <f t="shared" si="68"/>
        <v>#REF!</v>
      </c>
      <c r="DL73" s="41" t="e">
        <f t="shared" si="68"/>
        <v>#REF!</v>
      </c>
      <c r="DM73" s="41" t="e">
        <f t="shared" si="68"/>
        <v>#REF!</v>
      </c>
      <c r="DN73" s="41" t="e">
        <f t="shared" si="68"/>
        <v>#REF!</v>
      </c>
      <c r="DO73" s="41" t="e">
        <f t="shared" si="68"/>
        <v>#REF!</v>
      </c>
      <c r="DP73" s="41" t="e">
        <f t="shared" si="68"/>
        <v>#REF!</v>
      </c>
      <c r="DQ73" s="41" t="e">
        <f t="shared" si="68"/>
        <v>#REF!</v>
      </c>
      <c r="DR73" s="41" t="e">
        <f t="shared" si="68"/>
        <v>#REF!</v>
      </c>
      <c r="DS73" s="41" t="e">
        <f t="shared" si="68"/>
        <v>#REF!</v>
      </c>
      <c r="DT73" s="41" t="e">
        <f t="shared" si="68"/>
        <v>#REF!</v>
      </c>
      <c r="DU73" s="41" t="e">
        <f t="shared" si="68"/>
        <v>#REF!</v>
      </c>
      <c r="DV73" s="41" t="e">
        <f t="shared" si="64"/>
        <v>#REF!</v>
      </c>
      <c r="DW73" s="41" t="e">
        <f t="shared" si="54"/>
        <v>#REF!</v>
      </c>
      <c r="DX73" s="41" t="e">
        <f t="shared" si="54"/>
        <v>#REF!</v>
      </c>
      <c r="DY73" s="41" t="e">
        <f t="shared" si="54"/>
        <v>#REF!</v>
      </c>
      <c r="DZ73" s="41" t="e">
        <f t="shared" si="54"/>
        <v>#REF!</v>
      </c>
      <c r="EA73" s="41" t="e">
        <f t="shared" si="54"/>
        <v>#REF!</v>
      </c>
      <c r="EB73" s="41" t="e">
        <f t="shared" si="54"/>
        <v>#REF!</v>
      </c>
      <c r="EC73" s="41" t="e">
        <f t="shared" si="54"/>
        <v>#REF!</v>
      </c>
      <c r="ED73" s="41" t="e">
        <f t="shared" si="54"/>
        <v>#REF!</v>
      </c>
      <c r="EE73" s="41" t="e">
        <f t="shared" si="54"/>
        <v>#REF!</v>
      </c>
      <c r="EF73" s="41" t="e">
        <f t="shared" si="54"/>
        <v>#REF!</v>
      </c>
      <c r="EG73" s="41" t="e">
        <f t="shared" si="54"/>
        <v>#REF!</v>
      </c>
      <c r="EH73" s="41" t="e">
        <f t="shared" si="54"/>
        <v>#REF!</v>
      </c>
      <c r="EI73" s="41" t="e">
        <f t="shared" si="54"/>
        <v>#REF!</v>
      </c>
      <c r="EJ73" s="41" t="e">
        <f t="shared" si="72"/>
        <v>#REF!</v>
      </c>
      <c r="EK73" s="41" t="e">
        <f t="shared" si="72"/>
        <v>#REF!</v>
      </c>
      <c r="EL73" s="41" t="e">
        <f t="shared" si="72"/>
        <v>#REF!</v>
      </c>
      <c r="EM73" s="41" t="e">
        <f t="shared" si="72"/>
        <v>#REF!</v>
      </c>
      <c r="EN73" s="41" t="e">
        <f t="shared" si="72"/>
        <v>#REF!</v>
      </c>
      <c r="EO73" s="41" t="e">
        <f t="shared" si="69"/>
        <v>#REF!</v>
      </c>
      <c r="EP73" s="41" t="e">
        <f t="shared" si="69"/>
        <v>#REF!</v>
      </c>
      <c r="EQ73" s="41" t="e">
        <f t="shared" si="69"/>
        <v>#REF!</v>
      </c>
      <c r="ER73" s="41" t="e">
        <f t="shared" si="69"/>
        <v>#REF!</v>
      </c>
      <c r="ES73" s="41" t="e">
        <f t="shared" si="69"/>
        <v>#REF!</v>
      </c>
      <c r="ET73" s="41" t="e">
        <f t="shared" si="69"/>
        <v>#REF!</v>
      </c>
      <c r="EU73" s="41" t="e">
        <f t="shared" si="69"/>
        <v>#REF!</v>
      </c>
      <c r="EV73" s="41" t="e">
        <f t="shared" si="69"/>
        <v>#REF!</v>
      </c>
      <c r="EW73" s="41" t="e">
        <f t="shared" si="69"/>
        <v>#REF!</v>
      </c>
      <c r="EX73" s="41" t="e">
        <f t="shared" si="69"/>
        <v>#REF!</v>
      </c>
      <c r="EY73" s="41" t="e">
        <f t="shared" si="69"/>
        <v>#REF!</v>
      </c>
      <c r="EZ73" s="41" t="e">
        <f t="shared" si="69"/>
        <v>#REF!</v>
      </c>
      <c r="FA73" s="41" t="e">
        <f t="shared" si="69"/>
        <v>#REF!</v>
      </c>
      <c r="FB73" s="41" t="e">
        <f t="shared" si="65"/>
        <v>#REF!</v>
      </c>
      <c r="FC73" s="41" t="e">
        <f t="shared" si="56"/>
        <v>#REF!</v>
      </c>
      <c r="FD73" s="41" t="e">
        <f t="shared" si="56"/>
        <v>#REF!</v>
      </c>
      <c r="FE73" s="41" t="e">
        <f t="shared" si="56"/>
        <v>#REF!</v>
      </c>
      <c r="FF73" s="41" t="e">
        <f t="shared" si="56"/>
        <v>#REF!</v>
      </c>
      <c r="FG73" s="41" t="e">
        <f t="shared" si="56"/>
        <v>#REF!</v>
      </c>
      <c r="FH73" s="41" t="e">
        <f t="shared" si="56"/>
        <v>#REF!</v>
      </c>
      <c r="FI73" s="41" t="e">
        <f t="shared" si="56"/>
        <v>#REF!</v>
      </c>
      <c r="FJ73" s="41" t="e">
        <f t="shared" si="56"/>
        <v>#REF!</v>
      </c>
      <c r="FK73" s="41" t="e">
        <f t="shared" si="56"/>
        <v>#REF!</v>
      </c>
      <c r="FL73" s="41" t="e">
        <f t="shared" si="56"/>
        <v>#REF!</v>
      </c>
      <c r="FM73" s="41" t="e">
        <f t="shared" si="56"/>
        <v>#REF!</v>
      </c>
      <c r="FN73" s="41" t="e">
        <f t="shared" si="56"/>
        <v>#REF!</v>
      </c>
      <c r="FO73" s="41" t="e">
        <f t="shared" si="56"/>
        <v>#REF!</v>
      </c>
      <c r="FP73" s="41" t="e">
        <f t="shared" si="73"/>
        <v>#REF!</v>
      </c>
      <c r="FQ73" s="41" t="e">
        <f t="shared" si="73"/>
        <v>#REF!</v>
      </c>
      <c r="FR73" s="41" t="e">
        <f t="shared" si="73"/>
        <v>#REF!</v>
      </c>
      <c r="FS73" s="41" t="e">
        <f t="shared" si="73"/>
        <v>#REF!</v>
      </c>
      <c r="FT73" s="41" t="e">
        <f t="shared" si="73"/>
        <v>#REF!</v>
      </c>
      <c r="FU73" s="41" t="e">
        <f t="shared" si="70"/>
        <v>#REF!</v>
      </c>
      <c r="FV73" s="41" t="e">
        <f t="shared" si="70"/>
        <v>#REF!</v>
      </c>
      <c r="FW73" s="41" t="e">
        <f t="shared" si="70"/>
        <v>#REF!</v>
      </c>
      <c r="FX73" s="41" t="e">
        <f t="shared" si="70"/>
        <v>#REF!</v>
      </c>
      <c r="FY73" s="41" t="e">
        <f t="shared" si="70"/>
        <v>#REF!</v>
      </c>
      <c r="FZ73" s="41" t="e">
        <f t="shared" si="70"/>
        <v>#REF!</v>
      </c>
      <c r="GA73" s="41" t="e">
        <f t="shared" si="70"/>
        <v>#REF!</v>
      </c>
      <c r="GB73" s="41" t="e">
        <f t="shared" si="70"/>
        <v>#REF!</v>
      </c>
      <c r="GC73" s="41" t="e">
        <f t="shared" si="70"/>
        <v>#REF!</v>
      </c>
      <c r="GD73" s="41" t="e">
        <f t="shared" si="70"/>
        <v>#REF!</v>
      </c>
      <c r="GE73" s="41" t="e">
        <f t="shared" si="70"/>
        <v>#REF!</v>
      </c>
      <c r="GF73" s="41" t="e">
        <f t="shared" si="70"/>
        <v>#REF!</v>
      </c>
      <c r="GG73" s="41" t="e">
        <f t="shared" si="70"/>
        <v>#REF!</v>
      </c>
      <c r="GH73" s="41" t="e">
        <f t="shared" si="66"/>
        <v>#REF!</v>
      </c>
      <c r="GI73" s="41" t="e">
        <f t="shared" si="58"/>
        <v>#REF!</v>
      </c>
      <c r="GJ73" s="41" t="e">
        <f t="shared" si="58"/>
        <v>#REF!</v>
      </c>
      <c r="GK73" s="41" t="e">
        <f t="shared" si="58"/>
        <v>#REF!</v>
      </c>
      <c r="GL73" s="41" t="e">
        <f t="shared" si="75"/>
        <v>#REF!</v>
      </c>
      <c r="GM73" s="41" t="e">
        <f t="shared" si="75"/>
        <v>#REF!</v>
      </c>
      <c r="GN73" s="41" t="e">
        <f t="shared" si="75"/>
        <v>#REF!</v>
      </c>
      <c r="GO73" s="41" t="e">
        <f t="shared" si="75"/>
        <v>#REF!</v>
      </c>
      <c r="GP73" s="41" t="e">
        <f t="shared" si="75"/>
        <v>#REF!</v>
      </c>
      <c r="GQ73" s="41" t="e">
        <f t="shared" si="75"/>
        <v>#REF!</v>
      </c>
      <c r="GR73" s="41" t="e">
        <f t="shared" si="75"/>
        <v>#REF!</v>
      </c>
      <c r="GS73" s="41" t="e">
        <f t="shared" si="75"/>
        <v>#REF!</v>
      </c>
      <c r="GT73" s="41" t="e">
        <f t="shared" si="75"/>
        <v>#REF!</v>
      </c>
      <c r="GU73" s="41" t="e">
        <f t="shared" si="75"/>
        <v>#REF!</v>
      </c>
      <c r="GV73" s="41" t="e">
        <f t="shared" si="75"/>
        <v>#REF!</v>
      </c>
      <c r="GW73" s="41" t="e">
        <f t="shared" si="75"/>
        <v>#REF!</v>
      </c>
      <c r="GX73" s="41" t="e">
        <f t="shared" si="75"/>
        <v>#REF!</v>
      </c>
      <c r="GY73" s="41" t="e">
        <f t="shared" si="59"/>
        <v>#REF!</v>
      </c>
      <c r="GZ73" s="41" t="e">
        <f t="shared" si="59"/>
        <v>#REF!</v>
      </c>
      <c r="HA73" s="41" t="e">
        <f t="shared" si="59"/>
        <v>#REF!</v>
      </c>
      <c r="HB73" s="41" t="e">
        <f t="shared" si="59"/>
        <v>#REF!</v>
      </c>
      <c r="HC73" s="41" t="e">
        <f t="shared" si="59"/>
        <v>#REF!</v>
      </c>
      <c r="HD73" s="41" t="e">
        <f t="shared" si="59"/>
        <v>#REF!</v>
      </c>
      <c r="HE73" s="41" t="e">
        <f t="shared" si="62"/>
        <v>#REF!</v>
      </c>
      <c r="HF73" s="41" t="e">
        <f t="shared" si="62"/>
        <v>#REF!</v>
      </c>
      <c r="HG73" s="41" t="e">
        <f t="shared" si="62"/>
        <v>#REF!</v>
      </c>
      <c r="HH73" s="41" t="e">
        <f t="shared" si="62"/>
        <v>#REF!</v>
      </c>
      <c r="HI73" s="41" t="e">
        <f t="shared" si="62"/>
        <v>#REF!</v>
      </c>
      <c r="HJ73" s="41" t="e">
        <f t="shared" si="62"/>
        <v>#REF!</v>
      </c>
    </row>
    <row r="74" spans="1:218" ht="14.4" x14ac:dyDescent="0.3">
      <c r="A74" s="42">
        <v>71</v>
      </c>
      <c r="B74" s="43" t="e">
        <f>'CMM1 - AUX CALC'!$BT$67</f>
        <v>#REF!</v>
      </c>
      <c r="BU74" s="41" t="e">
        <f>$B74/(_xlfn.SINGLE(PrazoConcessao)*12-BU$3+1)</f>
        <v>#REF!</v>
      </c>
      <c r="BV74" s="41" t="e">
        <f t="shared" si="74"/>
        <v>#REF!</v>
      </c>
      <c r="BW74" s="41" t="e">
        <f t="shared" si="74"/>
        <v>#REF!</v>
      </c>
      <c r="BX74" s="41" t="e">
        <f t="shared" si="74"/>
        <v>#REF!</v>
      </c>
      <c r="BY74" s="41" t="e">
        <f t="shared" si="74"/>
        <v>#REF!</v>
      </c>
      <c r="BZ74" s="41" t="e">
        <f t="shared" si="74"/>
        <v>#REF!</v>
      </c>
      <c r="CA74" s="41" t="e">
        <f t="shared" si="74"/>
        <v>#REF!</v>
      </c>
      <c r="CB74" s="41" t="e">
        <f t="shared" si="74"/>
        <v>#REF!</v>
      </c>
      <c r="CC74" s="41" t="e">
        <f t="shared" si="74"/>
        <v>#REF!</v>
      </c>
      <c r="CD74" s="41" t="e">
        <f t="shared" si="74"/>
        <v>#REF!</v>
      </c>
      <c r="CE74" s="41" t="e">
        <f t="shared" si="74"/>
        <v>#REF!</v>
      </c>
      <c r="CF74" s="41" t="e">
        <f t="shared" si="67"/>
        <v>#REF!</v>
      </c>
      <c r="CG74" s="41" t="e">
        <f t="shared" si="67"/>
        <v>#REF!</v>
      </c>
      <c r="CH74" s="41" t="e">
        <f t="shared" si="67"/>
        <v>#REF!</v>
      </c>
      <c r="CI74" s="41" t="e">
        <f t="shared" si="67"/>
        <v>#REF!</v>
      </c>
      <c r="CJ74" s="41" t="e">
        <f t="shared" si="67"/>
        <v>#REF!</v>
      </c>
      <c r="CK74" s="41" t="e">
        <f t="shared" si="67"/>
        <v>#REF!</v>
      </c>
      <c r="CL74" s="41" t="e">
        <f t="shared" si="67"/>
        <v>#REF!</v>
      </c>
      <c r="CM74" s="41" t="e">
        <f t="shared" si="67"/>
        <v>#REF!</v>
      </c>
      <c r="CN74" s="41" t="e">
        <f t="shared" si="67"/>
        <v>#REF!</v>
      </c>
      <c r="CO74" s="41" t="e">
        <f t="shared" si="67"/>
        <v>#REF!</v>
      </c>
      <c r="CP74" s="41" t="e">
        <f t="shared" si="67"/>
        <v>#REF!</v>
      </c>
      <c r="CQ74" s="41" t="e">
        <f t="shared" si="63"/>
        <v>#REF!</v>
      </c>
      <c r="CR74" s="41" t="e">
        <f t="shared" si="63"/>
        <v>#REF!</v>
      </c>
      <c r="CS74" s="41" t="e">
        <f t="shared" si="63"/>
        <v>#REF!</v>
      </c>
      <c r="CT74" s="41" t="e">
        <f t="shared" si="63"/>
        <v>#REF!</v>
      </c>
      <c r="CU74" s="41" t="e">
        <f t="shared" si="63"/>
        <v>#REF!</v>
      </c>
      <c r="CV74" s="41" t="e">
        <f t="shared" si="63"/>
        <v>#REF!</v>
      </c>
      <c r="CW74" s="41" t="e">
        <f t="shared" si="63"/>
        <v>#REF!</v>
      </c>
      <c r="CX74" s="41" t="e">
        <f t="shared" si="63"/>
        <v>#REF!</v>
      </c>
      <c r="CY74" s="41" t="e">
        <f t="shared" si="63"/>
        <v>#REF!</v>
      </c>
      <c r="CZ74" s="41" t="e">
        <f t="shared" si="63"/>
        <v>#REF!</v>
      </c>
      <c r="DA74" s="41" t="e">
        <f t="shared" si="63"/>
        <v>#REF!</v>
      </c>
      <c r="DB74" s="41" t="e">
        <f t="shared" si="63"/>
        <v>#REF!</v>
      </c>
      <c r="DC74" s="41" t="e">
        <f t="shared" si="63"/>
        <v>#REF!</v>
      </c>
      <c r="DD74" s="41" t="e">
        <f t="shared" si="71"/>
        <v>#REF!</v>
      </c>
      <c r="DE74" s="41" t="e">
        <f t="shared" si="71"/>
        <v>#REF!</v>
      </c>
      <c r="DF74" s="41" t="e">
        <f t="shared" si="71"/>
        <v>#REF!</v>
      </c>
      <c r="DG74" s="41" t="e">
        <f t="shared" si="71"/>
        <v>#REF!</v>
      </c>
      <c r="DH74" s="41" t="e">
        <f t="shared" si="71"/>
        <v>#REF!</v>
      </c>
      <c r="DI74" s="41" t="e">
        <f t="shared" si="68"/>
        <v>#REF!</v>
      </c>
      <c r="DJ74" s="41" t="e">
        <f t="shared" si="68"/>
        <v>#REF!</v>
      </c>
      <c r="DK74" s="41" t="e">
        <f t="shared" si="68"/>
        <v>#REF!</v>
      </c>
      <c r="DL74" s="41" t="e">
        <f t="shared" si="68"/>
        <v>#REF!</v>
      </c>
      <c r="DM74" s="41" t="e">
        <f t="shared" si="68"/>
        <v>#REF!</v>
      </c>
      <c r="DN74" s="41" t="e">
        <f t="shared" si="68"/>
        <v>#REF!</v>
      </c>
      <c r="DO74" s="41" t="e">
        <f t="shared" si="68"/>
        <v>#REF!</v>
      </c>
      <c r="DP74" s="41" t="e">
        <f t="shared" si="68"/>
        <v>#REF!</v>
      </c>
      <c r="DQ74" s="41" t="e">
        <f t="shared" si="68"/>
        <v>#REF!</v>
      </c>
      <c r="DR74" s="41" t="e">
        <f t="shared" si="68"/>
        <v>#REF!</v>
      </c>
      <c r="DS74" s="41" t="e">
        <f t="shared" si="68"/>
        <v>#REF!</v>
      </c>
      <c r="DT74" s="41" t="e">
        <f t="shared" si="68"/>
        <v>#REF!</v>
      </c>
      <c r="DU74" s="41" t="e">
        <f t="shared" si="68"/>
        <v>#REF!</v>
      </c>
      <c r="DV74" s="41" t="e">
        <f t="shared" si="64"/>
        <v>#REF!</v>
      </c>
      <c r="DW74" s="41" t="e">
        <f t="shared" si="54"/>
        <v>#REF!</v>
      </c>
      <c r="DX74" s="41" t="e">
        <f t="shared" si="54"/>
        <v>#REF!</v>
      </c>
      <c r="DY74" s="41" t="e">
        <f t="shared" si="54"/>
        <v>#REF!</v>
      </c>
      <c r="DZ74" s="41" t="e">
        <f t="shared" si="54"/>
        <v>#REF!</v>
      </c>
      <c r="EA74" s="41" t="e">
        <f t="shared" si="54"/>
        <v>#REF!</v>
      </c>
      <c r="EB74" s="41" t="e">
        <f t="shared" si="54"/>
        <v>#REF!</v>
      </c>
      <c r="EC74" s="41" t="e">
        <f t="shared" si="54"/>
        <v>#REF!</v>
      </c>
      <c r="ED74" s="41" t="e">
        <f t="shared" si="54"/>
        <v>#REF!</v>
      </c>
      <c r="EE74" s="41" t="e">
        <f t="shared" si="54"/>
        <v>#REF!</v>
      </c>
      <c r="EF74" s="41" t="e">
        <f t="shared" si="54"/>
        <v>#REF!</v>
      </c>
      <c r="EG74" s="41" t="e">
        <f t="shared" si="54"/>
        <v>#REF!</v>
      </c>
      <c r="EH74" s="41" t="e">
        <f t="shared" si="54"/>
        <v>#REF!</v>
      </c>
      <c r="EI74" s="41" t="e">
        <f t="shared" si="54"/>
        <v>#REF!</v>
      </c>
      <c r="EJ74" s="41" t="e">
        <f t="shared" si="72"/>
        <v>#REF!</v>
      </c>
      <c r="EK74" s="41" t="e">
        <f t="shared" si="72"/>
        <v>#REF!</v>
      </c>
      <c r="EL74" s="41" t="e">
        <f t="shared" si="72"/>
        <v>#REF!</v>
      </c>
      <c r="EM74" s="41" t="e">
        <f t="shared" si="72"/>
        <v>#REF!</v>
      </c>
      <c r="EN74" s="41" t="e">
        <f t="shared" si="72"/>
        <v>#REF!</v>
      </c>
      <c r="EO74" s="41" t="e">
        <f t="shared" si="69"/>
        <v>#REF!</v>
      </c>
      <c r="EP74" s="41" t="e">
        <f t="shared" si="69"/>
        <v>#REF!</v>
      </c>
      <c r="EQ74" s="41" t="e">
        <f t="shared" si="69"/>
        <v>#REF!</v>
      </c>
      <c r="ER74" s="41" t="e">
        <f t="shared" si="69"/>
        <v>#REF!</v>
      </c>
      <c r="ES74" s="41" t="e">
        <f t="shared" si="69"/>
        <v>#REF!</v>
      </c>
      <c r="ET74" s="41" t="e">
        <f t="shared" si="69"/>
        <v>#REF!</v>
      </c>
      <c r="EU74" s="41" t="e">
        <f t="shared" si="69"/>
        <v>#REF!</v>
      </c>
      <c r="EV74" s="41" t="e">
        <f t="shared" si="69"/>
        <v>#REF!</v>
      </c>
      <c r="EW74" s="41" t="e">
        <f t="shared" si="69"/>
        <v>#REF!</v>
      </c>
      <c r="EX74" s="41" t="e">
        <f t="shared" si="69"/>
        <v>#REF!</v>
      </c>
      <c r="EY74" s="41" t="e">
        <f t="shared" si="69"/>
        <v>#REF!</v>
      </c>
      <c r="EZ74" s="41" t="e">
        <f t="shared" si="69"/>
        <v>#REF!</v>
      </c>
      <c r="FA74" s="41" t="e">
        <f t="shared" si="69"/>
        <v>#REF!</v>
      </c>
      <c r="FB74" s="41" t="e">
        <f t="shared" si="65"/>
        <v>#REF!</v>
      </c>
      <c r="FC74" s="41" t="e">
        <f t="shared" si="56"/>
        <v>#REF!</v>
      </c>
      <c r="FD74" s="41" t="e">
        <f t="shared" si="56"/>
        <v>#REF!</v>
      </c>
      <c r="FE74" s="41" t="e">
        <f t="shared" si="56"/>
        <v>#REF!</v>
      </c>
      <c r="FF74" s="41" t="e">
        <f t="shared" si="56"/>
        <v>#REF!</v>
      </c>
      <c r="FG74" s="41" t="e">
        <f t="shared" si="56"/>
        <v>#REF!</v>
      </c>
      <c r="FH74" s="41" t="e">
        <f t="shared" si="56"/>
        <v>#REF!</v>
      </c>
      <c r="FI74" s="41" t="e">
        <f t="shared" si="56"/>
        <v>#REF!</v>
      </c>
      <c r="FJ74" s="41" t="e">
        <f t="shared" si="56"/>
        <v>#REF!</v>
      </c>
      <c r="FK74" s="41" t="e">
        <f t="shared" si="56"/>
        <v>#REF!</v>
      </c>
      <c r="FL74" s="41" t="e">
        <f t="shared" si="56"/>
        <v>#REF!</v>
      </c>
      <c r="FM74" s="41" t="e">
        <f t="shared" si="56"/>
        <v>#REF!</v>
      </c>
      <c r="FN74" s="41" t="e">
        <f t="shared" si="56"/>
        <v>#REF!</v>
      </c>
      <c r="FO74" s="41" t="e">
        <f t="shared" si="56"/>
        <v>#REF!</v>
      </c>
      <c r="FP74" s="41" t="e">
        <f t="shared" si="73"/>
        <v>#REF!</v>
      </c>
      <c r="FQ74" s="41" t="e">
        <f t="shared" si="73"/>
        <v>#REF!</v>
      </c>
      <c r="FR74" s="41" t="e">
        <f t="shared" si="73"/>
        <v>#REF!</v>
      </c>
      <c r="FS74" s="41" t="e">
        <f t="shared" si="73"/>
        <v>#REF!</v>
      </c>
      <c r="FT74" s="41" t="e">
        <f t="shared" si="73"/>
        <v>#REF!</v>
      </c>
      <c r="FU74" s="41" t="e">
        <f t="shared" si="70"/>
        <v>#REF!</v>
      </c>
      <c r="FV74" s="41" t="e">
        <f t="shared" si="70"/>
        <v>#REF!</v>
      </c>
      <c r="FW74" s="41" t="e">
        <f t="shared" si="70"/>
        <v>#REF!</v>
      </c>
      <c r="FX74" s="41" t="e">
        <f t="shared" si="70"/>
        <v>#REF!</v>
      </c>
      <c r="FY74" s="41" t="e">
        <f t="shared" si="70"/>
        <v>#REF!</v>
      </c>
      <c r="FZ74" s="41" t="e">
        <f t="shared" si="70"/>
        <v>#REF!</v>
      </c>
      <c r="GA74" s="41" t="e">
        <f t="shared" si="70"/>
        <v>#REF!</v>
      </c>
      <c r="GB74" s="41" t="e">
        <f t="shared" si="70"/>
        <v>#REF!</v>
      </c>
      <c r="GC74" s="41" t="e">
        <f t="shared" si="70"/>
        <v>#REF!</v>
      </c>
      <c r="GD74" s="41" t="e">
        <f t="shared" si="70"/>
        <v>#REF!</v>
      </c>
      <c r="GE74" s="41" t="e">
        <f t="shared" si="70"/>
        <v>#REF!</v>
      </c>
      <c r="GF74" s="41" t="e">
        <f t="shared" si="70"/>
        <v>#REF!</v>
      </c>
      <c r="GG74" s="41" t="e">
        <f t="shared" si="70"/>
        <v>#REF!</v>
      </c>
      <c r="GH74" s="41" t="e">
        <f t="shared" si="66"/>
        <v>#REF!</v>
      </c>
      <c r="GI74" s="41" t="e">
        <f t="shared" si="58"/>
        <v>#REF!</v>
      </c>
      <c r="GJ74" s="41" t="e">
        <f t="shared" si="58"/>
        <v>#REF!</v>
      </c>
      <c r="GK74" s="41" t="e">
        <f t="shared" si="58"/>
        <v>#REF!</v>
      </c>
      <c r="GL74" s="41" t="e">
        <f t="shared" si="75"/>
        <v>#REF!</v>
      </c>
      <c r="GM74" s="41" t="e">
        <f t="shared" si="75"/>
        <v>#REF!</v>
      </c>
      <c r="GN74" s="41" t="e">
        <f t="shared" si="75"/>
        <v>#REF!</v>
      </c>
      <c r="GO74" s="41" t="e">
        <f t="shared" si="75"/>
        <v>#REF!</v>
      </c>
      <c r="GP74" s="41" t="e">
        <f t="shared" si="75"/>
        <v>#REF!</v>
      </c>
      <c r="GQ74" s="41" t="e">
        <f t="shared" si="75"/>
        <v>#REF!</v>
      </c>
      <c r="GR74" s="41" t="e">
        <f t="shared" si="75"/>
        <v>#REF!</v>
      </c>
      <c r="GS74" s="41" t="e">
        <f t="shared" si="75"/>
        <v>#REF!</v>
      </c>
      <c r="GT74" s="41" t="e">
        <f t="shared" si="75"/>
        <v>#REF!</v>
      </c>
      <c r="GU74" s="41" t="e">
        <f t="shared" si="75"/>
        <v>#REF!</v>
      </c>
      <c r="GV74" s="41" t="e">
        <f t="shared" si="75"/>
        <v>#REF!</v>
      </c>
      <c r="GW74" s="41" t="e">
        <f t="shared" si="75"/>
        <v>#REF!</v>
      </c>
      <c r="GX74" s="41" t="e">
        <f t="shared" si="75"/>
        <v>#REF!</v>
      </c>
      <c r="GY74" s="41" t="e">
        <f t="shared" si="59"/>
        <v>#REF!</v>
      </c>
      <c r="GZ74" s="41" t="e">
        <f t="shared" si="59"/>
        <v>#REF!</v>
      </c>
      <c r="HA74" s="41" t="e">
        <f t="shared" si="59"/>
        <v>#REF!</v>
      </c>
      <c r="HB74" s="41" t="e">
        <f t="shared" si="59"/>
        <v>#REF!</v>
      </c>
      <c r="HC74" s="41" t="e">
        <f t="shared" si="59"/>
        <v>#REF!</v>
      </c>
      <c r="HD74" s="41" t="e">
        <f t="shared" si="59"/>
        <v>#REF!</v>
      </c>
      <c r="HE74" s="41" t="e">
        <f t="shared" si="62"/>
        <v>#REF!</v>
      </c>
      <c r="HF74" s="41" t="e">
        <f t="shared" si="62"/>
        <v>#REF!</v>
      </c>
      <c r="HG74" s="41" t="e">
        <f t="shared" si="62"/>
        <v>#REF!</v>
      </c>
      <c r="HH74" s="41" t="e">
        <f t="shared" si="62"/>
        <v>#REF!</v>
      </c>
      <c r="HI74" s="41" t="e">
        <f t="shared" si="62"/>
        <v>#REF!</v>
      </c>
      <c r="HJ74" s="41" t="e">
        <f t="shared" si="62"/>
        <v>#REF!</v>
      </c>
    </row>
    <row r="75" spans="1:218" ht="14.4" x14ac:dyDescent="0.3">
      <c r="A75" s="42">
        <v>72</v>
      </c>
      <c r="B75" s="43" t="e">
        <f>'CMM1 - AUX CALC'!$BU$67</f>
        <v>#REF!</v>
      </c>
      <c r="BV75" s="41" t="e">
        <f>$B75/(_xlfn.SINGLE(PrazoConcessao)*12-BV$3+1)</f>
        <v>#REF!</v>
      </c>
      <c r="BW75" s="41" t="e">
        <f t="shared" si="74"/>
        <v>#REF!</v>
      </c>
      <c r="BX75" s="41" t="e">
        <f t="shared" si="74"/>
        <v>#REF!</v>
      </c>
      <c r="BY75" s="41" t="e">
        <f t="shared" si="74"/>
        <v>#REF!</v>
      </c>
      <c r="BZ75" s="41" t="e">
        <f t="shared" si="74"/>
        <v>#REF!</v>
      </c>
      <c r="CA75" s="41" t="e">
        <f t="shared" si="74"/>
        <v>#REF!</v>
      </c>
      <c r="CB75" s="41" t="e">
        <f t="shared" si="74"/>
        <v>#REF!</v>
      </c>
      <c r="CC75" s="41" t="e">
        <f t="shared" si="74"/>
        <v>#REF!</v>
      </c>
      <c r="CD75" s="41" t="e">
        <f t="shared" si="74"/>
        <v>#REF!</v>
      </c>
      <c r="CE75" s="41" t="e">
        <f t="shared" si="74"/>
        <v>#REF!</v>
      </c>
      <c r="CF75" s="41" t="e">
        <f t="shared" si="67"/>
        <v>#REF!</v>
      </c>
      <c r="CG75" s="41" t="e">
        <f t="shared" si="67"/>
        <v>#REF!</v>
      </c>
      <c r="CH75" s="41" t="e">
        <f t="shared" si="67"/>
        <v>#REF!</v>
      </c>
      <c r="CI75" s="41" t="e">
        <f t="shared" si="67"/>
        <v>#REF!</v>
      </c>
      <c r="CJ75" s="41" t="e">
        <f t="shared" si="67"/>
        <v>#REF!</v>
      </c>
      <c r="CK75" s="41" t="e">
        <f t="shared" si="67"/>
        <v>#REF!</v>
      </c>
      <c r="CL75" s="41" t="e">
        <f t="shared" si="67"/>
        <v>#REF!</v>
      </c>
      <c r="CM75" s="41" t="e">
        <f t="shared" si="67"/>
        <v>#REF!</v>
      </c>
      <c r="CN75" s="41" t="e">
        <f t="shared" si="67"/>
        <v>#REF!</v>
      </c>
      <c r="CO75" s="41" t="e">
        <f t="shared" si="67"/>
        <v>#REF!</v>
      </c>
      <c r="CP75" s="41" t="e">
        <f t="shared" si="67"/>
        <v>#REF!</v>
      </c>
      <c r="CQ75" s="41" t="e">
        <f t="shared" si="63"/>
        <v>#REF!</v>
      </c>
      <c r="CR75" s="41" t="e">
        <f t="shared" si="63"/>
        <v>#REF!</v>
      </c>
      <c r="CS75" s="41" t="e">
        <f t="shared" si="63"/>
        <v>#REF!</v>
      </c>
      <c r="CT75" s="41" t="e">
        <f t="shared" si="63"/>
        <v>#REF!</v>
      </c>
      <c r="CU75" s="41" t="e">
        <f t="shared" si="63"/>
        <v>#REF!</v>
      </c>
      <c r="CV75" s="41" t="e">
        <f t="shared" si="63"/>
        <v>#REF!</v>
      </c>
      <c r="CW75" s="41" t="e">
        <f t="shared" si="63"/>
        <v>#REF!</v>
      </c>
      <c r="CX75" s="41" t="e">
        <f t="shared" si="63"/>
        <v>#REF!</v>
      </c>
      <c r="CY75" s="41" t="e">
        <f t="shared" si="63"/>
        <v>#REF!</v>
      </c>
      <c r="CZ75" s="41" t="e">
        <f t="shared" si="63"/>
        <v>#REF!</v>
      </c>
      <c r="DA75" s="41" t="e">
        <f t="shared" si="63"/>
        <v>#REF!</v>
      </c>
      <c r="DB75" s="41" t="e">
        <f t="shared" si="63"/>
        <v>#REF!</v>
      </c>
      <c r="DC75" s="41" t="e">
        <f t="shared" si="63"/>
        <v>#REF!</v>
      </c>
      <c r="DD75" s="41" t="e">
        <f t="shared" si="71"/>
        <v>#REF!</v>
      </c>
      <c r="DE75" s="41" t="e">
        <f t="shared" si="71"/>
        <v>#REF!</v>
      </c>
      <c r="DF75" s="41" t="e">
        <f t="shared" si="71"/>
        <v>#REF!</v>
      </c>
      <c r="DG75" s="41" t="e">
        <f t="shared" si="71"/>
        <v>#REF!</v>
      </c>
      <c r="DH75" s="41" t="e">
        <f t="shared" si="71"/>
        <v>#REF!</v>
      </c>
      <c r="DI75" s="41" t="e">
        <f t="shared" si="68"/>
        <v>#REF!</v>
      </c>
      <c r="DJ75" s="41" t="e">
        <f t="shared" si="68"/>
        <v>#REF!</v>
      </c>
      <c r="DK75" s="41" t="e">
        <f t="shared" si="68"/>
        <v>#REF!</v>
      </c>
      <c r="DL75" s="41" t="e">
        <f t="shared" si="68"/>
        <v>#REF!</v>
      </c>
      <c r="DM75" s="41" t="e">
        <f t="shared" si="68"/>
        <v>#REF!</v>
      </c>
      <c r="DN75" s="41" t="e">
        <f t="shared" si="68"/>
        <v>#REF!</v>
      </c>
      <c r="DO75" s="41" t="e">
        <f t="shared" si="68"/>
        <v>#REF!</v>
      </c>
      <c r="DP75" s="41" t="e">
        <f t="shared" si="68"/>
        <v>#REF!</v>
      </c>
      <c r="DQ75" s="41" t="e">
        <f t="shared" si="68"/>
        <v>#REF!</v>
      </c>
      <c r="DR75" s="41" t="e">
        <f t="shared" si="68"/>
        <v>#REF!</v>
      </c>
      <c r="DS75" s="41" t="e">
        <f t="shared" si="68"/>
        <v>#REF!</v>
      </c>
      <c r="DT75" s="41" t="e">
        <f t="shared" si="68"/>
        <v>#REF!</v>
      </c>
      <c r="DU75" s="41" t="e">
        <f t="shared" si="68"/>
        <v>#REF!</v>
      </c>
      <c r="DV75" s="41" t="e">
        <f t="shared" si="64"/>
        <v>#REF!</v>
      </c>
      <c r="DW75" s="41" t="e">
        <f t="shared" si="54"/>
        <v>#REF!</v>
      </c>
      <c r="DX75" s="41" t="e">
        <f t="shared" si="54"/>
        <v>#REF!</v>
      </c>
      <c r="DY75" s="41" t="e">
        <f t="shared" si="54"/>
        <v>#REF!</v>
      </c>
      <c r="DZ75" s="41" t="e">
        <f t="shared" si="54"/>
        <v>#REF!</v>
      </c>
      <c r="EA75" s="41" t="e">
        <f t="shared" si="54"/>
        <v>#REF!</v>
      </c>
      <c r="EB75" s="41" t="e">
        <f t="shared" si="54"/>
        <v>#REF!</v>
      </c>
      <c r="EC75" s="41" t="e">
        <f t="shared" si="54"/>
        <v>#REF!</v>
      </c>
      <c r="ED75" s="41" t="e">
        <f t="shared" si="54"/>
        <v>#REF!</v>
      </c>
      <c r="EE75" s="41" t="e">
        <f t="shared" si="54"/>
        <v>#REF!</v>
      </c>
      <c r="EF75" s="41" t="e">
        <f t="shared" si="54"/>
        <v>#REF!</v>
      </c>
      <c r="EG75" s="41" t="e">
        <f t="shared" si="54"/>
        <v>#REF!</v>
      </c>
      <c r="EH75" s="41" t="e">
        <f t="shared" si="54"/>
        <v>#REF!</v>
      </c>
      <c r="EI75" s="41" t="e">
        <f t="shared" si="54"/>
        <v>#REF!</v>
      </c>
      <c r="EJ75" s="41" t="e">
        <f t="shared" si="72"/>
        <v>#REF!</v>
      </c>
      <c r="EK75" s="41" t="e">
        <f t="shared" si="72"/>
        <v>#REF!</v>
      </c>
      <c r="EL75" s="41" t="e">
        <f t="shared" si="72"/>
        <v>#REF!</v>
      </c>
      <c r="EM75" s="41" t="e">
        <f t="shared" si="72"/>
        <v>#REF!</v>
      </c>
      <c r="EN75" s="41" t="e">
        <f t="shared" si="72"/>
        <v>#REF!</v>
      </c>
      <c r="EO75" s="41" t="e">
        <f t="shared" si="69"/>
        <v>#REF!</v>
      </c>
      <c r="EP75" s="41" t="e">
        <f t="shared" si="69"/>
        <v>#REF!</v>
      </c>
      <c r="EQ75" s="41" t="e">
        <f t="shared" si="69"/>
        <v>#REF!</v>
      </c>
      <c r="ER75" s="41" t="e">
        <f t="shared" si="69"/>
        <v>#REF!</v>
      </c>
      <c r="ES75" s="41" t="e">
        <f t="shared" si="69"/>
        <v>#REF!</v>
      </c>
      <c r="ET75" s="41" t="e">
        <f t="shared" si="69"/>
        <v>#REF!</v>
      </c>
      <c r="EU75" s="41" t="e">
        <f t="shared" si="69"/>
        <v>#REF!</v>
      </c>
      <c r="EV75" s="41" t="e">
        <f t="shared" si="69"/>
        <v>#REF!</v>
      </c>
      <c r="EW75" s="41" t="e">
        <f t="shared" si="69"/>
        <v>#REF!</v>
      </c>
      <c r="EX75" s="41" t="e">
        <f t="shared" si="69"/>
        <v>#REF!</v>
      </c>
      <c r="EY75" s="41" t="e">
        <f t="shared" si="69"/>
        <v>#REF!</v>
      </c>
      <c r="EZ75" s="41" t="e">
        <f t="shared" si="69"/>
        <v>#REF!</v>
      </c>
      <c r="FA75" s="41" t="e">
        <f t="shared" si="69"/>
        <v>#REF!</v>
      </c>
      <c r="FB75" s="41" t="e">
        <f t="shared" si="65"/>
        <v>#REF!</v>
      </c>
      <c r="FC75" s="41" t="e">
        <f t="shared" si="56"/>
        <v>#REF!</v>
      </c>
      <c r="FD75" s="41" t="e">
        <f t="shared" si="56"/>
        <v>#REF!</v>
      </c>
      <c r="FE75" s="41" t="e">
        <f t="shared" si="56"/>
        <v>#REF!</v>
      </c>
      <c r="FF75" s="41" t="e">
        <f t="shared" si="56"/>
        <v>#REF!</v>
      </c>
      <c r="FG75" s="41" t="e">
        <f t="shared" si="56"/>
        <v>#REF!</v>
      </c>
      <c r="FH75" s="41" t="e">
        <f t="shared" si="56"/>
        <v>#REF!</v>
      </c>
      <c r="FI75" s="41" t="e">
        <f t="shared" si="56"/>
        <v>#REF!</v>
      </c>
      <c r="FJ75" s="41" t="e">
        <f t="shared" si="56"/>
        <v>#REF!</v>
      </c>
      <c r="FK75" s="41" t="e">
        <f t="shared" si="56"/>
        <v>#REF!</v>
      </c>
      <c r="FL75" s="41" t="e">
        <f t="shared" si="56"/>
        <v>#REF!</v>
      </c>
      <c r="FM75" s="41" t="e">
        <f t="shared" si="56"/>
        <v>#REF!</v>
      </c>
      <c r="FN75" s="41" t="e">
        <f t="shared" si="56"/>
        <v>#REF!</v>
      </c>
      <c r="FO75" s="41" t="e">
        <f t="shared" si="56"/>
        <v>#REF!</v>
      </c>
      <c r="FP75" s="41" t="e">
        <f t="shared" si="73"/>
        <v>#REF!</v>
      </c>
      <c r="FQ75" s="41" t="e">
        <f t="shared" si="73"/>
        <v>#REF!</v>
      </c>
      <c r="FR75" s="41" t="e">
        <f t="shared" si="73"/>
        <v>#REF!</v>
      </c>
      <c r="FS75" s="41" t="e">
        <f t="shared" si="73"/>
        <v>#REF!</v>
      </c>
      <c r="FT75" s="41" t="e">
        <f t="shared" si="73"/>
        <v>#REF!</v>
      </c>
      <c r="FU75" s="41" t="e">
        <f t="shared" si="70"/>
        <v>#REF!</v>
      </c>
      <c r="FV75" s="41" t="e">
        <f t="shared" si="70"/>
        <v>#REF!</v>
      </c>
      <c r="FW75" s="41" t="e">
        <f t="shared" si="70"/>
        <v>#REF!</v>
      </c>
      <c r="FX75" s="41" t="e">
        <f t="shared" si="70"/>
        <v>#REF!</v>
      </c>
      <c r="FY75" s="41" t="e">
        <f t="shared" si="70"/>
        <v>#REF!</v>
      </c>
      <c r="FZ75" s="41" t="e">
        <f t="shared" si="70"/>
        <v>#REF!</v>
      </c>
      <c r="GA75" s="41" t="e">
        <f t="shared" si="70"/>
        <v>#REF!</v>
      </c>
      <c r="GB75" s="41" t="e">
        <f t="shared" si="70"/>
        <v>#REF!</v>
      </c>
      <c r="GC75" s="41" t="e">
        <f t="shared" si="70"/>
        <v>#REF!</v>
      </c>
      <c r="GD75" s="41" t="e">
        <f t="shared" si="70"/>
        <v>#REF!</v>
      </c>
      <c r="GE75" s="41" t="e">
        <f t="shared" si="70"/>
        <v>#REF!</v>
      </c>
      <c r="GF75" s="41" t="e">
        <f t="shared" si="70"/>
        <v>#REF!</v>
      </c>
      <c r="GG75" s="41" t="e">
        <f t="shared" si="70"/>
        <v>#REF!</v>
      </c>
      <c r="GH75" s="41" t="e">
        <f t="shared" si="66"/>
        <v>#REF!</v>
      </c>
      <c r="GI75" s="41" t="e">
        <f t="shared" si="58"/>
        <v>#REF!</v>
      </c>
      <c r="GJ75" s="41" t="e">
        <f t="shared" si="58"/>
        <v>#REF!</v>
      </c>
      <c r="GK75" s="41" t="e">
        <f t="shared" si="58"/>
        <v>#REF!</v>
      </c>
      <c r="GL75" s="41" t="e">
        <f t="shared" si="75"/>
        <v>#REF!</v>
      </c>
      <c r="GM75" s="41" t="e">
        <f t="shared" si="75"/>
        <v>#REF!</v>
      </c>
      <c r="GN75" s="41" t="e">
        <f t="shared" si="75"/>
        <v>#REF!</v>
      </c>
      <c r="GO75" s="41" t="e">
        <f t="shared" si="75"/>
        <v>#REF!</v>
      </c>
      <c r="GP75" s="41" t="e">
        <f t="shared" si="75"/>
        <v>#REF!</v>
      </c>
      <c r="GQ75" s="41" t="e">
        <f t="shared" si="75"/>
        <v>#REF!</v>
      </c>
      <c r="GR75" s="41" t="e">
        <f t="shared" si="75"/>
        <v>#REF!</v>
      </c>
      <c r="GS75" s="41" t="e">
        <f t="shared" si="75"/>
        <v>#REF!</v>
      </c>
      <c r="GT75" s="41" t="e">
        <f t="shared" si="75"/>
        <v>#REF!</v>
      </c>
      <c r="GU75" s="41" t="e">
        <f t="shared" si="75"/>
        <v>#REF!</v>
      </c>
      <c r="GV75" s="41" t="e">
        <f t="shared" si="75"/>
        <v>#REF!</v>
      </c>
      <c r="GW75" s="41" t="e">
        <f t="shared" si="75"/>
        <v>#REF!</v>
      </c>
      <c r="GX75" s="41" t="e">
        <f t="shared" si="75"/>
        <v>#REF!</v>
      </c>
      <c r="GY75" s="41" t="e">
        <f t="shared" si="59"/>
        <v>#REF!</v>
      </c>
      <c r="GZ75" s="41" t="e">
        <f t="shared" si="59"/>
        <v>#REF!</v>
      </c>
      <c r="HA75" s="41" t="e">
        <f t="shared" si="59"/>
        <v>#REF!</v>
      </c>
      <c r="HB75" s="41" t="e">
        <f t="shared" si="59"/>
        <v>#REF!</v>
      </c>
      <c r="HC75" s="41" t="e">
        <f t="shared" si="59"/>
        <v>#REF!</v>
      </c>
      <c r="HD75" s="41" t="e">
        <f t="shared" si="59"/>
        <v>#REF!</v>
      </c>
      <c r="HE75" s="41" t="e">
        <f t="shared" si="62"/>
        <v>#REF!</v>
      </c>
      <c r="HF75" s="41" t="e">
        <f t="shared" si="62"/>
        <v>#REF!</v>
      </c>
      <c r="HG75" s="41" t="e">
        <f t="shared" si="62"/>
        <v>#REF!</v>
      </c>
      <c r="HH75" s="41" t="e">
        <f t="shared" si="62"/>
        <v>#REF!</v>
      </c>
      <c r="HI75" s="41" t="e">
        <f t="shared" si="62"/>
        <v>#REF!</v>
      </c>
      <c r="HJ75" s="41" t="e">
        <f t="shared" si="62"/>
        <v>#REF!</v>
      </c>
    </row>
    <row r="76" spans="1:218" ht="14.4" x14ac:dyDescent="0.3">
      <c r="A76" s="42">
        <v>73</v>
      </c>
      <c r="B76" s="43" t="e">
        <f>'CMM1 - AUX CALC'!$BV$67</f>
        <v>#REF!</v>
      </c>
      <c r="BW76" s="41" t="e">
        <f>$B76/(_xlfn.SINGLE(PrazoConcessao)*12-BW$3+1)</f>
        <v>#REF!</v>
      </c>
      <c r="BX76" s="41" t="e">
        <f t="shared" si="74"/>
        <v>#REF!</v>
      </c>
      <c r="BY76" s="41" t="e">
        <f t="shared" si="74"/>
        <v>#REF!</v>
      </c>
      <c r="BZ76" s="41" t="e">
        <f t="shared" si="74"/>
        <v>#REF!</v>
      </c>
      <c r="CA76" s="41" t="e">
        <f t="shared" si="74"/>
        <v>#REF!</v>
      </c>
      <c r="CB76" s="41" t="e">
        <f t="shared" si="74"/>
        <v>#REF!</v>
      </c>
      <c r="CC76" s="41" t="e">
        <f t="shared" si="74"/>
        <v>#REF!</v>
      </c>
      <c r="CD76" s="41" t="e">
        <f t="shared" si="74"/>
        <v>#REF!</v>
      </c>
      <c r="CE76" s="41" t="e">
        <f t="shared" si="74"/>
        <v>#REF!</v>
      </c>
      <c r="CF76" s="41" t="e">
        <f t="shared" si="67"/>
        <v>#REF!</v>
      </c>
      <c r="CG76" s="41" t="e">
        <f t="shared" si="67"/>
        <v>#REF!</v>
      </c>
      <c r="CH76" s="41" t="e">
        <f t="shared" si="67"/>
        <v>#REF!</v>
      </c>
      <c r="CI76" s="41" t="e">
        <f t="shared" si="67"/>
        <v>#REF!</v>
      </c>
      <c r="CJ76" s="41" t="e">
        <f t="shared" si="67"/>
        <v>#REF!</v>
      </c>
      <c r="CK76" s="41" t="e">
        <f t="shared" si="67"/>
        <v>#REF!</v>
      </c>
      <c r="CL76" s="41" t="e">
        <f t="shared" si="67"/>
        <v>#REF!</v>
      </c>
      <c r="CM76" s="41" t="e">
        <f t="shared" si="67"/>
        <v>#REF!</v>
      </c>
      <c r="CN76" s="41" t="e">
        <f t="shared" si="67"/>
        <v>#REF!</v>
      </c>
      <c r="CO76" s="41" t="e">
        <f t="shared" si="67"/>
        <v>#REF!</v>
      </c>
      <c r="CP76" s="41" t="e">
        <f t="shared" si="67"/>
        <v>#REF!</v>
      </c>
      <c r="CQ76" s="41" t="e">
        <f t="shared" si="63"/>
        <v>#REF!</v>
      </c>
      <c r="CR76" s="41" t="e">
        <f t="shared" si="63"/>
        <v>#REF!</v>
      </c>
      <c r="CS76" s="41" t="e">
        <f t="shared" si="63"/>
        <v>#REF!</v>
      </c>
      <c r="CT76" s="41" t="e">
        <f t="shared" si="63"/>
        <v>#REF!</v>
      </c>
      <c r="CU76" s="41" t="e">
        <f t="shared" si="63"/>
        <v>#REF!</v>
      </c>
      <c r="CV76" s="41" t="e">
        <f t="shared" si="63"/>
        <v>#REF!</v>
      </c>
      <c r="CW76" s="41" t="e">
        <f t="shared" si="63"/>
        <v>#REF!</v>
      </c>
      <c r="CX76" s="41" t="e">
        <f t="shared" si="63"/>
        <v>#REF!</v>
      </c>
      <c r="CY76" s="41" t="e">
        <f t="shared" si="63"/>
        <v>#REF!</v>
      </c>
      <c r="CZ76" s="41" t="e">
        <f t="shared" si="63"/>
        <v>#REF!</v>
      </c>
      <c r="DA76" s="41" t="e">
        <f t="shared" si="63"/>
        <v>#REF!</v>
      </c>
      <c r="DB76" s="41" t="e">
        <f t="shared" si="63"/>
        <v>#REF!</v>
      </c>
      <c r="DC76" s="41" t="e">
        <f t="shared" si="63"/>
        <v>#REF!</v>
      </c>
      <c r="DD76" s="41" t="e">
        <f t="shared" si="71"/>
        <v>#REF!</v>
      </c>
      <c r="DE76" s="41" t="e">
        <f t="shared" si="71"/>
        <v>#REF!</v>
      </c>
      <c r="DF76" s="41" t="e">
        <f t="shared" si="71"/>
        <v>#REF!</v>
      </c>
      <c r="DG76" s="41" t="e">
        <f t="shared" si="71"/>
        <v>#REF!</v>
      </c>
      <c r="DH76" s="41" t="e">
        <f t="shared" si="71"/>
        <v>#REF!</v>
      </c>
      <c r="DI76" s="41" t="e">
        <f t="shared" si="68"/>
        <v>#REF!</v>
      </c>
      <c r="DJ76" s="41" t="e">
        <f t="shared" si="68"/>
        <v>#REF!</v>
      </c>
      <c r="DK76" s="41" t="e">
        <f t="shared" si="68"/>
        <v>#REF!</v>
      </c>
      <c r="DL76" s="41" t="e">
        <f t="shared" si="68"/>
        <v>#REF!</v>
      </c>
      <c r="DM76" s="41" t="e">
        <f t="shared" si="68"/>
        <v>#REF!</v>
      </c>
      <c r="DN76" s="41" t="e">
        <f t="shared" si="68"/>
        <v>#REF!</v>
      </c>
      <c r="DO76" s="41" t="e">
        <f t="shared" si="68"/>
        <v>#REF!</v>
      </c>
      <c r="DP76" s="41" t="e">
        <f t="shared" si="68"/>
        <v>#REF!</v>
      </c>
      <c r="DQ76" s="41" t="e">
        <f t="shared" si="68"/>
        <v>#REF!</v>
      </c>
      <c r="DR76" s="41" t="e">
        <f t="shared" si="68"/>
        <v>#REF!</v>
      </c>
      <c r="DS76" s="41" t="e">
        <f t="shared" si="68"/>
        <v>#REF!</v>
      </c>
      <c r="DT76" s="41" t="e">
        <f t="shared" si="68"/>
        <v>#REF!</v>
      </c>
      <c r="DU76" s="41" t="e">
        <f t="shared" si="68"/>
        <v>#REF!</v>
      </c>
      <c r="DV76" s="41" t="e">
        <f t="shared" si="64"/>
        <v>#REF!</v>
      </c>
      <c r="DW76" s="41" t="e">
        <f t="shared" si="54"/>
        <v>#REF!</v>
      </c>
      <c r="DX76" s="41" t="e">
        <f t="shared" si="54"/>
        <v>#REF!</v>
      </c>
      <c r="DY76" s="41" t="e">
        <f t="shared" si="54"/>
        <v>#REF!</v>
      </c>
      <c r="DZ76" s="41" t="e">
        <f t="shared" si="54"/>
        <v>#REF!</v>
      </c>
      <c r="EA76" s="41" t="e">
        <f t="shared" si="54"/>
        <v>#REF!</v>
      </c>
      <c r="EB76" s="41" t="e">
        <f t="shared" si="54"/>
        <v>#REF!</v>
      </c>
      <c r="EC76" s="41" t="e">
        <f t="shared" si="54"/>
        <v>#REF!</v>
      </c>
      <c r="ED76" s="41" t="e">
        <f t="shared" si="54"/>
        <v>#REF!</v>
      </c>
      <c r="EE76" s="41" t="e">
        <f t="shared" si="54"/>
        <v>#REF!</v>
      </c>
      <c r="EF76" s="41" t="e">
        <f t="shared" si="54"/>
        <v>#REF!</v>
      </c>
      <c r="EG76" s="41" t="e">
        <f t="shared" si="54"/>
        <v>#REF!</v>
      </c>
      <c r="EH76" s="41" t="e">
        <f t="shared" si="54"/>
        <v>#REF!</v>
      </c>
      <c r="EI76" s="41" t="e">
        <f t="shared" si="54"/>
        <v>#REF!</v>
      </c>
      <c r="EJ76" s="41" t="e">
        <f t="shared" si="72"/>
        <v>#REF!</v>
      </c>
      <c r="EK76" s="41" t="e">
        <f t="shared" si="72"/>
        <v>#REF!</v>
      </c>
      <c r="EL76" s="41" t="e">
        <f t="shared" si="72"/>
        <v>#REF!</v>
      </c>
      <c r="EM76" s="41" t="e">
        <f t="shared" si="72"/>
        <v>#REF!</v>
      </c>
      <c r="EN76" s="41" t="e">
        <f t="shared" si="72"/>
        <v>#REF!</v>
      </c>
      <c r="EO76" s="41" t="e">
        <f t="shared" si="69"/>
        <v>#REF!</v>
      </c>
      <c r="EP76" s="41" t="e">
        <f t="shared" si="69"/>
        <v>#REF!</v>
      </c>
      <c r="EQ76" s="41" t="e">
        <f t="shared" si="69"/>
        <v>#REF!</v>
      </c>
      <c r="ER76" s="41" t="e">
        <f t="shared" si="69"/>
        <v>#REF!</v>
      </c>
      <c r="ES76" s="41" t="e">
        <f t="shared" si="69"/>
        <v>#REF!</v>
      </c>
      <c r="ET76" s="41" t="e">
        <f t="shared" si="69"/>
        <v>#REF!</v>
      </c>
      <c r="EU76" s="41" t="e">
        <f t="shared" si="69"/>
        <v>#REF!</v>
      </c>
      <c r="EV76" s="41" t="e">
        <f t="shared" si="69"/>
        <v>#REF!</v>
      </c>
      <c r="EW76" s="41" t="e">
        <f t="shared" si="69"/>
        <v>#REF!</v>
      </c>
      <c r="EX76" s="41" t="e">
        <f t="shared" si="69"/>
        <v>#REF!</v>
      </c>
      <c r="EY76" s="41" t="e">
        <f t="shared" si="69"/>
        <v>#REF!</v>
      </c>
      <c r="EZ76" s="41" t="e">
        <f t="shared" si="69"/>
        <v>#REF!</v>
      </c>
      <c r="FA76" s="41" t="e">
        <f t="shared" si="69"/>
        <v>#REF!</v>
      </c>
      <c r="FB76" s="41" t="e">
        <f t="shared" si="65"/>
        <v>#REF!</v>
      </c>
      <c r="FC76" s="41" t="e">
        <f t="shared" si="56"/>
        <v>#REF!</v>
      </c>
      <c r="FD76" s="41" t="e">
        <f t="shared" si="56"/>
        <v>#REF!</v>
      </c>
      <c r="FE76" s="41" t="e">
        <f t="shared" si="56"/>
        <v>#REF!</v>
      </c>
      <c r="FF76" s="41" t="e">
        <f t="shared" si="56"/>
        <v>#REF!</v>
      </c>
      <c r="FG76" s="41" t="e">
        <f t="shared" si="56"/>
        <v>#REF!</v>
      </c>
      <c r="FH76" s="41" t="e">
        <f t="shared" si="56"/>
        <v>#REF!</v>
      </c>
      <c r="FI76" s="41" t="e">
        <f t="shared" si="56"/>
        <v>#REF!</v>
      </c>
      <c r="FJ76" s="41" t="e">
        <f t="shared" si="56"/>
        <v>#REF!</v>
      </c>
      <c r="FK76" s="41" t="e">
        <f t="shared" si="56"/>
        <v>#REF!</v>
      </c>
      <c r="FL76" s="41" t="e">
        <f t="shared" si="56"/>
        <v>#REF!</v>
      </c>
      <c r="FM76" s="41" t="e">
        <f t="shared" si="56"/>
        <v>#REF!</v>
      </c>
      <c r="FN76" s="41" t="e">
        <f t="shared" si="56"/>
        <v>#REF!</v>
      </c>
      <c r="FO76" s="41" t="e">
        <f t="shared" si="56"/>
        <v>#REF!</v>
      </c>
      <c r="FP76" s="41" t="e">
        <f t="shared" si="73"/>
        <v>#REF!</v>
      </c>
      <c r="FQ76" s="41" t="e">
        <f t="shared" si="73"/>
        <v>#REF!</v>
      </c>
      <c r="FR76" s="41" t="e">
        <f t="shared" si="73"/>
        <v>#REF!</v>
      </c>
      <c r="FS76" s="41" t="e">
        <f t="shared" si="73"/>
        <v>#REF!</v>
      </c>
      <c r="FT76" s="41" t="e">
        <f t="shared" si="73"/>
        <v>#REF!</v>
      </c>
      <c r="FU76" s="41" t="e">
        <f t="shared" si="70"/>
        <v>#REF!</v>
      </c>
      <c r="FV76" s="41" t="e">
        <f t="shared" si="70"/>
        <v>#REF!</v>
      </c>
      <c r="FW76" s="41" t="e">
        <f t="shared" si="70"/>
        <v>#REF!</v>
      </c>
      <c r="FX76" s="41" t="e">
        <f t="shared" si="70"/>
        <v>#REF!</v>
      </c>
      <c r="FY76" s="41" t="e">
        <f t="shared" si="70"/>
        <v>#REF!</v>
      </c>
      <c r="FZ76" s="41" t="e">
        <f t="shared" si="70"/>
        <v>#REF!</v>
      </c>
      <c r="GA76" s="41" t="e">
        <f t="shared" si="70"/>
        <v>#REF!</v>
      </c>
      <c r="GB76" s="41" t="e">
        <f t="shared" si="70"/>
        <v>#REF!</v>
      </c>
      <c r="GC76" s="41" t="e">
        <f t="shared" si="70"/>
        <v>#REF!</v>
      </c>
      <c r="GD76" s="41" t="e">
        <f t="shared" si="70"/>
        <v>#REF!</v>
      </c>
      <c r="GE76" s="41" t="e">
        <f t="shared" si="70"/>
        <v>#REF!</v>
      </c>
      <c r="GF76" s="41" t="e">
        <f t="shared" si="70"/>
        <v>#REF!</v>
      </c>
      <c r="GG76" s="41" t="e">
        <f t="shared" si="70"/>
        <v>#REF!</v>
      </c>
      <c r="GH76" s="41" t="e">
        <f t="shared" si="66"/>
        <v>#REF!</v>
      </c>
      <c r="GI76" s="41" t="e">
        <f t="shared" si="58"/>
        <v>#REF!</v>
      </c>
      <c r="GJ76" s="41" t="e">
        <f t="shared" si="58"/>
        <v>#REF!</v>
      </c>
      <c r="GK76" s="41" t="e">
        <f t="shared" si="58"/>
        <v>#REF!</v>
      </c>
      <c r="GL76" s="41" t="e">
        <f t="shared" si="75"/>
        <v>#REF!</v>
      </c>
      <c r="GM76" s="41" t="e">
        <f t="shared" si="75"/>
        <v>#REF!</v>
      </c>
      <c r="GN76" s="41" t="e">
        <f t="shared" si="75"/>
        <v>#REF!</v>
      </c>
      <c r="GO76" s="41" t="e">
        <f t="shared" si="75"/>
        <v>#REF!</v>
      </c>
      <c r="GP76" s="41" t="e">
        <f t="shared" si="75"/>
        <v>#REF!</v>
      </c>
      <c r="GQ76" s="41" t="e">
        <f t="shared" si="75"/>
        <v>#REF!</v>
      </c>
      <c r="GR76" s="41" t="e">
        <f t="shared" si="75"/>
        <v>#REF!</v>
      </c>
      <c r="GS76" s="41" t="e">
        <f t="shared" si="75"/>
        <v>#REF!</v>
      </c>
      <c r="GT76" s="41" t="e">
        <f t="shared" si="75"/>
        <v>#REF!</v>
      </c>
      <c r="GU76" s="41" t="e">
        <f t="shared" si="75"/>
        <v>#REF!</v>
      </c>
      <c r="GV76" s="41" t="e">
        <f t="shared" si="75"/>
        <v>#REF!</v>
      </c>
      <c r="GW76" s="41" t="e">
        <f t="shared" si="75"/>
        <v>#REF!</v>
      </c>
      <c r="GX76" s="41" t="e">
        <f t="shared" si="75"/>
        <v>#REF!</v>
      </c>
      <c r="GY76" s="41" t="e">
        <f t="shared" si="59"/>
        <v>#REF!</v>
      </c>
      <c r="GZ76" s="41" t="e">
        <f t="shared" si="59"/>
        <v>#REF!</v>
      </c>
      <c r="HA76" s="41" t="e">
        <f t="shared" si="59"/>
        <v>#REF!</v>
      </c>
      <c r="HB76" s="41" t="e">
        <f t="shared" si="59"/>
        <v>#REF!</v>
      </c>
      <c r="HC76" s="41" t="e">
        <f t="shared" si="59"/>
        <v>#REF!</v>
      </c>
      <c r="HD76" s="41" t="e">
        <f t="shared" si="59"/>
        <v>#REF!</v>
      </c>
      <c r="HE76" s="41" t="e">
        <f t="shared" si="62"/>
        <v>#REF!</v>
      </c>
      <c r="HF76" s="41" t="e">
        <f t="shared" si="62"/>
        <v>#REF!</v>
      </c>
      <c r="HG76" s="41" t="e">
        <f t="shared" si="62"/>
        <v>#REF!</v>
      </c>
      <c r="HH76" s="41" t="e">
        <f t="shared" si="62"/>
        <v>#REF!</v>
      </c>
      <c r="HI76" s="41" t="e">
        <f t="shared" si="62"/>
        <v>#REF!</v>
      </c>
      <c r="HJ76" s="41" t="e">
        <f t="shared" si="62"/>
        <v>#REF!</v>
      </c>
    </row>
    <row r="77" spans="1:218" ht="14.4" x14ac:dyDescent="0.3">
      <c r="A77" s="42">
        <v>74</v>
      </c>
      <c r="B77" s="43" t="e">
        <f>'CMM1 - AUX CALC'!$BW$67</f>
        <v>#REF!</v>
      </c>
      <c r="BX77" s="41" t="e">
        <f>$B77/(_xlfn.SINGLE(PrazoConcessao)*12-BX$3+1)</f>
        <v>#REF!</v>
      </c>
      <c r="BY77" s="41" t="e">
        <f t="shared" si="74"/>
        <v>#REF!</v>
      </c>
      <c r="BZ77" s="41" t="e">
        <f t="shared" si="74"/>
        <v>#REF!</v>
      </c>
      <c r="CA77" s="41" t="e">
        <f t="shared" si="74"/>
        <v>#REF!</v>
      </c>
      <c r="CB77" s="41" t="e">
        <f t="shared" si="74"/>
        <v>#REF!</v>
      </c>
      <c r="CC77" s="41" t="e">
        <f t="shared" si="74"/>
        <v>#REF!</v>
      </c>
      <c r="CD77" s="41" t="e">
        <f t="shared" si="74"/>
        <v>#REF!</v>
      </c>
      <c r="CE77" s="41" t="e">
        <f t="shared" si="74"/>
        <v>#REF!</v>
      </c>
      <c r="CF77" s="41" t="e">
        <f t="shared" si="67"/>
        <v>#REF!</v>
      </c>
      <c r="CG77" s="41" t="e">
        <f t="shared" si="67"/>
        <v>#REF!</v>
      </c>
      <c r="CH77" s="41" t="e">
        <f t="shared" si="67"/>
        <v>#REF!</v>
      </c>
      <c r="CI77" s="41" t="e">
        <f t="shared" si="67"/>
        <v>#REF!</v>
      </c>
      <c r="CJ77" s="41" t="e">
        <f t="shared" si="67"/>
        <v>#REF!</v>
      </c>
      <c r="CK77" s="41" t="e">
        <f t="shared" si="67"/>
        <v>#REF!</v>
      </c>
      <c r="CL77" s="41" t="e">
        <f t="shared" si="67"/>
        <v>#REF!</v>
      </c>
      <c r="CM77" s="41" t="e">
        <f t="shared" si="67"/>
        <v>#REF!</v>
      </c>
      <c r="CN77" s="41" t="e">
        <f t="shared" si="67"/>
        <v>#REF!</v>
      </c>
      <c r="CO77" s="41" t="e">
        <f t="shared" si="67"/>
        <v>#REF!</v>
      </c>
      <c r="CP77" s="41" t="e">
        <f t="shared" si="67"/>
        <v>#REF!</v>
      </c>
      <c r="CQ77" s="41" t="e">
        <f t="shared" si="63"/>
        <v>#REF!</v>
      </c>
      <c r="CR77" s="41" t="e">
        <f t="shared" si="63"/>
        <v>#REF!</v>
      </c>
      <c r="CS77" s="41" t="e">
        <f t="shared" si="63"/>
        <v>#REF!</v>
      </c>
      <c r="CT77" s="41" t="e">
        <f t="shared" si="63"/>
        <v>#REF!</v>
      </c>
      <c r="CU77" s="41" t="e">
        <f t="shared" si="63"/>
        <v>#REF!</v>
      </c>
      <c r="CV77" s="41" t="e">
        <f t="shared" si="63"/>
        <v>#REF!</v>
      </c>
      <c r="CW77" s="41" t="e">
        <f t="shared" si="63"/>
        <v>#REF!</v>
      </c>
      <c r="CX77" s="41" t="e">
        <f t="shared" si="63"/>
        <v>#REF!</v>
      </c>
      <c r="CY77" s="41" t="e">
        <f t="shared" si="63"/>
        <v>#REF!</v>
      </c>
      <c r="CZ77" s="41" t="e">
        <f t="shared" si="63"/>
        <v>#REF!</v>
      </c>
      <c r="DA77" s="41" t="e">
        <f t="shared" si="63"/>
        <v>#REF!</v>
      </c>
      <c r="DB77" s="41" t="e">
        <f t="shared" si="63"/>
        <v>#REF!</v>
      </c>
      <c r="DC77" s="41" t="e">
        <f t="shared" si="63"/>
        <v>#REF!</v>
      </c>
      <c r="DD77" s="41" t="e">
        <f t="shared" si="71"/>
        <v>#REF!</v>
      </c>
      <c r="DE77" s="41" t="e">
        <f t="shared" si="71"/>
        <v>#REF!</v>
      </c>
      <c r="DF77" s="41" t="e">
        <f t="shared" si="71"/>
        <v>#REF!</v>
      </c>
      <c r="DG77" s="41" t="e">
        <f t="shared" si="71"/>
        <v>#REF!</v>
      </c>
      <c r="DH77" s="41" t="e">
        <f t="shared" si="71"/>
        <v>#REF!</v>
      </c>
      <c r="DI77" s="41" t="e">
        <f t="shared" si="68"/>
        <v>#REF!</v>
      </c>
      <c r="DJ77" s="41" t="e">
        <f t="shared" si="68"/>
        <v>#REF!</v>
      </c>
      <c r="DK77" s="41" t="e">
        <f t="shared" si="68"/>
        <v>#REF!</v>
      </c>
      <c r="DL77" s="41" t="e">
        <f t="shared" si="68"/>
        <v>#REF!</v>
      </c>
      <c r="DM77" s="41" t="e">
        <f t="shared" si="68"/>
        <v>#REF!</v>
      </c>
      <c r="DN77" s="41" t="e">
        <f t="shared" si="68"/>
        <v>#REF!</v>
      </c>
      <c r="DO77" s="41" t="e">
        <f t="shared" si="68"/>
        <v>#REF!</v>
      </c>
      <c r="DP77" s="41" t="e">
        <f t="shared" si="68"/>
        <v>#REF!</v>
      </c>
      <c r="DQ77" s="41" t="e">
        <f t="shared" si="68"/>
        <v>#REF!</v>
      </c>
      <c r="DR77" s="41" t="e">
        <f t="shared" si="68"/>
        <v>#REF!</v>
      </c>
      <c r="DS77" s="41" t="e">
        <f t="shared" si="68"/>
        <v>#REF!</v>
      </c>
      <c r="DT77" s="41" t="e">
        <f t="shared" si="68"/>
        <v>#REF!</v>
      </c>
      <c r="DU77" s="41" t="e">
        <f t="shared" si="68"/>
        <v>#REF!</v>
      </c>
      <c r="DV77" s="41" t="e">
        <f t="shared" si="64"/>
        <v>#REF!</v>
      </c>
      <c r="DW77" s="41" t="e">
        <f t="shared" si="54"/>
        <v>#REF!</v>
      </c>
      <c r="DX77" s="41" t="e">
        <f t="shared" si="54"/>
        <v>#REF!</v>
      </c>
      <c r="DY77" s="41" t="e">
        <f t="shared" si="54"/>
        <v>#REF!</v>
      </c>
      <c r="DZ77" s="41" t="e">
        <f t="shared" si="54"/>
        <v>#REF!</v>
      </c>
      <c r="EA77" s="41" t="e">
        <f t="shared" si="54"/>
        <v>#REF!</v>
      </c>
      <c r="EB77" s="41" t="e">
        <f t="shared" si="54"/>
        <v>#REF!</v>
      </c>
      <c r="EC77" s="41" t="e">
        <f t="shared" si="54"/>
        <v>#REF!</v>
      </c>
      <c r="ED77" s="41" t="e">
        <f t="shared" si="54"/>
        <v>#REF!</v>
      </c>
      <c r="EE77" s="41" t="e">
        <f t="shared" si="54"/>
        <v>#REF!</v>
      </c>
      <c r="EF77" s="41" t="e">
        <f t="shared" si="54"/>
        <v>#REF!</v>
      </c>
      <c r="EG77" s="41" t="e">
        <f t="shared" si="54"/>
        <v>#REF!</v>
      </c>
      <c r="EH77" s="41" t="e">
        <f t="shared" si="54"/>
        <v>#REF!</v>
      </c>
      <c r="EI77" s="41" t="e">
        <f t="shared" si="54"/>
        <v>#REF!</v>
      </c>
      <c r="EJ77" s="41" t="e">
        <f t="shared" si="72"/>
        <v>#REF!</v>
      </c>
      <c r="EK77" s="41" t="e">
        <f t="shared" si="72"/>
        <v>#REF!</v>
      </c>
      <c r="EL77" s="41" t="e">
        <f t="shared" si="72"/>
        <v>#REF!</v>
      </c>
      <c r="EM77" s="41" t="e">
        <f t="shared" si="72"/>
        <v>#REF!</v>
      </c>
      <c r="EN77" s="41" t="e">
        <f t="shared" si="72"/>
        <v>#REF!</v>
      </c>
      <c r="EO77" s="41" t="e">
        <f t="shared" si="69"/>
        <v>#REF!</v>
      </c>
      <c r="EP77" s="41" t="e">
        <f t="shared" si="69"/>
        <v>#REF!</v>
      </c>
      <c r="EQ77" s="41" t="e">
        <f t="shared" si="69"/>
        <v>#REF!</v>
      </c>
      <c r="ER77" s="41" t="e">
        <f t="shared" si="69"/>
        <v>#REF!</v>
      </c>
      <c r="ES77" s="41" t="e">
        <f t="shared" si="69"/>
        <v>#REF!</v>
      </c>
      <c r="ET77" s="41" t="e">
        <f t="shared" si="69"/>
        <v>#REF!</v>
      </c>
      <c r="EU77" s="41" t="e">
        <f t="shared" si="69"/>
        <v>#REF!</v>
      </c>
      <c r="EV77" s="41" t="e">
        <f t="shared" si="69"/>
        <v>#REF!</v>
      </c>
      <c r="EW77" s="41" t="e">
        <f t="shared" si="69"/>
        <v>#REF!</v>
      </c>
      <c r="EX77" s="41" t="e">
        <f t="shared" si="69"/>
        <v>#REF!</v>
      </c>
      <c r="EY77" s="41" t="e">
        <f t="shared" si="69"/>
        <v>#REF!</v>
      </c>
      <c r="EZ77" s="41" t="e">
        <f t="shared" si="69"/>
        <v>#REF!</v>
      </c>
      <c r="FA77" s="41" t="e">
        <f t="shared" si="69"/>
        <v>#REF!</v>
      </c>
      <c r="FB77" s="41" t="e">
        <f t="shared" si="65"/>
        <v>#REF!</v>
      </c>
      <c r="FC77" s="41" t="e">
        <f t="shared" si="56"/>
        <v>#REF!</v>
      </c>
      <c r="FD77" s="41" t="e">
        <f t="shared" si="56"/>
        <v>#REF!</v>
      </c>
      <c r="FE77" s="41" t="e">
        <f t="shared" si="56"/>
        <v>#REF!</v>
      </c>
      <c r="FF77" s="41" t="e">
        <f t="shared" si="56"/>
        <v>#REF!</v>
      </c>
      <c r="FG77" s="41" t="e">
        <f t="shared" si="56"/>
        <v>#REF!</v>
      </c>
      <c r="FH77" s="41" t="e">
        <f t="shared" si="56"/>
        <v>#REF!</v>
      </c>
      <c r="FI77" s="41" t="e">
        <f t="shared" si="56"/>
        <v>#REF!</v>
      </c>
      <c r="FJ77" s="41" t="e">
        <f t="shared" si="56"/>
        <v>#REF!</v>
      </c>
      <c r="FK77" s="41" t="e">
        <f t="shared" si="56"/>
        <v>#REF!</v>
      </c>
      <c r="FL77" s="41" t="e">
        <f t="shared" si="56"/>
        <v>#REF!</v>
      </c>
      <c r="FM77" s="41" t="e">
        <f t="shared" si="56"/>
        <v>#REF!</v>
      </c>
      <c r="FN77" s="41" t="e">
        <f t="shared" si="56"/>
        <v>#REF!</v>
      </c>
      <c r="FO77" s="41" t="e">
        <f t="shared" si="56"/>
        <v>#REF!</v>
      </c>
      <c r="FP77" s="41" t="e">
        <f t="shared" si="73"/>
        <v>#REF!</v>
      </c>
      <c r="FQ77" s="41" t="e">
        <f t="shared" si="73"/>
        <v>#REF!</v>
      </c>
      <c r="FR77" s="41" t="e">
        <f t="shared" si="73"/>
        <v>#REF!</v>
      </c>
      <c r="FS77" s="41" t="e">
        <f t="shared" si="73"/>
        <v>#REF!</v>
      </c>
      <c r="FT77" s="41" t="e">
        <f t="shared" si="73"/>
        <v>#REF!</v>
      </c>
      <c r="FU77" s="41" t="e">
        <f t="shared" si="70"/>
        <v>#REF!</v>
      </c>
      <c r="FV77" s="41" t="e">
        <f t="shared" si="70"/>
        <v>#REF!</v>
      </c>
      <c r="FW77" s="41" t="e">
        <f t="shared" si="70"/>
        <v>#REF!</v>
      </c>
      <c r="FX77" s="41" t="e">
        <f t="shared" si="70"/>
        <v>#REF!</v>
      </c>
      <c r="FY77" s="41" t="e">
        <f t="shared" si="70"/>
        <v>#REF!</v>
      </c>
      <c r="FZ77" s="41" t="e">
        <f t="shared" si="70"/>
        <v>#REF!</v>
      </c>
      <c r="GA77" s="41" t="e">
        <f t="shared" si="70"/>
        <v>#REF!</v>
      </c>
      <c r="GB77" s="41" t="e">
        <f t="shared" si="70"/>
        <v>#REF!</v>
      </c>
      <c r="GC77" s="41" t="e">
        <f t="shared" si="70"/>
        <v>#REF!</v>
      </c>
      <c r="GD77" s="41" t="e">
        <f t="shared" si="70"/>
        <v>#REF!</v>
      </c>
      <c r="GE77" s="41" t="e">
        <f t="shared" si="70"/>
        <v>#REF!</v>
      </c>
      <c r="GF77" s="41" t="e">
        <f t="shared" si="70"/>
        <v>#REF!</v>
      </c>
      <c r="GG77" s="41" t="e">
        <f t="shared" si="70"/>
        <v>#REF!</v>
      </c>
      <c r="GH77" s="41" t="e">
        <f t="shared" si="66"/>
        <v>#REF!</v>
      </c>
      <c r="GI77" s="41" t="e">
        <f t="shared" si="58"/>
        <v>#REF!</v>
      </c>
      <c r="GJ77" s="41" t="e">
        <f t="shared" si="58"/>
        <v>#REF!</v>
      </c>
      <c r="GK77" s="41" t="e">
        <f t="shared" si="58"/>
        <v>#REF!</v>
      </c>
      <c r="GL77" s="41" t="e">
        <f t="shared" si="75"/>
        <v>#REF!</v>
      </c>
      <c r="GM77" s="41" t="e">
        <f t="shared" si="75"/>
        <v>#REF!</v>
      </c>
      <c r="GN77" s="41" t="e">
        <f t="shared" si="75"/>
        <v>#REF!</v>
      </c>
      <c r="GO77" s="41" t="e">
        <f t="shared" si="75"/>
        <v>#REF!</v>
      </c>
      <c r="GP77" s="41" t="e">
        <f t="shared" si="75"/>
        <v>#REF!</v>
      </c>
      <c r="GQ77" s="41" t="e">
        <f t="shared" si="75"/>
        <v>#REF!</v>
      </c>
      <c r="GR77" s="41" t="e">
        <f t="shared" si="75"/>
        <v>#REF!</v>
      </c>
      <c r="GS77" s="41" t="e">
        <f t="shared" si="75"/>
        <v>#REF!</v>
      </c>
      <c r="GT77" s="41" t="e">
        <f t="shared" si="75"/>
        <v>#REF!</v>
      </c>
      <c r="GU77" s="41" t="e">
        <f t="shared" si="75"/>
        <v>#REF!</v>
      </c>
      <c r="GV77" s="41" t="e">
        <f t="shared" si="75"/>
        <v>#REF!</v>
      </c>
      <c r="GW77" s="41" t="e">
        <f t="shared" si="75"/>
        <v>#REF!</v>
      </c>
      <c r="GX77" s="41" t="e">
        <f t="shared" si="75"/>
        <v>#REF!</v>
      </c>
      <c r="GY77" s="41" t="e">
        <f t="shared" si="59"/>
        <v>#REF!</v>
      </c>
      <c r="GZ77" s="41" t="e">
        <f t="shared" si="59"/>
        <v>#REF!</v>
      </c>
      <c r="HA77" s="41" t="e">
        <f t="shared" si="59"/>
        <v>#REF!</v>
      </c>
      <c r="HB77" s="41" t="e">
        <f t="shared" si="59"/>
        <v>#REF!</v>
      </c>
      <c r="HC77" s="41" t="e">
        <f t="shared" si="59"/>
        <v>#REF!</v>
      </c>
      <c r="HD77" s="41" t="e">
        <f t="shared" si="59"/>
        <v>#REF!</v>
      </c>
      <c r="HE77" s="41" t="e">
        <f t="shared" si="62"/>
        <v>#REF!</v>
      </c>
      <c r="HF77" s="41" t="e">
        <f t="shared" si="62"/>
        <v>#REF!</v>
      </c>
      <c r="HG77" s="41" t="e">
        <f t="shared" si="62"/>
        <v>#REF!</v>
      </c>
      <c r="HH77" s="41" t="e">
        <f t="shared" si="62"/>
        <v>#REF!</v>
      </c>
      <c r="HI77" s="41" t="e">
        <f t="shared" si="62"/>
        <v>#REF!</v>
      </c>
      <c r="HJ77" s="41" t="e">
        <f t="shared" si="62"/>
        <v>#REF!</v>
      </c>
    </row>
    <row r="78" spans="1:218" ht="14.4" x14ac:dyDescent="0.3">
      <c r="A78" s="42">
        <v>75</v>
      </c>
      <c r="B78" s="43" t="e">
        <f>'CMM1 - AUX CALC'!$BX$67</f>
        <v>#REF!</v>
      </c>
      <c r="BY78" s="41" t="e">
        <f>$B78/(_xlfn.SINGLE(PrazoConcessao)*12-BY$3+1)</f>
        <v>#REF!</v>
      </c>
      <c r="BZ78" s="41" t="e">
        <f t="shared" si="74"/>
        <v>#REF!</v>
      </c>
      <c r="CA78" s="41" t="e">
        <f t="shared" si="74"/>
        <v>#REF!</v>
      </c>
      <c r="CB78" s="41" t="e">
        <f t="shared" si="74"/>
        <v>#REF!</v>
      </c>
      <c r="CC78" s="41" t="e">
        <f t="shared" si="74"/>
        <v>#REF!</v>
      </c>
      <c r="CD78" s="41" t="e">
        <f t="shared" si="74"/>
        <v>#REF!</v>
      </c>
      <c r="CE78" s="41" t="e">
        <f t="shared" si="74"/>
        <v>#REF!</v>
      </c>
      <c r="CF78" s="41" t="e">
        <f t="shared" si="67"/>
        <v>#REF!</v>
      </c>
      <c r="CG78" s="41" t="e">
        <f t="shared" si="67"/>
        <v>#REF!</v>
      </c>
      <c r="CH78" s="41" t="e">
        <f t="shared" si="67"/>
        <v>#REF!</v>
      </c>
      <c r="CI78" s="41" t="e">
        <f t="shared" si="67"/>
        <v>#REF!</v>
      </c>
      <c r="CJ78" s="41" t="e">
        <f t="shared" si="67"/>
        <v>#REF!</v>
      </c>
      <c r="CK78" s="41" t="e">
        <f t="shared" si="67"/>
        <v>#REF!</v>
      </c>
      <c r="CL78" s="41" t="e">
        <f t="shared" si="67"/>
        <v>#REF!</v>
      </c>
      <c r="CM78" s="41" t="e">
        <f t="shared" si="67"/>
        <v>#REF!</v>
      </c>
      <c r="CN78" s="41" t="e">
        <f t="shared" si="67"/>
        <v>#REF!</v>
      </c>
      <c r="CO78" s="41" t="e">
        <f t="shared" si="67"/>
        <v>#REF!</v>
      </c>
      <c r="CP78" s="41" t="e">
        <f t="shared" si="67"/>
        <v>#REF!</v>
      </c>
      <c r="CQ78" s="41" t="e">
        <f t="shared" si="63"/>
        <v>#REF!</v>
      </c>
      <c r="CR78" s="41" t="e">
        <f t="shared" si="63"/>
        <v>#REF!</v>
      </c>
      <c r="CS78" s="41" t="e">
        <f t="shared" si="63"/>
        <v>#REF!</v>
      </c>
      <c r="CT78" s="41" t="e">
        <f t="shared" si="63"/>
        <v>#REF!</v>
      </c>
      <c r="CU78" s="41" t="e">
        <f t="shared" si="63"/>
        <v>#REF!</v>
      </c>
      <c r="CV78" s="41" t="e">
        <f t="shared" si="63"/>
        <v>#REF!</v>
      </c>
      <c r="CW78" s="41" t="e">
        <f t="shared" si="63"/>
        <v>#REF!</v>
      </c>
      <c r="CX78" s="41" t="e">
        <f t="shared" si="63"/>
        <v>#REF!</v>
      </c>
      <c r="CY78" s="41" t="e">
        <f t="shared" si="63"/>
        <v>#REF!</v>
      </c>
      <c r="CZ78" s="41" t="e">
        <f t="shared" si="63"/>
        <v>#REF!</v>
      </c>
      <c r="DA78" s="41" t="e">
        <f t="shared" si="63"/>
        <v>#REF!</v>
      </c>
      <c r="DB78" s="41" t="e">
        <f t="shared" si="63"/>
        <v>#REF!</v>
      </c>
      <c r="DC78" s="41" t="e">
        <f t="shared" si="63"/>
        <v>#REF!</v>
      </c>
      <c r="DD78" s="41" t="e">
        <f t="shared" si="71"/>
        <v>#REF!</v>
      </c>
      <c r="DE78" s="41" t="e">
        <f t="shared" si="71"/>
        <v>#REF!</v>
      </c>
      <c r="DF78" s="41" t="e">
        <f t="shared" si="71"/>
        <v>#REF!</v>
      </c>
      <c r="DG78" s="41" t="e">
        <f t="shared" si="71"/>
        <v>#REF!</v>
      </c>
      <c r="DH78" s="41" t="e">
        <f t="shared" si="71"/>
        <v>#REF!</v>
      </c>
      <c r="DI78" s="41" t="e">
        <f t="shared" si="68"/>
        <v>#REF!</v>
      </c>
      <c r="DJ78" s="41" t="e">
        <f t="shared" si="68"/>
        <v>#REF!</v>
      </c>
      <c r="DK78" s="41" t="e">
        <f t="shared" si="68"/>
        <v>#REF!</v>
      </c>
      <c r="DL78" s="41" t="e">
        <f t="shared" si="68"/>
        <v>#REF!</v>
      </c>
      <c r="DM78" s="41" t="e">
        <f t="shared" si="68"/>
        <v>#REF!</v>
      </c>
      <c r="DN78" s="41" t="e">
        <f t="shared" si="68"/>
        <v>#REF!</v>
      </c>
      <c r="DO78" s="41" t="e">
        <f t="shared" si="68"/>
        <v>#REF!</v>
      </c>
      <c r="DP78" s="41" t="e">
        <f t="shared" si="68"/>
        <v>#REF!</v>
      </c>
      <c r="DQ78" s="41" t="e">
        <f t="shared" si="68"/>
        <v>#REF!</v>
      </c>
      <c r="DR78" s="41" t="e">
        <f t="shared" si="68"/>
        <v>#REF!</v>
      </c>
      <c r="DS78" s="41" t="e">
        <f t="shared" si="68"/>
        <v>#REF!</v>
      </c>
      <c r="DT78" s="41" t="e">
        <f t="shared" si="68"/>
        <v>#REF!</v>
      </c>
      <c r="DU78" s="41" t="e">
        <f t="shared" si="68"/>
        <v>#REF!</v>
      </c>
      <c r="DV78" s="41" t="e">
        <f t="shared" si="64"/>
        <v>#REF!</v>
      </c>
      <c r="DW78" s="41" t="e">
        <f t="shared" si="54"/>
        <v>#REF!</v>
      </c>
      <c r="DX78" s="41" t="e">
        <f t="shared" si="54"/>
        <v>#REF!</v>
      </c>
      <c r="DY78" s="41" t="e">
        <f t="shared" si="54"/>
        <v>#REF!</v>
      </c>
      <c r="DZ78" s="41" t="e">
        <f t="shared" si="54"/>
        <v>#REF!</v>
      </c>
      <c r="EA78" s="41" t="e">
        <f t="shared" si="54"/>
        <v>#REF!</v>
      </c>
      <c r="EB78" s="41" t="e">
        <f t="shared" si="54"/>
        <v>#REF!</v>
      </c>
      <c r="EC78" s="41" t="e">
        <f t="shared" si="54"/>
        <v>#REF!</v>
      </c>
      <c r="ED78" s="41" t="e">
        <f t="shared" si="54"/>
        <v>#REF!</v>
      </c>
      <c r="EE78" s="41" t="e">
        <f t="shared" si="54"/>
        <v>#REF!</v>
      </c>
      <c r="EF78" s="41" t="e">
        <f t="shared" si="54"/>
        <v>#REF!</v>
      </c>
      <c r="EG78" s="41" t="e">
        <f t="shared" si="54"/>
        <v>#REF!</v>
      </c>
      <c r="EH78" s="41" t="e">
        <f t="shared" si="54"/>
        <v>#REF!</v>
      </c>
      <c r="EI78" s="41" t="e">
        <f t="shared" si="54"/>
        <v>#REF!</v>
      </c>
      <c r="EJ78" s="41" t="e">
        <f t="shared" si="72"/>
        <v>#REF!</v>
      </c>
      <c r="EK78" s="41" t="e">
        <f t="shared" si="72"/>
        <v>#REF!</v>
      </c>
      <c r="EL78" s="41" t="e">
        <f t="shared" si="72"/>
        <v>#REF!</v>
      </c>
      <c r="EM78" s="41" t="e">
        <f t="shared" si="72"/>
        <v>#REF!</v>
      </c>
      <c r="EN78" s="41" t="e">
        <f t="shared" si="72"/>
        <v>#REF!</v>
      </c>
      <c r="EO78" s="41" t="e">
        <f t="shared" si="69"/>
        <v>#REF!</v>
      </c>
      <c r="EP78" s="41" t="e">
        <f t="shared" si="69"/>
        <v>#REF!</v>
      </c>
      <c r="EQ78" s="41" t="e">
        <f t="shared" si="69"/>
        <v>#REF!</v>
      </c>
      <c r="ER78" s="41" t="e">
        <f t="shared" si="69"/>
        <v>#REF!</v>
      </c>
      <c r="ES78" s="41" t="e">
        <f t="shared" si="69"/>
        <v>#REF!</v>
      </c>
      <c r="ET78" s="41" t="e">
        <f t="shared" si="69"/>
        <v>#REF!</v>
      </c>
      <c r="EU78" s="41" t="e">
        <f t="shared" si="69"/>
        <v>#REF!</v>
      </c>
      <c r="EV78" s="41" t="e">
        <f t="shared" si="69"/>
        <v>#REF!</v>
      </c>
      <c r="EW78" s="41" t="e">
        <f t="shared" si="69"/>
        <v>#REF!</v>
      </c>
      <c r="EX78" s="41" t="e">
        <f t="shared" si="69"/>
        <v>#REF!</v>
      </c>
      <c r="EY78" s="41" t="e">
        <f t="shared" si="69"/>
        <v>#REF!</v>
      </c>
      <c r="EZ78" s="41" t="e">
        <f t="shared" si="69"/>
        <v>#REF!</v>
      </c>
      <c r="FA78" s="41" t="e">
        <f t="shared" si="69"/>
        <v>#REF!</v>
      </c>
      <c r="FB78" s="41" t="e">
        <f t="shared" si="65"/>
        <v>#REF!</v>
      </c>
      <c r="FC78" s="41" t="e">
        <f t="shared" si="56"/>
        <v>#REF!</v>
      </c>
      <c r="FD78" s="41" t="e">
        <f t="shared" si="56"/>
        <v>#REF!</v>
      </c>
      <c r="FE78" s="41" t="e">
        <f t="shared" si="56"/>
        <v>#REF!</v>
      </c>
      <c r="FF78" s="41" t="e">
        <f t="shared" si="56"/>
        <v>#REF!</v>
      </c>
      <c r="FG78" s="41" t="e">
        <f t="shared" si="56"/>
        <v>#REF!</v>
      </c>
      <c r="FH78" s="41" t="e">
        <f t="shared" si="56"/>
        <v>#REF!</v>
      </c>
      <c r="FI78" s="41" t="e">
        <f t="shared" si="56"/>
        <v>#REF!</v>
      </c>
      <c r="FJ78" s="41" t="e">
        <f t="shared" si="56"/>
        <v>#REF!</v>
      </c>
      <c r="FK78" s="41" t="e">
        <f t="shared" si="56"/>
        <v>#REF!</v>
      </c>
      <c r="FL78" s="41" t="e">
        <f t="shared" si="56"/>
        <v>#REF!</v>
      </c>
      <c r="FM78" s="41" t="e">
        <f t="shared" si="56"/>
        <v>#REF!</v>
      </c>
      <c r="FN78" s="41" t="e">
        <f t="shared" si="56"/>
        <v>#REF!</v>
      </c>
      <c r="FO78" s="41" t="e">
        <f t="shared" si="56"/>
        <v>#REF!</v>
      </c>
      <c r="FP78" s="41" t="e">
        <f t="shared" si="73"/>
        <v>#REF!</v>
      </c>
      <c r="FQ78" s="41" t="e">
        <f t="shared" si="73"/>
        <v>#REF!</v>
      </c>
      <c r="FR78" s="41" t="e">
        <f t="shared" si="73"/>
        <v>#REF!</v>
      </c>
      <c r="FS78" s="41" t="e">
        <f t="shared" si="73"/>
        <v>#REF!</v>
      </c>
      <c r="FT78" s="41" t="e">
        <f t="shared" si="73"/>
        <v>#REF!</v>
      </c>
      <c r="FU78" s="41" t="e">
        <f t="shared" si="70"/>
        <v>#REF!</v>
      </c>
      <c r="FV78" s="41" t="e">
        <f t="shared" si="70"/>
        <v>#REF!</v>
      </c>
      <c r="FW78" s="41" t="e">
        <f t="shared" si="70"/>
        <v>#REF!</v>
      </c>
      <c r="FX78" s="41" t="e">
        <f t="shared" si="70"/>
        <v>#REF!</v>
      </c>
      <c r="FY78" s="41" t="e">
        <f t="shared" si="70"/>
        <v>#REF!</v>
      </c>
      <c r="FZ78" s="41" t="e">
        <f t="shared" si="70"/>
        <v>#REF!</v>
      </c>
      <c r="GA78" s="41" t="e">
        <f t="shared" si="70"/>
        <v>#REF!</v>
      </c>
      <c r="GB78" s="41" t="e">
        <f t="shared" si="70"/>
        <v>#REF!</v>
      </c>
      <c r="GC78" s="41" t="e">
        <f t="shared" si="70"/>
        <v>#REF!</v>
      </c>
      <c r="GD78" s="41" t="e">
        <f t="shared" si="70"/>
        <v>#REF!</v>
      </c>
      <c r="GE78" s="41" t="e">
        <f t="shared" si="70"/>
        <v>#REF!</v>
      </c>
      <c r="GF78" s="41" t="e">
        <f t="shared" si="70"/>
        <v>#REF!</v>
      </c>
      <c r="GG78" s="41" t="e">
        <f t="shared" si="70"/>
        <v>#REF!</v>
      </c>
      <c r="GH78" s="41" t="e">
        <f t="shared" si="66"/>
        <v>#REF!</v>
      </c>
      <c r="GI78" s="41" t="e">
        <f t="shared" si="58"/>
        <v>#REF!</v>
      </c>
      <c r="GJ78" s="41" t="e">
        <f t="shared" si="58"/>
        <v>#REF!</v>
      </c>
      <c r="GK78" s="41" t="e">
        <f t="shared" si="58"/>
        <v>#REF!</v>
      </c>
      <c r="GL78" s="41" t="e">
        <f t="shared" si="75"/>
        <v>#REF!</v>
      </c>
      <c r="GM78" s="41" t="e">
        <f t="shared" si="75"/>
        <v>#REF!</v>
      </c>
      <c r="GN78" s="41" t="e">
        <f t="shared" si="75"/>
        <v>#REF!</v>
      </c>
      <c r="GO78" s="41" t="e">
        <f t="shared" si="75"/>
        <v>#REF!</v>
      </c>
      <c r="GP78" s="41" t="e">
        <f t="shared" si="75"/>
        <v>#REF!</v>
      </c>
      <c r="GQ78" s="41" t="e">
        <f t="shared" si="75"/>
        <v>#REF!</v>
      </c>
      <c r="GR78" s="41" t="e">
        <f t="shared" si="75"/>
        <v>#REF!</v>
      </c>
      <c r="GS78" s="41" t="e">
        <f t="shared" si="75"/>
        <v>#REF!</v>
      </c>
      <c r="GT78" s="41" t="e">
        <f t="shared" si="75"/>
        <v>#REF!</v>
      </c>
      <c r="GU78" s="41" t="e">
        <f t="shared" si="75"/>
        <v>#REF!</v>
      </c>
      <c r="GV78" s="41" t="e">
        <f t="shared" si="75"/>
        <v>#REF!</v>
      </c>
      <c r="GW78" s="41" t="e">
        <f t="shared" si="75"/>
        <v>#REF!</v>
      </c>
      <c r="GX78" s="41" t="e">
        <f t="shared" si="75"/>
        <v>#REF!</v>
      </c>
      <c r="GY78" s="41" t="e">
        <f t="shared" si="59"/>
        <v>#REF!</v>
      </c>
      <c r="GZ78" s="41" t="e">
        <f t="shared" si="59"/>
        <v>#REF!</v>
      </c>
      <c r="HA78" s="41" t="e">
        <f t="shared" si="59"/>
        <v>#REF!</v>
      </c>
      <c r="HB78" s="41" t="e">
        <f t="shared" si="59"/>
        <v>#REF!</v>
      </c>
      <c r="HC78" s="41" t="e">
        <f t="shared" si="59"/>
        <v>#REF!</v>
      </c>
      <c r="HD78" s="41" t="e">
        <f t="shared" si="59"/>
        <v>#REF!</v>
      </c>
      <c r="HE78" s="41" t="e">
        <f t="shared" si="62"/>
        <v>#REF!</v>
      </c>
      <c r="HF78" s="41" t="e">
        <f t="shared" si="62"/>
        <v>#REF!</v>
      </c>
      <c r="HG78" s="41" t="e">
        <f t="shared" si="62"/>
        <v>#REF!</v>
      </c>
      <c r="HH78" s="41" t="e">
        <f t="shared" si="62"/>
        <v>#REF!</v>
      </c>
      <c r="HI78" s="41" t="e">
        <f t="shared" si="62"/>
        <v>#REF!</v>
      </c>
      <c r="HJ78" s="41" t="e">
        <f t="shared" si="62"/>
        <v>#REF!</v>
      </c>
    </row>
    <row r="79" spans="1:218" ht="14.4" x14ac:dyDescent="0.3">
      <c r="A79" s="42">
        <v>76</v>
      </c>
      <c r="B79" s="43" t="e">
        <f>'CMM1 - AUX CALC'!$BY$67</f>
        <v>#REF!</v>
      </c>
      <c r="BZ79" s="41" t="e">
        <f>$B79/(_xlfn.SINGLE(PrazoConcessao)*12-BZ$3+1)</f>
        <v>#REF!</v>
      </c>
      <c r="CA79" s="41" t="e">
        <f t="shared" si="74"/>
        <v>#REF!</v>
      </c>
      <c r="CB79" s="41" t="e">
        <f t="shared" si="74"/>
        <v>#REF!</v>
      </c>
      <c r="CC79" s="41" t="e">
        <f t="shared" si="74"/>
        <v>#REF!</v>
      </c>
      <c r="CD79" s="41" t="e">
        <f t="shared" si="74"/>
        <v>#REF!</v>
      </c>
      <c r="CE79" s="41" t="e">
        <f t="shared" si="74"/>
        <v>#REF!</v>
      </c>
      <c r="CF79" s="41" t="e">
        <f t="shared" si="67"/>
        <v>#REF!</v>
      </c>
      <c r="CG79" s="41" t="e">
        <f t="shared" si="67"/>
        <v>#REF!</v>
      </c>
      <c r="CH79" s="41" t="e">
        <f t="shared" si="67"/>
        <v>#REF!</v>
      </c>
      <c r="CI79" s="41" t="e">
        <f t="shared" si="67"/>
        <v>#REF!</v>
      </c>
      <c r="CJ79" s="41" t="e">
        <f t="shared" si="67"/>
        <v>#REF!</v>
      </c>
      <c r="CK79" s="41" t="e">
        <f t="shared" si="67"/>
        <v>#REF!</v>
      </c>
      <c r="CL79" s="41" t="e">
        <f t="shared" si="67"/>
        <v>#REF!</v>
      </c>
      <c r="CM79" s="41" t="e">
        <f t="shared" si="67"/>
        <v>#REF!</v>
      </c>
      <c r="CN79" s="41" t="e">
        <f t="shared" si="67"/>
        <v>#REF!</v>
      </c>
      <c r="CO79" s="41" t="e">
        <f t="shared" si="67"/>
        <v>#REF!</v>
      </c>
      <c r="CP79" s="41" t="e">
        <f t="shared" si="67"/>
        <v>#REF!</v>
      </c>
      <c r="CQ79" s="41" t="e">
        <f t="shared" si="63"/>
        <v>#REF!</v>
      </c>
      <c r="CR79" s="41" t="e">
        <f t="shared" si="63"/>
        <v>#REF!</v>
      </c>
      <c r="CS79" s="41" t="e">
        <f t="shared" si="63"/>
        <v>#REF!</v>
      </c>
      <c r="CT79" s="41" t="e">
        <f t="shared" si="63"/>
        <v>#REF!</v>
      </c>
      <c r="CU79" s="41" t="e">
        <f t="shared" si="63"/>
        <v>#REF!</v>
      </c>
      <c r="CV79" s="41" t="e">
        <f t="shared" si="63"/>
        <v>#REF!</v>
      </c>
      <c r="CW79" s="41" t="e">
        <f t="shared" si="63"/>
        <v>#REF!</v>
      </c>
      <c r="CX79" s="41" t="e">
        <f t="shared" si="63"/>
        <v>#REF!</v>
      </c>
      <c r="CY79" s="41" t="e">
        <f t="shared" si="63"/>
        <v>#REF!</v>
      </c>
      <c r="CZ79" s="41" t="e">
        <f t="shared" si="63"/>
        <v>#REF!</v>
      </c>
      <c r="DA79" s="41" t="e">
        <f t="shared" si="63"/>
        <v>#REF!</v>
      </c>
      <c r="DB79" s="41" t="e">
        <f t="shared" si="63"/>
        <v>#REF!</v>
      </c>
      <c r="DC79" s="41" t="e">
        <f t="shared" si="63"/>
        <v>#REF!</v>
      </c>
      <c r="DD79" s="41" t="e">
        <f t="shared" si="71"/>
        <v>#REF!</v>
      </c>
      <c r="DE79" s="41" t="e">
        <f t="shared" si="71"/>
        <v>#REF!</v>
      </c>
      <c r="DF79" s="41" t="e">
        <f t="shared" si="71"/>
        <v>#REF!</v>
      </c>
      <c r="DG79" s="41" t="e">
        <f t="shared" si="71"/>
        <v>#REF!</v>
      </c>
      <c r="DH79" s="41" t="e">
        <f t="shared" si="71"/>
        <v>#REF!</v>
      </c>
      <c r="DI79" s="41" t="e">
        <f t="shared" si="68"/>
        <v>#REF!</v>
      </c>
      <c r="DJ79" s="41" t="e">
        <f t="shared" si="68"/>
        <v>#REF!</v>
      </c>
      <c r="DK79" s="41" t="e">
        <f t="shared" si="68"/>
        <v>#REF!</v>
      </c>
      <c r="DL79" s="41" t="e">
        <f t="shared" si="68"/>
        <v>#REF!</v>
      </c>
      <c r="DM79" s="41" t="e">
        <f t="shared" si="68"/>
        <v>#REF!</v>
      </c>
      <c r="DN79" s="41" t="e">
        <f t="shared" si="68"/>
        <v>#REF!</v>
      </c>
      <c r="DO79" s="41" t="e">
        <f t="shared" si="68"/>
        <v>#REF!</v>
      </c>
      <c r="DP79" s="41" t="e">
        <f t="shared" si="68"/>
        <v>#REF!</v>
      </c>
      <c r="DQ79" s="41" t="e">
        <f t="shared" si="68"/>
        <v>#REF!</v>
      </c>
      <c r="DR79" s="41" t="e">
        <f t="shared" si="68"/>
        <v>#REF!</v>
      </c>
      <c r="DS79" s="41" t="e">
        <f t="shared" si="68"/>
        <v>#REF!</v>
      </c>
      <c r="DT79" s="41" t="e">
        <f t="shared" si="68"/>
        <v>#REF!</v>
      </c>
      <c r="DU79" s="41" t="e">
        <f t="shared" si="68"/>
        <v>#REF!</v>
      </c>
      <c r="DV79" s="41" t="e">
        <f t="shared" si="64"/>
        <v>#REF!</v>
      </c>
      <c r="DW79" s="41" t="e">
        <f t="shared" si="54"/>
        <v>#REF!</v>
      </c>
      <c r="DX79" s="41" t="e">
        <f t="shared" si="54"/>
        <v>#REF!</v>
      </c>
      <c r="DY79" s="41" t="e">
        <f t="shared" si="54"/>
        <v>#REF!</v>
      </c>
      <c r="DZ79" s="41" t="e">
        <f t="shared" si="54"/>
        <v>#REF!</v>
      </c>
      <c r="EA79" s="41" t="e">
        <f t="shared" si="54"/>
        <v>#REF!</v>
      </c>
      <c r="EB79" s="41" t="e">
        <f t="shared" si="54"/>
        <v>#REF!</v>
      </c>
      <c r="EC79" s="41" t="e">
        <f t="shared" si="54"/>
        <v>#REF!</v>
      </c>
      <c r="ED79" s="41" t="e">
        <f t="shared" si="54"/>
        <v>#REF!</v>
      </c>
      <c r="EE79" s="41" t="e">
        <f t="shared" si="54"/>
        <v>#REF!</v>
      </c>
      <c r="EF79" s="41" t="e">
        <f t="shared" si="54"/>
        <v>#REF!</v>
      </c>
      <c r="EG79" s="41" t="e">
        <f t="shared" si="54"/>
        <v>#REF!</v>
      </c>
      <c r="EH79" s="41" t="e">
        <f t="shared" si="54"/>
        <v>#REF!</v>
      </c>
      <c r="EI79" s="41" t="e">
        <f t="shared" si="54"/>
        <v>#REF!</v>
      </c>
      <c r="EJ79" s="41" t="e">
        <f t="shared" si="72"/>
        <v>#REF!</v>
      </c>
      <c r="EK79" s="41" t="e">
        <f t="shared" si="72"/>
        <v>#REF!</v>
      </c>
      <c r="EL79" s="41" t="e">
        <f t="shared" si="72"/>
        <v>#REF!</v>
      </c>
      <c r="EM79" s="41" t="e">
        <f t="shared" si="72"/>
        <v>#REF!</v>
      </c>
      <c r="EN79" s="41" t="e">
        <f t="shared" si="72"/>
        <v>#REF!</v>
      </c>
      <c r="EO79" s="41" t="e">
        <f t="shared" si="69"/>
        <v>#REF!</v>
      </c>
      <c r="EP79" s="41" t="e">
        <f t="shared" si="69"/>
        <v>#REF!</v>
      </c>
      <c r="EQ79" s="41" t="e">
        <f t="shared" si="69"/>
        <v>#REF!</v>
      </c>
      <c r="ER79" s="41" t="e">
        <f t="shared" si="69"/>
        <v>#REF!</v>
      </c>
      <c r="ES79" s="41" t="e">
        <f t="shared" si="69"/>
        <v>#REF!</v>
      </c>
      <c r="ET79" s="41" t="e">
        <f t="shared" si="69"/>
        <v>#REF!</v>
      </c>
      <c r="EU79" s="41" t="e">
        <f t="shared" si="69"/>
        <v>#REF!</v>
      </c>
      <c r="EV79" s="41" t="e">
        <f t="shared" si="69"/>
        <v>#REF!</v>
      </c>
      <c r="EW79" s="41" t="e">
        <f t="shared" si="69"/>
        <v>#REF!</v>
      </c>
      <c r="EX79" s="41" t="e">
        <f t="shared" si="69"/>
        <v>#REF!</v>
      </c>
      <c r="EY79" s="41" t="e">
        <f t="shared" si="69"/>
        <v>#REF!</v>
      </c>
      <c r="EZ79" s="41" t="e">
        <f t="shared" si="69"/>
        <v>#REF!</v>
      </c>
      <c r="FA79" s="41" t="e">
        <f t="shared" si="69"/>
        <v>#REF!</v>
      </c>
      <c r="FB79" s="41" t="e">
        <f t="shared" si="65"/>
        <v>#REF!</v>
      </c>
      <c r="FC79" s="41" t="e">
        <f t="shared" si="56"/>
        <v>#REF!</v>
      </c>
      <c r="FD79" s="41" t="e">
        <f t="shared" si="56"/>
        <v>#REF!</v>
      </c>
      <c r="FE79" s="41" t="e">
        <f t="shared" si="56"/>
        <v>#REF!</v>
      </c>
      <c r="FF79" s="41" t="e">
        <f t="shared" si="56"/>
        <v>#REF!</v>
      </c>
      <c r="FG79" s="41" t="e">
        <f t="shared" si="56"/>
        <v>#REF!</v>
      </c>
      <c r="FH79" s="41" t="e">
        <f t="shared" si="56"/>
        <v>#REF!</v>
      </c>
      <c r="FI79" s="41" t="e">
        <f t="shared" si="56"/>
        <v>#REF!</v>
      </c>
      <c r="FJ79" s="41" t="e">
        <f t="shared" si="56"/>
        <v>#REF!</v>
      </c>
      <c r="FK79" s="41" t="e">
        <f t="shared" si="56"/>
        <v>#REF!</v>
      </c>
      <c r="FL79" s="41" t="e">
        <f t="shared" si="56"/>
        <v>#REF!</v>
      </c>
      <c r="FM79" s="41" t="e">
        <f t="shared" si="56"/>
        <v>#REF!</v>
      </c>
      <c r="FN79" s="41" t="e">
        <f t="shared" si="56"/>
        <v>#REF!</v>
      </c>
      <c r="FO79" s="41" t="e">
        <f t="shared" si="56"/>
        <v>#REF!</v>
      </c>
      <c r="FP79" s="41" t="e">
        <f t="shared" si="73"/>
        <v>#REF!</v>
      </c>
      <c r="FQ79" s="41" t="e">
        <f t="shared" si="73"/>
        <v>#REF!</v>
      </c>
      <c r="FR79" s="41" t="e">
        <f t="shared" si="73"/>
        <v>#REF!</v>
      </c>
      <c r="FS79" s="41" t="e">
        <f t="shared" si="73"/>
        <v>#REF!</v>
      </c>
      <c r="FT79" s="41" t="e">
        <f t="shared" si="73"/>
        <v>#REF!</v>
      </c>
      <c r="FU79" s="41" t="e">
        <f t="shared" si="70"/>
        <v>#REF!</v>
      </c>
      <c r="FV79" s="41" t="e">
        <f t="shared" si="70"/>
        <v>#REF!</v>
      </c>
      <c r="FW79" s="41" t="e">
        <f t="shared" si="70"/>
        <v>#REF!</v>
      </c>
      <c r="FX79" s="41" t="e">
        <f t="shared" si="70"/>
        <v>#REF!</v>
      </c>
      <c r="FY79" s="41" t="e">
        <f t="shared" si="70"/>
        <v>#REF!</v>
      </c>
      <c r="FZ79" s="41" t="e">
        <f t="shared" si="70"/>
        <v>#REF!</v>
      </c>
      <c r="GA79" s="41" t="e">
        <f t="shared" si="70"/>
        <v>#REF!</v>
      </c>
      <c r="GB79" s="41" t="e">
        <f t="shared" si="70"/>
        <v>#REF!</v>
      </c>
      <c r="GC79" s="41" t="e">
        <f t="shared" si="70"/>
        <v>#REF!</v>
      </c>
      <c r="GD79" s="41" t="e">
        <f t="shared" si="70"/>
        <v>#REF!</v>
      </c>
      <c r="GE79" s="41" t="e">
        <f t="shared" si="70"/>
        <v>#REF!</v>
      </c>
      <c r="GF79" s="41" t="e">
        <f t="shared" si="70"/>
        <v>#REF!</v>
      </c>
      <c r="GG79" s="41" t="e">
        <f t="shared" si="70"/>
        <v>#REF!</v>
      </c>
      <c r="GH79" s="41" t="e">
        <f t="shared" si="66"/>
        <v>#REF!</v>
      </c>
      <c r="GI79" s="41" t="e">
        <f t="shared" si="58"/>
        <v>#REF!</v>
      </c>
      <c r="GJ79" s="41" t="e">
        <f t="shared" si="58"/>
        <v>#REF!</v>
      </c>
      <c r="GK79" s="41" t="e">
        <f t="shared" si="58"/>
        <v>#REF!</v>
      </c>
      <c r="GL79" s="41" t="e">
        <f t="shared" si="75"/>
        <v>#REF!</v>
      </c>
      <c r="GM79" s="41" t="e">
        <f t="shared" si="75"/>
        <v>#REF!</v>
      </c>
      <c r="GN79" s="41" t="e">
        <f t="shared" si="75"/>
        <v>#REF!</v>
      </c>
      <c r="GO79" s="41" t="e">
        <f t="shared" si="75"/>
        <v>#REF!</v>
      </c>
      <c r="GP79" s="41" t="e">
        <f t="shared" si="75"/>
        <v>#REF!</v>
      </c>
      <c r="GQ79" s="41" t="e">
        <f t="shared" si="75"/>
        <v>#REF!</v>
      </c>
      <c r="GR79" s="41" t="e">
        <f t="shared" si="75"/>
        <v>#REF!</v>
      </c>
      <c r="GS79" s="41" t="e">
        <f t="shared" si="75"/>
        <v>#REF!</v>
      </c>
      <c r="GT79" s="41" t="e">
        <f t="shared" si="75"/>
        <v>#REF!</v>
      </c>
      <c r="GU79" s="41" t="e">
        <f t="shared" si="75"/>
        <v>#REF!</v>
      </c>
      <c r="GV79" s="41" t="e">
        <f t="shared" si="75"/>
        <v>#REF!</v>
      </c>
      <c r="GW79" s="41" t="e">
        <f t="shared" si="75"/>
        <v>#REF!</v>
      </c>
      <c r="GX79" s="41" t="e">
        <f t="shared" si="75"/>
        <v>#REF!</v>
      </c>
      <c r="GY79" s="41" t="e">
        <f t="shared" si="59"/>
        <v>#REF!</v>
      </c>
      <c r="GZ79" s="41" t="e">
        <f t="shared" si="59"/>
        <v>#REF!</v>
      </c>
      <c r="HA79" s="41" t="e">
        <f t="shared" si="59"/>
        <v>#REF!</v>
      </c>
      <c r="HB79" s="41" t="e">
        <f t="shared" si="59"/>
        <v>#REF!</v>
      </c>
      <c r="HC79" s="41" t="e">
        <f t="shared" si="59"/>
        <v>#REF!</v>
      </c>
      <c r="HD79" s="41" t="e">
        <f t="shared" si="59"/>
        <v>#REF!</v>
      </c>
      <c r="HE79" s="41" t="e">
        <f t="shared" si="62"/>
        <v>#REF!</v>
      </c>
      <c r="HF79" s="41" t="e">
        <f t="shared" si="62"/>
        <v>#REF!</v>
      </c>
      <c r="HG79" s="41" t="e">
        <f t="shared" si="62"/>
        <v>#REF!</v>
      </c>
      <c r="HH79" s="41" t="e">
        <f t="shared" si="62"/>
        <v>#REF!</v>
      </c>
      <c r="HI79" s="41" t="e">
        <f t="shared" si="62"/>
        <v>#REF!</v>
      </c>
      <c r="HJ79" s="41" t="e">
        <f t="shared" si="62"/>
        <v>#REF!</v>
      </c>
    </row>
    <row r="80" spans="1:218" ht="14.4" x14ac:dyDescent="0.3">
      <c r="A80" s="42">
        <v>77</v>
      </c>
      <c r="B80" s="43" t="e">
        <f>'CMM1 - AUX CALC'!$BZ$67</f>
        <v>#REF!</v>
      </c>
      <c r="CA80" s="41" t="e">
        <f>$B80/(_xlfn.SINGLE(PrazoConcessao)*12-CA$3+1)</f>
        <v>#REF!</v>
      </c>
      <c r="CB80" s="41" t="e">
        <f t="shared" si="74"/>
        <v>#REF!</v>
      </c>
      <c r="CC80" s="41" t="e">
        <f t="shared" si="74"/>
        <v>#REF!</v>
      </c>
      <c r="CD80" s="41" t="e">
        <f t="shared" si="74"/>
        <v>#REF!</v>
      </c>
      <c r="CE80" s="41" t="e">
        <f t="shared" si="74"/>
        <v>#REF!</v>
      </c>
      <c r="CF80" s="41" t="e">
        <f t="shared" si="67"/>
        <v>#REF!</v>
      </c>
      <c r="CG80" s="41" t="e">
        <f t="shared" si="67"/>
        <v>#REF!</v>
      </c>
      <c r="CH80" s="41" t="e">
        <f t="shared" si="67"/>
        <v>#REF!</v>
      </c>
      <c r="CI80" s="41" t="e">
        <f t="shared" si="67"/>
        <v>#REF!</v>
      </c>
      <c r="CJ80" s="41" t="e">
        <f t="shared" si="67"/>
        <v>#REF!</v>
      </c>
      <c r="CK80" s="41" t="e">
        <f t="shared" si="67"/>
        <v>#REF!</v>
      </c>
      <c r="CL80" s="41" t="e">
        <f t="shared" si="67"/>
        <v>#REF!</v>
      </c>
      <c r="CM80" s="41" t="e">
        <f t="shared" si="67"/>
        <v>#REF!</v>
      </c>
      <c r="CN80" s="41" t="e">
        <f t="shared" si="67"/>
        <v>#REF!</v>
      </c>
      <c r="CO80" s="41" t="e">
        <f t="shared" si="67"/>
        <v>#REF!</v>
      </c>
      <c r="CP80" s="41" t="e">
        <f t="shared" si="67"/>
        <v>#REF!</v>
      </c>
      <c r="CQ80" s="41" t="e">
        <f t="shared" si="63"/>
        <v>#REF!</v>
      </c>
      <c r="CR80" s="41" t="e">
        <f t="shared" si="63"/>
        <v>#REF!</v>
      </c>
      <c r="CS80" s="41" t="e">
        <f t="shared" si="63"/>
        <v>#REF!</v>
      </c>
      <c r="CT80" s="41" t="e">
        <f t="shared" si="63"/>
        <v>#REF!</v>
      </c>
      <c r="CU80" s="41" t="e">
        <f t="shared" si="63"/>
        <v>#REF!</v>
      </c>
      <c r="CV80" s="41" t="e">
        <f t="shared" si="63"/>
        <v>#REF!</v>
      </c>
      <c r="CW80" s="41" t="e">
        <f t="shared" si="63"/>
        <v>#REF!</v>
      </c>
      <c r="CX80" s="41" t="e">
        <f t="shared" si="63"/>
        <v>#REF!</v>
      </c>
      <c r="CY80" s="41" t="e">
        <f t="shared" si="63"/>
        <v>#REF!</v>
      </c>
      <c r="CZ80" s="41" t="e">
        <f t="shared" si="63"/>
        <v>#REF!</v>
      </c>
      <c r="DA80" s="41" t="e">
        <f t="shared" si="63"/>
        <v>#REF!</v>
      </c>
      <c r="DB80" s="41" t="e">
        <f t="shared" si="63"/>
        <v>#REF!</v>
      </c>
      <c r="DC80" s="41" t="e">
        <f t="shared" si="63"/>
        <v>#REF!</v>
      </c>
      <c r="DD80" s="41" t="e">
        <f t="shared" si="71"/>
        <v>#REF!</v>
      </c>
      <c r="DE80" s="41" t="e">
        <f t="shared" si="71"/>
        <v>#REF!</v>
      </c>
      <c r="DF80" s="41" t="e">
        <f t="shared" si="71"/>
        <v>#REF!</v>
      </c>
      <c r="DG80" s="41" t="e">
        <f t="shared" si="71"/>
        <v>#REF!</v>
      </c>
      <c r="DH80" s="41" t="e">
        <f t="shared" si="71"/>
        <v>#REF!</v>
      </c>
      <c r="DI80" s="41" t="e">
        <f t="shared" si="68"/>
        <v>#REF!</v>
      </c>
      <c r="DJ80" s="41" t="e">
        <f t="shared" si="68"/>
        <v>#REF!</v>
      </c>
      <c r="DK80" s="41" t="e">
        <f t="shared" si="68"/>
        <v>#REF!</v>
      </c>
      <c r="DL80" s="41" t="e">
        <f t="shared" si="68"/>
        <v>#REF!</v>
      </c>
      <c r="DM80" s="41" t="e">
        <f t="shared" si="68"/>
        <v>#REF!</v>
      </c>
      <c r="DN80" s="41" t="e">
        <f t="shared" si="68"/>
        <v>#REF!</v>
      </c>
      <c r="DO80" s="41" t="e">
        <f t="shared" si="68"/>
        <v>#REF!</v>
      </c>
      <c r="DP80" s="41" t="e">
        <f t="shared" si="68"/>
        <v>#REF!</v>
      </c>
      <c r="DQ80" s="41" t="e">
        <f t="shared" si="68"/>
        <v>#REF!</v>
      </c>
      <c r="DR80" s="41" t="e">
        <f t="shared" si="68"/>
        <v>#REF!</v>
      </c>
      <c r="DS80" s="41" t="e">
        <f t="shared" si="68"/>
        <v>#REF!</v>
      </c>
      <c r="DT80" s="41" t="e">
        <f t="shared" si="68"/>
        <v>#REF!</v>
      </c>
      <c r="DU80" s="41" t="e">
        <f t="shared" si="68"/>
        <v>#REF!</v>
      </c>
      <c r="DV80" s="41" t="e">
        <f t="shared" si="64"/>
        <v>#REF!</v>
      </c>
      <c r="DW80" s="41" t="e">
        <f t="shared" si="54"/>
        <v>#REF!</v>
      </c>
      <c r="DX80" s="41" t="e">
        <f t="shared" si="54"/>
        <v>#REF!</v>
      </c>
      <c r="DY80" s="41" t="e">
        <f t="shared" si="54"/>
        <v>#REF!</v>
      </c>
      <c r="DZ80" s="41" t="e">
        <f t="shared" si="54"/>
        <v>#REF!</v>
      </c>
      <c r="EA80" s="41" t="e">
        <f t="shared" si="54"/>
        <v>#REF!</v>
      </c>
      <c r="EB80" s="41" t="e">
        <f t="shared" si="54"/>
        <v>#REF!</v>
      </c>
      <c r="EC80" s="41" t="e">
        <f t="shared" si="54"/>
        <v>#REF!</v>
      </c>
      <c r="ED80" s="41" t="e">
        <f t="shared" si="54"/>
        <v>#REF!</v>
      </c>
      <c r="EE80" s="41" t="e">
        <f t="shared" si="54"/>
        <v>#REF!</v>
      </c>
      <c r="EF80" s="41" t="e">
        <f t="shared" si="54"/>
        <v>#REF!</v>
      </c>
      <c r="EG80" s="41" t="e">
        <f t="shared" si="54"/>
        <v>#REF!</v>
      </c>
      <c r="EH80" s="41" t="e">
        <f t="shared" si="54"/>
        <v>#REF!</v>
      </c>
      <c r="EI80" s="41" t="e">
        <f t="shared" si="54"/>
        <v>#REF!</v>
      </c>
      <c r="EJ80" s="41" t="e">
        <f t="shared" si="72"/>
        <v>#REF!</v>
      </c>
      <c r="EK80" s="41" t="e">
        <f t="shared" si="72"/>
        <v>#REF!</v>
      </c>
      <c r="EL80" s="41" t="e">
        <f t="shared" si="72"/>
        <v>#REF!</v>
      </c>
      <c r="EM80" s="41" t="e">
        <f t="shared" si="72"/>
        <v>#REF!</v>
      </c>
      <c r="EN80" s="41" t="e">
        <f t="shared" si="72"/>
        <v>#REF!</v>
      </c>
      <c r="EO80" s="41" t="e">
        <f t="shared" si="69"/>
        <v>#REF!</v>
      </c>
      <c r="EP80" s="41" t="e">
        <f t="shared" si="69"/>
        <v>#REF!</v>
      </c>
      <c r="EQ80" s="41" t="e">
        <f t="shared" si="69"/>
        <v>#REF!</v>
      </c>
      <c r="ER80" s="41" t="e">
        <f t="shared" si="69"/>
        <v>#REF!</v>
      </c>
      <c r="ES80" s="41" t="e">
        <f t="shared" si="69"/>
        <v>#REF!</v>
      </c>
      <c r="ET80" s="41" t="e">
        <f t="shared" si="69"/>
        <v>#REF!</v>
      </c>
      <c r="EU80" s="41" t="e">
        <f t="shared" si="69"/>
        <v>#REF!</v>
      </c>
      <c r="EV80" s="41" t="e">
        <f t="shared" si="69"/>
        <v>#REF!</v>
      </c>
      <c r="EW80" s="41" t="e">
        <f t="shared" si="69"/>
        <v>#REF!</v>
      </c>
      <c r="EX80" s="41" t="e">
        <f t="shared" si="69"/>
        <v>#REF!</v>
      </c>
      <c r="EY80" s="41" t="e">
        <f t="shared" si="69"/>
        <v>#REF!</v>
      </c>
      <c r="EZ80" s="41" t="e">
        <f t="shared" si="69"/>
        <v>#REF!</v>
      </c>
      <c r="FA80" s="41" t="e">
        <f t="shared" si="69"/>
        <v>#REF!</v>
      </c>
      <c r="FB80" s="41" t="e">
        <f t="shared" si="65"/>
        <v>#REF!</v>
      </c>
      <c r="FC80" s="41" t="e">
        <f t="shared" si="56"/>
        <v>#REF!</v>
      </c>
      <c r="FD80" s="41" t="e">
        <f t="shared" si="56"/>
        <v>#REF!</v>
      </c>
      <c r="FE80" s="41" t="e">
        <f t="shared" si="56"/>
        <v>#REF!</v>
      </c>
      <c r="FF80" s="41" t="e">
        <f t="shared" si="56"/>
        <v>#REF!</v>
      </c>
      <c r="FG80" s="41" t="e">
        <f t="shared" si="56"/>
        <v>#REF!</v>
      </c>
      <c r="FH80" s="41" t="e">
        <f t="shared" si="56"/>
        <v>#REF!</v>
      </c>
      <c r="FI80" s="41" t="e">
        <f t="shared" si="56"/>
        <v>#REF!</v>
      </c>
      <c r="FJ80" s="41" t="e">
        <f t="shared" si="56"/>
        <v>#REF!</v>
      </c>
      <c r="FK80" s="41" t="e">
        <f t="shared" si="56"/>
        <v>#REF!</v>
      </c>
      <c r="FL80" s="41" t="e">
        <f t="shared" si="56"/>
        <v>#REF!</v>
      </c>
      <c r="FM80" s="41" t="e">
        <f t="shared" si="56"/>
        <v>#REF!</v>
      </c>
      <c r="FN80" s="41" t="e">
        <f t="shared" si="56"/>
        <v>#REF!</v>
      </c>
      <c r="FO80" s="41" t="e">
        <f t="shared" si="56"/>
        <v>#REF!</v>
      </c>
      <c r="FP80" s="41" t="e">
        <f t="shared" si="73"/>
        <v>#REF!</v>
      </c>
      <c r="FQ80" s="41" t="e">
        <f t="shared" si="73"/>
        <v>#REF!</v>
      </c>
      <c r="FR80" s="41" t="e">
        <f t="shared" si="73"/>
        <v>#REF!</v>
      </c>
      <c r="FS80" s="41" t="e">
        <f t="shared" si="73"/>
        <v>#REF!</v>
      </c>
      <c r="FT80" s="41" t="e">
        <f t="shared" si="73"/>
        <v>#REF!</v>
      </c>
      <c r="FU80" s="41" t="e">
        <f t="shared" si="70"/>
        <v>#REF!</v>
      </c>
      <c r="FV80" s="41" t="e">
        <f t="shared" si="70"/>
        <v>#REF!</v>
      </c>
      <c r="FW80" s="41" t="e">
        <f t="shared" si="70"/>
        <v>#REF!</v>
      </c>
      <c r="FX80" s="41" t="e">
        <f t="shared" si="70"/>
        <v>#REF!</v>
      </c>
      <c r="FY80" s="41" t="e">
        <f t="shared" si="70"/>
        <v>#REF!</v>
      </c>
      <c r="FZ80" s="41" t="e">
        <f t="shared" si="70"/>
        <v>#REF!</v>
      </c>
      <c r="GA80" s="41" t="e">
        <f t="shared" si="70"/>
        <v>#REF!</v>
      </c>
      <c r="GB80" s="41" t="e">
        <f t="shared" si="70"/>
        <v>#REF!</v>
      </c>
      <c r="GC80" s="41" t="e">
        <f t="shared" si="70"/>
        <v>#REF!</v>
      </c>
      <c r="GD80" s="41" t="e">
        <f t="shared" si="70"/>
        <v>#REF!</v>
      </c>
      <c r="GE80" s="41" t="e">
        <f t="shared" si="70"/>
        <v>#REF!</v>
      </c>
      <c r="GF80" s="41" t="e">
        <f t="shared" si="70"/>
        <v>#REF!</v>
      </c>
      <c r="GG80" s="41" t="e">
        <f t="shared" si="70"/>
        <v>#REF!</v>
      </c>
      <c r="GH80" s="41" t="e">
        <f t="shared" si="66"/>
        <v>#REF!</v>
      </c>
      <c r="GI80" s="41" t="e">
        <f t="shared" si="58"/>
        <v>#REF!</v>
      </c>
      <c r="GJ80" s="41" t="e">
        <f t="shared" si="58"/>
        <v>#REF!</v>
      </c>
      <c r="GK80" s="41" t="e">
        <f t="shared" si="58"/>
        <v>#REF!</v>
      </c>
      <c r="GL80" s="41" t="e">
        <f t="shared" si="75"/>
        <v>#REF!</v>
      </c>
      <c r="GM80" s="41" t="e">
        <f t="shared" si="75"/>
        <v>#REF!</v>
      </c>
      <c r="GN80" s="41" t="e">
        <f t="shared" si="75"/>
        <v>#REF!</v>
      </c>
      <c r="GO80" s="41" t="e">
        <f t="shared" si="75"/>
        <v>#REF!</v>
      </c>
      <c r="GP80" s="41" t="e">
        <f t="shared" si="75"/>
        <v>#REF!</v>
      </c>
      <c r="GQ80" s="41" t="e">
        <f t="shared" si="75"/>
        <v>#REF!</v>
      </c>
      <c r="GR80" s="41" t="e">
        <f t="shared" si="75"/>
        <v>#REF!</v>
      </c>
      <c r="GS80" s="41" t="e">
        <f t="shared" si="75"/>
        <v>#REF!</v>
      </c>
      <c r="GT80" s="41" t="e">
        <f t="shared" si="75"/>
        <v>#REF!</v>
      </c>
      <c r="GU80" s="41" t="e">
        <f t="shared" si="75"/>
        <v>#REF!</v>
      </c>
      <c r="GV80" s="41" t="e">
        <f t="shared" si="75"/>
        <v>#REF!</v>
      </c>
      <c r="GW80" s="41" t="e">
        <f t="shared" si="75"/>
        <v>#REF!</v>
      </c>
      <c r="GX80" s="41" t="e">
        <f t="shared" si="75"/>
        <v>#REF!</v>
      </c>
      <c r="GY80" s="41" t="e">
        <f t="shared" si="59"/>
        <v>#REF!</v>
      </c>
      <c r="GZ80" s="41" t="e">
        <f t="shared" si="59"/>
        <v>#REF!</v>
      </c>
      <c r="HA80" s="41" t="e">
        <f t="shared" si="59"/>
        <v>#REF!</v>
      </c>
      <c r="HB80" s="41" t="e">
        <f t="shared" si="59"/>
        <v>#REF!</v>
      </c>
      <c r="HC80" s="41" t="e">
        <f t="shared" si="59"/>
        <v>#REF!</v>
      </c>
      <c r="HD80" s="41" t="e">
        <f t="shared" si="59"/>
        <v>#REF!</v>
      </c>
      <c r="HE80" s="41" t="e">
        <f t="shared" si="62"/>
        <v>#REF!</v>
      </c>
      <c r="HF80" s="41" t="e">
        <f t="shared" si="62"/>
        <v>#REF!</v>
      </c>
      <c r="HG80" s="41" t="e">
        <f t="shared" si="62"/>
        <v>#REF!</v>
      </c>
      <c r="HH80" s="41" t="e">
        <f t="shared" si="62"/>
        <v>#REF!</v>
      </c>
      <c r="HI80" s="41" t="e">
        <f t="shared" si="62"/>
        <v>#REF!</v>
      </c>
      <c r="HJ80" s="41" t="e">
        <f t="shared" si="62"/>
        <v>#REF!</v>
      </c>
    </row>
    <row r="81" spans="1:218" ht="14.4" x14ac:dyDescent="0.3">
      <c r="A81" s="42">
        <v>78</v>
      </c>
      <c r="B81" s="43" t="e">
        <f>'CMM1 - AUX CALC'!$CA$67</f>
        <v>#REF!</v>
      </c>
      <c r="CB81" s="41" t="e">
        <f>$B81/(_xlfn.SINGLE(PrazoConcessao)*12-CB$3+1)</f>
        <v>#REF!</v>
      </c>
      <c r="CC81" s="41" t="e">
        <f t="shared" si="74"/>
        <v>#REF!</v>
      </c>
      <c r="CD81" s="41" t="e">
        <f t="shared" si="74"/>
        <v>#REF!</v>
      </c>
      <c r="CE81" s="41" t="e">
        <f t="shared" si="74"/>
        <v>#REF!</v>
      </c>
      <c r="CF81" s="41" t="e">
        <f t="shared" si="67"/>
        <v>#REF!</v>
      </c>
      <c r="CG81" s="41" t="e">
        <f t="shared" si="67"/>
        <v>#REF!</v>
      </c>
      <c r="CH81" s="41" t="e">
        <f t="shared" si="67"/>
        <v>#REF!</v>
      </c>
      <c r="CI81" s="41" t="e">
        <f t="shared" si="67"/>
        <v>#REF!</v>
      </c>
      <c r="CJ81" s="41" t="e">
        <f t="shared" si="67"/>
        <v>#REF!</v>
      </c>
      <c r="CK81" s="41" t="e">
        <f t="shared" si="67"/>
        <v>#REF!</v>
      </c>
      <c r="CL81" s="41" t="e">
        <f t="shared" si="67"/>
        <v>#REF!</v>
      </c>
      <c r="CM81" s="41" t="e">
        <f t="shared" si="67"/>
        <v>#REF!</v>
      </c>
      <c r="CN81" s="41" t="e">
        <f t="shared" si="67"/>
        <v>#REF!</v>
      </c>
      <c r="CO81" s="41" t="e">
        <f t="shared" si="67"/>
        <v>#REF!</v>
      </c>
      <c r="CP81" s="41" t="e">
        <f t="shared" si="67"/>
        <v>#REF!</v>
      </c>
      <c r="CQ81" s="41" t="e">
        <f t="shared" si="63"/>
        <v>#REF!</v>
      </c>
      <c r="CR81" s="41" t="e">
        <f t="shared" si="63"/>
        <v>#REF!</v>
      </c>
      <c r="CS81" s="41" t="e">
        <f t="shared" si="63"/>
        <v>#REF!</v>
      </c>
      <c r="CT81" s="41" t="e">
        <f t="shared" si="63"/>
        <v>#REF!</v>
      </c>
      <c r="CU81" s="41" t="e">
        <f t="shared" si="63"/>
        <v>#REF!</v>
      </c>
      <c r="CV81" s="41" t="e">
        <f t="shared" si="63"/>
        <v>#REF!</v>
      </c>
      <c r="CW81" s="41" t="e">
        <f t="shared" si="63"/>
        <v>#REF!</v>
      </c>
      <c r="CX81" s="41" t="e">
        <f t="shared" si="63"/>
        <v>#REF!</v>
      </c>
      <c r="CY81" s="41" t="e">
        <f t="shared" si="63"/>
        <v>#REF!</v>
      </c>
      <c r="CZ81" s="41" t="e">
        <f t="shared" si="63"/>
        <v>#REF!</v>
      </c>
      <c r="DA81" s="41" t="e">
        <f t="shared" si="63"/>
        <v>#REF!</v>
      </c>
      <c r="DB81" s="41" t="e">
        <f t="shared" si="63"/>
        <v>#REF!</v>
      </c>
      <c r="DC81" s="41" t="e">
        <f t="shared" si="63"/>
        <v>#REF!</v>
      </c>
      <c r="DD81" s="41" t="e">
        <f t="shared" si="71"/>
        <v>#REF!</v>
      </c>
      <c r="DE81" s="41" t="e">
        <f t="shared" si="71"/>
        <v>#REF!</v>
      </c>
      <c r="DF81" s="41" t="e">
        <f t="shared" si="71"/>
        <v>#REF!</v>
      </c>
      <c r="DG81" s="41" t="e">
        <f t="shared" si="71"/>
        <v>#REF!</v>
      </c>
      <c r="DH81" s="41" t="e">
        <f t="shared" si="71"/>
        <v>#REF!</v>
      </c>
      <c r="DI81" s="41" t="e">
        <f t="shared" si="68"/>
        <v>#REF!</v>
      </c>
      <c r="DJ81" s="41" t="e">
        <f t="shared" si="68"/>
        <v>#REF!</v>
      </c>
      <c r="DK81" s="41" t="e">
        <f t="shared" si="68"/>
        <v>#REF!</v>
      </c>
      <c r="DL81" s="41" t="e">
        <f t="shared" si="68"/>
        <v>#REF!</v>
      </c>
      <c r="DM81" s="41" t="e">
        <f t="shared" si="68"/>
        <v>#REF!</v>
      </c>
      <c r="DN81" s="41" t="e">
        <f t="shared" si="68"/>
        <v>#REF!</v>
      </c>
      <c r="DO81" s="41" t="e">
        <f t="shared" si="68"/>
        <v>#REF!</v>
      </c>
      <c r="DP81" s="41" t="e">
        <f t="shared" si="68"/>
        <v>#REF!</v>
      </c>
      <c r="DQ81" s="41" t="e">
        <f t="shared" si="68"/>
        <v>#REF!</v>
      </c>
      <c r="DR81" s="41" t="e">
        <f t="shared" si="68"/>
        <v>#REF!</v>
      </c>
      <c r="DS81" s="41" t="e">
        <f t="shared" si="68"/>
        <v>#REF!</v>
      </c>
      <c r="DT81" s="41" t="e">
        <f t="shared" si="68"/>
        <v>#REF!</v>
      </c>
      <c r="DU81" s="41" t="e">
        <f t="shared" si="68"/>
        <v>#REF!</v>
      </c>
      <c r="DV81" s="41" t="e">
        <f t="shared" si="64"/>
        <v>#REF!</v>
      </c>
      <c r="DW81" s="41" t="e">
        <f t="shared" si="54"/>
        <v>#REF!</v>
      </c>
      <c r="DX81" s="41" t="e">
        <f t="shared" si="54"/>
        <v>#REF!</v>
      </c>
      <c r="DY81" s="41" t="e">
        <f t="shared" si="54"/>
        <v>#REF!</v>
      </c>
      <c r="DZ81" s="41" t="e">
        <f t="shared" si="54"/>
        <v>#REF!</v>
      </c>
      <c r="EA81" s="41" t="e">
        <f t="shared" si="54"/>
        <v>#REF!</v>
      </c>
      <c r="EB81" s="41" t="e">
        <f t="shared" si="54"/>
        <v>#REF!</v>
      </c>
      <c r="EC81" s="41" t="e">
        <f t="shared" si="54"/>
        <v>#REF!</v>
      </c>
      <c r="ED81" s="41" t="e">
        <f t="shared" si="54"/>
        <v>#REF!</v>
      </c>
      <c r="EE81" s="41" t="e">
        <f t="shared" si="54"/>
        <v>#REF!</v>
      </c>
      <c r="EF81" s="41" t="e">
        <f t="shared" si="54"/>
        <v>#REF!</v>
      </c>
      <c r="EG81" s="41" t="e">
        <f t="shared" si="54"/>
        <v>#REF!</v>
      </c>
      <c r="EH81" s="41" t="e">
        <f t="shared" si="54"/>
        <v>#REF!</v>
      </c>
      <c r="EI81" s="41" t="e">
        <f t="shared" si="54"/>
        <v>#REF!</v>
      </c>
      <c r="EJ81" s="41" t="e">
        <f t="shared" si="72"/>
        <v>#REF!</v>
      </c>
      <c r="EK81" s="41" t="e">
        <f t="shared" si="72"/>
        <v>#REF!</v>
      </c>
      <c r="EL81" s="41" t="e">
        <f t="shared" si="72"/>
        <v>#REF!</v>
      </c>
      <c r="EM81" s="41" t="e">
        <f t="shared" si="72"/>
        <v>#REF!</v>
      </c>
      <c r="EN81" s="41" t="e">
        <f t="shared" si="72"/>
        <v>#REF!</v>
      </c>
      <c r="EO81" s="41" t="e">
        <f t="shared" si="69"/>
        <v>#REF!</v>
      </c>
      <c r="EP81" s="41" t="e">
        <f t="shared" si="69"/>
        <v>#REF!</v>
      </c>
      <c r="EQ81" s="41" t="e">
        <f t="shared" si="69"/>
        <v>#REF!</v>
      </c>
      <c r="ER81" s="41" t="e">
        <f t="shared" si="69"/>
        <v>#REF!</v>
      </c>
      <c r="ES81" s="41" t="e">
        <f t="shared" si="69"/>
        <v>#REF!</v>
      </c>
      <c r="ET81" s="41" t="e">
        <f t="shared" si="69"/>
        <v>#REF!</v>
      </c>
      <c r="EU81" s="41" t="e">
        <f t="shared" si="69"/>
        <v>#REF!</v>
      </c>
      <c r="EV81" s="41" t="e">
        <f t="shared" si="69"/>
        <v>#REF!</v>
      </c>
      <c r="EW81" s="41" t="e">
        <f t="shared" si="69"/>
        <v>#REF!</v>
      </c>
      <c r="EX81" s="41" t="e">
        <f t="shared" si="69"/>
        <v>#REF!</v>
      </c>
      <c r="EY81" s="41" t="e">
        <f t="shared" si="69"/>
        <v>#REF!</v>
      </c>
      <c r="EZ81" s="41" t="e">
        <f t="shared" si="69"/>
        <v>#REF!</v>
      </c>
      <c r="FA81" s="41" t="e">
        <f t="shared" si="69"/>
        <v>#REF!</v>
      </c>
      <c r="FB81" s="41" t="e">
        <f t="shared" si="65"/>
        <v>#REF!</v>
      </c>
      <c r="FC81" s="41" t="e">
        <f t="shared" si="56"/>
        <v>#REF!</v>
      </c>
      <c r="FD81" s="41" t="e">
        <f t="shared" si="56"/>
        <v>#REF!</v>
      </c>
      <c r="FE81" s="41" t="e">
        <f t="shared" si="56"/>
        <v>#REF!</v>
      </c>
      <c r="FF81" s="41" t="e">
        <f t="shared" si="56"/>
        <v>#REF!</v>
      </c>
      <c r="FG81" s="41" t="e">
        <f t="shared" si="56"/>
        <v>#REF!</v>
      </c>
      <c r="FH81" s="41" t="e">
        <f t="shared" si="56"/>
        <v>#REF!</v>
      </c>
      <c r="FI81" s="41" t="e">
        <f t="shared" si="56"/>
        <v>#REF!</v>
      </c>
      <c r="FJ81" s="41" t="e">
        <f t="shared" si="56"/>
        <v>#REF!</v>
      </c>
      <c r="FK81" s="41" t="e">
        <f t="shared" si="56"/>
        <v>#REF!</v>
      </c>
      <c r="FL81" s="41" t="e">
        <f t="shared" si="56"/>
        <v>#REF!</v>
      </c>
      <c r="FM81" s="41" t="e">
        <f t="shared" si="56"/>
        <v>#REF!</v>
      </c>
      <c r="FN81" s="41" t="e">
        <f t="shared" si="56"/>
        <v>#REF!</v>
      </c>
      <c r="FO81" s="41" t="e">
        <f t="shared" si="56"/>
        <v>#REF!</v>
      </c>
      <c r="FP81" s="41" t="e">
        <f t="shared" si="73"/>
        <v>#REF!</v>
      </c>
      <c r="FQ81" s="41" t="e">
        <f t="shared" si="73"/>
        <v>#REF!</v>
      </c>
      <c r="FR81" s="41" t="e">
        <f t="shared" si="73"/>
        <v>#REF!</v>
      </c>
      <c r="FS81" s="41" t="e">
        <f t="shared" si="73"/>
        <v>#REF!</v>
      </c>
      <c r="FT81" s="41" t="e">
        <f t="shared" si="73"/>
        <v>#REF!</v>
      </c>
      <c r="FU81" s="41" t="e">
        <f t="shared" si="70"/>
        <v>#REF!</v>
      </c>
      <c r="FV81" s="41" t="e">
        <f t="shared" si="70"/>
        <v>#REF!</v>
      </c>
      <c r="FW81" s="41" t="e">
        <f t="shared" si="70"/>
        <v>#REF!</v>
      </c>
      <c r="FX81" s="41" t="e">
        <f t="shared" si="70"/>
        <v>#REF!</v>
      </c>
      <c r="FY81" s="41" t="e">
        <f t="shared" si="70"/>
        <v>#REF!</v>
      </c>
      <c r="FZ81" s="41" t="e">
        <f t="shared" si="70"/>
        <v>#REF!</v>
      </c>
      <c r="GA81" s="41" t="e">
        <f t="shared" si="70"/>
        <v>#REF!</v>
      </c>
      <c r="GB81" s="41" t="e">
        <f t="shared" si="70"/>
        <v>#REF!</v>
      </c>
      <c r="GC81" s="41" t="e">
        <f t="shared" si="70"/>
        <v>#REF!</v>
      </c>
      <c r="GD81" s="41" t="e">
        <f t="shared" si="70"/>
        <v>#REF!</v>
      </c>
      <c r="GE81" s="41" t="e">
        <f t="shared" si="70"/>
        <v>#REF!</v>
      </c>
      <c r="GF81" s="41" t="e">
        <f t="shared" si="70"/>
        <v>#REF!</v>
      </c>
      <c r="GG81" s="41" t="e">
        <f t="shared" si="70"/>
        <v>#REF!</v>
      </c>
      <c r="GH81" s="41" t="e">
        <f t="shared" si="66"/>
        <v>#REF!</v>
      </c>
      <c r="GI81" s="41" t="e">
        <f t="shared" si="58"/>
        <v>#REF!</v>
      </c>
      <c r="GJ81" s="41" t="e">
        <f t="shared" si="58"/>
        <v>#REF!</v>
      </c>
      <c r="GK81" s="41" t="e">
        <f t="shared" si="58"/>
        <v>#REF!</v>
      </c>
      <c r="GL81" s="41" t="e">
        <f t="shared" si="75"/>
        <v>#REF!</v>
      </c>
      <c r="GM81" s="41" t="e">
        <f t="shared" si="75"/>
        <v>#REF!</v>
      </c>
      <c r="GN81" s="41" t="e">
        <f t="shared" si="75"/>
        <v>#REF!</v>
      </c>
      <c r="GO81" s="41" t="e">
        <f t="shared" si="75"/>
        <v>#REF!</v>
      </c>
      <c r="GP81" s="41" t="e">
        <f t="shared" si="75"/>
        <v>#REF!</v>
      </c>
      <c r="GQ81" s="41" t="e">
        <f t="shared" si="75"/>
        <v>#REF!</v>
      </c>
      <c r="GR81" s="41" t="e">
        <f t="shared" si="75"/>
        <v>#REF!</v>
      </c>
      <c r="GS81" s="41" t="e">
        <f t="shared" si="75"/>
        <v>#REF!</v>
      </c>
      <c r="GT81" s="41" t="e">
        <f t="shared" si="75"/>
        <v>#REF!</v>
      </c>
      <c r="GU81" s="41" t="e">
        <f t="shared" si="75"/>
        <v>#REF!</v>
      </c>
      <c r="GV81" s="41" t="e">
        <f t="shared" si="75"/>
        <v>#REF!</v>
      </c>
      <c r="GW81" s="41" t="e">
        <f t="shared" si="75"/>
        <v>#REF!</v>
      </c>
      <c r="GX81" s="41" t="e">
        <f t="shared" si="75"/>
        <v>#REF!</v>
      </c>
      <c r="GY81" s="41" t="e">
        <f t="shared" si="59"/>
        <v>#REF!</v>
      </c>
      <c r="GZ81" s="41" t="e">
        <f t="shared" si="59"/>
        <v>#REF!</v>
      </c>
      <c r="HA81" s="41" t="e">
        <f t="shared" si="59"/>
        <v>#REF!</v>
      </c>
      <c r="HB81" s="41" t="e">
        <f t="shared" si="59"/>
        <v>#REF!</v>
      </c>
      <c r="HC81" s="41" t="e">
        <f t="shared" si="59"/>
        <v>#REF!</v>
      </c>
      <c r="HD81" s="41" t="e">
        <f t="shared" si="59"/>
        <v>#REF!</v>
      </c>
      <c r="HE81" s="41" t="e">
        <f t="shared" si="62"/>
        <v>#REF!</v>
      </c>
      <c r="HF81" s="41" t="e">
        <f t="shared" si="62"/>
        <v>#REF!</v>
      </c>
      <c r="HG81" s="41" t="e">
        <f t="shared" si="62"/>
        <v>#REF!</v>
      </c>
      <c r="HH81" s="41" t="e">
        <f t="shared" si="62"/>
        <v>#REF!</v>
      </c>
      <c r="HI81" s="41" t="e">
        <f t="shared" si="62"/>
        <v>#REF!</v>
      </c>
      <c r="HJ81" s="41" t="e">
        <f t="shared" si="62"/>
        <v>#REF!</v>
      </c>
    </row>
    <row r="82" spans="1:218" ht="14.4" x14ac:dyDescent="0.3">
      <c r="A82" s="42">
        <v>79</v>
      </c>
      <c r="B82" s="43" t="e">
        <f>'CMM1 - AUX CALC'!$CB$67</f>
        <v>#REF!</v>
      </c>
      <c r="CC82" s="41" t="e">
        <f>$B82/(_xlfn.SINGLE(PrazoConcessao)*12-CC$3+1)</f>
        <v>#REF!</v>
      </c>
      <c r="CD82" s="41" t="e">
        <f t="shared" si="74"/>
        <v>#REF!</v>
      </c>
      <c r="CE82" s="41" t="e">
        <f t="shared" si="74"/>
        <v>#REF!</v>
      </c>
      <c r="CF82" s="41" t="e">
        <f t="shared" si="67"/>
        <v>#REF!</v>
      </c>
      <c r="CG82" s="41" t="e">
        <f t="shared" si="67"/>
        <v>#REF!</v>
      </c>
      <c r="CH82" s="41" t="e">
        <f t="shared" si="67"/>
        <v>#REF!</v>
      </c>
      <c r="CI82" s="41" t="e">
        <f t="shared" si="67"/>
        <v>#REF!</v>
      </c>
      <c r="CJ82" s="41" t="e">
        <f t="shared" si="67"/>
        <v>#REF!</v>
      </c>
      <c r="CK82" s="41" t="e">
        <f t="shared" si="67"/>
        <v>#REF!</v>
      </c>
      <c r="CL82" s="41" t="e">
        <f t="shared" si="67"/>
        <v>#REF!</v>
      </c>
      <c r="CM82" s="41" t="e">
        <f t="shared" si="67"/>
        <v>#REF!</v>
      </c>
      <c r="CN82" s="41" t="e">
        <f t="shared" si="67"/>
        <v>#REF!</v>
      </c>
      <c r="CO82" s="41" t="e">
        <f t="shared" si="67"/>
        <v>#REF!</v>
      </c>
      <c r="CP82" s="41" t="e">
        <f t="shared" si="67"/>
        <v>#REF!</v>
      </c>
      <c r="CQ82" s="41" t="e">
        <f t="shared" si="63"/>
        <v>#REF!</v>
      </c>
      <c r="CR82" s="41" t="e">
        <f t="shared" si="63"/>
        <v>#REF!</v>
      </c>
      <c r="CS82" s="41" t="e">
        <f t="shared" si="63"/>
        <v>#REF!</v>
      </c>
      <c r="CT82" s="41" t="e">
        <f t="shared" si="63"/>
        <v>#REF!</v>
      </c>
      <c r="CU82" s="41" t="e">
        <f t="shared" si="63"/>
        <v>#REF!</v>
      </c>
      <c r="CV82" s="41" t="e">
        <f t="shared" si="63"/>
        <v>#REF!</v>
      </c>
      <c r="CW82" s="41" t="e">
        <f t="shared" si="63"/>
        <v>#REF!</v>
      </c>
      <c r="CX82" s="41" t="e">
        <f t="shared" si="63"/>
        <v>#REF!</v>
      </c>
      <c r="CY82" s="41" t="e">
        <f t="shared" si="63"/>
        <v>#REF!</v>
      </c>
      <c r="CZ82" s="41" t="e">
        <f t="shared" si="63"/>
        <v>#REF!</v>
      </c>
      <c r="DA82" s="41" t="e">
        <f t="shared" si="63"/>
        <v>#REF!</v>
      </c>
      <c r="DB82" s="41" t="e">
        <f t="shared" si="63"/>
        <v>#REF!</v>
      </c>
      <c r="DC82" s="41" t="e">
        <f t="shared" si="63"/>
        <v>#REF!</v>
      </c>
      <c r="DD82" s="41" t="e">
        <f t="shared" si="71"/>
        <v>#REF!</v>
      </c>
      <c r="DE82" s="41" t="e">
        <f t="shared" si="71"/>
        <v>#REF!</v>
      </c>
      <c r="DF82" s="41" t="e">
        <f t="shared" si="71"/>
        <v>#REF!</v>
      </c>
      <c r="DG82" s="41" t="e">
        <f t="shared" si="71"/>
        <v>#REF!</v>
      </c>
      <c r="DH82" s="41" t="e">
        <f t="shared" si="71"/>
        <v>#REF!</v>
      </c>
      <c r="DI82" s="41" t="e">
        <f t="shared" si="68"/>
        <v>#REF!</v>
      </c>
      <c r="DJ82" s="41" t="e">
        <f t="shared" si="68"/>
        <v>#REF!</v>
      </c>
      <c r="DK82" s="41" t="e">
        <f t="shared" si="68"/>
        <v>#REF!</v>
      </c>
      <c r="DL82" s="41" t="e">
        <f t="shared" si="68"/>
        <v>#REF!</v>
      </c>
      <c r="DM82" s="41" t="e">
        <f t="shared" si="68"/>
        <v>#REF!</v>
      </c>
      <c r="DN82" s="41" t="e">
        <f t="shared" si="68"/>
        <v>#REF!</v>
      </c>
      <c r="DO82" s="41" t="e">
        <f t="shared" si="68"/>
        <v>#REF!</v>
      </c>
      <c r="DP82" s="41" t="e">
        <f t="shared" si="68"/>
        <v>#REF!</v>
      </c>
      <c r="DQ82" s="41" t="e">
        <f t="shared" si="68"/>
        <v>#REF!</v>
      </c>
      <c r="DR82" s="41" t="e">
        <f t="shared" si="68"/>
        <v>#REF!</v>
      </c>
      <c r="DS82" s="41" t="e">
        <f t="shared" si="68"/>
        <v>#REF!</v>
      </c>
      <c r="DT82" s="41" t="e">
        <f t="shared" si="68"/>
        <v>#REF!</v>
      </c>
      <c r="DU82" s="41" t="e">
        <f t="shared" si="68"/>
        <v>#REF!</v>
      </c>
      <c r="DV82" s="41" t="e">
        <f t="shared" si="64"/>
        <v>#REF!</v>
      </c>
      <c r="DW82" s="41" t="e">
        <f t="shared" si="54"/>
        <v>#REF!</v>
      </c>
      <c r="DX82" s="41" t="e">
        <f t="shared" si="54"/>
        <v>#REF!</v>
      </c>
      <c r="DY82" s="41" t="e">
        <f t="shared" si="54"/>
        <v>#REF!</v>
      </c>
      <c r="DZ82" s="41" t="e">
        <f t="shared" si="54"/>
        <v>#REF!</v>
      </c>
      <c r="EA82" s="41" t="e">
        <f t="shared" si="54"/>
        <v>#REF!</v>
      </c>
      <c r="EB82" s="41" t="e">
        <f t="shared" si="54"/>
        <v>#REF!</v>
      </c>
      <c r="EC82" s="41" t="e">
        <f t="shared" si="54"/>
        <v>#REF!</v>
      </c>
      <c r="ED82" s="41" t="e">
        <f t="shared" si="54"/>
        <v>#REF!</v>
      </c>
      <c r="EE82" s="41" t="e">
        <f t="shared" si="54"/>
        <v>#REF!</v>
      </c>
      <c r="EF82" s="41" t="e">
        <f t="shared" si="54"/>
        <v>#REF!</v>
      </c>
      <c r="EG82" s="41" t="e">
        <f t="shared" si="54"/>
        <v>#REF!</v>
      </c>
      <c r="EH82" s="41" t="e">
        <f t="shared" si="54"/>
        <v>#REF!</v>
      </c>
      <c r="EI82" s="41" t="e">
        <f t="shared" si="54"/>
        <v>#REF!</v>
      </c>
      <c r="EJ82" s="41" t="e">
        <f t="shared" si="72"/>
        <v>#REF!</v>
      </c>
      <c r="EK82" s="41" t="e">
        <f t="shared" si="72"/>
        <v>#REF!</v>
      </c>
      <c r="EL82" s="41" t="e">
        <f t="shared" si="72"/>
        <v>#REF!</v>
      </c>
      <c r="EM82" s="41" t="e">
        <f t="shared" si="72"/>
        <v>#REF!</v>
      </c>
      <c r="EN82" s="41" t="e">
        <f t="shared" si="72"/>
        <v>#REF!</v>
      </c>
      <c r="EO82" s="41" t="e">
        <f t="shared" si="69"/>
        <v>#REF!</v>
      </c>
      <c r="EP82" s="41" t="e">
        <f t="shared" si="69"/>
        <v>#REF!</v>
      </c>
      <c r="EQ82" s="41" t="e">
        <f t="shared" si="69"/>
        <v>#REF!</v>
      </c>
      <c r="ER82" s="41" t="e">
        <f t="shared" si="69"/>
        <v>#REF!</v>
      </c>
      <c r="ES82" s="41" t="e">
        <f t="shared" si="69"/>
        <v>#REF!</v>
      </c>
      <c r="ET82" s="41" t="e">
        <f t="shared" si="69"/>
        <v>#REF!</v>
      </c>
      <c r="EU82" s="41" t="e">
        <f t="shared" si="69"/>
        <v>#REF!</v>
      </c>
      <c r="EV82" s="41" t="e">
        <f t="shared" si="69"/>
        <v>#REF!</v>
      </c>
      <c r="EW82" s="41" t="e">
        <f t="shared" si="69"/>
        <v>#REF!</v>
      </c>
      <c r="EX82" s="41" t="e">
        <f t="shared" si="69"/>
        <v>#REF!</v>
      </c>
      <c r="EY82" s="41" t="e">
        <f t="shared" si="69"/>
        <v>#REF!</v>
      </c>
      <c r="EZ82" s="41" t="e">
        <f t="shared" si="69"/>
        <v>#REF!</v>
      </c>
      <c r="FA82" s="41" t="e">
        <f t="shared" si="69"/>
        <v>#REF!</v>
      </c>
      <c r="FB82" s="41" t="e">
        <f t="shared" si="65"/>
        <v>#REF!</v>
      </c>
      <c r="FC82" s="41" t="e">
        <f t="shared" si="56"/>
        <v>#REF!</v>
      </c>
      <c r="FD82" s="41" t="e">
        <f t="shared" si="56"/>
        <v>#REF!</v>
      </c>
      <c r="FE82" s="41" t="e">
        <f t="shared" si="56"/>
        <v>#REF!</v>
      </c>
      <c r="FF82" s="41" t="e">
        <f t="shared" si="56"/>
        <v>#REF!</v>
      </c>
      <c r="FG82" s="41" t="e">
        <f t="shared" si="56"/>
        <v>#REF!</v>
      </c>
      <c r="FH82" s="41" t="e">
        <f t="shared" si="56"/>
        <v>#REF!</v>
      </c>
      <c r="FI82" s="41" t="e">
        <f t="shared" si="56"/>
        <v>#REF!</v>
      </c>
      <c r="FJ82" s="41" t="e">
        <f t="shared" si="56"/>
        <v>#REF!</v>
      </c>
      <c r="FK82" s="41" t="e">
        <f t="shared" si="56"/>
        <v>#REF!</v>
      </c>
      <c r="FL82" s="41" t="e">
        <f t="shared" si="56"/>
        <v>#REF!</v>
      </c>
      <c r="FM82" s="41" t="e">
        <f t="shared" si="56"/>
        <v>#REF!</v>
      </c>
      <c r="FN82" s="41" t="e">
        <f t="shared" si="56"/>
        <v>#REF!</v>
      </c>
      <c r="FO82" s="41" t="e">
        <f t="shared" si="56"/>
        <v>#REF!</v>
      </c>
      <c r="FP82" s="41" t="e">
        <f t="shared" si="73"/>
        <v>#REF!</v>
      </c>
      <c r="FQ82" s="41" t="e">
        <f t="shared" si="73"/>
        <v>#REF!</v>
      </c>
      <c r="FR82" s="41" t="e">
        <f t="shared" si="73"/>
        <v>#REF!</v>
      </c>
      <c r="FS82" s="41" t="e">
        <f t="shared" si="73"/>
        <v>#REF!</v>
      </c>
      <c r="FT82" s="41" t="e">
        <f t="shared" si="73"/>
        <v>#REF!</v>
      </c>
      <c r="FU82" s="41" t="e">
        <f t="shared" si="70"/>
        <v>#REF!</v>
      </c>
      <c r="FV82" s="41" t="e">
        <f t="shared" si="70"/>
        <v>#REF!</v>
      </c>
      <c r="FW82" s="41" t="e">
        <f t="shared" si="70"/>
        <v>#REF!</v>
      </c>
      <c r="FX82" s="41" t="e">
        <f t="shared" si="70"/>
        <v>#REF!</v>
      </c>
      <c r="FY82" s="41" t="e">
        <f t="shared" si="70"/>
        <v>#REF!</v>
      </c>
      <c r="FZ82" s="41" t="e">
        <f t="shared" si="70"/>
        <v>#REF!</v>
      </c>
      <c r="GA82" s="41" t="e">
        <f t="shared" si="70"/>
        <v>#REF!</v>
      </c>
      <c r="GB82" s="41" t="e">
        <f t="shared" si="70"/>
        <v>#REF!</v>
      </c>
      <c r="GC82" s="41" t="e">
        <f t="shared" si="70"/>
        <v>#REF!</v>
      </c>
      <c r="GD82" s="41" t="e">
        <f t="shared" si="70"/>
        <v>#REF!</v>
      </c>
      <c r="GE82" s="41" t="e">
        <f t="shared" si="70"/>
        <v>#REF!</v>
      </c>
      <c r="GF82" s="41" t="e">
        <f t="shared" si="70"/>
        <v>#REF!</v>
      </c>
      <c r="GG82" s="41" t="e">
        <f t="shared" si="70"/>
        <v>#REF!</v>
      </c>
      <c r="GH82" s="41" t="e">
        <f t="shared" si="66"/>
        <v>#REF!</v>
      </c>
      <c r="GI82" s="41" t="e">
        <f t="shared" si="58"/>
        <v>#REF!</v>
      </c>
      <c r="GJ82" s="41" t="e">
        <f t="shared" si="58"/>
        <v>#REF!</v>
      </c>
      <c r="GK82" s="41" t="e">
        <f t="shared" si="58"/>
        <v>#REF!</v>
      </c>
      <c r="GL82" s="41" t="e">
        <f t="shared" si="75"/>
        <v>#REF!</v>
      </c>
      <c r="GM82" s="41" t="e">
        <f t="shared" si="75"/>
        <v>#REF!</v>
      </c>
      <c r="GN82" s="41" t="e">
        <f t="shared" si="75"/>
        <v>#REF!</v>
      </c>
      <c r="GO82" s="41" t="e">
        <f t="shared" si="75"/>
        <v>#REF!</v>
      </c>
      <c r="GP82" s="41" t="e">
        <f t="shared" si="75"/>
        <v>#REF!</v>
      </c>
      <c r="GQ82" s="41" t="e">
        <f t="shared" si="75"/>
        <v>#REF!</v>
      </c>
      <c r="GR82" s="41" t="e">
        <f t="shared" si="75"/>
        <v>#REF!</v>
      </c>
      <c r="GS82" s="41" t="e">
        <f t="shared" si="75"/>
        <v>#REF!</v>
      </c>
      <c r="GT82" s="41" t="e">
        <f t="shared" si="75"/>
        <v>#REF!</v>
      </c>
      <c r="GU82" s="41" t="e">
        <f t="shared" si="75"/>
        <v>#REF!</v>
      </c>
      <c r="GV82" s="41" t="e">
        <f t="shared" si="75"/>
        <v>#REF!</v>
      </c>
      <c r="GW82" s="41" t="e">
        <f t="shared" si="75"/>
        <v>#REF!</v>
      </c>
      <c r="GX82" s="41" t="e">
        <f t="shared" si="75"/>
        <v>#REF!</v>
      </c>
      <c r="GY82" s="41" t="e">
        <f t="shared" si="59"/>
        <v>#REF!</v>
      </c>
      <c r="GZ82" s="41" t="e">
        <f t="shared" si="59"/>
        <v>#REF!</v>
      </c>
      <c r="HA82" s="41" t="e">
        <f t="shared" si="59"/>
        <v>#REF!</v>
      </c>
      <c r="HB82" s="41" t="e">
        <f t="shared" si="59"/>
        <v>#REF!</v>
      </c>
      <c r="HC82" s="41" t="e">
        <f t="shared" si="59"/>
        <v>#REF!</v>
      </c>
      <c r="HD82" s="41" t="e">
        <f t="shared" si="59"/>
        <v>#REF!</v>
      </c>
      <c r="HE82" s="41" t="e">
        <f t="shared" si="62"/>
        <v>#REF!</v>
      </c>
      <c r="HF82" s="41" t="e">
        <f t="shared" si="62"/>
        <v>#REF!</v>
      </c>
      <c r="HG82" s="41" t="e">
        <f t="shared" si="62"/>
        <v>#REF!</v>
      </c>
      <c r="HH82" s="41" t="e">
        <f t="shared" si="62"/>
        <v>#REF!</v>
      </c>
      <c r="HI82" s="41" t="e">
        <f t="shared" si="62"/>
        <v>#REF!</v>
      </c>
      <c r="HJ82" s="41" t="e">
        <f t="shared" si="62"/>
        <v>#REF!</v>
      </c>
    </row>
    <row r="83" spans="1:218" ht="14.4" x14ac:dyDescent="0.3">
      <c r="A83" s="42">
        <v>80</v>
      </c>
      <c r="B83" s="43" t="e">
        <f>'CMM1 - AUX CALC'!$CC$67</f>
        <v>#REF!</v>
      </c>
      <c r="CD83" s="41" t="e">
        <f>$B83/(_xlfn.SINGLE(PrazoConcessao)*12-CD$3+1)</f>
        <v>#REF!</v>
      </c>
      <c r="CE83" s="41" t="e">
        <f t="shared" si="74"/>
        <v>#REF!</v>
      </c>
      <c r="CF83" s="41" t="e">
        <f t="shared" si="67"/>
        <v>#REF!</v>
      </c>
      <c r="CG83" s="41" t="e">
        <f t="shared" si="67"/>
        <v>#REF!</v>
      </c>
      <c r="CH83" s="41" t="e">
        <f t="shared" si="67"/>
        <v>#REF!</v>
      </c>
      <c r="CI83" s="41" t="e">
        <f t="shared" si="67"/>
        <v>#REF!</v>
      </c>
      <c r="CJ83" s="41" t="e">
        <f t="shared" si="67"/>
        <v>#REF!</v>
      </c>
      <c r="CK83" s="41" t="e">
        <f t="shared" si="67"/>
        <v>#REF!</v>
      </c>
      <c r="CL83" s="41" t="e">
        <f t="shared" si="67"/>
        <v>#REF!</v>
      </c>
      <c r="CM83" s="41" t="e">
        <f t="shared" si="67"/>
        <v>#REF!</v>
      </c>
      <c r="CN83" s="41" t="e">
        <f t="shared" si="67"/>
        <v>#REF!</v>
      </c>
      <c r="CO83" s="41" t="e">
        <f t="shared" si="67"/>
        <v>#REF!</v>
      </c>
      <c r="CP83" s="41" t="e">
        <f t="shared" si="67"/>
        <v>#REF!</v>
      </c>
      <c r="CQ83" s="41" t="e">
        <f t="shared" si="63"/>
        <v>#REF!</v>
      </c>
      <c r="CR83" s="41" t="e">
        <f t="shared" si="63"/>
        <v>#REF!</v>
      </c>
      <c r="CS83" s="41" t="e">
        <f t="shared" si="63"/>
        <v>#REF!</v>
      </c>
      <c r="CT83" s="41" t="e">
        <f t="shared" si="63"/>
        <v>#REF!</v>
      </c>
      <c r="CU83" s="41" t="e">
        <f t="shared" si="63"/>
        <v>#REF!</v>
      </c>
      <c r="CV83" s="41" t="e">
        <f t="shared" si="63"/>
        <v>#REF!</v>
      </c>
      <c r="CW83" s="41" t="e">
        <f t="shared" si="63"/>
        <v>#REF!</v>
      </c>
      <c r="CX83" s="41" t="e">
        <f t="shared" si="63"/>
        <v>#REF!</v>
      </c>
      <c r="CY83" s="41" t="e">
        <f t="shared" si="63"/>
        <v>#REF!</v>
      </c>
      <c r="CZ83" s="41" t="e">
        <f t="shared" si="63"/>
        <v>#REF!</v>
      </c>
      <c r="DA83" s="41" t="e">
        <f t="shared" si="63"/>
        <v>#REF!</v>
      </c>
      <c r="DB83" s="41" t="e">
        <f t="shared" si="63"/>
        <v>#REF!</v>
      </c>
      <c r="DC83" s="41" t="e">
        <f t="shared" si="63"/>
        <v>#REF!</v>
      </c>
      <c r="DD83" s="41" t="e">
        <f t="shared" si="71"/>
        <v>#REF!</v>
      </c>
      <c r="DE83" s="41" t="e">
        <f t="shared" si="71"/>
        <v>#REF!</v>
      </c>
      <c r="DF83" s="41" t="e">
        <f t="shared" si="71"/>
        <v>#REF!</v>
      </c>
      <c r="DG83" s="41" t="e">
        <f t="shared" si="71"/>
        <v>#REF!</v>
      </c>
      <c r="DH83" s="41" t="e">
        <f t="shared" si="71"/>
        <v>#REF!</v>
      </c>
      <c r="DI83" s="41" t="e">
        <f t="shared" si="68"/>
        <v>#REF!</v>
      </c>
      <c r="DJ83" s="41" t="e">
        <f t="shared" si="68"/>
        <v>#REF!</v>
      </c>
      <c r="DK83" s="41" t="e">
        <f t="shared" si="68"/>
        <v>#REF!</v>
      </c>
      <c r="DL83" s="41" t="e">
        <f t="shared" si="68"/>
        <v>#REF!</v>
      </c>
      <c r="DM83" s="41" t="e">
        <f t="shared" si="68"/>
        <v>#REF!</v>
      </c>
      <c r="DN83" s="41" t="e">
        <f t="shared" si="68"/>
        <v>#REF!</v>
      </c>
      <c r="DO83" s="41" t="e">
        <f t="shared" si="68"/>
        <v>#REF!</v>
      </c>
      <c r="DP83" s="41" t="e">
        <f t="shared" si="68"/>
        <v>#REF!</v>
      </c>
      <c r="DQ83" s="41" t="e">
        <f t="shared" si="68"/>
        <v>#REF!</v>
      </c>
      <c r="DR83" s="41" t="e">
        <f t="shared" si="68"/>
        <v>#REF!</v>
      </c>
      <c r="DS83" s="41" t="e">
        <f t="shared" si="68"/>
        <v>#REF!</v>
      </c>
      <c r="DT83" s="41" t="e">
        <f t="shared" si="68"/>
        <v>#REF!</v>
      </c>
      <c r="DU83" s="41" t="e">
        <f t="shared" si="68"/>
        <v>#REF!</v>
      </c>
      <c r="DV83" s="41" t="e">
        <f t="shared" si="64"/>
        <v>#REF!</v>
      </c>
      <c r="DW83" s="41" t="e">
        <f t="shared" si="54"/>
        <v>#REF!</v>
      </c>
      <c r="DX83" s="41" t="e">
        <f t="shared" si="54"/>
        <v>#REF!</v>
      </c>
      <c r="DY83" s="41" t="e">
        <f t="shared" si="54"/>
        <v>#REF!</v>
      </c>
      <c r="DZ83" s="41" t="e">
        <f t="shared" si="54"/>
        <v>#REF!</v>
      </c>
      <c r="EA83" s="41" t="e">
        <f t="shared" si="54"/>
        <v>#REF!</v>
      </c>
      <c r="EB83" s="41" t="e">
        <f t="shared" si="54"/>
        <v>#REF!</v>
      </c>
      <c r="EC83" s="41" t="e">
        <f t="shared" si="54"/>
        <v>#REF!</v>
      </c>
      <c r="ED83" s="41" t="e">
        <f t="shared" si="54"/>
        <v>#REF!</v>
      </c>
      <c r="EE83" s="41" t="e">
        <f t="shared" si="54"/>
        <v>#REF!</v>
      </c>
      <c r="EF83" s="41" t="e">
        <f t="shared" si="54"/>
        <v>#REF!</v>
      </c>
      <c r="EG83" s="41" t="e">
        <f t="shared" si="54"/>
        <v>#REF!</v>
      </c>
      <c r="EH83" s="41" t="e">
        <f t="shared" si="54"/>
        <v>#REF!</v>
      </c>
      <c r="EI83" s="41" t="e">
        <f t="shared" si="54"/>
        <v>#REF!</v>
      </c>
      <c r="EJ83" s="41" t="e">
        <f t="shared" si="72"/>
        <v>#REF!</v>
      </c>
      <c r="EK83" s="41" t="e">
        <f t="shared" si="72"/>
        <v>#REF!</v>
      </c>
      <c r="EL83" s="41" t="e">
        <f t="shared" si="72"/>
        <v>#REF!</v>
      </c>
      <c r="EM83" s="41" t="e">
        <f t="shared" si="72"/>
        <v>#REF!</v>
      </c>
      <c r="EN83" s="41" t="e">
        <f t="shared" si="72"/>
        <v>#REF!</v>
      </c>
      <c r="EO83" s="41" t="e">
        <f t="shared" si="69"/>
        <v>#REF!</v>
      </c>
      <c r="EP83" s="41" t="e">
        <f t="shared" si="69"/>
        <v>#REF!</v>
      </c>
      <c r="EQ83" s="41" t="e">
        <f t="shared" si="69"/>
        <v>#REF!</v>
      </c>
      <c r="ER83" s="41" t="e">
        <f t="shared" si="69"/>
        <v>#REF!</v>
      </c>
      <c r="ES83" s="41" t="e">
        <f t="shared" si="69"/>
        <v>#REF!</v>
      </c>
      <c r="ET83" s="41" t="e">
        <f t="shared" si="69"/>
        <v>#REF!</v>
      </c>
      <c r="EU83" s="41" t="e">
        <f t="shared" si="69"/>
        <v>#REF!</v>
      </c>
      <c r="EV83" s="41" t="e">
        <f t="shared" si="69"/>
        <v>#REF!</v>
      </c>
      <c r="EW83" s="41" t="e">
        <f t="shared" si="69"/>
        <v>#REF!</v>
      </c>
      <c r="EX83" s="41" t="e">
        <f t="shared" si="69"/>
        <v>#REF!</v>
      </c>
      <c r="EY83" s="41" t="e">
        <f t="shared" si="69"/>
        <v>#REF!</v>
      </c>
      <c r="EZ83" s="41" t="e">
        <f t="shared" si="69"/>
        <v>#REF!</v>
      </c>
      <c r="FA83" s="41" t="e">
        <f t="shared" si="69"/>
        <v>#REF!</v>
      </c>
      <c r="FB83" s="41" t="e">
        <f t="shared" si="65"/>
        <v>#REF!</v>
      </c>
      <c r="FC83" s="41" t="e">
        <f t="shared" si="56"/>
        <v>#REF!</v>
      </c>
      <c r="FD83" s="41" t="e">
        <f t="shared" si="56"/>
        <v>#REF!</v>
      </c>
      <c r="FE83" s="41" t="e">
        <f t="shared" si="56"/>
        <v>#REF!</v>
      </c>
      <c r="FF83" s="41" t="e">
        <f t="shared" si="56"/>
        <v>#REF!</v>
      </c>
      <c r="FG83" s="41" t="e">
        <f t="shared" si="56"/>
        <v>#REF!</v>
      </c>
      <c r="FH83" s="41" t="e">
        <f t="shared" si="56"/>
        <v>#REF!</v>
      </c>
      <c r="FI83" s="41" t="e">
        <f t="shared" si="56"/>
        <v>#REF!</v>
      </c>
      <c r="FJ83" s="41" t="e">
        <f t="shared" si="56"/>
        <v>#REF!</v>
      </c>
      <c r="FK83" s="41" t="e">
        <f t="shared" si="56"/>
        <v>#REF!</v>
      </c>
      <c r="FL83" s="41" t="e">
        <f t="shared" si="56"/>
        <v>#REF!</v>
      </c>
      <c r="FM83" s="41" t="e">
        <f t="shared" si="56"/>
        <v>#REF!</v>
      </c>
      <c r="FN83" s="41" t="e">
        <f t="shared" si="56"/>
        <v>#REF!</v>
      </c>
      <c r="FO83" s="41" t="e">
        <f t="shared" si="56"/>
        <v>#REF!</v>
      </c>
      <c r="FP83" s="41" t="e">
        <f t="shared" si="73"/>
        <v>#REF!</v>
      </c>
      <c r="FQ83" s="41" t="e">
        <f t="shared" si="73"/>
        <v>#REF!</v>
      </c>
      <c r="FR83" s="41" t="e">
        <f t="shared" si="73"/>
        <v>#REF!</v>
      </c>
      <c r="FS83" s="41" t="e">
        <f t="shared" si="73"/>
        <v>#REF!</v>
      </c>
      <c r="FT83" s="41" t="e">
        <f t="shared" si="73"/>
        <v>#REF!</v>
      </c>
      <c r="FU83" s="41" t="e">
        <f t="shared" si="70"/>
        <v>#REF!</v>
      </c>
      <c r="FV83" s="41" t="e">
        <f t="shared" si="70"/>
        <v>#REF!</v>
      </c>
      <c r="FW83" s="41" t="e">
        <f t="shared" si="70"/>
        <v>#REF!</v>
      </c>
      <c r="FX83" s="41" t="e">
        <f t="shared" si="70"/>
        <v>#REF!</v>
      </c>
      <c r="FY83" s="41" t="e">
        <f t="shared" si="70"/>
        <v>#REF!</v>
      </c>
      <c r="FZ83" s="41" t="e">
        <f t="shared" si="70"/>
        <v>#REF!</v>
      </c>
      <c r="GA83" s="41" t="e">
        <f t="shared" si="70"/>
        <v>#REF!</v>
      </c>
      <c r="GB83" s="41" t="e">
        <f t="shared" si="70"/>
        <v>#REF!</v>
      </c>
      <c r="GC83" s="41" t="e">
        <f t="shared" si="70"/>
        <v>#REF!</v>
      </c>
      <c r="GD83" s="41" t="e">
        <f t="shared" si="70"/>
        <v>#REF!</v>
      </c>
      <c r="GE83" s="41" t="e">
        <f t="shared" si="70"/>
        <v>#REF!</v>
      </c>
      <c r="GF83" s="41" t="e">
        <f t="shared" si="70"/>
        <v>#REF!</v>
      </c>
      <c r="GG83" s="41" t="e">
        <f t="shared" si="70"/>
        <v>#REF!</v>
      </c>
      <c r="GH83" s="41" t="e">
        <f t="shared" si="66"/>
        <v>#REF!</v>
      </c>
      <c r="GI83" s="41" t="e">
        <f t="shared" si="58"/>
        <v>#REF!</v>
      </c>
      <c r="GJ83" s="41" t="e">
        <f t="shared" si="58"/>
        <v>#REF!</v>
      </c>
      <c r="GK83" s="41" t="e">
        <f t="shared" si="58"/>
        <v>#REF!</v>
      </c>
      <c r="GL83" s="41" t="e">
        <f t="shared" si="75"/>
        <v>#REF!</v>
      </c>
      <c r="GM83" s="41" t="e">
        <f t="shared" si="75"/>
        <v>#REF!</v>
      </c>
      <c r="GN83" s="41" t="e">
        <f t="shared" si="75"/>
        <v>#REF!</v>
      </c>
      <c r="GO83" s="41" t="e">
        <f t="shared" si="75"/>
        <v>#REF!</v>
      </c>
      <c r="GP83" s="41" t="e">
        <f t="shared" si="75"/>
        <v>#REF!</v>
      </c>
      <c r="GQ83" s="41" t="e">
        <f t="shared" si="75"/>
        <v>#REF!</v>
      </c>
      <c r="GR83" s="41" t="e">
        <f t="shared" si="75"/>
        <v>#REF!</v>
      </c>
      <c r="GS83" s="41" t="e">
        <f t="shared" si="75"/>
        <v>#REF!</v>
      </c>
      <c r="GT83" s="41" t="e">
        <f t="shared" si="75"/>
        <v>#REF!</v>
      </c>
      <c r="GU83" s="41" t="e">
        <f t="shared" si="75"/>
        <v>#REF!</v>
      </c>
      <c r="GV83" s="41" t="e">
        <f t="shared" si="75"/>
        <v>#REF!</v>
      </c>
      <c r="GW83" s="41" t="e">
        <f t="shared" si="75"/>
        <v>#REF!</v>
      </c>
      <c r="GX83" s="41" t="e">
        <f t="shared" si="75"/>
        <v>#REF!</v>
      </c>
      <c r="GY83" s="41" t="e">
        <f t="shared" si="59"/>
        <v>#REF!</v>
      </c>
      <c r="GZ83" s="41" t="e">
        <f t="shared" si="59"/>
        <v>#REF!</v>
      </c>
      <c r="HA83" s="41" t="e">
        <f t="shared" si="59"/>
        <v>#REF!</v>
      </c>
      <c r="HB83" s="41" t="e">
        <f t="shared" si="59"/>
        <v>#REF!</v>
      </c>
      <c r="HC83" s="41" t="e">
        <f t="shared" si="59"/>
        <v>#REF!</v>
      </c>
      <c r="HD83" s="41" t="e">
        <f t="shared" si="59"/>
        <v>#REF!</v>
      </c>
      <c r="HE83" s="41" t="e">
        <f t="shared" si="62"/>
        <v>#REF!</v>
      </c>
      <c r="HF83" s="41" t="e">
        <f t="shared" si="62"/>
        <v>#REF!</v>
      </c>
      <c r="HG83" s="41" t="e">
        <f t="shared" si="62"/>
        <v>#REF!</v>
      </c>
      <c r="HH83" s="41" t="e">
        <f t="shared" si="62"/>
        <v>#REF!</v>
      </c>
      <c r="HI83" s="41" t="e">
        <f t="shared" si="62"/>
        <v>#REF!</v>
      </c>
      <c r="HJ83" s="41" t="e">
        <f t="shared" si="62"/>
        <v>#REF!</v>
      </c>
    </row>
    <row r="84" spans="1:218" ht="14.4" x14ac:dyDescent="0.3">
      <c r="A84" s="42">
        <v>81</v>
      </c>
      <c r="B84" s="43" t="e">
        <f>'CMM1 - AUX CALC'!$CD$67</f>
        <v>#REF!</v>
      </c>
      <c r="CE84" s="41" t="e">
        <f>$B84/(_xlfn.SINGLE(PrazoConcessao)*12-CE$3+1)</f>
        <v>#REF!</v>
      </c>
      <c r="CF84" s="41" t="e">
        <f t="shared" si="67"/>
        <v>#REF!</v>
      </c>
      <c r="CG84" s="41" t="e">
        <f t="shared" si="67"/>
        <v>#REF!</v>
      </c>
      <c r="CH84" s="41" t="e">
        <f t="shared" si="67"/>
        <v>#REF!</v>
      </c>
      <c r="CI84" s="41" t="e">
        <f t="shared" si="67"/>
        <v>#REF!</v>
      </c>
      <c r="CJ84" s="41" t="e">
        <f t="shared" si="67"/>
        <v>#REF!</v>
      </c>
      <c r="CK84" s="41" t="e">
        <f t="shared" si="67"/>
        <v>#REF!</v>
      </c>
      <c r="CL84" s="41" t="e">
        <f t="shared" si="67"/>
        <v>#REF!</v>
      </c>
      <c r="CM84" s="41" t="e">
        <f t="shared" si="67"/>
        <v>#REF!</v>
      </c>
      <c r="CN84" s="41" t="e">
        <f t="shared" si="67"/>
        <v>#REF!</v>
      </c>
      <c r="CO84" s="41" t="e">
        <f t="shared" si="67"/>
        <v>#REF!</v>
      </c>
      <c r="CP84" s="41" t="e">
        <f t="shared" si="67"/>
        <v>#REF!</v>
      </c>
      <c r="CQ84" s="41" t="e">
        <f t="shared" si="63"/>
        <v>#REF!</v>
      </c>
      <c r="CR84" s="41" t="e">
        <f t="shared" si="63"/>
        <v>#REF!</v>
      </c>
      <c r="CS84" s="41" t="e">
        <f t="shared" si="63"/>
        <v>#REF!</v>
      </c>
      <c r="CT84" s="41" t="e">
        <f t="shared" si="63"/>
        <v>#REF!</v>
      </c>
      <c r="CU84" s="41" t="e">
        <f t="shared" si="63"/>
        <v>#REF!</v>
      </c>
      <c r="CV84" s="41" t="e">
        <f t="shared" si="63"/>
        <v>#REF!</v>
      </c>
      <c r="CW84" s="41" t="e">
        <f t="shared" si="63"/>
        <v>#REF!</v>
      </c>
      <c r="CX84" s="41" t="e">
        <f t="shared" si="63"/>
        <v>#REF!</v>
      </c>
      <c r="CY84" s="41" t="e">
        <f t="shared" si="63"/>
        <v>#REF!</v>
      </c>
      <c r="CZ84" s="41" t="e">
        <f t="shared" si="63"/>
        <v>#REF!</v>
      </c>
      <c r="DA84" s="41" t="e">
        <f t="shared" si="63"/>
        <v>#REF!</v>
      </c>
      <c r="DB84" s="41" t="e">
        <f t="shared" si="63"/>
        <v>#REF!</v>
      </c>
      <c r="DC84" s="41" t="e">
        <f t="shared" si="63"/>
        <v>#REF!</v>
      </c>
      <c r="DD84" s="41" t="e">
        <f t="shared" si="71"/>
        <v>#REF!</v>
      </c>
      <c r="DE84" s="41" t="e">
        <f t="shared" si="71"/>
        <v>#REF!</v>
      </c>
      <c r="DF84" s="41" t="e">
        <f t="shared" si="71"/>
        <v>#REF!</v>
      </c>
      <c r="DG84" s="41" t="e">
        <f t="shared" si="71"/>
        <v>#REF!</v>
      </c>
      <c r="DH84" s="41" t="e">
        <f t="shared" si="71"/>
        <v>#REF!</v>
      </c>
      <c r="DI84" s="41" t="e">
        <f t="shared" si="68"/>
        <v>#REF!</v>
      </c>
      <c r="DJ84" s="41" t="e">
        <f t="shared" si="68"/>
        <v>#REF!</v>
      </c>
      <c r="DK84" s="41" t="e">
        <f t="shared" si="68"/>
        <v>#REF!</v>
      </c>
      <c r="DL84" s="41" t="e">
        <f t="shared" si="68"/>
        <v>#REF!</v>
      </c>
      <c r="DM84" s="41" t="e">
        <f t="shared" si="68"/>
        <v>#REF!</v>
      </c>
      <c r="DN84" s="41" t="e">
        <f t="shared" si="68"/>
        <v>#REF!</v>
      </c>
      <c r="DO84" s="41" t="e">
        <f t="shared" si="68"/>
        <v>#REF!</v>
      </c>
      <c r="DP84" s="41" t="e">
        <f t="shared" si="68"/>
        <v>#REF!</v>
      </c>
      <c r="DQ84" s="41" t="e">
        <f t="shared" si="68"/>
        <v>#REF!</v>
      </c>
      <c r="DR84" s="41" t="e">
        <f t="shared" si="68"/>
        <v>#REF!</v>
      </c>
      <c r="DS84" s="41" t="e">
        <f t="shared" si="68"/>
        <v>#REF!</v>
      </c>
      <c r="DT84" s="41" t="e">
        <f t="shared" si="68"/>
        <v>#REF!</v>
      </c>
      <c r="DU84" s="41" t="e">
        <f t="shared" si="68"/>
        <v>#REF!</v>
      </c>
      <c r="DV84" s="41" t="e">
        <f t="shared" si="64"/>
        <v>#REF!</v>
      </c>
      <c r="DW84" s="41" t="e">
        <f t="shared" si="54"/>
        <v>#REF!</v>
      </c>
      <c r="DX84" s="41" t="e">
        <f t="shared" si="54"/>
        <v>#REF!</v>
      </c>
      <c r="DY84" s="41" t="e">
        <f t="shared" si="54"/>
        <v>#REF!</v>
      </c>
      <c r="DZ84" s="41" t="e">
        <f t="shared" si="54"/>
        <v>#REF!</v>
      </c>
      <c r="EA84" s="41" t="e">
        <f t="shared" si="54"/>
        <v>#REF!</v>
      </c>
      <c r="EB84" s="41" t="e">
        <f t="shared" si="54"/>
        <v>#REF!</v>
      </c>
      <c r="EC84" s="41" t="e">
        <f t="shared" si="54"/>
        <v>#REF!</v>
      </c>
      <c r="ED84" s="41" t="e">
        <f t="shared" si="54"/>
        <v>#REF!</v>
      </c>
      <c r="EE84" s="41" t="e">
        <f t="shared" si="54"/>
        <v>#REF!</v>
      </c>
      <c r="EF84" s="41" t="e">
        <f t="shared" si="54"/>
        <v>#REF!</v>
      </c>
      <c r="EG84" s="41" t="e">
        <f t="shared" si="54"/>
        <v>#REF!</v>
      </c>
      <c r="EH84" s="41" t="e">
        <f t="shared" si="54"/>
        <v>#REF!</v>
      </c>
      <c r="EI84" s="41" t="e">
        <f t="shared" si="54"/>
        <v>#REF!</v>
      </c>
      <c r="EJ84" s="41" t="e">
        <f t="shared" si="72"/>
        <v>#REF!</v>
      </c>
      <c r="EK84" s="41" t="e">
        <f t="shared" si="72"/>
        <v>#REF!</v>
      </c>
      <c r="EL84" s="41" t="e">
        <f t="shared" si="72"/>
        <v>#REF!</v>
      </c>
      <c r="EM84" s="41" t="e">
        <f t="shared" si="72"/>
        <v>#REF!</v>
      </c>
      <c r="EN84" s="41" t="e">
        <f t="shared" si="72"/>
        <v>#REF!</v>
      </c>
      <c r="EO84" s="41" t="e">
        <f t="shared" si="69"/>
        <v>#REF!</v>
      </c>
      <c r="EP84" s="41" t="e">
        <f t="shared" si="69"/>
        <v>#REF!</v>
      </c>
      <c r="EQ84" s="41" t="e">
        <f t="shared" si="69"/>
        <v>#REF!</v>
      </c>
      <c r="ER84" s="41" t="e">
        <f t="shared" si="69"/>
        <v>#REF!</v>
      </c>
      <c r="ES84" s="41" t="e">
        <f t="shared" si="69"/>
        <v>#REF!</v>
      </c>
      <c r="ET84" s="41" t="e">
        <f t="shared" si="69"/>
        <v>#REF!</v>
      </c>
      <c r="EU84" s="41" t="e">
        <f t="shared" si="69"/>
        <v>#REF!</v>
      </c>
      <c r="EV84" s="41" t="e">
        <f t="shared" si="69"/>
        <v>#REF!</v>
      </c>
      <c r="EW84" s="41" t="e">
        <f t="shared" si="69"/>
        <v>#REF!</v>
      </c>
      <c r="EX84" s="41" t="e">
        <f t="shared" si="69"/>
        <v>#REF!</v>
      </c>
      <c r="EY84" s="41" t="e">
        <f t="shared" si="69"/>
        <v>#REF!</v>
      </c>
      <c r="EZ84" s="41" t="e">
        <f t="shared" si="69"/>
        <v>#REF!</v>
      </c>
      <c r="FA84" s="41" t="e">
        <f t="shared" si="69"/>
        <v>#REF!</v>
      </c>
      <c r="FB84" s="41" t="e">
        <f t="shared" si="65"/>
        <v>#REF!</v>
      </c>
      <c r="FC84" s="41" t="e">
        <f t="shared" si="56"/>
        <v>#REF!</v>
      </c>
      <c r="FD84" s="41" t="e">
        <f t="shared" si="56"/>
        <v>#REF!</v>
      </c>
      <c r="FE84" s="41" t="e">
        <f t="shared" si="56"/>
        <v>#REF!</v>
      </c>
      <c r="FF84" s="41" t="e">
        <f t="shared" si="56"/>
        <v>#REF!</v>
      </c>
      <c r="FG84" s="41" t="e">
        <f t="shared" si="56"/>
        <v>#REF!</v>
      </c>
      <c r="FH84" s="41" t="e">
        <f t="shared" si="56"/>
        <v>#REF!</v>
      </c>
      <c r="FI84" s="41" t="e">
        <f t="shared" si="56"/>
        <v>#REF!</v>
      </c>
      <c r="FJ84" s="41" t="e">
        <f t="shared" si="56"/>
        <v>#REF!</v>
      </c>
      <c r="FK84" s="41" t="e">
        <f t="shared" si="56"/>
        <v>#REF!</v>
      </c>
      <c r="FL84" s="41" t="e">
        <f t="shared" si="56"/>
        <v>#REF!</v>
      </c>
      <c r="FM84" s="41" t="e">
        <f t="shared" si="56"/>
        <v>#REF!</v>
      </c>
      <c r="FN84" s="41" t="e">
        <f t="shared" si="56"/>
        <v>#REF!</v>
      </c>
      <c r="FO84" s="41" t="e">
        <f t="shared" si="56"/>
        <v>#REF!</v>
      </c>
      <c r="FP84" s="41" t="e">
        <f t="shared" si="73"/>
        <v>#REF!</v>
      </c>
      <c r="FQ84" s="41" t="e">
        <f t="shared" si="73"/>
        <v>#REF!</v>
      </c>
      <c r="FR84" s="41" t="e">
        <f t="shared" si="73"/>
        <v>#REF!</v>
      </c>
      <c r="FS84" s="41" t="e">
        <f t="shared" si="73"/>
        <v>#REF!</v>
      </c>
      <c r="FT84" s="41" t="e">
        <f t="shared" si="73"/>
        <v>#REF!</v>
      </c>
      <c r="FU84" s="41" t="e">
        <f t="shared" si="70"/>
        <v>#REF!</v>
      </c>
      <c r="FV84" s="41" t="e">
        <f t="shared" si="70"/>
        <v>#REF!</v>
      </c>
      <c r="FW84" s="41" t="e">
        <f t="shared" si="70"/>
        <v>#REF!</v>
      </c>
      <c r="FX84" s="41" t="e">
        <f t="shared" si="70"/>
        <v>#REF!</v>
      </c>
      <c r="FY84" s="41" t="e">
        <f t="shared" si="70"/>
        <v>#REF!</v>
      </c>
      <c r="FZ84" s="41" t="e">
        <f t="shared" si="70"/>
        <v>#REF!</v>
      </c>
      <c r="GA84" s="41" t="e">
        <f t="shared" si="70"/>
        <v>#REF!</v>
      </c>
      <c r="GB84" s="41" t="e">
        <f t="shared" si="70"/>
        <v>#REF!</v>
      </c>
      <c r="GC84" s="41" t="e">
        <f t="shared" si="70"/>
        <v>#REF!</v>
      </c>
      <c r="GD84" s="41" t="e">
        <f t="shared" si="70"/>
        <v>#REF!</v>
      </c>
      <c r="GE84" s="41" t="e">
        <f t="shared" si="70"/>
        <v>#REF!</v>
      </c>
      <c r="GF84" s="41" t="e">
        <f t="shared" si="70"/>
        <v>#REF!</v>
      </c>
      <c r="GG84" s="41" t="e">
        <f t="shared" si="70"/>
        <v>#REF!</v>
      </c>
      <c r="GH84" s="41" t="e">
        <f t="shared" si="66"/>
        <v>#REF!</v>
      </c>
      <c r="GI84" s="41" t="e">
        <f t="shared" si="58"/>
        <v>#REF!</v>
      </c>
      <c r="GJ84" s="41" t="e">
        <f t="shared" si="58"/>
        <v>#REF!</v>
      </c>
      <c r="GK84" s="41" t="e">
        <f t="shared" si="58"/>
        <v>#REF!</v>
      </c>
      <c r="GL84" s="41" t="e">
        <f t="shared" si="75"/>
        <v>#REF!</v>
      </c>
      <c r="GM84" s="41" t="e">
        <f t="shared" si="75"/>
        <v>#REF!</v>
      </c>
      <c r="GN84" s="41" t="e">
        <f t="shared" si="75"/>
        <v>#REF!</v>
      </c>
      <c r="GO84" s="41" t="e">
        <f t="shared" si="75"/>
        <v>#REF!</v>
      </c>
      <c r="GP84" s="41" t="e">
        <f t="shared" si="75"/>
        <v>#REF!</v>
      </c>
      <c r="GQ84" s="41" t="e">
        <f t="shared" si="75"/>
        <v>#REF!</v>
      </c>
      <c r="GR84" s="41" t="e">
        <f t="shared" si="75"/>
        <v>#REF!</v>
      </c>
      <c r="GS84" s="41" t="e">
        <f t="shared" si="75"/>
        <v>#REF!</v>
      </c>
      <c r="GT84" s="41" t="e">
        <f t="shared" si="75"/>
        <v>#REF!</v>
      </c>
      <c r="GU84" s="41" t="e">
        <f t="shared" si="75"/>
        <v>#REF!</v>
      </c>
      <c r="GV84" s="41" t="e">
        <f t="shared" si="75"/>
        <v>#REF!</v>
      </c>
      <c r="GW84" s="41" t="e">
        <f t="shared" si="75"/>
        <v>#REF!</v>
      </c>
      <c r="GX84" s="41" t="e">
        <f t="shared" si="75"/>
        <v>#REF!</v>
      </c>
      <c r="GY84" s="41" t="e">
        <f t="shared" si="59"/>
        <v>#REF!</v>
      </c>
      <c r="GZ84" s="41" t="e">
        <f t="shared" si="59"/>
        <v>#REF!</v>
      </c>
      <c r="HA84" s="41" t="e">
        <f t="shared" si="59"/>
        <v>#REF!</v>
      </c>
      <c r="HB84" s="41" t="e">
        <f t="shared" si="59"/>
        <v>#REF!</v>
      </c>
      <c r="HC84" s="41" t="e">
        <f t="shared" si="59"/>
        <v>#REF!</v>
      </c>
      <c r="HD84" s="41" t="e">
        <f t="shared" si="59"/>
        <v>#REF!</v>
      </c>
      <c r="HE84" s="41" t="e">
        <f t="shared" si="62"/>
        <v>#REF!</v>
      </c>
      <c r="HF84" s="41" t="e">
        <f t="shared" si="62"/>
        <v>#REF!</v>
      </c>
      <c r="HG84" s="41" t="e">
        <f t="shared" si="62"/>
        <v>#REF!</v>
      </c>
      <c r="HH84" s="41" t="e">
        <f t="shared" si="62"/>
        <v>#REF!</v>
      </c>
      <c r="HI84" s="41" t="e">
        <f t="shared" si="62"/>
        <v>#REF!</v>
      </c>
      <c r="HJ84" s="41" t="e">
        <f t="shared" si="62"/>
        <v>#REF!</v>
      </c>
    </row>
    <row r="85" spans="1:218" ht="14.4" x14ac:dyDescent="0.3">
      <c r="A85" s="42">
        <v>82</v>
      </c>
      <c r="B85" s="43" t="e">
        <f>'CMM1 - AUX CALC'!$CE$67</f>
        <v>#REF!</v>
      </c>
      <c r="CF85" s="41" t="e">
        <f>$B85/(_xlfn.SINGLE(PrazoConcessao)*12-CF$3+1)</f>
        <v>#REF!</v>
      </c>
      <c r="CG85" s="41" t="e">
        <f t="shared" si="67"/>
        <v>#REF!</v>
      </c>
      <c r="CH85" s="41" t="e">
        <f t="shared" si="67"/>
        <v>#REF!</v>
      </c>
      <c r="CI85" s="41" t="e">
        <f t="shared" si="67"/>
        <v>#REF!</v>
      </c>
      <c r="CJ85" s="41" t="e">
        <f t="shared" si="67"/>
        <v>#REF!</v>
      </c>
      <c r="CK85" s="41" t="e">
        <f t="shared" si="67"/>
        <v>#REF!</v>
      </c>
      <c r="CL85" s="41" t="e">
        <f t="shared" si="67"/>
        <v>#REF!</v>
      </c>
      <c r="CM85" s="41" t="e">
        <f t="shared" si="67"/>
        <v>#REF!</v>
      </c>
      <c r="CN85" s="41" t="e">
        <f t="shared" si="67"/>
        <v>#REF!</v>
      </c>
      <c r="CO85" s="41" t="e">
        <f t="shared" si="67"/>
        <v>#REF!</v>
      </c>
      <c r="CP85" s="41" t="e">
        <f t="shared" si="67"/>
        <v>#REF!</v>
      </c>
      <c r="CQ85" s="41" t="e">
        <f t="shared" si="63"/>
        <v>#REF!</v>
      </c>
      <c r="CR85" s="41" t="e">
        <f t="shared" si="63"/>
        <v>#REF!</v>
      </c>
      <c r="CS85" s="41" t="e">
        <f t="shared" si="63"/>
        <v>#REF!</v>
      </c>
      <c r="CT85" s="41" t="e">
        <f t="shared" si="63"/>
        <v>#REF!</v>
      </c>
      <c r="CU85" s="41" t="e">
        <f t="shared" si="63"/>
        <v>#REF!</v>
      </c>
      <c r="CV85" s="41" t="e">
        <f t="shared" si="63"/>
        <v>#REF!</v>
      </c>
      <c r="CW85" s="41" t="e">
        <f t="shared" si="63"/>
        <v>#REF!</v>
      </c>
      <c r="CX85" s="41" t="e">
        <f t="shared" si="63"/>
        <v>#REF!</v>
      </c>
      <c r="CY85" s="41" t="e">
        <f t="shared" si="63"/>
        <v>#REF!</v>
      </c>
      <c r="CZ85" s="41" t="e">
        <f t="shared" si="63"/>
        <v>#REF!</v>
      </c>
      <c r="DA85" s="41" t="e">
        <f t="shared" si="63"/>
        <v>#REF!</v>
      </c>
      <c r="DB85" s="41" t="e">
        <f t="shared" si="63"/>
        <v>#REF!</v>
      </c>
      <c r="DC85" s="41" t="e">
        <f t="shared" si="63"/>
        <v>#REF!</v>
      </c>
      <c r="DD85" s="41" t="e">
        <f t="shared" si="71"/>
        <v>#REF!</v>
      </c>
      <c r="DE85" s="41" t="e">
        <f t="shared" si="71"/>
        <v>#REF!</v>
      </c>
      <c r="DF85" s="41" t="e">
        <f t="shared" si="71"/>
        <v>#REF!</v>
      </c>
      <c r="DG85" s="41" t="e">
        <f t="shared" si="71"/>
        <v>#REF!</v>
      </c>
      <c r="DH85" s="41" t="e">
        <f t="shared" si="71"/>
        <v>#REF!</v>
      </c>
      <c r="DI85" s="41" t="e">
        <f t="shared" si="68"/>
        <v>#REF!</v>
      </c>
      <c r="DJ85" s="41" t="e">
        <f t="shared" si="68"/>
        <v>#REF!</v>
      </c>
      <c r="DK85" s="41" t="e">
        <f t="shared" si="68"/>
        <v>#REF!</v>
      </c>
      <c r="DL85" s="41" t="e">
        <f t="shared" si="68"/>
        <v>#REF!</v>
      </c>
      <c r="DM85" s="41" t="e">
        <f t="shared" si="68"/>
        <v>#REF!</v>
      </c>
      <c r="DN85" s="41" t="e">
        <f t="shared" si="68"/>
        <v>#REF!</v>
      </c>
      <c r="DO85" s="41" t="e">
        <f t="shared" si="68"/>
        <v>#REF!</v>
      </c>
      <c r="DP85" s="41" t="e">
        <f t="shared" si="68"/>
        <v>#REF!</v>
      </c>
      <c r="DQ85" s="41" t="e">
        <f t="shared" si="68"/>
        <v>#REF!</v>
      </c>
      <c r="DR85" s="41" t="e">
        <f t="shared" si="68"/>
        <v>#REF!</v>
      </c>
      <c r="DS85" s="41" t="e">
        <f t="shared" si="68"/>
        <v>#REF!</v>
      </c>
      <c r="DT85" s="41" t="e">
        <f t="shared" si="68"/>
        <v>#REF!</v>
      </c>
      <c r="DU85" s="41" t="e">
        <f t="shared" si="68"/>
        <v>#REF!</v>
      </c>
      <c r="DV85" s="41" t="e">
        <f t="shared" si="64"/>
        <v>#REF!</v>
      </c>
      <c r="DW85" s="41" t="e">
        <f t="shared" si="54"/>
        <v>#REF!</v>
      </c>
      <c r="DX85" s="41" t="e">
        <f t="shared" si="54"/>
        <v>#REF!</v>
      </c>
      <c r="DY85" s="41" t="e">
        <f t="shared" si="54"/>
        <v>#REF!</v>
      </c>
      <c r="DZ85" s="41" t="e">
        <f t="shared" si="54"/>
        <v>#REF!</v>
      </c>
      <c r="EA85" s="41" t="e">
        <f t="shared" si="54"/>
        <v>#REF!</v>
      </c>
      <c r="EB85" s="41" t="e">
        <f t="shared" si="54"/>
        <v>#REF!</v>
      </c>
      <c r="EC85" s="41" t="e">
        <f t="shared" si="54"/>
        <v>#REF!</v>
      </c>
      <c r="ED85" s="41" t="e">
        <f t="shared" si="54"/>
        <v>#REF!</v>
      </c>
      <c r="EE85" s="41" t="e">
        <f t="shared" si="54"/>
        <v>#REF!</v>
      </c>
      <c r="EF85" s="41" t="e">
        <f t="shared" si="54"/>
        <v>#REF!</v>
      </c>
      <c r="EG85" s="41" t="e">
        <f t="shared" si="54"/>
        <v>#REF!</v>
      </c>
      <c r="EH85" s="41" t="e">
        <f t="shared" si="54"/>
        <v>#REF!</v>
      </c>
      <c r="EI85" s="41" t="e">
        <f t="shared" si="54"/>
        <v>#REF!</v>
      </c>
      <c r="EJ85" s="41" t="e">
        <f t="shared" si="72"/>
        <v>#REF!</v>
      </c>
      <c r="EK85" s="41" t="e">
        <f t="shared" si="72"/>
        <v>#REF!</v>
      </c>
      <c r="EL85" s="41" t="e">
        <f t="shared" si="72"/>
        <v>#REF!</v>
      </c>
      <c r="EM85" s="41" t="e">
        <f t="shared" si="72"/>
        <v>#REF!</v>
      </c>
      <c r="EN85" s="41" t="e">
        <f t="shared" si="72"/>
        <v>#REF!</v>
      </c>
      <c r="EO85" s="41" t="e">
        <f t="shared" si="69"/>
        <v>#REF!</v>
      </c>
      <c r="EP85" s="41" t="e">
        <f t="shared" si="69"/>
        <v>#REF!</v>
      </c>
      <c r="EQ85" s="41" t="e">
        <f t="shared" si="69"/>
        <v>#REF!</v>
      </c>
      <c r="ER85" s="41" t="e">
        <f t="shared" si="69"/>
        <v>#REF!</v>
      </c>
      <c r="ES85" s="41" t="e">
        <f t="shared" si="69"/>
        <v>#REF!</v>
      </c>
      <c r="ET85" s="41" t="e">
        <f t="shared" si="69"/>
        <v>#REF!</v>
      </c>
      <c r="EU85" s="41" t="e">
        <f t="shared" si="69"/>
        <v>#REF!</v>
      </c>
      <c r="EV85" s="41" t="e">
        <f t="shared" si="69"/>
        <v>#REF!</v>
      </c>
      <c r="EW85" s="41" t="e">
        <f t="shared" si="69"/>
        <v>#REF!</v>
      </c>
      <c r="EX85" s="41" t="e">
        <f t="shared" si="69"/>
        <v>#REF!</v>
      </c>
      <c r="EY85" s="41" t="e">
        <f t="shared" si="69"/>
        <v>#REF!</v>
      </c>
      <c r="EZ85" s="41" t="e">
        <f t="shared" si="69"/>
        <v>#REF!</v>
      </c>
      <c r="FA85" s="41" t="e">
        <f t="shared" si="69"/>
        <v>#REF!</v>
      </c>
      <c r="FB85" s="41" t="e">
        <f t="shared" si="65"/>
        <v>#REF!</v>
      </c>
      <c r="FC85" s="41" t="e">
        <f t="shared" si="56"/>
        <v>#REF!</v>
      </c>
      <c r="FD85" s="41" t="e">
        <f t="shared" si="56"/>
        <v>#REF!</v>
      </c>
      <c r="FE85" s="41" t="e">
        <f t="shared" si="56"/>
        <v>#REF!</v>
      </c>
      <c r="FF85" s="41" t="e">
        <f t="shared" si="56"/>
        <v>#REF!</v>
      </c>
      <c r="FG85" s="41" t="e">
        <f t="shared" si="56"/>
        <v>#REF!</v>
      </c>
      <c r="FH85" s="41" t="e">
        <f t="shared" si="56"/>
        <v>#REF!</v>
      </c>
      <c r="FI85" s="41" t="e">
        <f t="shared" si="56"/>
        <v>#REF!</v>
      </c>
      <c r="FJ85" s="41" t="e">
        <f t="shared" si="56"/>
        <v>#REF!</v>
      </c>
      <c r="FK85" s="41" t="e">
        <f t="shared" si="56"/>
        <v>#REF!</v>
      </c>
      <c r="FL85" s="41" t="e">
        <f t="shared" si="56"/>
        <v>#REF!</v>
      </c>
      <c r="FM85" s="41" t="e">
        <f t="shared" si="56"/>
        <v>#REF!</v>
      </c>
      <c r="FN85" s="41" t="e">
        <f t="shared" si="56"/>
        <v>#REF!</v>
      </c>
      <c r="FO85" s="41" t="e">
        <f t="shared" si="56"/>
        <v>#REF!</v>
      </c>
      <c r="FP85" s="41" t="e">
        <f t="shared" si="73"/>
        <v>#REF!</v>
      </c>
      <c r="FQ85" s="41" t="e">
        <f t="shared" si="73"/>
        <v>#REF!</v>
      </c>
      <c r="FR85" s="41" t="e">
        <f t="shared" si="73"/>
        <v>#REF!</v>
      </c>
      <c r="FS85" s="41" t="e">
        <f t="shared" si="73"/>
        <v>#REF!</v>
      </c>
      <c r="FT85" s="41" t="e">
        <f t="shared" si="73"/>
        <v>#REF!</v>
      </c>
      <c r="FU85" s="41" t="e">
        <f t="shared" si="70"/>
        <v>#REF!</v>
      </c>
      <c r="FV85" s="41" t="e">
        <f t="shared" si="70"/>
        <v>#REF!</v>
      </c>
      <c r="FW85" s="41" t="e">
        <f t="shared" si="70"/>
        <v>#REF!</v>
      </c>
      <c r="FX85" s="41" t="e">
        <f t="shared" si="70"/>
        <v>#REF!</v>
      </c>
      <c r="FY85" s="41" t="e">
        <f t="shared" si="70"/>
        <v>#REF!</v>
      </c>
      <c r="FZ85" s="41" t="e">
        <f t="shared" si="70"/>
        <v>#REF!</v>
      </c>
      <c r="GA85" s="41" t="e">
        <f t="shared" si="70"/>
        <v>#REF!</v>
      </c>
      <c r="GB85" s="41" t="e">
        <f t="shared" si="70"/>
        <v>#REF!</v>
      </c>
      <c r="GC85" s="41" t="e">
        <f t="shared" si="70"/>
        <v>#REF!</v>
      </c>
      <c r="GD85" s="41" t="e">
        <f t="shared" si="70"/>
        <v>#REF!</v>
      </c>
      <c r="GE85" s="41" t="e">
        <f t="shared" si="70"/>
        <v>#REF!</v>
      </c>
      <c r="GF85" s="41" t="e">
        <f t="shared" si="70"/>
        <v>#REF!</v>
      </c>
      <c r="GG85" s="41" t="e">
        <f t="shared" si="70"/>
        <v>#REF!</v>
      </c>
      <c r="GH85" s="41" t="e">
        <f t="shared" si="66"/>
        <v>#REF!</v>
      </c>
      <c r="GI85" s="41" t="e">
        <f t="shared" si="58"/>
        <v>#REF!</v>
      </c>
      <c r="GJ85" s="41" t="e">
        <f t="shared" si="58"/>
        <v>#REF!</v>
      </c>
      <c r="GK85" s="41" t="e">
        <f t="shared" si="58"/>
        <v>#REF!</v>
      </c>
      <c r="GL85" s="41" t="e">
        <f t="shared" si="75"/>
        <v>#REF!</v>
      </c>
      <c r="GM85" s="41" t="e">
        <f t="shared" si="75"/>
        <v>#REF!</v>
      </c>
      <c r="GN85" s="41" t="e">
        <f t="shared" si="75"/>
        <v>#REF!</v>
      </c>
      <c r="GO85" s="41" t="e">
        <f t="shared" si="75"/>
        <v>#REF!</v>
      </c>
      <c r="GP85" s="41" t="e">
        <f t="shared" si="75"/>
        <v>#REF!</v>
      </c>
      <c r="GQ85" s="41" t="e">
        <f t="shared" si="75"/>
        <v>#REF!</v>
      </c>
      <c r="GR85" s="41" t="e">
        <f t="shared" si="75"/>
        <v>#REF!</v>
      </c>
      <c r="GS85" s="41" t="e">
        <f t="shared" si="75"/>
        <v>#REF!</v>
      </c>
      <c r="GT85" s="41" t="e">
        <f t="shared" si="75"/>
        <v>#REF!</v>
      </c>
      <c r="GU85" s="41" t="e">
        <f t="shared" si="75"/>
        <v>#REF!</v>
      </c>
      <c r="GV85" s="41" t="e">
        <f t="shared" si="75"/>
        <v>#REF!</v>
      </c>
      <c r="GW85" s="41" t="e">
        <f t="shared" si="75"/>
        <v>#REF!</v>
      </c>
      <c r="GX85" s="41" t="e">
        <f t="shared" si="75"/>
        <v>#REF!</v>
      </c>
      <c r="GY85" s="41" t="e">
        <f t="shared" si="59"/>
        <v>#REF!</v>
      </c>
      <c r="GZ85" s="41" t="e">
        <f t="shared" si="59"/>
        <v>#REF!</v>
      </c>
      <c r="HA85" s="41" t="e">
        <f t="shared" si="59"/>
        <v>#REF!</v>
      </c>
      <c r="HB85" s="41" t="e">
        <f t="shared" si="59"/>
        <v>#REF!</v>
      </c>
      <c r="HC85" s="41" t="e">
        <f t="shared" si="59"/>
        <v>#REF!</v>
      </c>
      <c r="HD85" s="41" t="e">
        <f t="shared" si="59"/>
        <v>#REF!</v>
      </c>
      <c r="HE85" s="41" t="e">
        <f t="shared" si="62"/>
        <v>#REF!</v>
      </c>
      <c r="HF85" s="41" t="e">
        <f t="shared" si="62"/>
        <v>#REF!</v>
      </c>
      <c r="HG85" s="41" t="e">
        <f t="shared" si="62"/>
        <v>#REF!</v>
      </c>
      <c r="HH85" s="41" t="e">
        <f t="shared" si="62"/>
        <v>#REF!</v>
      </c>
      <c r="HI85" s="41" t="e">
        <f t="shared" si="62"/>
        <v>#REF!</v>
      </c>
      <c r="HJ85" s="41" t="e">
        <f t="shared" si="62"/>
        <v>#REF!</v>
      </c>
    </row>
    <row r="86" spans="1:218" ht="14.4" x14ac:dyDescent="0.3">
      <c r="A86" s="42">
        <v>83</v>
      </c>
      <c r="B86" s="43" t="e">
        <f>'CMM1 - AUX CALC'!$CF$67</f>
        <v>#REF!</v>
      </c>
      <c r="CG86" s="41" t="e">
        <f>$B86/(_xlfn.SINGLE(PrazoConcessao)*12-CG$3+1)</f>
        <v>#REF!</v>
      </c>
      <c r="CH86" s="41" t="e">
        <f t="shared" si="67"/>
        <v>#REF!</v>
      </c>
      <c r="CI86" s="41" t="e">
        <f t="shared" si="67"/>
        <v>#REF!</v>
      </c>
      <c r="CJ86" s="41" t="e">
        <f t="shared" si="67"/>
        <v>#REF!</v>
      </c>
      <c r="CK86" s="41" t="e">
        <f t="shared" si="67"/>
        <v>#REF!</v>
      </c>
      <c r="CL86" s="41" t="e">
        <f t="shared" si="67"/>
        <v>#REF!</v>
      </c>
      <c r="CM86" s="41" t="e">
        <f t="shared" si="67"/>
        <v>#REF!</v>
      </c>
      <c r="CN86" s="41" t="e">
        <f t="shared" si="67"/>
        <v>#REF!</v>
      </c>
      <c r="CO86" s="41" t="e">
        <f t="shared" si="67"/>
        <v>#REF!</v>
      </c>
      <c r="CP86" s="41" t="e">
        <f t="shared" si="67"/>
        <v>#REF!</v>
      </c>
      <c r="CQ86" s="41" t="e">
        <f t="shared" si="63"/>
        <v>#REF!</v>
      </c>
      <c r="CR86" s="41" t="e">
        <f t="shared" si="63"/>
        <v>#REF!</v>
      </c>
      <c r="CS86" s="41" t="e">
        <f t="shared" si="63"/>
        <v>#REF!</v>
      </c>
      <c r="CT86" s="41" t="e">
        <f t="shared" si="63"/>
        <v>#REF!</v>
      </c>
      <c r="CU86" s="41" t="e">
        <f t="shared" si="63"/>
        <v>#REF!</v>
      </c>
      <c r="CV86" s="41" t="e">
        <f t="shared" si="63"/>
        <v>#REF!</v>
      </c>
      <c r="CW86" s="41" t="e">
        <f t="shared" si="63"/>
        <v>#REF!</v>
      </c>
      <c r="CX86" s="41" t="e">
        <f t="shared" si="63"/>
        <v>#REF!</v>
      </c>
      <c r="CY86" s="41" t="e">
        <f t="shared" si="63"/>
        <v>#REF!</v>
      </c>
      <c r="CZ86" s="41" t="e">
        <f t="shared" si="63"/>
        <v>#REF!</v>
      </c>
      <c r="DA86" s="41" t="e">
        <f t="shared" si="63"/>
        <v>#REF!</v>
      </c>
      <c r="DB86" s="41" t="e">
        <f t="shared" si="63"/>
        <v>#REF!</v>
      </c>
      <c r="DC86" s="41" t="e">
        <f t="shared" si="63"/>
        <v>#REF!</v>
      </c>
      <c r="DD86" s="41" t="e">
        <f t="shared" si="71"/>
        <v>#REF!</v>
      </c>
      <c r="DE86" s="41" t="e">
        <f t="shared" si="71"/>
        <v>#REF!</v>
      </c>
      <c r="DF86" s="41" t="e">
        <f t="shared" si="71"/>
        <v>#REF!</v>
      </c>
      <c r="DG86" s="41" t="e">
        <f t="shared" si="71"/>
        <v>#REF!</v>
      </c>
      <c r="DH86" s="41" t="e">
        <f t="shared" si="71"/>
        <v>#REF!</v>
      </c>
      <c r="DI86" s="41" t="e">
        <f t="shared" si="68"/>
        <v>#REF!</v>
      </c>
      <c r="DJ86" s="41" t="e">
        <f t="shared" si="68"/>
        <v>#REF!</v>
      </c>
      <c r="DK86" s="41" t="e">
        <f t="shared" si="68"/>
        <v>#REF!</v>
      </c>
      <c r="DL86" s="41" t="e">
        <f t="shared" si="68"/>
        <v>#REF!</v>
      </c>
      <c r="DM86" s="41" t="e">
        <f t="shared" si="68"/>
        <v>#REF!</v>
      </c>
      <c r="DN86" s="41" t="e">
        <f t="shared" si="68"/>
        <v>#REF!</v>
      </c>
      <c r="DO86" s="41" t="e">
        <f t="shared" si="68"/>
        <v>#REF!</v>
      </c>
      <c r="DP86" s="41" t="e">
        <f t="shared" si="68"/>
        <v>#REF!</v>
      </c>
      <c r="DQ86" s="41" t="e">
        <f t="shared" ref="DQ86:DY121" si="76">DP86</f>
        <v>#REF!</v>
      </c>
      <c r="DR86" s="41" t="e">
        <f t="shared" si="76"/>
        <v>#REF!</v>
      </c>
      <c r="DS86" s="41" t="e">
        <f t="shared" si="76"/>
        <v>#REF!</v>
      </c>
      <c r="DT86" s="41" t="e">
        <f t="shared" si="76"/>
        <v>#REF!</v>
      </c>
      <c r="DU86" s="41" t="e">
        <f t="shared" si="76"/>
        <v>#REF!</v>
      </c>
      <c r="DV86" s="41" t="e">
        <f t="shared" si="64"/>
        <v>#REF!</v>
      </c>
      <c r="DW86" s="41" t="e">
        <f t="shared" si="54"/>
        <v>#REF!</v>
      </c>
      <c r="DX86" s="41" t="e">
        <f t="shared" si="54"/>
        <v>#REF!</v>
      </c>
      <c r="DY86" s="41" t="e">
        <f t="shared" si="54"/>
        <v>#REF!</v>
      </c>
      <c r="DZ86" s="41" t="e">
        <f t="shared" si="54"/>
        <v>#REF!</v>
      </c>
      <c r="EA86" s="41" t="e">
        <f t="shared" si="54"/>
        <v>#REF!</v>
      </c>
      <c r="EB86" s="41" t="e">
        <f t="shared" si="54"/>
        <v>#REF!</v>
      </c>
      <c r="EC86" s="41" t="e">
        <f t="shared" si="54"/>
        <v>#REF!</v>
      </c>
      <c r="ED86" s="41" t="e">
        <f t="shared" si="54"/>
        <v>#REF!</v>
      </c>
      <c r="EE86" s="41" t="e">
        <f t="shared" si="54"/>
        <v>#REF!</v>
      </c>
      <c r="EF86" s="41" t="e">
        <f t="shared" ref="EF86:ER115" si="77">EE86</f>
        <v>#REF!</v>
      </c>
      <c r="EG86" s="41" t="e">
        <f t="shared" si="77"/>
        <v>#REF!</v>
      </c>
      <c r="EH86" s="41" t="e">
        <f t="shared" si="77"/>
        <v>#REF!</v>
      </c>
      <c r="EI86" s="41" t="e">
        <f t="shared" si="77"/>
        <v>#REF!</v>
      </c>
      <c r="EJ86" s="41" t="e">
        <f t="shared" si="72"/>
        <v>#REF!</v>
      </c>
      <c r="EK86" s="41" t="e">
        <f t="shared" si="72"/>
        <v>#REF!</v>
      </c>
      <c r="EL86" s="41" t="e">
        <f t="shared" si="72"/>
        <v>#REF!</v>
      </c>
      <c r="EM86" s="41" t="e">
        <f t="shared" si="72"/>
        <v>#REF!</v>
      </c>
      <c r="EN86" s="41" t="e">
        <f t="shared" si="72"/>
        <v>#REF!</v>
      </c>
      <c r="EO86" s="41" t="e">
        <f t="shared" si="69"/>
        <v>#REF!</v>
      </c>
      <c r="EP86" s="41" t="e">
        <f t="shared" si="69"/>
        <v>#REF!</v>
      </c>
      <c r="EQ86" s="41" t="e">
        <f t="shared" si="69"/>
        <v>#REF!</v>
      </c>
      <c r="ER86" s="41" t="e">
        <f t="shared" si="69"/>
        <v>#REF!</v>
      </c>
      <c r="ES86" s="41" t="e">
        <f t="shared" si="69"/>
        <v>#REF!</v>
      </c>
      <c r="ET86" s="41" t="e">
        <f t="shared" si="69"/>
        <v>#REF!</v>
      </c>
      <c r="EU86" s="41" t="e">
        <f t="shared" si="69"/>
        <v>#REF!</v>
      </c>
      <c r="EV86" s="41" t="e">
        <f t="shared" si="69"/>
        <v>#REF!</v>
      </c>
      <c r="EW86" s="41" t="e">
        <f t="shared" ref="EW86:FE125" si="78">EV86</f>
        <v>#REF!</v>
      </c>
      <c r="EX86" s="41" t="e">
        <f t="shared" si="78"/>
        <v>#REF!</v>
      </c>
      <c r="EY86" s="41" t="e">
        <f t="shared" si="78"/>
        <v>#REF!</v>
      </c>
      <c r="EZ86" s="41" t="e">
        <f t="shared" si="78"/>
        <v>#REF!</v>
      </c>
      <c r="FA86" s="41" t="e">
        <f t="shared" si="78"/>
        <v>#REF!</v>
      </c>
      <c r="FB86" s="41" t="e">
        <f t="shared" si="65"/>
        <v>#REF!</v>
      </c>
      <c r="FC86" s="41" t="e">
        <f t="shared" si="56"/>
        <v>#REF!</v>
      </c>
      <c r="FD86" s="41" t="e">
        <f t="shared" si="56"/>
        <v>#REF!</v>
      </c>
      <c r="FE86" s="41" t="e">
        <f t="shared" si="56"/>
        <v>#REF!</v>
      </c>
      <c r="FF86" s="41" t="e">
        <f t="shared" si="56"/>
        <v>#REF!</v>
      </c>
      <c r="FG86" s="41" t="e">
        <f t="shared" si="56"/>
        <v>#REF!</v>
      </c>
      <c r="FH86" s="41" t="e">
        <f t="shared" si="56"/>
        <v>#REF!</v>
      </c>
      <c r="FI86" s="41" t="e">
        <f t="shared" si="56"/>
        <v>#REF!</v>
      </c>
      <c r="FJ86" s="41" t="e">
        <f t="shared" si="56"/>
        <v>#REF!</v>
      </c>
      <c r="FK86" s="41" t="e">
        <f t="shared" si="56"/>
        <v>#REF!</v>
      </c>
      <c r="FL86" s="41" t="e">
        <f t="shared" ref="FL86:FX115" si="79">FK86</f>
        <v>#REF!</v>
      </c>
      <c r="FM86" s="41" t="e">
        <f t="shared" si="79"/>
        <v>#REF!</v>
      </c>
      <c r="FN86" s="41" t="e">
        <f t="shared" si="79"/>
        <v>#REF!</v>
      </c>
      <c r="FO86" s="41" t="e">
        <f t="shared" si="79"/>
        <v>#REF!</v>
      </c>
      <c r="FP86" s="41" t="e">
        <f t="shared" si="73"/>
        <v>#REF!</v>
      </c>
      <c r="FQ86" s="41" t="e">
        <f t="shared" si="73"/>
        <v>#REF!</v>
      </c>
      <c r="FR86" s="41" t="e">
        <f t="shared" si="73"/>
        <v>#REF!</v>
      </c>
      <c r="FS86" s="41" t="e">
        <f t="shared" si="73"/>
        <v>#REF!</v>
      </c>
      <c r="FT86" s="41" t="e">
        <f t="shared" si="73"/>
        <v>#REF!</v>
      </c>
      <c r="FU86" s="41" t="e">
        <f t="shared" si="70"/>
        <v>#REF!</v>
      </c>
      <c r="FV86" s="41" t="e">
        <f t="shared" si="70"/>
        <v>#REF!</v>
      </c>
      <c r="FW86" s="41" t="e">
        <f t="shared" si="70"/>
        <v>#REF!</v>
      </c>
      <c r="FX86" s="41" t="e">
        <f t="shared" si="70"/>
        <v>#REF!</v>
      </c>
      <c r="FY86" s="41" t="e">
        <f t="shared" si="70"/>
        <v>#REF!</v>
      </c>
      <c r="FZ86" s="41" t="e">
        <f t="shared" si="70"/>
        <v>#REF!</v>
      </c>
      <c r="GA86" s="41" t="e">
        <f t="shared" si="70"/>
        <v>#REF!</v>
      </c>
      <c r="GB86" s="41" t="e">
        <f t="shared" si="70"/>
        <v>#REF!</v>
      </c>
      <c r="GC86" s="41" t="e">
        <f t="shared" ref="GC86:GR132" si="80">GB86</f>
        <v>#REF!</v>
      </c>
      <c r="GD86" s="41" t="e">
        <f t="shared" si="80"/>
        <v>#REF!</v>
      </c>
      <c r="GE86" s="41" t="e">
        <f t="shared" si="80"/>
        <v>#REF!</v>
      </c>
      <c r="GF86" s="41" t="e">
        <f t="shared" si="80"/>
        <v>#REF!</v>
      </c>
      <c r="GG86" s="41" t="e">
        <f t="shared" si="80"/>
        <v>#REF!</v>
      </c>
      <c r="GH86" s="41" t="e">
        <f t="shared" si="66"/>
        <v>#REF!</v>
      </c>
      <c r="GI86" s="41" t="e">
        <f t="shared" si="58"/>
        <v>#REF!</v>
      </c>
      <c r="GJ86" s="41" t="e">
        <f t="shared" si="58"/>
        <v>#REF!</v>
      </c>
      <c r="GK86" s="41" t="e">
        <f t="shared" si="58"/>
        <v>#REF!</v>
      </c>
      <c r="GL86" s="41" t="e">
        <f t="shared" si="75"/>
        <v>#REF!</v>
      </c>
      <c r="GM86" s="41" t="e">
        <f t="shared" si="75"/>
        <v>#REF!</v>
      </c>
      <c r="GN86" s="41" t="e">
        <f t="shared" si="75"/>
        <v>#REF!</v>
      </c>
      <c r="GO86" s="41" t="e">
        <f t="shared" si="75"/>
        <v>#REF!</v>
      </c>
      <c r="GP86" s="41" t="e">
        <f t="shared" si="75"/>
        <v>#REF!</v>
      </c>
      <c r="GQ86" s="41" t="e">
        <f t="shared" si="75"/>
        <v>#REF!</v>
      </c>
      <c r="GR86" s="41" t="e">
        <f t="shared" si="75"/>
        <v>#REF!</v>
      </c>
      <c r="GS86" s="41" t="e">
        <f t="shared" si="75"/>
        <v>#REF!</v>
      </c>
      <c r="GT86" s="41" t="e">
        <f t="shared" si="75"/>
        <v>#REF!</v>
      </c>
      <c r="GU86" s="41" t="e">
        <f t="shared" si="75"/>
        <v>#REF!</v>
      </c>
      <c r="GV86" s="41" t="e">
        <f t="shared" si="75"/>
        <v>#REF!</v>
      </c>
      <c r="GW86" s="41" t="e">
        <f t="shared" si="75"/>
        <v>#REF!</v>
      </c>
      <c r="GX86" s="41" t="e">
        <f t="shared" si="75"/>
        <v>#REF!</v>
      </c>
      <c r="GY86" s="41" t="e">
        <f t="shared" si="59"/>
        <v>#REF!</v>
      </c>
      <c r="GZ86" s="41" t="e">
        <f t="shared" si="59"/>
        <v>#REF!</v>
      </c>
      <c r="HA86" s="41" t="e">
        <f t="shared" si="59"/>
        <v>#REF!</v>
      </c>
      <c r="HB86" s="41" t="e">
        <f t="shared" si="59"/>
        <v>#REF!</v>
      </c>
      <c r="HC86" s="41" t="e">
        <f t="shared" si="59"/>
        <v>#REF!</v>
      </c>
      <c r="HD86" s="41" t="e">
        <f t="shared" si="59"/>
        <v>#REF!</v>
      </c>
      <c r="HE86" s="41" t="e">
        <f t="shared" si="62"/>
        <v>#REF!</v>
      </c>
      <c r="HF86" s="41" t="e">
        <f t="shared" si="62"/>
        <v>#REF!</v>
      </c>
      <c r="HG86" s="41" t="e">
        <f t="shared" si="62"/>
        <v>#REF!</v>
      </c>
      <c r="HH86" s="41" t="e">
        <f t="shared" si="62"/>
        <v>#REF!</v>
      </c>
      <c r="HI86" s="41" t="e">
        <f t="shared" si="62"/>
        <v>#REF!</v>
      </c>
      <c r="HJ86" s="41" t="e">
        <f t="shared" si="62"/>
        <v>#REF!</v>
      </c>
    </row>
    <row r="87" spans="1:218" ht="14.4" x14ac:dyDescent="0.3">
      <c r="A87" s="42">
        <v>84</v>
      </c>
      <c r="B87" s="43" t="e">
        <f>'CMM1 - AUX CALC'!$CG$67</f>
        <v>#REF!</v>
      </c>
      <c r="CH87" s="41" t="e">
        <f>$B87/(_xlfn.SINGLE(PrazoConcessao)*12-CH$3+1)</f>
        <v>#REF!</v>
      </c>
      <c r="CI87" s="41" t="e">
        <f t="shared" si="67"/>
        <v>#REF!</v>
      </c>
      <c r="CJ87" s="41" t="e">
        <f t="shared" si="67"/>
        <v>#REF!</v>
      </c>
      <c r="CK87" s="41" t="e">
        <f t="shared" si="67"/>
        <v>#REF!</v>
      </c>
      <c r="CL87" s="41" t="e">
        <f t="shared" si="67"/>
        <v>#REF!</v>
      </c>
      <c r="CM87" s="41" t="e">
        <f t="shared" si="67"/>
        <v>#REF!</v>
      </c>
      <c r="CN87" s="41" t="e">
        <f t="shared" si="67"/>
        <v>#REF!</v>
      </c>
      <c r="CO87" s="41" t="e">
        <f t="shared" si="67"/>
        <v>#REF!</v>
      </c>
      <c r="CP87" s="41" t="e">
        <f t="shared" si="67"/>
        <v>#REF!</v>
      </c>
      <c r="CQ87" s="41" t="e">
        <f t="shared" si="63"/>
        <v>#REF!</v>
      </c>
      <c r="CR87" s="41" t="e">
        <f t="shared" si="63"/>
        <v>#REF!</v>
      </c>
      <c r="CS87" s="41" t="e">
        <f t="shared" si="63"/>
        <v>#REF!</v>
      </c>
      <c r="CT87" s="41" t="e">
        <f t="shared" si="63"/>
        <v>#REF!</v>
      </c>
      <c r="CU87" s="41" t="e">
        <f t="shared" si="63"/>
        <v>#REF!</v>
      </c>
      <c r="CV87" s="41" t="e">
        <f t="shared" si="63"/>
        <v>#REF!</v>
      </c>
      <c r="CW87" s="41" t="e">
        <f t="shared" si="63"/>
        <v>#REF!</v>
      </c>
      <c r="CX87" s="41" t="e">
        <f t="shared" si="63"/>
        <v>#REF!</v>
      </c>
      <c r="CY87" s="41" t="e">
        <f t="shared" si="63"/>
        <v>#REF!</v>
      </c>
      <c r="CZ87" s="41" t="e">
        <f t="shared" si="63"/>
        <v>#REF!</v>
      </c>
      <c r="DA87" s="41" t="e">
        <f t="shared" si="63"/>
        <v>#REF!</v>
      </c>
      <c r="DB87" s="41" t="e">
        <f t="shared" si="63"/>
        <v>#REF!</v>
      </c>
      <c r="DC87" s="41" t="e">
        <f t="shared" si="63"/>
        <v>#REF!</v>
      </c>
      <c r="DD87" s="41" t="e">
        <f t="shared" si="71"/>
        <v>#REF!</v>
      </c>
      <c r="DE87" s="41" t="e">
        <f t="shared" si="71"/>
        <v>#REF!</v>
      </c>
      <c r="DF87" s="41" t="e">
        <f t="shared" si="71"/>
        <v>#REF!</v>
      </c>
      <c r="DG87" s="41" t="e">
        <f t="shared" si="71"/>
        <v>#REF!</v>
      </c>
      <c r="DH87" s="41" t="e">
        <f t="shared" si="71"/>
        <v>#REF!</v>
      </c>
      <c r="DI87" s="41" t="e">
        <f t="shared" si="71"/>
        <v>#REF!</v>
      </c>
      <c r="DJ87" s="41" t="e">
        <f t="shared" si="71"/>
        <v>#REF!</v>
      </c>
      <c r="DK87" s="41" t="e">
        <f t="shared" si="71"/>
        <v>#REF!</v>
      </c>
      <c r="DL87" s="41" t="e">
        <f t="shared" si="71"/>
        <v>#REF!</v>
      </c>
      <c r="DM87" s="41" t="e">
        <f t="shared" si="71"/>
        <v>#REF!</v>
      </c>
      <c r="DN87" s="41" t="e">
        <f t="shared" si="71"/>
        <v>#REF!</v>
      </c>
      <c r="DO87" s="41" t="e">
        <f t="shared" si="71"/>
        <v>#REF!</v>
      </c>
      <c r="DP87" s="41" t="e">
        <f t="shared" si="71"/>
        <v>#REF!</v>
      </c>
      <c r="DQ87" s="41" t="e">
        <f t="shared" si="76"/>
        <v>#REF!</v>
      </c>
      <c r="DR87" s="41" t="e">
        <f t="shared" si="76"/>
        <v>#REF!</v>
      </c>
      <c r="DS87" s="41" t="e">
        <f t="shared" si="76"/>
        <v>#REF!</v>
      </c>
      <c r="DT87" s="41" t="e">
        <f t="shared" si="76"/>
        <v>#REF!</v>
      </c>
      <c r="DU87" s="41" t="e">
        <f t="shared" si="76"/>
        <v>#REF!</v>
      </c>
      <c r="DV87" s="41" t="e">
        <f t="shared" si="64"/>
        <v>#REF!</v>
      </c>
      <c r="DW87" s="41" t="e">
        <f t="shared" si="64"/>
        <v>#REF!</v>
      </c>
      <c r="DX87" s="41" t="e">
        <f t="shared" si="64"/>
        <v>#REF!</v>
      </c>
      <c r="DY87" s="41" t="e">
        <f t="shared" si="64"/>
        <v>#REF!</v>
      </c>
      <c r="DZ87" s="41" t="e">
        <f t="shared" si="64"/>
        <v>#REF!</v>
      </c>
      <c r="EA87" s="41" t="e">
        <f t="shared" si="64"/>
        <v>#REF!</v>
      </c>
      <c r="EB87" s="41" t="e">
        <f t="shared" si="64"/>
        <v>#REF!</v>
      </c>
      <c r="EC87" s="41" t="e">
        <f t="shared" si="64"/>
        <v>#REF!</v>
      </c>
      <c r="ED87" s="41" t="e">
        <f t="shared" si="64"/>
        <v>#REF!</v>
      </c>
      <c r="EE87" s="41" t="e">
        <f t="shared" si="64"/>
        <v>#REF!</v>
      </c>
      <c r="EF87" s="41" t="e">
        <f t="shared" si="77"/>
        <v>#REF!</v>
      </c>
      <c r="EG87" s="41" t="e">
        <f t="shared" si="77"/>
        <v>#REF!</v>
      </c>
      <c r="EH87" s="41" t="e">
        <f t="shared" si="77"/>
        <v>#REF!</v>
      </c>
      <c r="EI87" s="41" t="e">
        <f t="shared" si="77"/>
        <v>#REF!</v>
      </c>
      <c r="EJ87" s="41" t="e">
        <f t="shared" si="72"/>
        <v>#REF!</v>
      </c>
      <c r="EK87" s="41" t="e">
        <f t="shared" si="72"/>
        <v>#REF!</v>
      </c>
      <c r="EL87" s="41" t="e">
        <f t="shared" si="72"/>
        <v>#REF!</v>
      </c>
      <c r="EM87" s="41" t="e">
        <f t="shared" si="72"/>
        <v>#REF!</v>
      </c>
      <c r="EN87" s="41" t="e">
        <f t="shared" si="72"/>
        <v>#REF!</v>
      </c>
      <c r="EO87" s="41" t="e">
        <f t="shared" si="72"/>
        <v>#REF!</v>
      </c>
      <c r="EP87" s="41" t="e">
        <f t="shared" si="72"/>
        <v>#REF!</v>
      </c>
      <c r="EQ87" s="41" t="e">
        <f t="shared" si="72"/>
        <v>#REF!</v>
      </c>
      <c r="ER87" s="41" t="e">
        <f t="shared" si="72"/>
        <v>#REF!</v>
      </c>
      <c r="ES87" s="41" t="e">
        <f t="shared" si="72"/>
        <v>#REF!</v>
      </c>
      <c r="ET87" s="41" t="e">
        <f t="shared" si="72"/>
        <v>#REF!</v>
      </c>
      <c r="EU87" s="41" t="e">
        <f t="shared" si="72"/>
        <v>#REF!</v>
      </c>
      <c r="EV87" s="41" t="e">
        <f t="shared" si="72"/>
        <v>#REF!</v>
      </c>
      <c r="EW87" s="41" t="e">
        <f t="shared" si="78"/>
        <v>#REF!</v>
      </c>
      <c r="EX87" s="41" t="e">
        <f t="shared" si="78"/>
        <v>#REF!</v>
      </c>
      <c r="EY87" s="41" t="e">
        <f t="shared" si="78"/>
        <v>#REF!</v>
      </c>
      <c r="EZ87" s="41" t="e">
        <f t="shared" si="78"/>
        <v>#REF!</v>
      </c>
      <c r="FA87" s="41" t="e">
        <f t="shared" si="78"/>
        <v>#REF!</v>
      </c>
      <c r="FB87" s="41" t="e">
        <f t="shared" si="65"/>
        <v>#REF!</v>
      </c>
      <c r="FC87" s="41" t="e">
        <f t="shared" si="65"/>
        <v>#REF!</v>
      </c>
      <c r="FD87" s="41" t="e">
        <f t="shared" si="65"/>
        <v>#REF!</v>
      </c>
      <c r="FE87" s="41" t="e">
        <f t="shared" si="65"/>
        <v>#REF!</v>
      </c>
      <c r="FF87" s="41" t="e">
        <f t="shared" si="65"/>
        <v>#REF!</v>
      </c>
      <c r="FG87" s="41" t="e">
        <f t="shared" si="65"/>
        <v>#REF!</v>
      </c>
      <c r="FH87" s="41" t="e">
        <f t="shared" si="65"/>
        <v>#REF!</v>
      </c>
      <c r="FI87" s="41" t="e">
        <f t="shared" si="65"/>
        <v>#REF!</v>
      </c>
      <c r="FJ87" s="41" t="e">
        <f t="shared" si="65"/>
        <v>#REF!</v>
      </c>
      <c r="FK87" s="41" t="e">
        <f t="shared" si="65"/>
        <v>#REF!</v>
      </c>
      <c r="FL87" s="41" t="e">
        <f t="shared" si="79"/>
        <v>#REF!</v>
      </c>
      <c r="FM87" s="41" t="e">
        <f t="shared" si="79"/>
        <v>#REF!</v>
      </c>
      <c r="FN87" s="41" t="e">
        <f t="shared" si="79"/>
        <v>#REF!</v>
      </c>
      <c r="FO87" s="41" t="e">
        <f t="shared" si="79"/>
        <v>#REF!</v>
      </c>
      <c r="FP87" s="41" t="e">
        <f t="shared" si="73"/>
        <v>#REF!</v>
      </c>
      <c r="FQ87" s="41" t="e">
        <f t="shared" si="73"/>
        <v>#REF!</v>
      </c>
      <c r="FR87" s="41" t="e">
        <f t="shared" si="73"/>
        <v>#REF!</v>
      </c>
      <c r="FS87" s="41" t="e">
        <f t="shared" si="73"/>
        <v>#REF!</v>
      </c>
      <c r="FT87" s="41" t="e">
        <f t="shared" si="73"/>
        <v>#REF!</v>
      </c>
      <c r="FU87" s="41" t="e">
        <f t="shared" si="73"/>
        <v>#REF!</v>
      </c>
      <c r="FV87" s="41" t="e">
        <f t="shared" si="73"/>
        <v>#REF!</v>
      </c>
      <c r="FW87" s="41" t="e">
        <f t="shared" si="73"/>
        <v>#REF!</v>
      </c>
      <c r="FX87" s="41" t="e">
        <f t="shared" si="73"/>
        <v>#REF!</v>
      </c>
      <c r="FY87" s="41" t="e">
        <f t="shared" si="73"/>
        <v>#REF!</v>
      </c>
      <c r="FZ87" s="41" t="e">
        <f t="shared" si="73"/>
        <v>#REF!</v>
      </c>
      <c r="GA87" s="41" t="e">
        <f t="shared" si="73"/>
        <v>#REF!</v>
      </c>
      <c r="GB87" s="41" t="e">
        <f t="shared" si="73"/>
        <v>#REF!</v>
      </c>
      <c r="GC87" s="41" t="e">
        <f t="shared" si="80"/>
        <v>#REF!</v>
      </c>
      <c r="GD87" s="41" t="e">
        <f t="shared" si="80"/>
        <v>#REF!</v>
      </c>
      <c r="GE87" s="41" t="e">
        <f t="shared" si="80"/>
        <v>#REF!</v>
      </c>
      <c r="GF87" s="41" t="e">
        <f t="shared" si="80"/>
        <v>#REF!</v>
      </c>
      <c r="GG87" s="41" t="e">
        <f t="shared" si="80"/>
        <v>#REF!</v>
      </c>
      <c r="GH87" s="41" t="e">
        <f t="shared" si="66"/>
        <v>#REF!</v>
      </c>
      <c r="GI87" s="41" t="e">
        <f t="shared" si="58"/>
        <v>#REF!</v>
      </c>
      <c r="GJ87" s="41" t="e">
        <f t="shared" si="58"/>
        <v>#REF!</v>
      </c>
      <c r="GK87" s="41" t="e">
        <f t="shared" si="58"/>
        <v>#REF!</v>
      </c>
      <c r="GL87" s="41" t="e">
        <f t="shared" si="75"/>
        <v>#REF!</v>
      </c>
      <c r="GM87" s="41" t="e">
        <f t="shared" si="75"/>
        <v>#REF!</v>
      </c>
      <c r="GN87" s="41" t="e">
        <f t="shared" si="75"/>
        <v>#REF!</v>
      </c>
      <c r="GO87" s="41" t="e">
        <f t="shared" si="75"/>
        <v>#REF!</v>
      </c>
      <c r="GP87" s="41" t="e">
        <f t="shared" si="75"/>
        <v>#REF!</v>
      </c>
      <c r="GQ87" s="41" t="e">
        <f t="shared" si="75"/>
        <v>#REF!</v>
      </c>
      <c r="GR87" s="41" t="e">
        <f t="shared" si="75"/>
        <v>#REF!</v>
      </c>
      <c r="GS87" s="41" t="e">
        <f t="shared" si="75"/>
        <v>#REF!</v>
      </c>
      <c r="GT87" s="41" t="e">
        <f t="shared" si="75"/>
        <v>#REF!</v>
      </c>
      <c r="GU87" s="41" t="e">
        <f t="shared" si="75"/>
        <v>#REF!</v>
      </c>
      <c r="GV87" s="41" t="e">
        <f t="shared" si="75"/>
        <v>#REF!</v>
      </c>
      <c r="GW87" s="41" t="e">
        <f t="shared" si="75"/>
        <v>#REF!</v>
      </c>
      <c r="GX87" s="41" t="e">
        <f t="shared" si="75"/>
        <v>#REF!</v>
      </c>
      <c r="GY87" s="41" t="e">
        <f t="shared" si="59"/>
        <v>#REF!</v>
      </c>
      <c r="GZ87" s="41" t="e">
        <f t="shared" si="59"/>
        <v>#REF!</v>
      </c>
      <c r="HA87" s="41" t="e">
        <f t="shared" si="59"/>
        <v>#REF!</v>
      </c>
      <c r="HB87" s="41" t="e">
        <f t="shared" si="59"/>
        <v>#REF!</v>
      </c>
      <c r="HC87" s="41" t="e">
        <f t="shared" si="59"/>
        <v>#REF!</v>
      </c>
      <c r="HD87" s="41" t="e">
        <f t="shared" si="59"/>
        <v>#REF!</v>
      </c>
      <c r="HE87" s="41" t="e">
        <f t="shared" si="62"/>
        <v>#REF!</v>
      </c>
      <c r="HF87" s="41" t="e">
        <f t="shared" si="62"/>
        <v>#REF!</v>
      </c>
      <c r="HG87" s="41" t="e">
        <f t="shared" si="62"/>
        <v>#REF!</v>
      </c>
      <c r="HH87" s="41" t="e">
        <f t="shared" si="62"/>
        <v>#REF!</v>
      </c>
      <c r="HI87" s="41" t="e">
        <f t="shared" si="62"/>
        <v>#REF!</v>
      </c>
      <c r="HJ87" s="41" t="e">
        <f t="shared" si="62"/>
        <v>#REF!</v>
      </c>
    </row>
    <row r="88" spans="1:218" ht="14.4" x14ac:dyDescent="0.3">
      <c r="A88" s="42">
        <v>85</v>
      </c>
      <c r="B88" s="43" t="e">
        <f>'CMM1 - AUX CALC'!$CH$67</f>
        <v>#REF!</v>
      </c>
      <c r="CI88" s="41" t="e">
        <f>$B88/(_xlfn.SINGLE(PrazoConcessao)*12-CI$3+1)</f>
        <v>#REF!</v>
      </c>
      <c r="CJ88" s="41" t="e">
        <f t="shared" si="67"/>
        <v>#REF!</v>
      </c>
      <c r="CK88" s="41" t="e">
        <f t="shared" si="67"/>
        <v>#REF!</v>
      </c>
      <c r="CL88" s="41" t="e">
        <f t="shared" si="67"/>
        <v>#REF!</v>
      </c>
      <c r="CM88" s="41" t="e">
        <f t="shared" si="67"/>
        <v>#REF!</v>
      </c>
      <c r="CN88" s="41" t="e">
        <f t="shared" si="67"/>
        <v>#REF!</v>
      </c>
      <c r="CO88" s="41" t="e">
        <f t="shared" si="67"/>
        <v>#REF!</v>
      </c>
      <c r="CP88" s="41" t="e">
        <f t="shared" si="67"/>
        <v>#REF!</v>
      </c>
      <c r="CQ88" s="41" t="e">
        <f t="shared" si="63"/>
        <v>#REF!</v>
      </c>
      <c r="CR88" s="41" t="e">
        <f t="shared" si="63"/>
        <v>#REF!</v>
      </c>
      <c r="CS88" s="41" t="e">
        <f t="shared" si="63"/>
        <v>#REF!</v>
      </c>
      <c r="CT88" s="41" t="e">
        <f t="shared" si="63"/>
        <v>#REF!</v>
      </c>
      <c r="CU88" s="41" t="e">
        <f t="shared" si="63"/>
        <v>#REF!</v>
      </c>
      <c r="CV88" s="41" t="e">
        <f t="shared" si="63"/>
        <v>#REF!</v>
      </c>
      <c r="CW88" s="41" t="e">
        <f t="shared" si="63"/>
        <v>#REF!</v>
      </c>
      <c r="CX88" s="41" t="e">
        <f t="shared" si="63"/>
        <v>#REF!</v>
      </c>
      <c r="CY88" s="41" t="e">
        <f t="shared" si="63"/>
        <v>#REF!</v>
      </c>
      <c r="CZ88" s="41" t="e">
        <f t="shared" si="63"/>
        <v>#REF!</v>
      </c>
      <c r="DA88" s="41" t="e">
        <f t="shared" si="63"/>
        <v>#REF!</v>
      </c>
      <c r="DB88" s="41" t="e">
        <f t="shared" si="63"/>
        <v>#REF!</v>
      </c>
      <c r="DC88" s="41" t="e">
        <f t="shared" si="63"/>
        <v>#REF!</v>
      </c>
      <c r="DD88" s="41" t="e">
        <f t="shared" si="71"/>
        <v>#REF!</v>
      </c>
      <c r="DE88" s="41" t="e">
        <f t="shared" si="71"/>
        <v>#REF!</v>
      </c>
      <c r="DF88" s="41" t="e">
        <f t="shared" si="71"/>
        <v>#REF!</v>
      </c>
      <c r="DG88" s="41" t="e">
        <f t="shared" si="71"/>
        <v>#REF!</v>
      </c>
      <c r="DH88" s="41" t="e">
        <f t="shared" si="71"/>
        <v>#REF!</v>
      </c>
      <c r="DI88" s="41" t="e">
        <f t="shared" si="71"/>
        <v>#REF!</v>
      </c>
      <c r="DJ88" s="41" t="e">
        <f t="shared" si="71"/>
        <v>#REF!</v>
      </c>
      <c r="DK88" s="41" t="e">
        <f t="shared" si="71"/>
        <v>#REF!</v>
      </c>
      <c r="DL88" s="41" t="e">
        <f t="shared" si="71"/>
        <v>#REF!</v>
      </c>
      <c r="DM88" s="41" t="e">
        <f t="shared" si="71"/>
        <v>#REF!</v>
      </c>
      <c r="DN88" s="41" t="e">
        <f t="shared" si="71"/>
        <v>#REF!</v>
      </c>
      <c r="DO88" s="41" t="e">
        <f t="shared" si="71"/>
        <v>#REF!</v>
      </c>
      <c r="DP88" s="41" t="e">
        <f t="shared" si="71"/>
        <v>#REF!</v>
      </c>
      <c r="DQ88" s="41" t="e">
        <f t="shared" si="76"/>
        <v>#REF!</v>
      </c>
      <c r="DR88" s="41" t="e">
        <f t="shared" si="76"/>
        <v>#REF!</v>
      </c>
      <c r="DS88" s="41" t="e">
        <f t="shared" si="76"/>
        <v>#REF!</v>
      </c>
      <c r="DT88" s="41" t="e">
        <f t="shared" si="76"/>
        <v>#REF!</v>
      </c>
      <c r="DU88" s="41" t="e">
        <f t="shared" si="76"/>
        <v>#REF!</v>
      </c>
      <c r="DV88" s="41" t="e">
        <f t="shared" si="64"/>
        <v>#REF!</v>
      </c>
      <c r="DW88" s="41" t="e">
        <f t="shared" si="64"/>
        <v>#REF!</v>
      </c>
      <c r="DX88" s="41" t="e">
        <f t="shared" si="64"/>
        <v>#REF!</v>
      </c>
      <c r="DY88" s="41" t="e">
        <f t="shared" si="64"/>
        <v>#REF!</v>
      </c>
      <c r="DZ88" s="41" t="e">
        <f t="shared" si="64"/>
        <v>#REF!</v>
      </c>
      <c r="EA88" s="41" t="e">
        <f t="shared" si="64"/>
        <v>#REF!</v>
      </c>
      <c r="EB88" s="41" t="e">
        <f t="shared" si="64"/>
        <v>#REF!</v>
      </c>
      <c r="EC88" s="41" t="e">
        <f t="shared" si="64"/>
        <v>#REF!</v>
      </c>
      <c r="ED88" s="41" t="e">
        <f t="shared" si="64"/>
        <v>#REF!</v>
      </c>
      <c r="EE88" s="41" t="e">
        <f t="shared" si="64"/>
        <v>#REF!</v>
      </c>
      <c r="EF88" s="41" t="e">
        <f t="shared" si="77"/>
        <v>#REF!</v>
      </c>
      <c r="EG88" s="41" t="e">
        <f t="shared" si="77"/>
        <v>#REF!</v>
      </c>
      <c r="EH88" s="41" t="e">
        <f t="shared" si="77"/>
        <v>#REF!</v>
      </c>
      <c r="EI88" s="41" t="e">
        <f t="shared" si="77"/>
        <v>#REF!</v>
      </c>
      <c r="EJ88" s="41" t="e">
        <f t="shared" si="72"/>
        <v>#REF!</v>
      </c>
      <c r="EK88" s="41" t="e">
        <f t="shared" si="72"/>
        <v>#REF!</v>
      </c>
      <c r="EL88" s="41" t="e">
        <f t="shared" si="72"/>
        <v>#REF!</v>
      </c>
      <c r="EM88" s="41" t="e">
        <f t="shared" si="72"/>
        <v>#REF!</v>
      </c>
      <c r="EN88" s="41" t="e">
        <f t="shared" si="72"/>
        <v>#REF!</v>
      </c>
      <c r="EO88" s="41" t="e">
        <f t="shared" si="72"/>
        <v>#REF!</v>
      </c>
      <c r="EP88" s="41" t="e">
        <f t="shared" si="72"/>
        <v>#REF!</v>
      </c>
      <c r="EQ88" s="41" t="e">
        <f t="shared" si="72"/>
        <v>#REF!</v>
      </c>
      <c r="ER88" s="41" t="e">
        <f t="shared" si="72"/>
        <v>#REF!</v>
      </c>
      <c r="ES88" s="41" t="e">
        <f t="shared" si="72"/>
        <v>#REF!</v>
      </c>
      <c r="ET88" s="41" t="e">
        <f t="shared" si="72"/>
        <v>#REF!</v>
      </c>
      <c r="EU88" s="41" t="e">
        <f t="shared" si="72"/>
        <v>#REF!</v>
      </c>
      <c r="EV88" s="41" t="e">
        <f t="shared" si="72"/>
        <v>#REF!</v>
      </c>
      <c r="EW88" s="41" t="e">
        <f t="shared" si="78"/>
        <v>#REF!</v>
      </c>
      <c r="EX88" s="41" t="e">
        <f t="shared" si="78"/>
        <v>#REF!</v>
      </c>
      <c r="EY88" s="41" t="e">
        <f t="shared" si="78"/>
        <v>#REF!</v>
      </c>
      <c r="EZ88" s="41" t="e">
        <f t="shared" si="78"/>
        <v>#REF!</v>
      </c>
      <c r="FA88" s="41" t="e">
        <f t="shared" si="78"/>
        <v>#REF!</v>
      </c>
      <c r="FB88" s="41" t="e">
        <f t="shared" si="65"/>
        <v>#REF!</v>
      </c>
      <c r="FC88" s="41" t="e">
        <f t="shared" si="65"/>
        <v>#REF!</v>
      </c>
      <c r="FD88" s="41" t="e">
        <f t="shared" si="65"/>
        <v>#REF!</v>
      </c>
      <c r="FE88" s="41" t="e">
        <f t="shared" si="65"/>
        <v>#REF!</v>
      </c>
      <c r="FF88" s="41" t="e">
        <f t="shared" si="65"/>
        <v>#REF!</v>
      </c>
      <c r="FG88" s="41" t="e">
        <f t="shared" si="65"/>
        <v>#REF!</v>
      </c>
      <c r="FH88" s="41" t="e">
        <f t="shared" si="65"/>
        <v>#REF!</v>
      </c>
      <c r="FI88" s="41" t="e">
        <f t="shared" si="65"/>
        <v>#REF!</v>
      </c>
      <c r="FJ88" s="41" t="e">
        <f t="shared" si="65"/>
        <v>#REF!</v>
      </c>
      <c r="FK88" s="41" t="e">
        <f t="shared" si="65"/>
        <v>#REF!</v>
      </c>
      <c r="FL88" s="41" t="e">
        <f t="shared" si="79"/>
        <v>#REF!</v>
      </c>
      <c r="FM88" s="41" t="e">
        <f t="shared" si="79"/>
        <v>#REF!</v>
      </c>
      <c r="FN88" s="41" t="e">
        <f t="shared" si="79"/>
        <v>#REF!</v>
      </c>
      <c r="FO88" s="41" t="e">
        <f t="shared" si="79"/>
        <v>#REF!</v>
      </c>
      <c r="FP88" s="41" t="e">
        <f t="shared" si="73"/>
        <v>#REF!</v>
      </c>
      <c r="FQ88" s="41" t="e">
        <f t="shared" si="73"/>
        <v>#REF!</v>
      </c>
      <c r="FR88" s="41" t="e">
        <f t="shared" si="73"/>
        <v>#REF!</v>
      </c>
      <c r="FS88" s="41" t="e">
        <f t="shared" si="73"/>
        <v>#REF!</v>
      </c>
      <c r="FT88" s="41" t="e">
        <f t="shared" si="73"/>
        <v>#REF!</v>
      </c>
      <c r="FU88" s="41" t="e">
        <f t="shared" si="73"/>
        <v>#REF!</v>
      </c>
      <c r="FV88" s="41" t="e">
        <f t="shared" si="73"/>
        <v>#REF!</v>
      </c>
      <c r="FW88" s="41" t="e">
        <f t="shared" si="73"/>
        <v>#REF!</v>
      </c>
      <c r="FX88" s="41" t="e">
        <f t="shared" si="73"/>
        <v>#REF!</v>
      </c>
      <c r="FY88" s="41" t="e">
        <f t="shared" si="73"/>
        <v>#REF!</v>
      </c>
      <c r="FZ88" s="41" t="e">
        <f t="shared" si="73"/>
        <v>#REF!</v>
      </c>
      <c r="GA88" s="41" t="e">
        <f t="shared" si="73"/>
        <v>#REF!</v>
      </c>
      <c r="GB88" s="41" t="e">
        <f t="shared" si="73"/>
        <v>#REF!</v>
      </c>
      <c r="GC88" s="41" t="e">
        <f t="shared" si="80"/>
        <v>#REF!</v>
      </c>
      <c r="GD88" s="41" t="e">
        <f t="shared" si="80"/>
        <v>#REF!</v>
      </c>
      <c r="GE88" s="41" t="e">
        <f t="shared" si="80"/>
        <v>#REF!</v>
      </c>
      <c r="GF88" s="41" t="e">
        <f t="shared" si="80"/>
        <v>#REF!</v>
      </c>
      <c r="GG88" s="41" t="e">
        <f t="shared" si="80"/>
        <v>#REF!</v>
      </c>
      <c r="GH88" s="41" t="e">
        <f t="shared" si="66"/>
        <v>#REF!</v>
      </c>
      <c r="GI88" s="41" t="e">
        <f t="shared" si="58"/>
        <v>#REF!</v>
      </c>
      <c r="GJ88" s="41" t="e">
        <f t="shared" si="58"/>
        <v>#REF!</v>
      </c>
      <c r="GK88" s="41" t="e">
        <f t="shared" si="58"/>
        <v>#REF!</v>
      </c>
      <c r="GL88" s="41" t="e">
        <f t="shared" si="75"/>
        <v>#REF!</v>
      </c>
      <c r="GM88" s="41" t="e">
        <f t="shared" si="75"/>
        <v>#REF!</v>
      </c>
      <c r="GN88" s="41" t="e">
        <f t="shared" si="75"/>
        <v>#REF!</v>
      </c>
      <c r="GO88" s="41" t="e">
        <f t="shared" si="75"/>
        <v>#REF!</v>
      </c>
      <c r="GP88" s="41" t="e">
        <f t="shared" si="75"/>
        <v>#REF!</v>
      </c>
      <c r="GQ88" s="41" t="e">
        <f t="shared" si="75"/>
        <v>#REF!</v>
      </c>
      <c r="GR88" s="41" t="e">
        <f t="shared" si="75"/>
        <v>#REF!</v>
      </c>
      <c r="GS88" s="41" t="e">
        <f t="shared" si="75"/>
        <v>#REF!</v>
      </c>
      <c r="GT88" s="41" t="e">
        <f t="shared" si="75"/>
        <v>#REF!</v>
      </c>
      <c r="GU88" s="41" t="e">
        <f t="shared" si="75"/>
        <v>#REF!</v>
      </c>
      <c r="GV88" s="41" t="e">
        <f t="shared" si="75"/>
        <v>#REF!</v>
      </c>
      <c r="GW88" s="41" t="e">
        <f t="shared" si="75"/>
        <v>#REF!</v>
      </c>
      <c r="GX88" s="41" t="e">
        <f t="shared" si="75"/>
        <v>#REF!</v>
      </c>
      <c r="GY88" s="41" t="e">
        <f t="shared" si="59"/>
        <v>#REF!</v>
      </c>
      <c r="GZ88" s="41" t="e">
        <f t="shared" si="59"/>
        <v>#REF!</v>
      </c>
      <c r="HA88" s="41" t="e">
        <f t="shared" si="59"/>
        <v>#REF!</v>
      </c>
      <c r="HB88" s="41" t="e">
        <f t="shared" si="59"/>
        <v>#REF!</v>
      </c>
      <c r="HC88" s="41" t="e">
        <f t="shared" si="59"/>
        <v>#REF!</v>
      </c>
      <c r="HD88" s="41" t="e">
        <f t="shared" si="59"/>
        <v>#REF!</v>
      </c>
      <c r="HE88" s="41" t="e">
        <f t="shared" si="62"/>
        <v>#REF!</v>
      </c>
      <c r="HF88" s="41" t="e">
        <f t="shared" si="62"/>
        <v>#REF!</v>
      </c>
      <c r="HG88" s="41" t="e">
        <f t="shared" si="62"/>
        <v>#REF!</v>
      </c>
      <c r="HH88" s="41" t="e">
        <f t="shared" si="62"/>
        <v>#REF!</v>
      </c>
      <c r="HI88" s="41" t="e">
        <f t="shared" si="62"/>
        <v>#REF!</v>
      </c>
      <c r="HJ88" s="41" t="e">
        <f t="shared" si="62"/>
        <v>#REF!</v>
      </c>
    </row>
    <row r="89" spans="1:218" ht="14.4" x14ac:dyDescent="0.3">
      <c r="A89" s="42">
        <v>86</v>
      </c>
      <c r="B89" s="43" t="e">
        <f>'CMM1 - AUX CALC'!$CI$67</f>
        <v>#REF!</v>
      </c>
      <c r="CJ89" s="41" t="e">
        <f>$B89/(_xlfn.SINGLE(PrazoConcessao)*12-CJ$3+1)</f>
        <v>#REF!</v>
      </c>
      <c r="CK89" s="41" t="e">
        <f t="shared" si="67"/>
        <v>#REF!</v>
      </c>
      <c r="CL89" s="41" t="e">
        <f t="shared" si="67"/>
        <v>#REF!</v>
      </c>
      <c r="CM89" s="41" t="e">
        <f t="shared" si="67"/>
        <v>#REF!</v>
      </c>
      <c r="CN89" s="41" t="e">
        <f t="shared" si="67"/>
        <v>#REF!</v>
      </c>
      <c r="CO89" s="41" t="e">
        <f t="shared" si="67"/>
        <v>#REF!</v>
      </c>
      <c r="CP89" s="41" t="e">
        <f t="shared" si="67"/>
        <v>#REF!</v>
      </c>
      <c r="CQ89" s="41" t="e">
        <f t="shared" si="67"/>
        <v>#REF!</v>
      </c>
      <c r="CR89" s="41" t="e">
        <f t="shared" si="67"/>
        <v>#REF!</v>
      </c>
      <c r="CS89" s="41" t="e">
        <f t="shared" si="67"/>
        <v>#REF!</v>
      </c>
      <c r="CT89" s="41" t="e">
        <f t="shared" si="67"/>
        <v>#REF!</v>
      </c>
      <c r="CU89" s="41" t="e">
        <f t="shared" si="67"/>
        <v>#REF!</v>
      </c>
      <c r="CV89" s="41" t="e">
        <f t="shared" ref="CV89:DK104" si="81">CU89</f>
        <v>#REF!</v>
      </c>
      <c r="CW89" s="41" t="e">
        <f t="shared" si="81"/>
        <v>#REF!</v>
      </c>
      <c r="CX89" s="41" t="e">
        <f t="shared" si="81"/>
        <v>#REF!</v>
      </c>
      <c r="CY89" s="41" t="e">
        <f t="shared" si="81"/>
        <v>#REF!</v>
      </c>
      <c r="CZ89" s="41" t="e">
        <f t="shared" si="81"/>
        <v>#REF!</v>
      </c>
      <c r="DA89" s="41" t="e">
        <f t="shared" si="81"/>
        <v>#REF!</v>
      </c>
      <c r="DB89" s="41" t="e">
        <f t="shared" si="81"/>
        <v>#REF!</v>
      </c>
      <c r="DC89" s="41" t="e">
        <f t="shared" si="81"/>
        <v>#REF!</v>
      </c>
      <c r="DD89" s="41" t="e">
        <f t="shared" si="71"/>
        <v>#REF!</v>
      </c>
      <c r="DE89" s="41" t="e">
        <f t="shared" si="71"/>
        <v>#REF!</v>
      </c>
      <c r="DF89" s="41" t="e">
        <f t="shared" si="71"/>
        <v>#REF!</v>
      </c>
      <c r="DG89" s="41" t="e">
        <f t="shared" si="71"/>
        <v>#REF!</v>
      </c>
      <c r="DH89" s="41" t="e">
        <f t="shared" si="71"/>
        <v>#REF!</v>
      </c>
      <c r="DI89" s="41" t="e">
        <f t="shared" si="71"/>
        <v>#REF!</v>
      </c>
      <c r="DJ89" s="41" t="e">
        <f t="shared" si="71"/>
        <v>#REF!</v>
      </c>
      <c r="DK89" s="41" t="e">
        <f t="shared" si="71"/>
        <v>#REF!</v>
      </c>
      <c r="DL89" s="41" t="e">
        <f t="shared" si="71"/>
        <v>#REF!</v>
      </c>
      <c r="DM89" s="41" t="e">
        <f t="shared" si="71"/>
        <v>#REF!</v>
      </c>
      <c r="DN89" s="41" t="e">
        <f t="shared" si="71"/>
        <v>#REF!</v>
      </c>
      <c r="DO89" s="41" t="e">
        <f t="shared" si="71"/>
        <v>#REF!</v>
      </c>
      <c r="DP89" s="41" t="e">
        <f t="shared" si="71"/>
        <v>#REF!</v>
      </c>
      <c r="DQ89" s="41" t="e">
        <f t="shared" si="76"/>
        <v>#REF!</v>
      </c>
      <c r="DR89" s="41" t="e">
        <f t="shared" si="76"/>
        <v>#REF!</v>
      </c>
      <c r="DS89" s="41" t="e">
        <f t="shared" si="76"/>
        <v>#REF!</v>
      </c>
      <c r="DT89" s="41" t="e">
        <f t="shared" si="76"/>
        <v>#REF!</v>
      </c>
      <c r="DU89" s="41" t="e">
        <f t="shared" si="76"/>
        <v>#REF!</v>
      </c>
      <c r="DV89" s="41" t="e">
        <f t="shared" si="64"/>
        <v>#REF!</v>
      </c>
      <c r="DW89" s="41" t="e">
        <f t="shared" si="64"/>
        <v>#REF!</v>
      </c>
      <c r="DX89" s="41" t="e">
        <f t="shared" si="64"/>
        <v>#REF!</v>
      </c>
      <c r="DY89" s="41" t="e">
        <f t="shared" si="64"/>
        <v>#REF!</v>
      </c>
      <c r="DZ89" s="41" t="e">
        <f t="shared" si="64"/>
        <v>#REF!</v>
      </c>
      <c r="EA89" s="41" t="e">
        <f t="shared" si="64"/>
        <v>#REF!</v>
      </c>
      <c r="EB89" s="41" t="e">
        <f t="shared" si="64"/>
        <v>#REF!</v>
      </c>
      <c r="EC89" s="41" t="e">
        <f t="shared" si="64"/>
        <v>#REF!</v>
      </c>
      <c r="ED89" s="41" t="e">
        <f t="shared" si="64"/>
        <v>#REF!</v>
      </c>
      <c r="EE89" s="41" t="e">
        <f t="shared" si="64"/>
        <v>#REF!</v>
      </c>
      <c r="EF89" s="41" t="e">
        <f t="shared" si="77"/>
        <v>#REF!</v>
      </c>
      <c r="EG89" s="41" t="e">
        <f t="shared" si="77"/>
        <v>#REF!</v>
      </c>
      <c r="EH89" s="41" t="e">
        <f t="shared" si="77"/>
        <v>#REF!</v>
      </c>
      <c r="EI89" s="41" t="e">
        <f t="shared" si="77"/>
        <v>#REF!</v>
      </c>
      <c r="EJ89" s="41" t="e">
        <f t="shared" si="72"/>
        <v>#REF!</v>
      </c>
      <c r="EK89" s="41" t="e">
        <f t="shared" si="72"/>
        <v>#REF!</v>
      </c>
      <c r="EL89" s="41" t="e">
        <f t="shared" si="72"/>
        <v>#REF!</v>
      </c>
      <c r="EM89" s="41" t="e">
        <f t="shared" si="72"/>
        <v>#REF!</v>
      </c>
      <c r="EN89" s="41" t="e">
        <f t="shared" si="72"/>
        <v>#REF!</v>
      </c>
      <c r="EO89" s="41" t="e">
        <f t="shared" si="72"/>
        <v>#REF!</v>
      </c>
      <c r="EP89" s="41" t="e">
        <f t="shared" si="72"/>
        <v>#REF!</v>
      </c>
      <c r="EQ89" s="41" t="e">
        <f t="shared" si="72"/>
        <v>#REF!</v>
      </c>
      <c r="ER89" s="41" t="e">
        <f t="shared" si="72"/>
        <v>#REF!</v>
      </c>
      <c r="ES89" s="41" t="e">
        <f t="shared" si="72"/>
        <v>#REF!</v>
      </c>
      <c r="ET89" s="41" t="e">
        <f t="shared" si="72"/>
        <v>#REF!</v>
      </c>
      <c r="EU89" s="41" t="e">
        <f t="shared" si="72"/>
        <v>#REF!</v>
      </c>
      <c r="EV89" s="41" t="e">
        <f t="shared" si="72"/>
        <v>#REF!</v>
      </c>
      <c r="EW89" s="41" t="e">
        <f t="shared" si="78"/>
        <v>#REF!</v>
      </c>
      <c r="EX89" s="41" t="e">
        <f t="shared" si="78"/>
        <v>#REF!</v>
      </c>
      <c r="EY89" s="41" t="e">
        <f t="shared" si="78"/>
        <v>#REF!</v>
      </c>
      <c r="EZ89" s="41" t="e">
        <f t="shared" si="78"/>
        <v>#REF!</v>
      </c>
      <c r="FA89" s="41" t="e">
        <f t="shared" si="78"/>
        <v>#REF!</v>
      </c>
      <c r="FB89" s="41" t="e">
        <f t="shared" si="65"/>
        <v>#REF!</v>
      </c>
      <c r="FC89" s="41" t="e">
        <f t="shared" si="65"/>
        <v>#REF!</v>
      </c>
      <c r="FD89" s="41" t="e">
        <f t="shared" si="65"/>
        <v>#REF!</v>
      </c>
      <c r="FE89" s="41" t="e">
        <f t="shared" si="65"/>
        <v>#REF!</v>
      </c>
      <c r="FF89" s="41" t="e">
        <f t="shared" si="65"/>
        <v>#REF!</v>
      </c>
      <c r="FG89" s="41" t="e">
        <f t="shared" si="65"/>
        <v>#REF!</v>
      </c>
      <c r="FH89" s="41" t="e">
        <f t="shared" si="65"/>
        <v>#REF!</v>
      </c>
      <c r="FI89" s="41" t="e">
        <f t="shared" si="65"/>
        <v>#REF!</v>
      </c>
      <c r="FJ89" s="41" t="e">
        <f t="shared" si="65"/>
        <v>#REF!</v>
      </c>
      <c r="FK89" s="41" t="e">
        <f t="shared" si="65"/>
        <v>#REF!</v>
      </c>
      <c r="FL89" s="41" t="e">
        <f t="shared" si="79"/>
        <v>#REF!</v>
      </c>
      <c r="FM89" s="41" t="e">
        <f t="shared" si="79"/>
        <v>#REF!</v>
      </c>
      <c r="FN89" s="41" t="e">
        <f t="shared" si="79"/>
        <v>#REF!</v>
      </c>
      <c r="FO89" s="41" t="e">
        <f t="shared" si="79"/>
        <v>#REF!</v>
      </c>
      <c r="FP89" s="41" t="e">
        <f t="shared" si="73"/>
        <v>#REF!</v>
      </c>
      <c r="FQ89" s="41" t="e">
        <f t="shared" si="73"/>
        <v>#REF!</v>
      </c>
      <c r="FR89" s="41" t="e">
        <f t="shared" si="73"/>
        <v>#REF!</v>
      </c>
      <c r="FS89" s="41" t="e">
        <f t="shared" si="73"/>
        <v>#REF!</v>
      </c>
      <c r="FT89" s="41" t="e">
        <f t="shared" si="73"/>
        <v>#REF!</v>
      </c>
      <c r="FU89" s="41" t="e">
        <f t="shared" si="73"/>
        <v>#REF!</v>
      </c>
      <c r="FV89" s="41" t="e">
        <f t="shared" si="73"/>
        <v>#REF!</v>
      </c>
      <c r="FW89" s="41" t="e">
        <f t="shared" si="73"/>
        <v>#REF!</v>
      </c>
      <c r="FX89" s="41" t="e">
        <f t="shared" si="73"/>
        <v>#REF!</v>
      </c>
      <c r="FY89" s="41" t="e">
        <f t="shared" si="73"/>
        <v>#REF!</v>
      </c>
      <c r="FZ89" s="41" t="e">
        <f t="shared" si="73"/>
        <v>#REF!</v>
      </c>
      <c r="GA89" s="41" t="e">
        <f t="shared" si="73"/>
        <v>#REF!</v>
      </c>
      <c r="GB89" s="41" t="e">
        <f t="shared" si="73"/>
        <v>#REF!</v>
      </c>
      <c r="GC89" s="41" t="e">
        <f t="shared" si="80"/>
        <v>#REF!</v>
      </c>
      <c r="GD89" s="41" t="e">
        <f t="shared" si="80"/>
        <v>#REF!</v>
      </c>
      <c r="GE89" s="41" t="e">
        <f t="shared" si="80"/>
        <v>#REF!</v>
      </c>
      <c r="GF89" s="41" t="e">
        <f t="shared" si="80"/>
        <v>#REF!</v>
      </c>
      <c r="GG89" s="41" t="e">
        <f t="shared" si="80"/>
        <v>#REF!</v>
      </c>
      <c r="GH89" s="41" t="e">
        <f t="shared" si="66"/>
        <v>#REF!</v>
      </c>
      <c r="GI89" s="41" t="e">
        <f t="shared" si="58"/>
        <v>#REF!</v>
      </c>
      <c r="GJ89" s="41" t="e">
        <f t="shared" si="58"/>
        <v>#REF!</v>
      </c>
      <c r="GK89" s="41" t="e">
        <f t="shared" si="58"/>
        <v>#REF!</v>
      </c>
      <c r="GL89" s="41" t="e">
        <f t="shared" si="75"/>
        <v>#REF!</v>
      </c>
      <c r="GM89" s="41" t="e">
        <f t="shared" si="75"/>
        <v>#REF!</v>
      </c>
      <c r="GN89" s="41" t="e">
        <f t="shared" si="75"/>
        <v>#REF!</v>
      </c>
      <c r="GO89" s="41" t="e">
        <f t="shared" si="75"/>
        <v>#REF!</v>
      </c>
      <c r="GP89" s="41" t="e">
        <f t="shared" si="75"/>
        <v>#REF!</v>
      </c>
      <c r="GQ89" s="41" t="e">
        <f t="shared" si="75"/>
        <v>#REF!</v>
      </c>
      <c r="GR89" s="41" t="e">
        <f t="shared" si="75"/>
        <v>#REF!</v>
      </c>
      <c r="GS89" s="41" t="e">
        <f t="shared" si="75"/>
        <v>#REF!</v>
      </c>
      <c r="GT89" s="41" t="e">
        <f t="shared" ref="GT89:HG115" si="82">GS89</f>
        <v>#REF!</v>
      </c>
      <c r="GU89" s="41" t="e">
        <f t="shared" si="82"/>
        <v>#REF!</v>
      </c>
      <c r="GV89" s="41" t="e">
        <f t="shared" si="82"/>
        <v>#REF!</v>
      </c>
      <c r="GW89" s="41" t="e">
        <f t="shared" si="82"/>
        <v>#REF!</v>
      </c>
      <c r="GX89" s="41" t="e">
        <f t="shared" si="82"/>
        <v>#REF!</v>
      </c>
      <c r="GY89" s="41" t="e">
        <f t="shared" si="59"/>
        <v>#REF!</v>
      </c>
      <c r="GZ89" s="41" t="e">
        <f t="shared" si="59"/>
        <v>#REF!</v>
      </c>
      <c r="HA89" s="41" t="e">
        <f t="shared" si="59"/>
        <v>#REF!</v>
      </c>
      <c r="HB89" s="41" t="e">
        <f t="shared" si="59"/>
        <v>#REF!</v>
      </c>
      <c r="HC89" s="41" t="e">
        <f t="shared" si="59"/>
        <v>#REF!</v>
      </c>
      <c r="HD89" s="41" t="e">
        <f t="shared" si="59"/>
        <v>#REF!</v>
      </c>
      <c r="HE89" s="41" t="e">
        <f t="shared" si="62"/>
        <v>#REF!</v>
      </c>
      <c r="HF89" s="41" t="e">
        <f t="shared" si="62"/>
        <v>#REF!</v>
      </c>
      <c r="HG89" s="41" t="e">
        <f t="shared" si="62"/>
        <v>#REF!</v>
      </c>
      <c r="HH89" s="41" t="e">
        <f t="shared" si="62"/>
        <v>#REF!</v>
      </c>
      <c r="HI89" s="41" t="e">
        <f t="shared" si="62"/>
        <v>#REF!</v>
      </c>
      <c r="HJ89" s="41" t="e">
        <f t="shared" si="62"/>
        <v>#REF!</v>
      </c>
    </row>
    <row r="90" spans="1:218" ht="14.4" x14ac:dyDescent="0.3">
      <c r="A90" s="42">
        <v>87</v>
      </c>
      <c r="B90" s="43" t="e">
        <f>'CMM1 - AUX CALC'!$CJ$67</f>
        <v>#REF!</v>
      </c>
      <c r="CK90" s="41" t="e">
        <f>$B90/(_xlfn.SINGLE(PrazoConcessao)*12-CK$3+1)</f>
        <v>#REF!</v>
      </c>
      <c r="CL90" s="41" t="e">
        <f t="shared" si="67"/>
        <v>#REF!</v>
      </c>
      <c r="CM90" s="41" t="e">
        <f t="shared" si="67"/>
        <v>#REF!</v>
      </c>
      <c r="CN90" s="41" t="e">
        <f t="shared" si="67"/>
        <v>#REF!</v>
      </c>
      <c r="CO90" s="41" t="e">
        <f t="shared" si="67"/>
        <v>#REF!</v>
      </c>
      <c r="CP90" s="41" t="e">
        <f t="shared" si="67"/>
        <v>#REF!</v>
      </c>
      <c r="CQ90" s="41" t="e">
        <f t="shared" si="67"/>
        <v>#REF!</v>
      </c>
      <c r="CR90" s="41" t="e">
        <f t="shared" si="67"/>
        <v>#REF!</v>
      </c>
      <c r="CS90" s="41" t="e">
        <f t="shared" si="67"/>
        <v>#REF!</v>
      </c>
      <c r="CT90" s="41" t="e">
        <f t="shared" si="67"/>
        <v>#REF!</v>
      </c>
      <c r="CU90" s="41" t="e">
        <f t="shared" si="67"/>
        <v>#REF!</v>
      </c>
      <c r="CV90" s="41" t="e">
        <f t="shared" si="81"/>
        <v>#REF!</v>
      </c>
      <c r="CW90" s="41" t="e">
        <f t="shared" si="81"/>
        <v>#REF!</v>
      </c>
      <c r="CX90" s="41" t="e">
        <f t="shared" si="81"/>
        <v>#REF!</v>
      </c>
      <c r="CY90" s="41" t="e">
        <f t="shared" si="81"/>
        <v>#REF!</v>
      </c>
      <c r="CZ90" s="41" t="e">
        <f t="shared" si="81"/>
        <v>#REF!</v>
      </c>
      <c r="DA90" s="41" t="e">
        <f t="shared" si="81"/>
        <v>#REF!</v>
      </c>
      <c r="DB90" s="41" t="e">
        <f t="shared" si="81"/>
        <v>#REF!</v>
      </c>
      <c r="DC90" s="41" t="e">
        <f t="shared" si="81"/>
        <v>#REF!</v>
      </c>
      <c r="DD90" s="41" t="e">
        <f t="shared" si="71"/>
        <v>#REF!</v>
      </c>
      <c r="DE90" s="41" t="e">
        <f t="shared" si="71"/>
        <v>#REF!</v>
      </c>
      <c r="DF90" s="41" t="e">
        <f t="shared" si="71"/>
        <v>#REF!</v>
      </c>
      <c r="DG90" s="41" t="e">
        <f t="shared" si="71"/>
        <v>#REF!</v>
      </c>
      <c r="DH90" s="41" t="e">
        <f t="shared" si="71"/>
        <v>#REF!</v>
      </c>
      <c r="DI90" s="41" t="e">
        <f t="shared" si="71"/>
        <v>#REF!</v>
      </c>
      <c r="DJ90" s="41" t="e">
        <f t="shared" si="71"/>
        <v>#REF!</v>
      </c>
      <c r="DK90" s="41" t="e">
        <f t="shared" si="71"/>
        <v>#REF!</v>
      </c>
      <c r="DL90" s="41" t="e">
        <f t="shared" si="71"/>
        <v>#REF!</v>
      </c>
      <c r="DM90" s="41" t="e">
        <f t="shared" si="71"/>
        <v>#REF!</v>
      </c>
      <c r="DN90" s="41" t="e">
        <f t="shared" si="71"/>
        <v>#REF!</v>
      </c>
      <c r="DO90" s="41" t="e">
        <f t="shared" si="71"/>
        <v>#REF!</v>
      </c>
      <c r="DP90" s="41" t="e">
        <f t="shared" si="71"/>
        <v>#REF!</v>
      </c>
      <c r="DQ90" s="41" t="e">
        <f t="shared" si="76"/>
        <v>#REF!</v>
      </c>
      <c r="DR90" s="41" t="e">
        <f t="shared" si="76"/>
        <v>#REF!</v>
      </c>
      <c r="DS90" s="41" t="e">
        <f t="shared" si="76"/>
        <v>#REF!</v>
      </c>
      <c r="DT90" s="41" t="e">
        <f t="shared" si="76"/>
        <v>#REF!</v>
      </c>
      <c r="DU90" s="41" t="e">
        <f t="shared" si="76"/>
        <v>#REF!</v>
      </c>
      <c r="DV90" s="41" t="e">
        <f t="shared" si="64"/>
        <v>#REF!</v>
      </c>
      <c r="DW90" s="41" t="e">
        <f t="shared" si="64"/>
        <v>#REF!</v>
      </c>
      <c r="DX90" s="41" t="e">
        <f t="shared" si="64"/>
        <v>#REF!</v>
      </c>
      <c r="DY90" s="41" t="e">
        <f t="shared" si="64"/>
        <v>#REF!</v>
      </c>
      <c r="DZ90" s="41" t="e">
        <f t="shared" si="64"/>
        <v>#REF!</v>
      </c>
      <c r="EA90" s="41" t="e">
        <f t="shared" si="64"/>
        <v>#REF!</v>
      </c>
      <c r="EB90" s="41" t="e">
        <f t="shared" si="64"/>
        <v>#REF!</v>
      </c>
      <c r="EC90" s="41" t="e">
        <f t="shared" si="64"/>
        <v>#REF!</v>
      </c>
      <c r="ED90" s="41" t="e">
        <f t="shared" si="64"/>
        <v>#REF!</v>
      </c>
      <c r="EE90" s="41" t="e">
        <f t="shared" si="64"/>
        <v>#REF!</v>
      </c>
      <c r="EF90" s="41" t="e">
        <f t="shared" si="77"/>
        <v>#REF!</v>
      </c>
      <c r="EG90" s="41" t="e">
        <f t="shared" si="77"/>
        <v>#REF!</v>
      </c>
      <c r="EH90" s="41" t="e">
        <f t="shared" si="77"/>
        <v>#REF!</v>
      </c>
      <c r="EI90" s="41" t="e">
        <f t="shared" si="77"/>
        <v>#REF!</v>
      </c>
      <c r="EJ90" s="41" t="e">
        <f t="shared" si="72"/>
        <v>#REF!</v>
      </c>
      <c r="EK90" s="41" t="e">
        <f t="shared" si="72"/>
        <v>#REF!</v>
      </c>
      <c r="EL90" s="41" t="e">
        <f t="shared" si="72"/>
        <v>#REF!</v>
      </c>
      <c r="EM90" s="41" t="e">
        <f t="shared" si="72"/>
        <v>#REF!</v>
      </c>
      <c r="EN90" s="41" t="e">
        <f t="shared" si="72"/>
        <v>#REF!</v>
      </c>
      <c r="EO90" s="41" t="e">
        <f t="shared" si="72"/>
        <v>#REF!</v>
      </c>
      <c r="EP90" s="41" t="e">
        <f t="shared" si="72"/>
        <v>#REF!</v>
      </c>
      <c r="EQ90" s="41" t="e">
        <f t="shared" si="72"/>
        <v>#REF!</v>
      </c>
      <c r="ER90" s="41" t="e">
        <f t="shared" si="72"/>
        <v>#REF!</v>
      </c>
      <c r="ES90" s="41" t="e">
        <f t="shared" si="72"/>
        <v>#REF!</v>
      </c>
      <c r="ET90" s="41" t="e">
        <f t="shared" si="72"/>
        <v>#REF!</v>
      </c>
      <c r="EU90" s="41" t="e">
        <f t="shared" si="72"/>
        <v>#REF!</v>
      </c>
      <c r="EV90" s="41" t="e">
        <f t="shared" si="72"/>
        <v>#REF!</v>
      </c>
      <c r="EW90" s="41" t="e">
        <f t="shared" si="78"/>
        <v>#REF!</v>
      </c>
      <c r="EX90" s="41" t="e">
        <f t="shared" si="78"/>
        <v>#REF!</v>
      </c>
      <c r="EY90" s="41" t="e">
        <f t="shared" si="78"/>
        <v>#REF!</v>
      </c>
      <c r="EZ90" s="41" t="e">
        <f t="shared" si="78"/>
        <v>#REF!</v>
      </c>
      <c r="FA90" s="41" t="e">
        <f t="shared" si="78"/>
        <v>#REF!</v>
      </c>
      <c r="FB90" s="41" t="e">
        <f t="shared" si="65"/>
        <v>#REF!</v>
      </c>
      <c r="FC90" s="41" t="e">
        <f t="shared" si="65"/>
        <v>#REF!</v>
      </c>
      <c r="FD90" s="41" t="e">
        <f t="shared" si="65"/>
        <v>#REF!</v>
      </c>
      <c r="FE90" s="41" t="e">
        <f t="shared" si="65"/>
        <v>#REF!</v>
      </c>
      <c r="FF90" s="41" t="e">
        <f t="shared" si="65"/>
        <v>#REF!</v>
      </c>
      <c r="FG90" s="41" t="e">
        <f t="shared" si="65"/>
        <v>#REF!</v>
      </c>
      <c r="FH90" s="41" t="e">
        <f t="shared" si="65"/>
        <v>#REF!</v>
      </c>
      <c r="FI90" s="41" t="e">
        <f t="shared" si="65"/>
        <v>#REF!</v>
      </c>
      <c r="FJ90" s="41" t="e">
        <f t="shared" si="65"/>
        <v>#REF!</v>
      </c>
      <c r="FK90" s="41" t="e">
        <f t="shared" si="65"/>
        <v>#REF!</v>
      </c>
      <c r="FL90" s="41" t="e">
        <f t="shared" si="79"/>
        <v>#REF!</v>
      </c>
      <c r="FM90" s="41" t="e">
        <f t="shared" si="79"/>
        <v>#REF!</v>
      </c>
      <c r="FN90" s="41" t="e">
        <f t="shared" si="79"/>
        <v>#REF!</v>
      </c>
      <c r="FO90" s="41" t="e">
        <f t="shared" si="79"/>
        <v>#REF!</v>
      </c>
      <c r="FP90" s="41" t="e">
        <f t="shared" si="73"/>
        <v>#REF!</v>
      </c>
      <c r="FQ90" s="41" t="e">
        <f t="shared" si="73"/>
        <v>#REF!</v>
      </c>
      <c r="FR90" s="41" t="e">
        <f t="shared" si="73"/>
        <v>#REF!</v>
      </c>
      <c r="FS90" s="41" t="e">
        <f t="shared" si="73"/>
        <v>#REF!</v>
      </c>
      <c r="FT90" s="41" t="e">
        <f t="shared" si="73"/>
        <v>#REF!</v>
      </c>
      <c r="FU90" s="41" t="e">
        <f t="shared" si="73"/>
        <v>#REF!</v>
      </c>
      <c r="FV90" s="41" t="e">
        <f t="shared" si="73"/>
        <v>#REF!</v>
      </c>
      <c r="FW90" s="41" t="e">
        <f t="shared" si="73"/>
        <v>#REF!</v>
      </c>
      <c r="FX90" s="41" t="e">
        <f t="shared" si="73"/>
        <v>#REF!</v>
      </c>
      <c r="FY90" s="41" t="e">
        <f t="shared" si="73"/>
        <v>#REF!</v>
      </c>
      <c r="FZ90" s="41" t="e">
        <f t="shared" si="73"/>
        <v>#REF!</v>
      </c>
      <c r="GA90" s="41" t="e">
        <f t="shared" si="73"/>
        <v>#REF!</v>
      </c>
      <c r="GB90" s="41" t="e">
        <f t="shared" si="73"/>
        <v>#REF!</v>
      </c>
      <c r="GC90" s="41" t="e">
        <f t="shared" si="80"/>
        <v>#REF!</v>
      </c>
      <c r="GD90" s="41" t="e">
        <f t="shared" si="80"/>
        <v>#REF!</v>
      </c>
      <c r="GE90" s="41" t="e">
        <f t="shared" si="80"/>
        <v>#REF!</v>
      </c>
      <c r="GF90" s="41" t="e">
        <f t="shared" si="80"/>
        <v>#REF!</v>
      </c>
      <c r="GG90" s="41" t="e">
        <f t="shared" si="80"/>
        <v>#REF!</v>
      </c>
      <c r="GH90" s="41" t="e">
        <f t="shared" si="66"/>
        <v>#REF!</v>
      </c>
      <c r="GI90" s="41" t="e">
        <f t="shared" si="58"/>
        <v>#REF!</v>
      </c>
      <c r="GJ90" s="41" t="e">
        <f t="shared" si="58"/>
        <v>#REF!</v>
      </c>
      <c r="GK90" s="41" t="e">
        <f t="shared" si="58"/>
        <v>#REF!</v>
      </c>
      <c r="GL90" s="41" t="e">
        <f t="shared" si="58"/>
        <v>#REF!</v>
      </c>
      <c r="GM90" s="41" t="e">
        <f t="shared" si="58"/>
        <v>#REF!</v>
      </c>
      <c r="GN90" s="41" t="e">
        <f t="shared" si="58"/>
        <v>#REF!</v>
      </c>
      <c r="GO90" s="41" t="e">
        <f t="shared" si="58"/>
        <v>#REF!</v>
      </c>
      <c r="GP90" s="41" t="e">
        <f t="shared" si="58"/>
        <v>#REF!</v>
      </c>
      <c r="GQ90" s="41" t="e">
        <f t="shared" si="58"/>
        <v>#REF!</v>
      </c>
      <c r="GR90" s="41" t="e">
        <f t="shared" si="58"/>
        <v>#REF!</v>
      </c>
      <c r="GS90" s="41" t="e">
        <f t="shared" si="58"/>
        <v>#REF!</v>
      </c>
      <c r="GT90" s="41" t="e">
        <f t="shared" si="82"/>
        <v>#REF!</v>
      </c>
      <c r="GU90" s="41" t="e">
        <f t="shared" si="82"/>
        <v>#REF!</v>
      </c>
      <c r="GV90" s="41" t="e">
        <f t="shared" si="82"/>
        <v>#REF!</v>
      </c>
      <c r="GW90" s="41" t="e">
        <f t="shared" si="82"/>
        <v>#REF!</v>
      </c>
      <c r="GX90" s="41" t="e">
        <f t="shared" si="82"/>
        <v>#REF!</v>
      </c>
      <c r="GY90" s="41" t="e">
        <f t="shared" si="59"/>
        <v>#REF!</v>
      </c>
      <c r="GZ90" s="41" t="e">
        <f t="shared" si="59"/>
        <v>#REF!</v>
      </c>
      <c r="HA90" s="41" t="e">
        <f t="shared" si="59"/>
        <v>#REF!</v>
      </c>
      <c r="HB90" s="41" t="e">
        <f t="shared" si="59"/>
        <v>#REF!</v>
      </c>
      <c r="HC90" s="41" t="e">
        <f t="shared" si="59"/>
        <v>#REF!</v>
      </c>
      <c r="HD90" s="41" t="e">
        <f t="shared" si="59"/>
        <v>#REF!</v>
      </c>
      <c r="HE90" s="41" t="e">
        <f t="shared" si="62"/>
        <v>#REF!</v>
      </c>
      <c r="HF90" s="41" t="e">
        <f t="shared" si="62"/>
        <v>#REF!</v>
      </c>
      <c r="HG90" s="41" t="e">
        <f t="shared" si="62"/>
        <v>#REF!</v>
      </c>
      <c r="HH90" s="41" t="e">
        <f t="shared" si="62"/>
        <v>#REF!</v>
      </c>
      <c r="HI90" s="41" t="e">
        <f t="shared" si="62"/>
        <v>#REF!</v>
      </c>
      <c r="HJ90" s="41" t="e">
        <f t="shared" si="62"/>
        <v>#REF!</v>
      </c>
    </row>
    <row r="91" spans="1:218" ht="14.4" x14ac:dyDescent="0.3">
      <c r="A91" s="42">
        <v>88</v>
      </c>
      <c r="B91" s="43" t="e">
        <f>'CMM1 - AUX CALC'!$CK$67</f>
        <v>#REF!</v>
      </c>
      <c r="CL91" s="41" t="e">
        <f>$B91/(_xlfn.SINGLE(PrazoConcessao)*12-CL$3+1)</f>
        <v>#REF!</v>
      </c>
      <c r="CM91" s="41" t="e">
        <f t="shared" si="67"/>
        <v>#REF!</v>
      </c>
      <c r="CN91" s="41" t="e">
        <f t="shared" si="67"/>
        <v>#REF!</v>
      </c>
      <c r="CO91" s="41" t="e">
        <f t="shared" ref="CO91:CU99" si="83">CN91</f>
        <v>#REF!</v>
      </c>
      <c r="CP91" s="41" t="e">
        <f t="shared" si="83"/>
        <v>#REF!</v>
      </c>
      <c r="CQ91" s="41" t="e">
        <f t="shared" si="83"/>
        <v>#REF!</v>
      </c>
      <c r="CR91" s="41" t="e">
        <f t="shared" si="83"/>
        <v>#REF!</v>
      </c>
      <c r="CS91" s="41" t="e">
        <f t="shared" si="83"/>
        <v>#REF!</v>
      </c>
      <c r="CT91" s="41" t="e">
        <f t="shared" si="83"/>
        <v>#REF!</v>
      </c>
      <c r="CU91" s="41" t="e">
        <f t="shared" si="83"/>
        <v>#REF!</v>
      </c>
      <c r="CV91" s="41" t="e">
        <f t="shared" si="81"/>
        <v>#REF!</v>
      </c>
      <c r="CW91" s="41" t="e">
        <f t="shared" si="81"/>
        <v>#REF!</v>
      </c>
      <c r="CX91" s="41" t="e">
        <f t="shared" si="81"/>
        <v>#REF!</v>
      </c>
      <c r="CY91" s="41" t="e">
        <f t="shared" si="81"/>
        <v>#REF!</v>
      </c>
      <c r="CZ91" s="41" t="e">
        <f t="shared" si="81"/>
        <v>#REF!</v>
      </c>
      <c r="DA91" s="41" t="e">
        <f t="shared" si="81"/>
        <v>#REF!</v>
      </c>
      <c r="DB91" s="41" t="e">
        <f t="shared" si="81"/>
        <v>#REF!</v>
      </c>
      <c r="DC91" s="41" t="e">
        <f t="shared" si="81"/>
        <v>#REF!</v>
      </c>
      <c r="DD91" s="41" t="e">
        <f t="shared" si="71"/>
        <v>#REF!</v>
      </c>
      <c r="DE91" s="41" t="e">
        <f t="shared" si="71"/>
        <v>#REF!</v>
      </c>
      <c r="DF91" s="41" t="e">
        <f t="shared" si="71"/>
        <v>#REF!</v>
      </c>
      <c r="DG91" s="41" t="e">
        <f t="shared" si="71"/>
        <v>#REF!</v>
      </c>
      <c r="DH91" s="41" t="e">
        <f t="shared" si="71"/>
        <v>#REF!</v>
      </c>
      <c r="DI91" s="41" t="e">
        <f t="shared" si="71"/>
        <v>#REF!</v>
      </c>
      <c r="DJ91" s="41" t="e">
        <f t="shared" si="71"/>
        <v>#REF!</v>
      </c>
      <c r="DK91" s="41" t="e">
        <f t="shared" si="71"/>
        <v>#REF!</v>
      </c>
      <c r="DL91" s="41" t="e">
        <f t="shared" si="71"/>
        <v>#REF!</v>
      </c>
      <c r="DM91" s="41" t="e">
        <f t="shared" si="71"/>
        <v>#REF!</v>
      </c>
      <c r="DN91" s="41" t="e">
        <f t="shared" si="71"/>
        <v>#REF!</v>
      </c>
      <c r="DO91" s="41" t="e">
        <f t="shared" si="71"/>
        <v>#REF!</v>
      </c>
      <c r="DP91" s="41" t="e">
        <f t="shared" si="71"/>
        <v>#REF!</v>
      </c>
      <c r="DQ91" s="41" t="e">
        <f t="shared" si="76"/>
        <v>#REF!</v>
      </c>
      <c r="DR91" s="41" t="e">
        <f t="shared" si="76"/>
        <v>#REF!</v>
      </c>
      <c r="DS91" s="41" t="e">
        <f t="shared" si="76"/>
        <v>#REF!</v>
      </c>
      <c r="DT91" s="41" t="e">
        <f t="shared" si="76"/>
        <v>#REF!</v>
      </c>
      <c r="DU91" s="41" t="e">
        <f t="shared" si="76"/>
        <v>#REF!</v>
      </c>
      <c r="DV91" s="41" t="e">
        <f t="shared" si="64"/>
        <v>#REF!</v>
      </c>
      <c r="DW91" s="41" t="e">
        <f t="shared" si="64"/>
        <v>#REF!</v>
      </c>
      <c r="DX91" s="41" t="e">
        <f t="shared" si="64"/>
        <v>#REF!</v>
      </c>
      <c r="DY91" s="41" t="e">
        <f t="shared" si="64"/>
        <v>#REF!</v>
      </c>
      <c r="DZ91" s="41" t="e">
        <f t="shared" si="64"/>
        <v>#REF!</v>
      </c>
      <c r="EA91" s="41" t="e">
        <f t="shared" si="64"/>
        <v>#REF!</v>
      </c>
      <c r="EB91" s="41" t="e">
        <f t="shared" si="64"/>
        <v>#REF!</v>
      </c>
      <c r="EC91" s="41" t="e">
        <f t="shared" si="64"/>
        <v>#REF!</v>
      </c>
      <c r="ED91" s="41" t="e">
        <f t="shared" si="64"/>
        <v>#REF!</v>
      </c>
      <c r="EE91" s="41" t="e">
        <f t="shared" si="64"/>
        <v>#REF!</v>
      </c>
      <c r="EF91" s="41" t="e">
        <f t="shared" si="77"/>
        <v>#REF!</v>
      </c>
      <c r="EG91" s="41" t="e">
        <f t="shared" si="77"/>
        <v>#REF!</v>
      </c>
      <c r="EH91" s="41" t="e">
        <f t="shared" si="77"/>
        <v>#REF!</v>
      </c>
      <c r="EI91" s="41" t="e">
        <f t="shared" si="77"/>
        <v>#REF!</v>
      </c>
      <c r="EJ91" s="41" t="e">
        <f t="shared" si="72"/>
        <v>#REF!</v>
      </c>
      <c r="EK91" s="41" t="e">
        <f t="shared" si="72"/>
        <v>#REF!</v>
      </c>
      <c r="EL91" s="41" t="e">
        <f t="shared" si="72"/>
        <v>#REF!</v>
      </c>
      <c r="EM91" s="41" t="e">
        <f t="shared" si="72"/>
        <v>#REF!</v>
      </c>
      <c r="EN91" s="41" t="e">
        <f t="shared" si="72"/>
        <v>#REF!</v>
      </c>
      <c r="EO91" s="41" t="e">
        <f t="shared" si="72"/>
        <v>#REF!</v>
      </c>
      <c r="EP91" s="41" t="e">
        <f t="shared" si="72"/>
        <v>#REF!</v>
      </c>
      <c r="EQ91" s="41" t="e">
        <f t="shared" si="72"/>
        <v>#REF!</v>
      </c>
      <c r="ER91" s="41" t="e">
        <f t="shared" si="72"/>
        <v>#REF!</v>
      </c>
      <c r="ES91" s="41" t="e">
        <f t="shared" si="72"/>
        <v>#REF!</v>
      </c>
      <c r="ET91" s="41" t="e">
        <f t="shared" si="72"/>
        <v>#REF!</v>
      </c>
      <c r="EU91" s="41" t="e">
        <f t="shared" si="72"/>
        <v>#REF!</v>
      </c>
      <c r="EV91" s="41" t="e">
        <f t="shared" si="72"/>
        <v>#REF!</v>
      </c>
      <c r="EW91" s="41" t="e">
        <f t="shared" si="78"/>
        <v>#REF!</v>
      </c>
      <c r="EX91" s="41" t="e">
        <f t="shared" si="78"/>
        <v>#REF!</v>
      </c>
      <c r="EY91" s="41" t="e">
        <f t="shared" si="78"/>
        <v>#REF!</v>
      </c>
      <c r="EZ91" s="41" t="e">
        <f t="shared" si="78"/>
        <v>#REF!</v>
      </c>
      <c r="FA91" s="41" t="e">
        <f t="shared" si="78"/>
        <v>#REF!</v>
      </c>
      <c r="FB91" s="41" t="e">
        <f t="shared" si="65"/>
        <v>#REF!</v>
      </c>
      <c r="FC91" s="41" t="e">
        <f t="shared" si="65"/>
        <v>#REF!</v>
      </c>
      <c r="FD91" s="41" t="e">
        <f t="shared" si="65"/>
        <v>#REF!</v>
      </c>
      <c r="FE91" s="41" t="e">
        <f t="shared" si="65"/>
        <v>#REF!</v>
      </c>
      <c r="FF91" s="41" t="e">
        <f t="shared" si="65"/>
        <v>#REF!</v>
      </c>
      <c r="FG91" s="41" t="e">
        <f t="shared" si="65"/>
        <v>#REF!</v>
      </c>
      <c r="FH91" s="41" t="e">
        <f t="shared" si="65"/>
        <v>#REF!</v>
      </c>
      <c r="FI91" s="41" t="e">
        <f t="shared" si="65"/>
        <v>#REF!</v>
      </c>
      <c r="FJ91" s="41" t="e">
        <f t="shared" si="65"/>
        <v>#REF!</v>
      </c>
      <c r="FK91" s="41" t="e">
        <f t="shared" si="65"/>
        <v>#REF!</v>
      </c>
      <c r="FL91" s="41" t="e">
        <f t="shared" si="79"/>
        <v>#REF!</v>
      </c>
      <c r="FM91" s="41" t="e">
        <f t="shared" si="79"/>
        <v>#REF!</v>
      </c>
      <c r="FN91" s="41" t="e">
        <f t="shared" si="79"/>
        <v>#REF!</v>
      </c>
      <c r="FO91" s="41" t="e">
        <f t="shared" si="79"/>
        <v>#REF!</v>
      </c>
      <c r="FP91" s="41" t="e">
        <f t="shared" si="73"/>
        <v>#REF!</v>
      </c>
      <c r="FQ91" s="41" t="e">
        <f t="shared" si="73"/>
        <v>#REF!</v>
      </c>
      <c r="FR91" s="41" t="e">
        <f t="shared" si="73"/>
        <v>#REF!</v>
      </c>
      <c r="FS91" s="41" t="e">
        <f t="shared" si="73"/>
        <v>#REF!</v>
      </c>
      <c r="FT91" s="41" t="e">
        <f t="shared" si="73"/>
        <v>#REF!</v>
      </c>
      <c r="FU91" s="41" t="e">
        <f t="shared" si="73"/>
        <v>#REF!</v>
      </c>
      <c r="FV91" s="41" t="e">
        <f t="shared" si="73"/>
        <v>#REF!</v>
      </c>
      <c r="FW91" s="41" t="e">
        <f t="shared" si="73"/>
        <v>#REF!</v>
      </c>
      <c r="FX91" s="41" t="e">
        <f t="shared" si="73"/>
        <v>#REF!</v>
      </c>
      <c r="FY91" s="41" t="e">
        <f t="shared" si="73"/>
        <v>#REF!</v>
      </c>
      <c r="FZ91" s="41" t="e">
        <f t="shared" si="73"/>
        <v>#REF!</v>
      </c>
      <c r="GA91" s="41" t="e">
        <f t="shared" si="73"/>
        <v>#REF!</v>
      </c>
      <c r="GB91" s="41" t="e">
        <f t="shared" si="73"/>
        <v>#REF!</v>
      </c>
      <c r="GC91" s="41" t="e">
        <f t="shared" si="80"/>
        <v>#REF!</v>
      </c>
      <c r="GD91" s="41" t="e">
        <f t="shared" si="80"/>
        <v>#REF!</v>
      </c>
      <c r="GE91" s="41" t="e">
        <f t="shared" si="80"/>
        <v>#REF!</v>
      </c>
      <c r="GF91" s="41" t="e">
        <f t="shared" si="80"/>
        <v>#REF!</v>
      </c>
      <c r="GG91" s="41" t="e">
        <f t="shared" si="80"/>
        <v>#REF!</v>
      </c>
      <c r="GH91" s="41" t="e">
        <f t="shared" si="66"/>
        <v>#REF!</v>
      </c>
      <c r="GI91" s="41" t="e">
        <f t="shared" si="58"/>
        <v>#REF!</v>
      </c>
      <c r="GJ91" s="41" t="e">
        <f t="shared" si="58"/>
        <v>#REF!</v>
      </c>
      <c r="GK91" s="41" t="e">
        <f t="shared" si="58"/>
        <v>#REF!</v>
      </c>
      <c r="GL91" s="41" t="e">
        <f t="shared" si="58"/>
        <v>#REF!</v>
      </c>
      <c r="GM91" s="41" t="e">
        <f t="shared" si="58"/>
        <v>#REF!</v>
      </c>
      <c r="GN91" s="41" t="e">
        <f t="shared" si="58"/>
        <v>#REF!</v>
      </c>
      <c r="GO91" s="41" t="e">
        <f t="shared" si="58"/>
        <v>#REF!</v>
      </c>
      <c r="GP91" s="41" t="e">
        <f t="shared" si="58"/>
        <v>#REF!</v>
      </c>
      <c r="GQ91" s="41" t="e">
        <f t="shared" si="58"/>
        <v>#REF!</v>
      </c>
      <c r="GR91" s="41" t="e">
        <f t="shared" si="58"/>
        <v>#REF!</v>
      </c>
      <c r="GS91" s="41" t="e">
        <f t="shared" si="58"/>
        <v>#REF!</v>
      </c>
      <c r="GT91" s="41" t="e">
        <f t="shared" si="82"/>
        <v>#REF!</v>
      </c>
      <c r="GU91" s="41" t="e">
        <f t="shared" si="82"/>
        <v>#REF!</v>
      </c>
      <c r="GV91" s="41" t="e">
        <f t="shared" si="82"/>
        <v>#REF!</v>
      </c>
      <c r="GW91" s="41" t="e">
        <f t="shared" si="82"/>
        <v>#REF!</v>
      </c>
      <c r="GX91" s="41" t="e">
        <f t="shared" si="82"/>
        <v>#REF!</v>
      </c>
      <c r="GY91" s="41" t="e">
        <f t="shared" si="59"/>
        <v>#REF!</v>
      </c>
      <c r="GZ91" s="41" t="e">
        <f t="shared" si="59"/>
        <v>#REF!</v>
      </c>
      <c r="HA91" s="41" t="e">
        <f t="shared" si="59"/>
        <v>#REF!</v>
      </c>
      <c r="HB91" s="41" t="e">
        <f t="shared" si="59"/>
        <v>#REF!</v>
      </c>
      <c r="HC91" s="41" t="e">
        <f t="shared" si="59"/>
        <v>#REF!</v>
      </c>
      <c r="HD91" s="41" t="e">
        <f t="shared" si="59"/>
        <v>#REF!</v>
      </c>
      <c r="HE91" s="41" t="e">
        <f t="shared" si="62"/>
        <v>#REF!</v>
      </c>
      <c r="HF91" s="41" t="e">
        <f t="shared" si="62"/>
        <v>#REF!</v>
      </c>
      <c r="HG91" s="41" t="e">
        <f t="shared" si="62"/>
        <v>#REF!</v>
      </c>
      <c r="HH91" s="41" t="e">
        <f t="shared" si="62"/>
        <v>#REF!</v>
      </c>
      <c r="HI91" s="41" t="e">
        <f t="shared" si="62"/>
        <v>#REF!</v>
      </c>
      <c r="HJ91" s="41" t="e">
        <f t="shared" si="62"/>
        <v>#REF!</v>
      </c>
    </row>
    <row r="92" spans="1:218" ht="14.4" x14ac:dyDescent="0.3">
      <c r="A92" s="42">
        <v>89</v>
      </c>
      <c r="B92" s="43" t="e">
        <f>'CMM1 - AUX CALC'!$CL$67</f>
        <v>#REF!</v>
      </c>
      <c r="CM92" s="41" t="e">
        <f>$B92/(_xlfn.SINGLE(PrazoConcessao)*12-CM$3+1)</f>
        <v>#REF!</v>
      </c>
      <c r="CN92" s="41" t="e">
        <f t="shared" ref="CN92" si="84">CM92</f>
        <v>#REF!</v>
      </c>
      <c r="CO92" s="41" t="e">
        <f t="shared" si="83"/>
        <v>#REF!</v>
      </c>
      <c r="CP92" s="41" t="e">
        <f t="shared" si="83"/>
        <v>#REF!</v>
      </c>
      <c r="CQ92" s="41" t="e">
        <f t="shared" si="83"/>
        <v>#REF!</v>
      </c>
      <c r="CR92" s="41" t="e">
        <f t="shared" si="83"/>
        <v>#REF!</v>
      </c>
      <c r="CS92" s="41" t="e">
        <f t="shared" si="83"/>
        <v>#REF!</v>
      </c>
      <c r="CT92" s="41" t="e">
        <f t="shared" si="83"/>
        <v>#REF!</v>
      </c>
      <c r="CU92" s="41" t="e">
        <f t="shared" si="83"/>
        <v>#REF!</v>
      </c>
      <c r="CV92" s="41" t="e">
        <f t="shared" si="81"/>
        <v>#REF!</v>
      </c>
      <c r="CW92" s="41" t="e">
        <f t="shared" si="81"/>
        <v>#REF!</v>
      </c>
      <c r="CX92" s="41" t="e">
        <f t="shared" si="81"/>
        <v>#REF!</v>
      </c>
      <c r="CY92" s="41" t="e">
        <f t="shared" si="81"/>
        <v>#REF!</v>
      </c>
      <c r="CZ92" s="41" t="e">
        <f t="shared" si="81"/>
        <v>#REF!</v>
      </c>
      <c r="DA92" s="41" t="e">
        <f t="shared" si="81"/>
        <v>#REF!</v>
      </c>
      <c r="DB92" s="41" t="e">
        <f t="shared" si="81"/>
        <v>#REF!</v>
      </c>
      <c r="DC92" s="41" t="e">
        <f t="shared" si="81"/>
        <v>#REF!</v>
      </c>
      <c r="DD92" s="41" t="e">
        <f t="shared" si="71"/>
        <v>#REF!</v>
      </c>
      <c r="DE92" s="41" t="e">
        <f t="shared" si="71"/>
        <v>#REF!</v>
      </c>
      <c r="DF92" s="41" t="e">
        <f t="shared" si="71"/>
        <v>#REF!</v>
      </c>
      <c r="DG92" s="41" t="e">
        <f t="shared" si="71"/>
        <v>#REF!</v>
      </c>
      <c r="DH92" s="41" t="e">
        <f t="shared" si="71"/>
        <v>#REF!</v>
      </c>
      <c r="DI92" s="41" t="e">
        <f t="shared" si="71"/>
        <v>#REF!</v>
      </c>
      <c r="DJ92" s="41" t="e">
        <f t="shared" si="71"/>
        <v>#REF!</v>
      </c>
      <c r="DK92" s="41" t="e">
        <f t="shared" si="71"/>
        <v>#REF!</v>
      </c>
      <c r="DL92" s="41" t="e">
        <f t="shared" si="71"/>
        <v>#REF!</v>
      </c>
      <c r="DM92" s="41" t="e">
        <f t="shared" si="71"/>
        <v>#REF!</v>
      </c>
      <c r="DN92" s="41" t="e">
        <f t="shared" si="71"/>
        <v>#REF!</v>
      </c>
      <c r="DO92" s="41" t="e">
        <f t="shared" si="71"/>
        <v>#REF!</v>
      </c>
      <c r="DP92" s="41" t="e">
        <f t="shared" si="71"/>
        <v>#REF!</v>
      </c>
      <c r="DQ92" s="41" t="e">
        <f t="shared" si="76"/>
        <v>#REF!</v>
      </c>
      <c r="DR92" s="41" t="e">
        <f t="shared" si="76"/>
        <v>#REF!</v>
      </c>
      <c r="DS92" s="41" t="e">
        <f t="shared" si="76"/>
        <v>#REF!</v>
      </c>
      <c r="DT92" s="41" t="e">
        <f t="shared" si="76"/>
        <v>#REF!</v>
      </c>
      <c r="DU92" s="41" t="e">
        <f t="shared" si="76"/>
        <v>#REF!</v>
      </c>
      <c r="DV92" s="41" t="e">
        <f t="shared" si="64"/>
        <v>#REF!</v>
      </c>
      <c r="DW92" s="41" t="e">
        <f t="shared" si="64"/>
        <v>#REF!</v>
      </c>
      <c r="DX92" s="41" t="e">
        <f t="shared" si="64"/>
        <v>#REF!</v>
      </c>
      <c r="DY92" s="41" t="e">
        <f t="shared" si="64"/>
        <v>#REF!</v>
      </c>
      <c r="DZ92" s="41" t="e">
        <f t="shared" si="64"/>
        <v>#REF!</v>
      </c>
      <c r="EA92" s="41" t="e">
        <f t="shared" si="64"/>
        <v>#REF!</v>
      </c>
      <c r="EB92" s="41" t="e">
        <f t="shared" si="64"/>
        <v>#REF!</v>
      </c>
      <c r="EC92" s="41" t="e">
        <f t="shared" si="64"/>
        <v>#REF!</v>
      </c>
      <c r="ED92" s="41" t="e">
        <f t="shared" si="64"/>
        <v>#REF!</v>
      </c>
      <c r="EE92" s="41" t="e">
        <f t="shared" si="64"/>
        <v>#REF!</v>
      </c>
      <c r="EF92" s="41" t="e">
        <f t="shared" si="77"/>
        <v>#REF!</v>
      </c>
      <c r="EG92" s="41" t="e">
        <f t="shared" si="77"/>
        <v>#REF!</v>
      </c>
      <c r="EH92" s="41" t="e">
        <f t="shared" si="77"/>
        <v>#REF!</v>
      </c>
      <c r="EI92" s="41" t="e">
        <f t="shared" si="77"/>
        <v>#REF!</v>
      </c>
      <c r="EJ92" s="41" t="e">
        <f t="shared" si="72"/>
        <v>#REF!</v>
      </c>
      <c r="EK92" s="41" t="e">
        <f t="shared" si="72"/>
        <v>#REF!</v>
      </c>
      <c r="EL92" s="41" t="e">
        <f t="shared" si="72"/>
        <v>#REF!</v>
      </c>
      <c r="EM92" s="41" t="e">
        <f t="shared" si="72"/>
        <v>#REF!</v>
      </c>
      <c r="EN92" s="41" t="e">
        <f t="shared" si="72"/>
        <v>#REF!</v>
      </c>
      <c r="EO92" s="41" t="e">
        <f t="shared" si="72"/>
        <v>#REF!</v>
      </c>
      <c r="EP92" s="41" t="e">
        <f t="shared" si="72"/>
        <v>#REF!</v>
      </c>
      <c r="EQ92" s="41" t="e">
        <f t="shared" si="72"/>
        <v>#REF!</v>
      </c>
      <c r="ER92" s="41" t="e">
        <f t="shared" si="72"/>
        <v>#REF!</v>
      </c>
      <c r="ES92" s="41" t="e">
        <f t="shared" si="72"/>
        <v>#REF!</v>
      </c>
      <c r="ET92" s="41" t="e">
        <f t="shared" si="72"/>
        <v>#REF!</v>
      </c>
      <c r="EU92" s="41" t="e">
        <f t="shared" si="72"/>
        <v>#REF!</v>
      </c>
      <c r="EV92" s="41" t="e">
        <f t="shared" si="72"/>
        <v>#REF!</v>
      </c>
      <c r="EW92" s="41" t="e">
        <f t="shared" si="78"/>
        <v>#REF!</v>
      </c>
      <c r="EX92" s="41" t="e">
        <f t="shared" si="78"/>
        <v>#REF!</v>
      </c>
      <c r="EY92" s="41" t="e">
        <f t="shared" si="78"/>
        <v>#REF!</v>
      </c>
      <c r="EZ92" s="41" t="e">
        <f t="shared" si="78"/>
        <v>#REF!</v>
      </c>
      <c r="FA92" s="41" t="e">
        <f t="shared" si="78"/>
        <v>#REF!</v>
      </c>
      <c r="FB92" s="41" t="e">
        <f t="shared" si="65"/>
        <v>#REF!</v>
      </c>
      <c r="FC92" s="41" t="e">
        <f t="shared" si="65"/>
        <v>#REF!</v>
      </c>
      <c r="FD92" s="41" t="e">
        <f t="shared" si="65"/>
        <v>#REF!</v>
      </c>
      <c r="FE92" s="41" t="e">
        <f t="shared" si="65"/>
        <v>#REF!</v>
      </c>
      <c r="FF92" s="41" t="e">
        <f t="shared" si="65"/>
        <v>#REF!</v>
      </c>
      <c r="FG92" s="41" t="e">
        <f t="shared" si="65"/>
        <v>#REF!</v>
      </c>
      <c r="FH92" s="41" t="e">
        <f t="shared" si="65"/>
        <v>#REF!</v>
      </c>
      <c r="FI92" s="41" t="e">
        <f t="shared" si="65"/>
        <v>#REF!</v>
      </c>
      <c r="FJ92" s="41" t="e">
        <f t="shared" si="65"/>
        <v>#REF!</v>
      </c>
      <c r="FK92" s="41" t="e">
        <f t="shared" si="65"/>
        <v>#REF!</v>
      </c>
      <c r="FL92" s="41" t="e">
        <f t="shared" si="79"/>
        <v>#REF!</v>
      </c>
      <c r="FM92" s="41" t="e">
        <f t="shared" si="79"/>
        <v>#REF!</v>
      </c>
      <c r="FN92" s="41" t="e">
        <f t="shared" si="79"/>
        <v>#REF!</v>
      </c>
      <c r="FO92" s="41" t="e">
        <f t="shared" si="79"/>
        <v>#REF!</v>
      </c>
      <c r="FP92" s="41" t="e">
        <f t="shared" si="73"/>
        <v>#REF!</v>
      </c>
      <c r="FQ92" s="41" t="e">
        <f t="shared" si="73"/>
        <v>#REF!</v>
      </c>
      <c r="FR92" s="41" t="e">
        <f t="shared" si="73"/>
        <v>#REF!</v>
      </c>
      <c r="FS92" s="41" t="e">
        <f t="shared" si="73"/>
        <v>#REF!</v>
      </c>
      <c r="FT92" s="41" t="e">
        <f t="shared" si="73"/>
        <v>#REF!</v>
      </c>
      <c r="FU92" s="41" t="e">
        <f t="shared" si="73"/>
        <v>#REF!</v>
      </c>
      <c r="FV92" s="41" t="e">
        <f t="shared" si="73"/>
        <v>#REF!</v>
      </c>
      <c r="FW92" s="41" t="e">
        <f t="shared" si="73"/>
        <v>#REF!</v>
      </c>
      <c r="FX92" s="41" t="e">
        <f t="shared" si="73"/>
        <v>#REF!</v>
      </c>
      <c r="FY92" s="41" t="e">
        <f t="shared" si="73"/>
        <v>#REF!</v>
      </c>
      <c r="FZ92" s="41" t="e">
        <f t="shared" si="73"/>
        <v>#REF!</v>
      </c>
      <c r="GA92" s="41" t="e">
        <f t="shared" si="73"/>
        <v>#REF!</v>
      </c>
      <c r="GB92" s="41" t="e">
        <f t="shared" si="73"/>
        <v>#REF!</v>
      </c>
      <c r="GC92" s="41" t="e">
        <f t="shared" si="80"/>
        <v>#REF!</v>
      </c>
      <c r="GD92" s="41" t="e">
        <f t="shared" si="80"/>
        <v>#REF!</v>
      </c>
      <c r="GE92" s="41" t="e">
        <f t="shared" si="80"/>
        <v>#REF!</v>
      </c>
      <c r="GF92" s="41" t="e">
        <f t="shared" si="80"/>
        <v>#REF!</v>
      </c>
      <c r="GG92" s="41" t="e">
        <f t="shared" si="80"/>
        <v>#REF!</v>
      </c>
      <c r="GH92" s="41" t="e">
        <f t="shared" si="66"/>
        <v>#REF!</v>
      </c>
      <c r="GI92" s="41" t="e">
        <f t="shared" si="58"/>
        <v>#REF!</v>
      </c>
      <c r="GJ92" s="41" t="e">
        <f t="shared" si="58"/>
        <v>#REF!</v>
      </c>
      <c r="GK92" s="41" t="e">
        <f t="shared" si="58"/>
        <v>#REF!</v>
      </c>
      <c r="GL92" s="41" t="e">
        <f t="shared" si="58"/>
        <v>#REF!</v>
      </c>
      <c r="GM92" s="41" t="e">
        <f t="shared" si="58"/>
        <v>#REF!</v>
      </c>
      <c r="GN92" s="41" t="e">
        <f t="shared" si="58"/>
        <v>#REF!</v>
      </c>
      <c r="GO92" s="41" t="e">
        <f t="shared" si="58"/>
        <v>#REF!</v>
      </c>
      <c r="GP92" s="41" t="e">
        <f t="shared" si="58"/>
        <v>#REF!</v>
      </c>
      <c r="GQ92" s="41" t="e">
        <f t="shared" si="58"/>
        <v>#REF!</v>
      </c>
      <c r="GR92" s="41" t="e">
        <f t="shared" si="58"/>
        <v>#REF!</v>
      </c>
      <c r="GS92" s="41" t="e">
        <f t="shared" si="58"/>
        <v>#REF!</v>
      </c>
      <c r="GT92" s="41" t="e">
        <f t="shared" si="82"/>
        <v>#REF!</v>
      </c>
      <c r="GU92" s="41" t="e">
        <f t="shared" si="82"/>
        <v>#REF!</v>
      </c>
      <c r="GV92" s="41" t="e">
        <f t="shared" si="82"/>
        <v>#REF!</v>
      </c>
      <c r="GW92" s="41" t="e">
        <f t="shared" si="82"/>
        <v>#REF!</v>
      </c>
      <c r="GX92" s="41" t="e">
        <f t="shared" si="82"/>
        <v>#REF!</v>
      </c>
      <c r="GY92" s="41" t="e">
        <f t="shared" si="59"/>
        <v>#REF!</v>
      </c>
      <c r="GZ92" s="41" t="e">
        <f t="shared" si="59"/>
        <v>#REF!</v>
      </c>
      <c r="HA92" s="41" t="e">
        <f t="shared" si="59"/>
        <v>#REF!</v>
      </c>
      <c r="HB92" s="41" t="e">
        <f t="shared" si="59"/>
        <v>#REF!</v>
      </c>
      <c r="HC92" s="41" t="e">
        <f t="shared" si="59"/>
        <v>#REF!</v>
      </c>
      <c r="HD92" s="41" t="e">
        <f t="shared" si="59"/>
        <v>#REF!</v>
      </c>
      <c r="HE92" s="41" t="e">
        <f t="shared" si="62"/>
        <v>#REF!</v>
      </c>
      <c r="HF92" s="41" t="e">
        <f t="shared" si="62"/>
        <v>#REF!</v>
      </c>
      <c r="HG92" s="41" t="e">
        <f t="shared" si="62"/>
        <v>#REF!</v>
      </c>
      <c r="HH92" s="41" t="e">
        <f t="shared" si="62"/>
        <v>#REF!</v>
      </c>
      <c r="HI92" s="41" t="e">
        <f t="shared" si="62"/>
        <v>#REF!</v>
      </c>
      <c r="HJ92" s="41" t="e">
        <f t="shared" si="62"/>
        <v>#REF!</v>
      </c>
    </row>
    <row r="93" spans="1:218" ht="14.4" x14ac:dyDescent="0.3">
      <c r="A93" s="42">
        <v>90</v>
      </c>
      <c r="B93" s="43" t="e">
        <f>'CMM1 - AUX CALC'!$CM$67</f>
        <v>#REF!</v>
      </c>
      <c r="CN93" s="41" t="e">
        <f>$B93/(_xlfn.SINGLE(PrazoConcessao)*12-CN$3+1)</f>
        <v>#REF!</v>
      </c>
      <c r="CO93" s="41" t="e">
        <f t="shared" si="83"/>
        <v>#REF!</v>
      </c>
      <c r="CP93" s="41" t="e">
        <f t="shared" si="83"/>
        <v>#REF!</v>
      </c>
      <c r="CQ93" s="41" t="e">
        <f t="shared" si="83"/>
        <v>#REF!</v>
      </c>
      <c r="CR93" s="41" t="e">
        <f t="shared" si="83"/>
        <v>#REF!</v>
      </c>
      <c r="CS93" s="41" t="e">
        <f t="shared" si="83"/>
        <v>#REF!</v>
      </c>
      <c r="CT93" s="41" t="e">
        <f t="shared" si="83"/>
        <v>#REF!</v>
      </c>
      <c r="CU93" s="41" t="e">
        <f t="shared" si="83"/>
        <v>#REF!</v>
      </c>
      <c r="CV93" s="41" t="e">
        <f t="shared" si="81"/>
        <v>#REF!</v>
      </c>
      <c r="CW93" s="41" t="e">
        <f t="shared" si="81"/>
        <v>#REF!</v>
      </c>
      <c r="CX93" s="41" t="e">
        <f t="shared" si="81"/>
        <v>#REF!</v>
      </c>
      <c r="CY93" s="41" t="e">
        <f t="shared" si="81"/>
        <v>#REF!</v>
      </c>
      <c r="CZ93" s="41" t="e">
        <f t="shared" si="81"/>
        <v>#REF!</v>
      </c>
      <c r="DA93" s="41" t="e">
        <f t="shared" si="81"/>
        <v>#REF!</v>
      </c>
      <c r="DB93" s="41" t="e">
        <f t="shared" si="81"/>
        <v>#REF!</v>
      </c>
      <c r="DC93" s="41" t="e">
        <f t="shared" si="81"/>
        <v>#REF!</v>
      </c>
      <c r="DD93" s="41" t="e">
        <f t="shared" si="71"/>
        <v>#REF!</v>
      </c>
      <c r="DE93" s="41" t="e">
        <f t="shared" si="71"/>
        <v>#REF!</v>
      </c>
      <c r="DF93" s="41" t="e">
        <f t="shared" si="71"/>
        <v>#REF!</v>
      </c>
      <c r="DG93" s="41" t="e">
        <f t="shared" si="71"/>
        <v>#REF!</v>
      </c>
      <c r="DH93" s="41" t="e">
        <f t="shared" si="71"/>
        <v>#REF!</v>
      </c>
      <c r="DI93" s="41" t="e">
        <f t="shared" si="71"/>
        <v>#REF!</v>
      </c>
      <c r="DJ93" s="41" t="e">
        <f t="shared" si="71"/>
        <v>#REF!</v>
      </c>
      <c r="DK93" s="41" t="e">
        <f t="shared" si="71"/>
        <v>#REF!</v>
      </c>
      <c r="DL93" s="41" t="e">
        <f t="shared" si="71"/>
        <v>#REF!</v>
      </c>
      <c r="DM93" s="41" t="e">
        <f t="shared" si="71"/>
        <v>#REF!</v>
      </c>
      <c r="DN93" s="41" t="e">
        <f t="shared" si="71"/>
        <v>#REF!</v>
      </c>
      <c r="DO93" s="41" t="e">
        <f t="shared" si="71"/>
        <v>#REF!</v>
      </c>
      <c r="DP93" s="41" t="e">
        <f t="shared" si="71"/>
        <v>#REF!</v>
      </c>
      <c r="DQ93" s="41" t="e">
        <f t="shared" si="76"/>
        <v>#REF!</v>
      </c>
      <c r="DR93" s="41" t="e">
        <f t="shared" si="76"/>
        <v>#REF!</v>
      </c>
      <c r="DS93" s="41" t="e">
        <f t="shared" si="76"/>
        <v>#REF!</v>
      </c>
      <c r="DT93" s="41" t="e">
        <f t="shared" si="76"/>
        <v>#REF!</v>
      </c>
      <c r="DU93" s="41" t="e">
        <f t="shared" si="76"/>
        <v>#REF!</v>
      </c>
      <c r="DV93" s="41" t="e">
        <f t="shared" si="64"/>
        <v>#REF!</v>
      </c>
      <c r="DW93" s="41" t="e">
        <f t="shared" si="64"/>
        <v>#REF!</v>
      </c>
      <c r="DX93" s="41" t="e">
        <f t="shared" si="64"/>
        <v>#REF!</v>
      </c>
      <c r="DY93" s="41" t="e">
        <f t="shared" si="64"/>
        <v>#REF!</v>
      </c>
      <c r="DZ93" s="41" t="e">
        <f t="shared" si="64"/>
        <v>#REF!</v>
      </c>
      <c r="EA93" s="41" t="e">
        <f t="shared" si="64"/>
        <v>#REF!</v>
      </c>
      <c r="EB93" s="41" t="e">
        <f t="shared" si="64"/>
        <v>#REF!</v>
      </c>
      <c r="EC93" s="41" t="e">
        <f t="shared" si="64"/>
        <v>#REF!</v>
      </c>
      <c r="ED93" s="41" t="e">
        <f t="shared" si="64"/>
        <v>#REF!</v>
      </c>
      <c r="EE93" s="41" t="e">
        <f t="shared" si="64"/>
        <v>#REF!</v>
      </c>
      <c r="EF93" s="41" t="e">
        <f t="shared" si="77"/>
        <v>#REF!</v>
      </c>
      <c r="EG93" s="41" t="e">
        <f t="shared" si="77"/>
        <v>#REF!</v>
      </c>
      <c r="EH93" s="41" t="e">
        <f t="shared" si="77"/>
        <v>#REF!</v>
      </c>
      <c r="EI93" s="41" t="e">
        <f t="shared" si="77"/>
        <v>#REF!</v>
      </c>
      <c r="EJ93" s="41" t="e">
        <f t="shared" si="72"/>
        <v>#REF!</v>
      </c>
      <c r="EK93" s="41" t="e">
        <f t="shared" si="72"/>
        <v>#REF!</v>
      </c>
      <c r="EL93" s="41" t="e">
        <f t="shared" si="72"/>
        <v>#REF!</v>
      </c>
      <c r="EM93" s="41" t="e">
        <f t="shared" si="72"/>
        <v>#REF!</v>
      </c>
      <c r="EN93" s="41" t="e">
        <f t="shared" si="72"/>
        <v>#REF!</v>
      </c>
      <c r="EO93" s="41" t="e">
        <f t="shared" si="72"/>
        <v>#REF!</v>
      </c>
      <c r="EP93" s="41" t="e">
        <f t="shared" si="72"/>
        <v>#REF!</v>
      </c>
      <c r="EQ93" s="41" t="e">
        <f t="shared" si="72"/>
        <v>#REF!</v>
      </c>
      <c r="ER93" s="41" t="e">
        <f t="shared" si="72"/>
        <v>#REF!</v>
      </c>
      <c r="ES93" s="41" t="e">
        <f t="shared" si="72"/>
        <v>#REF!</v>
      </c>
      <c r="ET93" s="41" t="e">
        <f t="shared" si="72"/>
        <v>#REF!</v>
      </c>
      <c r="EU93" s="41" t="e">
        <f t="shared" si="72"/>
        <v>#REF!</v>
      </c>
      <c r="EV93" s="41" t="e">
        <f t="shared" si="72"/>
        <v>#REF!</v>
      </c>
      <c r="EW93" s="41" t="e">
        <f t="shared" si="78"/>
        <v>#REF!</v>
      </c>
      <c r="EX93" s="41" t="e">
        <f t="shared" si="78"/>
        <v>#REF!</v>
      </c>
      <c r="EY93" s="41" t="e">
        <f t="shared" si="78"/>
        <v>#REF!</v>
      </c>
      <c r="EZ93" s="41" t="e">
        <f t="shared" si="78"/>
        <v>#REF!</v>
      </c>
      <c r="FA93" s="41" t="e">
        <f t="shared" si="78"/>
        <v>#REF!</v>
      </c>
      <c r="FB93" s="41" t="e">
        <f t="shared" si="65"/>
        <v>#REF!</v>
      </c>
      <c r="FC93" s="41" t="e">
        <f t="shared" si="65"/>
        <v>#REF!</v>
      </c>
      <c r="FD93" s="41" t="e">
        <f t="shared" si="65"/>
        <v>#REF!</v>
      </c>
      <c r="FE93" s="41" t="e">
        <f t="shared" si="65"/>
        <v>#REF!</v>
      </c>
      <c r="FF93" s="41" t="e">
        <f t="shared" si="65"/>
        <v>#REF!</v>
      </c>
      <c r="FG93" s="41" t="e">
        <f t="shared" si="65"/>
        <v>#REF!</v>
      </c>
      <c r="FH93" s="41" t="e">
        <f t="shared" si="65"/>
        <v>#REF!</v>
      </c>
      <c r="FI93" s="41" t="e">
        <f t="shared" si="65"/>
        <v>#REF!</v>
      </c>
      <c r="FJ93" s="41" t="e">
        <f t="shared" si="65"/>
        <v>#REF!</v>
      </c>
      <c r="FK93" s="41" t="e">
        <f t="shared" si="65"/>
        <v>#REF!</v>
      </c>
      <c r="FL93" s="41" t="e">
        <f t="shared" si="79"/>
        <v>#REF!</v>
      </c>
      <c r="FM93" s="41" t="e">
        <f t="shared" si="79"/>
        <v>#REF!</v>
      </c>
      <c r="FN93" s="41" t="e">
        <f t="shared" si="79"/>
        <v>#REF!</v>
      </c>
      <c r="FO93" s="41" t="e">
        <f t="shared" si="79"/>
        <v>#REF!</v>
      </c>
      <c r="FP93" s="41" t="e">
        <f t="shared" si="73"/>
        <v>#REF!</v>
      </c>
      <c r="FQ93" s="41" t="e">
        <f t="shared" si="73"/>
        <v>#REF!</v>
      </c>
      <c r="FR93" s="41" t="e">
        <f t="shared" si="73"/>
        <v>#REF!</v>
      </c>
      <c r="FS93" s="41" t="e">
        <f t="shared" si="73"/>
        <v>#REF!</v>
      </c>
      <c r="FT93" s="41" t="e">
        <f t="shared" si="73"/>
        <v>#REF!</v>
      </c>
      <c r="FU93" s="41" t="e">
        <f t="shared" si="73"/>
        <v>#REF!</v>
      </c>
      <c r="FV93" s="41" t="e">
        <f t="shared" si="73"/>
        <v>#REF!</v>
      </c>
      <c r="FW93" s="41" t="e">
        <f t="shared" si="73"/>
        <v>#REF!</v>
      </c>
      <c r="FX93" s="41" t="e">
        <f t="shared" si="73"/>
        <v>#REF!</v>
      </c>
      <c r="FY93" s="41" t="e">
        <f t="shared" si="73"/>
        <v>#REF!</v>
      </c>
      <c r="FZ93" s="41" t="e">
        <f t="shared" si="73"/>
        <v>#REF!</v>
      </c>
      <c r="GA93" s="41" t="e">
        <f t="shared" si="73"/>
        <v>#REF!</v>
      </c>
      <c r="GB93" s="41" t="e">
        <f t="shared" si="73"/>
        <v>#REF!</v>
      </c>
      <c r="GC93" s="41" t="e">
        <f t="shared" si="80"/>
        <v>#REF!</v>
      </c>
      <c r="GD93" s="41" t="e">
        <f t="shared" si="80"/>
        <v>#REF!</v>
      </c>
      <c r="GE93" s="41" t="e">
        <f t="shared" si="80"/>
        <v>#REF!</v>
      </c>
      <c r="GF93" s="41" t="e">
        <f t="shared" si="80"/>
        <v>#REF!</v>
      </c>
      <c r="GG93" s="41" t="e">
        <f t="shared" si="80"/>
        <v>#REF!</v>
      </c>
      <c r="GH93" s="41" t="e">
        <f t="shared" si="66"/>
        <v>#REF!</v>
      </c>
      <c r="GI93" s="41" t="e">
        <f t="shared" si="58"/>
        <v>#REF!</v>
      </c>
      <c r="GJ93" s="41" t="e">
        <f t="shared" si="58"/>
        <v>#REF!</v>
      </c>
      <c r="GK93" s="41" t="e">
        <f t="shared" si="58"/>
        <v>#REF!</v>
      </c>
      <c r="GL93" s="41" t="e">
        <f t="shared" si="58"/>
        <v>#REF!</v>
      </c>
      <c r="GM93" s="41" t="e">
        <f t="shared" si="58"/>
        <v>#REF!</v>
      </c>
      <c r="GN93" s="41" t="e">
        <f t="shared" si="58"/>
        <v>#REF!</v>
      </c>
      <c r="GO93" s="41" t="e">
        <f t="shared" si="58"/>
        <v>#REF!</v>
      </c>
      <c r="GP93" s="41" t="e">
        <f t="shared" si="58"/>
        <v>#REF!</v>
      </c>
      <c r="GQ93" s="41" t="e">
        <f t="shared" si="58"/>
        <v>#REF!</v>
      </c>
      <c r="GR93" s="41" t="e">
        <f t="shared" si="58"/>
        <v>#REF!</v>
      </c>
      <c r="GS93" s="41" t="e">
        <f t="shared" si="58"/>
        <v>#REF!</v>
      </c>
      <c r="GT93" s="41" t="e">
        <f t="shared" si="82"/>
        <v>#REF!</v>
      </c>
      <c r="GU93" s="41" t="e">
        <f t="shared" si="82"/>
        <v>#REF!</v>
      </c>
      <c r="GV93" s="41" t="e">
        <f t="shared" si="82"/>
        <v>#REF!</v>
      </c>
      <c r="GW93" s="41" t="e">
        <f t="shared" si="82"/>
        <v>#REF!</v>
      </c>
      <c r="GX93" s="41" t="e">
        <f t="shared" si="82"/>
        <v>#REF!</v>
      </c>
      <c r="GY93" s="41" t="e">
        <f t="shared" si="59"/>
        <v>#REF!</v>
      </c>
      <c r="GZ93" s="41" t="e">
        <f t="shared" si="59"/>
        <v>#REF!</v>
      </c>
      <c r="HA93" s="41" t="e">
        <f t="shared" si="59"/>
        <v>#REF!</v>
      </c>
      <c r="HB93" s="41" t="e">
        <f t="shared" si="59"/>
        <v>#REF!</v>
      </c>
      <c r="HC93" s="41" t="e">
        <f t="shared" si="59"/>
        <v>#REF!</v>
      </c>
      <c r="HD93" s="41" t="e">
        <f t="shared" si="59"/>
        <v>#REF!</v>
      </c>
      <c r="HE93" s="41" t="e">
        <f t="shared" si="62"/>
        <v>#REF!</v>
      </c>
      <c r="HF93" s="41" t="e">
        <f t="shared" si="62"/>
        <v>#REF!</v>
      </c>
      <c r="HG93" s="41" t="e">
        <f t="shared" si="62"/>
        <v>#REF!</v>
      </c>
      <c r="HH93" s="41" t="e">
        <f t="shared" si="62"/>
        <v>#REF!</v>
      </c>
      <c r="HI93" s="41" t="e">
        <f t="shared" si="62"/>
        <v>#REF!</v>
      </c>
      <c r="HJ93" s="41" t="e">
        <f t="shared" si="62"/>
        <v>#REF!</v>
      </c>
    </row>
    <row r="94" spans="1:218" ht="14.4" x14ac:dyDescent="0.3">
      <c r="A94" s="42">
        <v>91</v>
      </c>
      <c r="B94" s="43" t="e">
        <f>'CMM1 - AUX CALC'!$CN$67</f>
        <v>#REF!</v>
      </c>
      <c r="CO94" s="41" t="e">
        <f>$B94/(_xlfn.SINGLE(PrazoConcessao)*12-CO$3+1)</f>
        <v>#REF!</v>
      </c>
      <c r="CP94" s="41" t="e">
        <f t="shared" si="83"/>
        <v>#REF!</v>
      </c>
      <c r="CQ94" s="41" t="e">
        <f t="shared" si="83"/>
        <v>#REF!</v>
      </c>
      <c r="CR94" s="41" t="e">
        <f t="shared" si="83"/>
        <v>#REF!</v>
      </c>
      <c r="CS94" s="41" t="e">
        <f t="shared" si="83"/>
        <v>#REF!</v>
      </c>
      <c r="CT94" s="41" t="e">
        <f t="shared" si="83"/>
        <v>#REF!</v>
      </c>
      <c r="CU94" s="41" t="e">
        <f t="shared" si="83"/>
        <v>#REF!</v>
      </c>
      <c r="CV94" s="41" t="e">
        <f t="shared" si="81"/>
        <v>#REF!</v>
      </c>
      <c r="CW94" s="41" t="e">
        <f t="shared" si="81"/>
        <v>#REF!</v>
      </c>
      <c r="CX94" s="41" t="e">
        <f t="shared" si="81"/>
        <v>#REF!</v>
      </c>
      <c r="CY94" s="41" t="e">
        <f t="shared" si="81"/>
        <v>#REF!</v>
      </c>
      <c r="CZ94" s="41" t="e">
        <f t="shared" si="81"/>
        <v>#REF!</v>
      </c>
      <c r="DA94" s="41" t="e">
        <f t="shared" si="81"/>
        <v>#REF!</v>
      </c>
      <c r="DB94" s="41" t="e">
        <f t="shared" si="81"/>
        <v>#REF!</v>
      </c>
      <c r="DC94" s="41" t="e">
        <f t="shared" si="81"/>
        <v>#REF!</v>
      </c>
      <c r="DD94" s="41" t="e">
        <f t="shared" si="71"/>
        <v>#REF!</v>
      </c>
      <c r="DE94" s="41" t="e">
        <f t="shared" si="71"/>
        <v>#REF!</v>
      </c>
      <c r="DF94" s="41" t="e">
        <f t="shared" si="71"/>
        <v>#REF!</v>
      </c>
      <c r="DG94" s="41" t="e">
        <f t="shared" si="71"/>
        <v>#REF!</v>
      </c>
      <c r="DH94" s="41" t="e">
        <f t="shared" si="71"/>
        <v>#REF!</v>
      </c>
      <c r="DI94" s="41" t="e">
        <f t="shared" si="71"/>
        <v>#REF!</v>
      </c>
      <c r="DJ94" s="41" t="e">
        <f t="shared" si="71"/>
        <v>#REF!</v>
      </c>
      <c r="DK94" s="41" t="e">
        <f t="shared" si="71"/>
        <v>#REF!</v>
      </c>
      <c r="DL94" s="41" t="e">
        <f t="shared" si="71"/>
        <v>#REF!</v>
      </c>
      <c r="DM94" s="41" t="e">
        <f t="shared" si="71"/>
        <v>#REF!</v>
      </c>
      <c r="DN94" s="41" t="e">
        <f t="shared" si="71"/>
        <v>#REF!</v>
      </c>
      <c r="DO94" s="41" t="e">
        <f t="shared" si="71"/>
        <v>#REF!</v>
      </c>
      <c r="DP94" s="41" t="e">
        <f t="shared" si="71"/>
        <v>#REF!</v>
      </c>
      <c r="DQ94" s="41" t="e">
        <f t="shared" si="76"/>
        <v>#REF!</v>
      </c>
      <c r="DR94" s="41" t="e">
        <f t="shared" si="76"/>
        <v>#REF!</v>
      </c>
      <c r="DS94" s="41" t="e">
        <f t="shared" si="76"/>
        <v>#REF!</v>
      </c>
      <c r="DT94" s="41" t="e">
        <f t="shared" si="76"/>
        <v>#REF!</v>
      </c>
      <c r="DU94" s="41" t="e">
        <f t="shared" si="76"/>
        <v>#REF!</v>
      </c>
      <c r="DV94" s="41" t="e">
        <f t="shared" si="64"/>
        <v>#REF!</v>
      </c>
      <c r="DW94" s="41" t="e">
        <f t="shared" si="64"/>
        <v>#REF!</v>
      </c>
      <c r="DX94" s="41" t="e">
        <f t="shared" si="64"/>
        <v>#REF!</v>
      </c>
      <c r="DY94" s="41" t="e">
        <f t="shared" si="64"/>
        <v>#REF!</v>
      </c>
      <c r="DZ94" s="41" t="e">
        <f t="shared" si="64"/>
        <v>#REF!</v>
      </c>
      <c r="EA94" s="41" t="e">
        <f t="shared" si="64"/>
        <v>#REF!</v>
      </c>
      <c r="EB94" s="41" t="e">
        <f t="shared" si="64"/>
        <v>#REF!</v>
      </c>
      <c r="EC94" s="41" t="e">
        <f t="shared" si="64"/>
        <v>#REF!</v>
      </c>
      <c r="ED94" s="41" t="e">
        <f t="shared" si="64"/>
        <v>#REF!</v>
      </c>
      <c r="EE94" s="41" t="e">
        <f t="shared" si="64"/>
        <v>#REF!</v>
      </c>
      <c r="EF94" s="41" t="e">
        <f t="shared" si="77"/>
        <v>#REF!</v>
      </c>
      <c r="EG94" s="41" t="e">
        <f t="shared" si="77"/>
        <v>#REF!</v>
      </c>
      <c r="EH94" s="41" t="e">
        <f t="shared" si="77"/>
        <v>#REF!</v>
      </c>
      <c r="EI94" s="41" t="e">
        <f t="shared" si="77"/>
        <v>#REF!</v>
      </c>
      <c r="EJ94" s="41" t="e">
        <f t="shared" si="72"/>
        <v>#REF!</v>
      </c>
      <c r="EK94" s="41" t="e">
        <f t="shared" si="72"/>
        <v>#REF!</v>
      </c>
      <c r="EL94" s="41" t="e">
        <f t="shared" si="72"/>
        <v>#REF!</v>
      </c>
      <c r="EM94" s="41" t="e">
        <f t="shared" si="72"/>
        <v>#REF!</v>
      </c>
      <c r="EN94" s="41" t="e">
        <f t="shared" si="72"/>
        <v>#REF!</v>
      </c>
      <c r="EO94" s="41" t="e">
        <f t="shared" si="72"/>
        <v>#REF!</v>
      </c>
      <c r="EP94" s="41" t="e">
        <f t="shared" si="72"/>
        <v>#REF!</v>
      </c>
      <c r="EQ94" s="41" t="e">
        <f t="shared" si="72"/>
        <v>#REF!</v>
      </c>
      <c r="ER94" s="41" t="e">
        <f t="shared" si="72"/>
        <v>#REF!</v>
      </c>
      <c r="ES94" s="41" t="e">
        <f t="shared" si="72"/>
        <v>#REF!</v>
      </c>
      <c r="ET94" s="41" t="e">
        <f t="shared" si="72"/>
        <v>#REF!</v>
      </c>
      <c r="EU94" s="41" t="e">
        <f t="shared" si="72"/>
        <v>#REF!</v>
      </c>
      <c r="EV94" s="41" t="e">
        <f t="shared" si="72"/>
        <v>#REF!</v>
      </c>
      <c r="EW94" s="41" t="e">
        <f t="shared" si="78"/>
        <v>#REF!</v>
      </c>
      <c r="EX94" s="41" t="e">
        <f t="shared" si="78"/>
        <v>#REF!</v>
      </c>
      <c r="EY94" s="41" t="e">
        <f t="shared" si="78"/>
        <v>#REF!</v>
      </c>
      <c r="EZ94" s="41" t="e">
        <f t="shared" si="78"/>
        <v>#REF!</v>
      </c>
      <c r="FA94" s="41" t="e">
        <f t="shared" si="78"/>
        <v>#REF!</v>
      </c>
      <c r="FB94" s="41" t="e">
        <f t="shared" si="65"/>
        <v>#REF!</v>
      </c>
      <c r="FC94" s="41" t="e">
        <f t="shared" si="65"/>
        <v>#REF!</v>
      </c>
      <c r="FD94" s="41" t="e">
        <f t="shared" si="65"/>
        <v>#REF!</v>
      </c>
      <c r="FE94" s="41" t="e">
        <f t="shared" si="65"/>
        <v>#REF!</v>
      </c>
      <c r="FF94" s="41" t="e">
        <f t="shared" si="65"/>
        <v>#REF!</v>
      </c>
      <c r="FG94" s="41" t="e">
        <f t="shared" si="65"/>
        <v>#REF!</v>
      </c>
      <c r="FH94" s="41" t="e">
        <f t="shared" si="65"/>
        <v>#REF!</v>
      </c>
      <c r="FI94" s="41" t="e">
        <f t="shared" si="65"/>
        <v>#REF!</v>
      </c>
      <c r="FJ94" s="41" t="e">
        <f t="shared" si="65"/>
        <v>#REF!</v>
      </c>
      <c r="FK94" s="41" t="e">
        <f t="shared" si="65"/>
        <v>#REF!</v>
      </c>
      <c r="FL94" s="41" t="e">
        <f t="shared" si="79"/>
        <v>#REF!</v>
      </c>
      <c r="FM94" s="41" t="e">
        <f t="shared" si="79"/>
        <v>#REF!</v>
      </c>
      <c r="FN94" s="41" t="e">
        <f t="shared" si="79"/>
        <v>#REF!</v>
      </c>
      <c r="FO94" s="41" t="e">
        <f t="shared" si="79"/>
        <v>#REF!</v>
      </c>
      <c r="FP94" s="41" t="e">
        <f t="shared" si="73"/>
        <v>#REF!</v>
      </c>
      <c r="FQ94" s="41" t="e">
        <f t="shared" si="73"/>
        <v>#REF!</v>
      </c>
      <c r="FR94" s="41" t="e">
        <f t="shared" si="73"/>
        <v>#REF!</v>
      </c>
      <c r="FS94" s="41" t="e">
        <f t="shared" si="73"/>
        <v>#REF!</v>
      </c>
      <c r="FT94" s="41" t="e">
        <f t="shared" si="73"/>
        <v>#REF!</v>
      </c>
      <c r="FU94" s="41" t="e">
        <f t="shared" si="73"/>
        <v>#REF!</v>
      </c>
      <c r="FV94" s="41" t="e">
        <f t="shared" si="73"/>
        <v>#REF!</v>
      </c>
      <c r="FW94" s="41" t="e">
        <f t="shared" si="73"/>
        <v>#REF!</v>
      </c>
      <c r="FX94" s="41" t="e">
        <f t="shared" si="73"/>
        <v>#REF!</v>
      </c>
      <c r="FY94" s="41" t="e">
        <f t="shared" si="73"/>
        <v>#REF!</v>
      </c>
      <c r="FZ94" s="41" t="e">
        <f t="shared" si="73"/>
        <v>#REF!</v>
      </c>
      <c r="GA94" s="41" t="e">
        <f t="shared" si="73"/>
        <v>#REF!</v>
      </c>
      <c r="GB94" s="41" t="e">
        <f t="shared" si="73"/>
        <v>#REF!</v>
      </c>
      <c r="GC94" s="41" t="e">
        <f t="shared" si="80"/>
        <v>#REF!</v>
      </c>
      <c r="GD94" s="41" t="e">
        <f t="shared" si="80"/>
        <v>#REF!</v>
      </c>
      <c r="GE94" s="41" t="e">
        <f t="shared" si="80"/>
        <v>#REF!</v>
      </c>
      <c r="GF94" s="41" t="e">
        <f t="shared" si="80"/>
        <v>#REF!</v>
      </c>
      <c r="GG94" s="41" t="e">
        <f t="shared" si="80"/>
        <v>#REF!</v>
      </c>
      <c r="GH94" s="41" t="e">
        <f t="shared" si="66"/>
        <v>#REF!</v>
      </c>
      <c r="GI94" s="41" t="e">
        <f t="shared" si="58"/>
        <v>#REF!</v>
      </c>
      <c r="GJ94" s="41" t="e">
        <f t="shared" si="58"/>
        <v>#REF!</v>
      </c>
      <c r="GK94" s="41" t="e">
        <f t="shared" si="58"/>
        <v>#REF!</v>
      </c>
      <c r="GL94" s="41" t="e">
        <f t="shared" si="58"/>
        <v>#REF!</v>
      </c>
      <c r="GM94" s="41" t="e">
        <f t="shared" si="58"/>
        <v>#REF!</v>
      </c>
      <c r="GN94" s="41" t="e">
        <f t="shared" si="58"/>
        <v>#REF!</v>
      </c>
      <c r="GO94" s="41" t="e">
        <f t="shared" si="58"/>
        <v>#REF!</v>
      </c>
      <c r="GP94" s="41" t="e">
        <f t="shared" si="58"/>
        <v>#REF!</v>
      </c>
      <c r="GQ94" s="41" t="e">
        <f t="shared" si="58"/>
        <v>#REF!</v>
      </c>
      <c r="GR94" s="41" t="e">
        <f t="shared" si="58"/>
        <v>#REF!</v>
      </c>
      <c r="GS94" s="41" t="e">
        <f t="shared" si="58"/>
        <v>#REF!</v>
      </c>
      <c r="GT94" s="41" t="e">
        <f t="shared" si="82"/>
        <v>#REF!</v>
      </c>
      <c r="GU94" s="41" t="e">
        <f t="shared" si="82"/>
        <v>#REF!</v>
      </c>
      <c r="GV94" s="41" t="e">
        <f t="shared" si="82"/>
        <v>#REF!</v>
      </c>
      <c r="GW94" s="41" t="e">
        <f t="shared" si="82"/>
        <v>#REF!</v>
      </c>
      <c r="GX94" s="41" t="e">
        <f t="shared" si="82"/>
        <v>#REF!</v>
      </c>
      <c r="GY94" s="41" t="e">
        <f t="shared" si="59"/>
        <v>#REF!</v>
      </c>
      <c r="GZ94" s="41" t="e">
        <f t="shared" si="59"/>
        <v>#REF!</v>
      </c>
      <c r="HA94" s="41" t="e">
        <f t="shared" si="59"/>
        <v>#REF!</v>
      </c>
      <c r="HB94" s="41" t="e">
        <f t="shared" si="59"/>
        <v>#REF!</v>
      </c>
      <c r="HC94" s="41" t="e">
        <f t="shared" si="59"/>
        <v>#REF!</v>
      </c>
      <c r="HD94" s="41" t="e">
        <f t="shared" si="59"/>
        <v>#REF!</v>
      </c>
      <c r="HE94" s="41" t="e">
        <f t="shared" si="62"/>
        <v>#REF!</v>
      </c>
      <c r="HF94" s="41" t="e">
        <f t="shared" si="62"/>
        <v>#REF!</v>
      </c>
      <c r="HG94" s="41" t="e">
        <f t="shared" si="62"/>
        <v>#REF!</v>
      </c>
      <c r="HH94" s="41" t="e">
        <f t="shared" si="62"/>
        <v>#REF!</v>
      </c>
      <c r="HI94" s="41" t="e">
        <f t="shared" si="62"/>
        <v>#REF!</v>
      </c>
      <c r="HJ94" s="41" t="e">
        <f t="shared" si="62"/>
        <v>#REF!</v>
      </c>
    </row>
    <row r="95" spans="1:218" ht="14.4" x14ac:dyDescent="0.3">
      <c r="A95" s="42">
        <v>92</v>
      </c>
      <c r="B95" s="43" t="e">
        <f>'CMM1 - AUX CALC'!$CO$67</f>
        <v>#REF!</v>
      </c>
      <c r="CP95" s="41" t="e">
        <f>$B95/(_xlfn.SINGLE(PrazoConcessao)*12-CP$3+1)</f>
        <v>#REF!</v>
      </c>
      <c r="CQ95" s="41" t="e">
        <f t="shared" si="83"/>
        <v>#REF!</v>
      </c>
      <c r="CR95" s="41" t="e">
        <f t="shared" si="83"/>
        <v>#REF!</v>
      </c>
      <c r="CS95" s="41" t="e">
        <f t="shared" si="83"/>
        <v>#REF!</v>
      </c>
      <c r="CT95" s="41" t="e">
        <f t="shared" si="83"/>
        <v>#REF!</v>
      </c>
      <c r="CU95" s="41" t="e">
        <f t="shared" si="83"/>
        <v>#REF!</v>
      </c>
      <c r="CV95" s="41" t="e">
        <f t="shared" si="81"/>
        <v>#REF!</v>
      </c>
      <c r="CW95" s="41" t="e">
        <f t="shared" si="81"/>
        <v>#REF!</v>
      </c>
      <c r="CX95" s="41" t="e">
        <f t="shared" si="81"/>
        <v>#REF!</v>
      </c>
      <c r="CY95" s="41" t="e">
        <f t="shared" si="81"/>
        <v>#REF!</v>
      </c>
      <c r="CZ95" s="41" t="e">
        <f t="shared" si="81"/>
        <v>#REF!</v>
      </c>
      <c r="DA95" s="41" t="e">
        <f t="shared" si="81"/>
        <v>#REF!</v>
      </c>
      <c r="DB95" s="41" t="e">
        <f t="shared" si="81"/>
        <v>#REF!</v>
      </c>
      <c r="DC95" s="41" t="e">
        <f t="shared" si="81"/>
        <v>#REF!</v>
      </c>
      <c r="DD95" s="41" t="e">
        <f t="shared" si="71"/>
        <v>#REF!</v>
      </c>
      <c r="DE95" s="41" t="e">
        <f t="shared" si="71"/>
        <v>#REF!</v>
      </c>
      <c r="DF95" s="41" t="e">
        <f t="shared" si="71"/>
        <v>#REF!</v>
      </c>
      <c r="DG95" s="41" t="e">
        <f t="shared" si="71"/>
        <v>#REF!</v>
      </c>
      <c r="DH95" s="41" t="e">
        <f t="shared" si="71"/>
        <v>#REF!</v>
      </c>
      <c r="DI95" s="41" t="e">
        <f t="shared" si="71"/>
        <v>#REF!</v>
      </c>
      <c r="DJ95" s="41" t="e">
        <f t="shared" si="71"/>
        <v>#REF!</v>
      </c>
      <c r="DK95" s="41" t="e">
        <f t="shared" si="71"/>
        <v>#REF!</v>
      </c>
      <c r="DL95" s="41" t="e">
        <f t="shared" si="71"/>
        <v>#REF!</v>
      </c>
      <c r="DM95" s="41" t="e">
        <f t="shared" si="71"/>
        <v>#REF!</v>
      </c>
      <c r="DN95" s="41" t="e">
        <f t="shared" si="71"/>
        <v>#REF!</v>
      </c>
      <c r="DO95" s="41" t="e">
        <f t="shared" si="71"/>
        <v>#REF!</v>
      </c>
      <c r="DP95" s="41" t="e">
        <f t="shared" si="71"/>
        <v>#REF!</v>
      </c>
      <c r="DQ95" s="41" t="e">
        <f t="shared" si="76"/>
        <v>#REF!</v>
      </c>
      <c r="DR95" s="41" t="e">
        <f t="shared" si="76"/>
        <v>#REF!</v>
      </c>
      <c r="DS95" s="41" t="e">
        <f t="shared" si="76"/>
        <v>#REF!</v>
      </c>
      <c r="DT95" s="41" t="e">
        <f t="shared" si="76"/>
        <v>#REF!</v>
      </c>
      <c r="DU95" s="41" t="e">
        <f t="shared" si="76"/>
        <v>#REF!</v>
      </c>
      <c r="DV95" s="41" t="e">
        <f t="shared" si="64"/>
        <v>#REF!</v>
      </c>
      <c r="DW95" s="41" t="e">
        <f t="shared" si="64"/>
        <v>#REF!</v>
      </c>
      <c r="DX95" s="41" t="e">
        <f t="shared" si="64"/>
        <v>#REF!</v>
      </c>
      <c r="DY95" s="41" t="e">
        <f t="shared" si="64"/>
        <v>#REF!</v>
      </c>
      <c r="DZ95" s="41" t="e">
        <f t="shared" si="64"/>
        <v>#REF!</v>
      </c>
      <c r="EA95" s="41" t="e">
        <f t="shared" si="64"/>
        <v>#REF!</v>
      </c>
      <c r="EB95" s="41" t="e">
        <f t="shared" si="64"/>
        <v>#REF!</v>
      </c>
      <c r="EC95" s="41" t="e">
        <f t="shared" si="64"/>
        <v>#REF!</v>
      </c>
      <c r="ED95" s="41" t="e">
        <f t="shared" si="64"/>
        <v>#REF!</v>
      </c>
      <c r="EE95" s="41" t="e">
        <f t="shared" si="64"/>
        <v>#REF!</v>
      </c>
      <c r="EF95" s="41" t="e">
        <f t="shared" si="77"/>
        <v>#REF!</v>
      </c>
      <c r="EG95" s="41" t="e">
        <f t="shared" si="77"/>
        <v>#REF!</v>
      </c>
      <c r="EH95" s="41" t="e">
        <f t="shared" si="77"/>
        <v>#REF!</v>
      </c>
      <c r="EI95" s="41" t="e">
        <f t="shared" si="77"/>
        <v>#REF!</v>
      </c>
      <c r="EJ95" s="41" t="e">
        <f t="shared" si="72"/>
        <v>#REF!</v>
      </c>
      <c r="EK95" s="41" t="e">
        <f t="shared" si="72"/>
        <v>#REF!</v>
      </c>
      <c r="EL95" s="41" t="e">
        <f t="shared" si="72"/>
        <v>#REF!</v>
      </c>
      <c r="EM95" s="41" t="e">
        <f t="shared" si="72"/>
        <v>#REF!</v>
      </c>
      <c r="EN95" s="41" t="e">
        <f t="shared" si="72"/>
        <v>#REF!</v>
      </c>
      <c r="EO95" s="41" t="e">
        <f t="shared" si="72"/>
        <v>#REF!</v>
      </c>
      <c r="EP95" s="41" t="e">
        <f t="shared" si="72"/>
        <v>#REF!</v>
      </c>
      <c r="EQ95" s="41" t="e">
        <f t="shared" si="72"/>
        <v>#REF!</v>
      </c>
      <c r="ER95" s="41" t="e">
        <f t="shared" si="72"/>
        <v>#REF!</v>
      </c>
      <c r="ES95" s="41" t="e">
        <f t="shared" si="72"/>
        <v>#REF!</v>
      </c>
      <c r="ET95" s="41" t="e">
        <f t="shared" si="72"/>
        <v>#REF!</v>
      </c>
      <c r="EU95" s="41" t="e">
        <f t="shared" si="72"/>
        <v>#REF!</v>
      </c>
      <c r="EV95" s="41" t="e">
        <f t="shared" si="72"/>
        <v>#REF!</v>
      </c>
      <c r="EW95" s="41" t="e">
        <f t="shared" si="78"/>
        <v>#REF!</v>
      </c>
      <c r="EX95" s="41" t="e">
        <f t="shared" si="78"/>
        <v>#REF!</v>
      </c>
      <c r="EY95" s="41" t="e">
        <f t="shared" si="78"/>
        <v>#REF!</v>
      </c>
      <c r="EZ95" s="41" t="e">
        <f t="shared" si="78"/>
        <v>#REF!</v>
      </c>
      <c r="FA95" s="41" t="e">
        <f t="shared" si="78"/>
        <v>#REF!</v>
      </c>
      <c r="FB95" s="41" t="e">
        <f t="shared" si="65"/>
        <v>#REF!</v>
      </c>
      <c r="FC95" s="41" t="e">
        <f t="shared" si="65"/>
        <v>#REF!</v>
      </c>
      <c r="FD95" s="41" t="e">
        <f t="shared" si="65"/>
        <v>#REF!</v>
      </c>
      <c r="FE95" s="41" t="e">
        <f t="shared" si="65"/>
        <v>#REF!</v>
      </c>
      <c r="FF95" s="41" t="e">
        <f t="shared" si="65"/>
        <v>#REF!</v>
      </c>
      <c r="FG95" s="41" t="e">
        <f t="shared" si="65"/>
        <v>#REF!</v>
      </c>
      <c r="FH95" s="41" t="e">
        <f t="shared" si="65"/>
        <v>#REF!</v>
      </c>
      <c r="FI95" s="41" t="e">
        <f t="shared" si="65"/>
        <v>#REF!</v>
      </c>
      <c r="FJ95" s="41" t="e">
        <f t="shared" si="65"/>
        <v>#REF!</v>
      </c>
      <c r="FK95" s="41" t="e">
        <f t="shared" si="65"/>
        <v>#REF!</v>
      </c>
      <c r="FL95" s="41" t="e">
        <f t="shared" si="79"/>
        <v>#REF!</v>
      </c>
      <c r="FM95" s="41" t="e">
        <f t="shared" si="79"/>
        <v>#REF!</v>
      </c>
      <c r="FN95" s="41" t="e">
        <f t="shared" si="79"/>
        <v>#REF!</v>
      </c>
      <c r="FO95" s="41" t="e">
        <f t="shared" si="79"/>
        <v>#REF!</v>
      </c>
      <c r="FP95" s="41" t="e">
        <f t="shared" si="73"/>
        <v>#REF!</v>
      </c>
      <c r="FQ95" s="41" t="e">
        <f t="shared" si="73"/>
        <v>#REF!</v>
      </c>
      <c r="FR95" s="41" t="e">
        <f t="shared" si="73"/>
        <v>#REF!</v>
      </c>
      <c r="FS95" s="41" t="e">
        <f t="shared" si="73"/>
        <v>#REF!</v>
      </c>
      <c r="FT95" s="41" t="e">
        <f t="shared" si="73"/>
        <v>#REF!</v>
      </c>
      <c r="FU95" s="41" t="e">
        <f t="shared" si="73"/>
        <v>#REF!</v>
      </c>
      <c r="FV95" s="41" t="e">
        <f t="shared" si="73"/>
        <v>#REF!</v>
      </c>
      <c r="FW95" s="41" t="e">
        <f t="shared" si="73"/>
        <v>#REF!</v>
      </c>
      <c r="FX95" s="41" t="e">
        <f t="shared" si="73"/>
        <v>#REF!</v>
      </c>
      <c r="FY95" s="41" t="e">
        <f t="shared" si="73"/>
        <v>#REF!</v>
      </c>
      <c r="FZ95" s="41" t="e">
        <f t="shared" si="73"/>
        <v>#REF!</v>
      </c>
      <c r="GA95" s="41" t="e">
        <f t="shared" si="73"/>
        <v>#REF!</v>
      </c>
      <c r="GB95" s="41" t="e">
        <f t="shared" si="73"/>
        <v>#REF!</v>
      </c>
      <c r="GC95" s="41" t="e">
        <f t="shared" si="80"/>
        <v>#REF!</v>
      </c>
      <c r="GD95" s="41" t="e">
        <f t="shared" si="80"/>
        <v>#REF!</v>
      </c>
      <c r="GE95" s="41" t="e">
        <f t="shared" si="80"/>
        <v>#REF!</v>
      </c>
      <c r="GF95" s="41" t="e">
        <f t="shared" si="80"/>
        <v>#REF!</v>
      </c>
      <c r="GG95" s="41" t="e">
        <f t="shared" si="80"/>
        <v>#REF!</v>
      </c>
      <c r="GH95" s="41" t="e">
        <f t="shared" si="66"/>
        <v>#REF!</v>
      </c>
      <c r="GI95" s="41" t="e">
        <f t="shared" si="58"/>
        <v>#REF!</v>
      </c>
      <c r="GJ95" s="41" t="e">
        <f t="shared" si="58"/>
        <v>#REF!</v>
      </c>
      <c r="GK95" s="41" t="e">
        <f t="shared" si="58"/>
        <v>#REF!</v>
      </c>
      <c r="GL95" s="41" t="e">
        <f t="shared" si="58"/>
        <v>#REF!</v>
      </c>
      <c r="GM95" s="41" t="e">
        <f t="shared" si="58"/>
        <v>#REF!</v>
      </c>
      <c r="GN95" s="41" t="e">
        <f t="shared" si="58"/>
        <v>#REF!</v>
      </c>
      <c r="GO95" s="41" t="e">
        <f t="shared" si="58"/>
        <v>#REF!</v>
      </c>
      <c r="GP95" s="41" t="e">
        <f t="shared" si="58"/>
        <v>#REF!</v>
      </c>
      <c r="GQ95" s="41" t="e">
        <f t="shared" si="58"/>
        <v>#REF!</v>
      </c>
      <c r="GR95" s="41" t="e">
        <f t="shared" si="58"/>
        <v>#REF!</v>
      </c>
      <c r="GS95" s="41" t="e">
        <f t="shared" si="58"/>
        <v>#REF!</v>
      </c>
      <c r="GT95" s="41" t="e">
        <f t="shared" si="82"/>
        <v>#REF!</v>
      </c>
      <c r="GU95" s="41" t="e">
        <f t="shared" si="82"/>
        <v>#REF!</v>
      </c>
      <c r="GV95" s="41" t="e">
        <f t="shared" si="82"/>
        <v>#REF!</v>
      </c>
      <c r="GW95" s="41" t="e">
        <f t="shared" si="82"/>
        <v>#REF!</v>
      </c>
      <c r="GX95" s="41" t="e">
        <f t="shared" si="82"/>
        <v>#REF!</v>
      </c>
      <c r="GY95" s="41" t="e">
        <f t="shared" si="59"/>
        <v>#REF!</v>
      </c>
      <c r="GZ95" s="41" t="e">
        <f t="shared" si="59"/>
        <v>#REF!</v>
      </c>
      <c r="HA95" s="41" t="e">
        <f t="shared" si="59"/>
        <v>#REF!</v>
      </c>
      <c r="HB95" s="41" t="e">
        <f t="shared" si="59"/>
        <v>#REF!</v>
      </c>
      <c r="HC95" s="41" t="e">
        <f t="shared" si="59"/>
        <v>#REF!</v>
      </c>
      <c r="HD95" s="41" t="e">
        <f t="shared" si="59"/>
        <v>#REF!</v>
      </c>
      <c r="HE95" s="41" t="e">
        <f t="shared" si="62"/>
        <v>#REF!</v>
      </c>
      <c r="HF95" s="41" t="e">
        <f t="shared" si="62"/>
        <v>#REF!</v>
      </c>
      <c r="HG95" s="41" t="e">
        <f t="shared" si="62"/>
        <v>#REF!</v>
      </c>
      <c r="HH95" s="41" t="e">
        <f t="shared" si="62"/>
        <v>#REF!</v>
      </c>
      <c r="HI95" s="41" t="e">
        <f t="shared" si="62"/>
        <v>#REF!</v>
      </c>
      <c r="HJ95" s="41" t="e">
        <f t="shared" si="62"/>
        <v>#REF!</v>
      </c>
    </row>
    <row r="96" spans="1:218" ht="14.4" x14ac:dyDescent="0.3">
      <c r="A96" s="42">
        <v>93</v>
      </c>
      <c r="B96" s="43" t="e">
        <f>'CMM1 - AUX CALC'!$CP$67</f>
        <v>#REF!</v>
      </c>
      <c r="CQ96" s="41" t="e">
        <f>$B96/(_xlfn.SINGLE(PrazoConcessao)*12-CQ$3+1)</f>
        <v>#REF!</v>
      </c>
      <c r="CR96" s="41" t="e">
        <f t="shared" si="83"/>
        <v>#REF!</v>
      </c>
      <c r="CS96" s="41" t="e">
        <f t="shared" si="83"/>
        <v>#REF!</v>
      </c>
      <c r="CT96" s="41" t="e">
        <f t="shared" si="83"/>
        <v>#REF!</v>
      </c>
      <c r="CU96" s="41" t="e">
        <f t="shared" si="83"/>
        <v>#REF!</v>
      </c>
      <c r="CV96" s="41" t="e">
        <f t="shared" si="81"/>
        <v>#REF!</v>
      </c>
      <c r="CW96" s="41" t="e">
        <f t="shared" si="81"/>
        <v>#REF!</v>
      </c>
      <c r="CX96" s="41" t="e">
        <f t="shared" si="81"/>
        <v>#REF!</v>
      </c>
      <c r="CY96" s="41" t="e">
        <f t="shared" si="81"/>
        <v>#REF!</v>
      </c>
      <c r="CZ96" s="41" t="e">
        <f t="shared" si="81"/>
        <v>#REF!</v>
      </c>
      <c r="DA96" s="41" t="e">
        <f t="shared" si="81"/>
        <v>#REF!</v>
      </c>
      <c r="DB96" s="41" t="e">
        <f t="shared" si="81"/>
        <v>#REF!</v>
      </c>
      <c r="DC96" s="41" t="e">
        <f t="shared" si="81"/>
        <v>#REF!</v>
      </c>
      <c r="DD96" s="41" t="e">
        <f t="shared" si="71"/>
        <v>#REF!</v>
      </c>
      <c r="DE96" s="41" t="e">
        <f t="shared" si="71"/>
        <v>#REF!</v>
      </c>
      <c r="DF96" s="41" t="e">
        <f t="shared" si="71"/>
        <v>#REF!</v>
      </c>
      <c r="DG96" s="41" t="e">
        <f t="shared" si="71"/>
        <v>#REF!</v>
      </c>
      <c r="DH96" s="41" t="e">
        <f t="shared" si="71"/>
        <v>#REF!</v>
      </c>
      <c r="DI96" s="41" t="e">
        <f t="shared" si="71"/>
        <v>#REF!</v>
      </c>
      <c r="DJ96" s="41" t="e">
        <f t="shared" si="71"/>
        <v>#REF!</v>
      </c>
      <c r="DK96" s="41" t="e">
        <f t="shared" si="71"/>
        <v>#REF!</v>
      </c>
      <c r="DL96" s="41" t="e">
        <f t="shared" si="71"/>
        <v>#REF!</v>
      </c>
      <c r="DM96" s="41" t="e">
        <f t="shared" si="71"/>
        <v>#REF!</v>
      </c>
      <c r="DN96" s="41" t="e">
        <f t="shared" si="71"/>
        <v>#REF!</v>
      </c>
      <c r="DO96" s="41" t="e">
        <f t="shared" si="71"/>
        <v>#REF!</v>
      </c>
      <c r="DP96" s="41" t="e">
        <f t="shared" si="71"/>
        <v>#REF!</v>
      </c>
      <c r="DQ96" s="41" t="e">
        <f t="shared" si="76"/>
        <v>#REF!</v>
      </c>
      <c r="DR96" s="41" t="e">
        <f t="shared" si="76"/>
        <v>#REF!</v>
      </c>
      <c r="DS96" s="41" t="e">
        <f t="shared" si="76"/>
        <v>#REF!</v>
      </c>
      <c r="DT96" s="41" t="e">
        <f t="shared" si="76"/>
        <v>#REF!</v>
      </c>
      <c r="DU96" s="41" t="e">
        <f t="shared" si="76"/>
        <v>#REF!</v>
      </c>
      <c r="DV96" s="41" t="e">
        <f t="shared" si="64"/>
        <v>#REF!</v>
      </c>
      <c r="DW96" s="41" t="e">
        <f t="shared" si="64"/>
        <v>#REF!</v>
      </c>
      <c r="DX96" s="41" t="e">
        <f t="shared" si="64"/>
        <v>#REF!</v>
      </c>
      <c r="DY96" s="41" t="e">
        <f t="shared" si="64"/>
        <v>#REF!</v>
      </c>
      <c r="DZ96" s="41" t="e">
        <f t="shared" si="64"/>
        <v>#REF!</v>
      </c>
      <c r="EA96" s="41" t="e">
        <f t="shared" si="64"/>
        <v>#REF!</v>
      </c>
      <c r="EB96" s="41" t="e">
        <f t="shared" si="64"/>
        <v>#REF!</v>
      </c>
      <c r="EC96" s="41" t="e">
        <f t="shared" si="64"/>
        <v>#REF!</v>
      </c>
      <c r="ED96" s="41" t="e">
        <f t="shared" si="64"/>
        <v>#REF!</v>
      </c>
      <c r="EE96" s="41" t="e">
        <f t="shared" si="64"/>
        <v>#REF!</v>
      </c>
      <c r="EF96" s="41" t="e">
        <f t="shared" si="77"/>
        <v>#REF!</v>
      </c>
      <c r="EG96" s="41" t="e">
        <f t="shared" si="77"/>
        <v>#REF!</v>
      </c>
      <c r="EH96" s="41" t="e">
        <f t="shared" si="77"/>
        <v>#REF!</v>
      </c>
      <c r="EI96" s="41" t="e">
        <f t="shared" si="77"/>
        <v>#REF!</v>
      </c>
      <c r="EJ96" s="41" t="e">
        <f t="shared" si="72"/>
        <v>#REF!</v>
      </c>
      <c r="EK96" s="41" t="e">
        <f t="shared" si="72"/>
        <v>#REF!</v>
      </c>
      <c r="EL96" s="41" t="e">
        <f t="shared" si="72"/>
        <v>#REF!</v>
      </c>
      <c r="EM96" s="41" t="e">
        <f t="shared" si="72"/>
        <v>#REF!</v>
      </c>
      <c r="EN96" s="41" t="e">
        <f t="shared" si="72"/>
        <v>#REF!</v>
      </c>
      <c r="EO96" s="41" t="e">
        <f t="shared" si="72"/>
        <v>#REF!</v>
      </c>
      <c r="EP96" s="41" t="e">
        <f t="shared" si="72"/>
        <v>#REF!</v>
      </c>
      <c r="EQ96" s="41" t="e">
        <f t="shared" si="72"/>
        <v>#REF!</v>
      </c>
      <c r="ER96" s="41" t="e">
        <f t="shared" si="72"/>
        <v>#REF!</v>
      </c>
      <c r="ES96" s="41" t="e">
        <f t="shared" si="72"/>
        <v>#REF!</v>
      </c>
      <c r="ET96" s="41" t="e">
        <f t="shared" si="72"/>
        <v>#REF!</v>
      </c>
      <c r="EU96" s="41" t="e">
        <f t="shared" si="72"/>
        <v>#REF!</v>
      </c>
      <c r="EV96" s="41" t="e">
        <f t="shared" si="72"/>
        <v>#REF!</v>
      </c>
      <c r="EW96" s="41" t="e">
        <f t="shared" si="78"/>
        <v>#REF!</v>
      </c>
      <c r="EX96" s="41" t="e">
        <f t="shared" si="78"/>
        <v>#REF!</v>
      </c>
      <c r="EY96" s="41" t="e">
        <f t="shared" si="78"/>
        <v>#REF!</v>
      </c>
      <c r="EZ96" s="41" t="e">
        <f t="shared" si="78"/>
        <v>#REF!</v>
      </c>
      <c r="FA96" s="41" t="e">
        <f t="shared" si="78"/>
        <v>#REF!</v>
      </c>
      <c r="FB96" s="41" t="e">
        <f t="shared" si="65"/>
        <v>#REF!</v>
      </c>
      <c r="FC96" s="41" t="e">
        <f t="shared" si="65"/>
        <v>#REF!</v>
      </c>
      <c r="FD96" s="41" t="e">
        <f t="shared" si="65"/>
        <v>#REF!</v>
      </c>
      <c r="FE96" s="41" t="e">
        <f t="shared" si="65"/>
        <v>#REF!</v>
      </c>
      <c r="FF96" s="41" t="e">
        <f t="shared" si="65"/>
        <v>#REF!</v>
      </c>
      <c r="FG96" s="41" t="e">
        <f t="shared" si="65"/>
        <v>#REF!</v>
      </c>
      <c r="FH96" s="41" t="e">
        <f t="shared" si="65"/>
        <v>#REF!</v>
      </c>
      <c r="FI96" s="41" t="e">
        <f t="shared" si="65"/>
        <v>#REF!</v>
      </c>
      <c r="FJ96" s="41" t="e">
        <f t="shared" si="65"/>
        <v>#REF!</v>
      </c>
      <c r="FK96" s="41" t="e">
        <f t="shared" si="65"/>
        <v>#REF!</v>
      </c>
      <c r="FL96" s="41" t="e">
        <f t="shared" si="79"/>
        <v>#REF!</v>
      </c>
      <c r="FM96" s="41" t="e">
        <f t="shared" si="79"/>
        <v>#REF!</v>
      </c>
      <c r="FN96" s="41" t="e">
        <f t="shared" si="79"/>
        <v>#REF!</v>
      </c>
      <c r="FO96" s="41" t="e">
        <f t="shared" si="79"/>
        <v>#REF!</v>
      </c>
      <c r="FP96" s="41" t="e">
        <f t="shared" si="73"/>
        <v>#REF!</v>
      </c>
      <c r="FQ96" s="41" t="e">
        <f t="shared" si="73"/>
        <v>#REF!</v>
      </c>
      <c r="FR96" s="41" t="e">
        <f t="shared" si="73"/>
        <v>#REF!</v>
      </c>
      <c r="FS96" s="41" t="e">
        <f t="shared" si="73"/>
        <v>#REF!</v>
      </c>
      <c r="FT96" s="41" t="e">
        <f t="shared" si="73"/>
        <v>#REF!</v>
      </c>
      <c r="FU96" s="41" t="e">
        <f t="shared" si="73"/>
        <v>#REF!</v>
      </c>
      <c r="FV96" s="41" t="e">
        <f t="shared" si="73"/>
        <v>#REF!</v>
      </c>
      <c r="FW96" s="41" t="e">
        <f t="shared" si="73"/>
        <v>#REF!</v>
      </c>
      <c r="FX96" s="41" t="e">
        <f t="shared" si="73"/>
        <v>#REF!</v>
      </c>
      <c r="FY96" s="41" t="e">
        <f t="shared" si="73"/>
        <v>#REF!</v>
      </c>
      <c r="FZ96" s="41" t="e">
        <f t="shared" si="73"/>
        <v>#REF!</v>
      </c>
      <c r="GA96" s="41" t="e">
        <f t="shared" si="73"/>
        <v>#REF!</v>
      </c>
      <c r="GB96" s="41" t="e">
        <f t="shared" si="73"/>
        <v>#REF!</v>
      </c>
      <c r="GC96" s="41" t="e">
        <f t="shared" si="80"/>
        <v>#REF!</v>
      </c>
      <c r="GD96" s="41" t="e">
        <f t="shared" si="80"/>
        <v>#REF!</v>
      </c>
      <c r="GE96" s="41" t="e">
        <f t="shared" si="80"/>
        <v>#REF!</v>
      </c>
      <c r="GF96" s="41" t="e">
        <f t="shared" si="80"/>
        <v>#REF!</v>
      </c>
      <c r="GG96" s="41" t="e">
        <f t="shared" si="80"/>
        <v>#REF!</v>
      </c>
      <c r="GH96" s="41" t="e">
        <f t="shared" si="66"/>
        <v>#REF!</v>
      </c>
      <c r="GI96" s="41" t="e">
        <f t="shared" si="58"/>
        <v>#REF!</v>
      </c>
      <c r="GJ96" s="41" t="e">
        <f t="shared" si="58"/>
        <v>#REF!</v>
      </c>
      <c r="GK96" s="41" t="e">
        <f t="shared" si="58"/>
        <v>#REF!</v>
      </c>
      <c r="GL96" s="41" t="e">
        <f t="shared" si="58"/>
        <v>#REF!</v>
      </c>
      <c r="GM96" s="41" t="e">
        <f t="shared" si="58"/>
        <v>#REF!</v>
      </c>
      <c r="GN96" s="41" t="e">
        <f t="shared" si="58"/>
        <v>#REF!</v>
      </c>
      <c r="GO96" s="41" t="e">
        <f t="shared" si="58"/>
        <v>#REF!</v>
      </c>
      <c r="GP96" s="41" t="e">
        <f t="shared" si="58"/>
        <v>#REF!</v>
      </c>
      <c r="GQ96" s="41" t="e">
        <f t="shared" si="58"/>
        <v>#REF!</v>
      </c>
      <c r="GR96" s="41" t="e">
        <f t="shared" si="58"/>
        <v>#REF!</v>
      </c>
      <c r="GS96" s="41" t="e">
        <f t="shared" si="58"/>
        <v>#REF!</v>
      </c>
      <c r="GT96" s="41" t="e">
        <f t="shared" si="82"/>
        <v>#REF!</v>
      </c>
      <c r="GU96" s="41" t="e">
        <f t="shared" si="82"/>
        <v>#REF!</v>
      </c>
      <c r="GV96" s="41" t="e">
        <f t="shared" si="82"/>
        <v>#REF!</v>
      </c>
      <c r="GW96" s="41" t="e">
        <f t="shared" si="82"/>
        <v>#REF!</v>
      </c>
      <c r="GX96" s="41" t="e">
        <f t="shared" si="82"/>
        <v>#REF!</v>
      </c>
      <c r="GY96" s="41" t="e">
        <f t="shared" si="59"/>
        <v>#REF!</v>
      </c>
      <c r="GZ96" s="41" t="e">
        <f t="shared" si="59"/>
        <v>#REF!</v>
      </c>
      <c r="HA96" s="41" t="e">
        <f t="shared" si="59"/>
        <v>#REF!</v>
      </c>
      <c r="HB96" s="41" t="e">
        <f t="shared" si="59"/>
        <v>#REF!</v>
      </c>
      <c r="HC96" s="41" t="e">
        <f t="shared" si="59"/>
        <v>#REF!</v>
      </c>
      <c r="HD96" s="41" t="e">
        <f t="shared" si="59"/>
        <v>#REF!</v>
      </c>
      <c r="HE96" s="41" t="e">
        <f t="shared" si="62"/>
        <v>#REF!</v>
      </c>
      <c r="HF96" s="41" t="e">
        <f t="shared" si="62"/>
        <v>#REF!</v>
      </c>
      <c r="HG96" s="41" t="e">
        <f t="shared" si="62"/>
        <v>#REF!</v>
      </c>
      <c r="HH96" s="41" t="e">
        <f t="shared" si="62"/>
        <v>#REF!</v>
      </c>
      <c r="HI96" s="41" t="e">
        <f t="shared" si="62"/>
        <v>#REF!</v>
      </c>
      <c r="HJ96" s="41" t="e">
        <f t="shared" si="62"/>
        <v>#REF!</v>
      </c>
    </row>
    <row r="97" spans="1:218" ht="14.4" x14ac:dyDescent="0.3">
      <c r="A97" s="42">
        <v>94</v>
      </c>
      <c r="B97" s="43" t="e">
        <f>'CMM1 - AUX CALC'!$CQ$67</f>
        <v>#REF!</v>
      </c>
      <c r="CR97" s="41" t="e">
        <f>$B97/(_xlfn.SINGLE(PrazoConcessao)*12-CR$3+1)</f>
        <v>#REF!</v>
      </c>
      <c r="CS97" s="41" t="e">
        <f t="shared" si="83"/>
        <v>#REF!</v>
      </c>
      <c r="CT97" s="41" t="e">
        <f t="shared" si="83"/>
        <v>#REF!</v>
      </c>
      <c r="CU97" s="41" t="e">
        <f t="shared" si="83"/>
        <v>#REF!</v>
      </c>
      <c r="CV97" s="41" t="e">
        <f t="shared" si="81"/>
        <v>#REF!</v>
      </c>
      <c r="CW97" s="41" t="e">
        <f t="shared" si="81"/>
        <v>#REF!</v>
      </c>
      <c r="CX97" s="41" t="e">
        <f t="shared" si="81"/>
        <v>#REF!</v>
      </c>
      <c r="CY97" s="41" t="e">
        <f t="shared" si="81"/>
        <v>#REF!</v>
      </c>
      <c r="CZ97" s="41" t="e">
        <f t="shared" si="81"/>
        <v>#REF!</v>
      </c>
      <c r="DA97" s="41" t="e">
        <f t="shared" si="81"/>
        <v>#REF!</v>
      </c>
      <c r="DB97" s="41" t="e">
        <f t="shared" si="81"/>
        <v>#REF!</v>
      </c>
      <c r="DC97" s="41" t="e">
        <f t="shared" si="81"/>
        <v>#REF!</v>
      </c>
      <c r="DD97" s="41" t="e">
        <f t="shared" si="71"/>
        <v>#REF!</v>
      </c>
      <c r="DE97" s="41" t="e">
        <f t="shared" si="71"/>
        <v>#REF!</v>
      </c>
      <c r="DF97" s="41" t="e">
        <f t="shared" si="71"/>
        <v>#REF!</v>
      </c>
      <c r="DG97" s="41" t="e">
        <f t="shared" si="71"/>
        <v>#REF!</v>
      </c>
      <c r="DH97" s="41" t="e">
        <f t="shared" si="71"/>
        <v>#REF!</v>
      </c>
      <c r="DI97" s="41" t="e">
        <f t="shared" si="71"/>
        <v>#REF!</v>
      </c>
      <c r="DJ97" s="41" t="e">
        <f t="shared" si="71"/>
        <v>#REF!</v>
      </c>
      <c r="DK97" s="41" t="e">
        <f t="shared" si="71"/>
        <v>#REF!</v>
      </c>
      <c r="DL97" s="41" t="e">
        <f t="shared" si="71"/>
        <v>#REF!</v>
      </c>
      <c r="DM97" s="41" t="e">
        <f t="shared" si="71"/>
        <v>#REF!</v>
      </c>
      <c r="DN97" s="41" t="e">
        <f t="shared" si="71"/>
        <v>#REF!</v>
      </c>
      <c r="DO97" s="41" t="e">
        <f t="shared" si="71"/>
        <v>#REF!</v>
      </c>
      <c r="DP97" s="41" t="e">
        <f t="shared" si="71"/>
        <v>#REF!</v>
      </c>
      <c r="DQ97" s="41" t="e">
        <f t="shared" si="76"/>
        <v>#REF!</v>
      </c>
      <c r="DR97" s="41" t="e">
        <f t="shared" si="76"/>
        <v>#REF!</v>
      </c>
      <c r="DS97" s="41" t="e">
        <f t="shared" si="76"/>
        <v>#REF!</v>
      </c>
      <c r="DT97" s="41" t="e">
        <f t="shared" si="76"/>
        <v>#REF!</v>
      </c>
      <c r="DU97" s="41" t="e">
        <f t="shared" si="76"/>
        <v>#REF!</v>
      </c>
      <c r="DV97" s="41" t="e">
        <f t="shared" si="64"/>
        <v>#REF!</v>
      </c>
      <c r="DW97" s="41" t="e">
        <f t="shared" si="64"/>
        <v>#REF!</v>
      </c>
      <c r="DX97" s="41" t="e">
        <f t="shared" si="64"/>
        <v>#REF!</v>
      </c>
      <c r="DY97" s="41" t="e">
        <f t="shared" si="64"/>
        <v>#REF!</v>
      </c>
      <c r="DZ97" s="41" t="e">
        <f t="shared" si="64"/>
        <v>#REF!</v>
      </c>
      <c r="EA97" s="41" t="e">
        <f t="shared" si="64"/>
        <v>#REF!</v>
      </c>
      <c r="EB97" s="41" t="e">
        <f t="shared" si="64"/>
        <v>#REF!</v>
      </c>
      <c r="EC97" s="41" t="e">
        <f t="shared" si="64"/>
        <v>#REF!</v>
      </c>
      <c r="ED97" s="41" t="e">
        <f t="shared" si="64"/>
        <v>#REF!</v>
      </c>
      <c r="EE97" s="41" t="e">
        <f t="shared" si="64"/>
        <v>#REF!</v>
      </c>
      <c r="EF97" s="41" t="e">
        <f t="shared" si="77"/>
        <v>#REF!</v>
      </c>
      <c r="EG97" s="41" t="e">
        <f t="shared" si="77"/>
        <v>#REF!</v>
      </c>
      <c r="EH97" s="41" t="e">
        <f t="shared" si="77"/>
        <v>#REF!</v>
      </c>
      <c r="EI97" s="41" t="e">
        <f t="shared" si="77"/>
        <v>#REF!</v>
      </c>
      <c r="EJ97" s="41" t="e">
        <f t="shared" si="72"/>
        <v>#REF!</v>
      </c>
      <c r="EK97" s="41" t="e">
        <f t="shared" si="72"/>
        <v>#REF!</v>
      </c>
      <c r="EL97" s="41" t="e">
        <f t="shared" si="72"/>
        <v>#REF!</v>
      </c>
      <c r="EM97" s="41" t="e">
        <f t="shared" si="72"/>
        <v>#REF!</v>
      </c>
      <c r="EN97" s="41" t="e">
        <f t="shared" si="72"/>
        <v>#REF!</v>
      </c>
      <c r="EO97" s="41" t="e">
        <f t="shared" si="72"/>
        <v>#REF!</v>
      </c>
      <c r="EP97" s="41" t="e">
        <f t="shared" si="72"/>
        <v>#REF!</v>
      </c>
      <c r="EQ97" s="41" t="e">
        <f t="shared" si="72"/>
        <v>#REF!</v>
      </c>
      <c r="ER97" s="41" t="e">
        <f t="shared" si="72"/>
        <v>#REF!</v>
      </c>
      <c r="ES97" s="41" t="e">
        <f t="shared" si="72"/>
        <v>#REF!</v>
      </c>
      <c r="ET97" s="41" t="e">
        <f t="shared" si="72"/>
        <v>#REF!</v>
      </c>
      <c r="EU97" s="41" t="e">
        <f t="shared" si="72"/>
        <v>#REF!</v>
      </c>
      <c r="EV97" s="41" t="e">
        <f t="shared" si="72"/>
        <v>#REF!</v>
      </c>
      <c r="EW97" s="41" t="e">
        <f t="shared" si="78"/>
        <v>#REF!</v>
      </c>
      <c r="EX97" s="41" t="e">
        <f t="shared" si="78"/>
        <v>#REF!</v>
      </c>
      <c r="EY97" s="41" t="e">
        <f t="shared" si="78"/>
        <v>#REF!</v>
      </c>
      <c r="EZ97" s="41" t="e">
        <f t="shared" si="78"/>
        <v>#REF!</v>
      </c>
      <c r="FA97" s="41" t="e">
        <f t="shared" si="78"/>
        <v>#REF!</v>
      </c>
      <c r="FB97" s="41" t="e">
        <f t="shared" si="65"/>
        <v>#REF!</v>
      </c>
      <c r="FC97" s="41" t="e">
        <f t="shared" si="65"/>
        <v>#REF!</v>
      </c>
      <c r="FD97" s="41" t="e">
        <f t="shared" si="65"/>
        <v>#REF!</v>
      </c>
      <c r="FE97" s="41" t="e">
        <f t="shared" si="65"/>
        <v>#REF!</v>
      </c>
      <c r="FF97" s="41" t="e">
        <f t="shared" si="65"/>
        <v>#REF!</v>
      </c>
      <c r="FG97" s="41" t="e">
        <f t="shared" si="65"/>
        <v>#REF!</v>
      </c>
      <c r="FH97" s="41" t="e">
        <f t="shared" si="65"/>
        <v>#REF!</v>
      </c>
      <c r="FI97" s="41" t="e">
        <f t="shared" si="65"/>
        <v>#REF!</v>
      </c>
      <c r="FJ97" s="41" t="e">
        <f t="shared" si="65"/>
        <v>#REF!</v>
      </c>
      <c r="FK97" s="41" t="e">
        <f t="shared" si="65"/>
        <v>#REF!</v>
      </c>
      <c r="FL97" s="41" t="e">
        <f t="shared" si="79"/>
        <v>#REF!</v>
      </c>
      <c r="FM97" s="41" t="e">
        <f t="shared" si="79"/>
        <v>#REF!</v>
      </c>
      <c r="FN97" s="41" t="e">
        <f t="shared" si="79"/>
        <v>#REF!</v>
      </c>
      <c r="FO97" s="41" t="e">
        <f t="shared" si="79"/>
        <v>#REF!</v>
      </c>
      <c r="FP97" s="41" t="e">
        <f t="shared" si="73"/>
        <v>#REF!</v>
      </c>
      <c r="FQ97" s="41" t="e">
        <f t="shared" si="73"/>
        <v>#REF!</v>
      </c>
      <c r="FR97" s="41" t="e">
        <f t="shared" si="73"/>
        <v>#REF!</v>
      </c>
      <c r="FS97" s="41" t="e">
        <f t="shared" si="73"/>
        <v>#REF!</v>
      </c>
      <c r="FT97" s="41" t="e">
        <f t="shared" si="73"/>
        <v>#REF!</v>
      </c>
      <c r="FU97" s="41" t="e">
        <f t="shared" si="73"/>
        <v>#REF!</v>
      </c>
      <c r="FV97" s="41" t="e">
        <f t="shared" si="73"/>
        <v>#REF!</v>
      </c>
      <c r="FW97" s="41" t="e">
        <f t="shared" si="73"/>
        <v>#REF!</v>
      </c>
      <c r="FX97" s="41" t="e">
        <f t="shared" si="73"/>
        <v>#REF!</v>
      </c>
      <c r="FY97" s="41" t="e">
        <f t="shared" si="73"/>
        <v>#REF!</v>
      </c>
      <c r="FZ97" s="41" t="e">
        <f t="shared" si="73"/>
        <v>#REF!</v>
      </c>
      <c r="GA97" s="41" t="e">
        <f t="shared" si="73"/>
        <v>#REF!</v>
      </c>
      <c r="GB97" s="41" t="e">
        <f t="shared" si="73"/>
        <v>#REF!</v>
      </c>
      <c r="GC97" s="41" t="e">
        <f t="shared" si="80"/>
        <v>#REF!</v>
      </c>
      <c r="GD97" s="41" t="e">
        <f t="shared" si="80"/>
        <v>#REF!</v>
      </c>
      <c r="GE97" s="41" t="e">
        <f t="shared" si="80"/>
        <v>#REF!</v>
      </c>
      <c r="GF97" s="41" t="e">
        <f t="shared" si="80"/>
        <v>#REF!</v>
      </c>
      <c r="GG97" s="41" t="e">
        <f t="shared" si="80"/>
        <v>#REF!</v>
      </c>
      <c r="GH97" s="41" t="e">
        <f t="shared" si="66"/>
        <v>#REF!</v>
      </c>
      <c r="GI97" s="41" t="e">
        <f t="shared" si="58"/>
        <v>#REF!</v>
      </c>
      <c r="GJ97" s="41" t="e">
        <f t="shared" si="58"/>
        <v>#REF!</v>
      </c>
      <c r="GK97" s="41" t="e">
        <f t="shared" si="58"/>
        <v>#REF!</v>
      </c>
      <c r="GL97" s="41" t="e">
        <f t="shared" si="58"/>
        <v>#REF!</v>
      </c>
      <c r="GM97" s="41" t="e">
        <f t="shared" si="58"/>
        <v>#REF!</v>
      </c>
      <c r="GN97" s="41" t="e">
        <f t="shared" si="58"/>
        <v>#REF!</v>
      </c>
      <c r="GO97" s="41" t="e">
        <f t="shared" si="58"/>
        <v>#REF!</v>
      </c>
      <c r="GP97" s="41" t="e">
        <f t="shared" si="58"/>
        <v>#REF!</v>
      </c>
      <c r="GQ97" s="41" t="e">
        <f t="shared" si="58"/>
        <v>#REF!</v>
      </c>
      <c r="GR97" s="41" t="e">
        <f t="shared" si="58"/>
        <v>#REF!</v>
      </c>
      <c r="GS97" s="41" t="e">
        <f t="shared" si="58"/>
        <v>#REF!</v>
      </c>
      <c r="GT97" s="41" t="e">
        <f t="shared" si="82"/>
        <v>#REF!</v>
      </c>
      <c r="GU97" s="41" t="e">
        <f t="shared" si="82"/>
        <v>#REF!</v>
      </c>
      <c r="GV97" s="41" t="e">
        <f t="shared" si="82"/>
        <v>#REF!</v>
      </c>
      <c r="GW97" s="41" t="e">
        <f t="shared" si="82"/>
        <v>#REF!</v>
      </c>
      <c r="GX97" s="41" t="e">
        <f t="shared" si="82"/>
        <v>#REF!</v>
      </c>
      <c r="GY97" s="41" t="e">
        <f t="shared" si="59"/>
        <v>#REF!</v>
      </c>
      <c r="GZ97" s="41" t="e">
        <f t="shared" si="59"/>
        <v>#REF!</v>
      </c>
      <c r="HA97" s="41" t="e">
        <f t="shared" si="59"/>
        <v>#REF!</v>
      </c>
      <c r="HB97" s="41" t="e">
        <f t="shared" si="59"/>
        <v>#REF!</v>
      </c>
      <c r="HC97" s="41" t="e">
        <f t="shared" si="59"/>
        <v>#REF!</v>
      </c>
      <c r="HD97" s="41" t="e">
        <f t="shared" si="59"/>
        <v>#REF!</v>
      </c>
      <c r="HE97" s="41" t="e">
        <f t="shared" si="62"/>
        <v>#REF!</v>
      </c>
      <c r="HF97" s="41" t="e">
        <f t="shared" si="62"/>
        <v>#REF!</v>
      </c>
      <c r="HG97" s="41" t="e">
        <f t="shared" si="62"/>
        <v>#REF!</v>
      </c>
      <c r="HH97" s="41" t="e">
        <f t="shared" si="62"/>
        <v>#REF!</v>
      </c>
      <c r="HI97" s="41" t="e">
        <f t="shared" si="62"/>
        <v>#REF!</v>
      </c>
      <c r="HJ97" s="41" t="e">
        <f t="shared" si="62"/>
        <v>#REF!</v>
      </c>
    </row>
    <row r="98" spans="1:218" ht="14.4" x14ac:dyDescent="0.3">
      <c r="A98" s="42">
        <v>95</v>
      </c>
      <c r="B98" s="43" t="e">
        <f>'CMM1 - AUX CALC'!$CR$67</f>
        <v>#REF!</v>
      </c>
      <c r="CS98" s="41" t="e">
        <f>$B98/(_xlfn.SINGLE(PrazoConcessao)*12-CS$3+1)</f>
        <v>#REF!</v>
      </c>
      <c r="CT98" s="41" t="e">
        <f t="shared" si="83"/>
        <v>#REF!</v>
      </c>
      <c r="CU98" s="41" t="e">
        <f t="shared" si="83"/>
        <v>#REF!</v>
      </c>
      <c r="CV98" s="41" t="e">
        <f t="shared" si="81"/>
        <v>#REF!</v>
      </c>
      <c r="CW98" s="41" t="e">
        <f t="shared" si="81"/>
        <v>#REF!</v>
      </c>
      <c r="CX98" s="41" t="e">
        <f t="shared" si="81"/>
        <v>#REF!</v>
      </c>
      <c r="CY98" s="41" t="e">
        <f t="shared" si="81"/>
        <v>#REF!</v>
      </c>
      <c r="CZ98" s="41" t="e">
        <f t="shared" si="81"/>
        <v>#REF!</v>
      </c>
      <c r="DA98" s="41" t="e">
        <f t="shared" si="81"/>
        <v>#REF!</v>
      </c>
      <c r="DB98" s="41" t="e">
        <f t="shared" si="81"/>
        <v>#REF!</v>
      </c>
      <c r="DC98" s="41" t="e">
        <f t="shared" si="81"/>
        <v>#REF!</v>
      </c>
      <c r="DD98" s="41" t="e">
        <f t="shared" si="71"/>
        <v>#REF!</v>
      </c>
      <c r="DE98" s="41" t="e">
        <f t="shared" si="71"/>
        <v>#REF!</v>
      </c>
      <c r="DF98" s="41" t="e">
        <f t="shared" si="71"/>
        <v>#REF!</v>
      </c>
      <c r="DG98" s="41" t="e">
        <f t="shared" si="71"/>
        <v>#REF!</v>
      </c>
      <c r="DH98" s="41" t="e">
        <f t="shared" si="71"/>
        <v>#REF!</v>
      </c>
      <c r="DI98" s="41" t="e">
        <f t="shared" si="71"/>
        <v>#REF!</v>
      </c>
      <c r="DJ98" s="41" t="e">
        <f t="shared" si="71"/>
        <v>#REF!</v>
      </c>
      <c r="DK98" s="41" t="e">
        <f t="shared" si="71"/>
        <v>#REF!</v>
      </c>
      <c r="DL98" s="41" t="e">
        <f t="shared" si="71"/>
        <v>#REF!</v>
      </c>
      <c r="DM98" s="41" t="e">
        <f t="shared" si="71"/>
        <v>#REF!</v>
      </c>
      <c r="DN98" s="41" t="e">
        <f t="shared" si="71"/>
        <v>#REF!</v>
      </c>
      <c r="DO98" s="41" t="e">
        <f t="shared" si="71"/>
        <v>#REF!</v>
      </c>
      <c r="DP98" s="41" t="e">
        <f t="shared" si="71"/>
        <v>#REF!</v>
      </c>
      <c r="DQ98" s="41" t="e">
        <f t="shared" si="76"/>
        <v>#REF!</v>
      </c>
      <c r="DR98" s="41" t="e">
        <f t="shared" si="76"/>
        <v>#REF!</v>
      </c>
      <c r="DS98" s="41" t="e">
        <f t="shared" si="76"/>
        <v>#REF!</v>
      </c>
      <c r="DT98" s="41" t="e">
        <f t="shared" si="76"/>
        <v>#REF!</v>
      </c>
      <c r="DU98" s="41" t="e">
        <f t="shared" si="76"/>
        <v>#REF!</v>
      </c>
      <c r="DV98" s="41" t="e">
        <f t="shared" si="64"/>
        <v>#REF!</v>
      </c>
      <c r="DW98" s="41" t="e">
        <f t="shared" si="64"/>
        <v>#REF!</v>
      </c>
      <c r="DX98" s="41" t="e">
        <f t="shared" si="64"/>
        <v>#REF!</v>
      </c>
      <c r="DY98" s="41" t="e">
        <f t="shared" si="64"/>
        <v>#REF!</v>
      </c>
      <c r="DZ98" s="41" t="e">
        <f t="shared" si="64"/>
        <v>#REF!</v>
      </c>
      <c r="EA98" s="41" t="e">
        <f t="shared" si="64"/>
        <v>#REF!</v>
      </c>
      <c r="EB98" s="41" t="e">
        <f t="shared" si="64"/>
        <v>#REF!</v>
      </c>
      <c r="EC98" s="41" t="e">
        <f t="shared" si="64"/>
        <v>#REF!</v>
      </c>
      <c r="ED98" s="41" t="e">
        <f t="shared" si="64"/>
        <v>#REF!</v>
      </c>
      <c r="EE98" s="41" t="e">
        <f t="shared" si="64"/>
        <v>#REF!</v>
      </c>
      <c r="EF98" s="41" t="e">
        <f t="shared" si="77"/>
        <v>#REF!</v>
      </c>
      <c r="EG98" s="41" t="e">
        <f t="shared" si="77"/>
        <v>#REF!</v>
      </c>
      <c r="EH98" s="41" t="e">
        <f t="shared" si="77"/>
        <v>#REF!</v>
      </c>
      <c r="EI98" s="41" t="e">
        <f t="shared" si="77"/>
        <v>#REF!</v>
      </c>
      <c r="EJ98" s="41" t="e">
        <f t="shared" si="72"/>
        <v>#REF!</v>
      </c>
      <c r="EK98" s="41" t="e">
        <f t="shared" si="72"/>
        <v>#REF!</v>
      </c>
      <c r="EL98" s="41" t="e">
        <f t="shared" si="72"/>
        <v>#REF!</v>
      </c>
      <c r="EM98" s="41" t="e">
        <f t="shared" si="72"/>
        <v>#REF!</v>
      </c>
      <c r="EN98" s="41" t="e">
        <f t="shared" si="72"/>
        <v>#REF!</v>
      </c>
      <c r="EO98" s="41" t="e">
        <f t="shared" si="72"/>
        <v>#REF!</v>
      </c>
      <c r="EP98" s="41" t="e">
        <f t="shared" si="72"/>
        <v>#REF!</v>
      </c>
      <c r="EQ98" s="41" t="e">
        <f t="shared" si="72"/>
        <v>#REF!</v>
      </c>
      <c r="ER98" s="41" t="e">
        <f t="shared" si="72"/>
        <v>#REF!</v>
      </c>
      <c r="ES98" s="41" t="e">
        <f t="shared" si="72"/>
        <v>#REF!</v>
      </c>
      <c r="ET98" s="41" t="e">
        <f t="shared" si="72"/>
        <v>#REF!</v>
      </c>
      <c r="EU98" s="41" t="e">
        <f t="shared" si="72"/>
        <v>#REF!</v>
      </c>
      <c r="EV98" s="41" t="e">
        <f t="shared" si="72"/>
        <v>#REF!</v>
      </c>
      <c r="EW98" s="41" t="e">
        <f t="shared" si="78"/>
        <v>#REF!</v>
      </c>
      <c r="EX98" s="41" t="e">
        <f t="shared" si="78"/>
        <v>#REF!</v>
      </c>
      <c r="EY98" s="41" t="e">
        <f t="shared" si="78"/>
        <v>#REF!</v>
      </c>
      <c r="EZ98" s="41" t="e">
        <f t="shared" si="78"/>
        <v>#REF!</v>
      </c>
      <c r="FA98" s="41" t="e">
        <f t="shared" si="78"/>
        <v>#REF!</v>
      </c>
      <c r="FB98" s="41" t="e">
        <f t="shared" si="65"/>
        <v>#REF!</v>
      </c>
      <c r="FC98" s="41" t="e">
        <f t="shared" si="65"/>
        <v>#REF!</v>
      </c>
      <c r="FD98" s="41" t="e">
        <f t="shared" si="65"/>
        <v>#REF!</v>
      </c>
      <c r="FE98" s="41" t="e">
        <f t="shared" si="65"/>
        <v>#REF!</v>
      </c>
      <c r="FF98" s="41" t="e">
        <f t="shared" si="65"/>
        <v>#REF!</v>
      </c>
      <c r="FG98" s="41" t="e">
        <f t="shared" si="65"/>
        <v>#REF!</v>
      </c>
      <c r="FH98" s="41" t="e">
        <f t="shared" si="65"/>
        <v>#REF!</v>
      </c>
      <c r="FI98" s="41" t="e">
        <f t="shared" si="65"/>
        <v>#REF!</v>
      </c>
      <c r="FJ98" s="41" t="e">
        <f t="shared" si="65"/>
        <v>#REF!</v>
      </c>
      <c r="FK98" s="41" t="e">
        <f t="shared" si="65"/>
        <v>#REF!</v>
      </c>
      <c r="FL98" s="41" t="e">
        <f t="shared" si="79"/>
        <v>#REF!</v>
      </c>
      <c r="FM98" s="41" t="e">
        <f t="shared" si="79"/>
        <v>#REF!</v>
      </c>
      <c r="FN98" s="41" t="e">
        <f t="shared" si="79"/>
        <v>#REF!</v>
      </c>
      <c r="FO98" s="41" t="e">
        <f t="shared" si="79"/>
        <v>#REF!</v>
      </c>
      <c r="FP98" s="41" t="e">
        <f t="shared" si="73"/>
        <v>#REF!</v>
      </c>
      <c r="FQ98" s="41" t="e">
        <f t="shared" si="73"/>
        <v>#REF!</v>
      </c>
      <c r="FR98" s="41" t="e">
        <f t="shared" si="73"/>
        <v>#REF!</v>
      </c>
      <c r="FS98" s="41" t="e">
        <f t="shared" si="73"/>
        <v>#REF!</v>
      </c>
      <c r="FT98" s="41" t="e">
        <f t="shared" si="73"/>
        <v>#REF!</v>
      </c>
      <c r="FU98" s="41" t="e">
        <f t="shared" si="73"/>
        <v>#REF!</v>
      </c>
      <c r="FV98" s="41" t="e">
        <f t="shared" si="73"/>
        <v>#REF!</v>
      </c>
      <c r="FW98" s="41" t="e">
        <f t="shared" si="73"/>
        <v>#REF!</v>
      </c>
      <c r="FX98" s="41" t="e">
        <f t="shared" si="73"/>
        <v>#REF!</v>
      </c>
      <c r="FY98" s="41" t="e">
        <f t="shared" si="73"/>
        <v>#REF!</v>
      </c>
      <c r="FZ98" s="41" t="e">
        <f t="shared" si="73"/>
        <v>#REF!</v>
      </c>
      <c r="GA98" s="41" t="e">
        <f t="shared" si="73"/>
        <v>#REF!</v>
      </c>
      <c r="GB98" s="41" t="e">
        <f t="shared" si="73"/>
        <v>#REF!</v>
      </c>
      <c r="GC98" s="41" t="e">
        <f t="shared" si="80"/>
        <v>#REF!</v>
      </c>
      <c r="GD98" s="41" t="e">
        <f t="shared" si="80"/>
        <v>#REF!</v>
      </c>
      <c r="GE98" s="41" t="e">
        <f t="shared" si="80"/>
        <v>#REF!</v>
      </c>
      <c r="GF98" s="41" t="e">
        <f t="shared" si="80"/>
        <v>#REF!</v>
      </c>
      <c r="GG98" s="41" t="e">
        <f t="shared" si="80"/>
        <v>#REF!</v>
      </c>
      <c r="GH98" s="41" t="e">
        <f t="shared" si="66"/>
        <v>#REF!</v>
      </c>
      <c r="GI98" s="41" t="e">
        <f t="shared" si="58"/>
        <v>#REF!</v>
      </c>
      <c r="GJ98" s="41" t="e">
        <f t="shared" si="58"/>
        <v>#REF!</v>
      </c>
      <c r="GK98" s="41" t="e">
        <f t="shared" si="58"/>
        <v>#REF!</v>
      </c>
      <c r="GL98" s="41" t="e">
        <f t="shared" si="58"/>
        <v>#REF!</v>
      </c>
      <c r="GM98" s="41" t="e">
        <f t="shared" si="58"/>
        <v>#REF!</v>
      </c>
      <c r="GN98" s="41" t="e">
        <f t="shared" si="58"/>
        <v>#REF!</v>
      </c>
      <c r="GO98" s="41" t="e">
        <f t="shared" si="58"/>
        <v>#REF!</v>
      </c>
      <c r="GP98" s="41" t="e">
        <f t="shared" si="58"/>
        <v>#REF!</v>
      </c>
      <c r="GQ98" s="41" t="e">
        <f t="shared" si="58"/>
        <v>#REF!</v>
      </c>
      <c r="GR98" s="41" t="e">
        <f t="shared" si="58"/>
        <v>#REF!</v>
      </c>
      <c r="GS98" s="41" t="e">
        <f t="shared" si="58"/>
        <v>#REF!</v>
      </c>
      <c r="GT98" s="41" t="e">
        <f t="shared" si="82"/>
        <v>#REF!</v>
      </c>
      <c r="GU98" s="41" t="e">
        <f t="shared" si="82"/>
        <v>#REF!</v>
      </c>
      <c r="GV98" s="41" t="e">
        <f t="shared" si="82"/>
        <v>#REF!</v>
      </c>
      <c r="GW98" s="41" t="e">
        <f t="shared" si="82"/>
        <v>#REF!</v>
      </c>
      <c r="GX98" s="41" t="e">
        <f t="shared" si="82"/>
        <v>#REF!</v>
      </c>
      <c r="GY98" s="41" t="e">
        <f t="shared" si="59"/>
        <v>#REF!</v>
      </c>
      <c r="GZ98" s="41" t="e">
        <f t="shared" si="59"/>
        <v>#REF!</v>
      </c>
      <c r="HA98" s="41" t="e">
        <f t="shared" si="59"/>
        <v>#REF!</v>
      </c>
      <c r="HB98" s="41" t="e">
        <f t="shared" si="59"/>
        <v>#REF!</v>
      </c>
      <c r="HC98" s="41" t="e">
        <f t="shared" si="59"/>
        <v>#REF!</v>
      </c>
      <c r="HD98" s="41" t="e">
        <f t="shared" si="59"/>
        <v>#REF!</v>
      </c>
      <c r="HE98" s="41" t="e">
        <f t="shared" si="62"/>
        <v>#REF!</v>
      </c>
      <c r="HF98" s="41" t="e">
        <f t="shared" si="62"/>
        <v>#REF!</v>
      </c>
      <c r="HG98" s="41" t="e">
        <f t="shared" si="62"/>
        <v>#REF!</v>
      </c>
      <c r="HH98" s="41" t="e">
        <f t="shared" si="62"/>
        <v>#REF!</v>
      </c>
      <c r="HI98" s="41" t="e">
        <f t="shared" si="62"/>
        <v>#REF!</v>
      </c>
      <c r="HJ98" s="41" t="e">
        <f t="shared" si="62"/>
        <v>#REF!</v>
      </c>
    </row>
    <row r="99" spans="1:218" ht="14.4" x14ac:dyDescent="0.3">
      <c r="A99" s="42">
        <v>96</v>
      </c>
      <c r="B99" s="43" t="e">
        <f>'CMM1 - AUX CALC'!$CS$67</f>
        <v>#REF!</v>
      </c>
      <c r="CT99" s="41" t="e">
        <f>$B99/(_xlfn.SINGLE(PrazoConcessao)*12-CT$3+1)</f>
        <v>#REF!</v>
      </c>
      <c r="CU99" s="41" t="e">
        <f t="shared" si="83"/>
        <v>#REF!</v>
      </c>
      <c r="CV99" s="41" t="e">
        <f t="shared" si="81"/>
        <v>#REF!</v>
      </c>
      <c r="CW99" s="41" t="e">
        <f t="shared" si="81"/>
        <v>#REF!</v>
      </c>
      <c r="CX99" s="41" t="e">
        <f t="shared" si="81"/>
        <v>#REF!</v>
      </c>
      <c r="CY99" s="41" t="e">
        <f t="shared" si="81"/>
        <v>#REF!</v>
      </c>
      <c r="CZ99" s="41" t="e">
        <f t="shared" si="81"/>
        <v>#REF!</v>
      </c>
      <c r="DA99" s="41" t="e">
        <f t="shared" si="81"/>
        <v>#REF!</v>
      </c>
      <c r="DB99" s="41" t="e">
        <f t="shared" si="81"/>
        <v>#REF!</v>
      </c>
      <c r="DC99" s="41" t="e">
        <f t="shared" si="81"/>
        <v>#REF!</v>
      </c>
      <c r="DD99" s="41" t="e">
        <f t="shared" si="71"/>
        <v>#REF!</v>
      </c>
      <c r="DE99" s="41" t="e">
        <f t="shared" si="71"/>
        <v>#REF!</v>
      </c>
      <c r="DF99" s="41" t="e">
        <f t="shared" si="71"/>
        <v>#REF!</v>
      </c>
      <c r="DG99" s="41" t="e">
        <f t="shared" si="71"/>
        <v>#REF!</v>
      </c>
      <c r="DH99" s="41" t="e">
        <f t="shared" si="71"/>
        <v>#REF!</v>
      </c>
      <c r="DI99" s="41" t="e">
        <f t="shared" si="71"/>
        <v>#REF!</v>
      </c>
      <c r="DJ99" s="41" t="e">
        <f t="shared" si="71"/>
        <v>#REF!</v>
      </c>
      <c r="DK99" s="41" t="e">
        <f t="shared" si="71"/>
        <v>#REF!</v>
      </c>
      <c r="DL99" s="41" t="e">
        <f t="shared" si="71"/>
        <v>#REF!</v>
      </c>
      <c r="DM99" s="41" t="e">
        <f t="shared" ref="DM99:DP120" si="85">DL99</f>
        <v>#REF!</v>
      </c>
      <c r="DN99" s="41" t="e">
        <f t="shared" si="85"/>
        <v>#REF!</v>
      </c>
      <c r="DO99" s="41" t="e">
        <f t="shared" si="85"/>
        <v>#REF!</v>
      </c>
      <c r="DP99" s="41" t="e">
        <f t="shared" si="85"/>
        <v>#REF!</v>
      </c>
      <c r="DQ99" s="41" t="e">
        <f t="shared" si="76"/>
        <v>#REF!</v>
      </c>
      <c r="DR99" s="41" t="e">
        <f t="shared" si="76"/>
        <v>#REF!</v>
      </c>
      <c r="DS99" s="41" t="e">
        <f t="shared" si="76"/>
        <v>#REF!</v>
      </c>
      <c r="DT99" s="41" t="e">
        <f t="shared" si="76"/>
        <v>#REF!</v>
      </c>
      <c r="DU99" s="41" t="e">
        <f t="shared" si="76"/>
        <v>#REF!</v>
      </c>
      <c r="DV99" s="41" t="e">
        <f t="shared" si="64"/>
        <v>#REF!</v>
      </c>
      <c r="DW99" s="41" t="e">
        <f t="shared" si="64"/>
        <v>#REF!</v>
      </c>
      <c r="DX99" s="41" t="e">
        <f t="shared" si="64"/>
        <v>#REF!</v>
      </c>
      <c r="DY99" s="41" t="e">
        <f t="shared" si="64"/>
        <v>#REF!</v>
      </c>
      <c r="DZ99" s="41" t="e">
        <f t="shared" si="64"/>
        <v>#REF!</v>
      </c>
      <c r="EA99" s="41" t="e">
        <f t="shared" si="64"/>
        <v>#REF!</v>
      </c>
      <c r="EB99" s="41" t="e">
        <f t="shared" si="64"/>
        <v>#REF!</v>
      </c>
      <c r="EC99" s="41" t="e">
        <f t="shared" si="64"/>
        <v>#REF!</v>
      </c>
      <c r="ED99" s="41" t="e">
        <f t="shared" si="64"/>
        <v>#REF!</v>
      </c>
      <c r="EE99" s="41" t="e">
        <f t="shared" si="64"/>
        <v>#REF!</v>
      </c>
      <c r="EF99" s="41" t="e">
        <f t="shared" si="77"/>
        <v>#REF!</v>
      </c>
      <c r="EG99" s="41" t="e">
        <f t="shared" si="77"/>
        <v>#REF!</v>
      </c>
      <c r="EH99" s="41" t="e">
        <f t="shared" si="77"/>
        <v>#REF!</v>
      </c>
      <c r="EI99" s="41" t="e">
        <f t="shared" si="77"/>
        <v>#REF!</v>
      </c>
      <c r="EJ99" s="41" t="e">
        <f t="shared" si="72"/>
        <v>#REF!</v>
      </c>
      <c r="EK99" s="41" t="e">
        <f t="shared" si="72"/>
        <v>#REF!</v>
      </c>
      <c r="EL99" s="41" t="e">
        <f t="shared" si="72"/>
        <v>#REF!</v>
      </c>
      <c r="EM99" s="41" t="e">
        <f t="shared" si="72"/>
        <v>#REF!</v>
      </c>
      <c r="EN99" s="41" t="e">
        <f t="shared" si="72"/>
        <v>#REF!</v>
      </c>
      <c r="EO99" s="41" t="e">
        <f t="shared" si="72"/>
        <v>#REF!</v>
      </c>
      <c r="EP99" s="41" t="e">
        <f t="shared" si="72"/>
        <v>#REF!</v>
      </c>
      <c r="EQ99" s="41" t="e">
        <f t="shared" si="72"/>
        <v>#REF!</v>
      </c>
      <c r="ER99" s="41" t="e">
        <f t="shared" si="72"/>
        <v>#REF!</v>
      </c>
      <c r="ES99" s="41" t="e">
        <f t="shared" ref="ES99:EZ144" si="86">ER99</f>
        <v>#REF!</v>
      </c>
      <c r="ET99" s="41" t="e">
        <f t="shared" si="86"/>
        <v>#REF!</v>
      </c>
      <c r="EU99" s="41" t="e">
        <f t="shared" si="86"/>
        <v>#REF!</v>
      </c>
      <c r="EV99" s="41" t="e">
        <f t="shared" si="86"/>
        <v>#REF!</v>
      </c>
      <c r="EW99" s="41" t="e">
        <f t="shared" si="78"/>
        <v>#REF!</v>
      </c>
      <c r="EX99" s="41" t="e">
        <f t="shared" si="78"/>
        <v>#REF!</v>
      </c>
      <c r="EY99" s="41" t="e">
        <f t="shared" si="78"/>
        <v>#REF!</v>
      </c>
      <c r="EZ99" s="41" t="e">
        <f t="shared" si="78"/>
        <v>#REF!</v>
      </c>
      <c r="FA99" s="41" t="e">
        <f t="shared" si="78"/>
        <v>#REF!</v>
      </c>
      <c r="FB99" s="41" t="e">
        <f t="shared" si="65"/>
        <v>#REF!</v>
      </c>
      <c r="FC99" s="41" t="e">
        <f t="shared" si="65"/>
        <v>#REF!</v>
      </c>
      <c r="FD99" s="41" t="e">
        <f t="shared" si="65"/>
        <v>#REF!</v>
      </c>
      <c r="FE99" s="41" t="e">
        <f t="shared" si="65"/>
        <v>#REF!</v>
      </c>
      <c r="FF99" s="41" t="e">
        <f t="shared" si="65"/>
        <v>#REF!</v>
      </c>
      <c r="FG99" s="41" t="e">
        <f t="shared" si="65"/>
        <v>#REF!</v>
      </c>
      <c r="FH99" s="41" t="e">
        <f t="shared" si="65"/>
        <v>#REF!</v>
      </c>
      <c r="FI99" s="41" t="e">
        <f t="shared" si="65"/>
        <v>#REF!</v>
      </c>
      <c r="FJ99" s="41" t="e">
        <f t="shared" si="65"/>
        <v>#REF!</v>
      </c>
      <c r="FK99" s="41" t="e">
        <f t="shared" si="65"/>
        <v>#REF!</v>
      </c>
      <c r="FL99" s="41" t="e">
        <f t="shared" si="79"/>
        <v>#REF!</v>
      </c>
      <c r="FM99" s="41" t="e">
        <f t="shared" si="79"/>
        <v>#REF!</v>
      </c>
      <c r="FN99" s="41" t="e">
        <f t="shared" si="79"/>
        <v>#REF!</v>
      </c>
      <c r="FO99" s="41" t="e">
        <f t="shared" si="79"/>
        <v>#REF!</v>
      </c>
      <c r="FP99" s="41" t="e">
        <f t="shared" si="73"/>
        <v>#REF!</v>
      </c>
      <c r="FQ99" s="41" t="e">
        <f t="shared" si="73"/>
        <v>#REF!</v>
      </c>
      <c r="FR99" s="41" t="e">
        <f t="shared" si="73"/>
        <v>#REF!</v>
      </c>
      <c r="FS99" s="41" t="e">
        <f t="shared" si="73"/>
        <v>#REF!</v>
      </c>
      <c r="FT99" s="41" t="e">
        <f t="shared" si="73"/>
        <v>#REF!</v>
      </c>
      <c r="FU99" s="41" t="e">
        <f t="shared" si="73"/>
        <v>#REF!</v>
      </c>
      <c r="FV99" s="41" t="e">
        <f t="shared" si="73"/>
        <v>#REF!</v>
      </c>
      <c r="FW99" s="41" t="e">
        <f t="shared" si="73"/>
        <v>#REF!</v>
      </c>
      <c r="FX99" s="41" t="e">
        <f t="shared" si="73"/>
        <v>#REF!</v>
      </c>
      <c r="FY99" s="41" t="e">
        <f t="shared" ref="FY99:GE149" si="87">FX99</f>
        <v>#REF!</v>
      </c>
      <c r="FZ99" s="41" t="e">
        <f t="shared" si="87"/>
        <v>#REF!</v>
      </c>
      <c r="GA99" s="41" t="e">
        <f t="shared" si="87"/>
        <v>#REF!</v>
      </c>
      <c r="GB99" s="41" t="e">
        <f t="shared" si="87"/>
        <v>#REF!</v>
      </c>
      <c r="GC99" s="41" t="e">
        <f t="shared" si="80"/>
        <v>#REF!</v>
      </c>
      <c r="GD99" s="41" t="e">
        <f t="shared" si="80"/>
        <v>#REF!</v>
      </c>
      <c r="GE99" s="41" t="e">
        <f t="shared" si="80"/>
        <v>#REF!</v>
      </c>
      <c r="GF99" s="41" t="e">
        <f t="shared" si="80"/>
        <v>#REF!</v>
      </c>
      <c r="GG99" s="41" t="e">
        <f t="shared" si="80"/>
        <v>#REF!</v>
      </c>
      <c r="GH99" s="41" t="e">
        <f t="shared" si="66"/>
        <v>#REF!</v>
      </c>
      <c r="GI99" s="41" t="e">
        <f t="shared" si="58"/>
        <v>#REF!</v>
      </c>
      <c r="GJ99" s="41" t="e">
        <f t="shared" si="58"/>
        <v>#REF!</v>
      </c>
      <c r="GK99" s="41" t="e">
        <f t="shared" si="58"/>
        <v>#REF!</v>
      </c>
      <c r="GL99" s="41" t="e">
        <f t="shared" si="58"/>
        <v>#REF!</v>
      </c>
      <c r="GM99" s="41" t="e">
        <f t="shared" si="58"/>
        <v>#REF!</v>
      </c>
      <c r="GN99" s="41" t="e">
        <f t="shared" si="58"/>
        <v>#REF!</v>
      </c>
      <c r="GO99" s="41" t="e">
        <f t="shared" si="58"/>
        <v>#REF!</v>
      </c>
      <c r="GP99" s="41" t="e">
        <f t="shared" si="58"/>
        <v>#REF!</v>
      </c>
      <c r="GQ99" s="41" t="e">
        <f t="shared" si="58"/>
        <v>#REF!</v>
      </c>
      <c r="GR99" s="41" t="e">
        <f t="shared" si="58"/>
        <v>#REF!</v>
      </c>
      <c r="GS99" s="41" t="e">
        <f t="shared" si="58"/>
        <v>#REF!</v>
      </c>
      <c r="GT99" s="41" t="e">
        <f t="shared" si="82"/>
        <v>#REF!</v>
      </c>
      <c r="GU99" s="41" t="e">
        <f t="shared" si="82"/>
        <v>#REF!</v>
      </c>
      <c r="GV99" s="41" t="e">
        <f t="shared" si="82"/>
        <v>#REF!</v>
      </c>
      <c r="GW99" s="41" t="e">
        <f t="shared" si="82"/>
        <v>#REF!</v>
      </c>
      <c r="GX99" s="41" t="e">
        <f t="shared" si="82"/>
        <v>#REF!</v>
      </c>
      <c r="GY99" s="41" t="e">
        <f t="shared" si="59"/>
        <v>#REF!</v>
      </c>
      <c r="GZ99" s="41" t="e">
        <f t="shared" si="59"/>
        <v>#REF!</v>
      </c>
      <c r="HA99" s="41" t="e">
        <f t="shared" si="59"/>
        <v>#REF!</v>
      </c>
      <c r="HB99" s="41" t="e">
        <f t="shared" si="59"/>
        <v>#REF!</v>
      </c>
      <c r="HC99" s="41" t="e">
        <f t="shared" si="59"/>
        <v>#REF!</v>
      </c>
      <c r="HD99" s="41" t="e">
        <f t="shared" si="59"/>
        <v>#REF!</v>
      </c>
      <c r="HE99" s="41" t="e">
        <f t="shared" si="62"/>
        <v>#REF!</v>
      </c>
      <c r="HF99" s="41" t="e">
        <f t="shared" si="62"/>
        <v>#REF!</v>
      </c>
      <c r="HG99" s="41" t="e">
        <f t="shared" si="62"/>
        <v>#REF!</v>
      </c>
      <c r="HH99" s="41" t="e">
        <f t="shared" si="62"/>
        <v>#REF!</v>
      </c>
      <c r="HI99" s="41" t="e">
        <f t="shared" si="62"/>
        <v>#REF!</v>
      </c>
      <c r="HJ99" s="41" t="e">
        <f t="shared" si="62"/>
        <v>#REF!</v>
      </c>
    </row>
    <row r="100" spans="1:218" ht="14.4" x14ac:dyDescent="0.3">
      <c r="A100" s="42">
        <v>97</v>
      </c>
      <c r="B100" s="43" t="e">
        <f>'CMM1 - AUX CALC'!$CT$67</f>
        <v>#REF!</v>
      </c>
      <c r="CU100" s="41" t="e">
        <f>$B100/(_xlfn.SINGLE(PrazoConcessao)*12-CU$3+1)</f>
        <v>#REF!</v>
      </c>
      <c r="CV100" s="41" t="e">
        <f t="shared" si="81"/>
        <v>#REF!</v>
      </c>
      <c r="CW100" s="41" t="e">
        <f t="shared" si="81"/>
        <v>#REF!</v>
      </c>
      <c r="CX100" s="41" t="e">
        <f t="shared" si="81"/>
        <v>#REF!</v>
      </c>
      <c r="CY100" s="41" t="e">
        <f t="shared" si="81"/>
        <v>#REF!</v>
      </c>
      <c r="CZ100" s="41" t="e">
        <f t="shared" si="81"/>
        <v>#REF!</v>
      </c>
      <c r="DA100" s="41" t="e">
        <f t="shared" si="81"/>
        <v>#REF!</v>
      </c>
      <c r="DB100" s="41" t="e">
        <f t="shared" si="81"/>
        <v>#REF!</v>
      </c>
      <c r="DC100" s="41" t="e">
        <f t="shared" si="81"/>
        <v>#REF!</v>
      </c>
      <c r="DD100" s="41" t="e">
        <f t="shared" si="81"/>
        <v>#REF!</v>
      </c>
      <c r="DE100" s="41" t="e">
        <f t="shared" si="81"/>
        <v>#REF!</v>
      </c>
      <c r="DF100" s="41" t="e">
        <f t="shared" si="81"/>
        <v>#REF!</v>
      </c>
      <c r="DG100" s="41" t="e">
        <f t="shared" si="81"/>
        <v>#REF!</v>
      </c>
      <c r="DH100" s="41" t="e">
        <f t="shared" si="81"/>
        <v>#REF!</v>
      </c>
      <c r="DI100" s="41" t="e">
        <f t="shared" si="81"/>
        <v>#REF!</v>
      </c>
      <c r="DJ100" s="41" t="e">
        <f t="shared" si="81"/>
        <v>#REF!</v>
      </c>
      <c r="DK100" s="41" t="e">
        <f t="shared" si="81"/>
        <v>#REF!</v>
      </c>
      <c r="DL100" s="41" t="e">
        <f t="shared" ref="DL100:DL116" si="88">DK100</f>
        <v>#REF!</v>
      </c>
      <c r="DM100" s="41" t="e">
        <f t="shared" si="85"/>
        <v>#REF!</v>
      </c>
      <c r="DN100" s="41" t="e">
        <f t="shared" si="85"/>
        <v>#REF!</v>
      </c>
      <c r="DO100" s="41" t="e">
        <f t="shared" si="85"/>
        <v>#REF!</v>
      </c>
      <c r="DP100" s="41" t="e">
        <f t="shared" si="85"/>
        <v>#REF!</v>
      </c>
      <c r="DQ100" s="41" t="e">
        <f t="shared" si="76"/>
        <v>#REF!</v>
      </c>
      <c r="DR100" s="41" t="e">
        <f t="shared" si="76"/>
        <v>#REF!</v>
      </c>
      <c r="DS100" s="41" t="e">
        <f t="shared" si="76"/>
        <v>#REF!</v>
      </c>
      <c r="DT100" s="41" t="e">
        <f t="shared" si="76"/>
        <v>#REF!</v>
      </c>
      <c r="DU100" s="41" t="e">
        <f t="shared" si="76"/>
        <v>#REF!</v>
      </c>
      <c r="DV100" s="41" t="e">
        <f t="shared" si="64"/>
        <v>#REF!</v>
      </c>
      <c r="DW100" s="41" t="e">
        <f t="shared" si="64"/>
        <v>#REF!</v>
      </c>
      <c r="DX100" s="41" t="e">
        <f t="shared" si="64"/>
        <v>#REF!</v>
      </c>
      <c r="DY100" s="41" t="e">
        <f t="shared" si="64"/>
        <v>#REF!</v>
      </c>
      <c r="DZ100" s="41" t="e">
        <f t="shared" si="64"/>
        <v>#REF!</v>
      </c>
      <c r="EA100" s="41" t="e">
        <f t="shared" si="64"/>
        <v>#REF!</v>
      </c>
      <c r="EB100" s="41" t="e">
        <f t="shared" si="64"/>
        <v>#REF!</v>
      </c>
      <c r="EC100" s="41" t="e">
        <f t="shared" si="64"/>
        <v>#REF!</v>
      </c>
      <c r="ED100" s="41" t="e">
        <f t="shared" si="64"/>
        <v>#REF!</v>
      </c>
      <c r="EE100" s="41" t="e">
        <f t="shared" si="64"/>
        <v>#REF!</v>
      </c>
      <c r="EF100" s="41" t="e">
        <f t="shared" si="77"/>
        <v>#REF!</v>
      </c>
      <c r="EG100" s="41" t="e">
        <f t="shared" si="77"/>
        <v>#REF!</v>
      </c>
      <c r="EH100" s="41" t="e">
        <f t="shared" si="77"/>
        <v>#REF!</v>
      </c>
      <c r="EI100" s="41" t="e">
        <f t="shared" si="77"/>
        <v>#REF!</v>
      </c>
      <c r="EJ100" s="41" t="e">
        <f t="shared" si="77"/>
        <v>#REF!</v>
      </c>
      <c r="EK100" s="41" t="e">
        <f t="shared" si="77"/>
        <v>#REF!</v>
      </c>
      <c r="EL100" s="41" t="e">
        <f t="shared" si="77"/>
        <v>#REF!</v>
      </c>
      <c r="EM100" s="41" t="e">
        <f t="shared" si="77"/>
        <v>#REF!</v>
      </c>
      <c r="EN100" s="41" t="e">
        <f t="shared" si="77"/>
        <v>#REF!</v>
      </c>
      <c r="EO100" s="41" t="e">
        <f t="shared" si="77"/>
        <v>#REF!</v>
      </c>
      <c r="EP100" s="41" t="e">
        <f t="shared" si="77"/>
        <v>#REF!</v>
      </c>
      <c r="EQ100" s="41" t="e">
        <f t="shared" si="77"/>
        <v>#REF!</v>
      </c>
      <c r="ER100" s="41" t="e">
        <f t="shared" si="77"/>
        <v>#REF!</v>
      </c>
      <c r="ES100" s="41" t="e">
        <f t="shared" si="86"/>
        <v>#REF!</v>
      </c>
      <c r="ET100" s="41" t="e">
        <f t="shared" si="86"/>
        <v>#REF!</v>
      </c>
      <c r="EU100" s="41" t="e">
        <f t="shared" si="86"/>
        <v>#REF!</v>
      </c>
      <c r="EV100" s="41" t="e">
        <f t="shared" si="86"/>
        <v>#REF!</v>
      </c>
      <c r="EW100" s="41" t="e">
        <f t="shared" si="78"/>
        <v>#REF!</v>
      </c>
      <c r="EX100" s="41" t="e">
        <f t="shared" si="78"/>
        <v>#REF!</v>
      </c>
      <c r="EY100" s="41" t="e">
        <f t="shared" si="78"/>
        <v>#REF!</v>
      </c>
      <c r="EZ100" s="41" t="e">
        <f t="shared" si="78"/>
        <v>#REF!</v>
      </c>
      <c r="FA100" s="41" t="e">
        <f t="shared" si="78"/>
        <v>#REF!</v>
      </c>
      <c r="FB100" s="41" t="e">
        <f t="shared" si="65"/>
        <v>#REF!</v>
      </c>
      <c r="FC100" s="41" t="e">
        <f t="shared" si="65"/>
        <v>#REF!</v>
      </c>
      <c r="FD100" s="41" t="e">
        <f t="shared" si="65"/>
        <v>#REF!</v>
      </c>
      <c r="FE100" s="41" t="e">
        <f t="shared" si="65"/>
        <v>#REF!</v>
      </c>
      <c r="FF100" s="41" t="e">
        <f t="shared" si="65"/>
        <v>#REF!</v>
      </c>
      <c r="FG100" s="41" t="e">
        <f t="shared" si="65"/>
        <v>#REF!</v>
      </c>
      <c r="FH100" s="41" t="e">
        <f t="shared" si="65"/>
        <v>#REF!</v>
      </c>
      <c r="FI100" s="41" t="e">
        <f t="shared" si="65"/>
        <v>#REF!</v>
      </c>
      <c r="FJ100" s="41" t="e">
        <f t="shared" si="65"/>
        <v>#REF!</v>
      </c>
      <c r="FK100" s="41" t="e">
        <f t="shared" si="65"/>
        <v>#REF!</v>
      </c>
      <c r="FL100" s="41" t="e">
        <f t="shared" si="79"/>
        <v>#REF!</v>
      </c>
      <c r="FM100" s="41" t="e">
        <f t="shared" si="79"/>
        <v>#REF!</v>
      </c>
      <c r="FN100" s="41" t="e">
        <f t="shared" si="79"/>
        <v>#REF!</v>
      </c>
      <c r="FO100" s="41" t="e">
        <f t="shared" si="79"/>
        <v>#REF!</v>
      </c>
      <c r="FP100" s="41" t="e">
        <f t="shared" si="79"/>
        <v>#REF!</v>
      </c>
      <c r="FQ100" s="41" t="e">
        <f t="shared" si="79"/>
        <v>#REF!</v>
      </c>
      <c r="FR100" s="41" t="e">
        <f t="shared" si="79"/>
        <v>#REF!</v>
      </c>
      <c r="FS100" s="41" t="e">
        <f t="shared" si="79"/>
        <v>#REF!</v>
      </c>
      <c r="FT100" s="41" t="e">
        <f t="shared" si="79"/>
        <v>#REF!</v>
      </c>
      <c r="FU100" s="41" t="e">
        <f t="shared" si="79"/>
        <v>#REF!</v>
      </c>
      <c r="FV100" s="41" t="e">
        <f t="shared" si="79"/>
        <v>#REF!</v>
      </c>
      <c r="FW100" s="41" t="e">
        <f t="shared" si="79"/>
        <v>#REF!</v>
      </c>
      <c r="FX100" s="41" t="e">
        <f t="shared" si="79"/>
        <v>#REF!</v>
      </c>
      <c r="FY100" s="41" t="e">
        <f t="shared" si="87"/>
        <v>#REF!</v>
      </c>
      <c r="FZ100" s="41" t="e">
        <f t="shared" si="87"/>
        <v>#REF!</v>
      </c>
      <c r="GA100" s="41" t="e">
        <f t="shared" si="87"/>
        <v>#REF!</v>
      </c>
      <c r="GB100" s="41" t="e">
        <f t="shared" si="87"/>
        <v>#REF!</v>
      </c>
      <c r="GC100" s="41" t="e">
        <f t="shared" si="80"/>
        <v>#REF!</v>
      </c>
      <c r="GD100" s="41" t="e">
        <f t="shared" si="80"/>
        <v>#REF!</v>
      </c>
      <c r="GE100" s="41" t="e">
        <f t="shared" si="80"/>
        <v>#REF!</v>
      </c>
      <c r="GF100" s="41" t="e">
        <f t="shared" si="80"/>
        <v>#REF!</v>
      </c>
      <c r="GG100" s="41" t="e">
        <f t="shared" si="80"/>
        <v>#REF!</v>
      </c>
      <c r="GH100" s="41" t="e">
        <f t="shared" si="66"/>
        <v>#REF!</v>
      </c>
      <c r="GI100" s="41" t="e">
        <f t="shared" si="58"/>
        <v>#REF!</v>
      </c>
      <c r="GJ100" s="41" t="e">
        <f t="shared" si="58"/>
        <v>#REF!</v>
      </c>
      <c r="GK100" s="41" t="e">
        <f t="shared" si="58"/>
        <v>#REF!</v>
      </c>
      <c r="GL100" s="41" t="e">
        <f t="shared" si="58"/>
        <v>#REF!</v>
      </c>
      <c r="GM100" s="41" t="e">
        <f t="shared" si="58"/>
        <v>#REF!</v>
      </c>
      <c r="GN100" s="41" t="e">
        <f t="shared" si="58"/>
        <v>#REF!</v>
      </c>
      <c r="GO100" s="41" t="e">
        <f t="shared" si="58"/>
        <v>#REF!</v>
      </c>
      <c r="GP100" s="41" t="e">
        <f t="shared" si="58"/>
        <v>#REF!</v>
      </c>
      <c r="GQ100" s="41" t="e">
        <f t="shared" si="58"/>
        <v>#REF!</v>
      </c>
      <c r="GR100" s="41" t="e">
        <f t="shared" si="58"/>
        <v>#REF!</v>
      </c>
      <c r="GS100" s="41" t="e">
        <f t="shared" si="58"/>
        <v>#REF!</v>
      </c>
      <c r="GT100" s="41" t="e">
        <f t="shared" si="82"/>
        <v>#REF!</v>
      </c>
      <c r="GU100" s="41" t="e">
        <f t="shared" si="82"/>
        <v>#REF!</v>
      </c>
      <c r="GV100" s="41" t="e">
        <f t="shared" si="82"/>
        <v>#REF!</v>
      </c>
      <c r="GW100" s="41" t="e">
        <f t="shared" si="82"/>
        <v>#REF!</v>
      </c>
      <c r="GX100" s="41" t="e">
        <f t="shared" si="82"/>
        <v>#REF!</v>
      </c>
      <c r="GY100" s="41" t="e">
        <f t="shared" si="82"/>
        <v>#REF!</v>
      </c>
      <c r="GZ100" s="41" t="e">
        <f t="shared" si="82"/>
        <v>#REF!</v>
      </c>
      <c r="HA100" s="41" t="e">
        <f t="shared" si="82"/>
        <v>#REF!</v>
      </c>
      <c r="HB100" s="41" t="e">
        <f t="shared" si="82"/>
        <v>#REF!</v>
      </c>
      <c r="HC100" s="41" t="e">
        <f t="shared" si="82"/>
        <v>#REF!</v>
      </c>
      <c r="HD100" s="41" t="e">
        <f t="shared" si="82"/>
        <v>#REF!</v>
      </c>
      <c r="HE100" s="41" t="e">
        <f t="shared" si="62"/>
        <v>#REF!</v>
      </c>
      <c r="HF100" s="41" t="e">
        <f t="shared" si="62"/>
        <v>#REF!</v>
      </c>
      <c r="HG100" s="41" t="e">
        <f t="shared" si="62"/>
        <v>#REF!</v>
      </c>
      <c r="HH100" s="41" t="e">
        <f t="shared" si="62"/>
        <v>#REF!</v>
      </c>
      <c r="HI100" s="41" t="e">
        <f t="shared" si="62"/>
        <v>#REF!</v>
      </c>
      <c r="HJ100" s="41" t="e">
        <f t="shared" si="62"/>
        <v>#REF!</v>
      </c>
    </row>
    <row r="101" spans="1:218" ht="14.4" x14ac:dyDescent="0.3">
      <c r="A101" s="42">
        <v>98</v>
      </c>
      <c r="B101" s="43" t="e">
        <f>'CMM1 - AUX CALC'!$CU$67</f>
        <v>#REF!</v>
      </c>
      <c r="CV101" s="41" t="e">
        <f>$B101/(_xlfn.SINGLE(PrazoConcessao)*12-CV$3+1)</f>
        <v>#REF!</v>
      </c>
      <c r="CW101" s="41" t="e">
        <f t="shared" si="81"/>
        <v>#REF!</v>
      </c>
      <c r="CX101" s="41" t="e">
        <f t="shared" si="81"/>
        <v>#REF!</v>
      </c>
      <c r="CY101" s="41" t="e">
        <f t="shared" si="81"/>
        <v>#REF!</v>
      </c>
      <c r="CZ101" s="41" t="e">
        <f t="shared" si="81"/>
        <v>#REF!</v>
      </c>
      <c r="DA101" s="41" t="e">
        <f t="shared" si="81"/>
        <v>#REF!</v>
      </c>
      <c r="DB101" s="41" t="e">
        <f t="shared" si="81"/>
        <v>#REF!</v>
      </c>
      <c r="DC101" s="41" t="e">
        <f t="shared" si="81"/>
        <v>#REF!</v>
      </c>
      <c r="DD101" s="41" t="e">
        <f t="shared" si="81"/>
        <v>#REF!</v>
      </c>
      <c r="DE101" s="41" t="e">
        <f t="shared" si="81"/>
        <v>#REF!</v>
      </c>
      <c r="DF101" s="41" t="e">
        <f t="shared" si="81"/>
        <v>#REF!</v>
      </c>
      <c r="DG101" s="41" t="e">
        <f t="shared" si="81"/>
        <v>#REF!</v>
      </c>
      <c r="DH101" s="41" t="e">
        <f t="shared" si="81"/>
        <v>#REF!</v>
      </c>
      <c r="DI101" s="41" t="e">
        <f t="shared" si="81"/>
        <v>#REF!</v>
      </c>
      <c r="DJ101" s="41" t="e">
        <f t="shared" si="81"/>
        <v>#REF!</v>
      </c>
      <c r="DK101" s="41" t="e">
        <f t="shared" si="81"/>
        <v>#REF!</v>
      </c>
      <c r="DL101" s="41" t="e">
        <f t="shared" si="88"/>
        <v>#REF!</v>
      </c>
      <c r="DM101" s="41" t="e">
        <f t="shared" si="85"/>
        <v>#REF!</v>
      </c>
      <c r="DN101" s="41" t="e">
        <f t="shared" si="85"/>
        <v>#REF!</v>
      </c>
      <c r="DO101" s="41" t="e">
        <f t="shared" si="85"/>
        <v>#REF!</v>
      </c>
      <c r="DP101" s="41" t="e">
        <f t="shared" si="85"/>
        <v>#REF!</v>
      </c>
      <c r="DQ101" s="41" t="e">
        <f t="shared" si="76"/>
        <v>#REF!</v>
      </c>
      <c r="DR101" s="41" t="e">
        <f t="shared" si="76"/>
        <v>#REF!</v>
      </c>
      <c r="DS101" s="41" t="e">
        <f t="shared" si="76"/>
        <v>#REF!</v>
      </c>
      <c r="DT101" s="41" t="e">
        <f t="shared" si="76"/>
        <v>#REF!</v>
      </c>
      <c r="DU101" s="41" t="e">
        <f t="shared" si="76"/>
        <v>#REF!</v>
      </c>
      <c r="DV101" s="41" t="e">
        <f t="shared" si="64"/>
        <v>#REF!</v>
      </c>
      <c r="DW101" s="41" t="e">
        <f t="shared" si="64"/>
        <v>#REF!</v>
      </c>
      <c r="DX101" s="41" t="e">
        <f t="shared" si="64"/>
        <v>#REF!</v>
      </c>
      <c r="DY101" s="41" t="e">
        <f t="shared" si="64"/>
        <v>#REF!</v>
      </c>
      <c r="DZ101" s="41" t="e">
        <f t="shared" si="64"/>
        <v>#REF!</v>
      </c>
      <c r="EA101" s="41" t="e">
        <f t="shared" si="64"/>
        <v>#REF!</v>
      </c>
      <c r="EB101" s="41" t="e">
        <f t="shared" si="64"/>
        <v>#REF!</v>
      </c>
      <c r="EC101" s="41" t="e">
        <f t="shared" si="64"/>
        <v>#REF!</v>
      </c>
      <c r="ED101" s="41" t="e">
        <f t="shared" si="64"/>
        <v>#REF!</v>
      </c>
      <c r="EE101" s="41" t="e">
        <f t="shared" si="64"/>
        <v>#REF!</v>
      </c>
      <c r="EF101" s="41" t="e">
        <f t="shared" si="77"/>
        <v>#REF!</v>
      </c>
      <c r="EG101" s="41" t="e">
        <f t="shared" si="77"/>
        <v>#REF!</v>
      </c>
      <c r="EH101" s="41" t="e">
        <f t="shared" si="77"/>
        <v>#REF!</v>
      </c>
      <c r="EI101" s="41" t="e">
        <f t="shared" si="77"/>
        <v>#REF!</v>
      </c>
      <c r="EJ101" s="41" t="e">
        <f t="shared" si="77"/>
        <v>#REF!</v>
      </c>
      <c r="EK101" s="41" t="e">
        <f t="shared" si="77"/>
        <v>#REF!</v>
      </c>
      <c r="EL101" s="41" t="e">
        <f t="shared" si="77"/>
        <v>#REF!</v>
      </c>
      <c r="EM101" s="41" t="e">
        <f t="shared" si="77"/>
        <v>#REF!</v>
      </c>
      <c r="EN101" s="41" t="e">
        <f t="shared" si="77"/>
        <v>#REF!</v>
      </c>
      <c r="EO101" s="41" t="e">
        <f t="shared" si="77"/>
        <v>#REF!</v>
      </c>
      <c r="EP101" s="41" t="e">
        <f t="shared" si="77"/>
        <v>#REF!</v>
      </c>
      <c r="EQ101" s="41" t="e">
        <f t="shared" si="77"/>
        <v>#REF!</v>
      </c>
      <c r="ER101" s="41" t="e">
        <f t="shared" si="77"/>
        <v>#REF!</v>
      </c>
      <c r="ES101" s="41" t="e">
        <f t="shared" si="86"/>
        <v>#REF!</v>
      </c>
      <c r="ET101" s="41" t="e">
        <f t="shared" si="86"/>
        <v>#REF!</v>
      </c>
      <c r="EU101" s="41" t="e">
        <f t="shared" si="86"/>
        <v>#REF!</v>
      </c>
      <c r="EV101" s="41" t="e">
        <f t="shared" si="86"/>
        <v>#REF!</v>
      </c>
      <c r="EW101" s="41" t="e">
        <f t="shared" si="78"/>
        <v>#REF!</v>
      </c>
      <c r="EX101" s="41" t="e">
        <f t="shared" si="78"/>
        <v>#REF!</v>
      </c>
      <c r="EY101" s="41" t="e">
        <f t="shared" si="78"/>
        <v>#REF!</v>
      </c>
      <c r="EZ101" s="41" t="e">
        <f t="shared" si="78"/>
        <v>#REF!</v>
      </c>
      <c r="FA101" s="41" t="e">
        <f t="shared" si="78"/>
        <v>#REF!</v>
      </c>
      <c r="FB101" s="41" t="e">
        <f t="shared" si="65"/>
        <v>#REF!</v>
      </c>
      <c r="FC101" s="41" t="e">
        <f t="shared" si="65"/>
        <v>#REF!</v>
      </c>
      <c r="FD101" s="41" t="e">
        <f t="shared" si="65"/>
        <v>#REF!</v>
      </c>
      <c r="FE101" s="41" t="e">
        <f t="shared" si="65"/>
        <v>#REF!</v>
      </c>
      <c r="FF101" s="41" t="e">
        <f t="shared" si="65"/>
        <v>#REF!</v>
      </c>
      <c r="FG101" s="41" t="e">
        <f t="shared" si="65"/>
        <v>#REF!</v>
      </c>
      <c r="FH101" s="41" t="e">
        <f t="shared" si="65"/>
        <v>#REF!</v>
      </c>
      <c r="FI101" s="41" t="e">
        <f t="shared" si="65"/>
        <v>#REF!</v>
      </c>
      <c r="FJ101" s="41" t="e">
        <f t="shared" si="65"/>
        <v>#REF!</v>
      </c>
      <c r="FK101" s="41" t="e">
        <f t="shared" si="65"/>
        <v>#REF!</v>
      </c>
      <c r="FL101" s="41" t="e">
        <f t="shared" si="79"/>
        <v>#REF!</v>
      </c>
      <c r="FM101" s="41" t="e">
        <f t="shared" si="79"/>
        <v>#REF!</v>
      </c>
      <c r="FN101" s="41" t="e">
        <f t="shared" si="79"/>
        <v>#REF!</v>
      </c>
      <c r="FO101" s="41" t="e">
        <f t="shared" si="79"/>
        <v>#REF!</v>
      </c>
      <c r="FP101" s="41" t="e">
        <f t="shared" si="79"/>
        <v>#REF!</v>
      </c>
      <c r="FQ101" s="41" t="e">
        <f t="shared" si="79"/>
        <v>#REF!</v>
      </c>
      <c r="FR101" s="41" t="e">
        <f t="shared" si="79"/>
        <v>#REF!</v>
      </c>
      <c r="FS101" s="41" t="e">
        <f t="shared" si="79"/>
        <v>#REF!</v>
      </c>
      <c r="FT101" s="41" t="e">
        <f t="shared" si="79"/>
        <v>#REF!</v>
      </c>
      <c r="FU101" s="41" t="e">
        <f t="shared" si="79"/>
        <v>#REF!</v>
      </c>
      <c r="FV101" s="41" t="e">
        <f t="shared" si="79"/>
        <v>#REF!</v>
      </c>
      <c r="FW101" s="41" t="e">
        <f t="shared" si="79"/>
        <v>#REF!</v>
      </c>
      <c r="FX101" s="41" t="e">
        <f t="shared" si="79"/>
        <v>#REF!</v>
      </c>
      <c r="FY101" s="41" t="e">
        <f t="shared" si="87"/>
        <v>#REF!</v>
      </c>
      <c r="FZ101" s="41" t="e">
        <f t="shared" si="87"/>
        <v>#REF!</v>
      </c>
      <c r="GA101" s="41" t="e">
        <f t="shared" si="87"/>
        <v>#REF!</v>
      </c>
      <c r="GB101" s="41" t="e">
        <f t="shared" si="87"/>
        <v>#REF!</v>
      </c>
      <c r="GC101" s="41" t="e">
        <f t="shared" si="80"/>
        <v>#REF!</v>
      </c>
      <c r="GD101" s="41" t="e">
        <f t="shared" si="80"/>
        <v>#REF!</v>
      </c>
      <c r="GE101" s="41" t="e">
        <f t="shared" si="80"/>
        <v>#REF!</v>
      </c>
      <c r="GF101" s="41" t="e">
        <f t="shared" si="80"/>
        <v>#REF!</v>
      </c>
      <c r="GG101" s="41" t="e">
        <f t="shared" si="80"/>
        <v>#REF!</v>
      </c>
      <c r="GH101" s="41" t="e">
        <f t="shared" si="66"/>
        <v>#REF!</v>
      </c>
      <c r="GI101" s="41" t="e">
        <f t="shared" si="58"/>
        <v>#REF!</v>
      </c>
      <c r="GJ101" s="41" t="e">
        <f t="shared" si="58"/>
        <v>#REF!</v>
      </c>
      <c r="GK101" s="41" t="e">
        <f t="shared" si="58"/>
        <v>#REF!</v>
      </c>
      <c r="GL101" s="41" t="e">
        <f t="shared" si="58"/>
        <v>#REF!</v>
      </c>
      <c r="GM101" s="41" t="e">
        <f t="shared" si="58"/>
        <v>#REF!</v>
      </c>
      <c r="GN101" s="41" t="e">
        <f t="shared" si="58"/>
        <v>#REF!</v>
      </c>
      <c r="GO101" s="41" t="e">
        <f t="shared" si="58"/>
        <v>#REF!</v>
      </c>
      <c r="GP101" s="41" t="e">
        <f t="shared" si="58"/>
        <v>#REF!</v>
      </c>
      <c r="GQ101" s="41" t="e">
        <f t="shared" si="58"/>
        <v>#REF!</v>
      </c>
      <c r="GR101" s="41" t="e">
        <f t="shared" si="58"/>
        <v>#REF!</v>
      </c>
      <c r="GS101" s="41" t="e">
        <f t="shared" si="58"/>
        <v>#REF!</v>
      </c>
      <c r="GT101" s="41" t="e">
        <f t="shared" si="82"/>
        <v>#REF!</v>
      </c>
      <c r="GU101" s="41" t="e">
        <f t="shared" si="82"/>
        <v>#REF!</v>
      </c>
      <c r="GV101" s="41" t="e">
        <f t="shared" si="82"/>
        <v>#REF!</v>
      </c>
      <c r="GW101" s="41" t="e">
        <f t="shared" si="82"/>
        <v>#REF!</v>
      </c>
      <c r="GX101" s="41" t="e">
        <f t="shared" si="82"/>
        <v>#REF!</v>
      </c>
      <c r="GY101" s="41" t="e">
        <f t="shared" si="82"/>
        <v>#REF!</v>
      </c>
      <c r="GZ101" s="41" t="e">
        <f t="shared" si="82"/>
        <v>#REF!</v>
      </c>
      <c r="HA101" s="41" t="e">
        <f t="shared" si="82"/>
        <v>#REF!</v>
      </c>
      <c r="HB101" s="41" t="e">
        <f t="shared" si="82"/>
        <v>#REF!</v>
      </c>
      <c r="HC101" s="41" t="e">
        <f t="shared" si="82"/>
        <v>#REF!</v>
      </c>
      <c r="HD101" s="41" t="e">
        <f t="shared" si="82"/>
        <v>#REF!</v>
      </c>
      <c r="HE101" s="41" t="e">
        <f t="shared" si="62"/>
        <v>#REF!</v>
      </c>
      <c r="HF101" s="41" t="e">
        <f t="shared" si="62"/>
        <v>#REF!</v>
      </c>
      <c r="HG101" s="41" t="e">
        <f t="shared" si="62"/>
        <v>#REF!</v>
      </c>
      <c r="HH101" s="41" t="e">
        <f t="shared" si="62"/>
        <v>#REF!</v>
      </c>
      <c r="HI101" s="41" t="e">
        <f t="shared" si="62"/>
        <v>#REF!</v>
      </c>
      <c r="HJ101" s="41" t="e">
        <f t="shared" si="62"/>
        <v>#REF!</v>
      </c>
    </row>
    <row r="102" spans="1:218" ht="14.4" x14ac:dyDescent="0.3">
      <c r="A102" s="42">
        <v>99</v>
      </c>
      <c r="B102" s="43" t="e">
        <f>'CMM1 - AUX CALC'!$CV$67</f>
        <v>#REF!</v>
      </c>
      <c r="CW102" s="41" t="e">
        <f>$B102/(_xlfn.SINGLE(PrazoConcessao)*12-CW$3+1)</f>
        <v>#REF!</v>
      </c>
      <c r="CX102" s="41" t="e">
        <f t="shared" si="81"/>
        <v>#REF!</v>
      </c>
      <c r="CY102" s="41" t="e">
        <f t="shared" si="81"/>
        <v>#REF!</v>
      </c>
      <c r="CZ102" s="41" t="e">
        <f t="shared" si="81"/>
        <v>#REF!</v>
      </c>
      <c r="DA102" s="41" t="e">
        <f t="shared" si="81"/>
        <v>#REF!</v>
      </c>
      <c r="DB102" s="41" t="e">
        <f t="shared" si="81"/>
        <v>#REF!</v>
      </c>
      <c r="DC102" s="41" t="e">
        <f t="shared" si="81"/>
        <v>#REF!</v>
      </c>
      <c r="DD102" s="41" t="e">
        <f t="shared" si="81"/>
        <v>#REF!</v>
      </c>
      <c r="DE102" s="41" t="e">
        <f t="shared" si="81"/>
        <v>#REF!</v>
      </c>
      <c r="DF102" s="41" t="e">
        <f t="shared" si="81"/>
        <v>#REF!</v>
      </c>
      <c r="DG102" s="41" t="e">
        <f t="shared" si="81"/>
        <v>#REF!</v>
      </c>
      <c r="DH102" s="41" t="e">
        <f t="shared" si="81"/>
        <v>#REF!</v>
      </c>
      <c r="DI102" s="41" t="e">
        <f t="shared" si="81"/>
        <v>#REF!</v>
      </c>
      <c r="DJ102" s="41" t="e">
        <f t="shared" si="81"/>
        <v>#REF!</v>
      </c>
      <c r="DK102" s="41" t="e">
        <f t="shared" si="81"/>
        <v>#REF!</v>
      </c>
      <c r="DL102" s="41" t="e">
        <f t="shared" si="88"/>
        <v>#REF!</v>
      </c>
      <c r="DM102" s="41" t="e">
        <f t="shared" si="85"/>
        <v>#REF!</v>
      </c>
      <c r="DN102" s="41" t="e">
        <f t="shared" si="85"/>
        <v>#REF!</v>
      </c>
      <c r="DO102" s="41" t="e">
        <f t="shared" si="85"/>
        <v>#REF!</v>
      </c>
      <c r="DP102" s="41" t="e">
        <f t="shared" si="85"/>
        <v>#REF!</v>
      </c>
      <c r="DQ102" s="41" t="e">
        <f t="shared" si="76"/>
        <v>#REF!</v>
      </c>
      <c r="DR102" s="41" t="e">
        <f t="shared" si="76"/>
        <v>#REF!</v>
      </c>
      <c r="DS102" s="41" t="e">
        <f t="shared" si="76"/>
        <v>#REF!</v>
      </c>
      <c r="DT102" s="41" t="e">
        <f t="shared" si="76"/>
        <v>#REF!</v>
      </c>
      <c r="DU102" s="41" t="e">
        <f t="shared" si="76"/>
        <v>#REF!</v>
      </c>
      <c r="DV102" s="41" t="e">
        <f t="shared" si="64"/>
        <v>#REF!</v>
      </c>
      <c r="DW102" s="41" t="e">
        <f t="shared" si="64"/>
        <v>#REF!</v>
      </c>
      <c r="DX102" s="41" t="e">
        <f t="shared" si="64"/>
        <v>#REF!</v>
      </c>
      <c r="DY102" s="41" t="e">
        <f t="shared" si="64"/>
        <v>#REF!</v>
      </c>
      <c r="DZ102" s="41" t="e">
        <f t="shared" si="64"/>
        <v>#REF!</v>
      </c>
      <c r="EA102" s="41" t="e">
        <f t="shared" si="64"/>
        <v>#REF!</v>
      </c>
      <c r="EB102" s="41" t="e">
        <f t="shared" si="64"/>
        <v>#REF!</v>
      </c>
      <c r="EC102" s="41" t="e">
        <f t="shared" si="64"/>
        <v>#REF!</v>
      </c>
      <c r="ED102" s="41" t="e">
        <f t="shared" si="64"/>
        <v>#REF!</v>
      </c>
      <c r="EE102" s="41" t="e">
        <f t="shared" si="64"/>
        <v>#REF!</v>
      </c>
      <c r="EF102" s="41" t="e">
        <f t="shared" si="77"/>
        <v>#REF!</v>
      </c>
      <c r="EG102" s="41" t="e">
        <f t="shared" si="77"/>
        <v>#REF!</v>
      </c>
      <c r="EH102" s="41" t="e">
        <f t="shared" si="77"/>
        <v>#REF!</v>
      </c>
      <c r="EI102" s="41" t="e">
        <f t="shared" si="77"/>
        <v>#REF!</v>
      </c>
      <c r="EJ102" s="41" t="e">
        <f t="shared" si="77"/>
        <v>#REF!</v>
      </c>
      <c r="EK102" s="41" t="e">
        <f t="shared" si="77"/>
        <v>#REF!</v>
      </c>
      <c r="EL102" s="41" t="e">
        <f t="shared" si="77"/>
        <v>#REF!</v>
      </c>
      <c r="EM102" s="41" t="e">
        <f t="shared" si="77"/>
        <v>#REF!</v>
      </c>
      <c r="EN102" s="41" t="e">
        <f t="shared" si="77"/>
        <v>#REF!</v>
      </c>
      <c r="EO102" s="41" t="e">
        <f t="shared" si="77"/>
        <v>#REF!</v>
      </c>
      <c r="EP102" s="41" t="e">
        <f t="shared" si="77"/>
        <v>#REF!</v>
      </c>
      <c r="EQ102" s="41" t="e">
        <f t="shared" si="77"/>
        <v>#REF!</v>
      </c>
      <c r="ER102" s="41" t="e">
        <f t="shared" si="77"/>
        <v>#REF!</v>
      </c>
      <c r="ES102" s="41" t="e">
        <f t="shared" si="86"/>
        <v>#REF!</v>
      </c>
      <c r="ET102" s="41" t="e">
        <f t="shared" si="86"/>
        <v>#REF!</v>
      </c>
      <c r="EU102" s="41" t="e">
        <f t="shared" si="86"/>
        <v>#REF!</v>
      </c>
      <c r="EV102" s="41" t="e">
        <f t="shared" si="86"/>
        <v>#REF!</v>
      </c>
      <c r="EW102" s="41" t="e">
        <f t="shared" si="78"/>
        <v>#REF!</v>
      </c>
      <c r="EX102" s="41" t="e">
        <f t="shared" si="78"/>
        <v>#REF!</v>
      </c>
      <c r="EY102" s="41" t="e">
        <f t="shared" si="78"/>
        <v>#REF!</v>
      </c>
      <c r="EZ102" s="41" t="e">
        <f t="shared" si="78"/>
        <v>#REF!</v>
      </c>
      <c r="FA102" s="41" t="e">
        <f t="shared" si="78"/>
        <v>#REF!</v>
      </c>
      <c r="FB102" s="41" t="e">
        <f t="shared" si="65"/>
        <v>#REF!</v>
      </c>
      <c r="FC102" s="41" t="e">
        <f t="shared" si="65"/>
        <v>#REF!</v>
      </c>
      <c r="FD102" s="41" t="e">
        <f t="shared" si="65"/>
        <v>#REF!</v>
      </c>
      <c r="FE102" s="41" t="e">
        <f t="shared" si="65"/>
        <v>#REF!</v>
      </c>
      <c r="FF102" s="41" t="e">
        <f t="shared" si="65"/>
        <v>#REF!</v>
      </c>
      <c r="FG102" s="41" t="e">
        <f t="shared" si="65"/>
        <v>#REF!</v>
      </c>
      <c r="FH102" s="41" t="e">
        <f t="shared" si="65"/>
        <v>#REF!</v>
      </c>
      <c r="FI102" s="41" t="e">
        <f t="shared" si="65"/>
        <v>#REF!</v>
      </c>
      <c r="FJ102" s="41" t="e">
        <f t="shared" si="65"/>
        <v>#REF!</v>
      </c>
      <c r="FK102" s="41" t="e">
        <f t="shared" si="65"/>
        <v>#REF!</v>
      </c>
      <c r="FL102" s="41" t="e">
        <f t="shared" si="79"/>
        <v>#REF!</v>
      </c>
      <c r="FM102" s="41" t="e">
        <f t="shared" si="79"/>
        <v>#REF!</v>
      </c>
      <c r="FN102" s="41" t="e">
        <f t="shared" si="79"/>
        <v>#REF!</v>
      </c>
      <c r="FO102" s="41" t="e">
        <f t="shared" si="79"/>
        <v>#REF!</v>
      </c>
      <c r="FP102" s="41" t="e">
        <f t="shared" si="79"/>
        <v>#REF!</v>
      </c>
      <c r="FQ102" s="41" t="e">
        <f t="shared" si="79"/>
        <v>#REF!</v>
      </c>
      <c r="FR102" s="41" t="e">
        <f t="shared" si="79"/>
        <v>#REF!</v>
      </c>
      <c r="FS102" s="41" t="e">
        <f t="shared" si="79"/>
        <v>#REF!</v>
      </c>
      <c r="FT102" s="41" t="e">
        <f t="shared" si="79"/>
        <v>#REF!</v>
      </c>
      <c r="FU102" s="41" t="e">
        <f t="shared" si="79"/>
        <v>#REF!</v>
      </c>
      <c r="FV102" s="41" t="e">
        <f t="shared" si="79"/>
        <v>#REF!</v>
      </c>
      <c r="FW102" s="41" t="e">
        <f t="shared" si="79"/>
        <v>#REF!</v>
      </c>
      <c r="FX102" s="41" t="e">
        <f t="shared" si="79"/>
        <v>#REF!</v>
      </c>
      <c r="FY102" s="41" t="e">
        <f t="shared" si="87"/>
        <v>#REF!</v>
      </c>
      <c r="FZ102" s="41" t="e">
        <f t="shared" si="87"/>
        <v>#REF!</v>
      </c>
      <c r="GA102" s="41" t="e">
        <f t="shared" si="87"/>
        <v>#REF!</v>
      </c>
      <c r="GB102" s="41" t="e">
        <f t="shared" si="87"/>
        <v>#REF!</v>
      </c>
      <c r="GC102" s="41" t="e">
        <f t="shared" si="80"/>
        <v>#REF!</v>
      </c>
      <c r="GD102" s="41" t="e">
        <f t="shared" si="80"/>
        <v>#REF!</v>
      </c>
      <c r="GE102" s="41" t="e">
        <f t="shared" si="80"/>
        <v>#REF!</v>
      </c>
      <c r="GF102" s="41" t="e">
        <f t="shared" si="80"/>
        <v>#REF!</v>
      </c>
      <c r="GG102" s="41" t="e">
        <f t="shared" si="80"/>
        <v>#REF!</v>
      </c>
      <c r="GH102" s="41" t="e">
        <f t="shared" si="66"/>
        <v>#REF!</v>
      </c>
      <c r="GI102" s="41" t="e">
        <f t="shared" si="58"/>
        <v>#REF!</v>
      </c>
      <c r="GJ102" s="41" t="e">
        <f t="shared" si="58"/>
        <v>#REF!</v>
      </c>
      <c r="GK102" s="41" t="e">
        <f t="shared" si="58"/>
        <v>#REF!</v>
      </c>
      <c r="GL102" s="41" t="e">
        <f t="shared" si="58"/>
        <v>#REF!</v>
      </c>
      <c r="GM102" s="41" t="e">
        <f t="shared" si="58"/>
        <v>#REF!</v>
      </c>
      <c r="GN102" s="41" t="e">
        <f t="shared" si="58"/>
        <v>#REF!</v>
      </c>
      <c r="GO102" s="41" t="e">
        <f t="shared" si="58"/>
        <v>#REF!</v>
      </c>
      <c r="GP102" s="41" t="e">
        <f t="shared" si="58"/>
        <v>#REF!</v>
      </c>
      <c r="GQ102" s="41" t="e">
        <f t="shared" si="58"/>
        <v>#REF!</v>
      </c>
      <c r="GR102" s="41" t="e">
        <f t="shared" si="58"/>
        <v>#REF!</v>
      </c>
      <c r="GS102" s="41" t="e">
        <f t="shared" si="58"/>
        <v>#REF!</v>
      </c>
      <c r="GT102" s="41" t="e">
        <f t="shared" si="82"/>
        <v>#REF!</v>
      </c>
      <c r="GU102" s="41" t="e">
        <f t="shared" si="82"/>
        <v>#REF!</v>
      </c>
      <c r="GV102" s="41" t="e">
        <f t="shared" si="82"/>
        <v>#REF!</v>
      </c>
      <c r="GW102" s="41" t="e">
        <f t="shared" si="82"/>
        <v>#REF!</v>
      </c>
      <c r="GX102" s="41" t="e">
        <f t="shared" si="82"/>
        <v>#REF!</v>
      </c>
      <c r="GY102" s="41" t="e">
        <f t="shared" si="82"/>
        <v>#REF!</v>
      </c>
      <c r="GZ102" s="41" t="e">
        <f t="shared" si="82"/>
        <v>#REF!</v>
      </c>
      <c r="HA102" s="41" t="e">
        <f t="shared" si="82"/>
        <v>#REF!</v>
      </c>
      <c r="HB102" s="41" t="e">
        <f t="shared" si="82"/>
        <v>#REF!</v>
      </c>
      <c r="HC102" s="41" t="e">
        <f t="shared" si="82"/>
        <v>#REF!</v>
      </c>
      <c r="HD102" s="41" t="e">
        <f t="shared" si="82"/>
        <v>#REF!</v>
      </c>
      <c r="HE102" s="41" t="e">
        <f t="shared" si="62"/>
        <v>#REF!</v>
      </c>
      <c r="HF102" s="41" t="e">
        <f t="shared" si="62"/>
        <v>#REF!</v>
      </c>
      <c r="HG102" s="41" t="e">
        <f t="shared" si="62"/>
        <v>#REF!</v>
      </c>
      <c r="HH102" s="41" t="e">
        <f t="shared" si="62"/>
        <v>#REF!</v>
      </c>
      <c r="HI102" s="41" t="e">
        <f t="shared" si="62"/>
        <v>#REF!</v>
      </c>
      <c r="HJ102" s="41" t="e">
        <f t="shared" si="62"/>
        <v>#REF!</v>
      </c>
    </row>
    <row r="103" spans="1:218" ht="14.4" x14ac:dyDescent="0.3">
      <c r="A103" s="42">
        <v>100</v>
      </c>
      <c r="B103" s="43" t="e">
        <f>'CMM1 - AUX CALC'!$CW$67</f>
        <v>#REF!</v>
      </c>
      <c r="CX103" s="41" t="e">
        <f>$B103/(_xlfn.SINGLE(PrazoConcessao)*12-CX$3+1)</f>
        <v>#REF!</v>
      </c>
      <c r="CY103" s="41" t="e">
        <f t="shared" si="81"/>
        <v>#REF!</v>
      </c>
      <c r="CZ103" s="41" t="e">
        <f t="shared" si="81"/>
        <v>#REF!</v>
      </c>
      <c r="DA103" s="41" t="e">
        <f t="shared" si="81"/>
        <v>#REF!</v>
      </c>
      <c r="DB103" s="41" t="e">
        <f t="shared" si="81"/>
        <v>#REF!</v>
      </c>
      <c r="DC103" s="41" t="e">
        <f t="shared" si="81"/>
        <v>#REF!</v>
      </c>
      <c r="DD103" s="41" t="e">
        <f t="shared" si="81"/>
        <v>#REF!</v>
      </c>
      <c r="DE103" s="41" t="e">
        <f t="shared" si="81"/>
        <v>#REF!</v>
      </c>
      <c r="DF103" s="41" t="e">
        <f t="shared" si="81"/>
        <v>#REF!</v>
      </c>
      <c r="DG103" s="41" t="e">
        <f t="shared" si="81"/>
        <v>#REF!</v>
      </c>
      <c r="DH103" s="41" t="e">
        <f t="shared" si="81"/>
        <v>#REF!</v>
      </c>
      <c r="DI103" s="41" t="e">
        <f t="shared" si="81"/>
        <v>#REF!</v>
      </c>
      <c r="DJ103" s="41" t="e">
        <f t="shared" si="81"/>
        <v>#REF!</v>
      </c>
      <c r="DK103" s="41" t="e">
        <f t="shared" si="81"/>
        <v>#REF!</v>
      </c>
      <c r="DL103" s="41" t="e">
        <f t="shared" si="88"/>
        <v>#REF!</v>
      </c>
      <c r="DM103" s="41" t="e">
        <f t="shared" si="85"/>
        <v>#REF!</v>
      </c>
      <c r="DN103" s="41" t="e">
        <f t="shared" si="85"/>
        <v>#REF!</v>
      </c>
      <c r="DO103" s="41" t="e">
        <f t="shared" si="85"/>
        <v>#REF!</v>
      </c>
      <c r="DP103" s="41" t="e">
        <f t="shared" si="85"/>
        <v>#REF!</v>
      </c>
      <c r="DQ103" s="41" t="e">
        <f t="shared" si="76"/>
        <v>#REF!</v>
      </c>
      <c r="DR103" s="41" t="e">
        <f t="shared" si="76"/>
        <v>#REF!</v>
      </c>
      <c r="DS103" s="41" t="e">
        <f t="shared" si="76"/>
        <v>#REF!</v>
      </c>
      <c r="DT103" s="41" t="e">
        <f t="shared" si="76"/>
        <v>#REF!</v>
      </c>
      <c r="DU103" s="41" t="e">
        <f t="shared" si="76"/>
        <v>#REF!</v>
      </c>
      <c r="DV103" s="41" t="e">
        <f t="shared" si="64"/>
        <v>#REF!</v>
      </c>
      <c r="DW103" s="41" t="e">
        <f t="shared" si="64"/>
        <v>#REF!</v>
      </c>
      <c r="DX103" s="41" t="e">
        <f t="shared" si="64"/>
        <v>#REF!</v>
      </c>
      <c r="DY103" s="41" t="e">
        <f t="shared" si="64"/>
        <v>#REF!</v>
      </c>
      <c r="DZ103" s="41" t="e">
        <f t="shared" si="64"/>
        <v>#REF!</v>
      </c>
      <c r="EA103" s="41" t="e">
        <f t="shared" si="64"/>
        <v>#REF!</v>
      </c>
      <c r="EB103" s="41" t="e">
        <f t="shared" si="64"/>
        <v>#REF!</v>
      </c>
      <c r="EC103" s="41" t="e">
        <f t="shared" si="64"/>
        <v>#REF!</v>
      </c>
      <c r="ED103" s="41" t="e">
        <f t="shared" si="64"/>
        <v>#REF!</v>
      </c>
      <c r="EE103" s="41" t="e">
        <f t="shared" si="64"/>
        <v>#REF!</v>
      </c>
      <c r="EF103" s="41" t="e">
        <f t="shared" si="77"/>
        <v>#REF!</v>
      </c>
      <c r="EG103" s="41" t="e">
        <f t="shared" si="77"/>
        <v>#REF!</v>
      </c>
      <c r="EH103" s="41" t="e">
        <f t="shared" si="77"/>
        <v>#REF!</v>
      </c>
      <c r="EI103" s="41" t="e">
        <f t="shared" si="77"/>
        <v>#REF!</v>
      </c>
      <c r="EJ103" s="41" t="e">
        <f t="shared" si="77"/>
        <v>#REF!</v>
      </c>
      <c r="EK103" s="41" t="e">
        <f t="shared" si="77"/>
        <v>#REF!</v>
      </c>
      <c r="EL103" s="41" t="e">
        <f t="shared" si="77"/>
        <v>#REF!</v>
      </c>
      <c r="EM103" s="41" t="e">
        <f t="shared" si="77"/>
        <v>#REF!</v>
      </c>
      <c r="EN103" s="41" t="e">
        <f t="shared" si="77"/>
        <v>#REF!</v>
      </c>
      <c r="EO103" s="41" t="e">
        <f t="shared" si="77"/>
        <v>#REF!</v>
      </c>
      <c r="EP103" s="41" t="e">
        <f t="shared" si="77"/>
        <v>#REF!</v>
      </c>
      <c r="EQ103" s="41" t="e">
        <f t="shared" si="77"/>
        <v>#REF!</v>
      </c>
      <c r="ER103" s="41" t="e">
        <f t="shared" si="77"/>
        <v>#REF!</v>
      </c>
      <c r="ES103" s="41" t="e">
        <f t="shared" si="86"/>
        <v>#REF!</v>
      </c>
      <c r="ET103" s="41" t="e">
        <f t="shared" si="86"/>
        <v>#REF!</v>
      </c>
      <c r="EU103" s="41" t="e">
        <f t="shared" si="86"/>
        <v>#REF!</v>
      </c>
      <c r="EV103" s="41" t="e">
        <f t="shared" si="86"/>
        <v>#REF!</v>
      </c>
      <c r="EW103" s="41" t="e">
        <f t="shared" si="78"/>
        <v>#REF!</v>
      </c>
      <c r="EX103" s="41" t="e">
        <f t="shared" si="78"/>
        <v>#REF!</v>
      </c>
      <c r="EY103" s="41" t="e">
        <f t="shared" si="78"/>
        <v>#REF!</v>
      </c>
      <c r="EZ103" s="41" t="e">
        <f t="shared" si="78"/>
        <v>#REF!</v>
      </c>
      <c r="FA103" s="41" t="e">
        <f t="shared" si="78"/>
        <v>#REF!</v>
      </c>
      <c r="FB103" s="41" t="e">
        <f t="shared" si="65"/>
        <v>#REF!</v>
      </c>
      <c r="FC103" s="41" t="e">
        <f t="shared" si="65"/>
        <v>#REF!</v>
      </c>
      <c r="FD103" s="41" t="e">
        <f t="shared" si="65"/>
        <v>#REF!</v>
      </c>
      <c r="FE103" s="41" t="e">
        <f t="shared" si="65"/>
        <v>#REF!</v>
      </c>
      <c r="FF103" s="41" t="e">
        <f t="shared" si="65"/>
        <v>#REF!</v>
      </c>
      <c r="FG103" s="41" t="e">
        <f t="shared" si="65"/>
        <v>#REF!</v>
      </c>
      <c r="FH103" s="41" t="e">
        <f t="shared" si="65"/>
        <v>#REF!</v>
      </c>
      <c r="FI103" s="41" t="e">
        <f t="shared" si="65"/>
        <v>#REF!</v>
      </c>
      <c r="FJ103" s="41" t="e">
        <f t="shared" si="65"/>
        <v>#REF!</v>
      </c>
      <c r="FK103" s="41" t="e">
        <f t="shared" si="65"/>
        <v>#REF!</v>
      </c>
      <c r="FL103" s="41" t="e">
        <f t="shared" si="79"/>
        <v>#REF!</v>
      </c>
      <c r="FM103" s="41" t="e">
        <f t="shared" si="79"/>
        <v>#REF!</v>
      </c>
      <c r="FN103" s="41" t="e">
        <f t="shared" si="79"/>
        <v>#REF!</v>
      </c>
      <c r="FO103" s="41" t="e">
        <f t="shared" si="79"/>
        <v>#REF!</v>
      </c>
      <c r="FP103" s="41" t="e">
        <f t="shared" si="79"/>
        <v>#REF!</v>
      </c>
      <c r="FQ103" s="41" t="e">
        <f t="shared" si="79"/>
        <v>#REF!</v>
      </c>
      <c r="FR103" s="41" t="e">
        <f t="shared" si="79"/>
        <v>#REF!</v>
      </c>
      <c r="FS103" s="41" t="e">
        <f t="shared" si="79"/>
        <v>#REF!</v>
      </c>
      <c r="FT103" s="41" t="e">
        <f t="shared" si="79"/>
        <v>#REF!</v>
      </c>
      <c r="FU103" s="41" t="e">
        <f t="shared" si="79"/>
        <v>#REF!</v>
      </c>
      <c r="FV103" s="41" t="e">
        <f t="shared" si="79"/>
        <v>#REF!</v>
      </c>
      <c r="FW103" s="41" t="e">
        <f t="shared" si="79"/>
        <v>#REF!</v>
      </c>
      <c r="FX103" s="41" t="e">
        <f t="shared" si="79"/>
        <v>#REF!</v>
      </c>
      <c r="FY103" s="41" t="e">
        <f t="shared" si="87"/>
        <v>#REF!</v>
      </c>
      <c r="FZ103" s="41" t="e">
        <f t="shared" si="87"/>
        <v>#REF!</v>
      </c>
      <c r="GA103" s="41" t="e">
        <f t="shared" si="87"/>
        <v>#REF!</v>
      </c>
      <c r="GB103" s="41" t="e">
        <f t="shared" si="87"/>
        <v>#REF!</v>
      </c>
      <c r="GC103" s="41" t="e">
        <f t="shared" si="80"/>
        <v>#REF!</v>
      </c>
      <c r="GD103" s="41" t="e">
        <f t="shared" si="80"/>
        <v>#REF!</v>
      </c>
      <c r="GE103" s="41" t="e">
        <f t="shared" si="80"/>
        <v>#REF!</v>
      </c>
      <c r="GF103" s="41" t="e">
        <f t="shared" si="80"/>
        <v>#REF!</v>
      </c>
      <c r="GG103" s="41" t="e">
        <f t="shared" si="80"/>
        <v>#REF!</v>
      </c>
      <c r="GH103" s="41" t="e">
        <f t="shared" si="66"/>
        <v>#REF!</v>
      </c>
      <c r="GI103" s="41" t="e">
        <f t="shared" si="58"/>
        <v>#REF!</v>
      </c>
      <c r="GJ103" s="41" t="e">
        <f t="shared" si="58"/>
        <v>#REF!</v>
      </c>
      <c r="GK103" s="41" t="e">
        <f t="shared" si="58"/>
        <v>#REF!</v>
      </c>
      <c r="GL103" s="41" t="e">
        <f t="shared" si="58"/>
        <v>#REF!</v>
      </c>
      <c r="GM103" s="41" t="e">
        <f t="shared" si="58"/>
        <v>#REF!</v>
      </c>
      <c r="GN103" s="41" t="e">
        <f t="shared" si="58"/>
        <v>#REF!</v>
      </c>
      <c r="GO103" s="41" t="e">
        <f t="shared" si="58"/>
        <v>#REF!</v>
      </c>
      <c r="GP103" s="41" t="e">
        <f t="shared" si="58"/>
        <v>#REF!</v>
      </c>
      <c r="GQ103" s="41" t="e">
        <f t="shared" si="58"/>
        <v>#REF!</v>
      </c>
      <c r="GR103" s="41" t="e">
        <f t="shared" si="58"/>
        <v>#REF!</v>
      </c>
      <c r="GS103" s="41" t="e">
        <f t="shared" si="58"/>
        <v>#REF!</v>
      </c>
      <c r="GT103" s="41" t="e">
        <f t="shared" si="82"/>
        <v>#REF!</v>
      </c>
      <c r="GU103" s="41" t="e">
        <f t="shared" si="82"/>
        <v>#REF!</v>
      </c>
      <c r="GV103" s="41" t="e">
        <f t="shared" si="82"/>
        <v>#REF!</v>
      </c>
      <c r="GW103" s="41" t="e">
        <f t="shared" si="82"/>
        <v>#REF!</v>
      </c>
      <c r="GX103" s="41" t="e">
        <f t="shared" si="82"/>
        <v>#REF!</v>
      </c>
      <c r="GY103" s="41" t="e">
        <f t="shared" si="82"/>
        <v>#REF!</v>
      </c>
      <c r="GZ103" s="41" t="e">
        <f t="shared" si="82"/>
        <v>#REF!</v>
      </c>
      <c r="HA103" s="41" t="e">
        <f t="shared" si="82"/>
        <v>#REF!</v>
      </c>
      <c r="HB103" s="41" t="e">
        <f t="shared" si="82"/>
        <v>#REF!</v>
      </c>
      <c r="HC103" s="41" t="e">
        <f t="shared" si="82"/>
        <v>#REF!</v>
      </c>
      <c r="HD103" s="41" t="e">
        <f t="shared" si="82"/>
        <v>#REF!</v>
      </c>
      <c r="HE103" s="41" t="e">
        <f t="shared" si="62"/>
        <v>#REF!</v>
      </c>
      <c r="HF103" s="41" t="e">
        <f t="shared" si="62"/>
        <v>#REF!</v>
      </c>
      <c r="HG103" s="41" t="e">
        <f t="shared" si="62"/>
        <v>#REF!</v>
      </c>
      <c r="HH103" s="41" t="e">
        <f t="shared" si="62"/>
        <v>#REF!</v>
      </c>
      <c r="HI103" s="41" t="e">
        <f t="shared" si="62"/>
        <v>#REF!</v>
      </c>
      <c r="HJ103" s="41" t="e">
        <f t="shared" si="62"/>
        <v>#REF!</v>
      </c>
    </row>
    <row r="104" spans="1:218" ht="14.4" x14ac:dyDescent="0.3">
      <c r="A104" s="42">
        <v>101</v>
      </c>
      <c r="B104" s="43" t="e">
        <f>'CMM1 - AUX CALC'!$CX$67</f>
        <v>#REF!</v>
      </c>
      <c r="CY104" s="41" t="e">
        <f>$B104/(_xlfn.SINGLE(PrazoConcessao)*12-CY$3+1)</f>
        <v>#REF!</v>
      </c>
      <c r="CZ104" s="41" t="e">
        <f t="shared" si="81"/>
        <v>#REF!</v>
      </c>
      <c r="DA104" s="41" t="e">
        <f t="shared" si="81"/>
        <v>#REF!</v>
      </c>
      <c r="DB104" s="41" t="e">
        <f t="shared" si="81"/>
        <v>#REF!</v>
      </c>
      <c r="DC104" s="41" t="e">
        <f t="shared" si="81"/>
        <v>#REF!</v>
      </c>
      <c r="DD104" s="41" t="e">
        <f t="shared" si="81"/>
        <v>#REF!</v>
      </c>
      <c r="DE104" s="41" t="e">
        <f t="shared" si="81"/>
        <v>#REF!</v>
      </c>
      <c r="DF104" s="41" t="e">
        <f t="shared" si="81"/>
        <v>#REF!</v>
      </c>
      <c r="DG104" s="41" t="e">
        <f t="shared" si="81"/>
        <v>#REF!</v>
      </c>
      <c r="DH104" s="41" t="e">
        <f t="shared" si="81"/>
        <v>#REF!</v>
      </c>
      <c r="DI104" s="41" t="e">
        <f t="shared" si="81"/>
        <v>#REF!</v>
      </c>
      <c r="DJ104" s="41" t="e">
        <f t="shared" si="81"/>
        <v>#REF!</v>
      </c>
      <c r="DK104" s="41" t="e">
        <f t="shared" si="81"/>
        <v>#REF!</v>
      </c>
      <c r="DL104" s="41" t="e">
        <f t="shared" si="88"/>
        <v>#REF!</v>
      </c>
      <c r="DM104" s="41" t="e">
        <f t="shared" si="85"/>
        <v>#REF!</v>
      </c>
      <c r="DN104" s="41" t="e">
        <f t="shared" si="85"/>
        <v>#REF!</v>
      </c>
      <c r="DO104" s="41" t="e">
        <f t="shared" si="85"/>
        <v>#REF!</v>
      </c>
      <c r="DP104" s="41" t="e">
        <f t="shared" si="85"/>
        <v>#REF!</v>
      </c>
      <c r="DQ104" s="41" t="e">
        <f t="shared" si="76"/>
        <v>#REF!</v>
      </c>
      <c r="DR104" s="41" t="e">
        <f t="shared" si="76"/>
        <v>#REF!</v>
      </c>
      <c r="DS104" s="41" t="e">
        <f t="shared" si="76"/>
        <v>#REF!</v>
      </c>
      <c r="DT104" s="41" t="e">
        <f t="shared" si="76"/>
        <v>#REF!</v>
      </c>
      <c r="DU104" s="41" t="e">
        <f t="shared" si="76"/>
        <v>#REF!</v>
      </c>
      <c r="DV104" s="41" t="e">
        <f t="shared" si="64"/>
        <v>#REF!</v>
      </c>
      <c r="DW104" s="41" t="e">
        <f t="shared" si="64"/>
        <v>#REF!</v>
      </c>
      <c r="DX104" s="41" t="e">
        <f t="shared" si="64"/>
        <v>#REF!</v>
      </c>
      <c r="DY104" s="41" t="e">
        <f t="shared" si="64"/>
        <v>#REF!</v>
      </c>
      <c r="DZ104" s="41" t="e">
        <f t="shared" si="64"/>
        <v>#REF!</v>
      </c>
      <c r="EA104" s="41" t="e">
        <f t="shared" si="64"/>
        <v>#REF!</v>
      </c>
      <c r="EB104" s="41" t="e">
        <f t="shared" si="64"/>
        <v>#REF!</v>
      </c>
      <c r="EC104" s="41" t="e">
        <f t="shared" si="64"/>
        <v>#REF!</v>
      </c>
      <c r="ED104" s="41" t="e">
        <f t="shared" si="64"/>
        <v>#REF!</v>
      </c>
      <c r="EE104" s="41" t="e">
        <f t="shared" si="64"/>
        <v>#REF!</v>
      </c>
      <c r="EF104" s="41" t="e">
        <f t="shared" si="77"/>
        <v>#REF!</v>
      </c>
      <c r="EG104" s="41" t="e">
        <f t="shared" si="77"/>
        <v>#REF!</v>
      </c>
      <c r="EH104" s="41" t="e">
        <f t="shared" si="77"/>
        <v>#REF!</v>
      </c>
      <c r="EI104" s="41" t="e">
        <f t="shared" si="77"/>
        <v>#REF!</v>
      </c>
      <c r="EJ104" s="41" t="e">
        <f t="shared" si="77"/>
        <v>#REF!</v>
      </c>
      <c r="EK104" s="41" t="e">
        <f t="shared" si="77"/>
        <v>#REF!</v>
      </c>
      <c r="EL104" s="41" t="e">
        <f t="shared" si="77"/>
        <v>#REF!</v>
      </c>
      <c r="EM104" s="41" t="e">
        <f t="shared" si="77"/>
        <v>#REF!</v>
      </c>
      <c r="EN104" s="41" t="e">
        <f t="shared" si="77"/>
        <v>#REF!</v>
      </c>
      <c r="EO104" s="41" t="e">
        <f t="shared" si="77"/>
        <v>#REF!</v>
      </c>
      <c r="EP104" s="41" t="e">
        <f t="shared" si="77"/>
        <v>#REF!</v>
      </c>
      <c r="EQ104" s="41" t="e">
        <f t="shared" si="77"/>
        <v>#REF!</v>
      </c>
      <c r="ER104" s="41" t="e">
        <f t="shared" si="77"/>
        <v>#REF!</v>
      </c>
      <c r="ES104" s="41" t="e">
        <f t="shared" si="86"/>
        <v>#REF!</v>
      </c>
      <c r="ET104" s="41" t="e">
        <f t="shared" si="86"/>
        <v>#REF!</v>
      </c>
      <c r="EU104" s="41" t="e">
        <f t="shared" si="86"/>
        <v>#REF!</v>
      </c>
      <c r="EV104" s="41" t="e">
        <f t="shared" si="86"/>
        <v>#REF!</v>
      </c>
      <c r="EW104" s="41" t="e">
        <f t="shared" si="78"/>
        <v>#REF!</v>
      </c>
      <c r="EX104" s="41" t="e">
        <f t="shared" si="78"/>
        <v>#REF!</v>
      </c>
      <c r="EY104" s="41" t="e">
        <f t="shared" si="78"/>
        <v>#REF!</v>
      </c>
      <c r="EZ104" s="41" t="e">
        <f t="shared" si="78"/>
        <v>#REF!</v>
      </c>
      <c r="FA104" s="41" t="e">
        <f t="shared" si="78"/>
        <v>#REF!</v>
      </c>
      <c r="FB104" s="41" t="e">
        <f t="shared" si="65"/>
        <v>#REF!</v>
      </c>
      <c r="FC104" s="41" t="e">
        <f t="shared" si="65"/>
        <v>#REF!</v>
      </c>
      <c r="FD104" s="41" t="e">
        <f t="shared" si="65"/>
        <v>#REF!</v>
      </c>
      <c r="FE104" s="41" t="e">
        <f t="shared" si="65"/>
        <v>#REF!</v>
      </c>
      <c r="FF104" s="41" t="e">
        <f t="shared" si="65"/>
        <v>#REF!</v>
      </c>
      <c r="FG104" s="41" t="e">
        <f t="shared" si="65"/>
        <v>#REF!</v>
      </c>
      <c r="FH104" s="41" t="e">
        <f t="shared" si="65"/>
        <v>#REF!</v>
      </c>
      <c r="FI104" s="41" t="e">
        <f t="shared" si="65"/>
        <v>#REF!</v>
      </c>
      <c r="FJ104" s="41" t="e">
        <f t="shared" si="65"/>
        <v>#REF!</v>
      </c>
      <c r="FK104" s="41" t="e">
        <f t="shared" si="65"/>
        <v>#REF!</v>
      </c>
      <c r="FL104" s="41" t="e">
        <f t="shared" si="79"/>
        <v>#REF!</v>
      </c>
      <c r="FM104" s="41" t="e">
        <f t="shared" si="79"/>
        <v>#REF!</v>
      </c>
      <c r="FN104" s="41" t="e">
        <f t="shared" si="79"/>
        <v>#REF!</v>
      </c>
      <c r="FO104" s="41" t="e">
        <f t="shared" si="79"/>
        <v>#REF!</v>
      </c>
      <c r="FP104" s="41" t="e">
        <f t="shared" si="79"/>
        <v>#REF!</v>
      </c>
      <c r="FQ104" s="41" t="e">
        <f t="shared" si="79"/>
        <v>#REF!</v>
      </c>
      <c r="FR104" s="41" t="e">
        <f t="shared" si="79"/>
        <v>#REF!</v>
      </c>
      <c r="FS104" s="41" t="e">
        <f t="shared" si="79"/>
        <v>#REF!</v>
      </c>
      <c r="FT104" s="41" t="e">
        <f t="shared" si="79"/>
        <v>#REF!</v>
      </c>
      <c r="FU104" s="41" t="e">
        <f t="shared" si="79"/>
        <v>#REF!</v>
      </c>
      <c r="FV104" s="41" t="e">
        <f t="shared" si="79"/>
        <v>#REF!</v>
      </c>
      <c r="FW104" s="41" t="e">
        <f t="shared" si="79"/>
        <v>#REF!</v>
      </c>
      <c r="FX104" s="41" t="e">
        <f t="shared" si="79"/>
        <v>#REF!</v>
      </c>
      <c r="FY104" s="41" t="e">
        <f t="shared" si="87"/>
        <v>#REF!</v>
      </c>
      <c r="FZ104" s="41" t="e">
        <f t="shared" si="87"/>
        <v>#REF!</v>
      </c>
      <c r="GA104" s="41" t="e">
        <f t="shared" si="87"/>
        <v>#REF!</v>
      </c>
      <c r="GB104" s="41" t="e">
        <f t="shared" si="87"/>
        <v>#REF!</v>
      </c>
      <c r="GC104" s="41" t="e">
        <f t="shared" si="80"/>
        <v>#REF!</v>
      </c>
      <c r="GD104" s="41" t="e">
        <f t="shared" si="80"/>
        <v>#REF!</v>
      </c>
      <c r="GE104" s="41" t="e">
        <f t="shared" si="80"/>
        <v>#REF!</v>
      </c>
      <c r="GF104" s="41" t="e">
        <f t="shared" si="80"/>
        <v>#REF!</v>
      </c>
      <c r="GG104" s="41" t="e">
        <f t="shared" si="80"/>
        <v>#REF!</v>
      </c>
      <c r="GH104" s="41" t="e">
        <f t="shared" si="66"/>
        <v>#REF!</v>
      </c>
      <c r="GI104" s="41" t="e">
        <f t="shared" si="58"/>
        <v>#REF!</v>
      </c>
      <c r="GJ104" s="41" t="e">
        <f t="shared" si="58"/>
        <v>#REF!</v>
      </c>
      <c r="GK104" s="41" t="e">
        <f t="shared" si="58"/>
        <v>#REF!</v>
      </c>
      <c r="GL104" s="41" t="e">
        <f t="shared" si="58"/>
        <v>#REF!</v>
      </c>
      <c r="GM104" s="41" t="e">
        <f t="shared" ref="GM104:HA127" si="89">GL104</f>
        <v>#REF!</v>
      </c>
      <c r="GN104" s="41" t="e">
        <f t="shared" si="89"/>
        <v>#REF!</v>
      </c>
      <c r="GO104" s="41" t="e">
        <f t="shared" si="89"/>
        <v>#REF!</v>
      </c>
      <c r="GP104" s="41" t="e">
        <f t="shared" si="89"/>
        <v>#REF!</v>
      </c>
      <c r="GQ104" s="41" t="e">
        <f t="shared" si="89"/>
        <v>#REF!</v>
      </c>
      <c r="GR104" s="41" t="e">
        <f t="shared" si="89"/>
        <v>#REF!</v>
      </c>
      <c r="GS104" s="41" t="e">
        <f t="shared" si="89"/>
        <v>#REF!</v>
      </c>
      <c r="GT104" s="41" t="e">
        <f t="shared" si="82"/>
        <v>#REF!</v>
      </c>
      <c r="GU104" s="41" t="e">
        <f t="shared" si="82"/>
        <v>#REF!</v>
      </c>
      <c r="GV104" s="41" t="e">
        <f t="shared" si="82"/>
        <v>#REF!</v>
      </c>
      <c r="GW104" s="41" t="e">
        <f t="shared" si="82"/>
        <v>#REF!</v>
      </c>
      <c r="GX104" s="41" t="e">
        <f t="shared" si="82"/>
        <v>#REF!</v>
      </c>
      <c r="GY104" s="41" t="e">
        <f t="shared" si="82"/>
        <v>#REF!</v>
      </c>
      <c r="GZ104" s="41" t="e">
        <f t="shared" si="82"/>
        <v>#REF!</v>
      </c>
      <c r="HA104" s="41" t="e">
        <f t="shared" si="82"/>
        <v>#REF!</v>
      </c>
      <c r="HB104" s="41" t="e">
        <f t="shared" si="82"/>
        <v>#REF!</v>
      </c>
      <c r="HC104" s="41" t="e">
        <f t="shared" si="82"/>
        <v>#REF!</v>
      </c>
      <c r="HD104" s="41" t="e">
        <f t="shared" si="82"/>
        <v>#REF!</v>
      </c>
      <c r="HE104" s="41" t="e">
        <f t="shared" si="62"/>
        <v>#REF!</v>
      </c>
      <c r="HF104" s="41" t="e">
        <f t="shared" si="62"/>
        <v>#REF!</v>
      </c>
      <c r="HG104" s="41" t="e">
        <f t="shared" si="62"/>
        <v>#REF!</v>
      </c>
      <c r="HH104" s="41" t="e">
        <f t="shared" si="62"/>
        <v>#REF!</v>
      </c>
      <c r="HI104" s="41" t="e">
        <f t="shared" si="62"/>
        <v>#REF!</v>
      </c>
      <c r="HJ104" s="41" t="e">
        <f t="shared" si="62"/>
        <v>#REF!</v>
      </c>
    </row>
    <row r="105" spans="1:218" ht="14.4" x14ac:dyDescent="0.3">
      <c r="A105" s="42">
        <v>102</v>
      </c>
      <c r="B105" s="43" t="e">
        <f>'CMM1 - AUX CALC'!$CY$67</f>
        <v>#REF!</v>
      </c>
      <c r="CZ105" s="41" t="e">
        <f>$B105/(_xlfn.SINGLE(PrazoConcessao)*12-CZ$3+1)</f>
        <v>#REF!</v>
      </c>
      <c r="DA105" s="41" t="e">
        <f t="shared" ref="DA105:DK115" si="90">CZ105</f>
        <v>#REF!</v>
      </c>
      <c r="DB105" s="41" t="e">
        <f t="shared" si="90"/>
        <v>#REF!</v>
      </c>
      <c r="DC105" s="41" t="e">
        <f t="shared" si="90"/>
        <v>#REF!</v>
      </c>
      <c r="DD105" s="41" t="e">
        <f t="shared" si="90"/>
        <v>#REF!</v>
      </c>
      <c r="DE105" s="41" t="e">
        <f t="shared" si="90"/>
        <v>#REF!</v>
      </c>
      <c r="DF105" s="41" t="e">
        <f t="shared" si="90"/>
        <v>#REF!</v>
      </c>
      <c r="DG105" s="41" t="e">
        <f t="shared" si="90"/>
        <v>#REF!</v>
      </c>
      <c r="DH105" s="41" t="e">
        <f t="shared" si="90"/>
        <v>#REF!</v>
      </c>
      <c r="DI105" s="41" t="e">
        <f t="shared" si="90"/>
        <v>#REF!</v>
      </c>
      <c r="DJ105" s="41" t="e">
        <f t="shared" si="90"/>
        <v>#REF!</v>
      </c>
      <c r="DK105" s="41" t="e">
        <f t="shared" si="90"/>
        <v>#REF!</v>
      </c>
      <c r="DL105" s="41" t="e">
        <f t="shared" si="88"/>
        <v>#REF!</v>
      </c>
      <c r="DM105" s="41" t="e">
        <f t="shared" si="85"/>
        <v>#REF!</v>
      </c>
      <c r="DN105" s="41" t="e">
        <f t="shared" si="85"/>
        <v>#REF!</v>
      </c>
      <c r="DO105" s="41" t="e">
        <f t="shared" si="85"/>
        <v>#REF!</v>
      </c>
      <c r="DP105" s="41" t="e">
        <f t="shared" si="85"/>
        <v>#REF!</v>
      </c>
      <c r="DQ105" s="41" t="e">
        <f t="shared" si="76"/>
        <v>#REF!</v>
      </c>
      <c r="DR105" s="41" t="e">
        <f t="shared" si="76"/>
        <v>#REF!</v>
      </c>
      <c r="DS105" s="41" t="e">
        <f t="shared" si="76"/>
        <v>#REF!</v>
      </c>
      <c r="DT105" s="41" t="e">
        <f t="shared" si="76"/>
        <v>#REF!</v>
      </c>
      <c r="DU105" s="41" t="e">
        <f t="shared" si="76"/>
        <v>#REF!</v>
      </c>
      <c r="DV105" s="41" t="e">
        <f t="shared" si="64"/>
        <v>#REF!</v>
      </c>
      <c r="DW105" s="41" t="e">
        <f t="shared" si="64"/>
        <v>#REF!</v>
      </c>
      <c r="DX105" s="41" t="e">
        <f t="shared" si="64"/>
        <v>#REF!</v>
      </c>
      <c r="DY105" s="41" t="e">
        <f t="shared" si="64"/>
        <v>#REF!</v>
      </c>
      <c r="DZ105" s="41" t="e">
        <f t="shared" si="64"/>
        <v>#REF!</v>
      </c>
      <c r="EA105" s="41" t="e">
        <f t="shared" si="64"/>
        <v>#REF!</v>
      </c>
      <c r="EB105" s="41" t="e">
        <f t="shared" si="64"/>
        <v>#REF!</v>
      </c>
      <c r="EC105" s="41" t="e">
        <f t="shared" si="64"/>
        <v>#REF!</v>
      </c>
      <c r="ED105" s="41" t="e">
        <f t="shared" si="64"/>
        <v>#REF!</v>
      </c>
      <c r="EE105" s="41" t="e">
        <f t="shared" si="64"/>
        <v>#REF!</v>
      </c>
      <c r="EF105" s="41" t="e">
        <f t="shared" si="77"/>
        <v>#REF!</v>
      </c>
      <c r="EG105" s="41" t="e">
        <f t="shared" si="77"/>
        <v>#REF!</v>
      </c>
      <c r="EH105" s="41" t="e">
        <f t="shared" si="77"/>
        <v>#REF!</v>
      </c>
      <c r="EI105" s="41" t="e">
        <f t="shared" si="77"/>
        <v>#REF!</v>
      </c>
      <c r="EJ105" s="41" t="e">
        <f t="shared" si="77"/>
        <v>#REF!</v>
      </c>
      <c r="EK105" s="41" t="e">
        <f t="shared" si="77"/>
        <v>#REF!</v>
      </c>
      <c r="EL105" s="41" t="e">
        <f t="shared" si="77"/>
        <v>#REF!</v>
      </c>
      <c r="EM105" s="41" t="e">
        <f t="shared" si="77"/>
        <v>#REF!</v>
      </c>
      <c r="EN105" s="41" t="e">
        <f t="shared" si="77"/>
        <v>#REF!</v>
      </c>
      <c r="EO105" s="41" t="e">
        <f t="shared" si="77"/>
        <v>#REF!</v>
      </c>
      <c r="EP105" s="41" t="e">
        <f t="shared" si="77"/>
        <v>#REF!</v>
      </c>
      <c r="EQ105" s="41" t="e">
        <f t="shared" si="77"/>
        <v>#REF!</v>
      </c>
      <c r="ER105" s="41" t="e">
        <f t="shared" si="77"/>
        <v>#REF!</v>
      </c>
      <c r="ES105" s="41" t="e">
        <f t="shared" si="86"/>
        <v>#REF!</v>
      </c>
      <c r="ET105" s="41" t="e">
        <f t="shared" si="86"/>
        <v>#REF!</v>
      </c>
      <c r="EU105" s="41" t="e">
        <f t="shared" si="86"/>
        <v>#REF!</v>
      </c>
      <c r="EV105" s="41" t="e">
        <f t="shared" si="86"/>
        <v>#REF!</v>
      </c>
      <c r="EW105" s="41" t="e">
        <f t="shared" si="78"/>
        <v>#REF!</v>
      </c>
      <c r="EX105" s="41" t="e">
        <f t="shared" si="78"/>
        <v>#REF!</v>
      </c>
      <c r="EY105" s="41" t="e">
        <f t="shared" si="78"/>
        <v>#REF!</v>
      </c>
      <c r="EZ105" s="41" t="e">
        <f t="shared" si="78"/>
        <v>#REF!</v>
      </c>
      <c r="FA105" s="41" t="e">
        <f t="shared" si="78"/>
        <v>#REF!</v>
      </c>
      <c r="FB105" s="41" t="e">
        <f t="shared" si="65"/>
        <v>#REF!</v>
      </c>
      <c r="FC105" s="41" t="e">
        <f t="shared" si="65"/>
        <v>#REF!</v>
      </c>
      <c r="FD105" s="41" t="e">
        <f t="shared" si="65"/>
        <v>#REF!</v>
      </c>
      <c r="FE105" s="41" t="e">
        <f t="shared" si="65"/>
        <v>#REF!</v>
      </c>
      <c r="FF105" s="41" t="e">
        <f t="shared" si="65"/>
        <v>#REF!</v>
      </c>
      <c r="FG105" s="41" t="e">
        <f t="shared" si="65"/>
        <v>#REF!</v>
      </c>
      <c r="FH105" s="41" t="e">
        <f t="shared" si="65"/>
        <v>#REF!</v>
      </c>
      <c r="FI105" s="41" t="e">
        <f t="shared" si="65"/>
        <v>#REF!</v>
      </c>
      <c r="FJ105" s="41" t="e">
        <f t="shared" si="65"/>
        <v>#REF!</v>
      </c>
      <c r="FK105" s="41" t="e">
        <f t="shared" si="65"/>
        <v>#REF!</v>
      </c>
      <c r="FL105" s="41" t="e">
        <f t="shared" si="79"/>
        <v>#REF!</v>
      </c>
      <c r="FM105" s="41" t="e">
        <f t="shared" si="79"/>
        <v>#REF!</v>
      </c>
      <c r="FN105" s="41" t="e">
        <f t="shared" si="79"/>
        <v>#REF!</v>
      </c>
      <c r="FO105" s="41" t="e">
        <f t="shared" si="79"/>
        <v>#REF!</v>
      </c>
      <c r="FP105" s="41" t="e">
        <f t="shared" si="79"/>
        <v>#REF!</v>
      </c>
      <c r="FQ105" s="41" t="e">
        <f t="shared" si="79"/>
        <v>#REF!</v>
      </c>
      <c r="FR105" s="41" t="e">
        <f t="shared" si="79"/>
        <v>#REF!</v>
      </c>
      <c r="FS105" s="41" t="e">
        <f t="shared" si="79"/>
        <v>#REF!</v>
      </c>
      <c r="FT105" s="41" t="e">
        <f t="shared" si="79"/>
        <v>#REF!</v>
      </c>
      <c r="FU105" s="41" t="e">
        <f t="shared" si="79"/>
        <v>#REF!</v>
      </c>
      <c r="FV105" s="41" t="e">
        <f t="shared" si="79"/>
        <v>#REF!</v>
      </c>
      <c r="FW105" s="41" t="e">
        <f t="shared" si="79"/>
        <v>#REF!</v>
      </c>
      <c r="FX105" s="41" t="e">
        <f t="shared" si="79"/>
        <v>#REF!</v>
      </c>
      <c r="FY105" s="41" t="e">
        <f t="shared" si="87"/>
        <v>#REF!</v>
      </c>
      <c r="FZ105" s="41" t="e">
        <f t="shared" si="87"/>
        <v>#REF!</v>
      </c>
      <c r="GA105" s="41" t="e">
        <f t="shared" si="87"/>
        <v>#REF!</v>
      </c>
      <c r="GB105" s="41" t="e">
        <f t="shared" si="87"/>
        <v>#REF!</v>
      </c>
      <c r="GC105" s="41" t="e">
        <f t="shared" si="80"/>
        <v>#REF!</v>
      </c>
      <c r="GD105" s="41" t="e">
        <f t="shared" si="80"/>
        <v>#REF!</v>
      </c>
      <c r="GE105" s="41" t="e">
        <f t="shared" si="80"/>
        <v>#REF!</v>
      </c>
      <c r="GF105" s="41" t="e">
        <f t="shared" si="80"/>
        <v>#REF!</v>
      </c>
      <c r="GG105" s="41" t="e">
        <f t="shared" si="80"/>
        <v>#REF!</v>
      </c>
      <c r="GH105" s="41" t="e">
        <f t="shared" si="66"/>
        <v>#REF!</v>
      </c>
      <c r="GI105" s="41" t="e">
        <f t="shared" si="66"/>
        <v>#REF!</v>
      </c>
      <c r="GJ105" s="41" t="e">
        <f t="shared" si="66"/>
        <v>#REF!</v>
      </c>
      <c r="GK105" s="41" t="e">
        <f t="shared" si="66"/>
        <v>#REF!</v>
      </c>
      <c r="GL105" s="41" t="e">
        <f t="shared" si="66"/>
        <v>#REF!</v>
      </c>
      <c r="GM105" s="41" t="e">
        <f t="shared" si="89"/>
        <v>#REF!</v>
      </c>
      <c r="GN105" s="41" t="e">
        <f t="shared" si="89"/>
        <v>#REF!</v>
      </c>
      <c r="GO105" s="41" t="e">
        <f t="shared" si="89"/>
        <v>#REF!</v>
      </c>
      <c r="GP105" s="41" t="e">
        <f t="shared" si="89"/>
        <v>#REF!</v>
      </c>
      <c r="GQ105" s="41" t="e">
        <f t="shared" si="89"/>
        <v>#REF!</v>
      </c>
      <c r="GR105" s="41" t="e">
        <f t="shared" si="89"/>
        <v>#REF!</v>
      </c>
      <c r="GS105" s="41" t="e">
        <f t="shared" si="89"/>
        <v>#REF!</v>
      </c>
      <c r="GT105" s="41" t="e">
        <f t="shared" si="82"/>
        <v>#REF!</v>
      </c>
      <c r="GU105" s="41" t="e">
        <f t="shared" si="82"/>
        <v>#REF!</v>
      </c>
      <c r="GV105" s="41" t="e">
        <f t="shared" si="82"/>
        <v>#REF!</v>
      </c>
      <c r="GW105" s="41" t="e">
        <f t="shared" si="82"/>
        <v>#REF!</v>
      </c>
      <c r="GX105" s="41" t="e">
        <f t="shared" si="82"/>
        <v>#REF!</v>
      </c>
      <c r="GY105" s="41" t="e">
        <f t="shared" si="82"/>
        <v>#REF!</v>
      </c>
      <c r="GZ105" s="41" t="e">
        <f t="shared" si="82"/>
        <v>#REF!</v>
      </c>
      <c r="HA105" s="41" t="e">
        <f t="shared" si="82"/>
        <v>#REF!</v>
      </c>
      <c r="HB105" s="41" t="e">
        <f t="shared" si="82"/>
        <v>#REF!</v>
      </c>
      <c r="HC105" s="41" t="e">
        <f t="shared" si="82"/>
        <v>#REF!</v>
      </c>
      <c r="HD105" s="41" t="e">
        <f t="shared" si="82"/>
        <v>#REF!</v>
      </c>
      <c r="HE105" s="41" t="e">
        <f t="shared" si="62"/>
        <v>#REF!</v>
      </c>
      <c r="HF105" s="41" t="e">
        <f t="shared" si="62"/>
        <v>#REF!</v>
      </c>
      <c r="HG105" s="41" t="e">
        <f t="shared" si="62"/>
        <v>#REF!</v>
      </c>
      <c r="HH105" s="41" t="e">
        <f t="shared" ref="HH105:HJ168" si="91">HG105</f>
        <v>#REF!</v>
      </c>
      <c r="HI105" s="41" t="e">
        <f t="shared" si="91"/>
        <v>#REF!</v>
      </c>
      <c r="HJ105" s="41" t="e">
        <f t="shared" si="91"/>
        <v>#REF!</v>
      </c>
    </row>
    <row r="106" spans="1:218" ht="14.4" x14ac:dyDescent="0.3">
      <c r="A106" s="42">
        <v>103</v>
      </c>
      <c r="B106" s="43" t="e">
        <f>'CMM1 - AUX CALC'!$CZ$67</f>
        <v>#REF!</v>
      </c>
      <c r="DA106" s="41" t="e">
        <f>$B106/(_xlfn.SINGLE(PrazoConcessao)*12-DA$3+1)</f>
        <v>#REF!</v>
      </c>
      <c r="DB106" s="41" t="e">
        <f t="shared" si="90"/>
        <v>#REF!</v>
      </c>
      <c r="DC106" s="41" t="e">
        <f t="shared" si="90"/>
        <v>#REF!</v>
      </c>
      <c r="DD106" s="41" t="e">
        <f t="shared" si="90"/>
        <v>#REF!</v>
      </c>
      <c r="DE106" s="41" t="e">
        <f t="shared" si="90"/>
        <v>#REF!</v>
      </c>
      <c r="DF106" s="41" t="e">
        <f t="shared" si="90"/>
        <v>#REF!</v>
      </c>
      <c r="DG106" s="41" t="e">
        <f t="shared" si="90"/>
        <v>#REF!</v>
      </c>
      <c r="DH106" s="41" t="e">
        <f t="shared" si="90"/>
        <v>#REF!</v>
      </c>
      <c r="DI106" s="41" t="e">
        <f t="shared" si="90"/>
        <v>#REF!</v>
      </c>
      <c r="DJ106" s="41" t="e">
        <f t="shared" si="90"/>
        <v>#REF!</v>
      </c>
      <c r="DK106" s="41" t="e">
        <f t="shared" si="90"/>
        <v>#REF!</v>
      </c>
      <c r="DL106" s="41" t="e">
        <f t="shared" si="88"/>
        <v>#REF!</v>
      </c>
      <c r="DM106" s="41" t="e">
        <f t="shared" si="85"/>
        <v>#REF!</v>
      </c>
      <c r="DN106" s="41" t="e">
        <f t="shared" si="85"/>
        <v>#REF!</v>
      </c>
      <c r="DO106" s="41" t="e">
        <f t="shared" si="85"/>
        <v>#REF!</v>
      </c>
      <c r="DP106" s="41" t="e">
        <f t="shared" si="85"/>
        <v>#REF!</v>
      </c>
      <c r="DQ106" s="41" t="e">
        <f t="shared" si="76"/>
        <v>#REF!</v>
      </c>
      <c r="DR106" s="41" t="e">
        <f t="shared" si="76"/>
        <v>#REF!</v>
      </c>
      <c r="DS106" s="41" t="e">
        <f t="shared" si="76"/>
        <v>#REF!</v>
      </c>
      <c r="DT106" s="41" t="e">
        <f t="shared" si="76"/>
        <v>#REF!</v>
      </c>
      <c r="DU106" s="41" t="e">
        <f t="shared" si="76"/>
        <v>#REF!</v>
      </c>
      <c r="DV106" s="41" t="e">
        <f t="shared" si="64"/>
        <v>#REF!</v>
      </c>
      <c r="DW106" s="41" t="e">
        <f t="shared" si="64"/>
        <v>#REF!</v>
      </c>
      <c r="DX106" s="41" t="e">
        <f t="shared" si="64"/>
        <v>#REF!</v>
      </c>
      <c r="DY106" s="41" t="e">
        <f t="shared" si="64"/>
        <v>#REF!</v>
      </c>
      <c r="DZ106" s="41" t="e">
        <f t="shared" si="64"/>
        <v>#REF!</v>
      </c>
      <c r="EA106" s="41" t="e">
        <f t="shared" si="64"/>
        <v>#REF!</v>
      </c>
      <c r="EB106" s="41" t="e">
        <f t="shared" si="64"/>
        <v>#REF!</v>
      </c>
      <c r="EC106" s="41" t="e">
        <f t="shared" si="64"/>
        <v>#REF!</v>
      </c>
      <c r="ED106" s="41" t="e">
        <f t="shared" si="64"/>
        <v>#REF!</v>
      </c>
      <c r="EE106" s="41" t="e">
        <f t="shared" si="64"/>
        <v>#REF!</v>
      </c>
      <c r="EF106" s="41" t="e">
        <f t="shared" si="77"/>
        <v>#REF!</v>
      </c>
      <c r="EG106" s="41" t="e">
        <f t="shared" si="77"/>
        <v>#REF!</v>
      </c>
      <c r="EH106" s="41" t="e">
        <f t="shared" si="77"/>
        <v>#REF!</v>
      </c>
      <c r="EI106" s="41" t="e">
        <f t="shared" si="77"/>
        <v>#REF!</v>
      </c>
      <c r="EJ106" s="41" t="e">
        <f t="shared" si="77"/>
        <v>#REF!</v>
      </c>
      <c r="EK106" s="41" t="e">
        <f t="shared" si="77"/>
        <v>#REF!</v>
      </c>
      <c r="EL106" s="41" t="e">
        <f t="shared" si="77"/>
        <v>#REF!</v>
      </c>
      <c r="EM106" s="41" t="e">
        <f t="shared" si="77"/>
        <v>#REF!</v>
      </c>
      <c r="EN106" s="41" t="e">
        <f t="shared" si="77"/>
        <v>#REF!</v>
      </c>
      <c r="EO106" s="41" t="e">
        <f t="shared" si="77"/>
        <v>#REF!</v>
      </c>
      <c r="EP106" s="41" t="e">
        <f t="shared" si="77"/>
        <v>#REF!</v>
      </c>
      <c r="EQ106" s="41" t="e">
        <f t="shared" si="77"/>
        <v>#REF!</v>
      </c>
      <c r="ER106" s="41" t="e">
        <f t="shared" si="77"/>
        <v>#REF!</v>
      </c>
      <c r="ES106" s="41" t="e">
        <f t="shared" si="86"/>
        <v>#REF!</v>
      </c>
      <c r="ET106" s="41" t="e">
        <f t="shared" si="86"/>
        <v>#REF!</v>
      </c>
      <c r="EU106" s="41" t="e">
        <f t="shared" si="86"/>
        <v>#REF!</v>
      </c>
      <c r="EV106" s="41" t="e">
        <f t="shared" si="86"/>
        <v>#REF!</v>
      </c>
      <c r="EW106" s="41" t="e">
        <f t="shared" si="78"/>
        <v>#REF!</v>
      </c>
      <c r="EX106" s="41" t="e">
        <f t="shared" si="78"/>
        <v>#REF!</v>
      </c>
      <c r="EY106" s="41" t="e">
        <f t="shared" si="78"/>
        <v>#REF!</v>
      </c>
      <c r="EZ106" s="41" t="e">
        <f t="shared" si="78"/>
        <v>#REF!</v>
      </c>
      <c r="FA106" s="41" t="e">
        <f t="shared" si="78"/>
        <v>#REF!</v>
      </c>
      <c r="FB106" s="41" t="e">
        <f t="shared" si="65"/>
        <v>#REF!</v>
      </c>
      <c r="FC106" s="41" t="e">
        <f t="shared" si="65"/>
        <v>#REF!</v>
      </c>
      <c r="FD106" s="41" t="e">
        <f t="shared" si="65"/>
        <v>#REF!</v>
      </c>
      <c r="FE106" s="41" t="e">
        <f t="shared" si="65"/>
        <v>#REF!</v>
      </c>
      <c r="FF106" s="41" t="e">
        <f t="shared" si="65"/>
        <v>#REF!</v>
      </c>
      <c r="FG106" s="41" t="e">
        <f t="shared" si="65"/>
        <v>#REF!</v>
      </c>
      <c r="FH106" s="41" t="e">
        <f t="shared" si="65"/>
        <v>#REF!</v>
      </c>
      <c r="FI106" s="41" t="e">
        <f t="shared" si="65"/>
        <v>#REF!</v>
      </c>
      <c r="FJ106" s="41" t="e">
        <f t="shared" si="65"/>
        <v>#REF!</v>
      </c>
      <c r="FK106" s="41" t="e">
        <f t="shared" si="65"/>
        <v>#REF!</v>
      </c>
      <c r="FL106" s="41" t="e">
        <f t="shared" si="79"/>
        <v>#REF!</v>
      </c>
      <c r="FM106" s="41" t="e">
        <f t="shared" si="79"/>
        <v>#REF!</v>
      </c>
      <c r="FN106" s="41" t="e">
        <f t="shared" si="79"/>
        <v>#REF!</v>
      </c>
      <c r="FO106" s="41" t="e">
        <f t="shared" si="79"/>
        <v>#REF!</v>
      </c>
      <c r="FP106" s="41" t="e">
        <f t="shared" si="79"/>
        <v>#REF!</v>
      </c>
      <c r="FQ106" s="41" t="e">
        <f t="shared" si="79"/>
        <v>#REF!</v>
      </c>
      <c r="FR106" s="41" t="e">
        <f t="shared" si="79"/>
        <v>#REF!</v>
      </c>
      <c r="FS106" s="41" t="e">
        <f t="shared" si="79"/>
        <v>#REF!</v>
      </c>
      <c r="FT106" s="41" t="e">
        <f t="shared" si="79"/>
        <v>#REF!</v>
      </c>
      <c r="FU106" s="41" t="e">
        <f t="shared" si="79"/>
        <v>#REF!</v>
      </c>
      <c r="FV106" s="41" t="e">
        <f t="shared" si="79"/>
        <v>#REF!</v>
      </c>
      <c r="FW106" s="41" t="e">
        <f t="shared" si="79"/>
        <v>#REF!</v>
      </c>
      <c r="FX106" s="41" t="e">
        <f t="shared" si="79"/>
        <v>#REF!</v>
      </c>
      <c r="FY106" s="41" t="e">
        <f t="shared" si="87"/>
        <v>#REF!</v>
      </c>
      <c r="FZ106" s="41" t="e">
        <f t="shared" si="87"/>
        <v>#REF!</v>
      </c>
      <c r="GA106" s="41" t="e">
        <f t="shared" si="87"/>
        <v>#REF!</v>
      </c>
      <c r="GB106" s="41" t="e">
        <f t="shared" si="87"/>
        <v>#REF!</v>
      </c>
      <c r="GC106" s="41" t="e">
        <f t="shared" si="80"/>
        <v>#REF!</v>
      </c>
      <c r="GD106" s="41" t="e">
        <f t="shared" si="80"/>
        <v>#REF!</v>
      </c>
      <c r="GE106" s="41" t="e">
        <f t="shared" si="80"/>
        <v>#REF!</v>
      </c>
      <c r="GF106" s="41" t="e">
        <f t="shared" si="80"/>
        <v>#REF!</v>
      </c>
      <c r="GG106" s="41" t="e">
        <f t="shared" si="80"/>
        <v>#REF!</v>
      </c>
      <c r="GH106" s="41" t="e">
        <f t="shared" si="66"/>
        <v>#REF!</v>
      </c>
      <c r="GI106" s="41" t="e">
        <f t="shared" si="66"/>
        <v>#REF!</v>
      </c>
      <c r="GJ106" s="41" t="e">
        <f t="shared" si="66"/>
        <v>#REF!</v>
      </c>
      <c r="GK106" s="41" t="e">
        <f t="shared" si="66"/>
        <v>#REF!</v>
      </c>
      <c r="GL106" s="41" t="e">
        <f t="shared" si="66"/>
        <v>#REF!</v>
      </c>
      <c r="GM106" s="41" t="e">
        <f t="shared" si="89"/>
        <v>#REF!</v>
      </c>
      <c r="GN106" s="41" t="e">
        <f t="shared" si="89"/>
        <v>#REF!</v>
      </c>
      <c r="GO106" s="41" t="e">
        <f t="shared" si="89"/>
        <v>#REF!</v>
      </c>
      <c r="GP106" s="41" t="e">
        <f t="shared" si="89"/>
        <v>#REF!</v>
      </c>
      <c r="GQ106" s="41" t="e">
        <f t="shared" si="89"/>
        <v>#REF!</v>
      </c>
      <c r="GR106" s="41" t="e">
        <f t="shared" si="89"/>
        <v>#REF!</v>
      </c>
      <c r="GS106" s="41" t="e">
        <f t="shared" si="89"/>
        <v>#REF!</v>
      </c>
      <c r="GT106" s="41" t="e">
        <f t="shared" si="82"/>
        <v>#REF!</v>
      </c>
      <c r="GU106" s="41" t="e">
        <f t="shared" si="82"/>
        <v>#REF!</v>
      </c>
      <c r="GV106" s="41" t="e">
        <f t="shared" si="82"/>
        <v>#REF!</v>
      </c>
      <c r="GW106" s="41" t="e">
        <f t="shared" si="82"/>
        <v>#REF!</v>
      </c>
      <c r="GX106" s="41" t="e">
        <f t="shared" si="82"/>
        <v>#REF!</v>
      </c>
      <c r="GY106" s="41" t="e">
        <f t="shared" si="82"/>
        <v>#REF!</v>
      </c>
      <c r="GZ106" s="41" t="e">
        <f t="shared" si="82"/>
        <v>#REF!</v>
      </c>
      <c r="HA106" s="41" t="e">
        <f t="shared" si="82"/>
        <v>#REF!</v>
      </c>
      <c r="HB106" s="41" t="e">
        <f t="shared" si="82"/>
        <v>#REF!</v>
      </c>
      <c r="HC106" s="41" t="e">
        <f t="shared" si="82"/>
        <v>#REF!</v>
      </c>
      <c r="HD106" s="41" t="e">
        <f t="shared" si="82"/>
        <v>#REF!</v>
      </c>
      <c r="HE106" s="41" t="e">
        <f t="shared" si="82"/>
        <v>#REF!</v>
      </c>
      <c r="HF106" s="41" t="e">
        <f t="shared" si="82"/>
        <v>#REF!</v>
      </c>
      <c r="HG106" s="41" t="e">
        <f t="shared" si="82"/>
        <v>#REF!</v>
      </c>
      <c r="HH106" s="41" t="e">
        <f t="shared" si="91"/>
        <v>#REF!</v>
      </c>
      <c r="HI106" s="41" t="e">
        <f t="shared" si="91"/>
        <v>#REF!</v>
      </c>
      <c r="HJ106" s="41" t="e">
        <f t="shared" si="91"/>
        <v>#REF!</v>
      </c>
    </row>
    <row r="107" spans="1:218" ht="14.4" x14ac:dyDescent="0.3">
      <c r="A107" s="42">
        <v>104</v>
      </c>
      <c r="B107" s="43" t="e">
        <f>'CMM1 - AUX CALC'!$DA$67</f>
        <v>#REF!</v>
      </c>
      <c r="DB107" s="41" t="e">
        <f>$B107/(_xlfn.SINGLE(PrazoConcessao)*12-DB$3+1)</f>
        <v>#REF!</v>
      </c>
      <c r="DC107" s="41" t="e">
        <f t="shared" si="90"/>
        <v>#REF!</v>
      </c>
      <c r="DD107" s="41" t="e">
        <f t="shared" si="90"/>
        <v>#REF!</v>
      </c>
      <c r="DE107" s="41" t="e">
        <f t="shared" si="90"/>
        <v>#REF!</v>
      </c>
      <c r="DF107" s="41" t="e">
        <f t="shared" si="90"/>
        <v>#REF!</v>
      </c>
      <c r="DG107" s="41" t="e">
        <f t="shared" si="90"/>
        <v>#REF!</v>
      </c>
      <c r="DH107" s="41" t="e">
        <f t="shared" si="90"/>
        <v>#REF!</v>
      </c>
      <c r="DI107" s="41" t="e">
        <f t="shared" si="90"/>
        <v>#REF!</v>
      </c>
      <c r="DJ107" s="41" t="e">
        <f t="shared" si="90"/>
        <v>#REF!</v>
      </c>
      <c r="DK107" s="41" t="e">
        <f t="shared" si="90"/>
        <v>#REF!</v>
      </c>
      <c r="DL107" s="41" t="e">
        <f t="shared" si="88"/>
        <v>#REF!</v>
      </c>
      <c r="DM107" s="41" t="e">
        <f t="shared" si="85"/>
        <v>#REF!</v>
      </c>
      <c r="DN107" s="41" t="e">
        <f t="shared" si="85"/>
        <v>#REF!</v>
      </c>
      <c r="DO107" s="41" t="e">
        <f t="shared" si="85"/>
        <v>#REF!</v>
      </c>
      <c r="DP107" s="41" t="e">
        <f t="shared" si="85"/>
        <v>#REF!</v>
      </c>
      <c r="DQ107" s="41" t="e">
        <f t="shared" si="76"/>
        <v>#REF!</v>
      </c>
      <c r="DR107" s="41" t="e">
        <f t="shared" si="76"/>
        <v>#REF!</v>
      </c>
      <c r="DS107" s="41" t="e">
        <f t="shared" si="76"/>
        <v>#REF!</v>
      </c>
      <c r="DT107" s="41" t="e">
        <f t="shared" si="76"/>
        <v>#REF!</v>
      </c>
      <c r="DU107" s="41" t="e">
        <f t="shared" si="76"/>
        <v>#REF!</v>
      </c>
      <c r="DV107" s="41" t="e">
        <f t="shared" si="64"/>
        <v>#REF!</v>
      </c>
      <c r="DW107" s="41" t="e">
        <f t="shared" si="64"/>
        <v>#REF!</v>
      </c>
      <c r="DX107" s="41" t="e">
        <f t="shared" si="64"/>
        <v>#REF!</v>
      </c>
      <c r="DY107" s="41" t="e">
        <f t="shared" si="64"/>
        <v>#REF!</v>
      </c>
      <c r="DZ107" s="41" t="e">
        <f t="shared" si="64"/>
        <v>#REF!</v>
      </c>
      <c r="EA107" s="41" t="e">
        <f t="shared" si="64"/>
        <v>#REF!</v>
      </c>
      <c r="EB107" s="41" t="e">
        <f t="shared" si="64"/>
        <v>#REF!</v>
      </c>
      <c r="EC107" s="41" t="e">
        <f t="shared" si="64"/>
        <v>#REF!</v>
      </c>
      <c r="ED107" s="41" t="e">
        <f t="shared" si="64"/>
        <v>#REF!</v>
      </c>
      <c r="EE107" s="41" t="e">
        <f t="shared" si="64"/>
        <v>#REF!</v>
      </c>
      <c r="EF107" s="41" t="e">
        <f t="shared" si="77"/>
        <v>#REF!</v>
      </c>
      <c r="EG107" s="41" t="e">
        <f t="shared" si="77"/>
        <v>#REF!</v>
      </c>
      <c r="EH107" s="41" t="e">
        <f t="shared" si="77"/>
        <v>#REF!</v>
      </c>
      <c r="EI107" s="41" t="e">
        <f t="shared" si="77"/>
        <v>#REF!</v>
      </c>
      <c r="EJ107" s="41" t="e">
        <f t="shared" si="77"/>
        <v>#REF!</v>
      </c>
      <c r="EK107" s="41" t="e">
        <f t="shared" si="77"/>
        <v>#REF!</v>
      </c>
      <c r="EL107" s="41" t="e">
        <f t="shared" si="77"/>
        <v>#REF!</v>
      </c>
      <c r="EM107" s="41" t="e">
        <f t="shared" si="77"/>
        <v>#REF!</v>
      </c>
      <c r="EN107" s="41" t="e">
        <f t="shared" si="77"/>
        <v>#REF!</v>
      </c>
      <c r="EO107" s="41" t="e">
        <f t="shared" si="77"/>
        <v>#REF!</v>
      </c>
      <c r="EP107" s="41" t="e">
        <f t="shared" si="77"/>
        <v>#REF!</v>
      </c>
      <c r="EQ107" s="41" t="e">
        <f t="shared" si="77"/>
        <v>#REF!</v>
      </c>
      <c r="ER107" s="41" t="e">
        <f t="shared" si="77"/>
        <v>#REF!</v>
      </c>
      <c r="ES107" s="41" t="e">
        <f t="shared" si="86"/>
        <v>#REF!</v>
      </c>
      <c r="ET107" s="41" t="e">
        <f t="shared" si="86"/>
        <v>#REF!</v>
      </c>
      <c r="EU107" s="41" t="e">
        <f t="shared" si="86"/>
        <v>#REF!</v>
      </c>
      <c r="EV107" s="41" t="e">
        <f t="shared" si="86"/>
        <v>#REF!</v>
      </c>
      <c r="EW107" s="41" t="e">
        <f t="shared" si="78"/>
        <v>#REF!</v>
      </c>
      <c r="EX107" s="41" t="e">
        <f t="shared" si="78"/>
        <v>#REF!</v>
      </c>
      <c r="EY107" s="41" t="e">
        <f t="shared" si="78"/>
        <v>#REF!</v>
      </c>
      <c r="EZ107" s="41" t="e">
        <f t="shared" si="78"/>
        <v>#REF!</v>
      </c>
      <c r="FA107" s="41" t="e">
        <f t="shared" si="78"/>
        <v>#REF!</v>
      </c>
      <c r="FB107" s="41" t="e">
        <f t="shared" si="65"/>
        <v>#REF!</v>
      </c>
      <c r="FC107" s="41" t="e">
        <f t="shared" si="65"/>
        <v>#REF!</v>
      </c>
      <c r="FD107" s="41" t="e">
        <f t="shared" si="65"/>
        <v>#REF!</v>
      </c>
      <c r="FE107" s="41" t="e">
        <f t="shared" si="65"/>
        <v>#REF!</v>
      </c>
      <c r="FF107" s="41" t="e">
        <f t="shared" si="65"/>
        <v>#REF!</v>
      </c>
      <c r="FG107" s="41" t="e">
        <f t="shared" si="65"/>
        <v>#REF!</v>
      </c>
      <c r="FH107" s="41" t="e">
        <f t="shared" si="65"/>
        <v>#REF!</v>
      </c>
      <c r="FI107" s="41" t="e">
        <f t="shared" si="65"/>
        <v>#REF!</v>
      </c>
      <c r="FJ107" s="41" t="e">
        <f t="shared" si="65"/>
        <v>#REF!</v>
      </c>
      <c r="FK107" s="41" t="e">
        <f t="shared" si="65"/>
        <v>#REF!</v>
      </c>
      <c r="FL107" s="41" t="e">
        <f t="shared" si="79"/>
        <v>#REF!</v>
      </c>
      <c r="FM107" s="41" t="e">
        <f t="shared" si="79"/>
        <v>#REF!</v>
      </c>
      <c r="FN107" s="41" t="e">
        <f t="shared" si="79"/>
        <v>#REF!</v>
      </c>
      <c r="FO107" s="41" t="e">
        <f t="shared" si="79"/>
        <v>#REF!</v>
      </c>
      <c r="FP107" s="41" t="e">
        <f t="shared" si="79"/>
        <v>#REF!</v>
      </c>
      <c r="FQ107" s="41" t="e">
        <f t="shared" si="79"/>
        <v>#REF!</v>
      </c>
      <c r="FR107" s="41" t="e">
        <f t="shared" si="79"/>
        <v>#REF!</v>
      </c>
      <c r="FS107" s="41" t="e">
        <f t="shared" si="79"/>
        <v>#REF!</v>
      </c>
      <c r="FT107" s="41" t="e">
        <f t="shared" si="79"/>
        <v>#REF!</v>
      </c>
      <c r="FU107" s="41" t="e">
        <f t="shared" si="79"/>
        <v>#REF!</v>
      </c>
      <c r="FV107" s="41" t="e">
        <f t="shared" si="79"/>
        <v>#REF!</v>
      </c>
      <c r="FW107" s="41" t="e">
        <f t="shared" si="79"/>
        <v>#REF!</v>
      </c>
      <c r="FX107" s="41" t="e">
        <f t="shared" si="79"/>
        <v>#REF!</v>
      </c>
      <c r="FY107" s="41" t="e">
        <f t="shared" si="87"/>
        <v>#REF!</v>
      </c>
      <c r="FZ107" s="41" t="e">
        <f t="shared" si="87"/>
        <v>#REF!</v>
      </c>
      <c r="GA107" s="41" t="e">
        <f t="shared" si="87"/>
        <v>#REF!</v>
      </c>
      <c r="GB107" s="41" t="e">
        <f t="shared" si="87"/>
        <v>#REF!</v>
      </c>
      <c r="GC107" s="41" t="e">
        <f t="shared" si="80"/>
        <v>#REF!</v>
      </c>
      <c r="GD107" s="41" t="e">
        <f t="shared" si="80"/>
        <v>#REF!</v>
      </c>
      <c r="GE107" s="41" t="e">
        <f t="shared" si="80"/>
        <v>#REF!</v>
      </c>
      <c r="GF107" s="41" t="e">
        <f t="shared" si="80"/>
        <v>#REF!</v>
      </c>
      <c r="GG107" s="41" t="e">
        <f t="shared" si="80"/>
        <v>#REF!</v>
      </c>
      <c r="GH107" s="41" t="e">
        <f t="shared" si="66"/>
        <v>#REF!</v>
      </c>
      <c r="GI107" s="41" t="e">
        <f t="shared" si="66"/>
        <v>#REF!</v>
      </c>
      <c r="GJ107" s="41" t="e">
        <f t="shared" si="66"/>
        <v>#REF!</v>
      </c>
      <c r="GK107" s="41" t="e">
        <f t="shared" si="66"/>
        <v>#REF!</v>
      </c>
      <c r="GL107" s="41" t="e">
        <f t="shared" si="66"/>
        <v>#REF!</v>
      </c>
      <c r="GM107" s="41" t="e">
        <f t="shared" si="89"/>
        <v>#REF!</v>
      </c>
      <c r="GN107" s="41" t="e">
        <f t="shared" si="89"/>
        <v>#REF!</v>
      </c>
      <c r="GO107" s="41" t="e">
        <f t="shared" si="89"/>
        <v>#REF!</v>
      </c>
      <c r="GP107" s="41" t="e">
        <f t="shared" si="89"/>
        <v>#REF!</v>
      </c>
      <c r="GQ107" s="41" t="e">
        <f t="shared" si="89"/>
        <v>#REF!</v>
      </c>
      <c r="GR107" s="41" t="e">
        <f t="shared" si="89"/>
        <v>#REF!</v>
      </c>
      <c r="GS107" s="41" t="e">
        <f t="shared" si="89"/>
        <v>#REF!</v>
      </c>
      <c r="GT107" s="41" t="e">
        <f t="shared" si="82"/>
        <v>#REF!</v>
      </c>
      <c r="GU107" s="41" t="e">
        <f t="shared" si="82"/>
        <v>#REF!</v>
      </c>
      <c r="GV107" s="41" t="e">
        <f t="shared" si="82"/>
        <v>#REF!</v>
      </c>
      <c r="GW107" s="41" t="e">
        <f t="shared" si="82"/>
        <v>#REF!</v>
      </c>
      <c r="GX107" s="41" t="e">
        <f t="shared" si="82"/>
        <v>#REF!</v>
      </c>
      <c r="GY107" s="41" t="e">
        <f t="shared" si="82"/>
        <v>#REF!</v>
      </c>
      <c r="GZ107" s="41" t="e">
        <f t="shared" si="82"/>
        <v>#REF!</v>
      </c>
      <c r="HA107" s="41" t="e">
        <f t="shared" si="82"/>
        <v>#REF!</v>
      </c>
      <c r="HB107" s="41" t="e">
        <f t="shared" si="82"/>
        <v>#REF!</v>
      </c>
      <c r="HC107" s="41" t="e">
        <f t="shared" si="82"/>
        <v>#REF!</v>
      </c>
      <c r="HD107" s="41" t="e">
        <f t="shared" si="82"/>
        <v>#REF!</v>
      </c>
      <c r="HE107" s="41" t="e">
        <f t="shared" si="82"/>
        <v>#REF!</v>
      </c>
      <c r="HF107" s="41" t="e">
        <f t="shared" si="82"/>
        <v>#REF!</v>
      </c>
      <c r="HG107" s="41" t="e">
        <f t="shared" si="82"/>
        <v>#REF!</v>
      </c>
      <c r="HH107" s="41" t="e">
        <f t="shared" si="91"/>
        <v>#REF!</v>
      </c>
      <c r="HI107" s="41" t="e">
        <f t="shared" si="91"/>
        <v>#REF!</v>
      </c>
      <c r="HJ107" s="41" t="e">
        <f t="shared" si="91"/>
        <v>#REF!</v>
      </c>
    </row>
    <row r="108" spans="1:218" ht="14.4" x14ac:dyDescent="0.3">
      <c r="A108" s="42">
        <v>105</v>
      </c>
      <c r="B108" s="43" t="e">
        <f>'CMM1 - AUX CALC'!$DB$67</f>
        <v>#REF!</v>
      </c>
      <c r="DC108" s="41" t="e">
        <f>$B108/(_xlfn.SINGLE(PrazoConcessao)*12-DC$3+1)</f>
        <v>#REF!</v>
      </c>
      <c r="DD108" s="41" t="e">
        <f t="shared" si="90"/>
        <v>#REF!</v>
      </c>
      <c r="DE108" s="41" t="e">
        <f t="shared" si="90"/>
        <v>#REF!</v>
      </c>
      <c r="DF108" s="41" t="e">
        <f t="shared" si="90"/>
        <v>#REF!</v>
      </c>
      <c r="DG108" s="41" t="e">
        <f t="shared" si="90"/>
        <v>#REF!</v>
      </c>
      <c r="DH108" s="41" t="e">
        <f t="shared" si="90"/>
        <v>#REF!</v>
      </c>
      <c r="DI108" s="41" t="e">
        <f t="shared" si="90"/>
        <v>#REF!</v>
      </c>
      <c r="DJ108" s="41" t="e">
        <f t="shared" si="90"/>
        <v>#REF!</v>
      </c>
      <c r="DK108" s="41" t="e">
        <f t="shared" si="90"/>
        <v>#REF!</v>
      </c>
      <c r="DL108" s="41" t="e">
        <f t="shared" si="88"/>
        <v>#REF!</v>
      </c>
      <c r="DM108" s="41" t="e">
        <f t="shared" si="85"/>
        <v>#REF!</v>
      </c>
      <c r="DN108" s="41" t="e">
        <f t="shared" si="85"/>
        <v>#REF!</v>
      </c>
      <c r="DO108" s="41" t="e">
        <f t="shared" si="85"/>
        <v>#REF!</v>
      </c>
      <c r="DP108" s="41" t="e">
        <f t="shared" si="85"/>
        <v>#REF!</v>
      </c>
      <c r="DQ108" s="41" t="e">
        <f t="shared" si="76"/>
        <v>#REF!</v>
      </c>
      <c r="DR108" s="41" t="e">
        <f t="shared" si="76"/>
        <v>#REF!</v>
      </c>
      <c r="DS108" s="41" t="e">
        <f t="shared" si="76"/>
        <v>#REF!</v>
      </c>
      <c r="DT108" s="41" t="e">
        <f t="shared" si="76"/>
        <v>#REF!</v>
      </c>
      <c r="DU108" s="41" t="e">
        <f t="shared" si="76"/>
        <v>#REF!</v>
      </c>
      <c r="DV108" s="41" t="e">
        <f t="shared" si="64"/>
        <v>#REF!</v>
      </c>
      <c r="DW108" s="41" t="e">
        <f t="shared" si="64"/>
        <v>#REF!</v>
      </c>
      <c r="DX108" s="41" t="e">
        <f t="shared" si="64"/>
        <v>#REF!</v>
      </c>
      <c r="DY108" s="41" t="e">
        <f t="shared" si="64"/>
        <v>#REF!</v>
      </c>
      <c r="DZ108" s="41" t="e">
        <f t="shared" si="64"/>
        <v>#REF!</v>
      </c>
      <c r="EA108" s="41" t="e">
        <f t="shared" si="64"/>
        <v>#REF!</v>
      </c>
      <c r="EB108" s="41" t="e">
        <f t="shared" si="64"/>
        <v>#REF!</v>
      </c>
      <c r="EC108" s="41" t="e">
        <f t="shared" si="64"/>
        <v>#REF!</v>
      </c>
      <c r="ED108" s="41" t="e">
        <f t="shared" si="64"/>
        <v>#REF!</v>
      </c>
      <c r="EE108" s="41" t="e">
        <f t="shared" si="64"/>
        <v>#REF!</v>
      </c>
      <c r="EF108" s="41" t="e">
        <f t="shared" si="77"/>
        <v>#REF!</v>
      </c>
      <c r="EG108" s="41" t="e">
        <f t="shared" si="77"/>
        <v>#REF!</v>
      </c>
      <c r="EH108" s="41" t="e">
        <f t="shared" si="77"/>
        <v>#REF!</v>
      </c>
      <c r="EI108" s="41" t="e">
        <f t="shared" si="77"/>
        <v>#REF!</v>
      </c>
      <c r="EJ108" s="41" t="e">
        <f t="shared" si="77"/>
        <v>#REF!</v>
      </c>
      <c r="EK108" s="41" t="e">
        <f t="shared" si="77"/>
        <v>#REF!</v>
      </c>
      <c r="EL108" s="41" t="e">
        <f t="shared" si="77"/>
        <v>#REF!</v>
      </c>
      <c r="EM108" s="41" t="e">
        <f t="shared" si="77"/>
        <v>#REF!</v>
      </c>
      <c r="EN108" s="41" t="e">
        <f t="shared" si="77"/>
        <v>#REF!</v>
      </c>
      <c r="EO108" s="41" t="e">
        <f t="shared" si="77"/>
        <v>#REF!</v>
      </c>
      <c r="EP108" s="41" t="e">
        <f t="shared" si="77"/>
        <v>#REF!</v>
      </c>
      <c r="EQ108" s="41" t="e">
        <f t="shared" si="77"/>
        <v>#REF!</v>
      </c>
      <c r="ER108" s="41" t="e">
        <f t="shared" si="77"/>
        <v>#REF!</v>
      </c>
      <c r="ES108" s="41" t="e">
        <f t="shared" si="86"/>
        <v>#REF!</v>
      </c>
      <c r="ET108" s="41" t="e">
        <f t="shared" si="86"/>
        <v>#REF!</v>
      </c>
      <c r="EU108" s="41" t="e">
        <f t="shared" si="86"/>
        <v>#REF!</v>
      </c>
      <c r="EV108" s="41" t="e">
        <f t="shared" si="86"/>
        <v>#REF!</v>
      </c>
      <c r="EW108" s="41" t="e">
        <f t="shared" si="78"/>
        <v>#REF!</v>
      </c>
      <c r="EX108" s="41" t="e">
        <f t="shared" si="78"/>
        <v>#REF!</v>
      </c>
      <c r="EY108" s="41" t="e">
        <f t="shared" si="78"/>
        <v>#REF!</v>
      </c>
      <c r="EZ108" s="41" t="e">
        <f t="shared" si="78"/>
        <v>#REF!</v>
      </c>
      <c r="FA108" s="41" t="e">
        <f t="shared" si="78"/>
        <v>#REF!</v>
      </c>
      <c r="FB108" s="41" t="e">
        <f t="shared" si="65"/>
        <v>#REF!</v>
      </c>
      <c r="FC108" s="41" t="e">
        <f t="shared" si="65"/>
        <v>#REF!</v>
      </c>
      <c r="FD108" s="41" t="e">
        <f t="shared" si="65"/>
        <v>#REF!</v>
      </c>
      <c r="FE108" s="41" t="e">
        <f t="shared" si="65"/>
        <v>#REF!</v>
      </c>
      <c r="FF108" s="41" t="e">
        <f t="shared" si="65"/>
        <v>#REF!</v>
      </c>
      <c r="FG108" s="41" t="e">
        <f t="shared" si="65"/>
        <v>#REF!</v>
      </c>
      <c r="FH108" s="41" t="e">
        <f t="shared" si="65"/>
        <v>#REF!</v>
      </c>
      <c r="FI108" s="41" t="e">
        <f t="shared" si="65"/>
        <v>#REF!</v>
      </c>
      <c r="FJ108" s="41" t="e">
        <f t="shared" si="65"/>
        <v>#REF!</v>
      </c>
      <c r="FK108" s="41" t="e">
        <f t="shared" si="65"/>
        <v>#REF!</v>
      </c>
      <c r="FL108" s="41" t="e">
        <f t="shared" si="79"/>
        <v>#REF!</v>
      </c>
      <c r="FM108" s="41" t="e">
        <f t="shared" si="79"/>
        <v>#REF!</v>
      </c>
      <c r="FN108" s="41" t="e">
        <f t="shared" si="79"/>
        <v>#REF!</v>
      </c>
      <c r="FO108" s="41" t="e">
        <f t="shared" si="79"/>
        <v>#REF!</v>
      </c>
      <c r="FP108" s="41" t="e">
        <f t="shared" si="79"/>
        <v>#REF!</v>
      </c>
      <c r="FQ108" s="41" t="e">
        <f t="shared" si="79"/>
        <v>#REF!</v>
      </c>
      <c r="FR108" s="41" t="e">
        <f t="shared" si="79"/>
        <v>#REF!</v>
      </c>
      <c r="FS108" s="41" t="e">
        <f t="shared" si="79"/>
        <v>#REF!</v>
      </c>
      <c r="FT108" s="41" t="e">
        <f t="shared" si="79"/>
        <v>#REF!</v>
      </c>
      <c r="FU108" s="41" t="e">
        <f t="shared" si="79"/>
        <v>#REF!</v>
      </c>
      <c r="FV108" s="41" t="e">
        <f t="shared" si="79"/>
        <v>#REF!</v>
      </c>
      <c r="FW108" s="41" t="e">
        <f t="shared" si="79"/>
        <v>#REF!</v>
      </c>
      <c r="FX108" s="41" t="e">
        <f t="shared" si="79"/>
        <v>#REF!</v>
      </c>
      <c r="FY108" s="41" t="e">
        <f t="shared" si="87"/>
        <v>#REF!</v>
      </c>
      <c r="FZ108" s="41" t="e">
        <f t="shared" si="87"/>
        <v>#REF!</v>
      </c>
      <c r="GA108" s="41" t="e">
        <f t="shared" si="87"/>
        <v>#REF!</v>
      </c>
      <c r="GB108" s="41" t="e">
        <f t="shared" si="87"/>
        <v>#REF!</v>
      </c>
      <c r="GC108" s="41" t="e">
        <f t="shared" si="80"/>
        <v>#REF!</v>
      </c>
      <c r="GD108" s="41" t="e">
        <f t="shared" si="80"/>
        <v>#REF!</v>
      </c>
      <c r="GE108" s="41" t="e">
        <f t="shared" si="80"/>
        <v>#REF!</v>
      </c>
      <c r="GF108" s="41" t="e">
        <f t="shared" si="80"/>
        <v>#REF!</v>
      </c>
      <c r="GG108" s="41" t="e">
        <f t="shared" si="80"/>
        <v>#REF!</v>
      </c>
      <c r="GH108" s="41" t="e">
        <f t="shared" si="66"/>
        <v>#REF!</v>
      </c>
      <c r="GI108" s="41" t="e">
        <f t="shared" si="66"/>
        <v>#REF!</v>
      </c>
      <c r="GJ108" s="41" t="e">
        <f t="shared" si="66"/>
        <v>#REF!</v>
      </c>
      <c r="GK108" s="41" t="e">
        <f t="shared" si="66"/>
        <v>#REF!</v>
      </c>
      <c r="GL108" s="41" t="e">
        <f t="shared" si="66"/>
        <v>#REF!</v>
      </c>
      <c r="GM108" s="41" t="e">
        <f t="shared" si="89"/>
        <v>#REF!</v>
      </c>
      <c r="GN108" s="41" t="e">
        <f t="shared" si="89"/>
        <v>#REF!</v>
      </c>
      <c r="GO108" s="41" t="e">
        <f t="shared" si="89"/>
        <v>#REF!</v>
      </c>
      <c r="GP108" s="41" t="e">
        <f t="shared" si="89"/>
        <v>#REF!</v>
      </c>
      <c r="GQ108" s="41" t="e">
        <f t="shared" si="89"/>
        <v>#REF!</v>
      </c>
      <c r="GR108" s="41" t="e">
        <f t="shared" si="89"/>
        <v>#REF!</v>
      </c>
      <c r="GS108" s="41" t="e">
        <f t="shared" si="89"/>
        <v>#REF!</v>
      </c>
      <c r="GT108" s="41" t="e">
        <f t="shared" si="82"/>
        <v>#REF!</v>
      </c>
      <c r="GU108" s="41" t="e">
        <f t="shared" si="82"/>
        <v>#REF!</v>
      </c>
      <c r="GV108" s="41" t="e">
        <f t="shared" si="82"/>
        <v>#REF!</v>
      </c>
      <c r="GW108" s="41" t="e">
        <f t="shared" si="82"/>
        <v>#REF!</v>
      </c>
      <c r="GX108" s="41" t="e">
        <f t="shared" si="82"/>
        <v>#REF!</v>
      </c>
      <c r="GY108" s="41" t="e">
        <f t="shared" si="82"/>
        <v>#REF!</v>
      </c>
      <c r="GZ108" s="41" t="e">
        <f t="shared" si="82"/>
        <v>#REF!</v>
      </c>
      <c r="HA108" s="41" t="e">
        <f t="shared" si="82"/>
        <v>#REF!</v>
      </c>
      <c r="HB108" s="41" t="e">
        <f t="shared" si="82"/>
        <v>#REF!</v>
      </c>
      <c r="HC108" s="41" t="e">
        <f t="shared" si="82"/>
        <v>#REF!</v>
      </c>
      <c r="HD108" s="41" t="e">
        <f t="shared" si="82"/>
        <v>#REF!</v>
      </c>
      <c r="HE108" s="41" t="e">
        <f t="shared" si="82"/>
        <v>#REF!</v>
      </c>
      <c r="HF108" s="41" t="e">
        <f t="shared" si="82"/>
        <v>#REF!</v>
      </c>
      <c r="HG108" s="41" t="e">
        <f t="shared" si="82"/>
        <v>#REF!</v>
      </c>
      <c r="HH108" s="41" t="e">
        <f t="shared" si="91"/>
        <v>#REF!</v>
      </c>
      <c r="HI108" s="41" t="e">
        <f t="shared" si="91"/>
        <v>#REF!</v>
      </c>
      <c r="HJ108" s="41" t="e">
        <f t="shared" si="91"/>
        <v>#REF!</v>
      </c>
    </row>
    <row r="109" spans="1:218" ht="14.4" x14ac:dyDescent="0.3">
      <c r="A109" s="42">
        <v>106</v>
      </c>
      <c r="B109" s="43" t="e">
        <f>'CMM1 - AUX CALC'!$DC$67</f>
        <v>#REF!</v>
      </c>
      <c r="DD109" s="41" t="e">
        <f>$B109/(_xlfn.SINGLE(PrazoConcessao)*12-DD$3+1)</f>
        <v>#REF!</v>
      </c>
      <c r="DE109" s="41" t="e">
        <f t="shared" si="90"/>
        <v>#REF!</v>
      </c>
      <c r="DF109" s="41" t="e">
        <f t="shared" si="90"/>
        <v>#REF!</v>
      </c>
      <c r="DG109" s="41" t="e">
        <f t="shared" si="90"/>
        <v>#REF!</v>
      </c>
      <c r="DH109" s="41" t="e">
        <f t="shared" si="90"/>
        <v>#REF!</v>
      </c>
      <c r="DI109" s="41" t="e">
        <f t="shared" si="90"/>
        <v>#REF!</v>
      </c>
      <c r="DJ109" s="41" t="e">
        <f t="shared" si="90"/>
        <v>#REF!</v>
      </c>
      <c r="DK109" s="41" t="e">
        <f t="shared" si="90"/>
        <v>#REF!</v>
      </c>
      <c r="DL109" s="41" t="e">
        <f t="shared" si="88"/>
        <v>#REF!</v>
      </c>
      <c r="DM109" s="41" t="e">
        <f t="shared" si="85"/>
        <v>#REF!</v>
      </c>
      <c r="DN109" s="41" t="e">
        <f t="shared" si="85"/>
        <v>#REF!</v>
      </c>
      <c r="DO109" s="41" t="e">
        <f t="shared" si="85"/>
        <v>#REF!</v>
      </c>
      <c r="DP109" s="41" t="e">
        <f t="shared" si="85"/>
        <v>#REF!</v>
      </c>
      <c r="DQ109" s="41" t="e">
        <f t="shared" si="76"/>
        <v>#REF!</v>
      </c>
      <c r="DR109" s="41" t="e">
        <f t="shared" si="76"/>
        <v>#REF!</v>
      </c>
      <c r="DS109" s="41" t="e">
        <f t="shared" si="76"/>
        <v>#REF!</v>
      </c>
      <c r="DT109" s="41" t="e">
        <f t="shared" si="76"/>
        <v>#REF!</v>
      </c>
      <c r="DU109" s="41" t="e">
        <f t="shared" si="76"/>
        <v>#REF!</v>
      </c>
      <c r="DV109" s="41" t="e">
        <f t="shared" si="64"/>
        <v>#REF!</v>
      </c>
      <c r="DW109" s="41" t="e">
        <f t="shared" si="64"/>
        <v>#REF!</v>
      </c>
      <c r="DX109" s="41" t="e">
        <f t="shared" si="64"/>
        <v>#REF!</v>
      </c>
      <c r="DY109" s="41" t="e">
        <f t="shared" si="64"/>
        <v>#REF!</v>
      </c>
      <c r="DZ109" s="41" t="e">
        <f t="shared" si="64"/>
        <v>#REF!</v>
      </c>
      <c r="EA109" s="41" t="e">
        <f t="shared" si="64"/>
        <v>#REF!</v>
      </c>
      <c r="EB109" s="41" t="e">
        <f t="shared" si="64"/>
        <v>#REF!</v>
      </c>
      <c r="EC109" s="41" t="e">
        <f t="shared" si="64"/>
        <v>#REF!</v>
      </c>
      <c r="ED109" s="41" t="e">
        <f t="shared" si="64"/>
        <v>#REF!</v>
      </c>
      <c r="EE109" s="41" t="e">
        <f t="shared" si="64"/>
        <v>#REF!</v>
      </c>
      <c r="EF109" s="41" t="e">
        <f t="shared" si="77"/>
        <v>#REF!</v>
      </c>
      <c r="EG109" s="41" t="e">
        <f t="shared" si="77"/>
        <v>#REF!</v>
      </c>
      <c r="EH109" s="41" t="e">
        <f t="shared" si="77"/>
        <v>#REF!</v>
      </c>
      <c r="EI109" s="41" t="e">
        <f t="shared" si="77"/>
        <v>#REF!</v>
      </c>
      <c r="EJ109" s="41" t="e">
        <f t="shared" si="77"/>
        <v>#REF!</v>
      </c>
      <c r="EK109" s="41" t="e">
        <f t="shared" si="77"/>
        <v>#REF!</v>
      </c>
      <c r="EL109" s="41" t="e">
        <f t="shared" si="77"/>
        <v>#REF!</v>
      </c>
      <c r="EM109" s="41" t="e">
        <f t="shared" si="77"/>
        <v>#REF!</v>
      </c>
      <c r="EN109" s="41" t="e">
        <f t="shared" si="77"/>
        <v>#REF!</v>
      </c>
      <c r="EO109" s="41" t="e">
        <f t="shared" si="77"/>
        <v>#REF!</v>
      </c>
      <c r="EP109" s="41" t="e">
        <f t="shared" si="77"/>
        <v>#REF!</v>
      </c>
      <c r="EQ109" s="41" t="e">
        <f t="shared" si="77"/>
        <v>#REF!</v>
      </c>
      <c r="ER109" s="41" t="e">
        <f t="shared" si="77"/>
        <v>#REF!</v>
      </c>
      <c r="ES109" s="41" t="e">
        <f t="shared" si="86"/>
        <v>#REF!</v>
      </c>
      <c r="ET109" s="41" t="e">
        <f t="shared" si="86"/>
        <v>#REF!</v>
      </c>
      <c r="EU109" s="41" t="e">
        <f t="shared" si="86"/>
        <v>#REF!</v>
      </c>
      <c r="EV109" s="41" t="e">
        <f t="shared" si="86"/>
        <v>#REF!</v>
      </c>
      <c r="EW109" s="41" t="e">
        <f t="shared" si="78"/>
        <v>#REF!</v>
      </c>
      <c r="EX109" s="41" t="e">
        <f t="shared" si="78"/>
        <v>#REF!</v>
      </c>
      <c r="EY109" s="41" t="e">
        <f t="shared" si="78"/>
        <v>#REF!</v>
      </c>
      <c r="EZ109" s="41" t="e">
        <f t="shared" si="78"/>
        <v>#REF!</v>
      </c>
      <c r="FA109" s="41" t="e">
        <f t="shared" si="78"/>
        <v>#REF!</v>
      </c>
      <c r="FB109" s="41" t="e">
        <f t="shared" si="65"/>
        <v>#REF!</v>
      </c>
      <c r="FC109" s="41" t="e">
        <f t="shared" si="65"/>
        <v>#REF!</v>
      </c>
      <c r="FD109" s="41" t="e">
        <f t="shared" si="65"/>
        <v>#REF!</v>
      </c>
      <c r="FE109" s="41" t="e">
        <f t="shared" si="65"/>
        <v>#REF!</v>
      </c>
      <c r="FF109" s="41" t="e">
        <f t="shared" si="65"/>
        <v>#REF!</v>
      </c>
      <c r="FG109" s="41" t="e">
        <f t="shared" si="65"/>
        <v>#REF!</v>
      </c>
      <c r="FH109" s="41" t="e">
        <f t="shared" si="65"/>
        <v>#REF!</v>
      </c>
      <c r="FI109" s="41" t="e">
        <f t="shared" si="65"/>
        <v>#REF!</v>
      </c>
      <c r="FJ109" s="41" t="e">
        <f t="shared" si="65"/>
        <v>#REF!</v>
      </c>
      <c r="FK109" s="41" t="e">
        <f t="shared" si="65"/>
        <v>#REF!</v>
      </c>
      <c r="FL109" s="41" t="e">
        <f t="shared" si="79"/>
        <v>#REF!</v>
      </c>
      <c r="FM109" s="41" t="e">
        <f t="shared" si="79"/>
        <v>#REF!</v>
      </c>
      <c r="FN109" s="41" t="e">
        <f t="shared" si="79"/>
        <v>#REF!</v>
      </c>
      <c r="FO109" s="41" t="e">
        <f t="shared" si="79"/>
        <v>#REF!</v>
      </c>
      <c r="FP109" s="41" t="e">
        <f t="shared" si="79"/>
        <v>#REF!</v>
      </c>
      <c r="FQ109" s="41" t="e">
        <f t="shared" si="79"/>
        <v>#REF!</v>
      </c>
      <c r="FR109" s="41" t="e">
        <f t="shared" si="79"/>
        <v>#REF!</v>
      </c>
      <c r="FS109" s="41" t="e">
        <f t="shared" si="79"/>
        <v>#REF!</v>
      </c>
      <c r="FT109" s="41" t="e">
        <f t="shared" si="79"/>
        <v>#REF!</v>
      </c>
      <c r="FU109" s="41" t="e">
        <f t="shared" si="79"/>
        <v>#REF!</v>
      </c>
      <c r="FV109" s="41" t="e">
        <f t="shared" si="79"/>
        <v>#REF!</v>
      </c>
      <c r="FW109" s="41" t="e">
        <f t="shared" si="79"/>
        <v>#REF!</v>
      </c>
      <c r="FX109" s="41" t="e">
        <f t="shared" si="79"/>
        <v>#REF!</v>
      </c>
      <c r="FY109" s="41" t="e">
        <f t="shared" si="87"/>
        <v>#REF!</v>
      </c>
      <c r="FZ109" s="41" t="e">
        <f t="shared" si="87"/>
        <v>#REF!</v>
      </c>
      <c r="GA109" s="41" t="e">
        <f t="shared" si="87"/>
        <v>#REF!</v>
      </c>
      <c r="GB109" s="41" t="e">
        <f t="shared" si="87"/>
        <v>#REF!</v>
      </c>
      <c r="GC109" s="41" t="e">
        <f t="shared" si="80"/>
        <v>#REF!</v>
      </c>
      <c r="GD109" s="41" t="e">
        <f t="shared" si="80"/>
        <v>#REF!</v>
      </c>
      <c r="GE109" s="41" t="e">
        <f t="shared" si="80"/>
        <v>#REF!</v>
      </c>
      <c r="GF109" s="41" t="e">
        <f t="shared" si="80"/>
        <v>#REF!</v>
      </c>
      <c r="GG109" s="41" t="e">
        <f t="shared" si="80"/>
        <v>#REF!</v>
      </c>
      <c r="GH109" s="41" t="e">
        <f t="shared" si="66"/>
        <v>#REF!</v>
      </c>
      <c r="GI109" s="41" t="e">
        <f t="shared" si="66"/>
        <v>#REF!</v>
      </c>
      <c r="GJ109" s="41" t="e">
        <f t="shared" si="66"/>
        <v>#REF!</v>
      </c>
      <c r="GK109" s="41" t="e">
        <f t="shared" si="66"/>
        <v>#REF!</v>
      </c>
      <c r="GL109" s="41" t="e">
        <f t="shared" si="66"/>
        <v>#REF!</v>
      </c>
      <c r="GM109" s="41" t="e">
        <f t="shared" si="89"/>
        <v>#REF!</v>
      </c>
      <c r="GN109" s="41" t="e">
        <f t="shared" si="89"/>
        <v>#REF!</v>
      </c>
      <c r="GO109" s="41" t="e">
        <f t="shared" si="89"/>
        <v>#REF!</v>
      </c>
      <c r="GP109" s="41" t="e">
        <f t="shared" si="89"/>
        <v>#REF!</v>
      </c>
      <c r="GQ109" s="41" t="e">
        <f t="shared" si="89"/>
        <v>#REF!</v>
      </c>
      <c r="GR109" s="41" t="e">
        <f t="shared" si="89"/>
        <v>#REF!</v>
      </c>
      <c r="GS109" s="41" t="e">
        <f t="shared" si="89"/>
        <v>#REF!</v>
      </c>
      <c r="GT109" s="41" t="e">
        <f t="shared" si="82"/>
        <v>#REF!</v>
      </c>
      <c r="GU109" s="41" t="e">
        <f t="shared" si="82"/>
        <v>#REF!</v>
      </c>
      <c r="GV109" s="41" t="e">
        <f t="shared" si="82"/>
        <v>#REF!</v>
      </c>
      <c r="GW109" s="41" t="e">
        <f t="shared" si="82"/>
        <v>#REF!</v>
      </c>
      <c r="GX109" s="41" t="e">
        <f t="shared" si="82"/>
        <v>#REF!</v>
      </c>
      <c r="GY109" s="41" t="e">
        <f t="shared" si="82"/>
        <v>#REF!</v>
      </c>
      <c r="GZ109" s="41" t="e">
        <f t="shared" si="82"/>
        <v>#REF!</v>
      </c>
      <c r="HA109" s="41" t="e">
        <f t="shared" si="82"/>
        <v>#REF!</v>
      </c>
      <c r="HB109" s="41" t="e">
        <f t="shared" si="82"/>
        <v>#REF!</v>
      </c>
      <c r="HC109" s="41" t="e">
        <f t="shared" si="82"/>
        <v>#REF!</v>
      </c>
      <c r="HD109" s="41" t="e">
        <f t="shared" si="82"/>
        <v>#REF!</v>
      </c>
      <c r="HE109" s="41" t="e">
        <f t="shared" si="82"/>
        <v>#REF!</v>
      </c>
      <c r="HF109" s="41" t="e">
        <f t="shared" si="82"/>
        <v>#REF!</v>
      </c>
      <c r="HG109" s="41" t="e">
        <f t="shared" si="82"/>
        <v>#REF!</v>
      </c>
      <c r="HH109" s="41" t="e">
        <f t="shared" si="91"/>
        <v>#REF!</v>
      </c>
      <c r="HI109" s="41" t="e">
        <f t="shared" si="91"/>
        <v>#REF!</v>
      </c>
      <c r="HJ109" s="41" t="e">
        <f t="shared" si="91"/>
        <v>#REF!</v>
      </c>
    </row>
    <row r="110" spans="1:218" ht="14.4" x14ac:dyDescent="0.3">
      <c r="A110" s="42">
        <v>107</v>
      </c>
      <c r="B110" s="43" t="e">
        <f>'CMM1 - AUX CALC'!$DD$67</f>
        <v>#REF!</v>
      </c>
      <c r="DE110" s="41" t="e">
        <f>$B110/(_xlfn.SINGLE(PrazoConcessao)*12-DE$3+1)</f>
        <v>#REF!</v>
      </c>
      <c r="DF110" s="41" t="e">
        <f t="shared" si="90"/>
        <v>#REF!</v>
      </c>
      <c r="DG110" s="41" t="e">
        <f t="shared" si="90"/>
        <v>#REF!</v>
      </c>
      <c r="DH110" s="41" t="e">
        <f t="shared" si="90"/>
        <v>#REF!</v>
      </c>
      <c r="DI110" s="41" t="e">
        <f t="shared" si="90"/>
        <v>#REF!</v>
      </c>
      <c r="DJ110" s="41" t="e">
        <f t="shared" si="90"/>
        <v>#REF!</v>
      </c>
      <c r="DK110" s="41" t="e">
        <f t="shared" si="90"/>
        <v>#REF!</v>
      </c>
      <c r="DL110" s="41" t="e">
        <f t="shared" si="88"/>
        <v>#REF!</v>
      </c>
      <c r="DM110" s="41" t="e">
        <f t="shared" si="85"/>
        <v>#REF!</v>
      </c>
      <c r="DN110" s="41" t="e">
        <f t="shared" si="85"/>
        <v>#REF!</v>
      </c>
      <c r="DO110" s="41" t="e">
        <f t="shared" si="85"/>
        <v>#REF!</v>
      </c>
      <c r="DP110" s="41" t="e">
        <f t="shared" si="85"/>
        <v>#REF!</v>
      </c>
      <c r="DQ110" s="41" t="e">
        <f t="shared" si="76"/>
        <v>#REF!</v>
      </c>
      <c r="DR110" s="41" t="e">
        <f t="shared" si="76"/>
        <v>#REF!</v>
      </c>
      <c r="DS110" s="41" t="e">
        <f t="shared" si="76"/>
        <v>#REF!</v>
      </c>
      <c r="DT110" s="41" t="e">
        <f t="shared" si="76"/>
        <v>#REF!</v>
      </c>
      <c r="DU110" s="41" t="e">
        <f t="shared" si="76"/>
        <v>#REF!</v>
      </c>
      <c r="DV110" s="41" t="e">
        <f t="shared" si="64"/>
        <v>#REF!</v>
      </c>
      <c r="DW110" s="41" t="e">
        <f t="shared" si="64"/>
        <v>#REF!</v>
      </c>
      <c r="DX110" s="41" t="e">
        <f t="shared" si="64"/>
        <v>#REF!</v>
      </c>
      <c r="DY110" s="41" t="e">
        <f t="shared" si="64"/>
        <v>#REF!</v>
      </c>
      <c r="DZ110" s="41" t="e">
        <f t="shared" ref="DZ110:EI139" si="92">DY110</f>
        <v>#REF!</v>
      </c>
      <c r="EA110" s="41" t="e">
        <f t="shared" si="92"/>
        <v>#REF!</v>
      </c>
      <c r="EB110" s="41" t="e">
        <f t="shared" si="92"/>
        <v>#REF!</v>
      </c>
      <c r="EC110" s="41" t="e">
        <f t="shared" si="92"/>
        <v>#REF!</v>
      </c>
      <c r="ED110" s="41" t="e">
        <f t="shared" si="92"/>
        <v>#REF!</v>
      </c>
      <c r="EE110" s="41" t="e">
        <f t="shared" si="92"/>
        <v>#REF!</v>
      </c>
      <c r="EF110" s="41" t="e">
        <f t="shared" si="77"/>
        <v>#REF!</v>
      </c>
      <c r="EG110" s="41" t="e">
        <f t="shared" si="77"/>
        <v>#REF!</v>
      </c>
      <c r="EH110" s="41" t="e">
        <f t="shared" si="77"/>
        <v>#REF!</v>
      </c>
      <c r="EI110" s="41" t="e">
        <f t="shared" si="77"/>
        <v>#REF!</v>
      </c>
      <c r="EJ110" s="41" t="e">
        <f t="shared" si="77"/>
        <v>#REF!</v>
      </c>
      <c r="EK110" s="41" t="e">
        <f t="shared" si="77"/>
        <v>#REF!</v>
      </c>
      <c r="EL110" s="41" t="e">
        <f t="shared" si="77"/>
        <v>#REF!</v>
      </c>
      <c r="EM110" s="41" t="e">
        <f t="shared" si="77"/>
        <v>#REF!</v>
      </c>
      <c r="EN110" s="41" t="e">
        <f t="shared" si="77"/>
        <v>#REF!</v>
      </c>
      <c r="EO110" s="41" t="e">
        <f t="shared" si="77"/>
        <v>#REF!</v>
      </c>
      <c r="EP110" s="41" t="e">
        <f t="shared" si="77"/>
        <v>#REF!</v>
      </c>
      <c r="EQ110" s="41" t="e">
        <f t="shared" si="77"/>
        <v>#REF!</v>
      </c>
      <c r="ER110" s="41" t="e">
        <f t="shared" si="77"/>
        <v>#REF!</v>
      </c>
      <c r="ES110" s="41" t="e">
        <f t="shared" si="86"/>
        <v>#REF!</v>
      </c>
      <c r="ET110" s="41" t="e">
        <f t="shared" si="86"/>
        <v>#REF!</v>
      </c>
      <c r="EU110" s="41" t="e">
        <f t="shared" si="86"/>
        <v>#REF!</v>
      </c>
      <c r="EV110" s="41" t="e">
        <f t="shared" si="86"/>
        <v>#REF!</v>
      </c>
      <c r="EW110" s="41" t="e">
        <f t="shared" si="78"/>
        <v>#REF!</v>
      </c>
      <c r="EX110" s="41" t="e">
        <f t="shared" si="78"/>
        <v>#REF!</v>
      </c>
      <c r="EY110" s="41" t="e">
        <f t="shared" si="78"/>
        <v>#REF!</v>
      </c>
      <c r="EZ110" s="41" t="e">
        <f t="shared" si="78"/>
        <v>#REF!</v>
      </c>
      <c r="FA110" s="41" t="e">
        <f t="shared" si="78"/>
        <v>#REF!</v>
      </c>
      <c r="FB110" s="41" t="e">
        <f t="shared" si="65"/>
        <v>#REF!</v>
      </c>
      <c r="FC110" s="41" t="e">
        <f t="shared" si="65"/>
        <v>#REF!</v>
      </c>
      <c r="FD110" s="41" t="e">
        <f t="shared" si="65"/>
        <v>#REF!</v>
      </c>
      <c r="FE110" s="41" t="e">
        <f t="shared" si="65"/>
        <v>#REF!</v>
      </c>
      <c r="FF110" s="41" t="e">
        <f t="shared" ref="FF110:FO137" si="93">FE110</f>
        <v>#REF!</v>
      </c>
      <c r="FG110" s="41" t="e">
        <f t="shared" si="93"/>
        <v>#REF!</v>
      </c>
      <c r="FH110" s="41" t="e">
        <f t="shared" si="93"/>
        <v>#REF!</v>
      </c>
      <c r="FI110" s="41" t="e">
        <f t="shared" si="93"/>
        <v>#REF!</v>
      </c>
      <c r="FJ110" s="41" t="e">
        <f t="shared" si="93"/>
        <v>#REF!</v>
      </c>
      <c r="FK110" s="41" t="e">
        <f t="shared" si="93"/>
        <v>#REF!</v>
      </c>
      <c r="FL110" s="41" t="e">
        <f t="shared" si="79"/>
        <v>#REF!</v>
      </c>
      <c r="FM110" s="41" t="e">
        <f t="shared" si="79"/>
        <v>#REF!</v>
      </c>
      <c r="FN110" s="41" t="e">
        <f t="shared" si="79"/>
        <v>#REF!</v>
      </c>
      <c r="FO110" s="41" t="e">
        <f t="shared" si="79"/>
        <v>#REF!</v>
      </c>
      <c r="FP110" s="41" t="e">
        <f t="shared" si="79"/>
        <v>#REF!</v>
      </c>
      <c r="FQ110" s="41" t="e">
        <f t="shared" si="79"/>
        <v>#REF!</v>
      </c>
      <c r="FR110" s="41" t="e">
        <f t="shared" si="79"/>
        <v>#REF!</v>
      </c>
      <c r="FS110" s="41" t="e">
        <f t="shared" si="79"/>
        <v>#REF!</v>
      </c>
      <c r="FT110" s="41" t="e">
        <f t="shared" si="79"/>
        <v>#REF!</v>
      </c>
      <c r="FU110" s="41" t="e">
        <f t="shared" si="79"/>
        <v>#REF!</v>
      </c>
      <c r="FV110" s="41" t="e">
        <f t="shared" si="79"/>
        <v>#REF!</v>
      </c>
      <c r="FW110" s="41" t="e">
        <f t="shared" si="79"/>
        <v>#REF!</v>
      </c>
      <c r="FX110" s="41" t="e">
        <f t="shared" si="79"/>
        <v>#REF!</v>
      </c>
      <c r="FY110" s="41" t="e">
        <f t="shared" si="87"/>
        <v>#REF!</v>
      </c>
      <c r="FZ110" s="41" t="e">
        <f t="shared" si="87"/>
        <v>#REF!</v>
      </c>
      <c r="GA110" s="41" t="e">
        <f t="shared" si="87"/>
        <v>#REF!</v>
      </c>
      <c r="GB110" s="41" t="e">
        <f t="shared" si="87"/>
        <v>#REF!</v>
      </c>
      <c r="GC110" s="41" t="e">
        <f t="shared" si="80"/>
        <v>#REF!</v>
      </c>
      <c r="GD110" s="41" t="e">
        <f t="shared" si="80"/>
        <v>#REF!</v>
      </c>
      <c r="GE110" s="41" t="e">
        <f t="shared" si="80"/>
        <v>#REF!</v>
      </c>
      <c r="GF110" s="41" t="e">
        <f t="shared" si="80"/>
        <v>#REF!</v>
      </c>
      <c r="GG110" s="41" t="e">
        <f t="shared" si="80"/>
        <v>#REF!</v>
      </c>
      <c r="GH110" s="41" t="e">
        <f t="shared" si="66"/>
        <v>#REF!</v>
      </c>
      <c r="GI110" s="41" t="e">
        <f t="shared" si="66"/>
        <v>#REF!</v>
      </c>
      <c r="GJ110" s="41" t="e">
        <f t="shared" si="66"/>
        <v>#REF!</v>
      </c>
      <c r="GK110" s="41" t="e">
        <f t="shared" si="66"/>
        <v>#REF!</v>
      </c>
      <c r="GL110" s="41" t="e">
        <f t="shared" si="66"/>
        <v>#REF!</v>
      </c>
      <c r="GM110" s="41" t="e">
        <f t="shared" si="89"/>
        <v>#REF!</v>
      </c>
      <c r="GN110" s="41" t="e">
        <f t="shared" si="89"/>
        <v>#REF!</v>
      </c>
      <c r="GO110" s="41" t="e">
        <f t="shared" si="89"/>
        <v>#REF!</v>
      </c>
      <c r="GP110" s="41" t="e">
        <f t="shared" si="89"/>
        <v>#REF!</v>
      </c>
      <c r="GQ110" s="41" t="e">
        <f t="shared" si="89"/>
        <v>#REF!</v>
      </c>
      <c r="GR110" s="41" t="e">
        <f t="shared" si="89"/>
        <v>#REF!</v>
      </c>
      <c r="GS110" s="41" t="e">
        <f t="shared" si="89"/>
        <v>#REF!</v>
      </c>
      <c r="GT110" s="41" t="e">
        <f t="shared" si="82"/>
        <v>#REF!</v>
      </c>
      <c r="GU110" s="41" t="e">
        <f t="shared" si="82"/>
        <v>#REF!</v>
      </c>
      <c r="GV110" s="41" t="e">
        <f t="shared" si="82"/>
        <v>#REF!</v>
      </c>
      <c r="GW110" s="41" t="e">
        <f t="shared" si="82"/>
        <v>#REF!</v>
      </c>
      <c r="GX110" s="41" t="e">
        <f t="shared" si="82"/>
        <v>#REF!</v>
      </c>
      <c r="GY110" s="41" t="e">
        <f t="shared" si="82"/>
        <v>#REF!</v>
      </c>
      <c r="GZ110" s="41" t="e">
        <f t="shared" si="82"/>
        <v>#REF!</v>
      </c>
      <c r="HA110" s="41" t="e">
        <f t="shared" si="82"/>
        <v>#REF!</v>
      </c>
      <c r="HB110" s="41" t="e">
        <f t="shared" si="82"/>
        <v>#REF!</v>
      </c>
      <c r="HC110" s="41" t="e">
        <f t="shared" si="82"/>
        <v>#REF!</v>
      </c>
      <c r="HD110" s="41" t="e">
        <f t="shared" si="82"/>
        <v>#REF!</v>
      </c>
      <c r="HE110" s="41" t="e">
        <f t="shared" si="82"/>
        <v>#REF!</v>
      </c>
      <c r="HF110" s="41" t="e">
        <f t="shared" si="82"/>
        <v>#REF!</v>
      </c>
      <c r="HG110" s="41" t="e">
        <f t="shared" si="82"/>
        <v>#REF!</v>
      </c>
      <c r="HH110" s="41" t="e">
        <f t="shared" si="91"/>
        <v>#REF!</v>
      </c>
      <c r="HI110" s="41" t="e">
        <f t="shared" si="91"/>
        <v>#REF!</v>
      </c>
      <c r="HJ110" s="41" t="e">
        <f t="shared" si="91"/>
        <v>#REF!</v>
      </c>
    </row>
    <row r="111" spans="1:218" ht="14.4" x14ac:dyDescent="0.3">
      <c r="A111" s="42">
        <v>108</v>
      </c>
      <c r="B111" s="43" t="e">
        <f>'CMM1 - AUX CALC'!$DE$67</f>
        <v>#REF!</v>
      </c>
      <c r="DF111" s="41" t="e">
        <f>$B111/(_xlfn.SINGLE(PrazoConcessao)*12-DF$3+1)</f>
        <v>#REF!</v>
      </c>
      <c r="DG111" s="41" t="e">
        <f t="shared" si="90"/>
        <v>#REF!</v>
      </c>
      <c r="DH111" s="41" t="e">
        <f t="shared" si="90"/>
        <v>#REF!</v>
      </c>
      <c r="DI111" s="41" t="e">
        <f t="shared" si="90"/>
        <v>#REF!</v>
      </c>
      <c r="DJ111" s="41" t="e">
        <f t="shared" si="90"/>
        <v>#REF!</v>
      </c>
      <c r="DK111" s="41" t="e">
        <f t="shared" si="90"/>
        <v>#REF!</v>
      </c>
      <c r="DL111" s="41" t="e">
        <f t="shared" si="88"/>
        <v>#REF!</v>
      </c>
      <c r="DM111" s="41" t="e">
        <f t="shared" si="85"/>
        <v>#REF!</v>
      </c>
      <c r="DN111" s="41" t="e">
        <f t="shared" si="85"/>
        <v>#REF!</v>
      </c>
      <c r="DO111" s="41" t="e">
        <f t="shared" si="85"/>
        <v>#REF!</v>
      </c>
      <c r="DP111" s="41" t="e">
        <f t="shared" si="85"/>
        <v>#REF!</v>
      </c>
      <c r="DQ111" s="41" t="e">
        <f t="shared" si="76"/>
        <v>#REF!</v>
      </c>
      <c r="DR111" s="41" t="e">
        <f t="shared" si="76"/>
        <v>#REF!</v>
      </c>
      <c r="DS111" s="41" t="e">
        <f t="shared" si="76"/>
        <v>#REF!</v>
      </c>
      <c r="DT111" s="41" t="e">
        <f t="shared" si="76"/>
        <v>#REF!</v>
      </c>
      <c r="DU111" s="41" t="e">
        <f t="shared" si="76"/>
        <v>#REF!</v>
      </c>
      <c r="DV111" s="41" t="e">
        <f t="shared" si="76"/>
        <v>#REF!</v>
      </c>
      <c r="DW111" s="41" t="e">
        <f t="shared" si="76"/>
        <v>#REF!</v>
      </c>
      <c r="DX111" s="41" t="e">
        <f t="shared" si="76"/>
        <v>#REF!</v>
      </c>
      <c r="DY111" s="41" t="e">
        <f t="shared" si="76"/>
        <v>#REF!</v>
      </c>
      <c r="DZ111" s="41" t="e">
        <f t="shared" si="92"/>
        <v>#REF!</v>
      </c>
      <c r="EA111" s="41" t="e">
        <f t="shared" si="92"/>
        <v>#REF!</v>
      </c>
      <c r="EB111" s="41" t="e">
        <f t="shared" si="92"/>
        <v>#REF!</v>
      </c>
      <c r="EC111" s="41" t="e">
        <f t="shared" si="92"/>
        <v>#REF!</v>
      </c>
      <c r="ED111" s="41" t="e">
        <f t="shared" si="92"/>
        <v>#REF!</v>
      </c>
      <c r="EE111" s="41" t="e">
        <f t="shared" si="92"/>
        <v>#REF!</v>
      </c>
      <c r="EF111" s="41" t="e">
        <f t="shared" si="77"/>
        <v>#REF!</v>
      </c>
      <c r="EG111" s="41" t="e">
        <f t="shared" si="77"/>
        <v>#REF!</v>
      </c>
      <c r="EH111" s="41" t="e">
        <f t="shared" si="77"/>
        <v>#REF!</v>
      </c>
      <c r="EI111" s="41" t="e">
        <f t="shared" si="77"/>
        <v>#REF!</v>
      </c>
      <c r="EJ111" s="41" t="e">
        <f t="shared" si="77"/>
        <v>#REF!</v>
      </c>
      <c r="EK111" s="41" t="e">
        <f t="shared" si="77"/>
        <v>#REF!</v>
      </c>
      <c r="EL111" s="41" t="e">
        <f t="shared" si="77"/>
        <v>#REF!</v>
      </c>
      <c r="EM111" s="41" t="e">
        <f t="shared" si="77"/>
        <v>#REF!</v>
      </c>
      <c r="EN111" s="41" t="e">
        <f t="shared" si="77"/>
        <v>#REF!</v>
      </c>
      <c r="EO111" s="41" t="e">
        <f t="shared" si="77"/>
        <v>#REF!</v>
      </c>
      <c r="EP111" s="41" t="e">
        <f t="shared" si="77"/>
        <v>#REF!</v>
      </c>
      <c r="EQ111" s="41" t="e">
        <f t="shared" si="77"/>
        <v>#REF!</v>
      </c>
      <c r="ER111" s="41" t="e">
        <f t="shared" si="77"/>
        <v>#REF!</v>
      </c>
      <c r="ES111" s="41" t="e">
        <f t="shared" si="86"/>
        <v>#REF!</v>
      </c>
      <c r="ET111" s="41" t="e">
        <f t="shared" si="86"/>
        <v>#REF!</v>
      </c>
      <c r="EU111" s="41" t="e">
        <f t="shared" si="86"/>
        <v>#REF!</v>
      </c>
      <c r="EV111" s="41" t="e">
        <f t="shared" si="86"/>
        <v>#REF!</v>
      </c>
      <c r="EW111" s="41" t="e">
        <f t="shared" si="78"/>
        <v>#REF!</v>
      </c>
      <c r="EX111" s="41" t="e">
        <f t="shared" si="78"/>
        <v>#REF!</v>
      </c>
      <c r="EY111" s="41" t="e">
        <f t="shared" si="78"/>
        <v>#REF!</v>
      </c>
      <c r="EZ111" s="41" t="e">
        <f t="shared" si="78"/>
        <v>#REF!</v>
      </c>
      <c r="FA111" s="41" t="e">
        <f t="shared" si="78"/>
        <v>#REF!</v>
      </c>
      <c r="FB111" s="41" t="e">
        <f t="shared" si="78"/>
        <v>#REF!</v>
      </c>
      <c r="FC111" s="41" t="e">
        <f t="shared" si="78"/>
        <v>#REF!</v>
      </c>
      <c r="FD111" s="41" t="e">
        <f t="shared" si="78"/>
        <v>#REF!</v>
      </c>
      <c r="FE111" s="41" t="e">
        <f t="shared" si="78"/>
        <v>#REF!</v>
      </c>
      <c r="FF111" s="41" t="e">
        <f t="shared" si="93"/>
        <v>#REF!</v>
      </c>
      <c r="FG111" s="41" t="e">
        <f t="shared" si="93"/>
        <v>#REF!</v>
      </c>
      <c r="FH111" s="41" t="e">
        <f t="shared" si="93"/>
        <v>#REF!</v>
      </c>
      <c r="FI111" s="41" t="e">
        <f t="shared" si="93"/>
        <v>#REF!</v>
      </c>
      <c r="FJ111" s="41" t="e">
        <f t="shared" si="93"/>
        <v>#REF!</v>
      </c>
      <c r="FK111" s="41" t="e">
        <f t="shared" si="93"/>
        <v>#REF!</v>
      </c>
      <c r="FL111" s="41" t="e">
        <f t="shared" si="79"/>
        <v>#REF!</v>
      </c>
      <c r="FM111" s="41" t="e">
        <f t="shared" si="79"/>
        <v>#REF!</v>
      </c>
      <c r="FN111" s="41" t="e">
        <f t="shared" si="79"/>
        <v>#REF!</v>
      </c>
      <c r="FO111" s="41" t="e">
        <f t="shared" si="79"/>
        <v>#REF!</v>
      </c>
      <c r="FP111" s="41" t="e">
        <f t="shared" si="79"/>
        <v>#REF!</v>
      </c>
      <c r="FQ111" s="41" t="e">
        <f t="shared" si="79"/>
        <v>#REF!</v>
      </c>
      <c r="FR111" s="41" t="e">
        <f t="shared" si="79"/>
        <v>#REF!</v>
      </c>
      <c r="FS111" s="41" t="e">
        <f t="shared" si="79"/>
        <v>#REF!</v>
      </c>
      <c r="FT111" s="41" t="e">
        <f t="shared" si="79"/>
        <v>#REF!</v>
      </c>
      <c r="FU111" s="41" t="e">
        <f t="shared" si="79"/>
        <v>#REF!</v>
      </c>
      <c r="FV111" s="41" t="e">
        <f t="shared" si="79"/>
        <v>#REF!</v>
      </c>
      <c r="FW111" s="41" t="e">
        <f t="shared" si="79"/>
        <v>#REF!</v>
      </c>
      <c r="FX111" s="41" t="e">
        <f t="shared" si="79"/>
        <v>#REF!</v>
      </c>
      <c r="FY111" s="41" t="e">
        <f t="shared" si="87"/>
        <v>#REF!</v>
      </c>
      <c r="FZ111" s="41" t="e">
        <f t="shared" si="87"/>
        <v>#REF!</v>
      </c>
      <c r="GA111" s="41" t="e">
        <f t="shared" si="87"/>
        <v>#REF!</v>
      </c>
      <c r="GB111" s="41" t="e">
        <f t="shared" si="87"/>
        <v>#REF!</v>
      </c>
      <c r="GC111" s="41" t="e">
        <f t="shared" si="80"/>
        <v>#REF!</v>
      </c>
      <c r="GD111" s="41" t="e">
        <f t="shared" si="80"/>
        <v>#REF!</v>
      </c>
      <c r="GE111" s="41" t="e">
        <f t="shared" si="80"/>
        <v>#REF!</v>
      </c>
      <c r="GF111" s="41" t="e">
        <f t="shared" si="80"/>
        <v>#REF!</v>
      </c>
      <c r="GG111" s="41" t="e">
        <f t="shared" si="80"/>
        <v>#REF!</v>
      </c>
      <c r="GH111" s="41" t="e">
        <f t="shared" si="66"/>
        <v>#REF!</v>
      </c>
      <c r="GI111" s="41" t="e">
        <f t="shared" si="66"/>
        <v>#REF!</v>
      </c>
      <c r="GJ111" s="41" t="e">
        <f t="shared" si="66"/>
        <v>#REF!</v>
      </c>
      <c r="GK111" s="41" t="e">
        <f t="shared" si="66"/>
        <v>#REF!</v>
      </c>
      <c r="GL111" s="41" t="e">
        <f t="shared" si="66"/>
        <v>#REF!</v>
      </c>
      <c r="GM111" s="41" t="e">
        <f t="shared" si="89"/>
        <v>#REF!</v>
      </c>
      <c r="GN111" s="41" t="e">
        <f t="shared" si="89"/>
        <v>#REF!</v>
      </c>
      <c r="GO111" s="41" t="e">
        <f t="shared" si="89"/>
        <v>#REF!</v>
      </c>
      <c r="GP111" s="41" t="e">
        <f t="shared" si="89"/>
        <v>#REF!</v>
      </c>
      <c r="GQ111" s="41" t="e">
        <f t="shared" si="89"/>
        <v>#REF!</v>
      </c>
      <c r="GR111" s="41" t="e">
        <f t="shared" si="89"/>
        <v>#REF!</v>
      </c>
      <c r="GS111" s="41" t="e">
        <f t="shared" si="89"/>
        <v>#REF!</v>
      </c>
      <c r="GT111" s="41" t="e">
        <f t="shared" si="82"/>
        <v>#REF!</v>
      </c>
      <c r="GU111" s="41" t="e">
        <f t="shared" si="82"/>
        <v>#REF!</v>
      </c>
      <c r="GV111" s="41" t="e">
        <f t="shared" si="82"/>
        <v>#REF!</v>
      </c>
      <c r="GW111" s="41" t="e">
        <f t="shared" si="82"/>
        <v>#REF!</v>
      </c>
      <c r="GX111" s="41" t="e">
        <f t="shared" si="82"/>
        <v>#REF!</v>
      </c>
      <c r="GY111" s="41" t="e">
        <f t="shared" si="82"/>
        <v>#REF!</v>
      </c>
      <c r="GZ111" s="41" t="e">
        <f t="shared" si="82"/>
        <v>#REF!</v>
      </c>
      <c r="HA111" s="41" t="e">
        <f t="shared" si="82"/>
        <v>#REF!</v>
      </c>
      <c r="HB111" s="41" t="e">
        <f t="shared" si="82"/>
        <v>#REF!</v>
      </c>
      <c r="HC111" s="41" t="e">
        <f t="shared" si="82"/>
        <v>#REF!</v>
      </c>
      <c r="HD111" s="41" t="e">
        <f t="shared" si="82"/>
        <v>#REF!</v>
      </c>
      <c r="HE111" s="41" t="e">
        <f t="shared" si="82"/>
        <v>#REF!</v>
      </c>
      <c r="HF111" s="41" t="e">
        <f t="shared" si="82"/>
        <v>#REF!</v>
      </c>
      <c r="HG111" s="41" t="e">
        <f t="shared" si="82"/>
        <v>#REF!</v>
      </c>
      <c r="HH111" s="41" t="e">
        <f t="shared" si="91"/>
        <v>#REF!</v>
      </c>
      <c r="HI111" s="41" t="e">
        <f t="shared" si="91"/>
        <v>#REF!</v>
      </c>
      <c r="HJ111" s="41" t="e">
        <f t="shared" si="91"/>
        <v>#REF!</v>
      </c>
    </row>
    <row r="112" spans="1:218" ht="14.4" x14ac:dyDescent="0.3">
      <c r="A112" s="42">
        <v>109</v>
      </c>
      <c r="B112" s="43" t="e">
        <f>'CMM1 - AUX CALC'!$DF$67</f>
        <v>#REF!</v>
      </c>
      <c r="DG112" s="41" t="e">
        <f>$B112/(_xlfn.SINGLE(PrazoConcessao)*12-DG$3+1)</f>
        <v>#REF!</v>
      </c>
      <c r="DH112" s="41" t="e">
        <f t="shared" si="90"/>
        <v>#REF!</v>
      </c>
      <c r="DI112" s="41" t="e">
        <f t="shared" si="90"/>
        <v>#REF!</v>
      </c>
      <c r="DJ112" s="41" t="e">
        <f t="shared" si="90"/>
        <v>#REF!</v>
      </c>
      <c r="DK112" s="41" t="e">
        <f t="shared" si="90"/>
        <v>#REF!</v>
      </c>
      <c r="DL112" s="41" t="e">
        <f t="shared" si="88"/>
        <v>#REF!</v>
      </c>
      <c r="DM112" s="41" t="e">
        <f t="shared" si="85"/>
        <v>#REF!</v>
      </c>
      <c r="DN112" s="41" t="e">
        <f t="shared" si="85"/>
        <v>#REF!</v>
      </c>
      <c r="DO112" s="41" t="e">
        <f t="shared" si="85"/>
        <v>#REF!</v>
      </c>
      <c r="DP112" s="41" t="e">
        <f t="shared" si="85"/>
        <v>#REF!</v>
      </c>
      <c r="DQ112" s="41" t="e">
        <f t="shared" si="76"/>
        <v>#REF!</v>
      </c>
      <c r="DR112" s="41" t="e">
        <f t="shared" si="76"/>
        <v>#REF!</v>
      </c>
      <c r="DS112" s="41" t="e">
        <f t="shared" si="76"/>
        <v>#REF!</v>
      </c>
      <c r="DT112" s="41" t="e">
        <f t="shared" si="76"/>
        <v>#REF!</v>
      </c>
      <c r="DU112" s="41" t="e">
        <f t="shared" si="76"/>
        <v>#REF!</v>
      </c>
      <c r="DV112" s="41" t="e">
        <f t="shared" si="76"/>
        <v>#REF!</v>
      </c>
      <c r="DW112" s="41" t="e">
        <f t="shared" si="76"/>
        <v>#REF!</v>
      </c>
      <c r="DX112" s="41" t="e">
        <f t="shared" si="76"/>
        <v>#REF!</v>
      </c>
      <c r="DY112" s="41" t="e">
        <f t="shared" si="76"/>
        <v>#REF!</v>
      </c>
      <c r="DZ112" s="41" t="e">
        <f t="shared" si="92"/>
        <v>#REF!</v>
      </c>
      <c r="EA112" s="41" t="e">
        <f t="shared" si="92"/>
        <v>#REF!</v>
      </c>
      <c r="EB112" s="41" t="e">
        <f t="shared" si="92"/>
        <v>#REF!</v>
      </c>
      <c r="EC112" s="41" t="e">
        <f t="shared" si="92"/>
        <v>#REF!</v>
      </c>
      <c r="ED112" s="41" t="e">
        <f t="shared" si="92"/>
        <v>#REF!</v>
      </c>
      <c r="EE112" s="41" t="e">
        <f t="shared" si="92"/>
        <v>#REF!</v>
      </c>
      <c r="EF112" s="41" t="e">
        <f t="shared" si="77"/>
        <v>#REF!</v>
      </c>
      <c r="EG112" s="41" t="e">
        <f t="shared" si="77"/>
        <v>#REF!</v>
      </c>
      <c r="EH112" s="41" t="e">
        <f t="shared" si="77"/>
        <v>#REF!</v>
      </c>
      <c r="EI112" s="41" t="e">
        <f t="shared" si="77"/>
        <v>#REF!</v>
      </c>
      <c r="EJ112" s="41" t="e">
        <f t="shared" si="77"/>
        <v>#REF!</v>
      </c>
      <c r="EK112" s="41" t="e">
        <f t="shared" si="77"/>
        <v>#REF!</v>
      </c>
      <c r="EL112" s="41" t="e">
        <f t="shared" si="77"/>
        <v>#REF!</v>
      </c>
      <c r="EM112" s="41" t="e">
        <f t="shared" si="77"/>
        <v>#REF!</v>
      </c>
      <c r="EN112" s="41" t="e">
        <f t="shared" si="77"/>
        <v>#REF!</v>
      </c>
      <c r="EO112" s="41" t="e">
        <f t="shared" si="77"/>
        <v>#REF!</v>
      </c>
      <c r="EP112" s="41" t="e">
        <f t="shared" si="77"/>
        <v>#REF!</v>
      </c>
      <c r="EQ112" s="41" t="e">
        <f t="shared" si="77"/>
        <v>#REF!</v>
      </c>
      <c r="ER112" s="41" t="e">
        <f t="shared" si="77"/>
        <v>#REF!</v>
      </c>
      <c r="ES112" s="41" t="e">
        <f t="shared" si="86"/>
        <v>#REF!</v>
      </c>
      <c r="ET112" s="41" t="e">
        <f t="shared" si="86"/>
        <v>#REF!</v>
      </c>
      <c r="EU112" s="41" t="e">
        <f t="shared" si="86"/>
        <v>#REF!</v>
      </c>
      <c r="EV112" s="41" t="e">
        <f t="shared" si="86"/>
        <v>#REF!</v>
      </c>
      <c r="EW112" s="41" t="e">
        <f t="shared" si="78"/>
        <v>#REF!</v>
      </c>
      <c r="EX112" s="41" t="e">
        <f t="shared" si="78"/>
        <v>#REF!</v>
      </c>
      <c r="EY112" s="41" t="e">
        <f t="shared" si="78"/>
        <v>#REF!</v>
      </c>
      <c r="EZ112" s="41" t="e">
        <f t="shared" si="78"/>
        <v>#REF!</v>
      </c>
      <c r="FA112" s="41" t="e">
        <f t="shared" si="78"/>
        <v>#REF!</v>
      </c>
      <c r="FB112" s="41" t="e">
        <f t="shared" si="78"/>
        <v>#REF!</v>
      </c>
      <c r="FC112" s="41" t="e">
        <f t="shared" si="78"/>
        <v>#REF!</v>
      </c>
      <c r="FD112" s="41" t="e">
        <f t="shared" si="78"/>
        <v>#REF!</v>
      </c>
      <c r="FE112" s="41" t="e">
        <f t="shared" si="78"/>
        <v>#REF!</v>
      </c>
      <c r="FF112" s="41" t="e">
        <f t="shared" si="93"/>
        <v>#REF!</v>
      </c>
      <c r="FG112" s="41" t="e">
        <f t="shared" si="93"/>
        <v>#REF!</v>
      </c>
      <c r="FH112" s="41" t="e">
        <f t="shared" si="93"/>
        <v>#REF!</v>
      </c>
      <c r="FI112" s="41" t="e">
        <f t="shared" si="93"/>
        <v>#REF!</v>
      </c>
      <c r="FJ112" s="41" t="e">
        <f t="shared" si="93"/>
        <v>#REF!</v>
      </c>
      <c r="FK112" s="41" t="e">
        <f t="shared" si="93"/>
        <v>#REF!</v>
      </c>
      <c r="FL112" s="41" t="e">
        <f t="shared" si="79"/>
        <v>#REF!</v>
      </c>
      <c r="FM112" s="41" t="e">
        <f t="shared" si="79"/>
        <v>#REF!</v>
      </c>
      <c r="FN112" s="41" t="e">
        <f t="shared" si="79"/>
        <v>#REF!</v>
      </c>
      <c r="FO112" s="41" t="e">
        <f t="shared" si="79"/>
        <v>#REF!</v>
      </c>
      <c r="FP112" s="41" t="e">
        <f t="shared" si="79"/>
        <v>#REF!</v>
      </c>
      <c r="FQ112" s="41" t="e">
        <f t="shared" si="79"/>
        <v>#REF!</v>
      </c>
      <c r="FR112" s="41" t="e">
        <f t="shared" si="79"/>
        <v>#REF!</v>
      </c>
      <c r="FS112" s="41" t="e">
        <f t="shared" si="79"/>
        <v>#REF!</v>
      </c>
      <c r="FT112" s="41" t="e">
        <f t="shared" si="79"/>
        <v>#REF!</v>
      </c>
      <c r="FU112" s="41" t="e">
        <f t="shared" si="79"/>
        <v>#REF!</v>
      </c>
      <c r="FV112" s="41" t="e">
        <f t="shared" si="79"/>
        <v>#REF!</v>
      </c>
      <c r="FW112" s="41" t="e">
        <f t="shared" si="79"/>
        <v>#REF!</v>
      </c>
      <c r="FX112" s="41" t="e">
        <f t="shared" si="79"/>
        <v>#REF!</v>
      </c>
      <c r="FY112" s="41" t="e">
        <f t="shared" si="87"/>
        <v>#REF!</v>
      </c>
      <c r="FZ112" s="41" t="e">
        <f t="shared" si="87"/>
        <v>#REF!</v>
      </c>
      <c r="GA112" s="41" t="e">
        <f t="shared" si="87"/>
        <v>#REF!</v>
      </c>
      <c r="GB112" s="41" t="e">
        <f t="shared" si="87"/>
        <v>#REF!</v>
      </c>
      <c r="GC112" s="41" t="e">
        <f t="shared" si="80"/>
        <v>#REF!</v>
      </c>
      <c r="GD112" s="41" t="e">
        <f t="shared" si="80"/>
        <v>#REF!</v>
      </c>
      <c r="GE112" s="41" t="e">
        <f t="shared" si="80"/>
        <v>#REF!</v>
      </c>
      <c r="GF112" s="41" t="e">
        <f t="shared" si="80"/>
        <v>#REF!</v>
      </c>
      <c r="GG112" s="41" t="e">
        <f t="shared" si="80"/>
        <v>#REF!</v>
      </c>
      <c r="GH112" s="41" t="e">
        <f t="shared" si="66"/>
        <v>#REF!</v>
      </c>
      <c r="GI112" s="41" t="e">
        <f t="shared" si="66"/>
        <v>#REF!</v>
      </c>
      <c r="GJ112" s="41" t="e">
        <f t="shared" si="66"/>
        <v>#REF!</v>
      </c>
      <c r="GK112" s="41" t="e">
        <f t="shared" si="66"/>
        <v>#REF!</v>
      </c>
      <c r="GL112" s="41" t="e">
        <f t="shared" si="66"/>
        <v>#REF!</v>
      </c>
      <c r="GM112" s="41" t="e">
        <f t="shared" si="89"/>
        <v>#REF!</v>
      </c>
      <c r="GN112" s="41" t="e">
        <f t="shared" si="89"/>
        <v>#REF!</v>
      </c>
      <c r="GO112" s="41" t="e">
        <f t="shared" si="89"/>
        <v>#REF!</v>
      </c>
      <c r="GP112" s="41" t="e">
        <f t="shared" si="89"/>
        <v>#REF!</v>
      </c>
      <c r="GQ112" s="41" t="e">
        <f t="shared" si="89"/>
        <v>#REF!</v>
      </c>
      <c r="GR112" s="41" t="e">
        <f t="shared" si="89"/>
        <v>#REF!</v>
      </c>
      <c r="GS112" s="41" t="e">
        <f t="shared" si="89"/>
        <v>#REF!</v>
      </c>
      <c r="GT112" s="41" t="e">
        <f t="shared" si="82"/>
        <v>#REF!</v>
      </c>
      <c r="GU112" s="41" t="e">
        <f t="shared" si="82"/>
        <v>#REF!</v>
      </c>
      <c r="GV112" s="41" t="e">
        <f t="shared" si="82"/>
        <v>#REF!</v>
      </c>
      <c r="GW112" s="41" t="e">
        <f t="shared" si="82"/>
        <v>#REF!</v>
      </c>
      <c r="GX112" s="41" t="e">
        <f t="shared" si="82"/>
        <v>#REF!</v>
      </c>
      <c r="GY112" s="41" t="e">
        <f t="shared" si="82"/>
        <v>#REF!</v>
      </c>
      <c r="GZ112" s="41" t="e">
        <f t="shared" si="82"/>
        <v>#REF!</v>
      </c>
      <c r="HA112" s="41" t="e">
        <f t="shared" si="82"/>
        <v>#REF!</v>
      </c>
      <c r="HB112" s="41" t="e">
        <f t="shared" si="82"/>
        <v>#REF!</v>
      </c>
      <c r="HC112" s="41" t="e">
        <f t="shared" si="82"/>
        <v>#REF!</v>
      </c>
      <c r="HD112" s="41" t="e">
        <f t="shared" si="82"/>
        <v>#REF!</v>
      </c>
      <c r="HE112" s="41" t="e">
        <f t="shared" si="82"/>
        <v>#REF!</v>
      </c>
      <c r="HF112" s="41" t="e">
        <f t="shared" si="82"/>
        <v>#REF!</v>
      </c>
      <c r="HG112" s="41" t="e">
        <f t="shared" si="82"/>
        <v>#REF!</v>
      </c>
      <c r="HH112" s="41" t="e">
        <f t="shared" si="91"/>
        <v>#REF!</v>
      </c>
      <c r="HI112" s="41" t="e">
        <f t="shared" si="91"/>
        <v>#REF!</v>
      </c>
      <c r="HJ112" s="41" t="e">
        <f t="shared" si="91"/>
        <v>#REF!</v>
      </c>
    </row>
    <row r="113" spans="1:218" ht="14.4" x14ac:dyDescent="0.3">
      <c r="A113" s="42">
        <v>110</v>
      </c>
      <c r="B113" s="43" t="e">
        <f>'CMM1 - AUX CALC'!$DG$67</f>
        <v>#REF!</v>
      </c>
      <c r="DH113" s="41" t="e">
        <f>$B113/(_xlfn.SINGLE(PrazoConcessao)*12-DH$3+1)</f>
        <v>#REF!</v>
      </c>
      <c r="DI113" s="41" t="e">
        <f t="shared" si="90"/>
        <v>#REF!</v>
      </c>
      <c r="DJ113" s="41" t="e">
        <f t="shared" si="90"/>
        <v>#REF!</v>
      </c>
      <c r="DK113" s="41" t="e">
        <f t="shared" si="90"/>
        <v>#REF!</v>
      </c>
      <c r="DL113" s="41" t="e">
        <f t="shared" si="88"/>
        <v>#REF!</v>
      </c>
      <c r="DM113" s="41" t="e">
        <f t="shared" si="85"/>
        <v>#REF!</v>
      </c>
      <c r="DN113" s="41" t="e">
        <f t="shared" si="85"/>
        <v>#REF!</v>
      </c>
      <c r="DO113" s="41" t="e">
        <f t="shared" si="85"/>
        <v>#REF!</v>
      </c>
      <c r="DP113" s="41" t="e">
        <f t="shared" si="85"/>
        <v>#REF!</v>
      </c>
      <c r="DQ113" s="41" t="e">
        <f t="shared" si="76"/>
        <v>#REF!</v>
      </c>
      <c r="DR113" s="41" t="e">
        <f t="shared" si="76"/>
        <v>#REF!</v>
      </c>
      <c r="DS113" s="41" t="e">
        <f t="shared" si="76"/>
        <v>#REF!</v>
      </c>
      <c r="DT113" s="41" t="e">
        <f t="shared" si="76"/>
        <v>#REF!</v>
      </c>
      <c r="DU113" s="41" t="e">
        <f t="shared" si="76"/>
        <v>#REF!</v>
      </c>
      <c r="DV113" s="41" t="e">
        <f t="shared" si="76"/>
        <v>#REF!</v>
      </c>
      <c r="DW113" s="41" t="e">
        <f t="shared" si="76"/>
        <v>#REF!</v>
      </c>
      <c r="DX113" s="41" t="e">
        <f t="shared" si="76"/>
        <v>#REF!</v>
      </c>
      <c r="DY113" s="41" t="e">
        <f t="shared" si="76"/>
        <v>#REF!</v>
      </c>
      <c r="DZ113" s="41" t="e">
        <f t="shared" si="92"/>
        <v>#REF!</v>
      </c>
      <c r="EA113" s="41" t="e">
        <f t="shared" si="92"/>
        <v>#REF!</v>
      </c>
      <c r="EB113" s="41" t="e">
        <f t="shared" si="92"/>
        <v>#REF!</v>
      </c>
      <c r="EC113" s="41" t="e">
        <f t="shared" si="92"/>
        <v>#REF!</v>
      </c>
      <c r="ED113" s="41" t="e">
        <f t="shared" si="92"/>
        <v>#REF!</v>
      </c>
      <c r="EE113" s="41" t="e">
        <f t="shared" si="92"/>
        <v>#REF!</v>
      </c>
      <c r="EF113" s="41" t="e">
        <f t="shared" si="77"/>
        <v>#REF!</v>
      </c>
      <c r="EG113" s="41" t="e">
        <f t="shared" si="77"/>
        <v>#REF!</v>
      </c>
      <c r="EH113" s="41" t="e">
        <f t="shared" si="77"/>
        <v>#REF!</v>
      </c>
      <c r="EI113" s="41" t="e">
        <f t="shared" si="77"/>
        <v>#REF!</v>
      </c>
      <c r="EJ113" s="41" t="e">
        <f t="shared" si="77"/>
        <v>#REF!</v>
      </c>
      <c r="EK113" s="41" t="e">
        <f t="shared" si="77"/>
        <v>#REF!</v>
      </c>
      <c r="EL113" s="41" t="e">
        <f t="shared" si="77"/>
        <v>#REF!</v>
      </c>
      <c r="EM113" s="41" t="e">
        <f t="shared" si="77"/>
        <v>#REF!</v>
      </c>
      <c r="EN113" s="41" t="e">
        <f t="shared" si="77"/>
        <v>#REF!</v>
      </c>
      <c r="EO113" s="41" t="e">
        <f t="shared" si="77"/>
        <v>#REF!</v>
      </c>
      <c r="EP113" s="41" t="e">
        <f t="shared" si="77"/>
        <v>#REF!</v>
      </c>
      <c r="EQ113" s="41" t="e">
        <f t="shared" si="77"/>
        <v>#REF!</v>
      </c>
      <c r="ER113" s="41" t="e">
        <f t="shared" si="77"/>
        <v>#REF!</v>
      </c>
      <c r="ES113" s="41" t="e">
        <f t="shared" si="86"/>
        <v>#REF!</v>
      </c>
      <c r="ET113" s="41" t="e">
        <f t="shared" si="86"/>
        <v>#REF!</v>
      </c>
      <c r="EU113" s="41" t="e">
        <f t="shared" si="86"/>
        <v>#REF!</v>
      </c>
      <c r="EV113" s="41" t="e">
        <f t="shared" si="86"/>
        <v>#REF!</v>
      </c>
      <c r="EW113" s="41" t="e">
        <f t="shared" si="78"/>
        <v>#REF!</v>
      </c>
      <c r="EX113" s="41" t="e">
        <f t="shared" si="78"/>
        <v>#REF!</v>
      </c>
      <c r="EY113" s="41" t="e">
        <f t="shared" si="78"/>
        <v>#REF!</v>
      </c>
      <c r="EZ113" s="41" t="e">
        <f t="shared" si="78"/>
        <v>#REF!</v>
      </c>
      <c r="FA113" s="41" t="e">
        <f t="shared" si="78"/>
        <v>#REF!</v>
      </c>
      <c r="FB113" s="41" t="e">
        <f t="shared" si="78"/>
        <v>#REF!</v>
      </c>
      <c r="FC113" s="41" t="e">
        <f t="shared" si="78"/>
        <v>#REF!</v>
      </c>
      <c r="FD113" s="41" t="e">
        <f t="shared" si="78"/>
        <v>#REF!</v>
      </c>
      <c r="FE113" s="41" t="e">
        <f t="shared" si="78"/>
        <v>#REF!</v>
      </c>
      <c r="FF113" s="41" t="e">
        <f t="shared" si="93"/>
        <v>#REF!</v>
      </c>
      <c r="FG113" s="41" t="e">
        <f t="shared" si="93"/>
        <v>#REF!</v>
      </c>
      <c r="FH113" s="41" t="e">
        <f t="shared" si="93"/>
        <v>#REF!</v>
      </c>
      <c r="FI113" s="41" t="e">
        <f t="shared" si="93"/>
        <v>#REF!</v>
      </c>
      <c r="FJ113" s="41" t="e">
        <f t="shared" si="93"/>
        <v>#REF!</v>
      </c>
      <c r="FK113" s="41" t="e">
        <f t="shared" si="93"/>
        <v>#REF!</v>
      </c>
      <c r="FL113" s="41" t="e">
        <f t="shared" si="79"/>
        <v>#REF!</v>
      </c>
      <c r="FM113" s="41" t="e">
        <f t="shared" si="79"/>
        <v>#REF!</v>
      </c>
      <c r="FN113" s="41" t="e">
        <f t="shared" si="79"/>
        <v>#REF!</v>
      </c>
      <c r="FO113" s="41" t="e">
        <f t="shared" si="79"/>
        <v>#REF!</v>
      </c>
      <c r="FP113" s="41" t="e">
        <f t="shared" si="79"/>
        <v>#REF!</v>
      </c>
      <c r="FQ113" s="41" t="e">
        <f t="shared" si="79"/>
        <v>#REF!</v>
      </c>
      <c r="FR113" s="41" t="e">
        <f t="shared" si="79"/>
        <v>#REF!</v>
      </c>
      <c r="FS113" s="41" t="e">
        <f t="shared" si="79"/>
        <v>#REF!</v>
      </c>
      <c r="FT113" s="41" t="e">
        <f t="shared" si="79"/>
        <v>#REF!</v>
      </c>
      <c r="FU113" s="41" t="e">
        <f t="shared" si="79"/>
        <v>#REF!</v>
      </c>
      <c r="FV113" s="41" t="e">
        <f t="shared" si="79"/>
        <v>#REF!</v>
      </c>
      <c r="FW113" s="41" t="e">
        <f t="shared" si="79"/>
        <v>#REF!</v>
      </c>
      <c r="FX113" s="41" t="e">
        <f t="shared" si="79"/>
        <v>#REF!</v>
      </c>
      <c r="FY113" s="41" t="e">
        <f t="shared" si="87"/>
        <v>#REF!</v>
      </c>
      <c r="FZ113" s="41" t="e">
        <f t="shared" si="87"/>
        <v>#REF!</v>
      </c>
      <c r="GA113" s="41" t="e">
        <f t="shared" si="87"/>
        <v>#REF!</v>
      </c>
      <c r="GB113" s="41" t="e">
        <f t="shared" si="87"/>
        <v>#REF!</v>
      </c>
      <c r="GC113" s="41" t="e">
        <f t="shared" si="80"/>
        <v>#REF!</v>
      </c>
      <c r="GD113" s="41" t="e">
        <f t="shared" si="80"/>
        <v>#REF!</v>
      </c>
      <c r="GE113" s="41" t="e">
        <f t="shared" si="80"/>
        <v>#REF!</v>
      </c>
      <c r="GF113" s="41" t="e">
        <f t="shared" si="80"/>
        <v>#REF!</v>
      </c>
      <c r="GG113" s="41" t="e">
        <f t="shared" si="80"/>
        <v>#REF!</v>
      </c>
      <c r="GH113" s="41" t="e">
        <f t="shared" si="66"/>
        <v>#REF!</v>
      </c>
      <c r="GI113" s="41" t="e">
        <f t="shared" si="66"/>
        <v>#REF!</v>
      </c>
      <c r="GJ113" s="41" t="e">
        <f t="shared" si="66"/>
        <v>#REF!</v>
      </c>
      <c r="GK113" s="41" t="e">
        <f t="shared" si="66"/>
        <v>#REF!</v>
      </c>
      <c r="GL113" s="41" t="e">
        <f t="shared" si="66"/>
        <v>#REF!</v>
      </c>
      <c r="GM113" s="41" t="e">
        <f t="shared" si="89"/>
        <v>#REF!</v>
      </c>
      <c r="GN113" s="41" t="e">
        <f t="shared" si="89"/>
        <v>#REF!</v>
      </c>
      <c r="GO113" s="41" t="e">
        <f t="shared" si="89"/>
        <v>#REF!</v>
      </c>
      <c r="GP113" s="41" t="e">
        <f t="shared" si="89"/>
        <v>#REF!</v>
      </c>
      <c r="GQ113" s="41" t="e">
        <f t="shared" si="89"/>
        <v>#REF!</v>
      </c>
      <c r="GR113" s="41" t="e">
        <f t="shared" si="89"/>
        <v>#REF!</v>
      </c>
      <c r="GS113" s="41" t="e">
        <f t="shared" si="89"/>
        <v>#REF!</v>
      </c>
      <c r="GT113" s="41" t="e">
        <f t="shared" si="82"/>
        <v>#REF!</v>
      </c>
      <c r="GU113" s="41" t="e">
        <f t="shared" si="82"/>
        <v>#REF!</v>
      </c>
      <c r="GV113" s="41" t="e">
        <f t="shared" si="82"/>
        <v>#REF!</v>
      </c>
      <c r="GW113" s="41" t="e">
        <f t="shared" si="82"/>
        <v>#REF!</v>
      </c>
      <c r="GX113" s="41" t="e">
        <f t="shared" si="82"/>
        <v>#REF!</v>
      </c>
      <c r="GY113" s="41" t="e">
        <f t="shared" si="82"/>
        <v>#REF!</v>
      </c>
      <c r="GZ113" s="41" t="e">
        <f t="shared" si="82"/>
        <v>#REF!</v>
      </c>
      <c r="HA113" s="41" t="e">
        <f t="shared" si="82"/>
        <v>#REF!</v>
      </c>
      <c r="HB113" s="41" t="e">
        <f t="shared" si="82"/>
        <v>#REF!</v>
      </c>
      <c r="HC113" s="41" t="e">
        <f t="shared" si="82"/>
        <v>#REF!</v>
      </c>
      <c r="HD113" s="41" t="e">
        <f t="shared" si="82"/>
        <v>#REF!</v>
      </c>
      <c r="HE113" s="41" t="e">
        <f t="shared" si="82"/>
        <v>#REF!</v>
      </c>
      <c r="HF113" s="41" t="e">
        <f t="shared" si="82"/>
        <v>#REF!</v>
      </c>
      <c r="HG113" s="41" t="e">
        <f t="shared" si="82"/>
        <v>#REF!</v>
      </c>
      <c r="HH113" s="41" t="e">
        <f t="shared" si="91"/>
        <v>#REF!</v>
      </c>
      <c r="HI113" s="41" t="e">
        <f t="shared" si="91"/>
        <v>#REF!</v>
      </c>
      <c r="HJ113" s="41" t="e">
        <f t="shared" si="91"/>
        <v>#REF!</v>
      </c>
    </row>
    <row r="114" spans="1:218" ht="14.4" x14ac:dyDescent="0.3">
      <c r="A114" s="42">
        <v>111</v>
      </c>
      <c r="B114" s="43" t="e">
        <f>'CMM1 - AUX CALC'!$DH$67</f>
        <v>#REF!</v>
      </c>
      <c r="DI114" s="41" t="e">
        <f>$B114/(_xlfn.SINGLE(PrazoConcessao)*12-DI$3+1)</f>
        <v>#REF!</v>
      </c>
      <c r="DJ114" s="41" t="e">
        <f t="shared" si="90"/>
        <v>#REF!</v>
      </c>
      <c r="DK114" s="41" t="e">
        <f t="shared" si="90"/>
        <v>#REF!</v>
      </c>
      <c r="DL114" s="41" t="e">
        <f t="shared" si="88"/>
        <v>#REF!</v>
      </c>
      <c r="DM114" s="41" t="e">
        <f t="shared" si="85"/>
        <v>#REF!</v>
      </c>
      <c r="DN114" s="41" t="e">
        <f t="shared" si="85"/>
        <v>#REF!</v>
      </c>
      <c r="DO114" s="41" t="e">
        <f t="shared" si="85"/>
        <v>#REF!</v>
      </c>
      <c r="DP114" s="41" t="e">
        <f t="shared" si="85"/>
        <v>#REF!</v>
      </c>
      <c r="DQ114" s="41" t="e">
        <f t="shared" si="76"/>
        <v>#REF!</v>
      </c>
      <c r="DR114" s="41" t="e">
        <f t="shared" si="76"/>
        <v>#REF!</v>
      </c>
      <c r="DS114" s="41" t="e">
        <f t="shared" si="76"/>
        <v>#REF!</v>
      </c>
      <c r="DT114" s="41" t="e">
        <f t="shared" si="76"/>
        <v>#REF!</v>
      </c>
      <c r="DU114" s="41" t="e">
        <f t="shared" si="76"/>
        <v>#REF!</v>
      </c>
      <c r="DV114" s="41" t="e">
        <f t="shared" si="76"/>
        <v>#REF!</v>
      </c>
      <c r="DW114" s="41" t="e">
        <f t="shared" si="76"/>
        <v>#REF!</v>
      </c>
      <c r="DX114" s="41" t="e">
        <f t="shared" si="76"/>
        <v>#REF!</v>
      </c>
      <c r="DY114" s="41" t="e">
        <f t="shared" si="76"/>
        <v>#REF!</v>
      </c>
      <c r="DZ114" s="41" t="e">
        <f t="shared" si="92"/>
        <v>#REF!</v>
      </c>
      <c r="EA114" s="41" t="e">
        <f t="shared" si="92"/>
        <v>#REF!</v>
      </c>
      <c r="EB114" s="41" t="e">
        <f t="shared" si="92"/>
        <v>#REF!</v>
      </c>
      <c r="EC114" s="41" t="e">
        <f t="shared" si="92"/>
        <v>#REF!</v>
      </c>
      <c r="ED114" s="41" t="e">
        <f t="shared" si="92"/>
        <v>#REF!</v>
      </c>
      <c r="EE114" s="41" t="e">
        <f t="shared" si="92"/>
        <v>#REF!</v>
      </c>
      <c r="EF114" s="41" t="e">
        <f t="shared" si="77"/>
        <v>#REF!</v>
      </c>
      <c r="EG114" s="41" t="e">
        <f t="shared" si="77"/>
        <v>#REF!</v>
      </c>
      <c r="EH114" s="41" t="e">
        <f t="shared" si="77"/>
        <v>#REF!</v>
      </c>
      <c r="EI114" s="41" t="e">
        <f t="shared" si="77"/>
        <v>#REF!</v>
      </c>
      <c r="EJ114" s="41" t="e">
        <f t="shared" si="77"/>
        <v>#REF!</v>
      </c>
      <c r="EK114" s="41" t="e">
        <f t="shared" si="77"/>
        <v>#REF!</v>
      </c>
      <c r="EL114" s="41" t="e">
        <f t="shared" si="77"/>
        <v>#REF!</v>
      </c>
      <c r="EM114" s="41" t="e">
        <f t="shared" si="77"/>
        <v>#REF!</v>
      </c>
      <c r="EN114" s="41" t="e">
        <f t="shared" si="77"/>
        <v>#REF!</v>
      </c>
      <c r="EO114" s="41" t="e">
        <f t="shared" si="77"/>
        <v>#REF!</v>
      </c>
      <c r="EP114" s="41" t="e">
        <f t="shared" si="77"/>
        <v>#REF!</v>
      </c>
      <c r="EQ114" s="41" t="e">
        <f t="shared" si="77"/>
        <v>#REF!</v>
      </c>
      <c r="ER114" s="41" t="e">
        <f t="shared" si="77"/>
        <v>#REF!</v>
      </c>
      <c r="ES114" s="41" t="e">
        <f t="shared" si="86"/>
        <v>#REF!</v>
      </c>
      <c r="ET114" s="41" t="e">
        <f t="shared" si="86"/>
        <v>#REF!</v>
      </c>
      <c r="EU114" s="41" t="e">
        <f t="shared" si="86"/>
        <v>#REF!</v>
      </c>
      <c r="EV114" s="41" t="e">
        <f t="shared" si="86"/>
        <v>#REF!</v>
      </c>
      <c r="EW114" s="41" t="e">
        <f t="shared" si="78"/>
        <v>#REF!</v>
      </c>
      <c r="EX114" s="41" t="e">
        <f t="shared" si="78"/>
        <v>#REF!</v>
      </c>
      <c r="EY114" s="41" t="e">
        <f t="shared" si="78"/>
        <v>#REF!</v>
      </c>
      <c r="EZ114" s="41" t="e">
        <f t="shared" si="78"/>
        <v>#REF!</v>
      </c>
      <c r="FA114" s="41" t="e">
        <f t="shared" si="78"/>
        <v>#REF!</v>
      </c>
      <c r="FB114" s="41" t="e">
        <f t="shared" si="78"/>
        <v>#REF!</v>
      </c>
      <c r="FC114" s="41" t="e">
        <f t="shared" si="78"/>
        <v>#REF!</v>
      </c>
      <c r="FD114" s="41" t="e">
        <f t="shared" si="78"/>
        <v>#REF!</v>
      </c>
      <c r="FE114" s="41" t="e">
        <f t="shared" si="78"/>
        <v>#REF!</v>
      </c>
      <c r="FF114" s="41" t="e">
        <f t="shared" si="93"/>
        <v>#REF!</v>
      </c>
      <c r="FG114" s="41" t="e">
        <f t="shared" si="93"/>
        <v>#REF!</v>
      </c>
      <c r="FH114" s="41" t="e">
        <f t="shared" si="93"/>
        <v>#REF!</v>
      </c>
      <c r="FI114" s="41" t="e">
        <f t="shared" si="93"/>
        <v>#REF!</v>
      </c>
      <c r="FJ114" s="41" t="e">
        <f t="shared" si="93"/>
        <v>#REF!</v>
      </c>
      <c r="FK114" s="41" t="e">
        <f t="shared" si="93"/>
        <v>#REF!</v>
      </c>
      <c r="FL114" s="41" t="e">
        <f t="shared" si="79"/>
        <v>#REF!</v>
      </c>
      <c r="FM114" s="41" t="e">
        <f t="shared" si="79"/>
        <v>#REF!</v>
      </c>
      <c r="FN114" s="41" t="e">
        <f t="shared" si="79"/>
        <v>#REF!</v>
      </c>
      <c r="FO114" s="41" t="e">
        <f t="shared" si="79"/>
        <v>#REF!</v>
      </c>
      <c r="FP114" s="41" t="e">
        <f t="shared" si="79"/>
        <v>#REF!</v>
      </c>
      <c r="FQ114" s="41" t="e">
        <f t="shared" si="79"/>
        <v>#REF!</v>
      </c>
      <c r="FR114" s="41" t="e">
        <f t="shared" si="79"/>
        <v>#REF!</v>
      </c>
      <c r="FS114" s="41" t="e">
        <f t="shared" si="79"/>
        <v>#REF!</v>
      </c>
      <c r="FT114" s="41" t="e">
        <f t="shared" si="79"/>
        <v>#REF!</v>
      </c>
      <c r="FU114" s="41" t="e">
        <f t="shared" si="79"/>
        <v>#REF!</v>
      </c>
      <c r="FV114" s="41" t="e">
        <f t="shared" si="79"/>
        <v>#REF!</v>
      </c>
      <c r="FW114" s="41" t="e">
        <f t="shared" si="79"/>
        <v>#REF!</v>
      </c>
      <c r="FX114" s="41" t="e">
        <f t="shared" si="79"/>
        <v>#REF!</v>
      </c>
      <c r="FY114" s="41" t="e">
        <f t="shared" si="87"/>
        <v>#REF!</v>
      </c>
      <c r="FZ114" s="41" t="e">
        <f t="shared" si="87"/>
        <v>#REF!</v>
      </c>
      <c r="GA114" s="41" t="e">
        <f t="shared" si="87"/>
        <v>#REF!</v>
      </c>
      <c r="GB114" s="41" t="e">
        <f t="shared" si="87"/>
        <v>#REF!</v>
      </c>
      <c r="GC114" s="41" t="e">
        <f t="shared" si="80"/>
        <v>#REF!</v>
      </c>
      <c r="GD114" s="41" t="e">
        <f t="shared" si="80"/>
        <v>#REF!</v>
      </c>
      <c r="GE114" s="41" t="e">
        <f t="shared" si="80"/>
        <v>#REF!</v>
      </c>
      <c r="GF114" s="41" t="e">
        <f t="shared" si="80"/>
        <v>#REF!</v>
      </c>
      <c r="GG114" s="41" t="e">
        <f t="shared" si="80"/>
        <v>#REF!</v>
      </c>
      <c r="GH114" s="41" t="e">
        <f t="shared" si="66"/>
        <v>#REF!</v>
      </c>
      <c r="GI114" s="41" t="e">
        <f t="shared" si="66"/>
        <v>#REF!</v>
      </c>
      <c r="GJ114" s="41" t="e">
        <f t="shared" si="66"/>
        <v>#REF!</v>
      </c>
      <c r="GK114" s="41" t="e">
        <f t="shared" si="66"/>
        <v>#REF!</v>
      </c>
      <c r="GL114" s="41" t="e">
        <f t="shared" si="66"/>
        <v>#REF!</v>
      </c>
      <c r="GM114" s="41" t="e">
        <f t="shared" si="89"/>
        <v>#REF!</v>
      </c>
      <c r="GN114" s="41" t="e">
        <f t="shared" si="89"/>
        <v>#REF!</v>
      </c>
      <c r="GO114" s="41" t="e">
        <f t="shared" si="89"/>
        <v>#REF!</v>
      </c>
      <c r="GP114" s="41" t="e">
        <f t="shared" si="89"/>
        <v>#REF!</v>
      </c>
      <c r="GQ114" s="41" t="e">
        <f t="shared" si="89"/>
        <v>#REF!</v>
      </c>
      <c r="GR114" s="41" t="e">
        <f t="shared" si="89"/>
        <v>#REF!</v>
      </c>
      <c r="GS114" s="41" t="e">
        <f t="shared" si="89"/>
        <v>#REF!</v>
      </c>
      <c r="GT114" s="41" t="e">
        <f t="shared" si="82"/>
        <v>#REF!</v>
      </c>
      <c r="GU114" s="41" t="e">
        <f t="shared" si="82"/>
        <v>#REF!</v>
      </c>
      <c r="GV114" s="41" t="e">
        <f t="shared" si="82"/>
        <v>#REF!</v>
      </c>
      <c r="GW114" s="41" t="e">
        <f t="shared" si="82"/>
        <v>#REF!</v>
      </c>
      <c r="GX114" s="41" t="e">
        <f t="shared" si="82"/>
        <v>#REF!</v>
      </c>
      <c r="GY114" s="41" t="e">
        <f t="shared" si="82"/>
        <v>#REF!</v>
      </c>
      <c r="GZ114" s="41" t="e">
        <f t="shared" si="82"/>
        <v>#REF!</v>
      </c>
      <c r="HA114" s="41" t="e">
        <f t="shared" si="82"/>
        <v>#REF!</v>
      </c>
      <c r="HB114" s="41" t="e">
        <f t="shared" si="82"/>
        <v>#REF!</v>
      </c>
      <c r="HC114" s="41" t="e">
        <f t="shared" si="82"/>
        <v>#REF!</v>
      </c>
      <c r="HD114" s="41" t="e">
        <f t="shared" si="82"/>
        <v>#REF!</v>
      </c>
      <c r="HE114" s="41" t="e">
        <f t="shared" si="82"/>
        <v>#REF!</v>
      </c>
      <c r="HF114" s="41" t="e">
        <f t="shared" si="82"/>
        <v>#REF!</v>
      </c>
      <c r="HG114" s="41" t="e">
        <f t="shared" si="82"/>
        <v>#REF!</v>
      </c>
      <c r="HH114" s="41" t="e">
        <f t="shared" si="91"/>
        <v>#REF!</v>
      </c>
      <c r="HI114" s="41" t="e">
        <f t="shared" si="91"/>
        <v>#REF!</v>
      </c>
      <c r="HJ114" s="41" t="e">
        <f t="shared" si="91"/>
        <v>#REF!</v>
      </c>
    </row>
    <row r="115" spans="1:218" ht="14.4" x14ac:dyDescent="0.3">
      <c r="A115" s="42">
        <v>112</v>
      </c>
      <c r="B115" s="43" t="e">
        <f>'CMM1 - AUX CALC'!$DI$67</f>
        <v>#REF!</v>
      </c>
      <c r="DJ115" s="41" t="e">
        <f>$B115/(_xlfn.SINGLE(PrazoConcessao)*12-DJ$3+1)</f>
        <v>#REF!</v>
      </c>
      <c r="DK115" s="41" t="e">
        <f t="shared" si="90"/>
        <v>#REF!</v>
      </c>
      <c r="DL115" s="41" t="e">
        <f t="shared" si="88"/>
        <v>#REF!</v>
      </c>
      <c r="DM115" s="41" t="e">
        <f t="shared" si="85"/>
        <v>#REF!</v>
      </c>
      <c r="DN115" s="41" t="e">
        <f t="shared" si="85"/>
        <v>#REF!</v>
      </c>
      <c r="DO115" s="41" t="e">
        <f t="shared" si="85"/>
        <v>#REF!</v>
      </c>
      <c r="DP115" s="41" t="e">
        <f t="shared" si="85"/>
        <v>#REF!</v>
      </c>
      <c r="DQ115" s="41" t="e">
        <f t="shared" si="76"/>
        <v>#REF!</v>
      </c>
      <c r="DR115" s="41" t="e">
        <f t="shared" si="76"/>
        <v>#REF!</v>
      </c>
      <c r="DS115" s="41" t="e">
        <f t="shared" si="76"/>
        <v>#REF!</v>
      </c>
      <c r="DT115" s="41" t="e">
        <f t="shared" si="76"/>
        <v>#REF!</v>
      </c>
      <c r="DU115" s="41" t="e">
        <f t="shared" si="76"/>
        <v>#REF!</v>
      </c>
      <c r="DV115" s="41" t="e">
        <f t="shared" si="76"/>
        <v>#REF!</v>
      </c>
      <c r="DW115" s="41" t="e">
        <f t="shared" si="76"/>
        <v>#REF!</v>
      </c>
      <c r="DX115" s="41" t="e">
        <f t="shared" si="76"/>
        <v>#REF!</v>
      </c>
      <c r="DY115" s="41" t="e">
        <f t="shared" si="76"/>
        <v>#REF!</v>
      </c>
      <c r="DZ115" s="41" t="e">
        <f t="shared" si="92"/>
        <v>#REF!</v>
      </c>
      <c r="EA115" s="41" t="e">
        <f t="shared" si="92"/>
        <v>#REF!</v>
      </c>
      <c r="EB115" s="41" t="e">
        <f t="shared" si="92"/>
        <v>#REF!</v>
      </c>
      <c r="EC115" s="41" t="e">
        <f t="shared" si="92"/>
        <v>#REF!</v>
      </c>
      <c r="ED115" s="41" t="e">
        <f t="shared" si="92"/>
        <v>#REF!</v>
      </c>
      <c r="EE115" s="41" t="e">
        <f t="shared" si="92"/>
        <v>#REF!</v>
      </c>
      <c r="EF115" s="41" t="e">
        <f t="shared" si="77"/>
        <v>#REF!</v>
      </c>
      <c r="EG115" s="41" t="e">
        <f t="shared" si="77"/>
        <v>#REF!</v>
      </c>
      <c r="EH115" s="41" t="e">
        <f t="shared" si="77"/>
        <v>#REF!</v>
      </c>
      <c r="EI115" s="41" t="e">
        <f t="shared" si="77"/>
        <v>#REF!</v>
      </c>
      <c r="EJ115" s="41" t="e">
        <f t="shared" ref="EJ115:ER143" si="94">EI115</f>
        <v>#REF!</v>
      </c>
      <c r="EK115" s="41" t="e">
        <f t="shared" si="94"/>
        <v>#REF!</v>
      </c>
      <c r="EL115" s="41" t="e">
        <f t="shared" si="94"/>
        <v>#REF!</v>
      </c>
      <c r="EM115" s="41" t="e">
        <f t="shared" si="94"/>
        <v>#REF!</v>
      </c>
      <c r="EN115" s="41" t="e">
        <f t="shared" si="94"/>
        <v>#REF!</v>
      </c>
      <c r="EO115" s="41" t="e">
        <f t="shared" si="94"/>
        <v>#REF!</v>
      </c>
      <c r="EP115" s="41" t="e">
        <f t="shared" si="94"/>
        <v>#REF!</v>
      </c>
      <c r="EQ115" s="41" t="e">
        <f t="shared" si="94"/>
        <v>#REF!</v>
      </c>
      <c r="ER115" s="41" t="e">
        <f t="shared" si="94"/>
        <v>#REF!</v>
      </c>
      <c r="ES115" s="41" t="e">
        <f t="shared" si="86"/>
        <v>#REF!</v>
      </c>
      <c r="ET115" s="41" t="e">
        <f t="shared" si="86"/>
        <v>#REF!</v>
      </c>
      <c r="EU115" s="41" t="e">
        <f t="shared" si="86"/>
        <v>#REF!</v>
      </c>
      <c r="EV115" s="41" t="e">
        <f t="shared" si="86"/>
        <v>#REF!</v>
      </c>
      <c r="EW115" s="41" t="e">
        <f t="shared" si="78"/>
        <v>#REF!</v>
      </c>
      <c r="EX115" s="41" t="e">
        <f t="shared" si="78"/>
        <v>#REF!</v>
      </c>
      <c r="EY115" s="41" t="e">
        <f t="shared" si="78"/>
        <v>#REF!</v>
      </c>
      <c r="EZ115" s="41" t="e">
        <f t="shared" si="78"/>
        <v>#REF!</v>
      </c>
      <c r="FA115" s="41" t="e">
        <f t="shared" si="78"/>
        <v>#REF!</v>
      </c>
      <c r="FB115" s="41" t="e">
        <f t="shared" si="78"/>
        <v>#REF!</v>
      </c>
      <c r="FC115" s="41" t="e">
        <f t="shared" si="78"/>
        <v>#REF!</v>
      </c>
      <c r="FD115" s="41" t="e">
        <f t="shared" si="78"/>
        <v>#REF!</v>
      </c>
      <c r="FE115" s="41" t="e">
        <f t="shared" si="78"/>
        <v>#REF!</v>
      </c>
      <c r="FF115" s="41" t="e">
        <f t="shared" si="93"/>
        <v>#REF!</v>
      </c>
      <c r="FG115" s="41" t="e">
        <f t="shared" si="93"/>
        <v>#REF!</v>
      </c>
      <c r="FH115" s="41" t="e">
        <f t="shared" si="93"/>
        <v>#REF!</v>
      </c>
      <c r="FI115" s="41" t="e">
        <f t="shared" si="93"/>
        <v>#REF!</v>
      </c>
      <c r="FJ115" s="41" t="e">
        <f t="shared" si="93"/>
        <v>#REF!</v>
      </c>
      <c r="FK115" s="41" t="e">
        <f t="shared" si="93"/>
        <v>#REF!</v>
      </c>
      <c r="FL115" s="41" t="e">
        <f t="shared" si="79"/>
        <v>#REF!</v>
      </c>
      <c r="FM115" s="41" t="e">
        <f t="shared" si="79"/>
        <v>#REF!</v>
      </c>
      <c r="FN115" s="41" t="e">
        <f t="shared" si="79"/>
        <v>#REF!</v>
      </c>
      <c r="FO115" s="41" t="e">
        <f t="shared" si="79"/>
        <v>#REF!</v>
      </c>
      <c r="FP115" s="41" t="e">
        <f t="shared" ref="FP115:FX143" si="95">FO115</f>
        <v>#REF!</v>
      </c>
      <c r="FQ115" s="41" t="e">
        <f t="shared" si="95"/>
        <v>#REF!</v>
      </c>
      <c r="FR115" s="41" t="e">
        <f t="shared" si="95"/>
        <v>#REF!</v>
      </c>
      <c r="FS115" s="41" t="e">
        <f t="shared" si="95"/>
        <v>#REF!</v>
      </c>
      <c r="FT115" s="41" t="e">
        <f t="shared" si="95"/>
        <v>#REF!</v>
      </c>
      <c r="FU115" s="41" t="e">
        <f t="shared" si="95"/>
        <v>#REF!</v>
      </c>
      <c r="FV115" s="41" t="e">
        <f t="shared" si="95"/>
        <v>#REF!</v>
      </c>
      <c r="FW115" s="41" t="e">
        <f t="shared" si="95"/>
        <v>#REF!</v>
      </c>
      <c r="FX115" s="41" t="e">
        <f t="shared" si="95"/>
        <v>#REF!</v>
      </c>
      <c r="FY115" s="41" t="e">
        <f t="shared" si="87"/>
        <v>#REF!</v>
      </c>
      <c r="FZ115" s="41" t="e">
        <f t="shared" si="87"/>
        <v>#REF!</v>
      </c>
      <c r="GA115" s="41" t="e">
        <f t="shared" si="87"/>
        <v>#REF!</v>
      </c>
      <c r="GB115" s="41" t="e">
        <f t="shared" si="87"/>
        <v>#REF!</v>
      </c>
      <c r="GC115" s="41" t="e">
        <f t="shared" si="80"/>
        <v>#REF!</v>
      </c>
      <c r="GD115" s="41" t="e">
        <f t="shared" si="80"/>
        <v>#REF!</v>
      </c>
      <c r="GE115" s="41" t="e">
        <f t="shared" si="80"/>
        <v>#REF!</v>
      </c>
      <c r="GF115" s="41" t="e">
        <f t="shared" si="80"/>
        <v>#REF!</v>
      </c>
      <c r="GG115" s="41" t="e">
        <f t="shared" si="80"/>
        <v>#REF!</v>
      </c>
      <c r="GH115" s="41" t="e">
        <f t="shared" si="66"/>
        <v>#REF!</v>
      </c>
      <c r="GI115" s="41" t="e">
        <f t="shared" si="66"/>
        <v>#REF!</v>
      </c>
      <c r="GJ115" s="41" t="e">
        <f t="shared" si="66"/>
        <v>#REF!</v>
      </c>
      <c r="GK115" s="41" t="e">
        <f t="shared" si="66"/>
        <v>#REF!</v>
      </c>
      <c r="GL115" s="41" t="e">
        <f t="shared" si="66"/>
        <v>#REF!</v>
      </c>
      <c r="GM115" s="41" t="e">
        <f t="shared" si="89"/>
        <v>#REF!</v>
      </c>
      <c r="GN115" s="41" t="e">
        <f t="shared" si="89"/>
        <v>#REF!</v>
      </c>
      <c r="GO115" s="41" t="e">
        <f t="shared" si="89"/>
        <v>#REF!</v>
      </c>
      <c r="GP115" s="41" t="e">
        <f t="shared" si="89"/>
        <v>#REF!</v>
      </c>
      <c r="GQ115" s="41" t="e">
        <f t="shared" si="89"/>
        <v>#REF!</v>
      </c>
      <c r="GR115" s="41" t="e">
        <f t="shared" si="89"/>
        <v>#REF!</v>
      </c>
      <c r="GS115" s="41" t="e">
        <f t="shared" si="89"/>
        <v>#REF!</v>
      </c>
      <c r="GT115" s="41" t="e">
        <f t="shared" si="82"/>
        <v>#REF!</v>
      </c>
      <c r="GU115" s="41" t="e">
        <f t="shared" si="82"/>
        <v>#REF!</v>
      </c>
      <c r="GV115" s="41" t="e">
        <f t="shared" si="82"/>
        <v>#REF!</v>
      </c>
      <c r="GW115" s="41" t="e">
        <f t="shared" si="82"/>
        <v>#REF!</v>
      </c>
      <c r="GX115" s="41" t="e">
        <f t="shared" si="82"/>
        <v>#REF!</v>
      </c>
      <c r="GY115" s="41" t="e">
        <f t="shared" si="82"/>
        <v>#REF!</v>
      </c>
      <c r="GZ115" s="41" t="e">
        <f t="shared" si="82"/>
        <v>#REF!</v>
      </c>
      <c r="HA115" s="41" t="e">
        <f t="shared" si="82"/>
        <v>#REF!</v>
      </c>
      <c r="HB115" s="41" t="e">
        <f t="shared" ref="HB115:HG157" si="96">HA115</f>
        <v>#REF!</v>
      </c>
      <c r="HC115" s="41" t="e">
        <f t="shared" si="96"/>
        <v>#REF!</v>
      </c>
      <c r="HD115" s="41" t="e">
        <f t="shared" si="96"/>
        <v>#REF!</v>
      </c>
      <c r="HE115" s="41" t="e">
        <f t="shared" si="96"/>
        <v>#REF!</v>
      </c>
      <c r="HF115" s="41" t="e">
        <f t="shared" si="96"/>
        <v>#REF!</v>
      </c>
      <c r="HG115" s="41" t="e">
        <f t="shared" si="96"/>
        <v>#REF!</v>
      </c>
      <c r="HH115" s="41" t="e">
        <f t="shared" si="91"/>
        <v>#REF!</v>
      </c>
      <c r="HI115" s="41" t="e">
        <f t="shared" si="91"/>
        <v>#REF!</v>
      </c>
      <c r="HJ115" s="41" t="e">
        <f t="shared" si="91"/>
        <v>#REF!</v>
      </c>
    </row>
    <row r="116" spans="1:218" ht="14.4" x14ac:dyDescent="0.3">
      <c r="A116" s="42">
        <v>113</v>
      </c>
      <c r="B116" s="43" t="e">
        <f>'CMM1 - AUX CALC'!$DJ$67</f>
        <v>#REF!</v>
      </c>
      <c r="DK116" s="41" t="e">
        <f>$B116/(_xlfn.SINGLE(PrazoConcessao)*12-DK$3+1)</f>
        <v>#REF!</v>
      </c>
      <c r="DL116" s="41" t="e">
        <f t="shared" si="88"/>
        <v>#REF!</v>
      </c>
      <c r="DM116" s="41" t="e">
        <f t="shared" si="85"/>
        <v>#REF!</v>
      </c>
      <c r="DN116" s="41" t="e">
        <f t="shared" si="85"/>
        <v>#REF!</v>
      </c>
      <c r="DO116" s="41" t="e">
        <f t="shared" si="85"/>
        <v>#REF!</v>
      </c>
      <c r="DP116" s="41" t="e">
        <f t="shared" si="85"/>
        <v>#REF!</v>
      </c>
      <c r="DQ116" s="41" t="e">
        <f t="shared" si="76"/>
        <v>#REF!</v>
      </c>
      <c r="DR116" s="41" t="e">
        <f t="shared" si="76"/>
        <v>#REF!</v>
      </c>
      <c r="DS116" s="41" t="e">
        <f t="shared" si="76"/>
        <v>#REF!</v>
      </c>
      <c r="DT116" s="41" t="e">
        <f t="shared" si="76"/>
        <v>#REF!</v>
      </c>
      <c r="DU116" s="41" t="e">
        <f t="shared" si="76"/>
        <v>#REF!</v>
      </c>
      <c r="DV116" s="41" t="e">
        <f t="shared" si="76"/>
        <v>#REF!</v>
      </c>
      <c r="DW116" s="41" t="e">
        <f t="shared" si="76"/>
        <v>#REF!</v>
      </c>
      <c r="DX116" s="41" t="e">
        <f t="shared" si="76"/>
        <v>#REF!</v>
      </c>
      <c r="DY116" s="41" t="e">
        <f t="shared" si="76"/>
        <v>#REF!</v>
      </c>
      <c r="DZ116" s="41" t="e">
        <f t="shared" si="92"/>
        <v>#REF!</v>
      </c>
      <c r="EA116" s="41" t="e">
        <f t="shared" si="92"/>
        <v>#REF!</v>
      </c>
      <c r="EB116" s="41" t="e">
        <f t="shared" si="92"/>
        <v>#REF!</v>
      </c>
      <c r="EC116" s="41" t="e">
        <f t="shared" si="92"/>
        <v>#REF!</v>
      </c>
      <c r="ED116" s="41" t="e">
        <f t="shared" si="92"/>
        <v>#REF!</v>
      </c>
      <c r="EE116" s="41" t="e">
        <f t="shared" si="92"/>
        <v>#REF!</v>
      </c>
      <c r="EF116" s="41" t="e">
        <f t="shared" si="92"/>
        <v>#REF!</v>
      </c>
      <c r="EG116" s="41" t="e">
        <f t="shared" si="92"/>
        <v>#REF!</v>
      </c>
      <c r="EH116" s="41" t="e">
        <f t="shared" si="92"/>
        <v>#REF!</v>
      </c>
      <c r="EI116" s="41" t="e">
        <f t="shared" si="92"/>
        <v>#REF!</v>
      </c>
      <c r="EJ116" s="41" t="e">
        <f t="shared" si="94"/>
        <v>#REF!</v>
      </c>
      <c r="EK116" s="41" t="e">
        <f t="shared" si="94"/>
        <v>#REF!</v>
      </c>
      <c r="EL116" s="41" t="e">
        <f t="shared" si="94"/>
        <v>#REF!</v>
      </c>
      <c r="EM116" s="41" t="e">
        <f t="shared" si="94"/>
        <v>#REF!</v>
      </c>
      <c r="EN116" s="41" t="e">
        <f t="shared" si="94"/>
        <v>#REF!</v>
      </c>
      <c r="EO116" s="41" t="e">
        <f t="shared" si="94"/>
        <v>#REF!</v>
      </c>
      <c r="EP116" s="41" t="e">
        <f t="shared" si="94"/>
        <v>#REF!</v>
      </c>
      <c r="EQ116" s="41" t="e">
        <f t="shared" si="94"/>
        <v>#REF!</v>
      </c>
      <c r="ER116" s="41" t="e">
        <f t="shared" si="94"/>
        <v>#REF!</v>
      </c>
      <c r="ES116" s="41" t="e">
        <f t="shared" si="86"/>
        <v>#REF!</v>
      </c>
      <c r="ET116" s="41" t="e">
        <f t="shared" si="86"/>
        <v>#REF!</v>
      </c>
      <c r="EU116" s="41" t="e">
        <f t="shared" si="86"/>
        <v>#REF!</v>
      </c>
      <c r="EV116" s="41" t="e">
        <f t="shared" si="86"/>
        <v>#REF!</v>
      </c>
      <c r="EW116" s="41" t="e">
        <f t="shared" si="78"/>
        <v>#REF!</v>
      </c>
      <c r="EX116" s="41" t="e">
        <f t="shared" si="78"/>
        <v>#REF!</v>
      </c>
      <c r="EY116" s="41" t="e">
        <f t="shared" si="78"/>
        <v>#REF!</v>
      </c>
      <c r="EZ116" s="41" t="e">
        <f t="shared" si="78"/>
        <v>#REF!</v>
      </c>
      <c r="FA116" s="41" t="e">
        <f t="shared" si="78"/>
        <v>#REF!</v>
      </c>
      <c r="FB116" s="41" t="e">
        <f t="shared" si="78"/>
        <v>#REF!</v>
      </c>
      <c r="FC116" s="41" t="e">
        <f t="shared" si="78"/>
        <v>#REF!</v>
      </c>
      <c r="FD116" s="41" t="e">
        <f t="shared" si="78"/>
        <v>#REF!</v>
      </c>
      <c r="FE116" s="41" t="e">
        <f t="shared" si="78"/>
        <v>#REF!</v>
      </c>
      <c r="FF116" s="41" t="e">
        <f t="shared" si="93"/>
        <v>#REF!</v>
      </c>
      <c r="FG116" s="41" t="e">
        <f t="shared" si="93"/>
        <v>#REF!</v>
      </c>
      <c r="FH116" s="41" t="e">
        <f t="shared" si="93"/>
        <v>#REF!</v>
      </c>
      <c r="FI116" s="41" t="e">
        <f t="shared" si="93"/>
        <v>#REF!</v>
      </c>
      <c r="FJ116" s="41" t="e">
        <f t="shared" si="93"/>
        <v>#REF!</v>
      </c>
      <c r="FK116" s="41" t="e">
        <f t="shared" si="93"/>
        <v>#REF!</v>
      </c>
      <c r="FL116" s="41" t="e">
        <f t="shared" si="93"/>
        <v>#REF!</v>
      </c>
      <c r="FM116" s="41" t="e">
        <f t="shared" si="93"/>
        <v>#REF!</v>
      </c>
      <c r="FN116" s="41" t="e">
        <f t="shared" si="93"/>
        <v>#REF!</v>
      </c>
      <c r="FO116" s="41" t="e">
        <f t="shared" si="93"/>
        <v>#REF!</v>
      </c>
      <c r="FP116" s="41" t="e">
        <f t="shared" si="95"/>
        <v>#REF!</v>
      </c>
      <c r="FQ116" s="41" t="e">
        <f t="shared" si="95"/>
        <v>#REF!</v>
      </c>
      <c r="FR116" s="41" t="e">
        <f t="shared" si="95"/>
        <v>#REF!</v>
      </c>
      <c r="FS116" s="41" t="e">
        <f t="shared" si="95"/>
        <v>#REF!</v>
      </c>
      <c r="FT116" s="41" t="e">
        <f t="shared" si="95"/>
        <v>#REF!</v>
      </c>
      <c r="FU116" s="41" t="e">
        <f t="shared" si="95"/>
        <v>#REF!</v>
      </c>
      <c r="FV116" s="41" t="e">
        <f t="shared" si="95"/>
        <v>#REF!</v>
      </c>
      <c r="FW116" s="41" t="e">
        <f t="shared" si="95"/>
        <v>#REF!</v>
      </c>
      <c r="FX116" s="41" t="e">
        <f t="shared" si="95"/>
        <v>#REF!</v>
      </c>
      <c r="FY116" s="41" t="e">
        <f t="shared" si="87"/>
        <v>#REF!</v>
      </c>
      <c r="FZ116" s="41" t="e">
        <f t="shared" si="87"/>
        <v>#REF!</v>
      </c>
      <c r="GA116" s="41" t="e">
        <f t="shared" si="87"/>
        <v>#REF!</v>
      </c>
      <c r="GB116" s="41" t="e">
        <f t="shared" si="87"/>
        <v>#REF!</v>
      </c>
      <c r="GC116" s="41" t="e">
        <f t="shared" si="80"/>
        <v>#REF!</v>
      </c>
      <c r="GD116" s="41" t="e">
        <f t="shared" si="80"/>
        <v>#REF!</v>
      </c>
      <c r="GE116" s="41" t="e">
        <f t="shared" si="80"/>
        <v>#REF!</v>
      </c>
      <c r="GF116" s="41" t="e">
        <f t="shared" si="80"/>
        <v>#REF!</v>
      </c>
      <c r="GG116" s="41" t="e">
        <f t="shared" si="80"/>
        <v>#REF!</v>
      </c>
      <c r="GH116" s="41" t="e">
        <f t="shared" si="66"/>
        <v>#REF!</v>
      </c>
      <c r="GI116" s="41" t="e">
        <f t="shared" si="66"/>
        <v>#REF!</v>
      </c>
      <c r="GJ116" s="41" t="e">
        <f t="shared" si="66"/>
        <v>#REF!</v>
      </c>
      <c r="GK116" s="41" t="e">
        <f t="shared" si="66"/>
        <v>#REF!</v>
      </c>
      <c r="GL116" s="41" t="e">
        <f t="shared" si="66"/>
        <v>#REF!</v>
      </c>
      <c r="GM116" s="41" t="e">
        <f t="shared" si="89"/>
        <v>#REF!</v>
      </c>
      <c r="GN116" s="41" t="e">
        <f t="shared" si="89"/>
        <v>#REF!</v>
      </c>
      <c r="GO116" s="41" t="e">
        <f t="shared" si="89"/>
        <v>#REF!</v>
      </c>
      <c r="GP116" s="41" t="e">
        <f t="shared" si="89"/>
        <v>#REF!</v>
      </c>
      <c r="GQ116" s="41" t="e">
        <f t="shared" si="89"/>
        <v>#REF!</v>
      </c>
      <c r="GR116" s="41" t="e">
        <f t="shared" si="89"/>
        <v>#REF!</v>
      </c>
      <c r="GS116" s="41" t="e">
        <f t="shared" si="89"/>
        <v>#REF!</v>
      </c>
      <c r="GT116" s="41" t="e">
        <f t="shared" si="89"/>
        <v>#REF!</v>
      </c>
      <c r="GU116" s="41" t="e">
        <f t="shared" si="89"/>
        <v>#REF!</v>
      </c>
      <c r="GV116" s="41" t="e">
        <f t="shared" si="89"/>
        <v>#REF!</v>
      </c>
      <c r="GW116" s="41" t="e">
        <f t="shared" si="89"/>
        <v>#REF!</v>
      </c>
      <c r="GX116" s="41" t="e">
        <f t="shared" si="89"/>
        <v>#REF!</v>
      </c>
      <c r="GY116" s="41" t="e">
        <f t="shared" si="89"/>
        <v>#REF!</v>
      </c>
      <c r="GZ116" s="41" t="e">
        <f t="shared" si="89"/>
        <v>#REF!</v>
      </c>
      <c r="HA116" s="41" t="e">
        <f t="shared" si="89"/>
        <v>#REF!</v>
      </c>
      <c r="HB116" s="41" t="e">
        <f t="shared" si="96"/>
        <v>#REF!</v>
      </c>
      <c r="HC116" s="41" t="e">
        <f t="shared" si="96"/>
        <v>#REF!</v>
      </c>
      <c r="HD116" s="41" t="e">
        <f t="shared" si="96"/>
        <v>#REF!</v>
      </c>
      <c r="HE116" s="41" t="e">
        <f t="shared" si="96"/>
        <v>#REF!</v>
      </c>
      <c r="HF116" s="41" t="e">
        <f t="shared" si="96"/>
        <v>#REF!</v>
      </c>
      <c r="HG116" s="41" t="e">
        <f t="shared" si="96"/>
        <v>#REF!</v>
      </c>
      <c r="HH116" s="41" t="e">
        <f t="shared" si="91"/>
        <v>#REF!</v>
      </c>
      <c r="HI116" s="41" t="e">
        <f t="shared" si="91"/>
        <v>#REF!</v>
      </c>
      <c r="HJ116" s="41" t="e">
        <f t="shared" si="91"/>
        <v>#REF!</v>
      </c>
    </row>
    <row r="117" spans="1:218" ht="14.4" x14ac:dyDescent="0.3">
      <c r="A117" s="42">
        <v>114</v>
      </c>
      <c r="B117" s="43" t="e">
        <f>'CMM1 - AUX CALC'!$DK$67</f>
        <v>#REF!</v>
      </c>
      <c r="DL117" s="41" t="e">
        <f>$B117/(_xlfn.SINGLE(PrazoConcessao)*12-DL$3+1)</f>
        <v>#REF!</v>
      </c>
      <c r="DM117" s="41" t="e">
        <f t="shared" si="85"/>
        <v>#REF!</v>
      </c>
      <c r="DN117" s="41" t="e">
        <f t="shared" si="85"/>
        <v>#REF!</v>
      </c>
      <c r="DO117" s="41" t="e">
        <f t="shared" si="85"/>
        <v>#REF!</v>
      </c>
      <c r="DP117" s="41" t="e">
        <f t="shared" si="85"/>
        <v>#REF!</v>
      </c>
      <c r="DQ117" s="41" t="e">
        <f t="shared" si="76"/>
        <v>#REF!</v>
      </c>
      <c r="DR117" s="41" t="e">
        <f t="shared" si="76"/>
        <v>#REF!</v>
      </c>
      <c r="DS117" s="41" t="e">
        <f t="shared" si="76"/>
        <v>#REF!</v>
      </c>
      <c r="DT117" s="41" t="e">
        <f t="shared" si="76"/>
        <v>#REF!</v>
      </c>
      <c r="DU117" s="41" t="e">
        <f t="shared" si="76"/>
        <v>#REF!</v>
      </c>
      <c r="DV117" s="41" t="e">
        <f t="shared" si="76"/>
        <v>#REF!</v>
      </c>
      <c r="DW117" s="41" t="e">
        <f t="shared" si="76"/>
        <v>#REF!</v>
      </c>
      <c r="DX117" s="41" t="e">
        <f t="shared" si="76"/>
        <v>#REF!</v>
      </c>
      <c r="DY117" s="41" t="e">
        <f t="shared" si="76"/>
        <v>#REF!</v>
      </c>
      <c r="DZ117" s="41" t="e">
        <f t="shared" si="92"/>
        <v>#REF!</v>
      </c>
      <c r="EA117" s="41" t="e">
        <f t="shared" si="92"/>
        <v>#REF!</v>
      </c>
      <c r="EB117" s="41" t="e">
        <f t="shared" si="92"/>
        <v>#REF!</v>
      </c>
      <c r="EC117" s="41" t="e">
        <f t="shared" si="92"/>
        <v>#REF!</v>
      </c>
      <c r="ED117" s="41" t="e">
        <f t="shared" si="92"/>
        <v>#REF!</v>
      </c>
      <c r="EE117" s="41" t="e">
        <f t="shared" si="92"/>
        <v>#REF!</v>
      </c>
      <c r="EF117" s="41" t="e">
        <f t="shared" si="92"/>
        <v>#REF!</v>
      </c>
      <c r="EG117" s="41" t="e">
        <f t="shared" si="92"/>
        <v>#REF!</v>
      </c>
      <c r="EH117" s="41" t="e">
        <f t="shared" si="92"/>
        <v>#REF!</v>
      </c>
      <c r="EI117" s="41" t="e">
        <f t="shared" si="92"/>
        <v>#REF!</v>
      </c>
      <c r="EJ117" s="41" t="e">
        <f t="shared" si="94"/>
        <v>#REF!</v>
      </c>
      <c r="EK117" s="41" t="e">
        <f t="shared" si="94"/>
        <v>#REF!</v>
      </c>
      <c r="EL117" s="41" t="e">
        <f t="shared" si="94"/>
        <v>#REF!</v>
      </c>
      <c r="EM117" s="41" t="e">
        <f t="shared" si="94"/>
        <v>#REF!</v>
      </c>
      <c r="EN117" s="41" t="e">
        <f t="shared" si="94"/>
        <v>#REF!</v>
      </c>
      <c r="EO117" s="41" t="e">
        <f t="shared" si="94"/>
        <v>#REF!</v>
      </c>
      <c r="EP117" s="41" t="e">
        <f t="shared" si="94"/>
        <v>#REF!</v>
      </c>
      <c r="EQ117" s="41" t="e">
        <f t="shared" si="94"/>
        <v>#REF!</v>
      </c>
      <c r="ER117" s="41" t="e">
        <f t="shared" si="94"/>
        <v>#REF!</v>
      </c>
      <c r="ES117" s="41" t="e">
        <f t="shared" si="86"/>
        <v>#REF!</v>
      </c>
      <c r="ET117" s="41" t="e">
        <f t="shared" si="86"/>
        <v>#REF!</v>
      </c>
      <c r="EU117" s="41" t="e">
        <f t="shared" si="86"/>
        <v>#REF!</v>
      </c>
      <c r="EV117" s="41" t="e">
        <f t="shared" si="86"/>
        <v>#REF!</v>
      </c>
      <c r="EW117" s="41" t="e">
        <f t="shared" si="78"/>
        <v>#REF!</v>
      </c>
      <c r="EX117" s="41" t="e">
        <f t="shared" si="78"/>
        <v>#REF!</v>
      </c>
      <c r="EY117" s="41" t="e">
        <f t="shared" si="78"/>
        <v>#REF!</v>
      </c>
      <c r="EZ117" s="41" t="e">
        <f t="shared" si="78"/>
        <v>#REF!</v>
      </c>
      <c r="FA117" s="41" t="e">
        <f t="shared" si="78"/>
        <v>#REF!</v>
      </c>
      <c r="FB117" s="41" t="e">
        <f t="shared" si="78"/>
        <v>#REF!</v>
      </c>
      <c r="FC117" s="41" t="e">
        <f t="shared" si="78"/>
        <v>#REF!</v>
      </c>
      <c r="FD117" s="41" t="e">
        <f t="shared" si="78"/>
        <v>#REF!</v>
      </c>
      <c r="FE117" s="41" t="e">
        <f t="shared" si="78"/>
        <v>#REF!</v>
      </c>
      <c r="FF117" s="41" t="e">
        <f t="shared" si="93"/>
        <v>#REF!</v>
      </c>
      <c r="FG117" s="41" t="e">
        <f t="shared" si="93"/>
        <v>#REF!</v>
      </c>
      <c r="FH117" s="41" t="e">
        <f t="shared" si="93"/>
        <v>#REF!</v>
      </c>
      <c r="FI117" s="41" t="e">
        <f t="shared" si="93"/>
        <v>#REF!</v>
      </c>
      <c r="FJ117" s="41" t="e">
        <f t="shared" si="93"/>
        <v>#REF!</v>
      </c>
      <c r="FK117" s="41" t="e">
        <f t="shared" si="93"/>
        <v>#REF!</v>
      </c>
      <c r="FL117" s="41" t="e">
        <f t="shared" si="93"/>
        <v>#REF!</v>
      </c>
      <c r="FM117" s="41" t="e">
        <f t="shared" si="93"/>
        <v>#REF!</v>
      </c>
      <c r="FN117" s="41" t="e">
        <f t="shared" si="93"/>
        <v>#REF!</v>
      </c>
      <c r="FO117" s="41" t="e">
        <f t="shared" si="93"/>
        <v>#REF!</v>
      </c>
      <c r="FP117" s="41" t="e">
        <f t="shared" si="95"/>
        <v>#REF!</v>
      </c>
      <c r="FQ117" s="41" t="e">
        <f t="shared" si="95"/>
        <v>#REF!</v>
      </c>
      <c r="FR117" s="41" t="e">
        <f t="shared" si="95"/>
        <v>#REF!</v>
      </c>
      <c r="FS117" s="41" t="e">
        <f t="shared" si="95"/>
        <v>#REF!</v>
      </c>
      <c r="FT117" s="41" t="e">
        <f t="shared" si="95"/>
        <v>#REF!</v>
      </c>
      <c r="FU117" s="41" t="e">
        <f t="shared" si="95"/>
        <v>#REF!</v>
      </c>
      <c r="FV117" s="41" t="e">
        <f t="shared" si="95"/>
        <v>#REF!</v>
      </c>
      <c r="FW117" s="41" t="e">
        <f t="shared" si="95"/>
        <v>#REF!</v>
      </c>
      <c r="FX117" s="41" t="e">
        <f t="shared" si="95"/>
        <v>#REF!</v>
      </c>
      <c r="FY117" s="41" t="e">
        <f t="shared" si="87"/>
        <v>#REF!</v>
      </c>
      <c r="FZ117" s="41" t="e">
        <f t="shared" si="87"/>
        <v>#REF!</v>
      </c>
      <c r="GA117" s="41" t="e">
        <f t="shared" si="87"/>
        <v>#REF!</v>
      </c>
      <c r="GB117" s="41" t="e">
        <f t="shared" si="87"/>
        <v>#REF!</v>
      </c>
      <c r="GC117" s="41" t="e">
        <f t="shared" si="80"/>
        <v>#REF!</v>
      </c>
      <c r="GD117" s="41" t="e">
        <f t="shared" si="80"/>
        <v>#REF!</v>
      </c>
      <c r="GE117" s="41" t="e">
        <f t="shared" si="80"/>
        <v>#REF!</v>
      </c>
      <c r="GF117" s="41" t="e">
        <f t="shared" si="80"/>
        <v>#REF!</v>
      </c>
      <c r="GG117" s="41" t="e">
        <f t="shared" si="80"/>
        <v>#REF!</v>
      </c>
      <c r="GH117" s="41" t="e">
        <f t="shared" si="66"/>
        <v>#REF!</v>
      </c>
      <c r="GI117" s="41" t="e">
        <f t="shared" si="66"/>
        <v>#REF!</v>
      </c>
      <c r="GJ117" s="41" t="e">
        <f t="shared" si="66"/>
        <v>#REF!</v>
      </c>
      <c r="GK117" s="41" t="e">
        <f t="shared" si="66"/>
        <v>#REF!</v>
      </c>
      <c r="GL117" s="41" t="e">
        <f t="shared" si="66"/>
        <v>#REF!</v>
      </c>
      <c r="GM117" s="41" t="e">
        <f t="shared" si="89"/>
        <v>#REF!</v>
      </c>
      <c r="GN117" s="41" t="e">
        <f t="shared" si="89"/>
        <v>#REF!</v>
      </c>
      <c r="GO117" s="41" t="e">
        <f t="shared" si="89"/>
        <v>#REF!</v>
      </c>
      <c r="GP117" s="41" t="e">
        <f t="shared" si="89"/>
        <v>#REF!</v>
      </c>
      <c r="GQ117" s="41" t="e">
        <f t="shared" si="89"/>
        <v>#REF!</v>
      </c>
      <c r="GR117" s="41" t="e">
        <f t="shared" si="89"/>
        <v>#REF!</v>
      </c>
      <c r="GS117" s="41" t="e">
        <f t="shared" si="89"/>
        <v>#REF!</v>
      </c>
      <c r="GT117" s="41" t="e">
        <f t="shared" si="89"/>
        <v>#REF!</v>
      </c>
      <c r="GU117" s="41" t="e">
        <f t="shared" si="89"/>
        <v>#REF!</v>
      </c>
      <c r="GV117" s="41" t="e">
        <f t="shared" si="89"/>
        <v>#REF!</v>
      </c>
      <c r="GW117" s="41" t="e">
        <f t="shared" si="89"/>
        <v>#REF!</v>
      </c>
      <c r="GX117" s="41" t="e">
        <f t="shared" si="89"/>
        <v>#REF!</v>
      </c>
      <c r="GY117" s="41" t="e">
        <f t="shared" si="89"/>
        <v>#REF!</v>
      </c>
      <c r="GZ117" s="41" t="e">
        <f t="shared" si="89"/>
        <v>#REF!</v>
      </c>
      <c r="HA117" s="41" t="e">
        <f t="shared" si="89"/>
        <v>#REF!</v>
      </c>
      <c r="HB117" s="41" t="e">
        <f t="shared" si="96"/>
        <v>#REF!</v>
      </c>
      <c r="HC117" s="41" t="e">
        <f t="shared" si="96"/>
        <v>#REF!</v>
      </c>
      <c r="HD117" s="41" t="e">
        <f t="shared" si="96"/>
        <v>#REF!</v>
      </c>
      <c r="HE117" s="41" t="e">
        <f t="shared" si="96"/>
        <v>#REF!</v>
      </c>
      <c r="HF117" s="41" t="e">
        <f t="shared" si="96"/>
        <v>#REF!</v>
      </c>
      <c r="HG117" s="41" t="e">
        <f t="shared" si="96"/>
        <v>#REF!</v>
      </c>
      <c r="HH117" s="41" t="e">
        <f t="shared" si="91"/>
        <v>#REF!</v>
      </c>
      <c r="HI117" s="41" t="e">
        <f t="shared" si="91"/>
        <v>#REF!</v>
      </c>
      <c r="HJ117" s="41" t="e">
        <f t="shared" si="91"/>
        <v>#REF!</v>
      </c>
    </row>
    <row r="118" spans="1:218" ht="14.4" x14ac:dyDescent="0.3">
      <c r="A118" s="42">
        <v>115</v>
      </c>
      <c r="B118" s="43" t="e">
        <f>'CMM1 - AUX CALC'!$DL$67</f>
        <v>#REF!</v>
      </c>
      <c r="DM118" s="41" t="e">
        <f>$B118/(_xlfn.SINGLE(PrazoConcessao)*12-DM$3+1)</f>
        <v>#REF!</v>
      </c>
      <c r="DN118" s="41" t="e">
        <f t="shared" si="85"/>
        <v>#REF!</v>
      </c>
      <c r="DO118" s="41" t="e">
        <f t="shared" si="85"/>
        <v>#REF!</v>
      </c>
      <c r="DP118" s="41" t="e">
        <f t="shared" si="85"/>
        <v>#REF!</v>
      </c>
      <c r="DQ118" s="41" t="e">
        <f t="shared" si="76"/>
        <v>#REF!</v>
      </c>
      <c r="DR118" s="41" t="e">
        <f t="shared" si="76"/>
        <v>#REF!</v>
      </c>
      <c r="DS118" s="41" t="e">
        <f t="shared" si="76"/>
        <v>#REF!</v>
      </c>
      <c r="DT118" s="41" t="e">
        <f t="shared" si="76"/>
        <v>#REF!</v>
      </c>
      <c r="DU118" s="41" t="e">
        <f t="shared" si="76"/>
        <v>#REF!</v>
      </c>
      <c r="DV118" s="41" t="e">
        <f t="shared" si="76"/>
        <v>#REF!</v>
      </c>
      <c r="DW118" s="41" t="e">
        <f t="shared" si="76"/>
        <v>#REF!</v>
      </c>
      <c r="DX118" s="41" t="e">
        <f t="shared" si="76"/>
        <v>#REF!</v>
      </c>
      <c r="DY118" s="41" t="e">
        <f t="shared" si="76"/>
        <v>#REF!</v>
      </c>
      <c r="DZ118" s="41" t="e">
        <f t="shared" si="92"/>
        <v>#REF!</v>
      </c>
      <c r="EA118" s="41" t="e">
        <f t="shared" si="92"/>
        <v>#REF!</v>
      </c>
      <c r="EB118" s="41" t="e">
        <f t="shared" si="92"/>
        <v>#REF!</v>
      </c>
      <c r="EC118" s="41" t="e">
        <f t="shared" si="92"/>
        <v>#REF!</v>
      </c>
      <c r="ED118" s="41" t="e">
        <f t="shared" si="92"/>
        <v>#REF!</v>
      </c>
      <c r="EE118" s="41" t="e">
        <f t="shared" si="92"/>
        <v>#REF!</v>
      </c>
      <c r="EF118" s="41" t="e">
        <f t="shared" si="92"/>
        <v>#REF!</v>
      </c>
      <c r="EG118" s="41" t="e">
        <f t="shared" si="92"/>
        <v>#REF!</v>
      </c>
      <c r="EH118" s="41" t="e">
        <f t="shared" si="92"/>
        <v>#REF!</v>
      </c>
      <c r="EI118" s="41" t="e">
        <f t="shared" si="92"/>
        <v>#REF!</v>
      </c>
      <c r="EJ118" s="41" t="e">
        <f t="shared" si="94"/>
        <v>#REF!</v>
      </c>
      <c r="EK118" s="41" t="e">
        <f t="shared" si="94"/>
        <v>#REF!</v>
      </c>
      <c r="EL118" s="41" t="e">
        <f t="shared" si="94"/>
        <v>#REF!</v>
      </c>
      <c r="EM118" s="41" t="e">
        <f t="shared" si="94"/>
        <v>#REF!</v>
      </c>
      <c r="EN118" s="41" t="e">
        <f t="shared" si="94"/>
        <v>#REF!</v>
      </c>
      <c r="EO118" s="41" t="e">
        <f t="shared" si="94"/>
        <v>#REF!</v>
      </c>
      <c r="EP118" s="41" t="e">
        <f t="shared" si="94"/>
        <v>#REF!</v>
      </c>
      <c r="EQ118" s="41" t="e">
        <f t="shared" si="94"/>
        <v>#REF!</v>
      </c>
      <c r="ER118" s="41" t="e">
        <f t="shared" si="94"/>
        <v>#REF!</v>
      </c>
      <c r="ES118" s="41" t="e">
        <f t="shared" si="86"/>
        <v>#REF!</v>
      </c>
      <c r="ET118" s="41" t="e">
        <f t="shared" si="86"/>
        <v>#REF!</v>
      </c>
      <c r="EU118" s="41" t="e">
        <f t="shared" si="86"/>
        <v>#REF!</v>
      </c>
      <c r="EV118" s="41" t="e">
        <f t="shared" si="86"/>
        <v>#REF!</v>
      </c>
      <c r="EW118" s="41" t="e">
        <f t="shared" si="78"/>
        <v>#REF!</v>
      </c>
      <c r="EX118" s="41" t="e">
        <f t="shared" si="78"/>
        <v>#REF!</v>
      </c>
      <c r="EY118" s="41" t="e">
        <f t="shared" si="78"/>
        <v>#REF!</v>
      </c>
      <c r="EZ118" s="41" t="e">
        <f t="shared" si="78"/>
        <v>#REF!</v>
      </c>
      <c r="FA118" s="41" t="e">
        <f t="shared" si="78"/>
        <v>#REF!</v>
      </c>
      <c r="FB118" s="41" t="e">
        <f t="shared" si="78"/>
        <v>#REF!</v>
      </c>
      <c r="FC118" s="41" t="e">
        <f t="shared" si="78"/>
        <v>#REF!</v>
      </c>
      <c r="FD118" s="41" t="e">
        <f t="shared" si="78"/>
        <v>#REF!</v>
      </c>
      <c r="FE118" s="41" t="e">
        <f t="shared" si="78"/>
        <v>#REF!</v>
      </c>
      <c r="FF118" s="41" t="e">
        <f t="shared" si="93"/>
        <v>#REF!</v>
      </c>
      <c r="FG118" s="41" t="e">
        <f t="shared" si="93"/>
        <v>#REF!</v>
      </c>
      <c r="FH118" s="41" t="e">
        <f t="shared" si="93"/>
        <v>#REF!</v>
      </c>
      <c r="FI118" s="41" t="e">
        <f t="shared" si="93"/>
        <v>#REF!</v>
      </c>
      <c r="FJ118" s="41" t="e">
        <f t="shared" si="93"/>
        <v>#REF!</v>
      </c>
      <c r="FK118" s="41" t="e">
        <f t="shared" si="93"/>
        <v>#REF!</v>
      </c>
      <c r="FL118" s="41" t="e">
        <f t="shared" si="93"/>
        <v>#REF!</v>
      </c>
      <c r="FM118" s="41" t="e">
        <f t="shared" si="93"/>
        <v>#REF!</v>
      </c>
      <c r="FN118" s="41" t="e">
        <f t="shared" si="93"/>
        <v>#REF!</v>
      </c>
      <c r="FO118" s="41" t="e">
        <f t="shared" si="93"/>
        <v>#REF!</v>
      </c>
      <c r="FP118" s="41" t="e">
        <f t="shared" si="95"/>
        <v>#REF!</v>
      </c>
      <c r="FQ118" s="41" t="e">
        <f t="shared" si="95"/>
        <v>#REF!</v>
      </c>
      <c r="FR118" s="41" t="e">
        <f t="shared" si="95"/>
        <v>#REF!</v>
      </c>
      <c r="FS118" s="41" t="e">
        <f t="shared" si="95"/>
        <v>#REF!</v>
      </c>
      <c r="FT118" s="41" t="e">
        <f t="shared" si="95"/>
        <v>#REF!</v>
      </c>
      <c r="FU118" s="41" t="e">
        <f t="shared" si="95"/>
        <v>#REF!</v>
      </c>
      <c r="FV118" s="41" t="e">
        <f t="shared" si="95"/>
        <v>#REF!</v>
      </c>
      <c r="FW118" s="41" t="e">
        <f t="shared" si="95"/>
        <v>#REF!</v>
      </c>
      <c r="FX118" s="41" t="e">
        <f t="shared" si="95"/>
        <v>#REF!</v>
      </c>
      <c r="FY118" s="41" t="e">
        <f t="shared" si="87"/>
        <v>#REF!</v>
      </c>
      <c r="FZ118" s="41" t="e">
        <f t="shared" si="87"/>
        <v>#REF!</v>
      </c>
      <c r="GA118" s="41" t="e">
        <f t="shared" si="87"/>
        <v>#REF!</v>
      </c>
      <c r="GB118" s="41" t="e">
        <f t="shared" si="87"/>
        <v>#REF!</v>
      </c>
      <c r="GC118" s="41" t="e">
        <f t="shared" si="80"/>
        <v>#REF!</v>
      </c>
      <c r="GD118" s="41" t="e">
        <f t="shared" si="80"/>
        <v>#REF!</v>
      </c>
      <c r="GE118" s="41" t="e">
        <f t="shared" si="80"/>
        <v>#REF!</v>
      </c>
      <c r="GF118" s="41" t="e">
        <f t="shared" si="80"/>
        <v>#REF!</v>
      </c>
      <c r="GG118" s="41" t="e">
        <f t="shared" si="80"/>
        <v>#REF!</v>
      </c>
      <c r="GH118" s="41" t="e">
        <f t="shared" si="66"/>
        <v>#REF!</v>
      </c>
      <c r="GI118" s="41" t="e">
        <f t="shared" si="66"/>
        <v>#REF!</v>
      </c>
      <c r="GJ118" s="41" t="e">
        <f t="shared" si="66"/>
        <v>#REF!</v>
      </c>
      <c r="GK118" s="41" t="e">
        <f t="shared" si="66"/>
        <v>#REF!</v>
      </c>
      <c r="GL118" s="41" t="e">
        <f t="shared" si="66"/>
        <v>#REF!</v>
      </c>
      <c r="GM118" s="41" t="e">
        <f t="shared" si="89"/>
        <v>#REF!</v>
      </c>
      <c r="GN118" s="41" t="e">
        <f t="shared" si="89"/>
        <v>#REF!</v>
      </c>
      <c r="GO118" s="41" t="e">
        <f t="shared" si="89"/>
        <v>#REF!</v>
      </c>
      <c r="GP118" s="41" t="e">
        <f t="shared" si="89"/>
        <v>#REF!</v>
      </c>
      <c r="GQ118" s="41" t="e">
        <f t="shared" si="89"/>
        <v>#REF!</v>
      </c>
      <c r="GR118" s="41" t="e">
        <f t="shared" si="89"/>
        <v>#REF!</v>
      </c>
      <c r="GS118" s="41" t="e">
        <f t="shared" si="89"/>
        <v>#REF!</v>
      </c>
      <c r="GT118" s="41" t="e">
        <f t="shared" si="89"/>
        <v>#REF!</v>
      </c>
      <c r="GU118" s="41" t="e">
        <f t="shared" si="89"/>
        <v>#REF!</v>
      </c>
      <c r="GV118" s="41" t="e">
        <f t="shared" si="89"/>
        <v>#REF!</v>
      </c>
      <c r="GW118" s="41" t="e">
        <f t="shared" si="89"/>
        <v>#REF!</v>
      </c>
      <c r="GX118" s="41" t="e">
        <f t="shared" si="89"/>
        <v>#REF!</v>
      </c>
      <c r="GY118" s="41" t="e">
        <f t="shared" si="89"/>
        <v>#REF!</v>
      </c>
      <c r="GZ118" s="41" t="e">
        <f t="shared" si="89"/>
        <v>#REF!</v>
      </c>
      <c r="HA118" s="41" t="e">
        <f t="shared" si="89"/>
        <v>#REF!</v>
      </c>
      <c r="HB118" s="41" t="e">
        <f t="shared" si="96"/>
        <v>#REF!</v>
      </c>
      <c r="HC118" s="41" t="e">
        <f t="shared" si="96"/>
        <v>#REF!</v>
      </c>
      <c r="HD118" s="41" t="e">
        <f t="shared" si="96"/>
        <v>#REF!</v>
      </c>
      <c r="HE118" s="41" t="e">
        <f t="shared" si="96"/>
        <v>#REF!</v>
      </c>
      <c r="HF118" s="41" t="e">
        <f t="shared" si="96"/>
        <v>#REF!</v>
      </c>
      <c r="HG118" s="41" t="e">
        <f t="shared" si="96"/>
        <v>#REF!</v>
      </c>
      <c r="HH118" s="41" t="e">
        <f t="shared" si="91"/>
        <v>#REF!</v>
      </c>
      <c r="HI118" s="41" t="e">
        <f t="shared" si="91"/>
        <v>#REF!</v>
      </c>
      <c r="HJ118" s="41" t="e">
        <f t="shared" si="91"/>
        <v>#REF!</v>
      </c>
    </row>
    <row r="119" spans="1:218" ht="14.4" x14ac:dyDescent="0.3">
      <c r="A119" s="42">
        <v>116</v>
      </c>
      <c r="B119" s="43" t="e">
        <f>'CMM1 - AUX CALC'!$DM$67</f>
        <v>#REF!</v>
      </c>
      <c r="DN119" s="41" t="e">
        <f>$B119/(_xlfn.SINGLE(PrazoConcessao)*12-DN$3+1)</f>
        <v>#REF!</v>
      </c>
      <c r="DO119" s="41" t="e">
        <f t="shared" si="85"/>
        <v>#REF!</v>
      </c>
      <c r="DP119" s="41" t="e">
        <f t="shared" si="85"/>
        <v>#REF!</v>
      </c>
      <c r="DQ119" s="41" t="e">
        <f t="shared" si="76"/>
        <v>#REF!</v>
      </c>
      <c r="DR119" s="41" t="e">
        <f t="shared" si="76"/>
        <v>#REF!</v>
      </c>
      <c r="DS119" s="41" t="e">
        <f t="shared" si="76"/>
        <v>#REF!</v>
      </c>
      <c r="DT119" s="41" t="e">
        <f t="shared" si="76"/>
        <v>#REF!</v>
      </c>
      <c r="DU119" s="41" t="e">
        <f t="shared" si="76"/>
        <v>#REF!</v>
      </c>
      <c r="DV119" s="41" t="e">
        <f t="shared" si="76"/>
        <v>#REF!</v>
      </c>
      <c r="DW119" s="41" t="e">
        <f t="shared" si="76"/>
        <v>#REF!</v>
      </c>
      <c r="DX119" s="41" t="e">
        <f t="shared" si="76"/>
        <v>#REF!</v>
      </c>
      <c r="DY119" s="41" t="e">
        <f t="shared" si="76"/>
        <v>#REF!</v>
      </c>
      <c r="DZ119" s="41" t="e">
        <f t="shared" si="92"/>
        <v>#REF!</v>
      </c>
      <c r="EA119" s="41" t="e">
        <f t="shared" si="92"/>
        <v>#REF!</v>
      </c>
      <c r="EB119" s="41" t="e">
        <f t="shared" si="92"/>
        <v>#REF!</v>
      </c>
      <c r="EC119" s="41" t="e">
        <f t="shared" si="92"/>
        <v>#REF!</v>
      </c>
      <c r="ED119" s="41" t="e">
        <f t="shared" si="92"/>
        <v>#REF!</v>
      </c>
      <c r="EE119" s="41" t="e">
        <f t="shared" si="92"/>
        <v>#REF!</v>
      </c>
      <c r="EF119" s="41" t="e">
        <f t="shared" si="92"/>
        <v>#REF!</v>
      </c>
      <c r="EG119" s="41" t="e">
        <f t="shared" si="92"/>
        <v>#REF!</v>
      </c>
      <c r="EH119" s="41" t="e">
        <f t="shared" si="92"/>
        <v>#REF!</v>
      </c>
      <c r="EI119" s="41" t="e">
        <f t="shared" si="92"/>
        <v>#REF!</v>
      </c>
      <c r="EJ119" s="41" t="e">
        <f t="shared" si="94"/>
        <v>#REF!</v>
      </c>
      <c r="EK119" s="41" t="e">
        <f t="shared" si="94"/>
        <v>#REF!</v>
      </c>
      <c r="EL119" s="41" t="e">
        <f t="shared" si="94"/>
        <v>#REF!</v>
      </c>
      <c r="EM119" s="41" t="e">
        <f t="shared" si="94"/>
        <v>#REF!</v>
      </c>
      <c r="EN119" s="41" t="e">
        <f t="shared" si="94"/>
        <v>#REF!</v>
      </c>
      <c r="EO119" s="41" t="e">
        <f t="shared" si="94"/>
        <v>#REF!</v>
      </c>
      <c r="EP119" s="41" t="e">
        <f t="shared" si="94"/>
        <v>#REF!</v>
      </c>
      <c r="EQ119" s="41" t="e">
        <f t="shared" si="94"/>
        <v>#REF!</v>
      </c>
      <c r="ER119" s="41" t="e">
        <f t="shared" si="94"/>
        <v>#REF!</v>
      </c>
      <c r="ES119" s="41" t="e">
        <f t="shared" si="86"/>
        <v>#REF!</v>
      </c>
      <c r="ET119" s="41" t="e">
        <f t="shared" si="86"/>
        <v>#REF!</v>
      </c>
      <c r="EU119" s="41" t="e">
        <f t="shared" si="86"/>
        <v>#REF!</v>
      </c>
      <c r="EV119" s="41" t="e">
        <f t="shared" si="86"/>
        <v>#REF!</v>
      </c>
      <c r="EW119" s="41" t="e">
        <f t="shared" si="78"/>
        <v>#REF!</v>
      </c>
      <c r="EX119" s="41" t="e">
        <f t="shared" si="78"/>
        <v>#REF!</v>
      </c>
      <c r="EY119" s="41" t="e">
        <f t="shared" si="78"/>
        <v>#REF!</v>
      </c>
      <c r="EZ119" s="41" t="e">
        <f t="shared" si="78"/>
        <v>#REF!</v>
      </c>
      <c r="FA119" s="41" t="e">
        <f t="shared" si="78"/>
        <v>#REF!</v>
      </c>
      <c r="FB119" s="41" t="e">
        <f t="shared" si="78"/>
        <v>#REF!</v>
      </c>
      <c r="FC119" s="41" t="e">
        <f t="shared" si="78"/>
        <v>#REF!</v>
      </c>
      <c r="FD119" s="41" t="e">
        <f t="shared" si="78"/>
        <v>#REF!</v>
      </c>
      <c r="FE119" s="41" t="e">
        <f t="shared" si="78"/>
        <v>#REF!</v>
      </c>
      <c r="FF119" s="41" t="e">
        <f t="shared" si="93"/>
        <v>#REF!</v>
      </c>
      <c r="FG119" s="41" t="e">
        <f t="shared" si="93"/>
        <v>#REF!</v>
      </c>
      <c r="FH119" s="41" t="e">
        <f t="shared" si="93"/>
        <v>#REF!</v>
      </c>
      <c r="FI119" s="41" t="e">
        <f t="shared" si="93"/>
        <v>#REF!</v>
      </c>
      <c r="FJ119" s="41" t="e">
        <f t="shared" si="93"/>
        <v>#REF!</v>
      </c>
      <c r="FK119" s="41" t="e">
        <f t="shared" si="93"/>
        <v>#REF!</v>
      </c>
      <c r="FL119" s="41" t="e">
        <f t="shared" si="93"/>
        <v>#REF!</v>
      </c>
      <c r="FM119" s="41" t="e">
        <f t="shared" si="93"/>
        <v>#REF!</v>
      </c>
      <c r="FN119" s="41" t="e">
        <f t="shared" si="93"/>
        <v>#REF!</v>
      </c>
      <c r="FO119" s="41" t="e">
        <f t="shared" si="93"/>
        <v>#REF!</v>
      </c>
      <c r="FP119" s="41" t="e">
        <f t="shared" si="95"/>
        <v>#REF!</v>
      </c>
      <c r="FQ119" s="41" t="e">
        <f t="shared" si="95"/>
        <v>#REF!</v>
      </c>
      <c r="FR119" s="41" t="e">
        <f t="shared" si="95"/>
        <v>#REF!</v>
      </c>
      <c r="FS119" s="41" t="e">
        <f t="shared" si="95"/>
        <v>#REF!</v>
      </c>
      <c r="FT119" s="41" t="e">
        <f t="shared" si="95"/>
        <v>#REF!</v>
      </c>
      <c r="FU119" s="41" t="e">
        <f t="shared" si="95"/>
        <v>#REF!</v>
      </c>
      <c r="FV119" s="41" t="e">
        <f t="shared" si="95"/>
        <v>#REF!</v>
      </c>
      <c r="FW119" s="41" t="e">
        <f t="shared" si="95"/>
        <v>#REF!</v>
      </c>
      <c r="FX119" s="41" t="e">
        <f t="shared" si="95"/>
        <v>#REF!</v>
      </c>
      <c r="FY119" s="41" t="e">
        <f t="shared" si="87"/>
        <v>#REF!</v>
      </c>
      <c r="FZ119" s="41" t="e">
        <f t="shared" si="87"/>
        <v>#REF!</v>
      </c>
      <c r="GA119" s="41" t="e">
        <f t="shared" si="87"/>
        <v>#REF!</v>
      </c>
      <c r="GB119" s="41" t="e">
        <f t="shared" si="87"/>
        <v>#REF!</v>
      </c>
      <c r="GC119" s="41" t="e">
        <f t="shared" si="80"/>
        <v>#REF!</v>
      </c>
      <c r="GD119" s="41" t="e">
        <f t="shared" si="80"/>
        <v>#REF!</v>
      </c>
      <c r="GE119" s="41" t="e">
        <f t="shared" si="80"/>
        <v>#REF!</v>
      </c>
      <c r="GF119" s="41" t="e">
        <f t="shared" si="80"/>
        <v>#REF!</v>
      </c>
      <c r="GG119" s="41" t="e">
        <f t="shared" si="80"/>
        <v>#REF!</v>
      </c>
      <c r="GH119" s="41" t="e">
        <f t="shared" si="66"/>
        <v>#REF!</v>
      </c>
      <c r="GI119" s="41" t="e">
        <f t="shared" si="66"/>
        <v>#REF!</v>
      </c>
      <c r="GJ119" s="41" t="e">
        <f t="shared" si="66"/>
        <v>#REF!</v>
      </c>
      <c r="GK119" s="41" t="e">
        <f t="shared" si="66"/>
        <v>#REF!</v>
      </c>
      <c r="GL119" s="41" t="e">
        <f t="shared" si="66"/>
        <v>#REF!</v>
      </c>
      <c r="GM119" s="41" t="e">
        <f t="shared" si="89"/>
        <v>#REF!</v>
      </c>
      <c r="GN119" s="41" t="e">
        <f t="shared" si="89"/>
        <v>#REF!</v>
      </c>
      <c r="GO119" s="41" t="e">
        <f t="shared" si="89"/>
        <v>#REF!</v>
      </c>
      <c r="GP119" s="41" t="e">
        <f t="shared" si="89"/>
        <v>#REF!</v>
      </c>
      <c r="GQ119" s="41" t="e">
        <f t="shared" si="89"/>
        <v>#REF!</v>
      </c>
      <c r="GR119" s="41" t="e">
        <f t="shared" si="89"/>
        <v>#REF!</v>
      </c>
      <c r="GS119" s="41" t="e">
        <f t="shared" si="89"/>
        <v>#REF!</v>
      </c>
      <c r="GT119" s="41" t="e">
        <f t="shared" si="89"/>
        <v>#REF!</v>
      </c>
      <c r="GU119" s="41" t="e">
        <f t="shared" si="89"/>
        <v>#REF!</v>
      </c>
      <c r="GV119" s="41" t="e">
        <f t="shared" si="89"/>
        <v>#REF!</v>
      </c>
      <c r="GW119" s="41" t="e">
        <f t="shared" si="89"/>
        <v>#REF!</v>
      </c>
      <c r="GX119" s="41" t="e">
        <f t="shared" si="89"/>
        <v>#REF!</v>
      </c>
      <c r="GY119" s="41" t="e">
        <f t="shared" si="89"/>
        <v>#REF!</v>
      </c>
      <c r="GZ119" s="41" t="e">
        <f t="shared" si="89"/>
        <v>#REF!</v>
      </c>
      <c r="HA119" s="41" t="e">
        <f t="shared" si="89"/>
        <v>#REF!</v>
      </c>
      <c r="HB119" s="41" t="e">
        <f t="shared" si="96"/>
        <v>#REF!</v>
      </c>
      <c r="HC119" s="41" t="e">
        <f t="shared" si="96"/>
        <v>#REF!</v>
      </c>
      <c r="HD119" s="41" t="e">
        <f t="shared" si="96"/>
        <v>#REF!</v>
      </c>
      <c r="HE119" s="41" t="e">
        <f t="shared" si="96"/>
        <v>#REF!</v>
      </c>
      <c r="HF119" s="41" t="e">
        <f t="shared" si="96"/>
        <v>#REF!</v>
      </c>
      <c r="HG119" s="41" t="e">
        <f t="shared" si="96"/>
        <v>#REF!</v>
      </c>
      <c r="HH119" s="41" t="e">
        <f t="shared" si="91"/>
        <v>#REF!</v>
      </c>
      <c r="HI119" s="41" t="e">
        <f t="shared" si="91"/>
        <v>#REF!</v>
      </c>
      <c r="HJ119" s="41" t="e">
        <f t="shared" si="91"/>
        <v>#REF!</v>
      </c>
    </row>
    <row r="120" spans="1:218" ht="14.4" x14ac:dyDescent="0.3">
      <c r="A120" s="42">
        <v>117</v>
      </c>
      <c r="B120" s="43" t="e">
        <f>'CMM1 - AUX CALC'!$DN$67</f>
        <v>#REF!</v>
      </c>
      <c r="DO120" s="41" t="e">
        <f>$B120/(_xlfn.SINGLE(PrazoConcessao)*12-DO$3+1)</f>
        <v>#REF!</v>
      </c>
      <c r="DP120" s="41" t="e">
        <f t="shared" si="85"/>
        <v>#REF!</v>
      </c>
      <c r="DQ120" s="41" t="e">
        <f t="shared" si="76"/>
        <v>#REF!</v>
      </c>
      <c r="DR120" s="41" t="e">
        <f t="shared" si="76"/>
        <v>#REF!</v>
      </c>
      <c r="DS120" s="41" t="e">
        <f t="shared" si="76"/>
        <v>#REF!</v>
      </c>
      <c r="DT120" s="41" t="e">
        <f t="shared" si="76"/>
        <v>#REF!</v>
      </c>
      <c r="DU120" s="41" t="e">
        <f t="shared" si="76"/>
        <v>#REF!</v>
      </c>
      <c r="DV120" s="41" t="e">
        <f t="shared" si="76"/>
        <v>#REF!</v>
      </c>
      <c r="DW120" s="41" t="e">
        <f t="shared" si="76"/>
        <v>#REF!</v>
      </c>
      <c r="DX120" s="41" t="e">
        <f t="shared" si="76"/>
        <v>#REF!</v>
      </c>
      <c r="DY120" s="41" t="e">
        <f t="shared" si="76"/>
        <v>#REF!</v>
      </c>
      <c r="DZ120" s="41" t="e">
        <f t="shared" si="92"/>
        <v>#REF!</v>
      </c>
      <c r="EA120" s="41" t="e">
        <f t="shared" si="92"/>
        <v>#REF!</v>
      </c>
      <c r="EB120" s="41" t="e">
        <f t="shared" si="92"/>
        <v>#REF!</v>
      </c>
      <c r="EC120" s="41" t="e">
        <f t="shared" si="92"/>
        <v>#REF!</v>
      </c>
      <c r="ED120" s="41" t="e">
        <f t="shared" si="92"/>
        <v>#REF!</v>
      </c>
      <c r="EE120" s="41" t="e">
        <f t="shared" si="92"/>
        <v>#REF!</v>
      </c>
      <c r="EF120" s="41" t="e">
        <f t="shared" si="92"/>
        <v>#REF!</v>
      </c>
      <c r="EG120" s="41" t="e">
        <f t="shared" si="92"/>
        <v>#REF!</v>
      </c>
      <c r="EH120" s="41" t="e">
        <f t="shared" si="92"/>
        <v>#REF!</v>
      </c>
      <c r="EI120" s="41" t="e">
        <f t="shared" si="92"/>
        <v>#REF!</v>
      </c>
      <c r="EJ120" s="41" t="e">
        <f t="shared" si="94"/>
        <v>#REF!</v>
      </c>
      <c r="EK120" s="41" t="e">
        <f t="shared" si="94"/>
        <v>#REF!</v>
      </c>
      <c r="EL120" s="41" t="e">
        <f t="shared" si="94"/>
        <v>#REF!</v>
      </c>
      <c r="EM120" s="41" t="e">
        <f t="shared" si="94"/>
        <v>#REF!</v>
      </c>
      <c r="EN120" s="41" t="e">
        <f t="shared" si="94"/>
        <v>#REF!</v>
      </c>
      <c r="EO120" s="41" t="e">
        <f t="shared" si="94"/>
        <v>#REF!</v>
      </c>
      <c r="EP120" s="41" t="e">
        <f t="shared" si="94"/>
        <v>#REF!</v>
      </c>
      <c r="EQ120" s="41" t="e">
        <f t="shared" si="94"/>
        <v>#REF!</v>
      </c>
      <c r="ER120" s="41" t="e">
        <f t="shared" si="94"/>
        <v>#REF!</v>
      </c>
      <c r="ES120" s="41" t="e">
        <f t="shared" si="86"/>
        <v>#REF!</v>
      </c>
      <c r="ET120" s="41" t="e">
        <f t="shared" si="86"/>
        <v>#REF!</v>
      </c>
      <c r="EU120" s="41" t="e">
        <f t="shared" si="86"/>
        <v>#REF!</v>
      </c>
      <c r="EV120" s="41" t="e">
        <f t="shared" si="86"/>
        <v>#REF!</v>
      </c>
      <c r="EW120" s="41" t="e">
        <f t="shared" si="78"/>
        <v>#REF!</v>
      </c>
      <c r="EX120" s="41" t="e">
        <f t="shared" si="78"/>
        <v>#REF!</v>
      </c>
      <c r="EY120" s="41" t="e">
        <f t="shared" si="78"/>
        <v>#REF!</v>
      </c>
      <c r="EZ120" s="41" t="e">
        <f t="shared" si="78"/>
        <v>#REF!</v>
      </c>
      <c r="FA120" s="41" t="e">
        <f t="shared" si="78"/>
        <v>#REF!</v>
      </c>
      <c r="FB120" s="41" t="e">
        <f t="shared" si="78"/>
        <v>#REF!</v>
      </c>
      <c r="FC120" s="41" t="e">
        <f t="shared" si="78"/>
        <v>#REF!</v>
      </c>
      <c r="FD120" s="41" t="e">
        <f t="shared" si="78"/>
        <v>#REF!</v>
      </c>
      <c r="FE120" s="41" t="e">
        <f t="shared" si="78"/>
        <v>#REF!</v>
      </c>
      <c r="FF120" s="41" t="e">
        <f t="shared" si="93"/>
        <v>#REF!</v>
      </c>
      <c r="FG120" s="41" t="e">
        <f t="shared" si="93"/>
        <v>#REF!</v>
      </c>
      <c r="FH120" s="41" t="e">
        <f t="shared" si="93"/>
        <v>#REF!</v>
      </c>
      <c r="FI120" s="41" t="e">
        <f t="shared" si="93"/>
        <v>#REF!</v>
      </c>
      <c r="FJ120" s="41" t="e">
        <f t="shared" si="93"/>
        <v>#REF!</v>
      </c>
      <c r="FK120" s="41" t="e">
        <f t="shared" si="93"/>
        <v>#REF!</v>
      </c>
      <c r="FL120" s="41" t="e">
        <f t="shared" si="93"/>
        <v>#REF!</v>
      </c>
      <c r="FM120" s="41" t="e">
        <f t="shared" si="93"/>
        <v>#REF!</v>
      </c>
      <c r="FN120" s="41" t="e">
        <f t="shared" si="93"/>
        <v>#REF!</v>
      </c>
      <c r="FO120" s="41" t="e">
        <f t="shared" si="93"/>
        <v>#REF!</v>
      </c>
      <c r="FP120" s="41" t="e">
        <f t="shared" si="95"/>
        <v>#REF!</v>
      </c>
      <c r="FQ120" s="41" t="e">
        <f t="shared" si="95"/>
        <v>#REF!</v>
      </c>
      <c r="FR120" s="41" t="e">
        <f t="shared" si="95"/>
        <v>#REF!</v>
      </c>
      <c r="FS120" s="41" t="e">
        <f t="shared" si="95"/>
        <v>#REF!</v>
      </c>
      <c r="FT120" s="41" t="e">
        <f t="shared" si="95"/>
        <v>#REF!</v>
      </c>
      <c r="FU120" s="41" t="e">
        <f t="shared" si="95"/>
        <v>#REF!</v>
      </c>
      <c r="FV120" s="41" t="e">
        <f t="shared" si="95"/>
        <v>#REF!</v>
      </c>
      <c r="FW120" s="41" t="e">
        <f t="shared" si="95"/>
        <v>#REF!</v>
      </c>
      <c r="FX120" s="41" t="e">
        <f t="shared" si="95"/>
        <v>#REF!</v>
      </c>
      <c r="FY120" s="41" t="e">
        <f t="shared" si="87"/>
        <v>#REF!</v>
      </c>
      <c r="FZ120" s="41" t="e">
        <f t="shared" si="87"/>
        <v>#REF!</v>
      </c>
      <c r="GA120" s="41" t="e">
        <f t="shared" si="87"/>
        <v>#REF!</v>
      </c>
      <c r="GB120" s="41" t="e">
        <f t="shared" si="87"/>
        <v>#REF!</v>
      </c>
      <c r="GC120" s="41" t="e">
        <f t="shared" si="80"/>
        <v>#REF!</v>
      </c>
      <c r="GD120" s="41" t="e">
        <f t="shared" si="80"/>
        <v>#REF!</v>
      </c>
      <c r="GE120" s="41" t="e">
        <f t="shared" si="80"/>
        <v>#REF!</v>
      </c>
      <c r="GF120" s="41" t="e">
        <f t="shared" si="80"/>
        <v>#REF!</v>
      </c>
      <c r="GG120" s="41" t="e">
        <f t="shared" si="80"/>
        <v>#REF!</v>
      </c>
      <c r="GH120" s="41" t="e">
        <f t="shared" si="66"/>
        <v>#REF!</v>
      </c>
      <c r="GI120" s="41" t="e">
        <f t="shared" si="66"/>
        <v>#REF!</v>
      </c>
      <c r="GJ120" s="41" t="e">
        <f t="shared" si="66"/>
        <v>#REF!</v>
      </c>
      <c r="GK120" s="41" t="e">
        <f t="shared" si="66"/>
        <v>#REF!</v>
      </c>
      <c r="GL120" s="41" t="e">
        <f t="shared" si="66"/>
        <v>#REF!</v>
      </c>
      <c r="GM120" s="41" t="e">
        <f t="shared" si="89"/>
        <v>#REF!</v>
      </c>
      <c r="GN120" s="41" t="e">
        <f t="shared" si="89"/>
        <v>#REF!</v>
      </c>
      <c r="GO120" s="41" t="e">
        <f t="shared" si="89"/>
        <v>#REF!</v>
      </c>
      <c r="GP120" s="41" t="e">
        <f t="shared" si="89"/>
        <v>#REF!</v>
      </c>
      <c r="GQ120" s="41" t="e">
        <f t="shared" si="89"/>
        <v>#REF!</v>
      </c>
      <c r="GR120" s="41" t="e">
        <f t="shared" si="89"/>
        <v>#REF!</v>
      </c>
      <c r="GS120" s="41" t="e">
        <f t="shared" si="89"/>
        <v>#REF!</v>
      </c>
      <c r="GT120" s="41" t="e">
        <f t="shared" si="89"/>
        <v>#REF!</v>
      </c>
      <c r="GU120" s="41" t="e">
        <f t="shared" si="89"/>
        <v>#REF!</v>
      </c>
      <c r="GV120" s="41" t="e">
        <f t="shared" si="89"/>
        <v>#REF!</v>
      </c>
      <c r="GW120" s="41" t="e">
        <f t="shared" si="89"/>
        <v>#REF!</v>
      </c>
      <c r="GX120" s="41" t="e">
        <f t="shared" si="89"/>
        <v>#REF!</v>
      </c>
      <c r="GY120" s="41" t="e">
        <f t="shared" si="89"/>
        <v>#REF!</v>
      </c>
      <c r="GZ120" s="41" t="e">
        <f t="shared" si="89"/>
        <v>#REF!</v>
      </c>
      <c r="HA120" s="41" t="e">
        <f t="shared" si="89"/>
        <v>#REF!</v>
      </c>
      <c r="HB120" s="41" t="e">
        <f t="shared" si="96"/>
        <v>#REF!</v>
      </c>
      <c r="HC120" s="41" t="e">
        <f t="shared" si="96"/>
        <v>#REF!</v>
      </c>
      <c r="HD120" s="41" t="e">
        <f t="shared" si="96"/>
        <v>#REF!</v>
      </c>
      <c r="HE120" s="41" t="e">
        <f t="shared" si="96"/>
        <v>#REF!</v>
      </c>
      <c r="HF120" s="41" t="e">
        <f t="shared" si="96"/>
        <v>#REF!</v>
      </c>
      <c r="HG120" s="41" t="e">
        <f t="shared" si="96"/>
        <v>#REF!</v>
      </c>
      <c r="HH120" s="41" t="e">
        <f t="shared" si="91"/>
        <v>#REF!</v>
      </c>
      <c r="HI120" s="41" t="e">
        <f t="shared" si="91"/>
        <v>#REF!</v>
      </c>
      <c r="HJ120" s="41" t="e">
        <f t="shared" si="91"/>
        <v>#REF!</v>
      </c>
    </row>
    <row r="121" spans="1:218" ht="14.4" x14ac:dyDescent="0.3">
      <c r="A121" s="42">
        <v>118</v>
      </c>
      <c r="B121" s="43" t="e">
        <f>'CMM1 - AUX CALC'!$DO$67</f>
        <v>#REF!</v>
      </c>
      <c r="DP121" s="41" t="e">
        <f>$B121/(_xlfn.SINGLE(PrazoConcessao)*12-DP$3+1)</f>
        <v>#REF!</v>
      </c>
      <c r="DQ121" s="41" t="e">
        <f t="shared" si="76"/>
        <v>#REF!</v>
      </c>
      <c r="DR121" s="41" t="e">
        <f t="shared" si="76"/>
        <v>#REF!</v>
      </c>
      <c r="DS121" s="41" t="e">
        <f t="shared" si="76"/>
        <v>#REF!</v>
      </c>
      <c r="DT121" s="41" t="e">
        <f t="shared" si="76"/>
        <v>#REF!</v>
      </c>
      <c r="DU121" s="41" t="e">
        <f t="shared" si="76"/>
        <v>#REF!</v>
      </c>
      <c r="DV121" s="41" t="e">
        <f t="shared" si="76"/>
        <v>#REF!</v>
      </c>
      <c r="DW121" s="41" t="e">
        <f t="shared" si="76"/>
        <v>#REF!</v>
      </c>
      <c r="DX121" s="41" t="e">
        <f t="shared" si="76"/>
        <v>#REF!</v>
      </c>
      <c r="DY121" s="41" t="e">
        <f t="shared" si="76"/>
        <v>#REF!</v>
      </c>
      <c r="DZ121" s="41" t="e">
        <f t="shared" si="92"/>
        <v>#REF!</v>
      </c>
      <c r="EA121" s="41" t="e">
        <f t="shared" si="92"/>
        <v>#REF!</v>
      </c>
      <c r="EB121" s="41" t="e">
        <f t="shared" si="92"/>
        <v>#REF!</v>
      </c>
      <c r="EC121" s="41" t="e">
        <f t="shared" si="92"/>
        <v>#REF!</v>
      </c>
      <c r="ED121" s="41" t="e">
        <f t="shared" si="92"/>
        <v>#REF!</v>
      </c>
      <c r="EE121" s="41" t="e">
        <f t="shared" si="92"/>
        <v>#REF!</v>
      </c>
      <c r="EF121" s="41" t="e">
        <f t="shared" si="92"/>
        <v>#REF!</v>
      </c>
      <c r="EG121" s="41" t="e">
        <f t="shared" si="92"/>
        <v>#REF!</v>
      </c>
      <c r="EH121" s="41" t="e">
        <f t="shared" si="92"/>
        <v>#REF!</v>
      </c>
      <c r="EI121" s="41" t="e">
        <f t="shared" si="92"/>
        <v>#REF!</v>
      </c>
      <c r="EJ121" s="41" t="e">
        <f t="shared" si="94"/>
        <v>#REF!</v>
      </c>
      <c r="EK121" s="41" t="e">
        <f t="shared" si="94"/>
        <v>#REF!</v>
      </c>
      <c r="EL121" s="41" t="e">
        <f t="shared" si="94"/>
        <v>#REF!</v>
      </c>
      <c r="EM121" s="41" t="e">
        <f t="shared" si="94"/>
        <v>#REF!</v>
      </c>
      <c r="EN121" s="41" t="e">
        <f t="shared" si="94"/>
        <v>#REF!</v>
      </c>
      <c r="EO121" s="41" t="e">
        <f t="shared" si="94"/>
        <v>#REF!</v>
      </c>
      <c r="EP121" s="41" t="e">
        <f t="shared" si="94"/>
        <v>#REF!</v>
      </c>
      <c r="EQ121" s="41" t="e">
        <f t="shared" si="94"/>
        <v>#REF!</v>
      </c>
      <c r="ER121" s="41" t="e">
        <f t="shared" si="94"/>
        <v>#REF!</v>
      </c>
      <c r="ES121" s="41" t="e">
        <f t="shared" si="86"/>
        <v>#REF!</v>
      </c>
      <c r="ET121" s="41" t="e">
        <f t="shared" si="86"/>
        <v>#REF!</v>
      </c>
      <c r="EU121" s="41" t="e">
        <f t="shared" si="86"/>
        <v>#REF!</v>
      </c>
      <c r="EV121" s="41" t="e">
        <f t="shared" si="86"/>
        <v>#REF!</v>
      </c>
      <c r="EW121" s="41" t="e">
        <f t="shared" si="78"/>
        <v>#REF!</v>
      </c>
      <c r="EX121" s="41" t="e">
        <f t="shared" si="78"/>
        <v>#REF!</v>
      </c>
      <c r="EY121" s="41" t="e">
        <f t="shared" si="78"/>
        <v>#REF!</v>
      </c>
      <c r="EZ121" s="41" t="e">
        <f t="shared" si="78"/>
        <v>#REF!</v>
      </c>
      <c r="FA121" s="41" t="e">
        <f t="shared" si="78"/>
        <v>#REF!</v>
      </c>
      <c r="FB121" s="41" t="e">
        <f t="shared" si="78"/>
        <v>#REF!</v>
      </c>
      <c r="FC121" s="41" t="e">
        <f t="shared" si="78"/>
        <v>#REF!</v>
      </c>
      <c r="FD121" s="41" t="e">
        <f t="shared" si="78"/>
        <v>#REF!</v>
      </c>
      <c r="FE121" s="41" t="e">
        <f t="shared" si="78"/>
        <v>#REF!</v>
      </c>
      <c r="FF121" s="41" t="e">
        <f t="shared" si="93"/>
        <v>#REF!</v>
      </c>
      <c r="FG121" s="41" t="e">
        <f t="shared" si="93"/>
        <v>#REF!</v>
      </c>
      <c r="FH121" s="41" t="e">
        <f t="shared" si="93"/>
        <v>#REF!</v>
      </c>
      <c r="FI121" s="41" t="e">
        <f t="shared" si="93"/>
        <v>#REF!</v>
      </c>
      <c r="FJ121" s="41" t="e">
        <f t="shared" si="93"/>
        <v>#REF!</v>
      </c>
      <c r="FK121" s="41" t="e">
        <f t="shared" si="93"/>
        <v>#REF!</v>
      </c>
      <c r="FL121" s="41" t="e">
        <f t="shared" si="93"/>
        <v>#REF!</v>
      </c>
      <c r="FM121" s="41" t="e">
        <f t="shared" si="93"/>
        <v>#REF!</v>
      </c>
      <c r="FN121" s="41" t="e">
        <f t="shared" si="93"/>
        <v>#REF!</v>
      </c>
      <c r="FO121" s="41" t="e">
        <f t="shared" si="93"/>
        <v>#REF!</v>
      </c>
      <c r="FP121" s="41" t="e">
        <f t="shared" si="95"/>
        <v>#REF!</v>
      </c>
      <c r="FQ121" s="41" t="e">
        <f t="shared" si="95"/>
        <v>#REF!</v>
      </c>
      <c r="FR121" s="41" t="e">
        <f t="shared" si="95"/>
        <v>#REF!</v>
      </c>
      <c r="FS121" s="41" t="e">
        <f t="shared" si="95"/>
        <v>#REF!</v>
      </c>
      <c r="FT121" s="41" t="e">
        <f t="shared" si="95"/>
        <v>#REF!</v>
      </c>
      <c r="FU121" s="41" t="e">
        <f t="shared" si="95"/>
        <v>#REF!</v>
      </c>
      <c r="FV121" s="41" t="e">
        <f t="shared" si="95"/>
        <v>#REF!</v>
      </c>
      <c r="FW121" s="41" t="e">
        <f t="shared" si="95"/>
        <v>#REF!</v>
      </c>
      <c r="FX121" s="41" t="e">
        <f t="shared" si="95"/>
        <v>#REF!</v>
      </c>
      <c r="FY121" s="41" t="e">
        <f t="shared" si="87"/>
        <v>#REF!</v>
      </c>
      <c r="FZ121" s="41" t="e">
        <f t="shared" si="87"/>
        <v>#REF!</v>
      </c>
      <c r="GA121" s="41" t="e">
        <f t="shared" si="87"/>
        <v>#REF!</v>
      </c>
      <c r="GB121" s="41" t="e">
        <f t="shared" si="87"/>
        <v>#REF!</v>
      </c>
      <c r="GC121" s="41" t="e">
        <f t="shared" si="80"/>
        <v>#REF!</v>
      </c>
      <c r="GD121" s="41" t="e">
        <f t="shared" si="80"/>
        <v>#REF!</v>
      </c>
      <c r="GE121" s="41" t="e">
        <f t="shared" si="80"/>
        <v>#REF!</v>
      </c>
      <c r="GF121" s="41" t="e">
        <f t="shared" si="80"/>
        <v>#REF!</v>
      </c>
      <c r="GG121" s="41" t="e">
        <f t="shared" si="80"/>
        <v>#REF!</v>
      </c>
      <c r="GH121" s="41" t="e">
        <f t="shared" si="66"/>
        <v>#REF!</v>
      </c>
      <c r="GI121" s="41" t="e">
        <f t="shared" si="66"/>
        <v>#REF!</v>
      </c>
      <c r="GJ121" s="41" t="e">
        <f t="shared" si="66"/>
        <v>#REF!</v>
      </c>
      <c r="GK121" s="41" t="e">
        <f t="shared" si="66"/>
        <v>#REF!</v>
      </c>
      <c r="GL121" s="41" t="e">
        <f t="shared" si="66"/>
        <v>#REF!</v>
      </c>
      <c r="GM121" s="41" t="e">
        <f t="shared" si="89"/>
        <v>#REF!</v>
      </c>
      <c r="GN121" s="41" t="e">
        <f t="shared" si="89"/>
        <v>#REF!</v>
      </c>
      <c r="GO121" s="41" t="e">
        <f t="shared" si="89"/>
        <v>#REF!</v>
      </c>
      <c r="GP121" s="41" t="e">
        <f t="shared" si="89"/>
        <v>#REF!</v>
      </c>
      <c r="GQ121" s="41" t="e">
        <f t="shared" si="89"/>
        <v>#REF!</v>
      </c>
      <c r="GR121" s="41" t="e">
        <f t="shared" si="89"/>
        <v>#REF!</v>
      </c>
      <c r="GS121" s="41" t="e">
        <f t="shared" si="89"/>
        <v>#REF!</v>
      </c>
      <c r="GT121" s="41" t="e">
        <f t="shared" si="89"/>
        <v>#REF!</v>
      </c>
      <c r="GU121" s="41" t="e">
        <f t="shared" si="89"/>
        <v>#REF!</v>
      </c>
      <c r="GV121" s="41" t="e">
        <f t="shared" si="89"/>
        <v>#REF!</v>
      </c>
      <c r="GW121" s="41" t="e">
        <f t="shared" si="89"/>
        <v>#REF!</v>
      </c>
      <c r="GX121" s="41" t="e">
        <f t="shared" si="89"/>
        <v>#REF!</v>
      </c>
      <c r="GY121" s="41" t="e">
        <f t="shared" si="89"/>
        <v>#REF!</v>
      </c>
      <c r="GZ121" s="41" t="e">
        <f t="shared" si="89"/>
        <v>#REF!</v>
      </c>
      <c r="HA121" s="41" t="e">
        <f t="shared" si="89"/>
        <v>#REF!</v>
      </c>
      <c r="HB121" s="41" t="e">
        <f t="shared" si="96"/>
        <v>#REF!</v>
      </c>
      <c r="HC121" s="41" t="e">
        <f t="shared" si="96"/>
        <v>#REF!</v>
      </c>
      <c r="HD121" s="41" t="e">
        <f t="shared" si="96"/>
        <v>#REF!</v>
      </c>
      <c r="HE121" s="41" t="e">
        <f t="shared" si="96"/>
        <v>#REF!</v>
      </c>
      <c r="HF121" s="41" t="e">
        <f t="shared" si="96"/>
        <v>#REF!</v>
      </c>
      <c r="HG121" s="41" t="e">
        <f t="shared" si="96"/>
        <v>#REF!</v>
      </c>
      <c r="HH121" s="41" t="e">
        <f t="shared" si="91"/>
        <v>#REF!</v>
      </c>
      <c r="HI121" s="41" t="e">
        <f t="shared" si="91"/>
        <v>#REF!</v>
      </c>
      <c r="HJ121" s="41" t="e">
        <f t="shared" si="91"/>
        <v>#REF!</v>
      </c>
    </row>
    <row r="122" spans="1:218" ht="14.4" x14ac:dyDescent="0.3">
      <c r="A122" s="42">
        <v>119</v>
      </c>
      <c r="B122" s="43" t="e">
        <f>'CMM1 - AUX CALC'!$DP$67</f>
        <v>#REF!</v>
      </c>
      <c r="DQ122" s="41" t="e">
        <f>$B122/(_xlfn.SINGLE(PrazoConcessao)*12-DQ$3+1)</f>
        <v>#REF!</v>
      </c>
      <c r="DR122" s="41" t="e">
        <f t="shared" ref="DR122:DY129" si="97">DQ122</f>
        <v>#REF!</v>
      </c>
      <c r="DS122" s="41" t="e">
        <f t="shared" si="97"/>
        <v>#REF!</v>
      </c>
      <c r="DT122" s="41" t="e">
        <f t="shared" si="97"/>
        <v>#REF!</v>
      </c>
      <c r="DU122" s="41" t="e">
        <f t="shared" si="97"/>
        <v>#REF!</v>
      </c>
      <c r="DV122" s="41" t="e">
        <f t="shared" si="97"/>
        <v>#REF!</v>
      </c>
      <c r="DW122" s="41" t="e">
        <f t="shared" si="97"/>
        <v>#REF!</v>
      </c>
      <c r="DX122" s="41" t="e">
        <f t="shared" si="97"/>
        <v>#REF!</v>
      </c>
      <c r="DY122" s="41" t="e">
        <f t="shared" si="97"/>
        <v>#REF!</v>
      </c>
      <c r="DZ122" s="41" t="e">
        <f t="shared" si="92"/>
        <v>#REF!</v>
      </c>
      <c r="EA122" s="41" t="e">
        <f t="shared" si="92"/>
        <v>#REF!</v>
      </c>
      <c r="EB122" s="41" t="e">
        <f t="shared" si="92"/>
        <v>#REF!</v>
      </c>
      <c r="EC122" s="41" t="e">
        <f t="shared" si="92"/>
        <v>#REF!</v>
      </c>
      <c r="ED122" s="41" t="e">
        <f t="shared" si="92"/>
        <v>#REF!</v>
      </c>
      <c r="EE122" s="41" t="e">
        <f t="shared" si="92"/>
        <v>#REF!</v>
      </c>
      <c r="EF122" s="41" t="e">
        <f t="shared" si="92"/>
        <v>#REF!</v>
      </c>
      <c r="EG122" s="41" t="e">
        <f t="shared" si="92"/>
        <v>#REF!</v>
      </c>
      <c r="EH122" s="41" t="e">
        <f t="shared" si="92"/>
        <v>#REF!</v>
      </c>
      <c r="EI122" s="41" t="e">
        <f t="shared" si="92"/>
        <v>#REF!</v>
      </c>
      <c r="EJ122" s="41" t="e">
        <f t="shared" si="94"/>
        <v>#REF!</v>
      </c>
      <c r="EK122" s="41" t="e">
        <f t="shared" si="94"/>
        <v>#REF!</v>
      </c>
      <c r="EL122" s="41" t="e">
        <f t="shared" si="94"/>
        <v>#REF!</v>
      </c>
      <c r="EM122" s="41" t="e">
        <f t="shared" si="94"/>
        <v>#REF!</v>
      </c>
      <c r="EN122" s="41" t="e">
        <f t="shared" si="94"/>
        <v>#REF!</v>
      </c>
      <c r="EO122" s="41" t="e">
        <f t="shared" si="94"/>
        <v>#REF!</v>
      </c>
      <c r="EP122" s="41" t="e">
        <f t="shared" si="94"/>
        <v>#REF!</v>
      </c>
      <c r="EQ122" s="41" t="e">
        <f t="shared" si="94"/>
        <v>#REF!</v>
      </c>
      <c r="ER122" s="41" t="e">
        <f t="shared" si="94"/>
        <v>#REF!</v>
      </c>
      <c r="ES122" s="41" t="e">
        <f t="shared" si="86"/>
        <v>#REF!</v>
      </c>
      <c r="ET122" s="41" t="e">
        <f t="shared" si="86"/>
        <v>#REF!</v>
      </c>
      <c r="EU122" s="41" t="e">
        <f t="shared" si="86"/>
        <v>#REF!</v>
      </c>
      <c r="EV122" s="41" t="e">
        <f t="shared" si="86"/>
        <v>#REF!</v>
      </c>
      <c r="EW122" s="41" t="e">
        <f t="shared" si="78"/>
        <v>#REF!</v>
      </c>
      <c r="EX122" s="41" t="e">
        <f t="shared" si="78"/>
        <v>#REF!</v>
      </c>
      <c r="EY122" s="41" t="e">
        <f t="shared" si="78"/>
        <v>#REF!</v>
      </c>
      <c r="EZ122" s="41" t="e">
        <f t="shared" si="78"/>
        <v>#REF!</v>
      </c>
      <c r="FA122" s="41" t="e">
        <f t="shared" si="78"/>
        <v>#REF!</v>
      </c>
      <c r="FB122" s="41" t="e">
        <f t="shared" si="78"/>
        <v>#REF!</v>
      </c>
      <c r="FC122" s="41" t="e">
        <f t="shared" si="78"/>
        <v>#REF!</v>
      </c>
      <c r="FD122" s="41" t="e">
        <f t="shared" si="78"/>
        <v>#REF!</v>
      </c>
      <c r="FE122" s="41" t="e">
        <f t="shared" si="78"/>
        <v>#REF!</v>
      </c>
      <c r="FF122" s="41" t="e">
        <f t="shared" si="93"/>
        <v>#REF!</v>
      </c>
      <c r="FG122" s="41" t="e">
        <f t="shared" si="93"/>
        <v>#REF!</v>
      </c>
      <c r="FH122" s="41" t="e">
        <f t="shared" si="93"/>
        <v>#REF!</v>
      </c>
      <c r="FI122" s="41" t="e">
        <f t="shared" si="93"/>
        <v>#REF!</v>
      </c>
      <c r="FJ122" s="41" t="e">
        <f t="shared" si="93"/>
        <v>#REF!</v>
      </c>
      <c r="FK122" s="41" t="e">
        <f t="shared" si="93"/>
        <v>#REF!</v>
      </c>
      <c r="FL122" s="41" t="e">
        <f t="shared" si="93"/>
        <v>#REF!</v>
      </c>
      <c r="FM122" s="41" t="e">
        <f t="shared" si="93"/>
        <v>#REF!</v>
      </c>
      <c r="FN122" s="41" t="e">
        <f t="shared" si="93"/>
        <v>#REF!</v>
      </c>
      <c r="FO122" s="41" t="e">
        <f t="shared" si="93"/>
        <v>#REF!</v>
      </c>
      <c r="FP122" s="41" t="e">
        <f t="shared" si="95"/>
        <v>#REF!</v>
      </c>
      <c r="FQ122" s="41" t="e">
        <f t="shared" si="95"/>
        <v>#REF!</v>
      </c>
      <c r="FR122" s="41" t="e">
        <f t="shared" si="95"/>
        <v>#REF!</v>
      </c>
      <c r="FS122" s="41" t="e">
        <f t="shared" si="95"/>
        <v>#REF!</v>
      </c>
      <c r="FT122" s="41" t="e">
        <f t="shared" si="95"/>
        <v>#REF!</v>
      </c>
      <c r="FU122" s="41" t="e">
        <f t="shared" si="95"/>
        <v>#REF!</v>
      </c>
      <c r="FV122" s="41" t="e">
        <f t="shared" si="95"/>
        <v>#REF!</v>
      </c>
      <c r="FW122" s="41" t="e">
        <f t="shared" si="95"/>
        <v>#REF!</v>
      </c>
      <c r="FX122" s="41" t="e">
        <f t="shared" si="95"/>
        <v>#REF!</v>
      </c>
      <c r="FY122" s="41" t="e">
        <f t="shared" si="87"/>
        <v>#REF!</v>
      </c>
      <c r="FZ122" s="41" t="e">
        <f t="shared" si="87"/>
        <v>#REF!</v>
      </c>
      <c r="GA122" s="41" t="e">
        <f t="shared" si="87"/>
        <v>#REF!</v>
      </c>
      <c r="GB122" s="41" t="e">
        <f t="shared" si="87"/>
        <v>#REF!</v>
      </c>
      <c r="GC122" s="41" t="e">
        <f t="shared" si="80"/>
        <v>#REF!</v>
      </c>
      <c r="GD122" s="41" t="e">
        <f t="shared" si="80"/>
        <v>#REF!</v>
      </c>
      <c r="GE122" s="41" t="e">
        <f t="shared" si="80"/>
        <v>#REF!</v>
      </c>
      <c r="GF122" s="41" t="e">
        <f t="shared" si="80"/>
        <v>#REF!</v>
      </c>
      <c r="GG122" s="41" t="e">
        <f t="shared" si="80"/>
        <v>#REF!</v>
      </c>
      <c r="GH122" s="41" t="e">
        <f t="shared" si="66"/>
        <v>#REF!</v>
      </c>
      <c r="GI122" s="41" t="e">
        <f t="shared" si="66"/>
        <v>#REF!</v>
      </c>
      <c r="GJ122" s="41" t="e">
        <f t="shared" si="66"/>
        <v>#REF!</v>
      </c>
      <c r="GK122" s="41" t="e">
        <f t="shared" si="66"/>
        <v>#REF!</v>
      </c>
      <c r="GL122" s="41" t="e">
        <f t="shared" si="66"/>
        <v>#REF!</v>
      </c>
      <c r="GM122" s="41" t="e">
        <f t="shared" si="89"/>
        <v>#REF!</v>
      </c>
      <c r="GN122" s="41" t="e">
        <f t="shared" si="89"/>
        <v>#REF!</v>
      </c>
      <c r="GO122" s="41" t="e">
        <f t="shared" si="89"/>
        <v>#REF!</v>
      </c>
      <c r="GP122" s="41" t="e">
        <f t="shared" si="89"/>
        <v>#REF!</v>
      </c>
      <c r="GQ122" s="41" t="e">
        <f t="shared" si="89"/>
        <v>#REF!</v>
      </c>
      <c r="GR122" s="41" t="e">
        <f t="shared" si="89"/>
        <v>#REF!</v>
      </c>
      <c r="GS122" s="41" t="e">
        <f t="shared" si="89"/>
        <v>#REF!</v>
      </c>
      <c r="GT122" s="41" t="e">
        <f t="shared" si="89"/>
        <v>#REF!</v>
      </c>
      <c r="GU122" s="41" t="e">
        <f t="shared" si="89"/>
        <v>#REF!</v>
      </c>
      <c r="GV122" s="41" t="e">
        <f t="shared" si="89"/>
        <v>#REF!</v>
      </c>
      <c r="GW122" s="41" t="e">
        <f t="shared" si="89"/>
        <v>#REF!</v>
      </c>
      <c r="GX122" s="41" t="e">
        <f t="shared" si="89"/>
        <v>#REF!</v>
      </c>
      <c r="GY122" s="41" t="e">
        <f t="shared" si="89"/>
        <v>#REF!</v>
      </c>
      <c r="GZ122" s="41" t="e">
        <f t="shared" si="89"/>
        <v>#REF!</v>
      </c>
      <c r="HA122" s="41" t="e">
        <f t="shared" si="89"/>
        <v>#REF!</v>
      </c>
      <c r="HB122" s="41" t="e">
        <f t="shared" si="96"/>
        <v>#REF!</v>
      </c>
      <c r="HC122" s="41" t="e">
        <f t="shared" si="96"/>
        <v>#REF!</v>
      </c>
      <c r="HD122" s="41" t="e">
        <f t="shared" si="96"/>
        <v>#REF!</v>
      </c>
      <c r="HE122" s="41" t="e">
        <f t="shared" si="96"/>
        <v>#REF!</v>
      </c>
      <c r="HF122" s="41" t="e">
        <f t="shared" si="96"/>
        <v>#REF!</v>
      </c>
      <c r="HG122" s="41" t="e">
        <f t="shared" si="96"/>
        <v>#REF!</v>
      </c>
      <c r="HH122" s="41" t="e">
        <f t="shared" si="91"/>
        <v>#REF!</v>
      </c>
      <c r="HI122" s="41" t="e">
        <f t="shared" si="91"/>
        <v>#REF!</v>
      </c>
      <c r="HJ122" s="41" t="e">
        <f t="shared" si="91"/>
        <v>#REF!</v>
      </c>
    </row>
    <row r="123" spans="1:218" ht="14.4" x14ac:dyDescent="0.3">
      <c r="A123" s="42">
        <v>120</v>
      </c>
      <c r="B123" s="43" t="e">
        <f>'CMM1 - AUX CALC'!$DQ$67</f>
        <v>#REF!</v>
      </c>
      <c r="DR123" s="41" t="e">
        <f>$B123/(_xlfn.SINGLE(PrazoConcessao)*12-DR$3+1)</f>
        <v>#REF!</v>
      </c>
      <c r="DS123" s="41" t="e">
        <f t="shared" si="97"/>
        <v>#REF!</v>
      </c>
      <c r="DT123" s="41" t="e">
        <f t="shared" si="97"/>
        <v>#REF!</v>
      </c>
      <c r="DU123" s="41" t="e">
        <f t="shared" si="97"/>
        <v>#REF!</v>
      </c>
      <c r="DV123" s="41" t="e">
        <f t="shared" si="97"/>
        <v>#REF!</v>
      </c>
      <c r="DW123" s="41" t="e">
        <f t="shared" si="97"/>
        <v>#REF!</v>
      </c>
      <c r="DX123" s="41" t="e">
        <f t="shared" si="97"/>
        <v>#REF!</v>
      </c>
      <c r="DY123" s="41" t="e">
        <f t="shared" si="97"/>
        <v>#REF!</v>
      </c>
      <c r="DZ123" s="41" t="e">
        <f t="shared" si="92"/>
        <v>#REF!</v>
      </c>
      <c r="EA123" s="41" t="e">
        <f t="shared" si="92"/>
        <v>#REF!</v>
      </c>
      <c r="EB123" s="41" t="e">
        <f t="shared" si="92"/>
        <v>#REF!</v>
      </c>
      <c r="EC123" s="41" t="e">
        <f t="shared" si="92"/>
        <v>#REF!</v>
      </c>
      <c r="ED123" s="41" t="e">
        <f t="shared" si="92"/>
        <v>#REF!</v>
      </c>
      <c r="EE123" s="41" t="e">
        <f t="shared" si="92"/>
        <v>#REF!</v>
      </c>
      <c r="EF123" s="41" t="e">
        <f t="shared" si="92"/>
        <v>#REF!</v>
      </c>
      <c r="EG123" s="41" t="e">
        <f t="shared" si="92"/>
        <v>#REF!</v>
      </c>
      <c r="EH123" s="41" t="e">
        <f t="shared" si="92"/>
        <v>#REF!</v>
      </c>
      <c r="EI123" s="41" t="e">
        <f t="shared" si="92"/>
        <v>#REF!</v>
      </c>
      <c r="EJ123" s="41" t="e">
        <f t="shared" si="94"/>
        <v>#REF!</v>
      </c>
      <c r="EK123" s="41" t="e">
        <f t="shared" si="94"/>
        <v>#REF!</v>
      </c>
      <c r="EL123" s="41" t="e">
        <f t="shared" si="94"/>
        <v>#REF!</v>
      </c>
      <c r="EM123" s="41" t="e">
        <f t="shared" si="94"/>
        <v>#REF!</v>
      </c>
      <c r="EN123" s="41" t="e">
        <f t="shared" si="94"/>
        <v>#REF!</v>
      </c>
      <c r="EO123" s="41" t="e">
        <f t="shared" si="94"/>
        <v>#REF!</v>
      </c>
      <c r="EP123" s="41" t="e">
        <f t="shared" si="94"/>
        <v>#REF!</v>
      </c>
      <c r="EQ123" s="41" t="e">
        <f t="shared" si="94"/>
        <v>#REF!</v>
      </c>
      <c r="ER123" s="41" t="e">
        <f t="shared" si="94"/>
        <v>#REF!</v>
      </c>
      <c r="ES123" s="41" t="e">
        <f t="shared" si="86"/>
        <v>#REF!</v>
      </c>
      <c r="ET123" s="41" t="e">
        <f t="shared" si="86"/>
        <v>#REF!</v>
      </c>
      <c r="EU123" s="41" t="e">
        <f t="shared" si="86"/>
        <v>#REF!</v>
      </c>
      <c r="EV123" s="41" t="e">
        <f t="shared" si="86"/>
        <v>#REF!</v>
      </c>
      <c r="EW123" s="41" t="e">
        <f t="shared" si="78"/>
        <v>#REF!</v>
      </c>
      <c r="EX123" s="41" t="e">
        <f t="shared" si="78"/>
        <v>#REF!</v>
      </c>
      <c r="EY123" s="41" t="e">
        <f t="shared" si="78"/>
        <v>#REF!</v>
      </c>
      <c r="EZ123" s="41" t="e">
        <f t="shared" si="78"/>
        <v>#REF!</v>
      </c>
      <c r="FA123" s="41" t="e">
        <f t="shared" si="78"/>
        <v>#REF!</v>
      </c>
      <c r="FB123" s="41" t="e">
        <f t="shared" si="78"/>
        <v>#REF!</v>
      </c>
      <c r="FC123" s="41" t="e">
        <f t="shared" si="78"/>
        <v>#REF!</v>
      </c>
      <c r="FD123" s="41" t="e">
        <f t="shared" si="78"/>
        <v>#REF!</v>
      </c>
      <c r="FE123" s="41" t="e">
        <f t="shared" si="78"/>
        <v>#REF!</v>
      </c>
      <c r="FF123" s="41" t="e">
        <f t="shared" si="93"/>
        <v>#REF!</v>
      </c>
      <c r="FG123" s="41" t="e">
        <f t="shared" si="93"/>
        <v>#REF!</v>
      </c>
      <c r="FH123" s="41" t="e">
        <f t="shared" si="93"/>
        <v>#REF!</v>
      </c>
      <c r="FI123" s="41" t="e">
        <f t="shared" si="93"/>
        <v>#REF!</v>
      </c>
      <c r="FJ123" s="41" t="e">
        <f t="shared" si="93"/>
        <v>#REF!</v>
      </c>
      <c r="FK123" s="41" t="e">
        <f t="shared" si="93"/>
        <v>#REF!</v>
      </c>
      <c r="FL123" s="41" t="e">
        <f t="shared" si="93"/>
        <v>#REF!</v>
      </c>
      <c r="FM123" s="41" t="e">
        <f t="shared" si="93"/>
        <v>#REF!</v>
      </c>
      <c r="FN123" s="41" t="e">
        <f t="shared" si="93"/>
        <v>#REF!</v>
      </c>
      <c r="FO123" s="41" t="e">
        <f t="shared" si="93"/>
        <v>#REF!</v>
      </c>
      <c r="FP123" s="41" t="e">
        <f t="shared" si="95"/>
        <v>#REF!</v>
      </c>
      <c r="FQ123" s="41" t="e">
        <f t="shared" si="95"/>
        <v>#REF!</v>
      </c>
      <c r="FR123" s="41" t="e">
        <f t="shared" si="95"/>
        <v>#REF!</v>
      </c>
      <c r="FS123" s="41" t="e">
        <f t="shared" si="95"/>
        <v>#REF!</v>
      </c>
      <c r="FT123" s="41" t="e">
        <f t="shared" si="95"/>
        <v>#REF!</v>
      </c>
      <c r="FU123" s="41" t="e">
        <f t="shared" si="95"/>
        <v>#REF!</v>
      </c>
      <c r="FV123" s="41" t="e">
        <f t="shared" si="95"/>
        <v>#REF!</v>
      </c>
      <c r="FW123" s="41" t="e">
        <f t="shared" si="95"/>
        <v>#REF!</v>
      </c>
      <c r="FX123" s="41" t="e">
        <f t="shared" si="95"/>
        <v>#REF!</v>
      </c>
      <c r="FY123" s="41" t="e">
        <f t="shared" si="87"/>
        <v>#REF!</v>
      </c>
      <c r="FZ123" s="41" t="e">
        <f t="shared" si="87"/>
        <v>#REF!</v>
      </c>
      <c r="GA123" s="41" t="e">
        <f t="shared" si="87"/>
        <v>#REF!</v>
      </c>
      <c r="GB123" s="41" t="e">
        <f t="shared" si="87"/>
        <v>#REF!</v>
      </c>
      <c r="GC123" s="41" t="e">
        <f t="shared" si="80"/>
        <v>#REF!</v>
      </c>
      <c r="GD123" s="41" t="e">
        <f t="shared" si="80"/>
        <v>#REF!</v>
      </c>
      <c r="GE123" s="41" t="e">
        <f t="shared" si="80"/>
        <v>#REF!</v>
      </c>
      <c r="GF123" s="41" t="e">
        <f t="shared" si="80"/>
        <v>#REF!</v>
      </c>
      <c r="GG123" s="41" t="e">
        <f t="shared" si="80"/>
        <v>#REF!</v>
      </c>
      <c r="GH123" s="41" t="e">
        <f t="shared" si="66"/>
        <v>#REF!</v>
      </c>
      <c r="GI123" s="41" t="e">
        <f t="shared" si="66"/>
        <v>#REF!</v>
      </c>
      <c r="GJ123" s="41" t="e">
        <f t="shared" si="66"/>
        <v>#REF!</v>
      </c>
      <c r="GK123" s="41" t="e">
        <f t="shared" si="66"/>
        <v>#REF!</v>
      </c>
      <c r="GL123" s="41" t="e">
        <f t="shared" si="66"/>
        <v>#REF!</v>
      </c>
      <c r="GM123" s="41" t="e">
        <f t="shared" si="89"/>
        <v>#REF!</v>
      </c>
      <c r="GN123" s="41" t="e">
        <f t="shared" si="89"/>
        <v>#REF!</v>
      </c>
      <c r="GO123" s="41" t="e">
        <f t="shared" si="89"/>
        <v>#REF!</v>
      </c>
      <c r="GP123" s="41" t="e">
        <f t="shared" si="89"/>
        <v>#REF!</v>
      </c>
      <c r="GQ123" s="41" t="e">
        <f t="shared" si="89"/>
        <v>#REF!</v>
      </c>
      <c r="GR123" s="41" t="e">
        <f t="shared" si="89"/>
        <v>#REF!</v>
      </c>
      <c r="GS123" s="41" t="e">
        <f t="shared" si="89"/>
        <v>#REF!</v>
      </c>
      <c r="GT123" s="41" t="e">
        <f t="shared" si="89"/>
        <v>#REF!</v>
      </c>
      <c r="GU123" s="41" t="e">
        <f t="shared" si="89"/>
        <v>#REF!</v>
      </c>
      <c r="GV123" s="41" t="e">
        <f t="shared" si="89"/>
        <v>#REF!</v>
      </c>
      <c r="GW123" s="41" t="e">
        <f t="shared" si="89"/>
        <v>#REF!</v>
      </c>
      <c r="GX123" s="41" t="e">
        <f t="shared" si="89"/>
        <v>#REF!</v>
      </c>
      <c r="GY123" s="41" t="e">
        <f t="shared" si="89"/>
        <v>#REF!</v>
      </c>
      <c r="GZ123" s="41" t="e">
        <f t="shared" si="89"/>
        <v>#REF!</v>
      </c>
      <c r="HA123" s="41" t="e">
        <f t="shared" si="89"/>
        <v>#REF!</v>
      </c>
      <c r="HB123" s="41" t="e">
        <f t="shared" si="96"/>
        <v>#REF!</v>
      </c>
      <c r="HC123" s="41" t="e">
        <f t="shared" si="96"/>
        <v>#REF!</v>
      </c>
      <c r="HD123" s="41" t="e">
        <f t="shared" si="96"/>
        <v>#REF!</v>
      </c>
      <c r="HE123" s="41" t="e">
        <f t="shared" si="96"/>
        <v>#REF!</v>
      </c>
      <c r="HF123" s="41" t="e">
        <f t="shared" si="96"/>
        <v>#REF!</v>
      </c>
      <c r="HG123" s="41" t="e">
        <f t="shared" si="96"/>
        <v>#REF!</v>
      </c>
      <c r="HH123" s="41" t="e">
        <f t="shared" si="91"/>
        <v>#REF!</v>
      </c>
      <c r="HI123" s="41" t="e">
        <f t="shared" si="91"/>
        <v>#REF!</v>
      </c>
      <c r="HJ123" s="41" t="e">
        <f t="shared" si="91"/>
        <v>#REF!</v>
      </c>
    </row>
    <row r="124" spans="1:218" ht="14.4" x14ac:dyDescent="0.3">
      <c r="A124" s="42">
        <v>121</v>
      </c>
      <c r="B124" s="43" t="e">
        <f>'CMM1 - AUX CALC'!$DR$67</f>
        <v>#REF!</v>
      </c>
      <c r="DS124" s="41" t="e">
        <f>$B124/(_xlfn.SINGLE(PrazoConcessao)*12-DS$3+1)</f>
        <v>#REF!</v>
      </c>
      <c r="DT124" s="41" t="e">
        <f t="shared" si="97"/>
        <v>#REF!</v>
      </c>
      <c r="DU124" s="41" t="e">
        <f t="shared" si="97"/>
        <v>#REF!</v>
      </c>
      <c r="DV124" s="41" t="e">
        <f t="shared" si="97"/>
        <v>#REF!</v>
      </c>
      <c r="DW124" s="41" t="e">
        <f t="shared" si="97"/>
        <v>#REF!</v>
      </c>
      <c r="DX124" s="41" t="e">
        <f t="shared" si="97"/>
        <v>#REF!</v>
      </c>
      <c r="DY124" s="41" t="e">
        <f t="shared" si="97"/>
        <v>#REF!</v>
      </c>
      <c r="DZ124" s="41" t="e">
        <f t="shared" si="92"/>
        <v>#REF!</v>
      </c>
      <c r="EA124" s="41" t="e">
        <f t="shared" si="92"/>
        <v>#REF!</v>
      </c>
      <c r="EB124" s="41" t="e">
        <f t="shared" si="92"/>
        <v>#REF!</v>
      </c>
      <c r="EC124" s="41" t="e">
        <f t="shared" si="92"/>
        <v>#REF!</v>
      </c>
      <c r="ED124" s="41" t="e">
        <f t="shared" si="92"/>
        <v>#REF!</v>
      </c>
      <c r="EE124" s="41" t="e">
        <f t="shared" si="92"/>
        <v>#REF!</v>
      </c>
      <c r="EF124" s="41" t="e">
        <f t="shared" si="92"/>
        <v>#REF!</v>
      </c>
      <c r="EG124" s="41" t="e">
        <f t="shared" si="92"/>
        <v>#REF!</v>
      </c>
      <c r="EH124" s="41" t="e">
        <f t="shared" si="92"/>
        <v>#REF!</v>
      </c>
      <c r="EI124" s="41" t="e">
        <f t="shared" si="92"/>
        <v>#REF!</v>
      </c>
      <c r="EJ124" s="41" t="e">
        <f t="shared" si="94"/>
        <v>#REF!</v>
      </c>
      <c r="EK124" s="41" t="e">
        <f t="shared" si="94"/>
        <v>#REF!</v>
      </c>
      <c r="EL124" s="41" t="e">
        <f t="shared" si="94"/>
        <v>#REF!</v>
      </c>
      <c r="EM124" s="41" t="e">
        <f t="shared" si="94"/>
        <v>#REF!</v>
      </c>
      <c r="EN124" s="41" t="e">
        <f t="shared" si="94"/>
        <v>#REF!</v>
      </c>
      <c r="EO124" s="41" t="e">
        <f t="shared" si="94"/>
        <v>#REF!</v>
      </c>
      <c r="EP124" s="41" t="e">
        <f t="shared" si="94"/>
        <v>#REF!</v>
      </c>
      <c r="EQ124" s="41" t="e">
        <f t="shared" si="94"/>
        <v>#REF!</v>
      </c>
      <c r="ER124" s="41" t="e">
        <f t="shared" si="94"/>
        <v>#REF!</v>
      </c>
      <c r="ES124" s="41" t="e">
        <f t="shared" si="86"/>
        <v>#REF!</v>
      </c>
      <c r="ET124" s="41" t="e">
        <f t="shared" si="86"/>
        <v>#REF!</v>
      </c>
      <c r="EU124" s="41" t="e">
        <f t="shared" si="86"/>
        <v>#REF!</v>
      </c>
      <c r="EV124" s="41" t="e">
        <f t="shared" si="86"/>
        <v>#REF!</v>
      </c>
      <c r="EW124" s="41" t="e">
        <f t="shared" si="78"/>
        <v>#REF!</v>
      </c>
      <c r="EX124" s="41" t="e">
        <f t="shared" si="78"/>
        <v>#REF!</v>
      </c>
      <c r="EY124" s="41" t="e">
        <f t="shared" si="78"/>
        <v>#REF!</v>
      </c>
      <c r="EZ124" s="41" t="e">
        <f t="shared" si="78"/>
        <v>#REF!</v>
      </c>
      <c r="FA124" s="41" t="e">
        <f t="shared" si="78"/>
        <v>#REF!</v>
      </c>
      <c r="FB124" s="41" t="e">
        <f t="shared" si="78"/>
        <v>#REF!</v>
      </c>
      <c r="FC124" s="41" t="e">
        <f t="shared" si="78"/>
        <v>#REF!</v>
      </c>
      <c r="FD124" s="41" t="e">
        <f t="shared" si="78"/>
        <v>#REF!</v>
      </c>
      <c r="FE124" s="41" t="e">
        <f t="shared" si="78"/>
        <v>#REF!</v>
      </c>
      <c r="FF124" s="41" t="e">
        <f t="shared" si="93"/>
        <v>#REF!</v>
      </c>
      <c r="FG124" s="41" t="e">
        <f t="shared" si="93"/>
        <v>#REF!</v>
      </c>
      <c r="FH124" s="41" t="e">
        <f t="shared" si="93"/>
        <v>#REF!</v>
      </c>
      <c r="FI124" s="41" t="e">
        <f t="shared" si="93"/>
        <v>#REF!</v>
      </c>
      <c r="FJ124" s="41" t="e">
        <f t="shared" si="93"/>
        <v>#REF!</v>
      </c>
      <c r="FK124" s="41" t="e">
        <f t="shared" si="93"/>
        <v>#REF!</v>
      </c>
      <c r="FL124" s="41" t="e">
        <f t="shared" si="93"/>
        <v>#REF!</v>
      </c>
      <c r="FM124" s="41" t="e">
        <f t="shared" si="93"/>
        <v>#REF!</v>
      </c>
      <c r="FN124" s="41" t="e">
        <f t="shared" si="93"/>
        <v>#REF!</v>
      </c>
      <c r="FO124" s="41" t="e">
        <f t="shared" si="93"/>
        <v>#REF!</v>
      </c>
      <c r="FP124" s="41" t="e">
        <f t="shared" si="95"/>
        <v>#REF!</v>
      </c>
      <c r="FQ124" s="41" t="e">
        <f t="shared" si="95"/>
        <v>#REF!</v>
      </c>
      <c r="FR124" s="41" t="e">
        <f t="shared" si="95"/>
        <v>#REF!</v>
      </c>
      <c r="FS124" s="41" t="e">
        <f t="shared" si="95"/>
        <v>#REF!</v>
      </c>
      <c r="FT124" s="41" t="e">
        <f t="shared" si="95"/>
        <v>#REF!</v>
      </c>
      <c r="FU124" s="41" t="e">
        <f t="shared" si="95"/>
        <v>#REF!</v>
      </c>
      <c r="FV124" s="41" t="e">
        <f t="shared" si="95"/>
        <v>#REF!</v>
      </c>
      <c r="FW124" s="41" t="e">
        <f t="shared" si="95"/>
        <v>#REF!</v>
      </c>
      <c r="FX124" s="41" t="e">
        <f t="shared" si="95"/>
        <v>#REF!</v>
      </c>
      <c r="FY124" s="41" t="e">
        <f t="shared" si="87"/>
        <v>#REF!</v>
      </c>
      <c r="FZ124" s="41" t="e">
        <f t="shared" si="87"/>
        <v>#REF!</v>
      </c>
      <c r="GA124" s="41" t="e">
        <f t="shared" si="87"/>
        <v>#REF!</v>
      </c>
      <c r="GB124" s="41" t="e">
        <f t="shared" si="87"/>
        <v>#REF!</v>
      </c>
      <c r="GC124" s="41" t="e">
        <f t="shared" si="80"/>
        <v>#REF!</v>
      </c>
      <c r="GD124" s="41" t="e">
        <f t="shared" si="80"/>
        <v>#REF!</v>
      </c>
      <c r="GE124" s="41" t="e">
        <f t="shared" si="80"/>
        <v>#REF!</v>
      </c>
      <c r="GF124" s="41" t="e">
        <f t="shared" si="80"/>
        <v>#REF!</v>
      </c>
      <c r="GG124" s="41" t="e">
        <f t="shared" si="80"/>
        <v>#REF!</v>
      </c>
      <c r="GH124" s="41" t="e">
        <f t="shared" si="66"/>
        <v>#REF!</v>
      </c>
      <c r="GI124" s="41" t="e">
        <f t="shared" si="66"/>
        <v>#REF!</v>
      </c>
      <c r="GJ124" s="41" t="e">
        <f t="shared" si="66"/>
        <v>#REF!</v>
      </c>
      <c r="GK124" s="41" t="e">
        <f t="shared" si="66"/>
        <v>#REF!</v>
      </c>
      <c r="GL124" s="41" t="e">
        <f t="shared" si="66"/>
        <v>#REF!</v>
      </c>
      <c r="GM124" s="41" t="e">
        <f t="shared" si="89"/>
        <v>#REF!</v>
      </c>
      <c r="GN124" s="41" t="e">
        <f t="shared" si="89"/>
        <v>#REF!</v>
      </c>
      <c r="GO124" s="41" t="e">
        <f t="shared" si="89"/>
        <v>#REF!</v>
      </c>
      <c r="GP124" s="41" t="e">
        <f t="shared" si="89"/>
        <v>#REF!</v>
      </c>
      <c r="GQ124" s="41" t="e">
        <f t="shared" si="89"/>
        <v>#REF!</v>
      </c>
      <c r="GR124" s="41" t="e">
        <f t="shared" si="89"/>
        <v>#REF!</v>
      </c>
      <c r="GS124" s="41" t="e">
        <f t="shared" si="89"/>
        <v>#REF!</v>
      </c>
      <c r="GT124" s="41" t="e">
        <f t="shared" si="89"/>
        <v>#REF!</v>
      </c>
      <c r="GU124" s="41" t="e">
        <f t="shared" si="89"/>
        <v>#REF!</v>
      </c>
      <c r="GV124" s="41" t="e">
        <f t="shared" si="89"/>
        <v>#REF!</v>
      </c>
      <c r="GW124" s="41" t="e">
        <f t="shared" si="89"/>
        <v>#REF!</v>
      </c>
      <c r="GX124" s="41" t="e">
        <f t="shared" si="89"/>
        <v>#REF!</v>
      </c>
      <c r="GY124" s="41" t="e">
        <f t="shared" si="89"/>
        <v>#REF!</v>
      </c>
      <c r="GZ124" s="41" t="e">
        <f t="shared" si="89"/>
        <v>#REF!</v>
      </c>
      <c r="HA124" s="41" t="e">
        <f t="shared" si="89"/>
        <v>#REF!</v>
      </c>
      <c r="HB124" s="41" t="e">
        <f t="shared" si="96"/>
        <v>#REF!</v>
      </c>
      <c r="HC124" s="41" t="e">
        <f t="shared" si="96"/>
        <v>#REF!</v>
      </c>
      <c r="HD124" s="41" t="e">
        <f t="shared" si="96"/>
        <v>#REF!</v>
      </c>
      <c r="HE124" s="41" t="e">
        <f t="shared" si="96"/>
        <v>#REF!</v>
      </c>
      <c r="HF124" s="41" t="e">
        <f t="shared" si="96"/>
        <v>#REF!</v>
      </c>
      <c r="HG124" s="41" t="e">
        <f t="shared" si="96"/>
        <v>#REF!</v>
      </c>
      <c r="HH124" s="41" t="e">
        <f t="shared" si="91"/>
        <v>#REF!</v>
      </c>
      <c r="HI124" s="41" t="e">
        <f t="shared" si="91"/>
        <v>#REF!</v>
      </c>
      <c r="HJ124" s="41" t="e">
        <f t="shared" si="91"/>
        <v>#REF!</v>
      </c>
    </row>
    <row r="125" spans="1:218" ht="14.4" x14ac:dyDescent="0.3">
      <c r="A125" s="42">
        <v>122</v>
      </c>
      <c r="B125" s="43" t="e">
        <f>'CMM1 - AUX CALC'!$DS$67</f>
        <v>#REF!</v>
      </c>
      <c r="DT125" s="41" t="e">
        <f>$B125/(_xlfn.SINGLE(PrazoConcessao)*12-DT$3+1)</f>
        <v>#REF!</v>
      </c>
      <c r="DU125" s="41" t="e">
        <f t="shared" si="97"/>
        <v>#REF!</v>
      </c>
      <c r="DV125" s="41" t="e">
        <f t="shared" si="97"/>
        <v>#REF!</v>
      </c>
      <c r="DW125" s="41" t="e">
        <f t="shared" si="97"/>
        <v>#REF!</v>
      </c>
      <c r="DX125" s="41" t="e">
        <f t="shared" si="97"/>
        <v>#REF!</v>
      </c>
      <c r="DY125" s="41" t="e">
        <f t="shared" si="97"/>
        <v>#REF!</v>
      </c>
      <c r="DZ125" s="41" t="e">
        <f t="shared" si="92"/>
        <v>#REF!</v>
      </c>
      <c r="EA125" s="41" t="e">
        <f t="shared" si="92"/>
        <v>#REF!</v>
      </c>
      <c r="EB125" s="41" t="e">
        <f t="shared" si="92"/>
        <v>#REF!</v>
      </c>
      <c r="EC125" s="41" t="e">
        <f t="shared" si="92"/>
        <v>#REF!</v>
      </c>
      <c r="ED125" s="41" t="e">
        <f t="shared" si="92"/>
        <v>#REF!</v>
      </c>
      <c r="EE125" s="41" t="e">
        <f t="shared" si="92"/>
        <v>#REF!</v>
      </c>
      <c r="EF125" s="41" t="e">
        <f t="shared" si="92"/>
        <v>#REF!</v>
      </c>
      <c r="EG125" s="41" t="e">
        <f t="shared" si="92"/>
        <v>#REF!</v>
      </c>
      <c r="EH125" s="41" t="e">
        <f t="shared" si="92"/>
        <v>#REF!</v>
      </c>
      <c r="EI125" s="41" t="e">
        <f t="shared" si="92"/>
        <v>#REF!</v>
      </c>
      <c r="EJ125" s="41" t="e">
        <f t="shared" si="94"/>
        <v>#REF!</v>
      </c>
      <c r="EK125" s="41" t="e">
        <f t="shared" si="94"/>
        <v>#REF!</v>
      </c>
      <c r="EL125" s="41" t="e">
        <f t="shared" si="94"/>
        <v>#REF!</v>
      </c>
      <c r="EM125" s="41" t="e">
        <f t="shared" si="94"/>
        <v>#REF!</v>
      </c>
      <c r="EN125" s="41" t="e">
        <f t="shared" si="94"/>
        <v>#REF!</v>
      </c>
      <c r="EO125" s="41" t="e">
        <f t="shared" si="94"/>
        <v>#REF!</v>
      </c>
      <c r="EP125" s="41" t="e">
        <f t="shared" si="94"/>
        <v>#REF!</v>
      </c>
      <c r="EQ125" s="41" t="e">
        <f t="shared" si="94"/>
        <v>#REF!</v>
      </c>
      <c r="ER125" s="41" t="e">
        <f t="shared" si="94"/>
        <v>#REF!</v>
      </c>
      <c r="ES125" s="41" t="e">
        <f t="shared" si="86"/>
        <v>#REF!</v>
      </c>
      <c r="ET125" s="41" t="e">
        <f t="shared" si="86"/>
        <v>#REF!</v>
      </c>
      <c r="EU125" s="41" t="e">
        <f t="shared" si="86"/>
        <v>#REF!</v>
      </c>
      <c r="EV125" s="41" t="e">
        <f t="shared" si="86"/>
        <v>#REF!</v>
      </c>
      <c r="EW125" s="41" t="e">
        <f t="shared" si="78"/>
        <v>#REF!</v>
      </c>
      <c r="EX125" s="41" t="e">
        <f t="shared" si="78"/>
        <v>#REF!</v>
      </c>
      <c r="EY125" s="41" t="e">
        <f t="shared" si="78"/>
        <v>#REF!</v>
      </c>
      <c r="EZ125" s="41" t="e">
        <f t="shared" si="78"/>
        <v>#REF!</v>
      </c>
      <c r="FA125" s="41" t="e">
        <f t="shared" ref="FA125:FN151" si="98">EZ125</f>
        <v>#REF!</v>
      </c>
      <c r="FB125" s="41" t="e">
        <f t="shared" si="98"/>
        <v>#REF!</v>
      </c>
      <c r="FC125" s="41" t="e">
        <f t="shared" si="98"/>
        <v>#REF!</v>
      </c>
      <c r="FD125" s="41" t="e">
        <f t="shared" si="98"/>
        <v>#REF!</v>
      </c>
      <c r="FE125" s="41" t="e">
        <f t="shared" si="98"/>
        <v>#REF!</v>
      </c>
      <c r="FF125" s="41" t="e">
        <f t="shared" si="93"/>
        <v>#REF!</v>
      </c>
      <c r="FG125" s="41" t="e">
        <f t="shared" si="93"/>
        <v>#REF!</v>
      </c>
      <c r="FH125" s="41" t="e">
        <f t="shared" si="93"/>
        <v>#REF!</v>
      </c>
      <c r="FI125" s="41" t="e">
        <f t="shared" si="93"/>
        <v>#REF!</v>
      </c>
      <c r="FJ125" s="41" t="e">
        <f t="shared" si="93"/>
        <v>#REF!</v>
      </c>
      <c r="FK125" s="41" t="e">
        <f t="shared" si="93"/>
        <v>#REF!</v>
      </c>
      <c r="FL125" s="41" t="e">
        <f t="shared" si="93"/>
        <v>#REF!</v>
      </c>
      <c r="FM125" s="41" t="e">
        <f t="shared" si="93"/>
        <v>#REF!</v>
      </c>
      <c r="FN125" s="41" t="e">
        <f t="shared" si="93"/>
        <v>#REF!</v>
      </c>
      <c r="FO125" s="41" t="e">
        <f t="shared" si="93"/>
        <v>#REF!</v>
      </c>
      <c r="FP125" s="41" t="e">
        <f t="shared" si="95"/>
        <v>#REF!</v>
      </c>
      <c r="FQ125" s="41" t="e">
        <f t="shared" si="95"/>
        <v>#REF!</v>
      </c>
      <c r="FR125" s="41" t="e">
        <f t="shared" si="95"/>
        <v>#REF!</v>
      </c>
      <c r="FS125" s="41" t="e">
        <f t="shared" si="95"/>
        <v>#REF!</v>
      </c>
      <c r="FT125" s="41" t="e">
        <f t="shared" si="95"/>
        <v>#REF!</v>
      </c>
      <c r="FU125" s="41" t="e">
        <f t="shared" si="95"/>
        <v>#REF!</v>
      </c>
      <c r="FV125" s="41" t="e">
        <f t="shared" si="95"/>
        <v>#REF!</v>
      </c>
      <c r="FW125" s="41" t="e">
        <f t="shared" si="95"/>
        <v>#REF!</v>
      </c>
      <c r="FX125" s="41" t="e">
        <f t="shared" si="95"/>
        <v>#REF!</v>
      </c>
      <c r="FY125" s="41" t="e">
        <f t="shared" si="87"/>
        <v>#REF!</v>
      </c>
      <c r="FZ125" s="41" t="e">
        <f t="shared" si="87"/>
        <v>#REF!</v>
      </c>
      <c r="GA125" s="41" t="e">
        <f t="shared" si="87"/>
        <v>#REF!</v>
      </c>
      <c r="GB125" s="41" t="e">
        <f t="shared" si="87"/>
        <v>#REF!</v>
      </c>
      <c r="GC125" s="41" t="e">
        <f t="shared" si="80"/>
        <v>#REF!</v>
      </c>
      <c r="GD125" s="41" t="e">
        <f t="shared" si="80"/>
        <v>#REF!</v>
      </c>
      <c r="GE125" s="41" t="e">
        <f t="shared" si="80"/>
        <v>#REF!</v>
      </c>
      <c r="GF125" s="41" t="e">
        <f t="shared" si="80"/>
        <v>#REF!</v>
      </c>
      <c r="GG125" s="41" t="e">
        <f t="shared" si="80"/>
        <v>#REF!</v>
      </c>
      <c r="GH125" s="41" t="e">
        <f t="shared" si="66"/>
        <v>#REF!</v>
      </c>
      <c r="GI125" s="41" t="e">
        <f t="shared" si="66"/>
        <v>#REF!</v>
      </c>
      <c r="GJ125" s="41" t="e">
        <f t="shared" si="66"/>
        <v>#REF!</v>
      </c>
      <c r="GK125" s="41" t="e">
        <f t="shared" si="66"/>
        <v>#REF!</v>
      </c>
      <c r="GL125" s="41" t="e">
        <f t="shared" si="66"/>
        <v>#REF!</v>
      </c>
      <c r="GM125" s="41" t="e">
        <f t="shared" si="89"/>
        <v>#REF!</v>
      </c>
      <c r="GN125" s="41" t="e">
        <f t="shared" si="89"/>
        <v>#REF!</v>
      </c>
      <c r="GO125" s="41" t="e">
        <f t="shared" si="89"/>
        <v>#REF!</v>
      </c>
      <c r="GP125" s="41" t="e">
        <f t="shared" si="89"/>
        <v>#REF!</v>
      </c>
      <c r="GQ125" s="41" t="e">
        <f t="shared" si="89"/>
        <v>#REF!</v>
      </c>
      <c r="GR125" s="41" t="e">
        <f t="shared" si="89"/>
        <v>#REF!</v>
      </c>
      <c r="GS125" s="41" t="e">
        <f t="shared" si="89"/>
        <v>#REF!</v>
      </c>
      <c r="GT125" s="41" t="e">
        <f t="shared" si="89"/>
        <v>#REF!</v>
      </c>
      <c r="GU125" s="41" t="e">
        <f t="shared" si="89"/>
        <v>#REF!</v>
      </c>
      <c r="GV125" s="41" t="e">
        <f t="shared" si="89"/>
        <v>#REF!</v>
      </c>
      <c r="GW125" s="41" t="e">
        <f t="shared" si="89"/>
        <v>#REF!</v>
      </c>
      <c r="GX125" s="41" t="e">
        <f t="shared" si="89"/>
        <v>#REF!</v>
      </c>
      <c r="GY125" s="41" t="e">
        <f t="shared" si="89"/>
        <v>#REF!</v>
      </c>
      <c r="GZ125" s="41" t="e">
        <f t="shared" si="89"/>
        <v>#REF!</v>
      </c>
      <c r="HA125" s="41" t="e">
        <f t="shared" si="89"/>
        <v>#REF!</v>
      </c>
      <c r="HB125" s="41" t="e">
        <f t="shared" si="96"/>
        <v>#REF!</v>
      </c>
      <c r="HC125" s="41" t="e">
        <f t="shared" si="96"/>
        <v>#REF!</v>
      </c>
      <c r="HD125" s="41" t="e">
        <f t="shared" si="96"/>
        <v>#REF!</v>
      </c>
      <c r="HE125" s="41" t="e">
        <f t="shared" si="96"/>
        <v>#REF!</v>
      </c>
      <c r="HF125" s="41" t="e">
        <f t="shared" si="96"/>
        <v>#REF!</v>
      </c>
      <c r="HG125" s="41" t="e">
        <f t="shared" si="96"/>
        <v>#REF!</v>
      </c>
      <c r="HH125" s="41" t="e">
        <f t="shared" si="91"/>
        <v>#REF!</v>
      </c>
      <c r="HI125" s="41" t="e">
        <f t="shared" si="91"/>
        <v>#REF!</v>
      </c>
      <c r="HJ125" s="41" t="e">
        <f t="shared" si="91"/>
        <v>#REF!</v>
      </c>
    </row>
    <row r="126" spans="1:218" ht="14.4" x14ac:dyDescent="0.3">
      <c r="A126" s="42">
        <v>123</v>
      </c>
      <c r="B126" s="43" t="e">
        <f>'CMM1 - AUX CALC'!$DT$67</f>
        <v>#REF!</v>
      </c>
      <c r="DU126" s="41" t="e">
        <f>$B126/(_xlfn.SINGLE(PrazoConcessao)*12-DU$3+1)</f>
        <v>#REF!</v>
      </c>
      <c r="DV126" s="41" t="e">
        <f t="shared" si="97"/>
        <v>#REF!</v>
      </c>
      <c r="DW126" s="41" t="e">
        <f t="shared" si="97"/>
        <v>#REF!</v>
      </c>
      <c r="DX126" s="41" t="e">
        <f t="shared" si="97"/>
        <v>#REF!</v>
      </c>
      <c r="DY126" s="41" t="e">
        <f t="shared" si="97"/>
        <v>#REF!</v>
      </c>
      <c r="DZ126" s="41" t="e">
        <f t="shared" si="92"/>
        <v>#REF!</v>
      </c>
      <c r="EA126" s="41" t="e">
        <f t="shared" si="92"/>
        <v>#REF!</v>
      </c>
      <c r="EB126" s="41" t="e">
        <f t="shared" si="92"/>
        <v>#REF!</v>
      </c>
      <c r="EC126" s="41" t="e">
        <f t="shared" si="92"/>
        <v>#REF!</v>
      </c>
      <c r="ED126" s="41" t="e">
        <f t="shared" si="92"/>
        <v>#REF!</v>
      </c>
      <c r="EE126" s="41" t="e">
        <f t="shared" si="92"/>
        <v>#REF!</v>
      </c>
      <c r="EF126" s="41" t="e">
        <f t="shared" si="92"/>
        <v>#REF!</v>
      </c>
      <c r="EG126" s="41" t="e">
        <f t="shared" si="92"/>
        <v>#REF!</v>
      </c>
      <c r="EH126" s="41" t="e">
        <f t="shared" si="92"/>
        <v>#REF!</v>
      </c>
      <c r="EI126" s="41" t="e">
        <f t="shared" si="92"/>
        <v>#REF!</v>
      </c>
      <c r="EJ126" s="41" t="e">
        <f t="shared" si="94"/>
        <v>#REF!</v>
      </c>
      <c r="EK126" s="41" t="e">
        <f t="shared" si="94"/>
        <v>#REF!</v>
      </c>
      <c r="EL126" s="41" t="e">
        <f t="shared" si="94"/>
        <v>#REF!</v>
      </c>
      <c r="EM126" s="41" t="e">
        <f t="shared" si="94"/>
        <v>#REF!</v>
      </c>
      <c r="EN126" s="41" t="e">
        <f t="shared" si="94"/>
        <v>#REF!</v>
      </c>
      <c r="EO126" s="41" t="e">
        <f t="shared" si="94"/>
        <v>#REF!</v>
      </c>
      <c r="EP126" s="41" t="e">
        <f t="shared" si="94"/>
        <v>#REF!</v>
      </c>
      <c r="EQ126" s="41" t="e">
        <f t="shared" si="94"/>
        <v>#REF!</v>
      </c>
      <c r="ER126" s="41" t="e">
        <f t="shared" si="94"/>
        <v>#REF!</v>
      </c>
      <c r="ES126" s="41" t="e">
        <f t="shared" si="86"/>
        <v>#REF!</v>
      </c>
      <c r="ET126" s="41" t="e">
        <f t="shared" si="86"/>
        <v>#REF!</v>
      </c>
      <c r="EU126" s="41" t="e">
        <f t="shared" si="86"/>
        <v>#REF!</v>
      </c>
      <c r="EV126" s="41" t="e">
        <f t="shared" si="86"/>
        <v>#REF!</v>
      </c>
      <c r="EW126" s="41" t="e">
        <f t="shared" si="86"/>
        <v>#REF!</v>
      </c>
      <c r="EX126" s="41" t="e">
        <f t="shared" si="86"/>
        <v>#REF!</v>
      </c>
      <c r="EY126" s="41" t="e">
        <f t="shared" si="86"/>
        <v>#REF!</v>
      </c>
      <c r="EZ126" s="41" t="e">
        <f t="shared" si="86"/>
        <v>#REF!</v>
      </c>
      <c r="FA126" s="41" t="e">
        <f t="shared" si="98"/>
        <v>#REF!</v>
      </c>
      <c r="FB126" s="41" t="e">
        <f t="shared" si="98"/>
        <v>#REF!</v>
      </c>
      <c r="FC126" s="41" t="e">
        <f t="shared" si="98"/>
        <v>#REF!</v>
      </c>
      <c r="FD126" s="41" t="e">
        <f t="shared" si="98"/>
        <v>#REF!</v>
      </c>
      <c r="FE126" s="41" t="e">
        <f t="shared" si="98"/>
        <v>#REF!</v>
      </c>
      <c r="FF126" s="41" t="e">
        <f t="shared" si="93"/>
        <v>#REF!</v>
      </c>
      <c r="FG126" s="41" t="e">
        <f t="shared" si="93"/>
        <v>#REF!</v>
      </c>
      <c r="FH126" s="41" t="e">
        <f t="shared" si="93"/>
        <v>#REF!</v>
      </c>
      <c r="FI126" s="41" t="e">
        <f t="shared" si="93"/>
        <v>#REF!</v>
      </c>
      <c r="FJ126" s="41" t="e">
        <f t="shared" si="93"/>
        <v>#REF!</v>
      </c>
      <c r="FK126" s="41" t="e">
        <f t="shared" si="93"/>
        <v>#REF!</v>
      </c>
      <c r="FL126" s="41" t="e">
        <f t="shared" si="93"/>
        <v>#REF!</v>
      </c>
      <c r="FM126" s="41" t="e">
        <f t="shared" si="93"/>
        <v>#REF!</v>
      </c>
      <c r="FN126" s="41" t="e">
        <f t="shared" si="93"/>
        <v>#REF!</v>
      </c>
      <c r="FO126" s="41" t="e">
        <f t="shared" si="93"/>
        <v>#REF!</v>
      </c>
      <c r="FP126" s="41" t="e">
        <f t="shared" si="95"/>
        <v>#REF!</v>
      </c>
      <c r="FQ126" s="41" t="e">
        <f t="shared" si="95"/>
        <v>#REF!</v>
      </c>
      <c r="FR126" s="41" t="e">
        <f t="shared" si="95"/>
        <v>#REF!</v>
      </c>
      <c r="FS126" s="41" t="e">
        <f t="shared" si="95"/>
        <v>#REF!</v>
      </c>
      <c r="FT126" s="41" t="e">
        <f t="shared" si="95"/>
        <v>#REF!</v>
      </c>
      <c r="FU126" s="41" t="e">
        <f t="shared" si="95"/>
        <v>#REF!</v>
      </c>
      <c r="FV126" s="41" t="e">
        <f t="shared" si="95"/>
        <v>#REF!</v>
      </c>
      <c r="FW126" s="41" t="e">
        <f t="shared" si="95"/>
        <v>#REF!</v>
      </c>
      <c r="FX126" s="41" t="e">
        <f t="shared" si="95"/>
        <v>#REF!</v>
      </c>
      <c r="FY126" s="41" t="e">
        <f t="shared" si="87"/>
        <v>#REF!</v>
      </c>
      <c r="FZ126" s="41" t="e">
        <f t="shared" si="87"/>
        <v>#REF!</v>
      </c>
      <c r="GA126" s="41" t="e">
        <f t="shared" si="87"/>
        <v>#REF!</v>
      </c>
      <c r="GB126" s="41" t="e">
        <f t="shared" si="87"/>
        <v>#REF!</v>
      </c>
      <c r="GC126" s="41" t="e">
        <f t="shared" si="80"/>
        <v>#REF!</v>
      </c>
      <c r="GD126" s="41" t="e">
        <f t="shared" si="80"/>
        <v>#REF!</v>
      </c>
      <c r="GE126" s="41" t="e">
        <f t="shared" si="80"/>
        <v>#REF!</v>
      </c>
      <c r="GF126" s="41" t="e">
        <f t="shared" si="80"/>
        <v>#REF!</v>
      </c>
      <c r="GG126" s="41" t="e">
        <f t="shared" si="80"/>
        <v>#REF!</v>
      </c>
      <c r="GH126" s="41" t="e">
        <f t="shared" si="66"/>
        <v>#REF!</v>
      </c>
      <c r="GI126" s="41" t="e">
        <f t="shared" si="66"/>
        <v>#REF!</v>
      </c>
      <c r="GJ126" s="41" t="e">
        <f t="shared" si="66"/>
        <v>#REF!</v>
      </c>
      <c r="GK126" s="41" t="e">
        <f t="shared" si="66"/>
        <v>#REF!</v>
      </c>
      <c r="GL126" s="41" t="e">
        <f t="shared" si="66"/>
        <v>#REF!</v>
      </c>
      <c r="GM126" s="41" t="e">
        <f t="shared" si="89"/>
        <v>#REF!</v>
      </c>
      <c r="GN126" s="41" t="e">
        <f t="shared" si="89"/>
        <v>#REF!</v>
      </c>
      <c r="GO126" s="41" t="e">
        <f t="shared" si="89"/>
        <v>#REF!</v>
      </c>
      <c r="GP126" s="41" t="e">
        <f t="shared" si="89"/>
        <v>#REF!</v>
      </c>
      <c r="GQ126" s="41" t="e">
        <f t="shared" si="89"/>
        <v>#REF!</v>
      </c>
      <c r="GR126" s="41" t="e">
        <f t="shared" si="89"/>
        <v>#REF!</v>
      </c>
      <c r="GS126" s="41" t="e">
        <f t="shared" si="89"/>
        <v>#REF!</v>
      </c>
      <c r="GT126" s="41" t="e">
        <f t="shared" si="89"/>
        <v>#REF!</v>
      </c>
      <c r="GU126" s="41" t="e">
        <f t="shared" si="89"/>
        <v>#REF!</v>
      </c>
      <c r="GV126" s="41" t="e">
        <f t="shared" si="89"/>
        <v>#REF!</v>
      </c>
      <c r="GW126" s="41" t="e">
        <f t="shared" si="89"/>
        <v>#REF!</v>
      </c>
      <c r="GX126" s="41" t="e">
        <f t="shared" si="89"/>
        <v>#REF!</v>
      </c>
      <c r="GY126" s="41" t="e">
        <f t="shared" si="89"/>
        <v>#REF!</v>
      </c>
      <c r="GZ126" s="41" t="e">
        <f t="shared" si="89"/>
        <v>#REF!</v>
      </c>
      <c r="HA126" s="41" t="e">
        <f t="shared" si="89"/>
        <v>#REF!</v>
      </c>
      <c r="HB126" s="41" t="e">
        <f t="shared" si="96"/>
        <v>#REF!</v>
      </c>
      <c r="HC126" s="41" t="e">
        <f t="shared" si="96"/>
        <v>#REF!</v>
      </c>
      <c r="HD126" s="41" t="e">
        <f t="shared" si="96"/>
        <v>#REF!</v>
      </c>
      <c r="HE126" s="41" t="e">
        <f t="shared" si="96"/>
        <v>#REF!</v>
      </c>
      <c r="HF126" s="41" t="e">
        <f t="shared" si="96"/>
        <v>#REF!</v>
      </c>
      <c r="HG126" s="41" t="e">
        <f t="shared" si="96"/>
        <v>#REF!</v>
      </c>
      <c r="HH126" s="41" t="e">
        <f t="shared" si="91"/>
        <v>#REF!</v>
      </c>
      <c r="HI126" s="41" t="e">
        <f t="shared" si="91"/>
        <v>#REF!</v>
      </c>
      <c r="HJ126" s="41" t="e">
        <f t="shared" si="91"/>
        <v>#REF!</v>
      </c>
    </row>
    <row r="127" spans="1:218" ht="14.4" x14ac:dyDescent="0.3">
      <c r="A127" s="42">
        <v>124</v>
      </c>
      <c r="B127" s="43" t="e">
        <f>'CMM1 - AUX CALC'!$DU$67</f>
        <v>#REF!</v>
      </c>
      <c r="DV127" s="41" t="e">
        <f>$B127/(_xlfn.SINGLE(PrazoConcessao)*12-DV$3+1)</f>
        <v>#REF!</v>
      </c>
      <c r="DW127" s="41" t="e">
        <f t="shared" si="97"/>
        <v>#REF!</v>
      </c>
      <c r="DX127" s="41" t="e">
        <f t="shared" si="97"/>
        <v>#REF!</v>
      </c>
      <c r="DY127" s="41" t="e">
        <f t="shared" si="97"/>
        <v>#REF!</v>
      </c>
      <c r="DZ127" s="41" t="e">
        <f t="shared" si="92"/>
        <v>#REF!</v>
      </c>
      <c r="EA127" s="41" t="e">
        <f t="shared" si="92"/>
        <v>#REF!</v>
      </c>
      <c r="EB127" s="41" t="e">
        <f t="shared" si="92"/>
        <v>#REF!</v>
      </c>
      <c r="EC127" s="41" t="e">
        <f t="shared" si="92"/>
        <v>#REF!</v>
      </c>
      <c r="ED127" s="41" t="e">
        <f t="shared" si="92"/>
        <v>#REF!</v>
      </c>
      <c r="EE127" s="41" t="e">
        <f t="shared" si="92"/>
        <v>#REF!</v>
      </c>
      <c r="EF127" s="41" t="e">
        <f t="shared" si="92"/>
        <v>#REF!</v>
      </c>
      <c r="EG127" s="41" t="e">
        <f t="shared" si="92"/>
        <v>#REF!</v>
      </c>
      <c r="EH127" s="41" t="e">
        <f t="shared" si="92"/>
        <v>#REF!</v>
      </c>
      <c r="EI127" s="41" t="e">
        <f t="shared" si="92"/>
        <v>#REF!</v>
      </c>
      <c r="EJ127" s="41" t="e">
        <f t="shared" si="94"/>
        <v>#REF!</v>
      </c>
      <c r="EK127" s="41" t="e">
        <f t="shared" si="94"/>
        <v>#REF!</v>
      </c>
      <c r="EL127" s="41" t="e">
        <f t="shared" si="94"/>
        <v>#REF!</v>
      </c>
      <c r="EM127" s="41" t="e">
        <f t="shared" si="94"/>
        <v>#REF!</v>
      </c>
      <c r="EN127" s="41" t="e">
        <f t="shared" si="94"/>
        <v>#REF!</v>
      </c>
      <c r="EO127" s="41" t="e">
        <f t="shared" si="94"/>
        <v>#REF!</v>
      </c>
      <c r="EP127" s="41" t="e">
        <f t="shared" si="94"/>
        <v>#REF!</v>
      </c>
      <c r="EQ127" s="41" t="e">
        <f t="shared" si="94"/>
        <v>#REF!</v>
      </c>
      <c r="ER127" s="41" t="e">
        <f t="shared" si="94"/>
        <v>#REF!</v>
      </c>
      <c r="ES127" s="41" t="e">
        <f t="shared" si="86"/>
        <v>#REF!</v>
      </c>
      <c r="ET127" s="41" t="e">
        <f t="shared" si="86"/>
        <v>#REF!</v>
      </c>
      <c r="EU127" s="41" t="e">
        <f t="shared" si="86"/>
        <v>#REF!</v>
      </c>
      <c r="EV127" s="41" t="e">
        <f t="shared" si="86"/>
        <v>#REF!</v>
      </c>
      <c r="EW127" s="41" t="e">
        <f t="shared" si="86"/>
        <v>#REF!</v>
      </c>
      <c r="EX127" s="41" t="e">
        <f t="shared" si="86"/>
        <v>#REF!</v>
      </c>
      <c r="EY127" s="41" t="e">
        <f t="shared" si="86"/>
        <v>#REF!</v>
      </c>
      <c r="EZ127" s="41" t="e">
        <f t="shared" si="86"/>
        <v>#REF!</v>
      </c>
      <c r="FA127" s="41" t="e">
        <f t="shared" si="98"/>
        <v>#REF!</v>
      </c>
      <c r="FB127" s="41" t="e">
        <f t="shared" si="98"/>
        <v>#REF!</v>
      </c>
      <c r="FC127" s="41" t="e">
        <f t="shared" si="98"/>
        <v>#REF!</v>
      </c>
      <c r="FD127" s="41" t="e">
        <f t="shared" si="98"/>
        <v>#REF!</v>
      </c>
      <c r="FE127" s="41" t="e">
        <f t="shared" si="98"/>
        <v>#REF!</v>
      </c>
      <c r="FF127" s="41" t="e">
        <f t="shared" si="93"/>
        <v>#REF!</v>
      </c>
      <c r="FG127" s="41" t="e">
        <f t="shared" si="93"/>
        <v>#REF!</v>
      </c>
      <c r="FH127" s="41" t="e">
        <f t="shared" si="93"/>
        <v>#REF!</v>
      </c>
      <c r="FI127" s="41" t="e">
        <f t="shared" si="93"/>
        <v>#REF!</v>
      </c>
      <c r="FJ127" s="41" t="e">
        <f t="shared" si="93"/>
        <v>#REF!</v>
      </c>
      <c r="FK127" s="41" t="e">
        <f t="shared" si="93"/>
        <v>#REF!</v>
      </c>
      <c r="FL127" s="41" t="e">
        <f t="shared" si="93"/>
        <v>#REF!</v>
      </c>
      <c r="FM127" s="41" t="e">
        <f t="shared" si="93"/>
        <v>#REF!</v>
      </c>
      <c r="FN127" s="41" t="e">
        <f t="shared" si="93"/>
        <v>#REF!</v>
      </c>
      <c r="FO127" s="41" t="e">
        <f t="shared" si="93"/>
        <v>#REF!</v>
      </c>
      <c r="FP127" s="41" t="e">
        <f t="shared" si="95"/>
        <v>#REF!</v>
      </c>
      <c r="FQ127" s="41" t="e">
        <f t="shared" si="95"/>
        <v>#REF!</v>
      </c>
      <c r="FR127" s="41" t="e">
        <f t="shared" si="95"/>
        <v>#REF!</v>
      </c>
      <c r="FS127" s="41" t="e">
        <f t="shared" si="95"/>
        <v>#REF!</v>
      </c>
      <c r="FT127" s="41" t="e">
        <f t="shared" si="95"/>
        <v>#REF!</v>
      </c>
      <c r="FU127" s="41" t="e">
        <f t="shared" si="95"/>
        <v>#REF!</v>
      </c>
      <c r="FV127" s="41" t="e">
        <f t="shared" si="95"/>
        <v>#REF!</v>
      </c>
      <c r="FW127" s="41" t="e">
        <f t="shared" si="95"/>
        <v>#REF!</v>
      </c>
      <c r="FX127" s="41" t="e">
        <f t="shared" si="95"/>
        <v>#REF!</v>
      </c>
      <c r="FY127" s="41" t="e">
        <f t="shared" si="87"/>
        <v>#REF!</v>
      </c>
      <c r="FZ127" s="41" t="e">
        <f t="shared" si="87"/>
        <v>#REF!</v>
      </c>
      <c r="GA127" s="41" t="e">
        <f t="shared" si="87"/>
        <v>#REF!</v>
      </c>
      <c r="GB127" s="41" t="e">
        <f t="shared" si="87"/>
        <v>#REF!</v>
      </c>
      <c r="GC127" s="41" t="e">
        <f t="shared" si="80"/>
        <v>#REF!</v>
      </c>
      <c r="GD127" s="41" t="e">
        <f t="shared" si="80"/>
        <v>#REF!</v>
      </c>
      <c r="GE127" s="41" t="e">
        <f t="shared" si="80"/>
        <v>#REF!</v>
      </c>
      <c r="GF127" s="41" t="e">
        <f t="shared" si="80"/>
        <v>#REF!</v>
      </c>
      <c r="GG127" s="41" t="e">
        <f t="shared" si="80"/>
        <v>#REF!</v>
      </c>
      <c r="GH127" s="41" t="e">
        <f t="shared" si="66"/>
        <v>#REF!</v>
      </c>
      <c r="GI127" s="41" t="e">
        <f t="shared" si="66"/>
        <v>#REF!</v>
      </c>
      <c r="GJ127" s="41" t="e">
        <f t="shared" si="66"/>
        <v>#REF!</v>
      </c>
      <c r="GK127" s="41" t="e">
        <f t="shared" si="66"/>
        <v>#REF!</v>
      </c>
      <c r="GL127" s="41" t="e">
        <f t="shared" si="66"/>
        <v>#REF!</v>
      </c>
      <c r="GM127" s="41" t="e">
        <f t="shared" si="89"/>
        <v>#REF!</v>
      </c>
      <c r="GN127" s="41" t="e">
        <f t="shared" si="89"/>
        <v>#REF!</v>
      </c>
      <c r="GO127" s="41" t="e">
        <f t="shared" si="89"/>
        <v>#REF!</v>
      </c>
      <c r="GP127" s="41" t="e">
        <f t="shared" si="89"/>
        <v>#REF!</v>
      </c>
      <c r="GQ127" s="41" t="e">
        <f t="shared" si="89"/>
        <v>#REF!</v>
      </c>
      <c r="GR127" s="41" t="e">
        <f t="shared" si="89"/>
        <v>#REF!</v>
      </c>
      <c r="GS127" s="41" t="e">
        <f t="shared" ref="GS127:HA155" si="99">GR127</f>
        <v>#REF!</v>
      </c>
      <c r="GT127" s="41" t="e">
        <f t="shared" si="99"/>
        <v>#REF!</v>
      </c>
      <c r="GU127" s="41" t="e">
        <f t="shared" si="99"/>
        <v>#REF!</v>
      </c>
      <c r="GV127" s="41" t="e">
        <f t="shared" si="99"/>
        <v>#REF!</v>
      </c>
      <c r="GW127" s="41" t="e">
        <f t="shared" si="99"/>
        <v>#REF!</v>
      </c>
      <c r="GX127" s="41" t="e">
        <f t="shared" si="99"/>
        <v>#REF!</v>
      </c>
      <c r="GY127" s="41" t="e">
        <f t="shared" si="99"/>
        <v>#REF!</v>
      </c>
      <c r="GZ127" s="41" t="e">
        <f t="shared" si="99"/>
        <v>#REF!</v>
      </c>
      <c r="HA127" s="41" t="e">
        <f t="shared" si="99"/>
        <v>#REF!</v>
      </c>
      <c r="HB127" s="41" t="e">
        <f t="shared" si="96"/>
        <v>#REF!</v>
      </c>
      <c r="HC127" s="41" t="e">
        <f t="shared" si="96"/>
        <v>#REF!</v>
      </c>
      <c r="HD127" s="41" t="e">
        <f t="shared" si="96"/>
        <v>#REF!</v>
      </c>
      <c r="HE127" s="41" t="e">
        <f t="shared" si="96"/>
        <v>#REF!</v>
      </c>
      <c r="HF127" s="41" t="e">
        <f t="shared" si="96"/>
        <v>#REF!</v>
      </c>
      <c r="HG127" s="41" t="e">
        <f t="shared" si="96"/>
        <v>#REF!</v>
      </c>
      <c r="HH127" s="41" t="e">
        <f t="shared" si="91"/>
        <v>#REF!</v>
      </c>
      <c r="HI127" s="41" t="e">
        <f t="shared" si="91"/>
        <v>#REF!</v>
      </c>
      <c r="HJ127" s="41" t="e">
        <f t="shared" si="91"/>
        <v>#REF!</v>
      </c>
    </row>
    <row r="128" spans="1:218" ht="14.4" x14ac:dyDescent="0.3">
      <c r="A128" s="42">
        <v>125</v>
      </c>
      <c r="B128" s="43" t="e">
        <f>'CMM1 - AUX CALC'!$DV$67</f>
        <v>#REF!</v>
      </c>
      <c r="DW128" s="41" t="e">
        <f>$B128/(_xlfn.SINGLE(PrazoConcessao)*12-DW$3+1)</f>
        <v>#REF!</v>
      </c>
      <c r="DX128" s="41" t="e">
        <f t="shared" si="97"/>
        <v>#REF!</v>
      </c>
      <c r="DY128" s="41" t="e">
        <f t="shared" si="97"/>
        <v>#REF!</v>
      </c>
      <c r="DZ128" s="41" t="e">
        <f t="shared" si="92"/>
        <v>#REF!</v>
      </c>
      <c r="EA128" s="41" t="e">
        <f t="shared" si="92"/>
        <v>#REF!</v>
      </c>
      <c r="EB128" s="41" t="e">
        <f t="shared" si="92"/>
        <v>#REF!</v>
      </c>
      <c r="EC128" s="41" t="e">
        <f t="shared" si="92"/>
        <v>#REF!</v>
      </c>
      <c r="ED128" s="41" t="e">
        <f t="shared" si="92"/>
        <v>#REF!</v>
      </c>
      <c r="EE128" s="41" t="e">
        <f t="shared" si="92"/>
        <v>#REF!</v>
      </c>
      <c r="EF128" s="41" t="e">
        <f t="shared" si="92"/>
        <v>#REF!</v>
      </c>
      <c r="EG128" s="41" t="e">
        <f t="shared" si="92"/>
        <v>#REF!</v>
      </c>
      <c r="EH128" s="41" t="e">
        <f t="shared" si="92"/>
        <v>#REF!</v>
      </c>
      <c r="EI128" s="41" t="e">
        <f t="shared" si="92"/>
        <v>#REF!</v>
      </c>
      <c r="EJ128" s="41" t="e">
        <f t="shared" si="94"/>
        <v>#REF!</v>
      </c>
      <c r="EK128" s="41" t="e">
        <f t="shared" si="94"/>
        <v>#REF!</v>
      </c>
      <c r="EL128" s="41" t="e">
        <f t="shared" si="94"/>
        <v>#REF!</v>
      </c>
      <c r="EM128" s="41" t="e">
        <f t="shared" si="94"/>
        <v>#REF!</v>
      </c>
      <c r="EN128" s="41" t="e">
        <f t="shared" si="94"/>
        <v>#REF!</v>
      </c>
      <c r="EO128" s="41" t="e">
        <f t="shared" si="94"/>
        <v>#REF!</v>
      </c>
      <c r="EP128" s="41" t="e">
        <f t="shared" si="94"/>
        <v>#REF!</v>
      </c>
      <c r="EQ128" s="41" t="e">
        <f t="shared" si="94"/>
        <v>#REF!</v>
      </c>
      <c r="ER128" s="41" t="e">
        <f t="shared" si="94"/>
        <v>#REF!</v>
      </c>
      <c r="ES128" s="41" t="e">
        <f t="shared" si="86"/>
        <v>#REF!</v>
      </c>
      <c r="ET128" s="41" t="e">
        <f t="shared" si="86"/>
        <v>#REF!</v>
      </c>
      <c r="EU128" s="41" t="e">
        <f t="shared" si="86"/>
        <v>#REF!</v>
      </c>
      <c r="EV128" s="41" t="e">
        <f t="shared" si="86"/>
        <v>#REF!</v>
      </c>
      <c r="EW128" s="41" t="e">
        <f t="shared" si="86"/>
        <v>#REF!</v>
      </c>
      <c r="EX128" s="41" t="e">
        <f t="shared" si="86"/>
        <v>#REF!</v>
      </c>
      <c r="EY128" s="41" t="e">
        <f t="shared" si="86"/>
        <v>#REF!</v>
      </c>
      <c r="EZ128" s="41" t="e">
        <f t="shared" si="86"/>
        <v>#REF!</v>
      </c>
      <c r="FA128" s="41" t="e">
        <f t="shared" si="98"/>
        <v>#REF!</v>
      </c>
      <c r="FB128" s="41" t="e">
        <f t="shared" si="98"/>
        <v>#REF!</v>
      </c>
      <c r="FC128" s="41" t="e">
        <f t="shared" si="98"/>
        <v>#REF!</v>
      </c>
      <c r="FD128" s="41" t="e">
        <f t="shared" si="98"/>
        <v>#REF!</v>
      </c>
      <c r="FE128" s="41" t="e">
        <f t="shared" si="98"/>
        <v>#REF!</v>
      </c>
      <c r="FF128" s="41" t="e">
        <f t="shared" si="93"/>
        <v>#REF!</v>
      </c>
      <c r="FG128" s="41" t="e">
        <f t="shared" si="93"/>
        <v>#REF!</v>
      </c>
      <c r="FH128" s="41" t="e">
        <f t="shared" si="93"/>
        <v>#REF!</v>
      </c>
      <c r="FI128" s="41" t="e">
        <f t="shared" si="93"/>
        <v>#REF!</v>
      </c>
      <c r="FJ128" s="41" t="e">
        <f t="shared" si="93"/>
        <v>#REF!</v>
      </c>
      <c r="FK128" s="41" t="e">
        <f t="shared" si="93"/>
        <v>#REF!</v>
      </c>
      <c r="FL128" s="41" t="e">
        <f t="shared" si="93"/>
        <v>#REF!</v>
      </c>
      <c r="FM128" s="41" t="e">
        <f t="shared" si="93"/>
        <v>#REF!</v>
      </c>
      <c r="FN128" s="41" t="e">
        <f t="shared" si="93"/>
        <v>#REF!</v>
      </c>
      <c r="FO128" s="41" t="e">
        <f t="shared" si="93"/>
        <v>#REF!</v>
      </c>
      <c r="FP128" s="41" t="e">
        <f t="shared" si="95"/>
        <v>#REF!</v>
      </c>
      <c r="FQ128" s="41" t="e">
        <f t="shared" si="95"/>
        <v>#REF!</v>
      </c>
      <c r="FR128" s="41" t="e">
        <f t="shared" si="95"/>
        <v>#REF!</v>
      </c>
      <c r="FS128" s="41" t="e">
        <f t="shared" si="95"/>
        <v>#REF!</v>
      </c>
      <c r="FT128" s="41" t="e">
        <f t="shared" si="95"/>
        <v>#REF!</v>
      </c>
      <c r="FU128" s="41" t="e">
        <f t="shared" si="95"/>
        <v>#REF!</v>
      </c>
      <c r="FV128" s="41" t="e">
        <f t="shared" si="95"/>
        <v>#REF!</v>
      </c>
      <c r="FW128" s="41" t="e">
        <f t="shared" si="95"/>
        <v>#REF!</v>
      </c>
      <c r="FX128" s="41" t="e">
        <f t="shared" si="95"/>
        <v>#REF!</v>
      </c>
      <c r="FY128" s="41" t="e">
        <f t="shared" si="87"/>
        <v>#REF!</v>
      </c>
      <c r="FZ128" s="41" t="e">
        <f t="shared" si="87"/>
        <v>#REF!</v>
      </c>
      <c r="GA128" s="41" t="e">
        <f t="shared" si="87"/>
        <v>#REF!</v>
      </c>
      <c r="GB128" s="41" t="e">
        <f t="shared" si="87"/>
        <v>#REF!</v>
      </c>
      <c r="GC128" s="41" t="e">
        <f t="shared" si="80"/>
        <v>#REF!</v>
      </c>
      <c r="GD128" s="41" t="e">
        <f t="shared" si="80"/>
        <v>#REF!</v>
      </c>
      <c r="GE128" s="41" t="e">
        <f t="shared" si="80"/>
        <v>#REF!</v>
      </c>
      <c r="GF128" s="41" t="e">
        <f t="shared" si="80"/>
        <v>#REF!</v>
      </c>
      <c r="GG128" s="41" t="e">
        <f t="shared" si="80"/>
        <v>#REF!</v>
      </c>
      <c r="GH128" s="41" t="e">
        <f t="shared" si="66"/>
        <v>#REF!</v>
      </c>
      <c r="GI128" s="41" t="e">
        <f t="shared" si="66"/>
        <v>#REF!</v>
      </c>
      <c r="GJ128" s="41" t="e">
        <f t="shared" si="66"/>
        <v>#REF!</v>
      </c>
      <c r="GK128" s="41" t="e">
        <f t="shared" si="66"/>
        <v>#REF!</v>
      </c>
      <c r="GL128" s="41" t="e">
        <f t="shared" si="66"/>
        <v>#REF!</v>
      </c>
      <c r="GM128" s="41" t="e">
        <f t="shared" si="66"/>
        <v>#REF!</v>
      </c>
      <c r="GN128" s="41" t="e">
        <f t="shared" si="66"/>
        <v>#REF!</v>
      </c>
      <c r="GO128" s="41" t="e">
        <f t="shared" si="66"/>
        <v>#REF!</v>
      </c>
      <c r="GP128" s="41" t="e">
        <f t="shared" si="66"/>
        <v>#REF!</v>
      </c>
      <c r="GQ128" s="41" t="e">
        <f t="shared" si="66"/>
        <v>#REF!</v>
      </c>
      <c r="GR128" s="41" t="e">
        <f t="shared" si="66"/>
        <v>#REF!</v>
      </c>
      <c r="GS128" s="41" t="e">
        <f t="shared" si="99"/>
        <v>#REF!</v>
      </c>
      <c r="GT128" s="41" t="e">
        <f t="shared" si="99"/>
        <v>#REF!</v>
      </c>
      <c r="GU128" s="41" t="e">
        <f t="shared" si="99"/>
        <v>#REF!</v>
      </c>
      <c r="GV128" s="41" t="e">
        <f t="shared" si="99"/>
        <v>#REF!</v>
      </c>
      <c r="GW128" s="41" t="e">
        <f t="shared" si="99"/>
        <v>#REF!</v>
      </c>
      <c r="GX128" s="41" t="e">
        <f t="shared" si="99"/>
        <v>#REF!</v>
      </c>
      <c r="GY128" s="41" t="e">
        <f t="shared" si="99"/>
        <v>#REF!</v>
      </c>
      <c r="GZ128" s="41" t="e">
        <f t="shared" si="99"/>
        <v>#REF!</v>
      </c>
      <c r="HA128" s="41" t="e">
        <f t="shared" si="99"/>
        <v>#REF!</v>
      </c>
      <c r="HB128" s="41" t="e">
        <f t="shared" si="96"/>
        <v>#REF!</v>
      </c>
      <c r="HC128" s="41" t="e">
        <f t="shared" si="96"/>
        <v>#REF!</v>
      </c>
      <c r="HD128" s="41" t="e">
        <f t="shared" si="96"/>
        <v>#REF!</v>
      </c>
      <c r="HE128" s="41" t="e">
        <f t="shared" si="96"/>
        <v>#REF!</v>
      </c>
      <c r="HF128" s="41" t="e">
        <f t="shared" si="96"/>
        <v>#REF!</v>
      </c>
      <c r="HG128" s="41" t="e">
        <f t="shared" si="96"/>
        <v>#REF!</v>
      </c>
      <c r="HH128" s="41" t="e">
        <f t="shared" si="91"/>
        <v>#REF!</v>
      </c>
      <c r="HI128" s="41" t="e">
        <f t="shared" si="91"/>
        <v>#REF!</v>
      </c>
      <c r="HJ128" s="41" t="e">
        <f t="shared" si="91"/>
        <v>#REF!</v>
      </c>
    </row>
    <row r="129" spans="1:218" ht="14.4" x14ac:dyDescent="0.3">
      <c r="A129" s="42">
        <v>126</v>
      </c>
      <c r="B129" s="43" t="e">
        <f>'CMM1 - AUX CALC'!$DW$67</f>
        <v>#REF!</v>
      </c>
      <c r="DX129" s="41" t="e">
        <f>$B129/(_xlfn.SINGLE(PrazoConcessao)*12-DX$3+1)</f>
        <v>#REF!</v>
      </c>
      <c r="DY129" s="41" t="e">
        <f t="shared" si="97"/>
        <v>#REF!</v>
      </c>
      <c r="DZ129" s="41" t="e">
        <f t="shared" si="92"/>
        <v>#REF!</v>
      </c>
      <c r="EA129" s="41" t="e">
        <f t="shared" si="92"/>
        <v>#REF!</v>
      </c>
      <c r="EB129" s="41" t="e">
        <f t="shared" si="92"/>
        <v>#REF!</v>
      </c>
      <c r="EC129" s="41" t="e">
        <f t="shared" si="92"/>
        <v>#REF!</v>
      </c>
      <c r="ED129" s="41" t="e">
        <f t="shared" si="92"/>
        <v>#REF!</v>
      </c>
      <c r="EE129" s="41" t="e">
        <f t="shared" si="92"/>
        <v>#REF!</v>
      </c>
      <c r="EF129" s="41" t="e">
        <f t="shared" si="92"/>
        <v>#REF!</v>
      </c>
      <c r="EG129" s="41" t="e">
        <f t="shared" si="92"/>
        <v>#REF!</v>
      </c>
      <c r="EH129" s="41" t="e">
        <f t="shared" si="92"/>
        <v>#REF!</v>
      </c>
      <c r="EI129" s="41" t="e">
        <f t="shared" si="92"/>
        <v>#REF!</v>
      </c>
      <c r="EJ129" s="41" t="e">
        <f t="shared" si="94"/>
        <v>#REF!</v>
      </c>
      <c r="EK129" s="41" t="e">
        <f t="shared" si="94"/>
        <v>#REF!</v>
      </c>
      <c r="EL129" s="41" t="e">
        <f t="shared" si="94"/>
        <v>#REF!</v>
      </c>
      <c r="EM129" s="41" t="e">
        <f t="shared" si="94"/>
        <v>#REF!</v>
      </c>
      <c r="EN129" s="41" t="e">
        <f t="shared" si="94"/>
        <v>#REF!</v>
      </c>
      <c r="EO129" s="41" t="e">
        <f t="shared" si="94"/>
        <v>#REF!</v>
      </c>
      <c r="EP129" s="41" t="e">
        <f t="shared" si="94"/>
        <v>#REF!</v>
      </c>
      <c r="EQ129" s="41" t="e">
        <f t="shared" si="94"/>
        <v>#REF!</v>
      </c>
      <c r="ER129" s="41" t="e">
        <f t="shared" si="94"/>
        <v>#REF!</v>
      </c>
      <c r="ES129" s="41" t="e">
        <f t="shared" si="86"/>
        <v>#REF!</v>
      </c>
      <c r="ET129" s="41" t="e">
        <f t="shared" si="86"/>
        <v>#REF!</v>
      </c>
      <c r="EU129" s="41" t="e">
        <f t="shared" si="86"/>
        <v>#REF!</v>
      </c>
      <c r="EV129" s="41" t="e">
        <f t="shared" si="86"/>
        <v>#REF!</v>
      </c>
      <c r="EW129" s="41" t="e">
        <f t="shared" si="86"/>
        <v>#REF!</v>
      </c>
      <c r="EX129" s="41" t="e">
        <f t="shared" si="86"/>
        <v>#REF!</v>
      </c>
      <c r="EY129" s="41" t="e">
        <f t="shared" si="86"/>
        <v>#REF!</v>
      </c>
      <c r="EZ129" s="41" t="e">
        <f t="shared" si="86"/>
        <v>#REF!</v>
      </c>
      <c r="FA129" s="41" t="e">
        <f t="shared" si="98"/>
        <v>#REF!</v>
      </c>
      <c r="FB129" s="41" t="e">
        <f t="shared" si="98"/>
        <v>#REF!</v>
      </c>
      <c r="FC129" s="41" t="e">
        <f t="shared" si="98"/>
        <v>#REF!</v>
      </c>
      <c r="FD129" s="41" t="e">
        <f t="shared" si="98"/>
        <v>#REF!</v>
      </c>
      <c r="FE129" s="41" t="e">
        <f t="shared" si="98"/>
        <v>#REF!</v>
      </c>
      <c r="FF129" s="41" t="e">
        <f t="shared" si="93"/>
        <v>#REF!</v>
      </c>
      <c r="FG129" s="41" t="e">
        <f t="shared" si="93"/>
        <v>#REF!</v>
      </c>
      <c r="FH129" s="41" t="e">
        <f t="shared" si="93"/>
        <v>#REF!</v>
      </c>
      <c r="FI129" s="41" t="e">
        <f t="shared" si="93"/>
        <v>#REF!</v>
      </c>
      <c r="FJ129" s="41" t="e">
        <f t="shared" si="93"/>
        <v>#REF!</v>
      </c>
      <c r="FK129" s="41" t="e">
        <f t="shared" si="93"/>
        <v>#REF!</v>
      </c>
      <c r="FL129" s="41" t="e">
        <f t="shared" si="93"/>
        <v>#REF!</v>
      </c>
      <c r="FM129" s="41" t="e">
        <f t="shared" si="93"/>
        <v>#REF!</v>
      </c>
      <c r="FN129" s="41" t="e">
        <f t="shared" si="93"/>
        <v>#REF!</v>
      </c>
      <c r="FO129" s="41" t="e">
        <f t="shared" si="93"/>
        <v>#REF!</v>
      </c>
      <c r="FP129" s="41" t="e">
        <f t="shared" si="95"/>
        <v>#REF!</v>
      </c>
      <c r="FQ129" s="41" t="e">
        <f t="shared" si="95"/>
        <v>#REF!</v>
      </c>
      <c r="FR129" s="41" t="e">
        <f t="shared" si="95"/>
        <v>#REF!</v>
      </c>
      <c r="FS129" s="41" t="e">
        <f t="shared" si="95"/>
        <v>#REF!</v>
      </c>
      <c r="FT129" s="41" t="e">
        <f t="shared" si="95"/>
        <v>#REF!</v>
      </c>
      <c r="FU129" s="41" t="e">
        <f t="shared" si="95"/>
        <v>#REF!</v>
      </c>
      <c r="FV129" s="41" t="e">
        <f t="shared" si="95"/>
        <v>#REF!</v>
      </c>
      <c r="FW129" s="41" t="e">
        <f t="shared" si="95"/>
        <v>#REF!</v>
      </c>
      <c r="FX129" s="41" t="e">
        <f t="shared" si="95"/>
        <v>#REF!</v>
      </c>
      <c r="FY129" s="41" t="e">
        <f t="shared" si="87"/>
        <v>#REF!</v>
      </c>
      <c r="FZ129" s="41" t="e">
        <f t="shared" si="87"/>
        <v>#REF!</v>
      </c>
      <c r="GA129" s="41" t="e">
        <f t="shared" si="87"/>
        <v>#REF!</v>
      </c>
      <c r="GB129" s="41" t="e">
        <f t="shared" si="87"/>
        <v>#REF!</v>
      </c>
      <c r="GC129" s="41" t="e">
        <f t="shared" si="80"/>
        <v>#REF!</v>
      </c>
      <c r="GD129" s="41" t="e">
        <f t="shared" si="80"/>
        <v>#REF!</v>
      </c>
      <c r="GE129" s="41" t="e">
        <f t="shared" si="80"/>
        <v>#REF!</v>
      </c>
      <c r="GF129" s="41" t="e">
        <f t="shared" si="80"/>
        <v>#REF!</v>
      </c>
      <c r="GG129" s="41" t="e">
        <f t="shared" si="80"/>
        <v>#REF!</v>
      </c>
      <c r="GH129" s="41" t="e">
        <f t="shared" si="66"/>
        <v>#REF!</v>
      </c>
      <c r="GI129" s="41" t="e">
        <f t="shared" si="66"/>
        <v>#REF!</v>
      </c>
      <c r="GJ129" s="41" t="e">
        <f t="shared" si="66"/>
        <v>#REF!</v>
      </c>
      <c r="GK129" s="41" t="e">
        <f t="shared" si="66"/>
        <v>#REF!</v>
      </c>
      <c r="GL129" s="41" t="e">
        <f t="shared" si="66"/>
        <v>#REF!</v>
      </c>
      <c r="GM129" s="41" t="e">
        <f t="shared" si="66"/>
        <v>#REF!</v>
      </c>
      <c r="GN129" s="41" t="e">
        <f t="shared" si="66"/>
        <v>#REF!</v>
      </c>
      <c r="GO129" s="41" t="e">
        <f t="shared" si="66"/>
        <v>#REF!</v>
      </c>
      <c r="GP129" s="41" t="e">
        <f t="shared" si="66"/>
        <v>#REF!</v>
      </c>
      <c r="GQ129" s="41" t="e">
        <f t="shared" si="66"/>
        <v>#REF!</v>
      </c>
      <c r="GR129" s="41" t="e">
        <f t="shared" si="66"/>
        <v>#REF!</v>
      </c>
      <c r="GS129" s="41" t="e">
        <f t="shared" si="99"/>
        <v>#REF!</v>
      </c>
      <c r="GT129" s="41" t="e">
        <f t="shared" si="99"/>
        <v>#REF!</v>
      </c>
      <c r="GU129" s="41" t="e">
        <f t="shared" si="99"/>
        <v>#REF!</v>
      </c>
      <c r="GV129" s="41" t="e">
        <f t="shared" si="99"/>
        <v>#REF!</v>
      </c>
      <c r="GW129" s="41" t="e">
        <f t="shared" si="99"/>
        <v>#REF!</v>
      </c>
      <c r="GX129" s="41" t="e">
        <f t="shared" si="99"/>
        <v>#REF!</v>
      </c>
      <c r="GY129" s="41" t="e">
        <f t="shared" si="99"/>
        <v>#REF!</v>
      </c>
      <c r="GZ129" s="41" t="e">
        <f t="shared" si="99"/>
        <v>#REF!</v>
      </c>
      <c r="HA129" s="41" t="e">
        <f t="shared" si="99"/>
        <v>#REF!</v>
      </c>
      <c r="HB129" s="41" t="e">
        <f t="shared" si="96"/>
        <v>#REF!</v>
      </c>
      <c r="HC129" s="41" t="e">
        <f t="shared" si="96"/>
        <v>#REF!</v>
      </c>
      <c r="HD129" s="41" t="e">
        <f t="shared" si="96"/>
        <v>#REF!</v>
      </c>
      <c r="HE129" s="41" t="e">
        <f t="shared" si="96"/>
        <v>#REF!</v>
      </c>
      <c r="HF129" s="41" t="e">
        <f t="shared" si="96"/>
        <v>#REF!</v>
      </c>
      <c r="HG129" s="41" t="e">
        <f t="shared" si="96"/>
        <v>#REF!</v>
      </c>
      <c r="HH129" s="41" t="e">
        <f t="shared" si="91"/>
        <v>#REF!</v>
      </c>
      <c r="HI129" s="41" t="e">
        <f t="shared" si="91"/>
        <v>#REF!</v>
      </c>
      <c r="HJ129" s="41" t="e">
        <f t="shared" si="91"/>
        <v>#REF!</v>
      </c>
    </row>
    <row r="130" spans="1:218" ht="14.4" x14ac:dyDescent="0.3">
      <c r="A130" s="42">
        <v>127</v>
      </c>
      <c r="B130" s="43" t="e">
        <f>'CMM1 - AUX CALC'!$DX$67</f>
        <v>#REF!</v>
      </c>
      <c r="DY130" s="41" t="e">
        <f>$B130/(_xlfn.SINGLE(PrazoConcessao)*12-DY$3+1)</f>
        <v>#REF!</v>
      </c>
      <c r="DZ130" s="41" t="e">
        <f t="shared" si="92"/>
        <v>#REF!</v>
      </c>
      <c r="EA130" s="41" t="e">
        <f t="shared" si="92"/>
        <v>#REF!</v>
      </c>
      <c r="EB130" s="41" t="e">
        <f t="shared" si="92"/>
        <v>#REF!</v>
      </c>
      <c r="EC130" s="41" t="e">
        <f t="shared" si="92"/>
        <v>#REF!</v>
      </c>
      <c r="ED130" s="41" t="e">
        <f t="shared" si="92"/>
        <v>#REF!</v>
      </c>
      <c r="EE130" s="41" t="e">
        <f t="shared" si="92"/>
        <v>#REF!</v>
      </c>
      <c r="EF130" s="41" t="e">
        <f t="shared" si="92"/>
        <v>#REF!</v>
      </c>
      <c r="EG130" s="41" t="e">
        <f t="shared" si="92"/>
        <v>#REF!</v>
      </c>
      <c r="EH130" s="41" t="e">
        <f t="shared" si="92"/>
        <v>#REF!</v>
      </c>
      <c r="EI130" s="41" t="e">
        <f t="shared" si="92"/>
        <v>#REF!</v>
      </c>
      <c r="EJ130" s="41" t="e">
        <f t="shared" si="94"/>
        <v>#REF!</v>
      </c>
      <c r="EK130" s="41" t="e">
        <f t="shared" si="94"/>
        <v>#REF!</v>
      </c>
      <c r="EL130" s="41" t="e">
        <f t="shared" si="94"/>
        <v>#REF!</v>
      </c>
      <c r="EM130" s="41" t="e">
        <f t="shared" si="94"/>
        <v>#REF!</v>
      </c>
      <c r="EN130" s="41" t="e">
        <f t="shared" si="94"/>
        <v>#REF!</v>
      </c>
      <c r="EO130" s="41" t="e">
        <f t="shared" si="94"/>
        <v>#REF!</v>
      </c>
      <c r="EP130" s="41" t="e">
        <f t="shared" si="94"/>
        <v>#REF!</v>
      </c>
      <c r="EQ130" s="41" t="e">
        <f t="shared" si="94"/>
        <v>#REF!</v>
      </c>
      <c r="ER130" s="41" t="e">
        <f t="shared" si="94"/>
        <v>#REF!</v>
      </c>
      <c r="ES130" s="41" t="e">
        <f t="shared" si="86"/>
        <v>#REF!</v>
      </c>
      <c r="ET130" s="41" t="e">
        <f t="shared" si="86"/>
        <v>#REF!</v>
      </c>
      <c r="EU130" s="41" t="e">
        <f t="shared" si="86"/>
        <v>#REF!</v>
      </c>
      <c r="EV130" s="41" t="e">
        <f t="shared" si="86"/>
        <v>#REF!</v>
      </c>
      <c r="EW130" s="41" t="e">
        <f t="shared" si="86"/>
        <v>#REF!</v>
      </c>
      <c r="EX130" s="41" t="e">
        <f t="shared" si="86"/>
        <v>#REF!</v>
      </c>
      <c r="EY130" s="41" t="e">
        <f t="shared" si="86"/>
        <v>#REF!</v>
      </c>
      <c r="EZ130" s="41" t="e">
        <f t="shared" si="86"/>
        <v>#REF!</v>
      </c>
      <c r="FA130" s="41" t="e">
        <f t="shared" si="98"/>
        <v>#REF!</v>
      </c>
      <c r="FB130" s="41" t="e">
        <f t="shared" si="98"/>
        <v>#REF!</v>
      </c>
      <c r="FC130" s="41" t="e">
        <f t="shared" si="98"/>
        <v>#REF!</v>
      </c>
      <c r="FD130" s="41" t="e">
        <f t="shared" si="98"/>
        <v>#REF!</v>
      </c>
      <c r="FE130" s="41" t="e">
        <f t="shared" si="98"/>
        <v>#REF!</v>
      </c>
      <c r="FF130" s="41" t="e">
        <f t="shared" si="93"/>
        <v>#REF!</v>
      </c>
      <c r="FG130" s="41" t="e">
        <f t="shared" si="93"/>
        <v>#REF!</v>
      </c>
      <c r="FH130" s="41" t="e">
        <f t="shared" si="93"/>
        <v>#REF!</v>
      </c>
      <c r="FI130" s="41" t="e">
        <f t="shared" si="93"/>
        <v>#REF!</v>
      </c>
      <c r="FJ130" s="41" t="e">
        <f t="shared" si="93"/>
        <v>#REF!</v>
      </c>
      <c r="FK130" s="41" t="e">
        <f t="shared" si="93"/>
        <v>#REF!</v>
      </c>
      <c r="FL130" s="41" t="e">
        <f t="shared" si="93"/>
        <v>#REF!</v>
      </c>
      <c r="FM130" s="41" t="e">
        <f t="shared" si="93"/>
        <v>#REF!</v>
      </c>
      <c r="FN130" s="41" t="e">
        <f t="shared" si="93"/>
        <v>#REF!</v>
      </c>
      <c r="FO130" s="41" t="e">
        <f t="shared" si="93"/>
        <v>#REF!</v>
      </c>
      <c r="FP130" s="41" t="e">
        <f t="shared" si="95"/>
        <v>#REF!</v>
      </c>
      <c r="FQ130" s="41" t="e">
        <f t="shared" si="95"/>
        <v>#REF!</v>
      </c>
      <c r="FR130" s="41" t="e">
        <f t="shared" si="95"/>
        <v>#REF!</v>
      </c>
      <c r="FS130" s="41" t="e">
        <f t="shared" si="95"/>
        <v>#REF!</v>
      </c>
      <c r="FT130" s="41" t="e">
        <f t="shared" si="95"/>
        <v>#REF!</v>
      </c>
      <c r="FU130" s="41" t="e">
        <f t="shared" si="95"/>
        <v>#REF!</v>
      </c>
      <c r="FV130" s="41" t="e">
        <f t="shared" si="95"/>
        <v>#REF!</v>
      </c>
      <c r="FW130" s="41" t="e">
        <f t="shared" si="95"/>
        <v>#REF!</v>
      </c>
      <c r="FX130" s="41" t="e">
        <f t="shared" si="95"/>
        <v>#REF!</v>
      </c>
      <c r="FY130" s="41" t="e">
        <f t="shared" si="87"/>
        <v>#REF!</v>
      </c>
      <c r="FZ130" s="41" t="e">
        <f t="shared" si="87"/>
        <v>#REF!</v>
      </c>
      <c r="GA130" s="41" t="e">
        <f t="shared" si="87"/>
        <v>#REF!</v>
      </c>
      <c r="GB130" s="41" t="e">
        <f t="shared" si="87"/>
        <v>#REF!</v>
      </c>
      <c r="GC130" s="41" t="e">
        <f t="shared" si="80"/>
        <v>#REF!</v>
      </c>
      <c r="GD130" s="41" t="e">
        <f t="shared" si="80"/>
        <v>#REF!</v>
      </c>
      <c r="GE130" s="41" t="e">
        <f t="shared" si="80"/>
        <v>#REF!</v>
      </c>
      <c r="GF130" s="41" t="e">
        <f t="shared" si="80"/>
        <v>#REF!</v>
      </c>
      <c r="GG130" s="41" t="e">
        <f t="shared" si="80"/>
        <v>#REF!</v>
      </c>
      <c r="GH130" s="41" t="e">
        <f t="shared" si="80"/>
        <v>#REF!</v>
      </c>
      <c r="GI130" s="41" t="e">
        <f t="shared" si="80"/>
        <v>#REF!</v>
      </c>
      <c r="GJ130" s="41" t="e">
        <f t="shared" si="80"/>
        <v>#REF!</v>
      </c>
      <c r="GK130" s="41" t="e">
        <f t="shared" si="80"/>
        <v>#REF!</v>
      </c>
      <c r="GL130" s="41" t="e">
        <f t="shared" si="80"/>
        <v>#REF!</v>
      </c>
      <c r="GM130" s="41" t="e">
        <f t="shared" si="80"/>
        <v>#REF!</v>
      </c>
      <c r="GN130" s="41" t="e">
        <f t="shared" si="80"/>
        <v>#REF!</v>
      </c>
      <c r="GO130" s="41" t="e">
        <f t="shared" si="80"/>
        <v>#REF!</v>
      </c>
      <c r="GP130" s="41" t="e">
        <f t="shared" si="80"/>
        <v>#REF!</v>
      </c>
      <c r="GQ130" s="41" t="e">
        <f t="shared" si="80"/>
        <v>#REF!</v>
      </c>
      <c r="GR130" s="41" t="e">
        <f t="shared" si="80"/>
        <v>#REF!</v>
      </c>
      <c r="GS130" s="41" t="e">
        <f t="shared" si="99"/>
        <v>#REF!</v>
      </c>
      <c r="GT130" s="41" t="e">
        <f t="shared" si="99"/>
        <v>#REF!</v>
      </c>
      <c r="GU130" s="41" t="e">
        <f t="shared" si="99"/>
        <v>#REF!</v>
      </c>
      <c r="GV130" s="41" t="e">
        <f t="shared" si="99"/>
        <v>#REF!</v>
      </c>
      <c r="GW130" s="41" t="e">
        <f t="shared" si="99"/>
        <v>#REF!</v>
      </c>
      <c r="GX130" s="41" t="e">
        <f t="shared" si="99"/>
        <v>#REF!</v>
      </c>
      <c r="GY130" s="41" t="e">
        <f t="shared" si="99"/>
        <v>#REF!</v>
      </c>
      <c r="GZ130" s="41" t="e">
        <f t="shared" si="99"/>
        <v>#REF!</v>
      </c>
      <c r="HA130" s="41" t="e">
        <f t="shared" si="99"/>
        <v>#REF!</v>
      </c>
      <c r="HB130" s="41" t="e">
        <f t="shared" si="96"/>
        <v>#REF!</v>
      </c>
      <c r="HC130" s="41" t="e">
        <f t="shared" si="96"/>
        <v>#REF!</v>
      </c>
      <c r="HD130" s="41" t="e">
        <f t="shared" si="96"/>
        <v>#REF!</v>
      </c>
      <c r="HE130" s="41" t="e">
        <f t="shared" si="96"/>
        <v>#REF!</v>
      </c>
      <c r="HF130" s="41" t="e">
        <f t="shared" si="96"/>
        <v>#REF!</v>
      </c>
      <c r="HG130" s="41" t="e">
        <f t="shared" si="96"/>
        <v>#REF!</v>
      </c>
      <c r="HH130" s="41" t="e">
        <f t="shared" si="91"/>
        <v>#REF!</v>
      </c>
      <c r="HI130" s="41" t="e">
        <f t="shared" si="91"/>
        <v>#REF!</v>
      </c>
      <c r="HJ130" s="41" t="e">
        <f t="shared" si="91"/>
        <v>#REF!</v>
      </c>
    </row>
    <row r="131" spans="1:218" ht="14.4" x14ac:dyDescent="0.3">
      <c r="A131" s="42">
        <v>128</v>
      </c>
      <c r="B131" s="43" t="e">
        <f>'CMM1 - AUX CALC'!$DY$67</f>
        <v>#REF!</v>
      </c>
      <c r="DZ131" s="41" t="e">
        <f>$B131/(_xlfn.SINGLE(PrazoConcessao)*12-DZ$3+1)</f>
        <v>#REF!</v>
      </c>
      <c r="EA131" s="41" t="e">
        <f t="shared" si="92"/>
        <v>#REF!</v>
      </c>
      <c r="EB131" s="41" t="e">
        <f t="shared" si="92"/>
        <v>#REF!</v>
      </c>
      <c r="EC131" s="41" t="e">
        <f t="shared" si="92"/>
        <v>#REF!</v>
      </c>
      <c r="ED131" s="41" t="e">
        <f t="shared" si="92"/>
        <v>#REF!</v>
      </c>
      <c r="EE131" s="41" t="e">
        <f t="shared" si="92"/>
        <v>#REF!</v>
      </c>
      <c r="EF131" s="41" t="e">
        <f t="shared" si="92"/>
        <v>#REF!</v>
      </c>
      <c r="EG131" s="41" t="e">
        <f t="shared" si="92"/>
        <v>#REF!</v>
      </c>
      <c r="EH131" s="41" t="e">
        <f t="shared" si="92"/>
        <v>#REF!</v>
      </c>
      <c r="EI131" s="41" t="e">
        <f t="shared" si="92"/>
        <v>#REF!</v>
      </c>
      <c r="EJ131" s="41" t="e">
        <f t="shared" si="94"/>
        <v>#REF!</v>
      </c>
      <c r="EK131" s="41" t="e">
        <f t="shared" si="94"/>
        <v>#REF!</v>
      </c>
      <c r="EL131" s="41" t="e">
        <f t="shared" si="94"/>
        <v>#REF!</v>
      </c>
      <c r="EM131" s="41" t="e">
        <f t="shared" si="94"/>
        <v>#REF!</v>
      </c>
      <c r="EN131" s="41" t="e">
        <f t="shared" si="94"/>
        <v>#REF!</v>
      </c>
      <c r="EO131" s="41" t="e">
        <f t="shared" si="94"/>
        <v>#REF!</v>
      </c>
      <c r="EP131" s="41" t="e">
        <f t="shared" si="94"/>
        <v>#REF!</v>
      </c>
      <c r="EQ131" s="41" t="e">
        <f t="shared" si="94"/>
        <v>#REF!</v>
      </c>
      <c r="ER131" s="41" t="e">
        <f t="shared" si="94"/>
        <v>#REF!</v>
      </c>
      <c r="ES131" s="41" t="e">
        <f t="shared" si="86"/>
        <v>#REF!</v>
      </c>
      <c r="ET131" s="41" t="e">
        <f t="shared" si="86"/>
        <v>#REF!</v>
      </c>
      <c r="EU131" s="41" t="e">
        <f t="shared" si="86"/>
        <v>#REF!</v>
      </c>
      <c r="EV131" s="41" t="e">
        <f t="shared" si="86"/>
        <v>#REF!</v>
      </c>
      <c r="EW131" s="41" t="e">
        <f t="shared" si="86"/>
        <v>#REF!</v>
      </c>
      <c r="EX131" s="41" t="e">
        <f t="shared" si="86"/>
        <v>#REF!</v>
      </c>
      <c r="EY131" s="41" t="e">
        <f t="shared" si="86"/>
        <v>#REF!</v>
      </c>
      <c r="EZ131" s="41" t="e">
        <f t="shared" si="86"/>
        <v>#REF!</v>
      </c>
      <c r="FA131" s="41" t="e">
        <f t="shared" si="98"/>
        <v>#REF!</v>
      </c>
      <c r="FB131" s="41" t="e">
        <f t="shared" si="98"/>
        <v>#REF!</v>
      </c>
      <c r="FC131" s="41" t="e">
        <f t="shared" si="98"/>
        <v>#REF!</v>
      </c>
      <c r="FD131" s="41" t="e">
        <f t="shared" si="98"/>
        <v>#REF!</v>
      </c>
      <c r="FE131" s="41" t="e">
        <f t="shared" si="98"/>
        <v>#REF!</v>
      </c>
      <c r="FF131" s="41" t="e">
        <f t="shared" si="93"/>
        <v>#REF!</v>
      </c>
      <c r="FG131" s="41" t="e">
        <f t="shared" si="93"/>
        <v>#REF!</v>
      </c>
      <c r="FH131" s="41" t="e">
        <f t="shared" si="93"/>
        <v>#REF!</v>
      </c>
      <c r="FI131" s="41" t="e">
        <f t="shared" si="93"/>
        <v>#REF!</v>
      </c>
      <c r="FJ131" s="41" t="e">
        <f t="shared" si="93"/>
        <v>#REF!</v>
      </c>
      <c r="FK131" s="41" t="e">
        <f t="shared" si="93"/>
        <v>#REF!</v>
      </c>
      <c r="FL131" s="41" t="e">
        <f t="shared" si="93"/>
        <v>#REF!</v>
      </c>
      <c r="FM131" s="41" t="e">
        <f t="shared" si="93"/>
        <v>#REF!</v>
      </c>
      <c r="FN131" s="41" t="e">
        <f t="shared" si="93"/>
        <v>#REF!</v>
      </c>
      <c r="FO131" s="41" t="e">
        <f t="shared" si="93"/>
        <v>#REF!</v>
      </c>
      <c r="FP131" s="41" t="e">
        <f t="shared" si="95"/>
        <v>#REF!</v>
      </c>
      <c r="FQ131" s="41" t="e">
        <f t="shared" si="95"/>
        <v>#REF!</v>
      </c>
      <c r="FR131" s="41" t="e">
        <f t="shared" si="95"/>
        <v>#REF!</v>
      </c>
      <c r="FS131" s="41" t="e">
        <f t="shared" si="95"/>
        <v>#REF!</v>
      </c>
      <c r="FT131" s="41" t="e">
        <f t="shared" si="95"/>
        <v>#REF!</v>
      </c>
      <c r="FU131" s="41" t="e">
        <f t="shared" si="95"/>
        <v>#REF!</v>
      </c>
      <c r="FV131" s="41" t="e">
        <f t="shared" si="95"/>
        <v>#REF!</v>
      </c>
      <c r="FW131" s="41" t="e">
        <f t="shared" si="95"/>
        <v>#REF!</v>
      </c>
      <c r="FX131" s="41" t="e">
        <f t="shared" si="95"/>
        <v>#REF!</v>
      </c>
      <c r="FY131" s="41" t="e">
        <f t="shared" si="87"/>
        <v>#REF!</v>
      </c>
      <c r="FZ131" s="41" t="e">
        <f t="shared" si="87"/>
        <v>#REF!</v>
      </c>
      <c r="GA131" s="41" t="e">
        <f t="shared" si="87"/>
        <v>#REF!</v>
      </c>
      <c r="GB131" s="41" t="e">
        <f t="shared" si="87"/>
        <v>#REF!</v>
      </c>
      <c r="GC131" s="41" t="e">
        <f t="shared" si="80"/>
        <v>#REF!</v>
      </c>
      <c r="GD131" s="41" t="e">
        <f t="shared" si="80"/>
        <v>#REF!</v>
      </c>
      <c r="GE131" s="41" t="e">
        <f t="shared" si="80"/>
        <v>#REF!</v>
      </c>
      <c r="GF131" s="41" t="e">
        <f t="shared" si="80"/>
        <v>#REF!</v>
      </c>
      <c r="GG131" s="41" t="e">
        <f t="shared" si="80"/>
        <v>#REF!</v>
      </c>
      <c r="GH131" s="41" t="e">
        <f t="shared" si="80"/>
        <v>#REF!</v>
      </c>
      <c r="GI131" s="41" t="e">
        <f t="shared" si="80"/>
        <v>#REF!</v>
      </c>
      <c r="GJ131" s="41" t="e">
        <f t="shared" si="80"/>
        <v>#REF!</v>
      </c>
      <c r="GK131" s="41" t="e">
        <f t="shared" si="80"/>
        <v>#REF!</v>
      </c>
      <c r="GL131" s="41" t="e">
        <f t="shared" si="80"/>
        <v>#REF!</v>
      </c>
      <c r="GM131" s="41" t="e">
        <f t="shared" si="80"/>
        <v>#REF!</v>
      </c>
      <c r="GN131" s="41" t="e">
        <f t="shared" si="80"/>
        <v>#REF!</v>
      </c>
      <c r="GO131" s="41" t="e">
        <f t="shared" si="80"/>
        <v>#REF!</v>
      </c>
      <c r="GP131" s="41" t="e">
        <f t="shared" si="80"/>
        <v>#REF!</v>
      </c>
      <c r="GQ131" s="41" t="e">
        <f t="shared" si="80"/>
        <v>#REF!</v>
      </c>
      <c r="GR131" s="41" t="e">
        <f t="shared" si="80"/>
        <v>#REF!</v>
      </c>
      <c r="GS131" s="41" t="e">
        <f t="shared" si="99"/>
        <v>#REF!</v>
      </c>
      <c r="GT131" s="41" t="e">
        <f t="shared" si="99"/>
        <v>#REF!</v>
      </c>
      <c r="GU131" s="41" t="e">
        <f t="shared" si="99"/>
        <v>#REF!</v>
      </c>
      <c r="GV131" s="41" t="e">
        <f t="shared" si="99"/>
        <v>#REF!</v>
      </c>
      <c r="GW131" s="41" t="e">
        <f t="shared" si="99"/>
        <v>#REF!</v>
      </c>
      <c r="GX131" s="41" t="e">
        <f t="shared" si="99"/>
        <v>#REF!</v>
      </c>
      <c r="GY131" s="41" t="e">
        <f t="shared" si="99"/>
        <v>#REF!</v>
      </c>
      <c r="GZ131" s="41" t="e">
        <f t="shared" si="99"/>
        <v>#REF!</v>
      </c>
      <c r="HA131" s="41" t="e">
        <f t="shared" si="99"/>
        <v>#REF!</v>
      </c>
      <c r="HB131" s="41" t="e">
        <f t="shared" si="96"/>
        <v>#REF!</v>
      </c>
      <c r="HC131" s="41" t="e">
        <f t="shared" si="96"/>
        <v>#REF!</v>
      </c>
      <c r="HD131" s="41" t="e">
        <f t="shared" si="96"/>
        <v>#REF!</v>
      </c>
      <c r="HE131" s="41" t="e">
        <f t="shared" si="96"/>
        <v>#REF!</v>
      </c>
      <c r="HF131" s="41" t="e">
        <f t="shared" si="96"/>
        <v>#REF!</v>
      </c>
      <c r="HG131" s="41" t="e">
        <f t="shared" si="96"/>
        <v>#REF!</v>
      </c>
      <c r="HH131" s="41" t="e">
        <f t="shared" si="91"/>
        <v>#REF!</v>
      </c>
      <c r="HI131" s="41" t="e">
        <f t="shared" si="91"/>
        <v>#REF!</v>
      </c>
      <c r="HJ131" s="41" t="e">
        <f t="shared" si="91"/>
        <v>#REF!</v>
      </c>
    </row>
    <row r="132" spans="1:218" ht="14.4" x14ac:dyDescent="0.3">
      <c r="A132" s="42">
        <v>129</v>
      </c>
      <c r="B132" s="43" t="e">
        <f>'CMM1 - AUX CALC'!$DZ$67</f>
        <v>#REF!</v>
      </c>
      <c r="EA132" s="41" t="e">
        <f>$B132/(_xlfn.SINGLE(PrazoConcessao)*12-EA$3+1)</f>
        <v>#REF!</v>
      </c>
      <c r="EB132" s="41" t="e">
        <f t="shared" si="92"/>
        <v>#REF!</v>
      </c>
      <c r="EC132" s="41" t="e">
        <f t="shared" si="92"/>
        <v>#REF!</v>
      </c>
      <c r="ED132" s="41" t="e">
        <f t="shared" si="92"/>
        <v>#REF!</v>
      </c>
      <c r="EE132" s="41" t="e">
        <f t="shared" si="92"/>
        <v>#REF!</v>
      </c>
      <c r="EF132" s="41" t="e">
        <f t="shared" si="92"/>
        <v>#REF!</v>
      </c>
      <c r="EG132" s="41" t="e">
        <f t="shared" si="92"/>
        <v>#REF!</v>
      </c>
      <c r="EH132" s="41" t="e">
        <f t="shared" si="92"/>
        <v>#REF!</v>
      </c>
      <c r="EI132" s="41" t="e">
        <f t="shared" si="92"/>
        <v>#REF!</v>
      </c>
      <c r="EJ132" s="41" t="e">
        <f t="shared" si="94"/>
        <v>#REF!</v>
      </c>
      <c r="EK132" s="41" t="e">
        <f t="shared" si="94"/>
        <v>#REF!</v>
      </c>
      <c r="EL132" s="41" t="e">
        <f t="shared" si="94"/>
        <v>#REF!</v>
      </c>
      <c r="EM132" s="41" t="e">
        <f t="shared" si="94"/>
        <v>#REF!</v>
      </c>
      <c r="EN132" s="41" t="e">
        <f t="shared" si="94"/>
        <v>#REF!</v>
      </c>
      <c r="EO132" s="41" t="e">
        <f t="shared" si="94"/>
        <v>#REF!</v>
      </c>
      <c r="EP132" s="41" t="e">
        <f t="shared" si="94"/>
        <v>#REF!</v>
      </c>
      <c r="EQ132" s="41" t="e">
        <f t="shared" si="94"/>
        <v>#REF!</v>
      </c>
      <c r="ER132" s="41" t="e">
        <f t="shared" si="94"/>
        <v>#REF!</v>
      </c>
      <c r="ES132" s="41" t="e">
        <f t="shared" si="86"/>
        <v>#REF!</v>
      </c>
      <c r="ET132" s="41" t="e">
        <f t="shared" si="86"/>
        <v>#REF!</v>
      </c>
      <c r="EU132" s="41" t="e">
        <f t="shared" si="86"/>
        <v>#REF!</v>
      </c>
      <c r="EV132" s="41" t="e">
        <f t="shared" si="86"/>
        <v>#REF!</v>
      </c>
      <c r="EW132" s="41" t="e">
        <f t="shared" si="86"/>
        <v>#REF!</v>
      </c>
      <c r="EX132" s="41" t="e">
        <f t="shared" si="86"/>
        <v>#REF!</v>
      </c>
      <c r="EY132" s="41" t="e">
        <f t="shared" si="86"/>
        <v>#REF!</v>
      </c>
      <c r="EZ132" s="41" t="e">
        <f t="shared" si="86"/>
        <v>#REF!</v>
      </c>
      <c r="FA132" s="41" t="e">
        <f t="shared" si="98"/>
        <v>#REF!</v>
      </c>
      <c r="FB132" s="41" t="e">
        <f t="shared" si="98"/>
        <v>#REF!</v>
      </c>
      <c r="FC132" s="41" t="e">
        <f t="shared" si="98"/>
        <v>#REF!</v>
      </c>
      <c r="FD132" s="41" t="e">
        <f t="shared" si="98"/>
        <v>#REF!</v>
      </c>
      <c r="FE132" s="41" t="e">
        <f t="shared" si="98"/>
        <v>#REF!</v>
      </c>
      <c r="FF132" s="41" t="e">
        <f t="shared" si="93"/>
        <v>#REF!</v>
      </c>
      <c r="FG132" s="41" t="e">
        <f t="shared" si="93"/>
        <v>#REF!</v>
      </c>
      <c r="FH132" s="41" t="e">
        <f t="shared" si="93"/>
        <v>#REF!</v>
      </c>
      <c r="FI132" s="41" t="e">
        <f t="shared" si="93"/>
        <v>#REF!</v>
      </c>
      <c r="FJ132" s="41" t="e">
        <f t="shared" si="93"/>
        <v>#REF!</v>
      </c>
      <c r="FK132" s="41" t="e">
        <f t="shared" si="93"/>
        <v>#REF!</v>
      </c>
      <c r="FL132" s="41" t="e">
        <f t="shared" si="93"/>
        <v>#REF!</v>
      </c>
      <c r="FM132" s="41" t="e">
        <f t="shared" si="93"/>
        <v>#REF!</v>
      </c>
      <c r="FN132" s="41" t="e">
        <f t="shared" si="93"/>
        <v>#REF!</v>
      </c>
      <c r="FO132" s="41" t="e">
        <f t="shared" si="93"/>
        <v>#REF!</v>
      </c>
      <c r="FP132" s="41" t="e">
        <f t="shared" si="95"/>
        <v>#REF!</v>
      </c>
      <c r="FQ132" s="41" t="e">
        <f t="shared" si="95"/>
        <v>#REF!</v>
      </c>
      <c r="FR132" s="41" t="e">
        <f t="shared" si="95"/>
        <v>#REF!</v>
      </c>
      <c r="FS132" s="41" t="e">
        <f t="shared" si="95"/>
        <v>#REF!</v>
      </c>
      <c r="FT132" s="41" t="e">
        <f t="shared" si="95"/>
        <v>#REF!</v>
      </c>
      <c r="FU132" s="41" t="e">
        <f t="shared" si="95"/>
        <v>#REF!</v>
      </c>
      <c r="FV132" s="41" t="e">
        <f t="shared" si="95"/>
        <v>#REF!</v>
      </c>
      <c r="FW132" s="41" t="e">
        <f t="shared" si="95"/>
        <v>#REF!</v>
      </c>
      <c r="FX132" s="41" t="e">
        <f t="shared" si="95"/>
        <v>#REF!</v>
      </c>
      <c r="FY132" s="41" t="e">
        <f t="shared" si="87"/>
        <v>#REF!</v>
      </c>
      <c r="FZ132" s="41" t="e">
        <f t="shared" si="87"/>
        <v>#REF!</v>
      </c>
      <c r="GA132" s="41" t="e">
        <f t="shared" si="87"/>
        <v>#REF!</v>
      </c>
      <c r="GB132" s="41" t="e">
        <f t="shared" si="87"/>
        <v>#REF!</v>
      </c>
      <c r="GC132" s="41" t="e">
        <f t="shared" si="80"/>
        <v>#REF!</v>
      </c>
      <c r="GD132" s="41" t="e">
        <f t="shared" si="80"/>
        <v>#REF!</v>
      </c>
      <c r="GE132" s="41" t="e">
        <f t="shared" si="80"/>
        <v>#REF!</v>
      </c>
      <c r="GF132" s="41" t="e">
        <f t="shared" ref="GF132:GR151" si="100">GE132</f>
        <v>#REF!</v>
      </c>
      <c r="GG132" s="41" t="e">
        <f t="shared" si="100"/>
        <v>#REF!</v>
      </c>
      <c r="GH132" s="41" t="e">
        <f t="shared" si="100"/>
        <v>#REF!</v>
      </c>
      <c r="GI132" s="41" t="e">
        <f t="shared" si="100"/>
        <v>#REF!</v>
      </c>
      <c r="GJ132" s="41" t="e">
        <f t="shared" si="100"/>
        <v>#REF!</v>
      </c>
      <c r="GK132" s="41" t="e">
        <f t="shared" si="100"/>
        <v>#REF!</v>
      </c>
      <c r="GL132" s="41" t="e">
        <f t="shared" si="100"/>
        <v>#REF!</v>
      </c>
      <c r="GM132" s="41" t="e">
        <f t="shared" si="100"/>
        <v>#REF!</v>
      </c>
      <c r="GN132" s="41" t="e">
        <f t="shared" si="100"/>
        <v>#REF!</v>
      </c>
      <c r="GO132" s="41" t="e">
        <f t="shared" si="100"/>
        <v>#REF!</v>
      </c>
      <c r="GP132" s="41" t="e">
        <f t="shared" si="100"/>
        <v>#REF!</v>
      </c>
      <c r="GQ132" s="41" t="e">
        <f t="shared" si="100"/>
        <v>#REF!</v>
      </c>
      <c r="GR132" s="41" t="e">
        <f t="shared" si="100"/>
        <v>#REF!</v>
      </c>
      <c r="GS132" s="41" t="e">
        <f t="shared" si="99"/>
        <v>#REF!</v>
      </c>
      <c r="GT132" s="41" t="e">
        <f t="shared" si="99"/>
        <v>#REF!</v>
      </c>
      <c r="GU132" s="41" t="e">
        <f t="shared" si="99"/>
        <v>#REF!</v>
      </c>
      <c r="GV132" s="41" t="e">
        <f t="shared" si="99"/>
        <v>#REF!</v>
      </c>
      <c r="GW132" s="41" t="e">
        <f t="shared" si="99"/>
        <v>#REF!</v>
      </c>
      <c r="GX132" s="41" t="e">
        <f t="shared" si="99"/>
        <v>#REF!</v>
      </c>
      <c r="GY132" s="41" t="e">
        <f t="shared" si="99"/>
        <v>#REF!</v>
      </c>
      <c r="GZ132" s="41" t="e">
        <f t="shared" si="99"/>
        <v>#REF!</v>
      </c>
      <c r="HA132" s="41" t="e">
        <f t="shared" si="99"/>
        <v>#REF!</v>
      </c>
      <c r="HB132" s="41" t="e">
        <f t="shared" si="96"/>
        <v>#REF!</v>
      </c>
      <c r="HC132" s="41" t="e">
        <f t="shared" si="96"/>
        <v>#REF!</v>
      </c>
      <c r="HD132" s="41" t="e">
        <f t="shared" si="96"/>
        <v>#REF!</v>
      </c>
      <c r="HE132" s="41" t="e">
        <f t="shared" si="96"/>
        <v>#REF!</v>
      </c>
      <c r="HF132" s="41" t="e">
        <f t="shared" si="96"/>
        <v>#REF!</v>
      </c>
      <c r="HG132" s="41" t="e">
        <f t="shared" si="96"/>
        <v>#REF!</v>
      </c>
      <c r="HH132" s="41" t="e">
        <f t="shared" si="91"/>
        <v>#REF!</v>
      </c>
      <c r="HI132" s="41" t="e">
        <f t="shared" si="91"/>
        <v>#REF!</v>
      </c>
      <c r="HJ132" s="41" t="e">
        <f t="shared" si="91"/>
        <v>#REF!</v>
      </c>
    </row>
    <row r="133" spans="1:218" ht="14.4" x14ac:dyDescent="0.3">
      <c r="A133" s="42">
        <v>130</v>
      </c>
      <c r="B133" s="43" t="e">
        <f>'CMM1 - AUX CALC'!$EA$67</f>
        <v>#REF!</v>
      </c>
      <c r="EB133" s="41" t="e">
        <f>$B133/(_xlfn.SINGLE(PrazoConcessao)*12-EB$3+1)</f>
        <v>#REF!</v>
      </c>
      <c r="EC133" s="41" t="e">
        <f t="shared" si="92"/>
        <v>#REF!</v>
      </c>
      <c r="ED133" s="41" t="e">
        <f t="shared" si="92"/>
        <v>#REF!</v>
      </c>
      <c r="EE133" s="41" t="e">
        <f t="shared" si="92"/>
        <v>#REF!</v>
      </c>
      <c r="EF133" s="41" t="e">
        <f t="shared" si="92"/>
        <v>#REF!</v>
      </c>
      <c r="EG133" s="41" t="e">
        <f t="shared" si="92"/>
        <v>#REF!</v>
      </c>
      <c r="EH133" s="41" t="e">
        <f t="shared" si="92"/>
        <v>#REF!</v>
      </c>
      <c r="EI133" s="41" t="e">
        <f t="shared" si="92"/>
        <v>#REF!</v>
      </c>
      <c r="EJ133" s="41" t="e">
        <f t="shared" si="94"/>
        <v>#REF!</v>
      </c>
      <c r="EK133" s="41" t="e">
        <f t="shared" si="94"/>
        <v>#REF!</v>
      </c>
      <c r="EL133" s="41" t="e">
        <f t="shared" si="94"/>
        <v>#REF!</v>
      </c>
      <c r="EM133" s="41" t="e">
        <f t="shared" si="94"/>
        <v>#REF!</v>
      </c>
      <c r="EN133" s="41" t="e">
        <f t="shared" si="94"/>
        <v>#REF!</v>
      </c>
      <c r="EO133" s="41" t="e">
        <f t="shared" si="94"/>
        <v>#REF!</v>
      </c>
      <c r="EP133" s="41" t="e">
        <f t="shared" si="94"/>
        <v>#REF!</v>
      </c>
      <c r="EQ133" s="41" t="e">
        <f t="shared" si="94"/>
        <v>#REF!</v>
      </c>
      <c r="ER133" s="41" t="e">
        <f t="shared" si="94"/>
        <v>#REF!</v>
      </c>
      <c r="ES133" s="41" t="e">
        <f t="shared" si="86"/>
        <v>#REF!</v>
      </c>
      <c r="ET133" s="41" t="e">
        <f t="shared" si="86"/>
        <v>#REF!</v>
      </c>
      <c r="EU133" s="41" t="e">
        <f t="shared" si="86"/>
        <v>#REF!</v>
      </c>
      <c r="EV133" s="41" t="e">
        <f t="shared" si="86"/>
        <v>#REF!</v>
      </c>
      <c r="EW133" s="41" t="e">
        <f t="shared" si="86"/>
        <v>#REF!</v>
      </c>
      <c r="EX133" s="41" t="e">
        <f t="shared" si="86"/>
        <v>#REF!</v>
      </c>
      <c r="EY133" s="41" t="e">
        <f t="shared" si="86"/>
        <v>#REF!</v>
      </c>
      <c r="EZ133" s="41" t="e">
        <f t="shared" si="86"/>
        <v>#REF!</v>
      </c>
      <c r="FA133" s="41" t="e">
        <f t="shared" si="98"/>
        <v>#REF!</v>
      </c>
      <c r="FB133" s="41" t="e">
        <f t="shared" si="98"/>
        <v>#REF!</v>
      </c>
      <c r="FC133" s="41" t="e">
        <f t="shared" si="98"/>
        <v>#REF!</v>
      </c>
      <c r="FD133" s="41" t="e">
        <f t="shared" si="98"/>
        <v>#REF!</v>
      </c>
      <c r="FE133" s="41" t="e">
        <f t="shared" si="98"/>
        <v>#REF!</v>
      </c>
      <c r="FF133" s="41" t="e">
        <f t="shared" si="93"/>
        <v>#REF!</v>
      </c>
      <c r="FG133" s="41" t="e">
        <f t="shared" si="93"/>
        <v>#REF!</v>
      </c>
      <c r="FH133" s="41" t="e">
        <f t="shared" si="93"/>
        <v>#REF!</v>
      </c>
      <c r="FI133" s="41" t="e">
        <f t="shared" si="93"/>
        <v>#REF!</v>
      </c>
      <c r="FJ133" s="41" t="e">
        <f t="shared" si="93"/>
        <v>#REF!</v>
      </c>
      <c r="FK133" s="41" t="e">
        <f t="shared" si="93"/>
        <v>#REF!</v>
      </c>
      <c r="FL133" s="41" t="e">
        <f t="shared" si="93"/>
        <v>#REF!</v>
      </c>
      <c r="FM133" s="41" t="e">
        <f t="shared" si="93"/>
        <v>#REF!</v>
      </c>
      <c r="FN133" s="41" t="e">
        <f t="shared" si="93"/>
        <v>#REF!</v>
      </c>
      <c r="FO133" s="41" t="e">
        <f t="shared" si="93"/>
        <v>#REF!</v>
      </c>
      <c r="FP133" s="41" t="e">
        <f t="shared" si="95"/>
        <v>#REF!</v>
      </c>
      <c r="FQ133" s="41" t="e">
        <f t="shared" si="95"/>
        <v>#REF!</v>
      </c>
      <c r="FR133" s="41" t="e">
        <f t="shared" si="95"/>
        <v>#REF!</v>
      </c>
      <c r="FS133" s="41" t="e">
        <f t="shared" si="95"/>
        <v>#REF!</v>
      </c>
      <c r="FT133" s="41" t="e">
        <f t="shared" si="95"/>
        <v>#REF!</v>
      </c>
      <c r="FU133" s="41" t="e">
        <f t="shared" si="95"/>
        <v>#REF!</v>
      </c>
      <c r="FV133" s="41" t="e">
        <f t="shared" si="95"/>
        <v>#REF!</v>
      </c>
      <c r="FW133" s="41" t="e">
        <f t="shared" si="95"/>
        <v>#REF!</v>
      </c>
      <c r="FX133" s="41" t="e">
        <f t="shared" si="95"/>
        <v>#REF!</v>
      </c>
      <c r="FY133" s="41" t="e">
        <f t="shared" si="87"/>
        <v>#REF!</v>
      </c>
      <c r="FZ133" s="41" t="e">
        <f t="shared" si="87"/>
        <v>#REF!</v>
      </c>
      <c r="GA133" s="41" t="e">
        <f t="shared" si="87"/>
        <v>#REF!</v>
      </c>
      <c r="GB133" s="41" t="e">
        <f t="shared" si="87"/>
        <v>#REF!</v>
      </c>
      <c r="GC133" s="41" t="e">
        <f t="shared" si="87"/>
        <v>#REF!</v>
      </c>
      <c r="GD133" s="41" t="e">
        <f t="shared" si="87"/>
        <v>#REF!</v>
      </c>
      <c r="GE133" s="41" t="e">
        <f t="shared" si="87"/>
        <v>#REF!</v>
      </c>
      <c r="GF133" s="41" t="e">
        <f t="shared" si="100"/>
        <v>#REF!</v>
      </c>
      <c r="GG133" s="41" t="e">
        <f t="shared" si="100"/>
        <v>#REF!</v>
      </c>
      <c r="GH133" s="41" t="e">
        <f t="shared" si="100"/>
        <v>#REF!</v>
      </c>
      <c r="GI133" s="41" t="e">
        <f t="shared" si="100"/>
        <v>#REF!</v>
      </c>
      <c r="GJ133" s="41" t="e">
        <f t="shared" si="100"/>
        <v>#REF!</v>
      </c>
      <c r="GK133" s="41" t="e">
        <f t="shared" si="100"/>
        <v>#REF!</v>
      </c>
      <c r="GL133" s="41" t="e">
        <f t="shared" si="100"/>
        <v>#REF!</v>
      </c>
      <c r="GM133" s="41" t="e">
        <f t="shared" si="100"/>
        <v>#REF!</v>
      </c>
      <c r="GN133" s="41" t="e">
        <f t="shared" si="100"/>
        <v>#REF!</v>
      </c>
      <c r="GO133" s="41" t="e">
        <f t="shared" si="100"/>
        <v>#REF!</v>
      </c>
      <c r="GP133" s="41" t="e">
        <f t="shared" si="100"/>
        <v>#REF!</v>
      </c>
      <c r="GQ133" s="41" t="e">
        <f t="shared" si="100"/>
        <v>#REF!</v>
      </c>
      <c r="GR133" s="41" t="e">
        <f t="shared" si="100"/>
        <v>#REF!</v>
      </c>
      <c r="GS133" s="41" t="e">
        <f t="shared" si="99"/>
        <v>#REF!</v>
      </c>
      <c r="GT133" s="41" t="e">
        <f t="shared" si="99"/>
        <v>#REF!</v>
      </c>
      <c r="GU133" s="41" t="e">
        <f t="shared" si="99"/>
        <v>#REF!</v>
      </c>
      <c r="GV133" s="41" t="e">
        <f t="shared" si="99"/>
        <v>#REF!</v>
      </c>
      <c r="GW133" s="41" t="e">
        <f t="shared" si="99"/>
        <v>#REF!</v>
      </c>
      <c r="GX133" s="41" t="e">
        <f t="shared" si="99"/>
        <v>#REF!</v>
      </c>
      <c r="GY133" s="41" t="e">
        <f t="shared" si="99"/>
        <v>#REF!</v>
      </c>
      <c r="GZ133" s="41" t="e">
        <f t="shared" si="99"/>
        <v>#REF!</v>
      </c>
      <c r="HA133" s="41" t="e">
        <f t="shared" si="99"/>
        <v>#REF!</v>
      </c>
      <c r="HB133" s="41" t="e">
        <f t="shared" si="96"/>
        <v>#REF!</v>
      </c>
      <c r="HC133" s="41" t="e">
        <f t="shared" si="96"/>
        <v>#REF!</v>
      </c>
      <c r="HD133" s="41" t="e">
        <f t="shared" si="96"/>
        <v>#REF!</v>
      </c>
      <c r="HE133" s="41" t="e">
        <f t="shared" si="96"/>
        <v>#REF!</v>
      </c>
      <c r="HF133" s="41" t="e">
        <f t="shared" si="96"/>
        <v>#REF!</v>
      </c>
      <c r="HG133" s="41" t="e">
        <f t="shared" si="96"/>
        <v>#REF!</v>
      </c>
      <c r="HH133" s="41" t="e">
        <f t="shared" si="91"/>
        <v>#REF!</v>
      </c>
      <c r="HI133" s="41" t="e">
        <f t="shared" si="91"/>
        <v>#REF!</v>
      </c>
      <c r="HJ133" s="41" t="e">
        <f t="shared" si="91"/>
        <v>#REF!</v>
      </c>
    </row>
    <row r="134" spans="1:218" ht="14.4" x14ac:dyDescent="0.3">
      <c r="A134" s="42">
        <v>131</v>
      </c>
      <c r="B134" s="43" t="e">
        <f>'CMM1 - AUX CALC'!$EB$67</f>
        <v>#REF!</v>
      </c>
      <c r="EC134" s="41" t="e">
        <f>$B134/(_xlfn.SINGLE(PrazoConcessao)*12-EC$3+1)</f>
        <v>#REF!</v>
      </c>
      <c r="ED134" s="41" t="e">
        <f t="shared" si="92"/>
        <v>#REF!</v>
      </c>
      <c r="EE134" s="41" t="e">
        <f t="shared" si="92"/>
        <v>#REF!</v>
      </c>
      <c r="EF134" s="41" t="e">
        <f t="shared" si="92"/>
        <v>#REF!</v>
      </c>
      <c r="EG134" s="41" t="e">
        <f t="shared" si="92"/>
        <v>#REF!</v>
      </c>
      <c r="EH134" s="41" t="e">
        <f t="shared" si="92"/>
        <v>#REF!</v>
      </c>
      <c r="EI134" s="41" t="e">
        <f t="shared" si="92"/>
        <v>#REF!</v>
      </c>
      <c r="EJ134" s="41" t="e">
        <f t="shared" si="94"/>
        <v>#REF!</v>
      </c>
      <c r="EK134" s="41" t="e">
        <f t="shared" si="94"/>
        <v>#REF!</v>
      </c>
      <c r="EL134" s="41" t="e">
        <f t="shared" si="94"/>
        <v>#REF!</v>
      </c>
      <c r="EM134" s="41" t="e">
        <f t="shared" si="94"/>
        <v>#REF!</v>
      </c>
      <c r="EN134" s="41" t="e">
        <f t="shared" si="94"/>
        <v>#REF!</v>
      </c>
      <c r="EO134" s="41" t="e">
        <f t="shared" si="94"/>
        <v>#REF!</v>
      </c>
      <c r="EP134" s="41" t="e">
        <f t="shared" si="94"/>
        <v>#REF!</v>
      </c>
      <c r="EQ134" s="41" t="e">
        <f t="shared" si="94"/>
        <v>#REF!</v>
      </c>
      <c r="ER134" s="41" t="e">
        <f t="shared" si="94"/>
        <v>#REF!</v>
      </c>
      <c r="ES134" s="41" t="e">
        <f t="shared" si="86"/>
        <v>#REF!</v>
      </c>
      <c r="ET134" s="41" t="e">
        <f t="shared" si="86"/>
        <v>#REF!</v>
      </c>
      <c r="EU134" s="41" t="e">
        <f t="shared" si="86"/>
        <v>#REF!</v>
      </c>
      <c r="EV134" s="41" t="e">
        <f t="shared" si="86"/>
        <v>#REF!</v>
      </c>
      <c r="EW134" s="41" t="e">
        <f t="shared" si="86"/>
        <v>#REF!</v>
      </c>
      <c r="EX134" s="41" t="e">
        <f t="shared" si="86"/>
        <v>#REF!</v>
      </c>
      <c r="EY134" s="41" t="e">
        <f t="shared" si="86"/>
        <v>#REF!</v>
      </c>
      <c r="EZ134" s="41" t="e">
        <f t="shared" si="86"/>
        <v>#REF!</v>
      </c>
      <c r="FA134" s="41" t="e">
        <f t="shared" si="98"/>
        <v>#REF!</v>
      </c>
      <c r="FB134" s="41" t="e">
        <f t="shared" si="98"/>
        <v>#REF!</v>
      </c>
      <c r="FC134" s="41" t="e">
        <f t="shared" si="98"/>
        <v>#REF!</v>
      </c>
      <c r="FD134" s="41" t="e">
        <f t="shared" si="98"/>
        <v>#REF!</v>
      </c>
      <c r="FE134" s="41" t="e">
        <f t="shared" si="98"/>
        <v>#REF!</v>
      </c>
      <c r="FF134" s="41" t="e">
        <f t="shared" si="93"/>
        <v>#REF!</v>
      </c>
      <c r="FG134" s="41" t="e">
        <f t="shared" si="93"/>
        <v>#REF!</v>
      </c>
      <c r="FH134" s="41" t="e">
        <f t="shared" si="93"/>
        <v>#REF!</v>
      </c>
      <c r="FI134" s="41" t="e">
        <f t="shared" si="93"/>
        <v>#REF!</v>
      </c>
      <c r="FJ134" s="41" t="e">
        <f t="shared" si="93"/>
        <v>#REF!</v>
      </c>
      <c r="FK134" s="41" t="e">
        <f t="shared" si="93"/>
        <v>#REF!</v>
      </c>
      <c r="FL134" s="41" t="e">
        <f t="shared" si="93"/>
        <v>#REF!</v>
      </c>
      <c r="FM134" s="41" t="e">
        <f t="shared" si="93"/>
        <v>#REF!</v>
      </c>
      <c r="FN134" s="41" t="e">
        <f t="shared" si="93"/>
        <v>#REF!</v>
      </c>
      <c r="FO134" s="41" t="e">
        <f t="shared" si="93"/>
        <v>#REF!</v>
      </c>
      <c r="FP134" s="41" t="e">
        <f t="shared" si="95"/>
        <v>#REF!</v>
      </c>
      <c r="FQ134" s="41" t="e">
        <f t="shared" si="95"/>
        <v>#REF!</v>
      </c>
      <c r="FR134" s="41" t="e">
        <f t="shared" si="95"/>
        <v>#REF!</v>
      </c>
      <c r="FS134" s="41" t="e">
        <f t="shared" si="95"/>
        <v>#REF!</v>
      </c>
      <c r="FT134" s="41" t="e">
        <f t="shared" si="95"/>
        <v>#REF!</v>
      </c>
      <c r="FU134" s="41" t="e">
        <f t="shared" si="95"/>
        <v>#REF!</v>
      </c>
      <c r="FV134" s="41" t="e">
        <f t="shared" si="95"/>
        <v>#REF!</v>
      </c>
      <c r="FW134" s="41" t="e">
        <f t="shared" si="95"/>
        <v>#REF!</v>
      </c>
      <c r="FX134" s="41" t="e">
        <f t="shared" si="95"/>
        <v>#REF!</v>
      </c>
      <c r="FY134" s="41" t="e">
        <f t="shared" si="87"/>
        <v>#REF!</v>
      </c>
      <c r="FZ134" s="41" t="e">
        <f t="shared" si="87"/>
        <v>#REF!</v>
      </c>
      <c r="GA134" s="41" t="e">
        <f t="shared" si="87"/>
        <v>#REF!</v>
      </c>
      <c r="GB134" s="41" t="e">
        <f t="shared" si="87"/>
        <v>#REF!</v>
      </c>
      <c r="GC134" s="41" t="e">
        <f t="shared" si="87"/>
        <v>#REF!</v>
      </c>
      <c r="GD134" s="41" t="e">
        <f t="shared" si="87"/>
        <v>#REF!</v>
      </c>
      <c r="GE134" s="41" t="e">
        <f t="shared" si="87"/>
        <v>#REF!</v>
      </c>
      <c r="GF134" s="41" t="e">
        <f t="shared" si="100"/>
        <v>#REF!</v>
      </c>
      <c r="GG134" s="41" t="e">
        <f t="shared" si="100"/>
        <v>#REF!</v>
      </c>
      <c r="GH134" s="41" t="e">
        <f t="shared" si="100"/>
        <v>#REF!</v>
      </c>
      <c r="GI134" s="41" t="e">
        <f t="shared" si="100"/>
        <v>#REF!</v>
      </c>
      <c r="GJ134" s="41" t="e">
        <f t="shared" si="100"/>
        <v>#REF!</v>
      </c>
      <c r="GK134" s="41" t="e">
        <f t="shared" si="100"/>
        <v>#REF!</v>
      </c>
      <c r="GL134" s="41" t="e">
        <f t="shared" si="100"/>
        <v>#REF!</v>
      </c>
      <c r="GM134" s="41" t="e">
        <f t="shared" si="100"/>
        <v>#REF!</v>
      </c>
      <c r="GN134" s="41" t="e">
        <f t="shared" si="100"/>
        <v>#REF!</v>
      </c>
      <c r="GO134" s="41" t="e">
        <f t="shared" si="100"/>
        <v>#REF!</v>
      </c>
      <c r="GP134" s="41" t="e">
        <f t="shared" si="100"/>
        <v>#REF!</v>
      </c>
      <c r="GQ134" s="41" t="e">
        <f t="shared" si="100"/>
        <v>#REF!</v>
      </c>
      <c r="GR134" s="41" t="e">
        <f t="shared" si="100"/>
        <v>#REF!</v>
      </c>
      <c r="GS134" s="41" t="e">
        <f t="shared" si="99"/>
        <v>#REF!</v>
      </c>
      <c r="GT134" s="41" t="e">
        <f t="shared" si="99"/>
        <v>#REF!</v>
      </c>
      <c r="GU134" s="41" t="e">
        <f t="shared" si="99"/>
        <v>#REF!</v>
      </c>
      <c r="GV134" s="41" t="e">
        <f t="shared" si="99"/>
        <v>#REF!</v>
      </c>
      <c r="GW134" s="41" t="e">
        <f t="shared" si="99"/>
        <v>#REF!</v>
      </c>
      <c r="GX134" s="41" t="e">
        <f t="shared" si="99"/>
        <v>#REF!</v>
      </c>
      <c r="GY134" s="41" t="e">
        <f t="shared" si="99"/>
        <v>#REF!</v>
      </c>
      <c r="GZ134" s="41" t="e">
        <f t="shared" si="99"/>
        <v>#REF!</v>
      </c>
      <c r="HA134" s="41" t="e">
        <f t="shared" si="99"/>
        <v>#REF!</v>
      </c>
      <c r="HB134" s="41" t="e">
        <f t="shared" si="96"/>
        <v>#REF!</v>
      </c>
      <c r="HC134" s="41" t="e">
        <f t="shared" si="96"/>
        <v>#REF!</v>
      </c>
      <c r="HD134" s="41" t="e">
        <f t="shared" si="96"/>
        <v>#REF!</v>
      </c>
      <c r="HE134" s="41" t="e">
        <f t="shared" si="96"/>
        <v>#REF!</v>
      </c>
      <c r="HF134" s="41" t="e">
        <f t="shared" si="96"/>
        <v>#REF!</v>
      </c>
      <c r="HG134" s="41" t="e">
        <f t="shared" si="96"/>
        <v>#REF!</v>
      </c>
      <c r="HH134" s="41" t="e">
        <f t="shared" si="91"/>
        <v>#REF!</v>
      </c>
      <c r="HI134" s="41" t="e">
        <f t="shared" si="91"/>
        <v>#REF!</v>
      </c>
      <c r="HJ134" s="41" t="e">
        <f t="shared" si="91"/>
        <v>#REF!</v>
      </c>
    </row>
    <row r="135" spans="1:218" ht="14.4" x14ac:dyDescent="0.3">
      <c r="A135" s="42">
        <v>132</v>
      </c>
      <c r="B135" s="43" t="e">
        <f>'CMM1 - AUX CALC'!$EC$67</f>
        <v>#REF!</v>
      </c>
      <c r="ED135" s="41" t="e">
        <f>$B135/(_xlfn.SINGLE(PrazoConcessao)*12-ED$3+1)</f>
        <v>#REF!</v>
      </c>
      <c r="EE135" s="41" t="e">
        <f t="shared" si="92"/>
        <v>#REF!</v>
      </c>
      <c r="EF135" s="41" t="e">
        <f t="shared" si="92"/>
        <v>#REF!</v>
      </c>
      <c r="EG135" s="41" t="e">
        <f t="shared" si="92"/>
        <v>#REF!</v>
      </c>
      <c r="EH135" s="41" t="e">
        <f t="shared" si="92"/>
        <v>#REF!</v>
      </c>
      <c r="EI135" s="41" t="e">
        <f t="shared" si="92"/>
        <v>#REF!</v>
      </c>
      <c r="EJ135" s="41" t="e">
        <f t="shared" si="94"/>
        <v>#REF!</v>
      </c>
      <c r="EK135" s="41" t="e">
        <f t="shared" si="94"/>
        <v>#REF!</v>
      </c>
      <c r="EL135" s="41" t="e">
        <f t="shared" si="94"/>
        <v>#REF!</v>
      </c>
      <c r="EM135" s="41" t="e">
        <f t="shared" si="94"/>
        <v>#REF!</v>
      </c>
      <c r="EN135" s="41" t="e">
        <f t="shared" si="94"/>
        <v>#REF!</v>
      </c>
      <c r="EO135" s="41" t="e">
        <f t="shared" si="94"/>
        <v>#REF!</v>
      </c>
      <c r="EP135" s="41" t="e">
        <f t="shared" si="94"/>
        <v>#REF!</v>
      </c>
      <c r="EQ135" s="41" t="e">
        <f t="shared" si="94"/>
        <v>#REF!</v>
      </c>
      <c r="ER135" s="41" t="e">
        <f t="shared" si="94"/>
        <v>#REF!</v>
      </c>
      <c r="ES135" s="41" t="e">
        <f t="shared" si="86"/>
        <v>#REF!</v>
      </c>
      <c r="ET135" s="41" t="e">
        <f t="shared" si="86"/>
        <v>#REF!</v>
      </c>
      <c r="EU135" s="41" t="e">
        <f t="shared" si="86"/>
        <v>#REF!</v>
      </c>
      <c r="EV135" s="41" t="e">
        <f t="shared" si="86"/>
        <v>#REF!</v>
      </c>
      <c r="EW135" s="41" t="e">
        <f t="shared" si="86"/>
        <v>#REF!</v>
      </c>
      <c r="EX135" s="41" t="e">
        <f t="shared" si="86"/>
        <v>#REF!</v>
      </c>
      <c r="EY135" s="41" t="e">
        <f t="shared" si="86"/>
        <v>#REF!</v>
      </c>
      <c r="EZ135" s="41" t="e">
        <f t="shared" si="86"/>
        <v>#REF!</v>
      </c>
      <c r="FA135" s="41" t="e">
        <f t="shared" si="98"/>
        <v>#REF!</v>
      </c>
      <c r="FB135" s="41" t="e">
        <f t="shared" si="98"/>
        <v>#REF!</v>
      </c>
      <c r="FC135" s="41" t="e">
        <f t="shared" si="98"/>
        <v>#REF!</v>
      </c>
      <c r="FD135" s="41" t="e">
        <f t="shared" si="98"/>
        <v>#REF!</v>
      </c>
      <c r="FE135" s="41" t="e">
        <f t="shared" si="98"/>
        <v>#REF!</v>
      </c>
      <c r="FF135" s="41" t="e">
        <f t="shared" si="93"/>
        <v>#REF!</v>
      </c>
      <c r="FG135" s="41" t="e">
        <f t="shared" si="93"/>
        <v>#REF!</v>
      </c>
      <c r="FH135" s="41" t="e">
        <f t="shared" si="93"/>
        <v>#REF!</v>
      </c>
      <c r="FI135" s="41" t="e">
        <f t="shared" si="93"/>
        <v>#REF!</v>
      </c>
      <c r="FJ135" s="41" t="e">
        <f t="shared" si="93"/>
        <v>#REF!</v>
      </c>
      <c r="FK135" s="41" t="e">
        <f t="shared" si="93"/>
        <v>#REF!</v>
      </c>
      <c r="FL135" s="41" t="e">
        <f t="shared" si="93"/>
        <v>#REF!</v>
      </c>
      <c r="FM135" s="41" t="e">
        <f t="shared" si="93"/>
        <v>#REF!</v>
      </c>
      <c r="FN135" s="41" t="e">
        <f t="shared" si="93"/>
        <v>#REF!</v>
      </c>
      <c r="FO135" s="41" t="e">
        <f t="shared" si="93"/>
        <v>#REF!</v>
      </c>
      <c r="FP135" s="41" t="e">
        <f t="shared" si="95"/>
        <v>#REF!</v>
      </c>
      <c r="FQ135" s="41" t="e">
        <f t="shared" si="95"/>
        <v>#REF!</v>
      </c>
      <c r="FR135" s="41" t="e">
        <f t="shared" si="95"/>
        <v>#REF!</v>
      </c>
      <c r="FS135" s="41" t="e">
        <f t="shared" si="95"/>
        <v>#REF!</v>
      </c>
      <c r="FT135" s="41" t="e">
        <f t="shared" si="95"/>
        <v>#REF!</v>
      </c>
      <c r="FU135" s="41" t="e">
        <f t="shared" si="95"/>
        <v>#REF!</v>
      </c>
      <c r="FV135" s="41" t="e">
        <f t="shared" si="95"/>
        <v>#REF!</v>
      </c>
      <c r="FW135" s="41" t="e">
        <f t="shared" si="95"/>
        <v>#REF!</v>
      </c>
      <c r="FX135" s="41" t="e">
        <f t="shared" si="95"/>
        <v>#REF!</v>
      </c>
      <c r="FY135" s="41" t="e">
        <f t="shared" si="87"/>
        <v>#REF!</v>
      </c>
      <c r="FZ135" s="41" t="e">
        <f t="shared" si="87"/>
        <v>#REF!</v>
      </c>
      <c r="GA135" s="41" t="e">
        <f t="shared" si="87"/>
        <v>#REF!</v>
      </c>
      <c r="GB135" s="41" t="e">
        <f t="shared" si="87"/>
        <v>#REF!</v>
      </c>
      <c r="GC135" s="41" t="e">
        <f t="shared" si="87"/>
        <v>#REF!</v>
      </c>
      <c r="GD135" s="41" t="e">
        <f t="shared" si="87"/>
        <v>#REF!</v>
      </c>
      <c r="GE135" s="41" t="e">
        <f t="shared" si="87"/>
        <v>#REF!</v>
      </c>
      <c r="GF135" s="41" t="e">
        <f t="shared" si="100"/>
        <v>#REF!</v>
      </c>
      <c r="GG135" s="41" t="e">
        <f t="shared" si="100"/>
        <v>#REF!</v>
      </c>
      <c r="GH135" s="41" t="e">
        <f t="shared" si="100"/>
        <v>#REF!</v>
      </c>
      <c r="GI135" s="41" t="e">
        <f t="shared" si="100"/>
        <v>#REF!</v>
      </c>
      <c r="GJ135" s="41" t="e">
        <f t="shared" si="100"/>
        <v>#REF!</v>
      </c>
      <c r="GK135" s="41" t="e">
        <f t="shared" si="100"/>
        <v>#REF!</v>
      </c>
      <c r="GL135" s="41" t="e">
        <f t="shared" si="100"/>
        <v>#REF!</v>
      </c>
      <c r="GM135" s="41" t="e">
        <f t="shared" si="100"/>
        <v>#REF!</v>
      </c>
      <c r="GN135" s="41" t="e">
        <f t="shared" si="100"/>
        <v>#REF!</v>
      </c>
      <c r="GO135" s="41" t="e">
        <f t="shared" si="100"/>
        <v>#REF!</v>
      </c>
      <c r="GP135" s="41" t="e">
        <f t="shared" si="100"/>
        <v>#REF!</v>
      </c>
      <c r="GQ135" s="41" t="e">
        <f t="shared" si="100"/>
        <v>#REF!</v>
      </c>
      <c r="GR135" s="41" t="e">
        <f t="shared" si="100"/>
        <v>#REF!</v>
      </c>
      <c r="GS135" s="41" t="e">
        <f t="shared" si="99"/>
        <v>#REF!</v>
      </c>
      <c r="GT135" s="41" t="e">
        <f t="shared" si="99"/>
        <v>#REF!</v>
      </c>
      <c r="GU135" s="41" t="e">
        <f t="shared" si="99"/>
        <v>#REF!</v>
      </c>
      <c r="GV135" s="41" t="e">
        <f t="shared" si="99"/>
        <v>#REF!</v>
      </c>
      <c r="GW135" s="41" t="e">
        <f t="shared" si="99"/>
        <v>#REF!</v>
      </c>
      <c r="GX135" s="41" t="e">
        <f t="shared" si="99"/>
        <v>#REF!</v>
      </c>
      <c r="GY135" s="41" t="e">
        <f t="shared" si="99"/>
        <v>#REF!</v>
      </c>
      <c r="GZ135" s="41" t="e">
        <f t="shared" si="99"/>
        <v>#REF!</v>
      </c>
      <c r="HA135" s="41" t="e">
        <f t="shared" si="99"/>
        <v>#REF!</v>
      </c>
      <c r="HB135" s="41" t="e">
        <f t="shared" si="96"/>
        <v>#REF!</v>
      </c>
      <c r="HC135" s="41" t="e">
        <f t="shared" si="96"/>
        <v>#REF!</v>
      </c>
      <c r="HD135" s="41" t="e">
        <f t="shared" si="96"/>
        <v>#REF!</v>
      </c>
      <c r="HE135" s="41" t="e">
        <f t="shared" si="96"/>
        <v>#REF!</v>
      </c>
      <c r="HF135" s="41" t="e">
        <f t="shared" si="96"/>
        <v>#REF!</v>
      </c>
      <c r="HG135" s="41" t="e">
        <f t="shared" si="96"/>
        <v>#REF!</v>
      </c>
      <c r="HH135" s="41" t="e">
        <f t="shared" si="91"/>
        <v>#REF!</v>
      </c>
      <c r="HI135" s="41" t="e">
        <f t="shared" si="91"/>
        <v>#REF!</v>
      </c>
      <c r="HJ135" s="41" t="e">
        <f t="shared" si="91"/>
        <v>#REF!</v>
      </c>
    </row>
    <row r="136" spans="1:218" ht="14.4" x14ac:dyDescent="0.3">
      <c r="A136" s="42">
        <v>133</v>
      </c>
      <c r="B136" s="43" t="e">
        <f>'CMM1 - AUX CALC'!$ED$67</f>
        <v>#REF!</v>
      </c>
      <c r="EE136" s="41" t="e">
        <f>$B136/(_xlfn.SINGLE(PrazoConcessao)*12-EE$3+1)</f>
        <v>#REF!</v>
      </c>
      <c r="EF136" s="41" t="e">
        <f t="shared" si="92"/>
        <v>#REF!</v>
      </c>
      <c r="EG136" s="41" t="e">
        <f t="shared" si="92"/>
        <v>#REF!</v>
      </c>
      <c r="EH136" s="41" t="e">
        <f t="shared" si="92"/>
        <v>#REF!</v>
      </c>
      <c r="EI136" s="41" t="e">
        <f t="shared" si="92"/>
        <v>#REF!</v>
      </c>
      <c r="EJ136" s="41" t="e">
        <f t="shared" si="94"/>
        <v>#REF!</v>
      </c>
      <c r="EK136" s="41" t="e">
        <f t="shared" si="94"/>
        <v>#REF!</v>
      </c>
      <c r="EL136" s="41" t="e">
        <f t="shared" si="94"/>
        <v>#REF!</v>
      </c>
      <c r="EM136" s="41" t="e">
        <f t="shared" si="94"/>
        <v>#REF!</v>
      </c>
      <c r="EN136" s="41" t="e">
        <f t="shared" si="94"/>
        <v>#REF!</v>
      </c>
      <c r="EO136" s="41" t="e">
        <f t="shared" si="94"/>
        <v>#REF!</v>
      </c>
      <c r="EP136" s="41" t="e">
        <f t="shared" si="94"/>
        <v>#REF!</v>
      </c>
      <c r="EQ136" s="41" t="e">
        <f t="shared" si="94"/>
        <v>#REF!</v>
      </c>
      <c r="ER136" s="41" t="e">
        <f t="shared" si="94"/>
        <v>#REF!</v>
      </c>
      <c r="ES136" s="41" t="e">
        <f t="shared" si="86"/>
        <v>#REF!</v>
      </c>
      <c r="ET136" s="41" t="e">
        <f t="shared" si="86"/>
        <v>#REF!</v>
      </c>
      <c r="EU136" s="41" t="e">
        <f t="shared" si="86"/>
        <v>#REF!</v>
      </c>
      <c r="EV136" s="41" t="e">
        <f t="shared" si="86"/>
        <v>#REF!</v>
      </c>
      <c r="EW136" s="41" t="e">
        <f t="shared" si="86"/>
        <v>#REF!</v>
      </c>
      <c r="EX136" s="41" t="e">
        <f t="shared" si="86"/>
        <v>#REF!</v>
      </c>
      <c r="EY136" s="41" t="e">
        <f t="shared" si="86"/>
        <v>#REF!</v>
      </c>
      <c r="EZ136" s="41" t="e">
        <f t="shared" si="86"/>
        <v>#REF!</v>
      </c>
      <c r="FA136" s="41" t="e">
        <f t="shared" si="98"/>
        <v>#REF!</v>
      </c>
      <c r="FB136" s="41" t="e">
        <f t="shared" si="98"/>
        <v>#REF!</v>
      </c>
      <c r="FC136" s="41" t="e">
        <f t="shared" si="98"/>
        <v>#REF!</v>
      </c>
      <c r="FD136" s="41" t="e">
        <f t="shared" si="98"/>
        <v>#REF!</v>
      </c>
      <c r="FE136" s="41" t="e">
        <f t="shared" si="98"/>
        <v>#REF!</v>
      </c>
      <c r="FF136" s="41" t="e">
        <f t="shared" si="93"/>
        <v>#REF!</v>
      </c>
      <c r="FG136" s="41" t="e">
        <f t="shared" si="93"/>
        <v>#REF!</v>
      </c>
      <c r="FH136" s="41" t="e">
        <f t="shared" si="93"/>
        <v>#REF!</v>
      </c>
      <c r="FI136" s="41" t="e">
        <f t="shared" si="93"/>
        <v>#REF!</v>
      </c>
      <c r="FJ136" s="41" t="e">
        <f t="shared" si="93"/>
        <v>#REF!</v>
      </c>
      <c r="FK136" s="41" t="e">
        <f t="shared" si="93"/>
        <v>#REF!</v>
      </c>
      <c r="FL136" s="41" t="e">
        <f t="shared" si="93"/>
        <v>#REF!</v>
      </c>
      <c r="FM136" s="41" t="e">
        <f t="shared" si="93"/>
        <v>#REF!</v>
      </c>
      <c r="FN136" s="41" t="e">
        <f t="shared" si="93"/>
        <v>#REF!</v>
      </c>
      <c r="FO136" s="41" t="e">
        <f t="shared" si="93"/>
        <v>#REF!</v>
      </c>
      <c r="FP136" s="41" t="e">
        <f t="shared" si="95"/>
        <v>#REF!</v>
      </c>
      <c r="FQ136" s="41" t="e">
        <f t="shared" si="95"/>
        <v>#REF!</v>
      </c>
      <c r="FR136" s="41" t="e">
        <f t="shared" si="95"/>
        <v>#REF!</v>
      </c>
      <c r="FS136" s="41" t="e">
        <f t="shared" si="95"/>
        <v>#REF!</v>
      </c>
      <c r="FT136" s="41" t="e">
        <f t="shared" si="95"/>
        <v>#REF!</v>
      </c>
      <c r="FU136" s="41" t="e">
        <f t="shared" si="95"/>
        <v>#REF!</v>
      </c>
      <c r="FV136" s="41" t="e">
        <f t="shared" si="95"/>
        <v>#REF!</v>
      </c>
      <c r="FW136" s="41" t="e">
        <f t="shared" si="95"/>
        <v>#REF!</v>
      </c>
      <c r="FX136" s="41" t="e">
        <f t="shared" si="95"/>
        <v>#REF!</v>
      </c>
      <c r="FY136" s="41" t="e">
        <f t="shared" si="87"/>
        <v>#REF!</v>
      </c>
      <c r="FZ136" s="41" t="e">
        <f t="shared" si="87"/>
        <v>#REF!</v>
      </c>
      <c r="GA136" s="41" t="e">
        <f t="shared" si="87"/>
        <v>#REF!</v>
      </c>
      <c r="GB136" s="41" t="e">
        <f t="shared" si="87"/>
        <v>#REF!</v>
      </c>
      <c r="GC136" s="41" t="e">
        <f t="shared" si="87"/>
        <v>#REF!</v>
      </c>
      <c r="GD136" s="41" t="e">
        <f t="shared" si="87"/>
        <v>#REF!</v>
      </c>
      <c r="GE136" s="41" t="e">
        <f t="shared" si="87"/>
        <v>#REF!</v>
      </c>
      <c r="GF136" s="41" t="e">
        <f t="shared" si="100"/>
        <v>#REF!</v>
      </c>
      <c r="GG136" s="41" t="e">
        <f t="shared" si="100"/>
        <v>#REF!</v>
      </c>
      <c r="GH136" s="41" t="e">
        <f t="shared" si="100"/>
        <v>#REF!</v>
      </c>
      <c r="GI136" s="41" t="e">
        <f t="shared" si="100"/>
        <v>#REF!</v>
      </c>
      <c r="GJ136" s="41" t="e">
        <f t="shared" si="100"/>
        <v>#REF!</v>
      </c>
      <c r="GK136" s="41" t="e">
        <f t="shared" si="100"/>
        <v>#REF!</v>
      </c>
      <c r="GL136" s="41" t="e">
        <f t="shared" si="100"/>
        <v>#REF!</v>
      </c>
      <c r="GM136" s="41" t="e">
        <f t="shared" si="100"/>
        <v>#REF!</v>
      </c>
      <c r="GN136" s="41" t="e">
        <f t="shared" si="100"/>
        <v>#REF!</v>
      </c>
      <c r="GO136" s="41" t="e">
        <f t="shared" si="100"/>
        <v>#REF!</v>
      </c>
      <c r="GP136" s="41" t="e">
        <f t="shared" si="100"/>
        <v>#REF!</v>
      </c>
      <c r="GQ136" s="41" t="e">
        <f t="shared" si="100"/>
        <v>#REF!</v>
      </c>
      <c r="GR136" s="41" t="e">
        <f t="shared" si="100"/>
        <v>#REF!</v>
      </c>
      <c r="GS136" s="41" t="e">
        <f t="shared" si="99"/>
        <v>#REF!</v>
      </c>
      <c r="GT136" s="41" t="e">
        <f t="shared" si="99"/>
        <v>#REF!</v>
      </c>
      <c r="GU136" s="41" t="e">
        <f t="shared" si="99"/>
        <v>#REF!</v>
      </c>
      <c r="GV136" s="41" t="e">
        <f t="shared" si="99"/>
        <v>#REF!</v>
      </c>
      <c r="GW136" s="41" t="e">
        <f t="shared" si="99"/>
        <v>#REF!</v>
      </c>
      <c r="GX136" s="41" t="e">
        <f t="shared" si="99"/>
        <v>#REF!</v>
      </c>
      <c r="GY136" s="41" t="e">
        <f t="shared" si="99"/>
        <v>#REF!</v>
      </c>
      <c r="GZ136" s="41" t="e">
        <f t="shared" si="99"/>
        <v>#REF!</v>
      </c>
      <c r="HA136" s="41" t="e">
        <f t="shared" si="99"/>
        <v>#REF!</v>
      </c>
      <c r="HB136" s="41" t="e">
        <f t="shared" si="96"/>
        <v>#REF!</v>
      </c>
      <c r="HC136" s="41" t="e">
        <f t="shared" si="96"/>
        <v>#REF!</v>
      </c>
      <c r="HD136" s="41" t="e">
        <f t="shared" si="96"/>
        <v>#REF!</v>
      </c>
      <c r="HE136" s="41" t="e">
        <f t="shared" si="96"/>
        <v>#REF!</v>
      </c>
      <c r="HF136" s="41" t="e">
        <f t="shared" si="96"/>
        <v>#REF!</v>
      </c>
      <c r="HG136" s="41" t="e">
        <f t="shared" si="96"/>
        <v>#REF!</v>
      </c>
      <c r="HH136" s="41" t="e">
        <f t="shared" si="91"/>
        <v>#REF!</v>
      </c>
      <c r="HI136" s="41" t="e">
        <f t="shared" si="91"/>
        <v>#REF!</v>
      </c>
      <c r="HJ136" s="41" t="e">
        <f t="shared" si="91"/>
        <v>#REF!</v>
      </c>
    </row>
    <row r="137" spans="1:218" ht="14.4" x14ac:dyDescent="0.3">
      <c r="A137" s="42">
        <v>134</v>
      </c>
      <c r="B137" s="43" t="e">
        <f>'CMM1 - AUX CALC'!$EE$67</f>
        <v>#REF!</v>
      </c>
      <c r="EF137" s="41" t="e">
        <f>$B137/(_xlfn.SINGLE(PrazoConcessao)*12-EF$3+1)</f>
        <v>#REF!</v>
      </c>
      <c r="EG137" s="41" t="e">
        <f t="shared" si="92"/>
        <v>#REF!</v>
      </c>
      <c r="EH137" s="41" t="e">
        <f t="shared" si="92"/>
        <v>#REF!</v>
      </c>
      <c r="EI137" s="41" t="e">
        <f t="shared" si="92"/>
        <v>#REF!</v>
      </c>
      <c r="EJ137" s="41" t="e">
        <f t="shared" si="94"/>
        <v>#REF!</v>
      </c>
      <c r="EK137" s="41" t="e">
        <f t="shared" si="94"/>
        <v>#REF!</v>
      </c>
      <c r="EL137" s="41" t="e">
        <f t="shared" si="94"/>
        <v>#REF!</v>
      </c>
      <c r="EM137" s="41" t="e">
        <f t="shared" si="94"/>
        <v>#REF!</v>
      </c>
      <c r="EN137" s="41" t="e">
        <f t="shared" si="94"/>
        <v>#REF!</v>
      </c>
      <c r="EO137" s="41" t="e">
        <f t="shared" si="94"/>
        <v>#REF!</v>
      </c>
      <c r="EP137" s="41" t="e">
        <f t="shared" si="94"/>
        <v>#REF!</v>
      </c>
      <c r="EQ137" s="41" t="e">
        <f t="shared" si="94"/>
        <v>#REF!</v>
      </c>
      <c r="ER137" s="41" t="e">
        <f t="shared" si="94"/>
        <v>#REF!</v>
      </c>
      <c r="ES137" s="41" t="e">
        <f t="shared" si="86"/>
        <v>#REF!</v>
      </c>
      <c r="ET137" s="41" t="e">
        <f t="shared" si="86"/>
        <v>#REF!</v>
      </c>
      <c r="EU137" s="41" t="e">
        <f t="shared" si="86"/>
        <v>#REF!</v>
      </c>
      <c r="EV137" s="41" t="e">
        <f t="shared" si="86"/>
        <v>#REF!</v>
      </c>
      <c r="EW137" s="41" t="e">
        <f t="shared" si="86"/>
        <v>#REF!</v>
      </c>
      <c r="EX137" s="41" t="e">
        <f t="shared" si="86"/>
        <v>#REF!</v>
      </c>
      <c r="EY137" s="41" t="e">
        <f t="shared" si="86"/>
        <v>#REF!</v>
      </c>
      <c r="EZ137" s="41" t="e">
        <f t="shared" si="86"/>
        <v>#REF!</v>
      </c>
      <c r="FA137" s="41" t="e">
        <f t="shared" si="98"/>
        <v>#REF!</v>
      </c>
      <c r="FB137" s="41" t="e">
        <f t="shared" si="98"/>
        <v>#REF!</v>
      </c>
      <c r="FC137" s="41" t="e">
        <f t="shared" si="98"/>
        <v>#REF!</v>
      </c>
      <c r="FD137" s="41" t="e">
        <f t="shared" si="98"/>
        <v>#REF!</v>
      </c>
      <c r="FE137" s="41" t="e">
        <f t="shared" si="98"/>
        <v>#REF!</v>
      </c>
      <c r="FF137" s="41" t="e">
        <f t="shared" si="93"/>
        <v>#REF!</v>
      </c>
      <c r="FG137" s="41" t="e">
        <f t="shared" si="93"/>
        <v>#REF!</v>
      </c>
      <c r="FH137" s="41" t="e">
        <f t="shared" si="93"/>
        <v>#REF!</v>
      </c>
      <c r="FI137" s="41" t="e">
        <f t="shared" si="93"/>
        <v>#REF!</v>
      </c>
      <c r="FJ137" s="41" t="e">
        <f t="shared" si="93"/>
        <v>#REF!</v>
      </c>
      <c r="FK137" s="41" t="e">
        <f t="shared" si="93"/>
        <v>#REF!</v>
      </c>
      <c r="FL137" s="41" t="e">
        <f t="shared" si="93"/>
        <v>#REF!</v>
      </c>
      <c r="FM137" s="41" t="e">
        <f t="shared" si="93"/>
        <v>#REF!</v>
      </c>
      <c r="FN137" s="41" t="e">
        <f t="shared" si="93"/>
        <v>#REF!</v>
      </c>
      <c r="FO137" s="41" t="e">
        <f t="shared" ref="FO137:GC175" si="101">FN137</f>
        <v>#REF!</v>
      </c>
      <c r="FP137" s="41" t="e">
        <f t="shared" si="95"/>
        <v>#REF!</v>
      </c>
      <c r="FQ137" s="41" t="e">
        <f t="shared" si="95"/>
        <v>#REF!</v>
      </c>
      <c r="FR137" s="41" t="e">
        <f t="shared" si="95"/>
        <v>#REF!</v>
      </c>
      <c r="FS137" s="41" t="e">
        <f t="shared" si="95"/>
        <v>#REF!</v>
      </c>
      <c r="FT137" s="41" t="e">
        <f t="shared" si="95"/>
        <v>#REF!</v>
      </c>
      <c r="FU137" s="41" t="e">
        <f t="shared" si="95"/>
        <v>#REF!</v>
      </c>
      <c r="FV137" s="41" t="e">
        <f t="shared" si="95"/>
        <v>#REF!</v>
      </c>
      <c r="FW137" s="41" t="e">
        <f t="shared" si="95"/>
        <v>#REF!</v>
      </c>
      <c r="FX137" s="41" t="e">
        <f t="shared" si="95"/>
        <v>#REF!</v>
      </c>
      <c r="FY137" s="41" t="e">
        <f t="shared" si="87"/>
        <v>#REF!</v>
      </c>
      <c r="FZ137" s="41" t="e">
        <f t="shared" si="87"/>
        <v>#REF!</v>
      </c>
      <c r="GA137" s="41" t="e">
        <f t="shared" si="87"/>
        <v>#REF!</v>
      </c>
      <c r="GB137" s="41" t="e">
        <f t="shared" si="87"/>
        <v>#REF!</v>
      </c>
      <c r="GC137" s="41" t="e">
        <f t="shared" si="87"/>
        <v>#REF!</v>
      </c>
      <c r="GD137" s="41" t="e">
        <f t="shared" si="87"/>
        <v>#REF!</v>
      </c>
      <c r="GE137" s="41" t="e">
        <f t="shared" si="87"/>
        <v>#REF!</v>
      </c>
      <c r="GF137" s="41" t="e">
        <f t="shared" si="100"/>
        <v>#REF!</v>
      </c>
      <c r="GG137" s="41" t="e">
        <f t="shared" si="100"/>
        <v>#REF!</v>
      </c>
      <c r="GH137" s="41" t="e">
        <f t="shared" si="100"/>
        <v>#REF!</v>
      </c>
      <c r="GI137" s="41" t="e">
        <f t="shared" si="100"/>
        <v>#REF!</v>
      </c>
      <c r="GJ137" s="41" t="e">
        <f t="shared" si="100"/>
        <v>#REF!</v>
      </c>
      <c r="GK137" s="41" t="e">
        <f t="shared" si="100"/>
        <v>#REF!</v>
      </c>
      <c r="GL137" s="41" t="e">
        <f t="shared" si="100"/>
        <v>#REF!</v>
      </c>
      <c r="GM137" s="41" t="e">
        <f t="shared" si="100"/>
        <v>#REF!</v>
      </c>
      <c r="GN137" s="41" t="e">
        <f t="shared" si="100"/>
        <v>#REF!</v>
      </c>
      <c r="GO137" s="41" t="e">
        <f t="shared" si="100"/>
        <v>#REF!</v>
      </c>
      <c r="GP137" s="41" t="e">
        <f t="shared" si="100"/>
        <v>#REF!</v>
      </c>
      <c r="GQ137" s="41" t="e">
        <f t="shared" si="100"/>
        <v>#REF!</v>
      </c>
      <c r="GR137" s="41" t="e">
        <f t="shared" si="100"/>
        <v>#REF!</v>
      </c>
      <c r="GS137" s="41" t="e">
        <f t="shared" si="99"/>
        <v>#REF!</v>
      </c>
      <c r="GT137" s="41" t="e">
        <f t="shared" si="99"/>
        <v>#REF!</v>
      </c>
      <c r="GU137" s="41" t="e">
        <f t="shared" si="99"/>
        <v>#REF!</v>
      </c>
      <c r="GV137" s="41" t="e">
        <f t="shared" si="99"/>
        <v>#REF!</v>
      </c>
      <c r="GW137" s="41" t="e">
        <f t="shared" si="99"/>
        <v>#REF!</v>
      </c>
      <c r="GX137" s="41" t="e">
        <f t="shared" si="99"/>
        <v>#REF!</v>
      </c>
      <c r="GY137" s="41" t="e">
        <f t="shared" si="99"/>
        <v>#REF!</v>
      </c>
      <c r="GZ137" s="41" t="e">
        <f t="shared" si="99"/>
        <v>#REF!</v>
      </c>
      <c r="HA137" s="41" t="e">
        <f t="shared" si="99"/>
        <v>#REF!</v>
      </c>
      <c r="HB137" s="41" t="e">
        <f t="shared" si="96"/>
        <v>#REF!</v>
      </c>
      <c r="HC137" s="41" t="e">
        <f t="shared" si="96"/>
        <v>#REF!</v>
      </c>
      <c r="HD137" s="41" t="e">
        <f t="shared" si="96"/>
        <v>#REF!</v>
      </c>
      <c r="HE137" s="41" t="e">
        <f t="shared" si="96"/>
        <v>#REF!</v>
      </c>
      <c r="HF137" s="41" t="e">
        <f t="shared" si="96"/>
        <v>#REF!</v>
      </c>
      <c r="HG137" s="41" t="e">
        <f t="shared" si="96"/>
        <v>#REF!</v>
      </c>
      <c r="HH137" s="41" t="e">
        <f t="shared" si="91"/>
        <v>#REF!</v>
      </c>
      <c r="HI137" s="41" t="e">
        <f t="shared" si="91"/>
        <v>#REF!</v>
      </c>
      <c r="HJ137" s="41" t="e">
        <f t="shared" si="91"/>
        <v>#REF!</v>
      </c>
    </row>
    <row r="138" spans="1:218" ht="14.4" x14ac:dyDescent="0.3">
      <c r="A138" s="42">
        <v>135</v>
      </c>
      <c r="B138" s="43" t="e">
        <f>'CMM1 - AUX CALC'!$EF$67</f>
        <v>#REF!</v>
      </c>
      <c r="EG138" s="41" t="e">
        <f>$B138/(_xlfn.SINGLE(PrazoConcessao)*12-EG$3+1)</f>
        <v>#REF!</v>
      </c>
      <c r="EH138" s="41" t="e">
        <f t="shared" si="92"/>
        <v>#REF!</v>
      </c>
      <c r="EI138" s="41" t="e">
        <f t="shared" si="92"/>
        <v>#REF!</v>
      </c>
      <c r="EJ138" s="41" t="e">
        <f t="shared" si="94"/>
        <v>#REF!</v>
      </c>
      <c r="EK138" s="41" t="e">
        <f t="shared" si="94"/>
        <v>#REF!</v>
      </c>
      <c r="EL138" s="41" t="e">
        <f t="shared" si="94"/>
        <v>#REF!</v>
      </c>
      <c r="EM138" s="41" t="e">
        <f t="shared" si="94"/>
        <v>#REF!</v>
      </c>
      <c r="EN138" s="41" t="e">
        <f t="shared" si="94"/>
        <v>#REF!</v>
      </c>
      <c r="EO138" s="41" t="e">
        <f t="shared" si="94"/>
        <v>#REF!</v>
      </c>
      <c r="EP138" s="41" t="e">
        <f t="shared" si="94"/>
        <v>#REF!</v>
      </c>
      <c r="EQ138" s="41" t="e">
        <f t="shared" si="94"/>
        <v>#REF!</v>
      </c>
      <c r="ER138" s="41" t="e">
        <f t="shared" si="94"/>
        <v>#REF!</v>
      </c>
      <c r="ES138" s="41" t="e">
        <f t="shared" si="86"/>
        <v>#REF!</v>
      </c>
      <c r="ET138" s="41" t="e">
        <f t="shared" si="86"/>
        <v>#REF!</v>
      </c>
      <c r="EU138" s="41" t="e">
        <f t="shared" si="86"/>
        <v>#REF!</v>
      </c>
      <c r="EV138" s="41" t="e">
        <f t="shared" si="86"/>
        <v>#REF!</v>
      </c>
      <c r="EW138" s="41" t="e">
        <f t="shared" si="86"/>
        <v>#REF!</v>
      </c>
      <c r="EX138" s="41" t="e">
        <f t="shared" si="86"/>
        <v>#REF!</v>
      </c>
      <c r="EY138" s="41" t="e">
        <f t="shared" si="86"/>
        <v>#REF!</v>
      </c>
      <c r="EZ138" s="41" t="e">
        <f t="shared" si="86"/>
        <v>#REF!</v>
      </c>
      <c r="FA138" s="41" t="e">
        <f t="shared" si="98"/>
        <v>#REF!</v>
      </c>
      <c r="FB138" s="41" t="e">
        <f t="shared" si="98"/>
        <v>#REF!</v>
      </c>
      <c r="FC138" s="41" t="e">
        <f t="shared" si="98"/>
        <v>#REF!</v>
      </c>
      <c r="FD138" s="41" t="e">
        <f t="shared" si="98"/>
        <v>#REF!</v>
      </c>
      <c r="FE138" s="41" t="e">
        <f t="shared" si="98"/>
        <v>#REF!</v>
      </c>
      <c r="FF138" s="41" t="e">
        <f t="shared" si="98"/>
        <v>#REF!</v>
      </c>
      <c r="FG138" s="41" t="e">
        <f t="shared" si="98"/>
        <v>#REF!</v>
      </c>
      <c r="FH138" s="41" t="e">
        <f t="shared" si="98"/>
        <v>#REF!</v>
      </c>
      <c r="FI138" s="41" t="e">
        <f t="shared" si="98"/>
        <v>#REF!</v>
      </c>
      <c r="FJ138" s="41" t="e">
        <f t="shared" si="98"/>
        <v>#REF!</v>
      </c>
      <c r="FK138" s="41" t="e">
        <f t="shared" si="98"/>
        <v>#REF!</v>
      </c>
      <c r="FL138" s="41" t="e">
        <f t="shared" si="98"/>
        <v>#REF!</v>
      </c>
      <c r="FM138" s="41" t="e">
        <f t="shared" si="98"/>
        <v>#REF!</v>
      </c>
      <c r="FN138" s="41" t="e">
        <f t="shared" si="98"/>
        <v>#REF!</v>
      </c>
      <c r="FO138" s="41" t="e">
        <f t="shared" si="101"/>
        <v>#REF!</v>
      </c>
      <c r="FP138" s="41" t="e">
        <f t="shared" si="95"/>
        <v>#REF!</v>
      </c>
      <c r="FQ138" s="41" t="e">
        <f t="shared" si="95"/>
        <v>#REF!</v>
      </c>
      <c r="FR138" s="41" t="e">
        <f t="shared" si="95"/>
        <v>#REF!</v>
      </c>
      <c r="FS138" s="41" t="e">
        <f t="shared" si="95"/>
        <v>#REF!</v>
      </c>
      <c r="FT138" s="41" t="e">
        <f t="shared" si="95"/>
        <v>#REF!</v>
      </c>
      <c r="FU138" s="41" t="e">
        <f t="shared" si="95"/>
        <v>#REF!</v>
      </c>
      <c r="FV138" s="41" t="e">
        <f t="shared" si="95"/>
        <v>#REF!</v>
      </c>
      <c r="FW138" s="41" t="e">
        <f t="shared" si="95"/>
        <v>#REF!</v>
      </c>
      <c r="FX138" s="41" t="e">
        <f t="shared" si="95"/>
        <v>#REF!</v>
      </c>
      <c r="FY138" s="41" t="e">
        <f t="shared" si="87"/>
        <v>#REF!</v>
      </c>
      <c r="FZ138" s="41" t="e">
        <f t="shared" si="87"/>
        <v>#REF!</v>
      </c>
      <c r="GA138" s="41" t="e">
        <f t="shared" si="87"/>
        <v>#REF!</v>
      </c>
      <c r="GB138" s="41" t="e">
        <f t="shared" si="87"/>
        <v>#REF!</v>
      </c>
      <c r="GC138" s="41" t="e">
        <f t="shared" si="87"/>
        <v>#REF!</v>
      </c>
      <c r="GD138" s="41" t="e">
        <f t="shared" si="87"/>
        <v>#REF!</v>
      </c>
      <c r="GE138" s="41" t="e">
        <f t="shared" si="87"/>
        <v>#REF!</v>
      </c>
      <c r="GF138" s="41" t="e">
        <f t="shared" si="100"/>
        <v>#REF!</v>
      </c>
      <c r="GG138" s="41" t="e">
        <f t="shared" si="100"/>
        <v>#REF!</v>
      </c>
      <c r="GH138" s="41" t="e">
        <f t="shared" si="100"/>
        <v>#REF!</v>
      </c>
      <c r="GI138" s="41" t="e">
        <f t="shared" si="100"/>
        <v>#REF!</v>
      </c>
      <c r="GJ138" s="41" t="e">
        <f t="shared" si="100"/>
        <v>#REF!</v>
      </c>
      <c r="GK138" s="41" t="e">
        <f t="shared" si="100"/>
        <v>#REF!</v>
      </c>
      <c r="GL138" s="41" t="e">
        <f t="shared" si="100"/>
        <v>#REF!</v>
      </c>
      <c r="GM138" s="41" t="e">
        <f t="shared" si="100"/>
        <v>#REF!</v>
      </c>
      <c r="GN138" s="41" t="e">
        <f t="shared" si="100"/>
        <v>#REF!</v>
      </c>
      <c r="GO138" s="41" t="e">
        <f t="shared" si="100"/>
        <v>#REF!</v>
      </c>
      <c r="GP138" s="41" t="e">
        <f t="shared" si="100"/>
        <v>#REF!</v>
      </c>
      <c r="GQ138" s="41" t="e">
        <f t="shared" si="100"/>
        <v>#REF!</v>
      </c>
      <c r="GR138" s="41" t="e">
        <f t="shared" si="100"/>
        <v>#REF!</v>
      </c>
      <c r="GS138" s="41" t="e">
        <f t="shared" si="99"/>
        <v>#REF!</v>
      </c>
      <c r="GT138" s="41" t="e">
        <f t="shared" si="99"/>
        <v>#REF!</v>
      </c>
      <c r="GU138" s="41" t="e">
        <f t="shared" si="99"/>
        <v>#REF!</v>
      </c>
      <c r="GV138" s="41" t="e">
        <f t="shared" si="99"/>
        <v>#REF!</v>
      </c>
      <c r="GW138" s="41" t="e">
        <f t="shared" si="99"/>
        <v>#REF!</v>
      </c>
      <c r="GX138" s="41" t="e">
        <f t="shared" si="99"/>
        <v>#REF!</v>
      </c>
      <c r="GY138" s="41" t="e">
        <f t="shared" si="99"/>
        <v>#REF!</v>
      </c>
      <c r="GZ138" s="41" t="e">
        <f t="shared" si="99"/>
        <v>#REF!</v>
      </c>
      <c r="HA138" s="41" t="e">
        <f t="shared" si="99"/>
        <v>#REF!</v>
      </c>
      <c r="HB138" s="41" t="e">
        <f t="shared" si="96"/>
        <v>#REF!</v>
      </c>
      <c r="HC138" s="41" t="e">
        <f t="shared" si="96"/>
        <v>#REF!</v>
      </c>
      <c r="HD138" s="41" t="e">
        <f t="shared" si="96"/>
        <v>#REF!</v>
      </c>
      <c r="HE138" s="41" t="e">
        <f t="shared" si="96"/>
        <v>#REF!</v>
      </c>
      <c r="HF138" s="41" t="e">
        <f t="shared" si="96"/>
        <v>#REF!</v>
      </c>
      <c r="HG138" s="41" t="e">
        <f t="shared" si="96"/>
        <v>#REF!</v>
      </c>
      <c r="HH138" s="41" t="e">
        <f t="shared" si="91"/>
        <v>#REF!</v>
      </c>
      <c r="HI138" s="41" t="e">
        <f t="shared" si="91"/>
        <v>#REF!</v>
      </c>
      <c r="HJ138" s="41" t="e">
        <f t="shared" si="91"/>
        <v>#REF!</v>
      </c>
    </row>
    <row r="139" spans="1:218" ht="14.4" x14ac:dyDescent="0.3">
      <c r="A139" s="42">
        <v>136</v>
      </c>
      <c r="B139" s="43" t="e">
        <f>'CMM1 - AUX CALC'!$EG$67</f>
        <v>#REF!</v>
      </c>
      <c r="EH139" s="41" t="e">
        <f>$B139/(_xlfn.SINGLE(PrazoConcessao)*12-EH$3+1)</f>
        <v>#REF!</v>
      </c>
      <c r="EI139" s="41" t="e">
        <f t="shared" si="92"/>
        <v>#REF!</v>
      </c>
      <c r="EJ139" s="41" t="e">
        <f t="shared" si="94"/>
        <v>#REF!</v>
      </c>
      <c r="EK139" s="41" t="e">
        <f t="shared" si="94"/>
        <v>#REF!</v>
      </c>
      <c r="EL139" s="41" t="e">
        <f t="shared" si="94"/>
        <v>#REF!</v>
      </c>
      <c r="EM139" s="41" t="e">
        <f t="shared" si="94"/>
        <v>#REF!</v>
      </c>
      <c r="EN139" s="41" t="e">
        <f t="shared" si="94"/>
        <v>#REF!</v>
      </c>
      <c r="EO139" s="41" t="e">
        <f t="shared" si="94"/>
        <v>#REF!</v>
      </c>
      <c r="EP139" s="41" t="e">
        <f t="shared" si="94"/>
        <v>#REF!</v>
      </c>
      <c r="EQ139" s="41" t="e">
        <f t="shared" si="94"/>
        <v>#REF!</v>
      </c>
      <c r="ER139" s="41" t="e">
        <f t="shared" si="94"/>
        <v>#REF!</v>
      </c>
      <c r="ES139" s="41" t="e">
        <f t="shared" si="86"/>
        <v>#REF!</v>
      </c>
      <c r="ET139" s="41" t="e">
        <f t="shared" si="86"/>
        <v>#REF!</v>
      </c>
      <c r="EU139" s="41" t="e">
        <f t="shared" si="86"/>
        <v>#REF!</v>
      </c>
      <c r="EV139" s="41" t="e">
        <f t="shared" si="86"/>
        <v>#REF!</v>
      </c>
      <c r="EW139" s="41" t="e">
        <f t="shared" si="86"/>
        <v>#REF!</v>
      </c>
      <c r="EX139" s="41" t="e">
        <f t="shared" si="86"/>
        <v>#REF!</v>
      </c>
      <c r="EY139" s="41" t="e">
        <f t="shared" si="86"/>
        <v>#REF!</v>
      </c>
      <c r="EZ139" s="41" t="e">
        <f t="shared" si="86"/>
        <v>#REF!</v>
      </c>
      <c r="FA139" s="41" t="e">
        <f t="shared" si="98"/>
        <v>#REF!</v>
      </c>
      <c r="FB139" s="41" t="e">
        <f t="shared" si="98"/>
        <v>#REF!</v>
      </c>
      <c r="FC139" s="41" t="e">
        <f t="shared" si="98"/>
        <v>#REF!</v>
      </c>
      <c r="FD139" s="41" t="e">
        <f t="shared" si="98"/>
        <v>#REF!</v>
      </c>
      <c r="FE139" s="41" t="e">
        <f t="shared" si="98"/>
        <v>#REF!</v>
      </c>
      <c r="FF139" s="41" t="e">
        <f t="shared" si="98"/>
        <v>#REF!</v>
      </c>
      <c r="FG139" s="41" t="e">
        <f t="shared" si="98"/>
        <v>#REF!</v>
      </c>
      <c r="FH139" s="41" t="e">
        <f t="shared" si="98"/>
        <v>#REF!</v>
      </c>
      <c r="FI139" s="41" t="e">
        <f t="shared" si="98"/>
        <v>#REF!</v>
      </c>
      <c r="FJ139" s="41" t="e">
        <f t="shared" si="98"/>
        <v>#REF!</v>
      </c>
      <c r="FK139" s="41" t="e">
        <f t="shared" si="98"/>
        <v>#REF!</v>
      </c>
      <c r="FL139" s="41" t="e">
        <f t="shared" si="98"/>
        <v>#REF!</v>
      </c>
      <c r="FM139" s="41" t="e">
        <f t="shared" si="98"/>
        <v>#REF!</v>
      </c>
      <c r="FN139" s="41" t="e">
        <f t="shared" si="98"/>
        <v>#REF!</v>
      </c>
      <c r="FO139" s="41" t="e">
        <f t="shared" si="101"/>
        <v>#REF!</v>
      </c>
      <c r="FP139" s="41" t="e">
        <f t="shared" si="95"/>
        <v>#REF!</v>
      </c>
      <c r="FQ139" s="41" t="e">
        <f t="shared" si="95"/>
        <v>#REF!</v>
      </c>
      <c r="FR139" s="41" t="e">
        <f t="shared" si="95"/>
        <v>#REF!</v>
      </c>
      <c r="FS139" s="41" t="e">
        <f t="shared" si="95"/>
        <v>#REF!</v>
      </c>
      <c r="FT139" s="41" t="e">
        <f t="shared" si="95"/>
        <v>#REF!</v>
      </c>
      <c r="FU139" s="41" t="e">
        <f t="shared" si="95"/>
        <v>#REF!</v>
      </c>
      <c r="FV139" s="41" t="e">
        <f t="shared" si="95"/>
        <v>#REF!</v>
      </c>
      <c r="FW139" s="41" t="e">
        <f t="shared" si="95"/>
        <v>#REF!</v>
      </c>
      <c r="FX139" s="41" t="e">
        <f t="shared" si="95"/>
        <v>#REF!</v>
      </c>
      <c r="FY139" s="41" t="e">
        <f t="shared" si="87"/>
        <v>#REF!</v>
      </c>
      <c r="FZ139" s="41" t="e">
        <f t="shared" si="87"/>
        <v>#REF!</v>
      </c>
      <c r="GA139" s="41" t="e">
        <f t="shared" si="87"/>
        <v>#REF!</v>
      </c>
      <c r="GB139" s="41" t="e">
        <f t="shared" si="87"/>
        <v>#REF!</v>
      </c>
      <c r="GC139" s="41" t="e">
        <f t="shared" si="87"/>
        <v>#REF!</v>
      </c>
      <c r="GD139" s="41" t="e">
        <f t="shared" si="87"/>
        <v>#REF!</v>
      </c>
      <c r="GE139" s="41" t="e">
        <f t="shared" si="87"/>
        <v>#REF!</v>
      </c>
      <c r="GF139" s="41" t="e">
        <f t="shared" si="100"/>
        <v>#REF!</v>
      </c>
      <c r="GG139" s="41" t="e">
        <f t="shared" si="100"/>
        <v>#REF!</v>
      </c>
      <c r="GH139" s="41" t="e">
        <f t="shared" si="100"/>
        <v>#REF!</v>
      </c>
      <c r="GI139" s="41" t="e">
        <f t="shared" si="100"/>
        <v>#REF!</v>
      </c>
      <c r="GJ139" s="41" t="e">
        <f t="shared" si="100"/>
        <v>#REF!</v>
      </c>
      <c r="GK139" s="41" t="e">
        <f t="shared" si="100"/>
        <v>#REF!</v>
      </c>
      <c r="GL139" s="41" t="e">
        <f t="shared" si="100"/>
        <v>#REF!</v>
      </c>
      <c r="GM139" s="41" t="e">
        <f t="shared" si="100"/>
        <v>#REF!</v>
      </c>
      <c r="GN139" s="41" t="e">
        <f t="shared" si="100"/>
        <v>#REF!</v>
      </c>
      <c r="GO139" s="41" t="e">
        <f t="shared" si="100"/>
        <v>#REF!</v>
      </c>
      <c r="GP139" s="41" t="e">
        <f t="shared" si="100"/>
        <v>#REF!</v>
      </c>
      <c r="GQ139" s="41" t="e">
        <f t="shared" si="100"/>
        <v>#REF!</v>
      </c>
      <c r="GR139" s="41" t="e">
        <f t="shared" si="100"/>
        <v>#REF!</v>
      </c>
      <c r="GS139" s="41" t="e">
        <f t="shared" si="99"/>
        <v>#REF!</v>
      </c>
      <c r="GT139" s="41" t="e">
        <f t="shared" si="99"/>
        <v>#REF!</v>
      </c>
      <c r="GU139" s="41" t="e">
        <f t="shared" si="99"/>
        <v>#REF!</v>
      </c>
      <c r="GV139" s="41" t="e">
        <f t="shared" si="99"/>
        <v>#REF!</v>
      </c>
      <c r="GW139" s="41" t="e">
        <f t="shared" si="99"/>
        <v>#REF!</v>
      </c>
      <c r="GX139" s="41" t="e">
        <f t="shared" si="99"/>
        <v>#REF!</v>
      </c>
      <c r="GY139" s="41" t="e">
        <f t="shared" si="99"/>
        <v>#REF!</v>
      </c>
      <c r="GZ139" s="41" t="e">
        <f t="shared" si="99"/>
        <v>#REF!</v>
      </c>
      <c r="HA139" s="41" t="e">
        <f t="shared" si="99"/>
        <v>#REF!</v>
      </c>
      <c r="HB139" s="41" t="e">
        <f t="shared" si="96"/>
        <v>#REF!</v>
      </c>
      <c r="HC139" s="41" t="e">
        <f t="shared" si="96"/>
        <v>#REF!</v>
      </c>
      <c r="HD139" s="41" t="e">
        <f t="shared" si="96"/>
        <v>#REF!</v>
      </c>
      <c r="HE139" s="41" t="e">
        <f t="shared" si="96"/>
        <v>#REF!</v>
      </c>
      <c r="HF139" s="41" t="e">
        <f t="shared" si="96"/>
        <v>#REF!</v>
      </c>
      <c r="HG139" s="41" t="e">
        <f t="shared" si="96"/>
        <v>#REF!</v>
      </c>
      <c r="HH139" s="41" t="e">
        <f t="shared" si="91"/>
        <v>#REF!</v>
      </c>
      <c r="HI139" s="41" t="e">
        <f t="shared" si="91"/>
        <v>#REF!</v>
      </c>
      <c r="HJ139" s="41" t="e">
        <f t="shared" si="91"/>
        <v>#REF!</v>
      </c>
    </row>
    <row r="140" spans="1:218" ht="14.4" x14ac:dyDescent="0.3">
      <c r="A140" s="42">
        <v>137</v>
      </c>
      <c r="B140" s="43" t="e">
        <f>'CMM1 - AUX CALC'!$EH$67</f>
        <v>#REF!</v>
      </c>
      <c r="EI140" s="41" t="e">
        <f>$B140/(_xlfn.SINGLE(PrazoConcessao)*12-EI$3+1)</f>
        <v>#REF!</v>
      </c>
      <c r="EJ140" s="41" t="e">
        <f t="shared" si="94"/>
        <v>#REF!</v>
      </c>
      <c r="EK140" s="41" t="e">
        <f t="shared" si="94"/>
        <v>#REF!</v>
      </c>
      <c r="EL140" s="41" t="e">
        <f t="shared" si="94"/>
        <v>#REF!</v>
      </c>
      <c r="EM140" s="41" t="e">
        <f t="shared" si="94"/>
        <v>#REF!</v>
      </c>
      <c r="EN140" s="41" t="e">
        <f t="shared" si="94"/>
        <v>#REF!</v>
      </c>
      <c r="EO140" s="41" t="e">
        <f t="shared" si="94"/>
        <v>#REF!</v>
      </c>
      <c r="EP140" s="41" t="e">
        <f t="shared" si="94"/>
        <v>#REF!</v>
      </c>
      <c r="EQ140" s="41" t="e">
        <f t="shared" si="94"/>
        <v>#REF!</v>
      </c>
      <c r="ER140" s="41" t="e">
        <f t="shared" si="94"/>
        <v>#REF!</v>
      </c>
      <c r="ES140" s="41" t="e">
        <f t="shared" si="86"/>
        <v>#REF!</v>
      </c>
      <c r="ET140" s="41" t="e">
        <f t="shared" si="86"/>
        <v>#REF!</v>
      </c>
      <c r="EU140" s="41" t="e">
        <f t="shared" si="86"/>
        <v>#REF!</v>
      </c>
      <c r="EV140" s="41" t="e">
        <f t="shared" si="86"/>
        <v>#REF!</v>
      </c>
      <c r="EW140" s="41" t="e">
        <f t="shared" si="86"/>
        <v>#REF!</v>
      </c>
      <c r="EX140" s="41" t="e">
        <f t="shared" si="86"/>
        <v>#REF!</v>
      </c>
      <c r="EY140" s="41" t="e">
        <f t="shared" si="86"/>
        <v>#REF!</v>
      </c>
      <c r="EZ140" s="41" t="e">
        <f t="shared" si="86"/>
        <v>#REF!</v>
      </c>
      <c r="FA140" s="41" t="e">
        <f t="shared" si="98"/>
        <v>#REF!</v>
      </c>
      <c r="FB140" s="41" t="e">
        <f t="shared" si="98"/>
        <v>#REF!</v>
      </c>
      <c r="FC140" s="41" t="e">
        <f t="shared" si="98"/>
        <v>#REF!</v>
      </c>
      <c r="FD140" s="41" t="e">
        <f t="shared" si="98"/>
        <v>#REF!</v>
      </c>
      <c r="FE140" s="41" t="e">
        <f t="shared" si="98"/>
        <v>#REF!</v>
      </c>
      <c r="FF140" s="41" t="e">
        <f t="shared" si="98"/>
        <v>#REF!</v>
      </c>
      <c r="FG140" s="41" t="e">
        <f t="shared" si="98"/>
        <v>#REF!</v>
      </c>
      <c r="FH140" s="41" t="e">
        <f t="shared" si="98"/>
        <v>#REF!</v>
      </c>
      <c r="FI140" s="41" t="e">
        <f t="shared" si="98"/>
        <v>#REF!</v>
      </c>
      <c r="FJ140" s="41" t="e">
        <f t="shared" si="98"/>
        <v>#REF!</v>
      </c>
      <c r="FK140" s="41" t="e">
        <f t="shared" si="98"/>
        <v>#REF!</v>
      </c>
      <c r="FL140" s="41" t="e">
        <f t="shared" si="98"/>
        <v>#REF!</v>
      </c>
      <c r="FM140" s="41" t="e">
        <f t="shared" si="98"/>
        <v>#REF!</v>
      </c>
      <c r="FN140" s="41" t="e">
        <f t="shared" si="98"/>
        <v>#REF!</v>
      </c>
      <c r="FO140" s="41" t="e">
        <f t="shared" si="101"/>
        <v>#REF!</v>
      </c>
      <c r="FP140" s="41" t="e">
        <f t="shared" si="95"/>
        <v>#REF!</v>
      </c>
      <c r="FQ140" s="41" t="e">
        <f t="shared" si="95"/>
        <v>#REF!</v>
      </c>
      <c r="FR140" s="41" t="e">
        <f t="shared" si="95"/>
        <v>#REF!</v>
      </c>
      <c r="FS140" s="41" t="e">
        <f t="shared" si="95"/>
        <v>#REF!</v>
      </c>
      <c r="FT140" s="41" t="e">
        <f t="shared" si="95"/>
        <v>#REF!</v>
      </c>
      <c r="FU140" s="41" t="e">
        <f t="shared" si="95"/>
        <v>#REF!</v>
      </c>
      <c r="FV140" s="41" t="e">
        <f t="shared" si="95"/>
        <v>#REF!</v>
      </c>
      <c r="FW140" s="41" t="e">
        <f t="shared" si="95"/>
        <v>#REF!</v>
      </c>
      <c r="FX140" s="41" t="e">
        <f t="shared" si="95"/>
        <v>#REF!</v>
      </c>
      <c r="FY140" s="41" t="e">
        <f t="shared" si="87"/>
        <v>#REF!</v>
      </c>
      <c r="FZ140" s="41" t="e">
        <f t="shared" si="87"/>
        <v>#REF!</v>
      </c>
      <c r="GA140" s="41" t="e">
        <f t="shared" si="87"/>
        <v>#REF!</v>
      </c>
      <c r="GB140" s="41" t="e">
        <f t="shared" si="87"/>
        <v>#REF!</v>
      </c>
      <c r="GC140" s="41" t="e">
        <f t="shared" si="87"/>
        <v>#REF!</v>
      </c>
      <c r="GD140" s="41" t="e">
        <f t="shared" si="87"/>
        <v>#REF!</v>
      </c>
      <c r="GE140" s="41" t="e">
        <f t="shared" si="87"/>
        <v>#REF!</v>
      </c>
      <c r="GF140" s="41" t="e">
        <f t="shared" si="100"/>
        <v>#REF!</v>
      </c>
      <c r="GG140" s="41" t="e">
        <f t="shared" si="100"/>
        <v>#REF!</v>
      </c>
      <c r="GH140" s="41" t="e">
        <f t="shared" si="100"/>
        <v>#REF!</v>
      </c>
      <c r="GI140" s="41" t="e">
        <f t="shared" si="100"/>
        <v>#REF!</v>
      </c>
      <c r="GJ140" s="41" t="e">
        <f t="shared" si="100"/>
        <v>#REF!</v>
      </c>
      <c r="GK140" s="41" t="e">
        <f t="shared" si="100"/>
        <v>#REF!</v>
      </c>
      <c r="GL140" s="41" t="e">
        <f t="shared" si="100"/>
        <v>#REF!</v>
      </c>
      <c r="GM140" s="41" t="e">
        <f t="shared" si="100"/>
        <v>#REF!</v>
      </c>
      <c r="GN140" s="41" t="e">
        <f t="shared" si="100"/>
        <v>#REF!</v>
      </c>
      <c r="GO140" s="41" t="e">
        <f t="shared" si="100"/>
        <v>#REF!</v>
      </c>
      <c r="GP140" s="41" t="e">
        <f t="shared" si="100"/>
        <v>#REF!</v>
      </c>
      <c r="GQ140" s="41" t="e">
        <f t="shared" si="100"/>
        <v>#REF!</v>
      </c>
      <c r="GR140" s="41" t="e">
        <f t="shared" si="100"/>
        <v>#REF!</v>
      </c>
      <c r="GS140" s="41" t="e">
        <f t="shared" si="99"/>
        <v>#REF!</v>
      </c>
      <c r="GT140" s="41" t="e">
        <f t="shared" si="99"/>
        <v>#REF!</v>
      </c>
      <c r="GU140" s="41" t="e">
        <f t="shared" si="99"/>
        <v>#REF!</v>
      </c>
      <c r="GV140" s="41" t="e">
        <f t="shared" si="99"/>
        <v>#REF!</v>
      </c>
      <c r="GW140" s="41" t="e">
        <f t="shared" si="99"/>
        <v>#REF!</v>
      </c>
      <c r="GX140" s="41" t="e">
        <f t="shared" si="99"/>
        <v>#REF!</v>
      </c>
      <c r="GY140" s="41" t="e">
        <f t="shared" si="99"/>
        <v>#REF!</v>
      </c>
      <c r="GZ140" s="41" t="e">
        <f t="shared" si="99"/>
        <v>#REF!</v>
      </c>
      <c r="HA140" s="41" t="e">
        <f t="shared" si="99"/>
        <v>#REF!</v>
      </c>
      <c r="HB140" s="41" t="e">
        <f t="shared" si="96"/>
        <v>#REF!</v>
      </c>
      <c r="HC140" s="41" t="e">
        <f t="shared" si="96"/>
        <v>#REF!</v>
      </c>
      <c r="HD140" s="41" t="e">
        <f t="shared" si="96"/>
        <v>#REF!</v>
      </c>
      <c r="HE140" s="41" t="e">
        <f t="shared" si="96"/>
        <v>#REF!</v>
      </c>
      <c r="HF140" s="41" t="e">
        <f t="shared" si="96"/>
        <v>#REF!</v>
      </c>
      <c r="HG140" s="41" t="e">
        <f t="shared" si="96"/>
        <v>#REF!</v>
      </c>
      <c r="HH140" s="41" t="e">
        <f t="shared" si="91"/>
        <v>#REF!</v>
      </c>
      <c r="HI140" s="41" t="e">
        <f t="shared" si="91"/>
        <v>#REF!</v>
      </c>
      <c r="HJ140" s="41" t="e">
        <f t="shared" si="91"/>
        <v>#REF!</v>
      </c>
    </row>
    <row r="141" spans="1:218" ht="14.4" x14ac:dyDescent="0.3">
      <c r="A141" s="42">
        <v>138</v>
      </c>
      <c r="B141" s="43" t="e">
        <f>'CMM1 - AUX CALC'!$EI$67</f>
        <v>#REF!</v>
      </c>
      <c r="EJ141" s="41" t="e">
        <f>$B141/(_xlfn.SINGLE(PrazoConcessao)*12-EJ$3+1)</f>
        <v>#REF!</v>
      </c>
      <c r="EK141" s="41" t="e">
        <f t="shared" si="94"/>
        <v>#REF!</v>
      </c>
      <c r="EL141" s="41" t="e">
        <f t="shared" si="94"/>
        <v>#REF!</v>
      </c>
      <c r="EM141" s="41" t="e">
        <f t="shared" si="94"/>
        <v>#REF!</v>
      </c>
      <c r="EN141" s="41" t="e">
        <f t="shared" si="94"/>
        <v>#REF!</v>
      </c>
      <c r="EO141" s="41" t="e">
        <f t="shared" si="94"/>
        <v>#REF!</v>
      </c>
      <c r="EP141" s="41" t="e">
        <f t="shared" si="94"/>
        <v>#REF!</v>
      </c>
      <c r="EQ141" s="41" t="e">
        <f t="shared" si="94"/>
        <v>#REF!</v>
      </c>
      <c r="ER141" s="41" t="e">
        <f t="shared" si="94"/>
        <v>#REF!</v>
      </c>
      <c r="ES141" s="41" t="e">
        <f t="shared" si="86"/>
        <v>#REF!</v>
      </c>
      <c r="ET141" s="41" t="e">
        <f t="shared" si="86"/>
        <v>#REF!</v>
      </c>
      <c r="EU141" s="41" t="e">
        <f t="shared" si="86"/>
        <v>#REF!</v>
      </c>
      <c r="EV141" s="41" t="e">
        <f t="shared" si="86"/>
        <v>#REF!</v>
      </c>
      <c r="EW141" s="41" t="e">
        <f t="shared" si="86"/>
        <v>#REF!</v>
      </c>
      <c r="EX141" s="41" t="e">
        <f t="shared" si="86"/>
        <v>#REF!</v>
      </c>
      <c r="EY141" s="41" t="e">
        <f t="shared" si="86"/>
        <v>#REF!</v>
      </c>
      <c r="EZ141" s="41" t="e">
        <f t="shared" si="86"/>
        <v>#REF!</v>
      </c>
      <c r="FA141" s="41" t="e">
        <f t="shared" si="98"/>
        <v>#REF!</v>
      </c>
      <c r="FB141" s="41" t="e">
        <f t="shared" si="98"/>
        <v>#REF!</v>
      </c>
      <c r="FC141" s="41" t="e">
        <f t="shared" si="98"/>
        <v>#REF!</v>
      </c>
      <c r="FD141" s="41" t="e">
        <f t="shared" si="98"/>
        <v>#REF!</v>
      </c>
      <c r="FE141" s="41" t="e">
        <f t="shared" si="98"/>
        <v>#REF!</v>
      </c>
      <c r="FF141" s="41" t="e">
        <f t="shared" si="98"/>
        <v>#REF!</v>
      </c>
      <c r="FG141" s="41" t="e">
        <f t="shared" si="98"/>
        <v>#REF!</v>
      </c>
      <c r="FH141" s="41" t="e">
        <f t="shared" si="98"/>
        <v>#REF!</v>
      </c>
      <c r="FI141" s="41" t="e">
        <f t="shared" si="98"/>
        <v>#REF!</v>
      </c>
      <c r="FJ141" s="41" t="e">
        <f t="shared" si="98"/>
        <v>#REF!</v>
      </c>
      <c r="FK141" s="41" t="e">
        <f t="shared" si="98"/>
        <v>#REF!</v>
      </c>
      <c r="FL141" s="41" t="e">
        <f t="shared" si="98"/>
        <v>#REF!</v>
      </c>
      <c r="FM141" s="41" t="e">
        <f t="shared" si="98"/>
        <v>#REF!</v>
      </c>
      <c r="FN141" s="41" t="e">
        <f t="shared" si="98"/>
        <v>#REF!</v>
      </c>
      <c r="FO141" s="41" t="e">
        <f t="shared" si="101"/>
        <v>#REF!</v>
      </c>
      <c r="FP141" s="41" t="e">
        <f t="shared" si="95"/>
        <v>#REF!</v>
      </c>
      <c r="FQ141" s="41" t="e">
        <f t="shared" si="95"/>
        <v>#REF!</v>
      </c>
      <c r="FR141" s="41" t="e">
        <f t="shared" si="95"/>
        <v>#REF!</v>
      </c>
      <c r="FS141" s="41" t="e">
        <f t="shared" si="95"/>
        <v>#REF!</v>
      </c>
      <c r="FT141" s="41" t="e">
        <f t="shared" si="95"/>
        <v>#REF!</v>
      </c>
      <c r="FU141" s="41" t="e">
        <f t="shared" si="95"/>
        <v>#REF!</v>
      </c>
      <c r="FV141" s="41" t="e">
        <f t="shared" si="95"/>
        <v>#REF!</v>
      </c>
      <c r="FW141" s="41" t="e">
        <f t="shared" si="95"/>
        <v>#REF!</v>
      </c>
      <c r="FX141" s="41" t="e">
        <f t="shared" si="95"/>
        <v>#REF!</v>
      </c>
      <c r="FY141" s="41" t="e">
        <f t="shared" si="87"/>
        <v>#REF!</v>
      </c>
      <c r="FZ141" s="41" t="e">
        <f t="shared" si="87"/>
        <v>#REF!</v>
      </c>
      <c r="GA141" s="41" t="e">
        <f t="shared" si="87"/>
        <v>#REF!</v>
      </c>
      <c r="GB141" s="41" t="e">
        <f t="shared" si="87"/>
        <v>#REF!</v>
      </c>
      <c r="GC141" s="41" t="e">
        <f t="shared" si="87"/>
        <v>#REF!</v>
      </c>
      <c r="GD141" s="41" t="e">
        <f t="shared" si="87"/>
        <v>#REF!</v>
      </c>
      <c r="GE141" s="41" t="e">
        <f t="shared" si="87"/>
        <v>#REF!</v>
      </c>
      <c r="GF141" s="41" t="e">
        <f t="shared" si="100"/>
        <v>#REF!</v>
      </c>
      <c r="GG141" s="41" t="e">
        <f t="shared" si="100"/>
        <v>#REF!</v>
      </c>
      <c r="GH141" s="41" t="e">
        <f t="shared" si="100"/>
        <v>#REF!</v>
      </c>
      <c r="GI141" s="41" t="e">
        <f t="shared" si="100"/>
        <v>#REF!</v>
      </c>
      <c r="GJ141" s="41" t="e">
        <f t="shared" si="100"/>
        <v>#REF!</v>
      </c>
      <c r="GK141" s="41" t="e">
        <f t="shared" si="100"/>
        <v>#REF!</v>
      </c>
      <c r="GL141" s="41" t="e">
        <f t="shared" si="100"/>
        <v>#REF!</v>
      </c>
      <c r="GM141" s="41" t="e">
        <f t="shared" si="100"/>
        <v>#REF!</v>
      </c>
      <c r="GN141" s="41" t="e">
        <f t="shared" si="100"/>
        <v>#REF!</v>
      </c>
      <c r="GO141" s="41" t="e">
        <f t="shared" si="100"/>
        <v>#REF!</v>
      </c>
      <c r="GP141" s="41" t="e">
        <f t="shared" si="100"/>
        <v>#REF!</v>
      </c>
      <c r="GQ141" s="41" t="e">
        <f t="shared" si="100"/>
        <v>#REF!</v>
      </c>
      <c r="GR141" s="41" t="e">
        <f t="shared" si="100"/>
        <v>#REF!</v>
      </c>
      <c r="GS141" s="41" t="e">
        <f t="shared" si="99"/>
        <v>#REF!</v>
      </c>
      <c r="GT141" s="41" t="e">
        <f t="shared" si="99"/>
        <v>#REF!</v>
      </c>
      <c r="GU141" s="41" t="e">
        <f t="shared" si="99"/>
        <v>#REF!</v>
      </c>
      <c r="GV141" s="41" t="e">
        <f t="shared" si="99"/>
        <v>#REF!</v>
      </c>
      <c r="GW141" s="41" t="e">
        <f t="shared" si="99"/>
        <v>#REF!</v>
      </c>
      <c r="GX141" s="41" t="e">
        <f t="shared" si="99"/>
        <v>#REF!</v>
      </c>
      <c r="GY141" s="41" t="e">
        <f t="shared" si="99"/>
        <v>#REF!</v>
      </c>
      <c r="GZ141" s="41" t="e">
        <f t="shared" si="99"/>
        <v>#REF!</v>
      </c>
      <c r="HA141" s="41" t="e">
        <f t="shared" si="99"/>
        <v>#REF!</v>
      </c>
      <c r="HB141" s="41" t="e">
        <f t="shared" si="96"/>
        <v>#REF!</v>
      </c>
      <c r="HC141" s="41" t="e">
        <f t="shared" si="96"/>
        <v>#REF!</v>
      </c>
      <c r="HD141" s="41" t="e">
        <f t="shared" si="96"/>
        <v>#REF!</v>
      </c>
      <c r="HE141" s="41" t="e">
        <f t="shared" si="96"/>
        <v>#REF!</v>
      </c>
      <c r="HF141" s="41" t="e">
        <f t="shared" si="96"/>
        <v>#REF!</v>
      </c>
      <c r="HG141" s="41" t="e">
        <f t="shared" si="96"/>
        <v>#REF!</v>
      </c>
      <c r="HH141" s="41" t="e">
        <f t="shared" si="91"/>
        <v>#REF!</v>
      </c>
      <c r="HI141" s="41" t="e">
        <f t="shared" si="91"/>
        <v>#REF!</v>
      </c>
      <c r="HJ141" s="41" t="e">
        <f t="shared" si="91"/>
        <v>#REF!</v>
      </c>
    </row>
    <row r="142" spans="1:218" ht="14.4" x14ac:dyDescent="0.3">
      <c r="A142" s="42">
        <v>139</v>
      </c>
      <c r="B142" s="43" t="e">
        <f>'CMM1 - AUX CALC'!$EJ$67</f>
        <v>#REF!</v>
      </c>
      <c r="EK142" s="41" t="e">
        <f>$B142/(_xlfn.SINGLE(PrazoConcessao)*12-EK$3+1)</f>
        <v>#REF!</v>
      </c>
      <c r="EL142" s="41" t="e">
        <f t="shared" si="94"/>
        <v>#REF!</v>
      </c>
      <c r="EM142" s="41" t="e">
        <f t="shared" si="94"/>
        <v>#REF!</v>
      </c>
      <c r="EN142" s="41" t="e">
        <f t="shared" si="94"/>
        <v>#REF!</v>
      </c>
      <c r="EO142" s="41" t="e">
        <f t="shared" si="94"/>
        <v>#REF!</v>
      </c>
      <c r="EP142" s="41" t="e">
        <f t="shared" si="94"/>
        <v>#REF!</v>
      </c>
      <c r="EQ142" s="41" t="e">
        <f t="shared" si="94"/>
        <v>#REF!</v>
      </c>
      <c r="ER142" s="41" t="e">
        <f t="shared" si="94"/>
        <v>#REF!</v>
      </c>
      <c r="ES142" s="41" t="e">
        <f t="shared" si="86"/>
        <v>#REF!</v>
      </c>
      <c r="ET142" s="41" t="e">
        <f t="shared" si="86"/>
        <v>#REF!</v>
      </c>
      <c r="EU142" s="41" t="e">
        <f t="shared" si="86"/>
        <v>#REF!</v>
      </c>
      <c r="EV142" s="41" t="e">
        <f t="shared" si="86"/>
        <v>#REF!</v>
      </c>
      <c r="EW142" s="41" t="e">
        <f t="shared" si="86"/>
        <v>#REF!</v>
      </c>
      <c r="EX142" s="41" t="e">
        <f t="shared" si="86"/>
        <v>#REF!</v>
      </c>
      <c r="EY142" s="41" t="e">
        <f t="shared" si="86"/>
        <v>#REF!</v>
      </c>
      <c r="EZ142" s="41" t="e">
        <f t="shared" si="86"/>
        <v>#REF!</v>
      </c>
      <c r="FA142" s="41" t="e">
        <f t="shared" si="98"/>
        <v>#REF!</v>
      </c>
      <c r="FB142" s="41" t="e">
        <f t="shared" si="98"/>
        <v>#REF!</v>
      </c>
      <c r="FC142" s="41" t="e">
        <f t="shared" si="98"/>
        <v>#REF!</v>
      </c>
      <c r="FD142" s="41" t="e">
        <f t="shared" si="98"/>
        <v>#REF!</v>
      </c>
      <c r="FE142" s="41" t="e">
        <f t="shared" si="98"/>
        <v>#REF!</v>
      </c>
      <c r="FF142" s="41" t="e">
        <f t="shared" si="98"/>
        <v>#REF!</v>
      </c>
      <c r="FG142" s="41" t="e">
        <f t="shared" si="98"/>
        <v>#REF!</v>
      </c>
      <c r="FH142" s="41" t="e">
        <f t="shared" si="98"/>
        <v>#REF!</v>
      </c>
      <c r="FI142" s="41" t="e">
        <f t="shared" si="98"/>
        <v>#REF!</v>
      </c>
      <c r="FJ142" s="41" t="e">
        <f t="shared" si="98"/>
        <v>#REF!</v>
      </c>
      <c r="FK142" s="41" t="e">
        <f t="shared" si="98"/>
        <v>#REF!</v>
      </c>
      <c r="FL142" s="41" t="e">
        <f t="shared" si="98"/>
        <v>#REF!</v>
      </c>
      <c r="FM142" s="41" t="e">
        <f t="shared" si="98"/>
        <v>#REF!</v>
      </c>
      <c r="FN142" s="41" t="e">
        <f t="shared" si="98"/>
        <v>#REF!</v>
      </c>
      <c r="FO142" s="41" t="e">
        <f t="shared" si="101"/>
        <v>#REF!</v>
      </c>
      <c r="FP142" s="41" t="e">
        <f t="shared" si="95"/>
        <v>#REF!</v>
      </c>
      <c r="FQ142" s="41" t="e">
        <f t="shared" si="95"/>
        <v>#REF!</v>
      </c>
      <c r="FR142" s="41" t="e">
        <f t="shared" si="95"/>
        <v>#REF!</v>
      </c>
      <c r="FS142" s="41" t="e">
        <f t="shared" si="95"/>
        <v>#REF!</v>
      </c>
      <c r="FT142" s="41" t="e">
        <f t="shared" si="95"/>
        <v>#REF!</v>
      </c>
      <c r="FU142" s="41" t="e">
        <f t="shared" si="95"/>
        <v>#REF!</v>
      </c>
      <c r="FV142" s="41" t="e">
        <f t="shared" si="95"/>
        <v>#REF!</v>
      </c>
      <c r="FW142" s="41" t="e">
        <f t="shared" si="95"/>
        <v>#REF!</v>
      </c>
      <c r="FX142" s="41" t="e">
        <f t="shared" si="95"/>
        <v>#REF!</v>
      </c>
      <c r="FY142" s="41" t="e">
        <f t="shared" si="87"/>
        <v>#REF!</v>
      </c>
      <c r="FZ142" s="41" t="e">
        <f t="shared" si="87"/>
        <v>#REF!</v>
      </c>
      <c r="GA142" s="41" t="e">
        <f t="shared" si="87"/>
        <v>#REF!</v>
      </c>
      <c r="GB142" s="41" t="e">
        <f t="shared" si="87"/>
        <v>#REF!</v>
      </c>
      <c r="GC142" s="41" t="e">
        <f t="shared" si="87"/>
        <v>#REF!</v>
      </c>
      <c r="GD142" s="41" t="e">
        <f t="shared" si="87"/>
        <v>#REF!</v>
      </c>
      <c r="GE142" s="41" t="e">
        <f t="shared" si="87"/>
        <v>#REF!</v>
      </c>
      <c r="GF142" s="41" t="e">
        <f t="shared" si="100"/>
        <v>#REF!</v>
      </c>
      <c r="GG142" s="41" t="e">
        <f t="shared" si="100"/>
        <v>#REF!</v>
      </c>
      <c r="GH142" s="41" t="e">
        <f t="shared" si="100"/>
        <v>#REF!</v>
      </c>
      <c r="GI142" s="41" t="e">
        <f t="shared" si="100"/>
        <v>#REF!</v>
      </c>
      <c r="GJ142" s="41" t="e">
        <f t="shared" si="100"/>
        <v>#REF!</v>
      </c>
      <c r="GK142" s="41" t="e">
        <f t="shared" si="100"/>
        <v>#REF!</v>
      </c>
      <c r="GL142" s="41" t="e">
        <f t="shared" si="100"/>
        <v>#REF!</v>
      </c>
      <c r="GM142" s="41" t="e">
        <f t="shared" si="100"/>
        <v>#REF!</v>
      </c>
      <c r="GN142" s="41" t="e">
        <f t="shared" si="100"/>
        <v>#REF!</v>
      </c>
      <c r="GO142" s="41" t="e">
        <f t="shared" si="100"/>
        <v>#REF!</v>
      </c>
      <c r="GP142" s="41" t="e">
        <f t="shared" si="100"/>
        <v>#REF!</v>
      </c>
      <c r="GQ142" s="41" t="e">
        <f t="shared" si="100"/>
        <v>#REF!</v>
      </c>
      <c r="GR142" s="41" t="e">
        <f t="shared" si="100"/>
        <v>#REF!</v>
      </c>
      <c r="GS142" s="41" t="e">
        <f t="shared" si="99"/>
        <v>#REF!</v>
      </c>
      <c r="GT142" s="41" t="e">
        <f t="shared" si="99"/>
        <v>#REF!</v>
      </c>
      <c r="GU142" s="41" t="e">
        <f t="shared" si="99"/>
        <v>#REF!</v>
      </c>
      <c r="GV142" s="41" t="e">
        <f t="shared" si="99"/>
        <v>#REF!</v>
      </c>
      <c r="GW142" s="41" t="e">
        <f t="shared" si="99"/>
        <v>#REF!</v>
      </c>
      <c r="GX142" s="41" t="e">
        <f t="shared" si="99"/>
        <v>#REF!</v>
      </c>
      <c r="GY142" s="41" t="e">
        <f t="shared" si="99"/>
        <v>#REF!</v>
      </c>
      <c r="GZ142" s="41" t="e">
        <f t="shared" si="99"/>
        <v>#REF!</v>
      </c>
      <c r="HA142" s="41" t="e">
        <f t="shared" si="99"/>
        <v>#REF!</v>
      </c>
      <c r="HB142" s="41" t="e">
        <f t="shared" si="96"/>
        <v>#REF!</v>
      </c>
      <c r="HC142" s="41" t="e">
        <f t="shared" si="96"/>
        <v>#REF!</v>
      </c>
      <c r="HD142" s="41" t="e">
        <f t="shared" si="96"/>
        <v>#REF!</v>
      </c>
      <c r="HE142" s="41" t="e">
        <f t="shared" si="96"/>
        <v>#REF!</v>
      </c>
      <c r="HF142" s="41" t="e">
        <f t="shared" si="96"/>
        <v>#REF!</v>
      </c>
      <c r="HG142" s="41" t="e">
        <f t="shared" si="96"/>
        <v>#REF!</v>
      </c>
      <c r="HH142" s="41" t="e">
        <f t="shared" si="91"/>
        <v>#REF!</v>
      </c>
      <c r="HI142" s="41" t="e">
        <f t="shared" si="91"/>
        <v>#REF!</v>
      </c>
      <c r="HJ142" s="41" t="e">
        <f t="shared" si="91"/>
        <v>#REF!</v>
      </c>
    </row>
    <row r="143" spans="1:218" ht="14.4" x14ac:dyDescent="0.3">
      <c r="A143" s="42">
        <v>140</v>
      </c>
      <c r="B143" s="43" t="e">
        <f>'CMM1 - AUX CALC'!$EK$67</f>
        <v>#REF!</v>
      </c>
      <c r="EL143" s="41" t="e">
        <f>$B143/(_xlfn.SINGLE(PrazoConcessao)*12-EL$3+1)</f>
        <v>#REF!</v>
      </c>
      <c r="EM143" s="41" t="e">
        <f t="shared" si="94"/>
        <v>#REF!</v>
      </c>
      <c r="EN143" s="41" t="e">
        <f t="shared" si="94"/>
        <v>#REF!</v>
      </c>
      <c r="EO143" s="41" t="e">
        <f t="shared" si="94"/>
        <v>#REF!</v>
      </c>
      <c r="EP143" s="41" t="e">
        <f t="shared" si="94"/>
        <v>#REF!</v>
      </c>
      <c r="EQ143" s="41" t="e">
        <f t="shared" si="94"/>
        <v>#REF!</v>
      </c>
      <c r="ER143" s="41" t="e">
        <f t="shared" si="94"/>
        <v>#REF!</v>
      </c>
      <c r="ES143" s="41" t="e">
        <f t="shared" si="86"/>
        <v>#REF!</v>
      </c>
      <c r="ET143" s="41" t="e">
        <f t="shared" si="86"/>
        <v>#REF!</v>
      </c>
      <c r="EU143" s="41" t="e">
        <f t="shared" si="86"/>
        <v>#REF!</v>
      </c>
      <c r="EV143" s="41" t="e">
        <f t="shared" si="86"/>
        <v>#REF!</v>
      </c>
      <c r="EW143" s="41" t="e">
        <f t="shared" si="86"/>
        <v>#REF!</v>
      </c>
      <c r="EX143" s="41" t="e">
        <f t="shared" si="86"/>
        <v>#REF!</v>
      </c>
      <c r="EY143" s="41" t="e">
        <f t="shared" si="86"/>
        <v>#REF!</v>
      </c>
      <c r="EZ143" s="41" t="e">
        <f t="shared" si="86"/>
        <v>#REF!</v>
      </c>
      <c r="FA143" s="41" t="e">
        <f t="shared" si="98"/>
        <v>#REF!</v>
      </c>
      <c r="FB143" s="41" t="e">
        <f t="shared" si="98"/>
        <v>#REF!</v>
      </c>
      <c r="FC143" s="41" t="e">
        <f t="shared" si="98"/>
        <v>#REF!</v>
      </c>
      <c r="FD143" s="41" t="e">
        <f t="shared" si="98"/>
        <v>#REF!</v>
      </c>
      <c r="FE143" s="41" t="e">
        <f t="shared" si="98"/>
        <v>#REF!</v>
      </c>
      <c r="FF143" s="41" t="e">
        <f t="shared" si="98"/>
        <v>#REF!</v>
      </c>
      <c r="FG143" s="41" t="e">
        <f t="shared" si="98"/>
        <v>#REF!</v>
      </c>
      <c r="FH143" s="41" t="e">
        <f t="shared" si="98"/>
        <v>#REF!</v>
      </c>
      <c r="FI143" s="41" t="e">
        <f t="shared" si="98"/>
        <v>#REF!</v>
      </c>
      <c r="FJ143" s="41" t="e">
        <f t="shared" si="98"/>
        <v>#REF!</v>
      </c>
      <c r="FK143" s="41" t="e">
        <f t="shared" si="98"/>
        <v>#REF!</v>
      </c>
      <c r="FL143" s="41" t="e">
        <f t="shared" si="98"/>
        <v>#REF!</v>
      </c>
      <c r="FM143" s="41" t="e">
        <f t="shared" si="98"/>
        <v>#REF!</v>
      </c>
      <c r="FN143" s="41" t="e">
        <f t="shared" si="98"/>
        <v>#REF!</v>
      </c>
      <c r="FO143" s="41" t="e">
        <f t="shared" si="101"/>
        <v>#REF!</v>
      </c>
      <c r="FP143" s="41" t="e">
        <f t="shared" si="95"/>
        <v>#REF!</v>
      </c>
      <c r="FQ143" s="41" t="e">
        <f t="shared" si="95"/>
        <v>#REF!</v>
      </c>
      <c r="FR143" s="41" t="e">
        <f t="shared" si="95"/>
        <v>#REF!</v>
      </c>
      <c r="FS143" s="41" t="e">
        <f t="shared" ref="FS143:GH163" si="102">FR143</f>
        <v>#REF!</v>
      </c>
      <c r="FT143" s="41" t="e">
        <f t="shared" si="102"/>
        <v>#REF!</v>
      </c>
      <c r="FU143" s="41" t="e">
        <f t="shared" si="102"/>
        <v>#REF!</v>
      </c>
      <c r="FV143" s="41" t="e">
        <f t="shared" si="102"/>
        <v>#REF!</v>
      </c>
      <c r="FW143" s="41" t="e">
        <f t="shared" si="102"/>
        <v>#REF!</v>
      </c>
      <c r="FX143" s="41" t="e">
        <f t="shared" si="102"/>
        <v>#REF!</v>
      </c>
      <c r="FY143" s="41" t="e">
        <f t="shared" si="87"/>
        <v>#REF!</v>
      </c>
      <c r="FZ143" s="41" t="e">
        <f t="shared" si="87"/>
        <v>#REF!</v>
      </c>
      <c r="GA143" s="41" t="e">
        <f t="shared" si="87"/>
        <v>#REF!</v>
      </c>
      <c r="GB143" s="41" t="e">
        <f t="shared" si="87"/>
        <v>#REF!</v>
      </c>
      <c r="GC143" s="41" t="e">
        <f t="shared" si="87"/>
        <v>#REF!</v>
      </c>
      <c r="GD143" s="41" t="e">
        <f t="shared" si="87"/>
        <v>#REF!</v>
      </c>
      <c r="GE143" s="41" t="e">
        <f t="shared" si="87"/>
        <v>#REF!</v>
      </c>
      <c r="GF143" s="41" t="e">
        <f t="shared" si="100"/>
        <v>#REF!</v>
      </c>
      <c r="GG143" s="41" t="e">
        <f t="shared" si="100"/>
        <v>#REF!</v>
      </c>
      <c r="GH143" s="41" t="e">
        <f t="shared" si="100"/>
        <v>#REF!</v>
      </c>
      <c r="GI143" s="41" t="e">
        <f t="shared" si="100"/>
        <v>#REF!</v>
      </c>
      <c r="GJ143" s="41" t="e">
        <f t="shared" si="100"/>
        <v>#REF!</v>
      </c>
      <c r="GK143" s="41" t="e">
        <f t="shared" si="100"/>
        <v>#REF!</v>
      </c>
      <c r="GL143" s="41" t="e">
        <f t="shared" si="100"/>
        <v>#REF!</v>
      </c>
      <c r="GM143" s="41" t="e">
        <f t="shared" si="100"/>
        <v>#REF!</v>
      </c>
      <c r="GN143" s="41" t="e">
        <f t="shared" si="100"/>
        <v>#REF!</v>
      </c>
      <c r="GO143" s="41" t="e">
        <f t="shared" si="100"/>
        <v>#REF!</v>
      </c>
      <c r="GP143" s="41" t="e">
        <f t="shared" si="100"/>
        <v>#REF!</v>
      </c>
      <c r="GQ143" s="41" t="e">
        <f t="shared" si="100"/>
        <v>#REF!</v>
      </c>
      <c r="GR143" s="41" t="e">
        <f t="shared" si="100"/>
        <v>#REF!</v>
      </c>
      <c r="GS143" s="41" t="e">
        <f t="shared" si="99"/>
        <v>#REF!</v>
      </c>
      <c r="GT143" s="41" t="e">
        <f t="shared" si="99"/>
        <v>#REF!</v>
      </c>
      <c r="GU143" s="41" t="e">
        <f t="shared" si="99"/>
        <v>#REF!</v>
      </c>
      <c r="GV143" s="41" t="e">
        <f t="shared" si="99"/>
        <v>#REF!</v>
      </c>
      <c r="GW143" s="41" t="e">
        <f t="shared" si="99"/>
        <v>#REF!</v>
      </c>
      <c r="GX143" s="41" t="e">
        <f t="shared" si="99"/>
        <v>#REF!</v>
      </c>
      <c r="GY143" s="41" t="e">
        <f t="shared" si="99"/>
        <v>#REF!</v>
      </c>
      <c r="GZ143" s="41" t="e">
        <f t="shared" si="99"/>
        <v>#REF!</v>
      </c>
      <c r="HA143" s="41" t="e">
        <f t="shared" si="99"/>
        <v>#REF!</v>
      </c>
      <c r="HB143" s="41" t="e">
        <f t="shared" si="96"/>
        <v>#REF!</v>
      </c>
      <c r="HC143" s="41" t="e">
        <f t="shared" si="96"/>
        <v>#REF!</v>
      </c>
      <c r="HD143" s="41" t="e">
        <f t="shared" si="96"/>
        <v>#REF!</v>
      </c>
      <c r="HE143" s="41" t="e">
        <f t="shared" si="96"/>
        <v>#REF!</v>
      </c>
      <c r="HF143" s="41" t="e">
        <f t="shared" si="96"/>
        <v>#REF!</v>
      </c>
      <c r="HG143" s="41" t="e">
        <f t="shared" si="96"/>
        <v>#REF!</v>
      </c>
      <c r="HH143" s="41" t="e">
        <f t="shared" si="91"/>
        <v>#REF!</v>
      </c>
      <c r="HI143" s="41" t="e">
        <f t="shared" si="91"/>
        <v>#REF!</v>
      </c>
      <c r="HJ143" s="41" t="e">
        <f t="shared" si="91"/>
        <v>#REF!</v>
      </c>
    </row>
    <row r="144" spans="1:218" ht="14.4" x14ac:dyDescent="0.3">
      <c r="A144" s="42">
        <v>141</v>
      </c>
      <c r="B144" s="43" t="e">
        <f>'CMM1 - AUX CALC'!$EL$67</f>
        <v>#REF!</v>
      </c>
      <c r="EM144" s="41" t="e">
        <f>$B144/(_xlfn.SINGLE(PrazoConcessao)*12-EM$3+1)</f>
        <v>#REF!</v>
      </c>
      <c r="EN144" s="41" t="e">
        <f t="shared" ref="EN144:EU151" si="103">EM144</f>
        <v>#REF!</v>
      </c>
      <c r="EO144" s="41" t="e">
        <f t="shared" si="103"/>
        <v>#REF!</v>
      </c>
      <c r="EP144" s="41" t="e">
        <f t="shared" si="103"/>
        <v>#REF!</v>
      </c>
      <c r="EQ144" s="41" t="e">
        <f t="shared" si="103"/>
        <v>#REF!</v>
      </c>
      <c r="ER144" s="41" t="e">
        <f t="shared" si="103"/>
        <v>#REF!</v>
      </c>
      <c r="ES144" s="41" t="e">
        <f t="shared" si="86"/>
        <v>#REF!</v>
      </c>
      <c r="ET144" s="41" t="e">
        <f t="shared" si="86"/>
        <v>#REF!</v>
      </c>
      <c r="EU144" s="41" t="e">
        <f t="shared" si="86"/>
        <v>#REF!</v>
      </c>
      <c r="EV144" s="41" t="e">
        <f t="shared" ref="EV144:FH164" si="104">EU144</f>
        <v>#REF!</v>
      </c>
      <c r="EW144" s="41" t="e">
        <f t="shared" si="104"/>
        <v>#REF!</v>
      </c>
      <c r="EX144" s="41" t="e">
        <f t="shared" si="104"/>
        <v>#REF!</v>
      </c>
      <c r="EY144" s="41" t="e">
        <f t="shared" si="104"/>
        <v>#REF!</v>
      </c>
      <c r="EZ144" s="41" t="e">
        <f t="shared" si="104"/>
        <v>#REF!</v>
      </c>
      <c r="FA144" s="41" t="e">
        <f t="shared" si="98"/>
        <v>#REF!</v>
      </c>
      <c r="FB144" s="41" t="e">
        <f t="shared" si="98"/>
        <v>#REF!</v>
      </c>
      <c r="FC144" s="41" t="e">
        <f t="shared" si="98"/>
        <v>#REF!</v>
      </c>
      <c r="FD144" s="41" t="e">
        <f t="shared" si="98"/>
        <v>#REF!</v>
      </c>
      <c r="FE144" s="41" t="e">
        <f t="shared" si="98"/>
        <v>#REF!</v>
      </c>
      <c r="FF144" s="41" t="e">
        <f t="shared" si="98"/>
        <v>#REF!</v>
      </c>
      <c r="FG144" s="41" t="e">
        <f t="shared" si="98"/>
        <v>#REF!</v>
      </c>
      <c r="FH144" s="41" t="e">
        <f t="shared" si="98"/>
        <v>#REF!</v>
      </c>
      <c r="FI144" s="41" t="e">
        <f t="shared" si="98"/>
        <v>#REF!</v>
      </c>
      <c r="FJ144" s="41" t="e">
        <f t="shared" si="98"/>
        <v>#REF!</v>
      </c>
      <c r="FK144" s="41" t="e">
        <f t="shared" si="98"/>
        <v>#REF!</v>
      </c>
      <c r="FL144" s="41" t="e">
        <f t="shared" si="98"/>
        <v>#REF!</v>
      </c>
      <c r="FM144" s="41" t="e">
        <f t="shared" si="98"/>
        <v>#REF!</v>
      </c>
      <c r="FN144" s="41" t="e">
        <f t="shared" si="98"/>
        <v>#REF!</v>
      </c>
      <c r="FO144" s="41" t="e">
        <f t="shared" si="101"/>
        <v>#REF!</v>
      </c>
      <c r="FP144" s="41" t="e">
        <f t="shared" si="101"/>
        <v>#REF!</v>
      </c>
      <c r="FQ144" s="41" t="e">
        <f t="shared" si="101"/>
        <v>#REF!</v>
      </c>
      <c r="FR144" s="41" t="e">
        <f t="shared" si="101"/>
        <v>#REF!</v>
      </c>
      <c r="FS144" s="41" t="e">
        <f t="shared" si="102"/>
        <v>#REF!</v>
      </c>
      <c r="FT144" s="41" t="e">
        <f t="shared" si="102"/>
        <v>#REF!</v>
      </c>
      <c r="FU144" s="41" t="e">
        <f t="shared" si="102"/>
        <v>#REF!</v>
      </c>
      <c r="FV144" s="41" t="e">
        <f t="shared" si="102"/>
        <v>#REF!</v>
      </c>
      <c r="FW144" s="41" t="e">
        <f t="shared" si="102"/>
        <v>#REF!</v>
      </c>
      <c r="FX144" s="41" t="e">
        <f t="shared" si="102"/>
        <v>#REF!</v>
      </c>
      <c r="FY144" s="41" t="e">
        <f t="shared" si="87"/>
        <v>#REF!</v>
      </c>
      <c r="FZ144" s="41" t="e">
        <f t="shared" si="87"/>
        <v>#REF!</v>
      </c>
      <c r="GA144" s="41" t="e">
        <f t="shared" si="87"/>
        <v>#REF!</v>
      </c>
      <c r="GB144" s="41" t="e">
        <f t="shared" si="87"/>
        <v>#REF!</v>
      </c>
      <c r="GC144" s="41" t="e">
        <f t="shared" si="87"/>
        <v>#REF!</v>
      </c>
      <c r="GD144" s="41" t="e">
        <f t="shared" si="87"/>
        <v>#REF!</v>
      </c>
      <c r="GE144" s="41" t="e">
        <f t="shared" si="87"/>
        <v>#REF!</v>
      </c>
      <c r="GF144" s="41" t="e">
        <f t="shared" si="100"/>
        <v>#REF!</v>
      </c>
      <c r="GG144" s="41" t="e">
        <f t="shared" si="100"/>
        <v>#REF!</v>
      </c>
      <c r="GH144" s="41" t="e">
        <f t="shared" si="100"/>
        <v>#REF!</v>
      </c>
      <c r="GI144" s="41" t="e">
        <f t="shared" si="100"/>
        <v>#REF!</v>
      </c>
      <c r="GJ144" s="41" t="e">
        <f t="shared" si="100"/>
        <v>#REF!</v>
      </c>
      <c r="GK144" s="41" t="e">
        <f t="shared" si="100"/>
        <v>#REF!</v>
      </c>
      <c r="GL144" s="41" t="e">
        <f t="shared" si="100"/>
        <v>#REF!</v>
      </c>
      <c r="GM144" s="41" t="e">
        <f t="shared" si="100"/>
        <v>#REF!</v>
      </c>
      <c r="GN144" s="41" t="e">
        <f t="shared" si="100"/>
        <v>#REF!</v>
      </c>
      <c r="GO144" s="41" t="e">
        <f t="shared" si="100"/>
        <v>#REF!</v>
      </c>
      <c r="GP144" s="41" t="e">
        <f t="shared" si="100"/>
        <v>#REF!</v>
      </c>
      <c r="GQ144" s="41" t="e">
        <f t="shared" si="100"/>
        <v>#REF!</v>
      </c>
      <c r="GR144" s="41" t="e">
        <f t="shared" si="100"/>
        <v>#REF!</v>
      </c>
      <c r="GS144" s="41" t="e">
        <f t="shared" si="99"/>
        <v>#REF!</v>
      </c>
      <c r="GT144" s="41" t="e">
        <f t="shared" si="99"/>
        <v>#REF!</v>
      </c>
      <c r="GU144" s="41" t="e">
        <f t="shared" si="99"/>
        <v>#REF!</v>
      </c>
      <c r="GV144" s="41" t="e">
        <f t="shared" si="99"/>
        <v>#REF!</v>
      </c>
      <c r="GW144" s="41" t="e">
        <f t="shared" si="99"/>
        <v>#REF!</v>
      </c>
      <c r="GX144" s="41" t="e">
        <f t="shared" si="99"/>
        <v>#REF!</v>
      </c>
      <c r="GY144" s="41" t="e">
        <f t="shared" si="99"/>
        <v>#REF!</v>
      </c>
      <c r="GZ144" s="41" t="e">
        <f t="shared" si="99"/>
        <v>#REF!</v>
      </c>
      <c r="HA144" s="41" t="e">
        <f t="shared" si="99"/>
        <v>#REF!</v>
      </c>
      <c r="HB144" s="41" t="e">
        <f t="shared" si="96"/>
        <v>#REF!</v>
      </c>
      <c r="HC144" s="41" t="e">
        <f t="shared" si="96"/>
        <v>#REF!</v>
      </c>
      <c r="HD144" s="41" t="e">
        <f t="shared" si="96"/>
        <v>#REF!</v>
      </c>
      <c r="HE144" s="41" t="e">
        <f t="shared" si="96"/>
        <v>#REF!</v>
      </c>
      <c r="HF144" s="41" t="e">
        <f t="shared" si="96"/>
        <v>#REF!</v>
      </c>
      <c r="HG144" s="41" t="e">
        <f t="shared" si="96"/>
        <v>#REF!</v>
      </c>
      <c r="HH144" s="41" t="e">
        <f t="shared" si="91"/>
        <v>#REF!</v>
      </c>
      <c r="HI144" s="41" t="e">
        <f t="shared" si="91"/>
        <v>#REF!</v>
      </c>
      <c r="HJ144" s="41" t="e">
        <f t="shared" si="91"/>
        <v>#REF!</v>
      </c>
    </row>
    <row r="145" spans="1:218" ht="14.4" x14ac:dyDescent="0.3">
      <c r="A145" s="42">
        <v>142</v>
      </c>
      <c r="B145" s="43" t="e">
        <f>'CMM1 - AUX CALC'!$EM$67</f>
        <v>#REF!</v>
      </c>
      <c r="EN145" s="41" t="e">
        <f>$B145/(_xlfn.SINGLE(PrazoConcessao)*12-EN$3+1)</f>
        <v>#REF!</v>
      </c>
      <c r="EO145" s="41" t="e">
        <f t="shared" si="103"/>
        <v>#REF!</v>
      </c>
      <c r="EP145" s="41" t="e">
        <f t="shared" si="103"/>
        <v>#REF!</v>
      </c>
      <c r="EQ145" s="41" t="e">
        <f t="shared" si="103"/>
        <v>#REF!</v>
      </c>
      <c r="ER145" s="41" t="e">
        <f t="shared" si="103"/>
        <v>#REF!</v>
      </c>
      <c r="ES145" s="41" t="e">
        <f t="shared" si="103"/>
        <v>#REF!</v>
      </c>
      <c r="ET145" s="41" t="e">
        <f t="shared" si="103"/>
        <v>#REF!</v>
      </c>
      <c r="EU145" s="41" t="e">
        <f t="shared" si="103"/>
        <v>#REF!</v>
      </c>
      <c r="EV145" s="41" t="e">
        <f t="shared" si="104"/>
        <v>#REF!</v>
      </c>
      <c r="EW145" s="41" t="e">
        <f t="shared" si="104"/>
        <v>#REF!</v>
      </c>
      <c r="EX145" s="41" t="e">
        <f t="shared" si="104"/>
        <v>#REF!</v>
      </c>
      <c r="EY145" s="41" t="e">
        <f t="shared" si="104"/>
        <v>#REF!</v>
      </c>
      <c r="EZ145" s="41" t="e">
        <f t="shared" si="104"/>
        <v>#REF!</v>
      </c>
      <c r="FA145" s="41" t="e">
        <f t="shared" si="98"/>
        <v>#REF!</v>
      </c>
      <c r="FB145" s="41" t="e">
        <f t="shared" si="98"/>
        <v>#REF!</v>
      </c>
      <c r="FC145" s="41" t="e">
        <f t="shared" si="98"/>
        <v>#REF!</v>
      </c>
      <c r="FD145" s="41" t="e">
        <f t="shared" si="98"/>
        <v>#REF!</v>
      </c>
      <c r="FE145" s="41" t="e">
        <f t="shared" si="98"/>
        <v>#REF!</v>
      </c>
      <c r="FF145" s="41" t="e">
        <f t="shared" si="98"/>
        <v>#REF!</v>
      </c>
      <c r="FG145" s="41" t="e">
        <f t="shared" si="98"/>
        <v>#REF!</v>
      </c>
      <c r="FH145" s="41" t="e">
        <f t="shared" si="98"/>
        <v>#REF!</v>
      </c>
      <c r="FI145" s="41" t="e">
        <f t="shared" si="98"/>
        <v>#REF!</v>
      </c>
      <c r="FJ145" s="41" t="e">
        <f t="shared" si="98"/>
        <v>#REF!</v>
      </c>
      <c r="FK145" s="41" t="e">
        <f t="shared" si="98"/>
        <v>#REF!</v>
      </c>
      <c r="FL145" s="41" t="e">
        <f t="shared" si="98"/>
        <v>#REF!</v>
      </c>
      <c r="FM145" s="41" t="e">
        <f t="shared" si="98"/>
        <v>#REF!</v>
      </c>
      <c r="FN145" s="41" t="e">
        <f t="shared" si="98"/>
        <v>#REF!</v>
      </c>
      <c r="FO145" s="41" t="e">
        <f t="shared" si="101"/>
        <v>#REF!</v>
      </c>
      <c r="FP145" s="41" t="e">
        <f t="shared" si="101"/>
        <v>#REF!</v>
      </c>
      <c r="FQ145" s="41" t="e">
        <f t="shared" si="101"/>
        <v>#REF!</v>
      </c>
      <c r="FR145" s="41" t="e">
        <f t="shared" si="101"/>
        <v>#REF!</v>
      </c>
      <c r="FS145" s="41" t="e">
        <f t="shared" si="102"/>
        <v>#REF!</v>
      </c>
      <c r="FT145" s="41" t="e">
        <f t="shared" si="102"/>
        <v>#REF!</v>
      </c>
      <c r="FU145" s="41" t="e">
        <f t="shared" si="102"/>
        <v>#REF!</v>
      </c>
      <c r="FV145" s="41" t="e">
        <f t="shared" si="102"/>
        <v>#REF!</v>
      </c>
      <c r="FW145" s="41" t="e">
        <f t="shared" si="102"/>
        <v>#REF!</v>
      </c>
      <c r="FX145" s="41" t="e">
        <f t="shared" si="102"/>
        <v>#REF!</v>
      </c>
      <c r="FY145" s="41" t="e">
        <f t="shared" si="87"/>
        <v>#REF!</v>
      </c>
      <c r="FZ145" s="41" t="e">
        <f t="shared" si="87"/>
        <v>#REF!</v>
      </c>
      <c r="GA145" s="41" t="e">
        <f t="shared" si="87"/>
        <v>#REF!</v>
      </c>
      <c r="GB145" s="41" t="e">
        <f t="shared" si="87"/>
        <v>#REF!</v>
      </c>
      <c r="GC145" s="41" t="e">
        <f t="shared" si="87"/>
        <v>#REF!</v>
      </c>
      <c r="GD145" s="41" t="e">
        <f t="shared" si="87"/>
        <v>#REF!</v>
      </c>
      <c r="GE145" s="41" t="e">
        <f t="shared" si="87"/>
        <v>#REF!</v>
      </c>
      <c r="GF145" s="41" t="e">
        <f t="shared" si="100"/>
        <v>#REF!</v>
      </c>
      <c r="GG145" s="41" t="e">
        <f t="shared" si="100"/>
        <v>#REF!</v>
      </c>
      <c r="GH145" s="41" t="e">
        <f t="shared" si="100"/>
        <v>#REF!</v>
      </c>
      <c r="GI145" s="41" t="e">
        <f t="shared" si="100"/>
        <v>#REF!</v>
      </c>
      <c r="GJ145" s="41" t="e">
        <f t="shared" si="100"/>
        <v>#REF!</v>
      </c>
      <c r="GK145" s="41" t="e">
        <f t="shared" si="100"/>
        <v>#REF!</v>
      </c>
      <c r="GL145" s="41" t="e">
        <f t="shared" si="100"/>
        <v>#REF!</v>
      </c>
      <c r="GM145" s="41" t="e">
        <f t="shared" si="100"/>
        <v>#REF!</v>
      </c>
      <c r="GN145" s="41" t="e">
        <f t="shared" si="100"/>
        <v>#REF!</v>
      </c>
      <c r="GO145" s="41" t="e">
        <f t="shared" si="100"/>
        <v>#REF!</v>
      </c>
      <c r="GP145" s="41" t="e">
        <f t="shared" si="100"/>
        <v>#REF!</v>
      </c>
      <c r="GQ145" s="41" t="e">
        <f t="shared" si="100"/>
        <v>#REF!</v>
      </c>
      <c r="GR145" s="41" t="e">
        <f t="shared" si="100"/>
        <v>#REF!</v>
      </c>
      <c r="GS145" s="41" t="e">
        <f t="shared" si="99"/>
        <v>#REF!</v>
      </c>
      <c r="GT145" s="41" t="e">
        <f t="shared" si="99"/>
        <v>#REF!</v>
      </c>
      <c r="GU145" s="41" t="e">
        <f t="shared" si="99"/>
        <v>#REF!</v>
      </c>
      <c r="GV145" s="41" t="e">
        <f t="shared" si="99"/>
        <v>#REF!</v>
      </c>
      <c r="GW145" s="41" t="e">
        <f t="shared" si="99"/>
        <v>#REF!</v>
      </c>
      <c r="GX145" s="41" t="e">
        <f t="shared" si="99"/>
        <v>#REF!</v>
      </c>
      <c r="GY145" s="41" t="e">
        <f t="shared" si="99"/>
        <v>#REF!</v>
      </c>
      <c r="GZ145" s="41" t="e">
        <f t="shared" si="99"/>
        <v>#REF!</v>
      </c>
      <c r="HA145" s="41" t="e">
        <f t="shared" si="99"/>
        <v>#REF!</v>
      </c>
      <c r="HB145" s="41" t="e">
        <f t="shared" si="96"/>
        <v>#REF!</v>
      </c>
      <c r="HC145" s="41" t="e">
        <f t="shared" si="96"/>
        <v>#REF!</v>
      </c>
      <c r="HD145" s="41" t="e">
        <f t="shared" si="96"/>
        <v>#REF!</v>
      </c>
      <c r="HE145" s="41" t="e">
        <f t="shared" si="96"/>
        <v>#REF!</v>
      </c>
      <c r="HF145" s="41" t="e">
        <f t="shared" si="96"/>
        <v>#REF!</v>
      </c>
      <c r="HG145" s="41" t="e">
        <f t="shared" si="96"/>
        <v>#REF!</v>
      </c>
      <c r="HH145" s="41" t="e">
        <f t="shared" si="91"/>
        <v>#REF!</v>
      </c>
      <c r="HI145" s="41" t="e">
        <f t="shared" si="91"/>
        <v>#REF!</v>
      </c>
      <c r="HJ145" s="41" t="e">
        <f t="shared" si="91"/>
        <v>#REF!</v>
      </c>
    </row>
    <row r="146" spans="1:218" ht="14.4" x14ac:dyDescent="0.3">
      <c r="A146" s="42">
        <v>143</v>
      </c>
      <c r="B146" s="43" t="e">
        <f>'CMM1 - AUX CALC'!$EN$67</f>
        <v>#REF!</v>
      </c>
      <c r="EO146" s="41" t="e">
        <f>$B146/(_xlfn.SINGLE(PrazoConcessao)*12-EO$3+1)</f>
        <v>#REF!</v>
      </c>
      <c r="EP146" s="41" t="e">
        <f t="shared" si="103"/>
        <v>#REF!</v>
      </c>
      <c r="EQ146" s="41" t="e">
        <f t="shared" si="103"/>
        <v>#REF!</v>
      </c>
      <c r="ER146" s="41" t="e">
        <f t="shared" si="103"/>
        <v>#REF!</v>
      </c>
      <c r="ES146" s="41" t="e">
        <f t="shared" si="103"/>
        <v>#REF!</v>
      </c>
      <c r="ET146" s="41" t="e">
        <f t="shared" si="103"/>
        <v>#REF!</v>
      </c>
      <c r="EU146" s="41" t="e">
        <f t="shared" si="103"/>
        <v>#REF!</v>
      </c>
      <c r="EV146" s="41" t="e">
        <f t="shared" si="104"/>
        <v>#REF!</v>
      </c>
      <c r="EW146" s="41" t="e">
        <f t="shared" si="104"/>
        <v>#REF!</v>
      </c>
      <c r="EX146" s="41" t="e">
        <f t="shared" si="104"/>
        <v>#REF!</v>
      </c>
      <c r="EY146" s="41" t="e">
        <f t="shared" si="104"/>
        <v>#REF!</v>
      </c>
      <c r="EZ146" s="41" t="e">
        <f t="shared" si="104"/>
        <v>#REF!</v>
      </c>
      <c r="FA146" s="41" t="e">
        <f t="shared" si="98"/>
        <v>#REF!</v>
      </c>
      <c r="FB146" s="41" t="e">
        <f t="shared" si="98"/>
        <v>#REF!</v>
      </c>
      <c r="FC146" s="41" t="e">
        <f t="shared" si="98"/>
        <v>#REF!</v>
      </c>
      <c r="FD146" s="41" t="e">
        <f t="shared" si="98"/>
        <v>#REF!</v>
      </c>
      <c r="FE146" s="41" t="e">
        <f t="shared" si="98"/>
        <v>#REF!</v>
      </c>
      <c r="FF146" s="41" t="e">
        <f t="shared" si="98"/>
        <v>#REF!</v>
      </c>
      <c r="FG146" s="41" t="e">
        <f t="shared" si="98"/>
        <v>#REF!</v>
      </c>
      <c r="FH146" s="41" t="e">
        <f t="shared" si="98"/>
        <v>#REF!</v>
      </c>
      <c r="FI146" s="41" t="e">
        <f t="shared" si="98"/>
        <v>#REF!</v>
      </c>
      <c r="FJ146" s="41" t="e">
        <f t="shared" si="98"/>
        <v>#REF!</v>
      </c>
      <c r="FK146" s="41" t="e">
        <f t="shared" si="98"/>
        <v>#REF!</v>
      </c>
      <c r="FL146" s="41" t="e">
        <f t="shared" si="98"/>
        <v>#REF!</v>
      </c>
      <c r="FM146" s="41" t="e">
        <f t="shared" si="98"/>
        <v>#REF!</v>
      </c>
      <c r="FN146" s="41" t="e">
        <f t="shared" si="98"/>
        <v>#REF!</v>
      </c>
      <c r="FO146" s="41" t="e">
        <f t="shared" si="101"/>
        <v>#REF!</v>
      </c>
      <c r="FP146" s="41" t="e">
        <f t="shared" si="101"/>
        <v>#REF!</v>
      </c>
      <c r="FQ146" s="41" t="e">
        <f t="shared" si="101"/>
        <v>#REF!</v>
      </c>
      <c r="FR146" s="41" t="e">
        <f t="shared" si="101"/>
        <v>#REF!</v>
      </c>
      <c r="FS146" s="41" t="e">
        <f t="shared" si="102"/>
        <v>#REF!</v>
      </c>
      <c r="FT146" s="41" t="e">
        <f t="shared" si="102"/>
        <v>#REF!</v>
      </c>
      <c r="FU146" s="41" t="e">
        <f t="shared" si="102"/>
        <v>#REF!</v>
      </c>
      <c r="FV146" s="41" t="e">
        <f t="shared" si="102"/>
        <v>#REF!</v>
      </c>
      <c r="FW146" s="41" t="e">
        <f t="shared" si="102"/>
        <v>#REF!</v>
      </c>
      <c r="FX146" s="41" t="e">
        <f t="shared" si="102"/>
        <v>#REF!</v>
      </c>
      <c r="FY146" s="41" t="e">
        <f t="shared" si="87"/>
        <v>#REF!</v>
      </c>
      <c r="FZ146" s="41" t="e">
        <f t="shared" si="87"/>
        <v>#REF!</v>
      </c>
      <c r="GA146" s="41" t="e">
        <f t="shared" si="87"/>
        <v>#REF!</v>
      </c>
      <c r="GB146" s="41" t="e">
        <f t="shared" si="87"/>
        <v>#REF!</v>
      </c>
      <c r="GC146" s="41" t="e">
        <f t="shared" si="87"/>
        <v>#REF!</v>
      </c>
      <c r="GD146" s="41" t="e">
        <f t="shared" si="87"/>
        <v>#REF!</v>
      </c>
      <c r="GE146" s="41" t="e">
        <f t="shared" si="87"/>
        <v>#REF!</v>
      </c>
      <c r="GF146" s="41" t="e">
        <f t="shared" si="100"/>
        <v>#REF!</v>
      </c>
      <c r="GG146" s="41" t="e">
        <f t="shared" si="100"/>
        <v>#REF!</v>
      </c>
      <c r="GH146" s="41" t="e">
        <f t="shared" si="100"/>
        <v>#REF!</v>
      </c>
      <c r="GI146" s="41" t="e">
        <f t="shared" si="100"/>
        <v>#REF!</v>
      </c>
      <c r="GJ146" s="41" t="e">
        <f t="shared" si="100"/>
        <v>#REF!</v>
      </c>
      <c r="GK146" s="41" t="e">
        <f t="shared" si="100"/>
        <v>#REF!</v>
      </c>
      <c r="GL146" s="41" t="e">
        <f t="shared" si="100"/>
        <v>#REF!</v>
      </c>
      <c r="GM146" s="41" t="e">
        <f t="shared" si="100"/>
        <v>#REF!</v>
      </c>
      <c r="GN146" s="41" t="e">
        <f t="shared" si="100"/>
        <v>#REF!</v>
      </c>
      <c r="GO146" s="41" t="e">
        <f t="shared" si="100"/>
        <v>#REF!</v>
      </c>
      <c r="GP146" s="41" t="e">
        <f t="shared" si="100"/>
        <v>#REF!</v>
      </c>
      <c r="GQ146" s="41" t="e">
        <f t="shared" si="100"/>
        <v>#REF!</v>
      </c>
      <c r="GR146" s="41" t="e">
        <f t="shared" si="100"/>
        <v>#REF!</v>
      </c>
      <c r="GS146" s="41" t="e">
        <f t="shared" si="99"/>
        <v>#REF!</v>
      </c>
      <c r="GT146" s="41" t="e">
        <f t="shared" si="99"/>
        <v>#REF!</v>
      </c>
      <c r="GU146" s="41" t="e">
        <f t="shared" si="99"/>
        <v>#REF!</v>
      </c>
      <c r="GV146" s="41" t="e">
        <f t="shared" si="99"/>
        <v>#REF!</v>
      </c>
      <c r="GW146" s="41" t="e">
        <f t="shared" si="99"/>
        <v>#REF!</v>
      </c>
      <c r="GX146" s="41" t="e">
        <f t="shared" si="99"/>
        <v>#REF!</v>
      </c>
      <c r="GY146" s="41" t="e">
        <f t="shared" si="99"/>
        <v>#REF!</v>
      </c>
      <c r="GZ146" s="41" t="e">
        <f t="shared" si="99"/>
        <v>#REF!</v>
      </c>
      <c r="HA146" s="41" t="e">
        <f t="shared" si="99"/>
        <v>#REF!</v>
      </c>
      <c r="HB146" s="41" t="e">
        <f t="shared" si="96"/>
        <v>#REF!</v>
      </c>
      <c r="HC146" s="41" t="e">
        <f t="shared" si="96"/>
        <v>#REF!</v>
      </c>
      <c r="HD146" s="41" t="e">
        <f t="shared" si="96"/>
        <v>#REF!</v>
      </c>
      <c r="HE146" s="41" t="e">
        <f t="shared" si="96"/>
        <v>#REF!</v>
      </c>
      <c r="HF146" s="41" t="e">
        <f t="shared" si="96"/>
        <v>#REF!</v>
      </c>
      <c r="HG146" s="41" t="e">
        <f t="shared" si="96"/>
        <v>#REF!</v>
      </c>
      <c r="HH146" s="41" t="e">
        <f t="shared" si="91"/>
        <v>#REF!</v>
      </c>
      <c r="HI146" s="41" t="e">
        <f t="shared" si="91"/>
        <v>#REF!</v>
      </c>
      <c r="HJ146" s="41" t="e">
        <f t="shared" si="91"/>
        <v>#REF!</v>
      </c>
    </row>
    <row r="147" spans="1:218" ht="14.4" x14ac:dyDescent="0.3">
      <c r="A147" s="42">
        <v>144</v>
      </c>
      <c r="B147" s="43" t="e">
        <f>'CMM1 - AUX CALC'!$EO$67</f>
        <v>#REF!</v>
      </c>
      <c r="EP147" s="41" t="e">
        <f>$B147/(_xlfn.SINGLE(PrazoConcessao)*12-EP$3+1)</f>
        <v>#REF!</v>
      </c>
      <c r="EQ147" s="41" t="e">
        <f t="shared" si="103"/>
        <v>#REF!</v>
      </c>
      <c r="ER147" s="41" t="e">
        <f t="shared" si="103"/>
        <v>#REF!</v>
      </c>
      <c r="ES147" s="41" t="e">
        <f t="shared" si="103"/>
        <v>#REF!</v>
      </c>
      <c r="ET147" s="41" t="e">
        <f t="shared" si="103"/>
        <v>#REF!</v>
      </c>
      <c r="EU147" s="41" t="e">
        <f t="shared" si="103"/>
        <v>#REF!</v>
      </c>
      <c r="EV147" s="41" t="e">
        <f t="shared" si="104"/>
        <v>#REF!</v>
      </c>
      <c r="EW147" s="41" t="e">
        <f t="shared" si="104"/>
        <v>#REF!</v>
      </c>
      <c r="EX147" s="41" t="e">
        <f t="shared" si="104"/>
        <v>#REF!</v>
      </c>
      <c r="EY147" s="41" t="e">
        <f t="shared" si="104"/>
        <v>#REF!</v>
      </c>
      <c r="EZ147" s="41" t="e">
        <f t="shared" si="104"/>
        <v>#REF!</v>
      </c>
      <c r="FA147" s="41" t="e">
        <f t="shared" si="98"/>
        <v>#REF!</v>
      </c>
      <c r="FB147" s="41" t="e">
        <f t="shared" si="98"/>
        <v>#REF!</v>
      </c>
      <c r="FC147" s="41" t="e">
        <f t="shared" si="98"/>
        <v>#REF!</v>
      </c>
      <c r="FD147" s="41" t="e">
        <f t="shared" si="98"/>
        <v>#REF!</v>
      </c>
      <c r="FE147" s="41" t="e">
        <f t="shared" si="98"/>
        <v>#REF!</v>
      </c>
      <c r="FF147" s="41" t="e">
        <f t="shared" si="98"/>
        <v>#REF!</v>
      </c>
      <c r="FG147" s="41" t="e">
        <f t="shared" si="98"/>
        <v>#REF!</v>
      </c>
      <c r="FH147" s="41" t="e">
        <f t="shared" si="98"/>
        <v>#REF!</v>
      </c>
      <c r="FI147" s="41" t="e">
        <f t="shared" si="98"/>
        <v>#REF!</v>
      </c>
      <c r="FJ147" s="41" t="e">
        <f t="shared" si="98"/>
        <v>#REF!</v>
      </c>
      <c r="FK147" s="41" t="e">
        <f t="shared" si="98"/>
        <v>#REF!</v>
      </c>
      <c r="FL147" s="41" t="e">
        <f t="shared" si="98"/>
        <v>#REF!</v>
      </c>
      <c r="FM147" s="41" t="e">
        <f t="shared" si="98"/>
        <v>#REF!</v>
      </c>
      <c r="FN147" s="41" t="e">
        <f t="shared" si="98"/>
        <v>#REF!</v>
      </c>
      <c r="FO147" s="41" t="e">
        <f t="shared" si="101"/>
        <v>#REF!</v>
      </c>
      <c r="FP147" s="41" t="e">
        <f t="shared" si="101"/>
        <v>#REF!</v>
      </c>
      <c r="FQ147" s="41" t="e">
        <f t="shared" si="101"/>
        <v>#REF!</v>
      </c>
      <c r="FR147" s="41" t="e">
        <f t="shared" si="101"/>
        <v>#REF!</v>
      </c>
      <c r="FS147" s="41" t="e">
        <f t="shared" si="102"/>
        <v>#REF!</v>
      </c>
      <c r="FT147" s="41" t="e">
        <f t="shared" si="102"/>
        <v>#REF!</v>
      </c>
      <c r="FU147" s="41" t="e">
        <f t="shared" si="102"/>
        <v>#REF!</v>
      </c>
      <c r="FV147" s="41" t="e">
        <f t="shared" si="102"/>
        <v>#REF!</v>
      </c>
      <c r="FW147" s="41" t="e">
        <f t="shared" si="102"/>
        <v>#REF!</v>
      </c>
      <c r="FX147" s="41" t="e">
        <f t="shared" si="102"/>
        <v>#REF!</v>
      </c>
      <c r="FY147" s="41" t="e">
        <f t="shared" si="87"/>
        <v>#REF!</v>
      </c>
      <c r="FZ147" s="41" t="e">
        <f t="shared" si="87"/>
        <v>#REF!</v>
      </c>
      <c r="GA147" s="41" t="e">
        <f t="shared" si="87"/>
        <v>#REF!</v>
      </c>
      <c r="GB147" s="41" t="e">
        <f t="shared" si="87"/>
        <v>#REF!</v>
      </c>
      <c r="GC147" s="41" t="e">
        <f t="shared" si="87"/>
        <v>#REF!</v>
      </c>
      <c r="GD147" s="41" t="e">
        <f t="shared" si="87"/>
        <v>#REF!</v>
      </c>
      <c r="GE147" s="41" t="e">
        <f t="shared" si="87"/>
        <v>#REF!</v>
      </c>
      <c r="GF147" s="41" t="e">
        <f t="shared" si="100"/>
        <v>#REF!</v>
      </c>
      <c r="GG147" s="41" t="e">
        <f t="shared" si="100"/>
        <v>#REF!</v>
      </c>
      <c r="GH147" s="41" t="e">
        <f t="shared" si="100"/>
        <v>#REF!</v>
      </c>
      <c r="GI147" s="41" t="e">
        <f t="shared" si="100"/>
        <v>#REF!</v>
      </c>
      <c r="GJ147" s="41" t="e">
        <f t="shared" si="100"/>
        <v>#REF!</v>
      </c>
      <c r="GK147" s="41" t="e">
        <f t="shared" si="100"/>
        <v>#REF!</v>
      </c>
      <c r="GL147" s="41" t="e">
        <f t="shared" si="100"/>
        <v>#REF!</v>
      </c>
      <c r="GM147" s="41" t="e">
        <f t="shared" si="100"/>
        <v>#REF!</v>
      </c>
      <c r="GN147" s="41" t="e">
        <f t="shared" si="100"/>
        <v>#REF!</v>
      </c>
      <c r="GO147" s="41" t="e">
        <f t="shared" si="100"/>
        <v>#REF!</v>
      </c>
      <c r="GP147" s="41" t="e">
        <f t="shared" si="100"/>
        <v>#REF!</v>
      </c>
      <c r="GQ147" s="41" t="e">
        <f t="shared" si="100"/>
        <v>#REF!</v>
      </c>
      <c r="GR147" s="41" t="e">
        <f t="shared" si="100"/>
        <v>#REF!</v>
      </c>
      <c r="GS147" s="41" t="e">
        <f t="shared" si="99"/>
        <v>#REF!</v>
      </c>
      <c r="GT147" s="41" t="e">
        <f t="shared" si="99"/>
        <v>#REF!</v>
      </c>
      <c r="GU147" s="41" t="e">
        <f t="shared" si="99"/>
        <v>#REF!</v>
      </c>
      <c r="GV147" s="41" t="e">
        <f t="shared" si="99"/>
        <v>#REF!</v>
      </c>
      <c r="GW147" s="41" t="e">
        <f t="shared" si="99"/>
        <v>#REF!</v>
      </c>
      <c r="GX147" s="41" t="e">
        <f t="shared" si="99"/>
        <v>#REF!</v>
      </c>
      <c r="GY147" s="41" t="e">
        <f t="shared" si="99"/>
        <v>#REF!</v>
      </c>
      <c r="GZ147" s="41" t="e">
        <f t="shared" si="99"/>
        <v>#REF!</v>
      </c>
      <c r="HA147" s="41" t="e">
        <f t="shared" si="99"/>
        <v>#REF!</v>
      </c>
      <c r="HB147" s="41" t="e">
        <f t="shared" si="96"/>
        <v>#REF!</v>
      </c>
      <c r="HC147" s="41" t="e">
        <f t="shared" si="96"/>
        <v>#REF!</v>
      </c>
      <c r="HD147" s="41" t="e">
        <f t="shared" si="96"/>
        <v>#REF!</v>
      </c>
      <c r="HE147" s="41" t="e">
        <f t="shared" si="96"/>
        <v>#REF!</v>
      </c>
      <c r="HF147" s="41" t="e">
        <f t="shared" si="96"/>
        <v>#REF!</v>
      </c>
      <c r="HG147" s="41" t="e">
        <f t="shared" si="96"/>
        <v>#REF!</v>
      </c>
      <c r="HH147" s="41" t="e">
        <f t="shared" si="91"/>
        <v>#REF!</v>
      </c>
      <c r="HI147" s="41" t="e">
        <f t="shared" si="91"/>
        <v>#REF!</v>
      </c>
      <c r="HJ147" s="41" t="e">
        <f t="shared" si="91"/>
        <v>#REF!</v>
      </c>
    </row>
    <row r="148" spans="1:218" ht="14.4" x14ac:dyDescent="0.3">
      <c r="A148" s="42">
        <v>145</v>
      </c>
      <c r="B148" s="43" t="e">
        <f>'CMM1 - AUX CALC'!$EP$67</f>
        <v>#REF!</v>
      </c>
      <c r="EQ148" s="41" t="e">
        <f>$B148/(_xlfn.SINGLE(PrazoConcessao)*12-EQ$3+1)</f>
        <v>#REF!</v>
      </c>
      <c r="ER148" s="41" t="e">
        <f t="shared" si="103"/>
        <v>#REF!</v>
      </c>
      <c r="ES148" s="41" t="e">
        <f t="shared" si="103"/>
        <v>#REF!</v>
      </c>
      <c r="ET148" s="41" t="e">
        <f t="shared" si="103"/>
        <v>#REF!</v>
      </c>
      <c r="EU148" s="41" t="e">
        <f t="shared" si="103"/>
        <v>#REF!</v>
      </c>
      <c r="EV148" s="41" t="e">
        <f t="shared" si="104"/>
        <v>#REF!</v>
      </c>
      <c r="EW148" s="41" t="e">
        <f t="shared" si="104"/>
        <v>#REF!</v>
      </c>
      <c r="EX148" s="41" t="e">
        <f t="shared" si="104"/>
        <v>#REF!</v>
      </c>
      <c r="EY148" s="41" t="e">
        <f t="shared" si="104"/>
        <v>#REF!</v>
      </c>
      <c r="EZ148" s="41" t="e">
        <f t="shared" si="104"/>
        <v>#REF!</v>
      </c>
      <c r="FA148" s="41" t="e">
        <f t="shared" si="98"/>
        <v>#REF!</v>
      </c>
      <c r="FB148" s="41" t="e">
        <f t="shared" si="98"/>
        <v>#REF!</v>
      </c>
      <c r="FC148" s="41" t="e">
        <f t="shared" si="98"/>
        <v>#REF!</v>
      </c>
      <c r="FD148" s="41" t="e">
        <f t="shared" si="98"/>
        <v>#REF!</v>
      </c>
      <c r="FE148" s="41" t="e">
        <f t="shared" si="98"/>
        <v>#REF!</v>
      </c>
      <c r="FF148" s="41" t="e">
        <f t="shared" si="98"/>
        <v>#REF!</v>
      </c>
      <c r="FG148" s="41" t="e">
        <f t="shared" si="98"/>
        <v>#REF!</v>
      </c>
      <c r="FH148" s="41" t="e">
        <f t="shared" si="98"/>
        <v>#REF!</v>
      </c>
      <c r="FI148" s="41" t="e">
        <f t="shared" si="98"/>
        <v>#REF!</v>
      </c>
      <c r="FJ148" s="41" t="e">
        <f t="shared" si="98"/>
        <v>#REF!</v>
      </c>
      <c r="FK148" s="41" t="e">
        <f t="shared" si="98"/>
        <v>#REF!</v>
      </c>
      <c r="FL148" s="41" t="e">
        <f t="shared" si="98"/>
        <v>#REF!</v>
      </c>
      <c r="FM148" s="41" t="e">
        <f t="shared" si="98"/>
        <v>#REF!</v>
      </c>
      <c r="FN148" s="41" t="e">
        <f t="shared" si="98"/>
        <v>#REF!</v>
      </c>
      <c r="FO148" s="41" t="e">
        <f t="shared" si="101"/>
        <v>#REF!</v>
      </c>
      <c r="FP148" s="41" t="e">
        <f t="shared" si="101"/>
        <v>#REF!</v>
      </c>
      <c r="FQ148" s="41" t="e">
        <f t="shared" si="101"/>
        <v>#REF!</v>
      </c>
      <c r="FR148" s="41" t="e">
        <f t="shared" si="101"/>
        <v>#REF!</v>
      </c>
      <c r="FS148" s="41" t="e">
        <f t="shared" si="102"/>
        <v>#REF!</v>
      </c>
      <c r="FT148" s="41" t="e">
        <f t="shared" si="102"/>
        <v>#REF!</v>
      </c>
      <c r="FU148" s="41" t="e">
        <f t="shared" si="102"/>
        <v>#REF!</v>
      </c>
      <c r="FV148" s="41" t="e">
        <f t="shared" si="102"/>
        <v>#REF!</v>
      </c>
      <c r="FW148" s="41" t="e">
        <f t="shared" si="102"/>
        <v>#REF!</v>
      </c>
      <c r="FX148" s="41" t="e">
        <f t="shared" si="102"/>
        <v>#REF!</v>
      </c>
      <c r="FY148" s="41" t="e">
        <f t="shared" si="87"/>
        <v>#REF!</v>
      </c>
      <c r="FZ148" s="41" t="e">
        <f t="shared" si="87"/>
        <v>#REF!</v>
      </c>
      <c r="GA148" s="41" t="e">
        <f t="shared" si="87"/>
        <v>#REF!</v>
      </c>
      <c r="GB148" s="41" t="e">
        <f t="shared" si="87"/>
        <v>#REF!</v>
      </c>
      <c r="GC148" s="41" t="e">
        <f t="shared" si="87"/>
        <v>#REF!</v>
      </c>
      <c r="GD148" s="41" t="e">
        <f t="shared" si="87"/>
        <v>#REF!</v>
      </c>
      <c r="GE148" s="41" t="e">
        <f t="shared" si="87"/>
        <v>#REF!</v>
      </c>
      <c r="GF148" s="41" t="e">
        <f t="shared" si="100"/>
        <v>#REF!</v>
      </c>
      <c r="GG148" s="41" t="e">
        <f t="shared" si="100"/>
        <v>#REF!</v>
      </c>
      <c r="GH148" s="41" t="e">
        <f t="shared" si="100"/>
        <v>#REF!</v>
      </c>
      <c r="GI148" s="41" t="e">
        <f t="shared" si="100"/>
        <v>#REF!</v>
      </c>
      <c r="GJ148" s="41" t="e">
        <f t="shared" si="100"/>
        <v>#REF!</v>
      </c>
      <c r="GK148" s="41" t="e">
        <f t="shared" si="100"/>
        <v>#REF!</v>
      </c>
      <c r="GL148" s="41" t="e">
        <f t="shared" si="100"/>
        <v>#REF!</v>
      </c>
      <c r="GM148" s="41" t="e">
        <f t="shared" si="100"/>
        <v>#REF!</v>
      </c>
      <c r="GN148" s="41" t="e">
        <f t="shared" si="100"/>
        <v>#REF!</v>
      </c>
      <c r="GO148" s="41" t="e">
        <f t="shared" si="100"/>
        <v>#REF!</v>
      </c>
      <c r="GP148" s="41" t="e">
        <f t="shared" si="100"/>
        <v>#REF!</v>
      </c>
      <c r="GQ148" s="41" t="e">
        <f t="shared" si="100"/>
        <v>#REF!</v>
      </c>
      <c r="GR148" s="41" t="e">
        <f t="shared" si="100"/>
        <v>#REF!</v>
      </c>
      <c r="GS148" s="41" t="e">
        <f t="shared" si="99"/>
        <v>#REF!</v>
      </c>
      <c r="GT148" s="41" t="e">
        <f t="shared" si="99"/>
        <v>#REF!</v>
      </c>
      <c r="GU148" s="41" t="e">
        <f t="shared" si="99"/>
        <v>#REF!</v>
      </c>
      <c r="GV148" s="41" t="e">
        <f t="shared" si="99"/>
        <v>#REF!</v>
      </c>
      <c r="GW148" s="41" t="e">
        <f t="shared" si="99"/>
        <v>#REF!</v>
      </c>
      <c r="GX148" s="41" t="e">
        <f t="shared" si="99"/>
        <v>#REF!</v>
      </c>
      <c r="GY148" s="41" t="e">
        <f t="shared" si="99"/>
        <v>#REF!</v>
      </c>
      <c r="GZ148" s="41" t="e">
        <f t="shared" si="99"/>
        <v>#REF!</v>
      </c>
      <c r="HA148" s="41" t="e">
        <f t="shared" si="99"/>
        <v>#REF!</v>
      </c>
      <c r="HB148" s="41" t="e">
        <f t="shared" si="96"/>
        <v>#REF!</v>
      </c>
      <c r="HC148" s="41" t="e">
        <f t="shared" si="96"/>
        <v>#REF!</v>
      </c>
      <c r="HD148" s="41" t="e">
        <f t="shared" si="96"/>
        <v>#REF!</v>
      </c>
      <c r="HE148" s="41" t="e">
        <f t="shared" si="96"/>
        <v>#REF!</v>
      </c>
      <c r="HF148" s="41" t="e">
        <f t="shared" si="96"/>
        <v>#REF!</v>
      </c>
      <c r="HG148" s="41" t="e">
        <f t="shared" si="96"/>
        <v>#REF!</v>
      </c>
      <c r="HH148" s="41" t="e">
        <f t="shared" si="91"/>
        <v>#REF!</v>
      </c>
      <c r="HI148" s="41" t="e">
        <f t="shared" si="91"/>
        <v>#REF!</v>
      </c>
      <c r="HJ148" s="41" t="e">
        <f t="shared" si="91"/>
        <v>#REF!</v>
      </c>
    </row>
    <row r="149" spans="1:218" ht="14.4" x14ac:dyDescent="0.3">
      <c r="A149" s="42">
        <v>146</v>
      </c>
      <c r="B149" s="43" t="e">
        <f>'CMM1 - AUX CALC'!$EQ$67</f>
        <v>#REF!</v>
      </c>
      <c r="ER149" s="41" t="e">
        <f>$B149/(_xlfn.SINGLE(PrazoConcessao)*12-ER$3+1)</f>
        <v>#REF!</v>
      </c>
      <c r="ES149" s="41" t="e">
        <f t="shared" si="103"/>
        <v>#REF!</v>
      </c>
      <c r="ET149" s="41" t="e">
        <f t="shared" si="103"/>
        <v>#REF!</v>
      </c>
      <c r="EU149" s="41" t="e">
        <f t="shared" si="103"/>
        <v>#REF!</v>
      </c>
      <c r="EV149" s="41" t="e">
        <f t="shared" si="104"/>
        <v>#REF!</v>
      </c>
      <c r="EW149" s="41" t="e">
        <f t="shared" si="104"/>
        <v>#REF!</v>
      </c>
      <c r="EX149" s="41" t="e">
        <f t="shared" si="104"/>
        <v>#REF!</v>
      </c>
      <c r="EY149" s="41" t="e">
        <f t="shared" si="104"/>
        <v>#REF!</v>
      </c>
      <c r="EZ149" s="41" t="e">
        <f t="shared" si="104"/>
        <v>#REF!</v>
      </c>
      <c r="FA149" s="41" t="e">
        <f t="shared" si="98"/>
        <v>#REF!</v>
      </c>
      <c r="FB149" s="41" t="e">
        <f t="shared" si="98"/>
        <v>#REF!</v>
      </c>
      <c r="FC149" s="41" t="e">
        <f t="shared" si="98"/>
        <v>#REF!</v>
      </c>
      <c r="FD149" s="41" t="e">
        <f t="shared" si="98"/>
        <v>#REF!</v>
      </c>
      <c r="FE149" s="41" t="e">
        <f t="shared" si="98"/>
        <v>#REF!</v>
      </c>
      <c r="FF149" s="41" t="e">
        <f t="shared" si="98"/>
        <v>#REF!</v>
      </c>
      <c r="FG149" s="41" t="e">
        <f t="shared" si="98"/>
        <v>#REF!</v>
      </c>
      <c r="FH149" s="41" t="e">
        <f t="shared" si="98"/>
        <v>#REF!</v>
      </c>
      <c r="FI149" s="41" t="e">
        <f t="shared" si="98"/>
        <v>#REF!</v>
      </c>
      <c r="FJ149" s="41" t="e">
        <f t="shared" si="98"/>
        <v>#REF!</v>
      </c>
      <c r="FK149" s="41" t="e">
        <f t="shared" si="98"/>
        <v>#REF!</v>
      </c>
      <c r="FL149" s="41" t="e">
        <f t="shared" si="98"/>
        <v>#REF!</v>
      </c>
      <c r="FM149" s="41" t="e">
        <f t="shared" si="98"/>
        <v>#REF!</v>
      </c>
      <c r="FN149" s="41" t="e">
        <f t="shared" si="98"/>
        <v>#REF!</v>
      </c>
      <c r="FO149" s="41" t="e">
        <f t="shared" si="101"/>
        <v>#REF!</v>
      </c>
      <c r="FP149" s="41" t="e">
        <f t="shared" si="101"/>
        <v>#REF!</v>
      </c>
      <c r="FQ149" s="41" t="e">
        <f t="shared" si="101"/>
        <v>#REF!</v>
      </c>
      <c r="FR149" s="41" t="e">
        <f t="shared" si="101"/>
        <v>#REF!</v>
      </c>
      <c r="FS149" s="41" t="e">
        <f t="shared" si="102"/>
        <v>#REF!</v>
      </c>
      <c r="FT149" s="41" t="e">
        <f t="shared" si="102"/>
        <v>#REF!</v>
      </c>
      <c r="FU149" s="41" t="e">
        <f t="shared" si="102"/>
        <v>#REF!</v>
      </c>
      <c r="FV149" s="41" t="e">
        <f t="shared" si="102"/>
        <v>#REF!</v>
      </c>
      <c r="FW149" s="41" t="e">
        <f t="shared" si="102"/>
        <v>#REF!</v>
      </c>
      <c r="FX149" s="41" t="e">
        <f t="shared" si="102"/>
        <v>#REF!</v>
      </c>
      <c r="FY149" s="41" t="e">
        <f t="shared" si="87"/>
        <v>#REF!</v>
      </c>
      <c r="FZ149" s="41" t="e">
        <f t="shared" si="87"/>
        <v>#REF!</v>
      </c>
      <c r="GA149" s="41" t="e">
        <f t="shared" si="87"/>
        <v>#REF!</v>
      </c>
      <c r="GB149" s="41" t="e">
        <f t="shared" si="87"/>
        <v>#REF!</v>
      </c>
      <c r="GC149" s="41" t="e">
        <f t="shared" si="87"/>
        <v>#REF!</v>
      </c>
      <c r="GD149" s="41" t="e">
        <f t="shared" si="87"/>
        <v>#REF!</v>
      </c>
      <c r="GE149" s="41" t="e">
        <f t="shared" si="87"/>
        <v>#REF!</v>
      </c>
      <c r="GF149" s="41" t="e">
        <f t="shared" si="100"/>
        <v>#REF!</v>
      </c>
      <c r="GG149" s="41" t="e">
        <f t="shared" si="100"/>
        <v>#REF!</v>
      </c>
      <c r="GH149" s="41" t="e">
        <f t="shared" si="100"/>
        <v>#REF!</v>
      </c>
      <c r="GI149" s="41" t="e">
        <f t="shared" si="100"/>
        <v>#REF!</v>
      </c>
      <c r="GJ149" s="41" t="e">
        <f t="shared" si="100"/>
        <v>#REF!</v>
      </c>
      <c r="GK149" s="41" t="e">
        <f t="shared" si="100"/>
        <v>#REF!</v>
      </c>
      <c r="GL149" s="41" t="e">
        <f t="shared" si="100"/>
        <v>#REF!</v>
      </c>
      <c r="GM149" s="41" t="e">
        <f t="shared" si="100"/>
        <v>#REF!</v>
      </c>
      <c r="GN149" s="41" t="e">
        <f t="shared" si="100"/>
        <v>#REF!</v>
      </c>
      <c r="GO149" s="41" t="e">
        <f t="shared" si="100"/>
        <v>#REF!</v>
      </c>
      <c r="GP149" s="41" t="e">
        <f t="shared" si="100"/>
        <v>#REF!</v>
      </c>
      <c r="GQ149" s="41" t="e">
        <f t="shared" si="100"/>
        <v>#REF!</v>
      </c>
      <c r="GR149" s="41" t="e">
        <f t="shared" si="100"/>
        <v>#REF!</v>
      </c>
      <c r="GS149" s="41" t="e">
        <f t="shared" si="99"/>
        <v>#REF!</v>
      </c>
      <c r="GT149" s="41" t="e">
        <f t="shared" si="99"/>
        <v>#REF!</v>
      </c>
      <c r="GU149" s="41" t="e">
        <f t="shared" si="99"/>
        <v>#REF!</v>
      </c>
      <c r="GV149" s="41" t="e">
        <f t="shared" si="99"/>
        <v>#REF!</v>
      </c>
      <c r="GW149" s="41" t="e">
        <f t="shared" si="99"/>
        <v>#REF!</v>
      </c>
      <c r="GX149" s="41" t="e">
        <f t="shared" si="99"/>
        <v>#REF!</v>
      </c>
      <c r="GY149" s="41" t="e">
        <f t="shared" si="99"/>
        <v>#REF!</v>
      </c>
      <c r="GZ149" s="41" t="e">
        <f t="shared" si="99"/>
        <v>#REF!</v>
      </c>
      <c r="HA149" s="41" t="e">
        <f t="shared" si="99"/>
        <v>#REF!</v>
      </c>
      <c r="HB149" s="41" t="e">
        <f t="shared" si="96"/>
        <v>#REF!</v>
      </c>
      <c r="HC149" s="41" t="e">
        <f t="shared" si="96"/>
        <v>#REF!</v>
      </c>
      <c r="HD149" s="41" t="e">
        <f t="shared" si="96"/>
        <v>#REF!</v>
      </c>
      <c r="HE149" s="41" t="e">
        <f t="shared" si="96"/>
        <v>#REF!</v>
      </c>
      <c r="HF149" s="41" t="e">
        <f t="shared" si="96"/>
        <v>#REF!</v>
      </c>
      <c r="HG149" s="41" t="e">
        <f t="shared" si="96"/>
        <v>#REF!</v>
      </c>
      <c r="HH149" s="41" t="e">
        <f t="shared" si="91"/>
        <v>#REF!</v>
      </c>
      <c r="HI149" s="41" t="e">
        <f t="shared" si="91"/>
        <v>#REF!</v>
      </c>
      <c r="HJ149" s="41" t="e">
        <f t="shared" si="91"/>
        <v>#REF!</v>
      </c>
    </row>
    <row r="150" spans="1:218" ht="14.4" x14ac:dyDescent="0.3">
      <c r="A150" s="42">
        <v>147</v>
      </c>
      <c r="B150" s="43" t="e">
        <f>'CMM1 - AUX CALC'!$ER$67</f>
        <v>#REF!</v>
      </c>
      <c r="ES150" s="41" t="e">
        <f>$B150/(_xlfn.SINGLE(PrazoConcessao)*12-ES$3+1)</f>
        <v>#REF!</v>
      </c>
      <c r="ET150" s="41" t="e">
        <f t="shared" si="103"/>
        <v>#REF!</v>
      </c>
      <c r="EU150" s="41" t="e">
        <f t="shared" si="103"/>
        <v>#REF!</v>
      </c>
      <c r="EV150" s="41" t="e">
        <f t="shared" si="104"/>
        <v>#REF!</v>
      </c>
      <c r="EW150" s="41" t="e">
        <f t="shared" si="104"/>
        <v>#REF!</v>
      </c>
      <c r="EX150" s="41" t="e">
        <f t="shared" si="104"/>
        <v>#REF!</v>
      </c>
      <c r="EY150" s="41" t="e">
        <f t="shared" si="104"/>
        <v>#REF!</v>
      </c>
      <c r="EZ150" s="41" t="e">
        <f t="shared" si="104"/>
        <v>#REF!</v>
      </c>
      <c r="FA150" s="41" t="e">
        <f t="shared" si="98"/>
        <v>#REF!</v>
      </c>
      <c r="FB150" s="41" t="e">
        <f t="shared" si="98"/>
        <v>#REF!</v>
      </c>
      <c r="FC150" s="41" t="e">
        <f t="shared" si="98"/>
        <v>#REF!</v>
      </c>
      <c r="FD150" s="41" t="e">
        <f t="shared" si="98"/>
        <v>#REF!</v>
      </c>
      <c r="FE150" s="41" t="e">
        <f t="shared" si="98"/>
        <v>#REF!</v>
      </c>
      <c r="FF150" s="41" t="e">
        <f t="shared" si="98"/>
        <v>#REF!</v>
      </c>
      <c r="FG150" s="41" t="e">
        <f t="shared" si="98"/>
        <v>#REF!</v>
      </c>
      <c r="FH150" s="41" t="e">
        <f t="shared" si="98"/>
        <v>#REF!</v>
      </c>
      <c r="FI150" s="41" t="e">
        <f t="shared" si="98"/>
        <v>#REF!</v>
      </c>
      <c r="FJ150" s="41" t="e">
        <f t="shared" si="98"/>
        <v>#REF!</v>
      </c>
      <c r="FK150" s="41" t="e">
        <f t="shared" si="98"/>
        <v>#REF!</v>
      </c>
      <c r="FL150" s="41" t="e">
        <f t="shared" si="98"/>
        <v>#REF!</v>
      </c>
      <c r="FM150" s="41" t="e">
        <f t="shared" si="98"/>
        <v>#REF!</v>
      </c>
      <c r="FN150" s="41" t="e">
        <f t="shared" si="98"/>
        <v>#REF!</v>
      </c>
      <c r="FO150" s="41" t="e">
        <f t="shared" si="101"/>
        <v>#REF!</v>
      </c>
      <c r="FP150" s="41" t="e">
        <f t="shared" si="101"/>
        <v>#REF!</v>
      </c>
      <c r="FQ150" s="41" t="e">
        <f t="shared" si="101"/>
        <v>#REF!</v>
      </c>
      <c r="FR150" s="41" t="e">
        <f t="shared" si="101"/>
        <v>#REF!</v>
      </c>
      <c r="FS150" s="41" t="e">
        <f t="shared" si="102"/>
        <v>#REF!</v>
      </c>
      <c r="FT150" s="41" t="e">
        <f t="shared" si="102"/>
        <v>#REF!</v>
      </c>
      <c r="FU150" s="41" t="e">
        <f t="shared" si="102"/>
        <v>#REF!</v>
      </c>
      <c r="FV150" s="41" t="e">
        <f t="shared" si="102"/>
        <v>#REF!</v>
      </c>
      <c r="FW150" s="41" t="e">
        <f t="shared" si="102"/>
        <v>#REF!</v>
      </c>
      <c r="FX150" s="41" t="e">
        <f t="shared" si="102"/>
        <v>#REF!</v>
      </c>
      <c r="FY150" s="41" t="e">
        <f t="shared" si="102"/>
        <v>#REF!</v>
      </c>
      <c r="FZ150" s="41" t="e">
        <f t="shared" si="102"/>
        <v>#REF!</v>
      </c>
      <c r="GA150" s="41" t="e">
        <f t="shared" si="102"/>
        <v>#REF!</v>
      </c>
      <c r="GB150" s="41" t="e">
        <f t="shared" si="102"/>
        <v>#REF!</v>
      </c>
      <c r="GC150" s="41" t="e">
        <f t="shared" si="102"/>
        <v>#REF!</v>
      </c>
      <c r="GD150" s="41" t="e">
        <f t="shared" si="102"/>
        <v>#REF!</v>
      </c>
      <c r="GE150" s="41" t="e">
        <f t="shared" si="102"/>
        <v>#REF!</v>
      </c>
      <c r="GF150" s="41" t="e">
        <f t="shared" si="100"/>
        <v>#REF!</v>
      </c>
      <c r="GG150" s="41" t="e">
        <f t="shared" si="100"/>
        <v>#REF!</v>
      </c>
      <c r="GH150" s="41" t="e">
        <f t="shared" si="100"/>
        <v>#REF!</v>
      </c>
      <c r="GI150" s="41" t="e">
        <f t="shared" si="100"/>
        <v>#REF!</v>
      </c>
      <c r="GJ150" s="41" t="e">
        <f t="shared" si="100"/>
        <v>#REF!</v>
      </c>
      <c r="GK150" s="41" t="e">
        <f t="shared" si="100"/>
        <v>#REF!</v>
      </c>
      <c r="GL150" s="41" t="e">
        <f t="shared" si="100"/>
        <v>#REF!</v>
      </c>
      <c r="GM150" s="41" t="e">
        <f t="shared" si="100"/>
        <v>#REF!</v>
      </c>
      <c r="GN150" s="41" t="e">
        <f t="shared" si="100"/>
        <v>#REF!</v>
      </c>
      <c r="GO150" s="41" t="e">
        <f t="shared" si="100"/>
        <v>#REF!</v>
      </c>
      <c r="GP150" s="41" t="e">
        <f t="shared" si="100"/>
        <v>#REF!</v>
      </c>
      <c r="GQ150" s="41" t="e">
        <f t="shared" si="100"/>
        <v>#REF!</v>
      </c>
      <c r="GR150" s="41" t="e">
        <f t="shared" si="100"/>
        <v>#REF!</v>
      </c>
      <c r="GS150" s="41" t="e">
        <f t="shared" si="99"/>
        <v>#REF!</v>
      </c>
      <c r="GT150" s="41" t="e">
        <f t="shared" si="99"/>
        <v>#REF!</v>
      </c>
      <c r="GU150" s="41" t="e">
        <f t="shared" si="99"/>
        <v>#REF!</v>
      </c>
      <c r="GV150" s="41" t="e">
        <f t="shared" si="99"/>
        <v>#REF!</v>
      </c>
      <c r="GW150" s="41" t="e">
        <f t="shared" si="99"/>
        <v>#REF!</v>
      </c>
      <c r="GX150" s="41" t="e">
        <f t="shared" si="99"/>
        <v>#REF!</v>
      </c>
      <c r="GY150" s="41" t="e">
        <f t="shared" si="99"/>
        <v>#REF!</v>
      </c>
      <c r="GZ150" s="41" t="e">
        <f t="shared" si="99"/>
        <v>#REF!</v>
      </c>
      <c r="HA150" s="41" t="e">
        <f t="shared" si="99"/>
        <v>#REF!</v>
      </c>
      <c r="HB150" s="41" t="e">
        <f t="shared" si="96"/>
        <v>#REF!</v>
      </c>
      <c r="HC150" s="41" t="e">
        <f t="shared" si="96"/>
        <v>#REF!</v>
      </c>
      <c r="HD150" s="41" t="e">
        <f t="shared" si="96"/>
        <v>#REF!</v>
      </c>
      <c r="HE150" s="41" t="e">
        <f t="shared" si="96"/>
        <v>#REF!</v>
      </c>
      <c r="HF150" s="41" t="e">
        <f t="shared" si="96"/>
        <v>#REF!</v>
      </c>
      <c r="HG150" s="41" t="e">
        <f t="shared" si="96"/>
        <v>#REF!</v>
      </c>
      <c r="HH150" s="41" t="e">
        <f t="shared" si="91"/>
        <v>#REF!</v>
      </c>
      <c r="HI150" s="41" t="e">
        <f t="shared" si="91"/>
        <v>#REF!</v>
      </c>
      <c r="HJ150" s="41" t="e">
        <f t="shared" si="91"/>
        <v>#REF!</v>
      </c>
    </row>
    <row r="151" spans="1:218" ht="14.4" x14ac:dyDescent="0.3">
      <c r="A151" s="42">
        <v>148</v>
      </c>
      <c r="B151" s="43" t="e">
        <f>'CMM1 - AUX CALC'!$ES$67</f>
        <v>#REF!</v>
      </c>
      <c r="ET151" s="41" t="e">
        <f>$B151/(_xlfn.SINGLE(PrazoConcessao)*12-ET$3+1)</f>
        <v>#REF!</v>
      </c>
      <c r="EU151" s="41" t="e">
        <f t="shared" si="103"/>
        <v>#REF!</v>
      </c>
      <c r="EV151" s="41" t="e">
        <f t="shared" si="104"/>
        <v>#REF!</v>
      </c>
      <c r="EW151" s="41" t="e">
        <f t="shared" si="104"/>
        <v>#REF!</v>
      </c>
      <c r="EX151" s="41" t="e">
        <f t="shared" si="104"/>
        <v>#REF!</v>
      </c>
      <c r="EY151" s="41" t="e">
        <f t="shared" si="104"/>
        <v>#REF!</v>
      </c>
      <c r="EZ151" s="41" t="e">
        <f t="shared" si="104"/>
        <v>#REF!</v>
      </c>
      <c r="FA151" s="41" t="e">
        <f t="shared" si="98"/>
        <v>#REF!</v>
      </c>
      <c r="FB151" s="41" t="e">
        <f t="shared" si="98"/>
        <v>#REF!</v>
      </c>
      <c r="FC151" s="41" t="e">
        <f t="shared" si="98"/>
        <v>#REF!</v>
      </c>
      <c r="FD151" s="41" t="e">
        <f t="shared" si="98"/>
        <v>#REF!</v>
      </c>
      <c r="FE151" s="41" t="e">
        <f t="shared" si="98"/>
        <v>#REF!</v>
      </c>
      <c r="FF151" s="41" t="e">
        <f t="shared" si="98"/>
        <v>#REF!</v>
      </c>
      <c r="FG151" s="41" t="e">
        <f t="shared" si="98"/>
        <v>#REF!</v>
      </c>
      <c r="FH151" s="41" t="e">
        <f t="shared" si="98"/>
        <v>#REF!</v>
      </c>
      <c r="FI151" s="41" t="e">
        <f t="shared" ref="FI151:FN166" si="105">FH151</f>
        <v>#REF!</v>
      </c>
      <c r="FJ151" s="41" t="e">
        <f t="shared" si="105"/>
        <v>#REF!</v>
      </c>
      <c r="FK151" s="41" t="e">
        <f t="shared" si="105"/>
        <v>#REF!</v>
      </c>
      <c r="FL151" s="41" t="e">
        <f t="shared" si="105"/>
        <v>#REF!</v>
      </c>
      <c r="FM151" s="41" t="e">
        <f t="shared" si="105"/>
        <v>#REF!</v>
      </c>
      <c r="FN151" s="41" t="e">
        <f t="shared" si="105"/>
        <v>#REF!</v>
      </c>
      <c r="FO151" s="41" t="e">
        <f t="shared" si="101"/>
        <v>#REF!</v>
      </c>
      <c r="FP151" s="41" t="e">
        <f t="shared" si="101"/>
        <v>#REF!</v>
      </c>
      <c r="FQ151" s="41" t="e">
        <f t="shared" si="101"/>
        <v>#REF!</v>
      </c>
      <c r="FR151" s="41" t="e">
        <f t="shared" si="101"/>
        <v>#REF!</v>
      </c>
      <c r="FS151" s="41" t="e">
        <f t="shared" si="102"/>
        <v>#REF!</v>
      </c>
      <c r="FT151" s="41" t="e">
        <f t="shared" si="102"/>
        <v>#REF!</v>
      </c>
      <c r="FU151" s="41" t="e">
        <f t="shared" si="102"/>
        <v>#REF!</v>
      </c>
      <c r="FV151" s="41" t="e">
        <f t="shared" si="102"/>
        <v>#REF!</v>
      </c>
      <c r="FW151" s="41" t="e">
        <f t="shared" si="102"/>
        <v>#REF!</v>
      </c>
      <c r="FX151" s="41" t="e">
        <f t="shared" si="102"/>
        <v>#REF!</v>
      </c>
      <c r="FY151" s="41" t="e">
        <f t="shared" si="102"/>
        <v>#REF!</v>
      </c>
      <c r="FZ151" s="41" t="e">
        <f t="shared" si="102"/>
        <v>#REF!</v>
      </c>
      <c r="GA151" s="41" t="e">
        <f t="shared" si="102"/>
        <v>#REF!</v>
      </c>
      <c r="GB151" s="41" t="e">
        <f t="shared" si="102"/>
        <v>#REF!</v>
      </c>
      <c r="GC151" s="41" t="e">
        <f t="shared" si="102"/>
        <v>#REF!</v>
      </c>
      <c r="GD151" s="41" t="e">
        <f t="shared" si="102"/>
        <v>#REF!</v>
      </c>
      <c r="GE151" s="41" t="e">
        <f t="shared" si="102"/>
        <v>#REF!</v>
      </c>
      <c r="GF151" s="41" t="e">
        <f t="shared" si="100"/>
        <v>#REF!</v>
      </c>
      <c r="GG151" s="41" t="e">
        <f t="shared" si="100"/>
        <v>#REF!</v>
      </c>
      <c r="GH151" s="41" t="e">
        <f t="shared" si="100"/>
        <v>#REF!</v>
      </c>
      <c r="GI151" s="41" t="e">
        <f t="shared" si="100"/>
        <v>#REF!</v>
      </c>
      <c r="GJ151" s="41" t="e">
        <f t="shared" si="100"/>
        <v>#REF!</v>
      </c>
      <c r="GK151" s="41" t="e">
        <f t="shared" si="100"/>
        <v>#REF!</v>
      </c>
      <c r="GL151" s="41" t="e">
        <f t="shared" si="100"/>
        <v>#REF!</v>
      </c>
      <c r="GM151" s="41" t="e">
        <f t="shared" si="100"/>
        <v>#REF!</v>
      </c>
      <c r="GN151" s="41" t="e">
        <f t="shared" ref="GN151:GU184" si="106">GM151</f>
        <v>#REF!</v>
      </c>
      <c r="GO151" s="41" t="e">
        <f t="shared" si="106"/>
        <v>#REF!</v>
      </c>
      <c r="GP151" s="41" t="e">
        <f t="shared" si="106"/>
        <v>#REF!</v>
      </c>
      <c r="GQ151" s="41" t="e">
        <f t="shared" si="106"/>
        <v>#REF!</v>
      </c>
      <c r="GR151" s="41" t="e">
        <f t="shared" si="106"/>
        <v>#REF!</v>
      </c>
      <c r="GS151" s="41" t="e">
        <f t="shared" si="99"/>
        <v>#REF!</v>
      </c>
      <c r="GT151" s="41" t="e">
        <f t="shared" si="99"/>
        <v>#REF!</v>
      </c>
      <c r="GU151" s="41" t="e">
        <f t="shared" si="99"/>
        <v>#REF!</v>
      </c>
      <c r="GV151" s="41" t="e">
        <f t="shared" si="99"/>
        <v>#REF!</v>
      </c>
      <c r="GW151" s="41" t="e">
        <f t="shared" si="99"/>
        <v>#REF!</v>
      </c>
      <c r="GX151" s="41" t="e">
        <f t="shared" si="99"/>
        <v>#REF!</v>
      </c>
      <c r="GY151" s="41" t="e">
        <f t="shared" si="99"/>
        <v>#REF!</v>
      </c>
      <c r="GZ151" s="41" t="e">
        <f t="shared" si="99"/>
        <v>#REF!</v>
      </c>
      <c r="HA151" s="41" t="e">
        <f t="shared" si="99"/>
        <v>#REF!</v>
      </c>
      <c r="HB151" s="41" t="e">
        <f t="shared" si="96"/>
        <v>#REF!</v>
      </c>
      <c r="HC151" s="41" t="e">
        <f t="shared" si="96"/>
        <v>#REF!</v>
      </c>
      <c r="HD151" s="41" t="e">
        <f t="shared" si="96"/>
        <v>#REF!</v>
      </c>
      <c r="HE151" s="41" t="e">
        <f t="shared" si="96"/>
        <v>#REF!</v>
      </c>
      <c r="HF151" s="41" t="e">
        <f t="shared" si="96"/>
        <v>#REF!</v>
      </c>
      <c r="HG151" s="41" t="e">
        <f t="shared" si="96"/>
        <v>#REF!</v>
      </c>
      <c r="HH151" s="41" t="e">
        <f t="shared" si="91"/>
        <v>#REF!</v>
      </c>
      <c r="HI151" s="41" t="e">
        <f t="shared" si="91"/>
        <v>#REF!</v>
      </c>
      <c r="HJ151" s="41" t="e">
        <f t="shared" si="91"/>
        <v>#REF!</v>
      </c>
    </row>
    <row r="152" spans="1:218" ht="14.4" x14ac:dyDescent="0.3">
      <c r="A152" s="42">
        <v>149</v>
      </c>
      <c r="B152" s="43" t="e">
        <f>'CMM1 - AUX CALC'!$ET$67</f>
        <v>#REF!</v>
      </c>
      <c r="EU152" s="41" t="e">
        <f>$B152/(_xlfn.SINGLE(PrazoConcessao)*12-EU$3+1)</f>
        <v>#REF!</v>
      </c>
      <c r="EV152" s="41" t="e">
        <f t="shared" si="104"/>
        <v>#REF!</v>
      </c>
      <c r="EW152" s="41" t="e">
        <f t="shared" si="104"/>
        <v>#REF!</v>
      </c>
      <c r="EX152" s="41" t="e">
        <f t="shared" si="104"/>
        <v>#REF!</v>
      </c>
      <c r="EY152" s="41" t="e">
        <f t="shared" si="104"/>
        <v>#REF!</v>
      </c>
      <c r="EZ152" s="41" t="e">
        <f t="shared" si="104"/>
        <v>#REF!</v>
      </c>
      <c r="FA152" s="41" t="e">
        <f t="shared" si="104"/>
        <v>#REF!</v>
      </c>
      <c r="FB152" s="41" t="e">
        <f t="shared" si="104"/>
        <v>#REF!</v>
      </c>
      <c r="FC152" s="41" t="e">
        <f t="shared" si="104"/>
        <v>#REF!</v>
      </c>
      <c r="FD152" s="41" t="e">
        <f t="shared" si="104"/>
        <v>#REF!</v>
      </c>
      <c r="FE152" s="41" t="e">
        <f t="shared" si="104"/>
        <v>#REF!</v>
      </c>
      <c r="FF152" s="41" t="e">
        <f t="shared" si="104"/>
        <v>#REF!</v>
      </c>
      <c r="FG152" s="41" t="e">
        <f t="shared" si="104"/>
        <v>#REF!</v>
      </c>
      <c r="FH152" s="41" t="e">
        <f t="shared" si="104"/>
        <v>#REF!</v>
      </c>
      <c r="FI152" s="41" t="e">
        <f t="shared" si="105"/>
        <v>#REF!</v>
      </c>
      <c r="FJ152" s="41" t="e">
        <f t="shared" si="105"/>
        <v>#REF!</v>
      </c>
      <c r="FK152" s="41" t="e">
        <f t="shared" si="105"/>
        <v>#REF!</v>
      </c>
      <c r="FL152" s="41" t="e">
        <f t="shared" si="105"/>
        <v>#REF!</v>
      </c>
      <c r="FM152" s="41" t="e">
        <f t="shared" si="105"/>
        <v>#REF!</v>
      </c>
      <c r="FN152" s="41" t="e">
        <f t="shared" si="105"/>
        <v>#REF!</v>
      </c>
      <c r="FO152" s="41" t="e">
        <f t="shared" si="101"/>
        <v>#REF!</v>
      </c>
      <c r="FP152" s="41" t="e">
        <f t="shared" si="101"/>
        <v>#REF!</v>
      </c>
      <c r="FQ152" s="41" t="e">
        <f t="shared" si="101"/>
        <v>#REF!</v>
      </c>
      <c r="FR152" s="41" t="e">
        <f t="shared" si="101"/>
        <v>#REF!</v>
      </c>
      <c r="FS152" s="41" t="e">
        <f t="shared" si="102"/>
        <v>#REF!</v>
      </c>
      <c r="FT152" s="41" t="e">
        <f t="shared" si="102"/>
        <v>#REF!</v>
      </c>
      <c r="FU152" s="41" t="e">
        <f t="shared" si="102"/>
        <v>#REF!</v>
      </c>
      <c r="FV152" s="41" t="e">
        <f t="shared" si="102"/>
        <v>#REF!</v>
      </c>
      <c r="FW152" s="41" t="e">
        <f t="shared" si="102"/>
        <v>#REF!</v>
      </c>
      <c r="FX152" s="41" t="e">
        <f t="shared" si="102"/>
        <v>#REF!</v>
      </c>
      <c r="FY152" s="41" t="e">
        <f t="shared" si="102"/>
        <v>#REF!</v>
      </c>
      <c r="FZ152" s="41" t="e">
        <f t="shared" si="102"/>
        <v>#REF!</v>
      </c>
      <c r="GA152" s="41" t="e">
        <f t="shared" si="102"/>
        <v>#REF!</v>
      </c>
      <c r="GB152" s="41" t="e">
        <f t="shared" si="102"/>
        <v>#REF!</v>
      </c>
      <c r="GC152" s="41" t="e">
        <f t="shared" si="102"/>
        <v>#REF!</v>
      </c>
      <c r="GD152" s="41" t="e">
        <f t="shared" si="102"/>
        <v>#REF!</v>
      </c>
      <c r="GE152" s="41" t="e">
        <f t="shared" si="102"/>
        <v>#REF!</v>
      </c>
      <c r="GF152" s="41" t="e">
        <f t="shared" si="102"/>
        <v>#REF!</v>
      </c>
      <c r="GG152" s="41" t="e">
        <f t="shared" si="102"/>
        <v>#REF!</v>
      </c>
      <c r="GH152" s="41" t="e">
        <f t="shared" si="102"/>
        <v>#REF!</v>
      </c>
      <c r="GI152" s="41" t="e">
        <f t="shared" ref="GI152:GS193" si="107">GH152</f>
        <v>#REF!</v>
      </c>
      <c r="GJ152" s="41" t="e">
        <f t="shared" si="107"/>
        <v>#REF!</v>
      </c>
      <c r="GK152" s="41" t="e">
        <f t="shared" si="107"/>
        <v>#REF!</v>
      </c>
      <c r="GL152" s="41" t="e">
        <f t="shared" si="107"/>
        <v>#REF!</v>
      </c>
      <c r="GM152" s="41" t="e">
        <f t="shared" si="107"/>
        <v>#REF!</v>
      </c>
      <c r="GN152" s="41" t="e">
        <f t="shared" si="106"/>
        <v>#REF!</v>
      </c>
      <c r="GO152" s="41" t="e">
        <f t="shared" si="106"/>
        <v>#REF!</v>
      </c>
      <c r="GP152" s="41" t="e">
        <f t="shared" si="106"/>
        <v>#REF!</v>
      </c>
      <c r="GQ152" s="41" t="e">
        <f t="shared" si="106"/>
        <v>#REF!</v>
      </c>
      <c r="GR152" s="41" t="e">
        <f t="shared" si="106"/>
        <v>#REF!</v>
      </c>
      <c r="GS152" s="41" t="e">
        <f t="shared" si="99"/>
        <v>#REF!</v>
      </c>
      <c r="GT152" s="41" t="e">
        <f t="shared" si="99"/>
        <v>#REF!</v>
      </c>
      <c r="GU152" s="41" t="e">
        <f t="shared" si="99"/>
        <v>#REF!</v>
      </c>
      <c r="GV152" s="41" t="e">
        <f t="shared" si="99"/>
        <v>#REF!</v>
      </c>
      <c r="GW152" s="41" t="e">
        <f t="shared" si="99"/>
        <v>#REF!</v>
      </c>
      <c r="GX152" s="41" t="e">
        <f t="shared" si="99"/>
        <v>#REF!</v>
      </c>
      <c r="GY152" s="41" t="e">
        <f t="shared" si="99"/>
        <v>#REF!</v>
      </c>
      <c r="GZ152" s="41" t="e">
        <f t="shared" si="99"/>
        <v>#REF!</v>
      </c>
      <c r="HA152" s="41" t="e">
        <f t="shared" si="99"/>
        <v>#REF!</v>
      </c>
      <c r="HB152" s="41" t="e">
        <f t="shared" si="96"/>
        <v>#REF!</v>
      </c>
      <c r="HC152" s="41" t="e">
        <f t="shared" si="96"/>
        <v>#REF!</v>
      </c>
      <c r="HD152" s="41" t="e">
        <f t="shared" si="96"/>
        <v>#REF!</v>
      </c>
      <c r="HE152" s="41" t="e">
        <f t="shared" si="96"/>
        <v>#REF!</v>
      </c>
      <c r="HF152" s="41" t="e">
        <f t="shared" si="96"/>
        <v>#REF!</v>
      </c>
      <c r="HG152" s="41" t="e">
        <f t="shared" si="96"/>
        <v>#REF!</v>
      </c>
      <c r="HH152" s="41" t="e">
        <f t="shared" si="91"/>
        <v>#REF!</v>
      </c>
      <c r="HI152" s="41" t="e">
        <f t="shared" si="91"/>
        <v>#REF!</v>
      </c>
      <c r="HJ152" s="41" t="e">
        <f t="shared" si="91"/>
        <v>#REF!</v>
      </c>
    </row>
    <row r="153" spans="1:218" ht="14.4" x14ac:dyDescent="0.3">
      <c r="A153" s="42">
        <v>150</v>
      </c>
      <c r="B153" s="43" t="e">
        <f>'CMM1 - AUX CALC'!$EU$67</f>
        <v>#REF!</v>
      </c>
      <c r="EV153" s="41" t="e">
        <f>$B153/(_xlfn.SINGLE(PrazoConcessao)*12-EV$3+1)</f>
        <v>#REF!</v>
      </c>
      <c r="EW153" s="41" t="e">
        <f t="shared" si="104"/>
        <v>#REF!</v>
      </c>
      <c r="EX153" s="41" t="e">
        <f t="shared" si="104"/>
        <v>#REF!</v>
      </c>
      <c r="EY153" s="41" t="e">
        <f t="shared" si="104"/>
        <v>#REF!</v>
      </c>
      <c r="EZ153" s="41" t="e">
        <f t="shared" si="104"/>
        <v>#REF!</v>
      </c>
      <c r="FA153" s="41" t="e">
        <f t="shared" si="104"/>
        <v>#REF!</v>
      </c>
      <c r="FB153" s="41" t="e">
        <f t="shared" si="104"/>
        <v>#REF!</v>
      </c>
      <c r="FC153" s="41" t="e">
        <f t="shared" si="104"/>
        <v>#REF!</v>
      </c>
      <c r="FD153" s="41" t="e">
        <f t="shared" si="104"/>
        <v>#REF!</v>
      </c>
      <c r="FE153" s="41" t="e">
        <f t="shared" si="104"/>
        <v>#REF!</v>
      </c>
      <c r="FF153" s="41" t="e">
        <f t="shared" si="104"/>
        <v>#REF!</v>
      </c>
      <c r="FG153" s="41" t="e">
        <f t="shared" si="104"/>
        <v>#REF!</v>
      </c>
      <c r="FH153" s="41" t="e">
        <f t="shared" si="104"/>
        <v>#REF!</v>
      </c>
      <c r="FI153" s="41" t="e">
        <f t="shared" si="105"/>
        <v>#REF!</v>
      </c>
      <c r="FJ153" s="41" t="e">
        <f t="shared" si="105"/>
        <v>#REF!</v>
      </c>
      <c r="FK153" s="41" t="e">
        <f t="shared" si="105"/>
        <v>#REF!</v>
      </c>
      <c r="FL153" s="41" t="e">
        <f t="shared" si="105"/>
        <v>#REF!</v>
      </c>
      <c r="FM153" s="41" t="e">
        <f t="shared" si="105"/>
        <v>#REF!</v>
      </c>
      <c r="FN153" s="41" t="e">
        <f t="shared" si="105"/>
        <v>#REF!</v>
      </c>
      <c r="FO153" s="41" t="e">
        <f t="shared" si="101"/>
        <v>#REF!</v>
      </c>
      <c r="FP153" s="41" t="e">
        <f t="shared" si="101"/>
        <v>#REF!</v>
      </c>
      <c r="FQ153" s="41" t="e">
        <f t="shared" si="101"/>
        <v>#REF!</v>
      </c>
      <c r="FR153" s="41" t="e">
        <f t="shared" si="101"/>
        <v>#REF!</v>
      </c>
      <c r="FS153" s="41" t="e">
        <f t="shared" si="102"/>
        <v>#REF!</v>
      </c>
      <c r="FT153" s="41" t="e">
        <f t="shared" si="102"/>
        <v>#REF!</v>
      </c>
      <c r="FU153" s="41" t="e">
        <f t="shared" si="102"/>
        <v>#REF!</v>
      </c>
      <c r="FV153" s="41" t="e">
        <f t="shared" si="102"/>
        <v>#REF!</v>
      </c>
      <c r="FW153" s="41" t="e">
        <f t="shared" si="102"/>
        <v>#REF!</v>
      </c>
      <c r="FX153" s="41" t="e">
        <f t="shared" si="102"/>
        <v>#REF!</v>
      </c>
      <c r="FY153" s="41" t="e">
        <f t="shared" si="102"/>
        <v>#REF!</v>
      </c>
      <c r="FZ153" s="41" t="e">
        <f t="shared" si="102"/>
        <v>#REF!</v>
      </c>
      <c r="GA153" s="41" t="e">
        <f t="shared" si="102"/>
        <v>#REF!</v>
      </c>
      <c r="GB153" s="41" t="e">
        <f t="shared" si="102"/>
        <v>#REF!</v>
      </c>
      <c r="GC153" s="41" t="e">
        <f t="shared" si="102"/>
        <v>#REF!</v>
      </c>
      <c r="GD153" s="41" t="e">
        <f t="shared" si="102"/>
        <v>#REF!</v>
      </c>
      <c r="GE153" s="41" t="e">
        <f t="shared" si="102"/>
        <v>#REF!</v>
      </c>
      <c r="GF153" s="41" t="e">
        <f t="shared" si="102"/>
        <v>#REF!</v>
      </c>
      <c r="GG153" s="41" t="e">
        <f t="shared" si="102"/>
        <v>#REF!</v>
      </c>
      <c r="GH153" s="41" t="e">
        <f t="shared" si="102"/>
        <v>#REF!</v>
      </c>
      <c r="GI153" s="41" t="e">
        <f t="shared" si="107"/>
        <v>#REF!</v>
      </c>
      <c r="GJ153" s="41" t="e">
        <f t="shared" si="107"/>
        <v>#REF!</v>
      </c>
      <c r="GK153" s="41" t="e">
        <f t="shared" si="107"/>
        <v>#REF!</v>
      </c>
      <c r="GL153" s="41" t="e">
        <f t="shared" si="107"/>
        <v>#REF!</v>
      </c>
      <c r="GM153" s="41" t="e">
        <f t="shared" si="107"/>
        <v>#REF!</v>
      </c>
      <c r="GN153" s="41" t="e">
        <f t="shared" si="106"/>
        <v>#REF!</v>
      </c>
      <c r="GO153" s="41" t="e">
        <f t="shared" si="106"/>
        <v>#REF!</v>
      </c>
      <c r="GP153" s="41" t="e">
        <f t="shared" si="106"/>
        <v>#REF!</v>
      </c>
      <c r="GQ153" s="41" t="e">
        <f t="shared" si="106"/>
        <v>#REF!</v>
      </c>
      <c r="GR153" s="41" t="e">
        <f t="shared" si="106"/>
        <v>#REF!</v>
      </c>
      <c r="GS153" s="41" t="e">
        <f t="shared" si="99"/>
        <v>#REF!</v>
      </c>
      <c r="GT153" s="41" t="e">
        <f t="shared" si="99"/>
        <v>#REF!</v>
      </c>
      <c r="GU153" s="41" t="e">
        <f t="shared" si="99"/>
        <v>#REF!</v>
      </c>
      <c r="GV153" s="41" t="e">
        <f t="shared" si="99"/>
        <v>#REF!</v>
      </c>
      <c r="GW153" s="41" t="e">
        <f t="shared" si="99"/>
        <v>#REF!</v>
      </c>
      <c r="GX153" s="41" t="e">
        <f t="shared" si="99"/>
        <v>#REF!</v>
      </c>
      <c r="GY153" s="41" t="e">
        <f t="shared" si="99"/>
        <v>#REF!</v>
      </c>
      <c r="GZ153" s="41" t="e">
        <f t="shared" si="99"/>
        <v>#REF!</v>
      </c>
      <c r="HA153" s="41" t="e">
        <f t="shared" si="99"/>
        <v>#REF!</v>
      </c>
      <c r="HB153" s="41" t="e">
        <f t="shared" si="96"/>
        <v>#REF!</v>
      </c>
      <c r="HC153" s="41" t="e">
        <f t="shared" si="96"/>
        <v>#REF!</v>
      </c>
      <c r="HD153" s="41" t="e">
        <f t="shared" si="96"/>
        <v>#REF!</v>
      </c>
      <c r="HE153" s="41" t="e">
        <f t="shared" si="96"/>
        <v>#REF!</v>
      </c>
      <c r="HF153" s="41" t="e">
        <f t="shared" si="96"/>
        <v>#REF!</v>
      </c>
      <c r="HG153" s="41" t="e">
        <f t="shared" si="96"/>
        <v>#REF!</v>
      </c>
      <c r="HH153" s="41" t="e">
        <f t="shared" si="91"/>
        <v>#REF!</v>
      </c>
      <c r="HI153" s="41" t="e">
        <f t="shared" si="91"/>
        <v>#REF!</v>
      </c>
      <c r="HJ153" s="41" t="e">
        <f t="shared" si="91"/>
        <v>#REF!</v>
      </c>
    </row>
    <row r="154" spans="1:218" ht="14.4" x14ac:dyDescent="0.3">
      <c r="A154" s="42">
        <v>151</v>
      </c>
      <c r="B154" s="43" t="e">
        <f>'CMM1 - AUX CALC'!$EV$67</f>
        <v>#REF!</v>
      </c>
      <c r="EW154" s="41" t="e">
        <f>$B154/(_xlfn.SINGLE(PrazoConcessao)*12-EW$3+1)</f>
        <v>#REF!</v>
      </c>
      <c r="EX154" s="41" t="e">
        <f t="shared" si="104"/>
        <v>#REF!</v>
      </c>
      <c r="EY154" s="41" t="e">
        <f t="shared" si="104"/>
        <v>#REF!</v>
      </c>
      <c r="EZ154" s="41" t="e">
        <f t="shared" si="104"/>
        <v>#REF!</v>
      </c>
      <c r="FA154" s="41" t="e">
        <f t="shared" si="104"/>
        <v>#REF!</v>
      </c>
      <c r="FB154" s="41" t="e">
        <f t="shared" si="104"/>
        <v>#REF!</v>
      </c>
      <c r="FC154" s="41" t="e">
        <f t="shared" si="104"/>
        <v>#REF!</v>
      </c>
      <c r="FD154" s="41" t="e">
        <f t="shared" si="104"/>
        <v>#REF!</v>
      </c>
      <c r="FE154" s="41" t="e">
        <f t="shared" si="104"/>
        <v>#REF!</v>
      </c>
      <c r="FF154" s="41" t="e">
        <f t="shared" si="104"/>
        <v>#REF!</v>
      </c>
      <c r="FG154" s="41" t="e">
        <f t="shared" si="104"/>
        <v>#REF!</v>
      </c>
      <c r="FH154" s="41" t="e">
        <f t="shared" si="104"/>
        <v>#REF!</v>
      </c>
      <c r="FI154" s="41" t="e">
        <f t="shared" si="105"/>
        <v>#REF!</v>
      </c>
      <c r="FJ154" s="41" t="e">
        <f t="shared" si="105"/>
        <v>#REF!</v>
      </c>
      <c r="FK154" s="41" t="e">
        <f t="shared" si="105"/>
        <v>#REF!</v>
      </c>
      <c r="FL154" s="41" t="e">
        <f t="shared" si="105"/>
        <v>#REF!</v>
      </c>
      <c r="FM154" s="41" t="e">
        <f t="shared" si="105"/>
        <v>#REF!</v>
      </c>
      <c r="FN154" s="41" t="e">
        <f t="shared" si="105"/>
        <v>#REF!</v>
      </c>
      <c r="FO154" s="41" t="e">
        <f t="shared" si="101"/>
        <v>#REF!</v>
      </c>
      <c r="FP154" s="41" t="e">
        <f t="shared" si="101"/>
        <v>#REF!</v>
      </c>
      <c r="FQ154" s="41" t="e">
        <f t="shared" si="101"/>
        <v>#REF!</v>
      </c>
      <c r="FR154" s="41" t="e">
        <f t="shared" si="101"/>
        <v>#REF!</v>
      </c>
      <c r="FS154" s="41" t="e">
        <f t="shared" si="102"/>
        <v>#REF!</v>
      </c>
      <c r="FT154" s="41" t="e">
        <f t="shared" si="102"/>
        <v>#REF!</v>
      </c>
      <c r="FU154" s="41" t="e">
        <f t="shared" si="102"/>
        <v>#REF!</v>
      </c>
      <c r="FV154" s="41" t="e">
        <f t="shared" si="102"/>
        <v>#REF!</v>
      </c>
      <c r="FW154" s="41" t="e">
        <f t="shared" si="102"/>
        <v>#REF!</v>
      </c>
      <c r="FX154" s="41" t="e">
        <f t="shared" si="102"/>
        <v>#REF!</v>
      </c>
      <c r="FY154" s="41" t="e">
        <f t="shared" si="102"/>
        <v>#REF!</v>
      </c>
      <c r="FZ154" s="41" t="e">
        <f t="shared" si="102"/>
        <v>#REF!</v>
      </c>
      <c r="GA154" s="41" t="e">
        <f t="shared" si="102"/>
        <v>#REF!</v>
      </c>
      <c r="GB154" s="41" t="e">
        <f t="shared" si="102"/>
        <v>#REF!</v>
      </c>
      <c r="GC154" s="41" t="e">
        <f t="shared" si="102"/>
        <v>#REF!</v>
      </c>
      <c r="GD154" s="41" t="e">
        <f t="shared" si="102"/>
        <v>#REF!</v>
      </c>
      <c r="GE154" s="41" t="e">
        <f t="shared" si="102"/>
        <v>#REF!</v>
      </c>
      <c r="GF154" s="41" t="e">
        <f t="shared" si="102"/>
        <v>#REF!</v>
      </c>
      <c r="GG154" s="41" t="e">
        <f t="shared" si="102"/>
        <v>#REF!</v>
      </c>
      <c r="GH154" s="41" t="e">
        <f t="shared" si="102"/>
        <v>#REF!</v>
      </c>
      <c r="GI154" s="41" t="e">
        <f t="shared" si="107"/>
        <v>#REF!</v>
      </c>
      <c r="GJ154" s="41" t="e">
        <f t="shared" si="107"/>
        <v>#REF!</v>
      </c>
      <c r="GK154" s="41" t="e">
        <f t="shared" si="107"/>
        <v>#REF!</v>
      </c>
      <c r="GL154" s="41" t="e">
        <f t="shared" si="107"/>
        <v>#REF!</v>
      </c>
      <c r="GM154" s="41" t="e">
        <f t="shared" si="107"/>
        <v>#REF!</v>
      </c>
      <c r="GN154" s="41" t="e">
        <f t="shared" si="106"/>
        <v>#REF!</v>
      </c>
      <c r="GO154" s="41" t="e">
        <f t="shared" si="106"/>
        <v>#REF!</v>
      </c>
      <c r="GP154" s="41" t="e">
        <f t="shared" si="106"/>
        <v>#REF!</v>
      </c>
      <c r="GQ154" s="41" t="e">
        <f t="shared" si="106"/>
        <v>#REF!</v>
      </c>
      <c r="GR154" s="41" t="e">
        <f t="shared" si="106"/>
        <v>#REF!</v>
      </c>
      <c r="GS154" s="41" t="e">
        <f t="shared" si="99"/>
        <v>#REF!</v>
      </c>
      <c r="GT154" s="41" t="e">
        <f t="shared" si="99"/>
        <v>#REF!</v>
      </c>
      <c r="GU154" s="41" t="e">
        <f t="shared" si="99"/>
        <v>#REF!</v>
      </c>
      <c r="GV154" s="41" t="e">
        <f t="shared" si="99"/>
        <v>#REF!</v>
      </c>
      <c r="GW154" s="41" t="e">
        <f t="shared" si="99"/>
        <v>#REF!</v>
      </c>
      <c r="GX154" s="41" t="e">
        <f t="shared" si="99"/>
        <v>#REF!</v>
      </c>
      <c r="GY154" s="41" t="e">
        <f t="shared" si="99"/>
        <v>#REF!</v>
      </c>
      <c r="GZ154" s="41" t="e">
        <f t="shared" si="99"/>
        <v>#REF!</v>
      </c>
      <c r="HA154" s="41" t="e">
        <f t="shared" si="99"/>
        <v>#REF!</v>
      </c>
      <c r="HB154" s="41" t="e">
        <f t="shared" si="96"/>
        <v>#REF!</v>
      </c>
      <c r="HC154" s="41" t="e">
        <f t="shared" si="96"/>
        <v>#REF!</v>
      </c>
      <c r="HD154" s="41" t="e">
        <f t="shared" si="96"/>
        <v>#REF!</v>
      </c>
      <c r="HE154" s="41" t="e">
        <f t="shared" si="96"/>
        <v>#REF!</v>
      </c>
      <c r="HF154" s="41" t="e">
        <f t="shared" si="96"/>
        <v>#REF!</v>
      </c>
      <c r="HG154" s="41" t="e">
        <f t="shared" si="96"/>
        <v>#REF!</v>
      </c>
      <c r="HH154" s="41" t="e">
        <f t="shared" si="91"/>
        <v>#REF!</v>
      </c>
      <c r="HI154" s="41" t="e">
        <f t="shared" si="91"/>
        <v>#REF!</v>
      </c>
      <c r="HJ154" s="41" t="e">
        <f t="shared" si="91"/>
        <v>#REF!</v>
      </c>
    </row>
    <row r="155" spans="1:218" ht="14.4" x14ac:dyDescent="0.3">
      <c r="A155" s="42">
        <v>152</v>
      </c>
      <c r="B155" s="43" t="e">
        <f>'CMM1 - AUX CALC'!$EW$67</f>
        <v>#REF!</v>
      </c>
      <c r="EX155" s="41" t="e">
        <f>$B155/(_xlfn.SINGLE(PrazoConcessao)*12-EX$3+1)</f>
        <v>#REF!</v>
      </c>
      <c r="EY155" s="41" t="e">
        <f t="shared" si="104"/>
        <v>#REF!</v>
      </c>
      <c r="EZ155" s="41" t="e">
        <f t="shared" si="104"/>
        <v>#REF!</v>
      </c>
      <c r="FA155" s="41" t="e">
        <f t="shared" si="104"/>
        <v>#REF!</v>
      </c>
      <c r="FB155" s="41" t="e">
        <f t="shared" si="104"/>
        <v>#REF!</v>
      </c>
      <c r="FC155" s="41" t="e">
        <f t="shared" si="104"/>
        <v>#REF!</v>
      </c>
      <c r="FD155" s="41" t="e">
        <f t="shared" si="104"/>
        <v>#REF!</v>
      </c>
      <c r="FE155" s="41" t="e">
        <f t="shared" si="104"/>
        <v>#REF!</v>
      </c>
      <c r="FF155" s="41" t="e">
        <f t="shared" si="104"/>
        <v>#REF!</v>
      </c>
      <c r="FG155" s="41" t="e">
        <f t="shared" si="104"/>
        <v>#REF!</v>
      </c>
      <c r="FH155" s="41" t="e">
        <f t="shared" si="104"/>
        <v>#REF!</v>
      </c>
      <c r="FI155" s="41" t="e">
        <f t="shared" si="105"/>
        <v>#REF!</v>
      </c>
      <c r="FJ155" s="41" t="e">
        <f t="shared" si="105"/>
        <v>#REF!</v>
      </c>
      <c r="FK155" s="41" t="e">
        <f t="shared" si="105"/>
        <v>#REF!</v>
      </c>
      <c r="FL155" s="41" t="e">
        <f t="shared" si="105"/>
        <v>#REF!</v>
      </c>
      <c r="FM155" s="41" t="e">
        <f t="shared" si="105"/>
        <v>#REF!</v>
      </c>
      <c r="FN155" s="41" t="e">
        <f t="shared" si="105"/>
        <v>#REF!</v>
      </c>
      <c r="FO155" s="41" t="e">
        <f t="shared" si="101"/>
        <v>#REF!</v>
      </c>
      <c r="FP155" s="41" t="e">
        <f t="shared" si="101"/>
        <v>#REF!</v>
      </c>
      <c r="FQ155" s="41" t="e">
        <f t="shared" si="101"/>
        <v>#REF!</v>
      </c>
      <c r="FR155" s="41" t="e">
        <f t="shared" si="101"/>
        <v>#REF!</v>
      </c>
      <c r="FS155" s="41" t="e">
        <f t="shared" si="102"/>
        <v>#REF!</v>
      </c>
      <c r="FT155" s="41" t="e">
        <f t="shared" si="102"/>
        <v>#REF!</v>
      </c>
      <c r="FU155" s="41" t="e">
        <f t="shared" si="102"/>
        <v>#REF!</v>
      </c>
      <c r="FV155" s="41" t="e">
        <f t="shared" si="102"/>
        <v>#REF!</v>
      </c>
      <c r="FW155" s="41" t="e">
        <f t="shared" si="102"/>
        <v>#REF!</v>
      </c>
      <c r="FX155" s="41" t="e">
        <f t="shared" si="102"/>
        <v>#REF!</v>
      </c>
      <c r="FY155" s="41" t="e">
        <f t="shared" si="102"/>
        <v>#REF!</v>
      </c>
      <c r="FZ155" s="41" t="e">
        <f t="shared" si="102"/>
        <v>#REF!</v>
      </c>
      <c r="GA155" s="41" t="e">
        <f t="shared" si="102"/>
        <v>#REF!</v>
      </c>
      <c r="GB155" s="41" t="e">
        <f t="shared" si="102"/>
        <v>#REF!</v>
      </c>
      <c r="GC155" s="41" t="e">
        <f t="shared" si="102"/>
        <v>#REF!</v>
      </c>
      <c r="GD155" s="41" t="e">
        <f t="shared" si="102"/>
        <v>#REF!</v>
      </c>
      <c r="GE155" s="41" t="e">
        <f t="shared" si="102"/>
        <v>#REF!</v>
      </c>
      <c r="GF155" s="41" t="e">
        <f t="shared" si="102"/>
        <v>#REF!</v>
      </c>
      <c r="GG155" s="41" t="e">
        <f t="shared" si="102"/>
        <v>#REF!</v>
      </c>
      <c r="GH155" s="41" t="e">
        <f t="shared" si="102"/>
        <v>#REF!</v>
      </c>
      <c r="GI155" s="41" t="e">
        <f t="shared" si="107"/>
        <v>#REF!</v>
      </c>
      <c r="GJ155" s="41" t="e">
        <f t="shared" si="107"/>
        <v>#REF!</v>
      </c>
      <c r="GK155" s="41" t="e">
        <f t="shared" si="107"/>
        <v>#REF!</v>
      </c>
      <c r="GL155" s="41" t="e">
        <f t="shared" si="107"/>
        <v>#REF!</v>
      </c>
      <c r="GM155" s="41" t="e">
        <f t="shared" si="107"/>
        <v>#REF!</v>
      </c>
      <c r="GN155" s="41" t="e">
        <f t="shared" si="106"/>
        <v>#REF!</v>
      </c>
      <c r="GO155" s="41" t="e">
        <f t="shared" si="106"/>
        <v>#REF!</v>
      </c>
      <c r="GP155" s="41" t="e">
        <f t="shared" si="106"/>
        <v>#REF!</v>
      </c>
      <c r="GQ155" s="41" t="e">
        <f t="shared" si="106"/>
        <v>#REF!</v>
      </c>
      <c r="GR155" s="41" t="e">
        <f t="shared" si="106"/>
        <v>#REF!</v>
      </c>
      <c r="GS155" s="41" t="e">
        <f t="shared" si="99"/>
        <v>#REF!</v>
      </c>
      <c r="GT155" s="41" t="e">
        <f t="shared" si="99"/>
        <v>#REF!</v>
      </c>
      <c r="GU155" s="41" t="e">
        <f t="shared" si="99"/>
        <v>#REF!</v>
      </c>
      <c r="GV155" s="41" t="e">
        <f t="shared" ref="GV155:HD184" si="108">GU155</f>
        <v>#REF!</v>
      </c>
      <c r="GW155" s="41" t="e">
        <f t="shared" si="108"/>
        <v>#REF!</v>
      </c>
      <c r="GX155" s="41" t="e">
        <f t="shared" si="108"/>
        <v>#REF!</v>
      </c>
      <c r="GY155" s="41" t="e">
        <f t="shared" si="108"/>
        <v>#REF!</v>
      </c>
      <c r="GZ155" s="41" t="e">
        <f t="shared" si="108"/>
        <v>#REF!</v>
      </c>
      <c r="HA155" s="41" t="e">
        <f t="shared" si="108"/>
        <v>#REF!</v>
      </c>
      <c r="HB155" s="41" t="e">
        <f t="shared" si="96"/>
        <v>#REF!</v>
      </c>
      <c r="HC155" s="41" t="e">
        <f t="shared" si="96"/>
        <v>#REF!</v>
      </c>
      <c r="HD155" s="41" t="e">
        <f t="shared" si="96"/>
        <v>#REF!</v>
      </c>
      <c r="HE155" s="41" t="e">
        <f t="shared" si="96"/>
        <v>#REF!</v>
      </c>
      <c r="HF155" s="41" t="e">
        <f t="shared" si="96"/>
        <v>#REF!</v>
      </c>
      <c r="HG155" s="41" t="e">
        <f t="shared" si="96"/>
        <v>#REF!</v>
      </c>
      <c r="HH155" s="41" t="e">
        <f t="shared" si="91"/>
        <v>#REF!</v>
      </c>
      <c r="HI155" s="41" t="e">
        <f t="shared" si="91"/>
        <v>#REF!</v>
      </c>
      <c r="HJ155" s="41" t="e">
        <f t="shared" si="91"/>
        <v>#REF!</v>
      </c>
    </row>
    <row r="156" spans="1:218" ht="14.4" x14ac:dyDescent="0.3">
      <c r="A156" s="42">
        <v>153</v>
      </c>
      <c r="B156" s="43" t="e">
        <f>'CMM1 - AUX CALC'!$EX$67</f>
        <v>#REF!</v>
      </c>
      <c r="EY156" s="41" t="e">
        <f>$B156/(_xlfn.SINGLE(PrazoConcessao)*12-EY$3+1)</f>
        <v>#REF!</v>
      </c>
      <c r="EZ156" s="41" t="e">
        <f t="shared" si="104"/>
        <v>#REF!</v>
      </c>
      <c r="FA156" s="41" t="e">
        <f t="shared" si="104"/>
        <v>#REF!</v>
      </c>
      <c r="FB156" s="41" t="e">
        <f t="shared" si="104"/>
        <v>#REF!</v>
      </c>
      <c r="FC156" s="41" t="e">
        <f t="shared" si="104"/>
        <v>#REF!</v>
      </c>
      <c r="FD156" s="41" t="e">
        <f t="shared" si="104"/>
        <v>#REF!</v>
      </c>
      <c r="FE156" s="41" t="e">
        <f t="shared" si="104"/>
        <v>#REF!</v>
      </c>
      <c r="FF156" s="41" t="e">
        <f t="shared" si="104"/>
        <v>#REF!</v>
      </c>
      <c r="FG156" s="41" t="e">
        <f t="shared" si="104"/>
        <v>#REF!</v>
      </c>
      <c r="FH156" s="41" t="e">
        <f t="shared" si="104"/>
        <v>#REF!</v>
      </c>
      <c r="FI156" s="41" t="e">
        <f t="shared" si="105"/>
        <v>#REF!</v>
      </c>
      <c r="FJ156" s="41" t="e">
        <f t="shared" si="105"/>
        <v>#REF!</v>
      </c>
      <c r="FK156" s="41" t="e">
        <f t="shared" si="105"/>
        <v>#REF!</v>
      </c>
      <c r="FL156" s="41" t="e">
        <f t="shared" si="105"/>
        <v>#REF!</v>
      </c>
      <c r="FM156" s="41" t="e">
        <f t="shared" si="105"/>
        <v>#REF!</v>
      </c>
      <c r="FN156" s="41" t="e">
        <f t="shared" si="105"/>
        <v>#REF!</v>
      </c>
      <c r="FO156" s="41" t="e">
        <f t="shared" si="101"/>
        <v>#REF!</v>
      </c>
      <c r="FP156" s="41" t="e">
        <f t="shared" si="101"/>
        <v>#REF!</v>
      </c>
      <c r="FQ156" s="41" t="e">
        <f t="shared" si="101"/>
        <v>#REF!</v>
      </c>
      <c r="FR156" s="41" t="e">
        <f t="shared" si="101"/>
        <v>#REF!</v>
      </c>
      <c r="FS156" s="41" t="e">
        <f t="shared" si="102"/>
        <v>#REF!</v>
      </c>
      <c r="FT156" s="41" t="e">
        <f t="shared" si="102"/>
        <v>#REF!</v>
      </c>
      <c r="FU156" s="41" t="e">
        <f t="shared" si="102"/>
        <v>#REF!</v>
      </c>
      <c r="FV156" s="41" t="e">
        <f t="shared" si="102"/>
        <v>#REF!</v>
      </c>
      <c r="FW156" s="41" t="e">
        <f t="shared" si="102"/>
        <v>#REF!</v>
      </c>
      <c r="FX156" s="41" t="e">
        <f t="shared" si="102"/>
        <v>#REF!</v>
      </c>
      <c r="FY156" s="41" t="e">
        <f t="shared" si="102"/>
        <v>#REF!</v>
      </c>
      <c r="FZ156" s="41" t="e">
        <f t="shared" si="102"/>
        <v>#REF!</v>
      </c>
      <c r="GA156" s="41" t="e">
        <f t="shared" si="102"/>
        <v>#REF!</v>
      </c>
      <c r="GB156" s="41" t="e">
        <f t="shared" si="102"/>
        <v>#REF!</v>
      </c>
      <c r="GC156" s="41" t="e">
        <f t="shared" si="102"/>
        <v>#REF!</v>
      </c>
      <c r="GD156" s="41" t="e">
        <f t="shared" si="102"/>
        <v>#REF!</v>
      </c>
      <c r="GE156" s="41" t="e">
        <f t="shared" si="102"/>
        <v>#REF!</v>
      </c>
      <c r="GF156" s="41" t="e">
        <f t="shared" si="102"/>
        <v>#REF!</v>
      </c>
      <c r="GG156" s="41" t="e">
        <f t="shared" si="102"/>
        <v>#REF!</v>
      </c>
      <c r="GH156" s="41" t="e">
        <f t="shared" si="102"/>
        <v>#REF!</v>
      </c>
      <c r="GI156" s="41" t="e">
        <f t="shared" si="107"/>
        <v>#REF!</v>
      </c>
      <c r="GJ156" s="41" t="e">
        <f t="shared" si="107"/>
        <v>#REF!</v>
      </c>
      <c r="GK156" s="41" t="e">
        <f t="shared" si="107"/>
        <v>#REF!</v>
      </c>
      <c r="GL156" s="41" t="e">
        <f t="shared" si="107"/>
        <v>#REF!</v>
      </c>
      <c r="GM156" s="41" t="e">
        <f t="shared" si="107"/>
        <v>#REF!</v>
      </c>
      <c r="GN156" s="41" t="e">
        <f t="shared" si="106"/>
        <v>#REF!</v>
      </c>
      <c r="GO156" s="41" t="e">
        <f t="shared" si="106"/>
        <v>#REF!</v>
      </c>
      <c r="GP156" s="41" t="e">
        <f t="shared" si="106"/>
        <v>#REF!</v>
      </c>
      <c r="GQ156" s="41" t="e">
        <f t="shared" si="106"/>
        <v>#REF!</v>
      </c>
      <c r="GR156" s="41" t="e">
        <f t="shared" si="106"/>
        <v>#REF!</v>
      </c>
      <c r="GS156" s="41" t="e">
        <f t="shared" si="106"/>
        <v>#REF!</v>
      </c>
      <c r="GT156" s="41" t="e">
        <f t="shared" si="106"/>
        <v>#REF!</v>
      </c>
      <c r="GU156" s="41" t="e">
        <f t="shared" si="106"/>
        <v>#REF!</v>
      </c>
      <c r="GV156" s="41" t="e">
        <f t="shared" si="108"/>
        <v>#REF!</v>
      </c>
      <c r="GW156" s="41" t="e">
        <f t="shared" si="108"/>
        <v>#REF!</v>
      </c>
      <c r="GX156" s="41" t="e">
        <f t="shared" si="108"/>
        <v>#REF!</v>
      </c>
      <c r="GY156" s="41" t="e">
        <f t="shared" si="108"/>
        <v>#REF!</v>
      </c>
      <c r="GZ156" s="41" t="e">
        <f t="shared" si="108"/>
        <v>#REF!</v>
      </c>
      <c r="HA156" s="41" t="e">
        <f t="shared" si="108"/>
        <v>#REF!</v>
      </c>
      <c r="HB156" s="41" t="e">
        <f t="shared" si="96"/>
        <v>#REF!</v>
      </c>
      <c r="HC156" s="41" t="e">
        <f t="shared" si="96"/>
        <v>#REF!</v>
      </c>
      <c r="HD156" s="41" t="e">
        <f t="shared" si="96"/>
        <v>#REF!</v>
      </c>
      <c r="HE156" s="41" t="e">
        <f t="shared" si="96"/>
        <v>#REF!</v>
      </c>
      <c r="HF156" s="41" t="e">
        <f t="shared" si="96"/>
        <v>#REF!</v>
      </c>
      <c r="HG156" s="41" t="e">
        <f t="shared" si="96"/>
        <v>#REF!</v>
      </c>
      <c r="HH156" s="41" t="e">
        <f t="shared" si="91"/>
        <v>#REF!</v>
      </c>
      <c r="HI156" s="41" t="e">
        <f t="shared" si="91"/>
        <v>#REF!</v>
      </c>
      <c r="HJ156" s="41" t="e">
        <f t="shared" si="91"/>
        <v>#REF!</v>
      </c>
    </row>
    <row r="157" spans="1:218" ht="14.4" x14ac:dyDescent="0.3">
      <c r="A157" s="42">
        <v>154</v>
      </c>
      <c r="B157" s="43" t="e">
        <f>'CMM1 - AUX CALC'!$EY$67</f>
        <v>#REF!</v>
      </c>
      <c r="EZ157" s="41" t="e">
        <f>$B157/(_xlfn.SINGLE(PrazoConcessao)*12-EZ$3+1)</f>
        <v>#REF!</v>
      </c>
      <c r="FA157" s="41" t="e">
        <f t="shared" si="104"/>
        <v>#REF!</v>
      </c>
      <c r="FB157" s="41" t="e">
        <f t="shared" si="104"/>
        <v>#REF!</v>
      </c>
      <c r="FC157" s="41" t="e">
        <f t="shared" si="104"/>
        <v>#REF!</v>
      </c>
      <c r="FD157" s="41" t="e">
        <f t="shared" si="104"/>
        <v>#REF!</v>
      </c>
      <c r="FE157" s="41" t="e">
        <f t="shared" si="104"/>
        <v>#REF!</v>
      </c>
      <c r="FF157" s="41" t="e">
        <f t="shared" si="104"/>
        <v>#REF!</v>
      </c>
      <c r="FG157" s="41" t="e">
        <f t="shared" si="104"/>
        <v>#REF!</v>
      </c>
      <c r="FH157" s="41" t="e">
        <f t="shared" si="104"/>
        <v>#REF!</v>
      </c>
      <c r="FI157" s="41" t="e">
        <f t="shared" si="105"/>
        <v>#REF!</v>
      </c>
      <c r="FJ157" s="41" t="e">
        <f t="shared" si="105"/>
        <v>#REF!</v>
      </c>
      <c r="FK157" s="41" t="e">
        <f t="shared" si="105"/>
        <v>#REF!</v>
      </c>
      <c r="FL157" s="41" t="e">
        <f t="shared" si="105"/>
        <v>#REF!</v>
      </c>
      <c r="FM157" s="41" t="e">
        <f t="shared" si="105"/>
        <v>#REF!</v>
      </c>
      <c r="FN157" s="41" t="e">
        <f t="shared" si="105"/>
        <v>#REF!</v>
      </c>
      <c r="FO157" s="41" t="e">
        <f t="shared" si="101"/>
        <v>#REF!</v>
      </c>
      <c r="FP157" s="41" t="e">
        <f t="shared" si="101"/>
        <v>#REF!</v>
      </c>
      <c r="FQ157" s="41" t="e">
        <f t="shared" si="101"/>
        <v>#REF!</v>
      </c>
      <c r="FR157" s="41" t="e">
        <f t="shared" si="101"/>
        <v>#REF!</v>
      </c>
      <c r="FS157" s="41" t="e">
        <f t="shared" si="102"/>
        <v>#REF!</v>
      </c>
      <c r="FT157" s="41" t="e">
        <f t="shared" si="102"/>
        <v>#REF!</v>
      </c>
      <c r="FU157" s="41" t="e">
        <f t="shared" si="102"/>
        <v>#REF!</v>
      </c>
      <c r="FV157" s="41" t="e">
        <f t="shared" si="102"/>
        <v>#REF!</v>
      </c>
      <c r="FW157" s="41" t="e">
        <f t="shared" si="102"/>
        <v>#REF!</v>
      </c>
      <c r="FX157" s="41" t="e">
        <f t="shared" si="102"/>
        <v>#REF!</v>
      </c>
      <c r="FY157" s="41" t="e">
        <f t="shared" si="102"/>
        <v>#REF!</v>
      </c>
      <c r="FZ157" s="41" t="e">
        <f t="shared" si="102"/>
        <v>#REF!</v>
      </c>
      <c r="GA157" s="41" t="e">
        <f t="shared" si="102"/>
        <v>#REF!</v>
      </c>
      <c r="GB157" s="41" t="e">
        <f t="shared" si="102"/>
        <v>#REF!</v>
      </c>
      <c r="GC157" s="41" t="e">
        <f t="shared" si="102"/>
        <v>#REF!</v>
      </c>
      <c r="GD157" s="41" t="e">
        <f t="shared" si="102"/>
        <v>#REF!</v>
      </c>
      <c r="GE157" s="41" t="e">
        <f t="shared" si="102"/>
        <v>#REF!</v>
      </c>
      <c r="GF157" s="41" t="e">
        <f t="shared" si="102"/>
        <v>#REF!</v>
      </c>
      <c r="GG157" s="41" t="e">
        <f t="shared" si="102"/>
        <v>#REF!</v>
      </c>
      <c r="GH157" s="41" t="e">
        <f t="shared" si="102"/>
        <v>#REF!</v>
      </c>
      <c r="GI157" s="41" t="e">
        <f t="shared" si="107"/>
        <v>#REF!</v>
      </c>
      <c r="GJ157" s="41" t="e">
        <f t="shared" si="107"/>
        <v>#REF!</v>
      </c>
      <c r="GK157" s="41" t="e">
        <f t="shared" si="107"/>
        <v>#REF!</v>
      </c>
      <c r="GL157" s="41" t="e">
        <f t="shared" si="107"/>
        <v>#REF!</v>
      </c>
      <c r="GM157" s="41" t="e">
        <f t="shared" si="107"/>
        <v>#REF!</v>
      </c>
      <c r="GN157" s="41" t="e">
        <f t="shared" si="106"/>
        <v>#REF!</v>
      </c>
      <c r="GO157" s="41" t="e">
        <f t="shared" si="106"/>
        <v>#REF!</v>
      </c>
      <c r="GP157" s="41" t="e">
        <f t="shared" si="106"/>
        <v>#REF!</v>
      </c>
      <c r="GQ157" s="41" t="e">
        <f t="shared" si="106"/>
        <v>#REF!</v>
      </c>
      <c r="GR157" s="41" t="e">
        <f t="shared" si="106"/>
        <v>#REF!</v>
      </c>
      <c r="GS157" s="41" t="e">
        <f t="shared" si="106"/>
        <v>#REF!</v>
      </c>
      <c r="GT157" s="41" t="e">
        <f t="shared" si="106"/>
        <v>#REF!</v>
      </c>
      <c r="GU157" s="41" t="e">
        <f t="shared" si="106"/>
        <v>#REF!</v>
      </c>
      <c r="GV157" s="41" t="e">
        <f t="shared" si="108"/>
        <v>#REF!</v>
      </c>
      <c r="GW157" s="41" t="e">
        <f t="shared" si="108"/>
        <v>#REF!</v>
      </c>
      <c r="GX157" s="41" t="e">
        <f t="shared" si="108"/>
        <v>#REF!</v>
      </c>
      <c r="GY157" s="41" t="e">
        <f t="shared" si="108"/>
        <v>#REF!</v>
      </c>
      <c r="GZ157" s="41" t="e">
        <f t="shared" si="108"/>
        <v>#REF!</v>
      </c>
      <c r="HA157" s="41" t="e">
        <f t="shared" si="108"/>
        <v>#REF!</v>
      </c>
      <c r="HB157" s="41" t="e">
        <f t="shared" si="96"/>
        <v>#REF!</v>
      </c>
      <c r="HC157" s="41" t="e">
        <f t="shared" si="96"/>
        <v>#REF!</v>
      </c>
      <c r="HD157" s="41" t="e">
        <f t="shared" si="96"/>
        <v>#REF!</v>
      </c>
      <c r="HE157" s="41" t="e">
        <f t="shared" ref="HE157:HJ205" si="109">HD157</f>
        <v>#REF!</v>
      </c>
      <c r="HF157" s="41" t="e">
        <f t="shared" si="109"/>
        <v>#REF!</v>
      </c>
      <c r="HG157" s="41" t="e">
        <f t="shared" si="109"/>
        <v>#REF!</v>
      </c>
      <c r="HH157" s="41" t="e">
        <f t="shared" si="91"/>
        <v>#REF!</v>
      </c>
      <c r="HI157" s="41" t="e">
        <f t="shared" si="91"/>
        <v>#REF!</v>
      </c>
      <c r="HJ157" s="41" t="e">
        <f t="shared" si="91"/>
        <v>#REF!</v>
      </c>
    </row>
    <row r="158" spans="1:218" ht="14.4" x14ac:dyDescent="0.3">
      <c r="A158" s="42">
        <v>155</v>
      </c>
      <c r="B158" s="43" t="e">
        <f>'CMM1 - AUX CALC'!$EZ$67</f>
        <v>#REF!</v>
      </c>
      <c r="FA158" s="41" t="e">
        <f>$B158/(_xlfn.SINGLE(PrazoConcessao)*12-FA$3+1)</f>
        <v>#REF!</v>
      </c>
      <c r="FB158" s="41" t="e">
        <f t="shared" si="104"/>
        <v>#REF!</v>
      </c>
      <c r="FC158" s="41" t="e">
        <f t="shared" si="104"/>
        <v>#REF!</v>
      </c>
      <c r="FD158" s="41" t="e">
        <f t="shared" si="104"/>
        <v>#REF!</v>
      </c>
      <c r="FE158" s="41" t="e">
        <f t="shared" si="104"/>
        <v>#REF!</v>
      </c>
      <c r="FF158" s="41" t="e">
        <f t="shared" si="104"/>
        <v>#REF!</v>
      </c>
      <c r="FG158" s="41" t="e">
        <f t="shared" si="104"/>
        <v>#REF!</v>
      </c>
      <c r="FH158" s="41" t="e">
        <f t="shared" si="104"/>
        <v>#REF!</v>
      </c>
      <c r="FI158" s="41" t="e">
        <f t="shared" si="105"/>
        <v>#REF!</v>
      </c>
      <c r="FJ158" s="41" t="e">
        <f t="shared" si="105"/>
        <v>#REF!</v>
      </c>
      <c r="FK158" s="41" t="e">
        <f t="shared" si="105"/>
        <v>#REF!</v>
      </c>
      <c r="FL158" s="41" t="e">
        <f t="shared" si="105"/>
        <v>#REF!</v>
      </c>
      <c r="FM158" s="41" t="e">
        <f t="shared" si="105"/>
        <v>#REF!</v>
      </c>
      <c r="FN158" s="41" t="e">
        <f t="shared" si="105"/>
        <v>#REF!</v>
      </c>
      <c r="FO158" s="41" t="e">
        <f t="shared" si="101"/>
        <v>#REF!</v>
      </c>
      <c r="FP158" s="41" t="e">
        <f t="shared" si="101"/>
        <v>#REF!</v>
      </c>
      <c r="FQ158" s="41" t="e">
        <f t="shared" si="101"/>
        <v>#REF!</v>
      </c>
      <c r="FR158" s="41" t="e">
        <f t="shared" si="101"/>
        <v>#REF!</v>
      </c>
      <c r="FS158" s="41" t="e">
        <f t="shared" si="102"/>
        <v>#REF!</v>
      </c>
      <c r="FT158" s="41" t="e">
        <f t="shared" si="102"/>
        <v>#REF!</v>
      </c>
      <c r="FU158" s="41" t="e">
        <f t="shared" si="102"/>
        <v>#REF!</v>
      </c>
      <c r="FV158" s="41" t="e">
        <f t="shared" si="102"/>
        <v>#REF!</v>
      </c>
      <c r="FW158" s="41" t="e">
        <f t="shared" si="102"/>
        <v>#REF!</v>
      </c>
      <c r="FX158" s="41" t="e">
        <f t="shared" si="102"/>
        <v>#REF!</v>
      </c>
      <c r="FY158" s="41" t="e">
        <f t="shared" si="102"/>
        <v>#REF!</v>
      </c>
      <c r="FZ158" s="41" t="e">
        <f t="shared" si="102"/>
        <v>#REF!</v>
      </c>
      <c r="GA158" s="41" t="e">
        <f t="shared" si="102"/>
        <v>#REF!</v>
      </c>
      <c r="GB158" s="41" t="e">
        <f t="shared" si="102"/>
        <v>#REF!</v>
      </c>
      <c r="GC158" s="41" t="e">
        <f t="shared" si="102"/>
        <v>#REF!</v>
      </c>
      <c r="GD158" s="41" t="e">
        <f t="shared" si="102"/>
        <v>#REF!</v>
      </c>
      <c r="GE158" s="41" t="e">
        <f t="shared" si="102"/>
        <v>#REF!</v>
      </c>
      <c r="GF158" s="41" t="e">
        <f t="shared" si="102"/>
        <v>#REF!</v>
      </c>
      <c r="GG158" s="41" t="e">
        <f t="shared" si="102"/>
        <v>#REF!</v>
      </c>
      <c r="GH158" s="41" t="e">
        <f t="shared" si="102"/>
        <v>#REF!</v>
      </c>
      <c r="GI158" s="41" t="e">
        <f t="shared" si="107"/>
        <v>#REF!</v>
      </c>
      <c r="GJ158" s="41" t="e">
        <f t="shared" si="107"/>
        <v>#REF!</v>
      </c>
      <c r="GK158" s="41" t="e">
        <f t="shared" si="107"/>
        <v>#REF!</v>
      </c>
      <c r="GL158" s="41" t="e">
        <f t="shared" si="107"/>
        <v>#REF!</v>
      </c>
      <c r="GM158" s="41" t="e">
        <f t="shared" si="107"/>
        <v>#REF!</v>
      </c>
      <c r="GN158" s="41" t="e">
        <f t="shared" si="106"/>
        <v>#REF!</v>
      </c>
      <c r="GO158" s="41" t="e">
        <f t="shared" si="106"/>
        <v>#REF!</v>
      </c>
      <c r="GP158" s="41" t="e">
        <f t="shared" si="106"/>
        <v>#REF!</v>
      </c>
      <c r="GQ158" s="41" t="e">
        <f t="shared" si="106"/>
        <v>#REF!</v>
      </c>
      <c r="GR158" s="41" t="e">
        <f t="shared" si="106"/>
        <v>#REF!</v>
      </c>
      <c r="GS158" s="41" t="e">
        <f t="shared" si="106"/>
        <v>#REF!</v>
      </c>
      <c r="GT158" s="41" t="e">
        <f t="shared" si="106"/>
        <v>#REF!</v>
      </c>
      <c r="GU158" s="41" t="e">
        <f t="shared" si="106"/>
        <v>#REF!</v>
      </c>
      <c r="GV158" s="41" t="e">
        <f t="shared" si="108"/>
        <v>#REF!</v>
      </c>
      <c r="GW158" s="41" t="e">
        <f t="shared" si="108"/>
        <v>#REF!</v>
      </c>
      <c r="GX158" s="41" t="e">
        <f t="shared" si="108"/>
        <v>#REF!</v>
      </c>
      <c r="GY158" s="41" t="e">
        <f t="shared" si="108"/>
        <v>#REF!</v>
      </c>
      <c r="GZ158" s="41" t="e">
        <f t="shared" si="108"/>
        <v>#REF!</v>
      </c>
      <c r="HA158" s="41" t="e">
        <f t="shared" si="108"/>
        <v>#REF!</v>
      </c>
      <c r="HB158" s="41" t="e">
        <f t="shared" si="108"/>
        <v>#REF!</v>
      </c>
      <c r="HC158" s="41" t="e">
        <f t="shared" si="108"/>
        <v>#REF!</v>
      </c>
      <c r="HD158" s="41" t="e">
        <f t="shared" si="108"/>
        <v>#REF!</v>
      </c>
      <c r="HE158" s="41" t="e">
        <f t="shared" si="109"/>
        <v>#REF!</v>
      </c>
      <c r="HF158" s="41" t="e">
        <f t="shared" si="109"/>
        <v>#REF!</v>
      </c>
      <c r="HG158" s="41" t="e">
        <f t="shared" si="109"/>
        <v>#REF!</v>
      </c>
      <c r="HH158" s="41" t="e">
        <f t="shared" si="91"/>
        <v>#REF!</v>
      </c>
      <c r="HI158" s="41" t="e">
        <f t="shared" si="91"/>
        <v>#REF!</v>
      </c>
      <c r="HJ158" s="41" t="e">
        <f t="shared" si="91"/>
        <v>#REF!</v>
      </c>
    </row>
    <row r="159" spans="1:218" ht="14.4" x14ac:dyDescent="0.3">
      <c r="A159" s="42">
        <v>156</v>
      </c>
      <c r="B159" s="43" t="e">
        <f>'CMM1 - AUX CALC'!$FA$67</f>
        <v>#REF!</v>
      </c>
      <c r="FB159" s="41" t="e">
        <f>$B159/(_xlfn.SINGLE(PrazoConcessao)*12-FB$3+1)</f>
        <v>#REF!</v>
      </c>
      <c r="FC159" s="41" t="e">
        <f t="shared" si="104"/>
        <v>#REF!</v>
      </c>
      <c r="FD159" s="41" t="e">
        <f t="shared" si="104"/>
        <v>#REF!</v>
      </c>
      <c r="FE159" s="41" t="e">
        <f t="shared" si="104"/>
        <v>#REF!</v>
      </c>
      <c r="FF159" s="41" t="e">
        <f t="shared" si="104"/>
        <v>#REF!</v>
      </c>
      <c r="FG159" s="41" t="e">
        <f t="shared" si="104"/>
        <v>#REF!</v>
      </c>
      <c r="FH159" s="41" t="e">
        <f t="shared" si="104"/>
        <v>#REF!</v>
      </c>
      <c r="FI159" s="41" t="e">
        <f t="shared" si="105"/>
        <v>#REF!</v>
      </c>
      <c r="FJ159" s="41" t="e">
        <f t="shared" si="105"/>
        <v>#REF!</v>
      </c>
      <c r="FK159" s="41" t="e">
        <f t="shared" si="105"/>
        <v>#REF!</v>
      </c>
      <c r="FL159" s="41" t="e">
        <f t="shared" si="105"/>
        <v>#REF!</v>
      </c>
      <c r="FM159" s="41" t="e">
        <f t="shared" si="105"/>
        <v>#REF!</v>
      </c>
      <c r="FN159" s="41" t="e">
        <f t="shared" si="105"/>
        <v>#REF!</v>
      </c>
      <c r="FO159" s="41" t="e">
        <f t="shared" si="101"/>
        <v>#REF!</v>
      </c>
      <c r="FP159" s="41" t="e">
        <f t="shared" si="101"/>
        <v>#REF!</v>
      </c>
      <c r="FQ159" s="41" t="e">
        <f t="shared" si="101"/>
        <v>#REF!</v>
      </c>
      <c r="FR159" s="41" t="e">
        <f t="shared" si="101"/>
        <v>#REF!</v>
      </c>
      <c r="FS159" s="41" t="e">
        <f t="shared" si="102"/>
        <v>#REF!</v>
      </c>
      <c r="FT159" s="41" t="e">
        <f t="shared" si="102"/>
        <v>#REF!</v>
      </c>
      <c r="FU159" s="41" t="e">
        <f t="shared" si="102"/>
        <v>#REF!</v>
      </c>
      <c r="FV159" s="41" t="e">
        <f t="shared" si="102"/>
        <v>#REF!</v>
      </c>
      <c r="FW159" s="41" t="e">
        <f t="shared" si="102"/>
        <v>#REF!</v>
      </c>
      <c r="FX159" s="41" t="e">
        <f t="shared" si="102"/>
        <v>#REF!</v>
      </c>
      <c r="FY159" s="41" t="e">
        <f t="shared" si="102"/>
        <v>#REF!</v>
      </c>
      <c r="FZ159" s="41" t="e">
        <f t="shared" si="102"/>
        <v>#REF!</v>
      </c>
      <c r="GA159" s="41" t="e">
        <f t="shared" si="102"/>
        <v>#REF!</v>
      </c>
      <c r="GB159" s="41" t="e">
        <f t="shared" si="102"/>
        <v>#REF!</v>
      </c>
      <c r="GC159" s="41" t="e">
        <f t="shared" si="102"/>
        <v>#REF!</v>
      </c>
      <c r="GD159" s="41" t="e">
        <f t="shared" si="102"/>
        <v>#REF!</v>
      </c>
      <c r="GE159" s="41" t="e">
        <f t="shared" si="102"/>
        <v>#REF!</v>
      </c>
      <c r="GF159" s="41" t="e">
        <f t="shared" si="102"/>
        <v>#REF!</v>
      </c>
      <c r="GG159" s="41" t="e">
        <f t="shared" si="102"/>
        <v>#REF!</v>
      </c>
      <c r="GH159" s="41" t="e">
        <f t="shared" si="102"/>
        <v>#REF!</v>
      </c>
      <c r="GI159" s="41" t="e">
        <f t="shared" si="107"/>
        <v>#REF!</v>
      </c>
      <c r="GJ159" s="41" t="e">
        <f t="shared" si="107"/>
        <v>#REF!</v>
      </c>
      <c r="GK159" s="41" t="e">
        <f t="shared" si="107"/>
        <v>#REF!</v>
      </c>
      <c r="GL159" s="41" t="e">
        <f t="shared" si="107"/>
        <v>#REF!</v>
      </c>
      <c r="GM159" s="41" t="e">
        <f t="shared" si="107"/>
        <v>#REF!</v>
      </c>
      <c r="GN159" s="41" t="e">
        <f t="shared" si="106"/>
        <v>#REF!</v>
      </c>
      <c r="GO159" s="41" t="e">
        <f t="shared" si="106"/>
        <v>#REF!</v>
      </c>
      <c r="GP159" s="41" t="e">
        <f t="shared" si="106"/>
        <v>#REF!</v>
      </c>
      <c r="GQ159" s="41" t="e">
        <f t="shared" si="106"/>
        <v>#REF!</v>
      </c>
      <c r="GR159" s="41" t="e">
        <f t="shared" si="106"/>
        <v>#REF!</v>
      </c>
      <c r="GS159" s="41" t="e">
        <f t="shared" si="106"/>
        <v>#REF!</v>
      </c>
      <c r="GT159" s="41" t="e">
        <f t="shared" si="106"/>
        <v>#REF!</v>
      </c>
      <c r="GU159" s="41" t="e">
        <f t="shared" si="106"/>
        <v>#REF!</v>
      </c>
      <c r="GV159" s="41" t="e">
        <f t="shared" si="108"/>
        <v>#REF!</v>
      </c>
      <c r="GW159" s="41" t="e">
        <f t="shared" si="108"/>
        <v>#REF!</v>
      </c>
      <c r="GX159" s="41" t="e">
        <f t="shared" si="108"/>
        <v>#REF!</v>
      </c>
      <c r="GY159" s="41" t="e">
        <f t="shared" si="108"/>
        <v>#REF!</v>
      </c>
      <c r="GZ159" s="41" t="e">
        <f t="shared" si="108"/>
        <v>#REF!</v>
      </c>
      <c r="HA159" s="41" t="e">
        <f t="shared" si="108"/>
        <v>#REF!</v>
      </c>
      <c r="HB159" s="41" t="e">
        <f t="shared" si="108"/>
        <v>#REF!</v>
      </c>
      <c r="HC159" s="41" t="e">
        <f t="shared" si="108"/>
        <v>#REF!</v>
      </c>
      <c r="HD159" s="41" t="e">
        <f t="shared" si="108"/>
        <v>#REF!</v>
      </c>
      <c r="HE159" s="41" t="e">
        <f t="shared" si="109"/>
        <v>#REF!</v>
      </c>
      <c r="HF159" s="41" t="e">
        <f t="shared" si="109"/>
        <v>#REF!</v>
      </c>
      <c r="HG159" s="41" t="e">
        <f t="shared" si="109"/>
        <v>#REF!</v>
      </c>
      <c r="HH159" s="41" t="e">
        <f t="shared" si="91"/>
        <v>#REF!</v>
      </c>
      <c r="HI159" s="41" t="e">
        <f t="shared" si="91"/>
        <v>#REF!</v>
      </c>
      <c r="HJ159" s="41" t="e">
        <f t="shared" si="91"/>
        <v>#REF!</v>
      </c>
    </row>
    <row r="160" spans="1:218" ht="14.4" x14ac:dyDescent="0.3">
      <c r="A160" s="42">
        <v>157</v>
      </c>
      <c r="B160" s="43" t="e">
        <f>'CMM1 - AUX CALC'!$FB$67</f>
        <v>#REF!</v>
      </c>
      <c r="FC160" s="41" t="e">
        <f>$B160/(_xlfn.SINGLE(PrazoConcessao)*12-FC$3+1)</f>
        <v>#REF!</v>
      </c>
      <c r="FD160" s="41" t="e">
        <f t="shared" si="104"/>
        <v>#REF!</v>
      </c>
      <c r="FE160" s="41" t="e">
        <f t="shared" si="104"/>
        <v>#REF!</v>
      </c>
      <c r="FF160" s="41" t="e">
        <f t="shared" si="104"/>
        <v>#REF!</v>
      </c>
      <c r="FG160" s="41" t="e">
        <f t="shared" si="104"/>
        <v>#REF!</v>
      </c>
      <c r="FH160" s="41" t="e">
        <f t="shared" si="104"/>
        <v>#REF!</v>
      </c>
      <c r="FI160" s="41" t="e">
        <f t="shared" si="105"/>
        <v>#REF!</v>
      </c>
      <c r="FJ160" s="41" t="e">
        <f t="shared" si="105"/>
        <v>#REF!</v>
      </c>
      <c r="FK160" s="41" t="e">
        <f t="shared" si="105"/>
        <v>#REF!</v>
      </c>
      <c r="FL160" s="41" t="e">
        <f t="shared" si="105"/>
        <v>#REF!</v>
      </c>
      <c r="FM160" s="41" t="e">
        <f t="shared" si="105"/>
        <v>#REF!</v>
      </c>
      <c r="FN160" s="41" t="e">
        <f t="shared" si="105"/>
        <v>#REF!</v>
      </c>
      <c r="FO160" s="41" t="e">
        <f t="shared" si="101"/>
        <v>#REF!</v>
      </c>
      <c r="FP160" s="41" t="e">
        <f t="shared" si="101"/>
        <v>#REF!</v>
      </c>
      <c r="FQ160" s="41" t="e">
        <f t="shared" si="101"/>
        <v>#REF!</v>
      </c>
      <c r="FR160" s="41" t="e">
        <f t="shared" si="101"/>
        <v>#REF!</v>
      </c>
      <c r="FS160" s="41" t="e">
        <f t="shared" si="102"/>
        <v>#REF!</v>
      </c>
      <c r="FT160" s="41" t="e">
        <f t="shared" si="102"/>
        <v>#REF!</v>
      </c>
      <c r="FU160" s="41" t="e">
        <f t="shared" si="102"/>
        <v>#REF!</v>
      </c>
      <c r="FV160" s="41" t="e">
        <f t="shared" si="102"/>
        <v>#REF!</v>
      </c>
      <c r="FW160" s="41" t="e">
        <f t="shared" si="102"/>
        <v>#REF!</v>
      </c>
      <c r="FX160" s="41" t="e">
        <f t="shared" si="102"/>
        <v>#REF!</v>
      </c>
      <c r="FY160" s="41" t="e">
        <f t="shared" si="102"/>
        <v>#REF!</v>
      </c>
      <c r="FZ160" s="41" t="e">
        <f t="shared" si="102"/>
        <v>#REF!</v>
      </c>
      <c r="GA160" s="41" t="e">
        <f t="shared" si="102"/>
        <v>#REF!</v>
      </c>
      <c r="GB160" s="41" t="e">
        <f t="shared" si="102"/>
        <v>#REF!</v>
      </c>
      <c r="GC160" s="41" t="e">
        <f t="shared" si="102"/>
        <v>#REF!</v>
      </c>
      <c r="GD160" s="41" t="e">
        <f t="shared" si="102"/>
        <v>#REF!</v>
      </c>
      <c r="GE160" s="41" t="e">
        <f t="shared" si="102"/>
        <v>#REF!</v>
      </c>
      <c r="GF160" s="41" t="e">
        <f t="shared" si="102"/>
        <v>#REF!</v>
      </c>
      <c r="GG160" s="41" t="e">
        <f t="shared" si="102"/>
        <v>#REF!</v>
      </c>
      <c r="GH160" s="41" t="e">
        <f t="shared" si="102"/>
        <v>#REF!</v>
      </c>
      <c r="GI160" s="41" t="e">
        <f t="shared" si="107"/>
        <v>#REF!</v>
      </c>
      <c r="GJ160" s="41" t="e">
        <f t="shared" si="107"/>
        <v>#REF!</v>
      </c>
      <c r="GK160" s="41" t="e">
        <f t="shared" si="107"/>
        <v>#REF!</v>
      </c>
      <c r="GL160" s="41" t="e">
        <f t="shared" si="107"/>
        <v>#REF!</v>
      </c>
      <c r="GM160" s="41" t="e">
        <f t="shared" si="107"/>
        <v>#REF!</v>
      </c>
      <c r="GN160" s="41" t="e">
        <f t="shared" si="106"/>
        <v>#REF!</v>
      </c>
      <c r="GO160" s="41" t="e">
        <f t="shared" si="106"/>
        <v>#REF!</v>
      </c>
      <c r="GP160" s="41" t="e">
        <f t="shared" si="106"/>
        <v>#REF!</v>
      </c>
      <c r="GQ160" s="41" t="e">
        <f t="shared" si="106"/>
        <v>#REF!</v>
      </c>
      <c r="GR160" s="41" t="e">
        <f t="shared" si="106"/>
        <v>#REF!</v>
      </c>
      <c r="GS160" s="41" t="e">
        <f t="shared" si="106"/>
        <v>#REF!</v>
      </c>
      <c r="GT160" s="41" t="e">
        <f t="shared" si="106"/>
        <v>#REF!</v>
      </c>
      <c r="GU160" s="41" t="e">
        <f t="shared" si="106"/>
        <v>#REF!</v>
      </c>
      <c r="GV160" s="41" t="e">
        <f t="shared" si="108"/>
        <v>#REF!</v>
      </c>
      <c r="GW160" s="41" t="e">
        <f t="shared" si="108"/>
        <v>#REF!</v>
      </c>
      <c r="GX160" s="41" t="e">
        <f t="shared" si="108"/>
        <v>#REF!</v>
      </c>
      <c r="GY160" s="41" t="e">
        <f t="shared" si="108"/>
        <v>#REF!</v>
      </c>
      <c r="GZ160" s="41" t="e">
        <f t="shared" si="108"/>
        <v>#REF!</v>
      </c>
      <c r="HA160" s="41" t="e">
        <f t="shared" si="108"/>
        <v>#REF!</v>
      </c>
      <c r="HB160" s="41" t="e">
        <f t="shared" si="108"/>
        <v>#REF!</v>
      </c>
      <c r="HC160" s="41" t="e">
        <f t="shared" si="108"/>
        <v>#REF!</v>
      </c>
      <c r="HD160" s="41" t="e">
        <f t="shared" si="108"/>
        <v>#REF!</v>
      </c>
      <c r="HE160" s="41" t="e">
        <f t="shared" si="109"/>
        <v>#REF!</v>
      </c>
      <c r="HF160" s="41" t="e">
        <f t="shared" si="109"/>
        <v>#REF!</v>
      </c>
      <c r="HG160" s="41" t="e">
        <f t="shared" si="109"/>
        <v>#REF!</v>
      </c>
      <c r="HH160" s="41" t="e">
        <f t="shared" si="91"/>
        <v>#REF!</v>
      </c>
      <c r="HI160" s="41" t="e">
        <f t="shared" si="91"/>
        <v>#REF!</v>
      </c>
      <c r="HJ160" s="41" t="e">
        <f t="shared" si="91"/>
        <v>#REF!</v>
      </c>
    </row>
    <row r="161" spans="1:218" ht="14.4" x14ac:dyDescent="0.3">
      <c r="A161" s="42">
        <v>158</v>
      </c>
      <c r="B161" s="43" t="e">
        <f>'CMM1 - AUX CALC'!$FC$67</f>
        <v>#REF!</v>
      </c>
      <c r="FD161" s="41" t="e">
        <f>$B161/(_xlfn.SINGLE(PrazoConcessao)*12-FD$3+1)</f>
        <v>#REF!</v>
      </c>
      <c r="FE161" s="41" t="e">
        <f t="shared" si="104"/>
        <v>#REF!</v>
      </c>
      <c r="FF161" s="41" t="e">
        <f t="shared" si="104"/>
        <v>#REF!</v>
      </c>
      <c r="FG161" s="41" t="e">
        <f t="shared" si="104"/>
        <v>#REF!</v>
      </c>
      <c r="FH161" s="41" t="e">
        <f t="shared" si="104"/>
        <v>#REF!</v>
      </c>
      <c r="FI161" s="41" t="e">
        <f t="shared" si="105"/>
        <v>#REF!</v>
      </c>
      <c r="FJ161" s="41" t="e">
        <f t="shared" si="105"/>
        <v>#REF!</v>
      </c>
      <c r="FK161" s="41" t="e">
        <f t="shared" si="105"/>
        <v>#REF!</v>
      </c>
      <c r="FL161" s="41" t="e">
        <f t="shared" si="105"/>
        <v>#REF!</v>
      </c>
      <c r="FM161" s="41" t="e">
        <f t="shared" si="105"/>
        <v>#REF!</v>
      </c>
      <c r="FN161" s="41" t="e">
        <f t="shared" si="105"/>
        <v>#REF!</v>
      </c>
      <c r="FO161" s="41" t="e">
        <f t="shared" si="101"/>
        <v>#REF!</v>
      </c>
      <c r="FP161" s="41" t="e">
        <f t="shared" si="101"/>
        <v>#REF!</v>
      </c>
      <c r="FQ161" s="41" t="e">
        <f t="shared" si="101"/>
        <v>#REF!</v>
      </c>
      <c r="FR161" s="41" t="e">
        <f t="shared" si="101"/>
        <v>#REF!</v>
      </c>
      <c r="FS161" s="41" t="e">
        <f t="shared" si="102"/>
        <v>#REF!</v>
      </c>
      <c r="FT161" s="41" t="e">
        <f t="shared" si="102"/>
        <v>#REF!</v>
      </c>
      <c r="FU161" s="41" t="e">
        <f t="shared" si="102"/>
        <v>#REF!</v>
      </c>
      <c r="FV161" s="41" t="e">
        <f t="shared" si="102"/>
        <v>#REF!</v>
      </c>
      <c r="FW161" s="41" t="e">
        <f t="shared" si="102"/>
        <v>#REF!</v>
      </c>
      <c r="FX161" s="41" t="e">
        <f t="shared" si="102"/>
        <v>#REF!</v>
      </c>
      <c r="FY161" s="41" t="e">
        <f t="shared" si="102"/>
        <v>#REF!</v>
      </c>
      <c r="FZ161" s="41" t="e">
        <f t="shared" si="102"/>
        <v>#REF!</v>
      </c>
      <c r="GA161" s="41" t="e">
        <f t="shared" si="102"/>
        <v>#REF!</v>
      </c>
      <c r="GB161" s="41" t="e">
        <f t="shared" si="102"/>
        <v>#REF!</v>
      </c>
      <c r="GC161" s="41" t="e">
        <f t="shared" si="102"/>
        <v>#REF!</v>
      </c>
      <c r="GD161" s="41" t="e">
        <f t="shared" si="102"/>
        <v>#REF!</v>
      </c>
      <c r="GE161" s="41" t="e">
        <f t="shared" si="102"/>
        <v>#REF!</v>
      </c>
      <c r="GF161" s="41" t="e">
        <f t="shared" si="102"/>
        <v>#REF!</v>
      </c>
      <c r="GG161" s="41" t="e">
        <f t="shared" si="102"/>
        <v>#REF!</v>
      </c>
      <c r="GH161" s="41" t="e">
        <f t="shared" si="102"/>
        <v>#REF!</v>
      </c>
      <c r="GI161" s="41" t="e">
        <f t="shared" si="107"/>
        <v>#REF!</v>
      </c>
      <c r="GJ161" s="41" t="e">
        <f t="shared" si="107"/>
        <v>#REF!</v>
      </c>
      <c r="GK161" s="41" t="e">
        <f t="shared" si="107"/>
        <v>#REF!</v>
      </c>
      <c r="GL161" s="41" t="e">
        <f t="shared" si="107"/>
        <v>#REF!</v>
      </c>
      <c r="GM161" s="41" t="e">
        <f t="shared" si="107"/>
        <v>#REF!</v>
      </c>
      <c r="GN161" s="41" t="e">
        <f t="shared" si="106"/>
        <v>#REF!</v>
      </c>
      <c r="GO161" s="41" t="e">
        <f t="shared" si="106"/>
        <v>#REF!</v>
      </c>
      <c r="GP161" s="41" t="e">
        <f t="shared" si="106"/>
        <v>#REF!</v>
      </c>
      <c r="GQ161" s="41" t="e">
        <f t="shared" si="106"/>
        <v>#REF!</v>
      </c>
      <c r="GR161" s="41" t="e">
        <f t="shared" si="106"/>
        <v>#REF!</v>
      </c>
      <c r="GS161" s="41" t="e">
        <f t="shared" si="106"/>
        <v>#REF!</v>
      </c>
      <c r="GT161" s="41" t="e">
        <f t="shared" si="106"/>
        <v>#REF!</v>
      </c>
      <c r="GU161" s="41" t="e">
        <f t="shared" si="106"/>
        <v>#REF!</v>
      </c>
      <c r="GV161" s="41" t="e">
        <f t="shared" si="108"/>
        <v>#REF!</v>
      </c>
      <c r="GW161" s="41" t="e">
        <f t="shared" si="108"/>
        <v>#REF!</v>
      </c>
      <c r="GX161" s="41" t="e">
        <f t="shared" si="108"/>
        <v>#REF!</v>
      </c>
      <c r="GY161" s="41" t="e">
        <f t="shared" si="108"/>
        <v>#REF!</v>
      </c>
      <c r="GZ161" s="41" t="e">
        <f t="shared" si="108"/>
        <v>#REF!</v>
      </c>
      <c r="HA161" s="41" t="e">
        <f t="shared" si="108"/>
        <v>#REF!</v>
      </c>
      <c r="HB161" s="41" t="e">
        <f t="shared" si="108"/>
        <v>#REF!</v>
      </c>
      <c r="HC161" s="41" t="e">
        <f t="shared" si="108"/>
        <v>#REF!</v>
      </c>
      <c r="HD161" s="41" t="e">
        <f t="shared" si="108"/>
        <v>#REF!</v>
      </c>
      <c r="HE161" s="41" t="e">
        <f t="shared" si="109"/>
        <v>#REF!</v>
      </c>
      <c r="HF161" s="41" t="e">
        <f t="shared" si="109"/>
        <v>#REF!</v>
      </c>
      <c r="HG161" s="41" t="e">
        <f t="shared" si="109"/>
        <v>#REF!</v>
      </c>
      <c r="HH161" s="41" t="e">
        <f t="shared" si="91"/>
        <v>#REF!</v>
      </c>
      <c r="HI161" s="41" t="e">
        <f t="shared" si="91"/>
        <v>#REF!</v>
      </c>
      <c r="HJ161" s="41" t="e">
        <f t="shared" si="91"/>
        <v>#REF!</v>
      </c>
    </row>
    <row r="162" spans="1:218" ht="14.4" x14ac:dyDescent="0.3">
      <c r="A162" s="42">
        <v>159</v>
      </c>
      <c r="B162" s="43" t="e">
        <f>'CMM1 - AUX CALC'!$FD$67</f>
        <v>#REF!</v>
      </c>
      <c r="FE162" s="41" t="e">
        <f>$B162/(_xlfn.SINGLE(PrazoConcessao)*12-FE$3+1)</f>
        <v>#REF!</v>
      </c>
      <c r="FF162" s="41" t="e">
        <f t="shared" si="104"/>
        <v>#REF!</v>
      </c>
      <c r="FG162" s="41" t="e">
        <f t="shared" si="104"/>
        <v>#REF!</v>
      </c>
      <c r="FH162" s="41" t="e">
        <f t="shared" si="104"/>
        <v>#REF!</v>
      </c>
      <c r="FI162" s="41" t="e">
        <f t="shared" si="105"/>
        <v>#REF!</v>
      </c>
      <c r="FJ162" s="41" t="e">
        <f t="shared" si="105"/>
        <v>#REF!</v>
      </c>
      <c r="FK162" s="41" t="e">
        <f t="shared" si="105"/>
        <v>#REF!</v>
      </c>
      <c r="FL162" s="41" t="e">
        <f t="shared" si="105"/>
        <v>#REF!</v>
      </c>
      <c r="FM162" s="41" t="e">
        <f t="shared" si="105"/>
        <v>#REF!</v>
      </c>
      <c r="FN162" s="41" t="e">
        <f t="shared" si="105"/>
        <v>#REF!</v>
      </c>
      <c r="FO162" s="41" t="e">
        <f t="shared" si="101"/>
        <v>#REF!</v>
      </c>
      <c r="FP162" s="41" t="e">
        <f t="shared" si="101"/>
        <v>#REF!</v>
      </c>
      <c r="FQ162" s="41" t="e">
        <f t="shared" si="101"/>
        <v>#REF!</v>
      </c>
      <c r="FR162" s="41" t="e">
        <f t="shared" si="101"/>
        <v>#REF!</v>
      </c>
      <c r="FS162" s="41" t="e">
        <f t="shared" si="102"/>
        <v>#REF!</v>
      </c>
      <c r="FT162" s="41" t="e">
        <f t="shared" si="102"/>
        <v>#REF!</v>
      </c>
      <c r="FU162" s="41" t="e">
        <f t="shared" si="102"/>
        <v>#REF!</v>
      </c>
      <c r="FV162" s="41" t="e">
        <f t="shared" si="102"/>
        <v>#REF!</v>
      </c>
      <c r="FW162" s="41" t="e">
        <f t="shared" si="102"/>
        <v>#REF!</v>
      </c>
      <c r="FX162" s="41" t="e">
        <f t="shared" si="102"/>
        <v>#REF!</v>
      </c>
      <c r="FY162" s="41" t="e">
        <f t="shared" si="102"/>
        <v>#REF!</v>
      </c>
      <c r="FZ162" s="41" t="e">
        <f t="shared" si="102"/>
        <v>#REF!</v>
      </c>
      <c r="GA162" s="41" t="e">
        <f t="shared" si="102"/>
        <v>#REF!</v>
      </c>
      <c r="GB162" s="41" t="e">
        <f t="shared" si="102"/>
        <v>#REF!</v>
      </c>
      <c r="GC162" s="41" t="e">
        <f t="shared" si="102"/>
        <v>#REF!</v>
      </c>
      <c r="GD162" s="41" t="e">
        <f t="shared" si="102"/>
        <v>#REF!</v>
      </c>
      <c r="GE162" s="41" t="e">
        <f t="shared" si="102"/>
        <v>#REF!</v>
      </c>
      <c r="GF162" s="41" t="e">
        <f t="shared" si="102"/>
        <v>#REF!</v>
      </c>
      <c r="GG162" s="41" t="e">
        <f t="shared" si="102"/>
        <v>#REF!</v>
      </c>
      <c r="GH162" s="41" t="e">
        <f t="shared" si="102"/>
        <v>#REF!</v>
      </c>
      <c r="GI162" s="41" t="e">
        <f t="shared" si="107"/>
        <v>#REF!</v>
      </c>
      <c r="GJ162" s="41" t="e">
        <f t="shared" si="107"/>
        <v>#REF!</v>
      </c>
      <c r="GK162" s="41" t="e">
        <f t="shared" si="107"/>
        <v>#REF!</v>
      </c>
      <c r="GL162" s="41" t="e">
        <f t="shared" si="107"/>
        <v>#REF!</v>
      </c>
      <c r="GM162" s="41" t="e">
        <f t="shared" si="107"/>
        <v>#REF!</v>
      </c>
      <c r="GN162" s="41" t="e">
        <f t="shared" si="106"/>
        <v>#REF!</v>
      </c>
      <c r="GO162" s="41" t="e">
        <f t="shared" si="106"/>
        <v>#REF!</v>
      </c>
      <c r="GP162" s="41" t="e">
        <f t="shared" si="106"/>
        <v>#REF!</v>
      </c>
      <c r="GQ162" s="41" t="e">
        <f t="shared" si="106"/>
        <v>#REF!</v>
      </c>
      <c r="GR162" s="41" t="e">
        <f t="shared" si="106"/>
        <v>#REF!</v>
      </c>
      <c r="GS162" s="41" t="e">
        <f t="shared" si="106"/>
        <v>#REF!</v>
      </c>
      <c r="GT162" s="41" t="e">
        <f t="shared" si="106"/>
        <v>#REF!</v>
      </c>
      <c r="GU162" s="41" t="e">
        <f t="shared" si="106"/>
        <v>#REF!</v>
      </c>
      <c r="GV162" s="41" t="e">
        <f t="shared" si="108"/>
        <v>#REF!</v>
      </c>
      <c r="GW162" s="41" t="e">
        <f t="shared" si="108"/>
        <v>#REF!</v>
      </c>
      <c r="GX162" s="41" t="e">
        <f t="shared" si="108"/>
        <v>#REF!</v>
      </c>
      <c r="GY162" s="41" t="e">
        <f t="shared" si="108"/>
        <v>#REF!</v>
      </c>
      <c r="GZ162" s="41" t="e">
        <f t="shared" si="108"/>
        <v>#REF!</v>
      </c>
      <c r="HA162" s="41" t="e">
        <f t="shared" si="108"/>
        <v>#REF!</v>
      </c>
      <c r="HB162" s="41" t="e">
        <f t="shared" si="108"/>
        <v>#REF!</v>
      </c>
      <c r="HC162" s="41" t="e">
        <f t="shared" si="108"/>
        <v>#REF!</v>
      </c>
      <c r="HD162" s="41" t="e">
        <f t="shared" si="108"/>
        <v>#REF!</v>
      </c>
      <c r="HE162" s="41" t="e">
        <f t="shared" si="109"/>
        <v>#REF!</v>
      </c>
      <c r="HF162" s="41" t="e">
        <f t="shared" si="109"/>
        <v>#REF!</v>
      </c>
      <c r="HG162" s="41" t="e">
        <f t="shared" si="109"/>
        <v>#REF!</v>
      </c>
      <c r="HH162" s="41" t="e">
        <f t="shared" si="91"/>
        <v>#REF!</v>
      </c>
      <c r="HI162" s="41" t="e">
        <f t="shared" si="91"/>
        <v>#REF!</v>
      </c>
      <c r="HJ162" s="41" t="e">
        <f t="shared" si="91"/>
        <v>#REF!</v>
      </c>
    </row>
    <row r="163" spans="1:218" ht="14.4" x14ac:dyDescent="0.3">
      <c r="A163" s="42">
        <v>160</v>
      </c>
      <c r="B163" s="43" t="e">
        <f>'CMM1 - AUX CALC'!$FE$67</f>
        <v>#REF!</v>
      </c>
      <c r="FF163" s="41" t="e">
        <f>$B163/(_xlfn.SINGLE(PrazoConcessao)*12-FF$3+1)</f>
        <v>#REF!</v>
      </c>
      <c r="FG163" s="41" t="e">
        <f t="shared" si="104"/>
        <v>#REF!</v>
      </c>
      <c r="FH163" s="41" t="e">
        <f t="shared" si="104"/>
        <v>#REF!</v>
      </c>
      <c r="FI163" s="41" t="e">
        <f t="shared" si="105"/>
        <v>#REF!</v>
      </c>
      <c r="FJ163" s="41" t="e">
        <f t="shared" si="105"/>
        <v>#REF!</v>
      </c>
      <c r="FK163" s="41" t="e">
        <f t="shared" si="105"/>
        <v>#REF!</v>
      </c>
      <c r="FL163" s="41" t="e">
        <f t="shared" si="105"/>
        <v>#REF!</v>
      </c>
      <c r="FM163" s="41" t="e">
        <f t="shared" si="105"/>
        <v>#REF!</v>
      </c>
      <c r="FN163" s="41" t="e">
        <f t="shared" si="105"/>
        <v>#REF!</v>
      </c>
      <c r="FO163" s="41" t="e">
        <f t="shared" si="101"/>
        <v>#REF!</v>
      </c>
      <c r="FP163" s="41" t="e">
        <f t="shared" si="101"/>
        <v>#REF!</v>
      </c>
      <c r="FQ163" s="41" t="e">
        <f t="shared" si="101"/>
        <v>#REF!</v>
      </c>
      <c r="FR163" s="41" t="e">
        <f t="shared" si="101"/>
        <v>#REF!</v>
      </c>
      <c r="FS163" s="41" t="e">
        <f t="shared" si="102"/>
        <v>#REF!</v>
      </c>
      <c r="FT163" s="41" t="e">
        <f t="shared" si="102"/>
        <v>#REF!</v>
      </c>
      <c r="FU163" s="41" t="e">
        <f t="shared" si="102"/>
        <v>#REF!</v>
      </c>
      <c r="FV163" s="41" t="e">
        <f t="shared" si="102"/>
        <v>#REF!</v>
      </c>
      <c r="FW163" s="41" t="e">
        <f t="shared" si="102"/>
        <v>#REF!</v>
      </c>
      <c r="FX163" s="41" t="e">
        <f t="shared" si="102"/>
        <v>#REF!</v>
      </c>
      <c r="FY163" s="41" t="e">
        <f t="shared" si="102"/>
        <v>#REF!</v>
      </c>
      <c r="FZ163" s="41" t="e">
        <f t="shared" si="102"/>
        <v>#REF!</v>
      </c>
      <c r="GA163" s="41" t="e">
        <f t="shared" si="102"/>
        <v>#REF!</v>
      </c>
      <c r="GB163" s="41" t="e">
        <f t="shared" si="102"/>
        <v>#REF!</v>
      </c>
      <c r="GC163" s="41" t="e">
        <f t="shared" si="102"/>
        <v>#REF!</v>
      </c>
      <c r="GD163" s="41" t="e">
        <f t="shared" ref="GD163:GH190" si="110">GC163</f>
        <v>#REF!</v>
      </c>
      <c r="GE163" s="41" t="e">
        <f t="shared" si="110"/>
        <v>#REF!</v>
      </c>
      <c r="GF163" s="41" t="e">
        <f t="shared" si="110"/>
        <v>#REF!</v>
      </c>
      <c r="GG163" s="41" t="e">
        <f t="shared" si="110"/>
        <v>#REF!</v>
      </c>
      <c r="GH163" s="41" t="e">
        <f t="shared" si="110"/>
        <v>#REF!</v>
      </c>
      <c r="GI163" s="41" t="e">
        <f t="shared" si="107"/>
        <v>#REF!</v>
      </c>
      <c r="GJ163" s="41" t="e">
        <f t="shared" si="107"/>
        <v>#REF!</v>
      </c>
      <c r="GK163" s="41" t="e">
        <f t="shared" si="107"/>
        <v>#REF!</v>
      </c>
      <c r="GL163" s="41" t="e">
        <f t="shared" si="107"/>
        <v>#REF!</v>
      </c>
      <c r="GM163" s="41" t="e">
        <f t="shared" si="107"/>
        <v>#REF!</v>
      </c>
      <c r="GN163" s="41" t="e">
        <f t="shared" si="106"/>
        <v>#REF!</v>
      </c>
      <c r="GO163" s="41" t="e">
        <f t="shared" si="106"/>
        <v>#REF!</v>
      </c>
      <c r="GP163" s="41" t="e">
        <f t="shared" si="106"/>
        <v>#REF!</v>
      </c>
      <c r="GQ163" s="41" t="e">
        <f t="shared" si="106"/>
        <v>#REF!</v>
      </c>
      <c r="GR163" s="41" t="e">
        <f t="shared" si="106"/>
        <v>#REF!</v>
      </c>
      <c r="GS163" s="41" t="e">
        <f t="shared" si="106"/>
        <v>#REF!</v>
      </c>
      <c r="GT163" s="41" t="e">
        <f t="shared" si="106"/>
        <v>#REF!</v>
      </c>
      <c r="GU163" s="41" t="e">
        <f t="shared" si="106"/>
        <v>#REF!</v>
      </c>
      <c r="GV163" s="41" t="e">
        <f t="shared" si="108"/>
        <v>#REF!</v>
      </c>
      <c r="GW163" s="41" t="e">
        <f t="shared" si="108"/>
        <v>#REF!</v>
      </c>
      <c r="GX163" s="41" t="e">
        <f t="shared" si="108"/>
        <v>#REF!</v>
      </c>
      <c r="GY163" s="41" t="e">
        <f t="shared" si="108"/>
        <v>#REF!</v>
      </c>
      <c r="GZ163" s="41" t="e">
        <f t="shared" si="108"/>
        <v>#REF!</v>
      </c>
      <c r="HA163" s="41" t="e">
        <f t="shared" si="108"/>
        <v>#REF!</v>
      </c>
      <c r="HB163" s="41" t="e">
        <f t="shared" si="108"/>
        <v>#REF!</v>
      </c>
      <c r="HC163" s="41" t="e">
        <f t="shared" si="108"/>
        <v>#REF!</v>
      </c>
      <c r="HD163" s="41" t="e">
        <f t="shared" si="108"/>
        <v>#REF!</v>
      </c>
      <c r="HE163" s="41" t="e">
        <f t="shared" si="109"/>
        <v>#REF!</v>
      </c>
      <c r="HF163" s="41" t="e">
        <f t="shared" si="109"/>
        <v>#REF!</v>
      </c>
      <c r="HG163" s="41" t="e">
        <f t="shared" si="109"/>
        <v>#REF!</v>
      </c>
      <c r="HH163" s="41" t="e">
        <f t="shared" si="91"/>
        <v>#REF!</v>
      </c>
      <c r="HI163" s="41" t="e">
        <f t="shared" si="91"/>
        <v>#REF!</v>
      </c>
      <c r="HJ163" s="41" t="e">
        <f t="shared" si="91"/>
        <v>#REF!</v>
      </c>
    </row>
    <row r="164" spans="1:218" ht="14.4" x14ac:dyDescent="0.3">
      <c r="A164" s="42">
        <v>161</v>
      </c>
      <c r="B164" s="43" t="e">
        <f>'CMM1 - AUX CALC'!$FF$67</f>
        <v>#REF!</v>
      </c>
      <c r="FG164" s="41" t="e">
        <f>$B164/(_xlfn.SINGLE(PrazoConcessao)*12-FG$3+1)</f>
        <v>#REF!</v>
      </c>
      <c r="FH164" s="41" t="e">
        <f t="shared" si="104"/>
        <v>#REF!</v>
      </c>
      <c r="FI164" s="41" t="e">
        <f t="shared" si="105"/>
        <v>#REF!</v>
      </c>
      <c r="FJ164" s="41" t="e">
        <f t="shared" si="105"/>
        <v>#REF!</v>
      </c>
      <c r="FK164" s="41" t="e">
        <f t="shared" si="105"/>
        <v>#REF!</v>
      </c>
      <c r="FL164" s="41" t="e">
        <f t="shared" si="105"/>
        <v>#REF!</v>
      </c>
      <c r="FM164" s="41" t="e">
        <f t="shared" si="105"/>
        <v>#REF!</v>
      </c>
      <c r="FN164" s="41" t="e">
        <f t="shared" si="105"/>
        <v>#REF!</v>
      </c>
      <c r="FO164" s="41" t="e">
        <f t="shared" si="101"/>
        <v>#REF!</v>
      </c>
      <c r="FP164" s="41" t="e">
        <f t="shared" si="101"/>
        <v>#REF!</v>
      </c>
      <c r="FQ164" s="41" t="e">
        <f t="shared" si="101"/>
        <v>#REF!</v>
      </c>
      <c r="FR164" s="41" t="e">
        <f t="shared" si="101"/>
        <v>#REF!</v>
      </c>
      <c r="FS164" s="41" t="e">
        <f t="shared" si="101"/>
        <v>#REF!</v>
      </c>
      <c r="FT164" s="41" t="e">
        <f t="shared" si="101"/>
        <v>#REF!</v>
      </c>
      <c r="FU164" s="41" t="e">
        <f t="shared" si="101"/>
        <v>#REF!</v>
      </c>
      <c r="FV164" s="41" t="e">
        <f t="shared" si="101"/>
        <v>#REF!</v>
      </c>
      <c r="FW164" s="41" t="e">
        <f t="shared" si="101"/>
        <v>#REF!</v>
      </c>
      <c r="FX164" s="41" t="e">
        <f t="shared" si="101"/>
        <v>#REF!</v>
      </c>
      <c r="FY164" s="41" t="e">
        <f t="shared" si="101"/>
        <v>#REF!</v>
      </c>
      <c r="FZ164" s="41" t="e">
        <f t="shared" si="101"/>
        <v>#REF!</v>
      </c>
      <c r="GA164" s="41" t="e">
        <f t="shared" si="101"/>
        <v>#REF!</v>
      </c>
      <c r="GB164" s="41" t="e">
        <f t="shared" si="101"/>
        <v>#REF!</v>
      </c>
      <c r="GC164" s="41" t="e">
        <f t="shared" si="101"/>
        <v>#REF!</v>
      </c>
      <c r="GD164" s="41" t="e">
        <f t="shared" si="110"/>
        <v>#REF!</v>
      </c>
      <c r="GE164" s="41" t="e">
        <f t="shared" si="110"/>
        <v>#REF!</v>
      </c>
      <c r="GF164" s="41" t="e">
        <f t="shared" si="110"/>
        <v>#REF!</v>
      </c>
      <c r="GG164" s="41" t="e">
        <f t="shared" si="110"/>
        <v>#REF!</v>
      </c>
      <c r="GH164" s="41" t="e">
        <f t="shared" si="110"/>
        <v>#REF!</v>
      </c>
      <c r="GI164" s="41" t="e">
        <f t="shared" si="107"/>
        <v>#REF!</v>
      </c>
      <c r="GJ164" s="41" t="e">
        <f t="shared" si="107"/>
        <v>#REF!</v>
      </c>
      <c r="GK164" s="41" t="e">
        <f t="shared" si="107"/>
        <v>#REF!</v>
      </c>
      <c r="GL164" s="41" t="e">
        <f t="shared" si="107"/>
        <v>#REF!</v>
      </c>
      <c r="GM164" s="41" t="e">
        <f t="shared" si="107"/>
        <v>#REF!</v>
      </c>
      <c r="GN164" s="41" t="e">
        <f t="shared" si="106"/>
        <v>#REF!</v>
      </c>
      <c r="GO164" s="41" t="e">
        <f t="shared" si="106"/>
        <v>#REF!</v>
      </c>
      <c r="GP164" s="41" t="e">
        <f t="shared" si="106"/>
        <v>#REF!</v>
      </c>
      <c r="GQ164" s="41" t="e">
        <f t="shared" si="106"/>
        <v>#REF!</v>
      </c>
      <c r="GR164" s="41" t="e">
        <f t="shared" si="106"/>
        <v>#REF!</v>
      </c>
      <c r="GS164" s="41" t="e">
        <f t="shared" si="106"/>
        <v>#REF!</v>
      </c>
      <c r="GT164" s="41" t="e">
        <f t="shared" si="106"/>
        <v>#REF!</v>
      </c>
      <c r="GU164" s="41" t="e">
        <f t="shared" si="106"/>
        <v>#REF!</v>
      </c>
      <c r="GV164" s="41" t="e">
        <f t="shared" si="108"/>
        <v>#REF!</v>
      </c>
      <c r="GW164" s="41" t="e">
        <f t="shared" si="108"/>
        <v>#REF!</v>
      </c>
      <c r="GX164" s="41" t="e">
        <f t="shared" si="108"/>
        <v>#REF!</v>
      </c>
      <c r="GY164" s="41" t="e">
        <f t="shared" si="108"/>
        <v>#REF!</v>
      </c>
      <c r="GZ164" s="41" t="e">
        <f t="shared" si="108"/>
        <v>#REF!</v>
      </c>
      <c r="HA164" s="41" t="e">
        <f t="shared" si="108"/>
        <v>#REF!</v>
      </c>
      <c r="HB164" s="41" t="e">
        <f t="shared" si="108"/>
        <v>#REF!</v>
      </c>
      <c r="HC164" s="41" t="e">
        <f t="shared" si="108"/>
        <v>#REF!</v>
      </c>
      <c r="HD164" s="41" t="e">
        <f t="shared" si="108"/>
        <v>#REF!</v>
      </c>
      <c r="HE164" s="41" t="e">
        <f t="shared" si="109"/>
        <v>#REF!</v>
      </c>
      <c r="HF164" s="41" t="e">
        <f t="shared" si="109"/>
        <v>#REF!</v>
      </c>
      <c r="HG164" s="41" t="e">
        <f t="shared" si="109"/>
        <v>#REF!</v>
      </c>
      <c r="HH164" s="41" t="e">
        <f t="shared" si="91"/>
        <v>#REF!</v>
      </c>
      <c r="HI164" s="41" t="e">
        <f t="shared" si="91"/>
        <v>#REF!</v>
      </c>
      <c r="HJ164" s="41" t="e">
        <f t="shared" si="91"/>
        <v>#REF!</v>
      </c>
    </row>
    <row r="165" spans="1:218" ht="14.4" x14ac:dyDescent="0.3">
      <c r="A165" s="42">
        <v>162</v>
      </c>
      <c r="B165" s="43" t="e">
        <f>'CMM1 - AUX CALC'!$FG$67</f>
        <v>#REF!</v>
      </c>
      <c r="FH165" s="41" t="e">
        <f>$B165/(_xlfn.SINGLE(PrazoConcessao)*12-FH$3+1)</f>
        <v>#REF!</v>
      </c>
      <c r="FI165" s="41" t="e">
        <f t="shared" si="105"/>
        <v>#REF!</v>
      </c>
      <c r="FJ165" s="41" t="e">
        <f t="shared" si="105"/>
        <v>#REF!</v>
      </c>
      <c r="FK165" s="41" t="e">
        <f t="shared" si="105"/>
        <v>#REF!</v>
      </c>
      <c r="FL165" s="41" t="e">
        <f t="shared" si="105"/>
        <v>#REF!</v>
      </c>
      <c r="FM165" s="41" t="e">
        <f t="shared" si="105"/>
        <v>#REF!</v>
      </c>
      <c r="FN165" s="41" t="e">
        <f t="shared" si="105"/>
        <v>#REF!</v>
      </c>
      <c r="FO165" s="41" t="e">
        <f t="shared" si="101"/>
        <v>#REF!</v>
      </c>
      <c r="FP165" s="41" t="e">
        <f t="shared" si="101"/>
        <v>#REF!</v>
      </c>
      <c r="FQ165" s="41" t="e">
        <f t="shared" si="101"/>
        <v>#REF!</v>
      </c>
      <c r="FR165" s="41" t="e">
        <f t="shared" si="101"/>
        <v>#REF!</v>
      </c>
      <c r="FS165" s="41" t="e">
        <f t="shared" si="101"/>
        <v>#REF!</v>
      </c>
      <c r="FT165" s="41" t="e">
        <f t="shared" si="101"/>
        <v>#REF!</v>
      </c>
      <c r="FU165" s="41" t="e">
        <f t="shared" si="101"/>
        <v>#REF!</v>
      </c>
      <c r="FV165" s="41" t="e">
        <f t="shared" si="101"/>
        <v>#REF!</v>
      </c>
      <c r="FW165" s="41" t="e">
        <f t="shared" si="101"/>
        <v>#REF!</v>
      </c>
      <c r="FX165" s="41" t="e">
        <f t="shared" si="101"/>
        <v>#REF!</v>
      </c>
      <c r="FY165" s="41" t="e">
        <f t="shared" si="101"/>
        <v>#REF!</v>
      </c>
      <c r="FZ165" s="41" t="e">
        <f t="shared" si="101"/>
        <v>#REF!</v>
      </c>
      <c r="GA165" s="41" t="e">
        <f t="shared" si="101"/>
        <v>#REF!</v>
      </c>
      <c r="GB165" s="41" t="e">
        <f t="shared" si="101"/>
        <v>#REF!</v>
      </c>
      <c r="GC165" s="41" t="e">
        <f t="shared" si="101"/>
        <v>#REF!</v>
      </c>
      <c r="GD165" s="41" t="e">
        <f t="shared" si="110"/>
        <v>#REF!</v>
      </c>
      <c r="GE165" s="41" t="e">
        <f t="shared" si="110"/>
        <v>#REF!</v>
      </c>
      <c r="GF165" s="41" t="e">
        <f t="shared" si="110"/>
        <v>#REF!</v>
      </c>
      <c r="GG165" s="41" t="e">
        <f t="shared" si="110"/>
        <v>#REF!</v>
      </c>
      <c r="GH165" s="41" t="e">
        <f t="shared" si="110"/>
        <v>#REF!</v>
      </c>
      <c r="GI165" s="41" t="e">
        <f t="shared" si="107"/>
        <v>#REF!</v>
      </c>
      <c r="GJ165" s="41" t="e">
        <f t="shared" si="107"/>
        <v>#REF!</v>
      </c>
      <c r="GK165" s="41" t="e">
        <f t="shared" si="107"/>
        <v>#REF!</v>
      </c>
      <c r="GL165" s="41" t="e">
        <f t="shared" si="107"/>
        <v>#REF!</v>
      </c>
      <c r="GM165" s="41" t="e">
        <f t="shared" si="107"/>
        <v>#REF!</v>
      </c>
      <c r="GN165" s="41" t="e">
        <f t="shared" si="106"/>
        <v>#REF!</v>
      </c>
      <c r="GO165" s="41" t="e">
        <f t="shared" si="106"/>
        <v>#REF!</v>
      </c>
      <c r="GP165" s="41" t="e">
        <f t="shared" si="106"/>
        <v>#REF!</v>
      </c>
      <c r="GQ165" s="41" t="e">
        <f t="shared" si="106"/>
        <v>#REF!</v>
      </c>
      <c r="GR165" s="41" t="e">
        <f t="shared" si="106"/>
        <v>#REF!</v>
      </c>
      <c r="GS165" s="41" t="e">
        <f t="shared" si="106"/>
        <v>#REF!</v>
      </c>
      <c r="GT165" s="41" t="e">
        <f t="shared" si="106"/>
        <v>#REF!</v>
      </c>
      <c r="GU165" s="41" t="e">
        <f t="shared" si="106"/>
        <v>#REF!</v>
      </c>
      <c r="GV165" s="41" t="e">
        <f t="shared" si="108"/>
        <v>#REF!</v>
      </c>
      <c r="GW165" s="41" t="e">
        <f t="shared" si="108"/>
        <v>#REF!</v>
      </c>
      <c r="GX165" s="41" t="e">
        <f t="shared" si="108"/>
        <v>#REF!</v>
      </c>
      <c r="GY165" s="41" t="e">
        <f t="shared" si="108"/>
        <v>#REF!</v>
      </c>
      <c r="GZ165" s="41" t="e">
        <f t="shared" si="108"/>
        <v>#REF!</v>
      </c>
      <c r="HA165" s="41" t="e">
        <f t="shared" si="108"/>
        <v>#REF!</v>
      </c>
      <c r="HB165" s="41" t="e">
        <f t="shared" si="108"/>
        <v>#REF!</v>
      </c>
      <c r="HC165" s="41" t="e">
        <f t="shared" si="108"/>
        <v>#REF!</v>
      </c>
      <c r="HD165" s="41" t="e">
        <f t="shared" si="108"/>
        <v>#REF!</v>
      </c>
      <c r="HE165" s="41" t="e">
        <f t="shared" si="109"/>
        <v>#REF!</v>
      </c>
      <c r="HF165" s="41" t="e">
        <f t="shared" si="109"/>
        <v>#REF!</v>
      </c>
      <c r="HG165" s="41" t="e">
        <f t="shared" si="109"/>
        <v>#REF!</v>
      </c>
      <c r="HH165" s="41" t="e">
        <f t="shared" si="91"/>
        <v>#REF!</v>
      </c>
      <c r="HI165" s="41" t="e">
        <f t="shared" si="91"/>
        <v>#REF!</v>
      </c>
      <c r="HJ165" s="41" t="e">
        <f t="shared" si="91"/>
        <v>#REF!</v>
      </c>
    </row>
    <row r="166" spans="1:218" ht="14.4" x14ac:dyDescent="0.3">
      <c r="A166" s="42">
        <v>163</v>
      </c>
      <c r="B166" s="43" t="e">
        <f>'CMM1 - AUX CALC'!$FH$67</f>
        <v>#REF!</v>
      </c>
      <c r="FI166" s="41" t="e">
        <f>$B166/(_xlfn.SINGLE(PrazoConcessao)*12-FI$3+1)</f>
        <v>#REF!</v>
      </c>
      <c r="FJ166" s="41" t="e">
        <f t="shared" si="105"/>
        <v>#REF!</v>
      </c>
      <c r="FK166" s="41" t="e">
        <f t="shared" si="105"/>
        <v>#REF!</v>
      </c>
      <c r="FL166" s="41" t="e">
        <f t="shared" si="105"/>
        <v>#REF!</v>
      </c>
      <c r="FM166" s="41" t="e">
        <f t="shared" si="105"/>
        <v>#REF!</v>
      </c>
      <c r="FN166" s="41" t="e">
        <f t="shared" si="105"/>
        <v>#REF!</v>
      </c>
      <c r="FO166" s="41" t="e">
        <f t="shared" si="101"/>
        <v>#REF!</v>
      </c>
      <c r="FP166" s="41" t="e">
        <f t="shared" si="101"/>
        <v>#REF!</v>
      </c>
      <c r="FQ166" s="41" t="e">
        <f t="shared" si="101"/>
        <v>#REF!</v>
      </c>
      <c r="FR166" s="41" t="e">
        <f t="shared" si="101"/>
        <v>#REF!</v>
      </c>
      <c r="FS166" s="41" t="e">
        <f t="shared" si="101"/>
        <v>#REF!</v>
      </c>
      <c r="FT166" s="41" t="e">
        <f t="shared" si="101"/>
        <v>#REF!</v>
      </c>
      <c r="FU166" s="41" t="e">
        <f t="shared" si="101"/>
        <v>#REF!</v>
      </c>
      <c r="FV166" s="41" t="e">
        <f t="shared" si="101"/>
        <v>#REF!</v>
      </c>
      <c r="FW166" s="41" t="e">
        <f t="shared" si="101"/>
        <v>#REF!</v>
      </c>
      <c r="FX166" s="41" t="e">
        <f t="shared" si="101"/>
        <v>#REF!</v>
      </c>
      <c r="FY166" s="41" t="e">
        <f t="shared" si="101"/>
        <v>#REF!</v>
      </c>
      <c r="FZ166" s="41" t="e">
        <f t="shared" si="101"/>
        <v>#REF!</v>
      </c>
      <c r="GA166" s="41" t="e">
        <f t="shared" si="101"/>
        <v>#REF!</v>
      </c>
      <c r="GB166" s="41" t="e">
        <f t="shared" si="101"/>
        <v>#REF!</v>
      </c>
      <c r="GC166" s="41" t="e">
        <f t="shared" si="101"/>
        <v>#REF!</v>
      </c>
      <c r="GD166" s="41" t="e">
        <f t="shared" si="110"/>
        <v>#REF!</v>
      </c>
      <c r="GE166" s="41" t="e">
        <f t="shared" si="110"/>
        <v>#REF!</v>
      </c>
      <c r="GF166" s="41" t="e">
        <f t="shared" si="110"/>
        <v>#REF!</v>
      </c>
      <c r="GG166" s="41" t="e">
        <f t="shared" si="110"/>
        <v>#REF!</v>
      </c>
      <c r="GH166" s="41" t="e">
        <f t="shared" si="110"/>
        <v>#REF!</v>
      </c>
      <c r="GI166" s="41" t="e">
        <f t="shared" si="107"/>
        <v>#REF!</v>
      </c>
      <c r="GJ166" s="41" t="e">
        <f t="shared" si="107"/>
        <v>#REF!</v>
      </c>
      <c r="GK166" s="41" t="e">
        <f t="shared" si="107"/>
        <v>#REF!</v>
      </c>
      <c r="GL166" s="41" t="e">
        <f t="shared" si="107"/>
        <v>#REF!</v>
      </c>
      <c r="GM166" s="41" t="e">
        <f t="shared" si="107"/>
        <v>#REF!</v>
      </c>
      <c r="GN166" s="41" t="e">
        <f t="shared" si="106"/>
        <v>#REF!</v>
      </c>
      <c r="GO166" s="41" t="e">
        <f t="shared" si="106"/>
        <v>#REF!</v>
      </c>
      <c r="GP166" s="41" t="e">
        <f t="shared" si="106"/>
        <v>#REF!</v>
      </c>
      <c r="GQ166" s="41" t="e">
        <f t="shared" si="106"/>
        <v>#REF!</v>
      </c>
      <c r="GR166" s="41" t="e">
        <f t="shared" si="106"/>
        <v>#REF!</v>
      </c>
      <c r="GS166" s="41" t="e">
        <f t="shared" si="106"/>
        <v>#REF!</v>
      </c>
      <c r="GT166" s="41" t="e">
        <f t="shared" si="106"/>
        <v>#REF!</v>
      </c>
      <c r="GU166" s="41" t="e">
        <f t="shared" si="106"/>
        <v>#REF!</v>
      </c>
      <c r="GV166" s="41" t="e">
        <f t="shared" si="108"/>
        <v>#REF!</v>
      </c>
      <c r="GW166" s="41" t="e">
        <f t="shared" si="108"/>
        <v>#REF!</v>
      </c>
      <c r="GX166" s="41" t="e">
        <f t="shared" si="108"/>
        <v>#REF!</v>
      </c>
      <c r="GY166" s="41" t="e">
        <f t="shared" si="108"/>
        <v>#REF!</v>
      </c>
      <c r="GZ166" s="41" t="e">
        <f t="shared" si="108"/>
        <v>#REF!</v>
      </c>
      <c r="HA166" s="41" t="e">
        <f t="shared" si="108"/>
        <v>#REF!</v>
      </c>
      <c r="HB166" s="41" t="e">
        <f t="shared" si="108"/>
        <v>#REF!</v>
      </c>
      <c r="HC166" s="41" t="e">
        <f t="shared" si="108"/>
        <v>#REF!</v>
      </c>
      <c r="HD166" s="41" t="e">
        <f t="shared" si="108"/>
        <v>#REF!</v>
      </c>
      <c r="HE166" s="41" t="e">
        <f t="shared" si="109"/>
        <v>#REF!</v>
      </c>
      <c r="HF166" s="41" t="e">
        <f t="shared" si="109"/>
        <v>#REF!</v>
      </c>
      <c r="HG166" s="41" t="e">
        <f t="shared" si="109"/>
        <v>#REF!</v>
      </c>
      <c r="HH166" s="41" t="e">
        <f t="shared" si="91"/>
        <v>#REF!</v>
      </c>
      <c r="HI166" s="41" t="e">
        <f t="shared" si="91"/>
        <v>#REF!</v>
      </c>
      <c r="HJ166" s="41" t="e">
        <f t="shared" si="91"/>
        <v>#REF!</v>
      </c>
    </row>
    <row r="167" spans="1:218" ht="14.4" x14ac:dyDescent="0.3">
      <c r="A167" s="42">
        <v>164</v>
      </c>
      <c r="B167" s="43" t="e">
        <f>'CMM1 - AUX CALC'!$FI$67</f>
        <v>#REF!</v>
      </c>
      <c r="FJ167" s="41" t="e">
        <f>$B167/(_xlfn.SINGLE(PrazoConcessao)*12-FJ$3+1)</f>
        <v>#REF!</v>
      </c>
      <c r="FK167" s="41" t="e">
        <f t="shared" ref="FK167:FN170" si="111">FJ167</f>
        <v>#REF!</v>
      </c>
      <c r="FL167" s="41" t="e">
        <f t="shared" si="111"/>
        <v>#REF!</v>
      </c>
      <c r="FM167" s="41" t="e">
        <f t="shared" si="111"/>
        <v>#REF!</v>
      </c>
      <c r="FN167" s="41" t="e">
        <f t="shared" si="111"/>
        <v>#REF!</v>
      </c>
      <c r="FO167" s="41" t="e">
        <f t="shared" si="101"/>
        <v>#REF!</v>
      </c>
      <c r="FP167" s="41" t="e">
        <f t="shared" si="101"/>
        <v>#REF!</v>
      </c>
      <c r="FQ167" s="41" t="e">
        <f t="shared" si="101"/>
        <v>#REF!</v>
      </c>
      <c r="FR167" s="41" t="e">
        <f t="shared" si="101"/>
        <v>#REF!</v>
      </c>
      <c r="FS167" s="41" t="e">
        <f t="shared" si="101"/>
        <v>#REF!</v>
      </c>
      <c r="FT167" s="41" t="e">
        <f t="shared" si="101"/>
        <v>#REF!</v>
      </c>
      <c r="FU167" s="41" t="e">
        <f t="shared" si="101"/>
        <v>#REF!</v>
      </c>
      <c r="FV167" s="41" t="e">
        <f t="shared" si="101"/>
        <v>#REF!</v>
      </c>
      <c r="FW167" s="41" t="e">
        <f t="shared" si="101"/>
        <v>#REF!</v>
      </c>
      <c r="FX167" s="41" t="e">
        <f t="shared" si="101"/>
        <v>#REF!</v>
      </c>
      <c r="FY167" s="41" t="e">
        <f t="shared" si="101"/>
        <v>#REF!</v>
      </c>
      <c r="FZ167" s="41" t="e">
        <f t="shared" si="101"/>
        <v>#REF!</v>
      </c>
      <c r="GA167" s="41" t="e">
        <f t="shared" si="101"/>
        <v>#REF!</v>
      </c>
      <c r="GB167" s="41" t="e">
        <f t="shared" si="101"/>
        <v>#REF!</v>
      </c>
      <c r="GC167" s="41" t="e">
        <f t="shared" si="101"/>
        <v>#REF!</v>
      </c>
      <c r="GD167" s="41" t="e">
        <f t="shared" si="110"/>
        <v>#REF!</v>
      </c>
      <c r="GE167" s="41" t="e">
        <f t="shared" si="110"/>
        <v>#REF!</v>
      </c>
      <c r="GF167" s="41" t="e">
        <f t="shared" si="110"/>
        <v>#REF!</v>
      </c>
      <c r="GG167" s="41" t="e">
        <f t="shared" si="110"/>
        <v>#REF!</v>
      </c>
      <c r="GH167" s="41" t="e">
        <f t="shared" si="110"/>
        <v>#REF!</v>
      </c>
      <c r="GI167" s="41" t="e">
        <f t="shared" si="107"/>
        <v>#REF!</v>
      </c>
      <c r="GJ167" s="41" t="e">
        <f t="shared" si="107"/>
        <v>#REF!</v>
      </c>
      <c r="GK167" s="41" t="e">
        <f t="shared" si="107"/>
        <v>#REF!</v>
      </c>
      <c r="GL167" s="41" t="e">
        <f t="shared" si="107"/>
        <v>#REF!</v>
      </c>
      <c r="GM167" s="41" t="e">
        <f t="shared" si="107"/>
        <v>#REF!</v>
      </c>
      <c r="GN167" s="41" t="e">
        <f t="shared" si="106"/>
        <v>#REF!</v>
      </c>
      <c r="GO167" s="41" t="e">
        <f t="shared" si="106"/>
        <v>#REF!</v>
      </c>
      <c r="GP167" s="41" t="e">
        <f t="shared" si="106"/>
        <v>#REF!</v>
      </c>
      <c r="GQ167" s="41" t="e">
        <f t="shared" si="106"/>
        <v>#REF!</v>
      </c>
      <c r="GR167" s="41" t="e">
        <f t="shared" si="106"/>
        <v>#REF!</v>
      </c>
      <c r="GS167" s="41" t="e">
        <f t="shared" si="106"/>
        <v>#REF!</v>
      </c>
      <c r="GT167" s="41" t="e">
        <f t="shared" si="106"/>
        <v>#REF!</v>
      </c>
      <c r="GU167" s="41" t="e">
        <f t="shared" si="106"/>
        <v>#REF!</v>
      </c>
      <c r="GV167" s="41" t="e">
        <f t="shared" si="108"/>
        <v>#REF!</v>
      </c>
      <c r="GW167" s="41" t="e">
        <f t="shared" si="108"/>
        <v>#REF!</v>
      </c>
      <c r="GX167" s="41" t="e">
        <f t="shared" si="108"/>
        <v>#REF!</v>
      </c>
      <c r="GY167" s="41" t="e">
        <f t="shared" si="108"/>
        <v>#REF!</v>
      </c>
      <c r="GZ167" s="41" t="e">
        <f t="shared" si="108"/>
        <v>#REF!</v>
      </c>
      <c r="HA167" s="41" t="e">
        <f t="shared" si="108"/>
        <v>#REF!</v>
      </c>
      <c r="HB167" s="41" t="e">
        <f t="shared" si="108"/>
        <v>#REF!</v>
      </c>
      <c r="HC167" s="41" t="e">
        <f t="shared" si="108"/>
        <v>#REF!</v>
      </c>
      <c r="HD167" s="41" t="e">
        <f t="shared" si="108"/>
        <v>#REF!</v>
      </c>
      <c r="HE167" s="41" t="e">
        <f t="shared" si="109"/>
        <v>#REF!</v>
      </c>
      <c r="HF167" s="41" t="e">
        <f t="shared" si="109"/>
        <v>#REF!</v>
      </c>
      <c r="HG167" s="41" t="e">
        <f t="shared" si="109"/>
        <v>#REF!</v>
      </c>
      <c r="HH167" s="41" t="e">
        <f t="shared" si="91"/>
        <v>#REF!</v>
      </c>
      <c r="HI167" s="41" t="e">
        <f t="shared" si="91"/>
        <v>#REF!</v>
      </c>
      <c r="HJ167" s="41" t="e">
        <f t="shared" si="91"/>
        <v>#REF!</v>
      </c>
    </row>
    <row r="168" spans="1:218" ht="14.4" x14ac:dyDescent="0.3">
      <c r="A168" s="42">
        <v>165</v>
      </c>
      <c r="B168" s="43" t="e">
        <f>'CMM1 - AUX CALC'!$FJ$67</f>
        <v>#REF!</v>
      </c>
      <c r="FK168" s="41" t="e">
        <f>$B168/(_xlfn.SINGLE(PrazoConcessao)*12-FK$3+1)</f>
        <v>#REF!</v>
      </c>
      <c r="FL168" s="41" t="e">
        <f t="shared" si="111"/>
        <v>#REF!</v>
      </c>
      <c r="FM168" s="41" t="e">
        <f t="shared" si="111"/>
        <v>#REF!</v>
      </c>
      <c r="FN168" s="41" t="e">
        <f t="shared" si="111"/>
        <v>#REF!</v>
      </c>
      <c r="FO168" s="41" t="e">
        <f t="shared" si="101"/>
        <v>#REF!</v>
      </c>
      <c r="FP168" s="41" t="e">
        <f t="shared" si="101"/>
        <v>#REF!</v>
      </c>
      <c r="FQ168" s="41" t="e">
        <f t="shared" si="101"/>
        <v>#REF!</v>
      </c>
      <c r="FR168" s="41" t="e">
        <f t="shared" si="101"/>
        <v>#REF!</v>
      </c>
      <c r="FS168" s="41" t="e">
        <f t="shared" si="101"/>
        <v>#REF!</v>
      </c>
      <c r="FT168" s="41" t="e">
        <f t="shared" si="101"/>
        <v>#REF!</v>
      </c>
      <c r="FU168" s="41" t="e">
        <f t="shared" si="101"/>
        <v>#REF!</v>
      </c>
      <c r="FV168" s="41" t="e">
        <f t="shared" si="101"/>
        <v>#REF!</v>
      </c>
      <c r="FW168" s="41" t="e">
        <f t="shared" si="101"/>
        <v>#REF!</v>
      </c>
      <c r="FX168" s="41" t="e">
        <f t="shared" si="101"/>
        <v>#REF!</v>
      </c>
      <c r="FY168" s="41" t="e">
        <f t="shared" si="101"/>
        <v>#REF!</v>
      </c>
      <c r="FZ168" s="41" t="e">
        <f t="shared" si="101"/>
        <v>#REF!</v>
      </c>
      <c r="GA168" s="41" t="e">
        <f t="shared" si="101"/>
        <v>#REF!</v>
      </c>
      <c r="GB168" s="41" t="e">
        <f t="shared" si="101"/>
        <v>#REF!</v>
      </c>
      <c r="GC168" s="41" t="e">
        <f t="shared" si="101"/>
        <v>#REF!</v>
      </c>
      <c r="GD168" s="41" t="e">
        <f t="shared" si="110"/>
        <v>#REF!</v>
      </c>
      <c r="GE168" s="41" t="e">
        <f t="shared" si="110"/>
        <v>#REF!</v>
      </c>
      <c r="GF168" s="41" t="e">
        <f t="shared" si="110"/>
        <v>#REF!</v>
      </c>
      <c r="GG168" s="41" t="e">
        <f t="shared" si="110"/>
        <v>#REF!</v>
      </c>
      <c r="GH168" s="41" t="e">
        <f t="shared" si="110"/>
        <v>#REF!</v>
      </c>
      <c r="GI168" s="41" t="e">
        <f t="shared" si="107"/>
        <v>#REF!</v>
      </c>
      <c r="GJ168" s="41" t="e">
        <f t="shared" si="107"/>
        <v>#REF!</v>
      </c>
      <c r="GK168" s="41" t="e">
        <f t="shared" si="107"/>
        <v>#REF!</v>
      </c>
      <c r="GL168" s="41" t="e">
        <f t="shared" si="107"/>
        <v>#REF!</v>
      </c>
      <c r="GM168" s="41" t="e">
        <f t="shared" si="107"/>
        <v>#REF!</v>
      </c>
      <c r="GN168" s="41" t="e">
        <f t="shared" si="106"/>
        <v>#REF!</v>
      </c>
      <c r="GO168" s="41" t="e">
        <f t="shared" si="106"/>
        <v>#REF!</v>
      </c>
      <c r="GP168" s="41" t="e">
        <f t="shared" si="106"/>
        <v>#REF!</v>
      </c>
      <c r="GQ168" s="41" t="e">
        <f t="shared" si="106"/>
        <v>#REF!</v>
      </c>
      <c r="GR168" s="41" t="e">
        <f t="shared" si="106"/>
        <v>#REF!</v>
      </c>
      <c r="GS168" s="41" t="e">
        <f t="shared" si="106"/>
        <v>#REF!</v>
      </c>
      <c r="GT168" s="41" t="e">
        <f t="shared" si="106"/>
        <v>#REF!</v>
      </c>
      <c r="GU168" s="41" t="e">
        <f t="shared" si="106"/>
        <v>#REF!</v>
      </c>
      <c r="GV168" s="41" t="e">
        <f t="shared" si="108"/>
        <v>#REF!</v>
      </c>
      <c r="GW168" s="41" t="e">
        <f t="shared" si="108"/>
        <v>#REF!</v>
      </c>
      <c r="GX168" s="41" t="e">
        <f t="shared" si="108"/>
        <v>#REF!</v>
      </c>
      <c r="GY168" s="41" t="e">
        <f t="shared" si="108"/>
        <v>#REF!</v>
      </c>
      <c r="GZ168" s="41" t="e">
        <f t="shared" si="108"/>
        <v>#REF!</v>
      </c>
      <c r="HA168" s="41" t="e">
        <f t="shared" si="108"/>
        <v>#REF!</v>
      </c>
      <c r="HB168" s="41" t="e">
        <f t="shared" si="108"/>
        <v>#REF!</v>
      </c>
      <c r="HC168" s="41" t="e">
        <f t="shared" si="108"/>
        <v>#REF!</v>
      </c>
      <c r="HD168" s="41" t="e">
        <f t="shared" si="108"/>
        <v>#REF!</v>
      </c>
      <c r="HE168" s="41" t="e">
        <f t="shared" si="109"/>
        <v>#REF!</v>
      </c>
      <c r="HF168" s="41" t="e">
        <f t="shared" si="109"/>
        <v>#REF!</v>
      </c>
      <c r="HG168" s="41" t="e">
        <f t="shared" si="109"/>
        <v>#REF!</v>
      </c>
      <c r="HH168" s="41" t="e">
        <f t="shared" si="91"/>
        <v>#REF!</v>
      </c>
      <c r="HI168" s="41" t="e">
        <f t="shared" si="91"/>
        <v>#REF!</v>
      </c>
      <c r="HJ168" s="41" t="e">
        <f t="shared" si="91"/>
        <v>#REF!</v>
      </c>
    </row>
    <row r="169" spans="1:218" ht="14.4" x14ac:dyDescent="0.3">
      <c r="A169" s="42">
        <v>166</v>
      </c>
      <c r="B169" s="43" t="e">
        <f>'CMM1 - AUX CALC'!$FK$67</f>
        <v>#REF!</v>
      </c>
      <c r="FL169" s="41" t="e">
        <f>$B169/(_xlfn.SINGLE(PrazoConcessao)*12-FL$3+1)</f>
        <v>#REF!</v>
      </c>
      <c r="FM169" s="41" t="e">
        <f t="shared" si="111"/>
        <v>#REF!</v>
      </c>
      <c r="FN169" s="41" t="e">
        <f t="shared" si="111"/>
        <v>#REF!</v>
      </c>
      <c r="FO169" s="41" t="e">
        <f t="shared" si="101"/>
        <v>#REF!</v>
      </c>
      <c r="FP169" s="41" t="e">
        <f t="shared" si="101"/>
        <v>#REF!</v>
      </c>
      <c r="FQ169" s="41" t="e">
        <f t="shared" si="101"/>
        <v>#REF!</v>
      </c>
      <c r="FR169" s="41" t="e">
        <f t="shared" si="101"/>
        <v>#REF!</v>
      </c>
      <c r="FS169" s="41" t="e">
        <f t="shared" si="101"/>
        <v>#REF!</v>
      </c>
      <c r="FT169" s="41" t="e">
        <f t="shared" si="101"/>
        <v>#REF!</v>
      </c>
      <c r="FU169" s="41" t="e">
        <f t="shared" si="101"/>
        <v>#REF!</v>
      </c>
      <c r="FV169" s="41" t="e">
        <f t="shared" si="101"/>
        <v>#REF!</v>
      </c>
      <c r="FW169" s="41" t="e">
        <f t="shared" si="101"/>
        <v>#REF!</v>
      </c>
      <c r="FX169" s="41" t="e">
        <f t="shared" si="101"/>
        <v>#REF!</v>
      </c>
      <c r="FY169" s="41" t="e">
        <f t="shared" si="101"/>
        <v>#REF!</v>
      </c>
      <c r="FZ169" s="41" t="e">
        <f t="shared" si="101"/>
        <v>#REF!</v>
      </c>
      <c r="GA169" s="41" t="e">
        <f t="shared" si="101"/>
        <v>#REF!</v>
      </c>
      <c r="GB169" s="41" t="e">
        <f t="shared" si="101"/>
        <v>#REF!</v>
      </c>
      <c r="GC169" s="41" t="e">
        <f t="shared" si="101"/>
        <v>#REF!</v>
      </c>
      <c r="GD169" s="41" t="e">
        <f t="shared" si="110"/>
        <v>#REF!</v>
      </c>
      <c r="GE169" s="41" t="e">
        <f t="shared" si="110"/>
        <v>#REF!</v>
      </c>
      <c r="GF169" s="41" t="e">
        <f t="shared" si="110"/>
        <v>#REF!</v>
      </c>
      <c r="GG169" s="41" t="e">
        <f t="shared" si="110"/>
        <v>#REF!</v>
      </c>
      <c r="GH169" s="41" t="e">
        <f t="shared" si="110"/>
        <v>#REF!</v>
      </c>
      <c r="GI169" s="41" t="e">
        <f t="shared" si="107"/>
        <v>#REF!</v>
      </c>
      <c r="GJ169" s="41" t="e">
        <f t="shared" si="107"/>
        <v>#REF!</v>
      </c>
      <c r="GK169" s="41" t="e">
        <f t="shared" si="107"/>
        <v>#REF!</v>
      </c>
      <c r="GL169" s="41" t="e">
        <f t="shared" si="107"/>
        <v>#REF!</v>
      </c>
      <c r="GM169" s="41" t="e">
        <f t="shared" si="107"/>
        <v>#REF!</v>
      </c>
      <c r="GN169" s="41" t="e">
        <f t="shared" si="106"/>
        <v>#REF!</v>
      </c>
      <c r="GO169" s="41" t="e">
        <f t="shared" si="106"/>
        <v>#REF!</v>
      </c>
      <c r="GP169" s="41" t="e">
        <f t="shared" si="106"/>
        <v>#REF!</v>
      </c>
      <c r="GQ169" s="41" t="e">
        <f t="shared" si="106"/>
        <v>#REF!</v>
      </c>
      <c r="GR169" s="41" t="e">
        <f t="shared" si="106"/>
        <v>#REF!</v>
      </c>
      <c r="GS169" s="41" t="e">
        <f t="shared" si="106"/>
        <v>#REF!</v>
      </c>
      <c r="GT169" s="41" t="e">
        <f t="shared" si="106"/>
        <v>#REF!</v>
      </c>
      <c r="GU169" s="41" t="e">
        <f t="shared" si="106"/>
        <v>#REF!</v>
      </c>
      <c r="GV169" s="41" t="e">
        <f t="shared" si="108"/>
        <v>#REF!</v>
      </c>
      <c r="GW169" s="41" t="e">
        <f t="shared" si="108"/>
        <v>#REF!</v>
      </c>
      <c r="GX169" s="41" t="e">
        <f t="shared" si="108"/>
        <v>#REF!</v>
      </c>
      <c r="GY169" s="41" t="e">
        <f t="shared" si="108"/>
        <v>#REF!</v>
      </c>
      <c r="GZ169" s="41" t="e">
        <f t="shared" si="108"/>
        <v>#REF!</v>
      </c>
      <c r="HA169" s="41" t="e">
        <f t="shared" si="108"/>
        <v>#REF!</v>
      </c>
      <c r="HB169" s="41" t="e">
        <f t="shared" si="108"/>
        <v>#REF!</v>
      </c>
      <c r="HC169" s="41" t="e">
        <f t="shared" si="108"/>
        <v>#REF!</v>
      </c>
      <c r="HD169" s="41" t="e">
        <f t="shared" si="108"/>
        <v>#REF!</v>
      </c>
      <c r="HE169" s="41" t="e">
        <f t="shared" si="109"/>
        <v>#REF!</v>
      </c>
      <c r="HF169" s="41" t="e">
        <f t="shared" si="109"/>
        <v>#REF!</v>
      </c>
      <c r="HG169" s="41" t="e">
        <f t="shared" si="109"/>
        <v>#REF!</v>
      </c>
      <c r="HH169" s="41" t="e">
        <f t="shared" si="109"/>
        <v>#REF!</v>
      </c>
      <c r="HI169" s="41" t="e">
        <f t="shared" si="109"/>
        <v>#REF!</v>
      </c>
      <c r="HJ169" s="41" t="e">
        <f t="shared" si="109"/>
        <v>#REF!</v>
      </c>
    </row>
    <row r="170" spans="1:218" ht="14.4" x14ac:dyDescent="0.3">
      <c r="A170" s="42">
        <v>167</v>
      </c>
      <c r="B170" s="43" t="e">
        <f>'CMM1 - AUX CALC'!$FL$67</f>
        <v>#REF!</v>
      </c>
      <c r="FM170" s="41" t="e">
        <f>$B170/(_xlfn.SINGLE(PrazoConcessao)*12-FM$3+1)</f>
        <v>#REF!</v>
      </c>
      <c r="FN170" s="41" t="e">
        <f t="shared" si="111"/>
        <v>#REF!</v>
      </c>
      <c r="FO170" s="41" t="e">
        <f t="shared" si="101"/>
        <v>#REF!</v>
      </c>
      <c r="FP170" s="41" t="e">
        <f t="shared" si="101"/>
        <v>#REF!</v>
      </c>
      <c r="FQ170" s="41" t="e">
        <f t="shared" si="101"/>
        <v>#REF!</v>
      </c>
      <c r="FR170" s="41" t="e">
        <f t="shared" si="101"/>
        <v>#REF!</v>
      </c>
      <c r="FS170" s="41" t="e">
        <f t="shared" si="101"/>
        <v>#REF!</v>
      </c>
      <c r="FT170" s="41" t="e">
        <f t="shared" si="101"/>
        <v>#REF!</v>
      </c>
      <c r="FU170" s="41" t="e">
        <f t="shared" si="101"/>
        <v>#REF!</v>
      </c>
      <c r="FV170" s="41" t="e">
        <f t="shared" si="101"/>
        <v>#REF!</v>
      </c>
      <c r="FW170" s="41" t="e">
        <f t="shared" si="101"/>
        <v>#REF!</v>
      </c>
      <c r="FX170" s="41" t="e">
        <f t="shared" si="101"/>
        <v>#REF!</v>
      </c>
      <c r="FY170" s="41" t="e">
        <f t="shared" si="101"/>
        <v>#REF!</v>
      </c>
      <c r="FZ170" s="41" t="e">
        <f t="shared" si="101"/>
        <v>#REF!</v>
      </c>
      <c r="GA170" s="41" t="e">
        <f t="shared" si="101"/>
        <v>#REF!</v>
      </c>
      <c r="GB170" s="41" t="e">
        <f t="shared" si="101"/>
        <v>#REF!</v>
      </c>
      <c r="GC170" s="41" t="e">
        <f t="shared" si="101"/>
        <v>#REF!</v>
      </c>
      <c r="GD170" s="41" t="e">
        <f t="shared" si="110"/>
        <v>#REF!</v>
      </c>
      <c r="GE170" s="41" t="e">
        <f t="shared" si="110"/>
        <v>#REF!</v>
      </c>
      <c r="GF170" s="41" t="e">
        <f t="shared" si="110"/>
        <v>#REF!</v>
      </c>
      <c r="GG170" s="41" t="e">
        <f t="shared" si="110"/>
        <v>#REF!</v>
      </c>
      <c r="GH170" s="41" t="e">
        <f t="shared" si="110"/>
        <v>#REF!</v>
      </c>
      <c r="GI170" s="41" t="e">
        <f t="shared" si="107"/>
        <v>#REF!</v>
      </c>
      <c r="GJ170" s="41" t="e">
        <f t="shared" si="107"/>
        <v>#REF!</v>
      </c>
      <c r="GK170" s="41" t="e">
        <f t="shared" si="107"/>
        <v>#REF!</v>
      </c>
      <c r="GL170" s="41" t="e">
        <f t="shared" si="107"/>
        <v>#REF!</v>
      </c>
      <c r="GM170" s="41" t="e">
        <f t="shared" si="107"/>
        <v>#REF!</v>
      </c>
      <c r="GN170" s="41" t="e">
        <f t="shared" si="106"/>
        <v>#REF!</v>
      </c>
      <c r="GO170" s="41" t="e">
        <f t="shared" si="106"/>
        <v>#REF!</v>
      </c>
      <c r="GP170" s="41" t="e">
        <f t="shared" si="106"/>
        <v>#REF!</v>
      </c>
      <c r="GQ170" s="41" t="e">
        <f t="shared" si="106"/>
        <v>#REF!</v>
      </c>
      <c r="GR170" s="41" t="e">
        <f t="shared" si="106"/>
        <v>#REF!</v>
      </c>
      <c r="GS170" s="41" t="e">
        <f t="shared" si="106"/>
        <v>#REF!</v>
      </c>
      <c r="GT170" s="41" t="e">
        <f t="shared" si="106"/>
        <v>#REF!</v>
      </c>
      <c r="GU170" s="41" t="e">
        <f t="shared" si="106"/>
        <v>#REF!</v>
      </c>
      <c r="GV170" s="41" t="e">
        <f t="shared" si="108"/>
        <v>#REF!</v>
      </c>
      <c r="GW170" s="41" t="e">
        <f t="shared" si="108"/>
        <v>#REF!</v>
      </c>
      <c r="GX170" s="41" t="e">
        <f t="shared" si="108"/>
        <v>#REF!</v>
      </c>
      <c r="GY170" s="41" t="e">
        <f t="shared" si="108"/>
        <v>#REF!</v>
      </c>
      <c r="GZ170" s="41" t="e">
        <f t="shared" si="108"/>
        <v>#REF!</v>
      </c>
      <c r="HA170" s="41" t="e">
        <f t="shared" si="108"/>
        <v>#REF!</v>
      </c>
      <c r="HB170" s="41" t="e">
        <f t="shared" si="108"/>
        <v>#REF!</v>
      </c>
      <c r="HC170" s="41" t="e">
        <f t="shared" si="108"/>
        <v>#REF!</v>
      </c>
      <c r="HD170" s="41" t="e">
        <f t="shared" si="108"/>
        <v>#REF!</v>
      </c>
      <c r="HE170" s="41" t="e">
        <f t="shared" si="109"/>
        <v>#REF!</v>
      </c>
      <c r="HF170" s="41" t="e">
        <f t="shared" si="109"/>
        <v>#REF!</v>
      </c>
      <c r="HG170" s="41" t="e">
        <f t="shared" si="109"/>
        <v>#REF!</v>
      </c>
      <c r="HH170" s="41" t="e">
        <f t="shared" si="109"/>
        <v>#REF!</v>
      </c>
      <c r="HI170" s="41" t="e">
        <f t="shared" si="109"/>
        <v>#REF!</v>
      </c>
      <c r="HJ170" s="41" t="e">
        <f t="shared" si="109"/>
        <v>#REF!</v>
      </c>
    </row>
    <row r="171" spans="1:218" ht="14.4" x14ac:dyDescent="0.3">
      <c r="A171" s="42">
        <v>168</v>
      </c>
      <c r="B171" s="43" t="e">
        <f>'CMM1 - AUX CALC'!$FM$67</f>
        <v>#REF!</v>
      </c>
      <c r="FN171" s="41" t="e">
        <f>$B171/(_xlfn.SINGLE(PrazoConcessao)*12-FN$3+1)</f>
        <v>#REF!</v>
      </c>
      <c r="FO171" s="41" t="e">
        <f t="shared" si="101"/>
        <v>#REF!</v>
      </c>
      <c r="FP171" s="41" t="e">
        <f t="shared" si="101"/>
        <v>#REF!</v>
      </c>
      <c r="FQ171" s="41" t="e">
        <f t="shared" si="101"/>
        <v>#REF!</v>
      </c>
      <c r="FR171" s="41" t="e">
        <f t="shared" si="101"/>
        <v>#REF!</v>
      </c>
      <c r="FS171" s="41" t="e">
        <f t="shared" si="101"/>
        <v>#REF!</v>
      </c>
      <c r="FT171" s="41" t="e">
        <f t="shared" si="101"/>
        <v>#REF!</v>
      </c>
      <c r="FU171" s="41" t="e">
        <f t="shared" si="101"/>
        <v>#REF!</v>
      </c>
      <c r="FV171" s="41" t="e">
        <f t="shared" si="101"/>
        <v>#REF!</v>
      </c>
      <c r="FW171" s="41" t="e">
        <f t="shared" si="101"/>
        <v>#REF!</v>
      </c>
      <c r="FX171" s="41" t="e">
        <f t="shared" si="101"/>
        <v>#REF!</v>
      </c>
      <c r="FY171" s="41" t="e">
        <f t="shared" si="101"/>
        <v>#REF!</v>
      </c>
      <c r="FZ171" s="41" t="e">
        <f t="shared" si="101"/>
        <v>#REF!</v>
      </c>
      <c r="GA171" s="41" t="e">
        <f t="shared" si="101"/>
        <v>#REF!</v>
      </c>
      <c r="GB171" s="41" t="e">
        <f t="shared" si="101"/>
        <v>#REF!</v>
      </c>
      <c r="GC171" s="41" t="e">
        <f t="shared" si="101"/>
        <v>#REF!</v>
      </c>
      <c r="GD171" s="41" t="e">
        <f t="shared" si="110"/>
        <v>#REF!</v>
      </c>
      <c r="GE171" s="41" t="e">
        <f t="shared" si="110"/>
        <v>#REF!</v>
      </c>
      <c r="GF171" s="41" t="e">
        <f t="shared" si="110"/>
        <v>#REF!</v>
      </c>
      <c r="GG171" s="41" t="e">
        <f t="shared" si="110"/>
        <v>#REF!</v>
      </c>
      <c r="GH171" s="41" t="e">
        <f t="shared" si="110"/>
        <v>#REF!</v>
      </c>
      <c r="GI171" s="41" t="e">
        <f t="shared" si="107"/>
        <v>#REF!</v>
      </c>
      <c r="GJ171" s="41" t="e">
        <f t="shared" si="107"/>
        <v>#REF!</v>
      </c>
      <c r="GK171" s="41" t="e">
        <f t="shared" si="107"/>
        <v>#REF!</v>
      </c>
      <c r="GL171" s="41" t="e">
        <f t="shared" si="107"/>
        <v>#REF!</v>
      </c>
      <c r="GM171" s="41" t="e">
        <f t="shared" si="107"/>
        <v>#REF!</v>
      </c>
      <c r="GN171" s="41" t="e">
        <f t="shared" si="106"/>
        <v>#REF!</v>
      </c>
      <c r="GO171" s="41" t="e">
        <f t="shared" si="106"/>
        <v>#REF!</v>
      </c>
      <c r="GP171" s="41" t="e">
        <f t="shared" si="106"/>
        <v>#REF!</v>
      </c>
      <c r="GQ171" s="41" t="e">
        <f t="shared" si="106"/>
        <v>#REF!</v>
      </c>
      <c r="GR171" s="41" t="e">
        <f t="shared" si="106"/>
        <v>#REF!</v>
      </c>
      <c r="GS171" s="41" t="e">
        <f t="shared" si="106"/>
        <v>#REF!</v>
      </c>
      <c r="GT171" s="41" t="e">
        <f t="shared" si="106"/>
        <v>#REF!</v>
      </c>
      <c r="GU171" s="41" t="e">
        <f t="shared" si="106"/>
        <v>#REF!</v>
      </c>
      <c r="GV171" s="41" t="e">
        <f t="shared" si="108"/>
        <v>#REF!</v>
      </c>
      <c r="GW171" s="41" t="e">
        <f t="shared" si="108"/>
        <v>#REF!</v>
      </c>
      <c r="GX171" s="41" t="e">
        <f t="shared" si="108"/>
        <v>#REF!</v>
      </c>
      <c r="GY171" s="41" t="e">
        <f t="shared" si="108"/>
        <v>#REF!</v>
      </c>
      <c r="GZ171" s="41" t="e">
        <f t="shared" si="108"/>
        <v>#REF!</v>
      </c>
      <c r="HA171" s="41" t="e">
        <f t="shared" si="108"/>
        <v>#REF!</v>
      </c>
      <c r="HB171" s="41" t="e">
        <f t="shared" si="108"/>
        <v>#REF!</v>
      </c>
      <c r="HC171" s="41" t="e">
        <f t="shared" si="108"/>
        <v>#REF!</v>
      </c>
      <c r="HD171" s="41" t="e">
        <f t="shared" si="108"/>
        <v>#REF!</v>
      </c>
      <c r="HE171" s="41" t="e">
        <f t="shared" si="109"/>
        <v>#REF!</v>
      </c>
      <c r="HF171" s="41" t="e">
        <f t="shared" si="109"/>
        <v>#REF!</v>
      </c>
      <c r="HG171" s="41" t="e">
        <f t="shared" si="109"/>
        <v>#REF!</v>
      </c>
      <c r="HH171" s="41" t="e">
        <f t="shared" si="109"/>
        <v>#REF!</v>
      </c>
      <c r="HI171" s="41" t="e">
        <f t="shared" si="109"/>
        <v>#REF!</v>
      </c>
      <c r="HJ171" s="41" t="e">
        <f t="shared" si="109"/>
        <v>#REF!</v>
      </c>
    </row>
    <row r="172" spans="1:218" ht="14.4" x14ac:dyDescent="0.3">
      <c r="A172" s="42">
        <v>169</v>
      </c>
      <c r="B172" s="43" t="e">
        <f>'CMM1 - AUX CALC'!$FN$67</f>
        <v>#REF!</v>
      </c>
      <c r="FO172" s="41" t="e">
        <f>$B172/(_xlfn.SINGLE(PrazoConcessao)*12-FO$3+1)</f>
        <v>#REF!</v>
      </c>
      <c r="FP172" s="41" t="e">
        <f t="shared" si="101"/>
        <v>#REF!</v>
      </c>
      <c r="FQ172" s="41" t="e">
        <f t="shared" si="101"/>
        <v>#REF!</v>
      </c>
      <c r="FR172" s="41" t="e">
        <f t="shared" si="101"/>
        <v>#REF!</v>
      </c>
      <c r="FS172" s="41" t="e">
        <f t="shared" si="101"/>
        <v>#REF!</v>
      </c>
      <c r="FT172" s="41" t="e">
        <f t="shared" si="101"/>
        <v>#REF!</v>
      </c>
      <c r="FU172" s="41" t="e">
        <f t="shared" si="101"/>
        <v>#REF!</v>
      </c>
      <c r="FV172" s="41" t="e">
        <f t="shared" si="101"/>
        <v>#REF!</v>
      </c>
      <c r="FW172" s="41" t="e">
        <f t="shared" si="101"/>
        <v>#REF!</v>
      </c>
      <c r="FX172" s="41" t="e">
        <f t="shared" si="101"/>
        <v>#REF!</v>
      </c>
      <c r="FY172" s="41" t="e">
        <f t="shared" si="101"/>
        <v>#REF!</v>
      </c>
      <c r="FZ172" s="41" t="e">
        <f t="shared" si="101"/>
        <v>#REF!</v>
      </c>
      <c r="GA172" s="41" t="e">
        <f t="shared" si="101"/>
        <v>#REF!</v>
      </c>
      <c r="GB172" s="41" t="e">
        <f t="shared" si="101"/>
        <v>#REF!</v>
      </c>
      <c r="GC172" s="41" t="e">
        <f t="shared" si="101"/>
        <v>#REF!</v>
      </c>
      <c r="GD172" s="41" t="e">
        <f t="shared" si="110"/>
        <v>#REF!</v>
      </c>
      <c r="GE172" s="41" t="e">
        <f t="shared" si="110"/>
        <v>#REF!</v>
      </c>
      <c r="GF172" s="41" t="e">
        <f t="shared" si="110"/>
        <v>#REF!</v>
      </c>
      <c r="GG172" s="41" t="e">
        <f t="shared" si="110"/>
        <v>#REF!</v>
      </c>
      <c r="GH172" s="41" t="e">
        <f t="shared" si="110"/>
        <v>#REF!</v>
      </c>
      <c r="GI172" s="41" t="e">
        <f t="shared" si="107"/>
        <v>#REF!</v>
      </c>
      <c r="GJ172" s="41" t="e">
        <f t="shared" si="107"/>
        <v>#REF!</v>
      </c>
      <c r="GK172" s="41" t="e">
        <f t="shared" si="107"/>
        <v>#REF!</v>
      </c>
      <c r="GL172" s="41" t="e">
        <f t="shared" si="107"/>
        <v>#REF!</v>
      </c>
      <c r="GM172" s="41" t="e">
        <f t="shared" si="107"/>
        <v>#REF!</v>
      </c>
      <c r="GN172" s="41" t="e">
        <f t="shared" si="106"/>
        <v>#REF!</v>
      </c>
      <c r="GO172" s="41" t="e">
        <f t="shared" si="106"/>
        <v>#REF!</v>
      </c>
      <c r="GP172" s="41" t="e">
        <f t="shared" si="106"/>
        <v>#REF!</v>
      </c>
      <c r="GQ172" s="41" t="e">
        <f t="shared" si="106"/>
        <v>#REF!</v>
      </c>
      <c r="GR172" s="41" t="e">
        <f t="shared" si="106"/>
        <v>#REF!</v>
      </c>
      <c r="GS172" s="41" t="e">
        <f t="shared" si="106"/>
        <v>#REF!</v>
      </c>
      <c r="GT172" s="41" t="e">
        <f t="shared" si="106"/>
        <v>#REF!</v>
      </c>
      <c r="GU172" s="41" t="e">
        <f t="shared" si="106"/>
        <v>#REF!</v>
      </c>
      <c r="GV172" s="41" t="e">
        <f t="shared" si="108"/>
        <v>#REF!</v>
      </c>
      <c r="GW172" s="41" t="e">
        <f t="shared" si="108"/>
        <v>#REF!</v>
      </c>
      <c r="GX172" s="41" t="e">
        <f t="shared" si="108"/>
        <v>#REF!</v>
      </c>
      <c r="GY172" s="41" t="e">
        <f t="shared" si="108"/>
        <v>#REF!</v>
      </c>
      <c r="GZ172" s="41" t="e">
        <f t="shared" si="108"/>
        <v>#REF!</v>
      </c>
      <c r="HA172" s="41" t="e">
        <f t="shared" si="108"/>
        <v>#REF!</v>
      </c>
      <c r="HB172" s="41" t="e">
        <f t="shared" si="108"/>
        <v>#REF!</v>
      </c>
      <c r="HC172" s="41" t="e">
        <f t="shared" si="108"/>
        <v>#REF!</v>
      </c>
      <c r="HD172" s="41" t="e">
        <f t="shared" si="108"/>
        <v>#REF!</v>
      </c>
      <c r="HE172" s="41" t="e">
        <f t="shared" si="109"/>
        <v>#REF!</v>
      </c>
      <c r="HF172" s="41" t="e">
        <f t="shared" si="109"/>
        <v>#REF!</v>
      </c>
      <c r="HG172" s="41" t="e">
        <f t="shared" si="109"/>
        <v>#REF!</v>
      </c>
      <c r="HH172" s="41" t="e">
        <f t="shared" si="109"/>
        <v>#REF!</v>
      </c>
      <c r="HI172" s="41" t="e">
        <f t="shared" si="109"/>
        <v>#REF!</v>
      </c>
      <c r="HJ172" s="41" t="e">
        <f t="shared" si="109"/>
        <v>#REF!</v>
      </c>
    </row>
    <row r="173" spans="1:218" ht="14.4" x14ac:dyDescent="0.3">
      <c r="A173" s="42">
        <v>170</v>
      </c>
      <c r="B173" s="43" t="e">
        <f>'CMM1 - AUX CALC'!$FO$67</f>
        <v>#REF!</v>
      </c>
      <c r="FP173" s="41" t="e">
        <f>$B173/(_xlfn.SINGLE(PrazoConcessao)*12-FP$3+1)</f>
        <v>#REF!</v>
      </c>
      <c r="FQ173" s="41" t="e">
        <f t="shared" si="101"/>
        <v>#REF!</v>
      </c>
      <c r="FR173" s="41" t="e">
        <f t="shared" si="101"/>
        <v>#REF!</v>
      </c>
      <c r="FS173" s="41" t="e">
        <f t="shared" si="101"/>
        <v>#REF!</v>
      </c>
      <c r="FT173" s="41" t="e">
        <f t="shared" si="101"/>
        <v>#REF!</v>
      </c>
      <c r="FU173" s="41" t="e">
        <f t="shared" si="101"/>
        <v>#REF!</v>
      </c>
      <c r="FV173" s="41" t="e">
        <f t="shared" si="101"/>
        <v>#REF!</v>
      </c>
      <c r="FW173" s="41" t="e">
        <f t="shared" si="101"/>
        <v>#REF!</v>
      </c>
      <c r="FX173" s="41" t="e">
        <f t="shared" si="101"/>
        <v>#REF!</v>
      </c>
      <c r="FY173" s="41" t="e">
        <f t="shared" si="101"/>
        <v>#REF!</v>
      </c>
      <c r="FZ173" s="41" t="e">
        <f t="shared" si="101"/>
        <v>#REF!</v>
      </c>
      <c r="GA173" s="41" t="e">
        <f t="shared" si="101"/>
        <v>#REF!</v>
      </c>
      <c r="GB173" s="41" t="e">
        <f t="shared" si="101"/>
        <v>#REF!</v>
      </c>
      <c r="GC173" s="41" t="e">
        <f t="shared" si="101"/>
        <v>#REF!</v>
      </c>
      <c r="GD173" s="41" t="e">
        <f t="shared" si="110"/>
        <v>#REF!</v>
      </c>
      <c r="GE173" s="41" t="e">
        <f t="shared" si="110"/>
        <v>#REF!</v>
      </c>
      <c r="GF173" s="41" t="e">
        <f t="shared" si="110"/>
        <v>#REF!</v>
      </c>
      <c r="GG173" s="41" t="e">
        <f t="shared" si="110"/>
        <v>#REF!</v>
      </c>
      <c r="GH173" s="41" t="e">
        <f t="shared" si="110"/>
        <v>#REF!</v>
      </c>
      <c r="GI173" s="41" t="e">
        <f t="shared" si="107"/>
        <v>#REF!</v>
      </c>
      <c r="GJ173" s="41" t="e">
        <f t="shared" si="107"/>
        <v>#REF!</v>
      </c>
      <c r="GK173" s="41" t="e">
        <f t="shared" si="107"/>
        <v>#REF!</v>
      </c>
      <c r="GL173" s="41" t="e">
        <f t="shared" si="107"/>
        <v>#REF!</v>
      </c>
      <c r="GM173" s="41" t="e">
        <f t="shared" si="107"/>
        <v>#REF!</v>
      </c>
      <c r="GN173" s="41" t="e">
        <f t="shared" si="106"/>
        <v>#REF!</v>
      </c>
      <c r="GO173" s="41" t="e">
        <f t="shared" si="106"/>
        <v>#REF!</v>
      </c>
      <c r="GP173" s="41" t="e">
        <f t="shared" si="106"/>
        <v>#REF!</v>
      </c>
      <c r="GQ173" s="41" t="e">
        <f t="shared" si="106"/>
        <v>#REF!</v>
      </c>
      <c r="GR173" s="41" t="e">
        <f t="shared" si="106"/>
        <v>#REF!</v>
      </c>
      <c r="GS173" s="41" t="e">
        <f t="shared" si="106"/>
        <v>#REF!</v>
      </c>
      <c r="GT173" s="41" t="e">
        <f t="shared" si="106"/>
        <v>#REF!</v>
      </c>
      <c r="GU173" s="41" t="e">
        <f t="shared" si="106"/>
        <v>#REF!</v>
      </c>
      <c r="GV173" s="41" t="e">
        <f t="shared" si="108"/>
        <v>#REF!</v>
      </c>
      <c r="GW173" s="41" t="e">
        <f t="shared" si="108"/>
        <v>#REF!</v>
      </c>
      <c r="GX173" s="41" t="e">
        <f t="shared" si="108"/>
        <v>#REF!</v>
      </c>
      <c r="GY173" s="41" t="e">
        <f t="shared" si="108"/>
        <v>#REF!</v>
      </c>
      <c r="GZ173" s="41" t="e">
        <f t="shared" si="108"/>
        <v>#REF!</v>
      </c>
      <c r="HA173" s="41" t="e">
        <f t="shared" si="108"/>
        <v>#REF!</v>
      </c>
      <c r="HB173" s="41" t="e">
        <f t="shared" si="108"/>
        <v>#REF!</v>
      </c>
      <c r="HC173" s="41" t="e">
        <f t="shared" si="108"/>
        <v>#REF!</v>
      </c>
      <c r="HD173" s="41" t="e">
        <f t="shared" si="108"/>
        <v>#REF!</v>
      </c>
      <c r="HE173" s="41" t="e">
        <f t="shared" si="109"/>
        <v>#REF!</v>
      </c>
      <c r="HF173" s="41" t="e">
        <f t="shared" si="109"/>
        <v>#REF!</v>
      </c>
      <c r="HG173" s="41" t="e">
        <f t="shared" si="109"/>
        <v>#REF!</v>
      </c>
      <c r="HH173" s="41" t="e">
        <f t="shared" si="109"/>
        <v>#REF!</v>
      </c>
      <c r="HI173" s="41" t="e">
        <f t="shared" si="109"/>
        <v>#REF!</v>
      </c>
      <c r="HJ173" s="41" t="e">
        <f t="shared" si="109"/>
        <v>#REF!</v>
      </c>
    </row>
    <row r="174" spans="1:218" ht="14.4" x14ac:dyDescent="0.3">
      <c r="A174" s="42">
        <v>171</v>
      </c>
      <c r="B174" s="43" t="e">
        <f>'CMM1 - AUX CALC'!$FP$67</f>
        <v>#REF!</v>
      </c>
      <c r="FQ174" s="41" t="e">
        <f>$B174/(_xlfn.SINGLE(PrazoConcessao)*12-FQ$3+1)</f>
        <v>#REF!</v>
      </c>
      <c r="FR174" s="41" t="e">
        <f t="shared" si="101"/>
        <v>#REF!</v>
      </c>
      <c r="FS174" s="41" t="e">
        <f t="shared" si="101"/>
        <v>#REF!</v>
      </c>
      <c r="FT174" s="41" t="e">
        <f t="shared" si="101"/>
        <v>#REF!</v>
      </c>
      <c r="FU174" s="41" t="e">
        <f t="shared" si="101"/>
        <v>#REF!</v>
      </c>
      <c r="FV174" s="41" t="e">
        <f t="shared" si="101"/>
        <v>#REF!</v>
      </c>
      <c r="FW174" s="41" t="e">
        <f t="shared" si="101"/>
        <v>#REF!</v>
      </c>
      <c r="FX174" s="41" t="e">
        <f t="shared" si="101"/>
        <v>#REF!</v>
      </c>
      <c r="FY174" s="41" t="e">
        <f t="shared" si="101"/>
        <v>#REF!</v>
      </c>
      <c r="FZ174" s="41" t="e">
        <f t="shared" si="101"/>
        <v>#REF!</v>
      </c>
      <c r="GA174" s="41" t="e">
        <f t="shared" si="101"/>
        <v>#REF!</v>
      </c>
      <c r="GB174" s="41" t="e">
        <f t="shared" si="101"/>
        <v>#REF!</v>
      </c>
      <c r="GC174" s="41" t="e">
        <f t="shared" si="101"/>
        <v>#REF!</v>
      </c>
      <c r="GD174" s="41" t="e">
        <f t="shared" si="110"/>
        <v>#REF!</v>
      </c>
      <c r="GE174" s="41" t="e">
        <f t="shared" si="110"/>
        <v>#REF!</v>
      </c>
      <c r="GF174" s="41" t="e">
        <f t="shared" si="110"/>
        <v>#REF!</v>
      </c>
      <c r="GG174" s="41" t="e">
        <f t="shared" si="110"/>
        <v>#REF!</v>
      </c>
      <c r="GH174" s="41" t="e">
        <f t="shared" si="110"/>
        <v>#REF!</v>
      </c>
      <c r="GI174" s="41" t="e">
        <f t="shared" si="107"/>
        <v>#REF!</v>
      </c>
      <c r="GJ174" s="41" t="e">
        <f t="shared" si="107"/>
        <v>#REF!</v>
      </c>
      <c r="GK174" s="41" t="e">
        <f t="shared" si="107"/>
        <v>#REF!</v>
      </c>
      <c r="GL174" s="41" t="e">
        <f t="shared" si="107"/>
        <v>#REF!</v>
      </c>
      <c r="GM174" s="41" t="e">
        <f t="shared" si="107"/>
        <v>#REF!</v>
      </c>
      <c r="GN174" s="41" t="e">
        <f t="shared" si="106"/>
        <v>#REF!</v>
      </c>
      <c r="GO174" s="41" t="e">
        <f t="shared" si="106"/>
        <v>#REF!</v>
      </c>
      <c r="GP174" s="41" t="e">
        <f t="shared" si="106"/>
        <v>#REF!</v>
      </c>
      <c r="GQ174" s="41" t="e">
        <f t="shared" si="106"/>
        <v>#REF!</v>
      </c>
      <c r="GR174" s="41" t="e">
        <f t="shared" si="106"/>
        <v>#REF!</v>
      </c>
      <c r="GS174" s="41" t="e">
        <f t="shared" si="106"/>
        <v>#REF!</v>
      </c>
      <c r="GT174" s="41" t="e">
        <f t="shared" si="106"/>
        <v>#REF!</v>
      </c>
      <c r="GU174" s="41" t="e">
        <f t="shared" si="106"/>
        <v>#REF!</v>
      </c>
      <c r="GV174" s="41" t="e">
        <f t="shared" si="108"/>
        <v>#REF!</v>
      </c>
      <c r="GW174" s="41" t="e">
        <f t="shared" si="108"/>
        <v>#REF!</v>
      </c>
      <c r="GX174" s="41" t="e">
        <f t="shared" si="108"/>
        <v>#REF!</v>
      </c>
      <c r="GY174" s="41" t="e">
        <f t="shared" si="108"/>
        <v>#REF!</v>
      </c>
      <c r="GZ174" s="41" t="e">
        <f t="shared" si="108"/>
        <v>#REF!</v>
      </c>
      <c r="HA174" s="41" t="e">
        <f t="shared" si="108"/>
        <v>#REF!</v>
      </c>
      <c r="HB174" s="41" t="e">
        <f t="shared" si="108"/>
        <v>#REF!</v>
      </c>
      <c r="HC174" s="41" t="e">
        <f t="shared" si="108"/>
        <v>#REF!</v>
      </c>
      <c r="HD174" s="41" t="e">
        <f t="shared" si="108"/>
        <v>#REF!</v>
      </c>
      <c r="HE174" s="41" t="e">
        <f t="shared" si="109"/>
        <v>#REF!</v>
      </c>
      <c r="HF174" s="41" t="e">
        <f t="shared" si="109"/>
        <v>#REF!</v>
      </c>
      <c r="HG174" s="41" t="e">
        <f t="shared" si="109"/>
        <v>#REF!</v>
      </c>
      <c r="HH174" s="41" t="e">
        <f t="shared" si="109"/>
        <v>#REF!</v>
      </c>
      <c r="HI174" s="41" t="e">
        <f t="shared" si="109"/>
        <v>#REF!</v>
      </c>
      <c r="HJ174" s="41" t="e">
        <f t="shared" si="109"/>
        <v>#REF!</v>
      </c>
    </row>
    <row r="175" spans="1:218" ht="14.4" x14ac:dyDescent="0.3">
      <c r="A175" s="42">
        <v>172</v>
      </c>
      <c r="B175" s="43" t="e">
        <f>'CMM1 - AUX CALC'!$FQ$67</f>
        <v>#REF!</v>
      </c>
      <c r="FR175" s="41" t="e">
        <f>$B175/(_xlfn.SINGLE(PrazoConcessao)*12-FR$3+1)</f>
        <v>#REF!</v>
      </c>
      <c r="FS175" s="41" t="e">
        <f t="shared" si="101"/>
        <v>#REF!</v>
      </c>
      <c r="FT175" s="41" t="e">
        <f t="shared" si="101"/>
        <v>#REF!</v>
      </c>
      <c r="FU175" s="41" t="e">
        <f t="shared" si="101"/>
        <v>#REF!</v>
      </c>
      <c r="FV175" s="41" t="e">
        <f t="shared" si="101"/>
        <v>#REF!</v>
      </c>
      <c r="FW175" s="41" t="e">
        <f t="shared" si="101"/>
        <v>#REF!</v>
      </c>
      <c r="FX175" s="41" t="e">
        <f t="shared" si="101"/>
        <v>#REF!</v>
      </c>
      <c r="FY175" s="41" t="e">
        <f t="shared" si="101"/>
        <v>#REF!</v>
      </c>
      <c r="FZ175" s="41" t="e">
        <f t="shared" si="101"/>
        <v>#REF!</v>
      </c>
      <c r="GA175" s="41" t="e">
        <f t="shared" si="101"/>
        <v>#REF!</v>
      </c>
      <c r="GB175" s="41" t="e">
        <f t="shared" ref="GB175:GC185" si="112">GA175</f>
        <v>#REF!</v>
      </c>
      <c r="GC175" s="41" t="e">
        <f t="shared" si="112"/>
        <v>#REF!</v>
      </c>
      <c r="GD175" s="41" t="e">
        <f t="shared" si="110"/>
        <v>#REF!</v>
      </c>
      <c r="GE175" s="41" t="e">
        <f t="shared" si="110"/>
        <v>#REF!</v>
      </c>
      <c r="GF175" s="41" t="e">
        <f t="shared" si="110"/>
        <v>#REF!</v>
      </c>
      <c r="GG175" s="41" t="e">
        <f t="shared" si="110"/>
        <v>#REF!</v>
      </c>
      <c r="GH175" s="41" t="e">
        <f t="shared" si="110"/>
        <v>#REF!</v>
      </c>
      <c r="GI175" s="41" t="e">
        <f t="shared" si="107"/>
        <v>#REF!</v>
      </c>
      <c r="GJ175" s="41" t="e">
        <f t="shared" si="107"/>
        <v>#REF!</v>
      </c>
      <c r="GK175" s="41" t="e">
        <f t="shared" si="107"/>
        <v>#REF!</v>
      </c>
      <c r="GL175" s="41" t="e">
        <f t="shared" si="107"/>
        <v>#REF!</v>
      </c>
      <c r="GM175" s="41" t="e">
        <f t="shared" si="107"/>
        <v>#REF!</v>
      </c>
      <c r="GN175" s="41" t="e">
        <f t="shared" si="106"/>
        <v>#REF!</v>
      </c>
      <c r="GO175" s="41" t="e">
        <f t="shared" si="106"/>
        <v>#REF!</v>
      </c>
      <c r="GP175" s="41" t="e">
        <f t="shared" si="106"/>
        <v>#REF!</v>
      </c>
      <c r="GQ175" s="41" t="e">
        <f t="shared" si="106"/>
        <v>#REF!</v>
      </c>
      <c r="GR175" s="41" t="e">
        <f t="shared" si="106"/>
        <v>#REF!</v>
      </c>
      <c r="GS175" s="41" t="e">
        <f t="shared" si="106"/>
        <v>#REF!</v>
      </c>
      <c r="GT175" s="41" t="e">
        <f t="shared" si="106"/>
        <v>#REF!</v>
      </c>
      <c r="GU175" s="41" t="e">
        <f t="shared" si="106"/>
        <v>#REF!</v>
      </c>
      <c r="GV175" s="41" t="e">
        <f t="shared" si="108"/>
        <v>#REF!</v>
      </c>
      <c r="GW175" s="41" t="e">
        <f t="shared" si="108"/>
        <v>#REF!</v>
      </c>
      <c r="GX175" s="41" t="e">
        <f t="shared" si="108"/>
        <v>#REF!</v>
      </c>
      <c r="GY175" s="41" t="e">
        <f t="shared" si="108"/>
        <v>#REF!</v>
      </c>
      <c r="GZ175" s="41" t="e">
        <f t="shared" si="108"/>
        <v>#REF!</v>
      </c>
      <c r="HA175" s="41" t="e">
        <f t="shared" si="108"/>
        <v>#REF!</v>
      </c>
      <c r="HB175" s="41" t="e">
        <f t="shared" si="108"/>
        <v>#REF!</v>
      </c>
      <c r="HC175" s="41" t="e">
        <f t="shared" si="108"/>
        <v>#REF!</v>
      </c>
      <c r="HD175" s="41" t="e">
        <f t="shared" si="108"/>
        <v>#REF!</v>
      </c>
      <c r="HE175" s="41" t="e">
        <f t="shared" si="109"/>
        <v>#REF!</v>
      </c>
      <c r="HF175" s="41" t="e">
        <f t="shared" si="109"/>
        <v>#REF!</v>
      </c>
      <c r="HG175" s="41" t="e">
        <f t="shared" si="109"/>
        <v>#REF!</v>
      </c>
      <c r="HH175" s="41" t="e">
        <f t="shared" si="109"/>
        <v>#REF!</v>
      </c>
      <c r="HI175" s="41" t="e">
        <f t="shared" si="109"/>
        <v>#REF!</v>
      </c>
      <c r="HJ175" s="41" t="e">
        <f t="shared" si="109"/>
        <v>#REF!</v>
      </c>
    </row>
    <row r="176" spans="1:218" ht="14.4" x14ac:dyDescent="0.3">
      <c r="A176" s="42">
        <v>173</v>
      </c>
      <c r="B176" s="43" t="e">
        <f>'CMM1 - AUX CALC'!$FR$67</f>
        <v>#REF!</v>
      </c>
      <c r="FS176" s="41" t="e">
        <f>$B176/(_xlfn.SINGLE(PrazoConcessao)*12-FS$3+1)</f>
        <v>#REF!</v>
      </c>
      <c r="FT176" s="41" t="e">
        <f t="shared" ref="FT176:GA183" si="113">FS176</f>
        <v>#REF!</v>
      </c>
      <c r="FU176" s="41" t="e">
        <f t="shared" si="113"/>
        <v>#REF!</v>
      </c>
      <c r="FV176" s="41" t="e">
        <f t="shared" si="113"/>
        <v>#REF!</v>
      </c>
      <c r="FW176" s="41" t="e">
        <f t="shared" si="113"/>
        <v>#REF!</v>
      </c>
      <c r="FX176" s="41" t="e">
        <f t="shared" si="113"/>
        <v>#REF!</v>
      </c>
      <c r="FY176" s="41" t="e">
        <f t="shared" si="113"/>
        <v>#REF!</v>
      </c>
      <c r="FZ176" s="41" t="e">
        <f t="shared" si="113"/>
        <v>#REF!</v>
      </c>
      <c r="GA176" s="41" t="e">
        <f t="shared" si="113"/>
        <v>#REF!</v>
      </c>
      <c r="GB176" s="41" t="e">
        <f t="shared" si="112"/>
        <v>#REF!</v>
      </c>
      <c r="GC176" s="41" t="e">
        <f t="shared" si="112"/>
        <v>#REF!</v>
      </c>
      <c r="GD176" s="41" t="e">
        <f t="shared" si="110"/>
        <v>#REF!</v>
      </c>
      <c r="GE176" s="41" t="e">
        <f t="shared" si="110"/>
        <v>#REF!</v>
      </c>
      <c r="GF176" s="41" t="e">
        <f t="shared" si="110"/>
        <v>#REF!</v>
      </c>
      <c r="GG176" s="41" t="e">
        <f t="shared" si="110"/>
        <v>#REF!</v>
      </c>
      <c r="GH176" s="41" t="e">
        <f t="shared" si="110"/>
        <v>#REF!</v>
      </c>
      <c r="GI176" s="41" t="e">
        <f t="shared" si="107"/>
        <v>#REF!</v>
      </c>
      <c r="GJ176" s="41" t="e">
        <f t="shared" si="107"/>
        <v>#REF!</v>
      </c>
      <c r="GK176" s="41" t="e">
        <f t="shared" si="107"/>
        <v>#REF!</v>
      </c>
      <c r="GL176" s="41" t="e">
        <f t="shared" si="107"/>
        <v>#REF!</v>
      </c>
      <c r="GM176" s="41" t="e">
        <f t="shared" si="107"/>
        <v>#REF!</v>
      </c>
      <c r="GN176" s="41" t="e">
        <f t="shared" si="106"/>
        <v>#REF!</v>
      </c>
      <c r="GO176" s="41" t="e">
        <f t="shared" si="106"/>
        <v>#REF!</v>
      </c>
      <c r="GP176" s="41" t="e">
        <f t="shared" si="106"/>
        <v>#REF!</v>
      </c>
      <c r="GQ176" s="41" t="e">
        <f t="shared" si="106"/>
        <v>#REF!</v>
      </c>
      <c r="GR176" s="41" t="e">
        <f t="shared" si="106"/>
        <v>#REF!</v>
      </c>
      <c r="GS176" s="41" t="e">
        <f t="shared" si="106"/>
        <v>#REF!</v>
      </c>
      <c r="GT176" s="41" t="e">
        <f t="shared" si="106"/>
        <v>#REF!</v>
      </c>
      <c r="GU176" s="41" t="e">
        <f t="shared" si="106"/>
        <v>#REF!</v>
      </c>
      <c r="GV176" s="41" t="e">
        <f t="shared" si="108"/>
        <v>#REF!</v>
      </c>
      <c r="GW176" s="41" t="e">
        <f t="shared" si="108"/>
        <v>#REF!</v>
      </c>
      <c r="GX176" s="41" t="e">
        <f t="shared" si="108"/>
        <v>#REF!</v>
      </c>
      <c r="GY176" s="41" t="e">
        <f t="shared" si="108"/>
        <v>#REF!</v>
      </c>
      <c r="GZ176" s="41" t="e">
        <f t="shared" si="108"/>
        <v>#REF!</v>
      </c>
      <c r="HA176" s="41" t="e">
        <f t="shared" si="108"/>
        <v>#REF!</v>
      </c>
      <c r="HB176" s="41" t="e">
        <f t="shared" si="108"/>
        <v>#REF!</v>
      </c>
      <c r="HC176" s="41" t="e">
        <f t="shared" si="108"/>
        <v>#REF!</v>
      </c>
      <c r="HD176" s="41" t="e">
        <f t="shared" si="108"/>
        <v>#REF!</v>
      </c>
      <c r="HE176" s="41" t="e">
        <f t="shared" si="109"/>
        <v>#REF!</v>
      </c>
      <c r="HF176" s="41" t="e">
        <f t="shared" si="109"/>
        <v>#REF!</v>
      </c>
      <c r="HG176" s="41" t="e">
        <f t="shared" si="109"/>
        <v>#REF!</v>
      </c>
      <c r="HH176" s="41" t="e">
        <f t="shared" si="109"/>
        <v>#REF!</v>
      </c>
      <c r="HI176" s="41" t="e">
        <f t="shared" si="109"/>
        <v>#REF!</v>
      </c>
      <c r="HJ176" s="41" t="e">
        <f t="shared" si="109"/>
        <v>#REF!</v>
      </c>
    </row>
    <row r="177" spans="1:218" ht="14.4" x14ac:dyDescent="0.3">
      <c r="A177" s="42">
        <v>174</v>
      </c>
      <c r="B177" s="43" t="e">
        <f>'CMM1 - AUX CALC'!$FS$67</f>
        <v>#REF!</v>
      </c>
      <c r="FT177" s="41" t="e">
        <f>$B177/(_xlfn.SINGLE(PrazoConcessao)*12-FT$3+1)</f>
        <v>#REF!</v>
      </c>
      <c r="FU177" s="41" t="e">
        <f t="shared" si="113"/>
        <v>#REF!</v>
      </c>
      <c r="FV177" s="41" t="e">
        <f t="shared" si="113"/>
        <v>#REF!</v>
      </c>
      <c r="FW177" s="41" t="e">
        <f t="shared" si="113"/>
        <v>#REF!</v>
      </c>
      <c r="FX177" s="41" t="e">
        <f t="shared" si="113"/>
        <v>#REF!</v>
      </c>
      <c r="FY177" s="41" t="e">
        <f t="shared" si="113"/>
        <v>#REF!</v>
      </c>
      <c r="FZ177" s="41" t="e">
        <f t="shared" si="113"/>
        <v>#REF!</v>
      </c>
      <c r="GA177" s="41" t="e">
        <f t="shared" si="113"/>
        <v>#REF!</v>
      </c>
      <c r="GB177" s="41" t="e">
        <f t="shared" si="112"/>
        <v>#REF!</v>
      </c>
      <c r="GC177" s="41" t="e">
        <f t="shared" si="112"/>
        <v>#REF!</v>
      </c>
      <c r="GD177" s="41" t="e">
        <f t="shared" si="110"/>
        <v>#REF!</v>
      </c>
      <c r="GE177" s="41" t="e">
        <f t="shared" si="110"/>
        <v>#REF!</v>
      </c>
      <c r="GF177" s="41" t="e">
        <f t="shared" si="110"/>
        <v>#REF!</v>
      </c>
      <c r="GG177" s="41" t="e">
        <f t="shared" si="110"/>
        <v>#REF!</v>
      </c>
      <c r="GH177" s="41" t="e">
        <f t="shared" si="110"/>
        <v>#REF!</v>
      </c>
      <c r="GI177" s="41" t="e">
        <f t="shared" si="107"/>
        <v>#REF!</v>
      </c>
      <c r="GJ177" s="41" t="e">
        <f t="shared" si="107"/>
        <v>#REF!</v>
      </c>
      <c r="GK177" s="41" t="e">
        <f t="shared" si="107"/>
        <v>#REF!</v>
      </c>
      <c r="GL177" s="41" t="e">
        <f t="shared" si="107"/>
        <v>#REF!</v>
      </c>
      <c r="GM177" s="41" t="e">
        <f t="shared" si="107"/>
        <v>#REF!</v>
      </c>
      <c r="GN177" s="41" t="e">
        <f t="shared" si="106"/>
        <v>#REF!</v>
      </c>
      <c r="GO177" s="41" t="e">
        <f t="shared" si="106"/>
        <v>#REF!</v>
      </c>
      <c r="GP177" s="41" t="e">
        <f t="shared" si="106"/>
        <v>#REF!</v>
      </c>
      <c r="GQ177" s="41" t="e">
        <f t="shared" si="106"/>
        <v>#REF!</v>
      </c>
      <c r="GR177" s="41" t="e">
        <f t="shared" si="106"/>
        <v>#REF!</v>
      </c>
      <c r="GS177" s="41" t="e">
        <f t="shared" si="106"/>
        <v>#REF!</v>
      </c>
      <c r="GT177" s="41" t="e">
        <f t="shared" si="106"/>
        <v>#REF!</v>
      </c>
      <c r="GU177" s="41" t="e">
        <f t="shared" si="106"/>
        <v>#REF!</v>
      </c>
      <c r="GV177" s="41" t="e">
        <f t="shared" si="108"/>
        <v>#REF!</v>
      </c>
      <c r="GW177" s="41" t="e">
        <f t="shared" si="108"/>
        <v>#REF!</v>
      </c>
      <c r="GX177" s="41" t="e">
        <f t="shared" si="108"/>
        <v>#REF!</v>
      </c>
      <c r="GY177" s="41" t="e">
        <f t="shared" si="108"/>
        <v>#REF!</v>
      </c>
      <c r="GZ177" s="41" t="e">
        <f t="shared" si="108"/>
        <v>#REF!</v>
      </c>
      <c r="HA177" s="41" t="e">
        <f t="shared" si="108"/>
        <v>#REF!</v>
      </c>
      <c r="HB177" s="41" t="e">
        <f t="shared" si="108"/>
        <v>#REF!</v>
      </c>
      <c r="HC177" s="41" t="e">
        <f t="shared" si="108"/>
        <v>#REF!</v>
      </c>
      <c r="HD177" s="41" t="e">
        <f t="shared" si="108"/>
        <v>#REF!</v>
      </c>
      <c r="HE177" s="41" t="e">
        <f t="shared" si="109"/>
        <v>#REF!</v>
      </c>
      <c r="HF177" s="41" t="e">
        <f t="shared" si="109"/>
        <v>#REF!</v>
      </c>
      <c r="HG177" s="41" t="e">
        <f t="shared" si="109"/>
        <v>#REF!</v>
      </c>
      <c r="HH177" s="41" t="e">
        <f t="shared" si="109"/>
        <v>#REF!</v>
      </c>
      <c r="HI177" s="41" t="e">
        <f t="shared" si="109"/>
        <v>#REF!</v>
      </c>
      <c r="HJ177" s="41" t="e">
        <f t="shared" si="109"/>
        <v>#REF!</v>
      </c>
    </row>
    <row r="178" spans="1:218" ht="14.4" x14ac:dyDescent="0.3">
      <c r="A178" s="42">
        <v>175</v>
      </c>
      <c r="B178" s="43" t="e">
        <f>'CMM1 - AUX CALC'!$FT$67</f>
        <v>#REF!</v>
      </c>
      <c r="FU178" s="41" t="e">
        <f>$B178/(_xlfn.SINGLE(PrazoConcessao)*12-FU$3+1)</f>
        <v>#REF!</v>
      </c>
      <c r="FV178" s="41" t="e">
        <f t="shared" si="113"/>
        <v>#REF!</v>
      </c>
      <c r="FW178" s="41" t="e">
        <f t="shared" si="113"/>
        <v>#REF!</v>
      </c>
      <c r="FX178" s="41" t="e">
        <f t="shared" si="113"/>
        <v>#REF!</v>
      </c>
      <c r="FY178" s="41" t="e">
        <f t="shared" si="113"/>
        <v>#REF!</v>
      </c>
      <c r="FZ178" s="41" t="e">
        <f t="shared" si="113"/>
        <v>#REF!</v>
      </c>
      <c r="GA178" s="41" t="e">
        <f t="shared" si="113"/>
        <v>#REF!</v>
      </c>
      <c r="GB178" s="41" t="e">
        <f t="shared" si="112"/>
        <v>#REF!</v>
      </c>
      <c r="GC178" s="41" t="e">
        <f t="shared" si="112"/>
        <v>#REF!</v>
      </c>
      <c r="GD178" s="41" t="e">
        <f t="shared" si="110"/>
        <v>#REF!</v>
      </c>
      <c r="GE178" s="41" t="e">
        <f t="shared" si="110"/>
        <v>#REF!</v>
      </c>
      <c r="GF178" s="41" t="e">
        <f t="shared" si="110"/>
        <v>#REF!</v>
      </c>
      <c r="GG178" s="41" t="e">
        <f t="shared" si="110"/>
        <v>#REF!</v>
      </c>
      <c r="GH178" s="41" t="e">
        <f t="shared" si="110"/>
        <v>#REF!</v>
      </c>
      <c r="GI178" s="41" t="e">
        <f t="shared" si="107"/>
        <v>#REF!</v>
      </c>
      <c r="GJ178" s="41" t="e">
        <f t="shared" si="107"/>
        <v>#REF!</v>
      </c>
      <c r="GK178" s="41" t="e">
        <f t="shared" si="107"/>
        <v>#REF!</v>
      </c>
      <c r="GL178" s="41" t="e">
        <f t="shared" si="107"/>
        <v>#REF!</v>
      </c>
      <c r="GM178" s="41" t="e">
        <f t="shared" si="107"/>
        <v>#REF!</v>
      </c>
      <c r="GN178" s="41" t="e">
        <f t="shared" si="106"/>
        <v>#REF!</v>
      </c>
      <c r="GO178" s="41" t="e">
        <f t="shared" si="106"/>
        <v>#REF!</v>
      </c>
      <c r="GP178" s="41" t="e">
        <f t="shared" si="106"/>
        <v>#REF!</v>
      </c>
      <c r="GQ178" s="41" t="e">
        <f t="shared" si="106"/>
        <v>#REF!</v>
      </c>
      <c r="GR178" s="41" t="e">
        <f t="shared" si="106"/>
        <v>#REF!</v>
      </c>
      <c r="GS178" s="41" t="e">
        <f t="shared" si="106"/>
        <v>#REF!</v>
      </c>
      <c r="GT178" s="41" t="e">
        <f t="shared" si="106"/>
        <v>#REF!</v>
      </c>
      <c r="GU178" s="41" t="e">
        <f t="shared" si="106"/>
        <v>#REF!</v>
      </c>
      <c r="GV178" s="41" t="e">
        <f t="shared" si="108"/>
        <v>#REF!</v>
      </c>
      <c r="GW178" s="41" t="e">
        <f t="shared" si="108"/>
        <v>#REF!</v>
      </c>
      <c r="GX178" s="41" t="e">
        <f t="shared" si="108"/>
        <v>#REF!</v>
      </c>
      <c r="GY178" s="41" t="e">
        <f t="shared" si="108"/>
        <v>#REF!</v>
      </c>
      <c r="GZ178" s="41" t="e">
        <f t="shared" si="108"/>
        <v>#REF!</v>
      </c>
      <c r="HA178" s="41" t="e">
        <f t="shared" si="108"/>
        <v>#REF!</v>
      </c>
      <c r="HB178" s="41" t="e">
        <f t="shared" si="108"/>
        <v>#REF!</v>
      </c>
      <c r="HC178" s="41" t="e">
        <f t="shared" si="108"/>
        <v>#REF!</v>
      </c>
      <c r="HD178" s="41" t="e">
        <f t="shared" si="108"/>
        <v>#REF!</v>
      </c>
      <c r="HE178" s="41" t="e">
        <f t="shared" si="109"/>
        <v>#REF!</v>
      </c>
      <c r="HF178" s="41" t="e">
        <f t="shared" si="109"/>
        <v>#REF!</v>
      </c>
      <c r="HG178" s="41" t="e">
        <f t="shared" si="109"/>
        <v>#REF!</v>
      </c>
      <c r="HH178" s="41" t="e">
        <f t="shared" si="109"/>
        <v>#REF!</v>
      </c>
      <c r="HI178" s="41" t="e">
        <f t="shared" si="109"/>
        <v>#REF!</v>
      </c>
      <c r="HJ178" s="41" t="e">
        <f t="shared" si="109"/>
        <v>#REF!</v>
      </c>
    </row>
    <row r="179" spans="1:218" ht="14.4" x14ac:dyDescent="0.3">
      <c r="A179" s="42">
        <v>176</v>
      </c>
      <c r="B179" s="43" t="e">
        <f>'CMM1 - AUX CALC'!$FU$67</f>
        <v>#REF!</v>
      </c>
      <c r="FV179" s="41" t="e">
        <f>$B179/(_xlfn.SINGLE(PrazoConcessao)*12-FV$3+1)</f>
        <v>#REF!</v>
      </c>
      <c r="FW179" s="41" t="e">
        <f t="shared" si="113"/>
        <v>#REF!</v>
      </c>
      <c r="FX179" s="41" t="e">
        <f t="shared" si="113"/>
        <v>#REF!</v>
      </c>
      <c r="FY179" s="41" t="e">
        <f t="shared" si="113"/>
        <v>#REF!</v>
      </c>
      <c r="FZ179" s="41" t="e">
        <f t="shared" si="113"/>
        <v>#REF!</v>
      </c>
      <c r="GA179" s="41" t="e">
        <f t="shared" si="113"/>
        <v>#REF!</v>
      </c>
      <c r="GB179" s="41" t="e">
        <f t="shared" si="112"/>
        <v>#REF!</v>
      </c>
      <c r="GC179" s="41" t="e">
        <f t="shared" si="112"/>
        <v>#REF!</v>
      </c>
      <c r="GD179" s="41" t="e">
        <f t="shared" si="110"/>
        <v>#REF!</v>
      </c>
      <c r="GE179" s="41" t="e">
        <f t="shared" si="110"/>
        <v>#REF!</v>
      </c>
      <c r="GF179" s="41" t="e">
        <f t="shared" si="110"/>
        <v>#REF!</v>
      </c>
      <c r="GG179" s="41" t="e">
        <f t="shared" si="110"/>
        <v>#REF!</v>
      </c>
      <c r="GH179" s="41" t="e">
        <f t="shared" si="110"/>
        <v>#REF!</v>
      </c>
      <c r="GI179" s="41" t="e">
        <f t="shared" si="107"/>
        <v>#REF!</v>
      </c>
      <c r="GJ179" s="41" t="e">
        <f t="shared" si="107"/>
        <v>#REF!</v>
      </c>
      <c r="GK179" s="41" t="e">
        <f t="shared" si="107"/>
        <v>#REF!</v>
      </c>
      <c r="GL179" s="41" t="e">
        <f t="shared" si="107"/>
        <v>#REF!</v>
      </c>
      <c r="GM179" s="41" t="e">
        <f t="shared" si="107"/>
        <v>#REF!</v>
      </c>
      <c r="GN179" s="41" t="e">
        <f t="shared" si="106"/>
        <v>#REF!</v>
      </c>
      <c r="GO179" s="41" t="e">
        <f t="shared" si="106"/>
        <v>#REF!</v>
      </c>
      <c r="GP179" s="41" t="e">
        <f t="shared" si="106"/>
        <v>#REF!</v>
      </c>
      <c r="GQ179" s="41" t="e">
        <f t="shared" si="106"/>
        <v>#REF!</v>
      </c>
      <c r="GR179" s="41" t="e">
        <f t="shared" si="106"/>
        <v>#REF!</v>
      </c>
      <c r="GS179" s="41" t="e">
        <f t="shared" si="106"/>
        <v>#REF!</v>
      </c>
      <c r="GT179" s="41" t="e">
        <f t="shared" si="106"/>
        <v>#REF!</v>
      </c>
      <c r="GU179" s="41" t="e">
        <f t="shared" si="106"/>
        <v>#REF!</v>
      </c>
      <c r="GV179" s="41" t="e">
        <f t="shared" si="108"/>
        <v>#REF!</v>
      </c>
      <c r="GW179" s="41" t="e">
        <f t="shared" si="108"/>
        <v>#REF!</v>
      </c>
      <c r="GX179" s="41" t="e">
        <f t="shared" si="108"/>
        <v>#REF!</v>
      </c>
      <c r="GY179" s="41" t="e">
        <f t="shared" si="108"/>
        <v>#REF!</v>
      </c>
      <c r="GZ179" s="41" t="e">
        <f t="shared" si="108"/>
        <v>#REF!</v>
      </c>
      <c r="HA179" s="41" t="e">
        <f t="shared" si="108"/>
        <v>#REF!</v>
      </c>
      <c r="HB179" s="41" t="e">
        <f t="shared" si="108"/>
        <v>#REF!</v>
      </c>
      <c r="HC179" s="41" t="e">
        <f t="shared" si="108"/>
        <v>#REF!</v>
      </c>
      <c r="HD179" s="41" t="e">
        <f t="shared" si="108"/>
        <v>#REF!</v>
      </c>
      <c r="HE179" s="41" t="e">
        <f t="shared" si="109"/>
        <v>#REF!</v>
      </c>
      <c r="HF179" s="41" t="e">
        <f t="shared" si="109"/>
        <v>#REF!</v>
      </c>
      <c r="HG179" s="41" t="e">
        <f t="shared" si="109"/>
        <v>#REF!</v>
      </c>
      <c r="HH179" s="41" t="e">
        <f t="shared" si="109"/>
        <v>#REF!</v>
      </c>
      <c r="HI179" s="41" t="e">
        <f t="shared" si="109"/>
        <v>#REF!</v>
      </c>
      <c r="HJ179" s="41" t="e">
        <f t="shared" si="109"/>
        <v>#REF!</v>
      </c>
    </row>
    <row r="180" spans="1:218" ht="14.4" x14ac:dyDescent="0.3">
      <c r="A180" s="42">
        <v>177</v>
      </c>
      <c r="B180" s="43" t="e">
        <f>'CMM1 - AUX CALC'!$FV$67</f>
        <v>#REF!</v>
      </c>
      <c r="FW180" s="41" t="e">
        <f>$B180/(_xlfn.SINGLE(PrazoConcessao)*12-FW$3+1)</f>
        <v>#REF!</v>
      </c>
      <c r="FX180" s="41" t="e">
        <f t="shared" si="113"/>
        <v>#REF!</v>
      </c>
      <c r="FY180" s="41" t="e">
        <f t="shared" si="113"/>
        <v>#REF!</v>
      </c>
      <c r="FZ180" s="41" t="e">
        <f t="shared" si="113"/>
        <v>#REF!</v>
      </c>
      <c r="GA180" s="41" t="e">
        <f t="shared" si="113"/>
        <v>#REF!</v>
      </c>
      <c r="GB180" s="41" t="e">
        <f t="shared" si="112"/>
        <v>#REF!</v>
      </c>
      <c r="GC180" s="41" t="e">
        <f t="shared" si="112"/>
        <v>#REF!</v>
      </c>
      <c r="GD180" s="41" t="e">
        <f t="shared" si="110"/>
        <v>#REF!</v>
      </c>
      <c r="GE180" s="41" t="e">
        <f t="shared" si="110"/>
        <v>#REF!</v>
      </c>
      <c r="GF180" s="41" t="e">
        <f t="shared" si="110"/>
        <v>#REF!</v>
      </c>
      <c r="GG180" s="41" t="e">
        <f t="shared" si="110"/>
        <v>#REF!</v>
      </c>
      <c r="GH180" s="41" t="e">
        <f t="shared" si="110"/>
        <v>#REF!</v>
      </c>
      <c r="GI180" s="41" t="e">
        <f t="shared" si="107"/>
        <v>#REF!</v>
      </c>
      <c r="GJ180" s="41" t="e">
        <f t="shared" si="107"/>
        <v>#REF!</v>
      </c>
      <c r="GK180" s="41" t="e">
        <f t="shared" si="107"/>
        <v>#REF!</v>
      </c>
      <c r="GL180" s="41" t="e">
        <f t="shared" si="107"/>
        <v>#REF!</v>
      </c>
      <c r="GM180" s="41" t="e">
        <f t="shared" si="107"/>
        <v>#REF!</v>
      </c>
      <c r="GN180" s="41" t="e">
        <f t="shared" si="106"/>
        <v>#REF!</v>
      </c>
      <c r="GO180" s="41" t="e">
        <f t="shared" si="106"/>
        <v>#REF!</v>
      </c>
      <c r="GP180" s="41" t="e">
        <f t="shared" si="106"/>
        <v>#REF!</v>
      </c>
      <c r="GQ180" s="41" t="e">
        <f t="shared" si="106"/>
        <v>#REF!</v>
      </c>
      <c r="GR180" s="41" t="e">
        <f t="shared" si="106"/>
        <v>#REF!</v>
      </c>
      <c r="GS180" s="41" t="e">
        <f t="shared" si="106"/>
        <v>#REF!</v>
      </c>
      <c r="GT180" s="41" t="e">
        <f t="shared" si="106"/>
        <v>#REF!</v>
      </c>
      <c r="GU180" s="41" t="e">
        <f t="shared" si="106"/>
        <v>#REF!</v>
      </c>
      <c r="GV180" s="41" t="e">
        <f t="shared" si="108"/>
        <v>#REF!</v>
      </c>
      <c r="GW180" s="41" t="e">
        <f t="shared" si="108"/>
        <v>#REF!</v>
      </c>
      <c r="GX180" s="41" t="e">
        <f t="shared" si="108"/>
        <v>#REF!</v>
      </c>
      <c r="GY180" s="41" t="e">
        <f t="shared" si="108"/>
        <v>#REF!</v>
      </c>
      <c r="GZ180" s="41" t="e">
        <f t="shared" si="108"/>
        <v>#REF!</v>
      </c>
      <c r="HA180" s="41" t="e">
        <f t="shared" si="108"/>
        <v>#REF!</v>
      </c>
      <c r="HB180" s="41" t="e">
        <f t="shared" si="108"/>
        <v>#REF!</v>
      </c>
      <c r="HC180" s="41" t="e">
        <f t="shared" si="108"/>
        <v>#REF!</v>
      </c>
      <c r="HD180" s="41" t="e">
        <f t="shared" si="108"/>
        <v>#REF!</v>
      </c>
      <c r="HE180" s="41" t="e">
        <f t="shared" si="109"/>
        <v>#REF!</v>
      </c>
      <c r="HF180" s="41" t="e">
        <f t="shared" si="109"/>
        <v>#REF!</v>
      </c>
      <c r="HG180" s="41" t="e">
        <f t="shared" si="109"/>
        <v>#REF!</v>
      </c>
      <c r="HH180" s="41" t="e">
        <f t="shared" si="109"/>
        <v>#REF!</v>
      </c>
      <c r="HI180" s="41" t="e">
        <f t="shared" si="109"/>
        <v>#REF!</v>
      </c>
      <c r="HJ180" s="41" t="e">
        <f t="shared" si="109"/>
        <v>#REF!</v>
      </c>
    </row>
    <row r="181" spans="1:218" ht="14.4" x14ac:dyDescent="0.3">
      <c r="A181" s="42">
        <v>178</v>
      </c>
      <c r="B181" s="43" t="e">
        <f>'CMM1 - AUX CALC'!$FW$67</f>
        <v>#REF!</v>
      </c>
      <c r="FX181" s="41" t="e">
        <f>$B181/(_xlfn.SINGLE(PrazoConcessao)*12-FX$3+1)</f>
        <v>#REF!</v>
      </c>
      <c r="FY181" s="41" t="e">
        <f t="shared" si="113"/>
        <v>#REF!</v>
      </c>
      <c r="FZ181" s="41" t="e">
        <f t="shared" si="113"/>
        <v>#REF!</v>
      </c>
      <c r="GA181" s="41" t="e">
        <f t="shared" si="113"/>
        <v>#REF!</v>
      </c>
      <c r="GB181" s="41" t="e">
        <f t="shared" si="112"/>
        <v>#REF!</v>
      </c>
      <c r="GC181" s="41" t="e">
        <f t="shared" si="112"/>
        <v>#REF!</v>
      </c>
      <c r="GD181" s="41" t="e">
        <f t="shared" si="110"/>
        <v>#REF!</v>
      </c>
      <c r="GE181" s="41" t="e">
        <f t="shared" si="110"/>
        <v>#REF!</v>
      </c>
      <c r="GF181" s="41" t="e">
        <f t="shared" si="110"/>
        <v>#REF!</v>
      </c>
      <c r="GG181" s="41" t="e">
        <f t="shared" si="110"/>
        <v>#REF!</v>
      </c>
      <c r="GH181" s="41" t="e">
        <f t="shared" si="110"/>
        <v>#REF!</v>
      </c>
      <c r="GI181" s="41" t="e">
        <f t="shared" si="107"/>
        <v>#REF!</v>
      </c>
      <c r="GJ181" s="41" t="e">
        <f t="shared" si="107"/>
        <v>#REF!</v>
      </c>
      <c r="GK181" s="41" t="e">
        <f t="shared" si="107"/>
        <v>#REF!</v>
      </c>
      <c r="GL181" s="41" t="e">
        <f t="shared" si="107"/>
        <v>#REF!</v>
      </c>
      <c r="GM181" s="41" t="e">
        <f t="shared" si="107"/>
        <v>#REF!</v>
      </c>
      <c r="GN181" s="41" t="e">
        <f t="shared" si="106"/>
        <v>#REF!</v>
      </c>
      <c r="GO181" s="41" t="e">
        <f t="shared" si="106"/>
        <v>#REF!</v>
      </c>
      <c r="GP181" s="41" t="e">
        <f t="shared" si="106"/>
        <v>#REF!</v>
      </c>
      <c r="GQ181" s="41" t="e">
        <f t="shared" si="106"/>
        <v>#REF!</v>
      </c>
      <c r="GR181" s="41" t="e">
        <f t="shared" si="106"/>
        <v>#REF!</v>
      </c>
      <c r="GS181" s="41" t="e">
        <f t="shared" si="106"/>
        <v>#REF!</v>
      </c>
      <c r="GT181" s="41" t="e">
        <f t="shared" si="106"/>
        <v>#REF!</v>
      </c>
      <c r="GU181" s="41" t="e">
        <f t="shared" si="106"/>
        <v>#REF!</v>
      </c>
      <c r="GV181" s="41" t="e">
        <f t="shared" si="108"/>
        <v>#REF!</v>
      </c>
      <c r="GW181" s="41" t="e">
        <f t="shared" si="108"/>
        <v>#REF!</v>
      </c>
      <c r="GX181" s="41" t="e">
        <f t="shared" si="108"/>
        <v>#REF!</v>
      </c>
      <c r="GY181" s="41" t="e">
        <f t="shared" si="108"/>
        <v>#REF!</v>
      </c>
      <c r="GZ181" s="41" t="e">
        <f t="shared" si="108"/>
        <v>#REF!</v>
      </c>
      <c r="HA181" s="41" t="e">
        <f t="shared" si="108"/>
        <v>#REF!</v>
      </c>
      <c r="HB181" s="41" t="e">
        <f t="shared" si="108"/>
        <v>#REF!</v>
      </c>
      <c r="HC181" s="41" t="e">
        <f t="shared" si="108"/>
        <v>#REF!</v>
      </c>
      <c r="HD181" s="41" t="e">
        <f t="shared" si="108"/>
        <v>#REF!</v>
      </c>
      <c r="HE181" s="41" t="e">
        <f t="shared" si="109"/>
        <v>#REF!</v>
      </c>
      <c r="HF181" s="41" t="e">
        <f t="shared" si="109"/>
        <v>#REF!</v>
      </c>
      <c r="HG181" s="41" t="e">
        <f t="shared" si="109"/>
        <v>#REF!</v>
      </c>
      <c r="HH181" s="41" t="e">
        <f t="shared" si="109"/>
        <v>#REF!</v>
      </c>
      <c r="HI181" s="41" t="e">
        <f t="shared" si="109"/>
        <v>#REF!</v>
      </c>
      <c r="HJ181" s="41" t="e">
        <f t="shared" si="109"/>
        <v>#REF!</v>
      </c>
    </row>
    <row r="182" spans="1:218" ht="14.4" x14ac:dyDescent="0.3">
      <c r="A182" s="42">
        <v>179</v>
      </c>
      <c r="B182" s="43" t="e">
        <f>'CMM1 - AUX CALC'!$FX$67</f>
        <v>#REF!</v>
      </c>
      <c r="FY182" s="41" t="e">
        <f>$B182/(_xlfn.SINGLE(PrazoConcessao)*12-FY$3+1)</f>
        <v>#REF!</v>
      </c>
      <c r="FZ182" s="41" t="e">
        <f t="shared" si="113"/>
        <v>#REF!</v>
      </c>
      <c r="GA182" s="41" t="e">
        <f t="shared" si="113"/>
        <v>#REF!</v>
      </c>
      <c r="GB182" s="41" t="e">
        <f t="shared" si="112"/>
        <v>#REF!</v>
      </c>
      <c r="GC182" s="41" t="e">
        <f t="shared" si="112"/>
        <v>#REF!</v>
      </c>
      <c r="GD182" s="41" t="e">
        <f t="shared" si="110"/>
        <v>#REF!</v>
      </c>
      <c r="GE182" s="41" t="e">
        <f t="shared" si="110"/>
        <v>#REF!</v>
      </c>
      <c r="GF182" s="41" t="e">
        <f t="shared" si="110"/>
        <v>#REF!</v>
      </c>
      <c r="GG182" s="41" t="e">
        <f t="shared" si="110"/>
        <v>#REF!</v>
      </c>
      <c r="GH182" s="41" t="e">
        <f t="shared" si="110"/>
        <v>#REF!</v>
      </c>
      <c r="GI182" s="41" t="e">
        <f t="shared" si="107"/>
        <v>#REF!</v>
      </c>
      <c r="GJ182" s="41" t="e">
        <f t="shared" si="107"/>
        <v>#REF!</v>
      </c>
      <c r="GK182" s="41" t="e">
        <f t="shared" si="107"/>
        <v>#REF!</v>
      </c>
      <c r="GL182" s="41" t="e">
        <f t="shared" si="107"/>
        <v>#REF!</v>
      </c>
      <c r="GM182" s="41" t="e">
        <f t="shared" si="107"/>
        <v>#REF!</v>
      </c>
      <c r="GN182" s="41" t="e">
        <f t="shared" si="106"/>
        <v>#REF!</v>
      </c>
      <c r="GO182" s="41" t="e">
        <f t="shared" si="106"/>
        <v>#REF!</v>
      </c>
      <c r="GP182" s="41" t="e">
        <f t="shared" si="106"/>
        <v>#REF!</v>
      </c>
      <c r="GQ182" s="41" t="e">
        <f t="shared" si="106"/>
        <v>#REF!</v>
      </c>
      <c r="GR182" s="41" t="e">
        <f t="shared" si="106"/>
        <v>#REF!</v>
      </c>
      <c r="GS182" s="41" t="e">
        <f t="shared" si="106"/>
        <v>#REF!</v>
      </c>
      <c r="GT182" s="41" t="e">
        <f t="shared" si="106"/>
        <v>#REF!</v>
      </c>
      <c r="GU182" s="41" t="e">
        <f t="shared" si="106"/>
        <v>#REF!</v>
      </c>
      <c r="GV182" s="41" t="e">
        <f t="shared" si="108"/>
        <v>#REF!</v>
      </c>
      <c r="GW182" s="41" t="e">
        <f t="shared" si="108"/>
        <v>#REF!</v>
      </c>
      <c r="GX182" s="41" t="e">
        <f t="shared" si="108"/>
        <v>#REF!</v>
      </c>
      <c r="GY182" s="41" t="e">
        <f t="shared" si="108"/>
        <v>#REF!</v>
      </c>
      <c r="GZ182" s="41" t="e">
        <f t="shared" si="108"/>
        <v>#REF!</v>
      </c>
      <c r="HA182" s="41" t="e">
        <f t="shared" si="108"/>
        <v>#REF!</v>
      </c>
      <c r="HB182" s="41" t="e">
        <f t="shared" si="108"/>
        <v>#REF!</v>
      </c>
      <c r="HC182" s="41" t="e">
        <f t="shared" si="108"/>
        <v>#REF!</v>
      </c>
      <c r="HD182" s="41" t="e">
        <f t="shared" si="108"/>
        <v>#REF!</v>
      </c>
      <c r="HE182" s="41" t="e">
        <f t="shared" si="109"/>
        <v>#REF!</v>
      </c>
      <c r="HF182" s="41" t="e">
        <f t="shared" si="109"/>
        <v>#REF!</v>
      </c>
      <c r="HG182" s="41" t="e">
        <f t="shared" si="109"/>
        <v>#REF!</v>
      </c>
      <c r="HH182" s="41" t="e">
        <f t="shared" si="109"/>
        <v>#REF!</v>
      </c>
      <c r="HI182" s="41" t="e">
        <f t="shared" si="109"/>
        <v>#REF!</v>
      </c>
      <c r="HJ182" s="41" t="e">
        <f t="shared" si="109"/>
        <v>#REF!</v>
      </c>
    </row>
    <row r="183" spans="1:218" ht="14.4" x14ac:dyDescent="0.3">
      <c r="A183" s="42">
        <v>180</v>
      </c>
      <c r="B183" s="43" t="e">
        <f>'CMM1 - AUX CALC'!$FY$67</f>
        <v>#REF!</v>
      </c>
      <c r="FZ183" s="41" t="e">
        <f>$B183/(_xlfn.SINGLE(PrazoConcessao)*12-FZ$3+1)</f>
        <v>#REF!</v>
      </c>
      <c r="GA183" s="41" t="e">
        <f t="shared" si="113"/>
        <v>#REF!</v>
      </c>
      <c r="GB183" s="41" t="e">
        <f t="shared" si="112"/>
        <v>#REF!</v>
      </c>
      <c r="GC183" s="41" t="e">
        <f t="shared" si="112"/>
        <v>#REF!</v>
      </c>
      <c r="GD183" s="41" t="e">
        <f t="shared" si="110"/>
        <v>#REF!</v>
      </c>
      <c r="GE183" s="41" t="e">
        <f t="shared" si="110"/>
        <v>#REF!</v>
      </c>
      <c r="GF183" s="41" t="e">
        <f t="shared" si="110"/>
        <v>#REF!</v>
      </c>
      <c r="GG183" s="41" t="e">
        <f t="shared" si="110"/>
        <v>#REF!</v>
      </c>
      <c r="GH183" s="41" t="e">
        <f t="shared" si="110"/>
        <v>#REF!</v>
      </c>
      <c r="GI183" s="41" t="e">
        <f t="shared" si="107"/>
        <v>#REF!</v>
      </c>
      <c r="GJ183" s="41" t="e">
        <f t="shared" si="107"/>
        <v>#REF!</v>
      </c>
      <c r="GK183" s="41" t="e">
        <f t="shared" si="107"/>
        <v>#REF!</v>
      </c>
      <c r="GL183" s="41" t="e">
        <f t="shared" si="107"/>
        <v>#REF!</v>
      </c>
      <c r="GM183" s="41" t="e">
        <f t="shared" si="107"/>
        <v>#REF!</v>
      </c>
      <c r="GN183" s="41" t="e">
        <f t="shared" si="106"/>
        <v>#REF!</v>
      </c>
      <c r="GO183" s="41" t="e">
        <f t="shared" si="106"/>
        <v>#REF!</v>
      </c>
      <c r="GP183" s="41" t="e">
        <f t="shared" si="106"/>
        <v>#REF!</v>
      </c>
      <c r="GQ183" s="41" t="e">
        <f t="shared" si="106"/>
        <v>#REF!</v>
      </c>
      <c r="GR183" s="41" t="e">
        <f t="shared" si="106"/>
        <v>#REF!</v>
      </c>
      <c r="GS183" s="41" t="e">
        <f t="shared" si="106"/>
        <v>#REF!</v>
      </c>
      <c r="GT183" s="41" t="e">
        <f t="shared" si="106"/>
        <v>#REF!</v>
      </c>
      <c r="GU183" s="41" t="e">
        <f t="shared" si="106"/>
        <v>#REF!</v>
      </c>
      <c r="GV183" s="41" t="e">
        <f t="shared" si="108"/>
        <v>#REF!</v>
      </c>
      <c r="GW183" s="41" t="e">
        <f t="shared" si="108"/>
        <v>#REF!</v>
      </c>
      <c r="GX183" s="41" t="e">
        <f t="shared" si="108"/>
        <v>#REF!</v>
      </c>
      <c r="GY183" s="41" t="e">
        <f t="shared" si="108"/>
        <v>#REF!</v>
      </c>
      <c r="GZ183" s="41" t="e">
        <f t="shared" si="108"/>
        <v>#REF!</v>
      </c>
      <c r="HA183" s="41" t="e">
        <f t="shared" si="108"/>
        <v>#REF!</v>
      </c>
      <c r="HB183" s="41" t="e">
        <f t="shared" si="108"/>
        <v>#REF!</v>
      </c>
      <c r="HC183" s="41" t="e">
        <f t="shared" si="108"/>
        <v>#REF!</v>
      </c>
      <c r="HD183" s="41" t="e">
        <f t="shared" si="108"/>
        <v>#REF!</v>
      </c>
      <c r="HE183" s="41" t="e">
        <f t="shared" si="109"/>
        <v>#REF!</v>
      </c>
      <c r="HF183" s="41" t="e">
        <f t="shared" si="109"/>
        <v>#REF!</v>
      </c>
      <c r="HG183" s="41" t="e">
        <f t="shared" si="109"/>
        <v>#REF!</v>
      </c>
      <c r="HH183" s="41" t="e">
        <f t="shared" si="109"/>
        <v>#REF!</v>
      </c>
      <c r="HI183" s="41" t="e">
        <f t="shared" si="109"/>
        <v>#REF!</v>
      </c>
      <c r="HJ183" s="41" t="e">
        <f t="shared" si="109"/>
        <v>#REF!</v>
      </c>
    </row>
    <row r="184" spans="1:218" ht="14.4" x14ac:dyDescent="0.3">
      <c r="A184" s="42">
        <v>181</v>
      </c>
      <c r="B184" s="43" t="e">
        <f>'CMM1 - AUX CALC'!$FZ$67</f>
        <v>#REF!</v>
      </c>
      <c r="GA184" s="41" t="e">
        <f>$B184/(_xlfn.SINGLE(PrazoConcessao)*12-GA$3+1)</f>
        <v>#REF!</v>
      </c>
      <c r="GB184" s="41" t="e">
        <f t="shared" si="112"/>
        <v>#REF!</v>
      </c>
      <c r="GC184" s="41" t="e">
        <f t="shared" si="112"/>
        <v>#REF!</v>
      </c>
      <c r="GD184" s="41" t="e">
        <f t="shared" si="110"/>
        <v>#REF!</v>
      </c>
      <c r="GE184" s="41" t="e">
        <f t="shared" si="110"/>
        <v>#REF!</v>
      </c>
      <c r="GF184" s="41" t="e">
        <f t="shared" si="110"/>
        <v>#REF!</v>
      </c>
      <c r="GG184" s="41" t="e">
        <f t="shared" si="110"/>
        <v>#REF!</v>
      </c>
      <c r="GH184" s="41" t="e">
        <f t="shared" si="110"/>
        <v>#REF!</v>
      </c>
      <c r="GI184" s="41" t="e">
        <f t="shared" si="107"/>
        <v>#REF!</v>
      </c>
      <c r="GJ184" s="41" t="e">
        <f t="shared" si="107"/>
        <v>#REF!</v>
      </c>
      <c r="GK184" s="41" t="e">
        <f t="shared" si="107"/>
        <v>#REF!</v>
      </c>
      <c r="GL184" s="41" t="e">
        <f t="shared" si="107"/>
        <v>#REF!</v>
      </c>
      <c r="GM184" s="41" t="e">
        <f t="shared" si="107"/>
        <v>#REF!</v>
      </c>
      <c r="GN184" s="41" t="e">
        <f t="shared" si="106"/>
        <v>#REF!</v>
      </c>
      <c r="GO184" s="41" t="e">
        <f t="shared" si="106"/>
        <v>#REF!</v>
      </c>
      <c r="GP184" s="41" t="e">
        <f t="shared" si="106"/>
        <v>#REF!</v>
      </c>
      <c r="GQ184" s="41" t="e">
        <f t="shared" si="106"/>
        <v>#REF!</v>
      </c>
      <c r="GR184" s="41" t="e">
        <f t="shared" si="106"/>
        <v>#REF!</v>
      </c>
      <c r="GS184" s="41" t="e">
        <f t="shared" si="106"/>
        <v>#REF!</v>
      </c>
      <c r="GT184" s="41" t="e">
        <f t="shared" ref="GT184:GX206" si="114">GS184</f>
        <v>#REF!</v>
      </c>
      <c r="GU184" s="41" t="e">
        <f t="shared" si="114"/>
        <v>#REF!</v>
      </c>
      <c r="GV184" s="41" t="e">
        <f t="shared" si="108"/>
        <v>#REF!</v>
      </c>
      <c r="GW184" s="41" t="e">
        <f t="shared" si="108"/>
        <v>#REF!</v>
      </c>
      <c r="GX184" s="41" t="e">
        <f t="shared" si="108"/>
        <v>#REF!</v>
      </c>
      <c r="GY184" s="41" t="e">
        <f t="shared" ref="GY184:HG215" si="115">GX184</f>
        <v>#REF!</v>
      </c>
      <c r="GZ184" s="41" t="e">
        <f t="shared" si="115"/>
        <v>#REF!</v>
      </c>
      <c r="HA184" s="41" t="e">
        <f t="shared" si="115"/>
        <v>#REF!</v>
      </c>
      <c r="HB184" s="41" t="e">
        <f t="shared" si="115"/>
        <v>#REF!</v>
      </c>
      <c r="HC184" s="41" t="e">
        <f t="shared" si="115"/>
        <v>#REF!</v>
      </c>
      <c r="HD184" s="41" t="e">
        <f t="shared" si="115"/>
        <v>#REF!</v>
      </c>
      <c r="HE184" s="41" t="e">
        <f t="shared" si="109"/>
        <v>#REF!</v>
      </c>
      <c r="HF184" s="41" t="e">
        <f t="shared" si="109"/>
        <v>#REF!</v>
      </c>
      <c r="HG184" s="41" t="e">
        <f t="shared" si="109"/>
        <v>#REF!</v>
      </c>
      <c r="HH184" s="41" t="e">
        <f t="shared" si="109"/>
        <v>#REF!</v>
      </c>
      <c r="HI184" s="41" t="e">
        <f t="shared" si="109"/>
        <v>#REF!</v>
      </c>
      <c r="HJ184" s="41" t="e">
        <f t="shared" si="109"/>
        <v>#REF!</v>
      </c>
    </row>
    <row r="185" spans="1:218" ht="14.4" x14ac:dyDescent="0.3">
      <c r="A185" s="42">
        <v>182</v>
      </c>
      <c r="B185" s="43" t="e">
        <f>'CMM1 - AUX CALC'!$GA$67</f>
        <v>#REF!</v>
      </c>
      <c r="GB185" s="41" t="e">
        <f>$B185/(_xlfn.SINGLE(PrazoConcessao)*12-GB$3+1)</f>
        <v>#REF!</v>
      </c>
      <c r="GC185" s="41" t="e">
        <f t="shared" si="112"/>
        <v>#REF!</v>
      </c>
      <c r="GD185" s="41" t="e">
        <f t="shared" si="110"/>
        <v>#REF!</v>
      </c>
      <c r="GE185" s="41" t="e">
        <f t="shared" si="110"/>
        <v>#REF!</v>
      </c>
      <c r="GF185" s="41" t="e">
        <f t="shared" si="110"/>
        <v>#REF!</v>
      </c>
      <c r="GG185" s="41" t="e">
        <f t="shared" si="110"/>
        <v>#REF!</v>
      </c>
      <c r="GH185" s="41" t="e">
        <f t="shared" si="110"/>
        <v>#REF!</v>
      </c>
      <c r="GI185" s="41" t="e">
        <f t="shared" si="107"/>
        <v>#REF!</v>
      </c>
      <c r="GJ185" s="41" t="e">
        <f t="shared" si="107"/>
        <v>#REF!</v>
      </c>
      <c r="GK185" s="41" t="e">
        <f t="shared" si="107"/>
        <v>#REF!</v>
      </c>
      <c r="GL185" s="41" t="e">
        <f t="shared" si="107"/>
        <v>#REF!</v>
      </c>
      <c r="GM185" s="41" t="e">
        <f t="shared" si="107"/>
        <v>#REF!</v>
      </c>
      <c r="GN185" s="41" t="e">
        <f t="shared" si="107"/>
        <v>#REF!</v>
      </c>
      <c r="GO185" s="41" t="e">
        <f t="shared" si="107"/>
        <v>#REF!</v>
      </c>
      <c r="GP185" s="41" t="e">
        <f t="shared" si="107"/>
        <v>#REF!</v>
      </c>
      <c r="GQ185" s="41" t="e">
        <f t="shared" si="107"/>
        <v>#REF!</v>
      </c>
      <c r="GR185" s="41" t="e">
        <f t="shared" si="107"/>
        <v>#REF!</v>
      </c>
      <c r="GS185" s="41" t="e">
        <f t="shared" si="107"/>
        <v>#REF!</v>
      </c>
      <c r="GT185" s="41" t="e">
        <f t="shared" si="114"/>
        <v>#REF!</v>
      </c>
      <c r="GU185" s="41" t="e">
        <f t="shared" si="114"/>
        <v>#REF!</v>
      </c>
      <c r="GV185" s="41" t="e">
        <f t="shared" si="114"/>
        <v>#REF!</v>
      </c>
      <c r="GW185" s="41" t="e">
        <f t="shared" si="114"/>
        <v>#REF!</v>
      </c>
      <c r="GX185" s="41" t="e">
        <f t="shared" si="114"/>
        <v>#REF!</v>
      </c>
      <c r="GY185" s="41" t="e">
        <f t="shared" si="115"/>
        <v>#REF!</v>
      </c>
      <c r="GZ185" s="41" t="e">
        <f t="shared" si="115"/>
        <v>#REF!</v>
      </c>
      <c r="HA185" s="41" t="e">
        <f t="shared" si="115"/>
        <v>#REF!</v>
      </c>
      <c r="HB185" s="41" t="e">
        <f t="shared" si="115"/>
        <v>#REF!</v>
      </c>
      <c r="HC185" s="41" t="e">
        <f t="shared" si="115"/>
        <v>#REF!</v>
      </c>
      <c r="HD185" s="41" t="e">
        <f t="shared" si="115"/>
        <v>#REF!</v>
      </c>
      <c r="HE185" s="41" t="e">
        <f t="shared" si="109"/>
        <v>#REF!</v>
      </c>
      <c r="HF185" s="41" t="e">
        <f t="shared" si="109"/>
        <v>#REF!</v>
      </c>
      <c r="HG185" s="41" t="e">
        <f t="shared" si="109"/>
        <v>#REF!</v>
      </c>
      <c r="HH185" s="41" t="e">
        <f t="shared" si="109"/>
        <v>#REF!</v>
      </c>
      <c r="HI185" s="41" t="e">
        <f t="shared" si="109"/>
        <v>#REF!</v>
      </c>
      <c r="HJ185" s="41" t="e">
        <f t="shared" si="109"/>
        <v>#REF!</v>
      </c>
    </row>
    <row r="186" spans="1:218" ht="14.4" x14ac:dyDescent="0.3">
      <c r="A186" s="42">
        <v>183</v>
      </c>
      <c r="B186" s="43" t="e">
        <f>'CMM1 - AUX CALC'!$GB$67</f>
        <v>#REF!</v>
      </c>
      <c r="GC186" s="41" t="e">
        <f>$B186/(_xlfn.SINGLE(PrazoConcessao)*12-GC$3+1)</f>
        <v>#REF!</v>
      </c>
      <c r="GD186" s="41" t="e">
        <f t="shared" si="110"/>
        <v>#REF!</v>
      </c>
      <c r="GE186" s="41" t="e">
        <f t="shared" si="110"/>
        <v>#REF!</v>
      </c>
      <c r="GF186" s="41" t="e">
        <f t="shared" si="110"/>
        <v>#REF!</v>
      </c>
      <c r="GG186" s="41" t="e">
        <f t="shared" si="110"/>
        <v>#REF!</v>
      </c>
      <c r="GH186" s="41" t="e">
        <f t="shared" si="110"/>
        <v>#REF!</v>
      </c>
      <c r="GI186" s="41" t="e">
        <f t="shared" si="107"/>
        <v>#REF!</v>
      </c>
      <c r="GJ186" s="41" t="e">
        <f t="shared" si="107"/>
        <v>#REF!</v>
      </c>
      <c r="GK186" s="41" t="e">
        <f t="shared" si="107"/>
        <v>#REF!</v>
      </c>
      <c r="GL186" s="41" t="e">
        <f t="shared" si="107"/>
        <v>#REF!</v>
      </c>
      <c r="GM186" s="41" t="e">
        <f t="shared" si="107"/>
        <v>#REF!</v>
      </c>
      <c r="GN186" s="41" t="e">
        <f t="shared" si="107"/>
        <v>#REF!</v>
      </c>
      <c r="GO186" s="41" t="e">
        <f t="shared" si="107"/>
        <v>#REF!</v>
      </c>
      <c r="GP186" s="41" t="e">
        <f t="shared" si="107"/>
        <v>#REF!</v>
      </c>
      <c r="GQ186" s="41" t="e">
        <f t="shared" si="107"/>
        <v>#REF!</v>
      </c>
      <c r="GR186" s="41" t="e">
        <f t="shared" si="107"/>
        <v>#REF!</v>
      </c>
      <c r="GS186" s="41" t="e">
        <f t="shared" si="107"/>
        <v>#REF!</v>
      </c>
      <c r="GT186" s="41" t="e">
        <f t="shared" si="114"/>
        <v>#REF!</v>
      </c>
      <c r="GU186" s="41" t="e">
        <f t="shared" si="114"/>
        <v>#REF!</v>
      </c>
      <c r="GV186" s="41" t="e">
        <f t="shared" si="114"/>
        <v>#REF!</v>
      </c>
      <c r="GW186" s="41" t="e">
        <f t="shared" si="114"/>
        <v>#REF!</v>
      </c>
      <c r="GX186" s="41" t="e">
        <f t="shared" si="114"/>
        <v>#REF!</v>
      </c>
      <c r="GY186" s="41" t="e">
        <f t="shared" si="115"/>
        <v>#REF!</v>
      </c>
      <c r="GZ186" s="41" t="e">
        <f t="shared" si="115"/>
        <v>#REF!</v>
      </c>
      <c r="HA186" s="41" t="e">
        <f t="shared" si="115"/>
        <v>#REF!</v>
      </c>
      <c r="HB186" s="41" t="e">
        <f t="shared" si="115"/>
        <v>#REF!</v>
      </c>
      <c r="HC186" s="41" t="e">
        <f t="shared" si="115"/>
        <v>#REF!</v>
      </c>
      <c r="HD186" s="41" t="e">
        <f t="shared" si="115"/>
        <v>#REF!</v>
      </c>
      <c r="HE186" s="41" t="e">
        <f t="shared" si="109"/>
        <v>#REF!</v>
      </c>
      <c r="HF186" s="41" t="e">
        <f t="shared" si="109"/>
        <v>#REF!</v>
      </c>
      <c r="HG186" s="41" t="e">
        <f t="shared" si="109"/>
        <v>#REF!</v>
      </c>
      <c r="HH186" s="41" t="e">
        <f t="shared" si="109"/>
        <v>#REF!</v>
      </c>
      <c r="HI186" s="41" t="e">
        <f t="shared" si="109"/>
        <v>#REF!</v>
      </c>
      <c r="HJ186" s="41" t="e">
        <f t="shared" si="109"/>
        <v>#REF!</v>
      </c>
    </row>
    <row r="187" spans="1:218" ht="14.4" x14ac:dyDescent="0.3">
      <c r="A187" s="42">
        <v>184</v>
      </c>
      <c r="B187" s="43" t="e">
        <f>'CMM1 - AUX CALC'!$GC$67</f>
        <v>#REF!</v>
      </c>
      <c r="GD187" s="41" t="e">
        <f>$B187/(_xlfn.SINGLE(PrazoConcessao)*12-GD$3+1)</f>
        <v>#REF!</v>
      </c>
      <c r="GE187" s="41" t="e">
        <f t="shared" si="110"/>
        <v>#REF!</v>
      </c>
      <c r="GF187" s="41" t="e">
        <f t="shared" si="110"/>
        <v>#REF!</v>
      </c>
      <c r="GG187" s="41" t="e">
        <f t="shared" si="110"/>
        <v>#REF!</v>
      </c>
      <c r="GH187" s="41" t="e">
        <f t="shared" si="110"/>
        <v>#REF!</v>
      </c>
      <c r="GI187" s="41" t="e">
        <f t="shared" si="107"/>
        <v>#REF!</v>
      </c>
      <c r="GJ187" s="41" t="e">
        <f t="shared" si="107"/>
        <v>#REF!</v>
      </c>
      <c r="GK187" s="41" t="e">
        <f t="shared" si="107"/>
        <v>#REF!</v>
      </c>
      <c r="GL187" s="41" t="e">
        <f t="shared" si="107"/>
        <v>#REF!</v>
      </c>
      <c r="GM187" s="41" t="e">
        <f t="shared" si="107"/>
        <v>#REF!</v>
      </c>
      <c r="GN187" s="41" t="e">
        <f t="shared" si="107"/>
        <v>#REF!</v>
      </c>
      <c r="GO187" s="41" t="e">
        <f t="shared" si="107"/>
        <v>#REF!</v>
      </c>
      <c r="GP187" s="41" t="e">
        <f t="shared" si="107"/>
        <v>#REF!</v>
      </c>
      <c r="GQ187" s="41" t="e">
        <f t="shared" si="107"/>
        <v>#REF!</v>
      </c>
      <c r="GR187" s="41" t="e">
        <f t="shared" si="107"/>
        <v>#REF!</v>
      </c>
      <c r="GS187" s="41" t="e">
        <f t="shared" si="107"/>
        <v>#REF!</v>
      </c>
      <c r="GT187" s="41" t="e">
        <f t="shared" si="114"/>
        <v>#REF!</v>
      </c>
      <c r="GU187" s="41" t="e">
        <f t="shared" si="114"/>
        <v>#REF!</v>
      </c>
      <c r="GV187" s="41" t="e">
        <f t="shared" si="114"/>
        <v>#REF!</v>
      </c>
      <c r="GW187" s="41" t="e">
        <f t="shared" si="114"/>
        <v>#REF!</v>
      </c>
      <c r="GX187" s="41" t="e">
        <f t="shared" si="114"/>
        <v>#REF!</v>
      </c>
      <c r="GY187" s="41" t="e">
        <f t="shared" si="115"/>
        <v>#REF!</v>
      </c>
      <c r="GZ187" s="41" t="e">
        <f t="shared" si="115"/>
        <v>#REF!</v>
      </c>
      <c r="HA187" s="41" t="e">
        <f t="shared" si="115"/>
        <v>#REF!</v>
      </c>
      <c r="HB187" s="41" t="e">
        <f t="shared" si="115"/>
        <v>#REF!</v>
      </c>
      <c r="HC187" s="41" t="e">
        <f t="shared" si="115"/>
        <v>#REF!</v>
      </c>
      <c r="HD187" s="41" t="e">
        <f t="shared" si="115"/>
        <v>#REF!</v>
      </c>
      <c r="HE187" s="41" t="e">
        <f t="shared" si="109"/>
        <v>#REF!</v>
      </c>
      <c r="HF187" s="41" t="e">
        <f t="shared" si="109"/>
        <v>#REF!</v>
      </c>
      <c r="HG187" s="41" t="e">
        <f t="shared" si="109"/>
        <v>#REF!</v>
      </c>
      <c r="HH187" s="41" t="e">
        <f t="shared" si="109"/>
        <v>#REF!</v>
      </c>
      <c r="HI187" s="41" t="e">
        <f t="shared" si="109"/>
        <v>#REF!</v>
      </c>
      <c r="HJ187" s="41" t="e">
        <f t="shared" si="109"/>
        <v>#REF!</v>
      </c>
    </row>
    <row r="188" spans="1:218" ht="14.4" x14ac:dyDescent="0.3">
      <c r="A188" s="42">
        <v>185</v>
      </c>
      <c r="B188" s="43" t="e">
        <f>'CMM1 - AUX CALC'!$GD$67</f>
        <v>#REF!</v>
      </c>
      <c r="GE188" s="41" t="e">
        <f>$B188/(_xlfn.SINGLE(PrazoConcessao)*12-GE$3+1)</f>
        <v>#REF!</v>
      </c>
      <c r="GF188" s="41" t="e">
        <f t="shared" si="110"/>
        <v>#REF!</v>
      </c>
      <c r="GG188" s="41" t="e">
        <f t="shared" si="110"/>
        <v>#REF!</v>
      </c>
      <c r="GH188" s="41" t="e">
        <f t="shared" si="110"/>
        <v>#REF!</v>
      </c>
      <c r="GI188" s="41" t="e">
        <f t="shared" si="107"/>
        <v>#REF!</v>
      </c>
      <c r="GJ188" s="41" t="e">
        <f t="shared" si="107"/>
        <v>#REF!</v>
      </c>
      <c r="GK188" s="41" t="e">
        <f t="shared" si="107"/>
        <v>#REF!</v>
      </c>
      <c r="GL188" s="41" t="e">
        <f t="shared" si="107"/>
        <v>#REF!</v>
      </c>
      <c r="GM188" s="41" t="e">
        <f t="shared" si="107"/>
        <v>#REF!</v>
      </c>
      <c r="GN188" s="41" t="e">
        <f t="shared" si="107"/>
        <v>#REF!</v>
      </c>
      <c r="GO188" s="41" t="e">
        <f t="shared" si="107"/>
        <v>#REF!</v>
      </c>
      <c r="GP188" s="41" t="e">
        <f t="shared" si="107"/>
        <v>#REF!</v>
      </c>
      <c r="GQ188" s="41" t="e">
        <f t="shared" si="107"/>
        <v>#REF!</v>
      </c>
      <c r="GR188" s="41" t="e">
        <f t="shared" si="107"/>
        <v>#REF!</v>
      </c>
      <c r="GS188" s="41" t="e">
        <f t="shared" si="107"/>
        <v>#REF!</v>
      </c>
      <c r="GT188" s="41" t="e">
        <f t="shared" si="114"/>
        <v>#REF!</v>
      </c>
      <c r="GU188" s="41" t="e">
        <f t="shared" si="114"/>
        <v>#REF!</v>
      </c>
      <c r="GV188" s="41" t="e">
        <f t="shared" si="114"/>
        <v>#REF!</v>
      </c>
      <c r="GW188" s="41" t="e">
        <f t="shared" si="114"/>
        <v>#REF!</v>
      </c>
      <c r="GX188" s="41" t="e">
        <f t="shared" si="114"/>
        <v>#REF!</v>
      </c>
      <c r="GY188" s="41" t="e">
        <f t="shared" si="115"/>
        <v>#REF!</v>
      </c>
      <c r="GZ188" s="41" t="e">
        <f t="shared" si="115"/>
        <v>#REF!</v>
      </c>
      <c r="HA188" s="41" t="e">
        <f t="shared" si="115"/>
        <v>#REF!</v>
      </c>
      <c r="HB188" s="41" t="e">
        <f t="shared" si="115"/>
        <v>#REF!</v>
      </c>
      <c r="HC188" s="41" t="e">
        <f t="shared" si="115"/>
        <v>#REF!</v>
      </c>
      <c r="HD188" s="41" t="e">
        <f t="shared" si="115"/>
        <v>#REF!</v>
      </c>
      <c r="HE188" s="41" t="e">
        <f t="shared" si="109"/>
        <v>#REF!</v>
      </c>
      <c r="HF188" s="41" t="e">
        <f t="shared" si="109"/>
        <v>#REF!</v>
      </c>
      <c r="HG188" s="41" t="e">
        <f t="shared" si="109"/>
        <v>#REF!</v>
      </c>
      <c r="HH188" s="41" t="e">
        <f t="shared" si="109"/>
        <v>#REF!</v>
      </c>
      <c r="HI188" s="41" t="e">
        <f t="shared" si="109"/>
        <v>#REF!</v>
      </c>
      <c r="HJ188" s="41" t="e">
        <f t="shared" si="109"/>
        <v>#REF!</v>
      </c>
    </row>
    <row r="189" spans="1:218" ht="14.4" x14ac:dyDescent="0.3">
      <c r="A189" s="42">
        <v>186</v>
      </c>
      <c r="B189" s="43" t="e">
        <f>'CMM1 - AUX CALC'!$GE$67</f>
        <v>#REF!</v>
      </c>
      <c r="GF189" s="41" t="e">
        <f>$B189/(_xlfn.SINGLE(PrazoConcessao)*12-GF$3+1)</f>
        <v>#REF!</v>
      </c>
      <c r="GG189" s="41" t="e">
        <f t="shared" si="110"/>
        <v>#REF!</v>
      </c>
      <c r="GH189" s="41" t="e">
        <f t="shared" si="110"/>
        <v>#REF!</v>
      </c>
      <c r="GI189" s="41" t="e">
        <f t="shared" si="107"/>
        <v>#REF!</v>
      </c>
      <c r="GJ189" s="41" t="e">
        <f t="shared" si="107"/>
        <v>#REF!</v>
      </c>
      <c r="GK189" s="41" t="e">
        <f t="shared" si="107"/>
        <v>#REF!</v>
      </c>
      <c r="GL189" s="41" t="e">
        <f t="shared" si="107"/>
        <v>#REF!</v>
      </c>
      <c r="GM189" s="41" t="e">
        <f t="shared" si="107"/>
        <v>#REF!</v>
      </c>
      <c r="GN189" s="41" t="e">
        <f t="shared" si="107"/>
        <v>#REF!</v>
      </c>
      <c r="GO189" s="41" t="e">
        <f t="shared" si="107"/>
        <v>#REF!</v>
      </c>
      <c r="GP189" s="41" t="e">
        <f t="shared" si="107"/>
        <v>#REF!</v>
      </c>
      <c r="GQ189" s="41" t="e">
        <f t="shared" si="107"/>
        <v>#REF!</v>
      </c>
      <c r="GR189" s="41" t="e">
        <f t="shared" si="107"/>
        <v>#REF!</v>
      </c>
      <c r="GS189" s="41" t="e">
        <f t="shared" si="107"/>
        <v>#REF!</v>
      </c>
      <c r="GT189" s="41" t="e">
        <f t="shared" si="114"/>
        <v>#REF!</v>
      </c>
      <c r="GU189" s="41" t="e">
        <f t="shared" si="114"/>
        <v>#REF!</v>
      </c>
      <c r="GV189" s="41" t="e">
        <f t="shared" si="114"/>
        <v>#REF!</v>
      </c>
      <c r="GW189" s="41" t="e">
        <f t="shared" si="114"/>
        <v>#REF!</v>
      </c>
      <c r="GX189" s="41" t="e">
        <f t="shared" si="114"/>
        <v>#REF!</v>
      </c>
      <c r="GY189" s="41" t="e">
        <f t="shared" si="115"/>
        <v>#REF!</v>
      </c>
      <c r="GZ189" s="41" t="e">
        <f t="shared" si="115"/>
        <v>#REF!</v>
      </c>
      <c r="HA189" s="41" t="e">
        <f t="shared" si="115"/>
        <v>#REF!</v>
      </c>
      <c r="HB189" s="41" t="e">
        <f t="shared" si="115"/>
        <v>#REF!</v>
      </c>
      <c r="HC189" s="41" t="e">
        <f t="shared" si="115"/>
        <v>#REF!</v>
      </c>
      <c r="HD189" s="41" t="e">
        <f t="shared" si="115"/>
        <v>#REF!</v>
      </c>
      <c r="HE189" s="41" t="e">
        <f t="shared" si="109"/>
        <v>#REF!</v>
      </c>
      <c r="HF189" s="41" t="e">
        <f t="shared" si="109"/>
        <v>#REF!</v>
      </c>
      <c r="HG189" s="41" t="e">
        <f t="shared" si="109"/>
        <v>#REF!</v>
      </c>
      <c r="HH189" s="41" t="e">
        <f t="shared" si="109"/>
        <v>#REF!</v>
      </c>
      <c r="HI189" s="41" t="e">
        <f t="shared" si="109"/>
        <v>#REF!</v>
      </c>
      <c r="HJ189" s="41" t="e">
        <f t="shared" si="109"/>
        <v>#REF!</v>
      </c>
    </row>
    <row r="190" spans="1:218" ht="14.4" x14ac:dyDescent="0.3">
      <c r="A190" s="42">
        <v>187</v>
      </c>
      <c r="B190" s="43" t="e">
        <f>'CMM1 - AUX CALC'!$GF$67</f>
        <v>#REF!</v>
      </c>
      <c r="GG190" s="41" t="e">
        <f>$B190/(_xlfn.SINGLE(PrazoConcessao)*12-GG$3+1)</f>
        <v>#REF!</v>
      </c>
      <c r="GH190" s="41" t="e">
        <f t="shared" si="110"/>
        <v>#REF!</v>
      </c>
      <c r="GI190" s="41" t="e">
        <f t="shared" si="107"/>
        <v>#REF!</v>
      </c>
      <c r="GJ190" s="41" t="e">
        <f t="shared" si="107"/>
        <v>#REF!</v>
      </c>
      <c r="GK190" s="41" t="e">
        <f t="shared" si="107"/>
        <v>#REF!</v>
      </c>
      <c r="GL190" s="41" t="e">
        <f t="shared" si="107"/>
        <v>#REF!</v>
      </c>
      <c r="GM190" s="41" t="e">
        <f t="shared" si="107"/>
        <v>#REF!</v>
      </c>
      <c r="GN190" s="41" t="e">
        <f t="shared" si="107"/>
        <v>#REF!</v>
      </c>
      <c r="GO190" s="41" t="e">
        <f t="shared" si="107"/>
        <v>#REF!</v>
      </c>
      <c r="GP190" s="41" t="e">
        <f t="shared" si="107"/>
        <v>#REF!</v>
      </c>
      <c r="GQ190" s="41" t="e">
        <f t="shared" si="107"/>
        <v>#REF!</v>
      </c>
      <c r="GR190" s="41" t="e">
        <f t="shared" si="107"/>
        <v>#REF!</v>
      </c>
      <c r="GS190" s="41" t="e">
        <f t="shared" si="107"/>
        <v>#REF!</v>
      </c>
      <c r="GT190" s="41" t="e">
        <f t="shared" si="114"/>
        <v>#REF!</v>
      </c>
      <c r="GU190" s="41" t="e">
        <f t="shared" si="114"/>
        <v>#REF!</v>
      </c>
      <c r="GV190" s="41" t="e">
        <f t="shared" si="114"/>
        <v>#REF!</v>
      </c>
      <c r="GW190" s="41" t="e">
        <f t="shared" si="114"/>
        <v>#REF!</v>
      </c>
      <c r="GX190" s="41" t="e">
        <f t="shared" si="114"/>
        <v>#REF!</v>
      </c>
      <c r="GY190" s="41" t="e">
        <f t="shared" si="115"/>
        <v>#REF!</v>
      </c>
      <c r="GZ190" s="41" t="e">
        <f t="shared" si="115"/>
        <v>#REF!</v>
      </c>
      <c r="HA190" s="41" t="e">
        <f t="shared" si="115"/>
        <v>#REF!</v>
      </c>
      <c r="HB190" s="41" t="e">
        <f t="shared" si="115"/>
        <v>#REF!</v>
      </c>
      <c r="HC190" s="41" t="e">
        <f t="shared" si="115"/>
        <v>#REF!</v>
      </c>
      <c r="HD190" s="41" t="e">
        <f t="shared" si="115"/>
        <v>#REF!</v>
      </c>
      <c r="HE190" s="41" t="e">
        <f t="shared" si="109"/>
        <v>#REF!</v>
      </c>
      <c r="HF190" s="41" t="e">
        <f t="shared" si="109"/>
        <v>#REF!</v>
      </c>
      <c r="HG190" s="41" t="e">
        <f t="shared" si="109"/>
        <v>#REF!</v>
      </c>
      <c r="HH190" s="41" t="e">
        <f t="shared" si="109"/>
        <v>#REF!</v>
      </c>
      <c r="HI190" s="41" t="e">
        <f t="shared" si="109"/>
        <v>#REF!</v>
      </c>
      <c r="HJ190" s="41" t="e">
        <f t="shared" si="109"/>
        <v>#REF!</v>
      </c>
    </row>
    <row r="191" spans="1:218" ht="14.4" x14ac:dyDescent="0.3">
      <c r="A191" s="42">
        <v>188</v>
      </c>
      <c r="B191" s="43" t="e">
        <f>'CMM1 - AUX CALC'!$GG$67</f>
        <v>#REF!</v>
      </c>
      <c r="GH191" s="41" t="e">
        <f>$B191/(_xlfn.SINGLE(PrazoConcessao)*12-GH$3+1)</f>
        <v>#REF!</v>
      </c>
      <c r="GI191" s="41" t="e">
        <f t="shared" si="107"/>
        <v>#REF!</v>
      </c>
      <c r="GJ191" s="41" t="e">
        <f t="shared" si="107"/>
        <v>#REF!</v>
      </c>
      <c r="GK191" s="41" t="e">
        <f t="shared" si="107"/>
        <v>#REF!</v>
      </c>
      <c r="GL191" s="41" t="e">
        <f t="shared" si="107"/>
        <v>#REF!</v>
      </c>
      <c r="GM191" s="41" t="e">
        <f t="shared" si="107"/>
        <v>#REF!</v>
      </c>
      <c r="GN191" s="41" t="e">
        <f t="shared" si="107"/>
        <v>#REF!</v>
      </c>
      <c r="GO191" s="41" t="e">
        <f t="shared" si="107"/>
        <v>#REF!</v>
      </c>
      <c r="GP191" s="41" t="e">
        <f t="shared" si="107"/>
        <v>#REF!</v>
      </c>
      <c r="GQ191" s="41" t="e">
        <f t="shared" si="107"/>
        <v>#REF!</v>
      </c>
      <c r="GR191" s="41" t="e">
        <f t="shared" si="107"/>
        <v>#REF!</v>
      </c>
      <c r="GS191" s="41" t="e">
        <f t="shared" si="107"/>
        <v>#REF!</v>
      </c>
      <c r="GT191" s="41" t="e">
        <f t="shared" si="114"/>
        <v>#REF!</v>
      </c>
      <c r="GU191" s="41" t="e">
        <f t="shared" si="114"/>
        <v>#REF!</v>
      </c>
      <c r="GV191" s="41" t="e">
        <f t="shared" si="114"/>
        <v>#REF!</v>
      </c>
      <c r="GW191" s="41" t="e">
        <f t="shared" si="114"/>
        <v>#REF!</v>
      </c>
      <c r="GX191" s="41" t="e">
        <f t="shared" si="114"/>
        <v>#REF!</v>
      </c>
      <c r="GY191" s="41" t="e">
        <f t="shared" si="115"/>
        <v>#REF!</v>
      </c>
      <c r="GZ191" s="41" t="e">
        <f t="shared" si="115"/>
        <v>#REF!</v>
      </c>
      <c r="HA191" s="41" t="e">
        <f t="shared" si="115"/>
        <v>#REF!</v>
      </c>
      <c r="HB191" s="41" t="e">
        <f t="shared" si="115"/>
        <v>#REF!</v>
      </c>
      <c r="HC191" s="41" t="e">
        <f t="shared" si="115"/>
        <v>#REF!</v>
      </c>
      <c r="HD191" s="41" t="e">
        <f t="shared" si="115"/>
        <v>#REF!</v>
      </c>
      <c r="HE191" s="41" t="e">
        <f t="shared" si="109"/>
        <v>#REF!</v>
      </c>
      <c r="HF191" s="41" t="e">
        <f t="shared" si="109"/>
        <v>#REF!</v>
      </c>
      <c r="HG191" s="41" t="e">
        <f t="shared" si="109"/>
        <v>#REF!</v>
      </c>
      <c r="HH191" s="41" t="e">
        <f t="shared" si="109"/>
        <v>#REF!</v>
      </c>
      <c r="HI191" s="41" t="e">
        <f t="shared" si="109"/>
        <v>#REF!</v>
      </c>
      <c r="HJ191" s="41" t="e">
        <f t="shared" si="109"/>
        <v>#REF!</v>
      </c>
    </row>
    <row r="192" spans="1:218" ht="14.4" x14ac:dyDescent="0.3">
      <c r="A192" s="42">
        <v>189</v>
      </c>
      <c r="B192" s="43" t="e">
        <f>'CMM1 - AUX CALC'!$GH$67</f>
        <v>#REF!</v>
      </c>
      <c r="GI192" s="41" t="e">
        <f>$B192/(_xlfn.SINGLE(PrazoConcessao)*12-GI$3+1)</f>
        <v>#REF!</v>
      </c>
      <c r="GJ192" s="41" t="e">
        <f t="shared" si="107"/>
        <v>#REF!</v>
      </c>
      <c r="GK192" s="41" t="e">
        <f t="shared" si="107"/>
        <v>#REF!</v>
      </c>
      <c r="GL192" s="41" t="e">
        <f t="shared" si="107"/>
        <v>#REF!</v>
      </c>
      <c r="GM192" s="41" t="e">
        <f t="shared" si="107"/>
        <v>#REF!</v>
      </c>
      <c r="GN192" s="41" t="e">
        <f t="shared" si="107"/>
        <v>#REF!</v>
      </c>
      <c r="GO192" s="41" t="e">
        <f t="shared" si="107"/>
        <v>#REF!</v>
      </c>
      <c r="GP192" s="41" t="e">
        <f t="shared" si="107"/>
        <v>#REF!</v>
      </c>
      <c r="GQ192" s="41" t="e">
        <f t="shared" si="107"/>
        <v>#REF!</v>
      </c>
      <c r="GR192" s="41" t="e">
        <f t="shared" si="107"/>
        <v>#REF!</v>
      </c>
      <c r="GS192" s="41" t="e">
        <f t="shared" si="107"/>
        <v>#REF!</v>
      </c>
      <c r="GT192" s="41" t="e">
        <f t="shared" si="114"/>
        <v>#REF!</v>
      </c>
      <c r="GU192" s="41" t="e">
        <f t="shared" si="114"/>
        <v>#REF!</v>
      </c>
      <c r="GV192" s="41" t="e">
        <f t="shared" si="114"/>
        <v>#REF!</v>
      </c>
      <c r="GW192" s="41" t="e">
        <f t="shared" si="114"/>
        <v>#REF!</v>
      </c>
      <c r="GX192" s="41" t="e">
        <f t="shared" si="114"/>
        <v>#REF!</v>
      </c>
      <c r="GY192" s="41" t="e">
        <f t="shared" si="115"/>
        <v>#REF!</v>
      </c>
      <c r="GZ192" s="41" t="e">
        <f t="shared" si="115"/>
        <v>#REF!</v>
      </c>
      <c r="HA192" s="41" t="e">
        <f t="shared" si="115"/>
        <v>#REF!</v>
      </c>
      <c r="HB192" s="41" t="e">
        <f t="shared" si="115"/>
        <v>#REF!</v>
      </c>
      <c r="HC192" s="41" t="e">
        <f t="shared" si="115"/>
        <v>#REF!</v>
      </c>
      <c r="HD192" s="41" t="e">
        <f t="shared" si="115"/>
        <v>#REF!</v>
      </c>
      <c r="HE192" s="41" t="e">
        <f t="shared" si="109"/>
        <v>#REF!</v>
      </c>
      <c r="HF192" s="41" t="e">
        <f t="shared" si="109"/>
        <v>#REF!</v>
      </c>
      <c r="HG192" s="41" t="e">
        <f t="shared" si="109"/>
        <v>#REF!</v>
      </c>
      <c r="HH192" s="41" t="e">
        <f t="shared" si="109"/>
        <v>#REF!</v>
      </c>
      <c r="HI192" s="41" t="e">
        <f t="shared" si="109"/>
        <v>#REF!</v>
      </c>
      <c r="HJ192" s="41" t="e">
        <f t="shared" si="109"/>
        <v>#REF!</v>
      </c>
    </row>
    <row r="193" spans="1:218" ht="14.4" x14ac:dyDescent="0.3">
      <c r="A193" s="42">
        <v>190</v>
      </c>
      <c r="B193" s="43" t="e">
        <f>'CMM1 - AUX CALC'!$GI$67</f>
        <v>#REF!</v>
      </c>
      <c r="GJ193" s="41" t="e">
        <f>$B193/(_xlfn.SINGLE(PrazoConcessao)*12-GJ$3+1)</f>
        <v>#REF!</v>
      </c>
      <c r="GK193" s="41" t="e">
        <f t="shared" si="107"/>
        <v>#REF!</v>
      </c>
      <c r="GL193" s="41" t="e">
        <f t="shared" si="107"/>
        <v>#REF!</v>
      </c>
      <c r="GM193" s="41" t="e">
        <f t="shared" si="107"/>
        <v>#REF!</v>
      </c>
      <c r="GN193" s="41" t="e">
        <f t="shared" ref="GN193:GS201" si="116">GM193</f>
        <v>#REF!</v>
      </c>
      <c r="GO193" s="41" t="e">
        <f t="shared" si="116"/>
        <v>#REF!</v>
      </c>
      <c r="GP193" s="41" t="e">
        <f t="shared" si="116"/>
        <v>#REF!</v>
      </c>
      <c r="GQ193" s="41" t="e">
        <f t="shared" si="116"/>
        <v>#REF!</v>
      </c>
      <c r="GR193" s="41" t="e">
        <f t="shared" si="116"/>
        <v>#REF!</v>
      </c>
      <c r="GS193" s="41" t="e">
        <f t="shared" si="116"/>
        <v>#REF!</v>
      </c>
      <c r="GT193" s="41" t="e">
        <f t="shared" si="114"/>
        <v>#REF!</v>
      </c>
      <c r="GU193" s="41" t="e">
        <f t="shared" si="114"/>
        <v>#REF!</v>
      </c>
      <c r="GV193" s="41" t="e">
        <f t="shared" si="114"/>
        <v>#REF!</v>
      </c>
      <c r="GW193" s="41" t="e">
        <f t="shared" si="114"/>
        <v>#REF!</v>
      </c>
      <c r="GX193" s="41" t="e">
        <f t="shared" si="114"/>
        <v>#REF!</v>
      </c>
      <c r="GY193" s="41" t="e">
        <f t="shared" si="115"/>
        <v>#REF!</v>
      </c>
      <c r="GZ193" s="41" t="e">
        <f t="shared" si="115"/>
        <v>#REF!</v>
      </c>
      <c r="HA193" s="41" t="e">
        <f t="shared" si="115"/>
        <v>#REF!</v>
      </c>
      <c r="HB193" s="41" t="e">
        <f t="shared" si="115"/>
        <v>#REF!</v>
      </c>
      <c r="HC193" s="41" t="e">
        <f t="shared" si="115"/>
        <v>#REF!</v>
      </c>
      <c r="HD193" s="41" t="e">
        <f t="shared" si="115"/>
        <v>#REF!</v>
      </c>
      <c r="HE193" s="41" t="e">
        <f t="shared" si="109"/>
        <v>#REF!</v>
      </c>
      <c r="HF193" s="41" t="e">
        <f t="shared" si="109"/>
        <v>#REF!</v>
      </c>
      <c r="HG193" s="41" t="e">
        <f t="shared" si="109"/>
        <v>#REF!</v>
      </c>
      <c r="HH193" s="41" t="e">
        <f t="shared" si="109"/>
        <v>#REF!</v>
      </c>
      <c r="HI193" s="41" t="e">
        <f t="shared" si="109"/>
        <v>#REF!</v>
      </c>
      <c r="HJ193" s="41" t="e">
        <f t="shared" si="109"/>
        <v>#REF!</v>
      </c>
    </row>
    <row r="194" spans="1:218" ht="14.4" x14ac:dyDescent="0.3">
      <c r="A194" s="42">
        <v>191</v>
      </c>
      <c r="B194" s="43" t="e">
        <f>'CMM1 - AUX CALC'!$GJ$67</f>
        <v>#REF!</v>
      </c>
      <c r="GK194" s="41" t="e">
        <f>$B194/(_xlfn.SINGLE(PrazoConcessao)*12-GK$3+1)</f>
        <v>#REF!</v>
      </c>
      <c r="GL194" s="41" t="e">
        <f t="shared" ref="GL194:GM195" si="117">GK194</f>
        <v>#REF!</v>
      </c>
      <c r="GM194" s="41" t="e">
        <f t="shared" si="117"/>
        <v>#REF!</v>
      </c>
      <c r="GN194" s="41" t="e">
        <f t="shared" si="116"/>
        <v>#REF!</v>
      </c>
      <c r="GO194" s="41" t="e">
        <f t="shared" si="116"/>
        <v>#REF!</v>
      </c>
      <c r="GP194" s="41" t="e">
        <f t="shared" si="116"/>
        <v>#REF!</v>
      </c>
      <c r="GQ194" s="41" t="e">
        <f t="shared" si="116"/>
        <v>#REF!</v>
      </c>
      <c r="GR194" s="41" t="e">
        <f t="shared" si="116"/>
        <v>#REF!</v>
      </c>
      <c r="GS194" s="41" t="e">
        <f t="shared" si="116"/>
        <v>#REF!</v>
      </c>
      <c r="GT194" s="41" t="e">
        <f t="shared" si="114"/>
        <v>#REF!</v>
      </c>
      <c r="GU194" s="41" t="e">
        <f t="shared" si="114"/>
        <v>#REF!</v>
      </c>
      <c r="GV194" s="41" t="e">
        <f t="shared" si="114"/>
        <v>#REF!</v>
      </c>
      <c r="GW194" s="41" t="e">
        <f t="shared" si="114"/>
        <v>#REF!</v>
      </c>
      <c r="GX194" s="41" t="e">
        <f t="shared" si="114"/>
        <v>#REF!</v>
      </c>
      <c r="GY194" s="41" t="e">
        <f t="shared" si="115"/>
        <v>#REF!</v>
      </c>
      <c r="GZ194" s="41" t="e">
        <f t="shared" si="115"/>
        <v>#REF!</v>
      </c>
      <c r="HA194" s="41" t="e">
        <f t="shared" si="115"/>
        <v>#REF!</v>
      </c>
      <c r="HB194" s="41" t="e">
        <f t="shared" si="115"/>
        <v>#REF!</v>
      </c>
      <c r="HC194" s="41" t="e">
        <f t="shared" si="115"/>
        <v>#REF!</v>
      </c>
      <c r="HD194" s="41" t="e">
        <f t="shared" si="115"/>
        <v>#REF!</v>
      </c>
      <c r="HE194" s="41" t="e">
        <f t="shared" si="109"/>
        <v>#REF!</v>
      </c>
      <c r="HF194" s="41" t="e">
        <f t="shared" si="109"/>
        <v>#REF!</v>
      </c>
      <c r="HG194" s="41" t="e">
        <f t="shared" si="109"/>
        <v>#REF!</v>
      </c>
      <c r="HH194" s="41" t="e">
        <f t="shared" si="109"/>
        <v>#REF!</v>
      </c>
      <c r="HI194" s="41" t="e">
        <f t="shared" si="109"/>
        <v>#REF!</v>
      </c>
      <c r="HJ194" s="41" t="e">
        <f t="shared" si="109"/>
        <v>#REF!</v>
      </c>
    </row>
    <row r="195" spans="1:218" ht="14.4" x14ac:dyDescent="0.3">
      <c r="A195" s="42">
        <v>192</v>
      </c>
      <c r="B195" s="43" t="e">
        <f>'CMM1 - AUX CALC'!$GK$67</f>
        <v>#REF!</v>
      </c>
      <c r="GL195" s="41" t="e">
        <f>$B195/(_xlfn.SINGLE(PrazoConcessao)*12-GL$3+1)</f>
        <v>#REF!</v>
      </c>
      <c r="GM195" s="41" t="e">
        <f t="shared" si="117"/>
        <v>#REF!</v>
      </c>
      <c r="GN195" s="41" t="e">
        <f t="shared" si="116"/>
        <v>#REF!</v>
      </c>
      <c r="GO195" s="41" t="e">
        <f t="shared" si="116"/>
        <v>#REF!</v>
      </c>
      <c r="GP195" s="41" t="e">
        <f t="shared" si="116"/>
        <v>#REF!</v>
      </c>
      <c r="GQ195" s="41" t="e">
        <f t="shared" si="116"/>
        <v>#REF!</v>
      </c>
      <c r="GR195" s="41" t="e">
        <f t="shared" si="116"/>
        <v>#REF!</v>
      </c>
      <c r="GS195" s="41" t="e">
        <f t="shared" si="116"/>
        <v>#REF!</v>
      </c>
      <c r="GT195" s="41" t="e">
        <f t="shared" si="114"/>
        <v>#REF!</v>
      </c>
      <c r="GU195" s="41" t="e">
        <f t="shared" si="114"/>
        <v>#REF!</v>
      </c>
      <c r="GV195" s="41" t="e">
        <f t="shared" si="114"/>
        <v>#REF!</v>
      </c>
      <c r="GW195" s="41" t="e">
        <f t="shared" si="114"/>
        <v>#REF!</v>
      </c>
      <c r="GX195" s="41" t="e">
        <f t="shared" si="114"/>
        <v>#REF!</v>
      </c>
      <c r="GY195" s="41" t="e">
        <f t="shared" si="115"/>
        <v>#REF!</v>
      </c>
      <c r="GZ195" s="41" t="e">
        <f t="shared" si="115"/>
        <v>#REF!</v>
      </c>
      <c r="HA195" s="41" t="e">
        <f t="shared" si="115"/>
        <v>#REF!</v>
      </c>
      <c r="HB195" s="41" t="e">
        <f t="shared" si="115"/>
        <v>#REF!</v>
      </c>
      <c r="HC195" s="41" t="e">
        <f t="shared" si="115"/>
        <v>#REF!</v>
      </c>
      <c r="HD195" s="41" t="e">
        <f t="shared" si="115"/>
        <v>#REF!</v>
      </c>
      <c r="HE195" s="41" t="e">
        <f t="shared" si="109"/>
        <v>#REF!</v>
      </c>
      <c r="HF195" s="41" t="e">
        <f t="shared" si="109"/>
        <v>#REF!</v>
      </c>
      <c r="HG195" s="41" t="e">
        <f t="shared" si="109"/>
        <v>#REF!</v>
      </c>
      <c r="HH195" s="41" t="e">
        <f t="shared" si="109"/>
        <v>#REF!</v>
      </c>
      <c r="HI195" s="41" t="e">
        <f t="shared" si="109"/>
        <v>#REF!</v>
      </c>
      <c r="HJ195" s="41" t="e">
        <f t="shared" si="109"/>
        <v>#REF!</v>
      </c>
    </row>
    <row r="196" spans="1:218" ht="14.4" x14ac:dyDescent="0.3">
      <c r="A196" s="42">
        <v>193</v>
      </c>
      <c r="B196" s="43" t="e">
        <f>'CMM1 - AUX CALC'!$GL$67</f>
        <v>#REF!</v>
      </c>
      <c r="GM196" s="41" t="e">
        <f>$B196/(_xlfn.SINGLE(PrazoConcessao)*12-GM$3+1)</f>
        <v>#REF!</v>
      </c>
      <c r="GN196" s="41" t="e">
        <f t="shared" si="116"/>
        <v>#REF!</v>
      </c>
      <c r="GO196" s="41" t="e">
        <f t="shared" si="116"/>
        <v>#REF!</v>
      </c>
      <c r="GP196" s="41" t="e">
        <f t="shared" si="116"/>
        <v>#REF!</v>
      </c>
      <c r="GQ196" s="41" t="e">
        <f t="shared" si="116"/>
        <v>#REF!</v>
      </c>
      <c r="GR196" s="41" t="e">
        <f t="shared" si="116"/>
        <v>#REF!</v>
      </c>
      <c r="GS196" s="41" t="e">
        <f t="shared" si="116"/>
        <v>#REF!</v>
      </c>
      <c r="GT196" s="41" t="e">
        <f t="shared" si="114"/>
        <v>#REF!</v>
      </c>
      <c r="GU196" s="41" t="e">
        <f t="shared" si="114"/>
        <v>#REF!</v>
      </c>
      <c r="GV196" s="41" t="e">
        <f t="shared" si="114"/>
        <v>#REF!</v>
      </c>
      <c r="GW196" s="41" t="e">
        <f t="shared" si="114"/>
        <v>#REF!</v>
      </c>
      <c r="GX196" s="41" t="e">
        <f t="shared" si="114"/>
        <v>#REF!</v>
      </c>
      <c r="GY196" s="41" t="e">
        <f t="shared" si="115"/>
        <v>#REF!</v>
      </c>
      <c r="GZ196" s="41" t="e">
        <f t="shared" si="115"/>
        <v>#REF!</v>
      </c>
      <c r="HA196" s="41" t="e">
        <f t="shared" si="115"/>
        <v>#REF!</v>
      </c>
      <c r="HB196" s="41" t="e">
        <f t="shared" si="115"/>
        <v>#REF!</v>
      </c>
      <c r="HC196" s="41" t="e">
        <f t="shared" si="115"/>
        <v>#REF!</v>
      </c>
      <c r="HD196" s="41" t="e">
        <f t="shared" si="115"/>
        <v>#REF!</v>
      </c>
      <c r="HE196" s="41" t="e">
        <f t="shared" si="109"/>
        <v>#REF!</v>
      </c>
      <c r="HF196" s="41" t="e">
        <f t="shared" si="109"/>
        <v>#REF!</v>
      </c>
      <c r="HG196" s="41" t="e">
        <f t="shared" si="109"/>
        <v>#REF!</v>
      </c>
      <c r="HH196" s="41" t="e">
        <f t="shared" si="109"/>
        <v>#REF!</v>
      </c>
      <c r="HI196" s="41" t="e">
        <f t="shared" si="109"/>
        <v>#REF!</v>
      </c>
      <c r="HJ196" s="41" t="e">
        <f t="shared" si="109"/>
        <v>#REF!</v>
      </c>
    </row>
    <row r="197" spans="1:218" ht="14.4" x14ac:dyDescent="0.3">
      <c r="A197" s="42">
        <v>194</v>
      </c>
      <c r="B197" s="43" t="e">
        <f>'CMM1 - AUX CALC'!$GM$67</f>
        <v>#REF!</v>
      </c>
      <c r="GN197" s="41" t="e">
        <f>$B197/(_xlfn.SINGLE(PrazoConcessao)*12-GN$3+1)</f>
        <v>#REF!</v>
      </c>
      <c r="GO197" s="41" t="e">
        <f t="shared" si="116"/>
        <v>#REF!</v>
      </c>
      <c r="GP197" s="41" t="e">
        <f t="shared" si="116"/>
        <v>#REF!</v>
      </c>
      <c r="GQ197" s="41" t="e">
        <f t="shared" si="116"/>
        <v>#REF!</v>
      </c>
      <c r="GR197" s="41" t="e">
        <f t="shared" si="116"/>
        <v>#REF!</v>
      </c>
      <c r="GS197" s="41" t="e">
        <f t="shared" si="116"/>
        <v>#REF!</v>
      </c>
      <c r="GT197" s="41" t="e">
        <f t="shared" si="114"/>
        <v>#REF!</v>
      </c>
      <c r="GU197" s="41" t="e">
        <f t="shared" si="114"/>
        <v>#REF!</v>
      </c>
      <c r="GV197" s="41" t="e">
        <f t="shared" si="114"/>
        <v>#REF!</v>
      </c>
      <c r="GW197" s="41" t="e">
        <f t="shared" si="114"/>
        <v>#REF!</v>
      </c>
      <c r="GX197" s="41" t="e">
        <f t="shared" si="114"/>
        <v>#REF!</v>
      </c>
      <c r="GY197" s="41" t="e">
        <f t="shared" si="115"/>
        <v>#REF!</v>
      </c>
      <c r="GZ197" s="41" t="e">
        <f t="shared" si="115"/>
        <v>#REF!</v>
      </c>
      <c r="HA197" s="41" t="e">
        <f t="shared" si="115"/>
        <v>#REF!</v>
      </c>
      <c r="HB197" s="41" t="e">
        <f t="shared" si="115"/>
        <v>#REF!</v>
      </c>
      <c r="HC197" s="41" t="e">
        <f t="shared" si="115"/>
        <v>#REF!</v>
      </c>
      <c r="HD197" s="41" t="e">
        <f t="shared" si="115"/>
        <v>#REF!</v>
      </c>
      <c r="HE197" s="41" t="e">
        <f t="shared" si="109"/>
        <v>#REF!</v>
      </c>
      <c r="HF197" s="41" t="e">
        <f t="shared" si="109"/>
        <v>#REF!</v>
      </c>
      <c r="HG197" s="41" t="e">
        <f t="shared" si="109"/>
        <v>#REF!</v>
      </c>
      <c r="HH197" s="41" t="e">
        <f t="shared" si="109"/>
        <v>#REF!</v>
      </c>
      <c r="HI197" s="41" t="e">
        <f t="shared" si="109"/>
        <v>#REF!</v>
      </c>
      <c r="HJ197" s="41" t="e">
        <f t="shared" si="109"/>
        <v>#REF!</v>
      </c>
    </row>
    <row r="198" spans="1:218" ht="14.4" x14ac:dyDescent="0.3">
      <c r="A198" s="42">
        <v>195</v>
      </c>
      <c r="B198" s="43" t="e">
        <f>'CMM1 - AUX CALC'!$GN$67</f>
        <v>#REF!</v>
      </c>
      <c r="GO198" s="41" t="e">
        <f>$B198/(_xlfn.SINGLE(PrazoConcessao)*12-GO$3+1)</f>
        <v>#REF!</v>
      </c>
      <c r="GP198" s="41" t="e">
        <f t="shared" si="116"/>
        <v>#REF!</v>
      </c>
      <c r="GQ198" s="41" t="e">
        <f t="shared" si="116"/>
        <v>#REF!</v>
      </c>
      <c r="GR198" s="41" t="e">
        <f t="shared" si="116"/>
        <v>#REF!</v>
      </c>
      <c r="GS198" s="41" t="e">
        <f t="shared" si="116"/>
        <v>#REF!</v>
      </c>
      <c r="GT198" s="41" t="e">
        <f t="shared" si="114"/>
        <v>#REF!</v>
      </c>
      <c r="GU198" s="41" t="e">
        <f t="shared" si="114"/>
        <v>#REF!</v>
      </c>
      <c r="GV198" s="41" t="e">
        <f t="shared" si="114"/>
        <v>#REF!</v>
      </c>
      <c r="GW198" s="41" t="e">
        <f t="shared" si="114"/>
        <v>#REF!</v>
      </c>
      <c r="GX198" s="41" t="e">
        <f t="shared" si="114"/>
        <v>#REF!</v>
      </c>
      <c r="GY198" s="41" t="e">
        <f t="shared" si="115"/>
        <v>#REF!</v>
      </c>
      <c r="GZ198" s="41" t="e">
        <f t="shared" si="115"/>
        <v>#REF!</v>
      </c>
      <c r="HA198" s="41" t="e">
        <f t="shared" si="115"/>
        <v>#REF!</v>
      </c>
      <c r="HB198" s="41" t="e">
        <f t="shared" si="115"/>
        <v>#REF!</v>
      </c>
      <c r="HC198" s="41" t="e">
        <f t="shared" si="115"/>
        <v>#REF!</v>
      </c>
      <c r="HD198" s="41" t="e">
        <f t="shared" si="115"/>
        <v>#REF!</v>
      </c>
      <c r="HE198" s="41" t="e">
        <f t="shared" si="109"/>
        <v>#REF!</v>
      </c>
      <c r="HF198" s="41" t="e">
        <f t="shared" si="109"/>
        <v>#REF!</v>
      </c>
      <c r="HG198" s="41" t="e">
        <f t="shared" si="109"/>
        <v>#REF!</v>
      </c>
      <c r="HH198" s="41" t="e">
        <f t="shared" si="109"/>
        <v>#REF!</v>
      </c>
      <c r="HI198" s="41" t="e">
        <f t="shared" si="109"/>
        <v>#REF!</v>
      </c>
      <c r="HJ198" s="41" t="e">
        <f t="shared" si="109"/>
        <v>#REF!</v>
      </c>
    </row>
    <row r="199" spans="1:218" ht="14.4" x14ac:dyDescent="0.3">
      <c r="A199" s="42">
        <v>196</v>
      </c>
      <c r="B199" s="43" t="e">
        <f>'CMM1 - AUX CALC'!$GO$67</f>
        <v>#REF!</v>
      </c>
      <c r="GP199" s="41" t="e">
        <f>$B199/(_xlfn.SINGLE(PrazoConcessao)*12-GP$3+1)</f>
        <v>#REF!</v>
      </c>
      <c r="GQ199" s="41" t="e">
        <f t="shared" si="116"/>
        <v>#REF!</v>
      </c>
      <c r="GR199" s="41" t="e">
        <f t="shared" si="116"/>
        <v>#REF!</v>
      </c>
      <c r="GS199" s="41" t="e">
        <f t="shared" si="116"/>
        <v>#REF!</v>
      </c>
      <c r="GT199" s="41" t="e">
        <f t="shared" si="114"/>
        <v>#REF!</v>
      </c>
      <c r="GU199" s="41" t="e">
        <f t="shared" si="114"/>
        <v>#REF!</v>
      </c>
      <c r="GV199" s="41" t="e">
        <f t="shared" si="114"/>
        <v>#REF!</v>
      </c>
      <c r="GW199" s="41" t="e">
        <f t="shared" si="114"/>
        <v>#REF!</v>
      </c>
      <c r="GX199" s="41" t="e">
        <f t="shared" si="114"/>
        <v>#REF!</v>
      </c>
      <c r="GY199" s="41" t="e">
        <f t="shared" si="115"/>
        <v>#REF!</v>
      </c>
      <c r="GZ199" s="41" t="e">
        <f t="shared" si="115"/>
        <v>#REF!</v>
      </c>
      <c r="HA199" s="41" t="e">
        <f t="shared" si="115"/>
        <v>#REF!</v>
      </c>
      <c r="HB199" s="41" t="e">
        <f t="shared" si="115"/>
        <v>#REF!</v>
      </c>
      <c r="HC199" s="41" t="e">
        <f t="shared" si="115"/>
        <v>#REF!</v>
      </c>
      <c r="HD199" s="41" t="e">
        <f t="shared" si="115"/>
        <v>#REF!</v>
      </c>
      <c r="HE199" s="41" t="e">
        <f t="shared" si="109"/>
        <v>#REF!</v>
      </c>
      <c r="HF199" s="41" t="e">
        <f t="shared" si="109"/>
        <v>#REF!</v>
      </c>
      <c r="HG199" s="41" t="e">
        <f t="shared" si="109"/>
        <v>#REF!</v>
      </c>
      <c r="HH199" s="41" t="e">
        <f t="shared" si="109"/>
        <v>#REF!</v>
      </c>
      <c r="HI199" s="41" t="e">
        <f t="shared" si="109"/>
        <v>#REF!</v>
      </c>
      <c r="HJ199" s="41" t="e">
        <f t="shared" si="109"/>
        <v>#REF!</v>
      </c>
    </row>
    <row r="200" spans="1:218" ht="14.4" x14ac:dyDescent="0.3">
      <c r="A200" s="42">
        <v>197</v>
      </c>
      <c r="B200" s="43" t="e">
        <f>'CMM1 - AUX CALC'!$GP$67</f>
        <v>#REF!</v>
      </c>
      <c r="GQ200" s="41" t="e">
        <f>$B200/(_xlfn.SINGLE(PrazoConcessao)*12-GQ$3+1)</f>
        <v>#REF!</v>
      </c>
      <c r="GR200" s="41" t="e">
        <f t="shared" si="116"/>
        <v>#REF!</v>
      </c>
      <c r="GS200" s="41" t="e">
        <f t="shared" si="116"/>
        <v>#REF!</v>
      </c>
      <c r="GT200" s="41" t="e">
        <f t="shared" si="114"/>
        <v>#REF!</v>
      </c>
      <c r="GU200" s="41" t="e">
        <f t="shared" si="114"/>
        <v>#REF!</v>
      </c>
      <c r="GV200" s="41" t="e">
        <f t="shared" si="114"/>
        <v>#REF!</v>
      </c>
      <c r="GW200" s="41" t="e">
        <f t="shared" si="114"/>
        <v>#REF!</v>
      </c>
      <c r="GX200" s="41" t="e">
        <f t="shared" si="114"/>
        <v>#REF!</v>
      </c>
      <c r="GY200" s="41" t="e">
        <f t="shared" si="115"/>
        <v>#REF!</v>
      </c>
      <c r="GZ200" s="41" t="e">
        <f t="shared" si="115"/>
        <v>#REF!</v>
      </c>
      <c r="HA200" s="41" t="e">
        <f t="shared" si="115"/>
        <v>#REF!</v>
      </c>
      <c r="HB200" s="41" t="e">
        <f t="shared" si="115"/>
        <v>#REF!</v>
      </c>
      <c r="HC200" s="41" t="e">
        <f t="shared" si="115"/>
        <v>#REF!</v>
      </c>
      <c r="HD200" s="41" t="e">
        <f t="shared" si="115"/>
        <v>#REF!</v>
      </c>
      <c r="HE200" s="41" t="e">
        <f t="shared" si="109"/>
        <v>#REF!</v>
      </c>
      <c r="HF200" s="41" t="e">
        <f t="shared" si="109"/>
        <v>#REF!</v>
      </c>
      <c r="HG200" s="41" t="e">
        <f t="shared" si="109"/>
        <v>#REF!</v>
      </c>
      <c r="HH200" s="41" t="e">
        <f t="shared" si="109"/>
        <v>#REF!</v>
      </c>
      <c r="HI200" s="41" t="e">
        <f t="shared" si="109"/>
        <v>#REF!</v>
      </c>
      <c r="HJ200" s="41" t="e">
        <f t="shared" si="109"/>
        <v>#REF!</v>
      </c>
    </row>
    <row r="201" spans="1:218" ht="14.4" x14ac:dyDescent="0.3">
      <c r="A201" s="42">
        <v>198</v>
      </c>
      <c r="B201" s="43" t="e">
        <f>'CMM1 - AUX CALC'!$GQ$67</f>
        <v>#REF!</v>
      </c>
      <c r="GR201" s="41" t="e">
        <f>$B201/(_xlfn.SINGLE(PrazoConcessao)*12-GR$3+1)</f>
        <v>#REF!</v>
      </c>
      <c r="GS201" s="41" t="e">
        <f t="shared" si="116"/>
        <v>#REF!</v>
      </c>
      <c r="GT201" s="41" t="e">
        <f t="shared" si="114"/>
        <v>#REF!</v>
      </c>
      <c r="GU201" s="41" t="e">
        <f t="shared" si="114"/>
        <v>#REF!</v>
      </c>
      <c r="GV201" s="41" t="e">
        <f t="shared" si="114"/>
        <v>#REF!</v>
      </c>
      <c r="GW201" s="41" t="e">
        <f t="shared" si="114"/>
        <v>#REF!</v>
      </c>
      <c r="GX201" s="41" t="e">
        <f t="shared" si="114"/>
        <v>#REF!</v>
      </c>
      <c r="GY201" s="41" t="e">
        <f t="shared" si="115"/>
        <v>#REF!</v>
      </c>
      <c r="GZ201" s="41" t="e">
        <f t="shared" si="115"/>
        <v>#REF!</v>
      </c>
      <c r="HA201" s="41" t="e">
        <f t="shared" si="115"/>
        <v>#REF!</v>
      </c>
      <c r="HB201" s="41" t="e">
        <f t="shared" si="115"/>
        <v>#REF!</v>
      </c>
      <c r="HC201" s="41" t="e">
        <f t="shared" si="115"/>
        <v>#REF!</v>
      </c>
      <c r="HD201" s="41" t="e">
        <f t="shared" si="115"/>
        <v>#REF!</v>
      </c>
      <c r="HE201" s="41" t="e">
        <f t="shared" si="109"/>
        <v>#REF!</v>
      </c>
      <c r="HF201" s="41" t="e">
        <f t="shared" si="109"/>
        <v>#REF!</v>
      </c>
      <c r="HG201" s="41" t="e">
        <f t="shared" si="109"/>
        <v>#REF!</v>
      </c>
      <c r="HH201" s="41" t="e">
        <f t="shared" si="109"/>
        <v>#REF!</v>
      </c>
      <c r="HI201" s="41" t="e">
        <f t="shared" si="109"/>
        <v>#REF!</v>
      </c>
      <c r="HJ201" s="41" t="e">
        <f t="shared" si="109"/>
        <v>#REF!</v>
      </c>
    </row>
    <row r="202" spans="1:218" ht="14.4" x14ac:dyDescent="0.3">
      <c r="A202" s="42">
        <v>199</v>
      </c>
      <c r="B202" s="43" t="e">
        <f>'CMM1 - AUX CALC'!$GR$67</f>
        <v>#REF!</v>
      </c>
      <c r="GS202" s="41" t="e">
        <f>$B202/(_xlfn.SINGLE(PrazoConcessao)*12-GS$3+1)</f>
        <v>#REF!</v>
      </c>
      <c r="GT202" s="41" t="e">
        <f t="shared" si="114"/>
        <v>#REF!</v>
      </c>
      <c r="GU202" s="41" t="e">
        <f t="shared" si="114"/>
        <v>#REF!</v>
      </c>
      <c r="GV202" s="41" t="e">
        <f t="shared" si="114"/>
        <v>#REF!</v>
      </c>
      <c r="GW202" s="41" t="e">
        <f t="shared" si="114"/>
        <v>#REF!</v>
      </c>
      <c r="GX202" s="41" t="e">
        <f t="shared" si="114"/>
        <v>#REF!</v>
      </c>
      <c r="GY202" s="41" t="e">
        <f t="shared" si="115"/>
        <v>#REF!</v>
      </c>
      <c r="GZ202" s="41" t="e">
        <f t="shared" si="115"/>
        <v>#REF!</v>
      </c>
      <c r="HA202" s="41" t="e">
        <f t="shared" si="115"/>
        <v>#REF!</v>
      </c>
      <c r="HB202" s="41" t="e">
        <f t="shared" si="115"/>
        <v>#REF!</v>
      </c>
      <c r="HC202" s="41" t="e">
        <f t="shared" si="115"/>
        <v>#REF!</v>
      </c>
      <c r="HD202" s="41" t="e">
        <f t="shared" si="115"/>
        <v>#REF!</v>
      </c>
      <c r="HE202" s="41" t="e">
        <f t="shared" si="109"/>
        <v>#REF!</v>
      </c>
      <c r="HF202" s="41" t="e">
        <f t="shared" si="109"/>
        <v>#REF!</v>
      </c>
      <c r="HG202" s="41" t="e">
        <f t="shared" si="109"/>
        <v>#REF!</v>
      </c>
      <c r="HH202" s="41" t="e">
        <f t="shared" si="109"/>
        <v>#REF!</v>
      </c>
      <c r="HI202" s="41" t="e">
        <f t="shared" si="109"/>
        <v>#REF!</v>
      </c>
      <c r="HJ202" s="41" t="e">
        <f t="shared" si="109"/>
        <v>#REF!</v>
      </c>
    </row>
    <row r="203" spans="1:218" ht="14.4" x14ac:dyDescent="0.3">
      <c r="A203" s="42">
        <v>200</v>
      </c>
      <c r="B203" s="43" t="e">
        <f>'CMM1 - AUX CALC'!$GS$67</f>
        <v>#REF!</v>
      </c>
      <c r="GT203" s="41" t="e">
        <f>$B203/(_xlfn.SINGLE(PrazoConcessao)*12-GT$3+1)</f>
        <v>#REF!</v>
      </c>
      <c r="GU203" s="41" t="e">
        <f t="shared" si="114"/>
        <v>#REF!</v>
      </c>
      <c r="GV203" s="41" t="e">
        <f t="shared" si="114"/>
        <v>#REF!</v>
      </c>
      <c r="GW203" s="41" t="e">
        <f t="shared" si="114"/>
        <v>#REF!</v>
      </c>
      <c r="GX203" s="41" t="e">
        <f t="shared" si="114"/>
        <v>#REF!</v>
      </c>
      <c r="GY203" s="41" t="e">
        <f t="shared" si="115"/>
        <v>#REF!</v>
      </c>
      <c r="GZ203" s="41" t="e">
        <f t="shared" si="115"/>
        <v>#REF!</v>
      </c>
      <c r="HA203" s="41" t="e">
        <f t="shared" si="115"/>
        <v>#REF!</v>
      </c>
      <c r="HB203" s="41" t="e">
        <f t="shared" si="115"/>
        <v>#REF!</v>
      </c>
      <c r="HC203" s="41" t="e">
        <f t="shared" si="115"/>
        <v>#REF!</v>
      </c>
      <c r="HD203" s="41" t="e">
        <f t="shared" si="115"/>
        <v>#REF!</v>
      </c>
      <c r="HE203" s="41" t="e">
        <f t="shared" si="109"/>
        <v>#REF!</v>
      </c>
      <c r="HF203" s="41" t="e">
        <f t="shared" si="109"/>
        <v>#REF!</v>
      </c>
      <c r="HG203" s="41" t="e">
        <f t="shared" si="109"/>
        <v>#REF!</v>
      </c>
      <c r="HH203" s="41" t="e">
        <f t="shared" si="109"/>
        <v>#REF!</v>
      </c>
      <c r="HI203" s="41" t="e">
        <f t="shared" si="109"/>
        <v>#REF!</v>
      </c>
      <c r="HJ203" s="41" t="e">
        <f t="shared" si="109"/>
        <v>#REF!</v>
      </c>
    </row>
    <row r="204" spans="1:218" ht="14.4" x14ac:dyDescent="0.3">
      <c r="A204" s="42">
        <v>201</v>
      </c>
      <c r="B204" s="43" t="e">
        <f>'CMM1 - AUX CALC'!$GT$67</f>
        <v>#REF!</v>
      </c>
      <c r="GU204" s="41" t="e">
        <f>$B204/(_xlfn.SINGLE(PrazoConcessao)*12-GU$3+1)</f>
        <v>#REF!</v>
      </c>
      <c r="GV204" s="41" t="e">
        <f t="shared" si="114"/>
        <v>#REF!</v>
      </c>
      <c r="GW204" s="41" t="e">
        <f t="shared" si="114"/>
        <v>#REF!</v>
      </c>
      <c r="GX204" s="41" t="e">
        <f t="shared" si="114"/>
        <v>#REF!</v>
      </c>
      <c r="GY204" s="41" t="e">
        <f t="shared" si="115"/>
        <v>#REF!</v>
      </c>
      <c r="GZ204" s="41" t="e">
        <f t="shared" si="115"/>
        <v>#REF!</v>
      </c>
      <c r="HA204" s="41" t="e">
        <f t="shared" si="115"/>
        <v>#REF!</v>
      </c>
      <c r="HB204" s="41" t="e">
        <f t="shared" si="115"/>
        <v>#REF!</v>
      </c>
      <c r="HC204" s="41" t="e">
        <f t="shared" si="115"/>
        <v>#REF!</v>
      </c>
      <c r="HD204" s="41" t="e">
        <f t="shared" si="115"/>
        <v>#REF!</v>
      </c>
      <c r="HE204" s="41" t="e">
        <f t="shared" si="109"/>
        <v>#REF!</v>
      </c>
      <c r="HF204" s="41" t="e">
        <f t="shared" si="109"/>
        <v>#REF!</v>
      </c>
      <c r="HG204" s="41" t="e">
        <f t="shared" si="109"/>
        <v>#REF!</v>
      </c>
      <c r="HH204" s="41" t="e">
        <f t="shared" si="109"/>
        <v>#REF!</v>
      </c>
      <c r="HI204" s="41" t="e">
        <f t="shared" si="109"/>
        <v>#REF!</v>
      </c>
      <c r="HJ204" s="41" t="e">
        <f t="shared" si="109"/>
        <v>#REF!</v>
      </c>
    </row>
    <row r="205" spans="1:218" ht="14.4" x14ac:dyDescent="0.3">
      <c r="A205" s="42">
        <v>202</v>
      </c>
      <c r="B205" s="43" t="e">
        <f>'CMM1 - AUX CALC'!$GU$67</f>
        <v>#REF!</v>
      </c>
      <c r="GV205" s="41" t="e">
        <f>$B205/(_xlfn.SINGLE(PrazoConcessao)*12-GV$3+1)</f>
        <v>#REF!</v>
      </c>
      <c r="GW205" s="41" t="e">
        <f t="shared" si="114"/>
        <v>#REF!</v>
      </c>
      <c r="GX205" s="41" t="e">
        <f t="shared" si="114"/>
        <v>#REF!</v>
      </c>
      <c r="GY205" s="41" t="e">
        <f t="shared" si="115"/>
        <v>#REF!</v>
      </c>
      <c r="GZ205" s="41" t="e">
        <f t="shared" si="115"/>
        <v>#REF!</v>
      </c>
      <c r="HA205" s="41" t="e">
        <f t="shared" si="115"/>
        <v>#REF!</v>
      </c>
      <c r="HB205" s="41" t="e">
        <f t="shared" si="115"/>
        <v>#REF!</v>
      </c>
      <c r="HC205" s="41" t="e">
        <f t="shared" si="115"/>
        <v>#REF!</v>
      </c>
      <c r="HD205" s="41" t="e">
        <f t="shared" si="115"/>
        <v>#REF!</v>
      </c>
      <c r="HE205" s="41" t="e">
        <f t="shared" si="109"/>
        <v>#REF!</v>
      </c>
      <c r="HF205" s="41" t="e">
        <f t="shared" si="109"/>
        <v>#REF!</v>
      </c>
      <c r="HG205" s="41" t="e">
        <f t="shared" si="109"/>
        <v>#REF!</v>
      </c>
      <c r="HH205" s="41" t="e">
        <f t="shared" ref="HH205:HJ218" si="118">HG205</f>
        <v>#REF!</v>
      </c>
      <c r="HI205" s="41" t="e">
        <f t="shared" si="118"/>
        <v>#REF!</v>
      </c>
      <c r="HJ205" s="41" t="e">
        <f t="shared" si="118"/>
        <v>#REF!</v>
      </c>
    </row>
    <row r="206" spans="1:218" ht="14.4" x14ac:dyDescent="0.3">
      <c r="A206" s="42">
        <v>203</v>
      </c>
      <c r="B206" s="43" t="e">
        <f>'CMM1 - AUX CALC'!$GV$67</f>
        <v>#REF!</v>
      </c>
      <c r="GW206" s="41" t="e">
        <f>$B206/(_xlfn.SINGLE(PrazoConcessao)*12-GW$3+1)</f>
        <v>#REF!</v>
      </c>
      <c r="GX206" s="41" t="e">
        <f t="shared" si="114"/>
        <v>#REF!</v>
      </c>
      <c r="GY206" s="41" t="e">
        <f t="shared" si="115"/>
        <v>#REF!</v>
      </c>
      <c r="GZ206" s="41" t="e">
        <f t="shared" si="115"/>
        <v>#REF!</v>
      </c>
      <c r="HA206" s="41" t="e">
        <f t="shared" si="115"/>
        <v>#REF!</v>
      </c>
      <c r="HB206" s="41" t="e">
        <f t="shared" si="115"/>
        <v>#REF!</v>
      </c>
      <c r="HC206" s="41" t="e">
        <f t="shared" si="115"/>
        <v>#REF!</v>
      </c>
      <c r="HD206" s="41" t="e">
        <f t="shared" si="115"/>
        <v>#REF!</v>
      </c>
      <c r="HE206" s="41" t="e">
        <f t="shared" si="115"/>
        <v>#REF!</v>
      </c>
      <c r="HF206" s="41" t="e">
        <f t="shared" si="115"/>
        <v>#REF!</v>
      </c>
      <c r="HG206" s="41" t="e">
        <f t="shared" si="115"/>
        <v>#REF!</v>
      </c>
      <c r="HH206" s="41" t="e">
        <f t="shared" si="118"/>
        <v>#REF!</v>
      </c>
      <c r="HI206" s="41" t="e">
        <f t="shared" si="118"/>
        <v>#REF!</v>
      </c>
      <c r="HJ206" s="41" t="e">
        <f t="shared" si="118"/>
        <v>#REF!</v>
      </c>
    </row>
    <row r="207" spans="1:218" ht="14.4" x14ac:dyDescent="0.3">
      <c r="A207" s="42">
        <v>204</v>
      </c>
      <c r="B207" s="43" t="e">
        <f>'CMM1 - AUX CALC'!$GW$67</f>
        <v>#REF!</v>
      </c>
      <c r="GX207" s="41" t="e">
        <f>$B207/(_xlfn.SINGLE(PrazoConcessao)*12-GX$3+1)</f>
        <v>#REF!</v>
      </c>
      <c r="GY207" s="41" t="e">
        <f t="shared" si="115"/>
        <v>#REF!</v>
      </c>
      <c r="GZ207" s="41" t="e">
        <f t="shared" si="115"/>
        <v>#REF!</v>
      </c>
      <c r="HA207" s="41" t="e">
        <f t="shared" si="115"/>
        <v>#REF!</v>
      </c>
      <c r="HB207" s="41" t="e">
        <f t="shared" si="115"/>
        <v>#REF!</v>
      </c>
      <c r="HC207" s="41" t="e">
        <f t="shared" si="115"/>
        <v>#REF!</v>
      </c>
      <c r="HD207" s="41" t="e">
        <f t="shared" si="115"/>
        <v>#REF!</v>
      </c>
      <c r="HE207" s="41" t="e">
        <f t="shared" si="115"/>
        <v>#REF!</v>
      </c>
      <c r="HF207" s="41" t="e">
        <f t="shared" si="115"/>
        <v>#REF!</v>
      </c>
      <c r="HG207" s="41" t="e">
        <f t="shared" si="115"/>
        <v>#REF!</v>
      </c>
      <c r="HH207" s="41" t="e">
        <f t="shared" si="118"/>
        <v>#REF!</v>
      </c>
      <c r="HI207" s="41" t="e">
        <f t="shared" si="118"/>
        <v>#REF!</v>
      </c>
      <c r="HJ207" s="41" t="e">
        <f t="shared" si="118"/>
        <v>#REF!</v>
      </c>
    </row>
    <row r="208" spans="1:218" ht="14.4" x14ac:dyDescent="0.3">
      <c r="A208" s="42">
        <v>205</v>
      </c>
      <c r="B208" s="43" t="e">
        <f>'CMM1 - AUX CALC'!$GX$67</f>
        <v>#REF!</v>
      </c>
      <c r="GY208" s="41" t="e">
        <f>$B208/(_xlfn.SINGLE(PrazoConcessao)*12-GY$3+1)</f>
        <v>#REF!</v>
      </c>
      <c r="GZ208" s="41" t="e">
        <f t="shared" si="115"/>
        <v>#REF!</v>
      </c>
      <c r="HA208" s="41" t="e">
        <f t="shared" si="115"/>
        <v>#REF!</v>
      </c>
      <c r="HB208" s="41" t="e">
        <f t="shared" si="115"/>
        <v>#REF!</v>
      </c>
      <c r="HC208" s="41" t="e">
        <f t="shared" si="115"/>
        <v>#REF!</v>
      </c>
      <c r="HD208" s="41" t="e">
        <f t="shared" si="115"/>
        <v>#REF!</v>
      </c>
      <c r="HE208" s="41" t="e">
        <f t="shared" si="115"/>
        <v>#REF!</v>
      </c>
      <c r="HF208" s="41" t="e">
        <f t="shared" si="115"/>
        <v>#REF!</v>
      </c>
      <c r="HG208" s="41" t="e">
        <f t="shared" si="115"/>
        <v>#REF!</v>
      </c>
      <c r="HH208" s="41" t="e">
        <f t="shared" si="118"/>
        <v>#REF!</v>
      </c>
      <c r="HI208" s="41" t="e">
        <f t="shared" si="118"/>
        <v>#REF!</v>
      </c>
      <c r="HJ208" s="41" t="e">
        <f t="shared" si="118"/>
        <v>#REF!</v>
      </c>
    </row>
    <row r="209" spans="1:218" ht="14.4" x14ac:dyDescent="0.3">
      <c r="A209" s="42">
        <v>206</v>
      </c>
      <c r="B209" s="43" t="e">
        <f>'CMM1 - AUX CALC'!$GY$67</f>
        <v>#REF!</v>
      </c>
      <c r="GZ209" s="41" t="e">
        <f>$B209/(_xlfn.SINGLE(PrazoConcessao)*12-GZ$3+1)</f>
        <v>#REF!</v>
      </c>
      <c r="HA209" s="41" t="e">
        <f t="shared" si="115"/>
        <v>#REF!</v>
      </c>
      <c r="HB209" s="41" t="e">
        <f t="shared" si="115"/>
        <v>#REF!</v>
      </c>
      <c r="HC209" s="41" t="e">
        <f t="shared" si="115"/>
        <v>#REF!</v>
      </c>
      <c r="HD209" s="41" t="e">
        <f t="shared" si="115"/>
        <v>#REF!</v>
      </c>
      <c r="HE209" s="41" t="e">
        <f t="shared" si="115"/>
        <v>#REF!</v>
      </c>
      <c r="HF209" s="41" t="e">
        <f t="shared" si="115"/>
        <v>#REF!</v>
      </c>
      <c r="HG209" s="41" t="e">
        <f t="shared" si="115"/>
        <v>#REF!</v>
      </c>
      <c r="HH209" s="41" t="e">
        <f t="shared" si="118"/>
        <v>#REF!</v>
      </c>
      <c r="HI209" s="41" t="e">
        <f t="shared" si="118"/>
        <v>#REF!</v>
      </c>
      <c r="HJ209" s="41" t="e">
        <f t="shared" si="118"/>
        <v>#REF!</v>
      </c>
    </row>
    <row r="210" spans="1:218" ht="14.4" x14ac:dyDescent="0.3">
      <c r="A210" s="42">
        <v>207</v>
      </c>
      <c r="B210" s="43" t="e">
        <f>'CMM1 - AUX CALC'!$GZ$67</f>
        <v>#REF!</v>
      </c>
      <c r="HA210" s="41" t="e">
        <f>$B210/(_xlfn.SINGLE(PrazoConcessao)*12-HA$3+1)</f>
        <v>#REF!</v>
      </c>
      <c r="HB210" s="41" t="e">
        <f t="shared" si="115"/>
        <v>#REF!</v>
      </c>
      <c r="HC210" s="41" t="e">
        <f t="shared" si="115"/>
        <v>#REF!</v>
      </c>
      <c r="HD210" s="41" t="e">
        <f t="shared" si="115"/>
        <v>#REF!</v>
      </c>
      <c r="HE210" s="41" t="e">
        <f t="shared" si="115"/>
        <v>#REF!</v>
      </c>
      <c r="HF210" s="41" t="e">
        <f t="shared" si="115"/>
        <v>#REF!</v>
      </c>
      <c r="HG210" s="41" t="e">
        <f t="shared" si="115"/>
        <v>#REF!</v>
      </c>
      <c r="HH210" s="41" t="e">
        <f t="shared" si="118"/>
        <v>#REF!</v>
      </c>
      <c r="HI210" s="41" t="e">
        <f t="shared" si="118"/>
        <v>#REF!</v>
      </c>
      <c r="HJ210" s="41" t="e">
        <f t="shared" si="118"/>
        <v>#REF!</v>
      </c>
    </row>
    <row r="211" spans="1:218" ht="14.4" x14ac:dyDescent="0.3">
      <c r="A211" s="42">
        <v>208</v>
      </c>
      <c r="B211" s="43" t="e">
        <f>'CMM1 - AUX CALC'!$HA$67</f>
        <v>#REF!</v>
      </c>
      <c r="HB211" s="41" t="e">
        <f>$B211/(_xlfn.SINGLE(PrazoConcessao)*12-HB$3+1)</f>
        <v>#REF!</v>
      </c>
      <c r="HC211" s="41" t="e">
        <f t="shared" si="115"/>
        <v>#REF!</v>
      </c>
      <c r="HD211" s="41" t="e">
        <f t="shared" si="115"/>
        <v>#REF!</v>
      </c>
      <c r="HE211" s="41" t="e">
        <f t="shared" si="115"/>
        <v>#REF!</v>
      </c>
      <c r="HF211" s="41" t="e">
        <f t="shared" si="115"/>
        <v>#REF!</v>
      </c>
      <c r="HG211" s="41" t="e">
        <f t="shared" si="115"/>
        <v>#REF!</v>
      </c>
      <c r="HH211" s="41" t="e">
        <f t="shared" si="118"/>
        <v>#REF!</v>
      </c>
      <c r="HI211" s="41" t="e">
        <f t="shared" si="118"/>
        <v>#REF!</v>
      </c>
      <c r="HJ211" s="41" t="e">
        <f t="shared" si="118"/>
        <v>#REF!</v>
      </c>
    </row>
    <row r="212" spans="1:218" ht="14.4" x14ac:dyDescent="0.3">
      <c r="A212" s="42">
        <v>209</v>
      </c>
      <c r="B212" s="43" t="e">
        <f>'CMM1 - AUX CALC'!$HB$67</f>
        <v>#REF!</v>
      </c>
      <c r="HC212" s="41" t="e">
        <f>$B212/(_xlfn.SINGLE(PrazoConcessao)*12-HC$3+1)</f>
        <v>#REF!</v>
      </c>
      <c r="HD212" s="41" t="e">
        <f t="shared" si="115"/>
        <v>#REF!</v>
      </c>
      <c r="HE212" s="41" t="e">
        <f t="shared" si="115"/>
        <v>#REF!</v>
      </c>
      <c r="HF212" s="41" t="e">
        <f t="shared" si="115"/>
        <v>#REF!</v>
      </c>
      <c r="HG212" s="41" t="e">
        <f t="shared" si="115"/>
        <v>#REF!</v>
      </c>
      <c r="HH212" s="41" t="e">
        <f t="shared" si="118"/>
        <v>#REF!</v>
      </c>
      <c r="HI212" s="41" t="e">
        <f t="shared" si="118"/>
        <v>#REF!</v>
      </c>
      <c r="HJ212" s="41" t="e">
        <f t="shared" si="118"/>
        <v>#REF!</v>
      </c>
    </row>
    <row r="213" spans="1:218" ht="14.4" x14ac:dyDescent="0.3">
      <c r="A213" s="42">
        <v>210</v>
      </c>
      <c r="B213" s="43" t="e">
        <f>'CMM1 - AUX CALC'!$HC$67</f>
        <v>#REF!</v>
      </c>
      <c r="HD213" s="41" t="e">
        <f>$B213/(_xlfn.SINGLE(PrazoConcessao)*12-HD$3+1)</f>
        <v>#REF!</v>
      </c>
      <c r="HE213" s="41" t="e">
        <f t="shared" si="115"/>
        <v>#REF!</v>
      </c>
      <c r="HF213" s="41" t="e">
        <f t="shared" si="115"/>
        <v>#REF!</v>
      </c>
      <c r="HG213" s="41" t="e">
        <f t="shared" si="115"/>
        <v>#REF!</v>
      </c>
      <c r="HH213" s="41" t="e">
        <f t="shared" si="118"/>
        <v>#REF!</v>
      </c>
      <c r="HI213" s="41" t="e">
        <f t="shared" si="118"/>
        <v>#REF!</v>
      </c>
      <c r="HJ213" s="41" t="e">
        <f t="shared" si="118"/>
        <v>#REF!</v>
      </c>
    </row>
    <row r="214" spans="1:218" ht="14.4" x14ac:dyDescent="0.3">
      <c r="A214" s="42">
        <v>211</v>
      </c>
      <c r="B214" s="43" t="e">
        <f>'CMM1 - AUX CALC'!$HD$67</f>
        <v>#REF!</v>
      </c>
      <c r="HE214" s="41" t="e">
        <f>$B214/(_xlfn.SINGLE(PrazoConcessao)*12-HE$3+1)</f>
        <v>#REF!</v>
      </c>
      <c r="HF214" s="41" t="e">
        <f t="shared" si="115"/>
        <v>#REF!</v>
      </c>
      <c r="HG214" s="41" t="e">
        <f t="shared" si="115"/>
        <v>#REF!</v>
      </c>
      <c r="HH214" s="41" t="e">
        <f t="shared" si="118"/>
        <v>#REF!</v>
      </c>
      <c r="HI214" s="41" t="e">
        <f t="shared" si="118"/>
        <v>#REF!</v>
      </c>
      <c r="HJ214" s="41" t="e">
        <f t="shared" si="118"/>
        <v>#REF!</v>
      </c>
    </row>
    <row r="215" spans="1:218" ht="14.4" x14ac:dyDescent="0.3">
      <c r="A215" s="42">
        <v>212</v>
      </c>
      <c r="B215" s="43" t="e">
        <f>'CMM1 - AUX CALC'!$HE$67</f>
        <v>#REF!</v>
      </c>
      <c r="HF215" s="41" t="e">
        <f>$B215/(_xlfn.SINGLE(PrazoConcessao)*12-HF$3+1)</f>
        <v>#REF!</v>
      </c>
      <c r="HG215" s="41" t="e">
        <f t="shared" si="115"/>
        <v>#REF!</v>
      </c>
      <c r="HH215" s="41" t="e">
        <f t="shared" si="118"/>
        <v>#REF!</v>
      </c>
      <c r="HI215" s="41" t="e">
        <f t="shared" si="118"/>
        <v>#REF!</v>
      </c>
      <c r="HJ215" s="41" t="e">
        <f t="shared" si="118"/>
        <v>#REF!</v>
      </c>
    </row>
    <row r="216" spans="1:218" ht="14.4" x14ac:dyDescent="0.3">
      <c r="A216" s="42">
        <v>213</v>
      </c>
      <c r="B216" s="43" t="e">
        <f>'CMM1 - AUX CALC'!$HF$67</f>
        <v>#REF!</v>
      </c>
      <c r="HG216" s="41" t="e">
        <f>$B216/(_xlfn.SINGLE(PrazoConcessao)*12-HG$3+1)</f>
        <v>#REF!</v>
      </c>
      <c r="HH216" s="41" t="e">
        <f t="shared" si="118"/>
        <v>#REF!</v>
      </c>
      <c r="HI216" s="41" t="e">
        <f t="shared" si="118"/>
        <v>#REF!</v>
      </c>
      <c r="HJ216" s="41" t="e">
        <f t="shared" si="118"/>
        <v>#REF!</v>
      </c>
    </row>
    <row r="217" spans="1:218" ht="14.4" x14ac:dyDescent="0.3">
      <c r="A217" s="42">
        <v>214</v>
      </c>
      <c r="B217" s="43" t="e">
        <f>'CMM1 - AUX CALC'!$HG$67</f>
        <v>#REF!</v>
      </c>
      <c r="HH217" s="41" t="e">
        <f>$B217/(_xlfn.SINGLE(PrazoConcessao)*12-HH$3+1)</f>
        <v>#REF!</v>
      </c>
      <c r="HI217" s="41" t="e">
        <f t="shared" si="118"/>
        <v>#REF!</v>
      </c>
      <c r="HJ217" s="41" t="e">
        <f t="shared" si="118"/>
        <v>#REF!</v>
      </c>
    </row>
    <row r="218" spans="1:218" ht="14.4" x14ac:dyDescent="0.3">
      <c r="A218" s="42">
        <v>215</v>
      </c>
      <c r="B218" s="43" t="e">
        <f>'CMM1 - AUX CALC'!$HH$67</f>
        <v>#REF!</v>
      </c>
      <c r="HI218" s="41" t="e">
        <f>$B218/(_xlfn.SINGLE(PrazoConcessao)*12-HI$3+1)</f>
        <v>#REF!</v>
      </c>
      <c r="HJ218" s="41" t="e">
        <f t="shared" si="118"/>
        <v>#REF!</v>
      </c>
    </row>
    <row r="219" spans="1:218" ht="14.4" x14ac:dyDescent="0.3">
      <c r="A219" s="42">
        <v>216</v>
      </c>
      <c r="B219" s="43" t="e">
        <f>'CMM1 - AUX CALC'!$HI$67</f>
        <v>#REF!</v>
      </c>
      <c r="HJ219" s="41" t="e">
        <f>$B219/(_xlfn.SINGLE(PrazoConcessao)*12-HJ$3+1)</f>
        <v>#REF!</v>
      </c>
    </row>
    <row r="220" spans="1:218" ht="14.4" x14ac:dyDescent="0.3">
      <c r="A220" s="40"/>
    </row>
    <row r="221" spans="1:218" ht="14.4" x14ac:dyDescent="0.3">
      <c r="A221" s="40"/>
    </row>
    <row r="222" spans="1:218" ht="14.4" x14ac:dyDescent="0.3">
      <c r="A222" s="40"/>
    </row>
    <row r="223" spans="1:218" ht="14.4" x14ac:dyDescent="0.3">
      <c r="A223" s="40"/>
    </row>
    <row r="224" spans="1:218" ht="14.4" x14ac:dyDescent="0.3">
      <c r="A224" s="40"/>
    </row>
    <row r="225" spans="1:1" ht="14.4" x14ac:dyDescent="0.3">
      <c r="A225" s="40"/>
    </row>
    <row r="226" spans="1:1" ht="14.4" x14ac:dyDescent="0.3">
      <c r="A226" s="40"/>
    </row>
    <row r="227" spans="1:1" ht="14.4" x14ac:dyDescent="0.3">
      <c r="A227" s="40"/>
    </row>
    <row r="228" spans="1:1" ht="14.4" x14ac:dyDescent="0.3">
      <c r="A228" s="40"/>
    </row>
    <row r="229" spans="1:1" ht="14.4" x14ac:dyDescent="0.3">
      <c r="A229" s="40"/>
    </row>
    <row r="230" spans="1:1" ht="14.4" x14ac:dyDescent="0.3">
      <c r="A230" s="40"/>
    </row>
    <row r="231" spans="1:1" ht="14.4" x14ac:dyDescent="0.3">
      <c r="A231" s="40"/>
    </row>
    <row r="232" spans="1:1" ht="14.4" x14ac:dyDescent="0.3">
      <c r="A232" s="40"/>
    </row>
    <row r="233" spans="1:1" ht="14.4" x14ac:dyDescent="0.3">
      <c r="A233" s="40"/>
    </row>
    <row r="234" spans="1:1" ht="14.4" x14ac:dyDescent="0.3">
      <c r="A234" s="40"/>
    </row>
    <row r="235" spans="1:1" ht="14.4" x14ac:dyDescent="0.3">
      <c r="A235" s="40"/>
    </row>
    <row r="236" spans="1:1" ht="14.4" x14ac:dyDescent="0.3">
      <c r="A236" s="40"/>
    </row>
    <row r="237" spans="1:1" ht="14.4" x14ac:dyDescent="0.3">
      <c r="A237" s="40"/>
    </row>
    <row r="238" spans="1:1" ht="14.4" x14ac:dyDescent="0.3">
      <c r="A238" s="40"/>
    </row>
    <row r="239" spans="1:1" ht="14.4" x14ac:dyDescent="0.3">
      <c r="A239" s="40"/>
    </row>
    <row r="240" spans="1:1" ht="14.4" x14ac:dyDescent="0.3">
      <c r="A240" s="40"/>
    </row>
    <row r="241" spans="1:1" ht="14.4" x14ac:dyDescent="0.3">
      <c r="A241" s="40"/>
    </row>
    <row r="242" spans="1:1" ht="14.4" x14ac:dyDescent="0.3">
      <c r="A242" s="40"/>
    </row>
    <row r="243" spans="1:1" ht="14.4" x14ac:dyDescent="0.3">
      <c r="A243" s="40"/>
    </row>
    <row r="244" spans="1:1" ht="14.4" x14ac:dyDescent="0.3">
      <c r="A244" s="40"/>
    </row>
    <row r="245" spans="1:1" ht="14.4" x14ac:dyDescent="0.3">
      <c r="A245" s="40"/>
    </row>
    <row r="246" spans="1:1" ht="14.4" x14ac:dyDescent="0.3">
      <c r="A246" s="40"/>
    </row>
    <row r="247" spans="1:1" ht="14.4" x14ac:dyDescent="0.3">
      <c r="A247" s="40"/>
    </row>
    <row r="248" spans="1:1" ht="14.4" x14ac:dyDescent="0.3">
      <c r="A248" s="40"/>
    </row>
    <row r="249" spans="1:1" ht="14.4" x14ac:dyDescent="0.3">
      <c r="A249" s="40"/>
    </row>
  </sheetData>
  <conditionalFormatting sqref="A2:A3">
    <cfRule type="cellIs" dxfId="47" priority="1" operator="lessThan">
      <formula>0</formula>
    </cfRule>
  </conditionalFormatting>
  <conditionalFormatting sqref="A1:B1">
    <cfRule type="cellIs" dxfId="46" priority="2" operator="lessThan">
      <formula>0</formula>
    </cfRule>
  </conditionalFormatting>
  <pageMargins left="0.51181102362204722" right="0.51181102362204722" top="0.78740157480314965" bottom="0.78740157480314965" header="0.31496062992125984" footer="0.31496062992125984"/>
  <pageSetup paperSize="9" fitToWidth="0" orientation="landscape" r:id="rId1"/>
  <headerFooter>
    <oddHeader>&amp;C&amp;G</oddHeader>
    <oddFooter>&amp;C&amp;G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3CFBF-215D-484E-B831-27EAC8B3DADF}">
  <sheetPr codeName="Planilha27">
    <tabColor theme="8" tint="-0.249977111117893"/>
    <outlinePr summaryBelow="0"/>
  </sheetPr>
  <dimension ref="A5:HI103"/>
  <sheetViews>
    <sheetView topLeftCell="A57" zoomScaleNormal="100" workbookViewId="0">
      <selection activeCell="B103" sqref="B103"/>
    </sheetView>
  </sheetViews>
  <sheetFormatPr defaultColWidth="9.109375" defaultRowHeight="10.199999999999999" x14ac:dyDescent="0.2"/>
  <cols>
    <col min="1" max="1" width="45.33203125" style="20" bestFit="1" customWidth="1"/>
    <col min="2" max="217" width="9.5546875" style="77" customWidth="1"/>
    <col min="218" max="16384" width="9.109375" style="20"/>
  </cols>
  <sheetData>
    <row r="5" spans="1:217" s="33" customFormat="1" x14ac:dyDescent="0.3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</row>
    <row r="6" spans="1:217" s="22" customFormat="1" x14ac:dyDescent="0.2">
      <c r="A6" s="21" t="s">
        <v>54</v>
      </c>
      <c r="B6" s="72">
        <v>1</v>
      </c>
      <c r="C6" s="72">
        <v>1</v>
      </c>
      <c r="D6" s="72">
        <v>1</v>
      </c>
      <c r="E6" s="72">
        <v>1</v>
      </c>
      <c r="F6" s="72">
        <v>1</v>
      </c>
      <c r="G6" s="72">
        <v>1</v>
      </c>
      <c r="H6" s="72">
        <v>1</v>
      </c>
      <c r="I6" s="72">
        <v>1</v>
      </c>
      <c r="J6" s="72">
        <v>1</v>
      </c>
      <c r="K6" s="72">
        <v>1</v>
      </c>
      <c r="L6" s="72">
        <v>1</v>
      </c>
      <c r="M6" s="72">
        <v>1</v>
      </c>
      <c r="N6" s="72">
        <v>2</v>
      </c>
      <c r="O6" s="72">
        <v>2</v>
      </c>
      <c r="P6" s="72">
        <v>2</v>
      </c>
      <c r="Q6" s="72">
        <v>2</v>
      </c>
      <c r="R6" s="72">
        <v>2</v>
      </c>
      <c r="S6" s="72">
        <v>2</v>
      </c>
      <c r="T6" s="72">
        <v>2</v>
      </c>
      <c r="U6" s="72">
        <v>2</v>
      </c>
      <c r="V6" s="72">
        <v>2</v>
      </c>
      <c r="W6" s="72">
        <v>2</v>
      </c>
      <c r="X6" s="72">
        <v>2</v>
      </c>
      <c r="Y6" s="72">
        <v>2</v>
      </c>
      <c r="Z6" s="72">
        <f t="shared" ref="Z6:CK6" si="0">N6+1</f>
        <v>3</v>
      </c>
      <c r="AA6" s="72">
        <f t="shared" si="0"/>
        <v>3</v>
      </c>
      <c r="AB6" s="72">
        <f t="shared" si="0"/>
        <v>3</v>
      </c>
      <c r="AC6" s="72">
        <f t="shared" si="0"/>
        <v>3</v>
      </c>
      <c r="AD6" s="72">
        <f t="shared" si="0"/>
        <v>3</v>
      </c>
      <c r="AE6" s="72">
        <f t="shared" si="0"/>
        <v>3</v>
      </c>
      <c r="AF6" s="72">
        <f t="shared" si="0"/>
        <v>3</v>
      </c>
      <c r="AG6" s="72">
        <f t="shared" si="0"/>
        <v>3</v>
      </c>
      <c r="AH6" s="72">
        <f t="shared" si="0"/>
        <v>3</v>
      </c>
      <c r="AI6" s="72">
        <f t="shared" si="0"/>
        <v>3</v>
      </c>
      <c r="AJ6" s="72">
        <f t="shared" si="0"/>
        <v>3</v>
      </c>
      <c r="AK6" s="72">
        <f t="shared" si="0"/>
        <v>3</v>
      </c>
      <c r="AL6" s="72">
        <f t="shared" si="0"/>
        <v>4</v>
      </c>
      <c r="AM6" s="72">
        <f t="shared" si="0"/>
        <v>4</v>
      </c>
      <c r="AN6" s="72">
        <f t="shared" si="0"/>
        <v>4</v>
      </c>
      <c r="AO6" s="72">
        <f t="shared" si="0"/>
        <v>4</v>
      </c>
      <c r="AP6" s="72">
        <f t="shared" si="0"/>
        <v>4</v>
      </c>
      <c r="AQ6" s="72">
        <f t="shared" si="0"/>
        <v>4</v>
      </c>
      <c r="AR6" s="72">
        <f t="shared" si="0"/>
        <v>4</v>
      </c>
      <c r="AS6" s="72">
        <f t="shared" si="0"/>
        <v>4</v>
      </c>
      <c r="AT6" s="72">
        <f t="shared" si="0"/>
        <v>4</v>
      </c>
      <c r="AU6" s="72">
        <f t="shared" si="0"/>
        <v>4</v>
      </c>
      <c r="AV6" s="72">
        <f t="shared" si="0"/>
        <v>4</v>
      </c>
      <c r="AW6" s="72">
        <f t="shared" si="0"/>
        <v>4</v>
      </c>
      <c r="AX6" s="73">
        <f t="shared" si="0"/>
        <v>5</v>
      </c>
      <c r="AY6" s="73">
        <f t="shared" si="0"/>
        <v>5</v>
      </c>
      <c r="AZ6" s="73">
        <f t="shared" si="0"/>
        <v>5</v>
      </c>
      <c r="BA6" s="73">
        <f t="shared" si="0"/>
        <v>5</v>
      </c>
      <c r="BB6" s="73">
        <f t="shared" si="0"/>
        <v>5</v>
      </c>
      <c r="BC6" s="73">
        <f t="shared" si="0"/>
        <v>5</v>
      </c>
      <c r="BD6" s="73">
        <f t="shared" si="0"/>
        <v>5</v>
      </c>
      <c r="BE6" s="73">
        <f t="shared" si="0"/>
        <v>5</v>
      </c>
      <c r="BF6" s="73">
        <f t="shared" si="0"/>
        <v>5</v>
      </c>
      <c r="BG6" s="73">
        <f t="shared" si="0"/>
        <v>5</v>
      </c>
      <c r="BH6" s="73">
        <f t="shared" si="0"/>
        <v>5</v>
      </c>
      <c r="BI6" s="73">
        <f t="shared" si="0"/>
        <v>5</v>
      </c>
      <c r="BJ6" s="73">
        <f t="shared" si="0"/>
        <v>6</v>
      </c>
      <c r="BK6" s="73">
        <f t="shared" si="0"/>
        <v>6</v>
      </c>
      <c r="BL6" s="73">
        <f t="shared" si="0"/>
        <v>6</v>
      </c>
      <c r="BM6" s="73">
        <f t="shared" si="0"/>
        <v>6</v>
      </c>
      <c r="BN6" s="73">
        <f t="shared" si="0"/>
        <v>6</v>
      </c>
      <c r="BO6" s="73">
        <f t="shared" si="0"/>
        <v>6</v>
      </c>
      <c r="BP6" s="73">
        <f t="shared" si="0"/>
        <v>6</v>
      </c>
      <c r="BQ6" s="73">
        <f t="shared" si="0"/>
        <v>6</v>
      </c>
      <c r="BR6" s="73">
        <f t="shared" si="0"/>
        <v>6</v>
      </c>
      <c r="BS6" s="73">
        <f t="shared" si="0"/>
        <v>6</v>
      </c>
      <c r="BT6" s="73">
        <f t="shared" si="0"/>
        <v>6</v>
      </c>
      <c r="BU6" s="73">
        <f t="shared" si="0"/>
        <v>6</v>
      </c>
      <c r="BV6" s="73">
        <f t="shared" si="0"/>
        <v>7</v>
      </c>
      <c r="BW6" s="73">
        <f t="shared" si="0"/>
        <v>7</v>
      </c>
      <c r="BX6" s="73">
        <f t="shared" si="0"/>
        <v>7</v>
      </c>
      <c r="BY6" s="73">
        <f t="shared" si="0"/>
        <v>7</v>
      </c>
      <c r="BZ6" s="73">
        <f t="shared" si="0"/>
        <v>7</v>
      </c>
      <c r="CA6" s="73">
        <f t="shared" si="0"/>
        <v>7</v>
      </c>
      <c r="CB6" s="73">
        <f t="shared" si="0"/>
        <v>7</v>
      </c>
      <c r="CC6" s="73">
        <f t="shared" si="0"/>
        <v>7</v>
      </c>
      <c r="CD6" s="73">
        <f t="shared" si="0"/>
        <v>7</v>
      </c>
      <c r="CE6" s="73">
        <f t="shared" si="0"/>
        <v>7</v>
      </c>
      <c r="CF6" s="73">
        <f t="shared" si="0"/>
        <v>7</v>
      </c>
      <c r="CG6" s="73">
        <f t="shared" si="0"/>
        <v>7</v>
      </c>
      <c r="CH6" s="73">
        <f t="shared" si="0"/>
        <v>8</v>
      </c>
      <c r="CI6" s="73">
        <f t="shared" si="0"/>
        <v>8</v>
      </c>
      <c r="CJ6" s="73">
        <f t="shared" si="0"/>
        <v>8</v>
      </c>
      <c r="CK6" s="73">
        <f t="shared" si="0"/>
        <v>8</v>
      </c>
      <c r="CL6" s="73">
        <f t="shared" ref="CL6:EW6" si="1">BZ6+1</f>
        <v>8</v>
      </c>
      <c r="CM6" s="73">
        <f t="shared" si="1"/>
        <v>8</v>
      </c>
      <c r="CN6" s="73">
        <f t="shared" si="1"/>
        <v>8</v>
      </c>
      <c r="CO6" s="73">
        <f t="shared" si="1"/>
        <v>8</v>
      </c>
      <c r="CP6" s="73">
        <f t="shared" si="1"/>
        <v>8</v>
      </c>
      <c r="CQ6" s="73">
        <f t="shared" si="1"/>
        <v>8</v>
      </c>
      <c r="CR6" s="73">
        <f t="shared" si="1"/>
        <v>8</v>
      </c>
      <c r="CS6" s="73">
        <f t="shared" si="1"/>
        <v>8</v>
      </c>
      <c r="CT6" s="73">
        <f t="shared" si="1"/>
        <v>9</v>
      </c>
      <c r="CU6" s="73">
        <f t="shared" si="1"/>
        <v>9</v>
      </c>
      <c r="CV6" s="73">
        <f t="shared" si="1"/>
        <v>9</v>
      </c>
      <c r="CW6" s="73">
        <f t="shared" si="1"/>
        <v>9</v>
      </c>
      <c r="CX6" s="73">
        <f t="shared" si="1"/>
        <v>9</v>
      </c>
      <c r="CY6" s="73">
        <f t="shared" si="1"/>
        <v>9</v>
      </c>
      <c r="CZ6" s="73">
        <f t="shared" si="1"/>
        <v>9</v>
      </c>
      <c r="DA6" s="73">
        <f t="shared" si="1"/>
        <v>9</v>
      </c>
      <c r="DB6" s="73">
        <f t="shared" si="1"/>
        <v>9</v>
      </c>
      <c r="DC6" s="73">
        <f t="shared" si="1"/>
        <v>9</v>
      </c>
      <c r="DD6" s="73">
        <f t="shared" si="1"/>
        <v>9</v>
      </c>
      <c r="DE6" s="73">
        <f t="shared" si="1"/>
        <v>9</v>
      </c>
      <c r="DF6" s="73">
        <f t="shared" si="1"/>
        <v>10</v>
      </c>
      <c r="DG6" s="73">
        <f t="shared" si="1"/>
        <v>10</v>
      </c>
      <c r="DH6" s="73">
        <f t="shared" si="1"/>
        <v>10</v>
      </c>
      <c r="DI6" s="73">
        <f t="shared" si="1"/>
        <v>10</v>
      </c>
      <c r="DJ6" s="73">
        <f t="shared" si="1"/>
        <v>10</v>
      </c>
      <c r="DK6" s="73">
        <f t="shared" si="1"/>
        <v>10</v>
      </c>
      <c r="DL6" s="73">
        <f t="shared" si="1"/>
        <v>10</v>
      </c>
      <c r="DM6" s="73">
        <f t="shared" si="1"/>
        <v>10</v>
      </c>
      <c r="DN6" s="73">
        <f t="shared" si="1"/>
        <v>10</v>
      </c>
      <c r="DO6" s="73">
        <f t="shared" si="1"/>
        <v>10</v>
      </c>
      <c r="DP6" s="73">
        <f t="shared" si="1"/>
        <v>10</v>
      </c>
      <c r="DQ6" s="73">
        <f t="shared" si="1"/>
        <v>10</v>
      </c>
      <c r="DR6" s="73">
        <f t="shared" si="1"/>
        <v>11</v>
      </c>
      <c r="DS6" s="73">
        <f t="shared" si="1"/>
        <v>11</v>
      </c>
      <c r="DT6" s="73">
        <f t="shared" si="1"/>
        <v>11</v>
      </c>
      <c r="DU6" s="73">
        <f t="shared" si="1"/>
        <v>11</v>
      </c>
      <c r="DV6" s="73">
        <f t="shared" si="1"/>
        <v>11</v>
      </c>
      <c r="DW6" s="73">
        <f t="shared" si="1"/>
        <v>11</v>
      </c>
      <c r="DX6" s="73">
        <f t="shared" si="1"/>
        <v>11</v>
      </c>
      <c r="DY6" s="73">
        <f t="shared" si="1"/>
        <v>11</v>
      </c>
      <c r="DZ6" s="73">
        <f t="shared" si="1"/>
        <v>11</v>
      </c>
      <c r="EA6" s="73">
        <f t="shared" si="1"/>
        <v>11</v>
      </c>
      <c r="EB6" s="73">
        <f t="shared" si="1"/>
        <v>11</v>
      </c>
      <c r="EC6" s="73">
        <f t="shared" si="1"/>
        <v>11</v>
      </c>
      <c r="ED6" s="73">
        <f t="shared" si="1"/>
        <v>12</v>
      </c>
      <c r="EE6" s="73">
        <f t="shared" si="1"/>
        <v>12</v>
      </c>
      <c r="EF6" s="73">
        <f t="shared" si="1"/>
        <v>12</v>
      </c>
      <c r="EG6" s="73">
        <f t="shared" si="1"/>
        <v>12</v>
      </c>
      <c r="EH6" s="73">
        <f t="shared" si="1"/>
        <v>12</v>
      </c>
      <c r="EI6" s="73">
        <f t="shared" si="1"/>
        <v>12</v>
      </c>
      <c r="EJ6" s="73">
        <f t="shared" si="1"/>
        <v>12</v>
      </c>
      <c r="EK6" s="73">
        <f t="shared" si="1"/>
        <v>12</v>
      </c>
      <c r="EL6" s="73">
        <f t="shared" si="1"/>
        <v>12</v>
      </c>
      <c r="EM6" s="73">
        <f t="shared" si="1"/>
        <v>12</v>
      </c>
      <c r="EN6" s="73">
        <f t="shared" si="1"/>
        <v>12</v>
      </c>
      <c r="EO6" s="73">
        <f t="shared" si="1"/>
        <v>12</v>
      </c>
      <c r="EP6" s="73">
        <f t="shared" si="1"/>
        <v>13</v>
      </c>
      <c r="EQ6" s="73">
        <f t="shared" si="1"/>
        <v>13</v>
      </c>
      <c r="ER6" s="73">
        <f t="shared" si="1"/>
        <v>13</v>
      </c>
      <c r="ES6" s="73">
        <f t="shared" si="1"/>
        <v>13</v>
      </c>
      <c r="ET6" s="73">
        <f t="shared" si="1"/>
        <v>13</v>
      </c>
      <c r="EU6" s="73">
        <f t="shared" si="1"/>
        <v>13</v>
      </c>
      <c r="EV6" s="73">
        <f t="shared" si="1"/>
        <v>13</v>
      </c>
      <c r="EW6" s="73">
        <f t="shared" si="1"/>
        <v>13</v>
      </c>
      <c r="EX6" s="73">
        <f t="shared" ref="EX6:HI6" si="2">EL6+1</f>
        <v>13</v>
      </c>
      <c r="EY6" s="73">
        <f t="shared" si="2"/>
        <v>13</v>
      </c>
      <c r="EZ6" s="73">
        <f t="shared" si="2"/>
        <v>13</v>
      </c>
      <c r="FA6" s="73">
        <f t="shared" si="2"/>
        <v>13</v>
      </c>
      <c r="FB6" s="73">
        <f t="shared" si="2"/>
        <v>14</v>
      </c>
      <c r="FC6" s="73">
        <f t="shared" si="2"/>
        <v>14</v>
      </c>
      <c r="FD6" s="73">
        <f t="shared" si="2"/>
        <v>14</v>
      </c>
      <c r="FE6" s="73">
        <f t="shared" si="2"/>
        <v>14</v>
      </c>
      <c r="FF6" s="73">
        <f t="shared" si="2"/>
        <v>14</v>
      </c>
      <c r="FG6" s="73">
        <f t="shared" si="2"/>
        <v>14</v>
      </c>
      <c r="FH6" s="73">
        <f t="shared" si="2"/>
        <v>14</v>
      </c>
      <c r="FI6" s="73">
        <f t="shared" si="2"/>
        <v>14</v>
      </c>
      <c r="FJ6" s="73">
        <f t="shared" si="2"/>
        <v>14</v>
      </c>
      <c r="FK6" s="73">
        <f t="shared" si="2"/>
        <v>14</v>
      </c>
      <c r="FL6" s="73">
        <f t="shared" si="2"/>
        <v>14</v>
      </c>
      <c r="FM6" s="73">
        <f t="shared" si="2"/>
        <v>14</v>
      </c>
      <c r="FN6" s="73">
        <f t="shared" si="2"/>
        <v>15</v>
      </c>
      <c r="FO6" s="73">
        <f t="shared" si="2"/>
        <v>15</v>
      </c>
      <c r="FP6" s="73">
        <f t="shared" si="2"/>
        <v>15</v>
      </c>
      <c r="FQ6" s="73">
        <f t="shared" si="2"/>
        <v>15</v>
      </c>
      <c r="FR6" s="73">
        <f t="shared" si="2"/>
        <v>15</v>
      </c>
      <c r="FS6" s="73">
        <f t="shared" si="2"/>
        <v>15</v>
      </c>
      <c r="FT6" s="73">
        <f t="shared" si="2"/>
        <v>15</v>
      </c>
      <c r="FU6" s="73">
        <f t="shared" si="2"/>
        <v>15</v>
      </c>
      <c r="FV6" s="73">
        <f t="shared" si="2"/>
        <v>15</v>
      </c>
      <c r="FW6" s="73">
        <f t="shared" si="2"/>
        <v>15</v>
      </c>
      <c r="FX6" s="73">
        <f t="shared" si="2"/>
        <v>15</v>
      </c>
      <c r="FY6" s="73">
        <f t="shared" si="2"/>
        <v>15</v>
      </c>
      <c r="FZ6" s="73">
        <f t="shared" si="2"/>
        <v>16</v>
      </c>
      <c r="GA6" s="73">
        <f t="shared" si="2"/>
        <v>16</v>
      </c>
      <c r="GB6" s="73">
        <f t="shared" si="2"/>
        <v>16</v>
      </c>
      <c r="GC6" s="73">
        <f t="shared" si="2"/>
        <v>16</v>
      </c>
      <c r="GD6" s="73">
        <f t="shared" si="2"/>
        <v>16</v>
      </c>
      <c r="GE6" s="73">
        <f t="shared" si="2"/>
        <v>16</v>
      </c>
      <c r="GF6" s="73">
        <f t="shared" si="2"/>
        <v>16</v>
      </c>
      <c r="GG6" s="73">
        <f t="shared" si="2"/>
        <v>16</v>
      </c>
      <c r="GH6" s="73">
        <f t="shared" si="2"/>
        <v>16</v>
      </c>
      <c r="GI6" s="73">
        <f t="shared" si="2"/>
        <v>16</v>
      </c>
      <c r="GJ6" s="73">
        <f t="shared" si="2"/>
        <v>16</v>
      </c>
      <c r="GK6" s="73">
        <f t="shared" si="2"/>
        <v>16</v>
      </c>
      <c r="GL6" s="73">
        <f t="shared" si="2"/>
        <v>17</v>
      </c>
      <c r="GM6" s="73">
        <f t="shared" si="2"/>
        <v>17</v>
      </c>
      <c r="GN6" s="73">
        <f t="shared" si="2"/>
        <v>17</v>
      </c>
      <c r="GO6" s="73">
        <f t="shared" si="2"/>
        <v>17</v>
      </c>
      <c r="GP6" s="73">
        <f t="shared" si="2"/>
        <v>17</v>
      </c>
      <c r="GQ6" s="73">
        <f t="shared" si="2"/>
        <v>17</v>
      </c>
      <c r="GR6" s="73">
        <f t="shared" si="2"/>
        <v>17</v>
      </c>
      <c r="GS6" s="73">
        <f t="shared" si="2"/>
        <v>17</v>
      </c>
      <c r="GT6" s="73">
        <f t="shared" si="2"/>
        <v>17</v>
      </c>
      <c r="GU6" s="73">
        <f t="shared" si="2"/>
        <v>17</v>
      </c>
      <c r="GV6" s="73">
        <f t="shared" si="2"/>
        <v>17</v>
      </c>
      <c r="GW6" s="73">
        <f t="shared" si="2"/>
        <v>17</v>
      </c>
      <c r="GX6" s="73">
        <f t="shared" si="2"/>
        <v>18</v>
      </c>
      <c r="GY6" s="73">
        <f t="shared" si="2"/>
        <v>18</v>
      </c>
      <c r="GZ6" s="73">
        <f t="shared" si="2"/>
        <v>18</v>
      </c>
      <c r="HA6" s="73">
        <f t="shared" si="2"/>
        <v>18</v>
      </c>
      <c r="HB6" s="73">
        <f t="shared" si="2"/>
        <v>18</v>
      </c>
      <c r="HC6" s="73">
        <f t="shared" si="2"/>
        <v>18</v>
      </c>
      <c r="HD6" s="73">
        <f t="shared" si="2"/>
        <v>18</v>
      </c>
      <c r="HE6" s="73">
        <f t="shared" si="2"/>
        <v>18</v>
      </c>
      <c r="HF6" s="73">
        <f t="shared" si="2"/>
        <v>18</v>
      </c>
      <c r="HG6" s="73">
        <f t="shared" si="2"/>
        <v>18</v>
      </c>
      <c r="HH6" s="73">
        <f t="shared" si="2"/>
        <v>18</v>
      </c>
      <c r="HI6" s="73">
        <f t="shared" si="2"/>
        <v>18</v>
      </c>
    </row>
    <row r="7" spans="1:217" x14ac:dyDescent="0.2">
      <c r="A7" s="23" t="s">
        <v>55</v>
      </c>
      <c r="B7" s="74">
        <v>1</v>
      </c>
      <c r="C7" s="74">
        <f t="shared" ref="C7:BN7" si="3">B7+1</f>
        <v>2</v>
      </c>
      <c r="D7" s="74">
        <f t="shared" si="3"/>
        <v>3</v>
      </c>
      <c r="E7" s="74">
        <f t="shared" si="3"/>
        <v>4</v>
      </c>
      <c r="F7" s="74">
        <f t="shared" si="3"/>
        <v>5</v>
      </c>
      <c r="G7" s="74">
        <f t="shared" si="3"/>
        <v>6</v>
      </c>
      <c r="H7" s="74">
        <f t="shared" si="3"/>
        <v>7</v>
      </c>
      <c r="I7" s="74">
        <f t="shared" si="3"/>
        <v>8</v>
      </c>
      <c r="J7" s="74">
        <f t="shared" si="3"/>
        <v>9</v>
      </c>
      <c r="K7" s="74">
        <f t="shared" si="3"/>
        <v>10</v>
      </c>
      <c r="L7" s="74">
        <f t="shared" si="3"/>
        <v>11</v>
      </c>
      <c r="M7" s="74">
        <f t="shared" si="3"/>
        <v>12</v>
      </c>
      <c r="N7" s="74">
        <f t="shared" si="3"/>
        <v>13</v>
      </c>
      <c r="O7" s="74">
        <f t="shared" si="3"/>
        <v>14</v>
      </c>
      <c r="P7" s="74">
        <f t="shared" si="3"/>
        <v>15</v>
      </c>
      <c r="Q7" s="74">
        <f t="shared" si="3"/>
        <v>16</v>
      </c>
      <c r="R7" s="74">
        <f t="shared" si="3"/>
        <v>17</v>
      </c>
      <c r="S7" s="74">
        <f t="shared" si="3"/>
        <v>18</v>
      </c>
      <c r="T7" s="74">
        <f t="shared" si="3"/>
        <v>19</v>
      </c>
      <c r="U7" s="74">
        <f t="shared" si="3"/>
        <v>20</v>
      </c>
      <c r="V7" s="74">
        <f t="shared" si="3"/>
        <v>21</v>
      </c>
      <c r="W7" s="74">
        <f t="shared" si="3"/>
        <v>22</v>
      </c>
      <c r="X7" s="74">
        <f t="shared" si="3"/>
        <v>23</v>
      </c>
      <c r="Y7" s="74">
        <f t="shared" si="3"/>
        <v>24</v>
      </c>
      <c r="Z7" s="74">
        <f t="shared" si="3"/>
        <v>25</v>
      </c>
      <c r="AA7" s="74">
        <f t="shared" si="3"/>
        <v>26</v>
      </c>
      <c r="AB7" s="74">
        <f t="shared" si="3"/>
        <v>27</v>
      </c>
      <c r="AC7" s="74">
        <f t="shared" si="3"/>
        <v>28</v>
      </c>
      <c r="AD7" s="74">
        <f t="shared" si="3"/>
        <v>29</v>
      </c>
      <c r="AE7" s="74">
        <f t="shared" si="3"/>
        <v>30</v>
      </c>
      <c r="AF7" s="74">
        <f t="shared" si="3"/>
        <v>31</v>
      </c>
      <c r="AG7" s="74">
        <f t="shared" si="3"/>
        <v>32</v>
      </c>
      <c r="AH7" s="74">
        <f t="shared" si="3"/>
        <v>33</v>
      </c>
      <c r="AI7" s="74">
        <f t="shared" si="3"/>
        <v>34</v>
      </c>
      <c r="AJ7" s="74">
        <f t="shared" si="3"/>
        <v>35</v>
      </c>
      <c r="AK7" s="74">
        <f t="shared" si="3"/>
        <v>36</v>
      </c>
      <c r="AL7" s="74">
        <f t="shared" si="3"/>
        <v>37</v>
      </c>
      <c r="AM7" s="74">
        <f t="shared" si="3"/>
        <v>38</v>
      </c>
      <c r="AN7" s="74">
        <f t="shared" si="3"/>
        <v>39</v>
      </c>
      <c r="AO7" s="74">
        <f t="shared" si="3"/>
        <v>40</v>
      </c>
      <c r="AP7" s="74">
        <f t="shared" si="3"/>
        <v>41</v>
      </c>
      <c r="AQ7" s="74">
        <f t="shared" si="3"/>
        <v>42</v>
      </c>
      <c r="AR7" s="74">
        <f t="shared" si="3"/>
        <v>43</v>
      </c>
      <c r="AS7" s="74">
        <f t="shared" si="3"/>
        <v>44</v>
      </c>
      <c r="AT7" s="74">
        <f t="shared" si="3"/>
        <v>45</v>
      </c>
      <c r="AU7" s="74">
        <f t="shared" si="3"/>
        <v>46</v>
      </c>
      <c r="AV7" s="74">
        <f t="shared" si="3"/>
        <v>47</v>
      </c>
      <c r="AW7" s="74">
        <f t="shared" si="3"/>
        <v>48</v>
      </c>
      <c r="AX7" s="75">
        <f t="shared" si="3"/>
        <v>49</v>
      </c>
      <c r="AY7" s="75">
        <f t="shared" si="3"/>
        <v>50</v>
      </c>
      <c r="AZ7" s="75">
        <f t="shared" si="3"/>
        <v>51</v>
      </c>
      <c r="BA7" s="75">
        <f t="shared" si="3"/>
        <v>52</v>
      </c>
      <c r="BB7" s="75">
        <f t="shared" si="3"/>
        <v>53</v>
      </c>
      <c r="BC7" s="75">
        <f t="shared" si="3"/>
        <v>54</v>
      </c>
      <c r="BD7" s="75">
        <f t="shared" si="3"/>
        <v>55</v>
      </c>
      <c r="BE7" s="75">
        <f t="shared" si="3"/>
        <v>56</v>
      </c>
      <c r="BF7" s="75">
        <f t="shared" si="3"/>
        <v>57</v>
      </c>
      <c r="BG7" s="75">
        <f t="shared" si="3"/>
        <v>58</v>
      </c>
      <c r="BH7" s="75">
        <f t="shared" si="3"/>
        <v>59</v>
      </c>
      <c r="BI7" s="75">
        <f t="shared" si="3"/>
        <v>60</v>
      </c>
      <c r="BJ7" s="75">
        <f t="shared" si="3"/>
        <v>61</v>
      </c>
      <c r="BK7" s="75">
        <f t="shared" si="3"/>
        <v>62</v>
      </c>
      <c r="BL7" s="75">
        <f t="shared" si="3"/>
        <v>63</v>
      </c>
      <c r="BM7" s="75">
        <f t="shared" si="3"/>
        <v>64</v>
      </c>
      <c r="BN7" s="75">
        <f t="shared" si="3"/>
        <v>65</v>
      </c>
      <c r="BO7" s="75">
        <f t="shared" ref="BO7:DZ7" si="4">BN7+1</f>
        <v>66</v>
      </c>
      <c r="BP7" s="75">
        <f t="shared" si="4"/>
        <v>67</v>
      </c>
      <c r="BQ7" s="75">
        <f t="shared" si="4"/>
        <v>68</v>
      </c>
      <c r="BR7" s="75">
        <f t="shared" si="4"/>
        <v>69</v>
      </c>
      <c r="BS7" s="75">
        <f t="shared" si="4"/>
        <v>70</v>
      </c>
      <c r="BT7" s="75">
        <f t="shared" si="4"/>
        <v>71</v>
      </c>
      <c r="BU7" s="75">
        <f t="shared" si="4"/>
        <v>72</v>
      </c>
      <c r="BV7" s="75">
        <f t="shared" si="4"/>
        <v>73</v>
      </c>
      <c r="BW7" s="75">
        <f t="shared" si="4"/>
        <v>74</v>
      </c>
      <c r="BX7" s="75">
        <f t="shared" si="4"/>
        <v>75</v>
      </c>
      <c r="BY7" s="75">
        <f t="shared" si="4"/>
        <v>76</v>
      </c>
      <c r="BZ7" s="75">
        <f t="shared" si="4"/>
        <v>77</v>
      </c>
      <c r="CA7" s="75">
        <f t="shared" si="4"/>
        <v>78</v>
      </c>
      <c r="CB7" s="75">
        <f t="shared" si="4"/>
        <v>79</v>
      </c>
      <c r="CC7" s="75">
        <f t="shared" si="4"/>
        <v>80</v>
      </c>
      <c r="CD7" s="75">
        <f t="shared" si="4"/>
        <v>81</v>
      </c>
      <c r="CE7" s="75">
        <f t="shared" si="4"/>
        <v>82</v>
      </c>
      <c r="CF7" s="75">
        <f t="shared" si="4"/>
        <v>83</v>
      </c>
      <c r="CG7" s="75">
        <f t="shared" si="4"/>
        <v>84</v>
      </c>
      <c r="CH7" s="75">
        <f t="shared" si="4"/>
        <v>85</v>
      </c>
      <c r="CI7" s="75">
        <f t="shared" si="4"/>
        <v>86</v>
      </c>
      <c r="CJ7" s="75">
        <f t="shared" si="4"/>
        <v>87</v>
      </c>
      <c r="CK7" s="75">
        <f t="shared" si="4"/>
        <v>88</v>
      </c>
      <c r="CL7" s="75">
        <f t="shared" si="4"/>
        <v>89</v>
      </c>
      <c r="CM7" s="75">
        <f t="shared" si="4"/>
        <v>90</v>
      </c>
      <c r="CN7" s="75">
        <f t="shared" si="4"/>
        <v>91</v>
      </c>
      <c r="CO7" s="75">
        <f t="shared" si="4"/>
        <v>92</v>
      </c>
      <c r="CP7" s="75">
        <f t="shared" si="4"/>
        <v>93</v>
      </c>
      <c r="CQ7" s="75">
        <f t="shared" si="4"/>
        <v>94</v>
      </c>
      <c r="CR7" s="75">
        <f t="shared" si="4"/>
        <v>95</v>
      </c>
      <c r="CS7" s="75">
        <f t="shared" si="4"/>
        <v>96</v>
      </c>
      <c r="CT7" s="75">
        <f t="shared" si="4"/>
        <v>97</v>
      </c>
      <c r="CU7" s="75">
        <f t="shared" si="4"/>
        <v>98</v>
      </c>
      <c r="CV7" s="75">
        <f t="shared" si="4"/>
        <v>99</v>
      </c>
      <c r="CW7" s="75">
        <f t="shared" si="4"/>
        <v>100</v>
      </c>
      <c r="CX7" s="75">
        <f t="shared" si="4"/>
        <v>101</v>
      </c>
      <c r="CY7" s="75">
        <f t="shared" si="4"/>
        <v>102</v>
      </c>
      <c r="CZ7" s="75">
        <f t="shared" si="4"/>
        <v>103</v>
      </c>
      <c r="DA7" s="75">
        <f t="shared" si="4"/>
        <v>104</v>
      </c>
      <c r="DB7" s="75">
        <f t="shared" si="4"/>
        <v>105</v>
      </c>
      <c r="DC7" s="75">
        <f t="shared" si="4"/>
        <v>106</v>
      </c>
      <c r="DD7" s="75">
        <f t="shared" si="4"/>
        <v>107</v>
      </c>
      <c r="DE7" s="75">
        <f t="shared" si="4"/>
        <v>108</v>
      </c>
      <c r="DF7" s="75">
        <f t="shared" si="4"/>
        <v>109</v>
      </c>
      <c r="DG7" s="75">
        <f t="shared" si="4"/>
        <v>110</v>
      </c>
      <c r="DH7" s="75">
        <f t="shared" si="4"/>
        <v>111</v>
      </c>
      <c r="DI7" s="75">
        <f t="shared" si="4"/>
        <v>112</v>
      </c>
      <c r="DJ7" s="75">
        <f t="shared" si="4"/>
        <v>113</v>
      </c>
      <c r="DK7" s="75">
        <f t="shared" si="4"/>
        <v>114</v>
      </c>
      <c r="DL7" s="75">
        <f t="shared" si="4"/>
        <v>115</v>
      </c>
      <c r="DM7" s="75">
        <f t="shared" si="4"/>
        <v>116</v>
      </c>
      <c r="DN7" s="75">
        <f t="shared" si="4"/>
        <v>117</v>
      </c>
      <c r="DO7" s="75">
        <f t="shared" si="4"/>
        <v>118</v>
      </c>
      <c r="DP7" s="75">
        <f t="shared" si="4"/>
        <v>119</v>
      </c>
      <c r="DQ7" s="75">
        <f t="shared" si="4"/>
        <v>120</v>
      </c>
      <c r="DR7" s="75">
        <f t="shared" si="4"/>
        <v>121</v>
      </c>
      <c r="DS7" s="75">
        <f t="shared" si="4"/>
        <v>122</v>
      </c>
      <c r="DT7" s="75">
        <f t="shared" si="4"/>
        <v>123</v>
      </c>
      <c r="DU7" s="75">
        <f t="shared" si="4"/>
        <v>124</v>
      </c>
      <c r="DV7" s="75">
        <f t="shared" si="4"/>
        <v>125</v>
      </c>
      <c r="DW7" s="75">
        <f t="shared" si="4"/>
        <v>126</v>
      </c>
      <c r="DX7" s="75">
        <f t="shared" si="4"/>
        <v>127</v>
      </c>
      <c r="DY7" s="75">
        <f t="shared" si="4"/>
        <v>128</v>
      </c>
      <c r="DZ7" s="75">
        <f t="shared" si="4"/>
        <v>129</v>
      </c>
      <c r="EA7" s="75">
        <f t="shared" ref="EA7:GL7" si="5">DZ7+1</f>
        <v>130</v>
      </c>
      <c r="EB7" s="75">
        <f t="shared" si="5"/>
        <v>131</v>
      </c>
      <c r="EC7" s="75">
        <f t="shared" si="5"/>
        <v>132</v>
      </c>
      <c r="ED7" s="75">
        <f t="shared" si="5"/>
        <v>133</v>
      </c>
      <c r="EE7" s="75">
        <f t="shared" si="5"/>
        <v>134</v>
      </c>
      <c r="EF7" s="75">
        <f t="shared" si="5"/>
        <v>135</v>
      </c>
      <c r="EG7" s="75">
        <f t="shared" si="5"/>
        <v>136</v>
      </c>
      <c r="EH7" s="75">
        <f t="shared" si="5"/>
        <v>137</v>
      </c>
      <c r="EI7" s="75">
        <f t="shared" si="5"/>
        <v>138</v>
      </c>
      <c r="EJ7" s="75">
        <f t="shared" si="5"/>
        <v>139</v>
      </c>
      <c r="EK7" s="75">
        <f t="shared" si="5"/>
        <v>140</v>
      </c>
      <c r="EL7" s="75">
        <f t="shared" si="5"/>
        <v>141</v>
      </c>
      <c r="EM7" s="75">
        <f t="shared" si="5"/>
        <v>142</v>
      </c>
      <c r="EN7" s="75">
        <f t="shared" si="5"/>
        <v>143</v>
      </c>
      <c r="EO7" s="75">
        <f t="shared" si="5"/>
        <v>144</v>
      </c>
      <c r="EP7" s="75">
        <f t="shared" si="5"/>
        <v>145</v>
      </c>
      <c r="EQ7" s="75">
        <f t="shared" si="5"/>
        <v>146</v>
      </c>
      <c r="ER7" s="75">
        <f t="shared" si="5"/>
        <v>147</v>
      </c>
      <c r="ES7" s="75">
        <f t="shared" si="5"/>
        <v>148</v>
      </c>
      <c r="ET7" s="75">
        <f t="shared" si="5"/>
        <v>149</v>
      </c>
      <c r="EU7" s="75">
        <f t="shared" si="5"/>
        <v>150</v>
      </c>
      <c r="EV7" s="75">
        <f t="shared" si="5"/>
        <v>151</v>
      </c>
      <c r="EW7" s="75">
        <f t="shared" si="5"/>
        <v>152</v>
      </c>
      <c r="EX7" s="75">
        <f t="shared" si="5"/>
        <v>153</v>
      </c>
      <c r="EY7" s="75">
        <f t="shared" si="5"/>
        <v>154</v>
      </c>
      <c r="EZ7" s="75">
        <f t="shared" si="5"/>
        <v>155</v>
      </c>
      <c r="FA7" s="75">
        <f t="shared" si="5"/>
        <v>156</v>
      </c>
      <c r="FB7" s="75">
        <f t="shared" si="5"/>
        <v>157</v>
      </c>
      <c r="FC7" s="75">
        <f t="shared" si="5"/>
        <v>158</v>
      </c>
      <c r="FD7" s="75">
        <f t="shared" si="5"/>
        <v>159</v>
      </c>
      <c r="FE7" s="75">
        <f t="shared" si="5"/>
        <v>160</v>
      </c>
      <c r="FF7" s="75">
        <f t="shared" si="5"/>
        <v>161</v>
      </c>
      <c r="FG7" s="75">
        <f t="shared" si="5"/>
        <v>162</v>
      </c>
      <c r="FH7" s="75">
        <f t="shared" si="5"/>
        <v>163</v>
      </c>
      <c r="FI7" s="75">
        <f t="shared" si="5"/>
        <v>164</v>
      </c>
      <c r="FJ7" s="75">
        <f t="shared" si="5"/>
        <v>165</v>
      </c>
      <c r="FK7" s="75">
        <f t="shared" si="5"/>
        <v>166</v>
      </c>
      <c r="FL7" s="75">
        <f t="shared" si="5"/>
        <v>167</v>
      </c>
      <c r="FM7" s="75">
        <f t="shared" si="5"/>
        <v>168</v>
      </c>
      <c r="FN7" s="75">
        <f t="shared" si="5"/>
        <v>169</v>
      </c>
      <c r="FO7" s="75">
        <f t="shared" si="5"/>
        <v>170</v>
      </c>
      <c r="FP7" s="75">
        <f t="shared" si="5"/>
        <v>171</v>
      </c>
      <c r="FQ7" s="75">
        <f t="shared" si="5"/>
        <v>172</v>
      </c>
      <c r="FR7" s="75">
        <f t="shared" si="5"/>
        <v>173</v>
      </c>
      <c r="FS7" s="75">
        <f t="shared" si="5"/>
        <v>174</v>
      </c>
      <c r="FT7" s="75">
        <f t="shared" si="5"/>
        <v>175</v>
      </c>
      <c r="FU7" s="75">
        <f t="shared" si="5"/>
        <v>176</v>
      </c>
      <c r="FV7" s="75">
        <f t="shared" si="5"/>
        <v>177</v>
      </c>
      <c r="FW7" s="75">
        <f t="shared" si="5"/>
        <v>178</v>
      </c>
      <c r="FX7" s="75">
        <f t="shared" si="5"/>
        <v>179</v>
      </c>
      <c r="FY7" s="75">
        <f t="shared" si="5"/>
        <v>180</v>
      </c>
      <c r="FZ7" s="75">
        <f t="shared" si="5"/>
        <v>181</v>
      </c>
      <c r="GA7" s="75">
        <f t="shared" si="5"/>
        <v>182</v>
      </c>
      <c r="GB7" s="75">
        <f t="shared" si="5"/>
        <v>183</v>
      </c>
      <c r="GC7" s="75">
        <f t="shared" si="5"/>
        <v>184</v>
      </c>
      <c r="GD7" s="75">
        <f t="shared" si="5"/>
        <v>185</v>
      </c>
      <c r="GE7" s="75">
        <f t="shared" si="5"/>
        <v>186</v>
      </c>
      <c r="GF7" s="75">
        <f t="shared" si="5"/>
        <v>187</v>
      </c>
      <c r="GG7" s="75">
        <f t="shared" si="5"/>
        <v>188</v>
      </c>
      <c r="GH7" s="75">
        <f t="shared" si="5"/>
        <v>189</v>
      </c>
      <c r="GI7" s="75">
        <f t="shared" si="5"/>
        <v>190</v>
      </c>
      <c r="GJ7" s="75">
        <f t="shared" si="5"/>
        <v>191</v>
      </c>
      <c r="GK7" s="75">
        <f t="shared" si="5"/>
        <v>192</v>
      </c>
      <c r="GL7" s="75">
        <f t="shared" si="5"/>
        <v>193</v>
      </c>
      <c r="GM7" s="75">
        <f t="shared" ref="GM7:HI7" si="6">GL7+1</f>
        <v>194</v>
      </c>
      <c r="GN7" s="75">
        <f t="shared" si="6"/>
        <v>195</v>
      </c>
      <c r="GO7" s="75">
        <f t="shared" si="6"/>
        <v>196</v>
      </c>
      <c r="GP7" s="75">
        <f t="shared" si="6"/>
        <v>197</v>
      </c>
      <c r="GQ7" s="75">
        <f t="shared" si="6"/>
        <v>198</v>
      </c>
      <c r="GR7" s="75">
        <f t="shared" si="6"/>
        <v>199</v>
      </c>
      <c r="GS7" s="75">
        <f t="shared" si="6"/>
        <v>200</v>
      </c>
      <c r="GT7" s="75">
        <f t="shared" si="6"/>
        <v>201</v>
      </c>
      <c r="GU7" s="75">
        <f t="shared" si="6"/>
        <v>202</v>
      </c>
      <c r="GV7" s="75">
        <f t="shared" si="6"/>
        <v>203</v>
      </c>
      <c r="GW7" s="75">
        <f t="shared" si="6"/>
        <v>204</v>
      </c>
      <c r="GX7" s="75">
        <f t="shared" si="6"/>
        <v>205</v>
      </c>
      <c r="GY7" s="75">
        <f t="shared" si="6"/>
        <v>206</v>
      </c>
      <c r="GZ7" s="75">
        <f t="shared" si="6"/>
        <v>207</v>
      </c>
      <c r="HA7" s="75">
        <f t="shared" si="6"/>
        <v>208</v>
      </c>
      <c r="HB7" s="75">
        <f t="shared" si="6"/>
        <v>209</v>
      </c>
      <c r="HC7" s="75">
        <f t="shared" si="6"/>
        <v>210</v>
      </c>
      <c r="HD7" s="75">
        <f t="shared" si="6"/>
        <v>211</v>
      </c>
      <c r="HE7" s="75">
        <f t="shared" si="6"/>
        <v>212</v>
      </c>
      <c r="HF7" s="75">
        <f t="shared" si="6"/>
        <v>213</v>
      </c>
      <c r="HG7" s="75">
        <f t="shared" si="6"/>
        <v>214</v>
      </c>
      <c r="HH7" s="75">
        <f t="shared" si="6"/>
        <v>215</v>
      </c>
      <c r="HI7" s="75">
        <f t="shared" si="6"/>
        <v>216</v>
      </c>
    </row>
    <row r="8" spans="1:217" x14ac:dyDescent="0.2">
      <c r="A8" s="23" t="s">
        <v>56</v>
      </c>
      <c r="B8" s="75" t="s">
        <v>57</v>
      </c>
      <c r="C8" s="75" t="s">
        <v>57</v>
      </c>
      <c r="D8" s="75" t="s">
        <v>57</v>
      </c>
      <c r="E8" s="75" t="s">
        <v>57</v>
      </c>
      <c r="F8" s="75" t="s">
        <v>58</v>
      </c>
      <c r="G8" s="75" t="s">
        <v>58</v>
      </c>
      <c r="H8" s="75" t="s">
        <v>59</v>
      </c>
      <c r="I8" s="75" t="s">
        <v>59</v>
      </c>
      <c r="J8" s="75" t="s">
        <v>59</v>
      </c>
      <c r="K8" s="75" t="s">
        <v>59</v>
      </c>
      <c r="L8" s="75" t="s">
        <v>59</v>
      </c>
      <c r="M8" s="75" t="s">
        <v>59</v>
      </c>
      <c r="N8" s="75" t="s">
        <v>59</v>
      </c>
      <c r="O8" s="75" t="s">
        <v>59</v>
      </c>
      <c r="P8" s="75" t="s">
        <v>59</v>
      </c>
      <c r="Q8" s="75" t="s">
        <v>59</v>
      </c>
      <c r="R8" s="75" t="s">
        <v>59</v>
      </c>
      <c r="S8" s="75" t="s">
        <v>59</v>
      </c>
      <c r="T8" s="75" t="s">
        <v>60</v>
      </c>
      <c r="U8" s="75" t="s">
        <v>60</v>
      </c>
      <c r="V8" s="75" t="s">
        <v>60</v>
      </c>
      <c r="W8" s="75" t="s">
        <v>60</v>
      </c>
      <c r="X8" s="75" t="s">
        <v>60</v>
      </c>
      <c r="Y8" s="75" t="s">
        <v>60</v>
      </c>
      <c r="Z8" s="75" t="s">
        <v>60</v>
      </c>
      <c r="AA8" s="75" t="s">
        <v>60</v>
      </c>
      <c r="AB8" s="75" t="s">
        <v>60</v>
      </c>
      <c r="AC8" s="75" t="s">
        <v>60</v>
      </c>
      <c r="AD8" s="75" t="s">
        <v>60</v>
      </c>
      <c r="AE8" s="75" t="s">
        <v>60</v>
      </c>
      <c r="AF8" s="75" t="s">
        <v>60</v>
      </c>
      <c r="AG8" s="75" t="s">
        <v>60</v>
      </c>
      <c r="AH8" s="75" t="s">
        <v>60</v>
      </c>
      <c r="AI8" s="75" t="s">
        <v>60</v>
      </c>
      <c r="AJ8" s="75" t="s">
        <v>60</v>
      </c>
      <c r="AK8" s="75" t="s">
        <v>60</v>
      </c>
      <c r="AL8" s="75" t="s">
        <v>60</v>
      </c>
      <c r="AM8" s="75" t="s">
        <v>60</v>
      </c>
      <c r="AN8" s="75" t="s">
        <v>60</v>
      </c>
      <c r="AO8" s="75" t="s">
        <v>60</v>
      </c>
      <c r="AP8" s="75" t="s">
        <v>60</v>
      </c>
      <c r="AQ8" s="75" t="s">
        <v>60</v>
      </c>
      <c r="AR8" s="75" t="s">
        <v>60</v>
      </c>
      <c r="AS8" s="75" t="s">
        <v>60</v>
      </c>
      <c r="AT8" s="75" t="s">
        <v>60</v>
      </c>
      <c r="AU8" s="75" t="s">
        <v>60</v>
      </c>
      <c r="AV8" s="75" t="s">
        <v>60</v>
      </c>
      <c r="AW8" s="75" t="s">
        <v>60</v>
      </c>
      <c r="AX8" s="75" t="s">
        <v>60</v>
      </c>
      <c r="AY8" s="75" t="s">
        <v>60</v>
      </c>
      <c r="AZ8" s="75" t="s">
        <v>60</v>
      </c>
      <c r="BA8" s="75" t="s">
        <v>60</v>
      </c>
      <c r="BB8" s="75" t="s">
        <v>60</v>
      </c>
      <c r="BC8" s="75" t="s">
        <v>60</v>
      </c>
      <c r="BD8" s="75" t="s">
        <v>60</v>
      </c>
      <c r="BE8" s="75" t="s">
        <v>60</v>
      </c>
      <c r="BF8" s="75" t="s">
        <v>60</v>
      </c>
      <c r="BG8" s="75" t="s">
        <v>60</v>
      </c>
      <c r="BH8" s="75" t="s">
        <v>60</v>
      </c>
      <c r="BI8" s="75" t="s">
        <v>60</v>
      </c>
      <c r="BJ8" s="75" t="s">
        <v>60</v>
      </c>
      <c r="BK8" s="75" t="s">
        <v>60</v>
      </c>
      <c r="BL8" s="75" t="s">
        <v>60</v>
      </c>
      <c r="BM8" s="75" t="s">
        <v>60</v>
      </c>
      <c r="BN8" s="75" t="s">
        <v>60</v>
      </c>
      <c r="BO8" s="75" t="s">
        <v>60</v>
      </c>
      <c r="BP8" s="75" t="s">
        <v>60</v>
      </c>
      <c r="BQ8" s="75" t="s">
        <v>60</v>
      </c>
      <c r="BR8" s="75" t="s">
        <v>60</v>
      </c>
      <c r="BS8" s="75" t="s">
        <v>60</v>
      </c>
      <c r="BT8" s="75" t="s">
        <v>60</v>
      </c>
      <c r="BU8" s="75" t="s">
        <v>60</v>
      </c>
      <c r="BV8" s="75" t="s">
        <v>60</v>
      </c>
      <c r="BW8" s="75" t="s">
        <v>60</v>
      </c>
      <c r="BX8" s="75" t="s">
        <v>60</v>
      </c>
      <c r="BY8" s="75" t="s">
        <v>60</v>
      </c>
      <c r="BZ8" s="75" t="s">
        <v>60</v>
      </c>
      <c r="CA8" s="75" t="s">
        <v>60</v>
      </c>
      <c r="CB8" s="75" t="s">
        <v>60</v>
      </c>
      <c r="CC8" s="75" t="s">
        <v>60</v>
      </c>
      <c r="CD8" s="75" t="s">
        <v>60</v>
      </c>
      <c r="CE8" s="75" t="s">
        <v>60</v>
      </c>
      <c r="CF8" s="75" t="s">
        <v>60</v>
      </c>
      <c r="CG8" s="75" t="s">
        <v>60</v>
      </c>
      <c r="CH8" s="75" t="s">
        <v>60</v>
      </c>
      <c r="CI8" s="75" t="s">
        <v>60</v>
      </c>
      <c r="CJ8" s="75" t="s">
        <v>60</v>
      </c>
      <c r="CK8" s="75" t="s">
        <v>60</v>
      </c>
      <c r="CL8" s="75" t="s">
        <v>60</v>
      </c>
      <c r="CM8" s="75" t="s">
        <v>60</v>
      </c>
      <c r="CN8" s="75" t="s">
        <v>60</v>
      </c>
      <c r="CO8" s="75" t="s">
        <v>60</v>
      </c>
      <c r="CP8" s="75" t="s">
        <v>60</v>
      </c>
      <c r="CQ8" s="75" t="s">
        <v>60</v>
      </c>
      <c r="CR8" s="75" t="s">
        <v>60</v>
      </c>
      <c r="CS8" s="75" t="s">
        <v>60</v>
      </c>
      <c r="CT8" s="75" t="s">
        <v>60</v>
      </c>
      <c r="CU8" s="75" t="s">
        <v>60</v>
      </c>
      <c r="CV8" s="75" t="s">
        <v>60</v>
      </c>
      <c r="CW8" s="75" t="s">
        <v>60</v>
      </c>
      <c r="CX8" s="75" t="s">
        <v>60</v>
      </c>
      <c r="CY8" s="75" t="s">
        <v>60</v>
      </c>
      <c r="CZ8" s="75" t="s">
        <v>60</v>
      </c>
      <c r="DA8" s="75" t="s">
        <v>60</v>
      </c>
      <c r="DB8" s="75" t="s">
        <v>60</v>
      </c>
      <c r="DC8" s="75" t="s">
        <v>60</v>
      </c>
      <c r="DD8" s="75" t="s">
        <v>60</v>
      </c>
      <c r="DE8" s="75" t="s">
        <v>60</v>
      </c>
      <c r="DF8" s="75" t="s">
        <v>60</v>
      </c>
      <c r="DG8" s="75" t="s">
        <v>60</v>
      </c>
      <c r="DH8" s="75" t="s">
        <v>60</v>
      </c>
      <c r="DI8" s="75" t="s">
        <v>60</v>
      </c>
      <c r="DJ8" s="75" t="s">
        <v>60</v>
      </c>
      <c r="DK8" s="75" t="s">
        <v>60</v>
      </c>
      <c r="DL8" s="75" t="s">
        <v>60</v>
      </c>
      <c r="DM8" s="75" t="s">
        <v>60</v>
      </c>
      <c r="DN8" s="75" t="s">
        <v>60</v>
      </c>
      <c r="DO8" s="75" t="s">
        <v>60</v>
      </c>
      <c r="DP8" s="75" t="s">
        <v>60</v>
      </c>
      <c r="DQ8" s="75" t="s">
        <v>60</v>
      </c>
      <c r="DR8" s="75" t="s">
        <v>60</v>
      </c>
      <c r="DS8" s="75" t="s">
        <v>60</v>
      </c>
      <c r="DT8" s="75" t="s">
        <v>60</v>
      </c>
      <c r="DU8" s="75" t="s">
        <v>60</v>
      </c>
      <c r="DV8" s="75" t="s">
        <v>60</v>
      </c>
      <c r="DW8" s="75" t="s">
        <v>60</v>
      </c>
      <c r="DX8" s="75" t="s">
        <v>60</v>
      </c>
      <c r="DY8" s="75" t="s">
        <v>60</v>
      </c>
      <c r="DZ8" s="75" t="s">
        <v>60</v>
      </c>
      <c r="EA8" s="75" t="s">
        <v>60</v>
      </c>
      <c r="EB8" s="75" t="s">
        <v>60</v>
      </c>
      <c r="EC8" s="75" t="s">
        <v>60</v>
      </c>
      <c r="ED8" s="75" t="s">
        <v>60</v>
      </c>
      <c r="EE8" s="75" t="s">
        <v>60</v>
      </c>
      <c r="EF8" s="75" t="s">
        <v>60</v>
      </c>
      <c r="EG8" s="75" t="s">
        <v>60</v>
      </c>
      <c r="EH8" s="75" t="s">
        <v>60</v>
      </c>
      <c r="EI8" s="75" t="s">
        <v>60</v>
      </c>
      <c r="EJ8" s="75" t="s">
        <v>60</v>
      </c>
      <c r="EK8" s="75" t="s">
        <v>60</v>
      </c>
      <c r="EL8" s="75" t="s">
        <v>60</v>
      </c>
      <c r="EM8" s="75" t="s">
        <v>60</v>
      </c>
      <c r="EN8" s="75" t="s">
        <v>60</v>
      </c>
      <c r="EO8" s="75" t="s">
        <v>60</v>
      </c>
      <c r="EP8" s="75" t="s">
        <v>60</v>
      </c>
      <c r="EQ8" s="75" t="s">
        <v>60</v>
      </c>
      <c r="ER8" s="75" t="s">
        <v>60</v>
      </c>
      <c r="ES8" s="75" t="s">
        <v>60</v>
      </c>
      <c r="ET8" s="75" t="s">
        <v>60</v>
      </c>
      <c r="EU8" s="75" t="s">
        <v>60</v>
      </c>
      <c r="EV8" s="75" t="s">
        <v>60</v>
      </c>
      <c r="EW8" s="75" t="s">
        <v>60</v>
      </c>
      <c r="EX8" s="75" t="s">
        <v>60</v>
      </c>
      <c r="EY8" s="75" t="s">
        <v>60</v>
      </c>
      <c r="EZ8" s="75" t="s">
        <v>60</v>
      </c>
      <c r="FA8" s="75" t="s">
        <v>60</v>
      </c>
      <c r="FB8" s="75" t="s">
        <v>60</v>
      </c>
      <c r="FC8" s="75" t="s">
        <v>60</v>
      </c>
      <c r="FD8" s="75" t="s">
        <v>60</v>
      </c>
      <c r="FE8" s="75" t="s">
        <v>60</v>
      </c>
      <c r="FF8" s="75" t="s">
        <v>60</v>
      </c>
      <c r="FG8" s="75" t="s">
        <v>60</v>
      </c>
      <c r="FH8" s="75" t="s">
        <v>60</v>
      </c>
      <c r="FI8" s="75" t="s">
        <v>60</v>
      </c>
      <c r="FJ8" s="75" t="s">
        <v>60</v>
      </c>
      <c r="FK8" s="75" t="s">
        <v>60</v>
      </c>
      <c r="FL8" s="75" t="s">
        <v>60</v>
      </c>
      <c r="FM8" s="75" t="s">
        <v>60</v>
      </c>
      <c r="FN8" s="75" t="s">
        <v>60</v>
      </c>
      <c r="FO8" s="75" t="s">
        <v>60</v>
      </c>
      <c r="FP8" s="75" t="s">
        <v>60</v>
      </c>
      <c r="FQ8" s="75" t="s">
        <v>60</v>
      </c>
      <c r="FR8" s="75" t="s">
        <v>60</v>
      </c>
      <c r="FS8" s="75" t="s">
        <v>60</v>
      </c>
      <c r="FT8" s="75" t="s">
        <v>60</v>
      </c>
      <c r="FU8" s="75" t="s">
        <v>60</v>
      </c>
      <c r="FV8" s="75" t="s">
        <v>60</v>
      </c>
      <c r="FW8" s="75" t="s">
        <v>60</v>
      </c>
      <c r="FX8" s="75" t="s">
        <v>60</v>
      </c>
      <c r="FY8" s="75" t="s">
        <v>60</v>
      </c>
      <c r="FZ8" s="75" t="s">
        <v>60</v>
      </c>
      <c r="GA8" s="75" t="s">
        <v>60</v>
      </c>
      <c r="GB8" s="75" t="s">
        <v>60</v>
      </c>
      <c r="GC8" s="75" t="s">
        <v>60</v>
      </c>
      <c r="GD8" s="75" t="s">
        <v>60</v>
      </c>
      <c r="GE8" s="75" t="s">
        <v>60</v>
      </c>
      <c r="GF8" s="75" t="s">
        <v>60</v>
      </c>
      <c r="GG8" s="75" t="s">
        <v>60</v>
      </c>
      <c r="GH8" s="75" t="s">
        <v>60</v>
      </c>
      <c r="GI8" s="75" t="s">
        <v>60</v>
      </c>
      <c r="GJ8" s="75" t="s">
        <v>60</v>
      </c>
      <c r="GK8" s="75" t="s">
        <v>60</v>
      </c>
      <c r="GL8" s="75" t="s">
        <v>60</v>
      </c>
      <c r="GM8" s="75" t="s">
        <v>60</v>
      </c>
      <c r="GN8" s="75" t="s">
        <v>60</v>
      </c>
      <c r="GO8" s="75" t="s">
        <v>60</v>
      </c>
      <c r="GP8" s="75" t="s">
        <v>60</v>
      </c>
      <c r="GQ8" s="75" t="s">
        <v>60</v>
      </c>
      <c r="GR8" s="75" t="s">
        <v>60</v>
      </c>
      <c r="GS8" s="75" t="s">
        <v>60</v>
      </c>
      <c r="GT8" s="75" t="s">
        <v>60</v>
      </c>
      <c r="GU8" s="75" t="s">
        <v>60</v>
      </c>
      <c r="GV8" s="75" t="s">
        <v>60</v>
      </c>
      <c r="GW8" s="75" t="s">
        <v>60</v>
      </c>
      <c r="GX8" s="75" t="s">
        <v>60</v>
      </c>
      <c r="GY8" s="75" t="s">
        <v>60</v>
      </c>
      <c r="GZ8" s="75" t="s">
        <v>60</v>
      </c>
      <c r="HA8" s="75" t="s">
        <v>60</v>
      </c>
      <c r="HB8" s="75" t="s">
        <v>60</v>
      </c>
      <c r="HC8" s="75" t="s">
        <v>60</v>
      </c>
      <c r="HD8" s="75" t="s">
        <v>60</v>
      </c>
      <c r="HE8" s="75" t="s">
        <v>60</v>
      </c>
      <c r="HF8" s="75" t="s">
        <v>60</v>
      </c>
      <c r="HG8" s="75" t="s">
        <v>60</v>
      </c>
      <c r="HH8" s="75" t="s">
        <v>60</v>
      </c>
      <c r="HI8" s="75" t="s">
        <v>60</v>
      </c>
    </row>
    <row r="9" spans="1:217" s="27" customFormat="1" x14ac:dyDescent="0.2">
      <c r="A9" s="23" t="s">
        <v>25</v>
      </c>
      <c r="B9" s="75" t="s">
        <v>26</v>
      </c>
      <c r="C9" s="75" t="str">
        <f t="shared" ref="C9:BN9" si="7">B9</f>
        <v>REAL</v>
      </c>
      <c r="D9" s="75" t="str">
        <f t="shared" si="7"/>
        <v>REAL</v>
      </c>
      <c r="E9" s="75" t="str">
        <f t="shared" si="7"/>
        <v>REAL</v>
      </c>
      <c r="F9" s="75" t="str">
        <f t="shared" si="7"/>
        <v>REAL</v>
      </c>
      <c r="G9" s="75" t="str">
        <f t="shared" si="7"/>
        <v>REAL</v>
      </c>
      <c r="H9" s="75" t="str">
        <f t="shared" si="7"/>
        <v>REAL</v>
      </c>
      <c r="I9" s="75" t="str">
        <f t="shared" si="7"/>
        <v>REAL</v>
      </c>
      <c r="J9" s="75" t="str">
        <f t="shared" si="7"/>
        <v>REAL</v>
      </c>
      <c r="K9" s="75" t="str">
        <f t="shared" si="7"/>
        <v>REAL</v>
      </c>
      <c r="L9" s="75" t="str">
        <f t="shared" si="7"/>
        <v>REAL</v>
      </c>
      <c r="M9" s="75" t="s">
        <v>26</v>
      </c>
      <c r="N9" s="75" t="str">
        <f t="shared" si="7"/>
        <v>REAL</v>
      </c>
      <c r="O9" s="75" t="str">
        <f t="shared" si="7"/>
        <v>REAL</v>
      </c>
      <c r="P9" s="75" t="str">
        <f t="shared" si="7"/>
        <v>REAL</v>
      </c>
      <c r="Q9" s="75" t="str">
        <f t="shared" si="7"/>
        <v>REAL</v>
      </c>
      <c r="R9" s="75" t="str">
        <f t="shared" si="7"/>
        <v>REAL</v>
      </c>
      <c r="S9" s="75" t="str">
        <f t="shared" si="7"/>
        <v>REAL</v>
      </c>
      <c r="T9" s="75" t="str">
        <f t="shared" si="7"/>
        <v>REAL</v>
      </c>
      <c r="U9" s="75" t="str">
        <f t="shared" si="7"/>
        <v>REAL</v>
      </c>
      <c r="V9" s="75" t="str">
        <f t="shared" si="7"/>
        <v>REAL</v>
      </c>
      <c r="W9" s="75" t="str">
        <f t="shared" si="7"/>
        <v>REAL</v>
      </c>
      <c r="X9" s="75" t="s">
        <v>26</v>
      </c>
      <c r="Y9" s="75" t="str">
        <f t="shared" si="7"/>
        <v>REAL</v>
      </c>
      <c r="Z9" s="75" t="str">
        <f t="shared" si="7"/>
        <v>REAL</v>
      </c>
      <c r="AA9" s="75" t="str">
        <f t="shared" si="7"/>
        <v>REAL</v>
      </c>
      <c r="AB9" s="75" t="str">
        <f t="shared" si="7"/>
        <v>REAL</v>
      </c>
      <c r="AC9" s="75" t="str">
        <f t="shared" si="7"/>
        <v>REAL</v>
      </c>
      <c r="AD9" s="75" t="str">
        <f t="shared" si="7"/>
        <v>REAL</v>
      </c>
      <c r="AE9" s="75" t="str">
        <f t="shared" si="7"/>
        <v>REAL</v>
      </c>
      <c r="AF9" s="75" t="str">
        <f t="shared" si="7"/>
        <v>REAL</v>
      </c>
      <c r="AG9" s="75" t="str">
        <f t="shared" si="7"/>
        <v>REAL</v>
      </c>
      <c r="AH9" s="75" t="str">
        <f t="shared" si="7"/>
        <v>REAL</v>
      </c>
      <c r="AI9" s="75" t="s">
        <v>26</v>
      </c>
      <c r="AJ9" s="75" t="str">
        <f t="shared" si="7"/>
        <v>REAL</v>
      </c>
      <c r="AK9" s="75" t="str">
        <f t="shared" si="7"/>
        <v>REAL</v>
      </c>
      <c r="AL9" s="75" t="str">
        <f t="shared" si="7"/>
        <v>REAL</v>
      </c>
      <c r="AM9" s="75" t="str">
        <f t="shared" si="7"/>
        <v>REAL</v>
      </c>
      <c r="AN9" s="75" t="str">
        <f t="shared" si="7"/>
        <v>REAL</v>
      </c>
      <c r="AO9" s="75" t="str">
        <f t="shared" si="7"/>
        <v>REAL</v>
      </c>
      <c r="AP9" s="75" t="str">
        <f t="shared" si="7"/>
        <v>REAL</v>
      </c>
      <c r="AQ9" s="75" t="str">
        <f t="shared" si="7"/>
        <v>REAL</v>
      </c>
      <c r="AR9" s="75" t="str">
        <f t="shared" si="7"/>
        <v>REAL</v>
      </c>
      <c r="AS9" s="75" t="str">
        <f t="shared" si="7"/>
        <v>REAL</v>
      </c>
      <c r="AT9" s="75" t="s">
        <v>26</v>
      </c>
      <c r="AU9" s="75" t="str">
        <f t="shared" si="7"/>
        <v>REAL</v>
      </c>
      <c r="AV9" s="75" t="str">
        <f t="shared" si="7"/>
        <v>REAL</v>
      </c>
      <c r="AW9" s="75" t="str">
        <f t="shared" si="7"/>
        <v>REAL</v>
      </c>
      <c r="AX9" s="75" t="str">
        <f t="shared" si="7"/>
        <v>REAL</v>
      </c>
      <c r="AY9" s="75" t="str">
        <f t="shared" si="7"/>
        <v>REAL</v>
      </c>
      <c r="AZ9" s="75" t="str">
        <f t="shared" si="7"/>
        <v>REAL</v>
      </c>
      <c r="BA9" s="75" t="str">
        <f t="shared" si="7"/>
        <v>REAL</v>
      </c>
      <c r="BB9" s="75" t="str">
        <f t="shared" si="7"/>
        <v>REAL</v>
      </c>
      <c r="BC9" s="75" t="str">
        <f t="shared" si="7"/>
        <v>REAL</v>
      </c>
      <c r="BD9" s="75" t="str">
        <f t="shared" si="7"/>
        <v>REAL</v>
      </c>
      <c r="BE9" s="75" t="s">
        <v>26</v>
      </c>
      <c r="BF9" s="75" t="str">
        <f t="shared" si="7"/>
        <v>REAL</v>
      </c>
      <c r="BG9" s="75" t="str">
        <f t="shared" si="7"/>
        <v>REAL</v>
      </c>
      <c r="BH9" s="75" t="str">
        <f t="shared" si="7"/>
        <v>REAL</v>
      </c>
      <c r="BI9" s="75" t="str">
        <f t="shared" si="7"/>
        <v>REAL</v>
      </c>
      <c r="BJ9" s="75" t="str">
        <f t="shared" si="7"/>
        <v>REAL</v>
      </c>
      <c r="BK9" s="75" t="str">
        <f t="shared" si="7"/>
        <v>REAL</v>
      </c>
      <c r="BL9" s="75" t="str">
        <f t="shared" si="7"/>
        <v>REAL</v>
      </c>
      <c r="BM9" s="75" t="str">
        <f t="shared" si="7"/>
        <v>REAL</v>
      </c>
      <c r="BN9" s="75" t="str">
        <f t="shared" si="7"/>
        <v>REAL</v>
      </c>
      <c r="BO9" s="75" t="str">
        <f t="shared" ref="BO9" si="8">BN9</f>
        <v>REAL</v>
      </c>
      <c r="BP9" s="75" t="s">
        <v>26</v>
      </c>
      <c r="BQ9" s="75" t="str">
        <f t="shared" ref="BQ9:EB9" si="9">BP9</f>
        <v>REAL</v>
      </c>
      <c r="BR9" s="75" t="str">
        <f t="shared" si="9"/>
        <v>REAL</v>
      </c>
      <c r="BS9" s="75" t="str">
        <f t="shared" si="9"/>
        <v>REAL</v>
      </c>
      <c r="BT9" s="75" t="str">
        <f t="shared" si="9"/>
        <v>REAL</v>
      </c>
      <c r="BU9" s="75" t="str">
        <f t="shared" si="9"/>
        <v>REAL</v>
      </c>
      <c r="BV9" s="75" t="str">
        <f t="shared" si="9"/>
        <v>REAL</v>
      </c>
      <c r="BW9" s="75" t="str">
        <f t="shared" si="9"/>
        <v>REAL</v>
      </c>
      <c r="BX9" s="75" t="str">
        <f t="shared" si="9"/>
        <v>REAL</v>
      </c>
      <c r="BY9" s="75" t="str">
        <f t="shared" si="9"/>
        <v>REAL</v>
      </c>
      <c r="BZ9" s="75" t="str">
        <f t="shared" si="9"/>
        <v>REAL</v>
      </c>
      <c r="CA9" s="75" t="s">
        <v>26</v>
      </c>
      <c r="CB9" s="75" t="str">
        <f t="shared" si="9"/>
        <v>REAL</v>
      </c>
      <c r="CC9" s="75" t="str">
        <f t="shared" si="9"/>
        <v>REAL</v>
      </c>
      <c r="CD9" s="75" t="str">
        <f t="shared" si="9"/>
        <v>REAL</v>
      </c>
      <c r="CE9" s="75" t="str">
        <f t="shared" si="9"/>
        <v>REAL</v>
      </c>
      <c r="CF9" s="75" t="str">
        <f t="shared" si="9"/>
        <v>REAL</v>
      </c>
      <c r="CG9" s="75" t="str">
        <f t="shared" si="9"/>
        <v>REAL</v>
      </c>
      <c r="CH9" s="75" t="str">
        <f t="shared" si="9"/>
        <v>REAL</v>
      </c>
      <c r="CI9" s="75" t="str">
        <f t="shared" si="9"/>
        <v>REAL</v>
      </c>
      <c r="CJ9" s="75" t="str">
        <f t="shared" si="9"/>
        <v>REAL</v>
      </c>
      <c r="CK9" s="75" t="str">
        <f t="shared" si="9"/>
        <v>REAL</v>
      </c>
      <c r="CL9" s="75" t="s">
        <v>26</v>
      </c>
      <c r="CM9" s="75" t="str">
        <f t="shared" si="9"/>
        <v>REAL</v>
      </c>
      <c r="CN9" s="75" t="str">
        <f t="shared" si="9"/>
        <v>REAL</v>
      </c>
      <c r="CO9" s="75" t="str">
        <f t="shared" si="9"/>
        <v>REAL</v>
      </c>
      <c r="CP9" s="75" t="str">
        <f t="shared" si="9"/>
        <v>REAL</v>
      </c>
      <c r="CQ9" s="75" t="str">
        <f t="shared" si="9"/>
        <v>REAL</v>
      </c>
      <c r="CR9" s="75" t="str">
        <f t="shared" si="9"/>
        <v>REAL</v>
      </c>
      <c r="CS9" s="75" t="str">
        <f t="shared" si="9"/>
        <v>REAL</v>
      </c>
      <c r="CT9" s="75" t="str">
        <f t="shared" si="9"/>
        <v>REAL</v>
      </c>
      <c r="CU9" s="75" t="str">
        <f t="shared" si="9"/>
        <v>REAL</v>
      </c>
      <c r="CV9" s="75" t="str">
        <f t="shared" si="9"/>
        <v>REAL</v>
      </c>
      <c r="CW9" s="75" t="s">
        <v>26</v>
      </c>
      <c r="CX9" s="75" t="str">
        <f t="shared" si="9"/>
        <v>REAL</v>
      </c>
      <c r="CY9" s="75" t="str">
        <f t="shared" si="9"/>
        <v>REAL</v>
      </c>
      <c r="CZ9" s="75" t="str">
        <f t="shared" si="9"/>
        <v>REAL</v>
      </c>
      <c r="DA9" s="75" t="str">
        <f t="shared" si="9"/>
        <v>REAL</v>
      </c>
      <c r="DB9" s="75" t="str">
        <f t="shared" si="9"/>
        <v>REAL</v>
      </c>
      <c r="DC9" s="75" t="str">
        <f t="shared" si="9"/>
        <v>REAL</v>
      </c>
      <c r="DD9" s="75" t="str">
        <f t="shared" si="9"/>
        <v>REAL</v>
      </c>
      <c r="DE9" s="75" t="str">
        <f t="shared" si="9"/>
        <v>REAL</v>
      </c>
      <c r="DF9" s="75" t="str">
        <f t="shared" si="9"/>
        <v>REAL</v>
      </c>
      <c r="DG9" s="75" t="str">
        <f t="shared" si="9"/>
        <v>REAL</v>
      </c>
      <c r="DH9" s="75" t="s">
        <v>26</v>
      </c>
      <c r="DI9" s="75" t="str">
        <f t="shared" si="9"/>
        <v>REAL</v>
      </c>
      <c r="DJ9" s="75" t="str">
        <f t="shared" si="9"/>
        <v>REAL</v>
      </c>
      <c r="DK9" s="75" t="str">
        <f t="shared" si="9"/>
        <v>REAL</v>
      </c>
      <c r="DL9" s="75" t="str">
        <f t="shared" si="9"/>
        <v>REAL</v>
      </c>
      <c r="DM9" s="75" t="str">
        <f t="shared" si="9"/>
        <v>REAL</v>
      </c>
      <c r="DN9" s="75" t="str">
        <f t="shared" si="9"/>
        <v>REAL</v>
      </c>
      <c r="DO9" s="75" t="str">
        <f t="shared" si="9"/>
        <v>REAL</v>
      </c>
      <c r="DP9" s="75" t="str">
        <f t="shared" si="9"/>
        <v>REAL</v>
      </c>
      <c r="DQ9" s="75" t="str">
        <f t="shared" si="9"/>
        <v>REAL</v>
      </c>
      <c r="DR9" s="75" t="str">
        <f t="shared" si="9"/>
        <v>REAL</v>
      </c>
      <c r="DS9" s="75" t="s">
        <v>26</v>
      </c>
      <c r="DT9" s="75" t="str">
        <f t="shared" si="9"/>
        <v>REAL</v>
      </c>
      <c r="DU9" s="75" t="str">
        <f t="shared" si="9"/>
        <v>REAL</v>
      </c>
      <c r="DV9" s="75" t="str">
        <f t="shared" si="9"/>
        <v>REAL</v>
      </c>
      <c r="DW9" s="75" t="str">
        <f t="shared" si="9"/>
        <v>REAL</v>
      </c>
      <c r="DX9" s="75" t="str">
        <f t="shared" si="9"/>
        <v>REAL</v>
      </c>
      <c r="DY9" s="75" t="str">
        <f t="shared" si="9"/>
        <v>REAL</v>
      </c>
      <c r="DZ9" s="75" t="str">
        <f t="shared" si="9"/>
        <v>REAL</v>
      </c>
      <c r="EA9" s="75" t="str">
        <f t="shared" si="9"/>
        <v>REAL</v>
      </c>
      <c r="EB9" s="75" t="str">
        <f t="shared" si="9"/>
        <v>REAL</v>
      </c>
      <c r="EC9" s="75" t="str">
        <f t="shared" ref="EC9" si="10">EB9</f>
        <v>REAL</v>
      </c>
      <c r="ED9" s="75" t="s">
        <v>26</v>
      </c>
      <c r="EE9" s="75" t="str">
        <f t="shared" ref="EE9:GP9" si="11">ED9</f>
        <v>REAL</v>
      </c>
      <c r="EF9" s="75" t="str">
        <f t="shared" si="11"/>
        <v>REAL</v>
      </c>
      <c r="EG9" s="75" t="str">
        <f t="shared" si="11"/>
        <v>REAL</v>
      </c>
      <c r="EH9" s="75" t="str">
        <f t="shared" si="11"/>
        <v>REAL</v>
      </c>
      <c r="EI9" s="75" t="str">
        <f t="shared" si="11"/>
        <v>REAL</v>
      </c>
      <c r="EJ9" s="75" t="str">
        <f t="shared" si="11"/>
        <v>REAL</v>
      </c>
      <c r="EK9" s="75" t="str">
        <f t="shared" si="11"/>
        <v>REAL</v>
      </c>
      <c r="EL9" s="75" t="str">
        <f t="shared" si="11"/>
        <v>REAL</v>
      </c>
      <c r="EM9" s="75" t="str">
        <f t="shared" si="11"/>
        <v>REAL</v>
      </c>
      <c r="EN9" s="75" t="str">
        <f t="shared" si="11"/>
        <v>REAL</v>
      </c>
      <c r="EO9" s="75" t="s">
        <v>26</v>
      </c>
      <c r="EP9" s="75" t="str">
        <f t="shared" si="11"/>
        <v>REAL</v>
      </c>
      <c r="EQ9" s="75" t="str">
        <f t="shared" si="11"/>
        <v>REAL</v>
      </c>
      <c r="ER9" s="75" t="str">
        <f t="shared" si="11"/>
        <v>REAL</v>
      </c>
      <c r="ES9" s="75" t="str">
        <f t="shared" si="11"/>
        <v>REAL</v>
      </c>
      <c r="ET9" s="75" t="str">
        <f t="shared" si="11"/>
        <v>REAL</v>
      </c>
      <c r="EU9" s="75" t="str">
        <f t="shared" si="11"/>
        <v>REAL</v>
      </c>
      <c r="EV9" s="75" t="str">
        <f t="shared" si="11"/>
        <v>REAL</v>
      </c>
      <c r="EW9" s="75" t="str">
        <f t="shared" si="11"/>
        <v>REAL</v>
      </c>
      <c r="EX9" s="75" t="str">
        <f t="shared" si="11"/>
        <v>REAL</v>
      </c>
      <c r="EY9" s="75" t="str">
        <f t="shared" si="11"/>
        <v>REAL</v>
      </c>
      <c r="EZ9" s="75" t="s">
        <v>26</v>
      </c>
      <c r="FA9" s="75" t="str">
        <f t="shared" si="11"/>
        <v>REAL</v>
      </c>
      <c r="FB9" s="75" t="str">
        <f t="shared" si="11"/>
        <v>REAL</v>
      </c>
      <c r="FC9" s="75" t="str">
        <f t="shared" si="11"/>
        <v>REAL</v>
      </c>
      <c r="FD9" s="75" t="str">
        <f t="shared" si="11"/>
        <v>REAL</v>
      </c>
      <c r="FE9" s="75" t="str">
        <f t="shared" si="11"/>
        <v>REAL</v>
      </c>
      <c r="FF9" s="75" t="str">
        <f t="shared" si="11"/>
        <v>REAL</v>
      </c>
      <c r="FG9" s="75" t="str">
        <f t="shared" si="11"/>
        <v>REAL</v>
      </c>
      <c r="FH9" s="75" t="str">
        <f t="shared" si="11"/>
        <v>REAL</v>
      </c>
      <c r="FI9" s="75" t="str">
        <f t="shared" si="11"/>
        <v>REAL</v>
      </c>
      <c r="FJ9" s="75" t="str">
        <f t="shared" si="11"/>
        <v>REAL</v>
      </c>
      <c r="FK9" s="75" t="s">
        <v>26</v>
      </c>
      <c r="FL9" s="75" t="str">
        <f t="shared" si="11"/>
        <v>REAL</v>
      </c>
      <c r="FM9" s="75" t="str">
        <f t="shared" si="11"/>
        <v>REAL</v>
      </c>
      <c r="FN9" s="75" t="str">
        <f t="shared" si="11"/>
        <v>REAL</v>
      </c>
      <c r="FO9" s="75" t="str">
        <f t="shared" si="11"/>
        <v>REAL</v>
      </c>
      <c r="FP9" s="75" t="str">
        <f t="shared" si="11"/>
        <v>REAL</v>
      </c>
      <c r="FQ9" s="75" t="str">
        <f t="shared" si="11"/>
        <v>REAL</v>
      </c>
      <c r="FR9" s="75" t="str">
        <f t="shared" si="11"/>
        <v>REAL</v>
      </c>
      <c r="FS9" s="75" t="str">
        <f t="shared" si="11"/>
        <v>REAL</v>
      </c>
      <c r="FT9" s="75" t="str">
        <f t="shared" si="11"/>
        <v>REAL</v>
      </c>
      <c r="FU9" s="75" t="str">
        <f t="shared" si="11"/>
        <v>REAL</v>
      </c>
      <c r="FV9" s="75" t="s">
        <v>26</v>
      </c>
      <c r="FW9" s="75" t="str">
        <f t="shared" si="11"/>
        <v>REAL</v>
      </c>
      <c r="FX9" s="75" t="str">
        <f t="shared" si="11"/>
        <v>REAL</v>
      </c>
      <c r="FY9" s="75" t="str">
        <f t="shared" si="11"/>
        <v>REAL</v>
      </c>
      <c r="FZ9" s="75" t="str">
        <f t="shared" si="11"/>
        <v>REAL</v>
      </c>
      <c r="GA9" s="75" t="str">
        <f t="shared" si="11"/>
        <v>REAL</v>
      </c>
      <c r="GB9" s="75" t="str">
        <f t="shared" si="11"/>
        <v>REAL</v>
      </c>
      <c r="GC9" s="75" t="str">
        <f t="shared" si="11"/>
        <v>REAL</v>
      </c>
      <c r="GD9" s="75" t="str">
        <f t="shared" si="11"/>
        <v>REAL</v>
      </c>
      <c r="GE9" s="75" t="str">
        <f t="shared" si="11"/>
        <v>REAL</v>
      </c>
      <c r="GF9" s="75" t="str">
        <f t="shared" si="11"/>
        <v>REAL</v>
      </c>
      <c r="GG9" s="75" t="s">
        <v>26</v>
      </c>
      <c r="GH9" s="75" t="str">
        <f t="shared" si="11"/>
        <v>REAL</v>
      </c>
      <c r="GI9" s="75" t="str">
        <f t="shared" si="11"/>
        <v>REAL</v>
      </c>
      <c r="GJ9" s="75" t="str">
        <f t="shared" si="11"/>
        <v>REAL</v>
      </c>
      <c r="GK9" s="75" t="str">
        <f t="shared" si="11"/>
        <v>REAL</v>
      </c>
      <c r="GL9" s="75" t="str">
        <f t="shared" si="11"/>
        <v>REAL</v>
      </c>
      <c r="GM9" s="75" t="str">
        <f t="shared" si="11"/>
        <v>REAL</v>
      </c>
      <c r="GN9" s="75" t="str">
        <f t="shared" si="11"/>
        <v>REAL</v>
      </c>
      <c r="GO9" s="75" t="str">
        <f t="shared" si="11"/>
        <v>REAL</v>
      </c>
      <c r="GP9" s="75" t="str">
        <f t="shared" si="11"/>
        <v>REAL</v>
      </c>
      <c r="GQ9" s="75" t="str">
        <f t="shared" ref="GQ9" si="12">GP9</f>
        <v>REAL</v>
      </c>
      <c r="GR9" s="75" t="s">
        <v>26</v>
      </c>
      <c r="GS9" s="75" t="str">
        <f t="shared" ref="GS9:HI9" si="13">GR9</f>
        <v>REAL</v>
      </c>
      <c r="GT9" s="75" t="str">
        <f t="shared" si="13"/>
        <v>REAL</v>
      </c>
      <c r="GU9" s="75" t="str">
        <f t="shared" si="13"/>
        <v>REAL</v>
      </c>
      <c r="GV9" s="75" t="str">
        <f t="shared" si="13"/>
        <v>REAL</v>
      </c>
      <c r="GW9" s="75" t="str">
        <f t="shared" si="13"/>
        <v>REAL</v>
      </c>
      <c r="GX9" s="75" t="str">
        <f t="shared" si="13"/>
        <v>REAL</v>
      </c>
      <c r="GY9" s="75" t="str">
        <f t="shared" si="13"/>
        <v>REAL</v>
      </c>
      <c r="GZ9" s="75" t="str">
        <f t="shared" si="13"/>
        <v>REAL</v>
      </c>
      <c r="HA9" s="75" t="str">
        <f t="shared" si="13"/>
        <v>REAL</v>
      </c>
      <c r="HB9" s="75" t="str">
        <f t="shared" si="13"/>
        <v>REAL</v>
      </c>
      <c r="HC9" s="75" t="s">
        <v>26</v>
      </c>
      <c r="HD9" s="75" t="str">
        <f t="shared" si="13"/>
        <v>REAL</v>
      </c>
      <c r="HE9" s="75" t="str">
        <f t="shared" si="13"/>
        <v>REAL</v>
      </c>
      <c r="HF9" s="75" t="str">
        <f t="shared" si="13"/>
        <v>REAL</v>
      </c>
      <c r="HG9" s="75" t="str">
        <f t="shared" si="13"/>
        <v>REAL</v>
      </c>
      <c r="HH9" s="75" t="str">
        <f t="shared" si="13"/>
        <v>REAL</v>
      </c>
      <c r="HI9" s="75" t="str">
        <f t="shared" si="13"/>
        <v>REAL</v>
      </c>
    </row>
    <row r="10" spans="1:217" s="27" customFormat="1" x14ac:dyDescent="0.2">
      <c r="A10" s="23" t="s">
        <v>62</v>
      </c>
      <c r="B10" s="73" t="e">
        <f>#REF!</f>
        <v>#REF!</v>
      </c>
      <c r="C10" s="73" t="e">
        <f>#REF!</f>
        <v>#REF!</v>
      </c>
      <c r="D10" s="73" t="e">
        <f>#REF!</f>
        <v>#REF!</v>
      </c>
      <c r="E10" s="73" t="e">
        <f>#REF!</f>
        <v>#REF!</v>
      </c>
      <c r="F10" s="73" t="e">
        <f>#REF!</f>
        <v>#REF!</v>
      </c>
      <c r="G10" s="73" t="e">
        <f>#REF!</f>
        <v>#REF!</v>
      </c>
      <c r="H10" s="73" t="e">
        <f>#REF!</f>
        <v>#REF!</v>
      </c>
      <c r="I10" s="73" t="e">
        <f>#REF!</f>
        <v>#REF!</v>
      </c>
      <c r="J10" s="73" t="e">
        <f>#REF!</f>
        <v>#REF!</v>
      </c>
      <c r="K10" s="73" t="e">
        <f>#REF!</f>
        <v>#REF!</v>
      </c>
      <c r="L10" s="73" t="e">
        <f>#REF!</f>
        <v>#REF!</v>
      </c>
      <c r="M10" s="73" t="e">
        <f>#REF!</f>
        <v>#REF!</v>
      </c>
      <c r="N10" s="73" t="e">
        <f>#REF!</f>
        <v>#REF!</v>
      </c>
      <c r="O10" s="73" t="e">
        <f>#REF!</f>
        <v>#REF!</v>
      </c>
      <c r="P10" s="73" t="e">
        <f>#REF!</f>
        <v>#REF!</v>
      </c>
      <c r="Q10" s="73" t="e">
        <f>#REF!</f>
        <v>#REF!</v>
      </c>
      <c r="R10" s="73" t="e">
        <f>#REF!</f>
        <v>#REF!</v>
      </c>
      <c r="S10" s="73" t="e">
        <f>#REF!</f>
        <v>#REF!</v>
      </c>
      <c r="T10" s="73" t="e">
        <f>#REF!</f>
        <v>#REF!</v>
      </c>
      <c r="U10" s="73" t="e">
        <f>#REF!</f>
        <v>#REF!</v>
      </c>
      <c r="V10" s="73" t="e">
        <f>#REF!</f>
        <v>#REF!</v>
      </c>
      <c r="W10" s="73" t="e">
        <f>#REF!</f>
        <v>#REF!</v>
      </c>
      <c r="X10" s="73" t="e">
        <f>#REF!</f>
        <v>#REF!</v>
      </c>
      <c r="Y10" s="73" t="e">
        <f>#REF!</f>
        <v>#REF!</v>
      </c>
      <c r="Z10" s="73" t="e">
        <f>#REF!</f>
        <v>#REF!</v>
      </c>
      <c r="AA10" s="73" t="e">
        <f>#REF!</f>
        <v>#REF!</v>
      </c>
      <c r="AB10" s="73" t="e">
        <f>#REF!</f>
        <v>#REF!</v>
      </c>
      <c r="AC10" s="73" t="e">
        <f>#REF!</f>
        <v>#REF!</v>
      </c>
      <c r="AD10" s="73" t="e">
        <f>#REF!</f>
        <v>#REF!</v>
      </c>
      <c r="AE10" s="73" t="e">
        <f>#REF!</f>
        <v>#REF!</v>
      </c>
      <c r="AF10" s="73" t="e">
        <f>#REF!</f>
        <v>#REF!</v>
      </c>
      <c r="AG10" s="73" t="e">
        <f>#REF!</f>
        <v>#REF!</v>
      </c>
      <c r="AH10" s="73" t="e">
        <f>#REF!</f>
        <v>#REF!</v>
      </c>
      <c r="AI10" s="73" t="e">
        <f>#REF!</f>
        <v>#REF!</v>
      </c>
      <c r="AJ10" s="73" t="e">
        <f>#REF!</f>
        <v>#REF!</v>
      </c>
      <c r="AK10" s="73" t="e">
        <f>#REF!</f>
        <v>#REF!</v>
      </c>
      <c r="AL10" s="73" t="e">
        <f>#REF!</f>
        <v>#REF!</v>
      </c>
      <c r="AM10" s="73" t="e">
        <f>#REF!</f>
        <v>#REF!</v>
      </c>
      <c r="AN10" s="73" t="e">
        <f>#REF!</f>
        <v>#REF!</v>
      </c>
      <c r="AO10" s="73" t="e">
        <f>#REF!</f>
        <v>#REF!</v>
      </c>
      <c r="AP10" s="73" t="e">
        <f>#REF!</f>
        <v>#REF!</v>
      </c>
      <c r="AQ10" s="73" t="e">
        <f>#REF!</f>
        <v>#REF!</v>
      </c>
      <c r="AR10" s="73" t="e">
        <f>#REF!</f>
        <v>#REF!</v>
      </c>
      <c r="AS10" s="73" t="e">
        <f>#REF!</f>
        <v>#REF!</v>
      </c>
      <c r="AT10" s="73" t="e">
        <f>#REF!</f>
        <v>#REF!</v>
      </c>
      <c r="AU10" s="73" t="e">
        <f>#REF!</f>
        <v>#REF!</v>
      </c>
      <c r="AV10" s="73" t="e">
        <f>#REF!</f>
        <v>#REF!</v>
      </c>
      <c r="AW10" s="73" t="e">
        <f>#REF!</f>
        <v>#REF!</v>
      </c>
      <c r="AX10" s="73" t="e">
        <f>#REF!</f>
        <v>#REF!</v>
      </c>
      <c r="AY10" s="73" t="e">
        <f>#REF!</f>
        <v>#REF!</v>
      </c>
      <c r="AZ10" s="73" t="e">
        <f>#REF!</f>
        <v>#REF!</v>
      </c>
      <c r="BA10" s="73" t="e">
        <f>#REF!</f>
        <v>#REF!</v>
      </c>
      <c r="BB10" s="73" t="e">
        <f>#REF!</f>
        <v>#REF!</v>
      </c>
      <c r="BC10" s="73" t="e">
        <f>#REF!</f>
        <v>#REF!</v>
      </c>
      <c r="BD10" s="73" t="e">
        <f>#REF!</f>
        <v>#REF!</v>
      </c>
      <c r="BE10" s="73" t="e">
        <f>#REF!</f>
        <v>#REF!</v>
      </c>
      <c r="BF10" s="73" t="e">
        <f>#REF!</f>
        <v>#REF!</v>
      </c>
      <c r="BG10" s="73" t="e">
        <f>#REF!</f>
        <v>#REF!</v>
      </c>
      <c r="BH10" s="73" t="e">
        <f>#REF!</f>
        <v>#REF!</v>
      </c>
      <c r="BI10" s="73" t="e">
        <f>#REF!</f>
        <v>#REF!</v>
      </c>
      <c r="BJ10" s="73" t="e">
        <f>#REF!</f>
        <v>#REF!</v>
      </c>
      <c r="BK10" s="73" t="e">
        <f>#REF!</f>
        <v>#REF!</v>
      </c>
      <c r="BL10" s="73" t="e">
        <f>#REF!</f>
        <v>#REF!</v>
      </c>
      <c r="BM10" s="73" t="e">
        <f>#REF!</f>
        <v>#REF!</v>
      </c>
      <c r="BN10" s="73" t="e">
        <f>#REF!</f>
        <v>#REF!</v>
      </c>
      <c r="BO10" s="73" t="e">
        <f>#REF!</f>
        <v>#REF!</v>
      </c>
      <c r="BP10" s="73" t="e">
        <f>#REF!</f>
        <v>#REF!</v>
      </c>
      <c r="BQ10" s="73" t="e">
        <f>#REF!</f>
        <v>#REF!</v>
      </c>
      <c r="BR10" s="73" t="e">
        <f>#REF!</f>
        <v>#REF!</v>
      </c>
      <c r="BS10" s="73" t="e">
        <f>#REF!</f>
        <v>#REF!</v>
      </c>
      <c r="BT10" s="73" t="e">
        <f>#REF!</f>
        <v>#REF!</v>
      </c>
      <c r="BU10" s="73" t="e">
        <f>#REF!</f>
        <v>#REF!</v>
      </c>
      <c r="BV10" s="73" t="e">
        <f>#REF!</f>
        <v>#REF!</v>
      </c>
      <c r="BW10" s="73" t="e">
        <f>#REF!</f>
        <v>#REF!</v>
      </c>
      <c r="BX10" s="73" t="e">
        <f>#REF!</f>
        <v>#REF!</v>
      </c>
      <c r="BY10" s="73" t="e">
        <f>#REF!</f>
        <v>#REF!</v>
      </c>
      <c r="BZ10" s="73" t="e">
        <f>#REF!</f>
        <v>#REF!</v>
      </c>
      <c r="CA10" s="73" t="e">
        <f>#REF!</f>
        <v>#REF!</v>
      </c>
      <c r="CB10" s="73" t="e">
        <f>#REF!</f>
        <v>#REF!</v>
      </c>
      <c r="CC10" s="73" t="e">
        <f>#REF!</f>
        <v>#REF!</v>
      </c>
      <c r="CD10" s="73" t="e">
        <f>#REF!</f>
        <v>#REF!</v>
      </c>
      <c r="CE10" s="73" t="e">
        <f>#REF!</f>
        <v>#REF!</v>
      </c>
      <c r="CF10" s="73" t="e">
        <f>#REF!</f>
        <v>#REF!</v>
      </c>
      <c r="CG10" s="73" t="e">
        <f>#REF!</f>
        <v>#REF!</v>
      </c>
      <c r="CH10" s="73" t="e">
        <f>#REF!</f>
        <v>#REF!</v>
      </c>
      <c r="CI10" s="73" t="e">
        <f>#REF!</f>
        <v>#REF!</v>
      </c>
      <c r="CJ10" s="73" t="e">
        <f>#REF!</f>
        <v>#REF!</v>
      </c>
      <c r="CK10" s="73" t="e">
        <f>#REF!</f>
        <v>#REF!</v>
      </c>
      <c r="CL10" s="73" t="e">
        <f>#REF!</f>
        <v>#REF!</v>
      </c>
      <c r="CM10" s="73" t="e">
        <f>#REF!</f>
        <v>#REF!</v>
      </c>
      <c r="CN10" s="73" t="e">
        <f>#REF!</f>
        <v>#REF!</v>
      </c>
      <c r="CO10" s="73" t="e">
        <f>#REF!</f>
        <v>#REF!</v>
      </c>
      <c r="CP10" s="73" t="e">
        <f>#REF!</f>
        <v>#REF!</v>
      </c>
      <c r="CQ10" s="73" t="e">
        <f>#REF!</f>
        <v>#REF!</v>
      </c>
      <c r="CR10" s="73" t="e">
        <f>#REF!</f>
        <v>#REF!</v>
      </c>
      <c r="CS10" s="73" t="e">
        <f>#REF!</f>
        <v>#REF!</v>
      </c>
      <c r="CT10" s="73" t="e">
        <f>#REF!</f>
        <v>#REF!</v>
      </c>
      <c r="CU10" s="73" t="e">
        <f>#REF!</f>
        <v>#REF!</v>
      </c>
      <c r="CV10" s="73" t="e">
        <f>#REF!</f>
        <v>#REF!</v>
      </c>
      <c r="CW10" s="73" t="e">
        <f>#REF!</f>
        <v>#REF!</v>
      </c>
      <c r="CX10" s="73" t="e">
        <f>#REF!</f>
        <v>#REF!</v>
      </c>
      <c r="CY10" s="73" t="e">
        <f>#REF!</f>
        <v>#REF!</v>
      </c>
      <c r="CZ10" s="73" t="e">
        <f>#REF!</f>
        <v>#REF!</v>
      </c>
      <c r="DA10" s="73" t="e">
        <f>#REF!</f>
        <v>#REF!</v>
      </c>
      <c r="DB10" s="73" t="e">
        <f>#REF!</f>
        <v>#REF!</v>
      </c>
      <c r="DC10" s="73" t="e">
        <f>#REF!</f>
        <v>#REF!</v>
      </c>
      <c r="DD10" s="73" t="e">
        <f>#REF!</f>
        <v>#REF!</v>
      </c>
      <c r="DE10" s="73" t="e">
        <f>#REF!</f>
        <v>#REF!</v>
      </c>
      <c r="DF10" s="73" t="e">
        <f>#REF!</f>
        <v>#REF!</v>
      </c>
      <c r="DG10" s="73" t="e">
        <f>#REF!</f>
        <v>#REF!</v>
      </c>
      <c r="DH10" s="73" t="e">
        <f>#REF!</f>
        <v>#REF!</v>
      </c>
      <c r="DI10" s="73" t="e">
        <f>#REF!</f>
        <v>#REF!</v>
      </c>
      <c r="DJ10" s="73" t="e">
        <f>#REF!</f>
        <v>#REF!</v>
      </c>
      <c r="DK10" s="73" t="e">
        <f>#REF!</f>
        <v>#REF!</v>
      </c>
      <c r="DL10" s="73" t="e">
        <f>#REF!</f>
        <v>#REF!</v>
      </c>
      <c r="DM10" s="73" t="e">
        <f>#REF!</f>
        <v>#REF!</v>
      </c>
      <c r="DN10" s="73" t="e">
        <f>#REF!</f>
        <v>#REF!</v>
      </c>
      <c r="DO10" s="73" t="e">
        <f>#REF!</f>
        <v>#REF!</v>
      </c>
      <c r="DP10" s="73" t="e">
        <f>#REF!</f>
        <v>#REF!</v>
      </c>
      <c r="DQ10" s="73" t="e">
        <f>#REF!</f>
        <v>#REF!</v>
      </c>
      <c r="DR10" s="73" t="e">
        <f>#REF!</f>
        <v>#REF!</v>
      </c>
      <c r="DS10" s="73" t="e">
        <f>#REF!</f>
        <v>#REF!</v>
      </c>
      <c r="DT10" s="73" t="e">
        <f>#REF!</f>
        <v>#REF!</v>
      </c>
      <c r="DU10" s="73" t="e">
        <f>#REF!</f>
        <v>#REF!</v>
      </c>
      <c r="DV10" s="73" t="e">
        <f>#REF!</f>
        <v>#REF!</v>
      </c>
      <c r="DW10" s="73" t="e">
        <f>#REF!</f>
        <v>#REF!</v>
      </c>
      <c r="DX10" s="73" t="e">
        <f>#REF!</f>
        <v>#REF!</v>
      </c>
      <c r="DY10" s="73" t="e">
        <f>#REF!</f>
        <v>#REF!</v>
      </c>
      <c r="DZ10" s="73" t="e">
        <f>#REF!</f>
        <v>#REF!</v>
      </c>
      <c r="EA10" s="73" t="e">
        <f>#REF!</f>
        <v>#REF!</v>
      </c>
      <c r="EB10" s="73" t="e">
        <f>#REF!</f>
        <v>#REF!</v>
      </c>
      <c r="EC10" s="73" t="e">
        <f>#REF!</f>
        <v>#REF!</v>
      </c>
      <c r="ED10" s="73" t="e">
        <f>#REF!</f>
        <v>#REF!</v>
      </c>
      <c r="EE10" s="73" t="e">
        <f>#REF!</f>
        <v>#REF!</v>
      </c>
      <c r="EF10" s="73" t="e">
        <f>#REF!</f>
        <v>#REF!</v>
      </c>
      <c r="EG10" s="73" t="e">
        <f>#REF!</f>
        <v>#REF!</v>
      </c>
      <c r="EH10" s="73" t="e">
        <f>#REF!</f>
        <v>#REF!</v>
      </c>
      <c r="EI10" s="73" t="e">
        <f>#REF!</f>
        <v>#REF!</v>
      </c>
      <c r="EJ10" s="73" t="e">
        <f>#REF!</f>
        <v>#REF!</v>
      </c>
      <c r="EK10" s="73" t="e">
        <f>#REF!</f>
        <v>#REF!</v>
      </c>
      <c r="EL10" s="73" t="e">
        <f>#REF!</f>
        <v>#REF!</v>
      </c>
      <c r="EM10" s="73" t="e">
        <f>#REF!</f>
        <v>#REF!</v>
      </c>
      <c r="EN10" s="73" t="e">
        <f>#REF!</f>
        <v>#REF!</v>
      </c>
      <c r="EO10" s="73" t="e">
        <f>#REF!</f>
        <v>#REF!</v>
      </c>
      <c r="EP10" s="73" t="e">
        <f>#REF!</f>
        <v>#REF!</v>
      </c>
      <c r="EQ10" s="73" t="e">
        <f>#REF!</f>
        <v>#REF!</v>
      </c>
      <c r="ER10" s="73" t="e">
        <f>#REF!</f>
        <v>#REF!</v>
      </c>
      <c r="ES10" s="73" t="e">
        <f>#REF!</f>
        <v>#REF!</v>
      </c>
      <c r="ET10" s="73" t="e">
        <f>#REF!</f>
        <v>#REF!</v>
      </c>
      <c r="EU10" s="73" t="e">
        <f>#REF!</f>
        <v>#REF!</v>
      </c>
      <c r="EV10" s="73" t="e">
        <f>#REF!</f>
        <v>#REF!</v>
      </c>
      <c r="EW10" s="73" t="e">
        <f>#REF!</f>
        <v>#REF!</v>
      </c>
      <c r="EX10" s="73" t="e">
        <f>#REF!</f>
        <v>#REF!</v>
      </c>
      <c r="EY10" s="73" t="e">
        <f>#REF!</f>
        <v>#REF!</v>
      </c>
      <c r="EZ10" s="73" t="e">
        <f>#REF!</f>
        <v>#REF!</v>
      </c>
      <c r="FA10" s="73" t="e">
        <f>#REF!</f>
        <v>#REF!</v>
      </c>
      <c r="FB10" s="73" t="e">
        <f>#REF!</f>
        <v>#REF!</v>
      </c>
      <c r="FC10" s="73" t="e">
        <f>#REF!</f>
        <v>#REF!</v>
      </c>
      <c r="FD10" s="73" t="e">
        <f>#REF!</f>
        <v>#REF!</v>
      </c>
      <c r="FE10" s="73" t="e">
        <f>#REF!</f>
        <v>#REF!</v>
      </c>
      <c r="FF10" s="73" t="e">
        <f>#REF!</f>
        <v>#REF!</v>
      </c>
      <c r="FG10" s="73" t="e">
        <f>#REF!</f>
        <v>#REF!</v>
      </c>
      <c r="FH10" s="73" t="e">
        <f>#REF!</f>
        <v>#REF!</v>
      </c>
      <c r="FI10" s="73" t="e">
        <f>#REF!</f>
        <v>#REF!</v>
      </c>
      <c r="FJ10" s="73" t="e">
        <f>#REF!</f>
        <v>#REF!</v>
      </c>
      <c r="FK10" s="73" t="e">
        <f>#REF!</f>
        <v>#REF!</v>
      </c>
      <c r="FL10" s="73" t="e">
        <f>#REF!</f>
        <v>#REF!</v>
      </c>
      <c r="FM10" s="73" t="e">
        <f>#REF!</f>
        <v>#REF!</v>
      </c>
      <c r="FN10" s="73" t="e">
        <f>#REF!</f>
        <v>#REF!</v>
      </c>
      <c r="FO10" s="73" t="e">
        <f>#REF!</f>
        <v>#REF!</v>
      </c>
      <c r="FP10" s="73" t="e">
        <f>#REF!</f>
        <v>#REF!</v>
      </c>
      <c r="FQ10" s="73" t="e">
        <f>#REF!</f>
        <v>#REF!</v>
      </c>
      <c r="FR10" s="73" t="e">
        <f>#REF!</f>
        <v>#REF!</v>
      </c>
      <c r="FS10" s="73" t="e">
        <f>#REF!</f>
        <v>#REF!</v>
      </c>
      <c r="FT10" s="73" t="e">
        <f>#REF!</f>
        <v>#REF!</v>
      </c>
      <c r="FU10" s="73" t="e">
        <f>#REF!</f>
        <v>#REF!</v>
      </c>
      <c r="FV10" s="73" t="e">
        <f>#REF!</f>
        <v>#REF!</v>
      </c>
      <c r="FW10" s="73" t="e">
        <f>#REF!</f>
        <v>#REF!</v>
      </c>
      <c r="FX10" s="73" t="e">
        <f>#REF!</f>
        <v>#REF!</v>
      </c>
      <c r="FY10" s="73" t="e">
        <f>#REF!</f>
        <v>#REF!</v>
      </c>
      <c r="FZ10" s="73" t="e">
        <f>#REF!</f>
        <v>#REF!</v>
      </c>
      <c r="GA10" s="73" t="e">
        <f>#REF!</f>
        <v>#REF!</v>
      </c>
      <c r="GB10" s="73" t="e">
        <f>#REF!</f>
        <v>#REF!</v>
      </c>
      <c r="GC10" s="73" t="e">
        <f>#REF!</f>
        <v>#REF!</v>
      </c>
      <c r="GD10" s="73" t="e">
        <f>#REF!</f>
        <v>#REF!</v>
      </c>
      <c r="GE10" s="73" t="e">
        <f>#REF!</f>
        <v>#REF!</v>
      </c>
      <c r="GF10" s="73" t="e">
        <f>#REF!</f>
        <v>#REF!</v>
      </c>
      <c r="GG10" s="73" t="e">
        <f>#REF!</f>
        <v>#REF!</v>
      </c>
      <c r="GH10" s="73" t="e">
        <f>#REF!</f>
        <v>#REF!</v>
      </c>
      <c r="GI10" s="73" t="e">
        <f>#REF!</f>
        <v>#REF!</v>
      </c>
      <c r="GJ10" s="73" t="e">
        <f>#REF!</f>
        <v>#REF!</v>
      </c>
      <c r="GK10" s="73" t="e">
        <f>#REF!</f>
        <v>#REF!</v>
      </c>
      <c r="GL10" s="73" t="e">
        <f>#REF!</f>
        <v>#REF!</v>
      </c>
      <c r="GM10" s="73" t="e">
        <f>#REF!</f>
        <v>#REF!</v>
      </c>
      <c r="GN10" s="73" t="e">
        <f>#REF!</f>
        <v>#REF!</v>
      </c>
      <c r="GO10" s="73" t="e">
        <f>#REF!</f>
        <v>#REF!</v>
      </c>
      <c r="GP10" s="73" t="e">
        <f>#REF!</f>
        <v>#REF!</v>
      </c>
      <c r="GQ10" s="73" t="e">
        <f>#REF!</f>
        <v>#REF!</v>
      </c>
      <c r="GR10" s="73" t="e">
        <f>#REF!</f>
        <v>#REF!</v>
      </c>
      <c r="GS10" s="73" t="e">
        <f>#REF!</f>
        <v>#REF!</v>
      </c>
      <c r="GT10" s="73" t="e">
        <f>#REF!</f>
        <v>#REF!</v>
      </c>
      <c r="GU10" s="73" t="e">
        <f>#REF!</f>
        <v>#REF!</v>
      </c>
      <c r="GV10" s="73" t="e">
        <f>#REF!</f>
        <v>#REF!</v>
      </c>
      <c r="GW10" s="73" t="e">
        <f>#REF!</f>
        <v>#REF!</v>
      </c>
      <c r="GX10" s="73" t="e">
        <f>#REF!</f>
        <v>#REF!</v>
      </c>
      <c r="GY10" s="73" t="e">
        <f>#REF!</f>
        <v>#REF!</v>
      </c>
      <c r="GZ10" s="73" t="e">
        <f>#REF!</f>
        <v>#REF!</v>
      </c>
      <c r="HA10" s="73" t="e">
        <f>#REF!</f>
        <v>#REF!</v>
      </c>
      <c r="HB10" s="73" t="e">
        <f>#REF!</f>
        <v>#REF!</v>
      </c>
      <c r="HC10" s="73" t="e">
        <f>#REF!</f>
        <v>#REF!</v>
      </c>
      <c r="HD10" s="73" t="e">
        <f>#REF!</f>
        <v>#REF!</v>
      </c>
      <c r="HE10" s="73" t="e">
        <f>#REF!</f>
        <v>#REF!</v>
      </c>
      <c r="HF10" s="73" t="e">
        <f>#REF!</f>
        <v>#REF!</v>
      </c>
      <c r="HG10" s="73" t="e">
        <f>#REF!</f>
        <v>#REF!</v>
      </c>
      <c r="HH10" s="73" t="e">
        <f>#REF!</f>
        <v>#REF!</v>
      </c>
      <c r="HI10" s="73" t="e">
        <f>#REF!</f>
        <v>#REF!</v>
      </c>
    </row>
    <row r="12" spans="1:217" x14ac:dyDescent="0.2">
      <c r="A12" s="34" t="s">
        <v>63</v>
      </c>
      <c r="B12" s="76">
        <f t="shared" ref="B12:BM12" si="14">B13+B18+B20+B30+B21</f>
        <v>0</v>
      </c>
      <c r="C12" s="76">
        <f t="shared" si="14"/>
        <v>0</v>
      </c>
      <c r="D12" s="76">
        <f t="shared" si="14"/>
        <v>0</v>
      </c>
      <c r="E12" s="76">
        <f t="shared" si="14"/>
        <v>0</v>
      </c>
      <c r="F12" s="76">
        <f t="shared" si="14"/>
        <v>0</v>
      </c>
      <c r="G12" s="76">
        <f t="shared" si="14"/>
        <v>0</v>
      </c>
      <c r="H12" s="76">
        <f t="shared" si="14"/>
        <v>0</v>
      </c>
      <c r="I12" s="76">
        <f t="shared" si="14"/>
        <v>0</v>
      </c>
      <c r="J12" s="76">
        <f t="shared" si="14"/>
        <v>0</v>
      </c>
      <c r="K12" s="76">
        <f t="shared" si="14"/>
        <v>0</v>
      </c>
      <c r="L12" s="76">
        <f t="shared" si="14"/>
        <v>0</v>
      </c>
      <c r="M12" s="76">
        <f t="shared" si="14"/>
        <v>0</v>
      </c>
      <c r="N12" s="76">
        <f t="shared" si="14"/>
        <v>0</v>
      </c>
      <c r="O12" s="76">
        <f t="shared" si="14"/>
        <v>0</v>
      </c>
      <c r="P12" s="76">
        <f t="shared" si="14"/>
        <v>0</v>
      </c>
      <c r="Q12" s="76">
        <f t="shared" si="14"/>
        <v>0</v>
      </c>
      <c r="R12" s="76" t="e">
        <f t="shared" si="14"/>
        <v>#NAME?</v>
      </c>
      <c r="S12" s="76" t="e">
        <f t="shared" si="14"/>
        <v>#NAME?</v>
      </c>
      <c r="T12" s="76" t="e">
        <f t="shared" si="14"/>
        <v>#NAME?</v>
      </c>
      <c r="U12" s="76" t="e">
        <f t="shared" si="14"/>
        <v>#NAME?</v>
      </c>
      <c r="V12" s="76" t="e">
        <f t="shared" si="14"/>
        <v>#NAME?</v>
      </c>
      <c r="W12" s="76" t="e">
        <f t="shared" si="14"/>
        <v>#NAME?</v>
      </c>
      <c r="X12" s="76" t="e">
        <f t="shared" si="14"/>
        <v>#NAME?</v>
      </c>
      <c r="Y12" s="76" t="e">
        <f t="shared" si="14"/>
        <v>#NAME?</v>
      </c>
      <c r="Z12" s="76" t="e">
        <f t="shared" si="14"/>
        <v>#NAME?</v>
      </c>
      <c r="AA12" s="76" t="e">
        <f t="shared" si="14"/>
        <v>#NAME?</v>
      </c>
      <c r="AB12" s="76" t="e">
        <f t="shared" si="14"/>
        <v>#NAME?</v>
      </c>
      <c r="AC12" s="76" t="e">
        <f t="shared" si="14"/>
        <v>#NAME?</v>
      </c>
      <c r="AD12" s="76" t="e">
        <f t="shared" si="14"/>
        <v>#NAME?</v>
      </c>
      <c r="AE12" s="76" t="e">
        <f t="shared" si="14"/>
        <v>#NAME?</v>
      </c>
      <c r="AF12" s="76" t="e">
        <f t="shared" si="14"/>
        <v>#NAME?</v>
      </c>
      <c r="AG12" s="76" t="e">
        <f t="shared" si="14"/>
        <v>#NAME?</v>
      </c>
      <c r="AH12" s="76" t="e">
        <f t="shared" si="14"/>
        <v>#NAME?</v>
      </c>
      <c r="AI12" s="76" t="e">
        <f t="shared" si="14"/>
        <v>#NAME?</v>
      </c>
      <c r="AJ12" s="76" t="e">
        <f t="shared" si="14"/>
        <v>#NAME?</v>
      </c>
      <c r="AK12" s="76" t="e">
        <f t="shared" si="14"/>
        <v>#NAME?</v>
      </c>
      <c r="AL12" s="76" t="e">
        <f t="shared" si="14"/>
        <v>#NAME?</v>
      </c>
      <c r="AM12" s="76" t="e">
        <f t="shared" si="14"/>
        <v>#NAME?</v>
      </c>
      <c r="AN12" s="76" t="e">
        <f t="shared" si="14"/>
        <v>#NAME?</v>
      </c>
      <c r="AO12" s="76" t="e">
        <f t="shared" si="14"/>
        <v>#NAME?</v>
      </c>
      <c r="AP12" s="76" t="e">
        <f t="shared" si="14"/>
        <v>#NAME?</v>
      </c>
      <c r="AQ12" s="76" t="e">
        <f t="shared" si="14"/>
        <v>#NAME?</v>
      </c>
      <c r="AR12" s="76" t="e">
        <f t="shared" si="14"/>
        <v>#NAME?</v>
      </c>
      <c r="AS12" s="76" t="e">
        <f t="shared" si="14"/>
        <v>#NAME?</v>
      </c>
      <c r="AT12" s="76" t="e">
        <f t="shared" si="14"/>
        <v>#NAME?</v>
      </c>
      <c r="AU12" s="76" t="e">
        <f t="shared" si="14"/>
        <v>#NAME?</v>
      </c>
      <c r="AV12" s="76" t="e">
        <f t="shared" si="14"/>
        <v>#NAME?</v>
      </c>
      <c r="AW12" s="76" t="e">
        <f t="shared" si="14"/>
        <v>#NAME?</v>
      </c>
      <c r="AX12" s="76" t="e">
        <f t="shared" si="14"/>
        <v>#NAME?</v>
      </c>
      <c r="AY12" s="76" t="e">
        <f t="shared" si="14"/>
        <v>#NAME?</v>
      </c>
      <c r="AZ12" s="76" t="e">
        <f t="shared" si="14"/>
        <v>#NAME?</v>
      </c>
      <c r="BA12" s="76" t="e">
        <f t="shared" si="14"/>
        <v>#NAME?</v>
      </c>
      <c r="BB12" s="76" t="e">
        <f t="shared" si="14"/>
        <v>#NAME?</v>
      </c>
      <c r="BC12" s="76" t="e">
        <f t="shared" si="14"/>
        <v>#NAME?</v>
      </c>
      <c r="BD12" s="76" t="e">
        <f t="shared" si="14"/>
        <v>#NAME?</v>
      </c>
      <c r="BE12" s="76" t="e">
        <f t="shared" si="14"/>
        <v>#NAME?</v>
      </c>
      <c r="BF12" s="76" t="e">
        <f t="shared" si="14"/>
        <v>#NAME?</v>
      </c>
      <c r="BG12" s="76" t="e">
        <f t="shared" si="14"/>
        <v>#NAME?</v>
      </c>
      <c r="BH12" s="76" t="e">
        <f t="shared" si="14"/>
        <v>#NAME?</v>
      </c>
      <c r="BI12" s="76" t="e">
        <f t="shared" si="14"/>
        <v>#NAME?</v>
      </c>
      <c r="BJ12" s="76" t="e">
        <f t="shared" si="14"/>
        <v>#NAME?</v>
      </c>
      <c r="BK12" s="76" t="e">
        <f t="shared" si="14"/>
        <v>#NAME?</v>
      </c>
      <c r="BL12" s="76" t="e">
        <f t="shared" si="14"/>
        <v>#NAME?</v>
      </c>
      <c r="BM12" s="76" t="e">
        <f t="shared" si="14"/>
        <v>#NAME?</v>
      </c>
      <c r="BN12" s="76" t="e">
        <f t="shared" ref="BN12:DY12" si="15">BN13+BN18+BN20+BN30+BN21</f>
        <v>#NAME?</v>
      </c>
      <c r="BO12" s="76" t="e">
        <f t="shared" si="15"/>
        <v>#NAME?</v>
      </c>
      <c r="BP12" s="76" t="e">
        <f t="shared" si="15"/>
        <v>#NAME?</v>
      </c>
      <c r="BQ12" s="76" t="e">
        <f t="shared" si="15"/>
        <v>#NAME?</v>
      </c>
      <c r="BR12" s="76" t="e">
        <f t="shared" si="15"/>
        <v>#NAME?</v>
      </c>
      <c r="BS12" s="76" t="e">
        <f t="shared" si="15"/>
        <v>#NAME?</v>
      </c>
      <c r="BT12" s="76" t="e">
        <f t="shared" si="15"/>
        <v>#NAME?</v>
      </c>
      <c r="BU12" s="76" t="e">
        <f t="shared" si="15"/>
        <v>#NAME?</v>
      </c>
      <c r="BV12" s="76" t="e">
        <f t="shared" si="15"/>
        <v>#NAME?</v>
      </c>
      <c r="BW12" s="76" t="e">
        <f t="shared" si="15"/>
        <v>#NAME?</v>
      </c>
      <c r="BX12" s="76" t="e">
        <f t="shared" si="15"/>
        <v>#NAME?</v>
      </c>
      <c r="BY12" s="76" t="e">
        <f t="shared" si="15"/>
        <v>#NAME?</v>
      </c>
      <c r="BZ12" s="76" t="e">
        <f t="shared" si="15"/>
        <v>#NAME?</v>
      </c>
      <c r="CA12" s="76" t="e">
        <f t="shared" si="15"/>
        <v>#NAME?</v>
      </c>
      <c r="CB12" s="76" t="e">
        <f t="shared" si="15"/>
        <v>#NAME?</v>
      </c>
      <c r="CC12" s="76" t="e">
        <f t="shared" si="15"/>
        <v>#NAME?</v>
      </c>
      <c r="CD12" s="76" t="e">
        <f t="shared" si="15"/>
        <v>#NAME?</v>
      </c>
      <c r="CE12" s="76" t="e">
        <f t="shared" si="15"/>
        <v>#NAME?</v>
      </c>
      <c r="CF12" s="76" t="e">
        <f t="shared" si="15"/>
        <v>#NAME?</v>
      </c>
      <c r="CG12" s="76" t="e">
        <f t="shared" si="15"/>
        <v>#NAME?</v>
      </c>
      <c r="CH12" s="76" t="e">
        <f t="shared" si="15"/>
        <v>#NAME?</v>
      </c>
      <c r="CI12" s="76" t="e">
        <f t="shared" si="15"/>
        <v>#NAME?</v>
      </c>
      <c r="CJ12" s="76" t="e">
        <f t="shared" si="15"/>
        <v>#NAME?</v>
      </c>
      <c r="CK12" s="76" t="e">
        <f t="shared" si="15"/>
        <v>#NAME?</v>
      </c>
      <c r="CL12" s="76" t="e">
        <f t="shared" si="15"/>
        <v>#NAME?</v>
      </c>
      <c r="CM12" s="76" t="e">
        <f t="shared" si="15"/>
        <v>#NAME?</v>
      </c>
      <c r="CN12" s="76" t="e">
        <f t="shared" si="15"/>
        <v>#NAME?</v>
      </c>
      <c r="CO12" s="76" t="e">
        <f t="shared" si="15"/>
        <v>#NAME?</v>
      </c>
      <c r="CP12" s="76" t="e">
        <f t="shared" si="15"/>
        <v>#NAME?</v>
      </c>
      <c r="CQ12" s="76" t="e">
        <f t="shared" si="15"/>
        <v>#NAME?</v>
      </c>
      <c r="CR12" s="76" t="e">
        <f t="shared" si="15"/>
        <v>#NAME?</v>
      </c>
      <c r="CS12" s="76" t="e">
        <f t="shared" si="15"/>
        <v>#NAME?</v>
      </c>
      <c r="CT12" s="76" t="e">
        <f t="shared" si="15"/>
        <v>#NAME?</v>
      </c>
      <c r="CU12" s="76" t="e">
        <f t="shared" si="15"/>
        <v>#NAME?</v>
      </c>
      <c r="CV12" s="76" t="e">
        <f t="shared" si="15"/>
        <v>#NAME?</v>
      </c>
      <c r="CW12" s="76" t="e">
        <f t="shared" si="15"/>
        <v>#NAME?</v>
      </c>
      <c r="CX12" s="76" t="e">
        <f t="shared" si="15"/>
        <v>#NAME?</v>
      </c>
      <c r="CY12" s="76" t="e">
        <f t="shared" si="15"/>
        <v>#NAME?</v>
      </c>
      <c r="CZ12" s="76" t="e">
        <f t="shared" si="15"/>
        <v>#NAME?</v>
      </c>
      <c r="DA12" s="76" t="e">
        <f t="shared" si="15"/>
        <v>#NAME?</v>
      </c>
      <c r="DB12" s="76" t="e">
        <f t="shared" si="15"/>
        <v>#NAME?</v>
      </c>
      <c r="DC12" s="76" t="e">
        <f t="shared" si="15"/>
        <v>#NAME?</v>
      </c>
      <c r="DD12" s="76" t="e">
        <f t="shared" si="15"/>
        <v>#NAME?</v>
      </c>
      <c r="DE12" s="76" t="e">
        <f t="shared" si="15"/>
        <v>#NAME?</v>
      </c>
      <c r="DF12" s="76" t="e">
        <f t="shared" si="15"/>
        <v>#NAME?</v>
      </c>
      <c r="DG12" s="76" t="e">
        <f t="shared" si="15"/>
        <v>#NAME?</v>
      </c>
      <c r="DH12" s="76" t="e">
        <f t="shared" si="15"/>
        <v>#NAME?</v>
      </c>
      <c r="DI12" s="76" t="e">
        <f t="shared" si="15"/>
        <v>#NAME?</v>
      </c>
      <c r="DJ12" s="76" t="e">
        <f t="shared" si="15"/>
        <v>#NAME?</v>
      </c>
      <c r="DK12" s="76" t="e">
        <f t="shared" si="15"/>
        <v>#NAME?</v>
      </c>
      <c r="DL12" s="76" t="e">
        <f t="shared" si="15"/>
        <v>#NAME?</v>
      </c>
      <c r="DM12" s="76" t="e">
        <f t="shared" si="15"/>
        <v>#NAME?</v>
      </c>
      <c r="DN12" s="76" t="e">
        <f t="shared" si="15"/>
        <v>#NAME?</v>
      </c>
      <c r="DO12" s="76" t="e">
        <f t="shared" si="15"/>
        <v>#NAME?</v>
      </c>
      <c r="DP12" s="76" t="e">
        <f t="shared" si="15"/>
        <v>#NAME?</v>
      </c>
      <c r="DQ12" s="76" t="e">
        <f t="shared" si="15"/>
        <v>#NAME?</v>
      </c>
      <c r="DR12" s="76" t="e">
        <f t="shared" si="15"/>
        <v>#NAME?</v>
      </c>
      <c r="DS12" s="76" t="e">
        <f t="shared" si="15"/>
        <v>#NAME?</v>
      </c>
      <c r="DT12" s="76" t="e">
        <f t="shared" si="15"/>
        <v>#NAME?</v>
      </c>
      <c r="DU12" s="76" t="e">
        <f t="shared" si="15"/>
        <v>#NAME?</v>
      </c>
      <c r="DV12" s="76" t="e">
        <f t="shared" si="15"/>
        <v>#NAME?</v>
      </c>
      <c r="DW12" s="76" t="e">
        <f t="shared" si="15"/>
        <v>#NAME?</v>
      </c>
      <c r="DX12" s="76" t="e">
        <f t="shared" si="15"/>
        <v>#NAME?</v>
      </c>
      <c r="DY12" s="76" t="e">
        <f t="shared" si="15"/>
        <v>#NAME?</v>
      </c>
      <c r="DZ12" s="76" t="e">
        <f t="shared" ref="DZ12:GK12" si="16">DZ13+DZ18+DZ20+DZ30+DZ21</f>
        <v>#NAME?</v>
      </c>
      <c r="EA12" s="76" t="e">
        <f t="shared" si="16"/>
        <v>#NAME?</v>
      </c>
      <c r="EB12" s="76" t="e">
        <f t="shared" si="16"/>
        <v>#NAME?</v>
      </c>
      <c r="EC12" s="76" t="e">
        <f t="shared" si="16"/>
        <v>#NAME?</v>
      </c>
      <c r="ED12" s="76" t="e">
        <f t="shared" si="16"/>
        <v>#NAME?</v>
      </c>
      <c r="EE12" s="76" t="e">
        <f t="shared" si="16"/>
        <v>#NAME?</v>
      </c>
      <c r="EF12" s="76" t="e">
        <f t="shared" si="16"/>
        <v>#NAME?</v>
      </c>
      <c r="EG12" s="76" t="e">
        <f t="shared" si="16"/>
        <v>#NAME?</v>
      </c>
      <c r="EH12" s="76" t="e">
        <f t="shared" si="16"/>
        <v>#NAME?</v>
      </c>
      <c r="EI12" s="76" t="e">
        <f t="shared" si="16"/>
        <v>#NAME?</v>
      </c>
      <c r="EJ12" s="76" t="e">
        <f t="shared" si="16"/>
        <v>#NAME?</v>
      </c>
      <c r="EK12" s="76" t="e">
        <f t="shared" si="16"/>
        <v>#NAME?</v>
      </c>
      <c r="EL12" s="76" t="e">
        <f t="shared" si="16"/>
        <v>#NAME?</v>
      </c>
      <c r="EM12" s="76" t="e">
        <f t="shared" si="16"/>
        <v>#NAME?</v>
      </c>
      <c r="EN12" s="76" t="e">
        <f t="shared" si="16"/>
        <v>#NAME?</v>
      </c>
      <c r="EO12" s="76" t="e">
        <f t="shared" si="16"/>
        <v>#NAME?</v>
      </c>
      <c r="EP12" s="76" t="e">
        <f t="shared" si="16"/>
        <v>#NAME?</v>
      </c>
      <c r="EQ12" s="76" t="e">
        <f t="shared" si="16"/>
        <v>#NAME?</v>
      </c>
      <c r="ER12" s="76" t="e">
        <f t="shared" si="16"/>
        <v>#NAME?</v>
      </c>
      <c r="ES12" s="76" t="e">
        <f t="shared" si="16"/>
        <v>#NAME?</v>
      </c>
      <c r="ET12" s="76" t="e">
        <f t="shared" si="16"/>
        <v>#NAME?</v>
      </c>
      <c r="EU12" s="76" t="e">
        <f t="shared" si="16"/>
        <v>#NAME?</v>
      </c>
      <c r="EV12" s="76" t="e">
        <f t="shared" si="16"/>
        <v>#NAME?</v>
      </c>
      <c r="EW12" s="76" t="e">
        <f t="shared" si="16"/>
        <v>#NAME?</v>
      </c>
      <c r="EX12" s="76" t="e">
        <f t="shared" si="16"/>
        <v>#NAME?</v>
      </c>
      <c r="EY12" s="76" t="e">
        <f t="shared" si="16"/>
        <v>#NAME?</v>
      </c>
      <c r="EZ12" s="76" t="e">
        <f t="shared" si="16"/>
        <v>#NAME?</v>
      </c>
      <c r="FA12" s="76" t="e">
        <f t="shared" si="16"/>
        <v>#NAME?</v>
      </c>
      <c r="FB12" s="76" t="e">
        <f t="shared" si="16"/>
        <v>#NAME?</v>
      </c>
      <c r="FC12" s="76" t="e">
        <f t="shared" si="16"/>
        <v>#NAME?</v>
      </c>
      <c r="FD12" s="76" t="e">
        <f t="shared" si="16"/>
        <v>#NAME?</v>
      </c>
      <c r="FE12" s="76" t="e">
        <f t="shared" si="16"/>
        <v>#NAME?</v>
      </c>
      <c r="FF12" s="76" t="e">
        <f t="shared" si="16"/>
        <v>#NAME?</v>
      </c>
      <c r="FG12" s="76" t="e">
        <f t="shared" si="16"/>
        <v>#NAME?</v>
      </c>
      <c r="FH12" s="76" t="e">
        <f t="shared" si="16"/>
        <v>#NAME?</v>
      </c>
      <c r="FI12" s="76" t="e">
        <f t="shared" si="16"/>
        <v>#NAME?</v>
      </c>
      <c r="FJ12" s="76" t="e">
        <f t="shared" si="16"/>
        <v>#NAME?</v>
      </c>
      <c r="FK12" s="76" t="e">
        <f t="shared" si="16"/>
        <v>#NAME?</v>
      </c>
      <c r="FL12" s="76" t="e">
        <f t="shared" si="16"/>
        <v>#NAME?</v>
      </c>
      <c r="FM12" s="76" t="e">
        <f t="shared" si="16"/>
        <v>#NAME?</v>
      </c>
      <c r="FN12" s="76" t="e">
        <f t="shared" si="16"/>
        <v>#NAME?</v>
      </c>
      <c r="FO12" s="76" t="e">
        <f t="shared" si="16"/>
        <v>#NAME?</v>
      </c>
      <c r="FP12" s="76" t="e">
        <f t="shared" si="16"/>
        <v>#NAME?</v>
      </c>
      <c r="FQ12" s="76" t="e">
        <f t="shared" si="16"/>
        <v>#NAME?</v>
      </c>
      <c r="FR12" s="76" t="e">
        <f t="shared" si="16"/>
        <v>#NAME?</v>
      </c>
      <c r="FS12" s="76" t="e">
        <f t="shared" si="16"/>
        <v>#NAME?</v>
      </c>
      <c r="FT12" s="76" t="e">
        <f t="shared" si="16"/>
        <v>#NAME?</v>
      </c>
      <c r="FU12" s="76" t="e">
        <f t="shared" si="16"/>
        <v>#NAME?</v>
      </c>
      <c r="FV12" s="76" t="e">
        <f t="shared" si="16"/>
        <v>#NAME?</v>
      </c>
      <c r="FW12" s="76" t="e">
        <f t="shared" si="16"/>
        <v>#NAME?</v>
      </c>
      <c r="FX12" s="76" t="e">
        <f t="shared" si="16"/>
        <v>#NAME?</v>
      </c>
      <c r="FY12" s="76" t="e">
        <f t="shared" si="16"/>
        <v>#NAME?</v>
      </c>
      <c r="FZ12" s="76" t="e">
        <f t="shared" si="16"/>
        <v>#NAME?</v>
      </c>
      <c r="GA12" s="76" t="e">
        <f t="shared" si="16"/>
        <v>#NAME?</v>
      </c>
      <c r="GB12" s="76" t="e">
        <f t="shared" si="16"/>
        <v>#NAME?</v>
      </c>
      <c r="GC12" s="76" t="e">
        <f t="shared" si="16"/>
        <v>#NAME?</v>
      </c>
      <c r="GD12" s="76" t="e">
        <f t="shared" si="16"/>
        <v>#NAME?</v>
      </c>
      <c r="GE12" s="76" t="e">
        <f t="shared" si="16"/>
        <v>#NAME?</v>
      </c>
      <c r="GF12" s="76" t="e">
        <f t="shared" si="16"/>
        <v>#NAME?</v>
      </c>
      <c r="GG12" s="76" t="e">
        <f t="shared" si="16"/>
        <v>#NAME?</v>
      </c>
      <c r="GH12" s="76" t="e">
        <f t="shared" si="16"/>
        <v>#NAME?</v>
      </c>
      <c r="GI12" s="76" t="e">
        <f t="shared" si="16"/>
        <v>#NAME?</v>
      </c>
      <c r="GJ12" s="76" t="e">
        <f t="shared" si="16"/>
        <v>#NAME?</v>
      </c>
      <c r="GK12" s="76" t="e">
        <f t="shared" si="16"/>
        <v>#NAME?</v>
      </c>
      <c r="GL12" s="76" t="e">
        <f t="shared" ref="GL12:HI12" si="17">GL13+GL18+GL20+GL30+GL21</f>
        <v>#NAME?</v>
      </c>
      <c r="GM12" s="76" t="e">
        <f t="shared" si="17"/>
        <v>#NAME?</v>
      </c>
      <c r="GN12" s="76" t="e">
        <f t="shared" si="17"/>
        <v>#NAME?</v>
      </c>
      <c r="GO12" s="76" t="e">
        <f t="shared" si="17"/>
        <v>#NAME?</v>
      </c>
      <c r="GP12" s="76" t="e">
        <f t="shared" si="17"/>
        <v>#NAME?</v>
      </c>
      <c r="GQ12" s="76" t="e">
        <f t="shared" si="17"/>
        <v>#NAME?</v>
      </c>
      <c r="GR12" s="76" t="e">
        <f t="shared" si="17"/>
        <v>#NAME?</v>
      </c>
      <c r="GS12" s="76" t="e">
        <f t="shared" si="17"/>
        <v>#NAME?</v>
      </c>
      <c r="GT12" s="76" t="e">
        <f t="shared" si="17"/>
        <v>#NAME?</v>
      </c>
      <c r="GU12" s="76" t="e">
        <f t="shared" si="17"/>
        <v>#NAME?</v>
      </c>
      <c r="GV12" s="76" t="e">
        <f t="shared" si="17"/>
        <v>#NAME?</v>
      </c>
      <c r="GW12" s="76" t="e">
        <f t="shared" si="17"/>
        <v>#NAME?</v>
      </c>
      <c r="GX12" s="76" t="e">
        <f t="shared" si="17"/>
        <v>#NAME?</v>
      </c>
      <c r="GY12" s="76" t="e">
        <f t="shared" si="17"/>
        <v>#NAME?</v>
      </c>
      <c r="GZ12" s="76" t="e">
        <f t="shared" si="17"/>
        <v>#NAME?</v>
      </c>
      <c r="HA12" s="76" t="e">
        <f t="shared" si="17"/>
        <v>#NAME?</v>
      </c>
      <c r="HB12" s="76" t="e">
        <f t="shared" si="17"/>
        <v>#NAME?</v>
      </c>
      <c r="HC12" s="76" t="e">
        <f t="shared" si="17"/>
        <v>#NAME?</v>
      </c>
      <c r="HD12" s="76" t="e">
        <f t="shared" si="17"/>
        <v>#NAME?</v>
      </c>
      <c r="HE12" s="76" t="e">
        <f t="shared" si="17"/>
        <v>#NAME?</v>
      </c>
      <c r="HF12" s="76" t="e">
        <f t="shared" si="17"/>
        <v>#NAME?</v>
      </c>
      <c r="HG12" s="76" t="e">
        <f t="shared" si="17"/>
        <v>#NAME?</v>
      </c>
      <c r="HH12" s="76" t="e">
        <f t="shared" si="17"/>
        <v>#NAME?</v>
      </c>
      <c r="HI12" s="76" t="e">
        <f t="shared" si="17"/>
        <v>#NAME?</v>
      </c>
    </row>
    <row r="13" spans="1:217" s="82" customFormat="1" x14ac:dyDescent="0.2">
      <c r="A13" s="32" t="s">
        <v>64</v>
      </c>
      <c r="B13" s="81">
        <f t="shared" ref="B13:BM13" si="18">SUM(B14:B17)</f>
        <v>0</v>
      </c>
      <c r="C13" s="81">
        <f t="shared" si="18"/>
        <v>0</v>
      </c>
      <c r="D13" s="81">
        <f t="shared" si="18"/>
        <v>0</v>
      </c>
      <c r="E13" s="81">
        <f t="shared" si="18"/>
        <v>0</v>
      </c>
      <c r="F13" s="81">
        <f t="shared" si="18"/>
        <v>0</v>
      </c>
      <c r="G13" s="81">
        <f t="shared" si="18"/>
        <v>0</v>
      </c>
      <c r="H13" s="81">
        <f t="shared" si="18"/>
        <v>0</v>
      </c>
      <c r="I13" s="81">
        <f t="shared" si="18"/>
        <v>0</v>
      </c>
      <c r="J13" s="81">
        <f t="shared" si="18"/>
        <v>0</v>
      </c>
      <c r="K13" s="81">
        <f t="shared" si="18"/>
        <v>0</v>
      </c>
      <c r="L13" s="81">
        <f t="shared" si="18"/>
        <v>0</v>
      </c>
      <c r="M13" s="81">
        <f t="shared" si="18"/>
        <v>0</v>
      </c>
      <c r="N13" s="81">
        <f t="shared" si="18"/>
        <v>0</v>
      </c>
      <c r="O13" s="81">
        <f t="shared" si="18"/>
        <v>0</v>
      </c>
      <c r="P13" s="81">
        <f t="shared" si="18"/>
        <v>0</v>
      </c>
      <c r="Q13" s="81">
        <f t="shared" si="18"/>
        <v>0</v>
      </c>
      <c r="R13" s="81" t="e">
        <f t="shared" si="18"/>
        <v>#NAME?</v>
      </c>
      <c r="S13" s="81" t="e">
        <f t="shared" si="18"/>
        <v>#NAME?</v>
      </c>
      <c r="T13" s="81" t="e">
        <f t="shared" si="18"/>
        <v>#NAME?</v>
      </c>
      <c r="U13" s="81" t="e">
        <f t="shared" si="18"/>
        <v>#NAME?</v>
      </c>
      <c r="V13" s="81" t="e">
        <f t="shared" si="18"/>
        <v>#NAME?</v>
      </c>
      <c r="W13" s="81" t="e">
        <f t="shared" si="18"/>
        <v>#NAME?</v>
      </c>
      <c r="X13" s="81" t="e">
        <f t="shared" si="18"/>
        <v>#NAME?</v>
      </c>
      <c r="Y13" s="81" t="e">
        <f t="shared" si="18"/>
        <v>#NAME?</v>
      </c>
      <c r="Z13" s="81" t="e">
        <f t="shared" si="18"/>
        <v>#NAME?</v>
      </c>
      <c r="AA13" s="81" t="e">
        <f t="shared" si="18"/>
        <v>#NAME?</v>
      </c>
      <c r="AB13" s="81" t="e">
        <f t="shared" si="18"/>
        <v>#NAME?</v>
      </c>
      <c r="AC13" s="81" t="e">
        <f t="shared" si="18"/>
        <v>#NAME?</v>
      </c>
      <c r="AD13" s="81" t="e">
        <f t="shared" si="18"/>
        <v>#NAME?</v>
      </c>
      <c r="AE13" s="81" t="e">
        <f t="shared" si="18"/>
        <v>#NAME?</v>
      </c>
      <c r="AF13" s="81" t="e">
        <f t="shared" si="18"/>
        <v>#NAME?</v>
      </c>
      <c r="AG13" s="81" t="e">
        <f t="shared" si="18"/>
        <v>#NAME?</v>
      </c>
      <c r="AH13" s="81" t="e">
        <f t="shared" si="18"/>
        <v>#NAME?</v>
      </c>
      <c r="AI13" s="81" t="e">
        <f t="shared" si="18"/>
        <v>#NAME?</v>
      </c>
      <c r="AJ13" s="81" t="e">
        <f t="shared" si="18"/>
        <v>#NAME?</v>
      </c>
      <c r="AK13" s="81" t="e">
        <f t="shared" si="18"/>
        <v>#NAME?</v>
      </c>
      <c r="AL13" s="81" t="e">
        <f t="shared" si="18"/>
        <v>#NAME?</v>
      </c>
      <c r="AM13" s="81" t="e">
        <f t="shared" si="18"/>
        <v>#NAME?</v>
      </c>
      <c r="AN13" s="81" t="e">
        <f t="shared" si="18"/>
        <v>#NAME?</v>
      </c>
      <c r="AO13" s="81" t="e">
        <f t="shared" si="18"/>
        <v>#NAME?</v>
      </c>
      <c r="AP13" s="81" t="e">
        <f t="shared" si="18"/>
        <v>#NAME?</v>
      </c>
      <c r="AQ13" s="81" t="e">
        <f t="shared" si="18"/>
        <v>#NAME?</v>
      </c>
      <c r="AR13" s="81" t="e">
        <f t="shared" si="18"/>
        <v>#NAME?</v>
      </c>
      <c r="AS13" s="81" t="e">
        <f t="shared" si="18"/>
        <v>#NAME?</v>
      </c>
      <c r="AT13" s="81" t="e">
        <f t="shared" si="18"/>
        <v>#NAME?</v>
      </c>
      <c r="AU13" s="81" t="e">
        <f t="shared" si="18"/>
        <v>#NAME?</v>
      </c>
      <c r="AV13" s="81" t="e">
        <f t="shared" si="18"/>
        <v>#NAME?</v>
      </c>
      <c r="AW13" s="81" t="e">
        <f t="shared" si="18"/>
        <v>#NAME?</v>
      </c>
      <c r="AX13" s="81" t="e">
        <f t="shared" si="18"/>
        <v>#NAME?</v>
      </c>
      <c r="AY13" s="81" t="e">
        <f t="shared" si="18"/>
        <v>#NAME?</v>
      </c>
      <c r="AZ13" s="81" t="e">
        <f t="shared" si="18"/>
        <v>#NAME?</v>
      </c>
      <c r="BA13" s="81" t="e">
        <f t="shared" si="18"/>
        <v>#NAME?</v>
      </c>
      <c r="BB13" s="81" t="e">
        <f t="shared" si="18"/>
        <v>#NAME?</v>
      </c>
      <c r="BC13" s="81" t="e">
        <f t="shared" si="18"/>
        <v>#NAME?</v>
      </c>
      <c r="BD13" s="81" t="e">
        <f t="shared" si="18"/>
        <v>#NAME?</v>
      </c>
      <c r="BE13" s="81" t="e">
        <f t="shared" si="18"/>
        <v>#NAME?</v>
      </c>
      <c r="BF13" s="81" t="e">
        <f t="shared" si="18"/>
        <v>#NAME?</v>
      </c>
      <c r="BG13" s="81" t="e">
        <f t="shared" si="18"/>
        <v>#NAME?</v>
      </c>
      <c r="BH13" s="81" t="e">
        <f t="shared" si="18"/>
        <v>#NAME?</v>
      </c>
      <c r="BI13" s="81" t="e">
        <f t="shared" si="18"/>
        <v>#NAME?</v>
      </c>
      <c r="BJ13" s="81" t="e">
        <f t="shared" si="18"/>
        <v>#NAME?</v>
      </c>
      <c r="BK13" s="81" t="e">
        <f t="shared" si="18"/>
        <v>#NAME?</v>
      </c>
      <c r="BL13" s="81" t="e">
        <f t="shared" si="18"/>
        <v>#NAME?</v>
      </c>
      <c r="BM13" s="81" t="e">
        <f t="shared" si="18"/>
        <v>#NAME?</v>
      </c>
      <c r="BN13" s="81" t="e">
        <f t="shared" ref="BN13:DY13" si="19">SUM(BN14:BN17)</f>
        <v>#NAME?</v>
      </c>
      <c r="BO13" s="81" t="e">
        <f t="shared" si="19"/>
        <v>#NAME?</v>
      </c>
      <c r="BP13" s="81" t="e">
        <f t="shared" si="19"/>
        <v>#NAME?</v>
      </c>
      <c r="BQ13" s="81" t="e">
        <f t="shared" si="19"/>
        <v>#NAME?</v>
      </c>
      <c r="BR13" s="81" t="e">
        <f t="shared" si="19"/>
        <v>#NAME?</v>
      </c>
      <c r="BS13" s="81" t="e">
        <f t="shared" si="19"/>
        <v>#NAME?</v>
      </c>
      <c r="BT13" s="81" t="e">
        <f t="shared" si="19"/>
        <v>#NAME?</v>
      </c>
      <c r="BU13" s="81" t="e">
        <f t="shared" si="19"/>
        <v>#NAME?</v>
      </c>
      <c r="BV13" s="81" t="e">
        <f t="shared" si="19"/>
        <v>#NAME?</v>
      </c>
      <c r="BW13" s="81" t="e">
        <f t="shared" si="19"/>
        <v>#NAME?</v>
      </c>
      <c r="BX13" s="81" t="e">
        <f t="shared" si="19"/>
        <v>#NAME?</v>
      </c>
      <c r="BY13" s="81" t="e">
        <f t="shared" si="19"/>
        <v>#NAME?</v>
      </c>
      <c r="BZ13" s="81" t="e">
        <f t="shared" si="19"/>
        <v>#NAME?</v>
      </c>
      <c r="CA13" s="81" t="e">
        <f t="shared" si="19"/>
        <v>#NAME?</v>
      </c>
      <c r="CB13" s="81" t="e">
        <f t="shared" si="19"/>
        <v>#NAME?</v>
      </c>
      <c r="CC13" s="81" t="e">
        <f t="shared" si="19"/>
        <v>#NAME?</v>
      </c>
      <c r="CD13" s="81" t="e">
        <f t="shared" si="19"/>
        <v>#NAME?</v>
      </c>
      <c r="CE13" s="81" t="e">
        <f t="shared" si="19"/>
        <v>#NAME?</v>
      </c>
      <c r="CF13" s="81" t="e">
        <f t="shared" si="19"/>
        <v>#NAME?</v>
      </c>
      <c r="CG13" s="81" t="e">
        <f t="shared" si="19"/>
        <v>#NAME?</v>
      </c>
      <c r="CH13" s="81" t="e">
        <f t="shared" si="19"/>
        <v>#NAME?</v>
      </c>
      <c r="CI13" s="81" t="e">
        <f t="shared" si="19"/>
        <v>#NAME?</v>
      </c>
      <c r="CJ13" s="81" t="e">
        <f t="shared" si="19"/>
        <v>#NAME?</v>
      </c>
      <c r="CK13" s="81" t="e">
        <f t="shared" si="19"/>
        <v>#NAME?</v>
      </c>
      <c r="CL13" s="81" t="e">
        <f t="shared" si="19"/>
        <v>#NAME?</v>
      </c>
      <c r="CM13" s="81" t="e">
        <f t="shared" si="19"/>
        <v>#NAME?</v>
      </c>
      <c r="CN13" s="81" t="e">
        <f t="shared" si="19"/>
        <v>#NAME?</v>
      </c>
      <c r="CO13" s="81" t="e">
        <f t="shared" si="19"/>
        <v>#NAME?</v>
      </c>
      <c r="CP13" s="81" t="e">
        <f t="shared" si="19"/>
        <v>#NAME?</v>
      </c>
      <c r="CQ13" s="81" t="e">
        <f t="shared" si="19"/>
        <v>#NAME?</v>
      </c>
      <c r="CR13" s="81" t="e">
        <f t="shared" si="19"/>
        <v>#NAME?</v>
      </c>
      <c r="CS13" s="81" t="e">
        <f t="shared" si="19"/>
        <v>#NAME?</v>
      </c>
      <c r="CT13" s="81" t="e">
        <f t="shared" si="19"/>
        <v>#NAME?</v>
      </c>
      <c r="CU13" s="81" t="e">
        <f t="shared" si="19"/>
        <v>#NAME?</v>
      </c>
      <c r="CV13" s="81" t="e">
        <f t="shared" si="19"/>
        <v>#NAME?</v>
      </c>
      <c r="CW13" s="81" t="e">
        <f t="shared" si="19"/>
        <v>#NAME?</v>
      </c>
      <c r="CX13" s="81" t="e">
        <f t="shared" si="19"/>
        <v>#NAME?</v>
      </c>
      <c r="CY13" s="81" t="e">
        <f t="shared" si="19"/>
        <v>#NAME?</v>
      </c>
      <c r="CZ13" s="81" t="e">
        <f t="shared" si="19"/>
        <v>#NAME?</v>
      </c>
      <c r="DA13" s="81" t="e">
        <f t="shared" si="19"/>
        <v>#NAME?</v>
      </c>
      <c r="DB13" s="81" t="e">
        <f t="shared" si="19"/>
        <v>#NAME?</v>
      </c>
      <c r="DC13" s="81" t="e">
        <f t="shared" si="19"/>
        <v>#NAME?</v>
      </c>
      <c r="DD13" s="81" t="e">
        <f t="shared" si="19"/>
        <v>#NAME?</v>
      </c>
      <c r="DE13" s="81" t="e">
        <f t="shared" si="19"/>
        <v>#NAME?</v>
      </c>
      <c r="DF13" s="81" t="e">
        <f t="shared" si="19"/>
        <v>#NAME?</v>
      </c>
      <c r="DG13" s="81" t="e">
        <f t="shared" si="19"/>
        <v>#NAME?</v>
      </c>
      <c r="DH13" s="81" t="e">
        <f t="shared" si="19"/>
        <v>#NAME?</v>
      </c>
      <c r="DI13" s="81" t="e">
        <f t="shared" si="19"/>
        <v>#NAME?</v>
      </c>
      <c r="DJ13" s="81" t="e">
        <f t="shared" si="19"/>
        <v>#NAME?</v>
      </c>
      <c r="DK13" s="81" t="e">
        <f t="shared" si="19"/>
        <v>#NAME?</v>
      </c>
      <c r="DL13" s="81" t="e">
        <f t="shared" si="19"/>
        <v>#NAME?</v>
      </c>
      <c r="DM13" s="81" t="e">
        <f t="shared" si="19"/>
        <v>#NAME?</v>
      </c>
      <c r="DN13" s="81" t="e">
        <f t="shared" si="19"/>
        <v>#NAME?</v>
      </c>
      <c r="DO13" s="81" t="e">
        <f t="shared" si="19"/>
        <v>#NAME?</v>
      </c>
      <c r="DP13" s="81" t="e">
        <f t="shared" si="19"/>
        <v>#NAME?</v>
      </c>
      <c r="DQ13" s="81" t="e">
        <f t="shared" si="19"/>
        <v>#NAME?</v>
      </c>
      <c r="DR13" s="81" t="e">
        <f t="shared" si="19"/>
        <v>#NAME?</v>
      </c>
      <c r="DS13" s="81" t="e">
        <f t="shared" si="19"/>
        <v>#NAME?</v>
      </c>
      <c r="DT13" s="81" t="e">
        <f t="shared" si="19"/>
        <v>#NAME?</v>
      </c>
      <c r="DU13" s="81" t="e">
        <f t="shared" si="19"/>
        <v>#NAME?</v>
      </c>
      <c r="DV13" s="81" t="e">
        <f t="shared" si="19"/>
        <v>#NAME?</v>
      </c>
      <c r="DW13" s="81" t="e">
        <f t="shared" si="19"/>
        <v>#NAME?</v>
      </c>
      <c r="DX13" s="81" t="e">
        <f t="shared" si="19"/>
        <v>#NAME?</v>
      </c>
      <c r="DY13" s="81" t="e">
        <f t="shared" si="19"/>
        <v>#NAME?</v>
      </c>
      <c r="DZ13" s="81" t="e">
        <f t="shared" ref="DZ13:GK13" si="20">SUM(DZ14:DZ17)</f>
        <v>#NAME?</v>
      </c>
      <c r="EA13" s="81" t="e">
        <f t="shared" si="20"/>
        <v>#NAME?</v>
      </c>
      <c r="EB13" s="81" t="e">
        <f t="shared" si="20"/>
        <v>#NAME?</v>
      </c>
      <c r="EC13" s="81" t="e">
        <f t="shared" si="20"/>
        <v>#NAME?</v>
      </c>
      <c r="ED13" s="81" t="e">
        <f t="shared" si="20"/>
        <v>#NAME?</v>
      </c>
      <c r="EE13" s="81" t="e">
        <f t="shared" si="20"/>
        <v>#NAME?</v>
      </c>
      <c r="EF13" s="81" t="e">
        <f t="shared" si="20"/>
        <v>#NAME?</v>
      </c>
      <c r="EG13" s="81" t="e">
        <f t="shared" si="20"/>
        <v>#NAME?</v>
      </c>
      <c r="EH13" s="81" t="e">
        <f t="shared" si="20"/>
        <v>#NAME?</v>
      </c>
      <c r="EI13" s="81" t="e">
        <f t="shared" si="20"/>
        <v>#NAME?</v>
      </c>
      <c r="EJ13" s="81" t="e">
        <f t="shared" si="20"/>
        <v>#NAME?</v>
      </c>
      <c r="EK13" s="81" t="e">
        <f t="shared" si="20"/>
        <v>#NAME?</v>
      </c>
      <c r="EL13" s="81" t="e">
        <f t="shared" si="20"/>
        <v>#NAME?</v>
      </c>
      <c r="EM13" s="81" t="e">
        <f t="shared" si="20"/>
        <v>#NAME?</v>
      </c>
      <c r="EN13" s="81" t="e">
        <f t="shared" si="20"/>
        <v>#NAME?</v>
      </c>
      <c r="EO13" s="81" t="e">
        <f t="shared" si="20"/>
        <v>#NAME?</v>
      </c>
      <c r="EP13" s="81" t="e">
        <f t="shared" si="20"/>
        <v>#NAME?</v>
      </c>
      <c r="EQ13" s="81" t="e">
        <f t="shared" si="20"/>
        <v>#NAME?</v>
      </c>
      <c r="ER13" s="81" t="e">
        <f t="shared" si="20"/>
        <v>#NAME?</v>
      </c>
      <c r="ES13" s="81" t="e">
        <f t="shared" si="20"/>
        <v>#NAME?</v>
      </c>
      <c r="ET13" s="81" t="e">
        <f t="shared" si="20"/>
        <v>#NAME?</v>
      </c>
      <c r="EU13" s="81" t="e">
        <f t="shared" si="20"/>
        <v>#NAME?</v>
      </c>
      <c r="EV13" s="81" t="e">
        <f t="shared" si="20"/>
        <v>#NAME?</v>
      </c>
      <c r="EW13" s="81" t="e">
        <f t="shared" si="20"/>
        <v>#NAME?</v>
      </c>
      <c r="EX13" s="81" t="e">
        <f t="shared" si="20"/>
        <v>#NAME?</v>
      </c>
      <c r="EY13" s="81" t="e">
        <f t="shared" si="20"/>
        <v>#NAME?</v>
      </c>
      <c r="EZ13" s="81" t="e">
        <f t="shared" si="20"/>
        <v>#NAME?</v>
      </c>
      <c r="FA13" s="81" t="e">
        <f t="shared" si="20"/>
        <v>#NAME?</v>
      </c>
      <c r="FB13" s="81" t="e">
        <f t="shared" si="20"/>
        <v>#NAME?</v>
      </c>
      <c r="FC13" s="81" t="e">
        <f t="shared" si="20"/>
        <v>#NAME?</v>
      </c>
      <c r="FD13" s="81" t="e">
        <f t="shared" si="20"/>
        <v>#NAME?</v>
      </c>
      <c r="FE13" s="81" t="e">
        <f t="shared" si="20"/>
        <v>#NAME?</v>
      </c>
      <c r="FF13" s="81" t="e">
        <f t="shared" si="20"/>
        <v>#NAME?</v>
      </c>
      <c r="FG13" s="81" t="e">
        <f t="shared" si="20"/>
        <v>#NAME?</v>
      </c>
      <c r="FH13" s="81" t="e">
        <f t="shared" si="20"/>
        <v>#NAME?</v>
      </c>
      <c r="FI13" s="81" t="e">
        <f t="shared" si="20"/>
        <v>#NAME?</v>
      </c>
      <c r="FJ13" s="81" t="e">
        <f t="shared" si="20"/>
        <v>#NAME?</v>
      </c>
      <c r="FK13" s="81" t="e">
        <f t="shared" si="20"/>
        <v>#NAME?</v>
      </c>
      <c r="FL13" s="81" t="e">
        <f t="shared" si="20"/>
        <v>#NAME?</v>
      </c>
      <c r="FM13" s="81" t="e">
        <f t="shared" si="20"/>
        <v>#NAME?</v>
      </c>
      <c r="FN13" s="81" t="e">
        <f t="shared" si="20"/>
        <v>#NAME?</v>
      </c>
      <c r="FO13" s="81" t="e">
        <f t="shared" si="20"/>
        <v>#NAME?</v>
      </c>
      <c r="FP13" s="81" t="e">
        <f t="shared" si="20"/>
        <v>#NAME?</v>
      </c>
      <c r="FQ13" s="81" t="e">
        <f t="shared" si="20"/>
        <v>#NAME?</v>
      </c>
      <c r="FR13" s="81" t="e">
        <f t="shared" si="20"/>
        <v>#NAME?</v>
      </c>
      <c r="FS13" s="81" t="e">
        <f t="shared" si="20"/>
        <v>#NAME?</v>
      </c>
      <c r="FT13" s="81" t="e">
        <f t="shared" si="20"/>
        <v>#NAME?</v>
      </c>
      <c r="FU13" s="81" t="e">
        <f t="shared" si="20"/>
        <v>#NAME?</v>
      </c>
      <c r="FV13" s="81" t="e">
        <f t="shared" si="20"/>
        <v>#NAME?</v>
      </c>
      <c r="FW13" s="81" t="e">
        <f t="shared" si="20"/>
        <v>#NAME?</v>
      </c>
      <c r="FX13" s="81" t="e">
        <f t="shared" si="20"/>
        <v>#NAME?</v>
      </c>
      <c r="FY13" s="81" t="e">
        <f t="shared" si="20"/>
        <v>#NAME?</v>
      </c>
      <c r="FZ13" s="81" t="e">
        <f t="shared" si="20"/>
        <v>#NAME?</v>
      </c>
      <c r="GA13" s="81" t="e">
        <f t="shared" si="20"/>
        <v>#NAME?</v>
      </c>
      <c r="GB13" s="81" t="e">
        <f t="shared" si="20"/>
        <v>#NAME?</v>
      </c>
      <c r="GC13" s="81" t="e">
        <f t="shared" si="20"/>
        <v>#NAME?</v>
      </c>
      <c r="GD13" s="81" t="e">
        <f t="shared" si="20"/>
        <v>#NAME?</v>
      </c>
      <c r="GE13" s="81" t="e">
        <f t="shared" si="20"/>
        <v>#NAME?</v>
      </c>
      <c r="GF13" s="81" t="e">
        <f t="shared" si="20"/>
        <v>#NAME?</v>
      </c>
      <c r="GG13" s="81" t="e">
        <f t="shared" si="20"/>
        <v>#NAME?</v>
      </c>
      <c r="GH13" s="81" t="e">
        <f t="shared" si="20"/>
        <v>#NAME?</v>
      </c>
      <c r="GI13" s="81" t="e">
        <f t="shared" si="20"/>
        <v>#NAME?</v>
      </c>
      <c r="GJ13" s="81" t="e">
        <f t="shared" si="20"/>
        <v>#NAME?</v>
      </c>
      <c r="GK13" s="81" t="e">
        <f t="shared" si="20"/>
        <v>#NAME?</v>
      </c>
      <c r="GL13" s="81" t="e">
        <f t="shared" ref="GL13:HI13" si="21">SUM(GL14:GL17)</f>
        <v>#NAME?</v>
      </c>
      <c r="GM13" s="81" t="e">
        <f t="shared" si="21"/>
        <v>#NAME?</v>
      </c>
      <c r="GN13" s="81" t="e">
        <f t="shared" si="21"/>
        <v>#NAME?</v>
      </c>
      <c r="GO13" s="81" t="e">
        <f t="shared" si="21"/>
        <v>#NAME?</v>
      </c>
      <c r="GP13" s="81" t="e">
        <f t="shared" si="21"/>
        <v>#NAME?</v>
      </c>
      <c r="GQ13" s="81" t="e">
        <f t="shared" si="21"/>
        <v>#NAME?</v>
      </c>
      <c r="GR13" s="81" t="e">
        <f t="shared" si="21"/>
        <v>#NAME?</v>
      </c>
      <c r="GS13" s="81" t="e">
        <f t="shared" si="21"/>
        <v>#NAME?</v>
      </c>
      <c r="GT13" s="81" t="e">
        <f t="shared" si="21"/>
        <v>#NAME?</v>
      </c>
      <c r="GU13" s="81" t="e">
        <f t="shared" si="21"/>
        <v>#NAME?</v>
      </c>
      <c r="GV13" s="81" t="e">
        <f t="shared" si="21"/>
        <v>#NAME?</v>
      </c>
      <c r="GW13" s="81" t="e">
        <f t="shared" si="21"/>
        <v>#NAME?</v>
      </c>
      <c r="GX13" s="81" t="e">
        <f t="shared" si="21"/>
        <v>#NAME?</v>
      </c>
      <c r="GY13" s="81" t="e">
        <f t="shared" si="21"/>
        <v>#NAME?</v>
      </c>
      <c r="GZ13" s="81" t="e">
        <f t="shared" si="21"/>
        <v>#NAME?</v>
      </c>
      <c r="HA13" s="81" t="e">
        <f t="shared" si="21"/>
        <v>#NAME?</v>
      </c>
      <c r="HB13" s="81" t="e">
        <f t="shared" si="21"/>
        <v>#NAME?</v>
      </c>
      <c r="HC13" s="81" t="e">
        <f t="shared" si="21"/>
        <v>#NAME?</v>
      </c>
      <c r="HD13" s="81" t="e">
        <f t="shared" si="21"/>
        <v>#NAME?</v>
      </c>
      <c r="HE13" s="81" t="e">
        <f t="shared" si="21"/>
        <v>#NAME?</v>
      </c>
      <c r="HF13" s="81" t="e">
        <f t="shared" si="21"/>
        <v>#NAME?</v>
      </c>
      <c r="HG13" s="81" t="e">
        <f t="shared" si="21"/>
        <v>#NAME?</v>
      </c>
      <c r="HH13" s="81" t="e">
        <f t="shared" si="21"/>
        <v>#NAME?</v>
      </c>
      <c r="HI13" s="81" t="e">
        <f t="shared" si="21"/>
        <v>#NAME?</v>
      </c>
    </row>
    <row r="14" spans="1:217" s="109" customFormat="1" x14ac:dyDescent="0.2">
      <c r="A14" s="107" t="s">
        <v>65</v>
      </c>
      <c r="B14" s="108">
        <v>0</v>
      </c>
      <c r="C14" s="108">
        <v>0</v>
      </c>
      <c r="D14" s="108">
        <v>0</v>
      </c>
      <c r="E14" s="108">
        <v>0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0</v>
      </c>
      <c r="R14" s="108">
        <v>0</v>
      </c>
      <c r="S14" s="108">
        <v>0</v>
      </c>
      <c r="T14" s="108">
        <v>0</v>
      </c>
      <c r="U14" s="108">
        <v>0</v>
      </c>
      <c r="V14" s="108">
        <v>0</v>
      </c>
      <c r="W14" s="108">
        <v>0</v>
      </c>
      <c r="X14" s="108">
        <v>0</v>
      </c>
      <c r="Y14" s="108">
        <v>0</v>
      </c>
      <c r="Z14" s="108">
        <v>0</v>
      </c>
      <c r="AA14" s="108">
        <v>0</v>
      </c>
      <c r="AB14" s="108">
        <v>0</v>
      </c>
      <c r="AC14" s="108">
        <v>0</v>
      </c>
      <c r="AD14" s="108">
        <v>0</v>
      </c>
      <c r="AE14" s="108">
        <v>0</v>
      </c>
      <c r="AF14" s="108">
        <v>0</v>
      </c>
      <c r="AG14" s="108">
        <v>0</v>
      </c>
      <c r="AH14" s="108">
        <v>0</v>
      </c>
      <c r="AI14" s="108">
        <v>0</v>
      </c>
      <c r="AJ14" s="108">
        <v>0</v>
      </c>
      <c r="AK14" s="108">
        <v>0</v>
      </c>
      <c r="AL14" s="108">
        <v>0</v>
      </c>
      <c r="AM14" s="108">
        <v>0</v>
      </c>
      <c r="AN14" s="108">
        <v>0</v>
      </c>
      <c r="AO14" s="108">
        <v>0</v>
      </c>
      <c r="AP14" s="108">
        <v>0</v>
      </c>
      <c r="AQ14" s="108">
        <v>0</v>
      </c>
      <c r="AR14" s="108">
        <v>0</v>
      </c>
      <c r="AS14" s="108">
        <v>0</v>
      </c>
      <c r="AT14" s="108">
        <v>0</v>
      </c>
      <c r="AU14" s="108">
        <v>0</v>
      </c>
      <c r="AV14" s="108">
        <v>0</v>
      </c>
      <c r="AW14" s="108">
        <v>0</v>
      </c>
      <c r="AX14" s="108">
        <v>0</v>
      </c>
      <c r="AY14" s="108">
        <v>0</v>
      </c>
      <c r="AZ14" s="108">
        <v>0</v>
      </c>
      <c r="BA14" s="108">
        <v>0</v>
      </c>
      <c r="BB14" s="108">
        <v>0</v>
      </c>
      <c r="BC14" s="108">
        <v>0</v>
      </c>
      <c r="BD14" s="108">
        <v>0</v>
      </c>
      <c r="BE14" s="108">
        <v>0</v>
      </c>
      <c r="BF14" s="108">
        <v>0</v>
      </c>
      <c r="BG14" s="108">
        <v>0</v>
      </c>
      <c r="BH14" s="108">
        <v>0</v>
      </c>
      <c r="BI14" s="108">
        <v>0</v>
      </c>
      <c r="BJ14" s="108">
        <v>0</v>
      </c>
      <c r="BK14" s="108">
        <v>0</v>
      </c>
      <c r="BL14" s="108">
        <v>0</v>
      </c>
      <c r="BM14" s="108">
        <v>0</v>
      </c>
      <c r="BN14" s="108">
        <v>0</v>
      </c>
      <c r="BO14" s="108">
        <v>0</v>
      </c>
      <c r="BP14" s="108">
        <v>0</v>
      </c>
      <c r="BQ14" s="108">
        <v>0</v>
      </c>
      <c r="BR14" s="108">
        <v>0</v>
      </c>
      <c r="BS14" s="108">
        <v>0</v>
      </c>
      <c r="BT14" s="108">
        <v>0</v>
      </c>
      <c r="BU14" s="108">
        <v>0</v>
      </c>
      <c r="BV14" s="108">
        <v>0</v>
      </c>
      <c r="BW14" s="108">
        <v>0</v>
      </c>
      <c r="BX14" s="108">
        <v>0</v>
      </c>
      <c r="BY14" s="108">
        <v>0</v>
      </c>
      <c r="BZ14" s="108">
        <v>0</v>
      </c>
      <c r="CA14" s="108">
        <v>0</v>
      </c>
      <c r="CB14" s="108">
        <v>0</v>
      </c>
      <c r="CC14" s="108">
        <v>0</v>
      </c>
      <c r="CD14" s="108">
        <v>0</v>
      </c>
      <c r="CE14" s="108">
        <v>0</v>
      </c>
      <c r="CF14" s="108">
        <v>0</v>
      </c>
      <c r="CG14" s="108">
        <v>0</v>
      </c>
      <c r="CH14" s="108">
        <v>0</v>
      </c>
      <c r="CI14" s="108">
        <v>0</v>
      </c>
      <c r="CJ14" s="108">
        <v>0</v>
      </c>
      <c r="CK14" s="108">
        <v>0</v>
      </c>
      <c r="CL14" s="108">
        <v>0</v>
      </c>
      <c r="CM14" s="108">
        <v>0</v>
      </c>
      <c r="CN14" s="108">
        <v>0</v>
      </c>
      <c r="CO14" s="108">
        <v>0</v>
      </c>
      <c r="CP14" s="108">
        <v>0</v>
      </c>
      <c r="CQ14" s="108">
        <v>0</v>
      </c>
      <c r="CR14" s="108">
        <v>0</v>
      </c>
      <c r="CS14" s="108">
        <v>0</v>
      </c>
      <c r="CT14" s="108">
        <v>0</v>
      </c>
      <c r="CU14" s="108">
        <v>0</v>
      </c>
      <c r="CV14" s="108">
        <v>0</v>
      </c>
      <c r="CW14" s="108">
        <v>0</v>
      </c>
      <c r="CX14" s="108">
        <v>0</v>
      </c>
      <c r="CY14" s="108">
        <v>0</v>
      </c>
      <c r="CZ14" s="108">
        <v>0</v>
      </c>
      <c r="DA14" s="108">
        <v>0</v>
      </c>
      <c r="DB14" s="108">
        <v>0</v>
      </c>
      <c r="DC14" s="108">
        <v>0</v>
      </c>
      <c r="DD14" s="108">
        <v>0</v>
      </c>
      <c r="DE14" s="108">
        <v>0</v>
      </c>
      <c r="DF14" s="108">
        <v>0</v>
      </c>
      <c r="DG14" s="108">
        <v>0</v>
      </c>
      <c r="DH14" s="108">
        <v>0</v>
      </c>
      <c r="DI14" s="108">
        <v>0</v>
      </c>
      <c r="DJ14" s="108">
        <v>0</v>
      </c>
      <c r="DK14" s="108">
        <v>0</v>
      </c>
      <c r="DL14" s="108">
        <v>0</v>
      </c>
      <c r="DM14" s="108">
        <v>0</v>
      </c>
      <c r="DN14" s="108">
        <v>0</v>
      </c>
      <c r="DO14" s="108">
        <v>0</v>
      </c>
      <c r="DP14" s="108">
        <v>0</v>
      </c>
      <c r="DQ14" s="108">
        <v>0</v>
      </c>
      <c r="DR14" s="108">
        <v>0</v>
      </c>
      <c r="DS14" s="108">
        <v>0</v>
      </c>
      <c r="DT14" s="108">
        <v>0</v>
      </c>
      <c r="DU14" s="108">
        <v>0</v>
      </c>
      <c r="DV14" s="108">
        <v>0</v>
      </c>
      <c r="DW14" s="108">
        <v>0</v>
      </c>
      <c r="DX14" s="108">
        <v>0</v>
      </c>
      <c r="DY14" s="108">
        <v>0</v>
      </c>
      <c r="DZ14" s="108">
        <v>0</v>
      </c>
      <c r="EA14" s="108">
        <v>0</v>
      </c>
      <c r="EB14" s="108">
        <v>0</v>
      </c>
      <c r="EC14" s="108">
        <v>0</v>
      </c>
      <c r="ED14" s="108">
        <v>0</v>
      </c>
      <c r="EE14" s="108">
        <v>0</v>
      </c>
      <c r="EF14" s="108">
        <v>0</v>
      </c>
      <c r="EG14" s="108">
        <v>0</v>
      </c>
      <c r="EH14" s="108">
        <v>0</v>
      </c>
      <c r="EI14" s="108">
        <v>0</v>
      </c>
      <c r="EJ14" s="108">
        <v>0</v>
      </c>
      <c r="EK14" s="108">
        <v>0</v>
      </c>
      <c r="EL14" s="108">
        <v>0</v>
      </c>
      <c r="EM14" s="108">
        <v>0</v>
      </c>
      <c r="EN14" s="108">
        <v>0</v>
      </c>
      <c r="EO14" s="108">
        <v>0</v>
      </c>
      <c r="EP14" s="108">
        <v>0</v>
      </c>
      <c r="EQ14" s="108">
        <v>0</v>
      </c>
      <c r="ER14" s="108">
        <v>0</v>
      </c>
      <c r="ES14" s="108">
        <v>0</v>
      </c>
      <c r="ET14" s="108">
        <v>0</v>
      </c>
      <c r="EU14" s="108">
        <v>0</v>
      </c>
      <c r="EV14" s="108">
        <v>0</v>
      </c>
      <c r="EW14" s="108">
        <v>0</v>
      </c>
      <c r="EX14" s="108">
        <v>0</v>
      </c>
      <c r="EY14" s="108">
        <v>0</v>
      </c>
      <c r="EZ14" s="108">
        <v>0</v>
      </c>
      <c r="FA14" s="108">
        <v>0</v>
      </c>
      <c r="FB14" s="108">
        <v>0</v>
      </c>
      <c r="FC14" s="108">
        <v>0</v>
      </c>
      <c r="FD14" s="108">
        <v>0</v>
      </c>
      <c r="FE14" s="108">
        <v>0</v>
      </c>
      <c r="FF14" s="108">
        <v>0</v>
      </c>
      <c r="FG14" s="108">
        <v>0</v>
      </c>
      <c r="FH14" s="108">
        <v>0</v>
      </c>
      <c r="FI14" s="108">
        <v>0</v>
      </c>
      <c r="FJ14" s="108">
        <v>0</v>
      </c>
      <c r="FK14" s="108">
        <v>0</v>
      </c>
      <c r="FL14" s="108">
        <v>0</v>
      </c>
      <c r="FM14" s="108">
        <v>0</v>
      </c>
      <c r="FN14" s="108">
        <v>0</v>
      </c>
      <c r="FO14" s="108">
        <v>0</v>
      </c>
      <c r="FP14" s="108">
        <v>0</v>
      </c>
      <c r="FQ14" s="108">
        <v>0</v>
      </c>
      <c r="FR14" s="108">
        <v>0</v>
      </c>
      <c r="FS14" s="108">
        <v>0</v>
      </c>
      <c r="FT14" s="108">
        <v>0</v>
      </c>
      <c r="FU14" s="108">
        <v>0</v>
      </c>
      <c r="FV14" s="108">
        <v>0</v>
      </c>
      <c r="FW14" s="108">
        <v>0</v>
      </c>
      <c r="FX14" s="108">
        <v>0</v>
      </c>
      <c r="FY14" s="108">
        <v>0</v>
      </c>
      <c r="FZ14" s="108">
        <v>0</v>
      </c>
      <c r="GA14" s="108">
        <v>0</v>
      </c>
      <c r="GB14" s="108">
        <v>0</v>
      </c>
      <c r="GC14" s="108">
        <v>0</v>
      </c>
      <c r="GD14" s="108">
        <v>0</v>
      </c>
      <c r="GE14" s="108">
        <v>0</v>
      </c>
      <c r="GF14" s="108">
        <v>0</v>
      </c>
      <c r="GG14" s="108">
        <v>0</v>
      </c>
      <c r="GH14" s="108">
        <v>0</v>
      </c>
      <c r="GI14" s="108">
        <v>0</v>
      </c>
      <c r="GJ14" s="108">
        <v>0</v>
      </c>
      <c r="GK14" s="108">
        <v>0</v>
      </c>
      <c r="GL14" s="108">
        <v>0</v>
      </c>
      <c r="GM14" s="108">
        <v>0</v>
      </c>
      <c r="GN14" s="108">
        <v>0</v>
      </c>
      <c r="GO14" s="108">
        <v>0</v>
      </c>
      <c r="GP14" s="108">
        <v>0</v>
      </c>
      <c r="GQ14" s="108">
        <v>0</v>
      </c>
      <c r="GR14" s="108">
        <v>0</v>
      </c>
      <c r="GS14" s="108">
        <v>0</v>
      </c>
      <c r="GT14" s="108">
        <v>0</v>
      </c>
      <c r="GU14" s="108">
        <v>0</v>
      </c>
      <c r="GV14" s="108">
        <v>0</v>
      </c>
      <c r="GW14" s="108">
        <v>0</v>
      </c>
      <c r="GX14" s="108">
        <v>0</v>
      </c>
      <c r="GY14" s="108">
        <v>0</v>
      </c>
      <c r="GZ14" s="108">
        <v>0</v>
      </c>
      <c r="HA14" s="108">
        <v>0</v>
      </c>
      <c r="HB14" s="108">
        <v>0</v>
      </c>
      <c r="HC14" s="108">
        <v>0</v>
      </c>
      <c r="HD14" s="108">
        <v>0</v>
      </c>
      <c r="HE14" s="108">
        <v>0</v>
      </c>
      <c r="HF14" s="108">
        <v>0</v>
      </c>
      <c r="HG14" s="108">
        <v>0</v>
      </c>
      <c r="HH14" s="108">
        <v>0</v>
      </c>
      <c r="HI14" s="108">
        <v>0</v>
      </c>
    </row>
    <row r="15" spans="1:217" x14ac:dyDescent="0.2">
      <c r="A15" s="30" t="s">
        <v>66</v>
      </c>
      <c r="B15" s="80">
        <v>0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0</v>
      </c>
      <c r="P15" s="80">
        <v>0</v>
      </c>
      <c r="Q15" s="80">
        <v>0</v>
      </c>
      <c r="R15" s="80" t="e">
        <f t="shared" ref="R15:CC15" si="22">CMM_2</f>
        <v>#NAME?</v>
      </c>
      <c r="S15" s="80" t="e">
        <f t="shared" si="22"/>
        <v>#NAME?</v>
      </c>
      <c r="T15" s="80" t="e">
        <f t="shared" si="22"/>
        <v>#NAME?</v>
      </c>
      <c r="U15" s="80" t="e">
        <f t="shared" si="22"/>
        <v>#NAME?</v>
      </c>
      <c r="V15" s="80" t="e">
        <f t="shared" si="22"/>
        <v>#NAME?</v>
      </c>
      <c r="W15" s="80" t="e">
        <f t="shared" si="22"/>
        <v>#NAME?</v>
      </c>
      <c r="X15" s="80" t="e">
        <f t="shared" si="22"/>
        <v>#NAME?</v>
      </c>
      <c r="Y15" s="80" t="e">
        <f t="shared" si="22"/>
        <v>#NAME?</v>
      </c>
      <c r="Z15" s="80" t="e">
        <f t="shared" si="22"/>
        <v>#NAME?</v>
      </c>
      <c r="AA15" s="80" t="e">
        <f t="shared" si="22"/>
        <v>#NAME?</v>
      </c>
      <c r="AB15" s="80" t="e">
        <f t="shared" si="22"/>
        <v>#NAME?</v>
      </c>
      <c r="AC15" s="80" t="e">
        <f t="shared" si="22"/>
        <v>#NAME?</v>
      </c>
      <c r="AD15" s="80" t="e">
        <f t="shared" si="22"/>
        <v>#NAME?</v>
      </c>
      <c r="AE15" s="80" t="e">
        <f t="shared" si="22"/>
        <v>#NAME?</v>
      </c>
      <c r="AF15" s="80" t="e">
        <f t="shared" si="22"/>
        <v>#NAME?</v>
      </c>
      <c r="AG15" s="80" t="e">
        <f t="shared" si="22"/>
        <v>#NAME?</v>
      </c>
      <c r="AH15" s="80" t="e">
        <f t="shared" si="22"/>
        <v>#NAME?</v>
      </c>
      <c r="AI15" s="80" t="e">
        <f t="shared" si="22"/>
        <v>#NAME?</v>
      </c>
      <c r="AJ15" s="80" t="e">
        <f t="shared" si="22"/>
        <v>#NAME?</v>
      </c>
      <c r="AK15" s="80" t="e">
        <f t="shared" si="22"/>
        <v>#NAME?</v>
      </c>
      <c r="AL15" s="80" t="e">
        <f t="shared" si="22"/>
        <v>#NAME?</v>
      </c>
      <c r="AM15" s="80" t="e">
        <f t="shared" si="22"/>
        <v>#NAME?</v>
      </c>
      <c r="AN15" s="80" t="e">
        <f t="shared" si="22"/>
        <v>#NAME?</v>
      </c>
      <c r="AO15" s="80" t="e">
        <f t="shared" si="22"/>
        <v>#NAME?</v>
      </c>
      <c r="AP15" s="80" t="e">
        <f t="shared" si="22"/>
        <v>#NAME?</v>
      </c>
      <c r="AQ15" s="80" t="e">
        <f t="shared" si="22"/>
        <v>#NAME?</v>
      </c>
      <c r="AR15" s="80" t="e">
        <f t="shared" si="22"/>
        <v>#NAME?</v>
      </c>
      <c r="AS15" s="80" t="e">
        <f t="shared" si="22"/>
        <v>#NAME?</v>
      </c>
      <c r="AT15" s="80" t="e">
        <f t="shared" si="22"/>
        <v>#NAME?</v>
      </c>
      <c r="AU15" s="80" t="e">
        <f t="shared" si="22"/>
        <v>#NAME?</v>
      </c>
      <c r="AV15" s="80" t="e">
        <f t="shared" si="22"/>
        <v>#NAME?</v>
      </c>
      <c r="AW15" s="80" t="e">
        <f t="shared" si="22"/>
        <v>#NAME?</v>
      </c>
      <c r="AX15" s="80" t="e">
        <f t="shared" si="22"/>
        <v>#NAME?</v>
      </c>
      <c r="AY15" s="80" t="e">
        <f t="shared" si="22"/>
        <v>#NAME?</v>
      </c>
      <c r="AZ15" s="80" t="e">
        <f t="shared" si="22"/>
        <v>#NAME?</v>
      </c>
      <c r="BA15" s="80" t="e">
        <f t="shared" si="22"/>
        <v>#NAME?</v>
      </c>
      <c r="BB15" s="80" t="e">
        <f t="shared" si="22"/>
        <v>#NAME?</v>
      </c>
      <c r="BC15" s="80" t="e">
        <f t="shared" si="22"/>
        <v>#NAME?</v>
      </c>
      <c r="BD15" s="80" t="e">
        <f t="shared" si="22"/>
        <v>#NAME?</v>
      </c>
      <c r="BE15" s="80" t="e">
        <f t="shared" si="22"/>
        <v>#NAME?</v>
      </c>
      <c r="BF15" s="80" t="e">
        <f t="shared" si="22"/>
        <v>#NAME?</v>
      </c>
      <c r="BG15" s="80" t="e">
        <f t="shared" si="22"/>
        <v>#NAME?</v>
      </c>
      <c r="BH15" s="80" t="e">
        <f t="shared" si="22"/>
        <v>#NAME?</v>
      </c>
      <c r="BI15" s="80" t="e">
        <f t="shared" si="22"/>
        <v>#NAME?</v>
      </c>
      <c r="BJ15" s="80" t="e">
        <f t="shared" si="22"/>
        <v>#NAME?</v>
      </c>
      <c r="BK15" s="80" t="e">
        <f t="shared" si="22"/>
        <v>#NAME?</v>
      </c>
      <c r="BL15" s="80" t="e">
        <f t="shared" si="22"/>
        <v>#NAME?</v>
      </c>
      <c r="BM15" s="80" t="e">
        <f t="shared" si="22"/>
        <v>#NAME?</v>
      </c>
      <c r="BN15" s="80" t="e">
        <f t="shared" si="22"/>
        <v>#NAME?</v>
      </c>
      <c r="BO15" s="80" t="e">
        <f t="shared" si="22"/>
        <v>#NAME?</v>
      </c>
      <c r="BP15" s="80" t="e">
        <f t="shared" si="22"/>
        <v>#NAME?</v>
      </c>
      <c r="BQ15" s="80" t="e">
        <f t="shared" si="22"/>
        <v>#NAME?</v>
      </c>
      <c r="BR15" s="80" t="e">
        <f t="shared" si="22"/>
        <v>#NAME?</v>
      </c>
      <c r="BS15" s="80" t="e">
        <f t="shared" si="22"/>
        <v>#NAME?</v>
      </c>
      <c r="BT15" s="80" t="e">
        <f t="shared" si="22"/>
        <v>#NAME?</v>
      </c>
      <c r="BU15" s="80" t="e">
        <f t="shared" si="22"/>
        <v>#NAME?</v>
      </c>
      <c r="BV15" s="80" t="e">
        <f t="shared" si="22"/>
        <v>#NAME?</v>
      </c>
      <c r="BW15" s="80" t="e">
        <f t="shared" si="22"/>
        <v>#NAME?</v>
      </c>
      <c r="BX15" s="80" t="e">
        <f t="shared" si="22"/>
        <v>#NAME?</v>
      </c>
      <c r="BY15" s="80" t="e">
        <f t="shared" si="22"/>
        <v>#NAME?</v>
      </c>
      <c r="BZ15" s="80" t="e">
        <f t="shared" si="22"/>
        <v>#NAME?</v>
      </c>
      <c r="CA15" s="80" t="e">
        <f t="shared" si="22"/>
        <v>#NAME?</v>
      </c>
      <c r="CB15" s="80" t="e">
        <f t="shared" si="22"/>
        <v>#NAME?</v>
      </c>
      <c r="CC15" s="80" t="e">
        <f t="shared" si="22"/>
        <v>#NAME?</v>
      </c>
      <c r="CD15" s="80" t="e">
        <f t="shared" ref="CD15:EO15" si="23">CMM_2</f>
        <v>#NAME?</v>
      </c>
      <c r="CE15" s="80" t="e">
        <f t="shared" si="23"/>
        <v>#NAME?</v>
      </c>
      <c r="CF15" s="80" t="e">
        <f t="shared" si="23"/>
        <v>#NAME?</v>
      </c>
      <c r="CG15" s="80" t="e">
        <f t="shared" si="23"/>
        <v>#NAME?</v>
      </c>
      <c r="CH15" s="80" t="e">
        <f t="shared" si="23"/>
        <v>#NAME?</v>
      </c>
      <c r="CI15" s="80" t="e">
        <f t="shared" si="23"/>
        <v>#NAME?</v>
      </c>
      <c r="CJ15" s="80" t="e">
        <f t="shared" si="23"/>
        <v>#NAME?</v>
      </c>
      <c r="CK15" s="80" t="e">
        <f t="shared" si="23"/>
        <v>#NAME?</v>
      </c>
      <c r="CL15" s="80" t="e">
        <f t="shared" si="23"/>
        <v>#NAME?</v>
      </c>
      <c r="CM15" s="80" t="e">
        <f t="shared" si="23"/>
        <v>#NAME?</v>
      </c>
      <c r="CN15" s="80" t="e">
        <f t="shared" si="23"/>
        <v>#NAME?</v>
      </c>
      <c r="CO15" s="80" t="e">
        <f t="shared" si="23"/>
        <v>#NAME?</v>
      </c>
      <c r="CP15" s="80" t="e">
        <f t="shared" si="23"/>
        <v>#NAME?</v>
      </c>
      <c r="CQ15" s="80" t="e">
        <f t="shared" si="23"/>
        <v>#NAME?</v>
      </c>
      <c r="CR15" s="80" t="e">
        <f t="shared" si="23"/>
        <v>#NAME?</v>
      </c>
      <c r="CS15" s="80" t="e">
        <f t="shared" si="23"/>
        <v>#NAME?</v>
      </c>
      <c r="CT15" s="80" t="e">
        <f t="shared" si="23"/>
        <v>#NAME?</v>
      </c>
      <c r="CU15" s="80" t="e">
        <f t="shared" si="23"/>
        <v>#NAME?</v>
      </c>
      <c r="CV15" s="80" t="e">
        <f t="shared" si="23"/>
        <v>#NAME?</v>
      </c>
      <c r="CW15" s="80" t="e">
        <f t="shared" si="23"/>
        <v>#NAME?</v>
      </c>
      <c r="CX15" s="80" t="e">
        <f t="shared" si="23"/>
        <v>#NAME?</v>
      </c>
      <c r="CY15" s="80" t="e">
        <f t="shared" si="23"/>
        <v>#NAME?</v>
      </c>
      <c r="CZ15" s="80" t="e">
        <f t="shared" si="23"/>
        <v>#NAME?</v>
      </c>
      <c r="DA15" s="80" t="e">
        <f t="shared" si="23"/>
        <v>#NAME?</v>
      </c>
      <c r="DB15" s="80" t="e">
        <f t="shared" si="23"/>
        <v>#NAME?</v>
      </c>
      <c r="DC15" s="80" t="e">
        <f t="shared" si="23"/>
        <v>#NAME?</v>
      </c>
      <c r="DD15" s="80" t="e">
        <f t="shared" si="23"/>
        <v>#NAME?</v>
      </c>
      <c r="DE15" s="80" t="e">
        <f t="shared" si="23"/>
        <v>#NAME?</v>
      </c>
      <c r="DF15" s="80" t="e">
        <f t="shared" si="23"/>
        <v>#NAME?</v>
      </c>
      <c r="DG15" s="80" t="e">
        <f t="shared" si="23"/>
        <v>#NAME?</v>
      </c>
      <c r="DH15" s="80" t="e">
        <f t="shared" si="23"/>
        <v>#NAME?</v>
      </c>
      <c r="DI15" s="80" t="e">
        <f t="shared" si="23"/>
        <v>#NAME?</v>
      </c>
      <c r="DJ15" s="80" t="e">
        <f t="shared" si="23"/>
        <v>#NAME?</v>
      </c>
      <c r="DK15" s="80" t="e">
        <f t="shared" si="23"/>
        <v>#NAME?</v>
      </c>
      <c r="DL15" s="80" t="e">
        <f t="shared" si="23"/>
        <v>#NAME?</v>
      </c>
      <c r="DM15" s="80" t="e">
        <f t="shared" si="23"/>
        <v>#NAME?</v>
      </c>
      <c r="DN15" s="80" t="e">
        <f t="shared" si="23"/>
        <v>#NAME?</v>
      </c>
      <c r="DO15" s="80" t="e">
        <f t="shared" si="23"/>
        <v>#NAME?</v>
      </c>
      <c r="DP15" s="80" t="e">
        <f t="shared" si="23"/>
        <v>#NAME?</v>
      </c>
      <c r="DQ15" s="80" t="e">
        <f t="shared" si="23"/>
        <v>#NAME?</v>
      </c>
      <c r="DR15" s="80" t="e">
        <f t="shared" si="23"/>
        <v>#NAME?</v>
      </c>
      <c r="DS15" s="80" t="e">
        <f t="shared" si="23"/>
        <v>#NAME?</v>
      </c>
      <c r="DT15" s="80" t="e">
        <f t="shared" si="23"/>
        <v>#NAME?</v>
      </c>
      <c r="DU15" s="80" t="e">
        <f t="shared" si="23"/>
        <v>#NAME?</v>
      </c>
      <c r="DV15" s="80" t="e">
        <f t="shared" si="23"/>
        <v>#NAME?</v>
      </c>
      <c r="DW15" s="80" t="e">
        <f t="shared" si="23"/>
        <v>#NAME?</v>
      </c>
      <c r="DX15" s="80" t="e">
        <f t="shared" si="23"/>
        <v>#NAME?</v>
      </c>
      <c r="DY15" s="80" t="e">
        <f t="shared" si="23"/>
        <v>#NAME?</v>
      </c>
      <c r="DZ15" s="80" t="e">
        <f t="shared" si="23"/>
        <v>#NAME?</v>
      </c>
      <c r="EA15" s="80" t="e">
        <f t="shared" si="23"/>
        <v>#NAME?</v>
      </c>
      <c r="EB15" s="80" t="e">
        <f t="shared" si="23"/>
        <v>#NAME?</v>
      </c>
      <c r="EC15" s="80" t="e">
        <f t="shared" si="23"/>
        <v>#NAME?</v>
      </c>
      <c r="ED15" s="80" t="e">
        <f t="shared" si="23"/>
        <v>#NAME?</v>
      </c>
      <c r="EE15" s="80" t="e">
        <f t="shared" si="23"/>
        <v>#NAME?</v>
      </c>
      <c r="EF15" s="80" t="e">
        <f t="shared" si="23"/>
        <v>#NAME?</v>
      </c>
      <c r="EG15" s="80" t="e">
        <f t="shared" si="23"/>
        <v>#NAME?</v>
      </c>
      <c r="EH15" s="80" t="e">
        <f t="shared" si="23"/>
        <v>#NAME?</v>
      </c>
      <c r="EI15" s="80" t="e">
        <f t="shared" si="23"/>
        <v>#NAME?</v>
      </c>
      <c r="EJ15" s="80" t="e">
        <f t="shared" si="23"/>
        <v>#NAME?</v>
      </c>
      <c r="EK15" s="80" t="e">
        <f t="shared" si="23"/>
        <v>#NAME?</v>
      </c>
      <c r="EL15" s="80" t="e">
        <f t="shared" si="23"/>
        <v>#NAME?</v>
      </c>
      <c r="EM15" s="80" t="e">
        <f t="shared" si="23"/>
        <v>#NAME?</v>
      </c>
      <c r="EN15" s="80" t="e">
        <f t="shared" si="23"/>
        <v>#NAME?</v>
      </c>
      <c r="EO15" s="80" t="e">
        <f t="shared" si="23"/>
        <v>#NAME?</v>
      </c>
      <c r="EP15" s="80" t="e">
        <f t="shared" ref="EP15:HA15" si="24">CMM_2</f>
        <v>#NAME?</v>
      </c>
      <c r="EQ15" s="80" t="e">
        <f t="shared" si="24"/>
        <v>#NAME?</v>
      </c>
      <c r="ER15" s="80" t="e">
        <f t="shared" si="24"/>
        <v>#NAME?</v>
      </c>
      <c r="ES15" s="80" t="e">
        <f t="shared" si="24"/>
        <v>#NAME?</v>
      </c>
      <c r="ET15" s="80" t="e">
        <f t="shared" si="24"/>
        <v>#NAME?</v>
      </c>
      <c r="EU15" s="80" t="e">
        <f t="shared" si="24"/>
        <v>#NAME?</v>
      </c>
      <c r="EV15" s="80" t="e">
        <f t="shared" si="24"/>
        <v>#NAME?</v>
      </c>
      <c r="EW15" s="80" t="e">
        <f t="shared" si="24"/>
        <v>#NAME?</v>
      </c>
      <c r="EX15" s="80" t="e">
        <f t="shared" si="24"/>
        <v>#NAME?</v>
      </c>
      <c r="EY15" s="80" t="e">
        <f t="shared" si="24"/>
        <v>#NAME?</v>
      </c>
      <c r="EZ15" s="80" t="e">
        <f t="shared" si="24"/>
        <v>#NAME?</v>
      </c>
      <c r="FA15" s="80" t="e">
        <f t="shared" si="24"/>
        <v>#NAME?</v>
      </c>
      <c r="FB15" s="80" t="e">
        <f t="shared" si="24"/>
        <v>#NAME?</v>
      </c>
      <c r="FC15" s="80" t="e">
        <f t="shared" si="24"/>
        <v>#NAME?</v>
      </c>
      <c r="FD15" s="80" t="e">
        <f t="shared" si="24"/>
        <v>#NAME?</v>
      </c>
      <c r="FE15" s="80" t="e">
        <f t="shared" si="24"/>
        <v>#NAME?</v>
      </c>
      <c r="FF15" s="80" t="e">
        <f t="shared" si="24"/>
        <v>#NAME?</v>
      </c>
      <c r="FG15" s="80" t="e">
        <f t="shared" si="24"/>
        <v>#NAME?</v>
      </c>
      <c r="FH15" s="80" t="e">
        <f t="shared" si="24"/>
        <v>#NAME?</v>
      </c>
      <c r="FI15" s="80" t="e">
        <f t="shared" si="24"/>
        <v>#NAME?</v>
      </c>
      <c r="FJ15" s="80" t="e">
        <f t="shared" si="24"/>
        <v>#NAME?</v>
      </c>
      <c r="FK15" s="80" t="e">
        <f t="shared" si="24"/>
        <v>#NAME?</v>
      </c>
      <c r="FL15" s="80" t="e">
        <f t="shared" si="24"/>
        <v>#NAME?</v>
      </c>
      <c r="FM15" s="80" t="e">
        <f t="shared" si="24"/>
        <v>#NAME?</v>
      </c>
      <c r="FN15" s="80" t="e">
        <f t="shared" si="24"/>
        <v>#NAME?</v>
      </c>
      <c r="FO15" s="80" t="e">
        <f t="shared" si="24"/>
        <v>#NAME?</v>
      </c>
      <c r="FP15" s="80" t="e">
        <f t="shared" si="24"/>
        <v>#NAME?</v>
      </c>
      <c r="FQ15" s="80" t="e">
        <f t="shared" si="24"/>
        <v>#NAME?</v>
      </c>
      <c r="FR15" s="80" t="e">
        <f t="shared" si="24"/>
        <v>#NAME?</v>
      </c>
      <c r="FS15" s="80" t="e">
        <f t="shared" si="24"/>
        <v>#NAME?</v>
      </c>
      <c r="FT15" s="80" t="e">
        <f t="shared" si="24"/>
        <v>#NAME?</v>
      </c>
      <c r="FU15" s="80" t="e">
        <f t="shared" si="24"/>
        <v>#NAME?</v>
      </c>
      <c r="FV15" s="80" t="e">
        <f t="shared" si="24"/>
        <v>#NAME?</v>
      </c>
      <c r="FW15" s="80" t="e">
        <f t="shared" si="24"/>
        <v>#NAME?</v>
      </c>
      <c r="FX15" s="80" t="e">
        <f t="shared" si="24"/>
        <v>#NAME?</v>
      </c>
      <c r="FY15" s="80" t="e">
        <f t="shared" si="24"/>
        <v>#NAME?</v>
      </c>
      <c r="FZ15" s="80" t="e">
        <f t="shared" si="24"/>
        <v>#NAME?</v>
      </c>
      <c r="GA15" s="80" t="e">
        <f t="shared" si="24"/>
        <v>#NAME?</v>
      </c>
      <c r="GB15" s="80" t="e">
        <f t="shared" si="24"/>
        <v>#NAME?</v>
      </c>
      <c r="GC15" s="80" t="e">
        <f t="shared" si="24"/>
        <v>#NAME?</v>
      </c>
      <c r="GD15" s="80" t="e">
        <f t="shared" si="24"/>
        <v>#NAME?</v>
      </c>
      <c r="GE15" s="80" t="e">
        <f t="shared" si="24"/>
        <v>#NAME?</v>
      </c>
      <c r="GF15" s="80" t="e">
        <f t="shared" si="24"/>
        <v>#NAME?</v>
      </c>
      <c r="GG15" s="80" t="e">
        <f t="shared" si="24"/>
        <v>#NAME?</v>
      </c>
      <c r="GH15" s="80" t="e">
        <f t="shared" si="24"/>
        <v>#NAME?</v>
      </c>
      <c r="GI15" s="80" t="e">
        <f t="shared" si="24"/>
        <v>#NAME?</v>
      </c>
      <c r="GJ15" s="80" t="e">
        <f t="shared" si="24"/>
        <v>#NAME?</v>
      </c>
      <c r="GK15" s="80" t="e">
        <f t="shared" si="24"/>
        <v>#NAME?</v>
      </c>
      <c r="GL15" s="80" t="e">
        <f t="shared" si="24"/>
        <v>#NAME?</v>
      </c>
      <c r="GM15" s="80" t="e">
        <f t="shared" si="24"/>
        <v>#NAME?</v>
      </c>
      <c r="GN15" s="80" t="e">
        <f t="shared" si="24"/>
        <v>#NAME?</v>
      </c>
      <c r="GO15" s="80" t="e">
        <f t="shared" si="24"/>
        <v>#NAME?</v>
      </c>
      <c r="GP15" s="80" t="e">
        <f t="shared" si="24"/>
        <v>#NAME?</v>
      </c>
      <c r="GQ15" s="80" t="e">
        <f t="shared" si="24"/>
        <v>#NAME?</v>
      </c>
      <c r="GR15" s="80" t="e">
        <f t="shared" si="24"/>
        <v>#NAME?</v>
      </c>
      <c r="GS15" s="80" t="e">
        <f t="shared" si="24"/>
        <v>#NAME?</v>
      </c>
      <c r="GT15" s="80" t="e">
        <f t="shared" si="24"/>
        <v>#NAME?</v>
      </c>
      <c r="GU15" s="80" t="e">
        <f t="shared" si="24"/>
        <v>#NAME?</v>
      </c>
      <c r="GV15" s="80" t="e">
        <f t="shared" si="24"/>
        <v>#NAME?</v>
      </c>
      <c r="GW15" s="80" t="e">
        <f t="shared" si="24"/>
        <v>#NAME?</v>
      </c>
      <c r="GX15" s="80" t="e">
        <f t="shared" si="24"/>
        <v>#NAME?</v>
      </c>
      <c r="GY15" s="80" t="e">
        <f t="shared" si="24"/>
        <v>#NAME?</v>
      </c>
      <c r="GZ15" s="80" t="e">
        <f t="shared" si="24"/>
        <v>#NAME?</v>
      </c>
      <c r="HA15" s="80" t="e">
        <f t="shared" si="24"/>
        <v>#NAME?</v>
      </c>
      <c r="HB15" s="80" t="e">
        <f t="shared" ref="HB15:HI15" si="25">CMM_2</f>
        <v>#NAME?</v>
      </c>
      <c r="HC15" s="80" t="e">
        <f t="shared" si="25"/>
        <v>#NAME?</v>
      </c>
      <c r="HD15" s="80" t="e">
        <f t="shared" si="25"/>
        <v>#NAME?</v>
      </c>
      <c r="HE15" s="80" t="e">
        <f t="shared" si="25"/>
        <v>#NAME?</v>
      </c>
      <c r="HF15" s="80" t="e">
        <f t="shared" si="25"/>
        <v>#NAME?</v>
      </c>
      <c r="HG15" s="80" t="e">
        <f t="shared" si="25"/>
        <v>#NAME?</v>
      </c>
      <c r="HH15" s="80" t="e">
        <f t="shared" si="25"/>
        <v>#NAME?</v>
      </c>
      <c r="HI15" s="80" t="e">
        <f t="shared" si="25"/>
        <v>#NAME?</v>
      </c>
    </row>
    <row r="16" spans="1:217" s="109" customFormat="1" x14ac:dyDescent="0.2">
      <c r="A16" s="107" t="s">
        <v>67</v>
      </c>
      <c r="B16" s="108">
        <v>0</v>
      </c>
      <c r="C16" s="108">
        <v>0</v>
      </c>
      <c r="D16" s="108">
        <v>0</v>
      </c>
      <c r="E16" s="108">
        <v>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  <c r="L16" s="108">
        <v>0</v>
      </c>
      <c r="M16" s="108">
        <v>0</v>
      </c>
      <c r="N16" s="108">
        <v>0</v>
      </c>
      <c r="O16" s="108">
        <v>0</v>
      </c>
      <c r="P16" s="108">
        <v>0</v>
      </c>
      <c r="Q16" s="108">
        <v>0</v>
      </c>
      <c r="R16" s="108">
        <v>0</v>
      </c>
      <c r="S16" s="108">
        <v>0</v>
      </c>
      <c r="T16" s="108">
        <v>0</v>
      </c>
      <c r="U16" s="108">
        <v>0</v>
      </c>
      <c r="V16" s="108">
        <v>0</v>
      </c>
      <c r="W16" s="108">
        <v>0</v>
      </c>
      <c r="X16" s="108">
        <v>0</v>
      </c>
      <c r="Y16" s="108">
        <v>0</v>
      </c>
      <c r="Z16" s="108">
        <v>0</v>
      </c>
      <c r="AA16" s="108">
        <v>0</v>
      </c>
      <c r="AB16" s="108">
        <v>0</v>
      </c>
      <c r="AC16" s="108">
        <v>0</v>
      </c>
      <c r="AD16" s="108">
        <v>0</v>
      </c>
      <c r="AE16" s="108">
        <v>0</v>
      </c>
      <c r="AF16" s="108">
        <v>0</v>
      </c>
      <c r="AG16" s="108">
        <v>0</v>
      </c>
      <c r="AH16" s="108">
        <v>0</v>
      </c>
      <c r="AI16" s="108">
        <v>0</v>
      </c>
      <c r="AJ16" s="108">
        <v>0</v>
      </c>
      <c r="AK16" s="108">
        <v>0</v>
      </c>
      <c r="AL16" s="108">
        <v>0</v>
      </c>
      <c r="AM16" s="108">
        <v>0</v>
      </c>
      <c r="AN16" s="108">
        <v>0</v>
      </c>
      <c r="AO16" s="108">
        <v>0</v>
      </c>
      <c r="AP16" s="108">
        <v>0</v>
      </c>
      <c r="AQ16" s="108">
        <v>0</v>
      </c>
      <c r="AR16" s="108">
        <v>0</v>
      </c>
      <c r="AS16" s="108">
        <v>0</v>
      </c>
      <c r="AT16" s="108">
        <v>0</v>
      </c>
      <c r="AU16" s="108">
        <v>0</v>
      </c>
      <c r="AV16" s="108">
        <v>0</v>
      </c>
      <c r="AW16" s="108">
        <v>0</v>
      </c>
      <c r="AX16" s="108">
        <v>0</v>
      </c>
      <c r="AY16" s="108">
        <v>0</v>
      </c>
      <c r="AZ16" s="108">
        <v>0</v>
      </c>
      <c r="BA16" s="108">
        <v>0</v>
      </c>
      <c r="BB16" s="108">
        <v>0</v>
      </c>
      <c r="BC16" s="108">
        <v>0</v>
      </c>
      <c r="BD16" s="108">
        <v>0</v>
      </c>
      <c r="BE16" s="108">
        <v>0</v>
      </c>
      <c r="BF16" s="108">
        <v>0</v>
      </c>
      <c r="BG16" s="108">
        <v>0</v>
      </c>
      <c r="BH16" s="108">
        <v>0</v>
      </c>
      <c r="BI16" s="108">
        <v>0</v>
      </c>
      <c r="BJ16" s="108">
        <v>0</v>
      </c>
      <c r="BK16" s="108">
        <v>0</v>
      </c>
      <c r="BL16" s="108">
        <v>0</v>
      </c>
      <c r="BM16" s="108">
        <v>0</v>
      </c>
      <c r="BN16" s="108">
        <v>0</v>
      </c>
      <c r="BO16" s="108">
        <v>0</v>
      </c>
      <c r="BP16" s="108">
        <v>0</v>
      </c>
      <c r="BQ16" s="108">
        <v>0</v>
      </c>
      <c r="BR16" s="108">
        <v>0</v>
      </c>
      <c r="BS16" s="108">
        <v>0</v>
      </c>
      <c r="BT16" s="108">
        <v>0</v>
      </c>
      <c r="BU16" s="108">
        <v>0</v>
      </c>
      <c r="BV16" s="108">
        <v>0</v>
      </c>
      <c r="BW16" s="108">
        <v>0</v>
      </c>
      <c r="BX16" s="108">
        <v>0</v>
      </c>
      <c r="BY16" s="108">
        <v>0</v>
      </c>
      <c r="BZ16" s="108">
        <v>0</v>
      </c>
      <c r="CA16" s="108">
        <v>0</v>
      </c>
      <c r="CB16" s="108">
        <v>0</v>
      </c>
      <c r="CC16" s="108">
        <v>0</v>
      </c>
      <c r="CD16" s="108">
        <v>0</v>
      </c>
      <c r="CE16" s="108">
        <v>0</v>
      </c>
      <c r="CF16" s="108">
        <v>0</v>
      </c>
      <c r="CG16" s="108">
        <v>0</v>
      </c>
      <c r="CH16" s="108">
        <v>0</v>
      </c>
      <c r="CI16" s="108">
        <v>0</v>
      </c>
      <c r="CJ16" s="108">
        <v>0</v>
      </c>
      <c r="CK16" s="108">
        <v>0</v>
      </c>
      <c r="CL16" s="108">
        <v>0</v>
      </c>
      <c r="CM16" s="108">
        <v>0</v>
      </c>
      <c r="CN16" s="108">
        <v>0</v>
      </c>
      <c r="CO16" s="108">
        <v>0</v>
      </c>
      <c r="CP16" s="108">
        <v>0</v>
      </c>
      <c r="CQ16" s="108">
        <v>0</v>
      </c>
      <c r="CR16" s="108">
        <v>0</v>
      </c>
      <c r="CS16" s="108">
        <v>0</v>
      </c>
      <c r="CT16" s="108">
        <v>0</v>
      </c>
      <c r="CU16" s="108">
        <v>0</v>
      </c>
      <c r="CV16" s="108">
        <v>0</v>
      </c>
      <c r="CW16" s="108">
        <v>0</v>
      </c>
      <c r="CX16" s="108">
        <v>0</v>
      </c>
      <c r="CY16" s="108">
        <v>0</v>
      </c>
      <c r="CZ16" s="108">
        <v>0</v>
      </c>
      <c r="DA16" s="108">
        <v>0</v>
      </c>
      <c r="DB16" s="108">
        <v>0</v>
      </c>
      <c r="DC16" s="108">
        <v>0</v>
      </c>
      <c r="DD16" s="108">
        <v>0</v>
      </c>
      <c r="DE16" s="108">
        <v>0</v>
      </c>
      <c r="DF16" s="108">
        <v>0</v>
      </c>
      <c r="DG16" s="108">
        <v>0</v>
      </c>
      <c r="DH16" s="108">
        <v>0</v>
      </c>
      <c r="DI16" s="108">
        <v>0</v>
      </c>
      <c r="DJ16" s="108">
        <v>0</v>
      </c>
      <c r="DK16" s="108">
        <v>0</v>
      </c>
      <c r="DL16" s="108">
        <v>0</v>
      </c>
      <c r="DM16" s="108">
        <v>0</v>
      </c>
      <c r="DN16" s="108">
        <v>0</v>
      </c>
      <c r="DO16" s="108">
        <v>0</v>
      </c>
      <c r="DP16" s="108">
        <v>0</v>
      </c>
      <c r="DQ16" s="108">
        <v>0</v>
      </c>
      <c r="DR16" s="108">
        <v>0</v>
      </c>
      <c r="DS16" s="108">
        <v>0</v>
      </c>
      <c r="DT16" s="108">
        <v>0</v>
      </c>
      <c r="DU16" s="108">
        <v>0</v>
      </c>
      <c r="DV16" s="108">
        <v>0</v>
      </c>
      <c r="DW16" s="108">
        <v>0</v>
      </c>
      <c r="DX16" s="108">
        <v>0</v>
      </c>
      <c r="DY16" s="108">
        <v>0</v>
      </c>
      <c r="DZ16" s="108">
        <v>0</v>
      </c>
      <c r="EA16" s="108">
        <v>0</v>
      </c>
      <c r="EB16" s="108">
        <v>0</v>
      </c>
      <c r="EC16" s="108">
        <v>0</v>
      </c>
      <c r="ED16" s="108">
        <v>0</v>
      </c>
      <c r="EE16" s="108">
        <v>0</v>
      </c>
      <c r="EF16" s="108">
        <v>0</v>
      </c>
      <c r="EG16" s="108">
        <v>0</v>
      </c>
      <c r="EH16" s="108">
        <v>0</v>
      </c>
      <c r="EI16" s="108">
        <v>0</v>
      </c>
      <c r="EJ16" s="108">
        <v>0</v>
      </c>
      <c r="EK16" s="108">
        <v>0</v>
      </c>
      <c r="EL16" s="108">
        <v>0</v>
      </c>
      <c r="EM16" s="108">
        <v>0</v>
      </c>
      <c r="EN16" s="108">
        <v>0</v>
      </c>
      <c r="EO16" s="108">
        <v>0</v>
      </c>
      <c r="EP16" s="108">
        <v>0</v>
      </c>
      <c r="EQ16" s="108">
        <v>0</v>
      </c>
      <c r="ER16" s="108">
        <v>0</v>
      </c>
      <c r="ES16" s="108">
        <v>0</v>
      </c>
      <c r="ET16" s="108">
        <v>0</v>
      </c>
      <c r="EU16" s="108">
        <v>0</v>
      </c>
      <c r="EV16" s="108">
        <v>0</v>
      </c>
      <c r="EW16" s="108">
        <v>0</v>
      </c>
      <c r="EX16" s="108">
        <v>0</v>
      </c>
      <c r="EY16" s="108">
        <v>0</v>
      </c>
      <c r="EZ16" s="108">
        <v>0</v>
      </c>
      <c r="FA16" s="108">
        <v>0</v>
      </c>
      <c r="FB16" s="108">
        <v>0</v>
      </c>
      <c r="FC16" s="108">
        <v>0</v>
      </c>
      <c r="FD16" s="108">
        <v>0</v>
      </c>
      <c r="FE16" s="108">
        <v>0</v>
      </c>
      <c r="FF16" s="108">
        <v>0</v>
      </c>
      <c r="FG16" s="108">
        <v>0</v>
      </c>
      <c r="FH16" s="108">
        <v>0</v>
      </c>
      <c r="FI16" s="108">
        <v>0</v>
      </c>
      <c r="FJ16" s="108">
        <v>0</v>
      </c>
      <c r="FK16" s="108">
        <v>0</v>
      </c>
      <c r="FL16" s="108">
        <v>0</v>
      </c>
      <c r="FM16" s="108">
        <v>0</v>
      </c>
      <c r="FN16" s="108">
        <v>0</v>
      </c>
      <c r="FO16" s="108">
        <v>0</v>
      </c>
      <c r="FP16" s="108">
        <v>0</v>
      </c>
      <c r="FQ16" s="108">
        <v>0</v>
      </c>
      <c r="FR16" s="108">
        <v>0</v>
      </c>
      <c r="FS16" s="108">
        <v>0</v>
      </c>
      <c r="FT16" s="108">
        <v>0</v>
      </c>
      <c r="FU16" s="108">
        <v>0</v>
      </c>
      <c r="FV16" s="108">
        <v>0</v>
      </c>
      <c r="FW16" s="108">
        <v>0</v>
      </c>
      <c r="FX16" s="108">
        <v>0</v>
      </c>
      <c r="FY16" s="108">
        <v>0</v>
      </c>
      <c r="FZ16" s="108">
        <v>0</v>
      </c>
      <c r="GA16" s="108">
        <v>0</v>
      </c>
      <c r="GB16" s="108">
        <v>0</v>
      </c>
      <c r="GC16" s="108">
        <v>0</v>
      </c>
      <c r="GD16" s="108">
        <v>0</v>
      </c>
      <c r="GE16" s="108">
        <v>0</v>
      </c>
      <c r="GF16" s="108">
        <v>0</v>
      </c>
      <c r="GG16" s="108">
        <v>0</v>
      </c>
      <c r="GH16" s="108">
        <v>0</v>
      </c>
      <c r="GI16" s="108">
        <v>0</v>
      </c>
      <c r="GJ16" s="108">
        <v>0</v>
      </c>
      <c r="GK16" s="108">
        <v>0</v>
      </c>
      <c r="GL16" s="108">
        <v>0</v>
      </c>
      <c r="GM16" s="108">
        <v>0</v>
      </c>
      <c r="GN16" s="108">
        <v>0</v>
      </c>
      <c r="GO16" s="108">
        <v>0</v>
      </c>
      <c r="GP16" s="108">
        <v>0</v>
      </c>
      <c r="GQ16" s="108">
        <v>0</v>
      </c>
      <c r="GR16" s="108">
        <v>0</v>
      </c>
      <c r="GS16" s="108">
        <v>0</v>
      </c>
      <c r="GT16" s="108">
        <v>0</v>
      </c>
      <c r="GU16" s="108">
        <v>0</v>
      </c>
      <c r="GV16" s="108">
        <v>0</v>
      </c>
      <c r="GW16" s="108">
        <v>0</v>
      </c>
      <c r="GX16" s="108">
        <v>0</v>
      </c>
      <c r="GY16" s="108">
        <v>0</v>
      </c>
      <c r="GZ16" s="108">
        <v>0</v>
      </c>
      <c r="HA16" s="108">
        <v>0</v>
      </c>
      <c r="HB16" s="108">
        <v>0</v>
      </c>
      <c r="HC16" s="108">
        <v>0</v>
      </c>
      <c r="HD16" s="108">
        <v>0</v>
      </c>
      <c r="HE16" s="108">
        <v>0</v>
      </c>
      <c r="HF16" s="108">
        <v>0</v>
      </c>
      <c r="HG16" s="108">
        <v>0</v>
      </c>
      <c r="HH16" s="108">
        <v>0</v>
      </c>
      <c r="HI16" s="108">
        <v>0</v>
      </c>
    </row>
    <row r="17" spans="1:217" s="109" customFormat="1" x14ac:dyDescent="0.2">
      <c r="A17" s="107" t="s">
        <v>68</v>
      </c>
      <c r="B17" s="108">
        <v>0</v>
      </c>
      <c r="C17" s="108">
        <v>0</v>
      </c>
      <c r="D17" s="108">
        <v>0</v>
      </c>
      <c r="E17" s="108">
        <v>0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108">
        <v>0</v>
      </c>
      <c r="M17" s="108">
        <v>0</v>
      </c>
      <c r="N17" s="108">
        <v>0</v>
      </c>
      <c r="O17" s="108">
        <v>0</v>
      </c>
      <c r="P17" s="108">
        <v>0</v>
      </c>
      <c r="Q17" s="108">
        <v>0</v>
      </c>
      <c r="R17" s="108">
        <v>0</v>
      </c>
      <c r="S17" s="108">
        <v>0</v>
      </c>
      <c r="T17" s="108">
        <v>0</v>
      </c>
      <c r="U17" s="108">
        <v>0</v>
      </c>
      <c r="V17" s="108">
        <v>0</v>
      </c>
      <c r="W17" s="108">
        <v>0</v>
      </c>
      <c r="X17" s="108">
        <v>0</v>
      </c>
      <c r="Y17" s="108">
        <v>0</v>
      </c>
      <c r="Z17" s="108">
        <v>0</v>
      </c>
      <c r="AA17" s="108">
        <v>0</v>
      </c>
      <c r="AB17" s="108">
        <v>0</v>
      </c>
      <c r="AC17" s="108">
        <v>0</v>
      </c>
      <c r="AD17" s="108">
        <v>0</v>
      </c>
      <c r="AE17" s="108">
        <v>0</v>
      </c>
      <c r="AF17" s="108">
        <v>0</v>
      </c>
      <c r="AG17" s="108">
        <v>0</v>
      </c>
      <c r="AH17" s="108">
        <v>0</v>
      </c>
      <c r="AI17" s="108">
        <v>0</v>
      </c>
      <c r="AJ17" s="108">
        <v>0</v>
      </c>
      <c r="AK17" s="108">
        <v>0</v>
      </c>
      <c r="AL17" s="108">
        <v>0</v>
      </c>
      <c r="AM17" s="108">
        <v>0</v>
      </c>
      <c r="AN17" s="108">
        <v>0</v>
      </c>
      <c r="AO17" s="108">
        <v>0</v>
      </c>
      <c r="AP17" s="108">
        <v>0</v>
      </c>
      <c r="AQ17" s="108">
        <v>0</v>
      </c>
      <c r="AR17" s="108">
        <v>0</v>
      </c>
      <c r="AS17" s="108">
        <v>0</v>
      </c>
      <c r="AT17" s="108">
        <v>0</v>
      </c>
      <c r="AU17" s="108">
        <v>0</v>
      </c>
      <c r="AV17" s="108">
        <v>0</v>
      </c>
      <c r="AW17" s="108">
        <v>0</v>
      </c>
      <c r="AX17" s="108">
        <v>0</v>
      </c>
      <c r="AY17" s="108">
        <v>0</v>
      </c>
      <c r="AZ17" s="108">
        <v>0</v>
      </c>
      <c r="BA17" s="108">
        <v>0</v>
      </c>
      <c r="BB17" s="108">
        <v>0</v>
      </c>
      <c r="BC17" s="108">
        <v>0</v>
      </c>
      <c r="BD17" s="108">
        <v>0</v>
      </c>
      <c r="BE17" s="108">
        <v>0</v>
      </c>
      <c r="BF17" s="108">
        <v>0</v>
      </c>
      <c r="BG17" s="108">
        <v>0</v>
      </c>
      <c r="BH17" s="108">
        <v>0</v>
      </c>
      <c r="BI17" s="108">
        <v>0</v>
      </c>
      <c r="BJ17" s="108">
        <v>0</v>
      </c>
      <c r="BK17" s="108">
        <v>0</v>
      </c>
      <c r="BL17" s="108">
        <v>0</v>
      </c>
      <c r="BM17" s="108">
        <v>0</v>
      </c>
      <c r="BN17" s="108">
        <v>0</v>
      </c>
      <c r="BO17" s="108">
        <v>0</v>
      </c>
      <c r="BP17" s="108">
        <v>0</v>
      </c>
      <c r="BQ17" s="108">
        <v>0</v>
      </c>
      <c r="BR17" s="108">
        <v>0</v>
      </c>
      <c r="BS17" s="108">
        <v>0</v>
      </c>
      <c r="BT17" s="108">
        <v>0</v>
      </c>
      <c r="BU17" s="108">
        <v>0</v>
      </c>
      <c r="BV17" s="108">
        <v>0</v>
      </c>
      <c r="BW17" s="108">
        <v>0</v>
      </c>
      <c r="BX17" s="108">
        <v>0</v>
      </c>
      <c r="BY17" s="108">
        <v>0</v>
      </c>
      <c r="BZ17" s="108">
        <v>0</v>
      </c>
      <c r="CA17" s="108">
        <v>0</v>
      </c>
      <c r="CB17" s="108">
        <v>0</v>
      </c>
      <c r="CC17" s="108">
        <v>0</v>
      </c>
      <c r="CD17" s="108">
        <v>0</v>
      </c>
      <c r="CE17" s="108">
        <v>0</v>
      </c>
      <c r="CF17" s="108">
        <v>0</v>
      </c>
      <c r="CG17" s="108">
        <v>0</v>
      </c>
      <c r="CH17" s="108">
        <v>0</v>
      </c>
      <c r="CI17" s="108">
        <v>0</v>
      </c>
      <c r="CJ17" s="108">
        <v>0</v>
      </c>
      <c r="CK17" s="108">
        <v>0</v>
      </c>
      <c r="CL17" s="108">
        <v>0</v>
      </c>
      <c r="CM17" s="108">
        <v>0</v>
      </c>
      <c r="CN17" s="108">
        <v>0</v>
      </c>
      <c r="CO17" s="108">
        <v>0</v>
      </c>
      <c r="CP17" s="108">
        <v>0</v>
      </c>
      <c r="CQ17" s="108">
        <v>0</v>
      </c>
      <c r="CR17" s="108">
        <v>0</v>
      </c>
      <c r="CS17" s="108">
        <v>0</v>
      </c>
      <c r="CT17" s="108">
        <v>0</v>
      </c>
      <c r="CU17" s="108">
        <v>0</v>
      </c>
      <c r="CV17" s="108">
        <v>0</v>
      </c>
      <c r="CW17" s="108">
        <v>0</v>
      </c>
      <c r="CX17" s="108">
        <v>0</v>
      </c>
      <c r="CY17" s="108">
        <v>0</v>
      </c>
      <c r="CZ17" s="108">
        <v>0</v>
      </c>
      <c r="DA17" s="108">
        <v>0</v>
      </c>
      <c r="DB17" s="108">
        <v>0</v>
      </c>
      <c r="DC17" s="108">
        <v>0</v>
      </c>
      <c r="DD17" s="108">
        <v>0</v>
      </c>
      <c r="DE17" s="108">
        <v>0</v>
      </c>
      <c r="DF17" s="108">
        <v>0</v>
      </c>
      <c r="DG17" s="108">
        <v>0</v>
      </c>
      <c r="DH17" s="108">
        <v>0</v>
      </c>
      <c r="DI17" s="108">
        <v>0</v>
      </c>
      <c r="DJ17" s="108">
        <v>0</v>
      </c>
      <c r="DK17" s="108">
        <v>0</v>
      </c>
      <c r="DL17" s="108">
        <v>0</v>
      </c>
      <c r="DM17" s="108">
        <v>0</v>
      </c>
      <c r="DN17" s="108">
        <v>0</v>
      </c>
      <c r="DO17" s="108">
        <v>0</v>
      </c>
      <c r="DP17" s="108">
        <v>0</v>
      </c>
      <c r="DQ17" s="108">
        <v>0</v>
      </c>
      <c r="DR17" s="108">
        <v>0</v>
      </c>
      <c r="DS17" s="108">
        <v>0</v>
      </c>
      <c r="DT17" s="108">
        <v>0</v>
      </c>
      <c r="DU17" s="108">
        <v>0</v>
      </c>
      <c r="DV17" s="108">
        <v>0</v>
      </c>
      <c r="DW17" s="108">
        <v>0</v>
      </c>
      <c r="DX17" s="108">
        <v>0</v>
      </c>
      <c r="DY17" s="108">
        <v>0</v>
      </c>
      <c r="DZ17" s="108">
        <v>0</v>
      </c>
      <c r="EA17" s="108">
        <v>0</v>
      </c>
      <c r="EB17" s="108">
        <v>0</v>
      </c>
      <c r="EC17" s="108">
        <v>0</v>
      </c>
      <c r="ED17" s="108">
        <v>0</v>
      </c>
      <c r="EE17" s="108">
        <v>0</v>
      </c>
      <c r="EF17" s="108">
        <v>0</v>
      </c>
      <c r="EG17" s="108">
        <v>0</v>
      </c>
      <c r="EH17" s="108">
        <v>0</v>
      </c>
      <c r="EI17" s="108">
        <v>0</v>
      </c>
      <c r="EJ17" s="108">
        <v>0</v>
      </c>
      <c r="EK17" s="108">
        <v>0</v>
      </c>
      <c r="EL17" s="108">
        <v>0</v>
      </c>
      <c r="EM17" s="108">
        <v>0</v>
      </c>
      <c r="EN17" s="108">
        <v>0</v>
      </c>
      <c r="EO17" s="108">
        <v>0</v>
      </c>
      <c r="EP17" s="108">
        <v>0</v>
      </c>
      <c r="EQ17" s="108">
        <v>0</v>
      </c>
      <c r="ER17" s="108">
        <v>0</v>
      </c>
      <c r="ES17" s="108">
        <v>0</v>
      </c>
      <c r="ET17" s="108">
        <v>0</v>
      </c>
      <c r="EU17" s="108">
        <v>0</v>
      </c>
      <c r="EV17" s="108">
        <v>0</v>
      </c>
      <c r="EW17" s="108">
        <v>0</v>
      </c>
      <c r="EX17" s="108">
        <v>0</v>
      </c>
      <c r="EY17" s="108">
        <v>0</v>
      </c>
      <c r="EZ17" s="108">
        <v>0</v>
      </c>
      <c r="FA17" s="108">
        <v>0</v>
      </c>
      <c r="FB17" s="108">
        <v>0</v>
      </c>
      <c r="FC17" s="108">
        <v>0</v>
      </c>
      <c r="FD17" s="108">
        <v>0</v>
      </c>
      <c r="FE17" s="108">
        <v>0</v>
      </c>
      <c r="FF17" s="108">
        <v>0</v>
      </c>
      <c r="FG17" s="108">
        <v>0</v>
      </c>
      <c r="FH17" s="108">
        <v>0</v>
      </c>
      <c r="FI17" s="108">
        <v>0</v>
      </c>
      <c r="FJ17" s="108">
        <v>0</v>
      </c>
      <c r="FK17" s="108">
        <v>0</v>
      </c>
      <c r="FL17" s="108">
        <v>0</v>
      </c>
      <c r="FM17" s="108">
        <v>0</v>
      </c>
      <c r="FN17" s="108">
        <v>0</v>
      </c>
      <c r="FO17" s="108">
        <v>0</v>
      </c>
      <c r="FP17" s="108">
        <v>0</v>
      </c>
      <c r="FQ17" s="108">
        <v>0</v>
      </c>
      <c r="FR17" s="108">
        <v>0</v>
      </c>
      <c r="FS17" s="108">
        <v>0</v>
      </c>
      <c r="FT17" s="108">
        <v>0</v>
      </c>
      <c r="FU17" s="108">
        <v>0</v>
      </c>
      <c r="FV17" s="108">
        <v>0</v>
      </c>
      <c r="FW17" s="108">
        <v>0</v>
      </c>
      <c r="FX17" s="108">
        <v>0</v>
      </c>
      <c r="FY17" s="108">
        <v>0</v>
      </c>
      <c r="FZ17" s="108">
        <v>0</v>
      </c>
      <c r="GA17" s="108">
        <v>0</v>
      </c>
      <c r="GB17" s="108">
        <v>0</v>
      </c>
      <c r="GC17" s="108">
        <v>0</v>
      </c>
      <c r="GD17" s="108">
        <v>0</v>
      </c>
      <c r="GE17" s="108">
        <v>0</v>
      </c>
      <c r="GF17" s="108">
        <v>0</v>
      </c>
      <c r="GG17" s="108">
        <v>0</v>
      </c>
      <c r="GH17" s="108">
        <v>0</v>
      </c>
      <c r="GI17" s="108">
        <v>0</v>
      </c>
      <c r="GJ17" s="108">
        <v>0</v>
      </c>
      <c r="GK17" s="108">
        <v>0</v>
      </c>
      <c r="GL17" s="108">
        <v>0</v>
      </c>
      <c r="GM17" s="108">
        <v>0</v>
      </c>
      <c r="GN17" s="108">
        <v>0</v>
      </c>
      <c r="GO17" s="108">
        <v>0</v>
      </c>
      <c r="GP17" s="108">
        <v>0</v>
      </c>
      <c r="GQ17" s="108">
        <v>0</v>
      </c>
      <c r="GR17" s="108">
        <v>0</v>
      </c>
      <c r="GS17" s="108">
        <v>0</v>
      </c>
      <c r="GT17" s="108">
        <v>0</v>
      </c>
      <c r="GU17" s="108">
        <v>0</v>
      </c>
      <c r="GV17" s="108">
        <v>0</v>
      </c>
      <c r="GW17" s="108">
        <v>0</v>
      </c>
      <c r="GX17" s="108">
        <v>0</v>
      </c>
      <c r="GY17" s="108">
        <v>0</v>
      </c>
      <c r="GZ17" s="108">
        <v>0</v>
      </c>
      <c r="HA17" s="108">
        <v>0</v>
      </c>
      <c r="HB17" s="108">
        <v>0</v>
      </c>
      <c r="HC17" s="108">
        <v>0</v>
      </c>
      <c r="HD17" s="108">
        <v>0</v>
      </c>
      <c r="HE17" s="108">
        <v>0</v>
      </c>
      <c r="HF17" s="108">
        <v>0</v>
      </c>
      <c r="HG17" s="108">
        <v>0</v>
      </c>
      <c r="HH17" s="108">
        <v>0</v>
      </c>
      <c r="HI17" s="108">
        <v>0</v>
      </c>
    </row>
    <row r="18" spans="1:217" s="112" customFormat="1" x14ac:dyDescent="0.2">
      <c r="A18" s="110" t="s">
        <v>69</v>
      </c>
      <c r="B18" s="111">
        <v>0</v>
      </c>
      <c r="C18" s="111">
        <v>0</v>
      </c>
      <c r="D18" s="111">
        <v>0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  <c r="AC18" s="111">
        <v>0</v>
      </c>
      <c r="AD18" s="111">
        <v>0</v>
      </c>
      <c r="AE18" s="111">
        <v>0</v>
      </c>
      <c r="AF18" s="111">
        <v>0</v>
      </c>
      <c r="AG18" s="111">
        <v>0</v>
      </c>
      <c r="AH18" s="111">
        <v>0</v>
      </c>
      <c r="AI18" s="111">
        <v>0</v>
      </c>
      <c r="AJ18" s="111">
        <v>0</v>
      </c>
      <c r="AK18" s="111">
        <v>0</v>
      </c>
      <c r="AL18" s="111">
        <v>0</v>
      </c>
      <c r="AM18" s="111">
        <v>0</v>
      </c>
      <c r="AN18" s="111">
        <v>0</v>
      </c>
      <c r="AO18" s="111">
        <v>0</v>
      </c>
      <c r="AP18" s="111">
        <v>0</v>
      </c>
      <c r="AQ18" s="111">
        <v>0</v>
      </c>
      <c r="AR18" s="111">
        <v>0</v>
      </c>
      <c r="AS18" s="111">
        <v>0</v>
      </c>
      <c r="AT18" s="111">
        <v>0</v>
      </c>
      <c r="AU18" s="111">
        <v>0</v>
      </c>
      <c r="AV18" s="111">
        <v>0</v>
      </c>
      <c r="AW18" s="111">
        <v>0</v>
      </c>
      <c r="AX18" s="111">
        <v>0</v>
      </c>
      <c r="AY18" s="111">
        <v>0</v>
      </c>
      <c r="AZ18" s="111">
        <v>0</v>
      </c>
      <c r="BA18" s="111">
        <v>0</v>
      </c>
      <c r="BB18" s="111">
        <v>0</v>
      </c>
      <c r="BC18" s="111">
        <v>0</v>
      </c>
      <c r="BD18" s="111">
        <v>0</v>
      </c>
      <c r="BE18" s="111">
        <v>0</v>
      </c>
      <c r="BF18" s="111">
        <v>0</v>
      </c>
      <c r="BG18" s="111">
        <v>0</v>
      </c>
      <c r="BH18" s="111">
        <v>0</v>
      </c>
      <c r="BI18" s="111">
        <v>0</v>
      </c>
      <c r="BJ18" s="111">
        <v>0</v>
      </c>
      <c r="BK18" s="111">
        <v>0</v>
      </c>
      <c r="BL18" s="111">
        <v>0</v>
      </c>
      <c r="BM18" s="111">
        <v>0</v>
      </c>
      <c r="BN18" s="111">
        <v>0</v>
      </c>
      <c r="BO18" s="111">
        <v>0</v>
      </c>
      <c r="BP18" s="111">
        <v>0</v>
      </c>
      <c r="BQ18" s="111">
        <v>0</v>
      </c>
      <c r="BR18" s="111">
        <v>0</v>
      </c>
      <c r="BS18" s="111">
        <v>0</v>
      </c>
      <c r="BT18" s="111">
        <v>0</v>
      </c>
      <c r="BU18" s="111">
        <v>0</v>
      </c>
      <c r="BV18" s="111">
        <v>0</v>
      </c>
      <c r="BW18" s="111">
        <v>0</v>
      </c>
      <c r="BX18" s="111">
        <v>0</v>
      </c>
      <c r="BY18" s="111">
        <v>0</v>
      </c>
      <c r="BZ18" s="111">
        <v>0</v>
      </c>
      <c r="CA18" s="111">
        <v>0</v>
      </c>
      <c r="CB18" s="111">
        <v>0</v>
      </c>
      <c r="CC18" s="111">
        <v>0</v>
      </c>
      <c r="CD18" s="111">
        <v>0</v>
      </c>
      <c r="CE18" s="111">
        <v>0</v>
      </c>
      <c r="CF18" s="111">
        <v>0</v>
      </c>
      <c r="CG18" s="111">
        <v>0</v>
      </c>
      <c r="CH18" s="111">
        <v>0</v>
      </c>
      <c r="CI18" s="111">
        <v>0</v>
      </c>
      <c r="CJ18" s="111">
        <v>0</v>
      </c>
      <c r="CK18" s="111">
        <v>0</v>
      </c>
      <c r="CL18" s="111">
        <v>0</v>
      </c>
      <c r="CM18" s="111">
        <v>0</v>
      </c>
      <c r="CN18" s="111">
        <v>0</v>
      </c>
      <c r="CO18" s="111">
        <v>0</v>
      </c>
      <c r="CP18" s="111">
        <v>0</v>
      </c>
      <c r="CQ18" s="111">
        <v>0</v>
      </c>
      <c r="CR18" s="111">
        <v>0</v>
      </c>
      <c r="CS18" s="111">
        <v>0</v>
      </c>
      <c r="CT18" s="111">
        <v>0</v>
      </c>
      <c r="CU18" s="111">
        <v>0</v>
      </c>
      <c r="CV18" s="111">
        <v>0</v>
      </c>
      <c r="CW18" s="111">
        <v>0</v>
      </c>
      <c r="CX18" s="111">
        <v>0</v>
      </c>
      <c r="CY18" s="111">
        <v>0</v>
      </c>
      <c r="CZ18" s="111">
        <v>0</v>
      </c>
      <c r="DA18" s="111">
        <v>0</v>
      </c>
      <c r="DB18" s="111">
        <v>0</v>
      </c>
      <c r="DC18" s="111">
        <v>0</v>
      </c>
      <c r="DD18" s="111">
        <v>0</v>
      </c>
      <c r="DE18" s="111">
        <v>0</v>
      </c>
      <c r="DF18" s="111">
        <v>0</v>
      </c>
      <c r="DG18" s="111">
        <v>0</v>
      </c>
      <c r="DH18" s="111">
        <v>0</v>
      </c>
      <c r="DI18" s="111">
        <v>0</v>
      </c>
      <c r="DJ18" s="111">
        <v>0</v>
      </c>
      <c r="DK18" s="111">
        <v>0</v>
      </c>
      <c r="DL18" s="111">
        <v>0</v>
      </c>
      <c r="DM18" s="111">
        <v>0</v>
      </c>
      <c r="DN18" s="111">
        <v>0</v>
      </c>
      <c r="DO18" s="111">
        <v>0</v>
      </c>
      <c r="DP18" s="111">
        <v>0</v>
      </c>
      <c r="DQ18" s="111">
        <v>0</v>
      </c>
      <c r="DR18" s="111">
        <v>0</v>
      </c>
      <c r="DS18" s="111">
        <v>0</v>
      </c>
      <c r="DT18" s="111">
        <v>0</v>
      </c>
      <c r="DU18" s="111">
        <v>0</v>
      </c>
      <c r="DV18" s="111">
        <v>0</v>
      </c>
      <c r="DW18" s="111">
        <v>0</v>
      </c>
      <c r="DX18" s="111">
        <v>0</v>
      </c>
      <c r="DY18" s="111">
        <v>0</v>
      </c>
      <c r="DZ18" s="111">
        <v>0</v>
      </c>
      <c r="EA18" s="111">
        <v>0</v>
      </c>
      <c r="EB18" s="111">
        <v>0</v>
      </c>
      <c r="EC18" s="111">
        <v>0</v>
      </c>
      <c r="ED18" s="111">
        <v>0</v>
      </c>
      <c r="EE18" s="111">
        <v>0</v>
      </c>
      <c r="EF18" s="111">
        <v>0</v>
      </c>
      <c r="EG18" s="111">
        <v>0</v>
      </c>
      <c r="EH18" s="111">
        <v>0</v>
      </c>
      <c r="EI18" s="111">
        <v>0</v>
      </c>
      <c r="EJ18" s="111">
        <v>0</v>
      </c>
      <c r="EK18" s="111">
        <v>0</v>
      </c>
      <c r="EL18" s="111">
        <v>0</v>
      </c>
      <c r="EM18" s="111">
        <v>0</v>
      </c>
      <c r="EN18" s="111">
        <v>0</v>
      </c>
      <c r="EO18" s="111">
        <v>0</v>
      </c>
      <c r="EP18" s="111">
        <v>0</v>
      </c>
      <c r="EQ18" s="111">
        <v>0</v>
      </c>
      <c r="ER18" s="111">
        <v>0</v>
      </c>
      <c r="ES18" s="111">
        <v>0</v>
      </c>
      <c r="ET18" s="111">
        <v>0</v>
      </c>
      <c r="EU18" s="111">
        <v>0</v>
      </c>
      <c r="EV18" s="111">
        <v>0</v>
      </c>
      <c r="EW18" s="111">
        <v>0</v>
      </c>
      <c r="EX18" s="111">
        <v>0</v>
      </c>
      <c r="EY18" s="111">
        <v>0</v>
      </c>
      <c r="EZ18" s="111">
        <v>0</v>
      </c>
      <c r="FA18" s="111">
        <v>0</v>
      </c>
      <c r="FB18" s="111">
        <v>0</v>
      </c>
      <c r="FC18" s="111">
        <v>0</v>
      </c>
      <c r="FD18" s="111">
        <v>0</v>
      </c>
      <c r="FE18" s="111">
        <v>0</v>
      </c>
      <c r="FF18" s="111">
        <v>0</v>
      </c>
      <c r="FG18" s="111">
        <v>0</v>
      </c>
      <c r="FH18" s="111">
        <v>0</v>
      </c>
      <c r="FI18" s="111">
        <v>0</v>
      </c>
      <c r="FJ18" s="111">
        <v>0</v>
      </c>
      <c r="FK18" s="111">
        <v>0</v>
      </c>
      <c r="FL18" s="111">
        <v>0</v>
      </c>
      <c r="FM18" s="111">
        <v>0</v>
      </c>
      <c r="FN18" s="111">
        <v>0</v>
      </c>
      <c r="FO18" s="111">
        <v>0</v>
      </c>
      <c r="FP18" s="111">
        <v>0</v>
      </c>
      <c r="FQ18" s="111">
        <v>0</v>
      </c>
      <c r="FR18" s="111">
        <v>0</v>
      </c>
      <c r="FS18" s="111">
        <v>0</v>
      </c>
      <c r="FT18" s="111">
        <v>0</v>
      </c>
      <c r="FU18" s="111">
        <v>0</v>
      </c>
      <c r="FV18" s="111">
        <v>0</v>
      </c>
      <c r="FW18" s="111">
        <v>0</v>
      </c>
      <c r="FX18" s="111">
        <v>0</v>
      </c>
      <c r="FY18" s="111">
        <v>0</v>
      </c>
      <c r="FZ18" s="111">
        <v>0</v>
      </c>
      <c r="GA18" s="111">
        <v>0</v>
      </c>
      <c r="GB18" s="111">
        <v>0</v>
      </c>
      <c r="GC18" s="111">
        <v>0</v>
      </c>
      <c r="GD18" s="111">
        <v>0</v>
      </c>
      <c r="GE18" s="111">
        <v>0</v>
      </c>
      <c r="GF18" s="111">
        <v>0</v>
      </c>
      <c r="GG18" s="111">
        <v>0</v>
      </c>
      <c r="GH18" s="111">
        <v>0</v>
      </c>
      <c r="GI18" s="111">
        <v>0</v>
      </c>
      <c r="GJ18" s="111">
        <v>0</v>
      </c>
      <c r="GK18" s="111">
        <v>0</v>
      </c>
      <c r="GL18" s="111">
        <v>0</v>
      </c>
      <c r="GM18" s="111">
        <v>0</v>
      </c>
      <c r="GN18" s="111">
        <v>0</v>
      </c>
      <c r="GO18" s="111">
        <v>0</v>
      </c>
      <c r="GP18" s="111">
        <v>0</v>
      </c>
      <c r="GQ18" s="111">
        <v>0</v>
      </c>
      <c r="GR18" s="111">
        <v>0</v>
      </c>
      <c r="GS18" s="111">
        <v>0</v>
      </c>
      <c r="GT18" s="111">
        <v>0</v>
      </c>
      <c r="GU18" s="111">
        <v>0</v>
      </c>
      <c r="GV18" s="111">
        <v>0</v>
      </c>
      <c r="GW18" s="111">
        <v>0</v>
      </c>
      <c r="GX18" s="111">
        <v>0</v>
      </c>
      <c r="GY18" s="111">
        <v>0</v>
      </c>
      <c r="GZ18" s="111">
        <v>0</v>
      </c>
      <c r="HA18" s="111">
        <v>0</v>
      </c>
      <c r="HB18" s="111">
        <v>0</v>
      </c>
      <c r="HC18" s="111">
        <v>0</v>
      </c>
      <c r="HD18" s="111">
        <v>0</v>
      </c>
      <c r="HE18" s="111">
        <v>0</v>
      </c>
      <c r="HF18" s="111">
        <v>0</v>
      </c>
      <c r="HG18" s="111">
        <v>0</v>
      </c>
      <c r="HH18" s="111">
        <v>0</v>
      </c>
      <c r="HI18" s="111">
        <v>0</v>
      </c>
    </row>
    <row r="19" spans="1:217" s="109" customFormat="1" x14ac:dyDescent="0.2">
      <c r="A19" s="107" t="s">
        <v>70</v>
      </c>
      <c r="B19" s="108">
        <v>0</v>
      </c>
      <c r="C19" s="108">
        <v>0</v>
      </c>
      <c r="D19" s="108">
        <v>0</v>
      </c>
      <c r="E19" s="108">
        <v>0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  <c r="L19" s="108">
        <v>0</v>
      </c>
      <c r="M19" s="108">
        <v>0</v>
      </c>
      <c r="N19" s="108">
        <v>0</v>
      </c>
      <c r="O19" s="108">
        <v>0</v>
      </c>
      <c r="P19" s="108">
        <v>0</v>
      </c>
      <c r="Q19" s="108">
        <v>0</v>
      </c>
      <c r="R19" s="108">
        <v>0</v>
      </c>
      <c r="S19" s="108">
        <v>0</v>
      </c>
      <c r="T19" s="108">
        <v>0</v>
      </c>
      <c r="U19" s="108">
        <v>0</v>
      </c>
      <c r="V19" s="108">
        <v>0</v>
      </c>
      <c r="W19" s="108">
        <v>0</v>
      </c>
      <c r="X19" s="108">
        <v>0</v>
      </c>
      <c r="Y19" s="108">
        <v>0</v>
      </c>
      <c r="Z19" s="108">
        <v>0</v>
      </c>
      <c r="AA19" s="108">
        <v>0</v>
      </c>
      <c r="AB19" s="108">
        <v>0</v>
      </c>
      <c r="AC19" s="108">
        <v>0</v>
      </c>
      <c r="AD19" s="108">
        <v>0</v>
      </c>
      <c r="AE19" s="108">
        <v>0</v>
      </c>
      <c r="AF19" s="108">
        <v>0</v>
      </c>
      <c r="AG19" s="108">
        <v>0</v>
      </c>
      <c r="AH19" s="108">
        <v>0</v>
      </c>
      <c r="AI19" s="108">
        <v>0</v>
      </c>
      <c r="AJ19" s="108">
        <v>0</v>
      </c>
      <c r="AK19" s="108">
        <v>0</v>
      </c>
      <c r="AL19" s="108">
        <v>0</v>
      </c>
      <c r="AM19" s="108">
        <v>0</v>
      </c>
      <c r="AN19" s="108">
        <v>0</v>
      </c>
      <c r="AO19" s="108">
        <v>0</v>
      </c>
      <c r="AP19" s="108">
        <v>0</v>
      </c>
      <c r="AQ19" s="108">
        <v>0</v>
      </c>
      <c r="AR19" s="108">
        <v>0</v>
      </c>
      <c r="AS19" s="108">
        <v>0</v>
      </c>
      <c r="AT19" s="108">
        <v>0</v>
      </c>
      <c r="AU19" s="108">
        <v>0</v>
      </c>
      <c r="AV19" s="108">
        <v>0</v>
      </c>
      <c r="AW19" s="108">
        <v>0</v>
      </c>
      <c r="AX19" s="108">
        <v>0</v>
      </c>
      <c r="AY19" s="108">
        <v>0</v>
      </c>
      <c r="AZ19" s="108">
        <v>0</v>
      </c>
      <c r="BA19" s="108">
        <v>0</v>
      </c>
      <c r="BB19" s="108">
        <v>0</v>
      </c>
      <c r="BC19" s="108">
        <v>0</v>
      </c>
      <c r="BD19" s="108">
        <v>0</v>
      </c>
      <c r="BE19" s="108">
        <v>0</v>
      </c>
      <c r="BF19" s="108">
        <v>0</v>
      </c>
      <c r="BG19" s="108">
        <v>0</v>
      </c>
      <c r="BH19" s="108">
        <v>0</v>
      </c>
      <c r="BI19" s="108">
        <v>0</v>
      </c>
      <c r="BJ19" s="108">
        <v>0</v>
      </c>
      <c r="BK19" s="108">
        <v>0</v>
      </c>
      <c r="BL19" s="108">
        <v>0</v>
      </c>
      <c r="BM19" s="108">
        <v>0</v>
      </c>
      <c r="BN19" s="108">
        <v>0</v>
      </c>
      <c r="BO19" s="108">
        <v>0</v>
      </c>
      <c r="BP19" s="108">
        <v>0</v>
      </c>
      <c r="BQ19" s="108">
        <v>0</v>
      </c>
      <c r="BR19" s="108">
        <v>0</v>
      </c>
      <c r="BS19" s="108">
        <v>0</v>
      </c>
      <c r="BT19" s="108">
        <v>0</v>
      </c>
      <c r="BU19" s="108">
        <v>0</v>
      </c>
      <c r="BV19" s="108">
        <v>0</v>
      </c>
      <c r="BW19" s="108">
        <v>0</v>
      </c>
      <c r="BX19" s="108">
        <v>0</v>
      </c>
      <c r="BY19" s="108">
        <v>0</v>
      </c>
      <c r="BZ19" s="108">
        <v>0</v>
      </c>
      <c r="CA19" s="108">
        <v>0</v>
      </c>
      <c r="CB19" s="108">
        <v>0</v>
      </c>
      <c r="CC19" s="108">
        <v>0</v>
      </c>
      <c r="CD19" s="108">
        <v>0</v>
      </c>
      <c r="CE19" s="108">
        <v>0</v>
      </c>
      <c r="CF19" s="108">
        <v>0</v>
      </c>
      <c r="CG19" s="108">
        <v>0</v>
      </c>
      <c r="CH19" s="108">
        <v>0</v>
      </c>
      <c r="CI19" s="108">
        <v>0</v>
      </c>
      <c r="CJ19" s="108">
        <v>0</v>
      </c>
      <c r="CK19" s="108">
        <v>0</v>
      </c>
      <c r="CL19" s="108">
        <v>0</v>
      </c>
      <c r="CM19" s="108">
        <v>0</v>
      </c>
      <c r="CN19" s="108">
        <v>0</v>
      </c>
      <c r="CO19" s="108">
        <v>0</v>
      </c>
      <c r="CP19" s="108">
        <v>0</v>
      </c>
      <c r="CQ19" s="108">
        <v>0</v>
      </c>
      <c r="CR19" s="108">
        <v>0</v>
      </c>
      <c r="CS19" s="108">
        <v>0</v>
      </c>
      <c r="CT19" s="108">
        <v>0</v>
      </c>
      <c r="CU19" s="108">
        <v>0</v>
      </c>
      <c r="CV19" s="108">
        <v>0</v>
      </c>
      <c r="CW19" s="108">
        <v>0</v>
      </c>
      <c r="CX19" s="108">
        <v>0</v>
      </c>
      <c r="CY19" s="108">
        <v>0</v>
      </c>
      <c r="CZ19" s="108">
        <v>0</v>
      </c>
      <c r="DA19" s="108">
        <v>0</v>
      </c>
      <c r="DB19" s="108">
        <v>0</v>
      </c>
      <c r="DC19" s="108">
        <v>0</v>
      </c>
      <c r="DD19" s="108">
        <v>0</v>
      </c>
      <c r="DE19" s="108">
        <v>0</v>
      </c>
      <c r="DF19" s="108">
        <v>0</v>
      </c>
      <c r="DG19" s="108">
        <v>0</v>
      </c>
      <c r="DH19" s="108">
        <v>0</v>
      </c>
      <c r="DI19" s="108">
        <v>0</v>
      </c>
      <c r="DJ19" s="108">
        <v>0</v>
      </c>
      <c r="DK19" s="108">
        <v>0</v>
      </c>
      <c r="DL19" s="108">
        <v>0</v>
      </c>
      <c r="DM19" s="108">
        <v>0</v>
      </c>
      <c r="DN19" s="108">
        <v>0</v>
      </c>
      <c r="DO19" s="108">
        <v>0</v>
      </c>
      <c r="DP19" s="108">
        <v>0</v>
      </c>
      <c r="DQ19" s="108">
        <v>0</v>
      </c>
      <c r="DR19" s="108">
        <v>0</v>
      </c>
      <c r="DS19" s="108">
        <v>0</v>
      </c>
      <c r="DT19" s="108">
        <v>0</v>
      </c>
      <c r="DU19" s="108">
        <v>0</v>
      </c>
      <c r="DV19" s="108">
        <v>0</v>
      </c>
      <c r="DW19" s="108">
        <v>0</v>
      </c>
      <c r="DX19" s="108">
        <v>0</v>
      </c>
      <c r="DY19" s="108">
        <v>0</v>
      </c>
      <c r="DZ19" s="108">
        <v>0</v>
      </c>
      <c r="EA19" s="108">
        <v>0</v>
      </c>
      <c r="EB19" s="108">
        <v>0</v>
      </c>
      <c r="EC19" s="108">
        <v>0</v>
      </c>
      <c r="ED19" s="108">
        <v>0</v>
      </c>
      <c r="EE19" s="108">
        <v>0</v>
      </c>
      <c r="EF19" s="108">
        <v>0</v>
      </c>
      <c r="EG19" s="108">
        <v>0</v>
      </c>
      <c r="EH19" s="108">
        <v>0</v>
      </c>
      <c r="EI19" s="108">
        <v>0</v>
      </c>
      <c r="EJ19" s="108">
        <v>0</v>
      </c>
      <c r="EK19" s="108">
        <v>0</v>
      </c>
      <c r="EL19" s="108">
        <v>0</v>
      </c>
      <c r="EM19" s="108">
        <v>0</v>
      </c>
      <c r="EN19" s="108">
        <v>0</v>
      </c>
      <c r="EO19" s="108">
        <v>0</v>
      </c>
      <c r="EP19" s="108">
        <v>0</v>
      </c>
      <c r="EQ19" s="108">
        <v>0</v>
      </c>
      <c r="ER19" s="108">
        <v>0</v>
      </c>
      <c r="ES19" s="108">
        <v>0</v>
      </c>
      <c r="ET19" s="108">
        <v>0</v>
      </c>
      <c r="EU19" s="108">
        <v>0</v>
      </c>
      <c r="EV19" s="108">
        <v>0</v>
      </c>
      <c r="EW19" s="108">
        <v>0</v>
      </c>
      <c r="EX19" s="108">
        <v>0</v>
      </c>
      <c r="EY19" s="108">
        <v>0</v>
      </c>
      <c r="EZ19" s="108">
        <v>0</v>
      </c>
      <c r="FA19" s="108">
        <v>0</v>
      </c>
      <c r="FB19" s="108">
        <v>0</v>
      </c>
      <c r="FC19" s="108">
        <v>0</v>
      </c>
      <c r="FD19" s="108">
        <v>0</v>
      </c>
      <c r="FE19" s="108">
        <v>0</v>
      </c>
      <c r="FF19" s="108">
        <v>0</v>
      </c>
      <c r="FG19" s="108">
        <v>0</v>
      </c>
      <c r="FH19" s="108">
        <v>0</v>
      </c>
      <c r="FI19" s="108">
        <v>0</v>
      </c>
      <c r="FJ19" s="108">
        <v>0</v>
      </c>
      <c r="FK19" s="108">
        <v>0</v>
      </c>
      <c r="FL19" s="108">
        <v>0</v>
      </c>
      <c r="FM19" s="108">
        <v>0</v>
      </c>
      <c r="FN19" s="108">
        <v>0</v>
      </c>
      <c r="FO19" s="108">
        <v>0</v>
      </c>
      <c r="FP19" s="108">
        <v>0</v>
      </c>
      <c r="FQ19" s="108">
        <v>0</v>
      </c>
      <c r="FR19" s="108">
        <v>0</v>
      </c>
      <c r="FS19" s="108">
        <v>0</v>
      </c>
      <c r="FT19" s="108">
        <v>0</v>
      </c>
      <c r="FU19" s="108">
        <v>0</v>
      </c>
      <c r="FV19" s="108">
        <v>0</v>
      </c>
      <c r="FW19" s="108">
        <v>0</v>
      </c>
      <c r="FX19" s="108">
        <v>0</v>
      </c>
      <c r="FY19" s="108">
        <v>0</v>
      </c>
      <c r="FZ19" s="108">
        <v>0</v>
      </c>
      <c r="GA19" s="108">
        <v>0</v>
      </c>
      <c r="GB19" s="108">
        <v>0</v>
      </c>
      <c r="GC19" s="108">
        <v>0</v>
      </c>
      <c r="GD19" s="108">
        <v>0</v>
      </c>
      <c r="GE19" s="108">
        <v>0</v>
      </c>
      <c r="GF19" s="108">
        <v>0</v>
      </c>
      <c r="GG19" s="108">
        <v>0</v>
      </c>
      <c r="GH19" s="108">
        <v>0</v>
      </c>
      <c r="GI19" s="108">
        <v>0</v>
      </c>
      <c r="GJ19" s="108">
        <v>0</v>
      </c>
      <c r="GK19" s="108">
        <v>0</v>
      </c>
      <c r="GL19" s="108">
        <v>0</v>
      </c>
      <c r="GM19" s="108">
        <v>0</v>
      </c>
      <c r="GN19" s="108">
        <v>0</v>
      </c>
      <c r="GO19" s="108">
        <v>0</v>
      </c>
      <c r="GP19" s="108">
        <v>0</v>
      </c>
      <c r="GQ19" s="108">
        <v>0</v>
      </c>
      <c r="GR19" s="108">
        <v>0</v>
      </c>
      <c r="GS19" s="108">
        <v>0</v>
      </c>
      <c r="GT19" s="108">
        <v>0</v>
      </c>
      <c r="GU19" s="108">
        <v>0</v>
      </c>
      <c r="GV19" s="108">
        <v>0</v>
      </c>
      <c r="GW19" s="108">
        <v>0</v>
      </c>
      <c r="GX19" s="108">
        <v>0</v>
      </c>
      <c r="GY19" s="108">
        <v>0</v>
      </c>
      <c r="GZ19" s="108">
        <v>0</v>
      </c>
      <c r="HA19" s="108">
        <v>0</v>
      </c>
      <c r="HB19" s="108">
        <v>0</v>
      </c>
      <c r="HC19" s="108">
        <v>0</v>
      </c>
      <c r="HD19" s="108">
        <v>0</v>
      </c>
      <c r="HE19" s="108">
        <v>0</v>
      </c>
      <c r="HF19" s="108">
        <v>0</v>
      </c>
      <c r="HG19" s="108">
        <v>0</v>
      </c>
      <c r="HH19" s="108">
        <v>0</v>
      </c>
      <c r="HI19" s="108">
        <v>0</v>
      </c>
    </row>
    <row r="20" spans="1:217" s="112" customFormat="1" x14ac:dyDescent="0.2">
      <c r="A20" s="110" t="s">
        <v>71</v>
      </c>
      <c r="B20" s="111">
        <v>0</v>
      </c>
      <c r="C20" s="111">
        <v>0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  <c r="AC20" s="111">
        <v>0</v>
      </c>
      <c r="AD20" s="111">
        <v>0</v>
      </c>
      <c r="AE20" s="111">
        <v>0</v>
      </c>
      <c r="AF20" s="111">
        <v>0</v>
      </c>
      <c r="AG20" s="111">
        <v>0</v>
      </c>
      <c r="AH20" s="111">
        <v>0</v>
      </c>
      <c r="AI20" s="111">
        <v>0</v>
      </c>
      <c r="AJ20" s="111">
        <v>0</v>
      </c>
      <c r="AK20" s="111">
        <v>0</v>
      </c>
      <c r="AL20" s="111">
        <v>0</v>
      </c>
      <c r="AM20" s="111">
        <v>0</v>
      </c>
      <c r="AN20" s="111">
        <v>0</v>
      </c>
      <c r="AO20" s="111">
        <v>0</v>
      </c>
      <c r="AP20" s="111">
        <v>0</v>
      </c>
      <c r="AQ20" s="111">
        <v>0</v>
      </c>
      <c r="AR20" s="111">
        <v>0</v>
      </c>
      <c r="AS20" s="111">
        <v>0</v>
      </c>
      <c r="AT20" s="111">
        <v>0</v>
      </c>
      <c r="AU20" s="111">
        <v>0</v>
      </c>
      <c r="AV20" s="111">
        <v>0</v>
      </c>
      <c r="AW20" s="111">
        <v>0</v>
      </c>
      <c r="AX20" s="111">
        <v>0</v>
      </c>
      <c r="AY20" s="111">
        <v>0</v>
      </c>
      <c r="AZ20" s="111">
        <v>0</v>
      </c>
      <c r="BA20" s="111">
        <v>0</v>
      </c>
      <c r="BB20" s="111">
        <v>0</v>
      </c>
      <c r="BC20" s="111">
        <v>0</v>
      </c>
      <c r="BD20" s="111">
        <v>0</v>
      </c>
      <c r="BE20" s="111">
        <v>0</v>
      </c>
      <c r="BF20" s="111">
        <v>0</v>
      </c>
      <c r="BG20" s="111">
        <v>0</v>
      </c>
      <c r="BH20" s="111">
        <v>0</v>
      </c>
      <c r="BI20" s="111">
        <v>0</v>
      </c>
      <c r="BJ20" s="111">
        <v>0</v>
      </c>
      <c r="BK20" s="111">
        <v>0</v>
      </c>
      <c r="BL20" s="111">
        <v>0</v>
      </c>
      <c r="BM20" s="111">
        <v>0</v>
      </c>
      <c r="BN20" s="111">
        <v>0</v>
      </c>
      <c r="BO20" s="111">
        <v>0</v>
      </c>
      <c r="BP20" s="111">
        <v>0</v>
      </c>
      <c r="BQ20" s="111">
        <v>0</v>
      </c>
      <c r="BR20" s="111">
        <v>0</v>
      </c>
      <c r="BS20" s="111">
        <v>0</v>
      </c>
      <c r="BT20" s="111">
        <v>0</v>
      </c>
      <c r="BU20" s="111">
        <v>0</v>
      </c>
      <c r="BV20" s="111">
        <v>0</v>
      </c>
      <c r="BW20" s="111">
        <v>0</v>
      </c>
      <c r="BX20" s="111">
        <v>0</v>
      </c>
      <c r="BY20" s="111">
        <v>0</v>
      </c>
      <c r="BZ20" s="111">
        <v>0</v>
      </c>
      <c r="CA20" s="111">
        <v>0</v>
      </c>
      <c r="CB20" s="111">
        <v>0</v>
      </c>
      <c r="CC20" s="111">
        <v>0</v>
      </c>
      <c r="CD20" s="111">
        <v>0</v>
      </c>
      <c r="CE20" s="111">
        <v>0</v>
      </c>
      <c r="CF20" s="111">
        <v>0</v>
      </c>
      <c r="CG20" s="111">
        <v>0</v>
      </c>
      <c r="CH20" s="111">
        <v>0</v>
      </c>
      <c r="CI20" s="111">
        <v>0</v>
      </c>
      <c r="CJ20" s="111">
        <v>0</v>
      </c>
      <c r="CK20" s="111">
        <v>0</v>
      </c>
      <c r="CL20" s="111">
        <v>0</v>
      </c>
      <c r="CM20" s="111">
        <v>0</v>
      </c>
      <c r="CN20" s="111">
        <v>0</v>
      </c>
      <c r="CO20" s="111">
        <v>0</v>
      </c>
      <c r="CP20" s="111">
        <v>0</v>
      </c>
      <c r="CQ20" s="111">
        <v>0</v>
      </c>
      <c r="CR20" s="111">
        <v>0</v>
      </c>
      <c r="CS20" s="111">
        <v>0</v>
      </c>
      <c r="CT20" s="111">
        <v>0</v>
      </c>
      <c r="CU20" s="111">
        <v>0</v>
      </c>
      <c r="CV20" s="111">
        <v>0</v>
      </c>
      <c r="CW20" s="111">
        <v>0</v>
      </c>
      <c r="CX20" s="111">
        <v>0</v>
      </c>
      <c r="CY20" s="111">
        <v>0</v>
      </c>
      <c r="CZ20" s="111">
        <v>0</v>
      </c>
      <c r="DA20" s="111">
        <v>0</v>
      </c>
      <c r="DB20" s="111">
        <v>0</v>
      </c>
      <c r="DC20" s="111">
        <v>0</v>
      </c>
      <c r="DD20" s="111">
        <v>0</v>
      </c>
      <c r="DE20" s="111">
        <v>0</v>
      </c>
      <c r="DF20" s="111">
        <v>0</v>
      </c>
      <c r="DG20" s="111">
        <v>0</v>
      </c>
      <c r="DH20" s="111">
        <v>0</v>
      </c>
      <c r="DI20" s="111">
        <v>0</v>
      </c>
      <c r="DJ20" s="111">
        <v>0</v>
      </c>
      <c r="DK20" s="111">
        <v>0</v>
      </c>
      <c r="DL20" s="111">
        <v>0</v>
      </c>
      <c r="DM20" s="111">
        <v>0</v>
      </c>
      <c r="DN20" s="111">
        <v>0</v>
      </c>
      <c r="DO20" s="111">
        <v>0</v>
      </c>
      <c r="DP20" s="111">
        <v>0</v>
      </c>
      <c r="DQ20" s="111">
        <v>0</v>
      </c>
      <c r="DR20" s="111">
        <v>0</v>
      </c>
      <c r="DS20" s="111">
        <v>0</v>
      </c>
      <c r="DT20" s="111">
        <v>0</v>
      </c>
      <c r="DU20" s="111">
        <v>0</v>
      </c>
      <c r="DV20" s="111">
        <v>0</v>
      </c>
      <c r="DW20" s="111">
        <v>0</v>
      </c>
      <c r="DX20" s="111">
        <v>0</v>
      </c>
      <c r="DY20" s="111">
        <v>0</v>
      </c>
      <c r="DZ20" s="111">
        <v>0</v>
      </c>
      <c r="EA20" s="111">
        <v>0</v>
      </c>
      <c r="EB20" s="111">
        <v>0</v>
      </c>
      <c r="EC20" s="111">
        <v>0</v>
      </c>
      <c r="ED20" s="111">
        <v>0</v>
      </c>
      <c r="EE20" s="111">
        <v>0</v>
      </c>
      <c r="EF20" s="111">
        <v>0</v>
      </c>
      <c r="EG20" s="111">
        <v>0</v>
      </c>
      <c r="EH20" s="111">
        <v>0</v>
      </c>
      <c r="EI20" s="111">
        <v>0</v>
      </c>
      <c r="EJ20" s="111">
        <v>0</v>
      </c>
      <c r="EK20" s="111">
        <v>0</v>
      </c>
      <c r="EL20" s="111">
        <v>0</v>
      </c>
      <c r="EM20" s="111">
        <v>0</v>
      </c>
      <c r="EN20" s="111">
        <v>0</v>
      </c>
      <c r="EO20" s="111">
        <v>0</v>
      </c>
      <c r="EP20" s="111">
        <v>0</v>
      </c>
      <c r="EQ20" s="111">
        <v>0</v>
      </c>
      <c r="ER20" s="111">
        <v>0</v>
      </c>
      <c r="ES20" s="111">
        <v>0</v>
      </c>
      <c r="ET20" s="111">
        <v>0</v>
      </c>
      <c r="EU20" s="111">
        <v>0</v>
      </c>
      <c r="EV20" s="111">
        <v>0</v>
      </c>
      <c r="EW20" s="111">
        <v>0</v>
      </c>
      <c r="EX20" s="111">
        <v>0</v>
      </c>
      <c r="EY20" s="111">
        <v>0</v>
      </c>
      <c r="EZ20" s="111">
        <v>0</v>
      </c>
      <c r="FA20" s="111">
        <v>0</v>
      </c>
      <c r="FB20" s="111">
        <v>0</v>
      </c>
      <c r="FC20" s="111">
        <v>0</v>
      </c>
      <c r="FD20" s="111">
        <v>0</v>
      </c>
      <c r="FE20" s="111">
        <v>0</v>
      </c>
      <c r="FF20" s="111">
        <v>0</v>
      </c>
      <c r="FG20" s="111">
        <v>0</v>
      </c>
      <c r="FH20" s="111">
        <v>0</v>
      </c>
      <c r="FI20" s="111">
        <v>0</v>
      </c>
      <c r="FJ20" s="111">
        <v>0</v>
      </c>
      <c r="FK20" s="111">
        <v>0</v>
      </c>
      <c r="FL20" s="111">
        <v>0</v>
      </c>
      <c r="FM20" s="111">
        <v>0</v>
      </c>
      <c r="FN20" s="111">
        <v>0</v>
      </c>
      <c r="FO20" s="111">
        <v>0</v>
      </c>
      <c r="FP20" s="111">
        <v>0</v>
      </c>
      <c r="FQ20" s="111">
        <v>0</v>
      </c>
      <c r="FR20" s="111">
        <v>0</v>
      </c>
      <c r="FS20" s="111">
        <v>0</v>
      </c>
      <c r="FT20" s="111">
        <v>0</v>
      </c>
      <c r="FU20" s="111">
        <v>0</v>
      </c>
      <c r="FV20" s="111">
        <v>0</v>
      </c>
      <c r="FW20" s="111">
        <v>0</v>
      </c>
      <c r="FX20" s="111">
        <v>0</v>
      </c>
      <c r="FY20" s="111">
        <v>0</v>
      </c>
      <c r="FZ20" s="111">
        <v>0</v>
      </c>
      <c r="GA20" s="111">
        <v>0</v>
      </c>
      <c r="GB20" s="111">
        <v>0</v>
      </c>
      <c r="GC20" s="111">
        <v>0</v>
      </c>
      <c r="GD20" s="111">
        <v>0</v>
      </c>
      <c r="GE20" s="111">
        <v>0</v>
      </c>
      <c r="GF20" s="111">
        <v>0</v>
      </c>
      <c r="GG20" s="111">
        <v>0</v>
      </c>
      <c r="GH20" s="111">
        <v>0</v>
      </c>
      <c r="GI20" s="111">
        <v>0</v>
      </c>
      <c r="GJ20" s="111">
        <v>0</v>
      </c>
      <c r="GK20" s="111">
        <v>0</v>
      </c>
      <c r="GL20" s="111">
        <v>0</v>
      </c>
      <c r="GM20" s="111">
        <v>0</v>
      </c>
      <c r="GN20" s="111">
        <v>0</v>
      </c>
      <c r="GO20" s="111">
        <v>0</v>
      </c>
      <c r="GP20" s="111">
        <v>0</v>
      </c>
      <c r="GQ20" s="111">
        <v>0</v>
      </c>
      <c r="GR20" s="111">
        <v>0</v>
      </c>
      <c r="GS20" s="111">
        <v>0</v>
      </c>
      <c r="GT20" s="111">
        <v>0</v>
      </c>
      <c r="GU20" s="111">
        <v>0</v>
      </c>
      <c r="GV20" s="111">
        <v>0</v>
      </c>
      <c r="GW20" s="111">
        <v>0</v>
      </c>
      <c r="GX20" s="111">
        <v>0</v>
      </c>
      <c r="GY20" s="111">
        <v>0</v>
      </c>
      <c r="GZ20" s="111">
        <v>0</v>
      </c>
      <c r="HA20" s="111">
        <v>0</v>
      </c>
      <c r="HB20" s="111">
        <v>0</v>
      </c>
      <c r="HC20" s="111">
        <v>0</v>
      </c>
      <c r="HD20" s="111">
        <v>0</v>
      </c>
      <c r="HE20" s="111">
        <v>0</v>
      </c>
      <c r="HF20" s="111">
        <v>0</v>
      </c>
      <c r="HG20" s="111">
        <v>0</v>
      </c>
      <c r="HH20" s="111">
        <v>0</v>
      </c>
      <c r="HI20" s="111">
        <v>0</v>
      </c>
    </row>
    <row r="21" spans="1:217" s="112" customFormat="1" x14ac:dyDescent="0.2">
      <c r="A21" s="110" t="s">
        <v>72</v>
      </c>
      <c r="B21" s="111">
        <v>0</v>
      </c>
      <c r="C21" s="111">
        <v>0</v>
      </c>
      <c r="D21" s="111">
        <v>0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  <c r="AC21" s="111">
        <v>0</v>
      </c>
      <c r="AD21" s="111">
        <v>0</v>
      </c>
      <c r="AE21" s="111">
        <v>0</v>
      </c>
      <c r="AF21" s="111">
        <v>0</v>
      </c>
      <c r="AG21" s="111">
        <v>0</v>
      </c>
      <c r="AH21" s="111">
        <v>0</v>
      </c>
      <c r="AI21" s="111">
        <v>0</v>
      </c>
      <c r="AJ21" s="111">
        <v>0</v>
      </c>
      <c r="AK21" s="111">
        <v>0</v>
      </c>
      <c r="AL21" s="111">
        <v>0</v>
      </c>
      <c r="AM21" s="111">
        <v>0</v>
      </c>
      <c r="AN21" s="111">
        <v>0</v>
      </c>
      <c r="AO21" s="111">
        <v>0</v>
      </c>
      <c r="AP21" s="111">
        <v>0</v>
      </c>
      <c r="AQ21" s="111">
        <v>0</v>
      </c>
      <c r="AR21" s="111">
        <v>0</v>
      </c>
      <c r="AS21" s="111">
        <v>0</v>
      </c>
      <c r="AT21" s="111">
        <v>0</v>
      </c>
      <c r="AU21" s="111">
        <v>0</v>
      </c>
      <c r="AV21" s="111">
        <v>0</v>
      </c>
      <c r="AW21" s="111">
        <v>0</v>
      </c>
      <c r="AX21" s="111">
        <v>0</v>
      </c>
      <c r="AY21" s="111">
        <v>0</v>
      </c>
      <c r="AZ21" s="111">
        <v>0</v>
      </c>
      <c r="BA21" s="111">
        <v>0</v>
      </c>
      <c r="BB21" s="111">
        <v>0</v>
      </c>
      <c r="BC21" s="111">
        <v>0</v>
      </c>
      <c r="BD21" s="111">
        <v>0</v>
      </c>
      <c r="BE21" s="111">
        <v>0</v>
      </c>
      <c r="BF21" s="111">
        <v>0</v>
      </c>
      <c r="BG21" s="111">
        <v>0</v>
      </c>
      <c r="BH21" s="111">
        <v>0</v>
      </c>
      <c r="BI21" s="111">
        <v>0</v>
      </c>
      <c r="BJ21" s="111">
        <v>0</v>
      </c>
      <c r="BK21" s="111">
        <v>0</v>
      </c>
      <c r="BL21" s="111">
        <v>0</v>
      </c>
      <c r="BM21" s="111">
        <v>0</v>
      </c>
      <c r="BN21" s="111">
        <v>0</v>
      </c>
      <c r="BO21" s="111">
        <v>0</v>
      </c>
      <c r="BP21" s="111">
        <v>0</v>
      </c>
      <c r="BQ21" s="111">
        <v>0</v>
      </c>
      <c r="BR21" s="111">
        <v>0</v>
      </c>
      <c r="BS21" s="111">
        <v>0</v>
      </c>
      <c r="BT21" s="111">
        <v>0</v>
      </c>
      <c r="BU21" s="111">
        <v>0</v>
      </c>
      <c r="BV21" s="111">
        <v>0</v>
      </c>
      <c r="BW21" s="111">
        <v>0</v>
      </c>
      <c r="BX21" s="111">
        <v>0</v>
      </c>
      <c r="BY21" s="111">
        <v>0</v>
      </c>
      <c r="BZ21" s="111">
        <v>0</v>
      </c>
      <c r="CA21" s="111">
        <v>0</v>
      </c>
      <c r="CB21" s="111">
        <v>0</v>
      </c>
      <c r="CC21" s="111">
        <v>0</v>
      </c>
      <c r="CD21" s="111">
        <v>0</v>
      </c>
      <c r="CE21" s="111">
        <v>0</v>
      </c>
      <c r="CF21" s="111">
        <v>0</v>
      </c>
      <c r="CG21" s="111">
        <v>0</v>
      </c>
      <c r="CH21" s="111">
        <v>0</v>
      </c>
      <c r="CI21" s="111">
        <v>0</v>
      </c>
      <c r="CJ21" s="111">
        <v>0</v>
      </c>
      <c r="CK21" s="111">
        <v>0</v>
      </c>
      <c r="CL21" s="111">
        <v>0</v>
      </c>
      <c r="CM21" s="111">
        <v>0</v>
      </c>
      <c r="CN21" s="111">
        <v>0</v>
      </c>
      <c r="CO21" s="111">
        <v>0</v>
      </c>
      <c r="CP21" s="111">
        <v>0</v>
      </c>
      <c r="CQ21" s="111">
        <v>0</v>
      </c>
      <c r="CR21" s="111">
        <v>0</v>
      </c>
      <c r="CS21" s="111">
        <v>0</v>
      </c>
      <c r="CT21" s="111">
        <v>0</v>
      </c>
      <c r="CU21" s="111">
        <v>0</v>
      </c>
      <c r="CV21" s="111">
        <v>0</v>
      </c>
      <c r="CW21" s="111">
        <v>0</v>
      </c>
      <c r="CX21" s="111">
        <v>0</v>
      </c>
      <c r="CY21" s="111">
        <v>0</v>
      </c>
      <c r="CZ21" s="111">
        <v>0</v>
      </c>
      <c r="DA21" s="111">
        <v>0</v>
      </c>
      <c r="DB21" s="111">
        <v>0</v>
      </c>
      <c r="DC21" s="111">
        <v>0</v>
      </c>
      <c r="DD21" s="111">
        <v>0</v>
      </c>
      <c r="DE21" s="111">
        <v>0</v>
      </c>
      <c r="DF21" s="111">
        <v>0</v>
      </c>
      <c r="DG21" s="111">
        <v>0</v>
      </c>
      <c r="DH21" s="111">
        <v>0</v>
      </c>
      <c r="DI21" s="111">
        <v>0</v>
      </c>
      <c r="DJ21" s="111">
        <v>0</v>
      </c>
      <c r="DK21" s="111">
        <v>0</v>
      </c>
      <c r="DL21" s="111">
        <v>0</v>
      </c>
      <c r="DM21" s="111">
        <v>0</v>
      </c>
      <c r="DN21" s="111">
        <v>0</v>
      </c>
      <c r="DO21" s="111">
        <v>0</v>
      </c>
      <c r="DP21" s="111">
        <v>0</v>
      </c>
      <c r="DQ21" s="111">
        <v>0</v>
      </c>
      <c r="DR21" s="111">
        <v>0</v>
      </c>
      <c r="DS21" s="111">
        <v>0</v>
      </c>
      <c r="DT21" s="111">
        <v>0</v>
      </c>
      <c r="DU21" s="111">
        <v>0</v>
      </c>
      <c r="DV21" s="111">
        <v>0</v>
      </c>
      <c r="DW21" s="111">
        <v>0</v>
      </c>
      <c r="DX21" s="111">
        <v>0</v>
      </c>
      <c r="DY21" s="111">
        <v>0</v>
      </c>
      <c r="DZ21" s="111">
        <v>0</v>
      </c>
      <c r="EA21" s="111">
        <v>0</v>
      </c>
      <c r="EB21" s="111">
        <v>0</v>
      </c>
      <c r="EC21" s="111">
        <v>0</v>
      </c>
      <c r="ED21" s="111">
        <v>0</v>
      </c>
      <c r="EE21" s="111">
        <v>0</v>
      </c>
      <c r="EF21" s="111">
        <v>0</v>
      </c>
      <c r="EG21" s="111">
        <v>0</v>
      </c>
      <c r="EH21" s="111">
        <v>0</v>
      </c>
      <c r="EI21" s="111">
        <v>0</v>
      </c>
      <c r="EJ21" s="111">
        <v>0</v>
      </c>
      <c r="EK21" s="111">
        <v>0</v>
      </c>
      <c r="EL21" s="111">
        <v>0</v>
      </c>
      <c r="EM21" s="111">
        <v>0</v>
      </c>
      <c r="EN21" s="111">
        <v>0</v>
      </c>
      <c r="EO21" s="111">
        <v>0</v>
      </c>
      <c r="EP21" s="111">
        <v>0</v>
      </c>
      <c r="EQ21" s="111">
        <v>0</v>
      </c>
      <c r="ER21" s="111">
        <v>0</v>
      </c>
      <c r="ES21" s="111">
        <v>0</v>
      </c>
      <c r="ET21" s="111">
        <v>0</v>
      </c>
      <c r="EU21" s="111">
        <v>0</v>
      </c>
      <c r="EV21" s="111">
        <v>0</v>
      </c>
      <c r="EW21" s="111">
        <v>0</v>
      </c>
      <c r="EX21" s="111">
        <v>0</v>
      </c>
      <c r="EY21" s="111">
        <v>0</v>
      </c>
      <c r="EZ21" s="111">
        <v>0</v>
      </c>
      <c r="FA21" s="111">
        <v>0</v>
      </c>
      <c r="FB21" s="111">
        <v>0</v>
      </c>
      <c r="FC21" s="111">
        <v>0</v>
      </c>
      <c r="FD21" s="111">
        <v>0</v>
      </c>
      <c r="FE21" s="111">
        <v>0</v>
      </c>
      <c r="FF21" s="111">
        <v>0</v>
      </c>
      <c r="FG21" s="111">
        <v>0</v>
      </c>
      <c r="FH21" s="111">
        <v>0</v>
      </c>
      <c r="FI21" s="111">
        <v>0</v>
      </c>
      <c r="FJ21" s="111">
        <v>0</v>
      </c>
      <c r="FK21" s="111">
        <v>0</v>
      </c>
      <c r="FL21" s="111">
        <v>0</v>
      </c>
      <c r="FM21" s="111">
        <v>0</v>
      </c>
      <c r="FN21" s="111">
        <v>0</v>
      </c>
      <c r="FO21" s="111">
        <v>0</v>
      </c>
      <c r="FP21" s="111">
        <v>0</v>
      </c>
      <c r="FQ21" s="111">
        <v>0</v>
      </c>
      <c r="FR21" s="111">
        <v>0</v>
      </c>
      <c r="FS21" s="111">
        <v>0</v>
      </c>
      <c r="FT21" s="111">
        <v>0</v>
      </c>
      <c r="FU21" s="111">
        <v>0</v>
      </c>
      <c r="FV21" s="111">
        <v>0</v>
      </c>
      <c r="FW21" s="111">
        <v>0</v>
      </c>
      <c r="FX21" s="111">
        <v>0</v>
      </c>
      <c r="FY21" s="111">
        <v>0</v>
      </c>
      <c r="FZ21" s="111">
        <v>0</v>
      </c>
      <c r="GA21" s="111">
        <v>0</v>
      </c>
      <c r="GB21" s="111">
        <v>0</v>
      </c>
      <c r="GC21" s="111">
        <v>0</v>
      </c>
      <c r="GD21" s="111">
        <v>0</v>
      </c>
      <c r="GE21" s="111">
        <v>0</v>
      </c>
      <c r="GF21" s="111">
        <v>0</v>
      </c>
      <c r="GG21" s="111">
        <v>0</v>
      </c>
      <c r="GH21" s="111">
        <v>0</v>
      </c>
      <c r="GI21" s="111">
        <v>0</v>
      </c>
      <c r="GJ21" s="111">
        <v>0</v>
      </c>
      <c r="GK21" s="111">
        <v>0</v>
      </c>
      <c r="GL21" s="111">
        <v>0</v>
      </c>
      <c r="GM21" s="111">
        <v>0</v>
      </c>
      <c r="GN21" s="111">
        <v>0</v>
      </c>
      <c r="GO21" s="111">
        <v>0</v>
      </c>
      <c r="GP21" s="111">
        <v>0</v>
      </c>
      <c r="GQ21" s="111">
        <v>0</v>
      </c>
      <c r="GR21" s="111">
        <v>0</v>
      </c>
      <c r="GS21" s="111">
        <v>0</v>
      </c>
      <c r="GT21" s="111">
        <v>0</v>
      </c>
      <c r="GU21" s="111">
        <v>0</v>
      </c>
      <c r="GV21" s="111">
        <v>0</v>
      </c>
      <c r="GW21" s="111">
        <v>0</v>
      </c>
      <c r="GX21" s="111">
        <v>0</v>
      </c>
      <c r="GY21" s="111">
        <v>0</v>
      </c>
      <c r="GZ21" s="111">
        <v>0</v>
      </c>
      <c r="HA21" s="111">
        <v>0</v>
      </c>
      <c r="HB21" s="111">
        <v>0</v>
      </c>
      <c r="HC21" s="111">
        <v>0</v>
      </c>
      <c r="HD21" s="111">
        <v>0</v>
      </c>
      <c r="HE21" s="111">
        <v>0</v>
      </c>
      <c r="HF21" s="111">
        <v>0</v>
      </c>
      <c r="HG21" s="111">
        <v>0</v>
      </c>
      <c r="HH21" s="111">
        <v>0</v>
      </c>
      <c r="HI21" s="111">
        <v>0</v>
      </c>
    </row>
    <row r="22" spans="1:217" s="109" customFormat="1" x14ac:dyDescent="0.2">
      <c r="A22" s="107" t="s">
        <v>73</v>
      </c>
      <c r="B22" s="108">
        <v>0</v>
      </c>
      <c r="C22" s="108">
        <v>0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108">
        <v>0</v>
      </c>
      <c r="R22" s="108">
        <v>0</v>
      </c>
      <c r="S22" s="108">
        <v>0</v>
      </c>
      <c r="T22" s="108">
        <v>0</v>
      </c>
      <c r="U22" s="108">
        <v>0</v>
      </c>
      <c r="V22" s="108">
        <v>0</v>
      </c>
      <c r="W22" s="108">
        <v>0</v>
      </c>
      <c r="X22" s="108">
        <v>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108">
        <v>0</v>
      </c>
      <c r="AH22" s="108">
        <v>0</v>
      </c>
      <c r="AI22" s="108">
        <v>0</v>
      </c>
      <c r="AJ22" s="108">
        <v>0</v>
      </c>
      <c r="AK22" s="108">
        <v>0</v>
      </c>
      <c r="AL22" s="108">
        <v>0</v>
      </c>
      <c r="AM22" s="108">
        <v>0</v>
      </c>
      <c r="AN22" s="108">
        <v>0</v>
      </c>
      <c r="AO22" s="108">
        <v>0</v>
      </c>
      <c r="AP22" s="108">
        <v>0</v>
      </c>
      <c r="AQ22" s="108">
        <v>0</v>
      </c>
      <c r="AR22" s="108">
        <v>0</v>
      </c>
      <c r="AS22" s="108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8">
        <v>0</v>
      </c>
      <c r="BO22" s="108">
        <v>0</v>
      </c>
      <c r="BP22" s="108">
        <v>0</v>
      </c>
      <c r="BQ22" s="108">
        <v>0</v>
      </c>
      <c r="BR22" s="108">
        <v>0</v>
      </c>
      <c r="BS22" s="108">
        <v>0</v>
      </c>
      <c r="BT22" s="108">
        <v>0</v>
      </c>
      <c r="BU22" s="108">
        <v>0</v>
      </c>
      <c r="BV22" s="108">
        <v>0</v>
      </c>
      <c r="BW22" s="108">
        <v>0</v>
      </c>
      <c r="BX22" s="108">
        <v>0</v>
      </c>
      <c r="BY22" s="108">
        <v>0</v>
      </c>
      <c r="BZ22" s="108">
        <v>0</v>
      </c>
      <c r="CA22" s="108">
        <v>0</v>
      </c>
      <c r="CB22" s="108">
        <v>0</v>
      </c>
      <c r="CC22" s="108">
        <v>0</v>
      </c>
      <c r="CD22" s="108">
        <v>0</v>
      </c>
      <c r="CE22" s="108">
        <v>0</v>
      </c>
      <c r="CF22" s="108">
        <v>0</v>
      </c>
      <c r="CG22" s="108">
        <v>0</v>
      </c>
      <c r="CH22" s="108">
        <v>0</v>
      </c>
      <c r="CI22" s="108">
        <v>0</v>
      </c>
      <c r="CJ22" s="108">
        <v>0</v>
      </c>
      <c r="CK22" s="108">
        <v>0</v>
      </c>
      <c r="CL22" s="108">
        <v>0</v>
      </c>
      <c r="CM22" s="108">
        <v>0</v>
      </c>
      <c r="CN22" s="108">
        <v>0</v>
      </c>
      <c r="CO22" s="108">
        <v>0</v>
      </c>
      <c r="CP22" s="108">
        <v>0</v>
      </c>
      <c r="CQ22" s="108">
        <v>0</v>
      </c>
      <c r="CR22" s="108">
        <v>0</v>
      </c>
      <c r="CS22" s="108">
        <v>0</v>
      </c>
      <c r="CT22" s="108">
        <v>0</v>
      </c>
      <c r="CU22" s="108">
        <v>0</v>
      </c>
      <c r="CV22" s="108">
        <v>0</v>
      </c>
      <c r="CW22" s="108">
        <v>0</v>
      </c>
      <c r="CX22" s="108">
        <v>0</v>
      </c>
      <c r="CY22" s="108">
        <v>0</v>
      </c>
      <c r="CZ22" s="108">
        <v>0</v>
      </c>
      <c r="DA22" s="108">
        <v>0</v>
      </c>
      <c r="DB22" s="108">
        <v>0</v>
      </c>
      <c r="DC22" s="108">
        <v>0</v>
      </c>
      <c r="DD22" s="108">
        <v>0</v>
      </c>
      <c r="DE22" s="108">
        <v>0</v>
      </c>
      <c r="DF22" s="108">
        <v>0</v>
      </c>
      <c r="DG22" s="108">
        <v>0</v>
      </c>
      <c r="DH22" s="108">
        <v>0</v>
      </c>
      <c r="DI22" s="108">
        <v>0</v>
      </c>
      <c r="DJ22" s="108">
        <v>0</v>
      </c>
      <c r="DK22" s="108">
        <v>0</v>
      </c>
      <c r="DL22" s="108">
        <v>0</v>
      </c>
      <c r="DM22" s="108">
        <v>0</v>
      </c>
      <c r="DN22" s="108">
        <v>0</v>
      </c>
      <c r="DO22" s="108">
        <v>0</v>
      </c>
      <c r="DP22" s="108">
        <v>0</v>
      </c>
      <c r="DQ22" s="108">
        <v>0</v>
      </c>
      <c r="DR22" s="108">
        <v>0</v>
      </c>
      <c r="DS22" s="108">
        <v>0</v>
      </c>
      <c r="DT22" s="108">
        <v>0</v>
      </c>
      <c r="DU22" s="108">
        <v>0</v>
      </c>
      <c r="DV22" s="108">
        <v>0</v>
      </c>
      <c r="DW22" s="108">
        <v>0</v>
      </c>
      <c r="DX22" s="108">
        <v>0</v>
      </c>
      <c r="DY22" s="108">
        <v>0</v>
      </c>
      <c r="DZ22" s="108">
        <v>0</v>
      </c>
      <c r="EA22" s="108">
        <v>0</v>
      </c>
      <c r="EB22" s="108">
        <v>0</v>
      </c>
      <c r="EC22" s="108">
        <v>0</v>
      </c>
      <c r="ED22" s="108">
        <v>0</v>
      </c>
      <c r="EE22" s="108">
        <v>0</v>
      </c>
      <c r="EF22" s="108">
        <v>0</v>
      </c>
      <c r="EG22" s="108">
        <v>0</v>
      </c>
      <c r="EH22" s="108">
        <v>0</v>
      </c>
      <c r="EI22" s="108">
        <v>0</v>
      </c>
      <c r="EJ22" s="108">
        <v>0</v>
      </c>
      <c r="EK22" s="108">
        <v>0</v>
      </c>
      <c r="EL22" s="108">
        <v>0</v>
      </c>
      <c r="EM22" s="108">
        <v>0</v>
      </c>
      <c r="EN22" s="108">
        <v>0</v>
      </c>
      <c r="EO22" s="108">
        <v>0</v>
      </c>
      <c r="EP22" s="108">
        <v>0</v>
      </c>
      <c r="EQ22" s="108">
        <v>0</v>
      </c>
      <c r="ER22" s="108">
        <v>0</v>
      </c>
      <c r="ES22" s="108">
        <v>0</v>
      </c>
      <c r="ET22" s="108">
        <v>0</v>
      </c>
      <c r="EU22" s="108">
        <v>0</v>
      </c>
      <c r="EV22" s="108">
        <v>0</v>
      </c>
      <c r="EW22" s="108">
        <v>0</v>
      </c>
      <c r="EX22" s="108">
        <v>0</v>
      </c>
      <c r="EY22" s="108">
        <v>0</v>
      </c>
      <c r="EZ22" s="108">
        <v>0</v>
      </c>
      <c r="FA22" s="108">
        <v>0</v>
      </c>
      <c r="FB22" s="108">
        <v>0</v>
      </c>
      <c r="FC22" s="108">
        <v>0</v>
      </c>
      <c r="FD22" s="108">
        <v>0</v>
      </c>
      <c r="FE22" s="108">
        <v>0</v>
      </c>
      <c r="FF22" s="108">
        <v>0</v>
      </c>
      <c r="FG22" s="108">
        <v>0</v>
      </c>
      <c r="FH22" s="108">
        <v>0</v>
      </c>
      <c r="FI22" s="108">
        <v>0</v>
      </c>
      <c r="FJ22" s="108">
        <v>0</v>
      </c>
      <c r="FK22" s="108">
        <v>0</v>
      </c>
      <c r="FL22" s="108">
        <v>0</v>
      </c>
      <c r="FM22" s="108">
        <v>0</v>
      </c>
      <c r="FN22" s="108">
        <v>0</v>
      </c>
      <c r="FO22" s="108">
        <v>0</v>
      </c>
      <c r="FP22" s="108">
        <v>0</v>
      </c>
      <c r="FQ22" s="108">
        <v>0</v>
      </c>
      <c r="FR22" s="108">
        <v>0</v>
      </c>
      <c r="FS22" s="108">
        <v>0</v>
      </c>
      <c r="FT22" s="108">
        <v>0</v>
      </c>
      <c r="FU22" s="108">
        <v>0</v>
      </c>
      <c r="FV22" s="108">
        <v>0</v>
      </c>
      <c r="FW22" s="108">
        <v>0</v>
      </c>
      <c r="FX22" s="108">
        <v>0</v>
      </c>
      <c r="FY22" s="108">
        <v>0</v>
      </c>
      <c r="FZ22" s="108">
        <v>0</v>
      </c>
      <c r="GA22" s="108">
        <v>0</v>
      </c>
      <c r="GB22" s="108">
        <v>0</v>
      </c>
      <c r="GC22" s="108">
        <v>0</v>
      </c>
      <c r="GD22" s="108">
        <v>0</v>
      </c>
      <c r="GE22" s="108">
        <v>0</v>
      </c>
      <c r="GF22" s="108">
        <v>0</v>
      </c>
      <c r="GG22" s="108">
        <v>0</v>
      </c>
      <c r="GH22" s="108">
        <v>0</v>
      </c>
      <c r="GI22" s="108">
        <v>0</v>
      </c>
      <c r="GJ22" s="108">
        <v>0</v>
      </c>
      <c r="GK22" s="108">
        <v>0</v>
      </c>
      <c r="GL22" s="108">
        <v>0</v>
      </c>
      <c r="GM22" s="108">
        <v>0</v>
      </c>
      <c r="GN22" s="108">
        <v>0</v>
      </c>
      <c r="GO22" s="108">
        <v>0</v>
      </c>
      <c r="GP22" s="108">
        <v>0</v>
      </c>
      <c r="GQ22" s="108">
        <v>0</v>
      </c>
      <c r="GR22" s="108">
        <v>0</v>
      </c>
      <c r="GS22" s="108">
        <v>0</v>
      </c>
      <c r="GT22" s="108">
        <v>0</v>
      </c>
      <c r="GU22" s="108">
        <v>0</v>
      </c>
      <c r="GV22" s="108">
        <v>0</v>
      </c>
      <c r="GW22" s="108">
        <v>0</v>
      </c>
      <c r="GX22" s="108">
        <v>0</v>
      </c>
      <c r="GY22" s="108">
        <v>0</v>
      </c>
      <c r="GZ22" s="108">
        <v>0</v>
      </c>
      <c r="HA22" s="108">
        <v>0</v>
      </c>
      <c r="HB22" s="108">
        <v>0</v>
      </c>
      <c r="HC22" s="108">
        <v>0</v>
      </c>
      <c r="HD22" s="108">
        <v>0</v>
      </c>
      <c r="HE22" s="108">
        <v>0</v>
      </c>
      <c r="HF22" s="108">
        <v>0</v>
      </c>
      <c r="HG22" s="108">
        <v>0</v>
      </c>
      <c r="HH22" s="108">
        <v>0</v>
      </c>
      <c r="HI22" s="108">
        <v>0</v>
      </c>
    </row>
    <row r="23" spans="1:217" s="109" customFormat="1" x14ac:dyDescent="0.2">
      <c r="A23" s="107" t="s">
        <v>74</v>
      </c>
      <c r="B23" s="108">
        <v>0</v>
      </c>
      <c r="C23" s="108">
        <v>0</v>
      </c>
      <c r="D23" s="108">
        <v>0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0</v>
      </c>
      <c r="N23" s="108">
        <v>0</v>
      </c>
      <c r="O23" s="108">
        <v>0</v>
      </c>
      <c r="P23" s="108">
        <v>0</v>
      </c>
      <c r="Q23" s="108">
        <v>0</v>
      </c>
      <c r="R23" s="108">
        <v>0</v>
      </c>
      <c r="S23" s="108">
        <v>0</v>
      </c>
      <c r="T23" s="108">
        <v>0</v>
      </c>
      <c r="U23" s="108">
        <v>0</v>
      </c>
      <c r="V23" s="108">
        <v>0</v>
      </c>
      <c r="W23" s="108">
        <v>0</v>
      </c>
      <c r="X23" s="108">
        <v>0</v>
      </c>
      <c r="Y23" s="108">
        <v>0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v>0</v>
      </c>
      <c r="AF23" s="108">
        <v>0</v>
      </c>
      <c r="AG23" s="108">
        <v>0</v>
      </c>
      <c r="AH23" s="108">
        <v>0</v>
      </c>
      <c r="AI23" s="108">
        <v>0</v>
      </c>
      <c r="AJ23" s="108">
        <v>0</v>
      </c>
      <c r="AK23" s="108">
        <v>0</v>
      </c>
      <c r="AL23" s="108">
        <v>0</v>
      </c>
      <c r="AM23" s="108">
        <v>0</v>
      </c>
      <c r="AN23" s="108">
        <v>0</v>
      </c>
      <c r="AO23" s="108">
        <v>0</v>
      </c>
      <c r="AP23" s="108">
        <v>0</v>
      </c>
      <c r="AQ23" s="108">
        <v>0</v>
      </c>
      <c r="AR23" s="108">
        <v>0</v>
      </c>
      <c r="AS23" s="108">
        <v>0</v>
      </c>
      <c r="AT23" s="108">
        <v>0</v>
      </c>
      <c r="AU23" s="108">
        <v>0</v>
      </c>
      <c r="AV23" s="108">
        <v>0</v>
      </c>
      <c r="AW23" s="108">
        <v>0</v>
      </c>
      <c r="AX23" s="108">
        <v>0</v>
      </c>
      <c r="AY23" s="108">
        <v>0</v>
      </c>
      <c r="AZ23" s="108">
        <v>0</v>
      </c>
      <c r="BA23" s="108">
        <v>0</v>
      </c>
      <c r="BB23" s="108">
        <v>0</v>
      </c>
      <c r="BC23" s="108">
        <v>0</v>
      </c>
      <c r="BD23" s="108">
        <v>0</v>
      </c>
      <c r="BE23" s="108">
        <v>0</v>
      </c>
      <c r="BF23" s="108">
        <v>0</v>
      </c>
      <c r="BG23" s="108">
        <v>0</v>
      </c>
      <c r="BH23" s="108">
        <v>0</v>
      </c>
      <c r="BI23" s="108">
        <v>0</v>
      </c>
      <c r="BJ23" s="108">
        <v>0</v>
      </c>
      <c r="BK23" s="108">
        <v>0</v>
      </c>
      <c r="BL23" s="108">
        <v>0</v>
      </c>
      <c r="BM23" s="108">
        <v>0</v>
      </c>
      <c r="BN23" s="108">
        <v>0</v>
      </c>
      <c r="BO23" s="108">
        <v>0</v>
      </c>
      <c r="BP23" s="108">
        <v>0</v>
      </c>
      <c r="BQ23" s="108">
        <v>0</v>
      </c>
      <c r="BR23" s="108">
        <v>0</v>
      </c>
      <c r="BS23" s="108">
        <v>0</v>
      </c>
      <c r="BT23" s="108">
        <v>0</v>
      </c>
      <c r="BU23" s="108">
        <v>0</v>
      </c>
      <c r="BV23" s="108">
        <v>0</v>
      </c>
      <c r="BW23" s="108">
        <v>0</v>
      </c>
      <c r="BX23" s="108">
        <v>0</v>
      </c>
      <c r="BY23" s="108">
        <v>0</v>
      </c>
      <c r="BZ23" s="108">
        <v>0</v>
      </c>
      <c r="CA23" s="108">
        <v>0</v>
      </c>
      <c r="CB23" s="108">
        <v>0</v>
      </c>
      <c r="CC23" s="108">
        <v>0</v>
      </c>
      <c r="CD23" s="108">
        <v>0</v>
      </c>
      <c r="CE23" s="108">
        <v>0</v>
      </c>
      <c r="CF23" s="108">
        <v>0</v>
      </c>
      <c r="CG23" s="108">
        <v>0</v>
      </c>
      <c r="CH23" s="108">
        <v>0</v>
      </c>
      <c r="CI23" s="108">
        <v>0</v>
      </c>
      <c r="CJ23" s="108">
        <v>0</v>
      </c>
      <c r="CK23" s="108">
        <v>0</v>
      </c>
      <c r="CL23" s="108">
        <v>0</v>
      </c>
      <c r="CM23" s="108">
        <v>0</v>
      </c>
      <c r="CN23" s="108">
        <v>0</v>
      </c>
      <c r="CO23" s="108">
        <v>0</v>
      </c>
      <c r="CP23" s="108">
        <v>0</v>
      </c>
      <c r="CQ23" s="108">
        <v>0</v>
      </c>
      <c r="CR23" s="108">
        <v>0</v>
      </c>
      <c r="CS23" s="108">
        <v>0</v>
      </c>
      <c r="CT23" s="108">
        <v>0</v>
      </c>
      <c r="CU23" s="108">
        <v>0</v>
      </c>
      <c r="CV23" s="108">
        <v>0</v>
      </c>
      <c r="CW23" s="108">
        <v>0</v>
      </c>
      <c r="CX23" s="108">
        <v>0</v>
      </c>
      <c r="CY23" s="108">
        <v>0</v>
      </c>
      <c r="CZ23" s="108">
        <v>0</v>
      </c>
      <c r="DA23" s="108">
        <v>0</v>
      </c>
      <c r="DB23" s="108">
        <v>0</v>
      </c>
      <c r="DC23" s="108">
        <v>0</v>
      </c>
      <c r="DD23" s="108">
        <v>0</v>
      </c>
      <c r="DE23" s="108">
        <v>0</v>
      </c>
      <c r="DF23" s="108">
        <v>0</v>
      </c>
      <c r="DG23" s="108">
        <v>0</v>
      </c>
      <c r="DH23" s="108">
        <v>0</v>
      </c>
      <c r="DI23" s="108">
        <v>0</v>
      </c>
      <c r="DJ23" s="108">
        <v>0</v>
      </c>
      <c r="DK23" s="108">
        <v>0</v>
      </c>
      <c r="DL23" s="108">
        <v>0</v>
      </c>
      <c r="DM23" s="108">
        <v>0</v>
      </c>
      <c r="DN23" s="108">
        <v>0</v>
      </c>
      <c r="DO23" s="108">
        <v>0</v>
      </c>
      <c r="DP23" s="108">
        <v>0</v>
      </c>
      <c r="DQ23" s="108">
        <v>0</v>
      </c>
      <c r="DR23" s="108">
        <v>0</v>
      </c>
      <c r="DS23" s="108">
        <v>0</v>
      </c>
      <c r="DT23" s="108">
        <v>0</v>
      </c>
      <c r="DU23" s="108">
        <v>0</v>
      </c>
      <c r="DV23" s="108">
        <v>0</v>
      </c>
      <c r="DW23" s="108">
        <v>0</v>
      </c>
      <c r="DX23" s="108">
        <v>0</v>
      </c>
      <c r="DY23" s="108">
        <v>0</v>
      </c>
      <c r="DZ23" s="108">
        <v>0</v>
      </c>
      <c r="EA23" s="108">
        <v>0</v>
      </c>
      <c r="EB23" s="108">
        <v>0</v>
      </c>
      <c r="EC23" s="108">
        <v>0</v>
      </c>
      <c r="ED23" s="108">
        <v>0</v>
      </c>
      <c r="EE23" s="108">
        <v>0</v>
      </c>
      <c r="EF23" s="108">
        <v>0</v>
      </c>
      <c r="EG23" s="108">
        <v>0</v>
      </c>
      <c r="EH23" s="108">
        <v>0</v>
      </c>
      <c r="EI23" s="108">
        <v>0</v>
      </c>
      <c r="EJ23" s="108">
        <v>0</v>
      </c>
      <c r="EK23" s="108">
        <v>0</v>
      </c>
      <c r="EL23" s="108">
        <v>0</v>
      </c>
      <c r="EM23" s="108">
        <v>0</v>
      </c>
      <c r="EN23" s="108">
        <v>0</v>
      </c>
      <c r="EO23" s="108">
        <v>0</v>
      </c>
      <c r="EP23" s="108">
        <v>0</v>
      </c>
      <c r="EQ23" s="108">
        <v>0</v>
      </c>
      <c r="ER23" s="108">
        <v>0</v>
      </c>
      <c r="ES23" s="108">
        <v>0</v>
      </c>
      <c r="ET23" s="108">
        <v>0</v>
      </c>
      <c r="EU23" s="108">
        <v>0</v>
      </c>
      <c r="EV23" s="108">
        <v>0</v>
      </c>
      <c r="EW23" s="108">
        <v>0</v>
      </c>
      <c r="EX23" s="108">
        <v>0</v>
      </c>
      <c r="EY23" s="108">
        <v>0</v>
      </c>
      <c r="EZ23" s="108">
        <v>0</v>
      </c>
      <c r="FA23" s="108">
        <v>0</v>
      </c>
      <c r="FB23" s="108">
        <v>0</v>
      </c>
      <c r="FC23" s="108">
        <v>0</v>
      </c>
      <c r="FD23" s="108">
        <v>0</v>
      </c>
      <c r="FE23" s="108">
        <v>0</v>
      </c>
      <c r="FF23" s="108">
        <v>0</v>
      </c>
      <c r="FG23" s="108">
        <v>0</v>
      </c>
      <c r="FH23" s="108">
        <v>0</v>
      </c>
      <c r="FI23" s="108">
        <v>0</v>
      </c>
      <c r="FJ23" s="108">
        <v>0</v>
      </c>
      <c r="FK23" s="108">
        <v>0</v>
      </c>
      <c r="FL23" s="108">
        <v>0</v>
      </c>
      <c r="FM23" s="108">
        <v>0</v>
      </c>
      <c r="FN23" s="108">
        <v>0</v>
      </c>
      <c r="FO23" s="108">
        <v>0</v>
      </c>
      <c r="FP23" s="108">
        <v>0</v>
      </c>
      <c r="FQ23" s="108">
        <v>0</v>
      </c>
      <c r="FR23" s="108">
        <v>0</v>
      </c>
      <c r="FS23" s="108">
        <v>0</v>
      </c>
      <c r="FT23" s="108">
        <v>0</v>
      </c>
      <c r="FU23" s="108">
        <v>0</v>
      </c>
      <c r="FV23" s="108">
        <v>0</v>
      </c>
      <c r="FW23" s="108">
        <v>0</v>
      </c>
      <c r="FX23" s="108">
        <v>0</v>
      </c>
      <c r="FY23" s="108">
        <v>0</v>
      </c>
      <c r="FZ23" s="108">
        <v>0</v>
      </c>
      <c r="GA23" s="108">
        <v>0</v>
      </c>
      <c r="GB23" s="108">
        <v>0</v>
      </c>
      <c r="GC23" s="108">
        <v>0</v>
      </c>
      <c r="GD23" s="108">
        <v>0</v>
      </c>
      <c r="GE23" s="108">
        <v>0</v>
      </c>
      <c r="GF23" s="108">
        <v>0</v>
      </c>
      <c r="GG23" s="108">
        <v>0</v>
      </c>
      <c r="GH23" s="108">
        <v>0</v>
      </c>
      <c r="GI23" s="108">
        <v>0</v>
      </c>
      <c r="GJ23" s="108">
        <v>0</v>
      </c>
      <c r="GK23" s="108">
        <v>0</v>
      </c>
      <c r="GL23" s="108">
        <v>0</v>
      </c>
      <c r="GM23" s="108">
        <v>0</v>
      </c>
      <c r="GN23" s="108">
        <v>0</v>
      </c>
      <c r="GO23" s="108">
        <v>0</v>
      </c>
      <c r="GP23" s="108">
        <v>0</v>
      </c>
      <c r="GQ23" s="108">
        <v>0</v>
      </c>
      <c r="GR23" s="108">
        <v>0</v>
      </c>
      <c r="GS23" s="108">
        <v>0</v>
      </c>
      <c r="GT23" s="108">
        <v>0</v>
      </c>
      <c r="GU23" s="108">
        <v>0</v>
      </c>
      <c r="GV23" s="108">
        <v>0</v>
      </c>
      <c r="GW23" s="108">
        <v>0</v>
      </c>
      <c r="GX23" s="108">
        <v>0</v>
      </c>
      <c r="GY23" s="108">
        <v>0</v>
      </c>
      <c r="GZ23" s="108">
        <v>0</v>
      </c>
      <c r="HA23" s="108">
        <v>0</v>
      </c>
      <c r="HB23" s="108">
        <v>0</v>
      </c>
      <c r="HC23" s="108">
        <v>0</v>
      </c>
      <c r="HD23" s="108">
        <v>0</v>
      </c>
      <c r="HE23" s="108">
        <v>0</v>
      </c>
      <c r="HF23" s="108">
        <v>0</v>
      </c>
      <c r="HG23" s="108">
        <v>0</v>
      </c>
      <c r="HH23" s="108">
        <v>0</v>
      </c>
      <c r="HI23" s="108">
        <v>0</v>
      </c>
    </row>
    <row r="24" spans="1:217" s="109" customFormat="1" x14ac:dyDescent="0.2">
      <c r="A24" s="107" t="s">
        <v>75</v>
      </c>
      <c r="B24" s="108">
        <v>0</v>
      </c>
      <c r="C24" s="108">
        <v>0</v>
      </c>
      <c r="D24" s="108">
        <v>0</v>
      </c>
      <c r="E24" s="108">
        <v>0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  <c r="P24" s="108">
        <v>0</v>
      </c>
      <c r="Q24" s="108">
        <v>0</v>
      </c>
      <c r="R24" s="108">
        <v>0</v>
      </c>
      <c r="S24" s="108">
        <v>0</v>
      </c>
      <c r="T24" s="108">
        <v>0</v>
      </c>
      <c r="U24" s="108">
        <v>0</v>
      </c>
      <c r="V24" s="108">
        <v>0</v>
      </c>
      <c r="W24" s="108">
        <v>0</v>
      </c>
      <c r="X24" s="108">
        <v>0</v>
      </c>
      <c r="Y24" s="108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v>0</v>
      </c>
      <c r="AF24" s="108">
        <v>0</v>
      </c>
      <c r="AG24" s="108">
        <v>0</v>
      </c>
      <c r="AH24" s="108">
        <v>0</v>
      </c>
      <c r="AI24" s="108">
        <v>0</v>
      </c>
      <c r="AJ24" s="108">
        <v>0</v>
      </c>
      <c r="AK24" s="108">
        <v>0</v>
      </c>
      <c r="AL24" s="108">
        <v>0</v>
      </c>
      <c r="AM24" s="108">
        <v>0</v>
      </c>
      <c r="AN24" s="108">
        <v>0</v>
      </c>
      <c r="AO24" s="108">
        <v>0</v>
      </c>
      <c r="AP24" s="108">
        <v>0</v>
      </c>
      <c r="AQ24" s="108">
        <v>0</v>
      </c>
      <c r="AR24" s="108">
        <v>0</v>
      </c>
      <c r="AS24" s="108">
        <v>0</v>
      </c>
      <c r="AT24" s="108">
        <v>0</v>
      </c>
      <c r="AU24" s="108">
        <v>0</v>
      </c>
      <c r="AV24" s="108">
        <v>0</v>
      </c>
      <c r="AW24" s="108">
        <v>0</v>
      </c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108">
        <v>0</v>
      </c>
      <c r="BF24" s="108">
        <v>0</v>
      </c>
      <c r="BG24" s="108">
        <v>0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8">
        <v>0</v>
      </c>
      <c r="BO24" s="108">
        <v>0</v>
      </c>
      <c r="BP24" s="108">
        <v>0</v>
      </c>
      <c r="BQ24" s="108">
        <v>0</v>
      </c>
      <c r="BR24" s="108">
        <v>0</v>
      </c>
      <c r="BS24" s="108">
        <v>0</v>
      </c>
      <c r="BT24" s="108">
        <v>0</v>
      </c>
      <c r="BU24" s="108">
        <v>0</v>
      </c>
      <c r="BV24" s="108">
        <v>0</v>
      </c>
      <c r="BW24" s="108">
        <v>0</v>
      </c>
      <c r="BX24" s="108">
        <v>0</v>
      </c>
      <c r="BY24" s="108">
        <v>0</v>
      </c>
      <c r="BZ24" s="108">
        <v>0</v>
      </c>
      <c r="CA24" s="108">
        <v>0</v>
      </c>
      <c r="CB24" s="108">
        <v>0</v>
      </c>
      <c r="CC24" s="108">
        <v>0</v>
      </c>
      <c r="CD24" s="108">
        <v>0</v>
      </c>
      <c r="CE24" s="108">
        <v>0</v>
      </c>
      <c r="CF24" s="108">
        <v>0</v>
      </c>
      <c r="CG24" s="108">
        <v>0</v>
      </c>
      <c r="CH24" s="108">
        <v>0</v>
      </c>
      <c r="CI24" s="108">
        <v>0</v>
      </c>
      <c r="CJ24" s="108">
        <v>0</v>
      </c>
      <c r="CK24" s="108">
        <v>0</v>
      </c>
      <c r="CL24" s="108">
        <v>0</v>
      </c>
      <c r="CM24" s="108">
        <v>0</v>
      </c>
      <c r="CN24" s="108">
        <v>0</v>
      </c>
      <c r="CO24" s="108">
        <v>0</v>
      </c>
      <c r="CP24" s="108">
        <v>0</v>
      </c>
      <c r="CQ24" s="108">
        <v>0</v>
      </c>
      <c r="CR24" s="108">
        <v>0</v>
      </c>
      <c r="CS24" s="108">
        <v>0</v>
      </c>
      <c r="CT24" s="108">
        <v>0</v>
      </c>
      <c r="CU24" s="108">
        <v>0</v>
      </c>
      <c r="CV24" s="108">
        <v>0</v>
      </c>
      <c r="CW24" s="108">
        <v>0</v>
      </c>
      <c r="CX24" s="108">
        <v>0</v>
      </c>
      <c r="CY24" s="108">
        <v>0</v>
      </c>
      <c r="CZ24" s="108">
        <v>0</v>
      </c>
      <c r="DA24" s="108">
        <v>0</v>
      </c>
      <c r="DB24" s="108">
        <v>0</v>
      </c>
      <c r="DC24" s="108">
        <v>0</v>
      </c>
      <c r="DD24" s="108">
        <v>0</v>
      </c>
      <c r="DE24" s="108">
        <v>0</v>
      </c>
      <c r="DF24" s="108">
        <v>0</v>
      </c>
      <c r="DG24" s="108">
        <v>0</v>
      </c>
      <c r="DH24" s="108">
        <v>0</v>
      </c>
      <c r="DI24" s="108">
        <v>0</v>
      </c>
      <c r="DJ24" s="108">
        <v>0</v>
      </c>
      <c r="DK24" s="108">
        <v>0</v>
      </c>
      <c r="DL24" s="108">
        <v>0</v>
      </c>
      <c r="DM24" s="108">
        <v>0</v>
      </c>
      <c r="DN24" s="108">
        <v>0</v>
      </c>
      <c r="DO24" s="108">
        <v>0</v>
      </c>
      <c r="DP24" s="108">
        <v>0</v>
      </c>
      <c r="DQ24" s="108">
        <v>0</v>
      </c>
      <c r="DR24" s="108">
        <v>0</v>
      </c>
      <c r="DS24" s="108">
        <v>0</v>
      </c>
      <c r="DT24" s="108">
        <v>0</v>
      </c>
      <c r="DU24" s="108">
        <v>0</v>
      </c>
      <c r="DV24" s="108">
        <v>0</v>
      </c>
      <c r="DW24" s="108">
        <v>0</v>
      </c>
      <c r="DX24" s="108">
        <v>0</v>
      </c>
      <c r="DY24" s="108">
        <v>0</v>
      </c>
      <c r="DZ24" s="108">
        <v>0</v>
      </c>
      <c r="EA24" s="108">
        <v>0</v>
      </c>
      <c r="EB24" s="108">
        <v>0</v>
      </c>
      <c r="EC24" s="108">
        <v>0</v>
      </c>
      <c r="ED24" s="108">
        <v>0</v>
      </c>
      <c r="EE24" s="108">
        <v>0</v>
      </c>
      <c r="EF24" s="108">
        <v>0</v>
      </c>
      <c r="EG24" s="108">
        <v>0</v>
      </c>
      <c r="EH24" s="108">
        <v>0</v>
      </c>
      <c r="EI24" s="108">
        <v>0</v>
      </c>
      <c r="EJ24" s="108">
        <v>0</v>
      </c>
      <c r="EK24" s="108">
        <v>0</v>
      </c>
      <c r="EL24" s="108">
        <v>0</v>
      </c>
      <c r="EM24" s="108">
        <v>0</v>
      </c>
      <c r="EN24" s="108">
        <v>0</v>
      </c>
      <c r="EO24" s="108">
        <v>0</v>
      </c>
      <c r="EP24" s="108">
        <v>0</v>
      </c>
      <c r="EQ24" s="108">
        <v>0</v>
      </c>
      <c r="ER24" s="108">
        <v>0</v>
      </c>
      <c r="ES24" s="108">
        <v>0</v>
      </c>
      <c r="ET24" s="108">
        <v>0</v>
      </c>
      <c r="EU24" s="108">
        <v>0</v>
      </c>
      <c r="EV24" s="108">
        <v>0</v>
      </c>
      <c r="EW24" s="108">
        <v>0</v>
      </c>
      <c r="EX24" s="108">
        <v>0</v>
      </c>
      <c r="EY24" s="108">
        <v>0</v>
      </c>
      <c r="EZ24" s="108">
        <v>0</v>
      </c>
      <c r="FA24" s="108">
        <v>0</v>
      </c>
      <c r="FB24" s="108">
        <v>0</v>
      </c>
      <c r="FC24" s="108">
        <v>0</v>
      </c>
      <c r="FD24" s="108">
        <v>0</v>
      </c>
      <c r="FE24" s="108">
        <v>0</v>
      </c>
      <c r="FF24" s="108">
        <v>0</v>
      </c>
      <c r="FG24" s="108">
        <v>0</v>
      </c>
      <c r="FH24" s="108">
        <v>0</v>
      </c>
      <c r="FI24" s="108">
        <v>0</v>
      </c>
      <c r="FJ24" s="108">
        <v>0</v>
      </c>
      <c r="FK24" s="108">
        <v>0</v>
      </c>
      <c r="FL24" s="108">
        <v>0</v>
      </c>
      <c r="FM24" s="108">
        <v>0</v>
      </c>
      <c r="FN24" s="108">
        <v>0</v>
      </c>
      <c r="FO24" s="108">
        <v>0</v>
      </c>
      <c r="FP24" s="108">
        <v>0</v>
      </c>
      <c r="FQ24" s="108">
        <v>0</v>
      </c>
      <c r="FR24" s="108">
        <v>0</v>
      </c>
      <c r="FS24" s="108">
        <v>0</v>
      </c>
      <c r="FT24" s="108">
        <v>0</v>
      </c>
      <c r="FU24" s="108">
        <v>0</v>
      </c>
      <c r="FV24" s="108">
        <v>0</v>
      </c>
      <c r="FW24" s="108">
        <v>0</v>
      </c>
      <c r="FX24" s="108">
        <v>0</v>
      </c>
      <c r="FY24" s="108">
        <v>0</v>
      </c>
      <c r="FZ24" s="108">
        <v>0</v>
      </c>
      <c r="GA24" s="108">
        <v>0</v>
      </c>
      <c r="GB24" s="108">
        <v>0</v>
      </c>
      <c r="GC24" s="108">
        <v>0</v>
      </c>
      <c r="GD24" s="108">
        <v>0</v>
      </c>
      <c r="GE24" s="108">
        <v>0</v>
      </c>
      <c r="GF24" s="108">
        <v>0</v>
      </c>
      <c r="GG24" s="108">
        <v>0</v>
      </c>
      <c r="GH24" s="108">
        <v>0</v>
      </c>
      <c r="GI24" s="108">
        <v>0</v>
      </c>
      <c r="GJ24" s="108">
        <v>0</v>
      </c>
      <c r="GK24" s="108">
        <v>0</v>
      </c>
      <c r="GL24" s="108">
        <v>0</v>
      </c>
      <c r="GM24" s="108">
        <v>0</v>
      </c>
      <c r="GN24" s="108">
        <v>0</v>
      </c>
      <c r="GO24" s="108">
        <v>0</v>
      </c>
      <c r="GP24" s="108">
        <v>0</v>
      </c>
      <c r="GQ24" s="108">
        <v>0</v>
      </c>
      <c r="GR24" s="108">
        <v>0</v>
      </c>
      <c r="GS24" s="108">
        <v>0</v>
      </c>
      <c r="GT24" s="108">
        <v>0</v>
      </c>
      <c r="GU24" s="108">
        <v>0</v>
      </c>
      <c r="GV24" s="108">
        <v>0</v>
      </c>
      <c r="GW24" s="108">
        <v>0</v>
      </c>
      <c r="GX24" s="108">
        <v>0</v>
      </c>
      <c r="GY24" s="108">
        <v>0</v>
      </c>
      <c r="GZ24" s="108">
        <v>0</v>
      </c>
      <c r="HA24" s="108">
        <v>0</v>
      </c>
      <c r="HB24" s="108">
        <v>0</v>
      </c>
      <c r="HC24" s="108">
        <v>0</v>
      </c>
      <c r="HD24" s="108">
        <v>0</v>
      </c>
      <c r="HE24" s="108">
        <v>0</v>
      </c>
      <c r="HF24" s="108">
        <v>0</v>
      </c>
      <c r="HG24" s="108">
        <v>0</v>
      </c>
      <c r="HH24" s="108">
        <v>0</v>
      </c>
      <c r="HI24" s="108">
        <v>0</v>
      </c>
    </row>
    <row r="25" spans="1:217" s="109" customFormat="1" x14ac:dyDescent="0.2">
      <c r="A25" s="107" t="s">
        <v>76</v>
      </c>
      <c r="B25" s="108">
        <v>0</v>
      </c>
      <c r="C25" s="108">
        <v>0</v>
      </c>
      <c r="D25" s="108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8">
        <v>0</v>
      </c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v>0</v>
      </c>
      <c r="R25" s="108">
        <v>0</v>
      </c>
      <c r="S25" s="108">
        <v>0</v>
      </c>
      <c r="T25" s="108">
        <v>0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8">
        <v>0</v>
      </c>
      <c r="AA25" s="108">
        <v>0</v>
      </c>
      <c r="AB25" s="108">
        <v>0</v>
      </c>
      <c r="AC25" s="108">
        <v>0</v>
      </c>
      <c r="AD25" s="108">
        <v>0</v>
      </c>
      <c r="AE25" s="108">
        <v>0</v>
      </c>
      <c r="AF25" s="108">
        <v>0</v>
      </c>
      <c r="AG25" s="108">
        <v>0</v>
      </c>
      <c r="AH25" s="108">
        <v>0</v>
      </c>
      <c r="AI25" s="108">
        <v>0</v>
      </c>
      <c r="AJ25" s="108">
        <v>0</v>
      </c>
      <c r="AK25" s="108">
        <v>0</v>
      </c>
      <c r="AL25" s="108">
        <v>0</v>
      </c>
      <c r="AM25" s="108">
        <v>0</v>
      </c>
      <c r="AN25" s="108">
        <v>0</v>
      </c>
      <c r="AO25" s="108">
        <v>0</v>
      </c>
      <c r="AP25" s="108">
        <v>0</v>
      </c>
      <c r="AQ25" s="108">
        <v>0</v>
      </c>
      <c r="AR25" s="108">
        <v>0</v>
      </c>
      <c r="AS25" s="108">
        <v>0</v>
      </c>
      <c r="AT25" s="108">
        <v>0</v>
      </c>
      <c r="AU25" s="108">
        <v>0</v>
      </c>
      <c r="AV25" s="108">
        <v>0</v>
      </c>
      <c r="AW25" s="108">
        <v>0</v>
      </c>
      <c r="AX25" s="108">
        <v>0</v>
      </c>
      <c r="AY25" s="108">
        <v>0</v>
      </c>
      <c r="AZ25" s="108">
        <v>0</v>
      </c>
      <c r="BA25" s="108">
        <v>0</v>
      </c>
      <c r="BB25" s="108">
        <v>0</v>
      </c>
      <c r="BC25" s="108">
        <v>0</v>
      </c>
      <c r="BD25" s="108">
        <v>0</v>
      </c>
      <c r="BE25" s="108">
        <v>0</v>
      </c>
      <c r="BF25" s="108">
        <v>0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0</v>
      </c>
      <c r="BM25" s="108">
        <v>0</v>
      </c>
      <c r="BN25" s="108">
        <v>0</v>
      </c>
      <c r="BO25" s="108">
        <v>0</v>
      </c>
      <c r="BP25" s="108">
        <v>0</v>
      </c>
      <c r="BQ25" s="108">
        <v>0</v>
      </c>
      <c r="BR25" s="108">
        <v>0</v>
      </c>
      <c r="BS25" s="108">
        <v>0</v>
      </c>
      <c r="BT25" s="108">
        <v>0</v>
      </c>
      <c r="BU25" s="108">
        <v>0</v>
      </c>
      <c r="BV25" s="108">
        <v>0</v>
      </c>
      <c r="BW25" s="108">
        <v>0</v>
      </c>
      <c r="BX25" s="108">
        <v>0</v>
      </c>
      <c r="BY25" s="108">
        <v>0</v>
      </c>
      <c r="BZ25" s="108">
        <v>0</v>
      </c>
      <c r="CA25" s="108">
        <v>0</v>
      </c>
      <c r="CB25" s="108">
        <v>0</v>
      </c>
      <c r="CC25" s="108">
        <v>0</v>
      </c>
      <c r="CD25" s="108">
        <v>0</v>
      </c>
      <c r="CE25" s="108">
        <v>0</v>
      </c>
      <c r="CF25" s="108">
        <v>0</v>
      </c>
      <c r="CG25" s="108">
        <v>0</v>
      </c>
      <c r="CH25" s="108">
        <v>0</v>
      </c>
      <c r="CI25" s="108">
        <v>0</v>
      </c>
      <c r="CJ25" s="108">
        <v>0</v>
      </c>
      <c r="CK25" s="108">
        <v>0</v>
      </c>
      <c r="CL25" s="108">
        <v>0</v>
      </c>
      <c r="CM25" s="108">
        <v>0</v>
      </c>
      <c r="CN25" s="108">
        <v>0</v>
      </c>
      <c r="CO25" s="108">
        <v>0</v>
      </c>
      <c r="CP25" s="108">
        <v>0</v>
      </c>
      <c r="CQ25" s="108">
        <v>0</v>
      </c>
      <c r="CR25" s="108">
        <v>0</v>
      </c>
      <c r="CS25" s="108">
        <v>0</v>
      </c>
      <c r="CT25" s="108">
        <v>0</v>
      </c>
      <c r="CU25" s="108">
        <v>0</v>
      </c>
      <c r="CV25" s="108">
        <v>0</v>
      </c>
      <c r="CW25" s="108">
        <v>0</v>
      </c>
      <c r="CX25" s="108">
        <v>0</v>
      </c>
      <c r="CY25" s="108">
        <v>0</v>
      </c>
      <c r="CZ25" s="108">
        <v>0</v>
      </c>
      <c r="DA25" s="108">
        <v>0</v>
      </c>
      <c r="DB25" s="108">
        <v>0</v>
      </c>
      <c r="DC25" s="108">
        <v>0</v>
      </c>
      <c r="DD25" s="108">
        <v>0</v>
      </c>
      <c r="DE25" s="108">
        <v>0</v>
      </c>
      <c r="DF25" s="108">
        <v>0</v>
      </c>
      <c r="DG25" s="108">
        <v>0</v>
      </c>
      <c r="DH25" s="108">
        <v>0</v>
      </c>
      <c r="DI25" s="108">
        <v>0</v>
      </c>
      <c r="DJ25" s="108">
        <v>0</v>
      </c>
      <c r="DK25" s="108">
        <v>0</v>
      </c>
      <c r="DL25" s="108">
        <v>0</v>
      </c>
      <c r="DM25" s="108">
        <v>0</v>
      </c>
      <c r="DN25" s="108">
        <v>0</v>
      </c>
      <c r="DO25" s="108">
        <v>0</v>
      </c>
      <c r="DP25" s="108">
        <v>0</v>
      </c>
      <c r="DQ25" s="108">
        <v>0</v>
      </c>
      <c r="DR25" s="108">
        <v>0</v>
      </c>
      <c r="DS25" s="108">
        <v>0</v>
      </c>
      <c r="DT25" s="108">
        <v>0</v>
      </c>
      <c r="DU25" s="108">
        <v>0</v>
      </c>
      <c r="DV25" s="108">
        <v>0</v>
      </c>
      <c r="DW25" s="108">
        <v>0</v>
      </c>
      <c r="DX25" s="108">
        <v>0</v>
      </c>
      <c r="DY25" s="108">
        <v>0</v>
      </c>
      <c r="DZ25" s="108">
        <v>0</v>
      </c>
      <c r="EA25" s="108">
        <v>0</v>
      </c>
      <c r="EB25" s="108">
        <v>0</v>
      </c>
      <c r="EC25" s="108">
        <v>0</v>
      </c>
      <c r="ED25" s="108">
        <v>0</v>
      </c>
      <c r="EE25" s="108">
        <v>0</v>
      </c>
      <c r="EF25" s="108">
        <v>0</v>
      </c>
      <c r="EG25" s="108">
        <v>0</v>
      </c>
      <c r="EH25" s="108">
        <v>0</v>
      </c>
      <c r="EI25" s="108">
        <v>0</v>
      </c>
      <c r="EJ25" s="108">
        <v>0</v>
      </c>
      <c r="EK25" s="108">
        <v>0</v>
      </c>
      <c r="EL25" s="108">
        <v>0</v>
      </c>
      <c r="EM25" s="108">
        <v>0</v>
      </c>
      <c r="EN25" s="108">
        <v>0</v>
      </c>
      <c r="EO25" s="108">
        <v>0</v>
      </c>
      <c r="EP25" s="108">
        <v>0</v>
      </c>
      <c r="EQ25" s="108">
        <v>0</v>
      </c>
      <c r="ER25" s="108">
        <v>0</v>
      </c>
      <c r="ES25" s="108">
        <v>0</v>
      </c>
      <c r="ET25" s="108">
        <v>0</v>
      </c>
      <c r="EU25" s="108">
        <v>0</v>
      </c>
      <c r="EV25" s="108">
        <v>0</v>
      </c>
      <c r="EW25" s="108">
        <v>0</v>
      </c>
      <c r="EX25" s="108">
        <v>0</v>
      </c>
      <c r="EY25" s="108">
        <v>0</v>
      </c>
      <c r="EZ25" s="108">
        <v>0</v>
      </c>
      <c r="FA25" s="108">
        <v>0</v>
      </c>
      <c r="FB25" s="108">
        <v>0</v>
      </c>
      <c r="FC25" s="108">
        <v>0</v>
      </c>
      <c r="FD25" s="108">
        <v>0</v>
      </c>
      <c r="FE25" s="108">
        <v>0</v>
      </c>
      <c r="FF25" s="108">
        <v>0</v>
      </c>
      <c r="FG25" s="108">
        <v>0</v>
      </c>
      <c r="FH25" s="108">
        <v>0</v>
      </c>
      <c r="FI25" s="108">
        <v>0</v>
      </c>
      <c r="FJ25" s="108">
        <v>0</v>
      </c>
      <c r="FK25" s="108">
        <v>0</v>
      </c>
      <c r="FL25" s="108">
        <v>0</v>
      </c>
      <c r="FM25" s="108">
        <v>0</v>
      </c>
      <c r="FN25" s="108">
        <v>0</v>
      </c>
      <c r="FO25" s="108">
        <v>0</v>
      </c>
      <c r="FP25" s="108">
        <v>0</v>
      </c>
      <c r="FQ25" s="108">
        <v>0</v>
      </c>
      <c r="FR25" s="108">
        <v>0</v>
      </c>
      <c r="FS25" s="108">
        <v>0</v>
      </c>
      <c r="FT25" s="108">
        <v>0</v>
      </c>
      <c r="FU25" s="108">
        <v>0</v>
      </c>
      <c r="FV25" s="108">
        <v>0</v>
      </c>
      <c r="FW25" s="108">
        <v>0</v>
      </c>
      <c r="FX25" s="108">
        <v>0</v>
      </c>
      <c r="FY25" s="108">
        <v>0</v>
      </c>
      <c r="FZ25" s="108">
        <v>0</v>
      </c>
      <c r="GA25" s="108">
        <v>0</v>
      </c>
      <c r="GB25" s="108">
        <v>0</v>
      </c>
      <c r="GC25" s="108">
        <v>0</v>
      </c>
      <c r="GD25" s="108">
        <v>0</v>
      </c>
      <c r="GE25" s="108">
        <v>0</v>
      </c>
      <c r="GF25" s="108">
        <v>0</v>
      </c>
      <c r="GG25" s="108">
        <v>0</v>
      </c>
      <c r="GH25" s="108">
        <v>0</v>
      </c>
      <c r="GI25" s="108">
        <v>0</v>
      </c>
      <c r="GJ25" s="108">
        <v>0</v>
      </c>
      <c r="GK25" s="108">
        <v>0</v>
      </c>
      <c r="GL25" s="108">
        <v>0</v>
      </c>
      <c r="GM25" s="108">
        <v>0</v>
      </c>
      <c r="GN25" s="108">
        <v>0</v>
      </c>
      <c r="GO25" s="108">
        <v>0</v>
      </c>
      <c r="GP25" s="108">
        <v>0</v>
      </c>
      <c r="GQ25" s="108">
        <v>0</v>
      </c>
      <c r="GR25" s="108">
        <v>0</v>
      </c>
      <c r="GS25" s="108">
        <v>0</v>
      </c>
      <c r="GT25" s="108">
        <v>0</v>
      </c>
      <c r="GU25" s="108">
        <v>0</v>
      </c>
      <c r="GV25" s="108">
        <v>0</v>
      </c>
      <c r="GW25" s="108">
        <v>0</v>
      </c>
      <c r="GX25" s="108">
        <v>0</v>
      </c>
      <c r="GY25" s="108">
        <v>0</v>
      </c>
      <c r="GZ25" s="108">
        <v>0</v>
      </c>
      <c r="HA25" s="108">
        <v>0</v>
      </c>
      <c r="HB25" s="108">
        <v>0</v>
      </c>
      <c r="HC25" s="108">
        <v>0</v>
      </c>
      <c r="HD25" s="108">
        <v>0</v>
      </c>
      <c r="HE25" s="108">
        <v>0</v>
      </c>
      <c r="HF25" s="108">
        <v>0</v>
      </c>
      <c r="HG25" s="108">
        <v>0</v>
      </c>
      <c r="HH25" s="108">
        <v>0</v>
      </c>
      <c r="HI25" s="108">
        <v>0</v>
      </c>
    </row>
    <row r="26" spans="1:217" s="109" customFormat="1" x14ac:dyDescent="0.2">
      <c r="A26" s="107" t="s">
        <v>77</v>
      </c>
      <c r="B26" s="108">
        <v>0</v>
      </c>
      <c r="C26" s="108">
        <v>0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0</v>
      </c>
      <c r="N26" s="108">
        <v>0</v>
      </c>
      <c r="O26" s="108">
        <v>0</v>
      </c>
      <c r="P26" s="108">
        <v>0</v>
      </c>
      <c r="Q26" s="108">
        <v>0</v>
      </c>
      <c r="R26" s="108">
        <v>0</v>
      </c>
      <c r="S26" s="108">
        <v>0</v>
      </c>
      <c r="T26" s="108">
        <v>0</v>
      </c>
      <c r="U26" s="108">
        <v>0</v>
      </c>
      <c r="V26" s="108">
        <v>0</v>
      </c>
      <c r="W26" s="108">
        <v>0</v>
      </c>
      <c r="X26" s="108">
        <v>0</v>
      </c>
      <c r="Y26" s="108">
        <v>0</v>
      </c>
      <c r="Z26" s="108">
        <v>0</v>
      </c>
      <c r="AA26" s="108">
        <v>0</v>
      </c>
      <c r="AB26" s="108">
        <v>0</v>
      </c>
      <c r="AC26" s="108">
        <v>0</v>
      </c>
      <c r="AD26" s="108">
        <v>0</v>
      </c>
      <c r="AE26" s="108">
        <v>0</v>
      </c>
      <c r="AF26" s="108">
        <v>0</v>
      </c>
      <c r="AG26" s="108">
        <v>0</v>
      </c>
      <c r="AH26" s="108">
        <v>0</v>
      </c>
      <c r="AI26" s="108">
        <v>0</v>
      </c>
      <c r="AJ26" s="108">
        <v>0</v>
      </c>
      <c r="AK26" s="108">
        <v>0</v>
      </c>
      <c r="AL26" s="108">
        <v>0</v>
      </c>
      <c r="AM26" s="108">
        <v>0</v>
      </c>
      <c r="AN26" s="108">
        <v>0</v>
      </c>
      <c r="AO26" s="108">
        <v>0</v>
      </c>
      <c r="AP26" s="108">
        <v>0</v>
      </c>
      <c r="AQ26" s="108">
        <v>0</v>
      </c>
      <c r="AR26" s="108">
        <v>0</v>
      </c>
      <c r="AS26" s="108">
        <v>0</v>
      </c>
      <c r="AT26" s="108">
        <v>0</v>
      </c>
      <c r="AU26" s="108">
        <v>0</v>
      </c>
      <c r="AV26" s="108">
        <v>0</v>
      </c>
      <c r="AW26" s="108">
        <v>0</v>
      </c>
      <c r="AX26" s="108">
        <v>0</v>
      </c>
      <c r="AY26" s="108">
        <v>0</v>
      </c>
      <c r="AZ26" s="108">
        <v>0</v>
      </c>
      <c r="BA26" s="108">
        <v>0</v>
      </c>
      <c r="BB26" s="108">
        <v>0</v>
      </c>
      <c r="BC26" s="108">
        <v>0</v>
      </c>
      <c r="BD26" s="108">
        <v>0</v>
      </c>
      <c r="BE26" s="108">
        <v>0</v>
      </c>
      <c r="BF26" s="108">
        <v>0</v>
      </c>
      <c r="BG26" s="108">
        <v>0</v>
      </c>
      <c r="BH26" s="108">
        <v>0</v>
      </c>
      <c r="BI26" s="108">
        <v>0</v>
      </c>
      <c r="BJ26" s="108">
        <v>0</v>
      </c>
      <c r="BK26" s="108">
        <v>0</v>
      </c>
      <c r="BL26" s="108">
        <v>0</v>
      </c>
      <c r="BM26" s="108">
        <v>0</v>
      </c>
      <c r="BN26" s="108">
        <v>0</v>
      </c>
      <c r="BO26" s="108">
        <v>0</v>
      </c>
      <c r="BP26" s="108">
        <v>0</v>
      </c>
      <c r="BQ26" s="108">
        <v>0</v>
      </c>
      <c r="BR26" s="108">
        <v>0</v>
      </c>
      <c r="BS26" s="108">
        <v>0</v>
      </c>
      <c r="BT26" s="108">
        <v>0</v>
      </c>
      <c r="BU26" s="108">
        <v>0</v>
      </c>
      <c r="BV26" s="108">
        <v>0</v>
      </c>
      <c r="BW26" s="108">
        <v>0</v>
      </c>
      <c r="BX26" s="108">
        <v>0</v>
      </c>
      <c r="BY26" s="108">
        <v>0</v>
      </c>
      <c r="BZ26" s="108">
        <v>0</v>
      </c>
      <c r="CA26" s="108">
        <v>0</v>
      </c>
      <c r="CB26" s="108">
        <v>0</v>
      </c>
      <c r="CC26" s="108">
        <v>0</v>
      </c>
      <c r="CD26" s="108">
        <v>0</v>
      </c>
      <c r="CE26" s="108">
        <v>0</v>
      </c>
      <c r="CF26" s="108">
        <v>0</v>
      </c>
      <c r="CG26" s="108">
        <v>0</v>
      </c>
      <c r="CH26" s="108">
        <v>0</v>
      </c>
      <c r="CI26" s="108">
        <v>0</v>
      </c>
      <c r="CJ26" s="108">
        <v>0</v>
      </c>
      <c r="CK26" s="108">
        <v>0</v>
      </c>
      <c r="CL26" s="108">
        <v>0</v>
      </c>
      <c r="CM26" s="108">
        <v>0</v>
      </c>
      <c r="CN26" s="108">
        <v>0</v>
      </c>
      <c r="CO26" s="108">
        <v>0</v>
      </c>
      <c r="CP26" s="108">
        <v>0</v>
      </c>
      <c r="CQ26" s="108">
        <v>0</v>
      </c>
      <c r="CR26" s="108">
        <v>0</v>
      </c>
      <c r="CS26" s="108">
        <v>0</v>
      </c>
      <c r="CT26" s="108">
        <v>0</v>
      </c>
      <c r="CU26" s="108">
        <v>0</v>
      </c>
      <c r="CV26" s="108">
        <v>0</v>
      </c>
      <c r="CW26" s="108">
        <v>0</v>
      </c>
      <c r="CX26" s="108">
        <v>0</v>
      </c>
      <c r="CY26" s="108">
        <v>0</v>
      </c>
      <c r="CZ26" s="108">
        <v>0</v>
      </c>
      <c r="DA26" s="108">
        <v>0</v>
      </c>
      <c r="DB26" s="108">
        <v>0</v>
      </c>
      <c r="DC26" s="108">
        <v>0</v>
      </c>
      <c r="DD26" s="108">
        <v>0</v>
      </c>
      <c r="DE26" s="108">
        <v>0</v>
      </c>
      <c r="DF26" s="108">
        <v>0</v>
      </c>
      <c r="DG26" s="108">
        <v>0</v>
      </c>
      <c r="DH26" s="108">
        <v>0</v>
      </c>
      <c r="DI26" s="108">
        <v>0</v>
      </c>
      <c r="DJ26" s="108">
        <v>0</v>
      </c>
      <c r="DK26" s="108">
        <v>0</v>
      </c>
      <c r="DL26" s="108">
        <v>0</v>
      </c>
      <c r="DM26" s="108">
        <v>0</v>
      </c>
      <c r="DN26" s="108">
        <v>0</v>
      </c>
      <c r="DO26" s="108">
        <v>0</v>
      </c>
      <c r="DP26" s="108">
        <v>0</v>
      </c>
      <c r="DQ26" s="108">
        <v>0</v>
      </c>
      <c r="DR26" s="108">
        <v>0</v>
      </c>
      <c r="DS26" s="108">
        <v>0</v>
      </c>
      <c r="DT26" s="108">
        <v>0</v>
      </c>
      <c r="DU26" s="108">
        <v>0</v>
      </c>
      <c r="DV26" s="108">
        <v>0</v>
      </c>
      <c r="DW26" s="108">
        <v>0</v>
      </c>
      <c r="DX26" s="108">
        <v>0</v>
      </c>
      <c r="DY26" s="108">
        <v>0</v>
      </c>
      <c r="DZ26" s="108">
        <v>0</v>
      </c>
      <c r="EA26" s="108">
        <v>0</v>
      </c>
      <c r="EB26" s="108">
        <v>0</v>
      </c>
      <c r="EC26" s="108">
        <v>0</v>
      </c>
      <c r="ED26" s="108">
        <v>0</v>
      </c>
      <c r="EE26" s="108">
        <v>0</v>
      </c>
      <c r="EF26" s="108">
        <v>0</v>
      </c>
      <c r="EG26" s="108">
        <v>0</v>
      </c>
      <c r="EH26" s="108">
        <v>0</v>
      </c>
      <c r="EI26" s="108">
        <v>0</v>
      </c>
      <c r="EJ26" s="108">
        <v>0</v>
      </c>
      <c r="EK26" s="108">
        <v>0</v>
      </c>
      <c r="EL26" s="108">
        <v>0</v>
      </c>
      <c r="EM26" s="108">
        <v>0</v>
      </c>
      <c r="EN26" s="108">
        <v>0</v>
      </c>
      <c r="EO26" s="108">
        <v>0</v>
      </c>
      <c r="EP26" s="108">
        <v>0</v>
      </c>
      <c r="EQ26" s="108">
        <v>0</v>
      </c>
      <c r="ER26" s="108">
        <v>0</v>
      </c>
      <c r="ES26" s="108">
        <v>0</v>
      </c>
      <c r="ET26" s="108">
        <v>0</v>
      </c>
      <c r="EU26" s="108">
        <v>0</v>
      </c>
      <c r="EV26" s="108">
        <v>0</v>
      </c>
      <c r="EW26" s="108">
        <v>0</v>
      </c>
      <c r="EX26" s="108">
        <v>0</v>
      </c>
      <c r="EY26" s="108">
        <v>0</v>
      </c>
      <c r="EZ26" s="108">
        <v>0</v>
      </c>
      <c r="FA26" s="108">
        <v>0</v>
      </c>
      <c r="FB26" s="108">
        <v>0</v>
      </c>
      <c r="FC26" s="108">
        <v>0</v>
      </c>
      <c r="FD26" s="108">
        <v>0</v>
      </c>
      <c r="FE26" s="108">
        <v>0</v>
      </c>
      <c r="FF26" s="108">
        <v>0</v>
      </c>
      <c r="FG26" s="108">
        <v>0</v>
      </c>
      <c r="FH26" s="108">
        <v>0</v>
      </c>
      <c r="FI26" s="108">
        <v>0</v>
      </c>
      <c r="FJ26" s="108">
        <v>0</v>
      </c>
      <c r="FK26" s="108">
        <v>0</v>
      </c>
      <c r="FL26" s="108">
        <v>0</v>
      </c>
      <c r="FM26" s="108">
        <v>0</v>
      </c>
      <c r="FN26" s="108">
        <v>0</v>
      </c>
      <c r="FO26" s="108">
        <v>0</v>
      </c>
      <c r="FP26" s="108">
        <v>0</v>
      </c>
      <c r="FQ26" s="108">
        <v>0</v>
      </c>
      <c r="FR26" s="108">
        <v>0</v>
      </c>
      <c r="FS26" s="108">
        <v>0</v>
      </c>
      <c r="FT26" s="108">
        <v>0</v>
      </c>
      <c r="FU26" s="108">
        <v>0</v>
      </c>
      <c r="FV26" s="108">
        <v>0</v>
      </c>
      <c r="FW26" s="108">
        <v>0</v>
      </c>
      <c r="FX26" s="108">
        <v>0</v>
      </c>
      <c r="FY26" s="108">
        <v>0</v>
      </c>
      <c r="FZ26" s="108">
        <v>0</v>
      </c>
      <c r="GA26" s="108">
        <v>0</v>
      </c>
      <c r="GB26" s="108">
        <v>0</v>
      </c>
      <c r="GC26" s="108">
        <v>0</v>
      </c>
      <c r="GD26" s="108">
        <v>0</v>
      </c>
      <c r="GE26" s="108">
        <v>0</v>
      </c>
      <c r="GF26" s="108">
        <v>0</v>
      </c>
      <c r="GG26" s="108">
        <v>0</v>
      </c>
      <c r="GH26" s="108">
        <v>0</v>
      </c>
      <c r="GI26" s="108">
        <v>0</v>
      </c>
      <c r="GJ26" s="108">
        <v>0</v>
      </c>
      <c r="GK26" s="108">
        <v>0</v>
      </c>
      <c r="GL26" s="108">
        <v>0</v>
      </c>
      <c r="GM26" s="108">
        <v>0</v>
      </c>
      <c r="GN26" s="108">
        <v>0</v>
      </c>
      <c r="GO26" s="108">
        <v>0</v>
      </c>
      <c r="GP26" s="108">
        <v>0</v>
      </c>
      <c r="GQ26" s="108">
        <v>0</v>
      </c>
      <c r="GR26" s="108">
        <v>0</v>
      </c>
      <c r="GS26" s="108">
        <v>0</v>
      </c>
      <c r="GT26" s="108">
        <v>0</v>
      </c>
      <c r="GU26" s="108">
        <v>0</v>
      </c>
      <c r="GV26" s="108">
        <v>0</v>
      </c>
      <c r="GW26" s="108">
        <v>0</v>
      </c>
      <c r="GX26" s="108">
        <v>0</v>
      </c>
      <c r="GY26" s="108">
        <v>0</v>
      </c>
      <c r="GZ26" s="108">
        <v>0</v>
      </c>
      <c r="HA26" s="108">
        <v>0</v>
      </c>
      <c r="HB26" s="108">
        <v>0</v>
      </c>
      <c r="HC26" s="108">
        <v>0</v>
      </c>
      <c r="HD26" s="108">
        <v>0</v>
      </c>
      <c r="HE26" s="108">
        <v>0</v>
      </c>
      <c r="HF26" s="108">
        <v>0</v>
      </c>
      <c r="HG26" s="108">
        <v>0</v>
      </c>
      <c r="HH26" s="108">
        <v>0</v>
      </c>
      <c r="HI26" s="108">
        <v>0</v>
      </c>
    </row>
    <row r="27" spans="1:217" s="109" customFormat="1" x14ac:dyDescent="0.2">
      <c r="A27" s="107" t="s">
        <v>78</v>
      </c>
      <c r="B27" s="108">
        <v>0</v>
      </c>
      <c r="C27" s="108">
        <v>0</v>
      </c>
      <c r="D27" s="108">
        <v>0</v>
      </c>
      <c r="E27" s="108">
        <v>0</v>
      </c>
      <c r="F27" s="108">
        <v>0</v>
      </c>
      <c r="G27" s="108">
        <v>0</v>
      </c>
      <c r="H27" s="108">
        <v>0</v>
      </c>
      <c r="I27" s="108">
        <v>0</v>
      </c>
      <c r="J27" s="108">
        <v>0</v>
      </c>
      <c r="K27" s="108">
        <v>0</v>
      </c>
      <c r="L27" s="108">
        <v>0</v>
      </c>
      <c r="M27" s="108">
        <v>0</v>
      </c>
      <c r="N27" s="108">
        <v>0</v>
      </c>
      <c r="O27" s="108">
        <v>0</v>
      </c>
      <c r="P27" s="108">
        <v>0</v>
      </c>
      <c r="Q27" s="108">
        <v>0</v>
      </c>
      <c r="R27" s="108">
        <v>0</v>
      </c>
      <c r="S27" s="108">
        <v>0</v>
      </c>
      <c r="T27" s="108">
        <v>0</v>
      </c>
      <c r="U27" s="108">
        <v>0</v>
      </c>
      <c r="V27" s="108">
        <v>0</v>
      </c>
      <c r="W27" s="108">
        <v>0</v>
      </c>
      <c r="X27" s="108">
        <v>0</v>
      </c>
      <c r="Y27" s="108">
        <v>0</v>
      </c>
      <c r="Z27" s="108">
        <v>0</v>
      </c>
      <c r="AA27" s="108">
        <v>0</v>
      </c>
      <c r="AB27" s="108">
        <v>0</v>
      </c>
      <c r="AC27" s="108">
        <v>0</v>
      </c>
      <c r="AD27" s="108">
        <v>0</v>
      </c>
      <c r="AE27" s="108">
        <v>0</v>
      </c>
      <c r="AF27" s="108">
        <v>0</v>
      </c>
      <c r="AG27" s="108">
        <v>0</v>
      </c>
      <c r="AH27" s="108">
        <v>0</v>
      </c>
      <c r="AI27" s="108">
        <v>0</v>
      </c>
      <c r="AJ27" s="108">
        <v>0</v>
      </c>
      <c r="AK27" s="108">
        <v>0</v>
      </c>
      <c r="AL27" s="108">
        <v>0</v>
      </c>
      <c r="AM27" s="108">
        <v>0</v>
      </c>
      <c r="AN27" s="108">
        <v>0</v>
      </c>
      <c r="AO27" s="108">
        <v>0</v>
      </c>
      <c r="AP27" s="108">
        <v>0</v>
      </c>
      <c r="AQ27" s="108">
        <v>0</v>
      </c>
      <c r="AR27" s="108">
        <v>0</v>
      </c>
      <c r="AS27" s="108">
        <v>0</v>
      </c>
      <c r="AT27" s="108">
        <v>0</v>
      </c>
      <c r="AU27" s="108">
        <v>0</v>
      </c>
      <c r="AV27" s="108">
        <v>0</v>
      </c>
      <c r="AW27" s="108">
        <v>0</v>
      </c>
      <c r="AX27" s="108">
        <v>0</v>
      </c>
      <c r="AY27" s="108">
        <v>0</v>
      </c>
      <c r="AZ27" s="108">
        <v>0</v>
      </c>
      <c r="BA27" s="108">
        <v>0</v>
      </c>
      <c r="BB27" s="108">
        <v>0</v>
      </c>
      <c r="BC27" s="108">
        <v>0</v>
      </c>
      <c r="BD27" s="108">
        <v>0</v>
      </c>
      <c r="BE27" s="108">
        <v>0</v>
      </c>
      <c r="BF27" s="108">
        <v>0</v>
      </c>
      <c r="BG27" s="108">
        <v>0</v>
      </c>
      <c r="BH27" s="108">
        <v>0</v>
      </c>
      <c r="BI27" s="108">
        <v>0</v>
      </c>
      <c r="BJ27" s="108">
        <v>0</v>
      </c>
      <c r="BK27" s="108">
        <v>0</v>
      </c>
      <c r="BL27" s="108">
        <v>0</v>
      </c>
      <c r="BM27" s="108">
        <v>0</v>
      </c>
      <c r="BN27" s="108">
        <v>0</v>
      </c>
      <c r="BO27" s="108">
        <v>0</v>
      </c>
      <c r="BP27" s="108">
        <v>0</v>
      </c>
      <c r="BQ27" s="108">
        <v>0</v>
      </c>
      <c r="BR27" s="108">
        <v>0</v>
      </c>
      <c r="BS27" s="108">
        <v>0</v>
      </c>
      <c r="BT27" s="108">
        <v>0</v>
      </c>
      <c r="BU27" s="108">
        <v>0</v>
      </c>
      <c r="BV27" s="108">
        <v>0</v>
      </c>
      <c r="BW27" s="108">
        <v>0</v>
      </c>
      <c r="BX27" s="108">
        <v>0</v>
      </c>
      <c r="BY27" s="108">
        <v>0</v>
      </c>
      <c r="BZ27" s="108">
        <v>0</v>
      </c>
      <c r="CA27" s="108">
        <v>0</v>
      </c>
      <c r="CB27" s="108">
        <v>0</v>
      </c>
      <c r="CC27" s="108">
        <v>0</v>
      </c>
      <c r="CD27" s="108">
        <v>0</v>
      </c>
      <c r="CE27" s="108">
        <v>0</v>
      </c>
      <c r="CF27" s="108">
        <v>0</v>
      </c>
      <c r="CG27" s="108">
        <v>0</v>
      </c>
      <c r="CH27" s="108">
        <v>0</v>
      </c>
      <c r="CI27" s="108">
        <v>0</v>
      </c>
      <c r="CJ27" s="108">
        <v>0</v>
      </c>
      <c r="CK27" s="108">
        <v>0</v>
      </c>
      <c r="CL27" s="108">
        <v>0</v>
      </c>
      <c r="CM27" s="108">
        <v>0</v>
      </c>
      <c r="CN27" s="108">
        <v>0</v>
      </c>
      <c r="CO27" s="108">
        <v>0</v>
      </c>
      <c r="CP27" s="108">
        <v>0</v>
      </c>
      <c r="CQ27" s="108">
        <v>0</v>
      </c>
      <c r="CR27" s="108">
        <v>0</v>
      </c>
      <c r="CS27" s="108">
        <v>0</v>
      </c>
      <c r="CT27" s="108">
        <v>0</v>
      </c>
      <c r="CU27" s="108">
        <v>0</v>
      </c>
      <c r="CV27" s="108">
        <v>0</v>
      </c>
      <c r="CW27" s="108">
        <v>0</v>
      </c>
      <c r="CX27" s="108">
        <v>0</v>
      </c>
      <c r="CY27" s="108">
        <v>0</v>
      </c>
      <c r="CZ27" s="108">
        <v>0</v>
      </c>
      <c r="DA27" s="108">
        <v>0</v>
      </c>
      <c r="DB27" s="108">
        <v>0</v>
      </c>
      <c r="DC27" s="108">
        <v>0</v>
      </c>
      <c r="DD27" s="108">
        <v>0</v>
      </c>
      <c r="DE27" s="108">
        <v>0</v>
      </c>
      <c r="DF27" s="108">
        <v>0</v>
      </c>
      <c r="DG27" s="108">
        <v>0</v>
      </c>
      <c r="DH27" s="108">
        <v>0</v>
      </c>
      <c r="DI27" s="108">
        <v>0</v>
      </c>
      <c r="DJ27" s="108">
        <v>0</v>
      </c>
      <c r="DK27" s="108">
        <v>0</v>
      </c>
      <c r="DL27" s="108">
        <v>0</v>
      </c>
      <c r="DM27" s="108">
        <v>0</v>
      </c>
      <c r="DN27" s="108">
        <v>0</v>
      </c>
      <c r="DO27" s="108">
        <v>0</v>
      </c>
      <c r="DP27" s="108">
        <v>0</v>
      </c>
      <c r="DQ27" s="108">
        <v>0</v>
      </c>
      <c r="DR27" s="108">
        <v>0</v>
      </c>
      <c r="DS27" s="108">
        <v>0</v>
      </c>
      <c r="DT27" s="108">
        <v>0</v>
      </c>
      <c r="DU27" s="108">
        <v>0</v>
      </c>
      <c r="DV27" s="108">
        <v>0</v>
      </c>
      <c r="DW27" s="108">
        <v>0</v>
      </c>
      <c r="DX27" s="108">
        <v>0</v>
      </c>
      <c r="DY27" s="108">
        <v>0</v>
      </c>
      <c r="DZ27" s="108">
        <v>0</v>
      </c>
      <c r="EA27" s="108">
        <v>0</v>
      </c>
      <c r="EB27" s="108">
        <v>0</v>
      </c>
      <c r="EC27" s="108">
        <v>0</v>
      </c>
      <c r="ED27" s="108">
        <v>0</v>
      </c>
      <c r="EE27" s="108">
        <v>0</v>
      </c>
      <c r="EF27" s="108">
        <v>0</v>
      </c>
      <c r="EG27" s="108">
        <v>0</v>
      </c>
      <c r="EH27" s="108">
        <v>0</v>
      </c>
      <c r="EI27" s="108">
        <v>0</v>
      </c>
      <c r="EJ27" s="108">
        <v>0</v>
      </c>
      <c r="EK27" s="108">
        <v>0</v>
      </c>
      <c r="EL27" s="108">
        <v>0</v>
      </c>
      <c r="EM27" s="108">
        <v>0</v>
      </c>
      <c r="EN27" s="108">
        <v>0</v>
      </c>
      <c r="EO27" s="108">
        <v>0</v>
      </c>
      <c r="EP27" s="108">
        <v>0</v>
      </c>
      <c r="EQ27" s="108">
        <v>0</v>
      </c>
      <c r="ER27" s="108">
        <v>0</v>
      </c>
      <c r="ES27" s="108">
        <v>0</v>
      </c>
      <c r="ET27" s="108">
        <v>0</v>
      </c>
      <c r="EU27" s="108">
        <v>0</v>
      </c>
      <c r="EV27" s="108">
        <v>0</v>
      </c>
      <c r="EW27" s="108">
        <v>0</v>
      </c>
      <c r="EX27" s="108">
        <v>0</v>
      </c>
      <c r="EY27" s="108">
        <v>0</v>
      </c>
      <c r="EZ27" s="108">
        <v>0</v>
      </c>
      <c r="FA27" s="108">
        <v>0</v>
      </c>
      <c r="FB27" s="108">
        <v>0</v>
      </c>
      <c r="FC27" s="108">
        <v>0</v>
      </c>
      <c r="FD27" s="108">
        <v>0</v>
      </c>
      <c r="FE27" s="108">
        <v>0</v>
      </c>
      <c r="FF27" s="108">
        <v>0</v>
      </c>
      <c r="FG27" s="108">
        <v>0</v>
      </c>
      <c r="FH27" s="108">
        <v>0</v>
      </c>
      <c r="FI27" s="108">
        <v>0</v>
      </c>
      <c r="FJ27" s="108">
        <v>0</v>
      </c>
      <c r="FK27" s="108">
        <v>0</v>
      </c>
      <c r="FL27" s="108">
        <v>0</v>
      </c>
      <c r="FM27" s="108">
        <v>0</v>
      </c>
      <c r="FN27" s="108">
        <v>0</v>
      </c>
      <c r="FO27" s="108">
        <v>0</v>
      </c>
      <c r="FP27" s="108">
        <v>0</v>
      </c>
      <c r="FQ27" s="108">
        <v>0</v>
      </c>
      <c r="FR27" s="108">
        <v>0</v>
      </c>
      <c r="FS27" s="108">
        <v>0</v>
      </c>
      <c r="FT27" s="108">
        <v>0</v>
      </c>
      <c r="FU27" s="108">
        <v>0</v>
      </c>
      <c r="FV27" s="108">
        <v>0</v>
      </c>
      <c r="FW27" s="108">
        <v>0</v>
      </c>
      <c r="FX27" s="108">
        <v>0</v>
      </c>
      <c r="FY27" s="108">
        <v>0</v>
      </c>
      <c r="FZ27" s="108">
        <v>0</v>
      </c>
      <c r="GA27" s="108">
        <v>0</v>
      </c>
      <c r="GB27" s="108">
        <v>0</v>
      </c>
      <c r="GC27" s="108">
        <v>0</v>
      </c>
      <c r="GD27" s="108">
        <v>0</v>
      </c>
      <c r="GE27" s="108">
        <v>0</v>
      </c>
      <c r="GF27" s="108">
        <v>0</v>
      </c>
      <c r="GG27" s="108">
        <v>0</v>
      </c>
      <c r="GH27" s="108">
        <v>0</v>
      </c>
      <c r="GI27" s="108">
        <v>0</v>
      </c>
      <c r="GJ27" s="108">
        <v>0</v>
      </c>
      <c r="GK27" s="108">
        <v>0</v>
      </c>
      <c r="GL27" s="108">
        <v>0</v>
      </c>
      <c r="GM27" s="108">
        <v>0</v>
      </c>
      <c r="GN27" s="108">
        <v>0</v>
      </c>
      <c r="GO27" s="108">
        <v>0</v>
      </c>
      <c r="GP27" s="108">
        <v>0</v>
      </c>
      <c r="GQ27" s="108">
        <v>0</v>
      </c>
      <c r="GR27" s="108">
        <v>0</v>
      </c>
      <c r="GS27" s="108">
        <v>0</v>
      </c>
      <c r="GT27" s="108">
        <v>0</v>
      </c>
      <c r="GU27" s="108">
        <v>0</v>
      </c>
      <c r="GV27" s="108">
        <v>0</v>
      </c>
      <c r="GW27" s="108">
        <v>0</v>
      </c>
      <c r="GX27" s="108">
        <v>0</v>
      </c>
      <c r="GY27" s="108">
        <v>0</v>
      </c>
      <c r="GZ27" s="108">
        <v>0</v>
      </c>
      <c r="HA27" s="108">
        <v>0</v>
      </c>
      <c r="HB27" s="108">
        <v>0</v>
      </c>
      <c r="HC27" s="108">
        <v>0</v>
      </c>
      <c r="HD27" s="108">
        <v>0</v>
      </c>
      <c r="HE27" s="108">
        <v>0</v>
      </c>
      <c r="HF27" s="108">
        <v>0</v>
      </c>
      <c r="HG27" s="108">
        <v>0</v>
      </c>
      <c r="HH27" s="108">
        <v>0</v>
      </c>
      <c r="HI27" s="108">
        <v>0</v>
      </c>
    </row>
    <row r="28" spans="1:217" s="109" customFormat="1" x14ac:dyDescent="0.2">
      <c r="A28" s="107" t="s">
        <v>79</v>
      </c>
      <c r="B28" s="108">
        <v>0</v>
      </c>
      <c r="C28" s="108">
        <v>0</v>
      </c>
      <c r="D28" s="108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0</v>
      </c>
      <c r="J28" s="108">
        <v>0</v>
      </c>
      <c r="K28" s="108">
        <v>0</v>
      </c>
      <c r="L28" s="108">
        <v>0</v>
      </c>
      <c r="M28" s="108">
        <v>0</v>
      </c>
      <c r="N28" s="108">
        <v>0</v>
      </c>
      <c r="O28" s="108">
        <v>0</v>
      </c>
      <c r="P28" s="108">
        <v>0</v>
      </c>
      <c r="Q28" s="108">
        <v>0</v>
      </c>
      <c r="R28" s="108">
        <v>0</v>
      </c>
      <c r="S28" s="108">
        <v>0</v>
      </c>
      <c r="T28" s="108">
        <v>0</v>
      </c>
      <c r="U28" s="108">
        <v>0</v>
      </c>
      <c r="V28" s="108">
        <v>0</v>
      </c>
      <c r="W28" s="108">
        <v>0</v>
      </c>
      <c r="X28" s="108">
        <v>0</v>
      </c>
      <c r="Y28" s="108">
        <v>0</v>
      </c>
      <c r="Z28" s="108">
        <v>0</v>
      </c>
      <c r="AA28" s="108">
        <v>0</v>
      </c>
      <c r="AB28" s="108">
        <v>0</v>
      </c>
      <c r="AC28" s="108">
        <v>0</v>
      </c>
      <c r="AD28" s="108">
        <v>0</v>
      </c>
      <c r="AE28" s="108">
        <v>0</v>
      </c>
      <c r="AF28" s="108">
        <v>0</v>
      </c>
      <c r="AG28" s="108">
        <v>0</v>
      </c>
      <c r="AH28" s="108">
        <v>0</v>
      </c>
      <c r="AI28" s="108">
        <v>0</v>
      </c>
      <c r="AJ28" s="108">
        <v>0</v>
      </c>
      <c r="AK28" s="108">
        <v>0</v>
      </c>
      <c r="AL28" s="108">
        <v>0</v>
      </c>
      <c r="AM28" s="108">
        <v>0</v>
      </c>
      <c r="AN28" s="108">
        <v>0</v>
      </c>
      <c r="AO28" s="108">
        <v>0</v>
      </c>
      <c r="AP28" s="108">
        <v>0</v>
      </c>
      <c r="AQ28" s="108">
        <v>0</v>
      </c>
      <c r="AR28" s="108">
        <v>0</v>
      </c>
      <c r="AS28" s="108">
        <v>0</v>
      </c>
      <c r="AT28" s="108">
        <v>0</v>
      </c>
      <c r="AU28" s="108">
        <v>0</v>
      </c>
      <c r="AV28" s="108">
        <v>0</v>
      </c>
      <c r="AW28" s="108">
        <v>0</v>
      </c>
      <c r="AX28" s="108">
        <v>0</v>
      </c>
      <c r="AY28" s="108">
        <v>0</v>
      </c>
      <c r="AZ28" s="108">
        <v>0</v>
      </c>
      <c r="BA28" s="108">
        <v>0</v>
      </c>
      <c r="BB28" s="108">
        <v>0</v>
      </c>
      <c r="BC28" s="108">
        <v>0</v>
      </c>
      <c r="BD28" s="108">
        <v>0</v>
      </c>
      <c r="BE28" s="108">
        <v>0</v>
      </c>
      <c r="BF28" s="108">
        <v>0</v>
      </c>
      <c r="BG28" s="108">
        <v>0</v>
      </c>
      <c r="BH28" s="108">
        <v>0</v>
      </c>
      <c r="BI28" s="108">
        <v>0</v>
      </c>
      <c r="BJ28" s="108">
        <v>0</v>
      </c>
      <c r="BK28" s="108">
        <v>0</v>
      </c>
      <c r="BL28" s="108">
        <v>0</v>
      </c>
      <c r="BM28" s="108">
        <v>0</v>
      </c>
      <c r="BN28" s="108">
        <v>0</v>
      </c>
      <c r="BO28" s="108">
        <v>0</v>
      </c>
      <c r="BP28" s="108">
        <v>0</v>
      </c>
      <c r="BQ28" s="108">
        <v>0</v>
      </c>
      <c r="BR28" s="108">
        <v>0</v>
      </c>
      <c r="BS28" s="108">
        <v>0</v>
      </c>
      <c r="BT28" s="108">
        <v>0</v>
      </c>
      <c r="BU28" s="108">
        <v>0</v>
      </c>
      <c r="BV28" s="108">
        <v>0</v>
      </c>
      <c r="BW28" s="108">
        <v>0</v>
      </c>
      <c r="BX28" s="108">
        <v>0</v>
      </c>
      <c r="BY28" s="108">
        <v>0</v>
      </c>
      <c r="BZ28" s="108">
        <v>0</v>
      </c>
      <c r="CA28" s="108">
        <v>0</v>
      </c>
      <c r="CB28" s="108">
        <v>0</v>
      </c>
      <c r="CC28" s="108">
        <v>0</v>
      </c>
      <c r="CD28" s="108">
        <v>0</v>
      </c>
      <c r="CE28" s="108">
        <v>0</v>
      </c>
      <c r="CF28" s="108">
        <v>0</v>
      </c>
      <c r="CG28" s="108">
        <v>0</v>
      </c>
      <c r="CH28" s="108">
        <v>0</v>
      </c>
      <c r="CI28" s="108">
        <v>0</v>
      </c>
      <c r="CJ28" s="108">
        <v>0</v>
      </c>
      <c r="CK28" s="108">
        <v>0</v>
      </c>
      <c r="CL28" s="108">
        <v>0</v>
      </c>
      <c r="CM28" s="108">
        <v>0</v>
      </c>
      <c r="CN28" s="108">
        <v>0</v>
      </c>
      <c r="CO28" s="108">
        <v>0</v>
      </c>
      <c r="CP28" s="108">
        <v>0</v>
      </c>
      <c r="CQ28" s="108">
        <v>0</v>
      </c>
      <c r="CR28" s="108">
        <v>0</v>
      </c>
      <c r="CS28" s="108">
        <v>0</v>
      </c>
      <c r="CT28" s="108">
        <v>0</v>
      </c>
      <c r="CU28" s="108">
        <v>0</v>
      </c>
      <c r="CV28" s="108">
        <v>0</v>
      </c>
      <c r="CW28" s="108">
        <v>0</v>
      </c>
      <c r="CX28" s="108">
        <v>0</v>
      </c>
      <c r="CY28" s="108">
        <v>0</v>
      </c>
      <c r="CZ28" s="108">
        <v>0</v>
      </c>
      <c r="DA28" s="108">
        <v>0</v>
      </c>
      <c r="DB28" s="108">
        <v>0</v>
      </c>
      <c r="DC28" s="108">
        <v>0</v>
      </c>
      <c r="DD28" s="108">
        <v>0</v>
      </c>
      <c r="DE28" s="108">
        <v>0</v>
      </c>
      <c r="DF28" s="108">
        <v>0</v>
      </c>
      <c r="DG28" s="108">
        <v>0</v>
      </c>
      <c r="DH28" s="108">
        <v>0</v>
      </c>
      <c r="DI28" s="108">
        <v>0</v>
      </c>
      <c r="DJ28" s="108">
        <v>0</v>
      </c>
      <c r="DK28" s="108">
        <v>0</v>
      </c>
      <c r="DL28" s="108">
        <v>0</v>
      </c>
      <c r="DM28" s="108">
        <v>0</v>
      </c>
      <c r="DN28" s="108">
        <v>0</v>
      </c>
      <c r="DO28" s="108">
        <v>0</v>
      </c>
      <c r="DP28" s="108">
        <v>0</v>
      </c>
      <c r="DQ28" s="108">
        <v>0</v>
      </c>
      <c r="DR28" s="108">
        <v>0</v>
      </c>
      <c r="DS28" s="108">
        <v>0</v>
      </c>
      <c r="DT28" s="108">
        <v>0</v>
      </c>
      <c r="DU28" s="108">
        <v>0</v>
      </c>
      <c r="DV28" s="108">
        <v>0</v>
      </c>
      <c r="DW28" s="108">
        <v>0</v>
      </c>
      <c r="DX28" s="108">
        <v>0</v>
      </c>
      <c r="DY28" s="108">
        <v>0</v>
      </c>
      <c r="DZ28" s="108">
        <v>0</v>
      </c>
      <c r="EA28" s="108">
        <v>0</v>
      </c>
      <c r="EB28" s="108">
        <v>0</v>
      </c>
      <c r="EC28" s="108">
        <v>0</v>
      </c>
      <c r="ED28" s="108">
        <v>0</v>
      </c>
      <c r="EE28" s="108">
        <v>0</v>
      </c>
      <c r="EF28" s="108">
        <v>0</v>
      </c>
      <c r="EG28" s="108">
        <v>0</v>
      </c>
      <c r="EH28" s="108">
        <v>0</v>
      </c>
      <c r="EI28" s="108">
        <v>0</v>
      </c>
      <c r="EJ28" s="108">
        <v>0</v>
      </c>
      <c r="EK28" s="108">
        <v>0</v>
      </c>
      <c r="EL28" s="108">
        <v>0</v>
      </c>
      <c r="EM28" s="108">
        <v>0</v>
      </c>
      <c r="EN28" s="108">
        <v>0</v>
      </c>
      <c r="EO28" s="108">
        <v>0</v>
      </c>
      <c r="EP28" s="108">
        <v>0</v>
      </c>
      <c r="EQ28" s="108">
        <v>0</v>
      </c>
      <c r="ER28" s="108">
        <v>0</v>
      </c>
      <c r="ES28" s="108">
        <v>0</v>
      </c>
      <c r="ET28" s="108">
        <v>0</v>
      </c>
      <c r="EU28" s="108">
        <v>0</v>
      </c>
      <c r="EV28" s="108">
        <v>0</v>
      </c>
      <c r="EW28" s="108">
        <v>0</v>
      </c>
      <c r="EX28" s="108">
        <v>0</v>
      </c>
      <c r="EY28" s="108">
        <v>0</v>
      </c>
      <c r="EZ28" s="108">
        <v>0</v>
      </c>
      <c r="FA28" s="108">
        <v>0</v>
      </c>
      <c r="FB28" s="108">
        <v>0</v>
      </c>
      <c r="FC28" s="108">
        <v>0</v>
      </c>
      <c r="FD28" s="108">
        <v>0</v>
      </c>
      <c r="FE28" s="108">
        <v>0</v>
      </c>
      <c r="FF28" s="108">
        <v>0</v>
      </c>
      <c r="FG28" s="108">
        <v>0</v>
      </c>
      <c r="FH28" s="108">
        <v>0</v>
      </c>
      <c r="FI28" s="108">
        <v>0</v>
      </c>
      <c r="FJ28" s="108">
        <v>0</v>
      </c>
      <c r="FK28" s="108">
        <v>0</v>
      </c>
      <c r="FL28" s="108">
        <v>0</v>
      </c>
      <c r="FM28" s="108">
        <v>0</v>
      </c>
      <c r="FN28" s="108">
        <v>0</v>
      </c>
      <c r="FO28" s="108">
        <v>0</v>
      </c>
      <c r="FP28" s="108">
        <v>0</v>
      </c>
      <c r="FQ28" s="108">
        <v>0</v>
      </c>
      <c r="FR28" s="108">
        <v>0</v>
      </c>
      <c r="FS28" s="108">
        <v>0</v>
      </c>
      <c r="FT28" s="108">
        <v>0</v>
      </c>
      <c r="FU28" s="108">
        <v>0</v>
      </c>
      <c r="FV28" s="108">
        <v>0</v>
      </c>
      <c r="FW28" s="108">
        <v>0</v>
      </c>
      <c r="FX28" s="108">
        <v>0</v>
      </c>
      <c r="FY28" s="108">
        <v>0</v>
      </c>
      <c r="FZ28" s="108">
        <v>0</v>
      </c>
      <c r="GA28" s="108">
        <v>0</v>
      </c>
      <c r="GB28" s="108">
        <v>0</v>
      </c>
      <c r="GC28" s="108">
        <v>0</v>
      </c>
      <c r="GD28" s="108">
        <v>0</v>
      </c>
      <c r="GE28" s="108">
        <v>0</v>
      </c>
      <c r="GF28" s="108">
        <v>0</v>
      </c>
      <c r="GG28" s="108">
        <v>0</v>
      </c>
      <c r="GH28" s="108">
        <v>0</v>
      </c>
      <c r="GI28" s="108">
        <v>0</v>
      </c>
      <c r="GJ28" s="108">
        <v>0</v>
      </c>
      <c r="GK28" s="108">
        <v>0</v>
      </c>
      <c r="GL28" s="108">
        <v>0</v>
      </c>
      <c r="GM28" s="108">
        <v>0</v>
      </c>
      <c r="GN28" s="108">
        <v>0</v>
      </c>
      <c r="GO28" s="108">
        <v>0</v>
      </c>
      <c r="GP28" s="108">
        <v>0</v>
      </c>
      <c r="GQ28" s="108">
        <v>0</v>
      </c>
      <c r="GR28" s="108">
        <v>0</v>
      </c>
      <c r="GS28" s="108">
        <v>0</v>
      </c>
      <c r="GT28" s="108">
        <v>0</v>
      </c>
      <c r="GU28" s="108">
        <v>0</v>
      </c>
      <c r="GV28" s="108">
        <v>0</v>
      </c>
      <c r="GW28" s="108">
        <v>0</v>
      </c>
      <c r="GX28" s="108">
        <v>0</v>
      </c>
      <c r="GY28" s="108">
        <v>0</v>
      </c>
      <c r="GZ28" s="108">
        <v>0</v>
      </c>
      <c r="HA28" s="108">
        <v>0</v>
      </c>
      <c r="HB28" s="108">
        <v>0</v>
      </c>
      <c r="HC28" s="108">
        <v>0</v>
      </c>
      <c r="HD28" s="108">
        <v>0</v>
      </c>
      <c r="HE28" s="108">
        <v>0</v>
      </c>
      <c r="HF28" s="108">
        <v>0</v>
      </c>
      <c r="HG28" s="108">
        <v>0</v>
      </c>
      <c r="HH28" s="108">
        <v>0</v>
      </c>
      <c r="HI28" s="108">
        <v>0</v>
      </c>
    </row>
    <row r="29" spans="1:217" s="109" customFormat="1" x14ac:dyDescent="0.2">
      <c r="A29" s="107" t="s">
        <v>80</v>
      </c>
      <c r="B29" s="108">
        <v>0</v>
      </c>
      <c r="C29" s="108">
        <v>0</v>
      </c>
      <c r="D29" s="108">
        <v>0</v>
      </c>
      <c r="E29" s="108">
        <v>0</v>
      </c>
      <c r="F29" s="108">
        <v>0</v>
      </c>
      <c r="G29" s="108">
        <v>0</v>
      </c>
      <c r="H29" s="108">
        <v>0</v>
      </c>
      <c r="I29" s="108">
        <v>0</v>
      </c>
      <c r="J29" s="108">
        <v>0</v>
      </c>
      <c r="K29" s="108">
        <v>0</v>
      </c>
      <c r="L29" s="108">
        <v>0</v>
      </c>
      <c r="M29" s="108">
        <v>0</v>
      </c>
      <c r="N29" s="108">
        <v>0</v>
      </c>
      <c r="O29" s="108">
        <v>0</v>
      </c>
      <c r="P29" s="108">
        <v>0</v>
      </c>
      <c r="Q29" s="108">
        <v>0</v>
      </c>
      <c r="R29" s="108">
        <v>0</v>
      </c>
      <c r="S29" s="108">
        <v>0</v>
      </c>
      <c r="T29" s="108">
        <v>0</v>
      </c>
      <c r="U29" s="108">
        <v>0</v>
      </c>
      <c r="V29" s="108">
        <v>0</v>
      </c>
      <c r="W29" s="108">
        <v>0</v>
      </c>
      <c r="X29" s="108">
        <v>0</v>
      </c>
      <c r="Y29" s="108">
        <v>0</v>
      </c>
      <c r="Z29" s="108">
        <v>0</v>
      </c>
      <c r="AA29" s="108">
        <v>0</v>
      </c>
      <c r="AB29" s="108">
        <v>0</v>
      </c>
      <c r="AC29" s="108">
        <v>0</v>
      </c>
      <c r="AD29" s="108">
        <v>0</v>
      </c>
      <c r="AE29" s="108">
        <v>0</v>
      </c>
      <c r="AF29" s="108">
        <v>0</v>
      </c>
      <c r="AG29" s="108">
        <v>0</v>
      </c>
      <c r="AH29" s="108">
        <v>0</v>
      </c>
      <c r="AI29" s="108">
        <v>0</v>
      </c>
      <c r="AJ29" s="108">
        <v>0</v>
      </c>
      <c r="AK29" s="108">
        <v>0</v>
      </c>
      <c r="AL29" s="108">
        <v>0</v>
      </c>
      <c r="AM29" s="108">
        <v>0</v>
      </c>
      <c r="AN29" s="108">
        <v>0</v>
      </c>
      <c r="AO29" s="108">
        <v>0</v>
      </c>
      <c r="AP29" s="108">
        <v>0</v>
      </c>
      <c r="AQ29" s="108">
        <v>0</v>
      </c>
      <c r="AR29" s="108">
        <v>0</v>
      </c>
      <c r="AS29" s="108">
        <v>0</v>
      </c>
      <c r="AT29" s="108">
        <v>0</v>
      </c>
      <c r="AU29" s="108">
        <v>0</v>
      </c>
      <c r="AV29" s="108">
        <v>0</v>
      </c>
      <c r="AW29" s="108">
        <v>0</v>
      </c>
      <c r="AX29" s="108">
        <v>0</v>
      </c>
      <c r="AY29" s="108">
        <v>0</v>
      </c>
      <c r="AZ29" s="108">
        <v>0</v>
      </c>
      <c r="BA29" s="108">
        <v>0</v>
      </c>
      <c r="BB29" s="108">
        <v>0</v>
      </c>
      <c r="BC29" s="108">
        <v>0</v>
      </c>
      <c r="BD29" s="108">
        <v>0</v>
      </c>
      <c r="BE29" s="108">
        <v>0</v>
      </c>
      <c r="BF29" s="108">
        <v>0</v>
      </c>
      <c r="BG29" s="108">
        <v>0</v>
      </c>
      <c r="BH29" s="108">
        <v>0</v>
      </c>
      <c r="BI29" s="108">
        <v>0</v>
      </c>
      <c r="BJ29" s="108">
        <v>0</v>
      </c>
      <c r="BK29" s="108">
        <v>0</v>
      </c>
      <c r="BL29" s="108">
        <v>0</v>
      </c>
      <c r="BM29" s="108">
        <v>0</v>
      </c>
      <c r="BN29" s="108">
        <v>0</v>
      </c>
      <c r="BO29" s="108">
        <v>0</v>
      </c>
      <c r="BP29" s="108">
        <v>0</v>
      </c>
      <c r="BQ29" s="108">
        <v>0</v>
      </c>
      <c r="BR29" s="108">
        <v>0</v>
      </c>
      <c r="BS29" s="108">
        <v>0</v>
      </c>
      <c r="BT29" s="108">
        <v>0</v>
      </c>
      <c r="BU29" s="108">
        <v>0</v>
      </c>
      <c r="BV29" s="108">
        <v>0</v>
      </c>
      <c r="BW29" s="108">
        <v>0</v>
      </c>
      <c r="BX29" s="108">
        <v>0</v>
      </c>
      <c r="BY29" s="108">
        <v>0</v>
      </c>
      <c r="BZ29" s="108">
        <v>0</v>
      </c>
      <c r="CA29" s="108">
        <v>0</v>
      </c>
      <c r="CB29" s="108">
        <v>0</v>
      </c>
      <c r="CC29" s="108">
        <v>0</v>
      </c>
      <c r="CD29" s="108">
        <v>0</v>
      </c>
      <c r="CE29" s="108">
        <v>0</v>
      </c>
      <c r="CF29" s="108">
        <v>0</v>
      </c>
      <c r="CG29" s="108">
        <v>0</v>
      </c>
      <c r="CH29" s="108">
        <v>0</v>
      </c>
      <c r="CI29" s="108">
        <v>0</v>
      </c>
      <c r="CJ29" s="108">
        <v>0</v>
      </c>
      <c r="CK29" s="108">
        <v>0</v>
      </c>
      <c r="CL29" s="108">
        <v>0</v>
      </c>
      <c r="CM29" s="108">
        <v>0</v>
      </c>
      <c r="CN29" s="108">
        <v>0</v>
      </c>
      <c r="CO29" s="108">
        <v>0</v>
      </c>
      <c r="CP29" s="108">
        <v>0</v>
      </c>
      <c r="CQ29" s="108">
        <v>0</v>
      </c>
      <c r="CR29" s="108">
        <v>0</v>
      </c>
      <c r="CS29" s="108">
        <v>0</v>
      </c>
      <c r="CT29" s="108">
        <v>0</v>
      </c>
      <c r="CU29" s="108">
        <v>0</v>
      </c>
      <c r="CV29" s="108">
        <v>0</v>
      </c>
      <c r="CW29" s="108">
        <v>0</v>
      </c>
      <c r="CX29" s="108">
        <v>0</v>
      </c>
      <c r="CY29" s="108">
        <v>0</v>
      </c>
      <c r="CZ29" s="108">
        <v>0</v>
      </c>
      <c r="DA29" s="108">
        <v>0</v>
      </c>
      <c r="DB29" s="108">
        <v>0</v>
      </c>
      <c r="DC29" s="108">
        <v>0</v>
      </c>
      <c r="DD29" s="108">
        <v>0</v>
      </c>
      <c r="DE29" s="108">
        <v>0</v>
      </c>
      <c r="DF29" s="108">
        <v>0</v>
      </c>
      <c r="DG29" s="108">
        <v>0</v>
      </c>
      <c r="DH29" s="108">
        <v>0</v>
      </c>
      <c r="DI29" s="108">
        <v>0</v>
      </c>
      <c r="DJ29" s="108">
        <v>0</v>
      </c>
      <c r="DK29" s="108">
        <v>0</v>
      </c>
      <c r="DL29" s="108">
        <v>0</v>
      </c>
      <c r="DM29" s="108">
        <v>0</v>
      </c>
      <c r="DN29" s="108">
        <v>0</v>
      </c>
      <c r="DO29" s="108">
        <v>0</v>
      </c>
      <c r="DP29" s="108">
        <v>0</v>
      </c>
      <c r="DQ29" s="108">
        <v>0</v>
      </c>
      <c r="DR29" s="108">
        <v>0</v>
      </c>
      <c r="DS29" s="108">
        <v>0</v>
      </c>
      <c r="DT29" s="108">
        <v>0</v>
      </c>
      <c r="DU29" s="108">
        <v>0</v>
      </c>
      <c r="DV29" s="108">
        <v>0</v>
      </c>
      <c r="DW29" s="108">
        <v>0</v>
      </c>
      <c r="DX29" s="108">
        <v>0</v>
      </c>
      <c r="DY29" s="108">
        <v>0</v>
      </c>
      <c r="DZ29" s="108">
        <v>0</v>
      </c>
      <c r="EA29" s="108">
        <v>0</v>
      </c>
      <c r="EB29" s="108">
        <v>0</v>
      </c>
      <c r="EC29" s="108">
        <v>0</v>
      </c>
      <c r="ED29" s="108">
        <v>0</v>
      </c>
      <c r="EE29" s="108">
        <v>0</v>
      </c>
      <c r="EF29" s="108">
        <v>0</v>
      </c>
      <c r="EG29" s="108">
        <v>0</v>
      </c>
      <c r="EH29" s="108">
        <v>0</v>
      </c>
      <c r="EI29" s="108">
        <v>0</v>
      </c>
      <c r="EJ29" s="108">
        <v>0</v>
      </c>
      <c r="EK29" s="108">
        <v>0</v>
      </c>
      <c r="EL29" s="108">
        <v>0</v>
      </c>
      <c r="EM29" s="108">
        <v>0</v>
      </c>
      <c r="EN29" s="108">
        <v>0</v>
      </c>
      <c r="EO29" s="108">
        <v>0</v>
      </c>
      <c r="EP29" s="108">
        <v>0</v>
      </c>
      <c r="EQ29" s="108">
        <v>0</v>
      </c>
      <c r="ER29" s="108">
        <v>0</v>
      </c>
      <c r="ES29" s="108">
        <v>0</v>
      </c>
      <c r="ET29" s="108">
        <v>0</v>
      </c>
      <c r="EU29" s="108">
        <v>0</v>
      </c>
      <c r="EV29" s="108">
        <v>0</v>
      </c>
      <c r="EW29" s="108">
        <v>0</v>
      </c>
      <c r="EX29" s="108">
        <v>0</v>
      </c>
      <c r="EY29" s="108">
        <v>0</v>
      </c>
      <c r="EZ29" s="108">
        <v>0</v>
      </c>
      <c r="FA29" s="108">
        <v>0</v>
      </c>
      <c r="FB29" s="108">
        <v>0</v>
      </c>
      <c r="FC29" s="108">
        <v>0</v>
      </c>
      <c r="FD29" s="108">
        <v>0</v>
      </c>
      <c r="FE29" s="108">
        <v>0</v>
      </c>
      <c r="FF29" s="108">
        <v>0</v>
      </c>
      <c r="FG29" s="108">
        <v>0</v>
      </c>
      <c r="FH29" s="108">
        <v>0</v>
      </c>
      <c r="FI29" s="108">
        <v>0</v>
      </c>
      <c r="FJ29" s="108">
        <v>0</v>
      </c>
      <c r="FK29" s="108">
        <v>0</v>
      </c>
      <c r="FL29" s="108">
        <v>0</v>
      </c>
      <c r="FM29" s="108">
        <v>0</v>
      </c>
      <c r="FN29" s="108">
        <v>0</v>
      </c>
      <c r="FO29" s="108">
        <v>0</v>
      </c>
      <c r="FP29" s="108">
        <v>0</v>
      </c>
      <c r="FQ29" s="108">
        <v>0</v>
      </c>
      <c r="FR29" s="108">
        <v>0</v>
      </c>
      <c r="FS29" s="108">
        <v>0</v>
      </c>
      <c r="FT29" s="108">
        <v>0</v>
      </c>
      <c r="FU29" s="108">
        <v>0</v>
      </c>
      <c r="FV29" s="108">
        <v>0</v>
      </c>
      <c r="FW29" s="108">
        <v>0</v>
      </c>
      <c r="FX29" s="108">
        <v>0</v>
      </c>
      <c r="FY29" s="108">
        <v>0</v>
      </c>
      <c r="FZ29" s="108">
        <v>0</v>
      </c>
      <c r="GA29" s="108">
        <v>0</v>
      </c>
      <c r="GB29" s="108">
        <v>0</v>
      </c>
      <c r="GC29" s="108">
        <v>0</v>
      </c>
      <c r="GD29" s="108">
        <v>0</v>
      </c>
      <c r="GE29" s="108">
        <v>0</v>
      </c>
      <c r="GF29" s="108">
        <v>0</v>
      </c>
      <c r="GG29" s="108">
        <v>0</v>
      </c>
      <c r="GH29" s="108">
        <v>0</v>
      </c>
      <c r="GI29" s="108">
        <v>0</v>
      </c>
      <c r="GJ29" s="108">
        <v>0</v>
      </c>
      <c r="GK29" s="108">
        <v>0</v>
      </c>
      <c r="GL29" s="108">
        <v>0</v>
      </c>
      <c r="GM29" s="108">
        <v>0</v>
      </c>
      <c r="GN29" s="108">
        <v>0</v>
      </c>
      <c r="GO29" s="108">
        <v>0</v>
      </c>
      <c r="GP29" s="108">
        <v>0</v>
      </c>
      <c r="GQ29" s="108">
        <v>0</v>
      </c>
      <c r="GR29" s="108">
        <v>0</v>
      </c>
      <c r="GS29" s="108">
        <v>0</v>
      </c>
      <c r="GT29" s="108">
        <v>0</v>
      </c>
      <c r="GU29" s="108">
        <v>0</v>
      </c>
      <c r="GV29" s="108">
        <v>0</v>
      </c>
      <c r="GW29" s="108">
        <v>0</v>
      </c>
      <c r="GX29" s="108">
        <v>0</v>
      </c>
      <c r="GY29" s="108">
        <v>0</v>
      </c>
      <c r="GZ29" s="108">
        <v>0</v>
      </c>
      <c r="HA29" s="108">
        <v>0</v>
      </c>
      <c r="HB29" s="108">
        <v>0</v>
      </c>
      <c r="HC29" s="108">
        <v>0</v>
      </c>
      <c r="HD29" s="108">
        <v>0</v>
      </c>
      <c r="HE29" s="108">
        <v>0</v>
      </c>
      <c r="HF29" s="108">
        <v>0</v>
      </c>
      <c r="HG29" s="108">
        <v>0</v>
      </c>
      <c r="HH29" s="108">
        <v>0</v>
      </c>
      <c r="HI29" s="108">
        <v>0</v>
      </c>
    </row>
    <row r="30" spans="1:217" s="112" customFormat="1" x14ac:dyDescent="0.2">
      <c r="A30" s="110" t="s">
        <v>81</v>
      </c>
      <c r="B30" s="111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11">
        <v>0</v>
      </c>
      <c r="AF30" s="111">
        <v>0</v>
      </c>
      <c r="AG30" s="111">
        <v>0</v>
      </c>
      <c r="AH30" s="111">
        <v>0</v>
      </c>
      <c r="AI30" s="111">
        <v>0</v>
      </c>
      <c r="AJ30" s="111">
        <v>0</v>
      </c>
      <c r="AK30" s="111">
        <v>0</v>
      </c>
      <c r="AL30" s="111">
        <v>0</v>
      </c>
      <c r="AM30" s="111">
        <v>0</v>
      </c>
      <c r="AN30" s="111">
        <v>0</v>
      </c>
      <c r="AO30" s="111">
        <v>0</v>
      </c>
      <c r="AP30" s="111">
        <v>0</v>
      </c>
      <c r="AQ30" s="111">
        <v>0</v>
      </c>
      <c r="AR30" s="111">
        <v>0</v>
      </c>
      <c r="AS30" s="111">
        <v>0</v>
      </c>
      <c r="AT30" s="111">
        <v>0</v>
      </c>
      <c r="AU30" s="111">
        <v>0</v>
      </c>
      <c r="AV30" s="111">
        <v>0</v>
      </c>
      <c r="AW30" s="111">
        <v>0</v>
      </c>
      <c r="AX30" s="111">
        <v>0</v>
      </c>
      <c r="AY30" s="111">
        <v>0</v>
      </c>
      <c r="AZ30" s="111">
        <v>0</v>
      </c>
      <c r="BA30" s="111">
        <v>0</v>
      </c>
      <c r="BB30" s="111">
        <v>0</v>
      </c>
      <c r="BC30" s="111">
        <v>0</v>
      </c>
      <c r="BD30" s="111">
        <v>0</v>
      </c>
      <c r="BE30" s="111">
        <v>0</v>
      </c>
      <c r="BF30" s="111">
        <v>0</v>
      </c>
      <c r="BG30" s="111">
        <v>0</v>
      </c>
      <c r="BH30" s="111">
        <v>0</v>
      </c>
      <c r="BI30" s="111">
        <v>0</v>
      </c>
      <c r="BJ30" s="111">
        <v>0</v>
      </c>
      <c r="BK30" s="111">
        <v>0</v>
      </c>
      <c r="BL30" s="111">
        <v>0</v>
      </c>
      <c r="BM30" s="111">
        <v>0</v>
      </c>
      <c r="BN30" s="111">
        <v>0</v>
      </c>
      <c r="BO30" s="111">
        <v>0</v>
      </c>
      <c r="BP30" s="111">
        <v>0</v>
      </c>
      <c r="BQ30" s="111">
        <v>0</v>
      </c>
      <c r="BR30" s="111">
        <v>0</v>
      </c>
      <c r="BS30" s="111">
        <v>0</v>
      </c>
      <c r="BT30" s="111">
        <v>0</v>
      </c>
      <c r="BU30" s="111">
        <v>0</v>
      </c>
      <c r="BV30" s="111">
        <v>0</v>
      </c>
      <c r="BW30" s="111">
        <v>0</v>
      </c>
      <c r="BX30" s="111">
        <v>0</v>
      </c>
      <c r="BY30" s="111">
        <v>0</v>
      </c>
      <c r="BZ30" s="111">
        <v>0</v>
      </c>
      <c r="CA30" s="111">
        <v>0</v>
      </c>
      <c r="CB30" s="111">
        <v>0</v>
      </c>
      <c r="CC30" s="111">
        <v>0</v>
      </c>
      <c r="CD30" s="111">
        <v>0</v>
      </c>
      <c r="CE30" s="111">
        <v>0</v>
      </c>
      <c r="CF30" s="111">
        <v>0</v>
      </c>
      <c r="CG30" s="111">
        <v>0</v>
      </c>
      <c r="CH30" s="111">
        <v>0</v>
      </c>
      <c r="CI30" s="111">
        <v>0</v>
      </c>
      <c r="CJ30" s="111">
        <v>0</v>
      </c>
      <c r="CK30" s="111">
        <v>0</v>
      </c>
      <c r="CL30" s="111">
        <v>0</v>
      </c>
      <c r="CM30" s="111">
        <v>0</v>
      </c>
      <c r="CN30" s="111">
        <v>0</v>
      </c>
      <c r="CO30" s="111">
        <v>0</v>
      </c>
      <c r="CP30" s="111">
        <v>0</v>
      </c>
      <c r="CQ30" s="111">
        <v>0</v>
      </c>
      <c r="CR30" s="111">
        <v>0</v>
      </c>
      <c r="CS30" s="111">
        <v>0</v>
      </c>
      <c r="CT30" s="111">
        <v>0</v>
      </c>
      <c r="CU30" s="111">
        <v>0</v>
      </c>
      <c r="CV30" s="111">
        <v>0</v>
      </c>
      <c r="CW30" s="111">
        <v>0</v>
      </c>
      <c r="CX30" s="111">
        <v>0</v>
      </c>
      <c r="CY30" s="111">
        <v>0</v>
      </c>
      <c r="CZ30" s="111">
        <v>0</v>
      </c>
      <c r="DA30" s="111">
        <v>0</v>
      </c>
      <c r="DB30" s="111">
        <v>0</v>
      </c>
      <c r="DC30" s="111">
        <v>0</v>
      </c>
      <c r="DD30" s="111">
        <v>0</v>
      </c>
      <c r="DE30" s="111">
        <v>0</v>
      </c>
      <c r="DF30" s="111">
        <v>0</v>
      </c>
      <c r="DG30" s="111">
        <v>0</v>
      </c>
      <c r="DH30" s="111">
        <v>0</v>
      </c>
      <c r="DI30" s="111">
        <v>0</v>
      </c>
      <c r="DJ30" s="111">
        <v>0</v>
      </c>
      <c r="DK30" s="111">
        <v>0</v>
      </c>
      <c r="DL30" s="111">
        <v>0</v>
      </c>
      <c r="DM30" s="111">
        <v>0</v>
      </c>
      <c r="DN30" s="111">
        <v>0</v>
      </c>
      <c r="DO30" s="111">
        <v>0</v>
      </c>
      <c r="DP30" s="111">
        <v>0</v>
      </c>
      <c r="DQ30" s="111">
        <v>0</v>
      </c>
      <c r="DR30" s="111">
        <v>0</v>
      </c>
      <c r="DS30" s="111">
        <v>0</v>
      </c>
      <c r="DT30" s="111">
        <v>0</v>
      </c>
      <c r="DU30" s="111">
        <v>0</v>
      </c>
      <c r="DV30" s="111">
        <v>0</v>
      </c>
      <c r="DW30" s="111">
        <v>0</v>
      </c>
      <c r="DX30" s="111">
        <v>0</v>
      </c>
      <c r="DY30" s="111">
        <v>0</v>
      </c>
      <c r="DZ30" s="111">
        <v>0</v>
      </c>
      <c r="EA30" s="111">
        <v>0</v>
      </c>
      <c r="EB30" s="111">
        <v>0</v>
      </c>
      <c r="EC30" s="111">
        <v>0</v>
      </c>
      <c r="ED30" s="111">
        <v>0</v>
      </c>
      <c r="EE30" s="111">
        <v>0</v>
      </c>
      <c r="EF30" s="111">
        <v>0</v>
      </c>
      <c r="EG30" s="111">
        <v>0</v>
      </c>
      <c r="EH30" s="111">
        <v>0</v>
      </c>
      <c r="EI30" s="111">
        <v>0</v>
      </c>
      <c r="EJ30" s="111">
        <v>0</v>
      </c>
      <c r="EK30" s="111">
        <v>0</v>
      </c>
      <c r="EL30" s="111">
        <v>0</v>
      </c>
      <c r="EM30" s="111">
        <v>0</v>
      </c>
      <c r="EN30" s="111">
        <v>0</v>
      </c>
      <c r="EO30" s="111">
        <v>0</v>
      </c>
      <c r="EP30" s="111">
        <v>0</v>
      </c>
      <c r="EQ30" s="111">
        <v>0</v>
      </c>
      <c r="ER30" s="111">
        <v>0</v>
      </c>
      <c r="ES30" s="111">
        <v>0</v>
      </c>
      <c r="ET30" s="111">
        <v>0</v>
      </c>
      <c r="EU30" s="111">
        <v>0</v>
      </c>
      <c r="EV30" s="111">
        <v>0</v>
      </c>
      <c r="EW30" s="111">
        <v>0</v>
      </c>
      <c r="EX30" s="111">
        <v>0</v>
      </c>
      <c r="EY30" s="111">
        <v>0</v>
      </c>
      <c r="EZ30" s="111">
        <v>0</v>
      </c>
      <c r="FA30" s="111">
        <v>0</v>
      </c>
      <c r="FB30" s="111">
        <v>0</v>
      </c>
      <c r="FC30" s="111">
        <v>0</v>
      </c>
      <c r="FD30" s="111">
        <v>0</v>
      </c>
      <c r="FE30" s="111">
        <v>0</v>
      </c>
      <c r="FF30" s="111">
        <v>0</v>
      </c>
      <c r="FG30" s="111">
        <v>0</v>
      </c>
      <c r="FH30" s="111">
        <v>0</v>
      </c>
      <c r="FI30" s="111">
        <v>0</v>
      </c>
      <c r="FJ30" s="111">
        <v>0</v>
      </c>
      <c r="FK30" s="111">
        <v>0</v>
      </c>
      <c r="FL30" s="111">
        <v>0</v>
      </c>
      <c r="FM30" s="111">
        <v>0</v>
      </c>
      <c r="FN30" s="111">
        <v>0</v>
      </c>
      <c r="FO30" s="111">
        <v>0</v>
      </c>
      <c r="FP30" s="111">
        <v>0</v>
      </c>
      <c r="FQ30" s="111">
        <v>0</v>
      </c>
      <c r="FR30" s="111">
        <v>0</v>
      </c>
      <c r="FS30" s="111">
        <v>0</v>
      </c>
      <c r="FT30" s="111">
        <v>0</v>
      </c>
      <c r="FU30" s="111">
        <v>0</v>
      </c>
      <c r="FV30" s="111">
        <v>0</v>
      </c>
      <c r="FW30" s="111">
        <v>0</v>
      </c>
      <c r="FX30" s="111">
        <v>0</v>
      </c>
      <c r="FY30" s="111">
        <v>0</v>
      </c>
      <c r="FZ30" s="111">
        <v>0</v>
      </c>
      <c r="GA30" s="111">
        <v>0</v>
      </c>
      <c r="GB30" s="111">
        <v>0</v>
      </c>
      <c r="GC30" s="111">
        <v>0</v>
      </c>
      <c r="GD30" s="111">
        <v>0</v>
      </c>
      <c r="GE30" s="111">
        <v>0</v>
      </c>
      <c r="GF30" s="111">
        <v>0</v>
      </c>
      <c r="GG30" s="111">
        <v>0</v>
      </c>
      <c r="GH30" s="111">
        <v>0</v>
      </c>
      <c r="GI30" s="111">
        <v>0</v>
      </c>
      <c r="GJ30" s="111">
        <v>0</v>
      </c>
      <c r="GK30" s="111">
        <v>0</v>
      </c>
      <c r="GL30" s="111">
        <v>0</v>
      </c>
      <c r="GM30" s="111">
        <v>0</v>
      </c>
      <c r="GN30" s="111">
        <v>0</v>
      </c>
      <c r="GO30" s="111">
        <v>0</v>
      </c>
      <c r="GP30" s="111">
        <v>0</v>
      </c>
      <c r="GQ30" s="111">
        <v>0</v>
      </c>
      <c r="GR30" s="111">
        <v>0</v>
      </c>
      <c r="GS30" s="111">
        <v>0</v>
      </c>
      <c r="GT30" s="111">
        <v>0</v>
      </c>
      <c r="GU30" s="111">
        <v>0</v>
      </c>
      <c r="GV30" s="111">
        <v>0</v>
      </c>
      <c r="GW30" s="111">
        <v>0</v>
      </c>
      <c r="GX30" s="111">
        <v>0</v>
      </c>
      <c r="GY30" s="111">
        <v>0</v>
      </c>
      <c r="GZ30" s="111">
        <v>0</v>
      </c>
      <c r="HA30" s="111">
        <v>0</v>
      </c>
      <c r="HB30" s="111">
        <v>0</v>
      </c>
      <c r="HC30" s="111">
        <v>0</v>
      </c>
      <c r="HD30" s="111">
        <v>0</v>
      </c>
      <c r="HE30" s="111">
        <v>0</v>
      </c>
      <c r="HF30" s="111">
        <v>0</v>
      </c>
      <c r="HG30" s="111">
        <v>0</v>
      </c>
      <c r="HH30" s="111">
        <v>0</v>
      </c>
      <c r="HI30" s="111">
        <v>0</v>
      </c>
    </row>
    <row r="31" spans="1:217" s="109" customFormat="1" x14ac:dyDescent="0.2">
      <c r="A31" s="107" t="s">
        <v>82</v>
      </c>
      <c r="B31" s="108">
        <v>0</v>
      </c>
      <c r="C31" s="108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08">
        <v>0</v>
      </c>
      <c r="R31" s="108">
        <v>0</v>
      </c>
      <c r="S31" s="108">
        <v>0</v>
      </c>
      <c r="T31" s="108">
        <v>0</v>
      </c>
      <c r="U31" s="108">
        <v>0</v>
      </c>
      <c r="V31" s="108">
        <v>0</v>
      </c>
      <c r="W31" s="108">
        <v>0</v>
      </c>
      <c r="X31" s="108">
        <v>0</v>
      </c>
      <c r="Y31" s="108">
        <v>0</v>
      </c>
      <c r="Z31" s="108">
        <v>0</v>
      </c>
      <c r="AA31" s="108">
        <v>0</v>
      </c>
      <c r="AB31" s="108">
        <v>0</v>
      </c>
      <c r="AC31" s="108">
        <v>0</v>
      </c>
      <c r="AD31" s="108">
        <v>0</v>
      </c>
      <c r="AE31" s="108">
        <v>0</v>
      </c>
      <c r="AF31" s="108">
        <v>0</v>
      </c>
      <c r="AG31" s="108">
        <v>0</v>
      </c>
      <c r="AH31" s="108">
        <v>0</v>
      </c>
      <c r="AI31" s="108">
        <v>0</v>
      </c>
      <c r="AJ31" s="108">
        <v>0</v>
      </c>
      <c r="AK31" s="108">
        <v>0</v>
      </c>
      <c r="AL31" s="108">
        <v>0</v>
      </c>
      <c r="AM31" s="108">
        <v>0</v>
      </c>
      <c r="AN31" s="108">
        <v>0</v>
      </c>
      <c r="AO31" s="108">
        <v>0</v>
      </c>
      <c r="AP31" s="108">
        <v>0</v>
      </c>
      <c r="AQ31" s="108">
        <v>0</v>
      </c>
      <c r="AR31" s="108">
        <v>0</v>
      </c>
      <c r="AS31" s="108">
        <v>0</v>
      </c>
      <c r="AT31" s="108">
        <v>0</v>
      </c>
      <c r="AU31" s="108">
        <v>0</v>
      </c>
      <c r="AV31" s="108">
        <v>0</v>
      </c>
      <c r="AW31" s="108">
        <v>0</v>
      </c>
      <c r="AX31" s="108">
        <v>0</v>
      </c>
      <c r="AY31" s="108">
        <v>0</v>
      </c>
      <c r="AZ31" s="108">
        <v>0</v>
      </c>
      <c r="BA31" s="108">
        <v>0</v>
      </c>
      <c r="BB31" s="108">
        <v>0</v>
      </c>
      <c r="BC31" s="108">
        <v>0</v>
      </c>
      <c r="BD31" s="108">
        <v>0</v>
      </c>
      <c r="BE31" s="108">
        <v>0</v>
      </c>
      <c r="BF31" s="108">
        <v>0</v>
      </c>
      <c r="BG31" s="108">
        <v>0</v>
      </c>
      <c r="BH31" s="108">
        <v>0</v>
      </c>
      <c r="BI31" s="108">
        <v>0</v>
      </c>
      <c r="BJ31" s="108">
        <v>0</v>
      </c>
      <c r="BK31" s="108">
        <v>0</v>
      </c>
      <c r="BL31" s="108">
        <v>0</v>
      </c>
      <c r="BM31" s="108">
        <v>0</v>
      </c>
      <c r="BN31" s="108">
        <v>0</v>
      </c>
      <c r="BO31" s="108">
        <v>0</v>
      </c>
      <c r="BP31" s="108">
        <v>0</v>
      </c>
      <c r="BQ31" s="108">
        <v>0</v>
      </c>
      <c r="BR31" s="108">
        <v>0</v>
      </c>
      <c r="BS31" s="108">
        <v>0</v>
      </c>
      <c r="BT31" s="108">
        <v>0</v>
      </c>
      <c r="BU31" s="108">
        <v>0</v>
      </c>
      <c r="BV31" s="108">
        <v>0</v>
      </c>
      <c r="BW31" s="108">
        <v>0</v>
      </c>
      <c r="BX31" s="108">
        <v>0</v>
      </c>
      <c r="BY31" s="108">
        <v>0</v>
      </c>
      <c r="BZ31" s="108">
        <v>0</v>
      </c>
      <c r="CA31" s="108">
        <v>0</v>
      </c>
      <c r="CB31" s="108">
        <v>0</v>
      </c>
      <c r="CC31" s="108">
        <v>0</v>
      </c>
      <c r="CD31" s="108">
        <v>0</v>
      </c>
      <c r="CE31" s="108">
        <v>0</v>
      </c>
      <c r="CF31" s="108">
        <v>0</v>
      </c>
      <c r="CG31" s="108">
        <v>0</v>
      </c>
      <c r="CH31" s="108">
        <v>0</v>
      </c>
      <c r="CI31" s="108">
        <v>0</v>
      </c>
      <c r="CJ31" s="108">
        <v>0</v>
      </c>
      <c r="CK31" s="108">
        <v>0</v>
      </c>
      <c r="CL31" s="108">
        <v>0</v>
      </c>
      <c r="CM31" s="108">
        <v>0</v>
      </c>
      <c r="CN31" s="108">
        <v>0</v>
      </c>
      <c r="CO31" s="108">
        <v>0</v>
      </c>
      <c r="CP31" s="108">
        <v>0</v>
      </c>
      <c r="CQ31" s="108">
        <v>0</v>
      </c>
      <c r="CR31" s="108">
        <v>0</v>
      </c>
      <c r="CS31" s="108">
        <v>0</v>
      </c>
      <c r="CT31" s="108">
        <v>0</v>
      </c>
      <c r="CU31" s="108">
        <v>0</v>
      </c>
      <c r="CV31" s="108">
        <v>0</v>
      </c>
      <c r="CW31" s="108">
        <v>0</v>
      </c>
      <c r="CX31" s="108">
        <v>0</v>
      </c>
      <c r="CY31" s="108">
        <v>0</v>
      </c>
      <c r="CZ31" s="108">
        <v>0</v>
      </c>
      <c r="DA31" s="108">
        <v>0</v>
      </c>
      <c r="DB31" s="108">
        <v>0</v>
      </c>
      <c r="DC31" s="108">
        <v>0</v>
      </c>
      <c r="DD31" s="108">
        <v>0</v>
      </c>
      <c r="DE31" s="108">
        <v>0</v>
      </c>
      <c r="DF31" s="108">
        <v>0</v>
      </c>
      <c r="DG31" s="108">
        <v>0</v>
      </c>
      <c r="DH31" s="108">
        <v>0</v>
      </c>
      <c r="DI31" s="108">
        <v>0</v>
      </c>
      <c r="DJ31" s="108">
        <v>0</v>
      </c>
      <c r="DK31" s="108">
        <v>0</v>
      </c>
      <c r="DL31" s="108">
        <v>0</v>
      </c>
      <c r="DM31" s="108">
        <v>0</v>
      </c>
      <c r="DN31" s="108">
        <v>0</v>
      </c>
      <c r="DO31" s="108">
        <v>0</v>
      </c>
      <c r="DP31" s="108">
        <v>0</v>
      </c>
      <c r="DQ31" s="108">
        <v>0</v>
      </c>
      <c r="DR31" s="108">
        <v>0</v>
      </c>
      <c r="DS31" s="108">
        <v>0</v>
      </c>
      <c r="DT31" s="108">
        <v>0</v>
      </c>
      <c r="DU31" s="108">
        <v>0</v>
      </c>
      <c r="DV31" s="108">
        <v>0</v>
      </c>
      <c r="DW31" s="108">
        <v>0</v>
      </c>
      <c r="DX31" s="108">
        <v>0</v>
      </c>
      <c r="DY31" s="108">
        <v>0</v>
      </c>
      <c r="DZ31" s="108">
        <v>0</v>
      </c>
      <c r="EA31" s="108">
        <v>0</v>
      </c>
      <c r="EB31" s="108">
        <v>0</v>
      </c>
      <c r="EC31" s="108">
        <v>0</v>
      </c>
      <c r="ED31" s="108">
        <v>0</v>
      </c>
      <c r="EE31" s="108">
        <v>0</v>
      </c>
      <c r="EF31" s="108">
        <v>0</v>
      </c>
      <c r="EG31" s="108">
        <v>0</v>
      </c>
      <c r="EH31" s="108">
        <v>0</v>
      </c>
      <c r="EI31" s="108">
        <v>0</v>
      </c>
      <c r="EJ31" s="108">
        <v>0</v>
      </c>
      <c r="EK31" s="108">
        <v>0</v>
      </c>
      <c r="EL31" s="108">
        <v>0</v>
      </c>
      <c r="EM31" s="108">
        <v>0</v>
      </c>
      <c r="EN31" s="108">
        <v>0</v>
      </c>
      <c r="EO31" s="108">
        <v>0</v>
      </c>
      <c r="EP31" s="108">
        <v>0</v>
      </c>
      <c r="EQ31" s="108">
        <v>0</v>
      </c>
      <c r="ER31" s="108">
        <v>0</v>
      </c>
      <c r="ES31" s="108">
        <v>0</v>
      </c>
      <c r="ET31" s="108">
        <v>0</v>
      </c>
      <c r="EU31" s="108">
        <v>0</v>
      </c>
      <c r="EV31" s="108">
        <v>0</v>
      </c>
      <c r="EW31" s="108">
        <v>0</v>
      </c>
      <c r="EX31" s="108">
        <v>0</v>
      </c>
      <c r="EY31" s="108">
        <v>0</v>
      </c>
      <c r="EZ31" s="108">
        <v>0</v>
      </c>
      <c r="FA31" s="108">
        <v>0</v>
      </c>
      <c r="FB31" s="108">
        <v>0</v>
      </c>
      <c r="FC31" s="108">
        <v>0</v>
      </c>
      <c r="FD31" s="108">
        <v>0</v>
      </c>
      <c r="FE31" s="108">
        <v>0</v>
      </c>
      <c r="FF31" s="108">
        <v>0</v>
      </c>
      <c r="FG31" s="108">
        <v>0</v>
      </c>
      <c r="FH31" s="108">
        <v>0</v>
      </c>
      <c r="FI31" s="108">
        <v>0</v>
      </c>
      <c r="FJ31" s="108">
        <v>0</v>
      </c>
      <c r="FK31" s="108">
        <v>0</v>
      </c>
      <c r="FL31" s="108">
        <v>0</v>
      </c>
      <c r="FM31" s="108">
        <v>0</v>
      </c>
      <c r="FN31" s="108">
        <v>0</v>
      </c>
      <c r="FO31" s="108">
        <v>0</v>
      </c>
      <c r="FP31" s="108">
        <v>0</v>
      </c>
      <c r="FQ31" s="108">
        <v>0</v>
      </c>
      <c r="FR31" s="108">
        <v>0</v>
      </c>
      <c r="FS31" s="108">
        <v>0</v>
      </c>
      <c r="FT31" s="108">
        <v>0</v>
      </c>
      <c r="FU31" s="108">
        <v>0</v>
      </c>
      <c r="FV31" s="108">
        <v>0</v>
      </c>
      <c r="FW31" s="108">
        <v>0</v>
      </c>
      <c r="FX31" s="108">
        <v>0</v>
      </c>
      <c r="FY31" s="108">
        <v>0</v>
      </c>
      <c r="FZ31" s="108">
        <v>0</v>
      </c>
      <c r="GA31" s="108">
        <v>0</v>
      </c>
      <c r="GB31" s="108">
        <v>0</v>
      </c>
      <c r="GC31" s="108">
        <v>0</v>
      </c>
      <c r="GD31" s="108">
        <v>0</v>
      </c>
      <c r="GE31" s="108">
        <v>0</v>
      </c>
      <c r="GF31" s="108">
        <v>0</v>
      </c>
      <c r="GG31" s="108">
        <v>0</v>
      </c>
      <c r="GH31" s="108">
        <v>0</v>
      </c>
      <c r="GI31" s="108">
        <v>0</v>
      </c>
      <c r="GJ31" s="108">
        <v>0</v>
      </c>
      <c r="GK31" s="108">
        <v>0</v>
      </c>
      <c r="GL31" s="108">
        <v>0</v>
      </c>
      <c r="GM31" s="108">
        <v>0</v>
      </c>
      <c r="GN31" s="108">
        <v>0</v>
      </c>
      <c r="GO31" s="108">
        <v>0</v>
      </c>
      <c r="GP31" s="108">
        <v>0</v>
      </c>
      <c r="GQ31" s="108">
        <v>0</v>
      </c>
      <c r="GR31" s="108">
        <v>0</v>
      </c>
      <c r="GS31" s="108">
        <v>0</v>
      </c>
      <c r="GT31" s="108">
        <v>0</v>
      </c>
      <c r="GU31" s="108">
        <v>0</v>
      </c>
      <c r="GV31" s="108">
        <v>0</v>
      </c>
      <c r="GW31" s="108">
        <v>0</v>
      </c>
      <c r="GX31" s="108">
        <v>0</v>
      </c>
      <c r="GY31" s="108">
        <v>0</v>
      </c>
      <c r="GZ31" s="108">
        <v>0</v>
      </c>
      <c r="HA31" s="108">
        <v>0</v>
      </c>
      <c r="HB31" s="108">
        <v>0</v>
      </c>
      <c r="HC31" s="108">
        <v>0</v>
      </c>
      <c r="HD31" s="108">
        <v>0</v>
      </c>
      <c r="HE31" s="108">
        <v>0</v>
      </c>
      <c r="HF31" s="108">
        <v>0</v>
      </c>
      <c r="HG31" s="108">
        <v>0</v>
      </c>
      <c r="HH31" s="108">
        <v>0</v>
      </c>
      <c r="HI31" s="108">
        <v>0</v>
      </c>
    </row>
    <row r="32" spans="1:217" s="109" customFormat="1" x14ac:dyDescent="0.2">
      <c r="A32" s="107" t="s">
        <v>83</v>
      </c>
      <c r="B32" s="108">
        <v>0</v>
      </c>
      <c r="C32" s="108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08">
        <v>0</v>
      </c>
      <c r="R32" s="108">
        <v>0</v>
      </c>
      <c r="S32" s="108">
        <v>0</v>
      </c>
      <c r="T32" s="108">
        <v>0</v>
      </c>
      <c r="U32" s="108">
        <v>0</v>
      </c>
      <c r="V32" s="108">
        <v>0</v>
      </c>
      <c r="W32" s="108">
        <v>0</v>
      </c>
      <c r="X32" s="108">
        <v>0</v>
      </c>
      <c r="Y32" s="108">
        <v>0</v>
      </c>
      <c r="Z32" s="108">
        <v>0</v>
      </c>
      <c r="AA32" s="108">
        <v>0</v>
      </c>
      <c r="AB32" s="108">
        <v>0</v>
      </c>
      <c r="AC32" s="108">
        <v>0</v>
      </c>
      <c r="AD32" s="108">
        <v>0</v>
      </c>
      <c r="AE32" s="108">
        <v>0</v>
      </c>
      <c r="AF32" s="108">
        <v>0</v>
      </c>
      <c r="AG32" s="108">
        <v>0</v>
      </c>
      <c r="AH32" s="108">
        <v>0</v>
      </c>
      <c r="AI32" s="108">
        <v>0</v>
      </c>
      <c r="AJ32" s="108">
        <v>0</v>
      </c>
      <c r="AK32" s="108">
        <v>0</v>
      </c>
      <c r="AL32" s="108">
        <v>0</v>
      </c>
      <c r="AM32" s="108">
        <v>0</v>
      </c>
      <c r="AN32" s="108">
        <v>0</v>
      </c>
      <c r="AO32" s="108">
        <v>0</v>
      </c>
      <c r="AP32" s="108">
        <v>0</v>
      </c>
      <c r="AQ32" s="108">
        <v>0</v>
      </c>
      <c r="AR32" s="108">
        <v>0</v>
      </c>
      <c r="AS32" s="108">
        <v>0</v>
      </c>
      <c r="AT32" s="108">
        <v>0</v>
      </c>
      <c r="AU32" s="108">
        <v>0</v>
      </c>
      <c r="AV32" s="108">
        <v>0</v>
      </c>
      <c r="AW32" s="108">
        <v>0</v>
      </c>
      <c r="AX32" s="108">
        <v>0</v>
      </c>
      <c r="AY32" s="108">
        <v>0</v>
      </c>
      <c r="AZ32" s="108">
        <v>0</v>
      </c>
      <c r="BA32" s="108">
        <v>0</v>
      </c>
      <c r="BB32" s="108">
        <v>0</v>
      </c>
      <c r="BC32" s="108">
        <v>0</v>
      </c>
      <c r="BD32" s="108">
        <v>0</v>
      </c>
      <c r="BE32" s="108">
        <v>0</v>
      </c>
      <c r="BF32" s="108">
        <v>0</v>
      </c>
      <c r="BG32" s="108">
        <v>0</v>
      </c>
      <c r="BH32" s="108">
        <v>0</v>
      </c>
      <c r="BI32" s="108">
        <v>0</v>
      </c>
      <c r="BJ32" s="108">
        <v>0</v>
      </c>
      <c r="BK32" s="108">
        <v>0</v>
      </c>
      <c r="BL32" s="108">
        <v>0</v>
      </c>
      <c r="BM32" s="108">
        <v>0</v>
      </c>
      <c r="BN32" s="108">
        <v>0</v>
      </c>
      <c r="BO32" s="108">
        <v>0</v>
      </c>
      <c r="BP32" s="108">
        <v>0</v>
      </c>
      <c r="BQ32" s="108">
        <v>0</v>
      </c>
      <c r="BR32" s="108">
        <v>0</v>
      </c>
      <c r="BS32" s="108">
        <v>0</v>
      </c>
      <c r="BT32" s="108">
        <v>0</v>
      </c>
      <c r="BU32" s="108">
        <v>0</v>
      </c>
      <c r="BV32" s="108">
        <v>0</v>
      </c>
      <c r="BW32" s="108">
        <v>0</v>
      </c>
      <c r="BX32" s="108">
        <v>0</v>
      </c>
      <c r="BY32" s="108">
        <v>0</v>
      </c>
      <c r="BZ32" s="108">
        <v>0</v>
      </c>
      <c r="CA32" s="108">
        <v>0</v>
      </c>
      <c r="CB32" s="108">
        <v>0</v>
      </c>
      <c r="CC32" s="108">
        <v>0</v>
      </c>
      <c r="CD32" s="108">
        <v>0</v>
      </c>
      <c r="CE32" s="108">
        <v>0</v>
      </c>
      <c r="CF32" s="108">
        <v>0</v>
      </c>
      <c r="CG32" s="108">
        <v>0</v>
      </c>
      <c r="CH32" s="108">
        <v>0</v>
      </c>
      <c r="CI32" s="108">
        <v>0</v>
      </c>
      <c r="CJ32" s="108">
        <v>0</v>
      </c>
      <c r="CK32" s="108">
        <v>0</v>
      </c>
      <c r="CL32" s="108">
        <v>0</v>
      </c>
      <c r="CM32" s="108">
        <v>0</v>
      </c>
      <c r="CN32" s="108">
        <v>0</v>
      </c>
      <c r="CO32" s="108">
        <v>0</v>
      </c>
      <c r="CP32" s="108">
        <v>0</v>
      </c>
      <c r="CQ32" s="108">
        <v>0</v>
      </c>
      <c r="CR32" s="108">
        <v>0</v>
      </c>
      <c r="CS32" s="108">
        <v>0</v>
      </c>
      <c r="CT32" s="108">
        <v>0</v>
      </c>
      <c r="CU32" s="108">
        <v>0</v>
      </c>
      <c r="CV32" s="108">
        <v>0</v>
      </c>
      <c r="CW32" s="108">
        <v>0</v>
      </c>
      <c r="CX32" s="108">
        <v>0</v>
      </c>
      <c r="CY32" s="108">
        <v>0</v>
      </c>
      <c r="CZ32" s="108">
        <v>0</v>
      </c>
      <c r="DA32" s="108">
        <v>0</v>
      </c>
      <c r="DB32" s="108">
        <v>0</v>
      </c>
      <c r="DC32" s="108">
        <v>0</v>
      </c>
      <c r="DD32" s="108">
        <v>0</v>
      </c>
      <c r="DE32" s="108">
        <v>0</v>
      </c>
      <c r="DF32" s="108">
        <v>0</v>
      </c>
      <c r="DG32" s="108">
        <v>0</v>
      </c>
      <c r="DH32" s="108">
        <v>0</v>
      </c>
      <c r="DI32" s="108">
        <v>0</v>
      </c>
      <c r="DJ32" s="108">
        <v>0</v>
      </c>
      <c r="DK32" s="108">
        <v>0</v>
      </c>
      <c r="DL32" s="108">
        <v>0</v>
      </c>
      <c r="DM32" s="108">
        <v>0</v>
      </c>
      <c r="DN32" s="108">
        <v>0</v>
      </c>
      <c r="DO32" s="108">
        <v>0</v>
      </c>
      <c r="DP32" s="108">
        <v>0</v>
      </c>
      <c r="DQ32" s="108">
        <v>0</v>
      </c>
      <c r="DR32" s="108">
        <v>0</v>
      </c>
      <c r="DS32" s="108">
        <v>0</v>
      </c>
      <c r="DT32" s="108">
        <v>0</v>
      </c>
      <c r="DU32" s="108">
        <v>0</v>
      </c>
      <c r="DV32" s="108">
        <v>0</v>
      </c>
      <c r="DW32" s="108">
        <v>0</v>
      </c>
      <c r="DX32" s="108">
        <v>0</v>
      </c>
      <c r="DY32" s="108">
        <v>0</v>
      </c>
      <c r="DZ32" s="108">
        <v>0</v>
      </c>
      <c r="EA32" s="108">
        <v>0</v>
      </c>
      <c r="EB32" s="108">
        <v>0</v>
      </c>
      <c r="EC32" s="108">
        <v>0</v>
      </c>
      <c r="ED32" s="108">
        <v>0</v>
      </c>
      <c r="EE32" s="108">
        <v>0</v>
      </c>
      <c r="EF32" s="108">
        <v>0</v>
      </c>
      <c r="EG32" s="108">
        <v>0</v>
      </c>
      <c r="EH32" s="108">
        <v>0</v>
      </c>
      <c r="EI32" s="108">
        <v>0</v>
      </c>
      <c r="EJ32" s="108">
        <v>0</v>
      </c>
      <c r="EK32" s="108">
        <v>0</v>
      </c>
      <c r="EL32" s="108">
        <v>0</v>
      </c>
      <c r="EM32" s="108">
        <v>0</v>
      </c>
      <c r="EN32" s="108">
        <v>0</v>
      </c>
      <c r="EO32" s="108">
        <v>0</v>
      </c>
      <c r="EP32" s="108">
        <v>0</v>
      </c>
      <c r="EQ32" s="108">
        <v>0</v>
      </c>
      <c r="ER32" s="108">
        <v>0</v>
      </c>
      <c r="ES32" s="108">
        <v>0</v>
      </c>
      <c r="ET32" s="108">
        <v>0</v>
      </c>
      <c r="EU32" s="108">
        <v>0</v>
      </c>
      <c r="EV32" s="108">
        <v>0</v>
      </c>
      <c r="EW32" s="108">
        <v>0</v>
      </c>
      <c r="EX32" s="108">
        <v>0</v>
      </c>
      <c r="EY32" s="108">
        <v>0</v>
      </c>
      <c r="EZ32" s="108">
        <v>0</v>
      </c>
      <c r="FA32" s="108">
        <v>0</v>
      </c>
      <c r="FB32" s="108">
        <v>0</v>
      </c>
      <c r="FC32" s="108">
        <v>0</v>
      </c>
      <c r="FD32" s="108">
        <v>0</v>
      </c>
      <c r="FE32" s="108">
        <v>0</v>
      </c>
      <c r="FF32" s="108">
        <v>0</v>
      </c>
      <c r="FG32" s="108">
        <v>0</v>
      </c>
      <c r="FH32" s="108">
        <v>0</v>
      </c>
      <c r="FI32" s="108">
        <v>0</v>
      </c>
      <c r="FJ32" s="108">
        <v>0</v>
      </c>
      <c r="FK32" s="108">
        <v>0</v>
      </c>
      <c r="FL32" s="108">
        <v>0</v>
      </c>
      <c r="FM32" s="108">
        <v>0</v>
      </c>
      <c r="FN32" s="108">
        <v>0</v>
      </c>
      <c r="FO32" s="108">
        <v>0</v>
      </c>
      <c r="FP32" s="108">
        <v>0</v>
      </c>
      <c r="FQ32" s="108">
        <v>0</v>
      </c>
      <c r="FR32" s="108">
        <v>0</v>
      </c>
      <c r="FS32" s="108">
        <v>0</v>
      </c>
      <c r="FT32" s="108">
        <v>0</v>
      </c>
      <c r="FU32" s="108">
        <v>0</v>
      </c>
      <c r="FV32" s="108">
        <v>0</v>
      </c>
      <c r="FW32" s="108">
        <v>0</v>
      </c>
      <c r="FX32" s="108">
        <v>0</v>
      </c>
      <c r="FY32" s="108">
        <v>0</v>
      </c>
      <c r="FZ32" s="108">
        <v>0</v>
      </c>
      <c r="GA32" s="108">
        <v>0</v>
      </c>
      <c r="GB32" s="108">
        <v>0</v>
      </c>
      <c r="GC32" s="108">
        <v>0</v>
      </c>
      <c r="GD32" s="108">
        <v>0</v>
      </c>
      <c r="GE32" s="108">
        <v>0</v>
      </c>
      <c r="GF32" s="108">
        <v>0</v>
      </c>
      <c r="GG32" s="108">
        <v>0</v>
      </c>
      <c r="GH32" s="108">
        <v>0</v>
      </c>
      <c r="GI32" s="108">
        <v>0</v>
      </c>
      <c r="GJ32" s="108">
        <v>0</v>
      </c>
      <c r="GK32" s="108">
        <v>0</v>
      </c>
      <c r="GL32" s="108">
        <v>0</v>
      </c>
      <c r="GM32" s="108">
        <v>0</v>
      </c>
      <c r="GN32" s="108">
        <v>0</v>
      </c>
      <c r="GO32" s="108">
        <v>0</v>
      </c>
      <c r="GP32" s="108">
        <v>0</v>
      </c>
      <c r="GQ32" s="108">
        <v>0</v>
      </c>
      <c r="GR32" s="108">
        <v>0</v>
      </c>
      <c r="GS32" s="108">
        <v>0</v>
      </c>
      <c r="GT32" s="108">
        <v>0</v>
      </c>
      <c r="GU32" s="108">
        <v>0</v>
      </c>
      <c r="GV32" s="108">
        <v>0</v>
      </c>
      <c r="GW32" s="108">
        <v>0</v>
      </c>
      <c r="GX32" s="108">
        <v>0</v>
      </c>
      <c r="GY32" s="108">
        <v>0</v>
      </c>
      <c r="GZ32" s="108">
        <v>0</v>
      </c>
      <c r="HA32" s="108">
        <v>0</v>
      </c>
      <c r="HB32" s="108">
        <v>0</v>
      </c>
      <c r="HC32" s="108">
        <v>0</v>
      </c>
      <c r="HD32" s="108">
        <v>0</v>
      </c>
      <c r="HE32" s="108">
        <v>0</v>
      </c>
      <c r="HF32" s="108">
        <v>0</v>
      </c>
      <c r="HG32" s="108">
        <v>0</v>
      </c>
      <c r="HH32" s="108">
        <v>0</v>
      </c>
      <c r="HI32" s="108">
        <v>0</v>
      </c>
    </row>
    <row r="34" spans="1:217" s="22" customFormat="1" x14ac:dyDescent="0.2">
      <c r="A34" s="34" t="s">
        <v>84</v>
      </c>
      <c r="B34" s="83">
        <f t="shared" ref="B34:BM34" si="26">SUM(B35:B37)-SUM(B38:B39)</f>
        <v>0</v>
      </c>
      <c r="C34" s="83">
        <f t="shared" si="26"/>
        <v>0</v>
      </c>
      <c r="D34" s="83">
        <f t="shared" si="26"/>
        <v>0</v>
      </c>
      <c r="E34" s="83">
        <f t="shared" si="26"/>
        <v>0</v>
      </c>
      <c r="F34" s="83">
        <f t="shared" si="26"/>
        <v>0</v>
      </c>
      <c r="G34" s="83">
        <f t="shared" si="26"/>
        <v>0</v>
      </c>
      <c r="H34" s="83">
        <f t="shared" si="26"/>
        <v>0</v>
      </c>
      <c r="I34" s="83">
        <f t="shared" si="26"/>
        <v>0</v>
      </c>
      <c r="J34" s="83">
        <f t="shared" si="26"/>
        <v>0</v>
      </c>
      <c r="K34" s="83">
        <f t="shared" si="26"/>
        <v>0</v>
      </c>
      <c r="L34" s="83">
        <f t="shared" si="26"/>
        <v>0</v>
      </c>
      <c r="M34" s="83">
        <f t="shared" si="26"/>
        <v>0</v>
      </c>
      <c r="N34" s="83">
        <f t="shared" si="26"/>
        <v>0</v>
      </c>
      <c r="O34" s="83">
        <f t="shared" si="26"/>
        <v>0</v>
      </c>
      <c r="P34" s="83">
        <f t="shared" si="26"/>
        <v>0</v>
      </c>
      <c r="Q34" s="83">
        <f t="shared" si="26"/>
        <v>0</v>
      </c>
      <c r="R34" s="83" t="e">
        <f t="shared" si="26"/>
        <v>#NAME?</v>
      </c>
      <c r="S34" s="83" t="e">
        <f t="shared" si="26"/>
        <v>#NAME?</v>
      </c>
      <c r="T34" s="83" t="e">
        <f t="shared" si="26"/>
        <v>#NAME?</v>
      </c>
      <c r="U34" s="83" t="e">
        <f t="shared" si="26"/>
        <v>#NAME?</v>
      </c>
      <c r="V34" s="83" t="e">
        <f t="shared" si="26"/>
        <v>#NAME?</v>
      </c>
      <c r="W34" s="83" t="e">
        <f t="shared" si="26"/>
        <v>#NAME?</v>
      </c>
      <c r="X34" s="83" t="e">
        <f t="shared" si="26"/>
        <v>#NAME?</v>
      </c>
      <c r="Y34" s="83" t="e">
        <f t="shared" si="26"/>
        <v>#NAME?</v>
      </c>
      <c r="Z34" s="83" t="e">
        <f t="shared" si="26"/>
        <v>#NAME?</v>
      </c>
      <c r="AA34" s="83" t="e">
        <f t="shared" si="26"/>
        <v>#NAME?</v>
      </c>
      <c r="AB34" s="83" t="e">
        <f t="shared" si="26"/>
        <v>#NAME?</v>
      </c>
      <c r="AC34" s="83" t="e">
        <f t="shared" si="26"/>
        <v>#NAME?</v>
      </c>
      <c r="AD34" s="83" t="e">
        <f t="shared" si="26"/>
        <v>#NAME?</v>
      </c>
      <c r="AE34" s="83" t="e">
        <f t="shared" si="26"/>
        <v>#NAME?</v>
      </c>
      <c r="AF34" s="83" t="e">
        <f t="shared" si="26"/>
        <v>#NAME?</v>
      </c>
      <c r="AG34" s="83" t="e">
        <f t="shared" si="26"/>
        <v>#NAME?</v>
      </c>
      <c r="AH34" s="83" t="e">
        <f t="shared" si="26"/>
        <v>#NAME?</v>
      </c>
      <c r="AI34" s="83" t="e">
        <f t="shared" si="26"/>
        <v>#NAME?</v>
      </c>
      <c r="AJ34" s="83" t="e">
        <f t="shared" si="26"/>
        <v>#NAME?</v>
      </c>
      <c r="AK34" s="83" t="e">
        <f t="shared" si="26"/>
        <v>#NAME?</v>
      </c>
      <c r="AL34" s="83" t="e">
        <f t="shared" si="26"/>
        <v>#NAME?</v>
      </c>
      <c r="AM34" s="83" t="e">
        <f t="shared" si="26"/>
        <v>#NAME?</v>
      </c>
      <c r="AN34" s="83" t="e">
        <f t="shared" si="26"/>
        <v>#NAME?</v>
      </c>
      <c r="AO34" s="83" t="e">
        <f t="shared" si="26"/>
        <v>#NAME?</v>
      </c>
      <c r="AP34" s="83" t="e">
        <f t="shared" si="26"/>
        <v>#NAME?</v>
      </c>
      <c r="AQ34" s="83" t="e">
        <f t="shared" si="26"/>
        <v>#NAME?</v>
      </c>
      <c r="AR34" s="83" t="e">
        <f t="shared" si="26"/>
        <v>#NAME?</v>
      </c>
      <c r="AS34" s="83" t="e">
        <f t="shared" si="26"/>
        <v>#NAME?</v>
      </c>
      <c r="AT34" s="83" t="e">
        <f t="shared" si="26"/>
        <v>#NAME?</v>
      </c>
      <c r="AU34" s="83" t="e">
        <f t="shared" si="26"/>
        <v>#NAME?</v>
      </c>
      <c r="AV34" s="83" t="e">
        <f t="shared" si="26"/>
        <v>#NAME?</v>
      </c>
      <c r="AW34" s="83" t="e">
        <f t="shared" si="26"/>
        <v>#NAME?</v>
      </c>
      <c r="AX34" s="83" t="e">
        <f t="shared" si="26"/>
        <v>#NAME?</v>
      </c>
      <c r="AY34" s="83" t="e">
        <f t="shared" si="26"/>
        <v>#NAME?</v>
      </c>
      <c r="AZ34" s="83" t="e">
        <f t="shared" si="26"/>
        <v>#NAME?</v>
      </c>
      <c r="BA34" s="83" t="e">
        <f t="shared" si="26"/>
        <v>#NAME?</v>
      </c>
      <c r="BB34" s="83" t="e">
        <f t="shared" si="26"/>
        <v>#NAME?</v>
      </c>
      <c r="BC34" s="83" t="e">
        <f t="shared" si="26"/>
        <v>#NAME?</v>
      </c>
      <c r="BD34" s="83" t="e">
        <f t="shared" si="26"/>
        <v>#NAME?</v>
      </c>
      <c r="BE34" s="83" t="e">
        <f t="shared" si="26"/>
        <v>#NAME?</v>
      </c>
      <c r="BF34" s="83" t="e">
        <f t="shared" si="26"/>
        <v>#NAME?</v>
      </c>
      <c r="BG34" s="83" t="e">
        <f t="shared" si="26"/>
        <v>#NAME?</v>
      </c>
      <c r="BH34" s="83" t="e">
        <f t="shared" si="26"/>
        <v>#NAME?</v>
      </c>
      <c r="BI34" s="83" t="e">
        <f t="shared" si="26"/>
        <v>#NAME?</v>
      </c>
      <c r="BJ34" s="83" t="e">
        <f t="shared" si="26"/>
        <v>#NAME?</v>
      </c>
      <c r="BK34" s="83" t="e">
        <f t="shared" si="26"/>
        <v>#NAME?</v>
      </c>
      <c r="BL34" s="83" t="e">
        <f t="shared" si="26"/>
        <v>#NAME?</v>
      </c>
      <c r="BM34" s="83" t="e">
        <f t="shared" si="26"/>
        <v>#NAME?</v>
      </c>
      <c r="BN34" s="83" t="e">
        <f t="shared" ref="BN34:DY34" si="27">SUM(BN35:BN37)-SUM(BN38:BN39)</f>
        <v>#NAME?</v>
      </c>
      <c r="BO34" s="83" t="e">
        <f t="shared" si="27"/>
        <v>#NAME?</v>
      </c>
      <c r="BP34" s="83" t="e">
        <f t="shared" si="27"/>
        <v>#NAME?</v>
      </c>
      <c r="BQ34" s="83" t="e">
        <f t="shared" si="27"/>
        <v>#NAME?</v>
      </c>
      <c r="BR34" s="83" t="e">
        <f t="shared" si="27"/>
        <v>#NAME?</v>
      </c>
      <c r="BS34" s="83" t="e">
        <f t="shared" si="27"/>
        <v>#NAME?</v>
      </c>
      <c r="BT34" s="83" t="e">
        <f t="shared" si="27"/>
        <v>#NAME?</v>
      </c>
      <c r="BU34" s="83" t="e">
        <f t="shared" si="27"/>
        <v>#NAME?</v>
      </c>
      <c r="BV34" s="83" t="e">
        <f t="shared" si="27"/>
        <v>#NAME?</v>
      </c>
      <c r="BW34" s="83" t="e">
        <f t="shared" si="27"/>
        <v>#NAME?</v>
      </c>
      <c r="BX34" s="83" t="e">
        <f t="shared" si="27"/>
        <v>#NAME?</v>
      </c>
      <c r="BY34" s="83" t="e">
        <f t="shared" si="27"/>
        <v>#NAME?</v>
      </c>
      <c r="BZ34" s="83" t="e">
        <f t="shared" si="27"/>
        <v>#NAME?</v>
      </c>
      <c r="CA34" s="83" t="e">
        <f t="shared" si="27"/>
        <v>#NAME?</v>
      </c>
      <c r="CB34" s="83" t="e">
        <f t="shared" si="27"/>
        <v>#NAME?</v>
      </c>
      <c r="CC34" s="83" t="e">
        <f t="shared" si="27"/>
        <v>#NAME?</v>
      </c>
      <c r="CD34" s="83" t="e">
        <f t="shared" si="27"/>
        <v>#NAME?</v>
      </c>
      <c r="CE34" s="83" t="e">
        <f t="shared" si="27"/>
        <v>#NAME?</v>
      </c>
      <c r="CF34" s="83" t="e">
        <f t="shared" si="27"/>
        <v>#NAME?</v>
      </c>
      <c r="CG34" s="83" t="e">
        <f t="shared" si="27"/>
        <v>#NAME?</v>
      </c>
      <c r="CH34" s="83" t="e">
        <f t="shared" si="27"/>
        <v>#NAME?</v>
      </c>
      <c r="CI34" s="83" t="e">
        <f t="shared" si="27"/>
        <v>#NAME?</v>
      </c>
      <c r="CJ34" s="83" t="e">
        <f t="shared" si="27"/>
        <v>#NAME?</v>
      </c>
      <c r="CK34" s="83" t="e">
        <f t="shared" si="27"/>
        <v>#NAME?</v>
      </c>
      <c r="CL34" s="83" t="e">
        <f t="shared" si="27"/>
        <v>#NAME?</v>
      </c>
      <c r="CM34" s="83" t="e">
        <f t="shared" si="27"/>
        <v>#NAME?</v>
      </c>
      <c r="CN34" s="83" t="e">
        <f t="shared" si="27"/>
        <v>#NAME?</v>
      </c>
      <c r="CO34" s="83" t="e">
        <f t="shared" si="27"/>
        <v>#NAME?</v>
      </c>
      <c r="CP34" s="83" t="e">
        <f t="shared" si="27"/>
        <v>#NAME?</v>
      </c>
      <c r="CQ34" s="83" t="e">
        <f t="shared" si="27"/>
        <v>#NAME?</v>
      </c>
      <c r="CR34" s="83" t="e">
        <f t="shared" si="27"/>
        <v>#NAME?</v>
      </c>
      <c r="CS34" s="83" t="e">
        <f t="shared" si="27"/>
        <v>#NAME?</v>
      </c>
      <c r="CT34" s="83" t="e">
        <f t="shared" si="27"/>
        <v>#NAME?</v>
      </c>
      <c r="CU34" s="83" t="e">
        <f t="shared" si="27"/>
        <v>#NAME?</v>
      </c>
      <c r="CV34" s="83" t="e">
        <f t="shared" si="27"/>
        <v>#NAME?</v>
      </c>
      <c r="CW34" s="83" t="e">
        <f t="shared" si="27"/>
        <v>#NAME?</v>
      </c>
      <c r="CX34" s="83" t="e">
        <f t="shared" si="27"/>
        <v>#NAME?</v>
      </c>
      <c r="CY34" s="83" t="e">
        <f t="shared" si="27"/>
        <v>#NAME?</v>
      </c>
      <c r="CZ34" s="83" t="e">
        <f t="shared" si="27"/>
        <v>#NAME?</v>
      </c>
      <c r="DA34" s="83" t="e">
        <f t="shared" si="27"/>
        <v>#NAME?</v>
      </c>
      <c r="DB34" s="83" t="e">
        <f t="shared" si="27"/>
        <v>#NAME?</v>
      </c>
      <c r="DC34" s="83" t="e">
        <f t="shared" si="27"/>
        <v>#NAME?</v>
      </c>
      <c r="DD34" s="83" t="e">
        <f t="shared" si="27"/>
        <v>#NAME?</v>
      </c>
      <c r="DE34" s="83" t="e">
        <f t="shared" si="27"/>
        <v>#NAME?</v>
      </c>
      <c r="DF34" s="83" t="e">
        <f t="shared" si="27"/>
        <v>#NAME?</v>
      </c>
      <c r="DG34" s="83" t="e">
        <f t="shared" si="27"/>
        <v>#NAME?</v>
      </c>
      <c r="DH34" s="83" t="e">
        <f t="shared" si="27"/>
        <v>#NAME?</v>
      </c>
      <c r="DI34" s="83" t="e">
        <f t="shared" si="27"/>
        <v>#NAME?</v>
      </c>
      <c r="DJ34" s="83" t="e">
        <f t="shared" si="27"/>
        <v>#NAME?</v>
      </c>
      <c r="DK34" s="83" t="e">
        <f t="shared" si="27"/>
        <v>#NAME?</v>
      </c>
      <c r="DL34" s="83" t="e">
        <f t="shared" si="27"/>
        <v>#NAME?</v>
      </c>
      <c r="DM34" s="83" t="e">
        <f t="shared" si="27"/>
        <v>#NAME?</v>
      </c>
      <c r="DN34" s="83" t="e">
        <f t="shared" si="27"/>
        <v>#NAME?</v>
      </c>
      <c r="DO34" s="83" t="e">
        <f t="shared" si="27"/>
        <v>#NAME?</v>
      </c>
      <c r="DP34" s="83" t="e">
        <f t="shared" si="27"/>
        <v>#NAME?</v>
      </c>
      <c r="DQ34" s="83" t="e">
        <f t="shared" si="27"/>
        <v>#NAME?</v>
      </c>
      <c r="DR34" s="83" t="e">
        <f t="shared" si="27"/>
        <v>#NAME?</v>
      </c>
      <c r="DS34" s="83" t="e">
        <f t="shared" si="27"/>
        <v>#NAME?</v>
      </c>
      <c r="DT34" s="83" t="e">
        <f t="shared" si="27"/>
        <v>#NAME?</v>
      </c>
      <c r="DU34" s="83" t="e">
        <f t="shared" si="27"/>
        <v>#NAME?</v>
      </c>
      <c r="DV34" s="83" t="e">
        <f t="shared" si="27"/>
        <v>#NAME?</v>
      </c>
      <c r="DW34" s="83" t="e">
        <f t="shared" si="27"/>
        <v>#NAME?</v>
      </c>
      <c r="DX34" s="83" t="e">
        <f t="shared" si="27"/>
        <v>#NAME?</v>
      </c>
      <c r="DY34" s="83" t="e">
        <f t="shared" si="27"/>
        <v>#NAME?</v>
      </c>
      <c r="DZ34" s="83" t="e">
        <f t="shared" ref="DZ34:GK34" si="28">SUM(DZ35:DZ37)-SUM(DZ38:DZ39)</f>
        <v>#NAME?</v>
      </c>
      <c r="EA34" s="83" t="e">
        <f t="shared" si="28"/>
        <v>#NAME?</v>
      </c>
      <c r="EB34" s="83" t="e">
        <f t="shared" si="28"/>
        <v>#NAME?</v>
      </c>
      <c r="EC34" s="83" t="e">
        <f t="shared" si="28"/>
        <v>#NAME?</v>
      </c>
      <c r="ED34" s="83" t="e">
        <f t="shared" si="28"/>
        <v>#NAME?</v>
      </c>
      <c r="EE34" s="83" t="e">
        <f t="shared" si="28"/>
        <v>#NAME?</v>
      </c>
      <c r="EF34" s="83" t="e">
        <f t="shared" si="28"/>
        <v>#NAME?</v>
      </c>
      <c r="EG34" s="83" t="e">
        <f t="shared" si="28"/>
        <v>#NAME?</v>
      </c>
      <c r="EH34" s="83" t="e">
        <f t="shared" si="28"/>
        <v>#NAME?</v>
      </c>
      <c r="EI34" s="83" t="e">
        <f t="shared" si="28"/>
        <v>#NAME?</v>
      </c>
      <c r="EJ34" s="83" t="e">
        <f t="shared" si="28"/>
        <v>#NAME?</v>
      </c>
      <c r="EK34" s="83" t="e">
        <f t="shared" si="28"/>
        <v>#NAME?</v>
      </c>
      <c r="EL34" s="83" t="e">
        <f t="shared" si="28"/>
        <v>#NAME?</v>
      </c>
      <c r="EM34" s="83" t="e">
        <f t="shared" si="28"/>
        <v>#NAME?</v>
      </c>
      <c r="EN34" s="83" t="e">
        <f t="shared" si="28"/>
        <v>#NAME?</v>
      </c>
      <c r="EO34" s="83" t="e">
        <f t="shared" si="28"/>
        <v>#NAME?</v>
      </c>
      <c r="EP34" s="83" t="e">
        <f t="shared" si="28"/>
        <v>#NAME?</v>
      </c>
      <c r="EQ34" s="83" t="e">
        <f t="shared" si="28"/>
        <v>#NAME?</v>
      </c>
      <c r="ER34" s="83" t="e">
        <f t="shared" si="28"/>
        <v>#NAME?</v>
      </c>
      <c r="ES34" s="83" t="e">
        <f t="shared" si="28"/>
        <v>#NAME?</v>
      </c>
      <c r="ET34" s="83" t="e">
        <f t="shared" si="28"/>
        <v>#NAME?</v>
      </c>
      <c r="EU34" s="83" t="e">
        <f t="shared" si="28"/>
        <v>#NAME?</v>
      </c>
      <c r="EV34" s="83" t="e">
        <f t="shared" si="28"/>
        <v>#NAME?</v>
      </c>
      <c r="EW34" s="83" t="e">
        <f t="shared" si="28"/>
        <v>#NAME?</v>
      </c>
      <c r="EX34" s="83" t="e">
        <f t="shared" si="28"/>
        <v>#NAME?</v>
      </c>
      <c r="EY34" s="83" t="e">
        <f t="shared" si="28"/>
        <v>#NAME?</v>
      </c>
      <c r="EZ34" s="83" t="e">
        <f t="shared" si="28"/>
        <v>#NAME?</v>
      </c>
      <c r="FA34" s="83" t="e">
        <f t="shared" si="28"/>
        <v>#NAME?</v>
      </c>
      <c r="FB34" s="83" t="e">
        <f t="shared" si="28"/>
        <v>#NAME?</v>
      </c>
      <c r="FC34" s="83" t="e">
        <f t="shared" si="28"/>
        <v>#NAME?</v>
      </c>
      <c r="FD34" s="83" t="e">
        <f t="shared" si="28"/>
        <v>#NAME?</v>
      </c>
      <c r="FE34" s="83" t="e">
        <f t="shared" si="28"/>
        <v>#NAME?</v>
      </c>
      <c r="FF34" s="83" t="e">
        <f t="shared" si="28"/>
        <v>#NAME?</v>
      </c>
      <c r="FG34" s="83" t="e">
        <f t="shared" si="28"/>
        <v>#NAME?</v>
      </c>
      <c r="FH34" s="83" t="e">
        <f t="shared" si="28"/>
        <v>#NAME?</v>
      </c>
      <c r="FI34" s="83" t="e">
        <f t="shared" si="28"/>
        <v>#NAME?</v>
      </c>
      <c r="FJ34" s="83" t="e">
        <f t="shared" si="28"/>
        <v>#NAME?</v>
      </c>
      <c r="FK34" s="83" t="e">
        <f t="shared" si="28"/>
        <v>#NAME?</v>
      </c>
      <c r="FL34" s="83" t="e">
        <f t="shared" si="28"/>
        <v>#NAME?</v>
      </c>
      <c r="FM34" s="83" t="e">
        <f t="shared" si="28"/>
        <v>#NAME?</v>
      </c>
      <c r="FN34" s="83" t="e">
        <f t="shared" si="28"/>
        <v>#NAME?</v>
      </c>
      <c r="FO34" s="83" t="e">
        <f t="shared" si="28"/>
        <v>#NAME?</v>
      </c>
      <c r="FP34" s="83" t="e">
        <f t="shared" si="28"/>
        <v>#NAME?</v>
      </c>
      <c r="FQ34" s="83" t="e">
        <f t="shared" si="28"/>
        <v>#NAME?</v>
      </c>
      <c r="FR34" s="83" t="e">
        <f t="shared" si="28"/>
        <v>#NAME?</v>
      </c>
      <c r="FS34" s="83" t="e">
        <f t="shared" si="28"/>
        <v>#NAME?</v>
      </c>
      <c r="FT34" s="83" t="e">
        <f t="shared" si="28"/>
        <v>#NAME?</v>
      </c>
      <c r="FU34" s="83" t="e">
        <f t="shared" si="28"/>
        <v>#NAME?</v>
      </c>
      <c r="FV34" s="83" t="e">
        <f t="shared" si="28"/>
        <v>#NAME?</v>
      </c>
      <c r="FW34" s="83" t="e">
        <f t="shared" si="28"/>
        <v>#NAME?</v>
      </c>
      <c r="FX34" s="83" t="e">
        <f t="shared" si="28"/>
        <v>#NAME?</v>
      </c>
      <c r="FY34" s="83" t="e">
        <f t="shared" si="28"/>
        <v>#NAME?</v>
      </c>
      <c r="FZ34" s="83" t="e">
        <f t="shared" si="28"/>
        <v>#NAME?</v>
      </c>
      <c r="GA34" s="83" t="e">
        <f t="shared" si="28"/>
        <v>#NAME?</v>
      </c>
      <c r="GB34" s="83" t="e">
        <f t="shared" si="28"/>
        <v>#NAME?</v>
      </c>
      <c r="GC34" s="83" t="e">
        <f t="shared" si="28"/>
        <v>#NAME?</v>
      </c>
      <c r="GD34" s="83" t="e">
        <f t="shared" si="28"/>
        <v>#NAME?</v>
      </c>
      <c r="GE34" s="83" t="e">
        <f t="shared" si="28"/>
        <v>#NAME?</v>
      </c>
      <c r="GF34" s="83" t="e">
        <f t="shared" si="28"/>
        <v>#NAME?</v>
      </c>
      <c r="GG34" s="83" t="e">
        <f t="shared" si="28"/>
        <v>#NAME?</v>
      </c>
      <c r="GH34" s="83" t="e">
        <f t="shared" si="28"/>
        <v>#NAME?</v>
      </c>
      <c r="GI34" s="83" t="e">
        <f t="shared" si="28"/>
        <v>#NAME?</v>
      </c>
      <c r="GJ34" s="83" t="e">
        <f t="shared" si="28"/>
        <v>#NAME?</v>
      </c>
      <c r="GK34" s="83" t="e">
        <f t="shared" si="28"/>
        <v>#NAME?</v>
      </c>
      <c r="GL34" s="83" t="e">
        <f t="shared" ref="GL34:HI34" si="29">SUM(GL35:GL37)-SUM(GL38:GL39)</f>
        <v>#NAME?</v>
      </c>
      <c r="GM34" s="83" t="e">
        <f t="shared" si="29"/>
        <v>#NAME?</v>
      </c>
      <c r="GN34" s="83" t="e">
        <f t="shared" si="29"/>
        <v>#NAME?</v>
      </c>
      <c r="GO34" s="83" t="e">
        <f t="shared" si="29"/>
        <v>#NAME?</v>
      </c>
      <c r="GP34" s="83" t="e">
        <f t="shared" si="29"/>
        <v>#NAME?</v>
      </c>
      <c r="GQ34" s="83" t="e">
        <f t="shared" si="29"/>
        <v>#NAME?</v>
      </c>
      <c r="GR34" s="83" t="e">
        <f t="shared" si="29"/>
        <v>#NAME?</v>
      </c>
      <c r="GS34" s="83" t="e">
        <f t="shared" si="29"/>
        <v>#NAME?</v>
      </c>
      <c r="GT34" s="83" t="e">
        <f t="shared" si="29"/>
        <v>#NAME?</v>
      </c>
      <c r="GU34" s="83" t="e">
        <f t="shared" si="29"/>
        <v>#NAME?</v>
      </c>
      <c r="GV34" s="83" t="e">
        <f t="shared" si="29"/>
        <v>#NAME?</v>
      </c>
      <c r="GW34" s="83" t="e">
        <f t="shared" si="29"/>
        <v>#NAME?</v>
      </c>
      <c r="GX34" s="83" t="e">
        <f t="shared" si="29"/>
        <v>#NAME?</v>
      </c>
      <c r="GY34" s="83" t="e">
        <f t="shared" si="29"/>
        <v>#NAME?</v>
      </c>
      <c r="GZ34" s="83" t="e">
        <f t="shared" si="29"/>
        <v>#NAME?</v>
      </c>
      <c r="HA34" s="83" t="e">
        <f t="shared" si="29"/>
        <v>#NAME?</v>
      </c>
      <c r="HB34" s="83" t="e">
        <f t="shared" si="29"/>
        <v>#NAME?</v>
      </c>
      <c r="HC34" s="83" t="e">
        <f t="shared" si="29"/>
        <v>#NAME?</v>
      </c>
      <c r="HD34" s="83" t="e">
        <f t="shared" si="29"/>
        <v>#NAME?</v>
      </c>
      <c r="HE34" s="83" t="e">
        <f t="shared" si="29"/>
        <v>#NAME?</v>
      </c>
      <c r="HF34" s="83" t="e">
        <f t="shared" si="29"/>
        <v>#NAME?</v>
      </c>
      <c r="HG34" s="83" t="e">
        <f t="shared" si="29"/>
        <v>#NAME?</v>
      </c>
      <c r="HH34" s="83" t="e">
        <f t="shared" si="29"/>
        <v>#NAME?</v>
      </c>
      <c r="HI34" s="83" t="e">
        <f t="shared" si="29"/>
        <v>#NAME?</v>
      </c>
    </row>
    <row r="35" spans="1:217" x14ac:dyDescent="0.2">
      <c r="A35" s="30" t="s">
        <v>85</v>
      </c>
      <c r="B35" s="80">
        <f t="shared" ref="B35:BM35" si="30">_xlfn.SINGLE(PIS)*B$12</f>
        <v>0</v>
      </c>
      <c r="C35" s="80">
        <f t="shared" si="30"/>
        <v>0</v>
      </c>
      <c r="D35" s="80">
        <f t="shared" si="30"/>
        <v>0</v>
      </c>
      <c r="E35" s="80">
        <f t="shared" si="30"/>
        <v>0</v>
      </c>
      <c r="F35" s="80">
        <f t="shared" si="30"/>
        <v>0</v>
      </c>
      <c r="G35" s="80">
        <f t="shared" si="30"/>
        <v>0</v>
      </c>
      <c r="H35" s="80">
        <f t="shared" si="30"/>
        <v>0</v>
      </c>
      <c r="I35" s="80">
        <f t="shared" si="30"/>
        <v>0</v>
      </c>
      <c r="J35" s="80">
        <f t="shared" si="30"/>
        <v>0</v>
      </c>
      <c r="K35" s="80">
        <f t="shared" si="30"/>
        <v>0</v>
      </c>
      <c r="L35" s="80">
        <f t="shared" si="30"/>
        <v>0</v>
      </c>
      <c r="M35" s="80">
        <f t="shared" si="30"/>
        <v>0</v>
      </c>
      <c r="N35" s="80">
        <f t="shared" si="30"/>
        <v>0</v>
      </c>
      <c r="O35" s="80">
        <f t="shared" si="30"/>
        <v>0</v>
      </c>
      <c r="P35" s="80">
        <f t="shared" si="30"/>
        <v>0</v>
      </c>
      <c r="Q35" s="80">
        <f t="shared" si="30"/>
        <v>0</v>
      </c>
      <c r="R35" s="80" t="e">
        <f t="shared" si="30"/>
        <v>#NAME?</v>
      </c>
      <c r="S35" s="80" t="e">
        <f t="shared" si="30"/>
        <v>#NAME?</v>
      </c>
      <c r="T35" s="80" t="e">
        <f t="shared" si="30"/>
        <v>#NAME?</v>
      </c>
      <c r="U35" s="80" t="e">
        <f t="shared" si="30"/>
        <v>#NAME?</v>
      </c>
      <c r="V35" s="80" t="e">
        <f t="shared" si="30"/>
        <v>#NAME?</v>
      </c>
      <c r="W35" s="80" t="e">
        <f t="shared" si="30"/>
        <v>#NAME?</v>
      </c>
      <c r="X35" s="80" t="e">
        <f t="shared" si="30"/>
        <v>#NAME?</v>
      </c>
      <c r="Y35" s="80" t="e">
        <f t="shared" si="30"/>
        <v>#NAME?</v>
      </c>
      <c r="Z35" s="80" t="e">
        <f t="shared" si="30"/>
        <v>#NAME?</v>
      </c>
      <c r="AA35" s="80" t="e">
        <f t="shared" si="30"/>
        <v>#NAME?</v>
      </c>
      <c r="AB35" s="80" t="e">
        <f t="shared" si="30"/>
        <v>#NAME?</v>
      </c>
      <c r="AC35" s="80" t="e">
        <f t="shared" si="30"/>
        <v>#NAME?</v>
      </c>
      <c r="AD35" s="80" t="e">
        <f t="shared" si="30"/>
        <v>#NAME?</v>
      </c>
      <c r="AE35" s="80" t="e">
        <f t="shared" si="30"/>
        <v>#NAME?</v>
      </c>
      <c r="AF35" s="80" t="e">
        <f t="shared" si="30"/>
        <v>#NAME?</v>
      </c>
      <c r="AG35" s="80" t="e">
        <f t="shared" si="30"/>
        <v>#NAME?</v>
      </c>
      <c r="AH35" s="80" t="e">
        <f t="shared" si="30"/>
        <v>#NAME?</v>
      </c>
      <c r="AI35" s="80" t="e">
        <f t="shared" si="30"/>
        <v>#NAME?</v>
      </c>
      <c r="AJ35" s="80" t="e">
        <f t="shared" si="30"/>
        <v>#NAME?</v>
      </c>
      <c r="AK35" s="80" t="e">
        <f t="shared" si="30"/>
        <v>#NAME?</v>
      </c>
      <c r="AL35" s="80" t="e">
        <f t="shared" si="30"/>
        <v>#NAME?</v>
      </c>
      <c r="AM35" s="80" t="e">
        <f t="shared" si="30"/>
        <v>#NAME?</v>
      </c>
      <c r="AN35" s="80" t="e">
        <f t="shared" si="30"/>
        <v>#NAME?</v>
      </c>
      <c r="AO35" s="80" t="e">
        <f t="shared" si="30"/>
        <v>#NAME?</v>
      </c>
      <c r="AP35" s="80" t="e">
        <f t="shared" si="30"/>
        <v>#NAME?</v>
      </c>
      <c r="AQ35" s="80" t="e">
        <f t="shared" si="30"/>
        <v>#NAME?</v>
      </c>
      <c r="AR35" s="80" t="e">
        <f t="shared" si="30"/>
        <v>#NAME?</v>
      </c>
      <c r="AS35" s="80" t="e">
        <f t="shared" si="30"/>
        <v>#NAME?</v>
      </c>
      <c r="AT35" s="80" t="e">
        <f t="shared" si="30"/>
        <v>#NAME?</v>
      </c>
      <c r="AU35" s="80" t="e">
        <f t="shared" si="30"/>
        <v>#NAME?</v>
      </c>
      <c r="AV35" s="80" t="e">
        <f t="shared" si="30"/>
        <v>#NAME?</v>
      </c>
      <c r="AW35" s="80" t="e">
        <f t="shared" si="30"/>
        <v>#NAME?</v>
      </c>
      <c r="AX35" s="80" t="e">
        <f t="shared" si="30"/>
        <v>#NAME?</v>
      </c>
      <c r="AY35" s="80" t="e">
        <f t="shared" si="30"/>
        <v>#NAME?</v>
      </c>
      <c r="AZ35" s="80" t="e">
        <f t="shared" si="30"/>
        <v>#NAME?</v>
      </c>
      <c r="BA35" s="80" t="e">
        <f t="shared" si="30"/>
        <v>#NAME?</v>
      </c>
      <c r="BB35" s="80" t="e">
        <f t="shared" si="30"/>
        <v>#NAME?</v>
      </c>
      <c r="BC35" s="80" t="e">
        <f t="shared" si="30"/>
        <v>#NAME?</v>
      </c>
      <c r="BD35" s="80" t="e">
        <f t="shared" si="30"/>
        <v>#NAME?</v>
      </c>
      <c r="BE35" s="80" t="e">
        <f t="shared" si="30"/>
        <v>#NAME?</v>
      </c>
      <c r="BF35" s="80" t="e">
        <f t="shared" si="30"/>
        <v>#NAME?</v>
      </c>
      <c r="BG35" s="80" t="e">
        <f t="shared" si="30"/>
        <v>#NAME?</v>
      </c>
      <c r="BH35" s="80" t="e">
        <f t="shared" si="30"/>
        <v>#NAME?</v>
      </c>
      <c r="BI35" s="80" t="e">
        <f t="shared" si="30"/>
        <v>#NAME?</v>
      </c>
      <c r="BJ35" s="80" t="e">
        <f t="shared" si="30"/>
        <v>#NAME?</v>
      </c>
      <c r="BK35" s="80" t="e">
        <f t="shared" si="30"/>
        <v>#NAME?</v>
      </c>
      <c r="BL35" s="80" t="e">
        <f t="shared" si="30"/>
        <v>#NAME?</v>
      </c>
      <c r="BM35" s="80" t="e">
        <f t="shared" si="30"/>
        <v>#NAME?</v>
      </c>
      <c r="BN35" s="80" t="e">
        <f t="shared" ref="BN35:DY35" si="31">_xlfn.SINGLE(PIS)*BN$12</f>
        <v>#NAME?</v>
      </c>
      <c r="BO35" s="80" t="e">
        <f t="shared" si="31"/>
        <v>#NAME?</v>
      </c>
      <c r="BP35" s="80" t="e">
        <f t="shared" si="31"/>
        <v>#NAME?</v>
      </c>
      <c r="BQ35" s="80" t="e">
        <f t="shared" si="31"/>
        <v>#NAME?</v>
      </c>
      <c r="BR35" s="80" t="e">
        <f t="shared" si="31"/>
        <v>#NAME?</v>
      </c>
      <c r="BS35" s="80" t="e">
        <f t="shared" si="31"/>
        <v>#NAME?</v>
      </c>
      <c r="BT35" s="80" t="e">
        <f t="shared" si="31"/>
        <v>#NAME?</v>
      </c>
      <c r="BU35" s="80" t="e">
        <f t="shared" si="31"/>
        <v>#NAME?</v>
      </c>
      <c r="BV35" s="80" t="e">
        <f t="shared" si="31"/>
        <v>#NAME?</v>
      </c>
      <c r="BW35" s="80" t="e">
        <f t="shared" si="31"/>
        <v>#NAME?</v>
      </c>
      <c r="BX35" s="80" t="e">
        <f t="shared" si="31"/>
        <v>#NAME?</v>
      </c>
      <c r="BY35" s="80" t="e">
        <f t="shared" si="31"/>
        <v>#NAME?</v>
      </c>
      <c r="BZ35" s="80" t="e">
        <f t="shared" si="31"/>
        <v>#NAME?</v>
      </c>
      <c r="CA35" s="80" t="e">
        <f t="shared" si="31"/>
        <v>#NAME?</v>
      </c>
      <c r="CB35" s="80" t="e">
        <f t="shared" si="31"/>
        <v>#NAME?</v>
      </c>
      <c r="CC35" s="80" t="e">
        <f t="shared" si="31"/>
        <v>#NAME?</v>
      </c>
      <c r="CD35" s="80" t="e">
        <f t="shared" si="31"/>
        <v>#NAME?</v>
      </c>
      <c r="CE35" s="80" t="e">
        <f t="shared" si="31"/>
        <v>#NAME?</v>
      </c>
      <c r="CF35" s="80" t="e">
        <f t="shared" si="31"/>
        <v>#NAME?</v>
      </c>
      <c r="CG35" s="80" t="e">
        <f t="shared" si="31"/>
        <v>#NAME?</v>
      </c>
      <c r="CH35" s="80" t="e">
        <f t="shared" si="31"/>
        <v>#NAME?</v>
      </c>
      <c r="CI35" s="80" t="e">
        <f t="shared" si="31"/>
        <v>#NAME?</v>
      </c>
      <c r="CJ35" s="80" t="e">
        <f t="shared" si="31"/>
        <v>#NAME?</v>
      </c>
      <c r="CK35" s="80" t="e">
        <f t="shared" si="31"/>
        <v>#NAME?</v>
      </c>
      <c r="CL35" s="80" t="e">
        <f t="shared" si="31"/>
        <v>#NAME?</v>
      </c>
      <c r="CM35" s="80" t="e">
        <f t="shared" si="31"/>
        <v>#NAME?</v>
      </c>
      <c r="CN35" s="80" t="e">
        <f t="shared" si="31"/>
        <v>#NAME?</v>
      </c>
      <c r="CO35" s="80" t="e">
        <f t="shared" si="31"/>
        <v>#NAME?</v>
      </c>
      <c r="CP35" s="80" t="e">
        <f t="shared" si="31"/>
        <v>#NAME?</v>
      </c>
      <c r="CQ35" s="80" t="e">
        <f t="shared" si="31"/>
        <v>#NAME?</v>
      </c>
      <c r="CR35" s="80" t="e">
        <f t="shared" si="31"/>
        <v>#NAME?</v>
      </c>
      <c r="CS35" s="80" t="e">
        <f t="shared" si="31"/>
        <v>#NAME?</v>
      </c>
      <c r="CT35" s="80" t="e">
        <f t="shared" si="31"/>
        <v>#NAME?</v>
      </c>
      <c r="CU35" s="80" t="e">
        <f t="shared" si="31"/>
        <v>#NAME?</v>
      </c>
      <c r="CV35" s="80" t="e">
        <f t="shared" si="31"/>
        <v>#NAME?</v>
      </c>
      <c r="CW35" s="80" t="e">
        <f t="shared" si="31"/>
        <v>#NAME?</v>
      </c>
      <c r="CX35" s="80" t="e">
        <f t="shared" si="31"/>
        <v>#NAME?</v>
      </c>
      <c r="CY35" s="80" t="e">
        <f t="shared" si="31"/>
        <v>#NAME?</v>
      </c>
      <c r="CZ35" s="80" t="e">
        <f t="shared" si="31"/>
        <v>#NAME?</v>
      </c>
      <c r="DA35" s="80" t="e">
        <f t="shared" si="31"/>
        <v>#NAME?</v>
      </c>
      <c r="DB35" s="80" t="e">
        <f t="shared" si="31"/>
        <v>#NAME?</v>
      </c>
      <c r="DC35" s="80" t="e">
        <f t="shared" si="31"/>
        <v>#NAME?</v>
      </c>
      <c r="DD35" s="80" t="e">
        <f t="shared" si="31"/>
        <v>#NAME?</v>
      </c>
      <c r="DE35" s="80" t="e">
        <f t="shared" si="31"/>
        <v>#NAME?</v>
      </c>
      <c r="DF35" s="80" t="e">
        <f t="shared" si="31"/>
        <v>#NAME?</v>
      </c>
      <c r="DG35" s="80" t="e">
        <f t="shared" si="31"/>
        <v>#NAME?</v>
      </c>
      <c r="DH35" s="80" t="e">
        <f t="shared" si="31"/>
        <v>#NAME?</v>
      </c>
      <c r="DI35" s="80" t="e">
        <f t="shared" si="31"/>
        <v>#NAME?</v>
      </c>
      <c r="DJ35" s="80" t="e">
        <f t="shared" si="31"/>
        <v>#NAME?</v>
      </c>
      <c r="DK35" s="80" t="e">
        <f t="shared" si="31"/>
        <v>#NAME?</v>
      </c>
      <c r="DL35" s="80" t="e">
        <f t="shared" si="31"/>
        <v>#NAME?</v>
      </c>
      <c r="DM35" s="80" t="e">
        <f t="shared" si="31"/>
        <v>#NAME?</v>
      </c>
      <c r="DN35" s="80" t="e">
        <f t="shared" si="31"/>
        <v>#NAME?</v>
      </c>
      <c r="DO35" s="80" t="e">
        <f t="shared" si="31"/>
        <v>#NAME?</v>
      </c>
      <c r="DP35" s="80" t="e">
        <f t="shared" si="31"/>
        <v>#NAME?</v>
      </c>
      <c r="DQ35" s="80" t="e">
        <f t="shared" si="31"/>
        <v>#NAME?</v>
      </c>
      <c r="DR35" s="80" t="e">
        <f t="shared" si="31"/>
        <v>#NAME?</v>
      </c>
      <c r="DS35" s="80" t="e">
        <f t="shared" si="31"/>
        <v>#NAME?</v>
      </c>
      <c r="DT35" s="80" t="e">
        <f t="shared" si="31"/>
        <v>#NAME?</v>
      </c>
      <c r="DU35" s="80" t="e">
        <f t="shared" si="31"/>
        <v>#NAME?</v>
      </c>
      <c r="DV35" s="80" t="e">
        <f t="shared" si="31"/>
        <v>#NAME?</v>
      </c>
      <c r="DW35" s="80" t="e">
        <f t="shared" si="31"/>
        <v>#NAME?</v>
      </c>
      <c r="DX35" s="80" t="e">
        <f t="shared" si="31"/>
        <v>#NAME?</v>
      </c>
      <c r="DY35" s="80" t="e">
        <f t="shared" si="31"/>
        <v>#NAME?</v>
      </c>
      <c r="DZ35" s="80" t="e">
        <f t="shared" ref="DZ35:GK35" si="32">_xlfn.SINGLE(PIS)*DZ$12</f>
        <v>#NAME?</v>
      </c>
      <c r="EA35" s="80" t="e">
        <f t="shared" si="32"/>
        <v>#NAME?</v>
      </c>
      <c r="EB35" s="80" t="e">
        <f t="shared" si="32"/>
        <v>#NAME?</v>
      </c>
      <c r="EC35" s="80" t="e">
        <f t="shared" si="32"/>
        <v>#NAME?</v>
      </c>
      <c r="ED35" s="80" t="e">
        <f t="shared" si="32"/>
        <v>#NAME?</v>
      </c>
      <c r="EE35" s="80" t="e">
        <f t="shared" si="32"/>
        <v>#NAME?</v>
      </c>
      <c r="EF35" s="80" t="e">
        <f t="shared" si="32"/>
        <v>#NAME?</v>
      </c>
      <c r="EG35" s="80" t="e">
        <f t="shared" si="32"/>
        <v>#NAME?</v>
      </c>
      <c r="EH35" s="80" t="e">
        <f t="shared" si="32"/>
        <v>#NAME?</v>
      </c>
      <c r="EI35" s="80" t="e">
        <f t="shared" si="32"/>
        <v>#NAME?</v>
      </c>
      <c r="EJ35" s="80" t="e">
        <f t="shared" si="32"/>
        <v>#NAME?</v>
      </c>
      <c r="EK35" s="80" t="e">
        <f t="shared" si="32"/>
        <v>#NAME?</v>
      </c>
      <c r="EL35" s="80" t="e">
        <f t="shared" si="32"/>
        <v>#NAME?</v>
      </c>
      <c r="EM35" s="80" t="e">
        <f t="shared" si="32"/>
        <v>#NAME?</v>
      </c>
      <c r="EN35" s="80" t="e">
        <f t="shared" si="32"/>
        <v>#NAME?</v>
      </c>
      <c r="EO35" s="80" t="e">
        <f t="shared" si="32"/>
        <v>#NAME?</v>
      </c>
      <c r="EP35" s="80" t="e">
        <f t="shared" si="32"/>
        <v>#NAME?</v>
      </c>
      <c r="EQ35" s="80" t="e">
        <f t="shared" si="32"/>
        <v>#NAME?</v>
      </c>
      <c r="ER35" s="80" t="e">
        <f t="shared" si="32"/>
        <v>#NAME?</v>
      </c>
      <c r="ES35" s="80" t="e">
        <f t="shared" si="32"/>
        <v>#NAME?</v>
      </c>
      <c r="ET35" s="80" t="e">
        <f t="shared" si="32"/>
        <v>#NAME?</v>
      </c>
      <c r="EU35" s="80" t="e">
        <f t="shared" si="32"/>
        <v>#NAME?</v>
      </c>
      <c r="EV35" s="80" t="e">
        <f t="shared" si="32"/>
        <v>#NAME?</v>
      </c>
      <c r="EW35" s="80" t="e">
        <f t="shared" si="32"/>
        <v>#NAME?</v>
      </c>
      <c r="EX35" s="80" t="e">
        <f t="shared" si="32"/>
        <v>#NAME?</v>
      </c>
      <c r="EY35" s="80" t="e">
        <f t="shared" si="32"/>
        <v>#NAME?</v>
      </c>
      <c r="EZ35" s="80" t="e">
        <f t="shared" si="32"/>
        <v>#NAME?</v>
      </c>
      <c r="FA35" s="80" t="e">
        <f t="shared" si="32"/>
        <v>#NAME?</v>
      </c>
      <c r="FB35" s="80" t="e">
        <f t="shared" si="32"/>
        <v>#NAME?</v>
      </c>
      <c r="FC35" s="80" t="e">
        <f t="shared" si="32"/>
        <v>#NAME?</v>
      </c>
      <c r="FD35" s="80" t="e">
        <f t="shared" si="32"/>
        <v>#NAME?</v>
      </c>
      <c r="FE35" s="80" t="e">
        <f t="shared" si="32"/>
        <v>#NAME?</v>
      </c>
      <c r="FF35" s="80" t="e">
        <f t="shared" si="32"/>
        <v>#NAME?</v>
      </c>
      <c r="FG35" s="80" t="e">
        <f t="shared" si="32"/>
        <v>#NAME?</v>
      </c>
      <c r="FH35" s="80" t="e">
        <f t="shared" si="32"/>
        <v>#NAME?</v>
      </c>
      <c r="FI35" s="80" t="e">
        <f t="shared" si="32"/>
        <v>#NAME?</v>
      </c>
      <c r="FJ35" s="80" t="e">
        <f t="shared" si="32"/>
        <v>#NAME?</v>
      </c>
      <c r="FK35" s="80" t="e">
        <f t="shared" si="32"/>
        <v>#NAME?</v>
      </c>
      <c r="FL35" s="80" t="e">
        <f t="shared" si="32"/>
        <v>#NAME?</v>
      </c>
      <c r="FM35" s="80" t="e">
        <f t="shared" si="32"/>
        <v>#NAME?</v>
      </c>
      <c r="FN35" s="80" t="e">
        <f t="shared" si="32"/>
        <v>#NAME?</v>
      </c>
      <c r="FO35" s="80" t="e">
        <f t="shared" si="32"/>
        <v>#NAME?</v>
      </c>
      <c r="FP35" s="80" t="e">
        <f t="shared" si="32"/>
        <v>#NAME?</v>
      </c>
      <c r="FQ35" s="80" t="e">
        <f t="shared" si="32"/>
        <v>#NAME?</v>
      </c>
      <c r="FR35" s="80" t="e">
        <f t="shared" si="32"/>
        <v>#NAME?</v>
      </c>
      <c r="FS35" s="80" t="e">
        <f t="shared" si="32"/>
        <v>#NAME?</v>
      </c>
      <c r="FT35" s="80" t="e">
        <f t="shared" si="32"/>
        <v>#NAME?</v>
      </c>
      <c r="FU35" s="80" t="e">
        <f t="shared" si="32"/>
        <v>#NAME?</v>
      </c>
      <c r="FV35" s="80" t="e">
        <f t="shared" si="32"/>
        <v>#NAME?</v>
      </c>
      <c r="FW35" s="80" t="e">
        <f t="shared" si="32"/>
        <v>#NAME?</v>
      </c>
      <c r="FX35" s="80" t="e">
        <f t="shared" si="32"/>
        <v>#NAME?</v>
      </c>
      <c r="FY35" s="80" t="e">
        <f t="shared" si="32"/>
        <v>#NAME?</v>
      </c>
      <c r="FZ35" s="80" t="e">
        <f t="shared" si="32"/>
        <v>#NAME?</v>
      </c>
      <c r="GA35" s="80" t="e">
        <f t="shared" si="32"/>
        <v>#NAME?</v>
      </c>
      <c r="GB35" s="80" t="e">
        <f t="shared" si="32"/>
        <v>#NAME?</v>
      </c>
      <c r="GC35" s="80" t="e">
        <f t="shared" si="32"/>
        <v>#NAME?</v>
      </c>
      <c r="GD35" s="80" t="e">
        <f t="shared" si="32"/>
        <v>#NAME?</v>
      </c>
      <c r="GE35" s="80" t="e">
        <f t="shared" si="32"/>
        <v>#NAME?</v>
      </c>
      <c r="GF35" s="80" t="e">
        <f t="shared" si="32"/>
        <v>#NAME?</v>
      </c>
      <c r="GG35" s="80" t="e">
        <f t="shared" si="32"/>
        <v>#NAME?</v>
      </c>
      <c r="GH35" s="80" t="e">
        <f t="shared" si="32"/>
        <v>#NAME?</v>
      </c>
      <c r="GI35" s="80" t="e">
        <f t="shared" si="32"/>
        <v>#NAME?</v>
      </c>
      <c r="GJ35" s="80" t="e">
        <f t="shared" si="32"/>
        <v>#NAME?</v>
      </c>
      <c r="GK35" s="80" t="e">
        <f t="shared" si="32"/>
        <v>#NAME?</v>
      </c>
      <c r="GL35" s="80" t="e">
        <f t="shared" ref="GL35:HI35" si="33">_xlfn.SINGLE(PIS)*GL$12</f>
        <v>#NAME?</v>
      </c>
      <c r="GM35" s="80" t="e">
        <f t="shared" si="33"/>
        <v>#NAME?</v>
      </c>
      <c r="GN35" s="80" t="e">
        <f t="shared" si="33"/>
        <v>#NAME?</v>
      </c>
      <c r="GO35" s="80" t="e">
        <f t="shared" si="33"/>
        <v>#NAME?</v>
      </c>
      <c r="GP35" s="80" t="e">
        <f t="shared" si="33"/>
        <v>#NAME?</v>
      </c>
      <c r="GQ35" s="80" t="e">
        <f t="shared" si="33"/>
        <v>#NAME?</v>
      </c>
      <c r="GR35" s="80" t="e">
        <f t="shared" si="33"/>
        <v>#NAME?</v>
      </c>
      <c r="GS35" s="80" t="e">
        <f t="shared" si="33"/>
        <v>#NAME?</v>
      </c>
      <c r="GT35" s="80" t="e">
        <f t="shared" si="33"/>
        <v>#NAME?</v>
      </c>
      <c r="GU35" s="80" t="e">
        <f t="shared" si="33"/>
        <v>#NAME?</v>
      </c>
      <c r="GV35" s="80" t="e">
        <f t="shared" si="33"/>
        <v>#NAME?</v>
      </c>
      <c r="GW35" s="80" t="e">
        <f t="shared" si="33"/>
        <v>#NAME?</v>
      </c>
      <c r="GX35" s="80" t="e">
        <f t="shared" si="33"/>
        <v>#NAME?</v>
      </c>
      <c r="GY35" s="80" t="e">
        <f t="shared" si="33"/>
        <v>#NAME?</v>
      </c>
      <c r="GZ35" s="80" t="e">
        <f t="shared" si="33"/>
        <v>#NAME?</v>
      </c>
      <c r="HA35" s="80" t="e">
        <f t="shared" si="33"/>
        <v>#NAME?</v>
      </c>
      <c r="HB35" s="80" t="e">
        <f t="shared" si="33"/>
        <v>#NAME?</v>
      </c>
      <c r="HC35" s="80" t="e">
        <f t="shared" si="33"/>
        <v>#NAME?</v>
      </c>
      <c r="HD35" s="80" t="e">
        <f t="shared" si="33"/>
        <v>#NAME?</v>
      </c>
      <c r="HE35" s="80" t="e">
        <f t="shared" si="33"/>
        <v>#NAME?</v>
      </c>
      <c r="HF35" s="80" t="e">
        <f t="shared" si="33"/>
        <v>#NAME?</v>
      </c>
      <c r="HG35" s="80" t="e">
        <f t="shared" si="33"/>
        <v>#NAME?</v>
      </c>
      <c r="HH35" s="80" t="e">
        <f t="shared" si="33"/>
        <v>#NAME?</v>
      </c>
      <c r="HI35" s="80" t="e">
        <f t="shared" si="33"/>
        <v>#NAME?</v>
      </c>
    </row>
    <row r="36" spans="1:217" x14ac:dyDescent="0.2">
      <c r="A36" s="30" t="s">
        <v>86</v>
      </c>
      <c r="B36" s="80">
        <f t="shared" ref="B36:BM36" si="34">_xlfn.SINGLE(COFINS)*B$12</f>
        <v>0</v>
      </c>
      <c r="C36" s="80">
        <f t="shared" si="34"/>
        <v>0</v>
      </c>
      <c r="D36" s="80">
        <f t="shared" si="34"/>
        <v>0</v>
      </c>
      <c r="E36" s="80">
        <f t="shared" si="34"/>
        <v>0</v>
      </c>
      <c r="F36" s="80">
        <f t="shared" si="34"/>
        <v>0</v>
      </c>
      <c r="G36" s="80">
        <f t="shared" si="34"/>
        <v>0</v>
      </c>
      <c r="H36" s="80">
        <f t="shared" si="34"/>
        <v>0</v>
      </c>
      <c r="I36" s="80">
        <f t="shared" si="34"/>
        <v>0</v>
      </c>
      <c r="J36" s="80">
        <f t="shared" si="34"/>
        <v>0</v>
      </c>
      <c r="K36" s="80">
        <f t="shared" si="34"/>
        <v>0</v>
      </c>
      <c r="L36" s="80">
        <f t="shared" si="34"/>
        <v>0</v>
      </c>
      <c r="M36" s="80">
        <f t="shared" si="34"/>
        <v>0</v>
      </c>
      <c r="N36" s="80">
        <f t="shared" si="34"/>
        <v>0</v>
      </c>
      <c r="O36" s="80">
        <f t="shared" si="34"/>
        <v>0</v>
      </c>
      <c r="P36" s="80">
        <f t="shared" si="34"/>
        <v>0</v>
      </c>
      <c r="Q36" s="80">
        <f t="shared" si="34"/>
        <v>0</v>
      </c>
      <c r="R36" s="80" t="e">
        <f t="shared" si="34"/>
        <v>#NAME?</v>
      </c>
      <c r="S36" s="80" t="e">
        <f t="shared" si="34"/>
        <v>#NAME?</v>
      </c>
      <c r="T36" s="80" t="e">
        <f t="shared" si="34"/>
        <v>#NAME?</v>
      </c>
      <c r="U36" s="80" t="e">
        <f t="shared" si="34"/>
        <v>#NAME?</v>
      </c>
      <c r="V36" s="80" t="e">
        <f t="shared" si="34"/>
        <v>#NAME?</v>
      </c>
      <c r="W36" s="80" t="e">
        <f t="shared" si="34"/>
        <v>#NAME?</v>
      </c>
      <c r="X36" s="80" t="e">
        <f t="shared" si="34"/>
        <v>#NAME?</v>
      </c>
      <c r="Y36" s="80" t="e">
        <f t="shared" si="34"/>
        <v>#NAME?</v>
      </c>
      <c r="Z36" s="80" t="e">
        <f t="shared" si="34"/>
        <v>#NAME?</v>
      </c>
      <c r="AA36" s="80" t="e">
        <f t="shared" si="34"/>
        <v>#NAME?</v>
      </c>
      <c r="AB36" s="80" t="e">
        <f t="shared" si="34"/>
        <v>#NAME?</v>
      </c>
      <c r="AC36" s="80" t="e">
        <f t="shared" si="34"/>
        <v>#NAME?</v>
      </c>
      <c r="AD36" s="80" t="e">
        <f t="shared" si="34"/>
        <v>#NAME?</v>
      </c>
      <c r="AE36" s="80" t="e">
        <f t="shared" si="34"/>
        <v>#NAME?</v>
      </c>
      <c r="AF36" s="80" t="e">
        <f t="shared" si="34"/>
        <v>#NAME?</v>
      </c>
      <c r="AG36" s="80" t="e">
        <f t="shared" si="34"/>
        <v>#NAME?</v>
      </c>
      <c r="AH36" s="80" t="e">
        <f t="shared" si="34"/>
        <v>#NAME?</v>
      </c>
      <c r="AI36" s="80" t="e">
        <f t="shared" si="34"/>
        <v>#NAME?</v>
      </c>
      <c r="AJ36" s="80" t="e">
        <f t="shared" si="34"/>
        <v>#NAME?</v>
      </c>
      <c r="AK36" s="80" t="e">
        <f t="shared" si="34"/>
        <v>#NAME?</v>
      </c>
      <c r="AL36" s="80" t="e">
        <f t="shared" si="34"/>
        <v>#NAME?</v>
      </c>
      <c r="AM36" s="80" t="e">
        <f t="shared" si="34"/>
        <v>#NAME?</v>
      </c>
      <c r="AN36" s="80" t="e">
        <f t="shared" si="34"/>
        <v>#NAME?</v>
      </c>
      <c r="AO36" s="80" t="e">
        <f t="shared" si="34"/>
        <v>#NAME?</v>
      </c>
      <c r="AP36" s="80" t="e">
        <f t="shared" si="34"/>
        <v>#NAME?</v>
      </c>
      <c r="AQ36" s="80" t="e">
        <f t="shared" si="34"/>
        <v>#NAME?</v>
      </c>
      <c r="AR36" s="80" t="e">
        <f t="shared" si="34"/>
        <v>#NAME?</v>
      </c>
      <c r="AS36" s="80" t="e">
        <f t="shared" si="34"/>
        <v>#NAME?</v>
      </c>
      <c r="AT36" s="80" t="e">
        <f t="shared" si="34"/>
        <v>#NAME?</v>
      </c>
      <c r="AU36" s="80" t="e">
        <f t="shared" si="34"/>
        <v>#NAME?</v>
      </c>
      <c r="AV36" s="80" t="e">
        <f t="shared" si="34"/>
        <v>#NAME?</v>
      </c>
      <c r="AW36" s="80" t="e">
        <f t="shared" si="34"/>
        <v>#NAME?</v>
      </c>
      <c r="AX36" s="80" t="e">
        <f t="shared" si="34"/>
        <v>#NAME?</v>
      </c>
      <c r="AY36" s="80" t="e">
        <f t="shared" si="34"/>
        <v>#NAME?</v>
      </c>
      <c r="AZ36" s="80" t="e">
        <f t="shared" si="34"/>
        <v>#NAME?</v>
      </c>
      <c r="BA36" s="80" t="e">
        <f t="shared" si="34"/>
        <v>#NAME?</v>
      </c>
      <c r="BB36" s="80" t="e">
        <f t="shared" si="34"/>
        <v>#NAME?</v>
      </c>
      <c r="BC36" s="80" t="e">
        <f t="shared" si="34"/>
        <v>#NAME?</v>
      </c>
      <c r="BD36" s="80" t="e">
        <f t="shared" si="34"/>
        <v>#NAME?</v>
      </c>
      <c r="BE36" s="80" t="e">
        <f t="shared" si="34"/>
        <v>#NAME?</v>
      </c>
      <c r="BF36" s="80" t="e">
        <f t="shared" si="34"/>
        <v>#NAME?</v>
      </c>
      <c r="BG36" s="80" t="e">
        <f t="shared" si="34"/>
        <v>#NAME?</v>
      </c>
      <c r="BH36" s="80" t="e">
        <f t="shared" si="34"/>
        <v>#NAME?</v>
      </c>
      <c r="BI36" s="80" t="e">
        <f t="shared" si="34"/>
        <v>#NAME?</v>
      </c>
      <c r="BJ36" s="80" t="e">
        <f t="shared" si="34"/>
        <v>#NAME?</v>
      </c>
      <c r="BK36" s="80" t="e">
        <f t="shared" si="34"/>
        <v>#NAME?</v>
      </c>
      <c r="BL36" s="80" t="e">
        <f t="shared" si="34"/>
        <v>#NAME?</v>
      </c>
      <c r="BM36" s="80" t="e">
        <f t="shared" si="34"/>
        <v>#NAME?</v>
      </c>
      <c r="BN36" s="80" t="e">
        <f t="shared" ref="BN36:DY36" si="35">_xlfn.SINGLE(COFINS)*BN$12</f>
        <v>#NAME?</v>
      </c>
      <c r="BO36" s="80" t="e">
        <f t="shared" si="35"/>
        <v>#NAME?</v>
      </c>
      <c r="BP36" s="80" t="e">
        <f t="shared" si="35"/>
        <v>#NAME?</v>
      </c>
      <c r="BQ36" s="80" t="e">
        <f t="shared" si="35"/>
        <v>#NAME?</v>
      </c>
      <c r="BR36" s="80" t="e">
        <f t="shared" si="35"/>
        <v>#NAME?</v>
      </c>
      <c r="BS36" s="80" t="e">
        <f t="shared" si="35"/>
        <v>#NAME?</v>
      </c>
      <c r="BT36" s="80" t="e">
        <f t="shared" si="35"/>
        <v>#NAME?</v>
      </c>
      <c r="BU36" s="80" t="e">
        <f t="shared" si="35"/>
        <v>#NAME?</v>
      </c>
      <c r="BV36" s="80" t="e">
        <f t="shared" si="35"/>
        <v>#NAME?</v>
      </c>
      <c r="BW36" s="80" t="e">
        <f t="shared" si="35"/>
        <v>#NAME?</v>
      </c>
      <c r="BX36" s="80" t="e">
        <f t="shared" si="35"/>
        <v>#NAME?</v>
      </c>
      <c r="BY36" s="80" t="e">
        <f t="shared" si="35"/>
        <v>#NAME?</v>
      </c>
      <c r="BZ36" s="80" t="e">
        <f t="shared" si="35"/>
        <v>#NAME?</v>
      </c>
      <c r="CA36" s="80" t="e">
        <f t="shared" si="35"/>
        <v>#NAME?</v>
      </c>
      <c r="CB36" s="80" t="e">
        <f t="shared" si="35"/>
        <v>#NAME?</v>
      </c>
      <c r="CC36" s="80" t="e">
        <f t="shared" si="35"/>
        <v>#NAME?</v>
      </c>
      <c r="CD36" s="80" t="e">
        <f t="shared" si="35"/>
        <v>#NAME?</v>
      </c>
      <c r="CE36" s="80" t="e">
        <f t="shared" si="35"/>
        <v>#NAME?</v>
      </c>
      <c r="CF36" s="80" t="e">
        <f t="shared" si="35"/>
        <v>#NAME?</v>
      </c>
      <c r="CG36" s="80" t="e">
        <f t="shared" si="35"/>
        <v>#NAME?</v>
      </c>
      <c r="CH36" s="80" t="e">
        <f t="shared" si="35"/>
        <v>#NAME?</v>
      </c>
      <c r="CI36" s="80" t="e">
        <f t="shared" si="35"/>
        <v>#NAME?</v>
      </c>
      <c r="CJ36" s="80" t="e">
        <f t="shared" si="35"/>
        <v>#NAME?</v>
      </c>
      <c r="CK36" s="80" t="e">
        <f t="shared" si="35"/>
        <v>#NAME?</v>
      </c>
      <c r="CL36" s="80" t="e">
        <f t="shared" si="35"/>
        <v>#NAME?</v>
      </c>
      <c r="CM36" s="80" t="e">
        <f t="shared" si="35"/>
        <v>#NAME?</v>
      </c>
      <c r="CN36" s="80" t="e">
        <f t="shared" si="35"/>
        <v>#NAME?</v>
      </c>
      <c r="CO36" s="80" t="e">
        <f t="shared" si="35"/>
        <v>#NAME?</v>
      </c>
      <c r="CP36" s="80" t="e">
        <f t="shared" si="35"/>
        <v>#NAME?</v>
      </c>
      <c r="CQ36" s="80" t="e">
        <f t="shared" si="35"/>
        <v>#NAME?</v>
      </c>
      <c r="CR36" s="80" t="e">
        <f t="shared" si="35"/>
        <v>#NAME?</v>
      </c>
      <c r="CS36" s="80" t="e">
        <f t="shared" si="35"/>
        <v>#NAME?</v>
      </c>
      <c r="CT36" s="80" t="e">
        <f t="shared" si="35"/>
        <v>#NAME?</v>
      </c>
      <c r="CU36" s="80" t="e">
        <f t="shared" si="35"/>
        <v>#NAME?</v>
      </c>
      <c r="CV36" s="80" t="e">
        <f t="shared" si="35"/>
        <v>#NAME?</v>
      </c>
      <c r="CW36" s="80" t="e">
        <f t="shared" si="35"/>
        <v>#NAME?</v>
      </c>
      <c r="CX36" s="80" t="e">
        <f t="shared" si="35"/>
        <v>#NAME?</v>
      </c>
      <c r="CY36" s="80" t="e">
        <f t="shared" si="35"/>
        <v>#NAME?</v>
      </c>
      <c r="CZ36" s="80" t="e">
        <f t="shared" si="35"/>
        <v>#NAME?</v>
      </c>
      <c r="DA36" s="80" t="e">
        <f t="shared" si="35"/>
        <v>#NAME?</v>
      </c>
      <c r="DB36" s="80" t="e">
        <f t="shared" si="35"/>
        <v>#NAME?</v>
      </c>
      <c r="DC36" s="80" t="e">
        <f t="shared" si="35"/>
        <v>#NAME?</v>
      </c>
      <c r="DD36" s="80" t="e">
        <f t="shared" si="35"/>
        <v>#NAME?</v>
      </c>
      <c r="DE36" s="80" t="e">
        <f t="shared" si="35"/>
        <v>#NAME?</v>
      </c>
      <c r="DF36" s="80" t="e">
        <f t="shared" si="35"/>
        <v>#NAME?</v>
      </c>
      <c r="DG36" s="80" t="e">
        <f t="shared" si="35"/>
        <v>#NAME?</v>
      </c>
      <c r="DH36" s="80" t="e">
        <f t="shared" si="35"/>
        <v>#NAME?</v>
      </c>
      <c r="DI36" s="80" t="e">
        <f t="shared" si="35"/>
        <v>#NAME?</v>
      </c>
      <c r="DJ36" s="80" t="e">
        <f t="shared" si="35"/>
        <v>#NAME?</v>
      </c>
      <c r="DK36" s="80" t="e">
        <f t="shared" si="35"/>
        <v>#NAME?</v>
      </c>
      <c r="DL36" s="80" t="e">
        <f t="shared" si="35"/>
        <v>#NAME?</v>
      </c>
      <c r="DM36" s="80" t="e">
        <f t="shared" si="35"/>
        <v>#NAME?</v>
      </c>
      <c r="DN36" s="80" t="e">
        <f t="shared" si="35"/>
        <v>#NAME?</v>
      </c>
      <c r="DO36" s="80" t="e">
        <f t="shared" si="35"/>
        <v>#NAME?</v>
      </c>
      <c r="DP36" s="80" t="e">
        <f t="shared" si="35"/>
        <v>#NAME?</v>
      </c>
      <c r="DQ36" s="80" t="e">
        <f t="shared" si="35"/>
        <v>#NAME?</v>
      </c>
      <c r="DR36" s="80" t="e">
        <f t="shared" si="35"/>
        <v>#NAME?</v>
      </c>
      <c r="DS36" s="80" t="e">
        <f t="shared" si="35"/>
        <v>#NAME?</v>
      </c>
      <c r="DT36" s="80" t="e">
        <f t="shared" si="35"/>
        <v>#NAME?</v>
      </c>
      <c r="DU36" s="80" t="e">
        <f t="shared" si="35"/>
        <v>#NAME?</v>
      </c>
      <c r="DV36" s="80" t="e">
        <f t="shared" si="35"/>
        <v>#NAME?</v>
      </c>
      <c r="DW36" s="80" t="e">
        <f t="shared" si="35"/>
        <v>#NAME?</v>
      </c>
      <c r="DX36" s="80" t="e">
        <f t="shared" si="35"/>
        <v>#NAME?</v>
      </c>
      <c r="DY36" s="80" t="e">
        <f t="shared" si="35"/>
        <v>#NAME?</v>
      </c>
      <c r="DZ36" s="80" t="e">
        <f t="shared" ref="DZ36:GK36" si="36">_xlfn.SINGLE(COFINS)*DZ$12</f>
        <v>#NAME?</v>
      </c>
      <c r="EA36" s="80" t="e">
        <f t="shared" si="36"/>
        <v>#NAME?</v>
      </c>
      <c r="EB36" s="80" t="e">
        <f t="shared" si="36"/>
        <v>#NAME?</v>
      </c>
      <c r="EC36" s="80" t="e">
        <f t="shared" si="36"/>
        <v>#NAME?</v>
      </c>
      <c r="ED36" s="80" t="e">
        <f t="shared" si="36"/>
        <v>#NAME?</v>
      </c>
      <c r="EE36" s="80" t="e">
        <f t="shared" si="36"/>
        <v>#NAME?</v>
      </c>
      <c r="EF36" s="80" t="e">
        <f t="shared" si="36"/>
        <v>#NAME?</v>
      </c>
      <c r="EG36" s="80" t="e">
        <f t="shared" si="36"/>
        <v>#NAME?</v>
      </c>
      <c r="EH36" s="80" t="e">
        <f t="shared" si="36"/>
        <v>#NAME?</v>
      </c>
      <c r="EI36" s="80" t="e">
        <f t="shared" si="36"/>
        <v>#NAME?</v>
      </c>
      <c r="EJ36" s="80" t="e">
        <f t="shared" si="36"/>
        <v>#NAME?</v>
      </c>
      <c r="EK36" s="80" t="e">
        <f t="shared" si="36"/>
        <v>#NAME?</v>
      </c>
      <c r="EL36" s="80" t="e">
        <f t="shared" si="36"/>
        <v>#NAME?</v>
      </c>
      <c r="EM36" s="80" t="e">
        <f t="shared" si="36"/>
        <v>#NAME?</v>
      </c>
      <c r="EN36" s="80" t="e">
        <f t="shared" si="36"/>
        <v>#NAME?</v>
      </c>
      <c r="EO36" s="80" t="e">
        <f t="shared" si="36"/>
        <v>#NAME?</v>
      </c>
      <c r="EP36" s="80" t="e">
        <f t="shared" si="36"/>
        <v>#NAME?</v>
      </c>
      <c r="EQ36" s="80" t="e">
        <f t="shared" si="36"/>
        <v>#NAME?</v>
      </c>
      <c r="ER36" s="80" t="e">
        <f t="shared" si="36"/>
        <v>#NAME?</v>
      </c>
      <c r="ES36" s="80" t="e">
        <f t="shared" si="36"/>
        <v>#NAME?</v>
      </c>
      <c r="ET36" s="80" t="e">
        <f t="shared" si="36"/>
        <v>#NAME?</v>
      </c>
      <c r="EU36" s="80" t="e">
        <f t="shared" si="36"/>
        <v>#NAME?</v>
      </c>
      <c r="EV36" s="80" t="e">
        <f t="shared" si="36"/>
        <v>#NAME?</v>
      </c>
      <c r="EW36" s="80" t="e">
        <f t="shared" si="36"/>
        <v>#NAME?</v>
      </c>
      <c r="EX36" s="80" t="e">
        <f t="shared" si="36"/>
        <v>#NAME?</v>
      </c>
      <c r="EY36" s="80" t="e">
        <f t="shared" si="36"/>
        <v>#NAME?</v>
      </c>
      <c r="EZ36" s="80" t="e">
        <f t="shared" si="36"/>
        <v>#NAME?</v>
      </c>
      <c r="FA36" s="80" t="e">
        <f t="shared" si="36"/>
        <v>#NAME?</v>
      </c>
      <c r="FB36" s="80" t="e">
        <f t="shared" si="36"/>
        <v>#NAME?</v>
      </c>
      <c r="FC36" s="80" t="e">
        <f t="shared" si="36"/>
        <v>#NAME?</v>
      </c>
      <c r="FD36" s="80" t="e">
        <f t="shared" si="36"/>
        <v>#NAME?</v>
      </c>
      <c r="FE36" s="80" t="e">
        <f t="shared" si="36"/>
        <v>#NAME?</v>
      </c>
      <c r="FF36" s="80" t="e">
        <f t="shared" si="36"/>
        <v>#NAME?</v>
      </c>
      <c r="FG36" s="80" t="e">
        <f t="shared" si="36"/>
        <v>#NAME?</v>
      </c>
      <c r="FH36" s="80" t="e">
        <f t="shared" si="36"/>
        <v>#NAME?</v>
      </c>
      <c r="FI36" s="80" t="e">
        <f t="shared" si="36"/>
        <v>#NAME?</v>
      </c>
      <c r="FJ36" s="80" t="e">
        <f t="shared" si="36"/>
        <v>#NAME?</v>
      </c>
      <c r="FK36" s="80" t="e">
        <f t="shared" si="36"/>
        <v>#NAME?</v>
      </c>
      <c r="FL36" s="80" t="e">
        <f t="shared" si="36"/>
        <v>#NAME?</v>
      </c>
      <c r="FM36" s="80" t="e">
        <f t="shared" si="36"/>
        <v>#NAME?</v>
      </c>
      <c r="FN36" s="80" t="e">
        <f t="shared" si="36"/>
        <v>#NAME?</v>
      </c>
      <c r="FO36" s="80" t="e">
        <f t="shared" si="36"/>
        <v>#NAME?</v>
      </c>
      <c r="FP36" s="80" t="e">
        <f t="shared" si="36"/>
        <v>#NAME?</v>
      </c>
      <c r="FQ36" s="80" t="e">
        <f t="shared" si="36"/>
        <v>#NAME?</v>
      </c>
      <c r="FR36" s="80" t="e">
        <f t="shared" si="36"/>
        <v>#NAME?</v>
      </c>
      <c r="FS36" s="80" t="e">
        <f t="shared" si="36"/>
        <v>#NAME?</v>
      </c>
      <c r="FT36" s="80" t="e">
        <f t="shared" si="36"/>
        <v>#NAME?</v>
      </c>
      <c r="FU36" s="80" t="e">
        <f t="shared" si="36"/>
        <v>#NAME?</v>
      </c>
      <c r="FV36" s="80" t="e">
        <f t="shared" si="36"/>
        <v>#NAME?</v>
      </c>
      <c r="FW36" s="80" t="e">
        <f t="shared" si="36"/>
        <v>#NAME?</v>
      </c>
      <c r="FX36" s="80" t="e">
        <f t="shared" si="36"/>
        <v>#NAME?</v>
      </c>
      <c r="FY36" s="80" t="e">
        <f t="shared" si="36"/>
        <v>#NAME?</v>
      </c>
      <c r="FZ36" s="80" t="e">
        <f t="shared" si="36"/>
        <v>#NAME?</v>
      </c>
      <c r="GA36" s="80" t="e">
        <f t="shared" si="36"/>
        <v>#NAME?</v>
      </c>
      <c r="GB36" s="80" t="e">
        <f t="shared" si="36"/>
        <v>#NAME?</v>
      </c>
      <c r="GC36" s="80" t="e">
        <f t="shared" si="36"/>
        <v>#NAME?</v>
      </c>
      <c r="GD36" s="80" t="e">
        <f t="shared" si="36"/>
        <v>#NAME?</v>
      </c>
      <c r="GE36" s="80" t="e">
        <f t="shared" si="36"/>
        <v>#NAME?</v>
      </c>
      <c r="GF36" s="80" t="e">
        <f t="shared" si="36"/>
        <v>#NAME?</v>
      </c>
      <c r="GG36" s="80" t="e">
        <f t="shared" si="36"/>
        <v>#NAME?</v>
      </c>
      <c r="GH36" s="80" t="e">
        <f t="shared" si="36"/>
        <v>#NAME?</v>
      </c>
      <c r="GI36" s="80" t="e">
        <f t="shared" si="36"/>
        <v>#NAME?</v>
      </c>
      <c r="GJ36" s="80" t="e">
        <f t="shared" si="36"/>
        <v>#NAME?</v>
      </c>
      <c r="GK36" s="80" t="e">
        <f t="shared" si="36"/>
        <v>#NAME?</v>
      </c>
      <c r="GL36" s="80" t="e">
        <f t="shared" ref="GL36:HI36" si="37">_xlfn.SINGLE(COFINS)*GL$12</f>
        <v>#NAME?</v>
      </c>
      <c r="GM36" s="80" t="e">
        <f t="shared" si="37"/>
        <v>#NAME?</v>
      </c>
      <c r="GN36" s="80" t="e">
        <f t="shared" si="37"/>
        <v>#NAME?</v>
      </c>
      <c r="GO36" s="80" t="e">
        <f t="shared" si="37"/>
        <v>#NAME?</v>
      </c>
      <c r="GP36" s="80" t="e">
        <f t="shared" si="37"/>
        <v>#NAME?</v>
      </c>
      <c r="GQ36" s="80" t="e">
        <f t="shared" si="37"/>
        <v>#NAME?</v>
      </c>
      <c r="GR36" s="80" t="e">
        <f t="shared" si="37"/>
        <v>#NAME?</v>
      </c>
      <c r="GS36" s="80" t="e">
        <f t="shared" si="37"/>
        <v>#NAME?</v>
      </c>
      <c r="GT36" s="80" t="e">
        <f t="shared" si="37"/>
        <v>#NAME?</v>
      </c>
      <c r="GU36" s="80" t="e">
        <f t="shared" si="37"/>
        <v>#NAME?</v>
      </c>
      <c r="GV36" s="80" t="e">
        <f t="shared" si="37"/>
        <v>#NAME?</v>
      </c>
      <c r="GW36" s="80" t="e">
        <f t="shared" si="37"/>
        <v>#NAME?</v>
      </c>
      <c r="GX36" s="80" t="e">
        <f t="shared" si="37"/>
        <v>#NAME?</v>
      </c>
      <c r="GY36" s="80" t="e">
        <f t="shared" si="37"/>
        <v>#NAME?</v>
      </c>
      <c r="GZ36" s="80" t="e">
        <f t="shared" si="37"/>
        <v>#NAME?</v>
      </c>
      <c r="HA36" s="80" t="e">
        <f t="shared" si="37"/>
        <v>#NAME?</v>
      </c>
      <c r="HB36" s="80" t="e">
        <f t="shared" si="37"/>
        <v>#NAME?</v>
      </c>
      <c r="HC36" s="80" t="e">
        <f t="shared" si="37"/>
        <v>#NAME?</v>
      </c>
      <c r="HD36" s="80" t="e">
        <f t="shared" si="37"/>
        <v>#NAME?</v>
      </c>
      <c r="HE36" s="80" t="e">
        <f t="shared" si="37"/>
        <v>#NAME?</v>
      </c>
      <c r="HF36" s="80" t="e">
        <f t="shared" si="37"/>
        <v>#NAME?</v>
      </c>
      <c r="HG36" s="80" t="e">
        <f t="shared" si="37"/>
        <v>#NAME?</v>
      </c>
      <c r="HH36" s="80" t="e">
        <f t="shared" si="37"/>
        <v>#NAME?</v>
      </c>
      <c r="HI36" s="80" t="e">
        <f t="shared" si="37"/>
        <v>#NAME?</v>
      </c>
    </row>
    <row r="37" spans="1:217" x14ac:dyDescent="0.2">
      <c r="A37" s="30" t="s">
        <v>87</v>
      </c>
      <c r="B37" s="80">
        <f t="shared" ref="B37:BM37" si="38">_xlfn.SINGLE(ISS)*B$12</f>
        <v>0</v>
      </c>
      <c r="C37" s="80">
        <f t="shared" si="38"/>
        <v>0</v>
      </c>
      <c r="D37" s="80">
        <f t="shared" si="38"/>
        <v>0</v>
      </c>
      <c r="E37" s="80">
        <f t="shared" si="38"/>
        <v>0</v>
      </c>
      <c r="F37" s="80">
        <f t="shared" si="38"/>
        <v>0</v>
      </c>
      <c r="G37" s="80">
        <f t="shared" si="38"/>
        <v>0</v>
      </c>
      <c r="H37" s="80">
        <f t="shared" si="38"/>
        <v>0</v>
      </c>
      <c r="I37" s="80">
        <f t="shared" si="38"/>
        <v>0</v>
      </c>
      <c r="J37" s="80">
        <f t="shared" si="38"/>
        <v>0</v>
      </c>
      <c r="K37" s="80">
        <f t="shared" si="38"/>
        <v>0</v>
      </c>
      <c r="L37" s="80">
        <f t="shared" si="38"/>
        <v>0</v>
      </c>
      <c r="M37" s="80">
        <f t="shared" si="38"/>
        <v>0</v>
      </c>
      <c r="N37" s="80">
        <f t="shared" si="38"/>
        <v>0</v>
      </c>
      <c r="O37" s="80">
        <f t="shared" si="38"/>
        <v>0</v>
      </c>
      <c r="P37" s="80">
        <f t="shared" si="38"/>
        <v>0</v>
      </c>
      <c r="Q37" s="80">
        <f t="shared" si="38"/>
        <v>0</v>
      </c>
      <c r="R37" s="80" t="e">
        <f t="shared" si="38"/>
        <v>#NAME?</v>
      </c>
      <c r="S37" s="80" t="e">
        <f t="shared" si="38"/>
        <v>#NAME?</v>
      </c>
      <c r="T37" s="80" t="e">
        <f t="shared" si="38"/>
        <v>#NAME?</v>
      </c>
      <c r="U37" s="80" t="e">
        <f t="shared" si="38"/>
        <v>#NAME?</v>
      </c>
      <c r="V37" s="80" t="e">
        <f t="shared" si="38"/>
        <v>#NAME?</v>
      </c>
      <c r="W37" s="80" t="e">
        <f t="shared" si="38"/>
        <v>#NAME?</v>
      </c>
      <c r="X37" s="80" t="e">
        <f t="shared" si="38"/>
        <v>#NAME?</v>
      </c>
      <c r="Y37" s="80" t="e">
        <f t="shared" si="38"/>
        <v>#NAME?</v>
      </c>
      <c r="Z37" s="80" t="e">
        <f t="shared" si="38"/>
        <v>#NAME?</v>
      </c>
      <c r="AA37" s="80" t="e">
        <f t="shared" si="38"/>
        <v>#NAME?</v>
      </c>
      <c r="AB37" s="80" t="e">
        <f t="shared" si="38"/>
        <v>#NAME?</v>
      </c>
      <c r="AC37" s="80" t="e">
        <f t="shared" si="38"/>
        <v>#NAME?</v>
      </c>
      <c r="AD37" s="80" t="e">
        <f t="shared" si="38"/>
        <v>#NAME?</v>
      </c>
      <c r="AE37" s="80" t="e">
        <f t="shared" si="38"/>
        <v>#NAME?</v>
      </c>
      <c r="AF37" s="80" t="e">
        <f t="shared" si="38"/>
        <v>#NAME?</v>
      </c>
      <c r="AG37" s="80" t="e">
        <f t="shared" si="38"/>
        <v>#NAME?</v>
      </c>
      <c r="AH37" s="80" t="e">
        <f t="shared" si="38"/>
        <v>#NAME?</v>
      </c>
      <c r="AI37" s="80" t="e">
        <f t="shared" si="38"/>
        <v>#NAME?</v>
      </c>
      <c r="AJ37" s="80" t="e">
        <f t="shared" si="38"/>
        <v>#NAME?</v>
      </c>
      <c r="AK37" s="80" t="e">
        <f t="shared" si="38"/>
        <v>#NAME?</v>
      </c>
      <c r="AL37" s="80" t="e">
        <f t="shared" si="38"/>
        <v>#NAME?</v>
      </c>
      <c r="AM37" s="80" t="e">
        <f t="shared" si="38"/>
        <v>#NAME?</v>
      </c>
      <c r="AN37" s="80" t="e">
        <f t="shared" si="38"/>
        <v>#NAME?</v>
      </c>
      <c r="AO37" s="80" t="e">
        <f t="shared" si="38"/>
        <v>#NAME?</v>
      </c>
      <c r="AP37" s="80" t="e">
        <f t="shared" si="38"/>
        <v>#NAME?</v>
      </c>
      <c r="AQ37" s="80" t="e">
        <f t="shared" si="38"/>
        <v>#NAME?</v>
      </c>
      <c r="AR37" s="80" t="e">
        <f t="shared" si="38"/>
        <v>#NAME?</v>
      </c>
      <c r="AS37" s="80" t="e">
        <f t="shared" si="38"/>
        <v>#NAME?</v>
      </c>
      <c r="AT37" s="80" t="e">
        <f t="shared" si="38"/>
        <v>#NAME?</v>
      </c>
      <c r="AU37" s="80" t="e">
        <f t="shared" si="38"/>
        <v>#NAME?</v>
      </c>
      <c r="AV37" s="80" t="e">
        <f t="shared" si="38"/>
        <v>#NAME?</v>
      </c>
      <c r="AW37" s="80" t="e">
        <f t="shared" si="38"/>
        <v>#NAME?</v>
      </c>
      <c r="AX37" s="80" t="e">
        <f t="shared" si="38"/>
        <v>#NAME?</v>
      </c>
      <c r="AY37" s="80" t="e">
        <f t="shared" si="38"/>
        <v>#NAME?</v>
      </c>
      <c r="AZ37" s="80" t="e">
        <f t="shared" si="38"/>
        <v>#NAME?</v>
      </c>
      <c r="BA37" s="80" t="e">
        <f t="shared" si="38"/>
        <v>#NAME?</v>
      </c>
      <c r="BB37" s="80" t="e">
        <f t="shared" si="38"/>
        <v>#NAME?</v>
      </c>
      <c r="BC37" s="80" t="e">
        <f t="shared" si="38"/>
        <v>#NAME?</v>
      </c>
      <c r="BD37" s="80" t="e">
        <f t="shared" si="38"/>
        <v>#NAME?</v>
      </c>
      <c r="BE37" s="80" t="e">
        <f t="shared" si="38"/>
        <v>#NAME?</v>
      </c>
      <c r="BF37" s="80" t="e">
        <f t="shared" si="38"/>
        <v>#NAME?</v>
      </c>
      <c r="BG37" s="80" t="e">
        <f t="shared" si="38"/>
        <v>#NAME?</v>
      </c>
      <c r="BH37" s="80" t="e">
        <f t="shared" si="38"/>
        <v>#NAME?</v>
      </c>
      <c r="BI37" s="80" t="e">
        <f t="shared" si="38"/>
        <v>#NAME?</v>
      </c>
      <c r="BJ37" s="80" t="e">
        <f t="shared" si="38"/>
        <v>#NAME?</v>
      </c>
      <c r="BK37" s="80" t="e">
        <f t="shared" si="38"/>
        <v>#NAME?</v>
      </c>
      <c r="BL37" s="80" t="e">
        <f t="shared" si="38"/>
        <v>#NAME?</v>
      </c>
      <c r="BM37" s="80" t="e">
        <f t="shared" si="38"/>
        <v>#NAME?</v>
      </c>
      <c r="BN37" s="80" t="e">
        <f t="shared" ref="BN37:DY37" si="39">_xlfn.SINGLE(ISS)*BN$12</f>
        <v>#NAME?</v>
      </c>
      <c r="BO37" s="80" t="e">
        <f t="shared" si="39"/>
        <v>#NAME?</v>
      </c>
      <c r="BP37" s="80" t="e">
        <f t="shared" si="39"/>
        <v>#NAME?</v>
      </c>
      <c r="BQ37" s="80" t="e">
        <f t="shared" si="39"/>
        <v>#NAME?</v>
      </c>
      <c r="BR37" s="80" t="e">
        <f t="shared" si="39"/>
        <v>#NAME?</v>
      </c>
      <c r="BS37" s="80" t="e">
        <f t="shared" si="39"/>
        <v>#NAME?</v>
      </c>
      <c r="BT37" s="80" t="e">
        <f t="shared" si="39"/>
        <v>#NAME?</v>
      </c>
      <c r="BU37" s="80" t="e">
        <f t="shared" si="39"/>
        <v>#NAME?</v>
      </c>
      <c r="BV37" s="80" t="e">
        <f t="shared" si="39"/>
        <v>#NAME?</v>
      </c>
      <c r="BW37" s="80" t="e">
        <f t="shared" si="39"/>
        <v>#NAME?</v>
      </c>
      <c r="BX37" s="80" t="e">
        <f t="shared" si="39"/>
        <v>#NAME?</v>
      </c>
      <c r="BY37" s="80" t="e">
        <f t="shared" si="39"/>
        <v>#NAME?</v>
      </c>
      <c r="BZ37" s="80" t="e">
        <f t="shared" si="39"/>
        <v>#NAME?</v>
      </c>
      <c r="CA37" s="80" t="e">
        <f t="shared" si="39"/>
        <v>#NAME?</v>
      </c>
      <c r="CB37" s="80" t="e">
        <f t="shared" si="39"/>
        <v>#NAME?</v>
      </c>
      <c r="CC37" s="80" t="e">
        <f t="shared" si="39"/>
        <v>#NAME?</v>
      </c>
      <c r="CD37" s="80" t="e">
        <f t="shared" si="39"/>
        <v>#NAME?</v>
      </c>
      <c r="CE37" s="80" t="e">
        <f t="shared" si="39"/>
        <v>#NAME?</v>
      </c>
      <c r="CF37" s="80" t="e">
        <f t="shared" si="39"/>
        <v>#NAME?</v>
      </c>
      <c r="CG37" s="80" t="e">
        <f t="shared" si="39"/>
        <v>#NAME?</v>
      </c>
      <c r="CH37" s="80" t="e">
        <f t="shared" si="39"/>
        <v>#NAME?</v>
      </c>
      <c r="CI37" s="80" t="e">
        <f t="shared" si="39"/>
        <v>#NAME?</v>
      </c>
      <c r="CJ37" s="80" t="e">
        <f t="shared" si="39"/>
        <v>#NAME?</v>
      </c>
      <c r="CK37" s="80" t="e">
        <f t="shared" si="39"/>
        <v>#NAME?</v>
      </c>
      <c r="CL37" s="80" t="e">
        <f t="shared" si="39"/>
        <v>#NAME?</v>
      </c>
      <c r="CM37" s="80" t="e">
        <f t="shared" si="39"/>
        <v>#NAME?</v>
      </c>
      <c r="CN37" s="80" t="e">
        <f t="shared" si="39"/>
        <v>#NAME?</v>
      </c>
      <c r="CO37" s="80" t="e">
        <f t="shared" si="39"/>
        <v>#NAME?</v>
      </c>
      <c r="CP37" s="80" t="e">
        <f t="shared" si="39"/>
        <v>#NAME?</v>
      </c>
      <c r="CQ37" s="80" t="e">
        <f t="shared" si="39"/>
        <v>#NAME?</v>
      </c>
      <c r="CR37" s="80" t="e">
        <f t="shared" si="39"/>
        <v>#NAME?</v>
      </c>
      <c r="CS37" s="80" t="e">
        <f t="shared" si="39"/>
        <v>#NAME?</v>
      </c>
      <c r="CT37" s="80" t="e">
        <f t="shared" si="39"/>
        <v>#NAME?</v>
      </c>
      <c r="CU37" s="80" t="e">
        <f t="shared" si="39"/>
        <v>#NAME?</v>
      </c>
      <c r="CV37" s="80" t="e">
        <f t="shared" si="39"/>
        <v>#NAME?</v>
      </c>
      <c r="CW37" s="80" t="e">
        <f t="shared" si="39"/>
        <v>#NAME?</v>
      </c>
      <c r="CX37" s="80" t="e">
        <f t="shared" si="39"/>
        <v>#NAME?</v>
      </c>
      <c r="CY37" s="80" t="e">
        <f t="shared" si="39"/>
        <v>#NAME?</v>
      </c>
      <c r="CZ37" s="80" t="e">
        <f t="shared" si="39"/>
        <v>#NAME?</v>
      </c>
      <c r="DA37" s="80" t="e">
        <f t="shared" si="39"/>
        <v>#NAME?</v>
      </c>
      <c r="DB37" s="80" t="e">
        <f t="shared" si="39"/>
        <v>#NAME?</v>
      </c>
      <c r="DC37" s="80" t="e">
        <f t="shared" si="39"/>
        <v>#NAME?</v>
      </c>
      <c r="DD37" s="80" t="e">
        <f t="shared" si="39"/>
        <v>#NAME?</v>
      </c>
      <c r="DE37" s="80" t="e">
        <f t="shared" si="39"/>
        <v>#NAME?</v>
      </c>
      <c r="DF37" s="80" t="e">
        <f t="shared" si="39"/>
        <v>#NAME?</v>
      </c>
      <c r="DG37" s="80" t="e">
        <f t="shared" si="39"/>
        <v>#NAME?</v>
      </c>
      <c r="DH37" s="80" t="e">
        <f t="shared" si="39"/>
        <v>#NAME?</v>
      </c>
      <c r="DI37" s="80" t="e">
        <f t="shared" si="39"/>
        <v>#NAME?</v>
      </c>
      <c r="DJ37" s="80" t="e">
        <f t="shared" si="39"/>
        <v>#NAME?</v>
      </c>
      <c r="DK37" s="80" t="e">
        <f t="shared" si="39"/>
        <v>#NAME?</v>
      </c>
      <c r="DL37" s="80" t="e">
        <f t="shared" si="39"/>
        <v>#NAME?</v>
      </c>
      <c r="DM37" s="80" t="e">
        <f t="shared" si="39"/>
        <v>#NAME?</v>
      </c>
      <c r="DN37" s="80" t="e">
        <f t="shared" si="39"/>
        <v>#NAME?</v>
      </c>
      <c r="DO37" s="80" t="e">
        <f t="shared" si="39"/>
        <v>#NAME?</v>
      </c>
      <c r="DP37" s="80" t="e">
        <f t="shared" si="39"/>
        <v>#NAME?</v>
      </c>
      <c r="DQ37" s="80" t="e">
        <f t="shared" si="39"/>
        <v>#NAME?</v>
      </c>
      <c r="DR37" s="80" t="e">
        <f t="shared" si="39"/>
        <v>#NAME?</v>
      </c>
      <c r="DS37" s="80" t="e">
        <f t="shared" si="39"/>
        <v>#NAME?</v>
      </c>
      <c r="DT37" s="80" t="e">
        <f t="shared" si="39"/>
        <v>#NAME?</v>
      </c>
      <c r="DU37" s="80" t="e">
        <f t="shared" si="39"/>
        <v>#NAME?</v>
      </c>
      <c r="DV37" s="80" t="e">
        <f t="shared" si="39"/>
        <v>#NAME?</v>
      </c>
      <c r="DW37" s="80" t="e">
        <f t="shared" si="39"/>
        <v>#NAME?</v>
      </c>
      <c r="DX37" s="80" t="e">
        <f t="shared" si="39"/>
        <v>#NAME?</v>
      </c>
      <c r="DY37" s="80" t="e">
        <f t="shared" si="39"/>
        <v>#NAME?</v>
      </c>
      <c r="DZ37" s="80" t="e">
        <f t="shared" ref="DZ37:GK37" si="40">_xlfn.SINGLE(ISS)*DZ$12</f>
        <v>#NAME?</v>
      </c>
      <c r="EA37" s="80" t="e">
        <f t="shared" si="40"/>
        <v>#NAME?</v>
      </c>
      <c r="EB37" s="80" t="e">
        <f t="shared" si="40"/>
        <v>#NAME?</v>
      </c>
      <c r="EC37" s="80" t="e">
        <f t="shared" si="40"/>
        <v>#NAME?</v>
      </c>
      <c r="ED37" s="80" t="e">
        <f t="shared" si="40"/>
        <v>#NAME?</v>
      </c>
      <c r="EE37" s="80" t="e">
        <f t="shared" si="40"/>
        <v>#NAME?</v>
      </c>
      <c r="EF37" s="80" t="e">
        <f t="shared" si="40"/>
        <v>#NAME?</v>
      </c>
      <c r="EG37" s="80" t="e">
        <f t="shared" si="40"/>
        <v>#NAME?</v>
      </c>
      <c r="EH37" s="80" t="e">
        <f t="shared" si="40"/>
        <v>#NAME?</v>
      </c>
      <c r="EI37" s="80" t="e">
        <f t="shared" si="40"/>
        <v>#NAME?</v>
      </c>
      <c r="EJ37" s="80" t="e">
        <f t="shared" si="40"/>
        <v>#NAME?</v>
      </c>
      <c r="EK37" s="80" t="e">
        <f t="shared" si="40"/>
        <v>#NAME?</v>
      </c>
      <c r="EL37" s="80" t="e">
        <f t="shared" si="40"/>
        <v>#NAME?</v>
      </c>
      <c r="EM37" s="80" t="e">
        <f t="shared" si="40"/>
        <v>#NAME?</v>
      </c>
      <c r="EN37" s="80" t="e">
        <f t="shared" si="40"/>
        <v>#NAME?</v>
      </c>
      <c r="EO37" s="80" t="e">
        <f t="shared" si="40"/>
        <v>#NAME?</v>
      </c>
      <c r="EP37" s="80" t="e">
        <f t="shared" si="40"/>
        <v>#NAME?</v>
      </c>
      <c r="EQ37" s="80" t="e">
        <f t="shared" si="40"/>
        <v>#NAME?</v>
      </c>
      <c r="ER37" s="80" t="e">
        <f t="shared" si="40"/>
        <v>#NAME?</v>
      </c>
      <c r="ES37" s="80" t="e">
        <f t="shared" si="40"/>
        <v>#NAME?</v>
      </c>
      <c r="ET37" s="80" t="e">
        <f t="shared" si="40"/>
        <v>#NAME?</v>
      </c>
      <c r="EU37" s="80" t="e">
        <f t="shared" si="40"/>
        <v>#NAME?</v>
      </c>
      <c r="EV37" s="80" t="e">
        <f t="shared" si="40"/>
        <v>#NAME?</v>
      </c>
      <c r="EW37" s="80" t="e">
        <f t="shared" si="40"/>
        <v>#NAME?</v>
      </c>
      <c r="EX37" s="80" t="e">
        <f t="shared" si="40"/>
        <v>#NAME?</v>
      </c>
      <c r="EY37" s="80" t="e">
        <f t="shared" si="40"/>
        <v>#NAME?</v>
      </c>
      <c r="EZ37" s="80" t="e">
        <f t="shared" si="40"/>
        <v>#NAME?</v>
      </c>
      <c r="FA37" s="80" t="e">
        <f t="shared" si="40"/>
        <v>#NAME?</v>
      </c>
      <c r="FB37" s="80" t="e">
        <f t="shared" si="40"/>
        <v>#NAME?</v>
      </c>
      <c r="FC37" s="80" t="e">
        <f t="shared" si="40"/>
        <v>#NAME?</v>
      </c>
      <c r="FD37" s="80" t="e">
        <f t="shared" si="40"/>
        <v>#NAME?</v>
      </c>
      <c r="FE37" s="80" t="e">
        <f t="shared" si="40"/>
        <v>#NAME?</v>
      </c>
      <c r="FF37" s="80" t="e">
        <f t="shared" si="40"/>
        <v>#NAME?</v>
      </c>
      <c r="FG37" s="80" t="e">
        <f t="shared" si="40"/>
        <v>#NAME?</v>
      </c>
      <c r="FH37" s="80" t="e">
        <f t="shared" si="40"/>
        <v>#NAME?</v>
      </c>
      <c r="FI37" s="80" t="e">
        <f t="shared" si="40"/>
        <v>#NAME?</v>
      </c>
      <c r="FJ37" s="80" t="e">
        <f t="shared" si="40"/>
        <v>#NAME?</v>
      </c>
      <c r="FK37" s="80" t="e">
        <f t="shared" si="40"/>
        <v>#NAME?</v>
      </c>
      <c r="FL37" s="80" t="e">
        <f t="shared" si="40"/>
        <v>#NAME?</v>
      </c>
      <c r="FM37" s="80" t="e">
        <f t="shared" si="40"/>
        <v>#NAME?</v>
      </c>
      <c r="FN37" s="80" t="e">
        <f t="shared" si="40"/>
        <v>#NAME?</v>
      </c>
      <c r="FO37" s="80" t="e">
        <f t="shared" si="40"/>
        <v>#NAME?</v>
      </c>
      <c r="FP37" s="80" t="e">
        <f t="shared" si="40"/>
        <v>#NAME?</v>
      </c>
      <c r="FQ37" s="80" t="e">
        <f t="shared" si="40"/>
        <v>#NAME?</v>
      </c>
      <c r="FR37" s="80" t="e">
        <f t="shared" si="40"/>
        <v>#NAME?</v>
      </c>
      <c r="FS37" s="80" t="e">
        <f t="shared" si="40"/>
        <v>#NAME?</v>
      </c>
      <c r="FT37" s="80" t="e">
        <f t="shared" si="40"/>
        <v>#NAME?</v>
      </c>
      <c r="FU37" s="80" t="e">
        <f t="shared" si="40"/>
        <v>#NAME?</v>
      </c>
      <c r="FV37" s="80" t="e">
        <f t="shared" si="40"/>
        <v>#NAME?</v>
      </c>
      <c r="FW37" s="80" t="e">
        <f t="shared" si="40"/>
        <v>#NAME?</v>
      </c>
      <c r="FX37" s="80" t="e">
        <f t="shared" si="40"/>
        <v>#NAME?</v>
      </c>
      <c r="FY37" s="80" t="e">
        <f t="shared" si="40"/>
        <v>#NAME?</v>
      </c>
      <c r="FZ37" s="80" t="e">
        <f t="shared" si="40"/>
        <v>#NAME?</v>
      </c>
      <c r="GA37" s="80" t="e">
        <f t="shared" si="40"/>
        <v>#NAME?</v>
      </c>
      <c r="GB37" s="80" t="e">
        <f t="shared" si="40"/>
        <v>#NAME?</v>
      </c>
      <c r="GC37" s="80" t="e">
        <f t="shared" si="40"/>
        <v>#NAME?</v>
      </c>
      <c r="GD37" s="80" t="e">
        <f t="shared" si="40"/>
        <v>#NAME?</v>
      </c>
      <c r="GE37" s="80" t="e">
        <f t="shared" si="40"/>
        <v>#NAME?</v>
      </c>
      <c r="GF37" s="80" t="e">
        <f t="shared" si="40"/>
        <v>#NAME?</v>
      </c>
      <c r="GG37" s="80" t="e">
        <f t="shared" si="40"/>
        <v>#NAME?</v>
      </c>
      <c r="GH37" s="80" t="e">
        <f t="shared" si="40"/>
        <v>#NAME?</v>
      </c>
      <c r="GI37" s="80" t="e">
        <f t="shared" si="40"/>
        <v>#NAME?</v>
      </c>
      <c r="GJ37" s="80" t="e">
        <f t="shared" si="40"/>
        <v>#NAME?</v>
      </c>
      <c r="GK37" s="80" t="e">
        <f t="shared" si="40"/>
        <v>#NAME?</v>
      </c>
      <c r="GL37" s="80" t="e">
        <f t="shared" ref="GL37:HI37" si="41">_xlfn.SINGLE(ISS)*GL$12</f>
        <v>#NAME?</v>
      </c>
      <c r="GM37" s="80" t="e">
        <f t="shared" si="41"/>
        <v>#NAME?</v>
      </c>
      <c r="GN37" s="80" t="e">
        <f t="shared" si="41"/>
        <v>#NAME?</v>
      </c>
      <c r="GO37" s="80" t="e">
        <f t="shared" si="41"/>
        <v>#NAME?</v>
      </c>
      <c r="GP37" s="80" t="e">
        <f t="shared" si="41"/>
        <v>#NAME?</v>
      </c>
      <c r="GQ37" s="80" t="e">
        <f t="shared" si="41"/>
        <v>#NAME?</v>
      </c>
      <c r="GR37" s="80" t="e">
        <f t="shared" si="41"/>
        <v>#NAME?</v>
      </c>
      <c r="GS37" s="80" t="e">
        <f t="shared" si="41"/>
        <v>#NAME?</v>
      </c>
      <c r="GT37" s="80" t="e">
        <f t="shared" si="41"/>
        <v>#NAME?</v>
      </c>
      <c r="GU37" s="80" t="e">
        <f t="shared" si="41"/>
        <v>#NAME?</v>
      </c>
      <c r="GV37" s="80" t="e">
        <f t="shared" si="41"/>
        <v>#NAME?</v>
      </c>
      <c r="GW37" s="80" t="e">
        <f t="shared" si="41"/>
        <v>#NAME?</v>
      </c>
      <c r="GX37" s="80" t="e">
        <f t="shared" si="41"/>
        <v>#NAME?</v>
      </c>
      <c r="GY37" s="80" t="e">
        <f t="shared" si="41"/>
        <v>#NAME?</v>
      </c>
      <c r="GZ37" s="80" t="e">
        <f t="shared" si="41"/>
        <v>#NAME?</v>
      </c>
      <c r="HA37" s="80" t="e">
        <f t="shared" si="41"/>
        <v>#NAME?</v>
      </c>
      <c r="HB37" s="80" t="e">
        <f t="shared" si="41"/>
        <v>#NAME?</v>
      </c>
      <c r="HC37" s="80" t="e">
        <f t="shared" si="41"/>
        <v>#NAME?</v>
      </c>
      <c r="HD37" s="80" t="e">
        <f t="shared" si="41"/>
        <v>#NAME?</v>
      </c>
      <c r="HE37" s="80" t="e">
        <f t="shared" si="41"/>
        <v>#NAME?</v>
      </c>
      <c r="HF37" s="80" t="e">
        <f t="shared" si="41"/>
        <v>#NAME?</v>
      </c>
      <c r="HG37" s="80" t="e">
        <f t="shared" si="41"/>
        <v>#NAME?</v>
      </c>
      <c r="HH37" s="80" t="e">
        <f t="shared" si="41"/>
        <v>#NAME?</v>
      </c>
      <c r="HI37" s="80" t="e">
        <f t="shared" si="41"/>
        <v>#NAME?</v>
      </c>
    </row>
    <row r="38" spans="1:217" x14ac:dyDescent="0.2">
      <c r="A38" s="30" t="s">
        <v>88</v>
      </c>
      <c r="B38" s="80">
        <f t="shared" ref="B38:BM38" si="42">_xlfn.SINGLE(PIS)*SUM(B44,B47:B48,B50:B52)</f>
        <v>0</v>
      </c>
      <c r="C38" s="80">
        <f t="shared" si="42"/>
        <v>0</v>
      </c>
      <c r="D38" s="80">
        <f t="shared" si="42"/>
        <v>0</v>
      </c>
      <c r="E38" s="80">
        <f t="shared" si="42"/>
        <v>0</v>
      </c>
      <c r="F38" s="80">
        <f t="shared" si="42"/>
        <v>0</v>
      </c>
      <c r="G38" s="80">
        <f t="shared" si="42"/>
        <v>0</v>
      </c>
      <c r="H38" s="80">
        <f t="shared" si="42"/>
        <v>0</v>
      </c>
      <c r="I38" s="80">
        <f t="shared" si="42"/>
        <v>0</v>
      </c>
      <c r="J38" s="80">
        <f t="shared" si="42"/>
        <v>0</v>
      </c>
      <c r="K38" s="80">
        <f t="shared" si="42"/>
        <v>0</v>
      </c>
      <c r="L38" s="80">
        <f t="shared" si="42"/>
        <v>0</v>
      </c>
      <c r="M38" s="80">
        <f t="shared" si="42"/>
        <v>0</v>
      </c>
      <c r="N38" s="80">
        <f t="shared" si="42"/>
        <v>0</v>
      </c>
      <c r="O38" s="80">
        <f t="shared" si="42"/>
        <v>0</v>
      </c>
      <c r="P38" s="80">
        <f t="shared" si="42"/>
        <v>0</v>
      </c>
      <c r="Q38" s="80">
        <f t="shared" si="42"/>
        <v>0</v>
      </c>
      <c r="R38" s="80">
        <f t="shared" si="42"/>
        <v>0</v>
      </c>
      <c r="S38" s="80">
        <f t="shared" si="42"/>
        <v>0</v>
      </c>
      <c r="T38" s="80">
        <f t="shared" si="42"/>
        <v>0</v>
      </c>
      <c r="U38" s="80">
        <f t="shared" si="42"/>
        <v>0</v>
      </c>
      <c r="V38" s="80">
        <f t="shared" si="42"/>
        <v>0</v>
      </c>
      <c r="W38" s="80">
        <f t="shared" si="42"/>
        <v>0</v>
      </c>
      <c r="X38" s="80">
        <f t="shared" si="42"/>
        <v>0</v>
      </c>
      <c r="Y38" s="80">
        <f t="shared" si="42"/>
        <v>0</v>
      </c>
      <c r="Z38" s="80">
        <f t="shared" si="42"/>
        <v>0</v>
      </c>
      <c r="AA38" s="80">
        <f t="shared" si="42"/>
        <v>0</v>
      </c>
      <c r="AB38" s="80">
        <f t="shared" si="42"/>
        <v>0</v>
      </c>
      <c r="AC38" s="80">
        <f t="shared" si="42"/>
        <v>0</v>
      </c>
      <c r="AD38" s="80">
        <f t="shared" si="42"/>
        <v>0</v>
      </c>
      <c r="AE38" s="80">
        <f t="shared" si="42"/>
        <v>0</v>
      </c>
      <c r="AF38" s="80">
        <f t="shared" si="42"/>
        <v>0</v>
      </c>
      <c r="AG38" s="80">
        <f t="shared" si="42"/>
        <v>0</v>
      </c>
      <c r="AH38" s="80">
        <f t="shared" si="42"/>
        <v>0</v>
      </c>
      <c r="AI38" s="80">
        <f t="shared" si="42"/>
        <v>0</v>
      </c>
      <c r="AJ38" s="80">
        <f t="shared" si="42"/>
        <v>0</v>
      </c>
      <c r="AK38" s="80">
        <f t="shared" si="42"/>
        <v>0</v>
      </c>
      <c r="AL38" s="80">
        <f t="shared" si="42"/>
        <v>0</v>
      </c>
      <c r="AM38" s="80">
        <f t="shared" si="42"/>
        <v>0</v>
      </c>
      <c r="AN38" s="80">
        <f t="shared" si="42"/>
        <v>0</v>
      </c>
      <c r="AO38" s="80">
        <f t="shared" si="42"/>
        <v>0</v>
      </c>
      <c r="AP38" s="80">
        <f t="shared" si="42"/>
        <v>0</v>
      </c>
      <c r="AQ38" s="80">
        <f t="shared" si="42"/>
        <v>0</v>
      </c>
      <c r="AR38" s="80">
        <f t="shared" si="42"/>
        <v>0</v>
      </c>
      <c r="AS38" s="80">
        <f t="shared" si="42"/>
        <v>0</v>
      </c>
      <c r="AT38" s="80">
        <f t="shared" si="42"/>
        <v>0</v>
      </c>
      <c r="AU38" s="80">
        <f t="shared" si="42"/>
        <v>0</v>
      </c>
      <c r="AV38" s="80">
        <f t="shared" si="42"/>
        <v>0</v>
      </c>
      <c r="AW38" s="80">
        <f t="shared" si="42"/>
        <v>0</v>
      </c>
      <c r="AX38" s="80">
        <f t="shared" si="42"/>
        <v>0</v>
      </c>
      <c r="AY38" s="80">
        <f t="shared" si="42"/>
        <v>0</v>
      </c>
      <c r="AZ38" s="80">
        <f t="shared" si="42"/>
        <v>0</v>
      </c>
      <c r="BA38" s="80">
        <f t="shared" si="42"/>
        <v>0</v>
      </c>
      <c r="BB38" s="80">
        <f t="shared" si="42"/>
        <v>0</v>
      </c>
      <c r="BC38" s="80">
        <f t="shared" si="42"/>
        <v>0</v>
      </c>
      <c r="BD38" s="80">
        <f t="shared" si="42"/>
        <v>0</v>
      </c>
      <c r="BE38" s="80">
        <f t="shared" si="42"/>
        <v>0</v>
      </c>
      <c r="BF38" s="80">
        <f t="shared" si="42"/>
        <v>0</v>
      </c>
      <c r="BG38" s="80">
        <f t="shared" si="42"/>
        <v>0</v>
      </c>
      <c r="BH38" s="80">
        <f t="shared" si="42"/>
        <v>0</v>
      </c>
      <c r="BI38" s="80">
        <f t="shared" si="42"/>
        <v>0</v>
      </c>
      <c r="BJ38" s="80">
        <f t="shared" si="42"/>
        <v>0</v>
      </c>
      <c r="BK38" s="80">
        <f t="shared" si="42"/>
        <v>0</v>
      </c>
      <c r="BL38" s="80">
        <f t="shared" si="42"/>
        <v>0</v>
      </c>
      <c r="BM38" s="80">
        <f t="shared" si="42"/>
        <v>0</v>
      </c>
      <c r="BN38" s="80">
        <f t="shared" ref="BN38:DY38" si="43">_xlfn.SINGLE(PIS)*SUM(BN44,BN47:BN48,BN50:BN52)</f>
        <v>0</v>
      </c>
      <c r="BO38" s="80">
        <f t="shared" si="43"/>
        <v>0</v>
      </c>
      <c r="BP38" s="80">
        <f t="shared" si="43"/>
        <v>0</v>
      </c>
      <c r="BQ38" s="80">
        <f t="shared" si="43"/>
        <v>0</v>
      </c>
      <c r="BR38" s="80">
        <f t="shared" si="43"/>
        <v>0</v>
      </c>
      <c r="BS38" s="80">
        <f t="shared" si="43"/>
        <v>0</v>
      </c>
      <c r="BT38" s="80">
        <f t="shared" si="43"/>
        <v>0</v>
      </c>
      <c r="BU38" s="80">
        <f t="shared" si="43"/>
        <v>0</v>
      </c>
      <c r="BV38" s="80">
        <f t="shared" si="43"/>
        <v>0</v>
      </c>
      <c r="BW38" s="80">
        <f t="shared" si="43"/>
        <v>0</v>
      </c>
      <c r="BX38" s="80">
        <f t="shared" si="43"/>
        <v>0</v>
      </c>
      <c r="BY38" s="80">
        <f t="shared" si="43"/>
        <v>0</v>
      </c>
      <c r="BZ38" s="80">
        <f t="shared" si="43"/>
        <v>0</v>
      </c>
      <c r="CA38" s="80">
        <f t="shared" si="43"/>
        <v>0</v>
      </c>
      <c r="CB38" s="80">
        <f t="shared" si="43"/>
        <v>0</v>
      </c>
      <c r="CC38" s="80">
        <f t="shared" si="43"/>
        <v>0</v>
      </c>
      <c r="CD38" s="80">
        <f t="shared" si="43"/>
        <v>0</v>
      </c>
      <c r="CE38" s="80">
        <f t="shared" si="43"/>
        <v>0</v>
      </c>
      <c r="CF38" s="80">
        <f t="shared" si="43"/>
        <v>0</v>
      </c>
      <c r="CG38" s="80">
        <f t="shared" si="43"/>
        <v>0</v>
      </c>
      <c r="CH38" s="80">
        <f t="shared" si="43"/>
        <v>0</v>
      </c>
      <c r="CI38" s="80">
        <f t="shared" si="43"/>
        <v>0</v>
      </c>
      <c r="CJ38" s="80">
        <f t="shared" si="43"/>
        <v>0</v>
      </c>
      <c r="CK38" s="80">
        <f t="shared" si="43"/>
        <v>0</v>
      </c>
      <c r="CL38" s="80">
        <f t="shared" si="43"/>
        <v>0</v>
      </c>
      <c r="CM38" s="80">
        <f t="shared" si="43"/>
        <v>0</v>
      </c>
      <c r="CN38" s="80">
        <f t="shared" si="43"/>
        <v>0</v>
      </c>
      <c r="CO38" s="80">
        <f t="shared" si="43"/>
        <v>0</v>
      </c>
      <c r="CP38" s="80">
        <f t="shared" si="43"/>
        <v>0</v>
      </c>
      <c r="CQ38" s="80">
        <f t="shared" si="43"/>
        <v>0</v>
      </c>
      <c r="CR38" s="80">
        <f t="shared" si="43"/>
        <v>0</v>
      </c>
      <c r="CS38" s="80">
        <f t="shared" si="43"/>
        <v>0</v>
      </c>
      <c r="CT38" s="80">
        <f t="shared" si="43"/>
        <v>0</v>
      </c>
      <c r="CU38" s="80">
        <f t="shared" si="43"/>
        <v>0</v>
      </c>
      <c r="CV38" s="80">
        <f t="shared" si="43"/>
        <v>0</v>
      </c>
      <c r="CW38" s="80">
        <f t="shared" si="43"/>
        <v>0</v>
      </c>
      <c r="CX38" s="80">
        <f t="shared" si="43"/>
        <v>0</v>
      </c>
      <c r="CY38" s="80">
        <f t="shared" si="43"/>
        <v>0</v>
      </c>
      <c r="CZ38" s="80">
        <f t="shared" si="43"/>
        <v>0</v>
      </c>
      <c r="DA38" s="80">
        <f t="shared" si="43"/>
        <v>0</v>
      </c>
      <c r="DB38" s="80">
        <f t="shared" si="43"/>
        <v>0</v>
      </c>
      <c r="DC38" s="80">
        <f t="shared" si="43"/>
        <v>0</v>
      </c>
      <c r="DD38" s="80">
        <f t="shared" si="43"/>
        <v>0</v>
      </c>
      <c r="DE38" s="80">
        <f t="shared" si="43"/>
        <v>0</v>
      </c>
      <c r="DF38" s="80">
        <f t="shared" si="43"/>
        <v>0</v>
      </c>
      <c r="DG38" s="80">
        <f t="shared" si="43"/>
        <v>0</v>
      </c>
      <c r="DH38" s="80">
        <f t="shared" si="43"/>
        <v>0</v>
      </c>
      <c r="DI38" s="80">
        <f t="shared" si="43"/>
        <v>0</v>
      </c>
      <c r="DJ38" s="80">
        <f t="shared" si="43"/>
        <v>0</v>
      </c>
      <c r="DK38" s="80">
        <f t="shared" si="43"/>
        <v>0</v>
      </c>
      <c r="DL38" s="80">
        <f t="shared" si="43"/>
        <v>0</v>
      </c>
      <c r="DM38" s="80">
        <f t="shared" si="43"/>
        <v>0</v>
      </c>
      <c r="DN38" s="80">
        <f t="shared" si="43"/>
        <v>0</v>
      </c>
      <c r="DO38" s="80">
        <f t="shared" si="43"/>
        <v>0</v>
      </c>
      <c r="DP38" s="80">
        <f t="shared" si="43"/>
        <v>0</v>
      </c>
      <c r="DQ38" s="80">
        <f t="shared" si="43"/>
        <v>0</v>
      </c>
      <c r="DR38" s="80">
        <f t="shared" si="43"/>
        <v>0</v>
      </c>
      <c r="DS38" s="80">
        <f t="shared" si="43"/>
        <v>0</v>
      </c>
      <c r="DT38" s="80">
        <f t="shared" si="43"/>
        <v>0</v>
      </c>
      <c r="DU38" s="80">
        <f t="shared" si="43"/>
        <v>0</v>
      </c>
      <c r="DV38" s="80">
        <f t="shared" si="43"/>
        <v>0</v>
      </c>
      <c r="DW38" s="80">
        <f t="shared" si="43"/>
        <v>0</v>
      </c>
      <c r="DX38" s="80">
        <f t="shared" si="43"/>
        <v>0</v>
      </c>
      <c r="DY38" s="80">
        <f t="shared" si="43"/>
        <v>0</v>
      </c>
      <c r="DZ38" s="80">
        <f t="shared" ref="DZ38:GK38" si="44">_xlfn.SINGLE(PIS)*SUM(DZ44,DZ47:DZ48,DZ50:DZ52)</f>
        <v>0</v>
      </c>
      <c r="EA38" s="80">
        <f t="shared" si="44"/>
        <v>0</v>
      </c>
      <c r="EB38" s="80">
        <f t="shared" si="44"/>
        <v>0</v>
      </c>
      <c r="EC38" s="80">
        <f t="shared" si="44"/>
        <v>0</v>
      </c>
      <c r="ED38" s="80">
        <f t="shared" si="44"/>
        <v>0</v>
      </c>
      <c r="EE38" s="80">
        <f t="shared" si="44"/>
        <v>0</v>
      </c>
      <c r="EF38" s="80">
        <f t="shared" si="44"/>
        <v>0</v>
      </c>
      <c r="EG38" s="80">
        <f t="shared" si="44"/>
        <v>0</v>
      </c>
      <c r="EH38" s="80">
        <f t="shared" si="44"/>
        <v>0</v>
      </c>
      <c r="EI38" s="80">
        <f t="shared" si="44"/>
        <v>0</v>
      </c>
      <c r="EJ38" s="80">
        <f t="shared" si="44"/>
        <v>0</v>
      </c>
      <c r="EK38" s="80">
        <f t="shared" si="44"/>
        <v>0</v>
      </c>
      <c r="EL38" s="80">
        <f t="shared" si="44"/>
        <v>0</v>
      </c>
      <c r="EM38" s="80">
        <f t="shared" si="44"/>
        <v>0</v>
      </c>
      <c r="EN38" s="80">
        <f t="shared" si="44"/>
        <v>0</v>
      </c>
      <c r="EO38" s="80">
        <f t="shared" si="44"/>
        <v>0</v>
      </c>
      <c r="EP38" s="80">
        <f t="shared" si="44"/>
        <v>0</v>
      </c>
      <c r="EQ38" s="80">
        <f t="shared" si="44"/>
        <v>0</v>
      </c>
      <c r="ER38" s="80">
        <f t="shared" si="44"/>
        <v>0</v>
      </c>
      <c r="ES38" s="80">
        <f t="shared" si="44"/>
        <v>0</v>
      </c>
      <c r="ET38" s="80">
        <f t="shared" si="44"/>
        <v>0</v>
      </c>
      <c r="EU38" s="80">
        <f t="shared" si="44"/>
        <v>0</v>
      </c>
      <c r="EV38" s="80">
        <f t="shared" si="44"/>
        <v>0</v>
      </c>
      <c r="EW38" s="80">
        <f t="shared" si="44"/>
        <v>0</v>
      </c>
      <c r="EX38" s="80">
        <f t="shared" si="44"/>
        <v>0</v>
      </c>
      <c r="EY38" s="80">
        <f t="shared" si="44"/>
        <v>0</v>
      </c>
      <c r="EZ38" s="80">
        <f t="shared" si="44"/>
        <v>0</v>
      </c>
      <c r="FA38" s="80">
        <f t="shared" si="44"/>
        <v>0</v>
      </c>
      <c r="FB38" s="80">
        <f t="shared" si="44"/>
        <v>0</v>
      </c>
      <c r="FC38" s="80">
        <f t="shared" si="44"/>
        <v>0</v>
      </c>
      <c r="FD38" s="80">
        <f t="shared" si="44"/>
        <v>0</v>
      </c>
      <c r="FE38" s="80">
        <f t="shared" si="44"/>
        <v>0</v>
      </c>
      <c r="FF38" s="80">
        <f t="shared" si="44"/>
        <v>0</v>
      </c>
      <c r="FG38" s="80">
        <f t="shared" si="44"/>
        <v>0</v>
      </c>
      <c r="FH38" s="80">
        <f t="shared" si="44"/>
        <v>0</v>
      </c>
      <c r="FI38" s="80">
        <f t="shared" si="44"/>
        <v>0</v>
      </c>
      <c r="FJ38" s="80">
        <f t="shared" si="44"/>
        <v>0</v>
      </c>
      <c r="FK38" s="80">
        <f t="shared" si="44"/>
        <v>0</v>
      </c>
      <c r="FL38" s="80">
        <f t="shared" si="44"/>
        <v>0</v>
      </c>
      <c r="FM38" s="80">
        <f t="shared" si="44"/>
        <v>0</v>
      </c>
      <c r="FN38" s="80">
        <f t="shared" si="44"/>
        <v>0</v>
      </c>
      <c r="FO38" s="80">
        <f t="shared" si="44"/>
        <v>0</v>
      </c>
      <c r="FP38" s="80">
        <f t="shared" si="44"/>
        <v>0</v>
      </c>
      <c r="FQ38" s="80">
        <f t="shared" si="44"/>
        <v>0</v>
      </c>
      <c r="FR38" s="80">
        <f t="shared" si="44"/>
        <v>0</v>
      </c>
      <c r="FS38" s="80">
        <f t="shared" si="44"/>
        <v>0</v>
      </c>
      <c r="FT38" s="80">
        <f t="shared" si="44"/>
        <v>0</v>
      </c>
      <c r="FU38" s="80">
        <f t="shared" si="44"/>
        <v>0</v>
      </c>
      <c r="FV38" s="80">
        <f t="shared" si="44"/>
        <v>0</v>
      </c>
      <c r="FW38" s="80">
        <f t="shared" si="44"/>
        <v>0</v>
      </c>
      <c r="FX38" s="80">
        <f t="shared" si="44"/>
        <v>0</v>
      </c>
      <c r="FY38" s="80">
        <f t="shared" si="44"/>
        <v>0</v>
      </c>
      <c r="FZ38" s="80">
        <f t="shared" si="44"/>
        <v>0</v>
      </c>
      <c r="GA38" s="80">
        <f t="shared" si="44"/>
        <v>0</v>
      </c>
      <c r="GB38" s="80">
        <f t="shared" si="44"/>
        <v>0</v>
      </c>
      <c r="GC38" s="80">
        <f t="shared" si="44"/>
        <v>0</v>
      </c>
      <c r="GD38" s="80">
        <f t="shared" si="44"/>
        <v>0</v>
      </c>
      <c r="GE38" s="80">
        <f t="shared" si="44"/>
        <v>0</v>
      </c>
      <c r="GF38" s="80">
        <f t="shared" si="44"/>
        <v>0</v>
      </c>
      <c r="GG38" s="80">
        <f t="shared" si="44"/>
        <v>0</v>
      </c>
      <c r="GH38" s="80">
        <f t="shared" si="44"/>
        <v>0</v>
      </c>
      <c r="GI38" s="80">
        <f t="shared" si="44"/>
        <v>0</v>
      </c>
      <c r="GJ38" s="80">
        <f t="shared" si="44"/>
        <v>0</v>
      </c>
      <c r="GK38" s="80">
        <f t="shared" si="44"/>
        <v>0</v>
      </c>
      <c r="GL38" s="80">
        <f t="shared" ref="GL38:HI38" si="45">_xlfn.SINGLE(PIS)*SUM(GL44,GL47:GL48,GL50:GL52)</f>
        <v>0</v>
      </c>
      <c r="GM38" s="80">
        <f t="shared" si="45"/>
        <v>0</v>
      </c>
      <c r="GN38" s="80">
        <f t="shared" si="45"/>
        <v>0</v>
      </c>
      <c r="GO38" s="80">
        <f t="shared" si="45"/>
        <v>0</v>
      </c>
      <c r="GP38" s="80">
        <f t="shared" si="45"/>
        <v>0</v>
      </c>
      <c r="GQ38" s="80">
        <f t="shared" si="45"/>
        <v>0</v>
      </c>
      <c r="GR38" s="80">
        <f t="shared" si="45"/>
        <v>0</v>
      </c>
      <c r="GS38" s="80">
        <f t="shared" si="45"/>
        <v>0</v>
      </c>
      <c r="GT38" s="80">
        <f t="shared" si="45"/>
        <v>0</v>
      </c>
      <c r="GU38" s="80">
        <f t="shared" si="45"/>
        <v>0</v>
      </c>
      <c r="GV38" s="80">
        <f t="shared" si="45"/>
        <v>0</v>
      </c>
      <c r="GW38" s="80">
        <f t="shared" si="45"/>
        <v>0</v>
      </c>
      <c r="GX38" s="80">
        <f t="shared" si="45"/>
        <v>0</v>
      </c>
      <c r="GY38" s="80">
        <f t="shared" si="45"/>
        <v>0</v>
      </c>
      <c r="GZ38" s="80">
        <f t="shared" si="45"/>
        <v>0</v>
      </c>
      <c r="HA38" s="80">
        <f t="shared" si="45"/>
        <v>0</v>
      </c>
      <c r="HB38" s="80">
        <f t="shared" si="45"/>
        <v>0</v>
      </c>
      <c r="HC38" s="80">
        <f t="shared" si="45"/>
        <v>0</v>
      </c>
      <c r="HD38" s="80">
        <f t="shared" si="45"/>
        <v>0</v>
      </c>
      <c r="HE38" s="80">
        <f t="shared" si="45"/>
        <v>0</v>
      </c>
      <c r="HF38" s="80">
        <f t="shared" si="45"/>
        <v>0</v>
      </c>
      <c r="HG38" s="80">
        <f t="shared" si="45"/>
        <v>0</v>
      </c>
      <c r="HH38" s="80">
        <f t="shared" si="45"/>
        <v>0</v>
      </c>
      <c r="HI38" s="80">
        <f t="shared" si="45"/>
        <v>0</v>
      </c>
    </row>
    <row r="39" spans="1:217" x14ac:dyDescent="0.2">
      <c r="A39" s="30" t="s">
        <v>89</v>
      </c>
      <c r="B39" s="80">
        <f t="shared" ref="B39:BM39" si="46">_xlfn.SINGLE(COFINS)*SUM(B44,B47:B48,B50:B52)</f>
        <v>0</v>
      </c>
      <c r="C39" s="80">
        <f t="shared" si="46"/>
        <v>0</v>
      </c>
      <c r="D39" s="80">
        <f t="shared" si="46"/>
        <v>0</v>
      </c>
      <c r="E39" s="80">
        <f t="shared" si="46"/>
        <v>0</v>
      </c>
      <c r="F39" s="80">
        <f t="shared" si="46"/>
        <v>0</v>
      </c>
      <c r="G39" s="80">
        <f t="shared" si="46"/>
        <v>0</v>
      </c>
      <c r="H39" s="80">
        <f t="shared" si="46"/>
        <v>0</v>
      </c>
      <c r="I39" s="80">
        <f t="shared" si="46"/>
        <v>0</v>
      </c>
      <c r="J39" s="80">
        <f t="shared" si="46"/>
        <v>0</v>
      </c>
      <c r="K39" s="80">
        <f t="shared" si="46"/>
        <v>0</v>
      </c>
      <c r="L39" s="80">
        <f t="shared" si="46"/>
        <v>0</v>
      </c>
      <c r="M39" s="80">
        <f t="shared" si="46"/>
        <v>0</v>
      </c>
      <c r="N39" s="80">
        <f t="shared" si="46"/>
        <v>0</v>
      </c>
      <c r="O39" s="80">
        <f t="shared" si="46"/>
        <v>0</v>
      </c>
      <c r="P39" s="80">
        <f t="shared" si="46"/>
        <v>0</v>
      </c>
      <c r="Q39" s="80">
        <f t="shared" si="46"/>
        <v>0</v>
      </c>
      <c r="R39" s="80">
        <f t="shared" si="46"/>
        <v>0</v>
      </c>
      <c r="S39" s="80">
        <f t="shared" si="46"/>
        <v>0</v>
      </c>
      <c r="T39" s="80">
        <f t="shared" si="46"/>
        <v>0</v>
      </c>
      <c r="U39" s="80">
        <f t="shared" si="46"/>
        <v>0</v>
      </c>
      <c r="V39" s="80">
        <f t="shared" si="46"/>
        <v>0</v>
      </c>
      <c r="W39" s="80">
        <f t="shared" si="46"/>
        <v>0</v>
      </c>
      <c r="X39" s="80">
        <f t="shared" si="46"/>
        <v>0</v>
      </c>
      <c r="Y39" s="80">
        <f t="shared" si="46"/>
        <v>0</v>
      </c>
      <c r="Z39" s="80">
        <f t="shared" si="46"/>
        <v>0</v>
      </c>
      <c r="AA39" s="80">
        <f t="shared" si="46"/>
        <v>0</v>
      </c>
      <c r="AB39" s="80">
        <f t="shared" si="46"/>
        <v>0</v>
      </c>
      <c r="AC39" s="80">
        <f t="shared" si="46"/>
        <v>0</v>
      </c>
      <c r="AD39" s="80">
        <f t="shared" si="46"/>
        <v>0</v>
      </c>
      <c r="AE39" s="80">
        <f t="shared" si="46"/>
        <v>0</v>
      </c>
      <c r="AF39" s="80">
        <f t="shared" si="46"/>
        <v>0</v>
      </c>
      <c r="AG39" s="80">
        <f t="shared" si="46"/>
        <v>0</v>
      </c>
      <c r="AH39" s="80">
        <f t="shared" si="46"/>
        <v>0</v>
      </c>
      <c r="AI39" s="80">
        <f t="shared" si="46"/>
        <v>0</v>
      </c>
      <c r="AJ39" s="80">
        <f t="shared" si="46"/>
        <v>0</v>
      </c>
      <c r="AK39" s="80">
        <f t="shared" si="46"/>
        <v>0</v>
      </c>
      <c r="AL39" s="80">
        <f t="shared" si="46"/>
        <v>0</v>
      </c>
      <c r="AM39" s="80">
        <f t="shared" si="46"/>
        <v>0</v>
      </c>
      <c r="AN39" s="80">
        <f t="shared" si="46"/>
        <v>0</v>
      </c>
      <c r="AO39" s="80">
        <f t="shared" si="46"/>
        <v>0</v>
      </c>
      <c r="AP39" s="80">
        <f t="shared" si="46"/>
        <v>0</v>
      </c>
      <c r="AQ39" s="80">
        <f t="shared" si="46"/>
        <v>0</v>
      </c>
      <c r="AR39" s="80">
        <f t="shared" si="46"/>
        <v>0</v>
      </c>
      <c r="AS39" s="80">
        <f t="shared" si="46"/>
        <v>0</v>
      </c>
      <c r="AT39" s="80">
        <f t="shared" si="46"/>
        <v>0</v>
      </c>
      <c r="AU39" s="80">
        <f t="shared" si="46"/>
        <v>0</v>
      </c>
      <c r="AV39" s="80">
        <f t="shared" si="46"/>
        <v>0</v>
      </c>
      <c r="AW39" s="80">
        <f t="shared" si="46"/>
        <v>0</v>
      </c>
      <c r="AX39" s="80">
        <f t="shared" si="46"/>
        <v>0</v>
      </c>
      <c r="AY39" s="80">
        <f t="shared" si="46"/>
        <v>0</v>
      </c>
      <c r="AZ39" s="80">
        <f t="shared" si="46"/>
        <v>0</v>
      </c>
      <c r="BA39" s="80">
        <f t="shared" si="46"/>
        <v>0</v>
      </c>
      <c r="BB39" s="80">
        <f t="shared" si="46"/>
        <v>0</v>
      </c>
      <c r="BC39" s="80">
        <f t="shared" si="46"/>
        <v>0</v>
      </c>
      <c r="BD39" s="80">
        <f t="shared" si="46"/>
        <v>0</v>
      </c>
      <c r="BE39" s="80">
        <f t="shared" si="46"/>
        <v>0</v>
      </c>
      <c r="BF39" s="80">
        <f t="shared" si="46"/>
        <v>0</v>
      </c>
      <c r="BG39" s="80">
        <f t="shared" si="46"/>
        <v>0</v>
      </c>
      <c r="BH39" s="80">
        <f t="shared" si="46"/>
        <v>0</v>
      </c>
      <c r="BI39" s="80">
        <f t="shared" si="46"/>
        <v>0</v>
      </c>
      <c r="BJ39" s="80">
        <f t="shared" si="46"/>
        <v>0</v>
      </c>
      <c r="BK39" s="80">
        <f t="shared" si="46"/>
        <v>0</v>
      </c>
      <c r="BL39" s="80">
        <f t="shared" si="46"/>
        <v>0</v>
      </c>
      <c r="BM39" s="80">
        <f t="shared" si="46"/>
        <v>0</v>
      </c>
      <c r="BN39" s="80">
        <f t="shared" ref="BN39:DY39" si="47">_xlfn.SINGLE(COFINS)*SUM(BN44,BN47:BN48,BN50:BN52)</f>
        <v>0</v>
      </c>
      <c r="BO39" s="80">
        <f t="shared" si="47"/>
        <v>0</v>
      </c>
      <c r="BP39" s="80">
        <f t="shared" si="47"/>
        <v>0</v>
      </c>
      <c r="BQ39" s="80">
        <f t="shared" si="47"/>
        <v>0</v>
      </c>
      <c r="BR39" s="80">
        <f t="shared" si="47"/>
        <v>0</v>
      </c>
      <c r="BS39" s="80">
        <f t="shared" si="47"/>
        <v>0</v>
      </c>
      <c r="BT39" s="80">
        <f t="shared" si="47"/>
        <v>0</v>
      </c>
      <c r="BU39" s="80">
        <f t="shared" si="47"/>
        <v>0</v>
      </c>
      <c r="BV39" s="80">
        <f t="shared" si="47"/>
        <v>0</v>
      </c>
      <c r="BW39" s="80">
        <f t="shared" si="47"/>
        <v>0</v>
      </c>
      <c r="BX39" s="80">
        <f t="shared" si="47"/>
        <v>0</v>
      </c>
      <c r="BY39" s="80">
        <f t="shared" si="47"/>
        <v>0</v>
      </c>
      <c r="BZ39" s="80">
        <f t="shared" si="47"/>
        <v>0</v>
      </c>
      <c r="CA39" s="80">
        <f t="shared" si="47"/>
        <v>0</v>
      </c>
      <c r="CB39" s="80">
        <f t="shared" si="47"/>
        <v>0</v>
      </c>
      <c r="CC39" s="80">
        <f t="shared" si="47"/>
        <v>0</v>
      </c>
      <c r="CD39" s="80">
        <f t="shared" si="47"/>
        <v>0</v>
      </c>
      <c r="CE39" s="80">
        <f t="shared" si="47"/>
        <v>0</v>
      </c>
      <c r="CF39" s="80">
        <f t="shared" si="47"/>
        <v>0</v>
      </c>
      <c r="CG39" s="80">
        <f t="shared" si="47"/>
        <v>0</v>
      </c>
      <c r="CH39" s="80">
        <f t="shared" si="47"/>
        <v>0</v>
      </c>
      <c r="CI39" s="80">
        <f t="shared" si="47"/>
        <v>0</v>
      </c>
      <c r="CJ39" s="80">
        <f t="shared" si="47"/>
        <v>0</v>
      </c>
      <c r="CK39" s="80">
        <f t="shared" si="47"/>
        <v>0</v>
      </c>
      <c r="CL39" s="80">
        <f t="shared" si="47"/>
        <v>0</v>
      </c>
      <c r="CM39" s="80">
        <f t="shared" si="47"/>
        <v>0</v>
      </c>
      <c r="CN39" s="80">
        <f t="shared" si="47"/>
        <v>0</v>
      </c>
      <c r="CO39" s="80">
        <f t="shared" si="47"/>
        <v>0</v>
      </c>
      <c r="CP39" s="80">
        <f t="shared" si="47"/>
        <v>0</v>
      </c>
      <c r="CQ39" s="80">
        <f t="shared" si="47"/>
        <v>0</v>
      </c>
      <c r="CR39" s="80">
        <f t="shared" si="47"/>
        <v>0</v>
      </c>
      <c r="CS39" s="80">
        <f t="shared" si="47"/>
        <v>0</v>
      </c>
      <c r="CT39" s="80">
        <f t="shared" si="47"/>
        <v>0</v>
      </c>
      <c r="CU39" s="80">
        <f t="shared" si="47"/>
        <v>0</v>
      </c>
      <c r="CV39" s="80">
        <f t="shared" si="47"/>
        <v>0</v>
      </c>
      <c r="CW39" s="80">
        <f t="shared" si="47"/>
        <v>0</v>
      </c>
      <c r="CX39" s="80">
        <f t="shared" si="47"/>
        <v>0</v>
      </c>
      <c r="CY39" s="80">
        <f t="shared" si="47"/>
        <v>0</v>
      </c>
      <c r="CZ39" s="80">
        <f t="shared" si="47"/>
        <v>0</v>
      </c>
      <c r="DA39" s="80">
        <f t="shared" si="47"/>
        <v>0</v>
      </c>
      <c r="DB39" s="80">
        <f t="shared" si="47"/>
        <v>0</v>
      </c>
      <c r="DC39" s="80">
        <f t="shared" si="47"/>
        <v>0</v>
      </c>
      <c r="DD39" s="80">
        <f t="shared" si="47"/>
        <v>0</v>
      </c>
      <c r="DE39" s="80">
        <f t="shared" si="47"/>
        <v>0</v>
      </c>
      <c r="DF39" s="80">
        <f t="shared" si="47"/>
        <v>0</v>
      </c>
      <c r="DG39" s="80">
        <f t="shared" si="47"/>
        <v>0</v>
      </c>
      <c r="DH39" s="80">
        <f t="shared" si="47"/>
        <v>0</v>
      </c>
      <c r="DI39" s="80">
        <f t="shared" si="47"/>
        <v>0</v>
      </c>
      <c r="DJ39" s="80">
        <f t="shared" si="47"/>
        <v>0</v>
      </c>
      <c r="DK39" s="80">
        <f t="shared" si="47"/>
        <v>0</v>
      </c>
      <c r="DL39" s="80">
        <f t="shared" si="47"/>
        <v>0</v>
      </c>
      <c r="DM39" s="80">
        <f t="shared" si="47"/>
        <v>0</v>
      </c>
      <c r="DN39" s="80">
        <f t="shared" si="47"/>
        <v>0</v>
      </c>
      <c r="DO39" s="80">
        <f t="shared" si="47"/>
        <v>0</v>
      </c>
      <c r="DP39" s="80">
        <f t="shared" si="47"/>
        <v>0</v>
      </c>
      <c r="DQ39" s="80">
        <f t="shared" si="47"/>
        <v>0</v>
      </c>
      <c r="DR39" s="80">
        <f t="shared" si="47"/>
        <v>0</v>
      </c>
      <c r="DS39" s="80">
        <f t="shared" si="47"/>
        <v>0</v>
      </c>
      <c r="DT39" s="80">
        <f t="shared" si="47"/>
        <v>0</v>
      </c>
      <c r="DU39" s="80">
        <f t="shared" si="47"/>
        <v>0</v>
      </c>
      <c r="DV39" s="80">
        <f t="shared" si="47"/>
        <v>0</v>
      </c>
      <c r="DW39" s="80">
        <f t="shared" si="47"/>
        <v>0</v>
      </c>
      <c r="DX39" s="80">
        <f t="shared" si="47"/>
        <v>0</v>
      </c>
      <c r="DY39" s="80">
        <f t="shared" si="47"/>
        <v>0</v>
      </c>
      <c r="DZ39" s="80">
        <f t="shared" ref="DZ39:GK39" si="48">_xlfn.SINGLE(COFINS)*SUM(DZ44,DZ47:DZ48,DZ50:DZ52)</f>
        <v>0</v>
      </c>
      <c r="EA39" s="80">
        <f t="shared" si="48"/>
        <v>0</v>
      </c>
      <c r="EB39" s="80">
        <f t="shared" si="48"/>
        <v>0</v>
      </c>
      <c r="EC39" s="80">
        <f t="shared" si="48"/>
        <v>0</v>
      </c>
      <c r="ED39" s="80">
        <f t="shared" si="48"/>
        <v>0</v>
      </c>
      <c r="EE39" s="80">
        <f t="shared" si="48"/>
        <v>0</v>
      </c>
      <c r="EF39" s="80">
        <f t="shared" si="48"/>
        <v>0</v>
      </c>
      <c r="EG39" s="80">
        <f t="shared" si="48"/>
        <v>0</v>
      </c>
      <c r="EH39" s="80">
        <f t="shared" si="48"/>
        <v>0</v>
      </c>
      <c r="EI39" s="80">
        <f t="shared" si="48"/>
        <v>0</v>
      </c>
      <c r="EJ39" s="80">
        <f t="shared" si="48"/>
        <v>0</v>
      </c>
      <c r="EK39" s="80">
        <f t="shared" si="48"/>
        <v>0</v>
      </c>
      <c r="EL39" s="80">
        <f t="shared" si="48"/>
        <v>0</v>
      </c>
      <c r="EM39" s="80">
        <f t="shared" si="48"/>
        <v>0</v>
      </c>
      <c r="EN39" s="80">
        <f t="shared" si="48"/>
        <v>0</v>
      </c>
      <c r="EO39" s="80">
        <f t="shared" si="48"/>
        <v>0</v>
      </c>
      <c r="EP39" s="80">
        <f t="shared" si="48"/>
        <v>0</v>
      </c>
      <c r="EQ39" s="80">
        <f t="shared" si="48"/>
        <v>0</v>
      </c>
      <c r="ER39" s="80">
        <f t="shared" si="48"/>
        <v>0</v>
      </c>
      <c r="ES39" s="80">
        <f t="shared" si="48"/>
        <v>0</v>
      </c>
      <c r="ET39" s="80">
        <f t="shared" si="48"/>
        <v>0</v>
      </c>
      <c r="EU39" s="80">
        <f t="shared" si="48"/>
        <v>0</v>
      </c>
      <c r="EV39" s="80">
        <f t="shared" si="48"/>
        <v>0</v>
      </c>
      <c r="EW39" s="80">
        <f t="shared" si="48"/>
        <v>0</v>
      </c>
      <c r="EX39" s="80">
        <f t="shared" si="48"/>
        <v>0</v>
      </c>
      <c r="EY39" s="80">
        <f t="shared" si="48"/>
        <v>0</v>
      </c>
      <c r="EZ39" s="80">
        <f t="shared" si="48"/>
        <v>0</v>
      </c>
      <c r="FA39" s="80">
        <f t="shared" si="48"/>
        <v>0</v>
      </c>
      <c r="FB39" s="80">
        <f t="shared" si="48"/>
        <v>0</v>
      </c>
      <c r="FC39" s="80">
        <f t="shared" si="48"/>
        <v>0</v>
      </c>
      <c r="FD39" s="80">
        <f t="shared" si="48"/>
        <v>0</v>
      </c>
      <c r="FE39" s="80">
        <f t="shared" si="48"/>
        <v>0</v>
      </c>
      <c r="FF39" s="80">
        <f t="shared" si="48"/>
        <v>0</v>
      </c>
      <c r="FG39" s="80">
        <f t="shared" si="48"/>
        <v>0</v>
      </c>
      <c r="FH39" s="80">
        <f t="shared" si="48"/>
        <v>0</v>
      </c>
      <c r="FI39" s="80">
        <f t="shared" si="48"/>
        <v>0</v>
      </c>
      <c r="FJ39" s="80">
        <f t="shared" si="48"/>
        <v>0</v>
      </c>
      <c r="FK39" s="80">
        <f t="shared" si="48"/>
        <v>0</v>
      </c>
      <c r="FL39" s="80">
        <f t="shared" si="48"/>
        <v>0</v>
      </c>
      <c r="FM39" s="80">
        <f t="shared" si="48"/>
        <v>0</v>
      </c>
      <c r="FN39" s="80">
        <f t="shared" si="48"/>
        <v>0</v>
      </c>
      <c r="FO39" s="80">
        <f t="shared" si="48"/>
        <v>0</v>
      </c>
      <c r="FP39" s="80">
        <f t="shared" si="48"/>
        <v>0</v>
      </c>
      <c r="FQ39" s="80">
        <f t="shared" si="48"/>
        <v>0</v>
      </c>
      <c r="FR39" s="80">
        <f t="shared" si="48"/>
        <v>0</v>
      </c>
      <c r="FS39" s="80">
        <f t="shared" si="48"/>
        <v>0</v>
      </c>
      <c r="FT39" s="80">
        <f t="shared" si="48"/>
        <v>0</v>
      </c>
      <c r="FU39" s="80">
        <f t="shared" si="48"/>
        <v>0</v>
      </c>
      <c r="FV39" s="80">
        <f t="shared" si="48"/>
        <v>0</v>
      </c>
      <c r="FW39" s="80">
        <f t="shared" si="48"/>
        <v>0</v>
      </c>
      <c r="FX39" s="80">
        <f t="shared" si="48"/>
        <v>0</v>
      </c>
      <c r="FY39" s="80">
        <f t="shared" si="48"/>
        <v>0</v>
      </c>
      <c r="FZ39" s="80">
        <f t="shared" si="48"/>
        <v>0</v>
      </c>
      <c r="GA39" s="80">
        <f t="shared" si="48"/>
        <v>0</v>
      </c>
      <c r="GB39" s="80">
        <f t="shared" si="48"/>
        <v>0</v>
      </c>
      <c r="GC39" s="80">
        <f t="shared" si="48"/>
        <v>0</v>
      </c>
      <c r="GD39" s="80">
        <f t="shared" si="48"/>
        <v>0</v>
      </c>
      <c r="GE39" s="80">
        <f t="shared" si="48"/>
        <v>0</v>
      </c>
      <c r="GF39" s="80">
        <f t="shared" si="48"/>
        <v>0</v>
      </c>
      <c r="GG39" s="80">
        <f t="shared" si="48"/>
        <v>0</v>
      </c>
      <c r="GH39" s="80">
        <f t="shared" si="48"/>
        <v>0</v>
      </c>
      <c r="GI39" s="80">
        <f t="shared" si="48"/>
        <v>0</v>
      </c>
      <c r="GJ39" s="80">
        <f t="shared" si="48"/>
        <v>0</v>
      </c>
      <c r="GK39" s="80">
        <f t="shared" si="48"/>
        <v>0</v>
      </c>
      <c r="GL39" s="80">
        <f t="shared" ref="GL39:HI39" si="49">_xlfn.SINGLE(COFINS)*SUM(GL44,GL47:GL48,GL50:GL52)</f>
        <v>0</v>
      </c>
      <c r="GM39" s="80">
        <f t="shared" si="49"/>
        <v>0</v>
      </c>
      <c r="GN39" s="80">
        <f t="shared" si="49"/>
        <v>0</v>
      </c>
      <c r="GO39" s="80">
        <f t="shared" si="49"/>
        <v>0</v>
      </c>
      <c r="GP39" s="80">
        <f t="shared" si="49"/>
        <v>0</v>
      </c>
      <c r="GQ39" s="80">
        <f t="shared" si="49"/>
        <v>0</v>
      </c>
      <c r="GR39" s="80">
        <f t="shared" si="49"/>
        <v>0</v>
      </c>
      <c r="GS39" s="80">
        <f t="shared" si="49"/>
        <v>0</v>
      </c>
      <c r="GT39" s="80">
        <f t="shared" si="49"/>
        <v>0</v>
      </c>
      <c r="GU39" s="80">
        <f t="shared" si="49"/>
        <v>0</v>
      </c>
      <c r="GV39" s="80">
        <f t="shared" si="49"/>
        <v>0</v>
      </c>
      <c r="GW39" s="80">
        <f t="shared" si="49"/>
        <v>0</v>
      </c>
      <c r="GX39" s="80">
        <f t="shared" si="49"/>
        <v>0</v>
      </c>
      <c r="GY39" s="80">
        <f t="shared" si="49"/>
        <v>0</v>
      </c>
      <c r="GZ39" s="80">
        <f t="shared" si="49"/>
        <v>0</v>
      </c>
      <c r="HA39" s="80">
        <f t="shared" si="49"/>
        <v>0</v>
      </c>
      <c r="HB39" s="80">
        <f t="shared" si="49"/>
        <v>0</v>
      </c>
      <c r="HC39" s="80">
        <f t="shared" si="49"/>
        <v>0</v>
      </c>
      <c r="HD39" s="80">
        <f t="shared" si="49"/>
        <v>0</v>
      </c>
      <c r="HE39" s="80">
        <f t="shared" si="49"/>
        <v>0</v>
      </c>
      <c r="HF39" s="80">
        <f t="shared" si="49"/>
        <v>0</v>
      </c>
      <c r="HG39" s="80">
        <f t="shared" si="49"/>
        <v>0</v>
      </c>
      <c r="HH39" s="80">
        <f t="shared" si="49"/>
        <v>0</v>
      </c>
      <c r="HI39" s="80">
        <f t="shared" si="49"/>
        <v>0</v>
      </c>
    </row>
    <row r="41" spans="1:217" s="22" customFormat="1" x14ac:dyDescent="0.2">
      <c r="A41" s="34" t="s">
        <v>90</v>
      </c>
      <c r="B41" s="83">
        <f t="shared" ref="B41:BM41" si="50">B12-B34</f>
        <v>0</v>
      </c>
      <c r="C41" s="83">
        <f t="shared" si="50"/>
        <v>0</v>
      </c>
      <c r="D41" s="83">
        <f t="shared" si="50"/>
        <v>0</v>
      </c>
      <c r="E41" s="83">
        <f t="shared" si="50"/>
        <v>0</v>
      </c>
      <c r="F41" s="83">
        <f t="shared" si="50"/>
        <v>0</v>
      </c>
      <c r="G41" s="83">
        <f t="shared" si="50"/>
        <v>0</v>
      </c>
      <c r="H41" s="83">
        <f t="shared" si="50"/>
        <v>0</v>
      </c>
      <c r="I41" s="83">
        <f t="shared" si="50"/>
        <v>0</v>
      </c>
      <c r="J41" s="83">
        <f t="shared" si="50"/>
        <v>0</v>
      </c>
      <c r="K41" s="83">
        <f t="shared" si="50"/>
        <v>0</v>
      </c>
      <c r="L41" s="83">
        <f t="shared" si="50"/>
        <v>0</v>
      </c>
      <c r="M41" s="83">
        <f t="shared" si="50"/>
        <v>0</v>
      </c>
      <c r="N41" s="83">
        <f t="shared" si="50"/>
        <v>0</v>
      </c>
      <c r="O41" s="83">
        <f t="shared" si="50"/>
        <v>0</v>
      </c>
      <c r="P41" s="83">
        <f t="shared" si="50"/>
        <v>0</v>
      </c>
      <c r="Q41" s="83">
        <f t="shared" si="50"/>
        <v>0</v>
      </c>
      <c r="R41" s="83" t="e">
        <f t="shared" si="50"/>
        <v>#NAME?</v>
      </c>
      <c r="S41" s="83" t="e">
        <f t="shared" si="50"/>
        <v>#NAME?</v>
      </c>
      <c r="T41" s="83" t="e">
        <f t="shared" si="50"/>
        <v>#NAME?</v>
      </c>
      <c r="U41" s="83" t="e">
        <f t="shared" si="50"/>
        <v>#NAME?</v>
      </c>
      <c r="V41" s="83" t="e">
        <f t="shared" si="50"/>
        <v>#NAME?</v>
      </c>
      <c r="W41" s="83" t="e">
        <f t="shared" si="50"/>
        <v>#NAME?</v>
      </c>
      <c r="X41" s="83" t="e">
        <f t="shared" si="50"/>
        <v>#NAME?</v>
      </c>
      <c r="Y41" s="83" t="e">
        <f t="shared" si="50"/>
        <v>#NAME?</v>
      </c>
      <c r="Z41" s="83" t="e">
        <f t="shared" si="50"/>
        <v>#NAME?</v>
      </c>
      <c r="AA41" s="83" t="e">
        <f t="shared" si="50"/>
        <v>#NAME?</v>
      </c>
      <c r="AB41" s="83" t="e">
        <f t="shared" si="50"/>
        <v>#NAME?</v>
      </c>
      <c r="AC41" s="83" t="e">
        <f t="shared" si="50"/>
        <v>#NAME?</v>
      </c>
      <c r="AD41" s="83" t="e">
        <f t="shared" si="50"/>
        <v>#NAME?</v>
      </c>
      <c r="AE41" s="83" t="e">
        <f t="shared" si="50"/>
        <v>#NAME?</v>
      </c>
      <c r="AF41" s="83" t="e">
        <f t="shared" si="50"/>
        <v>#NAME?</v>
      </c>
      <c r="AG41" s="83" t="e">
        <f t="shared" si="50"/>
        <v>#NAME?</v>
      </c>
      <c r="AH41" s="83" t="e">
        <f t="shared" si="50"/>
        <v>#NAME?</v>
      </c>
      <c r="AI41" s="83" t="e">
        <f t="shared" si="50"/>
        <v>#NAME?</v>
      </c>
      <c r="AJ41" s="83" t="e">
        <f t="shared" si="50"/>
        <v>#NAME?</v>
      </c>
      <c r="AK41" s="83" t="e">
        <f t="shared" si="50"/>
        <v>#NAME?</v>
      </c>
      <c r="AL41" s="83" t="e">
        <f t="shared" si="50"/>
        <v>#NAME?</v>
      </c>
      <c r="AM41" s="83" t="e">
        <f t="shared" si="50"/>
        <v>#NAME?</v>
      </c>
      <c r="AN41" s="83" t="e">
        <f t="shared" si="50"/>
        <v>#NAME?</v>
      </c>
      <c r="AO41" s="83" t="e">
        <f t="shared" si="50"/>
        <v>#NAME?</v>
      </c>
      <c r="AP41" s="83" t="e">
        <f t="shared" si="50"/>
        <v>#NAME?</v>
      </c>
      <c r="AQ41" s="83" t="e">
        <f t="shared" si="50"/>
        <v>#NAME?</v>
      </c>
      <c r="AR41" s="83" t="e">
        <f t="shared" si="50"/>
        <v>#NAME?</v>
      </c>
      <c r="AS41" s="83" t="e">
        <f t="shared" si="50"/>
        <v>#NAME?</v>
      </c>
      <c r="AT41" s="83" t="e">
        <f t="shared" si="50"/>
        <v>#NAME?</v>
      </c>
      <c r="AU41" s="83" t="e">
        <f t="shared" si="50"/>
        <v>#NAME?</v>
      </c>
      <c r="AV41" s="83" t="e">
        <f t="shared" si="50"/>
        <v>#NAME?</v>
      </c>
      <c r="AW41" s="83" t="e">
        <f t="shared" si="50"/>
        <v>#NAME?</v>
      </c>
      <c r="AX41" s="83" t="e">
        <f t="shared" si="50"/>
        <v>#NAME?</v>
      </c>
      <c r="AY41" s="83" t="e">
        <f t="shared" si="50"/>
        <v>#NAME?</v>
      </c>
      <c r="AZ41" s="83" t="e">
        <f t="shared" si="50"/>
        <v>#NAME?</v>
      </c>
      <c r="BA41" s="83" t="e">
        <f t="shared" si="50"/>
        <v>#NAME?</v>
      </c>
      <c r="BB41" s="83" t="e">
        <f t="shared" si="50"/>
        <v>#NAME?</v>
      </c>
      <c r="BC41" s="83" t="e">
        <f t="shared" si="50"/>
        <v>#NAME?</v>
      </c>
      <c r="BD41" s="83" t="e">
        <f t="shared" si="50"/>
        <v>#NAME?</v>
      </c>
      <c r="BE41" s="83" t="e">
        <f t="shared" si="50"/>
        <v>#NAME?</v>
      </c>
      <c r="BF41" s="83" t="e">
        <f t="shared" si="50"/>
        <v>#NAME?</v>
      </c>
      <c r="BG41" s="83" t="e">
        <f t="shared" si="50"/>
        <v>#NAME?</v>
      </c>
      <c r="BH41" s="83" t="e">
        <f t="shared" si="50"/>
        <v>#NAME?</v>
      </c>
      <c r="BI41" s="83" t="e">
        <f t="shared" si="50"/>
        <v>#NAME?</v>
      </c>
      <c r="BJ41" s="83" t="e">
        <f t="shared" si="50"/>
        <v>#NAME?</v>
      </c>
      <c r="BK41" s="83" t="e">
        <f t="shared" si="50"/>
        <v>#NAME?</v>
      </c>
      <c r="BL41" s="83" t="e">
        <f t="shared" si="50"/>
        <v>#NAME?</v>
      </c>
      <c r="BM41" s="83" t="e">
        <f t="shared" si="50"/>
        <v>#NAME?</v>
      </c>
      <c r="BN41" s="83" t="e">
        <f t="shared" ref="BN41:DY41" si="51">BN12-BN34</f>
        <v>#NAME?</v>
      </c>
      <c r="BO41" s="83" t="e">
        <f t="shared" si="51"/>
        <v>#NAME?</v>
      </c>
      <c r="BP41" s="83" t="e">
        <f t="shared" si="51"/>
        <v>#NAME?</v>
      </c>
      <c r="BQ41" s="83" t="e">
        <f t="shared" si="51"/>
        <v>#NAME?</v>
      </c>
      <c r="BR41" s="83" t="e">
        <f t="shared" si="51"/>
        <v>#NAME?</v>
      </c>
      <c r="BS41" s="83" t="e">
        <f t="shared" si="51"/>
        <v>#NAME?</v>
      </c>
      <c r="BT41" s="83" t="e">
        <f t="shared" si="51"/>
        <v>#NAME?</v>
      </c>
      <c r="BU41" s="83" t="e">
        <f t="shared" si="51"/>
        <v>#NAME?</v>
      </c>
      <c r="BV41" s="83" t="e">
        <f t="shared" si="51"/>
        <v>#NAME?</v>
      </c>
      <c r="BW41" s="83" t="e">
        <f t="shared" si="51"/>
        <v>#NAME?</v>
      </c>
      <c r="BX41" s="83" t="e">
        <f t="shared" si="51"/>
        <v>#NAME?</v>
      </c>
      <c r="BY41" s="83" t="e">
        <f t="shared" si="51"/>
        <v>#NAME?</v>
      </c>
      <c r="BZ41" s="83" t="e">
        <f t="shared" si="51"/>
        <v>#NAME?</v>
      </c>
      <c r="CA41" s="83" t="e">
        <f t="shared" si="51"/>
        <v>#NAME?</v>
      </c>
      <c r="CB41" s="83" t="e">
        <f t="shared" si="51"/>
        <v>#NAME?</v>
      </c>
      <c r="CC41" s="83" t="e">
        <f t="shared" si="51"/>
        <v>#NAME?</v>
      </c>
      <c r="CD41" s="83" t="e">
        <f t="shared" si="51"/>
        <v>#NAME?</v>
      </c>
      <c r="CE41" s="83" t="e">
        <f t="shared" si="51"/>
        <v>#NAME?</v>
      </c>
      <c r="CF41" s="83" t="e">
        <f t="shared" si="51"/>
        <v>#NAME?</v>
      </c>
      <c r="CG41" s="83" t="e">
        <f t="shared" si="51"/>
        <v>#NAME?</v>
      </c>
      <c r="CH41" s="83" t="e">
        <f t="shared" si="51"/>
        <v>#NAME?</v>
      </c>
      <c r="CI41" s="83" t="e">
        <f t="shared" si="51"/>
        <v>#NAME?</v>
      </c>
      <c r="CJ41" s="83" t="e">
        <f t="shared" si="51"/>
        <v>#NAME?</v>
      </c>
      <c r="CK41" s="83" t="e">
        <f t="shared" si="51"/>
        <v>#NAME?</v>
      </c>
      <c r="CL41" s="83" t="e">
        <f t="shared" si="51"/>
        <v>#NAME?</v>
      </c>
      <c r="CM41" s="83" t="e">
        <f t="shared" si="51"/>
        <v>#NAME?</v>
      </c>
      <c r="CN41" s="83" t="e">
        <f t="shared" si="51"/>
        <v>#NAME?</v>
      </c>
      <c r="CO41" s="83" t="e">
        <f t="shared" si="51"/>
        <v>#NAME?</v>
      </c>
      <c r="CP41" s="83" t="e">
        <f t="shared" si="51"/>
        <v>#NAME?</v>
      </c>
      <c r="CQ41" s="83" t="e">
        <f t="shared" si="51"/>
        <v>#NAME?</v>
      </c>
      <c r="CR41" s="83" t="e">
        <f t="shared" si="51"/>
        <v>#NAME?</v>
      </c>
      <c r="CS41" s="83" t="e">
        <f t="shared" si="51"/>
        <v>#NAME?</v>
      </c>
      <c r="CT41" s="83" t="e">
        <f t="shared" si="51"/>
        <v>#NAME?</v>
      </c>
      <c r="CU41" s="83" t="e">
        <f t="shared" si="51"/>
        <v>#NAME?</v>
      </c>
      <c r="CV41" s="83" t="e">
        <f t="shared" si="51"/>
        <v>#NAME?</v>
      </c>
      <c r="CW41" s="83" t="e">
        <f t="shared" si="51"/>
        <v>#NAME?</v>
      </c>
      <c r="CX41" s="83" t="e">
        <f t="shared" si="51"/>
        <v>#NAME?</v>
      </c>
      <c r="CY41" s="83" t="e">
        <f t="shared" si="51"/>
        <v>#NAME?</v>
      </c>
      <c r="CZ41" s="83" t="e">
        <f t="shared" si="51"/>
        <v>#NAME?</v>
      </c>
      <c r="DA41" s="83" t="e">
        <f t="shared" si="51"/>
        <v>#NAME?</v>
      </c>
      <c r="DB41" s="83" t="e">
        <f t="shared" si="51"/>
        <v>#NAME?</v>
      </c>
      <c r="DC41" s="83" t="e">
        <f t="shared" si="51"/>
        <v>#NAME?</v>
      </c>
      <c r="DD41" s="83" t="e">
        <f t="shared" si="51"/>
        <v>#NAME?</v>
      </c>
      <c r="DE41" s="83" t="e">
        <f t="shared" si="51"/>
        <v>#NAME?</v>
      </c>
      <c r="DF41" s="83" t="e">
        <f t="shared" si="51"/>
        <v>#NAME?</v>
      </c>
      <c r="DG41" s="83" t="e">
        <f t="shared" si="51"/>
        <v>#NAME?</v>
      </c>
      <c r="DH41" s="83" t="e">
        <f t="shared" si="51"/>
        <v>#NAME?</v>
      </c>
      <c r="DI41" s="83" t="e">
        <f t="shared" si="51"/>
        <v>#NAME?</v>
      </c>
      <c r="DJ41" s="83" t="e">
        <f t="shared" si="51"/>
        <v>#NAME?</v>
      </c>
      <c r="DK41" s="83" t="e">
        <f t="shared" si="51"/>
        <v>#NAME?</v>
      </c>
      <c r="DL41" s="83" t="e">
        <f t="shared" si="51"/>
        <v>#NAME?</v>
      </c>
      <c r="DM41" s="83" t="e">
        <f t="shared" si="51"/>
        <v>#NAME?</v>
      </c>
      <c r="DN41" s="83" t="e">
        <f t="shared" si="51"/>
        <v>#NAME?</v>
      </c>
      <c r="DO41" s="83" t="e">
        <f t="shared" si="51"/>
        <v>#NAME?</v>
      </c>
      <c r="DP41" s="83" t="e">
        <f t="shared" si="51"/>
        <v>#NAME?</v>
      </c>
      <c r="DQ41" s="83" t="e">
        <f t="shared" si="51"/>
        <v>#NAME?</v>
      </c>
      <c r="DR41" s="83" t="e">
        <f t="shared" si="51"/>
        <v>#NAME?</v>
      </c>
      <c r="DS41" s="83" t="e">
        <f t="shared" si="51"/>
        <v>#NAME?</v>
      </c>
      <c r="DT41" s="83" t="e">
        <f t="shared" si="51"/>
        <v>#NAME?</v>
      </c>
      <c r="DU41" s="83" t="e">
        <f t="shared" si="51"/>
        <v>#NAME?</v>
      </c>
      <c r="DV41" s="83" t="e">
        <f t="shared" si="51"/>
        <v>#NAME?</v>
      </c>
      <c r="DW41" s="83" t="e">
        <f t="shared" si="51"/>
        <v>#NAME?</v>
      </c>
      <c r="DX41" s="83" t="e">
        <f t="shared" si="51"/>
        <v>#NAME?</v>
      </c>
      <c r="DY41" s="83" t="e">
        <f t="shared" si="51"/>
        <v>#NAME?</v>
      </c>
      <c r="DZ41" s="83" t="e">
        <f t="shared" ref="DZ41:GK41" si="52">DZ12-DZ34</f>
        <v>#NAME?</v>
      </c>
      <c r="EA41" s="83" t="e">
        <f t="shared" si="52"/>
        <v>#NAME?</v>
      </c>
      <c r="EB41" s="83" t="e">
        <f t="shared" si="52"/>
        <v>#NAME?</v>
      </c>
      <c r="EC41" s="83" t="e">
        <f t="shared" si="52"/>
        <v>#NAME?</v>
      </c>
      <c r="ED41" s="83" t="e">
        <f t="shared" si="52"/>
        <v>#NAME?</v>
      </c>
      <c r="EE41" s="83" t="e">
        <f t="shared" si="52"/>
        <v>#NAME?</v>
      </c>
      <c r="EF41" s="83" t="e">
        <f t="shared" si="52"/>
        <v>#NAME?</v>
      </c>
      <c r="EG41" s="83" t="e">
        <f t="shared" si="52"/>
        <v>#NAME?</v>
      </c>
      <c r="EH41" s="83" t="e">
        <f t="shared" si="52"/>
        <v>#NAME?</v>
      </c>
      <c r="EI41" s="83" t="e">
        <f t="shared" si="52"/>
        <v>#NAME?</v>
      </c>
      <c r="EJ41" s="83" t="e">
        <f t="shared" si="52"/>
        <v>#NAME?</v>
      </c>
      <c r="EK41" s="83" t="e">
        <f t="shared" si="52"/>
        <v>#NAME?</v>
      </c>
      <c r="EL41" s="83" t="e">
        <f t="shared" si="52"/>
        <v>#NAME?</v>
      </c>
      <c r="EM41" s="83" t="e">
        <f t="shared" si="52"/>
        <v>#NAME?</v>
      </c>
      <c r="EN41" s="83" t="e">
        <f t="shared" si="52"/>
        <v>#NAME?</v>
      </c>
      <c r="EO41" s="83" t="e">
        <f t="shared" si="52"/>
        <v>#NAME?</v>
      </c>
      <c r="EP41" s="83" t="e">
        <f t="shared" si="52"/>
        <v>#NAME?</v>
      </c>
      <c r="EQ41" s="83" t="e">
        <f t="shared" si="52"/>
        <v>#NAME?</v>
      </c>
      <c r="ER41" s="83" t="e">
        <f t="shared" si="52"/>
        <v>#NAME?</v>
      </c>
      <c r="ES41" s="83" t="e">
        <f t="shared" si="52"/>
        <v>#NAME?</v>
      </c>
      <c r="ET41" s="83" t="e">
        <f t="shared" si="52"/>
        <v>#NAME?</v>
      </c>
      <c r="EU41" s="83" t="e">
        <f t="shared" si="52"/>
        <v>#NAME?</v>
      </c>
      <c r="EV41" s="83" t="e">
        <f t="shared" si="52"/>
        <v>#NAME?</v>
      </c>
      <c r="EW41" s="83" t="e">
        <f t="shared" si="52"/>
        <v>#NAME?</v>
      </c>
      <c r="EX41" s="83" t="e">
        <f t="shared" si="52"/>
        <v>#NAME?</v>
      </c>
      <c r="EY41" s="83" t="e">
        <f t="shared" si="52"/>
        <v>#NAME?</v>
      </c>
      <c r="EZ41" s="83" t="e">
        <f t="shared" si="52"/>
        <v>#NAME?</v>
      </c>
      <c r="FA41" s="83" t="e">
        <f t="shared" si="52"/>
        <v>#NAME?</v>
      </c>
      <c r="FB41" s="83" t="e">
        <f t="shared" si="52"/>
        <v>#NAME?</v>
      </c>
      <c r="FC41" s="83" t="e">
        <f t="shared" si="52"/>
        <v>#NAME?</v>
      </c>
      <c r="FD41" s="83" t="e">
        <f t="shared" si="52"/>
        <v>#NAME?</v>
      </c>
      <c r="FE41" s="83" t="e">
        <f t="shared" si="52"/>
        <v>#NAME?</v>
      </c>
      <c r="FF41" s="83" t="e">
        <f t="shared" si="52"/>
        <v>#NAME?</v>
      </c>
      <c r="FG41" s="83" t="e">
        <f t="shared" si="52"/>
        <v>#NAME?</v>
      </c>
      <c r="FH41" s="83" t="e">
        <f t="shared" si="52"/>
        <v>#NAME?</v>
      </c>
      <c r="FI41" s="83" t="e">
        <f t="shared" si="52"/>
        <v>#NAME?</v>
      </c>
      <c r="FJ41" s="83" t="e">
        <f t="shared" si="52"/>
        <v>#NAME?</v>
      </c>
      <c r="FK41" s="83" t="e">
        <f t="shared" si="52"/>
        <v>#NAME?</v>
      </c>
      <c r="FL41" s="83" t="e">
        <f t="shared" si="52"/>
        <v>#NAME?</v>
      </c>
      <c r="FM41" s="83" t="e">
        <f t="shared" si="52"/>
        <v>#NAME?</v>
      </c>
      <c r="FN41" s="83" t="e">
        <f t="shared" si="52"/>
        <v>#NAME?</v>
      </c>
      <c r="FO41" s="83" t="e">
        <f t="shared" si="52"/>
        <v>#NAME?</v>
      </c>
      <c r="FP41" s="83" t="e">
        <f t="shared" si="52"/>
        <v>#NAME?</v>
      </c>
      <c r="FQ41" s="83" t="e">
        <f t="shared" si="52"/>
        <v>#NAME?</v>
      </c>
      <c r="FR41" s="83" t="e">
        <f t="shared" si="52"/>
        <v>#NAME?</v>
      </c>
      <c r="FS41" s="83" t="e">
        <f t="shared" si="52"/>
        <v>#NAME?</v>
      </c>
      <c r="FT41" s="83" t="e">
        <f t="shared" si="52"/>
        <v>#NAME?</v>
      </c>
      <c r="FU41" s="83" t="e">
        <f t="shared" si="52"/>
        <v>#NAME?</v>
      </c>
      <c r="FV41" s="83" t="e">
        <f t="shared" si="52"/>
        <v>#NAME?</v>
      </c>
      <c r="FW41" s="83" t="e">
        <f t="shared" si="52"/>
        <v>#NAME?</v>
      </c>
      <c r="FX41" s="83" t="e">
        <f t="shared" si="52"/>
        <v>#NAME?</v>
      </c>
      <c r="FY41" s="83" t="e">
        <f t="shared" si="52"/>
        <v>#NAME?</v>
      </c>
      <c r="FZ41" s="83" t="e">
        <f t="shared" si="52"/>
        <v>#NAME?</v>
      </c>
      <c r="GA41" s="83" t="e">
        <f t="shared" si="52"/>
        <v>#NAME?</v>
      </c>
      <c r="GB41" s="83" t="e">
        <f t="shared" si="52"/>
        <v>#NAME?</v>
      </c>
      <c r="GC41" s="83" t="e">
        <f t="shared" si="52"/>
        <v>#NAME?</v>
      </c>
      <c r="GD41" s="83" t="e">
        <f t="shared" si="52"/>
        <v>#NAME?</v>
      </c>
      <c r="GE41" s="83" t="e">
        <f t="shared" si="52"/>
        <v>#NAME?</v>
      </c>
      <c r="GF41" s="83" t="e">
        <f t="shared" si="52"/>
        <v>#NAME?</v>
      </c>
      <c r="GG41" s="83" t="e">
        <f t="shared" si="52"/>
        <v>#NAME?</v>
      </c>
      <c r="GH41" s="83" t="e">
        <f t="shared" si="52"/>
        <v>#NAME?</v>
      </c>
      <c r="GI41" s="83" t="e">
        <f t="shared" si="52"/>
        <v>#NAME?</v>
      </c>
      <c r="GJ41" s="83" t="e">
        <f t="shared" si="52"/>
        <v>#NAME?</v>
      </c>
      <c r="GK41" s="83" t="e">
        <f t="shared" si="52"/>
        <v>#NAME?</v>
      </c>
      <c r="GL41" s="83" t="e">
        <f t="shared" ref="GL41:HI41" si="53">GL12-GL34</f>
        <v>#NAME?</v>
      </c>
      <c r="GM41" s="83" t="e">
        <f t="shared" si="53"/>
        <v>#NAME?</v>
      </c>
      <c r="GN41" s="83" t="e">
        <f t="shared" si="53"/>
        <v>#NAME?</v>
      </c>
      <c r="GO41" s="83" t="e">
        <f t="shared" si="53"/>
        <v>#NAME?</v>
      </c>
      <c r="GP41" s="83" t="e">
        <f t="shared" si="53"/>
        <v>#NAME?</v>
      </c>
      <c r="GQ41" s="83" t="e">
        <f t="shared" si="53"/>
        <v>#NAME?</v>
      </c>
      <c r="GR41" s="83" t="e">
        <f t="shared" si="53"/>
        <v>#NAME?</v>
      </c>
      <c r="GS41" s="83" t="e">
        <f t="shared" si="53"/>
        <v>#NAME?</v>
      </c>
      <c r="GT41" s="83" t="e">
        <f t="shared" si="53"/>
        <v>#NAME?</v>
      </c>
      <c r="GU41" s="83" t="e">
        <f t="shared" si="53"/>
        <v>#NAME?</v>
      </c>
      <c r="GV41" s="83" t="e">
        <f t="shared" si="53"/>
        <v>#NAME?</v>
      </c>
      <c r="GW41" s="83" t="e">
        <f t="shared" si="53"/>
        <v>#NAME?</v>
      </c>
      <c r="GX41" s="83" t="e">
        <f t="shared" si="53"/>
        <v>#NAME?</v>
      </c>
      <c r="GY41" s="83" t="e">
        <f t="shared" si="53"/>
        <v>#NAME?</v>
      </c>
      <c r="GZ41" s="83" t="e">
        <f t="shared" si="53"/>
        <v>#NAME?</v>
      </c>
      <c r="HA41" s="83" t="e">
        <f t="shared" si="53"/>
        <v>#NAME?</v>
      </c>
      <c r="HB41" s="83" t="e">
        <f t="shared" si="53"/>
        <v>#NAME?</v>
      </c>
      <c r="HC41" s="83" t="e">
        <f t="shared" si="53"/>
        <v>#NAME?</v>
      </c>
      <c r="HD41" s="83" t="e">
        <f t="shared" si="53"/>
        <v>#NAME?</v>
      </c>
      <c r="HE41" s="83" t="e">
        <f t="shared" si="53"/>
        <v>#NAME?</v>
      </c>
      <c r="HF41" s="83" t="e">
        <f t="shared" si="53"/>
        <v>#NAME?</v>
      </c>
      <c r="HG41" s="83" t="e">
        <f t="shared" si="53"/>
        <v>#NAME?</v>
      </c>
      <c r="HH41" s="83" t="e">
        <f t="shared" si="53"/>
        <v>#NAME?</v>
      </c>
      <c r="HI41" s="83" t="e">
        <f t="shared" si="53"/>
        <v>#NAME?</v>
      </c>
    </row>
    <row r="43" spans="1:217" s="22" customFormat="1" x14ac:dyDescent="0.2">
      <c r="A43" s="34" t="s">
        <v>91</v>
      </c>
      <c r="B43" s="83">
        <f t="shared" ref="B43:BM43" si="54">SUM(B44:B52)</f>
        <v>0</v>
      </c>
      <c r="C43" s="83">
        <f t="shared" si="54"/>
        <v>0</v>
      </c>
      <c r="D43" s="83">
        <f t="shared" si="54"/>
        <v>0</v>
      </c>
      <c r="E43" s="83">
        <f t="shared" si="54"/>
        <v>0</v>
      </c>
      <c r="F43" s="83">
        <f t="shared" si="54"/>
        <v>0</v>
      </c>
      <c r="G43" s="83">
        <f t="shared" si="54"/>
        <v>0</v>
      </c>
      <c r="H43" s="83">
        <f t="shared" si="54"/>
        <v>0</v>
      </c>
      <c r="I43" s="83">
        <f t="shared" si="54"/>
        <v>0</v>
      </c>
      <c r="J43" s="83">
        <f t="shared" si="54"/>
        <v>0</v>
      </c>
      <c r="K43" s="83">
        <f t="shared" si="54"/>
        <v>0</v>
      </c>
      <c r="L43" s="83">
        <f t="shared" si="54"/>
        <v>0</v>
      </c>
      <c r="M43" s="83">
        <f t="shared" si="54"/>
        <v>0</v>
      </c>
      <c r="N43" s="83">
        <f t="shared" si="54"/>
        <v>0</v>
      </c>
      <c r="O43" s="83">
        <f t="shared" si="54"/>
        <v>0</v>
      </c>
      <c r="P43" s="83">
        <f t="shared" si="54"/>
        <v>0</v>
      </c>
      <c r="Q43" s="83">
        <f t="shared" si="54"/>
        <v>0</v>
      </c>
      <c r="R43" s="83">
        <f t="shared" si="54"/>
        <v>0</v>
      </c>
      <c r="S43" s="83">
        <f t="shared" si="54"/>
        <v>0</v>
      </c>
      <c r="T43" s="83">
        <f t="shared" si="54"/>
        <v>0</v>
      </c>
      <c r="U43" s="83">
        <f t="shared" si="54"/>
        <v>0</v>
      </c>
      <c r="V43" s="83">
        <f t="shared" si="54"/>
        <v>0</v>
      </c>
      <c r="W43" s="83">
        <f t="shared" si="54"/>
        <v>0</v>
      </c>
      <c r="X43" s="83">
        <f t="shared" si="54"/>
        <v>0</v>
      </c>
      <c r="Y43" s="83">
        <f t="shared" si="54"/>
        <v>0</v>
      </c>
      <c r="Z43" s="83">
        <f t="shared" si="54"/>
        <v>0</v>
      </c>
      <c r="AA43" s="83">
        <f t="shared" si="54"/>
        <v>0</v>
      </c>
      <c r="AB43" s="83">
        <f t="shared" si="54"/>
        <v>0</v>
      </c>
      <c r="AC43" s="83">
        <f t="shared" si="54"/>
        <v>0</v>
      </c>
      <c r="AD43" s="83">
        <f t="shared" si="54"/>
        <v>0</v>
      </c>
      <c r="AE43" s="83">
        <f t="shared" si="54"/>
        <v>0</v>
      </c>
      <c r="AF43" s="83">
        <f t="shared" si="54"/>
        <v>0</v>
      </c>
      <c r="AG43" s="83">
        <f t="shared" si="54"/>
        <v>0</v>
      </c>
      <c r="AH43" s="83">
        <f t="shared" si="54"/>
        <v>0</v>
      </c>
      <c r="AI43" s="83">
        <f t="shared" si="54"/>
        <v>0</v>
      </c>
      <c r="AJ43" s="83">
        <f t="shared" si="54"/>
        <v>0</v>
      </c>
      <c r="AK43" s="83">
        <f t="shared" si="54"/>
        <v>0</v>
      </c>
      <c r="AL43" s="83">
        <f t="shared" si="54"/>
        <v>0</v>
      </c>
      <c r="AM43" s="83">
        <f t="shared" si="54"/>
        <v>0</v>
      </c>
      <c r="AN43" s="83">
        <f t="shared" si="54"/>
        <v>0</v>
      </c>
      <c r="AO43" s="83">
        <f t="shared" si="54"/>
        <v>0</v>
      </c>
      <c r="AP43" s="83">
        <f t="shared" si="54"/>
        <v>0</v>
      </c>
      <c r="AQ43" s="83">
        <f t="shared" si="54"/>
        <v>0</v>
      </c>
      <c r="AR43" s="83">
        <f t="shared" si="54"/>
        <v>0</v>
      </c>
      <c r="AS43" s="83">
        <f t="shared" si="54"/>
        <v>0</v>
      </c>
      <c r="AT43" s="83">
        <f t="shared" si="54"/>
        <v>0</v>
      </c>
      <c r="AU43" s="83">
        <f t="shared" si="54"/>
        <v>0</v>
      </c>
      <c r="AV43" s="83">
        <f t="shared" si="54"/>
        <v>0</v>
      </c>
      <c r="AW43" s="83">
        <f t="shared" si="54"/>
        <v>0</v>
      </c>
      <c r="AX43" s="83">
        <f t="shared" si="54"/>
        <v>0</v>
      </c>
      <c r="AY43" s="83">
        <f t="shared" si="54"/>
        <v>0</v>
      </c>
      <c r="AZ43" s="83">
        <f t="shared" si="54"/>
        <v>0</v>
      </c>
      <c r="BA43" s="83">
        <f t="shared" si="54"/>
        <v>0</v>
      </c>
      <c r="BB43" s="83">
        <f t="shared" si="54"/>
        <v>0</v>
      </c>
      <c r="BC43" s="83">
        <f t="shared" si="54"/>
        <v>0</v>
      </c>
      <c r="BD43" s="83">
        <f t="shared" si="54"/>
        <v>0</v>
      </c>
      <c r="BE43" s="83">
        <f t="shared" si="54"/>
        <v>0</v>
      </c>
      <c r="BF43" s="83">
        <f t="shared" si="54"/>
        <v>0</v>
      </c>
      <c r="BG43" s="83">
        <f t="shared" si="54"/>
        <v>0</v>
      </c>
      <c r="BH43" s="83">
        <f t="shared" si="54"/>
        <v>0</v>
      </c>
      <c r="BI43" s="83">
        <f t="shared" si="54"/>
        <v>0</v>
      </c>
      <c r="BJ43" s="83">
        <f t="shared" si="54"/>
        <v>0</v>
      </c>
      <c r="BK43" s="83">
        <f t="shared" si="54"/>
        <v>0</v>
      </c>
      <c r="BL43" s="83">
        <f t="shared" si="54"/>
        <v>0</v>
      </c>
      <c r="BM43" s="83">
        <f t="shared" si="54"/>
        <v>0</v>
      </c>
      <c r="BN43" s="83">
        <f t="shared" ref="BN43:DY43" si="55">SUM(BN44:BN52)</f>
        <v>0</v>
      </c>
      <c r="BO43" s="83">
        <f t="shared" si="55"/>
        <v>0</v>
      </c>
      <c r="BP43" s="83">
        <f t="shared" si="55"/>
        <v>0</v>
      </c>
      <c r="BQ43" s="83">
        <f t="shared" si="55"/>
        <v>0</v>
      </c>
      <c r="BR43" s="83">
        <f t="shared" si="55"/>
        <v>0</v>
      </c>
      <c r="BS43" s="83">
        <f t="shared" si="55"/>
        <v>0</v>
      </c>
      <c r="BT43" s="83">
        <f t="shared" si="55"/>
        <v>0</v>
      </c>
      <c r="BU43" s="83">
        <f t="shared" si="55"/>
        <v>0</v>
      </c>
      <c r="BV43" s="83">
        <f t="shared" si="55"/>
        <v>0</v>
      </c>
      <c r="BW43" s="83">
        <f t="shared" si="55"/>
        <v>0</v>
      </c>
      <c r="BX43" s="83">
        <f t="shared" si="55"/>
        <v>0</v>
      </c>
      <c r="BY43" s="83">
        <f t="shared" si="55"/>
        <v>0</v>
      </c>
      <c r="BZ43" s="83">
        <f t="shared" si="55"/>
        <v>0</v>
      </c>
      <c r="CA43" s="83">
        <f t="shared" si="55"/>
        <v>0</v>
      </c>
      <c r="CB43" s="83">
        <f t="shared" si="55"/>
        <v>0</v>
      </c>
      <c r="CC43" s="83">
        <f t="shared" si="55"/>
        <v>0</v>
      </c>
      <c r="CD43" s="83">
        <f t="shared" si="55"/>
        <v>0</v>
      </c>
      <c r="CE43" s="83">
        <f t="shared" si="55"/>
        <v>0</v>
      </c>
      <c r="CF43" s="83">
        <f t="shared" si="55"/>
        <v>0</v>
      </c>
      <c r="CG43" s="83">
        <f t="shared" si="55"/>
        <v>0</v>
      </c>
      <c r="CH43" s="83">
        <f t="shared" si="55"/>
        <v>0</v>
      </c>
      <c r="CI43" s="83">
        <f t="shared" si="55"/>
        <v>0</v>
      </c>
      <c r="CJ43" s="83">
        <f t="shared" si="55"/>
        <v>0</v>
      </c>
      <c r="CK43" s="83">
        <f t="shared" si="55"/>
        <v>0</v>
      </c>
      <c r="CL43" s="83">
        <f t="shared" si="55"/>
        <v>0</v>
      </c>
      <c r="CM43" s="83">
        <f t="shared" si="55"/>
        <v>0</v>
      </c>
      <c r="CN43" s="83">
        <f t="shared" si="55"/>
        <v>0</v>
      </c>
      <c r="CO43" s="83">
        <f t="shared" si="55"/>
        <v>0</v>
      </c>
      <c r="CP43" s="83">
        <f t="shared" si="55"/>
        <v>0</v>
      </c>
      <c r="CQ43" s="83">
        <f t="shared" si="55"/>
        <v>0</v>
      </c>
      <c r="CR43" s="83">
        <f t="shared" si="55"/>
        <v>0</v>
      </c>
      <c r="CS43" s="83">
        <f t="shared" si="55"/>
        <v>0</v>
      </c>
      <c r="CT43" s="83">
        <f t="shared" si="55"/>
        <v>0</v>
      </c>
      <c r="CU43" s="83">
        <f t="shared" si="55"/>
        <v>0</v>
      </c>
      <c r="CV43" s="83">
        <f t="shared" si="55"/>
        <v>0</v>
      </c>
      <c r="CW43" s="83">
        <f t="shared" si="55"/>
        <v>0</v>
      </c>
      <c r="CX43" s="83">
        <f t="shared" si="55"/>
        <v>0</v>
      </c>
      <c r="CY43" s="83">
        <f t="shared" si="55"/>
        <v>0</v>
      </c>
      <c r="CZ43" s="83">
        <f t="shared" si="55"/>
        <v>0</v>
      </c>
      <c r="DA43" s="83">
        <f t="shared" si="55"/>
        <v>0</v>
      </c>
      <c r="DB43" s="83">
        <f t="shared" si="55"/>
        <v>0</v>
      </c>
      <c r="DC43" s="83">
        <f t="shared" si="55"/>
        <v>0</v>
      </c>
      <c r="DD43" s="83">
        <f t="shared" si="55"/>
        <v>0</v>
      </c>
      <c r="DE43" s="83">
        <f t="shared" si="55"/>
        <v>0</v>
      </c>
      <c r="DF43" s="83">
        <f t="shared" si="55"/>
        <v>0</v>
      </c>
      <c r="DG43" s="83">
        <f t="shared" si="55"/>
        <v>0</v>
      </c>
      <c r="DH43" s="83">
        <f t="shared" si="55"/>
        <v>0</v>
      </c>
      <c r="DI43" s="83">
        <f t="shared" si="55"/>
        <v>0</v>
      </c>
      <c r="DJ43" s="83">
        <f t="shared" si="55"/>
        <v>0</v>
      </c>
      <c r="DK43" s="83">
        <f t="shared" si="55"/>
        <v>0</v>
      </c>
      <c r="DL43" s="83">
        <f t="shared" si="55"/>
        <v>0</v>
      </c>
      <c r="DM43" s="83">
        <f t="shared" si="55"/>
        <v>0</v>
      </c>
      <c r="DN43" s="83">
        <f t="shared" si="55"/>
        <v>0</v>
      </c>
      <c r="DO43" s="83">
        <f t="shared" si="55"/>
        <v>0</v>
      </c>
      <c r="DP43" s="83">
        <f t="shared" si="55"/>
        <v>0</v>
      </c>
      <c r="DQ43" s="83">
        <f t="shared" si="55"/>
        <v>0</v>
      </c>
      <c r="DR43" s="83">
        <f t="shared" si="55"/>
        <v>0</v>
      </c>
      <c r="DS43" s="83">
        <f t="shared" si="55"/>
        <v>0</v>
      </c>
      <c r="DT43" s="83">
        <f t="shared" si="55"/>
        <v>0</v>
      </c>
      <c r="DU43" s="83">
        <f t="shared" si="55"/>
        <v>0</v>
      </c>
      <c r="DV43" s="83">
        <f t="shared" si="55"/>
        <v>0</v>
      </c>
      <c r="DW43" s="83">
        <f t="shared" si="55"/>
        <v>0</v>
      </c>
      <c r="DX43" s="83">
        <f t="shared" si="55"/>
        <v>0</v>
      </c>
      <c r="DY43" s="83">
        <f t="shared" si="55"/>
        <v>0</v>
      </c>
      <c r="DZ43" s="83">
        <f t="shared" ref="DZ43:GK43" si="56">SUM(DZ44:DZ52)</f>
        <v>0</v>
      </c>
      <c r="EA43" s="83">
        <f t="shared" si="56"/>
        <v>0</v>
      </c>
      <c r="EB43" s="83">
        <f t="shared" si="56"/>
        <v>0</v>
      </c>
      <c r="EC43" s="83">
        <f t="shared" si="56"/>
        <v>0</v>
      </c>
      <c r="ED43" s="83">
        <f t="shared" si="56"/>
        <v>0</v>
      </c>
      <c r="EE43" s="83">
        <f t="shared" si="56"/>
        <v>0</v>
      </c>
      <c r="EF43" s="83">
        <f t="shared" si="56"/>
        <v>0</v>
      </c>
      <c r="EG43" s="83">
        <f t="shared" si="56"/>
        <v>0</v>
      </c>
      <c r="EH43" s="83">
        <f t="shared" si="56"/>
        <v>0</v>
      </c>
      <c r="EI43" s="83">
        <f t="shared" si="56"/>
        <v>0</v>
      </c>
      <c r="EJ43" s="83">
        <f t="shared" si="56"/>
        <v>0</v>
      </c>
      <c r="EK43" s="83">
        <f t="shared" si="56"/>
        <v>0</v>
      </c>
      <c r="EL43" s="83">
        <f t="shared" si="56"/>
        <v>0</v>
      </c>
      <c r="EM43" s="83">
        <f t="shared" si="56"/>
        <v>0</v>
      </c>
      <c r="EN43" s="83">
        <f t="shared" si="56"/>
        <v>0</v>
      </c>
      <c r="EO43" s="83">
        <f t="shared" si="56"/>
        <v>0</v>
      </c>
      <c r="EP43" s="83">
        <f t="shared" si="56"/>
        <v>0</v>
      </c>
      <c r="EQ43" s="83">
        <f t="shared" si="56"/>
        <v>0</v>
      </c>
      <c r="ER43" s="83">
        <f t="shared" si="56"/>
        <v>0</v>
      </c>
      <c r="ES43" s="83">
        <f t="shared" si="56"/>
        <v>0</v>
      </c>
      <c r="ET43" s="83">
        <f t="shared" si="56"/>
        <v>0</v>
      </c>
      <c r="EU43" s="83">
        <f t="shared" si="56"/>
        <v>0</v>
      </c>
      <c r="EV43" s="83">
        <f t="shared" si="56"/>
        <v>0</v>
      </c>
      <c r="EW43" s="83">
        <f t="shared" si="56"/>
        <v>0</v>
      </c>
      <c r="EX43" s="83">
        <f t="shared" si="56"/>
        <v>0</v>
      </c>
      <c r="EY43" s="83">
        <f t="shared" si="56"/>
        <v>0</v>
      </c>
      <c r="EZ43" s="83">
        <f t="shared" si="56"/>
        <v>0</v>
      </c>
      <c r="FA43" s="83">
        <f t="shared" si="56"/>
        <v>0</v>
      </c>
      <c r="FB43" s="83">
        <f t="shared" si="56"/>
        <v>0</v>
      </c>
      <c r="FC43" s="83">
        <f t="shared" si="56"/>
        <v>0</v>
      </c>
      <c r="FD43" s="83">
        <f t="shared" si="56"/>
        <v>0</v>
      </c>
      <c r="FE43" s="83">
        <f t="shared" si="56"/>
        <v>0</v>
      </c>
      <c r="FF43" s="83">
        <f t="shared" si="56"/>
        <v>0</v>
      </c>
      <c r="FG43" s="83">
        <f t="shared" si="56"/>
        <v>0</v>
      </c>
      <c r="FH43" s="83">
        <f t="shared" si="56"/>
        <v>0</v>
      </c>
      <c r="FI43" s="83">
        <f t="shared" si="56"/>
        <v>0</v>
      </c>
      <c r="FJ43" s="83">
        <f t="shared" si="56"/>
        <v>0</v>
      </c>
      <c r="FK43" s="83">
        <f t="shared" si="56"/>
        <v>0</v>
      </c>
      <c r="FL43" s="83">
        <f t="shared" si="56"/>
        <v>0</v>
      </c>
      <c r="FM43" s="83">
        <f t="shared" si="56"/>
        <v>0</v>
      </c>
      <c r="FN43" s="83">
        <f t="shared" si="56"/>
        <v>0</v>
      </c>
      <c r="FO43" s="83">
        <f t="shared" si="56"/>
        <v>0</v>
      </c>
      <c r="FP43" s="83">
        <f t="shared" si="56"/>
        <v>0</v>
      </c>
      <c r="FQ43" s="83">
        <f t="shared" si="56"/>
        <v>0</v>
      </c>
      <c r="FR43" s="83">
        <f t="shared" si="56"/>
        <v>0</v>
      </c>
      <c r="FS43" s="83">
        <f t="shared" si="56"/>
        <v>0</v>
      </c>
      <c r="FT43" s="83">
        <f t="shared" si="56"/>
        <v>0</v>
      </c>
      <c r="FU43" s="83">
        <f t="shared" si="56"/>
        <v>0</v>
      </c>
      <c r="FV43" s="83">
        <f t="shared" si="56"/>
        <v>0</v>
      </c>
      <c r="FW43" s="83">
        <f t="shared" si="56"/>
        <v>0</v>
      </c>
      <c r="FX43" s="83">
        <f t="shared" si="56"/>
        <v>0</v>
      </c>
      <c r="FY43" s="83">
        <f t="shared" si="56"/>
        <v>0</v>
      </c>
      <c r="FZ43" s="83">
        <f t="shared" si="56"/>
        <v>0</v>
      </c>
      <c r="GA43" s="83">
        <f t="shared" si="56"/>
        <v>0</v>
      </c>
      <c r="GB43" s="83">
        <f t="shared" si="56"/>
        <v>0</v>
      </c>
      <c r="GC43" s="83">
        <f t="shared" si="56"/>
        <v>0</v>
      </c>
      <c r="GD43" s="83">
        <f t="shared" si="56"/>
        <v>0</v>
      </c>
      <c r="GE43" s="83">
        <f t="shared" si="56"/>
        <v>0</v>
      </c>
      <c r="GF43" s="83">
        <f t="shared" si="56"/>
        <v>0</v>
      </c>
      <c r="GG43" s="83">
        <f t="shared" si="56"/>
        <v>0</v>
      </c>
      <c r="GH43" s="83">
        <f t="shared" si="56"/>
        <v>0</v>
      </c>
      <c r="GI43" s="83">
        <f t="shared" si="56"/>
        <v>0</v>
      </c>
      <c r="GJ43" s="83">
        <f t="shared" si="56"/>
        <v>0</v>
      </c>
      <c r="GK43" s="83">
        <f t="shared" si="56"/>
        <v>0</v>
      </c>
      <c r="GL43" s="83">
        <f t="shared" ref="GL43:HI43" si="57">SUM(GL44:GL52)</f>
        <v>0</v>
      </c>
      <c r="GM43" s="83">
        <f t="shared" si="57"/>
        <v>0</v>
      </c>
      <c r="GN43" s="83">
        <f t="shared" si="57"/>
        <v>0</v>
      </c>
      <c r="GO43" s="83">
        <f t="shared" si="57"/>
        <v>0</v>
      </c>
      <c r="GP43" s="83">
        <f t="shared" si="57"/>
        <v>0</v>
      </c>
      <c r="GQ43" s="83">
        <f t="shared" si="57"/>
        <v>0</v>
      </c>
      <c r="GR43" s="83">
        <f t="shared" si="57"/>
        <v>0</v>
      </c>
      <c r="GS43" s="83">
        <f t="shared" si="57"/>
        <v>0</v>
      </c>
      <c r="GT43" s="83">
        <f t="shared" si="57"/>
        <v>0</v>
      </c>
      <c r="GU43" s="83">
        <f t="shared" si="57"/>
        <v>0</v>
      </c>
      <c r="GV43" s="83">
        <f t="shared" si="57"/>
        <v>0</v>
      </c>
      <c r="GW43" s="83">
        <f t="shared" si="57"/>
        <v>0</v>
      </c>
      <c r="GX43" s="83">
        <f t="shared" si="57"/>
        <v>0</v>
      </c>
      <c r="GY43" s="83">
        <f t="shared" si="57"/>
        <v>0</v>
      </c>
      <c r="GZ43" s="83">
        <f t="shared" si="57"/>
        <v>0</v>
      </c>
      <c r="HA43" s="83">
        <f t="shared" si="57"/>
        <v>0</v>
      </c>
      <c r="HB43" s="83">
        <f t="shared" si="57"/>
        <v>0</v>
      </c>
      <c r="HC43" s="83">
        <f t="shared" si="57"/>
        <v>0</v>
      </c>
      <c r="HD43" s="83">
        <f t="shared" si="57"/>
        <v>0</v>
      </c>
      <c r="HE43" s="83">
        <f t="shared" si="57"/>
        <v>0</v>
      </c>
      <c r="HF43" s="83">
        <f t="shared" si="57"/>
        <v>0</v>
      </c>
      <c r="HG43" s="83">
        <f t="shared" si="57"/>
        <v>0</v>
      </c>
      <c r="HH43" s="83">
        <f t="shared" si="57"/>
        <v>0</v>
      </c>
      <c r="HI43" s="83">
        <f t="shared" si="57"/>
        <v>0</v>
      </c>
    </row>
    <row r="44" spans="1:217" s="109" customFormat="1" x14ac:dyDescent="0.2">
      <c r="A44" s="107" t="s">
        <v>92</v>
      </c>
      <c r="B44" s="108">
        <v>0</v>
      </c>
      <c r="C44" s="108">
        <v>0</v>
      </c>
      <c r="D44" s="108">
        <v>0</v>
      </c>
      <c r="E44" s="108">
        <v>0</v>
      </c>
      <c r="F44" s="108">
        <v>0</v>
      </c>
      <c r="G44" s="108">
        <v>0</v>
      </c>
      <c r="H44" s="108">
        <v>0</v>
      </c>
      <c r="I44" s="108">
        <v>0</v>
      </c>
      <c r="J44" s="108">
        <v>0</v>
      </c>
      <c r="K44" s="108">
        <v>0</v>
      </c>
      <c r="L44" s="108">
        <v>0</v>
      </c>
      <c r="M44" s="108">
        <v>0</v>
      </c>
      <c r="N44" s="108">
        <v>0</v>
      </c>
      <c r="O44" s="108">
        <v>0</v>
      </c>
      <c r="P44" s="108">
        <v>0</v>
      </c>
      <c r="Q44" s="108">
        <v>0</v>
      </c>
      <c r="R44" s="108">
        <v>0</v>
      </c>
      <c r="S44" s="108">
        <v>0</v>
      </c>
      <c r="T44" s="108">
        <v>0</v>
      </c>
      <c r="U44" s="108">
        <v>0</v>
      </c>
      <c r="V44" s="108">
        <v>0</v>
      </c>
      <c r="W44" s="108">
        <v>0</v>
      </c>
      <c r="X44" s="108">
        <v>0</v>
      </c>
      <c r="Y44" s="108">
        <v>0</v>
      </c>
      <c r="Z44" s="108">
        <v>0</v>
      </c>
      <c r="AA44" s="108">
        <v>0</v>
      </c>
      <c r="AB44" s="108">
        <v>0</v>
      </c>
      <c r="AC44" s="108">
        <v>0</v>
      </c>
      <c r="AD44" s="108">
        <v>0</v>
      </c>
      <c r="AE44" s="108">
        <v>0</v>
      </c>
      <c r="AF44" s="108">
        <v>0</v>
      </c>
      <c r="AG44" s="108">
        <v>0</v>
      </c>
      <c r="AH44" s="108">
        <v>0</v>
      </c>
      <c r="AI44" s="108">
        <v>0</v>
      </c>
      <c r="AJ44" s="108">
        <v>0</v>
      </c>
      <c r="AK44" s="108">
        <v>0</v>
      </c>
      <c r="AL44" s="108">
        <v>0</v>
      </c>
      <c r="AM44" s="108">
        <v>0</v>
      </c>
      <c r="AN44" s="108">
        <v>0</v>
      </c>
      <c r="AO44" s="108">
        <v>0</v>
      </c>
      <c r="AP44" s="108">
        <v>0</v>
      </c>
      <c r="AQ44" s="108">
        <v>0</v>
      </c>
      <c r="AR44" s="108">
        <v>0</v>
      </c>
      <c r="AS44" s="108">
        <v>0</v>
      </c>
      <c r="AT44" s="108">
        <v>0</v>
      </c>
      <c r="AU44" s="108">
        <v>0</v>
      </c>
      <c r="AV44" s="108">
        <v>0</v>
      </c>
      <c r="AW44" s="108">
        <v>0</v>
      </c>
      <c r="AX44" s="108">
        <v>0</v>
      </c>
      <c r="AY44" s="108">
        <v>0</v>
      </c>
      <c r="AZ44" s="108">
        <v>0</v>
      </c>
      <c r="BA44" s="108">
        <v>0</v>
      </c>
      <c r="BB44" s="108">
        <v>0</v>
      </c>
      <c r="BC44" s="108">
        <v>0</v>
      </c>
      <c r="BD44" s="108">
        <v>0</v>
      </c>
      <c r="BE44" s="108">
        <v>0</v>
      </c>
      <c r="BF44" s="108">
        <v>0</v>
      </c>
      <c r="BG44" s="108">
        <v>0</v>
      </c>
      <c r="BH44" s="108">
        <v>0</v>
      </c>
      <c r="BI44" s="108">
        <v>0</v>
      </c>
      <c r="BJ44" s="108">
        <v>0</v>
      </c>
      <c r="BK44" s="108">
        <v>0</v>
      </c>
      <c r="BL44" s="108">
        <v>0</v>
      </c>
      <c r="BM44" s="108">
        <v>0</v>
      </c>
      <c r="BN44" s="108">
        <v>0</v>
      </c>
      <c r="BO44" s="108">
        <v>0</v>
      </c>
      <c r="BP44" s="108">
        <v>0</v>
      </c>
      <c r="BQ44" s="108">
        <v>0</v>
      </c>
      <c r="BR44" s="108">
        <v>0</v>
      </c>
      <c r="BS44" s="108">
        <v>0</v>
      </c>
      <c r="BT44" s="108">
        <v>0</v>
      </c>
      <c r="BU44" s="108">
        <v>0</v>
      </c>
      <c r="BV44" s="108">
        <v>0</v>
      </c>
      <c r="BW44" s="108">
        <v>0</v>
      </c>
      <c r="BX44" s="108">
        <v>0</v>
      </c>
      <c r="BY44" s="108">
        <v>0</v>
      </c>
      <c r="BZ44" s="108">
        <v>0</v>
      </c>
      <c r="CA44" s="108">
        <v>0</v>
      </c>
      <c r="CB44" s="108">
        <v>0</v>
      </c>
      <c r="CC44" s="108">
        <v>0</v>
      </c>
      <c r="CD44" s="108">
        <v>0</v>
      </c>
      <c r="CE44" s="108">
        <v>0</v>
      </c>
      <c r="CF44" s="108">
        <v>0</v>
      </c>
      <c r="CG44" s="108">
        <v>0</v>
      </c>
      <c r="CH44" s="108">
        <v>0</v>
      </c>
      <c r="CI44" s="108">
        <v>0</v>
      </c>
      <c r="CJ44" s="108">
        <v>0</v>
      </c>
      <c r="CK44" s="108">
        <v>0</v>
      </c>
      <c r="CL44" s="108">
        <v>0</v>
      </c>
      <c r="CM44" s="108">
        <v>0</v>
      </c>
      <c r="CN44" s="108">
        <v>0</v>
      </c>
      <c r="CO44" s="108">
        <v>0</v>
      </c>
      <c r="CP44" s="108">
        <v>0</v>
      </c>
      <c r="CQ44" s="108">
        <v>0</v>
      </c>
      <c r="CR44" s="108">
        <v>0</v>
      </c>
      <c r="CS44" s="108">
        <v>0</v>
      </c>
      <c r="CT44" s="108">
        <v>0</v>
      </c>
      <c r="CU44" s="108">
        <v>0</v>
      </c>
      <c r="CV44" s="108">
        <v>0</v>
      </c>
      <c r="CW44" s="108">
        <v>0</v>
      </c>
      <c r="CX44" s="108">
        <v>0</v>
      </c>
      <c r="CY44" s="108">
        <v>0</v>
      </c>
      <c r="CZ44" s="108">
        <v>0</v>
      </c>
      <c r="DA44" s="108">
        <v>0</v>
      </c>
      <c r="DB44" s="108">
        <v>0</v>
      </c>
      <c r="DC44" s="108">
        <v>0</v>
      </c>
      <c r="DD44" s="108">
        <v>0</v>
      </c>
      <c r="DE44" s="108">
        <v>0</v>
      </c>
      <c r="DF44" s="108">
        <v>0</v>
      </c>
      <c r="DG44" s="108">
        <v>0</v>
      </c>
      <c r="DH44" s="108">
        <v>0</v>
      </c>
      <c r="DI44" s="108">
        <v>0</v>
      </c>
      <c r="DJ44" s="108">
        <v>0</v>
      </c>
      <c r="DK44" s="108">
        <v>0</v>
      </c>
      <c r="DL44" s="108">
        <v>0</v>
      </c>
      <c r="DM44" s="108">
        <v>0</v>
      </c>
      <c r="DN44" s="108">
        <v>0</v>
      </c>
      <c r="DO44" s="108">
        <v>0</v>
      </c>
      <c r="DP44" s="108">
        <v>0</v>
      </c>
      <c r="DQ44" s="108">
        <v>0</v>
      </c>
      <c r="DR44" s="108">
        <v>0</v>
      </c>
      <c r="DS44" s="108">
        <v>0</v>
      </c>
      <c r="DT44" s="108">
        <v>0</v>
      </c>
      <c r="DU44" s="108">
        <v>0</v>
      </c>
      <c r="DV44" s="108">
        <v>0</v>
      </c>
      <c r="DW44" s="108">
        <v>0</v>
      </c>
      <c r="DX44" s="108">
        <v>0</v>
      </c>
      <c r="DY44" s="108">
        <v>0</v>
      </c>
      <c r="DZ44" s="108">
        <v>0</v>
      </c>
      <c r="EA44" s="108">
        <v>0</v>
      </c>
      <c r="EB44" s="108">
        <v>0</v>
      </c>
      <c r="EC44" s="108">
        <v>0</v>
      </c>
      <c r="ED44" s="108">
        <v>0</v>
      </c>
      <c r="EE44" s="108">
        <v>0</v>
      </c>
      <c r="EF44" s="108">
        <v>0</v>
      </c>
      <c r="EG44" s="108">
        <v>0</v>
      </c>
      <c r="EH44" s="108">
        <v>0</v>
      </c>
      <c r="EI44" s="108">
        <v>0</v>
      </c>
      <c r="EJ44" s="108">
        <v>0</v>
      </c>
      <c r="EK44" s="108">
        <v>0</v>
      </c>
      <c r="EL44" s="108">
        <v>0</v>
      </c>
      <c r="EM44" s="108">
        <v>0</v>
      </c>
      <c r="EN44" s="108">
        <v>0</v>
      </c>
      <c r="EO44" s="108">
        <v>0</v>
      </c>
      <c r="EP44" s="108">
        <v>0</v>
      </c>
      <c r="EQ44" s="108">
        <v>0</v>
      </c>
      <c r="ER44" s="108">
        <v>0</v>
      </c>
      <c r="ES44" s="108">
        <v>0</v>
      </c>
      <c r="ET44" s="108">
        <v>0</v>
      </c>
      <c r="EU44" s="108">
        <v>0</v>
      </c>
      <c r="EV44" s="108">
        <v>0</v>
      </c>
      <c r="EW44" s="108">
        <v>0</v>
      </c>
      <c r="EX44" s="108">
        <v>0</v>
      </c>
      <c r="EY44" s="108">
        <v>0</v>
      </c>
      <c r="EZ44" s="108">
        <v>0</v>
      </c>
      <c r="FA44" s="108">
        <v>0</v>
      </c>
      <c r="FB44" s="108">
        <v>0</v>
      </c>
      <c r="FC44" s="108">
        <v>0</v>
      </c>
      <c r="FD44" s="108">
        <v>0</v>
      </c>
      <c r="FE44" s="108">
        <v>0</v>
      </c>
      <c r="FF44" s="108">
        <v>0</v>
      </c>
      <c r="FG44" s="108">
        <v>0</v>
      </c>
      <c r="FH44" s="108">
        <v>0</v>
      </c>
      <c r="FI44" s="108">
        <v>0</v>
      </c>
      <c r="FJ44" s="108">
        <v>0</v>
      </c>
      <c r="FK44" s="108">
        <v>0</v>
      </c>
      <c r="FL44" s="108">
        <v>0</v>
      </c>
      <c r="FM44" s="108">
        <v>0</v>
      </c>
      <c r="FN44" s="108">
        <v>0</v>
      </c>
      <c r="FO44" s="108">
        <v>0</v>
      </c>
      <c r="FP44" s="108">
        <v>0</v>
      </c>
      <c r="FQ44" s="108">
        <v>0</v>
      </c>
      <c r="FR44" s="108">
        <v>0</v>
      </c>
      <c r="FS44" s="108">
        <v>0</v>
      </c>
      <c r="FT44" s="108">
        <v>0</v>
      </c>
      <c r="FU44" s="108">
        <v>0</v>
      </c>
      <c r="FV44" s="108">
        <v>0</v>
      </c>
      <c r="FW44" s="108">
        <v>0</v>
      </c>
      <c r="FX44" s="108">
        <v>0</v>
      </c>
      <c r="FY44" s="108">
        <v>0</v>
      </c>
      <c r="FZ44" s="108">
        <v>0</v>
      </c>
      <c r="GA44" s="108">
        <v>0</v>
      </c>
      <c r="GB44" s="108">
        <v>0</v>
      </c>
      <c r="GC44" s="108">
        <v>0</v>
      </c>
      <c r="GD44" s="108">
        <v>0</v>
      </c>
      <c r="GE44" s="108">
        <v>0</v>
      </c>
      <c r="GF44" s="108">
        <v>0</v>
      </c>
      <c r="GG44" s="108">
        <v>0</v>
      </c>
      <c r="GH44" s="108">
        <v>0</v>
      </c>
      <c r="GI44" s="108">
        <v>0</v>
      </c>
      <c r="GJ44" s="108">
        <v>0</v>
      </c>
      <c r="GK44" s="108">
        <v>0</v>
      </c>
      <c r="GL44" s="108">
        <v>0</v>
      </c>
      <c r="GM44" s="108">
        <v>0</v>
      </c>
      <c r="GN44" s="108">
        <v>0</v>
      </c>
      <c r="GO44" s="108">
        <v>0</v>
      </c>
      <c r="GP44" s="108">
        <v>0</v>
      </c>
      <c r="GQ44" s="108">
        <v>0</v>
      </c>
      <c r="GR44" s="108">
        <v>0</v>
      </c>
      <c r="GS44" s="108">
        <v>0</v>
      </c>
      <c r="GT44" s="108">
        <v>0</v>
      </c>
      <c r="GU44" s="108">
        <v>0</v>
      </c>
      <c r="GV44" s="108">
        <v>0</v>
      </c>
      <c r="GW44" s="108">
        <v>0</v>
      </c>
      <c r="GX44" s="108">
        <v>0</v>
      </c>
      <c r="GY44" s="108">
        <v>0</v>
      </c>
      <c r="GZ44" s="108">
        <v>0</v>
      </c>
      <c r="HA44" s="108">
        <v>0</v>
      </c>
      <c r="HB44" s="108">
        <v>0</v>
      </c>
      <c r="HC44" s="108">
        <v>0</v>
      </c>
      <c r="HD44" s="108">
        <v>0</v>
      </c>
      <c r="HE44" s="108">
        <v>0</v>
      </c>
      <c r="HF44" s="108">
        <v>0</v>
      </c>
      <c r="HG44" s="108">
        <v>0</v>
      </c>
      <c r="HH44" s="108">
        <v>0</v>
      </c>
      <c r="HI44" s="108">
        <v>0</v>
      </c>
    </row>
    <row r="45" spans="1:217" s="109" customFormat="1" x14ac:dyDescent="0.2">
      <c r="A45" s="107" t="s">
        <v>93</v>
      </c>
      <c r="B45" s="108">
        <v>0</v>
      </c>
      <c r="C45" s="108">
        <v>0</v>
      </c>
      <c r="D45" s="108">
        <v>0</v>
      </c>
      <c r="E45" s="108">
        <v>0</v>
      </c>
      <c r="F45" s="108">
        <v>0</v>
      </c>
      <c r="G45" s="108">
        <v>0</v>
      </c>
      <c r="H45" s="108">
        <v>0</v>
      </c>
      <c r="I45" s="108">
        <v>0</v>
      </c>
      <c r="J45" s="108">
        <v>0</v>
      </c>
      <c r="K45" s="108">
        <v>0</v>
      </c>
      <c r="L45" s="108">
        <v>0</v>
      </c>
      <c r="M45" s="108">
        <v>0</v>
      </c>
      <c r="N45" s="108">
        <v>0</v>
      </c>
      <c r="O45" s="108">
        <v>0</v>
      </c>
      <c r="P45" s="108">
        <v>0</v>
      </c>
      <c r="Q45" s="108">
        <v>0</v>
      </c>
      <c r="R45" s="108">
        <v>0</v>
      </c>
      <c r="S45" s="108">
        <v>0</v>
      </c>
      <c r="T45" s="108">
        <v>0</v>
      </c>
      <c r="U45" s="108">
        <v>0</v>
      </c>
      <c r="V45" s="108">
        <v>0</v>
      </c>
      <c r="W45" s="108">
        <v>0</v>
      </c>
      <c r="X45" s="108">
        <v>0</v>
      </c>
      <c r="Y45" s="108">
        <v>0</v>
      </c>
      <c r="Z45" s="108">
        <v>0</v>
      </c>
      <c r="AA45" s="108">
        <v>0</v>
      </c>
      <c r="AB45" s="108">
        <v>0</v>
      </c>
      <c r="AC45" s="108">
        <v>0</v>
      </c>
      <c r="AD45" s="108">
        <v>0</v>
      </c>
      <c r="AE45" s="108">
        <v>0</v>
      </c>
      <c r="AF45" s="108">
        <v>0</v>
      </c>
      <c r="AG45" s="108">
        <v>0</v>
      </c>
      <c r="AH45" s="108">
        <v>0</v>
      </c>
      <c r="AI45" s="108">
        <v>0</v>
      </c>
      <c r="AJ45" s="108">
        <v>0</v>
      </c>
      <c r="AK45" s="108">
        <v>0</v>
      </c>
      <c r="AL45" s="108">
        <v>0</v>
      </c>
      <c r="AM45" s="108">
        <v>0</v>
      </c>
      <c r="AN45" s="108">
        <v>0</v>
      </c>
      <c r="AO45" s="108">
        <v>0</v>
      </c>
      <c r="AP45" s="108">
        <v>0</v>
      </c>
      <c r="AQ45" s="108">
        <v>0</v>
      </c>
      <c r="AR45" s="108">
        <v>0</v>
      </c>
      <c r="AS45" s="108">
        <v>0</v>
      </c>
      <c r="AT45" s="108">
        <v>0</v>
      </c>
      <c r="AU45" s="108">
        <v>0</v>
      </c>
      <c r="AV45" s="108">
        <v>0</v>
      </c>
      <c r="AW45" s="108">
        <v>0</v>
      </c>
      <c r="AX45" s="108">
        <v>0</v>
      </c>
      <c r="AY45" s="108">
        <v>0</v>
      </c>
      <c r="AZ45" s="108">
        <v>0</v>
      </c>
      <c r="BA45" s="108">
        <v>0</v>
      </c>
      <c r="BB45" s="108">
        <v>0</v>
      </c>
      <c r="BC45" s="108">
        <v>0</v>
      </c>
      <c r="BD45" s="108">
        <v>0</v>
      </c>
      <c r="BE45" s="108">
        <v>0</v>
      </c>
      <c r="BF45" s="108">
        <v>0</v>
      </c>
      <c r="BG45" s="108">
        <v>0</v>
      </c>
      <c r="BH45" s="108">
        <v>0</v>
      </c>
      <c r="BI45" s="108">
        <v>0</v>
      </c>
      <c r="BJ45" s="108">
        <v>0</v>
      </c>
      <c r="BK45" s="108">
        <v>0</v>
      </c>
      <c r="BL45" s="108">
        <v>0</v>
      </c>
      <c r="BM45" s="108">
        <v>0</v>
      </c>
      <c r="BN45" s="108">
        <v>0</v>
      </c>
      <c r="BO45" s="108">
        <v>0</v>
      </c>
      <c r="BP45" s="108">
        <v>0</v>
      </c>
      <c r="BQ45" s="108">
        <v>0</v>
      </c>
      <c r="BR45" s="108">
        <v>0</v>
      </c>
      <c r="BS45" s="108">
        <v>0</v>
      </c>
      <c r="BT45" s="108">
        <v>0</v>
      </c>
      <c r="BU45" s="108">
        <v>0</v>
      </c>
      <c r="BV45" s="108">
        <v>0</v>
      </c>
      <c r="BW45" s="108">
        <v>0</v>
      </c>
      <c r="BX45" s="108">
        <v>0</v>
      </c>
      <c r="BY45" s="108">
        <v>0</v>
      </c>
      <c r="BZ45" s="108">
        <v>0</v>
      </c>
      <c r="CA45" s="108">
        <v>0</v>
      </c>
      <c r="CB45" s="108">
        <v>0</v>
      </c>
      <c r="CC45" s="108">
        <v>0</v>
      </c>
      <c r="CD45" s="108">
        <v>0</v>
      </c>
      <c r="CE45" s="108">
        <v>0</v>
      </c>
      <c r="CF45" s="108">
        <v>0</v>
      </c>
      <c r="CG45" s="108">
        <v>0</v>
      </c>
      <c r="CH45" s="108">
        <v>0</v>
      </c>
      <c r="CI45" s="108">
        <v>0</v>
      </c>
      <c r="CJ45" s="108">
        <v>0</v>
      </c>
      <c r="CK45" s="108">
        <v>0</v>
      </c>
      <c r="CL45" s="108">
        <v>0</v>
      </c>
      <c r="CM45" s="108">
        <v>0</v>
      </c>
      <c r="CN45" s="108">
        <v>0</v>
      </c>
      <c r="CO45" s="108">
        <v>0</v>
      </c>
      <c r="CP45" s="108">
        <v>0</v>
      </c>
      <c r="CQ45" s="108">
        <v>0</v>
      </c>
      <c r="CR45" s="108">
        <v>0</v>
      </c>
      <c r="CS45" s="108">
        <v>0</v>
      </c>
      <c r="CT45" s="108">
        <v>0</v>
      </c>
      <c r="CU45" s="108">
        <v>0</v>
      </c>
      <c r="CV45" s="108">
        <v>0</v>
      </c>
      <c r="CW45" s="108">
        <v>0</v>
      </c>
      <c r="CX45" s="108">
        <v>0</v>
      </c>
      <c r="CY45" s="108">
        <v>0</v>
      </c>
      <c r="CZ45" s="108">
        <v>0</v>
      </c>
      <c r="DA45" s="108">
        <v>0</v>
      </c>
      <c r="DB45" s="108">
        <v>0</v>
      </c>
      <c r="DC45" s="108">
        <v>0</v>
      </c>
      <c r="DD45" s="108">
        <v>0</v>
      </c>
      <c r="DE45" s="108">
        <v>0</v>
      </c>
      <c r="DF45" s="108">
        <v>0</v>
      </c>
      <c r="DG45" s="108">
        <v>0</v>
      </c>
      <c r="DH45" s="108">
        <v>0</v>
      </c>
      <c r="DI45" s="108">
        <v>0</v>
      </c>
      <c r="DJ45" s="108">
        <v>0</v>
      </c>
      <c r="DK45" s="108">
        <v>0</v>
      </c>
      <c r="DL45" s="108">
        <v>0</v>
      </c>
      <c r="DM45" s="108">
        <v>0</v>
      </c>
      <c r="DN45" s="108">
        <v>0</v>
      </c>
      <c r="DO45" s="108">
        <v>0</v>
      </c>
      <c r="DP45" s="108">
        <v>0</v>
      </c>
      <c r="DQ45" s="108">
        <v>0</v>
      </c>
      <c r="DR45" s="108">
        <v>0</v>
      </c>
      <c r="DS45" s="108">
        <v>0</v>
      </c>
      <c r="DT45" s="108">
        <v>0</v>
      </c>
      <c r="DU45" s="108">
        <v>0</v>
      </c>
      <c r="DV45" s="108">
        <v>0</v>
      </c>
      <c r="DW45" s="108">
        <v>0</v>
      </c>
      <c r="DX45" s="108">
        <v>0</v>
      </c>
      <c r="DY45" s="108">
        <v>0</v>
      </c>
      <c r="DZ45" s="108">
        <v>0</v>
      </c>
      <c r="EA45" s="108">
        <v>0</v>
      </c>
      <c r="EB45" s="108">
        <v>0</v>
      </c>
      <c r="EC45" s="108">
        <v>0</v>
      </c>
      <c r="ED45" s="108">
        <v>0</v>
      </c>
      <c r="EE45" s="108">
        <v>0</v>
      </c>
      <c r="EF45" s="108">
        <v>0</v>
      </c>
      <c r="EG45" s="108">
        <v>0</v>
      </c>
      <c r="EH45" s="108">
        <v>0</v>
      </c>
      <c r="EI45" s="108">
        <v>0</v>
      </c>
      <c r="EJ45" s="108">
        <v>0</v>
      </c>
      <c r="EK45" s="108">
        <v>0</v>
      </c>
      <c r="EL45" s="108">
        <v>0</v>
      </c>
      <c r="EM45" s="108">
        <v>0</v>
      </c>
      <c r="EN45" s="108">
        <v>0</v>
      </c>
      <c r="EO45" s="108">
        <v>0</v>
      </c>
      <c r="EP45" s="108">
        <v>0</v>
      </c>
      <c r="EQ45" s="108">
        <v>0</v>
      </c>
      <c r="ER45" s="108">
        <v>0</v>
      </c>
      <c r="ES45" s="108">
        <v>0</v>
      </c>
      <c r="ET45" s="108">
        <v>0</v>
      </c>
      <c r="EU45" s="108">
        <v>0</v>
      </c>
      <c r="EV45" s="108">
        <v>0</v>
      </c>
      <c r="EW45" s="108">
        <v>0</v>
      </c>
      <c r="EX45" s="108">
        <v>0</v>
      </c>
      <c r="EY45" s="108">
        <v>0</v>
      </c>
      <c r="EZ45" s="108">
        <v>0</v>
      </c>
      <c r="FA45" s="108">
        <v>0</v>
      </c>
      <c r="FB45" s="108">
        <v>0</v>
      </c>
      <c r="FC45" s="108">
        <v>0</v>
      </c>
      <c r="FD45" s="108">
        <v>0</v>
      </c>
      <c r="FE45" s="108">
        <v>0</v>
      </c>
      <c r="FF45" s="108">
        <v>0</v>
      </c>
      <c r="FG45" s="108">
        <v>0</v>
      </c>
      <c r="FH45" s="108">
        <v>0</v>
      </c>
      <c r="FI45" s="108">
        <v>0</v>
      </c>
      <c r="FJ45" s="108">
        <v>0</v>
      </c>
      <c r="FK45" s="108">
        <v>0</v>
      </c>
      <c r="FL45" s="108">
        <v>0</v>
      </c>
      <c r="FM45" s="108">
        <v>0</v>
      </c>
      <c r="FN45" s="108">
        <v>0</v>
      </c>
      <c r="FO45" s="108">
        <v>0</v>
      </c>
      <c r="FP45" s="108">
        <v>0</v>
      </c>
      <c r="FQ45" s="108">
        <v>0</v>
      </c>
      <c r="FR45" s="108">
        <v>0</v>
      </c>
      <c r="FS45" s="108">
        <v>0</v>
      </c>
      <c r="FT45" s="108">
        <v>0</v>
      </c>
      <c r="FU45" s="108">
        <v>0</v>
      </c>
      <c r="FV45" s="108">
        <v>0</v>
      </c>
      <c r="FW45" s="108">
        <v>0</v>
      </c>
      <c r="FX45" s="108">
        <v>0</v>
      </c>
      <c r="FY45" s="108">
        <v>0</v>
      </c>
      <c r="FZ45" s="108">
        <v>0</v>
      </c>
      <c r="GA45" s="108">
        <v>0</v>
      </c>
      <c r="GB45" s="108">
        <v>0</v>
      </c>
      <c r="GC45" s="108">
        <v>0</v>
      </c>
      <c r="GD45" s="108">
        <v>0</v>
      </c>
      <c r="GE45" s="108">
        <v>0</v>
      </c>
      <c r="GF45" s="108">
        <v>0</v>
      </c>
      <c r="GG45" s="108">
        <v>0</v>
      </c>
      <c r="GH45" s="108">
        <v>0</v>
      </c>
      <c r="GI45" s="108">
        <v>0</v>
      </c>
      <c r="GJ45" s="108">
        <v>0</v>
      </c>
      <c r="GK45" s="108">
        <v>0</v>
      </c>
      <c r="GL45" s="108">
        <v>0</v>
      </c>
      <c r="GM45" s="108">
        <v>0</v>
      </c>
      <c r="GN45" s="108">
        <v>0</v>
      </c>
      <c r="GO45" s="108">
        <v>0</v>
      </c>
      <c r="GP45" s="108">
        <v>0</v>
      </c>
      <c r="GQ45" s="108">
        <v>0</v>
      </c>
      <c r="GR45" s="108">
        <v>0</v>
      </c>
      <c r="GS45" s="108">
        <v>0</v>
      </c>
      <c r="GT45" s="108">
        <v>0</v>
      </c>
      <c r="GU45" s="108">
        <v>0</v>
      </c>
      <c r="GV45" s="108">
        <v>0</v>
      </c>
      <c r="GW45" s="108">
        <v>0</v>
      </c>
      <c r="GX45" s="108">
        <v>0</v>
      </c>
      <c r="GY45" s="108">
        <v>0</v>
      </c>
      <c r="GZ45" s="108">
        <v>0</v>
      </c>
      <c r="HA45" s="108">
        <v>0</v>
      </c>
      <c r="HB45" s="108">
        <v>0</v>
      </c>
      <c r="HC45" s="108">
        <v>0</v>
      </c>
      <c r="HD45" s="108">
        <v>0</v>
      </c>
      <c r="HE45" s="108">
        <v>0</v>
      </c>
      <c r="HF45" s="108">
        <v>0</v>
      </c>
      <c r="HG45" s="108">
        <v>0</v>
      </c>
      <c r="HH45" s="108">
        <v>0</v>
      </c>
      <c r="HI45" s="108">
        <v>0</v>
      </c>
    </row>
    <row r="46" spans="1:217" s="109" customFormat="1" x14ac:dyDescent="0.2">
      <c r="A46" s="107" t="s">
        <v>94</v>
      </c>
      <c r="B46" s="108">
        <v>0</v>
      </c>
      <c r="C46" s="108">
        <v>0</v>
      </c>
      <c r="D46" s="108">
        <v>0</v>
      </c>
      <c r="E46" s="108">
        <v>0</v>
      </c>
      <c r="F46" s="108">
        <v>0</v>
      </c>
      <c r="G46" s="108">
        <v>0</v>
      </c>
      <c r="H46" s="108">
        <v>0</v>
      </c>
      <c r="I46" s="108">
        <v>0</v>
      </c>
      <c r="J46" s="108">
        <v>0</v>
      </c>
      <c r="K46" s="108">
        <v>0</v>
      </c>
      <c r="L46" s="108">
        <v>0</v>
      </c>
      <c r="M46" s="108">
        <v>0</v>
      </c>
      <c r="N46" s="108">
        <v>0</v>
      </c>
      <c r="O46" s="108">
        <v>0</v>
      </c>
      <c r="P46" s="108">
        <v>0</v>
      </c>
      <c r="Q46" s="108">
        <v>0</v>
      </c>
      <c r="R46" s="108">
        <v>0</v>
      </c>
      <c r="S46" s="108">
        <v>0</v>
      </c>
      <c r="T46" s="108">
        <v>0</v>
      </c>
      <c r="U46" s="108">
        <v>0</v>
      </c>
      <c r="V46" s="108">
        <v>0</v>
      </c>
      <c r="W46" s="108">
        <v>0</v>
      </c>
      <c r="X46" s="108">
        <v>0</v>
      </c>
      <c r="Y46" s="108">
        <v>0</v>
      </c>
      <c r="Z46" s="108">
        <v>0</v>
      </c>
      <c r="AA46" s="108">
        <v>0</v>
      </c>
      <c r="AB46" s="108">
        <v>0</v>
      </c>
      <c r="AC46" s="108">
        <v>0</v>
      </c>
      <c r="AD46" s="108">
        <v>0</v>
      </c>
      <c r="AE46" s="108">
        <v>0</v>
      </c>
      <c r="AF46" s="108">
        <v>0</v>
      </c>
      <c r="AG46" s="108">
        <v>0</v>
      </c>
      <c r="AH46" s="108">
        <v>0</v>
      </c>
      <c r="AI46" s="108">
        <v>0</v>
      </c>
      <c r="AJ46" s="108">
        <v>0</v>
      </c>
      <c r="AK46" s="108">
        <v>0</v>
      </c>
      <c r="AL46" s="108">
        <v>0</v>
      </c>
      <c r="AM46" s="108">
        <v>0</v>
      </c>
      <c r="AN46" s="108">
        <v>0</v>
      </c>
      <c r="AO46" s="108">
        <v>0</v>
      </c>
      <c r="AP46" s="108">
        <v>0</v>
      </c>
      <c r="AQ46" s="108">
        <v>0</v>
      </c>
      <c r="AR46" s="108">
        <v>0</v>
      </c>
      <c r="AS46" s="108">
        <v>0</v>
      </c>
      <c r="AT46" s="108">
        <v>0</v>
      </c>
      <c r="AU46" s="108">
        <v>0</v>
      </c>
      <c r="AV46" s="108">
        <v>0</v>
      </c>
      <c r="AW46" s="108">
        <v>0</v>
      </c>
      <c r="AX46" s="108">
        <v>0</v>
      </c>
      <c r="AY46" s="108">
        <v>0</v>
      </c>
      <c r="AZ46" s="108">
        <v>0</v>
      </c>
      <c r="BA46" s="108">
        <v>0</v>
      </c>
      <c r="BB46" s="108">
        <v>0</v>
      </c>
      <c r="BC46" s="108">
        <v>0</v>
      </c>
      <c r="BD46" s="108">
        <v>0</v>
      </c>
      <c r="BE46" s="108">
        <v>0</v>
      </c>
      <c r="BF46" s="108">
        <v>0</v>
      </c>
      <c r="BG46" s="108">
        <v>0</v>
      </c>
      <c r="BH46" s="108">
        <v>0</v>
      </c>
      <c r="BI46" s="108">
        <v>0</v>
      </c>
      <c r="BJ46" s="108">
        <v>0</v>
      </c>
      <c r="BK46" s="108">
        <v>0</v>
      </c>
      <c r="BL46" s="108">
        <v>0</v>
      </c>
      <c r="BM46" s="108">
        <v>0</v>
      </c>
      <c r="BN46" s="108">
        <v>0</v>
      </c>
      <c r="BO46" s="108">
        <v>0</v>
      </c>
      <c r="BP46" s="108">
        <v>0</v>
      </c>
      <c r="BQ46" s="108">
        <v>0</v>
      </c>
      <c r="BR46" s="108">
        <v>0</v>
      </c>
      <c r="BS46" s="108">
        <v>0</v>
      </c>
      <c r="BT46" s="108">
        <v>0</v>
      </c>
      <c r="BU46" s="108">
        <v>0</v>
      </c>
      <c r="BV46" s="108">
        <v>0</v>
      </c>
      <c r="BW46" s="108">
        <v>0</v>
      </c>
      <c r="BX46" s="108">
        <v>0</v>
      </c>
      <c r="BY46" s="108">
        <v>0</v>
      </c>
      <c r="BZ46" s="108">
        <v>0</v>
      </c>
      <c r="CA46" s="108">
        <v>0</v>
      </c>
      <c r="CB46" s="108">
        <v>0</v>
      </c>
      <c r="CC46" s="108">
        <v>0</v>
      </c>
      <c r="CD46" s="108">
        <v>0</v>
      </c>
      <c r="CE46" s="108">
        <v>0</v>
      </c>
      <c r="CF46" s="108">
        <v>0</v>
      </c>
      <c r="CG46" s="108">
        <v>0</v>
      </c>
      <c r="CH46" s="108">
        <v>0</v>
      </c>
      <c r="CI46" s="108">
        <v>0</v>
      </c>
      <c r="CJ46" s="108">
        <v>0</v>
      </c>
      <c r="CK46" s="108">
        <v>0</v>
      </c>
      <c r="CL46" s="108">
        <v>0</v>
      </c>
      <c r="CM46" s="108">
        <v>0</v>
      </c>
      <c r="CN46" s="108">
        <v>0</v>
      </c>
      <c r="CO46" s="108">
        <v>0</v>
      </c>
      <c r="CP46" s="108">
        <v>0</v>
      </c>
      <c r="CQ46" s="108">
        <v>0</v>
      </c>
      <c r="CR46" s="108">
        <v>0</v>
      </c>
      <c r="CS46" s="108">
        <v>0</v>
      </c>
      <c r="CT46" s="108">
        <v>0</v>
      </c>
      <c r="CU46" s="108">
        <v>0</v>
      </c>
      <c r="CV46" s="108">
        <v>0</v>
      </c>
      <c r="CW46" s="108">
        <v>0</v>
      </c>
      <c r="CX46" s="108">
        <v>0</v>
      </c>
      <c r="CY46" s="108">
        <v>0</v>
      </c>
      <c r="CZ46" s="108">
        <v>0</v>
      </c>
      <c r="DA46" s="108">
        <v>0</v>
      </c>
      <c r="DB46" s="108">
        <v>0</v>
      </c>
      <c r="DC46" s="108">
        <v>0</v>
      </c>
      <c r="DD46" s="108">
        <v>0</v>
      </c>
      <c r="DE46" s="108">
        <v>0</v>
      </c>
      <c r="DF46" s="108">
        <v>0</v>
      </c>
      <c r="DG46" s="108">
        <v>0</v>
      </c>
      <c r="DH46" s="108">
        <v>0</v>
      </c>
      <c r="DI46" s="108">
        <v>0</v>
      </c>
      <c r="DJ46" s="108">
        <v>0</v>
      </c>
      <c r="DK46" s="108">
        <v>0</v>
      </c>
      <c r="DL46" s="108">
        <v>0</v>
      </c>
      <c r="DM46" s="108">
        <v>0</v>
      </c>
      <c r="DN46" s="108">
        <v>0</v>
      </c>
      <c r="DO46" s="108">
        <v>0</v>
      </c>
      <c r="DP46" s="108">
        <v>0</v>
      </c>
      <c r="DQ46" s="108">
        <v>0</v>
      </c>
      <c r="DR46" s="108">
        <v>0</v>
      </c>
      <c r="DS46" s="108">
        <v>0</v>
      </c>
      <c r="DT46" s="108">
        <v>0</v>
      </c>
      <c r="DU46" s="108">
        <v>0</v>
      </c>
      <c r="DV46" s="108">
        <v>0</v>
      </c>
      <c r="DW46" s="108">
        <v>0</v>
      </c>
      <c r="DX46" s="108">
        <v>0</v>
      </c>
      <c r="DY46" s="108">
        <v>0</v>
      </c>
      <c r="DZ46" s="108">
        <v>0</v>
      </c>
      <c r="EA46" s="108">
        <v>0</v>
      </c>
      <c r="EB46" s="108">
        <v>0</v>
      </c>
      <c r="EC46" s="108">
        <v>0</v>
      </c>
      <c r="ED46" s="108">
        <v>0</v>
      </c>
      <c r="EE46" s="108">
        <v>0</v>
      </c>
      <c r="EF46" s="108">
        <v>0</v>
      </c>
      <c r="EG46" s="108">
        <v>0</v>
      </c>
      <c r="EH46" s="108">
        <v>0</v>
      </c>
      <c r="EI46" s="108">
        <v>0</v>
      </c>
      <c r="EJ46" s="108">
        <v>0</v>
      </c>
      <c r="EK46" s="108">
        <v>0</v>
      </c>
      <c r="EL46" s="108">
        <v>0</v>
      </c>
      <c r="EM46" s="108">
        <v>0</v>
      </c>
      <c r="EN46" s="108">
        <v>0</v>
      </c>
      <c r="EO46" s="108">
        <v>0</v>
      </c>
      <c r="EP46" s="108">
        <v>0</v>
      </c>
      <c r="EQ46" s="108">
        <v>0</v>
      </c>
      <c r="ER46" s="108">
        <v>0</v>
      </c>
      <c r="ES46" s="108">
        <v>0</v>
      </c>
      <c r="ET46" s="108">
        <v>0</v>
      </c>
      <c r="EU46" s="108">
        <v>0</v>
      </c>
      <c r="EV46" s="108">
        <v>0</v>
      </c>
      <c r="EW46" s="108">
        <v>0</v>
      </c>
      <c r="EX46" s="108">
        <v>0</v>
      </c>
      <c r="EY46" s="108">
        <v>0</v>
      </c>
      <c r="EZ46" s="108">
        <v>0</v>
      </c>
      <c r="FA46" s="108">
        <v>0</v>
      </c>
      <c r="FB46" s="108">
        <v>0</v>
      </c>
      <c r="FC46" s="108">
        <v>0</v>
      </c>
      <c r="FD46" s="108">
        <v>0</v>
      </c>
      <c r="FE46" s="108">
        <v>0</v>
      </c>
      <c r="FF46" s="108">
        <v>0</v>
      </c>
      <c r="FG46" s="108">
        <v>0</v>
      </c>
      <c r="FH46" s="108">
        <v>0</v>
      </c>
      <c r="FI46" s="108">
        <v>0</v>
      </c>
      <c r="FJ46" s="108">
        <v>0</v>
      </c>
      <c r="FK46" s="108">
        <v>0</v>
      </c>
      <c r="FL46" s="108">
        <v>0</v>
      </c>
      <c r="FM46" s="108">
        <v>0</v>
      </c>
      <c r="FN46" s="108">
        <v>0</v>
      </c>
      <c r="FO46" s="108">
        <v>0</v>
      </c>
      <c r="FP46" s="108">
        <v>0</v>
      </c>
      <c r="FQ46" s="108">
        <v>0</v>
      </c>
      <c r="FR46" s="108">
        <v>0</v>
      </c>
      <c r="FS46" s="108">
        <v>0</v>
      </c>
      <c r="FT46" s="108">
        <v>0</v>
      </c>
      <c r="FU46" s="108">
        <v>0</v>
      </c>
      <c r="FV46" s="108">
        <v>0</v>
      </c>
      <c r="FW46" s="108">
        <v>0</v>
      </c>
      <c r="FX46" s="108">
        <v>0</v>
      </c>
      <c r="FY46" s="108">
        <v>0</v>
      </c>
      <c r="FZ46" s="108">
        <v>0</v>
      </c>
      <c r="GA46" s="108">
        <v>0</v>
      </c>
      <c r="GB46" s="108">
        <v>0</v>
      </c>
      <c r="GC46" s="108">
        <v>0</v>
      </c>
      <c r="GD46" s="108">
        <v>0</v>
      </c>
      <c r="GE46" s="108">
        <v>0</v>
      </c>
      <c r="GF46" s="108">
        <v>0</v>
      </c>
      <c r="GG46" s="108">
        <v>0</v>
      </c>
      <c r="GH46" s="108">
        <v>0</v>
      </c>
      <c r="GI46" s="108">
        <v>0</v>
      </c>
      <c r="GJ46" s="108">
        <v>0</v>
      </c>
      <c r="GK46" s="108">
        <v>0</v>
      </c>
      <c r="GL46" s="108">
        <v>0</v>
      </c>
      <c r="GM46" s="108">
        <v>0</v>
      </c>
      <c r="GN46" s="108">
        <v>0</v>
      </c>
      <c r="GO46" s="108">
        <v>0</v>
      </c>
      <c r="GP46" s="108">
        <v>0</v>
      </c>
      <c r="GQ46" s="108">
        <v>0</v>
      </c>
      <c r="GR46" s="108">
        <v>0</v>
      </c>
      <c r="GS46" s="108">
        <v>0</v>
      </c>
      <c r="GT46" s="108">
        <v>0</v>
      </c>
      <c r="GU46" s="108">
        <v>0</v>
      </c>
      <c r="GV46" s="108">
        <v>0</v>
      </c>
      <c r="GW46" s="108">
        <v>0</v>
      </c>
      <c r="GX46" s="108">
        <v>0</v>
      </c>
      <c r="GY46" s="108">
        <v>0</v>
      </c>
      <c r="GZ46" s="108">
        <v>0</v>
      </c>
      <c r="HA46" s="108">
        <v>0</v>
      </c>
      <c r="HB46" s="108">
        <v>0</v>
      </c>
      <c r="HC46" s="108">
        <v>0</v>
      </c>
      <c r="HD46" s="108">
        <v>0</v>
      </c>
      <c r="HE46" s="108">
        <v>0</v>
      </c>
      <c r="HF46" s="108">
        <v>0</v>
      </c>
      <c r="HG46" s="108">
        <v>0</v>
      </c>
      <c r="HH46" s="108">
        <v>0</v>
      </c>
      <c r="HI46" s="108">
        <v>0</v>
      </c>
    </row>
    <row r="47" spans="1:217" s="109" customFormat="1" x14ac:dyDescent="0.2">
      <c r="A47" s="107" t="s">
        <v>95</v>
      </c>
      <c r="B47" s="108">
        <v>0</v>
      </c>
      <c r="C47" s="108">
        <v>0</v>
      </c>
      <c r="D47" s="108">
        <v>0</v>
      </c>
      <c r="E47" s="108">
        <v>0</v>
      </c>
      <c r="F47" s="108">
        <v>0</v>
      </c>
      <c r="G47" s="108">
        <v>0</v>
      </c>
      <c r="H47" s="108">
        <v>0</v>
      </c>
      <c r="I47" s="108">
        <v>0</v>
      </c>
      <c r="J47" s="108">
        <v>0</v>
      </c>
      <c r="K47" s="108">
        <v>0</v>
      </c>
      <c r="L47" s="108">
        <v>0</v>
      </c>
      <c r="M47" s="108">
        <v>0</v>
      </c>
      <c r="N47" s="108">
        <v>0</v>
      </c>
      <c r="O47" s="108">
        <v>0</v>
      </c>
      <c r="P47" s="108">
        <v>0</v>
      </c>
      <c r="Q47" s="108">
        <v>0</v>
      </c>
      <c r="R47" s="108">
        <v>0</v>
      </c>
      <c r="S47" s="108">
        <v>0</v>
      </c>
      <c r="T47" s="108">
        <v>0</v>
      </c>
      <c r="U47" s="108">
        <v>0</v>
      </c>
      <c r="V47" s="108">
        <v>0</v>
      </c>
      <c r="W47" s="108">
        <v>0</v>
      </c>
      <c r="X47" s="108">
        <v>0</v>
      </c>
      <c r="Y47" s="108">
        <v>0</v>
      </c>
      <c r="Z47" s="108">
        <v>0</v>
      </c>
      <c r="AA47" s="108">
        <v>0</v>
      </c>
      <c r="AB47" s="108">
        <v>0</v>
      </c>
      <c r="AC47" s="108">
        <v>0</v>
      </c>
      <c r="AD47" s="108">
        <v>0</v>
      </c>
      <c r="AE47" s="108">
        <v>0</v>
      </c>
      <c r="AF47" s="108">
        <v>0</v>
      </c>
      <c r="AG47" s="108">
        <v>0</v>
      </c>
      <c r="AH47" s="108">
        <v>0</v>
      </c>
      <c r="AI47" s="108">
        <v>0</v>
      </c>
      <c r="AJ47" s="108">
        <v>0</v>
      </c>
      <c r="AK47" s="108">
        <v>0</v>
      </c>
      <c r="AL47" s="108">
        <v>0</v>
      </c>
      <c r="AM47" s="108">
        <v>0</v>
      </c>
      <c r="AN47" s="108">
        <v>0</v>
      </c>
      <c r="AO47" s="108">
        <v>0</v>
      </c>
      <c r="AP47" s="108">
        <v>0</v>
      </c>
      <c r="AQ47" s="108">
        <v>0</v>
      </c>
      <c r="AR47" s="108">
        <v>0</v>
      </c>
      <c r="AS47" s="108">
        <v>0</v>
      </c>
      <c r="AT47" s="108">
        <v>0</v>
      </c>
      <c r="AU47" s="108">
        <v>0</v>
      </c>
      <c r="AV47" s="108">
        <v>0</v>
      </c>
      <c r="AW47" s="108">
        <v>0</v>
      </c>
      <c r="AX47" s="108">
        <v>0</v>
      </c>
      <c r="AY47" s="108">
        <v>0</v>
      </c>
      <c r="AZ47" s="108">
        <v>0</v>
      </c>
      <c r="BA47" s="108">
        <v>0</v>
      </c>
      <c r="BB47" s="108">
        <v>0</v>
      </c>
      <c r="BC47" s="108">
        <v>0</v>
      </c>
      <c r="BD47" s="108">
        <v>0</v>
      </c>
      <c r="BE47" s="108">
        <v>0</v>
      </c>
      <c r="BF47" s="108">
        <v>0</v>
      </c>
      <c r="BG47" s="108">
        <v>0</v>
      </c>
      <c r="BH47" s="108">
        <v>0</v>
      </c>
      <c r="BI47" s="108">
        <v>0</v>
      </c>
      <c r="BJ47" s="108">
        <v>0</v>
      </c>
      <c r="BK47" s="108">
        <v>0</v>
      </c>
      <c r="BL47" s="108">
        <v>0</v>
      </c>
      <c r="BM47" s="108">
        <v>0</v>
      </c>
      <c r="BN47" s="108">
        <v>0</v>
      </c>
      <c r="BO47" s="108">
        <v>0</v>
      </c>
      <c r="BP47" s="108">
        <v>0</v>
      </c>
      <c r="BQ47" s="108">
        <v>0</v>
      </c>
      <c r="BR47" s="108">
        <v>0</v>
      </c>
      <c r="BS47" s="108">
        <v>0</v>
      </c>
      <c r="BT47" s="108">
        <v>0</v>
      </c>
      <c r="BU47" s="108">
        <v>0</v>
      </c>
      <c r="BV47" s="108">
        <v>0</v>
      </c>
      <c r="BW47" s="108">
        <v>0</v>
      </c>
      <c r="BX47" s="108">
        <v>0</v>
      </c>
      <c r="BY47" s="108">
        <v>0</v>
      </c>
      <c r="BZ47" s="108">
        <v>0</v>
      </c>
      <c r="CA47" s="108">
        <v>0</v>
      </c>
      <c r="CB47" s="108">
        <v>0</v>
      </c>
      <c r="CC47" s="108">
        <v>0</v>
      </c>
      <c r="CD47" s="108">
        <v>0</v>
      </c>
      <c r="CE47" s="108">
        <v>0</v>
      </c>
      <c r="CF47" s="108">
        <v>0</v>
      </c>
      <c r="CG47" s="108">
        <v>0</v>
      </c>
      <c r="CH47" s="108">
        <v>0</v>
      </c>
      <c r="CI47" s="108">
        <v>0</v>
      </c>
      <c r="CJ47" s="108">
        <v>0</v>
      </c>
      <c r="CK47" s="108">
        <v>0</v>
      </c>
      <c r="CL47" s="108">
        <v>0</v>
      </c>
      <c r="CM47" s="108">
        <v>0</v>
      </c>
      <c r="CN47" s="108">
        <v>0</v>
      </c>
      <c r="CO47" s="108">
        <v>0</v>
      </c>
      <c r="CP47" s="108">
        <v>0</v>
      </c>
      <c r="CQ47" s="108">
        <v>0</v>
      </c>
      <c r="CR47" s="108">
        <v>0</v>
      </c>
      <c r="CS47" s="108">
        <v>0</v>
      </c>
      <c r="CT47" s="108">
        <v>0</v>
      </c>
      <c r="CU47" s="108">
        <v>0</v>
      </c>
      <c r="CV47" s="108">
        <v>0</v>
      </c>
      <c r="CW47" s="108">
        <v>0</v>
      </c>
      <c r="CX47" s="108">
        <v>0</v>
      </c>
      <c r="CY47" s="108">
        <v>0</v>
      </c>
      <c r="CZ47" s="108">
        <v>0</v>
      </c>
      <c r="DA47" s="108">
        <v>0</v>
      </c>
      <c r="DB47" s="108">
        <v>0</v>
      </c>
      <c r="DC47" s="108">
        <v>0</v>
      </c>
      <c r="DD47" s="108">
        <v>0</v>
      </c>
      <c r="DE47" s="108">
        <v>0</v>
      </c>
      <c r="DF47" s="108">
        <v>0</v>
      </c>
      <c r="DG47" s="108">
        <v>0</v>
      </c>
      <c r="DH47" s="108">
        <v>0</v>
      </c>
      <c r="DI47" s="108">
        <v>0</v>
      </c>
      <c r="DJ47" s="108">
        <v>0</v>
      </c>
      <c r="DK47" s="108">
        <v>0</v>
      </c>
      <c r="DL47" s="108">
        <v>0</v>
      </c>
      <c r="DM47" s="108">
        <v>0</v>
      </c>
      <c r="DN47" s="108">
        <v>0</v>
      </c>
      <c r="DO47" s="108">
        <v>0</v>
      </c>
      <c r="DP47" s="108">
        <v>0</v>
      </c>
      <c r="DQ47" s="108">
        <v>0</v>
      </c>
      <c r="DR47" s="108">
        <v>0</v>
      </c>
      <c r="DS47" s="108">
        <v>0</v>
      </c>
      <c r="DT47" s="108">
        <v>0</v>
      </c>
      <c r="DU47" s="108">
        <v>0</v>
      </c>
      <c r="DV47" s="108">
        <v>0</v>
      </c>
      <c r="DW47" s="108">
        <v>0</v>
      </c>
      <c r="DX47" s="108">
        <v>0</v>
      </c>
      <c r="DY47" s="108">
        <v>0</v>
      </c>
      <c r="DZ47" s="108">
        <v>0</v>
      </c>
      <c r="EA47" s="108">
        <v>0</v>
      </c>
      <c r="EB47" s="108">
        <v>0</v>
      </c>
      <c r="EC47" s="108">
        <v>0</v>
      </c>
      <c r="ED47" s="108">
        <v>0</v>
      </c>
      <c r="EE47" s="108">
        <v>0</v>
      </c>
      <c r="EF47" s="108">
        <v>0</v>
      </c>
      <c r="EG47" s="108">
        <v>0</v>
      </c>
      <c r="EH47" s="108">
        <v>0</v>
      </c>
      <c r="EI47" s="108">
        <v>0</v>
      </c>
      <c r="EJ47" s="108">
        <v>0</v>
      </c>
      <c r="EK47" s="108">
        <v>0</v>
      </c>
      <c r="EL47" s="108">
        <v>0</v>
      </c>
      <c r="EM47" s="108">
        <v>0</v>
      </c>
      <c r="EN47" s="108">
        <v>0</v>
      </c>
      <c r="EO47" s="108">
        <v>0</v>
      </c>
      <c r="EP47" s="108">
        <v>0</v>
      </c>
      <c r="EQ47" s="108">
        <v>0</v>
      </c>
      <c r="ER47" s="108">
        <v>0</v>
      </c>
      <c r="ES47" s="108">
        <v>0</v>
      </c>
      <c r="ET47" s="108">
        <v>0</v>
      </c>
      <c r="EU47" s="108">
        <v>0</v>
      </c>
      <c r="EV47" s="108">
        <v>0</v>
      </c>
      <c r="EW47" s="108">
        <v>0</v>
      </c>
      <c r="EX47" s="108">
        <v>0</v>
      </c>
      <c r="EY47" s="108">
        <v>0</v>
      </c>
      <c r="EZ47" s="108">
        <v>0</v>
      </c>
      <c r="FA47" s="108">
        <v>0</v>
      </c>
      <c r="FB47" s="108">
        <v>0</v>
      </c>
      <c r="FC47" s="108">
        <v>0</v>
      </c>
      <c r="FD47" s="108">
        <v>0</v>
      </c>
      <c r="FE47" s="108">
        <v>0</v>
      </c>
      <c r="FF47" s="108">
        <v>0</v>
      </c>
      <c r="FG47" s="108">
        <v>0</v>
      </c>
      <c r="FH47" s="108">
        <v>0</v>
      </c>
      <c r="FI47" s="108">
        <v>0</v>
      </c>
      <c r="FJ47" s="108">
        <v>0</v>
      </c>
      <c r="FK47" s="108">
        <v>0</v>
      </c>
      <c r="FL47" s="108">
        <v>0</v>
      </c>
      <c r="FM47" s="108">
        <v>0</v>
      </c>
      <c r="FN47" s="108">
        <v>0</v>
      </c>
      <c r="FO47" s="108">
        <v>0</v>
      </c>
      <c r="FP47" s="108">
        <v>0</v>
      </c>
      <c r="FQ47" s="108">
        <v>0</v>
      </c>
      <c r="FR47" s="108">
        <v>0</v>
      </c>
      <c r="FS47" s="108">
        <v>0</v>
      </c>
      <c r="FT47" s="108">
        <v>0</v>
      </c>
      <c r="FU47" s="108">
        <v>0</v>
      </c>
      <c r="FV47" s="108">
        <v>0</v>
      </c>
      <c r="FW47" s="108">
        <v>0</v>
      </c>
      <c r="FX47" s="108">
        <v>0</v>
      </c>
      <c r="FY47" s="108">
        <v>0</v>
      </c>
      <c r="FZ47" s="108">
        <v>0</v>
      </c>
      <c r="GA47" s="108">
        <v>0</v>
      </c>
      <c r="GB47" s="108">
        <v>0</v>
      </c>
      <c r="GC47" s="108">
        <v>0</v>
      </c>
      <c r="GD47" s="108">
        <v>0</v>
      </c>
      <c r="GE47" s="108">
        <v>0</v>
      </c>
      <c r="GF47" s="108">
        <v>0</v>
      </c>
      <c r="GG47" s="108">
        <v>0</v>
      </c>
      <c r="GH47" s="108">
        <v>0</v>
      </c>
      <c r="GI47" s="108">
        <v>0</v>
      </c>
      <c r="GJ47" s="108">
        <v>0</v>
      </c>
      <c r="GK47" s="108">
        <v>0</v>
      </c>
      <c r="GL47" s="108">
        <v>0</v>
      </c>
      <c r="GM47" s="108">
        <v>0</v>
      </c>
      <c r="GN47" s="108">
        <v>0</v>
      </c>
      <c r="GO47" s="108">
        <v>0</v>
      </c>
      <c r="GP47" s="108">
        <v>0</v>
      </c>
      <c r="GQ47" s="108">
        <v>0</v>
      </c>
      <c r="GR47" s="108">
        <v>0</v>
      </c>
      <c r="GS47" s="108">
        <v>0</v>
      </c>
      <c r="GT47" s="108">
        <v>0</v>
      </c>
      <c r="GU47" s="108">
        <v>0</v>
      </c>
      <c r="GV47" s="108">
        <v>0</v>
      </c>
      <c r="GW47" s="108">
        <v>0</v>
      </c>
      <c r="GX47" s="108">
        <v>0</v>
      </c>
      <c r="GY47" s="108">
        <v>0</v>
      </c>
      <c r="GZ47" s="108">
        <v>0</v>
      </c>
      <c r="HA47" s="108">
        <v>0</v>
      </c>
      <c r="HB47" s="108">
        <v>0</v>
      </c>
      <c r="HC47" s="108">
        <v>0</v>
      </c>
      <c r="HD47" s="108">
        <v>0</v>
      </c>
      <c r="HE47" s="108">
        <v>0</v>
      </c>
      <c r="HF47" s="108">
        <v>0</v>
      </c>
      <c r="HG47" s="108">
        <v>0</v>
      </c>
      <c r="HH47" s="108">
        <v>0</v>
      </c>
      <c r="HI47" s="108">
        <v>0</v>
      </c>
    </row>
    <row r="48" spans="1:217" s="109" customFormat="1" x14ac:dyDescent="0.2">
      <c r="A48" s="107" t="s">
        <v>96</v>
      </c>
      <c r="B48" s="108">
        <v>0</v>
      </c>
      <c r="C48" s="108">
        <v>0</v>
      </c>
      <c r="D48" s="108">
        <v>0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08">
        <v>0</v>
      </c>
      <c r="K48" s="108">
        <v>0</v>
      </c>
      <c r="L48" s="108">
        <v>0</v>
      </c>
      <c r="M48" s="108">
        <v>0</v>
      </c>
      <c r="N48" s="108">
        <v>0</v>
      </c>
      <c r="O48" s="108">
        <v>0</v>
      </c>
      <c r="P48" s="108">
        <v>0</v>
      </c>
      <c r="Q48" s="108">
        <v>0</v>
      </c>
      <c r="R48" s="108">
        <v>0</v>
      </c>
      <c r="S48" s="108">
        <v>0</v>
      </c>
      <c r="T48" s="108">
        <v>0</v>
      </c>
      <c r="U48" s="108">
        <v>0</v>
      </c>
      <c r="V48" s="108">
        <v>0</v>
      </c>
      <c r="W48" s="108">
        <v>0</v>
      </c>
      <c r="X48" s="108">
        <v>0</v>
      </c>
      <c r="Y48" s="108">
        <v>0</v>
      </c>
      <c r="Z48" s="108">
        <v>0</v>
      </c>
      <c r="AA48" s="108">
        <v>0</v>
      </c>
      <c r="AB48" s="108">
        <v>0</v>
      </c>
      <c r="AC48" s="108">
        <v>0</v>
      </c>
      <c r="AD48" s="108">
        <v>0</v>
      </c>
      <c r="AE48" s="108">
        <v>0</v>
      </c>
      <c r="AF48" s="108">
        <v>0</v>
      </c>
      <c r="AG48" s="108">
        <v>0</v>
      </c>
      <c r="AH48" s="108">
        <v>0</v>
      </c>
      <c r="AI48" s="108">
        <v>0</v>
      </c>
      <c r="AJ48" s="108">
        <v>0</v>
      </c>
      <c r="AK48" s="108">
        <v>0</v>
      </c>
      <c r="AL48" s="108">
        <v>0</v>
      </c>
      <c r="AM48" s="108">
        <v>0</v>
      </c>
      <c r="AN48" s="108">
        <v>0</v>
      </c>
      <c r="AO48" s="108">
        <v>0</v>
      </c>
      <c r="AP48" s="108">
        <v>0</v>
      </c>
      <c r="AQ48" s="108">
        <v>0</v>
      </c>
      <c r="AR48" s="108">
        <v>0</v>
      </c>
      <c r="AS48" s="108">
        <v>0</v>
      </c>
      <c r="AT48" s="108">
        <v>0</v>
      </c>
      <c r="AU48" s="108">
        <v>0</v>
      </c>
      <c r="AV48" s="108">
        <v>0</v>
      </c>
      <c r="AW48" s="108">
        <v>0</v>
      </c>
      <c r="AX48" s="108">
        <v>0</v>
      </c>
      <c r="AY48" s="108">
        <v>0</v>
      </c>
      <c r="AZ48" s="108">
        <v>0</v>
      </c>
      <c r="BA48" s="108">
        <v>0</v>
      </c>
      <c r="BB48" s="108">
        <v>0</v>
      </c>
      <c r="BC48" s="108">
        <v>0</v>
      </c>
      <c r="BD48" s="108">
        <v>0</v>
      </c>
      <c r="BE48" s="108">
        <v>0</v>
      </c>
      <c r="BF48" s="108">
        <v>0</v>
      </c>
      <c r="BG48" s="108">
        <v>0</v>
      </c>
      <c r="BH48" s="108">
        <v>0</v>
      </c>
      <c r="BI48" s="108">
        <v>0</v>
      </c>
      <c r="BJ48" s="108">
        <v>0</v>
      </c>
      <c r="BK48" s="108">
        <v>0</v>
      </c>
      <c r="BL48" s="108">
        <v>0</v>
      </c>
      <c r="BM48" s="108">
        <v>0</v>
      </c>
      <c r="BN48" s="108">
        <v>0</v>
      </c>
      <c r="BO48" s="108">
        <v>0</v>
      </c>
      <c r="BP48" s="108">
        <v>0</v>
      </c>
      <c r="BQ48" s="108">
        <v>0</v>
      </c>
      <c r="BR48" s="108">
        <v>0</v>
      </c>
      <c r="BS48" s="108">
        <v>0</v>
      </c>
      <c r="BT48" s="108">
        <v>0</v>
      </c>
      <c r="BU48" s="108">
        <v>0</v>
      </c>
      <c r="BV48" s="108">
        <v>0</v>
      </c>
      <c r="BW48" s="108">
        <v>0</v>
      </c>
      <c r="BX48" s="108">
        <v>0</v>
      </c>
      <c r="BY48" s="108">
        <v>0</v>
      </c>
      <c r="BZ48" s="108">
        <v>0</v>
      </c>
      <c r="CA48" s="108">
        <v>0</v>
      </c>
      <c r="CB48" s="108">
        <v>0</v>
      </c>
      <c r="CC48" s="108">
        <v>0</v>
      </c>
      <c r="CD48" s="108">
        <v>0</v>
      </c>
      <c r="CE48" s="108">
        <v>0</v>
      </c>
      <c r="CF48" s="108">
        <v>0</v>
      </c>
      <c r="CG48" s="108">
        <v>0</v>
      </c>
      <c r="CH48" s="108">
        <v>0</v>
      </c>
      <c r="CI48" s="108">
        <v>0</v>
      </c>
      <c r="CJ48" s="108">
        <v>0</v>
      </c>
      <c r="CK48" s="108">
        <v>0</v>
      </c>
      <c r="CL48" s="108">
        <v>0</v>
      </c>
      <c r="CM48" s="108">
        <v>0</v>
      </c>
      <c r="CN48" s="108">
        <v>0</v>
      </c>
      <c r="CO48" s="108">
        <v>0</v>
      </c>
      <c r="CP48" s="108">
        <v>0</v>
      </c>
      <c r="CQ48" s="108">
        <v>0</v>
      </c>
      <c r="CR48" s="108">
        <v>0</v>
      </c>
      <c r="CS48" s="108">
        <v>0</v>
      </c>
      <c r="CT48" s="108">
        <v>0</v>
      </c>
      <c r="CU48" s="108">
        <v>0</v>
      </c>
      <c r="CV48" s="108">
        <v>0</v>
      </c>
      <c r="CW48" s="108">
        <v>0</v>
      </c>
      <c r="CX48" s="108">
        <v>0</v>
      </c>
      <c r="CY48" s="108">
        <v>0</v>
      </c>
      <c r="CZ48" s="108">
        <v>0</v>
      </c>
      <c r="DA48" s="108">
        <v>0</v>
      </c>
      <c r="DB48" s="108">
        <v>0</v>
      </c>
      <c r="DC48" s="108">
        <v>0</v>
      </c>
      <c r="DD48" s="108">
        <v>0</v>
      </c>
      <c r="DE48" s="108">
        <v>0</v>
      </c>
      <c r="DF48" s="108">
        <v>0</v>
      </c>
      <c r="DG48" s="108">
        <v>0</v>
      </c>
      <c r="DH48" s="108">
        <v>0</v>
      </c>
      <c r="DI48" s="108">
        <v>0</v>
      </c>
      <c r="DJ48" s="108">
        <v>0</v>
      </c>
      <c r="DK48" s="108">
        <v>0</v>
      </c>
      <c r="DL48" s="108">
        <v>0</v>
      </c>
      <c r="DM48" s="108">
        <v>0</v>
      </c>
      <c r="DN48" s="108">
        <v>0</v>
      </c>
      <c r="DO48" s="108">
        <v>0</v>
      </c>
      <c r="DP48" s="108">
        <v>0</v>
      </c>
      <c r="DQ48" s="108">
        <v>0</v>
      </c>
      <c r="DR48" s="108">
        <v>0</v>
      </c>
      <c r="DS48" s="108">
        <v>0</v>
      </c>
      <c r="DT48" s="108">
        <v>0</v>
      </c>
      <c r="DU48" s="108">
        <v>0</v>
      </c>
      <c r="DV48" s="108">
        <v>0</v>
      </c>
      <c r="DW48" s="108">
        <v>0</v>
      </c>
      <c r="DX48" s="108">
        <v>0</v>
      </c>
      <c r="DY48" s="108">
        <v>0</v>
      </c>
      <c r="DZ48" s="108">
        <v>0</v>
      </c>
      <c r="EA48" s="108">
        <v>0</v>
      </c>
      <c r="EB48" s="108">
        <v>0</v>
      </c>
      <c r="EC48" s="108">
        <v>0</v>
      </c>
      <c r="ED48" s="108">
        <v>0</v>
      </c>
      <c r="EE48" s="108">
        <v>0</v>
      </c>
      <c r="EF48" s="108">
        <v>0</v>
      </c>
      <c r="EG48" s="108">
        <v>0</v>
      </c>
      <c r="EH48" s="108">
        <v>0</v>
      </c>
      <c r="EI48" s="108">
        <v>0</v>
      </c>
      <c r="EJ48" s="108">
        <v>0</v>
      </c>
      <c r="EK48" s="108">
        <v>0</v>
      </c>
      <c r="EL48" s="108">
        <v>0</v>
      </c>
      <c r="EM48" s="108">
        <v>0</v>
      </c>
      <c r="EN48" s="108">
        <v>0</v>
      </c>
      <c r="EO48" s="108">
        <v>0</v>
      </c>
      <c r="EP48" s="108">
        <v>0</v>
      </c>
      <c r="EQ48" s="108">
        <v>0</v>
      </c>
      <c r="ER48" s="108">
        <v>0</v>
      </c>
      <c r="ES48" s="108">
        <v>0</v>
      </c>
      <c r="ET48" s="108">
        <v>0</v>
      </c>
      <c r="EU48" s="108">
        <v>0</v>
      </c>
      <c r="EV48" s="108">
        <v>0</v>
      </c>
      <c r="EW48" s="108">
        <v>0</v>
      </c>
      <c r="EX48" s="108">
        <v>0</v>
      </c>
      <c r="EY48" s="108">
        <v>0</v>
      </c>
      <c r="EZ48" s="108">
        <v>0</v>
      </c>
      <c r="FA48" s="108">
        <v>0</v>
      </c>
      <c r="FB48" s="108">
        <v>0</v>
      </c>
      <c r="FC48" s="108">
        <v>0</v>
      </c>
      <c r="FD48" s="108">
        <v>0</v>
      </c>
      <c r="FE48" s="108">
        <v>0</v>
      </c>
      <c r="FF48" s="108">
        <v>0</v>
      </c>
      <c r="FG48" s="108">
        <v>0</v>
      </c>
      <c r="FH48" s="108">
        <v>0</v>
      </c>
      <c r="FI48" s="108">
        <v>0</v>
      </c>
      <c r="FJ48" s="108">
        <v>0</v>
      </c>
      <c r="FK48" s="108">
        <v>0</v>
      </c>
      <c r="FL48" s="108">
        <v>0</v>
      </c>
      <c r="FM48" s="108">
        <v>0</v>
      </c>
      <c r="FN48" s="108">
        <v>0</v>
      </c>
      <c r="FO48" s="108">
        <v>0</v>
      </c>
      <c r="FP48" s="108">
        <v>0</v>
      </c>
      <c r="FQ48" s="108">
        <v>0</v>
      </c>
      <c r="FR48" s="108">
        <v>0</v>
      </c>
      <c r="FS48" s="108">
        <v>0</v>
      </c>
      <c r="FT48" s="108">
        <v>0</v>
      </c>
      <c r="FU48" s="108">
        <v>0</v>
      </c>
      <c r="FV48" s="108">
        <v>0</v>
      </c>
      <c r="FW48" s="108">
        <v>0</v>
      </c>
      <c r="FX48" s="108">
        <v>0</v>
      </c>
      <c r="FY48" s="108">
        <v>0</v>
      </c>
      <c r="FZ48" s="108">
        <v>0</v>
      </c>
      <c r="GA48" s="108">
        <v>0</v>
      </c>
      <c r="GB48" s="108">
        <v>0</v>
      </c>
      <c r="GC48" s="108">
        <v>0</v>
      </c>
      <c r="GD48" s="108">
        <v>0</v>
      </c>
      <c r="GE48" s="108">
        <v>0</v>
      </c>
      <c r="GF48" s="108">
        <v>0</v>
      </c>
      <c r="GG48" s="108">
        <v>0</v>
      </c>
      <c r="GH48" s="108">
        <v>0</v>
      </c>
      <c r="GI48" s="108">
        <v>0</v>
      </c>
      <c r="GJ48" s="108">
        <v>0</v>
      </c>
      <c r="GK48" s="108">
        <v>0</v>
      </c>
      <c r="GL48" s="108">
        <v>0</v>
      </c>
      <c r="GM48" s="108">
        <v>0</v>
      </c>
      <c r="GN48" s="108">
        <v>0</v>
      </c>
      <c r="GO48" s="108">
        <v>0</v>
      </c>
      <c r="GP48" s="108">
        <v>0</v>
      </c>
      <c r="GQ48" s="108">
        <v>0</v>
      </c>
      <c r="GR48" s="108">
        <v>0</v>
      </c>
      <c r="GS48" s="108">
        <v>0</v>
      </c>
      <c r="GT48" s="108">
        <v>0</v>
      </c>
      <c r="GU48" s="108">
        <v>0</v>
      </c>
      <c r="GV48" s="108">
        <v>0</v>
      </c>
      <c r="GW48" s="108">
        <v>0</v>
      </c>
      <c r="GX48" s="108">
        <v>0</v>
      </c>
      <c r="GY48" s="108">
        <v>0</v>
      </c>
      <c r="GZ48" s="108">
        <v>0</v>
      </c>
      <c r="HA48" s="108">
        <v>0</v>
      </c>
      <c r="HB48" s="108">
        <v>0</v>
      </c>
      <c r="HC48" s="108">
        <v>0</v>
      </c>
      <c r="HD48" s="108">
        <v>0</v>
      </c>
      <c r="HE48" s="108">
        <v>0</v>
      </c>
      <c r="HF48" s="108">
        <v>0</v>
      </c>
      <c r="HG48" s="108">
        <v>0</v>
      </c>
      <c r="HH48" s="108">
        <v>0</v>
      </c>
      <c r="HI48" s="108">
        <v>0</v>
      </c>
    </row>
    <row r="49" spans="1:217" s="109" customFormat="1" x14ac:dyDescent="0.2">
      <c r="A49" s="107" t="s">
        <v>97</v>
      </c>
      <c r="B49" s="108">
        <v>0</v>
      </c>
      <c r="C49" s="108">
        <v>0</v>
      </c>
      <c r="D49" s="108">
        <v>0</v>
      </c>
      <c r="E49" s="108">
        <v>0</v>
      </c>
      <c r="F49" s="108">
        <v>0</v>
      </c>
      <c r="G49" s="108">
        <v>0</v>
      </c>
      <c r="H49" s="108">
        <v>0</v>
      </c>
      <c r="I49" s="108">
        <v>0</v>
      </c>
      <c r="J49" s="108">
        <v>0</v>
      </c>
      <c r="K49" s="108">
        <v>0</v>
      </c>
      <c r="L49" s="108">
        <v>0</v>
      </c>
      <c r="M49" s="108">
        <v>0</v>
      </c>
      <c r="N49" s="108">
        <v>0</v>
      </c>
      <c r="O49" s="108">
        <v>0</v>
      </c>
      <c r="P49" s="108">
        <v>0</v>
      </c>
      <c r="Q49" s="108">
        <v>0</v>
      </c>
      <c r="R49" s="108">
        <v>0</v>
      </c>
      <c r="S49" s="108">
        <v>0</v>
      </c>
      <c r="T49" s="108">
        <v>0</v>
      </c>
      <c r="U49" s="108">
        <v>0</v>
      </c>
      <c r="V49" s="108">
        <v>0</v>
      </c>
      <c r="W49" s="108">
        <v>0</v>
      </c>
      <c r="X49" s="108">
        <v>0</v>
      </c>
      <c r="Y49" s="108">
        <v>0</v>
      </c>
      <c r="Z49" s="108">
        <v>0</v>
      </c>
      <c r="AA49" s="108">
        <v>0</v>
      </c>
      <c r="AB49" s="108">
        <v>0</v>
      </c>
      <c r="AC49" s="108">
        <v>0</v>
      </c>
      <c r="AD49" s="108">
        <v>0</v>
      </c>
      <c r="AE49" s="108">
        <v>0</v>
      </c>
      <c r="AF49" s="108">
        <v>0</v>
      </c>
      <c r="AG49" s="108">
        <v>0</v>
      </c>
      <c r="AH49" s="108">
        <v>0</v>
      </c>
      <c r="AI49" s="108">
        <v>0</v>
      </c>
      <c r="AJ49" s="108">
        <v>0</v>
      </c>
      <c r="AK49" s="108">
        <v>0</v>
      </c>
      <c r="AL49" s="108">
        <v>0</v>
      </c>
      <c r="AM49" s="108">
        <v>0</v>
      </c>
      <c r="AN49" s="108">
        <v>0</v>
      </c>
      <c r="AO49" s="108">
        <v>0</v>
      </c>
      <c r="AP49" s="108">
        <v>0</v>
      </c>
      <c r="AQ49" s="108">
        <v>0</v>
      </c>
      <c r="AR49" s="108">
        <v>0</v>
      </c>
      <c r="AS49" s="108">
        <v>0</v>
      </c>
      <c r="AT49" s="108">
        <v>0</v>
      </c>
      <c r="AU49" s="108">
        <v>0</v>
      </c>
      <c r="AV49" s="108">
        <v>0</v>
      </c>
      <c r="AW49" s="108">
        <v>0</v>
      </c>
      <c r="AX49" s="108">
        <v>0</v>
      </c>
      <c r="AY49" s="108">
        <v>0</v>
      </c>
      <c r="AZ49" s="108">
        <v>0</v>
      </c>
      <c r="BA49" s="108">
        <v>0</v>
      </c>
      <c r="BB49" s="108">
        <v>0</v>
      </c>
      <c r="BC49" s="108">
        <v>0</v>
      </c>
      <c r="BD49" s="108">
        <v>0</v>
      </c>
      <c r="BE49" s="108">
        <v>0</v>
      </c>
      <c r="BF49" s="108">
        <v>0</v>
      </c>
      <c r="BG49" s="108">
        <v>0</v>
      </c>
      <c r="BH49" s="108">
        <v>0</v>
      </c>
      <c r="BI49" s="108">
        <v>0</v>
      </c>
      <c r="BJ49" s="108">
        <v>0</v>
      </c>
      <c r="BK49" s="108">
        <v>0</v>
      </c>
      <c r="BL49" s="108">
        <v>0</v>
      </c>
      <c r="BM49" s="108">
        <v>0</v>
      </c>
      <c r="BN49" s="108">
        <v>0</v>
      </c>
      <c r="BO49" s="108">
        <v>0</v>
      </c>
      <c r="BP49" s="108">
        <v>0</v>
      </c>
      <c r="BQ49" s="108">
        <v>0</v>
      </c>
      <c r="BR49" s="108">
        <v>0</v>
      </c>
      <c r="BS49" s="108">
        <v>0</v>
      </c>
      <c r="BT49" s="108">
        <v>0</v>
      </c>
      <c r="BU49" s="108">
        <v>0</v>
      </c>
      <c r="BV49" s="108">
        <v>0</v>
      </c>
      <c r="BW49" s="108">
        <v>0</v>
      </c>
      <c r="BX49" s="108">
        <v>0</v>
      </c>
      <c r="BY49" s="108">
        <v>0</v>
      </c>
      <c r="BZ49" s="108">
        <v>0</v>
      </c>
      <c r="CA49" s="108">
        <v>0</v>
      </c>
      <c r="CB49" s="108">
        <v>0</v>
      </c>
      <c r="CC49" s="108">
        <v>0</v>
      </c>
      <c r="CD49" s="108">
        <v>0</v>
      </c>
      <c r="CE49" s="108">
        <v>0</v>
      </c>
      <c r="CF49" s="108">
        <v>0</v>
      </c>
      <c r="CG49" s="108">
        <v>0</v>
      </c>
      <c r="CH49" s="108">
        <v>0</v>
      </c>
      <c r="CI49" s="108">
        <v>0</v>
      </c>
      <c r="CJ49" s="108">
        <v>0</v>
      </c>
      <c r="CK49" s="108">
        <v>0</v>
      </c>
      <c r="CL49" s="108">
        <v>0</v>
      </c>
      <c r="CM49" s="108">
        <v>0</v>
      </c>
      <c r="CN49" s="108">
        <v>0</v>
      </c>
      <c r="CO49" s="108">
        <v>0</v>
      </c>
      <c r="CP49" s="108">
        <v>0</v>
      </c>
      <c r="CQ49" s="108">
        <v>0</v>
      </c>
      <c r="CR49" s="108">
        <v>0</v>
      </c>
      <c r="CS49" s="108">
        <v>0</v>
      </c>
      <c r="CT49" s="108">
        <v>0</v>
      </c>
      <c r="CU49" s="108">
        <v>0</v>
      </c>
      <c r="CV49" s="108">
        <v>0</v>
      </c>
      <c r="CW49" s="108">
        <v>0</v>
      </c>
      <c r="CX49" s="108">
        <v>0</v>
      </c>
      <c r="CY49" s="108">
        <v>0</v>
      </c>
      <c r="CZ49" s="108">
        <v>0</v>
      </c>
      <c r="DA49" s="108">
        <v>0</v>
      </c>
      <c r="DB49" s="108">
        <v>0</v>
      </c>
      <c r="DC49" s="108">
        <v>0</v>
      </c>
      <c r="DD49" s="108">
        <v>0</v>
      </c>
      <c r="DE49" s="108">
        <v>0</v>
      </c>
      <c r="DF49" s="108">
        <v>0</v>
      </c>
      <c r="DG49" s="108">
        <v>0</v>
      </c>
      <c r="DH49" s="108">
        <v>0</v>
      </c>
      <c r="DI49" s="108">
        <v>0</v>
      </c>
      <c r="DJ49" s="108">
        <v>0</v>
      </c>
      <c r="DK49" s="108">
        <v>0</v>
      </c>
      <c r="DL49" s="108">
        <v>0</v>
      </c>
      <c r="DM49" s="108">
        <v>0</v>
      </c>
      <c r="DN49" s="108">
        <v>0</v>
      </c>
      <c r="DO49" s="108">
        <v>0</v>
      </c>
      <c r="DP49" s="108">
        <v>0</v>
      </c>
      <c r="DQ49" s="108">
        <v>0</v>
      </c>
      <c r="DR49" s="108">
        <v>0</v>
      </c>
      <c r="DS49" s="108">
        <v>0</v>
      </c>
      <c r="DT49" s="108">
        <v>0</v>
      </c>
      <c r="DU49" s="108">
        <v>0</v>
      </c>
      <c r="DV49" s="108">
        <v>0</v>
      </c>
      <c r="DW49" s="108">
        <v>0</v>
      </c>
      <c r="DX49" s="108">
        <v>0</v>
      </c>
      <c r="DY49" s="108">
        <v>0</v>
      </c>
      <c r="DZ49" s="108">
        <v>0</v>
      </c>
      <c r="EA49" s="108">
        <v>0</v>
      </c>
      <c r="EB49" s="108">
        <v>0</v>
      </c>
      <c r="EC49" s="108">
        <v>0</v>
      </c>
      <c r="ED49" s="108">
        <v>0</v>
      </c>
      <c r="EE49" s="108">
        <v>0</v>
      </c>
      <c r="EF49" s="108">
        <v>0</v>
      </c>
      <c r="EG49" s="108">
        <v>0</v>
      </c>
      <c r="EH49" s="108">
        <v>0</v>
      </c>
      <c r="EI49" s="108">
        <v>0</v>
      </c>
      <c r="EJ49" s="108">
        <v>0</v>
      </c>
      <c r="EK49" s="108">
        <v>0</v>
      </c>
      <c r="EL49" s="108">
        <v>0</v>
      </c>
      <c r="EM49" s="108">
        <v>0</v>
      </c>
      <c r="EN49" s="108">
        <v>0</v>
      </c>
      <c r="EO49" s="108">
        <v>0</v>
      </c>
      <c r="EP49" s="108">
        <v>0</v>
      </c>
      <c r="EQ49" s="108">
        <v>0</v>
      </c>
      <c r="ER49" s="108">
        <v>0</v>
      </c>
      <c r="ES49" s="108">
        <v>0</v>
      </c>
      <c r="ET49" s="108">
        <v>0</v>
      </c>
      <c r="EU49" s="108">
        <v>0</v>
      </c>
      <c r="EV49" s="108">
        <v>0</v>
      </c>
      <c r="EW49" s="108">
        <v>0</v>
      </c>
      <c r="EX49" s="108">
        <v>0</v>
      </c>
      <c r="EY49" s="108">
        <v>0</v>
      </c>
      <c r="EZ49" s="108">
        <v>0</v>
      </c>
      <c r="FA49" s="108">
        <v>0</v>
      </c>
      <c r="FB49" s="108">
        <v>0</v>
      </c>
      <c r="FC49" s="108">
        <v>0</v>
      </c>
      <c r="FD49" s="108">
        <v>0</v>
      </c>
      <c r="FE49" s="108">
        <v>0</v>
      </c>
      <c r="FF49" s="108">
        <v>0</v>
      </c>
      <c r="FG49" s="108">
        <v>0</v>
      </c>
      <c r="FH49" s="108">
        <v>0</v>
      </c>
      <c r="FI49" s="108">
        <v>0</v>
      </c>
      <c r="FJ49" s="108">
        <v>0</v>
      </c>
      <c r="FK49" s="108">
        <v>0</v>
      </c>
      <c r="FL49" s="108">
        <v>0</v>
      </c>
      <c r="FM49" s="108">
        <v>0</v>
      </c>
      <c r="FN49" s="108">
        <v>0</v>
      </c>
      <c r="FO49" s="108">
        <v>0</v>
      </c>
      <c r="FP49" s="108">
        <v>0</v>
      </c>
      <c r="FQ49" s="108">
        <v>0</v>
      </c>
      <c r="FR49" s="108">
        <v>0</v>
      </c>
      <c r="FS49" s="108">
        <v>0</v>
      </c>
      <c r="FT49" s="108">
        <v>0</v>
      </c>
      <c r="FU49" s="108">
        <v>0</v>
      </c>
      <c r="FV49" s="108">
        <v>0</v>
      </c>
      <c r="FW49" s="108">
        <v>0</v>
      </c>
      <c r="FX49" s="108">
        <v>0</v>
      </c>
      <c r="FY49" s="108">
        <v>0</v>
      </c>
      <c r="FZ49" s="108">
        <v>0</v>
      </c>
      <c r="GA49" s="108">
        <v>0</v>
      </c>
      <c r="GB49" s="108">
        <v>0</v>
      </c>
      <c r="GC49" s="108">
        <v>0</v>
      </c>
      <c r="GD49" s="108">
        <v>0</v>
      </c>
      <c r="GE49" s="108">
        <v>0</v>
      </c>
      <c r="GF49" s="108">
        <v>0</v>
      </c>
      <c r="GG49" s="108">
        <v>0</v>
      </c>
      <c r="GH49" s="108">
        <v>0</v>
      </c>
      <c r="GI49" s="108">
        <v>0</v>
      </c>
      <c r="GJ49" s="108">
        <v>0</v>
      </c>
      <c r="GK49" s="108">
        <v>0</v>
      </c>
      <c r="GL49" s="108">
        <v>0</v>
      </c>
      <c r="GM49" s="108">
        <v>0</v>
      </c>
      <c r="GN49" s="108">
        <v>0</v>
      </c>
      <c r="GO49" s="108">
        <v>0</v>
      </c>
      <c r="GP49" s="108">
        <v>0</v>
      </c>
      <c r="GQ49" s="108">
        <v>0</v>
      </c>
      <c r="GR49" s="108">
        <v>0</v>
      </c>
      <c r="GS49" s="108">
        <v>0</v>
      </c>
      <c r="GT49" s="108">
        <v>0</v>
      </c>
      <c r="GU49" s="108">
        <v>0</v>
      </c>
      <c r="GV49" s="108">
        <v>0</v>
      </c>
      <c r="GW49" s="108">
        <v>0</v>
      </c>
      <c r="GX49" s="108">
        <v>0</v>
      </c>
      <c r="GY49" s="108">
        <v>0</v>
      </c>
      <c r="GZ49" s="108">
        <v>0</v>
      </c>
      <c r="HA49" s="108">
        <v>0</v>
      </c>
      <c r="HB49" s="108">
        <v>0</v>
      </c>
      <c r="HC49" s="108">
        <v>0</v>
      </c>
      <c r="HD49" s="108">
        <v>0</v>
      </c>
      <c r="HE49" s="108">
        <v>0</v>
      </c>
      <c r="HF49" s="108">
        <v>0</v>
      </c>
      <c r="HG49" s="108">
        <v>0</v>
      </c>
      <c r="HH49" s="108">
        <v>0</v>
      </c>
      <c r="HI49" s="108">
        <v>0</v>
      </c>
    </row>
    <row r="50" spans="1:217" s="109" customFormat="1" x14ac:dyDescent="0.2">
      <c r="A50" s="107" t="s">
        <v>98</v>
      </c>
      <c r="B50" s="108">
        <v>0</v>
      </c>
      <c r="C50" s="108">
        <v>0</v>
      </c>
      <c r="D50" s="108">
        <v>0</v>
      </c>
      <c r="E50" s="108">
        <v>0</v>
      </c>
      <c r="F50" s="108">
        <v>0</v>
      </c>
      <c r="G50" s="108">
        <v>0</v>
      </c>
      <c r="H50" s="108">
        <v>0</v>
      </c>
      <c r="I50" s="108">
        <v>0</v>
      </c>
      <c r="J50" s="108">
        <v>0</v>
      </c>
      <c r="K50" s="108">
        <v>0</v>
      </c>
      <c r="L50" s="108">
        <v>0</v>
      </c>
      <c r="M50" s="108">
        <v>0</v>
      </c>
      <c r="N50" s="108">
        <v>0</v>
      </c>
      <c r="O50" s="108">
        <v>0</v>
      </c>
      <c r="P50" s="108">
        <v>0</v>
      </c>
      <c r="Q50" s="108">
        <v>0</v>
      </c>
      <c r="R50" s="108">
        <v>0</v>
      </c>
      <c r="S50" s="108">
        <v>0</v>
      </c>
      <c r="T50" s="108">
        <v>0</v>
      </c>
      <c r="U50" s="108">
        <v>0</v>
      </c>
      <c r="V50" s="108">
        <v>0</v>
      </c>
      <c r="W50" s="108">
        <v>0</v>
      </c>
      <c r="X50" s="108">
        <v>0</v>
      </c>
      <c r="Y50" s="108">
        <v>0</v>
      </c>
      <c r="Z50" s="108">
        <v>0</v>
      </c>
      <c r="AA50" s="108">
        <v>0</v>
      </c>
      <c r="AB50" s="108">
        <v>0</v>
      </c>
      <c r="AC50" s="108">
        <v>0</v>
      </c>
      <c r="AD50" s="108">
        <v>0</v>
      </c>
      <c r="AE50" s="108">
        <v>0</v>
      </c>
      <c r="AF50" s="108">
        <v>0</v>
      </c>
      <c r="AG50" s="108">
        <v>0</v>
      </c>
      <c r="AH50" s="108">
        <v>0</v>
      </c>
      <c r="AI50" s="108">
        <v>0</v>
      </c>
      <c r="AJ50" s="108">
        <v>0</v>
      </c>
      <c r="AK50" s="108">
        <v>0</v>
      </c>
      <c r="AL50" s="108">
        <v>0</v>
      </c>
      <c r="AM50" s="108">
        <v>0</v>
      </c>
      <c r="AN50" s="108">
        <v>0</v>
      </c>
      <c r="AO50" s="108">
        <v>0</v>
      </c>
      <c r="AP50" s="108">
        <v>0</v>
      </c>
      <c r="AQ50" s="108">
        <v>0</v>
      </c>
      <c r="AR50" s="108">
        <v>0</v>
      </c>
      <c r="AS50" s="108">
        <v>0</v>
      </c>
      <c r="AT50" s="108">
        <v>0</v>
      </c>
      <c r="AU50" s="108">
        <v>0</v>
      </c>
      <c r="AV50" s="108">
        <v>0</v>
      </c>
      <c r="AW50" s="108">
        <v>0</v>
      </c>
      <c r="AX50" s="108">
        <v>0</v>
      </c>
      <c r="AY50" s="108">
        <v>0</v>
      </c>
      <c r="AZ50" s="108">
        <v>0</v>
      </c>
      <c r="BA50" s="108">
        <v>0</v>
      </c>
      <c r="BB50" s="108">
        <v>0</v>
      </c>
      <c r="BC50" s="108">
        <v>0</v>
      </c>
      <c r="BD50" s="108">
        <v>0</v>
      </c>
      <c r="BE50" s="108">
        <v>0</v>
      </c>
      <c r="BF50" s="108">
        <v>0</v>
      </c>
      <c r="BG50" s="108">
        <v>0</v>
      </c>
      <c r="BH50" s="108">
        <v>0</v>
      </c>
      <c r="BI50" s="108">
        <v>0</v>
      </c>
      <c r="BJ50" s="108">
        <v>0</v>
      </c>
      <c r="BK50" s="108">
        <v>0</v>
      </c>
      <c r="BL50" s="108">
        <v>0</v>
      </c>
      <c r="BM50" s="108">
        <v>0</v>
      </c>
      <c r="BN50" s="108">
        <v>0</v>
      </c>
      <c r="BO50" s="108">
        <v>0</v>
      </c>
      <c r="BP50" s="108">
        <v>0</v>
      </c>
      <c r="BQ50" s="108">
        <v>0</v>
      </c>
      <c r="BR50" s="108">
        <v>0</v>
      </c>
      <c r="BS50" s="108">
        <v>0</v>
      </c>
      <c r="BT50" s="108">
        <v>0</v>
      </c>
      <c r="BU50" s="108">
        <v>0</v>
      </c>
      <c r="BV50" s="108">
        <v>0</v>
      </c>
      <c r="BW50" s="108">
        <v>0</v>
      </c>
      <c r="BX50" s="108">
        <v>0</v>
      </c>
      <c r="BY50" s="108">
        <v>0</v>
      </c>
      <c r="BZ50" s="108">
        <v>0</v>
      </c>
      <c r="CA50" s="108">
        <v>0</v>
      </c>
      <c r="CB50" s="108">
        <v>0</v>
      </c>
      <c r="CC50" s="108">
        <v>0</v>
      </c>
      <c r="CD50" s="108">
        <v>0</v>
      </c>
      <c r="CE50" s="108">
        <v>0</v>
      </c>
      <c r="CF50" s="108">
        <v>0</v>
      </c>
      <c r="CG50" s="108">
        <v>0</v>
      </c>
      <c r="CH50" s="108">
        <v>0</v>
      </c>
      <c r="CI50" s="108">
        <v>0</v>
      </c>
      <c r="CJ50" s="108">
        <v>0</v>
      </c>
      <c r="CK50" s="108">
        <v>0</v>
      </c>
      <c r="CL50" s="108">
        <v>0</v>
      </c>
      <c r="CM50" s="108">
        <v>0</v>
      </c>
      <c r="CN50" s="108">
        <v>0</v>
      </c>
      <c r="CO50" s="108">
        <v>0</v>
      </c>
      <c r="CP50" s="108">
        <v>0</v>
      </c>
      <c r="CQ50" s="108">
        <v>0</v>
      </c>
      <c r="CR50" s="108">
        <v>0</v>
      </c>
      <c r="CS50" s="108">
        <v>0</v>
      </c>
      <c r="CT50" s="108">
        <v>0</v>
      </c>
      <c r="CU50" s="108">
        <v>0</v>
      </c>
      <c r="CV50" s="108">
        <v>0</v>
      </c>
      <c r="CW50" s="108">
        <v>0</v>
      </c>
      <c r="CX50" s="108">
        <v>0</v>
      </c>
      <c r="CY50" s="108">
        <v>0</v>
      </c>
      <c r="CZ50" s="108">
        <v>0</v>
      </c>
      <c r="DA50" s="108">
        <v>0</v>
      </c>
      <c r="DB50" s="108">
        <v>0</v>
      </c>
      <c r="DC50" s="108">
        <v>0</v>
      </c>
      <c r="DD50" s="108">
        <v>0</v>
      </c>
      <c r="DE50" s="108">
        <v>0</v>
      </c>
      <c r="DF50" s="108">
        <v>0</v>
      </c>
      <c r="DG50" s="108">
        <v>0</v>
      </c>
      <c r="DH50" s="108">
        <v>0</v>
      </c>
      <c r="DI50" s="108">
        <v>0</v>
      </c>
      <c r="DJ50" s="108">
        <v>0</v>
      </c>
      <c r="DK50" s="108">
        <v>0</v>
      </c>
      <c r="DL50" s="108">
        <v>0</v>
      </c>
      <c r="DM50" s="108">
        <v>0</v>
      </c>
      <c r="DN50" s="108">
        <v>0</v>
      </c>
      <c r="DO50" s="108">
        <v>0</v>
      </c>
      <c r="DP50" s="108">
        <v>0</v>
      </c>
      <c r="DQ50" s="108">
        <v>0</v>
      </c>
      <c r="DR50" s="108">
        <v>0</v>
      </c>
      <c r="DS50" s="108">
        <v>0</v>
      </c>
      <c r="DT50" s="108">
        <v>0</v>
      </c>
      <c r="DU50" s="108">
        <v>0</v>
      </c>
      <c r="DV50" s="108">
        <v>0</v>
      </c>
      <c r="DW50" s="108">
        <v>0</v>
      </c>
      <c r="DX50" s="108">
        <v>0</v>
      </c>
      <c r="DY50" s="108">
        <v>0</v>
      </c>
      <c r="DZ50" s="108">
        <v>0</v>
      </c>
      <c r="EA50" s="108">
        <v>0</v>
      </c>
      <c r="EB50" s="108">
        <v>0</v>
      </c>
      <c r="EC50" s="108">
        <v>0</v>
      </c>
      <c r="ED50" s="108">
        <v>0</v>
      </c>
      <c r="EE50" s="108">
        <v>0</v>
      </c>
      <c r="EF50" s="108">
        <v>0</v>
      </c>
      <c r="EG50" s="108">
        <v>0</v>
      </c>
      <c r="EH50" s="108">
        <v>0</v>
      </c>
      <c r="EI50" s="108">
        <v>0</v>
      </c>
      <c r="EJ50" s="108">
        <v>0</v>
      </c>
      <c r="EK50" s="108">
        <v>0</v>
      </c>
      <c r="EL50" s="108">
        <v>0</v>
      </c>
      <c r="EM50" s="108">
        <v>0</v>
      </c>
      <c r="EN50" s="108">
        <v>0</v>
      </c>
      <c r="EO50" s="108">
        <v>0</v>
      </c>
      <c r="EP50" s="108">
        <v>0</v>
      </c>
      <c r="EQ50" s="108">
        <v>0</v>
      </c>
      <c r="ER50" s="108">
        <v>0</v>
      </c>
      <c r="ES50" s="108">
        <v>0</v>
      </c>
      <c r="ET50" s="108">
        <v>0</v>
      </c>
      <c r="EU50" s="108">
        <v>0</v>
      </c>
      <c r="EV50" s="108">
        <v>0</v>
      </c>
      <c r="EW50" s="108">
        <v>0</v>
      </c>
      <c r="EX50" s="108">
        <v>0</v>
      </c>
      <c r="EY50" s="108">
        <v>0</v>
      </c>
      <c r="EZ50" s="108">
        <v>0</v>
      </c>
      <c r="FA50" s="108">
        <v>0</v>
      </c>
      <c r="FB50" s="108">
        <v>0</v>
      </c>
      <c r="FC50" s="108">
        <v>0</v>
      </c>
      <c r="FD50" s="108">
        <v>0</v>
      </c>
      <c r="FE50" s="108">
        <v>0</v>
      </c>
      <c r="FF50" s="108">
        <v>0</v>
      </c>
      <c r="FG50" s="108">
        <v>0</v>
      </c>
      <c r="FH50" s="108">
        <v>0</v>
      </c>
      <c r="FI50" s="108">
        <v>0</v>
      </c>
      <c r="FJ50" s="108">
        <v>0</v>
      </c>
      <c r="FK50" s="108">
        <v>0</v>
      </c>
      <c r="FL50" s="108">
        <v>0</v>
      </c>
      <c r="FM50" s="108">
        <v>0</v>
      </c>
      <c r="FN50" s="108">
        <v>0</v>
      </c>
      <c r="FO50" s="108">
        <v>0</v>
      </c>
      <c r="FP50" s="108">
        <v>0</v>
      </c>
      <c r="FQ50" s="108">
        <v>0</v>
      </c>
      <c r="FR50" s="108">
        <v>0</v>
      </c>
      <c r="FS50" s="108">
        <v>0</v>
      </c>
      <c r="FT50" s="108">
        <v>0</v>
      </c>
      <c r="FU50" s="108">
        <v>0</v>
      </c>
      <c r="FV50" s="108">
        <v>0</v>
      </c>
      <c r="FW50" s="108">
        <v>0</v>
      </c>
      <c r="FX50" s="108">
        <v>0</v>
      </c>
      <c r="FY50" s="108">
        <v>0</v>
      </c>
      <c r="FZ50" s="108">
        <v>0</v>
      </c>
      <c r="GA50" s="108">
        <v>0</v>
      </c>
      <c r="GB50" s="108">
        <v>0</v>
      </c>
      <c r="GC50" s="108">
        <v>0</v>
      </c>
      <c r="GD50" s="108">
        <v>0</v>
      </c>
      <c r="GE50" s="108">
        <v>0</v>
      </c>
      <c r="GF50" s="108">
        <v>0</v>
      </c>
      <c r="GG50" s="108">
        <v>0</v>
      </c>
      <c r="GH50" s="108">
        <v>0</v>
      </c>
      <c r="GI50" s="108">
        <v>0</v>
      </c>
      <c r="GJ50" s="108">
        <v>0</v>
      </c>
      <c r="GK50" s="108">
        <v>0</v>
      </c>
      <c r="GL50" s="108">
        <v>0</v>
      </c>
      <c r="GM50" s="108">
        <v>0</v>
      </c>
      <c r="GN50" s="108">
        <v>0</v>
      </c>
      <c r="GO50" s="108">
        <v>0</v>
      </c>
      <c r="GP50" s="108">
        <v>0</v>
      </c>
      <c r="GQ50" s="108">
        <v>0</v>
      </c>
      <c r="GR50" s="108">
        <v>0</v>
      </c>
      <c r="GS50" s="108">
        <v>0</v>
      </c>
      <c r="GT50" s="108">
        <v>0</v>
      </c>
      <c r="GU50" s="108">
        <v>0</v>
      </c>
      <c r="GV50" s="108">
        <v>0</v>
      </c>
      <c r="GW50" s="108">
        <v>0</v>
      </c>
      <c r="GX50" s="108">
        <v>0</v>
      </c>
      <c r="GY50" s="108">
        <v>0</v>
      </c>
      <c r="GZ50" s="108">
        <v>0</v>
      </c>
      <c r="HA50" s="108">
        <v>0</v>
      </c>
      <c r="HB50" s="108">
        <v>0</v>
      </c>
      <c r="HC50" s="108">
        <v>0</v>
      </c>
      <c r="HD50" s="108">
        <v>0</v>
      </c>
      <c r="HE50" s="108">
        <v>0</v>
      </c>
      <c r="HF50" s="108">
        <v>0</v>
      </c>
      <c r="HG50" s="108">
        <v>0</v>
      </c>
      <c r="HH50" s="108">
        <v>0</v>
      </c>
      <c r="HI50" s="108">
        <v>0</v>
      </c>
    </row>
    <row r="51" spans="1:217" s="109" customFormat="1" x14ac:dyDescent="0.2">
      <c r="A51" s="107" t="s">
        <v>99</v>
      </c>
      <c r="B51" s="108">
        <v>0</v>
      </c>
      <c r="C51" s="108">
        <v>0</v>
      </c>
      <c r="D51" s="108">
        <v>0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0</v>
      </c>
      <c r="K51" s="108">
        <v>0</v>
      </c>
      <c r="L51" s="108">
        <v>0</v>
      </c>
      <c r="M51" s="108">
        <v>0</v>
      </c>
      <c r="N51" s="108">
        <v>0</v>
      </c>
      <c r="O51" s="108">
        <v>0</v>
      </c>
      <c r="P51" s="108">
        <v>0</v>
      </c>
      <c r="Q51" s="108">
        <v>0</v>
      </c>
      <c r="R51" s="108">
        <v>0</v>
      </c>
      <c r="S51" s="108">
        <v>0</v>
      </c>
      <c r="T51" s="108">
        <v>0</v>
      </c>
      <c r="U51" s="108">
        <v>0</v>
      </c>
      <c r="V51" s="108">
        <v>0</v>
      </c>
      <c r="W51" s="108">
        <v>0</v>
      </c>
      <c r="X51" s="108">
        <v>0</v>
      </c>
      <c r="Y51" s="108">
        <v>0</v>
      </c>
      <c r="Z51" s="108">
        <v>0</v>
      </c>
      <c r="AA51" s="108">
        <v>0</v>
      </c>
      <c r="AB51" s="108">
        <v>0</v>
      </c>
      <c r="AC51" s="108">
        <v>0</v>
      </c>
      <c r="AD51" s="108">
        <v>0</v>
      </c>
      <c r="AE51" s="108">
        <v>0</v>
      </c>
      <c r="AF51" s="108">
        <v>0</v>
      </c>
      <c r="AG51" s="108">
        <v>0</v>
      </c>
      <c r="AH51" s="108">
        <v>0</v>
      </c>
      <c r="AI51" s="108">
        <v>0</v>
      </c>
      <c r="AJ51" s="108">
        <v>0</v>
      </c>
      <c r="AK51" s="108">
        <v>0</v>
      </c>
      <c r="AL51" s="108">
        <v>0</v>
      </c>
      <c r="AM51" s="108">
        <v>0</v>
      </c>
      <c r="AN51" s="108">
        <v>0</v>
      </c>
      <c r="AO51" s="108">
        <v>0</v>
      </c>
      <c r="AP51" s="108">
        <v>0</v>
      </c>
      <c r="AQ51" s="108">
        <v>0</v>
      </c>
      <c r="AR51" s="108">
        <v>0</v>
      </c>
      <c r="AS51" s="108">
        <v>0</v>
      </c>
      <c r="AT51" s="108">
        <v>0</v>
      </c>
      <c r="AU51" s="108">
        <v>0</v>
      </c>
      <c r="AV51" s="108">
        <v>0</v>
      </c>
      <c r="AW51" s="108">
        <v>0</v>
      </c>
      <c r="AX51" s="108">
        <v>0</v>
      </c>
      <c r="AY51" s="108">
        <v>0</v>
      </c>
      <c r="AZ51" s="108">
        <v>0</v>
      </c>
      <c r="BA51" s="108">
        <v>0</v>
      </c>
      <c r="BB51" s="108">
        <v>0</v>
      </c>
      <c r="BC51" s="108">
        <v>0</v>
      </c>
      <c r="BD51" s="108">
        <v>0</v>
      </c>
      <c r="BE51" s="108">
        <v>0</v>
      </c>
      <c r="BF51" s="108">
        <v>0</v>
      </c>
      <c r="BG51" s="108">
        <v>0</v>
      </c>
      <c r="BH51" s="108">
        <v>0</v>
      </c>
      <c r="BI51" s="108">
        <v>0</v>
      </c>
      <c r="BJ51" s="108">
        <v>0</v>
      </c>
      <c r="BK51" s="108">
        <v>0</v>
      </c>
      <c r="BL51" s="108">
        <v>0</v>
      </c>
      <c r="BM51" s="108">
        <v>0</v>
      </c>
      <c r="BN51" s="108">
        <v>0</v>
      </c>
      <c r="BO51" s="108">
        <v>0</v>
      </c>
      <c r="BP51" s="108">
        <v>0</v>
      </c>
      <c r="BQ51" s="108">
        <v>0</v>
      </c>
      <c r="BR51" s="108">
        <v>0</v>
      </c>
      <c r="BS51" s="108">
        <v>0</v>
      </c>
      <c r="BT51" s="108">
        <v>0</v>
      </c>
      <c r="BU51" s="108">
        <v>0</v>
      </c>
      <c r="BV51" s="108">
        <v>0</v>
      </c>
      <c r="BW51" s="108">
        <v>0</v>
      </c>
      <c r="BX51" s="108">
        <v>0</v>
      </c>
      <c r="BY51" s="108">
        <v>0</v>
      </c>
      <c r="BZ51" s="108">
        <v>0</v>
      </c>
      <c r="CA51" s="108">
        <v>0</v>
      </c>
      <c r="CB51" s="108">
        <v>0</v>
      </c>
      <c r="CC51" s="108">
        <v>0</v>
      </c>
      <c r="CD51" s="108">
        <v>0</v>
      </c>
      <c r="CE51" s="108">
        <v>0</v>
      </c>
      <c r="CF51" s="108">
        <v>0</v>
      </c>
      <c r="CG51" s="108">
        <v>0</v>
      </c>
      <c r="CH51" s="108">
        <v>0</v>
      </c>
      <c r="CI51" s="108">
        <v>0</v>
      </c>
      <c r="CJ51" s="108">
        <v>0</v>
      </c>
      <c r="CK51" s="108">
        <v>0</v>
      </c>
      <c r="CL51" s="108">
        <v>0</v>
      </c>
      <c r="CM51" s="108">
        <v>0</v>
      </c>
      <c r="CN51" s="108">
        <v>0</v>
      </c>
      <c r="CO51" s="108">
        <v>0</v>
      </c>
      <c r="CP51" s="108">
        <v>0</v>
      </c>
      <c r="CQ51" s="108">
        <v>0</v>
      </c>
      <c r="CR51" s="108">
        <v>0</v>
      </c>
      <c r="CS51" s="108">
        <v>0</v>
      </c>
      <c r="CT51" s="108">
        <v>0</v>
      </c>
      <c r="CU51" s="108">
        <v>0</v>
      </c>
      <c r="CV51" s="108">
        <v>0</v>
      </c>
      <c r="CW51" s="108">
        <v>0</v>
      </c>
      <c r="CX51" s="108">
        <v>0</v>
      </c>
      <c r="CY51" s="108">
        <v>0</v>
      </c>
      <c r="CZ51" s="108">
        <v>0</v>
      </c>
      <c r="DA51" s="108">
        <v>0</v>
      </c>
      <c r="DB51" s="108">
        <v>0</v>
      </c>
      <c r="DC51" s="108">
        <v>0</v>
      </c>
      <c r="DD51" s="108">
        <v>0</v>
      </c>
      <c r="DE51" s="108">
        <v>0</v>
      </c>
      <c r="DF51" s="108">
        <v>0</v>
      </c>
      <c r="DG51" s="108">
        <v>0</v>
      </c>
      <c r="DH51" s="108">
        <v>0</v>
      </c>
      <c r="DI51" s="108">
        <v>0</v>
      </c>
      <c r="DJ51" s="108">
        <v>0</v>
      </c>
      <c r="DK51" s="108">
        <v>0</v>
      </c>
      <c r="DL51" s="108">
        <v>0</v>
      </c>
      <c r="DM51" s="108">
        <v>0</v>
      </c>
      <c r="DN51" s="108">
        <v>0</v>
      </c>
      <c r="DO51" s="108">
        <v>0</v>
      </c>
      <c r="DP51" s="108">
        <v>0</v>
      </c>
      <c r="DQ51" s="108">
        <v>0</v>
      </c>
      <c r="DR51" s="108">
        <v>0</v>
      </c>
      <c r="DS51" s="108">
        <v>0</v>
      </c>
      <c r="DT51" s="108">
        <v>0</v>
      </c>
      <c r="DU51" s="108">
        <v>0</v>
      </c>
      <c r="DV51" s="108">
        <v>0</v>
      </c>
      <c r="DW51" s="108">
        <v>0</v>
      </c>
      <c r="DX51" s="108">
        <v>0</v>
      </c>
      <c r="DY51" s="108">
        <v>0</v>
      </c>
      <c r="DZ51" s="108">
        <v>0</v>
      </c>
      <c r="EA51" s="108">
        <v>0</v>
      </c>
      <c r="EB51" s="108">
        <v>0</v>
      </c>
      <c r="EC51" s="108">
        <v>0</v>
      </c>
      <c r="ED51" s="108">
        <v>0</v>
      </c>
      <c r="EE51" s="108">
        <v>0</v>
      </c>
      <c r="EF51" s="108">
        <v>0</v>
      </c>
      <c r="EG51" s="108">
        <v>0</v>
      </c>
      <c r="EH51" s="108">
        <v>0</v>
      </c>
      <c r="EI51" s="108">
        <v>0</v>
      </c>
      <c r="EJ51" s="108">
        <v>0</v>
      </c>
      <c r="EK51" s="108">
        <v>0</v>
      </c>
      <c r="EL51" s="108">
        <v>0</v>
      </c>
      <c r="EM51" s="108">
        <v>0</v>
      </c>
      <c r="EN51" s="108">
        <v>0</v>
      </c>
      <c r="EO51" s="108">
        <v>0</v>
      </c>
      <c r="EP51" s="108">
        <v>0</v>
      </c>
      <c r="EQ51" s="108">
        <v>0</v>
      </c>
      <c r="ER51" s="108">
        <v>0</v>
      </c>
      <c r="ES51" s="108">
        <v>0</v>
      </c>
      <c r="ET51" s="108">
        <v>0</v>
      </c>
      <c r="EU51" s="108">
        <v>0</v>
      </c>
      <c r="EV51" s="108">
        <v>0</v>
      </c>
      <c r="EW51" s="108">
        <v>0</v>
      </c>
      <c r="EX51" s="108">
        <v>0</v>
      </c>
      <c r="EY51" s="108">
        <v>0</v>
      </c>
      <c r="EZ51" s="108">
        <v>0</v>
      </c>
      <c r="FA51" s="108">
        <v>0</v>
      </c>
      <c r="FB51" s="108">
        <v>0</v>
      </c>
      <c r="FC51" s="108">
        <v>0</v>
      </c>
      <c r="FD51" s="108">
        <v>0</v>
      </c>
      <c r="FE51" s="108">
        <v>0</v>
      </c>
      <c r="FF51" s="108">
        <v>0</v>
      </c>
      <c r="FG51" s="108">
        <v>0</v>
      </c>
      <c r="FH51" s="108">
        <v>0</v>
      </c>
      <c r="FI51" s="108">
        <v>0</v>
      </c>
      <c r="FJ51" s="108">
        <v>0</v>
      </c>
      <c r="FK51" s="108">
        <v>0</v>
      </c>
      <c r="FL51" s="108">
        <v>0</v>
      </c>
      <c r="FM51" s="108">
        <v>0</v>
      </c>
      <c r="FN51" s="108">
        <v>0</v>
      </c>
      <c r="FO51" s="108">
        <v>0</v>
      </c>
      <c r="FP51" s="108">
        <v>0</v>
      </c>
      <c r="FQ51" s="108">
        <v>0</v>
      </c>
      <c r="FR51" s="108">
        <v>0</v>
      </c>
      <c r="FS51" s="108">
        <v>0</v>
      </c>
      <c r="FT51" s="108">
        <v>0</v>
      </c>
      <c r="FU51" s="108">
        <v>0</v>
      </c>
      <c r="FV51" s="108">
        <v>0</v>
      </c>
      <c r="FW51" s="108">
        <v>0</v>
      </c>
      <c r="FX51" s="108">
        <v>0</v>
      </c>
      <c r="FY51" s="108">
        <v>0</v>
      </c>
      <c r="FZ51" s="108">
        <v>0</v>
      </c>
      <c r="GA51" s="108">
        <v>0</v>
      </c>
      <c r="GB51" s="108">
        <v>0</v>
      </c>
      <c r="GC51" s="108">
        <v>0</v>
      </c>
      <c r="GD51" s="108">
        <v>0</v>
      </c>
      <c r="GE51" s="108">
        <v>0</v>
      </c>
      <c r="GF51" s="108">
        <v>0</v>
      </c>
      <c r="GG51" s="108">
        <v>0</v>
      </c>
      <c r="GH51" s="108">
        <v>0</v>
      </c>
      <c r="GI51" s="108">
        <v>0</v>
      </c>
      <c r="GJ51" s="108">
        <v>0</v>
      </c>
      <c r="GK51" s="108">
        <v>0</v>
      </c>
      <c r="GL51" s="108">
        <v>0</v>
      </c>
      <c r="GM51" s="108">
        <v>0</v>
      </c>
      <c r="GN51" s="108">
        <v>0</v>
      </c>
      <c r="GO51" s="108">
        <v>0</v>
      </c>
      <c r="GP51" s="108">
        <v>0</v>
      </c>
      <c r="GQ51" s="108">
        <v>0</v>
      </c>
      <c r="GR51" s="108">
        <v>0</v>
      </c>
      <c r="GS51" s="108">
        <v>0</v>
      </c>
      <c r="GT51" s="108">
        <v>0</v>
      </c>
      <c r="GU51" s="108">
        <v>0</v>
      </c>
      <c r="GV51" s="108">
        <v>0</v>
      </c>
      <c r="GW51" s="108">
        <v>0</v>
      </c>
      <c r="GX51" s="108">
        <v>0</v>
      </c>
      <c r="GY51" s="108">
        <v>0</v>
      </c>
      <c r="GZ51" s="108">
        <v>0</v>
      </c>
      <c r="HA51" s="108">
        <v>0</v>
      </c>
      <c r="HB51" s="108">
        <v>0</v>
      </c>
      <c r="HC51" s="108">
        <v>0</v>
      </c>
      <c r="HD51" s="108">
        <v>0</v>
      </c>
      <c r="HE51" s="108">
        <v>0</v>
      </c>
      <c r="HF51" s="108">
        <v>0</v>
      </c>
      <c r="HG51" s="108">
        <v>0</v>
      </c>
      <c r="HH51" s="108">
        <v>0</v>
      </c>
      <c r="HI51" s="108">
        <v>0</v>
      </c>
    </row>
    <row r="52" spans="1:217" s="109" customFormat="1" x14ac:dyDescent="0.2">
      <c r="A52" s="107" t="s">
        <v>100</v>
      </c>
      <c r="B52" s="108">
        <v>0</v>
      </c>
      <c r="C52" s="108">
        <v>0</v>
      </c>
      <c r="D52" s="108">
        <v>0</v>
      </c>
      <c r="E52" s="108">
        <v>0</v>
      </c>
      <c r="F52" s="108">
        <v>0</v>
      </c>
      <c r="G52" s="108">
        <v>0</v>
      </c>
      <c r="H52" s="108">
        <v>0</v>
      </c>
      <c r="I52" s="108">
        <v>0</v>
      </c>
      <c r="J52" s="108">
        <v>0</v>
      </c>
      <c r="K52" s="108">
        <v>0</v>
      </c>
      <c r="L52" s="108">
        <v>0</v>
      </c>
      <c r="M52" s="108">
        <v>0</v>
      </c>
      <c r="N52" s="108">
        <v>0</v>
      </c>
      <c r="O52" s="108">
        <v>0</v>
      </c>
      <c r="P52" s="108">
        <v>0</v>
      </c>
      <c r="Q52" s="108">
        <v>0</v>
      </c>
      <c r="R52" s="108">
        <v>0</v>
      </c>
      <c r="S52" s="108">
        <v>0</v>
      </c>
      <c r="T52" s="108">
        <v>0</v>
      </c>
      <c r="U52" s="108">
        <v>0</v>
      </c>
      <c r="V52" s="108">
        <v>0</v>
      </c>
      <c r="W52" s="108">
        <v>0</v>
      </c>
      <c r="X52" s="108">
        <v>0</v>
      </c>
      <c r="Y52" s="108">
        <v>0</v>
      </c>
      <c r="Z52" s="108">
        <v>0</v>
      </c>
      <c r="AA52" s="108">
        <v>0</v>
      </c>
      <c r="AB52" s="108">
        <v>0</v>
      </c>
      <c r="AC52" s="108">
        <v>0</v>
      </c>
      <c r="AD52" s="108">
        <v>0</v>
      </c>
      <c r="AE52" s="108">
        <v>0</v>
      </c>
      <c r="AF52" s="108">
        <v>0</v>
      </c>
      <c r="AG52" s="108">
        <v>0</v>
      </c>
      <c r="AH52" s="108">
        <v>0</v>
      </c>
      <c r="AI52" s="108">
        <v>0</v>
      </c>
      <c r="AJ52" s="108">
        <v>0</v>
      </c>
      <c r="AK52" s="108">
        <v>0</v>
      </c>
      <c r="AL52" s="108">
        <v>0</v>
      </c>
      <c r="AM52" s="108">
        <v>0</v>
      </c>
      <c r="AN52" s="108">
        <v>0</v>
      </c>
      <c r="AO52" s="108">
        <v>0</v>
      </c>
      <c r="AP52" s="108">
        <v>0</v>
      </c>
      <c r="AQ52" s="108">
        <v>0</v>
      </c>
      <c r="AR52" s="108">
        <v>0</v>
      </c>
      <c r="AS52" s="108">
        <v>0</v>
      </c>
      <c r="AT52" s="108">
        <v>0</v>
      </c>
      <c r="AU52" s="108">
        <v>0</v>
      </c>
      <c r="AV52" s="108">
        <v>0</v>
      </c>
      <c r="AW52" s="108">
        <v>0</v>
      </c>
      <c r="AX52" s="108">
        <v>0</v>
      </c>
      <c r="AY52" s="108">
        <v>0</v>
      </c>
      <c r="AZ52" s="108">
        <v>0</v>
      </c>
      <c r="BA52" s="108">
        <v>0</v>
      </c>
      <c r="BB52" s="108">
        <v>0</v>
      </c>
      <c r="BC52" s="108">
        <v>0</v>
      </c>
      <c r="BD52" s="108">
        <v>0</v>
      </c>
      <c r="BE52" s="108">
        <v>0</v>
      </c>
      <c r="BF52" s="108">
        <v>0</v>
      </c>
      <c r="BG52" s="108">
        <v>0</v>
      </c>
      <c r="BH52" s="108">
        <v>0</v>
      </c>
      <c r="BI52" s="108">
        <v>0</v>
      </c>
      <c r="BJ52" s="108">
        <v>0</v>
      </c>
      <c r="BK52" s="108">
        <v>0</v>
      </c>
      <c r="BL52" s="108">
        <v>0</v>
      </c>
      <c r="BM52" s="108">
        <v>0</v>
      </c>
      <c r="BN52" s="108">
        <v>0</v>
      </c>
      <c r="BO52" s="108">
        <v>0</v>
      </c>
      <c r="BP52" s="108">
        <v>0</v>
      </c>
      <c r="BQ52" s="108">
        <v>0</v>
      </c>
      <c r="BR52" s="108">
        <v>0</v>
      </c>
      <c r="BS52" s="108">
        <v>0</v>
      </c>
      <c r="BT52" s="108">
        <v>0</v>
      </c>
      <c r="BU52" s="108">
        <v>0</v>
      </c>
      <c r="BV52" s="108">
        <v>0</v>
      </c>
      <c r="BW52" s="108">
        <v>0</v>
      </c>
      <c r="BX52" s="108">
        <v>0</v>
      </c>
      <c r="BY52" s="108">
        <v>0</v>
      </c>
      <c r="BZ52" s="108">
        <v>0</v>
      </c>
      <c r="CA52" s="108">
        <v>0</v>
      </c>
      <c r="CB52" s="108">
        <v>0</v>
      </c>
      <c r="CC52" s="108">
        <v>0</v>
      </c>
      <c r="CD52" s="108">
        <v>0</v>
      </c>
      <c r="CE52" s="108">
        <v>0</v>
      </c>
      <c r="CF52" s="108">
        <v>0</v>
      </c>
      <c r="CG52" s="108">
        <v>0</v>
      </c>
      <c r="CH52" s="108">
        <v>0</v>
      </c>
      <c r="CI52" s="108">
        <v>0</v>
      </c>
      <c r="CJ52" s="108">
        <v>0</v>
      </c>
      <c r="CK52" s="108">
        <v>0</v>
      </c>
      <c r="CL52" s="108">
        <v>0</v>
      </c>
      <c r="CM52" s="108">
        <v>0</v>
      </c>
      <c r="CN52" s="108">
        <v>0</v>
      </c>
      <c r="CO52" s="108">
        <v>0</v>
      </c>
      <c r="CP52" s="108">
        <v>0</v>
      </c>
      <c r="CQ52" s="108">
        <v>0</v>
      </c>
      <c r="CR52" s="108">
        <v>0</v>
      </c>
      <c r="CS52" s="108">
        <v>0</v>
      </c>
      <c r="CT52" s="108">
        <v>0</v>
      </c>
      <c r="CU52" s="108">
        <v>0</v>
      </c>
      <c r="CV52" s="108">
        <v>0</v>
      </c>
      <c r="CW52" s="108">
        <v>0</v>
      </c>
      <c r="CX52" s="108">
        <v>0</v>
      </c>
      <c r="CY52" s="108">
        <v>0</v>
      </c>
      <c r="CZ52" s="108">
        <v>0</v>
      </c>
      <c r="DA52" s="108">
        <v>0</v>
      </c>
      <c r="DB52" s="108">
        <v>0</v>
      </c>
      <c r="DC52" s="108">
        <v>0</v>
      </c>
      <c r="DD52" s="108">
        <v>0</v>
      </c>
      <c r="DE52" s="108">
        <v>0</v>
      </c>
      <c r="DF52" s="108">
        <v>0</v>
      </c>
      <c r="DG52" s="108">
        <v>0</v>
      </c>
      <c r="DH52" s="108">
        <v>0</v>
      </c>
      <c r="DI52" s="108">
        <v>0</v>
      </c>
      <c r="DJ52" s="108">
        <v>0</v>
      </c>
      <c r="DK52" s="108">
        <v>0</v>
      </c>
      <c r="DL52" s="108">
        <v>0</v>
      </c>
      <c r="DM52" s="108">
        <v>0</v>
      </c>
      <c r="DN52" s="108">
        <v>0</v>
      </c>
      <c r="DO52" s="108">
        <v>0</v>
      </c>
      <c r="DP52" s="108">
        <v>0</v>
      </c>
      <c r="DQ52" s="108">
        <v>0</v>
      </c>
      <c r="DR52" s="108">
        <v>0</v>
      </c>
      <c r="DS52" s="108">
        <v>0</v>
      </c>
      <c r="DT52" s="108">
        <v>0</v>
      </c>
      <c r="DU52" s="108">
        <v>0</v>
      </c>
      <c r="DV52" s="108">
        <v>0</v>
      </c>
      <c r="DW52" s="108">
        <v>0</v>
      </c>
      <c r="DX52" s="108">
        <v>0</v>
      </c>
      <c r="DY52" s="108">
        <v>0</v>
      </c>
      <c r="DZ52" s="108">
        <v>0</v>
      </c>
      <c r="EA52" s="108">
        <v>0</v>
      </c>
      <c r="EB52" s="108">
        <v>0</v>
      </c>
      <c r="EC52" s="108">
        <v>0</v>
      </c>
      <c r="ED52" s="108">
        <v>0</v>
      </c>
      <c r="EE52" s="108">
        <v>0</v>
      </c>
      <c r="EF52" s="108">
        <v>0</v>
      </c>
      <c r="EG52" s="108">
        <v>0</v>
      </c>
      <c r="EH52" s="108">
        <v>0</v>
      </c>
      <c r="EI52" s="108">
        <v>0</v>
      </c>
      <c r="EJ52" s="108">
        <v>0</v>
      </c>
      <c r="EK52" s="108">
        <v>0</v>
      </c>
      <c r="EL52" s="108">
        <v>0</v>
      </c>
      <c r="EM52" s="108">
        <v>0</v>
      </c>
      <c r="EN52" s="108">
        <v>0</v>
      </c>
      <c r="EO52" s="108">
        <v>0</v>
      </c>
      <c r="EP52" s="108">
        <v>0</v>
      </c>
      <c r="EQ52" s="108">
        <v>0</v>
      </c>
      <c r="ER52" s="108">
        <v>0</v>
      </c>
      <c r="ES52" s="108">
        <v>0</v>
      </c>
      <c r="ET52" s="108">
        <v>0</v>
      </c>
      <c r="EU52" s="108">
        <v>0</v>
      </c>
      <c r="EV52" s="108">
        <v>0</v>
      </c>
      <c r="EW52" s="108">
        <v>0</v>
      </c>
      <c r="EX52" s="108">
        <v>0</v>
      </c>
      <c r="EY52" s="108">
        <v>0</v>
      </c>
      <c r="EZ52" s="108">
        <v>0</v>
      </c>
      <c r="FA52" s="108">
        <v>0</v>
      </c>
      <c r="FB52" s="108">
        <v>0</v>
      </c>
      <c r="FC52" s="108">
        <v>0</v>
      </c>
      <c r="FD52" s="108">
        <v>0</v>
      </c>
      <c r="FE52" s="108">
        <v>0</v>
      </c>
      <c r="FF52" s="108">
        <v>0</v>
      </c>
      <c r="FG52" s="108">
        <v>0</v>
      </c>
      <c r="FH52" s="108">
        <v>0</v>
      </c>
      <c r="FI52" s="108">
        <v>0</v>
      </c>
      <c r="FJ52" s="108">
        <v>0</v>
      </c>
      <c r="FK52" s="108">
        <v>0</v>
      </c>
      <c r="FL52" s="108">
        <v>0</v>
      </c>
      <c r="FM52" s="108">
        <v>0</v>
      </c>
      <c r="FN52" s="108">
        <v>0</v>
      </c>
      <c r="FO52" s="108">
        <v>0</v>
      </c>
      <c r="FP52" s="108">
        <v>0</v>
      </c>
      <c r="FQ52" s="108">
        <v>0</v>
      </c>
      <c r="FR52" s="108">
        <v>0</v>
      </c>
      <c r="FS52" s="108">
        <v>0</v>
      </c>
      <c r="FT52" s="108">
        <v>0</v>
      </c>
      <c r="FU52" s="108">
        <v>0</v>
      </c>
      <c r="FV52" s="108">
        <v>0</v>
      </c>
      <c r="FW52" s="108">
        <v>0</v>
      </c>
      <c r="FX52" s="108">
        <v>0</v>
      </c>
      <c r="FY52" s="108">
        <v>0</v>
      </c>
      <c r="FZ52" s="108">
        <v>0</v>
      </c>
      <c r="GA52" s="108">
        <v>0</v>
      </c>
      <c r="GB52" s="108">
        <v>0</v>
      </c>
      <c r="GC52" s="108">
        <v>0</v>
      </c>
      <c r="GD52" s="108">
        <v>0</v>
      </c>
      <c r="GE52" s="108">
        <v>0</v>
      </c>
      <c r="GF52" s="108">
        <v>0</v>
      </c>
      <c r="GG52" s="108">
        <v>0</v>
      </c>
      <c r="GH52" s="108">
        <v>0</v>
      </c>
      <c r="GI52" s="108">
        <v>0</v>
      </c>
      <c r="GJ52" s="108">
        <v>0</v>
      </c>
      <c r="GK52" s="108">
        <v>0</v>
      </c>
      <c r="GL52" s="108">
        <v>0</v>
      </c>
      <c r="GM52" s="108">
        <v>0</v>
      </c>
      <c r="GN52" s="108">
        <v>0</v>
      </c>
      <c r="GO52" s="108">
        <v>0</v>
      </c>
      <c r="GP52" s="108">
        <v>0</v>
      </c>
      <c r="GQ52" s="108">
        <v>0</v>
      </c>
      <c r="GR52" s="108">
        <v>0</v>
      </c>
      <c r="GS52" s="108">
        <v>0</v>
      </c>
      <c r="GT52" s="108">
        <v>0</v>
      </c>
      <c r="GU52" s="108">
        <v>0</v>
      </c>
      <c r="GV52" s="108">
        <v>0</v>
      </c>
      <c r="GW52" s="108">
        <v>0</v>
      </c>
      <c r="GX52" s="108">
        <v>0</v>
      </c>
      <c r="GY52" s="108">
        <v>0</v>
      </c>
      <c r="GZ52" s="108">
        <v>0</v>
      </c>
      <c r="HA52" s="108">
        <v>0</v>
      </c>
      <c r="HB52" s="108">
        <v>0</v>
      </c>
      <c r="HC52" s="108">
        <v>0</v>
      </c>
      <c r="HD52" s="108">
        <v>0</v>
      </c>
      <c r="HE52" s="108">
        <v>0</v>
      </c>
      <c r="HF52" s="108">
        <v>0</v>
      </c>
      <c r="HG52" s="108">
        <v>0</v>
      </c>
      <c r="HH52" s="108">
        <v>0</v>
      </c>
      <c r="HI52" s="108">
        <v>0</v>
      </c>
    </row>
    <row r="53" spans="1:217" x14ac:dyDescent="0.2">
      <c r="A53" s="28"/>
    </row>
    <row r="54" spans="1:217" s="22" customFormat="1" x14ac:dyDescent="0.2">
      <c r="A54" s="34" t="s">
        <v>101</v>
      </c>
      <c r="B54" s="83">
        <f t="shared" ref="B54:BM54" si="58">B41-B43</f>
        <v>0</v>
      </c>
      <c r="C54" s="83">
        <f t="shared" si="58"/>
        <v>0</v>
      </c>
      <c r="D54" s="83">
        <f t="shared" si="58"/>
        <v>0</v>
      </c>
      <c r="E54" s="83">
        <f t="shared" si="58"/>
        <v>0</v>
      </c>
      <c r="F54" s="83">
        <f t="shared" si="58"/>
        <v>0</v>
      </c>
      <c r="G54" s="83">
        <f t="shared" si="58"/>
        <v>0</v>
      </c>
      <c r="H54" s="83">
        <f t="shared" si="58"/>
        <v>0</v>
      </c>
      <c r="I54" s="83">
        <f t="shared" si="58"/>
        <v>0</v>
      </c>
      <c r="J54" s="83">
        <f t="shared" si="58"/>
        <v>0</v>
      </c>
      <c r="K54" s="83">
        <f t="shared" si="58"/>
        <v>0</v>
      </c>
      <c r="L54" s="83">
        <f t="shared" si="58"/>
        <v>0</v>
      </c>
      <c r="M54" s="83">
        <f t="shared" si="58"/>
        <v>0</v>
      </c>
      <c r="N54" s="83">
        <f t="shared" si="58"/>
        <v>0</v>
      </c>
      <c r="O54" s="83">
        <f t="shared" si="58"/>
        <v>0</v>
      </c>
      <c r="P54" s="83">
        <f t="shared" si="58"/>
        <v>0</v>
      </c>
      <c r="Q54" s="83">
        <f t="shared" si="58"/>
        <v>0</v>
      </c>
      <c r="R54" s="83" t="e">
        <f t="shared" si="58"/>
        <v>#NAME?</v>
      </c>
      <c r="S54" s="83" t="e">
        <f t="shared" si="58"/>
        <v>#NAME?</v>
      </c>
      <c r="T54" s="83" t="e">
        <f t="shared" si="58"/>
        <v>#NAME?</v>
      </c>
      <c r="U54" s="83" t="e">
        <f t="shared" si="58"/>
        <v>#NAME?</v>
      </c>
      <c r="V54" s="83" t="e">
        <f t="shared" si="58"/>
        <v>#NAME?</v>
      </c>
      <c r="W54" s="83" t="e">
        <f t="shared" si="58"/>
        <v>#NAME?</v>
      </c>
      <c r="X54" s="83" t="e">
        <f t="shared" si="58"/>
        <v>#NAME?</v>
      </c>
      <c r="Y54" s="83" t="e">
        <f t="shared" si="58"/>
        <v>#NAME?</v>
      </c>
      <c r="Z54" s="83" t="e">
        <f t="shared" si="58"/>
        <v>#NAME?</v>
      </c>
      <c r="AA54" s="83" t="e">
        <f t="shared" si="58"/>
        <v>#NAME?</v>
      </c>
      <c r="AB54" s="83" t="e">
        <f t="shared" si="58"/>
        <v>#NAME?</v>
      </c>
      <c r="AC54" s="83" t="e">
        <f t="shared" si="58"/>
        <v>#NAME?</v>
      </c>
      <c r="AD54" s="83" t="e">
        <f t="shared" si="58"/>
        <v>#NAME?</v>
      </c>
      <c r="AE54" s="83" t="e">
        <f t="shared" si="58"/>
        <v>#NAME?</v>
      </c>
      <c r="AF54" s="83" t="e">
        <f t="shared" si="58"/>
        <v>#NAME?</v>
      </c>
      <c r="AG54" s="83" t="e">
        <f t="shared" si="58"/>
        <v>#NAME?</v>
      </c>
      <c r="AH54" s="83" t="e">
        <f t="shared" si="58"/>
        <v>#NAME?</v>
      </c>
      <c r="AI54" s="83" t="e">
        <f t="shared" si="58"/>
        <v>#NAME?</v>
      </c>
      <c r="AJ54" s="83" t="e">
        <f t="shared" si="58"/>
        <v>#NAME?</v>
      </c>
      <c r="AK54" s="83" t="e">
        <f t="shared" si="58"/>
        <v>#NAME?</v>
      </c>
      <c r="AL54" s="83" t="e">
        <f t="shared" si="58"/>
        <v>#NAME?</v>
      </c>
      <c r="AM54" s="83" t="e">
        <f t="shared" si="58"/>
        <v>#NAME?</v>
      </c>
      <c r="AN54" s="83" t="e">
        <f t="shared" si="58"/>
        <v>#NAME?</v>
      </c>
      <c r="AO54" s="83" t="e">
        <f t="shared" si="58"/>
        <v>#NAME?</v>
      </c>
      <c r="AP54" s="83" t="e">
        <f t="shared" si="58"/>
        <v>#NAME?</v>
      </c>
      <c r="AQ54" s="83" t="e">
        <f t="shared" si="58"/>
        <v>#NAME?</v>
      </c>
      <c r="AR54" s="83" t="e">
        <f t="shared" si="58"/>
        <v>#NAME?</v>
      </c>
      <c r="AS54" s="83" t="e">
        <f t="shared" si="58"/>
        <v>#NAME?</v>
      </c>
      <c r="AT54" s="83" t="e">
        <f t="shared" si="58"/>
        <v>#NAME?</v>
      </c>
      <c r="AU54" s="83" t="e">
        <f t="shared" si="58"/>
        <v>#NAME?</v>
      </c>
      <c r="AV54" s="83" t="e">
        <f t="shared" si="58"/>
        <v>#NAME?</v>
      </c>
      <c r="AW54" s="83" t="e">
        <f t="shared" si="58"/>
        <v>#NAME?</v>
      </c>
      <c r="AX54" s="83" t="e">
        <f t="shared" si="58"/>
        <v>#NAME?</v>
      </c>
      <c r="AY54" s="83" t="e">
        <f t="shared" si="58"/>
        <v>#NAME?</v>
      </c>
      <c r="AZ54" s="83" t="e">
        <f t="shared" si="58"/>
        <v>#NAME?</v>
      </c>
      <c r="BA54" s="83" t="e">
        <f t="shared" si="58"/>
        <v>#NAME?</v>
      </c>
      <c r="BB54" s="83" t="e">
        <f t="shared" si="58"/>
        <v>#NAME?</v>
      </c>
      <c r="BC54" s="83" t="e">
        <f t="shared" si="58"/>
        <v>#NAME?</v>
      </c>
      <c r="BD54" s="83" t="e">
        <f t="shared" si="58"/>
        <v>#NAME?</v>
      </c>
      <c r="BE54" s="83" t="e">
        <f t="shared" si="58"/>
        <v>#NAME?</v>
      </c>
      <c r="BF54" s="83" t="e">
        <f t="shared" si="58"/>
        <v>#NAME?</v>
      </c>
      <c r="BG54" s="83" t="e">
        <f t="shared" si="58"/>
        <v>#NAME?</v>
      </c>
      <c r="BH54" s="83" t="e">
        <f t="shared" si="58"/>
        <v>#NAME?</v>
      </c>
      <c r="BI54" s="83" t="e">
        <f t="shared" si="58"/>
        <v>#NAME?</v>
      </c>
      <c r="BJ54" s="83" t="e">
        <f t="shared" si="58"/>
        <v>#NAME?</v>
      </c>
      <c r="BK54" s="83" t="e">
        <f t="shared" si="58"/>
        <v>#NAME?</v>
      </c>
      <c r="BL54" s="83" t="e">
        <f t="shared" si="58"/>
        <v>#NAME?</v>
      </c>
      <c r="BM54" s="83" t="e">
        <f t="shared" si="58"/>
        <v>#NAME?</v>
      </c>
      <c r="BN54" s="83" t="e">
        <f t="shared" ref="BN54:DY54" si="59">BN41-BN43</f>
        <v>#NAME?</v>
      </c>
      <c r="BO54" s="83" t="e">
        <f t="shared" si="59"/>
        <v>#NAME?</v>
      </c>
      <c r="BP54" s="83" t="e">
        <f t="shared" si="59"/>
        <v>#NAME?</v>
      </c>
      <c r="BQ54" s="83" t="e">
        <f t="shared" si="59"/>
        <v>#NAME?</v>
      </c>
      <c r="BR54" s="83" t="e">
        <f t="shared" si="59"/>
        <v>#NAME?</v>
      </c>
      <c r="BS54" s="83" t="e">
        <f t="shared" si="59"/>
        <v>#NAME?</v>
      </c>
      <c r="BT54" s="83" t="e">
        <f t="shared" si="59"/>
        <v>#NAME?</v>
      </c>
      <c r="BU54" s="83" t="e">
        <f t="shared" si="59"/>
        <v>#NAME?</v>
      </c>
      <c r="BV54" s="83" t="e">
        <f t="shared" si="59"/>
        <v>#NAME?</v>
      </c>
      <c r="BW54" s="83" t="e">
        <f t="shared" si="59"/>
        <v>#NAME?</v>
      </c>
      <c r="BX54" s="83" t="e">
        <f t="shared" si="59"/>
        <v>#NAME?</v>
      </c>
      <c r="BY54" s="83" t="e">
        <f t="shared" si="59"/>
        <v>#NAME?</v>
      </c>
      <c r="BZ54" s="83" t="e">
        <f t="shared" si="59"/>
        <v>#NAME?</v>
      </c>
      <c r="CA54" s="83" t="e">
        <f t="shared" si="59"/>
        <v>#NAME?</v>
      </c>
      <c r="CB54" s="83" t="e">
        <f t="shared" si="59"/>
        <v>#NAME?</v>
      </c>
      <c r="CC54" s="83" t="e">
        <f t="shared" si="59"/>
        <v>#NAME?</v>
      </c>
      <c r="CD54" s="83" t="e">
        <f t="shared" si="59"/>
        <v>#NAME?</v>
      </c>
      <c r="CE54" s="83" t="e">
        <f t="shared" si="59"/>
        <v>#NAME?</v>
      </c>
      <c r="CF54" s="83" t="e">
        <f t="shared" si="59"/>
        <v>#NAME?</v>
      </c>
      <c r="CG54" s="83" t="e">
        <f t="shared" si="59"/>
        <v>#NAME?</v>
      </c>
      <c r="CH54" s="83" t="e">
        <f t="shared" si="59"/>
        <v>#NAME?</v>
      </c>
      <c r="CI54" s="83" t="e">
        <f t="shared" si="59"/>
        <v>#NAME?</v>
      </c>
      <c r="CJ54" s="83" t="e">
        <f t="shared" si="59"/>
        <v>#NAME?</v>
      </c>
      <c r="CK54" s="83" t="e">
        <f t="shared" si="59"/>
        <v>#NAME?</v>
      </c>
      <c r="CL54" s="83" t="e">
        <f t="shared" si="59"/>
        <v>#NAME?</v>
      </c>
      <c r="CM54" s="83" t="e">
        <f t="shared" si="59"/>
        <v>#NAME?</v>
      </c>
      <c r="CN54" s="83" t="e">
        <f t="shared" si="59"/>
        <v>#NAME?</v>
      </c>
      <c r="CO54" s="83" t="e">
        <f t="shared" si="59"/>
        <v>#NAME?</v>
      </c>
      <c r="CP54" s="83" t="e">
        <f t="shared" si="59"/>
        <v>#NAME?</v>
      </c>
      <c r="CQ54" s="83" t="e">
        <f t="shared" si="59"/>
        <v>#NAME?</v>
      </c>
      <c r="CR54" s="83" t="e">
        <f t="shared" si="59"/>
        <v>#NAME?</v>
      </c>
      <c r="CS54" s="83" t="e">
        <f t="shared" si="59"/>
        <v>#NAME?</v>
      </c>
      <c r="CT54" s="83" t="e">
        <f t="shared" si="59"/>
        <v>#NAME?</v>
      </c>
      <c r="CU54" s="83" t="e">
        <f t="shared" si="59"/>
        <v>#NAME?</v>
      </c>
      <c r="CV54" s="83" t="e">
        <f t="shared" si="59"/>
        <v>#NAME?</v>
      </c>
      <c r="CW54" s="83" t="e">
        <f t="shared" si="59"/>
        <v>#NAME?</v>
      </c>
      <c r="CX54" s="83" t="e">
        <f t="shared" si="59"/>
        <v>#NAME?</v>
      </c>
      <c r="CY54" s="83" t="e">
        <f t="shared" si="59"/>
        <v>#NAME?</v>
      </c>
      <c r="CZ54" s="83" t="e">
        <f t="shared" si="59"/>
        <v>#NAME?</v>
      </c>
      <c r="DA54" s="83" t="e">
        <f t="shared" si="59"/>
        <v>#NAME?</v>
      </c>
      <c r="DB54" s="83" t="e">
        <f t="shared" si="59"/>
        <v>#NAME?</v>
      </c>
      <c r="DC54" s="83" t="e">
        <f t="shared" si="59"/>
        <v>#NAME?</v>
      </c>
      <c r="DD54" s="83" t="e">
        <f t="shared" si="59"/>
        <v>#NAME?</v>
      </c>
      <c r="DE54" s="83" t="e">
        <f t="shared" si="59"/>
        <v>#NAME?</v>
      </c>
      <c r="DF54" s="83" t="e">
        <f t="shared" si="59"/>
        <v>#NAME?</v>
      </c>
      <c r="DG54" s="83" t="e">
        <f t="shared" si="59"/>
        <v>#NAME?</v>
      </c>
      <c r="DH54" s="83" t="e">
        <f t="shared" si="59"/>
        <v>#NAME?</v>
      </c>
      <c r="DI54" s="83" t="e">
        <f t="shared" si="59"/>
        <v>#NAME?</v>
      </c>
      <c r="DJ54" s="83" t="e">
        <f t="shared" si="59"/>
        <v>#NAME?</v>
      </c>
      <c r="DK54" s="83" t="e">
        <f t="shared" si="59"/>
        <v>#NAME?</v>
      </c>
      <c r="DL54" s="83" t="e">
        <f t="shared" si="59"/>
        <v>#NAME?</v>
      </c>
      <c r="DM54" s="83" t="e">
        <f t="shared" si="59"/>
        <v>#NAME?</v>
      </c>
      <c r="DN54" s="83" t="e">
        <f t="shared" si="59"/>
        <v>#NAME?</v>
      </c>
      <c r="DO54" s="83" t="e">
        <f t="shared" si="59"/>
        <v>#NAME?</v>
      </c>
      <c r="DP54" s="83" t="e">
        <f t="shared" si="59"/>
        <v>#NAME?</v>
      </c>
      <c r="DQ54" s="83" t="e">
        <f t="shared" si="59"/>
        <v>#NAME?</v>
      </c>
      <c r="DR54" s="83" t="e">
        <f t="shared" si="59"/>
        <v>#NAME?</v>
      </c>
      <c r="DS54" s="83" t="e">
        <f t="shared" si="59"/>
        <v>#NAME?</v>
      </c>
      <c r="DT54" s="83" t="e">
        <f t="shared" si="59"/>
        <v>#NAME?</v>
      </c>
      <c r="DU54" s="83" t="e">
        <f t="shared" si="59"/>
        <v>#NAME?</v>
      </c>
      <c r="DV54" s="83" t="e">
        <f t="shared" si="59"/>
        <v>#NAME?</v>
      </c>
      <c r="DW54" s="83" t="e">
        <f t="shared" si="59"/>
        <v>#NAME?</v>
      </c>
      <c r="DX54" s="83" t="e">
        <f t="shared" si="59"/>
        <v>#NAME?</v>
      </c>
      <c r="DY54" s="83" t="e">
        <f t="shared" si="59"/>
        <v>#NAME?</v>
      </c>
      <c r="DZ54" s="83" t="e">
        <f t="shared" ref="DZ54:GK54" si="60">DZ41-DZ43</f>
        <v>#NAME?</v>
      </c>
      <c r="EA54" s="83" t="e">
        <f t="shared" si="60"/>
        <v>#NAME?</v>
      </c>
      <c r="EB54" s="83" t="e">
        <f t="shared" si="60"/>
        <v>#NAME?</v>
      </c>
      <c r="EC54" s="83" t="e">
        <f t="shared" si="60"/>
        <v>#NAME?</v>
      </c>
      <c r="ED54" s="83" t="e">
        <f t="shared" si="60"/>
        <v>#NAME?</v>
      </c>
      <c r="EE54" s="83" t="e">
        <f t="shared" si="60"/>
        <v>#NAME?</v>
      </c>
      <c r="EF54" s="83" t="e">
        <f t="shared" si="60"/>
        <v>#NAME?</v>
      </c>
      <c r="EG54" s="83" t="e">
        <f t="shared" si="60"/>
        <v>#NAME?</v>
      </c>
      <c r="EH54" s="83" t="e">
        <f t="shared" si="60"/>
        <v>#NAME?</v>
      </c>
      <c r="EI54" s="83" t="e">
        <f t="shared" si="60"/>
        <v>#NAME?</v>
      </c>
      <c r="EJ54" s="83" t="e">
        <f t="shared" si="60"/>
        <v>#NAME?</v>
      </c>
      <c r="EK54" s="83" t="e">
        <f t="shared" si="60"/>
        <v>#NAME?</v>
      </c>
      <c r="EL54" s="83" t="e">
        <f t="shared" si="60"/>
        <v>#NAME?</v>
      </c>
      <c r="EM54" s="83" t="e">
        <f t="shared" si="60"/>
        <v>#NAME?</v>
      </c>
      <c r="EN54" s="83" t="e">
        <f t="shared" si="60"/>
        <v>#NAME?</v>
      </c>
      <c r="EO54" s="83" t="e">
        <f t="shared" si="60"/>
        <v>#NAME?</v>
      </c>
      <c r="EP54" s="83" t="e">
        <f t="shared" si="60"/>
        <v>#NAME?</v>
      </c>
      <c r="EQ54" s="83" t="e">
        <f t="shared" si="60"/>
        <v>#NAME?</v>
      </c>
      <c r="ER54" s="83" t="e">
        <f t="shared" si="60"/>
        <v>#NAME?</v>
      </c>
      <c r="ES54" s="83" t="e">
        <f t="shared" si="60"/>
        <v>#NAME?</v>
      </c>
      <c r="ET54" s="83" t="e">
        <f t="shared" si="60"/>
        <v>#NAME?</v>
      </c>
      <c r="EU54" s="83" t="e">
        <f t="shared" si="60"/>
        <v>#NAME?</v>
      </c>
      <c r="EV54" s="83" t="e">
        <f t="shared" si="60"/>
        <v>#NAME?</v>
      </c>
      <c r="EW54" s="83" t="e">
        <f t="shared" si="60"/>
        <v>#NAME?</v>
      </c>
      <c r="EX54" s="83" t="e">
        <f t="shared" si="60"/>
        <v>#NAME?</v>
      </c>
      <c r="EY54" s="83" t="e">
        <f t="shared" si="60"/>
        <v>#NAME?</v>
      </c>
      <c r="EZ54" s="83" t="e">
        <f t="shared" si="60"/>
        <v>#NAME?</v>
      </c>
      <c r="FA54" s="83" t="e">
        <f t="shared" si="60"/>
        <v>#NAME?</v>
      </c>
      <c r="FB54" s="83" t="e">
        <f t="shared" si="60"/>
        <v>#NAME?</v>
      </c>
      <c r="FC54" s="83" t="e">
        <f t="shared" si="60"/>
        <v>#NAME?</v>
      </c>
      <c r="FD54" s="83" t="e">
        <f t="shared" si="60"/>
        <v>#NAME?</v>
      </c>
      <c r="FE54" s="83" t="e">
        <f t="shared" si="60"/>
        <v>#NAME?</v>
      </c>
      <c r="FF54" s="83" t="e">
        <f t="shared" si="60"/>
        <v>#NAME?</v>
      </c>
      <c r="FG54" s="83" t="e">
        <f t="shared" si="60"/>
        <v>#NAME?</v>
      </c>
      <c r="FH54" s="83" t="e">
        <f t="shared" si="60"/>
        <v>#NAME?</v>
      </c>
      <c r="FI54" s="83" t="e">
        <f t="shared" si="60"/>
        <v>#NAME?</v>
      </c>
      <c r="FJ54" s="83" t="e">
        <f t="shared" si="60"/>
        <v>#NAME?</v>
      </c>
      <c r="FK54" s="83" t="e">
        <f t="shared" si="60"/>
        <v>#NAME?</v>
      </c>
      <c r="FL54" s="83" t="e">
        <f t="shared" si="60"/>
        <v>#NAME?</v>
      </c>
      <c r="FM54" s="83" t="e">
        <f t="shared" si="60"/>
        <v>#NAME?</v>
      </c>
      <c r="FN54" s="83" t="e">
        <f t="shared" si="60"/>
        <v>#NAME?</v>
      </c>
      <c r="FO54" s="83" t="e">
        <f t="shared" si="60"/>
        <v>#NAME?</v>
      </c>
      <c r="FP54" s="83" t="e">
        <f t="shared" si="60"/>
        <v>#NAME?</v>
      </c>
      <c r="FQ54" s="83" t="e">
        <f t="shared" si="60"/>
        <v>#NAME?</v>
      </c>
      <c r="FR54" s="83" t="e">
        <f t="shared" si="60"/>
        <v>#NAME?</v>
      </c>
      <c r="FS54" s="83" t="e">
        <f t="shared" si="60"/>
        <v>#NAME?</v>
      </c>
      <c r="FT54" s="83" t="e">
        <f t="shared" si="60"/>
        <v>#NAME?</v>
      </c>
      <c r="FU54" s="83" t="e">
        <f t="shared" si="60"/>
        <v>#NAME?</v>
      </c>
      <c r="FV54" s="83" t="e">
        <f t="shared" si="60"/>
        <v>#NAME?</v>
      </c>
      <c r="FW54" s="83" t="e">
        <f t="shared" si="60"/>
        <v>#NAME?</v>
      </c>
      <c r="FX54" s="83" t="e">
        <f t="shared" si="60"/>
        <v>#NAME?</v>
      </c>
      <c r="FY54" s="83" t="e">
        <f t="shared" si="60"/>
        <v>#NAME?</v>
      </c>
      <c r="FZ54" s="83" t="e">
        <f t="shared" si="60"/>
        <v>#NAME?</v>
      </c>
      <c r="GA54" s="83" t="e">
        <f t="shared" si="60"/>
        <v>#NAME?</v>
      </c>
      <c r="GB54" s="83" t="e">
        <f t="shared" si="60"/>
        <v>#NAME?</v>
      </c>
      <c r="GC54" s="83" t="e">
        <f t="shared" si="60"/>
        <v>#NAME?</v>
      </c>
      <c r="GD54" s="83" t="e">
        <f t="shared" si="60"/>
        <v>#NAME?</v>
      </c>
      <c r="GE54" s="83" t="e">
        <f t="shared" si="60"/>
        <v>#NAME?</v>
      </c>
      <c r="GF54" s="83" t="e">
        <f t="shared" si="60"/>
        <v>#NAME?</v>
      </c>
      <c r="GG54" s="83" t="e">
        <f t="shared" si="60"/>
        <v>#NAME?</v>
      </c>
      <c r="GH54" s="83" t="e">
        <f t="shared" si="60"/>
        <v>#NAME?</v>
      </c>
      <c r="GI54" s="83" t="e">
        <f t="shared" si="60"/>
        <v>#NAME?</v>
      </c>
      <c r="GJ54" s="83" t="e">
        <f t="shared" si="60"/>
        <v>#NAME?</v>
      </c>
      <c r="GK54" s="83" t="e">
        <f t="shared" si="60"/>
        <v>#NAME?</v>
      </c>
      <c r="GL54" s="83" t="e">
        <f t="shared" ref="GL54:HI54" si="61">GL41-GL43</f>
        <v>#NAME?</v>
      </c>
      <c r="GM54" s="83" t="e">
        <f t="shared" si="61"/>
        <v>#NAME?</v>
      </c>
      <c r="GN54" s="83" t="e">
        <f t="shared" si="61"/>
        <v>#NAME?</v>
      </c>
      <c r="GO54" s="83" t="e">
        <f t="shared" si="61"/>
        <v>#NAME?</v>
      </c>
      <c r="GP54" s="83" t="e">
        <f t="shared" si="61"/>
        <v>#NAME?</v>
      </c>
      <c r="GQ54" s="83" t="e">
        <f t="shared" si="61"/>
        <v>#NAME?</v>
      </c>
      <c r="GR54" s="83" t="e">
        <f t="shared" si="61"/>
        <v>#NAME?</v>
      </c>
      <c r="GS54" s="83" t="e">
        <f t="shared" si="61"/>
        <v>#NAME?</v>
      </c>
      <c r="GT54" s="83" t="e">
        <f t="shared" si="61"/>
        <v>#NAME?</v>
      </c>
      <c r="GU54" s="83" t="e">
        <f t="shared" si="61"/>
        <v>#NAME?</v>
      </c>
      <c r="GV54" s="83" t="e">
        <f t="shared" si="61"/>
        <v>#NAME?</v>
      </c>
      <c r="GW54" s="83" t="e">
        <f t="shared" si="61"/>
        <v>#NAME?</v>
      </c>
      <c r="GX54" s="83" t="e">
        <f t="shared" si="61"/>
        <v>#NAME?</v>
      </c>
      <c r="GY54" s="83" t="e">
        <f t="shared" si="61"/>
        <v>#NAME?</v>
      </c>
      <c r="GZ54" s="83" t="e">
        <f t="shared" si="61"/>
        <v>#NAME?</v>
      </c>
      <c r="HA54" s="83" t="e">
        <f t="shared" si="61"/>
        <v>#NAME?</v>
      </c>
      <c r="HB54" s="83" t="e">
        <f t="shared" si="61"/>
        <v>#NAME?</v>
      </c>
      <c r="HC54" s="83" t="e">
        <f t="shared" si="61"/>
        <v>#NAME?</v>
      </c>
      <c r="HD54" s="83" t="e">
        <f t="shared" si="61"/>
        <v>#NAME?</v>
      </c>
      <c r="HE54" s="83" t="e">
        <f t="shared" si="61"/>
        <v>#NAME?</v>
      </c>
      <c r="HF54" s="83" t="e">
        <f t="shared" si="61"/>
        <v>#NAME?</v>
      </c>
      <c r="HG54" s="83" t="e">
        <f t="shared" si="61"/>
        <v>#NAME?</v>
      </c>
      <c r="HH54" s="83" t="e">
        <f t="shared" si="61"/>
        <v>#NAME?</v>
      </c>
      <c r="HI54" s="83" t="e">
        <f t="shared" si="61"/>
        <v>#NAME?</v>
      </c>
    </row>
    <row r="55" spans="1:217" s="22" customFormat="1" x14ac:dyDescent="0.2">
      <c r="A55" s="28" t="s">
        <v>102</v>
      </c>
      <c r="B55" s="84">
        <f>'CMM2 - AUX DEPREC'!C2</f>
        <v>0</v>
      </c>
      <c r="C55" s="84">
        <f>'CMM2 - AUX DEPREC'!D2</f>
        <v>0</v>
      </c>
      <c r="D55" s="84">
        <f>'CMM2 - AUX DEPREC'!E2</f>
        <v>0</v>
      </c>
      <c r="E55" s="84">
        <f>'CMM2 - AUX DEPREC'!F2</f>
        <v>0</v>
      </c>
      <c r="F55" s="84">
        <f>'CMM2 - AUX DEPREC'!G2</f>
        <v>0</v>
      </c>
      <c r="G55" s="84">
        <f>'CMM2 - AUX DEPREC'!H2</f>
        <v>0</v>
      </c>
      <c r="H55" s="84" t="e">
        <f>'CMM2 - AUX DEPREC'!I2</f>
        <v>#REF!</v>
      </c>
      <c r="I55" s="84" t="e">
        <f>'CMM2 - AUX DEPREC'!J2</f>
        <v>#REF!</v>
      </c>
      <c r="J55" s="84" t="e">
        <f>'CMM2 - AUX DEPREC'!K2</f>
        <v>#REF!</v>
      </c>
      <c r="K55" s="84" t="e">
        <f>'CMM2 - AUX DEPREC'!L2</f>
        <v>#REF!</v>
      </c>
      <c r="L55" s="84" t="e">
        <f>'CMM2 - AUX DEPREC'!M2</f>
        <v>#REF!</v>
      </c>
      <c r="M55" s="84" t="e">
        <f>'CMM2 - AUX DEPREC'!N2</f>
        <v>#REF!</v>
      </c>
      <c r="N55" s="84" t="e">
        <f>'CMM2 - AUX DEPREC'!O2</f>
        <v>#REF!</v>
      </c>
      <c r="O55" s="84" t="e">
        <f>'CMM2 - AUX DEPREC'!P2</f>
        <v>#REF!</v>
      </c>
      <c r="P55" s="84" t="e">
        <f>'CMM2 - AUX DEPREC'!Q2</f>
        <v>#REF!</v>
      </c>
      <c r="Q55" s="84" t="e">
        <f>'CMM2 - AUX DEPREC'!R2</f>
        <v>#REF!</v>
      </c>
      <c r="R55" s="84" t="e">
        <f>'CMM2 - AUX DEPREC'!S2</f>
        <v>#REF!</v>
      </c>
      <c r="S55" s="84" t="e">
        <f>'CMM2 - AUX DEPREC'!T2</f>
        <v>#REF!</v>
      </c>
      <c r="T55" s="84" t="e">
        <f>'CMM2 - AUX DEPREC'!U2</f>
        <v>#REF!</v>
      </c>
      <c r="U55" s="84" t="e">
        <f>'CMM2 - AUX DEPREC'!V2</f>
        <v>#REF!</v>
      </c>
      <c r="V55" s="84" t="e">
        <f>'CMM2 - AUX DEPREC'!W2</f>
        <v>#REF!</v>
      </c>
      <c r="W55" s="84" t="e">
        <f>'CMM2 - AUX DEPREC'!X2</f>
        <v>#REF!</v>
      </c>
      <c r="X55" s="84" t="e">
        <f>'CMM2 - AUX DEPREC'!Y2</f>
        <v>#REF!</v>
      </c>
      <c r="Y55" s="84" t="e">
        <f>'CMM2 - AUX DEPREC'!Z2</f>
        <v>#REF!</v>
      </c>
      <c r="Z55" s="84" t="e">
        <f>'CMM2 - AUX DEPREC'!AA2</f>
        <v>#REF!</v>
      </c>
      <c r="AA55" s="84" t="e">
        <f>'CMM2 - AUX DEPREC'!AB2</f>
        <v>#REF!</v>
      </c>
      <c r="AB55" s="84" t="e">
        <f>'CMM2 - AUX DEPREC'!AC2</f>
        <v>#REF!</v>
      </c>
      <c r="AC55" s="84" t="e">
        <f>'CMM2 - AUX DEPREC'!AD2</f>
        <v>#REF!</v>
      </c>
      <c r="AD55" s="84" t="e">
        <f>'CMM2 - AUX DEPREC'!AE2</f>
        <v>#REF!</v>
      </c>
      <c r="AE55" s="84" t="e">
        <f>'CMM2 - AUX DEPREC'!AF2</f>
        <v>#REF!</v>
      </c>
      <c r="AF55" s="84" t="e">
        <f>'CMM2 - AUX DEPREC'!AG2</f>
        <v>#REF!</v>
      </c>
      <c r="AG55" s="84" t="e">
        <f>'CMM2 - AUX DEPREC'!AH2</f>
        <v>#REF!</v>
      </c>
      <c r="AH55" s="84" t="e">
        <f>'CMM2 - AUX DEPREC'!AI2</f>
        <v>#REF!</v>
      </c>
      <c r="AI55" s="84" t="e">
        <f>'CMM2 - AUX DEPREC'!AJ2</f>
        <v>#REF!</v>
      </c>
      <c r="AJ55" s="84" t="e">
        <f>'CMM2 - AUX DEPREC'!AK2</f>
        <v>#REF!</v>
      </c>
      <c r="AK55" s="84" t="e">
        <f>'CMM2 - AUX DEPREC'!AL2</f>
        <v>#REF!</v>
      </c>
      <c r="AL55" s="84" t="e">
        <f>'CMM2 - AUX DEPREC'!AM2</f>
        <v>#REF!</v>
      </c>
      <c r="AM55" s="84" t="e">
        <f>'CMM2 - AUX DEPREC'!AN2</f>
        <v>#REF!</v>
      </c>
      <c r="AN55" s="84" t="e">
        <f>'CMM2 - AUX DEPREC'!AO2</f>
        <v>#REF!</v>
      </c>
      <c r="AO55" s="84" t="e">
        <f>'CMM2 - AUX DEPREC'!AP2</f>
        <v>#REF!</v>
      </c>
      <c r="AP55" s="84" t="e">
        <f>'CMM2 - AUX DEPREC'!AQ2</f>
        <v>#REF!</v>
      </c>
      <c r="AQ55" s="84" t="e">
        <f>'CMM2 - AUX DEPREC'!AR2</f>
        <v>#REF!</v>
      </c>
      <c r="AR55" s="84" t="e">
        <f>'CMM2 - AUX DEPREC'!AS2</f>
        <v>#REF!</v>
      </c>
      <c r="AS55" s="84" t="e">
        <f>'CMM2 - AUX DEPREC'!AT2</f>
        <v>#REF!</v>
      </c>
      <c r="AT55" s="84" t="e">
        <f>'CMM2 - AUX DEPREC'!AU2</f>
        <v>#REF!</v>
      </c>
      <c r="AU55" s="84" t="e">
        <f>'CMM2 - AUX DEPREC'!AV2</f>
        <v>#REF!</v>
      </c>
      <c r="AV55" s="84" t="e">
        <f>'CMM2 - AUX DEPREC'!AW2</f>
        <v>#REF!</v>
      </c>
      <c r="AW55" s="84" t="e">
        <f>'CMM2 - AUX DEPREC'!AX2</f>
        <v>#REF!</v>
      </c>
      <c r="AX55" s="84" t="e">
        <f>'CMM2 - AUX DEPREC'!AY2</f>
        <v>#REF!</v>
      </c>
      <c r="AY55" s="84" t="e">
        <f>'CMM2 - AUX DEPREC'!AZ2</f>
        <v>#REF!</v>
      </c>
      <c r="AZ55" s="84" t="e">
        <f>'CMM2 - AUX DEPREC'!BA2</f>
        <v>#REF!</v>
      </c>
      <c r="BA55" s="84" t="e">
        <f>'CMM2 - AUX DEPREC'!BB2</f>
        <v>#REF!</v>
      </c>
      <c r="BB55" s="84" t="e">
        <f>'CMM2 - AUX DEPREC'!BC2</f>
        <v>#REF!</v>
      </c>
      <c r="BC55" s="84" t="e">
        <f>'CMM2 - AUX DEPREC'!BD2</f>
        <v>#REF!</v>
      </c>
      <c r="BD55" s="84" t="e">
        <f>'CMM2 - AUX DEPREC'!BE2</f>
        <v>#REF!</v>
      </c>
      <c r="BE55" s="84" t="e">
        <f>'CMM2 - AUX DEPREC'!BF2</f>
        <v>#REF!</v>
      </c>
      <c r="BF55" s="84" t="e">
        <f>'CMM2 - AUX DEPREC'!BG2</f>
        <v>#REF!</v>
      </c>
      <c r="BG55" s="84" t="e">
        <f>'CMM2 - AUX DEPREC'!BH2</f>
        <v>#REF!</v>
      </c>
      <c r="BH55" s="84" t="e">
        <f>'CMM2 - AUX DEPREC'!BI2</f>
        <v>#REF!</v>
      </c>
      <c r="BI55" s="84" t="e">
        <f>'CMM2 - AUX DEPREC'!BJ2</f>
        <v>#REF!</v>
      </c>
      <c r="BJ55" s="84" t="e">
        <f>'CMM2 - AUX DEPREC'!BK2</f>
        <v>#REF!</v>
      </c>
      <c r="BK55" s="84" t="e">
        <f>'CMM2 - AUX DEPREC'!BL2</f>
        <v>#REF!</v>
      </c>
      <c r="BL55" s="84" t="e">
        <f>'CMM2 - AUX DEPREC'!BM2</f>
        <v>#REF!</v>
      </c>
      <c r="BM55" s="84" t="e">
        <f>'CMM2 - AUX DEPREC'!BN2</f>
        <v>#REF!</v>
      </c>
      <c r="BN55" s="84" t="e">
        <f>'CMM2 - AUX DEPREC'!BO2</f>
        <v>#REF!</v>
      </c>
      <c r="BO55" s="84" t="e">
        <f>'CMM2 - AUX DEPREC'!BP2</f>
        <v>#REF!</v>
      </c>
      <c r="BP55" s="84" t="e">
        <f>'CMM2 - AUX DEPREC'!BQ2</f>
        <v>#REF!</v>
      </c>
      <c r="BQ55" s="84" t="e">
        <f>'CMM2 - AUX DEPREC'!BR2</f>
        <v>#REF!</v>
      </c>
      <c r="BR55" s="84" t="e">
        <f>'CMM2 - AUX DEPREC'!BS2</f>
        <v>#REF!</v>
      </c>
      <c r="BS55" s="84" t="e">
        <f>'CMM2 - AUX DEPREC'!BT2</f>
        <v>#REF!</v>
      </c>
      <c r="BT55" s="84" t="e">
        <f>'CMM2 - AUX DEPREC'!BU2</f>
        <v>#REF!</v>
      </c>
      <c r="BU55" s="84" t="e">
        <f>'CMM2 - AUX DEPREC'!BV2</f>
        <v>#REF!</v>
      </c>
      <c r="BV55" s="84" t="e">
        <f>'CMM2 - AUX DEPREC'!BW2</f>
        <v>#REF!</v>
      </c>
      <c r="BW55" s="84" t="e">
        <f>'CMM2 - AUX DEPREC'!BX2</f>
        <v>#REF!</v>
      </c>
      <c r="BX55" s="84" t="e">
        <f>'CMM2 - AUX DEPREC'!BY2</f>
        <v>#REF!</v>
      </c>
      <c r="BY55" s="84" t="e">
        <f>'CMM2 - AUX DEPREC'!BZ2</f>
        <v>#REF!</v>
      </c>
      <c r="BZ55" s="84" t="e">
        <f>'CMM2 - AUX DEPREC'!CA2</f>
        <v>#REF!</v>
      </c>
      <c r="CA55" s="84" t="e">
        <f>'CMM2 - AUX DEPREC'!CB2</f>
        <v>#REF!</v>
      </c>
      <c r="CB55" s="84" t="e">
        <f>'CMM2 - AUX DEPREC'!CC2</f>
        <v>#REF!</v>
      </c>
      <c r="CC55" s="84" t="e">
        <f>'CMM2 - AUX DEPREC'!CD2</f>
        <v>#REF!</v>
      </c>
      <c r="CD55" s="84" t="e">
        <f>'CMM2 - AUX DEPREC'!CE2</f>
        <v>#REF!</v>
      </c>
      <c r="CE55" s="84" t="e">
        <f>'CMM2 - AUX DEPREC'!CF2</f>
        <v>#REF!</v>
      </c>
      <c r="CF55" s="84" t="e">
        <f>'CMM2 - AUX DEPREC'!CG2</f>
        <v>#REF!</v>
      </c>
      <c r="CG55" s="84" t="e">
        <f>'CMM2 - AUX DEPREC'!CH2</f>
        <v>#REF!</v>
      </c>
      <c r="CH55" s="84" t="e">
        <f>'CMM2 - AUX DEPREC'!CI2</f>
        <v>#REF!</v>
      </c>
      <c r="CI55" s="84" t="e">
        <f>'CMM2 - AUX DEPREC'!CJ2</f>
        <v>#REF!</v>
      </c>
      <c r="CJ55" s="84" t="e">
        <f>'CMM2 - AUX DEPREC'!CK2</f>
        <v>#REF!</v>
      </c>
      <c r="CK55" s="84" t="e">
        <f>'CMM2 - AUX DEPREC'!CL2</f>
        <v>#REF!</v>
      </c>
      <c r="CL55" s="84" t="e">
        <f>'CMM2 - AUX DEPREC'!CM2</f>
        <v>#REF!</v>
      </c>
      <c r="CM55" s="84" t="e">
        <f>'CMM2 - AUX DEPREC'!CN2</f>
        <v>#REF!</v>
      </c>
      <c r="CN55" s="84" t="e">
        <f>'CMM2 - AUX DEPREC'!CO2</f>
        <v>#REF!</v>
      </c>
      <c r="CO55" s="84" t="e">
        <f>'CMM2 - AUX DEPREC'!CP2</f>
        <v>#REF!</v>
      </c>
      <c r="CP55" s="84" t="e">
        <f>'CMM2 - AUX DEPREC'!CQ2</f>
        <v>#REF!</v>
      </c>
      <c r="CQ55" s="84" t="e">
        <f>'CMM2 - AUX DEPREC'!CR2</f>
        <v>#REF!</v>
      </c>
      <c r="CR55" s="84" t="e">
        <f>'CMM2 - AUX DEPREC'!CS2</f>
        <v>#REF!</v>
      </c>
      <c r="CS55" s="84" t="e">
        <f>'CMM2 - AUX DEPREC'!CT2</f>
        <v>#REF!</v>
      </c>
      <c r="CT55" s="84" t="e">
        <f>'CMM2 - AUX DEPREC'!CU2</f>
        <v>#REF!</v>
      </c>
      <c r="CU55" s="84" t="e">
        <f>'CMM2 - AUX DEPREC'!CV2</f>
        <v>#REF!</v>
      </c>
      <c r="CV55" s="84" t="e">
        <f>'CMM2 - AUX DEPREC'!CW2</f>
        <v>#REF!</v>
      </c>
      <c r="CW55" s="84" t="e">
        <f>'CMM2 - AUX DEPREC'!CX2</f>
        <v>#REF!</v>
      </c>
      <c r="CX55" s="84" t="e">
        <f>'CMM2 - AUX DEPREC'!CY2</f>
        <v>#REF!</v>
      </c>
      <c r="CY55" s="84" t="e">
        <f>'CMM2 - AUX DEPREC'!CZ2</f>
        <v>#REF!</v>
      </c>
      <c r="CZ55" s="84" t="e">
        <f>'CMM2 - AUX DEPREC'!DA2</f>
        <v>#REF!</v>
      </c>
      <c r="DA55" s="84" t="e">
        <f>'CMM2 - AUX DEPREC'!DB2</f>
        <v>#REF!</v>
      </c>
      <c r="DB55" s="84" t="e">
        <f>'CMM2 - AUX DEPREC'!DC2</f>
        <v>#REF!</v>
      </c>
      <c r="DC55" s="84" t="e">
        <f>'CMM2 - AUX DEPREC'!DD2</f>
        <v>#REF!</v>
      </c>
      <c r="DD55" s="84" t="e">
        <f>'CMM2 - AUX DEPREC'!DE2</f>
        <v>#REF!</v>
      </c>
      <c r="DE55" s="84" t="e">
        <f>'CMM2 - AUX DEPREC'!DF2</f>
        <v>#REF!</v>
      </c>
      <c r="DF55" s="84" t="e">
        <f>'CMM2 - AUX DEPREC'!DG2</f>
        <v>#REF!</v>
      </c>
      <c r="DG55" s="84" t="e">
        <f>'CMM2 - AUX DEPREC'!DH2</f>
        <v>#REF!</v>
      </c>
      <c r="DH55" s="84" t="e">
        <f>'CMM2 - AUX DEPREC'!DI2</f>
        <v>#REF!</v>
      </c>
      <c r="DI55" s="84" t="e">
        <f>'CMM2 - AUX DEPREC'!DJ2</f>
        <v>#REF!</v>
      </c>
      <c r="DJ55" s="84" t="e">
        <f>'CMM2 - AUX DEPREC'!DK2</f>
        <v>#REF!</v>
      </c>
      <c r="DK55" s="84" t="e">
        <f>'CMM2 - AUX DEPREC'!DL2</f>
        <v>#REF!</v>
      </c>
      <c r="DL55" s="84" t="e">
        <f>'CMM2 - AUX DEPREC'!DM2</f>
        <v>#REF!</v>
      </c>
      <c r="DM55" s="84" t="e">
        <f>'CMM2 - AUX DEPREC'!DN2</f>
        <v>#REF!</v>
      </c>
      <c r="DN55" s="84" t="e">
        <f>'CMM2 - AUX DEPREC'!DO2</f>
        <v>#REF!</v>
      </c>
      <c r="DO55" s="84" t="e">
        <f>'CMM2 - AUX DEPREC'!DP2</f>
        <v>#REF!</v>
      </c>
      <c r="DP55" s="84" t="e">
        <f>'CMM2 - AUX DEPREC'!DQ2</f>
        <v>#REF!</v>
      </c>
      <c r="DQ55" s="84" t="e">
        <f>'CMM2 - AUX DEPREC'!DR2</f>
        <v>#REF!</v>
      </c>
      <c r="DR55" s="84" t="e">
        <f>'CMM2 - AUX DEPREC'!DS2</f>
        <v>#REF!</v>
      </c>
      <c r="DS55" s="84" t="e">
        <f>'CMM2 - AUX DEPREC'!DT2</f>
        <v>#REF!</v>
      </c>
      <c r="DT55" s="84" t="e">
        <f>'CMM2 - AUX DEPREC'!DU2</f>
        <v>#REF!</v>
      </c>
      <c r="DU55" s="84" t="e">
        <f>'CMM2 - AUX DEPREC'!DV2</f>
        <v>#REF!</v>
      </c>
      <c r="DV55" s="84" t="e">
        <f>'CMM2 - AUX DEPREC'!DW2</f>
        <v>#REF!</v>
      </c>
      <c r="DW55" s="84" t="e">
        <f>'CMM2 - AUX DEPREC'!DX2</f>
        <v>#REF!</v>
      </c>
      <c r="DX55" s="84" t="e">
        <f>'CMM2 - AUX DEPREC'!DY2</f>
        <v>#REF!</v>
      </c>
      <c r="DY55" s="84" t="e">
        <f>'CMM2 - AUX DEPREC'!DZ2</f>
        <v>#REF!</v>
      </c>
      <c r="DZ55" s="84" t="e">
        <f>'CMM2 - AUX DEPREC'!EA2</f>
        <v>#REF!</v>
      </c>
      <c r="EA55" s="84" t="e">
        <f>'CMM2 - AUX DEPREC'!EB2</f>
        <v>#REF!</v>
      </c>
      <c r="EB55" s="84" t="e">
        <f>'CMM2 - AUX DEPREC'!EC2</f>
        <v>#REF!</v>
      </c>
      <c r="EC55" s="84" t="e">
        <f>'CMM2 - AUX DEPREC'!ED2</f>
        <v>#REF!</v>
      </c>
      <c r="ED55" s="84" t="e">
        <f>'CMM2 - AUX DEPREC'!EE2</f>
        <v>#REF!</v>
      </c>
      <c r="EE55" s="84" t="e">
        <f>'CMM2 - AUX DEPREC'!EF2</f>
        <v>#REF!</v>
      </c>
      <c r="EF55" s="84" t="e">
        <f>'CMM2 - AUX DEPREC'!EG2</f>
        <v>#REF!</v>
      </c>
      <c r="EG55" s="84" t="e">
        <f>'CMM2 - AUX DEPREC'!EH2</f>
        <v>#REF!</v>
      </c>
      <c r="EH55" s="84" t="e">
        <f>'CMM2 - AUX DEPREC'!EI2</f>
        <v>#REF!</v>
      </c>
      <c r="EI55" s="84" t="e">
        <f>'CMM2 - AUX DEPREC'!EJ2</f>
        <v>#REF!</v>
      </c>
      <c r="EJ55" s="84" t="e">
        <f>'CMM2 - AUX DEPREC'!EK2</f>
        <v>#REF!</v>
      </c>
      <c r="EK55" s="84" t="e">
        <f>'CMM2 - AUX DEPREC'!EL2</f>
        <v>#REF!</v>
      </c>
      <c r="EL55" s="84" t="e">
        <f>'CMM2 - AUX DEPREC'!EM2</f>
        <v>#REF!</v>
      </c>
      <c r="EM55" s="84" t="e">
        <f>'CMM2 - AUX DEPREC'!EN2</f>
        <v>#REF!</v>
      </c>
      <c r="EN55" s="84" t="e">
        <f>'CMM2 - AUX DEPREC'!EO2</f>
        <v>#REF!</v>
      </c>
      <c r="EO55" s="84" t="e">
        <f>'CMM2 - AUX DEPREC'!EP2</f>
        <v>#REF!</v>
      </c>
      <c r="EP55" s="84" t="e">
        <f>'CMM2 - AUX DEPREC'!EQ2</f>
        <v>#REF!</v>
      </c>
      <c r="EQ55" s="84" t="e">
        <f>'CMM2 - AUX DEPREC'!ER2</f>
        <v>#REF!</v>
      </c>
      <c r="ER55" s="84" t="e">
        <f>'CMM2 - AUX DEPREC'!ES2</f>
        <v>#REF!</v>
      </c>
      <c r="ES55" s="84" t="e">
        <f>'CMM2 - AUX DEPREC'!ET2</f>
        <v>#REF!</v>
      </c>
      <c r="ET55" s="84" t="e">
        <f>'CMM2 - AUX DEPREC'!EU2</f>
        <v>#REF!</v>
      </c>
      <c r="EU55" s="84" t="e">
        <f>'CMM2 - AUX DEPREC'!EV2</f>
        <v>#REF!</v>
      </c>
      <c r="EV55" s="84" t="e">
        <f>'CMM2 - AUX DEPREC'!EW2</f>
        <v>#REF!</v>
      </c>
      <c r="EW55" s="84" t="e">
        <f>'CMM2 - AUX DEPREC'!EX2</f>
        <v>#REF!</v>
      </c>
      <c r="EX55" s="84" t="e">
        <f>'CMM2 - AUX DEPREC'!EY2</f>
        <v>#REF!</v>
      </c>
      <c r="EY55" s="84" t="e">
        <f>'CMM2 - AUX DEPREC'!EZ2</f>
        <v>#REF!</v>
      </c>
      <c r="EZ55" s="84" t="e">
        <f>'CMM2 - AUX DEPREC'!FA2</f>
        <v>#REF!</v>
      </c>
      <c r="FA55" s="84" t="e">
        <f>'CMM2 - AUX DEPREC'!FB2</f>
        <v>#REF!</v>
      </c>
      <c r="FB55" s="84" t="e">
        <f>'CMM2 - AUX DEPREC'!FC2</f>
        <v>#REF!</v>
      </c>
      <c r="FC55" s="84" t="e">
        <f>'CMM2 - AUX DEPREC'!FD2</f>
        <v>#REF!</v>
      </c>
      <c r="FD55" s="84" t="e">
        <f>'CMM2 - AUX DEPREC'!FE2</f>
        <v>#REF!</v>
      </c>
      <c r="FE55" s="84" t="e">
        <f>'CMM2 - AUX DEPREC'!FF2</f>
        <v>#REF!</v>
      </c>
      <c r="FF55" s="84" t="e">
        <f>'CMM2 - AUX DEPREC'!FG2</f>
        <v>#REF!</v>
      </c>
      <c r="FG55" s="84" t="e">
        <f>'CMM2 - AUX DEPREC'!FH2</f>
        <v>#REF!</v>
      </c>
      <c r="FH55" s="84" t="e">
        <f>'CMM2 - AUX DEPREC'!FI2</f>
        <v>#REF!</v>
      </c>
      <c r="FI55" s="84" t="e">
        <f>'CMM2 - AUX DEPREC'!FJ2</f>
        <v>#REF!</v>
      </c>
      <c r="FJ55" s="84" t="e">
        <f>'CMM2 - AUX DEPREC'!FK2</f>
        <v>#REF!</v>
      </c>
      <c r="FK55" s="84" t="e">
        <f>'CMM2 - AUX DEPREC'!FL2</f>
        <v>#REF!</v>
      </c>
      <c r="FL55" s="84" t="e">
        <f>'CMM2 - AUX DEPREC'!FM2</f>
        <v>#REF!</v>
      </c>
      <c r="FM55" s="84" t="e">
        <f>'CMM2 - AUX DEPREC'!FN2</f>
        <v>#REF!</v>
      </c>
      <c r="FN55" s="84" t="e">
        <f>'CMM2 - AUX DEPREC'!FO2</f>
        <v>#REF!</v>
      </c>
      <c r="FO55" s="84" t="e">
        <f>'CMM2 - AUX DEPREC'!FP2</f>
        <v>#REF!</v>
      </c>
      <c r="FP55" s="84" t="e">
        <f>'CMM2 - AUX DEPREC'!FQ2</f>
        <v>#REF!</v>
      </c>
      <c r="FQ55" s="84" t="e">
        <f>'CMM2 - AUX DEPREC'!FR2</f>
        <v>#REF!</v>
      </c>
      <c r="FR55" s="84" t="e">
        <f>'CMM2 - AUX DEPREC'!FS2</f>
        <v>#REF!</v>
      </c>
      <c r="FS55" s="84" t="e">
        <f>'CMM2 - AUX DEPREC'!FT2</f>
        <v>#REF!</v>
      </c>
      <c r="FT55" s="84" t="e">
        <f>'CMM2 - AUX DEPREC'!FU2</f>
        <v>#REF!</v>
      </c>
      <c r="FU55" s="84" t="e">
        <f>'CMM2 - AUX DEPREC'!FV2</f>
        <v>#REF!</v>
      </c>
      <c r="FV55" s="84" t="e">
        <f>'CMM2 - AUX DEPREC'!FW2</f>
        <v>#REF!</v>
      </c>
      <c r="FW55" s="84" t="e">
        <f>'CMM2 - AUX DEPREC'!FX2</f>
        <v>#REF!</v>
      </c>
      <c r="FX55" s="84" t="e">
        <f>'CMM2 - AUX DEPREC'!FY2</f>
        <v>#REF!</v>
      </c>
      <c r="FY55" s="84" t="e">
        <f>'CMM2 - AUX DEPREC'!FZ2</f>
        <v>#REF!</v>
      </c>
      <c r="FZ55" s="84" t="e">
        <f>'CMM2 - AUX DEPREC'!GA2</f>
        <v>#REF!</v>
      </c>
      <c r="GA55" s="84" t="e">
        <f>'CMM2 - AUX DEPREC'!GB2</f>
        <v>#REF!</v>
      </c>
      <c r="GB55" s="84" t="e">
        <f>'CMM2 - AUX DEPREC'!GC2</f>
        <v>#REF!</v>
      </c>
      <c r="GC55" s="84" t="e">
        <f>'CMM2 - AUX DEPREC'!GD2</f>
        <v>#REF!</v>
      </c>
      <c r="GD55" s="84" t="e">
        <f>'CMM2 - AUX DEPREC'!GE2</f>
        <v>#REF!</v>
      </c>
      <c r="GE55" s="84" t="e">
        <f>'CMM2 - AUX DEPREC'!GF2</f>
        <v>#REF!</v>
      </c>
      <c r="GF55" s="84" t="e">
        <f>'CMM2 - AUX DEPREC'!GG2</f>
        <v>#REF!</v>
      </c>
      <c r="GG55" s="84" t="e">
        <f>'CMM2 - AUX DEPREC'!GH2</f>
        <v>#REF!</v>
      </c>
      <c r="GH55" s="84" t="e">
        <f>'CMM2 - AUX DEPREC'!GI2</f>
        <v>#REF!</v>
      </c>
      <c r="GI55" s="84" t="e">
        <f>'CMM2 - AUX DEPREC'!GJ2</f>
        <v>#REF!</v>
      </c>
      <c r="GJ55" s="84" t="e">
        <f>'CMM2 - AUX DEPREC'!GK2</f>
        <v>#REF!</v>
      </c>
      <c r="GK55" s="84" t="e">
        <f>'CMM2 - AUX DEPREC'!GL2</f>
        <v>#REF!</v>
      </c>
      <c r="GL55" s="84" t="e">
        <f>'CMM2 - AUX DEPREC'!GM2</f>
        <v>#REF!</v>
      </c>
      <c r="GM55" s="84" t="e">
        <f>'CMM2 - AUX DEPREC'!GN2</f>
        <v>#REF!</v>
      </c>
      <c r="GN55" s="84" t="e">
        <f>'CMM2 - AUX DEPREC'!GO2</f>
        <v>#REF!</v>
      </c>
      <c r="GO55" s="84" t="e">
        <f>'CMM2 - AUX DEPREC'!GP2</f>
        <v>#REF!</v>
      </c>
      <c r="GP55" s="84" t="e">
        <f>'CMM2 - AUX DEPREC'!GQ2</f>
        <v>#REF!</v>
      </c>
      <c r="GQ55" s="84" t="e">
        <f>'CMM2 - AUX DEPREC'!GR2</f>
        <v>#REF!</v>
      </c>
      <c r="GR55" s="84" t="e">
        <f>'CMM2 - AUX DEPREC'!GS2</f>
        <v>#REF!</v>
      </c>
      <c r="GS55" s="84" t="e">
        <f>'CMM2 - AUX DEPREC'!GT2</f>
        <v>#REF!</v>
      </c>
      <c r="GT55" s="84" t="e">
        <f>'CMM2 - AUX DEPREC'!GU2</f>
        <v>#REF!</v>
      </c>
      <c r="GU55" s="84" t="e">
        <f>'CMM2 - AUX DEPREC'!GV2</f>
        <v>#REF!</v>
      </c>
      <c r="GV55" s="84" t="e">
        <f>'CMM2 - AUX DEPREC'!GW2</f>
        <v>#REF!</v>
      </c>
      <c r="GW55" s="84" t="e">
        <f>'CMM2 - AUX DEPREC'!GX2</f>
        <v>#REF!</v>
      </c>
      <c r="GX55" s="84" t="e">
        <f>'CMM2 - AUX DEPREC'!GY2</f>
        <v>#REF!</v>
      </c>
      <c r="GY55" s="84" t="e">
        <f>'CMM2 - AUX DEPREC'!GZ2</f>
        <v>#REF!</v>
      </c>
      <c r="GZ55" s="84" t="e">
        <f>'CMM2 - AUX DEPREC'!HA2</f>
        <v>#REF!</v>
      </c>
      <c r="HA55" s="84" t="e">
        <f>'CMM2 - AUX DEPREC'!HB2</f>
        <v>#REF!</v>
      </c>
      <c r="HB55" s="84" t="e">
        <f>'CMM2 - AUX DEPREC'!HC2</f>
        <v>#REF!</v>
      </c>
      <c r="HC55" s="84" t="e">
        <f>'CMM2 - AUX DEPREC'!HD2</f>
        <v>#REF!</v>
      </c>
      <c r="HD55" s="84" t="e">
        <f>'CMM2 - AUX DEPREC'!HE2</f>
        <v>#REF!</v>
      </c>
      <c r="HE55" s="84" t="e">
        <f>'CMM2 - AUX DEPREC'!HF2</f>
        <v>#REF!</v>
      </c>
      <c r="HF55" s="84" t="e">
        <f>'CMM2 - AUX DEPREC'!HG2</f>
        <v>#REF!</v>
      </c>
      <c r="HG55" s="84" t="e">
        <f>'CMM2 - AUX DEPREC'!HH2</f>
        <v>#REF!</v>
      </c>
      <c r="HH55" s="84" t="e">
        <f>'CMM2 - AUX DEPREC'!HI2</f>
        <v>#REF!</v>
      </c>
      <c r="HI55" s="84" t="e">
        <f>'CMM2 - AUX DEPREC'!HJ2</f>
        <v>#REF!</v>
      </c>
    </row>
    <row r="56" spans="1:217" s="22" customFormat="1" x14ac:dyDescent="0.2">
      <c r="A56" s="28" t="s">
        <v>266</v>
      </c>
      <c r="B56" s="84">
        <f>IFERROR(VLOOKUP(B$7,'CMM2 - FINAN'!$A:$F,3,0),0)</f>
        <v>0</v>
      </c>
      <c r="C56" s="84">
        <f>IFERROR(VLOOKUP(C$7,'CMM2 - FINAN'!$A:$F,3,0),0)</f>
        <v>0</v>
      </c>
      <c r="D56" s="84">
        <f>IFERROR(VLOOKUP(D$7,'CMM2 - FINAN'!$A:$F,3,0),0)</f>
        <v>0</v>
      </c>
      <c r="E56" s="84">
        <f>IFERROR(VLOOKUP(E$7,'CMM2 - FINAN'!$A:$F,3,0),0)</f>
        <v>0</v>
      </c>
      <c r="F56" s="84">
        <f>IFERROR(VLOOKUP(F$7,'CMM2 - FINAN'!$A:$F,3,0),0)</f>
        <v>0</v>
      </c>
      <c r="G56" s="84">
        <f>IFERROR(VLOOKUP(G$7,'CMM2 - FINAN'!$A:$F,3,0),0)</f>
        <v>0</v>
      </c>
      <c r="H56" s="84">
        <f>IFERROR(VLOOKUP(H$7,'CMM2 - FINAN'!$A:$F,3,0),0)</f>
        <v>0</v>
      </c>
      <c r="I56" s="84">
        <f>IFERROR(VLOOKUP(I$7,'CMM2 - FINAN'!$A:$F,3,0),0)</f>
        <v>0</v>
      </c>
      <c r="J56" s="84">
        <f>IFERROR(VLOOKUP(J$7,'CMM2 - FINAN'!$A:$F,3,0),0)</f>
        <v>0</v>
      </c>
      <c r="K56" s="84">
        <f>IFERROR(VLOOKUP(K$7,'CMM2 - FINAN'!$A:$F,3,0),0)</f>
        <v>0</v>
      </c>
      <c r="L56" s="84">
        <f>IFERROR(VLOOKUP(L$7,'CMM2 - FINAN'!$A:$F,3,0),0)</f>
        <v>0</v>
      </c>
      <c r="M56" s="84">
        <f>IFERROR(VLOOKUP(M$7,'CMM2 - FINAN'!$A:$F,3,0),0)</f>
        <v>0</v>
      </c>
      <c r="N56" s="84">
        <f>IFERROR(VLOOKUP(N$7,'CMM2 - FINAN'!$A:$F,3,0),0)</f>
        <v>0</v>
      </c>
      <c r="O56" s="84">
        <f>IFERROR(VLOOKUP(O$7,'CMM2 - FINAN'!$A:$F,3,0),0)</f>
        <v>0</v>
      </c>
      <c r="P56" s="84">
        <f>IFERROR(VLOOKUP(P$7,'CMM2 - FINAN'!$A:$F,3,0),0)</f>
        <v>0</v>
      </c>
      <c r="Q56" s="84">
        <f>IFERROR(VLOOKUP(Q$7,'CMM2 - FINAN'!$A:$F,3,0),0)</f>
        <v>0</v>
      </c>
      <c r="R56" s="84">
        <f>IFERROR(VLOOKUP(R$7,'CMM2 - FINAN'!$A:$F,3,0),0)</f>
        <v>0</v>
      </c>
      <c r="S56" s="84">
        <f>IFERROR(VLOOKUP(S$7,'CMM2 - FINAN'!$A:$F,3,0),0)</f>
        <v>0</v>
      </c>
      <c r="T56" s="84">
        <f>IFERROR(VLOOKUP(T$7,'CMM2 - FINAN'!$A:$F,3,0),0)</f>
        <v>0</v>
      </c>
      <c r="U56" s="84">
        <f>IFERROR(VLOOKUP(U$7,'CMM2 - FINAN'!$A:$F,3,0),0)</f>
        <v>0</v>
      </c>
      <c r="V56" s="84">
        <f>IFERROR(VLOOKUP(V$7,'CMM2 - FINAN'!$A:$F,3,0),0)</f>
        <v>0</v>
      </c>
      <c r="W56" s="84">
        <f>IFERROR(VLOOKUP(W$7,'CMM2 - FINAN'!$A:$F,3,0),0)</f>
        <v>0</v>
      </c>
      <c r="X56" s="84">
        <f>IFERROR(VLOOKUP(X$7,'CMM2 - FINAN'!$A:$F,3,0),0)</f>
        <v>0</v>
      </c>
      <c r="Y56" s="84">
        <f>IFERROR(VLOOKUP(Y$7,'CMM2 - FINAN'!$A:$F,3,0),0)</f>
        <v>0</v>
      </c>
      <c r="Z56" s="84">
        <f>IFERROR(VLOOKUP(Z$7,'CMM2 - FINAN'!$A:$F,3,0),0)</f>
        <v>0</v>
      </c>
      <c r="AA56" s="84">
        <f>IFERROR(VLOOKUP(AA$7,'CMM2 - FINAN'!$A:$F,3,0),0)</f>
        <v>0</v>
      </c>
      <c r="AB56" s="84">
        <f>IFERROR(VLOOKUP(AB$7,'CMM2 - FINAN'!$A:$F,3,0),0)</f>
        <v>0</v>
      </c>
      <c r="AC56" s="84">
        <f>IFERROR(VLOOKUP(AC$7,'CMM2 - FINAN'!$A:$F,3,0),0)</f>
        <v>0</v>
      </c>
      <c r="AD56" s="84">
        <f>IFERROR(VLOOKUP(AD$7,'CMM2 - FINAN'!$A:$F,3,0),0)</f>
        <v>0</v>
      </c>
      <c r="AE56" s="84">
        <f>IFERROR(VLOOKUP(AE$7,'CMM2 - FINAN'!$A:$F,3,0),0)</f>
        <v>0</v>
      </c>
      <c r="AF56" s="84">
        <f>IFERROR(VLOOKUP(AF$7,'CMM2 - FINAN'!$A:$F,3,0),0)</f>
        <v>0</v>
      </c>
      <c r="AG56" s="84">
        <f>IFERROR(VLOOKUP(AG$7,'CMM2 - FINAN'!$A:$F,3,0),0)</f>
        <v>0</v>
      </c>
      <c r="AH56" s="84">
        <f>IFERROR(VLOOKUP(AH$7,'CMM2 - FINAN'!$A:$F,3,0),0)</f>
        <v>0</v>
      </c>
      <c r="AI56" s="84">
        <f>IFERROR(VLOOKUP(AI$7,'CMM2 - FINAN'!$A:$F,3,0),0)</f>
        <v>0</v>
      </c>
      <c r="AJ56" s="84">
        <f>IFERROR(VLOOKUP(AJ$7,'CMM2 - FINAN'!$A:$F,3,0),0)</f>
        <v>0</v>
      </c>
      <c r="AK56" s="84">
        <f>IFERROR(VLOOKUP(AK$7,'CMM2 - FINAN'!$A:$F,3,0),0)</f>
        <v>0</v>
      </c>
      <c r="AL56" s="84">
        <f>IFERROR(VLOOKUP(AL$7,'CMM2 - FINAN'!$A:$F,3,0),0)</f>
        <v>0</v>
      </c>
      <c r="AM56" s="84">
        <f>IFERROR(VLOOKUP(AM$7,'CMM2 - FINAN'!$A:$F,3,0),0)</f>
        <v>0</v>
      </c>
      <c r="AN56" s="84">
        <f>IFERROR(VLOOKUP(AN$7,'CMM2 - FINAN'!$A:$F,3,0),0)</f>
        <v>0</v>
      </c>
      <c r="AO56" s="84">
        <f>IFERROR(VLOOKUP(AO$7,'CMM2 - FINAN'!$A:$F,3,0),0)</f>
        <v>0</v>
      </c>
      <c r="AP56" s="84">
        <f>IFERROR(VLOOKUP(AP$7,'CMM2 - FINAN'!$A:$F,3,0),0)</f>
        <v>0</v>
      </c>
      <c r="AQ56" s="84">
        <f>IFERROR(VLOOKUP(AQ$7,'CMM2 - FINAN'!$A:$F,3,0),0)</f>
        <v>0</v>
      </c>
      <c r="AR56" s="84">
        <f>IFERROR(VLOOKUP(AR$7,'CMM2 - FINAN'!$A:$F,3,0),0)</f>
        <v>0</v>
      </c>
      <c r="AS56" s="84">
        <f>IFERROR(VLOOKUP(AS$7,'CMM2 - FINAN'!$A:$F,3,0),0)</f>
        <v>0</v>
      </c>
      <c r="AT56" s="84">
        <f>IFERROR(VLOOKUP(AT$7,'CMM2 - FINAN'!$A:$F,3,0),0)</f>
        <v>0</v>
      </c>
      <c r="AU56" s="84">
        <f>IFERROR(VLOOKUP(AU$7,'CMM2 - FINAN'!$A:$F,3,0),0)</f>
        <v>0</v>
      </c>
      <c r="AV56" s="84">
        <f>IFERROR(VLOOKUP(AV$7,'CMM2 - FINAN'!$A:$F,3,0),0)</f>
        <v>0</v>
      </c>
      <c r="AW56" s="84">
        <f>IFERROR(VLOOKUP(AW$7,'CMM2 - FINAN'!$A:$F,3,0),0)</f>
        <v>0</v>
      </c>
      <c r="AX56" s="84">
        <f>IFERROR(VLOOKUP(AX$7,'CMM2 - FINAN'!$A:$F,3,0),0)</f>
        <v>0</v>
      </c>
      <c r="AY56" s="84">
        <f>IFERROR(VLOOKUP(AY$7,'CMM2 - FINAN'!$A:$F,3,0),0)</f>
        <v>0</v>
      </c>
      <c r="AZ56" s="84">
        <f>IFERROR(VLOOKUP(AZ$7,'CMM2 - FINAN'!$A:$F,3,0),0)</f>
        <v>0</v>
      </c>
      <c r="BA56" s="84">
        <f>IFERROR(VLOOKUP(BA$7,'CMM2 - FINAN'!$A:$F,3,0),0)</f>
        <v>0</v>
      </c>
      <c r="BB56" s="84">
        <f>IFERROR(VLOOKUP(BB$7,'CMM2 - FINAN'!$A:$F,3,0),0)</f>
        <v>0</v>
      </c>
      <c r="BC56" s="84">
        <f>IFERROR(VLOOKUP(BC$7,'CMM2 - FINAN'!$A:$F,3,0),0)</f>
        <v>0</v>
      </c>
      <c r="BD56" s="84">
        <f>IFERROR(VLOOKUP(BD$7,'CMM2 - FINAN'!$A:$F,3,0),0)</f>
        <v>0</v>
      </c>
      <c r="BE56" s="84">
        <f>IFERROR(VLOOKUP(BE$7,'CMM2 - FINAN'!$A:$F,3,0),0)</f>
        <v>0</v>
      </c>
      <c r="BF56" s="84">
        <f>IFERROR(VLOOKUP(BF$7,'CMM2 - FINAN'!$A:$F,3,0),0)</f>
        <v>0</v>
      </c>
      <c r="BG56" s="84">
        <f>IFERROR(VLOOKUP(BG$7,'CMM2 - FINAN'!$A:$F,3,0),0)</f>
        <v>0</v>
      </c>
      <c r="BH56" s="84">
        <f>IFERROR(VLOOKUP(BH$7,'CMM2 - FINAN'!$A:$F,3,0),0)</f>
        <v>0</v>
      </c>
      <c r="BI56" s="84">
        <f>IFERROR(VLOOKUP(BI$7,'CMM2 - FINAN'!$A:$F,3,0),0)</f>
        <v>0</v>
      </c>
      <c r="BJ56" s="84">
        <f>IFERROR(VLOOKUP(BJ$7,'CMM2 - FINAN'!$A:$F,3,0),0)</f>
        <v>0</v>
      </c>
      <c r="BK56" s="84">
        <f>IFERROR(VLOOKUP(BK$7,'CMM2 - FINAN'!$A:$F,3,0),0)</f>
        <v>0</v>
      </c>
      <c r="BL56" s="84">
        <f>IFERROR(VLOOKUP(BL$7,'CMM2 - FINAN'!$A:$F,3,0),0)</f>
        <v>0</v>
      </c>
      <c r="BM56" s="84">
        <f>IFERROR(VLOOKUP(BM$7,'CMM2 - FINAN'!$A:$F,3,0),0)</f>
        <v>0</v>
      </c>
      <c r="BN56" s="84">
        <f>IFERROR(VLOOKUP(BN$7,'CMM2 - FINAN'!$A:$F,3,0),0)</f>
        <v>0</v>
      </c>
      <c r="BO56" s="84">
        <f>IFERROR(VLOOKUP(BO$7,'CMM2 - FINAN'!$A:$F,3,0),0)</f>
        <v>0</v>
      </c>
      <c r="BP56" s="84">
        <f>IFERROR(VLOOKUP(BP$7,'CMM2 - FINAN'!$A:$F,3,0),0)</f>
        <v>0</v>
      </c>
      <c r="BQ56" s="84">
        <f>IFERROR(VLOOKUP(BQ$7,'CMM2 - FINAN'!$A:$F,3,0),0)</f>
        <v>0</v>
      </c>
      <c r="BR56" s="84">
        <f>IFERROR(VLOOKUP(BR$7,'CMM2 - FINAN'!$A:$F,3,0),0)</f>
        <v>0</v>
      </c>
      <c r="BS56" s="84">
        <f>IFERROR(VLOOKUP(BS$7,'CMM2 - FINAN'!$A:$F,3,0),0)</f>
        <v>0</v>
      </c>
      <c r="BT56" s="84">
        <f>IFERROR(VLOOKUP(BT$7,'CMM2 - FINAN'!$A:$F,3,0),0)</f>
        <v>0</v>
      </c>
      <c r="BU56" s="84">
        <f>IFERROR(VLOOKUP(BU$7,'CMM2 - FINAN'!$A:$F,3,0),0)</f>
        <v>0</v>
      </c>
      <c r="BV56" s="84">
        <f>IFERROR(VLOOKUP(BV$7,'CMM2 - FINAN'!$A:$F,3,0),0)</f>
        <v>0</v>
      </c>
      <c r="BW56" s="84">
        <f>IFERROR(VLOOKUP(BW$7,'CMM2 - FINAN'!$A:$F,3,0),0)</f>
        <v>0</v>
      </c>
      <c r="BX56" s="84">
        <f>IFERROR(VLOOKUP(BX$7,'CMM2 - FINAN'!$A:$F,3,0),0)</f>
        <v>0</v>
      </c>
      <c r="BY56" s="84">
        <f>IFERROR(VLOOKUP(BY$7,'CMM2 - FINAN'!$A:$F,3,0),0)</f>
        <v>0</v>
      </c>
      <c r="BZ56" s="84">
        <f>IFERROR(VLOOKUP(BZ$7,'CMM2 - FINAN'!$A:$F,3,0),0)</f>
        <v>0</v>
      </c>
      <c r="CA56" s="84">
        <f>IFERROR(VLOOKUP(CA$7,'CMM2 - FINAN'!$A:$F,3,0),0)</f>
        <v>0</v>
      </c>
      <c r="CB56" s="84">
        <f>IFERROR(VLOOKUP(CB$7,'CMM2 - FINAN'!$A:$F,3,0),0)</f>
        <v>0</v>
      </c>
      <c r="CC56" s="84">
        <f>IFERROR(VLOOKUP(CC$7,'CMM2 - FINAN'!$A:$F,3,0),0)</f>
        <v>0</v>
      </c>
      <c r="CD56" s="84">
        <f>IFERROR(VLOOKUP(CD$7,'CMM2 - FINAN'!$A:$F,3,0),0)</f>
        <v>0</v>
      </c>
      <c r="CE56" s="84">
        <f>IFERROR(VLOOKUP(CE$7,'CMM2 - FINAN'!$A:$F,3,0),0)</f>
        <v>0</v>
      </c>
      <c r="CF56" s="84">
        <f>IFERROR(VLOOKUP(CF$7,'CMM2 - FINAN'!$A:$F,3,0),0)</f>
        <v>0</v>
      </c>
      <c r="CG56" s="84">
        <f>IFERROR(VLOOKUP(CG$7,'CMM2 - FINAN'!$A:$F,3,0),0)</f>
        <v>0</v>
      </c>
      <c r="CH56" s="84">
        <f>IFERROR(VLOOKUP(CH$7,'CMM2 - FINAN'!$A:$F,3,0),0)</f>
        <v>0</v>
      </c>
      <c r="CI56" s="84">
        <f>IFERROR(VLOOKUP(CI$7,'CMM2 - FINAN'!$A:$F,3,0),0)</f>
        <v>0</v>
      </c>
      <c r="CJ56" s="84">
        <f>IFERROR(VLOOKUP(CJ$7,'CMM2 - FINAN'!$A:$F,3,0),0)</f>
        <v>0</v>
      </c>
      <c r="CK56" s="84">
        <f>IFERROR(VLOOKUP(CK$7,'CMM2 - FINAN'!$A:$F,3,0),0)</f>
        <v>0</v>
      </c>
      <c r="CL56" s="84">
        <f>IFERROR(VLOOKUP(CL$7,'CMM2 - FINAN'!$A:$F,3,0),0)</f>
        <v>0</v>
      </c>
      <c r="CM56" s="84">
        <f>IFERROR(VLOOKUP(CM$7,'CMM2 - FINAN'!$A:$F,3,0),0)</f>
        <v>0</v>
      </c>
      <c r="CN56" s="84">
        <f>IFERROR(VLOOKUP(CN$7,'CMM2 - FINAN'!$A:$F,3,0),0)</f>
        <v>0</v>
      </c>
      <c r="CO56" s="84">
        <f>IFERROR(VLOOKUP(CO$7,'CMM2 - FINAN'!$A:$F,3,0),0)</f>
        <v>0</v>
      </c>
      <c r="CP56" s="84">
        <f>IFERROR(VLOOKUP(CP$7,'CMM2 - FINAN'!$A:$F,3,0),0)</f>
        <v>0</v>
      </c>
      <c r="CQ56" s="84">
        <f>IFERROR(VLOOKUP(CQ$7,'CMM2 - FINAN'!$A:$F,3,0),0)</f>
        <v>0</v>
      </c>
      <c r="CR56" s="84">
        <f>IFERROR(VLOOKUP(CR$7,'CMM2 - FINAN'!$A:$F,3,0),0)</f>
        <v>0</v>
      </c>
      <c r="CS56" s="84">
        <f>IFERROR(VLOOKUP(CS$7,'CMM2 - FINAN'!$A:$F,3,0),0)</f>
        <v>0</v>
      </c>
      <c r="CT56" s="84">
        <f>IFERROR(VLOOKUP(CT$7,'CMM2 - FINAN'!$A:$F,3,0),0)</f>
        <v>0</v>
      </c>
      <c r="CU56" s="84">
        <f>IFERROR(VLOOKUP(CU$7,'CMM2 - FINAN'!$A:$F,3,0),0)</f>
        <v>0</v>
      </c>
      <c r="CV56" s="84">
        <f>IFERROR(VLOOKUP(CV$7,'CMM2 - FINAN'!$A:$F,3,0),0)</f>
        <v>0</v>
      </c>
      <c r="CW56" s="84">
        <f>IFERROR(VLOOKUP(CW$7,'CMM2 - FINAN'!$A:$F,3,0),0)</f>
        <v>0</v>
      </c>
      <c r="CX56" s="84">
        <f>IFERROR(VLOOKUP(CX$7,'CMM2 - FINAN'!$A:$F,3,0),0)</f>
        <v>0</v>
      </c>
      <c r="CY56" s="84">
        <f>IFERROR(VLOOKUP(CY$7,'CMM2 - FINAN'!$A:$F,3,0),0)</f>
        <v>0</v>
      </c>
      <c r="CZ56" s="84">
        <f>IFERROR(VLOOKUP(CZ$7,'CMM2 - FINAN'!$A:$F,3,0),0)</f>
        <v>0</v>
      </c>
      <c r="DA56" s="84">
        <f>IFERROR(VLOOKUP(DA$7,'CMM2 - FINAN'!$A:$F,3,0),0)</f>
        <v>0</v>
      </c>
      <c r="DB56" s="84">
        <f>IFERROR(VLOOKUP(DB$7,'CMM2 - FINAN'!$A:$F,3,0),0)</f>
        <v>0</v>
      </c>
      <c r="DC56" s="84">
        <f>IFERROR(VLOOKUP(DC$7,'CMM2 - FINAN'!$A:$F,3,0),0)</f>
        <v>0</v>
      </c>
      <c r="DD56" s="84">
        <f>IFERROR(VLOOKUP(DD$7,'CMM2 - FINAN'!$A:$F,3,0),0)</f>
        <v>0</v>
      </c>
      <c r="DE56" s="84">
        <f>IFERROR(VLOOKUP(DE$7,'CMM2 - FINAN'!$A:$F,3,0),0)</f>
        <v>0</v>
      </c>
      <c r="DF56" s="84">
        <f>IFERROR(VLOOKUP(DF$7,'CMM2 - FINAN'!$A:$F,3,0),0)</f>
        <v>0</v>
      </c>
      <c r="DG56" s="84">
        <f>IFERROR(VLOOKUP(DG$7,'CMM2 - FINAN'!$A:$F,3,0),0)</f>
        <v>0</v>
      </c>
      <c r="DH56" s="84">
        <f>IFERROR(VLOOKUP(DH$7,'CMM2 - FINAN'!$A:$F,3,0),0)</f>
        <v>0</v>
      </c>
      <c r="DI56" s="84">
        <f>IFERROR(VLOOKUP(DI$7,'CMM2 - FINAN'!$A:$F,3,0),0)</f>
        <v>0</v>
      </c>
      <c r="DJ56" s="84">
        <f>IFERROR(VLOOKUP(DJ$7,'CMM2 - FINAN'!$A:$F,3,0),0)</f>
        <v>0</v>
      </c>
      <c r="DK56" s="84">
        <f>IFERROR(VLOOKUP(DK$7,'CMM2 - FINAN'!$A:$F,3,0),0)</f>
        <v>0</v>
      </c>
      <c r="DL56" s="84">
        <f>IFERROR(VLOOKUP(DL$7,'CMM2 - FINAN'!$A:$F,3,0),0)</f>
        <v>0</v>
      </c>
      <c r="DM56" s="84">
        <f>IFERROR(VLOOKUP(DM$7,'CMM2 - FINAN'!$A:$F,3,0),0)</f>
        <v>0</v>
      </c>
      <c r="DN56" s="84">
        <f>IFERROR(VLOOKUP(DN$7,'CMM2 - FINAN'!$A:$F,3,0),0)</f>
        <v>0</v>
      </c>
      <c r="DO56" s="84">
        <f>IFERROR(VLOOKUP(DO$7,'CMM2 - FINAN'!$A:$F,3,0),0)</f>
        <v>0</v>
      </c>
      <c r="DP56" s="84">
        <f>IFERROR(VLOOKUP(DP$7,'CMM2 - FINAN'!$A:$F,3,0),0)</f>
        <v>0</v>
      </c>
      <c r="DQ56" s="84">
        <f>IFERROR(VLOOKUP(DQ$7,'CMM2 - FINAN'!$A:$F,3,0),0)</f>
        <v>0</v>
      </c>
      <c r="DR56" s="84">
        <f>IFERROR(VLOOKUP(DR$7,'CMM2 - FINAN'!$A:$F,3,0),0)</f>
        <v>0</v>
      </c>
      <c r="DS56" s="84">
        <f>IFERROR(VLOOKUP(DS$7,'CMM2 - FINAN'!$A:$F,3,0),0)</f>
        <v>0</v>
      </c>
      <c r="DT56" s="84">
        <f>IFERROR(VLOOKUP(DT$7,'CMM2 - FINAN'!$A:$F,3,0),0)</f>
        <v>0</v>
      </c>
      <c r="DU56" s="84">
        <f>IFERROR(VLOOKUP(DU$7,'CMM2 - FINAN'!$A:$F,3,0),0)</f>
        <v>0</v>
      </c>
      <c r="DV56" s="84">
        <f>IFERROR(VLOOKUP(DV$7,'CMM2 - FINAN'!$A:$F,3,0),0)</f>
        <v>0</v>
      </c>
      <c r="DW56" s="84">
        <f>IFERROR(VLOOKUP(DW$7,'CMM2 - FINAN'!$A:$F,3,0),0)</f>
        <v>0</v>
      </c>
      <c r="DX56" s="84">
        <f>IFERROR(VLOOKUP(DX$7,'CMM2 - FINAN'!$A:$F,3,0),0)</f>
        <v>0</v>
      </c>
      <c r="DY56" s="84">
        <f>IFERROR(VLOOKUP(DY$7,'CMM2 - FINAN'!$A:$F,3,0),0)</f>
        <v>0</v>
      </c>
      <c r="DZ56" s="84">
        <f>IFERROR(VLOOKUP(DZ$7,'CMM2 - FINAN'!$A:$F,3,0),0)</f>
        <v>0</v>
      </c>
      <c r="EA56" s="84">
        <f>IFERROR(VLOOKUP(EA$7,'CMM2 - FINAN'!$A:$F,3,0),0)</f>
        <v>0</v>
      </c>
      <c r="EB56" s="84">
        <f>IFERROR(VLOOKUP(EB$7,'CMM2 - FINAN'!$A:$F,3,0),0)</f>
        <v>0</v>
      </c>
      <c r="EC56" s="84">
        <f>IFERROR(VLOOKUP(EC$7,'CMM2 - FINAN'!$A:$F,3,0),0)</f>
        <v>0</v>
      </c>
      <c r="ED56" s="84">
        <f>IFERROR(VLOOKUP(ED$7,'CMM2 - FINAN'!$A:$F,3,0),0)</f>
        <v>0</v>
      </c>
      <c r="EE56" s="84">
        <f>IFERROR(VLOOKUP(EE$7,'CMM2 - FINAN'!$A:$F,3,0),0)</f>
        <v>0</v>
      </c>
      <c r="EF56" s="84">
        <f>IFERROR(VLOOKUP(EF$7,'CMM2 - FINAN'!$A:$F,3,0),0)</f>
        <v>0</v>
      </c>
      <c r="EG56" s="84">
        <f>IFERROR(VLOOKUP(EG$7,'CMM2 - FINAN'!$A:$F,3,0),0)</f>
        <v>0</v>
      </c>
      <c r="EH56" s="84">
        <f>IFERROR(VLOOKUP(EH$7,'CMM2 - FINAN'!$A:$F,3,0),0)</f>
        <v>0</v>
      </c>
      <c r="EI56" s="84">
        <f>IFERROR(VLOOKUP(EI$7,'CMM2 - FINAN'!$A:$F,3,0),0)</f>
        <v>0</v>
      </c>
      <c r="EJ56" s="84">
        <f>IFERROR(VLOOKUP(EJ$7,'CMM2 - FINAN'!$A:$F,3,0),0)</f>
        <v>0</v>
      </c>
      <c r="EK56" s="84">
        <f>IFERROR(VLOOKUP(EK$7,'CMM2 - FINAN'!$A:$F,3,0),0)</f>
        <v>0</v>
      </c>
      <c r="EL56" s="84">
        <f>IFERROR(VLOOKUP(EL$7,'CMM2 - FINAN'!$A:$F,3,0),0)</f>
        <v>0</v>
      </c>
      <c r="EM56" s="84">
        <f>IFERROR(VLOOKUP(EM$7,'CMM2 - FINAN'!$A:$F,3,0),0)</f>
        <v>0</v>
      </c>
      <c r="EN56" s="84">
        <f>IFERROR(VLOOKUP(EN$7,'CMM2 - FINAN'!$A:$F,3,0),0)</f>
        <v>0</v>
      </c>
      <c r="EO56" s="84">
        <f>IFERROR(VLOOKUP(EO$7,'CMM2 - FINAN'!$A:$F,3,0),0)</f>
        <v>0</v>
      </c>
      <c r="EP56" s="84">
        <f>IFERROR(VLOOKUP(EP$7,'CMM2 - FINAN'!$A:$F,3,0),0)</f>
        <v>0</v>
      </c>
      <c r="EQ56" s="84">
        <f>IFERROR(VLOOKUP(EQ$7,'CMM2 - FINAN'!$A:$F,3,0),0)</f>
        <v>0</v>
      </c>
      <c r="ER56" s="84">
        <f>IFERROR(VLOOKUP(ER$7,'CMM2 - FINAN'!$A:$F,3,0),0)</f>
        <v>0</v>
      </c>
      <c r="ES56" s="84">
        <f>IFERROR(VLOOKUP(ES$7,'CMM2 - FINAN'!$A:$F,3,0),0)</f>
        <v>0</v>
      </c>
      <c r="ET56" s="84">
        <f>IFERROR(VLOOKUP(ET$7,'CMM2 - FINAN'!$A:$F,3,0),0)</f>
        <v>0</v>
      </c>
      <c r="EU56" s="84">
        <f>IFERROR(VLOOKUP(EU$7,'CMM2 - FINAN'!$A:$F,3,0),0)</f>
        <v>0</v>
      </c>
      <c r="EV56" s="84">
        <f>IFERROR(VLOOKUP(EV$7,'CMM2 - FINAN'!$A:$F,3,0),0)</f>
        <v>0</v>
      </c>
      <c r="EW56" s="84">
        <f>IFERROR(VLOOKUP(EW$7,'CMM2 - FINAN'!$A:$F,3,0),0)</f>
        <v>0</v>
      </c>
      <c r="EX56" s="84">
        <f>IFERROR(VLOOKUP(EX$7,'CMM2 - FINAN'!$A:$F,3,0),0)</f>
        <v>0</v>
      </c>
      <c r="EY56" s="84">
        <f>IFERROR(VLOOKUP(EY$7,'CMM2 - FINAN'!$A:$F,3,0),0)</f>
        <v>0</v>
      </c>
      <c r="EZ56" s="84">
        <f>IFERROR(VLOOKUP(EZ$7,'CMM2 - FINAN'!$A:$F,3,0),0)</f>
        <v>0</v>
      </c>
      <c r="FA56" s="84">
        <f>IFERROR(VLOOKUP(FA$7,'CMM2 - FINAN'!$A:$F,3,0),0)</f>
        <v>0</v>
      </c>
      <c r="FB56" s="84">
        <f>IFERROR(VLOOKUP(FB$7,'CMM2 - FINAN'!$A:$F,3,0),0)</f>
        <v>0</v>
      </c>
      <c r="FC56" s="84">
        <f>IFERROR(VLOOKUP(FC$7,'CMM2 - FINAN'!$A:$F,3,0),0)</f>
        <v>0</v>
      </c>
      <c r="FD56" s="84">
        <f>IFERROR(VLOOKUP(FD$7,'CMM2 - FINAN'!$A:$F,3,0),0)</f>
        <v>0</v>
      </c>
      <c r="FE56" s="84">
        <f>IFERROR(VLOOKUP(FE$7,'CMM2 - FINAN'!$A:$F,3,0),0)</f>
        <v>0</v>
      </c>
      <c r="FF56" s="84">
        <f>IFERROR(VLOOKUP(FF$7,'CMM2 - FINAN'!$A:$F,3,0),0)</f>
        <v>0</v>
      </c>
      <c r="FG56" s="84">
        <f>IFERROR(VLOOKUP(FG$7,'CMM2 - FINAN'!$A:$F,3,0),0)</f>
        <v>0</v>
      </c>
      <c r="FH56" s="84">
        <f>IFERROR(VLOOKUP(FH$7,'CMM2 - FINAN'!$A:$F,3,0),0)</f>
        <v>0</v>
      </c>
      <c r="FI56" s="84">
        <f>IFERROR(VLOOKUP(FI$7,'CMM2 - FINAN'!$A:$F,3,0),0)</f>
        <v>0</v>
      </c>
      <c r="FJ56" s="84">
        <f>IFERROR(VLOOKUP(FJ$7,'CMM2 - FINAN'!$A:$F,3,0),0)</f>
        <v>0</v>
      </c>
      <c r="FK56" s="84">
        <f>IFERROR(VLOOKUP(FK$7,'CMM2 - FINAN'!$A:$F,3,0),0)</f>
        <v>0</v>
      </c>
      <c r="FL56" s="84">
        <f>IFERROR(VLOOKUP(FL$7,'CMM2 - FINAN'!$A:$F,3,0),0)</f>
        <v>0</v>
      </c>
      <c r="FM56" s="84">
        <f>IFERROR(VLOOKUP(FM$7,'CMM2 - FINAN'!$A:$F,3,0),0)</f>
        <v>0</v>
      </c>
      <c r="FN56" s="84">
        <f>IFERROR(VLOOKUP(FN$7,'CMM2 - FINAN'!$A:$F,3,0),0)</f>
        <v>0</v>
      </c>
      <c r="FO56" s="84">
        <f>IFERROR(VLOOKUP(FO$7,'CMM2 - FINAN'!$A:$F,3,0),0)</f>
        <v>0</v>
      </c>
      <c r="FP56" s="84">
        <f>IFERROR(VLOOKUP(FP$7,'CMM2 - FINAN'!$A:$F,3,0),0)</f>
        <v>0</v>
      </c>
      <c r="FQ56" s="84">
        <f>IFERROR(VLOOKUP(FQ$7,'CMM2 - FINAN'!$A:$F,3,0),0)</f>
        <v>0</v>
      </c>
      <c r="FR56" s="84">
        <f>IFERROR(VLOOKUP(FR$7,'CMM2 - FINAN'!$A:$F,3,0),0)</f>
        <v>0</v>
      </c>
      <c r="FS56" s="84">
        <f>IFERROR(VLOOKUP(FS$7,'CMM2 - FINAN'!$A:$F,3,0),0)</f>
        <v>0</v>
      </c>
      <c r="FT56" s="84">
        <f>IFERROR(VLOOKUP(FT$7,'CMM2 - FINAN'!$A:$F,3,0),0)</f>
        <v>0</v>
      </c>
      <c r="FU56" s="84">
        <f>IFERROR(VLOOKUP(FU$7,'CMM2 - FINAN'!$A:$F,3,0),0)</f>
        <v>0</v>
      </c>
      <c r="FV56" s="84">
        <f>IFERROR(VLOOKUP(FV$7,'CMM2 - FINAN'!$A:$F,3,0),0)</f>
        <v>0</v>
      </c>
      <c r="FW56" s="84">
        <f>IFERROR(VLOOKUP(FW$7,'CMM2 - FINAN'!$A:$F,3,0),0)</f>
        <v>0</v>
      </c>
      <c r="FX56" s="84">
        <f>IFERROR(VLOOKUP(FX$7,'CMM2 - FINAN'!$A:$F,3,0),0)</f>
        <v>0</v>
      </c>
      <c r="FY56" s="84">
        <f>IFERROR(VLOOKUP(FY$7,'CMM2 - FINAN'!$A:$F,3,0),0)</f>
        <v>0</v>
      </c>
      <c r="FZ56" s="84">
        <f>IFERROR(VLOOKUP(FZ$7,'CMM2 - FINAN'!$A:$F,3,0),0)</f>
        <v>0</v>
      </c>
      <c r="GA56" s="84">
        <f>IFERROR(VLOOKUP(GA$7,'CMM2 - FINAN'!$A:$F,3,0),0)</f>
        <v>0</v>
      </c>
      <c r="GB56" s="84">
        <f>IFERROR(VLOOKUP(GB$7,'CMM2 - FINAN'!$A:$F,3,0),0)</f>
        <v>0</v>
      </c>
      <c r="GC56" s="84">
        <f>IFERROR(VLOOKUP(GC$7,'CMM2 - FINAN'!$A:$F,3,0),0)</f>
        <v>0</v>
      </c>
      <c r="GD56" s="84">
        <f>IFERROR(VLOOKUP(GD$7,'CMM2 - FINAN'!$A:$F,3,0),0)</f>
        <v>0</v>
      </c>
      <c r="GE56" s="84">
        <f>IFERROR(VLOOKUP(GE$7,'CMM2 - FINAN'!$A:$F,3,0),0)</f>
        <v>0</v>
      </c>
      <c r="GF56" s="84">
        <f>IFERROR(VLOOKUP(GF$7,'CMM2 - FINAN'!$A:$F,3,0),0)</f>
        <v>0</v>
      </c>
      <c r="GG56" s="84">
        <f>IFERROR(VLOOKUP(GG$7,'CMM2 - FINAN'!$A:$F,3,0),0)</f>
        <v>0</v>
      </c>
      <c r="GH56" s="84">
        <f>IFERROR(VLOOKUP(GH$7,'CMM2 - FINAN'!$A:$F,3,0),0)</f>
        <v>0</v>
      </c>
      <c r="GI56" s="84">
        <f>IFERROR(VLOOKUP(GI$7,'CMM2 - FINAN'!$A:$F,3,0),0)</f>
        <v>0</v>
      </c>
      <c r="GJ56" s="84">
        <f>IFERROR(VLOOKUP(GJ$7,'CMM2 - FINAN'!$A:$F,3,0),0)</f>
        <v>0</v>
      </c>
      <c r="GK56" s="84">
        <f>IFERROR(VLOOKUP(GK$7,'CMM2 - FINAN'!$A:$F,3,0),0)</f>
        <v>0</v>
      </c>
      <c r="GL56" s="84">
        <f>IFERROR(VLOOKUP(GL$7,'CMM2 - FINAN'!$A:$F,3,0),0)</f>
        <v>0</v>
      </c>
      <c r="GM56" s="84">
        <f>IFERROR(VLOOKUP(GM$7,'CMM2 - FINAN'!$A:$F,3,0),0)</f>
        <v>0</v>
      </c>
      <c r="GN56" s="84">
        <f>IFERROR(VLOOKUP(GN$7,'CMM2 - FINAN'!$A:$F,3,0),0)</f>
        <v>0</v>
      </c>
      <c r="GO56" s="84">
        <f>IFERROR(VLOOKUP(GO$7,'CMM2 - FINAN'!$A:$F,3,0),0)</f>
        <v>0</v>
      </c>
      <c r="GP56" s="84">
        <f>IFERROR(VLOOKUP(GP$7,'CMM2 - FINAN'!$A:$F,3,0),0)</f>
        <v>0</v>
      </c>
      <c r="GQ56" s="84">
        <f>IFERROR(VLOOKUP(GQ$7,'CMM2 - FINAN'!$A:$F,3,0),0)</f>
        <v>0</v>
      </c>
      <c r="GR56" s="84">
        <f>IFERROR(VLOOKUP(GR$7,'CMM2 - FINAN'!$A:$F,3,0),0)</f>
        <v>0</v>
      </c>
      <c r="GS56" s="84">
        <f>IFERROR(VLOOKUP(GS$7,'CMM2 - FINAN'!$A:$F,3,0),0)</f>
        <v>0</v>
      </c>
      <c r="GT56" s="84">
        <f>IFERROR(VLOOKUP(GT$7,'CMM2 - FINAN'!$A:$F,3,0),0)</f>
        <v>0</v>
      </c>
      <c r="GU56" s="84">
        <f>IFERROR(VLOOKUP(GU$7,'CMM2 - FINAN'!$A:$F,3,0),0)</f>
        <v>0</v>
      </c>
      <c r="GV56" s="84">
        <f>IFERROR(VLOOKUP(GV$7,'CMM2 - FINAN'!$A:$F,3,0),0)</f>
        <v>0</v>
      </c>
      <c r="GW56" s="84">
        <f>IFERROR(VLOOKUP(GW$7,'CMM2 - FINAN'!$A:$F,3,0),0)</f>
        <v>0</v>
      </c>
      <c r="GX56" s="84">
        <f>IFERROR(VLOOKUP(GX$7,'CMM2 - FINAN'!$A:$F,3,0),0)</f>
        <v>0</v>
      </c>
      <c r="GY56" s="84">
        <f>IFERROR(VLOOKUP(GY$7,'CMM2 - FINAN'!$A:$F,3,0),0)</f>
        <v>0</v>
      </c>
      <c r="GZ56" s="84">
        <f>IFERROR(VLOOKUP(GZ$7,'CMM2 - FINAN'!$A:$F,3,0),0)</f>
        <v>0</v>
      </c>
      <c r="HA56" s="84">
        <f>IFERROR(VLOOKUP(HA$7,'CMM2 - FINAN'!$A:$F,3,0),0)</f>
        <v>0</v>
      </c>
      <c r="HB56" s="84">
        <f>IFERROR(VLOOKUP(HB$7,'CMM2 - FINAN'!$A:$F,3,0),0)</f>
        <v>0</v>
      </c>
      <c r="HC56" s="84">
        <f>IFERROR(VLOOKUP(HC$7,'CMM2 - FINAN'!$A:$F,3,0),0)</f>
        <v>0</v>
      </c>
      <c r="HD56" s="84">
        <f>IFERROR(VLOOKUP(HD$7,'CMM2 - FINAN'!$A:$F,3,0),0)</f>
        <v>0</v>
      </c>
      <c r="HE56" s="84">
        <f>IFERROR(VLOOKUP(HE$7,'CMM2 - FINAN'!$A:$F,3,0),0)</f>
        <v>0</v>
      </c>
      <c r="HF56" s="84">
        <f>IFERROR(VLOOKUP(HF$7,'CMM2 - FINAN'!$A:$F,3,0),0)</f>
        <v>0</v>
      </c>
      <c r="HG56" s="84">
        <f>IFERROR(VLOOKUP(HG$7,'CMM2 - FINAN'!$A:$F,3,0),0)</f>
        <v>0</v>
      </c>
      <c r="HH56" s="84">
        <f>IFERROR(VLOOKUP(HH$7,'CMM2 - FINAN'!$A:$F,3,0),0)</f>
        <v>0</v>
      </c>
      <c r="HI56" s="84">
        <f>IFERROR(VLOOKUP(HI$7,'CMM2 - FINAN'!$A:$F,3,0),0)</f>
        <v>0</v>
      </c>
    </row>
    <row r="57" spans="1:217" ht="13.8" x14ac:dyDescent="0.2">
      <c r="A57" s="28"/>
      <c r="B57" s="78"/>
    </row>
    <row r="58" spans="1:217" s="22" customFormat="1" x14ac:dyDescent="0.2">
      <c r="A58" s="34" t="s">
        <v>267</v>
      </c>
      <c r="B58" s="83">
        <f t="shared" ref="B58:BM58" si="62">B54-B55-B56</f>
        <v>0</v>
      </c>
      <c r="C58" s="83">
        <f t="shared" si="62"/>
        <v>0</v>
      </c>
      <c r="D58" s="83">
        <f t="shared" si="62"/>
        <v>0</v>
      </c>
      <c r="E58" s="83">
        <f t="shared" si="62"/>
        <v>0</v>
      </c>
      <c r="F58" s="83">
        <f t="shared" si="62"/>
        <v>0</v>
      </c>
      <c r="G58" s="83">
        <f t="shared" si="62"/>
        <v>0</v>
      </c>
      <c r="H58" s="83" t="e">
        <f t="shared" si="62"/>
        <v>#REF!</v>
      </c>
      <c r="I58" s="83" t="e">
        <f t="shared" si="62"/>
        <v>#REF!</v>
      </c>
      <c r="J58" s="83" t="e">
        <f t="shared" si="62"/>
        <v>#REF!</v>
      </c>
      <c r="K58" s="83" t="e">
        <f t="shared" si="62"/>
        <v>#REF!</v>
      </c>
      <c r="L58" s="83" t="e">
        <f t="shared" si="62"/>
        <v>#REF!</v>
      </c>
      <c r="M58" s="83" t="e">
        <f t="shared" si="62"/>
        <v>#REF!</v>
      </c>
      <c r="N58" s="83" t="e">
        <f t="shared" si="62"/>
        <v>#REF!</v>
      </c>
      <c r="O58" s="83" t="e">
        <f t="shared" si="62"/>
        <v>#REF!</v>
      </c>
      <c r="P58" s="83" t="e">
        <f t="shared" si="62"/>
        <v>#REF!</v>
      </c>
      <c r="Q58" s="83" t="e">
        <f t="shared" si="62"/>
        <v>#REF!</v>
      </c>
      <c r="R58" s="83" t="e">
        <f t="shared" si="62"/>
        <v>#NAME?</v>
      </c>
      <c r="S58" s="83" t="e">
        <f t="shared" si="62"/>
        <v>#NAME?</v>
      </c>
      <c r="T58" s="83" t="e">
        <f t="shared" si="62"/>
        <v>#NAME?</v>
      </c>
      <c r="U58" s="83" t="e">
        <f t="shared" si="62"/>
        <v>#NAME?</v>
      </c>
      <c r="V58" s="83" t="e">
        <f t="shared" si="62"/>
        <v>#NAME?</v>
      </c>
      <c r="W58" s="83" t="e">
        <f t="shared" si="62"/>
        <v>#NAME?</v>
      </c>
      <c r="X58" s="83" t="e">
        <f t="shared" si="62"/>
        <v>#NAME?</v>
      </c>
      <c r="Y58" s="83" t="e">
        <f t="shared" si="62"/>
        <v>#NAME?</v>
      </c>
      <c r="Z58" s="83" t="e">
        <f t="shared" si="62"/>
        <v>#NAME?</v>
      </c>
      <c r="AA58" s="83" t="e">
        <f t="shared" si="62"/>
        <v>#NAME?</v>
      </c>
      <c r="AB58" s="83" t="e">
        <f t="shared" si="62"/>
        <v>#NAME?</v>
      </c>
      <c r="AC58" s="83" t="e">
        <f t="shared" si="62"/>
        <v>#NAME?</v>
      </c>
      <c r="AD58" s="83" t="e">
        <f t="shared" si="62"/>
        <v>#NAME?</v>
      </c>
      <c r="AE58" s="83" t="e">
        <f t="shared" si="62"/>
        <v>#NAME?</v>
      </c>
      <c r="AF58" s="83" t="e">
        <f t="shared" si="62"/>
        <v>#NAME?</v>
      </c>
      <c r="AG58" s="83" t="e">
        <f t="shared" si="62"/>
        <v>#NAME?</v>
      </c>
      <c r="AH58" s="83" t="e">
        <f t="shared" si="62"/>
        <v>#NAME?</v>
      </c>
      <c r="AI58" s="83" t="e">
        <f t="shared" si="62"/>
        <v>#NAME?</v>
      </c>
      <c r="AJ58" s="83" t="e">
        <f t="shared" si="62"/>
        <v>#NAME?</v>
      </c>
      <c r="AK58" s="83" t="e">
        <f t="shared" si="62"/>
        <v>#NAME?</v>
      </c>
      <c r="AL58" s="83" t="e">
        <f t="shared" si="62"/>
        <v>#NAME?</v>
      </c>
      <c r="AM58" s="83" t="e">
        <f t="shared" si="62"/>
        <v>#NAME?</v>
      </c>
      <c r="AN58" s="83" t="e">
        <f t="shared" si="62"/>
        <v>#NAME?</v>
      </c>
      <c r="AO58" s="83" t="e">
        <f t="shared" si="62"/>
        <v>#NAME?</v>
      </c>
      <c r="AP58" s="83" t="e">
        <f t="shared" si="62"/>
        <v>#NAME?</v>
      </c>
      <c r="AQ58" s="83" t="e">
        <f t="shared" si="62"/>
        <v>#NAME?</v>
      </c>
      <c r="AR58" s="83" t="e">
        <f t="shared" si="62"/>
        <v>#NAME?</v>
      </c>
      <c r="AS58" s="83" t="e">
        <f t="shared" si="62"/>
        <v>#NAME?</v>
      </c>
      <c r="AT58" s="83" t="e">
        <f t="shared" si="62"/>
        <v>#NAME?</v>
      </c>
      <c r="AU58" s="83" t="e">
        <f t="shared" si="62"/>
        <v>#NAME?</v>
      </c>
      <c r="AV58" s="83" t="e">
        <f t="shared" si="62"/>
        <v>#NAME?</v>
      </c>
      <c r="AW58" s="83" t="e">
        <f t="shared" si="62"/>
        <v>#NAME?</v>
      </c>
      <c r="AX58" s="83" t="e">
        <f t="shared" si="62"/>
        <v>#NAME?</v>
      </c>
      <c r="AY58" s="83" t="e">
        <f t="shared" si="62"/>
        <v>#NAME?</v>
      </c>
      <c r="AZ58" s="83" t="e">
        <f t="shared" si="62"/>
        <v>#NAME?</v>
      </c>
      <c r="BA58" s="83" t="e">
        <f t="shared" si="62"/>
        <v>#NAME?</v>
      </c>
      <c r="BB58" s="83" t="e">
        <f t="shared" si="62"/>
        <v>#NAME?</v>
      </c>
      <c r="BC58" s="83" t="e">
        <f t="shared" si="62"/>
        <v>#NAME?</v>
      </c>
      <c r="BD58" s="83" t="e">
        <f t="shared" si="62"/>
        <v>#NAME?</v>
      </c>
      <c r="BE58" s="83" t="e">
        <f t="shared" si="62"/>
        <v>#NAME?</v>
      </c>
      <c r="BF58" s="83" t="e">
        <f t="shared" si="62"/>
        <v>#NAME?</v>
      </c>
      <c r="BG58" s="83" t="e">
        <f t="shared" si="62"/>
        <v>#NAME?</v>
      </c>
      <c r="BH58" s="83" t="e">
        <f t="shared" si="62"/>
        <v>#NAME?</v>
      </c>
      <c r="BI58" s="83" t="e">
        <f t="shared" si="62"/>
        <v>#NAME?</v>
      </c>
      <c r="BJ58" s="83" t="e">
        <f t="shared" si="62"/>
        <v>#NAME?</v>
      </c>
      <c r="BK58" s="83" t="e">
        <f t="shared" si="62"/>
        <v>#NAME?</v>
      </c>
      <c r="BL58" s="83" t="e">
        <f t="shared" si="62"/>
        <v>#NAME?</v>
      </c>
      <c r="BM58" s="83" t="e">
        <f t="shared" si="62"/>
        <v>#NAME?</v>
      </c>
      <c r="BN58" s="83" t="e">
        <f t="shared" ref="BN58:DY58" si="63">BN54-BN55-BN56</f>
        <v>#NAME?</v>
      </c>
      <c r="BO58" s="83" t="e">
        <f t="shared" si="63"/>
        <v>#NAME?</v>
      </c>
      <c r="BP58" s="83" t="e">
        <f t="shared" si="63"/>
        <v>#NAME?</v>
      </c>
      <c r="BQ58" s="83" t="e">
        <f t="shared" si="63"/>
        <v>#NAME?</v>
      </c>
      <c r="BR58" s="83" t="e">
        <f t="shared" si="63"/>
        <v>#NAME?</v>
      </c>
      <c r="BS58" s="83" t="e">
        <f t="shared" si="63"/>
        <v>#NAME?</v>
      </c>
      <c r="BT58" s="83" t="e">
        <f t="shared" si="63"/>
        <v>#NAME?</v>
      </c>
      <c r="BU58" s="83" t="e">
        <f t="shared" si="63"/>
        <v>#NAME?</v>
      </c>
      <c r="BV58" s="83" t="e">
        <f t="shared" si="63"/>
        <v>#NAME?</v>
      </c>
      <c r="BW58" s="83" t="e">
        <f t="shared" si="63"/>
        <v>#NAME?</v>
      </c>
      <c r="BX58" s="83" t="e">
        <f t="shared" si="63"/>
        <v>#NAME?</v>
      </c>
      <c r="BY58" s="83" t="e">
        <f t="shared" si="63"/>
        <v>#NAME?</v>
      </c>
      <c r="BZ58" s="83" t="e">
        <f t="shared" si="63"/>
        <v>#NAME?</v>
      </c>
      <c r="CA58" s="83" t="e">
        <f t="shared" si="63"/>
        <v>#NAME?</v>
      </c>
      <c r="CB58" s="83" t="e">
        <f t="shared" si="63"/>
        <v>#NAME?</v>
      </c>
      <c r="CC58" s="83" t="e">
        <f t="shared" si="63"/>
        <v>#NAME?</v>
      </c>
      <c r="CD58" s="83" t="e">
        <f t="shared" si="63"/>
        <v>#NAME?</v>
      </c>
      <c r="CE58" s="83" t="e">
        <f t="shared" si="63"/>
        <v>#NAME?</v>
      </c>
      <c r="CF58" s="83" t="e">
        <f t="shared" si="63"/>
        <v>#NAME?</v>
      </c>
      <c r="CG58" s="83" t="e">
        <f t="shared" si="63"/>
        <v>#NAME?</v>
      </c>
      <c r="CH58" s="83" t="e">
        <f t="shared" si="63"/>
        <v>#NAME?</v>
      </c>
      <c r="CI58" s="83" t="e">
        <f t="shared" si="63"/>
        <v>#NAME?</v>
      </c>
      <c r="CJ58" s="83" t="e">
        <f t="shared" si="63"/>
        <v>#NAME?</v>
      </c>
      <c r="CK58" s="83" t="e">
        <f t="shared" si="63"/>
        <v>#NAME?</v>
      </c>
      <c r="CL58" s="83" t="e">
        <f t="shared" si="63"/>
        <v>#NAME?</v>
      </c>
      <c r="CM58" s="83" t="e">
        <f t="shared" si="63"/>
        <v>#NAME?</v>
      </c>
      <c r="CN58" s="83" t="e">
        <f t="shared" si="63"/>
        <v>#NAME?</v>
      </c>
      <c r="CO58" s="83" t="e">
        <f t="shared" si="63"/>
        <v>#NAME?</v>
      </c>
      <c r="CP58" s="83" t="e">
        <f t="shared" si="63"/>
        <v>#NAME?</v>
      </c>
      <c r="CQ58" s="83" t="e">
        <f t="shared" si="63"/>
        <v>#NAME?</v>
      </c>
      <c r="CR58" s="83" t="e">
        <f t="shared" si="63"/>
        <v>#NAME?</v>
      </c>
      <c r="CS58" s="83" t="e">
        <f t="shared" si="63"/>
        <v>#NAME?</v>
      </c>
      <c r="CT58" s="83" t="e">
        <f t="shared" si="63"/>
        <v>#NAME?</v>
      </c>
      <c r="CU58" s="83" t="e">
        <f t="shared" si="63"/>
        <v>#NAME?</v>
      </c>
      <c r="CV58" s="83" t="e">
        <f t="shared" si="63"/>
        <v>#NAME?</v>
      </c>
      <c r="CW58" s="83" t="e">
        <f t="shared" si="63"/>
        <v>#NAME?</v>
      </c>
      <c r="CX58" s="83" t="e">
        <f t="shared" si="63"/>
        <v>#NAME?</v>
      </c>
      <c r="CY58" s="83" t="e">
        <f t="shared" si="63"/>
        <v>#NAME?</v>
      </c>
      <c r="CZ58" s="83" t="e">
        <f t="shared" si="63"/>
        <v>#NAME?</v>
      </c>
      <c r="DA58" s="83" t="e">
        <f t="shared" si="63"/>
        <v>#NAME?</v>
      </c>
      <c r="DB58" s="83" t="e">
        <f t="shared" si="63"/>
        <v>#NAME?</v>
      </c>
      <c r="DC58" s="83" t="e">
        <f t="shared" si="63"/>
        <v>#NAME?</v>
      </c>
      <c r="DD58" s="83" t="e">
        <f t="shared" si="63"/>
        <v>#NAME?</v>
      </c>
      <c r="DE58" s="83" t="e">
        <f t="shared" si="63"/>
        <v>#NAME?</v>
      </c>
      <c r="DF58" s="83" t="e">
        <f t="shared" si="63"/>
        <v>#NAME?</v>
      </c>
      <c r="DG58" s="83" t="e">
        <f t="shared" si="63"/>
        <v>#NAME?</v>
      </c>
      <c r="DH58" s="83" t="e">
        <f t="shared" si="63"/>
        <v>#NAME?</v>
      </c>
      <c r="DI58" s="83" t="e">
        <f t="shared" si="63"/>
        <v>#NAME?</v>
      </c>
      <c r="DJ58" s="83" t="e">
        <f t="shared" si="63"/>
        <v>#NAME?</v>
      </c>
      <c r="DK58" s="83" t="e">
        <f t="shared" si="63"/>
        <v>#NAME?</v>
      </c>
      <c r="DL58" s="83" t="e">
        <f t="shared" si="63"/>
        <v>#NAME?</v>
      </c>
      <c r="DM58" s="83" t="e">
        <f t="shared" si="63"/>
        <v>#NAME?</v>
      </c>
      <c r="DN58" s="83" t="e">
        <f t="shared" si="63"/>
        <v>#NAME?</v>
      </c>
      <c r="DO58" s="83" t="e">
        <f t="shared" si="63"/>
        <v>#NAME?</v>
      </c>
      <c r="DP58" s="83" t="e">
        <f t="shared" si="63"/>
        <v>#NAME?</v>
      </c>
      <c r="DQ58" s="83" t="e">
        <f t="shared" si="63"/>
        <v>#NAME?</v>
      </c>
      <c r="DR58" s="83" t="e">
        <f t="shared" si="63"/>
        <v>#NAME?</v>
      </c>
      <c r="DS58" s="83" t="e">
        <f t="shared" si="63"/>
        <v>#NAME?</v>
      </c>
      <c r="DT58" s="83" t="e">
        <f t="shared" si="63"/>
        <v>#NAME?</v>
      </c>
      <c r="DU58" s="83" t="e">
        <f t="shared" si="63"/>
        <v>#NAME?</v>
      </c>
      <c r="DV58" s="83" t="e">
        <f t="shared" si="63"/>
        <v>#NAME?</v>
      </c>
      <c r="DW58" s="83" t="e">
        <f t="shared" si="63"/>
        <v>#NAME?</v>
      </c>
      <c r="DX58" s="83" t="e">
        <f t="shared" si="63"/>
        <v>#NAME?</v>
      </c>
      <c r="DY58" s="83" t="e">
        <f t="shared" si="63"/>
        <v>#NAME?</v>
      </c>
      <c r="DZ58" s="83" t="e">
        <f t="shared" ref="DZ58:GK58" si="64">DZ54-DZ55-DZ56</f>
        <v>#NAME?</v>
      </c>
      <c r="EA58" s="83" t="e">
        <f t="shared" si="64"/>
        <v>#NAME?</v>
      </c>
      <c r="EB58" s="83" t="e">
        <f t="shared" si="64"/>
        <v>#NAME?</v>
      </c>
      <c r="EC58" s="83" t="e">
        <f t="shared" si="64"/>
        <v>#NAME?</v>
      </c>
      <c r="ED58" s="83" t="e">
        <f t="shared" si="64"/>
        <v>#NAME?</v>
      </c>
      <c r="EE58" s="83" t="e">
        <f t="shared" si="64"/>
        <v>#NAME?</v>
      </c>
      <c r="EF58" s="83" t="e">
        <f t="shared" si="64"/>
        <v>#NAME?</v>
      </c>
      <c r="EG58" s="83" t="e">
        <f t="shared" si="64"/>
        <v>#NAME?</v>
      </c>
      <c r="EH58" s="83" t="e">
        <f t="shared" si="64"/>
        <v>#NAME?</v>
      </c>
      <c r="EI58" s="83" t="e">
        <f t="shared" si="64"/>
        <v>#NAME?</v>
      </c>
      <c r="EJ58" s="83" t="e">
        <f t="shared" si="64"/>
        <v>#NAME?</v>
      </c>
      <c r="EK58" s="83" t="e">
        <f t="shared" si="64"/>
        <v>#NAME?</v>
      </c>
      <c r="EL58" s="83" t="e">
        <f t="shared" si="64"/>
        <v>#NAME?</v>
      </c>
      <c r="EM58" s="83" t="e">
        <f t="shared" si="64"/>
        <v>#NAME?</v>
      </c>
      <c r="EN58" s="83" t="e">
        <f t="shared" si="64"/>
        <v>#NAME?</v>
      </c>
      <c r="EO58" s="83" t="e">
        <f t="shared" si="64"/>
        <v>#NAME?</v>
      </c>
      <c r="EP58" s="83" t="e">
        <f t="shared" si="64"/>
        <v>#NAME?</v>
      </c>
      <c r="EQ58" s="83" t="e">
        <f t="shared" si="64"/>
        <v>#NAME?</v>
      </c>
      <c r="ER58" s="83" t="e">
        <f t="shared" si="64"/>
        <v>#NAME?</v>
      </c>
      <c r="ES58" s="83" t="e">
        <f t="shared" si="64"/>
        <v>#NAME?</v>
      </c>
      <c r="ET58" s="83" t="e">
        <f t="shared" si="64"/>
        <v>#NAME?</v>
      </c>
      <c r="EU58" s="83" t="e">
        <f t="shared" si="64"/>
        <v>#NAME?</v>
      </c>
      <c r="EV58" s="83" t="e">
        <f t="shared" si="64"/>
        <v>#NAME?</v>
      </c>
      <c r="EW58" s="83" t="e">
        <f t="shared" si="64"/>
        <v>#NAME?</v>
      </c>
      <c r="EX58" s="83" t="e">
        <f t="shared" si="64"/>
        <v>#NAME?</v>
      </c>
      <c r="EY58" s="83" t="e">
        <f t="shared" si="64"/>
        <v>#NAME?</v>
      </c>
      <c r="EZ58" s="83" t="e">
        <f t="shared" si="64"/>
        <v>#NAME?</v>
      </c>
      <c r="FA58" s="83" t="e">
        <f t="shared" si="64"/>
        <v>#NAME?</v>
      </c>
      <c r="FB58" s="83" t="e">
        <f t="shared" si="64"/>
        <v>#NAME?</v>
      </c>
      <c r="FC58" s="83" t="e">
        <f t="shared" si="64"/>
        <v>#NAME?</v>
      </c>
      <c r="FD58" s="83" t="e">
        <f t="shared" si="64"/>
        <v>#NAME?</v>
      </c>
      <c r="FE58" s="83" t="e">
        <f t="shared" si="64"/>
        <v>#NAME?</v>
      </c>
      <c r="FF58" s="83" t="e">
        <f t="shared" si="64"/>
        <v>#NAME?</v>
      </c>
      <c r="FG58" s="83" t="e">
        <f t="shared" si="64"/>
        <v>#NAME?</v>
      </c>
      <c r="FH58" s="83" t="e">
        <f t="shared" si="64"/>
        <v>#NAME?</v>
      </c>
      <c r="FI58" s="83" t="e">
        <f t="shared" si="64"/>
        <v>#NAME?</v>
      </c>
      <c r="FJ58" s="83" t="e">
        <f t="shared" si="64"/>
        <v>#NAME?</v>
      </c>
      <c r="FK58" s="83" t="e">
        <f t="shared" si="64"/>
        <v>#NAME?</v>
      </c>
      <c r="FL58" s="83" t="e">
        <f t="shared" si="64"/>
        <v>#NAME?</v>
      </c>
      <c r="FM58" s="83" t="e">
        <f t="shared" si="64"/>
        <v>#NAME?</v>
      </c>
      <c r="FN58" s="83" t="e">
        <f t="shared" si="64"/>
        <v>#NAME?</v>
      </c>
      <c r="FO58" s="83" t="e">
        <f t="shared" si="64"/>
        <v>#NAME?</v>
      </c>
      <c r="FP58" s="83" t="e">
        <f t="shared" si="64"/>
        <v>#NAME?</v>
      </c>
      <c r="FQ58" s="83" t="e">
        <f t="shared" si="64"/>
        <v>#NAME?</v>
      </c>
      <c r="FR58" s="83" t="e">
        <f t="shared" si="64"/>
        <v>#NAME?</v>
      </c>
      <c r="FS58" s="83" t="e">
        <f t="shared" si="64"/>
        <v>#NAME?</v>
      </c>
      <c r="FT58" s="83" t="e">
        <f t="shared" si="64"/>
        <v>#NAME?</v>
      </c>
      <c r="FU58" s="83" t="e">
        <f t="shared" si="64"/>
        <v>#NAME?</v>
      </c>
      <c r="FV58" s="83" t="e">
        <f t="shared" si="64"/>
        <v>#NAME?</v>
      </c>
      <c r="FW58" s="83" t="e">
        <f t="shared" si="64"/>
        <v>#NAME?</v>
      </c>
      <c r="FX58" s="83" t="e">
        <f t="shared" si="64"/>
        <v>#NAME?</v>
      </c>
      <c r="FY58" s="83" t="e">
        <f t="shared" si="64"/>
        <v>#NAME?</v>
      </c>
      <c r="FZ58" s="83" t="e">
        <f t="shared" si="64"/>
        <v>#NAME?</v>
      </c>
      <c r="GA58" s="83" t="e">
        <f t="shared" si="64"/>
        <v>#NAME?</v>
      </c>
      <c r="GB58" s="83" t="e">
        <f t="shared" si="64"/>
        <v>#NAME?</v>
      </c>
      <c r="GC58" s="83" t="e">
        <f t="shared" si="64"/>
        <v>#NAME?</v>
      </c>
      <c r="GD58" s="83" t="e">
        <f t="shared" si="64"/>
        <v>#NAME?</v>
      </c>
      <c r="GE58" s="83" t="e">
        <f t="shared" si="64"/>
        <v>#NAME?</v>
      </c>
      <c r="GF58" s="83" t="e">
        <f t="shared" si="64"/>
        <v>#NAME?</v>
      </c>
      <c r="GG58" s="83" t="e">
        <f t="shared" si="64"/>
        <v>#NAME?</v>
      </c>
      <c r="GH58" s="83" t="e">
        <f t="shared" si="64"/>
        <v>#NAME?</v>
      </c>
      <c r="GI58" s="83" t="e">
        <f t="shared" si="64"/>
        <v>#NAME?</v>
      </c>
      <c r="GJ58" s="83" t="e">
        <f t="shared" si="64"/>
        <v>#NAME?</v>
      </c>
      <c r="GK58" s="83" t="e">
        <f t="shared" si="64"/>
        <v>#NAME?</v>
      </c>
      <c r="GL58" s="83" t="e">
        <f t="shared" ref="GL58:HI58" si="65">GL54-GL55-GL56</f>
        <v>#NAME?</v>
      </c>
      <c r="GM58" s="83" t="e">
        <f t="shared" si="65"/>
        <v>#NAME?</v>
      </c>
      <c r="GN58" s="83" t="e">
        <f t="shared" si="65"/>
        <v>#NAME?</v>
      </c>
      <c r="GO58" s="83" t="e">
        <f t="shared" si="65"/>
        <v>#NAME?</v>
      </c>
      <c r="GP58" s="83" t="e">
        <f t="shared" si="65"/>
        <v>#NAME?</v>
      </c>
      <c r="GQ58" s="83" t="e">
        <f t="shared" si="65"/>
        <v>#NAME?</v>
      </c>
      <c r="GR58" s="83" t="e">
        <f t="shared" si="65"/>
        <v>#NAME?</v>
      </c>
      <c r="GS58" s="83" t="e">
        <f t="shared" si="65"/>
        <v>#NAME?</v>
      </c>
      <c r="GT58" s="83" t="e">
        <f t="shared" si="65"/>
        <v>#NAME?</v>
      </c>
      <c r="GU58" s="83" t="e">
        <f t="shared" si="65"/>
        <v>#NAME?</v>
      </c>
      <c r="GV58" s="83" t="e">
        <f t="shared" si="65"/>
        <v>#NAME?</v>
      </c>
      <c r="GW58" s="83" t="e">
        <f t="shared" si="65"/>
        <v>#NAME?</v>
      </c>
      <c r="GX58" s="83" t="e">
        <f t="shared" si="65"/>
        <v>#NAME?</v>
      </c>
      <c r="GY58" s="83" t="e">
        <f t="shared" si="65"/>
        <v>#NAME?</v>
      </c>
      <c r="GZ58" s="83" t="e">
        <f t="shared" si="65"/>
        <v>#NAME?</v>
      </c>
      <c r="HA58" s="83" t="e">
        <f t="shared" si="65"/>
        <v>#NAME?</v>
      </c>
      <c r="HB58" s="83" t="e">
        <f t="shared" si="65"/>
        <v>#NAME?</v>
      </c>
      <c r="HC58" s="83" t="e">
        <f t="shared" si="65"/>
        <v>#NAME?</v>
      </c>
      <c r="HD58" s="83" t="e">
        <f t="shared" si="65"/>
        <v>#NAME?</v>
      </c>
      <c r="HE58" s="83" t="e">
        <f t="shared" si="65"/>
        <v>#NAME?</v>
      </c>
      <c r="HF58" s="83" t="e">
        <f t="shared" si="65"/>
        <v>#NAME?</v>
      </c>
      <c r="HG58" s="83" t="e">
        <f t="shared" si="65"/>
        <v>#NAME?</v>
      </c>
      <c r="HH58" s="83" t="e">
        <f t="shared" si="65"/>
        <v>#NAME?</v>
      </c>
      <c r="HI58" s="83" t="e">
        <f t="shared" si="65"/>
        <v>#NAME?</v>
      </c>
    </row>
    <row r="59" spans="1:217" ht="13.8" x14ac:dyDescent="0.2">
      <c r="A59" s="28"/>
      <c r="B59" s="78"/>
    </row>
    <row r="60" spans="1:217" s="22" customFormat="1" x14ac:dyDescent="0.2">
      <c r="A60" s="34" t="s">
        <v>107</v>
      </c>
      <c r="B60" s="83">
        <f t="shared" ref="B60:BM60" si="66">B62+B63</f>
        <v>0</v>
      </c>
      <c r="C60" s="83">
        <f t="shared" si="66"/>
        <v>0</v>
      </c>
      <c r="D60" s="83">
        <f t="shared" si="66"/>
        <v>0</v>
      </c>
      <c r="E60" s="83">
        <f t="shared" si="66"/>
        <v>0</v>
      </c>
      <c r="F60" s="83">
        <f t="shared" si="66"/>
        <v>0</v>
      </c>
      <c r="G60" s="83">
        <f t="shared" si="66"/>
        <v>0</v>
      </c>
      <c r="H60" s="83" t="e">
        <f t="shared" si="66"/>
        <v>#REF!</v>
      </c>
      <c r="I60" s="83" t="e">
        <f t="shared" si="66"/>
        <v>#REF!</v>
      </c>
      <c r="J60" s="83" t="e">
        <f t="shared" si="66"/>
        <v>#REF!</v>
      </c>
      <c r="K60" s="83" t="e">
        <f t="shared" si="66"/>
        <v>#REF!</v>
      </c>
      <c r="L60" s="83" t="e">
        <f t="shared" si="66"/>
        <v>#REF!</v>
      </c>
      <c r="M60" s="83" t="e">
        <f t="shared" si="66"/>
        <v>#REF!</v>
      </c>
      <c r="N60" s="83" t="e">
        <f t="shared" si="66"/>
        <v>#REF!</v>
      </c>
      <c r="O60" s="83" t="e">
        <f t="shared" si="66"/>
        <v>#REF!</v>
      </c>
      <c r="P60" s="83" t="e">
        <f t="shared" si="66"/>
        <v>#REF!</v>
      </c>
      <c r="Q60" s="83" t="e">
        <f t="shared" si="66"/>
        <v>#REF!</v>
      </c>
      <c r="R60" s="83" t="e">
        <f t="shared" si="66"/>
        <v>#NAME?</v>
      </c>
      <c r="S60" s="83" t="e">
        <f t="shared" si="66"/>
        <v>#NAME?</v>
      </c>
      <c r="T60" s="83" t="e">
        <f t="shared" si="66"/>
        <v>#NAME?</v>
      </c>
      <c r="U60" s="83" t="e">
        <f t="shared" si="66"/>
        <v>#NAME?</v>
      </c>
      <c r="V60" s="83" t="e">
        <f t="shared" si="66"/>
        <v>#NAME?</v>
      </c>
      <c r="W60" s="83" t="e">
        <f t="shared" si="66"/>
        <v>#NAME?</v>
      </c>
      <c r="X60" s="83" t="e">
        <f t="shared" si="66"/>
        <v>#NAME?</v>
      </c>
      <c r="Y60" s="83" t="e">
        <f t="shared" si="66"/>
        <v>#NAME?</v>
      </c>
      <c r="Z60" s="83" t="e">
        <f t="shared" si="66"/>
        <v>#NAME?</v>
      </c>
      <c r="AA60" s="83" t="e">
        <f t="shared" si="66"/>
        <v>#NAME?</v>
      </c>
      <c r="AB60" s="83" t="e">
        <f t="shared" si="66"/>
        <v>#NAME?</v>
      </c>
      <c r="AC60" s="83" t="e">
        <f t="shared" si="66"/>
        <v>#NAME?</v>
      </c>
      <c r="AD60" s="83" t="e">
        <f t="shared" si="66"/>
        <v>#NAME?</v>
      </c>
      <c r="AE60" s="83" t="e">
        <f t="shared" si="66"/>
        <v>#NAME?</v>
      </c>
      <c r="AF60" s="83" t="e">
        <f t="shared" si="66"/>
        <v>#NAME?</v>
      </c>
      <c r="AG60" s="83" t="e">
        <f t="shared" si="66"/>
        <v>#NAME?</v>
      </c>
      <c r="AH60" s="83" t="e">
        <f t="shared" si="66"/>
        <v>#NAME?</v>
      </c>
      <c r="AI60" s="83" t="e">
        <f t="shared" si="66"/>
        <v>#NAME?</v>
      </c>
      <c r="AJ60" s="83" t="e">
        <f t="shared" si="66"/>
        <v>#NAME?</v>
      </c>
      <c r="AK60" s="83" t="e">
        <f t="shared" si="66"/>
        <v>#NAME?</v>
      </c>
      <c r="AL60" s="83" t="e">
        <f t="shared" si="66"/>
        <v>#NAME?</v>
      </c>
      <c r="AM60" s="83" t="e">
        <f t="shared" si="66"/>
        <v>#NAME?</v>
      </c>
      <c r="AN60" s="83" t="e">
        <f t="shared" si="66"/>
        <v>#NAME?</v>
      </c>
      <c r="AO60" s="83" t="e">
        <f t="shared" si="66"/>
        <v>#NAME?</v>
      </c>
      <c r="AP60" s="83" t="e">
        <f t="shared" si="66"/>
        <v>#NAME?</v>
      </c>
      <c r="AQ60" s="83" t="e">
        <f t="shared" si="66"/>
        <v>#NAME?</v>
      </c>
      <c r="AR60" s="83" t="e">
        <f t="shared" si="66"/>
        <v>#NAME?</v>
      </c>
      <c r="AS60" s="83" t="e">
        <f t="shared" si="66"/>
        <v>#NAME?</v>
      </c>
      <c r="AT60" s="83" t="e">
        <f t="shared" si="66"/>
        <v>#NAME?</v>
      </c>
      <c r="AU60" s="83" t="e">
        <f t="shared" si="66"/>
        <v>#NAME?</v>
      </c>
      <c r="AV60" s="83" t="e">
        <f t="shared" si="66"/>
        <v>#NAME?</v>
      </c>
      <c r="AW60" s="83" t="e">
        <f t="shared" si="66"/>
        <v>#NAME?</v>
      </c>
      <c r="AX60" s="83" t="e">
        <f t="shared" si="66"/>
        <v>#NAME?</v>
      </c>
      <c r="AY60" s="83" t="e">
        <f t="shared" si="66"/>
        <v>#NAME?</v>
      </c>
      <c r="AZ60" s="83" t="e">
        <f t="shared" si="66"/>
        <v>#NAME?</v>
      </c>
      <c r="BA60" s="83" t="e">
        <f t="shared" si="66"/>
        <v>#NAME?</v>
      </c>
      <c r="BB60" s="83" t="e">
        <f t="shared" si="66"/>
        <v>#NAME?</v>
      </c>
      <c r="BC60" s="83" t="e">
        <f t="shared" si="66"/>
        <v>#NAME?</v>
      </c>
      <c r="BD60" s="83" t="e">
        <f t="shared" si="66"/>
        <v>#NAME?</v>
      </c>
      <c r="BE60" s="83" t="e">
        <f t="shared" si="66"/>
        <v>#NAME?</v>
      </c>
      <c r="BF60" s="83" t="e">
        <f t="shared" si="66"/>
        <v>#NAME?</v>
      </c>
      <c r="BG60" s="83" t="e">
        <f t="shared" si="66"/>
        <v>#NAME?</v>
      </c>
      <c r="BH60" s="83" t="e">
        <f t="shared" si="66"/>
        <v>#NAME?</v>
      </c>
      <c r="BI60" s="83" t="e">
        <f t="shared" si="66"/>
        <v>#NAME?</v>
      </c>
      <c r="BJ60" s="83" t="e">
        <f t="shared" si="66"/>
        <v>#NAME?</v>
      </c>
      <c r="BK60" s="83" t="e">
        <f t="shared" si="66"/>
        <v>#NAME?</v>
      </c>
      <c r="BL60" s="83" t="e">
        <f t="shared" si="66"/>
        <v>#NAME?</v>
      </c>
      <c r="BM60" s="83" t="e">
        <f t="shared" si="66"/>
        <v>#NAME?</v>
      </c>
      <c r="BN60" s="83" t="e">
        <f t="shared" ref="BN60:DY60" si="67">BN62+BN63</f>
        <v>#NAME?</v>
      </c>
      <c r="BO60" s="83" t="e">
        <f t="shared" si="67"/>
        <v>#NAME?</v>
      </c>
      <c r="BP60" s="83" t="e">
        <f t="shared" si="67"/>
        <v>#NAME?</v>
      </c>
      <c r="BQ60" s="83" t="e">
        <f t="shared" si="67"/>
        <v>#NAME?</v>
      </c>
      <c r="BR60" s="83" t="e">
        <f t="shared" si="67"/>
        <v>#NAME?</v>
      </c>
      <c r="BS60" s="83" t="e">
        <f t="shared" si="67"/>
        <v>#NAME?</v>
      </c>
      <c r="BT60" s="83" t="e">
        <f t="shared" si="67"/>
        <v>#NAME?</v>
      </c>
      <c r="BU60" s="83" t="e">
        <f t="shared" si="67"/>
        <v>#NAME?</v>
      </c>
      <c r="BV60" s="83" t="e">
        <f t="shared" si="67"/>
        <v>#NAME?</v>
      </c>
      <c r="BW60" s="83" t="e">
        <f t="shared" si="67"/>
        <v>#NAME?</v>
      </c>
      <c r="BX60" s="83" t="e">
        <f t="shared" si="67"/>
        <v>#NAME?</v>
      </c>
      <c r="BY60" s="83" t="e">
        <f t="shared" si="67"/>
        <v>#NAME?</v>
      </c>
      <c r="BZ60" s="83" t="e">
        <f t="shared" si="67"/>
        <v>#NAME?</v>
      </c>
      <c r="CA60" s="83" t="e">
        <f t="shared" si="67"/>
        <v>#NAME?</v>
      </c>
      <c r="CB60" s="83" t="e">
        <f t="shared" si="67"/>
        <v>#NAME?</v>
      </c>
      <c r="CC60" s="83" t="e">
        <f t="shared" si="67"/>
        <v>#NAME?</v>
      </c>
      <c r="CD60" s="83" t="e">
        <f t="shared" si="67"/>
        <v>#NAME?</v>
      </c>
      <c r="CE60" s="83" t="e">
        <f t="shared" si="67"/>
        <v>#NAME?</v>
      </c>
      <c r="CF60" s="83" t="e">
        <f t="shared" si="67"/>
        <v>#NAME?</v>
      </c>
      <c r="CG60" s="83" t="e">
        <f t="shared" si="67"/>
        <v>#NAME?</v>
      </c>
      <c r="CH60" s="83" t="e">
        <f t="shared" si="67"/>
        <v>#NAME?</v>
      </c>
      <c r="CI60" s="83" t="e">
        <f t="shared" si="67"/>
        <v>#NAME?</v>
      </c>
      <c r="CJ60" s="83" t="e">
        <f t="shared" si="67"/>
        <v>#NAME?</v>
      </c>
      <c r="CK60" s="83" t="e">
        <f t="shared" si="67"/>
        <v>#NAME?</v>
      </c>
      <c r="CL60" s="83" t="e">
        <f t="shared" si="67"/>
        <v>#NAME?</v>
      </c>
      <c r="CM60" s="83" t="e">
        <f t="shared" si="67"/>
        <v>#NAME?</v>
      </c>
      <c r="CN60" s="83" t="e">
        <f t="shared" si="67"/>
        <v>#NAME?</v>
      </c>
      <c r="CO60" s="83" t="e">
        <f t="shared" si="67"/>
        <v>#NAME?</v>
      </c>
      <c r="CP60" s="83" t="e">
        <f t="shared" si="67"/>
        <v>#NAME?</v>
      </c>
      <c r="CQ60" s="83" t="e">
        <f t="shared" si="67"/>
        <v>#NAME?</v>
      </c>
      <c r="CR60" s="83" t="e">
        <f t="shared" si="67"/>
        <v>#NAME?</v>
      </c>
      <c r="CS60" s="83" t="e">
        <f t="shared" si="67"/>
        <v>#NAME?</v>
      </c>
      <c r="CT60" s="83" t="e">
        <f t="shared" si="67"/>
        <v>#NAME?</v>
      </c>
      <c r="CU60" s="83" t="e">
        <f t="shared" si="67"/>
        <v>#NAME?</v>
      </c>
      <c r="CV60" s="83" t="e">
        <f t="shared" si="67"/>
        <v>#NAME?</v>
      </c>
      <c r="CW60" s="83" t="e">
        <f t="shared" si="67"/>
        <v>#NAME?</v>
      </c>
      <c r="CX60" s="83" t="e">
        <f t="shared" si="67"/>
        <v>#NAME?</v>
      </c>
      <c r="CY60" s="83" t="e">
        <f t="shared" si="67"/>
        <v>#NAME?</v>
      </c>
      <c r="CZ60" s="83" t="e">
        <f t="shared" si="67"/>
        <v>#NAME?</v>
      </c>
      <c r="DA60" s="83" t="e">
        <f t="shared" si="67"/>
        <v>#NAME?</v>
      </c>
      <c r="DB60" s="83" t="e">
        <f t="shared" si="67"/>
        <v>#NAME?</v>
      </c>
      <c r="DC60" s="83" t="e">
        <f t="shared" si="67"/>
        <v>#NAME?</v>
      </c>
      <c r="DD60" s="83" t="e">
        <f t="shared" si="67"/>
        <v>#NAME?</v>
      </c>
      <c r="DE60" s="83" t="e">
        <f t="shared" si="67"/>
        <v>#NAME?</v>
      </c>
      <c r="DF60" s="83" t="e">
        <f t="shared" si="67"/>
        <v>#NAME?</v>
      </c>
      <c r="DG60" s="83" t="e">
        <f t="shared" si="67"/>
        <v>#NAME?</v>
      </c>
      <c r="DH60" s="83" t="e">
        <f t="shared" si="67"/>
        <v>#NAME?</v>
      </c>
      <c r="DI60" s="83" t="e">
        <f t="shared" si="67"/>
        <v>#NAME?</v>
      </c>
      <c r="DJ60" s="83" t="e">
        <f t="shared" si="67"/>
        <v>#NAME?</v>
      </c>
      <c r="DK60" s="83" t="e">
        <f t="shared" si="67"/>
        <v>#NAME?</v>
      </c>
      <c r="DL60" s="83" t="e">
        <f t="shared" si="67"/>
        <v>#NAME?</v>
      </c>
      <c r="DM60" s="83" t="e">
        <f t="shared" si="67"/>
        <v>#NAME?</v>
      </c>
      <c r="DN60" s="83" t="e">
        <f t="shared" si="67"/>
        <v>#NAME?</v>
      </c>
      <c r="DO60" s="83" t="e">
        <f t="shared" si="67"/>
        <v>#NAME?</v>
      </c>
      <c r="DP60" s="83" t="e">
        <f t="shared" si="67"/>
        <v>#NAME?</v>
      </c>
      <c r="DQ60" s="83" t="e">
        <f t="shared" si="67"/>
        <v>#NAME?</v>
      </c>
      <c r="DR60" s="83" t="e">
        <f t="shared" si="67"/>
        <v>#NAME?</v>
      </c>
      <c r="DS60" s="83" t="e">
        <f t="shared" si="67"/>
        <v>#NAME?</v>
      </c>
      <c r="DT60" s="83" t="e">
        <f t="shared" si="67"/>
        <v>#NAME?</v>
      </c>
      <c r="DU60" s="83" t="e">
        <f t="shared" si="67"/>
        <v>#NAME?</v>
      </c>
      <c r="DV60" s="83" t="e">
        <f t="shared" si="67"/>
        <v>#NAME?</v>
      </c>
      <c r="DW60" s="83" t="e">
        <f t="shared" si="67"/>
        <v>#NAME?</v>
      </c>
      <c r="DX60" s="83" t="e">
        <f t="shared" si="67"/>
        <v>#NAME?</v>
      </c>
      <c r="DY60" s="83" t="e">
        <f t="shared" si="67"/>
        <v>#NAME?</v>
      </c>
      <c r="DZ60" s="83" t="e">
        <f t="shared" ref="DZ60:GK60" si="68">DZ62+DZ63</f>
        <v>#NAME?</v>
      </c>
      <c r="EA60" s="83" t="e">
        <f t="shared" si="68"/>
        <v>#NAME?</v>
      </c>
      <c r="EB60" s="83" t="e">
        <f t="shared" si="68"/>
        <v>#NAME?</v>
      </c>
      <c r="EC60" s="83" t="e">
        <f t="shared" si="68"/>
        <v>#NAME?</v>
      </c>
      <c r="ED60" s="83" t="e">
        <f t="shared" si="68"/>
        <v>#NAME?</v>
      </c>
      <c r="EE60" s="83" t="e">
        <f t="shared" si="68"/>
        <v>#NAME?</v>
      </c>
      <c r="EF60" s="83" t="e">
        <f t="shared" si="68"/>
        <v>#NAME?</v>
      </c>
      <c r="EG60" s="83" t="e">
        <f t="shared" si="68"/>
        <v>#NAME?</v>
      </c>
      <c r="EH60" s="83" t="e">
        <f t="shared" si="68"/>
        <v>#NAME?</v>
      </c>
      <c r="EI60" s="83" t="e">
        <f t="shared" si="68"/>
        <v>#NAME?</v>
      </c>
      <c r="EJ60" s="83" t="e">
        <f t="shared" si="68"/>
        <v>#NAME?</v>
      </c>
      <c r="EK60" s="83" t="e">
        <f t="shared" si="68"/>
        <v>#NAME?</v>
      </c>
      <c r="EL60" s="83" t="e">
        <f t="shared" si="68"/>
        <v>#NAME?</v>
      </c>
      <c r="EM60" s="83" t="e">
        <f t="shared" si="68"/>
        <v>#NAME?</v>
      </c>
      <c r="EN60" s="83" t="e">
        <f t="shared" si="68"/>
        <v>#NAME?</v>
      </c>
      <c r="EO60" s="83" t="e">
        <f t="shared" si="68"/>
        <v>#NAME?</v>
      </c>
      <c r="EP60" s="83" t="e">
        <f t="shared" si="68"/>
        <v>#NAME?</v>
      </c>
      <c r="EQ60" s="83" t="e">
        <f t="shared" si="68"/>
        <v>#NAME?</v>
      </c>
      <c r="ER60" s="83" t="e">
        <f t="shared" si="68"/>
        <v>#NAME?</v>
      </c>
      <c r="ES60" s="83" t="e">
        <f t="shared" si="68"/>
        <v>#NAME?</v>
      </c>
      <c r="ET60" s="83" t="e">
        <f t="shared" si="68"/>
        <v>#NAME?</v>
      </c>
      <c r="EU60" s="83" t="e">
        <f t="shared" si="68"/>
        <v>#NAME?</v>
      </c>
      <c r="EV60" s="83" t="e">
        <f t="shared" si="68"/>
        <v>#NAME?</v>
      </c>
      <c r="EW60" s="83" t="e">
        <f t="shared" si="68"/>
        <v>#NAME?</v>
      </c>
      <c r="EX60" s="83" t="e">
        <f t="shared" si="68"/>
        <v>#NAME?</v>
      </c>
      <c r="EY60" s="83" t="e">
        <f t="shared" si="68"/>
        <v>#NAME?</v>
      </c>
      <c r="EZ60" s="83" t="e">
        <f t="shared" si="68"/>
        <v>#NAME?</v>
      </c>
      <c r="FA60" s="83" t="e">
        <f t="shared" si="68"/>
        <v>#NAME?</v>
      </c>
      <c r="FB60" s="83" t="e">
        <f t="shared" si="68"/>
        <v>#NAME?</v>
      </c>
      <c r="FC60" s="83" t="e">
        <f t="shared" si="68"/>
        <v>#NAME?</v>
      </c>
      <c r="FD60" s="83" t="e">
        <f t="shared" si="68"/>
        <v>#NAME?</v>
      </c>
      <c r="FE60" s="83" t="e">
        <f t="shared" si="68"/>
        <v>#NAME?</v>
      </c>
      <c r="FF60" s="83" t="e">
        <f t="shared" si="68"/>
        <v>#NAME?</v>
      </c>
      <c r="FG60" s="83" t="e">
        <f t="shared" si="68"/>
        <v>#NAME?</v>
      </c>
      <c r="FH60" s="83" t="e">
        <f t="shared" si="68"/>
        <v>#NAME?</v>
      </c>
      <c r="FI60" s="83" t="e">
        <f t="shared" si="68"/>
        <v>#NAME?</v>
      </c>
      <c r="FJ60" s="83" t="e">
        <f t="shared" si="68"/>
        <v>#NAME?</v>
      </c>
      <c r="FK60" s="83" t="e">
        <f t="shared" si="68"/>
        <v>#NAME?</v>
      </c>
      <c r="FL60" s="83" t="e">
        <f t="shared" si="68"/>
        <v>#NAME?</v>
      </c>
      <c r="FM60" s="83" t="e">
        <f t="shared" si="68"/>
        <v>#NAME?</v>
      </c>
      <c r="FN60" s="83" t="e">
        <f t="shared" si="68"/>
        <v>#NAME?</v>
      </c>
      <c r="FO60" s="83" t="e">
        <f t="shared" si="68"/>
        <v>#NAME?</v>
      </c>
      <c r="FP60" s="83" t="e">
        <f t="shared" si="68"/>
        <v>#NAME?</v>
      </c>
      <c r="FQ60" s="83" t="e">
        <f t="shared" si="68"/>
        <v>#NAME?</v>
      </c>
      <c r="FR60" s="83" t="e">
        <f t="shared" si="68"/>
        <v>#NAME?</v>
      </c>
      <c r="FS60" s="83" t="e">
        <f t="shared" si="68"/>
        <v>#NAME?</v>
      </c>
      <c r="FT60" s="83" t="e">
        <f t="shared" si="68"/>
        <v>#NAME?</v>
      </c>
      <c r="FU60" s="83" t="e">
        <f t="shared" si="68"/>
        <v>#NAME?</v>
      </c>
      <c r="FV60" s="83" t="e">
        <f t="shared" si="68"/>
        <v>#NAME?</v>
      </c>
      <c r="FW60" s="83" t="e">
        <f t="shared" si="68"/>
        <v>#NAME?</v>
      </c>
      <c r="FX60" s="83" t="e">
        <f t="shared" si="68"/>
        <v>#NAME?</v>
      </c>
      <c r="FY60" s="83" t="e">
        <f t="shared" si="68"/>
        <v>#NAME?</v>
      </c>
      <c r="FZ60" s="83" t="e">
        <f t="shared" si="68"/>
        <v>#NAME?</v>
      </c>
      <c r="GA60" s="83" t="e">
        <f t="shared" si="68"/>
        <v>#NAME?</v>
      </c>
      <c r="GB60" s="83" t="e">
        <f t="shared" si="68"/>
        <v>#NAME?</v>
      </c>
      <c r="GC60" s="83" t="e">
        <f t="shared" si="68"/>
        <v>#NAME?</v>
      </c>
      <c r="GD60" s="83" t="e">
        <f t="shared" si="68"/>
        <v>#NAME?</v>
      </c>
      <c r="GE60" s="83" t="e">
        <f t="shared" si="68"/>
        <v>#NAME?</v>
      </c>
      <c r="GF60" s="83" t="e">
        <f t="shared" si="68"/>
        <v>#NAME?</v>
      </c>
      <c r="GG60" s="83" t="e">
        <f t="shared" si="68"/>
        <v>#NAME?</v>
      </c>
      <c r="GH60" s="83" t="e">
        <f t="shared" si="68"/>
        <v>#NAME?</v>
      </c>
      <c r="GI60" s="83" t="e">
        <f t="shared" si="68"/>
        <v>#NAME?</v>
      </c>
      <c r="GJ60" s="83" t="e">
        <f t="shared" si="68"/>
        <v>#NAME?</v>
      </c>
      <c r="GK60" s="83" t="e">
        <f t="shared" si="68"/>
        <v>#NAME?</v>
      </c>
      <c r="GL60" s="83" t="e">
        <f t="shared" ref="GL60:HI60" si="69">GL62+GL63</f>
        <v>#NAME?</v>
      </c>
      <c r="GM60" s="83" t="e">
        <f t="shared" si="69"/>
        <v>#NAME?</v>
      </c>
      <c r="GN60" s="83" t="e">
        <f t="shared" si="69"/>
        <v>#NAME?</v>
      </c>
      <c r="GO60" s="83" t="e">
        <f t="shared" si="69"/>
        <v>#NAME?</v>
      </c>
      <c r="GP60" s="83" t="e">
        <f t="shared" si="69"/>
        <v>#NAME?</v>
      </c>
      <c r="GQ60" s="83" t="e">
        <f t="shared" si="69"/>
        <v>#NAME?</v>
      </c>
      <c r="GR60" s="83" t="e">
        <f t="shared" si="69"/>
        <v>#NAME?</v>
      </c>
      <c r="GS60" s="83" t="e">
        <f t="shared" si="69"/>
        <v>#NAME?</v>
      </c>
      <c r="GT60" s="83" t="e">
        <f t="shared" si="69"/>
        <v>#NAME?</v>
      </c>
      <c r="GU60" s="83" t="e">
        <f t="shared" si="69"/>
        <v>#NAME?</v>
      </c>
      <c r="GV60" s="83" t="e">
        <f t="shared" si="69"/>
        <v>#NAME?</v>
      </c>
      <c r="GW60" s="83" t="e">
        <f t="shared" si="69"/>
        <v>#NAME?</v>
      </c>
      <c r="GX60" s="83" t="e">
        <f t="shared" si="69"/>
        <v>#NAME?</v>
      </c>
      <c r="GY60" s="83" t="e">
        <f t="shared" si="69"/>
        <v>#NAME?</v>
      </c>
      <c r="GZ60" s="83" t="e">
        <f t="shared" si="69"/>
        <v>#NAME?</v>
      </c>
      <c r="HA60" s="83" t="e">
        <f t="shared" si="69"/>
        <v>#NAME?</v>
      </c>
      <c r="HB60" s="83" t="e">
        <f t="shared" si="69"/>
        <v>#NAME?</v>
      </c>
      <c r="HC60" s="83" t="e">
        <f t="shared" si="69"/>
        <v>#NAME?</v>
      </c>
      <c r="HD60" s="83" t="e">
        <f t="shared" si="69"/>
        <v>#NAME?</v>
      </c>
      <c r="HE60" s="83" t="e">
        <f t="shared" si="69"/>
        <v>#NAME?</v>
      </c>
      <c r="HF60" s="83" t="e">
        <f t="shared" si="69"/>
        <v>#NAME?</v>
      </c>
      <c r="HG60" s="83" t="e">
        <f t="shared" si="69"/>
        <v>#NAME?</v>
      </c>
      <c r="HH60" s="83" t="e">
        <f t="shared" si="69"/>
        <v>#NAME?</v>
      </c>
      <c r="HI60" s="83" t="e">
        <f t="shared" si="69"/>
        <v>#NAME?</v>
      </c>
    </row>
    <row r="61" spans="1:217" x14ac:dyDescent="0.2">
      <c r="A61" s="29" t="s">
        <v>108</v>
      </c>
      <c r="B61" s="77">
        <f t="shared" ref="B61:BM61" si="70">IF(B58&lt;=0,0,B58)</f>
        <v>0</v>
      </c>
      <c r="C61" s="77">
        <f t="shared" si="70"/>
        <v>0</v>
      </c>
      <c r="D61" s="77">
        <f t="shared" si="70"/>
        <v>0</v>
      </c>
      <c r="E61" s="77">
        <f t="shared" si="70"/>
        <v>0</v>
      </c>
      <c r="F61" s="77">
        <f t="shared" si="70"/>
        <v>0</v>
      </c>
      <c r="G61" s="77">
        <f t="shared" si="70"/>
        <v>0</v>
      </c>
      <c r="H61" s="77" t="e">
        <f t="shared" si="70"/>
        <v>#REF!</v>
      </c>
      <c r="I61" s="77" t="e">
        <f t="shared" si="70"/>
        <v>#REF!</v>
      </c>
      <c r="J61" s="77" t="e">
        <f t="shared" si="70"/>
        <v>#REF!</v>
      </c>
      <c r="K61" s="77" t="e">
        <f t="shared" si="70"/>
        <v>#REF!</v>
      </c>
      <c r="L61" s="77" t="e">
        <f t="shared" si="70"/>
        <v>#REF!</v>
      </c>
      <c r="M61" s="77" t="e">
        <f t="shared" si="70"/>
        <v>#REF!</v>
      </c>
      <c r="N61" s="77" t="e">
        <f t="shared" si="70"/>
        <v>#REF!</v>
      </c>
      <c r="O61" s="77" t="e">
        <f t="shared" si="70"/>
        <v>#REF!</v>
      </c>
      <c r="P61" s="77" t="e">
        <f t="shared" si="70"/>
        <v>#REF!</v>
      </c>
      <c r="Q61" s="77" t="e">
        <f t="shared" si="70"/>
        <v>#REF!</v>
      </c>
      <c r="R61" s="77" t="e">
        <f t="shared" si="70"/>
        <v>#NAME?</v>
      </c>
      <c r="S61" s="77" t="e">
        <f t="shared" si="70"/>
        <v>#NAME?</v>
      </c>
      <c r="T61" s="77" t="e">
        <f t="shared" si="70"/>
        <v>#NAME?</v>
      </c>
      <c r="U61" s="77" t="e">
        <f t="shared" si="70"/>
        <v>#NAME?</v>
      </c>
      <c r="V61" s="77" t="e">
        <f t="shared" si="70"/>
        <v>#NAME?</v>
      </c>
      <c r="W61" s="77" t="e">
        <f t="shared" si="70"/>
        <v>#NAME?</v>
      </c>
      <c r="X61" s="77" t="e">
        <f t="shared" si="70"/>
        <v>#NAME?</v>
      </c>
      <c r="Y61" s="77" t="e">
        <f t="shared" si="70"/>
        <v>#NAME?</v>
      </c>
      <c r="Z61" s="77" t="e">
        <f t="shared" si="70"/>
        <v>#NAME?</v>
      </c>
      <c r="AA61" s="77" t="e">
        <f t="shared" si="70"/>
        <v>#NAME?</v>
      </c>
      <c r="AB61" s="77" t="e">
        <f t="shared" si="70"/>
        <v>#NAME?</v>
      </c>
      <c r="AC61" s="77" t="e">
        <f t="shared" si="70"/>
        <v>#NAME?</v>
      </c>
      <c r="AD61" s="77" t="e">
        <f t="shared" si="70"/>
        <v>#NAME?</v>
      </c>
      <c r="AE61" s="77" t="e">
        <f t="shared" si="70"/>
        <v>#NAME?</v>
      </c>
      <c r="AF61" s="77" t="e">
        <f t="shared" si="70"/>
        <v>#NAME?</v>
      </c>
      <c r="AG61" s="77" t="e">
        <f t="shared" si="70"/>
        <v>#NAME?</v>
      </c>
      <c r="AH61" s="77" t="e">
        <f t="shared" si="70"/>
        <v>#NAME?</v>
      </c>
      <c r="AI61" s="77" t="e">
        <f t="shared" si="70"/>
        <v>#NAME?</v>
      </c>
      <c r="AJ61" s="77" t="e">
        <f t="shared" si="70"/>
        <v>#NAME?</v>
      </c>
      <c r="AK61" s="77" t="e">
        <f t="shared" si="70"/>
        <v>#NAME?</v>
      </c>
      <c r="AL61" s="77" t="e">
        <f t="shared" si="70"/>
        <v>#NAME?</v>
      </c>
      <c r="AM61" s="77" t="e">
        <f t="shared" si="70"/>
        <v>#NAME?</v>
      </c>
      <c r="AN61" s="77" t="e">
        <f t="shared" si="70"/>
        <v>#NAME?</v>
      </c>
      <c r="AO61" s="77" t="e">
        <f t="shared" si="70"/>
        <v>#NAME?</v>
      </c>
      <c r="AP61" s="77" t="e">
        <f t="shared" si="70"/>
        <v>#NAME?</v>
      </c>
      <c r="AQ61" s="77" t="e">
        <f t="shared" si="70"/>
        <v>#NAME?</v>
      </c>
      <c r="AR61" s="77" t="e">
        <f t="shared" si="70"/>
        <v>#NAME?</v>
      </c>
      <c r="AS61" s="77" t="e">
        <f t="shared" si="70"/>
        <v>#NAME?</v>
      </c>
      <c r="AT61" s="77" t="e">
        <f t="shared" si="70"/>
        <v>#NAME?</v>
      </c>
      <c r="AU61" s="77" t="e">
        <f t="shared" si="70"/>
        <v>#NAME?</v>
      </c>
      <c r="AV61" s="77" t="e">
        <f t="shared" si="70"/>
        <v>#NAME?</v>
      </c>
      <c r="AW61" s="77" t="e">
        <f t="shared" si="70"/>
        <v>#NAME?</v>
      </c>
      <c r="AX61" s="77" t="e">
        <f t="shared" si="70"/>
        <v>#NAME?</v>
      </c>
      <c r="AY61" s="77" t="e">
        <f t="shared" si="70"/>
        <v>#NAME?</v>
      </c>
      <c r="AZ61" s="77" t="e">
        <f t="shared" si="70"/>
        <v>#NAME?</v>
      </c>
      <c r="BA61" s="77" t="e">
        <f t="shared" si="70"/>
        <v>#NAME?</v>
      </c>
      <c r="BB61" s="77" t="e">
        <f t="shared" si="70"/>
        <v>#NAME?</v>
      </c>
      <c r="BC61" s="77" t="e">
        <f t="shared" si="70"/>
        <v>#NAME?</v>
      </c>
      <c r="BD61" s="77" t="e">
        <f t="shared" si="70"/>
        <v>#NAME?</v>
      </c>
      <c r="BE61" s="77" t="e">
        <f t="shared" si="70"/>
        <v>#NAME?</v>
      </c>
      <c r="BF61" s="77" t="e">
        <f t="shared" si="70"/>
        <v>#NAME?</v>
      </c>
      <c r="BG61" s="77" t="e">
        <f t="shared" si="70"/>
        <v>#NAME?</v>
      </c>
      <c r="BH61" s="77" t="e">
        <f t="shared" si="70"/>
        <v>#NAME?</v>
      </c>
      <c r="BI61" s="77" t="e">
        <f t="shared" si="70"/>
        <v>#NAME?</v>
      </c>
      <c r="BJ61" s="77" t="e">
        <f t="shared" si="70"/>
        <v>#NAME?</v>
      </c>
      <c r="BK61" s="77" t="e">
        <f t="shared" si="70"/>
        <v>#NAME?</v>
      </c>
      <c r="BL61" s="77" t="e">
        <f t="shared" si="70"/>
        <v>#NAME?</v>
      </c>
      <c r="BM61" s="77" t="e">
        <f t="shared" si="70"/>
        <v>#NAME?</v>
      </c>
      <c r="BN61" s="77" t="e">
        <f t="shared" ref="BN61:DY61" si="71">IF(BN58&lt;=0,0,BN58)</f>
        <v>#NAME?</v>
      </c>
      <c r="BO61" s="77" t="e">
        <f t="shared" si="71"/>
        <v>#NAME?</v>
      </c>
      <c r="BP61" s="77" t="e">
        <f t="shared" si="71"/>
        <v>#NAME?</v>
      </c>
      <c r="BQ61" s="77" t="e">
        <f t="shared" si="71"/>
        <v>#NAME?</v>
      </c>
      <c r="BR61" s="77" t="e">
        <f t="shared" si="71"/>
        <v>#NAME?</v>
      </c>
      <c r="BS61" s="77" t="e">
        <f t="shared" si="71"/>
        <v>#NAME?</v>
      </c>
      <c r="BT61" s="77" t="e">
        <f t="shared" si="71"/>
        <v>#NAME?</v>
      </c>
      <c r="BU61" s="77" t="e">
        <f t="shared" si="71"/>
        <v>#NAME?</v>
      </c>
      <c r="BV61" s="77" t="e">
        <f t="shared" si="71"/>
        <v>#NAME?</v>
      </c>
      <c r="BW61" s="77" t="e">
        <f t="shared" si="71"/>
        <v>#NAME?</v>
      </c>
      <c r="BX61" s="77" t="e">
        <f t="shared" si="71"/>
        <v>#NAME?</v>
      </c>
      <c r="BY61" s="77" t="e">
        <f t="shared" si="71"/>
        <v>#NAME?</v>
      </c>
      <c r="BZ61" s="77" t="e">
        <f t="shared" si="71"/>
        <v>#NAME?</v>
      </c>
      <c r="CA61" s="77" t="e">
        <f t="shared" si="71"/>
        <v>#NAME?</v>
      </c>
      <c r="CB61" s="77" t="e">
        <f t="shared" si="71"/>
        <v>#NAME?</v>
      </c>
      <c r="CC61" s="77" t="e">
        <f t="shared" si="71"/>
        <v>#NAME?</v>
      </c>
      <c r="CD61" s="77" t="e">
        <f t="shared" si="71"/>
        <v>#NAME?</v>
      </c>
      <c r="CE61" s="77" t="e">
        <f t="shared" si="71"/>
        <v>#NAME?</v>
      </c>
      <c r="CF61" s="77" t="e">
        <f t="shared" si="71"/>
        <v>#NAME?</v>
      </c>
      <c r="CG61" s="77" t="e">
        <f t="shared" si="71"/>
        <v>#NAME?</v>
      </c>
      <c r="CH61" s="77" t="e">
        <f t="shared" si="71"/>
        <v>#NAME?</v>
      </c>
      <c r="CI61" s="77" t="e">
        <f t="shared" si="71"/>
        <v>#NAME?</v>
      </c>
      <c r="CJ61" s="77" t="e">
        <f t="shared" si="71"/>
        <v>#NAME?</v>
      </c>
      <c r="CK61" s="77" t="e">
        <f t="shared" si="71"/>
        <v>#NAME?</v>
      </c>
      <c r="CL61" s="77" t="e">
        <f t="shared" si="71"/>
        <v>#NAME?</v>
      </c>
      <c r="CM61" s="77" t="e">
        <f t="shared" si="71"/>
        <v>#NAME?</v>
      </c>
      <c r="CN61" s="77" t="e">
        <f t="shared" si="71"/>
        <v>#NAME?</v>
      </c>
      <c r="CO61" s="77" t="e">
        <f t="shared" si="71"/>
        <v>#NAME?</v>
      </c>
      <c r="CP61" s="77" t="e">
        <f t="shared" si="71"/>
        <v>#NAME?</v>
      </c>
      <c r="CQ61" s="77" t="e">
        <f t="shared" si="71"/>
        <v>#NAME?</v>
      </c>
      <c r="CR61" s="77" t="e">
        <f t="shared" si="71"/>
        <v>#NAME?</v>
      </c>
      <c r="CS61" s="77" t="e">
        <f t="shared" si="71"/>
        <v>#NAME?</v>
      </c>
      <c r="CT61" s="77" t="e">
        <f t="shared" si="71"/>
        <v>#NAME?</v>
      </c>
      <c r="CU61" s="77" t="e">
        <f t="shared" si="71"/>
        <v>#NAME?</v>
      </c>
      <c r="CV61" s="77" t="e">
        <f t="shared" si="71"/>
        <v>#NAME?</v>
      </c>
      <c r="CW61" s="77" t="e">
        <f t="shared" si="71"/>
        <v>#NAME?</v>
      </c>
      <c r="CX61" s="77" t="e">
        <f t="shared" si="71"/>
        <v>#NAME?</v>
      </c>
      <c r="CY61" s="77" t="e">
        <f t="shared" si="71"/>
        <v>#NAME?</v>
      </c>
      <c r="CZ61" s="77" t="e">
        <f t="shared" si="71"/>
        <v>#NAME?</v>
      </c>
      <c r="DA61" s="77" t="e">
        <f t="shared" si="71"/>
        <v>#NAME?</v>
      </c>
      <c r="DB61" s="77" t="e">
        <f t="shared" si="71"/>
        <v>#NAME?</v>
      </c>
      <c r="DC61" s="77" t="e">
        <f t="shared" si="71"/>
        <v>#NAME?</v>
      </c>
      <c r="DD61" s="77" t="e">
        <f t="shared" si="71"/>
        <v>#NAME?</v>
      </c>
      <c r="DE61" s="77" t="e">
        <f t="shared" si="71"/>
        <v>#NAME?</v>
      </c>
      <c r="DF61" s="77" t="e">
        <f t="shared" si="71"/>
        <v>#NAME?</v>
      </c>
      <c r="DG61" s="77" t="e">
        <f t="shared" si="71"/>
        <v>#NAME?</v>
      </c>
      <c r="DH61" s="77" t="e">
        <f t="shared" si="71"/>
        <v>#NAME?</v>
      </c>
      <c r="DI61" s="77" t="e">
        <f t="shared" si="71"/>
        <v>#NAME?</v>
      </c>
      <c r="DJ61" s="77" t="e">
        <f t="shared" si="71"/>
        <v>#NAME?</v>
      </c>
      <c r="DK61" s="77" t="e">
        <f t="shared" si="71"/>
        <v>#NAME?</v>
      </c>
      <c r="DL61" s="77" t="e">
        <f t="shared" si="71"/>
        <v>#NAME?</v>
      </c>
      <c r="DM61" s="77" t="e">
        <f t="shared" si="71"/>
        <v>#NAME?</v>
      </c>
      <c r="DN61" s="77" t="e">
        <f t="shared" si="71"/>
        <v>#NAME?</v>
      </c>
      <c r="DO61" s="77" t="e">
        <f t="shared" si="71"/>
        <v>#NAME?</v>
      </c>
      <c r="DP61" s="77" t="e">
        <f t="shared" si="71"/>
        <v>#NAME?</v>
      </c>
      <c r="DQ61" s="77" t="e">
        <f t="shared" si="71"/>
        <v>#NAME?</v>
      </c>
      <c r="DR61" s="77" t="e">
        <f t="shared" si="71"/>
        <v>#NAME?</v>
      </c>
      <c r="DS61" s="77" t="e">
        <f t="shared" si="71"/>
        <v>#NAME?</v>
      </c>
      <c r="DT61" s="77" t="e">
        <f t="shared" si="71"/>
        <v>#NAME?</v>
      </c>
      <c r="DU61" s="77" t="e">
        <f t="shared" si="71"/>
        <v>#NAME?</v>
      </c>
      <c r="DV61" s="77" t="e">
        <f t="shared" si="71"/>
        <v>#NAME?</v>
      </c>
      <c r="DW61" s="77" t="e">
        <f t="shared" si="71"/>
        <v>#NAME?</v>
      </c>
      <c r="DX61" s="77" t="e">
        <f t="shared" si="71"/>
        <v>#NAME?</v>
      </c>
      <c r="DY61" s="77" t="e">
        <f t="shared" si="71"/>
        <v>#NAME?</v>
      </c>
      <c r="DZ61" s="77" t="e">
        <f t="shared" ref="DZ61:GK61" si="72">IF(DZ58&lt;=0,0,DZ58)</f>
        <v>#NAME?</v>
      </c>
      <c r="EA61" s="77" t="e">
        <f t="shared" si="72"/>
        <v>#NAME?</v>
      </c>
      <c r="EB61" s="77" t="e">
        <f t="shared" si="72"/>
        <v>#NAME?</v>
      </c>
      <c r="EC61" s="77" t="e">
        <f t="shared" si="72"/>
        <v>#NAME?</v>
      </c>
      <c r="ED61" s="77" t="e">
        <f t="shared" si="72"/>
        <v>#NAME?</v>
      </c>
      <c r="EE61" s="77" t="e">
        <f t="shared" si="72"/>
        <v>#NAME?</v>
      </c>
      <c r="EF61" s="77" t="e">
        <f t="shared" si="72"/>
        <v>#NAME?</v>
      </c>
      <c r="EG61" s="77" t="e">
        <f t="shared" si="72"/>
        <v>#NAME?</v>
      </c>
      <c r="EH61" s="77" t="e">
        <f t="shared" si="72"/>
        <v>#NAME?</v>
      </c>
      <c r="EI61" s="77" t="e">
        <f t="shared" si="72"/>
        <v>#NAME?</v>
      </c>
      <c r="EJ61" s="77" t="e">
        <f t="shared" si="72"/>
        <v>#NAME?</v>
      </c>
      <c r="EK61" s="77" t="e">
        <f t="shared" si="72"/>
        <v>#NAME?</v>
      </c>
      <c r="EL61" s="77" t="e">
        <f t="shared" si="72"/>
        <v>#NAME?</v>
      </c>
      <c r="EM61" s="77" t="e">
        <f t="shared" si="72"/>
        <v>#NAME?</v>
      </c>
      <c r="EN61" s="77" t="e">
        <f t="shared" si="72"/>
        <v>#NAME?</v>
      </c>
      <c r="EO61" s="77" t="e">
        <f t="shared" si="72"/>
        <v>#NAME?</v>
      </c>
      <c r="EP61" s="77" t="e">
        <f t="shared" si="72"/>
        <v>#NAME?</v>
      </c>
      <c r="EQ61" s="77" t="e">
        <f t="shared" si="72"/>
        <v>#NAME?</v>
      </c>
      <c r="ER61" s="77" t="e">
        <f t="shared" si="72"/>
        <v>#NAME?</v>
      </c>
      <c r="ES61" s="77" t="e">
        <f t="shared" si="72"/>
        <v>#NAME?</v>
      </c>
      <c r="ET61" s="77" t="e">
        <f t="shared" si="72"/>
        <v>#NAME?</v>
      </c>
      <c r="EU61" s="77" t="e">
        <f t="shared" si="72"/>
        <v>#NAME?</v>
      </c>
      <c r="EV61" s="77" t="e">
        <f t="shared" si="72"/>
        <v>#NAME?</v>
      </c>
      <c r="EW61" s="77" t="e">
        <f t="shared" si="72"/>
        <v>#NAME?</v>
      </c>
      <c r="EX61" s="77" t="e">
        <f t="shared" si="72"/>
        <v>#NAME?</v>
      </c>
      <c r="EY61" s="77" t="e">
        <f t="shared" si="72"/>
        <v>#NAME?</v>
      </c>
      <c r="EZ61" s="77" t="e">
        <f t="shared" si="72"/>
        <v>#NAME?</v>
      </c>
      <c r="FA61" s="77" t="e">
        <f t="shared" si="72"/>
        <v>#NAME?</v>
      </c>
      <c r="FB61" s="77" t="e">
        <f t="shared" si="72"/>
        <v>#NAME?</v>
      </c>
      <c r="FC61" s="77" t="e">
        <f t="shared" si="72"/>
        <v>#NAME?</v>
      </c>
      <c r="FD61" s="77" t="e">
        <f t="shared" si="72"/>
        <v>#NAME?</v>
      </c>
      <c r="FE61" s="77" t="e">
        <f t="shared" si="72"/>
        <v>#NAME?</v>
      </c>
      <c r="FF61" s="77" t="e">
        <f t="shared" si="72"/>
        <v>#NAME?</v>
      </c>
      <c r="FG61" s="77" t="e">
        <f t="shared" si="72"/>
        <v>#NAME?</v>
      </c>
      <c r="FH61" s="77" t="e">
        <f t="shared" si="72"/>
        <v>#NAME?</v>
      </c>
      <c r="FI61" s="77" t="e">
        <f t="shared" si="72"/>
        <v>#NAME?</v>
      </c>
      <c r="FJ61" s="77" t="e">
        <f t="shared" si="72"/>
        <v>#NAME?</v>
      </c>
      <c r="FK61" s="77" t="e">
        <f t="shared" si="72"/>
        <v>#NAME?</v>
      </c>
      <c r="FL61" s="77" t="e">
        <f t="shared" si="72"/>
        <v>#NAME?</v>
      </c>
      <c r="FM61" s="77" t="e">
        <f t="shared" si="72"/>
        <v>#NAME?</v>
      </c>
      <c r="FN61" s="77" t="e">
        <f t="shared" si="72"/>
        <v>#NAME?</v>
      </c>
      <c r="FO61" s="77" t="e">
        <f t="shared" si="72"/>
        <v>#NAME?</v>
      </c>
      <c r="FP61" s="77" t="e">
        <f t="shared" si="72"/>
        <v>#NAME?</v>
      </c>
      <c r="FQ61" s="77" t="e">
        <f t="shared" si="72"/>
        <v>#NAME?</v>
      </c>
      <c r="FR61" s="77" t="e">
        <f t="shared" si="72"/>
        <v>#NAME?</v>
      </c>
      <c r="FS61" s="77" t="e">
        <f t="shared" si="72"/>
        <v>#NAME?</v>
      </c>
      <c r="FT61" s="77" t="e">
        <f t="shared" si="72"/>
        <v>#NAME?</v>
      </c>
      <c r="FU61" s="77" t="e">
        <f t="shared" si="72"/>
        <v>#NAME?</v>
      </c>
      <c r="FV61" s="77" t="e">
        <f t="shared" si="72"/>
        <v>#NAME?</v>
      </c>
      <c r="FW61" s="77" t="e">
        <f t="shared" si="72"/>
        <v>#NAME?</v>
      </c>
      <c r="FX61" s="77" t="e">
        <f t="shared" si="72"/>
        <v>#NAME?</v>
      </c>
      <c r="FY61" s="77" t="e">
        <f t="shared" si="72"/>
        <v>#NAME?</v>
      </c>
      <c r="FZ61" s="77" t="e">
        <f t="shared" si="72"/>
        <v>#NAME?</v>
      </c>
      <c r="GA61" s="77" t="e">
        <f t="shared" si="72"/>
        <v>#NAME?</v>
      </c>
      <c r="GB61" s="77" t="e">
        <f t="shared" si="72"/>
        <v>#NAME?</v>
      </c>
      <c r="GC61" s="77" t="e">
        <f t="shared" si="72"/>
        <v>#NAME?</v>
      </c>
      <c r="GD61" s="77" t="e">
        <f t="shared" si="72"/>
        <v>#NAME?</v>
      </c>
      <c r="GE61" s="77" t="e">
        <f t="shared" si="72"/>
        <v>#NAME?</v>
      </c>
      <c r="GF61" s="77" t="e">
        <f t="shared" si="72"/>
        <v>#NAME?</v>
      </c>
      <c r="GG61" s="77" t="e">
        <f t="shared" si="72"/>
        <v>#NAME?</v>
      </c>
      <c r="GH61" s="77" t="e">
        <f t="shared" si="72"/>
        <v>#NAME?</v>
      </c>
      <c r="GI61" s="77" t="e">
        <f t="shared" si="72"/>
        <v>#NAME?</v>
      </c>
      <c r="GJ61" s="77" t="e">
        <f t="shared" si="72"/>
        <v>#NAME?</v>
      </c>
      <c r="GK61" s="77" t="e">
        <f t="shared" si="72"/>
        <v>#NAME?</v>
      </c>
      <c r="GL61" s="77" t="e">
        <f t="shared" ref="GL61:HI61" si="73">IF(GL58&lt;=0,0,GL58)</f>
        <v>#NAME?</v>
      </c>
      <c r="GM61" s="77" t="e">
        <f t="shared" si="73"/>
        <v>#NAME?</v>
      </c>
      <c r="GN61" s="77" t="e">
        <f t="shared" si="73"/>
        <v>#NAME?</v>
      </c>
      <c r="GO61" s="77" t="e">
        <f t="shared" si="73"/>
        <v>#NAME?</v>
      </c>
      <c r="GP61" s="77" t="e">
        <f t="shared" si="73"/>
        <v>#NAME?</v>
      </c>
      <c r="GQ61" s="77" t="e">
        <f t="shared" si="73"/>
        <v>#NAME?</v>
      </c>
      <c r="GR61" s="77" t="e">
        <f t="shared" si="73"/>
        <v>#NAME?</v>
      </c>
      <c r="GS61" s="77" t="e">
        <f t="shared" si="73"/>
        <v>#NAME?</v>
      </c>
      <c r="GT61" s="77" t="e">
        <f t="shared" si="73"/>
        <v>#NAME?</v>
      </c>
      <c r="GU61" s="77" t="e">
        <f t="shared" si="73"/>
        <v>#NAME?</v>
      </c>
      <c r="GV61" s="77" t="e">
        <f t="shared" si="73"/>
        <v>#NAME?</v>
      </c>
      <c r="GW61" s="77" t="e">
        <f t="shared" si="73"/>
        <v>#NAME?</v>
      </c>
      <c r="GX61" s="77" t="e">
        <f t="shared" si="73"/>
        <v>#NAME?</v>
      </c>
      <c r="GY61" s="77" t="e">
        <f t="shared" si="73"/>
        <v>#NAME?</v>
      </c>
      <c r="GZ61" s="77" t="e">
        <f t="shared" si="73"/>
        <v>#NAME?</v>
      </c>
      <c r="HA61" s="77" t="e">
        <f t="shared" si="73"/>
        <v>#NAME?</v>
      </c>
      <c r="HB61" s="77" t="e">
        <f t="shared" si="73"/>
        <v>#NAME?</v>
      </c>
      <c r="HC61" s="77" t="e">
        <f t="shared" si="73"/>
        <v>#NAME?</v>
      </c>
      <c r="HD61" s="77" t="e">
        <f t="shared" si="73"/>
        <v>#NAME?</v>
      </c>
      <c r="HE61" s="77" t="e">
        <f t="shared" si="73"/>
        <v>#NAME?</v>
      </c>
      <c r="HF61" s="77" t="e">
        <f t="shared" si="73"/>
        <v>#NAME?</v>
      </c>
      <c r="HG61" s="77" t="e">
        <f t="shared" si="73"/>
        <v>#NAME?</v>
      </c>
      <c r="HH61" s="77" t="e">
        <f t="shared" si="73"/>
        <v>#NAME?</v>
      </c>
      <c r="HI61" s="77" t="e">
        <f t="shared" si="73"/>
        <v>#NAME?</v>
      </c>
    </row>
    <row r="62" spans="1:217" x14ac:dyDescent="0.2">
      <c r="A62" s="29" t="s">
        <v>109</v>
      </c>
      <c r="B62" s="77">
        <f t="shared" ref="B62:BM62" si="74">_xlfn.SINGLE(IRPJ)*B61+IF(B61&gt;20,_xlfn.SINGLE(AdicionalIRPJ)*(B61-20))</f>
        <v>0</v>
      </c>
      <c r="C62" s="77">
        <f t="shared" si="74"/>
        <v>0</v>
      </c>
      <c r="D62" s="77">
        <f t="shared" si="74"/>
        <v>0</v>
      </c>
      <c r="E62" s="77">
        <f t="shared" si="74"/>
        <v>0</v>
      </c>
      <c r="F62" s="77">
        <f t="shared" si="74"/>
        <v>0</v>
      </c>
      <c r="G62" s="77">
        <f t="shared" si="74"/>
        <v>0</v>
      </c>
      <c r="H62" s="77" t="e">
        <f t="shared" si="74"/>
        <v>#REF!</v>
      </c>
      <c r="I62" s="77" t="e">
        <f t="shared" si="74"/>
        <v>#REF!</v>
      </c>
      <c r="J62" s="77" t="e">
        <f t="shared" si="74"/>
        <v>#REF!</v>
      </c>
      <c r="K62" s="77" t="e">
        <f t="shared" si="74"/>
        <v>#REF!</v>
      </c>
      <c r="L62" s="77" t="e">
        <f t="shared" si="74"/>
        <v>#REF!</v>
      </c>
      <c r="M62" s="77" t="e">
        <f t="shared" si="74"/>
        <v>#REF!</v>
      </c>
      <c r="N62" s="77" t="e">
        <f t="shared" si="74"/>
        <v>#REF!</v>
      </c>
      <c r="O62" s="77" t="e">
        <f t="shared" si="74"/>
        <v>#REF!</v>
      </c>
      <c r="P62" s="77" t="e">
        <f t="shared" si="74"/>
        <v>#REF!</v>
      </c>
      <c r="Q62" s="77" t="e">
        <f t="shared" si="74"/>
        <v>#REF!</v>
      </c>
      <c r="R62" s="77" t="e">
        <f t="shared" si="74"/>
        <v>#NAME?</v>
      </c>
      <c r="S62" s="77" t="e">
        <f t="shared" si="74"/>
        <v>#NAME?</v>
      </c>
      <c r="T62" s="77" t="e">
        <f t="shared" si="74"/>
        <v>#NAME?</v>
      </c>
      <c r="U62" s="77" t="e">
        <f t="shared" si="74"/>
        <v>#NAME?</v>
      </c>
      <c r="V62" s="77" t="e">
        <f t="shared" si="74"/>
        <v>#NAME?</v>
      </c>
      <c r="W62" s="77" t="e">
        <f t="shared" si="74"/>
        <v>#NAME?</v>
      </c>
      <c r="X62" s="77" t="e">
        <f t="shared" si="74"/>
        <v>#NAME?</v>
      </c>
      <c r="Y62" s="77" t="e">
        <f t="shared" si="74"/>
        <v>#NAME?</v>
      </c>
      <c r="Z62" s="77" t="e">
        <f t="shared" si="74"/>
        <v>#NAME?</v>
      </c>
      <c r="AA62" s="77" t="e">
        <f t="shared" si="74"/>
        <v>#NAME?</v>
      </c>
      <c r="AB62" s="77" t="e">
        <f t="shared" si="74"/>
        <v>#NAME?</v>
      </c>
      <c r="AC62" s="77" t="e">
        <f t="shared" si="74"/>
        <v>#NAME?</v>
      </c>
      <c r="AD62" s="77" t="e">
        <f t="shared" si="74"/>
        <v>#NAME?</v>
      </c>
      <c r="AE62" s="77" t="e">
        <f t="shared" si="74"/>
        <v>#NAME?</v>
      </c>
      <c r="AF62" s="77" t="e">
        <f t="shared" si="74"/>
        <v>#NAME?</v>
      </c>
      <c r="AG62" s="77" t="e">
        <f t="shared" si="74"/>
        <v>#NAME?</v>
      </c>
      <c r="AH62" s="77" t="e">
        <f t="shared" si="74"/>
        <v>#NAME?</v>
      </c>
      <c r="AI62" s="77" t="e">
        <f t="shared" si="74"/>
        <v>#NAME?</v>
      </c>
      <c r="AJ62" s="77" t="e">
        <f t="shared" si="74"/>
        <v>#NAME?</v>
      </c>
      <c r="AK62" s="77" t="e">
        <f t="shared" si="74"/>
        <v>#NAME?</v>
      </c>
      <c r="AL62" s="77" t="e">
        <f t="shared" si="74"/>
        <v>#NAME?</v>
      </c>
      <c r="AM62" s="77" t="e">
        <f t="shared" si="74"/>
        <v>#NAME?</v>
      </c>
      <c r="AN62" s="77" t="e">
        <f t="shared" si="74"/>
        <v>#NAME?</v>
      </c>
      <c r="AO62" s="77" t="e">
        <f t="shared" si="74"/>
        <v>#NAME?</v>
      </c>
      <c r="AP62" s="77" t="e">
        <f t="shared" si="74"/>
        <v>#NAME?</v>
      </c>
      <c r="AQ62" s="77" t="e">
        <f t="shared" si="74"/>
        <v>#NAME?</v>
      </c>
      <c r="AR62" s="77" t="e">
        <f t="shared" si="74"/>
        <v>#NAME?</v>
      </c>
      <c r="AS62" s="77" t="e">
        <f t="shared" si="74"/>
        <v>#NAME?</v>
      </c>
      <c r="AT62" s="77" t="e">
        <f t="shared" si="74"/>
        <v>#NAME?</v>
      </c>
      <c r="AU62" s="77" t="e">
        <f t="shared" si="74"/>
        <v>#NAME?</v>
      </c>
      <c r="AV62" s="77" t="e">
        <f t="shared" si="74"/>
        <v>#NAME?</v>
      </c>
      <c r="AW62" s="77" t="e">
        <f t="shared" si="74"/>
        <v>#NAME?</v>
      </c>
      <c r="AX62" s="77" t="e">
        <f t="shared" si="74"/>
        <v>#NAME?</v>
      </c>
      <c r="AY62" s="77" t="e">
        <f t="shared" si="74"/>
        <v>#NAME?</v>
      </c>
      <c r="AZ62" s="77" t="e">
        <f t="shared" si="74"/>
        <v>#NAME?</v>
      </c>
      <c r="BA62" s="77" t="e">
        <f t="shared" si="74"/>
        <v>#NAME?</v>
      </c>
      <c r="BB62" s="77" t="e">
        <f t="shared" si="74"/>
        <v>#NAME?</v>
      </c>
      <c r="BC62" s="77" t="e">
        <f t="shared" si="74"/>
        <v>#NAME?</v>
      </c>
      <c r="BD62" s="77" t="e">
        <f t="shared" si="74"/>
        <v>#NAME?</v>
      </c>
      <c r="BE62" s="77" t="e">
        <f t="shared" si="74"/>
        <v>#NAME?</v>
      </c>
      <c r="BF62" s="77" t="e">
        <f t="shared" si="74"/>
        <v>#NAME?</v>
      </c>
      <c r="BG62" s="77" t="e">
        <f t="shared" si="74"/>
        <v>#NAME?</v>
      </c>
      <c r="BH62" s="77" t="e">
        <f t="shared" si="74"/>
        <v>#NAME?</v>
      </c>
      <c r="BI62" s="77" t="e">
        <f t="shared" si="74"/>
        <v>#NAME?</v>
      </c>
      <c r="BJ62" s="77" t="e">
        <f t="shared" si="74"/>
        <v>#NAME?</v>
      </c>
      <c r="BK62" s="77" t="e">
        <f t="shared" si="74"/>
        <v>#NAME?</v>
      </c>
      <c r="BL62" s="77" t="e">
        <f t="shared" si="74"/>
        <v>#NAME?</v>
      </c>
      <c r="BM62" s="77" t="e">
        <f t="shared" si="74"/>
        <v>#NAME?</v>
      </c>
      <c r="BN62" s="77" t="e">
        <f t="shared" ref="BN62:DY62" si="75">_xlfn.SINGLE(IRPJ)*BN61+IF(BN61&gt;20,_xlfn.SINGLE(AdicionalIRPJ)*(BN61-20))</f>
        <v>#NAME?</v>
      </c>
      <c r="BO62" s="77" t="e">
        <f t="shared" si="75"/>
        <v>#NAME?</v>
      </c>
      <c r="BP62" s="77" t="e">
        <f t="shared" si="75"/>
        <v>#NAME?</v>
      </c>
      <c r="BQ62" s="77" t="e">
        <f t="shared" si="75"/>
        <v>#NAME?</v>
      </c>
      <c r="BR62" s="77" t="e">
        <f t="shared" si="75"/>
        <v>#NAME?</v>
      </c>
      <c r="BS62" s="77" t="e">
        <f t="shared" si="75"/>
        <v>#NAME?</v>
      </c>
      <c r="BT62" s="77" t="e">
        <f t="shared" si="75"/>
        <v>#NAME?</v>
      </c>
      <c r="BU62" s="77" t="e">
        <f t="shared" si="75"/>
        <v>#NAME?</v>
      </c>
      <c r="BV62" s="77" t="e">
        <f t="shared" si="75"/>
        <v>#NAME?</v>
      </c>
      <c r="BW62" s="77" t="e">
        <f t="shared" si="75"/>
        <v>#NAME?</v>
      </c>
      <c r="BX62" s="77" t="e">
        <f t="shared" si="75"/>
        <v>#NAME?</v>
      </c>
      <c r="BY62" s="77" t="e">
        <f t="shared" si="75"/>
        <v>#NAME?</v>
      </c>
      <c r="BZ62" s="77" t="e">
        <f t="shared" si="75"/>
        <v>#NAME?</v>
      </c>
      <c r="CA62" s="77" t="e">
        <f t="shared" si="75"/>
        <v>#NAME?</v>
      </c>
      <c r="CB62" s="77" t="e">
        <f t="shared" si="75"/>
        <v>#NAME?</v>
      </c>
      <c r="CC62" s="77" t="e">
        <f t="shared" si="75"/>
        <v>#NAME?</v>
      </c>
      <c r="CD62" s="77" t="e">
        <f t="shared" si="75"/>
        <v>#NAME?</v>
      </c>
      <c r="CE62" s="77" t="e">
        <f t="shared" si="75"/>
        <v>#NAME?</v>
      </c>
      <c r="CF62" s="77" t="e">
        <f t="shared" si="75"/>
        <v>#NAME?</v>
      </c>
      <c r="CG62" s="77" t="e">
        <f t="shared" si="75"/>
        <v>#NAME?</v>
      </c>
      <c r="CH62" s="77" t="e">
        <f t="shared" si="75"/>
        <v>#NAME?</v>
      </c>
      <c r="CI62" s="77" t="e">
        <f t="shared" si="75"/>
        <v>#NAME?</v>
      </c>
      <c r="CJ62" s="77" t="e">
        <f t="shared" si="75"/>
        <v>#NAME?</v>
      </c>
      <c r="CK62" s="77" t="e">
        <f t="shared" si="75"/>
        <v>#NAME?</v>
      </c>
      <c r="CL62" s="77" t="e">
        <f t="shared" si="75"/>
        <v>#NAME?</v>
      </c>
      <c r="CM62" s="77" t="e">
        <f t="shared" si="75"/>
        <v>#NAME?</v>
      </c>
      <c r="CN62" s="77" t="e">
        <f t="shared" si="75"/>
        <v>#NAME?</v>
      </c>
      <c r="CO62" s="77" t="e">
        <f t="shared" si="75"/>
        <v>#NAME?</v>
      </c>
      <c r="CP62" s="77" t="e">
        <f t="shared" si="75"/>
        <v>#NAME?</v>
      </c>
      <c r="CQ62" s="77" t="e">
        <f t="shared" si="75"/>
        <v>#NAME?</v>
      </c>
      <c r="CR62" s="77" t="e">
        <f t="shared" si="75"/>
        <v>#NAME?</v>
      </c>
      <c r="CS62" s="77" t="e">
        <f t="shared" si="75"/>
        <v>#NAME?</v>
      </c>
      <c r="CT62" s="77" t="e">
        <f t="shared" si="75"/>
        <v>#NAME?</v>
      </c>
      <c r="CU62" s="77" t="e">
        <f t="shared" si="75"/>
        <v>#NAME?</v>
      </c>
      <c r="CV62" s="77" t="e">
        <f t="shared" si="75"/>
        <v>#NAME?</v>
      </c>
      <c r="CW62" s="77" t="e">
        <f t="shared" si="75"/>
        <v>#NAME?</v>
      </c>
      <c r="CX62" s="77" t="e">
        <f t="shared" si="75"/>
        <v>#NAME?</v>
      </c>
      <c r="CY62" s="77" t="e">
        <f t="shared" si="75"/>
        <v>#NAME?</v>
      </c>
      <c r="CZ62" s="77" t="e">
        <f t="shared" si="75"/>
        <v>#NAME?</v>
      </c>
      <c r="DA62" s="77" t="e">
        <f t="shared" si="75"/>
        <v>#NAME?</v>
      </c>
      <c r="DB62" s="77" t="e">
        <f t="shared" si="75"/>
        <v>#NAME?</v>
      </c>
      <c r="DC62" s="77" t="e">
        <f t="shared" si="75"/>
        <v>#NAME?</v>
      </c>
      <c r="DD62" s="77" t="e">
        <f t="shared" si="75"/>
        <v>#NAME?</v>
      </c>
      <c r="DE62" s="77" t="e">
        <f t="shared" si="75"/>
        <v>#NAME?</v>
      </c>
      <c r="DF62" s="77" t="e">
        <f t="shared" si="75"/>
        <v>#NAME?</v>
      </c>
      <c r="DG62" s="77" t="e">
        <f t="shared" si="75"/>
        <v>#NAME?</v>
      </c>
      <c r="DH62" s="77" t="e">
        <f t="shared" si="75"/>
        <v>#NAME?</v>
      </c>
      <c r="DI62" s="77" t="e">
        <f t="shared" si="75"/>
        <v>#NAME?</v>
      </c>
      <c r="DJ62" s="77" t="e">
        <f t="shared" si="75"/>
        <v>#NAME?</v>
      </c>
      <c r="DK62" s="77" t="e">
        <f t="shared" si="75"/>
        <v>#NAME?</v>
      </c>
      <c r="DL62" s="77" t="e">
        <f t="shared" si="75"/>
        <v>#NAME?</v>
      </c>
      <c r="DM62" s="77" t="e">
        <f t="shared" si="75"/>
        <v>#NAME?</v>
      </c>
      <c r="DN62" s="77" t="e">
        <f t="shared" si="75"/>
        <v>#NAME?</v>
      </c>
      <c r="DO62" s="77" t="e">
        <f t="shared" si="75"/>
        <v>#NAME?</v>
      </c>
      <c r="DP62" s="77" t="e">
        <f t="shared" si="75"/>
        <v>#NAME?</v>
      </c>
      <c r="DQ62" s="77" t="e">
        <f t="shared" si="75"/>
        <v>#NAME?</v>
      </c>
      <c r="DR62" s="77" t="e">
        <f t="shared" si="75"/>
        <v>#NAME?</v>
      </c>
      <c r="DS62" s="77" t="e">
        <f t="shared" si="75"/>
        <v>#NAME?</v>
      </c>
      <c r="DT62" s="77" t="e">
        <f t="shared" si="75"/>
        <v>#NAME?</v>
      </c>
      <c r="DU62" s="77" t="e">
        <f t="shared" si="75"/>
        <v>#NAME?</v>
      </c>
      <c r="DV62" s="77" t="e">
        <f t="shared" si="75"/>
        <v>#NAME?</v>
      </c>
      <c r="DW62" s="77" t="e">
        <f t="shared" si="75"/>
        <v>#NAME?</v>
      </c>
      <c r="DX62" s="77" t="e">
        <f t="shared" si="75"/>
        <v>#NAME?</v>
      </c>
      <c r="DY62" s="77" t="e">
        <f t="shared" si="75"/>
        <v>#NAME?</v>
      </c>
      <c r="DZ62" s="77" t="e">
        <f t="shared" ref="DZ62:GK62" si="76">_xlfn.SINGLE(IRPJ)*DZ61+IF(DZ61&gt;20,_xlfn.SINGLE(AdicionalIRPJ)*(DZ61-20))</f>
        <v>#NAME?</v>
      </c>
      <c r="EA62" s="77" t="e">
        <f t="shared" si="76"/>
        <v>#NAME?</v>
      </c>
      <c r="EB62" s="77" t="e">
        <f t="shared" si="76"/>
        <v>#NAME?</v>
      </c>
      <c r="EC62" s="77" t="e">
        <f t="shared" si="76"/>
        <v>#NAME?</v>
      </c>
      <c r="ED62" s="77" t="e">
        <f t="shared" si="76"/>
        <v>#NAME?</v>
      </c>
      <c r="EE62" s="77" t="e">
        <f t="shared" si="76"/>
        <v>#NAME?</v>
      </c>
      <c r="EF62" s="77" t="e">
        <f t="shared" si="76"/>
        <v>#NAME?</v>
      </c>
      <c r="EG62" s="77" t="e">
        <f t="shared" si="76"/>
        <v>#NAME?</v>
      </c>
      <c r="EH62" s="77" t="e">
        <f t="shared" si="76"/>
        <v>#NAME?</v>
      </c>
      <c r="EI62" s="77" t="e">
        <f t="shared" si="76"/>
        <v>#NAME?</v>
      </c>
      <c r="EJ62" s="77" t="e">
        <f t="shared" si="76"/>
        <v>#NAME?</v>
      </c>
      <c r="EK62" s="77" t="e">
        <f t="shared" si="76"/>
        <v>#NAME?</v>
      </c>
      <c r="EL62" s="77" t="e">
        <f t="shared" si="76"/>
        <v>#NAME?</v>
      </c>
      <c r="EM62" s="77" t="e">
        <f t="shared" si="76"/>
        <v>#NAME?</v>
      </c>
      <c r="EN62" s="77" t="e">
        <f t="shared" si="76"/>
        <v>#NAME?</v>
      </c>
      <c r="EO62" s="77" t="e">
        <f t="shared" si="76"/>
        <v>#NAME?</v>
      </c>
      <c r="EP62" s="77" t="e">
        <f t="shared" si="76"/>
        <v>#NAME?</v>
      </c>
      <c r="EQ62" s="77" t="e">
        <f t="shared" si="76"/>
        <v>#NAME?</v>
      </c>
      <c r="ER62" s="77" t="e">
        <f t="shared" si="76"/>
        <v>#NAME?</v>
      </c>
      <c r="ES62" s="77" t="e">
        <f t="shared" si="76"/>
        <v>#NAME?</v>
      </c>
      <c r="ET62" s="77" t="e">
        <f t="shared" si="76"/>
        <v>#NAME?</v>
      </c>
      <c r="EU62" s="77" t="e">
        <f t="shared" si="76"/>
        <v>#NAME?</v>
      </c>
      <c r="EV62" s="77" t="e">
        <f t="shared" si="76"/>
        <v>#NAME?</v>
      </c>
      <c r="EW62" s="77" t="e">
        <f t="shared" si="76"/>
        <v>#NAME?</v>
      </c>
      <c r="EX62" s="77" t="e">
        <f t="shared" si="76"/>
        <v>#NAME?</v>
      </c>
      <c r="EY62" s="77" t="e">
        <f t="shared" si="76"/>
        <v>#NAME?</v>
      </c>
      <c r="EZ62" s="77" t="e">
        <f t="shared" si="76"/>
        <v>#NAME?</v>
      </c>
      <c r="FA62" s="77" t="e">
        <f t="shared" si="76"/>
        <v>#NAME?</v>
      </c>
      <c r="FB62" s="77" t="e">
        <f t="shared" si="76"/>
        <v>#NAME?</v>
      </c>
      <c r="FC62" s="77" t="e">
        <f t="shared" si="76"/>
        <v>#NAME?</v>
      </c>
      <c r="FD62" s="77" t="e">
        <f t="shared" si="76"/>
        <v>#NAME?</v>
      </c>
      <c r="FE62" s="77" t="e">
        <f t="shared" si="76"/>
        <v>#NAME?</v>
      </c>
      <c r="FF62" s="77" t="e">
        <f t="shared" si="76"/>
        <v>#NAME?</v>
      </c>
      <c r="FG62" s="77" t="e">
        <f t="shared" si="76"/>
        <v>#NAME?</v>
      </c>
      <c r="FH62" s="77" t="e">
        <f t="shared" si="76"/>
        <v>#NAME?</v>
      </c>
      <c r="FI62" s="77" t="e">
        <f t="shared" si="76"/>
        <v>#NAME?</v>
      </c>
      <c r="FJ62" s="77" t="e">
        <f t="shared" si="76"/>
        <v>#NAME?</v>
      </c>
      <c r="FK62" s="77" t="e">
        <f t="shared" si="76"/>
        <v>#NAME?</v>
      </c>
      <c r="FL62" s="77" t="e">
        <f t="shared" si="76"/>
        <v>#NAME?</v>
      </c>
      <c r="FM62" s="77" t="e">
        <f t="shared" si="76"/>
        <v>#NAME?</v>
      </c>
      <c r="FN62" s="77" t="e">
        <f t="shared" si="76"/>
        <v>#NAME?</v>
      </c>
      <c r="FO62" s="77" t="e">
        <f t="shared" si="76"/>
        <v>#NAME?</v>
      </c>
      <c r="FP62" s="77" t="e">
        <f t="shared" si="76"/>
        <v>#NAME?</v>
      </c>
      <c r="FQ62" s="77" t="e">
        <f t="shared" si="76"/>
        <v>#NAME?</v>
      </c>
      <c r="FR62" s="77" t="e">
        <f t="shared" si="76"/>
        <v>#NAME?</v>
      </c>
      <c r="FS62" s="77" t="e">
        <f t="shared" si="76"/>
        <v>#NAME?</v>
      </c>
      <c r="FT62" s="77" t="e">
        <f t="shared" si="76"/>
        <v>#NAME?</v>
      </c>
      <c r="FU62" s="77" t="e">
        <f t="shared" si="76"/>
        <v>#NAME?</v>
      </c>
      <c r="FV62" s="77" t="e">
        <f t="shared" si="76"/>
        <v>#NAME?</v>
      </c>
      <c r="FW62" s="77" t="e">
        <f t="shared" si="76"/>
        <v>#NAME?</v>
      </c>
      <c r="FX62" s="77" t="e">
        <f t="shared" si="76"/>
        <v>#NAME?</v>
      </c>
      <c r="FY62" s="77" t="e">
        <f t="shared" si="76"/>
        <v>#NAME?</v>
      </c>
      <c r="FZ62" s="77" t="e">
        <f t="shared" si="76"/>
        <v>#NAME?</v>
      </c>
      <c r="GA62" s="77" t="e">
        <f t="shared" si="76"/>
        <v>#NAME?</v>
      </c>
      <c r="GB62" s="77" t="e">
        <f t="shared" si="76"/>
        <v>#NAME?</v>
      </c>
      <c r="GC62" s="77" t="e">
        <f t="shared" si="76"/>
        <v>#NAME?</v>
      </c>
      <c r="GD62" s="77" t="e">
        <f t="shared" si="76"/>
        <v>#NAME?</v>
      </c>
      <c r="GE62" s="77" t="e">
        <f t="shared" si="76"/>
        <v>#NAME?</v>
      </c>
      <c r="GF62" s="77" t="e">
        <f t="shared" si="76"/>
        <v>#NAME?</v>
      </c>
      <c r="GG62" s="77" t="e">
        <f t="shared" si="76"/>
        <v>#NAME?</v>
      </c>
      <c r="GH62" s="77" t="e">
        <f t="shared" si="76"/>
        <v>#NAME?</v>
      </c>
      <c r="GI62" s="77" t="e">
        <f t="shared" si="76"/>
        <v>#NAME?</v>
      </c>
      <c r="GJ62" s="77" t="e">
        <f t="shared" si="76"/>
        <v>#NAME?</v>
      </c>
      <c r="GK62" s="77" t="e">
        <f t="shared" si="76"/>
        <v>#NAME?</v>
      </c>
      <c r="GL62" s="77" t="e">
        <f t="shared" ref="GL62:HI62" si="77">_xlfn.SINGLE(IRPJ)*GL61+IF(GL61&gt;20,_xlfn.SINGLE(AdicionalIRPJ)*(GL61-20))</f>
        <v>#NAME?</v>
      </c>
      <c r="GM62" s="77" t="e">
        <f t="shared" si="77"/>
        <v>#NAME?</v>
      </c>
      <c r="GN62" s="77" t="e">
        <f t="shared" si="77"/>
        <v>#NAME?</v>
      </c>
      <c r="GO62" s="77" t="e">
        <f t="shared" si="77"/>
        <v>#NAME?</v>
      </c>
      <c r="GP62" s="77" t="e">
        <f t="shared" si="77"/>
        <v>#NAME?</v>
      </c>
      <c r="GQ62" s="77" t="e">
        <f t="shared" si="77"/>
        <v>#NAME?</v>
      </c>
      <c r="GR62" s="77" t="e">
        <f t="shared" si="77"/>
        <v>#NAME?</v>
      </c>
      <c r="GS62" s="77" t="e">
        <f t="shared" si="77"/>
        <v>#NAME?</v>
      </c>
      <c r="GT62" s="77" t="e">
        <f t="shared" si="77"/>
        <v>#NAME?</v>
      </c>
      <c r="GU62" s="77" t="e">
        <f t="shared" si="77"/>
        <v>#NAME?</v>
      </c>
      <c r="GV62" s="77" t="e">
        <f t="shared" si="77"/>
        <v>#NAME?</v>
      </c>
      <c r="GW62" s="77" t="e">
        <f t="shared" si="77"/>
        <v>#NAME?</v>
      </c>
      <c r="GX62" s="77" t="e">
        <f t="shared" si="77"/>
        <v>#NAME?</v>
      </c>
      <c r="GY62" s="77" t="e">
        <f t="shared" si="77"/>
        <v>#NAME?</v>
      </c>
      <c r="GZ62" s="77" t="e">
        <f t="shared" si="77"/>
        <v>#NAME?</v>
      </c>
      <c r="HA62" s="77" t="e">
        <f t="shared" si="77"/>
        <v>#NAME?</v>
      </c>
      <c r="HB62" s="77" t="e">
        <f t="shared" si="77"/>
        <v>#NAME?</v>
      </c>
      <c r="HC62" s="77" t="e">
        <f t="shared" si="77"/>
        <v>#NAME?</v>
      </c>
      <c r="HD62" s="77" t="e">
        <f t="shared" si="77"/>
        <v>#NAME?</v>
      </c>
      <c r="HE62" s="77" t="e">
        <f t="shared" si="77"/>
        <v>#NAME?</v>
      </c>
      <c r="HF62" s="77" t="e">
        <f t="shared" si="77"/>
        <v>#NAME?</v>
      </c>
      <c r="HG62" s="77" t="e">
        <f t="shared" si="77"/>
        <v>#NAME?</v>
      </c>
      <c r="HH62" s="77" t="e">
        <f t="shared" si="77"/>
        <v>#NAME?</v>
      </c>
      <c r="HI62" s="77" t="e">
        <f t="shared" si="77"/>
        <v>#NAME?</v>
      </c>
    </row>
    <row r="63" spans="1:217" x14ac:dyDescent="0.2">
      <c r="A63" s="29" t="s">
        <v>110</v>
      </c>
      <c r="B63" s="77">
        <f t="shared" ref="B63:BM63" si="78">_xlfn.SINGLE(CSLL)*B61</f>
        <v>0</v>
      </c>
      <c r="C63" s="77">
        <f t="shared" si="78"/>
        <v>0</v>
      </c>
      <c r="D63" s="77">
        <f t="shared" si="78"/>
        <v>0</v>
      </c>
      <c r="E63" s="77">
        <f t="shared" si="78"/>
        <v>0</v>
      </c>
      <c r="F63" s="77">
        <f t="shared" si="78"/>
        <v>0</v>
      </c>
      <c r="G63" s="77">
        <f t="shared" si="78"/>
        <v>0</v>
      </c>
      <c r="H63" s="77" t="e">
        <f t="shared" si="78"/>
        <v>#REF!</v>
      </c>
      <c r="I63" s="77" t="e">
        <f t="shared" si="78"/>
        <v>#REF!</v>
      </c>
      <c r="J63" s="77" t="e">
        <f t="shared" si="78"/>
        <v>#REF!</v>
      </c>
      <c r="K63" s="77" t="e">
        <f t="shared" si="78"/>
        <v>#REF!</v>
      </c>
      <c r="L63" s="77" t="e">
        <f t="shared" si="78"/>
        <v>#REF!</v>
      </c>
      <c r="M63" s="77" t="e">
        <f t="shared" si="78"/>
        <v>#REF!</v>
      </c>
      <c r="N63" s="77" t="e">
        <f t="shared" si="78"/>
        <v>#REF!</v>
      </c>
      <c r="O63" s="77" t="e">
        <f t="shared" si="78"/>
        <v>#REF!</v>
      </c>
      <c r="P63" s="77" t="e">
        <f t="shared" si="78"/>
        <v>#REF!</v>
      </c>
      <c r="Q63" s="77" t="e">
        <f t="shared" si="78"/>
        <v>#REF!</v>
      </c>
      <c r="R63" s="77" t="e">
        <f t="shared" si="78"/>
        <v>#NAME?</v>
      </c>
      <c r="S63" s="77" t="e">
        <f t="shared" si="78"/>
        <v>#NAME?</v>
      </c>
      <c r="T63" s="77" t="e">
        <f t="shared" si="78"/>
        <v>#NAME?</v>
      </c>
      <c r="U63" s="77" t="e">
        <f t="shared" si="78"/>
        <v>#NAME?</v>
      </c>
      <c r="V63" s="77" t="e">
        <f t="shared" si="78"/>
        <v>#NAME?</v>
      </c>
      <c r="W63" s="77" t="e">
        <f t="shared" si="78"/>
        <v>#NAME?</v>
      </c>
      <c r="X63" s="77" t="e">
        <f t="shared" si="78"/>
        <v>#NAME?</v>
      </c>
      <c r="Y63" s="77" t="e">
        <f t="shared" si="78"/>
        <v>#NAME?</v>
      </c>
      <c r="Z63" s="77" t="e">
        <f t="shared" si="78"/>
        <v>#NAME?</v>
      </c>
      <c r="AA63" s="77" t="e">
        <f t="shared" si="78"/>
        <v>#NAME?</v>
      </c>
      <c r="AB63" s="77" t="e">
        <f t="shared" si="78"/>
        <v>#NAME?</v>
      </c>
      <c r="AC63" s="77" t="e">
        <f t="shared" si="78"/>
        <v>#NAME?</v>
      </c>
      <c r="AD63" s="77" t="e">
        <f t="shared" si="78"/>
        <v>#NAME?</v>
      </c>
      <c r="AE63" s="77" t="e">
        <f t="shared" si="78"/>
        <v>#NAME?</v>
      </c>
      <c r="AF63" s="77" t="e">
        <f t="shared" si="78"/>
        <v>#NAME?</v>
      </c>
      <c r="AG63" s="77" t="e">
        <f t="shared" si="78"/>
        <v>#NAME?</v>
      </c>
      <c r="AH63" s="77" t="e">
        <f t="shared" si="78"/>
        <v>#NAME?</v>
      </c>
      <c r="AI63" s="77" t="e">
        <f t="shared" si="78"/>
        <v>#NAME?</v>
      </c>
      <c r="AJ63" s="77" t="e">
        <f t="shared" si="78"/>
        <v>#NAME?</v>
      </c>
      <c r="AK63" s="77" t="e">
        <f t="shared" si="78"/>
        <v>#NAME?</v>
      </c>
      <c r="AL63" s="77" t="e">
        <f t="shared" si="78"/>
        <v>#NAME?</v>
      </c>
      <c r="AM63" s="77" t="e">
        <f t="shared" si="78"/>
        <v>#NAME?</v>
      </c>
      <c r="AN63" s="77" t="e">
        <f t="shared" si="78"/>
        <v>#NAME?</v>
      </c>
      <c r="AO63" s="77" t="e">
        <f t="shared" si="78"/>
        <v>#NAME?</v>
      </c>
      <c r="AP63" s="77" t="e">
        <f t="shared" si="78"/>
        <v>#NAME?</v>
      </c>
      <c r="AQ63" s="77" t="e">
        <f t="shared" si="78"/>
        <v>#NAME?</v>
      </c>
      <c r="AR63" s="77" t="e">
        <f t="shared" si="78"/>
        <v>#NAME?</v>
      </c>
      <c r="AS63" s="77" t="e">
        <f t="shared" si="78"/>
        <v>#NAME?</v>
      </c>
      <c r="AT63" s="77" t="e">
        <f t="shared" si="78"/>
        <v>#NAME?</v>
      </c>
      <c r="AU63" s="77" t="e">
        <f t="shared" si="78"/>
        <v>#NAME?</v>
      </c>
      <c r="AV63" s="77" t="e">
        <f t="shared" si="78"/>
        <v>#NAME?</v>
      </c>
      <c r="AW63" s="77" t="e">
        <f t="shared" si="78"/>
        <v>#NAME?</v>
      </c>
      <c r="AX63" s="77" t="e">
        <f t="shared" si="78"/>
        <v>#NAME?</v>
      </c>
      <c r="AY63" s="77" t="e">
        <f t="shared" si="78"/>
        <v>#NAME?</v>
      </c>
      <c r="AZ63" s="77" t="e">
        <f t="shared" si="78"/>
        <v>#NAME?</v>
      </c>
      <c r="BA63" s="77" t="e">
        <f t="shared" si="78"/>
        <v>#NAME?</v>
      </c>
      <c r="BB63" s="77" t="e">
        <f t="shared" si="78"/>
        <v>#NAME?</v>
      </c>
      <c r="BC63" s="77" t="e">
        <f t="shared" si="78"/>
        <v>#NAME?</v>
      </c>
      <c r="BD63" s="77" t="e">
        <f t="shared" si="78"/>
        <v>#NAME?</v>
      </c>
      <c r="BE63" s="77" t="e">
        <f t="shared" si="78"/>
        <v>#NAME?</v>
      </c>
      <c r="BF63" s="77" t="e">
        <f t="shared" si="78"/>
        <v>#NAME?</v>
      </c>
      <c r="BG63" s="77" t="e">
        <f t="shared" si="78"/>
        <v>#NAME?</v>
      </c>
      <c r="BH63" s="77" t="e">
        <f t="shared" si="78"/>
        <v>#NAME?</v>
      </c>
      <c r="BI63" s="77" t="e">
        <f t="shared" si="78"/>
        <v>#NAME?</v>
      </c>
      <c r="BJ63" s="77" t="e">
        <f t="shared" si="78"/>
        <v>#NAME?</v>
      </c>
      <c r="BK63" s="77" t="e">
        <f t="shared" si="78"/>
        <v>#NAME?</v>
      </c>
      <c r="BL63" s="77" t="e">
        <f t="shared" si="78"/>
        <v>#NAME?</v>
      </c>
      <c r="BM63" s="77" t="e">
        <f t="shared" si="78"/>
        <v>#NAME?</v>
      </c>
      <c r="BN63" s="77" t="e">
        <f t="shared" ref="BN63:DY63" si="79">_xlfn.SINGLE(CSLL)*BN61</f>
        <v>#NAME?</v>
      </c>
      <c r="BO63" s="77" t="e">
        <f t="shared" si="79"/>
        <v>#NAME?</v>
      </c>
      <c r="BP63" s="77" t="e">
        <f t="shared" si="79"/>
        <v>#NAME?</v>
      </c>
      <c r="BQ63" s="77" t="e">
        <f t="shared" si="79"/>
        <v>#NAME?</v>
      </c>
      <c r="BR63" s="77" t="e">
        <f t="shared" si="79"/>
        <v>#NAME?</v>
      </c>
      <c r="BS63" s="77" t="e">
        <f t="shared" si="79"/>
        <v>#NAME?</v>
      </c>
      <c r="BT63" s="77" t="e">
        <f t="shared" si="79"/>
        <v>#NAME?</v>
      </c>
      <c r="BU63" s="77" t="e">
        <f t="shared" si="79"/>
        <v>#NAME?</v>
      </c>
      <c r="BV63" s="77" t="e">
        <f t="shared" si="79"/>
        <v>#NAME?</v>
      </c>
      <c r="BW63" s="77" t="e">
        <f t="shared" si="79"/>
        <v>#NAME?</v>
      </c>
      <c r="BX63" s="77" t="e">
        <f t="shared" si="79"/>
        <v>#NAME?</v>
      </c>
      <c r="BY63" s="77" t="e">
        <f t="shared" si="79"/>
        <v>#NAME?</v>
      </c>
      <c r="BZ63" s="77" t="e">
        <f t="shared" si="79"/>
        <v>#NAME?</v>
      </c>
      <c r="CA63" s="77" t="e">
        <f t="shared" si="79"/>
        <v>#NAME?</v>
      </c>
      <c r="CB63" s="77" t="e">
        <f t="shared" si="79"/>
        <v>#NAME?</v>
      </c>
      <c r="CC63" s="77" t="e">
        <f t="shared" si="79"/>
        <v>#NAME?</v>
      </c>
      <c r="CD63" s="77" t="e">
        <f t="shared" si="79"/>
        <v>#NAME?</v>
      </c>
      <c r="CE63" s="77" t="e">
        <f t="shared" si="79"/>
        <v>#NAME?</v>
      </c>
      <c r="CF63" s="77" t="e">
        <f t="shared" si="79"/>
        <v>#NAME?</v>
      </c>
      <c r="CG63" s="77" t="e">
        <f t="shared" si="79"/>
        <v>#NAME?</v>
      </c>
      <c r="CH63" s="77" t="e">
        <f t="shared" si="79"/>
        <v>#NAME?</v>
      </c>
      <c r="CI63" s="77" t="e">
        <f t="shared" si="79"/>
        <v>#NAME?</v>
      </c>
      <c r="CJ63" s="77" t="e">
        <f t="shared" si="79"/>
        <v>#NAME?</v>
      </c>
      <c r="CK63" s="77" t="e">
        <f t="shared" si="79"/>
        <v>#NAME?</v>
      </c>
      <c r="CL63" s="77" t="e">
        <f t="shared" si="79"/>
        <v>#NAME?</v>
      </c>
      <c r="CM63" s="77" t="e">
        <f t="shared" si="79"/>
        <v>#NAME?</v>
      </c>
      <c r="CN63" s="77" t="e">
        <f t="shared" si="79"/>
        <v>#NAME?</v>
      </c>
      <c r="CO63" s="77" t="e">
        <f t="shared" si="79"/>
        <v>#NAME?</v>
      </c>
      <c r="CP63" s="77" t="e">
        <f t="shared" si="79"/>
        <v>#NAME?</v>
      </c>
      <c r="CQ63" s="77" t="e">
        <f t="shared" si="79"/>
        <v>#NAME?</v>
      </c>
      <c r="CR63" s="77" t="e">
        <f t="shared" si="79"/>
        <v>#NAME?</v>
      </c>
      <c r="CS63" s="77" t="e">
        <f t="shared" si="79"/>
        <v>#NAME?</v>
      </c>
      <c r="CT63" s="77" t="e">
        <f t="shared" si="79"/>
        <v>#NAME?</v>
      </c>
      <c r="CU63" s="77" t="e">
        <f t="shared" si="79"/>
        <v>#NAME?</v>
      </c>
      <c r="CV63" s="77" t="e">
        <f t="shared" si="79"/>
        <v>#NAME?</v>
      </c>
      <c r="CW63" s="77" t="e">
        <f t="shared" si="79"/>
        <v>#NAME?</v>
      </c>
      <c r="CX63" s="77" t="e">
        <f t="shared" si="79"/>
        <v>#NAME?</v>
      </c>
      <c r="CY63" s="77" t="e">
        <f t="shared" si="79"/>
        <v>#NAME?</v>
      </c>
      <c r="CZ63" s="77" t="e">
        <f t="shared" si="79"/>
        <v>#NAME?</v>
      </c>
      <c r="DA63" s="77" t="e">
        <f t="shared" si="79"/>
        <v>#NAME?</v>
      </c>
      <c r="DB63" s="77" t="e">
        <f t="shared" si="79"/>
        <v>#NAME?</v>
      </c>
      <c r="DC63" s="77" t="e">
        <f t="shared" si="79"/>
        <v>#NAME?</v>
      </c>
      <c r="DD63" s="77" t="e">
        <f t="shared" si="79"/>
        <v>#NAME?</v>
      </c>
      <c r="DE63" s="77" t="e">
        <f t="shared" si="79"/>
        <v>#NAME?</v>
      </c>
      <c r="DF63" s="77" t="e">
        <f t="shared" si="79"/>
        <v>#NAME?</v>
      </c>
      <c r="DG63" s="77" t="e">
        <f t="shared" si="79"/>
        <v>#NAME?</v>
      </c>
      <c r="DH63" s="77" t="e">
        <f t="shared" si="79"/>
        <v>#NAME?</v>
      </c>
      <c r="DI63" s="77" t="e">
        <f t="shared" si="79"/>
        <v>#NAME?</v>
      </c>
      <c r="DJ63" s="77" t="e">
        <f t="shared" si="79"/>
        <v>#NAME?</v>
      </c>
      <c r="DK63" s="77" t="e">
        <f t="shared" si="79"/>
        <v>#NAME?</v>
      </c>
      <c r="DL63" s="77" t="e">
        <f t="shared" si="79"/>
        <v>#NAME?</v>
      </c>
      <c r="DM63" s="77" t="e">
        <f t="shared" si="79"/>
        <v>#NAME?</v>
      </c>
      <c r="DN63" s="77" t="e">
        <f t="shared" si="79"/>
        <v>#NAME?</v>
      </c>
      <c r="DO63" s="77" t="e">
        <f t="shared" si="79"/>
        <v>#NAME?</v>
      </c>
      <c r="DP63" s="77" t="e">
        <f t="shared" si="79"/>
        <v>#NAME?</v>
      </c>
      <c r="DQ63" s="77" t="e">
        <f t="shared" si="79"/>
        <v>#NAME?</v>
      </c>
      <c r="DR63" s="77" t="e">
        <f t="shared" si="79"/>
        <v>#NAME?</v>
      </c>
      <c r="DS63" s="77" t="e">
        <f t="shared" si="79"/>
        <v>#NAME?</v>
      </c>
      <c r="DT63" s="77" t="e">
        <f t="shared" si="79"/>
        <v>#NAME?</v>
      </c>
      <c r="DU63" s="77" t="e">
        <f t="shared" si="79"/>
        <v>#NAME?</v>
      </c>
      <c r="DV63" s="77" t="e">
        <f t="shared" si="79"/>
        <v>#NAME?</v>
      </c>
      <c r="DW63" s="77" t="e">
        <f t="shared" si="79"/>
        <v>#NAME?</v>
      </c>
      <c r="DX63" s="77" t="e">
        <f t="shared" si="79"/>
        <v>#NAME?</v>
      </c>
      <c r="DY63" s="77" t="e">
        <f t="shared" si="79"/>
        <v>#NAME?</v>
      </c>
      <c r="DZ63" s="77" t="e">
        <f t="shared" ref="DZ63:GK63" si="80">_xlfn.SINGLE(CSLL)*DZ61</f>
        <v>#NAME?</v>
      </c>
      <c r="EA63" s="77" t="e">
        <f t="shared" si="80"/>
        <v>#NAME?</v>
      </c>
      <c r="EB63" s="77" t="e">
        <f t="shared" si="80"/>
        <v>#NAME?</v>
      </c>
      <c r="EC63" s="77" t="e">
        <f t="shared" si="80"/>
        <v>#NAME?</v>
      </c>
      <c r="ED63" s="77" t="e">
        <f t="shared" si="80"/>
        <v>#NAME?</v>
      </c>
      <c r="EE63" s="77" t="e">
        <f t="shared" si="80"/>
        <v>#NAME?</v>
      </c>
      <c r="EF63" s="77" t="e">
        <f t="shared" si="80"/>
        <v>#NAME?</v>
      </c>
      <c r="EG63" s="77" t="e">
        <f t="shared" si="80"/>
        <v>#NAME?</v>
      </c>
      <c r="EH63" s="77" t="e">
        <f t="shared" si="80"/>
        <v>#NAME?</v>
      </c>
      <c r="EI63" s="77" t="e">
        <f t="shared" si="80"/>
        <v>#NAME?</v>
      </c>
      <c r="EJ63" s="77" t="e">
        <f t="shared" si="80"/>
        <v>#NAME?</v>
      </c>
      <c r="EK63" s="77" t="e">
        <f t="shared" si="80"/>
        <v>#NAME?</v>
      </c>
      <c r="EL63" s="77" t="e">
        <f t="shared" si="80"/>
        <v>#NAME?</v>
      </c>
      <c r="EM63" s="77" t="e">
        <f t="shared" si="80"/>
        <v>#NAME?</v>
      </c>
      <c r="EN63" s="77" t="e">
        <f t="shared" si="80"/>
        <v>#NAME?</v>
      </c>
      <c r="EO63" s="77" t="e">
        <f t="shared" si="80"/>
        <v>#NAME?</v>
      </c>
      <c r="EP63" s="77" t="e">
        <f t="shared" si="80"/>
        <v>#NAME?</v>
      </c>
      <c r="EQ63" s="77" t="e">
        <f t="shared" si="80"/>
        <v>#NAME?</v>
      </c>
      <c r="ER63" s="77" t="e">
        <f t="shared" si="80"/>
        <v>#NAME?</v>
      </c>
      <c r="ES63" s="77" t="e">
        <f t="shared" si="80"/>
        <v>#NAME?</v>
      </c>
      <c r="ET63" s="77" t="e">
        <f t="shared" si="80"/>
        <v>#NAME?</v>
      </c>
      <c r="EU63" s="77" t="e">
        <f t="shared" si="80"/>
        <v>#NAME?</v>
      </c>
      <c r="EV63" s="77" t="e">
        <f t="shared" si="80"/>
        <v>#NAME?</v>
      </c>
      <c r="EW63" s="77" t="e">
        <f t="shared" si="80"/>
        <v>#NAME?</v>
      </c>
      <c r="EX63" s="77" t="e">
        <f t="shared" si="80"/>
        <v>#NAME?</v>
      </c>
      <c r="EY63" s="77" t="e">
        <f t="shared" si="80"/>
        <v>#NAME?</v>
      </c>
      <c r="EZ63" s="77" t="e">
        <f t="shared" si="80"/>
        <v>#NAME?</v>
      </c>
      <c r="FA63" s="77" t="e">
        <f t="shared" si="80"/>
        <v>#NAME?</v>
      </c>
      <c r="FB63" s="77" t="e">
        <f t="shared" si="80"/>
        <v>#NAME?</v>
      </c>
      <c r="FC63" s="77" t="e">
        <f t="shared" si="80"/>
        <v>#NAME?</v>
      </c>
      <c r="FD63" s="77" t="e">
        <f t="shared" si="80"/>
        <v>#NAME?</v>
      </c>
      <c r="FE63" s="77" t="e">
        <f t="shared" si="80"/>
        <v>#NAME?</v>
      </c>
      <c r="FF63" s="77" t="e">
        <f t="shared" si="80"/>
        <v>#NAME?</v>
      </c>
      <c r="FG63" s="77" t="e">
        <f t="shared" si="80"/>
        <v>#NAME?</v>
      </c>
      <c r="FH63" s="77" t="e">
        <f t="shared" si="80"/>
        <v>#NAME?</v>
      </c>
      <c r="FI63" s="77" t="e">
        <f t="shared" si="80"/>
        <v>#NAME?</v>
      </c>
      <c r="FJ63" s="77" t="e">
        <f t="shared" si="80"/>
        <v>#NAME?</v>
      </c>
      <c r="FK63" s="77" t="e">
        <f t="shared" si="80"/>
        <v>#NAME?</v>
      </c>
      <c r="FL63" s="77" t="e">
        <f t="shared" si="80"/>
        <v>#NAME?</v>
      </c>
      <c r="FM63" s="77" t="e">
        <f t="shared" si="80"/>
        <v>#NAME?</v>
      </c>
      <c r="FN63" s="77" t="e">
        <f t="shared" si="80"/>
        <v>#NAME?</v>
      </c>
      <c r="FO63" s="77" t="e">
        <f t="shared" si="80"/>
        <v>#NAME?</v>
      </c>
      <c r="FP63" s="77" t="e">
        <f t="shared" si="80"/>
        <v>#NAME?</v>
      </c>
      <c r="FQ63" s="77" t="e">
        <f t="shared" si="80"/>
        <v>#NAME?</v>
      </c>
      <c r="FR63" s="77" t="e">
        <f t="shared" si="80"/>
        <v>#NAME?</v>
      </c>
      <c r="FS63" s="77" t="e">
        <f t="shared" si="80"/>
        <v>#NAME?</v>
      </c>
      <c r="FT63" s="77" t="e">
        <f t="shared" si="80"/>
        <v>#NAME?</v>
      </c>
      <c r="FU63" s="77" t="e">
        <f t="shared" si="80"/>
        <v>#NAME?</v>
      </c>
      <c r="FV63" s="77" t="e">
        <f t="shared" si="80"/>
        <v>#NAME?</v>
      </c>
      <c r="FW63" s="77" t="e">
        <f t="shared" si="80"/>
        <v>#NAME?</v>
      </c>
      <c r="FX63" s="77" t="e">
        <f t="shared" si="80"/>
        <v>#NAME?</v>
      </c>
      <c r="FY63" s="77" t="e">
        <f t="shared" si="80"/>
        <v>#NAME?</v>
      </c>
      <c r="FZ63" s="77" t="e">
        <f t="shared" si="80"/>
        <v>#NAME?</v>
      </c>
      <c r="GA63" s="77" t="e">
        <f t="shared" si="80"/>
        <v>#NAME?</v>
      </c>
      <c r="GB63" s="77" t="e">
        <f t="shared" si="80"/>
        <v>#NAME?</v>
      </c>
      <c r="GC63" s="77" t="e">
        <f t="shared" si="80"/>
        <v>#NAME?</v>
      </c>
      <c r="GD63" s="77" t="e">
        <f t="shared" si="80"/>
        <v>#NAME?</v>
      </c>
      <c r="GE63" s="77" t="e">
        <f t="shared" si="80"/>
        <v>#NAME?</v>
      </c>
      <c r="GF63" s="77" t="e">
        <f t="shared" si="80"/>
        <v>#NAME?</v>
      </c>
      <c r="GG63" s="77" t="e">
        <f t="shared" si="80"/>
        <v>#NAME?</v>
      </c>
      <c r="GH63" s="77" t="e">
        <f t="shared" si="80"/>
        <v>#NAME?</v>
      </c>
      <c r="GI63" s="77" t="e">
        <f t="shared" si="80"/>
        <v>#NAME?</v>
      </c>
      <c r="GJ63" s="77" t="e">
        <f t="shared" si="80"/>
        <v>#NAME?</v>
      </c>
      <c r="GK63" s="77" t="e">
        <f t="shared" si="80"/>
        <v>#NAME?</v>
      </c>
      <c r="GL63" s="77" t="e">
        <f t="shared" ref="GL63:HI63" si="81">_xlfn.SINGLE(CSLL)*GL61</f>
        <v>#NAME?</v>
      </c>
      <c r="GM63" s="77" t="e">
        <f t="shared" si="81"/>
        <v>#NAME?</v>
      </c>
      <c r="GN63" s="77" t="e">
        <f t="shared" si="81"/>
        <v>#NAME?</v>
      </c>
      <c r="GO63" s="77" t="e">
        <f t="shared" si="81"/>
        <v>#NAME?</v>
      </c>
      <c r="GP63" s="77" t="e">
        <f t="shared" si="81"/>
        <v>#NAME?</v>
      </c>
      <c r="GQ63" s="77" t="e">
        <f t="shared" si="81"/>
        <v>#NAME?</v>
      </c>
      <c r="GR63" s="77" t="e">
        <f t="shared" si="81"/>
        <v>#NAME?</v>
      </c>
      <c r="GS63" s="77" t="e">
        <f t="shared" si="81"/>
        <v>#NAME?</v>
      </c>
      <c r="GT63" s="77" t="e">
        <f t="shared" si="81"/>
        <v>#NAME?</v>
      </c>
      <c r="GU63" s="77" t="e">
        <f t="shared" si="81"/>
        <v>#NAME?</v>
      </c>
      <c r="GV63" s="77" t="e">
        <f t="shared" si="81"/>
        <v>#NAME?</v>
      </c>
      <c r="GW63" s="77" t="e">
        <f t="shared" si="81"/>
        <v>#NAME?</v>
      </c>
      <c r="GX63" s="77" t="e">
        <f t="shared" si="81"/>
        <v>#NAME?</v>
      </c>
      <c r="GY63" s="77" t="e">
        <f t="shared" si="81"/>
        <v>#NAME?</v>
      </c>
      <c r="GZ63" s="77" t="e">
        <f t="shared" si="81"/>
        <v>#NAME?</v>
      </c>
      <c r="HA63" s="77" t="e">
        <f t="shared" si="81"/>
        <v>#NAME?</v>
      </c>
      <c r="HB63" s="77" t="e">
        <f t="shared" si="81"/>
        <v>#NAME?</v>
      </c>
      <c r="HC63" s="77" t="e">
        <f t="shared" si="81"/>
        <v>#NAME?</v>
      </c>
      <c r="HD63" s="77" t="e">
        <f t="shared" si="81"/>
        <v>#NAME?</v>
      </c>
      <c r="HE63" s="77" t="e">
        <f t="shared" si="81"/>
        <v>#NAME?</v>
      </c>
      <c r="HF63" s="77" t="e">
        <f t="shared" si="81"/>
        <v>#NAME?</v>
      </c>
      <c r="HG63" s="77" t="e">
        <f t="shared" si="81"/>
        <v>#NAME?</v>
      </c>
      <c r="HH63" s="77" t="e">
        <f t="shared" si="81"/>
        <v>#NAME?</v>
      </c>
      <c r="HI63" s="77" t="e">
        <f t="shared" si="81"/>
        <v>#NAME?</v>
      </c>
    </row>
    <row r="65" spans="1:217" s="22" customFormat="1" x14ac:dyDescent="0.2">
      <c r="A65" s="34" t="s">
        <v>111</v>
      </c>
      <c r="B65" s="83">
        <f t="shared" ref="B65:BM65" si="82">B58-B60</f>
        <v>0</v>
      </c>
      <c r="C65" s="83">
        <f t="shared" si="82"/>
        <v>0</v>
      </c>
      <c r="D65" s="83">
        <f t="shared" si="82"/>
        <v>0</v>
      </c>
      <c r="E65" s="83">
        <f t="shared" si="82"/>
        <v>0</v>
      </c>
      <c r="F65" s="83">
        <f t="shared" si="82"/>
        <v>0</v>
      </c>
      <c r="G65" s="83">
        <f t="shared" si="82"/>
        <v>0</v>
      </c>
      <c r="H65" s="83" t="e">
        <f t="shared" si="82"/>
        <v>#REF!</v>
      </c>
      <c r="I65" s="83" t="e">
        <f t="shared" si="82"/>
        <v>#REF!</v>
      </c>
      <c r="J65" s="83" t="e">
        <f t="shared" si="82"/>
        <v>#REF!</v>
      </c>
      <c r="K65" s="83" t="e">
        <f t="shared" si="82"/>
        <v>#REF!</v>
      </c>
      <c r="L65" s="83" t="e">
        <f t="shared" si="82"/>
        <v>#REF!</v>
      </c>
      <c r="M65" s="83" t="e">
        <f t="shared" si="82"/>
        <v>#REF!</v>
      </c>
      <c r="N65" s="83" t="e">
        <f t="shared" si="82"/>
        <v>#REF!</v>
      </c>
      <c r="O65" s="83" t="e">
        <f t="shared" si="82"/>
        <v>#REF!</v>
      </c>
      <c r="P65" s="83" t="e">
        <f t="shared" si="82"/>
        <v>#REF!</v>
      </c>
      <c r="Q65" s="83" t="e">
        <f t="shared" si="82"/>
        <v>#REF!</v>
      </c>
      <c r="R65" s="83" t="e">
        <f t="shared" si="82"/>
        <v>#NAME?</v>
      </c>
      <c r="S65" s="83" t="e">
        <f t="shared" si="82"/>
        <v>#NAME?</v>
      </c>
      <c r="T65" s="83" t="e">
        <f t="shared" si="82"/>
        <v>#NAME?</v>
      </c>
      <c r="U65" s="83" t="e">
        <f t="shared" si="82"/>
        <v>#NAME?</v>
      </c>
      <c r="V65" s="83" t="e">
        <f t="shared" si="82"/>
        <v>#NAME?</v>
      </c>
      <c r="W65" s="83" t="e">
        <f t="shared" si="82"/>
        <v>#NAME?</v>
      </c>
      <c r="X65" s="83" t="e">
        <f t="shared" si="82"/>
        <v>#NAME?</v>
      </c>
      <c r="Y65" s="83" t="e">
        <f t="shared" si="82"/>
        <v>#NAME?</v>
      </c>
      <c r="Z65" s="83" t="e">
        <f t="shared" si="82"/>
        <v>#NAME?</v>
      </c>
      <c r="AA65" s="83" t="e">
        <f t="shared" si="82"/>
        <v>#NAME?</v>
      </c>
      <c r="AB65" s="83" t="e">
        <f t="shared" si="82"/>
        <v>#NAME?</v>
      </c>
      <c r="AC65" s="83" t="e">
        <f t="shared" si="82"/>
        <v>#NAME?</v>
      </c>
      <c r="AD65" s="83" t="e">
        <f t="shared" si="82"/>
        <v>#NAME?</v>
      </c>
      <c r="AE65" s="83" t="e">
        <f t="shared" si="82"/>
        <v>#NAME?</v>
      </c>
      <c r="AF65" s="83" t="e">
        <f t="shared" si="82"/>
        <v>#NAME?</v>
      </c>
      <c r="AG65" s="83" t="e">
        <f t="shared" si="82"/>
        <v>#NAME?</v>
      </c>
      <c r="AH65" s="83" t="e">
        <f t="shared" si="82"/>
        <v>#NAME?</v>
      </c>
      <c r="AI65" s="83" t="e">
        <f t="shared" si="82"/>
        <v>#NAME?</v>
      </c>
      <c r="AJ65" s="83" t="e">
        <f t="shared" si="82"/>
        <v>#NAME?</v>
      </c>
      <c r="AK65" s="83" t="e">
        <f t="shared" si="82"/>
        <v>#NAME?</v>
      </c>
      <c r="AL65" s="83" t="e">
        <f t="shared" si="82"/>
        <v>#NAME?</v>
      </c>
      <c r="AM65" s="83" t="e">
        <f t="shared" si="82"/>
        <v>#NAME?</v>
      </c>
      <c r="AN65" s="83" t="e">
        <f t="shared" si="82"/>
        <v>#NAME?</v>
      </c>
      <c r="AO65" s="83" t="e">
        <f t="shared" si="82"/>
        <v>#NAME?</v>
      </c>
      <c r="AP65" s="83" t="e">
        <f t="shared" si="82"/>
        <v>#NAME?</v>
      </c>
      <c r="AQ65" s="83" t="e">
        <f t="shared" si="82"/>
        <v>#NAME?</v>
      </c>
      <c r="AR65" s="83" t="e">
        <f t="shared" si="82"/>
        <v>#NAME?</v>
      </c>
      <c r="AS65" s="83" t="e">
        <f t="shared" si="82"/>
        <v>#NAME?</v>
      </c>
      <c r="AT65" s="83" t="e">
        <f t="shared" si="82"/>
        <v>#NAME?</v>
      </c>
      <c r="AU65" s="83" t="e">
        <f t="shared" si="82"/>
        <v>#NAME?</v>
      </c>
      <c r="AV65" s="83" t="e">
        <f t="shared" si="82"/>
        <v>#NAME?</v>
      </c>
      <c r="AW65" s="83" t="e">
        <f t="shared" si="82"/>
        <v>#NAME?</v>
      </c>
      <c r="AX65" s="83" t="e">
        <f t="shared" si="82"/>
        <v>#NAME?</v>
      </c>
      <c r="AY65" s="83" t="e">
        <f t="shared" si="82"/>
        <v>#NAME?</v>
      </c>
      <c r="AZ65" s="83" t="e">
        <f t="shared" si="82"/>
        <v>#NAME?</v>
      </c>
      <c r="BA65" s="83" t="e">
        <f t="shared" si="82"/>
        <v>#NAME?</v>
      </c>
      <c r="BB65" s="83" t="e">
        <f t="shared" si="82"/>
        <v>#NAME?</v>
      </c>
      <c r="BC65" s="83" t="e">
        <f t="shared" si="82"/>
        <v>#NAME?</v>
      </c>
      <c r="BD65" s="83" t="e">
        <f t="shared" si="82"/>
        <v>#NAME?</v>
      </c>
      <c r="BE65" s="83" t="e">
        <f t="shared" si="82"/>
        <v>#NAME?</v>
      </c>
      <c r="BF65" s="83" t="e">
        <f t="shared" si="82"/>
        <v>#NAME?</v>
      </c>
      <c r="BG65" s="83" t="e">
        <f t="shared" si="82"/>
        <v>#NAME?</v>
      </c>
      <c r="BH65" s="83" t="e">
        <f t="shared" si="82"/>
        <v>#NAME?</v>
      </c>
      <c r="BI65" s="83" t="e">
        <f t="shared" si="82"/>
        <v>#NAME?</v>
      </c>
      <c r="BJ65" s="83" t="e">
        <f t="shared" si="82"/>
        <v>#NAME?</v>
      </c>
      <c r="BK65" s="83" t="e">
        <f t="shared" si="82"/>
        <v>#NAME?</v>
      </c>
      <c r="BL65" s="83" t="e">
        <f t="shared" si="82"/>
        <v>#NAME?</v>
      </c>
      <c r="BM65" s="83" t="e">
        <f t="shared" si="82"/>
        <v>#NAME?</v>
      </c>
      <c r="BN65" s="83" t="e">
        <f t="shared" ref="BN65:DY65" si="83">BN58-BN60</f>
        <v>#NAME?</v>
      </c>
      <c r="BO65" s="83" t="e">
        <f t="shared" si="83"/>
        <v>#NAME?</v>
      </c>
      <c r="BP65" s="83" t="e">
        <f t="shared" si="83"/>
        <v>#NAME?</v>
      </c>
      <c r="BQ65" s="83" t="e">
        <f t="shared" si="83"/>
        <v>#NAME?</v>
      </c>
      <c r="BR65" s="83" t="e">
        <f t="shared" si="83"/>
        <v>#NAME?</v>
      </c>
      <c r="BS65" s="83" t="e">
        <f t="shared" si="83"/>
        <v>#NAME?</v>
      </c>
      <c r="BT65" s="83" t="e">
        <f t="shared" si="83"/>
        <v>#NAME?</v>
      </c>
      <c r="BU65" s="83" t="e">
        <f t="shared" si="83"/>
        <v>#NAME?</v>
      </c>
      <c r="BV65" s="83" t="e">
        <f t="shared" si="83"/>
        <v>#NAME?</v>
      </c>
      <c r="BW65" s="83" t="e">
        <f t="shared" si="83"/>
        <v>#NAME?</v>
      </c>
      <c r="BX65" s="83" t="e">
        <f t="shared" si="83"/>
        <v>#NAME?</v>
      </c>
      <c r="BY65" s="83" t="e">
        <f t="shared" si="83"/>
        <v>#NAME?</v>
      </c>
      <c r="BZ65" s="83" t="e">
        <f t="shared" si="83"/>
        <v>#NAME?</v>
      </c>
      <c r="CA65" s="83" t="e">
        <f t="shared" si="83"/>
        <v>#NAME?</v>
      </c>
      <c r="CB65" s="83" t="e">
        <f t="shared" si="83"/>
        <v>#NAME?</v>
      </c>
      <c r="CC65" s="83" t="e">
        <f t="shared" si="83"/>
        <v>#NAME?</v>
      </c>
      <c r="CD65" s="83" t="e">
        <f t="shared" si="83"/>
        <v>#NAME?</v>
      </c>
      <c r="CE65" s="83" t="e">
        <f t="shared" si="83"/>
        <v>#NAME?</v>
      </c>
      <c r="CF65" s="83" t="e">
        <f t="shared" si="83"/>
        <v>#NAME?</v>
      </c>
      <c r="CG65" s="83" t="e">
        <f t="shared" si="83"/>
        <v>#NAME?</v>
      </c>
      <c r="CH65" s="83" t="e">
        <f t="shared" si="83"/>
        <v>#NAME?</v>
      </c>
      <c r="CI65" s="83" t="e">
        <f t="shared" si="83"/>
        <v>#NAME?</v>
      </c>
      <c r="CJ65" s="83" t="e">
        <f t="shared" si="83"/>
        <v>#NAME?</v>
      </c>
      <c r="CK65" s="83" t="e">
        <f t="shared" si="83"/>
        <v>#NAME?</v>
      </c>
      <c r="CL65" s="83" t="e">
        <f t="shared" si="83"/>
        <v>#NAME?</v>
      </c>
      <c r="CM65" s="83" t="e">
        <f t="shared" si="83"/>
        <v>#NAME?</v>
      </c>
      <c r="CN65" s="83" t="e">
        <f t="shared" si="83"/>
        <v>#NAME?</v>
      </c>
      <c r="CO65" s="83" t="e">
        <f t="shared" si="83"/>
        <v>#NAME?</v>
      </c>
      <c r="CP65" s="83" t="e">
        <f t="shared" si="83"/>
        <v>#NAME?</v>
      </c>
      <c r="CQ65" s="83" t="e">
        <f t="shared" si="83"/>
        <v>#NAME?</v>
      </c>
      <c r="CR65" s="83" t="e">
        <f t="shared" si="83"/>
        <v>#NAME?</v>
      </c>
      <c r="CS65" s="83" t="e">
        <f t="shared" si="83"/>
        <v>#NAME?</v>
      </c>
      <c r="CT65" s="83" t="e">
        <f t="shared" si="83"/>
        <v>#NAME?</v>
      </c>
      <c r="CU65" s="83" t="e">
        <f t="shared" si="83"/>
        <v>#NAME?</v>
      </c>
      <c r="CV65" s="83" t="e">
        <f t="shared" si="83"/>
        <v>#NAME?</v>
      </c>
      <c r="CW65" s="83" t="e">
        <f t="shared" si="83"/>
        <v>#NAME?</v>
      </c>
      <c r="CX65" s="83" t="e">
        <f t="shared" si="83"/>
        <v>#NAME?</v>
      </c>
      <c r="CY65" s="83" t="e">
        <f t="shared" si="83"/>
        <v>#NAME?</v>
      </c>
      <c r="CZ65" s="83" t="e">
        <f t="shared" si="83"/>
        <v>#NAME?</v>
      </c>
      <c r="DA65" s="83" t="e">
        <f t="shared" si="83"/>
        <v>#NAME?</v>
      </c>
      <c r="DB65" s="83" t="e">
        <f t="shared" si="83"/>
        <v>#NAME?</v>
      </c>
      <c r="DC65" s="83" t="e">
        <f t="shared" si="83"/>
        <v>#NAME?</v>
      </c>
      <c r="DD65" s="83" t="e">
        <f t="shared" si="83"/>
        <v>#NAME?</v>
      </c>
      <c r="DE65" s="83" t="e">
        <f t="shared" si="83"/>
        <v>#NAME?</v>
      </c>
      <c r="DF65" s="83" t="e">
        <f t="shared" si="83"/>
        <v>#NAME?</v>
      </c>
      <c r="DG65" s="83" t="e">
        <f t="shared" si="83"/>
        <v>#NAME?</v>
      </c>
      <c r="DH65" s="83" t="e">
        <f t="shared" si="83"/>
        <v>#NAME?</v>
      </c>
      <c r="DI65" s="83" t="e">
        <f t="shared" si="83"/>
        <v>#NAME?</v>
      </c>
      <c r="DJ65" s="83" t="e">
        <f t="shared" si="83"/>
        <v>#NAME?</v>
      </c>
      <c r="DK65" s="83" t="e">
        <f t="shared" si="83"/>
        <v>#NAME?</v>
      </c>
      <c r="DL65" s="83" t="e">
        <f t="shared" si="83"/>
        <v>#NAME?</v>
      </c>
      <c r="DM65" s="83" t="e">
        <f t="shared" si="83"/>
        <v>#NAME?</v>
      </c>
      <c r="DN65" s="83" t="e">
        <f t="shared" si="83"/>
        <v>#NAME?</v>
      </c>
      <c r="DO65" s="83" t="e">
        <f t="shared" si="83"/>
        <v>#NAME?</v>
      </c>
      <c r="DP65" s="83" t="e">
        <f t="shared" si="83"/>
        <v>#NAME?</v>
      </c>
      <c r="DQ65" s="83" t="e">
        <f t="shared" si="83"/>
        <v>#NAME?</v>
      </c>
      <c r="DR65" s="83" t="e">
        <f t="shared" si="83"/>
        <v>#NAME?</v>
      </c>
      <c r="DS65" s="83" t="e">
        <f t="shared" si="83"/>
        <v>#NAME?</v>
      </c>
      <c r="DT65" s="83" t="e">
        <f t="shared" si="83"/>
        <v>#NAME?</v>
      </c>
      <c r="DU65" s="83" t="e">
        <f t="shared" si="83"/>
        <v>#NAME?</v>
      </c>
      <c r="DV65" s="83" t="e">
        <f t="shared" si="83"/>
        <v>#NAME?</v>
      </c>
      <c r="DW65" s="83" t="e">
        <f t="shared" si="83"/>
        <v>#NAME?</v>
      </c>
      <c r="DX65" s="83" t="e">
        <f t="shared" si="83"/>
        <v>#NAME?</v>
      </c>
      <c r="DY65" s="83" t="e">
        <f t="shared" si="83"/>
        <v>#NAME?</v>
      </c>
      <c r="DZ65" s="83" t="e">
        <f t="shared" ref="DZ65:GK65" si="84">DZ58-DZ60</f>
        <v>#NAME?</v>
      </c>
      <c r="EA65" s="83" t="e">
        <f t="shared" si="84"/>
        <v>#NAME?</v>
      </c>
      <c r="EB65" s="83" t="e">
        <f t="shared" si="84"/>
        <v>#NAME?</v>
      </c>
      <c r="EC65" s="83" t="e">
        <f t="shared" si="84"/>
        <v>#NAME?</v>
      </c>
      <c r="ED65" s="83" t="e">
        <f t="shared" si="84"/>
        <v>#NAME?</v>
      </c>
      <c r="EE65" s="83" t="e">
        <f t="shared" si="84"/>
        <v>#NAME?</v>
      </c>
      <c r="EF65" s="83" t="e">
        <f t="shared" si="84"/>
        <v>#NAME?</v>
      </c>
      <c r="EG65" s="83" t="e">
        <f t="shared" si="84"/>
        <v>#NAME?</v>
      </c>
      <c r="EH65" s="83" t="e">
        <f t="shared" si="84"/>
        <v>#NAME?</v>
      </c>
      <c r="EI65" s="83" t="e">
        <f t="shared" si="84"/>
        <v>#NAME?</v>
      </c>
      <c r="EJ65" s="83" t="e">
        <f t="shared" si="84"/>
        <v>#NAME?</v>
      </c>
      <c r="EK65" s="83" t="e">
        <f t="shared" si="84"/>
        <v>#NAME?</v>
      </c>
      <c r="EL65" s="83" t="e">
        <f t="shared" si="84"/>
        <v>#NAME?</v>
      </c>
      <c r="EM65" s="83" t="e">
        <f t="shared" si="84"/>
        <v>#NAME?</v>
      </c>
      <c r="EN65" s="83" t="e">
        <f t="shared" si="84"/>
        <v>#NAME?</v>
      </c>
      <c r="EO65" s="83" t="e">
        <f t="shared" si="84"/>
        <v>#NAME?</v>
      </c>
      <c r="EP65" s="83" t="e">
        <f t="shared" si="84"/>
        <v>#NAME?</v>
      </c>
      <c r="EQ65" s="83" t="e">
        <f t="shared" si="84"/>
        <v>#NAME?</v>
      </c>
      <c r="ER65" s="83" t="e">
        <f t="shared" si="84"/>
        <v>#NAME?</v>
      </c>
      <c r="ES65" s="83" t="e">
        <f t="shared" si="84"/>
        <v>#NAME?</v>
      </c>
      <c r="ET65" s="83" t="e">
        <f t="shared" si="84"/>
        <v>#NAME?</v>
      </c>
      <c r="EU65" s="83" t="e">
        <f t="shared" si="84"/>
        <v>#NAME?</v>
      </c>
      <c r="EV65" s="83" t="e">
        <f t="shared" si="84"/>
        <v>#NAME?</v>
      </c>
      <c r="EW65" s="83" t="e">
        <f t="shared" si="84"/>
        <v>#NAME?</v>
      </c>
      <c r="EX65" s="83" t="e">
        <f t="shared" si="84"/>
        <v>#NAME?</v>
      </c>
      <c r="EY65" s="83" t="e">
        <f t="shared" si="84"/>
        <v>#NAME?</v>
      </c>
      <c r="EZ65" s="83" t="e">
        <f t="shared" si="84"/>
        <v>#NAME?</v>
      </c>
      <c r="FA65" s="83" t="e">
        <f t="shared" si="84"/>
        <v>#NAME?</v>
      </c>
      <c r="FB65" s="83" t="e">
        <f t="shared" si="84"/>
        <v>#NAME?</v>
      </c>
      <c r="FC65" s="83" t="e">
        <f t="shared" si="84"/>
        <v>#NAME?</v>
      </c>
      <c r="FD65" s="83" t="e">
        <f t="shared" si="84"/>
        <v>#NAME?</v>
      </c>
      <c r="FE65" s="83" t="e">
        <f t="shared" si="84"/>
        <v>#NAME?</v>
      </c>
      <c r="FF65" s="83" t="e">
        <f t="shared" si="84"/>
        <v>#NAME?</v>
      </c>
      <c r="FG65" s="83" t="e">
        <f t="shared" si="84"/>
        <v>#NAME?</v>
      </c>
      <c r="FH65" s="83" t="e">
        <f t="shared" si="84"/>
        <v>#NAME?</v>
      </c>
      <c r="FI65" s="83" t="e">
        <f t="shared" si="84"/>
        <v>#NAME?</v>
      </c>
      <c r="FJ65" s="83" t="e">
        <f t="shared" si="84"/>
        <v>#NAME?</v>
      </c>
      <c r="FK65" s="83" t="e">
        <f t="shared" si="84"/>
        <v>#NAME?</v>
      </c>
      <c r="FL65" s="83" t="e">
        <f t="shared" si="84"/>
        <v>#NAME?</v>
      </c>
      <c r="FM65" s="83" t="e">
        <f t="shared" si="84"/>
        <v>#NAME?</v>
      </c>
      <c r="FN65" s="83" t="e">
        <f t="shared" si="84"/>
        <v>#NAME?</v>
      </c>
      <c r="FO65" s="83" t="e">
        <f t="shared" si="84"/>
        <v>#NAME?</v>
      </c>
      <c r="FP65" s="83" t="e">
        <f t="shared" si="84"/>
        <v>#NAME?</v>
      </c>
      <c r="FQ65" s="83" t="e">
        <f t="shared" si="84"/>
        <v>#NAME?</v>
      </c>
      <c r="FR65" s="83" t="e">
        <f t="shared" si="84"/>
        <v>#NAME?</v>
      </c>
      <c r="FS65" s="83" t="e">
        <f t="shared" si="84"/>
        <v>#NAME?</v>
      </c>
      <c r="FT65" s="83" t="e">
        <f t="shared" si="84"/>
        <v>#NAME?</v>
      </c>
      <c r="FU65" s="83" t="e">
        <f t="shared" si="84"/>
        <v>#NAME?</v>
      </c>
      <c r="FV65" s="83" t="e">
        <f t="shared" si="84"/>
        <v>#NAME?</v>
      </c>
      <c r="FW65" s="83" t="e">
        <f t="shared" si="84"/>
        <v>#NAME?</v>
      </c>
      <c r="FX65" s="83" t="e">
        <f t="shared" si="84"/>
        <v>#NAME?</v>
      </c>
      <c r="FY65" s="83" t="e">
        <f t="shared" si="84"/>
        <v>#NAME?</v>
      </c>
      <c r="FZ65" s="83" t="e">
        <f t="shared" si="84"/>
        <v>#NAME?</v>
      </c>
      <c r="GA65" s="83" t="e">
        <f t="shared" si="84"/>
        <v>#NAME?</v>
      </c>
      <c r="GB65" s="83" t="e">
        <f t="shared" si="84"/>
        <v>#NAME?</v>
      </c>
      <c r="GC65" s="83" t="e">
        <f t="shared" si="84"/>
        <v>#NAME?</v>
      </c>
      <c r="GD65" s="83" t="e">
        <f t="shared" si="84"/>
        <v>#NAME?</v>
      </c>
      <c r="GE65" s="83" t="e">
        <f t="shared" si="84"/>
        <v>#NAME?</v>
      </c>
      <c r="GF65" s="83" t="e">
        <f t="shared" si="84"/>
        <v>#NAME?</v>
      </c>
      <c r="GG65" s="83" t="e">
        <f t="shared" si="84"/>
        <v>#NAME?</v>
      </c>
      <c r="GH65" s="83" t="e">
        <f t="shared" si="84"/>
        <v>#NAME?</v>
      </c>
      <c r="GI65" s="83" t="e">
        <f t="shared" si="84"/>
        <v>#NAME?</v>
      </c>
      <c r="GJ65" s="83" t="e">
        <f t="shared" si="84"/>
        <v>#NAME?</v>
      </c>
      <c r="GK65" s="83" t="e">
        <f t="shared" si="84"/>
        <v>#NAME?</v>
      </c>
      <c r="GL65" s="83" t="e">
        <f t="shared" ref="GL65:HI65" si="85">GL58-GL60</f>
        <v>#NAME?</v>
      </c>
      <c r="GM65" s="83" t="e">
        <f t="shared" si="85"/>
        <v>#NAME?</v>
      </c>
      <c r="GN65" s="83" t="e">
        <f t="shared" si="85"/>
        <v>#NAME?</v>
      </c>
      <c r="GO65" s="83" t="e">
        <f t="shared" si="85"/>
        <v>#NAME?</v>
      </c>
      <c r="GP65" s="83" t="e">
        <f t="shared" si="85"/>
        <v>#NAME?</v>
      </c>
      <c r="GQ65" s="83" t="e">
        <f t="shared" si="85"/>
        <v>#NAME?</v>
      </c>
      <c r="GR65" s="83" t="e">
        <f t="shared" si="85"/>
        <v>#NAME?</v>
      </c>
      <c r="GS65" s="83" t="e">
        <f t="shared" si="85"/>
        <v>#NAME?</v>
      </c>
      <c r="GT65" s="83" t="e">
        <f t="shared" si="85"/>
        <v>#NAME?</v>
      </c>
      <c r="GU65" s="83" t="e">
        <f t="shared" si="85"/>
        <v>#NAME?</v>
      </c>
      <c r="GV65" s="83" t="e">
        <f t="shared" si="85"/>
        <v>#NAME?</v>
      </c>
      <c r="GW65" s="83" t="e">
        <f t="shared" si="85"/>
        <v>#NAME?</v>
      </c>
      <c r="GX65" s="83" t="e">
        <f t="shared" si="85"/>
        <v>#NAME?</v>
      </c>
      <c r="GY65" s="83" t="e">
        <f t="shared" si="85"/>
        <v>#NAME?</v>
      </c>
      <c r="GZ65" s="83" t="e">
        <f t="shared" si="85"/>
        <v>#NAME?</v>
      </c>
      <c r="HA65" s="83" t="e">
        <f t="shared" si="85"/>
        <v>#NAME?</v>
      </c>
      <c r="HB65" s="83" t="e">
        <f t="shared" si="85"/>
        <v>#NAME?</v>
      </c>
      <c r="HC65" s="83" t="e">
        <f t="shared" si="85"/>
        <v>#NAME?</v>
      </c>
      <c r="HD65" s="83" t="e">
        <f t="shared" si="85"/>
        <v>#NAME?</v>
      </c>
      <c r="HE65" s="83" t="e">
        <f t="shared" si="85"/>
        <v>#NAME?</v>
      </c>
      <c r="HF65" s="83" t="e">
        <f t="shared" si="85"/>
        <v>#NAME?</v>
      </c>
      <c r="HG65" s="83" t="e">
        <f t="shared" si="85"/>
        <v>#NAME?</v>
      </c>
      <c r="HH65" s="83" t="e">
        <f t="shared" si="85"/>
        <v>#NAME?</v>
      </c>
      <c r="HI65" s="83" t="e">
        <f t="shared" si="85"/>
        <v>#NAME?</v>
      </c>
    </row>
    <row r="67" spans="1:217" s="22" customFormat="1" x14ac:dyDescent="0.2">
      <c r="A67" s="34" t="s">
        <v>112</v>
      </c>
      <c r="B67" s="83">
        <f t="shared" ref="B67:G67" si="86">SUM(B68:B89)</f>
        <v>0</v>
      </c>
      <c r="C67" s="83">
        <f t="shared" si="86"/>
        <v>0</v>
      </c>
      <c r="D67" s="83">
        <f t="shared" si="86"/>
        <v>0</v>
      </c>
      <c r="E67" s="83">
        <f t="shared" si="86"/>
        <v>0</v>
      </c>
      <c r="F67" s="83">
        <f t="shared" si="86"/>
        <v>0</v>
      </c>
      <c r="G67" s="83">
        <f t="shared" si="86"/>
        <v>0</v>
      </c>
      <c r="H67" s="83" t="e">
        <f t="shared" ref="H67:BS67" si="87">SUM(H68:H89)</f>
        <v>#REF!</v>
      </c>
      <c r="I67" s="83" t="e">
        <f t="shared" si="87"/>
        <v>#REF!</v>
      </c>
      <c r="J67" s="83" t="e">
        <f t="shared" si="87"/>
        <v>#REF!</v>
      </c>
      <c r="K67" s="83" t="e">
        <f t="shared" si="87"/>
        <v>#REF!</v>
      </c>
      <c r="L67" s="83" t="e">
        <f t="shared" si="87"/>
        <v>#REF!</v>
      </c>
      <c r="M67" s="83" t="e">
        <f t="shared" si="87"/>
        <v>#REF!</v>
      </c>
      <c r="N67" s="83" t="e">
        <f t="shared" si="87"/>
        <v>#REF!</v>
      </c>
      <c r="O67" s="83" t="e">
        <f t="shared" si="87"/>
        <v>#REF!</v>
      </c>
      <c r="P67" s="83" t="e">
        <f t="shared" si="87"/>
        <v>#REF!</v>
      </c>
      <c r="Q67" s="83" t="e">
        <f t="shared" si="87"/>
        <v>#REF!</v>
      </c>
      <c r="R67" s="83" t="e">
        <f t="shared" si="87"/>
        <v>#REF!</v>
      </c>
      <c r="S67" s="83" t="e">
        <f t="shared" si="87"/>
        <v>#REF!</v>
      </c>
      <c r="T67" s="83" t="e">
        <f t="shared" si="87"/>
        <v>#REF!</v>
      </c>
      <c r="U67" s="83" t="e">
        <f t="shared" si="87"/>
        <v>#REF!</v>
      </c>
      <c r="V67" s="83" t="e">
        <f t="shared" si="87"/>
        <v>#REF!</v>
      </c>
      <c r="W67" s="83" t="e">
        <f t="shared" si="87"/>
        <v>#REF!</v>
      </c>
      <c r="X67" s="83" t="e">
        <f t="shared" si="87"/>
        <v>#REF!</v>
      </c>
      <c r="Y67" s="83" t="e">
        <f t="shared" si="87"/>
        <v>#REF!</v>
      </c>
      <c r="Z67" s="83" t="e">
        <f t="shared" si="87"/>
        <v>#REF!</v>
      </c>
      <c r="AA67" s="83" t="e">
        <f t="shared" si="87"/>
        <v>#REF!</v>
      </c>
      <c r="AB67" s="83" t="e">
        <f t="shared" si="87"/>
        <v>#REF!</v>
      </c>
      <c r="AC67" s="83" t="e">
        <f t="shared" si="87"/>
        <v>#REF!</v>
      </c>
      <c r="AD67" s="83" t="e">
        <f t="shared" si="87"/>
        <v>#REF!</v>
      </c>
      <c r="AE67" s="83" t="e">
        <f t="shared" si="87"/>
        <v>#REF!</v>
      </c>
      <c r="AF67" s="83" t="e">
        <f t="shared" si="87"/>
        <v>#REF!</v>
      </c>
      <c r="AG67" s="83" t="e">
        <f t="shared" si="87"/>
        <v>#REF!</v>
      </c>
      <c r="AH67" s="83" t="e">
        <f t="shared" si="87"/>
        <v>#REF!</v>
      </c>
      <c r="AI67" s="83" t="e">
        <f t="shared" si="87"/>
        <v>#REF!</v>
      </c>
      <c r="AJ67" s="83" t="e">
        <f t="shared" si="87"/>
        <v>#REF!</v>
      </c>
      <c r="AK67" s="83" t="e">
        <f t="shared" si="87"/>
        <v>#REF!</v>
      </c>
      <c r="AL67" s="83" t="e">
        <f t="shared" si="87"/>
        <v>#REF!</v>
      </c>
      <c r="AM67" s="83" t="e">
        <f t="shared" si="87"/>
        <v>#REF!</v>
      </c>
      <c r="AN67" s="83" t="e">
        <f t="shared" si="87"/>
        <v>#REF!</v>
      </c>
      <c r="AO67" s="83" t="e">
        <f t="shared" si="87"/>
        <v>#REF!</v>
      </c>
      <c r="AP67" s="83" t="e">
        <f t="shared" si="87"/>
        <v>#REF!</v>
      </c>
      <c r="AQ67" s="83" t="e">
        <f t="shared" si="87"/>
        <v>#REF!</v>
      </c>
      <c r="AR67" s="83" t="e">
        <f t="shared" si="87"/>
        <v>#REF!</v>
      </c>
      <c r="AS67" s="83" t="e">
        <f t="shared" si="87"/>
        <v>#REF!</v>
      </c>
      <c r="AT67" s="83" t="e">
        <f t="shared" si="87"/>
        <v>#REF!</v>
      </c>
      <c r="AU67" s="83" t="e">
        <f t="shared" si="87"/>
        <v>#REF!</v>
      </c>
      <c r="AV67" s="83" t="e">
        <f t="shared" si="87"/>
        <v>#REF!</v>
      </c>
      <c r="AW67" s="83" t="e">
        <f t="shared" si="87"/>
        <v>#REF!</v>
      </c>
      <c r="AX67" s="83" t="e">
        <f t="shared" si="87"/>
        <v>#REF!</v>
      </c>
      <c r="AY67" s="83" t="e">
        <f t="shared" si="87"/>
        <v>#REF!</v>
      </c>
      <c r="AZ67" s="83" t="e">
        <f t="shared" si="87"/>
        <v>#REF!</v>
      </c>
      <c r="BA67" s="83" t="e">
        <f t="shared" si="87"/>
        <v>#REF!</v>
      </c>
      <c r="BB67" s="83" t="e">
        <f t="shared" si="87"/>
        <v>#REF!</v>
      </c>
      <c r="BC67" s="83" t="e">
        <f t="shared" si="87"/>
        <v>#REF!</v>
      </c>
      <c r="BD67" s="83" t="e">
        <f t="shared" si="87"/>
        <v>#REF!</v>
      </c>
      <c r="BE67" s="83" t="e">
        <f t="shared" si="87"/>
        <v>#REF!</v>
      </c>
      <c r="BF67" s="83" t="e">
        <f t="shared" si="87"/>
        <v>#REF!</v>
      </c>
      <c r="BG67" s="83" t="e">
        <f t="shared" si="87"/>
        <v>#REF!</v>
      </c>
      <c r="BH67" s="83" t="e">
        <f t="shared" si="87"/>
        <v>#REF!</v>
      </c>
      <c r="BI67" s="83" t="e">
        <f t="shared" si="87"/>
        <v>#REF!</v>
      </c>
      <c r="BJ67" s="83" t="e">
        <f t="shared" si="87"/>
        <v>#REF!</v>
      </c>
      <c r="BK67" s="83" t="e">
        <f t="shared" si="87"/>
        <v>#REF!</v>
      </c>
      <c r="BL67" s="83" t="e">
        <f t="shared" si="87"/>
        <v>#REF!</v>
      </c>
      <c r="BM67" s="83" t="e">
        <f t="shared" si="87"/>
        <v>#REF!</v>
      </c>
      <c r="BN67" s="83" t="e">
        <f t="shared" si="87"/>
        <v>#REF!</v>
      </c>
      <c r="BO67" s="83" t="e">
        <f t="shared" si="87"/>
        <v>#REF!</v>
      </c>
      <c r="BP67" s="83" t="e">
        <f t="shared" si="87"/>
        <v>#REF!</v>
      </c>
      <c r="BQ67" s="83" t="e">
        <f t="shared" si="87"/>
        <v>#REF!</v>
      </c>
      <c r="BR67" s="83" t="e">
        <f t="shared" si="87"/>
        <v>#REF!</v>
      </c>
      <c r="BS67" s="83" t="e">
        <f t="shared" si="87"/>
        <v>#REF!</v>
      </c>
      <c r="BT67" s="83" t="e">
        <f t="shared" ref="BT67:EE67" si="88">SUM(BT68:BT89)</f>
        <v>#REF!</v>
      </c>
      <c r="BU67" s="83" t="e">
        <f t="shared" si="88"/>
        <v>#REF!</v>
      </c>
      <c r="BV67" s="83" t="e">
        <f t="shared" si="88"/>
        <v>#REF!</v>
      </c>
      <c r="BW67" s="83" t="e">
        <f t="shared" si="88"/>
        <v>#REF!</v>
      </c>
      <c r="BX67" s="83" t="e">
        <f t="shared" si="88"/>
        <v>#REF!</v>
      </c>
      <c r="BY67" s="83" t="e">
        <f t="shared" si="88"/>
        <v>#REF!</v>
      </c>
      <c r="BZ67" s="83" t="e">
        <f t="shared" si="88"/>
        <v>#REF!</v>
      </c>
      <c r="CA67" s="83" t="e">
        <f t="shared" si="88"/>
        <v>#REF!</v>
      </c>
      <c r="CB67" s="83" t="e">
        <f t="shared" si="88"/>
        <v>#REF!</v>
      </c>
      <c r="CC67" s="83" t="e">
        <f t="shared" si="88"/>
        <v>#REF!</v>
      </c>
      <c r="CD67" s="83" t="e">
        <f t="shared" si="88"/>
        <v>#REF!</v>
      </c>
      <c r="CE67" s="83" t="e">
        <f t="shared" si="88"/>
        <v>#REF!</v>
      </c>
      <c r="CF67" s="83" t="e">
        <f t="shared" si="88"/>
        <v>#REF!</v>
      </c>
      <c r="CG67" s="83" t="e">
        <f t="shared" si="88"/>
        <v>#REF!</v>
      </c>
      <c r="CH67" s="83" t="e">
        <f t="shared" si="88"/>
        <v>#REF!</v>
      </c>
      <c r="CI67" s="83" t="e">
        <f t="shared" si="88"/>
        <v>#REF!</v>
      </c>
      <c r="CJ67" s="83" t="e">
        <f t="shared" si="88"/>
        <v>#REF!</v>
      </c>
      <c r="CK67" s="83" t="e">
        <f t="shared" si="88"/>
        <v>#REF!</v>
      </c>
      <c r="CL67" s="83" t="e">
        <f t="shared" si="88"/>
        <v>#REF!</v>
      </c>
      <c r="CM67" s="83" t="e">
        <f t="shared" si="88"/>
        <v>#REF!</v>
      </c>
      <c r="CN67" s="83" t="e">
        <f t="shared" si="88"/>
        <v>#REF!</v>
      </c>
      <c r="CO67" s="83" t="e">
        <f t="shared" si="88"/>
        <v>#REF!</v>
      </c>
      <c r="CP67" s="83" t="e">
        <f t="shared" si="88"/>
        <v>#REF!</v>
      </c>
      <c r="CQ67" s="83" t="e">
        <f t="shared" si="88"/>
        <v>#REF!</v>
      </c>
      <c r="CR67" s="83" t="e">
        <f t="shared" si="88"/>
        <v>#REF!</v>
      </c>
      <c r="CS67" s="83" t="e">
        <f t="shared" si="88"/>
        <v>#REF!</v>
      </c>
      <c r="CT67" s="83" t="e">
        <f t="shared" si="88"/>
        <v>#REF!</v>
      </c>
      <c r="CU67" s="83" t="e">
        <f t="shared" si="88"/>
        <v>#REF!</v>
      </c>
      <c r="CV67" s="83" t="e">
        <f t="shared" si="88"/>
        <v>#REF!</v>
      </c>
      <c r="CW67" s="83" t="e">
        <f t="shared" si="88"/>
        <v>#REF!</v>
      </c>
      <c r="CX67" s="83" t="e">
        <f t="shared" si="88"/>
        <v>#REF!</v>
      </c>
      <c r="CY67" s="83" t="e">
        <f t="shared" si="88"/>
        <v>#REF!</v>
      </c>
      <c r="CZ67" s="83" t="e">
        <f t="shared" si="88"/>
        <v>#REF!</v>
      </c>
      <c r="DA67" s="83" t="e">
        <f t="shared" si="88"/>
        <v>#REF!</v>
      </c>
      <c r="DB67" s="83" t="e">
        <f t="shared" si="88"/>
        <v>#REF!</v>
      </c>
      <c r="DC67" s="83" t="e">
        <f t="shared" si="88"/>
        <v>#REF!</v>
      </c>
      <c r="DD67" s="83" t="e">
        <f t="shared" si="88"/>
        <v>#REF!</v>
      </c>
      <c r="DE67" s="83" t="e">
        <f t="shared" si="88"/>
        <v>#REF!</v>
      </c>
      <c r="DF67" s="83" t="e">
        <f t="shared" si="88"/>
        <v>#REF!</v>
      </c>
      <c r="DG67" s="83" t="e">
        <f t="shared" si="88"/>
        <v>#REF!</v>
      </c>
      <c r="DH67" s="83" t="e">
        <f t="shared" si="88"/>
        <v>#REF!</v>
      </c>
      <c r="DI67" s="83" t="e">
        <f t="shared" si="88"/>
        <v>#REF!</v>
      </c>
      <c r="DJ67" s="83" t="e">
        <f t="shared" si="88"/>
        <v>#REF!</v>
      </c>
      <c r="DK67" s="83" t="e">
        <f t="shared" si="88"/>
        <v>#REF!</v>
      </c>
      <c r="DL67" s="83" t="e">
        <f t="shared" si="88"/>
        <v>#REF!</v>
      </c>
      <c r="DM67" s="83" t="e">
        <f t="shared" si="88"/>
        <v>#REF!</v>
      </c>
      <c r="DN67" s="83" t="e">
        <f t="shared" si="88"/>
        <v>#REF!</v>
      </c>
      <c r="DO67" s="83" t="e">
        <f t="shared" si="88"/>
        <v>#REF!</v>
      </c>
      <c r="DP67" s="83" t="e">
        <f t="shared" si="88"/>
        <v>#REF!</v>
      </c>
      <c r="DQ67" s="83" t="e">
        <f t="shared" si="88"/>
        <v>#REF!</v>
      </c>
      <c r="DR67" s="83" t="e">
        <f t="shared" si="88"/>
        <v>#REF!</v>
      </c>
      <c r="DS67" s="83" t="e">
        <f t="shared" si="88"/>
        <v>#REF!</v>
      </c>
      <c r="DT67" s="83" t="e">
        <f t="shared" si="88"/>
        <v>#REF!</v>
      </c>
      <c r="DU67" s="83" t="e">
        <f t="shared" si="88"/>
        <v>#REF!</v>
      </c>
      <c r="DV67" s="83" t="e">
        <f t="shared" si="88"/>
        <v>#REF!</v>
      </c>
      <c r="DW67" s="83" t="e">
        <f t="shared" si="88"/>
        <v>#REF!</v>
      </c>
      <c r="DX67" s="83" t="e">
        <f t="shared" si="88"/>
        <v>#REF!</v>
      </c>
      <c r="DY67" s="83" t="e">
        <f t="shared" si="88"/>
        <v>#REF!</v>
      </c>
      <c r="DZ67" s="83" t="e">
        <f t="shared" si="88"/>
        <v>#REF!</v>
      </c>
      <c r="EA67" s="83" t="e">
        <f t="shared" si="88"/>
        <v>#REF!</v>
      </c>
      <c r="EB67" s="83" t="e">
        <f t="shared" si="88"/>
        <v>#REF!</v>
      </c>
      <c r="EC67" s="83" t="e">
        <f t="shared" si="88"/>
        <v>#REF!</v>
      </c>
      <c r="ED67" s="83" t="e">
        <f t="shared" si="88"/>
        <v>#REF!</v>
      </c>
      <c r="EE67" s="83" t="e">
        <f t="shared" si="88"/>
        <v>#REF!</v>
      </c>
      <c r="EF67" s="83" t="e">
        <f t="shared" ref="EF67:GQ67" si="89">SUM(EF68:EF89)</f>
        <v>#REF!</v>
      </c>
      <c r="EG67" s="83" t="e">
        <f t="shared" si="89"/>
        <v>#REF!</v>
      </c>
      <c r="EH67" s="83" t="e">
        <f t="shared" si="89"/>
        <v>#REF!</v>
      </c>
      <c r="EI67" s="83" t="e">
        <f t="shared" si="89"/>
        <v>#REF!</v>
      </c>
      <c r="EJ67" s="83" t="e">
        <f t="shared" si="89"/>
        <v>#REF!</v>
      </c>
      <c r="EK67" s="83" t="e">
        <f t="shared" si="89"/>
        <v>#REF!</v>
      </c>
      <c r="EL67" s="83" t="e">
        <f t="shared" si="89"/>
        <v>#REF!</v>
      </c>
      <c r="EM67" s="83" t="e">
        <f t="shared" si="89"/>
        <v>#REF!</v>
      </c>
      <c r="EN67" s="83" t="e">
        <f t="shared" si="89"/>
        <v>#REF!</v>
      </c>
      <c r="EO67" s="83" t="e">
        <f t="shared" si="89"/>
        <v>#REF!</v>
      </c>
      <c r="EP67" s="83" t="e">
        <f t="shared" si="89"/>
        <v>#REF!</v>
      </c>
      <c r="EQ67" s="83" t="e">
        <f t="shared" si="89"/>
        <v>#REF!</v>
      </c>
      <c r="ER67" s="83" t="e">
        <f t="shared" si="89"/>
        <v>#REF!</v>
      </c>
      <c r="ES67" s="83" t="e">
        <f t="shared" si="89"/>
        <v>#REF!</v>
      </c>
      <c r="ET67" s="83" t="e">
        <f t="shared" si="89"/>
        <v>#REF!</v>
      </c>
      <c r="EU67" s="83" t="e">
        <f t="shared" si="89"/>
        <v>#REF!</v>
      </c>
      <c r="EV67" s="83" t="e">
        <f t="shared" si="89"/>
        <v>#REF!</v>
      </c>
      <c r="EW67" s="83" t="e">
        <f t="shared" si="89"/>
        <v>#REF!</v>
      </c>
      <c r="EX67" s="83" t="e">
        <f t="shared" si="89"/>
        <v>#REF!</v>
      </c>
      <c r="EY67" s="83" t="e">
        <f t="shared" si="89"/>
        <v>#REF!</v>
      </c>
      <c r="EZ67" s="83" t="e">
        <f t="shared" si="89"/>
        <v>#REF!</v>
      </c>
      <c r="FA67" s="83" t="e">
        <f t="shared" si="89"/>
        <v>#REF!</v>
      </c>
      <c r="FB67" s="83" t="e">
        <f t="shared" si="89"/>
        <v>#REF!</v>
      </c>
      <c r="FC67" s="83" t="e">
        <f t="shared" si="89"/>
        <v>#REF!</v>
      </c>
      <c r="FD67" s="83" t="e">
        <f t="shared" si="89"/>
        <v>#REF!</v>
      </c>
      <c r="FE67" s="83" t="e">
        <f t="shared" si="89"/>
        <v>#REF!</v>
      </c>
      <c r="FF67" s="83" t="e">
        <f t="shared" si="89"/>
        <v>#REF!</v>
      </c>
      <c r="FG67" s="83" t="e">
        <f t="shared" si="89"/>
        <v>#REF!</v>
      </c>
      <c r="FH67" s="83" t="e">
        <f t="shared" si="89"/>
        <v>#REF!</v>
      </c>
      <c r="FI67" s="83" t="e">
        <f t="shared" si="89"/>
        <v>#REF!</v>
      </c>
      <c r="FJ67" s="83" t="e">
        <f t="shared" si="89"/>
        <v>#REF!</v>
      </c>
      <c r="FK67" s="83" t="e">
        <f t="shared" si="89"/>
        <v>#REF!</v>
      </c>
      <c r="FL67" s="83" t="e">
        <f t="shared" si="89"/>
        <v>#REF!</v>
      </c>
      <c r="FM67" s="83" t="e">
        <f t="shared" si="89"/>
        <v>#REF!</v>
      </c>
      <c r="FN67" s="83" t="e">
        <f t="shared" si="89"/>
        <v>#REF!</v>
      </c>
      <c r="FO67" s="83" t="e">
        <f t="shared" si="89"/>
        <v>#REF!</v>
      </c>
      <c r="FP67" s="83" t="e">
        <f t="shared" si="89"/>
        <v>#REF!</v>
      </c>
      <c r="FQ67" s="83" t="e">
        <f t="shared" si="89"/>
        <v>#REF!</v>
      </c>
      <c r="FR67" s="83" t="e">
        <f t="shared" si="89"/>
        <v>#REF!</v>
      </c>
      <c r="FS67" s="83" t="e">
        <f t="shared" si="89"/>
        <v>#REF!</v>
      </c>
      <c r="FT67" s="83" t="e">
        <f t="shared" si="89"/>
        <v>#REF!</v>
      </c>
      <c r="FU67" s="83" t="e">
        <f t="shared" si="89"/>
        <v>#REF!</v>
      </c>
      <c r="FV67" s="83" t="e">
        <f t="shared" si="89"/>
        <v>#REF!</v>
      </c>
      <c r="FW67" s="83" t="e">
        <f t="shared" si="89"/>
        <v>#REF!</v>
      </c>
      <c r="FX67" s="83" t="e">
        <f t="shared" si="89"/>
        <v>#REF!</v>
      </c>
      <c r="FY67" s="83" t="e">
        <f t="shared" si="89"/>
        <v>#REF!</v>
      </c>
      <c r="FZ67" s="83" t="e">
        <f t="shared" si="89"/>
        <v>#REF!</v>
      </c>
      <c r="GA67" s="83" t="e">
        <f t="shared" si="89"/>
        <v>#REF!</v>
      </c>
      <c r="GB67" s="83" t="e">
        <f t="shared" si="89"/>
        <v>#REF!</v>
      </c>
      <c r="GC67" s="83" t="e">
        <f t="shared" si="89"/>
        <v>#REF!</v>
      </c>
      <c r="GD67" s="83" t="e">
        <f t="shared" si="89"/>
        <v>#REF!</v>
      </c>
      <c r="GE67" s="83" t="e">
        <f t="shared" si="89"/>
        <v>#REF!</v>
      </c>
      <c r="GF67" s="83" t="e">
        <f t="shared" si="89"/>
        <v>#REF!</v>
      </c>
      <c r="GG67" s="83" t="e">
        <f t="shared" si="89"/>
        <v>#REF!</v>
      </c>
      <c r="GH67" s="83" t="e">
        <f t="shared" si="89"/>
        <v>#REF!</v>
      </c>
      <c r="GI67" s="83" t="e">
        <f t="shared" si="89"/>
        <v>#REF!</v>
      </c>
      <c r="GJ67" s="83" t="e">
        <f t="shared" si="89"/>
        <v>#REF!</v>
      </c>
      <c r="GK67" s="83" t="e">
        <f t="shared" si="89"/>
        <v>#REF!</v>
      </c>
      <c r="GL67" s="83" t="e">
        <f t="shared" si="89"/>
        <v>#REF!</v>
      </c>
      <c r="GM67" s="83" t="e">
        <f t="shared" si="89"/>
        <v>#REF!</v>
      </c>
      <c r="GN67" s="83" t="e">
        <f t="shared" si="89"/>
        <v>#REF!</v>
      </c>
      <c r="GO67" s="83" t="e">
        <f t="shared" si="89"/>
        <v>#REF!</v>
      </c>
      <c r="GP67" s="83" t="e">
        <f t="shared" si="89"/>
        <v>#REF!</v>
      </c>
      <c r="GQ67" s="83" t="e">
        <f t="shared" si="89"/>
        <v>#REF!</v>
      </c>
      <c r="GR67" s="83" t="e">
        <f t="shared" ref="GR67:HI67" si="90">SUM(GR68:GR89)</f>
        <v>#REF!</v>
      </c>
      <c r="GS67" s="83" t="e">
        <f t="shared" si="90"/>
        <v>#REF!</v>
      </c>
      <c r="GT67" s="83" t="e">
        <f t="shared" si="90"/>
        <v>#REF!</v>
      </c>
      <c r="GU67" s="83" t="e">
        <f t="shared" si="90"/>
        <v>#REF!</v>
      </c>
      <c r="GV67" s="83" t="e">
        <f t="shared" si="90"/>
        <v>#REF!</v>
      </c>
      <c r="GW67" s="83" t="e">
        <f t="shared" si="90"/>
        <v>#REF!</v>
      </c>
      <c r="GX67" s="83" t="e">
        <f t="shared" si="90"/>
        <v>#REF!</v>
      </c>
      <c r="GY67" s="83" t="e">
        <f t="shared" si="90"/>
        <v>#REF!</v>
      </c>
      <c r="GZ67" s="83" t="e">
        <f t="shared" si="90"/>
        <v>#REF!</v>
      </c>
      <c r="HA67" s="83" t="e">
        <f t="shared" si="90"/>
        <v>#REF!</v>
      </c>
      <c r="HB67" s="83" t="e">
        <f t="shared" si="90"/>
        <v>#REF!</v>
      </c>
      <c r="HC67" s="83" t="e">
        <f t="shared" si="90"/>
        <v>#REF!</v>
      </c>
      <c r="HD67" s="83" t="e">
        <f t="shared" si="90"/>
        <v>#REF!</v>
      </c>
      <c r="HE67" s="83" t="e">
        <f t="shared" si="90"/>
        <v>#REF!</v>
      </c>
      <c r="HF67" s="83" t="e">
        <f t="shared" si="90"/>
        <v>#REF!</v>
      </c>
      <c r="HG67" s="83" t="e">
        <f t="shared" si="90"/>
        <v>#REF!</v>
      </c>
      <c r="HH67" s="83" t="e">
        <f t="shared" si="90"/>
        <v>#REF!</v>
      </c>
      <c r="HI67" s="83" t="e">
        <f t="shared" si="90"/>
        <v>#REF!</v>
      </c>
    </row>
    <row r="68" spans="1:217" s="109" customFormat="1" x14ac:dyDescent="0.2">
      <c r="A68" s="113" t="s">
        <v>17</v>
      </c>
      <c r="B68" s="114">
        <v>0</v>
      </c>
      <c r="C68" s="114">
        <v>0</v>
      </c>
      <c r="D68" s="114">
        <v>0</v>
      </c>
      <c r="E68" s="114">
        <v>0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0</v>
      </c>
      <c r="AI68" s="114">
        <v>0</v>
      </c>
      <c r="AJ68" s="114">
        <v>0</v>
      </c>
      <c r="AK68" s="114">
        <v>0</v>
      </c>
      <c r="AL68" s="114">
        <v>0</v>
      </c>
      <c r="AM68" s="114">
        <v>0</v>
      </c>
      <c r="AN68" s="114">
        <v>0</v>
      </c>
      <c r="AO68" s="114">
        <v>0</v>
      </c>
      <c r="AP68" s="114">
        <v>0</v>
      </c>
      <c r="AQ68" s="114">
        <v>0</v>
      </c>
      <c r="AR68" s="114">
        <v>0</v>
      </c>
      <c r="AS68" s="114">
        <v>0</v>
      </c>
      <c r="AT68" s="114">
        <v>0</v>
      </c>
      <c r="AU68" s="114">
        <v>0</v>
      </c>
      <c r="AV68" s="114">
        <v>0</v>
      </c>
      <c r="AW68" s="114">
        <v>0</v>
      </c>
      <c r="AX68" s="114">
        <v>0</v>
      </c>
      <c r="AY68" s="114">
        <v>0</v>
      </c>
      <c r="AZ68" s="114">
        <v>0</v>
      </c>
      <c r="BA68" s="114">
        <v>0</v>
      </c>
      <c r="BB68" s="114">
        <v>0</v>
      </c>
      <c r="BC68" s="114">
        <v>0</v>
      </c>
      <c r="BD68" s="114">
        <v>0</v>
      </c>
      <c r="BE68" s="114">
        <v>0</v>
      </c>
      <c r="BF68" s="114">
        <v>0</v>
      </c>
      <c r="BG68" s="114">
        <v>0</v>
      </c>
      <c r="BH68" s="114">
        <v>0</v>
      </c>
      <c r="BI68" s="114">
        <v>0</v>
      </c>
      <c r="BJ68" s="114">
        <v>0</v>
      </c>
      <c r="BK68" s="114">
        <v>0</v>
      </c>
      <c r="BL68" s="114">
        <v>0</v>
      </c>
      <c r="BM68" s="114">
        <v>0</v>
      </c>
      <c r="BN68" s="114">
        <v>0</v>
      </c>
      <c r="BO68" s="114">
        <v>0</v>
      </c>
      <c r="BP68" s="114">
        <v>0</v>
      </c>
      <c r="BQ68" s="114">
        <v>0</v>
      </c>
      <c r="BR68" s="114">
        <v>0</v>
      </c>
      <c r="BS68" s="114">
        <v>0</v>
      </c>
      <c r="BT68" s="114">
        <v>0</v>
      </c>
      <c r="BU68" s="114">
        <v>0</v>
      </c>
      <c r="BV68" s="114">
        <v>0</v>
      </c>
      <c r="BW68" s="114">
        <v>0</v>
      </c>
      <c r="BX68" s="114">
        <v>0</v>
      </c>
      <c r="BY68" s="114">
        <v>0</v>
      </c>
      <c r="BZ68" s="114">
        <v>0</v>
      </c>
      <c r="CA68" s="114">
        <v>0</v>
      </c>
      <c r="CB68" s="114">
        <v>0</v>
      </c>
      <c r="CC68" s="114">
        <v>0</v>
      </c>
      <c r="CD68" s="114">
        <v>0</v>
      </c>
      <c r="CE68" s="114">
        <v>0</v>
      </c>
      <c r="CF68" s="114">
        <v>0</v>
      </c>
      <c r="CG68" s="114">
        <v>0</v>
      </c>
      <c r="CH68" s="114">
        <v>0</v>
      </c>
      <c r="CI68" s="114">
        <v>0</v>
      </c>
      <c r="CJ68" s="114">
        <v>0</v>
      </c>
      <c r="CK68" s="114">
        <v>0</v>
      </c>
      <c r="CL68" s="114">
        <v>0</v>
      </c>
      <c r="CM68" s="114">
        <v>0</v>
      </c>
      <c r="CN68" s="114">
        <v>0</v>
      </c>
      <c r="CO68" s="114">
        <v>0</v>
      </c>
      <c r="CP68" s="114">
        <v>0</v>
      </c>
      <c r="CQ68" s="114">
        <v>0</v>
      </c>
      <c r="CR68" s="114">
        <v>0</v>
      </c>
      <c r="CS68" s="114">
        <v>0</v>
      </c>
      <c r="CT68" s="114">
        <v>0</v>
      </c>
      <c r="CU68" s="114">
        <v>0</v>
      </c>
      <c r="CV68" s="114">
        <v>0</v>
      </c>
      <c r="CW68" s="114">
        <v>0</v>
      </c>
      <c r="CX68" s="114">
        <v>0</v>
      </c>
      <c r="CY68" s="114">
        <v>0</v>
      </c>
      <c r="CZ68" s="114">
        <v>0</v>
      </c>
      <c r="DA68" s="114">
        <v>0</v>
      </c>
      <c r="DB68" s="114">
        <v>0</v>
      </c>
      <c r="DC68" s="114">
        <v>0</v>
      </c>
      <c r="DD68" s="114">
        <v>0</v>
      </c>
      <c r="DE68" s="114">
        <v>0</v>
      </c>
      <c r="DF68" s="114">
        <v>0</v>
      </c>
      <c r="DG68" s="114">
        <v>0</v>
      </c>
      <c r="DH68" s="114">
        <v>0</v>
      </c>
      <c r="DI68" s="114">
        <v>0</v>
      </c>
      <c r="DJ68" s="114">
        <v>0</v>
      </c>
      <c r="DK68" s="114">
        <v>0</v>
      </c>
      <c r="DL68" s="114">
        <v>0</v>
      </c>
      <c r="DM68" s="114">
        <v>0</v>
      </c>
      <c r="DN68" s="114">
        <v>0</v>
      </c>
      <c r="DO68" s="114">
        <v>0</v>
      </c>
      <c r="DP68" s="114">
        <v>0</v>
      </c>
      <c r="DQ68" s="114">
        <v>0</v>
      </c>
      <c r="DR68" s="114">
        <v>0</v>
      </c>
      <c r="DS68" s="114">
        <v>0</v>
      </c>
      <c r="DT68" s="114">
        <v>0</v>
      </c>
      <c r="DU68" s="114">
        <v>0</v>
      </c>
      <c r="DV68" s="114">
        <v>0</v>
      </c>
      <c r="DW68" s="114">
        <v>0</v>
      </c>
      <c r="DX68" s="114">
        <v>0</v>
      </c>
      <c r="DY68" s="114">
        <v>0</v>
      </c>
      <c r="DZ68" s="114">
        <v>0</v>
      </c>
      <c r="EA68" s="114">
        <v>0</v>
      </c>
      <c r="EB68" s="114">
        <v>0</v>
      </c>
      <c r="EC68" s="114">
        <v>0</v>
      </c>
      <c r="ED68" s="114">
        <v>0</v>
      </c>
      <c r="EE68" s="114">
        <v>0</v>
      </c>
      <c r="EF68" s="114">
        <v>0</v>
      </c>
      <c r="EG68" s="114">
        <v>0</v>
      </c>
      <c r="EH68" s="114">
        <v>0</v>
      </c>
      <c r="EI68" s="114">
        <v>0</v>
      </c>
      <c r="EJ68" s="114">
        <v>0</v>
      </c>
      <c r="EK68" s="114">
        <v>0</v>
      </c>
      <c r="EL68" s="114">
        <v>0</v>
      </c>
      <c r="EM68" s="114">
        <v>0</v>
      </c>
      <c r="EN68" s="114">
        <v>0</v>
      </c>
      <c r="EO68" s="114">
        <v>0</v>
      </c>
      <c r="EP68" s="114">
        <v>0</v>
      </c>
      <c r="EQ68" s="114">
        <v>0</v>
      </c>
      <c r="ER68" s="114">
        <v>0</v>
      </c>
      <c r="ES68" s="114">
        <v>0</v>
      </c>
      <c r="ET68" s="114">
        <v>0</v>
      </c>
      <c r="EU68" s="114">
        <v>0</v>
      </c>
      <c r="EV68" s="114">
        <v>0</v>
      </c>
      <c r="EW68" s="114">
        <v>0</v>
      </c>
      <c r="EX68" s="114">
        <v>0</v>
      </c>
      <c r="EY68" s="114">
        <v>0</v>
      </c>
      <c r="EZ68" s="114">
        <v>0</v>
      </c>
      <c r="FA68" s="114">
        <v>0</v>
      </c>
      <c r="FB68" s="114">
        <v>0</v>
      </c>
      <c r="FC68" s="114">
        <v>0</v>
      </c>
      <c r="FD68" s="114">
        <v>0</v>
      </c>
      <c r="FE68" s="114">
        <v>0</v>
      </c>
      <c r="FF68" s="114">
        <v>0</v>
      </c>
      <c r="FG68" s="114">
        <v>0</v>
      </c>
      <c r="FH68" s="114">
        <v>0</v>
      </c>
      <c r="FI68" s="114">
        <v>0</v>
      </c>
      <c r="FJ68" s="114">
        <v>0</v>
      </c>
      <c r="FK68" s="114">
        <v>0</v>
      </c>
      <c r="FL68" s="114">
        <v>0</v>
      </c>
      <c r="FM68" s="114">
        <v>0</v>
      </c>
      <c r="FN68" s="114">
        <v>0</v>
      </c>
      <c r="FO68" s="114">
        <v>0</v>
      </c>
      <c r="FP68" s="114">
        <v>0</v>
      </c>
      <c r="FQ68" s="114">
        <v>0</v>
      </c>
      <c r="FR68" s="114">
        <v>0</v>
      </c>
      <c r="FS68" s="114">
        <v>0</v>
      </c>
      <c r="FT68" s="114">
        <v>0</v>
      </c>
      <c r="FU68" s="114">
        <v>0</v>
      </c>
      <c r="FV68" s="114">
        <v>0</v>
      </c>
      <c r="FW68" s="114">
        <v>0</v>
      </c>
      <c r="FX68" s="114">
        <v>0</v>
      </c>
      <c r="FY68" s="114">
        <v>0</v>
      </c>
      <c r="FZ68" s="114">
        <v>0</v>
      </c>
      <c r="GA68" s="114">
        <v>0</v>
      </c>
      <c r="GB68" s="114">
        <v>0</v>
      </c>
      <c r="GC68" s="114">
        <v>0</v>
      </c>
      <c r="GD68" s="114">
        <v>0</v>
      </c>
      <c r="GE68" s="114">
        <v>0</v>
      </c>
      <c r="GF68" s="114">
        <v>0</v>
      </c>
      <c r="GG68" s="114">
        <v>0</v>
      </c>
      <c r="GH68" s="114">
        <v>0</v>
      </c>
      <c r="GI68" s="114">
        <v>0</v>
      </c>
      <c r="GJ68" s="114">
        <v>0</v>
      </c>
      <c r="GK68" s="114">
        <v>0</v>
      </c>
      <c r="GL68" s="114">
        <v>0</v>
      </c>
      <c r="GM68" s="114">
        <v>0</v>
      </c>
      <c r="GN68" s="114">
        <v>0</v>
      </c>
      <c r="GO68" s="114">
        <v>0</v>
      </c>
      <c r="GP68" s="114">
        <v>0</v>
      </c>
      <c r="GQ68" s="114">
        <v>0</v>
      </c>
      <c r="GR68" s="114">
        <v>0</v>
      </c>
      <c r="GS68" s="114">
        <v>0</v>
      </c>
      <c r="GT68" s="114">
        <v>0</v>
      </c>
      <c r="GU68" s="114">
        <v>0</v>
      </c>
      <c r="GV68" s="114">
        <v>0</v>
      </c>
      <c r="GW68" s="114">
        <v>0</v>
      </c>
      <c r="GX68" s="114">
        <v>0</v>
      </c>
      <c r="GY68" s="114">
        <v>0</v>
      </c>
      <c r="GZ68" s="114">
        <v>0</v>
      </c>
      <c r="HA68" s="114">
        <v>0</v>
      </c>
      <c r="HB68" s="114">
        <v>0</v>
      </c>
      <c r="HC68" s="114">
        <v>0</v>
      </c>
      <c r="HD68" s="114">
        <v>0</v>
      </c>
      <c r="HE68" s="114">
        <v>0</v>
      </c>
      <c r="HF68" s="114">
        <v>0</v>
      </c>
      <c r="HG68" s="114">
        <v>0</v>
      </c>
      <c r="HH68" s="114">
        <v>0</v>
      </c>
      <c r="HI68" s="114">
        <v>0</v>
      </c>
    </row>
    <row r="69" spans="1:217" s="109" customFormat="1" x14ac:dyDescent="0.2">
      <c r="A69" s="113" t="s">
        <v>18</v>
      </c>
      <c r="B69" s="114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  <c r="AC69" s="114">
        <v>0</v>
      </c>
      <c r="AD69" s="114">
        <v>0</v>
      </c>
      <c r="AE69" s="114">
        <v>0</v>
      </c>
      <c r="AF69" s="114">
        <v>0</v>
      </c>
      <c r="AG69" s="114">
        <v>0</v>
      </c>
      <c r="AH69" s="114">
        <v>0</v>
      </c>
      <c r="AI69" s="114">
        <v>0</v>
      </c>
      <c r="AJ69" s="114">
        <v>0</v>
      </c>
      <c r="AK69" s="114">
        <v>0</v>
      </c>
      <c r="AL69" s="114">
        <v>0</v>
      </c>
      <c r="AM69" s="114">
        <v>0</v>
      </c>
      <c r="AN69" s="114">
        <v>0</v>
      </c>
      <c r="AO69" s="114">
        <v>0</v>
      </c>
      <c r="AP69" s="114">
        <v>0</v>
      </c>
      <c r="AQ69" s="114">
        <v>0</v>
      </c>
      <c r="AR69" s="114">
        <v>0</v>
      </c>
      <c r="AS69" s="114">
        <v>0</v>
      </c>
      <c r="AT69" s="114">
        <v>0</v>
      </c>
      <c r="AU69" s="114">
        <v>0</v>
      </c>
      <c r="AV69" s="114">
        <v>0</v>
      </c>
      <c r="AW69" s="114">
        <v>0</v>
      </c>
      <c r="AX69" s="114">
        <v>0</v>
      </c>
      <c r="AY69" s="114">
        <v>0</v>
      </c>
      <c r="AZ69" s="114">
        <v>0</v>
      </c>
      <c r="BA69" s="114">
        <v>0</v>
      </c>
      <c r="BB69" s="114">
        <v>0</v>
      </c>
      <c r="BC69" s="114">
        <v>0</v>
      </c>
      <c r="BD69" s="114">
        <v>0</v>
      </c>
      <c r="BE69" s="114">
        <v>0</v>
      </c>
      <c r="BF69" s="114">
        <v>0</v>
      </c>
      <c r="BG69" s="114">
        <v>0</v>
      </c>
      <c r="BH69" s="114">
        <v>0</v>
      </c>
      <c r="BI69" s="114">
        <v>0</v>
      </c>
      <c r="BJ69" s="114">
        <v>0</v>
      </c>
      <c r="BK69" s="114">
        <v>0</v>
      </c>
      <c r="BL69" s="114">
        <v>0</v>
      </c>
      <c r="BM69" s="114">
        <v>0</v>
      </c>
      <c r="BN69" s="114">
        <v>0</v>
      </c>
      <c r="BO69" s="114">
        <v>0</v>
      </c>
      <c r="BP69" s="114">
        <v>0</v>
      </c>
      <c r="BQ69" s="114">
        <v>0</v>
      </c>
      <c r="BR69" s="114">
        <v>0</v>
      </c>
      <c r="BS69" s="114">
        <v>0</v>
      </c>
      <c r="BT69" s="114">
        <v>0</v>
      </c>
      <c r="BU69" s="114">
        <v>0</v>
      </c>
      <c r="BV69" s="114">
        <v>0</v>
      </c>
      <c r="BW69" s="114">
        <v>0</v>
      </c>
      <c r="BX69" s="114">
        <v>0</v>
      </c>
      <c r="BY69" s="114">
        <v>0</v>
      </c>
      <c r="BZ69" s="114">
        <v>0</v>
      </c>
      <c r="CA69" s="114">
        <v>0</v>
      </c>
      <c r="CB69" s="114">
        <v>0</v>
      </c>
      <c r="CC69" s="114">
        <v>0</v>
      </c>
      <c r="CD69" s="114">
        <v>0</v>
      </c>
      <c r="CE69" s="114">
        <v>0</v>
      </c>
      <c r="CF69" s="114">
        <v>0</v>
      </c>
      <c r="CG69" s="114">
        <v>0</v>
      </c>
      <c r="CH69" s="114">
        <v>0</v>
      </c>
      <c r="CI69" s="114">
        <v>0</v>
      </c>
      <c r="CJ69" s="114">
        <v>0</v>
      </c>
      <c r="CK69" s="114">
        <v>0</v>
      </c>
      <c r="CL69" s="114">
        <v>0</v>
      </c>
      <c r="CM69" s="114">
        <v>0</v>
      </c>
      <c r="CN69" s="114">
        <v>0</v>
      </c>
      <c r="CO69" s="114">
        <v>0</v>
      </c>
      <c r="CP69" s="114">
        <v>0</v>
      </c>
      <c r="CQ69" s="114">
        <v>0</v>
      </c>
      <c r="CR69" s="114">
        <v>0</v>
      </c>
      <c r="CS69" s="114">
        <v>0</v>
      </c>
      <c r="CT69" s="114">
        <v>0</v>
      </c>
      <c r="CU69" s="114">
        <v>0</v>
      </c>
      <c r="CV69" s="114">
        <v>0</v>
      </c>
      <c r="CW69" s="114">
        <v>0</v>
      </c>
      <c r="CX69" s="114">
        <v>0</v>
      </c>
      <c r="CY69" s="114">
        <v>0</v>
      </c>
      <c r="CZ69" s="114">
        <v>0</v>
      </c>
      <c r="DA69" s="114">
        <v>0</v>
      </c>
      <c r="DB69" s="114">
        <v>0</v>
      </c>
      <c r="DC69" s="114">
        <v>0</v>
      </c>
      <c r="DD69" s="114">
        <v>0</v>
      </c>
      <c r="DE69" s="114">
        <v>0</v>
      </c>
      <c r="DF69" s="114">
        <v>0</v>
      </c>
      <c r="DG69" s="114">
        <v>0</v>
      </c>
      <c r="DH69" s="114">
        <v>0</v>
      </c>
      <c r="DI69" s="114">
        <v>0</v>
      </c>
      <c r="DJ69" s="114">
        <v>0</v>
      </c>
      <c r="DK69" s="114">
        <v>0</v>
      </c>
      <c r="DL69" s="114">
        <v>0</v>
      </c>
      <c r="DM69" s="114">
        <v>0</v>
      </c>
      <c r="DN69" s="114">
        <v>0</v>
      </c>
      <c r="DO69" s="114">
        <v>0</v>
      </c>
      <c r="DP69" s="114">
        <v>0</v>
      </c>
      <c r="DQ69" s="114">
        <v>0</v>
      </c>
      <c r="DR69" s="114">
        <v>0</v>
      </c>
      <c r="DS69" s="114">
        <v>0</v>
      </c>
      <c r="DT69" s="114">
        <v>0</v>
      </c>
      <c r="DU69" s="114">
        <v>0</v>
      </c>
      <c r="DV69" s="114">
        <v>0</v>
      </c>
      <c r="DW69" s="114">
        <v>0</v>
      </c>
      <c r="DX69" s="114">
        <v>0</v>
      </c>
      <c r="DY69" s="114">
        <v>0</v>
      </c>
      <c r="DZ69" s="114">
        <v>0</v>
      </c>
      <c r="EA69" s="114">
        <v>0</v>
      </c>
      <c r="EB69" s="114">
        <v>0</v>
      </c>
      <c r="EC69" s="114">
        <v>0</v>
      </c>
      <c r="ED69" s="114">
        <v>0</v>
      </c>
      <c r="EE69" s="114">
        <v>0</v>
      </c>
      <c r="EF69" s="114">
        <v>0</v>
      </c>
      <c r="EG69" s="114">
        <v>0</v>
      </c>
      <c r="EH69" s="114">
        <v>0</v>
      </c>
      <c r="EI69" s="114">
        <v>0</v>
      </c>
      <c r="EJ69" s="114">
        <v>0</v>
      </c>
      <c r="EK69" s="114">
        <v>0</v>
      </c>
      <c r="EL69" s="114">
        <v>0</v>
      </c>
      <c r="EM69" s="114">
        <v>0</v>
      </c>
      <c r="EN69" s="114">
        <v>0</v>
      </c>
      <c r="EO69" s="114">
        <v>0</v>
      </c>
      <c r="EP69" s="114">
        <v>0</v>
      </c>
      <c r="EQ69" s="114">
        <v>0</v>
      </c>
      <c r="ER69" s="114">
        <v>0</v>
      </c>
      <c r="ES69" s="114">
        <v>0</v>
      </c>
      <c r="ET69" s="114">
        <v>0</v>
      </c>
      <c r="EU69" s="114">
        <v>0</v>
      </c>
      <c r="EV69" s="114">
        <v>0</v>
      </c>
      <c r="EW69" s="114">
        <v>0</v>
      </c>
      <c r="EX69" s="114">
        <v>0</v>
      </c>
      <c r="EY69" s="114">
        <v>0</v>
      </c>
      <c r="EZ69" s="114">
        <v>0</v>
      </c>
      <c r="FA69" s="114">
        <v>0</v>
      </c>
      <c r="FB69" s="114">
        <v>0</v>
      </c>
      <c r="FC69" s="114">
        <v>0</v>
      </c>
      <c r="FD69" s="114">
        <v>0</v>
      </c>
      <c r="FE69" s="114">
        <v>0</v>
      </c>
      <c r="FF69" s="114">
        <v>0</v>
      </c>
      <c r="FG69" s="114">
        <v>0</v>
      </c>
      <c r="FH69" s="114">
        <v>0</v>
      </c>
      <c r="FI69" s="114">
        <v>0</v>
      </c>
      <c r="FJ69" s="114">
        <v>0</v>
      </c>
      <c r="FK69" s="114">
        <v>0</v>
      </c>
      <c r="FL69" s="114">
        <v>0</v>
      </c>
      <c r="FM69" s="114">
        <v>0</v>
      </c>
      <c r="FN69" s="114">
        <v>0</v>
      </c>
      <c r="FO69" s="114">
        <v>0</v>
      </c>
      <c r="FP69" s="114">
        <v>0</v>
      </c>
      <c r="FQ69" s="114">
        <v>0</v>
      </c>
      <c r="FR69" s="114">
        <v>0</v>
      </c>
      <c r="FS69" s="114">
        <v>0</v>
      </c>
      <c r="FT69" s="114">
        <v>0</v>
      </c>
      <c r="FU69" s="114">
        <v>0</v>
      </c>
      <c r="FV69" s="114">
        <v>0</v>
      </c>
      <c r="FW69" s="114">
        <v>0</v>
      </c>
      <c r="FX69" s="114">
        <v>0</v>
      </c>
      <c r="FY69" s="114">
        <v>0</v>
      </c>
      <c r="FZ69" s="114">
        <v>0</v>
      </c>
      <c r="GA69" s="114">
        <v>0</v>
      </c>
      <c r="GB69" s="114">
        <v>0</v>
      </c>
      <c r="GC69" s="114">
        <v>0</v>
      </c>
      <c r="GD69" s="114">
        <v>0</v>
      </c>
      <c r="GE69" s="114">
        <v>0</v>
      </c>
      <c r="GF69" s="114">
        <v>0</v>
      </c>
      <c r="GG69" s="114">
        <v>0</v>
      </c>
      <c r="GH69" s="114">
        <v>0</v>
      </c>
      <c r="GI69" s="114">
        <v>0</v>
      </c>
      <c r="GJ69" s="114">
        <v>0</v>
      </c>
      <c r="GK69" s="114">
        <v>0</v>
      </c>
      <c r="GL69" s="114">
        <v>0</v>
      </c>
      <c r="GM69" s="114">
        <v>0</v>
      </c>
      <c r="GN69" s="114">
        <v>0</v>
      </c>
      <c r="GO69" s="114">
        <v>0</v>
      </c>
      <c r="GP69" s="114">
        <v>0</v>
      </c>
      <c r="GQ69" s="114">
        <v>0</v>
      </c>
      <c r="GR69" s="114">
        <v>0</v>
      </c>
      <c r="GS69" s="114">
        <v>0</v>
      </c>
      <c r="GT69" s="114">
        <v>0</v>
      </c>
      <c r="GU69" s="114">
        <v>0</v>
      </c>
      <c r="GV69" s="114">
        <v>0</v>
      </c>
      <c r="GW69" s="114">
        <v>0</v>
      </c>
      <c r="GX69" s="114">
        <v>0</v>
      </c>
      <c r="GY69" s="114">
        <v>0</v>
      </c>
      <c r="GZ69" s="114">
        <v>0</v>
      </c>
      <c r="HA69" s="114">
        <v>0</v>
      </c>
      <c r="HB69" s="114">
        <v>0</v>
      </c>
      <c r="HC69" s="114">
        <v>0</v>
      </c>
      <c r="HD69" s="114">
        <v>0</v>
      </c>
      <c r="HE69" s="114">
        <v>0</v>
      </c>
      <c r="HF69" s="114">
        <v>0</v>
      </c>
      <c r="HG69" s="114">
        <v>0</v>
      </c>
      <c r="HH69" s="114">
        <v>0</v>
      </c>
      <c r="HI69" s="114">
        <v>0</v>
      </c>
    </row>
    <row r="70" spans="1:217" s="109" customFormat="1" x14ac:dyDescent="0.2">
      <c r="A70" s="113" t="s">
        <v>19</v>
      </c>
      <c r="B70" s="114">
        <v>0</v>
      </c>
      <c r="C70" s="114">
        <v>0</v>
      </c>
      <c r="D70" s="114">
        <v>0</v>
      </c>
      <c r="E70" s="114">
        <v>0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14">
        <v>0</v>
      </c>
      <c r="AG70" s="114">
        <v>0</v>
      </c>
      <c r="AH70" s="114">
        <v>0</v>
      </c>
      <c r="AI70" s="114">
        <v>0</v>
      </c>
      <c r="AJ70" s="114">
        <v>0</v>
      </c>
      <c r="AK70" s="114">
        <v>0</v>
      </c>
      <c r="AL70" s="114">
        <v>0</v>
      </c>
      <c r="AM70" s="114">
        <v>0</v>
      </c>
      <c r="AN70" s="114">
        <v>0</v>
      </c>
      <c r="AO70" s="114">
        <v>0</v>
      </c>
      <c r="AP70" s="114">
        <v>0</v>
      </c>
      <c r="AQ70" s="114">
        <v>0</v>
      </c>
      <c r="AR70" s="114">
        <v>0</v>
      </c>
      <c r="AS70" s="114">
        <v>0</v>
      </c>
      <c r="AT70" s="114">
        <v>0</v>
      </c>
      <c r="AU70" s="114">
        <v>0</v>
      </c>
      <c r="AV70" s="114">
        <v>0</v>
      </c>
      <c r="AW70" s="114">
        <v>0</v>
      </c>
      <c r="AX70" s="114">
        <v>0</v>
      </c>
      <c r="AY70" s="114">
        <v>0</v>
      </c>
      <c r="AZ70" s="114">
        <v>0</v>
      </c>
      <c r="BA70" s="114">
        <v>0</v>
      </c>
      <c r="BB70" s="114">
        <v>0</v>
      </c>
      <c r="BC70" s="114">
        <v>0</v>
      </c>
      <c r="BD70" s="114">
        <v>0</v>
      </c>
      <c r="BE70" s="114">
        <v>0</v>
      </c>
      <c r="BF70" s="114">
        <v>0</v>
      </c>
      <c r="BG70" s="114">
        <v>0</v>
      </c>
      <c r="BH70" s="114">
        <v>0</v>
      </c>
      <c r="BI70" s="114">
        <v>0</v>
      </c>
      <c r="BJ70" s="114">
        <v>0</v>
      </c>
      <c r="BK70" s="114">
        <v>0</v>
      </c>
      <c r="BL70" s="114">
        <v>0</v>
      </c>
      <c r="BM70" s="114">
        <v>0</v>
      </c>
      <c r="BN70" s="114">
        <v>0</v>
      </c>
      <c r="BO70" s="114">
        <v>0</v>
      </c>
      <c r="BP70" s="114">
        <v>0</v>
      </c>
      <c r="BQ70" s="114">
        <v>0</v>
      </c>
      <c r="BR70" s="114">
        <v>0</v>
      </c>
      <c r="BS70" s="114">
        <v>0</v>
      </c>
      <c r="BT70" s="114">
        <v>0</v>
      </c>
      <c r="BU70" s="114">
        <v>0</v>
      </c>
      <c r="BV70" s="114">
        <v>0</v>
      </c>
      <c r="BW70" s="114">
        <v>0</v>
      </c>
      <c r="BX70" s="114">
        <v>0</v>
      </c>
      <c r="BY70" s="114">
        <v>0</v>
      </c>
      <c r="BZ70" s="114">
        <v>0</v>
      </c>
      <c r="CA70" s="114">
        <v>0</v>
      </c>
      <c r="CB70" s="114">
        <v>0</v>
      </c>
      <c r="CC70" s="114">
        <v>0</v>
      </c>
      <c r="CD70" s="114">
        <v>0</v>
      </c>
      <c r="CE70" s="114">
        <v>0</v>
      </c>
      <c r="CF70" s="114">
        <v>0</v>
      </c>
      <c r="CG70" s="114">
        <v>0</v>
      </c>
      <c r="CH70" s="114">
        <v>0</v>
      </c>
      <c r="CI70" s="114">
        <v>0</v>
      </c>
      <c r="CJ70" s="114">
        <v>0</v>
      </c>
      <c r="CK70" s="114">
        <v>0</v>
      </c>
      <c r="CL70" s="114">
        <v>0</v>
      </c>
      <c r="CM70" s="114">
        <v>0</v>
      </c>
      <c r="CN70" s="114">
        <v>0</v>
      </c>
      <c r="CO70" s="114">
        <v>0</v>
      </c>
      <c r="CP70" s="114">
        <v>0</v>
      </c>
      <c r="CQ70" s="114">
        <v>0</v>
      </c>
      <c r="CR70" s="114">
        <v>0</v>
      </c>
      <c r="CS70" s="114">
        <v>0</v>
      </c>
      <c r="CT70" s="114">
        <v>0</v>
      </c>
      <c r="CU70" s="114">
        <v>0</v>
      </c>
      <c r="CV70" s="114">
        <v>0</v>
      </c>
      <c r="CW70" s="114">
        <v>0</v>
      </c>
      <c r="CX70" s="114">
        <v>0</v>
      </c>
      <c r="CY70" s="114">
        <v>0</v>
      </c>
      <c r="CZ70" s="114">
        <v>0</v>
      </c>
      <c r="DA70" s="114">
        <v>0</v>
      </c>
      <c r="DB70" s="114">
        <v>0</v>
      </c>
      <c r="DC70" s="114">
        <v>0</v>
      </c>
      <c r="DD70" s="114">
        <v>0</v>
      </c>
      <c r="DE70" s="114">
        <v>0</v>
      </c>
      <c r="DF70" s="114">
        <v>0</v>
      </c>
      <c r="DG70" s="114">
        <v>0</v>
      </c>
      <c r="DH70" s="114">
        <v>0</v>
      </c>
      <c r="DI70" s="114">
        <v>0</v>
      </c>
      <c r="DJ70" s="114">
        <v>0</v>
      </c>
      <c r="DK70" s="114">
        <v>0</v>
      </c>
      <c r="DL70" s="114">
        <v>0</v>
      </c>
      <c r="DM70" s="114">
        <v>0</v>
      </c>
      <c r="DN70" s="114">
        <v>0</v>
      </c>
      <c r="DO70" s="114">
        <v>0</v>
      </c>
      <c r="DP70" s="114">
        <v>0</v>
      </c>
      <c r="DQ70" s="114">
        <v>0</v>
      </c>
      <c r="DR70" s="114">
        <v>0</v>
      </c>
      <c r="DS70" s="114">
        <v>0</v>
      </c>
      <c r="DT70" s="114">
        <v>0</v>
      </c>
      <c r="DU70" s="114">
        <v>0</v>
      </c>
      <c r="DV70" s="114">
        <v>0</v>
      </c>
      <c r="DW70" s="114">
        <v>0</v>
      </c>
      <c r="DX70" s="114">
        <v>0</v>
      </c>
      <c r="DY70" s="114">
        <v>0</v>
      </c>
      <c r="DZ70" s="114">
        <v>0</v>
      </c>
      <c r="EA70" s="114">
        <v>0</v>
      </c>
      <c r="EB70" s="114">
        <v>0</v>
      </c>
      <c r="EC70" s="114">
        <v>0</v>
      </c>
      <c r="ED70" s="114">
        <v>0</v>
      </c>
      <c r="EE70" s="114">
        <v>0</v>
      </c>
      <c r="EF70" s="114">
        <v>0</v>
      </c>
      <c r="EG70" s="114">
        <v>0</v>
      </c>
      <c r="EH70" s="114">
        <v>0</v>
      </c>
      <c r="EI70" s="114">
        <v>0</v>
      </c>
      <c r="EJ70" s="114">
        <v>0</v>
      </c>
      <c r="EK70" s="114">
        <v>0</v>
      </c>
      <c r="EL70" s="114">
        <v>0</v>
      </c>
      <c r="EM70" s="114">
        <v>0</v>
      </c>
      <c r="EN70" s="114">
        <v>0</v>
      </c>
      <c r="EO70" s="114">
        <v>0</v>
      </c>
      <c r="EP70" s="114">
        <v>0</v>
      </c>
      <c r="EQ70" s="114">
        <v>0</v>
      </c>
      <c r="ER70" s="114">
        <v>0</v>
      </c>
      <c r="ES70" s="114">
        <v>0</v>
      </c>
      <c r="ET70" s="114">
        <v>0</v>
      </c>
      <c r="EU70" s="114">
        <v>0</v>
      </c>
      <c r="EV70" s="114">
        <v>0</v>
      </c>
      <c r="EW70" s="114">
        <v>0</v>
      </c>
      <c r="EX70" s="114">
        <v>0</v>
      </c>
      <c r="EY70" s="114">
        <v>0</v>
      </c>
      <c r="EZ70" s="114">
        <v>0</v>
      </c>
      <c r="FA70" s="114">
        <v>0</v>
      </c>
      <c r="FB70" s="114">
        <v>0</v>
      </c>
      <c r="FC70" s="114">
        <v>0</v>
      </c>
      <c r="FD70" s="114">
        <v>0</v>
      </c>
      <c r="FE70" s="114">
        <v>0</v>
      </c>
      <c r="FF70" s="114">
        <v>0</v>
      </c>
      <c r="FG70" s="114">
        <v>0</v>
      </c>
      <c r="FH70" s="114">
        <v>0</v>
      </c>
      <c r="FI70" s="114">
        <v>0</v>
      </c>
      <c r="FJ70" s="114">
        <v>0</v>
      </c>
      <c r="FK70" s="114">
        <v>0</v>
      </c>
      <c r="FL70" s="114">
        <v>0</v>
      </c>
      <c r="FM70" s="114">
        <v>0</v>
      </c>
      <c r="FN70" s="114">
        <v>0</v>
      </c>
      <c r="FO70" s="114">
        <v>0</v>
      </c>
      <c r="FP70" s="114">
        <v>0</v>
      </c>
      <c r="FQ70" s="114">
        <v>0</v>
      </c>
      <c r="FR70" s="114">
        <v>0</v>
      </c>
      <c r="FS70" s="114">
        <v>0</v>
      </c>
      <c r="FT70" s="114">
        <v>0</v>
      </c>
      <c r="FU70" s="114">
        <v>0</v>
      </c>
      <c r="FV70" s="114">
        <v>0</v>
      </c>
      <c r="FW70" s="114">
        <v>0</v>
      </c>
      <c r="FX70" s="114">
        <v>0</v>
      </c>
      <c r="FY70" s="114">
        <v>0</v>
      </c>
      <c r="FZ70" s="114">
        <v>0</v>
      </c>
      <c r="GA70" s="114">
        <v>0</v>
      </c>
      <c r="GB70" s="114">
        <v>0</v>
      </c>
      <c r="GC70" s="114">
        <v>0</v>
      </c>
      <c r="GD70" s="114">
        <v>0</v>
      </c>
      <c r="GE70" s="114">
        <v>0</v>
      </c>
      <c r="GF70" s="114">
        <v>0</v>
      </c>
      <c r="GG70" s="114">
        <v>0</v>
      </c>
      <c r="GH70" s="114">
        <v>0</v>
      </c>
      <c r="GI70" s="114">
        <v>0</v>
      </c>
      <c r="GJ70" s="114">
        <v>0</v>
      </c>
      <c r="GK70" s="114">
        <v>0</v>
      </c>
      <c r="GL70" s="114">
        <v>0</v>
      </c>
      <c r="GM70" s="114">
        <v>0</v>
      </c>
      <c r="GN70" s="114">
        <v>0</v>
      </c>
      <c r="GO70" s="114">
        <v>0</v>
      </c>
      <c r="GP70" s="114">
        <v>0</v>
      </c>
      <c r="GQ70" s="114">
        <v>0</v>
      </c>
      <c r="GR70" s="114">
        <v>0</v>
      </c>
      <c r="GS70" s="114">
        <v>0</v>
      </c>
      <c r="GT70" s="114">
        <v>0</v>
      </c>
      <c r="GU70" s="114">
        <v>0</v>
      </c>
      <c r="GV70" s="114">
        <v>0</v>
      </c>
      <c r="GW70" s="114">
        <v>0</v>
      </c>
      <c r="GX70" s="114">
        <v>0</v>
      </c>
      <c r="GY70" s="114">
        <v>0</v>
      </c>
      <c r="GZ70" s="114">
        <v>0</v>
      </c>
      <c r="HA70" s="114">
        <v>0</v>
      </c>
      <c r="HB70" s="114">
        <v>0</v>
      </c>
      <c r="HC70" s="114">
        <v>0</v>
      </c>
      <c r="HD70" s="114">
        <v>0</v>
      </c>
      <c r="HE70" s="114">
        <v>0</v>
      </c>
      <c r="HF70" s="114">
        <v>0</v>
      </c>
      <c r="HG70" s="114">
        <v>0</v>
      </c>
      <c r="HH70" s="114">
        <v>0</v>
      </c>
      <c r="HI70" s="114">
        <v>0</v>
      </c>
    </row>
    <row r="71" spans="1:217" s="109" customFormat="1" x14ac:dyDescent="0.2">
      <c r="A71" s="113" t="s">
        <v>20</v>
      </c>
      <c r="B71" s="114">
        <v>0</v>
      </c>
      <c r="C71" s="114">
        <v>0</v>
      </c>
      <c r="D71" s="114">
        <v>0</v>
      </c>
      <c r="E71" s="114">
        <v>0</v>
      </c>
      <c r="F71" s="114">
        <v>0</v>
      </c>
      <c r="G71" s="114">
        <v>0</v>
      </c>
      <c r="H71" s="114">
        <v>0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4">
        <v>0</v>
      </c>
      <c r="AD71" s="114">
        <v>0</v>
      </c>
      <c r="AE71" s="114">
        <v>0</v>
      </c>
      <c r="AF71" s="114">
        <v>0</v>
      </c>
      <c r="AG71" s="114">
        <v>0</v>
      </c>
      <c r="AH71" s="114">
        <v>0</v>
      </c>
      <c r="AI71" s="114">
        <v>0</v>
      </c>
      <c r="AJ71" s="114">
        <v>0</v>
      </c>
      <c r="AK71" s="114">
        <v>0</v>
      </c>
      <c r="AL71" s="114">
        <v>0</v>
      </c>
      <c r="AM71" s="114">
        <v>0</v>
      </c>
      <c r="AN71" s="114">
        <v>0</v>
      </c>
      <c r="AO71" s="114">
        <v>0</v>
      </c>
      <c r="AP71" s="114">
        <v>0</v>
      </c>
      <c r="AQ71" s="114">
        <v>0</v>
      </c>
      <c r="AR71" s="114">
        <v>0</v>
      </c>
      <c r="AS71" s="114">
        <v>0</v>
      </c>
      <c r="AT71" s="114">
        <v>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AZ71" s="114">
        <v>0</v>
      </c>
      <c r="BA71" s="114">
        <v>0</v>
      </c>
      <c r="BB71" s="114">
        <v>0</v>
      </c>
      <c r="BC71" s="114">
        <v>0</v>
      </c>
      <c r="BD71" s="114">
        <v>0</v>
      </c>
      <c r="BE71" s="114">
        <v>0</v>
      </c>
      <c r="BF71" s="114">
        <v>0</v>
      </c>
      <c r="BG71" s="114">
        <v>0</v>
      </c>
      <c r="BH71" s="114">
        <v>0</v>
      </c>
      <c r="BI71" s="114">
        <v>0</v>
      </c>
      <c r="BJ71" s="114">
        <v>0</v>
      </c>
      <c r="BK71" s="114">
        <v>0</v>
      </c>
      <c r="BL71" s="114">
        <v>0</v>
      </c>
      <c r="BM71" s="114">
        <v>0</v>
      </c>
      <c r="BN71" s="114">
        <v>0</v>
      </c>
      <c r="BO71" s="114">
        <v>0</v>
      </c>
      <c r="BP71" s="114">
        <v>0</v>
      </c>
      <c r="BQ71" s="114">
        <v>0</v>
      </c>
      <c r="BR71" s="114">
        <v>0</v>
      </c>
      <c r="BS71" s="114">
        <v>0</v>
      </c>
      <c r="BT71" s="114">
        <v>0</v>
      </c>
      <c r="BU71" s="114">
        <v>0</v>
      </c>
      <c r="BV71" s="114">
        <v>0</v>
      </c>
      <c r="BW71" s="114">
        <v>0</v>
      </c>
      <c r="BX71" s="114">
        <v>0</v>
      </c>
      <c r="BY71" s="114">
        <v>0</v>
      </c>
      <c r="BZ71" s="114">
        <v>0</v>
      </c>
      <c r="CA71" s="114">
        <v>0</v>
      </c>
      <c r="CB71" s="114">
        <v>0</v>
      </c>
      <c r="CC71" s="114">
        <v>0</v>
      </c>
      <c r="CD71" s="114">
        <v>0</v>
      </c>
      <c r="CE71" s="114">
        <v>0</v>
      </c>
      <c r="CF71" s="114">
        <v>0</v>
      </c>
      <c r="CG71" s="114">
        <v>0</v>
      </c>
      <c r="CH71" s="114">
        <v>0</v>
      </c>
      <c r="CI71" s="114">
        <v>0</v>
      </c>
      <c r="CJ71" s="114">
        <v>0</v>
      </c>
      <c r="CK71" s="114">
        <v>0</v>
      </c>
      <c r="CL71" s="114">
        <v>0</v>
      </c>
      <c r="CM71" s="114">
        <v>0</v>
      </c>
      <c r="CN71" s="114">
        <v>0</v>
      </c>
      <c r="CO71" s="114">
        <v>0</v>
      </c>
      <c r="CP71" s="114">
        <v>0</v>
      </c>
      <c r="CQ71" s="114">
        <v>0</v>
      </c>
      <c r="CR71" s="114">
        <v>0</v>
      </c>
      <c r="CS71" s="114">
        <v>0</v>
      </c>
      <c r="CT71" s="114">
        <v>0</v>
      </c>
      <c r="CU71" s="114">
        <v>0</v>
      </c>
      <c r="CV71" s="114">
        <v>0</v>
      </c>
      <c r="CW71" s="114">
        <v>0</v>
      </c>
      <c r="CX71" s="114">
        <v>0</v>
      </c>
      <c r="CY71" s="114">
        <v>0</v>
      </c>
      <c r="CZ71" s="114">
        <v>0</v>
      </c>
      <c r="DA71" s="114">
        <v>0</v>
      </c>
      <c r="DB71" s="114">
        <v>0</v>
      </c>
      <c r="DC71" s="114">
        <v>0</v>
      </c>
      <c r="DD71" s="114">
        <v>0</v>
      </c>
      <c r="DE71" s="114">
        <v>0</v>
      </c>
      <c r="DF71" s="114">
        <v>0</v>
      </c>
      <c r="DG71" s="114">
        <v>0</v>
      </c>
      <c r="DH71" s="114">
        <v>0</v>
      </c>
      <c r="DI71" s="114">
        <v>0</v>
      </c>
      <c r="DJ71" s="114">
        <v>0</v>
      </c>
      <c r="DK71" s="114">
        <v>0</v>
      </c>
      <c r="DL71" s="114">
        <v>0</v>
      </c>
      <c r="DM71" s="114">
        <v>0</v>
      </c>
      <c r="DN71" s="114">
        <v>0</v>
      </c>
      <c r="DO71" s="114">
        <v>0</v>
      </c>
      <c r="DP71" s="114">
        <v>0</v>
      </c>
      <c r="DQ71" s="114">
        <v>0</v>
      </c>
      <c r="DR71" s="114">
        <v>0</v>
      </c>
      <c r="DS71" s="114">
        <v>0</v>
      </c>
      <c r="DT71" s="114">
        <v>0</v>
      </c>
      <c r="DU71" s="114">
        <v>0</v>
      </c>
      <c r="DV71" s="114">
        <v>0</v>
      </c>
      <c r="DW71" s="114">
        <v>0</v>
      </c>
      <c r="DX71" s="114">
        <v>0</v>
      </c>
      <c r="DY71" s="114">
        <v>0</v>
      </c>
      <c r="DZ71" s="114">
        <v>0</v>
      </c>
      <c r="EA71" s="114">
        <v>0</v>
      </c>
      <c r="EB71" s="114">
        <v>0</v>
      </c>
      <c r="EC71" s="114">
        <v>0</v>
      </c>
      <c r="ED71" s="114">
        <v>0</v>
      </c>
      <c r="EE71" s="114">
        <v>0</v>
      </c>
      <c r="EF71" s="114">
        <v>0</v>
      </c>
      <c r="EG71" s="114">
        <v>0</v>
      </c>
      <c r="EH71" s="114">
        <v>0</v>
      </c>
      <c r="EI71" s="114">
        <v>0</v>
      </c>
      <c r="EJ71" s="114">
        <v>0</v>
      </c>
      <c r="EK71" s="114">
        <v>0</v>
      </c>
      <c r="EL71" s="114">
        <v>0</v>
      </c>
      <c r="EM71" s="114">
        <v>0</v>
      </c>
      <c r="EN71" s="114">
        <v>0</v>
      </c>
      <c r="EO71" s="114">
        <v>0</v>
      </c>
      <c r="EP71" s="114">
        <v>0</v>
      </c>
      <c r="EQ71" s="114">
        <v>0</v>
      </c>
      <c r="ER71" s="114">
        <v>0</v>
      </c>
      <c r="ES71" s="114">
        <v>0</v>
      </c>
      <c r="ET71" s="114">
        <v>0</v>
      </c>
      <c r="EU71" s="114">
        <v>0</v>
      </c>
      <c r="EV71" s="114">
        <v>0</v>
      </c>
      <c r="EW71" s="114">
        <v>0</v>
      </c>
      <c r="EX71" s="114">
        <v>0</v>
      </c>
      <c r="EY71" s="114">
        <v>0</v>
      </c>
      <c r="EZ71" s="114">
        <v>0</v>
      </c>
      <c r="FA71" s="114">
        <v>0</v>
      </c>
      <c r="FB71" s="114">
        <v>0</v>
      </c>
      <c r="FC71" s="114">
        <v>0</v>
      </c>
      <c r="FD71" s="114">
        <v>0</v>
      </c>
      <c r="FE71" s="114">
        <v>0</v>
      </c>
      <c r="FF71" s="114">
        <v>0</v>
      </c>
      <c r="FG71" s="114">
        <v>0</v>
      </c>
      <c r="FH71" s="114">
        <v>0</v>
      </c>
      <c r="FI71" s="114">
        <v>0</v>
      </c>
      <c r="FJ71" s="114">
        <v>0</v>
      </c>
      <c r="FK71" s="114">
        <v>0</v>
      </c>
      <c r="FL71" s="114">
        <v>0</v>
      </c>
      <c r="FM71" s="114">
        <v>0</v>
      </c>
      <c r="FN71" s="114">
        <v>0</v>
      </c>
      <c r="FO71" s="114">
        <v>0</v>
      </c>
      <c r="FP71" s="114">
        <v>0</v>
      </c>
      <c r="FQ71" s="114">
        <v>0</v>
      </c>
      <c r="FR71" s="114">
        <v>0</v>
      </c>
      <c r="FS71" s="114">
        <v>0</v>
      </c>
      <c r="FT71" s="114">
        <v>0</v>
      </c>
      <c r="FU71" s="114">
        <v>0</v>
      </c>
      <c r="FV71" s="114">
        <v>0</v>
      </c>
      <c r="FW71" s="114">
        <v>0</v>
      </c>
      <c r="FX71" s="114">
        <v>0</v>
      </c>
      <c r="FY71" s="114">
        <v>0</v>
      </c>
      <c r="FZ71" s="114">
        <v>0</v>
      </c>
      <c r="GA71" s="114">
        <v>0</v>
      </c>
      <c r="GB71" s="114">
        <v>0</v>
      </c>
      <c r="GC71" s="114">
        <v>0</v>
      </c>
      <c r="GD71" s="114">
        <v>0</v>
      </c>
      <c r="GE71" s="114">
        <v>0</v>
      </c>
      <c r="GF71" s="114">
        <v>0</v>
      </c>
      <c r="GG71" s="114">
        <v>0</v>
      </c>
      <c r="GH71" s="114">
        <v>0</v>
      </c>
      <c r="GI71" s="114">
        <v>0</v>
      </c>
      <c r="GJ71" s="114">
        <v>0</v>
      </c>
      <c r="GK71" s="114">
        <v>0</v>
      </c>
      <c r="GL71" s="114">
        <v>0</v>
      </c>
      <c r="GM71" s="114">
        <v>0</v>
      </c>
      <c r="GN71" s="114">
        <v>0</v>
      </c>
      <c r="GO71" s="114">
        <v>0</v>
      </c>
      <c r="GP71" s="114">
        <v>0</v>
      </c>
      <c r="GQ71" s="114">
        <v>0</v>
      </c>
      <c r="GR71" s="114">
        <v>0</v>
      </c>
      <c r="GS71" s="114">
        <v>0</v>
      </c>
      <c r="GT71" s="114">
        <v>0</v>
      </c>
      <c r="GU71" s="114">
        <v>0</v>
      </c>
      <c r="GV71" s="114">
        <v>0</v>
      </c>
      <c r="GW71" s="114">
        <v>0</v>
      </c>
      <c r="GX71" s="114">
        <v>0</v>
      </c>
      <c r="GY71" s="114">
        <v>0</v>
      </c>
      <c r="GZ71" s="114">
        <v>0</v>
      </c>
      <c r="HA71" s="114">
        <v>0</v>
      </c>
      <c r="HB71" s="114">
        <v>0</v>
      </c>
      <c r="HC71" s="114">
        <v>0</v>
      </c>
      <c r="HD71" s="114">
        <v>0</v>
      </c>
      <c r="HE71" s="114">
        <v>0</v>
      </c>
      <c r="HF71" s="114">
        <v>0</v>
      </c>
      <c r="HG71" s="114">
        <v>0</v>
      </c>
      <c r="HH71" s="114">
        <v>0</v>
      </c>
      <c r="HI71" s="114">
        <v>0</v>
      </c>
    </row>
    <row r="72" spans="1:217" s="109" customFormat="1" x14ac:dyDescent="0.2">
      <c r="A72" s="113" t="s">
        <v>21</v>
      </c>
      <c r="B72" s="114">
        <v>0</v>
      </c>
      <c r="C72" s="114">
        <v>0</v>
      </c>
      <c r="D72" s="114">
        <v>0</v>
      </c>
      <c r="E72" s="114">
        <v>0</v>
      </c>
      <c r="F72" s="114">
        <v>0</v>
      </c>
      <c r="G72" s="114">
        <v>0</v>
      </c>
      <c r="H72" s="114">
        <v>0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114">
        <v>0</v>
      </c>
      <c r="AD72" s="114">
        <v>0</v>
      </c>
      <c r="AE72" s="114">
        <v>0</v>
      </c>
      <c r="AF72" s="114">
        <v>0</v>
      </c>
      <c r="AG72" s="114">
        <v>0</v>
      </c>
      <c r="AH72" s="114">
        <v>0</v>
      </c>
      <c r="AI72" s="114">
        <v>0</v>
      </c>
      <c r="AJ72" s="114">
        <v>0</v>
      </c>
      <c r="AK72" s="114">
        <v>0</v>
      </c>
      <c r="AL72" s="114">
        <v>0</v>
      </c>
      <c r="AM72" s="114">
        <v>0</v>
      </c>
      <c r="AN72" s="114">
        <v>0</v>
      </c>
      <c r="AO72" s="114">
        <v>0</v>
      </c>
      <c r="AP72" s="114">
        <v>0</v>
      </c>
      <c r="AQ72" s="114">
        <v>0</v>
      </c>
      <c r="AR72" s="114">
        <v>0</v>
      </c>
      <c r="AS72" s="114">
        <v>0</v>
      </c>
      <c r="AT72" s="114">
        <v>0</v>
      </c>
      <c r="AU72" s="114">
        <v>0</v>
      </c>
      <c r="AV72" s="114">
        <v>0</v>
      </c>
      <c r="AW72" s="114">
        <v>0</v>
      </c>
      <c r="AX72" s="114">
        <v>0</v>
      </c>
      <c r="AY72" s="114">
        <v>0</v>
      </c>
      <c r="AZ72" s="114">
        <v>0</v>
      </c>
      <c r="BA72" s="114">
        <v>0</v>
      </c>
      <c r="BB72" s="114">
        <v>0</v>
      </c>
      <c r="BC72" s="114">
        <v>0</v>
      </c>
      <c r="BD72" s="114">
        <v>0</v>
      </c>
      <c r="BE72" s="114">
        <v>0</v>
      </c>
      <c r="BF72" s="114">
        <v>0</v>
      </c>
      <c r="BG72" s="114">
        <v>0</v>
      </c>
      <c r="BH72" s="114">
        <v>0</v>
      </c>
      <c r="BI72" s="114">
        <v>0</v>
      </c>
      <c r="BJ72" s="114">
        <v>0</v>
      </c>
      <c r="BK72" s="114">
        <v>0</v>
      </c>
      <c r="BL72" s="114">
        <v>0</v>
      </c>
      <c r="BM72" s="114">
        <v>0</v>
      </c>
      <c r="BN72" s="114">
        <v>0</v>
      </c>
      <c r="BO72" s="114">
        <v>0</v>
      </c>
      <c r="BP72" s="114">
        <v>0</v>
      </c>
      <c r="BQ72" s="114">
        <v>0</v>
      </c>
      <c r="BR72" s="114">
        <v>0</v>
      </c>
      <c r="BS72" s="114">
        <v>0</v>
      </c>
      <c r="BT72" s="114">
        <v>0</v>
      </c>
      <c r="BU72" s="114">
        <v>0</v>
      </c>
      <c r="BV72" s="114">
        <v>0</v>
      </c>
      <c r="BW72" s="114">
        <v>0</v>
      </c>
      <c r="BX72" s="114">
        <v>0</v>
      </c>
      <c r="BY72" s="114">
        <v>0</v>
      </c>
      <c r="BZ72" s="114">
        <v>0</v>
      </c>
      <c r="CA72" s="114">
        <v>0</v>
      </c>
      <c r="CB72" s="114">
        <v>0</v>
      </c>
      <c r="CC72" s="114">
        <v>0</v>
      </c>
      <c r="CD72" s="114">
        <v>0</v>
      </c>
      <c r="CE72" s="114">
        <v>0</v>
      </c>
      <c r="CF72" s="114">
        <v>0</v>
      </c>
      <c r="CG72" s="114">
        <v>0</v>
      </c>
      <c r="CH72" s="114">
        <v>0</v>
      </c>
      <c r="CI72" s="114">
        <v>0</v>
      </c>
      <c r="CJ72" s="114">
        <v>0</v>
      </c>
      <c r="CK72" s="114">
        <v>0</v>
      </c>
      <c r="CL72" s="114">
        <v>0</v>
      </c>
      <c r="CM72" s="114">
        <v>0</v>
      </c>
      <c r="CN72" s="114">
        <v>0</v>
      </c>
      <c r="CO72" s="114">
        <v>0</v>
      </c>
      <c r="CP72" s="114">
        <v>0</v>
      </c>
      <c r="CQ72" s="114">
        <v>0</v>
      </c>
      <c r="CR72" s="114">
        <v>0</v>
      </c>
      <c r="CS72" s="114">
        <v>0</v>
      </c>
      <c r="CT72" s="114">
        <v>0</v>
      </c>
      <c r="CU72" s="114">
        <v>0</v>
      </c>
      <c r="CV72" s="114">
        <v>0</v>
      </c>
      <c r="CW72" s="114">
        <v>0</v>
      </c>
      <c r="CX72" s="114">
        <v>0</v>
      </c>
      <c r="CY72" s="114">
        <v>0</v>
      </c>
      <c r="CZ72" s="114">
        <v>0</v>
      </c>
      <c r="DA72" s="114">
        <v>0</v>
      </c>
      <c r="DB72" s="114">
        <v>0</v>
      </c>
      <c r="DC72" s="114">
        <v>0</v>
      </c>
      <c r="DD72" s="114">
        <v>0</v>
      </c>
      <c r="DE72" s="114">
        <v>0</v>
      </c>
      <c r="DF72" s="114">
        <v>0</v>
      </c>
      <c r="DG72" s="114">
        <v>0</v>
      </c>
      <c r="DH72" s="114">
        <v>0</v>
      </c>
      <c r="DI72" s="114">
        <v>0</v>
      </c>
      <c r="DJ72" s="114">
        <v>0</v>
      </c>
      <c r="DK72" s="114">
        <v>0</v>
      </c>
      <c r="DL72" s="114">
        <v>0</v>
      </c>
      <c r="DM72" s="114">
        <v>0</v>
      </c>
      <c r="DN72" s="114">
        <v>0</v>
      </c>
      <c r="DO72" s="114">
        <v>0</v>
      </c>
      <c r="DP72" s="114">
        <v>0</v>
      </c>
      <c r="DQ72" s="114">
        <v>0</v>
      </c>
      <c r="DR72" s="114">
        <v>0</v>
      </c>
      <c r="DS72" s="114">
        <v>0</v>
      </c>
      <c r="DT72" s="114">
        <v>0</v>
      </c>
      <c r="DU72" s="114">
        <v>0</v>
      </c>
      <c r="DV72" s="114">
        <v>0</v>
      </c>
      <c r="DW72" s="114">
        <v>0</v>
      </c>
      <c r="DX72" s="114">
        <v>0</v>
      </c>
      <c r="DY72" s="114">
        <v>0</v>
      </c>
      <c r="DZ72" s="114">
        <v>0</v>
      </c>
      <c r="EA72" s="114">
        <v>0</v>
      </c>
      <c r="EB72" s="114">
        <v>0</v>
      </c>
      <c r="EC72" s="114">
        <v>0</v>
      </c>
      <c r="ED72" s="114">
        <v>0</v>
      </c>
      <c r="EE72" s="114">
        <v>0</v>
      </c>
      <c r="EF72" s="114">
        <v>0</v>
      </c>
      <c r="EG72" s="114">
        <v>0</v>
      </c>
      <c r="EH72" s="114">
        <v>0</v>
      </c>
      <c r="EI72" s="114">
        <v>0</v>
      </c>
      <c r="EJ72" s="114">
        <v>0</v>
      </c>
      <c r="EK72" s="114">
        <v>0</v>
      </c>
      <c r="EL72" s="114">
        <v>0</v>
      </c>
      <c r="EM72" s="114">
        <v>0</v>
      </c>
      <c r="EN72" s="114">
        <v>0</v>
      </c>
      <c r="EO72" s="114">
        <v>0</v>
      </c>
      <c r="EP72" s="114">
        <v>0</v>
      </c>
      <c r="EQ72" s="114">
        <v>0</v>
      </c>
      <c r="ER72" s="114">
        <v>0</v>
      </c>
      <c r="ES72" s="114">
        <v>0</v>
      </c>
      <c r="ET72" s="114">
        <v>0</v>
      </c>
      <c r="EU72" s="114">
        <v>0</v>
      </c>
      <c r="EV72" s="114">
        <v>0</v>
      </c>
      <c r="EW72" s="114">
        <v>0</v>
      </c>
      <c r="EX72" s="114">
        <v>0</v>
      </c>
      <c r="EY72" s="114">
        <v>0</v>
      </c>
      <c r="EZ72" s="114">
        <v>0</v>
      </c>
      <c r="FA72" s="114">
        <v>0</v>
      </c>
      <c r="FB72" s="114">
        <v>0</v>
      </c>
      <c r="FC72" s="114">
        <v>0</v>
      </c>
      <c r="FD72" s="114">
        <v>0</v>
      </c>
      <c r="FE72" s="114">
        <v>0</v>
      </c>
      <c r="FF72" s="114">
        <v>0</v>
      </c>
      <c r="FG72" s="114">
        <v>0</v>
      </c>
      <c r="FH72" s="114">
        <v>0</v>
      </c>
      <c r="FI72" s="114">
        <v>0</v>
      </c>
      <c r="FJ72" s="114">
        <v>0</v>
      </c>
      <c r="FK72" s="114">
        <v>0</v>
      </c>
      <c r="FL72" s="114">
        <v>0</v>
      </c>
      <c r="FM72" s="114">
        <v>0</v>
      </c>
      <c r="FN72" s="114">
        <v>0</v>
      </c>
      <c r="FO72" s="114">
        <v>0</v>
      </c>
      <c r="FP72" s="114">
        <v>0</v>
      </c>
      <c r="FQ72" s="114">
        <v>0</v>
      </c>
      <c r="FR72" s="114">
        <v>0</v>
      </c>
      <c r="FS72" s="114">
        <v>0</v>
      </c>
      <c r="FT72" s="114">
        <v>0</v>
      </c>
      <c r="FU72" s="114">
        <v>0</v>
      </c>
      <c r="FV72" s="114">
        <v>0</v>
      </c>
      <c r="FW72" s="114">
        <v>0</v>
      </c>
      <c r="FX72" s="114">
        <v>0</v>
      </c>
      <c r="FY72" s="114">
        <v>0</v>
      </c>
      <c r="FZ72" s="114">
        <v>0</v>
      </c>
      <c r="GA72" s="114">
        <v>0</v>
      </c>
      <c r="GB72" s="114">
        <v>0</v>
      </c>
      <c r="GC72" s="114">
        <v>0</v>
      </c>
      <c r="GD72" s="114">
        <v>0</v>
      </c>
      <c r="GE72" s="114">
        <v>0</v>
      </c>
      <c r="GF72" s="114">
        <v>0</v>
      </c>
      <c r="GG72" s="114">
        <v>0</v>
      </c>
      <c r="GH72" s="114">
        <v>0</v>
      </c>
      <c r="GI72" s="114">
        <v>0</v>
      </c>
      <c r="GJ72" s="114">
        <v>0</v>
      </c>
      <c r="GK72" s="114">
        <v>0</v>
      </c>
      <c r="GL72" s="114">
        <v>0</v>
      </c>
      <c r="GM72" s="114">
        <v>0</v>
      </c>
      <c r="GN72" s="114">
        <v>0</v>
      </c>
      <c r="GO72" s="114">
        <v>0</v>
      </c>
      <c r="GP72" s="114">
        <v>0</v>
      </c>
      <c r="GQ72" s="114">
        <v>0</v>
      </c>
      <c r="GR72" s="114">
        <v>0</v>
      </c>
      <c r="GS72" s="114">
        <v>0</v>
      </c>
      <c r="GT72" s="114">
        <v>0</v>
      </c>
      <c r="GU72" s="114">
        <v>0</v>
      </c>
      <c r="GV72" s="114">
        <v>0</v>
      </c>
      <c r="GW72" s="114">
        <v>0</v>
      </c>
      <c r="GX72" s="114">
        <v>0</v>
      </c>
      <c r="GY72" s="114">
        <v>0</v>
      </c>
      <c r="GZ72" s="114">
        <v>0</v>
      </c>
      <c r="HA72" s="114">
        <v>0</v>
      </c>
      <c r="HB72" s="114">
        <v>0</v>
      </c>
      <c r="HC72" s="114">
        <v>0</v>
      </c>
      <c r="HD72" s="114">
        <v>0</v>
      </c>
      <c r="HE72" s="114">
        <v>0</v>
      </c>
      <c r="HF72" s="114">
        <v>0</v>
      </c>
      <c r="HG72" s="114">
        <v>0</v>
      </c>
      <c r="HH72" s="114">
        <v>0</v>
      </c>
      <c r="HI72" s="114">
        <v>0</v>
      </c>
    </row>
    <row r="73" spans="1:217" s="109" customFormat="1" x14ac:dyDescent="0.2">
      <c r="A73" s="113" t="s">
        <v>113</v>
      </c>
      <c r="B73" s="114">
        <v>0</v>
      </c>
      <c r="C73" s="114">
        <v>0</v>
      </c>
      <c r="D73" s="114">
        <v>0</v>
      </c>
      <c r="E73" s="114">
        <v>0</v>
      </c>
      <c r="F73" s="114">
        <v>0</v>
      </c>
      <c r="G73" s="114">
        <v>0</v>
      </c>
      <c r="H73" s="114">
        <v>0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  <c r="AC73" s="114">
        <v>0</v>
      </c>
      <c r="AD73" s="114">
        <v>0</v>
      </c>
      <c r="AE73" s="114">
        <v>0</v>
      </c>
      <c r="AF73" s="114">
        <v>0</v>
      </c>
      <c r="AG73" s="114">
        <v>0</v>
      </c>
      <c r="AH73" s="114">
        <v>0</v>
      </c>
      <c r="AI73" s="114">
        <v>0</v>
      </c>
      <c r="AJ73" s="114">
        <v>0</v>
      </c>
      <c r="AK73" s="114">
        <v>0</v>
      </c>
      <c r="AL73" s="114">
        <v>0</v>
      </c>
      <c r="AM73" s="114">
        <v>0</v>
      </c>
      <c r="AN73" s="114">
        <v>0</v>
      </c>
      <c r="AO73" s="114">
        <v>0</v>
      </c>
      <c r="AP73" s="114">
        <v>0</v>
      </c>
      <c r="AQ73" s="114">
        <v>0</v>
      </c>
      <c r="AR73" s="114">
        <v>0</v>
      </c>
      <c r="AS73" s="114">
        <v>0</v>
      </c>
      <c r="AT73" s="114">
        <v>0</v>
      </c>
      <c r="AU73" s="114">
        <v>0</v>
      </c>
      <c r="AV73" s="114">
        <v>0</v>
      </c>
      <c r="AW73" s="114">
        <v>0</v>
      </c>
      <c r="AX73" s="114">
        <v>0</v>
      </c>
      <c r="AY73" s="114">
        <v>0</v>
      </c>
      <c r="AZ73" s="114">
        <v>0</v>
      </c>
      <c r="BA73" s="114">
        <v>0</v>
      </c>
      <c r="BB73" s="114">
        <v>0</v>
      </c>
      <c r="BC73" s="114">
        <v>0</v>
      </c>
      <c r="BD73" s="114">
        <v>0</v>
      </c>
      <c r="BE73" s="114">
        <v>0</v>
      </c>
      <c r="BF73" s="114">
        <v>0</v>
      </c>
      <c r="BG73" s="114">
        <v>0</v>
      </c>
      <c r="BH73" s="114">
        <v>0</v>
      </c>
      <c r="BI73" s="114">
        <v>0</v>
      </c>
      <c r="BJ73" s="114">
        <v>0</v>
      </c>
      <c r="BK73" s="114">
        <v>0</v>
      </c>
      <c r="BL73" s="114">
        <v>0</v>
      </c>
      <c r="BM73" s="114">
        <v>0</v>
      </c>
      <c r="BN73" s="114">
        <v>0</v>
      </c>
      <c r="BO73" s="114">
        <v>0</v>
      </c>
      <c r="BP73" s="114">
        <v>0</v>
      </c>
      <c r="BQ73" s="114">
        <v>0</v>
      </c>
      <c r="BR73" s="114">
        <v>0</v>
      </c>
      <c r="BS73" s="114">
        <v>0</v>
      </c>
      <c r="BT73" s="114">
        <v>0</v>
      </c>
      <c r="BU73" s="114">
        <v>0</v>
      </c>
      <c r="BV73" s="114">
        <v>0</v>
      </c>
      <c r="BW73" s="114">
        <v>0</v>
      </c>
      <c r="BX73" s="114">
        <v>0</v>
      </c>
      <c r="BY73" s="114">
        <v>0</v>
      </c>
      <c r="BZ73" s="114">
        <v>0</v>
      </c>
      <c r="CA73" s="114">
        <v>0</v>
      </c>
      <c r="CB73" s="114">
        <v>0</v>
      </c>
      <c r="CC73" s="114">
        <v>0</v>
      </c>
      <c r="CD73" s="114">
        <v>0</v>
      </c>
      <c r="CE73" s="114">
        <v>0</v>
      </c>
      <c r="CF73" s="114">
        <v>0</v>
      </c>
      <c r="CG73" s="114">
        <v>0</v>
      </c>
      <c r="CH73" s="114">
        <v>0</v>
      </c>
      <c r="CI73" s="114">
        <v>0</v>
      </c>
      <c r="CJ73" s="114">
        <v>0</v>
      </c>
      <c r="CK73" s="114">
        <v>0</v>
      </c>
      <c r="CL73" s="114">
        <v>0</v>
      </c>
      <c r="CM73" s="114">
        <v>0</v>
      </c>
      <c r="CN73" s="114">
        <v>0</v>
      </c>
      <c r="CO73" s="114">
        <v>0</v>
      </c>
      <c r="CP73" s="114">
        <v>0</v>
      </c>
      <c r="CQ73" s="114">
        <v>0</v>
      </c>
      <c r="CR73" s="114">
        <v>0</v>
      </c>
      <c r="CS73" s="114">
        <v>0</v>
      </c>
      <c r="CT73" s="114">
        <v>0</v>
      </c>
      <c r="CU73" s="114">
        <v>0</v>
      </c>
      <c r="CV73" s="114">
        <v>0</v>
      </c>
      <c r="CW73" s="114">
        <v>0</v>
      </c>
      <c r="CX73" s="114">
        <v>0</v>
      </c>
      <c r="CY73" s="114">
        <v>0</v>
      </c>
      <c r="CZ73" s="114">
        <v>0</v>
      </c>
      <c r="DA73" s="114">
        <v>0</v>
      </c>
      <c r="DB73" s="114">
        <v>0</v>
      </c>
      <c r="DC73" s="114">
        <v>0</v>
      </c>
      <c r="DD73" s="114">
        <v>0</v>
      </c>
      <c r="DE73" s="114">
        <v>0</v>
      </c>
      <c r="DF73" s="114">
        <v>0</v>
      </c>
      <c r="DG73" s="114">
        <v>0</v>
      </c>
      <c r="DH73" s="114">
        <v>0</v>
      </c>
      <c r="DI73" s="114">
        <v>0</v>
      </c>
      <c r="DJ73" s="114">
        <v>0</v>
      </c>
      <c r="DK73" s="114">
        <v>0</v>
      </c>
      <c r="DL73" s="114">
        <v>0</v>
      </c>
      <c r="DM73" s="114">
        <v>0</v>
      </c>
      <c r="DN73" s="114">
        <v>0</v>
      </c>
      <c r="DO73" s="114">
        <v>0</v>
      </c>
      <c r="DP73" s="114">
        <v>0</v>
      </c>
      <c r="DQ73" s="114">
        <v>0</v>
      </c>
      <c r="DR73" s="114">
        <v>0</v>
      </c>
      <c r="DS73" s="114">
        <v>0</v>
      </c>
      <c r="DT73" s="114">
        <v>0</v>
      </c>
      <c r="DU73" s="114">
        <v>0</v>
      </c>
      <c r="DV73" s="114">
        <v>0</v>
      </c>
      <c r="DW73" s="114">
        <v>0</v>
      </c>
      <c r="DX73" s="114">
        <v>0</v>
      </c>
      <c r="DY73" s="114">
        <v>0</v>
      </c>
      <c r="DZ73" s="114">
        <v>0</v>
      </c>
      <c r="EA73" s="114">
        <v>0</v>
      </c>
      <c r="EB73" s="114">
        <v>0</v>
      </c>
      <c r="EC73" s="114">
        <v>0</v>
      </c>
      <c r="ED73" s="114">
        <v>0</v>
      </c>
      <c r="EE73" s="114">
        <v>0</v>
      </c>
      <c r="EF73" s="114">
        <v>0</v>
      </c>
      <c r="EG73" s="114">
        <v>0</v>
      </c>
      <c r="EH73" s="114">
        <v>0</v>
      </c>
      <c r="EI73" s="114">
        <v>0</v>
      </c>
      <c r="EJ73" s="114">
        <v>0</v>
      </c>
      <c r="EK73" s="114">
        <v>0</v>
      </c>
      <c r="EL73" s="114">
        <v>0</v>
      </c>
      <c r="EM73" s="114">
        <v>0</v>
      </c>
      <c r="EN73" s="114">
        <v>0</v>
      </c>
      <c r="EO73" s="114">
        <v>0</v>
      </c>
      <c r="EP73" s="114">
        <v>0</v>
      </c>
      <c r="EQ73" s="114">
        <v>0</v>
      </c>
      <c r="ER73" s="114">
        <v>0</v>
      </c>
      <c r="ES73" s="114">
        <v>0</v>
      </c>
      <c r="ET73" s="114">
        <v>0</v>
      </c>
      <c r="EU73" s="114">
        <v>0</v>
      </c>
      <c r="EV73" s="114">
        <v>0</v>
      </c>
      <c r="EW73" s="114">
        <v>0</v>
      </c>
      <c r="EX73" s="114">
        <v>0</v>
      </c>
      <c r="EY73" s="114">
        <v>0</v>
      </c>
      <c r="EZ73" s="114">
        <v>0</v>
      </c>
      <c r="FA73" s="114">
        <v>0</v>
      </c>
      <c r="FB73" s="114">
        <v>0</v>
      </c>
      <c r="FC73" s="114">
        <v>0</v>
      </c>
      <c r="FD73" s="114">
        <v>0</v>
      </c>
      <c r="FE73" s="114">
        <v>0</v>
      </c>
      <c r="FF73" s="114">
        <v>0</v>
      </c>
      <c r="FG73" s="114">
        <v>0</v>
      </c>
      <c r="FH73" s="114">
        <v>0</v>
      </c>
      <c r="FI73" s="114">
        <v>0</v>
      </c>
      <c r="FJ73" s="114">
        <v>0</v>
      </c>
      <c r="FK73" s="114">
        <v>0</v>
      </c>
      <c r="FL73" s="114">
        <v>0</v>
      </c>
      <c r="FM73" s="114">
        <v>0</v>
      </c>
      <c r="FN73" s="114">
        <v>0</v>
      </c>
      <c r="FO73" s="114">
        <v>0</v>
      </c>
      <c r="FP73" s="114">
        <v>0</v>
      </c>
      <c r="FQ73" s="114">
        <v>0</v>
      </c>
      <c r="FR73" s="114">
        <v>0</v>
      </c>
      <c r="FS73" s="114">
        <v>0</v>
      </c>
      <c r="FT73" s="114">
        <v>0</v>
      </c>
      <c r="FU73" s="114">
        <v>0</v>
      </c>
      <c r="FV73" s="114">
        <v>0</v>
      </c>
      <c r="FW73" s="114">
        <v>0</v>
      </c>
      <c r="FX73" s="114">
        <v>0</v>
      </c>
      <c r="FY73" s="114">
        <v>0</v>
      </c>
      <c r="FZ73" s="114">
        <v>0</v>
      </c>
      <c r="GA73" s="114">
        <v>0</v>
      </c>
      <c r="GB73" s="114">
        <v>0</v>
      </c>
      <c r="GC73" s="114">
        <v>0</v>
      </c>
      <c r="GD73" s="114">
        <v>0</v>
      </c>
      <c r="GE73" s="114">
        <v>0</v>
      </c>
      <c r="GF73" s="114">
        <v>0</v>
      </c>
      <c r="GG73" s="114">
        <v>0</v>
      </c>
      <c r="GH73" s="114">
        <v>0</v>
      </c>
      <c r="GI73" s="114">
        <v>0</v>
      </c>
      <c r="GJ73" s="114">
        <v>0</v>
      </c>
      <c r="GK73" s="114">
        <v>0</v>
      </c>
      <c r="GL73" s="114">
        <v>0</v>
      </c>
      <c r="GM73" s="114">
        <v>0</v>
      </c>
      <c r="GN73" s="114">
        <v>0</v>
      </c>
      <c r="GO73" s="114">
        <v>0</v>
      </c>
      <c r="GP73" s="114">
        <v>0</v>
      </c>
      <c r="GQ73" s="114">
        <v>0</v>
      </c>
      <c r="GR73" s="114">
        <v>0</v>
      </c>
      <c r="GS73" s="114">
        <v>0</v>
      </c>
      <c r="GT73" s="114">
        <v>0</v>
      </c>
      <c r="GU73" s="114">
        <v>0</v>
      </c>
      <c r="GV73" s="114">
        <v>0</v>
      </c>
      <c r="GW73" s="114">
        <v>0</v>
      </c>
      <c r="GX73" s="114">
        <v>0</v>
      </c>
      <c r="GY73" s="114">
        <v>0</v>
      </c>
      <c r="GZ73" s="114">
        <v>0</v>
      </c>
      <c r="HA73" s="114">
        <v>0</v>
      </c>
      <c r="HB73" s="114">
        <v>0</v>
      </c>
      <c r="HC73" s="114">
        <v>0</v>
      </c>
      <c r="HD73" s="114">
        <v>0</v>
      </c>
      <c r="HE73" s="114">
        <v>0</v>
      </c>
      <c r="HF73" s="114">
        <v>0</v>
      </c>
      <c r="HG73" s="114">
        <v>0</v>
      </c>
      <c r="HH73" s="114">
        <v>0</v>
      </c>
      <c r="HI73" s="114">
        <v>0</v>
      </c>
    </row>
    <row r="74" spans="1:217" x14ac:dyDescent="0.2">
      <c r="A74" s="29" t="s">
        <v>114</v>
      </c>
      <c r="B74" s="77">
        <v>0</v>
      </c>
      <c r="C74" s="77">
        <v>0</v>
      </c>
      <c r="D74" s="77">
        <v>0</v>
      </c>
      <c r="E74" s="77">
        <v>0</v>
      </c>
      <c r="F74" s="77">
        <v>0</v>
      </c>
      <c r="G74" s="77">
        <v>0</v>
      </c>
      <c r="H74" s="77" t="e">
        <f>(#REF!-#REF!+#REF!-#REF!)*CAPEX_Mod_principais/1000</f>
        <v>#REF!</v>
      </c>
      <c r="I74" s="77" t="e">
        <f>(#REF!-#REF!+#REF!-#REF!)*CAPEX_Mod_principais/1000</f>
        <v>#REF!</v>
      </c>
      <c r="J74" s="77" t="e">
        <f>(#REF!-#REF!+#REF!-#REF!)*CAPEX_Mod_principais/1000</f>
        <v>#REF!</v>
      </c>
      <c r="K74" s="77" t="e">
        <f>(#REF!-#REF!+#REF!-#REF!)*CAPEX_Mod_principais/1000</f>
        <v>#REF!</v>
      </c>
      <c r="L74" s="77" t="e">
        <f>(#REF!-#REF!+#REF!-#REF!)*CAPEX_Mod_principais/1000</f>
        <v>#REF!</v>
      </c>
      <c r="M74" s="77" t="e">
        <f>(#REF!-#REF!+#REF!-#REF!)*CAPEX_Mod_principais/1000</f>
        <v>#REF!</v>
      </c>
      <c r="N74" s="77" t="e">
        <f>(#REF!-#REF!+#REF!-#REF!)*CAPEX_Mod_principais/1000</f>
        <v>#REF!</v>
      </c>
      <c r="O74" s="77" t="e">
        <f>(#REF!-#REF!+#REF!-#REF!)*CAPEX_Mod_principais/1000</f>
        <v>#REF!</v>
      </c>
      <c r="P74" s="77" t="e">
        <f>(#REF!-#REF!+#REF!-#REF!)*CAPEX_Mod_principais/1000</f>
        <v>#REF!</v>
      </c>
      <c r="Q74" s="77" t="e">
        <f>(#REF!-#REF!+#REF!-#REF!)*CAPEX_Mod_principais/1000</f>
        <v>#REF!</v>
      </c>
      <c r="R74" s="77" t="e">
        <f>(#REF!-#REF!+#REF!-#REF!)*CAPEX_Mod_principais/1000</f>
        <v>#REF!</v>
      </c>
      <c r="S74" s="77" t="e">
        <f>(#REF!-#REF!+#REF!-#REF!)*CAPEX_Mod_principais/1000</f>
        <v>#REF!</v>
      </c>
      <c r="T74" s="77" t="e">
        <f>(#REF!-#REF!+#REF!-#REF!)*CAPEX_Mod_principais/1000</f>
        <v>#REF!</v>
      </c>
      <c r="U74" s="77" t="e">
        <f>(#REF!-#REF!+#REF!-#REF!)*CAPEX_Mod_principais/1000</f>
        <v>#REF!</v>
      </c>
      <c r="V74" s="77" t="e">
        <f>(#REF!-#REF!+#REF!-#REF!)*CAPEX_Mod_principais/1000</f>
        <v>#REF!</v>
      </c>
      <c r="W74" s="77" t="e">
        <f>(#REF!-#REF!+#REF!-#REF!)*CAPEX_Mod_principais/1000</f>
        <v>#REF!</v>
      </c>
      <c r="X74" s="77" t="e">
        <f>(#REF!-#REF!+#REF!-#REF!)*CAPEX_Mod_principais/1000</f>
        <v>#REF!</v>
      </c>
      <c r="Y74" s="77" t="e">
        <f>(#REF!-#REF!+#REF!-#REF!)*CAPEX_Mod_principais/1000</f>
        <v>#REF!</v>
      </c>
      <c r="Z74" s="77" t="e">
        <f>(#REF!-#REF!+#REF!-#REF!)*CAPEX_Mod_principais/1000</f>
        <v>#REF!</v>
      </c>
      <c r="AA74" s="77" t="e">
        <f>(#REF!-#REF!+#REF!-#REF!)*CAPEX_Mod_principais/1000</f>
        <v>#REF!</v>
      </c>
      <c r="AB74" s="77" t="e">
        <f>(#REF!-#REF!+#REF!-#REF!)*CAPEX_Mod_principais/1000</f>
        <v>#REF!</v>
      </c>
      <c r="AC74" s="77" t="e">
        <f>(#REF!-#REF!+#REF!-#REF!)*CAPEX_Mod_principais/1000</f>
        <v>#REF!</v>
      </c>
      <c r="AD74" s="77" t="e">
        <f>(#REF!-#REF!+#REF!-#REF!)*CAPEX_Mod_principais/1000</f>
        <v>#REF!</v>
      </c>
      <c r="AE74" s="77" t="e">
        <f>(#REF!-#REF!+#REF!-#REF!)*CAPEX_Mod_principais/1000</f>
        <v>#REF!</v>
      </c>
      <c r="AF74" s="77" t="e">
        <f>(#REF!-#REF!+#REF!-#REF!)*CAPEX_Mod_principais/1000</f>
        <v>#REF!</v>
      </c>
      <c r="AG74" s="77" t="e">
        <f>(#REF!-#REF!+#REF!-#REF!)*CAPEX_Mod_principais/1000</f>
        <v>#REF!</v>
      </c>
      <c r="AH74" s="77" t="e">
        <f>(#REF!-#REF!+#REF!-#REF!)*CAPEX_Mod_principais/1000</f>
        <v>#REF!</v>
      </c>
      <c r="AI74" s="77" t="e">
        <f>(#REF!-#REF!+#REF!-#REF!)*CAPEX_Mod_principais/1000</f>
        <v>#REF!</v>
      </c>
      <c r="AJ74" s="77" t="e">
        <f>(#REF!-#REF!+#REF!-#REF!)*CAPEX_Mod_principais/1000</f>
        <v>#REF!</v>
      </c>
      <c r="AK74" s="77" t="e">
        <f>(#REF!-#REF!+#REF!-#REF!)*CAPEX_Mod_principais/1000</f>
        <v>#REF!</v>
      </c>
      <c r="AL74" s="77" t="e">
        <f>(#REF!-#REF!+#REF!-#REF!)*CAPEX_Mod_principais/1000</f>
        <v>#REF!</v>
      </c>
      <c r="AM74" s="77" t="e">
        <f>(#REF!-#REF!+#REF!-#REF!)*CAPEX_Mod_principais/1000</f>
        <v>#REF!</v>
      </c>
      <c r="AN74" s="77" t="e">
        <f>(#REF!-#REF!+#REF!-#REF!)*CAPEX_Mod_principais/1000</f>
        <v>#REF!</v>
      </c>
      <c r="AO74" s="77" t="e">
        <f>(#REF!-#REF!+#REF!-#REF!)*CAPEX_Mod_principais/1000</f>
        <v>#REF!</v>
      </c>
      <c r="AP74" s="77" t="e">
        <f>(#REF!-#REF!+#REF!-#REF!)*CAPEX_Mod_principais/1000</f>
        <v>#REF!</v>
      </c>
      <c r="AQ74" s="77" t="e">
        <f>(#REF!-#REF!+#REF!-#REF!)*CAPEX_Mod_principais/1000</f>
        <v>#REF!</v>
      </c>
      <c r="AR74" s="77" t="e">
        <f>(#REF!-#REF!+#REF!-#REF!)*CAPEX_Mod_principais/1000</f>
        <v>#REF!</v>
      </c>
      <c r="AS74" s="77" t="e">
        <f>(#REF!-#REF!+#REF!-#REF!)*CAPEX_Mod_principais/1000</f>
        <v>#REF!</v>
      </c>
      <c r="AT74" s="77" t="e">
        <f>(#REF!-#REF!+#REF!-#REF!)*CAPEX_Mod_principais/1000</f>
        <v>#REF!</v>
      </c>
      <c r="AU74" s="77" t="e">
        <f>(#REF!-#REF!+#REF!-#REF!)*CAPEX_Mod_principais/1000</f>
        <v>#REF!</v>
      </c>
      <c r="AV74" s="77" t="e">
        <f>(#REF!-#REF!+#REF!-#REF!)*CAPEX_Mod_principais/1000</f>
        <v>#REF!</v>
      </c>
      <c r="AW74" s="77" t="e">
        <f>(#REF!-#REF!+#REF!-#REF!)*CAPEX_Mod_principais/1000</f>
        <v>#REF!</v>
      </c>
      <c r="AX74" s="77" t="e">
        <f>(#REF!-#REF!+#REF!-#REF!)*CAPEX_Mod_principais/1000</f>
        <v>#REF!</v>
      </c>
      <c r="AY74" s="77" t="e">
        <f>(#REF!-#REF!+#REF!-#REF!)*CAPEX_Mod_principais/1000</f>
        <v>#REF!</v>
      </c>
      <c r="AZ74" s="77" t="e">
        <f>(#REF!-#REF!+#REF!-#REF!)*CAPEX_Mod_principais/1000</f>
        <v>#REF!</v>
      </c>
      <c r="BA74" s="77" t="e">
        <f>(#REF!-#REF!+#REF!-#REF!)*CAPEX_Mod_principais/1000</f>
        <v>#REF!</v>
      </c>
      <c r="BB74" s="77" t="e">
        <f>(#REF!-#REF!+#REF!-#REF!)*CAPEX_Mod_principais/1000</f>
        <v>#REF!</v>
      </c>
      <c r="BC74" s="77" t="e">
        <f>(#REF!-#REF!+#REF!-#REF!)*CAPEX_Mod_principais/1000</f>
        <v>#REF!</v>
      </c>
      <c r="BD74" s="77" t="e">
        <f>(#REF!-#REF!+#REF!-#REF!)*CAPEX_Mod_principais/1000</f>
        <v>#REF!</v>
      </c>
      <c r="BE74" s="77" t="e">
        <f>(#REF!-#REF!+#REF!-#REF!)*CAPEX_Mod_principais/1000</f>
        <v>#REF!</v>
      </c>
      <c r="BF74" s="77" t="e">
        <f>(#REF!-#REF!+#REF!-#REF!)*CAPEX_Mod_principais/1000</f>
        <v>#REF!</v>
      </c>
      <c r="BG74" s="77" t="e">
        <f>(#REF!-#REF!+#REF!-#REF!)*CAPEX_Mod_principais/1000</f>
        <v>#REF!</v>
      </c>
      <c r="BH74" s="77" t="e">
        <f>(#REF!-#REF!+#REF!-#REF!)*CAPEX_Mod_principais/1000</f>
        <v>#REF!</v>
      </c>
      <c r="BI74" s="77" t="e">
        <f>(#REF!-#REF!+#REF!-#REF!)*CAPEX_Mod_principais/1000</f>
        <v>#REF!</v>
      </c>
      <c r="BJ74" s="77" t="e">
        <f>(#REF!-#REF!+#REF!-#REF!)*CAPEX_Mod_principais/1000</f>
        <v>#REF!</v>
      </c>
      <c r="BK74" s="77" t="e">
        <f>(#REF!-#REF!+#REF!-#REF!)*CAPEX_Mod_principais/1000</f>
        <v>#REF!</v>
      </c>
      <c r="BL74" s="77" t="e">
        <f>(#REF!-#REF!+#REF!-#REF!)*CAPEX_Mod_principais/1000</f>
        <v>#REF!</v>
      </c>
      <c r="BM74" s="77" t="e">
        <f>(#REF!-#REF!+#REF!-#REF!)*CAPEX_Mod_principais/1000</f>
        <v>#REF!</v>
      </c>
      <c r="BN74" s="77" t="e">
        <f>(#REF!-#REF!+#REF!-#REF!)*CAPEX_Mod_principais/1000</f>
        <v>#REF!</v>
      </c>
      <c r="BO74" s="77" t="e">
        <f>(#REF!-#REF!+#REF!-#REF!)*CAPEX_Mod_principais/1000</f>
        <v>#REF!</v>
      </c>
      <c r="BP74" s="77" t="e">
        <f>(#REF!-#REF!+#REF!-#REF!)*CAPEX_Mod_principais/1000</f>
        <v>#REF!</v>
      </c>
      <c r="BQ74" s="77" t="e">
        <f>(#REF!-#REF!+#REF!-#REF!)*CAPEX_Mod_principais/1000</f>
        <v>#REF!</v>
      </c>
      <c r="BR74" s="77" t="e">
        <f>(#REF!-#REF!+#REF!-#REF!)*CAPEX_Mod_principais/1000</f>
        <v>#REF!</v>
      </c>
      <c r="BS74" s="77" t="e">
        <f>(#REF!-#REF!+#REF!-#REF!)*CAPEX_Mod_principais/1000</f>
        <v>#REF!</v>
      </c>
      <c r="BT74" s="77" t="e">
        <f>(#REF!-#REF!+#REF!-#REF!)*CAPEX_Mod_principais/1000</f>
        <v>#REF!</v>
      </c>
      <c r="BU74" s="77" t="e">
        <f>(#REF!-#REF!+#REF!-#REF!)*CAPEX_Mod_principais/1000</f>
        <v>#REF!</v>
      </c>
      <c r="BV74" s="77" t="e">
        <f>(#REF!-#REF!+#REF!-#REF!)*CAPEX_Mod_principais/1000</f>
        <v>#REF!</v>
      </c>
      <c r="BW74" s="77" t="e">
        <f>(#REF!-#REF!+#REF!-#REF!)*CAPEX_Mod_principais/1000</f>
        <v>#REF!</v>
      </c>
      <c r="BX74" s="77" t="e">
        <f>(#REF!-#REF!+#REF!-#REF!)*CAPEX_Mod_principais/1000</f>
        <v>#REF!</v>
      </c>
      <c r="BY74" s="77" t="e">
        <f>(#REF!-#REF!+#REF!-#REF!)*CAPEX_Mod_principais/1000</f>
        <v>#REF!</v>
      </c>
      <c r="BZ74" s="77" t="e">
        <f>(#REF!-#REF!+#REF!-#REF!)*CAPEX_Mod_principais/1000</f>
        <v>#REF!</v>
      </c>
      <c r="CA74" s="77" t="e">
        <f>(#REF!-#REF!+#REF!-#REF!)*CAPEX_Mod_principais/1000</f>
        <v>#REF!</v>
      </c>
      <c r="CB74" s="77" t="e">
        <f>(#REF!-#REF!+#REF!-#REF!)*CAPEX_Mod_principais/1000</f>
        <v>#REF!</v>
      </c>
      <c r="CC74" s="77" t="e">
        <f>(#REF!-#REF!+#REF!-#REF!)*CAPEX_Mod_principais/1000</f>
        <v>#REF!</v>
      </c>
      <c r="CD74" s="77" t="e">
        <f>(#REF!-#REF!+#REF!-#REF!)*CAPEX_Mod_principais/1000</f>
        <v>#REF!</v>
      </c>
      <c r="CE74" s="77" t="e">
        <f>(#REF!-#REF!+#REF!-#REF!)*CAPEX_Mod_principais/1000</f>
        <v>#REF!</v>
      </c>
      <c r="CF74" s="77" t="e">
        <f>(#REF!-#REF!+#REF!-#REF!)*CAPEX_Mod_principais/1000</f>
        <v>#REF!</v>
      </c>
      <c r="CG74" s="77" t="e">
        <f>(#REF!-#REF!+#REF!-#REF!)*CAPEX_Mod_principais/1000</f>
        <v>#REF!</v>
      </c>
      <c r="CH74" s="77" t="e">
        <f>(#REF!-#REF!+#REF!-#REF!)*CAPEX_Mod_principais/1000</f>
        <v>#REF!</v>
      </c>
      <c r="CI74" s="77" t="e">
        <f>(#REF!-#REF!+#REF!-#REF!)*CAPEX_Mod_principais/1000</f>
        <v>#REF!</v>
      </c>
      <c r="CJ74" s="77" t="e">
        <f>(#REF!-#REF!+#REF!-#REF!)*CAPEX_Mod_principais/1000</f>
        <v>#REF!</v>
      </c>
      <c r="CK74" s="77" t="e">
        <f>(#REF!-#REF!+#REF!-#REF!)*CAPEX_Mod_principais/1000</f>
        <v>#REF!</v>
      </c>
      <c r="CL74" s="77" t="e">
        <f>(#REF!-#REF!+#REF!-#REF!)*CAPEX_Mod_principais/1000</f>
        <v>#REF!</v>
      </c>
      <c r="CM74" s="77" t="e">
        <f>(#REF!-#REF!+#REF!-#REF!)*CAPEX_Mod_principais/1000</f>
        <v>#REF!</v>
      </c>
      <c r="CN74" s="77" t="e">
        <f>(#REF!-#REF!+#REF!-#REF!)*CAPEX_Mod_principais/1000</f>
        <v>#REF!</v>
      </c>
      <c r="CO74" s="77" t="e">
        <f>(#REF!-#REF!+#REF!-#REF!)*CAPEX_Mod_principais/1000</f>
        <v>#REF!</v>
      </c>
      <c r="CP74" s="77" t="e">
        <f>(#REF!-#REF!+#REF!-#REF!)*CAPEX_Mod_principais/1000</f>
        <v>#REF!</v>
      </c>
      <c r="CQ74" s="77" t="e">
        <f>(#REF!-#REF!+#REF!-#REF!)*CAPEX_Mod_principais/1000</f>
        <v>#REF!</v>
      </c>
      <c r="CR74" s="77" t="e">
        <f>(#REF!-#REF!+#REF!-#REF!)*CAPEX_Mod_principais/1000</f>
        <v>#REF!</v>
      </c>
      <c r="CS74" s="77" t="e">
        <f>(#REF!-#REF!+#REF!-#REF!)*CAPEX_Mod_principais/1000</f>
        <v>#REF!</v>
      </c>
      <c r="CT74" s="77" t="e">
        <f>(#REF!-#REF!+#REF!-#REF!)*CAPEX_Mod_principais/1000</f>
        <v>#REF!</v>
      </c>
      <c r="CU74" s="77" t="e">
        <f>(#REF!-#REF!+#REF!-#REF!)*CAPEX_Mod_principais/1000</f>
        <v>#REF!</v>
      </c>
      <c r="CV74" s="77" t="e">
        <f>(#REF!-#REF!+#REF!-#REF!)*CAPEX_Mod_principais/1000</f>
        <v>#REF!</v>
      </c>
      <c r="CW74" s="77" t="e">
        <f>(#REF!-#REF!+#REF!-#REF!)*CAPEX_Mod_principais/1000</f>
        <v>#REF!</v>
      </c>
      <c r="CX74" s="77" t="e">
        <f>(#REF!-#REF!+#REF!-#REF!)*CAPEX_Mod_principais/1000</f>
        <v>#REF!</v>
      </c>
      <c r="CY74" s="77" t="e">
        <f>(#REF!-#REF!+#REF!-#REF!)*CAPEX_Mod_principais/1000</f>
        <v>#REF!</v>
      </c>
      <c r="CZ74" s="77" t="e">
        <f>(#REF!-#REF!+#REF!-#REF!)*CAPEX_Mod_principais/1000</f>
        <v>#REF!</v>
      </c>
      <c r="DA74" s="77" t="e">
        <f>(#REF!-#REF!+#REF!-#REF!)*CAPEX_Mod_principais/1000</f>
        <v>#REF!</v>
      </c>
      <c r="DB74" s="77" t="e">
        <f>(#REF!-#REF!+#REF!-#REF!)*CAPEX_Mod_principais/1000</f>
        <v>#REF!</v>
      </c>
      <c r="DC74" s="77" t="e">
        <f>(#REF!-#REF!+#REF!-#REF!)*CAPEX_Mod_principais/1000</f>
        <v>#REF!</v>
      </c>
      <c r="DD74" s="77" t="e">
        <f>(#REF!-#REF!+#REF!-#REF!)*CAPEX_Mod_principais/1000</f>
        <v>#REF!</v>
      </c>
      <c r="DE74" s="77" t="e">
        <f>(#REF!-#REF!+#REF!-#REF!)*CAPEX_Mod_principais/1000</f>
        <v>#REF!</v>
      </c>
      <c r="DF74" s="77" t="e">
        <f>(#REF!-#REF!+#REF!-#REF!)*CAPEX_Mod_principais/1000</f>
        <v>#REF!</v>
      </c>
      <c r="DG74" s="77" t="e">
        <f>(#REF!-#REF!+#REF!-#REF!)*CAPEX_Mod_principais/1000</f>
        <v>#REF!</v>
      </c>
      <c r="DH74" s="77" t="e">
        <f>(#REF!-#REF!+#REF!-#REF!)*CAPEX_Mod_principais/1000</f>
        <v>#REF!</v>
      </c>
      <c r="DI74" s="77" t="e">
        <f>(#REF!-#REF!+#REF!-#REF!)*CAPEX_Mod_principais/1000</f>
        <v>#REF!</v>
      </c>
      <c r="DJ74" s="77" t="e">
        <f>(#REF!-#REF!+#REF!-#REF!)*CAPEX_Mod_principais/1000</f>
        <v>#REF!</v>
      </c>
      <c r="DK74" s="77" t="e">
        <f>(#REF!-#REF!+#REF!-#REF!)*CAPEX_Mod_principais/1000</f>
        <v>#REF!</v>
      </c>
      <c r="DL74" s="77" t="e">
        <f>(#REF!-#REF!+#REF!-#REF!)*CAPEX_Mod_principais/1000</f>
        <v>#REF!</v>
      </c>
      <c r="DM74" s="77" t="e">
        <f>(#REF!-#REF!+#REF!-#REF!)*CAPEX_Mod_principais/1000</f>
        <v>#REF!</v>
      </c>
      <c r="DN74" s="77" t="e">
        <f>(#REF!-#REF!+#REF!-#REF!)*CAPEX_Mod_principais/1000</f>
        <v>#REF!</v>
      </c>
      <c r="DO74" s="77" t="e">
        <f>(#REF!-#REF!+#REF!-#REF!)*CAPEX_Mod_principais/1000</f>
        <v>#REF!</v>
      </c>
      <c r="DP74" s="77" t="e">
        <f>(#REF!-#REF!+#REF!-#REF!)*CAPEX_Mod_principais/1000</f>
        <v>#REF!</v>
      </c>
      <c r="DQ74" s="77" t="e">
        <f>(#REF!-#REF!+#REF!-#REF!)*CAPEX_Mod_principais/1000</f>
        <v>#REF!</v>
      </c>
      <c r="DR74" s="77" t="e">
        <f>(#REF!-#REF!+#REF!-#REF!)*CAPEX_Mod_principais/1000</f>
        <v>#REF!</v>
      </c>
      <c r="DS74" s="77" t="e">
        <f>(#REF!-#REF!+#REF!-#REF!)*CAPEX_Mod_principais/1000</f>
        <v>#REF!</v>
      </c>
      <c r="DT74" s="77" t="e">
        <f>(#REF!-#REF!+#REF!-#REF!)*CAPEX_Mod_principais/1000</f>
        <v>#REF!</v>
      </c>
      <c r="DU74" s="77" t="e">
        <f>(#REF!-#REF!+#REF!-#REF!)*CAPEX_Mod_principais/1000</f>
        <v>#REF!</v>
      </c>
      <c r="DV74" s="77" t="e">
        <f>(#REF!-#REF!+#REF!-#REF!)*CAPEX_Mod_principais/1000</f>
        <v>#REF!</v>
      </c>
      <c r="DW74" s="77" t="e">
        <f>(#REF!-#REF!+#REF!-#REF!)*CAPEX_Mod_principais/1000</f>
        <v>#REF!</v>
      </c>
      <c r="DX74" s="77" t="e">
        <f>(#REF!-#REF!+#REF!-#REF!)*CAPEX_Mod_principais/1000</f>
        <v>#REF!</v>
      </c>
      <c r="DY74" s="77" t="e">
        <f>(#REF!-#REF!+#REF!-#REF!)*CAPEX_Mod_principais/1000</f>
        <v>#REF!</v>
      </c>
      <c r="DZ74" s="77" t="e">
        <f>(#REF!-#REF!+#REF!-#REF!)*CAPEX_Mod_principais/1000</f>
        <v>#REF!</v>
      </c>
      <c r="EA74" s="77" t="e">
        <f>(#REF!-#REF!+#REF!-#REF!)*CAPEX_Mod_principais/1000</f>
        <v>#REF!</v>
      </c>
      <c r="EB74" s="77" t="e">
        <f>(#REF!-#REF!+#REF!-#REF!)*CAPEX_Mod_principais/1000</f>
        <v>#REF!</v>
      </c>
      <c r="EC74" s="77" t="e">
        <f>(#REF!-#REF!+#REF!-#REF!)*CAPEX_Mod_principais/1000</f>
        <v>#REF!</v>
      </c>
      <c r="ED74" s="77" t="e">
        <f>(#REF!-#REF!+#REF!-#REF!)*CAPEX_Mod_principais/1000</f>
        <v>#REF!</v>
      </c>
      <c r="EE74" s="77" t="e">
        <f>(#REF!-#REF!+#REF!-#REF!)*CAPEX_Mod_principais/1000</f>
        <v>#REF!</v>
      </c>
      <c r="EF74" s="77" t="e">
        <f>(#REF!-#REF!+#REF!-#REF!)*CAPEX_Mod_principais/1000</f>
        <v>#REF!</v>
      </c>
      <c r="EG74" s="77" t="e">
        <f>(#REF!-#REF!+#REF!-#REF!)*CAPEX_Mod_principais/1000</f>
        <v>#REF!</v>
      </c>
      <c r="EH74" s="77" t="e">
        <f>(#REF!-#REF!+#REF!-#REF!)*CAPEX_Mod_principais/1000</f>
        <v>#REF!</v>
      </c>
      <c r="EI74" s="77" t="e">
        <f>(#REF!-#REF!+#REF!-#REF!)*CAPEX_Mod_principais/1000</f>
        <v>#REF!</v>
      </c>
      <c r="EJ74" s="77" t="e">
        <f>(#REF!-#REF!+#REF!-#REF!)*CAPEX_Mod_principais/1000</f>
        <v>#REF!</v>
      </c>
      <c r="EK74" s="77" t="e">
        <f>(#REF!-#REF!+#REF!-#REF!)*CAPEX_Mod_principais/1000</f>
        <v>#REF!</v>
      </c>
      <c r="EL74" s="77" t="e">
        <f>(#REF!-#REF!+#REF!-#REF!)*CAPEX_Mod_principais/1000</f>
        <v>#REF!</v>
      </c>
      <c r="EM74" s="77" t="e">
        <f>(#REF!-#REF!+#REF!-#REF!)*CAPEX_Mod_principais/1000</f>
        <v>#REF!</v>
      </c>
      <c r="EN74" s="77" t="e">
        <f>(#REF!-#REF!+#REF!-#REF!)*CAPEX_Mod_principais/1000</f>
        <v>#REF!</v>
      </c>
      <c r="EO74" s="77" t="e">
        <f>(#REF!-#REF!+#REF!-#REF!)*CAPEX_Mod_principais/1000</f>
        <v>#REF!</v>
      </c>
      <c r="EP74" s="77" t="e">
        <f>(#REF!-#REF!+#REF!-#REF!)*CAPEX_Mod_principais/1000</f>
        <v>#REF!</v>
      </c>
      <c r="EQ74" s="77" t="e">
        <f>(#REF!-#REF!+#REF!-#REF!)*CAPEX_Mod_principais/1000</f>
        <v>#REF!</v>
      </c>
      <c r="ER74" s="77" t="e">
        <f>(#REF!-#REF!+#REF!-#REF!)*CAPEX_Mod_principais/1000</f>
        <v>#REF!</v>
      </c>
      <c r="ES74" s="77" t="e">
        <f>(#REF!-#REF!+#REF!-#REF!)*CAPEX_Mod_principais/1000</f>
        <v>#REF!</v>
      </c>
      <c r="ET74" s="77" t="e">
        <f>(#REF!-#REF!+#REF!-#REF!)*CAPEX_Mod_principais/1000</f>
        <v>#REF!</v>
      </c>
      <c r="EU74" s="77" t="e">
        <f>(#REF!-#REF!+#REF!-#REF!)*CAPEX_Mod_principais/1000</f>
        <v>#REF!</v>
      </c>
      <c r="EV74" s="77" t="e">
        <f>(#REF!-#REF!+#REF!-#REF!)*CAPEX_Mod_principais/1000</f>
        <v>#REF!</v>
      </c>
      <c r="EW74" s="77" t="e">
        <f>(#REF!-#REF!+#REF!-#REF!)*CAPEX_Mod_principais/1000</f>
        <v>#REF!</v>
      </c>
      <c r="EX74" s="77" t="e">
        <f>(#REF!-#REF!+#REF!-#REF!)*CAPEX_Mod_principais/1000</f>
        <v>#REF!</v>
      </c>
      <c r="EY74" s="77" t="e">
        <f>(#REF!-#REF!+#REF!-#REF!)*CAPEX_Mod_principais/1000</f>
        <v>#REF!</v>
      </c>
      <c r="EZ74" s="77" t="e">
        <f>(#REF!-#REF!+#REF!-#REF!)*CAPEX_Mod_principais/1000</f>
        <v>#REF!</v>
      </c>
      <c r="FA74" s="77" t="e">
        <f>(#REF!-#REF!+#REF!-#REF!)*CAPEX_Mod_principais/1000</f>
        <v>#REF!</v>
      </c>
      <c r="FB74" s="77" t="e">
        <f>(#REF!-#REF!+#REF!-#REF!)*CAPEX_Mod_principais/1000</f>
        <v>#REF!</v>
      </c>
      <c r="FC74" s="77" t="e">
        <f>(#REF!-#REF!+#REF!-#REF!)*CAPEX_Mod_principais/1000</f>
        <v>#REF!</v>
      </c>
      <c r="FD74" s="77" t="e">
        <f>(#REF!-#REF!+#REF!-#REF!)*CAPEX_Mod_principais/1000</f>
        <v>#REF!</v>
      </c>
      <c r="FE74" s="77" t="e">
        <f>(#REF!-#REF!+#REF!-#REF!)*CAPEX_Mod_principais/1000</f>
        <v>#REF!</v>
      </c>
      <c r="FF74" s="77" t="e">
        <f>(#REF!-#REF!+#REF!-#REF!)*CAPEX_Mod_principais/1000</f>
        <v>#REF!</v>
      </c>
      <c r="FG74" s="77" t="e">
        <f>(#REF!-#REF!+#REF!-#REF!)*CAPEX_Mod_principais/1000</f>
        <v>#REF!</v>
      </c>
      <c r="FH74" s="77" t="e">
        <f>(#REF!-#REF!+#REF!-#REF!)*CAPEX_Mod_principais/1000</f>
        <v>#REF!</v>
      </c>
      <c r="FI74" s="77" t="e">
        <f>(#REF!-#REF!+#REF!-#REF!)*CAPEX_Mod_principais/1000</f>
        <v>#REF!</v>
      </c>
      <c r="FJ74" s="77" t="e">
        <f>(#REF!-#REF!+#REF!-#REF!)*CAPEX_Mod_principais/1000</f>
        <v>#REF!</v>
      </c>
      <c r="FK74" s="77" t="e">
        <f>(#REF!-#REF!+#REF!-#REF!)*CAPEX_Mod_principais/1000</f>
        <v>#REF!</v>
      </c>
      <c r="FL74" s="77" t="e">
        <f>(#REF!-#REF!+#REF!-#REF!)*CAPEX_Mod_principais/1000</f>
        <v>#REF!</v>
      </c>
      <c r="FM74" s="77" t="e">
        <f>(#REF!-#REF!+#REF!-#REF!)*CAPEX_Mod_principais/1000</f>
        <v>#REF!</v>
      </c>
      <c r="FN74" s="77" t="e">
        <f>(#REF!-#REF!+#REF!-#REF!)*CAPEX_Mod_principais/1000</f>
        <v>#REF!</v>
      </c>
      <c r="FO74" s="77" t="e">
        <f>(#REF!-#REF!+#REF!-#REF!)*CAPEX_Mod_principais/1000</f>
        <v>#REF!</v>
      </c>
      <c r="FP74" s="77" t="e">
        <f>(#REF!-#REF!+#REF!-#REF!)*CAPEX_Mod_principais/1000</f>
        <v>#REF!</v>
      </c>
      <c r="FQ74" s="77" t="e">
        <f>(#REF!-#REF!+#REF!-#REF!)*CAPEX_Mod_principais/1000</f>
        <v>#REF!</v>
      </c>
      <c r="FR74" s="77" t="e">
        <f>(#REF!-#REF!+#REF!-#REF!)*CAPEX_Mod_principais/1000</f>
        <v>#REF!</v>
      </c>
      <c r="FS74" s="77" t="e">
        <f>(#REF!-#REF!+#REF!-#REF!)*CAPEX_Mod_principais/1000</f>
        <v>#REF!</v>
      </c>
      <c r="FT74" s="77" t="e">
        <f>(#REF!-#REF!+#REF!-#REF!)*CAPEX_Mod_principais/1000</f>
        <v>#REF!</v>
      </c>
      <c r="FU74" s="77" t="e">
        <f>(#REF!-#REF!+#REF!-#REF!)*CAPEX_Mod_principais/1000</f>
        <v>#REF!</v>
      </c>
      <c r="FV74" s="77" t="e">
        <f>(#REF!-#REF!+#REF!-#REF!)*CAPEX_Mod_principais/1000</f>
        <v>#REF!</v>
      </c>
      <c r="FW74" s="77" t="e">
        <f>(#REF!-#REF!+#REF!-#REF!)*CAPEX_Mod_principais/1000</f>
        <v>#REF!</v>
      </c>
      <c r="FX74" s="77" t="e">
        <f>(#REF!-#REF!+#REF!-#REF!)*CAPEX_Mod_principais/1000</f>
        <v>#REF!</v>
      </c>
      <c r="FY74" s="77" t="e">
        <f>(#REF!-#REF!+#REF!-#REF!)*CAPEX_Mod_principais/1000</f>
        <v>#REF!</v>
      </c>
      <c r="FZ74" s="77" t="e">
        <f>(#REF!-#REF!+#REF!-#REF!)*CAPEX_Mod_principais/1000</f>
        <v>#REF!</v>
      </c>
      <c r="GA74" s="77" t="e">
        <f>(#REF!-#REF!+#REF!-#REF!)*CAPEX_Mod_principais/1000</f>
        <v>#REF!</v>
      </c>
      <c r="GB74" s="77" t="e">
        <f>(#REF!-#REF!+#REF!-#REF!)*CAPEX_Mod_principais/1000</f>
        <v>#REF!</v>
      </c>
      <c r="GC74" s="77" t="e">
        <f>(#REF!-#REF!+#REF!-#REF!)*CAPEX_Mod_principais/1000</f>
        <v>#REF!</v>
      </c>
      <c r="GD74" s="77" t="e">
        <f>(#REF!-#REF!+#REF!-#REF!)*CAPEX_Mod_principais/1000</f>
        <v>#REF!</v>
      </c>
      <c r="GE74" s="77" t="e">
        <f>(#REF!-#REF!+#REF!-#REF!)*CAPEX_Mod_principais/1000</f>
        <v>#REF!</v>
      </c>
      <c r="GF74" s="77" t="e">
        <f>(#REF!-#REF!+#REF!-#REF!)*CAPEX_Mod_principais/1000</f>
        <v>#REF!</v>
      </c>
      <c r="GG74" s="77" t="e">
        <f>(#REF!-#REF!+#REF!-#REF!)*CAPEX_Mod_principais/1000</f>
        <v>#REF!</v>
      </c>
      <c r="GH74" s="77" t="e">
        <f>(#REF!-#REF!+#REF!-#REF!)*CAPEX_Mod_principais/1000</f>
        <v>#REF!</v>
      </c>
      <c r="GI74" s="77" t="e">
        <f>(#REF!-#REF!+#REF!-#REF!)*CAPEX_Mod_principais/1000</f>
        <v>#REF!</v>
      </c>
      <c r="GJ74" s="77" t="e">
        <f>(#REF!-#REF!+#REF!-#REF!)*CAPEX_Mod_principais/1000</f>
        <v>#REF!</v>
      </c>
      <c r="GK74" s="77" t="e">
        <f>(#REF!-#REF!+#REF!-#REF!)*CAPEX_Mod_principais/1000</f>
        <v>#REF!</v>
      </c>
      <c r="GL74" s="77" t="e">
        <f>(#REF!-#REF!+#REF!-#REF!)*CAPEX_Mod_principais/1000</f>
        <v>#REF!</v>
      </c>
      <c r="GM74" s="77" t="e">
        <f>(#REF!-#REF!+#REF!-#REF!)*CAPEX_Mod_principais/1000</f>
        <v>#REF!</v>
      </c>
      <c r="GN74" s="77" t="e">
        <f>(#REF!-#REF!+#REF!-#REF!)*CAPEX_Mod_principais/1000</f>
        <v>#REF!</v>
      </c>
      <c r="GO74" s="77" t="e">
        <f>(#REF!-#REF!+#REF!-#REF!)*CAPEX_Mod_principais/1000</f>
        <v>#REF!</v>
      </c>
      <c r="GP74" s="77" t="e">
        <f>(#REF!-#REF!+#REF!-#REF!)*CAPEX_Mod_principais/1000</f>
        <v>#REF!</v>
      </c>
      <c r="GQ74" s="77" t="e">
        <f>(#REF!-#REF!+#REF!-#REF!)*CAPEX_Mod_principais/1000</f>
        <v>#REF!</v>
      </c>
      <c r="GR74" s="77" t="e">
        <f>(#REF!-#REF!+#REF!-#REF!)*CAPEX_Mod_principais/1000</f>
        <v>#REF!</v>
      </c>
      <c r="GS74" s="77" t="e">
        <f>(#REF!-#REF!+#REF!-#REF!)*CAPEX_Mod_principais/1000</f>
        <v>#REF!</v>
      </c>
      <c r="GT74" s="77" t="e">
        <f>(#REF!-#REF!+#REF!-#REF!)*CAPEX_Mod_principais/1000</f>
        <v>#REF!</v>
      </c>
      <c r="GU74" s="77" t="e">
        <f>(#REF!-#REF!+#REF!-#REF!)*CAPEX_Mod_principais/1000</f>
        <v>#REF!</v>
      </c>
      <c r="GV74" s="77" t="e">
        <f>(#REF!-#REF!+#REF!-#REF!)*CAPEX_Mod_principais/1000</f>
        <v>#REF!</v>
      </c>
      <c r="GW74" s="77" t="e">
        <f>(#REF!-#REF!+#REF!-#REF!)*CAPEX_Mod_principais/1000</f>
        <v>#REF!</v>
      </c>
      <c r="GX74" s="77" t="e">
        <f>(#REF!-#REF!+#REF!-#REF!)*CAPEX_Mod_principais/1000</f>
        <v>#REF!</v>
      </c>
      <c r="GY74" s="77" t="e">
        <f>(#REF!-#REF!+#REF!-#REF!)*CAPEX_Mod_principais/1000</f>
        <v>#REF!</v>
      </c>
      <c r="GZ74" s="77" t="e">
        <f>(#REF!-#REF!+#REF!-#REF!)*CAPEX_Mod_principais/1000</f>
        <v>#REF!</v>
      </c>
      <c r="HA74" s="77" t="e">
        <f>(#REF!-#REF!+#REF!-#REF!)*CAPEX_Mod_principais/1000</f>
        <v>#REF!</v>
      </c>
      <c r="HB74" s="77" t="e">
        <f>(#REF!-#REF!+#REF!-#REF!)*CAPEX_Mod_principais/1000</f>
        <v>#REF!</v>
      </c>
      <c r="HC74" s="77" t="e">
        <f>(#REF!-#REF!+#REF!-#REF!)*CAPEX_Mod_principais/1000</f>
        <v>#REF!</v>
      </c>
      <c r="HD74" s="77" t="e">
        <f>(#REF!-#REF!+#REF!-#REF!)*CAPEX_Mod_principais/1000</f>
        <v>#REF!</v>
      </c>
      <c r="HE74" s="77" t="e">
        <f>(#REF!-#REF!+#REF!-#REF!)*CAPEX_Mod_principais/1000</f>
        <v>#REF!</v>
      </c>
      <c r="HF74" s="77" t="e">
        <f>(#REF!-#REF!+#REF!-#REF!)*CAPEX_Mod_principais/1000</f>
        <v>#REF!</v>
      </c>
      <c r="HG74" s="77" t="e">
        <f>(#REF!-#REF!+#REF!-#REF!)*CAPEX_Mod_principais/1000</f>
        <v>#REF!</v>
      </c>
      <c r="HH74" s="77" t="e">
        <f>(#REF!-#REF!+#REF!-#REF!)*CAPEX_Mod_principais/1000</f>
        <v>#REF!</v>
      </c>
      <c r="HI74" s="77" t="e">
        <f>(#REF!-#REF!+#REF!-#REF!)*CAPEX_Mod_principais/1000</f>
        <v>#REF!</v>
      </c>
    </row>
    <row r="75" spans="1:217" s="109" customFormat="1" x14ac:dyDescent="0.2">
      <c r="A75" s="113" t="s">
        <v>115</v>
      </c>
      <c r="B75" s="114">
        <v>0</v>
      </c>
      <c r="C75" s="114">
        <v>0</v>
      </c>
      <c r="D75" s="114">
        <v>0</v>
      </c>
      <c r="E75" s="114">
        <v>0</v>
      </c>
      <c r="F75" s="114">
        <v>0</v>
      </c>
      <c r="G75" s="114">
        <v>0</v>
      </c>
      <c r="H75" s="114">
        <v>0</v>
      </c>
      <c r="I75" s="114">
        <v>0</v>
      </c>
      <c r="J75" s="114">
        <v>0</v>
      </c>
      <c r="K75" s="11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  <c r="AC75" s="114">
        <v>0</v>
      </c>
      <c r="AD75" s="114">
        <v>0</v>
      </c>
      <c r="AE75" s="114">
        <v>0</v>
      </c>
      <c r="AF75" s="114">
        <v>0</v>
      </c>
      <c r="AG75" s="114">
        <v>0</v>
      </c>
      <c r="AH75" s="114">
        <v>0</v>
      </c>
      <c r="AI75" s="114">
        <v>0</v>
      </c>
      <c r="AJ75" s="114">
        <v>0</v>
      </c>
      <c r="AK75" s="114">
        <v>0</v>
      </c>
      <c r="AL75" s="114">
        <v>0</v>
      </c>
      <c r="AM75" s="114">
        <v>0</v>
      </c>
      <c r="AN75" s="114">
        <v>0</v>
      </c>
      <c r="AO75" s="114">
        <v>0</v>
      </c>
      <c r="AP75" s="114">
        <v>0</v>
      </c>
      <c r="AQ75" s="114">
        <v>0</v>
      </c>
      <c r="AR75" s="114">
        <v>0</v>
      </c>
      <c r="AS75" s="114">
        <v>0</v>
      </c>
      <c r="AT75" s="114">
        <v>0</v>
      </c>
      <c r="AU75" s="114">
        <v>0</v>
      </c>
      <c r="AV75" s="114">
        <v>0</v>
      </c>
      <c r="AW75" s="114">
        <v>0</v>
      </c>
      <c r="AX75" s="114">
        <v>0</v>
      </c>
      <c r="AY75" s="114">
        <v>0</v>
      </c>
      <c r="AZ75" s="114">
        <v>0</v>
      </c>
      <c r="BA75" s="114">
        <v>0</v>
      </c>
      <c r="BB75" s="114">
        <v>0</v>
      </c>
      <c r="BC75" s="114">
        <v>0</v>
      </c>
      <c r="BD75" s="114">
        <v>0</v>
      </c>
      <c r="BE75" s="114">
        <v>0</v>
      </c>
      <c r="BF75" s="114">
        <v>0</v>
      </c>
      <c r="BG75" s="114">
        <v>0</v>
      </c>
      <c r="BH75" s="114">
        <v>0</v>
      </c>
      <c r="BI75" s="114">
        <v>0</v>
      </c>
      <c r="BJ75" s="114">
        <v>0</v>
      </c>
      <c r="BK75" s="114">
        <v>0</v>
      </c>
      <c r="BL75" s="114">
        <v>0</v>
      </c>
      <c r="BM75" s="114">
        <v>0</v>
      </c>
      <c r="BN75" s="114">
        <v>0</v>
      </c>
      <c r="BO75" s="114">
        <v>0</v>
      </c>
      <c r="BP75" s="114">
        <v>0</v>
      </c>
      <c r="BQ75" s="114">
        <v>0</v>
      </c>
      <c r="BR75" s="114">
        <v>0</v>
      </c>
      <c r="BS75" s="114">
        <v>0</v>
      </c>
      <c r="BT75" s="114">
        <v>0</v>
      </c>
      <c r="BU75" s="114">
        <v>0</v>
      </c>
      <c r="BV75" s="114">
        <v>0</v>
      </c>
      <c r="BW75" s="114">
        <v>0</v>
      </c>
      <c r="BX75" s="114">
        <v>0</v>
      </c>
      <c r="BY75" s="114">
        <v>0</v>
      </c>
      <c r="BZ75" s="114">
        <v>0</v>
      </c>
      <c r="CA75" s="114">
        <v>0</v>
      </c>
      <c r="CB75" s="114">
        <v>0</v>
      </c>
      <c r="CC75" s="114">
        <v>0</v>
      </c>
      <c r="CD75" s="114">
        <v>0</v>
      </c>
      <c r="CE75" s="114">
        <v>0</v>
      </c>
      <c r="CF75" s="114">
        <v>0</v>
      </c>
      <c r="CG75" s="114">
        <v>0</v>
      </c>
      <c r="CH75" s="114">
        <v>0</v>
      </c>
      <c r="CI75" s="114">
        <v>0</v>
      </c>
      <c r="CJ75" s="114">
        <v>0</v>
      </c>
      <c r="CK75" s="114">
        <v>0</v>
      </c>
      <c r="CL75" s="114">
        <v>0</v>
      </c>
      <c r="CM75" s="114">
        <v>0</v>
      </c>
      <c r="CN75" s="114">
        <v>0</v>
      </c>
      <c r="CO75" s="114">
        <v>0</v>
      </c>
      <c r="CP75" s="114">
        <v>0</v>
      </c>
      <c r="CQ75" s="114">
        <v>0</v>
      </c>
      <c r="CR75" s="114">
        <v>0</v>
      </c>
      <c r="CS75" s="114">
        <v>0</v>
      </c>
      <c r="CT75" s="114">
        <v>0</v>
      </c>
      <c r="CU75" s="114">
        <v>0</v>
      </c>
      <c r="CV75" s="114">
        <v>0</v>
      </c>
      <c r="CW75" s="114">
        <v>0</v>
      </c>
      <c r="CX75" s="114">
        <v>0</v>
      </c>
      <c r="CY75" s="114">
        <v>0</v>
      </c>
      <c r="CZ75" s="114">
        <v>0</v>
      </c>
      <c r="DA75" s="114">
        <v>0</v>
      </c>
      <c r="DB75" s="114">
        <v>0</v>
      </c>
      <c r="DC75" s="114">
        <v>0</v>
      </c>
      <c r="DD75" s="114">
        <v>0</v>
      </c>
      <c r="DE75" s="114">
        <v>0</v>
      </c>
      <c r="DF75" s="114">
        <v>0</v>
      </c>
      <c r="DG75" s="114">
        <v>0</v>
      </c>
      <c r="DH75" s="114">
        <v>0</v>
      </c>
      <c r="DI75" s="114">
        <v>0</v>
      </c>
      <c r="DJ75" s="114">
        <v>0</v>
      </c>
      <c r="DK75" s="114">
        <v>0</v>
      </c>
      <c r="DL75" s="114">
        <v>0</v>
      </c>
      <c r="DM75" s="114">
        <v>0</v>
      </c>
      <c r="DN75" s="114">
        <v>0</v>
      </c>
      <c r="DO75" s="114">
        <v>0</v>
      </c>
      <c r="DP75" s="114">
        <v>0</v>
      </c>
      <c r="DQ75" s="114">
        <v>0</v>
      </c>
      <c r="DR75" s="114">
        <v>0</v>
      </c>
      <c r="DS75" s="114">
        <v>0</v>
      </c>
      <c r="DT75" s="114">
        <v>0</v>
      </c>
      <c r="DU75" s="114">
        <v>0</v>
      </c>
      <c r="DV75" s="114">
        <v>0</v>
      </c>
      <c r="DW75" s="114">
        <v>0</v>
      </c>
      <c r="DX75" s="114">
        <v>0</v>
      </c>
      <c r="DY75" s="114">
        <v>0</v>
      </c>
      <c r="DZ75" s="114">
        <v>0</v>
      </c>
      <c r="EA75" s="114">
        <v>0</v>
      </c>
      <c r="EB75" s="114">
        <v>0</v>
      </c>
      <c r="EC75" s="114">
        <v>0</v>
      </c>
      <c r="ED75" s="114">
        <v>0</v>
      </c>
      <c r="EE75" s="114">
        <v>0</v>
      </c>
      <c r="EF75" s="114">
        <v>0</v>
      </c>
      <c r="EG75" s="114">
        <v>0</v>
      </c>
      <c r="EH75" s="114">
        <v>0</v>
      </c>
      <c r="EI75" s="114">
        <v>0</v>
      </c>
      <c r="EJ75" s="114">
        <v>0</v>
      </c>
      <c r="EK75" s="114">
        <v>0</v>
      </c>
      <c r="EL75" s="114">
        <v>0</v>
      </c>
      <c r="EM75" s="114">
        <v>0</v>
      </c>
      <c r="EN75" s="114">
        <v>0</v>
      </c>
      <c r="EO75" s="114">
        <v>0</v>
      </c>
      <c r="EP75" s="114">
        <v>0</v>
      </c>
      <c r="EQ75" s="114">
        <v>0</v>
      </c>
      <c r="ER75" s="114">
        <v>0</v>
      </c>
      <c r="ES75" s="114">
        <v>0</v>
      </c>
      <c r="ET75" s="114">
        <v>0</v>
      </c>
      <c r="EU75" s="114">
        <v>0</v>
      </c>
      <c r="EV75" s="114">
        <v>0</v>
      </c>
      <c r="EW75" s="114">
        <v>0</v>
      </c>
      <c r="EX75" s="114">
        <v>0</v>
      </c>
      <c r="EY75" s="114">
        <v>0</v>
      </c>
      <c r="EZ75" s="114">
        <v>0</v>
      </c>
      <c r="FA75" s="114">
        <v>0</v>
      </c>
      <c r="FB75" s="114">
        <v>0</v>
      </c>
      <c r="FC75" s="114">
        <v>0</v>
      </c>
      <c r="FD75" s="114">
        <v>0</v>
      </c>
      <c r="FE75" s="114">
        <v>0</v>
      </c>
      <c r="FF75" s="114">
        <v>0</v>
      </c>
      <c r="FG75" s="114">
        <v>0</v>
      </c>
      <c r="FH75" s="114">
        <v>0</v>
      </c>
      <c r="FI75" s="114">
        <v>0</v>
      </c>
      <c r="FJ75" s="114">
        <v>0</v>
      </c>
      <c r="FK75" s="114">
        <v>0</v>
      </c>
      <c r="FL75" s="114">
        <v>0</v>
      </c>
      <c r="FM75" s="114">
        <v>0</v>
      </c>
      <c r="FN75" s="114">
        <v>0</v>
      </c>
      <c r="FO75" s="114">
        <v>0</v>
      </c>
      <c r="FP75" s="114">
        <v>0</v>
      </c>
      <c r="FQ75" s="114">
        <v>0</v>
      </c>
      <c r="FR75" s="114">
        <v>0</v>
      </c>
      <c r="FS75" s="114">
        <v>0</v>
      </c>
      <c r="FT75" s="114">
        <v>0</v>
      </c>
      <c r="FU75" s="114">
        <v>0</v>
      </c>
      <c r="FV75" s="114">
        <v>0</v>
      </c>
      <c r="FW75" s="114">
        <v>0</v>
      </c>
      <c r="FX75" s="114">
        <v>0</v>
      </c>
      <c r="FY75" s="114">
        <v>0</v>
      </c>
      <c r="FZ75" s="114">
        <v>0</v>
      </c>
      <c r="GA75" s="114">
        <v>0</v>
      </c>
      <c r="GB75" s="114">
        <v>0</v>
      </c>
      <c r="GC75" s="114">
        <v>0</v>
      </c>
      <c r="GD75" s="114">
        <v>0</v>
      </c>
      <c r="GE75" s="114">
        <v>0</v>
      </c>
      <c r="GF75" s="114">
        <v>0</v>
      </c>
      <c r="GG75" s="114">
        <v>0</v>
      </c>
      <c r="GH75" s="114">
        <v>0</v>
      </c>
      <c r="GI75" s="114">
        <v>0</v>
      </c>
      <c r="GJ75" s="114">
        <v>0</v>
      </c>
      <c r="GK75" s="114">
        <v>0</v>
      </c>
      <c r="GL75" s="114">
        <v>0</v>
      </c>
      <c r="GM75" s="114">
        <v>0</v>
      </c>
      <c r="GN75" s="114">
        <v>0</v>
      </c>
      <c r="GO75" s="114">
        <v>0</v>
      </c>
      <c r="GP75" s="114">
        <v>0</v>
      </c>
      <c r="GQ75" s="114">
        <v>0</v>
      </c>
      <c r="GR75" s="114">
        <v>0</v>
      </c>
      <c r="GS75" s="114">
        <v>0</v>
      </c>
      <c r="GT75" s="114">
        <v>0</v>
      </c>
      <c r="GU75" s="114">
        <v>0</v>
      </c>
      <c r="GV75" s="114">
        <v>0</v>
      </c>
      <c r="GW75" s="114">
        <v>0</v>
      </c>
      <c r="GX75" s="114">
        <v>0</v>
      </c>
      <c r="GY75" s="114">
        <v>0</v>
      </c>
      <c r="GZ75" s="114">
        <v>0</v>
      </c>
      <c r="HA75" s="114">
        <v>0</v>
      </c>
      <c r="HB75" s="114">
        <v>0</v>
      </c>
      <c r="HC75" s="114">
        <v>0</v>
      </c>
      <c r="HD75" s="114">
        <v>0</v>
      </c>
      <c r="HE75" s="114">
        <v>0</v>
      </c>
      <c r="HF75" s="114">
        <v>0</v>
      </c>
      <c r="HG75" s="114">
        <v>0</v>
      </c>
      <c r="HH75" s="114">
        <v>0</v>
      </c>
      <c r="HI75" s="114">
        <v>0</v>
      </c>
    </row>
    <row r="76" spans="1:217" x14ac:dyDescent="0.2">
      <c r="A76" s="29" t="s">
        <v>116</v>
      </c>
      <c r="B76" s="77">
        <v>0</v>
      </c>
      <c r="C76" s="77">
        <v>0</v>
      </c>
      <c r="D76" s="77">
        <v>0</v>
      </c>
      <c r="E76" s="77">
        <v>0</v>
      </c>
      <c r="F76" s="77">
        <v>0</v>
      </c>
      <c r="G76" s="77">
        <v>0</v>
      </c>
      <c r="H76" s="77" t="e">
        <f>(#REF!-#REF!+#REF!-#REF!)*CAPEX_Mod_principais/1000</f>
        <v>#REF!</v>
      </c>
      <c r="I76" s="77" t="e">
        <f>(#REF!-#REF!+#REF!-#REF!)*CAPEX_Mod_principais/1000</f>
        <v>#REF!</v>
      </c>
      <c r="J76" s="77" t="e">
        <f>(#REF!-#REF!+#REF!-#REF!)*CAPEX_Mod_principais/1000</f>
        <v>#REF!</v>
      </c>
      <c r="K76" s="77" t="e">
        <f>(#REF!-#REF!+#REF!-#REF!)*CAPEX_Mod_principais/1000</f>
        <v>#REF!</v>
      </c>
      <c r="L76" s="77" t="e">
        <f>(#REF!-#REF!+#REF!-#REF!)*CAPEX_Mod_principais/1000</f>
        <v>#REF!</v>
      </c>
      <c r="M76" s="77" t="e">
        <f>(#REF!-#REF!+#REF!-#REF!)*CAPEX_Mod_principais/1000</f>
        <v>#REF!</v>
      </c>
      <c r="N76" s="77" t="e">
        <f>(#REF!-#REF!+#REF!-#REF!)*CAPEX_Mod_principais/1000</f>
        <v>#REF!</v>
      </c>
      <c r="O76" s="77" t="e">
        <f>(#REF!-#REF!+#REF!-#REF!)*CAPEX_Mod_principais/1000</f>
        <v>#REF!</v>
      </c>
      <c r="P76" s="77" t="e">
        <f>(#REF!-#REF!+#REF!-#REF!)*CAPEX_Mod_principais/1000</f>
        <v>#REF!</v>
      </c>
      <c r="Q76" s="77" t="e">
        <f>(#REF!-#REF!+#REF!-#REF!)*CAPEX_Mod_principais/1000</f>
        <v>#REF!</v>
      </c>
      <c r="R76" s="77" t="e">
        <f>(#REF!-#REF!+#REF!-#REF!)*CAPEX_Mod_principais/1000</f>
        <v>#REF!</v>
      </c>
      <c r="S76" s="77" t="e">
        <f>(#REF!-#REF!+#REF!-#REF!)*CAPEX_Mod_principais/1000</f>
        <v>#REF!</v>
      </c>
      <c r="T76" s="77" t="e">
        <f>(#REF!-#REF!+#REF!-#REF!)*CAPEX_Mod_principais/1000</f>
        <v>#REF!</v>
      </c>
      <c r="U76" s="77" t="e">
        <f>(#REF!-#REF!+#REF!-#REF!)*CAPEX_Mod_principais/1000</f>
        <v>#REF!</v>
      </c>
      <c r="V76" s="77" t="e">
        <f>(#REF!-#REF!+#REF!-#REF!)*CAPEX_Mod_principais/1000</f>
        <v>#REF!</v>
      </c>
      <c r="W76" s="77" t="e">
        <f>(#REF!-#REF!+#REF!-#REF!)*CAPEX_Mod_principais/1000</f>
        <v>#REF!</v>
      </c>
      <c r="X76" s="77" t="e">
        <f>(#REF!-#REF!+#REF!-#REF!)*CAPEX_Mod_principais/1000</f>
        <v>#REF!</v>
      </c>
      <c r="Y76" s="77" t="e">
        <f>(#REF!-#REF!+#REF!-#REF!)*CAPEX_Mod_principais/1000</f>
        <v>#REF!</v>
      </c>
      <c r="Z76" s="77" t="e">
        <f>(#REF!-#REF!+#REF!-#REF!)*CAPEX_Mod_principais/1000</f>
        <v>#REF!</v>
      </c>
      <c r="AA76" s="77" t="e">
        <f>(#REF!-#REF!+#REF!-#REF!)*CAPEX_Mod_principais/1000</f>
        <v>#REF!</v>
      </c>
      <c r="AB76" s="77" t="e">
        <f>(#REF!-#REF!+#REF!-#REF!)*CAPEX_Mod_principais/1000</f>
        <v>#REF!</v>
      </c>
      <c r="AC76" s="77" t="e">
        <f>(#REF!-#REF!+#REF!-#REF!)*CAPEX_Mod_principais/1000</f>
        <v>#REF!</v>
      </c>
      <c r="AD76" s="77" t="e">
        <f>(#REF!-#REF!+#REF!-#REF!)*CAPEX_Mod_principais/1000</f>
        <v>#REF!</v>
      </c>
      <c r="AE76" s="77" t="e">
        <f>(#REF!-#REF!+#REF!-#REF!)*CAPEX_Mod_principais/1000</f>
        <v>#REF!</v>
      </c>
      <c r="AF76" s="77" t="e">
        <f>(#REF!-#REF!+#REF!-#REF!)*CAPEX_Mod_principais/1000</f>
        <v>#REF!</v>
      </c>
      <c r="AG76" s="77" t="e">
        <f>(#REF!-#REF!+#REF!-#REF!)*CAPEX_Mod_principais/1000</f>
        <v>#REF!</v>
      </c>
      <c r="AH76" s="77" t="e">
        <f>(#REF!-#REF!+#REF!-#REF!)*CAPEX_Mod_principais/1000</f>
        <v>#REF!</v>
      </c>
      <c r="AI76" s="77" t="e">
        <f>(#REF!-#REF!+#REF!-#REF!)*CAPEX_Mod_principais/1000</f>
        <v>#REF!</v>
      </c>
      <c r="AJ76" s="77" t="e">
        <f>(#REF!-#REF!+#REF!-#REF!)*CAPEX_Mod_principais/1000</f>
        <v>#REF!</v>
      </c>
      <c r="AK76" s="77" t="e">
        <f>(#REF!-#REF!+#REF!-#REF!)*CAPEX_Mod_principais/1000</f>
        <v>#REF!</v>
      </c>
      <c r="AL76" s="77" t="e">
        <f>(#REF!-#REF!+#REF!-#REF!)*CAPEX_Mod_principais/1000</f>
        <v>#REF!</v>
      </c>
      <c r="AM76" s="77" t="e">
        <f>(#REF!-#REF!+#REF!-#REF!)*CAPEX_Mod_principais/1000</f>
        <v>#REF!</v>
      </c>
      <c r="AN76" s="77" t="e">
        <f>(#REF!-#REF!+#REF!-#REF!)*CAPEX_Mod_principais/1000</f>
        <v>#REF!</v>
      </c>
      <c r="AO76" s="77" t="e">
        <f>(#REF!-#REF!+#REF!-#REF!)*CAPEX_Mod_principais/1000</f>
        <v>#REF!</v>
      </c>
      <c r="AP76" s="77" t="e">
        <f>(#REF!-#REF!+#REF!-#REF!)*CAPEX_Mod_principais/1000</f>
        <v>#REF!</v>
      </c>
      <c r="AQ76" s="77" t="e">
        <f>(#REF!-#REF!+#REF!-#REF!)*CAPEX_Mod_principais/1000</f>
        <v>#REF!</v>
      </c>
      <c r="AR76" s="77" t="e">
        <f>(#REF!-#REF!+#REF!-#REF!)*CAPEX_Mod_principais/1000</f>
        <v>#REF!</v>
      </c>
      <c r="AS76" s="77" t="e">
        <f>(#REF!-#REF!+#REF!-#REF!)*CAPEX_Mod_principais/1000</f>
        <v>#REF!</v>
      </c>
      <c r="AT76" s="77" t="e">
        <f>(#REF!-#REF!+#REF!-#REF!)*CAPEX_Mod_principais/1000</f>
        <v>#REF!</v>
      </c>
      <c r="AU76" s="77" t="e">
        <f>(#REF!-#REF!+#REF!-#REF!)*CAPEX_Mod_principais/1000</f>
        <v>#REF!</v>
      </c>
      <c r="AV76" s="77" t="e">
        <f>(#REF!-#REF!+#REF!-#REF!)*CAPEX_Mod_principais/1000</f>
        <v>#REF!</v>
      </c>
      <c r="AW76" s="77" t="e">
        <f>(#REF!-#REF!+#REF!-#REF!)*CAPEX_Mod_principais/1000</f>
        <v>#REF!</v>
      </c>
      <c r="AX76" s="77" t="e">
        <f>(#REF!-#REF!+#REF!-#REF!)*CAPEX_Mod_principais/1000</f>
        <v>#REF!</v>
      </c>
      <c r="AY76" s="77" t="e">
        <f>(#REF!-#REF!+#REF!-#REF!)*CAPEX_Mod_principais/1000</f>
        <v>#REF!</v>
      </c>
      <c r="AZ76" s="77" t="e">
        <f>(#REF!-#REF!+#REF!-#REF!)*CAPEX_Mod_principais/1000</f>
        <v>#REF!</v>
      </c>
      <c r="BA76" s="77" t="e">
        <f>(#REF!-#REF!+#REF!-#REF!)*CAPEX_Mod_principais/1000</f>
        <v>#REF!</v>
      </c>
      <c r="BB76" s="77" t="e">
        <f>(#REF!-#REF!+#REF!-#REF!)*CAPEX_Mod_principais/1000</f>
        <v>#REF!</v>
      </c>
      <c r="BC76" s="77" t="e">
        <f>(#REF!-#REF!+#REF!-#REF!)*CAPEX_Mod_principais/1000</f>
        <v>#REF!</v>
      </c>
      <c r="BD76" s="77" t="e">
        <f>(#REF!-#REF!+#REF!-#REF!)*CAPEX_Mod_principais/1000</f>
        <v>#REF!</v>
      </c>
      <c r="BE76" s="77" t="e">
        <f>(#REF!-#REF!+#REF!-#REF!)*CAPEX_Mod_principais/1000</f>
        <v>#REF!</v>
      </c>
      <c r="BF76" s="77" t="e">
        <f>(#REF!-#REF!+#REF!-#REF!)*CAPEX_Mod_principais/1000</f>
        <v>#REF!</v>
      </c>
      <c r="BG76" s="77" t="e">
        <f>(#REF!-#REF!+#REF!-#REF!)*CAPEX_Mod_principais/1000</f>
        <v>#REF!</v>
      </c>
      <c r="BH76" s="77" t="e">
        <f>(#REF!-#REF!+#REF!-#REF!)*CAPEX_Mod_principais/1000</f>
        <v>#REF!</v>
      </c>
      <c r="BI76" s="77" t="e">
        <f>(#REF!-#REF!+#REF!-#REF!)*CAPEX_Mod_principais/1000</f>
        <v>#REF!</v>
      </c>
      <c r="BJ76" s="77" t="e">
        <f>(#REF!-#REF!+#REF!-#REF!)*CAPEX_Mod_principais/1000</f>
        <v>#REF!</v>
      </c>
      <c r="BK76" s="77" t="e">
        <f>(#REF!-#REF!+#REF!-#REF!)*CAPEX_Mod_principais/1000</f>
        <v>#REF!</v>
      </c>
      <c r="BL76" s="77" t="e">
        <f>(#REF!-#REF!+#REF!-#REF!)*CAPEX_Mod_principais/1000</f>
        <v>#REF!</v>
      </c>
      <c r="BM76" s="77" t="e">
        <f>(#REF!-#REF!+#REF!-#REF!)*CAPEX_Mod_principais/1000</f>
        <v>#REF!</v>
      </c>
      <c r="BN76" s="77" t="e">
        <f>(#REF!-#REF!+#REF!-#REF!)*CAPEX_Mod_principais/1000</f>
        <v>#REF!</v>
      </c>
      <c r="BO76" s="77" t="e">
        <f>(#REF!-#REF!+#REF!-#REF!)*CAPEX_Mod_principais/1000</f>
        <v>#REF!</v>
      </c>
      <c r="BP76" s="77" t="e">
        <f>(#REF!-#REF!+#REF!-#REF!)*CAPEX_Mod_principais/1000</f>
        <v>#REF!</v>
      </c>
      <c r="BQ76" s="77" t="e">
        <f>(#REF!-#REF!+#REF!-#REF!)*CAPEX_Mod_principais/1000</f>
        <v>#REF!</v>
      </c>
      <c r="BR76" s="77" t="e">
        <f>(#REF!-#REF!+#REF!-#REF!)*CAPEX_Mod_principais/1000</f>
        <v>#REF!</v>
      </c>
      <c r="BS76" s="77" t="e">
        <f>(#REF!-#REF!+#REF!-#REF!)*CAPEX_Mod_principais/1000</f>
        <v>#REF!</v>
      </c>
      <c r="BT76" s="77" t="e">
        <f>(#REF!-#REF!+#REF!-#REF!)*CAPEX_Mod_principais/1000</f>
        <v>#REF!</v>
      </c>
      <c r="BU76" s="77" t="e">
        <f>(#REF!-#REF!+#REF!-#REF!)*CAPEX_Mod_principais/1000</f>
        <v>#REF!</v>
      </c>
      <c r="BV76" s="77" t="e">
        <f>(#REF!-#REF!+#REF!-#REF!)*CAPEX_Mod_principais/1000</f>
        <v>#REF!</v>
      </c>
      <c r="BW76" s="77" t="e">
        <f>(#REF!-#REF!+#REF!-#REF!)*CAPEX_Mod_principais/1000</f>
        <v>#REF!</v>
      </c>
      <c r="BX76" s="77" t="e">
        <f>(#REF!-#REF!+#REF!-#REF!)*CAPEX_Mod_principais/1000</f>
        <v>#REF!</v>
      </c>
      <c r="BY76" s="77" t="e">
        <f>(#REF!-#REF!+#REF!-#REF!)*CAPEX_Mod_principais/1000</f>
        <v>#REF!</v>
      </c>
      <c r="BZ76" s="77" t="e">
        <f>(#REF!-#REF!+#REF!-#REF!)*CAPEX_Mod_principais/1000</f>
        <v>#REF!</v>
      </c>
      <c r="CA76" s="77" t="e">
        <f>(#REF!-#REF!+#REF!-#REF!)*CAPEX_Mod_principais/1000</f>
        <v>#REF!</v>
      </c>
      <c r="CB76" s="77" t="e">
        <f>(#REF!-#REF!+#REF!-#REF!)*CAPEX_Mod_principais/1000</f>
        <v>#REF!</v>
      </c>
      <c r="CC76" s="77" t="e">
        <f>(#REF!-#REF!+#REF!-#REF!)*CAPEX_Mod_principais/1000</f>
        <v>#REF!</v>
      </c>
      <c r="CD76" s="77" t="e">
        <f>(#REF!-#REF!+#REF!-#REF!)*CAPEX_Mod_principais/1000</f>
        <v>#REF!</v>
      </c>
      <c r="CE76" s="77" t="e">
        <f>(#REF!-#REF!+#REF!-#REF!)*CAPEX_Mod_principais/1000</f>
        <v>#REF!</v>
      </c>
      <c r="CF76" s="77" t="e">
        <f>(#REF!-#REF!+#REF!-#REF!)*CAPEX_Mod_principais/1000</f>
        <v>#REF!</v>
      </c>
      <c r="CG76" s="77" t="e">
        <f>(#REF!-#REF!+#REF!-#REF!)*CAPEX_Mod_principais/1000</f>
        <v>#REF!</v>
      </c>
      <c r="CH76" s="77" t="e">
        <f>(#REF!-#REF!+#REF!-#REF!)*CAPEX_Mod_principais/1000</f>
        <v>#REF!</v>
      </c>
      <c r="CI76" s="77" t="e">
        <f>(#REF!-#REF!+#REF!-#REF!)*CAPEX_Mod_principais/1000</f>
        <v>#REF!</v>
      </c>
      <c r="CJ76" s="77" t="e">
        <f>(#REF!-#REF!+#REF!-#REF!)*CAPEX_Mod_principais/1000</f>
        <v>#REF!</v>
      </c>
      <c r="CK76" s="77" t="e">
        <f>(#REF!-#REF!+#REF!-#REF!)*CAPEX_Mod_principais/1000</f>
        <v>#REF!</v>
      </c>
      <c r="CL76" s="77" t="e">
        <f>(#REF!-#REF!+#REF!-#REF!)*CAPEX_Mod_principais/1000</f>
        <v>#REF!</v>
      </c>
      <c r="CM76" s="77" t="e">
        <f>(#REF!-#REF!+#REF!-#REF!)*CAPEX_Mod_principais/1000</f>
        <v>#REF!</v>
      </c>
      <c r="CN76" s="77" t="e">
        <f>(#REF!-#REF!+#REF!-#REF!)*CAPEX_Mod_principais/1000</f>
        <v>#REF!</v>
      </c>
      <c r="CO76" s="77" t="e">
        <f>(#REF!-#REF!+#REF!-#REF!)*CAPEX_Mod_principais/1000</f>
        <v>#REF!</v>
      </c>
      <c r="CP76" s="77" t="e">
        <f>(#REF!-#REF!+#REF!-#REF!)*CAPEX_Mod_principais/1000</f>
        <v>#REF!</v>
      </c>
      <c r="CQ76" s="77" t="e">
        <f>(#REF!-#REF!+#REF!-#REF!)*CAPEX_Mod_principais/1000</f>
        <v>#REF!</v>
      </c>
      <c r="CR76" s="77" t="e">
        <f>(#REF!-#REF!+#REF!-#REF!)*CAPEX_Mod_principais/1000</f>
        <v>#REF!</v>
      </c>
      <c r="CS76" s="77" t="e">
        <f>(#REF!-#REF!+#REF!-#REF!)*CAPEX_Mod_principais/1000</f>
        <v>#REF!</v>
      </c>
      <c r="CT76" s="77" t="e">
        <f>(#REF!-#REF!+#REF!-#REF!)*CAPEX_Mod_principais/1000</f>
        <v>#REF!</v>
      </c>
      <c r="CU76" s="77" t="e">
        <f>(#REF!-#REF!+#REF!-#REF!)*CAPEX_Mod_principais/1000</f>
        <v>#REF!</v>
      </c>
      <c r="CV76" s="77" t="e">
        <f>(#REF!-#REF!+#REF!-#REF!)*CAPEX_Mod_principais/1000</f>
        <v>#REF!</v>
      </c>
      <c r="CW76" s="77" t="e">
        <f>(#REF!-#REF!+#REF!-#REF!)*CAPEX_Mod_principais/1000</f>
        <v>#REF!</v>
      </c>
      <c r="CX76" s="77" t="e">
        <f>(#REF!-#REF!+#REF!-#REF!)*CAPEX_Mod_principais/1000</f>
        <v>#REF!</v>
      </c>
      <c r="CY76" s="77" t="e">
        <f>(#REF!-#REF!+#REF!-#REF!)*CAPEX_Mod_principais/1000</f>
        <v>#REF!</v>
      </c>
      <c r="CZ76" s="77" t="e">
        <f>(#REF!-#REF!+#REF!-#REF!)*CAPEX_Mod_principais/1000</f>
        <v>#REF!</v>
      </c>
      <c r="DA76" s="77" t="e">
        <f>(#REF!-#REF!+#REF!-#REF!)*CAPEX_Mod_principais/1000</f>
        <v>#REF!</v>
      </c>
      <c r="DB76" s="77" t="e">
        <f>(#REF!-#REF!+#REF!-#REF!)*CAPEX_Mod_principais/1000</f>
        <v>#REF!</v>
      </c>
      <c r="DC76" s="77" t="e">
        <f>(#REF!-#REF!+#REF!-#REF!)*CAPEX_Mod_principais/1000</f>
        <v>#REF!</v>
      </c>
      <c r="DD76" s="77" t="e">
        <f>(#REF!-#REF!+#REF!-#REF!)*CAPEX_Mod_principais/1000</f>
        <v>#REF!</v>
      </c>
      <c r="DE76" s="77" t="e">
        <f>(#REF!-#REF!+#REF!-#REF!)*CAPEX_Mod_principais/1000</f>
        <v>#REF!</v>
      </c>
      <c r="DF76" s="77" t="e">
        <f>(#REF!-#REF!+#REF!-#REF!)*CAPEX_Mod_principais/1000</f>
        <v>#REF!</v>
      </c>
      <c r="DG76" s="77" t="e">
        <f>(#REF!-#REF!+#REF!-#REF!)*CAPEX_Mod_principais/1000</f>
        <v>#REF!</v>
      </c>
      <c r="DH76" s="77" t="e">
        <f>(#REF!-#REF!+#REF!-#REF!)*CAPEX_Mod_principais/1000</f>
        <v>#REF!</v>
      </c>
      <c r="DI76" s="77" t="e">
        <f>(#REF!-#REF!+#REF!-#REF!)*CAPEX_Mod_principais/1000</f>
        <v>#REF!</v>
      </c>
      <c r="DJ76" s="77" t="e">
        <f>(#REF!-#REF!+#REF!-#REF!)*CAPEX_Mod_principais/1000</f>
        <v>#REF!</v>
      </c>
      <c r="DK76" s="77" t="e">
        <f>(#REF!-#REF!+#REF!-#REF!)*CAPEX_Mod_principais/1000</f>
        <v>#REF!</v>
      </c>
      <c r="DL76" s="77" t="e">
        <f>(#REF!-#REF!+#REF!-#REF!)*CAPEX_Mod_principais/1000</f>
        <v>#REF!</v>
      </c>
      <c r="DM76" s="77" t="e">
        <f>(#REF!-#REF!+#REF!-#REF!)*CAPEX_Mod_principais/1000</f>
        <v>#REF!</v>
      </c>
      <c r="DN76" s="77" t="e">
        <f>(#REF!-#REF!+#REF!-#REF!)*CAPEX_Mod_principais/1000</f>
        <v>#REF!</v>
      </c>
      <c r="DO76" s="77" t="e">
        <f>(#REF!-#REF!+#REF!-#REF!)*CAPEX_Mod_principais/1000</f>
        <v>#REF!</v>
      </c>
      <c r="DP76" s="77" t="e">
        <f>(#REF!-#REF!+#REF!-#REF!)*CAPEX_Mod_principais/1000</f>
        <v>#REF!</v>
      </c>
      <c r="DQ76" s="77" t="e">
        <f>(#REF!-#REF!+#REF!-#REF!)*CAPEX_Mod_principais/1000</f>
        <v>#REF!</v>
      </c>
      <c r="DR76" s="77" t="e">
        <f>(#REF!-#REF!+#REF!-#REF!)*CAPEX_Mod_principais/1000</f>
        <v>#REF!</v>
      </c>
      <c r="DS76" s="77" t="e">
        <f>(#REF!-#REF!+#REF!-#REF!)*CAPEX_Mod_principais/1000</f>
        <v>#REF!</v>
      </c>
      <c r="DT76" s="77" t="e">
        <f>(#REF!-#REF!+#REF!-#REF!)*CAPEX_Mod_principais/1000</f>
        <v>#REF!</v>
      </c>
      <c r="DU76" s="77" t="e">
        <f>(#REF!-#REF!+#REF!-#REF!)*CAPEX_Mod_principais/1000</f>
        <v>#REF!</v>
      </c>
      <c r="DV76" s="77" t="e">
        <f>(#REF!-#REF!+#REF!-#REF!)*CAPEX_Mod_principais/1000</f>
        <v>#REF!</v>
      </c>
      <c r="DW76" s="77" t="e">
        <f>(#REF!-#REF!+#REF!-#REF!)*CAPEX_Mod_principais/1000</f>
        <v>#REF!</v>
      </c>
      <c r="DX76" s="77" t="e">
        <f>(#REF!-#REF!+#REF!-#REF!)*CAPEX_Mod_principais/1000</f>
        <v>#REF!</v>
      </c>
      <c r="DY76" s="77" t="e">
        <f>(#REF!-#REF!+#REF!-#REF!)*CAPEX_Mod_principais/1000</f>
        <v>#REF!</v>
      </c>
      <c r="DZ76" s="77" t="e">
        <f>(#REF!-#REF!+#REF!-#REF!)*CAPEX_Mod_principais/1000</f>
        <v>#REF!</v>
      </c>
      <c r="EA76" s="77" t="e">
        <f>(#REF!-#REF!+#REF!-#REF!)*CAPEX_Mod_principais/1000</f>
        <v>#REF!</v>
      </c>
      <c r="EB76" s="77" t="e">
        <f>(#REF!-#REF!+#REF!-#REF!)*CAPEX_Mod_principais/1000</f>
        <v>#REF!</v>
      </c>
      <c r="EC76" s="77" t="e">
        <f>(#REF!-#REF!+#REF!-#REF!)*CAPEX_Mod_principais/1000</f>
        <v>#REF!</v>
      </c>
      <c r="ED76" s="77" t="e">
        <f>(#REF!-#REF!+#REF!-#REF!)*CAPEX_Mod_principais/1000</f>
        <v>#REF!</v>
      </c>
      <c r="EE76" s="77" t="e">
        <f>(#REF!-#REF!+#REF!-#REF!)*CAPEX_Mod_principais/1000</f>
        <v>#REF!</v>
      </c>
      <c r="EF76" s="77" t="e">
        <f>(#REF!-#REF!+#REF!-#REF!)*CAPEX_Mod_principais/1000</f>
        <v>#REF!</v>
      </c>
      <c r="EG76" s="77" t="e">
        <f>(#REF!-#REF!+#REF!-#REF!)*CAPEX_Mod_principais/1000</f>
        <v>#REF!</v>
      </c>
      <c r="EH76" s="77" t="e">
        <f>(#REF!-#REF!+#REF!-#REF!)*CAPEX_Mod_principais/1000</f>
        <v>#REF!</v>
      </c>
      <c r="EI76" s="77" t="e">
        <f>(#REF!-#REF!+#REF!-#REF!)*CAPEX_Mod_principais/1000</f>
        <v>#REF!</v>
      </c>
      <c r="EJ76" s="77" t="e">
        <f>(#REF!-#REF!+#REF!-#REF!)*CAPEX_Mod_principais/1000</f>
        <v>#REF!</v>
      </c>
      <c r="EK76" s="77" t="e">
        <f>(#REF!-#REF!+#REF!-#REF!)*CAPEX_Mod_principais/1000</f>
        <v>#REF!</v>
      </c>
      <c r="EL76" s="77" t="e">
        <f>(#REF!-#REF!+#REF!-#REF!)*CAPEX_Mod_principais/1000</f>
        <v>#REF!</v>
      </c>
      <c r="EM76" s="77" t="e">
        <f>(#REF!-#REF!+#REF!-#REF!)*CAPEX_Mod_principais/1000</f>
        <v>#REF!</v>
      </c>
      <c r="EN76" s="77" t="e">
        <f>(#REF!-#REF!+#REF!-#REF!)*CAPEX_Mod_principais/1000</f>
        <v>#REF!</v>
      </c>
      <c r="EO76" s="77" t="e">
        <f>(#REF!-#REF!+#REF!-#REF!)*CAPEX_Mod_principais/1000</f>
        <v>#REF!</v>
      </c>
      <c r="EP76" s="77" t="e">
        <f>(#REF!-#REF!+#REF!-#REF!)*CAPEX_Mod_principais/1000</f>
        <v>#REF!</v>
      </c>
      <c r="EQ76" s="77" t="e">
        <f>(#REF!-#REF!+#REF!-#REF!)*CAPEX_Mod_principais/1000</f>
        <v>#REF!</v>
      </c>
      <c r="ER76" s="77" t="e">
        <f>(#REF!-#REF!+#REF!-#REF!)*CAPEX_Mod_principais/1000</f>
        <v>#REF!</v>
      </c>
      <c r="ES76" s="77" t="e">
        <f>(#REF!-#REF!+#REF!-#REF!)*CAPEX_Mod_principais/1000</f>
        <v>#REF!</v>
      </c>
      <c r="ET76" s="77" t="e">
        <f>(#REF!-#REF!+#REF!-#REF!)*CAPEX_Mod_principais/1000</f>
        <v>#REF!</v>
      </c>
      <c r="EU76" s="77" t="e">
        <f>(#REF!-#REF!+#REF!-#REF!)*CAPEX_Mod_principais/1000</f>
        <v>#REF!</v>
      </c>
      <c r="EV76" s="77" t="e">
        <f>(#REF!-#REF!+#REF!-#REF!)*CAPEX_Mod_principais/1000</f>
        <v>#REF!</v>
      </c>
      <c r="EW76" s="77" t="e">
        <f>(#REF!-#REF!+#REF!-#REF!)*CAPEX_Mod_principais/1000</f>
        <v>#REF!</v>
      </c>
      <c r="EX76" s="77" t="e">
        <f>(#REF!-#REF!+#REF!-#REF!)*CAPEX_Mod_principais/1000</f>
        <v>#REF!</v>
      </c>
      <c r="EY76" s="77" t="e">
        <f>(#REF!-#REF!+#REF!-#REF!)*CAPEX_Mod_principais/1000</f>
        <v>#REF!</v>
      </c>
      <c r="EZ76" s="77" t="e">
        <f>(#REF!-#REF!+#REF!-#REF!)*CAPEX_Mod_principais/1000</f>
        <v>#REF!</v>
      </c>
      <c r="FA76" s="77" t="e">
        <f>(#REF!-#REF!+#REF!-#REF!)*CAPEX_Mod_principais/1000</f>
        <v>#REF!</v>
      </c>
      <c r="FB76" s="77" t="e">
        <f>(#REF!-#REF!+#REF!-#REF!)*CAPEX_Mod_principais/1000</f>
        <v>#REF!</v>
      </c>
      <c r="FC76" s="77" t="e">
        <f>(#REF!-#REF!+#REF!-#REF!)*CAPEX_Mod_principais/1000</f>
        <v>#REF!</v>
      </c>
      <c r="FD76" s="77" t="e">
        <f>(#REF!-#REF!+#REF!-#REF!)*CAPEX_Mod_principais/1000</f>
        <v>#REF!</v>
      </c>
      <c r="FE76" s="77" t="e">
        <f>(#REF!-#REF!+#REF!-#REF!)*CAPEX_Mod_principais/1000</f>
        <v>#REF!</v>
      </c>
      <c r="FF76" s="77" t="e">
        <f>(#REF!-#REF!+#REF!-#REF!)*CAPEX_Mod_principais/1000</f>
        <v>#REF!</v>
      </c>
      <c r="FG76" s="77" t="e">
        <f>(#REF!-#REF!+#REF!-#REF!)*CAPEX_Mod_principais/1000</f>
        <v>#REF!</v>
      </c>
      <c r="FH76" s="77" t="e">
        <f>(#REF!-#REF!+#REF!-#REF!)*CAPEX_Mod_principais/1000</f>
        <v>#REF!</v>
      </c>
      <c r="FI76" s="77" t="e">
        <f>(#REF!-#REF!+#REF!-#REF!)*CAPEX_Mod_principais/1000</f>
        <v>#REF!</v>
      </c>
      <c r="FJ76" s="77" t="e">
        <f>(#REF!-#REF!+#REF!-#REF!)*CAPEX_Mod_principais/1000</f>
        <v>#REF!</v>
      </c>
      <c r="FK76" s="77" t="e">
        <f>(#REF!-#REF!+#REF!-#REF!)*CAPEX_Mod_principais/1000</f>
        <v>#REF!</v>
      </c>
      <c r="FL76" s="77" t="e">
        <f>(#REF!-#REF!+#REF!-#REF!)*CAPEX_Mod_principais/1000</f>
        <v>#REF!</v>
      </c>
      <c r="FM76" s="77" t="e">
        <f>(#REF!-#REF!+#REF!-#REF!)*CAPEX_Mod_principais/1000</f>
        <v>#REF!</v>
      </c>
      <c r="FN76" s="77" t="e">
        <f>(#REF!-#REF!+#REF!-#REF!)*CAPEX_Mod_principais/1000</f>
        <v>#REF!</v>
      </c>
      <c r="FO76" s="77" t="e">
        <f>(#REF!-#REF!+#REF!-#REF!)*CAPEX_Mod_principais/1000</f>
        <v>#REF!</v>
      </c>
      <c r="FP76" s="77" t="e">
        <f>(#REF!-#REF!+#REF!-#REF!)*CAPEX_Mod_principais/1000</f>
        <v>#REF!</v>
      </c>
      <c r="FQ76" s="77" t="e">
        <f>(#REF!-#REF!+#REF!-#REF!)*CAPEX_Mod_principais/1000</f>
        <v>#REF!</v>
      </c>
      <c r="FR76" s="77" t="e">
        <f>(#REF!-#REF!+#REF!-#REF!)*CAPEX_Mod_principais/1000</f>
        <v>#REF!</v>
      </c>
      <c r="FS76" s="77" t="e">
        <f>(#REF!-#REF!+#REF!-#REF!)*CAPEX_Mod_principais/1000</f>
        <v>#REF!</v>
      </c>
      <c r="FT76" s="77" t="e">
        <f>(#REF!-#REF!+#REF!-#REF!)*CAPEX_Mod_principais/1000</f>
        <v>#REF!</v>
      </c>
      <c r="FU76" s="77" t="e">
        <f>(#REF!-#REF!+#REF!-#REF!)*CAPEX_Mod_principais/1000</f>
        <v>#REF!</v>
      </c>
      <c r="FV76" s="77" t="e">
        <f>(#REF!-#REF!+#REF!-#REF!)*CAPEX_Mod_principais/1000</f>
        <v>#REF!</v>
      </c>
      <c r="FW76" s="77" t="e">
        <f>(#REF!-#REF!+#REF!-#REF!)*CAPEX_Mod_principais/1000</f>
        <v>#REF!</v>
      </c>
      <c r="FX76" s="77" t="e">
        <f>(#REF!-#REF!+#REF!-#REF!)*CAPEX_Mod_principais/1000</f>
        <v>#REF!</v>
      </c>
      <c r="FY76" s="77" t="e">
        <f>(#REF!-#REF!+#REF!-#REF!)*CAPEX_Mod_principais/1000</f>
        <v>#REF!</v>
      </c>
      <c r="FZ76" s="77" t="e">
        <f>(#REF!-#REF!+#REF!-#REF!)*CAPEX_Mod_principais/1000</f>
        <v>#REF!</v>
      </c>
      <c r="GA76" s="77" t="e">
        <f>(#REF!-#REF!+#REF!-#REF!)*CAPEX_Mod_principais/1000</f>
        <v>#REF!</v>
      </c>
      <c r="GB76" s="77" t="e">
        <f>(#REF!-#REF!+#REF!-#REF!)*CAPEX_Mod_principais/1000</f>
        <v>#REF!</v>
      </c>
      <c r="GC76" s="77" t="e">
        <f>(#REF!-#REF!+#REF!-#REF!)*CAPEX_Mod_principais/1000</f>
        <v>#REF!</v>
      </c>
      <c r="GD76" s="77" t="e">
        <f>(#REF!-#REF!+#REF!-#REF!)*CAPEX_Mod_principais/1000</f>
        <v>#REF!</v>
      </c>
      <c r="GE76" s="77" t="e">
        <f>(#REF!-#REF!+#REF!-#REF!)*CAPEX_Mod_principais/1000</f>
        <v>#REF!</v>
      </c>
      <c r="GF76" s="77" t="e">
        <f>(#REF!-#REF!+#REF!-#REF!)*CAPEX_Mod_principais/1000</f>
        <v>#REF!</v>
      </c>
      <c r="GG76" s="77" t="e">
        <f>(#REF!-#REF!+#REF!-#REF!)*CAPEX_Mod_principais/1000</f>
        <v>#REF!</v>
      </c>
      <c r="GH76" s="77" t="e">
        <f>(#REF!-#REF!+#REF!-#REF!)*CAPEX_Mod_principais/1000</f>
        <v>#REF!</v>
      </c>
      <c r="GI76" s="77" t="e">
        <f>(#REF!-#REF!+#REF!-#REF!)*CAPEX_Mod_principais/1000</f>
        <v>#REF!</v>
      </c>
      <c r="GJ76" s="77" t="e">
        <f>(#REF!-#REF!+#REF!-#REF!)*CAPEX_Mod_principais/1000</f>
        <v>#REF!</v>
      </c>
      <c r="GK76" s="77" t="e">
        <f>(#REF!-#REF!+#REF!-#REF!)*CAPEX_Mod_principais/1000</f>
        <v>#REF!</v>
      </c>
      <c r="GL76" s="77" t="e">
        <f>(#REF!-#REF!+#REF!-#REF!)*CAPEX_Mod_principais/1000</f>
        <v>#REF!</v>
      </c>
      <c r="GM76" s="77" t="e">
        <f>(#REF!-#REF!+#REF!-#REF!)*CAPEX_Mod_principais/1000</f>
        <v>#REF!</v>
      </c>
      <c r="GN76" s="77" t="e">
        <f>(#REF!-#REF!+#REF!-#REF!)*CAPEX_Mod_principais/1000</f>
        <v>#REF!</v>
      </c>
      <c r="GO76" s="77" t="e">
        <f>(#REF!-#REF!+#REF!-#REF!)*CAPEX_Mod_principais/1000</f>
        <v>#REF!</v>
      </c>
      <c r="GP76" s="77" t="e">
        <f>(#REF!-#REF!+#REF!-#REF!)*CAPEX_Mod_principais/1000</f>
        <v>#REF!</v>
      </c>
      <c r="GQ76" s="77" t="e">
        <f>(#REF!-#REF!+#REF!-#REF!)*CAPEX_Mod_principais/1000</f>
        <v>#REF!</v>
      </c>
      <c r="GR76" s="77" t="e">
        <f>(#REF!-#REF!+#REF!-#REF!)*CAPEX_Mod_principais/1000</f>
        <v>#REF!</v>
      </c>
      <c r="GS76" s="77" t="e">
        <f>(#REF!-#REF!+#REF!-#REF!)*CAPEX_Mod_principais/1000</f>
        <v>#REF!</v>
      </c>
      <c r="GT76" s="77" t="e">
        <f>(#REF!-#REF!+#REF!-#REF!)*CAPEX_Mod_principais/1000</f>
        <v>#REF!</v>
      </c>
      <c r="GU76" s="77" t="e">
        <f>(#REF!-#REF!+#REF!-#REF!)*CAPEX_Mod_principais/1000</f>
        <v>#REF!</v>
      </c>
      <c r="GV76" s="77" t="e">
        <f>(#REF!-#REF!+#REF!-#REF!)*CAPEX_Mod_principais/1000</f>
        <v>#REF!</v>
      </c>
      <c r="GW76" s="77" t="e">
        <f>(#REF!-#REF!+#REF!-#REF!)*CAPEX_Mod_principais/1000</f>
        <v>#REF!</v>
      </c>
      <c r="GX76" s="77" t="e">
        <f>(#REF!-#REF!+#REF!-#REF!)*CAPEX_Mod_principais/1000</f>
        <v>#REF!</v>
      </c>
      <c r="GY76" s="77" t="e">
        <f>(#REF!-#REF!+#REF!-#REF!)*CAPEX_Mod_principais/1000</f>
        <v>#REF!</v>
      </c>
      <c r="GZ76" s="77" t="e">
        <f>(#REF!-#REF!+#REF!-#REF!)*CAPEX_Mod_principais/1000</f>
        <v>#REF!</v>
      </c>
      <c r="HA76" s="77" t="e">
        <f>(#REF!-#REF!+#REF!-#REF!)*CAPEX_Mod_principais/1000</f>
        <v>#REF!</v>
      </c>
      <c r="HB76" s="77" t="e">
        <f>(#REF!-#REF!+#REF!-#REF!)*CAPEX_Mod_principais/1000</f>
        <v>#REF!</v>
      </c>
      <c r="HC76" s="77" t="e">
        <f>(#REF!-#REF!+#REF!-#REF!)*CAPEX_Mod_principais/1000</f>
        <v>#REF!</v>
      </c>
      <c r="HD76" s="77" t="e">
        <f>(#REF!-#REF!+#REF!-#REF!)*CAPEX_Mod_principais/1000</f>
        <v>#REF!</v>
      </c>
      <c r="HE76" s="77" t="e">
        <f>(#REF!-#REF!+#REF!-#REF!)*CAPEX_Mod_principais/1000</f>
        <v>#REF!</v>
      </c>
      <c r="HF76" s="77" t="e">
        <f>(#REF!-#REF!+#REF!-#REF!)*CAPEX_Mod_principais/1000</f>
        <v>#REF!</v>
      </c>
      <c r="HG76" s="77" t="e">
        <f>(#REF!-#REF!+#REF!-#REF!)*CAPEX_Mod_principais/1000</f>
        <v>#REF!</v>
      </c>
      <c r="HH76" s="77" t="e">
        <f>(#REF!-#REF!+#REF!-#REF!)*CAPEX_Mod_principais/1000</f>
        <v>#REF!</v>
      </c>
      <c r="HI76" s="77" t="e">
        <f>(#REF!-#REF!+#REF!-#REF!)*CAPEX_Mod_principais/1000</f>
        <v>#REF!</v>
      </c>
    </row>
    <row r="77" spans="1:217" s="109" customFormat="1" x14ac:dyDescent="0.2">
      <c r="A77" s="113" t="s">
        <v>117</v>
      </c>
      <c r="B77" s="114">
        <v>0</v>
      </c>
      <c r="C77" s="114">
        <v>0</v>
      </c>
      <c r="D77" s="114">
        <v>0</v>
      </c>
      <c r="E77" s="114">
        <v>0</v>
      </c>
      <c r="F77" s="114">
        <v>0</v>
      </c>
      <c r="G77" s="114">
        <v>0</v>
      </c>
      <c r="H77" s="114">
        <v>0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  <c r="AC77" s="114">
        <v>0</v>
      </c>
      <c r="AD77" s="114">
        <v>0</v>
      </c>
      <c r="AE77" s="114">
        <v>0</v>
      </c>
      <c r="AF77" s="114">
        <v>0</v>
      </c>
      <c r="AG77" s="114">
        <v>0</v>
      </c>
      <c r="AH77" s="114">
        <v>0</v>
      </c>
      <c r="AI77" s="114">
        <v>0</v>
      </c>
      <c r="AJ77" s="114">
        <v>0</v>
      </c>
      <c r="AK77" s="114">
        <v>0</v>
      </c>
      <c r="AL77" s="114">
        <v>0</v>
      </c>
      <c r="AM77" s="114">
        <v>0</v>
      </c>
      <c r="AN77" s="114">
        <v>0</v>
      </c>
      <c r="AO77" s="114">
        <v>0</v>
      </c>
      <c r="AP77" s="114">
        <v>0</v>
      </c>
      <c r="AQ77" s="114">
        <v>0</v>
      </c>
      <c r="AR77" s="114">
        <v>0</v>
      </c>
      <c r="AS77" s="114">
        <v>0</v>
      </c>
      <c r="AT77" s="114">
        <v>0</v>
      </c>
      <c r="AU77" s="114">
        <v>0</v>
      </c>
      <c r="AV77" s="114">
        <v>0</v>
      </c>
      <c r="AW77" s="114">
        <v>0</v>
      </c>
      <c r="AX77" s="114">
        <v>0</v>
      </c>
      <c r="AY77" s="114">
        <v>0</v>
      </c>
      <c r="AZ77" s="114">
        <v>0</v>
      </c>
      <c r="BA77" s="114">
        <v>0</v>
      </c>
      <c r="BB77" s="114">
        <v>0</v>
      </c>
      <c r="BC77" s="114">
        <v>0</v>
      </c>
      <c r="BD77" s="114">
        <v>0</v>
      </c>
      <c r="BE77" s="114">
        <v>0</v>
      </c>
      <c r="BF77" s="114">
        <v>0</v>
      </c>
      <c r="BG77" s="114">
        <v>0</v>
      </c>
      <c r="BH77" s="114">
        <v>0</v>
      </c>
      <c r="BI77" s="114">
        <v>0</v>
      </c>
      <c r="BJ77" s="114">
        <v>0</v>
      </c>
      <c r="BK77" s="114">
        <v>0</v>
      </c>
      <c r="BL77" s="114">
        <v>0</v>
      </c>
      <c r="BM77" s="114">
        <v>0</v>
      </c>
      <c r="BN77" s="114">
        <v>0</v>
      </c>
      <c r="BO77" s="114">
        <v>0</v>
      </c>
      <c r="BP77" s="114">
        <v>0</v>
      </c>
      <c r="BQ77" s="114">
        <v>0</v>
      </c>
      <c r="BR77" s="114">
        <v>0</v>
      </c>
      <c r="BS77" s="114">
        <v>0</v>
      </c>
      <c r="BT77" s="114">
        <v>0</v>
      </c>
      <c r="BU77" s="114">
        <v>0</v>
      </c>
      <c r="BV77" s="114">
        <v>0</v>
      </c>
      <c r="BW77" s="114">
        <v>0</v>
      </c>
      <c r="BX77" s="114">
        <v>0</v>
      </c>
      <c r="BY77" s="114">
        <v>0</v>
      </c>
      <c r="BZ77" s="114">
        <v>0</v>
      </c>
      <c r="CA77" s="114">
        <v>0</v>
      </c>
      <c r="CB77" s="114">
        <v>0</v>
      </c>
      <c r="CC77" s="114">
        <v>0</v>
      </c>
      <c r="CD77" s="114">
        <v>0</v>
      </c>
      <c r="CE77" s="114">
        <v>0</v>
      </c>
      <c r="CF77" s="114">
        <v>0</v>
      </c>
      <c r="CG77" s="114">
        <v>0</v>
      </c>
      <c r="CH77" s="114">
        <v>0</v>
      </c>
      <c r="CI77" s="114">
        <v>0</v>
      </c>
      <c r="CJ77" s="114">
        <v>0</v>
      </c>
      <c r="CK77" s="114">
        <v>0</v>
      </c>
      <c r="CL77" s="114">
        <v>0</v>
      </c>
      <c r="CM77" s="114">
        <v>0</v>
      </c>
      <c r="CN77" s="114">
        <v>0</v>
      </c>
      <c r="CO77" s="114">
        <v>0</v>
      </c>
      <c r="CP77" s="114">
        <v>0</v>
      </c>
      <c r="CQ77" s="114">
        <v>0</v>
      </c>
      <c r="CR77" s="114">
        <v>0</v>
      </c>
      <c r="CS77" s="114">
        <v>0</v>
      </c>
      <c r="CT77" s="114">
        <v>0</v>
      </c>
      <c r="CU77" s="114">
        <v>0</v>
      </c>
      <c r="CV77" s="114">
        <v>0</v>
      </c>
      <c r="CW77" s="114">
        <v>0</v>
      </c>
      <c r="CX77" s="114">
        <v>0</v>
      </c>
      <c r="CY77" s="114">
        <v>0</v>
      </c>
      <c r="CZ77" s="114">
        <v>0</v>
      </c>
      <c r="DA77" s="114">
        <v>0</v>
      </c>
      <c r="DB77" s="114">
        <v>0</v>
      </c>
      <c r="DC77" s="114">
        <v>0</v>
      </c>
      <c r="DD77" s="114">
        <v>0</v>
      </c>
      <c r="DE77" s="114">
        <v>0</v>
      </c>
      <c r="DF77" s="114">
        <v>0</v>
      </c>
      <c r="DG77" s="114">
        <v>0</v>
      </c>
      <c r="DH77" s="114">
        <v>0</v>
      </c>
      <c r="DI77" s="114">
        <v>0</v>
      </c>
      <c r="DJ77" s="114">
        <v>0</v>
      </c>
      <c r="DK77" s="114">
        <v>0</v>
      </c>
      <c r="DL77" s="114">
        <v>0</v>
      </c>
      <c r="DM77" s="114">
        <v>0</v>
      </c>
      <c r="DN77" s="114">
        <v>0</v>
      </c>
      <c r="DO77" s="114">
        <v>0</v>
      </c>
      <c r="DP77" s="114">
        <v>0</v>
      </c>
      <c r="DQ77" s="114">
        <v>0</v>
      </c>
      <c r="DR77" s="114">
        <v>0</v>
      </c>
      <c r="DS77" s="114">
        <v>0</v>
      </c>
      <c r="DT77" s="114">
        <v>0</v>
      </c>
      <c r="DU77" s="114">
        <v>0</v>
      </c>
      <c r="DV77" s="114">
        <v>0</v>
      </c>
      <c r="DW77" s="114">
        <v>0</v>
      </c>
      <c r="DX77" s="114">
        <v>0</v>
      </c>
      <c r="DY77" s="114">
        <v>0</v>
      </c>
      <c r="DZ77" s="114">
        <v>0</v>
      </c>
      <c r="EA77" s="114">
        <v>0</v>
      </c>
      <c r="EB77" s="114">
        <v>0</v>
      </c>
      <c r="EC77" s="114">
        <v>0</v>
      </c>
      <c r="ED77" s="114">
        <v>0</v>
      </c>
      <c r="EE77" s="114">
        <v>0</v>
      </c>
      <c r="EF77" s="114">
        <v>0</v>
      </c>
      <c r="EG77" s="114">
        <v>0</v>
      </c>
      <c r="EH77" s="114">
        <v>0</v>
      </c>
      <c r="EI77" s="114">
        <v>0</v>
      </c>
      <c r="EJ77" s="114">
        <v>0</v>
      </c>
      <c r="EK77" s="114">
        <v>0</v>
      </c>
      <c r="EL77" s="114">
        <v>0</v>
      </c>
      <c r="EM77" s="114">
        <v>0</v>
      </c>
      <c r="EN77" s="114">
        <v>0</v>
      </c>
      <c r="EO77" s="114">
        <v>0</v>
      </c>
      <c r="EP77" s="114">
        <v>0</v>
      </c>
      <c r="EQ77" s="114">
        <v>0</v>
      </c>
      <c r="ER77" s="114">
        <v>0</v>
      </c>
      <c r="ES77" s="114">
        <v>0</v>
      </c>
      <c r="ET77" s="114">
        <v>0</v>
      </c>
      <c r="EU77" s="114">
        <v>0</v>
      </c>
      <c r="EV77" s="114">
        <v>0</v>
      </c>
      <c r="EW77" s="114">
        <v>0</v>
      </c>
      <c r="EX77" s="114">
        <v>0</v>
      </c>
      <c r="EY77" s="114">
        <v>0</v>
      </c>
      <c r="EZ77" s="114">
        <v>0</v>
      </c>
      <c r="FA77" s="114">
        <v>0</v>
      </c>
      <c r="FB77" s="114">
        <v>0</v>
      </c>
      <c r="FC77" s="114">
        <v>0</v>
      </c>
      <c r="FD77" s="114">
        <v>0</v>
      </c>
      <c r="FE77" s="114">
        <v>0</v>
      </c>
      <c r="FF77" s="114">
        <v>0</v>
      </c>
      <c r="FG77" s="114">
        <v>0</v>
      </c>
      <c r="FH77" s="114">
        <v>0</v>
      </c>
      <c r="FI77" s="114">
        <v>0</v>
      </c>
      <c r="FJ77" s="114">
        <v>0</v>
      </c>
      <c r="FK77" s="114">
        <v>0</v>
      </c>
      <c r="FL77" s="114">
        <v>0</v>
      </c>
      <c r="FM77" s="114">
        <v>0</v>
      </c>
      <c r="FN77" s="114">
        <v>0</v>
      </c>
      <c r="FO77" s="114">
        <v>0</v>
      </c>
      <c r="FP77" s="114">
        <v>0</v>
      </c>
      <c r="FQ77" s="114">
        <v>0</v>
      </c>
      <c r="FR77" s="114">
        <v>0</v>
      </c>
      <c r="FS77" s="114">
        <v>0</v>
      </c>
      <c r="FT77" s="114">
        <v>0</v>
      </c>
      <c r="FU77" s="114">
        <v>0</v>
      </c>
      <c r="FV77" s="114">
        <v>0</v>
      </c>
      <c r="FW77" s="114">
        <v>0</v>
      </c>
      <c r="FX77" s="114">
        <v>0</v>
      </c>
      <c r="FY77" s="114">
        <v>0</v>
      </c>
      <c r="FZ77" s="114">
        <v>0</v>
      </c>
      <c r="GA77" s="114">
        <v>0</v>
      </c>
      <c r="GB77" s="114">
        <v>0</v>
      </c>
      <c r="GC77" s="114">
        <v>0</v>
      </c>
      <c r="GD77" s="114">
        <v>0</v>
      </c>
      <c r="GE77" s="114">
        <v>0</v>
      </c>
      <c r="GF77" s="114">
        <v>0</v>
      </c>
      <c r="GG77" s="114">
        <v>0</v>
      </c>
      <c r="GH77" s="114">
        <v>0</v>
      </c>
      <c r="GI77" s="114">
        <v>0</v>
      </c>
      <c r="GJ77" s="114">
        <v>0</v>
      </c>
      <c r="GK77" s="114">
        <v>0</v>
      </c>
      <c r="GL77" s="114">
        <v>0</v>
      </c>
      <c r="GM77" s="114">
        <v>0</v>
      </c>
      <c r="GN77" s="114">
        <v>0</v>
      </c>
      <c r="GO77" s="114">
        <v>0</v>
      </c>
      <c r="GP77" s="114">
        <v>0</v>
      </c>
      <c r="GQ77" s="114">
        <v>0</v>
      </c>
      <c r="GR77" s="114">
        <v>0</v>
      </c>
      <c r="GS77" s="114">
        <v>0</v>
      </c>
      <c r="GT77" s="114">
        <v>0</v>
      </c>
      <c r="GU77" s="114">
        <v>0</v>
      </c>
      <c r="GV77" s="114">
        <v>0</v>
      </c>
      <c r="GW77" s="114">
        <v>0</v>
      </c>
      <c r="GX77" s="114">
        <v>0</v>
      </c>
      <c r="GY77" s="114">
        <v>0</v>
      </c>
      <c r="GZ77" s="114">
        <v>0</v>
      </c>
      <c r="HA77" s="114">
        <v>0</v>
      </c>
      <c r="HB77" s="114">
        <v>0</v>
      </c>
      <c r="HC77" s="114">
        <v>0</v>
      </c>
      <c r="HD77" s="114">
        <v>0</v>
      </c>
      <c r="HE77" s="114">
        <v>0</v>
      </c>
      <c r="HF77" s="114">
        <v>0</v>
      </c>
      <c r="HG77" s="114">
        <v>0</v>
      </c>
      <c r="HH77" s="114">
        <v>0</v>
      </c>
      <c r="HI77" s="114">
        <v>0</v>
      </c>
    </row>
    <row r="78" spans="1:217" s="109" customFormat="1" x14ac:dyDescent="0.2">
      <c r="A78" s="113" t="s">
        <v>118</v>
      </c>
      <c r="B78" s="114">
        <v>0</v>
      </c>
      <c r="C78" s="114">
        <v>0</v>
      </c>
      <c r="D78" s="114">
        <v>0</v>
      </c>
      <c r="E78" s="114">
        <v>0</v>
      </c>
      <c r="F78" s="114">
        <v>0</v>
      </c>
      <c r="G78" s="114">
        <v>0</v>
      </c>
      <c r="H78" s="114">
        <v>0</v>
      </c>
      <c r="I78" s="114">
        <v>0</v>
      </c>
      <c r="J78" s="114">
        <v>0</v>
      </c>
      <c r="K78" s="114">
        <v>0</v>
      </c>
      <c r="L78" s="114">
        <v>0</v>
      </c>
      <c r="M78" s="114">
        <v>0</v>
      </c>
      <c r="N78" s="114">
        <v>0</v>
      </c>
      <c r="O78" s="114">
        <v>0</v>
      </c>
      <c r="P78" s="114">
        <v>0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>
        <v>0</v>
      </c>
      <c r="AC78" s="114">
        <v>0</v>
      </c>
      <c r="AD78" s="114">
        <v>0</v>
      </c>
      <c r="AE78" s="114">
        <v>0</v>
      </c>
      <c r="AF78" s="114">
        <v>0</v>
      </c>
      <c r="AG78" s="114">
        <v>0</v>
      </c>
      <c r="AH78" s="114">
        <v>0</v>
      </c>
      <c r="AI78" s="114">
        <v>0</v>
      </c>
      <c r="AJ78" s="114">
        <v>0</v>
      </c>
      <c r="AK78" s="114">
        <v>0</v>
      </c>
      <c r="AL78" s="114">
        <v>0</v>
      </c>
      <c r="AM78" s="114">
        <v>0</v>
      </c>
      <c r="AN78" s="114">
        <v>0</v>
      </c>
      <c r="AO78" s="114">
        <v>0</v>
      </c>
      <c r="AP78" s="114">
        <v>0</v>
      </c>
      <c r="AQ78" s="114">
        <v>0</v>
      </c>
      <c r="AR78" s="114">
        <v>0</v>
      </c>
      <c r="AS78" s="114">
        <v>0</v>
      </c>
      <c r="AT78" s="114">
        <v>0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AZ78" s="114">
        <v>0</v>
      </c>
      <c r="BA78" s="114">
        <v>0</v>
      </c>
      <c r="BB78" s="114">
        <v>0</v>
      </c>
      <c r="BC78" s="114">
        <v>0</v>
      </c>
      <c r="BD78" s="114">
        <v>0</v>
      </c>
      <c r="BE78" s="114">
        <v>0</v>
      </c>
      <c r="BF78" s="114">
        <v>0</v>
      </c>
      <c r="BG78" s="114">
        <v>0</v>
      </c>
      <c r="BH78" s="114">
        <v>0</v>
      </c>
      <c r="BI78" s="114">
        <v>0</v>
      </c>
      <c r="BJ78" s="114">
        <v>0</v>
      </c>
      <c r="BK78" s="114">
        <v>0</v>
      </c>
      <c r="BL78" s="114">
        <v>0</v>
      </c>
      <c r="BM78" s="114">
        <v>0</v>
      </c>
      <c r="BN78" s="114">
        <v>0</v>
      </c>
      <c r="BO78" s="114">
        <v>0</v>
      </c>
      <c r="BP78" s="114">
        <v>0</v>
      </c>
      <c r="BQ78" s="114">
        <v>0</v>
      </c>
      <c r="BR78" s="114">
        <v>0</v>
      </c>
      <c r="BS78" s="114">
        <v>0</v>
      </c>
      <c r="BT78" s="114">
        <v>0</v>
      </c>
      <c r="BU78" s="114">
        <v>0</v>
      </c>
      <c r="BV78" s="114">
        <v>0</v>
      </c>
      <c r="BW78" s="114">
        <v>0</v>
      </c>
      <c r="BX78" s="114">
        <v>0</v>
      </c>
      <c r="BY78" s="114">
        <v>0</v>
      </c>
      <c r="BZ78" s="114">
        <v>0</v>
      </c>
      <c r="CA78" s="114">
        <v>0</v>
      </c>
      <c r="CB78" s="114">
        <v>0</v>
      </c>
      <c r="CC78" s="114">
        <v>0</v>
      </c>
      <c r="CD78" s="114">
        <v>0</v>
      </c>
      <c r="CE78" s="114">
        <v>0</v>
      </c>
      <c r="CF78" s="114">
        <v>0</v>
      </c>
      <c r="CG78" s="114">
        <v>0</v>
      </c>
      <c r="CH78" s="114">
        <v>0</v>
      </c>
      <c r="CI78" s="114">
        <v>0</v>
      </c>
      <c r="CJ78" s="114">
        <v>0</v>
      </c>
      <c r="CK78" s="114">
        <v>0</v>
      </c>
      <c r="CL78" s="114">
        <v>0</v>
      </c>
      <c r="CM78" s="114">
        <v>0</v>
      </c>
      <c r="CN78" s="114">
        <v>0</v>
      </c>
      <c r="CO78" s="114">
        <v>0</v>
      </c>
      <c r="CP78" s="114">
        <v>0</v>
      </c>
      <c r="CQ78" s="114">
        <v>0</v>
      </c>
      <c r="CR78" s="114">
        <v>0</v>
      </c>
      <c r="CS78" s="114">
        <v>0</v>
      </c>
      <c r="CT78" s="114">
        <v>0</v>
      </c>
      <c r="CU78" s="114">
        <v>0</v>
      </c>
      <c r="CV78" s="114">
        <v>0</v>
      </c>
      <c r="CW78" s="114">
        <v>0</v>
      </c>
      <c r="CX78" s="114">
        <v>0</v>
      </c>
      <c r="CY78" s="114">
        <v>0</v>
      </c>
      <c r="CZ78" s="114">
        <v>0</v>
      </c>
      <c r="DA78" s="114">
        <v>0</v>
      </c>
      <c r="DB78" s="114">
        <v>0</v>
      </c>
      <c r="DC78" s="114">
        <v>0</v>
      </c>
      <c r="DD78" s="114">
        <v>0</v>
      </c>
      <c r="DE78" s="114">
        <v>0</v>
      </c>
      <c r="DF78" s="114">
        <v>0</v>
      </c>
      <c r="DG78" s="114">
        <v>0</v>
      </c>
      <c r="DH78" s="114">
        <v>0</v>
      </c>
      <c r="DI78" s="114">
        <v>0</v>
      </c>
      <c r="DJ78" s="114">
        <v>0</v>
      </c>
      <c r="DK78" s="114">
        <v>0</v>
      </c>
      <c r="DL78" s="114">
        <v>0</v>
      </c>
      <c r="DM78" s="114">
        <v>0</v>
      </c>
      <c r="DN78" s="114">
        <v>0</v>
      </c>
      <c r="DO78" s="114">
        <v>0</v>
      </c>
      <c r="DP78" s="114">
        <v>0</v>
      </c>
      <c r="DQ78" s="114">
        <v>0</v>
      </c>
      <c r="DR78" s="114">
        <v>0</v>
      </c>
      <c r="DS78" s="114">
        <v>0</v>
      </c>
      <c r="DT78" s="114">
        <v>0</v>
      </c>
      <c r="DU78" s="114">
        <v>0</v>
      </c>
      <c r="DV78" s="114">
        <v>0</v>
      </c>
      <c r="DW78" s="114">
        <v>0</v>
      </c>
      <c r="DX78" s="114">
        <v>0</v>
      </c>
      <c r="DY78" s="114">
        <v>0</v>
      </c>
      <c r="DZ78" s="114">
        <v>0</v>
      </c>
      <c r="EA78" s="114">
        <v>0</v>
      </c>
      <c r="EB78" s="114">
        <v>0</v>
      </c>
      <c r="EC78" s="114">
        <v>0</v>
      </c>
      <c r="ED78" s="114">
        <v>0</v>
      </c>
      <c r="EE78" s="114">
        <v>0</v>
      </c>
      <c r="EF78" s="114">
        <v>0</v>
      </c>
      <c r="EG78" s="114">
        <v>0</v>
      </c>
      <c r="EH78" s="114">
        <v>0</v>
      </c>
      <c r="EI78" s="114">
        <v>0</v>
      </c>
      <c r="EJ78" s="114">
        <v>0</v>
      </c>
      <c r="EK78" s="114">
        <v>0</v>
      </c>
      <c r="EL78" s="114">
        <v>0</v>
      </c>
      <c r="EM78" s="114">
        <v>0</v>
      </c>
      <c r="EN78" s="114">
        <v>0</v>
      </c>
      <c r="EO78" s="114">
        <v>0</v>
      </c>
      <c r="EP78" s="114">
        <v>0</v>
      </c>
      <c r="EQ78" s="114">
        <v>0</v>
      </c>
      <c r="ER78" s="114">
        <v>0</v>
      </c>
      <c r="ES78" s="114">
        <v>0</v>
      </c>
      <c r="ET78" s="114">
        <v>0</v>
      </c>
      <c r="EU78" s="114">
        <v>0</v>
      </c>
      <c r="EV78" s="114">
        <v>0</v>
      </c>
      <c r="EW78" s="114">
        <v>0</v>
      </c>
      <c r="EX78" s="114">
        <v>0</v>
      </c>
      <c r="EY78" s="114">
        <v>0</v>
      </c>
      <c r="EZ78" s="114">
        <v>0</v>
      </c>
      <c r="FA78" s="114">
        <v>0</v>
      </c>
      <c r="FB78" s="114">
        <v>0</v>
      </c>
      <c r="FC78" s="114">
        <v>0</v>
      </c>
      <c r="FD78" s="114">
        <v>0</v>
      </c>
      <c r="FE78" s="114">
        <v>0</v>
      </c>
      <c r="FF78" s="114">
        <v>0</v>
      </c>
      <c r="FG78" s="114">
        <v>0</v>
      </c>
      <c r="FH78" s="114">
        <v>0</v>
      </c>
      <c r="FI78" s="114">
        <v>0</v>
      </c>
      <c r="FJ78" s="114">
        <v>0</v>
      </c>
      <c r="FK78" s="114">
        <v>0</v>
      </c>
      <c r="FL78" s="114">
        <v>0</v>
      </c>
      <c r="FM78" s="114">
        <v>0</v>
      </c>
      <c r="FN78" s="114">
        <v>0</v>
      </c>
      <c r="FO78" s="114">
        <v>0</v>
      </c>
      <c r="FP78" s="114">
        <v>0</v>
      </c>
      <c r="FQ78" s="114">
        <v>0</v>
      </c>
      <c r="FR78" s="114">
        <v>0</v>
      </c>
      <c r="FS78" s="114">
        <v>0</v>
      </c>
      <c r="FT78" s="114">
        <v>0</v>
      </c>
      <c r="FU78" s="114">
        <v>0</v>
      </c>
      <c r="FV78" s="114">
        <v>0</v>
      </c>
      <c r="FW78" s="114">
        <v>0</v>
      </c>
      <c r="FX78" s="114">
        <v>0</v>
      </c>
      <c r="FY78" s="114">
        <v>0</v>
      </c>
      <c r="FZ78" s="114">
        <v>0</v>
      </c>
      <c r="GA78" s="114">
        <v>0</v>
      </c>
      <c r="GB78" s="114">
        <v>0</v>
      </c>
      <c r="GC78" s="114">
        <v>0</v>
      </c>
      <c r="GD78" s="114">
        <v>0</v>
      </c>
      <c r="GE78" s="114">
        <v>0</v>
      </c>
      <c r="GF78" s="114">
        <v>0</v>
      </c>
      <c r="GG78" s="114">
        <v>0</v>
      </c>
      <c r="GH78" s="114">
        <v>0</v>
      </c>
      <c r="GI78" s="114">
        <v>0</v>
      </c>
      <c r="GJ78" s="114">
        <v>0</v>
      </c>
      <c r="GK78" s="114">
        <v>0</v>
      </c>
      <c r="GL78" s="114">
        <v>0</v>
      </c>
      <c r="GM78" s="114">
        <v>0</v>
      </c>
      <c r="GN78" s="114">
        <v>0</v>
      </c>
      <c r="GO78" s="114">
        <v>0</v>
      </c>
      <c r="GP78" s="114">
        <v>0</v>
      </c>
      <c r="GQ78" s="114">
        <v>0</v>
      </c>
      <c r="GR78" s="114">
        <v>0</v>
      </c>
      <c r="GS78" s="114">
        <v>0</v>
      </c>
      <c r="GT78" s="114">
        <v>0</v>
      </c>
      <c r="GU78" s="114">
        <v>0</v>
      </c>
      <c r="GV78" s="114">
        <v>0</v>
      </c>
      <c r="GW78" s="114">
        <v>0</v>
      </c>
      <c r="GX78" s="114">
        <v>0</v>
      </c>
      <c r="GY78" s="114">
        <v>0</v>
      </c>
      <c r="GZ78" s="114">
        <v>0</v>
      </c>
      <c r="HA78" s="114">
        <v>0</v>
      </c>
      <c r="HB78" s="114">
        <v>0</v>
      </c>
      <c r="HC78" s="114">
        <v>0</v>
      </c>
      <c r="HD78" s="114">
        <v>0</v>
      </c>
      <c r="HE78" s="114">
        <v>0</v>
      </c>
      <c r="HF78" s="114">
        <v>0</v>
      </c>
      <c r="HG78" s="114">
        <v>0</v>
      </c>
      <c r="HH78" s="114">
        <v>0</v>
      </c>
      <c r="HI78" s="114">
        <v>0</v>
      </c>
    </row>
    <row r="79" spans="1:217" s="109" customFormat="1" x14ac:dyDescent="0.2">
      <c r="A79" s="113" t="s">
        <v>119</v>
      </c>
      <c r="B79" s="114">
        <v>0</v>
      </c>
      <c r="C79" s="114">
        <v>0</v>
      </c>
      <c r="D79" s="114">
        <v>0</v>
      </c>
      <c r="E79" s="114">
        <v>0</v>
      </c>
      <c r="F79" s="114">
        <v>0</v>
      </c>
      <c r="G79" s="114">
        <v>0</v>
      </c>
      <c r="H79" s="114">
        <v>0</v>
      </c>
      <c r="I79" s="114">
        <v>0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  <c r="AC79" s="114">
        <v>0</v>
      </c>
      <c r="AD79" s="114">
        <v>0</v>
      </c>
      <c r="AE79" s="114">
        <v>0</v>
      </c>
      <c r="AF79" s="114">
        <v>0</v>
      </c>
      <c r="AG79" s="114">
        <v>0</v>
      </c>
      <c r="AH79" s="114">
        <v>0</v>
      </c>
      <c r="AI79" s="114">
        <v>0</v>
      </c>
      <c r="AJ79" s="114">
        <v>0</v>
      </c>
      <c r="AK79" s="114">
        <v>0</v>
      </c>
      <c r="AL79" s="114">
        <v>0</v>
      </c>
      <c r="AM79" s="114">
        <v>0</v>
      </c>
      <c r="AN79" s="114">
        <v>0</v>
      </c>
      <c r="AO79" s="114">
        <v>0</v>
      </c>
      <c r="AP79" s="114">
        <v>0</v>
      </c>
      <c r="AQ79" s="114">
        <v>0</v>
      </c>
      <c r="AR79" s="114">
        <v>0</v>
      </c>
      <c r="AS79" s="114">
        <v>0</v>
      </c>
      <c r="AT79" s="114">
        <v>0</v>
      </c>
      <c r="AU79" s="114">
        <v>0</v>
      </c>
      <c r="AV79" s="114">
        <v>0</v>
      </c>
      <c r="AW79" s="114">
        <v>0</v>
      </c>
      <c r="AX79" s="114">
        <v>0</v>
      </c>
      <c r="AY79" s="114">
        <v>0</v>
      </c>
      <c r="AZ79" s="114">
        <v>0</v>
      </c>
      <c r="BA79" s="114">
        <v>0</v>
      </c>
      <c r="BB79" s="114">
        <v>0</v>
      </c>
      <c r="BC79" s="114">
        <v>0</v>
      </c>
      <c r="BD79" s="114">
        <v>0</v>
      </c>
      <c r="BE79" s="114">
        <v>0</v>
      </c>
      <c r="BF79" s="114">
        <v>0</v>
      </c>
      <c r="BG79" s="114">
        <v>0</v>
      </c>
      <c r="BH79" s="114">
        <v>0</v>
      </c>
      <c r="BI79" s="114">
        <v>0</v>
      </c>
      <c r="BJ79" s="114">
        <v>0</v>
      </c>
      <c r="BK79" s="114">
        <v>0</v>
      </c>
      <c r="BL79" s="114">
        <v>0</v>
      </c>
      <c r="BM79" s="114">
        <v>0</v>
      </c>
      <c r="BN79" s="114">
        <v>0</v>
      </c>
      <c r="BO79" s="114">
        <v>0</v>
      </c>
      <c r="BP79" s="114">
        <v>0</v>
      </c>
      <c r="BQ79" s="114">
        <v>0</v>
      </c>
      <c r="BR79" s="114">
        <v>0</v>
      </c>
      <c r="BS79" s="114">
        <v>0</v>
      </c>
      <c r="BT79" s="114">
        <v>0</v>
      </c>
      <c r="BU79" s="114">
        <v>0</v>
      </c>
      <c r="BV79" s="114">
        <v>0</v>
      </c>
      <c r="BW79" s="114">
        <v>0</v>
      </c>
      <c r="BX79" s="114">
        <v>0</v>
      </c>
      <c r="BY79" s="114">
        <v>0</v>
      </c>
      <c r="BZ79" s="114">
        <v>0</v>
      </c>
      <c r="CA79" s="114">
        <v>0</v>
      </c>
      <c r="CB79" s="114">
        <v>0</v>
      </c>
      <c r="CC79" s="114">
        <v>0</v>
      </c>
      <c r="CD79" s="114">
        <v>0</v>
      </c>
      <c r="CE79" s="114">
        <v>0</v>
      </c>
      <c r="CF79" s="114">
        <v>0</v>
      </c>
      <c r="CG79" s="114">
        <v>0</v>
      </c>
      <c r="CH79" s="114">
        <v>0</v>
      </c>
      <c r="CI79" s="114">
        <v>0</v>
      </c>
      <c r="CJ79" s="114">
        <v>0</v>
      </c>
      <c r="CK79" s="114">
        <v>0</v>
      </c>
      <c r="CL79" s="114">
        <v>0</v>
      </c>
      <c r="CM79" s="114">
        <v>0</v>
      </c>
      <c r="CN79" s="114">
        <v>0</v>
      </c>
      <c r="CO79" s="114">
        <v>0</v>
      </c>
      <c r="CP79" s="114">
        <v>0</v>
      </c>
      <c r="CQ79" s="114">
        <v>0</v>
      </c>
      <c r="CR79" s="114">
        <v>0</v>
      </c>
      <c r="CS79" s="114">
        <v>0</v>
      </c>
      <c r="CT79" s="114">
        <v>0</v>
      </c>
      <c r="CU79" s="114">
        <v>0</v>
      </c>
      <c r="CV79" s="114">
        <v>0</v>
      </c>
      <c r="CW79" s="114">
        <v>0</v>
      </c>
      <c r="CX79" s="114">
        <v>0</v>
      </c>
      <c r="CY79" s="114">
        <v>0</v>
      </c>
      <c r="CZ79" s="114">
        <v>0</v>
      </c>
      <c r="DA79" s="114">
        <v>0</v>
      </c>
      <c r="DB79" s="114">
        <v>0</v>
      </c>
      <c r="DC79" s="114">
        <v>0</v>
      </c>
      <c r="DD79" s="114">
        <v>0</v>
      </c>
      <c r="DE79" s="114">
        <v>0</v>
      </c>
      <c r="DF79" s="114">
        <v>0</v>
      </c>
      <c r="DG79" s="114">
        <v>0</v>
      </c>
      <c r="DH79" s="114">
        <v>0</v>
      </c>
      <c r="DI79" s="114">
        <v>0</v>
      </c>
      <c r="DJ79" s="114">
        <v>0</v>
      </c>
      <c r="DK79" s="114">
        <v>0</v>
      </c>
      <c r="DL79" s="114">
        <v>0</v>
      </c>
      <c r="DM79" s="114">
        <v>0</v>
      </c>
      <c r="DN79" s="114">
        <v>0</v>
      </c>
      <c r="DO79" s="114">
        <v>0</v>
      </c>
      <c r="DP79" s="114">
        <v>0</v>
      </c>
      <c r="DQ79" s="114">
        <v>0</v>
      </c>
      <c r="DR79" s="114">
        <v>0</v>
      </c>
      <c r="DS79" s="114">
        <v>0</v>
      </c>
      <c r="DT79" s="114">
        <v>0</v>
      </c>
      <c r="DU79" s="114">
        <v>0</v>
      </c>
      <c r="DV79" s="114">
        <v>0</v>
      </c>
      <c r="DW79" s="114">
        <v>0</v>
      </c>
      <c r="DX79" s="114">
        <v>0</v>
      </c>
      <c r="DY79" s="114">
        <v>0</v>
      </c>
      <c r="DZ79" s="114">
        <v>0</v>
      </c>
      <c r="EA79" s="114">
        <v>0</v>
      </c>
      <c r="EB79" s="114">
        <v>0</v>
      </c>
      <c r="EC79" s="114">
        <v>0</v>
      </c>
      <c r="ED79" s="114">
        <v>0</v>
      </c>
      <c r="EE79" s="114">
        <v>0</v>
      </c>
      <c r="EF79" s="114">
        <v>0</v>
      </c>
      <c r="EG79" s="114">
        <v>0</v>
      </c>
      <c r="EH79" s="114">
        <v>0</v>
      </c>
      <c r="EI79" s="114">
        <v>0</v>
      </c>
      <c r="EJ79" s="114">
        <v>0</v>
      </c>
      <c r="EK79" s="114">
        <v>0</v>
      </c>
      <c r="EL79" s="114">
        <v>0</v>
      </c>
      <c r="EM79" s="114">
        <v>0</v>
      </c>
      <c r="EN79" s="114">
        <v>0</v>
      </c>
      <c r="EO79" s="114">
        <v>0</v>
      </c>
      <c r="EP79" s="114">
        <v>0</v>
      </c>
      <c r="EQ79" s="114">
        <v>0</v>
      </c>
      <c r="ER79" s="114">
        <v>0</v>
      </c>
      <c r="ES79" s="114">
        <v>0</v>
      </c>
      <c r="ET79" s="114">
        <v>0</v>
      </c>
      <c r="EU79" s="114">
        <v>0</v>
      </c>
      <c r="EV79" s="114">
        <v>0</v>
      </c>
      <c r="EW79" s="114">
        <v>0</v>
      </c>
      <c r="EX79" s="114">
        <v>0</v>
      </c>
      <c r="EY79" s="114">
        <v>0</v>
      </c>
      <c r="EZ79" s="114">
        <v>0</v>
      </c>
      <c r="FA79" s="114">
        <v>0</v>
      </c>
      <c r="FB79" s="114">
        <v>0</v>
      </c>
      <c r="FC79" s="114">
        <v>0</v>
      </c>
      <c r="FD79" s="114">
        <v>0</v>
      </c>
      <c r="FE79" s="114">
        <v>0</v>
      </c>
      <c r="FF79" s="114">
        <v>0</v>
      </c>
      <c r="FG79" s="114">
        <v>0</v>
      </c>
      <c r="FH79" s="114">
        <v>0</v>
      </c>
      <c r="FI79" s="114">
        <v>0</v>
      </c>
      <c r="FJ79" s="114">
        <v>0</v>
      </c>
      <c r="FK79" s="114">
        <v>0</v>
      </c>
      <c r="FL79" s="114">
        <v>0</v>
      </c>
      <c r="FM79" s="114">
        <v>0</v>
      </c>
      <c r="FN79" s="114">
        <v>0</v>
      </c>
      <c r="FO79" s="114">
        <v>0</v>
      </c>
      <c r="FP79" s="114">
        <v>0</v>
      </c>
      <c r="FQ79" s="114">
        <v>0</v>
      </c>
      <c r="FR79" s="114">
        <v>0</v>
      </c>
      <c r="FS79" s="114">
        <v>0</v>
      </c>
      <c r="FT79" s="114">
        <v>0</v>
      </c>
      <c r="FU79" s="114">
        <v>0</v>
      </c>
      <c r="FV79" s="114">
        <v>0</v>
      </c>
      <c r="FW79" s="114">
        <v>0</v>
      </c>
      <c r="FX79" s="114">
        <v>0</v>
      </c>
      <c r="FY79" s="114">
        <v>0</v>
      </c>
      <c r="FZ79" s="114">
        <v>0</v>
      </c>
      <c r="GA79" s="114">
        <v>0</v>
      </c>
      <c r="GB79" s="114">
        <v>0</v>
      </c>
      <c r="GC79" s="114">
        <v>0</v>
      </c>
      <c r="GD79" s="114">
        <v>0</v>
      </c>
      <c r="GE79" s="114">
        <v>0</v>
      </c>
      <c r="GF79" s="114">
        <v>0</v>
      </c>
      <c r="GG79" s="114">
        <v>0</v>
      </c>
      <c r="GH79" s="114">
        <v>0</v>
      </c>
      <c r="GI79" s="114">
        <v>0</v>
      </c>
      <c r="GJ79" s="114">
        <v>0</v>
      </c>
      <c r="GK79" s="114">
        <v>0</v>
      </c>
      <c r="GL79" s="114">
        <v>0</v>
      </c>
      <c r="GM79" s="114">
        <v>0</v>
      </c>
      <c r="GN79" s="114">
        <v>0</v>
      </c>
      <c r="GO79" s="114">
        <v>0</v>
      </c>
      <c r="GP79" s="114">
        <v>0</v>
      </c>
      <c r="GQ79" s="114">
        <v>0</v>
      </c>
      <c r="GR79" s="114">
        <v>0</v>
      </c>
      <c r="GS79" s="114">
        <v>0</v>
      </c>
      <c r="GT79" s="114">
        <v>0</v>
      </c>
      <c r="GU79" s="114">
        <v>0</v>
      </c>
      <c r="GV79" s="114">
        <v>0</v>
      </c>
      <c r="GW79" s="114">
        <v>0</v>
      </c>
      <c r="GX79" s="114">
        <v>0</v>
      </c>
      <c r="GY79" s="114">
        <v>0</v>
      </c>
      <c r="GZ79" s="114">
        <v>0</v>
      </c>
      <c r="HA79" s="114">
        <v>0</v>
      </c>
      <c r="HB79" s="114">
        <v>0</v>
      </c>
      <c r="HC79" s="114">
        <v>0</v>
      </c>
      <c r="HD79" s="114">
        <v>0</v>
      </c>
      <c r="HE79" s="114">
        <v>0</v>
      </c>
      <c r="HF79" s="114">
        <v>0</v>
      </c>
      <c r="HG79" s="114">
        <v>0</v>
      </c>
      <c r="HH79" s="114">
        <v>0</v>
      </c>
      <c r="HI79" s="114">
        <v>0</v>
      </c>
    </row>
    <row r="80" spans="1:217" s="109" customFormat="1" x14ac:dyDescent="0.2">
      <c r="A80" s="113" t="s">
        <v>22</v>
      </c>
      <c r="B80" s="114">
        <v>0</v>
      </c>
      <c r="C80" s="114">
        <v>0</v>
      </c>
      <c r="D80" s="114">
        <v>0</v>
      </c>
      <c r="E80" s="114">
        <v>0</v>
      </c>
      <c r="F80" s="114">
        <v>0</v>
      </c>
      <c r="G80" s="114">
        <v>0</v>
      </c>
      <c r="H80" s="114">
        <v>0</v>
      </c>
      <c r="I80" s="114">
        <v>0</v>
      </c>
      <c r="J80" s="114">
        <v>0</v>
      </c>
      <c r="K80" s="114">
        <v>0</v>
      </c>
      <c r="L80" s="114">
        <v>0</v>
      </c>
      <c r="M80" s="114">
        <v>0</v>
      </c>
      <c r="N80" s="114">
        <v>0</v>
      </c>
      <c r="O80" s="114">
        <v>0</v>
      </c>
      <c r="P80" s="114">
        <v>0</v>
      </c>
      <c r="Q80" s="114">
        <v>0</v>
      </c>
      <c r="R80" s="114">
        <v>0</v>
      </c>
      <c r="S80" s="114">
        <v>0</v>
      </c>
      <c r="T80" s="114">
        <v>0</v>
      </c>
      <c r="U80" s="114">
        <v>0</v>
      </c>
      <c r="V80" s="114">
        <v>0</v>
      </c>
      <c r="W80" s="114">
        <v>0</v>
      </c>
      <c r="X80" s="114">
        <v>0</v>
      </c>
      <c r="Y80" s="114">
        <v>0</v>
      </c>
      <c r="Z80" s="114">
        <v>0</v>
      </c>
      <c r="AA80" s="114">
        <v>0</v>
      </c>
      <c r="AB80" s="114">
        <v>0</v>
      </c>
      <c r="AC80" s="114">
        <v>0</v>
      </c>
      <c r="AD80" s="114">
        <v>0</v>
      </c>
      <c r="AE80" s="114">
        <v>0</v>
      </c>
      <c r="AF80" s="114">
        <v>0</v>
      </c>
      <c r="AG80" s="114">
        <v>0</v>
      </c>
      <c r="AH80" s="114">
        <v>0</v>
      </c>
      <c r="AI80" s="114">
        <v>0</v>
      </c>
      <c r="AJ80" s="114">
        <v>0</v>
      </c>
      <c r="AK80" s="114">
        <v>0</v>
      </c>
      <c r="AL80" s="114">
        <v>0</v>
      </c>
      <c r="AM80" s="114">
        <v>0</v>
      </c>
      <c r="AN80" s="114">
        <v>0</v>
      </c>
      <c r="AO80" s="114">
        <v>0</v>
      </c>
      <c r="AP80" s="114">
        <v>0</v>
      </c>
      <c r="AQ80" s="114">
        <v>0</v>
      </c>
      <c r="AR80" s="114">
        <v>0</v>
      </c>
      <c r="AS80" s="114">
        <v>0</v>
      </c>
      <c r="AT80" s="114">
        <v>0</v>
      </c>
      <c r="AU80" s="114">
        <v>0</v>
      </c>
      <c r="AV80" s="114">
        <v>0</v>
      </c>
      <c r="AW80" s="114">
        <v>0</v>
      </c>
      <c r="AX80" s="114">
        <v>0</v>
      </c>
      <c r="AY80" s="114">
        <v>0</v>
      </c>
      <c r="AZ80" s="114">
        <v>0</v>
      </c>
      <c r="BA80" s="114">
        <v>0</v>
      </c>
      <c r="BB80" s="114">
        <v>0</v>
      </c>
      <c r="BC80" s="114">
        <v>0</v>
      </c>
      <c r="BD80" s="114">
        <v>0</v>
      </c>
      <c r="BE80" s="114">
        <v>0</v>
      </c>
      <c r="BF80" s="114">
        <v>0</v>
      </c>
      <c r="BG80" s="114">
        <v>0</v>
      </c>
      <c r="BH80" s="114">
        <v>0</v>
      </c>
      <c r="BI80" s="114">
        <v>0</v>
      </c>
      <c r="BJ80" s="114">
        <v>0</v>
      </c>
      <c r="BK80" s="114">
        <v>0</v>
      </c>
      <c r="BL80" s="114">
        <v>0</v>
      </c>
      <c r="BM80" s="114">
        <v>0</v>
      </c>
      <c r="BN80" s="114">
        <v>0</v>
      </c>
      <c r="BO80" s="114">
        <v>0</v>
      </c>
      <c r="BP80" s="114">
        <v>0</v>
      </c>
      <c r="BQ80" s="114">
        <v>0</v>
      </c>
      <c r="BR80" s="114">
        <v>0</v>
      </c>
      <c r="BS80" s="114">
        <v>0</v>
      </c>
      <c r="BT80" s="114">
        <v>0</v>
      </c>
      <c r="BU80" s="114">
        <v>0</v>
      </c>
      <c r="BV80" s="114">
        <v>0</v>
      </c>
      <c r="BW80" s="114">
        <v>0</v>
      </c>
      <c r="BX80" s="114">
        <v>0</v>
      </c>
      <c r="BY80" s="114">
        <v>0</v>
      </c>
      <c r="BZ80" s="114">
        <v>0</v>
      </c>
      <c r="CA80" s="114">
        <v>0</v>
      </c>
      <c r="CB80" s="114">
        <v>0</v>
      </c>
      <c r="CC80" s="114">
        <v>0</v>
      </c>
      <c r="CD80" s="114">
        <v>0</v>
      </c>
      <c r="CE80" s="114">
        <v>0</v>
      </c>
      <c r="CF80" s="114">
        <v>0</v>
      </c>
      <c r="CG80" s="114">
        <v>0</v>
      </c>
      <c r="CH80" s="114">
        <v>0</v>
      </c>
      <c r="CI80" s="114">
        <v>0</v>
      </c>
      <c r="CJ80" s="114">
        <v>0</v>
      </c>
      <c r="CK80" s="114">
        <v>0</v>
      </c>
      <c r="CL80" s="114">
        <v>0</v>
      </c>
      <c r="CM80" s="114">
        <v>0</v>
      </c>
      <c r="CN80" s="114">
        <v>0</v>
      </c>
      <c r="CO80" s="114">
        <v>0</v>
      </c>
      <c r="CP80" s="114">
        <v>0</v>
      </c>
      <c r="CQ80" s="114">
        <v>0</v>
      </c>
      <c r="CR80" s="114">
        <v>0</v>
      </c>
      <c r="CS80" s="114">
        <v>0</v>
      </c>
      <c r="CT80" s="114">
        <v>0</v>
      </c>
      <c r="CU80" s="114">
        <v>0</v>
      </c>
      <c r="CV80" s="114">
        <v>0</v>
      </c>
      <c r="CW80" s="114">
        <v>0</v>
      </c>
      <c r="CX80" s="114">
        <v>0</v>
      </c>
      <c r="CY80" s="114">
        <v>0</v>
      </c>
      <c r="CZ80" s="114">
        <v>0</v>
      </c>
      <c r="DA80" s="114">
        <v>0</v>
      </c>
      <c r="DB80" s="114">
        <v>0</v>
      </c>
      <c r="DC80" s="114">
        <v>0</v>
      </c>
      <c r="DD80" s="114">
        <v>0</v>
      </c>
      <c r="DE80" s="114">
        <v>0</v>
      </c>
      <c r="DF80" s="114">
        <v>0</v>
      </c>
      <c r="DG80" s="114">
        <v>0</v>
      </c>
      <c r="DH80" s="114">
        <v>0</v>
      </c>
      <c r="DI80" s="114">
        <v>0</v>
      </c>
      <c r="DJ80" s="114">
        <v>0</v>
      </c>
      <c r="DK80" s="114">
        <v>0</v>
      </c>
      <c r="DL80" s="114">
        <v>0</v>
      </c>
      <c r="DM80" s="114">
        <v>0</v>
      </c>
      <c r="DN80" s="114">
        <v>0</v>
      </c>
      <c r="DO80" s="114">
        <v>0</v>
      </c>
      <c r="DP80" s="114">
        <v>0</v>
      </c>
      <c r="DQ80" s="114">
        <v>0</v>
      </c>
      <c r="DR80" s="114">
        <v>0</v>
      </c>
      <c r="DS80" s="114">
        <v>0</v>
      </c>
      <c r="DT80" s="114">
        <v>0</v>
      </c>
      <c r="DU80" s="114">
        <v>0</v>
      </c>
      <c r="DV80" s="114">
        <v>0</v>
      </c>
      <c r="DW80" s="114">
        <v>0</v>
      </c>
      <c r="DX80" s="114">
        <v>0</v>
      </c>
      <c r="DY80" s="114">
        <v>0</v>
      </c>
      <c r="DZ80" s="114">
        <v>0</v>
      </c>
      <c r="EA80" s="114">
        <v>0</v>
      </c>
      <c r="EB80" s="114">
        <v>0</v>
      </c>
      <c r="EC80" s="114">
        <v>0</v>
      </c>
      <c r="ED80" s="114">
        <v>0</v>
      </c>
      <c r="EE80" s="114">
        <v>0</v>
      </c>
      <c r="EF80" s="114">
        <v>0</v>
      </c>
      <c r="EG80" s="114">
        <v>0</v>
      </c>
      <c r="EH80" s="114">
        <v>0</v>
      </c>
      <c r="EI80" s="114">
        <v>0</v>
      </c>
      <c r="EJ80" s="114">
        <v>0</v>
      </c>
      <c r="EK80" s="114">
        <v>0</v>
      </c>
      <c r="EL80" s="114">
        <v>0</v>
      </c>
      <c r="EM80" s="114">
        <v>0</v>
      </c>
      <c r="EN80" s="114">
        <v>0</v>
      </c>
      <c r="EO80" s="114">
        <v>0</v>
      </c>
      <c r="EP80" s="114">
        <v>0</v>
      </c>
      <c r="EQ80" s="114">
        <v>0</v>
      </c>
      <c r="ER80" s="114">
        <v>0</v>
      </c>
      <c r="ES80" s="114">
        <v>0</v>
      </c>
      <c r="ET80" s="114">
        <v>0</v>
      </c>
      <c r="EU80" s="114">
        <v>0</v>
      </c>
      <c r="EV80" s="114">
        <v>0</v>
      </c>
      <c r="EW80" s="114">
        <v>0</v>
      </c>
      <c r="EX80" s="114">
        <v>0</v>
      </c>
      <c r="EY80" s="114">
        <v>0</v>
      </c>
      <c r="EZ80" s="114">
        <v>0</v>
      </c>
      <c r="FA80" s="114">
        <v>0</v>
      </c>
      <c r="FB80" s="114">
        <v>0</v>
      </c>
      <c r="FC80" s="114">
        <v>0</v>
      </c>
      <c r="FD80" s="114">
        <v>0</v>
      </c>
      <c r="FE80" s="114">
        <v>0</v>
      </c>
      <c r="FF80" s="114">
        <v>0</v>
      </c>
      <c r="FG80" s="114">
        <v>0</v>
      </c>
      <c r="FH80" s="114">
        <v>0</v>
      </c>
      <c r="FI80" s="114">
        <v>0</v>
      </c>
      <c r="FJ80" s="114">
        <v>0</v>
      </c>
      <c r="FK80" s="114">
        <v>0</v>
      </c>
      <c r="FL80" s="114">
        <v>0</v>
      </c>
      <c r="FM80" s="114">
        <v>0</v>
      </c>
      <c r="FN80" s="114">
        <v>0</v>
      </c>
      <c r="FO80" s="114">
        <v>0</v>
      </c>
      <c r="FP80" s="114">
        <v>0</v>
      </c>
      <c r="FQ80" s="114">
        <v>0</v>
      </c>
      <c r="FR80" s="114">
        <v>0</v>
      </c>
      <c r="FS80" s="114">
        <v>0</v>
      </c>
      <c r="FT80" s="114">
        <v>0</v>
      </c>
      <c r="FU80" s="114">
        <v>0</v>
      </c>
      <c r="FV80" s="114">
        <v>0</v>
      </c>
      <c r="FW80" s="114">
        <v>0</v>
      </c>
      <c r="FX80" s="114">
        <v>0</v>
      </c>
      <c r="FY80" s="114">
        <v>0</v>
      </c>
      <c r="FZ80" s="114">
        <v>0</v>
      </c>
      <c r="GA80" s="114">
        <v>0</v>
      </c>
      <c r="GB80" s="114">
        <v>0</v>
      </c>
      <c r="GC80" s="114">
        <v>0</v>
      </c>
      <c r="GD80" s="114">
        <v>0</v>
      </c>
      <c r="GE80" s="114">
        <v>0</v>
      </c>
      <c r="GF80" s="114">
        <v>0</v>
      </c>
      <c r="GG80" s="114">
        <v>0</v>
      </c>
      <c r="GH80" s="114">
        <v>0</v>
      </c>
      <c r="GI80" s="114">
        <v>0</v>
      </c>
      <c r="GJ80" s="114">
        <v>0</v>
      </c>
      <c r="GK80" s="114">
        <v>0</v>
      </c>
      <c r="GL80" s="114">
        <v>0</v>
      </c>
      <c r="GM80" s="114">
        <v>0</v>
      </c>
      <c r="GN80" s="114">
        <v>0</v>
      </c>
      <c r="GO80" s="114">
        <v>0</v>
      </c>
      <c r="GP80" s="114">
        <v>0</v>
      </c>
      <c r="GQ80" s="114">
        <v>0</v>
      </c>
      <c r="GR80" s="114">
        <v>0</v>
      </c>
      <c r="GS80" s="114">
        <v>0</v>
      </c>
      <c r="GT80" s="114">
        <v>0</v>
      </c>
      <c r="GU80" s="114">
        <v>0</v>
      </c>
      <c r="GV80" s="114">
        <v>0</v>
      </c>
      <c r="GW80" s="114">
        <v>0</v>
      </c>
      <c r="GX80" s="114">
        <v>0</v>
      </c>
      <c r="GY80" s="114">
        <v>0</v>
      </c>
      <c r="GZ80" s="114">
        <v>0</v>
      </c>
      <c r="HA80" s="114">
        <v>0</v>
      </c>
      <c r="HB80" s="114">
        <v>0</v>
      </c>
      <c r="HC80" s="114">
        <v>0</v>
      </c>
      <c r="HD80" s="114">
        <v>0</v>
      </c>
      <c r="HE80" s="114">
        <v>0</v>
      </c>
      <c r="HF80" s="114">
        <v>0</v>
      </c>
      <c r="HG80" s="114">
        <v>0</v>
      </c>
      <c r="HH80" s="114">
        <v>0</v>
      </c>
      <c r="HI80" s="114">
        <v>0</v>
      </c>
    </row>
    <row r="81" spans="1:217" s="109" customFormat="1" x14ac:dyDescent="0.2">
      <c r="A81" s="113" t="s">
        <v>120</v>
      </c>
      <c r="B81" s="114">
        <v>0</v>
      </c>
      <c r="C81" s="114">
        <v>0</v>
      </c>
      <c r="D81" s="114">
        <v>0</v>
      </c>
      <c r="E81" s="114">
        <v>0</v>
      </c>
      <c r="F81" s="114">
        <v>0</v>
      </c>
      <c r="G81" s="114">
        <v>0</v>
      </c>
      <c r="H81" s="114">
        <v>0</v>
      </c>
      <c r="I81" s="114">
        <v>0</v>
      </c>
      <c r="J81" s="114">
        <v>0</v>
      </c>
      <c r="K81" s="114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14">
        <v>0</v>
      </c>
      <c r="AF81" s="114">
        <v>0</v>
      </c>
      <c r="AG81" s="114">
        <v>0</v>
      </c>
      <c r="AH81" s="114">
        <v>0</v>
      </c>
      <c r="AI81" s="114">
        <v>0</v>
      </c>
      <c r="AJ81" s="114">
        <v>0</v>
      </c>
      <c r="AK81" s="114">
        <v>0</v>
      </c>
      <c r="AL81" s="114">
        <v>0</v>
      </c>
      <c r="AM81" s="114">
        <v>0</v>
      </c>
      <c r="AN81" s="114">
        <v>0</v>
      </c>
      <c r="AO81" s="114">
        <v>0</v>
      </c>
      <c r="AP81" s="114">
        <v>0</v>
      </c>
      <c r="AQ81" s="114">
        <v>0</v>
      </c>
      <c r="AR81" s="114">
        <v>0</v>
      </c>
      <c r="AS81" s="114">
        <v>0</v>
      </c>
      <c r="AT81" s="114">
        <v>0</v>
      </c>
      <c r="AU81" s="114">
        <v>0</v>
      </c>
      <c r="AV81" s="114">
        <v>0</v>
      </c>
      <c r="AW81" s="114">
        <v>0</v>
      </c>
      <c r="AX81" s="114">
        <v>0</v>
      </c>
      <c r="AY81" s="114">
        <v>0</v>
      </c>
      <c r="AZ81" s="114">
        <v>0</v>
      </c>
      <c r="BA81" s="114">
        <v>0</v>
      </c>
      <c r="BB81" s="114">
        <v>0</v>
      </c>
      <c r="BC81" s="114">
        <v>0</v>
      </c>
      <c r="BD81" s="114">
        <v>0</v>
      </c>
      <c r="BE81" s="114">
        <v>0</v>
      </c>
      <c r="BF81" s="114">
        <v>0</v>
      </c>
      <c r="BG81" s="114">
        <v>0</v>
      </c>
      <c r="BH81" s="114">
        <v>0</v>
      </c>
      <c r="BI81" s="114">
        <v>0</v>
      </c>
      <c r="BJ81" s="114">
        <v>0</v>
      </c>
      <c r="BK81" s="114">
        <v>0</v>
      </c>
      <c r="BL81" s="114">
        <v>0</v>
      </c>
      <c r="BM81" s="114">
        <v>0</v>
      </c>
      <c r="BN81" s="114">
        <v>0</v>
      </c>
      <c r="BO81" s="114">
        <v>0</v>
      </c>
      <c r="BP81" s="114">
        <v>0</v>
      </c>
      <c r="BQ81" s="114">
        <v>0</v>
      </c>
      <c r="BR81" s="114">
        <v>0</v>
      </c>
      <c r="BS81" s="114">
        <v>0</v>
      </c>
      <c r="BT81" s="114">
        <v>0</v>
      </c>
      <c r="BU81" s="114">
        <v>0</v>
      </c>
      <c r="BV81" s="114">
        <v>0</v>
      </c>
      <c r="BW81" s="114">
        <v>0</v>
      </c>
      <c r="BX81" s="114">
        <v>0</v>
      </c>
      <c r="BY81" s="114">
        <v>0</v>
      </c>
      <c r="BZ81" s="114">
        <v>0</v>
      </c>
      <c r="CA81" s="114">
        <v>0</v>
      </c>
      <c r="CB81" s="114">
        <v>0</v>
      </c>
      <c r="CC81" s="114">
        <v>0</v>
      </c>
      <c r="CD81" s="114">
        <v>0</v>
      </c>
      <c r="CE81" s="114">
        <v>0</v>
      </c>
      <c r="CF81" s="114">
        <v>0</v>
      </c>
      <c r="CG81" s="114">
        <v>0</v>
      </c>
      <c r="CH81" s="114">
        <v>0</v>
      </c>
      <c r="CI81" s="114">
        <v>0</v>
      </c>
      <c r="CJ81" s="114">
        <v>0</v>
      </c>
      <c r="CK81" s="114">
        <v>0</v>
      </c>
      <c r="CL81" s="114">
        <v>0</v>
      </c>
      <c r="CM81" s="114">
        <v>0</v>
      </c>
      <c r="CN81" s="114">
        <v>0</v>
      </c>
      <c r="CO81" s="114">
        <v>0</v>
      </c>
      <c r="CP81" s="114">
        <v>0</v>
      </c>
      <c r="CQ81" s="114">
        <v>0</v>
      </c>
      <c r="CR81" s="114">
        <v>0</v>
      </c>
      <c r="CS81" s="114">
        <v>0</v>
      </c>
      <c r="CT81" s="114">
        <v>0</v>
      </c>
      <c r="CU81" s="114">
        <v>0</v>
      </c>
      <c r="CV81" s="114">
        <v>0</v>
      </c>
      <c r="CW81" s="114">
        <v>0</v>
      </c>
      <c r="CX81" s="114">
        <v>0</v>
      </c>
      <c r="CY81" s="114">
        <v>0</v>
      </c>
      <c r="CZ81" s="114">
        <v>0</v>
      </c>
      <c r="DA81" s="114">
        <v>0</v>
      </c>
      <c r="DB81" s="114">
        <v>0</v>
      </c>
      <c r="DC81" s="114">
        <v>0</v>
      </c>
      <c r="DD81" s="114">
        <v>0</v>
      </c>
      <c r="DE81" s="114">
        <v>0</v>
      </c>
      <c r="DF81" s="114">
        <v>0</v>
      </c>
      <c r="DG81" s="114">
        <v>0</v>
      </c>
      <c r="DH81" s="114">
        <v>0</v>
      </c>
      <c r="DI81" s="114">
        <v>0</v>
      </c>
      <c r="DJ81" s="114">
        <v>0</v>
      </c>
      <c r="DK81" s="114">
        <v>0</v>
      </c>
      <c r="DL81" s="114">
        <v>0</v>
      </c>
      <c r="DM81" s="114">
        <v>0</v>
      </c>
      <c r="DN81" s="114">
        <v>0</v>
      </c>
      <c r="DO81" s="114">
        <v>0</v>
      </c>
      <c r="DP81" s="114">
        <v>0</v>
      </c>
      <c r="DQ81" s="114">
        <v>0</v>
      </c>
      <c r="DR81" s="114">
        <v>0</v>
      </c>
      <c r="DS81" s="114">
        <v>0</v>
      </c>
      <c r="DT81" s="114">
        <v>0</v>
      </c>
      <c r="DU81" s="114">
        <v>0</v>
      </c>
      <c r="DV81" s="114">
        <v>0</v>
      </c>
      <c r="DW81" s="114">
        <v>0</v>
      </c>
      <c r="DX81" s="114">
        <v>0</v>
      </c>
      <c r="DY81" s="114">
        <v>0</v>
      </c>
      <c r="DZ81" s="114">
        <v>0</v>
      </c>
      <c r="EA81" s="114">
        <v>0</v>
      </c>
      <c r="EB81" s="114">
        <v>0</v>
      </c>
      <c r="EC81" s="114">
        <v>0</v>
      </c>
      <c r="ED81" s="114">
        <v>0</v>
      </c>
      <c r="EE81" s="114">
        <v>0</v>
      </c>
      <c r="EF81" s="114">
        <v>0</v>
      </c>
      <c r="EG81" s="114">
        <v>0</v>
      </c>
      <c r="EH81" s="114">
        <v>0</v>
      </c>
      <c r="EI81" s="114">
        <v>0</v>
      </c>
      <c r="EJ81" s="114">
        <v>0</v>
      </c>
      <c r="EK81" s="114">
        <v>0</v>
      </c>
      <c r="EL81" s="114">
        <v>0</v>
      </c>
      <c r="EM81" s="114">
        <v>0</v>
      </c>
      <c r="EN81" s="114">
        <v>0</v>
      </c>
      <c r="EO81" s="114">
        <v>0</v>
      </c>
      <c r="EP81" s="114">
        <v>0</v>
      </c>
      <c r="EQ81" s="114">
        <v>0</v>
      </c>
      <c r="ER81" s="114">
        <v>0</v>
      </c>
      <c r="ES81" s="114">
        <v>0</v>
      </c>
      <c r="ET81" s="114">
        <v>0</v>
      </c>
      <c r="EU81" s="114">
        <v>0</v>
      </c>
      <c r="EV81" s="114">
        <v>0</v>
      </c>
      <c r="EW81" s="114">
        <v>0</v>
      </c>
      <c r="EX81" s="114">
        <v>0</v>
      </c>
      <c r="EY81" s="114">
        <v>0</v>
      </c>
      <c r="EZ81" s="114">
        <v>0</v>
      </c>
      <c r="FA81" s="114">
        <v>0</v>
      </c>
      <c r="FB81" s="114">
        <v>0</v>
      </c>
      <c r="FC81" s="114">
        <v>0</v>
      </c>
      <c r="FD81" s="114">
        <v>0</v>
      </c>
      <c r="FE81" s="114">
        <v>0</v>
      </c>
      <c r="FF81" s="114">
        <v>0</v>
      </c>
      <c r="FG81" s="114">
        <v>0</v>
      </c>
      <c r="FH81" s="114">
        <v>0</v>
      </c>
      <c r="FI81" s="114">
        <v>0</v>
      </c>
      <c r="FJ81" s="114">
        <v>0</v>
      </c>
      <c r="FK81" s="114">
        <v>0</v>
      </c>
      <c r="FL81" s="114">
        <v>0</v>
      </c>
      <c r="FM81" s="114">
        <v>0</v>
      </c>
      <c r="FN81" s="114">
        <v>0</v>
      </c>
      <c r="FO81" s="114">
        <v>0</v>
      </c>
      <c r="FP81" s="114">
        <v>0</v>
      </c>
      <c r="FQ81" s="114">
        <v>0</v>
      </c>
      <c r="FR81" s="114">
        <v>0</v>
      </c>
      <c r="FS81" s="114">
        <v>0</v>
      </c>
      <c r="FT81" s="114">
        <v>0</v>
      </c>
      <c r="FU81" s="114">
        <v>0</v>
      </c>
      <c r="FV81" s="114">
        <v>0</v>
      </c>
      <c r="FW81" s="114">
        <v>0</v>
      </c>
      <c r="FX81" s="114">
        <v>0</v>
      </c>
      <c r="FY81" s="114">
        <v>0</v>
      </c>
      <c r="FZ81" s="114">
        <v>0</v>
      </c>
      <c r="GA81" s="114">
        <v>0</v>
      </c>
      <c r="GB81" s="114">
        <v>0</v>
      </c>
      <c r="GC81" s="114">
        <v>0</v>
      </c>
      <c r="GD81" s="114">
        <v>0</v>
      </c>
      <c r="GE81" s="114">
        <v>0</v>
      </c>
      <c r="GF81" s="114">
        <v>0</v>
      </c>
      <c r="GG81" s="114">
        <v>0</v>
      </c>
      <c r="GH81" s="114">
        <v>0</v>
      </c>
      <c r="GI81" s="114">
        <v>0</v>
      </c>
      <c r="GJ81" s="114">
        <v>0</v>
      </c>
      <c r="GK81" s="114">
        <v>0</v>
      </c>
      <c r="GL81" s="114">
        <v>0</v>
      </c>
      <c r="GM81" s="114">
        <v>0</v>
      </c>
      <c r="GN81" s="114">
        <v>0</v>
      </c>
      <c r="GO81" s="114">
        <v>0</v>
      </c>
      <c r="GP81" s="114">
        <v>0</v>
      </c>
      <c r="GQ81" s="114">
        <v>0</v>
      </c>
      <c r="GR81" s="114">
        <v>0</v>
      </c>
      <c r="GS81" s="114">
        <v>0</v>
      </c>
      <c r="GT81" s="114">
        <v>0</v>
      </c>
      <c r="GU81" s="114">
        <v>0</v>
      </c>
      <c r="GV81" s="114">
        <v>0</v>
      </c>
      <c r="GW81" s="114">
        <v>0</v>
      </c>
      <c r="GX81" s="114">
        <v>0</v>
      </c>
      <c r="GY81" s="114">
        <v>0</v>
      </c>
      <c r="GZ81" s="114">
        <v>0</v>
      </c>
      <c r="HA81" s="114">
        <v>0</v>
      </c>
      <c r="HB81" s="114">
        <v>0</v>
      </c>
      <c r="HC81" s="114">
        <v>0</v>
      </c>
      <c r="HD81" s="114">
        <v>0</v>
      </c>
      <c r="HE81" s="114">
        <v>0</v>
      </c>
      <c r="HF81" s="114">
        <v>0</v>
      </c>
      <c r="HG81" s="114">
        <v>0</v>
      </c>
      <c r="HH81" s="114">
        <v>0</v>
      </c>
      <c r="HI81" s="114">
        <v>0</v>
      </c>
    </row>
    <row r="82" spans="1:217" s="109" customFormat="1" x14ac:dyDescent="0.2">
      <c r="A82" s="113" t="s">
        <v>121</v>
      </c>
      <c r="B82" s="114">
        <v>0</v>
      </c>
      <c r="C82" s="114">
        <v>0</v>
      </c>
      <c r="D82" s="115">
        <v>0</v>
      </c>
      <c r="E82" s="115">
        <v>0</v>
      </c>
      <c r="F82" s="115">
        <v>0</v>
      </c>
      <c r="G82" s="115">
        <v>0</v>
      </c>
      <c r="H82" s="115">
        <v>0</v>
      </c>
      <c r="I82" s="115">
        <v>0</v>
      </c>
      <c r="J82" s="115">
        <v>0</v>
      </c>
      <c r="K82" s="115">
        <v>0</v>
      </c>
      <c r="L82" s="115">
        <v>0</v>
      </c>
      <c r="M82" s="115">
        <v>0</v>
      </c>
      <c r="N82" s="115">
        <v>0</v>
      </c>
      <c r="O82" s="115">
        <v>0</v>
      </c>
      <c r="P82" s="115">
        <v>0</v>
      </c>
      <c r="Q82" s="115">
        <v>0</v>
      </c>
      <c r="R82" s="115">
        <v>0</v>
      </c>
      <c r="S82" s="115">
        <v>0</v>
      </c>
      <c r="T82" s="115">
        <v>0</v>
      </c>
      <c r="U82" s="115">
        <v>0</v>
      </c>
      <c r="V82" s="115">
        <v>0</v>
      </c>
      <c r="W82" s="115">
        <v>0</v>
      </c>
      <c r="X82" s="115">
        <v>0</v>
      </c>
      <c r="Y82" s="115">
        <v>0</v>
      </c>
      <c r="Z82" s="115">
        <v>0</v>
      </c>
      <c r="AA82" s="115">
        <v>0</v>
      </c>
      <c r="AB82" s="115">
        <v>0</v>
      </c>
      <c r="AC82" s="115">
        <v>0</v>
      </c>
      <c r="AD82" s="115">
        <v>0</v>
      </c>
      <c r="AE82" s="115">
        <v>0</v>
      </c>
      <c r="AF82" s="115">
        <v>0</v>
      </c>
      <c r="AG82" s="115">
        <v>0</v>
      </c>
      <c r="AH82" s="115"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v>0</v>
      </c>
      <c r="AR82" s="115">
        <v>0</v>
      </c>
      <c r="AS82" s="115">
        <v>0</v>
      </c>
      <c r="AT82" s="115">
        <v>0</v>
      </c>
      <c r="AU82" s="115">
        <v>0</v>
      </c>
      <c r="AV82" s="115">
        <v>0</v>
      </c>
      <c r="AW82" s="115">
        <v>0</v>
      </c>
      <c r="AX82" s="115">
        <v>0</v>
      </c>
      <c r="AY82" s="115">
        <v>0</v>
      </c>
      <c r="AZ82" s="115">
        <v>0</v>
      </c>
      <c r="BA82" s="115">
        <v>0</v>
      </c>
      <c r="BB82" s="115">
        <v>0</v>
      </c>
      <c r="BC82" s="115">
        <v>0</v>
      </c>
      <c r="BD82" s="115">
        <v>0</v>
      </c>
      <c r="BE82" s="115">
        <v>0</v>
      </c>
      <c r="BF82" s="115">
        <v>0</v>
      </c>
      <c r="BG82" s="115">
        <v>0</v>
      </c>
      <c r="BH82" s="115">
        <v>0</v>
      </c>
      <c r="BI82" s="115">
        <v>0</v>
      </c>
      <c r="BJ82" s="115">
        <v>0</v>
      </c>
      <c r="BK82" s="115">
        <v>0</v>
      </c>
      <c r="BL82" s="115">
        <v>0</v>
      </c>
      <c r="BM82" s="115">
        <v>0</v>
      </c>
      <c r="BN82" s="115">
        <v>0</v>
      </c>
      <c r="BO82" s="115">
        <v>0</v>
      </c>
      <c r="BP82" s="115">
        <v>0</v>
      </c>
      <c r="BQ82" s="115">
        <v>0</v>
      </c>
      <c r="BR82" s="115">
        <v>0</v>
      </c>
      <c r="BS82" s="115">
        <v>0</v>
      </c>
      <c r="BT82" s="115">
        <v>0</v>
      </c>
      <c r="BU82" s="115">
        <v>0</v>
      </c>
      <c r="BV82" s="115">
        <v>0</v>
      </c>
      <c r="BW82" s="115">
        <v>0</v>
      </c>
      <c r="BX82" s="115">
        <v>0</v>
      </c>
      <c r="BY82" s="115">
        <v>0</v>
      </c>
      <c r="BZ82" s="115">
        <v>0</v>
      </c>
      <c r="CA82" s="115">
        <v>0</v>
      </c>
      <c r="CB82" s="115">
        <v>0</v>
      </c>
      <c r="CC82" s="115">
        <v>0</v>
      </c>
      <c r="CD82" s="115">
        <v>0</v>
      </c>
      <c r="CE82" s="115">
        <v>0</v>
      </c>
      <c r="CF82" s="115">
        <v>0</v>
      </c>
      <c r="CG82" s="115">
        <v>0</v>
      </c>
      <c r="CH82" s="115">
        <v>0</v>
      </c>
      <c r="CI82" s="115">
        <v>0</v>
      </c>
      <c r="CJ82" s="115">
        <v>0</v>
      </c>
      <c r="CK82" s="115">
        <v>0</v>
      </c>
      <c r="CL82" s="115">
        <v>0</v>
      </c>
      <c r="CM82" s="115">
        <v>0</v>
      </c>
      <c r="CN82" s="115">
        <v>0</v>
      </c>
      <c r="CO82" s="115">
        <v>0</v>
      </c>
      <c r="CP82" s="115">
        <v>0</v>
      </c>
      <c r="CQ82" s="115">
        <v>0</v>
      </c>
      <c r="CR82" s="115">
        <v>0</v>
      </c>
      <c r="CS82" s="115">
        <v>0</v>
      </c>
      <c r="CT82" s="115">
        <v>0</v>
      </c>
      <c r="CU82" s="115">
        <v>0</v>
      </c>
      <c r="CV82" s="115">
        <v>0</v>
      </c>
      <c r="CW82" s="115">
        <v>0</v>
      </c>
      <c r="CX82" s="115">
        <v>0</v>
      </c>
      <c r="CY82" s="115">
        <v>0</v>
      </c>
      <c r="CZ82" s="115">
        <v>0</v>
      </c>
      <c r="DA82" s="115">
        <v>0</v>
      </c>
      <c r="DB82" s="115">
        <v>0</v>
      </c>
      <c r="DC82" s="115">
        <v>0</v>
      </c>
      <c r="DD82" s="115">
        <v>0</v>
      </c>
      <c r="DE82" s="115">
        <v>0</v>
      </c>
      <c r="DF82" s="115">
        <v>0</v>
      </c>
      <c r="DG82" s="115">
        <v>0</v>
      </c>
      <c r="DH82" s="115">
        <v>0</v>
      </c>
      <c r="DI82" s="115">
        <v>0</v>
      </c>
      <c r="DJ82" s="115">
        <v>0</v>
      </c>
      <c r="DK82" s="115">
        <v>0</v>
      </c>
      <c r="DL82" s="115">
        <v>0</v>
      </c>
      <c r="DM82" s="115">
        <v>0</v>
      </c>
      <c r="DN82" s="115">
        <v>0</v>
      </c>
      <c r="DO82" s="115">
        <v>0</v>
      </c>
      <c r="DP82" s="115">
        <v>0</v>
      </c>
      <c r="DQ82" s="115">
        <v>0</v>
      </c>
      <c r="DR82" s="115">
        <v>0</v>
      </c>
      <c r="DS82" s="115">
        <v>0</v>
      </c>
      <c r="DT82" s="115">
        <v>0</v>
      </c>
      <c r="DU82" s="115">
        <v>0</v>
      </c>
      <c r="DV82" s="115">
        <v>0</v>
      </c>
      <c r="DW82" s="115">
        <v>0</v>
      </c>
      <c r="DX82" s="115">
        <v>0</v>
      </c>
      <c r="DY82" s="115">
        <v>0</v>
      </c>
      <c r="DZ82" s="115">
        <v>0</v>
      </c>
      <c r="EA82" s="115">
        <v>0</v>
      </c>
      <c r="EB82" s="115">
        <v>0</v>
      </c>
      <c r="EC82" s="115">
        <v>0</v>
      </c>
      <c r="ED82" s="115">
        <v>0</v>
      </c>
      <c r="EE82" s="115">
        <v>0</v>
      </c>
      <c r="EF82" s="115">
        <v>0</v>
      </c>
      <c r="EG82" s="115">
        <v>0</v>
      </c>
      <c r="EH82" s="115">
        <v>0</v>
      </c>
      <c r="EI82" s="115">
        <v>0</v>
      </c>
      <c r="EJ82" s="115">
        <v>0</v>
      </c>
      <c r="EK82" s="115">
        <v>0</v>
      </c>
      <c r="EL82" s="115">
        <v>0</v>
      </c>
      <c r="EM82" s="115">
        <v>0</v>
      </c>
      <c r="EN82" s="115">
        <v>0</v>
      </c>
      <c r="EO82" s="115">
        <v>0</v>
      </c>
      <c r="EP82" s="115">
        <v>0</v>
      </c>
      <c r="EQ82" s="115">
        <v>0</v>
      </c>
      <c r="ER82" s="115">
        <v>0</v>
      </c>
      <c r="ES82" s="115">
        <v>0</v>
      </c>
      <c r="ET82" s="115">
        <v>0</v>
      </c>
      <c r="EU82" s="115">
        <v>0</v>
      </c>
      <c r="EV82" s="115">
        <v>0</v>
      </c>
      <c r="EW82" s="115">
        <v>0</v>
      </c>
      <c r="EX82" s="115">
        <v>0</v>
      </c>
      <c r="EY82" s="115">
        <v>0</v>
      </c>
      <c r="EZ82" s="115">
        <v>0</v>
      </c>
      <c r="FA82" s="115">
        <v>0</v>
      </c>
      <c r="FB82" s="115">
        <v>0</v>
      </c>
      <c r="FC82" s="115">
        <v>0</v>
      </c>
      <c r="FD82" s="115">
        <v>0</v>
      </c>
      <c r="FE82" s="115">
        <v>0</v>
      </c>
      <c r="FF82" s="115">
        <v>0</v>
      </c>
      <c r="FG82" s="115">
        <v>0</v>
      </c>
      <c r="FH82" s="115">
        <v>0</v>
      </c>
      <c r="FI82" s="115">
        <v>0</v>
      </c>
      <c r="FJ82" s="115">
        <v>0</v>
      </c>
      <c r="FK82" s="115">
        <v>0</v>
      </c>
      <c r="FL82" s="115">
        <v>0</v>
      </c>
      <c r="FM82" s="115">
        <v>0</v>
      </c>
      <c r="FN82" s="115">
        <v>0</v>
      </c>
      <c r="FO82" s="115">
        <v>0</v>
      </c>
      <c r="FP82" s="115">
        <v>0</v>
      </c>
      <c r="FQ82" s="115">
        <v>0</v>
      </c>
      <c r="FR82" s="115">
        <v>0</v>
      </c>
      <c r="FS82" s="115">
        <v>0</v>
      </c>
      <c r="FT82" s="115">
        <v>0</v>
      </c>
      <c r="FU82" s="115">
        <v>0</v>
      </c>
      <c r="FV82" s="115">
        <v>0</v>
      </c>
      <c r="FW82" s="115">
        <v>0</v>
      </c>
      <c r="FX82" s="115">
        <v>0</v>
      </c>
      <c r="FY82" s="115">
        <v>0</v>
      </c>
      <c r="FZ82" s="115">
        <v>0</v>
      </c>
      <c r="GA82" s="115">
        <v>0</v>
      </c>
      <c r="GB82" s="115">
        <v>0</v>
      </c>
      <c r="GC82" s="115">
        <v>0</v>
      </c>
      <c r="GD82" s="115">
        <v>0</v>
      </c>
      <c r="GE82" s="115">
        <v>0</v>
      </c>
      <c r="GF82" s="115">
        <v>0</v>
      </c>
      <c r="GG82" s="115">
        <v>0</v>
      </c>
      <c r="GH82" s="115">
        <v>0</v>
      </c>
      <c r="GI82" s="115">
        <v>0</v>
      </c>
      <c r="GJ82" s="115">
        <v>0</v>
      </c>
      <c r="GK82" s="115">
        <v>0</v>
      </c>
      <c r="GL82" s="115">
        <v>0</v>
      </c>
      <c r="GM82" s="115">
        <v>0</v>
      </c>
      <c r="GN82" s="115">
        <v>0</v>
      </c>
      <c r="GO82" s="115">
        <v>0</v>
      </c>
      <c r="GP82" s="115">
        <v>0</v>
      </c>
      <c r="GQ82" s="115">
        <v>0</v>
      </c>
      <c r="GR82" s="115">
        <v>0</v>
      </c>
      <c r="GS82" s="115">
        <v>0</v>
      </c>
      <c r="GT82" s="115">
        <v>0</v>
      </c>
      <c r="GU82" s="115">
        <v>0</v>
      </c>
      <c r="GV82" s="115">
        <v>0</v>
      </c>
      <c r="GW82" s="115">
        <v>0</v>
      </c>
      <c r="GX82" s="115">
        <v>0</v>
      </c>
      <c r="GY82" s="115">
        <v>0</v>
      </c>
      <c r="GZ82" s="115">
        <v>0</v>
      </c>
      <c r="HA82" s="115">
        <v>0</v>
      </c>
      <c r="HB82" s="115">
        <v>0</v>
      </c>
      <c r="HC82" s="115">
        <v>0</v>
      </c>
      <c r="HD82" s="115">
        <v>0</v>
      </c>
      <c r="HE82" s="115">
        <v>0</v>
      </c>
      <c r="HF82" s="115">
        <v>0</v>
      </c>
      <c r="HG82" s="115">
        <v>0</v>
      </c>
      <c r="HH82" s="115">
        <v>0</v>
      </c>
      <c r="HI82" s="115">
        <v>0</v>
      </c>
    </row>
    <row r="83" spans="1:217" x14ac:dyDescent="0.2">
      <c r="A83" s="29" t="s">
        <v>122</v>
      </c>
      <c r="B83" s="77">
        <v>0</v>
      </c>
      <c r="C83" s="77">
        <v>0</v>
      </c>
      <c r="D83" s="79">
        <v>0</v>
      </c>
      <c r="E83" s="79">
        <v>0</v>
      </c>
      <c r="F83" s="79">
        <v>0</v>
      </c>
      <c r="G83" s="79">
        <v>0</v>
      </c>
      <c r="H83" s="79" t="e">
        <f>ROUND(#REF!-#REF!+#REF!-#REF!,0)*Exp_principais_excl/1000</f>
        <v>#REF!</v>
      </c>
      <c r="I83" s="79" t="e">
        <f>ROUND(#REF!-#REF!+#REF!-#REF!,0)*Exp_principais_excl/1000</f>
        <v>#REF!</v>
      </c>
      <c r="J83" s="79" t="e">
        <f>ROUND(#REF!-#REF!+#REF!-#REF!,0)*Exp_principais_excl/1000</f>
        <v>#REF!</v>
      </c>
      <c r="K83" s="79" t="e">
        <f>ROUND(#REF!-#REF!+#REF!-#REF!,0)*Exp_principais_excl/1000</f>
        <v>#REF!</v>
      </c>
      <c r="L83" s="79" t="e">
        <f>ROUND(#REF!-#REF!+#REF!-#REF!,0)*Exp_principais_excl/1000</f>
        <v>#REF!</v>
      </c>
      <c r="M83" s="79" t="e">
        <f>ROUND(#REF!-#REF!+#REF!-#REF!,0)*Exp_principais_excl/1000</f>
        <v>#REF!</v>
      </c>
      <c r="N83" s="79" t="e">
        <f>ROUND(#REF!-#REF!+#REF!-#REF!,0)*Exp_principais_excl/1000</f>
        <v>#REF!</v>
      </c>
      <c r="O83" s="79" t="e">
        <f>ROUND(#REF!-#REF!+#REF!-#REF!,0)*Exp_principais_excl/1000</f>
        <v>#REF!</v>
      </c>
      <c r="P83" s="79" t="e">
        <f>ROUND(#REF!-#REF!+#REF!-#REF!,0)*Exp_principais_excl/1000</f>
        <v>#REF!</v>
      </c>
      <c r="Q83" s="79" t="e">
        <f>ROUND(#REF!-#REF!+#REF!-#REF!,0)*Exp_principais_excl/1000</f>
        <v>#REF!</v>
      </c>
      <c r="R83" s="79" t="e">
        <f>ROUND(#REF!-#REF!+#REF!-#REF!,0)*Exp_principais_excl/1000</f>
        <v>#REF!</v>
      </c>
      <c r="S83" s="79" t="e">
        <f>ROUND(#REF!-#REF!+#REF!-#REF!,0)*Exp_principais_excl/1000</f>
        <v>#REF!</v>
      </c>
      <c r="T83" s="79" t="e">
        <f>ROUND(#REF!-#REF!+#REF!-#REF!,0)*Exp_principais_excl/1000</f>
        <v>#REF!</v>
      </c>
      <c r="U83" s="79" t="e">
        <f>ROUND(#REF!-#REF!+#REF!-#REF!,0)*Exp_principais_excl/1000</f>
        <v>#REF!</v>
      </c>
      <c r="V83" s="79" t="e">
        <f>ROUND(#REF!-#REF!+#REF!-#REF!,0)*Exp_principais_excl/1000</f>
        <v>#REF!</v>
      </c>
      <c r="W83" s="79" t="e">
        <f>ROUND(#REF!-#REF!+#REF!-#REF!,0)*Exp_principais_excl/1000</f>
        <v>#REF!</v>
      </c>
      <c r="X83" s="79" t="e">
        <f>ROUND(#REF!-#REF!+#REF!-#REF!,0)*Exp_principais_excl/1000</f>
        <v>#REF!</v>
      </c>
      <c r="Y83" s="79" t="e">
        <f>ROUND(#REF!-#REF!+#REF!-#REF!,0)*Exp_principais_excl/1000</f>
        <v>#REF!</v>
      </c>
      <c r="Z83" s="79" t="e">
        <f>ROUND(#REF!-#REF!+#REF!-#REF!,0)*Exp_principais_excl/1000</f>
        <v>#REF!</v>
      </c>
      <c r="AA83" s="79" t="e">
        <f>ROUND(#REF!-#REF!+#REF!-#REF!,0)*Exp_principais_excl/1000</f>
        <v>#REF!</v>
      </c>
      <c r="AB83" s="79" t="e">
        <f>ROUND(#REF!-#REF!+#REF!-#REF!,0)*Exp_principais_excl/1000</f>
        <v>#REF!</v>
      </c>
      <c r="AC83" s="79" t="e">
        <f>ROUND(#REF!-#REF!+#REF!-#REF!,0)*Exp_principais_excl/1000</f>
        <v>#REF!</v>
      </c>
      <c r="AD83" s="79" t="e">
        <f>ROUND(#REF!-#REF!+#REF!-#REF!,0)*Exp_principais_excl/1000</f>
        <v>#REF!</v>
      </c>
      <c r="AE83" s="79" t="e">
        <f>ROUND(#REF!-#REF!+#REF!-#REF!,0)*Exp_principais_excl/1000</f>
        <v>#REF!</v>
      </c>
      <c r="AF83" s="79" t="e">
        <f>ROUND(#REF!-#REF!+#REF!-#REF!,0)*Exp_principais_excl/1000</f>
        <v>#REF!</v>
      </c>
      <c r="AG83" s="79" t="e">
        <f>ROUND(#REF!-#REF!+#REF!-#REF!,0)*Exp_principais_excl/1000</f>
        <v>#REF!</v>
      </c>
      <c r="AH83" s="79" t="e">
        <f>ROUND(#REF!-#REF!+#REF!-#REF!,0)*Exp_principais_excl/1000</f>
        <v>#REF!</v>
      </c>
      <c r="AI83" s="79" t="e">
        <f>ROUND(#REF!-#REF!+#REF!-#REF!,0)*Exp_principais_excl/1000</f>
        <v>#REF!</v>
      </c>
      <c r="AJ83" s="79" t="e">
        <f>ROUND(#REF!-#REF!+#REF!-#REF!,0)*Exp_principais_excl/1000</f>
        <v>#REF!</v>
      </c>
      <c r="AK83" s="79" t="e">
        <f>ROUND(#REF!-#REF!+#REF!-#REF!,0)*Exp_principais_excl/1000</f>
        <v>#REF!</v>
      </c>
      <c r="AL83" s="79" t="e">
        <f>ROUND(#REF!-#REF!+#REF!-#REF!,0)*Exp_principais_excl/1000</f>
        <v>#REF!</v>
      </c>
      <c r="AM83" s="79" t="e">
        <f>ROUND(#REF!-#REF!+#REF!-#REF!,0)*Exp_principais_excl/1000</f>
        <v>#REF!</v>
      </c>
      <c r="AN83" s="79" t="e">
        <f>ROUND(#REF!-#REF!+#REF!-#REF!,0)*Exp_principais_excl/1000</f>
        <v>#REF!</v>
      </c>
      <c r="AO83" s="79" t="e">
        <f>ROUND(#REF!-#REF!+#REF!-#REF!,0)*Exp_principais_excl/1000</f>
        <v>#REF!</v>
      </c>
      <c r="AP83" s="79" t="e">
        <f>ROUND(#REF!-#REF!+#REF!-#REF!,0)*Exp_principais_excl/1000</f>
        <v>#REF!</v>
      </c>
      <c r="AQ83" s="79" t="e">
        <f>ROUND(#REF!-#REF!+#REF!-#REF!,0)*Exp_principais_excl/1000</f>
        <v>#REF!</v>
      </c>
      <c r="AR83" s="79" t="e">
        <f>ROUND(#REF!-#REF!+#REF!-#REF!,0)*Exp_principais_excl/1000</f>
        <v>#REF!</v>
      </c>
      <c r="AS83" s="79" t="e">
        <f>ROUND(#REF!-#REF!+#REF!-#REF!,0)*Exp_principais_excl/1000</f>
        <v>#REF!</v>
      </c>
      <c r="AT83" s="79" t="e">
        <f>ROUND(#REF!-#REF!+#REF!-#REF!,0)*Exp_principais_excl/1000</f>
        <v>#REF!</v>
      </c>
      <c r="AU83" s="79" t="e">
        <f>ROUND(#REF!-#REF!+#REF!-#REF!,0)*Exp_principais_excl/1000</f>
        <v>#REF!</v>
      </c>
      <c r="AV83" s="79" t="e">
        <f>ROUND(#REF!-#REF!+#REF!-#REF!,0)*Exp_principais_excl/1000</f>
        <v>#REF!</v>
      </c>
      <c r="AW83" s="79" t="e">
        <f>ROUND(#REF!-#REF!+#REF!-#REF!,0)*Exp_principais_excl/1000</f>
        <v>#REF!</v>
      </c>
      <c r="AX83" s="79" t="e">
        <f>ROUND(#REF!-#REF!+#REF!-#REF!,0)*Exp_principais_excl/1000</f>
        <v>#REF!</v>
      </c>
      <c r="AY83" s="79" t="e">
        <f>ROUND(#REF!-#REF!+#REF!-#REF!,0)*Exp_principais_excl/1000</f>
        <v>#REF!</v>
      </c>
      <c r="AZ83" s="79" t="e">
        <f>ROUND(#REF!-#REF!+#REF!-#REF!,0)*Exp_principais_excl/1000</f>
        <v>#REF!</v>
      </c>
      <c r="BA83" s="79" t="e">
        <f>ROUND(#REF!-#REF!+#REF!-#REF!,0)*Exp_principais_excl/1000</f>
        <v>#REF!</v>
      </c>
      <c r="BB83" s="79" t="e">
        <f>ROUND(#REF!-#REF!+#REF!-#REF!,0)*Exp_principais_excl/1000</f>
        <v>#REF!</v>
      </c>
      <c r="BC83" s="79" t="e">
        <f>ROUND(#REF!-#REF!+#REF!-#REF!,0)*Exp_principais_excl/1000</f>
        <v>#REF!</v>
      </c>
      <c r="BD83" s="79" t="e">
        <f>ROUND(#REF!-#REF!+#REF!-#REF!,0)*Exp_principais_excl/1000</f>
        <v>#REF!</v>
      </c>
      <c r="BE83" s="79" t="e">
        <f>ROUND(#REF!-#REF!+#REF!-#REF!,0)*Exp_principais_excl/1000</f>
        <v>#REF!</v>
      </c>
      <c r="BF83" s="79" t="e">
        <f>ROUND(#REF!-#REF!+#REF!-#REF!,0)*Exp_principais_excl/1000</f>
        <v>#REF!</v>
      </c>
      <c r="BG83" s="79" t="e">
        <f>ROUND(#REF!-#REF!+#REF!-#REF!,0)*Exp_principais_excl/1000</f>
        <v>#REF!</v>
      </c>
      <c r="BH83" s="79" t="e">
        <f>ROUND(#REF!-#REF!+#REF!-#REF!,0)*Exp_principais_excl/1000</f>
        <v>#REF!</v>
      </c>
      <c r="BI83" s="79" t="e">
        <f>ROUND(#REF!-#REF!+#REF!-#REF!,0)*Exp_principais_excl/1000</f>
        <v>#REF!</v>
      </c>
      <c r="BJ83" s="79" t="e">
        <f>ROUND(#REF!-#REF!+#REF!-#REF!,0)*Exp_principais_excl/1000</f>
        <v>#REF!</v>
      </c>
      <c r="BK83" s="79" t="e">
        <f>ROUND(#REF!-#REF!+#REF!-#REF!,0)*Exp_principais_excl/1000</f>
        <v>#REF!</v>
      </c>
      <c r="BL83" s="79" t="e">
        <f>ROUND(#REF!-#REF!+#REF!-#REF!,0)*Exp_principais_excl/1000</f>
        <v>#REF!</v>
      </c>
      <c r="BM83" s="79" t="e">
        <f>ROUND(#REF!-#REF!+#REF!-#REF!,0)*Exp_principais_excl/1000</f>
        <v>#REF!</v>
      </c>
      <c r="BN83" s="79" t="e">
        <f>ROUND(#REF!-#REF!+#REF!-#REF!,0)*Exp_principais_excl/1000</f>
        <v>#REF!</v>
      </c>
      <c r="BO83" s="79" t="e">
        <f>ROUND(#REF!-#REF!+#REF!-#REF!,0)*Exp_principais_excl/1000</f>
        <v>#REF!</v>
      </c>
      <c r="BP83" s="79" t="e">
        <f>ROUND(#REF!-#REF!+#REF!-#REF!,0)*Exp_principais_excl/1000</f>
        <v>#REF!</v>
      </c>
      <c r="BQ83" s="79" t="e">
        <f>ROUND(#REF!-#REF!+#REF!-#REF!,0)*Exp_principais_excl/1000</f>
        <v>#REF!</v>
      </c>
      <c r="BR83" s="79" t="e">
        <f>ROUND(#REF!-#REF!+#REF!-#REF!,0)*Exp_principais_excl/1000</f>
        <v>#REF!</v>
      </c>
      <c r="BS83" s="79" t="e">
        <f>ROUND(#REF!-#REF!+#REF!-#REF!,0)*Exp_principais_excl/1000</f>
        <v>#REF!</v>
      </c>
      <c r="BT83" s="79" t="e">
        <f>ROUND(#REF!-#REF!+#REF!-#REF!,0)*Exp_principais_excl/1000</f>
        <v>#REF!</v>
      </c>
      <c r="BU83" s="79" t="e">
        <f>ROUND(#REF!-#REF!+#REF!-#REF!,0)*Exp_principais_excl/1000</f>
        <v>#REF!</v>
      </c>
      <c r="BV83" s="79" t="e">
        <f>ROUND(#REF!-#REF!+#REF!-#REF!,0)*Exp_principais_excl/1000</f>
        <v>#REF!</v>
      </c>
      <c r="BW83" s="79" t="e">
        <f>ROUND(#REF!-#REF!+#REF!-#REF!,0)*Exp_principais_excl/1000</f>
        <v>#REF!</v>
      </c>
      <c r="BX83" s="79" t="e">
        <f>ROUND(#REF!-#REF!+#REF!-#REF!,0)*Exp_principais_excl/1000</f>
        <v>#REF!</v>
      </c>
      <c r="BY83" s="79" t="e">
        <f>ROUND(#REF!-#REF!+#REF!-#REF!,0)*Exp_principais_excl/1000</f>
        <v>#REF!</v>
      </c>
      <c r="BZ83" s="79" t="e">
        <f>ROUND(#REF!-#REF!+#REF!-#REF!,0)*Exp_principais_excl/1000</f>
        <v>#REF!</v>
      </c>
      <c r="CA83" s="79" t="e">
        <f>ROUND(#REF!-#REF!+#REF!-#REF!,0)*Exp_principais_excl/1000</f>
        <v>#REF!</v>
      </c>
      <c r="CB83" s="79" t="e">
        <f>ROUND(#REF!-#REF!+#REF!-#REF!,0)*Exp_principais_excl/1000</f>
        <v>#REF!</v>
      </c>
      <c r="CC83" s="79" t="e">
        <f>ROUND(#REF!-#REF!+#REF!-#REF!,0)*Exp_principais_excl/1000</f>
        <v>#REF!</v>
      </c>
      <c r="CD83" s="79" t="e">
        <f>ROUND(#REF!-#REF!+#REF!-#REF!,0)*Exp_principais_excl/1000</f>
        <v>#REF!</v>
      </c>
      <c r="CE83" s="79" t="e">
        <f>ROUND(#REF!-#REF!+#REF!-#REF!,0)*Exp_principais_excl/1000</f>
        <v>#REF!</v>
      </c>
      <c r="CF83" s="79" t="e">
        <f>ROUND(#REF!-#REF!+#REF!-#REF!,0)*Exp_principais_excl/1000</f>
        <v>#REF!</v>
      </c>
      <c r="CG83" s="79" t="e">
        <f>ROUND(#REF!-#REF!+#REF!-#REF!,0)*Exp_principais_excl/1000</f>
        <v>#REF!</v>
      </c>
      <c r="CH83" s="79" t="e">
        <f>ROUND(#REF!-#REF!+#REF!-#REF!,0)*Exp_principais_excl/1000</f>
        <v>#REF!</v>
      </c>
      <c r="CI83" s="79" t="e">
        <f>ROUND(#REF!-#REF!+#REF!-#REF!,0)*Exp_principais_excl/1000</f>
        <v>#REF!</v>
      </c>
      <c r="CJ83" s="79" t="e">
        <f>ROUND(#REF!-#REF!+#REF!-#REF!,0)*Exp_principais_excl/1000</f>
        <v>#REF!</v>
      </c>
      <c r="CK83" s="79" t="e">
        <f>ROUND(#REF!-#REF!+#REF!-#REF!,0)*Exp_principais_excl/1000</f>
        <v>#REF!</v>
      </c>
      <c r="CL83" s="79" t="e">
        <f>ROUND(#REF!-#REF!+#REF!-#REF!,0)*Exp_principais_excl/1000</f>
        <v>#REF!</v>
      </c>
      <c r="CM83" s="79" t="e">
        <f>ROUND(#REF!-#REF!+#REF!-#REF!,0)*Exp_principais_excl/1000</f>
        <v>#REF!</v>
      </c>
      <c r="CN83" s="79" t="e">
        <f>ROUND(#REF!-#REF!+#REF!-#REF!,0)*Exp_principais_excl/1000</f>
        <v>#REF!</v>
      </c>
      <c r="CO83" s="79" t="e">
        <f>ROUND(#REF!-#REF!+#REF!-#REF!,0)*Exp_principais_excl/1000</f>
        <v>#REF!</v>
      </c>
      <c r="CP83" s="79" t="e">
        <f>ROUND(#REF!-#REF!+#REF!-#REF!,0)*Exp_principais_excl/1000</f>
        <v>#REF!</v>
      </c>
      <c r="CQ83" s="79" t="e">
        <f>ROUND(#REF!-#REF!+#REF!-#REF!,0)*Exp_principais_excl/1000</f>
        <v>#REF!</v>
      </c>
      <c r="CR83" s="79" t="e">
        <f>ROUND(#REF!-#REF!+#REF!-#REF!,0)*Exp_principais_excl/1000</f>
        <v>#REF!</v>
      </c>
      <c r="CS83" s="79" t="e">
        <f>ROUND(#REF!-#REF!+#REF!-#REF!,0)*Exp_principais_excl/1000</f>
        <v>#REF!</v>
      </c>
      <c r="CT83" s="79" t="e">
        <f>ROUND(#REF!-#REF!+#REF!-#REF!,0)*Exp_principais_excl/1000</f>
        <v>#REF!</v>
      </c>
      <c r="CU83" s="79" t="e">
        <f>ROUND(#REF!-#REF!+#REF!-#REF!,0)*Exp_principais_excl/1000</f>
        <v>#REF!</v>
      </c>
      <c r="CV83" s="79" t="e">
        <f>ROUND(#REF!-#REF!+#REF!-#REF!,0)*Exp_principais_excl/1000</f>
        <v>#REF!</v>
      </c>
      <c r="CW83" s="79" t="e">
        <f>ROUND(#REF!-#REF!+#REF!-#REF!,0)*Exp_principais_excl/1000</f>
        <v>#REF!</v>
      </c>
      <c r="CX83" s="79" t="e">
        <f>ROUND(#REF!-#REF!+#REF!-#REF!,0)*Exp_principais_excl/1000</f>
        <v>#REF!</v>
      </c>
      <c r="CY83" s="79" t="e">
        <f>ROUND(#REF!-#REF!+#REF!-#REF!,0)*Exp_principais_excl/1000</f>
        <v>#REF!</v>
      </c>
      <c r="CZ83" s="79" t="e">
        <f>ROUND(#REF!-#REF!+#REF!-#REF!,0)*Exp_principais_excl/1000</f>
        <v>#REF!</v>
      </c>
      <c r="DA83" s="79" t="e">
        <f>ROUND(#REF!-#REF!+#REF!-#REF!,0)*Exp_principais_excl/1000</f>
        <v>#REF!</v>
      </c>
      <c r="DB83" s="79" t="e">
        <f>ROUND(#REF!-#REF!+#REF!-#REF!,0)*Exp_principais_excl/1000</f>
        <v>#REF!</v>
      </c>
      <c r="DC83" s="79" t="e">
        <f>ROUND(#REF!-#REF!+#REF!-#REF!,0)*Exp_principais_excl/1000</f>
        <v>#REF!</v>
      </c>
      <c r="DD83" s="79" t="e">
        <f>ROUND(#REF!-#REF!+#REF!-#REF!,0)*Exp_principais_excl/1000</f>
        <v>#REF!</v>
      </c>
      <c r="DE83" s="79" t="e">
        <f>ROUND(#REF!-#REF!+#REF!-#REF!,0)*Exp_principais_excl/1000</f>
        <v>#REF!</v>
      </c>
      <c r="DF83" s="79" t="e">
        <f>ROUND(#REF!-#REF!+#REF!-#REF!,0)*Exp_principais_excl/1000</f>
        <v>#REF!</v>
      </c>
      <c r="DG83" s="79" t="e">
        <f>ROUND(#REF!-#REF!+#REF!-#REF!,0)*Exp_principais_excl/1000</f>
        <v>#REF!</v>
      </c>
      <c r="DH83" s="79" t="e">
        <f>ROUND(#REF!-#REF!+#REF!-#REF!,0)*Exp_principais_excl/1000</f>
        <v>#REF!</v>
      </c>
      <c r="DI83" s="79" t="e">
        <f>ROUND(#REF!-#REF!+#REF!-#REF!,0)*Exp_principais_excl/1000</f>
        <v>#REF!</v>
      </c>
      <c r="DJ83" s="79" t="e">
        <f>ROUND(#REF!-#REF!+#REF!-#REF!,0)*Exp_principais_excl/1000</f>
        <v>#REF!</v>
      </c>
      <c r="DK83" s="79" t="e">
        <f>ROUND(#REF!-#REF!+#REF!-#REF!,0)*Exp_principais_excl/1000</f>
        <v>#REF!</v>
      </c>
      <c r="DL83" s="79" t="e">
        <f>ROUND(#REF!-#REF!+#REF!-#REF!,0)*Exp_principais_excl/1000</f>
        <v>#REF!</v>
      </c>
      <c r="DM83" s="79" t="e">
        <f>ROUND(#REF!-#REF!+#REF!-#REF!,0)*Exp_principais_excl/1000</f>
        <v>#REF!</v>
      </c>
      <c r="DN83" s="79" t="e">
        <f>ROUND(#REF!-#REF!+#REF!-#REF!,0)*Exp_principais_excl/1000</f>
        <v>#REF!</v>
      </c>
      <c r="DO83" s="79" t="e">
        <f>ROUND(#REF!-#REF!+#REF!-#REF!,0)*Exp_principais_excl/1000</f>
        <v>#REF!</v>
      </c>
      <c r="DP83" s="79" t="e">
        <f>ROUND(#REF!-#REF!+#REF!-#REF!,0)*Exp_principais_excl/1000</f>
        <v>#REF!</v>
      </c>
      <c r="DQ83" s="79" t="e">
        <f>ROUND(#REF!-#REF!+#REF!-#REF!,0)*Exp_principais_excl/1000</f>
        <v>#REF!</v>
      </c>
      <c r="DR83" s="79" t="e">
        <f>ROUND(#REF!-#REF!+#REF!-#REF!,0)*Exp_principais_excl/1000</f>
        <v>#REF!</v>
      </c>
      <c r="DS83" s="79" t="e">
        <f>ROUND(#REF!-#REF!+#REF!-#REF!,0)*Exp_principais_excl/1000</f>
        <v>#REF!</v>
      </c>
      <c r="DT83" s="79" t="e">
        <f>ROUND(#REF!-#REF!+#REF!-#REF!,0)*Exp_principais_excl/1000</f>
        <v>#REF!</v>
      </c>
      <c r="DU83" s="79" t="e">
        <f>ROUND(#REF!-#REF!+#REF!-#REF!,0)*Exp_principais_excl/1000</f>
        <v>#REF!</v>
      </c>
      <c r="DV83" s="79" t="e">
        <f>ROUND(#REF!-#REF!+#REF!-#REF!,0)*Exp_principais_excl/1000</f>
        <v>#REF!</v>
      </c>
      <c r="DW83" s="79" t="e">
        <f>ROUND(#REF!-#REF!+#REF!-#REF!,0)*Exp_principais_excl/1000</f>
        <v>#REF!</v>
      </c>
      <c r="DX83" s="79" t="e">
        <f>ROUND(#REF!-#REF!+#REF!-#REF!,0)*Exp_principais_excl/1000</f>
        <v>#REF!</v>
      </c>
      <c r="DY83" s="79" t="e">
        <f>ROUND(#REF!-#REF!+#REF!-#REF!,0)*Exp_principais_excl/1000</f>
        <v>#REF!</v>
      </c>
      <c r="DZ83" s="79" t="e">
        <f>ROUND(#REF!-#REF!+#REF!-#REF!,0)*Exp_principais_excl/1000</f>
        <v>#REF!</v>
      </c>
      <c r="EA83" s="79" t="e">
        <f>ROUND(#REF!-#REF!+#REF!-#REF!,0)*Exp_principais_excl/1000</f>
        <v>#REF!</v>
      </c>
      <c r="EB83" s="79" t="e">
        <f>ROUND(#REF!-#REF!+#REF!-#REF!,0)*Exp_principais_excl/1000</f>
        <v>#REF!</v>
      </c>
      <c r="EC83" s="79" t="e">
        <f>ROUND(#REF!-#REF!+#REF!-#REF!,0)*Exp_principais_excl/1000</f>
        <v>#REF!</v>
      </c>
      <c r="ED83" s="79" t="e">
        <f>ROUND(#REF!-#REF!+#REF!-#REF!,0)*Exp_principais_excl/1000</f>
        <v>#REF!</v>
      </c>
      <c r="EE83" s="79" t="e">
        <f>ROUND(#REF!-#REF!+#REF!-#REF!,0)*Exp_principais_excl/1000</f>
        <v>#REF!</v>
      </c>
      <c r="EF83" s="79" t="e">
        <f>ROUND(#REF!-#REF!+#REF!-#REF!,0)*Exp_principais_excl/1000</f>
        <v>#REF!</v>
      </c>
      <c r="EG83" s="79" t="e">
        <f>ROUND(#REF!-#REF!+#REF!-#REF!,0)*Exp_principais_excl/1000</f>
        <v>#REF!</v>
      </c>
      <c r="EH83" s="79" t="e">
        <f>ROUND(#REF!-#REF!+#REF!-#REF!,0)*Exp_principais_excl/1000</f>
        <v>#REF!</v>
      </c>
      <c r="EI83" s="79" t="e">
        <f>ROUND(#REF!-#REF!+#REF!-#REF!,0)*Exp_principais_excl/1000</f>
        <v>#REF!</v>
      </c>
      <c r="EJ83" s="79" t="e">
        <f>ROUND(#REF!-#REF!+#REF!-#REF!,0)*Exp_principais_excl/1000</f>
        <v>#REF!</v>
      </c>
      <c r="EK83" s="79" t="e">
        <f>ROUND(#REF!-#REF!+#REF!-#REF!,0)*Exp_principais_excl/1000</f>
        <v>#REF!</v>
      </c>
      <c r="EL83" s="79" t="e">
        <f>ROUND(#REF!-#REF!+#REF!-#REF!,0)*Exp_principais_excl/1000</f>
        <v>#REF!</v>
      </c>
      <c r="EM83" s="79" t="e">
        <f>ROUND(#REF!-#REF!+#REF!-#REF!,0)*Exp_principais_excl/1000</f>
        <v>#REF!</v>
      </c>
      <c r="EN83" s="79" t="e">
        <f>ROUND(#REF!-#REF!+#REF!-#REF!,0)*Exp_principais_excl/1000</f>
        <v>#REF!</v>
      </c>
      <c r="EO83" s="79" t="e">
        <f>ROUND(#REF!-#REF!+#REF!-#REF!,0)*Exp_principais_excl/1000</f>
        <v>#REF!</v>
      </c>
      <c r="EP83" s="79" t="e">
        <f>ROUND(#REF!-#REF!+#REF!-#REF!,0)*Exp_principais_excl/1000</f>
        <v>#REF!</v>
      </c>
      <c r="EQ83" s="79" t="e">
        <f>ROUND(#REF!-#REF!+#REF!-#REF!,0)*Exp_principais_excl/1000</f>
        <v>#REF!</v>
      </c>
      <c r="ER83" s="79" t="e">
        <f>ROUND(#REF!-#REF!+#REF!-#REF!,0)*Exp_principais_excl/1000</f>
        <v>#REF!</v>
      </c>
      <c r="ES83" s="79" t="e">
        <f>ROUND(#REF!-#REF!+#REF!-#REF!,0)*Exp_principais_excl/1000</f>
        <v>#REF!</v>
      </c>
      <c r="ET83" s="79" t="e">
        <f>ROUND(#REF!-#REF!+#REF!-#REF!,0)*Exp_principais_excl/1000</f>
        <v>#REF!</v>
      </c>
      <c r="EU83" s="79" t="e">
        <f>ROUND(#REF!-#REF!+#REF!-#REF!,0)*Exp_principais_excl/1000</f>
        <v>#REF!</v>
      </c>
      <c r="EV83" s="79" t="e">
        <f>ROUND(#REF!-#REF!+#REF!-#REF!,0)*Exp_principais_excl/1000</f>
        <v>#REF!</v>
      </c>
      <c r="EW83" s="79" t="e">
        <f>ROUND(#REF!-#REF!+#REF!-#REF!,0)*Exp_principais_excl/1000</f>
        <v>#REF!</v>
      </c>
      <c r="EX83" s="79" t="e">
        <f>ROUND(#REF!-#REF!+#REF!-#REF!,0)*Exp_principais_excl/1000</f>
        <v>#REF!</v>
      </c>
      <c r="EY83" s="79" t="e">
        <f>ROUND(#REF!-#REF!+#REF!-#REF!,0)*Exp_principais_excl/1000</f>
        <v>#REF!</v>
      </c>
      <c r="EZ83" s="79" t="e">
        <f>ROUND(#REF!-#REF!+#REF!-#REF!,0)*Exp_principais_excl/1000</f>
        <v>#REF!</v>
      </c>
      <c r="FA83" s="79" t="e">
        <f>ROUND(#REF!-#REF!+#REF!-#REF!,0)*Exp_principais_excl/1000</f>
        <v>#REF!</v>
      </c>
      <c r="FB83" s="79" t="e">
        <f>ROUND(#REF!-#REF!+#REF!-#REF!,0)*Exp_principais_excl/1000</f>
        <v>#REF!</v>
      </c>
      <c r="FC83" s="79" t="e">
        <f>ROUND(#REF!-#REF!+#REF!-#REF!,0)*Exp_principais_excl/1000</f>
        <v>#REF!</v>
      </c>
      <c r="FD83" s="79" t="e">
        <f>ROUND(#REF!-#REF!+#REF!-#REF!,0)*Exp_principais_excl/1000</f>
        <v>#REF!</v>
      </c>
      <c r="FE83" s="79" t="e">
        <f>ROUND(#REF!-#REF!+#REF!-#REF!,0)*Exp_principais_excl/1000</f>
        <v>#REF!</v>
      </c>
      <c r="FF83" s="79" t="e">
        <f>ROUND(#REF!-#REF!+#REF!-#REF!,0)*Exp_principais_excl/1000</f>
        <v>#REF!</v>
      </c>
      <c r="FG83" s="79" t="e">
        <f>ROUND(#REF!-#REF!+#REF!-#REF!,0)*Exp_principais_excl/1000</f>
        <v>#REF!</v>
      </c>
      <c r="FH83" s="79" t="e">
        <f>ROUND(#REF!-#REF!+#REF!-#REF!,0)*Exp_principais_excl/1000</f>
        <v>#REF!</v>
      </c>
      <c r="FI83" s="79" t="e">
        <f>ROUND(#REF!-#REF!+#REF!-#REF!,0)*Exp_principais_excl/1000</f>
        <v>#REF!</v>
      </c>
      <c r="FJ83" s="79" t="e">
        <f>ROUND(#REF!-#REF!+#REF!-#REF!,0)*Exp_principais_excl/1000</f>
        <v>#REF!</v>
      </c>
      <c r="FK83" s="79" t="e">
        <f>ROUND(#REF!-#REF!+#REF!-#REF!,0)*Exp_principais_excl/1000</f>
        <v>#REF!</v>
      </c>
      <c r="FL83" s="79" t="e">
        <f>ROUND(#REF!-#REF!+#REF!-#REF!,0)*Exp_principais_excl/1000</f>
        <v>#REF!</v>
      </c>
      <c r="FM83" s="79" t="e">
        <f>ROUND(#REF!-#REF!+#REF!-#REF!,0)*Exp_principais_excl/1000</f>
        <v>#REF!</v>
      </c>
      <c r="FN83" s="79" t="e">
        <f>ROUND(#REF!-#REF!+#REF!-#REF!,0)*Exp_principais_excl/1000</f>
        <v>#REF!</v>
      </c>
      <c r="FO83" s="79" t="e">
        <f>ROUND(#REF!-#REF!+#REF!-#REF!,0)*Exp_principais_excl/1000</f>
        <v>#REF!</v>
      </c>
      <c r="FP83" s="79" t="e">
        <f>ROUND(#REF!-#REF!+#REF!-#REF!,0)*Exp_principais_excl/1000</f>
        <v>#REF!</v>
      </c>
      <c r="FQ83" s="79" t="e">
        <f>ROUND(#REF!-#REF!+#REF!-#REF!,0)*Exp_principais_excl/1000</f>
        <v>#REF!</v>
      </c>
      <c r="FR83" s="79" t="e">
        <f>ROUND(#REF!-#REF!+#REF!-#REF!,0)*Exp_principais_excl/1000</f>
        <v>#REF!</v>
      </c>
      <c r="FS83" s="79" t="e">
        <f>ROUND(#REF!-#REF!+#REF!-#REF!,0)*Exp_principais_excl/1000</f>
        <v>#REF!</v>
      </c>
      <c r="FT83" s="79" t="e">
        <f>ROUND(#REF!-#REF!+#REF!-#REF!,0)*Exp_principais_excl/1000</f>
        <v>#REF!</v>
      </c>
      <c r="FU83" s="79" t="e">
        <f>ROUND(#REF!-#REF!+#REF!-#REF!,0)*Exp_principais_excl/1000</f>
        <v>#REF!</v>
      </c>
      <c r="FV83" s="79" t="e">
        <f>ROUND(#REF!-#REF!+#REF!-#REF!,0)*Exp_principais_excl/1000</f>
        <v>#REF!</v>
      </c>
      <c r="FW83" s="79" t="e">
        <f>ROUND(#REF!-#REF!+#REF!-#REF!,0)*Exp_principais_excl/1000</f>
        <v>#REF!</v>
      </c>
      <c r="FX83" s="79" t="e">
        <f>ROUND(#REF!-#REF!+#REF!-#REF!,0)*Exp_principais_excl/1000</f>
        <v>#REF!</v>
      </c>
      <c r="FY83" s="79" t="e">
        <f>ROUND(#REF!-#REF!+#REF!-#REF!,0)*Exp_principais_excl/1000</f>
        <v>#REF!</v>
      </c>
      <c r="FZ83" s="79" t="e">
        <f>ROUND(#REF!-#REF!+#REF!-#REF!,0)*Exp_principais_excl/1000</f>
        <v>#REF!</v>
      </c>
      <c r="GA83" s="79" t="e">
        <f>ROUND(#REF!-#REF!+#REF!-#REF!,0)*Exp_principais_excl/1000</f>
        <v>#REF!</v>
      </c>
      <c r="GB83" s="79" t="e">
        <f>ROUND(#REF!-#REF!+#REF!-#REF!,0)*Exp_principais_excl/1000</f>
        <v>#REF!</v>
      </c>
      <c r="GC83" s="79" t="e">
        <f>ROUND(#REF!-#REF!+#REF!-#REF!,0)*Exp_principais_excl/1000</f>
        <v>#REF!</v>
      </c>
      <c r="GD83" s="79" t="e">
        <f>ROUND(#REF!-#REF!+#REF!-#REF!,0)*Exp_principais_excl/1000</f>
        <v>#REF!</v>
      </c>
      <c r="GE83" s="79" t="e">
        <f>ROUND(#REF!-#REF!+#REF!-#REF!,0)*Exp_principais_excl/1000</f>
        <v>#REF!</v>
      </c>
      <c r="GF83" s="79" t="e">
        <f>ROUND(#REF!-#REF!+#REF!-#REF!,0)*Exp_principais_excl/1000</f>
        <v>#REF!</v>
      </c>
      <c r="GG83" s="79" t="e">
        <f>ROUND(#REF!-#REF!+#REF!-#REF!,0)*Exp_principais_excl/1000</f>
        <v>#REF!</v>
      </c>
      <c r="GH83" s="79" t="e">
        <f>ROUND(#REF!-#REF!+#REF!-#REF!,0)*Exp_principais_excl/1000</f>
        <v>#REF!</v>
      </c>
      <c r="GI83" s="79" t="e">
        <f>ROUND(#REF!-#REF!+#REF!-#REF!,0)*Exp_principais_excl/1000</f>
        <v>#REF!</v>
      </c>
      <c r="GJ83" s="79" t="e">
        <f>ROUND(#REF!-#REF!+#REF!-#REF!,0)*Exp_principais_excl/1000</f>
        <v>#REF!</v>
      </c>
      <c r="GK83" s="79" t="e">
        <f>ROUND(#REF!-#REF!+#REF!-#REF!,0)*Exp_principais_excl/1000</f>
        <v>#REF!</v>
      </c>
      <c r="GL83" s="79" t="e">
        <f>ROUND(#REF!-#REF!+#REF!-#REF!,0)*Exp_principais_excl/1000</f>
        <v>#REF!</v>
      </c>
      <c r="GM83" s="79" t="e">
        <f>ROUND(#REF!-#REF!+#REF!-#REF!,0)*Exp_principais_excl/1000</f>
        <v>#REF!</v>
      </c>
      <c r="GN83" s="79" t="e">
        <f>ROUND(#REF!-#REF!+#REF!-#REF!,0)*Exp_principais_excl/1000</f>
        <v>#REF!</v>
      </c>
      <c r="GO83" s="79" t="e">
        <f>ROUND(#REF!-#REF!+#REF!-#REF!,0)*Exp_principais_excl/1000</f>
        <v>#REF!</v>
      </c>
      <c r="GP83" s="79" t="e">
        <f>ROUND(#REF!-#REF!+#REF!-#REF!,0)*Exp_principais_excl/1000</f>
        <v>#REF!</v>
      </c>
      <c r="GQ83" s="79" t="e">
        <f>ROUND(#REF!-#REF!+#REF!-#REF!,0)*Exp_principais_excl/1000</f>
        <v>#REF!</v>
      </c>
      <c r="GR83" s="79" t="e">
        <f>ROUND(#REF!-#REF!+#REF!-#REF!,0)*Exp_principais_excl/1000</f>
        <v>#REF!</v>
      </c>
      <c r="GS83" s="79" t="e">
        <f>ROUND(#REF!-#REF!+#REF!-#REF!,0)*Exp_principais_excl/1000</f>
        <v>#REF!</v>
      </c>
      <c r="GT83" s="79" t="e">
        <f>ROUND(#REF!-#REF!+#REF!-#REF!,0)*Exp_principais_excl/1000</f>
        <v>#REF!</v>
      </c>
      <c r="GU83" s="79" t="e">
        <f>ROUND(#REF!-#REF!+#REF!-#REF!,0)*Exp_principais_excl/1000</f>
        <v>#REF!</v>
      </c>
      <c r="GV83" s="79" t="e">
        <f>ROUND(#REF!-#REF!+#REF!-#REF!,0)*Exp_principais_excl/1000</f>
        <v>#REF!</v>
      </c>
      <c r="GW83" s="79" t="e">
        <f>ROUND(#REF!-#REF!+#REF!-#REF!,0)*Exp_principais_excl/1000</f>
        <v>#REF!</v>
      </c>
      <c r="GX83" s="79" t="e">
        <f>ROUND(#REF!-#REF!+#REF!-#REF!,0)*Exp_principais_excl/1000</f>
        <v>#REF!</v>
      </c>
      <c r="GY83" s="79" t="e">
        <f>ROUND(#REF!-#REF!+#REF!-#REF!,0)*Exp_principais_excl/1000</f>
        <v>#REF!</v>
      </c>
      <c r="GZ83" s="79" t="e">
        <f>ROUND(#REF!-#REF!+#REF!-#REF!,0)*Exp_principais_excl/1000</f>
        <v>#REF!</v>
      </c>
      <c r="HA83" s="79" t="e">
        <f>ROUND(#REF!-#REF!+#REF!-#REF!,0)*Exp_principais_excl/1000</f>
        <v>#REF!</v>
      </c>
      <c r="HB83" s="79" t="e">
        <f>ROUND(#REF!-#REF!+#REF!-#REF!,0)*Exp_principais_excl/1000</f>
        <v>#REF!</v>
      </c>
      <c r="HC83" s="79" t="e">
        <f>ROUND(#REF!-#REF!+#REF!-#REF!,0)*Exp_principais_excl/1000</f>
        <v>#REF!</v>
      </c>
      <c r="HD83" s="79" t="e">
        <f>ROUND(#REF!-#REF!+#REF!-#REF!,0)*Exp_principais_excl/1000</f>
        <v>#REF!</v>
      </c>
      <c r="HE83" s="79" t="e">
        <f>ROUND(#REF!-#REF!+#REF!-#REF!,0)*Exp_principais_excl/1000</f>
        <v>#REF!</v>
      </c>
      <c r="HF83" s="79" t="e">
        <f>ROUND(#REF!-#REF!+#REF!-#REF!,0)*Exp_principais_excl/1000</f>
        <v>#REF!</v>
      </c>
      <c r="HG83" s="79" t="e">
        <f>ROUND(#REF!-#REF!+#REF!-#REF!,0)*Exp_principais_excl/1000</f>
        <v>#REF!</v>
      </c>
      <c r="HH83" s="79" t="e">
        <f>ROUND(#REF!-#REF!+#REF!-#REF!,0)*Exp_principais_excl/1000</f>
        <v>#REF!</v>
      </c>
      <c r="HI83" s="79" t="e">
        <f>ROUND(#REF!-#REF!+#REF!-#REF!,0)*Exp_principais_excl/1000</f>
        <v>#REF!</v>
      </c>
    </row>
    <row r="84" spans="1:217" s="109" customFormat="1" x14ac:dyDescent="0.2">
      <c r="A84" s="113" t="s">
        <v>123</v>
      </c>
      <c r="B84" s="114">
        <v>0</v>
      </c>
      <c r="C84" s="114">
        <v>0</v>
      </c>
      <c r="D84" s="115">
        <v>0</v>
      </c>
      <c r="E84" s="115">
        <v>0</v>
      </c>
      <c r="F84" s="115">
        <v>0</v>
      </c>
      <c r="G84" s="115">
        <v>0</v>
      </c>
      <c r="H84" s="115">
        <v>0</v>
      </c>
      <c r="I84" s="115">
        <v>0</v>
      </c>
      <c r="J84" s="115">
        <v>0</v>
      </c>
      <c r="K84" s="115">
        <v>0</v>
      </c>
      <c r="L84" s="115">
        <v>0</v>
      </c>
      <c r="M84" s="115">
        <v>0</v>
      </c>
      <c r="N84" s="115">
        <v>0</v>
      </c>
      <c r="O84" s="115">
        <v>0</v>
      </c>
      <c r="P84" s="115">
        <v>0</v>
      </c>
      <c r="Q84" s="115">
        <v>0</v>
      </c>
      <c r="R84" s="115">
        <v>0</v>
      </c>
      <c r="S84" s="115">
        <v>0</v>
      </c>
      <c r="T84" s="115">
        <v>0</v>
      </c>
      <c r="U84" s="115">
        <v>0</v>
      </c>
      <c r="V84" s="115">
        <v>0</v>
      </c>
      <c r="W84" s="115">
        <v>0</v>
      </c>
      <c r="X84" s="115">
        <v>0</v>
      </c>
      <c r="Y84" s="115">
        <v>0</v>
      </c>
      <c r="Z84" s="115">
        <v>0</v>
      </c>
      <c r="AA84" s="115">
        <v>0</v>
      </c>
      <c r="AB84" s="115">
        <v>0</v>
      </c>
      <c r="AC84" s="115">
        <v>0</v>
      </c>
      <c r="AD84" s="115">
        <v>0</v>
      </c>
      <c r="AE84" s="115">
        <v>0</v>
      </c>
      <c r="AF84" s="115">
        <v>0</v>
      </c>
      <c r="AG84" s="115">
        <v>0</v>
      </c>
      <c r="AH84" s="115"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v>0</v>
      </c>
      <c r="AR84" s="115">
        <v>0</v>
      </c>
      <c r="AS84" s="115">
        <v>0</v>
      </c>
      <c r="AT84" s="115">
        <v>0</v>
      </c>
      <c r="AU84" s="115">
        <v>0</v>
      </c>
      <c r="AV84" s="115">
        <v>0</v>
      </c>
      <c r="AW84" s="115">
        <v>0</v>
      </c>
      <c r="AX84" s="115">
        <v>0</v>
      </c>
      <c r="AY84" s="115">
        <v>0</v>
      </c>
      <c r="AZ84" s="115">
        <v>0</v>
      </c>
      <c r="BA84" s="115">
        <v>0</v>
      </c>
      <c r="BB84" s="115">
        <v>0</v>
      </c>
      <c r="BC84" s="115">
        <v>0</v>
      </c>
      <c r="BD84" s="115">
        <v>0</v>
      </c>
      <c r="BE84" s="115">
        <v>0</v>
      </c>
      <c r="BF84" s="115">
        <v>0</v>
      </c>
      <c r="BG84" s="115">
        <v>0</v>
      </c>
      <c r="BH84" s="115">
        <v>0</v>
      </c>
      <c r="BI84" s="115">
        <v>0</v>
      </c>
      <c r="BJ84" s="115">
        <v>0</v>
      </c>
      <c r="BK84" s="115">
        <v>0</v>
      </c>
      <c r="BL84" s="115">
        <v>0</v>
      </c>
      <c r="BM84" s="115">
        <v>0</v>
      </c>
      <c r="BN84" s="115">
        <v>0</v>
      </c>
      <c r="BO84" s="115">
        <v>0</v>
      </c>
      <c r="BP84" s="115">
        <v>0</v>
      </c>
      <c r="BQ84" s="115">
        <v>0</v>
      </c>
      <c r="BR84" s="115">
        <v>0</v>
      </c>
      <c r="BS84" s="115">
        <v>0</v>
      </c>
      <c r="BT84" s="115">
        <v>0</v>
      </c>
      <c r="BU84" s="115">
        <v>0</v>
      </c>
      <c r="BV84" s="115">
        <v>0</v>
      </c>
      <c r="BW84" s="115">
        <v>0</v>
      </c>
      <c r="BX84" s="115">
        <v>0</v>
      </c>
      <c r="BY84" s="115">
        <v>0</v>
      </c>
      <c r="BZ84" s="115">
        <v>0</v>
      </c>
      <c r="CA84" s="115">
        <v>0</v>
      </c>
      <c r="CB84" s="115">
        <v>0</v>
      </c>
      <c r="CC84" s="115">
        <v>0</v>
      </c>
      <c r="CD84" s="115">
        <v>0</v>
      </c>
      <c r="CE84" s="115">
        <v>0</v>
      </c>
      <c r="CF84" s="115">
        <v>0</v>
      </c>
      <c r="CG84" s="115">
        <v>0</v>
      </c>
      <c r="CH84" s="115">
        <v>0</v>
      </c>
      <c r="CI84" s="115">
        <v>0</v>
      </c>
      <c r="CJ84" s="115">
        <v>0</v>
      </c>
      <c r="CK84" s="115">
        <v>0</v>
      </c>
      <c r="CL84" s="115">
        <v>0</v>
      </c>
      <c r="CM84" s="115">
        <v>0</v>
      </c>
      <c r="CN84" s="115">
        <v>0</v>
      </c>
      <c r="CO84" s="115">
        <v>0</v>
      </c>
      <c r="CP84" s="115">
        <v>0</v>
      </c>
      <c r="CQ84" s="115">
        <v>0</v>
      </c>
      <c r="CR84" s="115">
        <v>0</v>
      </c>
      <c r="CS84" s="115">
        <v>0</v>
      </c>
      <c r="CT84" s="115">
        <v>0</v>
      </c>
      <c r="CU84" s="115">
        <v>0</v>
      </c>
      <c r="CV84" s="115">
        <v>0</v>
      </c>
      <c r="CW84" s="115">
        <v>0</v>
      </c>
      <c r="CX84" s="115">
        <v>0</v>
      </c>
      <c r="CY84" s="115">
        <v>0</v>
      </c>
      <c r="CZ84" s="115">
        <v>0</v>
      </c>
      <c r="DA84" s="115">
        <v>0</v>
      </c>
      <c r="DB84" s="115">
        <v>0</v>
      </c>
      <c r="DC84" s="115">
        <v>0</v>
      </c>
      <c r="DD84" s="115">
        <v>0</v>
      </c>
      <c r="DE84" s="115">
        <v>0</v>
      </c>
      <c r="DF84" s="115">
        <v>0</v>
      </c>
      <c r="DG84" s="115">
        <v>0</v>
      </c>
      <c r="DH84" s="115">
        <v>0</v>
      </c>
      <c r="DI84" s="115">
        <v>0</v>
      </c>
      <c r="DJ84" s="115">
        <v>0</v>
      </c>
      <c r="DK84" s="115">
        <v>0</v>
      </c>
      <c r="DL84" s="115">
        <v>0</v>
      </c>
      <c r="DM84" s="115">
        <v>0</v>
      </c>
      <c r="DN84" s="115">
        <v>0</v>
      </c>
      <c r="DO84" s="115">
        <v>0</v>
      </c>
      <c r="DP84" s="115">
        <v>0</v>
      </c>
      <c r="DQ84" s="115">
        <v>0</v>
      </c>
      <c r="DR84" s="115">
        <v>0</v>
      </c>
      <c r="DS84" s="115">
        <v>0</v>
      </c>
      <c r="DT84" s="115">
        <v>0</v>
      </c>
      <c r="DU84" s="115">
        <v>0</v>
      </c>
      <c r="DV84" s="115">
        <v>0</v>
      </c>
      <c r="DW84" s="115">
        <v>0</v>
      </c>
      <c r="DX84" s="115">
        <v>0</v>
      </c>
      <c r="DY84" s="115">
        <v>0</v>
      </c>
      <c r="DZ84" s="115">
        <v>0</v>
      </c>
      <c r="EA84" s="115">
        <v>0</v>
      </c>
      <c r="EB84" s="115">
        <v>0</v>
      </c>
      <c r="EC84" s="115">
        <v>0</v>
      </c>
      <c r="ED84" s="115">
        <v>0</v>
      </c>
      <c r="EE84" s="115">
        <v>0</v>
      </c>
      <c r="EF84" s="115">
        <v>0</v>
      </c>
      <c r="EG84" s="115">
        <v>0</v>
      </c>
      <c r="EH84" s="115">
        <v>0</v>
      </c>
      <c r="EI84" s="115">
        <v>0</v>
      </c>
      <c r="EJ84" s="115">
        <v>0</v>
      </c>
      <c r="EK84" s="115">
        <v>0</v>
      </c>
      <c r="EL84" s="115">
        <v>0</v>
      </c>
      <c r="EM84" s="115">
        <v>0</v>
      </c>
      <c r="EN84" s="115">
        <v>0</v>
      </c>
      <c r="EO84" s="115">
        <v>0</v>
      </c>
      <c r="EP84" s="115">
        <v>0</v>
      </c>
      <c r="EQ84" s="115">
        <v>0</v>
      </c>
      <c r="ER84" s="115">
        <v>0</v>
      </c>
      <c r="ES84" s="115">
        <v>0</v>
      </c>
      <c r="ET84" s="115">
        <v>0</v>
      </c>
      <c r="EU84" s="115">
        <v>0</v>
      </c>
      <c r="EV84" s="115">
        <v>0</v>
      </c>
      <c r="EW84" s="115">
        <v>0</v>
      </c>
      <c r="EX84" s="115">
        <v>0</v>
      </c>
      <c r="EY84" s="115">
        <v>0</v>
      </c>
      <c r="EZ84" s="115">
        <v>0</v>
      </c>
      <c r="FA84" s="115">
        <v>0</v>
      </c>
      <c r="FB84" s="115">
        <v>0</v>
      </c>
      <c r="FC84" s="115">
        <v>0</v>
      </c>
      <c r="FD84" s="115">
        <v>0</v>
      </c>
      <c r="FE84" s="115">
        <v>0</v>
      </c>
      <c r="FF84" s="115">
        <v>0</v>
      </c>
      <c r="FG84" s="115">
        <v>0</v>
      </c>
      <c r="FH84" s="115">
        <v>0</v>
      </c>
      <c r="FI84" s="115">
        <v>0</v>
      </c>
      <c r="FJ84" s="115">
        <v>0</v>
      </c>
      <c r="FK84" s="115">
        <v>0</v>
      </c>
      <c r="FL84" s="115">
        <v>0</v>
      </c>
      <c r="FM84" s="115">
        <v>0</v>
      </c>
      <c r="FN84" s="115">
        <v>0</v>
      </c>
      <c r="FO84" s="115">
        <v>0</v>
      </c>
      <c r="FP84" s="115">
        <v>0</v>
      </c>
      <c r="FQ84" s="115">
        <v>0</v>
      </c>
      <c r="FR84" s="115">
        <v>0</v>
      </c>
      <c r="FS84" s="115">
        <v>0</v>
      </c>
      <c r="FT84" s="115">
        <v>0</v>
      </c>
      <c r="FU84" s="115">
        <v>0</v>
      </c>
      <c r="FV84" s="115">
        <v>0</v>
      </c>
      <c r="FW84" s="115">
        <v>0</v>
      </c>
      <c r="FX84" s="115">
        <v>0</v>
      </c>
      <c r="FY84" s="115">
        <v>0</v>
      </c>
      <c r="FZ84" s="115">
        <v>0</v>
      </c>
      <c r="GA84" s="115">
        <v>0</v>
      </c>
      <c r="GB84" s="115">
        <v>0</v>
      </c>
      <c r="GC84" s="115">
        <v>0</v>
      </c>
      <c r="GD84" s="115">
        <v>0</v>
      </c>
      <c r="GE84" s="115">
        <v>0</v>
      </c>
      <c r="GF84" s="115">
        <v>0</v>
      </c>
      <c r="GG84" s="115">
        <v>0</v>
      </c>
      <c r="GH84" s="115">
        <v>0</v>
      </c>
      <c r="GI84" s="115">
        <v>0</v>
      </c>
      <c r="GJ84" s="115">
        <v>0</v>
      </c>
      <c r="GK84" s="115">
        <v>0</v>
      </c>
      <c r="GL84" s="115">
        <v>0</v>
      </c>
      <c r="GM84" s="115">
        <v>0</v>
      </c>
      <c r="GN84" s="115">
        <v>0</v>
      </c>
      <c r="GO84" s="115">
        <v>0</v>
      </c>
      <c r="GP84" s="115">
        <v>0</v>
      </c>
      <c r="GQ84" s="115">
        <v>0</v>
      </c>
      <c r="GR84" s="115">
        <v>0</v>
      </c>
      <c r="GS84" s="115">
        <v>0</v>
      </c>
      <c r="GT84" s="115">
        <v>0</v>
      </c>
      <c r="GU84" s="115">
        <v>0</v>
      </c>
      <c r="GV84" s="115">
        <v>0</v>
      </c>
      <c r="GW84" s="115">
        <v>0</v>
      </c>
      <c r="GX84" s="115">
        <v>0</v>
      </c>
      <c r="GY84" s="115">
        <v>0</v>
      </c>
      <c r="GZ84" s="115">
        <v>0</v>
      </c>
      <c r="HA84" s="115">
        <v>0</v>
      </c>
      <c r="HB84" s="115">
        <v>0</v>
      </c>
      <c r="HC84" s="115">
        <v>0</v>
      </c>
      <c r="HD84" s="115">
        <v>0</v>
      </c>
      <c r="HE84" s="115">
        <v>0</v>
      </c>
      <c r="HF84" s="115">
        <v>0</v>
      </c>
      <c r="HG84" s="115">
        <v>0</v>
      </c>
      <c r="HH84" s="115">
        <v>0</v>
      </c>
      <c r="HI84" s="115">
        <v>0</v>
      </c>
    </row>
    <row r="85" spans="1:217" x14ac:dyDescent="0.2">
      <c r="A85" s="29" t="s">
        <v>124</v>
      </c>
      <c r="B85" s="77">
        <v>0</v>
      </c>
      <c r="C85" s="77">
        <v>0</v>
      </c>
      <c r="D85" s="79">
        <v>0</v>
      </c>
      <c r="E85" s="79">
        <v>0</v>
      </c>
      <c r="F85" s="79">
        <v>0</v>
      </c>
      <c r="G85" s="79">
        <v>0</v>
      </c>
      <c r="H85" s="79" t="e">
        <f>ROUND(#REF!-#REF!+#REF!-#REF!,0)*Exp_principais_share/1000</f>
        <v>#REF!</v>
      </c>
      <c r="I85" s="79" t="e">
        <f>ROUND(#REF!-#REF!+#REF!-#REF!,0)*Exp_principais_share/1000</f>
        <v>#REF!</v>
      </c>
      <c r="J85" s="79" t="e">
        <f>ROUND(#REF!-#REF!+#REF!-#REF!,0)*Exp_principais_share/1000</f>
        <v>#REF!</v>
      </c>
      <c r="K85" s="79" t="e">
        <f>ROUND(#REF!-#REF!+#REF!-#REF!,0)*Exp_principais_share/1000</f>
        <v>#REF!</v>
      </c>
      <c r="L85" s="79" t="e">
        <f>ROUND(#REF!-#REF!+#REF!-#REF!,0)*Exp_principais_share/1000</f>
        <v>#REF!</v>
      </c>
      <c r="M85" s="79" t="e">
        <f>ROUND(#REF!-#REF!+#REF!-#REF!,0)*Exp_principais_share/1000</f>
        <v>#REF!</v>
      </c>
      <c r="N85" s="79" t="e">
        <f>ROUND(#REF!-#REF!+#REF!-#REF!,0)*Exp_principais_share/1000</f>
        <v>#REF!</v>
      </c>
      <c r="O85" s="79" t="e">
        <f>ROUND(#REF!-#REF!+#REF!-#REF!,0)*Exp_principais_share/1000</f>
        <v>#REF!</v>
      </c>
      <c r="P85" s="79" t="e">
        <f>ROUND(#REF!-#REF!+#REF!-#REF!,0)*Exp_principais_share/1000</f>
        <v>#REF!</v>
      </c>
      <c r="Q85" s="79" t="e">
        <f>ROUND(#REF!-#REF!+#REF!-#REF!,0)*Exp_principais_share/1000</f>
        <v>#REF!</v>
      </c>
      <c r="R85" s="79" t="e">
        <f>ROUND(#REF!-#REF!+#REF!-#REF!,0)*Exp_principais_share/1000</f>
        <v>#REF!</v>
      </c>
      <c r="S85" s="79" t="e">
        <f>ROUND(#REF!-#REF!+#REF!-#REF!,0)*Exp_principais_share/1000</f>
        <v>#REF!</v>
      </c>
      <c r="T85" s="79" t="e">
        <f>ROUND(#REF!-#REF!+#REF!-#REF!,0)*Exp_principais_share/1000</f>
        <v>#REF!</v>
      </c>
      <c r="U85" s="79" t="e">
        <f>ROUND(#REF!-#REF!+#REF!-#REF!,0)*Exp_principais_share/1000</f>
        <v>#REF!</v>
      </c>
      <c r="V85" s="79" t="e">
        <f>ROUND(#REF!-#REF!+#REF!-#REF!,0)*Exp_principais_share/1000</f>
        <v>#REF!</v>
      </c>
      <c r="W85" s="79" t="e">
        <f>ROUND(#REF!-#REF!+#REF!-#REF!,0)*Exp_principais_share/1000</f>
        <v>#REF!</v>
      </c>
      <c r="X85" s="79" t="e">
        <f>ROUND(#REF!-#REF!+#REF!-#REF!,0)*Exp_principais_share/1000</f>
        <v>#REF!</v>
      </c>
      <c r="Y85" s="79" t="e">
        <f>ROUND(#REF!-#REF!+#REF!-#REF!,0)*Exp_principais_share/1000</f>
        <v>#REF!</v>
      </c>
      <c r="Z85" s="79" t="e">
        <f>ROUND(#REF!-#REF!+#REF!-#REF!,0)*Exp_principais_share/1000</f>
        <v>#REF!</v>
      </c>
      <c r="AA85" s="79" t="e">
        <f>ROUND(#REF!-#REF!+#REF!-#REF!,0)*Exp_principais_share/1000</f>
        <v>#REF!</v>
      </c>
      <c r="AB85" s="79" t="e">
        <f>ROUND(#REF!-#REF!+#REF!-#REF!,0)*Exp_principais_share/1000</f>
        <v>#REF!</v>
      </c>
      <c r="AC85" s="79" t="e">
        <f>ROUND(#REF!-#REF!+#REF!-#REF!,0)*Exp_principais_share/1000</f>
        <v>#REF!</v>
      </c>
      <c r="AD85" s="79" t="e">
        <f>ROUND(#REF!-#REF!+#REF!-#REF!,0)*Exp_principais_share/1000</f>
        <v>#REF!</v>
      </c>
      <c r="AE85" s="79" t="e">
        <f>ROUND(#REF!-#REF!+#REF!-#REF!,0)*Exp_principais_share/1000</f>
        <v>#REF!</v>
      </c>
      <c r="AF85" s="79" t="e">
        <f>ROUND(#REF!-#REF!+#REF!-#REF!,0)*Exp_principais_share/1000</f>
        <v>#REF!</v>
      </c>
      <c r="AG85" s="79" t="e">
        <f>ROUND(#REF!-#REF!+#REF!-#REF!,0)*Exp_principais_share/1000</f>
        <v>#REF!</v>
      </c>
      <c r="AH85" s="79" t="e">
        <f>ROUND(#REF!-#REF!+#REF!-#REF!,0)*Exp_principais_share/1000</f>
        <v>#REF!</v>
      </c>
      <c r="AI85" s="79" t="e">
        <f>ROUND(#REF!-#REF!+#REF!-#REF!,0)*Exp_principais_share/1000</f>
        <v>#REF!</v>
      </c>
      <c r="AJ85" s="79" t="e">
        <f>ROUND(#REF!-#REF!+#REF!-#REF!,0)*Exp_principais_share/1000</f>
        <v>#REF!</v>
      </c>
      <c r="AK85" s="79" t="e">
        <f>ROUND(#REF!-#REF!+#REF!-#REF!,0)*Exp_principais_share/1000</f>
        <v>#REF!</v>
      </c>
      <c r="AL85" s="79" t="e">
        <f>ROUND(#REF!-#REF!+#REF!-#REF!,0)*Exp_principais_share/1000</f>
        <v>#REF!</v>
      </c>
      <c r="AM85" s="79" t="e">
        <f>ROUND(#REF!-#REF!+#REF!-#REF!,0)*Exp_principais_share/1000</f>
        <v>#REF!</v>
      </c>
      <c r="AN85" s="79" t="e">
        <f>ROUND(#REF!-#REF!+#REF!-#REF!,0)*Exp_principais_share/1000</f>
        <v>#REF!</v>
      </c>
      <c r="AO85" s="79" t="e">
        <f>ROUND(#REF!-#REF!+#REF!-#REF!,0)*Exp_principais_share/1000</f>
        <v>#REF!</v>
      </c>
      <c r="AP85" s="79" t="e">
        <f>ROUND(#REF!-#REF!+#REF!-#REF!,0)*Exp_principais_share/1000</f>
        <v>#REF!</v>
      </c>
      <c r="AQ85" s="79" t="e">
        <f>ROUND(#REF!-#REF!+#REF!-#REF!,0)*Exp_principais_share/1000</f>
        <v>#REF!</v>
      </c>
      <c r="AR85" s="79" t="e">
        <f>ROUND(#REF!-#REF!+#REF!-#REF!,0)*Exp_principais_share/1000</f>
        <v>#REF!</v>
      </c>
      <c r="AS85" s="79" t="e">
        <f>ROUND(#REF!-#REF!+#REF!-#REF!,0)*Exp_principais_share/1000</f>
        <v>#REF!</v>
      </c>
      <c r="AT85" s="79" t="e">
        <f>ROUND(#REF!-#REF!+#REF!-#REF!,0)*Exp_principais_share/1000</f>
        <v>#REF!</v>
      </c>
      <c r="AU85" s="79" t="e">
        <f>ROUND(#REF!-#REF!+#REF!-#REF!,0)*Exp_principais_share/1000</f>
        <v>#REF!</v>
      </c>
      <c r="AV85" s="79" t="e">
        <f>ROUND(#REF!-#REF!+#REF!-#REF!,0)*Exp_principais_share/1000</f>
        <v>#REF!</v>
      </c>
      <c r="AW85" s="79" t="e">
        <f>ROUND(#REF!-#REF!+#REF!-#REF!,0)*Exp_principais_share/1000</f>
        <v>#REF!</v>
      </c>
      <c r="AX85" s="79" t="e">
        <f>ROUND(#REF!-#REF!+#REF!-#REF!,0)*Exp_principais_share/1000</f>
        <v>#REF!</v>
      </c>
      <c r="AY85" s="79" t="e">
        <f>ROUND(#REF!-#REF!+#REF!-#REF!,0)*Exp_principais_share/1000</f>
        <v>#REF!</v>
      </c>
      <c r="AZ85" s="79" t="e">
        <f>ROUND(#REF!-#REF!+#REF!-#REF!,0)*Exp_principais_share/1000</f>
        <v>#REF!</v>
      </c>
      <c r="BA85" s="79" t="e">
        <f>ROUND(#REF!-#REF!+#REF!-#REF!,0)*Exp_principais_share/1000</f>
        <v>#REF!</v>
      </c>
      <c r="BB85" s="79" t="e">
        <f>ROUND(#REF!-#REF!+#REF!-#REF!,0)*Exp_principais_share/1000</f>
        <v>#REF!</v>
      </c>
      <c r="BC85" s="79" t="e">
        <f>ROUND(#REF!-#REF!+#REF!-#REF!,0)*Exp_principais_share/1000</f>
        <v>#REF!</v>
      </c>
      <c r="BD85" s="79" t="e">
        <f>ROUND(#REF!-#REF!+#REF!-#REF!,0)*Exp_principais_share/1000</f>
        <v>#REF!</v>
      </c>
      <c r="BE85" s="79" t="e">
        <f>ROUND(#REF!-#REF!+#REF!-#REF!,0)*Exp_principais_share/1000</f>
        <v>#REF!</v>
      </c>
      <c r="BF85" s="79" t="e">
        <f>ROUND(#REF!-#REF!+#REF!-#REF!,0)*Exp_principais_share/1000</f>
        <v>#REF!</v>
      </c>
      <c r="BG85" s="79" t="e">
        <f>ROUND(#REF!-#REF!+#REF!-#REF!,0)*Exp_principais_share/1000</f>
        <v>#REF!</v>
      </c>
      <c r="BH85" s="79" t="e">
        <f>ROUND(#REF!-#REF!+#REF!-#REF!,0)*Exp_principais_share/1000</f>
        <v>#REF!</v>
      </c>
      <c r="BI85" s="79" t="e">
        <f>ROUND(#REF!-#REF!+#REF!-#REF!,0)*Exp_principais_share/1000</f>
        <v>#REF!</v>
      </c>
      <c r="BJ85" s="79" t="e">
        <f>ROUND(#REF!-#REF!+#REF!-#REF!,0)*Exp_principais_share/1000</f>
        <v>#REF!</v>
      </c>
      <c r="BK85" s="79" t="e">
        <f>ROUND(#REF!-#REF!+#REF!-#REF!,0)*Exp_principais_share/1000</f>
        <v>#REF!</v>
      </c>
      <c r="BL85" s="79" t="e">
        <f>ROUND(#REF!-#REF!+#REF!-#REF!,0)*Exp_principais_share/1000</f>
        <v>#REF!</v>
      </c>
      <c r="BM85" s="79" t="e">
        <f>ROUND(#REF!-#REF!+#REF!-#REF!,0)*Exp_principais_share/1000</f>
        <v>#REF!</v>
      </c>
      <c r="BN85" s="79" t="e">
        <f>ROUND(#REF!-#REF!+#REF!-#REF!,0)*Exp_principais_share/1000</f>
        <v>#REF!</v>
      </c>
      <c r="BO85" s="79" t="e">
        <f>ROUND(#REF!-#REF!+#REF!-#REF!,0)*Exp_principais_share/1000</f>
        <v>#REF!</v>
      </c>
      <c r="BP85" s="79" t="e">
        <f>ROUND(#REF!-#REF!+#REF!-#REF!,0)*Exp_principais_share/1000</f>
        <v>#REF!</v>
      </c>
      <c r="BQ85" s="79" t="e">
        <f>ROUND(#REF!-#REF!+#REF!-#REF!,0)*Exp_principais_share/1000</f>
        <v>#REF!</v>
      </c>
      <c r="BR85" s="79" t="e">
        <f>ROUND(#REF!-#REF!+#REF!-#REF!,0)*Exp_principais_share/1000</f>
        <v>#REF!</v>
      </c>
      <c r="BS85" s="79" t="e">
        <f>ROUND(#REF!-#REF!+#REF!-#REF!,0)*Exp_principais_share/1000</f>
        <v>#REF!</v>
      </c>
      <c r="BT85" s="79" t="e">
        <f>ROUND(#REF!-#REF!+#REF!-#REF!,0)*Exp_principais_share/1000</f>
        <v>#REF!</v>
      </c>
      <c r="BU85" s="79" t="e">
        <f>ROUND(#REF!-#REF!+#REF!-#REF!,0)*Exp_principais_share/1000</f>
        <v>#REF!</v>
      </c>
      <c r="BV85" s="79" t="e">
        <f>ROUND(#REF!-#REF!+#REF!-#REF!,0)*Exp_principais_share/1000</f>
        <v>#REF!</v>
      </c>
      <c r="BW85" s="79" t="e">
        <f>ROUND(#REF!-#REF!+#REF!-#REF!,0)*Exp_principais_share/1000</f>
        <v>#REF!</v>
      </c>
      <c r="BX85" s="79" t="e">
        <f>ROUND(#REF!-#REF!+#REF!-#REF!,0)*Exp_principais_share/1000</f>
        <v>#REF!</v>
      </c>
      <c r="BY85" s="79" t="e">
        <f>ROUND(#REF!-#REF!+#REF!-#REF!,0)*Exp_principais_share/1000</f>
        <v>#REF!</v>
      </c>
      <c r="BZ85" s="79" t="e">
        <f>ROUND(#REF!-#REF!+#REF!-#REF!,0)*Exp_principais_share/1000</f>
        <v>#REF!</v>
      </c>
      <c r="CA85" s="79" t="e">
        <f>ROUND(#REF!-#REF!+#REF!-#REF!,0)*Exp_principais_share/1000</f>
        <v>#REF!</v>
      </c>
      <c r="CB85" s="79" t="e">
        <f>ROUND(#REF!-#REF!+#REF!-#REF!,0)*Exp_principais_share/1000</f>
        <v>#REF!</v>
      </c>
      <c r="CC85" s="79" t="e">
        <f>ROUND(#REF!-#REF!+#REF!-#REF!,0)*Exp_principais_share/1000</f>
        <v>#REF!</v>
      </c>
      <c r="CD85" s="79" t="e">
        <f>ROUND(#REF!-#REF!+#REF!-#REF!,0)*Exp_principais_share/1000</f>
        <v>#REF!</v>
      </c>
      <c r="CE85" s="79" t="e">
        <f>ROUND(#REF!-#REF!+#REF!-#REF!,0)*Exp_principais_share/1000</f>
        <v>#REF!</v>
      </c>
      <c r="CF85" s="79" t="e">
        <f>ROUND(#REF!-#REF!+#REF!-#REF!,0)*Exp_principais_share/1000</f>
        <v>#REF!</v>
      </c>
      <c r="CG85" s="79" t="e">
        <f>ROUND(#REF!-#REF!+#REF!-#REF!,0)*Exp_principais_share/1000</f>
        <v>#REF!</v>
      </c>
      <c r="CH85" s="79" t="e">
        <f>ROUND(#REF!-#REF!+#REF!-#REF!,0)*Exp_principais_share/1000</f>
        <v>#REF!</v>
      </c>
      <c r="CI85" s="79" t="e">
        <f>ROUND(#REF!-#REF!+#REF!-#REF!,0)*Exp_principais_share/1000</f>
        <v>#REF!</v>
      </c>
      <c r="CJ85" s="79" t="e">
        <f>ROUND(#REF!-#REF!+#REF!-#REF!,0)*Exp_principais_share/1000</f>
        <v>#REF!</v>
      </c>
      <c r="CK85" s="79" t="e">
        <f>ROUND(#REF!-#REF!+#REF!-#REF!,0)*Exp_principais_share/1000</f>
        <v>#REF!</v>
      </c>
      <c r="CL85" s="79" t="e">
        <f>ROUND(#REF!-#REF!+#REF!-#REF!,0)*Exp_principais_share/1000</f>
        <v>#REF!</v>
      </c>
      <c r="CM85" s="79" t="e">
        <f>ROUND(#REF!-#REF!+#REF!-#REF!,0)*Exp_principais_share/1000</f>
        <v>#REF!</v>
      </c>
      <c r="CN85" s="79" t="e">
        <f>ROUND(#REF!-#REF!+#REF!-#REF!,0)*Exp_principais_share/1000</f>
        <v>#REF!</v>
      </c>
      <c r="CO85" s="79" t="e">
        <f>ROUND(#REF!-#REF!+#REF!-#REF!,0)*Exp_principais_share/1000</f>
        <v>#REF!</v>
      </c>
      <c r="CP85" s="79" t="e">
        <f>ROUND(#REF!-#REF!+#REF!-#REF!,0)*Exp_principais_share/1000</f>
        <v>#REF!</v>
      </c>
      <c r="CQ85" s="79" t="e">
        <f>ROUND(#REF!-#REF!+#REF!-#REF!,0)*Exp_principais_share/1000</f>
        <v>#REF!</v>
      </c>
      <c r="CR85" s="79" t="e">
        <f>ROUND(#REF!-#REF!+#REF!-#REF!,0)*Exp_principais_share/1000</f>
        <v>#REF!</v>
      </c>
      <c r="CS85" s="79" t="e">
        <f>ROUND(#REF!-#REF!+#REF!-#REF!,0)*Exp_principais_share/1000</f>
        <v>#REF!</v>
      </c>
      <c r="CT85" s="79" t="e">
        <f>ROUND(#REF!-#REF!+#REF!-#REF!,0)*Exp_principais_share/1000</f>
        <v>#REF!</v>
      </c>
      <c r="CU85" s="79" t="e">
        <f>ROUND(#REF!-#REF!+#REF!-#REF!,0)*Exp_principais_share/1000</f>
        <v>#REF!</v>
      </c>
      <c r="CV85" s="79" t="e">
        <f>ROUND(#REF!-#REF!+#REF!-#REF!,0)*Exp_principais_share/1000</f>
        <v>#REF!</v>
      </c>
      <c r="CW85" s="79" t="e">
        <f>ROUND(#REF!-#REF!+#REF!-#REF!,0)*Exp_principais_share/1000</f>
        <v>#REF!</v>
      </c>
      <c r="CX85" s="79" t="e">
        <f>ROUND(#REF!-#REF!+#REF!-#REF!,0)*Exp_principais_share/1000</f>
        <v>#REF!</v>
      </c>
      <c r="CY85" s="79" t="e">
        <f>ROUND(#REF!-#REF!+#REF!-#REF!,0)*Exp_principais_share/1000</f>
        <v>#REF!</v>
      </c>
      <c r="CZ85" s="79" t="e">
        <f>ROUND(#REF!-#REF!+#REF!-#REF!,0)*Exp_principais_share/1000</f>
        <v>#REF!</v>
      </c>
      <c r="DA85" s="79" t="e">
        <f>ROUND(#REF!-#REF!+#REF!-#REF!,0)*Exp_principais_share/1000</f>
        <v>#REF!</v>
      </c>
      <c r="DB85" s="79" t="e">
        <f>ROUND(#REF!-#REF!+#REF!-#REF!,0)*Exp_principais_share/1000</f>
        <v>#REF!</v>
      </c>
      <c r="DC85" s="79" t="e">
        <f>ROUND(#REF!-#REF!+#REF!-#REF!,0)*Exp_principais_share/1000</f>
        <v>#REF!</v>
      </c>
      <c r="DD85" s="79" t="e">
        <f>ROUND(#REF!-#REF!+#REF!-#REF!,0)*Exp_principais_share/1000</f>
        <v>#REF!</v>
      </c>
      <c r="DE85" s="79" t="e">
        <f>ROUND(#REF!-#REF!+#REF!-#REF!,0)*Exp_principais_share/1000</f>
        <v>#REF!</v>
      </c>
      <c r="DF85" s="79" t="e">
        <f>ROUND(#REF!-#REF!+#REF!-#REF!,0)*Exp_principais_share/1000</f>
        <v>#REF!</v>
      </c>
      <c r="DG85" s="79" t="e">
        <f>ROUND(#REF!-#REF!+#REF!-#REF!,0)*Exp_principais_share/1000</f>
        <v>#REF!</v>
      </c>
      <c r="DH85" s="79" t="e">
        <f>ROUND(#REF!-#REF!+#REF!-#REF!,0)*Exp_principais_share/1000</f>
        <v>#REF!</v>
      </c>
      <c r="DI85" s="79" t="e">
        <f>ROUND(#REF!-#REF!+#REF!-#REF!,0)*Exp_principais_share/1000</f>
        <v>#REF!</v>
      </c>
      <c r="DJ85" s="79" t="e">
        <f>ROUND(#REF!-#REF!+#REF!-#REF!,0)*Exp_principais_share/1000</f>
        <v>#REF!</v>
      </c>
      <c r="DK85" s="79" t="e">
        <f>ROUND(#REF!-#REF!+#REF!-#REF!,0)*Exp_principais_share/1000</f>
        <v>#REF!</v>
      </c>
      <c r="DL85" s="79" t="e">
        <f>ROUND(#REF!-#REF!+#REF!-#REF!,0)*Exp_principais_share/1000</f>
        <v>#REF!</v>
      </c>
      <c r="DM85" s="79" t="e">
        <f>ROUND(#REF!-#REF!+#REF!-#REF!,0)*Exp_principais_share/1000</f>
        <v>#REF!</v>
      </c>
      <c r="DN85" s="79" t="e">
        <f>ROUND(#REF!-#REF!+#REF!-#REF!,0)*Exp_principais_share/1000</f>
        <v>#REF!</v>
      </c>
      <c r="DO85" s="79" t="e">
        <f>ROUND(#REF!-#REF!+#REF!-#REF!,0)*Exp_principais_share/1000</f>
        <v>#REF!</v>
      </c>
      <c r="DP85" s="79" t="e">
        <f>ROUND(#REF!-#REF!+#REF!-#REF!,0)*Exp_principais_share/1000</f>
        <v>#REF!</v>
      </c>
      <c r="DQ85" s="79" t="e">
        <f>ROUND(#REF!-#REF!+#REF!-#REF!,0)*Exp_principais_share/1000</f>
        <v>#REF!</v>
      </c>
      <c r="DR85" s="79" t="e">
        <f>ROUND(#REF!-#REF!+#REF!-#REF!,0)*Exp_principais_share/1000</f>
        <v>#REF!</v>
      </c>
      <c r="DS85" s="79" t="e">
        <f>ROUND(#REF!-#REF!+#REF!-#REF!,0)*Exp_principais_share/1000</f>
        <v>#REF!</v>
      </c>
      <c r="DT85" s="79" t="e">
        <f>ROUND(#REF!-#REF!+#REF!-#REF!,0)*Exp_principais_share/1000</f>
        <v>#REF!</v>
      </c>
      <c r="DU85" s="79" t="e">
        <f>ROUND(#REF!-#REF!+#REF!-#REF!,0)*Exp_principais_share/1000</f>
        <v>#REF!</v>
      </c>
      <c r="DV85" s="79" t="e">
        <f>ROUND(#REF!-#REF!+#REF!-#REF!,0)*Exp_principais_share/1000</f>
        <v>#REF!</v>
      </c>
      <c r="DW85" s="79" t="e">
        <f>ROUND(#REF!-#REF!+#REF!-#REF!,0)*Exp_principais_share/1000</f>
        <v>#REF!</v>
      </c>
      <c r="DX85" s="79" t="e">
        <f>ROUND(#REF!-#REF!+#REF!-#REF!,0)*Exp_principais_share/1000</f>
        <v>#REF!</v>
      </c>
      <c r="DY85" s="79" t="e">
        <f>ROUND(#REF!-#REF!+#REF!-#REF!,0)*Exp_principais_share/1000</f>
        <v>#REF!</v>
      </c>
      <c r="DZ85" s="79" t="e">
        <f>ROUND(#REF!-#REF!+#REF!-#REF!,0)*Exp_principais_share/1000</f>
        <v>#REF!</v>
      </c>
      <c r="EA85" s="79" t="e">
        <f>ROUND(#REF!-#REF!+#REF!-#REF!,0)*Exp_principais_share/1000</f>
        <v>#REF!</v>
      </c>
      <c r="EB85" s="79" t="e">
        <f>ROUND(#REF!-#REF!+#REF!-#REF!,0)*Exp_principais_share/1000</f>
        <v>#REF!</v>
      </c>
      <c r="EC85" s="79" t="e">
        <f>ROUND(#REF!-#REF!+#REF!-#REF!,0)*Exp_principais_share/1000</f>
        <v>#REF!</v>
      </c>
      <c r="ED85" s="79" t="e">
        <f>ROUND(#REF!-#REF!+#REF!-#REF!,0)*Exp_principais_share/1000</f>
        <v>#REF!</v>
      </c>
      <c r="EE85" s="79" t="e">
        <f>ROUND(#REF!-#REF!+#REF!-#REF!,0)*Exp_principais_share/1000</f>
        <v>#REF!</v>
      </c>
      <c r="EF85" s="79" t="e">
        <f>ROUND(#REF!-#REF!+#REF!-#REF!,0)*Exp_principais_share/1000</f>
        <v>#REF!</v>
      </c>
      <c r="EG85" s="79" t="e">
        <f>ROUND(#REF!-#REF!+#REF!-#REF!,0)*Exp_principais_share/1000</f>
        <v>#REF!</v>
      </c>
      <c r="EH85" s="79" t="e">
        <f>ROUND(#REF!-#REF!+#REF!-#REF!,0)*Exp_principais_share/1000</f>
        <v>#REF!</v>
      </c>
      <c r="EI85" s="79" t="e">
        <f>ROUND(#REF!-#REF!+#REF!-#REF!,0)*Exp_principais_share/1000</f>
        <v>#REF!</v>
      </c>
      <c r="EJ85" s="79" t="e">
        <f>ROUND(#REF!-#REF!+#REF!-#REF!,0)*Exp_principais_share/1000</f>
        <v>#REF!</v>
      </c>
      <c r="EK85" s="79" t="e">
        <f>ROUND(#REF!-#REF!+#REF!-#REF!,0)*Exp_principais_share/1000</f>
        <v>#REF!</v>
      </c>
      <c r="EL85" s="79" t="e">
        <f>ROUND(#REF!-#REF!+#REF!-#REF!,0)*Exp_principais_share/1000</f>
        <v>#REF!</v>
      </c>
      <c r="EM85" s="79" t="e">
        <f>ROUND(#REF!-#REF!+#REF!-#REF!,0)*Exp_principais_share/1000</f>
        <v>#REF!</v>
      </c>
      <c r="EN85" s="79" t="e">
        <f>ROUND(#REF!-#REF!+#REF!-#REF!,0)*Exp_principais_share/1000</f>
        <v>#REF!</v>
      </c>
      <c r="EO85" s="79" t="e">
        <f>ROUND(#REF!-#REF!+#REF!-#REF!,0)*Exp_principais_share/1000</f>
        <v>#REF!</v>
      </c>
      <c r="EP85" s="79" t="e">
        <f>ROUND(#REF!-#REF!+#REF!-#REF!,0)*Exp_principais_share/1000</f>
        <v>#REF!</v>
      </c>
      <c r="EQ85" s="79" t="e">
        <f>ROUND(#REF!-#REF!+#REF!-#REF!,0)*Exp_principais_share/1000</f>
        <v>#REF!</v>
      </c>
      <c r="ER85" s="79" t="e">
        <f>ROUND(#REF!-#REF!+#REF!-#REF!,0)*Exp_principais_share/1000</f>
        <v>#REF!</v>
      </c>
      <c r="ES85" s="79" t="e">
        <f>ROUND(#REF!-#REF!+#REF!-#REF!,0)*Exp_principais_share/1000</f>
        <v>#REF!</v>
      </c>
      <c r="ET85" s="79" t="e">
        <f>ROUND(#REF!-#REF!+#REF!-#REF!,0)*Exp_principais_share/1000</f>
        <v>#REF!</v>
      </c>
      <c r="EU85" s="79" t="e">
        <f>ROUND(#REF!-#REF!+#REF!-#REF!,0)*Exp_principais_share/1000</f>
        <v>#REF!</v>
      </c>
      <c r="EV85" s="79" t="e">
        <f>ROUND(#REF!-#REF!+#REF!-#REF!,0)*Exp_principais_share/1000</f>
        <v>#REF!</v>
      </c>
      <c r="EW85" s="79" t="e">
        <f>ROUND(#REF!-#REF!+#REF!-#REF!,0)*Exp_principais_share/1000</f>
        <v>#REF!</v>
      </c>
      <c r="EX85" s="79" t="e">
        <f>ROUND(#REF!-#REF!+#REF!-#REF!,0)*Exp_principais_share/1000</f>
        <v>#REF!</v>
      </c>
      <c r="EY85" s="79" t="e">
        <f>ROUND(#REF!-#REF!+#REF!-#REF!,0)*Exp_principais_share/1000</f>
        <v>#REF!</v>
      </c>
      <c r="EZ85" s="79" t="e">
        <f>ROUND(#REF!-#REF!+#REF!-#REF!,0)*Exp_principais_share/1000</f>
        <v>#REF!</v>
      </c>
      <c r="FA85" s="79" t="e">
        <f>ROUND(#REF!-#REF!+#REF!-#REF!,0)*Exp_principais_share/1000</f>
        <v>#REF!</v>
      </c>
      <c r="FB85" s="79" t="e">
        <f>ROUND(#REF!-#REF!+#REF!-#REF!,0)*Exp_principais_share/1000</f>
        <v>#REF!</v>
      </c>
      <c r="FC85" s="79" t="e">
        <f>ROUND(#REF!-#REF!+#REF!-#REF!,0)*Exp_principais_share/1000</f>
        <v>#REF!</v>
      </c>
      <c r="FD85" s="79" t="e">
        <f>ROUND(#REF!-#REF!+#REF!-#REF!,0)*Exp_principais_share/1000</f>
        <v>#REF!</v>
      </c>
      <c r="FE85" s="79" t="e">
        <f>ROUND(#REF!-#REF!+#REF!-#REF!,0)*Exp_principais_share/1000</f>
        <v>#REF!</v>
      </c>
      <c r="FF85" s="79" t="e">
        <f>ROUND(#REF!-#REF!+#REF!-#REF!,0)*Exp_principais_share/1000</f>
        <v>#REF!</v>
      </c>
      <c r="FG85" s="79" t="e">
        <f>ROUND(#REF!-#REF!+#REF!-#REF!,0)*Exp_principais_share/1000</f>
        <v>#REF!</v>
      </c>
      <c r="FH85" s="79" t="e">
        <f>ROUND(#REF!-#REF!+#REF!-#REF!,0)*Exp_principais_share/1000</f>
        <v>#REF!</v>
      </c>
      <c r="FI85" s="79" t="e">
        <f>ROUND(#REF!-#REF!+#REF!-#REF!,0)*Exp_principais_share/1000</f>
        <v>#REF!</v>
      </c>
      <c r="FJ85" s="79" t="e">
        <f>ROUND(#REF!-#REF!+#REF!-#REF!,0)*Exp_principais_share/1000</f>
        <v>#REF!</v>
      </c>
      <c r="FK85" s="79" t="e">
        <f>ROUND(#REF!-#REF!+#REF!-#REF!,0)*Exp_principais_share/1000</f>
        <v>#REF!</v>
      </c>
      <c r="FL85" s="79" t="e">
        <f>ROUND(#REF!-#REF!+#REF!-#REF!,0)*Exp_principais_share/1000</f>
        <v>#REF!</v>
      </c>
      <c r="FM85" s="79" t="e">
        <f>ROUND(#REF!-#REF!+#REF!-#REF!,0)*Exp_principais_share/1000</f>
        <v>#REF!</v>
      </c>
      <c r="FN85" s="79" t="e">
        <f>ROUND(#REF!-#REF!+#REF!-#REF!,0)*Exp_principais_share/1000</f>
        <v>#REF!</v>
      </c>
      <c r="FO85" s="79" t="e">
        <f>ROUND(#REF!-#REF!+#REF!-#REF!,0)*Exp_principais_share/1000</f>
        <v>#REF!</v>
      </c>
      <c r="FP85" s="79" t="e">
        <f>ROUND(#REF!-#REF!+#REF!-#REF!,0)*Exp_principais_share/1000</f>
        <v>#REF!</v>
      </c>
      <c r="FQ85" s="79" t="e">
        <f>ROUND(#REF!-#REF!+#REF!-#REF!,0)*Exp_principais_share/1000</f>
        <v>#REF!</v>
      </c>
      <c r="FR85" s="79" t="e">
        <f>ROUND(#REF!-#REF!+#REF!-#REF!,0)*Exp_principais_share/1000</f>
        <v>#REF!</v>
      </c>
      <c r="FS85" s="79" t="e">
        <f>ROUND(#REF!-#REF!+#REF!-#REF!,0)*Exp_principais_share/1000</f>
        <v>#REF!</v>
      </c>
      <c r="FT85" s="79" t="e">
        <f>ROUND(#REF!-#REF!+#REF!-#REF!,0)*Exp_principais_share/1000</f>
        <v>#REF!</v>
      </c>
      <c r="FU85" s="79" t="e">
        <f>ROUND(#REF!-#REF!+#REF!-#REF!,0)*Exp_principais_share/1000</f>
        <v>#REF!</v>
      </c>
      <c r="FV85" s="79" t="e">
        <f>ROUND(#REF!-#REF!+#REF!-#REF!,0)*Exp_principais_share/1000</f>
        <v>#REF!</v>
      </c>
      <c r="FW85" s="79" t="e">
        <f>ROUND(#REF!-#REF!+#REF!-#REF!,0)*Exp_principais_share/1000</f>
        <v>#REF!</v>
      </c>
      <c r="FX85" s="79" t="e">
        <f>ROUND(#REF!-#REF!+#REF!-#REF!,0)*Exp_principais_share/1000</f>
        <v>#REF!</v>
      </c>
      <c r="FY85" s="79" t="e">
        <f>ROUND(#REF!-#REF!+#REF!-#REF!,0)*Exp_principais_share/1000</f>
        <v>#REF!</v>
      </c>
      <c r="FZ85" s="79" t="e">
        <f>ROUND(#REF!-#REF!+#REF!-#REF!,0)*Exp_principais_share/1000</f>
        <v>#REF!</v>
      </c>
      <c r="GA85" s="79" t="e">
        <f>ROUND(#REF!-#REF!+#REF!-#REF!,0)*Exp_principais_share/1000</f>
        <v>#REF!</v>
      </c>
      <c r="GB85" s="79" t="e">
        <f>ROUND(#REF!-#REF!+#REF!-#REF!,0)*Exp_principais_share/1000</f>
        <v>#REF!</v>
      </c>
      <c r="GC85" s="79" t="e">
        <f>ROUND(#REF!-#REF!+#REF!-#REF!,0)*Exp_principais_share/1000</f>
        <v>#REF!</v>
      </c>
      <c r="GD85" s="79" t="e">
        <f>ROUND(#REF!-#REF!+#REF!-#REF!,0)*Exp_principais_share/1000</f>
        <v>#REF!</v>
      </c>
      <c r="GE85" s="79" t="e">
        <f>ROUND(#REF!-#REF!+#REF!-#REF!,0)*Exp_principais_share/1000</f>
        <v>#REF!</v>
      </c>
      <c r="GF85" s="79" t="e">
        <f>ROUND(#REF!-#REF!+#REF!-#REF!,0)*Exp_principais_share/1000</f>
        <v>#REF!</v>
      </c>
      <c r="GG85" s="79" t="e">
        <f>ROUND(#REF!-#REF!+#REF!-#REF!,0)*Exp_principais_share/1000</f>
        <v>#REF!</v>
      </c>
      <c r="GH85" s="79" t="e">
        <f>ROUND(#REF!-#REF!+#REF!-#REF!,0)*Exp_principais_share/1000</f>
        <v>#REF!</v>
      </c>
      <c r="GI85" s="79" t="e">
        <f>ROUND(#REF!-#REF!+#REF!-#REF!,0)*Exp_principais_share/1000</f>
        <v>#REF!</v>
      </c>
      <c r="GJ85" s="79" t="e">
        <f>ROUND(#REF!-#REF!+#REF!-#REF!,0)*Exp_principais_share/1000</f>
        <v>#REF!</v>
      </c>
      <c r="GK85" s="79" t="e">
        <f>ROUND(#REF!-#REF!+#REF!-#REF!,0)*Exp_principais_share/1000</f>
        <v>#REF!</v>
      </c>
      <c r="GL85" s="79" t="e">
        <f>ROUND(#REF!-#REF!+#REF!-#REF!,0)*Exp_principais_share/1000</f>
        <v>#REF!</v>
      </c>
      <c r="GM85" s="79" t="e">
        <f>ROUND(#REF!-#REF!+#REF!-#REF!,0)*Exp_principais_share/1000</f>
        <v>#REF!</v>
      </c>
      <c r="GN85" s="79" t="e">
        <f>ROUND(#REF!-#REF!+#REF!-#REF!,0)*Exp_principais_share/1000</f>
        <v>#REF!</v>
      </c>
      <c r="GO85" s="79" t="e">
        <f>ROUND(#REF!-#REF!+#REF!-#REF!,0)*Exp_principais_share/1000</f>
        <v>#REF!</v>
      </c>
      <c r="GP85" s="79" t="e">
        <f>ROUND(#REF!-#REF!+#REF!-#REF!,0)*Exp_principais_share/1000</f>
        <v>#REF!</v>
      </c>
      <c r="GQ85" s="79" t="e">
        <f>ROUND(#REF!-#REF!+#REF!-#REF!,0)*Exp_principais_share/1000</f>
        <v>#REF!</v>
      </c>
      <c r="GR85" s="79" t="e">
        <f>ROUND(#REF!-#REF!+#REF!-#REF!,0)*Exp_principais_share/1000</f>
        <v>#REF!</v>
      </c>
      <c r="GS85" s="79" t="e">
        <f>ROUND(#REF!-#REF!+#REF!-#REF!,0)*Exp_principais_share/1000</f>
        <v>#REF!</v>
      </c>
      <c r="GT85" s="79" t="e">
        <f>ROUND(#REF!-#REF!+#REF!-#REF!,0)*Exp_principais_share/1000</f>
        <v>#REF!</v>
      </c>
      <c r="GU85" s="79" t="e">
        <f>ROUND(#REF!-#REF!+#REF!-#REF!,0)*Exp_principais_share/1000</f>
        <v>#REF!</v>
      </c>
      <c r="GV85" s="79" t="e">
        <f>ROUND(#REF!-#REF!+#REF!-#REF!,0)*Exp_principais_share/1000</f>
        <v>#REF!</v>
      </c>
      <c r="GW85" s="79" t="e">
        <f>ROUND(#REF!-#REF!+#REF!-#REF!,0)*Exp_principais_share/1000</f>
        <v>#REF!</v>
      </c>
      <c r="GX85" s="79" t="e">
        <f>ROUND(#REF!-#REF!+#REF!-#REF!,0)*Exp_principais_share/1000</f>
        <v>#REF!</v>
      </c>
      <c r="GY85" s="79" t="e">
        <f>ROUND(#REF!-#REF!+#REF!-#REF!,0)*Exp_principais_share/1000</f>
        <v>#REF!</v>
      </c>
      <c r="GZ85" s="79" t="e">
        <f>ROUND(#REF!-#REF!+#REF!-#REF!,0)*Exp_principais_share/1000</f>
        <v>#REF!</v>
      </c>
      <c r="HA85" s="79" t="e">
        <f>ROUND(#REF!-#REF!+#REF!-#REF!,0)*Exp_principais_share/1000</f>
        <v>#REF!</v>
      </c>
      <c r="HB85" s="79" t="e">
        <f>ROUND(#REF!-#REF!+#REF!-#REF!,0)*Exp_principais_share/1000</f>
        <v>#REF!</v>
      </c>
      <c r="HC85" s="79" t="e">
        <f>ROUND(#REF!-#REF!+#REF!-#REF!,0)*Exp_principais_share/1000</f>
        <v>#REF!</v>
      </c>
      <c r="HD85" s="79" t="e">
        <f>ROUND(#REF!-#REF!+#REF!-#REF!,0)*Exp_principais_share/1000</f>
        <v>#REF!</v>
      </c>
      <c r="HE85" s="79" t="e">
        <f>ROUND(#REF!-#REF!+#REF!-#REF!,0)*Exp_principais_share/1000</f>
        <v>#REF!</v>
      </c>
      <c r="HF85" s="79" t="e">
        <f>ROUND(#REF!-#REF!+#REF!-#REF!,0)*Exp_principais_share/1000</f>
        <v>#REF!</v>
      </c>
      <c r="HG85" s="79" t="e">
        <f>ROUND(#REF!-#REF!+#REF!-#REF!,0)*Exp_principais_share/1000</f>
        <v>#REF!</v>
      </c>
      <c r="HH85" s="79" t="e">
        <f>ROUND(#REF!-#REF!+#REF!-#REF!,0)*Exp_principais_share/1000</f>
        <v>#REF!</v>
      </c>
      <c r="HI85" s="79" t="e">
        <f>ROUND(#REF!-#REF!+#REF!-#REF!,0)*Exp_principais_share/1000</f>
        <v>#REF!</v>
      </c>
    </row>
    <row r="86" spans="1:217" s="109" customFormat="1" x14ac:dyDescent="0.2">
      <c r="A86" s="113" t="s">
        <v>125</v>
      </c>
      <c r="B86" s="114">
        <v>0</v>
      </c>
      <c r="C86" s="114">
        <v>0</v>
      </c>
      <c r="D86" s="115">
        <v>0</v>
      </c>
      <c r="E86" s="115">
        <v>0</v>
      </c>
      <c r="F86" s="115">
        <v>0</v>
      </c>
      <c r="G86" s="115">
        <v>0</v>
      </c>
      <c r="H86" s="115">
        <v>0</v>
      </c>
      <c r="I86" s="115">
        <v>0</v>
      </c>
      <c r="J86" s="115">
        <v>0</v>
      </c>
      <c r="K86" s="115">
        <v>0</v>
      </c>
      <c r="L86" s="115">
        <v>0</v>
      </c>
      <c r="M86" s="115">
        <v>0</v>
      </c>
      <c r="N86" s="115">
        <v>0</v>
      </c>
      <c r="O86" s="115">
        <v>0</v>
      </c>
      <c r="P86" s="115">
        <v>0</v>
      </c>
      <c r="Q86" s="115">
        <v>0</v>
      </c>
      <c r="R86" s="115">
        <v>0</v>
      </c>
      <c r="S86" s="115">
        <v>0</v>
      </c>
      <c r="T86" s="115">
        <v>0</v>
      </c>
      <c r="U86" s="115">
        <v>0</v>
      </c>
      <c r="V86" s="115">
        <v>0</v>
      </c>
      <c r="W86" s="115">
        <v>0</v>
      </c>
      <c r="X86" s="115">
        <v>0</v>
      </c>
      <c r="Y86" s="115">
        <v>0</v>
      </c>
      <c r="Z86" s="115">
        <v>0</v>
      </c>
      <c r="AA86" s="115">
        <v>0</v>
      </c>
      <c r="AB86" s="115">
        <v>0</v>
      </c>
      <c r="AC86" s="115">
        <v>0</v>
      </c>
      <c r="AD86" s="115">
        <v>0</v>
      </c>
      <c r="AE86" s="115">
        <v>0</v>
      </c>
      <c r="AF86" s="115">
        <v>0</v>
      </c>
      <c r="AG86" s="115">
        <v>0</v>
      </c>
      <c r="AH86" s="115"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115">
        <v>0</v>
      </c>
      <c r="AU86" s="115">
        <v>0</v>
      </c>
      <c r="AV86" s="115">
        <v>0</v>
      </c>
      <c r="AW86" s="115">
        <v>0</v>
      </c>
      <c r="AX86" s="115">
        <v>0</v>
      </c>
      <c r="AY86" s="115">
        <v>0</v>
      </c>
      <c r="AZ86" s="115">
        <v>0</v>
      </c>
      <c r="BA86" s="115">
        <v>0</v>
      </c>
      <c r="BB86" s="115">
        <v>0</v>
      </c>
      <c r="BC86" s="115">
        <v>0</v>
      </c>
      <c r="BD86" s="115">
        <v>0</v>
      </c>
      <c r="BE86" s="115">
        <v>0</v>
      </c>
      <c r="BF86" s="115">
        <v>0</v>
      </c>
      <c r="BG86" s="115">
        <v>0</v>
      </c>
      <c r="BH86" s="115">
        <v>0</v>
      </c>
      <c r="BI86" s="115">
        <v>0</v>
      </c>
      <c r="BJ86" s="115">
        <v>0</v>
      </c>
      <c r="BK86" s="115">
        <v>0</v>
      </c>
      <c r="BL86" s="115">
        <v>0</v>
      </c>
      <c r="BM86" s="115">
        <v>0</v>
      </c>
      <c r="BN86" s="115">
        <v>0</v>
      </c>
      <c r="BO86" s="115">
        <v>0</v>
      </c>
      <c r="BP86" s="115">
        <v>0</v>
      </c>
      <c r="BQ86" s="115">
        <v>0</v>
      </c>
      <c r="BR86" s="115">
        <v>0</v>
      </c>
      <c r="BS86" s="115">
        <v>0</v>
      </c>
      <c r="BT86" s="115">
        <v>0</v>
      </c>
      <c r="BU86" s="115">
        <v>0</v>
      </c>
      <c r="BV86" s="115">
        <v>0</v>
      </c>
      <c r="BW86" s="115">
        <v>0</v>
      </c>
      <c r="BX86" s="115">
        <v>0</v>
      </c>
      <c r="BY86" s="115">
        <v>0</v>
      </c>
      <c r="BZ86" s="115">
        <v>0</v>
      </c>
      <c r="CA86" s="115">
        <v>0</v>
      </c>
      <c r="CB86" s="115">
        <v>0</v>
      </c>
      <c r="CC86" s="115">
        <v>0</v>
      </c>
      <c r="CD86" s="115">
        <v>0</v>
      </c>
      <c r="CE86" s="115">
        <v>0</v>
      </c>
      <c r="CF86" s="115">
        <v>0</v>
      </c>
      <c r="CG86" s="115">
        <v>0</v>
      </c>
      <c r="CH86" s="115">
        <v>0</v>
      </c>
      <c r="CI86" s="115">
        <v>0</v>
      </c>
      <c r="CJ86" s="115">
        <v>0</v>
      </c>
      <c r="CK86" s="115">
        <v>0</v>
      </c>
      <c r="CL86" s="115">
        <v>0</v>
      </c>
      <c r="CM86" s="115">
        <v>0</v>
      </c>
      <c r="CN86" s="115">
        <v>0</v>
      </c>
      <c r="CO86" s="115">
        <v>0</v>
      </c>
      <c r="CP86" s="115">
        <v>0</v>
      </c>
      <c r="CQ86" s="115">
        <v>0</v>
      </c>
      <c r="CR86" s="115">
        <v>0</v>
      </c>
      <c r="CS86" s="115">
        <v>0</v>
      </c>
      <c r="CT86" s="115">
        <v>0</v>
      </c>
      <c r="CU86" s="115">
        <v>0</v>
      </c>
      <c r="CV86" s="115">
        <v>0</v>
      </c>
      <c r="CW86" s="115">
        <v>0</v>
      </c>
      <c r="CX86" s="115">
        <v>0</v>
      </c>
      <c r="CY86" s="115">
        <v>0</v>
      </c>
      <c r="CZ86" s="115">
        <v>0</v>
      </c>
      <c r="DA86" s="115">
        <v>0</v>
      </c>
      <c r="DB86" s="115">
        <v>0</v>
      </c>
      <c r="DC86" s="115">
        <v>0</v>
      </c>
      <c r="DD86" s="115">
        <v>0</v>
      </c>
      <c r="DE86" s="115">
        <v>0</v>
      </c>
      <c r="DF86" s="115">
        <v>0</v>
      </c>
      <c r="DG86" s="115">
        <v>0</v>
      </c>
      <c r="DH86" s="115">
        <v>0</v>
      </c>
      <c r="DI86" s="115">
        <v>0</v>
      </c>
      <c r="DJ86" s="115">
        <v>0</v>
      </c>
      <c r="DK86" s="115">
        <v>0</v>
      </c>
      <c r="DL86" s="115">
        <v>0</v>
      </c>
      <c r="DM86" s="115">
        <v>0</v>
      </c>
      <c r="DN86" s="115">
        <v>0</v>
      </c>
      <c r="DO86" s="115">
        <v>0</v>
      </c>
      <c r="DP86" s="115">
        <v>0</v>
      </c>
      <c r="DQ86" s="115">
        <v>0</v>
      </c>
      <c r="DR86" s="115">
        <v>0</v>
      </c>
      <c r="DS86" s="115">
        <v>0</v>
      </c>
      <c r="DT86" s="115">
        <v>0</v>
      </c>
      <c r="DU86" s="115">
        <v>0</v>
      </c>
      <c r="DV86" s="115">
        <v>0</v>
      </c>
      <c r="DW86" s="115">
        <v>0</v>
      </c>
      <c r="DX86" s="115">
        <v>0</v>
      </c>
      <c r="DY86" s="115">
        <v>0</v>
      </c>
      <c r="DZ86" s="115">
        <v>0</v>
      </c>
      <c r="EA86" s="115">
        <v>0</v>
      </c>
      <c r="EB86" s="115">
        <v>0</v>
      </c>
      <c r="EC86" s="115">
        <v>0</v>
      </c>
      <c r="ED86" s="115">
        <v>0</v>
      </c>
      <c r="EE86" s="115">
        <v>0</v>
      </c>
      <c r="EF86" s="115">
        <v>0</v>
      </c>
      <c r="EG86" s="115">
        <v>0</v>
      </c>
      <c r="EH86" s="115">
        <v>0</v>
      </c>
      <c r="EI86" s="115">
        <v>0</v>
      </c>
      <c r="EJ86" s="115">
        <v>0</v>
      </c>
      <c r="EK86" s="115">
        <v>0</v>
      </c>
      <c r="EL86" s="115">
        <v>0</v>
      </c>
      <c r="EM86" s="115">
        <v>0</v>
      </c>
      <c r="EN86" s="115">
        <v>0</v>
      </c>
      <c r="EO86" s="115">
        <v>0</v>
      </c>
      <c r="EP86" s="115">
        <v>0</v>
      </c>
      <c r="EQ86" s="115">
        <v>0</v>
      </c>
      <c r="ER86" s="115">
        <v>0</v>
      </c>
      <c r="ES86" s="115">
        <v>0</v>
      </c>
      <c r="ET86" s="115">
        <v>0</v>
      </c>
      <c r="EU86" s="115">
        <v>0</v>
      </c>
      <c r="EV86" s="115">
        <v>0</v>
      </c>
      <c r="EW86" s="115">
        <v>0</v>
      </c>
      <c r="EX86" s="115">
        <v>0</v>
      </c>
      <c r="EY86" s="115">
        <v>0</v>
      </c>
      <c r="EZ86" s="115">
        <v>0</v>
      </c>
      <c r="FA86" s="115">
        <v>0</v>
      </c>
      <c r="FB86" s="115">
        <v>0</v>
      </c>
      <c r="FC86" s="115">
        <v>0</v>
      </c>
      <c r="FD86" s="115">
        <v>0</v>
      </c>
      <c r="FE86" s="115">
        <v>0</v>
      </c>
      <c r="FF86" s="115">
        <v>0</v>
      </c>
      <c r="FG86" s="115">
        <v>0</v>
      </c>
      <c r="FH86" s="115">
        <v>0</v>
      </c>
      <c r="FI86" s="115">
        <v>0</v>
      </c>
      <c r="FJ86" s="115">
        <v>0</v>
      </c>
      <c r="FK86" s="115">
        <v>0</v>
      </c>
      <c r="FL86" s="115">
        <v>0</v>
      </c>
      <c r="FM86" s="115">
        <v>0</v>
      </c>
      <c r="FN86" s="115">
        <v>0</v>
      </c>
      <c r="FO86" s="115">
        <v>0</v>
      </c>
      <c r="FP86" s="115">
        <v>0</v>
      </c>
      <c r="FQ86" s="115">
        <v>0</v>
      </c>
      <c r="FR86" s="115">
        <v>0</v>
      </c>
      <c r="FS86" s="115">
        <v>0</v>
      </c>
      <c r="FT86" s="115">
        <v>0</v>
      </c>
      <c r="FU86" s="115">
        <v>0</v>
      </c>
      <c r="FV86" s="115">
        <v>0</v>
      </c>
      <c r="FW86" s="115">
        <v>0</v>
      </c>
      <c r="FX86" s="115">
        <v>0</v>
      </c>
      <c r="FY86" s="115">
        <v>0</v>
      </c>
      <c r="FZ86" s="115">
        <v>0</v>
      </c>
      <c r="GA86" s="115">
        <v>0</v>
      </c>
      <c r="GB86" s="115">
        <v>0</v>
      </c>
      <c r="GC86" s="115">
        <v>0</v>
      </c>
      <c r="GD86" s="115">
        <v>0</v>
      </c>
      <c r="GE86" s="115">
        <v>0</v>
      </c>
      <c r="GF86" s="115">
        <v>0</v>
      </c>
      <c r="GG86" s="115">
        <v>0</v>
      </c>
      <c r="GH86" s="115">
        <v>0</v>
      </c>
      <c r="GI86" s="115">
        <v>0</v>
      </c>
      <c r="GJ86" s="115">
        <v>0</v>
      </c>
      <c r="GK86" s="115">
        <v>0</v>
      </c>
      <c r="GL86" s="115">
        <v>0</v>
      </c>
      <c r="GM86" s="115">
        <v>0</v>
      </c>
      <c r="GN86" s="115">
        <v>0</v>
      </c>
      <c r="GO86" s="115">
        <v>0</v>
      </c>
      <c r="GP86" s="115">
        <v>0</v>
      </c>
      <c r="GQ86" s="115">
        <v>0</v>
      </c>
      <c r="GR86" s="115">
        <v>0</v>
      </c>
      <c r="GS86" s="115">
        <v>0</v>
      </c>
      <c r="GT86" s="115">
        <v>0</v>
      </c>
      <c r="GU86" s="115">
        <v>0</v>
      </c>
      <c r="GV86" s="115">
        <v>0</v>
      </c>
      <c r="GW86" s="115">
        <v>0</v>
      </c>
      <c r="GX86" s="115">
        <v>0</v>
      </c>
      <c r="GY86" s="115">
        <v>0</v>
      </c>
      <c r="GZ86" s="115">
        <v>0</v>
      </c>
      <c r="HA86" s="115">
        <v>0</v>
      </c>
      <c r="HB86" s="115">
        <v>0</v>
      </c>
      <c r="HC86" s="115">
        <v>0</v>
      </c>
      <c r="HD86" s="115">
        <v>0</v>
      </c>
      <c r="HE86" s="115">
        <v>0</v>
      </c>
      <c r="HF86" s="115">
        <v>0</v>
      </c>
      <c r="HG86" s="115">
        <v>0</v>
      </c>
      <c r="HH86" s="115">
        <v>0</v>
      </c>
      <c r="HI86" s="115">
        <v>0</v>
      </c>
    </row>
    <row r="87" spans="1:217" s="109" customFormat="1" x14ac:dyDescent="0.2">
      <c r="A87" s="113" t="s">
        <v>126</v>
      </c>
      <c r="B87" s="114">
        <v>0</v>
      </c>
      <c r="C87" s="114">
        <v>0</v>
      </c>
      <c r="D87" s="115">
        <v>0</v>
      </c>
      <c r="E87" s="115">
        <v>0</v>
      </c>
      <c r="F87" s="115">
        <v>0</v>
      </c>
      <c r="G87" s="115">
        <v>0</v>
      </c>
      <c r="H87" s="115">
        <v>0</v>
      </c>
      <c r="I87" s="115">
        <v>0</v>
      </c>
      <c r="J87" s="115">
        <v>0</v>
      </c>
      <c r="K87" s="115">
        <v>0</v>
      </c>
      <c r="L87" s="115">
        <v>0</v>
      </c>
      <c r="M87" s="115">
        <v>0</v>
      </c>
      <c r="N87" s="115">
        <v>0</v>
      </c>
      <c r="O87" s="115">
        <v>0</v>
      </c>
      <c r="P87" s="115">
        <v>0</v>
      </c>
      <c r="Q87" s="115">
        <v>0</v>
      </c>
      <c r="R87" s="115">
        <v>0</v>
      </c>
      <c r="S87" s="115">
        <v>0</v>
      </c>
      <c r="T87" s="115">
        <v>0</v>
      </c>
      <c r="U87" s="115">
        <v>0</v>
      </c>
      <c r="V87" s="115">
        <v>0</v>
      </c>
      <c r="W87" s="115">
        <v>0</v>
      </c>
      <c r="X87" s="115">
        <v>0</v>
      </c>
      <c r="Y87" s="115">
        <v>0</v>
      </c>
      <c r="Z87" s="115">
        <v>0</v>
      </c>
      <c r="AA87" s="115">
        <v>0</v>
      </c>
      <c r="AB87" s="115">
        <v>0</v>
      </c>
      <c r="AC87" s="115">
        <v>0</v>
      </c>
      <c r="AD87" s="115">
        <v>0</v>
      </c>
      <c r="AE87" s="115">
        <v>0</v>
      </c>
      <c r="AF87" s="115">
        <v>0</v>
      </c>
      <c r="AG87" s="115">
        <v>0</v>
      </c>
      <c r="AH87" s="115"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v>0</v>
      </c>
      <c r="AR87" s="115">
        <v>0</v>
      </c>
      <c r="AS87" s="115">
        <v>0</v>
      </c>
      <c r="AT87" s="115">
        <v>0</v>
      </c>
      <c r="AU87" s="115">
        <v>0</v>
      </c>
      <c r="AV87" s="115">
        <v>0</v>
      </c>
      <c r="AW87" s="115">
        <v>0</v>
      </c>
      <c r="AX87" s="115">
        <v>0</v>
      </c>
      <c r="AY87" s="115">
        <v>0</v>
      </c>
      <c r="AZ87" s="115">
        <v>0</v>
      </c>
      <c r="BA87" s="115">
        <v>0</v>
      </c>
      <c r="BB87" s="115">
        <v>0</v>
      </c>
      <c r="BC87" s="115">
        <v>0</v>
      </c>
      <c r="BD87" s="115">
        <v>0</v>
      </c>
      <c r="BE87" s="115">
        <v>0</v>
      </c>
      <c r="BF87" s="115">
        <v>0</v>
      </c>
      <c r="BG87" s="115">
        <v>0</v>
      </c>
      <c r="BH87" s="115">
        <v>0</v>
      </c>
      <c r="BI87" s="115">
        <v>0</v>
      </c>
      <c r="BJ87" s="115">
        <v>0</v>
      </c>
      <c r="BK87" s="115">
        <v>0</v>
      </c>
      <c r="BL87" s="115">
        <v>0</v>
      </c>
      <c r="BM87" s="115">
        <v>0</v>
      </c>
      <c r="BN87" s="115">
        <v>0</v>
      </c>
      <c r="BO87" s="115">
        <v>0</v>
      </c>
      <c r="BP87" s="115">
        <v>0</v>
      </c>
      <c r="BQ87" s="115">
        <v>0</v>
      </c>
      <c r="BR87" s="115">
        <v>0</v>
      </c>
      <c r="BS87" s="115">
        <v>0</v>
      </c>
      <c r="BT87" s="115">
        <v>0</v>
      </c>
      <c r="BU87" s="115">
        <v>0</v>
      </c>
      <c r="BV87" s="115">
        <v>0</v>
      </c>
      <c r="BW87" s="115">
        <v>0</v>
      </c>
      <c r="BX87" s="115">
        <v>0</v>
      </c>
      <c r="BY87" s="115">
        <v>0</v>
      </c>
      <c r="BZ87" s="115">
        <v>0</v>
      </c>
      <c r="CA87" s="115">
        <v>0</v>
      </c>
      <c r="CB87" s="115">
        <v>0</v>
      </c>
      <c r="CC87" s="115">
        <v>0</v>
      </c>
      <c r="CD87" s="115">
        <v>0</v>
      </c>
      <c r="CE87" s="115">
        <v>0</v>
      </c>
      <c r="CF87" s="115">
        <v>0</v>
      </c>
      <c r="CG87" s="115">
        <v>0</v>
      </c>
      <c r="CH87" s="115">
        <v>0</v>
      </c>
      <c r="CI87" s="115">
        <v>0</v>
      </c>
      <c r="CJ87" s="115">
        <v>0</v>
      </c>
      <c r="CK87" s="115">
        <v>0</v>
      </c>
      <c r="CL87" s="115">
        <v>0</v>
      </c>
      <c r="CM87" s="115">
        <v>0</v>
      </c>
      <c r="CN87" s="115">
        <v>0</v>
      </c>
      <c r="CO87" s="115">
        <v>0</v>
      </c>
      <c r="CP87" s="115">
        <v>0</v>
      </c>
      <c r="CQ87" s="115">
        <v>0</v>
      </c>
      <c r="CR87" s="115">
        <v>0</v>
      </c>
      <c r="CS87" s="115">
        <v>0</v>
      </c>
      <c r="CT87" s="115">
        <v>0</v>
      </c>
      <c r="CU87" s="115">
        <v>0</v>
      </c>
      <c r="CV87" s="115">
        <v>0</v>
      </c>
      <c r="CW87" s="115">
        <v>0</v>
      </c>
      <c r="CX87" s="115">
        <v>0</v>
      </c>
      <c r="CY87" s="115">
        <v>0</v>
      </c>
      <c r="CZ87" s="115">
        <v>0</v>
      </c>
      <c r="DA87" s="115">
        <v>0</v>
      </c>
      <c r="DB87" s="115">
        <v>0</v>
      </c>
      <c r="DC87" s="115">
        <v>0</v>
      </c>
      <c r="DD87" s="115">
        <v>0</v>
      </c>
      <c r="DE87" s="115">
        <v>0</v>
      </c>
      <c r="DF87" s="115">
        <v>0</v>
      </c>
      <c r="DG87" s="115">
        <v>0</v>
      </c>
      <c r="DH87" s="115">
        <v>0</v>
      </c>
      <c r="DI87" s="115">
        <v>0</v>
      </c>
      <c r="DJ87" s="115">
        <v>0</v>
      </c>
      <c r="DK87" s="115">
        <v>0</v>
      </c>
      <c r="DL87" s="115">
        <v>0</v>
      </c>
      <c r="DM87" s="115">
        <v>0</v>
      </c>
      <c r="DN87" s="115">
        <v>0</v>
      </c>
      <c r="DO87" s="115">
        <v>0</v>
      </c>
      <c r="DP87" s="115">
        <v>0</v>
      </c>
      <c r="DQ87" s="115">
        <v>0</v>
      </c>
      <c r="DR87" s="115">
        <v>0</v>
      </c>
      <c r="DS87" s="115">
        <v>0</v>
      </c>
      <c r="DT87" s="115">
        <v>0</v>
      </c>
      <c r="DU87" s="115">
        <v>0</v>
      </c>
      <c r="DV87" s="115">
        <v>0</v>
      </c>
      <c r="DW87" s="115">
        <v>0</v>
      </c>
      <c r="DX87" s="115">
        <v>0</v>
      </c>
      <c r="DY87" s="115">
        <v>0</v>
      </c>
      <c r="DZ87" s="115">
        <v>0</v>
      </c>
      <c r="EA87" s="115">
        <v>0</v>
      </c>
      <c r="EB87" s="115">
        <v>0</v>
      </c>
      <c r="EC87" s="115">
        <v>0</v>
      </c>
      <c r="ED87" s="115">
        <v>0</v>
      </c>
      <c r="EE87" s="115">
        <v>0</v>
      </c>
      <c r="EF87" s="115">
        <v>0</v>
      </c>
      <c r="EG87" s="115">
        <v>0</v>
      </c>
      <c r="EH87" s="115">
        <v>0</v>
      </c>
      <c r="EI87" s="115">
        <v>0</v>
      </c>
      <c r="EJ87" s="115">
        <v>0</v>
      </c>
      <c r="EK87" s="115">
        <v>0</v>
      </c>
      <c r="EL87" s="115">
        <v>0</v>
      </c>
      <c r="EM87" s="115">
        <v>0</v>
      </c>
      <c r="EN87" s="115">
        <v>0</v>
      </c>
      <c r="EO87" s="115">
        <v>0</v>
      </c>
      <c r="EP87" s="115">
        <v>0</v>
      </c>
      <c r="EQ87" s="115">
        <v>0</v>
      </c>
      <c r="ER87" s="115">
        <v>0</v>
      </c>
      <c r="ES87" s="115">
        <v>0</v>
      </c>
      <c r="ET87" s="115">
        <v>0</v>
      </c>
      <c r="EU87" s="115">
        <v>0</v>
      </c>
      <c r="EV87" s="115">
        <v>0</v>
      </c>
      <c r="EW87" s="115">
        <v>0</v>
      </c>
      <c r="EX87" s="115">
        <v>0</v>
      </c>
      <c r="EY87" s="115">
        <v>0</v>
      </c>
      <c r="EZ87" s="115">
        <v>0</v>
      </c>
      <c r="FA87" s="115">
        <v>0</v>
      </c>
      <c r="FB87" s="115">
        <v>0</v>
      </c>
      <c r="FC87" s="115">
        <v>0</v>
      </c>
      <c r="FD87" s="115">
        <v>0</v>
      </c>
      <c r="FE87" s="115">
        <v>0</v>
      </c>
      <c r="FF87" s="115">
        <v>0</v>
      </c>
      <c r="FG87" s="115">
        <v>0</v>
      </c>
      <c r="FH87" s="115">
        <v>0</v>
      </c>
      <c r="FI87" s="115">
        <v>0</v>
      </c>
      <c r="FJ87" s="115">
        <v>0</v>
      </c>
      <c r="FK87" s="115">
        <v>0</v>
      </c>
      <c r="FL87" s="115">
        <v>0</v>
      </c>
      <c r="FM87" s="115">
        <v>0</v>
      </c>
      <c r="FN87" s="115">
        <v>0</v>
      </c>
      <c r="FO87" s="115">
        <v>0</v>
      </c>
      <c r="FP87" s="115">
        <v>0</v>
      </c>
      <c r="FQ87" s="115">
        <v>0</v>
      </c>
      <c r="FR87" s="115">
        <v>0</v>
      </c>
      <c r="FS87" s="115">
        <v>0</v>
      </c>
      <c r="FT87" s="115">
        <v>0</v>
      </c>
      <c r="FU87" s="115">
        <v>0</v>
      </c>
      <c r="FV87" s="115">
        <v>0</v>
      </c>
      <c r="FW87" s="115">
        <v>0</v>
      </c>
      <c r="FX87" s="115">
        <v>0</v>
      </c>
      <c r="FY87" s="115">
        <v>0</v>
      </c>
      <c r="FZ87" s="115">
        <v>0</v>
      </c>
      <c r="GA87" s="115">
        <v>0</v>
      </c>
      <c r="GB87" s="115">
        <v>0</v>
      </c>
      <c r="GC87" s="115">
        <v>0</v>
      </c>
      <c r="GD87" s="115">
        <v>0</v>
      </c>
      <c r="GE87" s="115">
        <v>0</v>
      </c>
      <c r="GF87" s="115">
        <v>0</v>
      </c>
      <c r="GG87" s="115">
        <v>0</v>
      </c>
      <c r="GH87" s="115">
        <v>0</v>
      </c>
      <c r="GI87" s="115">
        <v>0</v>
      </c>
      <c r="GJ87" s="115">
        <v>0</v>
      </c>
      <c r="GK87" s="115">
        <v>0</v>
      </c>
      <c r="GL87" s="115">
        <v>0</v>
      </c>
      <c r="GM87" s="115">
        <v>0</v>
      </c>
      <c r="GN87" s="115">
        <v>0</v>
      </c>
      <c r="GO87" s="115">
        <v>0</v>
      </c>
      <c r="GP87" s="115">
        <v>0</v>
      </c>
      <c r="GQ87" s="115">
        <v>0</v>
      </c>
      <c r="GR87" s="115">
        <v>0</v>
      </c>
      <c r="GS87" s="115">
        <v>0</v>
      </c>
      <c r="GT87" s="115">
        <v>0</v>
      </c>
      <c r="GU87" s="115">
        <v>0</v>
      </c>
      <c r="GV87" s="115">
        <v>0</v>
      </c>
      <c r="GW87" s="115">
        <v>0</v>
      </c>
      <c r="GX87" s="115">
        <v>0</v>
      </c>
      <c r="GY87" s="115">
        <v>0</v>
      </c>
      <c r="GZ87" s="115">
        <v>0</v>
      </c>
      <c r="HA87" s="115">
        <v>0</v>
      </c>
      <c r="HB87" s="115">
        <v>0</v>
      </c>
      <c r="HC87" s="115">
        <v>0</v>
      </c>
      <c r="HD87" s="115">
        <v>0</v>
      </c>
      <c r="HE87" s="115">
        <v>0</v>
      </c>
      <c r="HF87" s="115">
        <v>0</v>
      </c>
      <c r="HG87" s="115">
        <v>0</v>
      </c>
      <c r="HH87" s="115">
        <v>0</v>
      </c>
      <c r="HI87" s="115">
        <v>0</v>
      </c>
    </row>
    <row r="88" spans="1:217" s="109" customFormat="1" x14ac:dyDescent="0.2">
      <c r="A88" s="113" t="s">
        <v>127</v>
      </c>
      <c r="B88" s="114">
        <v>0</v>
      </c>
      <c r="C88" s="114">
        <v>0</v>
      </c>
      <c r="D88" s="115">
        <v>0</v>
      </c>
      <c r="E88" s="115">
        <v>0</v>
      </c>
      <c r="F88" s="115">
        <v>0</v>
      </c>
      <c r="G88" s="115">
        <v>0</v>
      </c>
      <c r="H88" s="115">
        <v>0</v>
      </c>
      <c r="I88" s="115">
        <v>0</v>
      </c>
      <c r="J88" s="115">
        <v>0</v>
      </c>
      <c r="K88" s="115">
        <v>0</v>
      </c>
      <c r="L88" s="115">
        <v>0</v>
      </c>
      <c r="M88" s="115">
        <v>0</v>
      </c>
      <c r="N88" s="115">
        <v>0</v>
      </c>
      <c r="O88" s="115">
        <v>0</v>
      </c>
      <c r="P88" s="115">
        <v>0</v>
      </c>
      <c r="Q88" s="115">
        <v>0</v>
      </c>
      <c r="R88" s="115">
        <v>0</v>
      </c>
      <c r="S88" s="115">
        <v>0</v>
      </c>
      <c r="T88" s="115">
        <v>0</v>
      </c>
      <c r="U88" s="115">
        <v>0</v>
      </c>
      <c r="V88" s="115">
        <v>0</v>
      </c>
      <c r="W88" s="115">
        <v>0</v>
      </c>
      <c r="X88" s="115">
        <v>0</v>
      </c>
      <c r="Y88" s="115">
        <v>0</v>
      </c>
      <c r="Z88" s="115">
        <v>0</v>
      </c>
      <c r="AA88" s="115">
        <v>0</v>
      </c>
      <c r="AB88" s="115">
        <v>0</v>
      </c>
      <c r="AC88" s="115">
        <v>0</v>
      </c>
      <c r="AD88" s="115">
        <v>0</v>
      </c>
      <c r="AE88" s="115">
        <v>0</v>
      </c>
      <c r="AF88" s="115">
        <v>0</v>
      </c>
      <c r="AG88" s="115">
        <v>0</v>
      </c>
      <c r="AH88" s="115"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v>0</v>
      </c>
      <c r="AR88" s="115">
        <v>0</v>
      </c>
      <c r="AS88" s="115">
        <v>0</v>
      </c>
      <c r="AT88" s="115">
        <v>0</v>
      </c>
      <c r="AU88" s="115">
        <v>0</v>
      </c>
      <c r="AV88" s="115">
        <v>0</v>
      </c>
      <c r="AW88" s="115">
        <v>0</v>
      </c>
      <c r="AX88" s="115">
        <v>0</v>
      </c>
      <c r="AY88" s="115">
        <v>0</v>
      </c>
      <c r="AZ88" s="115">
        <v>0</v>
      </c>
      <c r="BA88" s="115">
        <v>0</v>
      </c>
      <c r="BB88" s="115">
        <v>0</v>
      </c>
      <c r="BC88" s="115">
        <v>0</v>
      </c>
      <c r="BD88" s="115">
        <v>0</v>
      </c>
      <c r="BE88" s="115">
        <v>0</v>
      </c>
      <c r="BF88" s="115">
        <v>0</v>
      </c>
      <c r="BG88" s="115">
        <v>0</v>
      </c>
      <c r="BH88" s="115">
        <v>0</v>
      </c>
      <c r="BI88" s="115">
        <v>0</v>
      </c>
      <c r="BJ88" s="115">
        <v>0</v>
      </c>
      <c r="BK88" s="115">
        <v>0</v>
      </c>
      <c r="BL88" s="115">
        <v>0</v>
      </c>
      <c r="BM88" s="115">
        <v>0</v>
      </c>
      <c r="BN88" s="115">
        <v>0</v>
      </c>
      <c r="BO88" s="115">
        <v>0</v>
      </c>
      <c r="BP88" s="115">
        <v>0</v>
      </c>
      <c r="BQ88" s="115">
        <v>0</v>
      </c>
      <c r="BR88" s="115">
        <v>0</v>
      </c>
      <c r="BS88" s="115">
        <v>0</v>
      </c>
      <c r="BT88" s="115">
        <v>0</v>
      </c>
      <c r="BU88" s="115">
        <v>0</v>
      </c>
      <c r="BV88" s="115">
        <v>0</v>
      </c>
      <c r="BW88" s="115">
        <v>0</v>
      </c>
      <c r="BX88" s="115">
        <v>0</v>
      </c>
      <c r="BY88" s="115">
        <v>0</v>
      </c>
      <c r="BZ88" s="115">
        <v>0</v>
      </c>
      <c r="CA88" s="115">
        <v>0</v>
      </c>
      <c r="CB88" s="115">
        <v>0</v>
      </c>
      <c r="CC88" s="115">
        <v>0</v>
      </c>
      <c r="CD88" s="115">
        <v>0</v>
      </c>
      <c r="CE88" s="115">
        <v>0</v>
      </c>
      <c r="CF88" s="115">
        <v>0</v>
      </c>
      <c r="CG88" s="115">
        <v>0</v>
      </c>
      <c r="CH88" s="115">
        <v>0</v>
      </c>
      <c r="CI88" s="115">
        <v>0</v>
      </c>
      <c r="CJ88" s="115">
        <v>0</v>
      </c>
      <c r="CK88" s="115">
        <v>0</v>
      </c>
      <c r="CL88" s="115">
        <v>0</v>
      </c>
      <c r="CM88" s="115">
        <v>0</v>
      </c>
      <c r="CN88" s="115">
        <v>0</v>
      </c>
      <c r="CO88" s="115">
        <v>0</v>
      </c>
      <c r="CP88" s="115">
        <v>0</v>
      </c>
      <c r="CQ88" s="115">
        <v>0</v>
      </c>
      <c r="CR88" s="115">
        <v>0</v>
      </c>
      <c r="CS88" s="115">
        <v>0</v>
      </c>
      <c r="CT88" s="115">
        <v>0</v>
      </c>
      <c r="CU88" s="115">
        <v>0</v>
      </c>
      <c r="CV88" s="115">
        <v>0</v>
      </c>
      <c r="CW88" s="115">
        <v>0</v>
      </c>
      <c r="CX88" s="115">
        <v>0</v>
      </c>
      <c r="CY88" s="115">
        <v>0</v>
      </c>
      <c r="CZ88" s="115">
        <v>0</v>
      </c>
      <c r="DA88" s="115">
        <v>0</v>
      </c>
      <c r="DB88" s="115">
        <v>0</v>
      </c>
      <c r="DC88" s="115">
        <v>0</v>
      </c>
      <c r="DD88" s="115">
        <v>0</v>
      </c>
      <c r="DE88" s="115">
        <v>0</v>
      </c>
      <c r="DF88" s="115">
        <v>0</v>
      </c>
      <c r="DG88" s="115">
        <v>0</v>
      </c>
      <c r="DH88" s="115">
        <v>0</v>
      </c>
      <c r="DI88" s="115">
        <v>0</v>
      </c>
      <c r="DJ88" s="115">
        <v>0</v>
      </c>
      <c r="DK88" s="115">
        <v>0</v>
      </c>
      <c r="DL88" s="115">
        <v>0</v>
      </c>
      <c r="DM88" s="115">
        <v>0</v>
      </c>
      <c r="DN88" s="115">
        <v>0</v>
      </c>
      <c r="DO88" s="115">
        <v>0</v>
      </c>
      <c r="DP88" s="115">
        <v>0</v>
      </c>
      <c r="DQ88" s="115">
        <v>0</v>
      </c>
      <c r="DR88" s="115">
        <v>0</v>
      </c>
      <c r="DS88" s="115">
        <v>0</v>
      </c>
      <c r="DT88" s="115">
        <v>0</v>
      </c>
      <c r="DU88" s="115">
        <v>0</v>
      </c>
      <c r="DV88" s="115">
        <v>0</v>
      </c>
      <c r="DW88" s="115">
        <v>0</v>
      </c>
      <c r="DX88" s="115">
        <v>0</v>
      </c>
      <c r="DY88" s="115">
        <v>0</v>
      </c>
      <c r="DZ88" s="115">
        <v>0</v>
      </c>
      <c r="EA88" s="115">
        <v>0</v>
      </c>
      <c r="EB88" s="115">
        <v>0</v>
      </c>
      <c r="EC88" s="115">
        <v>0</v>
      </c>
      <c r="ED88" s="115">
        <v>0</v>
      </c>
      <c r="EE88" s="115">
        <v>0</v>
      </c>
      <c r="EF88" s="115">
        <v>0</v>
      </c>
      <c r="EG88" s="115">
        <v>0</v>
      </c>
      <c r="EH88" s="115">
        <v>0</v>
      </c>
      <c r="EI88" s="115">
        <v>0</v>
      </c>
      <c r="EJ88" s="115">
        <v>0</v>
      </c>
      <c r="EK88" s="115">
        <v>0</v>
      </c>
      <c r="EL88" s="115">
        <v>0</v>
      </c>
      <c r="EM88" s="115">
        <v>0</v>
      </c>
      <c r="EN88" s="115">
        <v>0</v>
      </c>
      <c r="EO88" s="115">
        <v>0</v>
      </c>
      <c r="EP88" s="115">
        <v>0</v>
      </c>
      <c r="EQ88" s="115">
        <v>0</v>
      </c>
      <c r="ER88" s="115">
        <v>0</v>
      </c>
      <c r="ES88" s="115">
        <v>0</v>
      </c>
      <c r="ET88" s="115">
        <v>0</v>
      </c>
      <c r="EU88" s="115">
        <v>0</v>
      </c>
      <c r="EV88" s="115">
        <v>0</v>
      </c>
      <c r="EW88" s="115">
        <v>0</v>
      </c>
      <c r="EX88" s="115">
        <v>0</v>
      </c>
      <c r="EY88" s="115">
        <v>0</v>
      </c>
      <c r="EZ88" s="115">
        <v>0</v>
      </c>
      <c r="FA88" s="115">
        <v>0</v>
      </c>
      <c r="FB88" s="115">
        <v>0</v>
      </c>
      <c r="FC88" s="115">
        <v>0</v>
      </c>
      <c r="FD88" s="115">
        <v>0</v>
      </c>
      <c r="FE88" s="115">
        <v>0</v>
      </c>
      <c r="FF88" s="115">
        <v>0</v>
      </c>
      <c r="FG88" s="115">
        <v>0</v>
      </c>
      <c r="FH88" s="115">
        <v>0</v>
      </c>
      <c r="FI88" s="115">
        <v>0</v>
      </c>
      <c r="FJ88" s="115">
        <v>0</v>
      </c>
      <c r="FK88" s="115">
        <v>0</v>
      </c>
      <c r="FL88" s="115">
        <v>0</v>
      </c>
      <c r="FM88" s="115">
        <v>0</v>
      </c>
      <c r="FN88" s="115">
        <v>0</v>
      </c>
      <c r="FO88" s="115">
        <v>0</v>
      </c>
      <c r="FP88" s="115">
        <v>0</v>
      </c>
      <c r="FQ88" s="115">
        <v>0</v>
      </c>
      <c r="FR88" s="115">
        <v>0</v>
      </c>
      <c r="FS88" s="115">
        <v>0</v>
      </c>
      <c r="FT88" s="115">
        <v>0</v>
      </c>
      <c r="FU88" s="115">
        <v>0</v>
      </c>
      <c r="FV88" s="115">
        <v>0</v>
      </c>
      <c r="FW88" s="115">
        <v>0</v>
      </c>
      <c r="FX88" s="115">
        <v>0</v>
      </c>
      <c r="FY88" s="115">
        <v>0</v>
      </c>
      <c r="FZ88" s="115">
        <v>0</v>
      </c>
      <c r="GA88" s="115">
        <v>0</v>
      </c>
      <c r="GB88" s="115">
        <v>0</v>
      </c>
      <c r="GC88" s="115">
        <v>0</v>
      </c>
      <c r="GD88" s="115">
        <v>0</v>
      </c>
      <c r="GE88" s="115">
        <v>0</v>
      </c>
      <c r="GF88" s="115">
        <v>0</v>
      </c>
      <c r="GG88" s="115">
        <v>0</v>
      </c>
      <c r="GH88" s="115">
        <v>0</v>
      </c>
      <c r="GI88" s="115">
        <v>0</v>
      </c>
      <c r="GJ88" s="115">
        <v>0</v>
      </c>
      <c r="GK88" s="115">
        <v>0</v>
      </c>
      <c r="GL88" s="115">
        <v>0</v>
      </c>
      <c r="GM88" s="115">
        <v>0</v>
      </c>
      <c r="GN88" s="115">
        <v>0</v>
      </c>
      <c r="GO88" s="115">
        <v>0</v>
      </c>
      <c r="GP88" s="115">
        <v>0</v>
      </c>
      <c r="GQ88" s="115">
        <v>0</v>
      </c>
      <c r="GR88" s="115">
        <v>0</v>
      </c>
      <c r="GS88" s="115">
        <v>0</v>
      </c>
      <c r="GT88" s="115">
        <v>0</v>
      </c>
      <c r="GU88" s="115">
        <v>0</v>
      </c>
      <c r="GV88" s="115">
        <v>0</v>
      </c>
      <c r="GW88" s="115">
        <v>0</v>
      </c>
      <c r="GX88" s="115">
        <v>0</v>
      </c>
      <c r="GY88" s="115">
        <v>0</v>
      </c>
      <c r="GZ88" s="115">
        <v>0</v>
      </c>
      <c r="HA88" s="115">
        <v>0</v>
      </c>
      <c r="HB88" s="115">
        <v>0</v>
      </c>
      <c r="HC88" s="115">
        <v>0</v>
      </c>
      <c r="HD88" s="115">
        <v>0</v>
      </c>
      <c r="HE88" s="115">
        <v>0</v>
      </c>
      <c r="HF88" s="115">
        <v>0</v>
      </c>
      <c r="HG88" s="115">
        <v>0</v>
      </c>
      <c r="HH88" s="115">
        <v>0</v>
      </c>
      <c r="HI88" s="115">
        <v>0</v>
      </c>
    </row>
    <row r="89" spans="1:217" s="109" customFormat="1" x14ac:dyDescent="0.2">
      <c r="A89" s="113" t="s">
        <v>128</v>
      </c>
      <c r="B89" s="114">
        <v>0</v>
      </c>
      <c r="C89" s="114">
        <v>0</v>
      </c>
      <c r="D89" s="115">
        <v>0</v>
      </c>
      <c r="E89" s="115">
        <v>0</v>
      </c>
      <c r="F89" s="115">
        <v>0</v>
      </c>
      <c r="G89" s="115">
        <v>0</v>
      </c>
      <c r="H89" s="115">
        <v>0</v>
      </c>
      <c r="I89" s="115">
        <v>0</v>
      </c>
      <c r="J89" s="115">
        <v>0</v>
      </c>
      <c r="K89" s="115">
        <v>0</v>
      </c>
      <c r="L89" s="115">
        <v>0</v>
      </c>
      <c r="M89" s="115">
        <v>0</v>
      </c>
      <c r="N89" s="115">
        <v>0</v>
      </c>
      <c r="O89" s="115">
        <v>0</v>
      </c>
      <c r="P89" s="115">
        <v>0</v>
      </c>
      <c r="Q89" s="115">
        <v>0</v>
      </c>
      <c r="R89" s="115">
        <v>0</v>
      </c>
      <c r="S89" s="115">
        <v>0</v>
      </c>
      <c r="T89" s="115">
        <v>0</v>
      </c>
      <c r="U89" s="115">
        <v>0</v>
      </c>
      <c r="V89" s="115">
        <v>0</v>
      </c>
      <c r="W89" s="115">
        <v>0</v>
      </c>
      <c r="X89" s="115">
        <v>0</v>
      </c>
      <c r="Y89" s="115">
        <v>0</v>
      </c>
      <c r="Z89" s="115">
        <v>0</v>
      </c>
      <c r="AA89" s="115">
        <v>0</v>
      </c>
      <c r="AB89" s="115">
        <v>0</v>
      </c>
      <c r="AC89" s="115">
        <v>0</v>
      </c>
      <c r="AD89" s="115">
        <v>0</v>
      </c>
      <c r="AE89" s="115">
        <v>0</v>
      </c>
      <c r="AF89" s="115">
        <v>0</v>
      </c>
      <c r="AG89" s="115">
        <v>0</v>
      </c>
      <c r="AH89" s="115">
        <v>0</v>
      </c>
      <c r="AI89" s="115">
        <v>0</v>
      </c>
      <c r="AJ89" s="115"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v>0</v>
      </c>
      <c r="AR89" s="115">
        <v>0</v>
      </c>
      <c r="AS89" s="115">
        <v>0</v>
      </c>
      <c r="AT89" s="115">
        <v>0</v>
      </c>
      <c r="AU89" s="115">
        <v>0</v>
      </c>
      <c r="AV89" s="115">
        <v>0</v>
      </c>
      <c r="AW89" s="115">
        <v>0</v>
      </c>
      <c r="AX89" s="115">
        <v>0</v>
      </c>
      <c r="AY89" s="115">
        <v>0</v>
      </c>
      <c r="AZ89" s="115">
        <v>0</v>
      </c>
      <c r="BA89" s="115">
        <v>0</v>
      </c>
      <c r="BB89" s="115">
        <v>0</v>
      </c>
      <c r="BC89" s="115">
        <v>0</v>
      </c>
      <c r="BD89" s="115">
        <v>0</v>
      </c>
      <c r="BE89" s="115">
        <v>0</v>
      </c>
      <c r="BF89" s="115">
        <v>0</v>
      </c>
      <c r="BG89" s="115">
        <v>0</v>
      </c>
      <c r="BH89" s="115">
        <v>0</v>
      </c>
      <c r="BI89" s="115">
        <v>0</v>
      </c>
      <c r="BJ89" s="115">
        <v>0</v>
      </c>
      <c r="BK89" s="115">
        <v>0</v>
      </c>
      <c r="BL89" s="115">
        <v>0</v>
      </c>
      <c r="BM89" s="115">
        <v>0</v>
      </c>
      <c r="BN89" s="115">
        <v>0</v>
      </c>
      <c r="BO89" s="115">
        <v>0</v>
      </c>
      <c r="BP89" s="115">
        <v>0</v>
      </c>
      <c r="BQ89" s="115">
        <v>0</v>
      </c>
      <c r="BR89" s="115">
        <v>0</v>
      </c>
      <c r="BS89" s="115">
        <v>0</v>
      </c>
      <c r="BT89" s="115">
        <v>0</v>
      </c>
      <c r="BU89" s="115">
        <v>0</v>
      </c>
      <c r="BV89" s="115">
        <v>0</v>
      </c>
      <c r="BW89" s="115">
        <v>0</v>
      </c>
      <c r="BX89" s="115">
        <v>0</v>
      </c>
      <c r="BY89" s="115">
        <v>0</v>
      </c>
      <c r="BZ89" s="115">
        <v>0</v>
      </c>
      <c r="CA89" s="115">
        <v>0</v>
      </c>
      <c r="CB89" s="115">
        <v>0</v>
      </c>
      <c r="CC89" s="115">
        <v>0</v>
      </c>
      <c r="CD89" s="115">
        <v>0</v>
      </c>
      <c r="CE89" s="115">
        <v>0</v>
      </c>
      <c r="CF89" s="115">
        <v>0</v>
      </c>
      <c r="CG89" s="115">
        <v>0</v>
      </c>
      <c r="CH89" s="115">
        <v>0</v>
      </c>
      <c r="CI89" s="115">
        <v>0</v>
      </c>
      <c r="CJ89" s="115">
        <v>0</v>
      </c>
      <c r="CK89" s="115">
        <v>0</v>
      </c>
      <c r="CL89" s="115">
        <v>0</v>
      </c>
      <c r="CM89" s="115">
        <v>0</v>
      </c>
      <c r="CN89" s="115">
        <v>0</v>
      </c>
      <c r="CO89" s="115">
        <v>0</v>
      </c>
      <c r="CP89" s="115">
        <v>0</v>
      </c>
      <c r="CQ89" s="115">
        <v>0</v>
      </c>
      <c r="CR89" s="115">
        <v>0</v>
      </c>
      <c r="CS89" s="115">
        <v>0</v>
      </c>
      <c r="CT89" s="115">
        <v>0</v>
      </c>
      <c r="CU89" s="115">
        <v>0</v>
      </c>
      <c r="CV89" s="115">
        <v>0</v>
      </c>
      <c r="CW89" s="115">
        <v>0</v>
      </c>
      <c r="CX89" s="115">
        <v>0</v>
      </c>
      <c r="CY89" s="115">
        <v>0</v>
      </c>
      <c r="CZ89" s="115">
        <v>0</v>
      </c>
      <c r="DA89" s="115">
        <v>0</v>
      </c>
      <c r="DB89" s="115">
        <v>0</v>
      </c>
      <c r="DC89" s="115">
        <v>0</v>
      </c>
      <c r="DD89" s="115">
        <v>0</v>
      </c>
      <c r="DE89" s="115">
        <v>0</v>
      </c>
      <c r="DF89" s="115">
        <v>0</v>
      </c>
      <c r="DG89" s="115">
        <v>0</v>
      </c>
      <c r="DH89" s="115">
        <v>0</v>
      </c>
      <c r="DI89" s="115">
        <v>0</v>
      </c>
      <c r="DJ89" s="115">
        <v>0</v>
      </c>
      <c r="DK89" s="115">
        <v>0</v>
      </c>
      <c r="DL89" s="115">
        <v>0</v>
      </c>
      <c r="DM89" s="115">
        <v>0</v>
      </c>
      <c r="DN89" s="115">
        <v>0</v>
      </c>
      <c r="DO89" s="115">
        <v>0</v>
      </c>
      <c r="DP89" s="115">
        <v>0</v>
      </c>
      <c r="DQ89" s="115">
        <v>0</v>
      </c>
      <c r="DR89" s="115">
        <v>0</v>
      </c>
      <c r="DS89" s="115">
        <v>0</v>
      </c>
      <c r="DT89" s="115">
        <v>0</v>
      </c>
      <c r="DU89" s="115">
        <v>0</v>
      </c>
      <c r="DV89" s="115">
        <v>0</v>
      </c>
      <c r="DW89" s="115">
        <v>0</v>
      </c>
      <c r="DX89" s="115">
        <v>0</v>
      </c>
      <c r="DY89" s="115">
        <v>0</v>
      </c>
      <c r="DZ89" s="115">
        <v>0</v>
      </c>
      <c r="EA89" s="115">
        <v>0</v>
      </c>
      <c r="EB89" s="115">
        <v>0</v>
      </c>
      <c r="EC89" s="115">
        <v>0</v>
      </c>
      <c r="ED89" s="115">
        <v>0</v>
      </c>
      <c r="EE89" s="115">
        <v>0</v>
      </c>
      <c r="EF89" s="115">
        <v>0</v>
      </c>
      <c r="EG89" s="115">
        <v>0</v>
      </c>
      <c r="EH89" s="115">
        <v>0</v>
      </c>
      <c r="EI89" s="115">
        <v>0</v>
      </c>
      <c r="EJ89" s="115">
        <v>0</v>
      </c>
      <c r="EK89" s="115">
        <v>0</v>
      </c>
      <c r="EL89" s="115">
        <v>0</v>
      </c>
      <c r="EM89" s="115">
        <v>0</v>
      </c>
      <c r="EN89" s="115">
        <v>0</v>
      </c>
      <c r="EO89" s="115">
        <v>0</v>
      </c>
      <c r="EP89" s="115">
        <v>0</v>
      </c>
      <c r="EQ89" s="115">
        <v>0</v>
      </c>
      <c r="ER89" s="115">
        <v>0</v>
      </c>
      <c r="ES89" s="115">
        <v>0</v>
      </c>
      <c r="ET89" s="115">
        <v>0</v>
      </c>
      <c r="EU89" s="115">
        <v>0</v>
      </c>
      <c r="EV89" s="115">
        <v>0</v>
      </c>
      <c r="EW89" s="115">
        <v>0</v>
      </c>
      <c r="EX89" s="115">
        <v>0</v>
      </c>
      <c r="EY89" s="115">
        <v>0</v>
      </c>
      <c r="EZ89" s="115">
        <v>0</v>
      </c>
      <c r="FA89" s="115">
        <v>0</v>
      </c>
      <c r="FB89" s="115">
        <v>0</v>
      </c>
      <c r="FC89" s="115">
        <v>0</v>
      </c>
      <c r="FD89" s="115">
        <v>0</v>
      </c>
      <c r="FE89" s="115">
        <v>0</v>
      </c>
      <c r="FF89" s="115">
        <v>0</v>
      </c>
      <c r="FG89" s="115">
        <v>0</v>
      </c>
      <c r="FH89" s="115">
        <v>0</v>
      </c>
      <c r="FI89" s="115">
        <v>0</v>
      </c>
      <c r="FJ89" s="115">
        <v>0</v>
      </c>
      <c r="FK89" s="115">
        <v>0</v>
      </c>
      <c r="FL89" s="115">
        <v>0</v>
      </c>
      <c r="FM89" s="115">
        <v>0</v>
      </c>
      <c r="FN89" s="115">
        <v>0</v>
      </c>
      <c r="FO89" s="115">
        <v>0</v>
      </c>
      <c r="FP89" s="115">
        <v>0</v>
      </c>
      <c r="FQ89" s="115">
        <v>0</v>
      </c>
      <c r="FR89" s="115">
        <v>0</v>
      </c>
      <c r="FS89" s="115">
        <v>0</v>
      </c>
      <c r="FT89" s="115">
        <v>0</v>
      </c>
      <c r="FU89" s="115">
        <v>0</v>
      </c>
      <c r="FV89" s="115">
        <v>0</v>
      </c>
      <c r="FW89" s="115">
        <v>0</v>
      </c>
      <c r="FX89" s="115">
        <v>0</v>
      </c>
      <c r="FY89" s="115">
        <v>0</v>
      </c>
      <c r="FZ89" s="115">
        <v>0</v>
      </c>
      <c r="GA89" s="115">
        <v>0</v>
      </c>
      <c r="GB89" s="115">
        <v>0</v>
      </c>
      <c r="GC89" s="115">
        <v>0</v>
      </c>
      <c r="GD89" s="115">
        <v>0</v>
      </c>
      <c r="GE89" s="115">
        <v>0</v>
      </c>
      <c r="GF89" s="115">
        <v>0</v>
      </c>
      <c r="GG89" s="115">
        <v>0</v>
      </c>
      <c r="GH89" s="115">
        <v>0</v>
      </c>
      <c r="GI89" s="115">
        <v>0</v>
      </c>
      <c r="GJ89" s="115">
        <v>0</v>
      </c>
      <c r="GK89" s="115">
        <v>0</v>
      </c>
      <c r="GL89" s="115">
        <v>0</v>
      </c>
      <c r="GM89" s="115">
        <v>0</v>
      </c>
      <c r="GN89" s="115">
        <v>0</v>
      </c>
      <c r="GO89" s="115">
        <v>0</v>
      </c>
      <c r="GP89" s="115">
        <v>0</v>
      </c>
      <c r="GQ89" s="115">
        <v>0</v>
      </c>
      <c r="GR89" s="115">
        <v>0</v>
      </c>
      <c r="GS89" s="115">
        <v>0</v>
      </c>
      <c r="GT89" s="115">
        <v>0</v>
      </c>
      <c r="GU89" s="115">
        <v>0</v>
      </c>
      <c r="GV89" s="115">
        <v>0</v>
      </c>
      <c r="GW89" s="115">
        <v>0</v>
      </c>
      <c r="GX89" s="115">
        <v>0</v>
      </c>
      <c r="GY89" s="115">
        <v>0</v>
      </c>
      <c r="GZ89" s="115">
        <v>0</v>
      </c>
      <c r="HA89" s="115">
        <v>0</v>
      </c>
      <c r="HB89" s="115">
        <v>0</v>
      </c>
      <c r="HC89" s="115">
        <v>0</v>
      </c>
      <c r="HD89" s="115">
        <v>0</v>
      </c>
      <c r="HE89" s="115">
        <v>0</v>
      </c>
      <c r="HF89" s="115">
        <v>0</v>
      </c>
      <c r="HG89" s="115">
        <v>0</v>
      </c>
      <c r="HH89" s="115">
        <v>0</v>
      </c>
      <c r="HI89" s="115">
        <v>0</v>
      </c>
    </row>
    <row r="91" spans="1:217" s="22" customFormat="1" x14ac:dyDescent="0.2">
      <c r="A91" s="34" t="s">
        <v>129</v>
      </c>
      <c r="B91" s="83">
        <f>IFERROR(VLOOKUP(B$7,'CMM2 - FINAN'!$A:$F,4,0),0)</f>
        <v>0</v>
      </c>
      <c r="C91" s="83">
        <f>IFERROR(VLOOKUP(C$7,'CMM2 - FINAN'!$A:$F,4,0),0)</f>
        <v>0</v>
      </c>
      <c r="D91" s="83">
        <f>IFERROR(VLOOKUP(D$7,'CMM2 - FINAN'!$A:$F,4,0),0)</f>
        <v>0</v>
      </c>
      <c r="E91" s="83">
        <f>IFERROR(VLOOKUP(E$7,'CMM2 - FINAN'!$A:$F,4,0),0)</f>
        <v>0</v>
      </c>
      <c r="F91" s="83">
        <f>IFERROR(VLOOKUP(F$7,'CMM2 - FINAN'!$A:$F,4,0),0)</f>
        <v>0</v>
      </c>
      <c r="G91" s="83">
        <f>IFERROR(VLOOKUP(G$7,'CMM2 - FINAN'!$A:$F,4,0),0)</f>
        <v>0</v>
      </c>
      <c r="H91" s="83">
        <f>IFERROR(VLOOKUP(H$7,'CMM2 - FINAN'!$A:$F,4,0),0)</f>
        <v>0</v>
      </c>
      <c r="I91" s="83">
        <f>IFERROR(VLOOKUP(I$7,'CMM2 - FINAN'!$A:$F,4,0),0)</f>
        <v>0</v>
      </c>
      <c r="J91" s="83">
        <f>IFERROR(VLOOKUP(J$7,'CMM2 - FINAN'!$A:$F,4,0),0)</f>
        <v>0</v>
      </c>
      <c r="K91" s="83">
        <f>IFERROR(VLOOKUP(K$7,'CMM2 - FINAN'!$A:$F,4,0),0)</f>
        <v>0</v>
      </c>
      <c r="L91" s="83">
        <f>IFERROR(VLOOKUP(L$7,'CMM2 - FINAN'!$A:$F,4,0),0)</f>
        <v>0</v>
      </c>
      <c r="M91" s="83">
        <f>IFERROR(VLOOKUP(M$7,'CMM2 - FINAN'!$A:$F,4,0),0)</f>
        <v>0</v>
      </c>
      <c r="N91" s="83">
        <f>IFERROR(VLOOKUP(N$7,'CMM2 - FINAN'!$A:$F,4,0),0)</f>
        <v>0</v>
      </c>
      <c r="O91" s="83">
        <f>IFERROR(VLOOKUP(O$7,'CMM2 - FINAN'!$A:$F,4,0),0)</f>
        <v>0</v>
      </c>
      <c r="P91" s="83">
        <f>IFERROR(VLOOKUP(P$7,'CMM2 - FINAN'!$A:$F,4,0),0)</f>
        <v>0</v>
      </c>
      <c r="Q91" s="83">
        <f>IFERROR(VLOOKUP(Q$7,'CMM2 - FINAN'!$A:$F,4,0),0)</f>
        <v>0</v>
      </c>
      <c r="R91" s="83">
        <f>IFERROR(VLOOKUP(R$7,'CMM2 - FINAN'!$A:$F,4,0),0)</f>
        <v>0</v>
      </c>
      <c r="S91" s="83">
        <f>IFERROR(VLOOKUP(S$7,'CMM2 - FINAN'!$A:$F,4,0),0)</f>
        <v>0</v>
      </c>
      <c r="T91" s="83">
        <f>IFERROR(VLOOKUP(T$7,'CMM2 - FINAN'!$A:$F,4,0),0)</f>
        <v>0</v>
      </c>
      <c r="U91" s="83">
        <f>IFERROR(VLOOKUP(U$7,'CMM2 - FINAN'!$A:$F,4,0),0)</f>
        <v>0</v>
      </c>
      <c r="V91" s="83">
        <f>IFERROR(VLOOKUP(V$7,'CMM2 - FINAN'!$A:$F,4,0),0)</f>
        <v>0</v>
      </c>
      <c r="W91" s="83">
        <f>IFERROR(VLOOKUP(W$7,'CMM2 - FINAN'!$A:$F,4,0),0)</f>
        <v>0</v>
      </c>
      <c r="X91" s="83">
        <f>IFERROR(VLOOKUP(X$7,'CMM2 - FINAN'!$A:$F,4,0),0)</f>
        <v>0</v>
      </c>
      <c r="Y91" s="83">
        <f>IFERROR(VLOOKUP(Y$7,'CMM2 - FINAN'!$A:$F,4,0),0)</f>
        <v>0</v>
      </c>
      <c r="Z91" s="83">
        <f>IFERROR(VLOOKUP(Z$7,'CMM2 - FINAN'!$A:$F,4,0),0)</f>
        <v>30.236301823242556</v>
      </c>
      <c r="AA91" s="83">
        <f>IFERROR(VLOOKUP(AA$7,'CMM2 - FINAN'!$A:$F,4,0),0)</f>
        <v>30.236301823242556</v>
      </c>
      <c r="AB91" s="83">
        <f>IFERROR(VLOOKUP(AB$7,'CMM2 - FINAN'!$A:$F,4,0),0)</f>
        <v>30.236301823242556</v>
      </c>
      <c r="AC91" s="83">
        <f>IFERROR(VLOOKUP(AC$7,'CMM2 - FINAN'!$A:$F,4,0),0)</f>
        <v>30.236301823242556</v>
      </c>
      <c r="AD91" s="83">
        <f>IFERROR(VLOOKUP(AD$7,'CMM2 - FINAN'!$A:$F,4,0),0)</f>
        <v>30.236301823242556</v>
      </c>
      <c r="AE91" s="83">
        <f>IFERROR(VLOOKUP(AE$7,'CMM2 - FINAN'!$A:$F,4,0),0)</f>
        <v>30.236301823242556</v>
      </c>
      <c r="AF91" s="83">
        <f>IFERROR(VLOOKUP(AF$7,'CMM2 - FINAN'!$A:$F,4,0),0)</f>
        <v>30.236301823242556</v>
      </c>
      <c r="AG91" s="83">
        <f>IFERROR(VLOOKUP(AG$7,'CMM2 - FINAN'!$A:$F,4,0),0)</f>
        <v>30.236301823242556</v>
      </c>
      <c r="AH91" s="83">
        <f>IFERROR(VLOOKUP(AH$7,'CMM2 - FINAN'!$A:$F,4,0),0)</f>
        <v>30.236301823242556</v>
      </c>
      <c r="AI91" s="83">
        <f>IFERROR(VLOOKUP(AI$7,'CMM2 - FINAN'!$A:$F,4,0),0)</f>
        <v>30.236301823242556</v>
      </c>
      <c r="AJ91" s="83">
        <f>IFERROR(VLOOKUP(AJ$7,'CMM2 - FINAN'!$A:$F,4,0),0)</f>
        <v>30.236301823242556</v>
      </c>
      <c r="AK91" s="83">
        <f>IFERROR(VLOOKUP(AK$7,'CMM2 - FINAN'!$A:$F,4,0),0)</f>
        <v>30.236301823242556</v>
      </c>
      <c r="AL91" s="83">
        <f>IFERROR(VLOOKUP(AL$7,'CMM2 - FINAN'!$A:$F,4,0),0)</f>
        <v>30.236301823242556</v>
      </c>
      <c r="AM91" s="83">
        <f>IFERROR(VLOOKUP(AM$7,'CMM2 - FINAN'!$A:$F,4,0),0)</f>
        <v>30.236301823242556</v>
      </c>
      <c r="AN91" s="83">
        <f>IFERROR(VLOOKUP(AN$7,'CMM2 - FINAN'!$A:$F,4,0),0)</f>
        <v>30.236301823242556</v>
      </c>
      <c r="AO91" s="83">
        <f>IFERROR(VLOOKUP(AO$7,'CMM2 - FINAN'!$A:$F,4,0),0)</f>
        <v>30.236301823242556</v>
      </c>
      <c r="AP91" s="83">
        <f>IFERROR(VLOOKUP(AP$7,'CMM2 - FINAN'!$A:$F,4,0),0)</f>
        <v>30.236301823242556</v>
      </c>
      <c r="AQ91" s="83">
        <f>IFERROR(VLOOKUP(AQ$7,'CMM2 - FINAN'!$A:$F,4,0),0)</f>
        <v>30.236301823242556</v>
      </c>
      <c r="AR91" s="83">
        <f>IFERROR(VLOOKUP(AR$7,'CMM2 - FINAN'!$A:$F,4,0),0)</f>
        <v>30.236301823242556</v>
      </c>
      <c r="AS91" s="83">
        <f>IFERROR(VLOOKUP(AS$7,'CMM2 - FINAN'!$A:$F,4,0),0)</f>
        <v>30.236301823242556</v>
      </c>
      <c r="AT91" s="83">
        <f>IFERROR(VLOOKUP(AT$7,'CMM2 - FINAN'!$A:$F,4,0),0)</f>
        <v>30.236301823242556</v>
      </c>
      <c r="AU91" s="83">
        <f>IFERROR(VLOOKUP(AU$7,'CMM2 - FINAN'!$A:$F,4,0),0)</f>
        <v>30.236301823242556</v>
      </c>
      <c r="AV91" s="83">
        <f>IFERROR(VLOOKUP(AV$7,'CMM2 - FINAN'!$A:$F,4,0),0)</f>
        <v>30.236301823242556</v>
      </c>
      <c r="AW91" s="83">
        <f>IFERROR(VLOOKUP(AW$7,'CMM2 - FINAN'!$A:$F,4,0),0)</f>
        <v>30.236301823242556</v>
      </c>
      <c r="AX91" s="83">
        <f>IFERROR(VLOOKUP(AX$7,'CMM2 - FINAN'!$A:$F,4,0),0)</f>
        <v>30.236301823242556</v>
      </c>
      <c r="AY91" s="83">
        <f>IFERROR(VLOOKUP(AY$7,'CMM2 - FINAN'!$A:$F,4,0),0)</f>
        <v>30.236301823242556</v>
      </c>
      <c r="AZ91" s="83">
        <f>IFERROR(VLOOKUP(AZ$7,'CMM2 - FINAN'!$A:$F,4,0),0)</f>
        <v>30.236301823242556</v>
      </c>
      <c r="BA91" s="83">
        <f>IFERROR(VLOOKUP(BA$7,'CMM2 - FINAN'!$A:$F,4,0),0)</f>
        <v>30.236301823242556</v>
      </c>
      <c r="BB91" s="83">
        <f>IFERROR(VLOOKUP(BB$7,'CMM2 - FINAN'!$A:$F,4,0),0)</f>
        <v>30.236301823242556</v>
      </c>
      <c r="BC91" s="83">
        <f>IFERROR(VLOOKUP(BC$7,'CMM2 - FINAN'!$A:$F,4,0),0)</f>
        <v>30.236301823242556</v>
      </c>
      <c r="BD91" s="83">
        <f>IFERROR(VLOOKUP(BD$7,'CMM2 - FINAN'!$A:$F,4,0),0)</f>
        <v>30.236301823242556</v>
      </c>
      <c r="BE91" s="83">
        <f>IFERROR(VLOOKUP(BE$7,'CMM2 - FINAN'!$A:$F,4,0),0)</f>
        <v>30.236301823242556</v>
      </c>
      <c r="BF91" s="83">
        <f>IFERROR(VLOOKUP(BF$7,'CMM2 - FINAN'!$A:$F,4,0),0)</f>
        <v>30.236301823242556</v>
      </c>
      <c r="BG91" s="83">
        <f>IFERROR(VLOOKUP(BG$7,'CMM2 - FINAN'!$A:$F,4,0),0)</f>
        <v>30.236301823242556</v>
      </c>
      <c r="BH91" s="83">
        <f>IFERROR(VLOOKUP(BH$7,'CMM2 - FINAN'!$A:$F,4,0),0)</f>
        <v>30.236301823242556</v>
      </c>
      <c r="BI91" s="83">
        <f>IFERROR(VLOOKUP(BI$7,'CMM2 - FINAN'!$A:$F,4,0),0)</f>
        <v>30.236301823242556</v>
      </c>
      <c r="BJ91" s="83">
        <f>IFERROR(VLOOKUP(BJ$7,'CMM2 - FINAN'!$A:$F,4,0),0)</f>
        <v>30.236301823242556</v>
      </c>
      <c r="BK91" s="83">
        <f>IFERROR(VLOOKUP(BK$7,'CMM2 - FINAN'!$A:$F,4,0),0)</f>
        <v>30.236301823242556</v>
      </c>
      <c r="BL91" s="83">
        <f>IFERROR(VLOOKUP(BL$7,'CMM2 - FINAN'!$A:$F,4,0),0)</f>
        <v>30.236301823242556</v>
      </c>
      <c r="BM91" s="83">
        <f>IFERROR(VLOOKUP(BM$7,'CMM2 - FINAN'!$A:$F,4,0),0)</f>
        <v>30.236301823242556</v>
      </c>
      <c r="BN91" s="83">
        <f>IFERROR(VLOOKUP(BN$7,'CMM2 - FINAN'!$A:$F,4,0),0)</f>
        <v>30.236301823242556</v>
      </c>
      <c r="BO91" s="83">
        <f>IFERROR(VLOOKUP(BO$7,'CMM2 - FINAN'!$A:$F,4,0),0)</f>
        <v>30.236301823242556</v>
      </c>
      <c r="BP91" s="83">
        <f>IFERROR(VLOOKUP(BP$7,'CMM2 - FINAN'!$A:$F,4,0),0)</f>
        <v>30.236301823242556</v>
      </c>
      <c r="BQ91" s="83">
        <f>IFERROR(VLOOKUP(BQ$7,'CMM2 - FINAN'!$A:$F,4,0),0)</f>
        <v>30.236301823242556</v>
      </c>
      <c r="BR91" s="83">
        <f>IFERROR(VLOOKUP(BR$7,'CMM2 - FINAN'!$A:$F,4,0),0)</f>
        <v>30.236301823242556</v>
      </c>
      <c r="BS91" s="83">
        <f>IFERROR(VLOOKUP(BS$7,'CMM2 - FINAN'!$A:$F,4,0),0)</f>
        <v>30.236301823242556</v>
      </c>
      <c r="BT91" s="83">
        <f>IFERROR(VLOOKUP(BT$7,'CMM2 - FINAN'!$A:$F,4,0),0)</f>
        <v>30.236301823242556</v>
      </c>
      <c r="BU91" s="83">
        <f>IFERROR(VLOOKUP(BU$7,'CMM2 - FINAN'!$A:$F,4,0),0)</f>
        <v>30.236301823242556</v>
      </c>
      <c r="BV91" s="83">
        <f>IFERROR(VLOOKUP(BV$7,'CMM2 - FINAN'!$A:$F,4,0),0)</f>
        <v>30.236301823242556</v>
      </c>
      <c r="BW91" s="83">
        <f>IFERROR(VLOOKUP(BW$7,'CMM2 - FINAN'!$A:$F,4,0),0)</f>
        <v>30.236301823242556</v>
      </c>
      <c r="BX91" s="83">
        <f>IFERROR(VLOOKUP(BX$7,'CMM2 - FINAN'!$A:$F,4,0),0)</f>
        <v>30.236301823242556</v>
      </c>
      <c r="BY91" s="83">
        <f>IFERROR(VLOOKUP(BY$7,'CMM2 - FINAN'!$A:$F,4,0),0)</f>
        <v>30.236301823242556</v>
      </c>
      <c r="BZ91" s="83">
        <f>IFERROR(VLOOKUP(BZ$7,'CMM2 - FINAN'!$A:$F,4,0),0)</f>
        <v>30.236301823242556</v>
      </c>
      <c r="CA91" s="83">
        <f>IFERROR(VLOOKUP(CA$7,'CMM2 - FINAN'!$A:$F,4,0),0)</f>
        <v>30.236301823242556</v>
      </c>
      <c r="CB91" s="83">
        <f>IFERROR(VLOOKUP(CB$7,'CMM2 - FINAN'!$A:$F,4,0),0)</f>
        <v>30.236301823242556</v>
      </c>
      <c r="CC91" s="83">
        <f>IFERROR(VLOOKUP(CC$7,'CMM2 - FINAN'!$A:$F,4,0),0)</f>
        <v>30.236301823242556</v>
      </c>
      <c r="CD91" s="83">
        <f>IFERROR(VLOOKUP(CD$7,'CMM2 - FINAN'!$A:$F,4,0),0)</f>
        <v>30.236301823242556</v>
      </c>
      <c r="CE91" s="83">
        <f>IFERROR(VLOOKUP(CE$7,'CMM2 - FINAN'!$A:$F,4,0),0)</f>
        <v>30.236301823242556</v>
      </c>
      <c r="CF91" s="83">
        <f>IFERROR(VLOOKUP(CF$7,'CMM2 - FINAN'!$A:$F,4,0),0)</f>
        <v>30.236301823242556</v>
      </c>
      <c r="CG91" s="83">
        <f>IFERROR(VLOOKUP(CG$7,'CMM2 - FINAN'!$A:$F,4,0),0)</f>
        <v>30.236301823242556</v>
      </c>
      <c r="CH91" s="83">
        <f>IFERROR(VLOOKUP(CH$7,'CMM2 - FINAN'!$A:$F,4,0),0)</f>
        <v>30.236301823242556</v>
      </c>
      <c r="CI91" s="83">
        <f>IFERROR(VLOOKUP(CI$7,'CMM2 - FINAN'!$A:$F,4,0),0)</f>
        <v>30.236301823242556</v>
      </c>
      <c r="CJ91" s="83">
        <f>IFERROR(VLOOKUP(CJ$7,'CMM2 - FINAN'!$A:$F,4,0),0)</f>
        <v>30.236301823242556</v>
      </c>
      <c r="CK91" s="83">
        <f>IFERROR(VLOOKUP(CK$7,'CMM2 - FINAN'!$A:$F,4,0),0)</f>
        <v>30.236301823242556</v>
      </c>
      <c r="CL91" s="83">
        <f>IFERROR(VLOOKUP(CL$7,'CMM2 - FINAN'!$A:$F,4,0),0)</f>
        <v>30.236301823242556</v>
      </c>
      <c r="CM91" s="83">
        <f>IFERROR(VLOOKUP(CM$7,'CMM2 - FINAN'!$A:$F,4,0),0)</f>
        <v>30.236301823242556</v>
      </c>
      <c r="CN91" s="83">
        <f>IFERROR(VLOOKUP(CN$7,'CMM2 - FINAN'!$A:$F,4,0),0)</f>
        <v>30.236301823242556</v>
      </c>
      <c r="CO91" s="83">
        <f>IFERROR(VLOOKUP(CO$7,'CMM2 - FINAN'!$A:$F,4,0),0)</f>
        <v>30.236301823242556</v>
      </c>
      <c r="CP91" s="83">
        <f>IFERROR(VLOOKUP(CP$7,'CMM2 - FINAN'!$A:$F,4,0),0)</f>
        <v>30.236301823242556</v>
      </c>
      <c r="CQ91" s="83">
        <f>IFERROR(VLOOKUP(CQ$7,'CMM2 - FINAN'!$A:$F,4,0),0)</f>
        <v>30.236301823242556</v>
      </c>
      <c r="CR91" s="83">
        <f>IFERROR(VLOOKUP(CR$7,'CMM2 - FINAN'!$A:$F,4,0),0)</f>
        <v>30.236301823242556</v>
      </c>
      <c r="CS91" s="83">
        <f>IFERROR(VLOOKUP(CS$7,'CMM2 - FINAN'!$A:$F,4,0),0)</f>
        <v>30.236301823242556</v>
      </c>
      <c r="CT91" s="83">
        <f>IFERROR(VLOOKUP(CT$7,'CMM2 - FINAN'!$A:$F,4,0),0)</f>
        <v>30.236301823242556</v>
      </c>
      <c r="CU91" s="83">
        <f>IFERROR(VLOOKUP(CU$7,'CMM2 - FINAN'!$A:$F,4,0),0)</f>
        <v>30.236301823242556</v>
      </c>
      <c r="CV91" s="83">
        <f>IFERROR(VLOOKUP(CV$7,'CMM2 - FINAN'!$A:$F,4,0),0)</f>
        <v>30.236301823242556</v>
      </c>
      <c r="CW91" s="83">
        <f>IFERROR(VLOOKUP(CW$7,'CMM2 - FINAN'!$A:$F,4,0),0)</f>
        <v>30.236301823242556</v>
      </c>
      <c r="CX91" s="83">
        <f>IFERROR(VLOOKUP(CX$7,'CMM2 - FINAN'!$A:$F,4,0),0)</f>
        <v>30.236301823242556</v>
      </c>
      <c r="CY91" s="83">
        <f>IFERROR(VLOOKUP(CY$7,'CMM2 - FINAN'!$A:$F,4,0),0)</f>
        <v>30.236301823242556</v>
      </c>
      <c r="CZ91" s="83">
        <f>IFERROR(VLOOKUP(CZ$7,'CMM2 - FINAN'!$A:$F,4,0),0)</f>
        <v>30.236301823242556</v>
      </c>
      <c r="DA91" s="83">
        <f>IFERROR(VLOOKUP(DA$7,'CMM2 - FINAN'!$A:$F,4,0),0)</f>
        <v>30.236301823242556</v>
      </c>
      <c r="DB91" s="83">
        <f>IFERROR(VLOOKUP(DB$7,'CMM2 - FINAN'!$A:$F,4,0),0)</f>
        <v>30.236301823242556</v>
      </c>
      <c r="DC91" s="83">
        <f>IFERROR(VLOOKUP(DC$7,'CMM2 - FINAN'!$A:$F,4,0),0)</f>
        <v>30.236301823242556</v>
      </c>
      <c r="DD91" s="83">
        <f>IFERROR(VLOOKUP(DD$7,'CMM2 - FINAN'!$A:$F,4,0),0)</f>
        <v>30.236301823242556</v>
      </c>
      <c r="DE91" s="83">
        <f>IFERROR(VLOOKUP(DE$7,'CMM2 - FINAN'!$A:$F,4,0),0)</f>
        <v>30.236301823242556</v>
      </c>
      <c r="DF91" s="83">
        <f>IFERROR(VLOOKUP(DF$7,'CMM2 - FINAN'!$A:$F,4,0),0)</f>
        <v>30.236301823242556</v>
      </c>
      <c r="DG91" s="83">
        <f>IFERROR(VLOOKUP(DG$7,'CMM2 - FINAN'!$A:$F,4,0),0)</f>
        <v>30.236301823242556</v>
      </c>
      <c r="DH91" s="83">
        <f>IFERROR(VLOOKUP(DH$7,'CMM2 - FINAN'!$A:$F,4,0),0)</f>
        <v>30.236301823242556</v>
      </c>
      <c r="DI91" s="83">
        <f>IFERROR(VLOOKUP(DI$7,'CMM2 - FINAN'!$A:$F,4,0),0)</f>
        <v>30.236301823242556</v>
      </c>
      <c r="DJ91" s="83">
        <f>IFERROR(VLOOKUP(DJ$7,'CMM2 - FINAN'!$A:$F,4,0),0)</f>
        <v>30.236301823242556</v>
      </c>
      <c r="DK91" s="83">
        <f>IFERROR(VLOOKUP(DK$7,'CMM2 - FINAN'!$A:$F,4,0),0)</f>
        <v>30.236301823242556</v>
      </c>
      <c r="DL91" s="83">
        <f>IFERROR(VLOOKUP(DL$7,'CMM2 - FINAN'!$A:$F,4,0),0)</f>
        <v>30.236301823242556</v>
      </c>
      <c r="DM91" s="83">
        <f>IFERROR(VLOOKUP(DM$7,'CMM2 - FINAN'!$A:$F,4,0),0)</f>
        <v>30.236301823242556</v>
      </c>
      <c r="DN91" s="83">
        <f>IFERROR(VLOOKUP(DN$7,'CMM2 - FINAN'!$A:$F,4,0),0)</f>
        <v>30.236301823242556</v>
      </c>
      <c r="DO91" s="83">
        <f>IFERROR(VLOOKUP(DO$7,'CMM2 - FINAN'!$A:$F,4,0),0)</f>
        <v>30.236301823242556</v>
      </c>
      <c r="DP91" s="83">
        <f>IFERROR(VLOOKUP(DP$7,'CMM2 - FINAN'!$A:$F,4,0),0)</f>
        <v>30.236301823242556</v>
      </c>
      <c r="DQ91" s="83">
        <f>IFERROR(VLOOKUP(DQ$7,'CMM2 - FINAN'!$A:$F,4,0),0)</f>
        <v>30.236301823242556</v>
      </c>
      <c r="DR91" s="83">
        <f>IFERROR(VLOOKUP(DR$7,'CMM2 - FINAN'!$A:$F,4,0),0)</f>
        <v>0</v>
      </c>
      <c r="DS91" s="83">
        <f>IFERROR(VLOOKUP(DS$7,'CMM2 - FINAN'!$A:$F,4,0),0)</f>
        <v>0</v>
      </c>
      <c r="DT91" s="83">
        <f>IFERROR(VLOOKUP(DT$7,'CMM2 - FINAN'!$A:$F,4,0),0)</f>
        <v>0</v>
      </c>
      <c r="DU91" s="83">
        <f>IFERROR(VLOOKUP(DU$7,'CMM2 - FINAN'!$A:$F,4,0),0)</f>
        <v>0</v>
      </c>
      <c r="DV91" s="83">
        <f>IFERROR(VLOOKUP(DV$7,'CMM2 - FINAN'!$A:$F,4,0),0)</f>
        <v>0</v>
      </c>
      <c r="DW91" s="83">
        <f>IFERROR(VLOOKUP(DW$7,'CMM2 - FINAN'!$A:$F,4,0),0)</f>
        <v>0</v>
      </c>
      <c r="DX91" s="83">
        <f>IFERROR(VLOOKUP(DX$7,'CMM2 - FINAN'!$A:$F,4,0),0)</f>
        <v>0</v>
      </c>
      <c r="DY91" s="83">
        <f>IFERROR(VLOOKUP(DY$7,'CMM2 - FINAN'!$A:$F,4,0),0)</f>
        <v>0</v>
      </c>
      <c r="DZ91" s="83">
        <f>IFERROR(VLOOKUP(DZ$7,'CMM2 - FINAN'!$A:$F,4,0),0)</f>
        <v>0</v>
      </c>
      <c r="EA91" s="83">
        <f>IFERROR(VLOOKUP(EA$7,'CMM2 - FINAN'!$A:$F,4,0),0)</f>
        <v>0</v>
      </c>
      <c r="EB91" s="83">
        <f>IFERROR(VLOOKUP(EB$7,'CMM2 - FINAN'!$A:$F,4,0),0)</f>
        <v>0</v>
      </c>
      <c r="EC91" s="83">
        <f>IFERROR(VLOOKUP(EC$7,'CMM2 - FINAN'!$A:$F,4,0),0)</f>
        <v>0</v>
      </c>
      <c r="ED91" s="83">
        <f>IFERROR(VLOOKUP(ED$7,'CMM2 - FINAN'!$A:$F,4,0),0)</f>
        <v>0</v>
      </c>
      <c r="EE91" s="83">
        <f>IFERROR(VLOOKUP(EE$7,'CMM2 - FINAN'!$A:$F,4,0),0)</f>
        <v>0</v>
      </c>
      <c r="EF91" s="83">
        <f>IFERROR(VLOOKUP(EF$7,'CMM2 - FINAN'!$A:$F,4,0),0)</f>
        <v>0</v>
      </c>
      <c r="EG91" s="83">
        <f>IFERROR(VLOOKUP(EG$7,'CMM2 - FINAN'!$A:$F,4,0),0)</f>
        <v>0</v>
      </c>
      <c r="EH91" s="83">
        <f>IFERROR(VLOOKUP(EH$7,'CMM2 - FINAN'!$A:$F,4,0),0)</f>
        <v>0</v>
      </c>
      <c r="EI91" s="83">
        <f>IFERROR(VLOOKUP(EI$7,'CMM2 - FINAN'!$A:$F,4,0),0)</f>
        <v>0</v>
      </c>
      <c r="EJ91" s="83">
        <f>IFERROR(VLOOKUP(EJ$7,'CMM2 - FINAN'!$A:$F,4,0),0)</f>
        <v>0</v>
      </c>
      <c r="EK91" s="83">
        <f>IFERROR(VLOOKUP(EK$7,'CMM2 - FINAN'!$A:$F,4,0),0)</f>
        <v>0</v>
      </c>
      <c r="EL91" s="83">
        <f>IFERROR(VLOOKUP(EL$7,'CMM2 - FINAN'!$A:$F,4,0),0)</f>
        <v>0</v>
      </c>
      <c r="EM91" s="83">
        <f>IFERROR(VLOOKUP(EM$7,'CMM2 - FINAN'!$A:$F,4,0),0)</f>
        <v>0</v>
      </c>
      <c r="EN91" s="83">
        <f>IFERROR(VLOOKUP(EN$7,'CMM2 - FINAN'!$A:$F,4,0),0)</f>
        <v>0</v>
      </c>
      <c r="EO91" s="83">
        <f>IFERROR(VLOOKUP(EO$7,'CMM2 - FINAN'!$A:$F,4,0),0)</f>
        <v>0</v>
      </c>
      <c r="EP91" s="83">
        <f>IFERROR(VLOOKUP(EP$7,'CMM2 - FINAN'!$A:$F,4,0),0)</f>
        <v>0</v>
      </c>
      <c r="EQ91" s="83">
        <f>IFERROR(VLOOKUP(EQ$7,'CMM2 - FINAN'!$A:$F,4,0),0)</f>
        <v>0</v>
      </c>
      <c r="ER91" s="83">
        <f>IFERROR(VLOOKUP(ER$7,'CMM2 - FINAN'!$A:$F,4,0),0)</f>
        <v>0</v>
      </c>
      <c r="ES91" s="83">
        <f>IFERROR(VLOOKUP(ES$7,'CMM2 - FINAN'!$A:$F,4,0),0)</f>
        <v>0</v>
      </c>
      <c r="ET91" s="83">
        <f>IFERROR(VLOOKUP(ET$7,'CMM2 - FINAN'!$A:$F,4,0),0)</f>
        <v>0</v>
      </c>
      <c r="EU91" s="83">
        <f>IFERROR(VLOOKUP(EU$7,'CMM2 - FINAN'!$A:$F,4,0),0)</f>
        <v>0</v>
      </c>
      <c r="EV91" s="83">
        <f>IFERROR(VLOOKUP(EV$7,'CMM2 - FINAN'!$A:$F,4,0),0)</f>
        <v>0</v>
      </c>
      <c r="EW91" s="83">
        <f>IFERROR(VLOOKUP(EW$7,'CMM2 - FINAN'!$A:$F,4,0),0)</f>
        <v>0</v>
      </c>
      <c r="EX91" s="83">
        <f>IFERROR(VLOOKUP(EX$7,'CMM2 - FINAN'!$A:$F,4,0),0)</f>
        <v>0</v>
      </c>
      <c r="EY91" s="83">
        <f>IFERROR(VLOOKUP(EY$7,'CMM2 - FINAN'!$A:$F,4,0),0)</f>
        <v>0</v>
      </c>
      <c r="EZ91" s="83">
        <f>IFERROR(VLOOKUP(EZ$7,'CMM2 - FINAN'!$A:$F,4,0),0)</f>
        <v>0</v>
      </c>
      <c r="FA91" s="83">
        <f>IFERROR(VLOOKUP(FA$7,'CMM2 - FINAN'!$A:$F,4,0),0)</f>
        <v>0</v>
      </c>
      <c r="FB91" s="83">
        <f>IFERROR(VLOOKUP(FB$7,'CMM2 - FINAN'!$A:$F,4,0),0)</f>
        <v>0</v>
      </c>
      <c r="FC91" s="83">
        <f>IFERROR(VLOOKUP(FC$7,'CMM2 - FINAN'!$A:$F,4,0),0)</f>
        <v>0</v>
      </c>
      <c r="FD91" s="83">
        <f>IFERROR(VLOOKUP(FD$7,'CMM2 - FINAN'!$A:$F,4,0),0)</f>
        <v>0</v>
      </c>
      <c r="FE91" s="83">
        <f>IFERROR(VLOOKUP(FE$7,'CMM2 - FINAN'!$A:$F,4,0),0)</f>
        <v>0</v>
      </c>
      <c r="FF91" s="83">
        <f>IFERROR(VLOOKUP(FF$7,'CMM2 - FINAN'!$A:$F,4,0),0)</f>
        <v>0</v>
      </c>
      <c r="FG91" s="83">
        <f>IFERROR(VLOOKUP(FG$7,'CMM2 - FINAN'!$A:$F,4,0),0)</f>
        <v>0</v>
      </c>
      <c r="FH91" s="83">
        <f>IFERROR(VLOOKUP(FH$7,'CMM2 - FINAN'!$A:$F,4,0),0)</f>
        <v>0</v>
      </c>
      <c r="FI91" s="83">
        <f>IFERROR(VLOOKUP(FI$7,'CMM2 - FINAN'!$A:$F,4,0),0)</f>
        <v>0</v>
      </c>
      <c r="FJ91" s="83">
        <f>IFERROR(VLOOKUP(FJ$7,'CMM2 - FINAN'!$A:$F,4,0),0)</f>
        <v>0</v>
      </c>
      <c r="FK91" s="83">
        <f>IFERROR(VLOOKUP(FK$7,'CMM2 - FINAN'!$A:$F,4,0),0)</f>
        <v>0</v>
      </c>
      <c r="FL91" s="83">
        <f>IFERROR(VLOOKUP(FL$7,'CMM2 - FINAN'!$A:$F,4,0),0)</f>
        <v>0</v>
      </c>
      <c r="FM91" s="83">
        <f>IFERROR(VLOOKUP(FM$7,'CMM2 - FINAN'!$A:$F,4,0),0)</f>
        <v>0</v>
      </c>
      <c r="FN91" s="83">
        <f>IFERROR(VLOOKUP(FN$7,'CMM2 - FINAN'!$A:$F,4,0),0)</f>
        <v>0</v>
      </c>
      <c r="FO91" s="83">
        <f>IFERROR(VLOOKUP(FO$7,'CMM2 - FINAN'!$A:$F,4,0),0)</f>
        <v>0</v>
      </c>
      <c r="FP91" s="83">
        <f>IFERROR(VLOOKUP(FP$7,'CMM2 - FINAN'!$A:$F,4,0),0)</f>
        <v>0</v>
      </c>
      <c r="FQ91" s="83">
        <f>IFERROR(VLOOKUP(FQ$7,'CMM2 - FINAN'!$A:$F,4,0),0)</f>
        <v>0</v>
      </c>
      <c r="FR91" s="83">
        <f>IFERROR(VLOOKUP(FR$7,'CMM2 - FINAN'!$A:$F,4,0),0)</f>
        <v>0</v>
      </c>
      <c r="FS91" s="83">
        <f>IFERROR(VLOOKUP(FS$7,'CMM2 - FINAN'!$A:$F,4,0),0)</f>
        <v>0</v>
      </c>
      <c r="FT91" s="83">
        <f>IFERROR(VLOOKUP(FT$7,'CMM2 - FINAN'!$A:$F,4,0),0)</f>
        <v>0</v>
      </c>
      <c r="FU91" s="83">
        <f>IFERROR(VLOOKUP(FU$7,'CMM2 - FINAN'!$A:$F,4,0),0)</f>
        <v>0</v>
      </c>
      <c r="FV91" s="83">
        <f>IFERROR(VLOOKUP(FV$7,'CMM2 - FINAN'!$A:$F,4,0),0)</f>
        <v>0</v>
      </c>
      <c r="FW91" s="83">
        <f>IFERROR(VLOOKUP(FW$7,'CMM2 - FINAN'!$A:$F,4,0),0)</f>
        <v>0</v>
      </c>
      <c r="FX91" s="83">
        <f>IFERROR(VLOOKUP(FX$7,'CMM2 - FINAN'!$A:$F,4,0),0)</f>
        <v>0</v>
      </c>
      <c r="FY91" s="83">
        <f>IFERROR(VLOOKUP(FY$7,'CMM2 - FINAN'!$A:$F,4,0),0)</f>
        <v>0</v>
      </c>
      <c r="FZ91" s="83">
        <f>IFERROR(VLOOKUP(FZ$7,'CMM2 - FINAN'!$A:$F,4,0),0)</f>
        <v>0</v>
      </c>
      <c r="GA91" s="83">
        <f>IFERROR(VLOOKUP(GA$7,'CMM2 - FINAN'!$A:$F,4,0),0)</f>
        <v>0</v>
      </c>
      <c r="GB91" s="83">
        <f>IFERROR(VLOOKUP(GB$7,'CMM2 - FINAN'!$A:$F,4,0),0)</f>
        <v>0</v>
      </c>
      <c r="GC91" s="83">
        <f>IFERROR(VLOOKUP(GC$7,'CMM2 - FINAN'!$A:$F,4,0),0)</f>
        <v>0</v>
      </c>
      <c r="GD91" s="83">
        <f>IFERROR(VLOOKUP(GD$7,'CMM2 - FINAN'!$A:$F,4,0),0)</f>
        <v>0</v>
      </c>
      <c r="GE91" s="83">
        <f>IFERROR(VLOOKUP(GE$7,'CMM2 - FINAN'!$A:$F,4,0),0)</f>
        <v>0</v>
      </c>
      <c r="GF91" s="83">
        <f>IFERROR(VLOOKUP(GF$7,'CMM2 - FINAN'!$A:$F,4,0),0)</f>
        <v>0</v>
      </c>
      <c r="GG91" s="83">
        <f>IFERROR(VLOOKUP(GG$7,'CMM2 - FINAN'!$A:$F,4,0),0)</f>
        <v>0</v>
      </c>
      <c r="GH91" s="83">
        <f>IFERROR(VLOOKUP(GH$7,'CMM2 - FINAN'!$A:$F,4,0),0)</f>
        <v>0</v>
      </c>
      <c r="GI91" s="83">
        <f>IFERROR(VLOOKUP(GI$7,'CMM2 - FINAN'!$A:$F,4,0),0)</f>
        <v>0</v>
      </c>
      <c r="GJ91" s="83">
        <f>IFERROR(VLOOKUP(GJ$7,'CMM2 - FINAN'!$A:$F,4,0),0)</f>
        <v>0</v>
      </c>
      <c r="GK91" s="83">
        <f>IFERROR(VLOOKUP(GK$7,'CMM2 - FINAN'!$A:$F,4,0),0)</f>
        <v>0</v>
      </c>
      <c r="GL91" s="83">
        <f>IFERROR(VLOOKUP(GL$7,'CMM2 - FINAN'!$A:$F,4,0),0)</f>
        <v>0</v>
      </c>
      <c r="GM91" s="83">
        <f>IFERROR(VLOOKUP(GM$7,'CMM2 - FINAN'!$A:$F,4,0),0)</f>
        <v>0</v>
      </c>
      <c r="GN91" s="83">
        <f>IFERROR(VLOOKUP(GN$7,'CMM2 - FINAN'!$A:$F,4,0),0)</f>
        <v>0</v>
      </c>
      <c r="GO91" s="83">
        <f>IFERROR(VLOOKUP(GO$7,'CMM2 - FINAN'!$A:$F,4,0),0)</f>
        <v>0</v>
      </c>
      <c r="GP91" s="83">
        <f>IFERROR(VLOOKUP(GP$7,'CMM2 - FINAN'!$A:$F,4,0),0)</f>
        <v>0</v>
      </c>
      <c r="GQ91" s="83">
        <f>IFERROR(VLOOKUP(GQ$7,'CMM2 - FINAN'!$A:$F,4,0),0)</f>
        <v>0</v>
      </c>
      <c r="GR91" s="83">
        <f>IFERROR(VLOOKUP(GR$7,'CMM2 - FINAN'!$A:$F,4,0),0)</f>
        <v>0</v>
      </c>
      <c r="GS91" s="83">
        <f>IFERROR(VLOOKUP(GS$7,'CMM2 - FINAN'!$A:$F,4,0),0)</f>
        <v>0</v>
      </c>
      <c r="GT91" s="83">
        <f>IFERROR(VLOOKUP(GT$7,'CMM2 - FINAN'!$A:$F,4,0),0)</f>
        <v>0</v>
      </c>
      <c r="GU91" s="83">
        <f>IFERROR(VLOOKUP(GU$7,'CMM2 - FINAN'!$A:$F,4,0),0)</f>
        <v>0</v>
      </c>
      <c r="GV91" s="83">
        <f>IFERROR(VLOOKUP(GV$7,'CMM2 - FINAN'!$A:$F,4,0),0)</f>
        <v>0</v>
      </c>
      <c r="GW91" s="83">
        <f>IFERROR(VLOOKUP(GW$7,'CMM2 - FINAN'!$A:$F,4,0),0)</f>
        <v>0</v>
      </c>
      <c r="GX91" s="83">
        <f>IFERROR(VLOOKUP(GX$7,'CMM2 - FINAN'!$A:$F,4,0),0)</f>
        <v>0</v>
      </c>
      <c r="GY91" s="83">
        <f>IFERROR(VLOOKUP(GY$7,'CMM2 - FINAN'!$A:$F,4,0),0)</f>
        <v>0</v>
      </c>
      <c r="GZ91" s="83">
        <f>IFERROR(VLOOKUP(GZ$7,'CMM2 - FINAN'!$A:$F,4,0),0)</f>
        <v>0</v>
      </c>
      <c r="HA91" s="83">
        <f>IFERROR(VLOOKUP(HA$7,'CMM2 - FINAN'!$A:$F,4,0),0)</f>
        <v>0</v>
      </c>
      <c r="HB91" s="83">
        <f>IFERROR(VLOOKUP(HB$7,'CMM2 - FINAN'!$A:$F,4,0),0)</f>
        <v>0</v>
      </c>
      <c r="HC91" s="83">
        <f>IFERROR(VLOOKUP(HC$7,'CMM2 - FINAN'!$A:$F,4,0),0)</f>
        <v>0</v>
      </c>
      <c r="HD91" s="83">
        <f>IFERROR(VLOOKUP(HD$7,'CMM2 - FINAN'!$A:$F,4,0),0)</f>
        <v>0</v>
      </c>
      <c r="HE91" s="83">
        <f>IFERROR(VLOOKUP(HE$7,'CMM2 - FINAN'!$A:$F,4,0),0)</f>
        <v>0</v>
      </c>
      <c r="HF91" s="83">
        <f>IFERROR(VLOOKUP(HF$7,'CMM2 - FINAN'!$A:$F,4,0),0)</f>
        <v>0</v>
      </c>
      <c r="HG91" s="83">
        <f>IFERROR(VLOOKUP(HG$7,'CMM2 - FINAN'!$A:$F,4,0),0)</f>
        <v>0</v>
      </c>
      <c r="HH91" s="83">
        <f>IFERROR(VLOOKUP(HH$7,'CMM2 - FINAN'!$A:$F,4,0),0)</f>
        <v>0</v>
      </c>
      <c r="HI91" s="83">
        <f>IFERROR(VLOOKUP(HI$7,'CMM2 - FINAN'!$A:$F,4,0),0)</f>
        <v>0</v>
      </c>
    </row>
    <row r="92" spans="1:217" x14ac:dyDescent="0.2">
      <c r="A92" s="29" t="s">
        <v>130</v>
      </c>
      <c r="B92" s="77" t="e">
        <f>_xlfn.SINGLE(estruturacaoOpe)*SUM('CMM2 - FINAN'!B:B)</f>
        <v>#REF!</v>
      </c>
      <c r="C92" s="77">
        <v>0</v>
      </c>
      <c r="D92" s="77">
        <v>0</v>
      </c>
      <c r="E92" s="77">
        <v>0</v>
      </c>
      <c r="F92" s="77">
        <v>0</v>
      </c>
      <c r="G92" s="77">
        <v>0</v>
      </c>
      <c r="H92" s="77">
        <v>0</v>
      </c>
      <c r="I92" s="77">
        <v>0</v>
      </c>
      <c r="J92" s="77">
        <v>0</v>
      </c>
      <c r="K92" s="77">
        <v>0</v>
      </c>
      <c r="L92" s="77">
        <v>0</v>
      </c>
      <c r="M92" s="77">
        <v>0</v>
      </c>
      <c r="N92" s="77">
        <v>0</v>
      </c>
      <c r="O92" s="77">
        <v>0</v>
      </c>
      <c r="P92" s="77">
        <v>0</v>
      </c>
      <c r="Q92" s="77">
        <v>0</v>
      </c>
      <c r="R92" s="77">
        <v>0</v>
      </c>
      <c r="S92" s="77">
        <v>0</v>
      </c>
      <c r="T92" s="77">
        <v>0</v>
      </c>
      <c r="U92" s="77">
        <v>0</v>
      </c>
      <c r="V92" s="77">
        <v>0</v>
      </c>
      <c r="W92" s="77">
        <v>0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0</v>
      </c>
      <c r="AE92" s="77">
        <v>0</v>
      </c>
      <c r="AF92" s="77">
        <v>0</v>
      </c>
      <c r="AG92" s="77">
        <v>0</v>
      </c>
      <c r="AH92" s="77">
        <v>0</v>
      </c>
      <c r="AI92" s="77">
        <v>0</v>
      </c>
      <c r="AJ92" s="77">
        <v>0</v>
      </c>
      <c r="AK92" s="77">
        <v>0</v>
      </c>
      <c r="AL92" s="77">
        <v>0</v>
      </c>
      <c r="AM92" s="77">
        <v>0</v>
      </c>
      <c r="AN92" s="77">
        <v>0</v>
      </c>
      <c r="AO92" s="77">
        <v>0</v>
      </c>
      <c r="AP92" s="77">
        <v>0</v>
      </c>
      <c r="AQ92" s="77">
        <v>0</v>
      </c>
      <c r="AR92" s="77">
        <v>0</v>
      </c>
      <c r="AS92" s="77">
        <v>0</v>
      </c>
      <c r="AT92" s="77">
        <v>0</v>
      </c>
      <c r="AU92" s="77">
        <v>0</v>
      </c>
      <c r="AV92" s="77">
        <v>0</v>
      </c>
      <c r="AW92" s="77">
        <v>0</v>
      </c>
      <c r="AX92" s="77">
        <v>0</v>
      </c>
      <c r="AY92" s="77">
        <v>0</v>
      </c>
      <c r="AZ92" s="77">
        <v>0</v>
      </c>
      <c r="BA92" s="77">
        <v>0</v>
      </c>
      <c r="BB92" s="77">
        <v>0</v>
      </c>
      <c r="BC92" s="77">
        <v>0</v>
      </c>
      <c r="BD92" s="77">
        <v>0</v>
      </c>
      <c r="BE92" s="77">
        <v>0</v>
      </c>
      <c r="BF92" s="77">
        <v>0</v>
      </c>
      <c r="BG92" s="77">
        <v>0</v>
      </c>
      <c r="BH92" s="77">
        <v>0</v>
      </c>
      <c r="BI92" s="77">
        <v>0</v>
      </c>
      <c r="BJ92" s="77">
        <v>0</v>
      </c>
      <c r="BK92" s="77">
        <v>0</v>
      </c>
      <c r="BL92" s="77">
        <v>0</v>
      </c>
      <c r="BM92" s="77">
        <v>0</v>
      </c>
      <c r="BN92" s="77">
        <v>0</v>
      </c>
      <c r="BO92" s="77">
        <v>0</v>
      </c>
      <c r="BP92" s="77">
        <v>0</v>
      </c>
      <c r="BQ92" s="77">
        <v>0</v>
      </c>
      <c r="BR92" s="77">
        <v>0</v>
      </c>
      <c r="BS92" s="77">
        <v>0</v>
      </c>
      <c r="BT92" s="77">
        <v>0</v>
      </c>
      <c r="BU92" s="77">
        <v>0</v>
      </c>
      <c r="BV92" s="77">
        <v>0</v>
      </c>
      <c r="BW92" s="77">
        <v>0</v>
      </c>
      <c r="BX92" s="77">
        <v>0</v>
      </c>
      <c r="BY92" s="77">
        <v>0</v>
      </c>
      <c r="BZ92" s="77">
        <v>0</v>
      </c>
      <c r="CA92" s="77">
        <v>0</v>
      </c>
      <c r="CB92" s="77">
        <v>0</v>
      </c>
      <c r="CC92" s="77">
        <v>0</v>
      </c>
      <c r="CD92" s="77">
        <v>0</v>
      </c>
      <c r="CE92" s="77">
        <v>0</v>
      </c>
      <c r="CF92" s="77">
        <v>0</v>
      </c>
      <c r="CG92" s="77">
        <v>0</v>
      </c>
      <c r="CH92" s="77">
        <v>0</v>
      </c>
      <c r="CI92" s="77">
        <v>0</v>
      </c>
      <c r="CJ92" s="77">
        <v>0</v>
      </c>
      <c r="CK92" s="77">
        <v>0</v>
      </c>
      <c r="CL92" s="77">
        <v>0</v>
      </c>
      <c r="CM92" s="77">
        <v>0</v>
      </c>
      <c r="CN92" s="77">
        <v>0</v>
      </c>
      <c r="CO92" s="77">
        <v>0</v>
      </c>
      <c r="CP92" s="77">
        <v>0</v>
      </c>
      <c r="CQ92" s="77">
        <v>0</v>
      </c>
      <c r="CR92" s="77">
        <v>0</v>
      </c>
      <c r="CS92" s="77">
        <v>0</v>
      </c>
      <c r="CT92" s="77">
        <v>0</v>
      </c>
      <c r="CU92" s="77">
        <v>0</v>
      </c>
      <c r="CV92" s="77">
        <v>0</v>
      </c>
      <c r="CW92" s="77">
        <v>0</v>
      </c>
      <c r="CX92" s="77">
        <v>0</v>
      </c>
      <c r="CY92" s="77">
        <v>0</v>
      </c>
      <c r="CZ92" s="77">
        <v>0</v>
      </c>
      <c r="DA92" s="77">
        <v>0</v>
      </c>
      <c r="DB92" s="77">
        <v>0</v>
      </c>
      <c r="DC92" s="77">
        <v>0</v>
      </c>
      <c r="DD92" s="77">
        <v>0</v>
      </c>
      <c r="DE92" s="77">
        <v>0</v>
      </c>
      <c r="DF92" s="77">
        <v>0</v>
      </c>
      <c r="DG92" s="77">
        <v>0</v>
      </c>
      <c r="DH92" s="77">
        <v>0</v>
      </c>
      <c r="DI92" s="77">
        <v>0</v>
      </c>
      <c r="DJ92" s="77">
        <v>0</v>
      </c>
      <c r="DK92" s="77">
        <v>0</v>
      </c>
      <c r="DL92" s="77">
        <v>0</v>
      </c>
      <c r="DM92" s="77">
        <v>0</v>
      </c>
      <c r="DN92" s="77">
        <v>0</v>
      </c>
      <c r="DO92" s="77">
        <v>0</v>
      </c>
      <c r="DP92" s="77">
        <v>0</v>
      </c>
      <c r="DQ92" s="77">
        <v>0</v>
      </c>
      <c r="DR92" s="77">
        <v>0</v>
      </c>
      <c r="DS92" s="77">
        <v>0</v>
      </c>
      <c r="DT92" s="77">
        <v>0</v>
      </c>
      <c r="DU92" s="77">
        <v>0</v>
      </c>
      <c r="DV92" s="77">
        <v>0</v>
      </c>
      <c r="DW92" s="77">
        <v>0</v>
      </c>
      <c r="DX92" s="77">
        <v>0</v>
      </c>
      <c r="DY92" s="77">
        <v>0</v>
      </c>
      <c r="DZ92" s="77">
        <v>0</v>
      </c>
      <c r="EA92" s="77">
        <v>0</v>
      </c>
      <c r="EB92" s="77">
        <v>0</v>
      </c>
      <c r="EC92" s="77">
        <v>0</v>
      </c>
      <c r="ED92" s="77">
        <v>0</v>
      </c>
      <c r="EE92" s="77">
        <v>0</v>
      </c>
      <c r="EF92" s="77">
        <v>0</v>
      </c>
      <c r="EG92" s="77">
        <v>0</v>
      </c>
      <c r="EH92" s="77">
        <v>0</v>
      </c>
      <c r="EI92" s="77">
        <v>0</v>
      </c>
      <c r="EJ92" s="77">
        <v>0</v>
      </c>
      <c r="EK92" s="77">
        <v>0</v>
      </c>
      <c r="EL92" s="77">
        <v>0</v>
      </c>
      <c r="EM92" s="77">
        <v>0</v>
      </c>
      <c r="EN92" s="77">
        <v>0</v>
      </c>
      <c r="EO92" s="77">
        <v>0</v>
      </c>
      <c r="EP92" s="77">
        <v>0</v>
      </c>
      <c r="EQ92" s="77">
        <v>0</v>
      </c>
      <c r="ER92" s="77">
        <v>0</v>
      </c>
      <c r="ES92" s="77">
        <v>0</v>
      </c>
      <c r="ET92" s="77">
        <v>0</v>
      </c>
      <c r="EU92" s="77">
        <v>0</v>
      </c>
      <c r="EV92" s="77">
        <v>0</v>
      </c>
      <c r="EW92" s="77">
        <v>0</v>
      </c>
      <c r="EX92" s="77">
        <v>0</v>
      </c>
      <c r="EY92" s="77">
        <v>0</v>
      </c>
      <c r="EZ92" s="77">
        <v>0</v>
      </c>
      <c r="FA92" s="77">
        <v>0</v>
      </c>
      <c r="FB92" s="77">
        <v>0</v>
      </c>
      <c r="FC92" s="77">
        <v>0</v>
      </c>
      <c r="FD92" s="77">
        <v>0</v>
      </c>
      <c r="FE92" s="77">
        <v>0</v>
      </c>
      <c r="FF92" s="77">
        <v>0</v>
      </c>
      <c r="FG92" s="77">
        <v>0</v>
      </c>
      <c r="FH92" s="77">
        <v>0</v>
      </c>
      <c r="FI92" s="77">
        <v>0</v>
      </c>
      <c r="FJ92" s="77">
        <v>0</v>
      </c>
      <c r="FK92" s="77">
        <v>0</v>
      </c>
      <c r="FL92" s="77">
        <v>0</v>
      </c>
      <c r="FM92" s="77">
        <v>0</v>
      </c>
      <c r="FN92" s="77">
        <v>0</v>
      </c>
      <c r="FO92" s="77">
        <v>0</v>
      </c>
      <c r="FP92" s="77">
        <v>0</v>
      </c>
      <c r="FQ92" s="77">
        <v>0</v>
      </c>
      <c r="FR92" s="77">
        <v>0</v>
      </c>
      <c r="FS92" s="77">
        <v>0</v>
      </c>
      <c r="FT92" s="77">
        <v>0</v>
      </c>
      <c r="FU92" s="77">
        <v>0</v>
      </c>
      <c r="FV92" s="77">
        <v>0</v>
      </c>
      <c r="FW92" s="77">
        <v>0</v>
      </c>
      <c r="FX92" s="77">
        <v>0</v>
      </c>
      <c r="FY92" s="77">
        <v>0</v>
      </c>
      <c r="FZ92" s="77">
        <v>0</v>
      </c>
      <c r="GA92" s="77">
        <v>0</v>
      </c>
      <c r="GB92" s="77">
        <v>0</v>
      </c>
      <c r="GC92" s="77">
        <v>0</v>
      </c>
      <c r="GD92" s="77">
        <v>0</v>
      </c>
      <c r="GE92" s="77">
        <v>0</v>
      </c>
      <c r="GF92" s="77">
        <v>0</v>
      </c>
      <c r="GG92" s="77">
        <v>0</v>
      </c>
      <c r="GH92" s="77">
        <v>0</v>
      </c>
      <c r="GI92" s="77">
        <v>0</v>
      </c>
      <c r="GJ92" s="77">
        <v>0</v>
      </c>
      <c r="GK92" s="77">
        <v>0</v>
      </c>
      <c r="GL92" s="77">
        <v>0</v>
      </c>
      <c r="GM92" s="77">
        <v>0</v>
      </c>
      <c r="GN92" s="77">
        <v>0</v>
      </c>
      <c r="GO92" s="77">
        <v>0</v>
      </c>
      <c r="GP92" s="77">
        <v>0</v>
      </c>
      <c r="GQ92" s="77">
        <v>0</v>
      </c>
      <c r="GR92" s="77">
        <v>0</v>
      </c>
      <c r="GS92" s="77">
        <v>0</v>
      </c>
      <c r="GT92" s="77">
        <v>0</v>
      </c>
      <c r="GU92" s="77">
        <v>0</v>
      </c>
      <c r="GV92" s="77">
        <v>0</v>
      </c>
      <c r="GW92" s="77">
        <v>0</v>
      </c>
      <c r="GX92" s="77">
        <v>0</v>
      </c>
      <c r="GY92" s="77">
        <v>0</v>
      </c>
      <c r="GZ92" s="77">
        <v>0</v>
      </c>
      <c r="HA92" s="77">
        <v>0</v>
      </c>
      <c r="HB92" s="77">
        <v>0</v>
      </c>
      <c r="HC92" s="77">
        <v>0</v>
      </c>
      <c r="HD92" s="77">
        <v>0</v>
      </c>
      <c r="HE92" s="77">
        <v>0</v>
      </c>
      <c r="HF92" s="77">
        <v>0</v>
      </c>
      <c r="HG92" s="77">
        <v>0</v>
      </c>
      <c r="HH92" s="77">
        <v>0</v>
      </c>
      <c r="HI92" s="77">
        <v>0</v>
      </c>
    </row>
    <row r="93" spans="1:217" x14ac:dyDescent="0.2">
      <c r="A93" s="29" t="s">
        <v>131</v>
      </c>
      <c r="B93" s="77" t="e">
        <f>IF(B7&lt;=_xlfn.SINGLE(PrazoFin)*12,_xlfn.SINGLE(compromisso)*MAX('CMM2 - FINAN'!$F:$F),0)</f>
        <v>#REF!</v>
      </c>
      <c r="C93" s="77" t="e">
        <f>IF(C7&lt;=_xlfn.SINGLE(PrazoFin)*12,_xlfn.SINGLE(compromisso)*MAX('CMM2 - FINAN'!$F:$F),0)</f>
        <v>#REF!</v>
      </c>
      <c r="D93" s="77" t="e">
        <f>IF(D7&lt;=_xlfn.SINGLE(PrazoFin)*12,_xlfn.SINGLE(compromisso)*MAX('CMM2 - FINAN'!$F:$F),0)</f>
        <v>#REF!</v>
      </c>
      <c r="E93" s="77" t="e">
        <f>IF(E7&lt;=_xlfn.SINGLE(PrazoFin)*12,_xlfn.SINGLE(compromisso)*MAX('CMM2 - FINAN'!$F:$F),0)</f>
        <v>#REF!</v>
      </c>
      <c r="F93" s="77" t="e">
        <f>IF(F7&lt;=_xlfn.SINGLE(PrazoFin)*12,_xlfn.SINGLE(compromisso)*MAX('CMM2 - FINAN'!$F:$F),0)</f>
        <v>#REF!</v>
      </c>
      <c r="G93" s="77" t="e">
        <f>IF(G7&lt;=_xlfn.SINGLE(PrazoFin)*12,_xlfn.SINGLE(compromisso)*MAX('CMM2 - FINAN'!$F:$F),0)</f>
        <v>#REF!</v>
      </c>
      <c r="H93" s="77" t="e">
        <f>IF(H7&lt;=_xlfn.SINGLE(PrazoFin)*12,_xlfn.SINGLE(compromisso)*MAX('CMM2 - FINAN'!$F:$F),0)</f>
        <v>#REF!</v>
      </c>
      <c r="I93" s="77" t="e">
        <f>IF(I7&lt;=_xlfn.SINGLE(PrazoFin)*12,_xlfn.SINGLE(compromisso)*MAX('CMM2 - FINAN'!$F:$F),0)</f>
        <v>#REF!</v>
      </c>
      <c r="J93" s="77" t="e">
        <f>IF(J7&lt;=_xlfn.SINGLE(PrazoFin)*12,_xlfn.SINGLE(compromisso)*MAX('CMM2 - FINAN'!$F:$F),0)</f>
        <v>#REF!</v>
      </c>
      <c r="K93" s="77" t="e">
        <f>IF(K7&lt;=_xlfn.SINGLE(PrazoFin)*12,_xlfn.SINGLE(compromisso)*MAX('CMM2 - FINAN'!$F:$F),0)</f>
        <v>#REF!</v>
      </c>
      <c r="L93" s="77" t="e">
        <f>IF(L7&lt;=_xlfn.SINGLE(PrazoFin)*12,_xlfn.SINGLE(compromisso)*MAX('CMM2 - FINAN'!$F:$F),0)</f>
        <v>#REF!</v>
      </c>
      <c r="M93" s="77" t="e">
        <f>IF(M7&lt;=_xlfn.SINGLE(PrazoFin)*12,_xlfn.SINGLE(compromisso)*MAX('CMM2 - FINAN'!$F:$F),0)</f>
        <v>#REF!</v>
      </c>
      <c r="N93" s="77" t="e">
        <f>IF(N7&lt;=_xlfn.SINGLE(PrazoFin)*12,_xlfn.SINGLE(compromisso)*MAX('CMM2 - FINAN'!$F:$F),0)</f>
        <v>#REF!</v>
      </c>
      <c r="O93" s="77" t="e">
        <f>IF(O7&lt;=_xlfn.SINGLE(PrazoFin)*12,_xlfn.SINGLE(compromisso)*MAX('CMM2 - FINAN'!$F:$F),0)</f>
        <v>#REF!</v>
      </c>
      <c r="P93" s="77" t="e">
        <f>IF(P7&lt;=_xlfn.SINGLE(PrazoFin)*12,_xlfn.SINGLE(compromisso)*MAX('CMM2 - FINAN'!$F:$F),0)</f>
        <v>#REF!</v>
      </c>
      <c r="Q93" s="77" t="e">
        <f>IF(Q7&lt;=_xlfn.SINGLE(PrazoFin)*12,_xlfn.SINGLE(compromisso)*MAX('CMM2 - FINAN'!$F:$F),0)</f>
        <v>#REF!</v>
      </c>
      <c r="R93" s="77" t="e">
        <f>IF(R7&lt;=_xlfn.SINGLE(PrazoFin)*12,_xlfn.SINGLE(compromisso)*MAX('CMM2 - FINAN'!$F:$F),0)</f>
        <v>#REF!</v>
      </c>
      <c r="S93" s="77" t="e">
        <f>IF(S7&lt;=_xlfn.SINGLE(PrazoFin)*12,_xlfn.SINGLE(compromisso)*MAX('CMM2 - FINAN'!$F:$F),0)</f>
        <v>#REF!</v>
      </c>
      <c r="T93" s="77" t="e">
        <f>IF(T7&lt;=_xlfn.SINGLE(PrazoFin)*12,_xlfn.SINGLE(compromisso)*MAX('CMM2 - FINAN'!$F:$F),0)</f>
        <v>#REF!</v>
      </c>
      <c r="U93" s="77" t="e">
        <f>IF(U7&lt;=_xlfn.SINGLE(PrazoFin)*12,_xlfn.SINGLE(compromisso)*MAX('CMM2 - FINAN'!$F:$F),0)</f>
        <v>#REF!</v>
      </c>
      <c r="V93" s="77" t="e">
        <f>IF(V7&lt;=_xlfn.SINGLE(PrazoFin)*12,_xlfn.SINGLE(compromisso)*MAX('CMM2 - FINAN'!$F:$F),0)</f>
        <v>#REF!</v>
      </c>
      <c r="W93" s="77" t="e">
        <f>IF(W7&lt;=_xlfn.SINGLE(PrazoFin)*12,_xlfn.SINGLE(compromisso)*MAX('CMM2 - FINAN'!$F:$F),0)</f>
        <v>#REF!</v>
      </c>
      <c r="X93" s="77" t="e">
        <f>IF(X7&lt;=_xlfn.SINGLE(PrazoFin)*12,_xlfn.SINGLE(compromisso)*MAX('CMM2 - FINAN'!$F:$F),0)</f>
        <v>#REF!</v>
      </c>
      <c r="Y93" s="77" t="e">
        <f>IF(Y7&lt;=_xlfn.SINGLE(PrazoFin)*12,_xlfn.SINGLE(compromisso)*MAX('CMM2 - FINAN'!$F:$F),0)</f>
        <v>#REF!</v>
      </c>
      <c r="Z93" s="77" t="e">
        <f>IF(Z7&lt;=_xlfn.SINGLE(PrazoFin)*12,_xlfn.SINGLE(compromisso)*MAX('CMM2 - FINAN'!$F:$F),0)</f>
        <v>#REF!</v>
      </c>
      <c r="AA93" s="77" t="e">
        <f>IF(AA7&lt;=_xlfn.SINGLE(PrazoFin)*12,_xlfn.SINGLE(compromisso)*MAX('CMM2 - FINAN'!$F:$F),0)</f>
        <v>#REF!</v>
      </c>
      <c r="AB93" s="77" t="e">
        <f>IF(AB7&lt;=_xlfn.SINGLE(PrazoFin)*12,_xlfn.SINGLE(compromisso)*MAX('CMM2 - FINAN'!$F:$F),0)</f>
        <v>#REF!</v>
      </c>
      <c r="AC93" s="77" t="e">
        <f>IF(AC7&lt;=_xlfn.SINGLE(PrazoFin)*12,_xlfn.SINGLE(compromisso)*MAX('CMM2 - FINAN'!$F:$F),0)</f>
        <v>#REF!</v>
      </c>
      <c r="AD93" s="77" t="e">
        <f>IF(AD7&lt;=_xlfn.SINGLE(PrazoFin)*12,_xlfn.SINGLE(compromisso)*MAX('CMM2 - FINAN'!$F:$F),0)</f>
        <v>#REF!</v>
      </c>
      <c r="AE93" s="77" t="e">
        <f>IF(AE7&lt;=_xlfn.SINGLE(PrazoFin)*12,_xlfn.SINGLE(compromisso)*MAX('CMM2 - FINAN'!$F:$F),0)</f>
        <v>#REF!</v>
      </c>
      <c r="AF93" s="77" t="e">
        <f>IF(AF7&lt;=_xlfn.SINGLE(PrazoFin)*12,_xlfn.SINGLE(compromisso)*MAX('CMM2 - FINAN'!$F:$F),0)</f>
        <v>#REF!</v>
      </c>
      <c r="AG93" s="77" t="e">
        <f>IF(AG7&lt;=_xlfn.SINGLE(PrazoFin)*12,_xlfn.SINGLE(compromisso)*MAX('CMM2 - FINAN'!$F:$F),0)</f>
        <v>#REF!</v>
      </c>
      <c r="AH93" s="77" t="e">
        <f>IF(AH7&lt;=_xlfn.SINGLE(PrazoFin)*12,_xlfn.SINGLE(compromisso)*MAX('CMM2 - FINAN'!$F:$F),0)</f>
        <v>#REF!</v>
      </c>
      <c r="AI93" s="77" t="e">
        <f>IF(AI7&lt;=_xlfn.SINGLE(PrazoFin)*12,_xlfn.SINGLE(compromisso)*MAX('CMM2 - FINAN'!$F:$F),0)</f>
        <v>#REF!</v>
      </c>
      <c r="AJ93" s="77" t="e">
        <f>IF(AJ7&lt;=_xlfn.SINGLE(PrazoFin)*12,_xlfn.SINGLE(compromisso)*MAX('CMM2 - FINAN'!$F:$F),0)</f>
        <v>#REF!</v>
      </c>
      <c r="AK93" s="77" t="e">
        <f>IF(AK7&lt;=_xlfn.SINGLE(PrazoFin)*12,_xlfn.SINGLE(compromisso)*MAX('CMM2 - FINAN'!$F:$F),0)</f>
        <v>#REF!</v>
      </c>
      <c r="AL93" s="77" t="e">
        <f>IF(AL7&lt;=_xlfn.SINGLE(PrazoFin)*12,_xlfn.SINGLE(compromisso)*MAX('CMM2 - FINAN'!$F:$F),0)</f>
        <v>#REF!</v>
      </c>
      <c r="AM93" s="77" t="e">
        <f>IF(AM7&lt;=_xlfn.SINGLE(PrazoFin)*12,_xlfn.SINGLE(compromisso)*MAX('CMM2 - FINAN'!$F:$F),0)</f>
        <v>#REF!</v>
      </c>
      <c r="AN93" s="77" t="e">
        <f>IF(AN7&lt;=_xlfn.SINGLE(PrazoFin)*12,_xlfn.SINGLE(compromisso)*MAX('CMM2 - FINAN'!$F:$F),0)</f>
        <v>#REF!</v>
      </c>
      <c r="AO93" s="77" t="e">
        <f>IF(AO7&lt;=_xlfn.SINGLE(PrazoFin)*12,_xlfn.SINGLE(compromisso)*MAX('CMM2 - FINAN'!$F:$F),0)</f>
        <v>#REF!</v>
      </c>
      <c r="AP93" s="77" t="e">
        <f>IF(AP7&lt;=_xlfn.SINGLE(PrazoFin)*12,_xlfn.SINGLE(compromisso)*MAX('CMM2 - FINAN'!$F:$F),0)</f>
        <v>#REF!</v>
      </c>
      <c r="AQ93" s="77" t="e">
        <f>IF(AQ7&lt;=_xlfn.SINGLE(PrazoFin)*12,_xlfn.SINGLE(compromisso)*MAX('CMM2 - FINAN'!$F:$F),0)</f>
        <v>#REF!</v>
      </c>
      <c r="AR93" s="77" t="e">
        <f>IF(AR7&lt;=_xlfn.SINGLE(PrazoFin)*12,_xlfn.SINGLE(compromisso)*MAX('CMM2 - FINAN'!$F:$F),0)</f>
        <v>#REF!</v>
      </c>
      <c r="AS93" s="77" t="e">
        <f>IF(AS7&lt;=_xlfn.SINGLE(PrazoFin)*12,_xlfn.SINGLE(compromisso)*MAX('CMM2 - FINAN'!$F:$F),0)</f>
        <v>#REF!</v>
      </c>
      <c r="AT93" s="77" t="e">
        <f>IF(AT7&lt;=_xlfn.SINGLE(PrazoFin)*12,_xlfn.SINGLE(compromisso)*MAX('CMM2 - FINAN'!$F:$F),0)</f>
        <v>#REF!</v>
      </c>
      <c r="AU93" s="77" t="e">
        <f>IF(AU7&lt;=_xlfn.SINGLE(PrazoFin)*12,_xlfn.SINGLE(compromisso)*MAX('CMM2 - FINAN'!$F:$F),0)</f>
        <v>#REF!</v>
      </c>
      <c r="AV93" s="77" t="e">
        <f>IF(AV7&lt;=_xlfn.SINGLE(PrazoFin)*12,_xlfn.SINGLE(compromisso)*MAX('CMM2 - FINAN'!$F:$F),0)</f>
        <v>#REF!</v>
      </c>
      <c r="AW93" s="77" t="e">
        <f>IF(AW7&lt;=_xlfn.SINGLE(PrazoFin)*12,_xlfn.SINGLE(compromisso)*MAX('CMM2 - FINAN'!$F:$F),0)</f>
        <v>#REF!</v>
      </c>
      <c r="AX93" s="77" t="e">
        <f>IF(AX7&lt;=_xlfn.SINGLE(PrazoFin)*12,_xlfn.SINGLE(compromisso)*MAX('CMM2 - FINAN'!$F:$F),0)</f>
        <v>#REF!</v>
      </c>
      <c r="AY93" s="77" t="e">
        <f>IF(AY7&lt;=_xlfn.SINGLE(PrazoFin)*12,_xlfn.SINGLE(compromisso)*MAX('CMM2 - FINAN'!$F:$F),0)</f>
        <v>#REF!</v>
      </c>
      <c r="AZ93" s="77" t="e">
        <f>IF(AZ7&lt;=_xlfn.SINGLE(PrazoFin)*12,_xlfn.SINGLE(compromisso)*MAX('CMM2 - FINAN'!$F:$F),0)</f>
        <v>#REF!</v>
      </c>
      <c r="BA93" s="77" t="e">
        <f>IF(BA7&lt;=_xlfn.SINGLE(PrazoFin)*12,_xlfn.SINGLE(compromisso)*MAX('CMM2 - FINAN'!$F:$F),0)</f>
        <v>#REF!</v>
      </c>
      <c r="BB93" s="77" t="e">
        <f>IF(BB7&lt;=_xlfn.SINGLE(PrazoFin)*12,_xlfn.SINGLE(compromisso)*MAX('CMM2 - FINAN'!$F:$F),0)</f>
        <v>#REF!</v>
      </c>
      <c r="BC93" s="77" t="e">
        <f>IF(BC7&lt;=_xlfn.SINGLE(PrazoFin)*12,_xlfn.SINGLE(compromisso)*MAX('CMM2 - FINAN'!$F:$F),0)</f>
        <v>#REF!</v>
      </c>
      <c r="BD93" s="77" t="e">
        <f>IF(BD7&lt;=_xlfn.SINGLE(PrazoFin)*12,_xlfn.SINGLE(compromisso)*MAX('CMM2 - FINAN'!$F:$F),0)</f>
        <v>#REF!</v>
      </c>
      <c r="BE93" s="77" t="e">
        <f>IF(BE7&lt;=_xlfn.SINGLE(PrazoFin)*12,_xlfn.SINGLE(compromisso)*MAX('CMM2 - FINAN'!$F:$F),0)</f>
        <v>#REF!</v>
      </c>
      <c r="BF93" s="77" t="e">
        <f>IF(BF7&lt;=_xlfn.SINGLE(PrazoFin)*12,_xlfn.SINGLE(compromisso)*MAX('CMM2 - FINAN'!$F:$F),0)</f>
        <v>#REF!</v>
      </c>
      <c r="BG93" s="77" t="e">
        <f>IF(BG7&lt;=_xlfn.SINGLE(PrazoFin)*12,_xlfn.SINGLE(compromisso)*MAX('CMM2 - FINAN'!$F:$F),0)</f>
        <v>#REF!</v>
      </c>
      <c r="BH93" s="77" t="e">
        <f>IF(BH7&lt;=_xlfn.SINGLE(PrazoFin)*12,_xlfn.SINGLE(compromisso)*MAX('CMM2 - FINAN'!$F:$F),0)</f>
        <v>#REF!</v>
      </c>
      <c r="BI93" s="77" t="e">
        <f>IF(BI7&lt;=_xlfn.SINGLE(PrazoFin)*12,_xlfn.SINGLE(compromisso)*MAX('CMM2 - FINAN'!$F:$F),0)</f>
        <v>#REF!</v>
      </c>
      <c r="BJ93" s="77" t="e">
        <f>IF(BJ7&lt;=_xlfn.SINGLE(PrazoFin)*12,_xlfn.SINGLE(compromisso)*MAX('CMM2 - FINAN'!$F:$F),0)</f>
        <v>#REF!</v>
      </c>
      <c r="BK93" s="77" t="e">
        <f>IF(BK7&lt;=_xlfn.SINGLE(PrazoFin)*12,_xlfn.SINGLE(compromisso)*MAX('CMM2 - FINAN'!$F:$F),0)</f>
        <v>#REF!</v>
      </c>
      <c r="BL93" s="77" t="e">
        <f>IF(BL7&lt;=_xlfn.SINGLE(PrazoFin)*12,_xlfn.SINGLE(compromisso)*MAX('CMM2 - FINAN'!$F:$F),0)</f>
        <v>#REF!</v>
      </c>
      <c r="BM93" s="77" t="e">
        <f>IF(BM7&lt;=_xlfn.SINGLE(PrazoFin)*12,_xlfn.SINGLE(compromisso)*MAX('CMM2 - FINAN'!$F:$F),0)</f>
        <v>#REF!</v>
      </c>
      <c r="BN93" s="77" t="e">
        <f>IF(BN7&lt;=_xlfn.SINGLE(PrazoFin)*12,_xlfn.SINGLE(compromisso)*MAX('CMM2 - FINAN'!$F:$F),0)</f>
        <v>#REF!</v>
      </c>
      <c r="BO93" s="77" t="e">
        <f>IF(BO7&lt;=_xlfn.SINGLE(PrazoFin)*12,_xlfn.SINGLE(compromisso)*MAX('CMM2 - FINAN'!$F:$F),0)</f>
        <v>#REF!</v>
      </c>
      <c r="BP93" s="77" t="e">
        <f>IF(BP7&lt;=_xlfn.SINGLE(PrazoFin)*12,_xlfn.SINGLE(compromisso)*MAX('CMM2 - FINAN'!$F:$F),0)</f>
        <v>#REF!</v>
      </c>
      <c r="BQ93" s="77" t="e">
        <f>IF(BQ7&lt;=_xlfn.SINGLE(PrazoFin)*12,_xlfn.SINGLE(compromisso)*MAX('CMM2 - FINAN'!$F:$F),0)</f>
        <v>#REF!</v>
      </c>
      <c r="BR93" s="77" t="e">
        <f>IF(BR7&lt;=_xlfn.SINGLE(PrazoFin)*12,_xlfn.SINGLE(compromisso)*MAX('CMM2 - FINAN'!$F:$F),0)</f>
        <v>#REF!</v>
      </c>
      <c r="BS93" s="77" t="e">
        <f>IF(BS7&lt;=_xlfn.SINGLE(PrazoFin)*12,_xlfn.SINGLE(compromisso)*MAX('CMM2 - FINAN'!$F:$F),0)</f>
        <v>#REF!</v>
      </c>
      <c r="BT93" s="77" t="e">
        <f>IF(BT7&lt;=_xlfn.SINGLE(PrazoFin)*12,_xlfn.SINGLE(compromisso)*MAX('CMM2 - FINAN'!$F:$F),0)</f>
        <v>#REF!</v>
      </c>
      <c r="BU93" s="77" t="e">
        <f>IF(BU7&lt;=_xlfn.SINGLE(PrazoFin)*12,_xlfn.SINGLE(compromisso)*MAX('CMM2 - FINAN'!$F:$F),0)</f>
        <v>#REF!</v>
      </c>
      <c r="BV93" s="77" t="e">
        <f>IF(BV7&lt;=_xlfn.SINGLE(PrazoFin)*12,_xlfn.SINGLE(compromisso)*MAX('CMM2 - FINAN'!$F:$F),0)</f>
        <v>#REF!</v>
      </c>
      <c r="BW93" s="77" t="e">
        <f>IF(BW7&lt;=_xlfn.SINGLE(PrazoFin)*12,_xlfn.SINGLE(compromisso)*MAX('CMM2 - FINAN'!$F:$F),0)</f>
        <v>#REF!</v>
      </c>
      <c r="BX93" s="77" t="e">
        <f>IF(BX7&lt;=_xlfn.SINGLE(PrazoFin)*12,_xlfn.SINGLE(compromisso)*MAX('CMM2 - FINAN'!$F:$F),0)</f>
        <v>#REF!</v>
      </c>
      <c r="BY93" s="77" t="e">
        <f>IF(BY7&lt;=_xlfn.SINGLE(PrazoFin)*12,_xlfn.SINGLE(compromisso)*MAX('CMM2 - FINAN'!$F:$F),0)</f>
        <v>#REF!</v>
      </c>
      <c r="BZ93" s="77" t="e">
        <f>IF(BZ7&lt;=_xlfn.SINGLE(PrazoFin)*12,_xlfn.SINGLE(compromisso)*MAX('CMM2 - FINAN'!$F:$F),0)</f>
        <v>#REF!</v>
      </c>
      <c r="CA93" s="77" t="e">
        <f>IF(CA7&lt;=_xlfn.SINGLE(PrazoFin)*12,_xlfn.SINGLE(compromisso)*MAX('CMM2 - FINAN'!$F:$F),0)</f>
        <v>#REF!</v>
      </c>
      <c r="CB93" s="77" t="e">
        <f>IF(CB7&lt;=_xlfn.SINGLE(PrazoFin)*12,_xlfn.SINGLE(compromisso)*MAX('CMM2 - FINAN'!$F:$F),0)</f>
        <v>#REF!</v>
      </c>
      <c r="CC93" s="77" t="e">
        <f>IF(CC7&lt;=_xlfn.SINGLE(PrazoFin)*12,_xlfn.SINGLE(compromisso)*MAX('CMM2 - FINAN'!$F:$F),0)</f>
        <v>#REF!</v>
      </c>
      <c r="CD93" s="77" t="e">
        <f>IF(CD7&lt;=_xlfn.SINGLE(PrazoFin)*12,_xlfn.SINGLE(compromisso)*MAX('CMM2 - FINAN'!$F:$F),0)</f>
        <v>#REF!</v>
      </c>
      <c r="CE93" s="77" t="e">
        <f>IF(CE7&lt;=_xlfn.SINGLE(PrazoFin)*12,_xlfn.SINGLE(compromisso)*MAX('CMM2 - FINAN'!$F:$F),0)</f>
        <v>#REF!</v>
      </c>
      <c r="CF93" s="77" t="e">
        <f>IF(CF7&lt;=_xlfn.SINGLE(PrazoFin)*12,_xlfn.SINGLE(compromisso)*MAX('CMM2 - FINAN'!$F:$F),0)</f>
        <v>#REF!</v>
      </c>
      <c r="CG93" s="77" t="e">
        <f>IF(CG7&lt;=_xlfn.SINGLE(PrazoFin)*12,_xlfn.SINGLE(compromisso)*MAX('CMM2 - FINAN'!$F:$F),0)</f>
        <v>#REF!</v>
      </c>
      <c r="CH93" s="77" t="e">
        <f>IF(CH7&lt;=_xlfn.SINGLE(PrazoFin)*12,_xlfn.SINGLE(compromisso)*MAX('CMM2 - FINAN'!$F:$F),0)</f>
        <v>#REF!</v>
      </c>
      <c r="CI93" s="77" t="e">
        <f>IF(CI7&lt;=_xlfn.SINGLE(PrazoFin)*12,_xlfn.SINGLE(compromisso)*MAX('CMM2 - FINAN'!$F:$F),0)</f>
        <v>#REF!</v>
      </c>
      <c r="CJ93" s="77" t="e">
        <f>IF(CJ7&lt;=_xlfn.SINGLE(PrazoFin)*12,_xlfn.SINGLE(compromisso)*MAX('CMM2 - FINAN'!$F:$F),0)</f>
        <v>#REF!</v>
      </c>
      <c r="CK93" s="77" t="e">
        <f>IF(CK7&lt;=_xlfn.SINGLE(PrazoFin)*12,_xlfn.SINGLE(compromisso)*MAX('CMM2 - FINAN'!$F:$F),0)</f>
        <v>#REF!</v>
      </c>
      <c r="CL93" s="77" t="e">
        <f>IF(CL7&lt;=_xlfn.SINGLE(PrazoFin)*12,_xlfn.SINGLE(compromisso)*MAX('CMM2 - FINAN'!$F:$F),0)</f>
        <v>#REF!</v>
      </c>
      <c r="CM93" s="77" t="e">
        <f>IF(CM7&lt;=_xlfn.SINGLE(PrazoFin)*12,_xlfn.SINGLE(compromisso)*MAX('CMM2 - FINAN'!$F:$F),0)</f>
        <v>#REF!</v>
      </c>
      <c r="CN93" s="77" t="e">
        <f>IF(CN7&lt;=_xlfn.SINGLE(PrazoFin)*12,_xlfn.SINGLE(compromisso)*MAX('CMM2 - FINAN'!$F:$F),0)</f>
        <v>#REF!</v>
      </c>
      <c r="CO93" s="77" t="e">
        <f>IF(CO7&lt;=_xlfn.SINGLE(PrazoFin)*12,_xlfn.SINGLE(compromisso)*MAX('CMM2 - FINAN'!$F:$F),0)</f>
        <v>#REF!</v>
      </c>
      <c r="CP93" s="77" t="e">
        <f>IF(CP7&lt;=_xlfn.SINGLE(PrazoFin)*12,_xlfn.SINGLE(compromisso)*MAX('CMM2 - FINAN'!$F:$F),0)</f>
        <v>#REF!</v>
      </c>
      <c r="CQ93" s="77" t="e">
        <f>IF(CQ7&lt;=_xlfn.SINGLE(PrazoFin)*12,_xlfn.SINGLE(compromisso)*MAX('CMM2 - FINAN'!$F:$F),0)</f>
        <v>#REF!</v>
      </c>
      <c r="CR93" s="77" t="e">
        <f>IF(CR7&lt;=_xlfn.SINGLE(PrazoFin)*12,_xlfn.SINGLE(compromisso)*MAX('CMM2 - FINAN'!$F:$F),0)</f>
        <v>#REF!</v>
      </c>
      <c r="CS93" s="77" t="e">
        <f>IF(CS7&lt;=_xlfn.SINGLE(PrazoFin)*12,_xlfn.SINGLE(compromisso)*MAX('CMM2 - FINAN'!$F:$F),0)</f>
        <v>#REF!</v>
      </c>
      <c r="CT93" s="77" t="e">
        <f>IF(CT7&lt;=_xlfn.SINGLE(PrazoFin)*12,_xlfn.SINGLE(compromisso)*MAX('CMM2 - FINAN'!$F:$F),0)</f>
        <v>#REF!</v>
      </c>
      <c r="CU93" s="77" t="e">
        <f>IF(CU7&lt;=_xlfn.SINGLE(PrazoFin)*12,_xlfn.SINGLE(compromisso)*MAX('CMM2 - FINAN'!$F:$F),0)</f>
        <v>#REF!</v>
      </c>
      <c r="CV93" s="77" t="e">
        <f>IF(CV7&lt;=_xlfn.SINGLE(PrazoFin)*12,_xlfn.SINGLE(compromisso)*MAX('CMM2 - FINAN'!$F:$F),0)</f>
        <v>#REF!</v>
      </c>
      <c r="CW93" s="77" t="e">
        <f>IF(CW7&lt;=_xlfn.SINGLE(PrazoFin)*12,_xlfn.SINGLE(compromisso)*MAX('CMM2 - FINAN'!$F:$F),0)</f>
        <v>#REF!</v>
      </c>
      <c r="CX93" s="77" t="e">
        <f>IF(CX7&lt;=_xlfn.SINGLE(PrazoFin)*12,_xlfn.SINGLE(compromisso)*MAX('CMM2 - FINAN'!$F:$F),0)</f>
        <v>#REF!</v>
      </c>
      <c r="CY93" s="77" t="e">
        <f>IF(CY7&lt;=_xlfn.SINGLE(PrazoFin)*12,_xlfn.SINGLE(compromisso)*MAX('CMM2 - FINAN'!$F:$F),0)</f>
        <v>#REF!</v>
      </c>
      <c r="CZ93" s="77" t="e">
        <f>IF(CZ7&lt;=_xlfn.SINGLE(PrazoFin)*12,_xlfn.SINGLE(compromisso)*MAX('CMM2 - FINAN'!$F:$F),0)</f>
        <v>#REF!</v>
      </c>
      <c r="DA93" s="77" t="e">
        <f>IF(DA7&lt;=_xlfn.SINGLE(PrazoFin)*12,_xlfn.SINGLE(compromisso)*MAX('CMM2 - FINAN'!$F:$F),0)</f>
        <v>#REF!</v>
      </c>
      <c r="DB93" s="77" t="e">
        <f>IF(DB7&lt;=_xlfn.SINGLE(PrazoFin)*12,_xlfn.SINGLE(compromisso)*MAX('CMM2 - FINAN'!$F:$F),0)</f>
        <v>#REF!</v>
      </c>
      <c r="DC93" s="77" t="e">
        <f>IF(DC7&lt;=_xlfn.SINGLE(PrazoFin)*12,_xlfn.SINGLE(compromisso)*MAX('CMM2 - FINAN'!$F:$F),0)</f>
        <v>#REF!</v>
      </c>
      <c r="DD93" s="77" t="e">
        <f>IF(DD7&lt;=_xlfn.SINGLE(PrazoFin)*12,_xlfn.SINGLE(compromisso)*MAX('CMM2 - FINAN'!$F:$F),0)</f>
        <v>#REF!</v>
      </c>
      <c r="DE93" s="77" t="e">
        <f>IF(DE7&lt;=_xlfn.SINGLE(PrazoFin)*12,_xlfn.SINGLE(compromisso)*MAX('CMM2 - FINAN'!$F:$F),0)</f>
        <v>#REF!</v>
      </c>
      <c r="DF93" s="77" t="e">
        <f>IF(DF7&lt;=_xlfn.SINGLE(PrazoFin)*12,_xlfn.SINGLE(compromisso)*MAX('CMM2 - FINAN'!$F:$F),0)</f>
        <v>#REF!</v>
      </c>
      <c r="DG93" s="77" t="e">
        <f>IF(DG7&lt;=_xlfn.SINGLE(PrazoFin)*12,_xlfn.SINGLE(compromisso)*MAX('CMM2 - FINAN'!$F:$F),0)</f>
        <v>#REF!</v>
      </c>
      <c r="DH93" s="77" t="e">
        <f>IF(DH7&lt;=_xlfn.SINGLE(PrazoFin)*12,_xlfn.SINGLE(compromisso)*MAX('CMM2 - FINAN'!$F:$F),0)</f>
        <v>#REF!</v>
      </c>
      <c r="DI93" s="77" t="e">
        <f>IF(DI7&lt;=_xlfn.SINGLE(PrazoFin)*12,_xlfn.SINGLE(compromisso)*MAX('CMM2 - FINAN'!$F:$F),0)</f>
        <v>#REF!</v>
      </c>
      <c r="DJ93" s="77" t="e">
        <f>IF(DJ7&lt;=_xlfn.SINGLE(PrazoFin)*12,_xlfn.SINGLE(compromisso)*MAX('CMM2 - FINAN'!$F:$F),0)</f>
        <v>#REF!</v>
      </c>
      <c r="DK93" s="77" t="e">
        <f>IF(DK7&lt;=_xlfn.SINGLE(PrazoFin)*12,_xlfn.SINGLE(compromisso)*MAX('CMM2 - FINAN'!$F:$F),0)</f>
        <v>#REF!</v>
      </c>
      <c r="DL93" s="77" t="e">
        <f>IF(DL7&lt;=_xlfn.SINGLE(PrazoFin)*12,_xlfn.SINGLE(compromisso)*MAX('CMM2 - FINAN'!$F:$F),0)</f>
        <v>#REF!</v>
      </c>
      <c r="DM93" s="77" t="e">
        <f>IF(DM7&lt;=_xlfn.SINGLE(PrazoFin)*12,_xlfn.SINGLE(compromisso)*MAX('CMM2 - FINAN'!$F:$F),0)</f>
        <v>#REF!</v>
      </c>
      <c r="DN93" s="77" t="e">
        <f>IF(DN7&lt;=_xlfn.SINGLE(PrazoFin)*12,_xlfn.SINGLE(compromisso)*MAX('CMM2 - FINAN'!$F:$F),0)</f>
        <v>#REF!</v>
      </c>
      <c r="DO93" s="77" t="e">
        <f>IF(DO7&lt;=_xlfn.SINGLE(PrazoFin)*12,_xlfn.SINGLE(compromisso)*MAX('CMM2 - FINAN'!$F:$F),0)</f>
        <v>#REF!</v>
      </c>
      <c r="DP93" s="77" t="e">
        <f>IF(DP7&lt;=_xlfn.SINGLE(PrazoFin)*12,_xlfn.SINGLE(compromisso)*MAX('CMM2 - FINAN'!$F:$F),0)</f>
        <v>#REF!</v>
      </c>
      <c r="DQ93" s="77" t="e">
        <f>IF(DQ7&lt;=_xlfn.SINGLE(PrazoFin)*12,_xlfn.SINGLE(compromisso)*MAX('CMM2 - FINAN'!$F:$F),0)</f>
        <v>#REF!</v>
      </c>
      <c r="DR93" s="77">
        <f>IF(DR7&lt;=_xlfn.SINGLE(PrazoFin)*12,_xlfn.SINGLE(compromisso)*MAX('CMM2 - FINAN'!$F:$F),0)</f>
        <v>0</v>
      </c>
      <c r="DS93" s="77">
        <f>IF(DS7&lt;=_xlfn.SINGLE(PrazoFin)*12,_xlfn.SINGLE(compromisso)*MAX('CMM2 - FINAN'!$F:$F),0)</f>
        <v>0</v>
      </c>
      <c r="DT93" s="77">
        <f>IF(DT7&lt;=_xlfn.SINGLE(PrazoFin)*12,_xlfn.SINGLE(compromisso)*MAX('CMM2 - FINAN'!$F:$F),0)</f>
        <v>0</v>
      </c>
      <c r="DU93" s="77">
        <f>IF(DU7&lt;=_xlfn.SINGLE(PrazoFin)*12,_xlfn.SINGLE(compromisso)*MAX('CMM2 - FINAN'!$F:$F),0)</f>
        <v>0</v>
      </c>
      <c r="DV93" s="77">
        <f>IF(DV7&lt;=_xlfn.SINGLE(PrazoFin)*12,_xlfn.SINGLE(compromisso)*MAX('CMM2 - FINAN'!$F:$F),0)</f>
        <v>0</v>
      </c>
      <c r="DW93" s="77">
        <f>IF(DW7&lt;=_xlfn.SINGLE(PrazoFin)*12,_xlfn.SINGLE(compromisso)*MAX('CMM2 - FINAN'!$F:$F),0)</f>
        <v>0</v>
      </c>
      <c r="DX93" s="77">
        <f>IF(DX7&lt;=_xlfn.SINGLE(PrazoFin)*12,_xlfn.SINGLE(compromisso)*MAX('CMM2 - FINAN'!$F:$F),0)</f>
        <v>0</v>
      </c>
      <c r="DY93" s="77">
        <f>IF(DY7&lt;=_xlfn.SINGLE(PrazoFin)*12,_xlfn.SINGLE(compromisso)*MAX('CMM2 - FINAN'!$F:$F),0)</f>
        <v>0</v>
      </c>
      <c r="DZ93" s="77">
        <f>IF(DZ7&lt;=_xlfn.SINGLE(PrazoFin)*12,_xlfn.SINGLE(compromisso)*MAX('CMM2 - FINAN'!$F:$F),0)</f>
        <v>0</v>
      </c>
      <c r="EA93" s="77">
        <f>IF(EA7&lt;=_xlfn.SINGLE(PrazoFin)*12,_xlfn.SINGLE(compromisso)*MAX('CMM2 - FINAN'!$F:$F),0)</f>
        <v>0</v>
      </c>
      <c r="EB93" s="77">
        <f>IF(EB7&lt;=_xlfn.SINGLE(PrazoFin)*12,_xlfn.SINGLE(compromisso)*MAX('CMM2 - FINAN'!$F:$F),0)</f>
        <v>0</v>
      </c>
      <c r="EC93" s="77">
        <f>IF(EC7&lt;=_xlfn.SINGLE(PrazoFin)*12,_xlfn.SINGLE(compromisso)*MAX('CMM2 - FINAN'!$F:$F),0)</f>
        <v>0</v>
      </c>
      <c r="ED93" s="77">
        <f>IF(ED7&lt;=_xlfn.SINGLE(PrazoFin)*12,_xlfn.SINGLE(compromisso)*MAX('CMM2 - FINAN'!$F:$F),0)</f>
        <v>0</v>
      </c>
      <c r="EE93" s="77">
        <f>IF(EE7&lt;=_xlfn.SINGLE(PrazoFin)*12,_xlfn.SINGLE(compromisso)*MAX('CMM2 - FINAN'!$F:$F),0)</f>
        <v>0</v>
      </c>
      <c r="EF93" s="77">
        <f>IF(EF7&lt;=_xlfn.SINGLE(PrazoFin)*12,_xlfn.SINGLE(compromisso)*MAX('CMM2 - FINAN'!$F:$F),0)</f>
        <v>0</v>
      </c>
      <c r="EG93" s="77">
        <f>IF(EG7&lt;=_xlfn.SINGLE(PrazoFin)*12,_xlfn.SINGLE(compromisso)*MAX('CMM2 - FINAN'!$F:$F),0)</f>
        <v>0</v>
      </c>
      <c r="EH93" s="77">
        <f>IF(EH7&lt;=_xlfn.SINGLE(PrazoFin)*12,_xlfn.SINGLE(compromisso)*MAX('CMM2 - FINAN'!$F:$F),0)</f>
        <v>0</v>
      </c>
      <c r="EI93" s="77">
        <f>IF(EI7&lt;=_xlfn.SINGLE(PrazoFin)*12,_xlfn.SINGLE(compromisso)*MAX('CMM2 - FINAN'!$F:$F),0)</f>
        <v>0</v>
      </c>
      <c r="EJ93" s="77">
        <f>IF(EJ7&lt;=_xlfn.SINGLE(PrazoFin)*12,_xlfn.SINGLE(compromisso)*MAX('CMM2 - FINAN'!$F:$F),0)</f>
        <v>0</v>
      </c>
      <c r="EK93" s="77">
        <f>IF(EK7&lt;=_xlfn.SINGLE(PrazoFin)*12,_xlfn.SINGLE(compromisso)*MAX('CMM2 - FINAN'!$F:$F),0)</f>
        <v>0</v>
      </c>
      <c r="EL93" s="77">
        <f>IF(EL7&lt;=_xlfn.SINGLE(PrazoFin)*12,_xlfn.SINGLE(compromisso)*MAX('CMM2 - FINAN'!$F:$F),0)</f>
        <v>0</v>
      </c>
      <c r="EM93" s="77">
        <f>IF(EM7&lt;=_xlfn.SINGLE(PrazoFin)*12,_xlfn.SINGLE(compromisso)*MAX('CMM2 - FINAN'!$F:$F),0)</f>
        <v>0</v>
      </c>
      <c r="EN93" s="77">
        <f>IF(EN7&lt;=_xlfn.SINGLE(PrazoFin)*12,_xlfn.SINGLE(compromisso)*MAX('CMM2 - FINAN'!$F:$F),0)</f>
        <v>0</v>
      </c>
      <c r="EO93" s="77">
        <f>IF(EO7&lt;=_xlfn.SINGLE(PrazoFin)*12,_xlfn.SINGLE(compromisso)*MAX('CMM2 - FINAN'!$F:$F),0)</f>
        <v>0</v>
      </c>
      <c r="EP93" s="77">
        <f>IF(EP7&lt;=_xlfn.SINGLE(PrazoFin)*12,_xlfn.SINGLE(compromisso)*MAX('CMM2 - FINAN'!$F:$F),0)</f>
        <v>0</v>
      </c>
      <c r="EQ93" s="77">
        <f>IF(EQ7&lt;=_xlfn.SINGLE(PrazoFin)*12,_xlfn.SINGLE(compromisso)*MAX('CMM2 - FINAN'!$F:$F),0)</f>
        <v>0</v>
      </c>
      <c r="ER93" s="77">
        <f>IF(ER7&lt;=_xlfn.SINGLE(PrazoFin)*12,_xlfn.SINGLE(compromisso)*MAX('CMM2 - FINAN'!$F:$F),0)</f>
        <v>0</v>
      </c>
      <c r="ES93" s="77">
        <f>IF(ES7&lt;=_xlfn.SINGLE(PrazoFin)*12,_xlfn.SINGLE(compromisso)*MAX('CMM2 - FINAN'!$F:$F),0)</f>
        <v>0</v>
      </c>
      <c r="ET93" s="77">
        <f>IF(ET7&lt;=_xlfn.SINGLE(PrazoFin)*12,_xlfn.SINGLE(compromisso)*MAX('CMM2 - FINAN'!$F:$F),0)</f>
        <v>0</v>
      </c>
      <c r="EU93" s="77">
        <f>IF(EU7&lt;=_xlfn.SINGLE(PrazoFin)*12,_xlfn.SINGLE(compromisso)*MAX('CMM2 - FINAN'!$F:$F),0)</f>
        <v>0</v>
      </c>
      <c r="EV93" s="77">
        <f>IF(EV7&lt;=_xlfn.SINGLE(PrazoFin)*12,_xlfn.SINGLE(compromisso)*MAX('CMM2 - FINAN'!$F:$F),0)</f>
        <v>0</v>
      </c>
      <c r="EW93" s="77">
        <f>IF(EW7&lt;=_xlfn.SINGLE(PrazoFin)*12,_xlfn.SINGLE(compromisso)*MAX('CMM2 - FINAN'!$F:$F),0)</f>
        <v>0</v>
      </c>
      <c r="EX93" s="77">
        <f>IF(EX7&lt;=_xlfn.SINGLE(PrazoFin)*12,_xlfn.SINGLE(compromisso)*MAX('CMM2 - FINAN'!$F:$F),0)</f>
        <v>0</v>
      </c>
      <c r="EY93" s="77">
        <f>IF(EY7&lt;=_xlfn.SINGLE(PrazoFin)*12,_xlfn.SINGLE(compromisso)*MAX('CMM2 - FINAN'!$F:$F),0)</f>
        <v>0</v>
      </c>
      <c r="EZ93" s="77">
        <f>IF(EZ7&lt;=_xlfn.SINGLE(PrazoFin)*12,_xlfn.SINGLE(compromisso)*MAX('CMM2 - FINAN'!$F:$F),0)</f>
        <v>0</v>
      </c>
      <c r="FA93" s="77">
        <f>IF(FA7&lt;=_xlfn.SINGLE(PrazoFin)*12,_xlfn.SINGLE(compromisso)*MAX('CMM2 - FINAN'!$F:$F),0)</f>
        <v>0</v>
      </c>
      <c r="FB93" s="77">
        <f>IF(FB7&lt;=_xlfn.SINGLE(PrazoFin)*12,_xlfn.SINGLE(compromisso)*MAX('CMM2 - FINAN'!$F:$F),0)</f>
        <v>0</v>
      </c>
      <c r="FC93" s="77">
        <f>IF(FC7&lt;=_xlfn.SINGLE(PrazoFin)*12,_xlfn.SINGLE(compromisso)*MAX('CMM2 - FINAN'!$F:$F),0)</f>
        <v>0</v>
      </c>
      <c r="FD93" s="77">
        <f>IF(FD7&lt;=_xlfn.SINGLE(PrazoFin)*12,_xlfn.SINGLE(compromisso)*MAX('CMM2 - FINAN'!$F:$F),0)</f>
        <v>0</v>
      </c>
      <c r="FE93" s="77">
        <f>IF(FE7&lt;=_xlfn.SINGLE(PrazoFin)*12,_xlfn.SINGLE(compromisso)*MAX('CMM2 - FINAN'!$F:$F),0)</f>
        <v>0</v>
      </c>
      <c r="FF93" s="77">
        <f>IF(FF7&lt;=_xlfn.SINGLE(PrazoFin)*12,_xlfn.SINGLE(compromisso)*MAX('CMM2 - FINAN'!$F:$F),0)</f>
        <v>0</v>
      </c>
      <c r="FG93" s="77">
        <f>IF(FG7&lt;=_xlfn.SINGLE(PrazoFin)*12,_xlfn.SINGLE(compromisso)*MAX('CMM2 - FINAN'!$F:$F),0)</f>
        <v>0</v>
      </c>
      <c r="FH93" s="77">
        <f>IF(FH7&lt;=_xlfn.SINGLE(PrazoFin)*12,_xlfn.SINGLE(compromisso)*MAX('CMM2 - FINAN'!$F:$F),0)</f>
        <v>0</v>
      </c>
      <c r="FI93" s="77">
        <f>IF(FI7&lt;=_xlfn.SINGLE(PrazoFin)*12,_xlfn.SINGLE(compromisso)*MAX('CMM2 - FINAN'!$F:$F),0)</f>
        <v>0</v>
      </c>
      <c r="FJ93" s="77">
        <f>IF(FJ7&lt;=_xlfn.SINGLE(PrazoFin)*12,_xlfn.SINGLE(compromisso)*MAX('CMM2 - FINAN'!$F:$F),0)</f>
        <v>0</v>
      </c>
      <c r="FK93" s="77">
        <f>IF(FK7&lt;=_xlfn.SINGLE(PrazoFin)*12,_xlfn.SINGLE(compromisso)*MAX('CMM2 - FINAN'!$F:$F),0)</f>
        <v>0</v>
      </c>
      <c r="FL93" s="77">
        <f>IF(FL7&lt;=_xlfn.SINGLE(PrazoFin)*12,_xlfn.SINGLE(compromisso)*MAX('CMM2 - FINAN'!$F:$F),0)</f>
        <v>0</v>
      </c>
      <c r="FM93" s="77">
        <f>IF(FM7&lt;=_xlfn.SINGLE(PrazoFin)*12,_xlfn.SINGLE(compromisso)*MAX('CMM2 - FINAN'!$F:$F),0)</f>
        <v>0</v>
      </c>
      <c r="FN93" s="77">
        <f>IF(FN7&lt;=_xlfn.SINGLE(PrazoFin)*12,_xlfn.SINGLE(compromisso)*MAX('CMM2 - FINAN'!$F:$F),0)</f>
        <v>0</v>
      </c>
      <c r="FO93" s="77">
        <f>IF(FO7&lt;=_xlfn.SINGLE(PrazoFin)*12,_xlfn.SINGLE(compromisso)*MAX('CMM2 - FINAN'!$F:$F),0)</f>
        <v>0</v>
      </c>
      <c r="FP93" s="77">
        <f>IF(FP7&lt;=_xlfn.SINGLE(PrazoFin)*12,_xlfn.SINGLE(compromisso)*MAX('CMM2 - FINAN'!$F:$F),0)</f>
        <v>0</v>
      </c>
      <c r="FQ93" s="77">
        <f>IF(FQ7&lt;=_xlfn.SINGLE(PrazoFin)*12,_xlfn.SINGLE(compromisso)*MAX('CMM2 - FINAN'!$F:$F),0)</f>
        <v>0</v>
      </c>
      <c r="FR93" s="77">
        <f>IF(FR7&lt;=_xlfn.SINGLE(PrazoFin)*12,_xlfn.SINGLE(compromisso)*MAX('CMM2 - FINAN'!$F:$F),0)</f>
        <v>0</v>
      </c>
      <c r="FS93" s="77">
        <f>IF(FS7&lt;=_xlfn.SINGLE(PrazoFin)*12,_xlfn.SINGLE(compromisso)*MAX('CMM2 - FINAN'!$F:$F),0)</f>
        <v>0</v>
      </c>
      <c r="FT93" s="77">
        <f>IF(FT7&lt;=_xlfn.SINGLE(PrazoFin)*12,_xlfn.SINGLE(compromisso)*MAX('CMM2 - FINAN'!$F:$F),0)</f>
        <v>0</v>
      </c>
      <c r="FU93" s="77">
        <f>IF(FU7&lt;=_xlfn.SINGLE(PrazoFin)*12,_xlfn.SINGLE(compromisso)*MAX('CMM2 - FINAN'!$F:$F),0)</f>
        <v>0</v>
      </c>
      <c r="FV93" s="77">
        <f>IF(FV7&lt;=_xlfn.SINGLE(PrazoFin)*12,_xlfn.SINGLE(compromisso)*MAX('CMM2 - FINAN'!$F:$F),0)</f>
        <v>0</v>
      </c>
      <c r="FW93" s="77">
        <f>IF(FW7&lt;=_xlfn.SINGLE(PrazoFin)*12,_xlfn.SINGLE(compromisso)*MAX('CMM2 - FINAN'!$F:$F),0)</f>
        <v>0</v>
      </c>
      <c r="FX93" s="77">
        <f>IF(FX7&lt;=_xlfn.SINGLE(PrazoFin)*12,_xlfn.SINGLE(compromisso)*MAX('CMM2 - FINAN'!$F:$F),0)</f>
        <v>0</v>
      </c>
      <c r="FY93" s="77">
        <f>IF(FY7&lt;=_xlfn.SINGLE(PrazoFin)*12,_xlfn.SINGLE(compromisso)*MAX('CMM2 - FINAN'!$F:$F),0)</f>
        <v>0</v>
      </c>
      <c r="FZ93" s="77">
        <f>IF(FZ7&lt;=_xlfn.SINGLE(PrazoFin)*12,_xlfn.SINGLE(compromisso)*MAX('CMM2 - FINAN'!$F:$F),0)</f>
        <v>0</v>
      </c>
      <c r="GA93" s="77">
        <f>IF(GA7&lt;=_xlfn.SINGLE(PrazoFin)*12,_xlfn.SINGLE(compromisso)*MAX('CMM2 - FINAN'!$F:$F),0)</f>
        <v>0</v>
      </c>
      <c r="GB93" s="77">
        <f>IF(GB7&lt;=_xlfn.SINGLE(PrazoFin)*12,_xlfn.SINGLE(compromisso)*MAX('CMM2 - FINAN'!$F:$F),0)</f>
        <v>0</v>
      </c>
      <c r="GC93" s="77">
        <f>IF(GC7&lt;=_xlfn.SINGLE(PrazoFin)*12,_xlfn.SINGLE(compromisso)*MAX('CMM2 - FINAN'!$F:$F),0)</f>
        <v>0</v>
      </c>
      <c r="GD93" s="77">
        <f>IF(GD7&lt;=_xlfn.SINGLE(PrazoFin)*12,_xlfn.SINGLE(compromisso)*MAX('CMM2 - FINAN'!$F:$F),0)</f>
        <v>0</v>
      </c>
      <c r="GE93" s="77">
        <f>IF(GE7&lt;=_xlfn.SINGLE(PrazoFin)*12,_xlfn.SINGLE(compromisso)*MAX('CMM2 - FINAN'!$F:$F),0)</f>
        <v>0</v>
      </c>
      <c r="GF93" s="77">
        <f>IF(GF7&lt;=_xlfn.SINGLE(PrazoFin)*12,_xlfn.SINGLE(compromisso)*MAX('CMM2 - FINAN'!$F:$F),0)</f>
        <v>0</v>
      </c>
      <c r="GG93" s="77">
        <f>IF(GG7&lt;=_xlfn.SINGLE(PrazoFin)*12,_xlfn.SINGLE(compromisso)*MAX('CMM2 - FINAN'!$F:$F),0)</f>
        <v>0</v>
      </c>
      <c r="GH93" s="77">
        <f>IF(GH7&lt;=_xlfn.SINGLE(PrazoFin)*12,_xlfn.SINGLE(compromisso)*MAX('CMM2 - FINAN'!$F:$F),0)</f>
        <v>0</v>
      </c>
      <c r="GI93" s="77">
        <f>IF(GI7&lt;=_xlfn.SINGLE(PrazoFin)*12,_xlfn.SINGLE(compromisso)*MAX('CMM2 - FINAN'!$F:$F),0)</f>
        <v>0</v>
      </c>
      <c r="GJ93" s="77">
        <f>IF(GJ7&lt;=_xlfn.SINGLE(PrazoFin)*12,_xlfn.SINGLE(compromisso)*MAX('CMM2 - FINAN'!$F:$F),0)</f>
        <v>0</v>
      </c>
      <c r="GK93" s="77">
        <f>IF(GK7&lt;=_xlfn.SINGLE(PrazoFin)*12,_xlfn.SINGLE(compromisso)*MAX('CMM2 - FINAN'!$F:$F),0)</f>
        <v>0</v>
      </c>
      <c r="GL93" s="77">
        <f>IF(GL7&lt;=_xlfn.SINGLE(PrazoFin)*12,_xlfn.SINGLE(compromisso)*MAX('CMM2 - FINAN'!$F:$F),0)</f>
        <v>0</v>
      </c>
      <c r="GM93" s="77">
        <f>IF(GM7&lt;=_xlfn.SINGLE(PrazoFin)*12,_xlfn.SINGLE(compromisso)*MAX('CMM2 - FINAN'!$F:$F),0)</f>
        <v>0</v>
      </c>
      <c r="GN93" s="77">
        <f>IF(GN7&lt;=_xlfn.SINGLE(PrazoFin)*12,_xlfn.SINGLE(compromisso)*MAX('CMM2 - FINAN'!$F:$F),0)</f>
        <v>0</v>
      </c>
      <c r="GO93" s="77">
        <f>IF(GO7&lt;=_xlfn.SINGLE(PrazoFin)*12,_xlfn.SINGLE(compromisso)*MAX('CMM2 - FINAN'!$F:$F),0)</f>
        <v>0</v>
      </c>
      <c r="GP93" s="77">
        <f>IF(GP7&lt;=_xlfn.SINGLE(PrazoFin)*12,_xlfn.SINGLE(compromisso)*MAX('CMM2 - FINAN'!$F:$F),0)</f>
        <v>0</v>
      </c>
      <c r="GQ93" s="77">
        <f>IF(GQ7&lt;=_xlfn.SINGLE(PrazoFin)*12,_xlfn.SINGLE(compromisso)*MAX('CMM2 - FINAN'!$F:$F),0)</f>
        <v>0</v>
      </c>
      <c r="GR93" s="77">
        <f>IF(GR7&lt;=_xlfn.SINGLE(PrazoFin)*12,_xlfn.SINGLE(compromisso)*MAX('CMM2 - FINAN'!$F:$F),0)</f>
        <v>0</v>
      </c>
      <c r="GS93" s="77">
        <f>IF(GS7&lt;=_xlfn.SINGLE(PrazoFin)*12,_xlfn.SINGLE(compromisso)*MAX('CMM2 - FINAN'!$F:$F),0)</f>
        <v>0</v>
      </c>
      <c r="GT93" s="77">
        <f>IF(GT7&lt;=_xlfn.SINGLE(PrazoFin)*12,_xlfn.SINGLE(compromisso)*MAX('CMM2 - FINAN'!$F:$F),0)</f>
        <v>0</v>
      </c>
      <c r="GU93" s="77">
        <f>IF(GU7&lt;=_xlfn.SINGLE(PrazoFin)*12,_xlfn.SINGLE(compromisso)*MAX('CMM2 - FINAN'!$F:$F),0)</f>
        <v>0</v>
      </c>
      <c r="GV93" s="77">
        <f>IF(GV7&lt;=_xlfn.SINGLE(PrazoFin)*12,_xlfn.SINGLE(compromisso)*MAX('CMM2 - FINAN'!$F:$F),0)</f>
        <v>0</v>
      </c>
      <c r="GW93" s="77">
        <f>IF(GW7&lt;=_xlfn.SINGLE(PrazoFin)*12,_xlfn.SINGLE(compromisso)*MAX('CMM2 - FINAN'!$F:$F),0)</f>
        <v>0</v>
      </c>
      <c r="GX93" s="77">
        <f>IF(GX7&lt;=_xlfn.SINGLE(PrazoFin)*12,_xlfn.SINGLE(compromisso)*MAX('CMM2 - FINAN'!$F:$F),0)</f>
        <v>0</v>
      </c>
      <c r="GY93" s="77">
        <f>IF(GY7&lt;=_xlfn.SINGLE(PrazoFin)*12,_xlfn.SINGLE(compromisso)*MAX('CMM2 - FINAN'!$F:$F),0)</f>
        <v>0</v>
      </c>
      <c r="GZ93" s="77">
        <f>IF(GZ7&lt;=_xlfn.SINGLE(PrazoFin)*12,_xlfn.SINGLE(compromisso)*MAX('CMM2 - FINAN'!$F:$F),0)</f>
        <v>0</v>
      </c>
      <c r="HA93" s="77">
        <f>IF(HA7&lt;=_xlfn.SINGLE(PrazoFin)*12,_xlfn.SINGLE(compromisso)*MAX('CMM2 - FINAN'!$F:$F),0)</f>
        <v>0</v>
      </c>
      <c r="HB93" s="77">
        <f>IF(HB7&lt;=_xlfn.SINGLE(PrazoFin)*12,_xlfn.SINGLE(compromisso)*MAX('CMM2 - FINAN'!$F:$F),0)</f>
        <v>0</v>
      </c>
      <c r="HC93" s="77">
        <f>IF(HC7&lt;=_xlfn.SINGLE(PrazoFin)*12,_xlfn.SINGLE(compromisso)*MAX('CMM2 - FINAN'!$F:$F),0)</f>
        <v>0</v>
      </c>
      <c r="HD93" s="77">
        <f>IF(HD7&lt;=_xlfn.SINGLE(PrazoFin)*12,_xlfn.SINGLE(compromisso)*MAX('CMM2 - FINAN'!$F:$F),0)</f>
        <v>0</v>
      </c>
      <c r="HE93" s="77">
        <f>IF(HE7&lt;=_xlfn.SINGLE(PrazoFin)*12,_xlfn.SINGLE(compromisso)*MAX('CMM2 - FINAN'!$F:$F),0)</f>
        <v>0</v>
      </c>
      <c r="HF93" s="77">
        <f>IF(HF7&lt;=_xlfn.SINGLE(PrazoFin)*12,_xlfn.SINGLE(compromisso)*MAX('CMM2 - FINAN'!$F:$F),0)</f>
        <v>0</v>
      </c>
      <c r="HG93" s="77">
        <f>IF(HG7&lt;=_xlfn.SINGLE(PrazoFin)*12,_xlfn.SINGLE(compromisso)*MAX('CMM2 - FINAN'!$F:$F),0)</f>
        <v>0</v>
      </c>
      <c r="HH93" s="77">
        <f>IF(HH7&lt;=_xlfn.SINGLE(PrazoFin)*12,_xlfn.SINGLE(compromisso)*MAX('CMM2 - FINAN'!$F:$F),0)</f>
        <v>0</v>
      </c>
      <c r="HI93" s="77">
        <f>IF(HI7&lt;=_xlfn.SINGLE(PrazoFin)*12,_xlfn.SINGLE(compromisso)*MAX('CMM2 - FINAN'!$F:$F),0)</f>
        <v>0</v>
      </c>
    </row>
    <row r="94" spans="1:217" ht="14.4" x14ac:dyDescent="0.3">
      <c r="A94" s="31"/>
    </row>
    <row r="95" spans="1:217" s="22" customFormat="1" x14ac:dyDescent="0.2">
      <c r="A95" s="34" t="s">
        <v>132</v>
      </c>
      <c r="B95" s="83">
        <f>IFERROR(VLOOKUP(B$7,'CMM2 - FINAN'!$A:$F,5,0),0)</f>
        <v>0</v>
      </c>
      <c r="C95" s="83">
        <f>IFERROR(VLOOKUP(C$7,'CMM2 - FINAN'!$A:$F,5,0),0)</f>
        <v>0</v>
      </c>
      <c r="D95" s="83">
        <f>IFERROR(VLOOKUP(D$7,'CMM2 - FINAN'!$A:$F,5,0),0)</f>
        <v>0</v>
      </c>
      <c r="E95" s="83">
        <f>IFERROR(VLOOKUP(E$7,'CMM2 - FINAN'!$A:$F,5,0),0)</f>
        <v>0</v>
      </c>
      <c r="F95" s="83">
        <f>IFERROR(VLOOKUP(F$7,'CMM2 - FINAN'!$A:$F,5,0),0)</f>
        <v>0</v>
      </c>
      <c r="G95" s="83">
        <f>IFERROR(VLOOKUP(G$7,'CMM2 - FINAN'!$A:$F,5,0),0)</f>
        <v>0</v>
      </c>
      <c r="H95" s="83">
        <f>IFERROR(VLOOKUP(H$7,'CMM2 - FINAN'!$A:$F,5,0),0)</f>
        <v>0</v>
      </c>
      <c r="I95" s="83">
        <f>IFERROR(VLOOKUP(I$7,'CMM2 - FINAN'!$A:$F,5,0),0)</f>
        <v>0</v>
      </c>
      <c r="J95" s="83">
        <f>IFERROR(VLOOKUP(J$7,'CMM2 - FINAN'!$A:$F,5,0),0)</f>
        <v>0</v>
      </c>
      <c r="K95" s="83">
        <f>IFERROR(VLOOKUP(K$7,'CMM2 - FINAN'!$A:$F,5,0),0)</f>
        <v>0</v>
      </c>
      <c r="L95" s="83">
        <f>IFERROR(VLOOKUP(L$7,'CMM2 - FINAN'!$A:$F,5,0),0)</f>
        <v>0</v>
      </c>
      <c r="M95" s="83">
        <f>IFERROR(VLOOKUP(M$7,'CMM2 - FINAN'!$A:$F,5,0),0)</f>
        <v>0</v>
      </c>
      <c r="N95" s="83">
        <f>IFERROR(VLOOKUP(N$7,'CMM2 - FINAN'!$A:$F,5,0),0)</f>
        <v>0</v>
      </c>
      <c r="O95" s="83">
        <f>IFERROR(VLOOKUP(O$7,'CMM2 - FINAN'!$A:$F,5,0),0)</f>
        <v>0</v>
      </c>
      <c r="P95" s="83">
        <f>IFERROR(VLOOKUP(P$7,'CMM2 - FINAN'!$A:$F,5,0),0)</f>
        <v>0</v>
      </c>
      <c r="Q95" s="83">
        <f>IFERROR(VLOOKUP(Q$7,'CMM2 - FINAN'!$A:$F,5,0),0)</f>
        <v>0</v>
      </c>
      <c r="R95" s="83">
        <f>IFERROR(VLOOKUP(R$7,'CMM2 - FINAN'!$A:$F,5,0),0)</f>
        <v>0</v>
      </c>
      <c r="S95" s="83">
        <f>IFERROR(VLOOKUP(S$7,'CMM2 - FINAN'!$A:$F,5,0),0)</f>
        <v>0</v>
      </c>
      <c r="T95" s="83">
        <f>IFERROR(VLOOKUP(T$7,'CMM2 - FINAN'!$A:$F,5,0),0)</f>
        <v>0</v>
      </c>
      <c r="U95" s="83">
        <f>IFERROR(VLOOKUP(U$7,'CMM2 - FINAN'!$A:$F,5,0),0)</f>
        <v>0</v>
      </c>
      <c r="V95" s="83">
        <f>IFERROR(VLOOKUP(V$7,'CMM2 - FINAN'!$A:$F,5,0),0)</f>
        <v>0</v>
      </c>
      <c r="W95" s="83">
        <f>IFERROR(VLOOKUP(W$7,'CMM2 - FINAN'!$A:$F,5,0),0)</f>
        <v>0</v>
      </c>
      <c r="X95" s="83">
        <f>IFERROR(VLOOKUP(X$7,'CMM2 - FINAN'!$A:$F,5,0),0)</f>
        <v>0</v>
      </c>
      <c r="Y95" s="83">
        <f>IFERROR(VLOOKUP(Y$7,'CMM2 - FINAN'!$A:$F,5,0),0)</f>
        <v>0</v>
      </c>
      <c r="Z95" s="83">
        <f>IFERROR(VLOOKUP(Z$7,'CMM2 - FINAN'!$A:$F,5,0),0)</f>
        <v>0</v>
      </c>
      <c r="AA95" s="83">
        <f>IFERROR(VLOOKUP(AA$7,'CMM2 - FINAN'!$A:$F,5,0),0)</f>
        <v>0</v>
      </c>
      <c r="AB95" s="83">
        <f>IFERROR(VLOOKUP(AB$7,'CMM2 - FINAN'!$A:$F,5,0),0)</f>
        <v>0</v>
      </c>
      <c r="AC95" s="83">
        <f>IFERROR(VLOOKUP(AC$7,'CMM2 - FINAN'!$A:$F,5,0),0)</f>
        <v>0</v>
      </c>
      <c r="AD95" s="83">
        <f>IFERROR(VLOOKUP(AD$7,'CMM2 - FINAN'!$A:$F,5,0),0)</f>
        <v>0</v>
      </c>
      <c r="AE95" s="83">
        <f>IFERROR(VLOOKUP(AE$7,'CMM2 - FINAN'!$A:$F,5,0),0)</f>
        <v>0</v>
      </c>
      <c r="AF95" s="83">
        <f>IFERROR(VLOOKUP(AF$7,'CMM2 - FINAN'!$A:$F,5,0),0)</f>
        <v>0</v>
      </c>
      <c r="AG95" s="83">
        <f>IFERROR(VLOOKUP(AG$7,'CMM2 - FINAN'!$A:$F,5,0),0)</f>
        <v>0</v>
      </c>
      <c r="AH95" s="83">
        <f>IFERROR(VLOOKUP(AH$7,'CMM2 - FINAN'!$A:$F,5,0),0)</f>
        <v>0</v>
      </c>
      <c r="AI95" s="83">
        <f>IFERROR(VLOOKUP(AI$7,'CMM2 - FINAN'!$A:$F,5,0),0)</f>
        <v>0</v>
      </c>
      <c r="AJ95" s="83">
        <f>IFERROR(VLOOKUP(AJ$7,'CMM2 - FINAN'!$A:$F,5,0),0)</f>
        <v>0</v>
      </c>
      <c r="AK95" s="83">
        <f>IFERROR(VLOOKUP(AK$7,'CMM2 - FINAN'!$A:$F,5,0),0)</f>
        <v>0</v>
      </c>
      <c r="AL95" s="83">
        <f>IFERROR(VLOOKUP(AL$7,'CMM2 - FINAN'!$A:$F,5,0),0)</f>
        <v>0</v>
      </c>
      <c r="AM95" s="83">
        <f>IFERROR(VLOOKUP(AM$7,'CMM2 - FINAN'!$A:$F,5,0),0)</f>
        <v>0</v>
      </c>
      <c r="AN95" s="83">
        <f>IFERROR(VLOOKUP(AN$7,'CMM2 - FINAN'!$A:$F,5,0),0)</f>
        <v>0</v>
      </c>
      <c r="AO95" s="83">
        <f>IFERROR(VLOOKUP(AO$7,'CMM2 - FINAN'!$A:$F,5,0),0)</f>
        <v>0</v>
      </c>
      <c r="AP95" s="83">
        <f>IFERROR(VLOOKUP(AP$7,'CMM2 - FINAN'!$A:$F,5,0),0)</f>
        <v>0</v>
      </c>
      <c r="AQ95" s="83">
        <f>IFERROR(VLOOKUP(AQ$7,'CMM2 - FINAN'!$A:$F,5,0),0)</f>
        <v>0</v>
      </c>
      <c r="AR95" s="83">
        <f>IFERROR(VLOOKUP(AR$7,'CMM2 - FINAN'!$A:$F,5,0),0)</f>
        <v>0</v>
      </c>
      <c r="AS95" s="83">
        <f>IFERROR(VLOOKUP(AS$7,'CMM2 - FINAN'!$A:$F,5,0),0)</f>
        <v>0</v>
      </c>
      <c r="AT95" s="83">
        <f>IFERROR(VLOOKUP(AT$7,'CMM2 - FINAN'!$A:$F,5,0),0)</f>
        <v>0</v>
      </c>
      <c r="AU95" s="83">
        <f>IFERROR(VLOOKUP(AU$7,'CMM2 - FINAN'!$A:$F,5,0),0)</f>
        <v>0</v>
      </c>
      <c r="AV95" s="83">
        <f>IFERROR(VLOOKUP(AV$7,'CMM2 - FINAN'!$A:$F,5,0),0)</f>
        <v>0</v>
      </c>
      <c r="AW95" s="83">
        <f>IFERROR(VLOOKUP(AW$7,'CMM2 - FINAN'!$A:$F,5,0),0)</f>
        <v>0</v>
      </c>
      <c r="AX95" s="83">
        <f>IFERROR(VLOOKUP(AX$7,'CMM2 - FINAN'!$A:$F,5,0),0)</f>
        <v>0</v>
      </c>
      <c r="AY95" s="83">
        <f>IFERROR(VLOOKUP(AY$7,'CMM2 - FINAN'!$A:$F,5,0),0)</f>
        <v>0</v>
      </c>
      <c r="AZ95" s="83">
        <f>IFERROR(VLOOKUP(AZ$7,'CMM2 - FINAN'!$A:$F,5,0),0)</f>
        <v>0</v>
      </c>
      <c r="BA95" s="83">
        <f>IFERROR(VLOOKUP(BA$7,'CMM2 - FINAN'!$A:$F,5,0),0)</f>
        <v>0</v>
      </c>
      <c r="BB95" s="83">
        <f>IFERROR(VLOOKUP(BB$7,'CMM2 - FINAN'!$A:$F,5,0),0)</f>
        <v>0</v>
      </c>
      <c r="BC95" s="83">
        <f>IFERROR(VLOOKUP(BC$7,'CMM2 - FINAN'!$A:$F,5,0),0)</f>
        <v>0</v>
      </c>
      <c r="BD95" s="83">
        <f>IFERROR(VLOOKUP(BD$7,'CMM2 - FINAN'!$A:$F,5,0),0)</f>
        <v>0</v>
      </c>
      <c r="BE95" s="83">
        <f>IFERROR(VLOOKUP(BE$7,'CMM2 - FINAN'!$A:$F,5,0),0)</f>
        <v>0</v>
      </c>
      <c r="BF95" s="83">
        <f>IFERROR(VLOOKUP(BF$7,'CMM2 - FINAN'!$A:$F,5,0),0)</f>
        <v>0</v>
      </c>
      <c r="BG95" s="83">
        <f>IFERROR(VLOOKUP(BG$7,'CMM2 - FINAN'!$A:$F,5,0),0)</f>
        <v>0</v>
      </c>
      <c r="BH95" s="83">
        <f>IFERROR(VLOOKUP(BH$7,'CMM2 - FINAN'!$A:$F,5,0),0)</f>
        <v>0</v>
      </c>
      <c r="BI95" s="83">
        <f>IFERROR(VLOOKUP(BI$7,'CMM2 - FINAN'!$A:$F,5,0),0)</f>
        <v>0</v>
      </c>
      <c r="BJ95" s="83">
        <f>IFERROR(VLOOKUP(BJ$7,'CMM2 - FINAN'!$A:$F,5,0),0)</f>
        <v>0</v>
      </c>
      <c r="BK95" s="83">
        <f>IFERROR(VLOOKUP(BK$7,'CMM2 - FINAN'!$A:$F,5,0),0)</f>
        <v>0</v>
      </c>
      <c r="BL95" s="83">
        <f>IFERROR(VLOOKUP(BL$7,'CMM2 - FINAN'!$A:$F,5,0),0)</f>
        <v>0</v>
      </c>
      <c r="BM95" s="83">
        <f>IFERROR(VLOOKUP(BM$7,'CMM2 - FINAN'!$A:$F,5,0),0)</f>
        <v>0</v>
      </c>
      <c r="BN95" s="83">
        <f>IFERROR(VLOOKUP(BN$7,'CMM2 - FINAN'!$A:$F,5,0),0)</f>
        <v>0</v>
      </c>
      <c r="BO95" s="83">
        <f>IFERROR(VLOOKUP(BO$7,'CMM2 - FINAN'!$A:$F,5,0),0)</f>
        <v>0</v>
      </c>
      <c r="BP95" s="83">
        <f>IFERROR(VLOOKUP(BP$7,'CMM2 - FINAN'!$A:$F,5,0),0)</f>
        <v>0</v>
      </c>
      <c r="BQ95" s="83">
        <f>IFERROR(VLOOKUP(BQ$7,'CMM2 - FINAN'!$A:$F,5,0),0)</f>
        <v>0</v>
      </c>
      <c r="BR95" s="83">
        <f>IFERROR(VLOOKUP(BR$7,'CMM2 - FINAN'!$A:$F,5,0),0)</f>
        <v>0</v>
      </c>
      <c r="BS95" s="83">
        <f>IFERROR(VLOOKUP(BS$7,'CMM2 - FINAN'!$A:$F,5,0),0)</f>
        <v>0</v>
      </c>
      <c r="BT95" s="83">
        <f>IFERROR(VLOOKUP(BT$7,'CMM2 - FINAN'!$A:$F,5,0),0)</f>
        <v>0</v>
      </c>
      <c r="BU95" s="83">
        <f>IFERROR(VLOOKUP(BU$7,'CMM2 - FINAN'!$A:$F,5,0),0)</f>
        <v>0</v>
      </c>
      <c r="BV95" s="83">
        <f>IFERROR(VLOOKUP(BV$7,'CMM2 - FINAN'!$A:$F,5,0),0)</f>
        <v>0</v>
      </c>
      <c r="BW95" s="83">
        <f>IFERROR(VLOOKUP(BW$7,'CMM2 - FINAN'!$A:$F,5,0),0)</f>
        <v>0</v>
      </c>
      <c r="BX95" s="83">
        <f>IFERROR(VLOOKUP(BX$7,'CMM2 - FINAN'!$A:$F,5,0),0)</f>
        <v>0</v>
      </c>
      <c r="BY95" s="83">
        <f>IFERROR(VLOOKUP(BY$7,'CMM2 - FINAN'!$A:$F,5,0),0)</f>
        <v>0</v>
      </c>
      <c r="BZ95" s="83">
        <f>IFERROR(VLOOKUP(BZ$7,'CMM2 - FINAN'!$A:$F,5,0),0)</f>
        <v>0</v>
      </c>
      <c r="CA95" s="83">
        <f>IFERROR(VLOOKUP(CA$7,'CMM2 - FINAN'!$A:$F,5,0),0)</f>
        <v>0</v>
      </c>
      <c r="CB95" s="83">
        <f>IFERROR(VLOOKUP(CB$7,'CMM2 - FINAN'!$A:$F,5,0),0)</f>
        <v>0</v>
      </c>
      <c r="CC95" s="83">
        <f>IFERROR(VLOOKUP(CC$7,'CMM2 - FINAN'!$A:$F,5,0),0)</f>
        <v>0</v>
      </c>
      <c r="CD95" s="83">
        <f>IFERROR(VLOOKUP(CD$7,'CMM2 - FINAN'!$A:$F,5,0),0)</f>
        <v>0</v>
      </c>
      <c r="CE95" s="83">
        <f>IFERROR(VLOOKUP(CE$7,'CMM2 - FINAN'!$A:$F,5,0),0)</f>
        <v>0</v>
      </c>
      <c r="CF95" s="83">
        <f>IFERROR(VLOOKUP(CF$7,'CMM2 - FINAN'!$A:$F,5,0),0)</f>
        <v>0</v>
      </c>
      <c r="CG95" s="83">
        <f>IFERROR(VLOOKUP(CG$7,'CMM2 - FINAN'!$A:$F,5,0),0)</f>
        <v>0</v>
      </c>
      <c r="CH95" s="83">
        <f>IFERROR(VLOOKUP(CH$7,'CMM2 - FINAN'!$A:$F,5,0),0)</f>
        <v>0</v>
      </c>
      <c r="CI95" s="83">
        <f>IFERROR(VLOOKUP(CI$7,'CMM2 - FINAN'!$A:$F,5,0),0)</f>
        <v>0</v>
      </c>
      <c r="CJ95" s="83">
        <f>IFERROR(VLOOKUP(CJ$7,'CMM2 - FINAN'!$A:$F,5,0),0)</f>
        <v>0</v>
      </c>
      <c r="CK95" s="83">
        <f>IFERROR(VLOOKUP(CK$7,'CMM2 - FINAN'!$A:$F,5,0),0)</f>
        <v>0</v>
      </c>
      <c r="CL95" s="83">
        <f>IFERROR(VLOOKUP(CL$7,'CMM2 - FINAN'!$A:$F,5,0),0)</f>
        <v>0</v>
      </c>
      <c r="CM95" s="83">
        <f>IFERROR(VLOOKUP(CM$7,'CMM2 - FINAN'!$A:$F,5,0),0)</f>
        <v>0</v>
      </c>
      <c r="CN95" s="83">
        <f>IFERROR(VLOOKUP(CN$7,'CMM2 - FINAN'!$A:$F,5,0),0)</f>
        <v>0</v>
      </c>
      <c r="CO95" s="83">
        <f>IFERROR(VLOOKUP(CO$7,'CMM2 - FINAN'!$A:$F,5,0),0)</f>
        <v>0</v>
      </c>
      <c r="CP95" s="83">
        <f>IFERROR(VLOOKUP(CP$7,'CMM2 - FINAN'!$A:$F,5,0),0)</f>
        <v>0</v>
      </c>
      <c r="CQ95" s="83">
        <f>IFERROR(VLOOKUP(CQ$7,'CMM2 - FINAN'!$A:$F,5,0),0)</f>
        <v>0</v>
      </c>
      <c r="CR95" s="83">
        <f>IFERROR(VLOOKUP(CR$7,'CMM2 - FINAN'!$A:$F,5,0),0)</f>
        <v>0</v>
      </c>
      <c r="CS95" s="83">
        <f>IFERROR(VLOOKUP(CS$7,'CMM2 - FINAN'!$A:$F,5,0),0)</f>
        <v>0</v>
      </c>
      <c r="CT95" s="83">
        <f>IFERROR(VLOOKUP(CT$7,'CMM2 - FINAN'!$A:$F,5,0),0)</f>
        <v>0</v>
      </c>
      <c r="CU95" s="83">
        <f>IFERROR(VLOOKUP(CU$7,'CMM2 - FINAN'!$A:$F,5,0),0)</f>
        <v>0</v>
      </c>
      <c r="CV95" s="83">
        <f>IFERROR(VLOOKUP(CV$7,'CMM2 - FINAN'!$A:$F,5,0),0)</f>
        <v>0</v>
      </c>
      <c r="CW95" s="83">
        <f>IFERROR(VLOOKUP(CW$7,'CMM2 - FINAN'!$A:$F,5,0),0)</f>
        <v>0</v>
      </c>
      <c r="CX95" s="83">
        <f>IFERROR(VLOOKUP(CX$7,'CMM2 - FINAN'!$A:$F,5,0),0)</f>
        <v>0</v>
      </c>
      <c r="CY95" s="83">
        <f>IFERROR(VLOOKUP(CY$7,'CMM2 - FINAN'!$A:$F,5,0),0)</f>
        <v>0</v>
      </c>
      <c r="CZ95" s="83">
        <f>IFERROR(VLOOKUP(CZ$7,'CMM2 - FINAN'!$A:$F,5,0),0)</f>
        <v>0</v>
      </c>
      <c r="DA95" s="83">
        <f>IFERROR(VLOOKUP(DA$7,'CMM2 - FINAN'!$A:$F,5,0),0)</f>
        <v>0</v>
      </c>
      <c r="DB95" s="83">
        <f>IFERROR(VLOOKUP(DB$7,'CMM2 - FINAN'!$A:$F,5,0),0)</f>
        <v>0</v>
      </c>
      <c r="DC95" s="83">
        <f>IFERROR(VLOOKUP(DC$7,'CMM2 - FINAN'!$A:$F,5,0),0)</f>
        <v>0</v>
      </c>
      <c r="DD95" s="83">
        <f>IFERROR(VLOOKUP(DD$7,'CMM2 - FINAN'!$A:$F,5,0),0)</f>
        <v>0</v>
      </c>
      <c r="DE95" s="83">
        <f>IFERROR(VLOOKUP(DE$7,'CMM2 - FINAN'!$A:$F,5,0),0)</f>
        <v>0</v>
      </c>
      <c r="DF95" s="83">
        <f>IFERROR(VLOOKUP(DF$7,'CMM2 - FINAN'!$A:$F,5,0),0)</f>
        <v>0</v>
      </c>
      <c r="DG95" s="83">
        <f>IFERROR(VLOOKUP(DG$7,'CMM2 - FINAN'!$A:$F,5,0),0)</f>
        <v>0</v>
      </c>
      <c r="DH95" s="83">
        <f>IFERROR(VLOOKUP(DH$7,'CMM2 - FINAN'!$A:$F,5,0),0)</f>
        <v>0</v>
      </c>
      <c r="DI95" s="83">
        <f>IFERROR(VLOOKUP(DI$7,'CMM2 - FINAN'!$A:$F,5,0),0)</f>
        <v>0</v>
      </c>
      <c r="DJ95" s="83">
        <f>IFERROR(VLOOKUP(DJ$7,'CMM2 - FINAN'!$A:$F,5,0),0)</f>
        <v>0</v>
      </c>
      <c r="DK95" s="83">
        <f>IFERROR(VLOOKUP(DK$7,'CMM2 - FINAN'!$A:$F,5,0),0)</f>
        <v>0</v>
      </c>
      <c r="DL95" s="83">
        <f>IFERROR(VLOOKUP(DL$7,'CMM2 - FINAN'!$A:$F,5,0),0)</f>
        <v>0</v>
      </c>
      <c r="DM95" s="83">
        <f>IFERROR(VLOOKUP(DM$7,'CMM2 - FINAN'!$A:$F,5,0),0)</f>
        <v>0</v>
      </c>
      <c r="DN95" s="83">
        <f>IFERROR(VLOOKUP(DN$7,'CMM2 - FINAN'!$A:$F,5,0),0)</f>
        <v>0</v>
      </c>
      <c r="DO95" s="83">
        <f>IFERROR(VLOOKUP(DO$7,'CMM2 - FINAN'!$A:$F,5,0),0)</f>
        <v>0</v>
      </c>
      <c r="DP95" s="83">
        <f>IFERROR(VLOOKUP(DP$7,'CMM2 - FINAN'!$A:$F,5,0),0)</f>
        <v>0</v>
      </c>
      <c r="DQ95" s="83">
        <f>IFERROR(VLOOKUP(DQ$7,'CMM2 - FINAN'!$A:$F,5,0),0)</f>
        <v>0</v>
      </c>
      <c r="DR95" s="83">
        <f>IFERROR(VLOOKUP(DR$7,'CMM2 - FINAN'!$A:$F,5,0),0)</f>
        <v>0</v>
      </c>
      <c r="DS95" s="83">
        <f>IFERROR(VLOOKUP(DS$7,'CMM2 - FINAN'!$A:$F,5,0),0)</f>
        <v>0</v>
      </c>
      <c r="DT95" s="83">
        <f>IFERROR(VLOOKUP(DT$7,'CMM2 - FINAN'!$A:$F,5,0),0)</f>
        <v>0</v>
      </c>
      <c r="DU95" s="83">
        <f>IFERROR(VLOOKUP(DU$7,'CMM2 - FINAN'!$A:$F,5,0),0)</f>
        <v>0</v>
      </c>
      <c r="DV95" s="83">
        <f>IFERROR(VLOOKUP(DV$7,'CMM2 - FINAN'!$A:$F,5,0),0)</f>
        <v>0</v>
      </c>
      <c r="DW95" s="83">
        <f>IFERROR(VLOOKUP(DW$7,'CMM2 - FINAN'!$A:$F,5,0),0)</f>
        <v>0</v>
      </c>
      <c r="DX95" s="83">
        <f>IFERROR(VLOOKUP(DX$7,'CMM2 - FINAN'!$A:$F,5,0),0)</f>
        <v>0</v>
      </c>
      <c r="DY95" s="83">
        <f>IFERROR(VLOOKUP(DY$7,'CMM2 - FINAN'!$A:$F,5,0),0)</f>
        <v>0</v>
      </c>
      <c r="DZ95" s="83">
        <f>IFERROR(VLOOKUP(DZ$7,'CMM2 - FINAN'!$A:$F,5,0),0)</f>
        <v>0</v>
      </c>
      <c r="EA95" s="83">
        <f>IFERROR(VLOOKUP(EA$7,'CMM2 - FINAN'!$A:$F,5,0),0)</f>
        <v>0</v>
      </c>
      <c r="EB95" s="83">
        <f>IFERROR(VLOOKUP(EB$7,'CMM2 - FINAN'!$A:$F,5,0),0)</f>
        <v>0</v>
      </c>
      <c r="EC95" s="83">
        <f>IFERROR(VLOOKUP(EC$7,'CMM2 - FINAN'!$A:$F,5,0),0)</f>
        <v>0</v>
      </c>
      <c r="ED95" s="83">
        <f>IFERROR(VLOOKUP(ED$7,'CMM2 - FINAN'!$A:$F,5,0),0)</f>
        <v>0</v>
      </c>
      <c r="EE95" s="83">
        <f>IFERROR(VLOOKUP(EE$7,'CMM2 - FINAN'!$A:$F,5,0),0)</f>
        <v>0</v>
      </c>
      <c r="EF95" s="83">
        <f>IFERROR(VLOOKUP(EF$7,'CMM2 - FINAN'!$A:$F,5,0),0)</f>
        <v>0</v>
      </c>
      <c r="EG95" s="83">
        <f>IFERROR(VLOOKUP(EG$7,'CMM2 - FINAN'!$A:$F,5,0),0)</f>
        <v>0</v>
      </c>
      <c r="EH95" s="83">
        <f>IFERROR(VLOOKUP(EH$7,'CMM2 - FINAN'!$A:$F,5,0),0)</f>
        <v>0</v>
      </c>
      <c r="EI95" s="83">
        <f>IFERROR(VLOOKUP(EI$7,'CMM2 - FINAN'!$A:$F,5,0),0)</f>
        <v>0</v>
      </c>
      <c r="EJ95" s="83">
        <f>IFERROR(VLOOKUP(EJ$7,'CMM2 - FINAN'!$A:$F,5,0),0)</f>
        <v>0</v>
      </c>
      <c r="EK95" s="83">
        <f>IFERROR(VLOOKUP(EK$7,'CMM2 - FINAN'!$A:$F,5,0),0)</f>
        <v>0</v>
      </c>
      <c r="EL95" s="83">
        <f>IFERROR(VLOOKUP(EL$7,'CMM2 - FINAN'!$A:$F,5,0),0)</f>
        <v>0</v>
      </c>
      <c r="EM95" s="83">
        <f>IFERROR(VLOOKUP(EM$7,'CMM2 - FINAN'!$A:$F,5,0),0)</f>
        <v>0</v>
      </c>
      <c r="EN95" s="83">
        <f>IFERROR(VLOOKUP(EN$7,'CMM2 - FINAN'!$A:$F,5,0),0)</f>
        <v>0</v>
      </c>
      <c r="EO95" s="83">
        <f>IFERROR(VLOOKUP(EO$7,'CMM2 - FINAN'!$A:$F,5,0),0)</f>
        <v>0</v>
      </c>
      <c r="EP95" s="83">
        <f>IFERROR(VLOOKUP(EP$7,'CMM2 - FINAN'!$A:$F,5,0),0)</f>
        <v>0</v>
      </c>
      <c r="EQ95" s="83">
        <f>IFERROR(VLOOKUP(EQ$7,'CMM2 - FINAN'!$A:$F,5,0),0)</f>
        <v>0</v>
      </c>
      <c r="ER95" s="83">
        <f>IFERROR(VLOOKUP(ER$7,'CMM2 - FINAN'!$A:$F,5,0),0)</f>
        <v>0</v>
      </c>
      <c r="ES95" s="83">
        <f>IFERROR(VLOOKUP(ES$7,'CMM2 - FINAN'!$A:$F,5,0),0)</f>
        <v>0</v>
      </c>
      <c r="ET95" s="83">
        <f>IFERROR(VLOOKUP(ET$7,'CMM2 - FINAN'!$A:$F,5,0),0)</f>
        <v>0</v>
      </c>
      <c r="EU95" s="83">
        <f>IFERROR(VLOOKUP(EU$7,'CMM2 - FINAN'!$A:$F,5,0),0)</f>
        <v>0</v>
      </c>
      <c r="EV95" s="83">
        <f>IFERROR(VLOOKUP(EV$7,'CMM2 - FINAN'!$A:$F,5,0),0)</f>
        <v>0</v>
      </c>
      <c r="EW95" s="83">
        <f>IFERROR(VLOOKUP(EW$7,'CMM2 - FINAN'!$A:$F,5,0),0)</f>
        <v>0</v>
      </c>
      <c r="EX95" s="83">
        <f>IFERROR(VLOOKUP(EX$7,'CMM2 - FINAN'!$A:$F,5,0),0)</f>
        <v>0</v>
      </c>
      <c r="EY95" s="83">
        <f>IFERROR(VLOOKUP(EY$7,'CMM2 - FINAN'!$A:$F,5,0),0)</f>
        <v>0</v>
      </c>
      <c r="EZ95" s="83">
        <f>IFERROR(VLOOKUP(EZ$7,'CMM2 - FINAN'!$A:$F,5,0),0)</f>
        <v>0</v>
      </c>
      <c r="FA95" s="83">
        <f>IFERROR(VLOOKUP(FA$7,'CMM2 - FINAN'!$A:$F,5,0),0)</f>
        <v>0</v>
      </c>
      <c r="FB95" s="83">
        <f>IFERROR(VLOOKUP(FB$7,'CMM2 - FINAN'!$A:$F,5,0),0)</f>
        <v>0</v>
      </c>
      <c r="FC95" s="83">
        <f>IFERROR(VLOOKUP(FC$7,'CMM2 - FINAN'!$A:$F,5,0),0)</f>
        <v>0</v>
      </c>
      <c r="FD95" s="83">
        <f>IFERROR(VLOOKUP(FD$7,'CMM2 - FINAN'!$A:$F,5,0),0)</f>
        <v>0</v>
      </c>
      <c r="FE95" s="83">
        <f>IFERROR(VLOOKUP(FE$7,'CMM2 - FINAN'!$A:$F,5,0),0)</f>
        <v>0</v>
      </c>
      <c r="FF95" s="83">
        <f>IFERROR(VLOOKUP(FF$7,'CMM2 - FINAN'!$A:$F,5,0),0)</f>
        <v>0</v>
      </c>
      <c r="FG95" s="83">
        <f>IFERROR(VLOOKUP(FG$7,'CMM2 - FINAN'!$A:$F,5,0),0)</f>
        <v>0</v>
      </c>
      <c r="FH95" s="83">
        <f>IFERROR(VLOOKUP(FH$7,'CMM2 - FINAN'!$A:$F,5,0),0)</f>
        <v>0</v>
      </c>
      <c r="FI95" s="83">
        <f>IFERROR(VLOOKUP(FI$7,'CMM2 - FINAN'!$A:$F,5,0),0)</f>
        <v>0</v>
      </c>
      <c r="FJ95" s="83">
        <f>IFERROR(VLOOKUP(FJ$7,'CMM2 - FINAN'!$A:$F,5,0),0)</f>
        <v>0</v>
      </c>
      <c r="FK95" s="83">
        <f>IFERROR(VLOOKUP(FK$7,'CMM2 - FINAN'!$A:$F,5,0),0)</f>
        <v>0</v>
      </c>
      <c r="FL95" s="83">
        <f>IFERROR(VLOOKUP(FL$7,'CMM2 - FINAN'!$A:$F,5,0),0)</f>
        <v>0</v>
      </c>
      <c r="FM95" s="83">
        <f>IFERROR(VLOOKUP(FM$7,'CMM2 - FINAN'!$A:$F,5,0),0)</f>
        <v>0</v>
      </c>
      <c r="FN95" s="83">
        <f>IFERROR(VLOOKUP(FN$7,'CMM2 - FINAN'!$A:$F,5,0),0)</f>
        <v>0</v>
      </c>
      <c r="FO95" s="83">
        <f>IFERROR(VLOOKUP(FO$7,'CMM2 - FINAN'!$A:$F,5,0),0)</f>
        <v>0</v>
      </c>
      <c r="FP95" s="83">
        <f>IFERROR(VLOOKUP(FP$7,'CMM2 - FINAN'!$A:$F,5,0),0)</f>
        <v>0</v>
      </c>
      <c r="FQ95" s="83">
        <f>IFERROR(VLOOKUP(FQ$7,'CMM2 - FINAN'!$A:$F,5,0),0)</f>
        <v>0</v>
      </c>
      <c r="FR95" s="83">
        <f>IFERROR(VLOOKUP(FR$7,'CMM2 - FINAN'!$A:$F,5,0),0)</f>
        <v>0</v>
      </c>
      <c r="FS95" s="83">
        <f>IFERROR(VLOOKUP(FS$7,'CMM2 - FINAN'!$A:$F,5,0),0)</f>
        <v>0</v>
      </c>
      <c r="FT95" s="83">
        <f>IFERROR(VLOOKUP(FT$7,'CMM2 - FINAN'!$A:$F,5,0),0)</f>
        <v>0</v>
      </c>
      <c r="FU95" s="83">
        <f>IFERROR(VLOOKUP(FU$7,'CMM2 - FINAN'!$A:$F,5,0),0)</f>
        <v>0</v>
      </c>
      <c r="FV95" s="83">
        <f>IFERROR(VLOOKUP(FV$7,'CMM2 - FINAN'!$A:$F,5,0),0)</f>
        <v>0</v>
      </c>
      <c r="FW95" s="83">
        <f>IFERROR(VLOOKUP(FW$7,'CMM2 - FINAN'!$A:$F,5,0),0)</f>
        <v>0</v>
      </c>
      <c r="FX95" s="83">
        <f>IFERROR(VLOOKUP(FX$7,'CMM2 - FINAN'!$A:$F,5,0),0)</f>
        <v>0</v>
      </c>
      <c r="FY95" s="83">
        <f>IFERROR(VLOOKUP(FY$7,'CMM2 - FINAN'!$A:$F,5,0),0)</f>
        <v>0</v>
      </c>
      <c r="FZ95" s="83">
        <f>IFERROR(VLOOKUP(FZ$7,'CMM2 - FINAN'!$A:$F,5,0),0)</f>
        <v>0</v>
      </c>
      <c r="GA95" s="83">
        <f>IFERROR(VLOOKUP(GA$7,'CMM2 - FINAN'!$A:$F,5,0),0)</f>
        <v>0</v>
      </c>
      <c r="GB95" s="83">
        <f>IFERROR(VLOOKUP(GB$7,'CMM2 - FINAN'!$A:$F,5,0),0)</f>
        <v>0</v>
      </c>
      <c r="GC95" s="83">
        <f>IFERROR(VLOOKUP(GC$7,'CMM2 - FINAN'!$A:$F,5,0),0)</f>
        <v>0</v>
      </c>
      <c r="GD95" s="83">
        <f>IFERROR(VLOOKUP(GD$7,'CMM2 - FINAN'!$A:$F,5,0),0)</f>
        <v>0</v>
      </c>
      <c r="GE95" s="83">
        <f>IFERROR(VLOOKUP(GE$7,'CMM2 - FINAN'!$A:$F,5,0),0)</f>
        <v>0</v>
      </c>
      <c r="GF95" s="83">
        <f>IFERROR(VLOOKUP(GF$7,'CMM2 - FINAN'!$A:$F,5,0),0)</f>
        <v>0</v>
      </c>
      <c r="GG95" s="83">
        <f>IFERROR(VLOOKUP(GG$7,'CMM2 - FINAN'!$A:$F,5,0),0)</f>
        <v>0</v>
      </c>
      <c r="GH95" s="83">
        <f>IFERROR(VLOOKUP(GH$7,'CMM2 - FINAN'!$A:$F,5,0),0)</f>
        <v>0</v>
      </c>
      <c r="GI95" s="83">
        <f>IFERROR(VLOOKUP(GI$7,'CMM2 - FINAN'!$A:$F,5,0),0)</f>
        <v>0</v>
      </c>
      <c r="GJ95" s="83">
        <f>IFERROR(VLOOKUP(GJ$7,'CMM2 - FINAN'!$A:$F,5,0),0)</f>
        <v>0</v>
      </c>
      <c r="GK95" s="83">
        <f>IFERROR(VLOOKUP(GK$7,'CMM2 - FINAN'!$A:$F,5,0),0)</f>
        <v>0</v>
      </c>
      <c r="GL95" s="83">
        <f>IFERROR(VLOOKUP(GL$7,'CMM2 - FINAN'!$A:$F,5,0),0)</f>
        <v>0</v>
      </c>
      <c r="GM95" s="83">
        <f>IFERROR(VLOOKUP(GM$7,'CMM2 - FINAN'!$A:$F,5,0),0)</f>
        <v>0</v>
      </c>
      <c r="GN95" s="83">
        <f>IFERROR(VLOOKUP(GN$7,'CMM2 - FINAN'!$A:$F,5,0),0)</f>
        <v>0</v>
      </c>
      <c r="GO95" s="83">
        <f>IFERROR(VLOOKUP(GO$7,'CMM2 - FINAN'!$A:$F,5,0),0)</f>
        <v>0</v>
      </c>
      <c r="GP95" s="83">
        <f>IFERROR(VLOOKUP(GP$7,'CMM2 - FINAN'!$A:$F,5,0),0)</f>
        <v>0</v>
      </c>
      <c r="GQ95" s="83">
        <f>IFERROR(VLOOKUP(GQ$7,'CMM2 - FINAN'!$A:$F,5,0),0)</f>
        <v>0</v>
      </c>
      <c r="GR95" s="83">
        <f>IFERROR(VLOOKUP(GR$7,'CMM2 - FINAN'!$A:$F,5,0),0)</f>
        <v>0</v>
      </c>
      <c r="GS95" s="83">
        <f>IFERROR(VLOOKUP(GS$7,'CMM2 - FINAN'!$A:$F,5,0),0)</f>
        <v>0</v>
      </c>
      <c r="GT95" s="83">
        <f>IFERROR(VLOOKUP(GT$7,'CMM2 - FINAN'!$A:$F,5,0),0)</f>
        <v>0</v>
      </c>
      <c r="GU95" s="83">
        <f>IFERROR(VLOOKUP(GU$7,'CMM2 - FINAN'!$A:$F,5,0),0)</f>
        <v>0</v>
      </c>
      <c r="GV95" s="83">
        <f>IFERROR(VLOOKUP(GV$7,'CMM2 - FINAN'!$A:$F,5,0),0)</f>
        <v>0</v>
      </c>
      <c r="GW95" s="83">
        <f>IFERROR(VLOOKUP(GW$7,'CMM2 - FINAN'!$A:$F,5,0),0)</f>
        <v>0</v>
      </c>
      <c r="GX95" s="83">
        <f>IFERROR(VLOOKUP(GX$7,'CMM2 - FINAN'!$A:$F,5,0),0)</f>
        <v>0</v>
      </c>
      <c r="GY95" s="83">
        <f>IFERROR(VLOOKUP(GY$7,'CMM2 - FINAN'!$A:$F,5,0),0)</f>
        <v>0</v>
      </c>
      <c r="GZ95" s="83">
        <f>IFERROR(VLOOKUP(GZ$7,'CMM2 - FINAN'!$A:$F,5,0),0)</f>
        <v>0</v>
      </c>
      <c r="HA95" s="83">
        <f>IFERROR(VLOOKUP(HA$7,'CMM2 - FINAN'!$A:$F,5,0),0)</f>
        <v>0</v>
      </c>
      <c r="HB95" s="83">
        <f>IFERROR(VLOOKUP(HB$7,'CMM2 - FINAN'!$A:$F,5,0),0)</f>
        <v>0</v>
      </c>
      <c r="HC95" s="83">
        <f>IFERROR(VLOOKUP(HC$7,'CMM2 - FINAN'!$A:$F,5,0),0)</f>
        <v>0</v>
      </c>
      <c r="HD95" s="83">
        <f>IFERROR(VLOOKUP(HD$7,'CMM2 - FINAN'!$A:$F,5,0),0)</f>
        <v>0</v>
      </c>
      <c r="HE95" s="83">
        <f>IFERROR(VLOOKUP(HE$7,'CMM2 - FINAN'!$A:$F,5,0),0)</f>
        <v>0</v>
      </c>
      <c r="HF95" s="83">
        <f>IFERROR(VLOOKUP(HF$7,'CMM2 - FINAN'!$A:$F,5,0),0)</f>
        <v>0</v>
      </c>
      <c r="HG95" s="83">
        <f>IFERROR(VLOOKUP(HG$7,'CMM2 - FINAN'!$A:$F,5,0),0)</f>
        <v>0</v>
      </c>
      <c r="HH95" s="83">
        <f>IFERROR(VLOOKUP(HH$7,'CMM2 - FINAN'!$A:$F,5,0),0)</f>
        <v>0</v>
      </c>
      <c r="HI95" s="83">
        <f>IFERROR(VLOOKUP(HI$7,'CMM2 - FINAN'!$A:$F,5,0),0)</f>
        <v>0</v>
      </c>
    </row>
    <row r="96" spans="1:217" ht="14.4" x14ac:dyDescent="0.3">
      <c r="A96" s="31"/>
    </row>
    <row r="97" spans="1:217" s="22" customFormat="1" x14ac:dyDescent="0.2">
      <c r="A97" s="34" t="s">
        <v>133</v>
      </c>
      <c r="B97" s="83" t="e">
        <f t="shared" ref="B97:BM97" si="91">B65+B55-B67+B91-B92-B93-B95</f>
        <v>#REF!</v>
      </c>
      <c r="C97" s="83" t="e">
        <f t="shared" si="91"/>
        <v>#REF!</v>
      </c>
      <c r="D97" s="83" t="e">
        <f t="shared" si="91"/>
        <v>#REF!</v>
      </c>
      <c r="E97" s="83" t="e">
        <f t="shared" si="91"/>
        <v>#REF!</v>
      </c>
      <c r="F97" s="83" t="e">
        <f t="shared" si="91"/>
        <v>#REF!</v>
      </c>
      <c r="G97" s="83" t="e">
        <f t="shared" si="91"/>
        <v>#REF!</v>
      </c>
      <c r="H97" s="83" t="e">
        <f t="shared" si="91"/>
        <v>#REF!</v>
      </c>
      <c r="I97" s="83" t="e">
        <f t="shared" si="91"/>
        <v>#REF!</v>
      </c>
      <c r="J97" s="83" t="e">
        <f t="shared" si="91"/>
        <v>#REF!</v>
      </c>
      <c r="K97" s="83" t="e">
        <f t="shared" si="91"/>
        <v>#REF!</v>
      </c>
      <c r="L97" s="83" t="e">
        <f t="shared" si="91"/>
        <v>#REF!</v>
      </c>
      <c r="M97" s="83" t="e">
        <f t="shared" si="91"/>
        <v>#REF!</v>
      </c>
      <c r="N97" s="83" t="e">
        <f t="shared" si="91"/>
        <v>#REF!</v>
      </c>
      <c r="O97" s="83" t="e">
        <f t="shared" si="91"/>
        <v>#REF!</v>
      </c>
      <c r="P97" s="83" t="e">
        <f t="shared" si="91"/>
        <v>#REF!</v>
      </c>
      <c r="Q97" s="83" t="e">
        <f t="shared" si="91"/>
        <v>#REF!</v>
      </c>
      <c r="R97" s="83" t="e">
        <f>R65+R55-R67+R91-R92-R93-R95</f>
        <v>#NAME?</v>
      </c>
      <c r="S97" s="83" t="e">
        <f t="shared" si="91"/>
        <v>#NAME?</v>
      </c>
      <c r="T97" s="83" t="e">
        <f t="shared" si="91"/>
        <v>#NAME?</v>
      </c>
      <c r="U97" s="83" t="e">
        <f t="shared" si="91"/>
        <v>#NAME?</v>
      </c>
      <c r="V97" s="83" t="e">
        <f t="shared" si="91"/>
        <v>#NAME?</v>
      </c>
      <c r="W97" s="83" t="e">
        <f t="shared" si="91"/>
        <v>#NAME?</v>
      </c>
      <c r="X97" s="83" t="e">
        <f t="shared" si="91"/>
        <v>#NAME?</v>
      </c>
      <c r="Y97" s="83" t="e">
        <f t="shared" si="91"/>
        <v>#NAME?</v>
      </c>
      <c r="Z97" s="83" t="e">
        <f t="shared" si="91"/>
        <v>#NAME?</v>
      </c>
      <c r="AA97" s="83" t="e">
        <f t="shared" si="91"/>
        <v>#NAME?</v>
      </c>
      <c r="AB97" s="83" t="e">
        <f t="shared" si="91"/>
        <v>#NAME?</v>
      </c>
      <c r="AC97" s="83" t="e">
        <f t="shared" si="91"/>
        <v>#NAME?</v>
      </c>
      <c r="AD97" s="83" t="e">
        <f t="shared" si="91"/>
        <v>#NAME?</v>
      </c>
      <c r="AE97" s="83" t="e">
        <f t="shared" si="91"/>
        <v>#NAME?</v>
      </c>
      <c r="AF97" s="83" t="e">
        <f t="shared" si="91"/>
        <v>#NAME?</v>
      </c>
      <c r="AG97" s="83" t="e">
        <f t="shared" si="91"/>
        <v>#NAME?</v>
      </c>
      <c r="AH97" s="83" t="e">
        <f t="shared" si="91"/>
        <v>#NAME?</v>
      </c>
      <c r="AI97" s="83" t="e">
        <f t="shared" si="91"/>
        <v>#NAME?</v>
      </c>
      <c r="AJ97" s="83" t="e">
        <f t="shared" si="91"/>
        <v>#NAME?</v>
      </c>
      <c r="AK97" s="83" t="e">
        <f t="shared" si="91"/>
        <v>#NAME?</v>
      </c>
      <c r="AL97" s="83" t="e">
        <f t="shared" si="91"/>
        <v>#NAME?</v>
      </c>
      <c r="AM97" s="83" t="e">
        <f t="shared" si="91"/>
        <v>#NAME?</v>
      </c>
      <c r="AN97" s="83" t="e">
        <f t="shared" si="91"/>
        <v>#NAME?</v>
      </c>
      <c r="AO97" s="83" t="e">
        <f t="shared" si="91"/>
        <v>#NAME?</v>
      </c>
      <c r="AP97" s="83" t="e">
        <f t="shared" si="91"/>
        <v>#NAME?</v>
      </c>
      <c r="AQ97" s="83" t="e">
        <f t="shared" si="91"/>
        <v>#NAME?</v>
      </c>
      <c r="AR97" s="83" t="e">
        <f t="shared" si="91"/>
        <v>#NAME?</v>
      </c>
      <c r="AS97" s="83" t="e">
        <f t="shared" si="91"/>
        <v>#NAME?</v>
      </c>
      <c r="AT97" s="83" t="e">
        <f t="shared" si="91"/>
        <v>#NAME?</v>
      </c>
      <c r="AU97" s="83" t="e">
        <f t="shared" si="91"/>
        <v>#NAME?</v>
      </c>
      <c r="AV97" s="83" t="e">
        <f t="shared" si="91"/>
        <v>#NAME?</v>
      </c>
      <c r="AW97" s="83" t="e">
        <f t="shared" si="91"/>
        <v>#NAME?</v>
      </c>
      <c r="AX97" s="83" t="e">
        <f t="shared" si="91"/>
        <v>#NAME?</v>
      </c>
      <c r="AY97" s="83" t="e">
        <f t="shared" si="91"/>
        <v>#NAME?</v>
      </c>
      <c r="AZ97" s="83" t="e">
        <f t="shared" si="91"/>
        <v>#NAME?</v>
      </c>
      <c r="BA97" s="83" t="e">
        <f t="shared" si="91"/>
        <v>#NAME?</v>
      </c>
      <c r="BB97" s="83" t="e">
        <f t="shared" si="91"/>
        <v>#NAME?</v>
      </c>
      <c r="BC97" s="83" t="e">
        <f t="shared" si="91"/>
        <v>#NAME?</v>
      </c>
      <c r="BD97" s="83" t="e">
        <f t="shared" si="91"/>
        <v>#NAME?</v>
      </c>
      <c r="BE97" s="83" t="e">
        <f t="shared" si="91"/>
        <v>#NAME?</v>
      </c>
      <c r="BF97" s="83" t="e">
        <f t="shared" si="91"/>
        <v>#NAME?</v>
      </c>
      <c r="BG97" s="83" t="e">
        <f t="shared" si="91"/>
        <v>#NAME?</v>
      </c>
      <c r="BH97" s="83" t="e">
        <f t="shared" si="91"/>
        <v>#NAME?</v>
      </c>
      <c r="BI97" s="83" t="e">
        <f t="shared" si="91"/>
        <v>#NAME?</v>
      </c>
      <c r="BJ97" s="83" t="e">
        <f t="shared" si="91"/>
        <v>#NAME?</v>
      </c>
      <c r="BK97" s="83" t="e">
        <f t="shared" si="91"/>
        <v>#NAME?</v>
      </c>
      <c r="BL97" s="83" t="e">
        <f t="shared" si="91"/>
        <v>#NAME?</v>
      </c>
      <c r="BM97" s="83" t="e">
        <f t="shared" si="91"/>
        <v>#NAME?</v>
      </c>
      <c r="BN97" s="83" t="e">
        <f t="shared" ref="BN97:DY97" si="92">BN65+BN55-BN67+BN91-BN92-BN93-BN95</f>
        <v>#NAME?</v>
      </c>
      <c r="BO97" s="83" t="e">
        <f t="shared" si="92"/>
        <v>#NAME?</v>
      </c>
      <c r="BP97" s="83" t="e">
        <f t="shared" si="92"/>
        <v>#NAME?</v>
      </c>
      <c r="BQ97" s="83" t="e">
        <f t="shared" si="92"/>
        <v>#NAME?</v>
      </c>
      <c r="BR97" s="83" t="e">
        <f t="shared" si="92"/>
        <v>#NAME?</v>
      </c>
      <c r="BS97" s="83" t="e">
        <f t="shared" si="92"/>
        <v>#NAME?</v>
      </c>
      <c r="BT97" s="83" t="e">
        <f t="shared" si="92"/>
        <v>#NAME?</v>
      </c>
      <c r="BU97" s="83" t="e">
        <f t="shared" si="92"/>
        <v>#NAME?</v>
      </c>
      <c r="BV97" s="83" t="e">
        <f t="shared" si="92"/>
        <v>#NAME?</v>
      </c>
      <c r="BW97" s="83" t="e">
        <f t="shared" si="92"/>
        <v>#NAME?</v>
      </c>
      <c r="BX97" s="83" t="e">
        <f t="shared" si="92"/>
        <v>#NAME?</v>
      </c>
      <c r="BY97" s="83" t="e">
        <f t="shared" si="92"/>
        <v>#NAME?</v>
      </c>
      <c r="BZ97" s="83" t="e">
        <f t="shared" si="92"/>
        <v>#NAME?</v>
      </c>
      <c r="CA97" s="83" t="e">
        <f t="shared" si="92"/>
        <v>#NAME?</v>
      </c>
      <c r="CB97" s="83" t="e">
        <f t="shared" si="92"/>
        <v>#NAME?</v>
      </c>
      <c r="CC97" s="83" t="e">
        <f t="shared" si="92"/>
        <v>#NAME?</v>
      </c>
      <c r="CD97" s="83" t="e">
        <f t="shared" si="92"/>
        <v>#NAME?</v>
      </c>
      <c r="CE97" s="83" t="e">
        <f t="shared" si="92"/>
        <v>#NAME?</v>
      </c>
      <c r="CF97" s="83" t="e">
        <f t="shared" si="92"/>
        <v>#NAME?</v>
      </c>
      <c r="CG97" s="83" t="e">
        <f t="shared" si="92"/>
        <v>#NAME?</v>
      </c>
      <c r="CH97" s="83" t="e">
        <f t="shared" si="92"/>
        <v>#NAME?</v>
      </c>
      <c r="CI97" s="83" t="e">
        <f t="shared" si="92"/>
        <v>#NAME?</v>
      </c>
      <c r="CJ97" s="83" t="e">
        <f t="shared" si="92"/>
        <v>#NAME?</v>
      </c>
      <c r="CK97" s="83" t="e">
        <f t="shared" si="92"/>
        <v>#NAME?</v>
      </c>
      <c r="CL97" s="83" t="e">
        <f t="shared" si="92"/>
        <v>#NAME?</v>
      </c>
      <c r="CM97" s="83" t="e">
        <f t="shared" si="92"/>
        <v>#NAME?</v>
      </c>
      <c r="CN97" s="83" t="e">
        <f t="shared" si="92"/>
        <v>#NAME?</v>
      </c>
      <c r="CO97" s="83" t="e">
        <f t="shared" si="92"/>
        <v>#NAME?</v>
      </c>
      <c r="CP97" s="83" t="e">
        <f t="shared" si="92"/>
        <v>#NAME?</v>
      </c>
      <c r="CQ97" s="83" t="e">
        <f t="shared" si="92"/>
        <v>#NAME?</v>
      </c>
      <c r="CR97" s="83" t="e">
        <f t="shared" si="92"/>
        <v>#NAME?</v>
      </c>
      <c r="CS97" s="83" t="e">
        <f t="shared" si="92"/>
        <v>#NAME?</v>
      </c>
      <c r="CT97" s="83" t="e">
        <f t="shared" si="92"/>
        <v>#NAME?</v>
      </c>
      <c r="CU97" s="83" t="e">
        <f t="shared" si="92"/>
        <v>#NAME?</v>
      </c>
      <c r="CV97" s="83" t="e">
        <f t="shared" si="92"/>
        <v>#NAME?</v>
      </c>
      <c r="CW97" s="83" t="e">
        <f t="shared" si="92"/>
        <v>#NAME?</v>
      </c>
      <c r="CX97" s="83" t="e">
        <f t="shared" si="92"/>
        <v>#NAME?</v>
      </c>
      <c r="CY97" s="83" t="e">
        <f t="shared" si="92"/>
        <v>#NAME?</v>
      </c>
      <c r="CZ97" s="83" t="e">
        <f t="shared" si="92"/>
        <v>#NAME?</v>
      </c>
      <c r="DA97" s="83" t="e">
        <f t="shared" si="92"/>
        <v>#NAME?</v>
      </c>
      <c r="DB97" s="83" t="e">
        <f t="shared" si="92"/>
        <v>#NAME?</v>
      </c>
      <c r="DC97" s="83" t="e">
        <f t="shared" si="92"/>
        <v>#NAME?</v>
      </c>
      <c r="DD97" s="83" t="e">
        <f t="shared" si="92"/>
        <v>#NAME?</v>
      </c>
      <c r="DE97" s="83" t="e">
        <f t="shared" si="92"/>
        <v>#NAME?</v>
      </c>
      <c r="DF97" s="83" t="e">
        <f t="shared" si="92"/>
        <v>#NAME?</v>
      </c>
      <c r="DG97" s="83" t="e">
        <f t="shared" si="92"/>
        <v>#NAME?</v>
      </c>
      <c r="DH97" s="83" t="e">
        <f t="shared" si="92"/>
        <v>#NAME?</v>
      </c>
      <c r="DI97" s="83" t="e">
        <f t="shared" si="92"/>
        <v>#NAME?</v>
      </c>
      <c r="DJ97" s="83" t="e">
        <f t="shared" si="92"/>
        <v>#NAME?</v>
      </c>
      <c r="DK97" s="83" t="e">
        <f t="shared" si="92"/>
        <v>#NAME?</v>
      </c>
      <c r="DL97" s="83" t="e">
        <f t="shared" si="92"/>
        <v>#NAME?</v>
      </c>
      <c r="DM97" s="83" t="e">
        <f t="shared" si="92"/>
        <v>#NAME?</v>
      </c>
      <c r="DN97" s="83" t="e">
        <f t="shared" si="92"/>
        <v>#NAME?</v>
      </c>
      <c r="DO97" s="83" t="e">
        <f t="shared" si="92"/>
        <v>#NAME?</v>
      </c>
      <c r="DP97" s="83" t="e">
        <f t="shared" si="92"/>
        <v>#NAME?</v>
      </c>
      <c r="DQ97" s="83" t="e">
        <f t="shared" si="92"/>
        <v>#NAME?</v>
      </c>
      <c r="DR97" s="83" t="e">
        <f t="shared" si="92"/>
        <v>#NAME?</v>
      </c>
      <c r="DS97" s="83" t="e">
        <f t="shared" si="92"/>
        <v>#NAME?</v>
      </c>
      <c r="DT97" s="83" t="e">
        <f t="shared" si="92"/>
        <v>#NAME?</v>
      </c>
      <c r="DU97" s="83" t="e">
        <f t="shared" si="92"/>
        <v>#NAME?</v>
      </c>
      <c r="DV97" s="83" t="e">
        <f t="shared" si="92"/>
        <v>#NAME?</v>
      </c>
      <c r="DW97" s="83" t="e">
        <f t="shared" si="92"/>
        <v>#NAME?</v>
      </c>
      <c r="DX97" s="83" t="e">
        <f t="shared" si="92"/>
        <v>#NAME?</v>
      </c>
      <c r="DY97" s="83" t="e">
        <f t="shared" si="92"/>
        <v>#NAME?</v>
      </c>
      <c r="DZ97" s="83" t="e">
        <f t="shared" ref="DZ97:GK97" si="93">DZ65+DZ55-DZ67+DZ91-DZ92-DZ93-DZ95</f>
        <v>#NAME?</v>
      </c>
      <c r="EA97" s="83" t="e">
        <f t="shared" si="93"/>
        <v>#NAME?</v>
      </c>
      <c r="EB97" s="83" t="e">
        <f t="shared" si="93"/>
        <v>#NAME?</v>
      </c>
      <c r="EC97" s="83" t="e">
        <f t="shared" si="93"/>
        <v>#NAME?</v>
      </c>
      <c r="ED97" s="83" t="e">
        <f t="shared" si="93"/>
        <v>#NAME?</v>
      </c>
      <c r="EE97" s="83" t="e">
        <f t="shared" si="93"/>
        <v>#NAME?</v>
      </c>
      <c r="EF97" s="83" t="e">
        <f t="shared" si="93"/>
        <v>#NAME?</v>
      </c>
      <c r="EG97" s="83" t="e">
        <f t="shared" si="93"/>
        <v>#NAME?</v>
      </c>
      <c r="EH97" s="83" t="e">
        <f t="shared" si="93"/>
        <v>#NAME?</v>
      </c>
      <c r="EI97" s="83" t="e">
        <f t="shared" si="93"/>
        <v>#NAME?</v>
      </c>
      <c r="EJ97" s="83" t="e">
        <f t="shared" si="93"/>
        <v>#NAME?</v>
      </c>
      <c r="EK97" s="83" t="e">
        <f t="shared" si="93"/>
        <v>#NAME?</v>
      </c>
      <c r="EL97" s="83" t="e">
        <f t="shared" si="93"/>
        <v>#NAME?</v>
      </c>
      <c r="EM97" s="83" t="e">
        <f t="shared" si="93"/>
        <v>#NAME?</v>
      </c>
      <c r="EN97" s="83" t="e">
        <f t="shared" si="93"/>
        <v>#NAME?</v>
      </c>
      <c r="EO97" s="83" t="e">
        <f t="shared" si="93"/>
        <v>#NAME?</v>
      </c>
      <c r="EP97" s="83" t="e">
        <f t="shared" si="93"/>
        <v>#NAME?</v>
      </c>
      <c r="EQ97" s="83" t="e">
        <f t="shared" si="93"/>
        <v>#NAME?</v>
      </c>
      <c r="ER97" s="83" t="e">
        <f t="shared" si="93"/>
        <v>#NAME?</v>
      </c>
      <c r="ES97" s="83" t="e">
        <f t="shared" si="93"/>
        <v>#NAME?</v>
      </c>
      <c r="ET97" s="83" t="e">
        <f t="shared" si="93"/>
        <v>#NAME?</v>
      </c>
      <c r="EU97" s="83" t="e">
        <f t="shared" si="93"/>
        <v>#NAME?</v>
      </c>
      <c r="EV97" s="83" t="e">
        <f t="shared" si="93"/>
        <v>#NAME?</v>
      </c>
      <c r="EW97" s="83" t="e">
        <f t="shared" si="93"/>
        <v>#NAME?</v>
      </c>
      <c r="EX97" s="83" t="e">
        <f t="shared" si="93"/>
        <v>#NAME?</v>
      </c>
      <c r="EY97" s="83" t="e">
        <f t="shared" si="93"/>
        <v>#NAME?</v>
      </c>
      <c r="EZ97" s="83" t="e">
        <f t="shared" si="93"/>
        <v>#NAME?</v>
      </c>
      <c r="FA97" s="83" t="e">
        <f t="shared" si="93"/>
        <v>#NAME?</v>
      </c>
      <c r="FB97" s="83" t="e">
        <f t="shared" si="93"/>
        <v>#NAME?</v>
      </c>
      <c r="FC97" s="83" t="e">
        <f t="shared" si="93"/>
        <v>#NAME?</v>
      </c>
      <c r="FD97" s="83" t="e">
        <f t="shared" si="93"/>
        <v>#NAME?</v>
      </c>
      <c r="FE97" s="83" t="e">
        <f t="shared" si="93"/>
        <v>#NAME?</v>
      </c>
      <c r="FF97" s="83" t="e">
        <f t="shared" si="93"/>
        <v>#NAME?</v>
      </c>
      <c r="FG97" s="83" t="e">
        <f t="shared" si="93"/>
        <v>#NAME?</v>
      </c>
      <c r="FH97" s="83" t="e">
        <f t="shared" si="93"/>
        <v>#NAME?</v>
      </c>
      <c r="FI97" s="83" t="e">
        <f t="shared" si="93"/>
        <v>#NAME?</v>
      </c>
      <c r="FJ97" s="83" t="e">
        <f t="shared" si="93"/>
        <v>#NAME?</v>
      </c>
      <c r="FK97" s="83" t="e">
        <f t="shared" si="93"/>
        <v>#NAME?</v>
      </c>
      <c r="FL97" s="83" t="e">
        <f t="shared" si="93"/>
        <v>#NAME?</v>
      </c>
      <c r="FM97" s="83" t="e">
        <f t="shared" si="93"/>
        <v>#NAME?</v>
      </c>
      <c r="FN97" s="83" t="e">
        <f t="shared" si="93"/>
        <v>#NAME?</v>
      </c>
      <c r="FO97" s="83" t="e">
        <f t="shared" si="93"/>
        <v>#NAME?</v>
      </c>
      <c r="FP97" s="83" t="e">
        <f t="shared" si="93"/>
        <v>#NAME?</v>
      </c>
      <c r="FQ97" s="83" t="e">
        <f t="shared" si="93"/>
        <v>#NAME?</v>
      </c>
      <c r="FR97" s="83" t="e">
        <f t="shared" si="93"/>
        <v>#NAME?</v>
      </c>
      <c r="FS97" s="83" t="e">
        <f t="shared" si="93"/>
        <v>#NAME?</v>
      </c>
      <c r="FT97" s="83" t="e">
        <f t="shared" si="93"/>
        <v>#NAME?</v>
      </c>
      <c r="FU97" s="83" t="e">
        <f t="shared" si="93"/>
        <v>#NAME?</v>
      </c>
      <c r="FV97" s="83" t="e">
        <f t="shared" si="93"/>
        <v>#NAME?</v>
      </c>
      <c r="FW97" s="83" t="e">
        <f t="shared" si="93"/>
        <v>#NAME?</v>
      </c>
      <c r="FX97" s="83" t="e">
        <f t="shared" si="93"/>
        <v>#NAME?</v>
      </c>
      <c r="FY97" s="83" t="e">
        <f t="shared" si="93"/>
        <v>#NAME?</v>
      </c>
      <c r="FZ97" s="83" t="e">
        <f t="shared" si="93"/>
        <v>#NAME?</v>
      </c>
      <c r="GA97" s="83" t="e">
        <f t="shared" si="93"/>
        <v>#NAME?</v>
      </c>
      <c r="GB97" s="83" t="e">
        <f t="shared" si="93"/>
        <v>#NAME?</v>
      </c>
      <c r="GC97" s="83" t="e">
        <f t="shared" si="93"/>
        <v>#NAME?</v>
      </c>
      <c r="GD97" s="83" t="e">
        <f t="shared" si="93"/>
        <v>#NAME?</v>
      </c>
      <c r="GE97" s="83" t="e">
        <f t="shared" si="93"/>
        <v>#NAME?</v>
      </c>
      <c r="GF97" s="83" t="e">
        <f t="shared" si="93"/>
        <v>#NAME?</v>
      </c>
      <c r="GG97" s="83" t="e">
        <f t="shared" si="93"/>
        <v>#NAME?</v>
      </c>
      <c r="GH97" s="83" t="e">
        <f t="shared" si="93"/>
        <v>#NAME?</v>
      </c>
      <c r="GI97" s="83" t="e">
        <f t="shared" si="93"/>
        <v>#NAME?</v>
      </c>
      <c r="GJ97" s="83" t="e">
        <f t="shared" si="93"/>
        <v>#NAME?</v>
      </c>
      <c r="GK97" s="83" t="e">
        <f t="shared" si="93"/>
        <v>#NAME?</v>
      </c>
      <c r="GL97" s="83" t="e">
        <f t="shared" ref="GL97:HI97" si="94">GL65+GL55-GL67+GL91-GL92-GL93-GL95</f>
        <v>#NAME?</v>
      </c>
      <c r="GM97" s="83" t="e">
        <f t="shared" si="94"/>
        <v>#NAME?</v>
      </c>
      <c r="GN97" s="83" t="e">
        <f t="shared" si="94"/>
        <v>#NAME?</v>
      </c>
      <c r="GO97" s="83" t="e">
        <f t="shared" si="94"/>
        <v>#NAME?</v>
      </c>
      <c r="GP97" s="83" t="e">
        <f t="shared" si="94"/>
        <v>#NAME?</v>
      </c>
      <c r="GQ97" s="83" t="e">
        <f t="shared" si="94"/>
        <v>#NAME?</v>
      </c>
      <c r="GR97" s="83" t="e">
        <f t="shared" si="94"/>
        <v>#NAME?</v>
      </c>
      <c r="GS97" s="83" t="e">
        <f t="shared" si="94"/>
        <v>#NAME?</v>
      </c>
      <c r="GT97" s="83" t="e">
        <f t="shared" si="94"/>
        <v>#NAME?</v>
      </c>
      <c r="GU97" s="83" t="e">
        <f t="shared" si="94"/>
        <v>#NAME?</v>
      </c>
      <c r="GV97" s="83" t="e">
        <f t="shared" si="94"/>
        <v>#NAME?</v>
      </c>
      <c r="GW97" s="83" t="e">
        <f t="shared" si="94"/>
        <v>#NAME?</v>
      </c>
      <c r="GX97" s="83" t="e">
        <f t="shared" si="94"/>
        <v>#NAME?</v>
      </c>
      <c r="GY97" s="83" t="e">
        <f t="shared" si="94"/>
        <v>#NAME?</v>
      </c>
      <c r="GZ97" s="83" t="e">
        <f t="shared" si="94"/>
        <v>#NAME?</v>
      </c>
      <c r="HA97" s="83" t="e">
        <f t="shared" si="94"/>
        <v>#NAME?</v>
      </c>
      <c r="HB97" s="83" t="e">
        <f t="shared" si="94"/>
        <v>#NAME?</v>
      </c>
      <c r="HC97" s="83" t="e">
        <f t="shared" si="94"/>
        <v>#NAME?</v>
      </c>
      <c r="HD97" s="83" t="e">
        <f t="shared" si="94"/>
        <v>#NAME?</v>
      </c>
      <c r="HE97" s="83" t="e">
        <f t="shared" si="94"/>
        <v>#NAME?</v>
      </c>
      <c r="HF97" s="83" t="e">
        <f t="shared" si="94"/>
        <v>#NAME?</v>
      </c>
      <c r="HG97" s="83" t="e">
        <f t="shared" si="94"/>
        <v>#NAME?</v>
      </c>
      <c r="HH97" s="83" t="e">
        <f t="shared" si="94"/>
        <v>#NAME?</v>
      </c>
      <c r="HI97" s="83" t="e">
        <f t="shared" si="94"/>
        <v>#NAME?</v>
      </c>
    </row>
    <row r="98" spans="1:217" x14ac:dyDescent="0.2">
      <c r="A98" s="28" t="s">
        <v>134</v>
      </c>
      <c r="B98" s="77" t="e">
        <f>B97</f>
        <v>#REF!</v>
      </c>
      <c r="C98" s="77" t="e">
        <f t="shared" ref="C98:BN98" si="95">B98+C97</f>
        <v>#REF!</v>
      </c>
      <c r="D98" s="77" t="e">
        <f t="shared" si="95"/>
        <v>#REF!</v>
      </c>
      <c r="E98" s="77" t="e">
        <f t="shared" si="95"/>
        <v>#REF!</v>
      </c>
      <c r="F98" s="77" t="e">
        <f t="shared" si="95"/>
        <v>#REF!</v>
      </c>
      <c r="G98" s="77" t="e">
        <f t="shared" si="95"/>
        <v>#REF!</v>
      </c>
      <c r="H98" s="77" t="e">
        <f t="shared" si="95"/>
        <v>#REF!</v>
      </c>
      <c r="I98" s="77" t="e">
        <f t="shared" si="95"/>
        <v>#REF!</v>
      </c>
      <c r="J98" s="77" t="e">
        <f t="shared" si="95"/>
        <v>#REF!</v>
      </c>
      <c r="K98" s="77" t="e">
        <f t="shared" si="95"/>
        <v>#REF!</v>
      </c>
      <c r="L98" s="77" t="e">
        <f t="shared" si="95"/>
        <v>#REF!</v>
      </c>
      <c r="M98" s="77" t="e">
        <f t="shared" si="95"/>
        <v>#REF!</v>
      </c>
      <c r="N98" s="77" t="e">
        <f t="shared" si="95"/>
        <v>#REF!</v>
      </c>
      <c r="O98" s="77" t="e">
        <f t="shared" si="95"/>
        <v>#REF!</v>
      </c>
      <c r="P98" s="77" t="e">
        <f t="shared" si="95"/>
        <v>#REF!</v>
      </c>
      <c r="Q98" s="77" t="e">
        <f t="shared" si="95"/>
        <v>#REF!</v>
      </c>
      <c r="R98" s="77" t="e">
        <f t="shared" si="95"/>
        <v>#REF!</v>
      </c>
      <c r="S98" s="77" t="e">
        <f t="shared" si="95"/>
        <v>#REF!</v>
      </c>
      <c r="T98" s="77" t="e">
        <f t="shared" si="95"/>
        <v>#REF!</v>
      </c>
      <c r="U98" s="77" t="e">
        <f t="shared" si="95"/>
        <v>#REF!</v>
      </c>
      <c r="V98" s="77" t="e">
        <f t="shared" si="95"/>
        <v>#REF!</v>
      </c>
      <c r="W98" s="77" t="e">
        <f t="shared" si="95"/>
        <v>#REF!</v>
      </c>
      <c r="X98" s="77" t="e">
        <f t="shared" si="95"/>
        <v>#REF!</v>
      </c>
      <c r="Y98" s="77" t="e">
        <f t="shared" si="95"/>
        <v>#REF!</v>
      </c>
      <c r="Z98" s="77" t="e">
        <f t="shared" si="95"/>
        <v>#REF!</v>
      </c>
      <c r="AA98" s="77" t="e">
        <f t="shared" si="95"/>
        <v>#REF!</v>
      </c>
      <c r="AB98" s="77" t="e">
        <f t="shared" si="95"/>
        <v>#REF!</v>
      </c>
      <c r="AC98" s="77" t="e">
        <f t="shared" si="95"/>
        <v>#REF!</v>
      </c>
      <c r="AD98" s="77" t="e">
        <f t="shared" si="95"/>
        <v>#REF!</v>
      </c>
      <c r="AE98" s="77" t="e">
        <f t="shared" si="95"/>
        <v>#REF!</v>
      </c>
      <c r="AF98" s="77" t="e">
        <f t="shared" si="95"/>
        <v>#REF!</v>
      </c>
      <c r="AG98" s="77" t="e">
        <f t="shared" si="95"/>
        <v>#REF!</v>
      </c>
      <c r="AH98" s="77" t="e">
        <f t="shared" si="95"/>
        <v>#REF!</v>
      </c>
      <c r="AI98" s="77" t="e">
        <f t="shared" si="95"/>
        <v>#REF!</v>
      </c>
      <c r="AJ98" s="77" t="e">
        <f t="shared" si="95"/>
        <v>#REF!</v>
      </c>
      <c r="AK98" s="77" t="e">
        <f t="shared" si="95"/>
        <v>#REF!</v>
      </c>
      <c r="AL98" s="77" t="e">
        <f t="shared" si="95"/>
        <v>#REF!</v>
      </c>
      <c r="AM98" s="77" t="e">
        <f t="shared" si="95"/>
        <v>#REF!</v>
      </c>
      <c r="AN98" s="77" t="e">
        <f t="shared" si="95"/>
        <v>#REF!</v>
      </c>
      <c r="AO98" s="77" t="e">
        <f t="shared" si="95"/>
        <v>#REF!</v>
      </c>
      <c r="AP98" s="77" t="e">
        <f t="shared" si="95"/>
        <v>#REF!</v>
      </c>
      <c r="AQ98" s="77" t="e">
        <f t="shared" si="95"/>
        <v>#REF!</v>
      </c>
      <c r="AR98" s="77" t="e">
        <f t="shared" si="95"/>
        <v>#REF!</v>
      </c>
      <c r="AS98" s="77" t="e">
        <f t="shared" si="95"/>
        <v>#REF!</v>
      </c>
      <c r="AT98" s="77" t="e">
        <f t="shared" si="95"/>
        <v>#REF!</v>
      </c>
      <c r="AU98" s="77" t="e">
        <f t="shared" si="95"/>
        <v>#REF!</v>
      </c>
      <c r="AV98" s="77" t="e">
        <f t="shared" si="95"/>
        <v>#REF!</v>
      </c>
      <c r="AW98" s="77" t="e">
        <f t="shared" si="95"/>
        <v>#REF!</v>
      </c>
      <c r="AX98" s="77" t="e">
        <f t="shared" si="95"/>
        <v>#REF!</v>
      </c>
      <c r="AY98" s="77" t="e">
        <f t="shared" si="95"/>
        <v>#REF!</v>
      </c>
      <c r="AZ98" s="77" t="e">
        <f t="shared" si="95"/>
        <v>#REF!</v>
      </c>
      <c r="BA98" s="77" t="e">
        <f t="shared" si="95"/>
        <v>#REF!</v>
      </c>
      <c r="BB98" s="77" t="e">
        <f t="shared" si="95"/>
        <v>#REF!</v>
      </c>
      <c r="BC98" s="77" t="e">
        <f t="shared" si="95"/>
        <v>#REF!</v>
      </c>
      <c r="BD98" s="77" t="e">
        <f t="shared" si="95"/>
        <v>#REF!</v>
      </c>
      <c r="BE98" s="77" t="e">
        <f t="shared" si="95"/>
        <v>#REF!</v>
      </c>
      <c r="BF98" s="77" t="e">
        <f t="shared" si="95"/>
        <v>#REF!</v>
      </c>
      <c r="BG98" s="77" t="e">
        <f t="shared" si="95"/>
        <v>#REF!</v>
      </c>
      <c r="BH98" s="77" t="e">
        <f t="shared" si="95"/>
        <v>#REF!</v>
      </c>
      <c r="BI98" s="77" t="e">
        <f t="shared" si="95"/>
        <v>#REF!</v>
      </c>
      <c r="BJ98" s="77" t="e">
        <f t="shared" si="95"/>
        <v>#REF!</v>
      </c>
      <c r="BK98" s="77" t="e">
        <f t="shared" si="95"/>
        <v>#REF!</v>
      </c>
      <c r="BL98" s="77" t="e">
        <f t="shared" si="95"/>
        <v>#REF!</v>
      </c>
      <c r="BM98" s="77" t="e">
        <f t="shared" si="95"/>
        <v>#REF!</v>
      </c>
      <c r="BN98" s="77" t="e">
        <f t="shared" si="95"/>
        <v>#REF!</v>
      </c>
      <c r="BO98" s="77" t="e">
        <f t="shared" ref="BO98:DZ98" si="96">BN98+BO97</f>
        <v>#REF!</v>
      </c>
      <c r="BP98" s="77" t="e">
        <f t="shared" si="96"/>
        <v>#REF!</v>
      </c>
      <c r="BQ98" s="77" t="e">
        <f t="shared" si="96"/>
        <v>#REF!</v>
      </c>
      <c r="BR98" s="77" t="e">
        <f t="shared" si="96"/>
        <v>#REF!</v>
      </c>
      <c r="BS98" s="77" t="e">
        <f t="shared" si="96"/>
        <v>#REF!</v>
      </c>
      <c r="BT98" s="77" t="e">
        <f t="shared" si="96"/>
        <v>#REF!</v>
      </c>
      <c r="BU98" s="77" t="e">
        <f t="shared" si="96"/>
        <v>#REF!</v>
      </c>
      <c r="BV98" s="77" t="e">
        <f t="shared" si="96"/>
        <v>#REF!</v>
      </c>
      <c r="BW98" s="77" t="e">
        <f t="shared" si="96"/>
        <v>#REF!</v>
      </c>
      <c r="BX98" s="77" t="e">
        <f t="shared" si="96"/>
        <v>#REF!</v>
      </c>
      <c r="BY98" s="77" t="e">
        <f t="shared" si="96"/>
        <v>#REF!</v>
      </c>
      <c r="BZ98" s="77" t="e">
        <f t="shared" si="96"/>
        <v>#REF!</v>
      </c>
      <c r="CA98" s="77" t="e">
        <f t="shared" si="96"/>
        <v>#REF!</v>
      </c>
      <c r="CB98" s="77" t="e">
        <f t="shared" si="96"/>
        <v>#REF!</v>
      </c>
      <c r="CC98" s="77" t="e">
        <f t="shared" si="96"/>
        <v>#REF!</v>
      </c>
      <c r="CD98" s="77" t="e">
        <f t="shared" si="96"/>
        <v>#REF!</v>
      </c>
      <c r="CE98" s="77" t="e">
        <f t="shared" si="96"/>
        <v>#REF!</v>
      </c>
      <c r="CF98" s="77" t="e">
        <f t="shared" si="96"/>
        <v>#REF!</v>
      </c>
      <c r="CG98" s="77" t="e">
        <f t="shared" si="96"/>
        <v>#REF!</v>
      </c>
      <c r="CH98" s="77" t="e">
        <f t="shared" si="96"/>
        <v>#REF!</v>
      </c>
      <c r="CI98" s="77" t="e">
        <f t="shared" si="96"/>
        <v>#REF!</v>
      </c>
      <c r="CJ98" s="77" t="e">
        <f t="shared" si="96"/>
        <v>#REF!</v>
      </c>
      <c r="CK98" s="77" t="e">
        <f t="shared" si="96"/>
        <v>#REF!</v>
      </c>
      <c r="CL98" s="77" t="e">
        <f t="shared" si="96"/>
        <v>#REF!</v>
      </c>
      <c r="CM98" s="77" t="e">
        <f t="shared" si="96"/>
        <v>#REF!</v>
      </c>
      <c r="CN98" s="77" t="e">
        <f t="shared" si="96"/>
        <v>#REF!</v>
      </c>
      <c r="CO98" s="77" t="e">
        <f t="shared" si="96"/>
        <v>#REF!</v>
      </c>
      <c r="CP98" s="77" t="e">
        <f t="shared" si="96"/>
        <v>#REF!</v>
      </c>
      <c r="CQ98" s="77" t="e">
        <f t="shared" si="96"/>
        <v>#REF!</v>
      </c>
      <c r="CR98" s="77" t="e">
        <f t="shared" si="96"/>
        <v>#REF!</v>
      </c>
      <c r="CS98" s="77" t="e">
        <f t="shared" si="96"/>
        <v>#REF!</v>
      </c>
      <c r="CT98" s="77" t="e">
        <f t="shared" si="96"/>
        <v>#REF!</v>
      </c>
      <c r="CU98" s="77" t="e">
        <f t="shared" si="96"/>
        <v>#REF!</v>
      </c>
      <c r="CV98" s="77" t="e">
        <f t="shared" si="96"/>
        <v>#REF!</v>
      </c>
      <c r="CW98" s="77" t="e">
        <f t="shared" si="96"/>
        <v>#REF!</v>
      </c>
      <c r="CX98" s="77" t="e">
        <f t="shared" si="96"/>
        <v>#REF!</v>
      </c>
      <c r="CY98" s="77" t="e">
        <f t="shared" si="96"/>
        <v>#REF!</v>
      </c>
      <c r="CZ98" s="77" t="e">
        <f t="shared" si="96"/>
        <v>#REF!</v>
      </c>
      <c r="DA98" s="77" t="e">
        <f t="shared" si="96"/>
        <v>#REF!</v>
      </c>
      <c r="DB98" s="77" t="e">
        <f t="shared" si="96"/>
        <v>#REF!</v>
      </c>
      <c r="DC98" s="77" t="e">
        <f t="shared" si="96"/>
        <v>#REF!</v>
      </c>
      <c r="DD98" s="77" t="e">
        <f t="shared" si="96"/>
        <v>#REF!</v>
      </c>
      <c r="DE98" s="77" t="e">
        <f t="shared" si="96"/>
        <v>#REF!</v>
      </c>
      <c r="DF98" s="77" t="e">
        <f t="shared" si="96"/>
        <v>#REF!</v>
      </c>
      <c r="DG98" s="77" t="e">
        <f t="shared" si="96"/>
        <v>#REF!</v>
      </c>
      <c r="DH98" s="77" t="e">
        <f t="shared" si="96"/>
        <v>#REF!</v>
      </c>
      <c r="DI98" s="77" t="e">
        <f t="shared" si="96"/>
        <v>#REF!</v>
      </c>
      <c r="DJ98" s="77" t="e">
        <f t="shared" si="96"/>
        <v>#REF!</v>
      </c>
      <c r="DK98" s="77" t="e">
        <f t="shared" si="96"/>
        <v>#REF!</v>
      </c>
      <c r="DL98" s="77" t="e">
        <f t="shared" si="96"/>
        <v>#REF!</v>
      </c>
      <c r="DM98" s="77" t="e">
        <f t="shared" si="96"/>
        <v>#REF!</v>
      </c>
      <c r="DN98" s="77" t="e">
        <f t="shared" si="96"/>
        <v>#REF!</v>
      </c>
      <c r="DO98" s="77" t="e">
        <f t="shared" si="96"/>
        <v>#REF!</v>
      </c>
      <c r="DP98" s="77" t="e">
        <f t="shared" si="96"/>
        <v>#REF!</v>
      </c>
      <c r="DQ98" s="77" t="e">
        <f t="shared" si="96"/>
        <v>#REF!</v>
      </c>
      <c r="DR98" s="77" t="e">
        <f t="shared" si="96"/>
        <v>#REF!</v>
      </c>
      <c r="DS98" s="77" t="e">
        <f t="shared" si="96"/>
        <v>#REF!</v>
      </c>
      <c r="DT98" s="77" t="e">
        <f t="shared" si="96"/>
        <v>#REF!</v>
      </c>
      <c r="DU98" s="77" t="e">
        <f t="shared" si="96"/>
        <v>#REF!</v>
      </c>
      <c r="DV98" s="77" t="e">
        <f t="shared" si="96"/>
        <v>#REF!</v>
      </c>
      <c r="DW98" s="77" t="e">
        <f t="shared" si="96"/>
        <v>#REF!</v>
      </c>
      <c r="DX98" s="77" t="e">
        <f t="shared" si="96"/>
        <v>#REF!</v>
      </c>
      <c r="DY98" s="77" t="e">
        <f t="shared" si="96"/>
        <v>#REF!</v>
      </c>
      <c r="DZ98" s="77" t="e">
        <f t="shared" si="96"/>
        <v>#REF!</v>
      </c>
      <c r="EA98" s="77" t="e">
        <f t="shared" ref="EA98:GL98" si="97">DZ98+EA97</f>
        <v>#REF!</v>
      </c>
      <c r="EB98" s="77" t="e">
        <f t="shared" si="97"/>
        <v>#REF!</v>
      </c>
      <c r="EC98" s="77" t="e">
        <f t="shared" si="97"/>
        <v>#REF!</v>
      </c>
      <c r="ED98" s="77" t="e">
        <f t="shared" si="97"/>
        <v>#REF!</v>
      </c>
      <c r="EE98" s="77" t="e">
        <f t="shared" si="97"/>
        <v>#REF!</v>
      </c>
      <c r="EF98" s="77" t="e">
        <f t="shared" si="97"/>
        <v>#REF!</v>
      </c>
      <c r="EG98" s="77" t="e">
        <f t="shared" si="97"/>
        <v>#REF!</v>
      </c>
      <c r="EH98" s="77" t="e">
        <f t="shared" si="97"/>
        <v>#REF!</v>
      </c>
      <c r="EI98" s="77" t="e">
        <f t="shared" si="97"/>
        <v>#REF!</v>
      </c>
      <c r="EJ98" s="77" t="e">
        <f t="shared" si="97"/>
        <v>#REF!</v>
      </c>
      <c r="EK98" s="77" t="e">
        <f t="shared" si="97"/>
        <v>#REF!</v>
      </c>
      <c r="EL98" s="77" t="e">
        <f t="shared" si="97"/>
        <v>#REF!</v>
      </c>
      <c r="EM98" s="77" t="e">
        <f t="shared" si="97"/>
        <v>#REF!</v>
      </c>
      <c r="EN98" s="77" t="e">
        <f t="shared" si="97"/>
        <v>#REF!</v>
      </c>
      <c r="EO98" s="77" t="e">
        <f t="shared" si="97"/>
        <v>#REF!</v>
      </c>
      <c r="EP98" s="77" t="e">
        <f t="shared" si="97"/>
        <v>#REF!</v>
      </c>
      <c r="EQ98" s="77" t="e">
        <f t="shared" si="97"/>
        <v>#REF!</v>
      </c>
      <c r="ER98" s="77" t="e">
        <f t="shared" si="97"/>
        <v>#REF!</v>
      </c>
      <c r="ES98" s="77" t="e">
        <f t="shared" si="97"/>
        <v>#REF!</v>
      </c>
      <c r="ET98" s="77" t="e">
        <f t="shared" si="97"/>
        <v>#REF!</v>
      </c>
      <c r="EU98" s="77" t="e">
        <f t="shared" si="97"/>
        <v>#REF!</v>
      </c>
      <c r="EV98" s="77" t="e">
        <f t="shared" si="97"/>
        <v>#REF!</v>
      </c>
      <c r="EW98" s="77" t="e">
        <f t="shared" si="97"/>
        <v>#REF!</v>
      </c>
      <c r="EX98" s="77" t="e">
        <f t="shared" si="97"/>
        <v>#REF!</v>
      </c>
      <c r="EY98" s="77" t="e">
        <f t="shared" si="97"/>
        <v>#REF!</v>
      </c>
      <c r="EZ98" s="77" t="e">
        <f t="shared" si="97"/>
        <v>#REF!</v>
      </c>
      <c r="FA98" s="77" t="e">
        <f t="shared" si="97"/>
        <v>#REF!</v>
      </c>
      <c r="FB98" s="77" t="e">
        <f t="shared" si="97"/>
        <v>#REF!</v>
      </c>
      <c r="FC98" s="77" t="e">
        <f t="shared" si="97"/>
        <v>#REF!</v>
      </c>
      <c r="FD98" s="77" t="e">
        <f t="shared" si="97"/>
        <v>#REF!</v>
      </c>
      <c r="FE98" s="77" t="e">
        <f t="shared" si="97"/>
        <v>#REF!</v>
      </c>
      <c r="FF98" s="77" t="e">
        <f t="shared" si="97"/>
        <v>#REF!</v>
      </c>
      <c r="FG98" s="77" t="e">
        <f t="shared" si="97"/>
        <v>#REF!</v>
      </c>
      <c r="FH98" s="77" t="e">
        <f t="shared" si="97"/>
        <v>#REF!</v>
      </c>
      <c r="FI98" s="77" t="e">
        <f t="shared" si="97"/>
        <v>#REF!</v>
      </c>
      <c r="FJ98" s="77" t="e">
        <f t="shared" si="97"/>
        <v>#REF!</v>
      </c>
      <c r="FK98" s="77" t="e">
        <f t="shared" si="97"/>
        <v>#REF!</v>
      </c>
      <c r="FL98" s="77" t="e">
        <f t="shared" si="97"/>
        <v>#REF!</v>
      </c>
      <c r="FM98" s="77" t="e">
        <f t="shared" si="97"/>
        <v>#REF!</v>
      </c>
      <c r="FN98" s="77" t="e">
        <f t="shared" si="97"/>
        <v>#REF!</v>
      </c>
      <c r="FO98" s="77" t="e">
        <f t="shared" si="97"/>
        <v>#REF!</v>
      </c>
      <c r="FP98" s="77" t="e">
        <f t="shared" si="97"/>
        <v>#REF!</v>
      </c>
      <c r="FQ98" s="77" t="e">
        <f t="shared" si="97"/>
        <v>#REF!</v>
      </c>
      <c r="FR98" s="77" t="e">
        <f t="shared" si="97"/>
        <v>#REF!</v>
      </c>
      <c r="FS98" s="77" t="e">
        <f t="shared" si="97"/>
        <v>#REF!</v>
      </c>
      <c r="FT98" s="77" t="e">
        <f t="shared" si="97"/>
        <v>#REF!</v>
      </c>
      <c r="FU98" s="77" t="e">
        <f t="shared" si="97"/>
        <v>#REF!</v>
      </c>
      <c r="FV98" s="77" t="e">
        <f t="shared" si="97"/>
        <v>#REF!</v>
      </c>
      <c r="FW98" s="77" t="e">
        <f t="shared" si="97"/>
        <v>#REF!</v>
      </c>
      <c r="FX98" s="77" t="e">
        <f t="shared" si="97"/>
        <v>#REF!</v>
      </c>
      <c r="FY98" s="77" t="e">
        <f t="shared" si="97"/>
        <v>#REF!</v>
      </c>
      <c r="FZ98" s="77" t="e">
        <f t="shared" si="97"/>
        <v>#REF!</v>
      </c>
      <c r="GA98" s="77" t="e">
        <f t="shared" si="97"/>
        <v>#REF!</v>
      </c>
      <c r="GB98" s="77" t="e">
        <f t="shared" si="97"/>
        <v>#REF!</v>
      </c>
      <c r="GC98" s="77" t="e">
        <f t="shared" si="97"/>
        <v>#REF!</v>
      </c>
      <c r="GD98" s="77" t="e">
        <f t="shared" si="97"/>
        <v>#REF!</v>
      </c>
      <c r="GE98" s="77" t="e">
        <f t="shared" si="97"/>
        <v>#REF!</v>
      </c>
      <c r="GF98" s="77" t="e">
        <f t="shared" si="97"/>
        <v>#REF!</v>
      </c>
      <c r="GG98" s="77" t="e">
        <f t="shared" si="97"/>
        <v>#REF!</v>
      </c>
      <c r="GH98" s="77" t="e">
        <f t="shared" si="97"/>
        <v>#REF!</v>
      </c>
      <c r="GI98" s="77" t="e">
        <f t="shared" si="97"/>
        <v>#REF!</v>
      </c>
      <c r="GJ98" s="77" t="e">
        <f t="shared" si="97"/>
        <v>#REF!</v>
      </c>
      <c r="GK98" s="77" t="e">
        <f t="shared" si="97"/>
        <v>#REF!</v>
      </c>
      <c r="GL98" s="77" t="e">
        <f t="shared" si="97"/>
        <v>#REF!</v>
      </c>
      <c r="GM98" s="77" t="e">
        <f t="shared" ref="GM98:HI98" si="98">GL98+GM97</f>
        <v>#REF!</v>
      </c>
      <c r="GN98" s="77" t="e">
        <f t="shared" si="98"/>
        <v>#REF!</v>
      </c>
      <c r="GO98" s="77" t="e">
        <f t="shared" si="98"/>
        <v>#REF!</v>
      </c>
      <c r="GP98" s="77" t="e">
        <f t="shared" si="98"/>
        <v>#REF!</v>
      </c>
      <c r="GQ98" s="77" t="e">
        <f t="shared" si="98"/>
        <v>#REF!</v>
      </c>
      <c r="GR98" s="77" t="e">
        <f t="shared" si="98"/>
        <v>#REF!</v>
      </c>
      <c r="GS98" s="77" t="e">
        <f t="shared" si="98"/>
        <v>#REF!</v>
      </c>
      <c r="GT98" s="77" t="e">
        <f t="shared" si="98"/>
        <v>#REF!</v>
      </c>
      <c r="GU98" s="77" t="e">
        <f t="shared" si="98"/>
        <v>#REF!</v>
      </c>
      <c r="GV98" s="77" t="e">
        <f t="shared" si="98"/>
        <v>#REF!</v>
      </c>
      <c r="GW98" s="77" t="e">
        <f t="shared" si="98"/>
        <v>#REF!</v>
      </c>
      <c r="GX98" s="77" t="e">
        <f t="shared" si="98"/>
        <v>#REF!</v>
      </c>
      <c r="GY98" s="77" t="e">
        <f t="shared" si="98"/>
        <v>#REF!</v>
      </c>
      <c r="GZ98" s="77" t="e">
        <f t="shared" si="98"/>
        <v>#REF!</v>
      </c>
      <c r="HA98" s="77" t="e">
        <f t="shared" si="98"/>
        <v>#REF!</v>
      </c>
      <c r="HB98" s="77" t="e">
        <f t="shared" si="98"/>
        <v>#REF!</v>
      </c>
      <c r="HC98" s="77" t="e">
        <f t="shared" si="98"/>
        <v>#REF!</v>
      </c>
      <c r="HD98" s="77" t="e">
        <f t="shared" si="98"/>
        <v>#REF!</v>
      </c>
      <c r="HE98" s="77" t="e">
        <f t="shared" si="98"/>
        <v>#REF!</v>
      </c>
      <c r="HF98" s="77" t="e">
        <f t="shared" si="98"/>
        <v>#REF!</v>
      </c>
      <c r="HG98" s="77" t="e">
        <f t="shared" si="98"/>
        <v>#REF!</v>
      </c>
      <c r="HH98" s="77" t="e">
        <f t="shared" si="98"/>
        <v>#REF!</v>
      </c>
      <c r="HI98" s="77" t="e">
        <f t="shared" si="98"/>
        <v>#REF!</v>
      </c>
    </row>
    <row r="99" spans="1:217" ht="13.8" x14ac:dyDescent="0.2">
      <c r="A99" s="28"/>
      <c r="D99" s="6"/>
    </row>
    <row r="100" spans="1:217" x14ac:dyDescent="0.2">
      <c r="A100" s="29" t="s">
        <v>135</v>
      </c>
      <c r="B100" s="77" t="e">
        <f>IF(AND(B98&lt;0,C98&gt;0),D$7,"-")</f>
        <v>#REF!</v>
      </c>
      <c r="C100" s="77" t="e">
        <f t="shared" ref="C100:BN100" si="99">IF(AND(B98&lt;0,C98&gt;0),C$7,"-")</f>
        <v>#REF!</v>
      </c>
      <c r="D100" s="79" t="e">
        <f t="shared" si="99"/>
        <v>#REF!</v>
      </c>
      <c r="E100" s="79" t="e">
        <f t="shared" si="99"/>
        <v>#REF!</v>
      </c>
      <c r="F100" s="79" t="e">
        <f t="shared" si="99"/>
        <v>#REF!</v>
      </c>
      <c r="G100" s="79" t="e">
        <f t="shared" si="99"/>
        <v>#REF!</v>
      </c>
      <c r="H100" s="79" t="e">
        <f t="shared" si="99"/>
        <v>#REF!</v>
      </c>
      <c r="I100" s="79" t="e">
        <f t="shared" si="99"/>
        <v>#REF!</v>
      </c>
      <c r="J100" s="79" t="e">
        <f t="shared" si="99"/>
        <v>#REF!</v>
      </c>
      <c r="K100" s="79" t="e">
        <f t="shared" si="99"/>
        <v>#REF!</v>
      </c>
      <c r="L100" s="79" t="e">
        <f t="shared" si="99"/>
        <v>#REF!</v>
      </c>
      <c r="M100" s="79" t="e">
        <f t="shared" si="99"/>
        <v>#REF!</v>
      </c>
      <c r="N100" s="79" t="e">
        <f t="shared" si="99"/>
        <v>#REF!</v>
      </c>
      <c r="O100" s="79" t="e">
        <f t="shared" si="99"/>
        <v>#REF!</v>
      </c>
      <c r="P100" s="79" t="e">
        <f t="shared" si="99"/>
        <v>#REF!</v>
      </c>
      <c r="Q100" s="79" t="e">
        <f t="shared" si="99"/>
        <v>#REF!</v>
      </c>
      <c r="R100" s="79" t="e">
        <f t="shared" si="99"/>
        <v>#REF!</v>
      </c>
      <c r="S100" s="79" t="e">
        <f t="shared" si="99"/>
        <v>#REF!</v>
      </c>
      <c r="T100" s="79" t="e">
        <f t="shared" si="99"/>
        <v>#REF!</v>
      </c>
      <c r="U100" s="79" t="e">
        <f t="shared" si="99"/>
        <v>#REF!</v>
      </c>
      <c r="V100" s="79" t="e">
        <f t="shared" si="99"/>
        <v>#REF!</v>
      </c>
      <c r="W100" s="79" t="e">
        <f t="shared" si="99"/>
        <v>#REF!</v>
      </c>
      <c r="X100" s="79" t="e">
        <f t="shared" si="99"/>
        <v>#REF!</v>
      </c>
      <c r="Y100" s="79" t="e">
        <f t="shared" si="99"/>
        <v>#REF!</v>
      </c>
      <c r="Z100" s="79" t="e">
        <f t="shared" si="99"/>
        <v>#REF!</v>
      </c>
      <c r="AA100" s="79" t="e">
        <f t="shared" si="99"/>
        <v>#REF!</v>
      </c>
      <c r="AB100" s="79" t="e">
        <f t="shared" si="99"/>
        <v>#REF!</v>
      </c>
      <c r="AC100" s="79" t="e">
        <f t="shared" si="99"/>
        <v>#REF!</v>
      </c>
      <c r="AD100" s="79" t="e">
        <f t="shared" si="99"/>
        <v>#REF!</v>
      </c>
      <c r="AE100" s="79" t="e">
        <f t="shared" si="99"/>
        <v>#REF!</v>
      </c>
      <c r="AF100" s="79" t="e">
        <f t="shared" si="99"/>
        <v>#REF!</v>
      </c>
      <c r="AG100" s="79" t="e">
        <f t="shared" si="99"/>
        <v>#REF!</v>
      </c>
      <c r="AH100" s="79" t="e">
        <f t="shared" si="99"/>
        <v>#REF!</v>
      </c>
      <c r="AI100" s="79" t="e">
        <f t="shared" si="99"/>
        <v>#REF!</v>
      </c>
      <c r="AJ100" s="79" t="e">
        <f t="shared" si="99"/>
        <v>#REF!</v>
      </c>
      <c r="AK100" s="79" t="e">
        <f t="shared" si="99"/>
        <v>#REF!</v>
      </c>
      <c r="AL100" s="79" t="e">
        <f t="shared" si="99"/>
        <v>#REF!</v>
      </c>
      <c r="AM100" s="79" t="e">
        <f t="shared" si="99"/>
        <v>#REF!</v>
      </c>
      <c r="AN100" s="79" t="e">
        <f t="shared" si="99"/>
        <v>#REF!</v>
      </c>
      <c r="AO100" s="79" t="e">
        <f t="shared" si="99"/>
        <v>#REF!</v>
      </c>
      <c r="AP100" s="79" t="e">
        <f t="shared" si="99"/>
        <v>#REF!</v>
      </c>
      <c r="AQ100" s="79" t="e">
        <f t="shared" si="99"/>
        <v>#REF!</v>
      </c>
      <c r="AR100" s="79" t="e">
        <f t="shared" si="99"/>
        <v>#REF!</v>
      </c>
      <c r="AS100" s="79" t="e">
        <f t="shared" si="99"/>
        <v>#REF!</v>
      </c>
      <c r="AT100" s="79" t="e">
        <f t="shared" si="99"/>
        <v>#REF!</v>
      </c>
      <c r="AU100" s="79" t="e">
        <f t="shared" si="99"/>
        <v>#REF!</v>
      </c>
      <c r="AV100" s="79" t="e">
        <f t="shared" si="99"/>
        <v>#REF!</v>
      </c>
      <c r="AW100" s="79" t="e">
        <f t="shared" si="99"/>
        <v>#REF!</v>
      </c>
      <c r="AX100" s="79" t="e">
        <f t="shared" si="99"/>
        <v>#REF!</v>
      </c>
      <c r="AY100" s="79" t="e">
        <f t="shared" si="99"/>
        <v>#REF!</v>
      </c>
      <c r="AZ100" s="79" t="e">
        <f t="shared" si="99"/>
        <v>#REF!</v>
      </c>
      <c r="BA100" s="79" t="e">
        <f t="shared" si="99"/>
        <v>#REF!</v>
      </c>
      <c r="BB100" s="79" t="e">
        <f t="shared" si="99"/>
        <v>#REF!</v>
      </c>
      <c r="BC100" s="79" t="e">
        <f t="shared" si="99"/>
        <v>#REF!</v>
      </c>
      <c r="BD100" s="79" t="e">
        <f t="shared" si="99"/>
        <v>#REF!</v>
      </c>
      <c r="BE100" s="79" t="e">
        <f t="shared" si="99"/>
        <v>#REF!</v>
      </c>
      <c r="BF100" s="79" t="e">
        <f t="shared" si="99"/>
        <v>#REF!</v>
      </c>
      <c r="BG100" s="79" t="e">
        <f t="shared" si="99"/>
        <v>#REF!</v>
      </c>
      <c r="BH100" s="79" t="e">
        <f t="shared" si="99"/>
        <v>#REF!</v>
      </c>
      <c r="BI100" s="79" t="e">
        <f t="shared" si="99"/>
        <v>#REF!</v>
      </c>
      <c r="BJ100" s="79" t="e">
        <f t="shared" si="99"/>
        <v>#REF!</v>
      </c>
      <c r="BK100" s="79" t="e">
        <f t="shared" si="99"/>
        <v>#REF!</v>
      </c>
      <c r="BL100" s="79" t="e">
        <f t="shared" si="99"/>
        <v>#REF!</v>
      </c>
      <c r="BM100" s="79" t="e">
        <f t="shared" si="99"/>
        <v>#REF!</v>
      </c>
      <c r="BN100" s="79" t="e">
        <f t="shared" si="99"/>
        <v>#REF!</v>
      </c>
      <c r="BO100" s="79" t="e">
        <f t="shared" ref="BO100:DZ100" si="100">IF(AND(BN98&lt;0,BO98&gt;0),BO$7,"-")</f>
        <v>#REF!</v>
      </c>
      <c r="BP100" s="79" t="e">
        <f t="shared" si="100"/>
        <v>#REF!</v>
      </c>
      <c r="BQ100" s="79" t="e">
        <f t="shared" si="100"/>
        <v>#REF!</v>
      </c>
      <c r="BR100" s="79" t="e">
        <f t="shared" si="100"/>
        <v>#REF!</v>
      </c>
      <c r="BS100" s="79" t="e">
        <f t="shared" si="100"/>
        <v>#REF!</v>
      </c>
      <c r="BT100" s="79" t="e">
        <f t="shared" si="100"/>
        <v>#REF!</v>
      </c>
      <c r="BU100" s="79" t="e">
        <f t="shared" si="100"/>
        <v>#REF!</v>
      </c>
      <c r="BV100" s="79" t="e">
        <f t="shared" si="100"/>
        <v>#REF!</v>
      </c>
      <c r="BW100" s="79" t="e">
        <f t="shared" si="100"/>
        <v>#REF!</v>
      </c>
      <c r="BX100" s="79" t="e">
        <f t="shared" si="100"/>
        <v>#REF!</v>
      </c>
      <c r="BY100" s="79" t="e">
        <f t="shared" si="100"/>
        <v>#REF!</v>
      </c>
      <c r="BZ100" s="79" t="e">
        <f t="shared" si="100"/>
        <v>#REF!</v>
      </c>
      <c r="CA100" s="79" t="e">
        <f t="shared" si="100"/>
        <v>#REF!</v>
      </c>
      <c r="CB100" s="79" t="e">
        <f t="shared" si="100"/>
        <v>#REF!</v>
      </c>
      <c r="CC100" s="79" t="e">
        <f t="shared" si="100"/>
        <v>#REF!</v>
      </c>
      <c r="CD100" s="79" t="e">
        <f t="shared" si="100"/>
        <v>#REF!</v>
      </c>
      <c r="CE100" s="79" t="e">
        <f t="shared" si="100"/>
        <v>#REF!</v>
      </c>
      <c r="CF100" s="79" t="e">
        <f t="shared" si="100"/>
        <v>#REF!</v>
      </c>
      <c r="CG100" s="79" t="e">
        <f t="shared" si="100"/>
        <v>#REF!</v>
      </c>
      <c r="CH100" s="79" t="e">
        <f t="shared" si="100"/>
        <v>#REF!</v>
      </c>
      <c r="CI100" s="79" t="e">
        <f t="shared" si="100"/>
        <v>#REF!</v>
      </c>
      <c r="CJ100" s="79" t="e">
        <f t="shared" si="100"/>
        <v>#REF!</v>
      </c>
      <c r="CK100" s="79" t="e">
        <f t="shared" si="100"/>
        <v>#REF!</v>
      </c>
      <c r="CL100" s="79" t="e">
        <f t="shared" si="100"/>
        <v>#REF!</v>
      </c>
      <c r="CM100" s="79" t="e">
        <f t="shared" si="100"/>
        <v>#REF!</v>
      </c>
      <c r="CN100" s="79" t="e">
        <f t="shared" si="100"/>
        <v>#REF!</v>
      </c>
      <c r="CO100" s="79" t="e">
        <f t="shared" si="100"/>
        <v>#REF!</v>
      </c>
      <c r="CP100" s="79" t="e">
        <f t="shared" si="100"/>
        <v>#REF!</v>
      </c>
      <c r="CQ100" s="79" t="e">
        <f t="shared" si="100"/>
        <v>#REF!</v>
      </c>
      <c r="CR100" s="79" t="e">
        <f t="shared" si="100"/>
        <v>#REF!</v>
      </c>
      <c r="CS100" s="79" t="e">
        <f t="shared" si="100"/>
        <v>#REF!</v>
      </c>
      <c r="CT100" s="79" t="e">
        <f t="shared" si="100"/>
        <v>#REF!</v>
      </c>
      <c r="CU100" s="79" t="e">
        <f t="shared" si="100"/>
        <v>#REF!</v>
      </c>
      <c r="CV100" s="79" t="e">
        <f t="shared" si="100"/>
        <v>#REF!</v>
      </c>
      <c r="CW100" s="79" t="e">
        <f t="shared" si="100"/>
        <v>#REF!</v>
      </c>
      <c r="CX100" s="79" t="e">
        <f t="shared" si="100"/>
        <v>#REF!</v>
      </c>
      <c r="CY100" s="79" t="e">
        <f t="shared" si="100"/>
        <v>#REF!</v>
      </c>
      <c r="CZ100" s="79" t="e">
        <f t="shared" si="100"/>
        <v>#REF!</v>
      </c>
      <c r="DA100" s="79" t="e">
        <f t="shared" si="100"/>
        <v>#REF!</v>
      </c>
      <c r="DB100" s="79" t="e">
        <f t="shared" si="100"/>
        <v>#REF!</v>
      </c>
      <c r="DC100" s="79" t="e">
        <f t="shared" si="100"/>
        <v>#REF!</v>
      </c>
      <c r="DD100" s="79" t="e">
        <f t="shared" si="100"/>
        <v>#REF!</v>
      </c>
      <c r="DE100" s="79" t="e">
        <f t="shared" si="100"/>
        <v>#REF!</v>
      </c>
      <c r="DF100" s="79" t="e">
        <f t="shared" si="100"/>
        <v>#REF!</v>
      </c>
      <c r="DG100" s="79" t="e">
        <f t="shared" si="100"/>
        <v>#REF!</v>
      </c>
      <c r="DH100" s="79" t="e">
        <f t="shared" si="100"/>
        <v>#REF!</v>
      </c>
      <c r="DI100" s="79" t="e">
        <f t="shared" si="100"/>
        <v>#REF!</v>
      </c>
      <c r="DJ100" s="79" t="e">
        <f t="shared" si="100"/>
        <v>#REF!</v>
      </c>
      <c r="DK100" s="79" t="e">
        <f t="shared" si="100"/>
        <v>#REF!</v>
      </c>
      <c r="DL100" s="79" t="e">
        <f t="shared" si="100"/>
        <v>#REF!</v>
      </c>
      <c r="DM100" s="79" t="e">
        <f t="shared" si="100"/>
        <v>#REF!</v>
      </c>
      <c r="DN100" s="79" t="e">
        <f t="shared" si="100"/>
        <v>#REF!</v>
      </c>
      <c r="DO100" s="79" t="e">
        <f t="shared" si="100"/>
        <v>#REF!</v>
      </c>
      <c r="DP100" s="79" t="e">
        <f t="shared" si="100"/>
        <v>#REF!</v>
      </c>
      <c r="DQ100" s="79" t="e">
        <f t="shared" si="100"/>
        <v>#REF!</v>
      </c>
      <c r="DR100" s="79" t="e">
        <f t="shared" si="100"/>
        <v>#REF!</v>
      </c>
      <c r="DS100" s="79" t="e">
        <f t="shared" si="100"/>
        <v>#REF!</v>
      </c>
      <c r="DT100" s="79" t="e">
        <f t="shared" si="100"/>
        <v>#REF!</v>
      </c>
      <c r="DU100" s="79" t="e">
        <f t="shared" si="100"/>
        <v>#REF!</v>
      </c>
      <c r="DV100" s="79" t="e">
        <f t="shared" si="100"/>
        <v>#REF!</v>
      </c>
      <c r="DW100" s="79" t="e">
        <f t="shared" si="100"/>
        <v>#REF!</v>
      </c>
      <c r="DX100" s="79" t="e">
        <f t="shared" si="100"/>
        <v>#REF!</v>
      </c>
      <c r="DY100" s="79" t="e">
        <f t="shared" si="100"/>
        <v>#REF!</v>
      </c>
      <c r="DZ100" s="79" t="e">
        <f t="shared" si="100"/>
        <v>#REF!</v>
      </c>
      <c r="EA100" s="79" t="e">
        <f t="shared" ref="EA100:GL100" si="101">IF(AND(DZ98&lt;0,EA98&gt;0),EA$7,"-")</f>
        <v>#REF!</v>
      </c>
      <c r="EB100" s="79" t="e">
        <f t="shared" si="101"/>
        <v>#REF!</v>
      </c>
      <c r="EC100" s="79" t="e">
        <f t="shared" si="101"/>
        <v>#REF!</v>
      </c>
      <c r="ED100" s="79" t="e">
        <f t="shared" si="101"/>
        <v>#REF!</v>
      </c>
      <c r="EE100" s="79" t="e">
        <f t="shared" si="101"/>
        <v>#REF!</v>
      </c>
      <c r="EF100" s="79" t="e">
        <f t="shared" si="101"/>
        <v>#REF!</v>
      </c>
      <c r="EG100" s="79" t="e">
        <f t="shared" si="101"/>
        <v>#REF!</v>
      </c>
      <c r="EH100" s="79" t="e">
        <f t="shared" si="101"/>
        <v>#REF!</v>
      </c>
      <c r="EI100" s="79" t="e">
        <f t="shared" si="101"/>
        <v>#REF!</v>
      </c>
      <c r="EJ100" s="79" t="e">
        <f t="shared" si="101"/>
        <v>#REF!</v>
      </c>
      <c r="EK100" s="79" t="e">
        <f t="shared" si="101"/>
        <v>#REF!</v>
      </c>
      <c r="EL100" s="79" t="e">
        <f t="shared" si="101"/>
        <v>#REF!</v>
      </c>
      <c r="EM100" s="79" t="e">
        <f t="shared" si="101"/>
        <v>#REF!</v>
      </c>
      <c r="EN100" s="79" t="e">
        <f t="shared" si="101"/>
        <v>#REF!</v>
      </c>
      <c r="EO100" s="79" t="e">
        <f t="shared" si="101"/>
        <v>#REF!</v>
      </c>
      <c r="EP100" s="79" t="e">
        <f t="shared" si="101"/>
        <v>#REF!</v>
      </c>
      <c r="EQ100" s="79" t="e">
        <f t="shared" si="101"/>
        <v>#REF!</v>
      </c>
      <c r="ER100" s="79" t="e">
        <f t="shared" si="101"/>
        <v>#REF!</v>
      </c>
      <c r="ES100" s="79" t="e">
        <f t="shared" si="101"/>
        <v>#REF!</v>
      </c>
      <c r="ET100" s="79" t="e">
        <f t="shared" si="101"/>
        <v>#REF!</v>
      </c>
      <c r="EU100" s="79" t="e">
        <f t="shared" si="101"/>
        <v>#REF!</v>
      </c>
      <c r="EV100" s="79" t="e">
        <f t="shared" si="101"/>
        <v>#REF!</v>
      </c>
      <c r="EW100" s="79" t="e">
        <f t="shared" si="101"/>
        <v>#REF!</v>
      </c>
      <c r="EX100" s="79" t="e">
        <f t="shared" si="101"/>
        <v>#REF!</v>
      </c>
      <c r="EY100" s="79" t="e">
        <f t="shared" si="101"/>
        <v>#REF!</v>
      </c>
      <c r="EZ100" s="79" t="e">
        <f t="shared" si="101"/>
        <v>#REF!</v>
      </c>
      <c r="FA100" s="79" t="e">
        <f t="shared" si="101"/>
        <v>#REF!</v>
      </c>
      <c r="FB100" s="79" t="e">
        <f t="shared" si="101"/>
        <v>#REF!</v>
      </c>
      <c r="FC100" s="79" t="e">
        <f t="shared" si="101"/>
        <v>#REF!</v>
      </c>
      <c r="FD100" s="79" t="e">
        <f t="shared" si="101"/>
        <v>#REF!</v>
      </c>
      <c r="FE100" s="79" t="e">
        <f t="shared" si="101"/>
        <v>#REF!</v>
      </c>
      <c r="FF100" s="79" t="e">
        <f t="shared" si="101"/>
        <v>#REF!</v>
      </c>
      <c r="FG100" s="79" t="e">
        <f t="shared" si="101"/>
        <v>#REF!</v>
      </c>
      <c r="FH100" s="79" t="e">
        <f t="shared" si="101"/>
        <v>#REF!</v>
      </c>
      <c r="FI100" s="79" t="e">
        <f t="shared" si="101"/>
        <v>#REF!</v>
      </c>
      <c r="FJ100" s="79" t="e">
        <f t="shared" si="101"/>
        <v>#REF!</v>
      </c>
      <c r="FK100" s="79" t="e">
        <f t="shared" si="101"/>
        <v>#REF!</v>
      </c>
      <c r="FL100" s="79" t="e">
        <f t="shared" si="101"/>
        <v>#REF!</v>
      </c>
      <c r="FM100" s="79" t="e">
        <f t="shared" si="101"/>
        <v>#REF!</v>
      </c>
      <c r="FN100" s="79" t="e">
        <f t="shared" si="101"/>
        <v>#REF!</v>
      </c>
      <c r="FO100" s="79" t="e">
        <f t="shared" si="101"/>
        <v>#REF!</v>
      </c>
      <c r="FP100" s="79" t="e">
        <f t="shared" si="101"/>
        <v>#REF!</v>
      </c>
      <c r="FQ100" s="79" t="e">
        <f t="shared" si="101"/>
        <v>#REF!</v>
      </c>
      <c r="FR100" s="79" t="e">
        <f t="shared" si="101"/>
        <v>#REF!</v>
      </c>
      <c r="FS100" s="79" t="e">
        <f t="shared" si="101"/>
        <v>#REF!</v>
      </c>
      <c r="FT100" s="79" t="e">
        <f t="shared" si="101"/>
        <v>#REF!</v>
      </c>
      <c r="FU100" s="79" t="e">
        <f t="shared" si="101"/>
        <v>#REF!</v>
      </c>
      <c r="FV100" s="79" t="e">
        <f t="shared" si="101"/>
        <v>#REF!</v>
      </c>
      <c r="FW100" s="79" t="e">
        <f t="shared" si="101"/>
        <v>#REF!</v>
      </c>
      <c r="FX100" s="79" t="e">
        <f t="shared" si="101"/>
        <v>#REF!</v>
      </c>
      <c r="FY100" s="79" t="e">
        <f t="shared" si="101"/>
        <v>#REF!</v>
      </c>
      <c r="FZ100" s="79" t="e">
        <f t="shared" si="101"/>
        <v>#REF!</v>
      </c>
      <c r="GA100" s="79" t="e">
        <f t="shared" si="101"/>
        <v>#REF!</v>
      </c>
      <c r="GB100" s="79" t="e">
        <f t="shared" si="101"/>
        <v>#REF!</v>
      </c>
      <c r="GC100" s="79" t="e">
        <f t="shared" si="101"/>
        <v>#REF!</v>
      </c>
      <c r="GD100" s="79" t="e">
        <f t="shared" si="101"/>
        <v>#REF!</v>
      </c>
      <c r="GE100" s="79" t="e">
        <f t="shared" si="101"/>
        <v>#REF!</v>
      </c>
      <c r="GF100" s="79" t="e">
        <f t="shared" si="101"/>
        <v>#REF!</v>
      </c>
      <c r="GG100" s="79" t="e">
        <f t="shared" si="101"/>
        <v>#REF!</v>
      </c>
      <c r="GH100" s="79" t="e">
        <f t="shared" si="101"/>
        <v>#REF!</v>
      </c>
      <c r="GI100" s="79" t="e">
        <f t="shared" si="101"/>
        <v>#REF!</v>
      </c>
      <c r="GJ100" s="79" t="e">
        <f t="shared" si="101"/>
        <v>#REF!</v>
      </c>
      <c r="GK100" s="79" t="e">
        <f t="shared" si="101"/>
        <v>#REF!</v>
      </c>
      <c r="GL100" s="79" t="e">
        <f t="shared" si="101"/>
        <v>#REF!</v>
      </c>
      <c r="GM100" s="79" t="e">
        <f t="shared" ref="GM100:HI100" si="102">IF(AND(GL98&lt;0,GM98&gt;0),GM$7,"-")</f>
        <v>#REF!</v>
      </c>
      <c r="GN100" s="79" t="e">
        <f t="shared" si="102"/>
        <v>#REF!</v>
      </c>
      <c r="GO100" s="79" t="e">
        <f t="shared" si="102"/>
        <v>#REF!</v>
      </c>
      <c r="GP100" s="79" t="e">
        <f t="shared" si="102"/>
        <v>#REF!</v>
      </c>
      <c r="GQ100" s="79" t="e">
        <f t="shared" si="102"/>
        <v>#REF!</v>
      </c>
      <c r="GR100" s="79" t="e">
        <f t="shared" si="102"/>
        <v>#REF!</v>
      </c>
      <c r="GS100" s="79" t="e">
        <f t="shared" si="102"/>
        <v>#REF!</v>
      </c>
      <c r="GT100" s="79" t="e">
        <f t="shared" si="102"/>
        <v>#REF!</v>
      </c>
      <c r="GU100" s="79" t="e">
        <f t="shared" si="102"/>
        <v>#REF!</v>
      </c>
      <c r="GV100" s="79" t="e">
        <f t="shared" si="102"/>
        <v>#REF!</v>
      </c>
      <c r="GW100" s="79" t="e">
        <f t="shared" si="102"/>
        <v>#REF!</v>
      </c>
      <c r="GX100" s="79" t="e">
        <f t="shared" si="102"/>
        <v>#REF!</v>
      </c>
      <c r="GY100" s="79" t="e">
        <f t="shared" si="102"/>
        <v>#REF!</v>
      </c>
      <c r="GZ100" s="79" t="e">
        <f t="shared" si="102"/>
        <v>#REF!</v>
      </c>
      <c r="HA100" s="79" t="e">
        <f t="shared" si="102"/>
        <v>#REF!</v>
      </c>
      <c r="HB100" s="79" t="e">
        <f t="shared" si="102"/>
        <v>#REF!</v>
      </c>
      <c r="HC100" s="79" t="e">
        <f t="shared" si="102"/>
        <v>#REF!</v>
      </c>
      <c r="HD100" s="79" t="e">
        <f t="shared" si="102"/>
        <v>#REF!</v>
      </c>
      <c r="HE100" s="79" t="e">
        <f t="shared" si="102"/>
        <v>#REF!</v>
      </c>
      <c r="HF100" s="79" t="e">
        <f t="shared" si="102"/>
        <v>#REF!</v>
      </c>
      <c r="HG100" s="79" t="e">
        <f t="shared" si="102"/>
        <v>#REF!</v>
      </c>
      <c r="HH100" s="79" t="e">
        <f t="shared" si="102"/>
        <v>#REF!</v>
      </c>
      <c r="HI100" s="79" t="e">
        <f t="shared" si="102"/>
        <v>#REF!</v>
      </c>
    </row>
    <row r="101" spans="1:217" ht="13.8" x14ac:dyDescent="0.2">
      <c r="A101" s="86" t="s">
        <v>136</v>
      </c>
      <c r="B101" s="87" t="e">
        <f>SMALL(B100:HI100,1)</f>
        <v>#REF!</v>
      </c>
      <c r="D101" s="6"/>
    </row>
    <row r="102" spans="1:217" x14ac:dyDescent="0.2">
      <c r="A102" s="88" t="s">
        <v>137</v>
      </c>
      <c r="B102" s="90" t="e">
        <f>IRR(B97:HI97,1%)</f>
        <v>#VALUE!</v>
      </c>
      <c r="C102" s="91"/>
    </row>
    <row r="103" spans="1:217" x14ac:dyDescent="0.2">
      <c r="A103" s="89" t="s">
        <v>1</v>
      </c>
      <c r="B103" s="105" t="e">
        <f>NPV((POWER(1+_xlfn.SINGLE(wacc),1/12)-1),B97:HI97)</f>
        <v>#REF!</v>
      </c>
    </row>
  </sheetData>
  <conditionalFormatting sqref="A6:A10">
    <cfRule type="cellIs" dxfId="45" priority="10" operator="lessThan">
      <formula>0</formula>
    </cfRule>
  </conditionalFormatting>
  <conditionalFormatting sqref="A12">
    <cfRule type="cellIs" dxfId="44" priority="9" operator="lessThan">
      <formula>0</formula>
    </cfRule>
  </conditionalFormatting>
  <conditionalFormatting sqref="A34">
    <cfRule type="cellIs" dxfId="43" priority="6" operator="lessThan">
      <formula>0</formula>
    </cfRule>
  </conditionalFormatting>
  <conditionalFormatting sqref="A41">
    <cfRule type="cellIs" dxfId="42" priority="8" operator="lessThan">
      <formula>0</formula>
    </cfRule>
  </conditionalFormatting>
  <conditionalFormatting sqref="A43">
    <cfRule type="cellIs" dxfId="41" priority="7" operator="lessThan">
      <formula>0</formula>
    </cfRule>
  </conditionalFormatting>
  <conditionalFormatting sqref="A53:A60">
    <cfRule type="cellIs" dxfId="40" priority="3" operator="lessThan">
      <formula>0</formula>
    </cfRule>
  </conditionalFormatting>
  <conditionalFormatting sqref="A65">
    <cfRule type="cellIs" dxfId="39" priority="5" operator="lessThan">
      <formula>0</formula>
    </cfRule>
  </conditionalFormatting>
  <conditionalFormatting sqref="A67">
    <cfRule type="cellIs" dxfId="38" priority="4" operator="lessThan">
      <formula>0</formula>
    </cfRule>
  </conditionalFormatting>
  <conditionalFormatting sqref="A91">
    <cfRule type="cellIs" dxfId="37" priority="2" operator="lessThan">
      <formula>0</formula>
    </cfRule>
  </conditionalFormatting>
  <conditionalFormatting sqref="A94:A103">
    <cfRule type="cellIs" dxfId="36" priority="1" operator="lessThan">
      <formula>0</formula>
    </cfRule>
  </conditionalFormatting>
  <dataValidations disablePrompts="1" count="1">
    <dataValidation type="list" allowBlank="1" showInputMessage="1" showErrorMessage="1" sqref="B9:HI9" xr:uid="{45E98425-8870-4A8F-8406-47AAC8501644}">
      <formula1>"REAL, PRESUMIDO"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CF70A-F37B-4006-A484-9BD58A89F5B8}">
  <sheetPr codeName="Planilha11">
    <tabColor theme="8" tint="-0.249977111117893"/>
    <pageSetUpPr fitToPage="1"/>
  </sheetPr>
  <dimension ref="A1:HJ249"/>
  <sheetViews>
    <sheetView zoomScaleNormal="100" zoomScaleSheetLayoutView="100" workbookViewId="0">
      <selection activeCell="B103" sqref="B103"/>
    </sheetView>
  </sheetViews>
  <sheetFormatPr defaultColWidth="9.109375" defaultRowHeight="10.199999999999999" x14ac:dyDescent="0.2"/>
  <cols>
    <col min="1" max="1" width="34.33203125" style="20" customWidth="1"/>
    <col min="2" max="2" width="14" style="20" customWidth="1"/>
    <col min="3" max="16" width="9.33203125" style="20" bestFit="1" customWidth="1"/>
    <col min="17" max="218" width="10.109375" style="20" bestFit="1" customWidth="1"/>
    <col min="219" max="16384" width="9.109375" style="20"/>
  </cols>
  <sheetData>
    <row r="1" spans="1:218" ht="14.4" x14ac:dyDescent="0.3">
      <c r="A1" s="38" t="s">
        <v>54</v>
      </c>
      <c r="B1" s="38"/>
      <c r="C1" s="45">
        <v>1</v>
      </c>
      <c r="D1" s="45">
        <v>1</v>
      </c>
      <c r="E1" s="45">
        <v>1</v>
      </c>
      <c r="F1" s="45">
        <v>1</v>
      </c>
      <c r="G1" s="45">
        <v>1</v>
      </c>
      <c r="H1" s="45">
        <v>1</v>
      </c>
      <c r="I1" s="45">
        <v>1</v>
      </c>
      <c r="J1" s="45">
        <v>1</v>
      </c>
      <c r="K1" s="45">
        <v>1</v>
      </c>
      <c r="L1" s="45">
        <v>1</v>
      </c>
      <c r="M1" s="45">
        <v>1</v>
      </c>
      <c r="N1" s="45">
        <v>1</v>
      </c>
      <c r="O1" s="45">
        <v>2</v>
      </c>
      <c r="P1" s="45">
        <v>2</v>
      </c>
      <c r="Q1" s="45">
        <v>2</v>
      </c>
      <c r="R1" s="45">
        <v>2</v>
      </c>
      <c r="S1" s="45">
        <v>2</v>
      </c>
      <c r="T1" s="45">
        <v>2</v>
      </c>
      <c r="U1" s="45">
        <v>2</v>
      </c>
      <c r="V1" s="45">
        <v>2</v>
      </c>
      <c r="W1" s="45">
        <v>2</v>
      </c>
      <c r="X1" s="45">
        <v>2</v>
      </c>
      <c r="Y1" s="45">
        <v>2</v>
      </c>
      <c r="Z1" s="45">
        <v>2</v>
      </c>
      <c r="AA1" s="45">
        <f t="shared" ref="AA1:CL1" si="0">O1+1</f>
        <v>3</v>
      </c>
      <c r="AB1" s="45">
        <f t="shared" si="0"/>
        <v>3</v>
      </c>
      <c r="AC1" s="45">
        <f t="shared" si="0"/>
        <v>3</v>
      </c>
      <c r="AD1" s="45">
        <f t="shared" si="0"/>
        <v>3</v>
      </c>
      <c r="AE1" s="45">
        <f t="shared" si="0"/>
        <v>3</v>
      </c>
      <c r="AF1" s="45">
        <f t="shared" si="0"/>
        <v>3</v>
      </c>
      <c r="AG1" s="45">
        <f t="shared" si="0"/>
        <v>3</v>
      </c>
      <c r="AH1" s="45">
        <f t="shared" si="0"/>
        <v>3</v>
      </c>
      <c r="AI1" s="45">
        <f t="shared" si="0"/>
        <v>3</v>
      </c>
      <c r="AJ1" s="45">
        <f t="shared" si="0"/>
        <v>3</v>
      </c>
      <c r="AK1" s="45">
        <f t="shared" si="0"/>
        <v>3</v>
      </c>
      <c r="AL1" s="45">
        <f t="shared" si="0"/>
        <v>3</v>
      </c>
      <c r="AM1" s="45">
        <f t="shared" si="0"/>
        <v>4</v>
      </c>
      <c r="AN1" s="45">
        <f t="shared" si="0"/>
        <v>4</v>
      </c>
      <c r="AO1" s="45">
        <f t="shared" si="0"/>
        <v>4</v>
      </c>
      <c r="AP1" s="45">
        <f t="shared" si="0"/>
        <v>4</v>
      </c>
      <c r="AQ1" s="45">
        <f t="shared" si="0"/>
        <v>4</v>
      </c>
      <c r="AR1" s="45">
        <f t="shared" si="0"/>
        <v>4</v>
      </c>
      <c r="AS1" s="45">
        <f t="shared" si="0"/>
        <v>4</v>
      </c>
      <c r="AT1" s="45">
        <f t="shared" si="0"/>
        <v>4</v>
      </c>
      <c r="AU1" s="45">
        <f t="shared" si="0"/>
        <v>4</v>
      </c>
      <c r="AV1" s="45">
        <f t="shared" si="0"/>
        <v>4</v>
      </c>
      <c r="AW1" s="45">
        <f t="shared" si="0"/>
        <v>4</v>
      </c>
      <c r="AX1" s="45">
        <f t="shared" si="0"/>
        <v>4</v>
      </c>
      <c r="AY1" s="46">
        <f t="shared" si="0"/>
        <v>5</v>
      </c>
      <c r="AZ1" s="46">
        <f t="shared" si="0"/>
        <v>5</v>
      </c>
      <c r="BA1" s="46">
        <f t="shared" si="0"/>
        <v>5</v>
      </c>
      <c r="BB1" s="46">
        <f t="shared" si="0"/>
        <v>5</v>
      </c>
      <c r="BC1" s="46">
        <f t="shared" si="0"/>
        <v>5</v>
      </c>
      <c r="BD1" s="46">
        <f t="shared" si="0"/>
        <v>5</v>
      </c>
      <c r="BE1" s="46">
        <f t="shared" si="0"/>
        <v>5</v>
      </c>
      <c r="BF1" s="46">
        <f t="shared" si="0"/>
        <v>5</v>
      </c>
      <c r="BG1" s="46">
        <f t="shared" si="0"/>
        <v>5</v>
      </c>
      <c r="BH1" s="46">
        <f t="shared" si="0"/>
        <v>5</v>
      </c>
      <c r="BI1" s="46">
        <f t="shared" si="0"/>
        <v>5</v>
      </c>
      <c r="BJ1" s="46">
        <f t="shared" si="0"/>
        <v>5</v>
      </c>
      <c r="BK1" s="46">
        <f t="shared" si="0"/>
        <v>6</v>
      </c>
      <c r="BL1" s="46">
        <f t="shared" si="0"/>
        <v>6</v>
      </c>
      <c r="BM1" s="46">
        <f t="shared" si="0"/>
        <v>6</v>
      </c>
      <c r="BN1" s="46">
        <f t="shared" si="0"/>
        <v>6</v>
      </c>
      <c r="BO1" s="46">
        <f t="shared" si="0"/>
        <v>6</v>
      </c>
      <c r="BP1" s="46">
        <f t="shared" si="0"/>
        <v>6</v>
      </c>
      <c r="BQ1" s="46">
        <f t="shared" si="0"/>
        <v>6</v>
      </c>
      <c r="BR1" s="46">
        <f t="shared" si="0"/>
        <v>6</v>
      </c>
      <c r="BS1" s="46">
        <f t="shared" si="0"/>
        <v>6</v>
      </c>
      <c r="BT1" s="46">
        <f t="shared" si="0"/>
        <v>6</v>
      </c>
      <c r="BU1" s="46">
        <f t="shared" si="0"/>
        <v>6</v>
      </c>
      <c r="BV1" s="46">
        <f t="shared" si="0"/>
        <v>6</v>
      </c>
      <c r="BW1" s="46">
        <f t="shared" si="0"/>
        <v>7</v>
      </c>
      <c r="BX1" s="46">
        <f t="shared" si="0"/>
        <v>7</v>
      </c>
      <c r="BY1" s="46">
        <f t="shared" si="0"/>
        <v>7</v>
      </c>
      <c r="BZ1" s="46">
        <f t="shared" si="0"/>
        <v>7</v>
      </c>
      <c r="CA1" s="46">
        <f t="shared" si="0"/>
        <v>7</v>
      </c>
      <c r="CB1" s="46">
        <f t="shared" si="0"/>
        <v>7</v>
      </c>
      <c r="CC1" s="46">
        <f t="shared" si="0"/>
        <v>7</v>
      </c>
      <c r="CD1" s="46">
        <f t="shared" si="0"/>
        <v>7</v>
      </c>
      <c r="CE1" s="46">
        <f t="shared" si="0"/>
        <v>7</v>
      </c>
      <c r="CF1" s="46">
        <f t="shared" si="0"/>
        <v>7</v>
      </c>
      <c r="CG1" s="46">
        <f t="shared" si="0"/>
        <v>7</v>
      </c>
      <c r="CH1" s="46">
        <f t="shared" si="0"/>
        <v>7</v>
      </c>
      <c r="CI1" s="46">
        <f t="shared" si="0"/>
        <v>8</v>
      </c>
      <c r="CJ1" s="46">
        <f t="shared" si="0"/>
        <v>8</v>
      </c>
      <c r="CK1" s="46">
        <f t="shared" si="0"/>
        <v>8</v>
      </c>
      <c r="CL1" s="46">
        <f t="shared" si="0"/>
        <v>8</v>
      </c>
      <c r="CM1" s="46">
        <f t="shared" ref="CM1:EX1" si="1">CA1+1</f>
        <v>8</v>
      </c>
      <c r="CN1" s="46">
        <f t="shared" si="1"/>
        <v>8</v>
      </c>
      <c r="CO1" s="46">
        <f t="shared" si="1"/>
        <v>8</v>
      </c>
      <c r="CP1" s="46">
        <f t="shared" si="1"/>
        <v>8</v>
      </c>
      <c r="CQ1" s="46">
        <f t="shared" si="1"/>
        <v>8</v>
      </c>
      <c r="CR1" s="46">
        <f t="shared" si="1"/>
        <v>8</v>
      </c>
      <c r="CS1" s="46">
        <f t="shared" si="1"/>
        <v>8</v>
      </c>
      <c r="CT1" s="46">
        <f t="shared" si="1"/>
        <v>8</v>
      </c>
      <c r="CU1" s="46">
        <f t="shared" si="1"/>
        <v>9</v>
      </c>
      <c r="CV1" s="46">
        <f t="shared" si="1"/>
        <v>9</v>
      </c>
      <c r="CW1" s="46">
        <f t="shared" si="1"/>
        <v>9</v>
      </c>
      <c r="CX1" s="46">
        <f t="shared" si="1"/>
        <v>9</v>
      </c>
      <c r="CY1" s="46">
        <f t="shared" si="1"/>
        <v>9</v>
      </c>
      <c r="CZ1" s="46">
        <f t="shared" si="1"/>
        <v>9</v>
      </c>
      <c r="DA1" s="46">
        <f t="shared" si="1"/>
        <v>9</v>
      </c>
      <c r="DB1" s="46">
        <f t="shared" si="1"/>
        <v>9</v>
      </c>
      <c r="DC1" s="46">
        <f t="shared" si="1"/>
        <v>9</v>
      </c>
      <c r="DD1" s="46">
        <f t="shared" si="1"/>
        <v>9</v>
      </c>
      <c r="DE1" s="46">
        <f t="shared" si="1"/>
        <v>9</v>
      </c>
      <c r="DF1" s="46">
        <f t="shared" si="1"/>
        <v>9</v>
      </c>
      <c r="DG1" s="46">
        <f t="shared" si="1"/>
        <v>10</v>
      </c>
      <c r="DH1" s="46">
        <f t="shared" si="1"/>
        <v>10</v>
      </c>
      <c r="DI1" s="46">
        <f t="shared" si="1"/>
        <v>10</v>
      </c>
      <c r="DJ1" s="46">
        <f t="shared" si="1"/>
        <v>10</v>
      </c>
      <c r="DK1" s="46">
        <f t="shared" si="1"/>
        <v>10</v>
      </c>
      <c r="DL1" s="46">
        <f t="shared" si="1"/>
        <v>10</v>
      </c>
      <c r="DM1" s="46">
        <f t="shared" si="1"/>
        <v>10</v>
      </c>
      <c r="DN1" s="46">
        <f t="shared" si="1"/>
        <v>10</v>
      </c>
      <c r="DO1" s="46">
        <f t="shared" si="1"/>
        <v>10</v>
      </c>
      <c r="DP1" s="46">
        <f t="shared" si="1"/>
        <v>10</v>
      </c>
      <c r="DQ1" s="46">
        <f t="shared" si="1"/>
        <v>10</v>
      </c>
      <c r="DR1" s="46">
        <f t="shared" si="1"/>
        <v>10</v>
      </c>
      <c r="DS1" s="46">
        <f t="shared" si="1"/>
        <v>11</v>
      </c>
      <c r="DT1" s="46">
        <f t="shared" si="1"/>
        <v>11</v>
      </c>
      <c r="DU1" s="46">
        <f t="shared" si="1"/>
        <v>11</v>
      </c>
      <c r="DV1" s="46">
        <f t="shared" si="1"/>
        <v>11</v>
      </c>
      <c r="DW1" s="46">
        <f t="shared" si="1"/>
        <v>11</v>
      </c>
      <c r="DX1" s="46">
        <f t="shared" si="1"/>
        <v>11</v>
      </c>
      <c r="DY1" s="46">
        <f t="shared" si="1"/>
        <v>11</v>
      </c>
      <c r="DZ1" s="46">
        <f t="shared" si="1"/>
        <v>11</v>
      </c>
      <c r="EA1" s="46">
        <f t="shared" si="1"/>
        <v>11</v>
      </c>
      <c r="EB1" s="46">
        <f t="shared" si="1"/>
        <v>11</v>
      </c>
      <c r="EC1" s="46">
        <f t="shared" si="1"/>
        <v>11</v>
      </c>
      <c r="ED1" s="46">
        <f t="shared" si="1"/>
        <v>11</v>
      </c>
      <c r="EE1" s="46">
        <f t="shared" si="1"/>
        <v>12</v>
      </c>
      <c r="EF1" s="46">
        <f t="shared" si="1"/>
        <v>12</v>
      </c>
      <c r="EG1" s="46">
        <f t="shared" si="1"/>
        <v>12</v>
      </c>
      <c r="EH1" s="46">
        <f t="shared" si="1"/>
        <v>12</v>
      </c>
      <c r="EI1" s="46">
        <f t="shared" si="1"/>
        <v>12</v>
      </c>
      <c r="EJ1" s="46">
        <f t="shared" si="1"/>
        <v>12</v>
      </c>
      <c r="EK1" s="46">
        <f t="shared" si="1"/>
        <v>12</v>
      </c>
      <c r="EL1" s="46">
        <f t="shared" si="1"/>
        <v>12</v>
      </c>
      <c r="EM1" s="46">
        <f t="shared" si="1"/>
        <v>12</v>
      </c>
      <c r="EN1" s="46">
        <f t="shared" si="1"/>
        <v>12</v>
      </c>
      <c r="EO1" s="46">
        <f t="shared" si="1"/>
        <v>12</v>
      </c>
      <c r="EP1" s="46">
        <f t="shared" si="1"/>
        <v>12</v>
      </c>
      <c r="EQ1" s="46">
        <f t="shared" si="1"/>
        <v>13</v>
      </c>
      <c r="ER1" s="46">
        <f t="shared" si="1"/>
        <v>13</v>
      </c>
      <c r="ES1" s="46">
        <f t="shared" si="1"/>
        <v>13</v>
      </c>
      <c r="ET1" s="46">
        <f t="shared" si="1"/>
        <v>13</v>
      </c>
      <c r="EU1" s="46">
        <f t="shared" si="1"/>
        <v>13</v>
      </c>
      <c r="EV1" s="46">
        <f t="shared" si="1"/>
        <v>13</v>
      </c>
      <c r="EW1" s="46">
        <f t="shared" si="1"/>
        <v>13</v>
      </c>
      <c r="EX1" s="46">
        <f t="shared" si="1"/>
        <v>13</v>
      </c>
      <c r="EY1" s="46">
        <f t="shared" ref="EY1:HJ1" si="2">EM1+1</f>
        <v>13</v>
      </c>
      <c r="EZ1" s="46">
        <f t="shared" si="2"/>
        <v>13</v>
      </c>
      <c r="FA1" s="46">
        <f t="shared" si="2"/>
        <v>13</v>
      </c>
      <c r="FB1" s="46">
        <f t="shared" si="2"/>
        <v>13</v>
      </c>
      <c r="FC1" s="46">
        <f t="shared" si="2"/>
        <v>14</v>
      </c>
      <c r="FD1" s="46">
        <f t="shared" si="2"/>
        <v>14</v>
      </c>
      <c r="FE1" s="46">
        <f t="shared" si="2"/>
        <v>14</v>
      </c>
      <c r="FF1" s="46">
        <f t="shared" si="2"/>
        <v>14</v>
      </c>
      <c r="FG1" s="46">
        <f t="shared" si="2"/>
        <v>14</v>
      </c>
      <c r="FH1" s="46">
        <f t="shared" si="2"/>
        <v>14</v>
      </c>
      <c r="FI1" s="46">
        <f t="shared" si="2"/>
        <v>14</v>
      </c>
      <c r="FJ1" s="46">
        <f t="shared" si="2"/>
        <v>14</v>
      </c>
      <c r="FK1" s="46">
        <f t="shared" si="2"/>
        <v>14</v>
      </c>
      <c r="FL1" s="46">
        <f t="shared" si="2"/>
        <v>14</v>
      </c>
      <c r="FM1" s="46">
        <f t="shared" si="2"/>
        <v>14</v>
      </c>
      <c r="FN1" s="46">
        <f t="shared" si="2"/>
        <v>14</v>
      </c>
      <c r="FO1" s="46">
        <f t="shared" si="2"/>
        <v>15</v>
      </c>
      <c r="FP1" s="46">
        <f t="shared" si="2"/>
        <v>15</v>
      </c>
      <c r="FQ1" s="46">
        <f t="shared" si="2"/>
        <v>15</v>
      </c>
      <c r="FR1" s="46">
        <f t="shared" si="2"/>
        <v>15</v>
      </c>
      <c r="FS1" s="46">
        <f t="shared" si="2"/>
        <v>15</v>
      </c>
      <c r="FT1" s="46">
        <f t="shared" si="2"/>
        <v>15</v>
      </c>
      <c r="FU1" s="46">
        <f t="shared" si="2"/>
        <v>15</v>
      </c>
      <c r="FV1" s="46">
        <f t="shared" si="2"/>
        <v>15</v>
      </c>
      <c r="FW1" s="46">
        <f t="shared" si="2"/>
        <v>15</v>
      </c>
      <c r="FX1" s="46">
        <f t="shared" si="2"/>
        <v>15</v>
      </c>
      <c r="FY1" s="46">
        <f t="shared" si="2"/>
        <v>15</v>
      </c>
      <c r="FZ1" s="46">
        <f t="shared" si="2"/>
        <v>15</v>
      </c>
      <c r="GA1" s="46">
        <f t="shared" si="2"/>
        <v>16</v>
      </c>
      <c r="GB1" s="46">
        <f t="shared" si="2"/>
        <v>16</v>
      </c>
      <c r="GC1" s="46">
        <f t="shared" si="2"/>
        <v>16</v>
      </c>
      <c r="GD1" s="46">
        <f t="shared" si="2"/>
        <v>16</v>
      </c>
      <c r="GE1" s="46">
        <f t="shared" si="2"/>
        <v>16</v>
      </c>
      <c r="GF1" s="46">
        <f t="shared" si="2"/>
        <v>16</v>
      </c>
      <c r="GG1" s="46">
        <f t="shared" si="2"/>
        <v>16</v>
      </c>
      <c r="GH1" s="46">
        <f t="shared" si="2"/>
        <v>16</v>
      </c>
      <c r="GI1" s="46">
        <f t="shared" si="2"/>
        <v>16</v>
      </c>
      <c r="GJ1" s="46">
        <f t="shared" si="2"/>
        <v>16</v>
      </c>
      <c r="GK1" s="46">
        <f t="shared" si="2"/>
        <v>16</v>
      </c>
      <c r="GL1" s="46">
        <f t="shared" si="2"/>
        <v>16</v>
      </c>
      <c r="GM1" s="46">
        <f t="shared" si="2"/>
        <v>17</v>
      </c>
      <c r="GN1" s="46">
        <f t="shared" si="2"/>
        <v>17</v>
      </c>
      <c r="GO1" s="46">
        <f t="shared" si="2"/>
        <v>17</v>
      </c>
      <c r="GP1" s="46">
        <f t="shared" si="2"/>
        <v>17</v>
      </c>
      <c r="GQ1" s="46">
        <f t="shared" si="2"/>
        <v>17</v>
      </c>
      <c r="GR1" s="46">
        <f t="shared" si="2"/>
        <v>17</v>
      </c>
      <c r="GS1" s="46">
        <f t="shared" si="2"/>
        <v>17</v>
      </c>
      <c r="GT1" s="46">
        <f t="shared" si="2"/>
        <v>17</v>
      </c>
      <c r="GU1" s="46">
        <f t="shared" si="2"/>
        <v>17</v>
      </c>
      <c r="GV1" s="46">
        <f t="shared" si="2"/>
        <v>17</v>
      </c>
      <c r="GW1" s="46">
        <f t="shared" si="2"/>
        <v>17</v>
      </c>
      <c r="GX1" s="46">
        <f t="shared" si="2"/>
        <v>17</v>
      </c>
      <c r="GY1" s="46">
        <f t="shared" si="2"/>
        <v>18</v>
      </c>
      <c r="GZ1" s="46">
        <f t="shared" si="2"/>
        <v>18</v>
      </c>
      <c r="HA1" s="46">
        <f t="shared" si="2"/>
        <v>18</v>
      </c>
      <c r="HB1" s="46">
        <f t="shared" si="2"/>
        <v>18</v>
      </c>
      <c r="HC1" s="46">
        <f t="shared" si="2"/>
        <v>18</v>
      </c>
      <c r="HD1" s="46">
        <f t="shared" si="2"/>
        <v>18</v>
      </c>
      <c r="HE1" s="46">
        <f t="shared" si="2"/>
        <v>18</v>
      </c>
      <c r="HF1" s="46">
        <f t="shared" si="2"/>
        <v>18</v>
      </c>
      <c r="HG1" s="46">
        <f t="shared" si="2"/>
        <v>18</v>
      </c>
      <c r="HH1" s="46">
        <f t="shared" si="2"/>
        <v>18</v>
      </c>
      <c r="HI1" s="46">
        <f t="shared" si="2"/>
        <v>18</v>
      </c>
      <c r="HJ1" s="46">
        <f t="shared" si="2"/>
        <v>18</v>
      </c>
    </row>
    <row r="2" spans="1:218" ht="14.4" x14ac:dyDescent="0.3">
      <c r="A2" s="38" t="s">
        <v>200</v>
      </c>
      <c r="B2" s="39" t="e">
        <f t="shared" ref="B2:BN2" si="3">SUM(B4:B219)</f>
        <v>#REF!</v>
      </c>
      <c r="C2" s="44">
        <f t="shared" si="3"/>
        <v>0</v>
      </c>
      <c r="D2" s="44">
        <f t="shared" si="3"/>
        <v>0</v>
      </c>
      <c r="E2" s="44">
        <f t="shared" si="3"/>
        <v>0</v>
      </c>
      <c r="F2" s="44">
        <f t="shared" si="3"/>
        <v>0</v>
      </c>
      <c r="G2" s="44">
        <f t="shared" si="3"/>
        <v>0</v>
      </c>
      <c r="H2" s="44">
        <f t="shared" si="3"/>
        <v>0</v>
      </c>
      <c r="I2" s="44" t="e">
        <f t="shared" si="3"/>
        <v>#REF!</v>
      </c>
      <c r="J2" s="44" t="e">
        <f t="shared" si="3"/>
        <v>#REF!</v>
      </c>
      <c r="K2" s="44" t="e">
        <f t="shared" si="3"/>
        <v>#REF!</v>
      </c>
      <c r="L2" s="44" t="e">
        <f t="shared" si="3"/>
        <v>#REF!</v>
      </c>
      <c r="M2" s="44" t="e">
        <f t="shared" si="3"/>
        <v>#REF!</v>
      </c>
      <c r="N2" s="44" t="e">
        <f t="shared" si="3"/>
        <v>#REF!</v>
      </c>
      <c r="O2" s="44" t="e">
        <f t="shared" si="3"/>
        <v>#REF!</v>
      </c>
      <c r="P2" s="44" t="e">
        <f t="shared" si="3"/>
        <v>#REF!</v>
      </c>
      <c r="Q2" s="44" t="e">
        <f t="shared" si="3"/>
        <v>#REF!</v>
      </c>
      <c r="R2" s="44" t="e">
        <f t="shared" si="3"/>
        <v>#REF!</v>
      </c>
      <c r="S2" s="44" t="e">
        <f t="shared" si="3"/>
        <v>#REF!</v>
      </c>
      <c r="T2" s="44" t="e">
        <f t="shared" si="3"/>
        <v>#REF!</v>
      </c>
      <c r="U2" s="44" t="e">
        <f t="shared" si="3"/>
        <v>#REF!</v>
      </c>
      <c r="V2" s="44" t="e">
        <f t="shared" si="3"/>
        <v>#REF!</v>
      </c>
      <c r="W2" s="44" t="e">
        <f t="shared" si="3"/>
        <v>#REF!</v>
      </c>
      <c r="X2" s="44" t="e">
        <f t="shared" si="3"/>
        <v>#REF!</v>
      </c>
      <c r="Y2" s="44" t="e">
        <f t="shared" si="3"/>
        <v>#REF!</v>
      </c>
      <c r="Z2" s="44" t="e">
        <f t="shared" si="3"/>
        <v>#REF!</v>
      </c>
      <c r="AA2" s="44" t="e">
        <f t="shared" si="3"/>
        <v>#REF!</v>
      </c>
      <c r="AB2" s="44" t="e">
        <f t="shared" si="3"/>
        <v>#REF!</v>
      </c>
      <c r="AC2" s="44" t="e">
        <f t="shared" si="3"/>
        <v>#REF!</v>
      </c>
      <c r="AD2" s="44" t="e">
        <f t="shared" si="3"/>
        <v>#REF!</v>
      </c>
      <c r="AE2" s="44" t="e">
        <f t="shared" si="3"/>
        <v>#REF!</v>
      </c>
      <c r="AF2" s="44" t="e">
        <f t="shared" si="3"/>
        <v>#REF!</v>
      </c>
      <c r="AG2" s="44" t="e">
        <f t="shared" si="3"/>
        <v>#REF!</v>
      </c>
      <c r="AH2" s="44" t="e">
        <f t="shared" si="3"/>
        <v>#REF!</v>
      </c>
      <c r="AI2" s="44" t="e">
        <f t="shared" si="3"/>
        <v>#REF!</v>
      </c>
      <c r="AJ2" s="44" t="e">
        <f t="shared" si="3"/>
        <v>#REF!</v>
      </c>
      <c r="AK2" s="44" t="e">
        <f t="shared" si="3"/>
        <v>#REF!</v>
      </c>
      <c r="AL2" s="44" t="e">
        <f t="shared" si="3"/>
        <v>#REF!</v>
      </c>
      <c r="AM2" s="44" t="e">
        <f t="shared" si="3"/>
        <v>#REF!</v>
      </c>
      <c r="AN2" s="44" t="e">
        <f t="shared" si="3"/>
        <v>#REF!</v>
      </c>
      <c r="AO2" s="44" t="e">
        <f t="shared" si="3"/>
        <v>#REF!</v>
      </c>
      <c r="AP2" s="44" t="e">
        <f t="shared" si="3"/>
        <v>#REF!</v>
      </c>
      <c r="AQ2" s="44" t="e">
        <f t="shared" si="3"/>
        <v>#REF!</v>
      </c>
      <c r="AR2" s="44" t="e">
        <f t="shared" si="3"/>
        <v>#REF!</v>
      </c>
      <c r="AS2" s="44" t="e">
        <f t="shared" si="3"/>
        <v>#REF!</v>
      </c>
      <c r="AT2" s="44" t="e">
        <f t="shared" si="3"/>
        <v>#REF!</v>
      </c>
      <c r="AU2" s="44" t="e">
        <f t="shared" si="3"/>
        <v>#REF!</v>
      </c>
      <c r="AV2" s="44" t="e">
        <f t="shared" si="3"/>
        <v>#REF!</v>
      </c>
      <c r="AW2" s="44" t="e">
        <f t="shared" si="3"/>
        <v>#REF!</v>
      </c>
      <c r="AX2" s="44" t="e">
        <f t="shared" si="3"/>
        <v>#REF!</v>
      </c>
      <c r="AY2" s="44" t="e">
        <f t="shared" si="3"/>
        <v>#REF!</v>
      </c>
      <c r="AZ2" s="44" t="e">
        <f t="shared" si="3"/>
        <v>#REF!</v>
      </c>
      <c r="BA2" s="44" t="e">
        <f t="shared" si="3"/>
        <v>#REF!</v>
      </c>
      <c r="BB2" s="44" t="e">
        <f t="shared" si="3"/>
        <v>#REF!</v>
      </c>
      <c r="BC2" s="44" t="e">
        <f t="shared" si="3"/>
        <v>#REF!</v>
      </c>
      <c r="BD2" s="44" t="e">
        <f t="shared" si="3"/>
        <v>#REF!</v>
      </c>
      <c r="BE2" s="44" t="e">
        <f t="shared" si="3"/>
        <v>#REF!</v>
      </c>
      <c r="BF2" s="44" t="e">
        <f t="shared" si="3"/>
        <v>#REF!</v>
      </c>
      <c r="BG2" s="44" t="e">
        <f t="shared" si="3"/>
        <v>#REF!</v>
      </c>
      <c r="BH2" s="44" t="e">
        <f t="shared" si="3"/>
        <v>#REF!</v>
      </c>
      <c r="BI2" s="44" t="e">
        <f t="shared" si="3"/>
        <v>#REF!</v>
      </c>
      <c r="BJ2" s="44" t="e">
        <f t="shared" si="3"/>
        <v>#REF!</v>
      </c>
      <c r="BK2" s="44" t="e">
        <f t="shared" si="3"/>
        <v>#REF!</v>
      </c>
      <c r="BL2" s="44" t="e">
        <f t="shared" si="3"/>
        <v>#REF!</v>
      </c>
      <c r="BM2" s="44" t="e">
        <f t="shared" si="3"/>
        <v>#REF!</v>
      </c>
      <c r="BN2" s="44" t="e">
        <f t="shared" si="3"/>
        <v>#REF!</v>
      </c>
      <c r="BO2" s="44" t="e">
        <f t="shared" ref="BO2:DZ2" si="4">SUM(BO4:BO219)</f>
        <v>#REF!</v>
      </c>
      <c r="BP2" s="44" t="e">
        <f t="shared" si="4"/>
        <v>#REF!</v>
      </c>
      <c r="BQ2" s="44" t="e">
        <f t="shared" si="4"/>
        <v>#REF!</v>
      </c>
      <c r="BR2" s="44" t="e">
        <f t="shared" si="4"/>
        <v>#REF!</v>
      </c>
      <c r="BS2" s="44" t="e">
        <f t="shared" si="4"/>
        <v>#REF!</v>
      </c>
      <c r="BT2" s="44" t="e">
        <f t="shared" si="4"/>
        <v>#REF!</v>
      </c>
      <c r="BU2" s="44" t="e">
        <f t="shared" si="4"/>
        <v>#REF!</v>
      </c>
      <c r="BV2" s="44" t="e">
        <f t="shared" si="4"/>
        <v>#REF!</v>
      </c>
      <c r="BW2" s="44" t="e">
        <f t="shared" si="4"/>
        <v>#REF!</v>
      </c>
      <c r="BX2" s="44" t="e">
        <f t="shared" si="4"/>
        <v>#REF!</v>
      </c>
      <c r="BY2" s="44" t="e">
        <f t="shared" si="4"/>
        <v>#REF!</v>
      </c>
      <c r="BZ2" s="44" t="e">
        <f t="shared" si="4"/>
        <v>#REF!</v>
      </c>
      <c r="CA2" s="44" t="e">
        <f t="shared" si="4"/>
        <v>#REF!</v>
      </c>
      <c r="CB2" s="44" t="e">
        <f t="shared" si="4"/>
        <v>#REF!</v>
      </c>
      <c r="CC2" s="44" t="e">
        <f t="shared" si="4"/>
        <v>#REF!</v>
      </c>
      <c r="CD2" s="44" t="e">
        <f t="shared" si="4"/>
        <v>#REF!</v>
      </c>
      <c r="CE2" s="44" t="e">
        <f t="shared" si="4"/>
        <v>#REF!</v>
      </c>
      <c r="CF2" s="44" t="e">
        <f t="shared" si="4"/>
        <v>#REF!</v>
      </c>
      <c r="CG2" s="44" t="e">
        <f t="shared" si="4"/>
        <v>#REF!</v>
      </c>
      <c r="CH2" s="44" t="e">
        <f t="shared" si="4"/>
        <v>#REF!</v>
      </c>
      <c r="CI2" s="44" t="e">
        <f t="shared" si="4"/>
        <v>#REF!</v>
      </c>
      <c r="CJ2" s="44" t="e">
        <f t="shared" si="4"/>
        <v>#REF!</v>
      </c>
      <c r="CK2" s="44" t="e">
        <f t="shared" si="4"/>
        <v>#REF!</v>
      </c>
      <c r="CL2" s="44" t="e">
        <f t="shared" si="4"/>
        <v>#REF!</v>
      </c>
      <c r="CM2" s="44" t="e">
        <f t="shared" si="4"/>
        <v>#REF!</v>
      </c>
      <c r="CN2" s="44" t="e">
        <f t="shared" si="4"/>
        <v>#REF!</v>
      </c>
      <c r="CO2" s="44" t="e">
        <f t="shared" si="4"/>
        <v>#REF!</v>
      </c>
      <c r="CP2" s="44" t="e">
        <f t="shared" si="4"/>
        <v>#REF!</v>
      </c>
      <c r="CQ2" s="44" t="e">
        <f t="shared" si="4"/>
        <v>#REF!</v>
      </c>
      <c r="CR2" s="44" t="e">
        <f t="shared" si="4"/>
        <v>#REF!</v>
      </c>
      <c r="CS2" s="44" t="e">
        <f t="shared" si="4"/>
        <v>#REF!</v>
      </c>
      <c r="CT2" s="44" t="e">
        <f t="shared" si="4"/>
        <v>#REF!</v>
      </c>
      <c r="CU2" s="44" t="e">
        <f t="shared" si="4"/>
        <v>#REF!</v>
      </c>
      <c r="CV2" s="44" t="e">
        <f t="shared" si="4"/>
        <v>#REF!</v>
      </c>
      <c r="CW2" s="44" t="e">
        <f t="shared" si="4"/>
        <v>#REF!</v>
      </c>
      <c r="CX2" s="44" t="e">
        <f t="shared" si="4"/>
        <v>#REF!</v>
      </c>
      <c r="CY2" s="44" t="e">
        <f t="shared" si="4"/>
        <v>#REF!</v>
      </c>
      <c r="CZ2" s="44" t="e">
        <f t="shared" si="4"/>
        <v>#REF!</v>
      </c>
      <c r="DA2" s="44" t="e">
        <f t="shared" si="4"/>
        <v>#REF!</v>
      </c>
      <c r="DB2" s="44" t="e">
        <f t="shared" si="4"/>
        <v>#REF!</v>
      </c>
      <c r="DC2" s="44" t="e">
        <f t="shared" si="4"/>
        <v>#REF!</v>
      </c>
      <c r="DD2" s="44" t="e">
        <f t="shared" si="4"/>
        <v>#REF!</v>
      </c>
      <c r="DE2" s="44" t="e">
        <f t="shared" si="4"/>
        <v>#REF!</v>
      </c>
      <c r="DF2" s="44" t="e">
        <f t="shared" si="4"/>
        <v>#REF!</v>
      </c>
      <c r="DG2" s="44" t="e">
        <f t="shared" si="4"/>
        <v>#REF!</v>
      </c>
      <c r="DH2" s="44" t="e">
        <f t="shared" si="4"/>
        <v>#REF!</v>
      </c>
      <c r="DI2" s="44" t="e">
        <f t="shared" si="4"/>
        <v>#REF!</v>
      </c>
      <c r="DJ2" s="44" t="e">
        <f t="shared" si="4"/>
        <v>#REF!</v>
      </c>
      <c r="DK2" s="44" t="e">
        <f t="shared" si="4"/>
        <v>#REF!</v>
      </c>
      <c r="DL2" s="44" t="e">
        <f t="shared" si="4"/>
        <v>#REF!</v>
      </c>
      <c r="DM2" s="44" t="e">
        <f t="shared" si="4"/>
        <v>#REF!</v>
      </c>
      <c r="DN2" s="44" t="e">
        <f t="shared" si="4"/>
        <v>#REF!</v>
      </c>
      <c r="DO2" s="44" t="e">
        <f t="shared" si="4"/>
        <v>#REF!</v>
      </c>
      <c r="DP2" s="44" t="e">
        <f t="shared" si="4"/>
        <v>#REF!</v>
      </c>
      <c r="DQ2" s="44" t="e">
        <f t="shared" si="4"/>
        <v>#REF!</v>
      </c>
      <c r="DR2" s="44" t="e">
        <f t="shared" si="4"/>
        <v>#REF!</v>
      </c>
      <c r="DS2" s="44" t="e">
        <f t="shared" si="4"/>
        <v>#REF!</v>
      </c>
      <c r="DT2" s="44" t="e">
        <f t="shared" si="4"/>
        <v>#REF!</v>
      </c>
      <c r="DU2" s="44" t="e">
        <f t="shared" si="4"/>
        <v>#REF!</v>
      </c>
      <c r="DV2" s="44" t="e">
        <f t="shared" si="4"/>
        <v>#REF!</v>
      </c>
      <c r="DW2" s="44" t="e">
        <f t="shared" si="4"/>
        <v>#REF!</v>
      </c>
      <c r="DX2" s="44" t="e">
        <f t="shared" si="4"/>
        <v>#REF!</v>
      </c>
      <c r="DY2" s="44" t="e">
        <f t="shared" si="4"/>
        <v>#REF!</v>
      </c>
      <c r="DZ2" s="44" t="e">
        <f t="shared" si="4"/>
        <v>#REF!</v>
      </c>
      <c r="EA2" s="44" t="e">
        <f t="shared" ref="EA2:GL2" si="5">SUM(EA4:EA219)</f>
        <v>#REF!</v>
      </c>
      <c r="EB2" s="44" t="e">
        <f t="shared" si="5"/>
        <v>#REF!</v>
      </c>
      <c r="EC2" s="44" t="e">
        <f t="shared" si="5"/>
        <v>#REF!</v>
      </c>
      <c r="ED2" s="44" t="e">
        <f t="shared" si="5"/>
        <v>#REF!</v>
      </c>
      <c r="EE2" s="44" t="e">
        <f t="shared" si="5"/>
        <v>#REF!</v>
      </c>
      <c r="EF2" s="44" t="e">
        <f t="shared" si="5"/>
        <v>#REF!</v>
      </c>
      <c r="EG2" s="44" t="e">
        <f t="shared" si="5"/>
        <v>#REF!</v>
      </c>
      <c r="EH2" s="44" t="e">
        <f t="shared" si="5"/>
        <v>#REF!</v>
      </c>
      <c r="EI2" s="44" t="e">
        <f t="shared" si="5"/>
        <v>#REF!</v>
      </c>
      <c r="EJ2" s="44" t="e">
        <f t="shared" si="5"/>
        <v>#REF!</v>
      </c>
      <c r="EK2" s="44" t="e">
        <f t="shared" si="5"/>
        <v>#REF!</v>
      </c>
      <c r="EL2" s="44" t="e">
        <f t="shared" si="5"/>
        <v>#REF!</v>
      </c>
      <c r="EM2" s="44" t="e">
        <f t="shared" si="5"/>
        <v>#REF!</v>
      </c>
      <c r="EN2" s="44" t="e">
        <f t="shared" si="5"/>
        <v>#REF!</v>
      </c>
      <c r="EO2" s="44" t="e">
        <f t="shared" si="5"/>
        <v>#REF!</v>
      </c>
      <c r="EP2" s="44" t="e">
        <f t="shared" si="5"/>
        <v>#REF!</v>
      </c>
      <c r="EQ2" s="44" t="e">
        <f t="shared" si="5"/>
        <v>#REF!</v>
      </c>
      <c r="ER2" s="44" t="e">
        <f t="shared" si="5"/>
        <v>#REF!</v>
      </c>
      <c r="ES2" s="44" t="e">
        <f t="shared" si="5"/>
        <v>#REF!</v>
      </c>
      <c r="ET2" s="44" t="e">
        <f t="shared" si="5"/>
        <v>#REF!</v>
      </c>
      <c r="EU2" s="44" t="e">
        <f t="shared" si="5"/>
        <v>#REF!</v>
      </c>
      <c r="EV2" s="44" t="e">
        <f t="shared" si="5"/>
        <v>#REF!</v>
      </c>
      <c r="EW2" s="44" t="e">
        <f t="shared" si="5"/>
        <v>#REF!</v>
      </c>
      <c r="EX2" s="44" t="e">
        <f t="shared" si="5"/>
        <v>#REF!</v>
      </c>
      <c r="EY2" s="44" t="e">
        <f t="shared" si="5"/>
        <v>#REF!</v>
      </c>
      <c r="EZ2" s="44" t="e">
        <f t="shared" si="5"/>
        <v>#REF!</v>
      </c>
      <c r="FA2" s="44" t="e">
        <f t="shared" si="5"/>
        <v>#REF!</v>
      </c>
      <c r="FB2" s="44" t="e">
        <f t="shared" si="5"/>
        <v>#REF!</v>
      </c>
      <c r="FC2" s="44" t="e">
        <f t="shared" si="5"/>
        <v>#REF!</v>
      </c>
      <c r="FD2" s="44" t="e">
        <f t="shared" si="5"/>
        <v>#REF!</v>
      </c>
      <c r="FE2" s="44" t="e">
        <f t="shared" si="5"/>
        <v>#REF!</v>
      </c>
      <c r="FF2" s="44" t="e">
        <f t="shared" si="5"/>
        <v>#REF!</v>
      </c>
      <c r="FG2" s="44" t="e">
        <f t="shared" si="5"/>
        <v>#REF!</v>
      </c>
      <c r="FH2" s="44" t="e">
        <f t="shared" si="5"/>
        <v>#REF!</v>
      </c>
      <c r="FI2" s="44" t="e">
        <f t="shared" si="5"/>
        <v>#REF!</v>
      </c>
      <c r="FJ2" s="44" t="e">
        <f t="shared" si="5"/>
        <v>#REF!</v>
      </c>
      <c r="FK2" s="44" t="e">
        <f t="shared" si="5"/>
        <v>#REF!</v>
      </c>
      <c r="FL2" s="44" t="e">
        <f t="shared" si="5"/>
        <v>#REF!</v>
      </c>
      <c r="FM2" s="44" t="e">
        <f t="shared" si="5"/>
        <v>#REF!</v>
      </c>
      <c r="FN2" s="44" t="e">
        <f t="shared" si="5"/>
        <v>#REF!</v>
      </c>
      <c r="FO2" s="44" t="e">
        <f t="shared" si="5"/>
        <v>#REF!</v>
      </c>
      <c r="FP2" s="44" t="e">
        <f t="shared" si="5"/>
        <v>#REF!</v>
      </c>
      <c r="FQ2" s="44" t="e">
        <f t="shared" si="5"/>
        <v>#REF!</v>
      </c>
      <c r="FR2" s="44" t="e">
        <f t="shared" si="5"/>
        <v>#REF!</v>
      </c>
      <c r="FS2" s="44" t="e">
        <f t="shared" si="5"/>
        <v>#REF!</v>
      </c>
      <c r="FT2" s="44" t="e">
        <f t="shared" si="5"/>
        <v>#REF!</v>
      </c>
      <c r="FU2" s="44" t="e">
        <f t="shared" si="5"/>
        <v>#REF!</v>
      </c>
      <c r="FV2" s="44" t="e">
        <f t="shared" si="5"/>
        <v>#REF!</v>
      </c>
      <c r="FW2" s="44" t="e">
        <f t="shared" si="5"/>
        <v>#REF!</v>
      </c>
      <c r="FX2" s="44" t="e">
        <f t="shared" si="5"/>
        <v>#REF!</v>
      </c>
      <c r="FY2" s="44" t="e">
        <f t="shared" si="5"/>
        <v>#REF!</v>
      </c>
      <c r="FZ2" s="44" t="e">
        <f t="shared" si="5"/>
        <v>#REF!</v>
      </c>
      <c r="GA2" s="44" t="e">
        <f t="shared" si="5"/>
        <v>#REF!</v>
      </c>
      <c r="GB2" s="44" t="e">
        <f t="shared" si="5"/>
        <v>#REF!</v>
      </c>
      <c r="GC2" s="44" t="e">
        <f t="shared" si="5"/>
        <v>#REF!</v>
      </c>
      <c r="GD2" s="44" t="e">
        <f t="shared" si="5"/>
        <v>#REF!</v>
      </c>
      <c r="GE2" s="44" t="e">
        <f t="shared" si="5"/>
        <v>#REF!</v>
      </c>
      <c r="GF2" s="44" t="e">
        <f t="shared" si="5"/>
        <v>#REF!</v>
      </c>
      <c r="GG2" s="44" t="e">
        <f t="shared" si="5"/>
        <v>#REF!</v>
      </c>
      <c r="GH2" s="44" t="e">
        <f t="shared" si="5"/>
        <v>#REF!</v>
      </c>
      <c r="GI2" s="44" t="e">
        <f t="shared" si="5"/>
        <v>#REF!</v>
      </c>
      <c r="GJ2" s="44" t="e">
        <f t="shared" si="5"/>
        <v>#REF!</v>
      </c>
      <c r="GK2" s="44" t="e">
        <f t="shared" si="5"/>
        <v>#REF!</v>
      </c>
      <c r="GL2" s="44" t="e">
        <f t="shared" si="5"/>
        <v>#REF!</v>
      </c>
      <c r="GM2" s="44" t="e">
        <f t="shared" ref="GM2:HJ2" si="6">SUM(GM4:GM219)</f>
        <v>#REF!</v>
      </c>
      <c r="GN2" s="44" t="e">
        <f t="shared" si="6"/>
        <v>#REF!</v>
      </c>
      <c r="GO2" s="44" t="e">
        <f t="shared" si="6"/>
        <v>#REF!</v>
      </c>
      <c r="GP2" s="44" t="e">
        <f t="shared" si="6"/>
        <v>#REF!</v>
      </c>
      <c r="GQ2" s="44" t="e">
        <f t="shared" si="6"/>
        <v>#REF!</v>
      </c>
      <c r="GR2" s="44" t="e">
        <f t="shared" si="6"/>
        <v>#REF!</v>
      </c>
      <c r="GS2" s="44" t="e">
        <f t="shared" si="6"/>
        <v>#REF!</v>
      </c>
      <c r="GT2" s="44" t="e">
        <f t="shared" si="6"/>
        <v>#REF!</v>
      </c>
      <c r="GU2" s="44" t="e">
        <f t="shared" si="6"/>
        <v>#REF!</v>
      </c>
      <c r="GV2" s="44" t="e">
        <f t="shared" si="6"/>
        <v>#REF!</v>
      </c>
      <c r="GW2" s="44" t="e">
        <f t="shared" si="6"/>
        <v>#REF!</v>
      </c>
      <c r="GX2" s="44" t="e">
        <f t="shared" si="6"/>
        <v>#REF!</v>
      </c>
      <c r="GY2" s="44" t="e">
        <f t="shared" si="6"/>
        <v>#REF!</v>
      </c>
      <c r="GZ2" s="44" t="e">
        <f t="shared" si="6"/>
        <v>#REF!</v>
      </c>
      <c r="HA2" s="44" t="e">
        <f t="shared" si="6"/>
        <v>#REF!</v>
      </c>
      <c r="HB2" s="44" t="e">
        <f t="shared" si="6"/>
        <v>#REF!</v>
      </c>
      <c r="HC2" s="44" t="e">
        <f t="shared" si="6"/>
        <v>#REF!</v>
      </c>
      <c r="HD2" s="44" t="e">
        <f t="shared" si="6"/>
        <v>#REF!</v>
      </c>
      <c r="HE2" s="44" t="e">
        <f t="shared" si="6"/>
        <v>#REF!</v>
      </c>
      <c r="HF2" s="44" t="e">
        <f t="shared" si="6"/>
        <v>#REF!</v>
      </c>
      <c r="HG2" s="44" t="e">
        <f t="shared" si="6"/>
        <v>#REF!</v>
      </c>
      <c r="HH2" s="44" t="e">
        <f t="shared" si="6"/>
        <v>#REF!</v>
      </c>
      <c r="HI2" s="44" t="e">
        <f t="shared" si="6"/>
        <v>#REF!</v>
      </c>
      <c r="HJ2" s="44" t="e">
        <f t="shared" si="6"/>
        <v>#REF!</v>
      </c>
    </row>
    <row r="3" spans="1:218" x14ac:dyDescent="0.2">
      <c r="A3" s="23" t="s">
        <v>55</v>
      </c>
      <c r="B3" s="24" t="s">
        <v>203</v>
      </c>
      <c r="C3" s="24"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5">
        <v>48</v>
      </c>
      <c r="AY3" s="25">
        <v>49</v>
      </c>
      <c r="AZ3" s="25">
        <v>50</v>
      </c>
      <c r="BA3" s="25">
        <v>51</v>
      </c>
      <c r="BB3" s="25">
        <v>52</v>
      </c>
      <c r="BC3" s="25">
        <v>53</v>
      </c>
      <c r="BD3" s="25">
        <v>54</v>
      </c>
      <c r="BE3" s="25">
        <v>55</v>
      </c>
      <c r="BF3" s="25">
        <v>56</v>
      </c>
      <c r="BG3" s="25">
        <v>57</v>
      </c>
      <c r="BH3" s="25">
        <v>58</v>
      </c>
      <c r="BI3" s="25">
        <v>59</v>
      </c>
      <c r="BJ3" s="25">
        <v>60</v>
      </c>
      <c r="BK3" s="25">
        <v>61</v>
      </c>
      <c r="BL3" s="25">
        <v>62</v>
      </c>
      <c r="BM3" s="25">
        <v>63</v>
      </c>
      <c r="BN3" s="25">
        <v>64</v>
      </c>
      <c r="BO3" s="25">
        <v>65</v>
      </c>
      <c r="BP3" s="25">
        <v>66</v>
      </c>
      <c r="BQ3" s="25">
        <v>67</v>
      </c>
      <c r="BR3" s="25">
        <v>68</v>
      </c>
      <c r="BS3" s="25">
        <v>69</v>
      </c>
      <c r="BT3" s="25">
        <v>70</v>
      </c>
      <c r="BU3" s="25">
        <v>71</v>
      </c>
      <c r="BV3" s="25">
        <v>72</v>
      </c>
      <c r="BW3" s="25">
        <v>73</v>
      </c>
      <c r="BX3" s="25">
        <v>74</v>
      </c>
      <c r="BY3" s="25">
        <v>75</v>
      </c>
      <c r="BZ3" s="25">
        <v>76</v>
      </c>
      <c r="CA3" s="25">
        <v>77</v>
      </c>
      <c r="CB3" s="25">
        <v>78</v>
      </c>
      <c r="CC3" s="25">
        <v>79</v>
      </c>
      <c r="CD3" s="25">
        <v>80</v>
      </c>
      <c r="CE3" s="25">
        <v>81</v>
      </c>
      <c r="CF3" s="25">
        <v>82</v>
      </c>
      <c r="CG3" s="25">
        <v>83</v>
      </c>
      <c r="CH3" s="25">
        <v>84</v>
      </c>
      <c r="CI3" s="25">
        <v>85</v>
      </c>
      <c r="CJ3" s="25">
        <v>86</v>
      </c>
      <c r="CK3" s="25">
        <v>87</v>
      </c>
      <c r="CL3" s="25">
        <v>88</v>
      </c>
      <c r="CM3" s="25">
        <v>89</v>
      </c>
      <c r="CN3" s="25">
        <v>90</v>
      </c>
      <c r="CO3" s="25">
        <v>91</v>
      </c>
      <c r="CP3" s="25">
        <v>92</v>
      </c>
      <c r="CQ3" s="25">
        <v>93</v>
      </c>
      <c r="CR3" s="25">
        <v>94</v>
      </c>
      <c r="CS3" s="25">
        <v>95</v>
      </c>
      <c r="CT3" s="25">
        <v>96</v>
      </c>
      <c r="CU3" s="25">
        <v>97</v>
      </c>
      <c r="CV3" s="25">
        <v>98</v>
      </c>
      <c r="CW3" s="25">
        <v>99</v>
      </c>
      <c r="CX3" s="25">
        <v>100</v>
      </c>
      <c r="CY3" s="25">
        <v>101</v>
      </c>
      <c r="CZ3" s="25">
        <v>102</v>
      </c>
      <c r="DA3" s="25">
        <v>103</v>
      </c>
      <c r="DB3" s="25">
        <v>104</v>
      </c>
      <c r="DC3" s="25">
        <v>105</v>
      </c>
      <c r="DD3" s="25">
        <v>106</v>
      </c>
      <c r="DE3" s="25">
        <v>107</v>
      </c>
      <c r="DF3" s="25">
        <v>108</v>
      </c>
      <c r="DG3" s="25">
        <v>109</v>
      </c>
      <c r="DH3" s="25">
        <v>110</v>
      </c>
      <c r="DI3" s="25">
        <v>111</v>
      </c>
      <c r="DJ3" s="25">
        <v>112</v>
      </c>
      <c r="DK3" s="25">
        <v>113</v>
      </c>
      <c r="DL3" s="25">
        <v>114</v>
      </c>
      <c r="DM3" s="25">
        <v>115</v>
      </c>
      <c r="DN3" s="25">
        <v>116</v>
      </c>
      <c r="DO3" s="25">
        <v>117</v>
      </c>
      <c r="DP3" s="25">
        <v>118</v>
      </c>
      <c r="DQ3" s="25">
        <v>119</v>
      </c>
      <c r="DR3" s="25">
        <v>120</v>
      </c>
      <c r="DS3" s="25">
        <v>121</v>
      </c>
      <c r="DT3" s="25">
        <v>122</v>
      </c>
      <c r="DU3" s="25">
        <v>123</v>
      </c>
      <c r="DV3" s="25">
        <v>124</v>
      </c>
      <c r="DW3" s="25">
        <v>125</v>
      </c>
      <c r="DX3" s="25">
        <v>126</v>
      </c>
      <c r="DY3" s="25">
        <v>127</v>
      </c>
      <c r="DZ3" s="25">
        <v>128</v>
      </c>
      <c r="EA3" s="25">
        <v>129</v>
      </c>
      <c r="EB3" s="25">
        <v>130</v>
      </c>
      <c r="EC3" s="25">
        <v>131</v>
      </c>
      <c r="ED3" s="25">
        <v>132</v>
      </c>
      <c r="EE3" s="25">
        <v>133</v>
      </c>
      <c r="EF3" s="25">
        <v>134</v>
      </c>
      <c r="EG3" s="25">
        <v>135</v>
      </c>
      <c r="EH3" s="25">
        <v>136</v>
      </c>
      <c r="EI3" s="25">
        <v>137</v>
      </c>
      <c r="EJ3" s="25">
        <v>138</v>
      </c>
      <c r="EK3" s="25">
        <v>139</v>
      </c>
      <c r="EL3" s="25">
        <v>140</v>
      </c>
      <c r="EM3" s="25">
        <v>141</v>
      </c>
      <c r="EN3" s="25">
        <v>142</v>
      </c>
      <c r="EO3" s="25">
        <v>143</v>
      </c>
      <c r="EP3" s="25">
        <v>144</v>
      </c>
      <c r="EQ3" s="25">
        <v>145</v>
      </c>
      <c r="ER3" s="25">
        <v>146</v>
      </c>
      <c r="ES3" s="25">
        <v>147</v>
      </c>
      <c r="ET3" s="25">
        <v>148</v>
      </c>
      <c r="EU3" s="25">
        <v>149</v>
      </c>
      <c r="EV3" s="25">
        <v>150</v>
      </c>
      <c r="EW3" s="25">
        <v>151</v>
      </c>
      <c r="EX3" s="25">
        <v>152</v>
      </c>
      <c r="EY3" s="25">
        <v>153</v>
      </c>
      <c r="EZ3" s="25">
        <v>154</v>
      </c>
      <c r="FA3" s="25">
        <v>155</v>
      </c>
      <c r="FB3" s="25">
        <v>156</v>
      </c>
      <c r="FC3" s="25">
        <v>157</v>
      </c>
      <c r="FD3" s="25">
        <v>158</v>
      </c>
      <c r="FE3" s="25">
        <v>159</v>
      </c>
      <c r="FF3" s="25">
        <v>160</v>
      </c>
      <c r="FG3" s="25">
        <v>161</v>
      </c>
      <c r="FH3" s="25">
        <v>162</v>
      </c>
      <c r="FI3" s="25">
        <v>163</v>
      </c>
      <c r="FJ3" s="25">
        <v>164</v>
      </c>
      <c r="FK3" s="25">
        <v>165</v>
      </c>
      <c r="FL3" s="25">
        <v>166</v>
      </c>
      <c r="FM3" s="25">
        <v>167</v>
      </c>
      <c r="FN3" s="25">
        <v>168</v>
      </c>
      <c r="FO3" s="25">
        <v>169</v>
      </c>
      <c r="FP3" s="25">
        <v>170</v>
      </c>
      <c r="FQ3" s="25">
        <v>171</v>
      </c>
      <c r="FR3" s="25">
        <v>172</v>
      </c>
      <c r="FS3" s="25">
        <v>173</v>
      </c>
      <c r="FT3" s="25">
        <v>174</v>
      </c>
      <c r="FU3" s="25">
        <v>175</v>
      </c>
      <c r="FV3" s="25">
        <v>176</v>
      </c>
      <c r="FW3" s="25">
        <v>177</v>
      </c>
      <c r="FX3" s="25">
        <v>178</v>
      </c>
      <c r="FY3" s="25">
        <v>179</v>
      </c>
      <c r="FZ3" s="25">
        <v>180</v>
      </c>
      <c r="GA3" s="25">
        <v>181</v>
      </c>
      <c r="GB3" s="25">
        <v>182</v>
      </c>
      <c r="GC3" s="25">
        <v>183</v>
      </c>
      <c r="GD3" s="25">
        <v>184</v>
      </c>
      <c r="GE3" s="25">
        <v>185</v>
      </c>
      <c r="GF3" s="25">
        <v>186</v>
      </c>
      <c r="GG3" s="25">
        <v>187</v>
      </c>
      <c r="GH3" s="25">
        <v>188</v>
      </c>
      <c r="GI3" s="25">
        <v>189</v>
      </c>
      <c r="GJ3" s="25">
        <v>190</v>
      </c>
      <c r="GK3" s="25">
        <v>191</v>
      </c>
      <c r="GL3" s="25">
        <v>192</v>
      </c>
      <c r="GM3" s="25">
        <v>193</v>
      </c>
      <c r="GN3" s="25">
        <v>194</v>
      </c>
      <c r="GO3" s="25">
        <v>195</v>
      </c>
      <c r="GP3" s="25">
        <v>196</v>
      </c>
      <c r="GQ3" s="25">
        <v>197</v>
      </c>
      <c r="GR3" s="25">
        <v>198</v>
      </c>
      <c r="GS3" s="25">
        <v>199</v>
      </c>
      <c r="GT3" s="25">
        <v>200</v>
      </c>
      <c r="GU3" s="25">
        <v>201</v>
      </c>
      <c r="GV3" s="25">
        <v>202</v>
      </c>
      <c r="GW3" s="25">
        <v>203</v>
      </c>
      <c r="GX3" s="25">
        <v>204</v>
      </c>
      <c r="GY3" s="25">
        <v>205</v>
      </c>
      <c r="GZ3" s="25">
        <v>206</v>
      </c>
      <c r="HA3" s="25">
        <v>207</v>
      </c>
      <c r="HB3" s="25">
        <v>208</v>
      </c>
      <c r="HC3" s="25">
        <v>209</v>
      </c>
      <c r="HD3" s="25">
        <v>210</v>
      </c>
      <c r="HE3" s="25">
        <v>211</v>
      </c>
      <c r="HF3" s="25">
        <v>212</v>
      </c>
      <c r="HG3" s="25">
        <v>213</v>
      </c>
      <c r="HH3" s="25">
        <v>214</v>
      </c>
      <c r="HI3" s="25">
        <v>215</v>
      </c>
      <c r="HJ3" s="25">
        <v>216</v>
      </c>
    </row>
    <row r="4" spans="1:218" s="22" customFormat="1" ht="14.4" x14ac:dyDescent="0.3">
      <c r="A4" s="42">
        <v>1</v>
      </c>
      <c r="B4" s="43">
        <f>'CMM2 - AUX CALC'!$B$67</f>
        <v>0</v>
      </c>
      <c r="C4" s="41">
        <f>$B4/(_xlfn.SINGLE(PrazoConcessao)*12-C$3+1)</f>
        <v>0</v>
      </c>
      <c r="D4" s="41">
        <f t="shared" ref="D4:S19" si="7">C4</f>
        <v>0</v>
      </c>
      <c r="E4" s="41">
        <f t="shared" si="7"/>
        <v>0</v>
      </c>
      <c r="F4" s="41">
        <f t="shared" si="7"/>
        <v>0</v>
      </c>
      <c r="G4" s="41">
        <f t="shared" si="7"/>
        <v>0</v>
      </c>
      <c r="H4" s="41">
        <f t="shared" si="7"/>
        <v>0</v>
      </c>
      <c r="I4" s="41">
        <f t="shared" si="7"/>
        <v>0</v>
      </c>
      <c r="J4" s="41">
        <f t="shared" si="7"/>
        <v>0</v>
      </c>
      <c r="K4" s="41">
        <f t="shared" si="7"/>
        <v>0</v>
      </c>
      <c r="L4" s="41">
        <f t="shared" si="7"/>
        <v>0</v>
      </c>
      <c r="M4" s="41">
        <f t="shared" si="7"/>
        <v>0</v>
      </c>
      <c r="N4" s="41">
        <f t="shared" si="7"/>
        <v>0</v>
      </c>
      <c r="O4" s="41">
        <f t="shared" si="7"/>
        <v>0</v>
      </c>
      <c r="P4" s="41">
        <f t="shared" si="7"/>
        <v>0</v>
      </c>
      <c r="Q4" s="41">
        <f t="shared" si="7"/>
        <v>0</v>
      </c>
      <c r="R4" s="41">
        <f t="shared" si="7"/>
        <v>0</v>
      </c>
      <c r="S4" s="41">
        <f t="shared" si="7"/>
        <v>0</v>
      </c>
      <c r="T4" s="41">
        <f t="shared" ref="T4:AI19" si="8">S4</f>
        <v>0</v>
      </c>
      <c r="U4" s="41">
        <f t="shared" si="8"/>
        <v>0</v>
      </c>
      <c r="V4" s="41">
        <f t="shared" si="8"/>
        <v>0</v>
      </c>
      <c r="W4" s="41">
        <f t="shared" si="8"/>
        <v>0</v>
      </c>
      <c r="X4" s="41">
        <f t="shared" si="8"/>
        <v>0</v>
      </c>
      <c r="Y4" s="41">
        <f t="shared" si="8"/>
        <v>0</v>
      </c>
      <c r="Z4" s="41">
        <f t="shared" si="8"/>
        <v>0</v>
      </c>
      <c r="AA4" s="41">
        <f t="shared" si="8"/>
        <v>0</v>
      </c>
      <c r="AB4" s="41">
        <f t="shared" si="8"/>
        <v>0</v>
      </c>
      <c r="AC4" s="41">
        <f t="shared" si="8"/>
        <v>0</v>
      </c>
      <c r="AD4" s="41">
        <f t="shared" si="8"/>
        <v>0</v>
      </c>
      <c r="AE4" s="41">
        <f t="shared" si="8"/>
        <v>0</v>
      </c>
      <c r="AF4" s="41">
        <f t="shared" si="8"/>
        <v>0</v>
      </c>
      <c r="AG4" s="41">
        <f t="shared" si="8"/>
        <v>0</v>
      </c>
      <c r="AH4" s="41">
        <f t="shared" si="8"/>
        <v>0</v>
      </c>
      <c r="AI4" s="41">
        <f t="shared" si="8"/>
        <v>0</v>
      </c>
      <c r="AJ4" s="41">
        <f t="shared" ref="AJ4:AY19" si="9">AI4</f>
        <v>0</v>
      </c>
      <c r="AK4" s="41">
        <f t="shared" si="9"/>
        <v>0</v>
      </c>
      <c r="AL4" s="41">
        <f t="shared" si="9"/>
        <v>0</v>
      </c>
      <c r="AM4" s="41">
        <f t="shared" si="9"/>
        <v>0</v>
      </c>
      <c r="AN4" s="41">
        <f t="shared" si="9"/>
        <v>0</v>
      </c>
      <c r="AO4" s="41">
        <f t="shared" si="9"/>
        <v>0</v>
      </c>
      <c r="AP4" s="41">
        <f t="shared" si="9"/>
        <v>0</v>
      </c>
      <c r="AQ4" s="41">
        <f t="shared" si="9"/>
        <v>0</v>
      </c>
      <c r="AR4" s="41">
        <f t="shared" si="9"/>
        <v>0</v>
      </c>
      <c r="AS4" s="41">
        <f t="shared" si="9"/>
        <v>0</v>
      </c>
      <c r="AT4" s="41">
        <f t="shared" si="9"/>
        <v>0</v>
      </c>
      <c r="AU4" s="41">
        <f t="shared" si="9"/>
        <v>0</v>
      </c>
      <c r="AV4" s="41">
        <f t="shared" si="9"/>
        <v>0</v>
      </c>
      <c r="AW4" s="41">
        <f t="shared" si="9"/>
        <v>0</v>
      </c>
      <c r="AX4" s="41">
        <f t="shared" si="9"/>
        <v>0</v>
      </c>
      <c r="AY4" s="41">
        <f t="shared" si="9"/>
        <v>0</v>
      </c>
      <c r="AZ4" s="41">
        <f t="shared" ref="AZ4:BO19" si="10">AY4</f>
        <v>0</v>
      </c>
      <c r="BA4" s="41">
        <f t="shared" si="10"/>
        <v>0</v>
      </c>
      <c r="BB4" s="41">
        <f t="shared" si="10"/>
        <v>0</v>
      </c>
      <c r="BC4" s="41">
        <f t="shared" si="10"/>
        <v>0</v>
      </c>
      <c r="BD4" s="41">
        <f t="shared" si="10"/>
        <v>0</v>
      </c>
      <c r="BE4" s="41">
        <f t="shared" si="10"/>
        <v>0</v>
      </c>
      <c r="BF4" s="41">
        <f t="shared" si="10"/>
        <v>0</v>
      </c>
      <c r="BG4" s="41">
        <f t="shared" si="10"/>
        <v>0</v>
      </c>
      <c r="BH4" s="41">
        <f t="shared" si="10"/>
        <v>0</v>
      </c>
      <c r="BI4" s="41">
        <f t="shared" si="10"/>
        <v>0</v>
      </c>
      <c r="BJ4" s="41">
        <f t="shared" si="10"/>
        <v>0</v>
      </c>
      <c r="BK4" s="41">
        <f t="shared" si="10"/>
        <v>0</v>
      </c>
      <c r="BL4" s="41">
        <f t="shared" si="10"/>
        <v>0</v>
      </c>
      <c r="BM4" s="41">
        <f t="shared" si="10"/>
        <v>0</v>
      </c>
      <c r="BN4" s="41">
        <f t="shared" si="10"/>
        <v>0</v>
      </c>
      <c r="BO4" s="41">
        <f t="shared" si="10"/>
        <v>0</v>
      </c>
      <c r="BP4" s="41">
        <f t="shared" ref="BP4:CE19" si="11">BO4</f>
        <v>0</v>
      </c>
      <c r="BQ4" s="41">
        <f t="shared" si="11"/>
        <v>0</v>
      </c>
      <c r="BR4" s="41">
        <f t="shared" si="11"/>
        <v>0</v>
      </c>
      <c r="BS4" s="41">
        <f t="shared" si="11"/>
        <v>0</v>
      </c>
      <c r="BT4" s="41">
        <f t="shared" si="11"/>
        <v>0</v>
      </c>
      <c r="BU4" s="41">
        <f t="shared" si="11"/>
        <v>0</v>
      </c>
      <c r="BV4" s="41">
        <f t="shared" si="11"/>
        <v>0</v>
      </c>
      <c r="BW4" s="41">
        <f t="shared" si="11"/>
        <v>0</v>
      </c>
      <c r="BX4" s="41">
        <f t="shared" si="11"/>
        <v>0</v>
      </c>
      <c r="BY4" s="41">
        <f t="shared" si="11"/>
        <v>0</v>
      </c>
      <c r="BZ4" s="41">
        <f t="shared" si="11"/>
        <v>0</v>
      </c>
      <c r="CA4" s="41">
        <f t="shared" si="11"/>
        <v>0</v>
      </c>
      <c r="CB4" s="41">
        <f t="shared" si="11"/>
        <v>0</v>
      </c>
      <c r="CC4" s="41">
        <f t="shared" si="11"/>
        <v>0</v>
      </c>
      <c r="CD4" s="41">
        <f t="shared" si="11"/>
        <v>0</v>
      </c>
      <c r="CE4" s="41">
        <f t="shared" si="11"/>
        <v>0</v>
      </c>
      <c r="CF4" s="41">
        <f t="shared" ref="CF4:CU19" si="12">CE4</f>
        <v>0</v>
      </c>
      <c r="CG4" s="41">
        <f t="shared" si="12"/>
        <v>0</v>
      </c>
      <c r="CH4" s="41">
        <f t="shared" si="12"/>
        <v>0</v>
      </c>
      <c r="CI4" s="41">
        <f t="shared" si="12"/>
        <v>0</v>
      </c>
      <c r="CJ4" s="41">
        <f t="shared" si="12"/>
        <v>0</v>
      </c>
      <c r="CK4" s="41">
        <f t="shared" si="12"/>
        <v>0</v>
      </c>
      <c r="CL4" s="41">
        <f t="shared" si="12"/>
        <v>0</v>
      </c>
      <c r="CM4" s="41">
        <f t="shared" si="12"/>
        <v>0</v>
      </c>
      <c r="CN4" s="41">
        <f t="shared" si="12"/>
        <v>0</v>
      </c>
      <c r="CO4" s="41">
        <f t="shared" si="12"/>
        <v>0</v>
      </c>
      <c r="CP4" s="41">
        <f t="shared" si="12"/>
        <v>0</v>
      </c>
      <c r="CQ4" s="41">
        <f t="shared" si="12"/>
        <v>0</v>
      </c>
      <c r="CR4" s="41">
        <f t="shared" si="12"/>
        <v>0</v>
      </c>
      <c r="CS4" s="41">
        <f t="shared" si="12"/>
        <v>0</v>
      </c>
      <c r="CT4" s="41">
        <f t="shared" si="12"/>
        <v>0</v>
      </c>
      <c r="CU4" s="41">
        <f t="shared" si="12"/>
        <v>0</v>
      </c>
      <c r="CV4" s="41">
        <f t="shared" ref="CV4:DK19" si="13">CU4</f>
        <v>0</v>
      </c>
      <c r="CW4" s="41">
        <f t="shared" si="13"/>
        <v>0</v>
      </c>
      <c r="CX4" s="41">
        <f t="shared" si="13"/>
        <v>0</v>
      </c>
      <c r="CY4" s="41">
        <f t="shared" si="13"/>
        <v>0</v>
      </c>
      <c r="CZ4" s="41">
        <f t="shared" si="13"/>
        <v>0</v>
      </c>
      <c r="DA4" s="41">
        <f t="shared" si="13"/>
        <v>0</v>
      </c>
      <c r="DB4" s="41">
        <f t="shared" si="13"/>
        <v>0</v>
      </c>
      <c r="DC4" s="41">
        <f t="shared" si="13"/>
        <v>0</v>
      </c>
      <c r="DD4" s="41">
        <f t="shared" si="13"/>
        <v>0</v>
      </c>
      <c r="DE4" s="41">
        <f t="shared" si="13"/>
        <v>0</v>
      </c>
      <c r="DF4" s="41">
        <f t="shared" si="13"/>
        <v>0</v>
      </c>
      <c r="DG4" s="41">
        <f t="shared" si="13"/>
        <v>0</v>
      </c>
      <c r="DH4" s="41">
        <f t="shared" si="13"/>
        <v>0</v>
      </c>
      <c r="DI4" s="41">
        <f t="shared" si="13"/>
        <v>0</v>
      </c>
      <c r="DJ4" s="41">
        <f t="shared" si="13"/>
        <v>0</v>
      </c>
      <c r="DK4" s="41">
        <f t="shared" si="13"/>
        <v>0</v>
      </c>
      <c r="DL4" s="41">
        <f t="shared" ref="DL4:EA19" si="14">DK4</f>
        <v>0</v>
      </c>
      <c r="DM4" s="41">
        <f t="shared" si="14"/>
        <v>0</v>
      </c>
      <c r="DN4" s="41">
        <f t="shared" si="14"/>
        <v>0</v>
      </c>
      <c r="DO4" s="41">
        <f t="shared" si="14"/>
        <v>0</v>
      </c>
      <c r="DP4" s="41">
        <f t="shared" si="14"/>
        <v>0</v>
      </c>
      <c r="DQ4" s="41">
        <f t="shared" si="14"/>
        <v>0</v>
      </c>
      <c r="DR4" s="41">
        <f t="shared" si="14"/>
        <v>0</v>
      </c>
      <c r="DS4" s="41">
        <f t="shared" si="14"/>
        <v>0</v>
      </c>
      <c r="DT4" s="41">
        <f t="shared" si="14"/>
        <v>0</v>
      </c>
      <c r="DU4" s="41">
        <f t="shared" si="14"/>
        <v>0</v>
      </c>
      <c r="DV4" s="41">
        <f t="shared" si="14"/>
        <v>0</v>
      </c>
      <c r="DW4" s="41">
        <f t="shared" si="14"/>
        <v>0</v>
      </c>
      <c r="DX4" s="41">
        <f t="shared" si="14"/>
        <v>0</v>
      </c>
      <c r="DY4" s="41">
        <f t="shared" si="14"/>
        <v>0</v>
      </c>
      <c r="DZ4" s="41">
        <f t="shared" si="14"/>
        <v>0</v>
      </c>
      <c r="EA4" s="41">
        <f t="shared" si="14"/>
        <v>0</v>
      </c>
      <c r="EB4" s="41">
        <f t="shared" ref="EB4:EQ19" si="15">EA4</f>
        <v>0</v>
      </c>
      <c r="EC4" s="41">
        <f t="shared" si="15"/>
        <v>0</v>
      </c>
      <c r="ED4" s="41">
        <f t="shared" si="15"/>
        <v>0</v>
      </c>
      <c r="EE4" s="41">
        <f t="shared" si="15"/>
        <v>0</v>
      </c>
      <c r="EF4" s="41">
        <f t="shared" si="15"/>
        <v>0</v>
      </c>
      <c r="EG4" s="41">
        <f t="shared" si="15"/>
        <v>0</v>
      </c>
      <c r="EH4" s="41">
        <f t="shared" si="15"/>
        <v>0</v>
      </c>
      <c r="EI4" s="41">
        <f t="shared" si="15"/>
        <v>0</v>
      </c>
      <c r="EJ4" s="41">
        <f t="shared" si="15"/>
        <v>0</v>
      </c>
      <c r="EK4" s="41">
        <f t="shared" si="15"/>
        <v>0</v>
      </c>
      <c r="EL4" s="41">
        <f t="shared" si="15"/>
        <v>0</v>
      </c>
      <c r="EM4" s="41">
        <f t="shared" si="15"/>
        <v>0</v>
      </c>
      <c r="EN4" s="41">
        <f t="shared" si="15"/>
        <v>0</v>
      </c>
      <c r="EO4" s="41">
        <f t="shared" si="15"/>
        <v>0</v>
      </c>
      <c r="EP4" s="41">
        <f t="shared" si="15"/>
        <v>0</v>
      </c>
      <c r="EQ4" s="41">
        <f t="shared" si="15"/>
        <v>0</v>
      </c>
      <c r="ER4" s="41">
        <f t="shared" ref="ER4:FG19" si="16">EQ4</f>
        <v>0</v>
      </c>
      <c r="ES4" s="41">
        <f t="shared" si="16"/>
        <v>0</v>
      </c>
      <c r="ET4" s="41">
        <f t="shared" si="16"/>
        <v>0</v>
      </c>
      <c r="EU4" s="41">
        <f t="shared" si="16"/>
        <v>0</v>
      </c>
      <c r="EV4" s="41">
        <f t="shared" si="16"/>
        <v>0</v>
      </c>
      <c r="EW4" s="41">
        <f t="shared" si="16"/>
        <v>0</v>
      </c>
      <c r="EX4" s="41">
        <f t="shared" si="16"/>
        <v>0</v>
      </c>
      <c r="EY4" s="41">
        <f t="shared" si="16"/>
        <v>0</v>
      </c>
      <c r="EZ4" s="41">
        <f t="shared" si="16"/>
        <v>0</v>
      </c>
      <c r="FA4" s="41">
        <f t="shared" si="16"/>
        <v>0</v>
      </c>
      <c r="FB4" s="41">
        <f t="shared" si="16"/>
        <v>0</v>
      </c>
      <c r="FC4" s="41">
        <f t="shared" si="16"/>
        <v>0</v>
      </c>
      <c r="FD4" s="41">
        <f t="shared" si="16"/>
        <v>0</v>
      </c>
      <c r="FE4" s="41">
        <f t="shared" si="16"/>
        <v>0</v>
      </c>
      <c r="FF4" s="41">
        <f t="shared" si="16"/>
        <v>0</v>
      </c>
      <c r="FG4" s="41">
        <f t="shared" si="16"/>
        <v>0</v>
      </c>
      <c r="FH4" s="41">
        <f t="shared" ref="FH4:FW19" si="17">FG4</f>
        <v>0</v>
      </c>
      <c r="FI4" s="41">
        <f t="shared" si="17"/>
        <v>0</v>
      </c>
      <c r="FJ4" s="41">
        <f t="shared" si="17"/>
        <v>0</v>
      </c>
      <c r="FK4" s="41">
        <f t="shared" si="17"/>
        <v>0</v>
      </c>
      <c r="FL4" s="41">
        <f t="shared" si="17"/>
        <v>0</v>
      </c>
      <c r="FM4" s="41">
        <f t="shared" si="17"/>
        <v>0</v>
      </c>
      <c r="FN4" s="41">
        <f t="shared" si="17"/>
        <v>0</v>
      </c>
      <c r="FO4" s="41">
        <f t="shared" si="17"/>
        <v>0</v>
      </c>
      <c r="FP4" s="41">
        <f t="shared" si="17"/>
        <v>0</v>
      </c>
      <c r="FQ4" s="41">
        <f t="shared" si="17"/>
        <v>0</v>
      </c>
      <c r="FR4" s="41">
        <f t="shared" si="17"/>
        <v>0</v>
      </c>
      <c r="FS4" s="41">
        <f t="shared" si="17"/>
        <v>0</v>
      </c>
      <c r="FT4" s="41">
        <f t="shared" si="17"/>
        <v>0</v>
      </c>
      <c r="FU4" s="41">
        <f t="shared" si="17"/>
        <v>0</v>
      </c>
      <c r="FV4" s="41">
        <f t="shared" si="17"/>
        <v>0</v>
      </c>
      <c r="FW4" s="41">
        <f t="shared" si="17"/>
        <v>0</v>
      </c>
      <c r="FX4" s="41">
        <f t="shared" ref="FX4:GM19" si="18">FW4</f>
        <v>0</v>
      </c>
      <c r="FY4" s="41">
        <f t="shared" si="18"/>
        <v>0</v>
      </c>
      <c r="FZ4" s="41">
        <f t="shared" si="18"/>
        <v>0</v>
      </c>
      <c r="GA4" s="41">
        <f t="shared" si="18"/>
        <v>0</v>
      </c>
      <c r="GB4" s="41">
        <f t="shared" si="18"/>
        <v>0</v>
      </c>
      <c r="GC4" s="41">
        <f t="shared" si="18"/>
        <v>0</v>
      </c>
      <c r="GD4" s="41">
        <f t="shared" si="18"/>
        <v>0</v>
      </c>
      <c r="GE4" s="41">
        <f t="shared" si="18"/>
        <v>0</v>
      </c>
      <c r="GF4" s="41">
        <f t="shared" si="18"/>
        <v>0</v>
      </c>
      <c r="GG4" s="41">
        <f t="shared" si="18"/>
        <v>0</v>
      </c>
      <c r="GH4" s="41">
        <f t="shared" si="18"/>
        <v>0</v>
      </c>
      <c r="GI4" s="41">
        <f t="shared" si="18"/>
        <v>0</v>
      </c>
      <c r="GJ4" s="41">
        <f t="shared" si="18"/>
        <v>0</v>
      </c>
      <c r="GK4" s="41">
        <f t="shared" si="18"/>
        <v>0</v>
      </c>
      <c r="GL4" s="41">
        <f t="shared" si="18"/>
        <v>0</v>
      </c>
      <c r="GM4" s="41">
        <f t="shared" si="18"/>
        <v>0</v>
      </c>
      <c r="GN4" s="41">
        <f t="shared" ref="GN4:HC19" si="19">GM4</f>
        <v>0</v>
      </c>
      <c r="GO4" s="41">
        <f t="shared" si="19"/>
        <v>0</v>
      </c>
      <c r="GP4" s="41">
        <f t="shared" si="19"/>
        <v>0</v>
      </c>
      <c r="GQ4" s="41">
        <f t="shared" si="19"/>
        <v>0</v>
      </c>
      <c r="GR4" s="41">
        <f t="shared" si="19"/>
        <v>0</v>
      </c>
      <c r="GS4" s="41">
        <f t="shared" si="19"/>
        <v>0</v>
      </c>
      <c r="GT4" s="41">
        <f t="shared" si="19"/>
        <v>0</v>
      </c>
      <c r="GU4" s="41">
        <f t="shared" si="19"/>
        <v>0</v>
      </c>
      <c r="GV4" s="41">
        <f t="shared" si="19"/>
        <v>0</v>
      </c>
      <c r="GW4" s="41">
        <f t="shared" si="19"/>
        <v>0</v>
      </c>
      <c r="GX4" s="41">
        <f t="shared" si="19"/>
        <v>0</v>
      </c>
      <c r="GY4" s="41">
        <f t="shared" si="19"/>
        <v>0</v>
      </c>
      <c r="GZ4" s="41">
        <f t="shared" si="19"/>
        <v>0</v>
      </c>
      <c r="HA4" s="41">
        <f t="shared" si="19"/>
        <v>0</v>
      </c>
      <c r="HB4" s="41">
        <f t="shared" si="19"/>
        <v>0</v>
      </c>
      <c r="HC4" s="41">
        <f t="shared" si="19"/>
        <v>0</v>
      </c>
      <c r="HD4" s="41">
        <f t="shared" ref="HD4:HJ18" si="20">HC4</f>
        <v>0</v>
      </c>
      <c r="HE4" s="41">
        <f t="shared" si="20"/>
        <v>0</v>
      </c>
      <c r="HF4" s="41">
        <f t="shared" si="20"/>
        <v>0</v>
      </c>
      <c r="HG4" s="41">
        <f t="shared" si="20"/>
        <v>0</v>
      </c>
      <c r="HH4" s="41">
        <f t="shared" si="20"/>
        <v>0</v>
      </c>
      <c r="HI4" s="41">
        <f t="shared" si="20"/>
        <v>0</v>
      </c>
      <c r="HJ4" s="41">
        <f t="shared" si="20"/>
        <v>0</v>
      </c>
    </row>
    <row r="5" spans="1:218" ht="14.4" x14ac:dyDescent="0.3">
      <c r="A5" s="42">
        <v>2</v>
      </c>
      <c r="B5" s="43">
        <f>'CMM2 - AUX CALC'!$C$67</f>
        <v>0</v>
      </c>
      <c r="C5" s="41"/>
      <c r="D5" s="41">
        <f>$B5/(_xlfn.SINGLE(PrazoConcessao)*12-D$3+1)</f>
        <v>0</v>
      </c>
      <c r="E5" s="41">
        <f t="shared" si="7"/>
        <v>0</v>
      </c>
      <c r="F5" s="41">
        <f t="shared" si="7"/>
        <v>0</v>
      </c>
      <c r="G5" s="41">
        <f t="shared" si="7"/>
        <v>0</v>
      </c>
      <c r="H5" s="41">
        <f t="shared" si="7"/>
        <v>0</v>
      </c>
      <c r="I5" s="41">
        <f t="shared" si="7"/>
        <v>0</v>
      </c>
      <c r="J5" s="41">
        <f t="shared" si="7"/>
        <v>0</v>
      </c>
      <c r="K5" s="41">
        <f t="shared" si="7"/>
        <v>0</v>
      </c>
      <c r="L5" s="41">
        <f t="shared" si="7"/>
        <v>0</v>
      </c>
      <c r="M5" s="41">
        <f t="shared" si="7"/>
        <v>0</v>
      </c>
      <c r="N5" s="41">
        <f t="shared" si="7"/>
        <v>0</v>
      </c>
      <c r="O5" s="41">
        <f t="shared" si="7"/>
        <v>0</v>
      </c>
      <c r="P5" s="41">
        <f t="shared" si="7"/>
        <v>0</v>
      </c>
      <c r="Q5" s="41">
        <f t="shared" si="7"/>
        <v>0</v>
      </c>
      <c r="R5" s="41">
        <f t="shared" si="7"/>
        <v>0</v>
      </c>
      <c r="S5" s="41">
        <f t="shared" si="7"/>
        <v>0</v>
      </c>
      <c r="T5" s="41">
        <f t="shared" si="8"/>
        <v>0</v>
      </c>
      <c r="U5" s="41">
        <f t="shared" si="8"/>
        <v>0</v>
      </c>
      <c r="V5" s="41">
        <f t="shared" si="8"/>
        <v>0</v>
      </c>
      <c r="W5" s="41">
        <f t="shared" si="8"/>
        <v>0</v>
      </c>
      <c r="X5" s="41">
        <f t="shared" si="8"/>
        <v>0</v>
      </c>
      <c r="Y5" s="41">
        <f t="shared" si="8"/>
        <v>0</v>
      </c>
      <c r="Z5" s="41">
        <f t="shared" si="8"/>
        <v>0</v>
      </c>
      <c r="AA5" s="41">
        <f t="shared" si="8"/>
        <v>0</v>
      </c>
      <c r="AB5" s="41">
        <f t="shared" si="8"/>
        <v>0</v>
      </c>
      <c r="AC5" s="41">
        <f t="shared" si="8"/>
        <v>0</v>
      </c>
      <c r="AD5" s="41">
        <f t="shared" si="8"/>
        <v>0</v>
      </c>
      <c r="AE5" s="41">
        <f t="shared" si="8"/>
        <v>0</v>
      </c>
      <c r="AF5" s="41">
        <f t="shared" si="8"/>
        <v>0</v>
      </c>
      <c r="AG5" s="41">
        <f t="shared" si="8"/>
        <v>0</v>
      </c>
      <c r="AH5" s="41">
        <f t="shared" si="8"/>
        <v>0</v>
      </c>
      <c r="AI5" s="41">
        <f t="shared" si="8"/>
        <v>0</v>
      </c>
      <c r="AJ5" s="41">
        <f t="shared" si="9"/>
        <v>0</v>
      </c>
      <c r="AK5" s="41">
        <f t="shared" si="9"/>
        <v>0</v>
      </c>
      <c r="AL5" s="41">
        <f t="shared" si="9"/>
        <v>0</v>
      </c>
      <c r="AM5" s="41">
        <f t="shared" si="9"/>
        <v>0</v>
      </c>
      <c r="AN5" s="41">
        <f t="shared" si="9"/>
        <v>0</v>
      </c>
      <c r="AO5" s="41">
        <f t="shared" si="9"/>
        <v>0</v>
      </c>
      <c r="AP5" s="41">
        <f t="shared" si="9"/>
        <v>0</v>
      </c>
      <c r="AQ5" s="41">
        <f t="shared" si="9"/>
        <v>0</v>
      </c>
      <c r="AR5" s="41">
        <f t="shared" si="9"/>
        <v>0</v>
      </c>
      <c r="AS5" s="41">
        <f t="shared" si="9"/>
        <v>0</v>
      </c>
      <c r="AT5" s="41">
        <f t="shared" si="9"/>
        <v>0</v>
      </c>
      <c r="AU5" s="41">
        <f t="shared" si="9"/>
        <v>0</v>
      </c>
      <c r="AV5" s="41">
        <f t="shared" si="9"/>
        <v>0</v>
      </c>
      <c r="AW5" s="41">
        <f t="shared" si="9"/>
        <v>0</v>
      </c>
      <c r="AX5" s="41">
        <f t="shared" si="9"/>
        <v>0</v>
      </c>
      <c r="AY5" s="41">
        <f t="shared" si="9"/>
        <v>0</v>
      </c>
      <c r="AZ5" s="41">
        <f t="shared" si="10"/>
        <v>0</v>
      </c>
      <c r="BA5" s="41">
        <f t="shared" si="10"/>
        <v>0</v>
      </c>
      <c r="BB5" s="41">
        <f t="shared" si="10"/>
        <v>0</v>
      </c>
      <c r="BC5" s="41">
        <f t="shared" si="10"/>
        <v>0</v>
      </c>
      <c r="BD5" s="41">
        <f t="shared" si="10"/>
        <v>0</v>
      </c>
      <c r="BE5" s="41">
        <f t="shared" si="10"/>
        <v>0</v>
      </c>
      <c r="BF5" s="41">
        <f t="shared" si="10"/>
        <v>0</v>
      </c>
      <c r="BG5" s="41">
        <f t="shared" si="10"/>
        <v>0</v>
      </c>
      <c r="BH5" s="41">
        <f t="shared" si="10"/>
        <v>0</v>
      </c>
      <c r="BI5" s="41">
        <f t="shared" si="10"/>
        <v>0</v>
      </c>
      <c r="BJ5" s="41">
        <f t="shared" si="10"/>
        <v>0</v>
      </c>
      <c r="BK5" s="41">
        <f t="shared" si="10"/>
        <v>0</v>
      </c>
      <c r="BL5" s="41">
        <f t="shared" si="10"/>
        <v>0</v>
      </c>
      <c r="BM5" s="41">
        <f t="shared" si="10"/>
        <v>0</v>
      </c>
      <c r="BN5" s="41">
        <f t="shared" si="10"/>
        <v>0</v>
      </c>
      <c r="BO5" s="41">
        <f t="shared" si="10"/>
        <v>0</v>
      </c>
      <c r="BP5" s="41">
        <f t="shared" si="11"/>
        <v>0</v>
      </c>
      <c r="BQ5" s="41">
        <f t="shared" si="11"/>
        <v>0</v>
      </c>
      <c r="BR5" s="41">
        <f t="shared" si="11"/>
        <v>0</v>
      </c>
      <c r="BS5" s="41">
        <f t="shared" si="11"/>
        <v>0</v>
      </c>
      <c r="BT5" s="41">
        <f t="shared" si="11"/>
        <v>0</v>
      </c>
      <c r="BU5" s="41">
        <f t="shared" si="11"/>
        <v>0</v>
      </c>
      <c r="BV5" s="41">
        <f t="shared" si="11"/>
        <v>0</v>
      </c>
      <c r="BW5" s="41">
        <f t="shared" si="11"/>
        <v>0</v>
      </c>
      <c r="BX5" s="41">
        <f t="shared" si="11"/>
        <v>0</v>
      </c>
      <c r="BY5" s="41">
        <f t="shared" si="11"/>
        <v>0</v>
      </c>
      <c r="BZ5" s="41">
        <f t="shared" si="11"/>
        <v>0</v>
      </c>
      <c r="CA5" s="41">
        <f t="shared" si="11"/>
        <v>0</v>
      </c>
      <c r="CB5" s="41">
        <f t="shared" si="11"/>
        <v>0</v>
      </c>
      <c r="CC5" s="41">
        <f t="shared" si="11"/>
        <v>0</v>
      </c>
      <c r="CD5" s="41">
        <f t="shared" si="11"/>
        <v>0</v>
      </c>
      <c r="CE5" s="41">
        <f t="shared" si="11"/>
        <v>0</v>
      </c>
      <c r="CF5" s="41">
        <f t="shared" si="12"/>
        <v>0</v>
      </c>
      <c r="CG5" s="41">
        <f t="shared" si="12"/>
        <v>0</v>
      </c>
      <c r="CH5" s="41">
        <f t="shared" si="12"/>
        <v>0</v>
      </c>
      <c r="CI5" s="41">
        <f t="shared" si="12"/>
        <v>0</v>
      </c>
      <c r="CJ5" s="41">
        <f t="shared" si="12"/>
        <v>0</v>
      </c>
      <c r="CK5" s="41">
        <f t="shared" si="12"/>
        <v>0</v>
      </c>
      <c r="CL5" s="41">
        <f t="shared" si="12"/>
        <v>0</v>
      </c>
      <c r="CM5" s="41">
        <f t="shared" si="12"/>
        <v>0</v>
      </c>
      <c r="CN5" s="41">
        <f t="shared" si="12"/>
        <v>0</v>
      </c>
      <c r="CO5" s="41">
        <f t="shared" si="12"/>
        <v>0</v>
      </c>
      <c r="CP5" s="41">
        <f t="shared" si="12"/>
        <v>0</v>
      </c>
      <c r="CQ5" s="41">
        <f t="shared" si="12"/>
        <v>0</v>
      </c>
      <c r="CR5" s="41">
        <f t="shared" si="12"/>
        <v>0</v>
      </c>
      <c r="CS5" s="41">
        <f t="shared" si="12"/>
        <v>0</v>
      </c>
      <c r="CT5" s="41">
        <f t="shared" si="12"/>
        <v>0</v>
      </c>
      <c r="CU5" s="41">
        <f t="shared" si="12"/>
        <v>0</v>
      </c>
      <c r="CV5" s="41">
        <f t="shared" si="13"/>
        <v>0</v>
      </c>
      <c r="CW5" s="41">
        <f t="shared" si="13"/>
        <v>0</v>
      </c>
      <c r="CX5" s="41">
        <f t="shared" si="13"/>
        <v>0</v>
      </c>
      <c r="CY5" s="41">
        <f t="shared" si="13"/>
        <v>0</v>
      </c>
      <c r="CZ5" s="41">
        <f t="shared" si="13"/>
        <v>0</v>
      </c>
      <c r="DA5" s="41">
        <f t="shared" si="13"/>
        <v>0</v>
      </c>
      <c r="DB5" s="41">
        <f t="shared" si="13"/>
        <v>0</v>
      </c>
      <c r="DC5" s="41">
        <f t="shared" si="13"/>
        <v>0</v>
      </c>
      <c r="DD5" s="41">
        <f t="shared" si="13"/>
        <v>0</v>
      </c>
      <c r="DE5" s="41">
        <f t="shared" si="13"/>
        <v>0</v>
      </c>
      <c r="DF5" s="41">
        <f t="shared" si="13"/>
        <v>0</v>
      </c>
      <c r="DG5" s="41">
        <f t="shared" si="13"/>
        <v>0</v>
      </c>
      <c r="DH5" s="41">
        <f t="shared" si="13"/>
        <v>0</v>
      </c>
      <c r="DI5" s="41">
        <f t="shared" si="13"/>
        <v>0</v>
      </c>
      <c r="DJ5" s="41">
        <f t="shared" si="13"/>
        <v>0</v>
      </c>
      <c r="DK5" s="41">
        <f t="shared" si="13"/>
        <v>0</v>
      </c>
      <c r="DL5" s="41">
        <f t="shared" si="14"/>
        <v>0</v>
      </c>
      <c r="DM5" s="41">
        <f t="shared" si="14"/>
        <v>0</v>
      </c>
      <c r="DN5" s="41">
        <f t="shared" si="14"/>
        <v>0</v>
      </c>
      <c r="DO5" s="41">
        <f t="shared" si="14"/>
        <v>0</v>
      </c>
      <c r="DP5" s="41">
        <f t="shared" si="14"/>
        <v>0</v>
      </c>
      <c r="DQ5" s="41">
        <f t="shared" si="14"/>
        <v>0</v>
      </c>
      <c r="DR5" s="41">
        <f t="shared" si="14"/>
        <v>0</v>
      </c>
      <c r="DS5" s="41">
        <f t="shared" si="14"/>
        <v>0</v>
      </c>
      <c r="DT5" s="41">
        <f t="shared" si="14"/>
        <v>0</v>
      </c>
      <c r="DU5" s="41">
        <f t="shared" si="14"/>
        <v>0</v>
      </c>
      <c r="DV5" s="41">
        <f t="shared" si="14"/>
        <v>0</v>
      </c>
      <c r="DW5" s="41">
        <f t="shared" si="14"/>
        <v>0</v>
      </c>
      <c r="DX5" s="41">
        <f t="shared" si="14"/>
        <v>0</v>
      </c>
      <c r="DY5" s="41">
        <f t="shared" si="14"/>
        <v>0</v>
      </c>
      <c r="DZ5" s="41">
        <f t="shared" si="14"/>
        <v>0</v>
      </c>
      <c r="EA5" s="41">
        <f t="shared" si="14"/>
        <v>0</v>
      </c>
      <c r="EB5" s="41">
        <f t="shared" si="15"/>
        <v>0</v>
      </c>
      <c r="EC5" s="41">
        <f t="shared" si="15"/>
        <v>0</v>
      </c>
      <c r="ED5" s="41">
        <f t="shared" si="15"/>
        <v>0</v>
      </c>
      <c r="EE5" s="41">
        <f t="shared" si="15"/>
        <v>0</v>
      </c>
      <c r="EF5" s="41">
        <f t="shared" si="15"/>
        <v>0</v>
      </c>
      <c r="EG5" s="41">
        <f t="shared" si="15"/>
        <v>0</v>
      </c>
      <c r="EH5" s="41">
        <f t="shared" si="15"/>
        <v>0</v>
      </c>
      <c r="EI5" s="41">
        <f t="shared" si="15"/>
        <v>0</v>
      </c>
      <c r="EJ5" s="41">
        <f t="shared" si="15"/>
        <v>0</v>
      </c>
      <c r="EK5" s="41">
        <f t="shared" si="15"/>
        <v>0</v>
      </c>
      <c r="EL5" s="41">
        <f t="shared" si="15"/>
        <v>0</v>
      </c>
      <c r="EM5" s="41">
        <f t="shared" si="15"/>
        <v>0</v>
      </c>
      <c r="EN5" s="41">
        <f t="shared" si="15"/>
        <v>0</v>
      </c>
      <c r="EO5" s="41">
        <f t="shared" si="15"/>
        <v>0</v>
      </c>
      <c r="EP5" s="41">
        <f t="shared" si="15"/>
        <v>0</v>
      </c>
      <c r="EQ5" s="41">
        <f t="shared" si="15"/>
        <v>0</v>
      </c>
      <c r="ER5" s="41">
        <f t="shared" si="16"/>
        <v>0</v>
      </c>
      <c r="ES5" s="41">
        <f t="shared" si="16"/>
        <v>0</v>
      </c>
      <c r="ET5" s="41">
        <f t="shared" si="16"/>
        <v>0</v>
      </c>
      <c r="EU5" s="41">
        <f t="shared" si="16"/>
        <v>0</v>
      </c>
      <c r="EV5" s="41">
        <f t="shared" si="16"/>
        <v>0</v>
      </c>
      <c r="EW5" s="41">
        <f t="shared" si="16"/>
        <v>0</v>
      </c>
      <c r="EX5" s="41">
        <f t="shared" si="16"/>
        <v>0</v>
      </c>
      <c r="EY5" s="41">
        <f t="shared" si="16"/>
        <v>0</v>
      </c>
      <c r="EZ5" s="41">
        <f t="shared" si="16"/>
        <v>0</v>
      </c>
      <c r="FA5" s="41">
        <f t="shared" si="16"/>
        <v>0</v>
      </c>
      <c r="FB5" s="41">
        <f t="shared" si="16"/>
        <v>0</v>
      </c>
      <c r="FC5" s="41">
        <f t="shared" si="16"/>
        <v>0</v>
      </c>
      <c r="FD5" s="41">
        <f t="shared" si="16"/>
        <v>0</v>
      </c>
      <c r="FE5" s="41">
        <f t="shared" si="16"/>
        <v>0</v>
      </c>
      <c r="FF5" s="41">
        <f t="shared" si="16"/>
        <v>0</v>
      </c>
      <c r="FG5" s="41">
        <f t="shared" si="16"/>
        <v>0</v>
      </c>
      <c r="FH5" s="41">
        <f t="shared" si="17"/>
        <v>0</v>
      </c>
      <c r="FI5" s="41">
        <f t="shared" si="17"/>
        <v>0</v>
      </c>
      <c r="FJ5" s="41">
        <f t="shared" si="17"/>
        <v>0</v>
      </c>
      <c r="FK5" s="41">
        <f t="shared" si="17"/>
        <v>0</v>
      </c>
      <c r="FL5" s="41">
        <f t="shared" si="17"/>
        <v>0</v>
      </c>
      <c r="FM5" s="41">
        <f t="shared" si="17"/>
        <v>0</v>
      </c>
      <c r="FN5" s="41">
        <f t="shared" si="17"/>
        <v>0</v>
      </c>
      <c r="FO5" s="41">
        <f t="shared" si="17"/>
        <v>0</v>
      </c>
      <c r="FP5" s="41">
        <f t="shared" si="17"/>
        <v>0</v>
      </c>
      <c r="FQ5" s="41">
        <f t="shared" si="17"/>
        <v>0</v>
      </c>
      <c r="FR5" s="41">
        <f t="shared" si="17"/>
        <v>0</v>
      </c>
      <c r="FS5" s="41">
        <f t="shared" si="17"/>
        <v>0</v>
      </c>
      <c r="FT5" s="41">
        <f t="shared" si="17"/>
        <v>0</v>
      </c>
      <c r="FU5" s="41">
        <f t="shared" si="17"/>
        <v>0</v>
      </c>
      <c r="FV5" s="41">
        <f t="shared" si="17"/>
        <v>0</v>
      </c>
      <c r="FW5" s="41">
        <f t="shared" si="17"/>
        <v>0</v>
      </c>
      <c r="FX5" s="41">
        <f t="shared" si="18"/>
        <v>0</v>
      </c>
      <c r="FY5" s="41">
        <f t="shared" si="18"/>
        <v>0</v>
      </c>
      <c r="FZ5" s="41">
        <f t="shared" si="18"/>
        <v>0</v>
      </c>
      <c r="GA5" s="41">
        <f t="shared" si="18"/>
        <v>0</v>
      </c>
      <c r="GB5" s="41">
        <f t="shared" si="18"/>
        <v>0</v>
      </c>
      <c r="GC5" s="41">
        <f t="shared" si="18"/>
        <v>0</v>
      </c>
      <c r="GD5" s="41">
        <f t="shared" si="18"/>
        <v>0</v>
      </c>
      <c r="GE5" s="41">
        <f t="shared" si="18"/>
        <v>0</v>
      </c>
      <c r="GF5" s="41">
        <f t="shared" si="18"/>
        <v>0</v>
      </c>
      <c r="GG5" s="41">
        <f t="shared" si="18"/>
        <v>0</v>
      </c>
      <c r="GH5" s="41">
        <f t="shared" si="18"/>
        <v>0</v>
      </c>
      <c r="GI5" s="41">
        <f t="shared" si="18"/>
        <v>0</v>
      </c>
      <c r="GJ5" s="41">
        <f t="shared" si="18"/>
        <v>0</v>
      </c>
      <c r="GK5" s="41">
        <f t="shared" si="18"/>
        <v>0</v>
      </c>
      <c r="GL5" s="41">
        <f t="shared" si="18"/>
        <v>0</v>
      </c>
      <c r="GM5" s="41">
        <f t="shared" si="18"/>
        <v>0</v>
      </c>
      <c r="GN5" s="41">
        <f t="shared" si="19"/>
        <v>0</v>
      </c>
      <c r="GO5" s="41">
        <f t="shared" si="19"/>
        <v>0</v>
      </c>
      <c r="GP5" s="41">
        <f t="shared" si="19"/>
        <v>0</v>
      </c>
      <c r="GQ5" s="41">
        <f t="shared" si="19"/>
        <v>0</v>
      </c>
      <c r="GR5" s="41">
        <f t="shared" si="19"/>
        <v>0</v>
      </c>
      <c r="GS5" s="41">
        <f t="shared" si="19"/>
        <v>0</v>
      </c>
      <c r="GT5" s="41">
        <f t="shared" si="19"/>
        <v>0</v>
      </c>
      <c r="GU5" s="41">
        <f t="shared" si="19"/>
        <v>0</v>
      </c>
      <c r="GV5" s="41">
        <f t="shared" si="19"/>
        <v>0</v>
      </c>
      <c r="GW5" s="41">
        <f t="shared" si="19"/>
        <v>0</v>
      </c>
      <c r="GX5" s="41">
        <f t="shared" si="19"/>
        <v>0</v>
      </c>
      <c r="GY5" s="41">
        <f t="shared" si="19"/>
        <v>0</v>
      </c>
      <c r="GZ5" s="41">
        <f t="shared" si="19"/>
        <v>0</v>
      </c>
      <c r="HA5" s="41">
        <f t="shared" si="19"/>
        <v>0</v>
      </c>
      <c r="HB5" s="41">
        <f t="shared" si="19"/>
        <v>0</v>
      </c>
      <c r="HC5" s="41">
        <f t="shared" si="19"/>
        <v>0</v>
      </c>
      <c r="HD5" s="41">
        <f t="shared" si="20"/>
        <v>0</v>
      </c>
      <c r="HE5" s="41">
        <f t="shared" si="20"/>
        <v>0</v>
      </c>
      <c r="HF5" s="41">
        <f t="shared" si="20"/>
        <v>0</v>
      </c>
      <c r="HG5" s="41">
        <f t="shared" si="20"/>
        <v>0</v>
      </c>
      <c r="HH5" s="41">
        <f t="shared" si="20"/>
        <v>0</v>
      </c>
      <c r="HI5" s="41">
        <f t="shared" si="20"/>
        <v>0</v>
      </c>
      <c r="HJ5" s="41">
        <f t="shared" si="20"/>
        <v>0</v>
      </c>
    </row>
    <row r="6" spans="1:218" ht="14.4" x14ac:dyDescent="0.3">
      <c r="A6" s="42">
        <v>3</v>
      </c>
      <c r="B6" s="43">
        <f>'CMM2 - AUX CALC'!$D$67</f>
        <v>0</v>
      </c>
      <c r="C6" s="41"/>
      <c r="D6" s="41"/>
      <c r="E6" s="41">
        <f>$B6/(_xlfn.SINGLE(PrazoConcessao)*12-E$3+1)</f>
        <v>0</v>
      </c>
      <c r="F6" s="41">
        <f t="shared" si="7"/>
        <v>0</v>
      </c>
      <c r="G6" s="41">
        <f t="shared" si="7"/>
        <v>0</v>
      </c>
      <c r="H6" s="41">
        <f t="shared" si="7"/>
        <v>0</v>
      </c>
      <c r="I6" s="41">
        <f t="shared" si="7"/>
        <v>0</v>
      </c>
      <c r="J6" s="41">
        <f t="shared" si="7"/>
        <v>0</v>
      </c>
      <c r="K6" s="41">
        <f t="shared" si="7"/>
        <v>0</v>
      </c>
      <c r="L6" s="41">
        <f t="shared" si="7"/>
        <v>0</v>
      </c>
      <c r="M6" s="41">
        <f t="shared" si="7"/>
        <v>0</v>
      </c>
      <c r="N6" s="41">
        <f t="shared" si="7"/>
        <v>0</v>
      </c>
      <c r="O6" s="41">
        <f t="shared" si="7"/>
        <v>0</v>
      </c>
      <c r="P6" s="41">
        <f t="shared" si="7"/>
        <v>0</v>
      </c>
      <c r="Q6" s="41">
        <f t="shared" si="7"/>
        <v>0</v>
      </c>
      <c r="R6" s="41">
        <f t="shared" si="7"/>
        <v>0</v>
      </c>
      <c r="S6" s="41">
        <f t="shared" si="7"/>
        <v>0</v>
      </c>
      <c r="T6" s="41">
        <f t="shared" si="8"/>
        <v>0</v>
      </c>
      <c r="U6" s="41">
        <f t="shared" si="8"/>
        <v>0</v>
      </c>
      <c r="V6" s="41">
        <f t="shared" si="8"/>
        <v>0</v>
      </c>
      <c r="W6" s="41">
        <f t="shared" si="8"/>
        <v>0</v>
      </c>
      <c r="X6" s="41">
        <f t="shared" si="8"/>
        <v>0</v>
      </c>
      <c r="Y6" s="41">
        <f t="shared" si="8"/>
        <v>0</v>
      </c>
      <c r="Z6" s="41">
        <f t="shared" si="8"/>
        <v>0</v>
      </c>
      <c r="AA6" s="41">
        <f t="shared" si="8"/>
        <v>0</v>
      </c>
      <c r="AB6" s="41">
        <f t="shared" si="8"/>
        <v>0</v>
      </c>
      <c r="AC6" s="41">
        <f t="shared" si="8"/>
        <v>0</v>
      </c>
      <c r="AD6" s="41">
        <f t="shared" si="8"/>
        <v>0</v>
      </c>
      <c r="AE6" s="41">
        <f t="shared" si="8"/>
        <v>0</v>
      </c>
      <c r="AF6" s="41">
        <f t="shared" si="8"/>
        <v>0</v>
      </c>
      <c r="AG6" s="41">
        <f t="shared" si="8"/>
        <v>0</v>
      </c>
      <c r="AH6" s="41">
        <f t="shared" si="8"/>
        <v>0</v>
      </c>
      <c r="AI6" s="41">
        <f t="shared" si="8"/>
        <v>0</v>
      </c>
      <c r="AJ6" s="41">
        <f t="shared" si="9"/>
        <v>0</v>
      </c>
      <c r="AK6" s="41">
        <f t="shared" si="9"/>
        <v>0</v>
      </c>
      <c r="AL6" s="41">
        <f t="shared" si="9"/>
        <v>0</v>
      </c>
      <c r="AM6" s="41">
        <f t="shared" si="9"/>
        <v>0</v>
      </c>
      <c r="AN6" s="41">
        <f t="shared" si="9"/>
        <v>0</v>
      </c>
      <c r="AO6" s="41">
        <f t="shared" si="9"/>
        <v>0</v>
      </c>
      <c r="AP6" s="41">
        <f t="shared" si="9"/>
        <v>0</v>
      </c>
      <c r="AQ6" s="41">
        <f t="shared" si="9"/>
        <v>0</v>
      </c>
      <c r="AR6" s="41">
        <f t="shared" si="9"/>
        <v>0</v>
      </c>
      <c r="AS6" s="41">
        <f t="shared" si="9"/>
        <v>0</v>
      </c>
      <c r="AT6" s="41">
        <f t="shared" si="9"/>
        <v>0</v>
      </c>
      <c r="AU6" s="41">
        <f t="shared" si="9"/>
        <v>0</v>
      </c>
      <c r="AV6" s="41">
        <f t="shared" si="9"/>
        <v>0</v>
      </c>
      <c r="AW6" s="41">
        <f t="shared" si="9"/>
        <v>0</v>
      </c>
      <c r="AX6" s="41">
        <f t="shared" si="9"/>
        <v>0</v>
      </c>
      <c r="AY6" s="41">
        <f t="shared" si="9"/>
        <v>0</v>
      </c>
      <c r="AZ6" s="41">
        <f t="shared" si="10"/>
        <v>0</v>
      </c>
      <c r="BA6" s="41">
        <f t="shared" si="10"/>
        <v>0</v>
      </c>
      <c r="BB6" s="41">
        <f t="shared" si="10"/>
        <v>0</v>
      </c>
      <c r="BC6" s="41">
        <f t="shared" si="10"/>
        <v>0</v>
      </c>
      <c r="BD6" s="41">
        <f t="shared" si="10"/>
        <v>0</v>
      </c>
      <c r="BE6" s="41">
        <f t="shared" si="10"/>
        <v>0</v>
      </c>
      <c r="BF6" s="41">
        <f t="shared" si="10"/>
        <v>0</v>
      </c>
      <c r="BG6" s="41">
        <f t="shared" si="10"/>
        <v>0</v>
      </c>
      <c r="BH6" s="41">
        <f t="shared" si="10"/>
        <v>0</v>
      </c>
      <c r="BI6" s="41">
        <f t="shared" si="10"/>
        <v>0</v>
      </c>
      <c r="BJ6" s="41">
        <f t="shared" si="10"/>
        <v>0</v>
      </c>
      <c r="BK6" s="41">
        <f t="shared" si="10"/>
        <v>0</v>
      </c>
      <c r="BL6" s="41">
        <f t="shared" si="10"/>
        <v>0</v>
      </c>
      <c r="BM6" s="41">
        <f t="shared" si="10"/>
        <v>0</v>
      </c>
      <c r="BN6" s="41">
        <f t="shared" si="10"/>
        <v>0</v>
      </c>
      <c r="BO6" s="41">
        <f t="shared" si="10"/>
        <v>0</v>
      </c>
      <c r="BP6" s="41">
        <f t="shared" si="11"/>
        <v>0</v>
      </c>
      <c r="BQ6" s="41">
        <f t="shared" si="11"/>
        <v>0</v>
      </c>
      <c r="BR6" s="41">
        <f t="shared" si="11"/>
        <v>0</v>
      </c>
      <c r="BS6" s="41">
        <f t="shared" si="11"/>
        <v>0</v>
      </c>
      <c r="BT6" s="41">
        <f t="shared" si="11"/>
        <v>0</v>
      </c>
      <c r="BU6" s="41">
        <f t="shared" si="11"/>
        <v>0</v>
      </c>
      <c r="BV6" s="41">
        <f t="shared" si="11"/>
        <v>0</v>
      </c>
      <c r="BW6" s="41">
        <f t="shared" si="11"/>
        <v>0</v>
      </c>
      <c r="BX6" s="41">
        <f t="shared" si="11"/>
        <v>0</v>
      </c>
      <c r="BY6" s="41">
        <f t="shared" si="11"/>
        <v>0</v>
      </c>
      <c r="BZ6" s="41">
        <f t="shared" si="11"/>
        <v>0</v>
      </c>
      <c r="CA6" s="41">
        <f t="shared" si="11"/>
        <v>0</v>
      </c>
      <c r="CB6" s="41">
        <f t="shared" si="11"/>
        <v>0</v>
      </c>
      <c r="CC6" s="41">
        <f t="shared" si="11"/>
        <v>0</v>
      </c>
      <c r="CD6" s="41">
        <f t="shared" si="11"/>
        <v>0</v>
      </c>
      <c r="CE6" s="41">
        <f t="shared" si="11"/>
        <v>0</v>
      </c>
      <c r="CF6" s="41">
        <f t="shared" si="12"/>
        <v>0</v>
      </c>
      <c r="CG6" s="41">
        <f t="shared" si="12"/>
        <v>0</v>
      </c>
      <c r="CH6" s="41">
        <f t="shared" si="12"/>
        <v>0</v>
      </c>
      <c r="CI6" s="41">
        <f t="shared" si="12"/>
        <v>0</v>
      </c>
      <c r="CJ6" s="41">
        <f t="shared" si="12"/>
        <v>0</v>
      </c>
      <c r="CK6" s="41">
        <f t="shared" si="12"/>
        <v>0</v>
      </c>
      <c r="CL6" s="41">
        <f t="shared" si="12"/>
        <v>0</v>
      </c>
      <c r="CM6" s="41">
        <f t="shared" si="12"/>
        <v>0</v>
      </c>
      <c r="CN6" s="41">
        <f t="shared" si="12"/>
        <v>0</v>
      </c>
      <c r="CO6" s="41">
        <f t="shared" si="12"/>
        <v>0</v>
      </c>
      <c r="CP6" s="41">
        <f t="shared" si="12"/>
        <v>0</v>
      </c>
      <c r="CQ6" s="41">
        <f t="shared" si="12"/>
        <v>0</v>
      </c>
      <c r="CR6" s="41">
        <f t="shared" si="12"/>
        <v>0</v>
      </c>
      <c r="CS6" s="41">
        <f t="shared" si="12"/>
        <v>0</v>
      </c>
      <c r="CT6" s="41">
        <f t="shared" si="12"/>
        <v>0</v>
      </c>
      <c r="CU6" s="41">
        <f t="shared" si="12"/>
        <v>0</v>
      </c>
      <c r="CV6" s="41">
        <f t="shared" si="13"/>
        <v>0</v>
      </c>
      <c r="CW6" s="41">
        <f t="shared" si="13"/>
        <v>0</v>
      </c>
      <c r="CX6" s="41">
        <f t="shared" si="13"/>
        <v>0</v>
      </c>
      <c r="CY6" s="41">
        <f t="shared" si="13"/>
        <v>0</v>
      </c>
      <c r="CZ6" s="41">
        <f t="shared" si="13"/>
        <v>0</v>
      </c>
      <c r="DA6" s="41">
        <f t="shared" si="13"/>
        <v>0</v>
      </c>
      <c r="DB6" s="41">
        <f t="shared" si="13"/>
        <v>0</v>
      </c>
      <c r="DC6" s="41">
        <f t="shared" si="13"/>
        <v>0</v>
      </c>
      <c r="DD6" s="41">
        <f t="shared" si="13"/>
        <v>0</v>
      </c>
      <c r="DE6" s="41">
        <f t="shared" si="13"/>
        <v>0</v>
      </c>
      <c r="DF6" s="41">
        <f t="shared" si="13"/>
        <v>0</v>
      </c>
      <c r="DG6" s="41">
        <f t="shared" si="13"/>
        <v>0</v>
      </c>
      <c r="DH6" s="41">
        <f t="shared" si="13"/>
        <v>0</v>
      </c>
      <c r="DI6" s="41">
        <f t="shared" si="13"/>
        <v>0</v>
      </c>
      <c r="DJ6" s="41">
        <f t="shared" si="13"/>
        <v>0</v>
      </c>
      <c r="DK6" s="41">
        <f t="shared" si="13"/>
        <v>0</v>
      </c>
      <c r="DL6" s="41">
        <f t="shared" si="14"/>
        <v>0</v>
      </c>
      <c r="DM6" s="41">
        <f t="shared" si="14"/>
        <v>0</v>
      </c>
      <c r="DN6" s="41">
        <f t="shared" si="14"/>
        <v>0</v>
      </c>
      <c r="DO6" s="41">
        <f t="shared" si="14"/>
        <v>0</v>
      </c>
      <c r="DP6" s="41">
        <f t="shared" si="14"/>
        <v>0</v>
      </c>
      <c r="DQ6" s="41">
        <f t="shared" si="14"/>
        <v>0</v>
      </c>
      <c r="DR6" s="41">
        <f t="shared" si="14"/>
        <v>0</v>
      </c>
      <c r="DS6" s="41">
        <f t="shared" si="14"/>
        <v>0</v>
      </c>
      <c r="DT6" s="41">
        <f t="shared" si="14"/>
        <v>0</v>
      </c>
      <c r="DU6" s="41">
        <f t="shared" si="14"/>
        <v>0</v>
      </c>
      <c r="DV6" s="41">
        <f t="shared" si="14"/>
        <v>0</v>
      </c>
      <c r="DW6" s="41">
        <f t="shared" si="14"/>
        <v>0</v>
      </c>
      <c r="DX6" s="41">
        <f t="shared" si="14"/>
        <v>0</v>
      </c>
      <c r="DY6" s="41">
        <f t="shared" si="14"/>
        <v>0</v>
      </c>
      <c r="DZ6" s="41">
        <f t="shared" si="14"/>
        <v>0</v>
      </c>
      <c r="EA6" s="41">
        <f t="shared" si="14"/>
        <v>0</v>
      </c>
      <c r="EB6" s="41">
        <f t="shared" si="15"/>
        <v>0</v>
      </c>
      <c r="EC6" s="41">
        <f t="shared" si="15"/>
        <v>0</v>
      </c>
      <c r="ED6" s="41">
        <f t="shared" si="15"/>
        <v>0</v>
      </c>
      <c r="EE6" s="41">
        <f t="shared" si="15"/>
        <v>0</v>
      </c>
      <c r="EF6" s="41">
        <f t="shared" si="15"/>
        <v>0</v>
      </c>
      <c r="EG6" s="41">
        <f t="shared" si="15"/>
        <v>0</v>
      </c>
      <c r="EH6" s="41">
        <f t="shared" si="15"/>
        <v>0</v>
      </c>
      <c r="EI6" s="41">
        <f t="shared" si="15"/>
        <v>0</v>
      </c>
      <c r="EJ6" s="41">
        <f t="shared" si="15"/>
        <v>0</v>
      </c>
      <c r="EK6" s="41">
        <f t="shared" si="15"/>
        <v>0</v>
      </c>
      <c r="EL6" s="41">
        <f t="shared" si="15"/>
        <v>0</v>
      </c>
      <c r="EM6" s="41">
        <f t="shared" si="15"/>
        <v>0</v>
      </c>
      <c r="EN6" s="41">
        <f t="shared" si="15"/>
        <v>0</v>
      </c>
      <c r="EO6" s="41">
        <f t="shared" si="15"/>
        <v>0</v>
      </c>
      <c r="EP6" s="41">
        <f t="shared" si="15"/>
        <v>0</v>
      </c>
      <c r="EQ6" s="41">
        <f t="shared" si="15"/>
        <v>0</v>
      </c>
      <c r="ER6" s="41">
        <f t="shared" si="16"/>
        <v>0</v>
      </c>
      <c r="ES6" s="41">
        <f t="shared" si="16"/>
        <v>0</v>
      </c>
      <c r="ET6" s="41">
        <f t="shared" si="16"/>
        <v>0</v>
      </c>
      <c r="EU6" s="41">
        <f t="shared" si="16"/>
        <v>0</v>
      </c>
      <c r="EV6" s="41">
        <f t="shared" si="16"/>
        <v>0</v>
      </c>
      <c r="EW6" s="41">
        <f t="shared" si="16"/>
        <v>0</v>
      </c>
      <c r="EX6" s="41">
        <f t="shared" si="16"/>
        <v>0</v>
      </c>
      <c r="EY6" s="41">
        <f t="shared" si="16"/>
        <v>0</v>
      </c>
      <c r="EZ6" s="41">
        <f t="shared" si="16"/>
        <v>0</v>
      </c>
      <c r="FA6" s="41">
        <f t="shared" si="16"/>
        <v>0</v>
      </c>
      <c r="FB6" s="41">
        <f t="shared" si="16"/>
        <v>0</v>
      </c>
      <c r="FC6" s="41">
        <f t="shared" si="16"/>
        <v>0</v>
      </c>
      <c r="FD6" s="41">
        <f t="shared" si="16"/>
        <v>0</v>
      </c>
      <c r="FE6" s="41">
        <f t="shared" si="16"/>
        <v>0</v>
      </c>
      <c r="FF6" s="41">
        <f t="shared" si="16"/>
        <v>0</v>
      </c>
      <c r="FG6" s="41">
        <f t="shared" si="16"/>
        <v>0</v>
      </c>
      <c r="FH6" s="41">
        <f t="shared" si="17"/>
        <v>0</v>
      </c>
      <c r="FI6" s="41">
        <f t="shared" si="17"/>
        <v>0</v>
      </c>
      <c r="FJ6" s="41">
        <f t="shared" si="17"/>
        <v>0</v>
      </c>
      <c r="FK6" s="41">
        <f t="shared" si="17"/>
        <v>0</v>
      </c>
      <c r="FL6" s="41">
        <f t="shared" si="17"/>
        <v>0</v>
      </c>
      <c r="FM6" s="41">
        <f t="shared" si="17"/>
        <v>0</v>
      </c>
      <c r="FN6" s="41">
        <f t="shared" si="17"/>
        <v>0</v>
      </c>
      <c r="FO6" s="41">
        <f t="shared" si="17"/>
        <v>0</v>
      </c>
      <c r="FP6" s="41">
        <f t="shared" si="17"/>
        <v>0</v>
      </c>
      <c r="FQ6" s="41">
        <f t="shared" si="17"/>
        <v>0</v>
      </c>
      <c r="FR6" s="41">
        <f t="shared" si="17"/>
        <v>0</v>
      </c>
      <c r="FS6" s="41">
        <f t="shared" si="17"/>
        <v>0</v>
      </c>
      <c r="FT6" s="41">
        <f t="shared" si="17"/>
        <v>0</v>
      </c>
      <c r="FU6" s="41">
        <f t="shared" si="17"/>
        <v>0</v>
      </c>
      <c r="FV6" s="41">
        <f t="shared" si="17"/>
        <v>0</v>
      </c>
      <c r="FW6" s="41">
        <f t="shared" si="17"/>
        <v>0</v>
      </c>
      <c r="FX6" s="41">
        <f t="shared" si="18"/>
        <v>0</v>
      </c>
      <c r="FY6" s="41">
        <f t="shared" si="18"/>
        <v>0</v>
      </c>
      <c r="FZ6" s="41">
        <f t="shared" si="18"/>
        <v>0</v>
      </c>
      <c r="GA6" s="41">
        <f t="shared" si="18"/>
        <v>0</v>
      </c>
      <c r="GB6" s="41">
        <f t="shared" si="18"/>
        <v>0</v>
      </c>
      <c r="GC6" s="41">
        <f t="shared" si="18"/>
        <v>0</v>
      </c>
      <c r="GD6" s="41">
        <f t="shared" si="18"/>
        <v>0</v>
      </c>
      <c r="GE6" s="41">
        <f t="shared" si="18"/>
        <v>0</v>
      </c>
      <c r="GF6" s="41">
        <f t="shared" si="18"/>
        <v>0</v>
      </c>
      <c r="GG6" s="41">
        <f t="shared" si="18"/>
        <v>0</v>
      </c>
      <c r="GH6" s="41">
        <f t="shared" si="18"/>
        <v>0</v>
      </c>
      <c r="GI6" s="41">
        <f t="shared" si="18"/>
        <v>0</v>
      </c>
      <c r="GJ6" s="41">
        <f t="shared" si="18"/>
        <v>0</v>
      </c>
      <c r="GK6" s="41">
        <f t="shared" si="18"/>
        <v>0</v>
      </c>
      <c r="GL6" s="41">
        <f t="shared" si="18"/>
        <v>0</v>
      </c>
      <c r="GM6" s="41">
        <f t="shared" si="18"/>
        <v>0</v>
      </c>
      <c r="GN6" s="41">
        <f t="shared" si="19"/>
        <v>0</v>
      </c>
      <c r="GO6" s="41">
        <f t="shared" si="19"/>
        <v>0</v>
      </c>
      <c r="GP6" s="41">
        <f t="shared" si="19"/>
        <v>0</v>
      </c>
      <c r="GQ6" s="41">
        <f t="shared" si="19"/>
        <v>0</v>
      </c>
      <c r="GR6" s="41">
        <f t="shared" si="19"/>
        <v>0</v>
      </c>
      <c r="GS6" s="41">
        <f t="shared" si="19"/>
        <v>0</v>
      </c>
      <c r="GT6" s="41">
        <f t="shared" si="19"/>
        <v>0</v>
      </c>
      <c r="GU6" s="41">
        <f t="shared" si="19"/>
        <v>0</v>
      </c>
      <c r="GV6" s="41">
        <f t="shared" si="19"/>
        <v>0</v>
      </c>
      <c r="GW6" s="41">
        <f t="shared" si="19"/>
        <v>0</v>
      </c>
      <c r="GX6" s="41">
        <f t="shared" si="19"/>
        <v>0</v>
      </c>
      <c r="GY6" s="41">
        <f t="shared" si="19"/>
        <v>0</v>
      </c>
      <c r="GZ6" s="41">
        <f t="shared" si="19"/>
        <v>0</v>
      </c>
      <c r="HA6" s="41">
        <f t="shared" si="19"/>
        <v>0</v>
      </c>
      <c r="HB6" s="41">
        <f t="shared" si="19"/>
        <v>0</v>
      </c>
      <c r="HC6" s="41">
        <f t="shared" si="19"/>
        <v>0</v>
      </c>
      <c r="HD6" s="41">
        <f t="shared" si="20"/>
        <v>0</v>
      </c>
      <c r="HE6" s="41">
        <f t="shared" si="20"/>
        <v>0</v>
      </c>
      <c r="HF6" s="41">
        <f t="shared" si="20"/>
        <v>0</v>
      </c>
      <c r="HG6" s="41">
        <f t="shared" si="20"/>
        <v>0</v>
      </c>
      <c r="HH6" s="41">
        <f t="shared" si="20"/>
        <v>0</v>
      </c>
      <c r="HI6" s="41">
        <f t="shared" si="20"/>
        <v>0</v>
      </c>
      <c r="HJ6" s="41">
        <f t="shared" si="20"/>
        <v>0</v>
      </c>
    </row>
    <row r="7" spans="1:218" ht="14.4" x14ac:dyDescent="0.3">
      <c r="A7" s="42">
        <v>4</v>
      </c>
      <c r="B7" s="43">
        <f>'CMM2 - AUX CALC'!$E$67</f>
        <v>0</v>
      </c>
      <c r="C7" s="41"/>
      <c r="D7" s="41"/>
      <c r="E7" s="41"/>
      <c r="F7" s="41">
        <f>$B7/(_xlfn.SINGLE(PrazoConcessao)*12-F$3+1)</f>
        <v>0</v>
      </c>
      <c r="G7" s="41">
        <f t="shared" si="7"/>
        <v>0</v>
      </c>
      <c r="H7" s="41">
        <f t="shared" si="7"/>
        <v>0</v>
      </c>
      <c r="I7" s="41">
        <f t="shared" si="7"/>
        <v>0</v>
      </c>
      <c r="J7" s="41">
        <f t="shared" si="7"/>
        <v>0</v>
      </c>
      <c r="K7" s="41">
        <f t="shared" si="7"/>
        <v>0</v>
      </c>
      <c r="L7" s="41">
        <f t="shared" si="7"/>
        <v>0</v>
      </c>
      <c r="M7" s="41">
        <f t="shared" si="7"/>
        <v>0</v>
      </c>
      <c r="N7" s="41">
        <f t="shared" si="7"/>
        <v>0</v>
      </c>
      <c r="O7" s="41">
        <f t="shared" si="7"/>
        <v>0</v>
      </c>
      <c r="P7" s="41">
        <f t="shared" si="7"/>
        <v>0</v>
      </c>
      <c r="Q7" s="41">
        <f t="shared" si="7"/>
        <v>0</v>
      </c>
      <c r="R7" s="41">
        <f t="shared" si="7"/>
        <v>0</v>
      </c>
      <c r="S7" s="41">
        <f t="shared" si="7"/>
        <v>0</v>
      </c>
      <c r="T7" s="41">
        <f t="shared" si="8"/>
        <v>0</v>
      </c>
      <c r="U7" s="41">
        <f t="shared" si="8"/>
        <v>0</v>
      </c>
      <c r="V7" s="41">
        <f t="shared" si="8"/>
        <v>0</v>
      </c>
      <c r="W7" s="41">
        <f t="shared" si="8"/>
        <v>0</v>
      </c>
      <c r="X7" s="41">
        <f t="shared" si="8"/>
        <v>0</v>
      </c>
      <c r="Y7" s="41">
        <f t="shared" si="8"/>
        <v>0</v>
      </c>
      <c r="Z7" s="41">
        <f t="shared" si="8"/>
        <v>0</v>
      </c>
      <c r="AA7" s="41">
        <f t="shared" si="8"/>
        <v>0</v>
      </c>
      <c r="AB7" s="41">
        <f t="shared" si="8"/>
        <v>0</v>
      </c>
      <c r="AC7" s="41">
        <f t="shared" si="8"/>
        <v>0</v>
      </c>
      <c r="AD7" s="41">
        <f t="shared" si="8"/>
        <v>0</v>
      </c>
      <c r="AE7" s="41">
        <f t="shared" si="8"/>
        <v>0</v>
      </c>
      <c r="AF7" s="41">
        <f t="shared" si="8"/>
        <v>0</v>
      </c>
      <c r="AG7" s="41">
        <f t="shared" si="8"/>
        <v>0</v>
      </c>
      <c r="AH7" s="41">
        <f t="shared" si="8"/>
        <v>0</v>
      </c>
      <c r="AI7" s="41">
        <f t="shared" si="8"/>
        <v>0</v>
      </c>
      <c r="AJ7" s="41">
        <f t="shared" si="9"/>
        <v>0</v>
      </c>
      <c r="AK7" s="41">
        <f t="shared" si="9"/>
        <v>0</v>
      </c>
      <c r="AL7" s="41">
        <f t="shared" si="9"/>
        <v>0</v>
      </c>
      <c r="AM7" s="41">
        <f t="shared" si="9"/>
        <v>0</v>
      </c>
      <c r="AN7" s="41">
        <f t="shared" si="9"/>
        <v>0</v>
      </c>
      <c r="AO7" s="41">
        <f t="shared" si="9"/>
        <v>0</v>
      </c>
      <c r="AP7" s="41">
        <f t="shared" si="9"/>
        <v>0</v>
      </c>
      <c r="AQ7" s="41">
        <f t="shared" si="9"/>
        <v>0</v>
      </c>
      <c r="AR7" s="41">
        <f t="shared" si="9"/>
        <v>0</v>
      </c>
      <c r="AS7" s="41">
        <f t="shared" si="9"/>
        <v>0</v>
      </c>
      <c r="AT7" s="41">
        <f t="shared" si="9"/>
        <v>0</v>
      </c>
      <c r="AU7" s="41">
        <f t="shared" si="9"/>
        <v>0</v>
      </c>
      <c r="AV7" s="41">
        <f t="shared" si="9"/>
        <v>0</v>
      </c>
      <c r="AW7" s="41">
        <f t="shared" si="9"/>
        <v>0</v>
      </c>
      <c r="AX7" s="41">
        <f t="shared" si="9"/>
        <v>0</v>
      </c>
      <c r="AY7" s="41">
        <f t="shared" si="9"/>
        <v>0</v>
      </c>
      <c r="AZ7" s="41">
        <f t="shared" si="10"/>
        <v>0</v>
      </c>
      <c r="BA7" s="41">
        <f t="shared" si="10"/>
        <v>0</v>
      </c>
      <c r="BB7" s="41">
        <f t="shared" si="10"/>
        <v>0</v>
      </c>
      <c r="BC7" s="41">
        <f t="shared" si="10"/>
        <v>0</v>
      </c>
      <c r="BD7" s="41">
        <f t="shared" si="10"/>
        <v>0</v>
      </c>
      <c r="BE7" s="41">
        <f t="shared" si="10"/>
        <v>0</v>
      </c>
      <c r="BF7" s="41">
        <f t="shared" si="10"/>
        <v>0</v>
      </c>
      <c r="BG7" s="41">
        <f t="shared" si="10"/>
        <v>0</v>
      </c>
      <c r="BH7" s="41">
        <f t="shared" si="10"/>
        <v>0</v>
      </c>
      <c r="BI7" s="41">
        <f t="shared" si="10"/>
        <v>0</v>
      </c>
      <c r="BJ7" s="41">
        <f t="shared" si="10"/>
        <v>0</v>
      </c>
      <c r="BK7" s="41">
        <f t="shared" si="10"/>
        <v>0</v>
      </c>
      <c r="BL7" s="41">
        <f t="shared" si="10"/>
        <v>0</v>
      </c>
      <c r="BM7" s="41">
        <f t="shared" si="10"/>
        <v>0</v>
      </c>
      <c r="BN7" s="41">
        <f t="shared" si="10"/>
        <v>0</v>
      </c>
      <c r="BO7" s="41">
        <f t="shared" si="10"/>
        <v>0</v>
      </c>
      <c r="BP7" s="41">
        <f t="shared" si="11"/>
        <v>0</v>
      </c>
      <c r="BQ7" s="41">
        <f t="shared" si="11"/>
        <v>0</v>
      </c>
      <c r="BR7" s="41">
        <f t="shared" si="11"/>
        <v>0</v>
      </c>
      <c r="BS7" s="41">
        <f t="shared" si="11"/>
        <v>0</v>
      </c>
      <c r="BT7" s="41">
        <f t="shared" si="11"/>
        <v>0</v>
      </c>
      <c r="BU7" s="41">
        <f t="shared" si="11"/>
        <v>0</v>
      </c>
      <c r="BV7" s="41">
        <f t="shared" si="11"/>
        <v>0</v>
      </c>
      <c r="BW7" s="41">
        <f t="shared" si="11"/>
        <v>0</v>
      </c>
      <c r="BX7" s="41">
        <f t="shared" si="11"/>
        <v>0</v>
      </c>
      <c r="BY7" s="41">
        <f t="shared" si="11"/>
        <v>0</v>
      </c>
      <c r="BZ7" s="41">
        <f t="shared" si="11"/>
        <v>0</v>
      </c>
      <c r="CA7" s="41">
        <f t="shared" si="11"/>
        <v>0</v>
      </c>
      <c r="CB7" s="41">
        <f t="shared" si="11"/>
        <v>0</v>
      </c>
      <c r="CC7" s="41">
        <f t="shared" si="11"/>
        <v>0</v>
      </c>
      <c r="CD7" s="41">
        <f t="shared" si="11"/>
        <v>0</v>
      </c>
      <c r="CE7" s="41">
        <f t="shared" si="11"/>
        <v>0</v>
      </c>
      <c r="CF7" s="41">
        <f t="shared" si="12"/>
        <v>0</v>
      </c>
      <c r="CG7" s="41">
        <f t="shared" si="12"/>
        <v>0</v>
      </c>
      <c r="CH7" s="41">
        <f t="shared" si="12"/>
        <v>0</v>
      </c>
      <c r="CI7" s="41">
        <f t="shared" si="12"/>
        <v>0</v>
      </c>
      <c r="CJ7" s="41">
        <f t="shared" si="12"/>
        <v>0</v>
      </c>
      <c r="CK7" s="41">
        <f t="shared" si="12"/>
        <v>0</v>
      </c>
      <c r="CL7" s="41">
        <f t="shared" si="12"/>
        <v>0</v>
      </c>
      <c r="CM7" s="41">
        <f t="shared" si="12"/>
        <v>0</v>
      </c>
      <c r="CN7" s="41">
        <f t="shared" si="12"/>
        <v>0</v>
      </c>
      <c r="CO7" s="41">
        <f t="shared" si="12"/>
        <v>0</v>
      </c>
      <c r="CP7" s="41">
        <f t="shared" si="12"/>
        <v>0</v>
      </c>
      <c r="CQ7" s="41">
        <f t="shared" si="12"/>
        <v>0</v>
      </c>
      <c r="CR7" s="41">
        <f t="shared" si="12"/>
        <v>0</v>
      </c>
      <c r="CS7" s="41">
        <f t="shared" si="12"/>
        <v>0</v>
      </c>
      <c r="CT7" s="41">
        <f t="shared" si="12"/>
        <v>0</v>
      </c>
      <c r="CU7" s="41">
        <f t="shared" si="12"/>
        <v>0</v>
      </c>
      <c r="CV7" s="41">
        <f t="shared" si="13"/>
        <v>0</v>
      </c>
      <c r="CW7" s="41">
        <f t="shared" si="13"/>
        <v>0</v>
      </c>
      <c r="CX7" s="41">
        <f t="shared" si="13"/>
        <v>0</v>
      </c>
      <c r="CY7" s="41">
        <f t="shared" si="13"/>
        <v>0</v>
      </c>
      <c r="CZ7" s="41">
        <f t="shared" si="13"/>
        <v>0</v>
      </c>
      <c r="DA7" s="41">
        <f t="shared" si="13"/>
        <v>0</v>
      </c>
      <c r="DB7" s="41">
        <f t="shared" si="13"/>
        <v>0</v>
      </c>
      <c r="DC7" s="41">
        <f t="shared" si="13"/>
        <v>0</v>
      </c>
      <c r="DD7" s="41">
        <f t="shared" si="13"/>
        <v>0</v>
      </c>
      <c r="DE7" s="41">
        <f t="shared" si="13"/>
        <v>0</v>
      </c>
      <c r="DF7" s="41">
        <f t="shared" si="13"/>
        <v>0</v>
      </c>
      <c r="DG7" s="41">
        <f t="shared" si="13"/>
        <v>0</v>
      </c>
      <c r="DH7" s="41">
        <f t="shared" si="13"/>
        <v>0</v>
      </c>
      <c r="DI7" s="41">
        <f t="shared" si="13"/>
        <v>0</v>
      </c>
      <c r="DJ7" s="41">
        <f t="shared" si="13"/>
        <v>0</v>
      </c>
      <c r="DK7" s="41">
        <f t="shared" si="13"/>
        <v>0</v>
      </c>
      <c r="DL7" s="41">
        <f t="shared" si="14"/>
        <v>0</v>
      </c>
      <c r="DM7" s="41">
        <f t="shared" si="14"/>
        <v>0</v>
      </c>
      <c r="DN7" s="41">
        <f t="shared" si="14"/>
        <v>0</v>
      </c>
      <c r="DO7" s="41">
        <f t="shared" si="14"/>
        <v>0</v>
      </c>
      <c r="DP7" s="41">
        <f t="shared" si="14"/>
        <v>0</v>
      </c>
      <c r="DQ7" s="41">
        <f t="shared" si="14"/>
        <v>0</v>
      </c>
      <c r="DR7" s="41">
        <f t="shared" si="14"/>
        <v>0</v>
      </c>
      <c r="DS7" s="41">
        <f t="shared" si="14"/>
        <v>0</v>
      </c>
      <c r="DT7" s="41">
        <f t="shared" si="14"/>
        <v>0</v>
      </c>
      <c r="DU7" s="41">
        <f t="shared" si="14"/>
        <v>0</v>
      </c>
      <c r="DV7" s="41">
        <f t="shared" si="14"/>
        <v>0</v>
      </c>
      <c r="DW7" s="41">
        <f t="shared" si="14"/>
        <v>0</v>
      </c>
      <c r="DX7" s="41">
        <f t="shared" si="14"/>
        <v>0</v>
      </c>
      <c r="DY7" s="41">
        <f t="shared" si="14"/>
        <v>0</v>
      </c>
      <c r="DZ7" s="41">
        <f t="shared" si="14"/>
        <v>0</v>
      </c>
      <c r="EA7" s="41">
        <f t="shared" si="14"/>
        <v>0</v>
      </c>
      <c r="EB7" s="41">
        <f t="shared" si="15"/>
        <v>0</v>
      </c>
      <c r="EC7" s="41">
        <f t="shared" si="15"/>
        <v>0</v>
      </c>
      <c r="ED7" s="41">
        <f t="shared" si="15"/>
        <v>0</v>
      </c>
      <c r="EE7" s="41">
        <f t="shared" si="15"/>
        <v>0</v>
      </c>
      <c r="EF7" s="41">
        <f t="shared" si="15"/>
        <v>0</v>
      </c>
      <c r="EG7" s="41">
        <f t="shared" si="15"/>
        <v>0</v>
      </c>
      <c r="EH7" s="41">
        <f t="shared" si="15"/>
        <v>0</v>
      </c>
      <c r="EI7" s="41">
        <f t="shared" si="15"/>
        <v>0</v>
      </c>
      <c r="EJ7" s="41">
        <f t="shared" si="15"/>
        <v>0</v>
      </c>
      <c r="EK7" s="41">
        <f t="shared" si="15"/>
        <v>0</v>
      </c>
      <c r="EL7" s="41">
        <f t="shared" si="15"/>
        <v>0</v>
      </c>
      <c r="EM7" s="41">
        <f t="shared" si="15"/>
        <v>0</v>
      </c>
      <c r="EN7" s="41">
        <f t="shared" si="15"/>
        <v>0</v>
      </c>
      <c r="EO7" s="41">
        <f t="shared" si="15"/>
        <v>0</v>
      </c>
      <c r="EP7" s="41">
        <f t="shared" si="15"/>
        <v>0</v>
      </c>
      <c r="EQ7" s="41">
        <f t="shared" si="15"/>
        <v>0</v>
      </c>
      <c r="ER7" s="41">
        <f t="shared" si="16"/>
        <v>0</v>
      </c>
      <c r="ES7" s="41">
        <f t="shared" si="16"/>
        <v>0</v>
      </c>
      <c r="ET7" s="41">
        <f t="shared" si="16"/>
        <v>0</v>
      </c>
      <c r="EU7" s="41">
        <f t="shared" si="16"/>
        <v>0</v>
      </c>
      <c r="EV7" s="41">
        <f t="shared" si="16"/>
        <v>0</v>
      </c>
      <c r="EW7" s="41">
        <f t="shared" si="16"/>
        <v>0</v>
      </c>
      <c r="EX7" s="41">
        <f t="shared" si="16"/>
        <v>0</v>
      </c>
      <c r="EY7" s="41">
        <f t="shared" si="16"/>
        <v>0</v>
      </c>
      <c r="EZ7" s="41">
        <f t="shared" si="16"/>
        <v>0</v>
      </c>
      <c r="FA7" s="41">
        <f t="shared" si="16"/>
        <v>0</v>
      </c>
      <c r="FB7" s="41">
        <f t="shared" si="16"/>
        <v>0</v>
      </c>
      <c r="FC7" s="41">
        <f t="shared" si="16"/>
        <v>0</v>
      </c>
      <c r="FD7" s="41">
        <f t="shared" si="16"/>
        <v>0</v>
      </c>
      <c r="FE7" s="41">
        <f t="shared" si="16"/>
        <v>0</v>
      </c>
      <c r="FF7" s="41">
        <f t="shared" si="16"/>
        <v>0</v>
      </c>
      <c r="FG7" s="41">
        <f t="shared" si="16"/>
        <v>0</v>
      </c>
      <c r="FH7" s="41">
        <f t="shared" si="17"/>
        <v>0</v>
      </c>
      <c r="FI7" s="41">
        <f t="shared" si="17"/>
        <v>0</v>
      </c>
      <c r="FJ7" s="41">
        <f t="shared" si="17"/>
        <v>0</v>
      </c>
      <c r="FK7" s="41">
        <f t="shared" si="17"/>
        <v>0</v>
      </c>
      <c r="FL7" s="41">
        <f t="shared" si="17"/>
        <v>0</v>
      </c>
      <c r="FM7" s="41">
        <f t="shared" si="17"/>
        <v>0</v>
      </c>
      <c r="FN7" s="41">
        <f t="shared" si="17"/>
        <v>0</v>
      </c>
      <c r="FO7" s="41">
        <f t="shared" si="17"/>
        <v>0</v>
      </c>
      <c r="FP7" s="41">
        <f t="shared" si="17"/>
        <v>0</v>
      </c>
      <c r="FQ7" s="41">
        <f t="shared" si="17"/>
        <v>0</v>
      </c>
      <c r="FR7" s="41">
        <f t="shared" si="17"/>
        <v>0</v>
      </c>
      <c r="FS7" s="41">
        <f t="shared" si="17"/>
        <v>0</v>
      </c>
      <c r="FT7" s="41">
        <f t="shared" si="17"/>
        <v>0</v>
      </c>
      <c r="FU7" s="41">
        <f t="shared" si="17"/>
        <v>0</v>
      </c>
      <c r="FV7" s="41">
        <f t="shared" si="17"/>
        <v>0</v>
      </c>
      <c r="FW7" s="41">
        <f t="shared" si="17"/>
        <v>0</v>
      </c>
      <c r="FX7" s="41">
        <f t="shared" si="18"/>
        <v>0</v>
      </c>
      <c r="FY7" s="41">
        <f t="shared" si="18"/>
        <v>0</v>
      </c>
      <c r="FZ7" s="41">
        <f t="shared" si="18"/>
        <v>0</v>
      </c>
      <c r="GA7" s="41">
        <f t="shared" si="18"/>
        <v>0</v>
      </c>
      <c r="GB7" s="41">
        <f t="shared" si="18"/>
        <v>0</v>
      </c>
      <c r="GC7" s="41">
        <f t="shared" si="18"/>
        <v>0</v>
      </c>
      <c r="GD7" s="41">
        <f t="shared" si="18"/>
        <v>0</v>
      </c>
      <c r="GE7" s="41">
        <f t="shared" si="18"/>
        <v>0</v>
      </c>
      <c r="GF7" s="41">
        <f t="shared" si="18"/>
        <v>0</v>
      </c>
      <c r="GG7" s="41">
        <f t="shared" si="18"/>
        <v>0</v>
      </c>
      <c r="GH7" s="41">
        <f t="shared" si="18"/>
        <v>0</v>
      </c>
      <c r="GI7" s="41">
        <f t="shared" si="18"/>
        <v>0</v>
      </c>
      <c r="GJ7" s="41">
        <f t="shared" si="18"/>
        <v>0</v>
      </c>
      <c r="GK7" s="41">
        <f t="shared" si="18"/>
        <v>0</v>
      </c>
      <c r="GL7" s="41">
        <f t="shared" si="18"/>
        <v>0</v>
      </c>
      <c r="GM7" s="41">
        <f t="shared" si="18"/>
        <v>0</v>
      </c>
      <c r="GN7" s="41">
        <f t="shared" si="19"/>
        <v>0</v>
      </c>
      <c r="GO7" s="41">
        <f t="shared" si="19"/>
        <v>0</v>
      </c>
      <c r="GP7" s="41">
        <f t="shared" si="19"/>
        <v>0</v>
      </c>
      <c r="GQ7" s="41">
        <f t="shared" si="19"/>
        <v>0</v>
      </c>
      <c r="GR7" s="41">
        <f t="shared" si="19"/>
        <v>0</v>
      </c>
      <c r="GS7" s="41">
        <f t="shared" si="19"/>
        <v>0</v>
      </c>
      <c r="GT7" s="41">
        <f t="shared" si="19"/>
        <v>0</v>
      </c>
      <c r="GU7" s="41">
        <f t="shared" si="19"/>
        <v>0</v>
      </c>
      <c r="GV7" s="41">
        <f t="shared" si="19"/>
        <v>0</v>
      </c>
      <c r="GW7" s="41">
        <f t="shared" si="19"/>
        <v>0</v>
      </c>
      <c r="GX7" s="41">
        <f t="shared" si="19"/>
        <v>0</v>
      </c>
      <c r="GY7" s="41">
        <f t="shared" si="19"/>
        <v>0</v>
      </c>
      <c r="GZ7" s="41">
        <f t="shared" si="19"/>
        <v>0</v>
      </c>
      <c r="HA7" s="41">
        <f t="shared" si="19"/>
        <v>0</v>
      </c>
      <c r="HB7" s="41">
        <f t="shared" si="19"/>
        <v>0</v>
      </c>
      <c r="HC7" s="41">
        <f t="shared" si="19"/>
        <v>0</v>
      </c>
      <c r="HD7" s="41">
        <f t="shared" si="20"/>
        <v>0</v>
      </c>
      <c r="HE7" s="41">
        <f t="shared" si="20"/>
        <v>0</v>
      </c>
      <c r="HF7" s="41">
        <f t="shared" si="20"/>
        <v>0</v>
      </c>
      <c r="HG7" s="41">
        <f t="shared" si="20"/>
        <v>0</v>
      </c>
      <c r="HH7" s="41">
        <f t="shared" si="20"/>
        <v>0</v>
      </c>
      <c r="HI7" s="41">
        <f t="shared" si="20"/>
        <v>0</v>
      </c>
      <c r="HJ7" s="41">
        <f t="shared" si="20"/>
        <v>0</v>
      </c>
    </row>
    <row r="8" spans="1:218" ht="14.4" x14ac:dyDescent="0.3">
      <c r="A8" s="42">
        <v>5</v>
      </c>
      <c r="B8" s="43">
        <f>'CMM2 - AUX CALC'!$F$67</f>
        <v>0</v>
      </c>
      <c r="C8" s="41"/>
      <c r="D8" s="41"/>
      <c r="E8" s="41"/>
      <c r="F8" s="41"/>
      <c r="G8" s="41">
        <f>$B8/(_xlfn.SINGLE(PrazoConcessao)*12-G$3+1)</f>
        <v>0</v>
      </c>
      <c r="H8" s="41">
        <f t="shared" si="7"/>
        <v>0</v>
      </c>
      <c r="I8" s="41">
        <f t="shared" si="7"/>
        <v>0</v>
      </c>
      <c r="J8" s="41">
        <f t="shared" si="7"/>
        <v>0</v>
      </c>
      <c r="K8" s="41">
        <f t="shared" si="7"/>
        <v>0</v>
      </c>
      <c r="L8" s="41">
        <f t="shared" si="7"/>
        <v>0</v>
      </c>
      <c r="M8" s="41">
        <f t="shared" si="7"/>
        <v>0</v>
      </c>
      <c r="N8" s="41">
        <f t="shared" si="7"/>
        <v>0</v>
      </c>
      <c r="O8" s="41">
        <f t="shared" si="7"/>
        <v>0</v>
      </c>
      <c r="P8" s="41">
        <f t="shared" si="7"/>
        <v>0</v>
      </c>
      <c r="Q8" s="41">
        <f t="shared" si="7"/>
        <v>0</v>
      </c>
      <c r="R8" s="41">
        <f t="shared" si="7"/>
        <v>0</v>
      </c>
      <c r="S8" s="41">
        <f t="shared" si="7"/>
        <v>0</v>
      </c>
      <c r="T8" s="41">
        <f t="shared" si="8"/>
        <v>0</v>
      </c>
      <c r="U8" s="41">
        <f t="shared" si="8"/>
        <v>0</v>
      </c>
      <c r="V8" s="41">
        <f t="shared" si="8"/>
        <v>0</v>
      </c>
      <c r="W8" s="41">
        <f t="shared" si="8"/>
        <v>0</v>
      </c>
      <c r="X8" s="41">
        <f t="shared" si="8"/>
        <v>0</v>
      </c>
      <c r="Y8" s="41">
        <f t="shared" si="8"/>
        <v>0</v>
      </c>
      <c r="Z8" s="41">
        <f t="shared" si="8"/>
        <v>0</v>
      </c>
      <c r="AA8" s="41">
        <f t="shared" si="8"/>
        <v>0</v>
      </c>
      <c r="AB8" s="41">
        <f t="shared" si="8"/>
        <v>0</v>
      </c>
      <c r="AC8" s="41">
        <f t="shared" si="8"/>
        <v>0</v>
      </c>
      <c r="AD8" s="41">
        <f t="shared" si="8"/>
        <v>0</v>
      </c>
      <c r="AE8" s="41">
        <f t="shared" si="8"/>
        <v>0</v>
      </c>
      <c r="AF8" s="41">
        <f t="shared" si="8"/>
        <v>0</v>
      </c>
      <c r="AG8" s="41">
        <f t="shared" si="8"/>
        <v>0</v>
      </c>
      <c r="AH8" s="41">
        <f t="shared" si="8"/>
        <v>0</v>
      </c>
      <c r="AI8" s="41">
        <f t="shared" si="8"/>
        <v>0</v>
      </c>
      <c r="AJ8" s="41">
        <f t="shared" si="9"/>
        <v>0</v>
      </c>
      <c r="AK8" s="41">
        <f t="shared" si="9"/>
        <v>0</v>
      </c>
      <c r="AL8" s="41">
        <f t="shared" si="9"/>
        <v>0</v>
      </c>
      <c r="AM8" s="41">
        <f t="shared" si="9"/>
        <v>0</v>
      </c>
      <c r="AN8" s="41">
        <f t="shared" si="9"/>
        <v>0</v>
      </c>
      <c r="AO8" s="41">
        <f t="shared" si="9"/>
        <v>0</v>
      </c>
      <c r="AP8" s="41">
        <f t="shared" si="9"/>
        <v>0</v>
      </c>
      <c r="AQ8" s="41">
        <f t="shared" si="9"/>
        <v>0</v>
      </c>
      <c r="AR8" s="41">
        <f t="shared" si="9"/>
        <v>0</v>
      </c>
      <c r="AS8" s="41">
        <f t="shared" si="9"/>
        <v>0</v>
      </c>
      <c r="AT8" s="41">
        <f t="shared" si="9"/>
        <v>0</v>
      </c>
      <c r="AU8" s="41">
        <f t="shared" si="9"/>
        <v>0</v>
      </c>
      <c r="AV8" s="41">
        <f t="shared" si="9"/>
        <v>0</v>
      </c>
      <c r="AW8" s="41">
        <f t="shared" si="9"/>
        <v>0</v>
      </c>
      <c r="AX8" s="41">
        <f t="shared" si="9"/>
        <v>0</v>
      </c>
      <c r="AY8" s="41">
        <f t="shared" si="9"/>
        <v>0</v>
      </c>
      <c r="AZ8" s="41">
        <f t="shared" si="10"/>
        <v>0</v>
      </c>
      <c r="BA8" s="41">
        <f t="shared" si="10"/>
        <v>0</v>
      </c>
      <c r="BB8" s="41">
        <f t="shared" si="10"/>
        <v>0</v>
      </c>
      <c r="BC8" s="41">
        <f t="shared" si="10"/>
        <v>0</v>
      </c>
      <c r="BD8" s="41">
        <f t="shared" si="10"/>
        <v>0</v>
      </c>
      <c r="BE8" s="41">
        <f t="shared" si="10"/>
        <v>0</v>
      </c>
      <c r="BF8" s="41">
        <f t="shared" si="10"/>
        <v>0</v>
      </c>
      <c r="BG8" s="41">
        <f t="shared" si="10"/>
        <v>0</v>
      </c>
      <c r="BH8" s="41">
        <f t="shared" si="10"/>
        <v>0</v>
      </c>
      <c r="BI8" s="41">
        <f t="shared" si="10"/>
        <v>0</v>
      </c>
      <c r="BJ8" s="41">
        <f t="shared" si="10"/>
        <v>0</v>
      </c>
      <c r="BK8" s="41">
        <f t="shared" si="10"/>
        <v>0</v>
      </c>
      <c r="BL8" s="41">
        <f t="shared" si="10"/>
        <v>0</v>
      </c>
      <c r="BM8" s="41">
        <f t="shared" si="10"/>
        <v>0</v>
      </c>
      <c r="BN8" s="41">
        <f t="shared" si="10"/>
        <v>0</v>
      </c>
      <c r="BO8" s="41">
        <f t="shared" si="10"/>
        <v>0</v>
      </c>
      <c r="BP8" s="41">
        <f t="shared" si="11"/>
        <v>0</v>
      </c>
      <c r="BQ8" s="41">
        <f t="shared" si="11"/>
        <v>0</v>
      </c>
      <c r="BR8" s="41">
        <f t="shared" si="11"/>
        <v>0</v>
      </c>
      <c r="BS8" s="41">
        <f t="shared" si="11"/>
        <v>0</v>
      </c>
      <c r="BT8" s="41">
        <f t="shared" si="11"/>
        <v>0</v>
      </c>
      <c r="BU8" s="41">
        <f t="shared" si="11"/>
        <v>0</v>
      </c>
      <c r="BV8" s="41">
        <f t="shared" si="11"/>
        <v>0</v>
      </c>
      <c r="BW8" s="41">
        <f t="shared" si="11"/>
        <v>0</v>
      </c>
      <c r="BX8" s="41">
        <f t="shared" si="11"/>
        <v>0</v>
      </c>
      <c r="BY8" s="41">
        <f t="shared" si="11"/>
        <v>0</v>
      </c>
      <c r="BZ8" s="41">
        <f t="shared" si="11"/>
        <v>0</v>
      </c>
      <c r="CA8" s="41">
        <f t="shared" si="11"/>
        <v>0</v>
      </c>
      <c r="CB8" s="41">
        <f t="shared" si="11"/>
        <v>0</v>
      </c>
      <c r="CC8" s="41">
        <f t="shared" si="11"/>
        <v>0</v>
      </c>
      <c r="CD8" s="41">
        <f t="shared" si="11"/>
        <v>0</v>
      </c>
      <c r="CE8" s="41">
        <f t="shared" si="11"/>
        <v>0</v>
      </c>
      <c r="CF8" s="41">
        <f t="shared" si="12"/>
        <v>0</v>
      </c>
      <c r="CG8" s="41">
        <f t="shared" si="12"/>
        <v>0</v>
      </c>
      <c r="CH8" s="41">
        <f t="shared" si="12"/>
        <v>0</v>
      </c>
      <c r="CI8" s="41">
        <f t="shared" si="12"/>
        <v>0</v>
      </c>
      <c r="CJ8" s="41">
        <f t="shared" si="12"/>
        <v>0</v>
      </c>
      <c r="CK8" s="41">
        <f t="shared" si="12"/>
        <v>0</v>
      </c>
      <c r="CL8" s="41">
        <f t="shared" si="12"/>
        <v>0</v>
      </c>
      <c r="CM8" s="41">
        <f t="shared" si="12"/>
        <v>0</v>
      </c>
      <c r="CN8" s="41">
        <f t="shared" si="12"/>
        <v>0</v>
      </c>
      <c r="CO8" s="41">
        <f t="shared" si="12"/>
        <v>0</v>
      </c>
      <c r="CP8" s="41">
        <f t="shared" si="12"/>
        <v>0</v>
      </c>
      <c r="CQ8" s="41">
        <f t="shared" si="12"/>
        <v>0</v>
      </c>
      <c r="CR8" s="41">
        <f t="shared" si="12"/>
        <v>0</v>
      </c>
      <c r="CS8" s="41">
        <f t="shared" si="12"/>
        <v>0</v>
      </c>
      <c r="CT8" s="41">
        <f t="shared" si="12"/>
        <v>0</v>
      </c>
      <c r="CU8" s="41">
        <f t="shared" si="12"/>
        <v>0</v>
      </c>
      <c r="CV8" s="41">
        <f t="shared" si="13"/>
        <v>0</v>
      </c>
      <c r="CW8" s="41">
        <f t="shared" si="13"/>
        <v>0</v>
      </c>
      <c r="CX8" s="41">
        <f t="shared" si="13"/>
        <v>0</v>
      </c>
      <c r="CY8" s="41">
        <f t="shared" si="13"/>
        <v>0</v>
      </c>
      <c r="CZ8" s="41">
        <f t="shared" si="13"/>
        <v>0</v>
      </c>
      <c r="DA8" s="41">
        <f t="shared" si="13"/>
        <v>0</v>
      </c>
      <c r="DB8" s="41">
        <f t="shared" si="13"/>
        <v>0</v>
      </c>
      <c r="DC8" s="41">
        <f t="shared" si="13"/>
        <v>0</v>
      </c>
      <c r="DD8" s="41">
        <f t="shared" si="13"/>
        <v>0</v>
      </c>
      <c r="DE8" s="41">
        <f t="shared" si="13"/>
        <v>0</v>
      </c>
      <c r="DF8" s="41">
        <f t="shared" si="13"/>
        <v>0</v>
      </c>
      <c r="DG8" s="41">
        <f t="shared" si="13"/>
        <v>0</v>
      </c>
      <c r="DH8" s="41">
        <f t="shared" si="13"/>
        <v>0</v>
      </c>
      <c r="DI8" s="41">
        <f t="shared" si="13"/>
        <v>0</v>
      </c>
      <c r="DJ8" s="41">
        <f t="shared" si="13"/>
        <v>0</v>
      </c>
      <c r="DK8" s="41">
        <f t="shared" si="13"/>
        <v>0</v>
      </c>
      <c r="DL8" s="41">
        <f t="shared" si="14"/>
        <v>0</v>
      </c>
      <c r="DM8" s="41">
        <f t="shared" si="14"/>
        <v>0</v>
      </c>
      <c r="DN8" s="41">
        <f t="shared" si="14"/>
        <v>0</v>
      </c>
      <c r="DO8" s="41">
        <f t="shared" si="14"/>
        <v>0</v>
      </c>
      <c r="DP8" s="41">
        <f t="shared" si="14"/>
        <v>0</v>
      </c>
      <c r="DQ8" s="41">
        <f t="shared" si="14"/>
        <v>0</v>
      </c>
      <c r="DR8" s="41">
        <f t="shared" si="14"/>
        <v>0</v>
      </c>
      <c r="DS8" s="41">
        <f t="shared" si="14"/>
        <v>0</v>
      </c>
      <c r="DT8" s="41">
        <f t="shared" si="14"/>
        <v>0</v>
      </c>
      <c r="DU8" s="41">
        <f t="shared" si="14"/>
        <v>0</v>
      </c>
      <c r="DV8" s="41">
        <f t="shared" si="14"/>
        <v>0</v>
      </c>
      <c r="DW8" s="41">
        <f t="shared" si="14"/>
        <v>0</v>
      </c>
      <c r="DX8" s="41">
        <f t="shared" si="14"/>
        <v>0</v>
      </c>
      <c r="DY8" s="41">
        <f t="shared" si="14"/>
        <v>0</v>
      </c>
      <c r="DZ8" s="41">
        <f t="shared" si="14"/>
        <v>0</v>
      </c>
      <c r="EA8" s="41">
        <f t="shared" si="14"/>
        <v>0</v>
      </c>
      <c r="EB8" s="41">
        <f t="shared" si="15"/>
        <v>0</v>
      </c>
      <c r="EC8" s="41">
        <f t="shared" si="15"/>
        <v>0</v>
      </c>
      <c r="ED8" s="41">
        <f t="shared" si="15"/>
        <v>0</v>
      </c>
      <c r="EE8" s="41">
        <f t="shared" si="15"/>
        <v>0</v>
      </c>
      <c r="EF8" s="41">
        <f t="shared" si="15"/>
        <v>0</v>
      </c>
      <c r="EG8" s="41">
        <f t="shared" si="15"/>
        <v>0</v>
      </c>
      <c r="EH8" s="41">
        <f t="shared" si="15"/>
        <v>0</v>
      </c>
      <c r="EI8" s="41">
        <f t="shared" si="15"/>
        <v>0</v>
      </c>
      <c r="EJ8" s="41">
        <f t="shared" si="15"/>
        <v>0</v>
      </c>
      <c r="EK8" s="41">
        <f t="shared" si="15"/>
        <v>0</v>
      </c>
      <c r="EL8" s="41">
        <f t="shared" si="15"/>
        <v>0</v>
      </c>
      <c r="EM8" s="41">
        <f t="shared" si="15"/>
        <v>0</v>
      </c>
      <c r="EN8" s="41">
        <f t="shared" si="15"/>
        <v>0</v>
      </c>
      <c r="EO8" s="41">
        <f t="shared" si="15"/>
        <v>0</v>
      </c>
      <c r="EP8" s="41">
        <f t="shared" si="15"/>
        <v>0</v>
      </c>
      <c r="EQ8" s="41">
        <f t="shared" si="15"/>
        <v>0</v>
      </c>
      <c r="ER8" s="41">
        <f t="shared" si="16"/>
        <v>0</v>
      </c>
      <c r="ES8" s="41">
        <f t="shared" si="16"/>
        <v>0</v>
      </c>
      <c r="ET8" s="41">
        <f t="shared" si="16"/>
        <v>0</v>
      </c>
      <c r="EU8" s="41">
        <f t="shared" si="16"/>
        <v>0</v>
      </c>
      <c r="EV8" s="41">
        <f t="shared" si="16"/>
        <v>0</v>
      </c>
      <c r="EW8" s="41">
        <f t="shared" si="16"/>
        <v>0</v>
      </c>
      <c r="EX8" s="41">
        <f t="shared" si="16"/>
        <v>0</v>
      </c>
      <c r="EY8" s="41">
        <f t="shared" si="16"/>
        <v>0</v>
      </c>
      <c r="EZ8" s="41">
        <f t="shared" si="16"/>
        <v>0</v>
      </c>
      <c r="FA8" s="41">
        <f t="shared" si="16"/>
        <v>0</v>
      </c>
      <c r="FB8" s="41">
        <f t="shared" si="16"/>
        <v>0</v>
      </c>
      <c r="FC8" s="41">
        <f t="shared" si="16"/>
        <v>0</v>
      </c>
      <c r="FD8" s="41">
        <f t="shared" si="16"/>
        <v>0</v>
      </c>
      <c r="FE8" s="41">
        <f t="shared" si="16"/>
        <v>0</v>
      </c>
      <c r="FF8" s="41">
        <f t="shared" si="16"/>
        <v>0</v>
      </c>
      <c r="FG8" s="41">
        <f t="shared" si="16"/>
        <v>0</v>
      </c>
      <c r="FH8" s="41">
        <f t="shared" si="17"/>
        <v>0</v>
      </c>
      <c r="FI8" s="41">
        <f t="shared" si="17"/>
        <v>0</v>
      </c>
      <c r="FJ8" s="41">
        <f t="shared" si="17"/>
        <v>0</v>
      </c>
      <c r="FK8" s="41">
        <f t="shared" si="17"/>
        <v>0</v>
      </c>
      <c r="FL8" s="41">
        <f t="shared" si="17"/>
        <v>0</v>
      </c>
      <c r="FM8" s="41">
        <f t="shared" si="17"/>
        <v>0</v>
      </c>
      <c r="FN8" s="41">
        <f t="shared" si="17"/>
        <v>0</v>
      </c>
      <c r="FO8" s="41">
        <f t="shared" si="17"/>
        <v>0</v>
      </c>
      <c r="FP8" s="41">
        <f t="shared" si="17"/>
        <v>0</v>
      </c>
      <c r="FQ8" s="41">
        <f t="shared" si="17"/>
        <v>0</v>
      </c>
      <c r="FR8" s="41">
        <f t="shared" si="17"/>
        <v>0</v>
      </c>
      <c r="FS8" s="41">
        <f t="shared" si="17"/>
        <v>0</v>
      </c>
      <c r="FT8" s="41">
        <f t="shared" si="17"/>
        <v>0</v>
      </c>
      <c r="FU8" s="41">
        <f t="shared" si="17"/>
        <v>0</v>
      </c>
      <c r="FV8" s="41">
        <f t="shared" si="17"/>
        <v>0</v>
      </c>
      <c r="FW8" s="41">
        <f t="shared" si="17"/>
        <v>0</v>
      </c>
      <c r="FX8" s="41">
        <f t="shared" si="18"/>
        <v>0</v>
      </c>
      <c r="FY8" s="41">
        <f t="shared" si="18"/>
        <v>0</v>
      </c>
      <c r="FZ8" s="41">
        <f t="shared" si="18"/>
        <v>0</v>
      </c>
      <c r="GA8" s="41">
        <f t="shared" si="18"/>
        <v>0</v>
      </c>
      <c r="GB8" s="41">
        <f t="shared" si="18"/>
        <v>0</v>
      </c>
      <c r="GC8" s="41">
        <f t="shared" si="18"/>
        <v>0</v>
      </c>
      <c r="GD8" s="41">
        <f t="shared" si="18"/>
        <v>0</v>
      </c>
      <c r="GE8" s="41">
        <f t="shared" si="18"/>
        <v>0</v>
      </c>
      <c r="GF8" s="41">
        <f t="shared" si="18"/>
        <v>0</v>
      </c>
      <c r="GG8" s="41">
        <f t="shared" si="18"/>
        <v>0</v>
      </c>
      <c r="GH8" s="41">
        <f t="shared" si="18"/>
        <v>0</v>
      </c>
      <c r="GI8" s="41">
        <f t="shared" si="18"/>
        <v>0</v>
      </c>
      <c r="GJ8" s="41">
        <f t="shared" si="18"/>
        <v>0</v>
      </c>
      <c r="GK8" s="41">
        <f t="shared" si="18"/>
        <v>0</v>
      </c>
      <c r="GL8" s="41">
        <f t="shared" si="18"/>
        <v>0</v>
      </c>
      <c r="GM8" s="41">
        <f t="shared" si="18"/>
        <v>0</v>
      </c>
      <c r="GN8" s="41">
        <f t="shared" si="19"/>
        <v>0</v>
      </c>
      <c r="GO8" s="41">
        <f t="shared" si="19"/>
        <v>0</v>
      </c>
      <c r="GP8" s="41">
        <f t="shared" si="19"/>
        <v>0</v>
      </c>
      <c r="GQ8" s="41">
        <f t="shared" si="19"/>
        <v>0</v>
      </c>
      <c r="GR8" s="41">
        <f t="shared" si="19"/>
        <v>0</v>
      </c>
      <c r="GS8" s="41">
        <f t="shared" si="19"/>
        <v>0</v>
      </c>
      <c r="GT8" s="41">
        <f t="shared" si="19"/>
        <v>0</v>
      </c>
      <c r="GU8" s="41">
        <f t="shared" si="19"/>
        <v>0</v>
      </c>
      <c r="GV8" s="41">
        <f t="shared" si="19"/>
        <v>0</v>
      </c>
      <c r="GW8" s="41">
        <f t="shared" si="19"/>
        <v>0</v>
      </c>
      <c r="GX8" s="41">
        <f t="shared" si="19"/>
        <v>0</v>
      </c>
      <c r="GY8" s="41">
        <f t="shared" si="19"/>
        <v>0</v>
      </c>
      <c r="GZ8" s="41">
        <f t="shared" si="19"/>
        <v>0</v>
      </c>
      <c r="HA8" s="41">
        <f t="shared" si="19"/>
        <v>0</v>
      </c>
      <c r="HB8" s="41">
        <f t="shared" si="19"/>
        <v>0</v>
      </c>
      <c r="HC8" s="41">
        <f t="shared" si="19"/>
        <v>0</v>
      </c>
      <c r="HD8" s="41">
        <f t="shared" si="20"/>
        <v>0</v>
      </c>
      <c r="HE8" s="41">
        <f t="shared" si="20"/>
        <v>0</v>
      </c>
      <c r="HF8" s="41">
        <f t="shared" si="20"/>
        <v>0</v>
      </c>
      <c r="HG8" s="41">
        <f t="shared" si="20"/>
        <v>0</v>
      </c>
      <c r="HH8" s="41">
        <f t="shared" si="20"/>
        <v>0</v>
      </c>
      <c r="HI8" s="41">
        <f t="shared" si="20"/>
        <v>0</v>
      </c>
      <c r="HJ8" s="41">
        <f t="shared" si="20"/>
        <v>0</v>
      </c>
    </row>
    <row r="9" spans="1:218" ht="14.4" x14ac:dyDescent="0.3">
      <c r="A9" s="42">
        <v>6</v>
      </c>
      <c r="B9" s="43">
        <f>'CMM2 - AUX CALC'!$G$67</f>
        <v>0</v>
      </c>
      <c r="C9" s="41"/>
      <c r="D9" s="41"/>
      <c r="E9" s="41"/>
      <c r="F9" s="41"/>
      <c r="G9" s="41"/>
      <c r="H9" s="41">
        <f>$B9/(_xlfn.SINGLE(PrazoConcessao)*12-H$3+1)</f>
        <v>0</v>
      </c>
      <c r="I9" s="41">
        <f t="shared" si="7"/>
        <v>0</v>
      </c>
      <c r="J9" s="41">
        <f t="shared" si="7"/>
        <v>0</v>
      </c>
      <c r="K9" s="41">
        <f t="shared" si="7"/>
        <v>0</v>
      </c>
      <c r="L9" s="41">
        <f t="shared" si="7"/>
        <v>0</v>
      </c>
      <c r="M9" s="41">
        <f t="shared" si="7"/>
        <v>0</v>
      </c>
      <c r="N9" s="41">
        <f t="shared" si="7"/>
        <v>0</v>
      </c>
      <c r="O9" s="41">
        <f t="shared" si="7"/>
        <v>0</v>
      </c>
      <c r="P9" s="41">
        <f t="shared" si="7"/>
        <v>0</v>
      </c>
      <c r="Q9" s="41">
        <f t="shared" si="7"/>
        <v>0</v>
      </c>
      <c r="R9" s="41">
        <f t="shared" si="7"/>
        <v>0</v>
      </c>
      <c r="S9" s="41">
        <f t="shared" si="7"/>
        <v>0</v>
      </c>
      <c r="T9" s="41">
        <f t="shared" si="8"/>
        <v>0</v>
      </c>
      <c r="U9" s="41">
        <f t="shared" si="8"/>
        <v>0</v>
      </c>
      <c r="V9" s="41">
        <f t="shared" si="8"/>
        <v>0</v>
      </c>
      <c r="W9" s="41">
        <f t="shared" si="8"/>
        <v>0</v>
      </c>
      <c r="X9" s="41">
        <f t="shared" si="8"/>
        <v>0</v>
      </c>
      <c r="Y9" s="41">
        <f t="shared" si="8"/>
        <v>0</v>
      </c>
      <c r="Z9" s="41">
        <f t="shared" si="8"/>
        <v>0</v>
      </c>
      <c r="AA9" s="41">
        <f t="shared" si="8"/>
        <v>0</v>
      </c>
      <c r="AB9" s="41">
        <f t="shared" si="8"/>
        <v>0</v>
      </c>
      <c r="AC9" s="41">
        <f t="shared" si="8"/>
        <v>0</v>
      </c>
      <c r="AD9" s="41">
        <f t="shared" si="8"/>
        <v>0</v>
      </c>
      <c r="AE9" s="41">
        <f t="shared" si="8"/>
        <v>0</v>
      </c>
      <c r="AF9" s="41">
        <f t="shared" si="8"/>
        <v>0</v>
      </c>
      <c r="AG9" s="41">
        <f t="shared" si="8"/>
        <v>0</v>
      </c>
      <c r="AH9" s="41">
        <f t="shared" si="8"/>
        <v>0</v>
      </c>
      <c r="AI9" s="41">
        <f t="shared" si="8"/>
        <v>0</v>
      </c>
      <c r="AJ9" s="41">
        <f t="shared" si="9"/>
        <v>0</v>
      </c>
      <c r="AK9" s="41">
        <f t="shared" si="9"/>
        <v>0</v>
      </c>
      <c r="AL9" s="41">
        <f t="shared" si="9"/>
        <v>0</v>
      </c>
      <c r="AM9" s="41">
        <f t="shared" si="9"/>
        <v>0</v>
      </c>
      <c r="AN9" s="41">
        <f t="shared" si="9"/>
        <v>0</v>
      </c>
      <c r="AO9" s="41">
        <f t="shared" si="9"/>
        <v>0</v>
      </c>
      <c r="AP9" s="41">
        <f t="shared" si="9"/>
        <v>0</v>
      </c>
      <c r="AQ9" s="41">
        <f t="shared" si="9"/>
        <v>0</v>
      </c>
      <c r="AR9" s="41">
        <f t="shared" si="9"/>
        <v>0</v>
      </c>
      <c r="AS9" s="41">
        <f t="shared" si="9"/>
        <v>0</v>
      </c>
      <c r="AT9" s="41">
        <f t="shared" si="9"/>
        <v>0</v>
      </c>
      <c r="AU9" s="41">
        <f t="shared" si="9"/>
        <v>0</v>
      </c>
      <c r="AV9" s="41">
        <f t="shared" si="9"/>
        <v>0</v>
      </c>
      <c r="AW9" s="41">
        <f t="shared" si="9"/>
        <v>0</v>
      </c>
      <c r="AX9" s="41">
        <f t="shared" si="9"/>
        <v>0</v>
      </c>
      <c r="AY9" s="41">
        <f t="shared" si="9"/>
        <v>0</v>
      </c>
      <c r="AZ9" s="41">
        <f t="shared" si="10"/>
        <v>0</v>
      </c>
      <c r="BA9" s="41">
        <f t="shared" si="10"/>
        <v>0</v>
      </c>
      <c r="BB9" s="41">
        <f t="shared" si="10"/>
        <v>0</v>
      </c>
      <c r="BC9" s="41">
        <f t="shared" si="10"/>
        <v>0</v>
      </c>
      <c r="BD9" s="41">
        <f t="shared" si="10"/>
        <v>0</v>
      </c>
      <c r="BE9" s="41">
        <f t="shared" si="10"/>
        <v>0</v>
      </c>
      <c r="BF9" s="41">
        <f t="shared" si="10"/>
        <v>0</v>
      </c>
      <c r="BG9" s="41">
        <f t="shared" si="10"/>
        <v>0</v>
      </c>
      <c r="BH9" s="41">
        <f t="shared" si="10"/>
        <v>0</v>
      </c>
      <c r="BI9" s="41">
        <f t="shared" si="10"/>
        <v>0</v>
      </c>
      <c r="BJ9" s="41">
        <f t="shared" si="10"/>
        <v>0</v>
      </c>
      <c r="BK9" s="41">
        <f t="shared" si="10"/>
        <v>0</v>
      </c>
      <c r="BL9" s="41">
        <f t="shared" si="10"/>
        <v>0</v>
      </c>
      <c r="BM9" s="41">
        <f t="shared" si="10"/>
        <v>0</v>
      </c>
      <c r="BN9" s="41">
        <f t="shared" si="10"/>
        <v>0</v>
      </c>
      <c r="BO9" s="41">
        <f t="shared" si="10"/>
        <v>0</v>
      </c>
      <c r="BP9" s="41">
        <f t="shared" si="11"/>
        <v>0</v>
      </c>
      <c r="BQ9" s="41">
        <f t="shared" si="11"/>
        <v>0</v>
      </c>
      <c r="BR9" s="41">
        <f t="shared" si="11"/>
        <v>0</v>
      </c>
      <c r="BS9" s="41">
        <f t="shared" si="11"/>
        <v>0</v>
      </c>
      <c r="BT9" s="41">
        <f t="shared" si="11"/>
        <v>0</v>
      </c>
      <c r="BU9" s="41">
        <f t="shared" si="11"/>
        <v>0</v>
      </c>
      <c r="BV9" s="41">
        <f t="shared" si="11"/>
        <v>0</v>
      </c>
      <c r="BW9" s="41">
        <f t="shared" si="11"/>
        <v>0</v>
      </c>
      <c r="BX9" s="41">
        <f t="shared" si="11"/>
        <v>0</v>
      </c>
      <c r="BY9" s="41">
        <f t="shared" si="11"/>
        <v>0</v>
      </c>
      <c r="BZ9" s="41">
        <f t="shared" si="11"/>
        <v>0</v>
      </c>
      <c r="CA9" s="41">
        <f t="shared" si="11"/>
        <v>0</v>
      </c>
      <c r="CB9" s="41">
        <f t="shared" si="11"/>
        <v>0</v>
      </c>
      <c r="CC9" s="41">
        <f t="shared" si="11"/>
        <v>0</v>
      </c>
      <c r="CD9" s="41">
        <f t="shared" si="11"/>
        <v>0</v>
      </c>
      <c r="CE9" s="41">
        <f t="shared" si="11"/>
        <v>0</v>
      </c>
      <c r="CF9" s="41">
        <f t="shared" si="12"/>
        <v>0</v>
      </c>
      <c r="CG9" s="41">
        <f t="shared" si="12"/>
        <v>0</v>
      </c>
      <c r="CH9" s="41">
        <f t="shared" si="12"/>
        <v>0</v>
      </c>
      <c r="CI9" s="41">
        <f t="shared" si="12"/>
        <v>0</v>
      </c>
      <c r="CJ9" s="41">
        <f t="shared" si="12"/>
        <v>0</v>
      </c>
      <c r="CK9" s="41">
        <f t="shared" si="12"/>
        <v>0</v>
      </c>
      <c r="CL9" s="41">
        <f t="shared" si="12"/>
        <v>0</v>
      </c>
      <c r="CM9" s="41">
        <f t="shared" si="12"/>
        <v>0</v>
      </c>
      <c r="CN9" s="41">
        <f t="shared" si="12"/>
        <v>0</v>
      </c>
      <c r="CO9" s="41">
        <f t="shared" si="12"/>
        <v>0</v>
      </c>
      <c r="CP9" s="41">
        <f t="shared" si="12"/>
        <v>0</v>
      </c>
      <c r="CQ9" s="41">
        <f t="shared" si="12"/>
        <v>0</v>
      </c>
      <c r="CR9" s="41">
        <f t="shared" si="12"/>
        <v>0</v>
      </c>
      <c r="CS9" s="41">
        <f t="shared" si="12"/>
        <v>0</v>
      </c>
      <c r="CT9" s="41">
        <f t="shared" si="12"/>
        <v>0</v>
      </c>
      <c r="CU9" s="41">
        <f t="shared" si="12"/>
        <v>0</v>
      </c>
      <c r="CV9" s="41">
        <f t="shared" si="13"/>
        <v>0</v>
      </c>
      <c r="CW9" s="41">
        <f t="shared" si="13"/>
        <v>0</v>
      </c>
      <c r="CX9" s="41">
        <f t="shared" si="13"/>
        <v>0</v>
      </c>
      <c r="CY9" s="41">
        <f t="shared" si="13"/>
        <v>0</v>
      </c>
      <c r="CZ9" s="41">
        <f t="shared" si="13"/>
        <v>0</v>
      </c>
      <c r="DA9" s="41">
        <f t="shared" si="13"/>
        <v>0</v>
      </c>
      <c r="DB9" s="41">
        <f t="shared" si="13"/>
        <v>0</v>
      </c>
      <c r="DC9" s="41">
        <f t="shared" si="13"/>
        <v>0</v>
      </c>
      <c r="DD9" s="41">
        <f t="shared" si="13"/>
        <v>0</v>
      </c>
      <c r="DE9" s="41">
        <f t="shared" si="13"/>
        <v>0</v>
      </c>
      <c r="DF9" s="41">
        <f t="shared" si="13"/>
        <v>0</v>
      </c>
      <c r="DG9" s="41">
        <f t="shared" si="13"/>
        <v>0</v>
      </c>
      <c r="DH9" s="41">
        <f t="shared" si="13"/>
        <v>0</v>
      </c>
      <c r="DI9" s="41">
        <f t="shared" si="13"/>
        <v>0</v>
      </c>
      <c r="DJ9" s="41">
        <f t="shared" si="13"/>
        <v>0</v>
      </c>
      <c r="DK9" s="41">
        <f t="shared" si="13"/>
        <v>0</v>
      </c>
      <c r="DL9" s="41">
        <f t="shared" si="14"/>
        <v>0</v>
      </c>
      <c r="DM9" s="41">
        <f t="shared" si="14"/>
        <v>0</v>
      </c>
      <c r="DN9" s="41">
        <f t="shared" si="14"/>
        <v>0</v>
      </c>
      <c r="DO9" s="41">
        <f t="shared" si="14"/>
        <v>0</v>
      </c>
      <c r="DP9" s="41">
        <f t="shared" si="14"/>
        <v>0</v>
      </c>
      <c r="DQ9" s="41">
        <f t="shared" si="14"/>
        <v>0</v>
      </c>
      <c r="DR9" s="41">
        <f t="shared" si="14"/>
        <v>0</v>
      </c>
      <c r="DS9" s="41">
        <f t="shared" si="14"/>
        <v>0</v>
      </c>
      <c r="DT9" s="41">
        <f t="shared" si="14"/>
        <v>0</v>
      </c>
      <c r="DU9" s="41">
        <f t="shared" si="14"/>
        <v>0</v>
      </c>
      <c r="DV9" s="41">
        <f t="shared" si="14"/>
        <v>0</v>
      </c>
      <c r="DW9" s="41">
        <f t="shared" si="14"/>
        <v>0</v>
      </c>
      <c r="DX9" s="41">
        <f t="shared" si="14"/>
        <v>0</v>
      </c>
      <c r="DY9" s="41">
        <f t="shared" si="14"/>
        <v>0</v>
      </c>
      <c r="DZ9" s="41">
        <f t="shared" si="14"/>
        <v>0</v>
      </c>
      <c r="EA9" s="41">
        <f t="shared" si="14"/>
        <v>0</v>
      </c>
      <c r="EB9" s="41">
        <f t="shared" si="15"/>
        <v>0</v>
      </c>
      <c r="EC9" s="41">
        <f t="shared" si="15"/>
        <v>0</v>
      </c>
      <c r="ED9" s="41">
        <f t="shared" si="15"/>
        <v>0</v>
      </c>
      <c r="EE9" s="41">
        <f t="shared" si="15"/>
        <v>0</v>
      </c>
      <c r="EF9" s="41">
        <f t="shared" si="15"/>
        <v>0</v>
      </c>
      <c r="EG9" s="41">
        <f t="shared" si="15"/>
        <v>0</v>
      </c>
      <c r="EH9" s="41">
        <f t="shared" si="15"/>
        <v>0</v>
      </c>
      <c r="EI9" s="41">
        <f t="shared" si="15"/>
        <v>0</v>
      </c>
      <c r="EJ9" s="41">
        <f t="shared" si="15"/>
        <v>0</v>
      </c>
      <c r="EK9" s="41">
        <f t="shared" si="15"/>
        <v>0</v>
      </c>
      <c r="EL9" s="41">
        <f t="shared" si="15"/>
        <v>0</v>
      </c>
      <c r="EM9" s="41">
        <f t="shared" si="15"/>
        <v>0</v>
      </c>
      <c r="EN9" s="41">
        <f t="shared" si="15"/>
        <v>0</v>
      </c>
      <c r="EO9" s="41">
        <f t="shared" si="15"/>
        <v>0</v>
      </c>
      <c r="EP9" s="41">
        <f t="shared" si="15"/>
        <v>0</v>
      </c>
      <c r="EQ9" s="41">
        <f t="shared" si="15"/>
        <v>0</v>
      </c>
      <c r="ER9" s="41">
        <f t="shared" si="16"/>
        <v>0</v>
      </c>
      <c r="ES9" s="41">
        <f t="shared" si="16"/>
        <v>0</v>
      </c>
      <c r="ET9" s="41">
        <f t="shared" si="16"/>
        <v>0</v>
      </c>
      <c r="EU9" s="41">
        <f t="shared" si="16"/>
        <v>0</v>
      </c>
      <c r="EV9" s="41">
        <f t="shared" si="16"/>
        <v>0</v>
      </c>
      <c r="EW9" s="41">
        <f t="shared" si="16"/>
        <v>0</v>
      </c>
      <c r="EX9" s="41">
        <f t="shared" si="16"/>
        <v>0</v>
      </c>
      <c r="EY9" s="41">
        <f t="shared" si="16"/>
        <v>0</v>
      </c>
      <c r="EZ9" s="41">
        <f t="shared" si="16"/>
        <v>0</v>
      </c>
      <c r="FA9" s="41">
        <f t="shared" si="16"/>
        <v>0</v>
      </c>
      <c r="FB9" s="41">
        <f t="shared" si="16"/>
        <v>0</v>
      </c>
      <c r="FC9" s="41">
        <f t="shared" si="16"/>
        <v>0</v>
      </c>
      <c r="FD9" s="41">
        <f t="shared" si="16"/>
        <v>0</v>
      </c>
      <c r="FE9" s="41">
        <f t="shared" si="16"/>
        <v>0</v>
      </c>
      <c r="FF9" s="41">
        <f t="shared" si="16"/>
        <v>0</v>
      </c>
      <c r="FG9" s="41">
        <f t="shared" si="16"/>
        <v>0</v>
      </c>
      <c r="FH9" s="41">
        <f t="shared" si="17"/>
        <v>0</v>
      </c>
      <c r="FI9" s="41">
        <f t="shared" si="17"/>
        <v>0</v>
      </c>
      <c r="FJ9" s="41">
        <f t="shared" si="17"/>
        <v>0</v>
      </c>
      <c r="FK9" s="41">
        <f t="shared" si="17"/>
        <v>0</v>
      </c>
      <c r="FL9" s="41">
        <f t="shared" si="17"/>
        <v>0</v>
      </c>
      <c r="FM9" s="41">
        <f t="shared" si="17"/>
        <v>0</v>
      </c>
      <c r="FN9" s="41">
        <f t="shared" si="17"/>
        <v>0</v>
      </c>
      <c r="FO9" s="41">
        <f t="shared" si="17"/>
        <v>0</v>
      </c>
      <c r="FP9" s="41">
        <f t="shared" si="17"/>
        <v>0</v>
      </c>
      <c r="FQ9" s="41">
        <f t="shared" si="17"/>
        <v>0</v>
      </c>
      <c r="FR9" s="41">
        <f t="shared" si="17"/>
        <v>0</v>
      </c>
      <c r="FS9" s="41">
        <f t="shared" si="17"/>
        <v>0</v>
      </c>
      <c r="FT9" s="41">
        <f t="shared" si="17"/>
        <v>0</v>
      </c>
      <c r="FU9" s="41">
        <f t="shared" si="17"/>
        <v>0</v>
      </c>
      <c r="FV9" s="41">
        <f t="shared" si="17"/>
        <v>0</v>
      </c>
      <c r="FW9" s="41">
        <f t="shared" si="17"/>
        <v>0</v>
      </c>
      <c r="FX9" s="41">
        <f t="shared" si="18"/>
        <v>0</v>
      </c>
      <c r="FY9" s="41">
        <f t="shared" si="18"/>
        <v>0</v>
      </c>
      <c r="FZ9" s="41">
        <f t="shared" si="18"/>
        <v>0</v>
      </c>
      <c r="GA9" s="41">
        <f t="shared" si="18"/>
        <v>0</v>
      </c>
      <c r="GB9" s="41">
        <f t="shared" si="18"/>
        <v>0</v>
      </c>
      <c r="GC9" s="41">
        <f t="shared" si="18"/>
        <v>0</v>
      </c>
      <c r="GD9" s="41">
        <f t="shared" si="18"/>
        <v>0</v>
      </c>
      <c r="GE9" s="41">
        <f t="shared" si="18"/>
        <v>0</v>
      </c>
      <c r="GF9" s="41">
        <f t="shared" si="18"/>
        <v>0</v>
      </c>
      <c r="GG9" s="41">
        <f t="shared" si="18"/>
        <v>0</v>
      </c>
      <c r="GH9" s="41">
        <f t="shared" si="18"/>
        <v>0</v>
      </c>
      <c r="GI9" s="41">
        <f t="shared" si="18"/>
        <v>0</v>
      </c>
      <c r="GJ9" s="41">
        <f t="shared" si="18"/>
        <v>0</v>
      </c>
      <c r="GK9" s="41">
        <f t="shared" si="18"/>
        <v>0</v>
      </c>
      <c r="GL9" s="41">
        <f t="shared" si="18"/>
        <v>0</v>
      </c>
      <c r="GM9" s="41">
        <f t="shared" si="18"/>
        <v>0</v>
      </c>
      <c r="GN9" s="41">
        <f t="shared" si="19"/>
        <v>0</v>
      </c>
      <c r="GO9" s="41">
        <f t="shared" si="19"/>
        <v>0</v>
      </c>
      <c r="GP9" s="41">
        <f t="shared" si="19"/>
        <v>0</v>
      </c>
      <c r="GQ9" s="41">
        <f t="shared" si="19"/>
        <v>0</v>
      </c>
      <c r="GR9" s="41">
        <f t="shared" si="19"/>
        <v>0</v>
      </c>
      <c r="GS9" s="41">
        <f t="shared" si="19"/>
        <v>0</v>
      </c>
      <c r="GT9" s="41">
        <f t="shared" si="19"/>
        <v>0</v>
      </c>
      <c r="GU9" s="41">
        <f t="shared" si="19"/>
        <v>0</v>
      </c>
      <c r="GV9" s="41">
        <f t="shared" si="19"/>
        <v>0</v>
      </c>
      <c r="GW9" s="41">
        <f t="shared" si="19"/>
        <v>0</v>
      </c>
      <c r="GX9" s="41">
        <f t="shared" si="19"/>
        <v>0</v>
      </c>
      <c r="GY9" s="41">
        <f t="shared" si="19"/>
        <v>0</v>
      </c>
      <c r="GZ9" s="41">
        <f t="shared" si="19"/>
        <v>0</v>
      </c>
      <c r="HA9" s="41">
        <f t="shared" si="19"/>
        <v>0</v>
      </c>
      <c r="HB9" s="41">
        <f t="shared" si="19"/>
        <v>0</v>
      </c>
      <c r="HC9" s="41">
        <f t="shared" si="19"/>
        <v>0</v>
      </c>
      <c r="HD9" s="41">
        <f t="shared" si="20"/>
        <v>0</v>
      </c>
      <c r="HE9" s="41">
        <f t="shared" si="20"/>
        <v>0</v>
      </c>
      <c r="HF9" s="41">
        <f t="shared" si="20"/>
        <v>0</v>
      </c>
      <c r="HG9" s="41">
        <f t="shared" si="20"/>
        <v>0</v>
      </c>
      <c r="HH9" s="41">
        <f t="shared" si="20"/>
        <v>0</v>
      </c>
      <c r="HI9" s="41">
        <f t="shared" si="20"/>
        <v>0</v>
      </c>
      <c r="HJ9" s="41">
        <f t="shared" si="20"/>
        <v>0</v>
      </c>
    </row>
    <row r="10" spans="1:218" ht="14.4" x14ac:dyDescent="0.3">
      <c r="A10" s="42">
        <v>7</v>
      </c>
      <c r="B10" s="43" t="e">
        <f>'CMM2 - AUX CALC'!$H$67</f>
        <v>#REF!</v>
      </c>
      <c r="C10" s="41"/>
      <c r="D10" s="41"/>
      <c r="E10" s="41"/>
      <c r="F10" s="41"/>
      <c r="G10" s="41"/>
      <c r="H10" s="41"/>
      <c r="I10" s="41" t="e">
        <f>$B10/(_xlfn.SINGLE(PrazoConcessao)*12-I$3+1)</f>
        <v>#REF!</v>
      </c>
      <c r="J10" s="41" t="e">
        <f t="shared" si="7"/>
        <v>#REF!</v>
      </c>
      <c r="K10" s="41" t="e">
        <f t="shared" si="7"/>
        <v>#REF!</v>
      </c>
      <c r="L10" s="41" t="e">
        <f t="shared" si="7"/>
        <v>#REF!</v>
      </c>
      <c r="M10" s="41" t="e">
        <f t="shared" si="7"/>
        <v>#REF!</v>
      </c>
      <c r="N10" s="41" t="e">
        <f t="shared" si="7"/>
        <v>#REF!</v>
      </c>
      <c r="O10" s="41" t="e">
        <f t="shared" si="7"/>
        <v>#REF!</v>
      </c>
      <c r="P10" s="41" t="e">
        <f t="shared" si="7"/>
        <v>#REF!</v>
      </c>
      <c r="Q10" s="41" t="e">
        <f t="shared" si="7"/>
        <v>#REF!</v>
      </c>
      <c r="R10" s="41" t="e">
        <f t="shared" si="7"/>
        <v>#REF!</v>
      </c>
      <c r="S10" s="41" t="e">
        <f t="shared" si="7"/>
        <v>#REF!</v>
      </c>
      <c r="T10" s="41" t="e">
        <f t="shared" si="8"/>
        <v>#REF!</v>
      </c>
      <c r="U10" s="41" t="e">
        <f t="shared" si="8"/>
        <v>#REF!</v>
      </c>
      <c r="V10" s="41" t="e">
        <f t="shared" si="8"/>
        <v>#REF!</v>
      </c>
      <c r="W10" s="41" t="e">
        <f t="shared" si="8"/>
        <v>#REF!</v>
      </c>
      <c r="X10" s="41" t="e">
        <f t="shared" si="8"/>
        <v>#REF!</v>
      </c>
      <c r="Y10" s="41" t="e">
        <f t="shared" si="8"/>
        <v>#REF!</v>
      </c>
      <c r="Z10" s="41" t="e">
        <f t="shared" si="8"/>
        <v>#REF!</v>
      </c>
      <c r="AA10" s="41" t="e">
        <f t="shared" si="8"/>
        <v>#REF!</v>
      </c>
      <c r="AB10" s="41" t="e">
        <f t="shared" si="8"/>
        <v>#REF!</v>
      </c>
      <c r="AC10" s="41" t="e">
        <f t="shared" si="8"/>
        <v>#REF!</v>
      </c>
      <c r="AD10" s="41" t="e">
        <f t="shared" si="8"/>
        <v>#REF!</v>
      </c>
      <c r="AE10" s="41" t="e">
        <f t="shared" si="8"/>
        <v>#REF!</v>
      </c>
      <c r="AF10" s="41" t="e">
        <f t="shared" si="8"/>
        <v>#REF!</v>
      </c>
      <c r="AG10" s="41" t="e">
        <f t="shared" si="8"/>
        <v>#REF!</v>
      </c>
      <c r="AH10" s="41" t="e">
        <f t="shared" si="8"/>
        <v>#REF!</v>
      </c>
      <c r="AI10" s="41" t="e">
        <f t="shared" si="8"/>
        <v>#REF!</v>
      </c>
      <c r="AJ10" s="41" t="e">
        <f t="shared" si="9"/>
        <v>#REF!</v>
      </c>
      <c r="AK10" s="41" t="e">
        <f t="shared" si="9"/>
        <v>#REF!</v>
      </c>
      <c r="AL10" s="41" t="e">
        <f t="shared" si="9"/>
        <v>#REF!</v>
      </c>
      <c r="AM10" s="41" t="e">
        <f t="shared" si="9"/>
        <v>#REF!</v>
      </c>
      <c r="AN10" s="41" t="e">
        <f t="shared" si="9"/>
        <v>#REF!</v>
      </c>
      <c r="AO10" s="41" t="e">
        <f t="shared" si="9"/>
        <v>#REF!</v>
      </c>
      <c r="AP10" s="41" t="e">
        <f t="shared" si="9"/>
        <v>#REF!</v>
      </c>
      <c r="AQ10" s="41" t="e">
        <f t="shared" si="9"/>
        <v>#REF!</v>
      </c>
      <c r="AR10" s="41" t="e">
        <f t="shared" si="9"/>
        <v>#REF!</v>
      </c>
      <c r="AS10" s="41" t="e">
        <f t="shared" si="9"/>
        <v>#REF!</v>
      </c>
      <c r="AT10" s="41" t="e">
        <f t="shared" si="9"/>
        <v>#REF!</v>
      </c>
      <c r="AU10" s="41" t="e">
        <f t="shared" si="9"/>
        <v>#REF!</v>
      </c>
      <c r="AV10" s="41" t="e">
        <f t="shared" si="9"/>
        <v>#REF!</v>
      </c>
      <c r="AW10" s="41" t="e">
        <f t="shared" si="9"/>
        <v>#REF!</v>
      </c>
      <c r="AX10" s="41" t="e">
        <f t="shared" si="9"/>
        <v>#REF!</v>
      </c>
      <c r="AY10" s="41" t="e">
        <f t="shared" si="9"/>
        <v>#REF!</v>
      </c>
      <c r="AZ10" s="41" t="e">
        <f t="shared" si="10"/>
        <v>#REF!</v>
      </c>
      <c r="BA10" s="41" t="e">
        <f t="shared" si="10"/>
        <v>#REF!</v>
      </c>
      <c r="BB10" s="41" t="e">
        <f t="shared" si="10"/>
        <v>#REF!</v>
      </c>
      <c r="BC10" s="41" t="e">
        <f t="shared" si="10"/>
        <v>#REF!</v>
      </c>
      <c r="BD10" s="41" t="e">
        <f t="shared" si="10"/>
        <v>#REF!</v>
      </c>
      <c r="BE10" s="41" t="e">
        <f t="shared" si="10"/>
        <v>#REF!</v>
      </c>
      <c r="BF10" s="41" t="e">
        <f t="shared" si="10"/>
        <v>#REF!</v>
      </c>
      <c r="BG10" s="41" t="e">
        <f t="shared" si="10"/>
        <v>#REF!</v>
      </c>
      <c r="BH10" s="41" t="e">
        <f t="shared" si="10"/>
        <v>#REF!</v>
      </c>
      <c r="BI10" s="41" t="e">
        <f t="shared" si="10"/>
        <v>#REF!</v>
      </c>
      <c r="BJ10" s="41" t="e">
        <f t="shared" si="10"/>
        <v>#REF!</v>
      </c>
      <c r="BK10" s="41" t="e">
        <f t="shared" si="10"/>
        <v>#REF!</v>
      </c>
      <c r="BL10" s="41" t="e">
        <f t="shared" si="10"/>
        <v>#REF!</v>
      </c>
      <c r="BM10" s="41" t="e">
        <f t="shared" si="10"/>
        <v>#REF!</v>
      </c>
      <c r="BN10" s="41" t="e">
        <f t="shared" si="10"/>
        <v>#REF!</v>
      </c>
      <c r="BO10" s="41" t="e">
        <f t="shared" si="10"/>
        <v>#REF!</v>
      </c>
      <c r="BP10" s="41" t="e">
        <f t="shared" si="11"/>
        <v>#REF!</v>
      </c>
      <c r="BQ10" s="41" t="e">
        <f t="shared" si="11"/>
        <v>#REF!</v>
      </c>
      <c r="BR10" s="41" t="e">
        <f t="shared" si="11"/>
        <v>#REF!</v>
      </c>
      <c r="BS10" s="41" t="e">
        <f t="shared" si="11"/>
        <v>#REF!</v>
      </c>
      <c r="BT10" s="41" t="e">
        <f t="shared" si="11"/>
        <v>#REF!</v>
      </c>
      <c r="BU10" s="41" t="e">
        <f t="shared" si="11"/>
        <v>#REF!</v>
      </c>
      <c r="BV10" s="41" t="e">
        <f t="shared" si="11"/>
        <v>#REF!</v>
      </c>
      <c r="BW10" s="41" t="e">
        <f t="shared" si="11"/>
        <v>#REF!</v>
      </c>
      <c r="BX10" s="41" t="e">
        <f t="shared" si="11"/>
        <v>#REF!</v>
      </c>
      <c r="BY10" s="41" t="e">
        <f t="shared" si="11"/>
        <v>#REF!</v>
      </c>
      <c r="BZ10" s="41" t="e">
        <f t="shared" si="11"/>
        <v>#REF!</v>
      </c>
      <c r="CA10" s="41" t="e">
        <f t="shared" si="11"/>
        <v>#REF!</v>
      </c>
      <c r="CB10" s="41" t="e">
        <f t="shared" si="11"/>
        <v>#REF!</v>
      </c>
      <c r="CC10" s="41" t="e">
        <f t="shared" si="11"/>
        <v>#REF!</v>
      </c>
      <c r="CD10" s="41" t="e">
        <f t="shared" si="11"/>
        <v>#REF!</v>
      </c>
      <c r="CE10" s="41" t="e">
        <f t="shared" si="11"/>
        <v>#REF!</v>
      </c>
      <c r="CF10" s="41" t="e">
        <f t="shared" si="12"/>
        <v>#REF!</v>
      </c>
      <c r="CG10" s="41" t="e">
        <f t="shared" si="12"/>
        <v>#REF!</v>
      </c>
      <c r="CH10" s="41" t="e">
        <f t="shared" si="12"/>
        <v>#REF!</v>
      </c>
      <c r="CI10" s="41" t="e">
        <f t="shared" si="12"/>
        <v>#REF!</v>
      </c>
      <c r="CJ10" s="41" t="e">
        <f t="shared" si="12"/>
        <v>#REF!</v>
      </c>
      <c r="CK10" s="41" t="e">
        <f t="shared" si="12"/>
        <v>#REF!</v>
      </c>
      <c r="CL10" s="41" t="e">
        <f t="shared" si="12"/>
        <v>#REF!</v>
      </c>
      <c r="CM10" s="41" t="e">
        <f t="shared" si="12"/>
        <v>#REF!</v>
      </c>
      <c r="CN10" s="41" t="e">
        <f t="shared" si="12"/>
        <v>#REF!</v>
      </c>
      <c r="CO10" s="41" t="e">
        <f t="shared" si="12"/>
        <v>#REF!</v>
      </c>
      <c r="CP10" s="41" t="e">
        <f t="shared" si="12"/>
        <v>#REF!</v>
      </c>
      <c r="CQ10" s="41" t="e">
        <f t="shared" si="12"/>
        <v>#REF!</v>
      </c>
      <c r="CR10" s="41" t="e">
        <f t="shared" si="12"/>
        <v>#REF!</v>
      </c>
      <c r="CS10" s="41" t="e">
        <f t="shared" si="12"/>
        <v>#REF!</v>
      </c>
      <c r="CT10" s="41" t="e">
        <f t="shared" si="12"/>
        <v>#REF!</v>
      </c>
      <c r="CU10" s="41" t="e">
        <f t="shared" si="12"/>
        <v>#REF!</v>
      </c>
      <c r="CV10" s="41" t="e">
        <f t="shared" si="13"/>
        <v>#REF!</v>
      </c>
      <c r="CW10" s="41" t="e">
        <f t="shared" si="13"/>
        <v>#REF!</v>
      </c>
      <c r="CX10" s="41" t="e">
        <f t="shared" si="13"/>
        <v>#REF!</v>
      </c>
      <c r="CY10" s="41" t="e">
        <f t="shared" si="13"/>
        <v>#REF!</v>
      </c>
      <c r="CZ10" s="41" t="e">
        <f t="shared" si="13"/>
        <v>#REF!</v>
      </c>
      <c r="DA10" s="41" t="e">
        <f t="shared" si="13"/>
        <v>#REF!</v>
      </c>
      <c r="DB10" s="41" t="e">
        <f t="shared" si="13"/>
        <v>#REF!</v>
      </c>
      <c r="DC10" s="41" t="e">
        <f t="shared" si="13"/>
        <v>#REF!</v>
      </c>
      <c r="DD10" s="41" t="e">
        <f t="shared" si="13"/>
        <v>#REF!</v>
      </c>
      <c r="DE10" s="41" t="e">
        <f t="shared" si="13"/>
        <v>#REF!</v>
      </c>
      <c r="DF10" s="41" t="e">
        <f t="shared" si="13"/>
        <v>#REF!</v>
      </c>
      <c r="DG10" s="41" t="e">
        <f t="shared" si="13"/>
        <v>#REF!</v>
      </c>
      <c r="DH10" s="41" t="e">
        <f t="shared" si="13"/>
        <v>#REF!</v>
      </c>
      <c r="DI10" s="41" t="e">
        <f t="shared" si="13"/>
        <v>#REF!</v>
      </c>
      <c r="DJ10" s="41" t="e">
        <f t="shared" si="13"/>
        <v>#REF!</v>
      </c>
      <c r="DK10" s="41" t="e">
        <f t="shared" si="13"/>
        <v>#REF!</v>
      </c>
      <c r="DL10" s="41" t="e">
        <f t="shared" si="14"/>
        <v>#REF!</v>
      </c>
      <c r="DM10" s="41" t="e">
        <f t="shared" si="14"/>
        <v>#REF!</v>
      </c>
      <c r="DN10" s="41" t="e">
        <f t="shared" si="14"/>
        <v>#REF!</v>
      </c>
      <c r="DO10" s="41" t="e">
        <f t="shared" si="14"/>
        <v>#REF!</v>
      </c>
      <c r="DP10" s="41" t="e">
        <f t="shared" si="14"/>
        <v>#REF!</v>
      </c>
      <c r="DQ10" s="41" t="e">
        <f t="shared" si="14"/>
        <v>#REF!</v>
      </c>
      <c r="DR10" s="41" t="e">
        <f t="shared" si="14"/>
        <v>#REF!</v>
      </c>
      <c r="DS10" s="41" t="e">
        <f t="shared" si="14"/>
        <v>#REF!</v>
      </c>
      <c r="DT10" s="41" t="e">
        <f t="shared" si="14"/>
        <v>#REF!</v>
      </c>
      <c r="DU10" s="41" t="e">
        <f t="shared" si="14"/>
        <v>#REF!</v>
      </c>
      <c r="DV10" s="41" t="e">
        <f t="shared" si="14"/>
        <v>#REF!</v>
      </c>
      <c r="DW10" s="41" t="e">
        <f t="shared" si="14"/>
        <v>#REF!</v>
      </c>
      <c r="DX10" s="41" t="e">
        <f t="shared" si="14"/>
        <v>#REF!</v>
      </c>
      <c r="DY10" s="41" t="e">
        <f t="shared" si="14"/>
        <v>#REF!</v>
      </c>
      <c r="DZ10" s="41" t="e">
        <f t="shared" si="14"/>
        <v>#REF!</v>
      </c>
      <c r="EA10" s="41" t="e">
        <f t="shared" si="14"/>
        <v>#REF!</v>
      </c>
      <c r="EB10" s="41" t="e">
        <f t="shared" si="15"/>
        <v>#REF!</v>
      </c>
      <c r="EC10" s="41" t="e">
        <f t="shared" si="15"/>
        <v>#REF!</v>
      </c>
      <c r="ED10" s="41" t="e">
        <f t="shared" si="15"/>
        <v>#REF!</v>
      </c>
      <c r="EE10" s="41" t="e">
        <f t="shared" si="15"/>
        <v>#REF!</v>
      </c>
      <c r="EF10" s="41" t="e">
        <f t="shared" si="15"/>
        <v>#REF!</v>
      </c>
      <c r="EG10" s="41" t="e">
        <f t="shared" si="15"/>
        <v>#REF!</v>
      </c>
      <c r="EH10" s="41" t="e">
        <f t="shared" si="15"/>
        <v>#REF!</v>
      </c>
      <c r="EI10" s="41" t="e">
        <f t="shared" si="15"/>
        <v>#REF!</v>
      </c>
      <c r="EJ10" s="41" t="e">
        <f t="shared" si="15"/>
        <v>#REF!</v>
      </c>
      <c r="EK10" s="41" t="e">
        <f t="shared" si="15"/>
        <v>#REF!</v>
      </c>
      <c r="EL10" s="41" t="e">
        <f t="shared" si="15"/>
        <v>#REF!</v>
      </c>
      <c r="EM10" s="41" t="e">
        <f t="shared" si="15"/>
        <v>#REF!</v>
      </c>
      <c r="EN10" s="41" t="e">
        <f t="shared" si="15"/>
        <v>#REF!</v>
      </c>
      <c r="EO10" s="41" t="e">
        <f t="shared" si="15"/>
        <v>#REF!</v>
      </c>
      <c r="EP10" s="41" t="e">
        <f t="shared" si="15"/>
        <v>#REF!</v>
      </c>
      <c r="EQ10" s="41" t="e">
        <f t="shared" si="15"/>
        <v>#REF!</v>
      </c>
      <c r="ER10" s="41" t="e">
        <f t="shared" si="16"/>
        <v>#REF!</v>
      </c>
      <c r="ES10" s="41" t="e">
        <f t="shared" si="16"/>
        <v>#REF!</v>
      </c>
      <c r="ET10" s="41" t="e">
        <f t="shared" si="16"/>
        <v>#REF!</v>
      </c>
      <c r="EU10" s="41" t="e">
        <f t="shared" si="16"/>
        <v>#REF!</v>
      </c>
      <c r="EV10" s="41" t="e">
        <f t="shared" si="16"/>
        <v>#REF!</v>
      </c>
      <c r="EW10" s="41" t="e">
        <f t="shared" si="16"/>
        <v>#REF!</v>
      </c>
      <c r="EX10" s="41" t="e">
        <f t="shared" si="16"/>
        <v>#REF!</v>
      </c>
      <c r="EY10" s="41" t="e">
        <f t="shared" si="16"/>
        <v>#REF!</v>
      </c>
      <c r="EZ10" s="41" t="e">
        <f t="shared" si="16"/>
        <v>#REF!</v>
      </c>
      <c r="FA10" s="41" t="e">
        <f t="shared" si="16"/>
        <v>#REF!</v>
      </c>
      <c r="FB10" s="41" t="e">
        <f t="shared" si="16"/>
        <v>#REF!</v>
      </c>
      <c r="FC10" s="41" t="e">
        <f t="shared" si="16"/>
        <v>#REF!</v>
      </c>
      <c r="FD10" s="41" t="e">
        <f t="shared" si="16"/>
        <v>#REF!</v>
      </c>
      <c r="FE10" s="41" t="e">
        <f t="shared" si="16"/>
        <v>#REF!</v>
      </c>
      <c r="FF10" s="41" t="e">
        <f t="shared" si="16"/>
        <v>#REF!</v>
      </c>
      <c r="FG10" s="41" t="e">
        <f t="shared" si="16"/>
        <v>#REF!</v>
      </c>
      <c r="FH10" s="41" t="e">
        <f t="shared" si="17"/>
        <v>#REF!</v>
      </c>
      <c r="FI10" s="41" t="e">
        <f t="shared" si="17"/>
        <v>#REF!</v>
      </c>
      <c r="FJ10" s="41" t="e">
        <f t="shared" si="17"/>
        <v>#REF!</v>
      </c>
      <c r="FK10" s="41" t="e">
        <f t="shared" si="17"/>
        <v>#REF!</v>
      </c>
      <c r="FL10" s="41" t="e">
        <f t="shared" si="17"/>
        <v>#REF!</v>
      </c>
      <c r="FM10" s="41" t="e">
        <f t="shared" si="17"/>
        <v>#REF!</v>
      </c>
      <c r="FN10" s="41" t="e">
        <f t="shared" si="17"/>
        <v>#REF!</v>
      </c>
      <c r="FO10" s="41" t="e">
        <f t="shared" si="17"/>
        <v>#REF!</v>
      </c>
      <c r="FP10" s="41" t="e">
        <f t="shared" si="17"/>
        <v>#REF!</v>
      </c>
      <c r="FQ10" s="41" t="e">
        <f t="shared" si="17"/>
        <v>#REF!</v>
      </c>
      <c r="FR10" s="41" t="e">
        <f t="shared" si="17"/>
        <v>#REF!</v>
      </c>
      <c r="FS10" s="41" t="e">
        <f t="shared" si="17"/>
        <v>#REF!</v>
      </c>
      <c r="FT10" s="41" t="e">
        <f t="shared" si="17"/>
        <v>#REF!</v>
      </c>
      <c r="FU10" s="41" t="e">
        <f t="shared" si="17"/>
        <v>#REF!</v>
      </c>
      <c r="FV10" s="41" t="e">
        <f t="shared" si="17"/>
        <v>#REF!</v>
      </c>
      <c r="FW10" s="41" t="e">
        <f t="shared" si="17"/>
        <v>#REF!</v>
      </c>
      <c r="FX10" s="41" t="e">
        <f t="shared" si="18"/>
        <v>#REF!</v>
      </c>
      <c r="FY10" s="41" t="e">
        <f t="shared" si="18"/>
        <v>#REF!</v>
      </c>
      <c r="FZ10" s="41" t="e">
        <f t="shared" si="18"/>
        <v>#REF!</v>
      </c>
      <c r="GA10" s="41" t="e">
        <f t="shared" si="18"/>
        <v>#REF!</v>
      </c>
      <c r="GB10" s="41" t="e">
        <f t="shared" si="18"/>
        <v>#REF!</v>
      </c>
      <c r="GC10" s="41" t="e">
        <f t="shared" si="18"/>
        <v>#REF!</v>
      </c>
      <c r="GD10" s="41" t="e">
        <f t="shared" si="18"/>
        <v>#REF!</v>
      </c>
      <c r="GE10" s="41" t="e">
        <f t="shared" si="18"/>
        <v>#REF!</v>
      </c>
      <c r="GF10" s="41" t="e">
        <f t="shared" si="18"/>
        <v>#REF!</v>
      </c>
      <c r="GG10" s="41" t="e">
        <f t="shared" si="18"/>
        <v>#REF!</v>
      </c>
      <c r="GH10" s="41" t="e">
        <f t="shared" si="18"/>
        <v>#REF!</v>
      </c>
      <c r="GI10" s="41" t="e">
        <f t="shared" si="18"/>
        <v>#REF!</v>
      </c>
      <c r="GJ10" s="41" t="e">
        <f t="shared" si="18"/>
        <v>#REF!</v>
      </c>
      <c r="GK10" s="41" t="e">
        <f t="shared" si="18"/>
        <v>#REF!</v>
      </c>
      <c r="GL10" s="41" t="e">
        <f t="shared" si="18"/>
        <v>#REF!</v>
      </c>
      <c r="GM10" s="41" t="e">
        <f t="shared" si="18"/>
        <v>#REF!</v>
      </c>
      <c r="GN10" s="41" t="e">
        <f t="shared" si="19"/>
        <v>#REF!</v>
      </c>
      <c r="GO10" s="41" t="e">
        <f t="shared" si="19"/>
        <v>#REF!</v>
      </c>
      <c r="GP10" s="41" t="e">
        <f t="shared" si="19"/>
        <v>#REF!</v>
      </c>
      <c r="GQ10" s="41" t="e">
        <f t="shared" si="19"/>
        <v>#REF!</v>
      </c>
      <c r="GR10" s="41" t="e">
        <f t="shared" si="19"/>
        <v>#REF!</v>
      </c>
      <c r="GS10" s="41" t="e">
        <f t="shared" si="19"/>
        <v>#REF!</v>
      </c>
      <c r="GT10" s="41" t="e">
        <f t="shared" si="19"/>
        <v>#REF!</v>
      </c>
      <c r="GU10" s="41" t="e">
        <f t="shared" si="19"/>
        <v>#REF!</v>
      </c>
      <c r="GV10" s="41" t="e">
        <f t="shared" si="19"/>
        <v>#REF!</v>
      </c>
      <c r="GW10" s="41" t="e">
        <f t="shared" si="19"/>
        <v>#REF!</v>
      </c>
      <c r="GX10" s="41" t="e">
        <f t="shared" si="19"/>
        <v>#REF!</v>
      </c>
      <c r="GY10" s="41" t="e">
        <f t="shared" si="19"/>
        <v>#REF!</v>
      </c>
      <c r="GZ10" s="41" t="e">
        <f t="shared" si="19"/>
        <v>#REF!</v>
      </c>
      <c r="HA10" s="41" t="e">
        <f t="shared" si="19"/>
        <v>#REF!</v>
      </c>
      <c r="HB10" s="41" t="e">
        <f t="shared" si="19"/>
        <v>#REF!</v>
      </c>
      <c r="HC10" s="41" t="e">
        <f t="shared" si="19"/>
        <v>#REF!</v>
      </c>
      <c r="HD10" s="41" t="e">
        <f t="shared" si="20"/>
        <v>#REF!</v>
      </c>
      <c r="HE10" s="41" t="e">
        <f t="shared" si="20"/>
        <v>#REF!</v>
      </c>
      <c r="HF10" s="41" t="e">
        <f t="shared" si="20"/>
        <v>#REF!</v>
      </c>
      <c r="HG10" s="41" t="e">
        <f t="shared" si="20"/>
        <v>#REF!</v>
      </c>
      <c r="HH10" s="41" t="e">
        <f t="shared" si="20"/>
        <v>#REF!</v>
      </c>
      <c r="HI10" s="41" t="e">
        <f t="shared" si="20"/>
        <v>#REF!</v>
      </c>
      <c r="HJ10" s="41" t="e">
        <f t="shared" si="20"/>
        <v>#REF!</v>
      </c>
    </row>
    <row r="11" spans="1:218" ht="14.4" x14ac:dyDescent="0.3">
      <c r="A11" s="42">
        <v>8</v>
      </c>
      <c r="B11" s="43" t="e">
        <f>'CMM2 - AUX CALC'!$I$67</f>
        <v>#REF!</v>
      </c>
      <c r="C11" s="41"/>
      <c r="D11" s="41"/>
      <c r="E11" s="41"/>
      <c r="F11" s="41"/>
      <c r="G11" s="41"/>
      <c r="H11" s="41"/>
      <c r="I11" s="41"/>
      <c r="J11" s="41" t="e">
        <f>$B11/(_xlfn.SINGLE(PrazoConcessao)*12-J$3+1)</f>
        <v>#REF!</v>
      </c>
      <c r="K11" s="41" t="e">
        <f t="shared" si="7"/>
        <v>#REF!</v>
      </c>
      <c r="L11" s="41" t="e">
        <f t="shared" si="7"/>
        <v>#REF!</v>
      </c>
      <c r="M11" s="41" t="e">
        <f t="shared" si="7"/>
        <v>#REF!</v>
      </c>
      <c r="N11" s="41" t="e">
        <f t="shared" si="7"/>
        <v>#REF!</v>
      </c>
      <c r="O11" s="41" t="e">
        <f t="shared" si="7"/>
        <v>#REF!</v>
      </c>
      <c r="P11" s="41" t="e">
        <f t="shared" si="7"/>
        <v>#REF!</v>
      </c>
      <c r="Q11" s="41" t="e">
        <f t="shared" si="7"/>
        <v>#REF!</v>
      </c>
      <c r="R11" s="41" t="e">
        <f t="shared" si="7"/>
        <v>#REF!</v>
      </c>
      <c r="S11" s="41" t="e">
        <f t="shared" si="7"/>
        <v>#REF!</v>
      </c>
      <c r="T11" s="41" t="e">
        <f t="shared" si="8"/>
        <v>#REF!</v>
      </c>
      <c r="U11" s="41" t="e">
        <f t="shared" si="8"/>
        <v>#REF!</v>
      </c>
      <c r="V11" s="41" t="e">
        <f t="shared" si="8"/>
        <v>#REF!</v>
      </c>
      <c r="W11" s="41" t="e">
        <f t="shared" si="8"/>
        <v>#REF!</v>
      </c>
      <c r="X11" s="41" t="e">
        <f t="shared" si="8"/>
        <v>#REF!</v>
      </c>
      <c r="Y11" s="41" t="e">
        <f t="shared" si="8"/>
        <v>#REF!</v>
      </c>
      <c r="Z11" s="41" t="e">
        <f t="shared" si="8"/>
        <v>#REF!</v>
      </c>
      <c r="AA11" s="41" t="e">
        <f t="shared" si="8"/>
        <v>#REF!</v>
      </c>
      <c r="AB11" s="41" t="e">
        <f t="shared" si="8"/>
        <v>#REF!</v>
      </c>
      <c r="AC11" s="41" t="e">
        <f t="shared" si="8"/>
        <v>#REF!</v>
      </c>
      <c r="AD11" s="41" t="e">
        <f t="shared" si="8"/>
        <v>#REF!</v>
      </c>
      <c r="AE11" s="41" t="e">
        <f t="shared" si="8"/>
        <v>#REF!</v>
      </c>
      <c r="AF11" s="41" t="e">
        <f t="shared" si="8"/>
        <v>#REF!</v>
      </c>
      <c r="AG11" s="41" t="e">
        <f t="shared" si="8"/>
        <v>#REF!</v>
      </c>
      <c r="AH11" s="41" t="e">
        <f t="shared" si="8"/>
        <v>#REF!</v>
      </c>
      <c r="AI11" s="41" t="e">
        <f t="shared" si="8"/>
        <v>#REF!</v>
      </c>
      <c r="AJ11" s="41" t="e">
        <f t="shared" si="9"/>
        <v>#REF!</v>
      </c>
      <c r="AK11" s="41" t="e">
        <f t="shared" si="9"/>
        <v>#REF!</v>
      </c>
      <c r="AL11" s="41" t="e">
        <f t="shared" si="9"/>
        <v>#REF!</v>
      </c>
      <c r="AM11" s="41" t="e">
        <f t="shared" si="9"/>
        <v>#REF!</v>
      </c>
      <c r="AN11" s="41" t="e">
        <f t="shared" si="9"/>
        <v>#REF!</v>
      </c>
      <c r="AO11" s="41" t="e">
        <f t="shared" si="9"/>
        <v>#REF!</v>
      </c>
      <c r="AP11" s="41" t="e">
        <f t="shared" si="9"/>
        <v>#REF!</v>
      </c>
      <c r="AQ11" s="41" t="e">
        <f t="shared" si="9"/>
        <v>#REF!</v>
      </c>
      <c r="AR11" s="41" t="e">
        <f t="shared" si="9"/>
        <v>#REF!</v>
      </c>
      <c r="AS11" s="41" t="e">
        <f t="shared" si="9"/>
        <v>#REF!</v>
      </c>
      <c r="AT11" s="41" t="e">
        <f t="shared" si="9"/>
        <v>#REF!</v>
      </c>
      <c r="AU11" s="41" t="e">
        <f t="shared" si="9"/>
        <v>#REF!</v>
      </c>
      <c r="AV11" s="41" t="e">
        <f t="shared" si="9"/>
        <v>#REF!</v>
      </c>
      <c r="AW11" s="41" t="e">
        <f t="shared" si="9"/>
        <v>#REF!</v>
      </c>
      <c r="AX11" s="41" t="e">
        <f t="shared" si="9"/>
        <v>#REF!</v>
      </c>
      <c r="AY11" s="41" t="e">
        <f t="shared" si="9"/>
        <v>#REF!</v>
      </c>
      <c r="AZ11" s="41" t="e">
        <f t="shared" si="10"/>
        <v>#REF!</v>
      </c>
      <c r="BA11" s="41" t="e">
        <f t="shared" si="10"/>
        <v>#REF!</v>
      </c>
      <c r="BB11" s="41" t="e">
        <f t="shared" si="10"/>
        <v>#REF!</v>
      </c>
      <c r="BC11" s="41" t="e">
        <f t="shared" si="10"/>
        <v>#REF!</v>
      </c>
      <c r="BD11" s="41" t="e">
        <f t="shared" si="10"/>
        <v>#REF!</v>
      </c>
      <c r="BE11" s="41" t="e">
        <f t="shared" si="10"/>
        <v>#REF!</v>
      </c>
      <c r="BF11" s="41" t="e">
        <f t="shared" si="10"/>
        <v>#REF!</v>
      </c>
      <c r="BG11" s="41" t="e">
        <f t="shared" si="10"/>
        <v>#REF!</v>
      </c>
      <c r="BH11" s="41" t="e">
        <f t="shared" si="10"/>
        <v>#REF!</v>
      </c>
      <c r="BI11" s="41" t="e">
        <f t="shared" si="10"/>
        <v>#REF!</v>
      </c>
      <c r="BJ11" s="41" t="e">
        <f t="shared" si="10"/>
        <v>#REF!</v>
      </c>
      <c r="BK11" s="41" t="e">
        <f t="shared" si="10"/>
        <v>#REF!</v>
      </c>
      <c r="BL11" s="41" t="e">
        <f t="shared" si="10"/>
        <v>#REF!</v>
      </c>
      <c r="BM11" s="41" t="e">
        <f t="shared" si="10"/>
        <v>#REF!</v>
      </c>
      <c r="BN11" s="41" t="e">
        <f t="shared" si="10"/>
        <v>#REF!</v>
      </c>
      <c r="BO11" s="41" t="e">
        <f t="shared" si="10"/>
        <v>#REF!</v>
      </c>
      <c r="BP11" s="41" t="e">
        <f t="shared" si="11"/>
        <v>#REF!</v>
      </c>
      <c r="BQ11" s="41" t="e">
        <f t="shared" si="11"/>
        <v>#REF!</v>
      </c>
      <c r="BR11" s="41" t="e">
        <f t="shared" si="11"/>
        <v>#REF!</v>
      </c>
      <c r="BS11" s="41" t="e">
        <f t="shared" si="11"/>
        <v>#REF!</v>
      </c>
      <c r="BT11" s="41" t="e">
        <f t="shared" si="11"/>
        <v>#REF!</v>
      </c>
      <c r="BU11" s="41" t="e">
        <f t="shared" si="11"/>
        <v>#REF!</v>
      </c>
      <c r="BV11" s="41" t="e">
        <f t="shared" si="11"/>
        <v>#REF!</v>
      </c>
      <c r="BW11" s="41" t="e">
        <f t="shared" si="11"/>
        <v>#REF!</v>
      </c>
      <c r="BX11" s="41" t="e">
        <f t="shared" si="11"/>
        <v>#REF!</v>
      </c>
      <c r="BY11" s="41" t="e">
        <f t="shared" si="11"/>
        <v>#REF!</v>
      </c>
      <c r="BZ11" s="41" t="e">
        <f t="shared" si="11"/>
        <v>#REF!</v>
      </c>
      <c r="CA11" s="41" t="e">
        <f t="shared" si="11"/>
        <v>#REF!</v>
      </c>
      <c r="CB11" s="41" t="e">
        <f t="shared" si="11"/>
        <v>#REF!</v>
      </c>
      <c r="CC11" s="41" t="e">
        <f t="shared" si="11"/>
        <v>#REF!</v>
      </c>
      <c r="CD11" s="41" t="e">
        <f t="shared" si="11"/>
        <v>#REF!</v>
      </c>
      <c r="CE11" s="41" t="e">
        <f t="shared" si="11"/>
        <v>#REF!</v>
      </c>
      <c r="CF11" s="41" t="e">
        <f t="shared" si="12"/>
        <v>#REF!</v>
      </c>
      <c r="CG11" s="41" t="e">
        <f t="shared" si="12"/>
        <v>#REF!</v>
      </c>
      <c r="CH11" s="41" t="e">
        <f t="shared" si="12"/>
        <v>#REF!</v>
      </c>
      <c r="CI11" s="41" t="e">
        <f t="shared" si="12"/>
        <v>#REF!</v>
      </c>
      <c r="CJ11" s="41" t="e">
        <f t="shared" si="12"/>
        <v>#REF!</v>
      </c>
      <c r="CK11" s="41" t="e">
        <f t="shared" si="12"/>
        <v>#REF!</v>
      </c>
      <c r="CL11" s="41" t="e">
        <f t="shared" si="12"/>
        <v>#REF!</v>
      </c>
      <c r="CM11" s="41" t="e">
        <f t="shared" si="12"/>
        <v>#REF!</v>
      </c>
      <c r="CN11" s="41" t="e">
        <f t="shared" si="12"/>
        <v>#REF!</v>
      </c>
      <c r="CO11" s="41" t="e">
        <f t="shared" si="12"/>
        <v>#REF!</v>
      </c>
      <c r="CP11" s="41" t="e">
        <f t="shared" si="12"/>
        <v>#REF!</v>
      </c>
      <c r="CQ11" s="41" t="e">
        <f t="shared" si="12"/>
        <v>#REF!</v>
      </c>
      <c r="CR11" s="41" t="e">
        <f t="shared" si="12"/>
        <v>#REF!</v>
      </c>
      <c r="CS11" s="41" t="e">
        <f t="shared" si="12"/>
        <v>#REF!</v>
      </c>
      <c r="CT11" s="41" t="e">
        <f t="shared" si="12"/>
        <v>#REF!</v>
      </c>
      <c r="CU11" s="41" t="e">
        <f t="shared" si="12"/>
        <v>#REF!</v>
      </c>
      <c r="CV11" s="41" t="e">
        <f t="shared" si="13"/>
        <v>#REF!</v>
      </c>
      <c r="CW11" s="41" t="e">
        <f t="shared" si="13"/>
        <v>#REF!</v>
      </c>
      <c r="CX11" s="41" t="e">
        <f t="shared" si="13"/>
        <v>#REF!</v>
      </c>
      <c r="CY11" s="41" t="e">
        <f t="shared" si="13"/>
        <v>#REF!</v>
      </c>
      <c r="CZ11" s="41" t="e">
        <f t="shared" si="13"/>
        <v>#REF!</v>
      </c>
      <c r="DA11" s="41" t="e">
        <f t="shared" si="13"/>
        <v>#REF!</v>
      </c>
      <c r="DB11" s="41" t="e">
        <f t="shared" si="13"/>
        <v>#REF!</v>
      </c>
      <c r="DC11" s="41" t="e">
        <f t="shared" si="13"/>
        <v>#REF!</v>
      </c>
      <c r="DD11" s="41" t="e">
        <f t="shared" si="13"/>
        <v>#REF!</v>
      </c>
      <c r="DE11" s="41" t="e">
        <f t="shared" si="13"/>
        <v>#REF!</v>
      </c>
      <c r="DF11" s="41" t="e">
        <f t="shared" si="13"/>
        <v>#REF!</v>
      </c>
      <c r="DG11" s="41" t="e">
        <f t="shared" si="13"/>
        <v>#REF!</v>
      </c>
      <c r="DH11" s="41" t="e">
        <f t="shared" si="13"/>
        <v>#REF!</v>
      </c>
      <c r="DI11" s="41" t="e">
        <f t="shared" si="13"/>
        <v>#REF!</v>
      </c>
      <c r="DJ11" s="41" t="e">
        <f t="shared" si="13"/>
        <v>#REF!</v>
      </c>
      <c r="DK11" s="41" t="e">
        <f t="shared" si="13"/>
        <v>#REF!</v>
      </c>
      <c r="DL11" s="41" t="e">
        <f t="shared" si="14"/>
        <v>#REF!</v>
      </c>
      <c r="DM11" s="41" t="e">
        <f t="shared" si="14"/>
        <v>#REF!</v>
      </c>
      <c r="DN11" s="41" t="e">
        <f t="shared" si="14"/>
        <v>#REF!</v>
      </c>
      <c r="DO11" s="41" t="e">
        <f t="shared" si="14"/>
        <v>#REF!</v>
      </c>
      <c r="DP11" s="41" t="e">
        <f t="shared" si="14"/>
        <v>#REF!</v>
      </c>
      <c r="DQ11" s="41" t="e">
        <f t="shared" si="14"/>
        <v>#REF!</v>
      </c>
      <c r="DR11" s="41" t="e">
        <f t="shared" si="14"/>
        <v>#REF!</v>
      </c>
      <c r="DS11" s="41" t="e">
        <f t="shared" si="14"/>
        <v>#REF!</v>
      </c>
      <c r="DT11" s="41" t="e">
        <f t="shared" si="14"/>
        <v>#REF!</v>
      </c>
      <c r="DU11" s="41" t="e">
        <f t="shared" si="14"/>
        <v>#REF!</v>
      </c>
      <c r="DV11" s="41" t="e">
        <f t="shared" si="14"/>
        <v>#REF!</v>
      </c>
      <c r="DW11" s="41" t="e">
        <f t="shared" si="14"/>
        <v>#REF!</v>
      </c>
      <c r="DX11" s="41" t="e">
        <f t="shared" si="14"/>
        <v>#REF!</v>
      </c>
      <c r="DY11" s="41" t="e">
        <f t="shared" si="14"/>
        <v>#REF!</v>
      </c>
      <c r="DZ11" s="41" t="e">
        <f t="shared" si="14"/>
        <v>#REF!</v>
      </c>
      <c r="EA11" s="41" t="e">
        <f t="shared" si="14"/>
        <v>#REF!</v>
      </c>
      <c r="EB11" s="41" t="e">
        <f t="shared" si="15"/>
        <v>#REF!</v>
      </c>
      <c r="EC11" s="41" t="e">
        <f t="shared" si="15"/>
        <v>#REF!</v>
      </c>
      <c r="ED11" s="41" t="e">
        <f t="shared" si="15"/>
        <v>#REF!</v>
      </c>
      <c r="EE11" s="41" t="e">
        <f t="shared" si="15"/>
        <v>#REF!</v>
      </c>
      <c r="EF11" s="41" t="e">
        <f t="shared" si="15"/>
        <v>#REF!</v>
      </c>
      <c r="EG11" s="41" t="e">
        <f t="shared" si="15"/>
        <v>#REF!</v>
      </c>
      <c r="EH11" s="41" t="e">
        <f t="shared" si="15"/>
        <v>#REF!</v>
      </c>
      <c r="EI11" s="41" t="e">
        <f t="shared" si="15"/>
        <v>#REF!</v>
      </c>
      <c r="EJ11" s="41" t="e">
        <f t="shared" si="15"/>
        <v>#REF!</v>
      </c>
      <c r="EK11" s="41" t="e">
        <f t="shared" si="15"/>
        <v>#REF!</v>
      </c>
      <c r="EL11" s="41" t="e">
        <f t="shared" si="15"/>
        <v>#REF!</v>
      </c>
      <c r="EM11" s="41" t="e">
        <f t="shared" si="15"/>
        <v>#REF!</v>
      </c>
      <c r="EN11" s="41" t="e">
        <f t="shared" si="15"/>
        <v>#REF!</v>
      </c>
      <c r="EO11" s="41" t="e">
        <f t="shared" si="15"/>
        <v>#REF!</v>
      </c>
      <c r="EP11" s="41" t="e">
        <f t="shared" si="15"/>
        <v>#REF!</v>
      </c>
      <c r="EQ11" s="41" t="e">
        <f t="shared" si="15"/>
        <v>#REF!</v>
      </c>
      <c r="ER11" s="41" t="e">
        <f t="shared" si="16"/>
        <v>#REF!</v>
      </c>
      <c r="ES11" s="41" t="e">
        <f t="shared" si="16"/>
        <v>#REF!</v>
      </c>
      <c r="ET11" s="41" t="e">
        <f t="shared" si="16"/>
        <v>#REF!</v>
      </c>
      <c r="EU11" s="41" t="e">
        <f t="shared" si="16"/>
        <v>#REF!</v>
      </c>
      <c r="EV11" s="41" t="e">
        <f t="shared" si="16"/>
        <v>#REF!</v>
      </c>
      <c r="EW11" s="41" t="e">
        <f t="shared" si="16"/>
        <v>#REF!</v>
      </c>
      <c r="EX11" s="41" t="e">
        <f t="shared" si="16"/>
        <v>#REF!</v>
      </c>
      <c r="EY11" s="41" t="e">
        <f t="shared" si="16"/>
        <v>#REF!</v>
      </c>
      <c r="EZ11" s="41" t="e">
        <f t="shared" si="16"/>
        <v>#REF!</v>
      </c>
      <c r="FA11" s="41" t="e">
        <f t="shared" si="16"/>
        <v>#REF!</v>
      </c>
      <c r="FB11" s="41" t="e">
        <f t="shared" si="16"/>
        <v>#REF!</v>
      </c>
      <c r="FC11" s="41" t="e">
        <f t="shared" si="16"/>
        <v>#REF!</v>
      </c>
      <c r="FD11" s="41" t="e">
        <f t="shared" si="16"/>
        <v>#REF!</v>
      </c>
      <c r="FE11" s="41" t="e">
        <f t="shared" si="16"/>
        <v>#REF!</v>
      </c>
      <c r="FF11" s="41" t="e">
        <f t="shared" si="16"/>
        <v>#REF!</v>
      </c>
      <c r="FG11" s="41" t="e">
        <f t="shared" si="16"/>
        <v>#REF!</v>
      </c>
      <c r="FH11" s="41" t="e">
        <f t="shared" si="17"/>
        <v>#REF!</v>
      </c>
      <c r="FI11" s="41" t="e">
        <f t="shared" si="17"/>
        <v>#REF!</v>
      </c>
      <c r="FJ11" s="41" t="e">
        <f t="shared" si="17"/>
        <v>#REF!</v>
      </c>
      <c r="FK11" s="41" t="e">
        <f t="shared" si="17"/>
        <v>#REF!</v>
      </c>
      <c r="FL11" s="41" t="e">
        <f t="shared" si="17"/>
        <v>#REF!</v>
      </c>
      <c r="FM11" s="41" t="e">
        <f t="shared" si="17"/>
        <v>#REF!</v>
      </c>
      <c r="FN11" s="41" t="e">
        <f t="shared" si="17"/>
        <v>#REF!</v>
      </c>
      <c r="FO11" s="41" t="e">
        <f t="shared" si="17"/>
        <v>#REF!</v>
      </c>
      <c r="FP11" s="41" t="e">
        <f t="shared" si="17"/>
        <v>#REF!</v>
      </c>
      <c r="FQ11" s="41" t="e">
        <f t="shared" si="17"/>
        <v>#REF!</v>
      </c>
      <c r="FR11" s="41" t="e">
        <f t="shared" si="17"/>
        <v>#REF!</v>
      </c>
      <c r="FS11" s="41" t="e">
        <f t="shared" si="17"/>
        <v>#REF!</v>
      </c>
      <c r="FT11" s="41" t="e">
        <f t="shared" si="17"/>
        <v>#REF!</v>
      </c>
      <c r="FU11" s="41" t="e">
        <f t="shared" si="17"/>
        <v>#REF!</v>
      </c>
      <c r="FV11" s="41" t="e">
        <f t="shared" si="17"/>
        <v>#REF!</v>
      </c>
      <c r="FW11" s="41" t="e">
        <f t="shared" si="17"/>
        <v>#REF!</v>
      </c>
      <c r="FX11" s="41" t="e">
        <f t="shared" si="18"/>
        <v>#REF!</v>
      </c>
      <c r="FY11" s="41" t="e">
        <f t="shared" si="18"/>
        <v>#REF!</v>
      </c>
      <c r="FZ11" s="41" t="e">
        <f t="shared" si="18"/>
        <v>#REF!</v>
      </c>
      <c r="GA11" s="41" t="e">
        <f t="shared" si="18"/>
        <v>#REF!</v>
      </c>
      <c r="GB11" s="41" t="e">
        <f t="shared" si="18"/>
        <v>#REF!</v>
      </c>
      <c r="GC11" s="41" t="e">
        <f t="shared" si="18"/>
        <v>#REF!</v>
      </c>
      <c r="GD11" s="41" t="e">
        <f t="shared" si="18"/>
        <v>#REF!</v>
      </c>
      <c r="GE11" s="41" t="e">
        <f t="shared" si="18"/>
        <v>#REF!</v>
      </c>
      <c r="GF11" s="41" t="e">
        <f t="shared" si="18"/>
        <v>#REF!</v>
      </c>
      <c r="GG11" s="41" t="e">
        <f t="shared" si="18"/>
        <v>#REF!</v>
      </c>
      <c r="GH11" s="41" t="e">
        <f t="shared" si="18"/>
        <v>#REF!</v>
      </c>
      <c r="GI11" s="41" t="e">
        <f t="shared" si="18"/>
        <v>#REF!</v>
      </c>
      <c r="GJ11" s="41" t="e">
        <f t="shared" si="18"/>
        <v>#REF!</v>
      </c>
      <c r="GK11" s="41" t="e">
        <f t="shared" si="18"/>
        <v>#REF!</v>
      </c>
      <c r="GL11" s="41" t="e">
        <f t="shared" si="18"/>
        <v>#REF!</v>
      </c>
      <c r="GM11" s="41" t="e">
        <f t="shared" si="18"/>
        <v>#REF!</v>
      </c>
      <c r="GN11" s="41" t="e">
        <f t="shared" si="19"/>
        <v>#REF!</v>
      </c>
      <c r="GO11" s="41" t="e">
        <f t="shared" si="19"/>
        <v>#REF!</v>
      </c>
      <c r="GP11" s="41" t="e">
        <f t="shared" si="19"/>
        <v>#REF!</v>
      </c>
      <c r="GQ11" s="41" t="e">
        <f t="shared" si="19"/>
        <v>#REF!</v>
      </c>
      <c r="GR11" s="41" t="e">
        <f t="shared" si="19"/>
        <v>#REF!</v>
      </c>
      <c r="GS11" s="41" t="e">
        <f t="shared" si="19"/>
        <v>#REF!</v>
      </c>
      <c r="GT11" s="41" t="e">
        <f t="shared" si="19"/>
        <v>#REF!</v>
      </c>
      <c r="GU11" s="41" t="e">
        <f t="shared" si="19"/>
        <v>#REF!</v>
      </c>
      <c r="GV11" s="41" t="e">
        <f t="shared" si="19"/>
        <v>#REF!</v>
      </c>
      <c r="GW11" s="41" t="e">
        <f t="shared" si="19"/>
        <v>#REF!</v>
      </c>
      <c r="GX11" s="41" t="e">
        <f t="shared" si="19"/>
        <v>#REF!</v>
      </c>
      <c r="GY11" s="41" t="e">
        <f t="shared" si="19"/>
        <v>#REF!</v>
      </c>
      <c r="GZ11" s="41" t="e">
        <f t="shared" si="19"/>
        <v>#REF!</v>
      </c>
      <c r="HA11" s="41" t="e">
        <f t="shared" si="19"/>
        <v>#REF!</v>
      </c>
      <c r="HB11" s="41" t="e">
        <f t="shared" si="19"/>
        <v>#REF!</v>
      </c>
      <c r="HC11" s="41" t="e">
        <f t="shared" si="19"/>
        <v>#REF!</v>
      </c>
      <c r="HD11" s="41" t="e">
        <f t="shared" si="20"/>
        <v>#REF!</v>
      </c>
      <c r="HE11" s="41" t="e">
        <f t="shared" si="20"/>
        <v>#REF!</v>
      </c>
      <c r="HF11" s="41" t="e">
        <f t="shared" si="20"/>
        <v>#REF!</v>
      </c>
      <c r="HG11" s="41" t="e">
        <f t="shared" si="20"/>
        <v>#REF!</v>
      </c>
      <c r="HH11" s="41" t="e">
        <f t="shared" si="20"/>
        <v>#REF!</v>
      </c>
      <c r="HI11" s="41" t="e">
        <f t="shared" si="20"/>
        <v>#REF!</v>
      </c>
      <c r="HJ11" s="41" t="e">
        <f t="shared" si="20"/>
        <v>#REF!</v>
      </c>
    </row>
    <row r="12" spans="1:218" ht="14.4" x14ac:dyDescent="0.3">
      <c r="A12" s="42">
        <v>9</v>
      </c>
      <c r="B12" s="43" t="e">
        <f>'CMM2 - AUX CALC'!$J$67</f>
        <v>#REF!</v>
      </c>
      <c r="C12" s="41"/>
      <c r="D12" s="41"/>
      <c r="E12" s="41"/>
      <c r="F12" s="41"/>
      <c r="G12" s="41"/>
      <c r="H12" s="41"/>
      <c r="I12" s="41"/>
      <c r="J12" s="41"/>
      <c r="K12" s="41" t="e">
        <f>$B12/(_xlfn.SINGLE(PrazoConcessao)*12-K$3+1)</f>
        <v>#REF!</v>
      </c>
      <c r="L12" s="41" t="e">
        <f t="shared" si="7"/>
        <v>#REF!</v>
      </c>
      <c r="M12" s="41" t="e">
        <f t="shared" si="7"/>
        <v>#REF!</v>
      </c>
      <c r="N12" s="41" t="e">
        <f t="shared" si="7"/>
        <v>#REF!</v>
      </c>
      <c r="O12" s="41" t="e">
        <f t="shared" si="7"/>
        <v>#REF!</v>
      </c>
      <c r="P12" s="41" t="e">
        <f t="shared" si="7"/>
        <v>#REF!</v>
      </c>
      <c r="Q12" s="41" t="e">
        <f t="shared" si="7"/>
        <v>#REF!</v>
      </c>
      <c r="R12" s="41" t="e">
        <f t="shared" si="7"/>
        <v>#REF!</v>
      </c>
      <c r="S12" s="41" t="e">
        <f t="shared" si="7"/>
        <v>#REF!</v>
      </c>
      <c r="T12" s="41" t="e">
        <f t="shared" si="8"/>
        <v>#REF!</v>
      </c>
      <c r="U12" s="41" t="e">
        <f t="shared" si="8"/>
        <v>#REF!</v>
      </c>
      <c r="V12" s="41" t="e">
        <f t="shared" si="8"/>
        <v>#REF!</v>
      </c>
      <c r="W12" s="41" t="e">
        <f t="shared" si="8"/>
        <v>#REF!</v>
      </c>
      <c r="X12" s="41" t="e">
        <f t="shared" si="8"/>
        <v>#REF!</v>
      </c>
      <c r="Y12" s="41" t="e">
        <f t="shared" si="8"/>
        <v>#REF!</v>
      </c>
      <c r="Z12" s="41" t="e">
        <f t="shared" si="8"/>
        <v>#REF!</v>
      </c>
      <c r="AA12" s="41" t="e">
        <f t="shared" si="8"/>
        <v>#REF!</v>
      </c>
      <c r="AB12" s="41" t="e">
        <f t="shared" si="8"/>
        <v>#REF!</v>
      </c>
      <c r="AC12" s="41" t="e">
        <f t="shared" si="8"/>
        <v>#REF!</v>
      </c>
      <c r="AD12" s="41" t="e">
        <f t="shared" si="8"/>
        <v>#REF!</v>
      </c>
      <c r="AE12" s="41" t="e">
        <f t="shared" si="8"/>
        <v>#REF!</v>
      </c>
      <c r="AF12" s="41" t="e">
        <f t="shared" si="8"/>
        <v>#REF!</v>
      </c>
      <c r="AG12" s="41" t="e">
        <f t="shared" si="8"/>
        <v>#REF!</v>
      </c>
      <c r="AH12" s="41" t="e">
        <f t="shared" si="8"/>
        <v>#REF!</v>
      </c>
      <c r="AI12" s="41" t="e">
        <f t="shared" si="8"/>
        <v>#REF!</v>
      </c>
      <c r="AJ12" s="41" t="e">
        <f t="shared" si="9"/>
        <v>#REF!</v>
      </c>
      <c r="AK12" s="41" t="e">
        <f t="shared" si="9"/>
        <v>#REF!</v>
      </c>
      <c r="AL12" s="41" t="e">
        <f t="shared" si="9"/>
        <v>#REF!</v>
      </c>
      <c r="AM12" s="41" t="e">
        <f t="shared" si="9"/>
        <v>#REF!</v>
      </c>
      <c r="AN12" s="41" t="e">
        <f t="shared" si="9"/>
        <v>#REF!</v>
      </c>
      <c r="AO12" s="41" t="e">
        <f t="shared" si="9"/>
        <v>#REF!</v>
      </c>
      <c r="AP12" s="41" t="e">
        <f t="shared" si="9"/>
        <v>#REF!</v>
      </c>
      <c r="AQ12" s="41" t="e">
        <f t="shared" si="9"/>
        <v>#REF!</v>
      </c>
      <c r="AR12" s="41" t="e">
        <f t="shared" si="9"/>
        <v>#REF!</v>
      </c>
      <c r="AS12" s="41" t="e">
        <f t="shared" si="9"/>
        <v>#REF!</v>
      </c>
      <c r="AT12" s="41" t="e">
        <f t="shared" si="9"/>
        <v>#REF!</v>
      </c>
      <c r="AU12" s="41" t="e">
        <f t="shared" si="9"/>
        <v>#REF!</v>
      </c>
      <c r="AV12" s="41" t="e">
        <f t="shared" si="9"/>
        <v>#REF!</v>
      </c>
      <c r="AW12" s="41" t="e">
        <f t="shared" si="9"/>
        <v>#REF!</v>
      </c>
      <c r="AX12" s="41" t="e">
        <f t="shared" si="9"/>
        <v>#REF!</v>
      </c>
      <c r="AY12" s="41" t="e">
        <f t="shared" si="9"/>
        <v>#REF!</v>
      </c>
      <c r="AZ12" s="41" t="e">
        <f t="shared" si="10"/>
        <v>#REF!</v>
      </c>
      <c r="BA12" s="41" t="e">
        <f t="shared" si="10"/>
        <v>#REF!</v>
      </c>
      <c r="BB12" s="41" t="e">
        <f t="shared" si="10"/>
        <v>#REF!</v>
      </c>
      <c r="BC12" s="41" t="e">
        <f t="shared" si="10"/>
        <v>#REF!</v>
      </c>
      <c r="BD12" s="41" t="e">
        <f t="shared" si="10"/>
        <v>#REF!</v>
      </c>
      <c r="BE12" s="41" t="e">
        <f t="shared" si="10"/>
        <v>#REF!</v>
      </c>
      <c r="BF12" s="41" t="e">
        <f t="shared" si="10"/>
        <v>#REF!</v>
      </c>
      <c r="BG12" s="41" t="e">
        <f t="shared" si="10"/>
        <v>#REF!</v>
      </c>
      <c r="BH12" s="41" t="e">
        <f t="shared" si="10"/>
        <v>#REF!</v>
      </c>
      <c r="BI12" s="41" t="e">
        <f t="shared" si="10"/>
        <v>#REF!</v>
      </c>
      <c r="BJ12" s="41" t="e">
        <f t="shared" si="10"/>
        <v>#REF!</v>
      </c>
      <c r="BK12" s="41" t="e">
        <f t="shared" si="10"/>
        <v>#REF!</v>
      </c>
      <c r="BL12" s="41" t="e">
        <f t="shared" si="10"/>
        <v>#REF!</v>
      </c>
      <c r="BM12" s="41" t="e">
        <f t="shared" si="10"/>
        <v>#REF!</v>
      </c>
      <c r="BN12" s="41" t="e">
        <f t="shared" si="10"/>
        <v>#REF!</v>
      </c>
      <c r="BO12" s="41" t="e">
        <f t="shared" si="10"/>
        <v>#REF!</v>
      </c>
      <c r="BP12" s="41" t="e">
        <f t="shared" si="11"/>
        <v>#REF!</v>
      </c>
      <c r="BQ12" s="41" t="e">
        <f t="shared" si="11"/>
        <v>#REF!</v>
      </c>
      <c r="BR12" s="41" t="e">
        <f t="shared" si="11"/>
        <v>#REF!</v>
      </c>
      <c r="BS12" s="41" t="e">
        <f t="shared" si="11"/>
        <v>#REF!</v>
      </c>
      <c r="BT12" s="41" t="e">
        <f t="shared" si="11"/>
        <v>#REF!</v>
      </c>
      <c r="BU12" s="41" t="e">
        <f t="shared" si="11"/>
        <v>#REF!</v>
      </c>
      <c r="BV12" s="41" t="e">
        <f t="shared" si="11"/>
        <v>#REF!</v>
      </c>
      <c r="BW12" s="41" t="e">
        <f t="shared" si="11"/>
        <v>#REF!</v>
      </c>
      <c r="BX12" s="41" t="e">
        <f t="shared" si="11"/>
        <v>#REF!</v>
      </c>
      <c r="BY12" s="41" t="e">
        <f t="shared" si="11"/>
        <v>#REF!</v>
      </c>
      <c r="BZ12" s="41" t="e">
        <f t="shared" si="11"/>
        <v>#REF!</v>
      </c>
      <c r="CA12" s="41" t="e">
        <f t="shared" si="11"/>
        <v>#REF!</v>
      </c>
      <c r="CB12" s="41" t="e">
        <f t="shared" si="11"/>
        <v>#REF!</v>
      </c>
      <c r="CC12" s="41" t="e">
        <f t="shared" si="11"/>
        <v>#REF!</v>
      </c>
      <c r="CD12" s="41" t="e">
        <f t="shared" si="11"/>
        <v>#REF!</v>
      </c>
      <c r="CE12" s="41" t="e">
        <f t="shared" si="11"/>
        <v>#REF!</v>
      </c>
      <c r="CF12" s="41" t="e">
        <f t="shared" si="12"/>
        <v>#REF!</v>
      </c>
      <c r="CG12" s="41" t="e">
        <f t="shared" si="12"/>
        <v>#REF!</v>
      </c>
      <c r="CH12" s="41" t="e">
        <f t="shared" si="12"/>
        <v>#REF!</v>
      </c>
      <c r="CI12" s="41" t="e">
        <f t="shared" si="12"/>
        <v>#REF!</v>
      </c>
      <c r="CJ12" s="41" t="e">
        <f t="shared" si="12"/>
        <v>#REF!</v>
      </c>
      <c r="CK12" s="41" t="e">
        <f t="shared" si="12"/>
        <v>#REF!</v>
      </c>
      <c r="CL12" s="41" t="e">
        <f t="shared" si="12"/>
        <v>#REF!</v>
      </c>
      <c r="CM12" s="41" t="e">
        <f t="shared" si="12"/>
        <v>#REF!</v>
      </c>
      <c r="CN12" s="41" t="e">
        <f t="shared" si="12"/>
        <v>#REF!</v>
      </c>
      <c r="CO12" s="41" t="e">
        <f t="shared" si="12"/>
        <v>#REF!</v>
      </c>
      <c r="CP12" s="41" t="e">
        <f t="shared" si="12"/>
        <v>#REF!</v>
      </c>
      <c r="CQ12" s="41" t="e">
        <f t="shared" si="12"/>
        <v>#REF!</v>
      </c>
      <c r="CR12" s="41" t="e">
        <f t="shared" si="12"/>
        <v>#REF!</v>
      </c>
      <c r="CS12" s="41" t="e">
        <f t="shared" si="12"/>
        <v>#REF!</v>
      </c>
      <c r="CT12" s="41" t="e">
        <f t="shared" si="12"/>
        <v>#REF!</v>
      </c>
      <c r="CU12" s="41" t="e">
        <f t="shared" si="12"/>
        <v>#REF!</v>
      </c>
      <c r="CV12" s="41" t="e">
        <f t="shared" si="13"/>
        <v>#REF!</v>
      </c>
      <c r="CW12" s="41" t="e">
        <f t="shared" si="13"/>
        <v>#REF!</v>
      </c>
      <c r="CX12" s="41" t="e">
        <f t="shared" si="13"/>
        <v>#REF!</v>
      </c>
      <c r="CY12" s="41" t="e">
        <f t="shared" si="13"/>
        <v>#REF!</v>
      </c>
      <c r="CZ12" s="41" t="e">
        <f t="shared" si="13"/>
        <v>#REF!</v>
      </c>
      <c r="DA12" s="41" t="e">
        <f t="shared" si="13"/>
        <v>#REF!</v>
      </c>
      <c r="DB12" s="41" t="e">
        <f t="shared" si="13"/>
        <v>#REF!</v>
      </c>
      <c r="DC12" s="41" t="e">
        <f t="shared" si="13"/>
        <v>#REF!</v>
      </c>
      <c r="DD12" s="41" t="e">
        <f t="shared" si="13"/>
        <v>#REF!</v>
      </c>
      <c r="DE12" s="41" t="e">
        <f t="shared" si="13"/>
        <v>#REF!</v>
      </c>
      <c r="DF12" s="41" t="e">
        <f t="shared" si="13"/>
        <v>#REF!</v>
      </c>
      <c r="DG12" s="41" t="e">
        <f t="shared" si="13"/>
        <v>#REF!</v>
      </c>
      <c r="DH12" s="41" t="e">
        <f t="shared" si="13"/>
        <v>#REF!</v>
      </c>
      <c r="DI12" s="41" t="e">
        <f t="shared" si="13"/>
        <v>#REF!</v>
      </c>
      <c r="DJ12" s="41" t="e">
        <f t="shared" si="13"/>
        <v>#REF!</v>
      </c>
      <c r="DK12" s="41" t="e">
        <f t="shared" si="13"/>
        <v>#REF!</v>
      </c>
      <c r="DL12" s="41" t="e">
        <f t="shared" si="14"/>
        <v>#REF!</v>
      </c>
      <c r="DM12" s="41" t="e">
        <f t="shared" si="14"/>
        <v>#REF!</v>
      </c>
      <c r="DN12" s="41" t="e">
        <f t="shared" si="14"/>
        <v>#REF!</v>
      </c>
      <c r="DO12" s="41" t="e">
        <f t="shared" si="14"/>
        <v>#REF!</v>
      </c>
      <c r="DP12" s="41" t="e">
        <f t="shared" si="14"/>
        <v>#REF!</v>
      </c>
      <c r="DQ12" s="41" t="e">
        <f t="shared" si="14"/>
        <v>#REF!</v>
      </c>
      <c r="DR12" s="41" t="e">
        <f t="shared" si="14"/>
        <v>#REF!</v>
      </c>
      <c r="DS12" s="41" t="e">
        <f t="shared" si="14"/>
        <v>#REF!</v>
      </c>
      <c r="DT12" s="41" t="e">
        <f t="shared" si="14"/>
        <v>#REF!</v>
      </c>
      <c r="DU12" s="41" t="e">
        <f t="shared" si="14"/>
        <v>#REF!</v>
      </c>
      <c r="DV12" s="41" t="e">
        <f t="shared" si="14"/>
        <v>#REF!</v>
      </c>
      <c r="DW12" s="41" t="e">
        <f t="shared" si="14"/>
        <v>#REF!</v>
      </c>
      <c r="DX12" s="41" t="e">
        <f t="shared" si="14"/>
        <v>#REF!</v>
      </c>
      <c r="DY12" s="41" t="e">
        <f t="shared" si="14"/>
        <v>#REF!</v>
      </c>
      <c r="DZ12" s="41" t="e">
        <f t="shared" si="14"/>
        <v>#REF!</v>
      </c>
      <c r="EA12" s="41" t="e">
        <f t="shared" si="14"/>
        <v>#REF!</v>
      </c>
      <c r="EB12" s="41" t="e">
        <f t="shared" si="15"/>
        <v>#REF!</v>
      </c>
      <c r="EC12" s="41" t="e">
        <f t="shared" si="15"/>
        <v>#REF!</v>
      </c>
      <c r="ED12" s="41" t="e">
        <f t="shared" si="15"/>
        <v>#REF!</v>
      </c>
      <c r="EE12" s="41" t="e">
        <f t="shared" si="15"/>
        <v>#REF!</v>
      </c>
      <c r="EF12" s="41" t="e">
        <f t="shared" si="15"/>
        <v>#REF!</v>
      </c>
      <c r="EG12" s="41" t="e">
        <f t="shared" si="15"/>
        <v>#REF!</v>
      </c>
      <c r="EH12" s="41" t="e">
        <f t="shared" si="15"/>
        <v>#REF!</v>
      </c>
      <c r="EI12" s="41" t="e">
        <f t="shared" si="15"/>
        <v>#REF!</v>
      </c>
      <c r="EJ12" s="41" t="e">
        <f t="shared" si="15"/>
        <v>#REF!</v>
      </c>
      <c r="EK12" s="41" t="e">
        <f t="shared" si="15"/>
        <v>#REF!</v>
      </c>
      <c r="EL12" s="41" t="e">
        <f t="shared" si="15"/>
        <v>#REF!</v>
      </c>
      <c r="EM12" s="41" t="e">
        <f t="shared" si="15"/>
        <v>#REF!</v>
      </c>
      <c r="EN12" s="41" t="e">
        <f t="shared" si="15"/>
        <v>#REF!</v>
      </c>
      <c r="EO12" s="41" t="e">
        <f t="shared" si="15"/>
        <v>#REF!</v>
      </c>
      <c r="EP12" s="41" t="e">
        <f t="shared" si="15"/>
        <v>#REF!</v>
      </c>
      <c r="EQ12" s="41" t="e">
        <f t="shared" si="15"/>
        <v>#REF!</v>
      </c>
      <c r="ER12" s="41" t="e">
        <f t="shared" si="16"/>
        <v>#REF!</v>
      </c>
      <c r="ES12" s="41" t="e">
        <f t="shared" si="16"/>
        <v>#REF!</v>
      </c>
      <c r="ET12" s="41" t="e">
        <f t="shared" si="16"/>
        <v>#REF!</v>
      </c>
      <c r="EU12" s="41" t="e">
        <f t="shared" si="16"/>
        <v>#REF!</v>
      </c>
      <c r="EV12" s="41" t="e">
        <f t="shared" si="16"/>
        <v>#REF!</v>
      </c>
      <c r="EW12" s="41" t="e">
        <f t="shared" si="16"/>
        <v>#REF!</v>
      </c>
      <c r="EX12" s="41" t="e">
        <f t="shared" si="16"/>
        <v>#REF!</v>
      </c>
      <c r="EY12" s="41" t="e">
        <f t="shared" si="16"/>
        <v>#REF!</v>
      </c>
      <c r="EZ12" s="41" t="e">
        <f t="shared" si="16"/>
        <v>#REF!</v>
      </c>
      <c r="FA12" s="41" t="e">
        <f t="shared" si="16"/>
        <v>#REF!</v>
      </c>
      <c r="FB12" s="41" t="e">
        <f t="shared" si="16"/>
        <v>#REF!</v>
      </c>
      <c r="FC12" s="41" t="e">
        <f t="shared" si="16"/>
        <v>#REF!</v>
      </c>
      <c r="FD12" s="41" t="e">
        <f t="shared" si="16"/>
        <v>#REF!</v>
      </c>
      <c r="FE12" s="41" t="e">
        <f t="shared" si="16"/>
        <v>#REF!</v>
      </c>
      <c r="FF12" s="41" t="e">
        <f t="shared" si="16"/>
        <v>#REF!</v>
      </c>
      <c r="FG12" s="41" t="e">
        <f t="shared" si="16"/>
        <v>#REF!</v>
      </c>
      <c r="FH12" s="41" t="e">
        <f t="shared" si="17"/>
        <v>#REF!</v>
      </c>
      <c r="FI12" s="41" t="e">
        <f t="shared" si="17"/>
        <v>#REF!</v>
      </c>
      <c r="FJ12" s="41" t="e">
        <f t="shared" si="17"/>
        <v>#REF!</v>
      </c>
      <c r="FK12" s="41" t="e">
        <f t="shared" si="17"/>
        <v>#REF!</v>
      </c>
      <c r="FL12" s="41" t="e">
        <f t="shared" si="17"/>
        <v>#REF!</v>
      </c>
      <c r="FM12" s="41" t="e">
        <f t="shared" si="17"/>
        <v>#REF!</v>
      </c>
      <c r="FN12" s="41" t="e">
        <f t="shared" si="17"/>
        <v>#REF!</v>
      </c>
      <c r="FO12" s="41" t="e">
        <f t="shared" si="17"/>
        <v>#REF!</v>
      </c>
      <c r="FP12" s="41" t="e">
        <f t="shared" si="17"/>
        <v>#REF!</v>
      </c>
      <c r="FQ12" s="41" t="e">
        <f t="shared" si="17"/>
        <v>#REF!</v>
      </c>
      <c r="FR12" s="41" t="e">
        <f t="shared" si="17"/>
        <v>#REF!</v>
      </c>
      <c r="FS12" s="41" t="e">
        <f t="shared" si="17"/>
        <v>#REF!</v>
      </c>
      <c r="FT12" s="41" t="e">
        <f t="shared" si="17"/>
        <v>#REF!</v>
      </c>
      <c r="FU12" s="41" t="e">
        <f t="shared" si="17"/>
        <v>#REF!</v>
      </c>
      <c r="FV12" s="41" t="e">
        <f t="shared" si="17"/>
        <v>#REF!</v>
      </c>
      <c r="FW12" s="41" t="e">
        <f t="shared" si="17"/>
        <v>#REF!</v>
      </c>
      <c r="FX12" s="41" t="e">
        <f t="shared" si="18"/>
        <v>#REF!</v>
      </c>
      <c r="FY12" s="41" t="e">
        <f t="shared" si="18"/>
        <v>#REF!</v>
      </c>
      <c r="FZ12" s="41" t="e">
        <f t="shared" si="18"/>
        <v>#REF!</v>
      </c>
      <c r="GA12" s="41" t="e">
        <f t="shared" si="18"/>
        <v>#REF!</v>
      </c>
      <c r="GB12" s="41" t="e">
        <f t="shared" si="18"/>
        <v>#REF!</v>
      </c>
      <c r="GC12" s="41" t="e">
        <f t="shared" si="18"/>
        <v>#REF!</v>
      </c>
      <c r="GD12" s="41" t="e">
        <f t="shared" si="18"/>
        <v>#REF!</v>
      </c>
      <c r="GE12" s="41" t="e">
        <f t="shared" si="18"/>
        <v>#REF!</v>
      </c>
      <c r="GF12" s="41" t="e">
        <f t="shared" si="18"/>
        <v>#REF!</v>
      </c>
      <c r="GG12" s="41" t="e">
        <f t="shared" si="18"/>
        <v>#REF!</v>
      </c>
      <c r="GH12" s="41" t="e">
        <f t="shared" si="18"/>
        <v>#REF!</v>
      </c>
      <c r="GI12" s="41" t="e">
        <f t="shared" si="18"/>
        <v>#REF!</v>
      </c>
      <c r="GJ12" s="41" t="e">
        <f t="shared" si="18"/>
        <v>#REF!</v>
      </c>
      <c r="GK12" s="41" t="e">
        <f t="shared" si="18"/>
        <v>#REF!</v>
      </c>
      <c r="GL12" s="41" t="e">
        <f t="shared" si="18"/>
        <v>#REF!</v>
      </c>
      <c r="GM12" s="41" t="e">
        <f t="shared" si="18"/>
        <v>#REF!</v>
      </c>
      <c r="GN12" s="41" t="e">
        <f t="shared" si="19"/>
        <v>#REF!</v>
      </c>
      <c r="GO12" s="41" t="e">
        <f t="shared" si="19"/>
        <v>#REF!</v>
      </c>
      <c r="GP12" s="41" t="e">
        <f t="shared" si="19"/>
        <v>#REF!</v>
      </c>
      <c r="GQ12" s="41" t="e">
        <f t="shared" si="19"/>
        <v>#REF!</v>
      </c>
      <c r="GR12" s="41" t="e">
        <f t="shared" si="19"/>
        <v>#REF!</v>
      </c>
      <c r="GS12" s="41" t="e">
        <f t="shared" si="19"/>
        <v>#REF!</v>
      </c>
      <c r="GT12" s="41" t="e">
        <f t="shared" si="19"/>
        <v>#REF!</v>
      </c>
      <c r="GU12" s="41" t="e">
        <f t="shared" si="19"/>
        <v>#REF!</v>
      </c>
      <c r="GV12" s="41" t="e">
        <f t="shared" si="19"/>
        <v>#REF!</v>
      </c>
      <c r="GW12" s="41" t="e">
        <f t="shared" si="19"/>
        <v>#REF!</v>
      </c>
      <c r="GX12" s="41" t="e">
        <f t="shared" si="19"/>
        <v>#REF!</v>
      </c>
      <c r="GY12" s="41" t="e">
        <f t="shared" si="19"/>
        <v>#REF!</v>
      </c>
      <c r="GZ12" s="41" t="e">
        <f t="shared" si="19"/>
        <v>#REF!</v>
      </c>
      <c r="HA12" s="41" t="e">
        <f t="shared" si="19"/>
        <v>#REF!</v>
      </c>
      <c r="HB12" s="41" t="e">
        <f t="shared" si="19"/>
        <v>#REF!</v>
      </c>
      <c r="HC12" s="41" t="e">
        <f t="shared" si="19"/>
        <v>#REF!</v>
      </c>
      <c r="HD12" s="41" t="e">
        <f t="shared" si="20"/>
        <v>#REF!</v>
      </c>
      <c r="HE12" s="41" t="e">
        <f t="shared" si="20"/>
        <v>#REF!</v>
      </c>
      <c r="HF12" s="41" t="e">
        <f t="shared" si="20"/>
        <v>#REF!</v>
      </c>
      <c r="HG12" s="41" t="e">
        <f t="shared" si="20"/>
        <v>#REF!</v>
      </c>
      <c r="HH12" s="41" t="e">
        <f t="shared" si="20"/>
        <v>#REF!</v>
      </c>
      <c r="HI12" s="41" t="e">
        <f t="shared" si="20"/>
        <v>#REF!</v>
      </c>
      <c r="HJ12" s="41" t="e">
        <f t="shared" si="20"/>
        <v>#REF!</v>
      </c>
    </row>
    <row r="13" spans="1:218" ht="14.4" x14ac:dyDescent="0.3">
      <c r="A13" s="42">
        <v>10</v>
      </c>
      <c r="B13" s="43" t="e">
        <f>'CMM2 - AUX CALC'!$K$67</f>
        <v>#REF!</v>
      </c>
      <c r="C13" s="41"/>
      <c r="D13" s="41"/>
      <c r="E13" s="41"/>
      <c r="F13" s="41"/>
      <c r="G13" s="41"/>
      <c r="H13" s="41"/>
      <c r="I13" s="41"/>
      <c r="J13" s="41"/>
      <c r="K13" s="41"/>
      <c r="L13" s="41" t="e">
        <f>$B13/(_xlfn.SINGLE(PrazoConcessao)*12-L$3+1)</f>
        <v>#REF!</v>
      </c>
      <c r="M13" s="41" t="e">
        <f t="shared" si="7"/>
        <v>#REF!</v>
      </c>
      <c r="N13" s="41" t="e">
        <f t="shared" si="7"/>
        <v>#REF!</v>
      </c>
      <c r="O13" s="41" t="e">
        <f t="shared" si="7"/>
        <v>#REF!</v>
      </c>
      <c r="P13" s="41" t="e">
        <f t="shared" si="7"/>
        <v>#REF!</v>
      </c>
      <c r="Q13" s="41" t="e">
        <f t="shared" si="7"/>
        <v>#REF!</v>
      </c>
      <c r="R13" s="41" t="e">
        <f t="shared" si="7"/>
        <v>#REF!</v>
      </c>
      <c r="S13" s="41" t="e">
        <f t="shared" si="7"/>
        <v>#REF!</v>
      </c>
      <c r="T13" s="41" t="e">
        <f t="shared" si="8"/>
        <v>#REF!</v>
      </c>
      <c r="U13" s="41" t="e">
        <f t="shared" si="8"/>
        <v>#REF!</v>
      </c>
      <c r="V13" s="41" t="e">
        <f t="shared" si="8"/>
        <v>#REF!</v>
      </c>
      <c r="W13" s="41" t="e">
        <f t="shared" si="8"/>
        <v>#REF!</v>
      </c>
      <c r="X13" s="41" t="e">
        <f t="shared" si="8"/>
        <v>#REF!</v>
      </c>
      <c r="Y13" s="41" t="e">
        <f t="shared" si="8"/>
        <v>#REF!</v>
      </c>
      <c r="Z13" s="41" t="e">
        <f t="shared" si="8"/>
        <v>#REF!</v>
      </c>
      <c r="AA13" s="41" t="e">
        <f t="shared" si="8"/>
        <v>#REF!</v>
      </c>
      <c r="AB13" s="41" t="e">
        <f t="shared" si="8"/>
        <v>#REF!</v>
      </c>
      <c r="AC13" s="41" t="e">
        <f t="shared" si="8"/>
        <v>#REF!</v>
      </c>
      <c r="AD13" s="41" t="e">
        <f t="shared" si="8"/>
        <v>#REF!</v>
      </c>
      <c r="AE13" s="41" t="e">
        <f t="shared" si="8"/>
        <v>#REF!</v>
      </c>
      <c r="AF13" s="41" t="e">
        <f t="shared" si="8"/>
        <v>#REF!</v>
      </c>
      <c r="AG13" s="41" t="e">
        <f t="shared" si="8"/>
        <v>#REF!</v>
      </c>
      <c r="AH13" s="41" t="e">
        <f t="shared" si="8"/>
        <v>#REF!</v>
      </c>
      <c r="AI13" s="41" t="e">
        <f t="shared" si="8"/>
        <v>#REF!</v>
      </c>
      <c r="AJ13" s="41" t="e">
        <f t="shared" si="9"/>
        <v>#REF!</v>
      </c>
      <c r="AK13" s="41" t="e">
        <f t="shared" si="9"/>
        <v>#REF!</v>
      </c>
      <c r="AL13" s="41" t="e">
        <f t="shared" si="9"/>
        <v>#REF!</v>
      </c>
      <c r="AM13" s="41" t="e">
        <f t="shared" si="9"/>
        <v>#REF!</v>
      </c>
      <c r="AN13" s="41" t="e">
        <f t="shared" si="9"/>
        <v>#REF!</v>
      </c>
      <c r="AO13" s="41" t="e">
        <f t="shared" si="9"/>
        <v>#REF!</v>
      </c>
      <c r="AP13" s="41" t="e">
        <f t="shared" si="9"/>
        <v>#REF!</v>
      </c>
      <c r="AQ13" s="41" t="e">
        <f t="shared" si="9"/>
        <v>#REF!</v>
      </c>
      <c r="AR13" s="41" t="e">
        <f t="shared" si="9"/>
        <v>#REF!</v>
      </c>
      <c r="AS13" s="41" t="e">
        <f t="shared" si="9"/>
        <v>#REF!</v>
      </c>
      <c r="AT13" s="41" t="e">
        <f t="shared" si="9"/>
        <v>#REF!</v>
      </c>
      <c r="AU13" s="41" t="e">
        <f t="shared" si="9"/>
        <v>#REF!</v>
      </c>
      <c r="AV13" s="41" t="e">
        <f t="shared" si="9"/>
        <v>#REF!</v>
      </c>
      <c r="AW13" s="41" t="e">
        <f t="shared" si="9"/>
        <v>#REF!</v>
      </c>
      <c r="AX13" s="41" t="e">
        <f t="shared" si="9"/>
        <v>#REF!</v>
      </c>
      <c r="AY13" s="41" t="e">
        <f t="shared" si="9"/>
        <v>#REF!</v>
      </c>
      <c r="AZ13" s="41" t="e">
        <f t="shared" si="10"/>
        <v>#REF!</v>
      </c>
      <c r="BA13" s="41" t="e">
        <f t="shared" si="10"/>
        <v>#REF!</v>
      </c>
      <c r="BB13" s="41" t="e">
        <f t="shared" si="10"/>
        <v>#REF!</v>
      </c>
      <c r="BC13" s="41" t="e">
        <f t="shared" si="10"/>
        <v>#REF!</v>
      </c>
      <c r="BD13" s="41" t="e">
        <f t="shared" si="10"/>
        <v>#REF!</v>
      </c>
      <c r="BE13" s="41" t="e">
        <f t="shared" si="10"/>
        <v>#REF!</v>
      </c>
      <c r="BF13" s="41" t="e">
        <f t="shared" si="10"/>
        <v>#REF!</v>
      </c>
      <c r="BG13" s="41" t="e">
        <f t="shared" si="10"/>
        <v>#REF!</v>
      </c>
      <c r="BH13" s="41" t="e">
        <f t="shared" si="10"/>
        <v>#REF!</v>
      </c>
      <c r="BI13" s="41" t="e">
        <f t="shared" si="10"/>
        <v>#REF!</v>
      </c>
      <c r="BJ13" s="41" t="e">
        <f t="shared" si="10"/>
        <v>#REF!</v>
      </c>
      <c r="BK13" s="41" t="e">
        <f t="shared" si="10"/>
        <v>#REF!</v>
      </c>
      <c r="BL13" s="41" t="e">
        <f t="shared" si="10"/>
        <v>#REF!</v>
      </c>
      <c r="BM13" s="41" t="e">
        <f t="shared" si="10"/>
        <v>#REF!</v>
      </c>
      <c r="BN13" s="41" t="e">
        <f t="shared" si="10"/>
        <v>#REF!</v>
      </c>
      <c r="BO13" s="41" t="e">
        <f t="shared" si="10"/>
        <v>#REF!</v>
      </c>
      <c r="BP13" s="41" t="e">
        <f t="shared" si="11"/>
        <v>#REF!</v>
      </c>
      <c r="BQ13" s="41" t="e">
        <f t="shared" si="11"/>
        <v>#REF!</v>
      </c>
      <c r="BR13" s="41" t="e">
        <f t="shared" si="11"/>
        <v>#REF!</v>
      </c>
      <c r="BS13" s="41" t="e">
        <f t="shared" si="11"/>
        <v>#REF!</v>
      </c>
      <c r="BT13" s="41" t="e">
        <f t="shared" si="11"/>
        <v>#REF!</v>
      </c>
      <c r="BU13" s="41" t="e">
        <f t="shared" si="11"/>
        <v>#REF!</v>
      </c>
      <c r="BV13" s="41" t="e">
        <f t="shared" si="11"/>
        <v>#REF!</v>
      </c>
      <c r="BW13" s="41" t="e">
        <f t="shared" si="11"/>
        <v>#REF!</v>
      </c>
      <c r="BX13" s="41" t="e">
        <f t="shared" si="11"/>
        <v>#REF!</v>
      </c>
      <c r="BY13" s="41" t="e">
        <f t="shared" si="11"/>
        <v>#REF!</v>
      </c>
      <c r="BZ13" s="41" t="e">
        <f t="shared" si="11"/>
        <v>#REF!</v>
      </c>
      <c r="CA13" s="41" t="e">
        <f t="shared" si="11"/>
        <v>#REF!</v>
      </c>
      <c r="CB13" s="41" t="e">
        <f t="shared" si="11"/>
        <v>#REF!</v>
      </c>
      <c r="CC13" s="41" t="e">
        <f t="shared" si="11"/>
        <v>#REF!</v>
      </c>
      <c r="CD13" s="41" t="e">
        <f t="shared" si="11"/>
        <v>#REF!</v>
      </c>
      <c r="CE13" s="41" t="e">
        <f t="shared" si="11"/>
        <v>#REF!</v>
      </c>
      <c r="CF13" s="41" t="e">
        <f t="shared" si="12"/>
        <v>#REF!</v>
      </c>
      <c r="CG13" s="41" t="e">
        <f t="shared" si="12"/>
        <v>#REF!</v>
      </c>
      <c r="CH13" s="41" t="e">
        <f t="shared" si="12"/>
        <v>#REF!</v>
      </c>
      <c r="CI13" s="41" t="e">
        <f t="shared" si="12"/>
        <v>#REF!</v>
      </c>
      <c r="CJ13" s="41" t="e">
        <f t="shared" si="12"/>
        <v>#REF!</v>
      </c>
      <c r="CK13" s="41" t="e">
        <f t="shared" si="12"/>
        <v>#REF!</v>
      </c>
      <c r="CL13" s="41" t="e">
        <f t="shared" si="12"/>
        <v>#REF!</v>
      </c>
      <c r="CM13" s="41" t="e">
        <f t="shared" si="12"/>
        <v>#REF!</v>
      </c>
      <c r="CN13" s="41" t="e">
        <f t="shared" si="12"/>
        <v>#REF!</v>
      </c>
      <c r="CO13" s="41" t="e">
        <f t="shared" si="12"/>
        <v>#REF!</v>
      </c>
      <c r="CP13" s="41" t="e">
        <f t="shared" si="12"/>
        <v>#REF!</v>
      </c>
      <c r="CQ13" s="41" t="e">
        <f t="shared" si="12"/>
        <v>#REF!</v>
      </c>
      <c r="CR13" s="41" t="e">
        <f t="shared" si="12"/>
        <v>#REF!</v>
      </c>
      <c r="CS13" s="41" t="e">
        <f t="shared" si="12"/>
        <v>#REF!</v>
      </c>
      <c r="CT13" s="41" t="e">
        <f t="shared" si="12"/>
        <v>#REF!</v>
      </c>
      <c r="CU13" s="41" t="e">
        <f t="shared" si="12"/>
        <v>#REF!</v>
      </c>
      <c r="CV13" s="41" t="e">
        <f t="shared" si="13"/>
        <v>#REF!</v>
      </c>
      <c r="CW13" s="41" t="e">
        <f t="shared" si="13"/>
        <v>#REF!</v>
      </c>
      <c r="CX13" s="41" t="e">
        <f t="shared" si="13"/>
        <v>#REF!</v>
      </c>
      <c r="CY13" s="41" t="e">
        <f t="shared" si="13"/>
        <v>#REF!</v>
      </c>
      <c r="CZ13" s="41" t="e">
        <f t="shared" si="13"/>
        <v>#REF!</v>
      </c>
      <c r="DA13" s="41" t="e">
        <f t="shared" si="13"/>
        <v>#REF!</v>
      </c>
      <c r="DB13" s="41" t="e">
        <f t="shared" si="13"/>
        <v>#REF!</v>
      </c>
      <c r="DC13" s="41" t="e">
        <f t="shared" si="13"/>
        <v>#REF!</v>
      </c>
      <c r="DD13" s="41" t="e">
        <f t="shared" si="13"/>
        <v>#REF!</v>
      </c>
      <c r="DE13" s="41" t="e">
        <f t="shared" si="13"/>
        <v>#REF!</v>
      </c>
      <c r="DF13" s="41" t="e">
        <f t="shared" si="13"/>
        <v>#REF!</v>
      </c>
      <c r="DG13" s="41" t="e">
        <f t="shared" si="13"/>
        <v>#REF!</v>
      </c>
      <c r="DH13" s="41" t="e">
        <f t="shared" si="13"/>
        <v>#REF!</v>
      </c>
      <c r="DI13" s="41" t="e">
        <f t="shared" si="13"/>
        <v>#REF!</v>
      </c>
      <c r="DJ13" s="41" t="e">
        <f t="shared" si="13"/>
        <v>#REF!</v>
      </c>
      <c r="DK13" s="41" t="e">
        <f t="shared" si="13"/>
        <v>#REF!</v>
      </c>
      <c r="DL13" s="41" t="e">
        <f t="shared" si="14"/>
        <v>#REF!</v>
      </c>
      <c r="DM13" s="41" t="e">
        <f t="shared" si="14"/>
        <v>#REF!</v>
      </c>
      <c r="DN13" s="41" t="e">
        <f t="shared" si="14"/>
        <v>#REF!</v>
      </c>
      <c r="DO13" s="41" t="e">
        <f t="shared" si="14"/>
        <v>#REF!</v>
      </c>
      <c r="DP13" s="41" t="e">
        <f t="shared" si="14"/>
        <v>#REF!</v>
      </c>
      <c r="DQ13" s="41" t="e">
        <f t="shared" si="14"/>
        <v>#REF!</v>
      </c>
      <c r="DR13" s="41" t="e">
        <f t="shared" si="14"/>
        <v>#REF!</v>
      </c>
      <c r="DS13" s="41" t="e">
        <f t="shared" si="14"/>
        <v>#REF!</v>
      </c>
      <c r="DT13" s="41" t="e">
        <f t="shared" si="14"/>
        <v>#REF!</v>
      </c>
      <c r="DU13" s="41" t="e">
        <f t="shared" si="14"/>
        <v>#REF!</v>
      </c>
      <c r="DV13" s="41" t="e">
        <f t="shared" si="14"/>
        <v>#REF!</v>
      </c>
      <c r="DW13" s="41" t="e">
        <f t="shared" si="14"/>
        <v>#REF!</v>
      </c>
      <c r="DX13" s="41" t="e">
        <f t="shared" si="14"/>
        <v>#REF!</v>
      </c>
      <c r="DY13" s="41" t="e">
        <f t="shared" si="14"/>
        <v>#REF!</v>
      </c>
      <c r="DZ13" s="41" t="e">
        <f t="shared" si="14"/>
        <v>#REF!</v>
      </c>
      <c r="EA13" s="41" t="e">
        <f t="shared" si="14"/>
        <v>#REF!</v>
      </c>
      <c r="EB13" s="41" t="e">
        <f t="shared" si="15"/>
        <v>#REF!</v>
      </c>
      <c r="EC13" s="41" t="e">
        <f t="shared" si="15"/>
        <v>#REF!</v>
      </c>
      <c r="ED13" s="41" t="e">
        <f t="shared" si="15"/>
        <v>#REF!</v>
      </c>
      <c r="EE13" s="41" t="e">
        <f t="shared" si="15"/>
        <v>#REF!</v>
      </c>
      <c r="EF13" s="41" t="e">
        <f t="shared" si="15"/>
        <v>#REF!</v>
      </c>
      <c r="EG13" s="41" t="e">
        <f t="shared" si="15"/>
        <v>#REF!</v>
      </c>
      <c r="EH13" s="41" t="e">
        <f t="shared" si="15"/>
        <v>#REF!</v>
      </c>
      <c r="EI13" s="41" t="e">
        <f t="shared" si="15"/>
        <v>#REF!</v>
      </c>
      <c r="EJ13" s="41" t="e">
        <f t="shared" si="15"/>
        <v>#REF!</v>
      </c>
      <c r="EK13" s="41" t="e">
        <f t="shared" si="15"/>
        <v>#REF!</v>
      </c>
      <c r="EL13" s="41" t="e">
        <f t="shared" si="15"/>
        <v>#REF!</v>
      </c>
      <c r="EM13" s="41" t="e">
        <f t="shared" si="15"/>
        <v>#REF!</v>
      </c>
      <c r="EN13" s="41" t="e">
        <f t="shared" si="15"/>
        <v>#REF!</v>
      </c>
      <c r="EO13" s="41" t="e">
        <f t="shared" si="15"/>
        <v>#REF!</v>
      </c>
      <c r="EP13" s="41" t="e">
        <f t="shared" si="15"/>
        <v>#REF!</v>
      </c>
      <c r="EQ13" s="41" t="e">
        <f t="shared" si="15"/>
        <v>#REF!</v>
      </c>
      <c r="ER13" s="41" t="e">
        <f t="shared" si="16"/>
        <v>#REF!</v>
      </c>
      <c r="ES13" s="41" t="e">
        <f t="shared" si="16"/>
        <v>#REF!</v>
      </c>
      <c r="ET13" s="41" t="e">
        <f t="shared" si="16"/>
        <v>#REF!</v>
      </c>
      <c r="EU13" s="41" t="e">
        <f t="shared" si="16"/>
        <v>#REF!</v>
      </c>
      <c r="EV13" s="41" t="e">
        <f t="shared" si="16"/>
        <v>#REF!</v>
      </c>
      <c r="EW13" s="41" t="e">
        <f t="shared" si="16"/>
        <v>#REF!</v>
      </c>
      <c r="EX13" s="41" t="e">
        <f t="shared" si="16"/>
        <v>#REF!</v>
      </c>
      <c r="EY13" s="41" t="e">
        <f t="shared" si="16"/>
        <v>#REF!</v>
      </c>
      <c r="EZ13" s="41" t="e">
        <f t="shared" si="16"/>
        <v>#REF!</v>
      </c>
      <c r="FA13" s="41" t="e">
        <f t="shared" si="16"/>
        <v>#REF!</v>
      </c>
      <c r="FB13" s="41" t="e">
        <f t="shared" si="16"/>
        <v>#REF!</v>
      </c>
      <c r="FC13" s="41" t="e">
        <f t="shared" si="16"/>
        <v>#REF!</v>
      </c>
      <c r="FD13" s="41" t="e">
        <f t="shared" si="16"/>
        <v>#REF!</v>
      </c>
      <c r="FE13" s="41" t="e">
        <f t="shared" si="16"/>
        <v>#REF!</v>
      </c>
      <c r="FF13" s="41" t="e">
        <f t="shared" si="16"/>
        <v>#REF!</v>
      </c>
      <c r="FG13" s="41" t="e">
        <f t="shared" si="16"/>
        <v>#REF!</v>
      </c>
      <c r="FH13" s="41" t="e">
        <f t="shared" si="17"/>
        <v>#REF!</v>
      </c>
      <c r="FI13" s="41" t="e">
        <f t="shared" si="17"/>
        <v>#REF!</v>
      </c>
      <c r="FJ13" s="41" t="e">
        <f t="shared" si="17"/>
        <v>#REF!</v>
      </c>
      <c r="FK13" s="41" t="e">
        <f t="shared" si="17"/>
        <v>#REF!</v>
      </c>
      <c r="FL13" s="41" t="e">
        <f t="shared" si="17"/>
        <v>#REF!</v>
      </c>
      <c r="FM13" s="41" t="e">
        <f t="shared" si="17"/>
        <v>#REF!</v>
      </c>
      <c r="FN13" s="41" t="e">
        <f t="shared" si="17"/>
        <v>#REF!</v>
      </c>
      <c r="FO13" s="41" t="e">
        <f t="shared" si="17"/>
        <v>#REF!</v>
      </c>
      <c r="FP13" s="41" t="e">
        <f t="shared" si="17"/>
        <v>#REF!</v>
      </c>
      <c r="FQ13" s="41" t="e">
        <f t="shared" si="17"/>
        <v>#REF!</v>
      </c>
      <c r="FR13" s="41" t="e">
        <f t="shared" si="17"/>
        <v>#REF!</v>
      </c>
      <c r="FS13" s="41" t="e">
        <f t="shared" si="17"/>
        <v>#REF!</v>
      </c>
      <c r="FT13" s="41" t="e">
        <f t="shared" si="17"/>
        <v>#REF!</v>
      </c>
      <c r="FU13" s="41" t="e">
        <f t="shared" si="17"/>
        <v>#REF!</v>
      </c>
      <c r="FV13" s="41" t="e">
        <f t="shared" si="17"/>
        <v>#REF!</v>
      </c>
      <c r="FW13" s="41" t="e">
        <f t="shared" si="17"/>
        <v>#REF!</v>
      </c>
      <c r="FX13" s="41" t="e">
        <f t="shared" si="18"/>
        <v>#REF!</v>
      </c>
      <c r="FY13" s="41" t="e">
        <f t="shared" si="18"/>
        <v>#REF!</v>
      </c>
      <c r="FZ13" s="41" t="e">
        <f t="shared" si="18"/>
        <v>#REF!</v>
      </c>
      <c r="GA13" s="41" t="e">
        <f t="shared" si="18"/>
        <v>#REF!</v>
      </c>
      <c r="GB13" s="41" t="e">
        <f t="shared" si="18"/>
        <v>#REF!</v>
      </c>
      <c r="GC13" s="41" t="e">
        <f t="shared" si="18"/>
        <v>#REF!</v>
      </c>
      <c r="GD13" s="41" t="e">
        <f t="shared" si="18"/>
        <v>#REF!</v>
      </c>
      <c r="GE13" s="41" t="e">
        <f t="shared" si="18"/>
        <v>#REF!</v>
      </c>
      <c r="GF13" s="41" t="e">
        <f t="shared" si="18"/>
        <v>#REF!</v>
      </c>
      <c r="GG13" s="41" t="e">
        <f t="shared" si="18"/>
        <v>#REF!</v>
      </c>
      <c r="GH13" s="41" t="e">
        <f t="shared" si="18"/>
        <v>#REF!</v>
      </c>
      <c r="GI13" s="41" t="e">
        <f t="shared" si="18"/>
        <v>#REF!</v>
      </c>
      <c r="GJ13" s="41" t="e">
        <f t="shared" si="18"/>
        <v>#REF!</v>
      </c>
      <c r="GK13" s="41" t="e">
        <f t="shared" si="18"/>
        <v>#REF!</v>
      </c>
      <c r="GL13" s="41" t="e">
        <f t="shared" si="18"/>
        <v>#REF!</v>
      </c>
      <c r="GM13" s="41" t="e">
        <f t="shared" si="18"/>
        <v>#REF!</v>
      </c>
      <c r="GN13" s="41" t="e">
        <f t="shared" si="19"/>
        <v>#REF!</v>
      </c>
      <c r="GO13" s="41" t="e">
        <f t="shared" si="19"/>
        <v>#REF!</v>
      </c>
      <c r="GP13" s="41" t="e">
        <f t="shared" si="19"/>
        <v>#REF!</v>
      </c>
      <c r="GQ13" s="41" t="e">
        <f t="shared" si="19"/>
        <v>#REF!</v>
      </c>
      <c r="GR13" s="41" t="e">
        <f t="shared" si="19"/>
        <v>#REF!</v>
      </c>
      <c r="GS13" s="41" t="e">
        <f t="shared" si="19"/>
        <v>#REF!</v>
      </c>
      <c r="GT13" s="41" t="e">
        <f t="shared" si="19"/>
        <v>#REF!</v>
      </c>
      <c r="GU13" s="41" t="e">
        <f t="shared" si="19"/>
        <v>#REF!</v>
      </c>
      <c r="GV13" s="41" t="e">
        <f t="shared" si="19"/>
        <v>#REF!</v>
      </c>
      <c r="GW13" s="41" t="e">
        <f t="shared" si="19"/>
        <v>#REF!</v>
      </c>
      <c r="GX13" s="41" t="e">
        <f t="shared" si="19"/>
        <v>#REF!</v>
      </c>
      <c r="GY13" s="41" t="e">
        <f t="shared" si="19"/>
        <v>#REF!</v>
      </c>
      <c r="GZ13" s="41" t="e">
        <f t="shared" si="19"/>
        <v>#REF!</v>
      </c>
      <c r="HA13" s="41" t="e">
        <f t="shared" si="19"/>
        <v>#REF!</v>
      </c>
      <c r="HB13" s="41" t="e">
        <f t="shared" si="19"/>
        <v>#REF!</v>
      </c>
      <c r="HC13" s="41" t="e">
        <f t="shared" si="19"/>
        <v>#REF!</v>
      </c>
      <c r="HD13" s="41" t="e">
        <f t="shared" si="20"/>
        <v>#REF!</v>
      </c>
      <c r="HE13" s="41" t="e">
        <f t="shared" si="20"/>
        <v>#REF!</v>
      </c>
      <c r="HF13" s="41" t="e">
        <f t="shared" si="20"/>
        <v>#REF!</v>
      </c>
      <c r="HG13" s="41" t="e">
        <f t="shared" si="20"/>
        <v>#REF!</v>
      </c>
      <c r="HH13" s="41" t="e">
        <f t="shared" si="20"/>
        <v>#REF!</v>
      </c>
      <c r="HI13" s="41" t="e">
        <f t="shared" si="20"/>
        <v>#REF!</v>
      </c>
      <c r="HJ13" s="41" t="e">
        <f t="shared" si="20"/>
        <v>#REF!</v>
      </c>
    </row>
    <row r="14" spans="1:218" ht="14.4" x14ac:dyDescent="0.3">
      <c r="A14" s="42">
        <v>11</v>
      </c>
      <c r="B14" s="43" t="e">
        <f>'CMM2 - AUX CALC'!$L$67</f>
        <v>#REF!</v>
      </c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 t="e">
        <f>$B14/(_xlfn.SINGLE(PrazoConcessao)*12-M$3+1)</f>
        <v>#REF!</v>
      </c>
      <c r="N14" s="41" t="e">
        <f t="shared" si="7"/>
        <v>#REF!</v>
      </c>
      <c r="O14" s="41" t="e">
        <f t="shared" si="7"/>
        <v>#REF!</v>
      </c>
      <c r="P14" s="41" t="e">
        <f t="shared" si="7"/>
        <v>#REF!</v>
      </c>
      <c r="Q14" s="41" t="e">
        <f t="shared" si="7"/>
        <v>#REF!</v>
      </c>
      <c r="R14" s="41" t="e">
        <f t="shared" si="7"/>
        <v>#REF!</v>
      </c>
      <c r="S14" s="41" t="e">
        <f t="shared" si="7"/>
        <v>#REF!</v>
      </c>
      <c r="T14" s="41" t="e">
        <f t="shared" si="8"/>
        <v>#REF!</v>
      </c>
      <c r="U14" s="41" t="e">
        <f t="shared" si="8"/>
        <v>#REF!</v>
      </c>
      <c r="V14" s="41" t="e">
        <f t="shared" si="8"/>
        <v>#REF!</v>
      </c>
      <c r="W14" s="41" t="e">
        <f t="shared" si="8"/>
        <v>#REF!</v>
      </c>
      <c r="X14" s="41" t="e">
        <f t="shared" si="8"/>
        <v>#REF!</v>
      </c>
      <c r="Y14" s="41" t="e">
        <f t="shared" si="8"/>
        <v>#REF!</v>
      </c>
      <c r="Z14" s="41" t="e">
        <f t="shared" si="8"/>
        <v>#REF!</v>
      </c>
      <c r="AA14" s="41" t="e">
        <f t="shared" si="8"/>
        <v>#REF!</v>
      </c>
      <c r="AB14" s="41" t="e">
        <f t="shared" si="8"/>
        <v>#REF!</v>
      </c>
      <c r="AC14" s="41" t="e">
        <f t="shared" si="8"/>
        <v>#REF!</v>
      </c>
      <c r="AD14" s="41" t="e">
        <f t="shared" si="8"/>
        <v>#REF!</v>
      </c>
      <c r="AE14" s="41" t="e">
        <f t="shared" si="8"/>
        <v>#REF!</v>
      </c>
      <c r="AF14" s="41" t="e">
        <f t="shared" si="8"/>
        <v>#REF!</v>
      </c>
      <c r="AG14" s="41" t="e">
        <f t="shared" si="8"/>
        <v>#REF!</v>
      </c>
      <c r="AH14" s="41" t="e">
        <f t="shared" si="8"/>
        <v>#REF!</v>
      </c>
      <c r="AI14" s="41" t="e">
        <f t="shared" si="8"/>
        <v>#REF!</v>
      </c>
      <c r="AJ14" s="41" t="e">
        <f t="shared" si="9"/>
        <v>#REF!</v>
      </c>
      <c r="AK14" s="41" t="e">
        <f t="shared" si="9"/>
        <v>#REF!</v>
      </c>
      <c r="AL14" s="41" t="e">
        <f t="shared" si="9"/>
        <v>#REF!</v>
      </c>
      <c r="AM14" s="41" t="e">
        <f t="shared" si="9"/>
        <v>#REF!</v>
      </c>
      <c r="AN14" s="41" t="e">
        <f t="shared" si="9"/>
        <v>#REF!</v>
      </c>
      <c r="AO14" s="41" t="e">
        <f t="shared" si="9"/>
        <v>#REF!</v>
      </c>
      <c r="AP14" s="41" t="e">
        <f t="shared" si="9"/>
        <v>#REF!</v>
      </c>
      <c r="AQ14" s="41" t="e">
        <f t="shared" si="9"/>
        <v>#REF!</v>
      </c>
      <c r="AR14" s="41" t="e">
        <f t="shared" si="9"/>
        <v>#REF!</v>
      </c>
      <c r="AS14" s="41" t="e">
        <f t="shared" si="9"/>
        <v>#REF!</v>
      </c>
      <c r="AT14" s="41" t="e">
        <f t="shared" si="9"/>
        <v>#REF!</v>
      </c>
      <c r="AU14" s="41" t="e">
        <f t="shared" si="9"/>
        <v>#REF!</v>
      </c>
      <c r="AV14" s="41" t="e">
        <f t="shared" si="9"/>
        <v>#REF!</v>
      </c>
      <c r="AW14" s="41" t="e">
        <f t="shared" si="9"/>
        <v>#REF!</v>
      </c>
      <c r="AX14" s="41" t="e">
        <f t="shared" si="9"/>
        <v>#REF!</v>
      </c>
      <c r="AY14" s="41" t="e">
        <f t="shared" si="9"/>
        <v>#REF!</v>
      </c>
      <c r="AZ14" s="41" t="e">
        <f t="shared" si="10"/>
        <v>#REF!</v>
      </c>
      <c r="BA14" s="41" t="e">
        <f t="shared" si="10"/>
        <v>#REF!</v>
      </c>
      <c r="BB14" s="41" t="e">
        <f t="shared" si="10"/>
        <v>#REF!</v>
      </c>
      <c r="BC14" s="41" t="e">
        <f t="shared" si="10"/>
        <v>#REF!</v>
      </c>
      <c r="BD14" s="41" t="e">
        <f t="shared" si="10"/>
        <v>#REF!</v>
      </c>
      <c r="BE14" s="41" t="e">
        <f t="shared" si="10"/>
        <v>#REF!</v>
      </c>
      <c r="BF14" s="41" t="e">
        <f t="shared" si="10"/>
        <v>#REF!</v>
      </c>
      <c r="BG14" s="41" t="e">
        <f t="shared" si="10"/>
        <v>#REF!</v>
      </c>
      <c r="BH14" s="41" t="e">
        <f t="shared" si="10"/>
        <v>#REF!</v>
      </c>
      <c r="BI14" s="41" t="e">
        <f t="shared" si="10"/>
        <v>#REF!</v>
      </c>
      <c r="BJ14" s="41" t="e">
        <f t="shared" si="10"/>
        <v>#REF!</v>
      </c>
      <c r="BK14" s="41" t="e">
        <f t="shared" si="10"/>
        <v>#REF!</v>
      </c>
      <c r="BL14" s="41" t="e">
        <f t="shared" si="10"/>
        <v>#REF!</v>
      </c>
      <c r="BM14" s="41" t="e">
        <f t="shared" si="10"/>
        <v>#REF!</v>
      </c>
      <c r="BN14" s="41" t="e">
        <f t="shared" si="10"/>
        <v>#REF!</v>
      </c>
      <c r="BO14" s="41" t="e">
        <f t="shared" si="10"/>
        <v>#REF!</v>
      </c>
      <c r="BP14" s="41" t="e">
        <f t="shared" si="11"/>
        <v>#REF!</v>
      </c>
      <c r="BQ14" s="41" t="e">
        <f t="shared" si="11"/>
        <v>#REF!</v>
      </c>
      <c r="BR14" s="41" t="e">
        <f t="shared" si="11"/>
        <v>#REF!</v>
      </c>
      <c r="BS14" s="41" t="e">
        <f t="shared" si="11"/>
        <v>#REF!</v>
      </c>
      <c r="BT14" s="41" t="e">
        <f t="shared" si="11"/>
        <v>#REF!</v>
      </c>
      <c r="BU14" s="41" t="e">
        <f t="shared" si="11"/>
        <v>#REF!</v>
      </c>
      <c r="BV14" s="41" t="e">
        <f t="shared" si="11"/>
        <v>#REF!</v>
      </c>
      <c r="BW14" s="41" t="e">
        <f t="shared" si="11"/>
        <v>#REF!</v>
      </c>
      <c r="BX14" s="41" t="e">
        <f t="shared" si="11"/>
        <v>#REF!</v>
      </c>
      <c r="BY14" s="41" t="e">
        <f t="shared" si="11"/>
        <v>#REF!</v>
      </c>
      <c r="BZ14" s="41" t="e">
        <f t="shared" si="11"/>
        <v>#REF!</v>
      </c>
      <c r="CA14" s="41" t="e">
        <f t="shared" si="11"/>
        <v>#REF!</v>
      </c>
      <c r="CB14" s="41" t="e">
        <f t="shared" si="11"/>
        <v>#REF!</v>
      </c>
      <c r="CC14" s="41" t="e">
        <f t="shared" si="11"/>
        <v>#REF!</v>
      </c>
      <c r="CD14" s="41" t="e">
        <f t="shared" si="11"/>
        <v>#REF!</v>
      </c>
      <c r="CE14" s="41" t="e">
        <f t="shared" si="11"/>
        <v>#REF!</v>
      </c>
      <c r="CF14" s="41" t="e">
        <f t="shared" si="12"/>
        <v>#REF!</v>
      </c>
      <c r="CG14" s="41" t="e">
        <f t="shared" si="12"/>
        <v>#REF!</v>
      </c>
      <c r="CH14" s="41" t="e">
        <f t="shared" si="12"/>
        <v>#REF!</v>
      </c>
      <c r="CI14" s="41" t="e">
        <f t="shared" si="12"/>
        <v>#REF!</v>
      </c>
      <c r="CJ14" s="41" t="e">
        <f t="shared" si="12"/>
        <v>#REF!</v>
      </c>
      <c r="CK14" s="41" t="e">
        <f t="shared" si="12"/>
        <v>#REF!</v>
      </c>
      <c r="CL14" s="41" t="e">
        <f t="shared" si="12"/>
        <v>#REF!</v>
      </c>
      <c r="CM14" s="41" t="e">
        <f t="shared" si="12"/>
        <v>#REF!</v>
      </c>
      <c r="CN14" s="41" t="e">
        <f t="shared" si="12"/>
        <v>#REF!</v>
      </c>
      <c r="CO14" s="41" t="e">
        <f t="shared" si="12"/>
        <v>#REF!</v>
      </c>
      <c r="CP14" s="41" t="e">
        <f t="shared" si="12"/>
        <v>#REF!</v>
      </c>
      <c r="CQ14" s="41" t="e">
        <f t="shared" si="12"/>
        <v>#REF!</v>
      </c>
      <c r="CR14" s="41" t="e">
        <f t="shared" si="12"/>
        <v>#REF!</v>
      </c>
      <c r="CS14" s="41" t="e">
        <f t="shared" si="12"/>
        <v>#REF!</v>
      </c>
      <c r="CT14" s="41" t="e">
        <f t="shared" si="12"/>
        <v>#REF!</v>
      </c>
      <c r="CU14" s="41" t="e">
        <f t="shared" si="12"/>
        <v>#REF!</v>
      </c>
      <c r="CV14" s="41" t="e">
        <f t="shared" si="13"/>
        <v>#REF!</v>
      </c>
      <c r="CW14" s="41" t="e">
        <f t="shared" si="13"/>
        <v>#REF!</v>
      </c>
      <c r="CX14" s="41" t="e">
        <f t="shared" si="13"/>
        <v>#REF!</v>
      </c>
      <c r="CY14" s="41" t="e">
        <f t="shared" si="13"/>
        <v>#REF!</v>
      </c>
      <c r="CZ14" s="41" t="e">
        <f t="shared" si="13"/>
        <v>#REF!</v>
      </c>
      <c r="DA14" s="41" t="e">
        <f t="shared" si="13"/>
        <v>#REF!</v>
      </c>
      <c r="DB14" s="41" t="e">
        <f t="shared" si="13"/>
        <v>#REF!</v>
      </c>
      <c r="DC14" s="41" t="e">
        <f t="shared" si="13"/>
        <v>#REF!</v>
      </c>
      <c r="DD14" s="41" t="e">
        <f t="shared" si="13"/>
        <v>#REF!</v>
      </c>
      <c r="DE14" s="41" t="e">
        <f t="shared" si="13"/>
        <v>#REF!</v>
      </c>
      <c r="DF14" s="41" t="e">
        <f t="shared" si="13"/>
        <v>#REF!</v>
      </c>
      <c r="DG14" s="41" t="e">
        <f t="shared" si="13"/>
        <v>#REF!</v>
      </c>
      <c r="DH14" s="41" t="e">
        <f t="shared" si="13"/>
        <v>#REF!</v>
      </c>
      <c r="DI14" s="41" t="e">
        <f t="shared" si="13"/>
        <v>#REF!</v>
      </c>
      <c r="DJ14" s="41" t="e">
        <f t="shared" si="13"/>
        <v>#REF!</v>
      </c>
      <c r="DK14" s="41" t="e">
        <f t="shared" si="13"/>
        <v>#REF!</v>
      </c>
      <c r="DL14" s="41" t="e">
        <f t="shared" si="14"/>
        <v>#REF!</v>
      </c>
      <c r="DM14" s="41" t="e">
        <f t="shared" si="14"/>
        <v>#REF!</v>
      </c>
      <c r="DN14" s="41" t="e">
        <f t="shared" si="14"/>
        <v>#REF!</v>
      </c>
      <c r="DO14" s="41" t="e">
        <f t="shared" si="14"/>
        <v>#REF!</v>
      </c>
      <c r="DP14" s="41" t="e">
        <f t="shared" si="14"/>
        <v>#REF!</v>
      </c>
      <c r="DQ14" s="41" t="e">
        <f t="shared" si="14"/>
        <v>#REF!</v>
      </c>
      <c r="DR14" s="41" t="e">
        <f t="shared" si="14"/>
        <v>#REF!</v>
      </c>
      <c r="DS14" s="41" t="e">
        <f t="shared" si="14"/>
        <v>#REF!</v>
      </c>
      <c r="DT14" s="41" t="e">
        <f t="shared" si="14"/>
        <v>#REF!</v>
      </c>
      <c r="DU14" s="41" t="e">
        <f t="shared" si="14"/>
        <v>#REF!</v>
      </c>
      <c r="DV14" s="41" t="e">
        <f t="shared" si="14"/>
        <v>#REF!</v>
      </c>
      <c r="DW14" s="41" t="e">
        <f t="shared" si="14"/>
        <v>#REF!</v>
      </c>
      <c r="DX14" s="41" t="e">
        <f t="shared" si="14"/>
        <v>#REF!</v>
      </c>
      <c r="DY14" s="41" t="e">
        <f t="shared" si="14"/>
        <v>#REF!</v>
      </c>
      <c r="DZ14" s="41" t="e">
        <f t="shared" si="14"/>
        <v>#REF!</v>
      </c>
      <c r="EA14" s="41" t="e">
        <f t="shared" si="14"/>
        <v>#REF!</v>
      </c>
      <c r="EB14" s="41" t="e">
        <f t="shared" si="15"/>
        <v>#REF!</v>
      </c>
      <c r="EC14" s="41" t="e">
        <f t="shared" si="15"/>
        <v>#REF!</v>
      </c>
      <c r="ED14" s="41" t="e">
        <f t="shared" si="15"/>
        <v>#REF!</v>
      </c>
      <c r="EE14" s="41" t="e">
        <f t="shared" si="15"/>
        <v>#REF!</v>
      </c>
      <c r="EF14" s="41" t="e">
        <f t="shared" si="15"/>
        <v>#REF!</v>
      </c>
      <c r="EG14" s="41" t="e">
        <f t="shared" si="15"/>
        <v>#REF!</v>
      </c>
      <c r="EH14" s="41" t="e">
        <f t="shared" si="15"/>
        <v>#REF!</v>
      </c>
      <c r="EI14" s="41" t="e">
        <f t="shared" si="15"/>
        <v>#REF!</v>
      </c>
      <c r="EJ14" s="41" t="e">
        <f t="shared" si="15"/>
        <v>#REF!</v>
      </c>
      <c r="EK14" s="41" t="e">
        <f t="shared" si="15"/>
        <v>#REF!</v>
      </c>
      <c r="EL14" s="41" t="e">
        <f t="shared" si="15"/>
        <v>#REF!</v>
      </c>
      <c r="EM14" s="41" t="e">
        <f t="shared" si="15"/>
        <v>#REF!</v>
      </c>
      <c r="EN14" s="41" t="e">
        <f t="shared" si="15"/>
        <v>#REF!</v>
      </c>
      <c r="EO14" s="41" t="e">
        <f t="shared" si="15"/>
        <v>#REF!</v>
      </c>
      <c r="EP14" s="41" t="e">
        <f t="shared" si="15"/>
        <v>#REF!</v>
      </c>
      <c r="EQ14" s="41" t="e">
        <f t="shared" si="15"/>
        <v>#REF!</v>
      </c>
      <c r="ER14" s="41" t="e">
        <f t="shared" si="16"/>
        <v>#REF!</v>
      </c>
      <c r="ES14" s="41" t="e">
        <f t="shared" si="16"/>
        <v>#REF!</v>
      </c>
      <c r="ET14" s="41" t="e">
        <f t="shared" si="16"/>
        <v>#REF!</v>
      </c>
      <c r="EU14" s="41" t="e">
        <f t="shared" si="16"/>
        <v>#REF!</v>
      </c>
      <c r="EV14" s="41" t="e">
        <f t="shared" si="16"/>
        <v>#REF!</v>
      </c>
      <c r="EW14" s="41" t="e">
        <f t="shared" si="16"/>
        <v>#REF!</v>
      </c>
      <c r="EX14" s="41" t="e">
        <f t="shared" si="16"/>
        <v>#REF!</v>
      </c>
      <c r="EY14" s="41" t="e">
        <f t="shared" si="16"/>
        <v>#REF!</v>
      </c>
      <c r="EZ14" s="41" t="e">
        <f t="shared" si="16"/>
        <v>#REF!</v>
      </c>
      <c r="FA14" s="41" t="e">
        <f t="shared" si="16"/>
        <v>#REF!</v>
      </c>
      <c r="FB14" s="41" t="e">
        <f t="shared" si="16"/>
        <v>#REF!</v>
      </c>
      <c r="FC14" s="41" t="e">
        <f t="shared" si="16"/>
        <v>#REF!</v>
      </c>
      <c r="FD14" s="41" t="e">
        <f t="shared" si="16"/>
        <v>#REF!</v>
      </c>
      <c r="FE14" s="41" t="e">
        <f t="shared" si="16"/>
        <v>#REF!</v>
      </c>
      <c r="FF14" s="41" t="e">
        <f t="shared" si="16"/>
        <v>#REF!</v>
      </c>
      <c r="FG14" s="41" t="e">
        <f t="shared" si="16"/>
        <v>#REF!</v>
      </c>
      <c r="FH14" s="41" t="e">
        <f t="shared" si="17"/>
        <v>#REF!</v>
      </c>
      <c r="FI14" s="41" t="e">
        <f t="shared" si="17"/>
        <v>#REF!</v>
      </c>
      <c r="FJ14" s="41" t="e">
        <f t="shared" si="17"/>
        <v>#REF!</v>
      </c>
      <c r="FK14" s="41" t="e">
        <f t="shared" si="17"/>
        <v>#REF!</v>
      </c>
      <c r="FL14" s="41" t="e">
        <f t="shared" si="17"/>
        <v>#REF!</v>
      </c>
      <c r="FM14" s="41" t="e">
        <f t="shared" si="17"/>
        <v>#REF!</v>
      </c>
      <c r="FN14" s="41" t="e">
        <f t="shared" si="17"/>
        <v>#REF!</v>
      </c>
      <c r="FO14" s="41" t="e">
        <f t="shared" si="17"/>
        <v>#REF!</v>
      </c>
      <c r="FP14" s="41" t="e">
        <f t="shared" si="17"/>
        <v>#REF!</v>
      </c>
      <c r="FQ14" s="41" t="e">
        <f t="shared" si="17"/>
        <v>#REF!</v>
      </c>
      <c r="FR14" s="41" t="e">
        <f t="shared" si="17"/>
        <v>#REF!</v>
      </c>
      <c r="FS14" s="41" t="e">
        <f t="shared" si="17"/>
        <v>#REF!</v>
      </c>
      <c r="FT14" s="41" t="e">
        <f t="shared" si="17"/>
        <v>#REF!</v>
      </c>
      <c r="FU14" s="41" t="e">
        <f t="shared" si="17"/>
        <v>#REF!</v>
      </c>
      <c r="FV14" s="41" t="e">
        <f t="shared" si="17"/>
        <v>#REF!</v>
      </c>
      <c r="FW14" s="41" t="e">
        <f t="shared" si="17"/>
        <v>#REF!</v>
      </c>
      <c r="FX14" s="41" t="e">
        <f t="shared" si="18"/>
        <v>#REF!</v>
      </c>
      <c r="FY14" s="41" t="e">
        <f t="shared" si="18"/>
        <v>#REF!</v>
      </c>
      <c r="FZ14" s="41" t="e">
        <f t="shared" si="18"/>
        <v>#REF!</v>
      </c>
      <c r="GA14" s="41" t="e">
        <f t="shared" si="18"/>
        <v>#REF!</v>
      </c>
      <c r="GB14" s="41" t="e">
        <f t="shared" si="18"/>
        <v>#REF!</v>
      </c>
      <c r="GC14" s="41" t="e">
        <f t="shared" si="18"/>
        <v>#REF!</v>
      </c>
      <c r="GD14" s="41" t="e">
        <f t="shared" si="18"/>
        <v>#REF!</v>
      </c>
      <c r="GE14" s="41" t="e">
        <f t="shared" si="18"/>
        <v>#REF!</v>
      </c>
      <c r="GF14" s="41" t="e">
        <f t="shared" si="18"/>
        <v>#REF!</v>
      </c>
      <c r="GG14" s="41" t="e">
        <f t="shared" si="18"/>
        <v>#REF!</v>
      </c>
      <c r="GH14" s="41" t="e">
        <f t="shared" si="18"/>
        <v>#REF!</v>
      </c>
      <c r="GI14" s="41" t="e">
        <f t="shared" si="18"/>
        <v>#REF!</v>
      </c>
      <c r="GJ14" s="41" t="e">
        <f t="shared" si="18"/>
        <v>#REF!</v>
      </c>
      <c r="GK14" s="41" t="e">
        <f t="shared" si="18"/>
        <v>#REF!</v>
      </c>
      <c r="GL14" s="41" t="e">
        <f t="shared" si="18"/>
        <v>#REF!</v>
      </c>
      <c r="GM14" s="41" t="e">
        <f t="shared" si="18"/>
        <v>#REF!</v>
      </c>
      <c r="GN14" s="41" t="e">
        <f t="shared" si="19"/>
        <v>#REF!</v>
      </c>
      <c r="GO14" s="41" t="e">
        <f t="shared" si="19"/>
        <v>#REF!</v>
      </c>
      <c r="GP14" s="41" t="e">
        <f t="shared" si="19"/>
        <v>#REF!</v>
      </c>
      <c r="GQ14" s="41" t="e">
        <f t="shared" si="19"/>
        <v>#REF!</v>
      </c>
      <c r="GR14" s="41" t="e">
        <f t="shared" si="19"/>
        <v>#REF!</v>
      </c>
      <c r="GS14" s="41" t="e">
        <f t="shared" si="19"/>
        <v>#REF!</v>
      </c>
      <c r="GT14" s="41" t="e">
        <f t="shared" si="19"/>
        <v>#REF!</v>
      </c>
      <c r="GU14" s="41" t="e">
        <f t="shared" si="19"/>
        <v>#REF!</v>
      </c>
      <c r="GV14" s="41" t="e">
        <f t="shared" si="19"/>
        <v>#REF!</v>
      </c>
      <c r="GW14" s="41" t="e">
        <f t="shared" si="19"/>
        <v>#REF!</v>
      </c>
      <c r="GX14" s="41" t="e">
        <f t="shared" si="19"/>
        <v>#REF!</v>
      </c>
      <c r="GY14" s="41" t="e">
        <f t="shared" si="19"/>
        <v>#REF!</v>
      </c>
      <c r="GZ14" s="41" t="e">
        <f t="shared" si="19"/>
        <v>#REF!</v>
      </c>
      <c r="HA14" s="41" t="e">
        <f t="shared" si="19"/>
        <v>#REF!</v>
      </c>
      <c r="HB14" s="41" t="e">
        <f t="shared" si="19"/>
        <v>#REF!</v>
      </c>
      <c r="HC14" s="41" t="e">
        <f t="shared" si="19"/>
        <v>#REF!</v>
      </c>
      <c r="HD14" s="41" t="e">
        <f t="shared" si="20"/>
        <v>#REF!</v>
      </c>
      <c r="HE14" s="41" t="e">
        <f t="shared" si="20"/>
        <v>#REF!</v>
      </c>
      <c r="HF14" s="41" t="e">
        <f t="shared" si="20"/>
        <v>#REF!</v>
      </c>
      <c r="HG14" s="41" t="e">
        <f t="shared" si="20"/>
        <v>#REF!</v>
      </c>
      <c r="HH14" s="41" t="e">
        <f t="shared" si="20"/>
        <v>#REF!</v>
      </c>
      <c r="HI14" s="41" t="e">
        <f t="shared" si="20"/>
        <v>#REF!</v>
      </c>
      <c r="HJ14" s="41" t="e">
        <f t="shared" si="20"/>
        <v>#REF!</v>
      </c>
    </row>
    <row r="15" spans="1:218" ht="14.4" x14ac:dyDescent="0.3">
      <c r="A15" s="42">
        <v>12</v>
      </c>
      <c r="B15" s="43" t="e">
        <f>'CMM2 - AUX CALC'!$M$67</f>
        <v>#REF!</v>
      </c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 t="e">
        <f>$B15/(_xlfn.SINGLE(PrazoConcessao)*12-N$3+1)</f>
        <v>#REF!</v>
      </c>
      <c r="O15" s="41" t="e">
        <f t="shared" si="7"/>
        <v>#REF!</v>
      </c>
      <c r="P15" s="41" t="e">
        <f t="shared" si="7"/>
        <v>#REF!</v>
      </c>
      <c r="Q15" s="41" t="e">
        <f t="shared" si="7"/>
        <v>#REF!</v>
      </c>
      <c r="R15" s="41" t="e">
        <f t="shared" si="7"/>
        <v>#REF!</v>
      </c>
      <c r="S15" s="41" t="e">
        <f t="shared" si="7"/>
        <v>#REF!</v>
      </c>
      <c r="T15" s="41" t="e">
        <f t="shared" si="8"/>
        <v>#REF!</v>
      </c>
      <c r="U15" s="41" t="e">
        <f t="shared" si="8"/>
        <v>#REF!</v>
      </c>
      <c r="V15" s="41" t="e">
        <f t="shared" si="8"/>
        <v>#REF!</v>
      </c>
      <c r="W15" s="41" t="e">
        <f t="shared" si="8"/>
        <v>#REF!</v>
      </c>
      <c r="X15" s="41" t="e">
        <f t="shared" si="8"/>
        <v>#REF!</v>
      </c>
      <c r="Y15" s="41" t="e">
        <f t="shared" si="8"/>
        <v>#REF!</v>
      </c>
      <c r="Z15" s="41" t="e">
        <f t="shared" si="8"/>
        <v>#REF!</v>
      </c>
      <c r="AA15" s="41" t="e">
        <f t="shared" si="8"/>
        <v>#REF!</v>
      </c>
      <c r="AB15" s="41" t="e">
        <f t="shared" si="8"/>
        <v>#REF!</v>
      </c>
      <c r="AC15" s="41" t="e">
        <f t="shared" si="8"/>
        <v>#REF!</v>
      </c>
      <c r="AD15" s="41" t="e">
        <f t="shared" si="8"/>
        <v>#REF!</v>
      </c>
      <c r="AE15" s="41" t="e">
        <f t="shared" si="8"/>
        <v>#REF!</v>
      </c>
      <c r="AF15" s="41" t="e">
        <f t="shared" si="8"/>
        <v>#REF!</v>
      </c>
      <c r="AG15" s="41" t="e">
        <f t="shared" si="8"/>
        <v>#REF!</v>
      </c>
      <c r="AH15" s="41" t="e">
        <f t="shared" si="8"/>
        <v>#REF!</v>
      </c>
      <c r="AI15" s="41" t="e">
        <f t="shared" si="8"/>
        <v>#REF!</v>
      </c>
      <c r="AJ15" s="41" t="e">
        <f t="shared" si="9"/>
        <v>#REF!</v>
      </c>
      <c r="AK15" s="41" t="e">
        <f t="shared" si="9"/>
        <v>#REF!</v>
      </c>
      <c r="AL15" s="41" t="e">
        <f t="shared" si="9"/>
        <v>#REF!</v>
      </c>
      <c r="AM15" s="41" t="e">
        <f t="shared" si="9"/>
        <v>#REF!</v>
      </c>
      <c r="AN15" s="41" t="e">
        <f t="shared" si="9"/>
        <v>#REF!</v>
      </c>
      <c r="AO15" s="41" t="e">
        <f t="shared" si="9"/>
        <v>#REF!</v>
      </c>
      <c r="AP15" s="41" t="e">
        <f t="shared" si="9"/>
        <v>#REF!</v>
      </c>
      <c r="AQ15" s="41" t="e">
        <f t="shared" si="9"/>
        <v>#REF!</v>
      </c>
      <c r="AR15" s="41" t="e">
        <f t="shared" si="9"/>
        <v>#REF!</v>
      </c>
      <c r="AS15" s="41" t="e">
        <f t="shared" si="9"/>
        <v>#REF!</v>
      </c>
      <c r="AT15" s="41" t="e">
        <f t="shared" si="9"/>
        <v>#REF!</v>
      </c>
      <c r="AU15" s="41" t="e">
        <f t="shared" si="9"/>
        <v>#REF!</v>
      </c>
      <c r="AV15" s="41" t="e">
        <f t="shared" si="9"/>
        <v>#REF!</v>
      </c>
      <c r="AW15" s="41" t="e">
        <f t="shared" si="9"/>
        <v>#REF!</v>
      </c>
      <c r="AX15" s="41" t="e">
        <f t="shared" si="9"/>
        <v>#REF!</v>
      </c>
      <c r="AY15" s="41" t="e">
        <f t="shared" si="9"/>
        <v>#REF!</v>
      </c>
      <c r="AZ15" s="41" t="e">
        <f t="shared" si="10"/>
        <v>#REF!</v>
      </c>
      <c r="BA15" s="41" t="e">
        <f t="shared" si="10"/>
        <v>#REF!</v>
      </c>
      <c r="BB15" s="41" t="e">
        <f t="shared" si="10"/>
        <v>#REF!</v>
      </c>
      <c r="BC15" s="41" t="e">
        <f t="shared" si="10"/>
        <v>#REF!</v>
      </c>
      <c r="BD15" s="41" t="e">
        <f t="shared" si="10"/>
        <v>#REF!</v>
      </c>
      <c r="BE15" s="41" t="e">
        <f t="shared" si="10"/>
        <v>#REF!</v>
      </c>
      <c r="BF15" s="41" t="e">
        <f t="shared" si="10"/>
        <v>#REF!</v>
      </c>
      <c r="BG15" s="41" t="e">
        <f t="shared" si="10"/>
        <v>#REF!</v>
      </c>
      <c r="BH15" s="41" t="e">
        <f t="shared" si="10"/>
        <v>#REF!</v>
      </c>
      <c r="BI15" s="41" t="e">
        <f t="shared" si="10"/>
        <v>#REF!</v>
      </c>
      <c r="BJ15" s="41" t="e">
        <f t="shared" si="10"/>
        <v>#REF!</v>
      </c>
      <c r="BK15" s="41" t="e">
        <f t="shared" si="10"/>
        <v>#REF!</v>
      </c>
      <c r="BL15" s="41" t="e">
        <f t="shared" si="10"/>
        <v>#REF!</v>
      </c>
      <c r="BM15" s="41" t="e">
        <f t="shared" si="10"/>
        <v>#REF!</v>
      </c>
      <c r="BN15" s="41" t="e">
        <f t="shared" si="10"/>
        <v>#REF!</v>
      </c>
      <c r="BO15" s="41" t="e">
        <f t="shared" si="10"/>
        <v>#REF!</v>
      </c>
      <c r="BP15" s="41" t="e">
        <f t="shared" si="11"/>
        <v>#REF!</v>
      </c>
      <c r="BQ15" s="41" t="e">
        <f t="shared" si="11"/>
        <v>#REF!</v>
      </c>
      <c r="BR15" s="41" t="e">
        <f t="shared" si="11"/>
        <v>#REF!</v>
      </c>
      <c r="BS15" s="41" t="e">
        <f t="shared" si="11"/>
        <v>#REF!</v>
      </c>
      <c r="BT15" s="41" t="e">
        <f t="shared" si="11"/>
        <v>#REF!</v>
      </c>
      <c r="BU15" s="41" t="e">
        <f t="shared" si="11"/>
        <v>#REF!</v>
      </c>
      <c r="BV15" s="41" t="e">
        <f t="shared" si="11"/>
        <v>#REF!</v>
      </c>
      <c r="BW15" s="41" t="e">
        <f t="shared" si="11"/>
        <v>#REF!</v>
      </c>
      <c r="BX15" s="41" t="e">
        <f t="shared" si="11"/>
        <v>#REF!</v>
      </c>
      <c r="BY15" s="41" t="e">
        <f t="shared" si="11"/>
        <v>#REF!</v>
      </c>
      <c r="BZ15" s="41" t="e">
        <f t="shared" si="11"/>
        <v>#REF!</v>
      </c>
      <c r="CA15" s="41" t="e">
        <f t="shared" si="11"/>
        <v>#REF!</v>
      </c>
      <c r="CB15" s="41" t="e">
        <f t="shared" si="11"/>
        <v>#REF!</v>
      </c>
      <c r="CC15" s="41" t="e">
        <f t="shared" si="11"/>
        <v>#REF!</v>
      </c>
      <c r="CD15" s="41" t="e">
        <f t="shared" si="11"/>
        <v>#REF!</v>
      </c>
      <c r="CE15" s="41" t="e">
        <f t="shared" si="11"/>
        <v>#REF!</v>
      </c>
      <c r="CF15" s="41" t="e">
        <f t="shared" si="12"/>
        <v>#REF!</v>
      </c>
      <c r="CG15" s="41" t="e">
        <f t="shared" si="12"/>
        <v>#REF!</v>
      </c>
      <c r="CH15" s="41" t="e">
        <f t="shared" si="12"/>
        <v>#REF!</v>
      </c>
      <c r="CI15" s="41" t="e">
        <f t="shared" si="12"/>
        <v>#REF!</v>
      </c>
      <c r="CJ15" s="41" t="e">
        <f t="shared" si="12"/>
        <v>#REF!</v>
      </c>
      <c r="CK15" s="41" t="e">
        <f t="shared" si="12"/>
        <v>#REF!</v>
      </c>
      <c r="CL15" s="41" t="e">
        <f t="shared" si="12"/>
        <v>#REF!</v>
      </c>
      <c r="CM15" s="41" t="e">
        <f t="shared" si="12"/>
        <v>#REF!</v>
      </c>
      <c r="CN15" s="41" t="e">
        <f t="shared" si="12"/>
        <v>#REF!</v>
      </c>
      <c r="CO15" s="41" t="e">
        <f t="shared" si="12"/>
        <v>#REF!</v>
      </c>
      <c r="CP15" s="41" t="e">
        <f t="shared" si="12"/>
        <v>#REF!</v>
      </c>
      <c r="CQ15" s="41" t="e">
        <f t="shared" si="12"/>
        <v>#REF!</v>
      </c>
      <c r="CR15" s="41" t="e">
        <f t="shared" si="12"/>
        <v>#REF!</v>
      </c>
      <c r="CS15" s="41" t="e">
        <f t="shared" si="12"/>
        <v>#REF!</v>
      </c>
      <c r="CT15" s="41" t="e">
        <f t="shared" si="12"/>
        <v>#REF!</v>
      </c>
      <c r="CU15" s="41" t="e">
        <f t="shared" si="12"/>
        <v>#REF!</v>
      </c>
      <c r="CV15" s="41" t="e">
        <f t="shared" si="13"/>
        <v>#REF!</v>
      </c>
      <c r="CW15" s="41" t="e">
        <f t="shared" si="13"/>
        <v>#REF!</v>
      </c>
      <c r="CX15" s="41" t="e">
        <f t="shared" si="13"/>
        <v>#REF!</v>
      </c>
      <c r="CY15" s="41" t="e">
        <f t="shared" si="13"/>
        <v>#REF!</v>
      </c>
      <c r="CZ15" s="41" t="e">
        <f t="shared" si="13"/>
        <v>#REF!</v>
      </c>
      <c r="DA15" s="41" t="e">
        <f t="shared" si="13"/>
        <v>#REF!</v>
      </c>
      <c r="DB15" s="41" t="e">
        <f t="shared" si="13"/>
        <v>#REF!</v>
      </c>
      <c r="DC15" s="41" t="e">
        <f t="shared" si="13"/>
        <v>#REF!</v>
      </c>
      <c r="DD15" s="41" t="e">
        <f t="shared" si="13"/>
        <v>#REF!</v>
      </c>
      <c r="DE15" s="41" t="e">
        <f t="shared" si="13"/>
        <v>#REF!</v>
      </c>
      <c r="DF15" s="41" t="e">
        <f t="shared" si="13"/>
        <v>#REF!</v>
      </c>
      <c r="DG15" s="41" t="e">
        <f t="shared" si="13"/>
        <v>#REF!</v>
      </c>
      <c r="DH15" s="41" t="e">
        <f t="shared" si="13"/>
        <v>#REF!</v>
      </c>
      <c r="DI15" s="41" t="e">
        <f t="shared" si="13"/>
        <v>#REF!</v>
      </c>
      <c r="DJ15" s="41" t="e">
        <f t="shared" si="13"/>
        <v>#REF!</v>
      </c>
      <c r="DK15" s="41" t="e">
        <f t="shared" si="13"/>
        <v>#REF!</v>
      </c>
      <c r="DL15" s="41" t="e">
        <f t="shared" si="14"/>
        <v>#REF!</v>
      </c>
      <c r="DM15" s="41" t="e">
        <f t="shared" si="14"/>
        <v>#REF!</v>
      </c>
      <c r="DN15" s="41" t="e">
        <f t="shared" si="14"/>
        <v>#REF!</v>
      </c>
      <c r="DO15" s="41" t="e">
        <f t="shared" si="14"/>
        <v>#REF!</v>
      </c>
      <c r="DP15" s="41" t="e">
        <f t="shared" si="14"/>
        <v>#REF!</v>
      </c>
      <c r="DQ15" s="41" t="e">
        <f t="shared" si="14"/>
        <v>#REF!</v>
      </c>
      <c r="DR15" s="41" t="e">
        <f t="shared" si="14"/>
        <v>#REF!</v>
      </c>
      <c r="DS15" s="41" t="e">
        <f t="shared" si="14"/>
        <v>#REF!</v>
      </c>
      <c r="DT15" s="41" t="e">
        <f t="shared" si="14"/>
        <v>#REF!</v>
      </c>
      <c r="DU15" s="41" t="e">
        <f t="shared" si="14"/>
        <v>#REF!</v>
      </c>
      <c r="DV15" s="41" t="e">
        <f t="shared" si="14"/>
        <v>#REF!</v>
      </c>
      <c r="DW15" s="41" t="e">
        <f t="shared" si="14"/>
        <v>#REF!</v>
      </c>
      <c r="DX15" s="41" t="e">
        <f t="shared" si="14"/>
        <v>#REF!</v>
      </c>
      <c r="DY15" s="41" t="e">
        <f t="shared" si="14"/>
        <v>#REF!</v>
      </c>
      <c r="DZ15" s="41" t="e">
        <f t="shared" si="14"/>
        <v>#REF!</v>
      </c>
      <c r="EA15" s="41" t="e">
        <f t="shared" si="14"/>
        <v>#REF!</v>
      </c>
      <c r="EB15" s="41" t="e">
        <f t="shared" si="15"/>
        <v>#REF!</v>
      </c>
      <c r="EC15" s="41" t="e">
        <f t="shared" si="15"/>
        <v>#REF!</v>
      </c>
      <c r="ED15" s="41" t="e">
        <f t="shared" si="15"/>
        <v>#REF!</v>
      </c>
      <c r="EE15" s="41" t="e">
        <f t="shared" si="15"/>
        <v>#REF!</v>
      </c>
      <c r="EF15" s="41" t="e">
        <f t="shared" si="15"/>
        <v>#REF!</v>
      </c>
      <c r="EG15" s="41" t="e">
        <f t="shared" si="15"/>
        <v>#REF!</v>
      </c>
      <c r="EH15" s="41" t="e">
        <f t="shared" si="15"/>
        <v>#REF!</v>
      </c>
      <c r="EI15" s="41" t="e">
        <f t="shared" si="15"/>
        <v>#REF!</v>
      </c>
      <c r="EJ15" s="41" t="e">
        <f t="shared" si="15"/>
        <v>#REF!</v>
      </c>
      <c r="EK15" s="41" t="e">
        <f t="shared" si="15"/>
        <v>#REF!</v>
      </c>
      <c r="EL15" s="41" t="e">
        <f t="shared" si="15"/>
        <v>#REF!</v>
      </c>
      <c r="EM15" s="41" t="e">
        <f t="shared" si="15"/>
        <v>#REF!</v>
      </c>
      <c r="EN15" s="41" t="e">
        <f t="shared" si="15"/>
        <v>#REF!</v>
      </c>
      <c r="EO15" s="41" t="e">
        <f t="shared" si="15"/>
        <v>#REF!</v>
      </c>
      <c r="EP15" s="41" t="e">
        <f t="shared" si="15"/>
        <v>#REF!</v>
      </c>
      <c r="EQ15" s="41" t="e">
        <f t="shared" si="15"/>
        <v>#REF!</v>
      </c>
      <c r="ER15" s="41" t="e">
        <f t="shared" si="16"/>
        <v>#REF!</v>
      </c>
      <c r="ES15" s="41" t="e">
        <f t="shared" si="16"/>
        <v>#REF!</v>
      </c>
      <c r="ET15" s="41" t="e">
        <f t="shared" si="16"/>
        <v>#REF!</v>
      </c>
      <c r="EU15" s="41" t="e">
        <f t="shared" si="16"/>
        <v>#REF!</v>
      </c>
      <c r="EV15" s="41" t="e">
        <f t="shared" si="16"/>
        <v>#REF!</v>
      </c>
      <c r="EW15" s="41" t="e">
        <f t="shared" si="16"/>
        <v>#REF!</v>
      </c>
      <c r="EX15" s="41" t="e">
        <f t="shared" si="16"/>
        <v>#REF!</v>
      </c>
      <c r="EY15" s="41" t="e">
        <f t="shared" si="16"/>
        <v>#REF!</v>
      </c>
      <c r="EZ15" s="41" t="e">
        <f t="shared" si="16"/>
        <v>#REF!</v>
      </c>
      <c r="FA15" s="41" t="e">
        <f t="shared" si="16"/>
        <v>#REF!</v>
      </c>
      <c r="FB15" s="41" t="e">
        <f t="shared" si="16"/>
        <v>#REF!</v>
      </c>
      <c r="FC15" s="41" t="e">
        <f t="shared" si="16"/>
        <v>#REF!</v>
      </c>
      <c r="FD15" s="41" t="e">
        <f t="shared" si="16"/>
        <v>#REF!</v>
      </c>
      <c r="FE15" s="41" t="e">
        <f t="shared" si="16"/>
        <v>#REF!</v>
      </c>
      <c r="FF15" s="41" t="e">
        <f t="shared" si="16"/>
        <v>#REF!</v>
      </c>
      <c r="FG15" s="41" t="e">
        <f t="shared" si="16"/>
        <v>#REF!</v>
      </c>
      <c r="FH15" s="41" t="e">
        <f t="shared" si="17"/>
        <v>#REF!</v>
      </c>
      <c r="FI15" s="41" t="e">
        <f t="shared" si="17"/>
        <v>#REF!</v>
      </c>
      <c r="FJ15" s="41" t="e">
        <f t="shared" si="17"/>
        <v>#REF!</v>
      </c>
      <c r="FK15" s="41" t="e">
        <f t="shared" si="17"/>
        <v>#REF!</v>
      </c>
      <c r="FL15" s="41" t="e">
        <f t="shared" si="17"/>
        <v>#REF!</v>
      </c>
      <c r="FM15" s="41" t="e">
        <f t="shared" si="17"/>
        <v>#REF!</v>
      </c>
      <c r="FN15" s="41" t="e">
        <f t="shared" si="17"/>
        <v>#REF!</v>
      </c>
      <c r="FO15" s="41" t="e">
        <f t="shared" si="17"/>
        <v>#REF!</v>
      </c>
      <c r="FP15" s="41" t="e">
        <f t="shared" si="17"/>
        <v>#REF!</v>
      </c>
      <c r="FQ15" s="41" t="e">
        <f t="shared" si="17"/>
        <v>#REF!</v>
      </c>
      <c r="FR15" s="41" t="e">
        <f t="shared" si="17"/>
        <v>#REF!</v>
      </c>
      <c r="FS15" s="41" t="e">
        <f t="shared" si="17"/>
        <v>#REF!</v>
      </c>
      <c r="FT15" s="41" t="e">
        <f t="shared" si="17"/>
        <v>#REF!</v>
      </c>
      <c r="FU15" s="41" t="e">
        <f t="shared" si="17"/>
        <v>#REF!</v>
      </c>
      <c r="FV15" s="41" t="e">
        <f t="shared" si="17"/>
        <v>#REF!</v>
      </c>
      <c r="FW15" s="41" t="e">
        <f t="shared" si="17"/>
        <v>#REF!</v>
      </c>
      <c r="FX15" s="41" t="e">
        <f t="shared" si="18"/>
        <v>#REF!</v>
      </c>
      <c r="FY15" s="41" t="e">
        <f t="shared" si="18"/>
        <v>#REF!</v>
      </c>
      <c r="FZ15" s="41" t="e">
        <f t="shared" si="18"/>
        <v>#REF!</v>
      </c>
      <c r="GA15" s="41" t="e">
        <f t="shared" si="18"/>
        <v>#REF!</v>
      </c>
      <c r="GB15" s="41" t="e">
        <f t="shared" si="18"/>
        <v>#REF!</v>
      </c>
      <c r="GC15" s="41" t="e">
        <f t="shared" si="18"/>
        <v>#REF!</v>
      </c>
      <c r="GD15" s="41" t="e">
        <f t="shared" si="18"/>
        <v>#REF!</v>
      </c>
      <c r="GE15" s="41" t="e">
        <f t="shared" si="18"/>
        <v>#REF!</v>
      </c>
      <c r="GF15" s="41" t="e">
        <f t="shared" si="18"/>
        <v>#REF!</v>
      </c>
      <c r="GG15" s="41" t="e">
        <f t="shared" si="18"/>
        <v>#REF!</v>
      </c>
      <c r="GH15" s="41" t="e">
        <f t="shared" si="18"/>
        <v>#REF!</v>
      </c>
      <c r="GI15" s="41" t="e">
        <f t="shared" si="18"/>
        <v>#REF!</v>
      </c>
      <c r="GJ15" s="41" t="e">
        <f t="shared" si="18"/>
        <v>#REF!</v>
      </c>
      <c r="GK15" s="41" t="e">
        <f t="shared" si="18"/>
        <v>#REF!</v>
      </c>
      <c r="GL15" s="41" t="e">
        <f t="shared" si="18"/>
        <v>#REF!</v>
      </c>
      <c r="GM15" s="41" t="e">
        <f t="shared" si="18"/>
        <v>#REF!</v>
      </c>
      <c r="GN15" s="41" t="e">
        <f t="shared" si="19"/>
        <v>#REF!</v>
      </c>
      <c r="GO15" s="41" t="e">
        <f t="shared" si="19"/>
        <v>#REF!</v>
      </c>
      <c r="GP15" s="41" t="e">
        <f t="shared" si="19"/>
        <v>#REF!</v>
      </c>
      <c r="GQ15" s="41" t="e">
        <f t="shared" si="19"/>
        <v>#REF!</v>
      </c>
      <c r="GR15" s="41" t="e">
        <f t="shared" si="19"/>
        <v>#REF!</v>
      </c>
      <c r="GS15" s="41" t="e">
        <f t="shared" si="19"/>
        <v>#REF!</v>
      </c>
      <c r="GT15" s="41" t="e">
        <f t="shared" si="19"/>
        <v>#REF!</v>
      </c>
      <c r="GU15" s="41" t="e">
        <f t="shared" si="19"/>
        <v>#REF!</v>
      </c>
      <c r="GV15" s="41" t="e">
        <f t="shared" si="19"/>
        <v>#REF!</v>
      </c>
      <c r="GW15" s="41" t="e">
        <f t="shared" si="19"/>
        <v>#REF!</v>
      </c>
      <c r="GX15" s="41" t="e">
        <f t="shared" si="19"/>
        <v>#REF!</v>
      </c>
      <c r="GY15" s="41" t="e">
        <f t="shared" si="19"/>
        <v>#REF!</v>
      </c>
      <c r="GZ15" s="41" t="e">
        <f t="shared" si="19"/>
        <v>#REF!</v>
      </c>
      <c r="HA15" s="41" t="e">
        <f t="shared" si="19"/>
        <v>#REF!</v>
      </c>
      <c r="HB15" s="41" t="e">
        <f t="shared" si="19"/>
        <v>#REF!</v>
      </c>
      <c r="HC15" s="41" t="e">
        <f t="shared" si="19"/>
        <v>#REF!</v>
      </c>
      <c r="HD15" s="41" t="e">
        <f t="shared" si="20"/>
        <v>#REF!</v>
      </c>
      <c r="HE15" s="41" t="e">
        <f t="shared" si="20"/>
        <v>#REF!</v>
      </c>
      <c r="HF15" s="41" t="e">
        <f t="shared" si="20"/>
        <v>#REF!</v>
      </c>
      <c r="HG15" s="41" t="e">
        <f t="shared" si="20"/>
        <v>#REF!</v>
      </c>
      <c r="HH15" s="41" t="e">
        <f t="shared" si="20"/>
        <v>#REF!</v>
      </c>
      <c r="HI15" s="41" t="e">
        <f t="shared" si="20"/>
        <v>#REF!</v>
      </c>
      <c r="HJ15" s="41" t="e">
        <f t="shared" si="20"/>
        <v>#REF!</v>
      </c>
    </row>
    <row r="16" spans="1:218" ht="14.4" x14ac:dyDescent="0.3">
      <c r="A16" s="42">
        <v>13</v>
      </c>
      <c r="B16" s="43" t="e">
        <f>'CMM2 - AUX CALC'!$N$67</f>
        <v>#REF!</v>
      </c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 t="e">
        <f>$B16/(_xlfn.SINGLE(PrazoConcessao)*12-O$3+1)</f>
        <v>#REF!</v>
      </c>
      <c r="P16" s="41" t="e">
        <f t="shared" si="7"/>
        <v>#REF!</v>
      </c>
      <c r="Q16" s="41" t="e">
        <f t="shared" si="7"/>
        <v>#REF!</v>
      </c>
      <c r="R16" s="41" t="e">
        <f t="shared" si="7"/>
        <v>#REF!</v>
      </c>
      <c r="S16" s="41" t="e">
        <f t="shared" si="7"/>
        <v>#REF!</v>
      </c>
      <c r="T16" s="41" t="e">
        <f t="shared" si="8"/>
        <v>#REF!</v>
      </c>
      <c r="U16" s="41" t="e">
        <f t="shared" si="8"/>
        <v>#REF!</v>
      </c>
      <c r="V16" s="41" t="e">
        <f t="shared" si="8"/>
        <v>#REF!</v>
      </c>
      <c r="W16" s="41" t="e">
        <f t="shared" si="8"/>
        <v>#REF!</v>
      </c>
      <c r="X16" s="41" t="e">
        <f t="shared" si="8"/>
        <v>#REF!</v>
      </c>
      <c r="Y16" s="41" t="e">
        <f t="shared" si="8"/>
        <v>#REF!</v>
      </c>
      <c r="Z16" s="41" t="e">
        <f t="shared" si="8"/>
        <v>#REF!</v>
      </c>
      <c r="AA16" s="41" t="e">
        <f t="shared" si="8"/>
        <v>#REF!</v>
      </c>
      <c r="AB16" s="41" t="e">
        <f t="shared" si="8"/>
        <v>#REF!</v>
      </c>
      <c r="AC16" s="41" t="e">
        <f t="shared" si="8"/>
        <v>#REF!</v>
      </c>
      <c r="AD16" s="41" t="e">
        <f t="shared" si="8"/>
        <v>#REF!</v>
      </c>
      <c r="AE16" s="41" t="e">
        <f t="shared" si="8"/>
        <v>#REF!</v>
      </c>
      <c r="AF16" s="41" t="e">
        <f t="shared" si="8"/>
        <v>#REF!</v>
      </c>
      <c r="AG16" s="41" t="e">
        <f t="shared" si="8"/>
        <v>#REF!</v>
      </c>
      <c r="AH16" s="41" t="e">
        <f t="shared" si="8"/>
        <v>#REF!</v>
      </c>
      <c r="AI16" s="41" t="e">
        <f t="shared" si="8"/>
        <v>#REF!</v>
      </c>
      <c r="AJ16" s="41" t="e">
        <f t="shared" si="9"/>
        <v>#REF!</v>
      </c>
      <c r="AK16" s="41" t="e">
        <f t="shared" si="9"/>
        <v>#REF!</v>
      </c>
      <c r="AL16" s="41" t="e">
        <f t="shared" si="9"/>
        <v>#REF!</v>
      </c>
      <c r="AM16" s="41" t="e">
        <f t="shared" si="9"/>
        <v>#REF!</v>
      </c>
      <c r="AN16" s="41" t="e">
        <f t="shared" si="9"/>
        <v>#REF!</v>
      </c>
      <c r="AO16" s="41" t="e">
        <f t="shared" si="9"/>
        <v>#REF!</v>
      </c>
      <c r="AP16" s="41" t="e">
        <f t="shared" si="9"/>
        <v>#REF!</v>
      </c>
      <c r="AQ16" s="41" t="e">
        <f t="shared" si="9"/>
        <v>#REF!</v>
      </c>
      <c r="AR16" s="41" t="e">
        <f t="shared" si="9"/>
        <v>#REF!</v>
      </c>
      <c r="AS16" s="41" t="e">
        <f t="shared" si="9"/>
        <v>#REF!</v>
      </c>
      <c r="AT16" s="41" t="e">
        <f t="shared" si="9"/>
        <v>#REF!</v>
      </c>
      <c r="AU16" s="41" t="e">
        <f t="shared" si="9"/>
        <v>#REF!</v>
      </c>
      <c r="AV16" s="41" t="e">
        <f t="shared" si="9"/>
        <v>#REF!</v>
      </c>
      <c r="AW16" s="41" t="e">
        <f t="shared" si="9"/>
        <v>#REF!</v>
      </c>
      <c r="AX16" s="41" t="e">
        <f t="shared" si="9"/>
        <v>#REF!</v>
      </c>
      <c r="AY16" s="41" t="e">
        <f t="shared" si="9"/>
        <v>#REF!</v>
      </c>
      <c r="AZ16" s="41" t="e">
        <f t="shared" si="10"/>
        <v>#REF!</v>
      </c>
      <c r="BA16" s="41" t="e">
        <f t="shared" si="10"/>
        <v>#REF!</v>
      </c>
      <c r="BB16" s="41" t="e">
        <f t="shared" si="10"/>
        <v>#REF!</v>
      </c>
      <c r="BC16" s="41" t="e">
        <f t="shared" si="10"/>
        <v>#REF!</v>
      </c>
      <c r="BD16" s="41" t="e">
        <f t="shared" si="10"/>
        <v>#REF!</v>
      </c>
      <c r="BE16" s="41" t="e">
        <f t="shared" si="10"/>
        <v>#REF!</v>
      </c>
      <c r="BF16" s="41" t="e">
        <f t="shared" si="10"/>
        <v>#REF!</v>
      </c>
      <c r="BG16" s="41" t="e">
        <f t="shared" si="10"/>
        <v>#REF!</v>
      </c>
      <c r="BH16" s="41" t="e">
        <f t="shared" si="10"/>
        <v>#REF!</v>
      </c>
      <c r="BI16" s="41" t="e">
        <f t="shared" si="10"/>
        <v>#REF!</v>
      </c>
      <c r="BJ16" s="41" t="e">
        <f t="shared" si="10"/>
        <v>#REF!</v>
      </c>
      <c r="BK16" s="41" t="e">
        <f t="shared" si="10"/>
        <v>#REF!</v>
      </c>
      <c r="BL16" s="41" t="e">
        <f t="shared" si="10"/>
        <v>#REF!</v>
      </c>
      <c r="BM16" s="41" t="e">
        <f t="shared" si="10"/>
        <v>#REF!</v>
      </c>
      <c r="BN16" s="41" t="e">
        <f t="shared" si="10"/>
        <v>#REF!</v>
      </c>
      <c r="BO16" s="41" t="e">
        <f t="shared" si="10"/>
        <v>#REF!</v>
      </c>
      <c r="BP16" s="41" t="e">
        <f t="shared" si="11"/>
        <v>#REF!</v>
      </c>
      <c r="BQ16" s="41" t="e">
        <f t="shared" si="11"/>
        <v>#REF!</v>
      </c>
      <c r="BR16" s="41" t="e">
        <f t="shared" si="11"/>
        <v>#REF!</v>
      </c>
      <c r="BS16" s="41" t="e">
        <f t="shared" si="11"/>
        <v>#REF!</v>
      </c>
      <c r="BT16" s="41" t="e">
        <f t="shared" si="11"/>
        <v>#REF!</v>
      </c>
      <c r="BU16" s="41" t="e">
        <f t="shared" si="11"/>
        <v>#REF!</v>
      </c>
      <c r="BV16" s="41" t="e">
        <f t="shared" si="11"/>
        <v>#REF!</v>
      </c>
      <c r="BW16" s="41" t="e">
        <f t="shared" si="11"/>
        <v>#REF!</v>
      </c>
      <c r="BX16" s="41" t="e">
        <f t="shared" si="11"/>
        <v>#REF!</v>
      </c>
      <c r="BY16" s="41" t="e">
        <f t="shared" si="11"/>
        <v>#REF!</v>
      </c>
      <c r="BZ16" s="41" t="e">
        <f t="shared" si="11"/>
        <v>#REF!</v>
      </c>
      <c r="CA16" s="41" t="e">
        <f t="shared" si="11"/>
        <v>#REF!</v>
      </c>
      <c r="CB16" s="41" t="e">
        <f t="shared" si="11"/>
        <v>#REF!</v>
      </c>
      <c r="CC16" s="41" t="e">
        <f t="shared" si="11"/>
        <v>#REF!</v>
      </c>
      <c r="CD16" s="41" t="e">
        <f t="shared" si="11"/>
        <v>#REF!</v>
      </c>
      <c r="CE16" s="41" t="e">
        <f t="shared" si="11"/>
        <v>#REF!</v>
      </c>
      <c r="CF16" s="41" t="e">
        <f t="shared" si="12"/>
        <v>#REF!</v>
      </c>
      <c r="CG16" s="41" t="e">
        <f t="shared" si="12"/>
        <v>#REF!</v>
      </c>
      <c r="CH16" s="41" t="e">
        <f t="shared" si="12"/>
        <v>#REF!</v>
      </c>
      <c r="CI16" s="41" t="e">
        <f t="shared" si="12"/>
        <v>#REF!</v>
      </c>
      <c r="CJ16" s="41" t="e">
        <f t="shared" si="12"/>
        <v>#REF!</v>
      </c>
      <c r="CK16" s="41" t="e">
        <f t="shared" si="12"/>
        <v>#REF!</v>
      </c>
      <c r="CL16" s="41" t="e">
        <f t="shared" si="12"/>
        <v>#REF!</v>
      </c>
      <c r="CM16" s="41" t="e">
        <f t="shared" si="12"/>
        <v>#REF!</v>
      </c>
      <c r="CN16" s="41" t="e">
        <f t="shared" si="12"/>
        <v>#REF!</v>
      </c>
      <c r="CO16" s="41" t="e">
        <f t="shared" si="12"/>
        <v>#REF!</v>
      </c>
      <c r="CP16" s="41" t="e">
        <f t="shared" si="12"/>
        <v>#REF!</v>
      </c>
      <c r="CQ16" s="41" t="e">
        <f t="shared" si="12"/>
        <v>#REF!</v>
      </c>
      <c r="CR16" s="41" t="e">
        <f t="shared" si="12"/>
        <v>#REF!</v>
      </c>
      <c r="CS16" s="41" t="e">
        <f t="shared" si="12"/>
        <v>#REF!</v>
      </c>
      <c r="CT16" s="41" t="e">
        <f t="shared" si="12"/>
        <v>#REF!</v>
      </c>
      <c r="CU16" s="41" t="e">
        <f t="shared" si="12"/>
        <v>#REF!</v>
      </c>
      <c r="CV16" s="41" t="e">
        <f t="shared" si="13"/>
        <v>#REF!</v>
      </c>
      <c r="CW16" s="41" t="e">
        <f t="shared" si="13"/>
        <v>#REF!</v>
      </c>
      <c r="CX16" s="41" t="e">
        <f t="shared" si="13"/>
        <v>#REF!</v>
      </c>
      <c r="CY16" s="41" t="e">
        <f t="shared" si="13"/>
        <v>#REF!</v>
      </c>
      <c r="CZ16" s="41" t="e">
        <f t="shared" si="13"/>
        <v>#REF!</v>
      </c>
      <c r="DA16" s="41" t="e">
        <f t="shared" si="13"/>
        <v>#REF!</v>
      </c>
      <c r="DB16" s="41" t="e">
        <f t="shared" si="13"/>
        <v>#REF!</v>
      </c>
      <c r="DC16" s="41" t="e">
        <f t="shared" si="13"/>
        <v>#REF!</v>
      </c>
      <c r="DD16" s="41" t="e">
        <f t="shared" si="13"/>
        <v>#REF!</v>
      </c>
      <c r="DE16" s="41" t="e">
        <f t="shared" si="13"/>
        <v>#REF!</v>
      </c>
      <c r="DF16" s="41" t="e">
        <f t="shared" si="13"/>
        <v>#REF!</v>
      </c>
      <c r="DG16" s="41" t="e">
        <f t="shared" si="13"/>
        <v>#REF!</v>
      </c>
      <c r="DH16" s="41" t="e">
        <f t="shared" si="13"/>
        <v>#REF!</v>
      </c>
      <c r="DI16" s="41" t="e">
        <f t="shared" si="13"/>
        <v>#REF!</v>
      </c>
      <c r="DJ16" s="41" t="e">
        <f t="shared" si="13"/>
        <v>#REF!</v>
      </c>
      <c r="DK16" s="41" t="e">
        <f t="shared" si="13"/>
        <v>#REF!</v>
      </c>
      <c r="DL16" s="41" t="e">
        <f t="shared" si="14"/>
        <v>#REF!</v>
      </c>
      <c r="DM16" s="41" t="e">
        <f t="shared" si="14"/>
        <v>#REF!</v>
      </c>
      <c r="DN16" s="41" t="e">
        <f t="shared" si="14"/>
        <v>#REF!</v>
      </c>
      <c r="DO16" s="41" t="e">
        <f t="shared" si="14"/>
        <v>#REF!</v>
      </c>
      <c r="DP16" s="41" t="e">
        <f t="shared" si="14"/>
        <v>#REF!</v>
      </c>
      <c r="DQ16" s="41" t="e">
        <f t="shared" si="14"/>
        <v>#REF!</v>
      </c>
      <c r="DR16" s="41" t="e">
        <f t="shared" si="14"/>
        <v>#REF!</v>
      </c>
      <c r="DS16" s="41" t="e">
        <f t="shared" si="14"/>
        <v>#REF!</v>
      </c>
      <c r="DT16" s="41" t="e">
        <f t="shared" si="14"/>
        <v>#REF!</v>
      </c>
      <c r="DU16" s="41" t="e">
        <f t="shared" si="14"/>
        <v>#REF!</v>
      </c>
      <c r="DV16" s="41" t="e">
        <f t="shared" si="14"/>
        <v>#REF!</v>
      </c>
      <c r="DW16" s="41" t="e">
        <f t="shared" si="14"/>
        <v>#REF!</v>
      </c>
      <c r="DX16" s="41" t="e">
        <f t="shared" si="14"/>
        <v>#REF!</v>
      </c>
      <c r="DY16" s="41" t="e">
        <f t="shared" si="14"/>
        <v>#REF!</v>
      </c>
      <c r="DZ16" s="41" t="e">
        <f t="shared" si="14"/>
        <v>#REF!</v>
      </c>
      <c r="EA16" s="41" t="e">
        <f t="shared" si="14"/>
        <v>#REF!</v>
      </c>
      <c r="EB16" s="41" t="e">
        <f t="shared" si="15"/>
        <v>#REF!</v>
      </c>
      <c r="EC16" s="41" t="e">
        <f t="shared" si="15"/>
        <v>#REF!</v>
      </c>
      <c r="ED16" s="41" t="e">
        <f t="shared" si="15"/>
        <v>#REF!</v>
      </c>
      <c r="EE16" s="41" t="e">
        <f t="shared" si="15"/>
        <v>#REF!</v>
      </c>
      <c r="EF16" s="41" t="e">
        <f t="shared" si="15"/>
        <v>#REF!</v>
      </c>
      <c r="EG16" s="41" t="e">
        <f t="shared" si="15"/>
        <v>#REF!</v>
      </c>
      <c r="EH16" s="41" t="e">
        <f t="shared" si="15"/>
        <v>#REF!</v>
      </c>
      <c r="EI16" s="41" t="e">
        <f t="shared" si="15"/>
        <v>#REF!</v>
      </c>
      <c r="EJ16" s="41" t="e">
        <f t="shared" si="15"/>
        <v>#REF!</v>
      </c>
      <c r="EK16" s="41" t="e">
        <f t="shared" si="15"/>
        <v>#REF!</v>
      </c>
      <c r="EL16" s="41" t="e">
        <f t="shared" si="15"/>
        <v>#REF!</v>
      </c>
      <c r="EM16" s="41" t="e">
        <f t="shared" si="15"/>
        <v>#REF!</v>
      </c>
      <c r="EN16" s="41" t="e">
        <f t="shared" si="15"/>
        <v>#REF!</v>
      </c>
      <c r="EO16" s="41" t="e">
        <f t="shared" si="15"/>
        <v>#REF!</v>
      </c>
      <c r="EP16" s="41" t="e">
        <f t="shared" si="15"/>
        <v>#REF!</v>
      </c>
      <c r="EQ16" s="41" t="e">
        <f t="shared" si="15"/>
        <v>#REF!</v>
      </c>
      <c r="ER16" s="41" t="e">
        <f t="shared" si="16"/>
        <v>#REF!</v>
      </c>
      <c r="ES16" s="41" t="e">
        <f t="shared" si="16"/>
        <v>#REF!</v>
      </c>
      <c r="ET16" s="41" t="e">
        <f t="shared" si="16"/>
        <v>#REF!</v>
      </c>
      <c r="EU16" s="41" t="e">
        <f t="shared" si="16"/>
        <v>#REF!</v>
      </c>
      <c r="EV16" s="41" t="e">
        <f t="shared" si="16"/>
        <v>#REF!</v>
      </c>
      <c r="EW16" s="41" t="e">
        <f t="shared" si="16"/>
        <v>#REF!</v>
      </c>
      <c r="EX16" s="41" t="e">
        <f t="shared" si="16"/>
        <v>#REF!</v>
      </c>
      <c r="EY16" s="41" t="e">
        <f t="shared" si="16"/>
        <v>#REF!</v>
      </c>
      <c r="EZ16" s="41" t="e">
        <f t="shared" si="16"/>
        <v>#REF!</v>
      </c>
      <c r="FA16" s="41" t="e">
        <f t="shared" si="16"/>
        <v>#REF!</v>
      </c>
      <c r="FB16" s="41" t="e">
        <f t="shared" si="16"/>
        <v>#REF!</v>
      </c>
      <c r="FC16" s="41" t="e">
        <f t="shared" si="16"/>
        <v>#REF!</v>
      </c>
      <c r="FD16" s="41" t="e">
        <f t="shared" si="16"/>
        <v>#REF!</v>
      </c>
      <c r="FE16" s="41" t="e">
        <f t="shared" si="16"/>
        <v>#REF!</v>
      </c>
      <c r="FF16" s="41" t="e">
        <f t="shared" si="16"/>
        <v>#REF!</v>
      </c>
      <c r="FG16" s="41" t="e">
        <f t="shared" si="16"/>
        <v>#REF!</v>
      </c>
      <c r="FH16" s="41" t="e">
        <f t="shared" si="17"/>
        <v>#REF!</v>
      </c>
      <c r="FI16" s="41" t="e">
        <f t="shared" si="17"/>
        <v>#REF!</v>
      </c>
      <c r="FJ16" s="41" t="e">
        <f t="shared" si="17"/>
        <v>#REF!</v>
      </c>
      <c r="FK16" s="41" t="e">
        <f t="shared" si="17"/>
        <v>#REF!</v>
      </c>
      <c r="FL16" s="41" t="e">
        <f t="shared" si="17"/>
        <v>#REF!</v>
      </c>
      <c r="FM16" s="41" t="e">
        <f t="shared" si="17"/>
        <v>#REF!</v>
      </c>
      <c r="FN16" s="41" t="e">
        <f t="shared" si="17"/>
        <v>#REF!</v>
      </c>
      <c r="FO16" s="41" t="e">
        <f t="shared" si="17"/>
        <v>#REF!</v>
      </c>
      <c r="FP16" s="41" t="e">
        <f t="shared" si="17"/>
        <v>#REF!</v>
      </c>
      <c r="FQ16" s="41" t="e">
        <f t="shared" si="17"/>
        <v>#REF!</v>
      </c>
      <c r="FR16" s="41" t="e">
        <f t="shared" si="17"/>
        <v>#REF!</v>
      </c>
      <c r="FS16" s="41" t="e">
        <f t="shared" si="17"/>
        <v>#REF!</v>
      </c>
      <c r="FT16" s="41" t="e">
        <f t="shared" si="17"/>
        <v>#REF!</v>
      </c>
      <c r="FU16" s="41" t="e">
        <f t="shared" si="17"/>
        <v>#REF!</v>
      </c>
      <c r="FV16" s="41" t="e">
        <f t="shared" si="17"/>
        <v>#REF!</v>
      </c>
      <c r="FW16" s="41" t="e">
        <f t="shared" si="17"/>
        <v>#REF!</v>
      </c>
      <c r="FX16" s="41" t="e">
        <f t="shared" si="18"/>
        <v>#REF!</v>
      </c>
      <c r="FY16" s="41" t="e">
        <f t="shared" si="18"/>
        <v>#REF!</v>
      </c>
      <c r="FZ16" s="41" t="e">
        <f t="shared" si="18"/>
        <v>#REF!</v>
      </c>
      <c r="GA16" s="41" t="e">
        <f t="shared" si="18"/>
        <v>#REF!</v>
      </c>
      <c r="GB16" s="41" t="e">
        <f t="shared" si="18"/>
        <v>#REF!</v>
      </c>
      <c r="GC16" s="41" t="e">
        <f t="shared" si="18"/>
        <v>#REF!</v>
      </c>
      <c r="GD16" s="41" t="e">
        <f t="shared" si="18"/>
        <v>#REF!</v>
      </c>
      <c r="GE16" s="41" t="e">
        <f t="shared" si="18"/>
        <v>#REF!</v>
      </c>
      <c r="GF16" s="41" t="e">
        <f t="shared" si="18"/>
        <v>#REF!</v>
      </c>
      <c r="GG16" s="41" t="e">
        <f t="shared" si="18"/>
        <v>#REF!</v>
      </c>
      <c r="GH16" s="41" t="e">
        <f t="shared" si="18"/>
        <v>#REF!</v>
      </c>
      <c r="GI16" s="41" t="e">
        <f t="shared" si="18"/>
        <v>#REF!</v>
      </c>
      <c r="GJ16" s="41" t="e">
        <f t="shared" si="18"/>
        <v>#REF!</v>
      </c>
      <c r="GK16" s="41" t="e">
        <f t="shared" si="18"/>
        <v>#REF!</v>
      </c>
      <c r="GL16" s="41" t="e">
        <f t="shared" si="18"/>
        <v>#REF!</v>
      </c>
      <c r="GM16" s="41" t="e">
        <f t="shared" si="18"/>
        <v>#REF!</v>
      </c>
      <c r="GN16" s="41" t="e">
        <f t="shared" si="19"/>
        <v>#REF!</v>
      </c>
      <c r="GO16" s="41" t="e">
        <f t="shared" si="19"/>
        <v>#REF!</v>
      </c>
      <c r="GP16" s="41" t="e">
        <f t="shared" si="19"/>
        <v>#REF!</v>
      </c>
      <c r="GQ16" s="41" t="e">
        <f t="shared" si="19"/>
        <v>#REF!</v>
      </c>
      <c r="GR16" s="41" t="e">
        <f t="shared" si="19"/>
        <v>#REF!</v>
      </c>
      <c r="GS16" s="41" t="e">
        <f t="shared" si="19"/>
        <v>#REF!</v>
      </c>
      <c r="GT16" s="41" t="e">
        <f t="shared" si="19"/>
        <v>#REF!</v>
      </c>
      <c r="GU16" s="41" t="e">
        <f t="shared" si="19"/>
        <v>#REF!</v>
      </c>
      <c r="GV16" s="41" t="e">
        <f t="shared" si="19"/>
        <v>#REF!</v>
      </c>
      <c r="GW16" s="41" t="e">
        <f t="shared" si="19"/>
        <v>#REF!</v>
      </c>
      <c r="GX16" s="41" t="e">
        <f t="shared" si="19"/>
        <v>#REF!</v>
      </c>
      <c r="GY16" s="41" t="e">
        <f t="shared" si="19"/>
        <v>#REF!</v>
      </c>
      <c r="GZ16" s="41" t="e">
        <f t="shared" si="19"/>
        <v>#REF!</v>
      </c>
      <c r="HA16" s="41" t="e">
        <f t="shared" si="19"/>
        <v>#REF!</v>
      </c>
      <c r="HB16" s="41" t="e">
        <f t="shared" si="19"/>
        <v>#REF!</v>
      </c>
      <c r="HC16" s="41" t="e">
        <f t="shared" si="19"/>
        <v>#REF!</v>
      </c>
      <c r="HD16" s="41" t="e">
        <f t="shared" si="20"/>
        <v>#REF!</v>
      </c>
      <c r="HE16" s="41" t="e">
        <f t="shared" si="20"/>
        <v>#REF!</v>
      </c>
      <c r="HF16" s="41" t="e">
        <f t="shared" si="20"/>
        <v>#REF!</v>
      </c>
      <c r="HG16" s="41" t="e">
        <f t="shared" si="20"/>
        <v>#REF!</v>
      </c>
      <c r="HH16" s="41" t="e">
        <f t="shared" si="20"/>
        <v>#REF!</v>
      </c>
      <c r="HI16" s="41" t="e">
        <f t="shared" si="20"/>
        <v>#REF!</v>
      </c>
      <c r="HJ16" s="41" t="e">
        <f t="shared" si="20"/>
        <v>#REF!</v>
      </c>
    </row>
    <row r="17" spans="1:218" ht="14.4" x14ac:dyDescent="0.3">
      <c r="A17" s="42">
        <v>14</v>
      </c>
      <c r="B17" s="43" t="e">
        <f>'CMM2 - AUX CALC'!$O$67</f>
        <v>#REF!</v>
      </c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 t="e">
        <f>$B17/(_xlfn.SINGLE(PrazoConcessao)*12-P$3+1)</f>
        <v>#REF!</v>
      </c>
      <c r="Q17" s="41" t="e">
        <f t="shared" si="7"/>
        <v>#REF!</v>
      </c>
      <c r="R17" s="41" t="e">
        <f t="shared" si="7"/>
        <v>#REF!</v>
      </c>
      <c r="S17" s="41" t="e">
        <f t="shared" si="7"/>
        <v>#REF!</v>
      </c>
      <c r="T17" s="41" t="e">
        <f t="shared" si="8"/>
        <v>#REF!</v>
      </c>
      <c r="U17" s="41" t="e">
        <f t="shared" si="8"/>
        <v>#REF!</v>
      </c>
      <c r="V17" s="41" t="e">
        <f t="shared" si="8"/>
        <v>#REF!</v>
      </c>
      <c r="W17" s="41" t="e">
        <f t="shared" si="8"/>
        <v>#REF!</v>
      </c>
      <c r="X17" s="41" t="e">
        <f t="shared" si="8"/>
        <v>#REF!</v>
      </c>
      <c r="Y17" s="41" t="e">
        <f t="shared" si="8"/>
        <v>#REF!</v>
      </c>
      <c r="Z17" s="41" t="e">
        <f t="shared" si="8"/>
        <v>#REF!</v>
      </c>
      <c r="AA17" s="41" t="e">
        <f t="shared" si="8"/>
        <v>#REF!</v>
      </c>
      <c r="AB17" s="41" t="e">
        <f t="shared" si="8"/>
        <v>#REF!</v>
      </c>
      <c r="AC17" s="41" t="e">
        <f t="shared" si="8"/>
        <v>#REF!</v>
      </c>
      <c r="AD17" s="41" t="e">
        <f t="shared" si="8"/>
        <v>#REF!</v>
      </c>
      <c r="AE17" s="41" t="e">
        <f t="shared" si="8"/>
        <v>#REF!</v>
      </c>
      <c r="AF17" s="41" t="e">
        <f t="shared" si="8"/>
        <v>#REF!</v>
      </c>
      <c r="AG17" s="41" t="e">
        <f t="shared" si="8"/>
        <v>#REF!</v>
      </c>
      <c r="AH17" s="41" t="e">
        <f t="shared" si="8"/>
        <v>#REF!</v>
      </c>
      <c r="AI17" s="41" t="e">
        <f t="shared" si="8"/>
        <v>#REF!</v>
      </c>
      <c r="AJ17" s="41" t="e">
        <f t="shared" si="9"/>
        <v>#REF!</v>
      </c>
      <c r="AK17" s="41" t="e">
        <f t="shared" si="9"/>
        <v>#REF!</v>
      </c>
      <c r="AL17" s="41" t="e">
        <f t="shared" si="9"/>
        <v>#REF!</v>
      </c>
      <c r="AM17" s="41" t="e">
        <f t="shared" si="9"/>
        <v>#REF!</v>
      </c>
      <c r="AN17" s="41" t="e">
        <f t="shared" si="9"/>
        <v>#REF!</v>
      </c>
      <c r="AO17" s="41" t="e">
        <f t="shared" si="9"/>
        <v>#REF!</v>
      </c>
      <c r="AP17" s="41" t="e">
        <f t="shared" si="9"/>
        <v>#REF!</v>
      </c>
      <c r="AQ17" s="41" t="e">
        <f t="shared" si="9"/>
        <v>#REF!</v>
      </c>
      <c r="AR17" s="41" t="e">
        <f t="shared" si="9"/>
        <v>#REF!</v>
      </c>
      <c r="AS17" s="41" t="e">
        <f t="shared" si="9"/>
        <v>#REF!</v>
      </c>
      <c r="AT17" s="41" t="e">
        <f t="shared" si="9"/>
        <v>#REF!</v>
      </c>
      <c r="AU17" s="41" t="e">
        <f t="shared" si="9"/>
        <v>#REF!</v>
      </c>
      <c r="AV17" s="41" t="e">
        <f t="shared" si="9"/>
        <v>#REF!</v>
      </c>
      <c r="AW17" s="41" t="e">
        <f t="shared" si="9"/>
        <v>#REF!</v>
      </c>
      <c r="AX17" s="41" t="e">
        <f t="shared" si="9"/>
        <v>#REF!</v>
      </c>
      <c r="AY17" s="41" t="e">
        <f t="shared" si="9"/>
        <v>#REF!</v>
      </c>
      <c r="AZ17" s="41" t="e">
        <f t="shared" si="10"/>
        <v>#REF!</v>
      </c>
      <c r="BA17" s="41" t="e">
        <f t="shared" si="10"/>
        <v>#REF!</v>
      </c>
      <c r="BB17" s="41" t="e">
        <f t="shared" si="10"/>
        <v>#REF!</v>
      </c>
      <c r="BC17" s="41" t="e">
        <f t="shared" si="10"/>
        <v>#REF!</v>
      </c>
      <c r="BD17" s="41" t="e">
        <f t="shared" si="10"/>
        <v>#REF!</v>
      </c>
      <c r="BE17" s="41" t="e">
        <f t="shared" si="10"/>
        <v>#REF!</v>
      </c>
      <c r="BF17" s="41" t="e">
        <f t="shared" si="10"/>
        <v>#REF!</v>
      </c>
      <c r="BG17" s="41" t="e">
        <f t="shared" si="10"/>
        <v>#REF!</v>
      </c>
      <c r="BH17" s="41" t="e">
        <f t="shared" si="10"/>
        <v>#REF!</v>
      </c>
      <c r="BI17" s="41" t="e">
        <f t="shared" si="10"/>
        <v>#REF!</v>
      </c>
      <c r="BJ17" s="41" t="e">
        <f t="shared" si="10"/>
        <v>#REF!</v>
      </c>
      <c r="BK17" s="41" t="e">
        <f t="shared" si="10"/>
        <v>#REF!</v>
      </c>
      <c r="BL17" s="41" t="e">
        <f t="shared" si="10"/>
        <v>#REF!</v>
      </c>
      <c r="BM17" s="41" t="e">
        <f t="shared" si="10"/>
        <v>#REF!</v>
      </c>
      <c r="BN17" s="41" t="e">
        <f t="shared" si="10"/>
        <v>#REF!</v>
      </c>
      <c r="BO17" s="41" t="e">
        <f t="shared" si="10"/>
        <v>#REF!</v>
      </c>
      <c r="BP17" s="41" t="e">
        <f t="shared" si="11"/>
        <v>#REF!</v>
      </c>
      <c r="BQ17" s="41" t="e">
        <f t="shared" si="11"/>
        <v>#REF!</v>
      </c>
      <c r="BR17" s="41" t="e">
        <f t="shared" si="11"/>
        <v>#REF!</v>
      </c>
      <c r="BS17" s="41" t="e">
        <f t="shared" si="11"/>
        <v>#REF!</v>
      </c>
      <c r="BT17" s="41" t="e">
        <f t="shared" si="11"/>
        <v>#REF!</v>
      </c>
      <c r="BU17" s="41" t="e">
        <f t="shared" si="11"/>
        <v>#REF!</v>
      </c>
      <c r="BV17" s="41" t="e">
        <f t="shared" si="11"/>
        <v>#REF!</v>
      </c>
      <c r="BW17" s="41" t="e">
        <f t="shared" si="11"/>
        <v>#REF!</v>
      </c>
      <c r="BX17" s="41" t="e">
        <f t="shared" si="11"/>
        <v>#REF!</v>
      </c>
      <c r="BY17" s="41" t="e">
        <f t="shared" si="11"/>
        <v>#REF!</v>
      </c>
      <c r="BZ17" s="41" t="e">
        <f t="shared" si="11"/>
        <v>#REF!</v>
      </c>
      <c r="CA17" s="41" t="e">
        <f t="shared" si="11"/>
        <v>#REF!</v>
      </c>
      <c r="CB17" s="41" t="e">
        <f t="shared" si="11"/>
        <v>#REF!</v>
      </c>
      <c r="CC17" s="41" t="e">
        <f t="shared" si="11"/>
        <v>#REF!</v>
      </c>
      <c r="CD17" s="41" t="e">
        <f t="shared" si="11"/>
        <v>#REF!</v>
      </c>
      <c r="CE17" s="41" t="e">
        <f t="shared" si="11"/>
        <v>#REF!</v>
      </c>
      <c r="CF17" s="41" t="e">
        <f t="shared" si="12"/>
        <v>#REF!</v>
      </c>
      <c r="CG17" s="41" t="e">
        <f t="shared" si="12"/>
        <v>#REF!</v>
      </c>
      <c r="CH17" s="41" t="e">
        <f t="shared" si="12"/>
        <v>#REF!</v>
      </c>
      <c r="CI17" s="41" t="e">
        <f t="shared" si="12"/>
        <v>#REF!</v>
      </c>
      <c r="CJ17" s="41" t="e">
        <f t="shared" si="12"/>
        <v>#REF!</v>
      </c>
      <c r="CK17" s="41" t="e">
        <f t="shared" si="12"/>
        <v>#REF!</v>
      </c>
      <c r="CL17" s="41" t="e">
        <f t="shared" si="12"/>
        <v>#REF!</v>
      </c>
      <c r="CM17" s="41" t="e">
        <f t="shared" si="12"/>
        <v>#REF!</v>
      </c>
      <c r="CN17" s="41" t="e">
        <f t="shared" si="12"/>
        <v>#REF!</v>
      </c>
      <c r="CO17" s="41" t="e">
        <f t="shared" si="12"/>
        <v>#REF!</v>
      </c>
      <c r="CP17" s="41" t="e">
        <f t="shared" si="12"/>
        <v>#REF!</v>
      </c>
      <c r="CQ17" s="41" t="e">
        <f t="shared" si="12"/>
        <v>#REF!</v>
      </c>
      <c r="CR17" s="41" t="e">
        <f t="shared" si="12"/>
        <v>#REF!</v>
      </c>
      <c r="CS17" s="41" t="e">
        <f t="shared" si="12"/>
        <v>#REF!</v>
      </c>
      <c r="CT17" s="41" t="e">
        <f t="shared" si="12"/>
        <v>#REF!</v>
      </c>
      <c r="CU17" s="41" t="e">
        <f t="shared" si="12"/>
        <v>#REF!</v>
      </c>
      <c r="CV17" s="41" t="e">
        <f t="shared" si="13"/>
        <v>#REF!</v>
      </c>
      <c r="CW17" s="41" t="e">
        <f t="shared" si="13"/>
        <v>#REF!</v>
      </c>
      <c r="CX17" s="41" t="e">
        <f t="shared" si="13"/>
        <v>#REF!</v>
      </c>
      <c r="CY17" s="41" t="e">
        <f t="shared" si="13"/>
        <v>#REF!</v>
      </c>
      <c r="CZ17" s="41" t="e">
        <f t="shared" si="13"/>
        <v>#REF!</v>
      </c>
      <c r="DA17" s="41" t="e">
        <f t="shared" si="13"/>
        <v>#REF!</v>
      </c>
      <c r="DB17" s="41" t="e">
        <f t="shared" si="13"/>
        <v>#REF!</v>
      </c>
      <c r="DC17" s="41" t="e">
        <f t="shared" si="13"/>
        <v>#REF!</v>
      </c>
      <c r="DD17" s="41" t="e">
        <f t="shared" si="13"/>
        <v>#REF!</v>
      </c>
      <c r="DE17" s="41" t="e">
        <f t="shared" si="13"/>
        <v>#REF!</v>
      </c>
      <c r="DF17" s="41" t="e">
        <f t="shared" si="13"/>
        <v>#REF!</v>
      </c>
      <c r="DG17" s="41" t="e">
        <f t="shared" si="13"/>
        <v>#REF!</v>
      </c>
      <c r="DH17" s="41" t="e">
        <f t="shared" si="13"/>
        <v>#REF!</v>
      </c>
      <c r="DI17" s="41" t="e">
        <f t="shared" si="13"/>
        <v>#REF!</v>
      </c>
      <c r="DJ17" s="41" t="e">
        <f t="shared" si="13"/>
        <v>#REF!</v>
      </c>
      <c r="DK17" s="41" t="e">
        <f t="shared" si="13"/>
        <v>#REF!</v>
      </c>
      <c r="DL17" s="41" t="e">
        <f t="shared" si="14"/>
        <v>#REF!</v>
      </c>
      <c r="DM17" s="41" t="e">
        <f t="shared" si="14"/>
        <v>#REF!</v>
      </c>
      <c r="DN17" s="41" t="e">
        <f t="shared" si="14"/>
        <v>#REF!</v>
      </c>
      <c r="DO17" s="41" t="e">
        <f t="shared" si="14"/>
        <v>#REF!</v>
      </c>
      <c r="DP17" s="41" t="e">
        <f t="shared" si="14"/>
        <v>#REF!</v>
      </c>
      <c r="DQ17" s="41" t="e">
        <f t="shared" si="14"/>
        <v>#REF!</v>
      </c>
      <c r="DR17" s="41" t="e">
        <f t="shared" si="14"/>
        <v>#REF!</v>
      </c>
      <c r="DS17" s="41" t="e">
        <f t="shared" si="14"/>
        <v>#REF!</v>
      </c>
      <c r="DT17" s="41" t="e">
        <f t="shared" si="14"/>
        <v>#REF!</v>
      </c>
      <c r="DU17" s="41" t="e">
        <f t="shared" si="14"/>
        <v>#REF!</v>
      </c>
      <c r="DV17" s="41" t="e">
        <f t="shared" si="14"/>
        <v>#REF!</v>
      </c>
      <c r="DW17" s="41" t="e">
        <f t="shared" si="14"/>
        <v>#REF!</v>
      </c>
      <c r="DX17" s="41" t="e">
        <f t="shared" si="14"/>
        <v>#REF!</v>
      </c>
      <c r="DY17" s="41" t="e">
        <f t="shared" si="14"/>
        <v>#REF!</v>
      </c>
      <c r="DZ17" s="41" t="e">
        <f t="shared" si="14"/>
        <v>#REF!</v>
      </c>
      <c r="EA17" s="41" t="e">
        <f t="shared" si="14"/>
        <v>#REF!</v>
      </c>
      <c r="EB17" s="41" t="e">
        <f t="shared" si="15"/>
        <v>#REF!</v>
      </c>
      <c r="EC17" s="41" t="e">
        <f t="shared" si="15"/>
        <v>#REF!</v>
      </c>
      <c r="ED17" s="41" t="e">
        <f t="shared" si="15"/>
        <v>#REF!</v>
      </c>
      <c r="EE17" s="41" t="e">
        <f t="shared" si="15"/>
        <v>#REF!</v>
      </c>
      <c r="EF17" s="41" t="e">
        <f t="shared" si="15"/>
        <v>#REF!</v>
      </c>
      <c r="EG17" s="41" t="e">
        <f t="shared" si="15"/>
        <v>#REF!</v>
      </c>
      <c r="EH17" s="41" t="e">
        <f t="shared" si="15"/>
        <v>#REF!</v>
      </c>
      <c r="EI17" s="41" t="e">
        <f t="shared" si="15"/>
        <v>#REF!</v>
      </c>
      <c r="EJ17" s="41" t="e">
        <f t="shared" si="15"/>
        <v>#REF!</v>
      </c>
      <c r="EK17" s="41" t="e">
        <f t="shared" si="15"/>
        <v>#REF!</v>
      </c>
      <c r="EL17" s="41" t="e">
        <f t="shared" si="15"/>
        <v>#REF!</v>
      </c>
      <c r="EM17" s="41" t="e">
        <f t="shared" si="15"/>
        <v>#REF!</v>
      </c>
      <c r="EN17" s="41" t="e">
        <f t="shared" si="15"/>
        <v>#REF!</v>
      </c>
      <c r="EO17" s="41" t="e">
        <f t="shared" si="15"/>
        <v>#REF!</v>
      </c>
      <c r="EP17" s="41" t="e">
        <f t="shared" si="15"/>
        <v>#REF!</v>
      </c>
      <c r="EQ17" s="41" t="e">
        <f t="shared" si="15"/>
        <v>#REF!</v>
      </c>
      <c r="ER17" s="41" t="e">
        <f t="shared" si="16"/>
        <v>#REF!</v>
      </c>
      <c r="ES17" s="41" t="e">
        <f t="shared" si="16"/>
        <v>#REF!</v>
      </c>
      <c r="ET17" s="41" t="e">
        <f t="shared" si="16"/>
        <v>#REF!</v>
      </c>
      <c r="EU17" s="41" t="e">
        <f t="shared" si="16"/>
        <v>#REF!</v>
      </c>
      <c r="EV17" s="41" t="e">
        <f t="shared" si="16"/>
        <v>#REF!</v>
      </c>
      <c r="EW17" s="41" t="e">
        <f t="shared" si="16"/>
        <v>#REF!</v>
      </c>
      <c r="EX17" s="41" t="e">
        <f t="shared" si="16"/>
        <v>#REF!</v>
      </c>
      <c r="EY17" s="41" t="e">
        <f t="shared" si="16"/>
        <v>#REF!</v>
      </c>
      <c r="EZ17" s="41" t="e">
        <f t="shared" si="16"/>
        <v>#REF!</v>
      </c>
      <c r="FA17" s="41" t="e">
        <f t="shared" si="16"/>
        <v>#REF!</v>
      </c>
      <c r="FB17" s="41" t="e">
        <f t="shared" si="16"/>
        <v>#REF!</v>
      </c>
      <c r="FC17" s="41" t="e">
        <f t="shared" si="16"/>
        <v>#REF!</v>
      </c>
      <c r="FD17" s="41" t="e">
        <f t="shared" si="16"/>
        <v>#REF!</v>
      </c>
      <c r="FE17" s="41" t="e">
        <f t="shared" si="16"/>
        <v>#REF!</v>
      </c>
      <c r="FF17" s="41" t="e">
        <f t="shared" si="16"/>
        <v>#REF!</v>
      </c>
      <c r="FG17" s="41" t="e">
        <f t="shared" si="16"/>
        <v>#REF!</v>
      </c>
      <c r="FH17" s="41" t="e">
        <f t="shared" si="17"/>
        <v>#REF!</v>
      </c>
      <c r="FI17" s="41" t="e">
        <f t="shared" si="17"/>
        <v>#REF!</v>
      </c>
      <c r="FJ17" s="41" t="e">
        <f t="shared" si="17"/>
        <v>#REF!</v>
      </c>
      <c r="FK17" s="41" t="e">
        <f t="shared" si="17"/>
        <v>#REF!</v>
      </c>
      <c r="FL17" s="41" t="e">
        <f t="shared" si="17"/>
        <v>#REF!</v>
      </c>
      <c r="FM17" s="41" t="e">
        <f t="shared" si="17"/>
        <v>#REF!</v>
      </c>
      <c r="FN17" s="41" t="e">
        <f t="shared" si="17"/>
        <v>#REF!</v>
      </c>
      <c r="FO17" s="41" t="e">
        <f t="shared" si="17"/>
        <v>#REF!</v>
      </c>
      <c r="FP17" s="41" t="e">
        <f t="shared" si="17"/>
        <v>#REF!</v>
      </c>
      <c r="FQ17" s="41" t="e">
        <f t="shared" si="17"/>
        <v>#REF!</v>
      </c>
      <c r="FR17" s="41" t="e">
        <f t="shared" si="17"/>
        <v>#REF!</v>
      </c>
      <c r="FS17" s="41" t="e">
        <f t="shared" si="17"/>
        <v>#REF!</v>
      </c>
      <c r="FT17" s="41" t="e">
        <f t="shared" si="17"/>
        <v>#REF!</v>
      </c>
      <c r="FU17" s="41" t="e">
        <f t="shared" si="17"/>
        <v>#REF!</v>
      </c>
      <c r="FV17" s="41" t="e">
        <f t="shared" si="17"/>
        <v>#REF!</v>
      </c>
      <c r="FW17" s="41" t="e">
        <f t="shared" si="17"/>
        <v>#REF!</v>
      </c>
      <c r="FX17" s="41" t="e">
        <f t="shared" si="18"/>
        <v>#REF!</v>
      </c>
      <c r="FY17" s="41" t="e">
        <f t="shared" si="18"/>
        <v>#REF!</v>
      </c>
      <c r="FZ17" s="41" t="e">
        <f t="shared" si="18"/>
        <v>#REF!</v>
      </c>
      <c r="GA17" s="41" t="e">
        <f t="shared" si="18"/>
        <v>#REF!</v>
      </c>
      <c r="GB17" s="41" t="e">
        <f t="shared" si="18"/>
        <v>#REF!</v>
      </c>
      <c r="GC17" s="41" t="e">
        <f t="shared" si="18"/>
        <v>#REF!</v>
      </c>
      <c r="GD17" s="41" t="e">
        <f t="shared" si="18"/>
        <v>#REF!</v>
      </c>
      <c r="GE17" s="41" t="e">
        <f t="shared" si="18"/>
        <v>#REF!</v>
      </c>
      <c r="GF17" s="41" t="e">
        <f t="shared" si="18"/>
        <v>#REF!</v>
      </c>
      <c r="GG17" s="41" t="e">
        <f t="shared" si="18"/>
        <v>#REF!</v>
      </c>
      <c r="GH17" s="41" t="e">
        <f t="shared" si="18"/>
        <v>#REF!</v>
      </c>
      <c r="GI17" s="41" t="e">
        <f t="shared" si="18"/>
        <v>#REF!</v>
      </c>
      <c r="GJ17" s="41" t="e">
        <f t="shared" si="18"/>
        <v>#REF!</v>
      </c>
      <c r="GK17" s="41" t="e">
        <f t="shared" si="18"/>
        <v>#REF!</v>
      </c>
      <c r="GL17" s="41" t="e">
        <f t="shared" si="18"/>
        <v>#REF!</v>
      </c>
      <c r="GM17" s="41" t="e">
        <f t="shared" si="18"/>
        <v>#REF!</v>
      </c>
      <c r="GN17" s="41" t="e">
        <f t="shared" si="19"/>
        <v>#REF!</v>
      </c>
      <c r="GO17" s="41" t="e">
        <f t="shared" si="19"/>
        <v>#REF!</v>
      </c>
      <c r="GP17" s="41" t="e">
        <f t="shared" si="19"/>
        <v>#REF!</v>
      </c>
      <c r="GQ17" s="41" t="e">
        <f t="shared" si="19"/>
        <v>#REF!</v>
      </c>
      <c r="GR17" s="41" t="e">
        <f t="shared" si="19"/>
        <v>#REF!</v>
      </c>
      <c r="GS17" s="41" t="e">
        <f t="shared" si="19"/>
        <v>#REF!</v>
      </c>
      <c r="GT17" s="41" t="e">
        <f t="shared" si="19"/>
        <v>#REF!</v>
      </c>
      <c r="GU17" s="41" t="e">
        <f t="shared" si="19"/>
        <v>#REF!</v>
      </c>
      <c r="GV17" s="41" t="e">
        <f t="shared" si="19"/>
        <v>#REF!</v>
      </c>
      <c r="GW17" s="41" t="e">
        <f t="shared" si="19"/>
        <v>#REF!</v>
      </c>
      <c r="GX17" s="41" t="e">
        <f t="shared" si="19"/>
        <v>#REF!</v>
      </c>
      <c r="GY17" s="41" t="e">
        <f t="shared" si="19"/>
        <v>#REF!</v>
      </c>
      <c r="GZ17" s="41" t="e">
        <f t="shared" si="19"/>
        <v>#REF!</v>
      </c>
      <c r="HA17" s="41" t="e">
        <f t="shared" si="19"/>
        <v>#REF!</v>
      </c>
      <c r="HB17" s="41" t="e">
        <f t="shared" si="19"/>
        <v>#REF!</v>
      </c>
      <c r="HC17" s="41" t="e">
        <f t="shared" si="19"/>
        <v>#REF!</v>
      </c>
      <c r="HD17" s="41" t="e">
        <f t="shared" si="20"/>
        <v>#REF!</v>
      </c>
      <c r="HE17" s="41" t="e">
        <f t="shared" si="20"/>
        <v>#REF!</v>
      </c>
      <c r="HF17" s="41" t="e">
        <f t="shared" si="20"/>
        <v>#REF!</v>
      </c>
      <c r="HG17" s="41" t="e">
        <f t="shared" si="20"/>
        <v>#REF!</v>
      </c>
      <c r="HH17" s="41" t="e">
        <f t="shared" si="20"/>
        <v>#REF!</v>
      </c>
      <c r="HI17" s="41" t="e">
        <f t="shared" si="20"/>
        <v>#REF!</v>
      </c>
      <c r="HJ17" s="41" t="e">
        <f t="shared" si="20"/>
        <v>#REF!</v>
      </c>
    </row>
    <row r="18" spans="1:218" ht="14.4" x14ac:dyDescent="0.3">
      <c r="A18" s="42">
        <v>15</v>
      </c>
      <c r="B18" s="43" t="e">
        <f>'CMM2 - AUX CALC'!$P$67</f>
        <v>#REF!</v>
      </c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 t="e">
        <f>$B18/(_xlfn.SINGLE(PrazoConcessao)*12-Q$3+1)</f>
        <v>#REF!</v>
      </c>
      <c r="R18" s="41" t="e">
        <f t="shared" si="7"/>
        <v>#REF!</v>
      </c>
      <c r="S18" s="41" t="e">
        <f t="shared" si="7"/>
        <v>#REF!</v>
      </c>
      <c r="T18" s="41" t="e">
        <f t="shared" si="8"/>
        <v>#REF!</v>
      </c>
      <c r="U18" s="41" t="e">
        <f t="shared" si="8"/>
        <v>#REF!</v>
      </c>
      <c r="V18" s="41" t="e">
        <f t="shared" si="8"/>
        <v>#REF!</v>
      </c>
      <c r="W18" s="41" t="e">
        <f t="shared" si="8"/>
        <v>#REF!</v>
      </c>
      <c r="X18" s="41" t="e">
        <f t="shared" si="8"/>
        <v>#REF!</v>
      </c>
      <c r="Y18" s="41" t="e">
        <f t="shared" si="8"/>
        <v>#REF!</v>
      </c>
      <c r="Z18" s="41" t="e">
        <f t="shared" si="8"/>
        <v>#REF!</v>
      </c>
      <c r="AA18" s="41" t="e">
        <f t="shared" si="8"/>
        <v>#REF!</v>
      </c>
      <c r="AB18" s="41" t="e">
        <f t="shared" si="8"/>
        <v>#REF!</v>
      </c>
      <c r="AC18" s="41" t="e">
        <f t="shared" si="8"/>
        <v>#REF!</v>
      </c>
      <c r="AD18" s="41" t="e">
        <f t="shared" si="8"/>
        <v>#REF!</v>
      </c>
      <c r="AE18" s="41" t="e">
        <f t="shared" si="8"/>
        <v>#REF!</v>
      </c>
      <c r="AF18" s="41" t="e">
        <f t="shared" si="8"/>
        <v>#REF!</v>
      </c>
      <c r="AG18" s="41" t="e">
        <f t="shared" si="8"/>
        <v>#REF!</v>
      </c>
      <c r="AH18" s="41" t="e">
        <f t="shared" si="8"/>
        <v>#REF!</v>
      </c>
      <c r="AI18" s="41" t="e">
        <f t="shared" si="8"/>
        <v>#REF!</v>
      </c>
      <c r="AJ18" s="41" t="e">
        <f t="shared" si="9"/>
        <v>#REF!</v>
      </c>
      <c r="AK18" s="41" t="e">
        <f t="shared" si="9"/>
        <v>#REF!</v>
      </c>
      <c r="AL18" s="41" t="e">
        <f t="shared" si="9"/>
        <v>#REF!</v>
      </c>
      <c r="AM18" s="41" t="e">
        <f t="shared" si="9"/>
        <v>#REF!</v>
      </c>
      <c r="AN18" s="41" t="e">
        <f t="shared" si="9"/>
        <v>#REF!</v>
      </c>
      <c r="AO18" s="41" t="e">
        <f t="shared" si="9"/>
        <v>#REF!</v>
      </c>
      <c r="AP18" s="41" t="e">
        <f t="shared" si="9"/>
        <v>#REF!</v>
      </c>
      <c r="AQ18" s="41" t="e">
        <f t="shared" si="9"/>
        <v>#REF!</v>
      </c>
      <c r="AR18" s="41" t="e">
        <f t="shared" si="9"/>
        <v>#REF!</v>
      </c>
      <c r="AS18" s="41" t="e">
        <f t="shared" si="9"/>
        <v>#REF!</v>
      </c>
      <c r="AT18" s="41" t="e">
        <f t="shared" si="9"/>
        <v>#REF!</v>
      </c>
      <c r="AU18" s="41" t="e">
        <f t="shared" si="9"/>
        <v>#REF!</v>
      </c>
      <c r="AV18" s="41" t="e">
        <f t="shared" si="9"/>
        <v>#REF!</v>
      </c>
      <c r="AW18" s="41" t="e">
        <f t="shared" si="9"/>
        <v>#REF!</v>
      </c>
      <c r="AX18" s="41" t="e">
        <f t="shared" si="9"/>
        <v>#REF!</v>
      </c>
      <c r="AY18" s="41" t="e">
        <f t="shared" si="9"/>
        <v>#REF!</v>
      </c>
      <c r="AZ18" s="41" t="e">
        <f t="shared" si="10"/>
        <v>#REF!</v>
      </c>
      <c r="BA18" s="41" t="e">
        <f t="shared" si="10"/>
        <v>#REF!</v>
      </c>
      <c r="BB18" s="41" t="e">
        <f t="shared" si="10"/>
        <v>#REF!</v>
      </c>
      <c r="BC18" s="41" t="e">
        <f t="shared" si="10"/>
        <v>#REF!</v>
      </c>
      <c r="BD18" s="41" t="e">
        <f t="shared" si="10"/>
        <v>#REF!</v>
      </c>
      <c r="BE18" s="41" t="e">
        <f t="shared" si="10"/>
        <v>#REF!</v>
      </c>
      <c r="BF18" s="41" t="e">
        <f t="shared" si="10"/>
        <v>#REF!</v>
      </c>
      <c r="BG18" s="41" t="e">
        <f t="shared" si="10"/>
        <v>#REF!</v>
      </c>
      <c r="BH18" s="41" t="e">
        <f t="shared" si="10"/>
        <v>#REF!</v>
      </c>
      <c r="BI18" s="41" t="e">
        <f t="shared" si="10"/>
        <v>#REF!</v>
      </c>
      <c r="BJ18" s="41" t="e">
        <f t="shared" si="10"/>
        <v>#REF!</v>
      </c>
      <c r="BK18" s="41" t="e">
        <f t="shared" si="10"/>
        <v>#REF!</v>
      </c>
      <c r="BL18" s="41" t="e">
        <f t="shared" si="10"/>
        <v>#REF!</v>
      </c>
      <c r="BM18" s="41" t="e">
        <f t="shared" si="10"/>
        <v>#REF!</v>
      </c>
      <c r="BN18" s="41" t="e">
        <f t="shared" si="10"/>
        <v>#REF!</v>
      </c>
      <c r="BO18" s="41" t="e">
        <f t="shared" si="10"/>
        <v>#REF!</v>
      </c>
      <c r="BP18" s="41" t="e">
        <f t="shared" si="11"/>
        <v>#REF!</v>
      </c>
      <c r="BQ18" s="41" t="e">
        <f t="shared" si="11"/>
        <v>#REF!</v>
      </c>
      <c r="BR18" s="41" t="e">
        <f t="shared" si="11"/>
        <v>#REF!</v>
      </c>
      <c r="BS18" s="41" t="e">
        <f t="shared" si="11"/>
        <v>#REF!</v>
      </c>
      <c r="BT18" s="41" t="e">
        <f t="shared" si="11"/>
        <v>#REF!</v>
      </c>
      <c r="BU18" s="41" t="e">
        <f t="shared" si="11"/>
        <v>#REF!</v>
      </c>
      <c r="BV18" s="41" t="e">
        <f t="shared" si="11"/>
        <v>#REF!</v>
      </c>
      <c r="BW18" s="41" t="e">
        <f t="shared" si="11"/>
        <v>#REF!</v>
      </c>
      <c r="BX18" s="41" t="e">
        <f t="shared" si="11"/>
        <v>#REF!</v>
      </c>
      <c r="BY18" s="41" t="e">
        <f t="shared" si="11"/>
        <v>#REF!</v>
      </c>
      <c r="BZ18" s="41" t="e">
        <f t="shared" si="11"/>
        <v>#REF!</v>
      </c>
      <c r="CA18" s="41" t="e">
        <f t="shared" si="11"/>
        <v>#REF!</v>
      </c>
      <c r="CB18" s="41" t="e">
        <f t="shared" si="11"/>
        <v>#REF!</v>
      </c>
      <c r="CC18" s="41" t="e">
        <f t="shared" si="11"/>
        <v>#REF!</v>
      </c>
      <c r="CD18" s="41" t="e">
        <f t="shared" si="11"/>
        <v>#REF!</v>
      </c>
      <c r="CE18" s="41" t="e">
        <f t="shared" si="11"/>
        <v>#REF!</v>
      </c>
      <c r="CF18" s="41" t="e">
        <f t="shared" si="12"/>
        <v>#REF!</v>
      </c>
      <c r="CG18" s="41" t="e">
        <f t="shared" si="12"/>
        <v>#REF!</v>
      </c>
      <c r="CH18" s="41" t="e">
        <f t="shared" si="12"/>
        <v>#REF!</v>
      </c>
      <c r="CI18" s="41" t="e">
        <f t="shared" si="12"/>
        <v>#REF!</v>
      </c>
      <c r="CJ18" s="41" t="e">
        <f t="shared" si="12"/>
        <v>#REF!</v>
      </c>
      <c r="CK18" s="41" t="e">
        <f t="shared" si="12"/>
        <v>#REF!</v>
      </c>
      <c r="CL18" s="41" t="e">
        <f t="shared" si="12"/>
        <v>#REF!</v>
      </c>
      <c r="CM18" s="41" t="e">
        <f t="shared" si="12"/>
        <v>#REF!</v>
      </c>
      <c r="CN18" s="41" t="e">
        <f t="shared" si="12"/>
        <v>#REF!</v>
      </c>
      <c r="CO18" s="41" t="e">
        <f t="shared" si="12"/>
        <v>#REF!</v>
      </c>
      <c r="CP18" s="41" t="e">
        <f t="shared" si="12"/>
        <v>#REF!</v>
      </c>
      <c r="CQ18" s="41" t="e">
        <f t="shared" si="12"/>
        <v>#REF!</v>
      </c>
      <c r="CR18" s="41" t="e">
        <f t="shared" si="12"/>
        <v>#REF!</v>
      </c>
      <c r="CS18" s="41" t="e">
        <f t="shared" si="12"/>
        <v>#REF!</v>
      </c>
      <c r="CT18" s="41" t="e">
        <f t="shared" si="12"/>
        <v>#REF!</v>
      </c>
      <c r="CU18" s="41" t="e">
        <f t="shared" si="12"/>
        <v>#REF!</v>
      </c>
      <c r="CV18" s="41" t="e">
        <f t="shared" si="13"/>
        <v>#REF!</v>
      </c>
      <c r="CW18" s="41" t="e">
        <f t="shared" si="13"/>
        <v>#REF!</v>
      </c>
      <c r="CX18" s="41" t="e">
        <f t="shared" si="13"/>
        <v>#REF!</v>
      </c>
      <c r="CY18" s="41" t="e">
        <f t="shared" si="13"/>
        <v>#REF!</v>
      </c>
      <c r="CZ18" s="41" t="e">
        <f t="shared" si="13"/>
        <v>#REF!</v>
      </c>
      <c r="DA18" s="41" t="e">
        <f t="shared" si="13"/>
        <v>#REF!</v>
      </c>
      <c r="DB18" s="41" t="e">
        <f t="shared" si="13"/>
        <v>#REF!</v>
      </c>
      <c r="DC18" s="41" t="e">
        <f t="shared" si="13"/>
        <v>#REF!</v>
      </c>
      <c r="DD18" s="41" t="e">
        <f t="shared" si="13"/>
        <v>#REF!</v>
      </c>
      <c r="DE18" s="41" t="e">
        <f t="shared" si="13"/>
        <v>#REF!</v>
      </c>
      <c r="DF18" s="41" t="e">
        <f t="shared" si="13"/>
        <v>#REF!</v>
      </c>
      <c r="DG18" s="41" t="e">
        <f t="shared" si="13"/>
        <v>#REF!</v>
      </c>
      <c r="DH18" s="41" t="e">
        <f t="shared" si="13"/>
        <v>#REF!</v>
      </c>
      <c r="DI18" s="41" t="e">
        <f t="shared" si="13"/>
        <v>#REF!</v>
      </c>
      <c r="DJ18" s="41" t="e">
        <f t="shared" si="13"/>
        <v>#REF!</v>
      </c>
      <c r="DK18" s="41" t="e">
        <f t="shared" si="13"/>
        <v>#REF!</v>
      </c>
      <c r="DL18" s="41" t="e">
        <f t="shared" si="14"/>
        <v>#REF!</v>
      </c>
      <c r="DM18" s="41" t="e">
        <f t="shared" si="14"/>
        <v>#REF!</v>
      </c>
      <c r="DN18" s="41" t="e">
        <f t="shared" si="14"/>
        <v>#REF!</v>
      </c>
      <c r="DO18" s="41" t="e">
        <f t="shared" si="14"/>
        <v>#REF!</v>
      </c>
      <c r="DP18" s="41" t="e">
        <f t="shared" si="14"/>
        <v>#REF!</v>
      </c>
      <c r="DQ18" s="41" t="e">
        <f t="shared" si="14"/>
        <v>#REF!</v>
      </c>
      <c r="DR18" s="41" t="e">
        <f t="shared" si="14"/>
        <v>#REF!</v>
      </c>
      <c r="DS18" s="41" t="e">
        <f t="shared" si="14"/>
        <v>#REF!</v>
      </c>
      <c r="DT18" s="41" t="e">
        <f t="shared" si="14"/>
        <v>#REF!</v>
      </c>
      <c r="DU18" s="41" t="e">
        <f t="shared" si="14"/>
        <v>#REF!</v>
      </c>
      <c r="DV18" s="41" t="e">
        <f t="shared" si="14"/>
        <v>#REF!</v>
      </c>
      <c r="DW18" s="41" t="e">
        <f t="shared" si="14"/>
        <v>#REF!</v>
      </c>
      <c r="DX18" s="41" t="e">
        <f t="shared" si="14"/>
        <v>#REF!</v>
      </c>
      <c r="DY18" s="41" t="e">
        <f t="shared" si="14"/>
        <v>#REF!</v>
      </c>
      <c r="DZ18" s="41" t="e">
        <f t="shared" si="14"/>
        <v>#REF!</v>
      </c>
      <c r="EA18" s="41" t="e">
        <f t="shared" si="14"/>
        <v>#REF!</v>
      </c>
      <c r="EB18" s="41" t="e">
        <f t="shared" si="15"/>
        <v>#REF!</v>
      </c>
      <c r="EC18" s="41" t="e">
        <f t="shared" si="15"/>
        <v>#REF!</v>
      </c>
      <c r="ED18" s="41" t="e">
        <f t="shared" si="15"/>
        <v>#REF!</v>
      </c>
      <c r="EE18" s="41" t="e">
        <f t="shared" si="15"/>
        <v>#REF!</v>
      </c>
      <c r="EF18" s="41" t="e">
        <f t="shared" si="15"/>
        <v>#REF!</v>
      </c>
      <c r="EG18" s="41" t="e">
        <f t="shared" si="15"/>
        <v>#REF!</v>
      </c>
      <c r="EH18" s="41" t="e">
        <f t="shared" si="15"/>
        <v>#REF!</v>
      </c>
      <c r="EI18" s="41" t="e">
        <f t="shared" si="15"/>
        <v>#REF!</v>
      </c>
      <c r="EJ18" s="41" t="e">
        <f t="shared" si="15"/>
        <v>#REF!</v>
      </c>
      <c r="EK18" s="41" t="e">
        <f t="shared" si="15"/>
        <v>#REF!</v>
      </c>
      <c r="EL18" s="41" t="e">
        <f t="shared" si="15"/>
        <v>#REF!</v>
      </c>
      <c r="EM18" s="41" t="e">
        <f t="shared" si="15"/>
        <v>#REF!</v>
      </c>
      <c r="EN18" s="41" t="e">
        <f t="shared" si="15"/>
        <v>#REF!</v>
      </c>
      <c r="EO18" s="41" t="e">
        <f t="shared" si="15"/>
        <v>#REF!</v>
      </c>
      <c r="EP18" s="41" t="e">
        <f t="shared" si="15"/>
        <v>#REF!</v>
      </c>
      <c r="EQ18" s="41" t="e">
        <f t="shared" si="15"/>
        <v>#REF!</v>
      </c>
      <c r="ER18" s="41" t="e">
        <f t="shared" si="16"/>
        <v>#REF!</v>
      </c>
      <c r="ES18" s="41" t="e">
        <f t="shared" si="16"/>
        <v>#REF!</v>
      </c>
      <c r="ET18" s="41" t="e">
        <f t="shared" si="16"/>
        <v>#REF!</v>
      </c>
      <c r="EU18" s="41" t="e">
        <f t="shared" si="16"/>
        <v>#REF!</v>
      </c>
      <c r="EV18" s="41" t="e">
        <f t="shared" si="16"/>
        <v>#REF!</v>
      </c>
      <c r="EW18" s="41" t="e">
        <f t="shared" si="16"/>
        <v>#REF!</v>
      </c>
      <c r="EX18" s="41" t="e">
        <f t="shared" si="16"/>
        <v>#REF!</v>
      </c>
      <c r="EY18" s="41" t="e">
        <f t="shared" si="16"/>
        <v>#REF!</v>
      </c>
      <c r="EZ18" s="41" t="e">
        <f t="shared" si="16"/>
        <v>#REF!</v>
      </c>
      <c r="FA18" s="41" t="e">
        <f t="shared" si="16"/>
        <v>#REF!</v>
      </c>
      <c r="FB18" s="41" t="e">
        <f t="shared" si="16"/>
        <v>#REF!</v>
      </c>
      <c r="FC18" s="41" t="e">
        <f t="shared" si="16"/>
        <v>#REF!</v>
      </c>
      <c r="FD18" s="41" t="e">
        <f t="shared" si="16"/>
        <v>#REF!</v>
      </c>
      <c r="FE18" s="41" t="e">
        <f t="shared" si="16"/>
        <v>#REF!</v>
      </c>
      <c r="FF18" s="41" t="e">
        <f t="shared" si="16"/>
        <v>#REF!</v>
      </c>
      <c r="FG18" s="41" t="e">
        <f t="shared" si="16"/>
        <v>#REF!</v>
      </c>
      <c r="FH18" s="41" t="e">
        <f t="shared" si="17"/>
        <v>#REF!</v>
      </c>
      <c r="FI18" s="41" t="e">
        <f t="shared" si="17"/>
        <v>#REF!</v>
      </c>
      <c r="FJ18" s="41" t="e">
        <f t="shared" si="17"/>
        <v>#REF!</v>
      </c>
      <c r="FK18" s="41" t="e">
        <f t="shared" si="17"/>
        <v>#REF!</v>
      </c>
      <c r="FL18" s="41" t="e">
        <f t="shared" si="17"/>
        <v>#REF!</v>
      </c>
      <c r="FM18" s="41" t="e">
        <f t="shared" si="17"/>
        <v>#REF!</v>
      </c>
      <c r="FN18" s="41" t="e">
        <f t="shared" si="17"/>
        <v>#REF!</v>
      </c>
      <c r="FO18" s="41" t="e">
        <f t="shared" si="17"/>
        <v>#REF!</v>
      </c>
      <c r="FP18" s="41" t="e">
        <f t="shared" si="17"/>
        <v>#REF!</v>
      </c>
      <c r="FQ18" s="41" t="e">
        <f t="shared" si="17"/>
        <v>#REF!</v>
      </c>
      <c r="FR18" s="41" t="e">
        <f t="shared" si="17"/>
        <v>#REF!</v>
      </c>
      <c r="FS18" s="41" t="e">
        <f t="shared" si="17"/>
        <v>#REF!</v>
      </c>
      <c r="FT18" s="41" t="e">
        <f t="shared" si="17"/>
        <v>#REF!</v>
      </c>
      <c r="FU18" s="41" t="e">
        <f t="shared" si="17"/>
        <v>#REF!</v>
      </c>
      <c r="FV18" s="41" t="e">
        <f t="shared" si="17"/>
        <v>#REF!</v>
      </c>
      <c r="FW18" s="41" t="e">
        <f t="shared" si="17"/>
        <v>#REF!</v>
      </c>
      <c r="FX18" s="41" t="e">
        <f t="shared" si="18"/>
        <v>#REF!</v>
      </c>
      <c r="FY18" s="41" t="e">
        <f t="shared" si="18"/>
        <v>#REF!</v>
      </c>
      <c r="FZ18" s="41" t="e">
        <f t="shared" si="18"/>
        <v>#REF!</v>
      </c>
      <c r="GA18" s="41" t="e">
        <f t="shared" si="18"/>
        <v>#REF!</v>
      </c>
      <c r="GB18" s="41" t="e">
        <f t="shared" si="18"/>
        <v>#REF!</v>
      </c>
      <c r="GC18" s="41" t="e">
        <f t="shared" si="18"/>
        <v>#REF!</v>
      </c>
      <c r="GD18" s="41" t="e">
        <f t="shared" si="18"/>
        <v>#REF!</v>
      </c>
      <c r="GE18" s="41" t="e">
        <f t="shared" si="18"/>
        <v>#REF!</v>
      </c>
      <c r="GF18" s="41" t="e">
        <f t="shared" si="18"/>
        <v>#REF!</v>
      </c>
      <c r="GG18" s="41" t="e">
        <f t="shared" si="18"/>
        <v>#REF!</v>
      </c>
      <c r="GH18" s="41" t="e">
        <f t="shared" si="18"/>
        <v>#REF!</v>
      </c>
      <c r="GI18" s="41" t="e">
        <f t="shared" si="18"/>
        <v>#REF!</v>
      </c>
      <c r="GJ18" s="41" t="e">
        <f t="shared" si="18"/>
        <v>#REF!</v>
      </c>
      <c r="GK18" s="41" t="e">
        <f t="shared" si="18"/>
        <v>#REF!</v>
      </c>
      <c r="GL18" s="41" t="e">
        <f t="shared" si="18"/>
        <v>#REF!</v>
      </c>
      <c r="GM18" s="41" t="e">
        <f t="shared" si="18"/>
        <v>#REF!</v>
      </c>
      <c r="GN18" s="41" t="e">
        <f t="shared" si="19"/>
        <v>#REF!</v>
      </c>
      <c r="GO18" s="41" t="e">
        <f t="shared" si="19"/>
        <v>#REF!</v>
      </c>
      <c r="GP18" s="41" t="e">
        <f t="shared" si="19"/>
        <v>#REF!</v>
      </c>
      <c r="GQ18" s="41" t="e">
        <f t="shared" si="19"/>
        <v>#REF!</v>
      </c>
      <c r="GR18" s="41" t="e">
        <f t="shared" si="19"/>
        <v>#REF!</v>
      </c>
      <c r="GS18" s="41" t="e">
        <f t="shared" si="19"/>
        <v>#REF!</v>
      </c>
      <c r="GT18" s="41" t="e">
        <f t="shared" si="19"/>
        <v>#REF!</v>
      </c>
      <c r="GU18" s="41" t="e">
        <f t="shared" si="19"/>
        <v>#REF!</v>
      </c>
      <c r="GV18" s="41" t="e">
        <f t="shared" si="19"/>
        <v>#REF!</v>
      </c>
      <c r="GW18" s="41" t="e">
        <f t="shared" si="19"/>
        <v>#REF!</v>
      </c>
      <c r="GX18" s="41" t="e">
        <f t="shared" si="19"/>
        <v>#REF!</v>
      </c>
      <c r="GY18" s="41" t="e">
        <f t="shared" si="19"/>
        <v>#REF!</v>
      </c>
      <c r="GZ18" s="41" t="e">
        <f t="shared" si="19"/>
        <v>#REF!</v>
      </c>
      <c r="HA18" s="41" t="e">
        <f t="shared" si="19"/>
        <v>#REF!</v>
      </c>
      <c r="HB18" s="41" t="e">
        <f t="shared" si="19"/>
        <v>#REF!</v>
      </c>
      <c r="HC18" s="41" t="e">
        <f t="shared" si="19"/>
        <v>#REF!</v>
      </c>
      <c r="HD18" s="41" t="e">
        <f t="shared" si="20"/>
        <v>#REF!</v>
      </c>
      <c r="HE18" s="41" t="e">
        <f t="shared" si="20"/>
        <v>#REF!</v>
      </c>
      <c r="HF18" s="41" t="e">
        <f t="shared" si="20"/>
        <v>#REF!</v>
      </c>
      <c r="HG18" s="41" t="e">
        <f t="shared" si="20"/>
        <v>#REF!</v>
      </c>
      <c r="HH18" s="41" t="e">
        <f t="shared" si="20"/>
        <v>#REF!</v>
      </c>
      <c r="HI18" s="41" t="e">
        <f t="shared" si="20"/>
        <v>#REF!</v>
      </c>
      <c r="HJ18" s="41" t="e">
        <f t="shared" si="20"/>
        <v>#REF!</v>
      </c>
    </row>
    <row r="19" spans="1:218" ht="14.4" x14ac:dyDescent="0.3">
      <c r="A19" s="42">
        <v>16</v>
      </c>
      <c r="B19" s="43" t="e">
        <f>'CMM2 - AUX CALC'!$Q$67</f>
        <v>#REF!</v>
      </c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 t="e">
        <f>$B19/(_xlfn.SINGLE(PrazoConcessao)*12-R$3+1)</f>
        <v>#REF!</v>
      </c>
      <c r="S19" s="41" t="e">
        <f t="shared" si="7"/>
        <v>#REF!</v>
      </c>
      <c r="T19" s="41" t="e">
        <f t="shared" si="8"/>
        <v>#REF!</v>
      </c>
      <c r="U19" s="41" t="e">
        <f t="shared" si="8"/>
        <v>#REF!</v>
      </c>
      <c r="V19" s="41" t="e">
        <f t="shared" si="8"/>
        <v>#REF!</v>
      </c>
      <c r="W19" s="41" t="e">
        <f t="shared" si="8"/>
        <v>#REF!</v>
      </c>
      <c r="X19" s="41" t="e">
        <f t="shared" si="8"/>
        <v>#REF!</v>
      </c>
      <c r="Y19" s="41" t="e">
        <f t="shared" si="8"/>
        <v>#REF!</v>
      </c>
      <c r="Z19" s="41" t="e">
        <f t="shared" si="8"/>
        <v>#REF!</v>
      </c>
      <c r="AA19" s="41" t="e">
        <f t="shared" si="8"/>
        <v>#REF!</v>
      </c>
      <c r="AB19" s="41" t="e">
        <f t="shared" si="8"/>
        <v>#REF!</v>
      </c>
      <c r="AC19" s="41" t="e">
        <f t="shared" si="8"/>
        <v>#REF!</v>
      </c>
      <c r="AD19" s="41" t="e">
        <f t="shared" si="8"/>
        <v>#REF!</v>
      </c>
      <c r="AE19" s="41" t="e">
        <f t="shared" si="8"/>
        <v>#REF!</v>
      </c>
      <c r="AF19" s="41" t="e">
        <f t="shared" si="8"/>
        <v>#REF!</v>
      </c>
      <c r="AG19" s="41" t="e">
        <f t="shared" si="8"/>
        <v>#REF!</v>
      </c>
      <c r="AH19" s="41" t="e">
        <f t="shared" si="8"/>
        <v>#REF!</v>
      </c>
      <c r="AI19" s="41" t="e">
        <f t="shared" ref="AI19:AX34" si="21">AH19</f>
        <v>#REF!</v>
      </c>
      <c r="AJ19" s="41" t="e">
        <f t="shared" si="21"/>
        <v>#REF!</v>
      </c>
      <c r="AK19" s="41" t="e">
        <f t="shared" si="21"/>
        <v>#REF!</v>
      </c>
      <c r="AL19" s="41" t="e">
        <f t="shared" si="21"/>
        <v>#REF!</v>
      </c>
      <c r="AM19" s="41" t="e">
        <f t="shared" si="21"/>
        <v>#REF!</v>
      </c>
      <c r="AN19" s="41" t="e">
        <f t="shared" si="21"/>
        <v>#REF!</v>
      </c>
      <c r="AO19" s="41" t="e">
        <f t="shared" si="21"/>
        <v>#REF!</v>
      </c>
      <c r="AP19" s="41" t="e">
        <f t="shared" si="21"/>
        <v>#REF!</v>
      </c>
      <c r="AQ19" s="41" t="e">
        <f t="shared" si="21"/>
        <v>#REF!</v>
      </c>
      <c r="AR19" s="41" t="e">
        <f t="shared" si="21"/>
        <v>#REF!</v>
      </c>
      <c r="AS19" s="41" t="e">
        <f t="shared" si="21"/>
        <v>#REF!</v>
      </c>
      <c r="AT19" s="41" t="e">
        <f t="shared" si="21"/>
        <v>#REF!</v>
      </c>
      <c r="AU19" s="41" t="e">
        <f t="shared" si="21"/>
        <v>#REF!</v>
      </c>
      <c r="AV19" s="41" t="e">
        <f t="shared" si="21"/>
        <v>#REF!</v>
      </c>
      <c r="AW19" s="41" t="e">
        <f t="shared" si="21"/>
        <v>#REF!</v>
      </c>
      <c r="AX19" s="41" t="e">
        <f t="shared" si="21"/>
        <v>#REF!</v>
      </c>
      <c r="AY19" s="41" t="e">
        <f t="shared" si="9"/>
        <v>#REF!</v>
      </c>
      <c r="AZ19" s="41" t="e">
        <f t="shared" si="10"/>
        <v>#REF!</v>
      </c>
      <c r="BA19" s="41" t="e">
        <f t="shared" si="10"/>
        <v>#REF!</v>
      </c>
      <c r="BB19" s="41" t="e">
        <f t="shared" si="10"/>
        <v>#REF!</v>
      </c>
      <c r="BC19" s="41" t="e">
        <f t="shared" si="10"/>
        <v>#REF!</v>
      </c>
      <c r="BD19" s="41" t="e">
        <f t="shared" si="10"/>
        <v>#REF!</v>
      </c>
      <c r="BE19" s="41" t="e">
        <f t="shared" si="10"/>
        <v>#REF!</v>
      </c>
      <c r="BF19" s="41" t="e">
        <f t="shared" si="10"/>
        <v>#REF!</v>
      </c>
      <c r="BG19" s="41" t="e">
        <f t="shared" si="10"/>
        <v>#REF!</v>
      </c>
      <c r="BH19" s="41" t="e">
        <f t="shared" si="10"/>
        <v>#REF!</v>
      </c>
      <c r="BI19" s="41" t="e">
        <f t="shared" si="10"/>
        <v>#REF!</v>
      </c>
      <c r="BJ19" s="41" t="e">
        <f t="shared" si="10"/>
        <v>#REF!</v>
      </c>
      <c r="BK19" s="41" t="e">
        <f t="shared" si="10"/>
        <v>#REF!</v>
      </c>
      <c r="BL19" s="41" t="e">
        <f t="shared" si="10"/>
        <v>#REF!</v>
      </c>
      <c r="BM19" s="41" t="e">
        <f t="shared" si="10"/>
        <v>#REF!</v>
      </c>
      <c r="BN19" s="41" t="e">
        <f t="shared" si="10"/>
        <v>#REF!</v>
      </c>
      <c r="BO19" s="41" t="e">
        <f t="shared" ref="BO19:CD34" si="22">BN19</f>
        <v>#REF!</v>
      </c>
      <c r="BP19" s="41" t="e">
        <f t="shared" si="11"/>
        <v>#REF!</v>
      </c>
      <c r="BQ19" s="41" t="e">
        <f t="shared" si="11"/>
        <v>#REF!</v>
      </c>
      <c r="BR19" s="41" t="e">
        <f t="shared" si="11"/>
        <v>#REF!</v>
      </c>
      <c r="BS19" s="41" t="e">
        <f t="shared" si="11"/>
        <v>#REF!</v>
      </c>
      <c r="BT19" s="41" t="e">
        <f t="shared" si="11"/>
        <v>#REF!</v>
      </c>
      <c r="BU19" s="41" t="e">
        <f t="shared" si="11"/>
        <v>#REF!</v>
      </c>
      <c r="BV19" s="41" t="e">
        <f t="shared" si="11"/>
        <v>#REF!</v>
      </c>
      <c r="BW19" s="41" t="e">
        <f t="shared" si="11"/>
        <v>#REF!</v>
      </c>
      <c r="BX19" s="41" t="e">
        <f t="shared" si="11"/>
        <v>#REF!</v>
      </c>
      <c r="BY19" s="41" t="e">
        <f t="shared" si="11"/>
        <v>#REF!</v>
      </c>
      <c r="BZ19" s="41" t="e">
        <f t="shared" si="11"/>
        <v>#REF!</v>
      </c>
      <c r="CA19" s="41" t="e">
        <f t="shared" si="11"/>
        <v>#REF!</v>
      </c>
      <c r="CB19" s="41" t="e">
        <f t="shared" si="11"/>
        <v>#REF!</v>
      </c>
      <c r="CC19" s="41" t="e">
        <f t="shared" si="11"/>
        <v>#REF!</v>
      </c>
      <c r="CD19" s="41" t="e">
        <f t="shared" si="11"/>
        <v>#REF!</v>
      </c>
      <c r="CE19" s="41" t="e">
        <f t="shared" ref="CE19:CT34" si="23">CD19</f>
        <v>#REF!</v>
      </c>
      <c r="CF19" s="41" t="e">
        <f t="shared" si="23"/>
        <v>#REF!</v>
      </c>
      <c r="CG19" s="41" t="e">
        <f t="shared" si="23"/>
        <v>#REF!</v>
      </c>
      <c r="CH19" s="41" t="e">
        <f t="shared" si="23"/>
        <v>#REF!</v>
      </c>
      <c r="CI19" s="41" t="e">
        <f t="shared" si="23"/>
        <v>#REF!</v>
      </c>
      <c r="CJ19" s="41" t="e">
        <f t="shared" si="23"/>
        <v>#REF!</v>
      </c>
      <c r="CK19" s="41" t="e">
        <f t="shared" si="23"/>
        <v>#REF!</v>
      </c>
      <c r="CL19" s="41" t="e">
        <f t="shared" si="23"/>
        <v>#REF!</v>
      </c>
      <c r="CM19" s="41" t="e">
        <f t="shared" si="23"/>
        <v>#REF!</v>
      </c>
      <c r="CN19" s="41" t="e">
        <f t="shared" si="23"/>
        <v>#REF!</v>
      </c>
      <c r="CO19" s="41" t="e">
        <f t="shared" si="23"/>
        <v>#REF!</v>
      </c>
      <c r="CP19" s="41" t="e">
        <f t="shared" si="23"/>
        <v>#REF!</v>
      </c>
      <c r="CQ19" s="41" t="e">
        <f t="shared" si="23"/>
        <v>#REF!</v>
      </c>
      <c r="CR19" s="41" t="e">
        <f t="shared" si="23"/>
        <v>#REF!</v>
      </c>
      <c r="CS19" s="41" t="e">
        <f t="shared" si="23"/>
        <v>#REF!</v>
      </c>
      <c r="CT19" s="41" t="e">
        <f t="shared" si="23"/>
        <v>#REF!</v>
      </c>
      <c r="CU19" s="41" t="e">
        <f t="shared" si="12"/>
        <v>#REF!</v>
      </c>
      <c r="CV19" s="41" t="e">
        <f t="shared" si="13"/>
        <v>#REF!</v>
      </c>
      <c r="CW19" s="41" t="e">
        <f t="shared" si="13"/>
        <v>#REF!</v>
      </c>
      <c r="CX19" s="41" t="e">
        <f t="shared" si="13"/>
        <v>#REF!</v>
      </c>
      <c r="CY19" s="41" t="e">
        <f t="shared" si="13"/>
        <v>#REF!</v>
      </c>
      <c r="CZ19" s="41" t="e">
        <f t="shared" si="13"/>
        <v>#REF!</v>
      </c>
      <c r="DA19" s="41" t="e">
        <f t="shared" si="13"/>
        <v>#REF!</v>
      </c>
      <c r="DB19" s="41" t="e">
        <f t="shared" si="13"/>
        <v>#REF!</v>
      </c>
      <c r="DC19" s="41" t="e">
        <f t="shared" si="13"/>
        <v>#REF!</v>
      </c>
      <c r="DD19" s="41" t="e">
        <f t="shared" si="13"/>
        <v>#REF!</v>
      </c>
      <c r="DE19" s="41" t="e">
        <f t="shared" si="13"/>
        <v>#REF!</v>
      </c>
      <c r="DF19" s="41" t="e">
        <f t="shared" si="13"/>
        <v>#REF!</v>
      </c>
      <c r="DG19" s="41" t="e">
        <f t="shared" si="13"/>
        <v>#REF!</v>
      </c>
      <c r="DH19" s="41" t="e">
        <f t="shared" si="13"/>
        <v>#REF!</v>
      </c>
      <c r="DI19" s="41" t="e">
        <f t="shared" si="13"/>
        <v>#REF!</v>
      </c>
      <c r="DJ19" s="41" t="e">
        <f t="shared" si="13"/>
        <v>#REF!</v>
      </c>
      <c r="DK19" s="41" t="e">
        <f t="shared" ref="DK19:DZ34" si="24">DJ19</f>
        <v>#REF!</v>
      </c>
      <c r="DL19" s="41" t="e">
        <f t="shared" si="24"/>
        <v>#REF!</v>
      </c>
      <c r="DM19" s="41" t="e">
        <f t="shared" si="24"/>
        <v>#REF!</v>
      </c>
      <c r="DN19" s="41" t="e">
        <f t="shared" si="24"/>
        <v>#REF!</v>
      </c>
      <c r="DO19" s="41" t="e">
        <f t="shared" si="24"/>
        <v>#REF!</v>
      </c>
      <c r="DP19" s="41" t="e">
        <f t="shared" si="24"/>
        <v>#REF!</v>
      </c>
      <c r="DQ19" s="41" t="e">
        <f t="shared" si="24"/>
        <v>#REF!</v>
      </c>
      <c r="DR19" s="41" t="e">
        <f t="shared" si="24"/>
        <v>#REF!</v>
      </c>
      <c r="DS19" s="41" t="e">
        <f t="shared" si="24"/>
        <v>#REF!</v>
      </c>
      <c r="DT19" s="41" t="e">
        <f t="shared" si="24"/>
        <v>#REF!</v>
      </c>
      <c r="DU19" s="41" t="e">
        <f t="shared" si="24"/>
        <v>#REF!</v>
      </c>
      <c r="DV19" s="41" t="e">
        <f t="shared" si="24"/>
        <v>#REF!</v>
      </c>
      <c r="DW19" s="41" t="e">
        <f t="shared" si="24"/>
        <v>#REF!</v>
      </c>
      <c r="DX19" s="41" t="e">
        <f t="shared" si="24"/>
        <v>#REF!</v>
      </c>
      <c r="DY19" s="41" t="e">
        <f t="shared" si="24"/>
        <v>#REF!</v>
      </c>
      <c r="DZ19" s="41" t="e">
        <f t="shared" si="24"/>
        <v>#REF!</v>
      </c>
      <c r="EA19" s="41" t="e">
        <f t="shared" si="14"/>
        <v>#REF!</v>
      </c>
      <c r="EB19" s="41" t="e">
        <f t="shared" si="15"/>
        <v>#REF!</v>
      </c>
      <c r="EC19" s="41" t="e">
        <f t="shared" si="15"/>
        <v>#REF!</v>
      </c>
      <c r="ED19" s="41" t="e">
        <f t="shared" si="15"/>
        <v>#REF!</v>
      </c>
      <c r="EE19" s="41" t="e">
        <f t="shared" si="15"/>
        <v>#REF!</v>
      </c>
      <c r="EF19" s="41" t="e">
        <f t="shared" si="15"/>
        <v>#REF!</v>
      </c>
      <c r="EG19" s="41" t="e">
        <f t="shared" si="15"/>
        <v>#REF!</v>
      </c>
      <c r="EH19" s="41" t="e">
        <f t="shared" si="15"/>
        <v>#REF!</v>
      </c>
      <c r="EI19" s="41" t="e">
        <f t="shared" si="15"/>
        <v>#REF!</v>
      </c>
      <c r="EJ19" s="41" t="e">
        <f t="shared" si="15"/>
        <v>#REF!</v>
      </c>
      <c r="EK19" s="41" t="e">
        <f t="shared" si="15"/>
        <v>#REF!</v>
      </c>
      <c r="EL19" s="41" t="e">
        <f t="shared" si="15"/>
        <v>#REF!</v>
      </c>
      <c r="EM19" s="41" t="e">
        <f t="shared" si="15"/>
        <v>#REF!</v>
      </c>
      <c r="EN19" s="41" t="e">
        <f t="shared" si="15"/>
        <v>#REF!</v>
      </c>
      <c r="EO19" s="41" t="e">
        <f t="shared" si="15"/>
        <v>#REF!</v>
      </c>
      <c r="EP19" s="41" t="e">
        <f t="shared" si="15"/>
        <v>#REF!</v>
      </c>
      <c r="EQ19" s="41" t="e">
        <f t="shared" ref="EQ19:FF34" si="25">EP19</f>
        <v>#REF!</v>
      </c>
      <c r="ER19" s="41" t="e">
        <f t="shared" si="25"/>
        <v>#REF!</v>
      </c>
      <c r="ES19" s="41" t="e">
        <f t="shared" si="25"/>
        <v>#REF!</v>
      </c>
      <c r="ET19" s="41" t="e">
        <f t="shared" si="25"/>
        <v>#REF!</v>
      </c>
      <c r="EU19" s="41" t="e">
        <f t="shared" si="25"/>
        <v>#REF!</v>
      </c>
      <c r="EV19" s="41" t="e">
        <f t="shared" si="25"/>
        <v>#REF!</v>
      </c>
      <c r="EW19" s="41" t="e">
        <f t="shared" si="25"/>
        <v>#REF!</v>
      </c>
      <c r="EX19" s="41" t="e">
        <f t="shared" si="25"/>
        <v>#REF!</v>
      </c>
      <c r="EY19" s="41" t="e">
        <f t="shared" si="25"/>
        <v>#REF!</v>
      </c>
      <c r="EZ19" s="41" t="e">
        <f t="shared" si="25"/>
        <v>#REF!</v>
      </c>
      <c r="FA19" s="41" t="e">
        <f t="shared" si="25"/>
        <v>#REF!</v>
      </c>
      <c r="FB19" s="41" t="e">
        <f t="shared" si="25"/>
        <v>#REF!</v>
      </c>
      <c r="FC19" s="41" t="e">
        <f t="shared" si="25"/>
        <v>#REF!</v>
      </c>
      <c r="FD19" s="41" t="e">
        <f t="shared" si="25"/>
        <v>#REF!</v>
      </c>
      <c r="FE19" s="41" t="e">
        <f t="shared" si="25"/>
        <v>#REF!</v>
      </c>
      <c r="FF19" s="41" t="e">
        <f t="shared" si="25"/>
        <v>#REF!</v>
      </c>
      <c r="FG19" s="41" t="e">
        <f t="shared" si="16"/>
        <v>#REF!</v>
      </c>
      <c r="FH19" s="41" t="e">
        <f t="shared" si="17"/>
        <v>#REF!</v>
      </c>
      <c r="FI19" s="41" t="e">
        <f t="shared" si="17"/>
        <v>#REF!</v>
      </c>
      <c r="FJ19" s="41" t="e">
        <f t="shared" si="17"/>
        <v>#REF!</v>
      </c>
      <c r="FK19" s="41" t="e">
        <f t="shared" si="17"/>
        <v>#REF!</v>
      </c>
      <c r="FL19" s="41" t="e">
        <f t="shared" si="17"/>
        <v>#REF!</v>
      </c>
      <c r="FM19" s="41" t="e">
        <f t="shared" si="17"/>
        <v>#REF!</v>
      </c>
      <c r="FN19" s="41" t="e">
        <f t="shared" si="17"/>
        <v>#REF!</v>
      </c>
      <c r="FO19" s="41" t="e">
        <f t="shared" si="17"/>
        <v>#REF!</v>
      </c>
      <c r="FP19" s="41" t="e">
        <f t="shared" si="17"/>
        <v>#REF!</v>
      </c>
      <c r="FQ19" s="41" t="e">
        <f t="shared" si="17"/>
        <v>#REF!</v>
      </c>
      <c r="FR19" s="41" t="e">
        <f t="shared" si="17"/>
        <v>#REF!</v>
      </c>
      <c r="FS19" s="41" t="e">
        <f t="shared" si="17"/>
        <v>#REF!</v>
      </c>
      <c r="FT19" s="41" t="e">
        <f t="shared" si="17"/>
        <v>#REF!</v>
      </c>
      <c r="FU19" s="41" t="e">
        <f t="shared" si="17"/>
        <v>#REF!</v>
      </c>
      <c r="FV19" s="41" t="e">
        <f t="shared" si="17"/>
        <v>#REF!</v>
      </c>
      <c r="FW19" s="41" t="e">
        <f t="shared" ref="FW19:GL34" si="26">FV19</f>
        <v>#REF!</v>
      </c>
      <c r="FX19" s="41" t="e">
        <f t="shared" si="26"/>
        <v>#REF!</v>
      </c>
      <c r="FY19" s="41" t="e">
        <f t="shared" si="26"/>
        <v>#REF!</v>
      </c>
      <c r="FZ19" s="41" t="e">
        <f t="shared" si="26"/>
        <v>#REF!</v>
      </c>
      <c r="GA19" s="41" t="e">
        <f t="shared" si="26"/>
        <v>#REF!</v>
      </c>
      <c r="GB19" s="41" t="e">
        <f t="shared" si="26"/>
        <v>#REF!</v>
      </c>
      <c r="GC19" s="41" t="e">
        <f t="shared" si="26"/>
        <v>#REF!</v>
      </c>
      <c r="GD19" s="41" t="e">
        <f t="shared" si="26"/>
        <v>#REF!</v>
      </c>
      <c r="GE19" s="41" t="e">
        <f t="shared" si="26"/>
        <v>#REF!</v>
      </c>
      <c r="GF19" s="41" t="e">
        <f t="shared" si="26"/>
        <v>#REF!</v>
      </c>
      <c r="GG19" s="41" t="e">
        <f t="shared" si="26"/>
        <v>#REF!</v>
      </c>
      <c r="GH19" s="41" t="e">
        <f t="shared" si="26"/>
        <v>#REF!</v>
      </c>
      <c r="GI19" s="41" t="e">
        <f t="shared" si="26"/>
        <v>#REF!</v>
      </c>
      <c r="GJ19" s="41" t="e">
        <f t="shared" si="26"/>
        <v>#REF!</v>
      </c>
      <c r="GK19" s="41" t="e">
        <f t="shared" si="26"/>
        <v>#REF!</v>
      </c>
      <c r="GL19" s="41" t="e">
        <f t="shared" si="26"/>
        <v>#REF!</v>
      </c>
      <c r="GM19" s="41" t="e">
        <f t="shared" si="18"/>
        <v>#REF!</v>
      </c>
      <c r="GN19" s="41" t="e">
        <f t="shared" si="19"/>
        <v>#REF!</v>
      </c>
      <c r="GO19" s="41" t="e">
        <f t="shared" si="19"/>
        <v>#REF!</v>
      </c>
      <c r="GP19" s="41" t="e">
        <f t="shared" si="19"/>
        <v>#REF!</v>
      </c>
      <c r="GQ19" s="41" t="e">
        <f t="shared" si="19"/>
        <v>#REF!</v>
      </c>
      <c r="GR19" s="41" t="e">
        <f t="shared" si="19"/>
        <v>#REF!</v>
      </c>
      <c r="GS19" s="41" t="e">
        <f t="shared" si="19"/>
        <v>#REF!</v>
      </c>
      <c r="GT19" s="41" t="e">
        <f t="shared" si="19"/>
        <v>#REF!</v>
      </c>
      <c r="GU19" s="41" t="e">
        <f t="shared" si="19"/>
        <v>#REF!</v>
      </c>
      <c r="GV19" s="41" t="e">
        <f t="shared" si="19"/>
        <v>#REF!</v>
      </c>
      <c r="GW19" s="41" t="e">
        <f t="shared" si="19"/>
        <v>#REF!</v>
      </c>
      <c r="GX19" s="41" t="e">
        <f t="shared" si="19"/>
        <v>#REF!</v>
      </c>
      <c r="GY19" s="41" t="e">
        <f t="shared" si="19"/>
        <v>#REF!</v>
      </c>
      <c r="GZ19" s="41" t="e">
        <f t="shared" si="19"/>
        <v>#REF!</v>
      </c>
      <c r="HA19" s="41" t="e">
        <f t="shared" si="19"/>
        <v>#REF!</v>
      </c>
      <c r="HB19" s="41" t="e">
        <f t="shared" si="19"/>
        <v>#REF!</v>
      </c>
      <c r="HC19" s="41" t="e">
        <f t="shared" ref="HC19:HJ34" si="27">HB19</f>
        <v>#REF!</v>
      </c>
      <c r="HD19" s="41" t="e">
        <f t="shared" si="27"/>
        <v>#REF!</v>
      </c>
      <c r="HE19" s="41" t="e">
        <f t="shared" si="27"/>
        <v>#REF!</v>
      </c>
      <c r="HF19" s="41" t="e">
        <f t="shared" si="27"/>
        <v>#REF!</v>
      </c>
      <c r="HG19" s="41" t="e">
        <f t="shared" si="27"/>
        <v>#REF!</v>
      </c>
      <c r="HH19" s="41" t="e">
        <f t="shared" si="27"/>
        <v>#REF!</v>
      </c>
      <c r="HI19" s="41" t="e">
        <f t="shared" si="27"/>
        <v>#REF!</v>
      </c>
      <c r="HJ19" s="41" t="e">
        <f t="shared" si="27"/>
        <v>#REF!</v>
      </c>
    </row>
    <row r="20" spans="1:218" ht="14.4" x14ac:dyDescent="0.3">
      <c r="A20" s="42">
        <v>17</v>
      </c>
      <c r="B20" s="43" t="e">
        <f>'CMM2 - AUX CALC'!$R$67</f>
        <v>#REF!</v>
      </c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 t="e">
        <f>$B20/(_xlfn.SINGLE(PrazoConcessao)*12-S$3+1)</f>
        <v>#REF!</v>
      </c>
      <c r="T20" s="41" t="e">
        <f t="shared" ref="T20:AI35" si="28">S20</f>
        <v>#REF!</v>
      </c>
      <c r="U20" s="41" t="e">
        <f t="shared" si="28"/>
        <v>#REF!</v>
      </c>
      <c r="V20" s="41" t="e">
        <f t="shared" si="28"/>
        <v>#REF!</v>
      </c>
      <c r="W20" s="41" t="e">
        <f t="shared" si="28"/>
        <v>#REF!</v>
      </c>
      <c r="X20" s="41" t="e">
        <f t="shared" si="28"/>
        <v>#REF!</v>
      </c>
      <c r="Y20" s="41" t="e">
        <f t="shared" si="28"/>
        <v>#REF!</v>
      </c>
      <c r="Z20" s="41" t="e">
        <f t="shared" si="28"/>
        <v>#REF!</v>
      </c>
      <c r="AA20" s="41" t="e">
        <f t="shared" si="28"/>
        <v>#REF!</v>
      </c>
      <c r="AB20" s="41" t="e">
        <f t="shared" si="28"/>
        <v>#REF!</v>
      </c>
      <c r="AC20" s="41" t="e">
        <f t="shared" si="28"/>
        <v>#REF!</v>
      </c>
      <c r="AD20" s="41" t="e">
        <f t="shared" si="28"/>
        <v>#REF!</v>
      </c>
      <c r="AE20" s="41" t="e">
        <f t="shared" si="28"/>
        <v>#REF!</v>
      </c>
      <c r="AF20" s="41" t="e">
        <f t="shared" si="28"/>
        <v>#REF!</v>
      </c>
      <c r="AG20" s="41" t="e">
        <f t="shared" si="28"/>
        <v>#REF!</v>
      </c>
      <c r="AH20" s="41" t="e">
        <f t="shared" si="28"/>
        <v>#REF!</v>
      </c>
      <c r="AI20" s="41" t="e">
        <f t="shared" si="28"/>
        <v>#REF!</v>
      </c>
      <c r="AJ20" s="41" t="e">
        <f t="shared" si="21"/>
        <v>#REF!</v>
      </c>
      <c r="AK20" s="41" t="e">
        <f t="shared" si="21"/>
        <v>#REF!</v>
      </c>
      <c r="AL20" s="41" t="e">
        <f t="shared" si="21"/>
        <v>#REF!</v>
      </c>
      <c r="AM20" s="41" t="e">
        <f t="shared" si="21"/>
        <v>#REF!</v>
      </c>
      <c r="AN20" s="41" t="e">
        <f t="shared" si="21"/>
        <v>#REF!</v>
      </c>
      <c r="AO20" s="41" t="e">
        <f t="shared" si="21"/>
        <v>#REF!</v>
      </c>
      <c r="AP20" s="41" t="e">
        <f t="shared" si="21"/>
        <v>#REF!</v>
      </c>
      <c r="AQ20" s="41" t="e">
        <f t="shared" si="21"/>
        <v>#REF!</v>
      </c>
      <c r="AR20" s="41" t="e">
        <f t="shared" si="21"/>
        <v>#REF!</v>
      </c>
      <c r="AS20" s="41" t="e">
        <f t="shared" si="21"/>
        <v>#REF!</v>
      </c>
      <c r="AT20" s="41" t="e">
        <f t="shared" si="21"/>
        <v>#REF!</v>
      </c>
      <c r="AU20" s="41" t="e">
        <f t="shared" si="21"/>
        <v>#REF!</v>
      </c>
      <c r="AV20" s="41" t="e">
        <f t="shared" si="21"/>
        <v>#REF!</v>
      </c>
      <c r="AW20" s="41" t="e">
        <f t="shared" si="21"/>
        <v>#REF!</v>
      </c>
      <c r="AX20" s="41" t="e">
        <f t="shared" si="21"/>
        <v>#REF!</v>
      </c>
      <c r="AY20" s="41" t="e">
        <f t="shared" ref="AY20:BN35" si="29">AX20</f>
        <v>#REF!</v>
      </c>
      <c r="AZ20" s="41" t="e">
        <f t="shared" si="29"/>
        <v>#REF!</v>
      </c>
      <c r="BA20" s="41" t="e">
        <f t="shared" si="29"/>
        <v>#REF!</v>
      </c>
      <c r="BB20" s="41" t="e">
        <f t="shared" si="29"/>
        <v>#REF!</v>
      </c>
      <c r="BC20" s="41" t="e">
        <f t="shared" si="29"/>
        <v>#REF!</v>
      </c>
      <c r="BD20" s="41" t="e">
        <f t="shared" si="29"/>
        <v>#REF!</v>
      </c>
      <c r="BE20" s="41" t="e">
        <f t="shared" si="29"/>
        <v>#REF!</v>
      </c>
      <c r="BF20" s="41" t="e">
        <f t="shared" si="29"/>
        <v>#REF!</v>
      </c>
      <c r="BG20" s="41" t="e">
        <f t="shared" si="29"/>
        <v>#REF!</v>
      </c>
      <c r="BH20" s="41" t="e">
        <f t="shared" si="29"/>
        <v>#REF!</v>
      </c>
      <c r="BI20" s="41" t="e">
        <f t="shared" si="29"/>
        <v>#REF!</v>
      </c>
      <c r="BJ20" s="41" t="e">
        <f t="shared" si="29"/>
        <v>#REF!</v>
      </c>
      <c r="BK20" s="41" t="e">
        <f t="shared" si="29"/>
        <v>#REF!</v>
      </c>
      <c r="BL20" s="41" t="e">
        <f t="shared" si="29"/>
        <v>#REF!</v>
      </c>
      <c r="BM20" s="41" t="e">
        <f t="shared" si="29"/>
        <v>#REF!</v>
      </c>
      <c r="BN20" s="41" t="e">
        <f t="shared" si="29"/>
        <v>#REF!</v>
      </c>
      <c r="BO20" s="41" t="e">
        <f t="shared" si="22"/>
        <v>#REF!</v>
      </c>
      <c r="BP20" s="41" t="e">
        <f t="shared" si="22"/>
        <v>#REF!</v>
      </c>
      <c r="BQ20" s="41" t="e">
        <f t="shared" si="22"/>
        <v>#REF!</v>
      </c>
      <c r="BR20" s="41" t="e">
        <f t="shared" si="22"/>
        <v>#REF!</v>
      </c>
      <c r="BS20" s="41" t="e">
        <f t="shared" si="22"/>
        <v>#REF!</v>
      </c>
      <c r="BT20" s="41" t="e">
        <f t="shared" si="22"/>
        <v>#REF!</v>
      </c>
      <c r="BU20" s="41" t="e">
        <f t="shared" si="22"/>
        <v>#REF!</v>
      </c>
      <c r="BV20" s="41" t="e">
        <f t="shared" si="22"/>
        <v>#REF!</v>
      </c>
      <c r="BW20" s="41" t="e">
        <f t="shared" si="22"/>
        <v>#REF!</v>
      </c>
      <c r="BX20" s="41" t="e">
        <f t="shared" si="22"/>
        <v>#REF!</v>
      </c>
      <c r="BY20" s="41" t="e">
        <f t="shared" si="22"/>
        <v>#REF!</v>
      </c>
      <c r="BZ20" s="41" t="e">
        <f t="shared" si="22"/>
        <v>#REF!</v>
      </c>
      <c r="CA20" s="41" t="e">
        <f t="shared" si="22"/>
        <v>#REF!</v>
      </c>
      <c r="CB20" s="41" t="e">
        <f t="shared" si="22"/>
        <v>#REF!</v>
      </c>
      <c r="CC20" s="41" t="e">
        <f t="shared" si="22"/>
        <v>#REF!</v>
      </c>
      <c r="CD20" s="41" t="e">
        <f t="shared" si="22"/>
        <v>#REF!</v>
      </c>
      <c r="CE20" s="41" t="e">
        <f t="shared" si="23"/>
        <v>#REF!</v>
      </c>
      <c r="CF20" s="41" t="e">
        <f t="shared" si="23"/>
        <v>#REF!</v>
      </c>
      <c r="CG20" s="41" t="e">
        <f t="shared" si="23"/>
        <v>#REF!</v>
      </c>
      <c r="CH20" s="41" t="e">
        <f t="shared" si="23"/>
        <v>#REF!</v>
      </c>
      <c r="CI20" s="41" t="e">
        <f t="shared" si="23"/>
        <v>#REF!</v>
      </c>
      <c r="CJ20" s="41" t="e">
        <f t="shared" si="23"/>
        <v>#REF!</v>
      </c>
      <c r="CK20" s="41" t="e">
        <f t="shared" si="23"/>
        <v>#REF!</v>
      </c>
      <c r="CL20" s="41" t="e">
        <f t="shared" si="23"/>
        <v>#REF!</v>
      </c>
      <c r="CM20" s="41" t="e">
        <f t="shared" si="23"/>
        <v>#REF!</v>
      </c>
      <c r="CN20" s="41" t="e">
        <f t="shared" si="23"/>
        <v>#REF!</v>
      </c>
      <c r="CO20" s="41" t="e">
        <f t="shared" si="23"/>
        <v>#REF!</v>
      </c>
      <c r="CP20" s="41" t="e">
        <f t="shared" si="23"/>
        <v>#REF!</v>
      </c>
      <c r="CQ20" s="41" t="e">
        <f t="shared" si="23"/>
        <v>#REF!</v>
      </c>
      <c r="CR20" s="41" t="e">
        <f t="shared" si="23"/>
        <v>#REF!</v>
      </c>
      <c r="CS20" s="41" t="e">
        <f t="shared" si="23"/>
        <v>#REF!</v>
      </c>
      <c r="CT20" s="41" t="e">
        <f t="shared" si="23"/>
        <v>#REF!</v>
      </c>
      <c r="CU20" s="41" t="e">
        <f t="shared" ref="CU20:DJ35" si="30">CT20</f>
        <v>#REF!</v>
      </c>
      <c r="CV20" s="41" t="e">
        <f t="shared" si="30"/>
        <v>#REF!</v>
      </c>
      <c r="CW20" s="41" t="e">
        <f t="shared" si="30"/>
        <v>#REF!</v>
      </c>
      <c r="CX20" s="41" t="e">
        <f t="shared" si="30"/>
        <v>#REF!</v>
      </c>
      <c r="CY20" s="41" t="e">
        <f t="shared" si="30"/>
        <v>#REF!</v>
      </c>
      <c r="CZ20" s="41" t="e">
        <f t="shared" si="30"/>
        <v>#REF!</v>
      </c>
      <c r="DA20" s="41" t="e">
        <f t="shared" si="30"/>
        <v>#REF!</v>
      </c>
      <c r="DB20" s="41" t="e">
        <f t="shared" si="30"/>
        <v>#REF!</v>
      </c>
      <c r="DC20" s="41" t="e">
        <f t="shared" si="30"/>
        <v>#REF!</v>
      </c>
      <c r="DD20" s="41" t="e">
        <f t="shared" si="30"/>
        <v>#REF!</v>
      </c>
      <c r="DE20" s="41" t="e">
        <f t="shared" si="30"/>
        <v>#REF!</v>
      </c>
      <c r="DF20" s="41" t="e">
        <f t="shared" si="30"/>
        <v>#REF!</v>
      </c>
      <c r="DG20" s="41" t="e">
        <f t="shared" si="30"/>
        <v>#REF!</v>
      </c>
      <c r="DH20" s="41" t="e">
        <f t="shared" si="30"/>
        <v>#REF!</v>
      </c>
      <c r="DI20" s="41" t="e">
        <f t="shared" si="30"/>
        <v>#REF!</v>
      </c>
      <c r="DJ20" s="41" t="e">
        <f t="shared" si="30"/>
        <v>#REF!</v>
      </c>
      <c r="DK20" s="41" t="e">
        <f t="shared" si="24"/>
        <v>#REF!</v>
      </c>
      <c r="DL20" s="41" t="e">
        <f t="shared" si="24"/>
        <v>#REF!</v>
      </c>
      <c r="DM20" s="41" t="e">
        <f t="shared" si="24"/>
        <v>#REF!</v>
      </c>
      <c r="DN20" s="41" t="e">
        <f t="shared" si="24"/>
        <v>#REF!</v>
      </c>
      <c r="DO20" s="41" t="e">
        <f t="shared" si="24"/>
        <v>#REF!</v>
      </c>
      <c r="DP20" s="41" t="e">
        <f t="shared" si="24"/>
        <v>#REF!</v>
      </c>
      <c r="DQ20" s="41" t="e">
        <f t="shared" si="24"/>
        <v>#REF!</v>
      </c>
      <c r="DR20" s="41" t="e">
        <f t="shared" si="24"/>
        <v>#REF!</v>
      </c>
      <c r="DS20" s="41" t="e">
        <f t="shared" si="24"/>
        <v>#REF!</v>
      </c>
      <c r="DT20" s="41" t="e">
        <f t="shared" si="24"/>
        <v>#REF!</v>
      </c>
      <c r="DU20" s="41" t="e">
        <f t="shared" si="24"/>
        <v>#REF!</v>
      </c>
      <c r="DV20" s="41" t="e">
        <f t="shared" si="24"/>
        <v>#REF!</v>
      </c>
      <c r="DW20" s="41" t="e">
        <f t="shared" si="24"/>
        <v>#REF!</v>
      </c>
      <c r="DX20" s="41" t="e">
        <f t="shared" si="24"/>
        <v>#REF!</v>
      </c>
      <c r="DY20" s="41" t="e">
        <f t="shared" si="24"/>
        <v>#REF!</v>
      </c>
      <c r="DZ20" s="41" t="e">
        <f t="shared" si="24"/>
        <v>#REF!</v>
      </c>
      <c r="EA20" s="41" t="e">
        <f t="shared" ref="EA20:EP35" si="31">DZ20</f>
        <v>#REF!</v>
      </c>
      <c r="EB20" s="41" t="e">
        <f t="shared" si="31"/>
        <v>#REF!</v>
      </c>
      <c r="EC20" s="41" t="e">
        <f t="shared" si="31"/>
        <v>#REF!</v>
      </c>
      <c r="ED20" s="41" t="e">
        <f t="shared" si="31"/>
        <v>#REF!</v>
      </c>
      <c r="EE20" s="41" t="e">
        <f t="shared" si="31"/>
        <v>#REF!</v>
      </c>
      <c r="EF20" s="41" t="e">
        <f t="shared" si="31"/>
        <v>#REF!</v>
      </c>
      <c r="EG20" s="41" t="e">
        <f t="shared" si="31"/>
        <v>#REF!</v>
      </c>
      <c r="EH20" s="41" t="e">
        <f t="shared" si="31"/>
        <v>#REF!</v>
      </c>
      <c r="EI20" s="41" t="e">
        <f t="shared" si="31"/>
        <v>#REF!</v>
      </c>
      <c r="EJ20" s="41" t="e">
        <f t="shared" si="31"/>
        <v>#REF!</v>
      </c>
      <c r="EK20" s="41" t="e">
        <f t="shared" si="31"/>
        <v>#REF!</v>
      </c>
      <c r="EL20" s="41" t="e">
        <f t="shared" si="31"/>
        <v>#REF!</v>
      </c>
      <c r="EM20" s="41" t="e">
        <f t="shared" si="31"/>
        <v>#REF!</v>
      </c>
      <c r="EN20" s="41" t="e">
        <f t="shared" si="31"/>
        <v>#REF!</v>
      </c>
      <c r="EO20" s="41" t="e">
        <f t="shared" si="31"/>
        <v>#REF!</v>
      </c>
      <c r="EP20" s="41" t="e">
        <f t="shared" si="31"/>
        <v>#REF!</v>
      </c>
      <c r="EQ20" s="41" t="e">
        <f t="shared" si="25"/>
        <v>#REF!</v>
      </c>
      <c r="ER20" s="41" t="e">
        <f t="shared" si="25"/>
        <v>#REF!</v>
      </c>
      <c r="ES20" s="41" t="e">
        <f t="shared" si="25"/>
        <v>#REF!</v>
      </c>
      <c r="ET20" s="41" t="e">
        <f t="shared" si="25"/>
        <v>#REF!</v>
      </c>
      <c r="EU20" s="41" t="e">
        <f t="shared" si="25"/>
        <v>#REF!</v>
      </c>
      <c r="EV20" s="41" t="e">
        <f t="shared" si="25"/>
        <v>#REF!</v>
      </c>
      <c r="EW20" s="41" t="e">
        <f t="shared" si="25"/>
        <v>#REF!</v>
      </c>
      <c r="EX20" s="41" t="e">
        <f t="shared" si="25"/>
        <v>#REF!</v>
      </c>
      <c r="EY20" s="41" t="e">
        <f t="shared" si="25"/>
        <v>#REF!</v>
      </c>
      <c r="EZ20" s="41" t="e">
        <f t="shared" si="25"/>
        <v>#REF!</v>
      </c>
      <c r="FA20" s="41" t="e">
        <f t="shared" si="25"/>
        <v>#REF!</v>
      </c>
      <c r="FB20" s="41" t="e">
        <f t="shared" si="25"/>
        <v>#REF!</v>
      </c>
      <c r="FC20" s="41" t="e">
        <f t="shared" si="25"/>
        <v>#REF!</v>
      </c>
      <c r="FD20" s="41" t="e">
        <f t="shared" si="25"/>
        <v>#REF!</v>
      </c>
      <c r="FE20" s="41" t="e">
        <f t="shared" si="25"/>
        <v>#REF!</v>
      </c>
      <c r="FF20" s="41" t="e">
        <f t="shared" si="25"/>
        <v>#REF!</v>
      </c>
      <c r="FG20" s="41" t="e">
        <f t="shared" ref="FG20:FV35" si="32">FF20</f>
        <v>#REF!</v>
      </c>
      <c r="FH20" s="41" t="e">
        <f t="shared" si="32"/>
        <v>#REF!</v>
      </c>
      <c r="FI20" s="41" t="e">
        <f t="shared" si="32"/>
        <v>#REF!</v>
      </c>
      <c r="FJ20" s="41" t="e">
        <f t="shared" si="32"/>
        <v>#REF!</v>
      </c>
      <c r="FK20" s="41" t="e">
        <f t="shared" si="32"/>
        <v>#REF!</v>
      </c>
      <c r="FL20" s="41" t="e">
        <f t="shared" si="32"/>
        <v>#REF!</v>
      </c>
      <c r="FM20" s="41" t="e">
        <f t="shared" si="32"/>
        <v>#REF!</v>
      </c>
      <c r="FN20" s="41" t="e">
        <f t="shared" si="32"/>
        <v>#REF!</v>
      </c>
      <c r="FO20" s="41" t="e">
        <f t="shared" si="32"/>
        <v>#REF!</v>
      </c>
      <c r="FP20" s="41" t="e">
        <f t="shared" si="32"/>
        <v>#REF!</v>
      </c>
      <c r="FQ20" s="41" t="e">
        <f t="shared" si="32"/>
        <v>#REF!</v>
      </c>
      <c r="FR20" s="41" t="e">
        <f t="shared" si="32"/>
        <v>#REF!</v>
      </c>
      <c r="FS20" s="41" t="e">
        <f t="shared" si="32"/>
        <v>#REF!</v>
      </c>
      <c r="FT20" s="41" t="e">
        <f t="shared" si="32"/>
        <v>#REF!</v>
      </c>
      <c r="FU20" s="41" t="e">
        <f t="shared" si="32"/>
        <v>#REF!</v>
      </c>
      <c r="FV20" s="41" t="e">
        <f t="shared" si="32"/>
        <v>#REF!</v>
      </c>
      <c r="FW20" s="41" t="e">
        <f t="shared" si="26"/>
        <v>#REF!</v>
      </c>
      <c r="FX20" s="41" t="e">
        <f t="shared" si="26"/>
        <v>#REF!</v>
      </c>
      <c r="FY20" s="41" t="e">
        <f t="shared" si="26"/>
        <v>#REF!</v>
      </c>
      <c r="FZ20" s="41" t="e">
        <f t="shared" si="26"/>
        <v>#REF!</v>
      </c>
      <c r="GA20" s="41" t="e">
        <f t="shared" si="26"/>
        <v>#REF!</v>
      </c>
      <c r="GB20" s="41" t="e">
        <f t="shared" si="26"/>
        <v>#REF!</v>
      </c>
      <c r="GC20" s="41" t="e">
        <f t="shared" si="26"/>
        <v>#REF!</v>
      </c>
      <c r="GD20" s="41" t="e">
        <f t="shared" si="26"/>
        <v>#REF!</v>
      </c>
      <c r="GE20" s="41" t="e">
        <f t="shared" si="26"/>
        <v>#REF!</v>
      </c>
      <c r="GF20" s="41" t="e">
        <f t="shared" si="26"/>
        <v>#REF!</v>
      </c>
      <c r="GG20" s="41" t="e">
        <f t="shared" si="26"/>
        <v>#REF!</v>
      </c>
      <c r="GH20" s="41" t="e">
        <f t="shared" si="26"/>
        <v>#REF!</v>
      </c>
      <c r="GI20" s="41" t="e">
        <f t="shared" si="26"/>
        <v>#REF!</v>
      </c>
      <c r="GJ20" s="41" t="e">
        <f t="shared" si="26"/>
        <v>#REF!</v>
      </c>
      <c r="GK20" s="41" t="e">
        <f t="shared" si="26"/>
        <v>#REF!</v>
      </c>
      <c r="GL20" s="41" t="e">
        <f t="shared" si="26"/>
        <v>#REF!</v>
      </c>
      <c r="GM20" s="41" t="e">
        <f t="shared" ref="GM20:HB35" si="33">GL20</f>
        <v>#REF!</v>
      </c>
      <c r="GN20" s="41" t="e">
        <f t="shared" si="33"/>
        <v>#REF!</v>
      </c>
      <c r="GO20" s="41" t="e">
        <f t="shared" si="33"/>
        <v>#REF!</v>
      </c>
      <c r="GP20" s="41" t="e">
        <f t="shared" si="33"/>
        <v>#REF!</v>
      </c>
      <c r="GQ20" s="41" t="e">
        <f t="shared" si="33"/>
        <v>#REF!</v>
      </c>
      <c r="GR20" s="41" t="e">
        <f t="shared" si="33"/>
        <v>#REF!</v>
      </c>
      <c r="GS20" s="41" t="e">
        <f t="shared" si="33"/>
        <v>#REF!</v>
      </c>
      <c r="GT20" s="41" t="e">
        <f t="shared" si="33"/>
        <v>#REF!</v>
      </c>
      <c r="GU20" s="41" t="e">
        <f t="shared" si="33"/>
        <v>#REF!</v>
      </c>
      <c r="GV20" s="41" t="e">
        <f t="shared" si="33"/>
        <v>#REF!</v>
      </c>
      <c r="GW20" s="41" t="e">
        <f t="shared" si="33"/>
        <v>#REF!</v>
      </c>
      <c r="GX20" s="41" t="e">
        <f t="shared" si="33"/>
        <v>#REF!</v>
      </c>
      <c r="GY20" s="41" t="e">
        <f t="shared" si="33"/>
        <v>#REF!</v>
      </c>
      <c r="GZ20" s="41" t="e">
        <f t="shared" si="33"/>
        <v>#REF!</v>
      </c>
      <c r="HA20" s="41" t="e">
        <f t="shared" si="33"/>
        <v>#REF!</v>
      </c>
      <c r="HB20" s="41" t="e">
        <f t="shared" si="33"/>
        <v>#REF!</v>
      </c>
      <c r="HC20" s="41" t="e">
        <f t="shared" si="27"/>
        <v>#REF!</v>
      </c>
      <c r="HD20" s="41" t="e">
        <f t="shared" si="27"/>
        <v>#REF!</v>
      </c>
      <c r="HE20" s="41" t="e">
        <f t="shared" si="27"/>
        <v>#REF!</v>
      </c>
      <c r="HF20" s="41" t="e">
        <f t="shared" si="27"/>
        <v>#REF!</v>
      </c>
      <c r="HG20" s="41" t="e">
        <f t="shared" si="27"/>
        <v>#REF!</v>
      </c>
      <c r="HH20" s="41" t="e">
        <f t="shared" si="27"/>
        <v>#REF!</v>
      </c>
      <c r="HI20" s="41" t="e">
        <f t="shared" si="27"/>
        <v>#REF!</v>
      </c>
      <c r="HJ20" s="41" t="e">
        <f t="shared" si="27"/>
        <v>#REF!</v>
      </c>
    </row>
    <row r="21" spans="1:218" ht="14.4" x14ac:dyDescent="0.3">
      <c r="A21" s="42">
        <v>18</v>
      </c>
      <c r="B21" s="43" t="e">
        <f>'CMM2 - AUX CALC'!$S$67</f>
        <v>#REF!</v>
      </c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 t="e">
        <f>$B21/(_xlfn.SINGLE(PrazoConcessao)*12-T$3+1)</f>
        <v>#REF!</v>
      </c>
      <c r="U21" s="41" t="e">
        <f t="shared" si="28"/>
        <v>#REF!</v>
      </c>
      <c r="V21" s="41" t="e">
        <f t="shared" si="28"/>
        <v>#REF!</v>
      </c>
      <c r="W21" s="41" t="e">
        <f t="shared" si="28"/>
        <v>#REF!</v>
      </c>
      <c r="X21" s="41" t="e">
        <f t="shared" si="28"/>
        <v>#REF!</v>
      </c>
      <c r="Y21" s="41" t="e">
        <f t="shared" si="28"/>
        <v>#REF!</v>
      </c>
      <c r="Z21" s="41" t="e">
        <f t="shared" si="28"/>
        <v>#REF!</v>
      </c>
      <c r="AA21" s="41" t="e">
        <f t="shared" si="28"/>
        <v>#REF!</v>
      </c>
      <c r="AB21" s="41" t="e">
        <f t="shared" si="28"/>
        <v>#REF!</v>
      </c>
      <c r="AC21" s="41" t="e">
        <f t="shared" si="28"/>
        <v>#REF!</v>
      </c>
      <c r="AD21" s="41" t="e">
        <f t="shared" si="28"/>
        <v>#REF!</v>
      </c>
      <c r="AE21" s="41" t="e">
        <f t="shared" si="28"/>
        <v>#REF!</v>
      </c>
      <c r="AF21" s="41" t="e">
        <f t="shared" si="28"/>
        <v>#REF!</v>
      </c>
      <c r="AG21" s="41" t="e">
        <f t="shared" si="28"/>
        <v>#REF!</v>
      </c>
      <c r="AH21" s="41" t="e">
        <f t="shared" si="28"/>
        <v>#REF!</v>
      </c>
      <c r="AI21" s="41" t="e">
        <f t="shared" si="28"/>
        <v>#REF!</v>
      </c>
      <c r="AJ21" s="41" t="e">
        <f t="shared" si="21"/>
        <v>#REF!</v>
      </c>
      <c r="AK21" s="41" t="e">
        <f t="shared" si="21"/>
        <v>#REF!</v>
      </c>
      <c r="AL21" s="41" t="e">
        <f t="shared" si="21"/>
        <v>#REF!</v>
      </c>
      <c r="AM21" s="41" t="e">
        <f t="shared" si="21"/>
        <v>#REF!</v>
      </c>
      <c r="AN21" s="41" t="e">
        <f t="shared" si="21"/>
        <v>#REF!</v>
      </c>
      <c r="AO21" s="41" t="e">
        <f t="shared" si="21"/>
        <v>#REF!</v>
      </c>
      <c r="AP21" s="41" t="e">
        <f t="shared" si="21"/>
        <v>#REF!</v>
      </c>
      <c r="AQ21" s="41" t="e">
        <f t="shared" si="21"/>
        <v>#REF!</v>
      </c>
      <c r="AR21" s="41" t="e">
        <f t="shared" si="21"/>
        <v>#REF!</v>
      </c>
      <c r="AS21" s="41" t="e">
        <f t="shared" si="21"/>
        <v>#REF!</v>
      </c>
      <c r="AT21" s="41" t="e">
        <f t="shared" si="21"/>
        <v>#REF!</v>
      </c>
      <c r="AU21" s="41" t="e">
        <f t="shared" si="21"/>
        <v>#REF!</v>
      </c>
      <c r="AV21" s="41" t="e">
        <f t="shared" si="21"/>
        <v>#REF!</v>
      </c>
      <c r="AW21" s="41" t="e">
        <f t="shared" si="21"/>
        <v>#REF!</v>
      </c>
      <c r="AX21" s="41" t="e">
        <f t="shared" si="21"/>
        <v>#REF!</v>
      </c>
      <c r="AY21" s="41" t="e">
        <f t="shared" si="29"/>
        <v>#REF!</v>
      </c>
      <c r="AZ21" s="41" t="e">
        <f t="shared" si="29"/>
        <v>#REF!</v>
      </c>
      <c r="BA21" s="41" t="e">
        <f t="shared" si="29"/>
        <v>#REF!</v>
      </c>
      <c r="BB21" s="41" t="e">
        <f t="shared" si="29"/>
        <v>#REF!</v>
      </c>
      <c r="BC21" s="41" t="e">
        <f t="shared" si="29"/>
        <v>#REF!</v>
      </c>
      <c r="BD21" s="41" t="e">
        <f t="shared" si="29"/>
        <v>#REF!</v>
      </c>
      <c r="BE21" s="41" t="e">
        <f t="shared" si="29"/>
        <v>#REF!</v>
      </c>
      <c r="BF21" s="41" t="e">
        <f t="shared" si="29"/>
        <v>#REF!</v>
      </c>
      <c r="BG21" s="41" t="e">
        <f t="shared" si="29"/>
        <v>#REF!</v>
      </c>
      <c r="BH21" s="41" t="e">
        <f t="shared" si="29"/>
        <v>#REF!</v>
      </c>
      <c r="BI21" s="41" t="e">
        <f t="shared" si="29"/>
        <v>#REF!</v>
      </c>
      <c r="BJ21" s="41" t="e">
        <f t="shared" si="29"/>
        <v>#REF!</v>
      </c>
      <c r="BK21" s="41" t="e">
        <f t="shared" si="29"/>
        <v>#REF!</v>
      </c>
      <c r="BL21" s="41" t="e">
        <f t="shared" si="29"/>
        <v>#REF!</v>
      </c>
      <c r="BM21" s="41" t="e">
        <f t="shared" si="29"/>
        <v>#REF!</v>
      </c>
      <c r="BN21" s="41" t="e">
        <f t="shared" si="29"/>
        <v>#REF!</v>
      </c>
      <c r="BO21" s="41" t="e">
        <f t="shared" si="22"/>
        <v>#REF!</v>
      </c>
      <c r="BP21" s="41" t="e">
        <f t="shared" si="22"/>
        <v>#REF!</v>
      </c>
      <c r="BQ21" s="41" t="e">
        <f t="shared" si="22"/>
        <v>#REF!</v>
      </c>
      <c r="BR21" s="41" t="e">
        <f t="shared" si="22"/>
        <v>#REF!</v>
      </c>
      <c r="BS21" s="41" t="e">
        <f t="shared" si="22"/>
        <v>#REF!</v>
      </c>
      <c r="BT21" s="41" t="e">
        <f t="shared" si="22"/>
        <v>#REF!</v>
      </c>
      <c r="BU21" s="41" t="e">
        <f t="shared" si="22"/>
        <v>#REF!</v>
      </c>
      <c r="BV21" s="41" t="e">
        <f t="shared" si="22"/>
        <v>#REF!</v>
      </c>
      <c r="BW21" s="41" t="e">
        <f t="shared" si="22"/>
        <v>#REF!</v>
      </c>
      <c r="BX21" s="41" t="e">
        <f t="shared" si="22"/>
        <v>#REF!</v>
      </c>
      <c r="BY21" s="41" t="e">
        <f t="shared" si="22"/>
        <v>#REF!</v>
      </c>
      <c r="BZ21" s="41" t="e">
        <f t="shared" si="22"/>
        <v>#REF!</v>
      </c>
      <c r="CA21" s="41" t="e">
        <f t="shared" si="22"/>
        <v>#REF!</v>
      </c>
      <c r="CB21" s="41" t="e">
        <f t="shared" si="22"/>
        <v>#REF!</v>
      </c>
      <c r="CC21" s="41" t="e">
        <f t="shared" si="22"/>
        <v>#REF!</v>
      </c>
      <c r="CD21" s="41" t="e">
        <f t="shared" si="22"/>
        <v>#REF!</v>
      </c>
      <c r="CE21" s="41" t="e">
        <f t="shared" si="23"/>
        <v>#REF!</v>
      </c>
      <c r="CF21" s="41" t="e">
        <f t="shared" si="23"/>
        <v>#REF!</v>
      </c>
      <c r="CG21" s="41" t="e">
        <f t="shared" si="23"/>
        <v>#REF!</v>
      </c>
      <c r="CH21" s="41" t="e">
        <f t="shared" si="23"/>
        <v>#REF!</v>
      </c>
      <c r="CI21" s="41" t="e">
        <f t="shared" si="23"/>
        <v>#REF!</v>
      </c>
      <c r="CJ21" s="41" t="e">
        <f t="shared" si="23"/>
        <v>#REF!</v>
      </c>
      <c r="CK21" s="41" t="e">
        <f t="shared" si="23"/>
        <v>#REF!</v>
      </c>
      <c r="CL21" s="41" t="e">
        <f t="shared" si="23"/>
        <v>#REF!</v>
      </c>
      <c r="CM21" s="41" t="e">
        <f t="shared" si="23"/>
        <v>#REF!</v>
      </c>
      <c r="CN21" s="41" t="e">
        <f t="shared" si="23"/>
        <v>#REF!</v>
      </c>
      <c r="CO21" s="41" t="e">
        <f t="shared" si="23"/>
        <v>#REF!</v>
      </c>
      <c r="CP21" s="41" t="e">
        <f t="shared" si="23"/>
        <v>#REF!</v>
      </c>
      <c r="CQ21" s="41" t="e">
        <f t="shared" si="23"/>
        <v>#REF!</v>
      </c>
      <c r="CR21" s="41" t="e">
        <f t="shared" si="23"/>
        <v>#REF!</v>
      </c>
      <c r="CS21" s="41" t="e">
        <f t="shared" si="23"/>
        <v>#REF!</v>
      </c>
      <c r="CT21" s="41" t="e">
        <f t="shared" si="23"/>
        <v>#REF!</v>
      </c>
      <c r="CU21" s="41" t="e">
        <f t="shared" si="30"/>
        <v>#REF!</v>
      </c>
      <c r="CV21" s="41" t="e">
        <f t="shared" si="30"/>
        <v>#REF!</v>
      </c>
      <c r="CW21" s="41" t="e">
        <f t="shared" si="30"/>
        <v>#REF!</v>
      </c>
      <c r="CX21" s="41" t="e">
        <f t="shared" si="30"/>
        <v>#REF!</v>
      </c>
      <c r="CY21" s="41" t="e">
        <f t="shared" si="30"/>
        <v>#REF!</v>
      </c>
      <c r="CZ21" s="41" t="e">
        <f t="shared" si="30"/>
        <v>#REF!</v>
      </c>
      <c r="DA21" s="41" t="e">
        <f t="shared" si="30"/>
        <v>#REF!</v>
      </c>
      <c r="DB21" s="41" t="e">
        <f t="shared" si="30"/>
        <v>#REF!</v>
      </c>
      <c r="DC21" s="41" t="e">
        <f t="shared" si="30"/>
        <v>#REF!</v>
      </c>
      <c r="DD21" s="41" t="e">
        <f t="shared" si="30"/>
        <v>#REF!</v>
      </c>
      <c r="DE21" s="41" t="e">
        <f t="shared" si="30"/>
        <v>#REF!</v>
      </c>
      <c r="DF21" s="41" t="e">
        <f t="shared" si="30"/>
        <v>#REF!</v>
      </c>
      <c r="DG21" s="41" t="e">
        <f t="shared" si="30"/>
        <v>#REF!</v>
      </c>
      <c r="DH21" s="41" t="e">
        <f t="shared" si="30"/>
        <v>#REF!</v>
      </c>
      <c r="DI21" s="41" t="e">
        <f t="shared" si="30"/>
        <v>#REF!</v>
      </c>
      <c r="DJ21" s="41" t="e">
        <f t="shared" si="30"/>
        <v>#REF!</v>
      </c>
      <c r="DK21" s="41" t="e">
        <f t="shared" si="24"/>
        <v>#REF!</v>
      </c>
      <c r="DL21" s="41" t="e">
        <f t="shared" si="24"/>
        <v>#REF!</v>
      </c>
      <c r="DM21" s="41" t="e">
        <f t="shared" si="24"/>
        <v>#REF!</v>
      </c>
      <c r="DN21" s="41" t="e">
        <f t="shared" si="24"/>
        <v>#REF!</v>
      </c>
      <c r="DO21" s="41" t="e">
        <f t="shared" si="24"/>
        <v>#REF!</v>
      </c>
      <c r="DP21" s="41" t="e">
        <f t="shared" si="24"/>
        <v>#REF!</v>
      </c>
      <c r="DQ21" s="41" t="e">
        <f t="shared" si="24"/>
        <v>#REF!</v>
      </c>
      <c r="DR21" s="41" t="e">
        <f t="shared" si="24"/>
        <v>#REF!</v>
      </c>
      <c r="DS21" s="41" t="e">
        <f t="shared" si="24"/>
        <v>#REF!</v>
      </c>
      <c r="DT21" s="41" t="e">
        <f t="shared" si="24"/>
        <v>#REF!</v>
      </c>
      <c r="DU21" s="41" t="e">
        <f t="shared" si="24"/>
        <v>#REF!</v>
      </c>
      <c r="DV21" s="41" t="e">
        <f t="shared" si="24"/>
        <v>#REF!</v>
      </c>
      <c r="DW21" s="41" t="e">
        <f t="shared" si="24"/>
        <v>#REF!</v>
      </c>
      <c r="DX21" s="41" t="e">
        <f t="shared" si="24"/>
        <v>#REF!</v>
      </c>
      <c r="DY21" s="41" t="e">
        <f t="shared" si="24"/>
        <v>#REF!</v>
      </c>
      <c r="DZ21" s="41" t="e">
        <f t="shared" si="24"/>
        <v>#REF!</v>
      </c>
      <c r="EA21" s="41" t="e">
        <f t="shared" si="31"/>
        <v>#REF!</v>
      </c>
      <c r="EB21" s="41" t="e">
        <f t="shared" si="31"/>
        <v>#REF!</v>
      </c>
      <c r="EC21" s="41" t="e">
        <f t="shared" si="31"/>
        <v>#REF!</v>
      </c>
      <c r="ED21" s="41" t="e">
        <f t="shared" si="31"/>
        <v>#REF!</v>
      </c>
      <c r="EE21" s="41" t="e">
        <f t="shared" si="31"/>
        <v>#REF!</v>
      </c>
      <c r="EF21" s="41" t="e">
        <f t="shared" si="31"/>
        <v>#REF!</v>
      </c>
      <c r="EG21" s="41" t="e">
        <f t="shared" si="31"/>
        <v>#REF!</v>
      </c>
      <c r="EH21" s="41" t="e">
        <f t="shared" si="31"/>
        <v>#REF!</v>
      </c>
      <c r="EI21" s="41" t="e">
        <f t="shared" si="31"/>
        <v>#REF!</v>
      </c>
      <c r="EJ21" s="41" t="e">
        <f t="shared" si="31"/>
        <v>#REF!</v>
      </c>
      <c r="EK21" s="41" t="e">
        <f t="shared" si="31"/>
        <v>#REF!</v>
      </c>
      <c r="EL21" s="41" t="e">
        <f t="shared" si="31"/>
        <v>#REF!</v>
      </c>
      <c r="EM21" s="41" t="e">
        <f t="shared" si="31"/>
        <v>#REF!</v>
      </c>
      <c r="EN21" s="41" t="e">
        <f t="shared" si="31"/>
        <v>#REF!</v>
      </c>
      <c r="EO21" s="41" t="e">
        <f t="shared" si="31"/>
        <v>#REF!</v>
      </c>
      <c r="EP21" s="41" t="e">
        <f t="shared" si="31"/>
        <v>#REF!</v>
      </c>
      <c r="EQ21" s="41" t="e">
        <f t="shared" si="25"/>
        <v>#REF!</v>
      </c>
      <c r="ER21" s="41" t="e">
        <f t="shared" si="25"/>
        <v>#REF!</v>
      </c>
      <c r="ES21" s="41" t="e">
        <f t="shared" si="25"/>
        <v>#REF!</v>
      </c>
      <c r="ET21" s="41" t="e">
        <f t="shared" si="25"/>
        <v>#REF!</v>
      </c>
      <c r="EU21" s="41" t="e">
        <f t="shared" si="25"/>
        <v>#REF!</v>
      </c>
      <c r="EV21" s="41" t="e">
        <f t="shared" si="25"/>
        <v>#REF!</v>
      </c>
      <c r="EW21" s="41" t="e">
        <f t="shared" si="25"/>
        <v>#REF!</v>
      </c>
      <c r="EX21" s="41" t="e">
        <f t="shared" si="25"/>
        <v>#REF!</v>
      </c>
      <c r="EY21" s="41" t="e">
        <f t="shared" si="25"/>
        <v>#REF!</v>
      </c>
      <c r="EZ21" s="41" t="e">
        <f t="shared" si="25"/>
        <v>#REF!</v>
      </c>
      <c r="FA21" s="41" t="e">
        <f t="shared" si="25"/>
        <v>#REF!</v>
      </c>
      <c r="FB21" s="41" t="e">
        <f t="shared" si="25"/>
        <v>#REF!</v>
      </c>
      <c r="FC21" s="41" t="e">
        <f t="shared" si="25"/>
        <v>#REF!</v>
      </c>
      <c r="FD21" s="41" t="e">
        <f t="shared" si="25"/>
        <v>#REF!</v>
      </c>
      <c r="FE21" s="41" t="e">
        <f t="shared" si="25"/>
        <v>#REF!</v>
      </c>
      <c r="FF21" s="41" t="e">
        <f t="shared" si="25"/>
        <v>#REF!</v>
      </c>
      <c r="FG21" s="41" t="e">
        <f t="shared" si="32"/>
        <v>#REF!</v>
      </c>
      <c r="FH21" s="41" t="e">
        <f t="shared" si="32"/>
        <v>#REF!</v>
      </c>
      <c r="FI21" s="41" t="e">
        <f t="shared" si="32"/>
        <v>#REF!</v>
      </c>
      <c r="FJ21" s="41" t="e">
        <f t="shared" si="32"/>
        <v>#REF!</v>
      </c>
      <c r="FK21" s="41" t="e">
        <f t="shared" si="32"/>
        <v>#REF!</v>
      </c>
      <c r="FL21" s="41" t="e">
        <f t="shared" si="32"/>
        <v>#REF!</v>
      </c>
      <c r="FM21" s="41" t="e">
        <f t="shared" si="32"/>
        <v>#REF!</v>
      </c>
      <c r="FN21" s="41" t="e">
        <f t="shared" si="32"/>
        <v>#REF!</v>
      </c>
      <c r="FO21" s="41" t="e">
        <f t="shared" si="32"/>
        <v>#REF!</v>
      </c>
      <c r="FP21" s="41" t="e">
        <f t="shared" si="32"/>
        <v>#REF!</v>
      </c>
      <c r="FQ21" s="41" t="e">
        <f t="shared" si="32"/>
        <v>#REF!</v>
      </c>
      <c r="FR21" s="41" t="e">
        <f t="shared" si="32"/>
        <v>#REF!</v>
      </c>
      <c r="FS21" s="41" t="e">
        <f t="shared" si="32"/>
        <v>#REF!</v>
      </c>
      <c r="FT21" s="41" t="e">
        <f t="shared" si="32"/>
        <v>#REF!</v>
      </c>
      <c r="FU21" s="41" t="e">
        <f t="shared" si="32"/>
        <v>#REF!</v>
      </c>
      <c r="FV21" s="41" t="e">
        <f t="shared" si="32"/>
        <v>#REF!</v>
      </c>
      <c r="FW21" s="41" t="e">
        <f t="shared" si="26"/>
        <v>#REF!</v>
      </c>
      <c r="FX21" s="41" t="e">
        <f t="shared" si="26"/>
        <v>#REF!</v>
      </c>
      <c r="FY21" s="41" t="e">
        <f t="shared" si="26"/>
        <v>#REF!</v>
      </c>
      <c r="FZ21" s="41" t="e">
        <f t="shared" si="26"/>
        <v>#REF!</v>
      </c>
      <c r="GA21" s="41" t="e">
        <f t="shared" si="26"/>
        <v>#REF!</v>
      </c>
      <c r="GB21" s="41" t="e">
        <f t="shared" si="26"/>
        <v>#REF!</v>
      </c>
      <c r="GC21" s="41" t="e">
        <f t="shared" si="26"/>
        <v>#REF!</v>
      </c>
      <c r="GD21" s="41" t="e">
        <f t="shared" si="26"/>
        <v>#REF!</v>
      </c>
      <c r="GE21" s="41" t="e">
        <f t="shared" si="26"/>
        <v>#REF!</v>
      </c>
      <c r="GF21" s="41" t="e">
        <f t="shared" si="26"/>
        <v>#REF!</v>
      </c>
      <c r="GG21" s="41" t="e">
        <f t="shared" si="26"/>
        <v>#REF!</v>
      </c>
      <c r="GH21" s="41" t="e">
        <f t="shared" si="26"/>
        <v>#REF!</v>
      </c>
      <c r="GI21" s="41" t="e">
        <f t="shared" si="26"/>
        <v>#REF!</v>
      </c>
      <c r="GJ21" s="41" t="e">
        <f t="shared" si="26"/>
        <v>#REF!</v>
      </c>
      <c r="GK21" s="41" t="e">
        <f t="shared" si="26"/>
        <v>#REF!</v>
      </c>
      <c r="GL21" s="41" t="e">
        <f t="shared" si="26"/>
        <v>#REF!</v>
      </c>
      <c r="GM21" s="41" t="e">
        <f t="shared" si="33"/>
        <v>#REF!</v>
      </c>
      <c r="GN21" s="41" t="e">
        <f t="shared" si="33"/>
        <v>#REF!</v>
      </c>
      <c r="GO21" s="41" t="e">
        <f t="shared" si="33"/>
        <v>#REF!</v>
      </c>
      <c r="GP21" s="41" t="e">
        <f t="shared" si="33"/>
        <v>#REF!</v>
      </c>
      <c r="GQ21" s="41" t="e">
        <f t="shared" si="33"/>
        <v>#REF!</v>
      </c>
      <c r="GR21" s="41" t="e">
        <f t="shared" si="33"/>
        <v>#REF!</v>
      </c>
      <c r="GS21" s="41" t="e">
        <f t="shared" si="33"/>
        <v>#REF!</v>
      </c>
      <c r="GT21" s="41" t="e">
        <f t="shared" si="33"/>
        <v>#REF!</v>
      </c>
      <c r="GU21" s="41" t="e">
        <f t="shared" si="33"/>
        <v>#REF!</v>
      </c>
      <c r="GV21" s="41" t="e">
        <f t="shared" si="33"/>
        <v>#REF!</v>
      </c>
      <c r="GW21" s="41" t="e">
        <f t="shared" si="33"/>
        <v>#REF!</v>
      </c>
      <c r="GX21" s="41" t="e">
        <f t="shared" si="33"/>
        <v>#REF!</v>
      </c>
      <c r="GY21" s="41" t="e">
        <f t="shared" si="33"/>
        <v>#REF!</v>
      </c>
      <c r="GZ21" s="41" t="e">
        <f t="shared" si="33"/>
        <v>#REF!</v>
      </c>
      <c r="HA21" s="41" t="e">
        <f t="shared" si="33"/>
        <v>#REF!</v>
      </c>
      <c r="HB21" s="41" t="e">
        <f t="shared" si="33"/>
        <v>#REF!</v>
      </c>
      <c r="HC21" s="41" t="e">
        <f t="shared" si="27"/>
        <v>#REF!</v>
      </c>
      <c r="HD21" s="41" t="e">
        <f t="shared" si="27"/>
        <v>#REF!</v>
      </c>
      <c r="HE21" s="41" t="e">
        <f t="shared" si="27"/>
        <v>#REF!</v>
      </c>
      <c r="HF21" s="41" t="e">
        <f t="shared" si="27"/>
        <v>#REF!</v>
      </c>
      <c r="HG21" s="41" t="e">
        <f t="shared" si="27"/>
        <v>#REF!</v>
      </c>
      <c r="HH21" s="41" t="e">
        <f t="shared" si="27"/>
        <v>#REF!</v>
      </c>
      <c r="HI21" s="41" t="e">
        <f t="shared" si="27"/>
        <v>#REF!</v>
      </c>
      <c r="HJ21" s="41" t="e">
        <f t="shared" si="27"/>
        <v>#REF!</v>
      </c>
    </row>
    <row r="22" spans="1:218" ht="14.4" x14ac:dyDescent="0.3">
      <c r="A22" s="42">
        <v>19</v>
      </c>
      <c r="B22" s="43" t="e">
        <f>'CMM2 - AUX CALC'!$T$67</f>
        <v>#REF!</v>
      </c>
      <c r="U22" s="41" t="e">
        <f>$B22/(_xlfn.SINGLE(PrazoConcessao)*12-U$3+1)</f>
        <v>#REF!</v>
      </c>
      <c r="V22" s="41" t="e">
        <f t="shared" si="28"/>
        <v>#REF!</v>
      </c>
      <c r="W22" s="41" t="e">
        <f t="shared" si="28"/>
        <v>#REF!</v>
      </c>
      <c r="X22" s="41" t="e">
        <f t="shared" si="28"/>
        <v>#REF!</v>
      </c>
      <c r="Y22" s="41" t="e">
        <f t="shared" si="28"/>
        <v>#REF!</v>
      </c>
      <c r="Z22" s="41" t="e">
        <f t="shared" si="28"/>
        <v>#REF!</v>
      </c>
      <c r="AA22" s="41" t="e">
        <f t="shared" si="28"/>
        <v>#REF!</v>
      </c>
      <c r="AB22" s="41" t="e">
        <f t="shared" si="28"/>
        <v>#REF!</v>
      </c>
      <c r="AC22" s="41" t="e">
        <f t="shared" si="28"/>
        <v>#REF!</v>
      </c>
      <c r="AD22" s="41" t="e">
        <f t="shared" si="28"/>
        <v>#REF!</v>
      </c>
      <c r="AE22" s="41" t="e">
        <f t="shared" si="28"/>
        <v>#REF!</v>
      </c>
      <c r="AF22" s="41" t="e">
        <f t="shared" si="28"/>
        <v>#REF!</v>
      </c>
      <c r="AG22" s="41" t="e">
        <f t="shared" si="28"/>
        <v>#REF!</v>
      </c>
      <c r="AH22" s="41" t="e">
        <f t="shared" si="28"/>
        <v>#REF!</v>
      </c>
      <c r="AI22" s="41" t="e">
        <f t="shared" si="28"/>
        <v>#REF!</v>
      </c>
      <c r="AJ22" s="41" t="e">
        <f t="shared" si="21"/>
        <v>#REF!</v>
      </c>
      <c r="AK22" s="41" t="e">
        <f t="shared" si="21"/>
        <v>#REF!</v>
      </c>
      <c r="AL22" s="41" t="e">
        <f t="shared" si="21"/>
        <v>#REF!</v>
      </c>
      <c r="AM22" s="41" t="e">
        <f t="shared" si="21"/>
        <v>#REF!</v>
      </c>
      <c r="AN22" s="41" t="e">
        <f t="shared" si="21"/>
        <v>#REF!</v>
      </c>
      <c r="AO22" s="41" t="e">
        <f t="shared" si="21"/>
        <v>#REF!</v>
      </c>
      <c r="AP22" s="41" t="e">
        <f t="shared" si="21"/>
        <v>#REF!</v>
      </c>
      <c r="AQ22" s="41" t="e">
        <f t="shared" si="21"/>
        <v>#REF!</v>
      </c>
      <c r="AR22" s="41" t="e">
        <f t="shared" si="21"/>
        <v>#REF!</v>
      </c>
      <c r="AS22" s="41" t="e">
        <f t="shared" si="21"/>
        <v>#REF!</v>
      </c>
      <c r="AT22" s="41" t="e">
        <f t="shared" si="21"/>
        <v>#REF!</v>
      </c>
      <c r="AU22" s="41" t="e">
        <f t="shared" si="21"/>
        <v>#REF!</v>
      </c>
      <c r="AV22" s="41" t="e">
        <f t="shared" si="21"/>
        <v>#REF!</v>
      </c>
      <c r="AW22" s="41" t="e">
        <f t="shared" si="21"/>
        <v>#REF!</v>
      </c>
      <c r="AX22" s="41" t="e">
        <f t="shared" si="21"/>
        <v>#REF!</v>
      </c>
      <c r="AY22" s="41" t="e">
        <f t="shared" si="29"/>
        <v>#REF!</v>
      </c>
      <c r="AZ22" s="41" t="e">
        <f t="shared" si="29"/>
        <v>#REF!</v>
      </c>
      <c r="BA22" s="41" t="e">
        <f t="shared" si="29"/>
        <v>#REF!</v>
      </c>
      <c r="BB22" s="41" t="e">
        <f t="shared" si="29"/>
        <v>#REF!</v>
      </c>
      <c r="BC22" s="41" t="e">
        <f t="shared" si="29"/>
        <v>#REF!</v>
      </c>
      <c r="BD22" s="41" t="e">
        <f t="shared" si="29"/>
        <v>#REF!</v>
      </c>
      <c r="BE22" s="41" t="e">
        <f t="shared" si="29"/>
        <v>#REF!</v>
      </c>
      <c r="BF22" s="41" t="e">
        <f t="shared" si="29"/>
        <v>#REF!</v>
      </c>
      <c r="BG22" s="41" t="e">
        <f t="shared" si="29"/>
        <v>#REF!</v>
      </c>
      <c r="BH22" s="41" t="e">
        <f t="shared" si="29"/>
        <v>#REF!</v>
      </c>
      <c r="BI22" s="41" t="e">
        <f t="shared" si="29"/>
        <v>#REF!</v>
      </c>
      <c r="BJ22" s="41" t="e">
        <f t="shared" si="29"/>
        <v>#REF!</v>
      </c>
      <c r="BK22" s="41" t="e">
        <f t="shared" si="29"/>
        <v>#REF!</v>
      </c>
      <c r="BL22" s="41" t="e">
        <f t="shared" si="29"/>
        <v>#REF!</v>
      </c>
      <c r="BM22" s="41" t="e">
        <f t="shared" si="29"/>
        <v>#REF!</v>
      </c>
      <c r="BN22" s="41" t="e">
        <f t="shared" si="29"/>
        <v>#REF!</v>
      </c>
      <c r="BO22" s="41" t="e">
        <f t="shared" si="22"/>
        <v>#REF!</v>
      </c>
      <c r="BP22" s="41" t="e">
        <f t="shared" si="22"/>
        <v>#REF!</v>
      </c>
      <c r="BQ22" s="41" t="e">
        <f t="shared" si="22"/>
        <v>#REF!</v>
      </c>
      <c r="BR22" s="41" t="e">
        <f t="shared" si="22"/>
        <v>#REF!</v>
      </c>
      <c r="BS22" s="41" t="e">
        <f t="shared" si="22"/>
        <v>#REF!</v>
      </c>
      <c r="BT22" s="41" t="e">
        <f t="shared" si="22"/>
        <v>#REF!</v>
      </c>
      <c r="BU22" s="41" t="e">
        <f t="shared" si="22"/>
        <v>#REF!</v>
      </c>
      <c r="BV22" s="41" t="e">
        <f t="shared" si="22"/>
        <v>#REF!</v>
      </c>
      <c r="BW22" s="41" t="e">
        <f t="shared" si="22"/>
        <v>#REF!</v>
      </c>
      <c r="BX22" s="41" t="e">
        <f t="shared" si="22"/>
        <v>#REF!</v>
      </c>
      <c r="BY22" s="41" t="e">
        <f t="shared" si="22"/>
        <v>#REF!</v>
      </c>
      <c r="BZ22" s="41" t="e">
        <f t="shared" si="22"/>
        <v>#REF!</v>
      </c>
      <c r="CA22" s="41" t="e">
        <f t="shared" si="22"/>
        <v>#REF!</v>
      </c>
      <c r="CB22" s="41" t="e">
        <f t="shared" si="22"/>
        <v>#REF!</v>
      </c>
      <c r="CC22" s="41" t="e">
        <f t="shared" si="22"/>
        <v>#REF!</v>
      </c>
      <c r="CD22" s="41" t="e">
        <f t="shared" si="22"/>
        <v>#REF!</v>
      </c>
      <c r="CE22" s="41" t="e">
        <f t="shared" si="23"/>
        <v>#REF!</v>
      </c>
      <c r="CF22" s="41" t="e">
        <f t="shared" si="23"/>
        <v>#REF!</v>
      </c>
      <c r="CG22" s="41" t="e">
        <f t="shared" si="23"/>
        <v>#REF!</v>
      </c>
      <c r="CH22" s="41" t="e">
        <f t="shared" si="23"/>
        <v>#REF!</v>
      </c>
      <c r="CI22" s="41" t="e">
        <f t="shared" si="23"/>
        <v>#REF!</v>
      </c>
      <c r="CJ22" s="41" t="e">
        <f t="shared" si="23"/>
        <v>#REF!</v>
      </c>
      <c r="CK22" s="41" t="e">
        <f t="shared" si="23"/>
        <v>#REF!</v>
      </c>
      <c r="CL22" s="41" t="e">
        <f t="shared" si="23"/>
        <v>#REF!</v>
      </c>
      <c r="CM22" s="41" t="e">
        <f t="shared" si="23"/>
        <v>#REF!</v>
      </c>
      <c r="CN22" s="41" t="e">
        <f t="shared" si="23"/>
        <v>#REF!</v>
      </c>
      <c r="CO22" s="41" t="e">
        <f t="shared" si="23"/>
        <v>#REF!</v>
      </c>
      <c r="CP22" s="41" t="e">
        <f t="shared" si="23"/>
        <v>#REF!</v>
      </c>
      <c r="CQ22" s="41" t="e">
        <f t="shared" si="23"/>
        <v>#REF!</v>
      </c>
      <c r="CR22" s="41" t="e">
        <f t="shared" si="23"/>
        <v>#REF!</v>
      </c>
      <c r="CS22" s="41" t="e">
        <f t="shared" si="23"/>
        <v>#REF!</v>
      </c>
      <c r="CT22" s="41" t="e">
        <f t="shared" si="23"/>
        <v>#REF!</v>
      </c>
      <c r="CU22" s="41" t="e">
        <f t="shared" si="30"/>
        <v>#REF!</v>
      </c>
      <c r="CV22" s="41" t="e">
        <f t="shared" si="30"/>
        <v>#REF!</v>
      </c>
      <c r="CW22" s="41" t="e">
        <f t="shared" si="30"/>
        <v>#REF!</v>
      </c>
      <c r="CX22" s="41" t="e">
        <f t="shared" si="30"/>
        <v>#REF!</v>
      </c>
      <c r="CY22" s="41" t="e">
        <f t="shared" si="30"/>
        <v>#REF!</v>
      </c>
      <c r="CZ22" s="41" t="e">
        <f t="shared" si="30"/>
        <v>#REF!</v>
      </c>
      <c r="DA22" s="41" t="e">
        <f t="shared" si="30"/>
        <v>#REF!</v>
      </c>
      <c r="DB22" s="41" t="e">
        <f t="shared" si="30"/>
        <v>#REF!</v>
      </c>
      <c r="DC22" s="41" t="e">
        <f t="shared" si="30"/>
        <v>#REF!</v>
      </c>
      <c r="DD22" s="41" t="e">
        <f t="shared" si="30"/>
        <v>#REF!</v>
      </c>
      <c r="DE22" s="41" t="e">
        <f t="shared" si="30"/>
        <v>#REF!</v>
      </c>
      <c r="DF22" s="41" t="e">
        <f t="shared" si="30"/>
        <v>#REF!</v>
      </c>
      <c r="DG22" s="41" t="e">
        <f t="shared" si="30"/>
        <v>#REF!</v>
      </c>
      <c r="DH22" s="41" t="e">
        <f t="shared" si="30"/>
        <v>#REF!</v>
      </c>
      <c r="DI22" s="41" t="e">
        <f t="shared" si="30"/>
        <v>#REF!</v>
      </c>
      <c r="DJ22" s="41" t="e">
        <f t="shared" si="30"/>
        <v>#REF!</v>
      </c>
      <c r="DK22" s="41" t="e">
        <f t="shared" si="24"/>
        <v>#REF!</v>
      </c>
      <c r="DL22" s="41" t="e">
        <f t="shared" si="24"/>
        <v>#REF!</v>
      </c>
      <c r="DM22" s="41" t="e">
        <f t="shared" si="24"/>
        <v>#REF!</v>
      </c>
      <c r="DN22" s="41" t="e">
        <f t="shared" si="24"/>
        <v>#REF!</v>
      </c>
      <c r="DO22" s="41" t="e">
        <f t="shared" si="24"/>
        <v>#REF!</v>
      </c>
      <c r="DP22" s="41" t="e">
        <f t="shared" si="24"/>
        <v>#REF!</v>
      </c>
      <c r="DQ22" s="41" t="e">
        <f t="shared" si="24"/>
        <v>#REF!</v>
      </c>
      <c r="DR22" s="41" t="e">
        <f t="shared" si="24"/>
        <v>#REF!</v>
      </c>
      <c r="DS22" s="41" t="e">
        <f t="shared" si="24"/>
        <v>#REF!</v>
      </c>
      <c r="DT22" s="41" t="e">
        <f t="shared" si="24"/>
        <v>#REF!</v>
      </c>
      <c r="DU22" s="41" t="e">
        <f t="shared" si="24"/>
        <v>#REF!</v>
      </c>
      <c r="DV22" s="41" t="e">
        <f t="shared" si="24"/>
        <v>#REF!</v>
      </c>
      <c r="DW22" s="41" t="e">
        <f t="shared" si="24"/>
        <v>#REF!</v>
      </c>
      <c r="DX22" s="41" t="e">
        <f t="shared" si="24"/>
        <v>#REF!</v>
      </c>
      <c r="DY22" s="41" t="e">
        <f t="shared" si="24"/>
        <v>#REF!</v>
      </c>
      <c r="DZ22" s="41" t="e">
        <f t="shared" si="24"/>
        <v>#REF!</v>
      </c>
      <c r="EA22" s="41" t="e">
        <f t="shared" si="31"/>
        <v>#REF!</v>
      </c>
      <c r="EB22" s="41" t="e">
        <f t="shared" si="31"/>
        <v>#REF!</v>
      </c>
      <c r="EC22" s="41" t="e">
        <f t="shared" si="31"/>
        <v>#REF!</v>
      </c>
      <c r="ED22" s="41" t="e">
        <f t="shared" si="31"/>
        <v>#REF!</v>
      </c>
      <c r="EE22" s="41" t="e">
        <f t="shared" si="31"/>
        <v>#REF!</v>
      </c>
      <c r="EF22" s="41" t="e">
        <f t="shared" si="31"/>
        <v>#REF!</v>
      </c>
      <c r="EG22" s="41" t="e">
        <f t="shared" si="31"/>
        <v>#REF!</v>
      </c>
      <c r="EH22" s="41" t="e">
        <f t="shared" si="31"/>
        <v>#REF!</v>
      </c>
      <c r="EI22" s="41" t="e">
        <f t="shared" si="31"/>
        <v>#REF!</v>
      </c>
      <c r="EJ22" s="41" t="e">
        <f t="shared" si="31"/>
        <v>#REF!</v>
      </c>
      <c r="EK22" s="41" t="e">
        <f t="shared" si="31"/>
        <v>#REF!</v>
      </c>
      <c r="EL22" s="41" t="e">
        <f t="shared" si="31"/>
        <v>#REF!</v>
      </c>
      <c r="EM22" s="41" t="e">
        <f t="shared" si="31"/>
        <v>#REF!</v>
      </c>
      <c r="EN22" s="41" t="e">
        <f t="shared" si="31"/>
        <v>#REF!</v>
      </c>
      <c r="EO22" s="41" t="e">
        <f t="shared" si="31"/>
        <v>#REF!</v>
      </c>
      <c r="EP22" s="41" t="e">
        <f t="shared" si="31"/>
        <v>#REF!</v>
      </c>
      <c r="EQ22" s="41" t="e">
        <f t="shared" si="25"/>
        <v>#REF!</v>
      </c>
      <c r="ER22" s="41" t="e">
        <f t="shared" si="25"/>
        <v>#REF!</v>
      </c>
      <c r="ES22" s="41" t="e">
        <f t="shared" si="25"/>
        <v>#REF!</v>
      </c>
      <c r="ET22" s="41" t="e">
        <f t="shared" si="25"/>
        <v>#REF!</v>
      </c>
      <c r="EU22" s="41" t="e">
        <f t="shared" si="25"/>
        <v>#REF!</v>
      </c>
      <c r="EV22" s="41" t="e">
        <f t="shared" si="25"/>
        <v>#REF!</v>
      </c>
      <c r="EW22" s="41" t="e">
        <f t="shared" si="25"/>
        <v>#REF!</v>
      </c>
      <c r="EX22" s="41" t="e">
        <f t="shared" si="25"/>
        <v>#REF!</v>
      </c>
      <c r="EY22" s="41" t="e">
        <f t="shared" si="25"/>
        <v>#REF!</v>
      </c>
      <c r="EZ22" s="41" t="e">
        <f t="shared" si="25"/>
        <v>#REF!</v>
      </c>
      <c r="FA22" s="41" t="e">
        <f t="shared" si="25"/>
        <v>#REF!</v>
      </c>
      <c r="FB22" s="41" t="e">
        <f t="shared" si="25"/>
        <v>#REF!</v>
      </c>
      <c r="FC22" s="41" t="e">
        <f t="shared" si="25"/>
        <v>#REF!</v>
      </c>
      <c r="FD22" s="41" t="e">
        <f t="shared" si="25"/>
        <v>#REF!</v>
      </c>
      <c r="FE22" s="41" t="e">
        <f t="shared" si="25"/>
        <v>#REF!</v>
      </c>
      <c r="FF22" s="41" t="e">
        <f t="shared" si="25"/>
        <v>#REF!</v>
      </c>
      <c r="FG22" s="41" t="e">
        <f t="shared" si="32"/>
        <v>#REF!</v>
      </c>
      <c r="FH22" s="41" t="e">
        <f t="shared" si="32"/>
        <v>#REF!</v>
      </c>
      <c r="FI22" s="41" t="e">
        <f t="shared" si="32"/>
        <v>#REF!</v>
      </c>
      <c r="FJ22" s="41" t="e">
        <f t="shared" si="32"/>
        <v>#REF!</v>
      </c>
      <c r="FK22" s="41" t="e">
        <f t="shared" si="32"/>
        <v>#REF!</v>
      </c>
      <c r="FL22" s="41" t="e">
        <f t="shared" si="32"/>
        <v>#REF!</v>
      </c>
      <c r="FM22" s="41" t="e">
        <f t="shared" si="32"/>
        <v>#REF!</v>
      </c>
      <c r="FN22" s="41" t="e">
        <f t="shared" si="32"/>
        <v>#REF!</v>
      </c>
      <c r="FO22" s="41" t="e">
        <f t="shared" si="32"/>
        <v>#REF!</v>
      </c>
      <c r="FP22" s="41" t="e">
        <f t="shared" si="32"/>
        <v>#REF!</v>
      </c>
      <c r="FQ22" s="41" t="e">
        <f t="shared" si="32"/>
        <v>#REF!</v>
      </c>
      <c r="FR22" s="41" t="e">
        <f t="shared" si="32"/>
        <v>#REF!</v>
      </c>
      <c r="FS22" s="41" t="e">
        <f t="shared" si="32"/>
        <v>#REF!</v>
      </c>
      <c r="FT22" s="41" t="e">
        <f t="shared" si="32"/>
        <v>#REF!</v>
      </c>
      <c r="FU22" s="41" t="e">
        <f t="shared" si="32"/>
        <v>#REF!</v>
      </c>
      <c r="FV22" s="41" t="e">
        <f t="shared" si="32"/>
        <v>#REF!</v>
      </c>
      <c r="FW22" s="41" t="e">
        <f t="shared" si="26"/>
        <v>#REF!</v>
      </c>
      <c r="FX22" s="41" t="e">
        <f t="shared" si="26"/>
        <v>#REF!</v>
      </c>
      <c r="FY22" s="41" t="e">
        <f t="shared" si="26"/>
        <v>#REF!</v>
      </c>
      <c r="FZ22" s="41" t="e">
        <f t="shared" si="26"/>
        <v>#REF!</v>
      </c>
      <c r="GA22" s="41" t="e">
        <f t="shared" si="26"/>
        <v>#REF!</v>
      </c>
      <c r="GB22" s="41" t="e">
        <f t="shared" si="26"/>
        <v>#REF!</v>
      </c>
      <c r="GC22" s="41" t="e">
        <f t="shared" si="26"/>
        <v>#REF!</v>
      </c>
      <c r="GD22" s="41" t="e">
        <f t="shared" si="26"/>
        <v>#REF!</v>
      </c>
      <c r="GE22" s="41" t="e">
        <f t="shared" si="26"/>
        <v>#REF!</v>
      </c>
      <c r="GF22" s="41" t="e">
        <f t="shared" si="26"/>
        <v>#REF!</v>
      </c>
      <c r="GG22" s="41" t="e">
        <f t="shared" si="26"/>
        <v>#REF!</v>
      </c>
      <c r="GH22" s="41" t="e">
        <f t="shared" si="26"/>
        <v>#REF!</v>
      </c>
      <c r="GI22" s="41" t="e">
        <f t="shared" si="26"/>
        <v>#REF!</v>
      </c>
      <c r="GJ22" s="41" t="e">
        <f t="shared" si="26"/>
        <v>#REF!</v>
      </c>
      <c r="GK22" s="41" t="e">
        <f t="shared" si="26"/>
        <v>#REF!</v>
      </c>
      <c r="GL22" s="41" t="e">
        <f t="shared" si="26"/>
        <v>#REF!</v>
      </c>
      <c r="GM22" s="41" t="e">
        <f t="shared" si="33"/>
        <v>#REF!</v>
      </c>
      <c r="GN22" s="41" t="e">
        <f t="shared" si="33"/>
        <v>#REF!</v>
      </c>
      <c r="GO22" s="41" t="e">
        <f t="shared" si="33"/>
        <v>#REF!</v>
      </c>
      <c r="GP22" s="41" t="e">
        <f t="shared" si="33"/>
        <v>#REF!</v>
      </c>
      <c r="GQ22" s="41" t="e">
        <f t="shared" si="33"/>
        <v>#REF!</v>
      </c>
      <c r="GR22" s="41" t="e">
        <f t="shared" si="33"/>
        <v>#REF!</v>
      </c>
      <c r="GS22" s="41" t="e">
        <f t="shared" si="33"/>
        <v>#REF!</v>
      </c>
      <c r="GT22" s="41" t="e">
        <f t="shared" si="33"/>
        <v>#REF!</v>
      </c>
      <c r="GU22" s="41" t="e">
        <f t="shared" si="33"/>
        <v>#REF!</v>
      </c>
      <c r="GV22" s="41" t="e">
        <f t="shared" si="33"/>
        <v>#REF!</v>
      </c>
      <c r="GW22" s="41" t="e">
        <f t="shared" si="33"/>
        <v>#REF!</v>
      </c>
      <c r="GX22" s="41" t="e">
        <f t="shared" si="33"/>
        <v>#REF!</v>
      </c>
      <c r="GY22" s="41" t="e">
        <f t="shared" si="33"/>
        <v>#REF!</v>
      </c>
      <c r="GZ22" s="41" t="e">
        <f t="shared" si="33"/>
        <v>#REF!</v>
      </c>
      <c r="HA22" s="41" t="e">
        <f t="shared" si="33"/>
        <v>#REF!</v>
      </c>
      <c r="HB22" s="41" t="e">
        <f t="shared" si="33"/>
        <v>#REF!</v>
      </c>
      <c r="HC22" s="41" t="e">
        <f t="shared" si="27"/>
        <v>#REF!</v>
      </c>
      <c r="HD22" s="41" t="e">
        <f t="shared" si="27"/>
        <v>#REF!</v>
      </c>
      <c r="HE22" s="41" t="e">
        <f t="shared" si="27"/>
        <v>#REF!</v>
      </c>
      <c r="HF22" s="41" t="e">
        <f t="shared" si="27"/>
        <v>#REF!</v>
      </c>
      <c r="HG22" s="41" t="e">
        <f t="shared" si="27"/>
        <v>#REF!</v>
      </c>
      <c r="HH22" s="41" t="e">
        <f t="shared" si="27"/>
        <v>#REF!</v>
      </c>
      <c r="HI22" s="41" t="e">
        <f t="shared" si="27"/>
        <v>#REF!</v>
      </c>
      <c r="HJ22" s="41" t="e">
        <f t="shared" si="27"/>
        <v>#REF!</v>
      </c>
    </row>
    <row r="23" spans="1:218" ht="14.4" x14ac:dyDescent="0.3">
      <c r="A23" s="42">
        <v>20</v>
      </c>
      <c r="B23" s="43" t="e">
        <f>'CMM2 - AUX CALC'!$U$67</f>
        <v>#REF!</v>
      </c>
      <c r="V23" s="41" t="e">
        <f>$B23/(_xlfn.SINGLE(PrazoConcessao)*12-V$3+1)</f>
        <v>#REF!</v>
      </c>
      <c r="W23" s="41" t="e">
        <f t="shared" si="28"/>
        <v>#REF!</v>
      </c>
      <c r="X23" s="41" t="e">
        <f t="shared" si="28"/>
        <v>#REF!</v>
      </c>
      <c r="Y23" s="41" t="e">
        <f t="shared" si="28"/>
        <v>#REF!</v>
      </c>
      <c r="Z23" s="41" t="e">
        <f t="shared" si="28"/>
        <v>#REF!</v>
      </c>
      <c r="AA23" s="41" t="e">
        <f t="shared" si="28"/>
        <v>#REF!</v>
      </c>
      <c r="AB23" s="41" t="e">
        <f t="shared" si="28"/>
        <v>#REF!</v>
      </c>
      <c r="AC23" s="41" t="e">
        <f t="shared" si="28"/>
        <v>#REF!</v>
      </c>
      <c r="AD23" s="41" t="e">
        <f t="shared" si="28"/>
        <v>#REF!</v>
      </c>
      <c r="AE23" s="41" t="e">
        <f t="shared" si="28"/>
        <v>#REF!</v>
      </c>
      <c r="AF23" s="41" t="e">
        <f t="shared" si="28"/>
        <v>#REF!</v>
      </c>
      <c r="AG23" s="41" t="e">
        <f t="shared" si="28"/>
        <v>#REF!</v>
      </c>
      <c r="AH23" s="41" t="e">
        <f t="shared" si="28"/>
        <v>#REF!</v>
      </c>
      <c r="AI23" s="41" t="e">
        <f t="shared" si="28"/>
        <v>#REF!</v>
      </c>
      <c r="AJ23" s="41" t="e">
        <f t="shared" si="21"/>
        <v>#REF!</v>
      </c>
      <c r="AK23" s="41" t="e">
        <f t="shared" si="21"/>
        <v>#REF!</v>
      </c>
      <c r="AL23" s="41" t="e">
        <f t="shared" si="21"/>
        <v>#REF!</v>
      </c>
      <c r="AM23" s="41" t="e">
        <f t="shared" si="21"/>
        <v>#REF!</v>
      </c>
      <c r="AN23" s="41" t="e">
        <f t="shared" si="21"/>
        <v>#REF!</v>
      </c>
      <c r="AO23" s="41" t="e">
        <f t="shared" si="21"/>
        <v>#REF!</v>
      </c>
      <c r="AP23" s="41" t="e">
        <f t="shared" si="21"/>
        <v>#REF!</v>
      </c>
      <c r="AQ23" s="41" t="e">
        <f t="shared" si="21"/>
        <v>#REF!</v>
      </c>
      <c r="AR23" s="41" t="e">
        <f t="shared" si="21"/>
        <v>#REF!</v>
      </c>
      <c r="AS23" s="41" t="e">
        <f t="shared" si="21"/>
        <v>#REF!</v>
      </c>
      <c r="AT23" s="41" t="e">
        <f t="shared" si="21"/>
        <v>#REF!</v>
      </c>
      <c r="AU23" s="41" t="e">
        <f t="shared" si="21"/>
        <v>#REF!</v>
      </c>
      <c r="AV23" s="41" t="e">
        <f t="shared" si="21"/>
        <v>#REF!</v>
      </c>
      <c r="AW23" s="41" t="e">
        <f t="shared" si="21"/>
        <v>#REF!</v>
      </c>
      <c r="AX23" s="41" t="e">
        <f t="shared" si="21"/>
        <v>#REF!</v>
      </c>
      <c r="AY23" s="41" t="e">
        <f t="shared" si="29"/>
        <v>#REF!</v>
      </c>
      <c r="AZ23" s="41" t="e">
        <f t="shared" si="29"/>
        <v>#REF!</v>
      </c>
      <c r="BA23" s="41" t="e">
        <f t="shared" si="29"/>
        <v>#REF!</v>
      </c>
      <c r="BB23" s="41" t="e">
        <f t="shared" si="29"/>
        <v>#REF!</v>
      </c>
      <c r="BC23" s="41" t="e">
        <f t="shared" si="29"/>
        <v>#REF!</v>
      </c>
      <c r="BD23" s="41" t="e">
        <f t="shared" si="29"/>
        <v>#REF!</v>
      </c>
      <c r="BE23" s="41" t="e">
        <f t="shared" si="29"/>
        <v>#REF!</v>
      </c>
      <c r="BF23" s="41" t="e">
        <f t="shared" si="29"/>
        <v>#REF!</v>
      </c>
      <c r="BG23" s="41" t="e">
        <f t="shared" si="29"/>
        <v>#REF!</v>
      </c>
      <c r="BH23" s="41" t="e">
        <f t="shared" si="29"/>
        <v>#REF!</v>
      </c>
      <c r="BI23" s="41" t="e">
        <f t="shared" si="29"/>
        <v>#REF!</v>
      </c>
      <c r="BJ23" s="41" t="e">
        <f t="shared" si="29"/>
        <v>#REF!</v>
      </c>
      <c r="BK23" s="41" t="e">
        <f t="shared" si="29"/>
        <v>#REF!</v>
      </c>
      <c r="BL23" s="41" t="e">
        <f t="shared" si="29"/>
        <v>#REF!</v>
      </c>
      <c r="BM23" s="41" t="e">
        <f t="shared" si="29"/>
        <v>#REF!</v>
      </c>
      <c r="BN23" s="41" t="e">
        <f t="shared" si="29"/>
        <v>#REF!</v>
      </c>
      <c r="BO23" s="41" t="e">
        <f t="shared" si="22"/>
        <v>#REF!</v>
      </c>
      <c r="BP23" s="41" t="e">
        <f t="shared" si="22"/>
        <v>#REF!</v>
      </c>
      <c r="BQ23" s="41" t="e">
        <f t="shared" si="22"/>
        <v>#REF!</v>
      </c>
      <c r="BR23" s="41" t="e">
        <f t="shared" si="22"/>
        <v>#REF!</v>
      </c>
      <c r="BS23" s="41" t="e">
        <f t="shared" si="22"/>
        <v>#REF!</v>
      </c>
      <c r="BT23" s="41" t="e">
        <f t="shared" si="22"/>
        <v>#REF!</v>
      </c>
      <c r="BU23" s="41" t="e">
        <f t="shared" si="22"/>
        <v>#REF!</v>
      </c>
      <c r="BV23" s="41" t="e">
        <f t="shared" si="22"/>
        <v>#REF!</v>
      </c>
      <c r="BW23" s="41" t="e">
        <f t="shared" si="22"/>
        <v>#REF!</v>
      </c>
      <c r="BX23" s="41" t="e">
        <f t="shared" si="22"/>
        <v>#REF!</v>
      </c>
      <c r="BY23" s="41" t="e">
        <f t="shared" si="22"/>
        <v>#REF!</v>
      </c>
      <c r="BZ23" s="41" t="e">
        <f t="shared" si="22"/>
        <v>#REF!</v>
      </c>
      <c r="CA23" s="41" t="e">
        <f t="shared" si="22"/>
        <v>#REF!</v>
      </c>
      <c r="CB23" s="41" t="e">
        <f t="shared" si="22"/>
        <v>#REF!</v>
      </c>
      <c r="CC23" s="41" t="e">
        <f t="shared" si="22"/>
        <v>#REF!</v>
      </c>
      <c r="CD23" s="41" t="e">
        <f t="shared" si="22"/>
        <v>#REF!</v>
      </c>
      <c r="CE23" s="41" t="e">
        <f t="shared" si="23"/>
        <v>#REF!</v>
      </c>
      <c r="CF23" s="41" t="e">
        <f t="shared" si="23"/>
        <v>#REF!</v>
      </c>
      <c r="CG23" s="41" t="e">
        <f t="shared" si="23"/>
        <v>#REF!</v>
      </c>
      <c r="CH23" s="41" t="e">
        <f t="shared" si="23"/>
        <v>#REF!</v>
      </c>
      <c r="CI23" s="41" t="e">
        <f t="shared" si="23"/>
        <v>#REF!</v>
      </c>
      <c r="CJ23" s="41" t="e">
        <f t="shared" si="23"/>
        <v>#REF!</v>
      </c>
      <c r="CK23" s="41" t="e">
        <f t="shared" si="23"/>
        <v>#REF!</v>
      </c>
      <c r="CL23" s="41" t="e">
        <f t="shared" si="23"/>
        <v>#REF!</v>
      </c>
      <c r="CM23" s="41" t="e">
        <f t="shared" si="23"/>
        <v>#REF!</v>
      </c>
      <c r="CN23" s="41" t="e">
        <f t="shared" si="23"/>
        <v>#REF!</v>
      </c>
      <c r="CO23" s="41" t="e">
        <f t="shared" si="23"/>
        <v>#REF!</v>
      </c>
      <c r="CP23" s="41" t="e">
        <f t="shared" si="23"/>
        <v>#REF!</v>
      </c>
      <c r="CQ23" s="41" t="e">
        <f t="shared" si="23"/>
        <v>#REF!</v>
      </c>
      <c r="CR23" s="41" t="e">
        <f t="shared" si="23"/>
        <v>#REF!</v>
      </c>
      <c r="CS23" s="41" t="e">
        <f t="shared" si="23"/>
        <v>#REF!</v>
      </c>
      <c r="CT23" s="41" t="e">
        <f t="shared" si="23"/>
        <v>#REF!</v>
      </c>
      <c r="CU23" s="41" t="e">
        <f t="shared" si="30"/>
        <v>#REF!</v>
      </c>
      <c r="CV23" s="41" t="e">
        <f t="shared" si="30"/>
        <v>#REF!</v>
      </c>
      <c r="CW23" s="41" t="e">
        <f t="shared" si="30"/>
        <v>#REF!</v>
      </c>
      <c r="CX23" s="41" t="e">
        <f t="shared" si="30"/>
        <v>#REF!</v>
      </c>
      <c r="CY23" s="41" t="e">
        <f t="shared" si="30"/>
        <v>#REF!</v>
      </c>
      <c r="CZ23" s="41" t="e">
        <f t="shared" si="30"/>
        <v>#REF!</v>
      </c>
      <c r="DA23" s="41" t="e">
        <f t="shared" si="30"/>
        <v>#REF!</v>
      </c>
      <c r="DB23" s="41" t="e">
        <f t="shared" si="30"/>
        <v>#REF!</v>
      </c>
      <c r="DC23" s="41" t="e">
        <f t="shared" si="30"/>
        <v>#REF!</v>
      </c>
      <c r="DD23" s="41" t="e">
        <f t="shared" si="30"/>
        <v>#REF!</v>
      </c>
      <c r="DE23" s="41" t="e">
        <f t="shared" si="30"/>
        <v>#REF!</v>
      </c>
      <c r="DF23" s="41" t="e">
        <f t="shared" si="30"/>
        <v>#REF!</v>
      </c>
      <c r="DG23" s="41" t="e">
        <f t="shared" si="30"/>
        <v>#REF!</v>
      </c>
      <c r="DH23" s="41" t="e">
        <f t="shared" si="30"/>
        <v>#REF!</v>
      </c>
      <c r="DI23" s="41" t="e">
        <f t="shared" si="30"/>
        <v>#REF!</v>
      </c>
      <c r="DJ23" s="41" t="e">
        <f t="shared" si="30"/>
        <v>#REF!</v>
      </c>
      <c r="DK23" s="41" t="e">
        <f t="shared" si="24"/>
        <v>#REF!</v>
      </c>
      <c r="DL23" s="41" t="e">
        <f t="shared" si="24"/>
        <v>#REF!</v>
      </c>
      <c r="DM23" s="41" t="e">
        <f t="shared" si="24"/>
        <v>#REF!</v>
      </c>
      <c r="DN23" s="41" t="e">
        <f t="shared" si="24"/>
        <v>#REF!</v>
      </c>
      <c r="DO23" s="41" t="e">
        <f t="shared" si="24"/>
        <v>#REF!</v>
      </c>
      <c r="DP23" s="41" t="e">
        <f t="shared" si="24"/>
        <v>#REF!</v>
      </c>
      <c r="DQ23" s="41" t="e">
        <f t="shared" si="24"/>
        <v>#REF!</v>
      </c>
      <c r="DR23" s="41" t="e">
        <f t="shared" si="24"/>
        <v>#REF!</v>
      </c>
      <c r="DS23" s="41" t="e">
        <f t="shared" si="24"/>
        <v>#REF!</v>
      </c>
      <c r="DT23" s="41" t="e">
        <f t="shared" si="24"/>
        <v>#REF!</v>
      </c>
      <c r="DU23" s="41" t="e">
        <f t="shared" si="24"/>
        <v>#REF!</v>
      </c>
      <c r="DV23" s="41" t="e">
        <f t="shared" si="24"/>
        <v>#REF!</v>
      </c>
      <c r="DW23" s="41" t="e">
        <f t="shared" si="24"/>
        <v>#REF!</v>
      </c>
      <c r="DX23" s="41" t="e">
        <f t="shared" si="24"/>
        <v>#REF!</v>
      </c>
      <c r="DY23" s="41" t="e">
        <f t="shared" si="24"/>
        <v>#REF!</v>
      </c>
      <c r="DZ23" s="41" t="e">
        <f t="shared" si="24"/>
        <v>#REF!</v>
      </c>
      <c r="EA23" s="41" t="e">
        <f t="shared" si="31"/>
        <v>#REF!</v>
      </c>
      <c r="EB23" s="41" t="e">
        <f t="shared" si="31"/>
        <v>#REF!</v>
      </c>
      <c r="EC23" s="41" t="e">
        <f t="shared" si="31"/>
        <v>#REF!</v>
      </c>
      <c r="ED23" s="41" t="e">
        <f t="shared" si="31"/>
        <v>#REF!</v>
      </c>
      <c r="EE23" s="41" t="e">
        <f t="shared" si="31"/>
        <v>#REF!</v>
      </c>
      <c r="EF23" s="41" t="e">
        <f t="shared" si="31"/>
        <v>#REF!</v>
      </c>
      <c r="EG23" s="41" t="e">
        <f t="shared" si="31"/>
        <v>#REF!</v>
      </c>
      <c r="EH23" s="41" t="e">
        <f t="shared" si="31"/>
        <v>#REF!</v>
      </c>
      <c r="EI23" s="41" t="e">
        <f t="shared" si="31"/>
        <v>#REF!</v>
      </c>
      <c r="EJ23" s="41" t="e">
        <f t="shared" si="31"/>
        <v>#REF!</v>
      </c>
      <c r="EK23" s="41" t="e">
        <f t="shared" si="31"/>
        <v>#REF!</v>
      </c>
      <c r="EL23" s="41" t="e">
        <f t="shared" si="31"/>
        <v>#REF!</v>
      </c>
      <c r="EM23" s="41" t="e">
        <f t="shared" si="31"/>
        <v>#REF!</v>
      </c>
      <c r="EN23" s="41" t="e">
        <f t="shared" si="31"/>
        <v>#REF!</v>
      </c>
      <c r="EO23" s="41" t="e">
        <f t="shared" si="31"/>
        <v>#REF!</v>
      </c>
      <c r="EP23" s="41" t="e">
        <f t="shared" si="31"/>
        <v>#REF!</v>
      </c>
      <c r="EQ23" s="41" t="e">
        <f t="shared" si="25"/>
        <v>#REF!</v>
      </c>
      <c r="ER23" s="41" t="e">
        <f t="shared" si="25"/>
        <v>#REF!</v>
      </c>
      <c r="ES23" s="41" t="e">
        <f t="shared" si="25"/>
        <v>#REF!</v>
      </c>
      <c r="ET23" s="41" t="e">
        <f t="shared" si="25"/>
        <v>#REF!</v>
      </c>
      <c r="EU23" s="41" t="e">
        <f t="shared" si="25"/>
        <v>#REF!</v>
      </c>
      <c r="EV23" s="41" t="e">
        <f t="shared" si="25"/>
        <v>#REF!</v>
      </c>
      <c r="EW23" s="41" t="e">
        <f t="shared" si="25"/>
        <v>#REF!</v>
      </c>
      <c r="EX23" s="41" t="e">
        <f t="shared" si="25"/>
        <v>#REF!</v>
      </c>
      <c r="EY23" s="41" t="e">
        <f t="shared" si="25"/>
        <v>#REF!</v>
      </c>
      <c r="EZ23" s="41" t="e">
        <f t="shared" si="25"/>
        <v>#REF!</v>
      </c>
      <c r="FA23" s="41" t="e">
        <f t="shared" si="25"/>
        <v>#REF!</v>
      </c>
      <c r="FB23" s="41" t="e">
        <f t="shared" si="25"/>
        <v>#REF!</v>
      </c>
      <c r="FC23" s="41" t="e">
        <f t="shared" si="25"/>
        <v>#REF!</v>
      </c>
      <c r="FD23" s="41" t="e">
        <f t="shared" si="25"/>
        <v>#REF!</v>
      </c>
      <c r="FE23" s="41" t="e">
        <f t="shared" si="25"/>
        <v>#REF!</v>
      </c>
      <c r="FF23" s="41" t="e">
        <f t="shared" si="25"/>
        <v>#REF!</v>
      </c>
      <c r="FG23" s="41" t="e">
        <f t="shared" si="32"/>
        <v>#REF!</v>
      </c>
      <c r="FH23" s="41" t="e">
        <f t="shared" si="32"/>
        <v>#REF!</v>
      </c>
      <c r="FI23" s="41" t="e">
        <f t="shared" si="32"/>
        <v>#REF!</v>
      </c>
      <c r="FJ23" s="41" t="e">
        <f t="shared" si="32"/>
        <v>#REF!</v>
      </c>
      <c r="FK23" s="41" t="e">
        <f t="shared" si="32"/>
        <v>#REF!</v>
      </c>
      <c r="FL23" s="41" t="e">
        <f t="shared" si="32"/>
        <v>#REF!</v>
      </c>
      <c r="FM23" s="41" t="e">
        <f t="shared" si="32"/>
        <v>#REF!</v>
      </c>
      <c r="FN23" s="41" t="e">
        <f t="shared" si="32"/>
        <v>#REF!</v>
      </c>
      <c r="FO23" s="41" t="e">
        <f t="shared" si="32"/>
        <v>#REF!</v>
      </c>
      <c r="FP23" s="41" t="e">
        <f t="shared" si="32"/>
        <v>#REF!</v>
      </c>
      <c r="FQ23" s="41" t="e">
        <f t="shared" si="32"/>
        <v>#REF!</v>
      </c>
      <c r="FR23" s="41" t="e">
        <f t="shared" si="32"/>
        <v>#REF!</v>
      </c>
      <c r="FS23" s="41" t="e">
        <f t="shared" si="32"/>
        <v>#REF!</v>
      </c>
      <c r="FT23" s="41" t="e">
        <f t="shared" si="32"/>
        <v>#REF!</v>
      </c>
      <c r="FU23" s="41" t="e">
        <f t="shared" si="32"/>
        <v>#REF!</v>
      </c>
      <c r="FV23" s="41" t="e">
        <f t="shared" si="32"/>
        <v>#REF!</v>
      </c>
      <c r="FW23" s="41" t="e">
        <f t="shared" si="26"/>
        <v>#REF!</v>
      </c>
      <c r="FX23" s="41" t="e">
        <f t="shared" si="26"/>
        <v>#REF!</v>
      </c>
      <c r="FY23" s="41" t="e">
        <f t="shared" si="26"/>
        <v>#REF!</v>
      </c>
      <c r="FZ23" s="41" t="e">
        <f t="shared" si="26"/>
        <v>#REF!</v>
      </c>
      <c r="GA23" s="41" t="e">
        <f t="shared" si="26"/>
        <v>#REF!</v>
      </c>
      <c r="GB23" s="41" t="e">
        <f t="shared" si="26"/>
        <v>#REF!</v>
      </c>
      <c r="GC23" s="41" t="e">
        <f t="shared" si="26"/>
        <v>#REF!</v>
      </c>
      <c r="GD23" s="41" t="e">
        <f t="shared" si="26"/>
        <v>#REF!</v>
      </c>
      <c r="GE23" s="41" t="e">
        <f t="shared" si="26"/>
        <v>#REF!</v>
      </c>
      <c r="GF23" s="41" t="e">
        <f t="shared" si="26"/>
        <v>#REF!</v>
      </c>
      <c r="GG23" s="41" t="e">
        <f t="shared" si="26"/>
        <v>#REF!</v>
      </c>
      <c r="GH23" s="41" t="e">
        <f t="shared" si="26"/>
        <v>#REF!</v>
      </c>
      <c r="GI23" s="41" t="e">
        <f t="shared" si="26"/>
        <v>#REF!</v>
      </c>
      <c r="GJ23" s="41" t="e">
        <f t="shared" si="26"/>
        <v>#REF!</v>
      </c>
      <c r="GK23" s="41" t="e">
        <f t="shared" si="26"/>
        <v>#REF!</v>
      </c>
      <c r="GL23" s="41" t="e">
        <f t="shared" si="26"/>
        <v>#REF!</v>
      </c>
      <c r="GM23" s="41" t="e">
        <f t="shared" si="33"/>
        <v>#REF!</v>
      </c>
      <c r="GN23" s="41" t="e">
        <f t="shared" si="33"/>
        <v>#REF!</v>
      </c>
      <c r="GO23" s="41" t="e">
        <f t="shared" si="33"/>
        <v>#REF!</v>
      </c>
      <c r="GP23" s="41" t="e">
        <f t="shared" si="33"/>
        <v>#REF!</v>
      </c>
      <c r="GQ23" s="41" t="e">
        <f t="shared" si="33"/>
        <v>#REF!</v>
      </c>
      <c r="GR23" s="41" t="e">
        <f t="shared" si="33"/>
        <v>#REF!</v>
      </c>
      <c r="GS23" s="41" t="e">
        <f t="shared" si="33"/>
        <v>#REF!</v>
      </c>
      <c r="GT23" s="41" t="e">
        <f t="shared" si="33"/>
        <v>#REF!</v>
      </c>
      <c r="GU23" s="41" t="e">
        <f t="shared" si="33"/>
        <v>#REF!</v>
      </c>
      <c r="GV23" s="41" t="e">
        <f t="shared" si="33"/>
        <v>#REF!</v>
      </c>
      <c r="GW23" s="41" t="e">
        <f t="shared" si="33"/>
        <v>#REF!</v>
      </c>
      <c r="GX23" s="41" t="e">
        <f t="shared" si="33"/>
        <v>#REF!</v>
      </c>
      <c r="GY23" s="41" t="e">
        <f t="shared" si="33"/>
        <v>#REF!</v>
      </c>
      <c r="GZ23" s="41" t="e">
        <f t="shared" si="33"/>
        <v>#REF!</v>
      </c>
      <c r="HA23" s="41" t="e">
        <f t="shared" si="33"/>
        <v>#REF!</v>
      </c>
      <c r="HB23" s="41" t="e">
        <f t="shared" si="33"/>
        <v>#REF!</v>
      </c>
      <c r="HC23" s="41" t="e">
        <f t="shared" si="27"/>
        <v>#REF!</v>
      </c>
      <c r="HD23" s="41" t="e">
        <f t="shared" si="27"/>
        <v>#REF!</v>
      </c>
      <c r="HE23" s="41" t="e">
        <f t="shared" si="27"/>
        <v>#REF!</v>
      </c>
      <c r="HF23" s="41" t="e">
        <f t="shared" si="27"/>
        <v>#REF!</v>
      </c>
      <c r="HG23" s="41" t="e">
        <f t="shared" si="27"/>
        <v>#REF!</v>
      </c>
      <c r="HH23" s="41" t="e">
        <f t="shared" si="27"/>
        <v>#REF!</v>
      </c>
      <c r="HI23" s="41" t="e">
        <f t="shared" si="27"/>
        <v>#REF!</v>
      </c>
      <c r="HJ23" s="41" t="e">
        <f t="shared" si="27"/>
        <v>#REF!</v>
      </c>
    </row>
    <row r="24" spans="1:218" ht="14.4" x14ac:dyDescent="0.3">
      <c r="A24" s="42">
        <v>21</v>
      </c>
      <c r="B24" s="43" t="e">
        <f>'CMM2 - AUX CALC'!$V$67</f>
        <v>#REF!</v>
      </c>
      <c r="W24" s="41" t="e">
        <f>$B24/(_xlfn.SINGLE(PrazoConcessao)*12-W$3+1)</f>
        <v>#REF!</v>
      </c>
      <c r="X24" s="41" t="e">
        <f t="shared" si="28"/>
        <v>#REF!</v>
      </c>
      <c r="Y24" s="41" t="e">
        <f t="shared" si="28"/>
        <v>#REF!</v>
      </c>
      <c r="Z24" s="41" t="e">
        <f t="shared" si="28"/>
        <v>#REF!</v>
      </c>
      <c r="AA24" s="41" t="e">
        <f t="shared" si="28"/>
        <v>#REF!</v>
      </c>
      <c r="AB24" s="41" t="e">
        <f t="shared" si="28"/>
        <v>#REF!</v>
      </c>
      <c r="AC24" s="41" t="e">
        <f t="shared" si="28"/>
        <v>#REF!</v>
      </c>
      <c r="AD24" s="41" t="e">
        <f t="shared" si="28"/>
        <v>#REF!</v>
      </c>
      <c r="AE24" s="41" t="e">
        <f t="shared" si="28"/>
        <v>#REF!</v>
      </c>
      <c r="AF24" s="41" t="e">
        <f t="shared" si="28"/>
        <v>#REF!</v>
      </c>
      <c r="AG24" s="41" t="e">
        <f t="shared" si="28"/>
        <v>#REF!</v>
      </c>
      <c r="AH24" s="41" t="e">
        <f t="shared" si="28"/>
        <v>#REF!</v>
      </c>
      <c r="AI24" s="41" t="e">
        <f t="shared" si="28"/>
        <v>#REF!</v>
      </c>
      <c r="AJ24" s="41" t="e">
        <f t="shared" si="21"/>
        <v>#REF!</v>
      </c>
      <c r="AK24" s="41" t="e">
        <f t="shared" si="21"/>
        <v>#REF!</v>
      </c>
      <c r="AL24" s="41" t="e">
        <f t="shared" si="21"/>
        <v>#REF!</v>
      </c>
      <c r="AM24" s="41" t="e">
        <f t="shared" si="21"/>
        <v>#REF!</v>
      </c>
      <c r="AN24" s="41" t="e">
        <f t="shared" si="21"/>
        <v>#REF!</v>
      </c>
      <c r="AO24" s="41" t="e">
        <f t="shared" si="21"/>
        <v>#REF!</v>
      </c>
      <c r="AP24" s="41" t="e">
        <f t="shared" si="21"/>
        <v>#REF!</v>
      </c>
      <c r="AQ24" s="41" t="e">
        <f t="shared" si="21"/>
        <v>#REF!</v>
      </c>
      <c r="AR24" s="41" t="e">
        <f t="shared" si="21"/>
        <v>#REF!</v>
      </c>
      <c r="AS24" s="41" t="e">
        <f t="shared" si="21"/>
        <v>#REF!</v>
      </c>
      <c r="AT24" s="41" t="e">
        <f t="shared" si="21"/>
        <v>#REF!</v>
      </c>
      <c r="AU24" s="41" t="e">
        <f t="shared" si="21"/>
        <v>#REF!</v>
      </c>
      <c r="AV24" s="41" t="e">
        <f t="shared" si="21"/>
        <v>#REF!</v>
      </c>
      <c r="AW24" s="41" t="e">
        <f t="shared" si="21"/>
        <v>#REF!</v>
      </c>
      <c r="AX24" s="41" t="e">
        <f t="shared" si="21"/>
        <v>#REF!</v>
      </c>
      <c r="AY24" s="41" t="e">
        <f t="shared" si="29"/>
        <v>#REF!</v>
      </c>
      <c r="AZ24" s="41" t="e">
        <f t="shared" si="29"/>
        <v>#REF!</v>
      </c>
      <c r="BA24" s="41" t="e">
        <f t="shared" si="29"/>
        <v>#REF!</v>
      </c>
      <c r="BB24" s="41" t="e">
        <f t="shared" si="29"/>
        <v>#REF!</v>
      </c>
      <c r="BC24" s="41" t="e">
        <f t="shared" si="29"/>
        <v>#REF!</v>
      </c>
      <c r="BD24" s="41" t="e">
        <f t="shared" si="29"/>
        <v>#REF!</v>
      </c>
      <c r="BE24" s="41" t="e">
        <f t="shared" si="29"/>
        <v>#REF!</v>
      </c>
      <c r="BF24" s="41" t="e">
        <f t="shared" si="29"/>
        <v>#REF!</v>
      </c>
      <c r="BG24" s="41" t="e">
        <f t="shared" si="29"/>
        <v>#REF!</v>
      </c>
      <c r="BH24" s="41" t="e">
        <f t="shared" si="29"/>
        <v>#REF!</v>
      </c>
      <c r="BI24" s="41" t="e">
        <f t="shared" si="29"/>
        <v>#REF!</v>
      </c>
      <c r="BJ24" s="41" t="e">
        <f t="shared" si="29"/>
        <v>#REF!</v>
      </c>
      <c r="BK24" s="41" t="e">
        <f t="shared" si="29"/>
        <v>#REF!</v>
      </c>
      <c r="BL24" s="41" t="e">
        <f t="shared" si="29"/>
        <v>#REF!</v>
      </c>
      <c r="BM24" s="41" t="e">
        <f t="shared" si="29"/>
        <v>#REF!</v>
      </c>
      <c r="BN24" s="41" t="e">
        <f t="shared" si="29"/>
        <v>#REF!</v>
      </c>
      <c r="BO24" s="41" t="e">
        <f t="shared" si="22"/>
        <v>#REF!</v>
      </c>
      <c r="BP24" s="41" t="e">
        <f t="shared" si="22"/>
        <v>#REF!</v>
      </c>
      <c r="BQ24" s="41" t="e">
        <f t="shared" si="22"/>
        <v>#REF!</v>
      </c>
      <c r="BR24" s="41" t="e">
        <f t="shared" si="22"/>
        <v>#REF!</v>
      </c>
      <c r="BS24" s="41" t="e">
        <f t="shared" si="22"/>
        <v>#REF!</v>
      </c>
      <c r="BT24" s="41" t="e">
        <f t="shared" si="22"/>
        <v>#REF!</v>
      </c>
      <c r="BU24" s="41" t="e">
        <f t="shared" si="22"/>
        <v>#REF!</v>
      </c>
      <c r="BV24" s="41" t="e">
        <f t="shared" si="22"/>
        <v>#REF!</v>
      </c>
      <c r="BW24" s="41" t="e">
        <f t="shared" si="22"/>
        <v>#REF!</v>
      </c>
      <c r="BX24" s="41" t="e">
        <f t="shared" si="22"/>
        <v>#REF!</v>
      </c>
      <c r="BY24" s="41" t="e">
        <f t="shared" si="22"/>
        <v>#REF!</v>
      </c>
      <c r="BZ24" s="41" t="e">
        <f t="shared" si="22"/>
        <v>#REF!</v>
      </c>
      <c r="CA24" s="41" t="e">
        <f t="shared" si="22"/>
        <v>#REF!</v>
      </c>
      <c r="CB24" s="41" t="e">
        <f t="shared" si="22"/>
        <v>#REF!</v>
      </c>
      <c r="CC24" s="41" t="e">
        <f t="shared" si="22"/>
        <v>#REF!</v>
      </c>
      <c r="CD24" s="41" t="e">
        <f t="shared" si="22"/>
        <v>#REF!</v>
      </c>
      <c r="CE24" s="41" t="e">
        <f t="shared" si="23"/>
        <v>#REF!</v>
      </c>
      <c r="CF24" s="41" t="e">
        <f t="shared" si="23"/>
        <v>#REF!</v>
      </c>
      <c r="CG24" s="41" t="e">
        <f t="shared" si="23"/>
        <v>#REF!</v>
      </c>
      <c r="CH24" s="41" t="e">
        <f t="shared" si="23"/>
        <v>#REF!</v>
      </c>
      <c r="CI24" s="41" t="e">
        <f t="shared" si="23"/>
        <v>#REF!</v>
      </c>
      <c r="CJ24" s="41" t="e">
        <f t="shared" si="23"/>
        <v>#REF!</v>
      </c>
      <c r="CK24" s="41" t="e">
        <f t="shared" si="23"/>
        <v>#REF!</v>
      </c>
      <c r="CL24" s="41" t="e">
        <f t="shared" si="23"/>
        <v>#REF!</v>
      </c>
      <c r="CM24" s="41" t="e">
        <f t="shared" si="23"/>
        <v>#REF!</v>
      </c>
      <c r="CN24" s="41" t="e">
        <f t="shared" si="23"/>
        <v>#REF!</v>
      </c>
      <c r="CO24" s="41" t="e">
        <f t="shared" si="23"/>
        <v>#REF!</v>
      </c>
      <c r="CP24" s="41" t="e">
        <f t="shared" si="23"/>
        <v>#REF!</v>
      </c>
      <c r="CQ24" s="41" t="e">
        <f t="shared" si="23"/>
        <v>#REF!</v>
      </c>
      <c r="CR24" s="41" t="e">
        <f t="shared" si="23"/>
        <v>#REF!</v>
      </c>
      <c r="CS24" s="41" t="e">
        <f t="shared" si="23"/>
        <v>#REF!</v>
      </c>
      <c r="CT24" s="41" t="e">
        <f t="shared" si="23"/>
        <v>#REF!</v>
      </c>
      <c r="CU24" s="41" t="e">
        <f t="shared" si="30"/>
        <v>#REF!</v>
      </c>
      <c r="CV24" s="41" t="e">
        <f t="shared" si="30"/>
        <v>#REF!</v>
      </c>
      <c r="CW24" s="41" t="e">
        <f t="shared" si="30"/>
        <v>#REF!</v>
      </c>
      <c r="CX24" s="41" t="e">
        <f t="shared" si="30"/>
        <v>#REF!</v>
      </c>
      <c r="CY24" s="41" t="e">
        <f t="shared" si="30"/>
        <v>#REF!</v>
      </c>
      <c r="CZ24" s="41" t="e">
        <f t="shared" si="30"/>
        <v>#REF!</v>
      </c>
      <c r="DA24" s="41" t="e">
        <f t="shared" si="30"/>
        <v>#REF!</v>
      </c>
      <c r="DB24" s="41" t="e">
        <f t="shared" si="30"/>
        <v>#REF!</v>
      </c>
      <c r="DC24" s="41" t="e">
        <f t="shared" si="30"/>
        <v>#REF!</v>
      </c>
      <c r="DD24" s="41" t="e">
        <f t="shared" si="30"/>
        <v>#REF!</v>
      </c>
      <c r="DE24" s="41" t="e">
        <f t="shared" si="30"/>
        <v>#REF!</v>
      </c>
      <c r="DF24" s="41" t="e">
        <f t="shared" si="30"/>
        <v>#REF!</v>
      </c>
      <c r="DG24" s="41" t="e">
        <f t="shared" si="30"/>
        <v>#REF!</v>
      </c>
      <c r="DH24" s="41" t="e">
        <f t="shared" si="30"/>
        <v>#REF!</v>
      </c>
      <c r="DI24" s="41" t="e">
        <f t="shared" si="30"/>
        <v>#REF!</v>
      </c>
      <c r="DJ24" s="41" t="e">
        <f t="shared" si="30"/>
        <v>#REF!</v>
      </c>
      <c r="DK24" s="41" t="e">
        <f t="shared" si="24"/>
        <v>#REF!</v>
      </c>
      <c r="DL24" s="41" t="e">
        <f t="shared" si="24"/>
        <v>#REF!</v>
      </c>
      <c r="DM24" s="41" t="e">
        <f t="shared" si="24"/>
        <v>#REF!</v>
      </c>
      <c r="DN24" s="41" t="e">
        <f t="shared" si="24"/>
        <v>#REF!</v>
      </c>
      <c r="DO24" s="41" t="e">
        <f t="shared" si="24"/>
        <v>#REF!</v>
      </c>
      <c r="DP24" s="41" t="e">
        <f t="shared" si="24"/>
        <v>#REF!</v>
      </c>
      <c r="DQ24" s="41" t="e">
        <f t="shared" si="24"/>
        <v>#REF!</v>
      </c>
      <c r="DR24" s="41" t="e">
        <f t="shared" si="24"/>
        <v>#REF!</v>
      </c>
      <c r="DS24" s="41" t="e">
        <f t="shared" si="24"/>
        <v>#REF!</v>
      </c>
      <c r="DT24" s="41" t="e">
        <f t="shared" si="24"/>
        <v>#REF!</v>
      </c>
      <c r="DU24" s="41" t="e">
        <f t="shared" si="24"/>
        <v>#REF!</v>
      </c>
      <c r="DV24" s="41" t="e">
        <f t="shared" si="24"/>
        <v>#REF!</v>
      </c>
      <c r="DW24" s="41" t="e">
        <f t="shared" si="24"/>
        <v>#REF!</v>
      </c>
      <c r="DX24" s="41" t="e">
        <f t="shared" si="24"/>
        <v>#REF!</v>
      </c>
      <c r="DY24" s="41" t="e">
        <f t="shared" si="24"/>
        <v>#REF!</v>
      </c>
      <c r="DZ24" s="41" t="e">
        <f t="shared" si="24"/>
        <v>#REF!</v>
      </c>
      <c r="EA24" s="41" t="e">
        <f t="shared" si="31"/>
        <v>#REF!</v>
      </c>
      <c r="EB24" s="41" t="e">
        <f t="shared" si="31"/>
        <v>#REF!</v>
      </c>
      <c r="EC24" s="41" t="e">
        <f t="shared" si="31"/>
        <v>#REF!</v>
      </c>
      <c r="ED24" s="41" t="e">
        <f t="shared" si="31"/>
        <v>#REF!</v>
      </c>
      <c r="EE24" s="41" t="e">
        <f t="shared" si="31"/>
        <v>#REF!</v>
      </c>
      <c r="EF24" s="41" t="e">
        <f t="shared" si="31"/>
        <v>#REF!</v>
      </c>
      <c r="EG24" s="41" t="e">
        <f t="shared" si="31"/>
        <v>#REF!</v>
      </c>
      <c r="EH24" s="41" t="e">
        <f t="shared" si="31"/>
        <v>#REF!</v>
      </c>
      <c r="EI24" s="41" t="e">
        <f t="shared" si="31"/>
        <v>#REF!</v>
      </c>
      <c r="EJ24" s="41" t="e">
        <f t="shared" si="31"/>
        <v>#REF!</v>
      </c>
      <c r="EK24" s="41" t="e">
        <f t="shared" si="31"/>
        <v>#REF!</v>
      </c>
      <c r="EL24" s="41" t="e">
        <f t="shared" si="31"/>
        <v>#REF!</v>
      </c>
      <c r="EM24" s="41" t="e">
        <f t="shared" si="31"/>
        <v>#REF!</v>
      </c>
      <c r="EN24" s="41" t="e">
        <f t="shared" si="31"/>
        <v>#REF!</v>
      </c>
      <c r="EO24" s="41" t="e">
        <f t="shared" si="31"/>
        <v>#REF!</v>
      </c>
      <c r="EP24" s="41" t="e">
        <f t="shared" si="31"/>
        <v>#REF!</v>
      </c>
      <c r="EQ24" s="41" t="e">
        <f t="shared" si="25"/>
        <v>#REF!</v>
      </c>
      <c r="ER24" s="41" t="e">
        <f t="shared" si="25"/>
        <v>#REF!</v>
      </c>
      <c r="ES24" s="41" t="e">
        <f t="shared" si="25"/>
        <v>#REF!</v>
      </c>
      <c r="ET24" s="41" t="e">
        <f t="shared" si="25"/>
        <v>#REF!</v>
      </c>
      <c r="EU24" s="41" t="e">
        <f t="shared" si="25"/>
        <v>#REF!</v>
      </c>
      <c r="EV24" s="41" t="e">
        <f t="shared" si="25"/>
        <v>#REF!</v>
      </c>
      <c r="EW24" s="41" t="e">
        <f t="shared" si="25"/>
        <v>#REF!</v>
      </c>
      <c r="EX24" s="41" t="e">
        <f t="shared" si="25"/>
        <v>#REF!</v>
      </c>
      <c r="EY24" s="41" t="e">
        <f t="shared" si="25"/>
        <v>#REF!</v>
      </c>
      <c r="EZ24" s="41" t="e">
        <f t="shared" si="25"/>
        <v>#REF!</v>
      </c>
      <c r="FA24" s="41" t="e">
        <f t="shared" si="25"/>
        <v>#REF!</v>
      </c>
      <c r="FB24" s="41" t="e">
        <f t="shared" si="25"/>
        <v>#REF!</v>
      </c>
      <c r="FC24" s="41" t="e">
        <f t="shared" si="25"/>
        <v>#REF!</v>
      </c>
      <c r="FD24" s="41" t="e">
        <f t="shared" si="25"/>
        <v>#REF!</v>
      </c>
      <c r="FE24" s="41" t="e">
        <f t="shared" si="25"/>
        <v>#REF!</v>
      </c>
      <c r="FF24" s="41" t="e">
        <f t="shared" si="25"/>
        <v>#REF!</v>
      </c>
      <c r="FG24" s="41" t="e">
        <f t="shared" si="32"/>
        <v>#REF!</v>
      </c>
      <c r="FH24" s="41" t="e">
        <f t="shared" si="32"/>
        <v>#REF!</v>
      </c>
      <c r="FI24" s="41" t="e">
        <f t="shared" si="32"/>
        <v>#REF!</v>
      </c>
      <c r="FJ24" s="41" t="e">
        <f t="shared" si="32"/>
        <v>#REF!</v>
      </c>
      <c r="FK24" s="41" t="e">
        <f t="shared" si="32"/>
        <v>#REF!</v>
      </c>
      <c r="FL24" s="41" t="e">
        <f t="shared" si="32"/>
        <v>#REF!</v>
      </c>
      <c r="FM24" s="41" t="e">
        <f t="shared" si="32"/>
        <v>#REF!</v>
      </c>
      <c r="FN24" s="41" t="e">
        <f t="shared" si="32"/>
        <v>#REF!</v>
      </c>
      <c r="FO24" s="41" t="e">
        <f t="shared" si="32"/>
        <v>#REF!</v>
      </c>
      <c r="FP24" s="41" t="e">
        <f t="shared" si="32"/>
        <v>#REF!</v>
      </c>
      <c r="FQ24" s="41" t="e">
        <f t="shared" si="32"/>
        <v>#REF!</v>
      </c>
      <c r="FR24" s="41" t="e">
        <f t="shared" si="32"/>
        <v>#REF!</v>
      </c>
      <c r="FS24" s="41" t="e">
        <f t="shared" si="32"/>
        <v>#REF!</v>
      </c>
      <c r="FT24" s="41" t="e">
        <f t="shared" si="32"/>
        <v>#REF!</v>
      </c>
      <c r="FU24" s="41" t="e">
        <f t="shared" si="32"/>
        <v>#REF!</v>
      </c>
      <c r="FV24" s="41" t="e">
        <f t="shared" si="32"/>
        <v>#REF!</v>
      </c>
      <c r="FW24" s="41" t="e">
        <f t="shared" si="26"/>
        <v>#REF!</v>
      </c>
      <c r="FX24" s="41" t="e">
        <f t="shared" si="26"/>
        <v>#REF!</v>
      </c>
      <c r="FY24" s="41" t="e">
        <f t="shared" si="26"/>
        <v>#REF!</v>
      </c>
      <c r="FZ24" s="41" t="e">
        <f t="shared" si="26"/>
        <v>#REF!</v>
      </c>
      <c r="GA24" s="41" t="e">
        <f t="shared" si="26"/>
        <v>#REF!</v>
      </c>
      <c r="GB24" s="41" t="e">
        <f t="shared" si="26"/>
        <v>#REF!</v>
      </c>
      <c r="GC24" s="41" t="e">
        <f t="shared" si="26"/>
        <v>#REF!</v>
      </c>
      <c r="GD24" s="41" t="e">
        <f t="shared" si="26"/>
        <v>#REF!</v>
      </c>
      <c r="GE24" s="41" t="e">
        <f t="shared" si="26"/>
        <v>#REF!</v>
      </c>
      <c r="GF24" s="41" t="e">
        <f t="shared" si="26"/>
        <v>#REF!</v>
      </c>
      <c r="GG24" s="41" t="e">
        <f t="shared" si="26"/>
        <v>#REF!</v>
      </c>
      <c r="GH24" s="41" t="e">
        <f t="shared" si="26"/>
        <v>#REF!</v>
      </c>
      <c r="GI24" s="41" t="e">
        <f t="shared" si="26"/>
        <v>#REF!</v>
      </c>
      <c r="GJ24" s="41" t="e">
        <f t="shared" si="26"/>
        <v>#REF!</v>
      </c>
      <c r="GK24" s="41" t="e">
        <f t="shared" si="26"/>
        <v>#REF!</v>
      </c>
      <c r="GL24" s="41" t="e">
        <f t="shared" si="26"/>
        <v>#REF!</v>
      </c>
      <c r="GM24" s="41" t="e">
        <f t="shared" si="33"/>
        <v>#REF!</v>
      </c>
      <c r="GN24" s="41" t="e">
        <f t="shared" si="33"/>
        <v>#REF!</v>
      </c>
      <c r="GO24" s="41" t="e">
        <f t="shared" si="33"/>
        <v>#REF!</v>
      </c>
      <c r="GP24" s="41" t="e">
        <f t="shared" si="33"/>
        <v>#REF!</v>
      </c>
      <c r="GQ24" s="41" t="e">
        <f t="shared" si="33"/>
        <v>#REF!</v>
      </c>
      <c r="GR24" s="41" t="e">
        <f t="shared" si="33"/>
        <v>#REF!</v>
      </c>
      <c r="GS24" s="41" t="e">
        <f t="shared" si="33"/>
        <v>#REF!</v>
      </c>
      <c r="GT24" s="41" t="e">
        <f t="shared" si="33"/>
        <v>#REF!</v>
      </c>
      <c r="GU24" s="41" t="e">
        <f t="shared" si="33"/>
        <v>#REF!</v>
      </c>
      <c r="GV24" s="41" t="e">
        <f t="shared" si="33"/>
        <v>#REF!</v>
      </c>
      <c r="GW24" s="41" t="e">
        <f t="shared" si="33"/>
        <v>#REF!</v>
      </c>
      <c r="GX24" s="41" t="e">
        <f t="shared" si="33"/>
        <v>#REF!</v>
      </c>
      <c r="GY24" s="41" t="e">
        <f t="shared" si="33"/>
        <v>#REF!</v>
      </c>
      <c r="GZ24" s="41" t="e">
        <f t="shared" si="33"/>
        <v>#REF!</v>
      </c>
      <c r="HA24" s="41" t="e">
        <f t="shared" si="33"/>
        <v>#REF!</v>
      </c>
      <c r="HB24" s="41" t="e">
        <f t="shared" si="33"/>
        <v>#REF!</v>
      </c>
      <c r="HC24" s="41" t="e">
        <f t="shared" si="27"/>
        <v>#REF!</v>
      </c>
      <c r="HD24" s="41" t="e">
        <f t="shared" si="27"/>
        <v>#REF!</v>
      </c>
      <c r="HE24" s="41" t="e">
        <f t="shared" si="27"/>
        <v>#REF!</v>
      </c>
      <c r="HF24" s="41" t="e">
        <f t="shared" si="27"/>
        <v>#REF!</v>
      </c>
      <c r="HG24" s="41" t="e">
        <f t="shared" si="27"/>
        <v>#REF!</v>
      </c>
      <c r="HH24" s="41" t="e">
        <f t="shared" si="27"/>
        <v>#REF!</v>
      </c>
      <c r="HI24" s="41" t="e">
        <f t="shared" si="27"/>
        <v>#REF!</v>
      </c>
      <c r="HJ24" s="41" t="e">
        <f t="shared" si="27"/>
        <v>#REF!</v>
      </c>
    </row>
    <row r="25" spans="1:218" ht="14.4" x14ac:dyDescent="0.3">
      <c r="A25" s="42">
        <v>22</v>
      </c>
      <c r="B25" s="43" t="e">
        <f>'CMM2 - AUX CALC'!$W$67</f>
        <v>#REF!</v>
      </c>
      <c r="X25" s="41" t="e">
        <f>$B25/(_xlfn.SINGLE(PrazoConcessao)*12-X$3+1)</f>
        <v>#REF!</v>
      </c>
      <c r="Y25" s="41" t="e">
        <f t="shared" si="28"/>
        <v>#REF!</v>
      </c>
      <c r="Z25" s="41" t="e">
        <f t="shared" si="28"/>
        <v>#REF!</v>
      </c>
      <c r="AA25" s="41" t="e">
        <f t="shared" si="28"/>
        <v>#REF!</v>
      </c>
      <c r="AB25" s="41" t="e">
        <f t="shared" si="28"/>
        <v>#REF!</v>
      </c>
      <c r="AC25" s="41" t="e">
        <f t="shared" si="28"/>
        <v>#REF!</v>
      </c>
      <c r="AD25" s="41" t="e">
        <f t="shared" si="28"/>
        <v>#REF!</v>
      </c>
      <c r="AE25" s="41" t="e">
        <f t="shared" si="28"/>
        <v>#REF!</v>
      </c>
      <c r="AF25" s="41" t="e">
        <f t="shared" si="28"/>
        <v>#REF!</v>
      </c>
      <c r="AG25" s="41" t="e">
        <f t="shared" si="28"/>
        <v>#REF!</v>
      </c>
      <c r="AH25" s="41" t="e">
        <f t="shared" si="28"/>
        <v>#REF!</v>
      </c>
      <c r="AI25" s="41" t="e">
        <f t="shared" si="28"/>
        <v>#REF!</v>
      </c>
      <c r="AJ25" s="41" t="e">
        <f t="shared" si="21"/>
        <v>#REF!</v>
      </c>
      <c r="AK25" s="41" t="e">
        <f t="shared" si="21"/>
        <v>#REF!</v>
      </c>
      <c r="AL25" s="41" t="e">
        <f t="shared" si="21"/>
        <v>#REF!</v>
      </c>
      <c r="AM25" s="41" t="e">
        <f t="shared" si="21"/>
        <v>#REF!</v>
      </c>
      <c r="AN25" s="41" t="e">
        <f t="shared" si="21"/>
        <v>#REF!</v>
      </c>
      <c r="AO25" s="41" t="e">
        <f t="shared" si="21"/>
        <v>#REF!</v>
      </c>
      <c r="AP25" s="41" t="e">
        <f t="shared" si="21"/>
        <v>#REF!</v>
      </c>
      <c r="AQ25" s="41" t="e">
        <f t="shared" si="21"/>
        <v>#REF!</v>
      </c>
      <c r="AR25" s="41" t="e">
        <f t="shared" si="21"/>
        <v>#REF!</v>
      </c>
      <c r="AS25" s="41" t="e">
        <f t="shared" si="21"/>
        <v>#REF!</v>
      </c>
      <c r="AT25" s="41" t="e">
        <f t="shared" si="21"/>
        <v>#REF!</v>
      </c>
      <c r="AU25" s="41" t="e">
        <f t="shared" si="21"/>
        <v>#REF!</v>
      </c>
      <c r="AV25" s="41" t="e">
        <f t="shared" si="21"/>
        <v>#REF!</v>
      </c>
      <c r="AW25" s="41" t="e">
        <f t="shared" si="21"/>
        <v>#REF!</v>
      </c>
      <c r="AX25" s="41" t="e">
        <f t="shared" si="21"/>
        <v>#REF!</v>
      </c>
      <c r="AY25" s="41" t="e">
        <f t="shared" si="29"/>
        <v>#REF!</v>
      </c>
      <c r="AZ25" s="41" t="e">
        <f t="shared" si="29"/>
        <v>#REF!</v>
      </c>
      <c r="BA25" s="41" t="e">
        <f t="shared" si="29"/>
        <v>#REF!</v>
      </c>
      <c r="BB25" s="41" t="e">
        <f t="shared" si="29"/>
        <v>#REF!</v>
      </c>
      <c r="BC25" s="41" t="e">
        <f t="shared" si="29"/>
        <v>#REF!</v>
      </c>
      <c r="BD25" s="41" t="e">
        <f t="shared" si="29"/>
        <v>#REF!</v>
      </c>
      <c r="BE25" s="41" t="e">
        <f t="shared" si="29"/>
        <v>#REF!</v>
      </c>
      <c r="BF25" s="41" t="e">
        <f t="shared" si="29"/>
        <v>#REF!</v>
      </c>
      <c r="BG25" s="41" t="e">
        <f t="shared" si="29"/>
        <v>#REF!</v>
      </c>
      <c r="BH25" s="41" t="e">
        <f t="shared" si="29"/>
        <v>#REF!</v>
      </c>
      <c r="BI25" s="41" t="e">
        <f t="shared" si="29"/>
        <v>#REF!</v>
      </c>
      <c r="BJ25" s="41" t="e">
        <f t="shared" si="29"/>
        <v>#REF!</v>
      </c>
      <c r="BK25" s="41" t="e">
        <f t="shared" si="29"/>
        <v>#REF!</v>
      </c>
      <c r="BL25" s="41" t="e">
        <f t="shared" si="29"/>
        <v>#REF!</v>
      </c>
      <c r="BM25" s="41" t="e">
        <f t="shared" si="29"/>
        <v>#REF!</v>
      </c>
      <c r="BN25" s="41" t="e">
        <f t="shared" si="29"/>
        <v>#REF!</v>
      </c>
      <c r="BO25" s="41" t="e">
        <f t="shared" si="22"/>
        <v>#REF!</v>
      </c>
      <c r="BP25" s="41" t="e">
        <f t="shared" si="22"/>
        <v>#REF!</v>
      </c>
      <c r="BQ25" s="41" t="e">
        <f t="shared" si="22"/>
        <v>#REF!</v>
      </c>
      <c r="BR25" s="41" t="e">
        <f t="shared" si="22"/>
        <v>#REF!</v>
      </c>
      <c r="BS25" s="41" t="e">
        <f t="shared" si="22"/>
        <v>#REF!</v>
      </c>
      <c r="BT25" s="41" t="e">
        <f t="shared" si="22"/>
        <v>#REF!</v>
      </c>
      <c r="BU25" s="41" t="e">
        <f t="shared" si="22"/>
        <v>#REF!</v>
      </c>
      <c r="BV25" s="41" t="e">
        <f t="shared" si="22"/>
        <v>#REF!</v>
      </c>
      <c r="BW25" s="41" t="e">
        <f t="shared" si="22"/>
        <v>#REF!</v>
      </c>
      <c r="BX25" s="41" t="e">
        <f t="shared" si="22"/>
        <v>#REF!</v>
      </c>
      <c r="BY25" s="41" t="e">
        <f t="shared" si="22"/>
        <v>#REF!</v>
      </c>
      <c r="BZ25" s="41" t="e">
        <f t="shared" si="22"/>
        <v>#REF!</v>
      </c>
      <c r="CA25" s="41" t="e">
        <f t="shared" si="22"/>
        <v>#REF!</v>
      </c>
      <c r="CB25" s="41" t="e">
        <f t="shared" si="22"/>
        <v>#REF!</v>
      </c>
      <c r="CC25" s="41" t="e">
        <f t="shared" si="22"/>
        <v>#REF!</v>
      </c>
      <c r="CD25" s="41" t="e">
        <f t="shared" si="22"/>
        <v>#REF!</v>
      </c>
      <c r="CE25" s="41" t="e">
        <f t="shared" si="23"/>
        <v>#REF!</v>
      </c>
      <c r="CF25" s="41" t="e">
        <f t="shared" si="23"/>
        <v>#REF!</v>
      </c>
      <c r="CG25" s="41" t="e">
        <f t="shared" si="23"/>
        <v>#REF!</v>
      </c>
      <c r="CH25" s="41" t="e">
        <f t="shared" si="23"/>
        <v>#REF!</v>
      </c>
      <c r="CI25" s="41" t="e">
        <f t="shared" si="23"/>
        <v>#REF!</v>
      </c>
      <c r="CJ25" s="41" t="e">
        <f t="shared" si="23"/>
        <v>#REF!</v>
      </c>
      <c r="CK25" s="41" t="e">
        <f t="shared" si="23"/>
        <v>#REF!</v>
      </c>
      <c r="CL25" s="41" t="e">
        <f t="shared" si="23"/>
        <v>#REF!</v>
      </c>
      <c r="CM25" s="41" t="e">
        <f t="shared" si="23"/>
        <v>#REF!</v>
      </c>
      <c r="CN25" s="41" t="e">
        <f t="shared" si="23"/>
        <v>#REF!</v>
      </c>
      <c r="CO25" s="41" t="e">
        <f t="shared" si="23"/>
        <v>#REF!</v>
      </c>
      <c r="CP25" s="41" t="e">
        <f t="shared" si="23"/>
        <v>#REF!</v>
      </c>
      <c r="CQ25" s="41" t="e">
        <f t="shared" si="23"/>
        <v>#REF!</v>
      </c>
      <c r="CR25" s="41" t="e">
        <f t="shared" si="23"/>
        <v>#REF!</v>
      </c>
      <c r="CS25" s="41" t="e">
        <f t="shared" si="23"/>
        <v>#REF!</v>
      </c>
      <c r="CT25" s="41" t="e">
        <f t="shared" si="23"/>
        <v>#REF!</v>
      </c>
      <c r="CU25" s="41" t="e">
        <f t="shared" si="30"/>
        <v>#REF!</v>
      </c>
      <c r="CV25" s="41" t="e">
        <f t="shared" si="30"/>
        <v>#REF!</v>
      </c>
      <c r="CW25" s="41" t="e">
        <f t="shared" si="30"/>
        <v>#REF!</v>
      </c>
      <c r="CX25" s="41" t="e">
        <f t="shared" si="30"/>
        <v>#REF!</v>
      </c>
      <c r="CY25" s="41" t="e">
        <f t="shared" si="30"/>
        <v>#REF!</v>
      </c>
      <c r="CZ25" s="41" t="e">
        <f t="shared" si="30"/>
        <v>#REF!</v>
      </c>
      <c r="DA25" s="41" t="e">
        <f t="shared" si="30"/>
        <v>#REF!</v>
      </c>
      <c r="DB25" s="41" t="e">
        <f t="shared" si="30"/>
        <v>#REF!</v>
      </c>
      <c r="DC25" s="41" t="e">
        <f t="shared" si="30"/>
        <v>#REF!</v>
      </c>
      <c r="DD25" s="41" t="e">
        <f t="shared" si="30"/>
        <v>#REF!</v>
      </c>
      <c r="DE25" s="41" t="e">
        <f t="shared" si="30"/>
        <v>#REF!</v>
      </c>
      <c r="DF25" s="41" t="e">
        <f t="shared" si="30"/>
        <v>#REF!</v>
      </c>
      <c r="DG25" s="41" t="e">
        <f t="shared" si="30"/>
        <v>#REF!</v>
      </c>
      <c r="DH25" s="41" t="e">
        <f t="shared" si="30"/>
        <v>#REF!</v>
      </c>
      <c r="DI25" s="41" t="e">
        <f t="shared" si="30"/>
        <v>#REF!</v>
      </c>
      <c r="DJ25" s="41" t="e">
        <f t="shared" si="30"/>
        <v>#REF!</v>
      </c>
      <c r="DK25" s="41" t="e">
        <f t="shared" si="24"/>
        <v>#REF!</v>
      </c>
      <c r="DL25" s="41" t="e">
        <f t="shared" si="24"/>
        <v>#REF!</v>
      </c>
      <c r="DM25" s="41" t="e">
        <f t="shared" si="24"/>
        <v>#REF!</v>
      </c>
      <c r="DN25" s="41" t="e">
        <f t="shared" si="24"/>
        <v>#REF!</v>
      </c>
      <c r="DO25" s="41" t="e">
        <f t="shared" si="24"/>
        <v>#REF!</v>
      </c>
      <c r="DP25" s="41" t="e">
        <f t="shared" si="24"/>
        <v>#REF!</v>
      </c>
      <c r="DQ25" s="41" t="e">
        <f t="shared" si="24"/>
        <v>#REF!</v>
      </c>
      <c r="DR25" s="41" t="e">
        <f t="shared" si="24"/>
        <v>#REF!</v>
      </c>
      <c r="DS25" s="41" t="e">
        <f t="shared" si="24"/>
        <v>#REF!</v>
      </c>
      <c r="DT25" s="41" t="e">
        <f t="shared" si="24"/>
        <v>#REF!</v>
      </c>
      <c r="DU25" s="41" t="e">
        <f t="shared" si="24"/>
        <v>#REF!</v>
      </c>
      <c r="DV25" s="41" t="e">
        <f t="shared" si="24"/>
        <v>#REF!</v>
      </c>
      <c r="DW25" s="41" t="e">
        <f t="shared" si="24"/>
        <v>#REF!</v>
      </c>
      <c r="DX25" s="41" t="e">
        <f t="shared" si="24"/>
        <v>#REF!</v>
      </c>
      <c r="DY25" s="41" t="e">
        <f t="shared" si="24"/>
        <v>#REF!</v>
      </c>
      <c r="DZ25" s="41" t="e">
        <f t="shared" si="24"/>
        <v>#REF!</v>
      </c>
      <c r="EA25" s="41" t="e">
        <f t="shared" si="31"/>
        <v>#REF!</v>
      </c>
      <c r="EB25" s="41" t="e">
        <f t="shared" si="31"/>
        <v>#REF!</v>
      </c>
      <c r="EC25" s="41" t="e">
        <f t="shared" si="31"/>
        <v>#REF!</v>
      </c>
      <c r="ED25" s="41" t="e">
        <f t="shared" si="31"/>
        <v>#REF!</v>
      </c>
      <c r="EE25" s="41" t="e">
        <f t="shared" si="31"/>
        <v>#REF!</v>
      </c>
      <c r="EF25" s="41" t="e">
        <f t="shared" si="31"/>
        <v>#REF!</v>
      </c>
      <c r="EG25" s="41" t="e">
        <f t="shared" si="31"/>
        <v>#REF!</v>
      </c>
      <c r="EH25" s="41" t="e">
        <f t="shared" si="31"/>
        <v>#REF!</v>
      </c>
      <c r="EI25" s="41" t="e">
        <f t="shared" si="31"/>
        <v>#REF!</v>
      </c>
      <c r="EJ25" s="41" t="e">
        <f t="shared" si="31"/>
        <v>#REF!</v>
      </c>
      <c r="EK25" s="41" t="e">
        <f t="shared" si="31"/>
        <v>#REF!</v>
      </c>
      <c r="EL25" s="41" t="e">
        <f t="shared" si="31"/>
        <v>#REF!</v>
      </c>
      <c r="EM25" s="41" t="e">
        <f t="shared" si="31"/>
        <v>#REF!</v>
      </c>
      <c r="EN25" s="41" t="e">
        <f t="shared" si="31"/>
        <v>#REF!</v>
      </c>
      <c r="EO25" s="41" t="e">
        <f t="shared" si="31"/>
        <v>#REF!</v>
      </c>
      <c r="EP25" s="41" t="e">
        <f t="shared" si="31"/>
        <v>#REF!</v>
      </c>
      <c r="EQ25" s="41" t="e">
        <f t="shared" si="25"/>
        <v>#REF!</v>
      </c>
      <c r="ER25" s="41" t="e">
        <f t="shared" si="25"/>
        <v>#REF!</v>
      </c>
      <c r="ES25" s="41" t="e">
        <f t="shared" si="25"/>
        <v>#REF!</v>
      </c>
      <c r="ET25" s="41" t="e">
        <f t="shared" si="25"/>
        <v>#REF!</v>
      </c>
      <c r="EU25" s="41" t="e">
        <f t="shared" si="25"/>
        <v>#REF!</v>
      </c>
      <c r="EV25" s="41" t="e">
        <f t="shared" si="25"/>
        <v>#REF!</v>
      </c>
      <c r="EW25" s="41" t="e">
        <f t="shared" si="25"/>
        <v>#REF!</v>
      </c>
      <c r="EX25" s="41" t="e">
        <f t="shared" si="25"/>
        <v>#REF!</v>
      </c>
      <c r="EY25" s="41" t="e">
        <f t="shared" si="25"/>
        <v>#REF!</v>
      </c>
      <c r="EZ25" s="41" t="e">
        <f t="shared" si="25"/>
        <v>#REF!</v>
      </c>
      <c r="FA25" s="41" t="e">
        <f t="shared" si="25"/>
        <v>#REF!</v>
      </c>
      <c r="FB25" s="41" t="e">
        <f t="shared" si="25"/>
        <v>#REF!</v>
      </c>
      <c r="FC25" s="41" t="e">
        <f t="shared" si="25"/>
        <v>#REF!</v>
      </c>
      <c r="FD25" s="41" t="e">
        <f t="shared" si="25"/>
        <v>#REF!</v>
      </c>
      <c r="FE25" s="41" t="e">
        <f t="shared" si="25"/>
        <v>#REF!</v>
      </c>
      <c r="FF25" s="41" t="e">
        <f t="shared" si="25"/>
        <v>#REF!</v>
      </c>
      <c r="FG25" s="41" t="e">
        <f t="shared" si="32"/>
        <v>#REF!</v>
      </c>
      <c r="FH25" s="41" t="e">
        <f t="shared" si="32"/>
        <v>#REF!</v>
      </c>
      <c r="FI25" s="41" t="e">
        <f t="shared" si="32"/>
        <v>#REF!</v>
      </c>
      <c r="FJ25" s="41" t="e">
        <f t="shared" si="32"/>
        <v>#REF!</v>
      </c>
      <c r="FK25" s="41" t="e">
        <f t="shared" si="32"/>
        <v>#REF!</v>
      </c>
      <c r="FL25" s="41" t="e">
        <f t="shared" si="32"/>
        <v>#REF!</v>
      </c>
      <c r="FM25" s="41" t="e">
        <f t="shared" si="32"/>
        <v>#REF!</v>
      </c>
      <c r="FN25" s="41" t="e">
        <f t="shared" si="32"/>
        <v>#REF!</v>
      </c>
      <c r="FO25" s="41" t="e">
        <f t="shared" si="32"/>
        <v>#REF!</v>
      </c>
      <c r="FP25" s="41" t="e">
        <f t="shared" si="32"/>
        <v>#REF!</v>
      </c>
      <c r="FQ25" s="41" t="e">
        <f t="shared" si="32"/>
        <v>#REF!</v>
      </c>
      <c r="FR25" s="41" t="e">
        <f t="shared" si="32"/>
        <v>#REF!</v>
      </c>
      <c r="FS25" s="41" t="e">
        <f t="shared" si="32"/>
        <v>#REF!</v>
      </c>
      <c r="FT25" s="41" t="e">
        <f t="shared" si="32"/>
        <v>#REF!</v>
      </c>
      <c r="FU25" s="41" t="e">
        <f t="shared" si="32"/>
        <v>#REF!</v>
      </c>
      <c r="FV25" s="41" t="e">
        <f t="shared" si="32"/>
        <v>#REF!</v>
      </c>
      <c r="FW25" s="41" t="e">
        <f t="shared" si="26"/>
        <v>#REF!</v>
      </c>
      <c r="FX25" s="41" t="e">
        <f t="shared" si="26"/>
        <v>#REF!</v>
      </c>
      <c r="FY25" s="41" t="e">
        <f t="shared" si="26"/>
        <v>#REF!</v>
      </c>
      <c r="FZ25" s="41" t="e">
        <f t="shared" si="26"/>
        <v>#REF!</v>
      </c>
      <c r="GA25" s="41" t="e">
        <f t="shared" si="26"/>
        <v>#REF!</v>
      </c>
      <c r="GB25" s="41" t="e">
        <f t="shared" si="26"/>
        <v>#REF!</v>
      </c>
      <c r="GC25" s="41" t="e">
        <f t="shared" si="26"/>
        <v>#REF!</v>
      </c>
      <c r="GD25" s="41" t="e">
        <f t="shared" si="26"/>
        <v>#REF!</v>
      </c>
      <c r="GE25" s="41" t="e">
        <f t="shared" si="26"/>
        <v>#REF!</v>
      </c>
      <c r="GF25" s="41" t="e">
        <f t="shared" si="26"/>
        <v>#REF!</v>
      </c>
      <c r="GG25" s="41" t="e">
        <f t="shared" si="26"/>
        <v>#REF!</v>
      </c>
      <c r="GH25" s="41" t="e">
        <f t="shared" si="26"/>
        <v>#REF!</v>
      </c>
      <c r="GI25" s="41" t="e">
        <f t="shared" si="26"/>
        <v>#REF!</v>
      </c>
      <c r="GJ25" s="41" t="e">
        <f t="shared" si="26"/>
        <v>#REF!</v>
      </c>
      <c r="GK25" s="41" t="e">
        <f t="shared" si="26"/>
        <v>#REF!</v>
      </c>
      <c r="GL25" s="41" t="e">
        <f t="shared" si="26"/>
        <v>#REF!</v>
      </c>
      <c r="GM25" s="41" t="e">
        <f t="shared" si="33"/>
        <v>#REF!</v>
      </c>
      <c r="GN25" s="41" t="e">
        <f t="shared" si="33"/>
        <v>#REF!</v>
      </c>
      <c r="GO25" s="41" t="e">
        <f t="shared" si="33"/>
        <v>#REF!</v>
      </c>
      <c r="GP25" s="41" t="e">
        <f t="shared" si="33"/>
        <v>#REF!</v>
      </c>
      <c r="GQ25" s="41" t="e">
        <f t="shared" si="33"/>
        <v>#REF!</v>
      </c>
      <c r="GR25" s="41" t="e">
        <f t="shared" si="33"/>
        <v>#REF!</v>
      </c>
      <c r="GS25" s="41" t="e">
        <f t="shared" si="33"/>
        <v>#REF!</v>
      </c>
      <c r="GT25" s="41" t="e">
        <f t="shared" si="33"/>
        <v>#REF!</v>
      </c>
      <c r="GU25" s="41" t="e">
        <f t="shared" si="33"/>
        <v>#REF!</v>
      </c>
      <c r="GV25" s="41" t="e">
        <f t="shared" si="33"/>
        <v>#REF!</v>
      </c>
      <c r="GW25" s="41" t="e">
        <f t="shared" si="33"/>
        <v>#REF!</v>
      </c>
      <c r="GX25" s="41" t="e">
        <f t="shared" si="33"/>
        <v>#REF!</v>
      </c>
      <c r="GY25" s="41" t="e">
        <f t="shared" si="33"/>
        <v>#REF!</v>
      </c>
      <c r="GZ25" s="41" t="e">
        <f t="shared" si="33"/>
        <v>#REF!</v>
      </c>
      <c r="HA25" s="41" t="e">
        <f t="shared" si="33"/>
        <v>#REF!</v>
      </c>
      <c r="HB25" s="41" t="e">
        <f t="shared" si="33"/>
        <v>#REF!</v>
      </c>
      <c r="HC25" s="41" t="e">
        <f t="shared" si="27"/>
        <v>#REF!</v>
      </c>
      <c r="HD25" s="41" t="e">
        <f t="shared" si="27"/>
        <v>#REF!</v>
      </c>
      <c r="HE25" s="41" t="e">
        <f t="shared" si="27"/>
        <v>#REF!</v>
      </c>
      <c r="HF25" s="41" t="e">
        <f t="shared" si="27"/>
        <v>#REF!</v>
      </c>
      <c r="HG25" s="41" t="e">
        <f t="shared" si="27"/>
        <v>#REF!</v>
      </c>
      <c r="HH25" s="41" t="e">
        <f t="shared" si="27"/>
        <v>#REF!</v>
      </c>
      <c r="HI25" s="41" t="e">
        <f t="shared" si="27"/>
        <v>#REF!</v>
      </c>
      <c r="HJ25" s="41" t="e">
        <f t="shared" si="27"/>
        <v>#REF!</v>
      </c>
    </row>
    <row r="26" spans="1:218" ht="14.4" x14ac:dyDescent="0.3">
      <c r="A26" s="42">
        <v>23</v>
      </c>
      <c r="B26" s="43" t="e">
        <f>'CMM2 - AUX CALC'!$X$67</f>
        <v>#REF!</v>
      </c>
      <c r="Y26" s="41" t="e">
        <f>$B26/(_xlfn.SINGLE(PrazoConcessao)*12-Y$3+1)</f>
        <v>#REF!</v>
      </c>
      <c r="Z26" s="41" t="e">
        <f t="shared" si="28"/>
        <v>#REF!</v>
      </c>
      <c r="AA26" s="41" t="e">
        <f t="shared" si="28"/>
        <v>#REF!</v>
      </c>
      <c r="AB26" s="41" t="e">
        <f t="shared" si="28"/>
        <v>#REF!</v>
      </c>
      <c r="AC26" s="41" t="e">
        <f t="shared" si="28"/>
        <v>#REF!</v>
      </c>
      <c r="AD26" s="41" t="e">
        <f t="shared" si="28"/>
        <v>#REF!</v>
      </c>
      <c r="AE26" s="41" t="e">
        <f t="shared" si="28"/>
        <v>#REF!</v>
      </c>
      <c r="AF26" s="41" t="e">
        <f t="shared" si="28"/>
        <v>#REF!</v>
      </c>
      <c r="AG26" s="41" t="e">
        <f t="shared" si="28"/>
        <v>#REF!</v>
      </c>
      <c r="AH26" s="41" t="e">
        <f t="shared" si="28"/>
        <v>#REF!</v>
      </c>
      <c r="AI26" s="41" t="e">
        <f t="shared" si="28"/>
        <v>#REF!</v>
      </c>
      <c r="AJ26" s="41" t="e">
        <f t="shared" si="21"/>
        <v>#REF!</v>
      </c>
      <c r="AK26" s="41" t="e">
        <f t="shared" si="21"/>
        <v>#REF!</v>
      </c>
      <c r="AL26" s="41" t="e">
        <f t="shared" si="21"/>
        <v>#REF!</v>
      </c>
      <c r="AM26" s="41" t="e">
        <f t="shared" si="21"/>
        <v>#REF!</v>
      </c>
      <c r="AN26" s="41" t="e">
        <f t="shared" si="21"/>
        <v>#REF!</v>
      </c>
      <c r="AO26" s="41" t="e">
        <f t="shared" si="21"/>
        <v>#REF!</v>
      </c>
      <c r="AP26" s="41" t="e">
        <f t="shared" si="21"/>
        <v>#REF!</v>
      </c>
      <c r="AQ26" s="41" t="e">
        <f t="shared" si="21"/>
        <v>#REF!</v>
      </c>
      <c r="AR26" s="41" t="e">
        <f t="shared" si="21"/>
        <v>#REF!</v>
      </c>
      <c r="AS26" s="41" t="e">
        <f t="shared" si="21"/>
        <v>#REF!</v>
      </c>
      <c r="AT26" s="41" t="e">
        <f t="shared" si="21"/>
        <v>#REF!</v>
      </c>
      <c r="AU26" s="41" t="e">
        <f t="shared" si="21"/>
        <v>#REF!</v>
      </c>
      <c r="AV26" s="41" t="e">
        <f t="shared" si="21"/>
        <v>#REF!</v>
      </c>
      <c r="AW26" s="41" t="e">
        <f t="shared" si="21"/>
        <v>#REF!</v>
      </c>
      <c r="AX26" s="41" t="e">
        <f t="shared" si="21"/>
        <v>#REF!</v>
      </c>
      <c r="AY26" s="41" t="e">
        <f t="shared" si="29"/>
        <v>#REF!</v>
      </c>
      <c r="AZ26" s="41" t="e">
        <f t="shared" si="29"/>
        <v>#REF!</v>
      </c>
      <c r="BA26" s="41" t="e">
        <f t="shared" si="29"/>
        <v>#REF!</v>
      </c>
      <c r="BB26" s="41" t="e">
        <f t="shared" si="29"/>
        <v>#REF!</v>
      </c>
      <c r="BC26" s="41" t="e">
        <f t="shared" si="29"/>
        <v>#REF!</v>
      </c>
      <c r="BD26" s="41" t="e">
        <f t="shared" si="29"/>
        <v>#REF!</v>
      </c>
      <c r="BE26" s="41" t="e">
        <f t="shared" si="29"/>
        <v>#REF!</v>
      </c>
      <c r="BF26" s="41" t="e">
        <f t="shared" si="29"/>
        <v>#REF!</v>
      </c>
      <c r="BG26" s="41" t="e">
        <f t="shared" si="29"/>
        <v>#REF!</v>
      </c>
      <c r="BH26" s="41" t="e">
        <f t="shared" si="29"/>
        <v>#REF!</v>
      </c>
      <c r="BI26" s="41" t="e">
        <f t="shared" si="29"/>
        <v>#REF!</v>
      </c>
      <c r="BJ26" s="41" t="e">
        <f t="shared" si="29"/>
        <v>#REF!</v>
      </c>
      <c r="BK26" s="41" t="e">
        <f t="shared" si="29"/>
        <v>#REF!</v>
      </c>
      <c r="BL26" s="41" t="e">
        <f t="shared" si="29"/>
        <v>#REF!</v>
      </c>
      <c r="BM26" s="41" t="e">
        <f t="shared" si="29"/>
        <v>#REF!</v>
      </c>
      <c r="BN26" s="41" t="e">
        <f t="shared" si="29"/>
        <v>#REF!</v>
      </c>
      <c r="BO26" s="41" t="e">
        <f t="shared" si="22"/>
        <v>#REF!</v>
      </c>
      <c r="BP26" s="41" t="e">
        <f t="shared" si="22"/>
        <v>#REF!</v>
      </c>
      <c r="BQ26" s="41" t="e">
        <f t="shared" si="22"/>
        <v>#REF!</v>
      </c>
      <c r="BR26" s="41" t="e">
        <f t="shared" si="22"/>
        <v>#REF!</v>
      </c>
      <c r="BS26" s="41" t="e">
        <f t="shared" si="22"/>
        <v>#REF!</v>
      </c>
      <c r="BT26" s="41" t="e">
        <f t="shared" si="22"/>
        <v>#REF!</v>
      </c>
      <c r="BU26" s="41" t="e">
        <f t="shared" si="22"/>
        <v>#REF!</v>
      </c>
      <c r="BV26" s="41" t="e">
        <f t="shared" si="22"/>
        <v>#REF!</v>
      </c>
      <c r="BW26" s="41" t="e">
        <f t="shared" si="22"/>
        <v>#REF!</v>
      </c>
      <c r="BX26" s="41" t="e">
        <f t="shared" si="22"/>
        <v>#REF!</v>
      </c>
      <c r="BY26" s="41" t="e">
        <f t="shared" si="22"/>
        <v>#REF!</v>
      </c>
      <c r="BZ26" s="41" t="e">
        <f t="shared" si="22"/>
        <v>#REF!</v>
      </c>
      <c r="CA26" s="41" t="e">
        <f t="shared" si="22"/>
        <v>#REF!</v>
      </c>
      <c r="CB26" s="41" t="e">
        <f t="shared" si="22"/>
        <v>#REF!</v>
      </c>
      <c r="CC26" s="41" t="e">
        <f t="shared" si="22"/>
        <v>#REF!</v>
      </c>
      <c r="CD26" s="41" t="e">
        <f t="shared" si="22"/>
        <v>#REF!</v>
      </c>
      <c r="CE26" s="41" t="e">
        <f t="shared" si="23"/>
        <v>#REF!</v>
      </c>
      <c r="CF26" s="41" t="e">
        <f t="shared" si="23"/>
        <v>#REF!</v>
      </c>
      <c r="CG26" s="41" t="e">
        <f t="shared" si="23"/>
        <v>#REF!</v>
      </c>
      <c r="CH26" s="41" t="e">
        <f t="shared" si="23"/>
        <v>#REF!</v>
      </c>
      <c r="CI26" s="41" t="e">
        <f t="shared" si="23"/>
        <v>#REF!</v>
      </c>
      <c r="CJ26" s="41" t="e">
        <f t="shared" si="23"/>
        <v>#REF!</v>
      </c>
      <c r="CK26" s="41" t="e">
        <f t="shared" si="23"/>
        <v>#REF!</v>
      </c>
      <c r="CL26" s="41" t="e">
        <f t="shared" si="23"/>
        <v>#REF!</v>
      </c>
      <c r="CM26" s="41" t="e">
        <f t="shared" si="23"/>
        <v>#REF!</v>
      </c>
      <c r="CN26" s="41" t="e">
        <f t="shared" si="23"/>
        <v>#REF!</v>
      </c>
      <c r="CO26" s="41" t="e">
        <f t="shared" si="23"/>
        <v>#REF!</v>
      </c>
      <c r="CP26" s="41" t="e">
        <f t="shared" si="23"/>
        <v>#REF!</v>
      </c>
      <c r="CQ26" s="41" t="e">
        <f t="shared" si="23"/>
        <v>#REF!</v>
      </c>
      <c r="CR26" s="41" t="e">
        <f t="shared" si="23"/>
        <v>#REF!</v>
      </c>
      <c r="CS26" s="41" t="e">
        <f t="shared" si="23"/>
        <v>#REF!</v>
      </c>
      <c r="CT26" s="41" t="e">
        <f t="shared" si="23"/>
        <v>#REF!</v>
      </c>
      <c r="CU26" s="41" t="e">
        <f t="shared" si="30"/>
        <v>#REF!</v>
      </c>
      <c r="CV26" s="41" t="e">
        <f t="shared" si="30"/>
        <v>#REF!</v>
      </c>
      <c r="CW26" s="41" t="e">
        <f t="shared" si="30"/>
        <v>#REF!</v>
      </c>
      <c r="CX26" s="41" t="e">
        <f t="shared" si="30"/>
        <v>#REF!</v>
      </c>
      <c r="CY26" s="41" t="e">
        <f t="shared" si="30"/>
        <v>#REF!</v>
      </c>
      <c r="CZ26" s="41" t="e">
        <f t="shared" si="30"/>
        <v>#REF!</v>
      </c>
      <c r="DA26" s="41" t="e">
        <f t="shared" si="30"/>
        <v>#REF!</v>
      </c>
      <c r="DB26" s="41" t="e">
        <f t="shared" si="30"/>
        <v>#REF!</v>
      </c>
      <c r="DC26" s="41" t="e">
        <f t="shared" si="30"/>
        <v>#REF!</v>
      </c>
      <c r="DD26" s="41" t="e">
        <f t="shared" si="30"/>
        <v>#REF!</v>
      </c>
      <c r="DE26" s="41" t="e">
        <f t="shared" si="30"/>
        <v>#REF!</v>
      </c>
      <c r="DF26" s="41" t="e">
        <f t="shared" si="30"/>
        <v>#REF!</v>
      </c>
      <c r="DG26" s="41" t="e">
        <f t="shared" si="30"/>
        <v>#REF!</v>
      </c>
      <c r="DH26" s="41" t="e">
        <f t="shared" si="30"/>
        <v>#REF!</v>
      </c>
      <c r="DI26" s="41" t="e">
        <f t="shared" si="30"/>
        <v>#REF!</v>
      </c>
      <c r="DJ26" s="41" t="e">
        <f t="shared" si="30"/>
        <v>#REF!</v>
      </c>
      <c r="DK26" s="41" t="e">
        <f t="shared" si="24"/>
        <v>#REF!</v>
      </c>
      <c r="DL26" s="41" t="e">
        <f t="shared" si="24"/>
        <v>#REF!</v>
      </c>
      <c r="DM26" s="41" t="e">
        <f t="shared" si="24"/>
        <v>#REF!</v>
      </c>
      <c r="DN26" s="41" t="e">
        <f t="shared" si="24"/>
        <v>#REF!</v>
      </c>
      <c r="DO26" s="41" t="e">
        <f t="shared" si="24"/>
        <v>#REF!</v>
      </c>
      <c r="DP26" s="41" t="e">
        <f t="shared" si="24"/>
        <v>#REF!</v>
      </c>
      <c r="DQ26" s="41" t="e">
        <f t="shared" si="24"/>
        <v>#REF!</v>
      </c>
      <c r="DR26" s="41" t="e">
        <f t="shared" si="24"/>
        <v>#REF!</v>
      </c>
      <c r="DS26" s="41" t="e">
        <f t="shared" si="24"/>
        <v>#REF!</v>
      </c>
      <c r="DT26" s="41" t="e">
        <f t="shared" si="24"/>
        <v>#REF!</v>
      </c>
      <c r="DU26" s="41" t="e">
        <f t="shared" si="24"/>
        <v>#REF!</v>
      </c>
      <c r="DV26" s="41" t="e">
        <f t="shared" si="24"/>
        <v>#REF!</v>
      </c>
      <c r="DW26" s="41" t="e">
        <f t="shared" si="24"/>
        <v>#REF!</v>
      </c>
      <c r="DX26" s="41" t="e">
        <f t="shared" si="24"/>
        <v>#REF!</v>
      </c>
      <c r="DY26" s="41" t="e">
        <f t="shared" si="24"/>
        <v>#REF!</v>
      </c>
      <c r="DZ26" s="41" t="e">
        <f t="shared" si="24"/>
        <v>#REF!</v>
      </c>
      <c r="EA26" s="41" t="e">
        <f t="shared" si="31"/>
        <v>#REF!</v>
      </c>
      <c r="EB26" s="41" t="e">
        <f t="shared" si="31"/>
        <v>#REF!</v>
      </c>
      <c r="EC26" s="41" t="e">
        <f t="shared" si="31"/>
        <v>#REF!</v>
      </c>
      <c r="ED26" s="41" t="e">
        <f t="shared" si="31"/>
        <v>#REF!</v>
      </c>
      <c r="EE26" s="41" t="e">
        <f t="shared" si="31"/>
        <v>#REF!</v>
      </c>
      <c r="EF26" s="41" t="e">
        <f t="shared" si="31"/>
        <v>#REF!</v>
      </c>
      <c r="EG26" s="41" t="e">
        <f t="shared" si="31"/>
        <v>#REF!</v>
      </c>
      <c r="EH26" s="41" t="e">
        <f t="shared" si="31"/>
        <v>#REF!</v>
      </c>
      <c r="EI26" s="41" t="e">
        <f t="shared" si="31"/>
        <v>#REF!</v>
      </c>
      <c r="EJ26" s="41" t="e">
        <f t="shared" si="31"/>
        <v>#REF!</v>
      </c>
      <c r="EK26" s="41" t="e">
        <f t="shared" si="31"/>
        <v>#REF!</v>
      </c>
      <c r="EL26" s="41" t="e">
        <f t="shared" si="31"/>
        <v>#REF!</v>
      </c>
      <c r="EM26" s="41" t="e">
        <f t="shared" si="31"/>
        <v>#REF!</v>
      </c>
      <c r="EN26" s="41" t="e">
        <f t="shared" si="31"/>
        <v>#REF!</v>
      </c>
      <c r="EO26" s="41" t="e">
        <f t="shared" si="31"/>
        <v>#REF!</v>
      </c>
      <c r="EP26" s="41" t="e">
        <f t="shared" si="31"/>
        <v>#REF!</v>
      </c>
      <c r="EQ26" s="41" t="e">
        <f t="shared" si="25"/>
        <v>#REF!</v>
      </c>
      <c r="ER26" s="41" t="e">
        <f t="shared" si="25"/>
        <v>#REF!</v>
      </c>
      <c r="ES26" s="41" t="e">
        <f t="shared" si="25"/>
        <v>#REF!</v>
      </c>
      <c r="ET26" s="41" t="e">
        <f t="shared" si="25"/>
        <v>#REF!</v>
      </c>
      <c r="EU26" s="41" t="e">
        <f t="shared" si="25"/>
        <v>#REF!</v>
      </c>
      <c r="EV26" s="41" t="e">
        <f t="shared" si="25"/>
        <v>#REF!</v>
      </c>
      <c r="EW26" s="41" t="e">
        <f t="shared" si="25"/>
        <v>#REF!</v>
      </c>
      <c r="EX26" s="41" t="e">
        <f t="shared" si="25"/>
        <v>#REF!</v>
      </c>
      <c r="EY26" s="41" t="e">
        <f t="shared" si="25"/>
        <v>#REF!</v>
      </c>
      <c r="EZ26" s="41" t="e">
        <f t="shared" si="25"/>
        <v>#REF!</v>
      </c>
      <c r="FA26" s="41" t="e">
        <f t="shared" si="25"/>
        <v>#REF!</v>
      </c>
      <c r="FB26" s="41" t="e">
        <f t="shared" si="25"/>
        <v>#REF!</v>
      </c>
      <c r="FC26" s="41" t="e">
        <f t="shared" si="25"/>
        <v>#REF!</v>
      </c>
      <c r="FD26" s="41" t="e">
        <f t="shared" si="25"/>
        <v>#REF!</v>
      </c>
      <c r="FE26" s="41" t="e">
        <f t="shared" si="25"/>
        <v>#REF!</v>
      </c>
      <c r="FF26" s="41" t="e">
        <f t="shared" si="25"/>
        <v>#REF!</v>
      </c>
      <c r="FG26" s="41" t="e">
        <f t="shared" si="32"/>
        <v>#REF!</v>
      </c>
      <c r="FH26" s="41" t="e">
        <f t="shared" si="32"/>
        <v>#REF!</v>
      </c>
      <c r="FI26" s="41" t="e">
        <f t="shared" si="32"/>
        <v>#REF!</v>
      </c>
      <c r="FJ26" s="41" t="e">
        <f t="shared" si="32"/>
        <v>#REF!</v>
      </c>
      <c r="FK26" s="41" t="e">
        <f t="shared" si="32"/>
        <v>#REF!</v>
      </c>
      <c r="FL26" s="41" t="e">
        <f t="shared" si="32"/>
        <v>#REF!</v>
      </c>
      <c r="FM26" s="41" t="e">
        <f t="shared" si="32"/>
        <v>#REF!</v>
      </c>
      <c r="FN26" s="41" t="e">
        <f t="shared" si="32"/>
        <v>#REF!</v>
      </c>
      <c r="FO26" s="41" t="e">
        <f t="shared" si="32"/>
        <v>#REF!</v>
      </c>
      <c r="FP26" s="41" t="e">
        <f t="shared" si="32"/>
        <v>#REF!</v>
      </c>
      <c r="FQ26" s="41" t="e">
        <f t="shared" si="32"/>
        <v>#REF!</v>
      </c>
      <c r="FR26" s="41" t="e">
        <f t="shared" si="32"/>
        <v>#REF!</v>
      </c>
      <c r="FS26" s="41" t="e">
        <f t="shared" si="32"/>
        <v>#REF!</v>
      </c>
      <c r="FT26" s="41" t="e">
        <f t="shared" si="32"/>
        <v>#REF!</v>
      </c>
      <c r="FU26" s="41" t="e">
        <f t="shared" si="32"/>
        <v>#REF!</v>
      </c>
      <c r="FV26" s="41" t="e">
        <f t="shared" si="32"/>
        <v>#REF!</v>
      </c>
      <c r="FW26" s="41" t="e">
        <f t="shared" si="26"/>
        <v>#REF!</v>
      </c>
      <c r="FX26" s="41" t="e">
        <f t="shared" si="26"/>
        <v>#REF!</v>
      </c>
      <c r="FY26" s="41" t="e">
        <f t="shared" si="26"/>
        <v>#REF!</v>
      </c>
      <c r="FZ26" s="41" t="e">
        <f t="shared" si="26"/>
        <v>#REF!</v>
      </c>
      <c r="GA26" s="41" t="e">
        <f t="shared" si="26"/>
        <v>#REF!</v>
      </c>
      <c r="GB26" s="41" t="e">
        <f t="shared" si="26"/>
        <v>#REF!</v>
      </c>
      <c r="GC26" s="41" t="e">
        <f t="shared" si="26"/>
        <v>#REF!</v>
      </c>
      <c r="GD26" s="41" t="e">
        <f t="shared" si="26"/>
        <v>#REF!</v>
      </c>
      <c r="GE26" s="41" t="e">
        <f t="shared" si="26"/>
        <v>#REF!</v>
      </c>
      <c r="GF26" s="41" t="e">
        <f t="shared" si="26"/>
        <v>#REF!</v>
      </c>
      <c r="GG26" s="41" t="e">
        <f t="shared" si="26"/>
        <v>#REF!</v>
      </c>
      <c r="GH26" s="41" t="e">
        <f t="shared" si="26"/>
        <v>#REF!</v>
      </c>
      <c r="GI26" s="41" t="e">
        <f t="shared" si="26"/>
        <v>#REF!</v>
      </c>
      <c r="GJ26" s="41" t="e">
        <f t="shared" si="26"/>
        <v>#REF!</v>
      </c>
      <c r="GK26" s="41" t="e">
        <f t="shared" si="26"/>
        <v>#REF!</v>
      </c>
      <c r="GL26" s="41" t="e">
        <f t="shared" si="26"/>
        <v>#REF!</v>
      </c>
      <c r="GM26" s="41" t="e">
        <f t="shared" si="33"/>
        <v>#REF!</v>
      </c>
      <c r="GN26" s="41" t="e">
        <f t="shared" si="33"/>
        <v>#REF!</v>
      </c>
      <c r="GO26" s="41" t="e">
        <f t="shared" si="33"/>
        <v>#REF!</v>
      </c>
      <c r="GP26" s="41" t="e">
        <f t="shared" si="33"/>
        <v>#REF!</v>
      </c>
      <c r="GQ26" s="41" t="e">
        <f t="shared" si="33"/>
        <v>#REF!</v>
      </c>
      <c r="GR26" s="41" t="e">
        <f t="shared" si="33"/>
        <v>#REF!</v>
      </c>
      <c r="GS26" s="41" t="e">
        <f t="shared" si="33"/>
        <v>#REF!</v>
      </c>
      <c r="GT26" s="41" t="e">
        <f t="shared" si="33"/>
        <v>#REF!</v>
      </c>
      <c r="GU26" s="41" t="e">
        <f t="shared" si="33"/>
        <v>#REF!</v>
      </c>
      <c r="GV26" s="41" t="e">
        <f t="shared" si="33"/>
        <v>#REF!</v>
      </c>
      <c r="GW26" s="41" t="e">
        <f t="shared" si="33"/>
        <v>#REF!</v>
      </c>
      <c r="GX26" s="41" t="e">
        <f t="shared" si="33"/>
        <v>#REF!</v>
      </c>
      <c r="GY26" s="41" t="e">
        <f t="shared" si="33"/>
        <v>#REF!</v>
      </c>
      <c r="GZ26" s="41" t="e">
        <f t="shared" si="33"/>
        <v>#REF!</v>
      </c>
      <c r="HA26" s="41" t="e">
        <f t="shared" si="33"/>
        <v>#REF!</v>
      </c>
      <c r="HB26" s="41" t="e">
        <f t="shared" si="33"/>
        <v>#REF!</v>
      </c>
      <c r="HC26" s="41" t="e">
        <f t="shared" si="27"/>
        <v>#REF!</v>
      </c>
      <c r="HD26" s="41" t="e">
        <f t="shared" si="27"/>
        <v>#REF!</v>
      </c>
      <c r="HE26" s="41" t="e">
        <f t="shared" si="27"/>
        <v>#REF!</v>
      </c>
      <c r="HF26" s="41" t="e">
        <f t="shared" si="27"/>
        <v>#REF!</v>
      </c>
      <c r="HG26" s="41" t="e">
        <f t="shared" si="27"/>
        <v>#REF!</v>
      </c>
      <c r="HH26" s="41" t="e">
        <f t="shared" si="27"/>
        <v>#REF!</v>
      </c>
      <c r="HI26" s="41" t="e">
        <f t="shared" si="27"/>
        <v>#REF!</v>
      </c>
      <c r="HJ26" s="41" t="e">
        <f t="shared" si="27"/>
        <v>#REF!</v>
      </c>
    </row>
    <row r="27" spans="1:218" ht="14.4" x14ac:dyDescent="0.3">
      <c r="A27" s="42">
        <v>24</v>
      </c>
      <c r="B27" s="43" t="e">
        <f>'CMM2 - AUX CALC'!$Y$67</f>
        <v>#REF!</v>
      </c>
      <c r="Z27" s="41" t="e">
        <f>$B27/(_xlfn.SINGLE(PrazoConcessao)*12-Z$3+1)</f>
        <v>#REF!</v>
      </c>
      <c r="AA27" s="41" t="e">
        <f t="shared" si="28"/>
        <v>#REF!</v>
      </c>
      <c r="AB27" s="41" t="e">
        <f t="shared" si="28"/>
        <v>#REF!</v>
      </c>
      <c r="AC27" s="41" t="e">
        <f t="shared" si="28"/>
        <v>#REF!</v>
      </c>
      <c r="AD27" s="41" t="e">
        <f t="shared" si="28"/>
        <v>#REF!</v>
      </c>
      <c r="AE27" s="41" t="e">
        <f t="shared" si="28"/>
        <v>#REF!</v>
      </c>
      <c r="AF27" s="41" t="e">
        <f t="shared" si="28"/>
        <v>#REF!</v>
      </c>
      <c r="AG27" s="41" t="e">
        <f t="shared" si="28"/>
        <v>#REF!</v>
      </c>
      <c r="AH27" s="41" t="e">
        <f t="shared" si="28"/>
        <v>#REF!</v>
      </c>
      <c r="AI27" s="41" t="e">
        <f t="shared" si="28"/>
        <v>#REF!</v>
      </c>
      <c r="AJ27" s="41" t="e">
        <f t="shared" si="21"/>
        <v>#REF!</v>
      </c>
      <c r="AK27" s="41" t="e">
        <f t="shared" si="21"/>
        <v>#REF!</v>
      </c>
      <c r="AL27" s="41" t="e">
        <f t="shared" si="21"/>
        <v>#REF!</v>
      </c>
      <c r="AM27" s="41" t="e">
        <f t="shared" si="21"/>
        <v>#REF!</v>
      </c>
      <c r="AN27" s="41" t="e">
        <f t="shared" si="21"/>
        <v>#REF!</v>
      </c>
      <c r="AO27" s="41" t="e">
        <f t="shared" si="21"/>
        <v>#REF!</v>
      </c>
      <c r="AP27" s="41" t="e">
        <f t="shared" si="21"/>
        <v>#REF!</v>
      </c>
      <c r="AQ27" s="41" t="e">
        <f t="shared" si="21"/>
        <v>#REF!</v>
      </c>
      <c r="AR27" s="41" t="e">
        <f t="shared" si="21"/>
        <v>#REF!</v>
      </c>
      <c r="AS27" s="41" t="e">
        <f t="shared" si="21"/>
        <v>#REF!</v>
      </c>
      <c r="AT27" s="41" t="e">
        <f t="shared" si="21"/>
        <v>#REF!</v>
      </c>
      <c r="AU27" s="41" t="e">
        <f t="shared" si="21"/>
        <v>#REF!</v>
      </c>
      <c r="AV27" s="41" t="e">
        <f t="shared" si="21"/>
        <v>#REF!</v>
      </c>
      <c r="AW27" s="41" t="e">
        <f t="shared" si="21"/>
        <v>#REF!</v>
      </c>
      <c r="AX27" s="41" t="e">
        <f t="shared" si="21"/>
        <v>#REF!</v>
      </c>
      <c r="AY27" s="41" t="e">
        <f t="shared" si="29"/>
        <v>#REF!</v>
      </c>
      <c r="AZ27" s="41" t="e">
        <f t="shared" si="29"/>
        <v>#REF!</v>
      </c>
      <c r="BA27" s="41" t="e">
        <f t="shared" si="29"/>
        <v>#REF!</v>
      </c>
      <c r="BB27" s="41" t="e">
        <f t="shared" si="29"/>
        <v>#REF!</v>
      </c>
      <c r="BC27" s="41" t="e">
        <f t="shared" si="29"/>
        <v>#REF!</v>
      </c>
      <c r="BD27" s="41" t="e">
        <f t="shared" si="29"/>
        <v>#REF!</v>
      </c>
      <c r="BE27" s="41" t="e">
        <f t="shared" si="29"/>
        <v>#REF!</v>
      </c>
      <c r="BF27" s="41" t="e">
        <f t="shared" si="29"/>
        <v>#REF!</v>
      </c>
      <c r="BG27" s="41" t="e">
        <f t="shared" si="29"/>
        <v>#REF!</v>
      </c>
      <c r="BH27" s="41" t="e">
        <f t="shared" si="29"/>
        <v>#REF!</v>
      </c>
      <c r="BI27" s="41" t="e">
        <f t="shared" si="29"/>
        <v>#REF!</v>
      </c>
      <c r="BJ27" s="41" t="e">
        <f t="shared" si="29"/>
        <v>#REF!</v>
      </c>
      <c r="BK27" s="41" t="e">
        <f t="shared" si="29"/>
        <v>#REF!</v>
      </c>
      <c r="BL27" s="41" t="e">
        <f t="shared" si="29"/>
        <v>#REF!</v>
      </c>
      <c r="BM27" s="41" t="e">
        <f t="shared" si="29"/>
        <v>#REF!</v>
      </c>
      <c r="BN27" s="41" t="e">
        <f t="shared" si="29"/>
        <v>#REF!</v>
      </c>
      <c r="BO27" s="41" t="e">
        <f t="shared" si="22"/>
        <v>#REF!</v>
      </c>
      <c r="BP27" s="41" t="e">
        <f t="shared" si="22"/>
        <v>#REF!</v>
      </c>
      <c r="BQ27" s="41" t="e">
        <f t="shared" si="22"/>
        <v>#REF!</v>
      </c>
      <c r="BR27" s="41" t="e">
        <f t="shared" si="22"/>
        <v>#REF!</v>
      </c>
      <c r="BS27" s="41" t="e">
        <f t="shared" si="22"/>
        <v>#REF!</v>
      </c>
      <c r="BT27" s="41" t="e">
        <f t="shared" si="22"/>
        <v>#REF!</v>
      </c>
      <c r="BU27" s="41" t="e">
        <f t="shared" si="22"/>
        <v>#REF!</v>
      </c>
      <c r="BV27" s="41" t="e">
        <f t="shared" si="22"/>
        <v>#REF!</v>
      </c>
      <c r="BW27" s="41" t="e">
        <f t="shared" si="22"/>
        <v>#REF!</v>
      </c>
      <c r="BX27" s="41" t="e">
        <f t="shared" si="22"/>
        <v>#REF!</v>
      </c>
      <c r="BY27" s="41" t="e">
        <f t="shared" si="22"/>
        <v>#REF!</v>
      </c>
      <c r="BZ27" s="41" t="e">
        <f t="shared" si="22"/>
        <v>#REF!</v>
      </c>
      <c r="CA27" s="41" t="e">
        <f t="shared" si="22"/>
        <v>#REF!</v>
      </c>
      <c r="CB27" s="41" t="e">
        <f t="shared" si="22"/>
        <v>#REF!</v>
      </c>
      <c r="CC27" s="41" t="e">
        <f t="shared" si="22"/>
        <v>#REF!</v>
      </c>
      <c r="CD27" s="41" t="e">
        <f t="shared" si="22"/>
        <v>#REF!</v>
      </c>
      <c r="CE27" s="41" t="e">
        <f t="shared" si="23"/>
        <v>#REF!</v>
      </c>
      <c r="CF27" s="41" t="e">
        <f t="shared" si="23"/>
        <v>#REF!</v>
      </c>
      <c r="CG27" s="41" t="e">
        <f t="shared" si="23"/>
        <v>#REF!</v>
      </c>
      <c r="CH27" s="41" t="e">
        <f t="shared" si="23"/>
        <v>#REF!</v>
      </c>
      <c r="CI27" s="41" t="e">
        <f t="shared" si="23"/>
        <v>#REF!</v>
      </c>
      <c r="CJ27" s="41" t="e">
        <f t="shared" si="23"/>
        <v>#REF!</v>
      </c>
      <c r="CK27" s="41" t="e">
        <f t="shared" si="23"/>
        <v>#REF!</v>
      </c>
      <c r="CL27" s="41" t="e">
        <f t="shared" si="23"/>
        <v>#REF!</v>
      </c>
      <c r="CM27" s="41" t="e">
        <f t="shared" si="23"/>
        <v>#REF!</v>
      </c>
      <c r="CN27" s="41" t="e">
        <f t="shared" si="23"/>
        <v>#REF!</v>
      </c>
      <c r="CO27" s="41" t="e">
        <f t="shared" si="23"/>
        <v>#REF!</v>
      </c>
      <c r="CP27" s="41" t="e">
        <f t="shared" si="23"/>
        <v>#REF!</v>
      </c>
      <c r="CQ27" s="41" t="e">
        <f t="shared" si="23"/>
        <v>#REF!</v>
      </c>
      <c r="CR27" s="41" t="e">
        <f t="shared" si="23"/>
        <v>#REF!</v>
      </c>
      <c r="CS27" s="41" t="e">
        <f t="shared" si="23"/>
        <v>#REF!</v>
      </c>
      <c r="CT27" s="41" t="e">
        <f t="shared" si="23"/>
        <v>#REF!</v>
      </c>
      <c r="CU27" s="41" t="e">
        <f t="shared" si="30"/>
        <v>#REF!</v>
      </c>
      <c r="CV27" s="41" t="e">
        <f t="shared" si="30"/>
        <v>#REF!</v>
      </c>
      <c r="CW27" s="41" t="e">
        <f t="shared" si="30"/>
        <v>#REF!</v>
      </c>
      <c r="CX27" s="41" t="e">
        <f t="shared" si="30"/>
        <v>#REF!</v>
      </c>
      <c r="CY27" s="41" t="e">
        <f t="shared" si="30"/>
        <v>#REF!</v>
      </c>
      <c r="CZ27" s="41" t="e">
        <f t="shared" si="30"/>
        <v>#REF!</v>
      </c>
      <c r="DA27" s="41" t="e">
        <f t="shared" si="30"/>
        <v>#REF!</v>
      </c>
      <c r="DB27" s="41" t="e">
        <f t="shared" si="30"/>
        <v>#REF!</v>
      </c>
      <c r="DC27" s="41" t="e">
        <f t="shared" si="30"/>
        <v>#REF!</v>
      </c>
      <c r="DD27" s="41" t="e">
        <f t="shared" si="30"/>
        <v>#REF!</v>
      </c>
      <c r="DE27" s="41" t="e">
        <f t="shared" si="30"/>
        <v>#REF!</v>
      </c>
      <c r="DF27" s="41" t="e">
        <f t="shared" si="30"/>
        <v>#REF!</v>
      </c>
      <c r="DG27" s="41" t="e">
        <f t="shared" si="30"/>
        <v>#REF!</v>
      </c>
      <c r="DH27" s="41" t="e">
        <f t="shared" si="30"/>
        <v>#REF!</v>
      </c>
      <c r="DI27" s="41" t="e">
        <f t="shared" si="30"/>
        <v>#REF!</v>
      </c>
      <c r="DJ27" s="41" t="e">
        <f t="shared" si="30"/>
        <v>#REF!</v>
      </c>
      <c r="DK27" s="41" t="e">
        <f t="shared" si="24"/>
        <v>#REF!</v>
      </c>
      <c r="DL27" s="41" t="e">
        <f t="shared" si="24"/>
        <v>#REF!</v>
      </c>
      <c r="DM27" s="41" t="e">
        <f t="shared" si="24"/>
        <v>#REF!</v>
      </c>
      <c r="DN27" s="41" t="e">
        <f t="shared" si="24"/>
        <v>#REF!</v>
      </c>
      <c r="DO27" s="41" t="e">
        <f t="shared" si="24"/>
        <v>#REF!</v>
      </c>
      <c r="DP27" s="41" t="e">
        <f t="shared" si="24"/>
        <v>#REF!</v>
      </c>
      <c r="DQ27" s="41" t="e">
        <f t="shared" si="24"/>
        <v>#REF!</v>
      </c>
      <c r="DR27" s="41" t="e">
        <f t="shared" si="24"/>
        <v>#REF!</v>
      </c>
      <c r="DS27" s="41" t="e">
        <f t="shared" si="24"/>
        <v>#REF!</v>
      </c>
      <c r="DT27" s="41" t="e">
        <f t="shared" si="24"/>
        <v>#REF!</v>
      </c>
      <c r="DU27" s="41" t="e">
        <f t="shared" si="24"/>
        <v>#REF!</v>
      </c>
      <c r="DV27" s="41" t="e">
        <f t="shared" si="24"/>
        <v>#REF!</v>
      </c>
      <c r="DW27" s="41" t="e">
        <f t="shared" si="24"/>
        <v>#REF!</v>
      </c>
      <c r="DX27" s="41" t="e">
        <f t="shared" si="24"/>
        <v>#REF!</v>
      </c>
      <c r="DY27" s="41" t="e">
        <f t="shared" si="24"/>
        <v>#REF!</v>
      </c>
      <c r="DZ27" s="41" t="e">
        <f t="shared" si="24"/>
        <v>#REF!</v>
      </c>
      <c r="EA27" s="41" t="e">
        <f t="shared" si="31"/>
        <v>#REF!</v>
      </c>
      <c r="EB27" s="41" t="e">
        <f t="shared" si="31"/>
        <v>#REF!</v>
      </c>
      <c r="EC27" s="41" t="e">
        <f t="shared" si="31"/>
        <v>#REF!</v>
      </c>
      <c r="ED27" s="41" t="e">
        <f t="shared" si="31"/>
        <v>#REF!</v>
      </c>
      <c r="EE27" s="41" t="e">
        <f t="shared" si="31"/>
        <v>#REF!</v>
      </c>
      <c r="EF27" s="41" t="e">
        <f t="shared" si="31"/>
        <v>#REF!</v>
      </c>
      <c r="EG27" s="41" t="e">
        <f t="shared" si="31"/>
        <v>#REF!</v>
      </c>
      <c r="EH27" s="41" t="e">
        <f t="shared" si="31"/>
        <v>#REF!</v>
      </c>
      <c r="EI27" s="41" t="e">
        <f t="shared" si="31"/>
        <v>#REF!</v>
      </c>
      <c r="EJ27" s="41" t="e">
        <f t="shared" si="31"/>
        <v>#REF!</v>
      </c>
      <c r="EK27" s="41" t="e">
        <f t="shared" si="31"/>
        <v>#REF!</v>
      </c>
      <c r="EL27" s="41" t="e">
        <f t="shared" si="31"/>
        <v>#REF!</v>
      </c>
      <c r="EM27" s="41" t="e">
        <f t="shared" si="31"/>
        <v>#REF!</v>
      </c>
      <c r="EN27" s="41" t="e">
        <f t="shared" si="31"/>
        <v>#REF!</v>
      </c>
      <c r="EO27" s="41" t="e">
        <f t="shared" si="31"/>
        <v>#REF!</v>
      </c>
      <c r="EP27" s="41" t="e">
        <f t="shared" si="31"/>
        <v>#REF!</v>
      </c>
      <c r="EQ27" s="41" t="e">
        <f t="shared" si="25"/>
        <v>#REF!</v>
      </c>
      <c r="ER27" s="41" t="e">
        <f t="shared" si="25"/>
        <v>#REF!</v>
      </c>
      <c r="ES27" s="41" t="e">
        <f t="shared" si="25"/>
        <v>#REF!</v>
      </c>
      <c r="ET27" s="41" t="e">
        <f t="shared" si="25"/>
        <v>#REF!</v>
      </c>
      <c r="EU27" s="41" t="e">
        <f t="shared" si="25"/>
        <v>#REF!</v>
      </c>
      <c r="EV27" s="41" t="e">
        <f t="shared" si="25"/>
        <v>#REF!</v>
      </c>
      <c r="EW27" s="41" t="e">
        <f t="shared" si="25"/>
        <v>#REF!</v>
      </c>
      <c r="EX27" s="41" t="e">
        <f t="shared" si="25"/>
        <v>#REF!</v>
      </c>
      <c r="EY27" s="41" t="e">
        <f t="shared" si="25"/>
        <v>#REF!</v>
      </c>
      <c r="EZ27" s="41" t="e">
        <f t="shared" si="25"/>
        <v>#REF!</v>
      </c>
      <c r="FA27" s="41" t="e">
        <f t="shared" si="25"/>
        <v>#REF!</v>
      </c>
      <c r="FB27" s="41" t="e">
        <f t="shared" si="25"/>
        <v>#REF!</v>
      </c>
      <c r="FC27" s="41" t="e">
        <f t="shared" si="25"/>
        <v>#REF!</v>
      </c>
      <c r="FD27" s="41" t="e">
        <f t="shared" si="25"/>
        <v>#REF!</v>
      </c>
      <c r="FE27" s="41" t="e">
        <f t="shared" si="25"/>
        <v>#REF!</v>
      </c>
      <c r="FF27" s="41" t="e">
        <f t="shared" si="25"/>
        <v>#REF!</v>
      </c>
      <c r="FG27" s="41" t="e">
        <f t="shared" si="32"/>
        <v>#REF!</v>
      </c>
      <c r="FH27" s="41" t="e">
        <f t="shared" si="32"/>
        <v>#REF!</v>
      </c>
      <c r="FI27" s="41" t="e">
        <f t="shared" si="32"/>
        <v>#REF!</v>
      </c>
      <c r="FJ27" s="41" t="e">
        <f t="shared" si="32"/>
        <v>#REF!</v>
      </c>
      <c r="FK27" s="41" t="e">
        <f t="shared" si="32"/>
        <v>#REF!</v>
      </c>
      <c r="FL27" s="41" t="e">
        <f t="shared" si="32"/>
        <v>#REF!</v>
      </c>
      <c r="FM27" s="41" t="e">
        <f t="shared" si="32"/>
        <v>#REF!</v>
      </c>
      <c r="FN27" s="41" t="e">
        <f t="shared" si="32"/>
        <v>#REF!</v>
      </c>
      <c r="FO27" s="41" t="e">
        <f t="shared" si="32"/>
        <v>#REF!</v>
      </c>
      <c r="FP27" s="41" t="e">
        <f t="shared" si="32"/>
        <v>#REF!</v>
      </c>
      <c r="FQ27" s="41" t="e">
        <f t="shared" si="32"/>
        <v>#REF!</v>
      </c>
      <c r="FR27" s="41" t="e">
        <f t="shared" si="32"/>
        <v>#REF!</v>
      </c>
      <c r="FS27" s="41" t="e">
        <f t="shared" si="32"/>
        <v>#REF!</v>
      </c>
      <c r="FT27" s="41" t="e">
        <f t="shared" si="32"/>
        <v>#REF!</v>
      </c>
      <c r="FU27" s="41" t="e">
        <f t="shared" si="32"/>
        <v>#REF!</v>
      </c>
      <c r="FV27" s="41" t="e">
        <f t="shared" si="32"/>
        <v>#REF!</v>
      </c>
      <c r="FW27" s="41" t="e">
        <f t="shared" si="26"/>
        <v>#REF!</v>
      </c>
      <c r="FX27" s="41" t="e">
        <f t="shared" si="26"/>
        <v>#REF!</v>
      </c>
      <c r="FY27" s="41" t="e">
        <f t="shared" si="26"/>
        <v>#REF!</v>
      </c>
      <c r="FZ27" s="41" t="e">
        <f t="shared" si="26"/>
        <v>#REF!</v>
      </c>
      <c r="GA27" s="41" t="e">
        <f t="shared" si="26"/>
        <v>#REF!</v>
      </c>
      <c r="GB27" s="41" t="e">
        <f t="shared" si="26"/>
        <v>#REF!</v>
      </c>
      <c r="GC27" s="41" t="e">
        <f t="shared" si="26"/>
        <v>#REF!</v>
      </c>
      <c r="GD27" s="41" t="e">
        <f t="shared" si="26"/>
        <v>#REF!</v>
      </c>
      <c r="GE27" s="41" t="e">
        <f t="shared" si="26"/>
        <v>#REF!</v>
      </c>
      <c r="GF27" s="41" t="e">
        <f t="shared" si="26"/>
        <v>#REF!</v>
      </c>
      <c r="GG27" s="41" t="e">
        <f t="shared" si="26"/>
        <v>#REF!</v>
      </c>
      <c r="GH27" s="41" t="e">
        <f t="shared" si="26"/>
        <v>#REF!</v>
      </c>
      <c r="GI27" s="41" t="e">
        <f t="shared" si="26"/>
        <v>#REF!</v>
      </c>
      <c r="GJ27" s="41" t="e">
        <f t="shared" si="26"/>
        <v>#REF!</v>
      </c>
      <c r="GK27" s="41" t="e">
        <f t="shared" si="26"/>
        <v>#REF!</v>
      </c>
      <c r="GL27" s="41" t="e">
        <f t="shared" si="26"/>
        <v>#REF!</v>
      </c>
      <c r="GM27" s="41" t="e">
        <f t="shared" si="33"/>
        <v>#REF!</v>
      </c>
      <c r="GN27" s="41" t="e">
        <f t="shared" si="33"/>
        <v>#REF!</v>
      </c>
      <c r="GO27" s="41" t="e">
        <f t="shared" si="33"/>
        <v>#REF!</v>
      </c>
      <c r="GP27" s="41" t="e">
        <f t="shared" si="33"/>
        <v>#REF!</v>
      </c>
      <c r="GQ27" s="41" t="e">
        <f t="shared" si="33"/>
        <v>#REF!</v>
      </c>
      <c r="GR27" s="41" t="e">
        <f t="shared" si="33"/>
        <v>#REF!</v>
      </c>
      <c r="GS27" s="41" t="e">
        <f t="shared" si="33"/>
        <v>#REF!</v>
      </c>
      <c r="GT27" s="41" t="e">
        <f t="shared" si="33"/>
        <v>#REF!</v>
      </c>
      <c r="GU27" s="41" t="e">
        <f t="shared" si="33"/>
        <v>#REF!</v>
      </c>
      <c r="GV27" s="41" t="e">
        <f t="shared" si="33"/>
        <v>#REF!</v>
      </c>
      <c r="GW27" s="41" t="e">
        <f t="shared" si="33"/>
        <v>#REF!</v>
      </c>
      <c r="GX27" s="41" t="e">
        <f t="shared" si="33"/>
        <v>#REF!</v>
      </c>
      <c r="GY27" s="41" t="e">
        <f t="shared" si="33"/>
        <v>#REF!</v>
      </c>
      <c r="GZ27" s="41" t="e">
        <f t="shared" si="33"/>
        <v>#REF!</v>
      </c>
      <c r="HA27" s="41" t="e">
        <f t="shared" si="33"/>
        <v>#REF!</v>
      </c>
      <c r="HB27" s="41" t="e">
        <f t="shared" si="33"/>
        <v>#REF!</v>
      </c>
      <c r="HC27" s="41" t="e">
        <f t="shared" si="27"/>
        <v>#REF!</v>
      </c>
      <c r="HD27" s="41" t="e">
        <f t="shared" si="27"/>
        <v>#REF!</v>
      </c>
      <c r="HE27" s="41" t="e">
        <f t="shared" si="27"/>
        <v>#REF!</v>
      </c>
      <c r="HF27" s="41" t="e">
        <f t="shared" si="27"/>
        <v>#REF!</v>
      </c>
      <c r="HG27" s="41" t="e">
        <f t="shared" si="27"/>
        <v>#REF!</v>
      </c>
      <c r="HH27" s="41" t="e">
        <f t="shared" si="27"/>
        <v>#REF!</v>
      </c>
      <c r="HI27" s="41" t="e">
        <f t="shared" si="27"/>
        <v>#REF!</v>
      </c>
      <c r="HJ27" s="41" t="e">
        <f t="shared" si="27"/>
        <v>#REF!</v>
      </c>
    </row>
    <row r="28" spans="1:218" ht="14.4" x14ac:dyDescent="0.3">
      <c r="A28" s="42">
        <v>25</v>
      </c>
      <c r="B28" s="43" t="e">
        <f>'CMM2 - AUX CALC'!$Z$67</f>
        <v>#REF!</v>
      </c>
      <c r="AA28" s="41" t="e">
        <f>$B28/(_xlfn.SINGLE(PrazoConcessao)*12-AA$3+1)</f>
        <v>#REF!</v>
      </c>
      <c r="AB28" s="41" t="e">
        <f t="shared" si="28"/>
        <v>#REF!</v>
      </c>
      <c r="AC28" s="41" t="e">
        <f t="shared" si="28"/>
        <v>#REF!</v>
      </c>
      <c r="AD28" s="41" t="e">
        <f t="shared" si="28"/>
        <v>#REF!</v>
      </c>
      <c r="AE28" s="41" t="e">
        <f t="shared" si="28"/>
        <v>#REF!</v>
      </c>
      <c r="AF28" s="41" t="e">
        <f t="shared" si="28"/>
        <v>#REF!</v>
      </c>
      <c r="AG28" s="41" t="e">
        <f t="shared" si="28"/>
        <v>#REF!</v>
      </c>
      <c r="AH28" s="41" t="e">
        <f t="shared" si="28"/>
        <v>#REF!</v>
      </c>
      <c r="AI28" s="41" t="e">
        <f t="shared" si="28"/>
        <v>#REF!</v>
      </c>
      <c r="AJ28" s="41" t="e">
        <f t="shared" si="21"/>
        <v>#REF!</v>
      </c>
      <c r="AK28" s="41" t="e">
        <f t="shared" si="21"/>
        <v>#REF!</v>
      </c>
      <c r="AL28" s="41" t="e">
        <f t="shared" si="21"/>
        <v>#REF!</v>
      </c>
      <c r="AM28" s="41" t="e">
        <f t="shared" si="21"/>
        <v>#REF!</v>
      </c>
      <c r="AN28" s="41" t="e">
        <f t="shared" si="21"/>
        <v>#REF!</v>
      </c>
      <c r="AO28" s="41" t="e">
        <f t="shared" si="21"/>
        <v>#REF!</v>
      </c>
      <c r="AP28" s="41" t="e">
        <f t="shared" si="21"/>
        <v>#REF!</v>
      </c>
      <c r="AQ28" s="41" t="e">
        <f t="shared" si="21"/>
        <v>#REF!</v>
      </c>
      <c r="AR28" s="41" t="e">
        <f t="shared" si="21"/>
        <v>#REF!</v>
      </c>
      <c r="AS28" s="41" t="e">
        <f t="shared" si="21"/>
        <v>#REF!</v>
      </c>
      <c r="AT28" s="41" t="e">
        <f t="shared" si="21"/>
        <v>#REF!</v>
      </c>
      <c r="AU28" s="41" t="e">
        <f t="shared" si="21"/>
        <v>#REF!</v>
      </c>
      <c r="AV28" s="41" t="e">
        <f t="shared" si="21"/>
        <v>#REF!</v>
      </c>
      <c r="AW28" s="41" t="e">
        <f t="shared" si="21"/>
        <v>#REF!</v>
      </c>
      <c r="AX28" s="41" t="e">
        <f t="shared" si="21"/>
        <v>#REF!</v>
      </c>
      <c r="AY28" s="41" t="e">
        <f t="shared" si="29"/>
        <v>#REF!</v>
      </c>
      <c r="AZ28" s="41" t="e">
        <f t="shared" si="29"/>
        <v>#REF!</v>
      </c>
      <c r="BA28" s="41" t="e">
        <f t="shared" si="29"/>
        <v>#REF!</v>
      </c>
      <c r="BB28" s="41" t="e">
        <f t="shared" si="29"/>
        <v>#REF!</v>
      </c>
      <c r="BC28" s="41" t="e">
        <f t="shared" si="29"/>
        <v>#REF!</v>
      </c>
      <c r="BD28" s="41" t="e">
        <f t="shared" si="29"/>
        <v>#REF!</v>
      </c>
      <c r="BE28" s="41" t="e">
        <f t="shared" si="29"/>
        <v>#REF!</v>
      </c>
      <c r="BF28" s="41" t="e">
        <f t="shared" si="29"/>
        <v>#REF!</v>
      </c>
      <c r="BG28" s="41" t="e">
        <f t="shared" si="29"/>
        <v>#REF!</v>
      </c>
      <c r="BH28" s="41" t="e">
        <f t="shared" si="29"/>
        <v>#REF!</v>
      </c>
      <c r="BI28" s="41" t="e">
        <f t="shared" si="29"/>
        <v>#REF!</v>
      </c>
      <c r="BJ28" s="41" t="e">
        <f t="shared" si="29"/>
        <v>#REF!</v>
      </c>
      <c r="BK28" s="41" t="e">
        <f t="shared" si="29"/>
        <v>#REF!</v>
      </c>
      <c r="BL28" s="41" t="e">
        <f t="shared" si="29"/>
        <v>#REF!</v>
      </c>
      <c r="BM28" s="41" t="e">
        <f t="shared" si="29"/>
        <v>#REF!</v>
      </c>
      <c r="BN28" s="41" t="e">
        <f t="shared" si="29"/>
        <v>#REF!</v>
      </c>
      <c r="BO28" s="41" t="e">
        <f t="shared" si="22"/>
        <v>#REF!</v>
      </c>
      <c r="BP28" s="41" t="e">
        <f t="shared" si="22"/>
        <v>#REF!</v>
      </c>
      <c r="BQ28" s="41" t="e">
        <f t="shared" si="22"/>
        <v>#REF!</v>
      </c>
      <c r="BR28" s="41" t="e">
        <f t="shared" si="22"/>
        <v>#REF!</v>
      </c>
      <c r="BS28" s="41" t="e">
        <f t="shared" si="22"/>
        <v>#REF!</v>
      </c>
      <c r="BT28" s="41" t="e">
        <f t="shared" si="22"/>
        <v>#REF!</v>
      </c>
      <c r="BU28" s="41" t="e">
        <f t="shared" si="22"/>
        <v>#REF!</v>
      </c>
      <c r="BV28" s="41" t="e">
        <f t="shared" si="22"/>
        <v>#REF!</v>
      </c>
      <c r="BW28" s="41" t="e">
        <f t="shared" si="22"/>
        <v>#REF!</v>
      </c>
      <c r="BX28" s="41" t="e">
        <f t="shared" si="22"/>
        <v>#REF!</v>
      </c>
      <c r="BY28" s="41" t="e">
        <f t="shared" si="22"/>
        <v>#REF!</v>
      </c>
      <c r="BZ28" s="41" t="e">
        <f t="shared" si="22"/>
        <v>#REF!</v>
      </c>
      <c r="CA28" s="41" t="e">
        <f t="shared" si="22"/>
        <v>#REF!</v>
      </c>
      <c r="CB28" s="41" t="e">
        <f t="shared" si="22"/>
        <v>#REF!</v>
      </c>
      <c r="CC28" s="41" t="e">
        <f t="shared" si="22"/>
        <v>#REF!</v>
      </c>
      <c r="CD28" s="41" t="e">
        <f t="shared" si="22"/>
        <v>#REF!</v>
      </c>
      <c r="CE28" s="41" t="e">
        <f t="shared" si="23"/>
        <v>#REF!</v>
      </c>
      <c r="CF28" s="41" t="e">
        <f t="shared" si="23"/>
        <v>#REF!</v>
      </c>
      <c r="CG28" s="41" t="e">
        <f t="shared" si="23"/>
        <v>#REF!</v>
      </c>
      <c r="CH28" s="41" t="e">
        <f t="shared" si="23"/>
        <v>#REF!</v>
      </c>
      <c r="CI28" s="41" t="e">
        <f t="shared" si="23"/>
        <v>#REF!</v>
      </c>
      <c r="CJ28" s="41" t="e">
        <f t="shared" si="23"/>
        <v>#REF!</v>
      </c>
      <c r="CK28" s="41" t="e">
        <f t="shared" si="23"/>
        <v>#REF!</v>
      </c>
      <c r="CL28" s="41" t="e">
        <f t="shared" si="23"/>
        <v>#REF!</v>
      </c>
      <c r="CM28" s="41" t="e">
        <f t="shared" si="23"/>
        <v>#REF!</v>
      </c>
      <c r="CN28" s="41" t="e">
        <f t="shared" si="23"/>
        <v>#REF!</v>
      </c>
      <c r="CO28" s="41" t="e">
        <f t="shared" si="23"/>
        <v>#REF!</v>
      </c>
      <c r="CP28" s="41" t="e">
        <f t="shared" si="23"/>
        <v>#REF!</v>
      </c>
      <c r="CQ28" s="41" t="e">
        <f t="shared" si="23"/>
        <v>#REF!</v>
      </c>
      <c r="CR28" s="41" t="e">
        <f t="shared" si="23"/>
        <v>#REF!</v>
      </c>
      <c r="CS28" s="41" t="e">
        <f t="shared" si="23"/>
        <v>#REF!</v>
      </c>
      <c r="CT28" s="41" t="e">
        <f t="shared" si="23"/>
        <v>#REF!</v>
      </c>
      <c r="CU28" s="41" t="e">
        <f t="shared" si="30"/>
        <v>#REF!</v>
      </c>
      <c r="CV28" s="41" t="e">
        <f t="shared" si="30"/>
        <v>#REF!</v>
      </c>
      <c r="CW28" s="41" t="e">
        <f t="shared" si="30"/>
        <v>#REF!</v>
      </c>
      <c r="CX28" s="41" t="e">
        <f t="shared" si="30"/>
        <v>#REF!</v>
      </c>
      <c r="CY28" s="41" t="e">
        <f t="shared" si="30"/>
        <v>#REF!</v>
      </c>
      <c r="CZ28" s="41" t="e">
        <f t="shared" si="30"/>
        <v>#REF!</v>
      </c>
      <c r="DA28" s="41" t="e">
        <f t="shared" si="30"/>
        <v>#REF!</v>
      </c>
      <c r="DB28" s="41" t="e">
        <f t="shared" si="30"/>
        <v>#REF!</v>
      </c>
      <c r="DC28" s="41" t="e">
        <f t="shared" si="30"/>
        <v>#REF!</v>
      </c>
      <c r="DD28" s="41" t="e">
        <f t="shared" si="30"/>
        <v>#REF!</v>
      </c>
      <c r="DE28" s="41" t="e">
        <f t="shared" si="30"/>
        <v>#REF!</v>
      </c>
      <c r="DF28" s="41" t="e">
        <f t="shared" si="30"/>
        <v>#REF!</v>
      </c>
      <c r="DG28" s="41" t="e">
        <f t="shared" si="30"/>
        <v>#REF!</v>
      </c>
      <c r="DH28" s="41" t="e">
        <f t="shared" si="30"/>
        <v>#REF!</v>
      </c>
      <c r="DI28" s="41" t="e">
        <f t="shared" si="30"/>
        <v>#REF!</v>
      </c>
      <c r="DJ28" s="41" t="e">
        <f t="shared" si="30"/>
        <v>#REF!</v>
      </c>
      <c r="DK28" s="41" t="e">
        <f t="shared" si="24"/>
        <v>#REF!</v>
      </c>
      <c r="DL28" s="41" t="e">
        <f t="shared" si="24"/>
        <v>#REF!</v>
      </c>
      <c r="DM28" s="41" t="e">
        <f t="shared" si="24"/>
        <v>#REF!</v>
      </c>
      <c r="DN28" s="41" t="e">
        <f t="shared" si="24"/>
        <v>#REF!</v>
      </c>
      <c r="DO28" s="41" t="e">
        <f t="shared" si="24"/>
        <v>#REF!</v>
      </c>
      <c r="DP28" s="41" t="e">
        <f t="shared" si="24"/>
        <v>#REF!</v>
      </c>
      <c r="DQ28" s="41" t="e">
        <f t="shared" si="24"/>
        <v>#REF!</v>
      </c>
      <c r="DR28" s="41" t="e">
        <f t="shared" si="24"/>
        <v>#REF!</v>
      </c>
      <c r="DS28" s="41" t="e">
        <f t="shared" si="24"/>
        <v>#REF!</v>
      </c>
      <c r="DT28" s="41" t="e">
        <f t="shared" si="24"/>
        <v>#REF!</v>
      </c>
      <c r="DU28" s="41" t="e">
        <f t="shared" si="24"/>
        <v>#REF!</v>
      </c>
      <c r="DV28" s="41" t="e">
        <f t="shared" si="24"/>
        <v>#REF!</v>
      </c>
      <c r="DW28" s="41" t="e">
        <f t="shared" si="24"/>
        <v>#REF!</v>
      </c>
      <c r="DX28" s="41" t="e">
        <f t="shared" si="24"/>
        <v>#REF!</v>
      </c>
      <c r="DY28" s="41" t="e">
        <f t="shared" si="24"/>
        <v>#REF!</v>
      </c>
      <c r="DZ28" s="41" t="e">
        <f t="shared" si="24"/>
        <v>#REF!</v>
      </c>
      <c r="EA28" s="41" t="e">
        <f t="shared" si="31"/>
        <v>#REF!</v>
      </c>
      <c r="EB28" s="41" t="e">
        <f t="shared" si="31"/>
        <v>#REF!</v>
      </c>
      <c r="EC28" s="41" t="e">
        <f t="shared" si="31"/>
        <v>#REF!</v>
      </c>
      <c r="ED28" s="41" t="e">
        <f t="shared" si="31"/>
        <v>#REF!</v>
      </c>
      <c r="EE28" s="41" t="e">
        <f t="shared" si="31"/>
        <v>#REF!</v>
      </c>
      <c r="EF28" s="41" t="e">
        <f t="shared" si="31"/>
        <v>#REF!</v>
      </c>
      <c r="EG28" s="41" t="e">
        <f t="shared" si="31"/>
        <v>#REF!</v>
      </c>
      <c r="EH28" s="41" t="e">
        <f t="shared" si="31"/>
        <v>#REF!</v>
      </c>
      <c r="EI28" s="41" t="e">
        <f t="shared" si="31"/>
        <v>#REF!</v>
      </c>
      <c r="EJ28" s="41" t="e">
        <f t="shared" si="31"/>
        <v>#REF!</v>
      </c>
      <c r="EK28" s="41" t="e">
        <f t="shared" si="31"/>
        <v>#REF!</v>
      </c>
      <c r="EL28" s="41" t="e">
        <f t="shared" si="31"/>
        <v>#REF!</v>
      </c>
      <c r="EM28" s="41" t="e">
        <f t="shared" si="31"/>
        <v>#REF!</v>
      </c>
      <c r="EN28" s="41" t="e">
        <f t="shared" si="31"/>
        <v>#REF!</v>
      </c>
      <c r="EO28" s="41" t="e">
        <f t="shared" si="31"/>
        <v>#REF!</v>
      </c>
      <c r="EP28" s="41" t="e">
        <f t="shared" si="31"/>
        <v>#REF!</v>
      </c>
      <c r="EQ28" s="41" t="e">
        <f t="shared" si="25"/>
        <v>#REF!</v>
      </c>
      <c r="ER28" s="41" t="e">
        <f t="shared" si="25"/>
        <v>#REF!</v>
      </c>
      <c r="ES28" s="41" t="e">
        <f t="shared" si="25"/>
        <v>#REF!</v>
      </c>
      <c r="ET28" s="41" t="e">
        <f t="shared" si="25"/>
        <v>#REF!</v>
      </c>
      <c r="EU28" s="41" t="e">
        <f t="shared" si="25"/>
        <v>#REF!</v>
      </c>
      <c r="EV28" s="41" t="e">
        <f t="shared" si="25"/>
        <v>#REF!</v>
      </c>
      <c r="EW28" s="41" t="e">
        <f t="shared" si="25"/>
        <v>#REF!</v>
      </c>
      <c r="EX28" s="41" t="e">
        <f t="shared" si="25"/>
        <v>#REF!</v>
      </c>
      <c r="EY28" s="41" t="e">
        <f t="shared" si="25"/>
        <v>#REF!</v>
      </c>
      <c r="EZ28" s="41" t="e">
        <f t="shared" si="25"/>
        <v>#REF!</v>
      </c>
      <c r="FA28" s="41" t="e">
        <f t="shared" si="25"/>
        <v>#REF!</v>
      </c>
      <c r="FB28" s="41" t="e">
        <f t="shared" si="25"/>
        <v>#REF!</v>
      </c>
      <c r="FC28" s="41" t="e">
        <f t="shared" si="25"/>
        <v>#REF!</v>
      </c>
      <c r="FD28" s="41" t="e">
        <f t="shared" si="25"/>
        <v>#REF!</v>
      </c>
      <c r="FE28" s="41" t="e">
        <f t="shared" si="25"/>
        <v>#REF!</v>
      </c>
      <c r="FF28" s="41" t="e">
        <f t="shared" si="25"/>
        <v>#REF!</v>
      </c>
      <c r="FG28" s="41" t="e">
        <f t="shared" si="32"/>
        <v>#REF!</v>
      </c>
      <c r="FH28" s="41" t="e">
        <f t="shared" si="32"/>
        <v>#REF!</v>
      </c>
      <c r="FI28" s="41" t="e">
        <f t="shared" si="32"/>
        <v>#REF!</v>
      </c>
      <c r="FJ28" s="41" t="e">
        <f t="shared" si="32"/>
        <v>#REF!</v>
      </c>
      <c r="FK28" s="41" t="e">
        <f t="shared" si="32"/>
        <v>#REF!</v>
      </c>
      <c r="FL28" s="41" t="e">
        <f t="shared" si="32"/>
        <v>#REF!</v>
      </c>
      <c r="FM28" s="41" t="e">
        <f t="shared" si="32"/>
        <v>#REF!</v>
      </c>
      <c r="FN28" s="41" t="e">
        <f t="shared" si="32"/>
        <v>#REF!</v>
      </c>
      <c r="FO28" s="41" t="e">
        <f t="shared" si="32"/>
        <v>#REF!</v>
      </c>
      <c r="FP28" s="41" t="e">
        <f t="shared" si="32"/>
        <v>#REF!</v>
      </c>
      <c r="FQ28" s="41" t="e">
        <f t="shared" si="32"/>
        <v>#REF!</v>
      </c>
      <c r="FR28" s="41" t="e">
        <f t="shared" si="32"/>
        <v>#REF!</v>
      </c>
      <c r="FS28" s="41" t="e">
        <f t="shared" si="32"/>
        <v>#REF!</v>
      </c>
      <c r="FT28" s="41" t="e">
        <f t="shared" si="32"/>
        <v>#REF!</v>
      </c>
      <c r="FU28" s="41" t="e">
        <f t="shared" si="32"/>
        <v>#REF!</v>
      </c>
      <c r="FV28" s="41" t="e">
        <f t="shared" si="32"/>
        <v>#REF!</v>
      </c>
      <c r="FW28" s="41" t="e">
        <f t="shared" si="26"/>
        <v>#REF!</v>
      </c>
      <c r="FX28" s="41" t="e">
        <f t="shared" si="26"/>
        <v>#REF!</v>
      </c>
      <c r="FY28" s="41" t="e">
        <f t="shared" si="26"/>
        <v>#REF!</v>
      </c>
      <c r="FZ28" s="41" t="e">
        <f t="shared" si="26"/>
        <v>#REF!</v>
      </c>
      <c r="GA28" s="41" t="e">
        <f t="shared" si="26"/>
        <v>#REF!</v>
      </c>
      <c r="GB28" s="41" t="e">
        <f t="shared" si="26"/>
        <v>#REF!</v>
      </c>
      <c r="GC28" s="41" t="e">
        <f t="shared" si="26"/>
        <v>#REF!</v>
      </c>
      <c r="GD28" s="41" t="e">
        <f t="shared" si="26"/>
        <v>#REF!</v>
      </c>
      <c r="GE28" s="41" t="e">
        <f t="shared" si="26"/>
        <v>#REF!</v>
      </c>
      <c r="GF28" s="41" t="e">
        <f t="shared" si="26"/>
        <v>#REF!</v>
      </c>
      <c r="GG28" s="41" t="e">
        <f t="shared" si="26"/>
        <v>#REF!</v>
      </c>
      <c r="GH28" s="41" t="e">
        <f t="shared" si="26"/>
        <v>#REF!</v>
      </c>
      <c r="GI28" s="41" t="e">
        <f t="shared" si="26"/>
        <v>#REF!</v>
      </c>
      <c r="GJ28" s="41" t="e">
        <f t="shared" si="26"/>
        <v>#REF!</v>
      </c>
      <c r="GK28" s="41" t="e">
        <f t="shared" si="26"/>
        <v>#REF!</v>
      </c>
      <c r="GL28" s="41" t="e">
        <f t="shared" si="26"/>
        <v>#REF!</v>
      </c>
      <c r="GM28" s="41" t="e">
        <f t="shared" si="33"/>
        <v>#REF!</v>
      </c>
      <c r="GN28" s="41" t="e">
        <f t="shared" si="33"/>
        <v>#REF!</v>
      </c>
      <c r="GO28" s="41" t="e">
        <f t="shared" si="33"/>
        <v>#REF!</v>
      </c>
      <c r="GP28" s="41" t="e">
        <f t="shared" si="33"/>
        <v>#REF!</v>
      </c>
      <c r="GQ28" s="41" t="e">
        <f t="shared" si="33"/>
        <v>#REF!</v>
      </c>
      <c r="GR28" s="41" t="e">
        <f t="shared" si="33"/>
        <v>#REF!</v>
      </c>
      <c r="GS28" s="41" t="e">
        <f t="shared" si="33"/>
        <v>#REF!</v>
      </c>
      <c r="GT28" s="41" t="e">
        <f t="shared" si="33"/>
        <v>#REF!</v>
      </c>
      <c r="GU28" s="41" t="e">
        <f t="shared" si="33"/>
        <v>#REF!</v>
      </c>
      <c r="GV28" s="41" t="e">
        <f t="shared" si="33"/>
        <v>#REF!</v>
      </c>
      <c r="GW28" s="41" t="e">
        <f t="shared" si="33"/>
        <v>#REF!</v>
      </c>
      <c r="GX28" s="41" t="e">
        <f t="shared" si="33"/>
        <v>#REF!</v>
      </c>
      <c r="GY28" s="41" t="e">
        <f t="shared" si="33"/>
        <v>#REF!</v>
      </c>
      <c r="GZ28" s="41" t="e">
        <f t="shared" si="33"/>
        <v>#REF!</v>
      </c>
      <c r="HA28" s="41" t="e">
        <f t="shared" si="33"/>
        <v>#REF!</v>
      </c>
      <c r="HB28" s="41" t="e">
        <f t="shared" si="33"/>
        <v>#REF!</v>
      </c>
      <c r="HC28" s="41" t="e">
        <f t="shared" si="27"/>
        <v>#REF!</v>
      </c>
      <c r="HD28" s="41" t="e">
        <f t="shared" si="27"/>
        <v>#REF!</v>
      </c>
      <c r="HE28" s="41" t="e">
        <f t="shared" si="27"/>
        <v>#REF!</v>
      </c>
      <c r="HF28" s="41" t="e">
        <f t="shared" si="27"/>
        <v>#REF!</v>
      </c>
      <c r="HG28" s="41" t="e">
        <f t="shared" si="27"/>
        <v>#REF!</v>
      </c>
      <c r="HH28" s="41" t="e">
        <f t="shared" si="27"/>
        <v>#REF!</v>
      </c>
      <c r="HI28" s="41" t="e">
        <f t="shared" si="27"/>
        <v>#REF!</v>
      </c>
      <c r="HJ28" s="41" t="e">
        <f t="shared" si="27"/>
        <v>#REF!</v>
      </c>
    </row>
    <row r="29" spans="1:218" ht="14.4" x14ac:dyDescent="0.3">
      <c r="A29" s="42">
        <v>26</v>
      </c>
      <c r="B29" s="43" t="e">
        <f>'CMM2 - AUX CALC'!$AA$67</f>
        <v>#REF!</v>
      </c>
      <c r="AB29" s="41" t="e">
        <f>$B29/(_xlfn.SINGLE(PrazoConcessao)*12-AB$3+1)</f>
        <v>#REF!</v>
      </c>
      <c r="AC29" s="41" t="e">
        <f t="shared" si="28"/>
        <v>#REF!</v>
      </c>
      <c r="AD29" s="41" t="e">
        <f t="shared" si="28"/>
        <v>#REF!</v>
      </c>
      <c r="AE29" s="41" t="e">
        <f t="shared" si="28"/>
        <v>#REF!</v>
      </c>
      <c r="AF29" s="41" t="e">
        <f t="shared" si="28"/>
        <v>#REF!</v>
      </c>
      <c r="AG29" s="41" t="e">
        <f t="shared" si="28"/>
        <v>#REF!</v>
      </c>
      <c r="AH29" s="41" t="e">
        <f t="shared" si="28"/>
        <v>#REF!</v>
      </c>
      <c r="AI29" s="41" t="e">
        <f t="shared" si="28"/>
        <v>#REF!</v>
      </c>
      <c r="AJ29" s="41" t="e">
        <f t="shared" si="21"/>
        <v>#REF!</v>
      </c>
      <c r="AK29" s="41" t="e">
        <f t="shared" si="21"/>
        <v>#REF!</v>
      </c>
      <c r="AL29" s="41" t="e">
        <f t="shared" si="21"/>
        <v>#REF!</v>
      </c>
      <c r="AM29" s="41" t="e">
        <f t="shared" si="21"/>
        <v>#REF!</v>
      </c>
      <c r="AN29" s="41" t="e">
        <f t="shared" si="21"/>
        <v>#REF!</v>
      </c>
      <c r="AO29" s="41" t="e">
        <f t="shared" si="21"/>
        <v>#REF!</v>
      </c>
      <c r="AP29" s="41" t="e">
        <f t="shared" si="21"/>
        <v>#REF!</v>
      </c>
      <c r="AQ29" s="41" t="e">
        <f t="shared" si="21"/>
        <v>#REF!</v>
      </c>
      <c r="AR29" s="41" t="e">
        <f t="shared" si="21"/>
        <v>#REF!</v>
      </c>
      <c r="AS29" s="41" t="e">
        <f t="shared" si="21"/>
        <v>#REF!</v>
      </c>
      <c r="AT29" s="41" t="e">
        <f t="shared" si="21"/>
        <v>#REF!</v>
      </c>
      <c r="AU29" s="41" t="e">
        <f t="shared" si="21"/>
        <v>#REF!</v>
      </c>
      <c r="AV29" s="41" t="e">
        <f t="shared" si="21"/>
        <v>#REF!</v>
      </c>
      <c r="AW29" s="41" t="e">
        <f t="shared" si="21"/>
        <v>#REF!</v>
      </c>
      <c r="AX29" s="41" t="e">
        <f t="shared" si="21"/>
        <v>#REF!</v>
      </c>
      <c r="AY29" s="41" t="e">
        <f t="shared" si="29"/>
        <v>#REF!</v>
      </c>
      <c r="AZ29" s="41" t="e">
        <f t="shared" si="29"/>
        <v>#REF!</v>
      </c>
      <c r="BA29" s="41" t="e">
        <f t="shared" si="29"/>
        <v>#REF!</v>
      </c>
      <c r="BB29" s="41" t="e">
        <f t="shared" si="29"/>
        <v>#REF!</v>
      </c>
      <c r="BC29" s="41" t="e">
        <f t="shared" si="29"/>
        <v>#REF!</v>
      </c>
      <c r="BD29" s="41" t="e">
        <f t="shared" si="29"/>
        <v>#REF!</v>
      </c>
      <c r="BE29" s="41" t="e">
        <f t="shared" si="29"/>
        <v>#REF!</v>
      </c>
      <c r="BF29" s="41" t="e">
        <f t="shared" si="29"/>
        <v>#REF!</v>
      </c>
      <c r="BG29" s="41" t="e">
        <f t="shared" si="29"/>
        <v>#REF!</v>
      </c>
      <c r="BH29" s="41" t="e">
        <f t="shared" si="29"/>
        <v>#REF!</v>
      </c>
      <c r="BI29" s="41" t="e">
        <f t="shared" si="29"/>
        <v>#REF!</v>
      </c>
      <c r="BJ29" s="41" t="e">
        <f t="shared" si="29"/>
        <v>#REF!</v>
      </c>
      <c r="BK29" s="41" t="e">
        <f t="shared" si="29"/>
        <v>#REF!</v>
      </c>
      <c r="BL29" s="41" t="e">
        <f t="shared" si="29"/>
        <v>#REF!</v>
      </c>
      <c r="BM29" s="41" t="e">
        <f t="shared" si="29"/>
        <v>#REF!</v>
      </c>
      <c r="BN29" s="41" t="e">
        <f t="shared" si="29"/>
        <v>#REF!</v>
      </c>
      <c r="BO29" s="41" t="e">
        <f t="shared" si="22"/>
        <v>#REF!</v>
      </c>
      <c r="BP29" s="41" t="e">
        <f t="shared" si="22"/>
        <v>#REF!</v>
      </c>
      <c r="BQ29" s="41" t="e">
        <f t="shared" si="22"/>
        <v>#REF!</v>
      </c>
      <c r="BR29" s="41" t="e">
        <f t="shared" si="22"/>
        <v>#REF!</v>
      </c>
      <c r="BS29" s="41" t="e">
        <f t="shared" si="22"/>
        <v>#REF!</v>
      </c>
      <c r="BT29" s="41" t="e">
        <f t="shared" si="22"/>
        <v>#REF!</v>
      </c>
      <c r="BU29" s="41" t="e">
        <f t="shared" si="22"/>
        <v>#REF!</v>
      </c>
      <c r="BV29" s="41" t="e">
        <f t="shared" si="22"/>
        <v>#REF!</v>
      </c>
      <c r="BW29" s="41" t="e">
        <f t="shared" si="22"/>
        <v>#REF!</v>
      </c>
      <c r="BX29" s="41" t="e">
        <f t="shared" si="22"/>
        <v>#REF!</v>
      </c>
      <c r="BY29" s="41" t="e">
        <f t="shared" si="22"/>
        <v>#REF!</v>
      </c>
      <c r="BZ29" s="41" t="e">
        <f t="shared" si="22"/>
        <v>#REF!</v>
      </c>
      <c r="CA29" s="41" t="e">
        <f t="shared" si="22"/>
        <v>#REF!</v>
      </c>
      <c r="CB29" s="41" t="e">
        <f t="shared" si="22"/>
        <v>#REF!</v>
      </c>
      <c r="CC29" s="41" t="e">
        <f t="shared" si="22"/>
        <v>#REF!</v>
      </c>
      <c r="CD29" s="41" t="e">
        <f t="shared" si="22"/>
        <v>#REF!</v>
      </c>
      <c r="CE29" s="41" t="e">
        <f t="shared" si="23"/>
        <v>#REF!</v>
      </c>
      <c r="CF29" s="41" t="e">
        <f t="shared" si="23"/>
        <v>#REF!</v>
      </c>
      <c r="CG29" s="41" t="e">
        <f t="shared" si="23"/>
        <v>#REF!</v>
      </c>
      <c r="CH29" s="41" t="e">
        <f t="shared" si="23"/>
        <v>#REF!</v>
      </c>
      <c r="CI29" s="41" t="e">
        <f t="shared" si="23"/>
        <v>#REF!</v>
      </c>
      <c r="CJ29" s="41" t="e">
        <f t="shared" si="23"/>
        <v>#REF!</v>
      </c>
      <c r="CK29" s="41" t="e">
        <f t="shared" si="23"/>
        <v>#REF!</v>
      </c>
      <c r="CL29" s="41" t="e">
        <f t="shared" si="23"/>
        <v>#REF!</v>
      </c>
      <c r="CM29" s="41" t="e">
        <f t="shared" si="23"/>
        <v>#REF!</v>
      </c>
      <c r="CN29" s="41" t="e">
        <f t="shared" si="23"/>
        <v>#REF!</v>
      </c>
      <c r="CO29" s="41" t="e">
        <f t="shared" si="23"/>
        <v>#REF!</v>
      </c>
      <c r="CP29" s="41" t="e">
        <f t="shared" si="23"/>
        <v>#REF!</v>
      </c>
      <c r="CQ29" s="41" t="e">
        <f t="shared" si="23"/>
        <v>#REF!</v>
      </c>
      <c r="CR29" s="41" t="e">
        <f t="shared" si="23"/>
        <v>#REF!</v>
      </c>
      <c r="CS29" s="41" t="e">
        <f t="shared" si="23"/>
        <v>#REF!</v>
      </c>
      <c r="CT29" s="41" t="e">
        <f t="shared" si="23"/>
        <v>#REF!</v>
      </c>
      <c r="CU29" s="41" t="e">
        <f t="shared" si="30"/>
        <v>#REF!</v>
      </c>
      <c r="CV29" s="41" t="e">
        <f t="shared" si="30"/>
        <v>#REF!</v>
      </c>
      <c r="CW29" s="41" t="e">
        <f t="shared" si="30"/>
        <v>#REF!</v>
      </c>
      <c r="CX29" s="41" t="e">
        <f t="shared" si="30"/>
        <v>#REF!</v>
      </c>
      <c r="CY29" s="41" t="e">
        <f t="shared" si="30"/>
        <v>#REF!</v>
      </c>
      <c r="CZ29" s="41" t="e">
        <f t="shared" si="30"/>
        <v>#REF!</v>
      </c>
      <c r="DA29" s="41" t="e">
        <f t="shared" si="30"/>
        <v>#REF!</v>
      </c>
      <c r="DB29" s="41" t="e">
        <f t="shared" si="30"/>
        <v>#REF!</v>
      </c>
      <c r="DC29" s="41" t="e">
        <f t="shared" si="30"/>
        <v>#REF!</v>
      </c>
      <c r="DD29" s="41" t="e">
        <f t="shared" si="30"/>
        <v>#REF!</v>
      </c>
      <c r="DE29" s="41" t="e">
        <f t="shared" si="30"/>
        <v>#REF!</v>
      </c>
      <c r="DF29" s="41" t="e">
        <f t="shared" si="30"/>
        <v>#REF!</v>
      </c>
      <c r="DG29" s="41" t="e">
        <f t="shared" si="30"/>
        <v>#REF!</v>
      </c>
      <c r="DH29" s="41" t="e">
        <f t="shared" si="30"/>
        <v>#REF!</v>
      </c>
      <c r="DI29" s="41" t="e">
        <f t="shared" si="30"/>
        <v>#REF!</v>
      </c>
      <c r="DJ29" s="41" t="e">
        <f t="shared" si="30"/>
        <v>#REF!</v>
      </c>
      <c r="DK29" s="41" t="e">
        <f t="shared" si="24"/>
        <v>#REF!</v>
      </c>
      <c r="DL29" s="41" t="e">
        <f t="shared" si="24"/>
        <v>#REF!</v>
      </c>
      <c r="DM29" s="41" t="e">
        <f t="shared" si="24"/>
        <v>#REF!</v>
      </c>
      <c r="DN29" s="41" t="e">
        <f t="shared" si="24"/>
        <v>#REF!</v>
      </c>
      <c r="DO29" s="41" t="e">
        <f t="shared" si="24"/>
        <v>#REF!</v>
      </c>
      <c r="DP29" s="41" t="e">
        <f t="shared" si="24"/>
        <v>#REF!</v>
      </c>
      <c r="DQ29" s="41" t="e">
        <f t="shared" si="24"/>
        <v>#REF!</v>
      </c>
      <c r="DR29" s="41" t="e">
        <f t="shared" si="24"/>
        <v>#REF!</v>
      </c>
      <c r="DS29" s="41" t="e">
        <f t="shared" si="24"/>
        <v>#REF!</v>
      </c>
      <c r="DT29" s="41" t="e">
        <f t="shared" si="24"/>
        <v>#REF!</v>
      </c>
      <c r="DU29" s="41" t="e">
        <f t="shared" si="24"/>
        <v>#REF!</v>
      </c>
      <c r="DV29" s="41" t="e">
        <f t="shared" si="24"/>
        <v>#REF!</v>
      </c>
      <c r="DW29" s="41" t="e">
        <f t="shared" si="24"/>
        <v>#REF!</v>
      </c>
      <c r="DX29" s="41" t="e">
        <f t="shared" si="24"/>
        <v>#REF!</v>
      </c>
      <c r="DY29" s="41" t="e">
        <f t="shared" si="24"/>
        <v>#REF!</v>
      </c>
      <c r="DZ29" s="41" t="e">
        <f t="shared" si="24"/>
        <v>#REF!</v>
      </c>
      <c r="EA29" s="41" t="e">
        <f t="shared" si="31"/>
        <v>#REF!</v>
      </c>
      <c r="EB29" s="41" t="e">
        <f t="shared" si="31"/>
        <v>#REF!</v>
      </c>
      <c r="EC29" s="41" t="e">
        <f t="shared" si="31"/>
        <v>#REF!</v>
      </c>
      <c r="ED29" s="41" t="e">
        <f t="shared" si="31"/>
        <v>#REF!</v>
      </c>
      <c r="EE29" s="41" t="e">
        <f t="shared" si="31"/>
        <v>#REF!</v>
      </c>
      <c r="EF29" s="41" t="e">
        <f t="shared" si="31"/>
        <v>#REF!</v>
      </c>
      <c r="EG29" s="41" t="e">
        <f t="shared" si="31"/>
        <v>#REF!</v>
      </c>
      <c r="EH29" s="41" t="e">
        <f t="shared" si="31"/>
        <v>#REF!</v>
      </c>
      <c r="EI29" s="41" t="e">
        <f t="shared" si="31"/>
        <v>#REF!</v>
      </c>
      <c r="EJ29" s="41" t="e">
        <f t="shared" si="31"/>
        <v>#REF!</v>
      </c>
      <c r="EK29" s="41" t="e">
        <f t="shared" si="31"/>
        <v>#REF!</v>
      </c>
      <c r="EL29" s="41" t="e">
        <f t="shared" si="31"/>
        <v>#REF!</v>
      </c>
      <c r="EM29" s="41" t="e">
        <f t="shared" si="31"/>
        <v>#REF!</v>
      </c>
      <c r="EN29" s="41" t="e">
        <f t="shared" si="31"/>
        <v>#REF!</v>
      </c>
      <c r="EO29" s="41" t="e">
        <f t="shared" si="31"/>
        <v>#REF!</v>
      </c>
      <c r="EP29" s="41" t="e">
        <f t="shared" si="31"/>
        <v>#REF!</v>
      </c>
      <c r="EQ29" s="41" t="e">
        <f t="shared" si="25"/>
        <v>#REF!</v>
      </c>
      <c r="ER29" s="41" t="e">
        <f t="shared" si="25"/>
        <v>#REF!</v>
      </c>
      <c r="ES29" s="41" t="e">
        <f t="shared" si="25"/>
        <v>#REF!</v>
      </c>
      <c r="ET29" s="41" t="e">
        <f t="shared" si="25"/>
        <v>#REF!</v>
      </c>
      <c r="EU29" s="41" t="e">
        <f t="shared" si="25"/>
        <v>#REF!</v>
      </c>
      <c r="EV29" s="41" t="e">
        <f t="shared" si="25"/>
        <v>#REF!</v>
      </c>
      <c r="EW29" s="41" t="e">
        <f t="shared" si="25"/>
        <v>#REF!</v>
      </c>
      <c r="EX29" s="41" t="e">
        <f t="shared" si="25"/>
        <v>#REF!</v>
      </c>
      <c r="EY29" s="41" t="e">
        <f t="shared" si="25"/>
        <v>#REF!</v>
      </c>
      <c r="EZ29" s="41" t="e">
        <f t="shared" si="25"/>
        <v>#REF!</v>
      </c>
      <c r="FA29" s="41" t="e">
        <f t="shared" si="25"/>
        <v>#REF!</v>
      </c>
      <c r="FB29" s="41" t="e">
        <f t="shared" si="25"/>
        <v>#REF!</v>
      </c>
      <c r="FC29" s="41" t="e">
        <f t="shared" si="25"/>
        <v>#REF!</v>
      </c>
      <c r="FD29" s="41" t="e">
        <f t="shared" si="25"/>
        <v>#REF!</v>
      </c>
      <c r="FE29" s="41" t="e">
        <f t="shared" si="25"/>
        <v>#REF!</v>
      </c>
      <c r="FF29" s="41" t="e">
        <f t="shared" si="25"/>
        <v>#REF!</v>
      </c>
      <c r="FG29" s="41" t="e">
        <f t="shared" si="32"/>
        <v>#REF!</v>
      </c>
      <c r="FH29" s="41" t="e">
        <f t="shared" si="32"/>
        <v>#REF!</v>
      </c>
      <c r="FI29" s="41" t="e">
        <f t="shared" si="32"/>
        <v>#REF!</v>
      </c>
      <c r="FJ29" s="41" t="e">
        <f t="shared" si="32"/>
        <v>#REF!</v>
      </c>
      <c r="FK29" s="41" t="e">
        <f t="shared" si="32"/>
        <v>#REF!</v>
      </c>
      <c r="FL29" s="41" t="e">
        <f t="shared" si="32"/>
        <v>#REF!</v>
      </c>
      <c r="FM29" s="41" t="e">
        <f t="shared" si="32"/>
        <v>#REF!</v>
      </c>
      <c r="FN29" s="41" t="e">
        <f t="shared" si="32"/>
        <v>#REF!</v>
      </c>
      <c r="FO29" s="41" t="e">
        <f t="shared" si="32"/>
        <v>#REF!</v>
      </c>
      <c r="FP29" s="41" t="e">
        <f t="shared" si="32"/>
        <v>#REF!</v>
      </c>
      <c r="FQ29" s="41" t="e">
        <f t="shared" si="32"/>
        <v>#REF!</v>
      </c>
      <c r="FR29" s="41" t="e">
        <f t="shared" si="32"/>
        <v>#REF!</v>
      </c>
      <c r="FS29" s="41" t="e">
        <f t="shared" si="32"/>
        <v>#REF!</v>
      </c>
      <c r="FT29" s="41" t="e">
        <f t="shared" si="32"/>
        <v>#REF!</v>
      </c>
      <c r="FU29" s="41" t="e">
        <f t="shared" si="32"/>
        <v>#REF!</v>
      </c>
      <c r="FV29" s="41" t="e">
        <f t="shared" si="32"/>
        <v>#REF!</v>
      </c>
      <c r="FW29" s="41" t="e">
        <f t="shared" si="26"/>
        <v>#REF!</v>
      </c>
      <c r="FX29" s="41" t="e">
        <f t="shared" si="26"/>
        <v>#REF!</v>
      </c>
      <c r="FY29" s="41" t="e">
        <f t="shared" si="26"/>
        <v>#REF!</v>
      </c>
      <c r="FZ29" s="41" t="e">
        <f t="shared" si="26"/>
        <v>#REF!</v>
      </c>
      <c r="GA29" s="41" t="e">
        <f t="shared" si="26"/>
        <v>#REF!</v>
      </c>
      <c r="GB29" s="41" t="e">
        <f t="shared" si="26"/>
        <v>#REF!</v>
      </c>
      <c r="GC29" s="41" t="e">
        <f t="shared" si="26"/>
        <v>#REF!</v>
      </c>
      <c r="GD29" s="41" t="e">
        <f t="shared" si="26"/>
        <v>#REF!</v>
      </c>
      <c r="GE29" s="41" t="e">
        <f t="shared" si="26"/>
        <v>#REF!</v>
      </c>
      <c r="GF29" s="41" t="e">
        <f t="shared" si="26"/>
        <v>#REF!</v>
      </c>
      <c r="GG29" s="41" t="e">
        <f t="shared" si="26"/>
        <v>#REF!</v>
      </c>
      <c r="GH29" s="41" t="e">
        <f t="shared" si="26"/>
        <v>#REF!</v>
      </c>
      <c r="GI29" s="41" t="e">
        <f t="shared" si="26"/>
        <v>#REF!</v>
      </c>
      <c r="GJ29" s="41" t="e">
        <f t="shared" si="26"/>
        <v>#REF!</v>
      </c>
      <c r="GK29" s="41" t="e">
        <f t="shared" si="26"/>
        <v>#REF!</v>
      </c>
      <c r="GL29" s="41" t="e">
        <f t="shared" si="26"/>
        <v>#REF!</v>
      </c>
      <c r="GM29" s="41" t="e">
        <f t="shared" si="33"/>
        <v>#REF!</v>
      </c>
      <c r="GN29" s="41" t="e">
        <f t="shared" si="33"/>
        <v>#REF!</v>
      </c>
      <c r="GO29" s="41" t="e">
        <f t="shared" si="33"/>
        <v>#REF!</v>
      </c>
      <c r="GP29" s="41" t="e">
        <f t="shared" si="33"/>
        <v>#REF!</v>
      </c>
      <c r="GQ29" s="41" t="e">
        <f t="shared" si="33"/>
        <v>#REF!</v>
      </c>
      <c r="GR29" s="41" t="e">
        <f t="shared" si="33"/>
        <v>#REF!</v>
      </c>
      <c r="GS29" s="41" t="e">
        <f t="shared" si="33"/>
        <v>#REF!</v>
      </c>
      <c r="GT29" s="41" t="e">
        <f t="shared" si="33"/>
        <v>#REF!</v>
      </c>
      <c r="GU29" s="41" t="e">
        <f t="shared" si="33"/>
        <v>#REF!</v>
      </c>
      <c r="GV29" s="41" t="e">
        <f t="shared" si="33"/>
        <v>#REF!</v>
      </c>
      <c r="GW29" s="41" t="e">
        <f t="shared" si="33"/>
        <v>#REF!</v>
      </c>
      <c r="GX29" s="41" t="e">
        <f t="shared" si="33"/>
        <v>#REF!</v>
      </c>
      <c r="GY29" s="41" t="e">
        <f t="shared" si="33"/>
        <v>#REF!</v>
      </c>
      <c r="GZ29" s="41" t="e">
        <f t="shared" si="33"/>
        <v>#REF!</v>
      </c>
      <c r="HA29" s="41" t="e">
        <f t="shared" si="33"/>
        <v>#REF!</v>
      </c>
      <c r="HB29" s="41" t="e">
        <f t="shared" si="33"/>
        <v>#REF!</v>
      </c>
      <c r="HC29" s="41" t="e">
        <f t="shared" si="27"/>
        <v>#REF!</v>
      </c>
      <c r="HD29" s="41" t="e">
        <f t="shared" si="27"/>
        <v>#REF!</v>
      </c>
      <c r="HE29" s="41" t="e">
        <f t="shared" si="27"/>
        <v>#REF!</v>
      </c>
      <c r="HF29" s="41" t="e">
        <f t="shared" si="27"/>
        <v>#REF!</v>
      </c>
      <c r="HG29" s="41" t="e">
        <f t="shared" si="27"/>
        <v>#REF!</v>
      </c>
      <c r="HH29" s="41" t="e">
        <f t="shared" si="27"/>
        <v>#REF!</v>
      </c>
      <c r="HI29" s="41" t="e">
        <f t="shared" si="27"/>
        <v>#REF!</v>
      </c>
      <c r="HJ29" s="41" t="e">
        <f t="shared" si="27"/>
        <v>#REF!</v>
      </c>
    </row>
    <row r="30" spans="1:218" ht="14.4" x14ac:dyDescent="0.3">
      <c r="A30" s="42">
        <v>27</v>
      </c>
      <c r="B30" s="43" t="e">
        <f>'CMM2 - AUX CALC'!$AB$67</f>
        <v>#REF!</v>
      </c>
      <c r="AC30" s="41" t="e">
        <f>$B30/(_xlfn.SINGLE(PrazoConcessao)*12-AC$3+1)</f>
        <v>#REF!</v>
      </c>
      <c r="AD30" s="41" t="e">
        <f t="shared" si="28"/>
        <v>#REF!</v>
      </c>
      <c r="AE30" s="41" t="e">
        <f t="shared" si="28"/>
        <v>#REF!</v>
      </c>
      <c r="AF30" s="41" t="e">
        <f t="shared" si="28"/>
        <v>#REF!</v>
      </c>
      <c r="AG30" s="41" t="e">
        <f t="shared" si="28"/>
        <v>#REF!</v>
      </c>
      <c r="AH30" s="41" t="e">
        <f t="shared" si="28"/>
        <v>#REF!</v>
      </c>
      <c r="AI30" s="41" t="e">
        <f t="shared" si="28"/>
        <v>#REF!</v>
      </c>
      <c r="AJ30" s="41" t="e">
        <f t="shared" si="21"/>
        <v>#REF!</v>
      </c>
      <c r="AK30" s="41" t="e">
        <f t="shared" si="21"/>
        <v>#REF!</v>
      </c>
      <c r="AL30" s="41" t="e">
        <f t="shared" si="21"/>
        <v>#REF!</v>
      </c>
      <c r="AM30" s="41" t="e">
        <f t="shared" si="21"/>
        <v>#REF!</v>
      </c>
      <c r="AN30" s="41" t="e">
        <f t="shared" si="21"/>
        <v>#REF!</v>
      </c>
      <c r="AO30" s="41" t="e">
        <f t="shared" si="21"/>
        <v>#REF!</v>
      </c>
      <c r="AP30" s="41" t="e">
        <f t="shared" si="21"/>
        <v>#REF!</v>
      </c>
      <c r="AQ30" s="41" t="e">
        <f t="shared" si="21"/>
        <v>#REF!</v>
      </c>
      <c r="AR30" s="41" t="e">
        <f t="shared" si="21"/>
        <v>#REF!</v>
      </c>
      <c r="AS30" s="41" t="e">
        <f t="shared" si="21"/>
        <v>#REF!</v>
      </c>
      <c r="AT30" s="41" t="e">
        <f t="shared" si="21"/>
        <v>#REF!</v>
      </c>
      <c r="AU30" s="41" t="e">
        <f t="shared" si="21"/>
        <v>#REF!</v>
      </c>
      <c r="AV30" s="41" t="e">
        <f t="shared" si="21"/>
        <v>#REF!</v>
      </c>
      <c r="AW30" s="41" t="e">
        <f t="shared" si="21"/>
        <v>#REF!</v>
      </c>
      <c r="AX30" s="41" t="e">
        <f t="shared" si="21"/>
        <v>#REF!</v>
      </c>
      <c r="AY30" s="41" t="e">
        <f t="shared" si="29"/>
        <v>#REF!</v>
      </c>
      <c r="AZ30" s="41" t="e">
        <f t="shared" si="29"/>
        <v>#REF!</v>
      </c>
      <c r="BA30" s="41" t="e">
        <f t="shared" si="29"/>
        <v>#REF!</v>
      </c>
      <c r="BB30" s="41" t="e">
        <f t="shared" si="29"/>
        <v>#REF!</v>
      </c>
      <c r="BC30" s="41" t="e">
        <f t="shared" si="29"/>
        <v>#REF!</v>
      </c>
      <c r="BD30" s="41" t="e">
        <f t="shared" si="29"/>
        <v>#REF!</v>
      </c>
      <c r="BE30" s="41" t="e">
        <f t="shared" si="29"/>
        <v>#REF!</v>
      </c>
      <c r="BF30" s="41" t="e">
        <f t="shared" si="29"/>
        <v>#REF!</v>
      </c>
      <c r="BG30" s="41" t="e">
        <f t="shared" si="29"/>
        <v>#REF!</v>
      </c>
      <c r="BH30" s="41" t="e">
        <f t="shared" si="29"/>
        <v>#REF!</v>
      </c>
      <c r="BI30" s="41" t="e">
        <f t="shared" si="29"/>
        <v>#REF!</v>
      </c>
      <c r="BJ30" s="41" t="e">
        <f t="shared" si="29"/>
        <v>#REF!</v>
      </c>
      <c r="BK30" s="41" t="e">
        <f t="shared" si="29"/>
        <v>#REF!</v>
      </c>
      <c r="BL30" s="41" t="e">
        <f t="shared" si="29"/>
        <v>#REF!</v>
      </c>
      <c r="BM30" s="41" t="e">
        <f t="shared" si="29"/>
        <v>#REF!</v>
      </c>
      <c r="BN30" s="41" t="e">
        <f t="shared" si="29"/>
        <v>#REF!</v>
      </c>
      <c r="BO30" s="41" t="e">
        <f t="shared" si="22"/>
        <v>#REF!</v>
      </c>
      <c r="BP30" s="41" t="e">
        <f t="shared" si="22"/>
        <v>#REF!</v>
      </c>
      <c r="BQ30" s="41" t="e">
        <f t="shared" si="22"/>
        <v>#REF!</v>
      </c>
      <c r="BR30" s="41" t="e">
        <f t="shared" si="22"/>
        <v>#REF!</v>
      </c>
      <c r="BS30" s="41" t="e">
        <f t="shared" si="22"/>
        <v>#REF!</v>
      </c>
      <c r="BT30" s="41" t="e">
        <f t="shared" si="22"/>
        <v>#REF!</v>
      </c>
      <c r="BU30" s="41" t="e">
        <f t="shared" si="22"/>
        <v>#REF!</v>
      </c>
      <c r="BV30" s="41" t="e">
        <f t="shared" si="22"/>
        <v>#REF!</v>
      </c>
      <c r="BW30" s="41" t="e">
        <f t="shared" si="22"/>
        <v>#REF!</v>
      </c>
      <c r="BX30" s="41" t="e">
        <f t="shared" si="22"/>
        <v>#REF!</v>
      </c>
      <c r="BY30" s="41" t="e">
        <f t="shared" si="22"/>
        <v>#REF!</v>
      </c>
      <c r="BZ30" s="41" t="e">
        <f t="shared" si="22"/>
        <v>#REF!</v>
      </c>
      <c r="CA30" s="41" t="e">
        <f t="shared" si="22"/>
        <v>#REF!</v>
      </c>
      <c r="CB30" s="41" t="e">
        <f t="shared" si="22"/>
        <v>#REF!</v>
      </c>
      <c r="CC30" s="41" t="e">
        <f t="shared" si="22"/>
        <v>#REF!</v>
      </c>
      <c r="CD30" s="41" t="e">
        <f t="shared" si="22"/>
        <v>#REF!</v>
      </c>
      <c r="CE30" s="41" t="e">
        <f t="shared" si="23"/>
        <v>#REF!</v>
      </c>
      <c r="CF30" s="41" t="e">
        <f t="shared" si="23"/>
        <v>#REF!</v>
      </c>
      <c r="CG30" s="41" t="e">
        <f t="shared" si="23"/>
        <v>#REF!</v>
      </c>
      <c r="CH30" s="41" t="e">
        <f t="shared" si="23"/>
        <v>#REF!</v>
      </c>
      <c r="CI30" s="41" t="e">
        <f t="shared" si="23"/>
        <v>#REF!</v>
      </c>
      <c r="CJ30" s="41" t="e">
        <f t="shared" si="23"/>
        <v>#REF!</v>
      </c>
      <c r="CK30" s="41" t="e">
        <f t="shared" si="23"/>
        <v>#REF!</v>
      </c>
      <c r="CL30" s="41" t="e">
        <f t="shared" si="23"/>
        <v>#REF!</v>
      </c>
      <c r="CM30" s="41" t="e">
        <f t="shared" si="23"/>
        <v>#REF!</v>
      </c>
      <c r="CN30" s="41" t="e">
        <f t="shared" si="23"/>
        <v>#REF!</v>
      </c>
      <c r="CO30" s="41" t="e">
        <f t="shared" si="23"/>
        <v>#REF!</v>
      </c>
      <c r="CP30" s="41" t="e">
        <f t="shared" si="23"/>
        <v>#REF!</v>
      </c>
      <c r="CQ30" s="41" t="e">
        <f t="shared" si="23"/>
        <v>#REF!</v>
      </c>
      <c r="CR30" s="41" t="e">
        <f t="shared" si="23"/>
        <v>#REF!</v>
      </c>
      <c r="CS30" s="41" t="e">
        <f t="shared" si="23"/>
        <v>#REF!</v>
      </c>
      <c r="CT30" s="41" t="e">
        <f t="shared" si="23"/>
        <v>#REF!</v>
      </c>
      <c r="CU30" s="41" t="e">
        <f t="shared" si="30"/>
        <v>#REF!</v>
      </c>
      <c r="CV30" s="41" t="e">
        <f t="shared" si="30"/>
        <v>#REF!</v>
      </c>
      <c r="CW30" s="41" t="e">
        <f t="shared" si="30"/>
        <v>#REF!</v>
      </c>
      <c r="CX30" s="41" t="e">
        <f t="shared" si="30"/>
        <v>#REF!</v>
      </c>
      <c r="CY30" s="41" t="e">
        <f t="shared" si="30"/>
        <v>#REF!</v>
      </c>
      <c r="CZ30" s="41" t="e">
        <f t="shared" si="30"/>
        <v>#REF!</v>
      </c>
      <c r="DA30" s="41" t="e">
        <f t="shared" si="30"/>
        <v>#REF!</v>
      </c>
      <c r="DB30" s="41" t="e">
        <f t="shared" si="30"/>
        <v>#REF!</v>
      </c>
      <c r="DC30" s="41" t="e">
        <f t="shared" si="30"/>
        <v>#REF!</v>
      </c>
      <c r="DD30" s="41" t="e">
        <f t="shared" si="30"/>
        <v>#REF!</v>
      </c>
      <c r="DE30" s="41" t="e">
        <f t="shared" si="30"/>
        <v>#REF!</v>
      </c>
      <c r="DF30" s="41" t="e">
        <f t="shared" si="30"/>
        <v>#REF!</v>
      </c>
      <c r="DG30" s="41" t="e">
        <f t="shared" si="30"/>
        <v>#REF!</v>
      </c>
      <c r="DH30" s="41" t="e">
        <f t="shared" si="30"/>
        <v>#REF!</v>
      </c>
      <c r="DI30" s="41" t="e">
        <f t="shared" si="30"/>
        <v>#REF!</v>
      </c>
      <c r="DJ30" s="41" t="e">
        <f t="shared" si="30"/>
        <v>#REF!</v>
      </c>
      <c r="DK30" s="41" t="e">
        <f t="shared" si="24"/>
        <v>#REF!</v>
      </c>
      <c r="DL30" s="41" t="e">
        <f t="shared" si="24"/>
        <v>#REF!</v>
      </c>
      <c r="DM30" s="41" t="e">
        <f t="shared" si="24"/>
        <v>#REF!</v>
      </c>
      <c r="DN30" s="41" t="e">
        <f t="shared" si="24"/>
        <v>#REF!</v>
      </c>
      <c r="DO30" s="41" t="e">
        <f t="shared" si="24"/>
        <v>#REF!</v>
      </c>
      <c r="DP30" s="41" t="e">
        <f t="shared" si="24"/>
        <v>#REF!</v>
      </c>
      <c r="DQ30" s="41" t="e">
        <f t="shared" si="24"/>
        <v>#REF!</v>
      </c>
      <c r="DR30" s="41" t="e">
        <f t="shared" si="24"/>
        <v>#REF!</v>
      </c>
      <c r="DS30" s="41" t="e">
        <f t="shared" si="24"/>
        <v>#REF!</v>
      </c>
      <c r="DT30" s="41" t="e">
        <f t="shared" si="24"/>
        <v>#REF!</v>
      </c>
      <c r="DU30" s="41" t="e">
        <f t="shared" si="24"/>
        <v>#REF!</v>
      </c>
      <c r="DV30" s="41" t="e">
        <f t="shared" si="24"/>
        <v>#REF!</v>
      </c>
      <c r="DW30" s="41" t="e">
        <f t="shared" si="24"/>
        <v>#REF!</v>
      </c>
      <c r="DX30" s="41" t="e">
        <f t="shared" si="24"/>
        <v>#REF!</v>
      </c>
      <c r="DY30" s="41" t="e">
        <f t="shared" si="24"/>
        <v>#REF!</v>
      </c>
      <c r="DZ30" s="41" t="e">
        <f t="shared" si="24"/>
        <v>#REF!</v>
      </c>
      <c r="EA30" s="41" t="e">
        <f t="shared" si="31"/>
        <v>#REF!</v>
      </c>
      <c r="EB30" s="41" t="e">
        <f t="shared" si="31"/>
        <v>#REF!</v>
      </c>
      <c r="EC30" s="41" t="e">
        <f t="shared" si="31"/>
        <v>#REF!</v>
      </c>
      <c r="ED30" s="41" t="e">
        <f t="shared" si="31"/>
        <v>#REF!</v>
      </c>
      <c r="EE30" s="41" t="e">
        <f t="shared" si="31"/>
        <v>#REF!</v>
      </c>
      <c r="EF30" s="41" t="e">
        <f t="shared" si="31"/>
        <v>#REF!</v>
      </c>
      <c r="EG30" s="41" t="e">
        <f t="shared" si="31"/>
        <v>#REF!</v>
      </c>
      <c r="EH30" s="41" t="e">
        <f t="shared" si="31"/>
        <v>#REF!</v>
      </c>
      <c r="EI30" s="41" t="e">
        <f t="shared" si="31"/>
        <v>#REF!</v>
      </c>
      <c r="EJ30" s="41" t="e">
        <f t="shared" si="31"/>
        <v>#REF!</v>
      </c>
      <c r="EK30" s="41" t="e">
        <f t="shared" si="31"/>
        <v>#REF!</v>
      </c>
      <c r="EL30" s="41" t="e">
        <f t="shared" si="31"/>
        <v>#REF!</v>
      </c>
      <c r="EM30" s="41" t="e">
        <f t="shared" si="31"/>
        <v>#REF!</v>
      </c>
      <c r="EN30" s="41" t="e">
        <f t="shared" si="31"/>
        <v>#REF!</v>
      </c>
      <c r="EO30" s="41" t="e">
        <f t="shared" si="31"/>
        <v>#REF!</v>
      </c>
      <c r="EP30" s="41" t="e">
        <f t="shared" si="31"/>
        <v>#REF!</v>
      </c>
      <c r="EQ30" s="41" t="e">
        <f t="shared" si="25"/>
        <v>#REF!</v>
      </c>
      <c r="ER30" s="41" t="e">
        <f t="shared" si="25"/>
        <v>#REF!</v>
      </c>
      <c r="ES30" s="41" t="e">
        <f t="shared" si="25"/>
        <v>#REF!</v>
      </c>
      <c r="ET30" s="41" t="e">
        <f t="shared" si="25"/>
        <v>#REF!</v>
      </c>
      <c r="EU30" s="41" t="e">
        <f t="shared" si="25"/>
        <v>#REF!</v>
      </c>
      <c r="EV30" s="41" t="e">
        <f t="shared" si="25"/>
        <v>#REF!</v>
      </c>
      <c r="EW30" s="41" t="e">
        <f t="shared" si="25"/>
        <v>#REF!</v>
      </c>
      <c r="EX30" s="41" t="e">
        <f t="shared" si="25"/>
        <v>#REF!</v>
      </c>
      <c r="EY30" s="41" t="e">
        <f t="shared" si="25"/>
        <v>#REF!</v>
      </c>
      <c r="EZ30" s="41" t="e">
        <f t="shared" si="25"/>
        <v>#REF!</v>
      </c>
      <c r="FA30" s="41" t="e">
        <f t="shared" si="25"/>
        <v>#REF!</v>
      </c>
      <c r="FB30" s="41" t="e">
        <f t="shared" si="25"/>
        <v>#REF!</v>
      </c>
      <c r="FC30" s="41" t="e">
        <f t="shared" si="25"/>
        <v>#REF!</v>
      </c>
      <c r="FD30" s="41" t="e">
        <f t="shared" si="25"/>
        <v>#REF!</v>
      </c>
      <c r="FE30" s="41" t="e">
        <f t="shared" si="25"/>
        <v>#REF!</v>
      </c>
      <c r="FF30" s="41" t="e">
        <f t="shared" si="25"/>
        <v>#REF!</v>
      </c>
      <c r="FG30" s="41" t="e">
        <f t="shared" si="32"/>
        <v>#REF!</v>
      </c>
      <c r="FH30" s="41" t="e">
        <f t="shared" si="32"/>
        <v>#REF!</v>
      </c>
      <c r="FI30" s="41" t="e">
        <f t="shared" si="32"/>
        <v>#REF!</v>
      </c>
      <c r="FJ30" s="41" t="e">
        <f t="shared" si="32"/>
        <v>#REF!</v>
      </c>
      <c r="FK30" s="41" t="e">
        <f t="shared" si="32"/>
        <v>#REF!</v>
      </c>
      <c r="FL30" s="41" t="e">
        <f t="shared" si="32"/>
        <v>#REF!</v>
      </c>
      <c r="FM30" s="41" t="e">
        <f t="shared" si="32"/>
        <v>#REF!</v>
      </c>
      <c r="FN30" s="41" t="e">
        <f t="shared" si="32"/>
        <v>#REF!</v>
      </c>
      <c r="FO30" s="41" t="e">
        <f t="shared" si="32"/>
        <v>#REF!</v>
      </c>
      <c r="FP30" s="41" t="e">
        <f t="shared" si="32"/>
        <v>#REF!</v>
      </c>
      <c r="FQ30" s="41" t="e">
        <f t="shared" si="32"/>
        <v>#REF!</v>
      </c>
      <c r="FR30" s="41" t="e">
        <f t="shared" si="32"/>
        <v>#REF!</v>
      </c>
      <c r="FS30" s="41" t="e">
        <f t="shared" si="32"/>
        <v>#REF!</v>
      </c>
      <c r="FT30" s="41" t="e">
        <f t="shared" si="32"/>
        <v>#REF!</v>
      </c>
      <c r="FU30" s="41" t="e">
        <f t="shared" si="32"/>
        <v>#REF!</v>
      </c>
      <c r="FV30" s="41" t="e">
        <f t="shared" si="32"/>
        <v>#REF!</v>
      </c>
      <c r="FW30" s="41" t="e">
        <f t="shared" si="26"/>
        <v>#REF!</v>
      </c>
      <c r="FX30" s="41" t="e">
        <f t="shared" si="26"/>
        <v>#REF!</v>
      </c>
      <c r="FY30" s="41" t="e">
        <f t="shared" si="26"/>
        <v>#REF!</v>
      </c>
      <c r="FZ30" s="41" t="e">
        <f t="shared" si="26"/>
        <v>#REF!</v>
      </c>
      <c r="GA30" s="41" t="e">
        <f t="shared" si="26"/>
        <v>#REF!</v>
      </c>
      <c r="GB30" s="41" t="e">
        <f t="shared" si="26"/>
        <v>#REF!</v>
      </c>
      <c r="GC30" s="41" t="e">
        <f t="shared" si="26"/>
        <v>#REF!</v>
      </c>
      <c r="GD30" s="41" t="e">
        <f t="shared" si="26"/>
        <v>#REF!</v>
      </c>
      <c r="GE30" s="41" t="e">
        <f t="shared" si="26"/>
        <v>#REF!</v>
      </c>
      <c r="GF30" s="41" t="e">
        <f t="shared" si="26"/>
        <v>#REF!</v>
      </c>
      <c r="GG30" s="41" t="e">
        <f t="shared" si="26"/>
        <v>#REF!</v>
      </c>
      <c r="GH30" s="41" t="e">
        <f t="shared" si="26"/>
        <v>#REF!</v>
      </c>
      <c r="GI30" s="41" t="e">
        <f t="shared" si="26"/>
        <v>#REF!</v>
      </c>
      <c r="GJ30" s="41" t="e">
        <f t="shared" si="26"/>
        <v>#REF!</v>
      </c>
      <c r="GK30" s="41" t="e">
        <f t="shared" si="26"/>
        <v>#REF!</v>
      </c>
      <c r="GL30" s="41" t="e">
        <f t="shared" si="26"/>
        <v>#REF!</v>
      </c>
      <c r="GM30" s="41" t="e">
        <f t="shared" si="33"/>
        <v>#REF!</v>
      </c>
      <c r="GN30" s="41" t="e">
        <f t="shared" si="33"/>
        <v>#REF!</v>
      </c>
      <c r="GO30" s="41" t="e">
        <f t="shared" si="33"/>
        <v>#REF!</v>
      </c>
      <c r="GP30" s="41" t="e">
        <f t="shared" si="33"/>
        <v>#REF!</v>
      </c>
      <c r="GQ30" s="41" t="e">
        <f t="shared" si="33"/>
        <v>#REF!</v>
      </c>
      <c r="GR30" s="41" t="e">
        <f t="shared" si="33"/>
        <v>#REF!</v>
      </c>
      <c r="GS30" s="41" t="e">
        <f t="shared" si="33"/>
        <v>#REF!</v>
      </c>
      <c r="GT30" s="41" t="e">
        <f t="shared" si="33"/>
        <v>#REF!</v>
      </c>
      <c r="GU30" s="41" t="e">
        <f t="shared" si="33"/>
        <v>#REF!</v>
      </c>
      <c r="GV30" s="41" t="e">
        <f t="shared" si="33"/>
        <v>#REF!</v>
      </c>
      <c r="GW30" s="41" t="e">
        <f t="shared" si="33"/>
        <v>#REF!</v>
      </c>
      <c r="GX30" s="41" t="e">
        <f t="shared" si="33"/>
        <v>#REF!</v>
      </c>
      <c r="GY30" s="41" t="e">
        <f t="shared" si="33"/>
        <v>#REF!</v>
      </c>
      <c r="GZ30" s="41" t="e">
        <f t="shared" si="33"/>
        <v>#REF!</v>
      </c>
      <c r="HA30" s="41" t="e">
        <f t="shared" si="33"/>
        <v>#REF!</v>
      </c>
      <c r="HB30" s="41" t="e">
        <f t="shared" si="33"/>
        <v>#REF!</v>
      </c>
      <c r="HC30" s="41" t="e">
        <f t="shared" si="27"/>
        <v>#REF!</v>
      </c>
      <c r="HD30" s="41" t="e">
        <f t="shared" si="27"/>
        <v>#REF!</v>
      </c>
      <c r="HE30" s="41" t="e">
        <f t="shared" si="27"/>
        <v>#REF!</v>
      </c>
      <c r="HF30" s="41" t="e">
        <f t="shared" si="27"/>
        <v>#REF!</v>
      </c>
      <c r="HG30" s="41" t="e">
        <f t="shared" si="27"/>
        <v>#REF!</v>
      </c>
      <c r="HH30" s="41" t="e">
        <f t="shared" si="27"/>
        <v>#REF!</v>
      </c>
      <c r="HI30" s="41" t="e">
        <f t="shared" si="27"/>
        <v>#REF!</v>
      </c>
      <c r="HJ30" s="41" t="e">
        <f t="shared" si="27"/>
        <v>#REF!</v>
      </c>
    </row>
    <row r="31" spans="1:218" ht="14.4" x14ac:dyDescent="0.3">
      <c r="A31" s="42">
        <v>28</v>
      </c>
      <c r="B31" s="43" t="e">
        <f>'CMM2 - AUX CALC'!$AC$67</f>
        <v>#REF!</v>
      </c>
      <c r="AD31" s="41" t="e">
        <f>$B31/(_xlfn.SINGLE(PrazoConcessao)*12-AD$3+1)</f>
        <v>#REF!</v>
      </c>
      <c r="AE31" s="41" t="e">
        <f t="shared" si="28"/>
        <v>#REF!</v>
      </c>
      <c r="AF31" s="41" t="e">
        <f t="shared" si="28"/>
        <v>#REF!</v>
      </c>
      <c r="AG31" s="41" t="e">
        <f t="shared" si="28"/>
        <v>#REF!</v>
      </c>
      <c r="AH31" s="41" t="e">
        <f t="shared" si="28"/>
        <v>#REF!</v>
      </c>
      <c r="AI31" s="41" t="e">
        <f t="shared" si="28"/>
        <v>#REF!</v>
      </c>
      <c r="AJ31" s="41" t="e">
        <f t="shared" si="21"/>
        <v>#REF!</v>
      </c>
      <c r="AK31" s="41" t="e">
        <f t="shared" si="21"/>
        <v>#REF!</v>
      </c>
      <c r="AL31" s="41" t="e">
        <f t="shared" si="21"/>
        <v>#REF!</v>
      </c>
      <c r="AM31" s="41" t="e">
        <f t="shared" si="21"/>
        <v>#REF!</v>
      </c>
      <c r="AN31" s="41" t="e">
        <f t="shared" si="21"/>
        <v>#REF!</v>
      </c>
      <c r="AO31" s="41" t="e">
        <f t="shared" si="21"/>
        <v>#REF!</v>
      </c>
      <c r="AP31" s="41" t="e">
        <f t="shared" si="21"/>
        <v>#REF!</v>
      </c>
      <c r="AQ31" s="41" t="e">
        <f t="shared" si="21"/>
        <v>#REF!</v>
      </c>
      <c r="AR31" s="41" t="e">
        <f t="shared" si="21"/>
        <v>#REF!</v>
      </c>
      <c r="AS31" s="41" t="e">
        <f t="shared" si="21"/>
        <v>#REF!</v>
      </c>
      <c r="AT31" s="41" t="e">
        <f t="shared" si="21"/>
        <v>#REF!</v>
      </c>
      <c r="AU31" s="41" t="e">
        <f t="shared" si="21"/>
        <v>#REF!</v>
      </c>
      <c r="AV31" s="41" t="e">
        <f t="shared" si="21"/>
        <v>#REF!</v>
      </c>
      <c r="AW31" s="41" t="e">
        <f t="shared" si="21"/>
        <v>#REF!</v>
      </c>
      <c r="AX31" s="41" t="e">
        <f t="shared" si="21"/>
        <v>#REF!</v>
      </c>
      <c r="AY31" s="41" t="e">
        <f t="shared" si="29"/>
        <v>#REF!</v>
      </c>
      <c r="AZ31" s="41" t="e">
        <f t="shared" si="29"/>
        <v>#REF!</v>
      </c>
      <c r="BA31" s="41" t="e">
        <f t="shared" si="29"/>
        <v>#REF!</v>
      </c>
      <c r="BB31" s="41" t="e">
        <f t="shared" si="29"/>
        <v>#REF!</v>
      </c>
      <c r="BC31" s="41" t="e">
        <f t="shared" si="29"/>
        <v>#REF!</v>
      </c>
      <c r="BD31" s="41" t="e">
        <f t="shared" si="29"/>
        <v>#REF!</v>
      </c>
      <c r="BE31" s="41" t="e">
        <f t="shared" si="29"/>
        <v>#REF!</v>
      </c>
      <c r="BF31" s="41" t="e">
        <f t="shared" si="29"/>
        <v>#REF!</v>
      </c>
      <c r="BG31" s="41" t="e">
        <f t="shared" si="29"/>
        <v>#REF!</v>
      </c>
      <c r="BH31" s="41" t="e">
        <f t="shared" si="29"/>
        <v>#REF!</v>
      </c>
      <c r="BI31" s="41" t="e">
        <f t="shared" si="29"/>
        <v>#REF!</v>
      </c>
      <c r="BJ31" s="41" t="e">
        <f t="shared" si="29"/>
        <v>#REF!</v>
      </c>
      <c r="BK31" s="41" t="e">
        <f t="shared" si="29"/>
        <v>#REF!</v>
      </c>
      <c r="BL31" s="41" t="e">
        <f t="shared" si="29"/>
        <v>#REF!</v>
      </c>
      <c r="BM31" s="41" t="e">
        <f t="shared" si="29"/>
        <v>#REF!</v>
      </c>
      <c r="BN31" s="41" t="e">
        <f t="shared" si="29"/>
        <v>#REF!</v>
      </c>
      <c r="BO31" s="41" t="e">
        <f t="shared" si="22"/>
        <v>#REF!</v>
      </c>
      <c r="BP31" s="41" t="e">
        <f t="shared" si="22"/>
        <v>#REF!</v>
      </c>
      <c r="BQ31" s="41" t="e">
        <f t="shared" si="22"/>
        <v>#REF!</v>
      </c>
      <c r="BR31" s="41" t="e">
        <f t="shared" si="22"/>
        <v>#REF!</v>
      </c>
      <c r="BS31" s="41" t="e">
        <f t="shared" si="22"/>
        <v>#REF!</v>
      </c>
      <c r="BT31" s="41" t="e">
        <f t="shared" si="22"/>
        <v>#REF!</v>
      </c>
      <c r="BU31" s="41" t="e">
        <f t="shared" si="22"/>
        <v>#REF!</v>
      </c>
      <c r="BV31" s="41" t="e">
        <f t="shared" si="22"/>
        <v>#REF!</v>
      </c>
      <c r="BW31" s="41" t="e">
        <f t="shared" si="22"/>
        <v>#REF!</v>
      </c>
      <c r="BX31" s="41" t="e">
        <f t="shared" si="22"/>
        <v>#REF!</v>
      </c>
      <c r="BY31" s="41" t="e">
        <f t="shared" si="22"/>
        <v>#REF!</v>
      </c>
      <c r="BZ31" s="41" t="e">
        <f t="shared" si="22"/>
        <v>#REF!</v>
      </c>
      <c r="CA31" s="41" t="e">
        <f t="shared" si="22"/>
        <v>#REF!</v>
      </c>
      <c r="CB31" s="41" t="e">
        <f t="shared" si="22"/>
        <v>#REF!</v>
      </c>
      <c r="CC31" s="41" t="e">
        <f t="shared" si="22"/>
        <v>#REF!</v>
      </c>
      <c r="CD31" s="41" t="e">
        <f t="shared" si="22"/>
        <v>#REF!</v>
      </c>
      <c r="CE31" s="41" t="e">
        <f t="shared" si="23"/>
        <v>#REF!</v>
      </c>
      <c r="CF31" s="41" t="e">
        <f t="shared" si="23"/>
        <v>#REF!</v>
      </c>
      <c r="CG31" s="41" t="e">
        <f t="shared" si="23"/>
        <v>#REF!</v>
      </c>
      <c r="CH31" s="41" t="e">
        <f t="shared" si="23"/>
        <v>#REF!</v>
      </c>
      <c r="CI31" s="41" t="e">
        <f t="shared" si="23"/>
        <v>#REF!</v>
      </c>
      <c r="CJ31" s="41" t="e">
        <f t="shared" si="23"/>
        <v>#REF!</v>
      </c>
      <c r="CK31" s="41" t="e">
        <f t="shared" si="23"/>
        <v>#REF!</v>
      </c>
      <c r="CL31" s="41" t="e">
        <f t="shared" si="23"/>
        <v>#REF!</v>
      </c>
      <c r="CM31" s="41" t="e">
        <f t="shared" si="23"/>
        <v>#REF!</v>
      </c>
      <c r="CN31" s="41" t="e">
        <f t="shared" si="23"/>
        <v>#REF!</v>
      </c>
      <c r="CO31" s="41" t="e">
        <f t="shared" si="23"/>
        <v>#REF!</v>
      </c>
      <c r="CP31" s="41" t="e">
        <f t="shared" si="23"/>
        <v>#REF!</v>
      </c>
      <c r="CQ31" s="41" t="e">
        <f t="shared" si="23"/>
        <v>#REF!</v>
      </c>
      <c r="CR31" s="41" t="e">
        <f t="shared" si="23"/>
        <v>#REF!</v>
      </c>
      <c r="CS31" s="41" t="e">
        <f t="shared" si="23"/>
        <v>#REF!</v>
      </c>
      <c r="CT31" s="41" t="e">
        <f t="shared" si="23"/>
        <v>#REF!</v>
      </c>
      <c r="CU31" s="41" t="e">
        <f t="shared" si="30"/>
        <v>#REF!</v>
      </c>
      <c r="CV31" s="41" t="e">
        <f t="shared" si="30"/>
        <v>#REF!</v>
      </c>
      <c r="CW31" s="41" t="e">
        <f t="shared" si="30"/>
        <v>#REF!</v>
      </c>
      <c r="CX31" s="41" t="e">
        <f t="shared" si="30"/>
        <v>#REF!</v>
      </c>
      <c r="CY31" s="41" t="e">
        <f t="shared" si="30"/>
        <v>#REF!</v>
      </c>
      <c r="CZ31" s="41" t="e">
        <f t="shared" si="30"/>
        <v>#REF!</v>
      </c>
      <c r="DA31" s="41" t="e">
        <f t="shared" si="30"/>
        <v>#REF!</v>
      </c>
      <c r="DB31" s="41" t="e">
        <f t="shared" si="30"/>
        <v>#REF!</v>
      </c>
      <c r="DC31" s="41" t="e">
        <f t="shared" si="30"/>
        <v>#REF!</v>
      </c>
      <c r="DD31" s="41" t="e">
        <f t="shared" si="30"/>
        <v>#REF!</v>
      </c>
      <c r="DE31" s="41" t="e">
        <f t="shared" si="30"/>
        <v>#REF!</v>
      </c>
      <c r="DF31" s="41" t="e">
        <f t="shared" si="30"/>
        <v>#REF!</v>
      </c>
      <c r="DG31" s="41" t="e">
        <f t="shared" si="30"/>
        <v>#REF!</v>
      </c>
      <c r="DH31" s="41" t="e">
        <f t="shared" si="30"/>
        <v>#REF!</v>
      </c>
      <c r="DI31" s="41" t="e">
        <f t="shared" si="30"/>
        <v>#REF!</v>
      </c>
      <c r="DJ31" s="41" t="e">
        <f t="shared" si="30"/>
        <v>#REF!</v>
      </c>
      <c r="DK31" s="41" t="e">
        <f t="shared" si="24"/>
        <v>#REF!</v>
      </c>
      <c r="DL31" s="41" t="e">
        <f t="shared" si="24"/>
        <v>#REF!</v>
      </c>
      <c r="DM31" s="41" t="e">
        <f t="shared" si="24"/>
        <v>#REF!</v>
      </c>
      <c r="DN31" s="41" t="e">
        <f t="shared" si="24"/>
        <v>#REF!</v>
      </c>
      <c r="DO31" s="41" t="e">
        <f t="shared" si="24"/>
        <v>#REF!</v>
      </c>
      <c r="DP31" s="41" t="e">
        <f t="shared" si="24"/>
        <v>#REF!</v>
      </c>
      <c r="DQ31" s="41" t="e">
        <f t="shared" si="24"/>
        <v>#REF!</v>
      </c>
      <c r="DR31" s="41" t="e">
        <f t="shared" si="24"/>
        <v>#REF!</v>
      </c>
      <c r="DS31" s="41" t="e">
        <f t="shared" si="24"/>
        <v>#REF!</v>
      </c>
      <c r="DT31" s="41" t="e">
        <f t="shared" si="24"/>
        <v>#REF!</v>
      </c>
      <c r="DU31" s="41" t="e">
        <f t="shared" si="24"/>
        <v>#REF!</v>
      </c>
      <c r="DV31" s="41" t="e">
        <f t="shared" si="24"/>
        <v>#REF!</v>
      </c>
      <c r="DW31" s="41" t="e">
        <f t="shared" si="24"/>
        <v>#REF!</v>
      </c>
      <c r="DX31" s="41" t="e">
        <f t="shared" si="24"/>
        <v>#REF!</v>
      </c>
      <c r="DY31" s="41" t="e">
        <f t="shared" si="24"/>
        <v>#REF!</v>
      </c>
      <c r="DZ31" s="41" t="e">
        <f t="shared" si="24"/>
        <v>#REF!</v>
      </c>
      <c r="EA31" s="41" t="e">
        <f t="shared" si="31"/>
        <v>#REF!</v>
      </c>
      <c r="EB31" s="41" t="e">
        <f t="shared" si="31"/>
        <v>#REF!</v>
      </c>
      <c r="EC31" s="41" t="e">
        <f t="shared" si="31"/>
        <v>#REF!</v>
      </c>
      <c r="ED31" s="41" t="e">
        <f t="shared" si="31"/>
        <v>#REF!</v>
      </c>
      <c r="EE31" s="41" t="e">
        <f t="shared" si="31"/>
        <v>#REF!</v>
      </c>
      <c r="EF31" s="41" t="e">
        <f t="shared" si="31"/>
        <v>#REF!</v>
      </c>
      <c r="EG31" s="41" t="e">
        <f t="shared" si="31"/>
        <v>#REF!</v>
      </c>
      <c r="EH31" s="41" t="e">
        <f t="shared" si="31"/>
        <v>#REF!</v>
      </c>
      <c r="EI31" s="41" t="e">
        <f t="shared" si="31"/>
        <v>#REF!</v>
      </c>
      <c r="EJ31" s="41" t="e">
        <f t="shared" si="31"/>
        <v>#REF!</v>
      </c>
      <c r="EK31" s="41" t="e">
        <f t="shared" si="31"/>
        <v>#REF!</v>
      </c>
      <c r="EL31" s="41" t="e">
        <f t="shared" si="31"/>
        <v>#REF!</v>
      </c>
      <c r="EM31" s="41" t="e">
        <f t="shared" si="31"/>
        <v>#REF!</v>
      </c>
      <c r="EN31" s="41" t="e">
        <f t="shared" si="31"/>
        <v>#REF!</v>
      </c>
      <c r="EO31" s="41" t="e">
        <f t="shared" si="31"/>
        <v>#REF!</v>
      </c>
      <c r="EP31" s="41" t="e">
        <f t="shared" si="31"/>
        <v>#REF!</v>
      </c>
      <c r="EQ31" s="41" t="e">
        <f t="shared" si="25"/>
        <v>#REF!</v>
      </c>
      <c r="ER31" s="41" t="e">
        <f t="shared" si="25"/>
        <v>#REF!</v>
      </c>
      <c r="ES31" s="41" t="e">
        <f t="shared" si="25"/>
        <v>#REF!</v>
      </c>
      <c r="ET31" s="41" t="e">
        <f t="shared" si="25"/>
        <v>#REF!</v>
      </c>
      <c r="EU31" s="41" t="e">
        <f t="shared" si="25"/>
        <v>#REF!</v>
      </c>
      <c r="EV31" s="41" t="e">
        <f t="shared" si="25"/>
        <v>#REF!</v>
      </c>
      <c r="EW31" s="41" t="e">
        <f t="shared" si="25"/>
        <v>#REF!</v>
      </c>
      <c r="EX31" s="41" t="e">
        <f t="shared" si="25"/>
        <v>#REF!</v>
      </c>
      <c r="EY31" s="41" t="e">
        <f t="shared" si="25"/>
        <v>#REF!</v>
      </c>
      <c r="EZ31" s="41" t="e">
        <f t="shared" si="25"/>
        <v>#REF!</v>
      </c>
      <c r="FA31" s="41" t="e">
        <f t="shared" si="25"/>
        <v>#REF!</v>
      </c>
      <c r="FB31" s="41" t="e">
        <f t="shared" si="25"/>
        <v>#REF!</v>
      </c>
      <c r="FC31" s="41" t="e">
        <f t="shared" si="25"/>
        <v>#REF!</v>
      </c>
      <c r="FD31" s="41" t="e">
        <f t="shared" si="25"/>
        <v>#REF!</v>
      </c>
      <c r="FE31" s="41" t="e">
        <f t="shared" si="25"/>
        <v>#REF!</v>
      </c>
      <c r="FF31" s="41" t="e">
        <f t="shared" si="25"/>
        <v>#REF!</v>
      </c>
      <c r="FG31" s="41" t="e">
        <f t="shared" si="32"/>
        <v>#REF!</v>
      </c>
      <c r="FH31" s="41" t="e">
        <f t="shared" si="32"/>
        <v>#REF!</v>
      </c>
      <c r="FI31" s="41" t="e">
        <f t="shared" si="32"/>
        <v>#REF!</v>
      </c>
      <c r="FJ31" s="41" t="e">
        <f t="shared" si="32"/>
        <v>#REF!</v>
      </c>
      <c r="FK31" s="41" t="e">
        <f t="shared" si="32"/>
        <v>#REF!</v>
      </c>
      <c r="FL31" s="41" t="e">
        <f t="shared" si="32"/>
        <v>#REF!</v>
      </c>
      <c r="FM31" s="41" t="e">
        <f t="shared" si="32"/>
        <v>#REF!</v>
      </c>
      <c r="FN31" s="41" t="e">
        <f t="shared" si="32"/>
        <v>#REF!</v>
      </c>
      <c r="FO31" s="41" t="e">
        <f t="shared" si="32"/>
        <v>#REF!</v>
      </c>
      <c r="FP31" s="41" t="e">
        <f t="shared" si="32"/>
        <v>#REF!</v>
      </c>
      <c r="FQ31" s="41" t="e">
        <f t="shared" si="32"/>
        <v>#REF!</v>
      </c>
      <c r="FR31" s="41" t="e">
        <f t="shared" si="32"/>
        <v>#REF!</v>
      </c>
      <c r="FS31" s="41" t="e">
        <f t="shared" si="32"/>
        <v>#REF!</v>
      </c>
      <c r="FT31" s="41" t="e">
        <f t="shared" si="32"/>
        <v>#REF!</v>
      </c>
      <c r="FU31" s="41" t="e">
        <f t="shared" si="32"/>
        <v>#REF!</v>
      </c>
      <c r="FV31" s="41" t="e">
        <f t="shared" si="32"/>
        <v>#REF!</v>
      </c>
      <c r="FW31" s="41" t="e">
        <f t="shared" si="26"/>
        <v>#REF!</v>
      </c>
      <c r="FX31" s="41" t="e">
        <f t="shared" si="26"/>
        <v>#REF!</v>
      </c>
      <c r="FY31" s="41" t="e">
        <f t="shared" si="26"/>
        <v>#REF!</v>
      </c>
      <c r="FZ31" s="41" t="e">
        <f t="shared" si="26"/>
        <v>#REF!</v>
      </c>
      <c r="GA31" s="41" t="e">
        <f t="shared" si="26"/>
        <v>#REF!</v>
      </c>
      <c r="GB31" s="41" t="e">
        <f t="shared" si="26"/>
        <v>#REF!</v>
      </c>
      <c r="GC31" s="41" t="e">
        <f t="shared" si="26"/>
        <v>#REF!</v>
      </c>
      <c r="GD31" s="41" t="e">
        <f t="shared" si="26"/>
        <v>#REF!</v>
      </c>
      <c r="GE31" s="41" t="e">
        <f t="shared" si="26"/>
        <v>#REF!</v>
      </c>
      <c r="GF31" s="41" t="e">
        <f t="shared" si="26"/>
        <v>#REF!</v>
      </c>
      <c r="GG31" s="41" t="e">
        <f t="shared" si="26"/>
        <v>#REF!</v>
      </c>
      <c r="GH31" s="41" t="e">
        <f t="shared" si="26"/>
        <v>#REF!</v>
      </c>
      <c r="GI31" s="41" t="e">
        <f t="shared" si="26"/>
        <v>#REF!</v>
      </c>
      <c r="GJ31" s="41" t="e">
        <f t="shared" si="26"/>
        <v>#REF!</v>
      </c>
      <c r="GK31" s="41" t="e">
        <f t="shared" si="26"/>
        <v>#REF!</v>
      </c>
      <c r="GL31" s="41" t="e">
        <f t="shared" si="26"/>
        <v>#REF!</v>
      </c>
      <c r="GM31" s="41" t="e">
        <f t="shared" si="33"/>
        <v>#REF!</v>
      </c>
      <c r="GN31" s="41" t="e">
        <f t="shared" si="33"/>
        <v>#REF!</v>
      </c>
      <c r="GO31" s="41" t="e">
        <f t="shared" si="33"/>
        <v>#REF!</v>
      </c>
      <c r="GP31" s="41" t="e">
        <f t="shared" si="33"/>
        <v>#REF!</v>
      </c>
      <c r="GQ31" s="41" t="e">
        <f t="shared" si="33"/>
        <v>#REF!</v>
      </c>
      <c r="GR31" s="41" t="e">
        <f t="shared" si="33"/>
        <v>#REF!</v>
      </c>
      <c r="GS31" s="41" t="e">
        <f t="shared" si="33"/>
        <v>#REF!</v>
      </c>
      <c r="GT31" s="41" t="e">
        <f t="shared" si="33"/>
        <v>#REF!</v>
      </c>
      <c r="GU31" s="41" t="e">
        <f t="shared" si="33"/>
        <v>#REF!</v>
      </c>
      <c r="GV31" s="41" t="e">
        <f t="shared" si="33"/>
        <v>#REF!</v>
      </c>
      <c r="GW31" s="41" t="e">
        <f t="shared" si="33"/>
        <v>#REF!</v>
      </c>
      <c r="GX31" s="41" t="e">
        <f t="shared" si="33"/>
        <v>#REF!</v>
      </c>
      <c r="GY31" s="41" t="e">
        <f t="shared" si="33"/>
        <v>#REF!</v>
      </c>
      <c r="GZ31" s="41" t="e">
        <f t="shared" si="33"/>
        <v>#REF!</v>
      </c>
      <c r="HA31" s="41" t="e">
        <f t="shared" si="33"/>
        <v>#REF!</v>
      </c>
      <c r="HB31" s="41" t="e">
        <f t="shared" si="33"/>
        <v>#REF!</v>
      </c>
      <c r="HC31" s="41" t="e">
        <f t="shared" si="27"/>
        <v>#REF!</v>
      </c>
      <c r="HD31" s="41" t="e">
        <f t="shared" si="27"/>
        <v>#REF!</v>
      </c>
      <c r="HE31" s="41" t="e">
        <f t="shared" si="27"/>
        <v>#REF!</v>
      </c>
      <c r="HF31" s="41" t="e">
        <f t="shared" si="27"/>
        <v>#REF!</v>
      </c>
      <c r="HG31" s="41" t="e">
        <f t="shared" si="27"/>
        <v>#REF!</v>
      </c>
      <c r="HH31" s="41" t="e">
        <f t="shared" si="27"/>
        <v>#REF!</v>
      </c>
      <c r="HI31" s="41" t="e">
        <f t="shared" si="27"/>
        <v>#REF!</v>
      </c>
      <c r="HJ31" s="41" t="e">
        <f t="shared" si="27"/>
        <v>#REF!</v>
      </c>
    </row>
    <row r="32" spans="1:218" ht="14.4" x14ac:dyDescent="0.3">
      <c r="A32" s="42">
        <v>29</v>
      </c>
      <c r="B32" s="43" t="e">
        <f>'CMM2 - AUX CALC'!$AD$67</f>
        <v>#REF!</v>
      </c>
      <c r="AE32" s="41" t="e">
        <f>$B32/(_xlfn.SINGLE(PrazoConcessao)*12-AE$3+1)</f>
        <v>#REF!</v>
      </c>
      <c r="AF32" s="41" t="e">
        <f t="shared" si="28"/>
        <v>#REF!</v>
      </c>
      <c r="AG32" s="41" t="e">
        <f t="shared" si="28"/>
        <v>#REF!</v>
      </c>
      <c r="AH32" s="41" t="e">
        <f t="shared" si="28"/>
        <v>#REF!</v>
      </c>
      <c r="AI32" s="41" t="e">
        <f t="shared" si="28"/>
        <v>#REF!</v>
      </c>
      <c r="AJ32" s="41" t="e">
        <f t="shared" si="21"/>
        <v>#REF!</v>
      </c>
      <c r="AK32" s="41" t="e">
        <f t="shared" si="21"/>
        <v>#REF!</v>
      </c>
      <c r="AL32" s="41" t="e">
        <f t="shared" si="21"/>
        <v>#REF!</v>
      </c>
      <c r="AM32" s="41" t="e">
        <f t="shared" si="21"/>
        <v>#REF!</v>
      </c>
      <c r="AN32" s="41" t="e">
        <f t="shared" si="21"/>
        <v>#REF!</v>
      </c>
      <c r="AO32" s="41" t="e">
        <f t="shared" si="21"/>
        <v>#REF!</v>
      </c>
      <c r="AP32" s="41" t="e">
        <f t="shared" si="21"/>
        <v>#REF!</v>
      </c>
      <c r="AQ32" s="41" t="e">
        <f t="shared" si="21"/>
        <v>#REF!</v>
      </c>
      <c r="AR32" s="41" t="e">
        <f t="shared" si="21"/>
        <v>#REF!</v>
      </c>
      <c r="AS32" s="41" t="e">
        <f t="shared" si="21"/>
        <v>#REF!</v>
      </c>
      <c r="AT32" s="41" t="e">
        <f t="shared" si="21"/>
        <v>#REF!</v>
      </c>
      <c r="AU32" s="41" t="e">
        <f t="shared" si="21"/>
        <v>#REF!</v>
      </c>
      <c r="AV32" s="41" t="e">
        <f t="shared" si="21"/>
        <v>#REF!</v>
      </c>
      <c r="AW32" s="41" t="e">
        <f t="shared" si="21"/>
        <v>#REF!</v>
      </c>
      <c r="AX32" s="41" t="e">
        <f t="shared" si="21"/>
        <v>#REF!</v>
      </c>
      <c r="AY32" s="41" t="e">
        <f t="shared" si="29"/>
        <v>#REF!</v>
      </c>
      <c r="AZ32" s="41" t="e">
        <f t="shared" si="29"/>
        <v>#REF!</v>
      </c>
      <c r="BA32" s="41" t="e">
        <f t="shared" si="29"/>
        <v>#REF!</v>
      </c>
      <c r="BB32" s="41" t="e">
        <f t="shared" si="29"/>
        <v>#REF!</v>
      </c>
      <c r="BC32" s="41" t="e">
        <f t="shared" si="29"/>
        <v>#REF!</v>
      </c>
      <c r="BD32" s="41" t="e">
        <f t="shared" si="29"/>
        <v>#REF!</v>
      </c>
      <c r="BE32" s="41" t="e">
        <f t="shared" si="29"/>
        <v>#REF!</v>
      </c>
      <c r="BF32" s="41" t="e">
        <f t="shared" si="29"/>
        <v>#REF!</v>
      </c>
      <c r="BG32" s="41" t="e">
        <f t="shared" si="29"/>
        <v>#REF!</v>
      </c>
      <c r="BH32" s="41" t="e">
        <f t="shared" si="29"/>
        <v>#REF!</v>
      </c>
      <c r="BI32" s="41" t="e">
        <f t="shared" si="29"/>
        <v>#REF!</v>
      </c>
      <c r="BJ32" s="41" t="e">
        <f t="shared" si="29"/>
        <v>#REF!</v>
      </c>
      <c r="BK32" s="41" t="e">
        <f t="shared" si="29"/>
        <v>#REF!</v>
      </c>
      <c r="BL32" s="41" t="e">
        <f t="shared" si="29"/>
        <v>#REF!</v>
      </c>
      <c r="BM32" s="41" t="e">
        <f t="shared" si="29"/>
        <v>#REF!</v>
      </c>
      <c r="BN32" s="41" t="e">
        <f t="shared" si="29"/>
        <v>#REF!</v>
      </c>
      <c r="BO32" s="41" t="e">
        <f t="shared" si="22"/>
        <v>#REF!</v>
      </c>
      <c r="BP32" s="41" t="e">
        <f t="shared" si="22"/>
        <v>#REF!</v>
      </c>
      <c r="BQ32" s="41" t="e">
        <f t="shared" si="22"/>
        <v>#REF!</v>
      </c>
      <c r="BR32" s="41" t="e">
        <f t="shared" si="22"/>
        <v>#REF!</v>
      </c>
      <c r="BS32" s="41" t="e">
        <f t="shared" si="22"/>
        <v>#REF!</v>
      </c>
      <c r="BT32" s="41" t="e">
        <f t="shared" si="22"/>
        <v>#REF!</v>
      </c>
      <c r="BU32" s="41" t="e">
        <f t="shared" si="22"/>
        <v>#REF!</v>
      </c>
      <c r="BV32" s="41" t="e">
        <f t="shared" si="22"/>
        <v>#REF!</v>
      </c>
      <c r="BW32" s="41" t="e">
        <f t="shared" si="22"/>
        <v>#REF!</v>
      </c>
      <c r="BX32" s="41" t="e">
        <f t="shared" si="22"/>
        <v>#REF!</v>
      </c>
      <c r="BY32" s="41" t="e">
        <f t="shared" si="22"/>
        <v>#REF!</v>
      </c>
      <c r="BZ32" s="41" t="e">
        <f t="shared" si="22"/>
        <v>#REF!</v>
      </c>
      <c r="CA32" s="41" t="e">
        <f t="shared" si="22"/>
        <v>#REF!</v>
      </c>
      <c r="CB32" s="41" t="e">
        <f t="shared" si="22"/>
        <v>#REF!</v>
      </c>
      <c r="CC32" s="41" t="e">
        <f t="shared" si="22"/>
        <v>#REF!</v>
      </c>
      <c r="CD32" s="41" t="e">
        <f t="shared" si="22"/>
        <v>#REF!</v>
      </c>
      <c r="CE32" s="41" t="e">
        <f t="shared" si="23"/>
        <v>#REF!</v>
      </c>
      <c r="CF32" s="41" t="e">
        <f t="shared" si="23"/>
        <v>#REF!</v>
      </c>
      <c r="CG32" s="41" t="e">
        <f t="shared" si="23"/>
        <v>#REF!</v>
      </c>
      <c r="CH32" s="41" t="e">
        <f t="shared" si="23"/>
        <v>#REF!</v>
      </c>
      <c r="CI32" s="41" t="e">
        <f t="shared" si="23"/>
        <v>#REF!</v>
      </c>
      <c r="CJ32" s="41" t="e">
        <f t="shared" si="23"/>
        <v>#REF!</v>
      </c>
      <c r="CK32" s="41" t="e">
        <f t="shared" si="23"/>
        <v>#REF!</v>
      </c>
      <c r="CL32" s="41" t="e">
        <f t="shared" si="23"/>
        <v>#REF!</v>
      </c>
      <c r="CM32" s="41" t="e">
        <f t="shared" si="23"/>
        <v>#REF!</v>
      </c>
      <c r="CN32" s="41" t="e">
        <f t="shared" si="23"/>
        <v>#REF!</v>
      </c>
      <c r="CO32" s="41" t="e">
        <f t="shared" si="23"/>
        <v>#REF!</v>
      </c>
      <c r="CP32" s="41" t="e">
        <f t="shared" si="23"/>
        <v>#REF!</v>
      </c>
      <c r="CQ32" s="41" t="e">
        <f t="shared" si="23"/>
        <v>#REF!</v>
      </c>
      <c r="CR32" s="41" t="e">
        <f t="shared" si="23"/>
        <v>#REF!</v>
      </c>
      <c r="CS32" s="41" t="e">
        <f t="shared" si="23"/>
        <v>#REF!</v>
      </c>
      <c r="CT32" s="41" t="e">
        <f t="shared" si="23"/>
        <v>#REF!</v>
      </c>
      <c r="CU32" s="41" t="e">
        <f t="shared" si="30"/>
        <v>#REF!</v>
      </c>
      <c r="CV32" s="41" t="e">
        <f t="shared" si="30"/>
        <v>#REF!</v>
      </c>
      <c r="CW32" s="41" t="e">
        <f t="shared" si="30"/>
        <v>#REF!</v>
      </c>
      <c r="CX32" s="41" t="e">
        <f t="shared" si="30"/>
        <v>#REF!</v>
      </c>
      <c r="CY32" s="41" t="e">
        <f t="shared" si="30"/>
        <v>#REF!</v>
      </c>
      <c r="CZ32" s="41" t="e">
        <f t="shared" si="30"/>
        <v>#REF!</v>
      </c>
      <c r="DA32" s="41" t="e">
        <f t="shared" si="30"/>
        <v>#REF!</v>
      </c>
      <c r="DB32" s="41" t="e">
        <f t="shared" si="30"/>
        <v>#REF!</v>
      </c>
      <c r="DC32" s="41" t="e">
        <f t="shared" si="30"/>
        <v>#REF!</v>
      </c>
      <c r="DD32" s="41" t="e">
        <f t="shared" si="30"/>
        <v>#REF!</v>
      </c>
      <c r="DE32" s="41" t="e">
        <f t="shared" si="30"/>
        <v>#REF!</v>
      </c>
      <c r="DF32" s="41" t="e">
        <f t="shared" si="30"/>
        <v>#REF!</v>
      </c>
      <c r="DG32" s="41" t="e">
        <f t="shared" si="30"/>
        <v>#REF!</v>
      </c>
      <c r="DH32" s="41" t="e">
        <f t="shared" si="30"/>
        <v>#REF!</v>
      </c>
      <c r="DI32" s="41" t="e">
        <f t="shared" si="30"/>
        <v>#REF!</v>
      </c>
      <c r="DJ32" s="41" t="e">
        <f t="shared" si="30"/>
        <v>#REF!</v>
      </c>
      <c r="DK32" s="41" t="e">
        <f t="shared" si="24"/>
        <v>#REF!</v>
      </c>
      <c r="DL32" s="41" t="e">
        <f t="shared" si="24"/>
        <v>#REF!</v>
      </c>
      <c r="DM32" s="41" t="e">
        <f t="shared" si="24"/>
        <v>#REF!</v>
      </c>
      <c r="DN32" s="41" t="e">
        <f t="shared" si="24"/>
        <v>#REF!</v>
      </c>
      <c r="DO32" s="41" t="e">
        <f t="shared" si="24"/>
        <v>#REF!</v>
      </c>
      <c r="DP32" s="41" t="e">
        <f t="shared" si="24"/>
        <v>#REF!</v>
      </c>
      <c r="DQ32" s="41" t="e">
        <f t="shared" si="24"/>
        <v>#REF!</v>
      </c>
      <c r="DR32" s="41" t="e">
        <f t="shared" si="24"/>
        <v>#REF!</v>
      </c>
      <c r="DS32" s="41" t="e">
        <f t="shared" si="24"/>
        <v>#REF!</v>
      </c>
      <c r="DT32" s="41" t="e">
        <f t="shared" si="24"/>
        <v>#REF!</v>
      </c>
      <c r="DU32" s="41" t="e">
        <f t="shared" si="24"/>
        <v>#REF!</v>
      </c>
      <c r="DV32" s="41" t="e">
        <f t="shared" si="24"/>
        <v>#REF!</v>
      </c>
      <c r="DW32" s="41" t="e">
        <f t="shared" si="24"/>
        <v>#REF!</v>
      </c>
      <c r="DX32" s="41" t="e">
        <f t="shared" si="24"/>
        <v>#REF!</v>
      </c>
      <c r="DY32" s="41" t="e">
        <f t="shared" si="24"/>
        <v>#REF!</v>
      </c>
      <c r="DZ32" s="41" t="e">
        <f t="shared" si="24"/>
        <v>#REF!</v>
      </c>
      <c r="EA32" s="41" t="e">
        <f t="shared" si="31"/>
        <v>#REF!</v>
      </c>
      <c r="EB32" s="41" t="e">
        <f t="shared" si="31"/>
        <v>#REF!</v>
      </c>
      <c r="EC32" s="41" t="e">
        <f t="shared" si="31"/>
        <v>#REF!</v>
      </c>
      <c r="ED32" s="41" t="e">
        <f t="shared" si="31"/>
        <v>#REF!</v>
      </c>
      <c r="EE32" s="41" t="e">
        <f t="shared" si="31"/>
        <v>#REF!</v>
      </c>
      <c r="EF32" s="41" t="e">
        <f t="shared" si="31"/>
        <v>#REF!</v>
      </c>
      <c r="EG32" s="41" t="e">
        <f t="shared" si="31"/>
        <v>#REF!</v>
      </c>
      <c r="EH32" s="41" t="e">
        <f t="shared" si="31"/>
        <v>#REF!</v>
      </c>
      <c r="EI32" s="41" t="e">
        <f t="shared" si="31"/>
        <v>#REF!</v>
      </c>
      <c r="EJ32" s="41" t="e">
        <f t="shared" si="31"/>
        <v>#REF!</v>
      </c>
      <c r="EK32" s="41" t="e">
        <f t="shared" si="31"/>
        <v>#REF!</v>
      </c>
      <c r="EL32" s="41" t="e">
        <f t="shared" si="31"/>
        <v>#REF!</v>
      </c>
      <c r="EM32" s="41" t="e">
        <f t="shared" si="31"/>
        <v>#REF!</v>
      </c>
      <c r="EN32" s="41" t="e">
        <f t="shared" si="31"/>
        <v>#REF!</v>
      </c>
      <c r="EO32" s="41" t="e">
        <f t="shared" si="31"/>
        <v>#REF!</v>
      </c>
      <c r="EP32" s="41" t="e">
        <f t="shared" si="31"/>
        <v>#REF!</v>
      </c>
      <c r="EQ32" s="41" t="e">
        <f t="shared" si="25"/>
        <v>#REF!</v>
      </c>
      <c r="ER32" s="41" t="e">
        <f t="shared" si="25"/>
        <v>#REF!</v>
      </c>
      <c r="ES32" s="41" t="e">
        <f t="shared" si="25"/>
        <v>#REF!</v>
      </c>
      <c r="ET32" s="41" t="e">
        <f t="shared" si="25"/>
        <v>#REF!</v>
      </c>
      <c r="EU32" s="41" t="e">
        <f t="shared" si="25"/>
        <v>#REF!</v>
      </c>
      <c r="EV32" s="41" t="e">
        <f t="shared" si="25"/>
        <v>#REF!</v>
      </c>
      <c r="EW32" s="41" t="e">
        <f t="shared" si="25"/>
        <v>#REF!</v>
      </c>
      <c r="EX32" s="41" t="e">
        <f t="shared" si="25"/>
        <v>#REF!</v>
      </c>
      <c r="EY32" s="41" t="e">
        <f t="shared" si="25"/>
        <v>#REF!</v>
      </c>
      <c r="EZ32" s="41" t="e">
        <f t="shared" si="25"/>
        <v>#REF!</v>
      </c>
      <c r="FA32" s="41" t="e">
        <f t="shared" si="25"/>
        <v>#REF!</v>
      </c>
      <c r="FB32" s="41" t="e">
        <f t="shared" si="25"/>
        <v>#REF!</v>
      </c>
      <c r="FC32" s="41" t="e">
        <f t="shared" si="25"/>
        <v>#REF!</v>
      </c>
      <c r="FD32" s="41" t="e">
        <f t="shared" si="25"/>
        <v>#REF!</v>
      </c>
      <c r="FE32" s="41" t="e">
        <f t="shared" si="25"/>
        <v>#REF!</v>
      </c>
      <c r="FF32" s="41" t="e">
        <f t="shared" si="25"/>
        <v>#REF!</v>
      </c>
      <c r="FG32" s="41" t="e">
        <f t="shared" si="32"/>
        <v>#REF!</v>
      </c>
      <c r="FH32" s="41" t="e">
        <f t="shared" si="32"/>
        <v>#REF!</v>
      </c>
      <c r="FI32" s="41" t="e">
        <f t="shared" si="32"/>
        <v>#REF!</v>
      </c>
      <c r="FJ32" s="41" t="e">
        <f t="shared" si="32"/>
        <v>#REF!</v>
      </c>
      <c r="FK32" s="41" t="e">
        <f t="shared" si="32"/>
        <v>#REF!</v>
      </c>
      <c r="FL32" s="41" t="e">
        <f t="shared" si="32"/>
        <v>#REF!</v>
      </c>
      <c r="FM32" s="41" t="e">
        <f t="shared" si="32"/>
        <v>#REF!</v>
      </c>
      <c r="FN32" s="41" t="e">
        <f t="shared" si="32"/>
        <v>#REF!</v>
      </c>
      <c r="FO32" s="41" t="e">
        <f t="shared" si="32"/>
        <v>#REF!</v>
      </c>
      <c r="FP32" s="41" t="e">
        <f t="shared" si="32"/>
        <v>#REF!</v>
      </c>
      <c r="FQ32" s="41" t="e">
        <f t="shared" si="32"/>
        <v>#REF!</v>
      </c>
      <c r="FR32" s="41" t="e">
        <f t="shared" si="32"/>
        <v>#REF!</v>
      </c>
      <c r="FS32" s="41" t="e">
        <f t="shared" si="32"/>
        <v>#REF!</v>
      </c>
      <c r="FT32" s="41" t="e">
        <f t="shared" si="32"/>
        <v>#REF!</v>
      </c>
      <c r="FU32" s="41" t="e">
        <f t="shared" si="32"/>
        <v>#REF!</v>
      </c>
      <c r="FV32" s="41" t="e">
        <f t="shared" si="32"/>
        <v>#REF!</v>
      </c>
      <c r="FW32" s="41" t="e">
        <f t="shared" si="26"/>
        <v>#REF!</v>
      </c>
      <c r="FX32" s="41" t="e">
        <f t="shared" si="26"/>
        <v>#REF!</v>
      </c>
      <c r="FY32" s="41" t="e">
        <f t="shared" si="26"/>
        <v>#REF!</v>
      </c>
      <c r="FZ32" s="41" t="e">
        <f t="shared" si="26"/>
        <v>#REF!</v>
      </c>
      <c r="GA32" s="41" t="e">
        <f t="shared" si="26"/>
        <v>#REF!</v>
      </c>
      <c r="GB32" s="41" t="e">
        <f t="shared" si="26"/>
        <v>#REF!</v>
      </c>
      <c r="GC32" s="41" t="e">
        <f t="shared" si="26"/>
        <v>#REF!</v>
      </c>
      <c r="GD32" s="41" t="e">
        <f t="shared" si="26"/>
        <v>#REF!</v>
      </c>
      <c r="GE32" s="41" t="e">
        <f t="shared" si="26"/>
        <v>#REF!</v>
      </c>
      <c r="GF32" s="41" t="e">
        <f t="shared" si="26"/>
        <v>#REF!</v>
      </c>
      <c r="GG32" s="41" t="e">
        <f t="shared" si="26"/>
        <v>#REF!</v>
      </c>
      <c r="GH32" s="41" t="e">
        <f t="shared" si="26"/>
        <v>#REF!</v>
      </c>
      <c r="GI32" s="41" t="e">
        <f t="shared" si="26"/>
        <v>#REF!</v>
      </c>
      <c r="GJ32" s="41" t="e">
        <f t="shared" si="26"/>
        <v>#REF!</v>
      </c>
      <c r="GK32" s="41" t="e">
        <f t="shared" si="26"/>
        <v>#REF!</v>
      </c>
      <c r="GL32" s="41" t="e">
        <f t="shared" si="26"/>
        <v>#REF!</v>
      </c>
      <c r="GM32" s="41" t="e">
        <f t="shared" si="33"/>
        <v>#REF!</v>
      </c>
      <c r="GN32" s="41" t="e">
        <f t="shared" si="33"/>
        <v>#REF!</v>
      </c>
      <c r="GO32" s="41" t="e">
        <f t="shared" si="33"/>
        <v>#REF!</v>
      </c>
      <c r="GP32" s="41" t="e">
        <f t="shared" si="33"/>
        <v>#REF!</v>
      </c>
      <c r="GQ32" s="41" t="e">
        <f t="shared" si="33"/>
        <v>#REF!</v>
      </c>
      <c r="GR32" s="41" t="e">
        <f t="shared" si="33"/>
        <v>#REF!</v>
      </c>
      <c r="GS32" s="41" t="e">
        <f t="shared" si="33"/>
        <v>#REF!</v>
      </c>
      <c r="GT32" s="41" t="e">
        <f t="shared" si="33"/>
        <v>#REF!</v>
      </c>
      <c r="GU32" s="41" t="e">
        <f t="shared" si="33"/>
        <v>#REF!</v>
      </c>
      <c r="GV32" s="41" t="e">
        <f t="shared" si="33"/>
        <v>#REF!</v>
      </c>
      <c r="GW32" s="41" t="e">
        <f t="shared" si="33"/>
        <v>#REF!</v>
      </c>
      <c r="GX32" s="41" t="e">
        <f t="shared" si="33"/>
        <v>#REF!</v>
      </c>
      <c r="GY32" s="41" t="e">
        <f t="shared" si="33"/>
        <v>#REF!</v>
      </c>
      <c r="GZ32" s="41" t="e">
        <f t="shared" si="33"/>
        <v>#REF!</v>
      </c>
      <c r="HA32" s="41" t="e">
        <f t="shared" si="33"/>
        <v>#REF!</v>
      </c>
      <c r="HB32" s="41" t="e">
        <f t="shared" si="33"/>
        <v>#REF!</v>
      </c>
      <c r="HC32" s="41" t="e">
        <f t="shared" si="27"/>
        <v>#REF!</v>
      </c>
      <c r="HD32" s="41" t="e">
        <f t="shared" si="27"/>
        <v>#REF!</v>
      </c>
      <c r="HE32" s="41" t="e">
        <f t="shared" si="27"/>
        <v>#REF!</v>
      </c>
      <c r="HF32" s="41" t="e">
        <f t="shared" si="27"/>
        <v>#REF!</v>
      </c>
      <c r="HG32" s="41" t="e">
        <f t="shared" si="27"/>
        <v>#REF!</v>
      </c>
      <c r="HH32" s="41" t="e">
        <f t="shared" si="27"/>
        <v>#REF!</v>
      </c>
      <c r="HI32" s="41" t="e">
        <f t="shared" si="27"/>
        <v>#REF!</v>
      </c>
      <c r="HJ32" s="41" t="e">
        <f t="shared" si="27"/>
        <v>#REF!</v>
      </c>
    </row>
    <row r="33" spans="1:218" ht="14.4" x14ac:dyDescent="0.3">
      <c r="A33" s="42">
        <v>30</v>
      </c>
      <c r="B33" s="43" t="e">
        <f>'CMM2 - AUX CALC'!$AE$67</f>
        <v>#REF!</v>
      </c>
      <c r="AF33" s="41" t="e">
        <f>$B33/(_xlfn.SINGLE(PrazoConcessao)*12-AF$3+1)</f>
        <v>#REF!</v>
      </c>
      <c r="AG33" s="41" t="e">
        <f t="shared" si="28"/>
        <v>#REF!</v>
      </c>
      <c r="AH33" s="41" t="e">
        <f t="shared" si="28"/>
        <v>#REF!</v>
      </c>
      <c r="AI33" s="41" t="e">
        <f t="shared" si="28"/>
        <v>#REF!</v>
      </c>
      <c r="AJ33" s="41" t="e">
        <f t="shared" si="21"/>
        <v>#REF!</v>
      </c>
      <c r="AK33" s="41" t="e">
        <f t="shared" si="21"/>
        <v>#REF!</v>
      </c>
      <c r="AL33" s="41" t="e">
        <f t="shared" si="21"/>
        <v>#REF!</v>
      </c>
      <c r="AM33" s="41" t="e">
        <f t="shared" si="21"/>
        <v>#REF!</v>
      </c>
      <c r="AN33" s="41" t="e">
        <f t="shared" si="21"/>
        <v>#REF!</v>
      </c>
      <c r="AO33" s="41" t="e">
        <f t="shared" si="21"/>
        <v>#REF!</v>
      </c>
      <c r="AP33" s="41" t="e">
        <f t="shared" si="21"/>
        <v>#REF!</v>
      </c>
      <c r="AQ33" s="41" t="e">
        <f t="shared" si="21"/>
        <v>#REF!</v>
      </c>
      <c r="AR33" s="41" t="e">
        <f t="shared" si="21"/>
        <v>#REF!</v>
      </c>
      <c r="AS33" s="41" t="e">
        <f t="shared" si="21"/>
        <v>#REF!</v>
      </c>
      <c r="AT33" s="41" t="e">
        <f t="shared" si="21"/>
        <v>#REF!</v>
      </c>
      <c r="AU33" s="41" t="e">
        <f t="shared" si="21"/>
        <v>#REF!</v>
      </c>
      <c r="AV33" s="41" t="e">
        <f t="shared" si="21"/>
        <v>#REF!</v>
      </c>
      <c r="AW33" s="41" t="e">
        <f t="shared" si="21"/>
        <v>#REF!</v>
      </c>
      <c r="AX33" s="41" t="e">
        <f t="shared" si="21"/>
        <v>#REF!</v>
      </c>
      <c r="AY33" s="41" t="e">
        <f t="shared" si="29"/>
        <v>#REF!</v>
      </c>
      <c r="AZ33" s="41" t="e">
        <f t="shared" si="29"/>
        <v>#REF!</v>
      </c>
      <c r="BA33" s="41" t="e">
        <f t="shared" si="29"/>
        <v>#REF!</v>
      </c>
      <c r="BB33" s="41" t="e">
        <f t="shared" si="29"/>
        <v>#REF!</v>
      </c>
      <c r="BC33" s="41" t="e">
        <f t="shared" si="29"/>
        <v>#REF!</v>
      </c>
      <c r="BD33" s="41" t="e">
        <f t="shared" si="29"/>
        <v>#REF!</v>
      </c>
      <c r="BE33" s="41" t="e">
        <f t="shared" si="29"/>
        <v>#REF!</v>
      </c>
      <c r="BF33" s="41" t="e">
        <f t="shared" si="29"/>
        <v>#REF!</v>
      </c>
      <c r="BG33" s="41" t="e">
        <f t="shared" si="29"/>
        <v>#REF!</v>
      </c>
      <c r="BH33" s="41" t="e">
        <f t="shared" si="29"/>
        <v>#REF!</v>
      </c>
      <c r="BI33" s="41" t="e">
        <f t="shared" si="29"/>
        <v>#REF!</v>
      </c>
      <c r="BJ33" s="41" t="e">
        <f t="shared" si="29"/>
        <v>#REF!</v>
      </c>
      <c r="BK33" s="41" t="e">
        <f t="shared" si="29"/>
        <v>#REF!</v>
      </c>
      <c r="BL33" s="41" t="e">
        <f t="shared" si="29"/>
        <v>#REF!</v>
      </c>
      <c r="BM33" s="41" t="e">
        <f t="shared" si="29"/>
        <v>#REF!</v>
      </c>
      <c r="BN33" s="41" t="e">
        <f t="shared" si="29"/>
        <v>#REF!</v>
      </c>
      <c r="BO33" s="41" t="e">
        <f t="shared" si="22"/>
        <v>#REF!</v>
      </c>
      <c r="BP33" s="41" t="e">
        <f t="shared" si="22"/>
        <v>#REF!</v>
      </c>
      <c r="BQ33" s="41" t="e">
        <f t="shared" si="22"/>
        <v>#REF!</v>
      </c>
      <c r="BR33" s="41" t="e">
        <f t="shared" si="22"/>
        <v>#REF!</v>
      </c>
      <c r="BS33" s="41" t="e">
        <f t="shared" si="22"/>
        <v>#REF!</v>
      </c>
      <c r="BT33" s="41" t="e">
        <f t="shared" si="22"/>
        <v>#REF!</v>
      </c>
      <c r="BU33" s="41" t="e">
        <f t="shared" si="22"/>
        <v>#REF!</v>
      </c>
      <c r="BV33" s="41" t="e">
        <f t="shared" si="22"/>
        <v>#REF!</v>
      </c>
      <c r="BW33" s="41" t="e">
        <f t="shared" si="22"/>
        <v>#REF!</v>
      </c>
      <c r="BX33" s="41" t="e">
        <f t="shared" si="22"/>
        <v>#REF!</v>
      </c>
      <c r="BY33" s="41" t="e">
        <f t="shared" si="22"/>
        <v>#REF!</v>
      </c>
      <c r="BZ33" s="41" t="e">
        <f t="shared" si="22"/>
        <v>#REF!</v>
      </c>
      <c r="CA33" s="41" t="e">
        <f t="shared" si="22"/>
        <v>#REF!</v>
      </c>
      <c r="CB33" s="41" t="e">
        <f t="shared" si="22"/>
        <v>#REF!</v>
      </c>
      <c r="CC33" s="41" t="e">
        <f t="shared" si="22"/>
        <v>#REF!</v>
      </c>
      <c r="CD33" s="41" t="e">
        <f t="shared" si="22"/>
        <v>#REF!</v>
      </c>
      <c r="CE33" s="41" t="e">
        <f t="shared" si="23"/>
        <v>#REF!</v>
      </c>
      <c r="CF33" s="41" t="e">
        <f t="shared" si="23"/>
        <v>#REF!</v>
      </c>
      <c r="CG33" s="41" t="e">
        <f t="shared" si="23"/>
        <v>#REF!</v>
      </c>
      <c r="CH33" s="41" t="e">
        <f t="shared" si="23"/>
        <v>#REF!</v>
      </c>
      <c r="CI33" s="41" t="e">
        <f t="shared" si="23"/>
        <v>#REF!</v>
      </c>
      <c r="CJ33" s="41" t="e">
        <f t="shared" si="23"/>
        <v>#REF!</v>
      </c>
      <c r="CK33" s="41" t="e">
        <f t="shared" si="23"/>
        <v>#REF!</v>
      </c>
      <c r="CL33" s="41" t="e">
        <f t="shared" si="23"/>
        <v>#REF!</v>
      </c>
      <c r="CM33" s="41" t="e">
        <f t="shared" si="23"/>
        <v>#REF!</v>
      </c>
      <c r="CN33" s="41" t="e">
        <f t="shared" si="23"/>
        <v>#REF!</v>
      </c>
      <c r="CO33" s="41" t="e">
        <f t="shared" si="23"/>
        <v>#REF!</v>
      </c>
      <c r="CP33" s="41" t="e">
        <f t="shared" si="23"/>
        <v>#REF!</v>
      </c>
      <c r="CQ33" s="41" t="e">
        <f t="shared" si="23"/>
        <v>#REF!</v>
      </c>
      <c r="CR33" s="41" t="e">
        <f t="shared" si="23"/>
        <v>#REF!</v>
      </c>
      <c r="CS33" s="41" t="e">
        <f t="shared" si="23"/>
        <v>#REF!</v>
      </c>
      <c r="CT33" s="41" t="e">
        <f t="shared" si="23"/>
        <v>#REF!</v>
      </c>
      <c r="CU33" s="41" t="e">
        <f t="shared" si="30"/>
        <v>#REF!</v>
      </c>
      <c r="CV33" s="41" t="e">
        <f t="shared" si="30"/>
        <v>#REF!</v>
      </c>
      <c r="CW33" s="41" t="e">
        <f t="shared" si="30"/>
        <v>#REF!</v>
      </c>
      <c r="CX33" s="41" t="e">
        <f t="shared" si="30"/>
        <v>#REF!</v>
      </c>
      <c r="CY33" s="41" t="e">
        <f t="shared" si="30"/>
        <v>#REF!</v>
      </c>
      <c r="CZ33" s="41" t="e">
        <f t="shared" si="30"/>
        <v>#REF!</v>
      </c>
      <c r="DA33" s="41" t="e">
        <f t="shared" si="30"/>
        <v>#REF!</v>
      </c>
      <c r="DB33" s="41" t="e">
        <f t="shared" si="30"/>
        <v>#REF!</v>
      </c>
      <c r="DC33" s="41" t="e">
        <f t="shared" si="30"/>
        <v>#REF!</v>
      </c>
      <c r="DD33" s="41" t="e">
        <f t="shared" si="30"/>
        <v>#REF!</v>
      </c>
      <c r="DE33" s="41" t="e">
        <f t="shared" si="30"/>
        <v>#REF!</v>
      </c>
      <c r="DF33" s="41" t="e">
        <f t="shared" si="30"/>
        <v>#REF!</v>
      </c>
      <c r="DG33" s="41" t="e">
        <f t="shared" si="30"/>
        <v>#REF!</v>
      </c>
      <c r="DH33" s="41" t="e">
        <f t="shared" si="30"/>
        <v>#REF!</v>
      </c>
      <c r="DI33" s="41" t="e">
        <f t="shared" si="30"/>
        <v>#REF!</v>
      </c>
      <c r="DJ33" s="41" t="e">
        <f t="shared" si="30"/>
        <v>#REF!</v>
      </c>
      <c r="DK33" s="41" t="e">
        <f t="shared" si="24"/>
        <v>#REF!</v>
      </c>
      <c r="DL33" s="41" t="e">
        <f t="shared" si="24"/>
        <v>#REF!</v>
      </c>
      <c r="DM33" s="41" t="e">
        <f t="shared" si="24"/>
        <v>#REF!</v>
      </c>
      <c r="DN33" s="41" t="e">
        <f t="shared" si="24"/>
        <v>#REF!</v>
      </c>
      <c r="DO33" s="41" t="e">
        <f t="shared" si="24"/>
        <v>#REF!</v>
      </c>
      <c r="DP33" s="41" t="e">
        <f t="shared" si="24"/>
        <v>#REF!</v>
      </c>
      <c r="DQ33" s="41" t="e">
        <f t="shared" si="24"/>
        <v>#REF!</v>
      </c>
      <c r="DR33" s="41" t="e">
        <f t="shared" si="24"/>
        <v>#REF!</v>
      </c>
      <c r="DS33" s="41" t="e">
        <f t="shared" si="24"/>
        <v>#REF!</v>
      </c>
      <c r="DT33" s="41" t="e">
        <f t="shared" si="24"/>
        <v>#REF!</v>
      </c>
      <c r="DU33" s="41" t="e">
        <f t="shared" si="24"/>
        <v>#REF!</v>
      </c>
      <c r="DV33" s="41" t="e">
        <f t="shared" si="24"/>
        <v>#REF!</v>
      </c>
      <c r="DW33" s="41" t="e">
        <f t="shared" si="24"/>
        <v>#REF!</v>
      </c>
      <c r="DX33" s="41" t="e">
        <f t="shared" si="24"/>
        <v>#REF!</v>
      </c>
      <c r="DY33" s="41" t="e">
        <f t="shared" si="24"/>
        <v>#REF!</v>
      </c>
      <c r="DZ33" s="41" t="e">
        <f t="shared" si="24"/>
        <v>#REF!</v>
      </c>
      <c r="EA33" s="41" t="e">
        <f t="shared" si="31"/>
        <v>#REF!</v>
      </c>
      <c r="EB33" s="41" t="e">
        <f t="shared" si="31"/>
        <v>#REF!</v>
      </c>
      <c r="EC33" s="41" t="e">
        <f t="shared" si="31"/>
        <v>#REF!</v>
      </c>
      <c r="ED33" s="41" t="e">
        <f t="shared" si="31"/>
        <v>#REF!</v>
      </c>
      <c r="EE33" s="41" t="e">
        <f t="shared" si="31"/>
        <v>#REF!</v>
      </c>
      <c r="EF33" s="41" t="e">
        <f t="shared" si="31"/>
        <v>#REF!</v>
      </c>
      <c r="EG33" s="41" t="e">
        <f t="shared" si="31"/>
        <v>#REF!</v>
      </c>
      <c r="EH33" s="41" t="e">
        <f t="shared" si="31"/>
        <v>#REF!</v>
      </c>
      <c r="EI33" s="41" t="e">
        <f t="shared" si="31"/>
        <v>#REF!</v>
      </c>
      <c r="EJ33" s="41" t="e">
        <f t="shared" si="31"/>
        <v>#REF!</v>
      </c>
      <c r="EK33" s="41" t="e">
        <f t="shared" si="31"/>
        <v>#REF!</v>
      </c>
      <c r="EL33" s="41" t="e">
        <f t="shared" si="31"/>
        <v>#REF!</v>
      </c>
      <c r="EM33" s="41" t="e">
        <f t="shared" si="31"/>
        <v>#REF!</v>
      </c>
      <c r="EN33" s="41" t="e">
        <f t="shared" si="31"/>
        <v>#REF!</v>
      </c>
      <c r="EO33" s="41" t="e">
        <f t="shared" si="31"/>
        <v>#REF!</v>
      </c>
      <c r="EP33" s="41" t="e">
        <f t="shared" si="31"/>
        <v>#REF!</v>
      </c>
      <c r="EQ33" s="41" t="e">
        <f t="shared" si="25"/>
        <v>#REF!</v>
      </c>
      <c r="ER33" s="41" t="e">
        <f t="shared" si="25"/>
        <v>#REF!</v>
      </c>
      <c r="ES33" s="41" t="e">
        <f t="shared" si="25"/>
        <v>#REF!</v>
      </c>
      <c r="ET33" s="41" t="e">
        <f t="shared" si="25"/>
        <v>#REF!</v>
      </c>
      <c r="EU33" s="41" t="e">
        <f t="shared" si="25"/>
        <v>#REF!</v>
      </c>
      <c r="EV33" s="41" t="e">
        <f t="shared" si="25"/>
        <v>#REF!</v>
      </c>
      <c r="EW33" s="41" t="e">
        <f t="shared" si="25"/>
        <v>#REF!</v>
      </c>
      <c r="EX33" s="41" t="e">
        <f t="shared" si="25"/>
        <v>#REF!</v>
      </c>
      <c r="EY33" s="41" t="e">
        <f t="shared" si="25"/>
        <v>#REF!</v>
      </c>
      <c r="EZ33" s="41" t="e">
        <f t="shared" si="25"/>
        <v>#REF!</v>
      </c>
      <c r="FA33" s="41" t="e">
        <f t="shared" si="25"/>
        <v>#REF!</v>
      </c>
      <c r="FB33" s="41" t="e">
        <f t="shared" si="25"/>
        <v>#REF!</v>
      </c>
      <c r="FC33" s="41" t="e">
        <f t="shared" si="25"/>
        <v>#REF!</v>
      </c>
      <c r="FD33" s="41" t="e">
        <f t="shared" si="25"/>
        <v>#REF!</v>
      </c>
      <c r="FE33" s="41" t="e">
        <f t="shared" si="25"/>
        <v>#REF!</v>
      </c>
      <c r="FF33" s="41" t="e">
        <f t="shared" si="25"/>
        <v>#REF!</v>
      </c>
      <c r="FG33" s="41" t="e">
        <f t="shared" si="32"/>
        <v>#REF!</v>
      </c>
      <c r="FH33" s="41" t="e">
        <f t="shared" si="32"/>
        <v>#REF!</v>
      </c>
      <c r="FI33" s="41" t="e">
        <f t="shared" si="32"/>
        <v>#REF!</v>
      </c>
      <c r="FJ33" s="41" t="e">
        <f t="shared" si="32"/>
        <v>#REF!</v>
      </c>
      <c r="FK33" s="41" t="e">
        <f t="shared" si="32"/>
        <v>#REF!</v>
      </c>
      <c r="FL33" s="41" t="e">
        <f t="shared" si="32"/>
        <v>#REF!</v>
      </c>
      <c r="FM33" s="41" t="e">
        <f t="shared" si="32"/>
        <v>#REF!</v>
      </c>
      <c r="FN33" s="41" t="e">
        <f t="shared" si="32"/>
        <v>#REF!</v>
      </c>
      <c r="FO33" s="41" t="e">
        <f t="shared" si="32"/>
        <v>#REF!</v>
      </c>
      <c r="FP33" s="41" t="e">
        <f t="shared" si="32"/>
        <v>#REF!</v>
      </c>
      <c r="FQ33" s="41" t="e">
        <f t="shared" si="32"/>
        <v>#REF!</v>
      </c>
      <c r="FR33" s="41" t="e">
        <f t="shared" si="32"/>
        <v>#REF!</v>
      </c>
      <c r="FS33" s="41" t="e">
        <f t="shared" si="32"/>
        <v>#REF!</v>
      </c>
      <c r="FT33" s="41" t="e">
        <f t="shared" si="32"/>
        <v>#REF!</v>
      </c>
      <c r="FU33" s="41" t="e">
        <f t="shared" si="32"/>
        <v>#REF!</v>
      </c>
      <c r="FV33" s="41" t="e">
        <f t="shared" si="32"/>
        <v>#REF!</v>
      </c>
      <c r="FW33" s="41" t="e">
        <f t="shared" si="26"/>
        <v>#REF!</v>
      </c>
      <c r="FX33" s="41" t="e">
        <f t="shared" si="26"/>
        <v>#REF!</v>
      </c>
      <c r="FY33" s="41" t="e">
        <f t="shared" si="26"/>
        <v>#REF!</v>
      </c>
      <c r="FZ33" s="41" t="e">
        <f t="shared" si="26"/>
        <v>#REF!</v>
      </c>
      <c r="GA33" s="41" t="e">
        <f t="shared" si="26"/>
        <v>#REF!</v>
      </c>
      <c r="GB33" s="41" t="e">
        <f t="shared" si="26"/>
        <v>#REF!</v>
      </c>
      <c r="GC33" s="41" t="e">
        <f t="shared" si="26"/>
        <v>#REF!</v>
      </c>
      <c r="GD33" s="41" t="e">
        <f t="shared" si="26"/>
        <v>#REF!</v>
      </c>
      <c r="GE33" s="41" t="e">
        <f t="shared" si="26"/>
        <v>#REF!</v>
      </c>
      <c r="GF33" s="41" t="e">
        <f t="shared" si="26"/>
        <v>#REF!</v>
      </c>
      <c r="GG33" s="41" t="e">
        <f t="shared" si="26"/>
        <v>#REF!</v>
      </c>
      <c r="GH33" s="41" t="e">
        <f t="shared" si="26"/>
        <v>#REF!</v>
      </c>
      <c r="GI33" s="41" t="e">
        <f t="shared" si="26"/>
        <v>#REF!</v>
      </c>
      <c r="GJ33" s="41" t="e">
        <f t="shared" si="26"/>
        <v>#REF!</v>
      </c>
      <c r="GK33" s="41" t="e">
        <f t="shared" si="26"/>
        <v>#REF!</v>
      </c>
      <c r="GL33" s="41" t="e">
        <f t="shared" si="26"/>
        <v>#REF!</v>
      </c>
      <c r="GM33" s="41" t="e">
        <f t="shared" si="33"/>
        <v>#REF!</v>
      </c>
      <c r="GN33" s="41" t="e">
        <f t="shared" si="33"/>
        <v>#REF!</v>
      </c>
      <c r="GO33" s="41" t="e">
        <f t="shared" si="33"/>
        <v>#REF!</v>
      </c>
      <c r="GP33" s="41" t="e">
        <f t="shared" si="33"/>
        <v>#REF!</v>
      </c>
      <c r="GQ33" s="41" t="e">
        <f t="shared" si="33"/>
        <v>#REF!</v>
      </c>
      <c r="GR33" s="41" t="e">
        <f t="shared" si="33"/>
        <v>#REF!</v>
      </c>
      <c r="GS33" s="41" t="e">
        <f t="shared" si="33"/>
        <v>#REF!</v>
      </c>
      <c r="GT33" s="41" t="e">
        <f t="shared" si="33"/>
        <v>#REF!</v>
      </c>
      <c r="GU33" s="41" t="e">
        <f t="shared" si="33"/>
        <v>#REF!</v>
      </c>
      <c r="GV33" s="41" t="e">
        <f t="shared" si="33"/>
        <v>#REF!</v>
      </c>
      <c r="GW33" s="41" t="e">
        <f t="shared" si="33"/>
        <v>#REF!</v>
      </c>
      <c r="GX33" s="41" t="e">
        <f t="shared" si="33"/>
        <v>#REF!</v>
      </c>
      <c r="GY33" s="41" t="e">
        <f t="shared" si="33"/>
        <v>#REF!</v>
      </c>
      <c r="GZ33" s="41" t="e">
        <f t="shared" si="33"/>
        <v>#REF!</v>
      </c>
      <c r="HA33" s="41" t="e">
        <f t="shared" si="33"/>
        <v>#REF!</v>
      </c>
      <c r="HB33" s="41" t="e">
        <f t="shared" si="33"/>
        <v>#REF!</v>
      </c>
      <c r="HC33" s="41" t="e">
        <f t="shared" si="27"/>
        <v>#REF!</v>
      </c>
      <c r="HD33" s="41" t="e">
        <f t="shared" si="27"/>
        <v>#REF!</v>
      </c>
      <c r="HE33" s="41" t="e">
        <f t="shared" si="27"/>
        <v>#REF!</v>
      </c>
      <c r="HF33" s="41" t="e">
        <f t="shared" si="27"/>
        <v>#REF!</v>
      </c>
      <c r="HG33" s="41" t="e">
        <f t="shared" si="27"/>
        <v>#REF!</v>
      </c>
      <c r="HH33" s="41" t="e">
        <f t="shared" si="27"/>
        <v>#REF!</v>
      </c>
      <c r="HI33" s="41" t="e">
        <f t="shared" si="27"/>
        <v>#REF!</v>
      </c>
      <c r="HJ33" s="41" t="e">
        <f t="shared" si="27"/>
        <v>#REF!</v>
      </c>
    </row>
    <row r="34" spans="1:218" ht="14.4" x14ac:dyDescent="0.3">
      <c r="A34" s="42">
        <v>31</v>
      </c>
      <c r="B34" s="43" t="e">
        <f>'CMM2 - AUX CALC'!$AF$67</f>
        <v>#REF!</v>
      </c>
      <c r="AG34" s="41" t="e">
        <f>$B34/(_xlfn.SINGLE(PrazoConcessao)*12-AG$3+1)</f>
        <v>#REF!</v>
      </c>
      <c r="AH34" s="41" t="e">
        <f t="shared" si="28"/>
        <v>#REF!</v>
      </c>
      <c r="AI34" s="41" t="e">
        <f t="shared" si="28"/>
        <v>#REF!</v>
      </c>
      <c r="AJ34" s="41" t="e">
        <f t="shared" si="21"/>
        <v>#REF!</v>
      </c>
      <c r="AK34" s="41" t="e">
        <f t="shared" si="21"/>
        <v>#REF!</v>
      </c>
      <c r="AL34" s="41" t="e">
        <f t="shared" si="21"/>
        <v>#REF!</v>
      </c>
      <c r="AM34" s="41" t="e">
        <f t="shared" si="21"/>
        <v>#REF!</v>
      </c>
      <c r="AN34" s="41" t="e">
        <f t="shared" si="21"/>
        <v>#REF!</v>
      </c>
      <c r="AO34" s="41" t="e">
        <f t="shared" si="21"/>
        <v>#REF!</v>
      </c>
      <c r="AP34" s="41" t="e">
        <f t="shared" si="21"/>
        <v>#REF!</v>
      </c>
      <c r="AQ34" s="41" t="e">
        <f t="shared" si="21"/>
        <v>#REF!</v>
      </c>
      <c r="AR34" s="41" t="e">
        <f t="shared" si="21"/>
        <v>#REF!</v>
      </c>
      <c r="AS34" s="41" t="e">
        <f t="shared" si="21"/>
        <v>#REF!</v>
      </c>
      <c r="AT34" s="41" t="e">
        <f t="shared" si="21"/>
        <v>#REF!</v>
      </c>
      <c r="AU34" s="41" t="e">
        <f t="shared" si="21"/>
        <v>#REF!</v>
      </c>
      <c r="AV34" s="41" t="e">
        <f t="shared" si="21"/>
        <v>#REF!</v>
      </c>
      <c r="AW34" s="41" t="e">
        <f t="shared" si="21"/>
        <v>#REF!</v>
      </c>
      <c r="AX34" s="41" t="e">
        <f t="shared" si="21"/>
        <v>#REF!</v>
      </c>
      <c r="AY34" s="41" t="e">
        <f t="shared" si="29"/>
        <v>#REF!</v>
      </c>
      <c r="AZ34" s="41" t="e">
        <f t="shared" si="29"/>
        <v>#REF!</v>
      </c>
      <c r="BA34" s="41" t="e">
        <f t="shared" si="29"/>
        <v>#REF!</v>
      </c>
      <c r="BB34" s="41" t="e">
        <f t="shared" si="29"/>
        <v>#REF!</v>
      </c>
      <c r="BC34" s="41" t="e">
        <f t="shared" si="29"/>
        <v>#REF!</v>
      </c>
      <c r="BD34" s="41" t="e">
        <f t="shared" si="29"/>
        <v>#REF!</v>
      </c>
      <c r="BE34" s="41" t="e">
        <f t="shared" si="29"/>
        <v>#REF!</v>
      </c>
      <c r="BF34" s="41" t="e">
        <f t="shared" si="29"/>
        <v>#REF!</v>
      </c>
      <c r="BG34" s="41" t="e">
        <f t="shared" si="29"/>
        <v>#REF!</v>
      </c>
      <c r="BH34" s="41" t="e">
        <f t="shared" si="29"/>
        <v>#REF!</v>
      </c>
      <c r="BI34" s="41" t="e">
        <f t="shared" si="29"/>
        <v>#REF!</v>
      </c>
      <c r="BJ34" s="41" t="e">
        <f t="shared" si="29"/>
        <v>#REF!</v>
      </c>
      <c r="BK34" s="41" t="e">
        <f t="shared" si="29"/>
        <v>#REF!</v>
      </c>
      <c r="BL34" s="41" t="e">
        <f t="shared" si="29"/>
        <v>#REF!</v>
      </c>
      <c r="BM34" s="41" t="e">
        <f t="shared" si="29"/>
        <v>#REF!</v>
      </c>
      <c r="BN34" s="41" t="e">
        <f t="shared" si="29"/>
        <v>#REF!</v>
      </c>
      <c r="BO34" s="41" t="e">
        <f t="shared" si="22"/>
        <v>#REF!</v>
      </c>
      <c r="BP34" s="41" t="e">
        <f t="shared" si="22"/>
        <v>#REF!</v>
      </c>
      <c r="BQ34" s="41" t="e">
        <f t="shared" si="22"/>
        <v>#REF!</v>
      </c>
      <c r="BR34" s="41" t="e">
        <f t="shared" si="22"/>
        <v>#REF!</v>
      </c>
      <c r="BS34" s="41" t="e">
        <f t="shared" si="22"/>
        <v>#REF!</v>
      </c>
      <c r="BT34" s="41" t="e">
        <f t="shared" si="22"/>
        <v>#REF!</v>
      </c>
      <c r="BU34" s="41" t="e">
        <f t="shared" si="22"/>
        <v>#REF!</v>
      </c>
      <c r="BV34" s="41" t="e">
        <f t="shared" si="22"/>
        <v>#REF!</v>
      </c>
      <c r="BW34" s="41" t="e">
        <f t="shared" si="22"/>
        <v>#REF!</v>
      </c>
      <c r="BX34" s="41" t="e">
        <f t="shared" si="22"/>
        <v>#REF!</v>
      </c>
      <c r="BY34" s="41" t="e">
        <f t="shared" si="22"/>
        <v>#REF!</v>
      </c>
      <c r="BZ34" s="41" t="e">
        <f t="shared" si="22"/>
        <v>#REF!</v>
      </c>
      <c r="CA34" s="41" t="e">
        <f t="shared" si="22"/>
        <v>#REF!</v>
      </c>
      <c r="CB34" s="41" t="e">
        <f t="shared" si="22"/>
        <v>#REF!</v>
      </c>
      <c r="CC34" s="41" t="e">
        <f t="shared" si="22"/>
        <v>#REF!</v>
      </c>
      <c r="CD34" s="41" t="e">
        <f t="shared" si="22"/>
        <v>#REF!</v>
      </c>
      <c r="CE34" s="41" t="e">
        <f t="shared" si="23"/>
        <v>#REF!</v>
      </c>
      <c r="CF34" s="41" t="e">
        <f t="shared" si="23"/>
        <v>#REF!</v>
      </c>
      <c r="CG34" s="41" t="e">
        <f t="shared" si="23"/>
        <v>#REF!</v>
      </c>
      <c r="CH34" s="41" t="e">
        <f t="shared" si="23"/>
        <v>#REF!</v>
      </c>
      <c r="CI34" s="41" t="e">
        <f t="shared" si="23"/>
        <v>#REF!</v>
      </c>
      <c r="CJ34" s="41" t="e">
        <f t="shared" si="23"/>
        <v>#REF!</v>
      </c>
      <c r="CK34" s="41" t="e">
        <f t="shared" si="23"/>
        <v>#REF!</v>
      </c>
      <c r="CL34" s="41" t="e">
        <f t="shared" si="23"/>
        <v>#REF!</v>
      </c>
      <c r="CM34" s="41" t="e">
        <f t="shared" si="23"/>
        <v>#REF!</v>
      </c>
      <c r="CN34" s="41" t="e">
        <f t="shared" si="23"/>
        <v>#REF!</v>
      </c>
      <c r="CO34" s="41" t="e">
        <f t="shared" si="23"/>
        <v>#REF!</v>
      </c>
      <c r="CP34" s="41" t="e">
        <f t="shared" si="23"/>
        <v>#REF!</v>
      </c>
      <c r="CQ34" s="41" t="e">
        <f t="shared" si="23"/>
        <v>#REF!</v>
      </c>
      <c r="CR34" s="41" t="e">
        <f t="shared" si="23"/>
        <v>#REF!</v>
      </c>
      <c r="CS34" s="41" t="e">
        <f t="shared" si="23"/>
        <v>#REF!</v>
      </c>
      <c r="CT34" s="41" t="e">
        <f t="shared" ref="CT34:DI51" si="34">CS34</f>
        <v>#REF!</v>
      </c>
      <c r="CU34" s="41" t="e">
        <f t="shared" si="30"/>
        <v>#REF!</v>
      </c>
      <c r="CV34" s="41" t="e">
        <f t="shared" si="30"/>
        <v>#REF!</v>
      </c>
      <c r="CW34" s="41" t="e">
        <f t="shared" si="30"/>
        <v>#REF!</v>
      </c>
      <c r="CX34" s="41" t="e">
        <f t="shared" si="30"/>
        <v>#REF!</v>
      </c>
      <c r="CY34" s="41" t="e">
        <f t="shared" si="30"/>
        <v>#REF!</v>
      </c>
      <c r="CZ34" s="41" t="e">
        <f t="shared" si="30"/>
        <v>#REF!</v>
      </c>
      <c r="DA34" s="41" t="e">
        <f t="shared" si="30"/>
        <v>#REF!</v>
      </c>
      <c r="DB34" s="41" t="e">
        <f t="shared" si="30"/>
        <v>#REF!</v>
      </c>
      <c r="DC34" s="41" t="e">
        <f t="shared" si="30"/>
        <v>#REF!</v>
      </c>
      <c r="DD34" s="41" t="e">
        <f t="shared" si="30"/>
        <v>#REF!</v>
      </c>
      <c r="DE34" s="41" t="e">
        <f t="shared" si="30"/>
        <v>#REF!</v>
      </c>
      <c r="DF34" s="41" t="e">
        <f t="shared" si="30"/>
        <v>#REF!</v>
      </c>
      <c r="DG34" s="41" t="e">
        <f t="shared" si="30"/>
        <v>#REF!</v>
      </c>
      <c r="DH34" s="41" t="e">
        <f t="shared" si="30"/>
        <v>#REF!</v>
      </c>
      <c r="DI34" s="41" t="e">
        <f t="shared" si="30"/>
        <v>#REF!</v>
      </c>
      <c r="DJ34" s="41" t="e">
        <f t="shared" si="30"/>
        <v>#REF!</v>
      </c>
      <c r="DK34" s="41" t="e">
        <f t="shared" si="24"/>
        <v>#REF!</v>
      </c>
      <c r="DL34" s="41" t="e">
        <f t="shared" si="24"/>
        <v>#REF!</v>
      </c>
      <c r="DM34" s="41" t="e">
        <f t="shared" si="24"/>
        <v>#REF!</v>
      </c>
      <c r="DN34" s="41" t="e">
        <f t="shared" si="24"/>
        <v>#REF!</v>
      </c>
      <c r="DO34" s="41" t="e">
        <f t="shared" si="24"/>
        <v>#REF!</v>
      </c>
      <c r="DP34" s="41" t="e">
        <f t="shared" si="24"/>
        <v>#REF!</v>
      </c>
      <c r="DQ34" s="41" t="e">
        <f t="shared" si="24"/>
        <v>#REF!</v>
      </c>
      <c r="DR34" s="41" t="e">
        <f t="shared" si="24"/>
        <v>#REF!</v>
      </c>
      <c r="DS34" s="41" t="e">
        <f t="shared" si="24"/>
        <v>#REF!</v>
      </c>
      <c r="DT34" s="41" t="e">
        <f t="shared" si="24"/>
        <v>#REF!</v>
      </c>
      <c r="DU34" s="41" t="e">
        <f t="shared" si="24"/>
        <v>#REF!</v>
      </c>
      <c r="DV34" s="41" t="e">
        <f t="shared" si="24"/>
        <v>#REF!</v>
      </c>
      <c r="DW34" s="41" t="e">
        <f t="shared" si="24"/>
        <v>#REF!</v>
      </c>
      <c r="DX34" s="41" t="e">
        <f t="shared" si="24"/>
        <v>#REF!</v>
      </c>
      <c r="DY34" s="41" t="e">
        <f t="shared" si="24"/>
        <v>#REF!</v>
      </c>
      <c r="DZ34" s="41" t="e">
        <f t="shared" ref="DZ34:EO51" si="35">DY34</f>
        <v>#REF!</v>
      </c>
      <c r="EA34" s="41" t="e">
        <f t="shared" si="31"/>
        <v>#REF!</v>
      </c>
      <c r="EB34" s="41" t="e">
        <f t="shared" si="31"/>
        <v>#REF!</v>
      </c>
      <c r="EC34" s="41" t="e">
        <f t="shared" si="31"/>
        <v>#REF!</v>
      </c>
      <c r="ED34" s="41" t="e">
        <f t="shared" si="31"/>
        <v>#REF!</v>
      </c>
      <c r="EE34" s="41" t="e">
        <f t="shared" si="31"/>
        <v>#REF!</v>
      </c>
      <c r="EF34" s="41" t="e">
        <f t="shared" si="31"/>
        <v>#REF!</v>
      </c>
      <c r="EG34" s="41" t="e">
        <f t="shared" si="31"/>
        <v>#REF!</v>
      </c>
      <c r="EH34" s="41" t="e">
        <f t="shared" si="31"/>
        <v>#REF!</v>
      </c>
      <c r="EI34" s="41" t="e">
        <f t="shared" si="31"/>
        <v>#REF!</v>
      </c>
      <c r="EJ34" s="41" t="e">
        <f t="shared" si="31"/>
        <v>#REF!</v>
      </c>
      <c r="EK34" s="41" t="e">
        <f t="shared" si="31"/>
        <v>#REF!</v>
      </c>
      <c r="EL34" s="41" t="e">
        <f t="shared" si="31"/>
        <v>#REF!</v>
      </c>
      <c r="EM34" s="41" t="e">
        <f t="shared" si="31"/>
        <v>#REF!</v>
      </c>
      <c r="EN34" s="41" t="e">
        <f t="shared" si="31"/>
        <v>#REF!</v>
      </c>
      <c r="EO34" s="41" t="e">
        <f t="shared" si="31"/>
        <v>#REF!</v>
      </c>
      <c r="EP34" s="41" t="e">
        <f t="shared" si="31"/>
        <v>#REF!</v>
      </c>
      <c r="EQ34" s="41" t="e">
        <f t="shared" si="25"/>
        <v>#REF!</v>
      </c>
      <c r="ER34" s="41" t="e">
        <f t="shared" si="25"/>
        <v>#REF!</v>
      </c>
      <c r="ES34" s="41" t="e">
        <f t="shared" si="25"/>
        <v>#REF!</v>
      </c>
      <c r="ET34" s="41" t="e">
        <f t="shared" si="25"/>
        <v>#REF!</v>
      </c>
      <c r="EU34" s="41" t="e">
        <f t="shared" si="25"/>
        <v>#REF!</v>
      </c>
      <c r="EV34" s="41" t="e">
        <f t="shared" si="25"/>
        <v>#REF!</v>
      </c>
      <c r="EW34" s="41" t="e">
        <f t="shared" si="25"/>
        <v>#REF!</v>
      </c>
      <c r="EX34" s="41" t="e">
        <f t="shared" si="25"/>
        <v>#REF!</v>
      </c>
      <c r="EY34" s="41" t="e">
        <f t="shared" si="25"/>
        <v>#REF!</v>
      </c>
      <c r="EZ34" s="41" t="e">
        <f t="shared" si="25"/>
        <v>#REF!</v>
      </c>
      <c r="FA34" s="41" t="e">
        <f t="shared" si="25"/>
        <v>#REF!</v>
      </c>
      <c r="FB34" s="41" t="e">
        <f t="shared" si="25"/>
        <v>#REF!</v>
      </c>
      <c r="FC34" s="41" t="e">
        <f t="shared" si="25"/>
        <v>#REF!</v>
      </c>
      <c r="FD34" s="41" t="e">
        <f t="shared" si="25"/>
        <v>#REF!</v>
      </c>
      <c r="FE34" s="41" t="e">
        <f t="shared" si="25"/>
        <v>#REF!</v>
      </c>
      <c r="FF34" s="41" t="e">
        <f t="shared" ref="FF34:FU51" si="36">FE34</f>
        <v>#REF!</v>
      </c>
      <c r="FG34" s="41" t="e">
        <f t="shared" si="32"/>
        <v>#REF!</v>
      </c>
      <c r="FH34" s="41" t="e">
        <f t="shared" si="32"/>
        <v>#REF!</v>
      </c>
      <c r="FI34" s="41" t="e">
        <f t="shared" si="32"/>
        <v>#REF!</v>
      </c>
      <c r="FJ34" s="41" t="e">
        <f t="shared" si="32"/>
        <v>#REF!</v>
      </c>
      <c r="FK34" s="41" t="e">
        <f t="shared" si="32"/>
        <v>#REF!</v>
      </c>
      <c r="FL34" s="41" t="e">
        <f t="shared" si="32"/>
        <v>#REF!</v>
      </c>
      <c r="FM34" s="41" t="e">
        <f t="shared" si="32"/>
        <v>#REF!</v>
      </c>
      <c r="FN34" s="41" t="e">
        <f t="shared" si="32"/>
        <v>#REF!</v>
      </c>
      <c r="FO34" s="41" t="e">
        <f t="shared" si="32"/>
        <v>#REF!</v>
      </c>
      <c r="FP34" s="41" t="e">
        <f t="shared" si="32"/>
        <v>#REF!</v>
      </c>
      <c r="FQ34" s="41" t="e">
        <f t="shared" si="32"/>
        <v>#REF!</v>
      </c>
      <c r="FR34" s="41" t="e">
        <f t="shared" si="32"/>
        <v>#REF!</v>
      </c>
      <c r="FS34" s="41" t="e">
        <f t="shared" si="32"/>
        <v>#REF!</v>
      </c>
      <c r="FT34" s="41" t="e">
        <f t="shared" si="32"/>
        <v>#REF!</v>
      </c>
      <c r="FU34" s="41" t="e">
        <f t="shared" si="32"/>
        <v>#REF!</v>
      </c>
      <c r="FV34" s="41" t="e">
        <f t="shared" si="32"/>
        <v>#REF!</v>
      </c>
      <c r="FW34" s="41" t="e">
        <f t="shared" si="26"/>
        <v>#REF!</v>
      </c>
      <c r="FX34" s="41" t="e">
        <f t="shared" si="26"/>
        <v>#REF!</v>
      </c>
      <c r="FY34" s="41" t="e">
        <f t="shared" si="26"/>
        <v>#REF!</v>
      </c>
      <c r="FZ34" s="41" t="e">
        <f t="shared" si="26"/>
        <v>#REF!</v>
      </c>
      <c r="GA34" s="41" t="e">
        <f t="shared" si="26"/>
        <v>#REF!</v>
      </c>
      <c r="GB34" s="41" t="e">
        <f t="shared" si="26"/>
        <v>#REF!</v>
      </c>
      <c r="GC34" s="41" t="e">
        <f t="shared" si="26"/>
        <v>#REF!</v>
      </c>
      <c r="GD34" s="41" t="e">
        <f t="shared" si="26"/>
        <v>#REF!</v>
      </c>
      <c r="GE34" s="41" t="e">
        <f t="shared" si="26"/>
        <v>#REF!</v>
      </c>
      <c r="GF34" s="41" t="e">
        <f t="shared" si="26"/>
        <v>#REF!</v>
      </c>
      <c r="GG34" s="41" t="e">
        <f t="shared" si="26"/>
        <v>#REF!</v>
      </c>
      <c r="GH34" s="41" t="e">
        <f t="shared" si="26"/>
        <v>#REF!</v>
      </c>
      <c r="GI34" s="41" t="e">
        <f t="shared" si="26"/>
        <v>#REF!</v>
      </c>
      <c r="GJ34" s="41" t="e">
        <f t="shared" si="26"/>
        <v>#REF!</v>
      </c>
      <c r="GK34" s="41" t="e">
        <f t="shared" si="26"/>
        <v>#REF!</v>
      </c>
      <c r="GL34" s="41" t="e">
        <f t="shared" ref="GL34:HA51" si="37">GK34</f>
        <v>#REF!</v>
      </c>
      <c r="GM34" s="41" t="e">
        <f t="shared" si="33"/>
        <v>#REF!</v>
      </c>
      <c r="GN34" s="41" t="e">
        <f t="shared" si="33"/>
        <v>#REF!</v>
      </c>
      <c r="GO34" s="41" t="e">
        <f t="shared" si="33"/>
        <v>#REF!</v>
      </c>
      <c r="GP34" s="41" t="e">
        <f t="shared" si="33"/>
        <v>#REF!</v>
      </c>
      <c r="GQ34" s="41" t="e">
        <f t="shared" si="33"/>
        <v>#REF!</v>
      </c>
      <c r="GR34" s="41" t="e">
        <f t="shared" si="33"/>
        <v>#REF!</v>
      </c>
      <c r="GS34" s="41" t="e">
        <f t="shared" si="33"/>
        <v>#REF!</v>
      </c>
      <c r="GT34" s="41" t="e">
        <f t="shared" si="33"/>
        <v>#REF!</v>
      </c>
      <c r="GU34" s="41" t="e">
        <f t="shared" si="33"/>
        <v>#REF!</v>
      </c>
      <c r="GV34" s="41" t="e">
        <f t="shared" si="33"/>
        <v>#REF!</v>
      </c>
      <c r="GW34" s="41" t="e">
        <f t="shared" si="33"/>
        <v>#REF!</v>
      </c>
      <c r="GX34" s="41" t="e">
        <f t="shared" si="33"/>
        <v>#REF!</v>
      </c>
      <c r="GY34" s="41" t="e">
        <f t="shared" si="33"/>
        <v>#REF!</v>
      </c>
      <c r="GZ34" s="41" t="e">
        <f t="shared" si="33"/>
        <v>#REF!</v>
      </c>
      <c r="HA34" s="41" t="e">
        <f t="shared" si="33"/>
        <v>#REF!</v>
      </c>
      <c r="HB34" s="41" t="e">
        <f t="shared" si="33"/>
        <v>#REF!</v>
      </c>
      <c r="HC34" s="41" t="e">
        <f t="shared" si="27"/>
        <v>#REF!</v>
      </c>
      <c r="HD34" s="41" t="e">
        <f t="shared" si="27"/>
        <v>#REF!</v>
      </c>
      <c r="HE34" s="41" t="e">
        <f t="shared" si="27"/>
        <v>#REF!</v>
      </c>
      <c r="HF34" s="41" t="e">
        <f t="shared" si="27"/>
        <v>#REF!</v>
      </c>
      <c r="HG34" s="41" t="e">
        <f t="shared" si="27"/>
        <v>#REF!</v>
      </c>
      <c r="HH34" s="41" t="e">
        <f t="shared" si="27"/>
        <v>#REF!</v>
      </c>
      <c r="HI34" s="41" t="e">
        <f t="shared" si="27"/>
        <v>#REF!</v>
      </c>
      <c r="HJ34" s="41" t="e">
        <f t="shared" si="27"/>
        <v>#REF!</v>
      </c>
    </row>
    <row r="35" spans="1:218" ht="14.4" x14ac:dyDescent="0.3">
      <c r="A35" s="42">
        <v>32</v>
      </c>
      <c r="B35" s="43" t="e">
        <f>'CMM2 - AUX CALC'!$AG$67</f>
        <v>#REF!</v>
      </c>
      <c r="AH35" s="41" t="e">
        <f>$B35/(_xlfn.SINGLE(PrazoConcessao)*12-AH$3+1)</f>
        <v>#REF!</v>
      </c>
      <c r="AI35" s="41" t="e">
        <f t="shared" si="28"/>
        <v>#REF!</v>
      </c>
      <c r="AJ35" s="41" t="e">
        <f t="shared" ref="AJ35:AY50" si="38">AI35</f>
        <v>#REF!</v>
      </c>
      <c r="AK35" s="41" t="e">
        <f t="shared" si="38"/>
        <v>#REF!</v>
      </c>
      <c r="AL35" s="41" t="e">
        <f t="shared" si="38"/>
        <v>#REF!</v>
      </c>
      <c r="AM35" s="41" t="e">
        <f t="shared" si="38"/>
        <v>#REF!</v>
      </c>
      <c r="AN35" s="41" t="e">
        <f t="shared" si="38"/>
        <v>#REF!</v>
      </c>
      <c r="AO35" s="41" t="e">
        <f t="shared" si="38"/>
        <v>#REF!</v>
      </c>
      <c r="AP35" s="41" t="e">
        <f t="shared" si="38"/>
        <v>#REF!</v>
      </c>
      <c r="AQ35" s="41" t="e">
        <f t="shared" si="38"/>
        <v>#REF!</v>
      </c>
      <c r="AR35" s="41" t="e">
        <f t="shared" si="38"/>
        <v>#REF!</v>
      </c>
      <c r="AS35" s="41" t="e">
        <f t="shared" si="38"/>
        <v>#REF!</v>
      </c>
      <c r="AT35" s="41" t="e">
        <f t="shared" si="38"/>
        <v>#REF!</v>
      </c>
      <c r="AU35" s="41" t="e">
        <f t="shared" si="38"/>
        <v>#REF!</v>
      </c>
      <c r="AV35" s="41" t="e">
        <f t="shared" si="38"/>
        <v>#REF!</v>
      </c>
      <c r="AW35" s="41" t="e">
        <f t="shared" si="38"/>
        <v>#REF!</v>
      </c>
      <c r="AX35" s="41" t="e">
        <f t="shared" si="38"/>
        <v>#REF!</v>
      </c>
      <c r="AY35" s="41" t="e">
        <f t="shared" si="29"/>
        <v>#REF!</v>
      </c>
      <c r="AZ35" s="41" t="e">
        <f t="shared" si="29"/>
        <v>#REF!</v>
      </c>
      <c r="BA35" s="41" t="e">
        <f t="shared" si="29"/>
        <v>#REF!</v>
      </c>
      <c r="BB35" s="41" t="e">
        <f t="shared" si="29"/>
        <v>#REF!</v>
      </c>
      <c r="BC35" s="41" t="e">
        <f t="shared" si="29"/>
        <v>#REF!</v>
      </c>
      <c r="BD35" s="41" t="e">
        <f t="shared" si="29"/>
        <v>#REF!</v>
      </c>
      <c r="BE35" s="41" t="e">
        <f t="shared" si="29"/>
        <v>#REF!</v>
      </c>
      <c r="BF35" s="41" t="e">
        <f t="shared" si="29"/>
        <v>#REF!</v>
      </c>
      <c r="BG35" s="41" t="e">
        <f t="shared" si="29"/>
        <v>#REF!</v>
      </c>
      <c r="BH35" s="41" t="e">
        <f t="shared" si="29"/>
        <v>#REF!</v>
      </c>
      <c r="BI35" s="41" t="e">
        <f t="shared" si="29"/>
        <v>#REF!</v>
      </c>
      <c r="BJ35" s="41" t="e">
        <f t="shared" si="29"/>
        <v>#REF!</v>
      </c>
      <c r="BK35" s="41" t="e">
        <f t="shared" si="29"/>
        <v>#REF!</v>
      </c>
      <c r="BL35" s="41" t="e">
        <f t="shared" si="29"/>
        <v>#REF!</v>
      </c>
      <c r="BM35" s="41" t="e">
        <f t="shared" si="29"/>
        <v>#REF!</v>
      </c>
      <c r="BN35" s="41" t="e">
        <f t="shared" ref="BN35:CC50" si="39">BM35</f>
        <v>#REF!</v>
      </c>
      <c r="BO35" s="41" t="e">
        <f t="shared" si="39"/>
        <v>#REF!</v>
      </c>
      <c r="BP35" s="41" t="e">
        <f t="shared" si="39"/>
        <v>#REF!</v>
      </c>
      <c r="BQ35" s="41" t="e">
        <f t="shared" si="39"/>
        <v>#REF!</v>
      </c>
      <c r="BR35" s="41" t="e">
        <f t="shared" si="39"/>
        <v>#REF!</v>
      </c>
      <c r="BS35" s="41" t="e">
        <f t="shared" si="39"/>
        <v>#REF!</v>
      </c>
      <c r="BT35" s="41" t="e">
        <f t="shared" si="39"/>
        <v>#REF!</v>
      </c>
      <c r="BU35" s="41" t="e">
        <f t="shared" si="39"/>
        <v>#REF!</v>
      </c>
      <c r="BV35" s="41" t="e">
        <f t="shared" si="39"/>
        <v>#REF!</v>
      </c>
      <c r="BW35" s="41" t="e">
        <f t="shared" si="39"/>
        <v>#REF!</v>
      </c>
      <c r="BX35" s="41" t="e">
        <f t="shared" si="39"/>
        <v>#REF!</v>
      </c>
      <c r="BY35" s="41" t="e">
        <f t="shared" si="39"/>
        <v>#REF!</v>
      </c>
      <c r="BZ35" s="41" t="e">
        <f t="shared" si="39"/>
        <v>#REF!</v>
      </c>
      <c r="CA35" s="41" t="e">
        <f t="shared" si="39"/>
        <v>#REF!</v>
      </c>
      <c r="CB35" s="41" t="e">
        <f t="shared" si="39"/>
        <v>#REF!</v>
      </c>
      <c r="CC35" s="41" t="e">
        <f t="shared" si="39"/>
        <v>#REF!</v>
      </c>
      <c r="CD35" s="41" t="e">
        <f t="shared" ref="CD35:CS50" si="40">CC35</f>
        <v>#REF!</v>
      </c>
      <c r="CE35" s="41" t="e">
        <f t="shared" si="40"/>
        <v>#REF!</v>
      </c>
      <c r="CF35" s="41" t="e">
        <f t="shared" si="40"/>
        <v>#REF!</v>
      </c>
      <c r="CG35" s="41" t="e">
        <f t="shared" si="40"/>
        <v>#REF!</v>
      </c>
      <c r="CH35" s="41" t="e">
        <f t="shared" si="40"/>
        <v>#REF!</v>
      </c>
      <c r="CI35" s="41" t="e">
        <f t="shared" si="40"/>
        <v>#REF!</v>
      </c>
      <c r="CJ35" s="41" t="e">
        <f t="shared" si="40"/>
        <v>#REF!</v>
      </c>
      <c r="CK35" s="41" t="e">
        <f t="shared" si="40"/>
        <v>#REF!</v>
      </c>
      <c r="CL35" s="41" t="e">
        <f t="shared" si="40"/>
        <v>#REF!</v>
      </c>
      <c r="CM35" s="41" t="e">
        <f t="shared" si="40"/>
        <v>#REF!</v>
      </c>
      <c r="CN35" s="41" t="e">
        <f t="shared" si="40"/>
        <v>#REF!</v>
      </c>
      <c r="CO35" s="41" t="e">
        <f t="shared" si="40"/>
        <v>#REF!</v>
      </c>
      <c r="CP35" s="41" t="e">
        <f t="shared" si="40"/>
        <v>#REF!</v>
      </c>
      <c r="CQ35" s="41" t="e">
        <f t="shared" si="40"/>
        <v>#REF!</v>
      </c>
      <c r="CR35" s="41" t="e">
        <f t="shared" si="40"/>
        <v>#REF!</v>
      </c>
      <c r="CS35" s="41" t="e">
        <f t="shared" si="40"/>
        <v>#REF!</v>
      </c>
      <c r="CT35" s="41" t="e">
        <f t="shared" si="34"/>
        <v>#REF!</v>
      </c>
      <c r="CU35" s="41" t="e">
        <f t="shared" si="30"/>
        <v>#REF!</v>
      </c>
      <c r="CV35" s="41" t="e">
        <f t="shared" si="30"/>
        <v>#REF!</v>
      </c>
      <c r="CW35" s="41" t="e">
        <f t="shared" si="30"/>
        <v>#REF!</v>
      </c>
      <c r="CX35" s="41" t="e">
        <f t="shared" si="30"/>
        <v>#REF!</v>
      </c>
      <c r="CY35" s="41" t="e">
        <f t="shared" si="30"/>
        <v>#REF!</v>
      </c>
      <c r="CZ35" s="41" t="e">
        <f t="shared" si="30"/>
        <v>#REF!</v>
      </c>
      <c r="DA35" s="41" t="e">
        <f t="shared" si="30"/>
        <v>#REF!</v>
      </c>
      <c r="DB35" s="41" t="e">
        <f t="shared" si="30"/>
        <v>#REF!</v>
      </c>
      <c r="DC35" s="41" t="e">
        <f t="shared" si="30"/>
        <v>#REF!</v>
      </c>
      <c r="DD35" s="41" t="e">
        <f t="shared" si="30"/>
        <v>#REF!</v>
      </c>
      <c r="DE35" s="41" t="e">
        <f t="shared" si="30"/>
        <v>#REF!</v>
      </c>
      <c r="DF35" s="41" t="e">
        <f t="shared" si="30"/>
        <v>#REF!</v>
      </c>
      <c r="DG35" s="41" t="e">
        <f t="shared" si="30"/>
        <v>#REF!</v>
      </c>
      <c r="DH35" s="41" t="e">
        <f t="shared" si="30"/>
        <v>#REF!</v>
      </c>
      <c r="DI35" s="41" t="e">
        <f t="shared" si="30"/>
        <v>#REF!</v>
      </c>
      <c r="DJ35" s="41" t="e">
        <f t="shared" ref="DJ35:DY50" si="41">DI35</f>
        <v>#REF!</v>
      </c>
      <c r="DK35" s="41" t="e">
        <f t="shared" si="41"/>
        <v>#REF!</v>
      </c>
      <c r="DL35" s="41" t="e">
        <f t="shared" si="41"/>
        <v>#REF!</v>
      </c>
      <c r="DM35" s="41" t="e">
        <f t="shared" si="41"/>
        <v>#REF!</v>
      </c>
      <c r="DN35" s="41" t="e">
        <f t="shared" si="41"/>
        <v>#REF!</v>
      </c>
      <c r="DO35" s="41" t="e">
        <f t="shared" si="41"/>
        <v>#REF!</v>
      </c>
      <c r="DP35" s="41" t="e">
        <f t="shared" si="41"/>
        <v>#REF!</v>
      </c>
      <c r="DQ35" s="41" t="e">
        <f t="shared" si="41"/>
        <v>#REF!</v>
      </c>
      <c r="DR35" s="41" t="e">
        <f t="shared" si="41"/>
        <v>#REF!</v>
      </c>
      <c r="DS35" s="41" t="e">
        <f t="shared" si="41"/>
        <v>#REF!</v>
      </c>
      <c r="DT35" s="41" t="e">
        <f t="shared" si="41"/>
        <v>#REF!</v>
      </c>
      <c r="DU35" s="41" t="e">
        <f t="shared" si="41"/>
        <v>#REF!</v>
      </c>
      <c r="DV35" s="41" t="e">
        <f t="shared" si="41"/>
        <v>#REF!</v>
      </c>
      <c r="DW35" s="41" t="e">
        <f t="shared" si="41"/>
        <v>#REF!</v>
      </c>
      <c r="DX35" s="41" t="e">
        <f t="shared" si="41"/>
        <v>#REF!</v>
      </c>
      <c r="DY35" s="41" t="e">
        <f t="shared" si="41"/>
        <v>#REF!</v>
      </c>
      <c r="DZ35" s="41" t="e">
        <f t="shared" si="35"/>
        <v>#REF!</v>
      </c>
      <c r="EA35" s="41" t="e">
        <f t="shared" si="31"/>
        <v>#REF!</v>
      </c>
      <c r="EB35" s="41" t="e">
        <f t="shared" si="31"/>
        <v>#REF!</v>
      </c>
      <c r="EC35" s="41" t="e">
        <f t="shared" si="31"/>
        <v>#REF!</v>
      </c>
      <c r="ED35" s="41" t="e">
        <f t="shared" si="31"/>
        <v>#REF!</v>
      </c>
      <c r="EE35" s="41" t="e">
        <f t="shared" si="31"/>
        <v>#REF!</v>
      </c>
      <c r="EF35" s="41" t="e">
        <f t="shared" si="31"/>
        <v>#REF!</v>
      </c>
      <c r="EG35" s="41" t="e">
        <f t="shared" si="31"/>
        <v>#REF!</v>
      </c>
      <c r="EH35" s="41" t="e">
        <f t="shared" si="31"/>
        <v>#REF!</v>
      </c>
      <c r="EI35" s="41" t="e">
        <f t="shared" si="31"/>
        <v>#REF!</v>
      </c>
      <c r="EJ35" s="41" t="e">
        <f t="shared" si="31"/>
        <v>#REF!</v>
      </c>
      <c r="EK35" s="41" t="e">
        <f t="shared" si="31"/>
        <v>#REF!</v>
      </c>
      <c r="EL35" s="41" t="e">
        <f t="shared" si="31"/>
        <v>#REF!</v>
      </c>
      <c r="EM35" s="41" t="e">
        <f t="shared" si="31"/>
        <v>#REF!</v>
      </c>
      <c r="EN35" s="41" t="e">
        <f t="shared" si="31"/>
        <v>#REF!</v>
      </c>
      <c r="EO35" s="41" t="e">
        <f t="shared" si="31"/>
        <v>#REF!</v>
      </c>
      <c r="EP35" s="41" t="e">
        <f t="shared" ref="EP35:FE50" si="42">EO35</f>
        <v>#REF!</v>
      </c>
      <c r="EQ35" s="41" t="e">
        <f t="shared" si="42"/>
        <v>#REF!</v>
      </c>
      <c r="ER35" s="41" t="e">
        <f t="shared" si="42"/>
        <v>#REF!</v>
      </c>
      <c r="ES35" s="41" t="e">
        <f t="shared" si="42"/>
        <v>#REF!</v>
      </c>
      <c r="ET35" s="41" t="e">
        <f t="shared" si="42"/>
        <v>#REF!</v>
      </c>
      <c r="EU35" s="41" t="e">
        <f t="shared" si="42"/>
        <v>#REF!</v>
      </c>
      <c r="EV35" s="41" t="e">
        <f t="shared" si="42"/>
        <v>#REF!</v>
      </c>
      <c r="EW35" s="41" t="e">
        <f t="shared" si="42"/>
        <v>#REF!</v>
      </c>
      <c r="EX35" s="41" t="e">
        <f t="shared" si="42"/>
        <v>#REF!</v>
      </c>
      <c r="EY35" s="41" t="e">
        <f t="shared" si="42"/>
        <v>#REF!</v>
      </c>
      <c r="EZ35" s="41" t="e">
        <f t="shared" si="42"/>
        <v>#REF!</v>
      </c>
      <c r="FA35" s="41" t="e">
        <f t="shared" si="42"/>
        <v>#REF!</v>
      </c>
      <c r="FB35" s="41" t="e">
        <f t="shared" si="42"/>
        <v>#REF!</v>
      </c>
      <c r="FC35" s="41" t="e">
        <f t="shared" si="42"/>
        <v>#REF!</v>
      </c>
      <c r="FD35" s="41" t="e">
        <f t="shared" si="42"/>
        <v>#REF!</v>
      </c>
      <c r="FE35" s="41" t="e">
        <f t="shared" si="42"/>
        <v>#REF!</v>
      </c>
      <c r="FF35" s="41" t="e">
        <f t="shared" si="36"/>
        <v>#REF!</v>
      </c>
      <c r="FG35" s="41" t="e">
        <f t="shared" si="32"/>
        <v>#REF!</v>
      </c>
      <c r="FH35" s="41" t="e">
        <f t="shared" si="32"/>
        <v>#REF!</v>
      </c>
      <c r="FI35" s="41" t="e">
        <f t="shared" si="32"/>
        <v>#REF!</v>
      </c>
      <c r="FJ35" s="41" t="e">
        <f t="shared" si="32"/>
        <v>#REF!</v>
      </c>
      <c r="FK35" s="41" t="e">
        <f t="shared" si="32"/>
        <v>#REF!</v>
      </c>
      <c r="FL35" s="41" t="e">
        <f t="shared" si="32"/>
        <v>#REF!</v>
      </c>
      <c r="FM35" s="41" t="e">
        <f t="shared" si="32"/>
        <v>#REF!</v>
      </c>
      <c r="FN35" s="41" t="e">
        <f t="shared" si="32"/>
        <v>#REF!</v>
      </c>
      <c r="FO35" s="41" t="e">
        <f t="shared" si="32"/>
        <v>#REF!</v>
      </c>
      <c r="FP35" s="41" t="e">
        <f t="shared" si="32"/>
        <v>#REF!</v>
      </c>
      <c r="FQ35" s="41" t="e">
        <f t="shared" si="32"/>
        <v>#REF!</v>
      </c>
      <c r="FR35" s="41" t="e">
        <f t="shared" si="32"/>
        <v>#REF!</v>
      </c>
      <c r="FS35" s="41" t="e">
        <f t="shared" si="32"/>
        <v>#REF!</v>
      </c>
      <c r="FT35" s="41" t="e">
        <f t="shared" si="32"/>
        <v>#REF!</v>
      </c>
      <c r="FU35" s="41" t="e">
        <f t="shared" si="32"/>
        <v>#REF!</v>
      </c>
      <c r="FV35" s="41" t="e">
        <f t="shared" ref="FV35:GK50" si="43">FU35</f>
        <v>#REF!</v>
      </c>
      <c r="FW35" s="41" t="e">
        <f t="shared" si="43"/>
        <v>#REF!</v>
      </c>
      <c r="FX35" s="41" t="e">
        <f t="shared" si="43"/>
        <v>#REF!</v>
      </c>
      <c r="FY35" s="41" t="e">
        <f t="shared" si="43"/>
        <v>#REF!</v>
      </c>
      <c r="FZ35" s="41" t="e">
        <f t="shared" si="43"/>
        <v>#REF!</v>
      </c>
      <c r="GA35" s="41" t="e">
        <f t="shared" si="43"/>
        <v>#REF!</v>
      </c>
      <c r="GB35" s="41" t="e">
        <f t="shared" si="43"/>
        <v>#REF!</v>
      </c>
      <c r="GC35" s="41" t="e">
        <f t="shared" si="43"/>
        <v>#REF!</v>
      </c>
      <c r="GD35" s="41" t="e">
        <f t="shared" si="43"/>
        <v>#REF!</v>
      </c>
      <c r="GE35" s="41" t="e">
        <f t="shared" si="43"/>
        <v>#REF!</v>
      </c>
      <c r="GF35" s="41" t="e">
        <f t="shared" si="43"/>
        <v>#REF!</v>
      </c>
      <c r="GG35" s="41" t="e">
        <f t="shared" si="43"/>
        <v>#REF!</v>
      </c>
      <c r="GH35" s="41" t="e">
        <f t="shared" si="43"/>
        <v>#REF!</v>
      </c>
      <c r="GI35" s="41" t="e">
        <f t="shared" si="43"/>
        <v>#REF!</v>
      </c>
      <c r="GJ35" s="41" t="e">
        <f t="shared" si="43"/>
        <v>#REF!</v>
      </c>
      <c r="GK35" s="41" t="e">
        <f t="shared" si="43"/>
        <v>#REF!</v>
      </c>
      <c r="GL35" s="41" t="e">
        <f t="shared" si="37"/>
        <v>#REF!</v>
      </c>
      <c r="GM35" s="41" t="e">
        <f t="shared" si="33"/>
        <v>#REF!</v>
      </c>
      <c r="GN35" s="41" t="e">
        <f t="shared" si="33"/>
        <v>#REF!</v>
      </c>
      <c r="GO35" s="41" t="e">
        <f t="shared" si="33"/>
        <v>#REF!</v>
      </c>
      <c r="GP35" s="41" t="e">
        <f t="shared" si="33"/>
        <v>#REF!</v>
      </c>
      <c r="GQ35" s="41" t="e">
        <f t="shared" si="33"/>
        <v>#REF!</v>
      </c>
      <c r="GR35" s="41" t="e">
        <f t="shared" si="33"/>
        <v>#REF!</v>
      </c>
      <c r="GS35" s="41" t="e">
        <f t="shared" si="33"/>
        <v>#REF!</v>
      </c>
      <c r="GT35" s="41" t="e">
        <f t="shared" si="33"/>
        <v>#REF!</v>
      </c>
      <c r="GU35" s="41" t="e">
        <f t="shared" si="33"/>
        <v>#REF!</v>
      </c>
      <c r="GV35" s="41" t="e">
        <f t="shared" si="33"/>
        <v>#REF!</v>
      </c>
      <c r="GW35" s="41" t="e">
        <f t="shared" si="33"/>
        <v>#REF!</v>
      </c>
      <c r="GX35" s="41" t="e">
        <f t="shared" si="33"/>
        <v>#REF!</v>
      </c>
      <c r="GY35" s="41" t="e">
        <f t="shared" si="33"/>
        <v>#REF!</v>
      </c>
      <c r="GZ35" s="41" t="e">
        <f t="shared" si="33"/>
        <v>#REF!</v>
      </c>
      <c r="HA35" s="41" t="e">
        <f t="shared" si="33"/>
        <v>#REF!</v>
      </c>
      <c r="HB35" s="41" t="e">
        <f t="shared" ref="HB35:HJ63" si="44">HA35</f>
        <v>#REF!</v>
      </c>
      <c r="HC35" s="41" t="e">
        <f t="shared" si="44"/>
        <v>#REF!</v>
      </c>
      <c r="HD35" s="41" t="e">
        <f t="shared" si="44"/>
        <v>#REF!</v>
      </c>
      <c r="HE35" s="41" t="e">
        <f t="shared" si="44"/>
        <v>#REF!</v>
      </c>
      <c r="HF35" s="41" t="e">
        <f t="shared" si="44"/>
        <v>#REF!</v>
      </c>
      <c r="HG35" s="41" t="e">
        <f t="shared" si="44"/>
        <v>#REF!</v>
      </c>
      <c r="HH35" s="41" t="e">
        <f t="shared" si="44"/>
        <v>#REF!</v>
      </c>
      <c r="HI35" s="41" t="e">
        <f t="shared" si="44"/>
        <v>#REF!</v>
      </c>
      <c r="HJ35" s="41" t="e">
        <f t="shared" si="44"/>
        <v>#REF!</v>
      </c>
    </row>
    <row r="36" spans="1:218" ht="14.4" x14ac:dyDescent="0.3">
      <c r="A36" s="42">
        <v>33</v>
      </c>
      <c r="B36" s="43" t="e">
        <f>'CMM2 - AUX CALC'!$AH$67</f>
        <v>#REF!</v>
      </c>
      <c r="AI36" s="41" t="e">
        <f>$B36/(_xlfn.SINGLE(PrazoConcessao)*12-AI$3+1)</f>
        <v>#REF!</v>
      </c>
      <c r="AJ36" s="41" t="e">
        <f t="shared" si="38"/>
        <v>#REF!</v>
      </c>
      <c r="AK36" s="41" t="e">
        <f t="shared" si="38"/>
        <v>#REF!</v>
      </c>
      <c r="AL36" s="41" t="e">
        <f t="shared" si="38"/>
        <v>#REF!</v>
      </c>
      <c r="AM36" s="41" t="e">
        <f t="shared" si="38"/>
        <v>#REF!</v>
      </c>
      <c r="AN36" s="41" t="e">
        <f t="shared" si="38"/>
        <v>#REF!</v>
      </c>
      <c r="AO36" s="41" t="e">
        <f t="shared" si="38"/>
        <v>#REF!</v>
      </c>
      <c r="AP36" s="41" t="e">
        <f t="shared" si="38"/>
        <v>#REF!</v>
      </c>
      <c r="AQ36" s="41" t="e">
        <f t="shared" si="38"/>
        <v>#REF!</v>
      </c>
      <c r="AR36" s="41" t="e">
        <f t="shared" si="38"/>
        <v>#REF!</v>
      </c>
      <c r="AS36" s="41" t="e">
        <f t="shared" si="38"/>
        <v>#REF!</v>
      </c>
      <c r="AT36" s="41" t="e">
        <f t="shared" si="38"/>
        <v>#REF!</v>
      </c>
      <c r="AU36" s="41" t="e">
        <f t="shared" si="38"/>
        <v>#REF!</v>
      </c>
      <c r="AV36" s="41" t="e">
        <f t="shared" si="38"/>
        <v>#REF!</v>
      </c>
      <c r="AW36" s="41" t="e">
        <f t="shared" si="38"/>
        <v>#REF!</v>
      </c>
      <c r="AX36" s="41" t="e">
        <f t="shared" si="38"/>
        <v>#REF!</v>
      </c>
      <c r="AY36" s="41" t="e">
        <f t="shared" si="38"/>
        <v>#REF!</v>
      </c>
      <c r="AZ36" s="41" t="e">
        <f t="shared" ref="AZ36:BO53" si="45">AY36</f>
        <v>#REF!</v>
      </c>
      <c r="BA36" s="41" t="e">
        <f t="shared" si="45"/>
        <v>#REF!</v>
      </c>
      <c r="BB36" s="41" t="e">
        <f t="shared" si="45"/>
        <v>#REF!</v>
      </c>
      <c r="BC36" s="41" t="e">
        <f t="shared" si="45"/>
        <v>#REF!</v>
      </c>
      <c r="BD36" s="41" t="e">
        <f t="shared" si="45"/>
        <v>#REF!</v>
      </c>
      <c r="BE36" s="41" t="e">
        <f t="shared" si="45"/>
        <v>#REF!</v>
      </c>
      <c r="BF36" s="41" t="e">
        <f t="shared" si="45"/>
        <v>#REF!</v>
      </c>
      <c r="BG36" s="41" t="e">
        <f t="shared" si="45"/>
        <v>#REF!</v>
      </c>
      <c r="BH36" s="41" t="e">
        <f t="shared" si="45"/>
        <v>#REF!</v>
      </c>
      <c r="BI36" s="41" t="e">
        <f t="shared" si="45"/>
        <v>#REF!</v>
      </c>
      <c r="BJ36" s="41" t="e">
        <f t="shared" si="45"/>
        <v>#REF!</v>
      </c>
      <c r="BK36" s="41" t="e">
        <f t="shared" si="45"/>
        <v>#REF!</v>
      </c>
      <c r="BL36" s="41" t="e">
        <f t="shared" si="45"/>
        <v>#REF!</v>
      </c>
      <c r="BM36" s="41" t="e">
        <f t="shared" si="45"/>
        <v>#REF!</v>
      </c>
      <c r="BN36" s="41" t="e">
        <f t="shared" si="39"/>
        <v>#REF!</v>
      </c>
      <c r="BO36" s="41" t="e">
        <f t="shared" si="39"/>
        <v>#REF!</v>
      </c>
      <c r="BP36" s="41" t="e">
        <f t="shared" si="39"/>
        <v>#REF!</v>
      </c>
      <c r="BQ36" s="41" t="e">
        <f t="shared" si="39"/>
        <v>#REF!</v>
      </c>
      <c r="BR36" s="41" t="e">
        <f t="shared" si="39"/>
        <v>#REF!</v>
      </c>
      <c r="BS36" s="41" t="e">
        <f t="shared" si="39"/>
        <v>#REF!</v>
      </c>
      <c r="BT36" s="41" t="e">
        <f t="shared" si="39"/>
        <v>#REF!</v>
      </c>
      <c r="BU36" s="41" t="e">
        <f t="shared" si="39"/>
        <v>#REF!</v>
      </c>
      <c r="BV36" s="41" t="e">
        <f t="shared" si="39"/>
        <v>#REF!</v>
      </c>
      <c r="BW36" s="41" t="e">
        <f t="shared" si="39"/>
        <v>#REF!</v>
      </c>
      <c r="BX36" s="41" t="e">
        <f t="shared" si="39"/>
        <v>#REF!</v>
      </c>
      <c r="BY36" s="41" t="e">
        <f t="shared" si="39"/>
        <v>#REF!</v>
      </c>
      <c r="BZ36" s="41" t="e">
        <f t="shared" si="39"/>
        <v>#REF!</v>
      </c>
      <c r="CA36" s="41" t="e">
        <f t="shared" si="39"/>
        <v>#REF!</v>
      </c>
      <c r="CB36" s="41" t="e">
        <f t="shared" si="39"/>
        <v>#REF!</v>
      </c>
      <c r="CC36" s="41" t="e">
        <f t="shared" si="39"/>
        <v>#REF!</v>
      </c>
      <c r="CD36" s="41" t="e">
        <f t="shared" si="40"/>
        <v>#REF!</v>
      </c>
      <c r="CE36" s="41" t="e">
        <f t="shared" si="40"/>
        <v>#REF!</v>
      </c>
      <c r="CF36" s="41" t="e">
        <f t="shared" si="40"/>
        <v>#REF!</v>
      </c>
      <c r="CG36" s="41" t="e">
        <f t="shared" si="40"/>
        <v>#REF!</v>
      </c>
      <c r="CH36" s="41" t="e">
        <f t="shared" si="40"/>
        <v>#REF!</v>
      </c>
      <c r="CI36" s="41" t="e">
        <f t="shared" si="40"/>
        <v>#REF!</v>
      </c>
      <c r="CJ36" s="41" t="e">
        <f t="shared" si="40"/>
        <v>#REF!</v>
      </c>
      <c r="CK36" s="41" t="e">
        <f t="shared" si="40"/>
        <v>#REF!</v>
      </c>
      <c r="CL36" s="41" t="e">
        <f t="shared" si="40"/>
        <v>#REF!</v>
      </c>
      <c r="CM36" s="41" t="e">
        <f t="shared" si="40"/>
        <v>#REF!</v>
      </c>
      <c r="CN36" s="41" t="e">
        <f t="shared" si="40"/>
        <v>#REF!</v>
      </c>
      <c r="CO36" s="41" t="e">
        <f t="shared" si="40"/>
        <v>#REF!</v>
      </c>
      <c r="CP36" s="41" t="e">
        <f t="shared" si="40"/>
        <v>#REF!</v>
      </c>
      <c r="CQ36" s="41" t="e">
        <f t="shared" si="40"/>
        <v>#REF!</v>
      </c>
      <c r="CR36" s="41" t="e">
        <f t="shared" si="40"/>
        <v>#REF!</v>
      </c>
      <c r="CS36" s="41" t="e">
        <f t="shared" si="40"/>
        <v>#REF!</v>
      </c>
      <c r="CT36" s="41" t="e">
        <f t="shared" si="34"/>
        <v>#REF!</v>
      </c>
      <c r="CU36" s="41" t="e">
        <f t="shared" si="34"/>
        <v>#REF!</v>
      </c>
      <c r="CV36" s="41" t="e">
        <f t="shared" si="34"/>
        <v>#REF!</v>
      </c>
      <c r="CW36" s="41" t="e">
        <f t="shared" si="34"/>
        <v>#REF!</v>
      </c>
      <c r="CX36" s="41" t="e">
        <f t="shared" si="34"/>
        <v>#REF!</v>
      </c>
      <c r="CY36" s="41" t="e">
        <f t="shared" si="34"/>
        <v>#REF!</v>
      </c>
      <c r="CZ36" s="41" t="e">
        <f t="shared" si="34"/>
        <v>#REF!</v>
      </c>
      <c r="DA36" s="41" t="e">
        <f t="shared" si="34"/>
        <v>#REF!</v>
      </c>
      <c r="DB36" s="41" t="e">
        <f t="shared" si="34"/>
        <v>#REF!</v>
      </c>
      <c r="DC36" s="41" t="e">
        <f t="shared" si="34"/>
        <v>#REF!</v>
      </c>
      <c r="DD36" s="41" t="e">
        <f t="shared" si="34"/>
        <v>#REF!</v>
      </c>
      <c r="DE36" s="41" t="e">
        <f t="shared" si="34"/>
        <v>#REF!</v>
      </c>
      <c r="DF36" s="41" t="e">
        <f t="shared" si="34"/>
        <v>#REF!</v>
      </c>
      <c r="DG36" s="41" t="e">
        <f t="shared" si="34"/>
        <v>#REF!</v>
      </c>
      <c r="DH36" s="41" t="e">
        <f t="shared" si="34"/>
        <v>#REF!</v>
      </c>
      <c r="DI36" s="41" t="e">
        <f t="shared" si="34"/>
        <v>#REF!</v>
      </c>
      <c r="DJ36" s="41" t="e">
        <f t="shared" si="41"/>
        <v>#REF!</v>
      </c>
      <c r="DK36" s="41" t="e">
        <f t="shared" si="41"/>
        <v>#REF!</v>
      </c>
      <c r="DL36" s="41" t="e">
        <f t="shared" si="41"/>
        <v>#REF!</v>
      </c>
      <c r="DM36" s="41" t="e">
        <f t="shared" si="41"/>
        <v>#REF!</v>
      </c>
      <c r="DN36" s="41" t="e">
        <f t="shared" si="41"/>
        <v>#REF!</v>
      </c>
      <c r="DO36" s="41" t="e">
        <f t="shared" si="41"/>
        <v>#REF!</v>
      </c>
      <c r="DP36" s="41" t="e">
        <f t="shared" si="41"/>
        <v>#REF!</v>
      </c>
      <c r="DQ36" s="41" t="e">
        <f t="shared" si="41"/>
        <v>#REF!</v>
      </c>
      <c r="DR36" s="41" t="e">
        <f t="shared" si="41"/>
        <v>#REF!</v>
      </c>
      <c r="DS36" s="41" t="e">
        <f t="shared" si="41"/>
        <v>#REF!</v>
      </c>
      <c r="DT36" s="41" t="e">
        <f t="shared" si="41"/>
        <v>#REF!</v>
      </c>
      <c r="DU36" s="41" t="e">
        <f t="shared" si="41"/>
        <v>#REF!</v>
      </c>
      <c r="DV36" s="41" t="e">
        <f t="shared" si="41"/>
        <v>#REF!</v>
      </c>
      <c r="DW36" s="41" t="e">
        <f t="shared" si="41"/>
        <v>#REF!</v>
      </c>
      <c r="DX36" s="41" t="e">
        <f t="shared" si="41"/>
        <v>#REF!</v>
      </c>
      <c r="DY36" s="41" t="e">
        <f t="shared" si="41"/>
        <v>#REF!</v>
      </c>
      <c r="DZ36" s="41" t="e">
        <f t="shared" si="35"/>
        <v>#REF!</v>
      </c>
      <c r="EA36" s="41" t="e">
        <f t="shared" si="35"/>
        <v>#REF!</v>
      </c>
      <c r="EB36" s="41" t="e">
        <f t="shared" si="35"/>
        <v>#REF!</v>
      </c>
      <c r="EC36" s="41" t="e">
        <f t="shared" si="35"/>
        <v>#REF!</v>
      </c>
      <c r="ED36" s="41" t="e">
        <f t="shared" si="35"/>
        <v>#REF!</v>
      </c>
      <c r="EE36" s="41" t="e">
        <f t="shared" si="35"/>
        <v>#REF!</v>
      </c>
      <c r="EF36" s="41" t="e">
        <f t="shared" si="35"/>
        <v>#REF!</v>
      </c>
      <c r="EG36" s="41" t="e">
        <f t="shared" si="35"/>
        <v>#REF!</v>
      </c>
      <c r="EH36" s="41" t="e">
        <f t="shared" si="35"/>
        <v>#REF!</v>
      </c>
      <c r="EI36" s="41" t="e">
        <f t="shared" si="35"/>
        <v>#REF!</v>
      </c>
      <c r="EJ36" s="41" t="e">
        <f t="shared" si="35"/>
        <v>#REF!</v>
      </c>
      <c r="EK36" s="41" t="e">
        <f t="shared" si="35"/>
        <v>#REF!</v>
      </c>
      <c r="EL36" s="41" t="e">
        <f t="shared" si="35"/>
        <v>#REF!</v>
      </c>
      <c r="EM36" s="41" t="e">
        <f t="shared" si="35"/>
        <v>#REF!</v>
      </c>
      <c r="EN36" s="41" t="e">
        <f t="shared" si="35"/>
        <v>#REF!</v>
      </c>
      <c r="EO36" s="41" t="e">
        <f t="shared" si="35"/>
        <v>#REF!</v>
      </c>
      <c r="EP36" s="41" t="e">
        <f t="shared" si="42"/>
        <v>#REF!</v>
      </c>
      <c r="EQ36" s="41" t="e">
        <f t="shared" si="42"/>
        <v>#REF!</v>
      </c>
      <c r="ER36" s="41" t="e">
        <f t="shared" si="42"/>
        <v>#REF!</v>
      </c>
      <c r="ES36" s="41" t="e">
        <f t="shared" si="42"/>
        <v>#REF!</v>
      </c>
      <c r="ET36" s="41" t="e">
        <f t="shared" si="42"/>
        <v>#REF!</v>
      </c>
      <c r="EU36" s="41" t="e">
        <f t="shared" si="42"/>
        <v>#REF!</v>
      </c>
      <c r="EV36" s="41" t="e">
        <f t="shared" si="42"/>
        <v>#REF!</v>
      </c>
      <c r="EW36" s="41" t="e">
        <f t="shared" si="42"/>
        <v>#REF!</v>
      </c>
      <c r="EX36" s="41" t="e">
        <f t="shared" si="42"/>
        <v>#REF!</v>
      </c>
      <c r="EY36" s="41" t="e">
        <f t="shared" si="42"/>
        <v>#REF!</v>
      </c>
      <c r="EZ36" s="41" t="e">
        <f t="shared" si="42"/>
        <v>#REF!</v>
      </c>
      <c r="FA36" s="41" t="e">
        <f t="shared" si="42"/>
        <v>#REF!</v>
      </c>
      <c r="FB36" s="41" t="e">
        <f t="shared" si="42"/>
        <v>#REF!</v>
      </c>
      <c r="FC36" s="41" t="e">
        <f t="shared" si="42"/>
        <v>#REF!</v>
      </c>
      <c r="FD36" s="41" t="e">
        <f t="shared" si="42"/>
        <v>#REF!</v>
      </c>
      <c r="FE36" s="41" t="e">
        <f t="shared" si="42"/>
        <v>#REF!</v>
      </c>
      <c r="FF36" s="41" t="e">
        <f t="shared" si="36"/>
        <v>#REF!</v>
      </c>
      <c r="FG36" s="41" t="e">
        <f t="shared" si="36"/>
        <v>#REF!</v>
      </c>
      <c r="FH36" s="41" t="e">
        <f t="shared" si="36"/>
        <v>#REF!</v>
      </c>
      <c r="FI36" s="41" t="e">
        <f t="shared" si="36"/>
        <v>#REF!</v>
      </c>
      <c r="FJ36" s="41" t="e">
        <f t="shared" si="36"/>
        <v>#REF!</v>
      </c>
      <c r="FK36" s="41" t="e">
        <f t="shared" si="36"/>
        <v>#REF!</v>
      </c>
      <c r="FL36" s="41" t="e">
        <f t="shared" si="36"/>
        <v>#REF!</v>
      </c>
      <c r="FM36" s="41" t="e">
        <f t="shared" si="36"/>
        <v>#REF!</v>
      </c>
      <c r="FN36" s="41" t="e">
        <f t="shared" si="36"/>
        <v>#REF!</v>
      </c>
      <c r="FO36" s="41" t="e">
        <f t="shared" si="36"/>
        <v>#REF!</v>
      </c>
      <c r="FP36" s="41" t="e">
        <f t="shared" si="36"/>
        <v>#REF!</v>
      </c>
      <c r="FQ36" s="41" t="e">
        <f t="shared" si="36"/>
        <v>#REF!</v>
      </c>
      <c r="FR36" s="41" t="e">
        <f t="shared" si="36"/>
        <v>#REF!</v>
      </c>
      <c r="FS36" s="41" t="e">
        <f t="shared" si="36"/>
        <v>#REF!</v>
      </c>
      <c r="FT36" s="41" t="e">
        <f t="shared" si="36"/>
        <v>#REF!</v>
      </c>
      <c r="FU36" s="41" t="e">
        <f t="shared" si="36"/>
        <v>#REF!</v>
      </c>
      <c r="FV36" s="41" t="e">
        <f t="shared" si="43"/>
        <v>#REF!</v>
      </c>
      <c r="FW36" s="41" t="e">
        <f t="shared" si="43"/>
        <v>#REF!</v>
      </c>
      <c r="FX36" s="41" t="e">
        <f t="shared" si="43"/>
        <v>#REF!</v>
      </c>
      <c r="FY36" s="41" t="e">
        <f t="shared" si="43"/>
        <v>#REF!</v>
      </c>
      <c r="FZ36" s="41" t="e">
        <f t="shared" si="43"/>
        <v>#REF!</v>
      </c>
      <c r="GA36" s="41" t="e">
        <f t="shared" si="43"/>
        <v>#REF!</v>
      </c>
      <c r="GB36" s="41" t="e">
        <f t="shared" si="43"/>
        <v>#REF!</v>
      </c>
      <c r="GC36" s="41" t="e">
        <f t="shared" si="43"/>
        <v>#REF!</v>
      </c>
      <c r="GD36" s="41" t="e">
        <f t="shared" si="43"/>
        <v>#REF!</v>
      </c>
      <c r="GE36" s="41" t="e">
        <f t="shared" si="43"/>
        <v>#REF!</v>
      </c>
      <c r="GF36" s="41" t="e">
        <f t="shared" si="43"/>
        <v>#REF!</v>
      </c>
      <c r="GG36" s="41" t="e">
        <f t="shared" si="43"/>
        <v>#REF!</v>
      </c>
      <c r="GH36" s="41" t="e">
        <f t="shared" si="43"/>
        <v>#REF!</v>
      </c>
      <c r="GI36" s="41" t="e">
        <f t="shared" si="43"/>
        <v>#REF!</v>
      </c>
      <c r="GJ36" s="41" t="e">
        <f t="shared" si="43"/>
        <v>#REF!</v>
      </c>
      <c r="GK36" s="41" t="e">
        <f t="shared" si="43"/>
        <v>#REF!</v>
      </c>
      <c r="GL36" s="41" t="e">
        <f t="shared" si="37"/>
        <v>#REF!</v>
      </c>
      <c r="GM36" s="41" t="e">
        <f t="shared" si="37"/>
        <v>#REF!</v>
      </c>
      <c r="GN36" s="41" t="e">
        <f t="shared" si="37"/>
        <v>#REF!</v>
      </c>
      <c r="GO36" s="41" t="e">
        <f t="shared" si="37"/>
        <v>#REF!</v>
      </c>
      <c r="GP36" s="41" t="e">
        <f t="shared" si="37"/>
        <v>#REF!</v>
      </c>
      <c r="GQ36" s="41" t="e">
        <f t="shared" si="37"/>
        <v>#REF!</v>
      </c>
      <c r="GR36" s="41" t="e">
        <f t="shared" si="37"/>
        <v>#REF!</v>
      </c>
      <c r="GS36" s="41" t="e">
        <f t="shared" si="37"/>
        <v>#REF!</v>
      </c>
      <c r="GT36" s="41" t="e">
        <f t="shared" si="37"/>
        <v>#REF!</v>
      </c>
      <c r="GU36" s="41" t="e">
        <f t="shared" si="37"/>
        <v>#REF!</v>
      </c>
      <c r="GV36" s="41" t="e">
        <f t="shared" si="37"/>
        <v>#REF!</v>
      </c>
      <c r="GW36" s="41" t="e">
        <f t="shared" si="37"/>
        <v>#REF!</v>
      </c>
      <c r="GX36" s="41" t="e">
        <f t="shared" si="37"/>
        <v>#REF!</v>
      </c>
      <c r="GY36" s="41" t="e">
        <f t="shared" si="37"/>
        <v>#REF!</v>
      </c>
      <c r="GZ36" s="41" t="e">
        <f t="shared" si="37"/>
        <v>#REF!</v>
      </c>
      <c r="HA36" s="41" t="e">
        <f t="shared" si="37"/>
        <v>#REF!</v>
      </c>
      <c r="HB36" s="41" t="e">
        <f t="shared" si="44"/>
        <v>#REF!</v>
      </c>
      <c r="HC36" s="41" t="e">
        <f t="shared" si="44"/>
        <v>#REF!</v>
      </c>
      <c r="HD36" s="41" t="e">
        <f t="shared" si="44"/>
        <v>#REF!</v>
      </c>
      <c r="HE36" s="41" t="e">
        <f t="shared" si="44"/>
        <v>#REF!</v>
      </c>
      <c r="HF36" s="41" t="e">
        <f t="shared" si="44"/>
        <v>#REF!</v>
      </c>
      <c r="HG36" s="41" t="e">
        <f t="shared" si="44"/>
        <v>#REF!</v>
      </c>
      <c r="HH36" s="41" t="e">
        <f t="shared" si="44"/>
        <v>#REF!</v>
      </c>
      <c r="HI36" s="41" t="e">
        <f t="shared" si="44"/>
        <v>#REF!</v>
      </c>
      <c r="HJ36" s="41" t="e">
        <f t="shared" si="44"/>
        <v>#REF!</v>
      </c>
    </row>
    <row r="37" spans="1:218" ht="14.4" x14ac:dyDescent="0.3">
      <c r="A37" s="42">
        <v>34</v>
      </c>
      <c r="B37" s="43" t="e">
        <f>'CMM2 - AUX CALC'!$AI$67</f>
        <v>#REF!</v>
      </c>
      <c r="AJ37" s="41" t="e">
        <f>$B37/(_xlfn.SINGLE(PrazoConcessao)*12-AJ$3+1)</f>
        <v>#REF!</v>
      </c>
      <c r="AK37" s="41" t="e">
        <f t="shared" si="38"/>
        <v>#REF!</v>
      </c>
      <c r="AL37" s="41" t="e">
        <f t="shared" si="38"/>
        <v>#REF!</v>
      </c>
      <c r="AM37" s="41" t="e">
        <f t="shared" si="38"/>
        <v>#REF!</v>
      </c>
      <c r="AN37" s="41" t="e">
        <f t="shared" si="38"/>
        <v>#REF!</v>
      </c>
      <c r="AO37" s="41" t="e">
        <f t="shared" si="38"/>
        <v>#REF!</v>
      </c>
      <c r="AP37" s="41" t="e">
        <f t="shared" si="38"/>
        <v>#REF!</v>
      </c>
      <c r="AQ37" s="41" t="e">
        <f t="shared" si="38"/>
        <v>#REF!</v>
      </c>
      <c r="AR37" s="41" t="e">
        <f t="shared" si="38"/>
        <v>#REF!</v>
      </c>
      <c r="AS37" s="41" t="e">
        <f t="shared" si="38"/>
        <v>#REF!</v>
      </c>
      <c r="AT37" s="41" t="e">
        <f t="shared" si="38"/>
        <v>#REF!</v>
      </c>
      <c r="AU37" s="41" t="e">
        <f t="shared" si="38"/>
        <v>#REF!</v>
      </c>
      <c r="AV37" s="41" t="e">
        <f t="shared" si="38"/>
        <v>#REF!</v>
      </c>
      <c r="AW37" s="41" t="e">
        <f t="shared" si="38"/>
        <v>#REF!</v>
      </c>
      <c r="AX37" s="41" t="e">
        <f t="shared" si="38"/>
        <v>#REF!</v>
      </c>
      <c r="AY37" s="41" t="e">
        <f t="shared" si="38"/>
        <v>#REF!</v>
      </c>
      <c r="AZ37" s="41" t="e">
        <f t="shared" si="45"/>
        <v>#REF!</v>
      </c>
      <c r="BA37" s="41" t="e">
        <f t="shared" si="45"/>
        <v>#REF!</v>
      </c>
      <c r="BB37" s="41" t="e">
        <f t="shared" si="45"/>
        <v>#REF!</v>
      </c>
      <c r="BC37" s="41" t="e">
        <f t="shared" si="45"/>
        <v>#REF!</v>
      </c>
      <c r="BD37" s="41" t="e">
        <f t="shared" si="45"/>
        <v>#REF!</v>
      </c>
      <c r="BE37" s="41" t="e">
        <f t="shared" si="45"/>
        <v>#REF!</v>
      </c>
      <c r="BF37" s="41" t="e">
        <f t="shared" si="45"/>
        <v>#REF!</v>
      </c>
      <c r="BG37" s="41" t="e">
        <f t="shared" si="45"/>
        <v>#REF!</v>
      </c>
      <c r="BH37" s="41" t="e">
        <f t="shared" si="45"/>
        <v>#REF!</v>
      </c>
      <c r="BI37" s="41" t="e">
        <f t="shared" si="45"/>
        <v>#REF!</v>
      </c>
      <c r="BJ37" s="41" t="e">
        <f t="shared" si="45"/>
        <v>#REF!</v>
      </c>
      <c r="BK37" s="41" t="e">
        <f t="shared" si="45"/>
        <v>#REF!</v>
      </c>
      <c r="BL37" s="41" t="e">
        <f t="shared" si="45"/>
        <v>#REF!</v>
      </c>
      <c r="BM37" s="41" t="e">
        <f t="shared" si="45"/>
        <v>#REF!</v>
      </c>
      <c r="BN37" s="41" t="e">
        <f t="shared" si="39"/>
        <v>#REF!</v>
      </c>
      <c r="BO37" s="41" t="e">
        <f t="shared" si="39"/>
        <v>#REF!</v>
      </c>
      <c r="BP37" s="41" t="e">
        <f t="shared" si="39"/>
        <v>#REF!</v>
      </c>
      <c r="BQ37" s="41" t="e">
        <f t="shared" si="39"/>
        <v>#REF!</v>
      </c>
      <c r="BR37" s="41" t="e">
        <f t="shared" si="39"/>
        <v>#REF!</v>
      </c>
      <c r="BS37" s="41" t="e">
        <f t="shared" si="39"/>
        <v>#REF!</v>
      </c>
      <c r="BT37" s="41" t="e">
        <f t="shared" si="39"/>
        <v>#REF!</v>
      </c>
      <c r="BU37" s="41" t="e">
        <f t="shared" si="39"/>
        <v>#REF!</v>
      </c>
      <c r="BV37" s="41" t="e">
        <f t="shared" si="39"/>
        <v>#REF!</v>
      </c>
      <c r="BW37" s="41" t="e">
        <f t="shared" si="39"/>
        <v>#REF!</v>
      </c>
      <c r="BX37" s="41" t="e">
        <f t="shared" si="39"/>
        <v>#REF!</v>
      </c>
      <c r="BY37" s="41" t="e">
        <f t="shared" si="39"/>
        <v>#REF!</v>
      </c>
      <c r="BZ37" s="41" t="e">
        <f t="shared" si="39"/>
        <v>#REF!</v>
      </c>
      <c r="CA37" s="41" t="e">
        <f t="shared" si="39"/>
        <v>#REF!</v>
      </c>
      <c r="CB37" s="41" t="e">
        <f t="shared" si="39"/>
        <v>#REF!</v>
      </c>
      <c r="CC37" s="41" t="e">
        <f t="shared" si="39"/>
        <v>#REF!</v>
      </c>
      <c r="CD37" s="41" t="e">
        <f t="shared" si="40"/>
        <v>#REF!</v>
      </c>
      <c r="CE37" s="41" t="e">
        <f t="shared" si="40"/>
        <v>#REF!</v>
      </c>
      <c r="CF37" s="41" t="e">
        <f t="shared" si="40"/>
        <v>#REF!</v>
      </c>
      <c r="CG37" s="41" t="e">
        <f t="shared" si="40"/>
        <v>#REF!</v>
      </c>
      <c r="CH37" s="41" t="e">
        <f t="shared" si="40"/>
        <v>#REF!</v>
      </c>
      <c r="CI37" s="41" t="e">
        <f t="shared" si="40"/>
        <v>#REF!</v>
      </c>
      <c r="CJ37" s="41" t="e">
        <f t="shared" si="40"/>
        <v>#REF!</v>
      </c>
      <c r="CK37" s="41" t="e">
        <f t="shared" si="40"/>
        <v>#REF!</v>
      </c>
      <c r="CL37" s="41" t="e">
        <f t="shared" si="40"/>
        <v>#REF!</v>
      </c>
      <c r="CM37" s="41" t="e">
        <f t="shared" si="40"/>
        <v>#REF!</v>
      </c>
      <c r="CN37" s="41" t="e">
        <f t="shared" si="40"/>
        <v>#REF!</v>
      </c>
      <c r="CO37" s="41" t="e">
        <f t="shared" si="40"/>
        <v>#REF!</v>
      </c>
      <c r="CP37" s="41" t="e">
        <f t="shared" si="40"/>
        <v>#REF!</v>
      </c>
      <c r="CQ37" s="41" t="e">
        <f t="shared" si="40"/>
        <v>#REF!</v>
      </c>
      <c r="CR37" s="41" t="e">
        <f t="shared" si="40"/>
        <v>#REF!</v>
      </c>
      <c r="CS37" s="41" t="e">
        <f t="shared" si="40"/>
        <v>#REF!</v>
      </c>
      <c r="CT37" s="41" t="e">
        <f t="shared" si="34"/>
        <v>#REF!</v>
      </c>
      <c r="CU37" s="41" t="e">
        <f t="shared" si="34"/>
        <v>#REF!</v>
      </c>
      <c r="CV37" s="41" t="e">
        <f t="shared" si="34"/>
        <v>#REF!</v>
      </c>
      <c r="CW37" s="41" t="e">
        <f t="shared" si="34"/>
        <v>#REF!</v>
      </c>
      <c r="CX37" s="41" t="e">
        <f t="shared" si="34"/>
        <v>#REF!</v>
      </c>
      <c r="CY37" s="41" t="e">
        <f t="shared" si="34"/>
        <v>#REF!</v>
      </c>
      <c r="CZ37" s="41" t="e">
        <f t="shared" si="34"/>
        <v>#REF!</v>
      </c>
      <c r="DA37" s="41" t="e">
        <f t="shared" si="34"/>
        <v>#REF!</v>
      </c>
      <c r="DB37" s="41" t="e">
        <f t="shared" si="34"/>
        <v>#REF!</v>
      </c>
      <c r="DC37" s="41" t="e">
        <f t="shared" si="34"/>
        <v>#REF!</v>
      </c>
      <c r="DD37" s="41" t="e">
        <f t="shared" si="34"/>
        <v>#REF!</v>
      </c>
      <c r="DE37" s="41" t="e">
        <f t="shared" si="34"/>
        <v>#REF!</v>
      </c>
      <c r="DF37" s="41" t="e">
        <f t="shared" si="34"/>
        <v>#REF!</v>
      </c>
      <c r="DG37" s="41" t="e">
        <f t="shared" si="34"/>
        <v>#REF!</v>
      </c>
      <c r="DH37" s="41" t="e">
        <f t="shared" si="34"/>
        <v>#REF!</v>
      </c>
      <c r="DI37" s="41" t="e">
        <f t="shared" si="34"/>
        <v>#REF!</v>
      </c>
      <c r="DJ37" s="41" t="e">
        <f t="shared" si="41"/>
        <v>#REF!</v>
      </c>
      <c r="DK37" s="41" t="e">
        <f t="shared" si="41"/>
        <v>#REF!</v>
      </c>
      <c r="DL37" s="41" t="e">
        <f t="shared" si="41"/>
        <v>#REF!</v>
      </c>
      <c r="DM37" s="41" t="e">
        <f t="shared" si="41"/>
        <v>#REF!</v>
      </c>
      <c r="DN37" s="41" t="e">
        <f t="shared" si="41"/>
        <v>#REF!</v>
      </c>
      <c r="DO37" s="41" t="e">
        <f t="shared" si="41"/>
        <v>#REF!</v>
      </c>
      <c r="DP37" s="41" t="e">
        <f t="shared" si="41"/>
        <v>#REF!</v>
      </c>
      <c r="DQ37" s="41" t="e">
        <f t="shared" si="41"/>
        <v>#REF!</v>
      </c>
      <c r="DR37" s="41" t="e">
        <f t="shared" si="41"/>
        <v>#REF!</v>
      </c>
      <c r="DS37" s="41" t="e">
        <f t="shared" si="41"/>
        <v>#REF!</v>
      </c>
      <c r="DT37" s="41" t="e">
        <f t="shared" si="41"/>
        <v>#REF!</v>
      </c>
      <c r="DU37" s="41" t="e">
        <f t="shared" si="41"/>
        <v>#REF!</v>
      </c>
      <c r="DV37" s="41" t="e">
        <f t="shared" si="41"/>
        <v>#REF!</v>
      </c>
      <c r="DW37" s="41" t="e">
        <f t="shared" si="41"/>
        <v>#REF!</v>
      </c>
      <c r="DX37" s="41" t="e">
        <f t="shared" si="41"/>
        <v>#REF!</v>
      </c>
      <c r="DY37" s="41" t="e">
        <f t="shared" si="41"/>
        <v>#REF!</v>
      </c>
      <c r="DZ37" s="41" t="e">
        <f t="shared" si="35"/>
        <v>#REF!</v>
      </c>
      <c r="EA37" s="41" t="e">
        <f t="shared" si="35"/>
        <v>#REF!</v>
      </c>
      <c r="EB37" s="41" t="e">
        <f t="shared" si="35"/>
        <v>#REF!</v>
      </c>
      <c r="EC37" s="41" t="e">
        <f t="shared" si="35"/>
        <v>#REF!</v>
      </c>
      <c r="ED37" s="41" t="e">
        <f t="shared" si="35"/>
        <v>#REF!</v>
      </c>
      <c r="EE37" s="41" t="e">
        <f t="shared" si="35"/>
        <v>#REF!</v>
      </c>
      <c r="EF37" s="41" t="e">
        <f t="shared" si="35"/>
        <v>#REF!</v>
      </c>
      <c r="EG37" s="41" t="e">
        <f t="shared" si="35"/>
        <v>#REF!</v>
      </c>
      <c r="EH37" s="41" t="e">
        <f t="shared" si="35"/>
        <v>#REF!</v>
      </c>
      <c r="EI37" s="41" t="e">
        <f t="shared" si="35"/>
        <v>#REF!</v>
      </c>
      <c r="EJ37" s="41" t="e">
        <f t="shared" si="35"/>
        <v>#REF!</v>
      </c>
      <c r="EK37" s="41" t="e">
        <f t="shared" si="35"/>
        <v>#REF!</v>
      </c>
      <c r="EL37" s="41" t="e">
        <f t="shared" si="35"/>
        <v>#REF!</v>
      </c>
      <c r="EM37" s="41" t="e">
        <f t="shared" si="35"/>
        <v>#REF!</v>
      </c>
      <c r="EN37" s="41" t="e">
        <f t="shared" si="35"/>
        <v>#REF!</v>
      </c>
      <c r="EO37" s="41" t="e">
        <f t="shared" si="35"/>
        <v>#REF!</v>
      </c>
      <c r="EP37" s="41" t="e">
        <f t="shared" si="42"/>
        <v>#REF!</v>
      </c>
      <c r="EQ37" s="41" t="e">
        <f t="shared" si="42"/>
        <v>#REF!</v>
      </c>
      <c r="ER37" s="41" t="e">
        <f t="shared" si="42"/>
        <v>#REF!</v>
      </c>
      <c r="ES37" s="41" t="e">
        <f t="shared" si="42"/>
        <v>#REF!</v>
      </c>
      <c r="ET37" s="41" t="e">
        <f t="shared" si="42"/>
        <v>#REF!</v>
      </c>
      <c r="EU37" s="41" t="e">
        <f t="shared" si="42"/>
        <v>#REF!</v>
      </c>
      <c r="EV37" s="41" t="e">
        <f t="shared" si="42"/>
        <v>#REF!</v>
      </c>
      <c r="EW37" s="41" t="e">
        <f t="shared" si="42"/>
        <v>#REF!</v>
      </c>
      <c r="EX37" s="41" t="e">
        <f t="shared" si="42"/>
        <v>#REF!</v>
      </c>
      <c r="EY37" s="41" t="e">
        <f t="shared" si="42"/>
        <v>#REF!</v>
      </c>
      <c r="EZ37" s="41" t="e">
        <f t="shared" si="42"/>
        <v>#REF!</v>
      </c>
      <c r="FA37" s="41" t="e">
        <f t="shared" si="42"/>
        <v>#REF!</v>
      </c>
      <c r="FB37" s="41" t="e">
        <f t="shared" si="42"/>
        <v>#REF!</v>
      </c>
      <c r="FC37" s="41" t="e">
        <f t="shared" si="42"/>
        <v>#REF!</v>
      </c>
      <c r="FD37" s="41" t="e">
        <f t="shared" si="42"/>
        <v>#REF!</v>
      </c>
      <c r="FE37" s="41" t="e">
        <f t="shared" si="42"/>
        <v>#REF!</v>
      </c>
      <c r="FF37" s="41" t="e">
        <f t="shared" si="36"/>
        <v>#REF!</v>
      </c>
      <c r="FG37" s="41" t="e">
        <f t="shared" si="36"/>
        <v>#REF!</v>
      </c>
      <c r="FH37" s="41" t="e">
        <f t="shared" si="36"/>
        <v>#REF!</v>
      </c>
      <c r="FI37" s="41" t="e">
        <f t="shared" si="36"/>
        <v>#REF!</v>
      </c>
      <c r="FJ37" s="41" t="e">
        <f t="shared" si="36"/>
        <v>#REF!</v>
      </c>
      <c r="FK37" s="41" t="e">
        <f t="shared" si="36"/>
        <v>#REF!</v>
      </c>
      <c r="FL37" s="41" t="e">
        <f t="shared" si="36"/>
        <v>#REF!</v>
      </c>
      <c r="FM37" s="41" t="e">
        <f t="shared" si="36"/>
        <v>#REF!</v>
      </c>
      <c r="FN37" s="41" t="e">
        <f t="shared" si="36"/>
        <v>#REF!</v>
      </c>
      <c r="FO37" s="41" t="e">
        <f t="shared" si="36"/>
        <v>#REF!</v>
      </c>
      <c r="FP37" s="41" t="e">
        <f t="shared" si="36"/>
        <v>#REF!</v>
      </c>
      <c r="FQ37" s="41" t="e">
        <f t="shared" si="36"/>
        <v>#REF!</v>
      </c>
      <c r="FR37" s="41" t="e">
        <f t="shared" si="36"/>
        <v>#REF!</v>
      </c>
      <c r="FS37" s="41" t="e">
        <f t="shared" si="36"/>
        <v>#REF!</v>
      </c>
      <c r="FT37" s="41" t="e">
        <f t="shared" si="36"/>
        <v>#REF!</v>
      </c>
      <c r="FU37" s="41" t="e">
        <f t="shared" si="36"/>
        <v>#REF!</v>
      </c>
      <c r="FV37" s="41" t="e">
        <f t="shared" si="43"/>
        <v>#REF!</v>
      </c>
      <c r="FW37" s="41" t="e">
        <f t="shared" si="43"/>
        <v>#REF!</v>
      </c>
      <c r="FX37" s="41" t="e">
        <f t="shared" si="43"/>
        <v>#REF!</v>
      </c>
      <c r="FY37" s="41" t="e">
        <f t="shared" si="43"/>
        <v>#REF!</v>
      </c>
      <c r="FZ37" s="41" t="e">
        <f t="shared" si="43"/>
        <v>#REF!</v>
      </c>
      <c r="GA37" s="41" t="e">
        <f t="shared" si="43"/>
        <v>#REF!</v>
      </c>
      <c r="GB37" s="41" t="e">
        <f t="shared" si="43"/>
        <v>#REF!</v>
      </c>
      <c r="GC37" s="41" t="e">
        <f t="shared" si="43"/>
        <v>#REF!</v>
      </c>
      <c r="GD37" s="41" t="e">
        <f t="shared" si="43"/>
        <v>#REF!</v>
      </c>
      <c r="GE37" s="41" t="e">
        <f t="shared" si="43"/>
        <v>#REF!</v>
      </c>
      <c r="GF37" s="41" t="e">
        <f t="shared" si="43"/>
        <v>#REF!</v>
      </c>
      <c r="GG37" s="41" t="e">
        <f t="shared" si="43"/>
        <v>#REF!</v>
      </c>
      <c r="GH37" s="41" t="e">
        <f t="shared" si="43"/>
        <v>#REF!</v>
      </c>
      <c r="GI37" s="41" t="e">
        <f t="shared" si="43"/>
        <v>#REF!</v>
      </c>
      <c r="GJ37" s="41" t="e">
        <f t="shared" si="43"/>
        <v>#REF!</v>
      </c>
      <c r="GK37" s="41" t="e">
        <f t="shared" si="43"/>
        <v>#REF!</v>
      </c>
      <c r="GL37" s="41" t="e">
        <f t="shared" si="37"/>
        <v>#REF!</v>
      </c>
      <c r="GM37" s="41" t="e">
        <f t="shared" si="37"/>
        <v>#REF!</v>
      </c>
      <c r="GN37" s="41" t="e">
        <f t="shared" si="37"/>
        <v>#REF!</v>
      </c>
      <c r="GO37" s="41" t="e">
        <f t="shared" si="37"/>
        <v>#REF!</v>
      </c>
      <c r="GP37" s="41" t="e">
        <f t="shared" si="37"/>
        <v>#REF!</v>
      </c>
      <c r="GQ37" s="41" t="e">
        <f t="shared" si="37"/>
        <v>#REF!</v>
      </c>
      <c r="GR37" s="41" t="e">
        <f t="shared" si="37"/>
        <v>#REF!</v>
      </c>
      <c r="GS37" s="41" t="e">
        <f t="shared" si="37"/>
        <v>#REF!</v>
      </c>
      <c r="GT37" s="41" t="e">
        <f t="shared" si="37"/>
        <v>#REF!</v>
      </c>
      <c r="GU37" s="41" t="e">
        <f t="shared" si="37"/>
        <v>#REF!</v>
      </c>
      <c r="GV37" s="41" t="e">
        <f t="shared" si="37"/>
        <v>#REF!</v>
      </c>
      <c r="GW37" s="41" t="e">
        <f t="shared" si="37"/>
        <v>#REF!</v>
      </c>
      <c r="GX37" s="41" t="e">
        <f t="shared" si="37"/>
        <v>#REF!</v>
      </c>
      <c r="GY37" s="41" t="e">
        <f t="shared" si="37"/>
        <v>#REF!</v>
      </c>
      <c r="GZ37" s="41" t="e">
        <f t="shared" si="37"/>
        <v>#REF!</v>
      </c>
      <c r="HA37" s="41" t="e">
        <f t="shared" si="37"/>
        <v>#REF!</v>
      </c>
      <c r="HB37" s="41" t="e">
        <f t="shared" si="44"/>
        <v>#REF!</v>
      </c>
      <c r="HC37" s="41" t="e">
        <f t="shared" si="44"/>
        <v>#REF!</v>
      </c>
      <c r="HD37" s="41" t="e">
        <f t="shared" si="44"/>
        <v>#REF!</v>
      </c>
      <c r="HE37" s="41" t="e">
        <f t="shared" si="44"/>
        <v>#REF!</v>
      </c>
      <c r="HF37" s="41" t="e">
        <f t="shared" si="44"/>
        <v>#REF!</v>
      </c>
      <c r="HG37" s="41" t="e">
        <f t="shared" si="44"/>
        <v>#REF!</v>
      </c>
      <c r="HH37" s="41" t="e">
        <f t="shared" si="44"/>
        <v>#REF!</v>
      </c>
      <c r="HI37" s="41" t="e">
        <f t="shared" si="44"/>
        <v>#REF!</v>
      </c>
      <c r="HJ37" s="41" t="e">
        <f t="shared" si="44"/>
        <v>#REF!</v>
      </c>
    </row>
    <row r="38" spans="1:218" ht="14.4" x14ac:dyDescent="0.3">
      <c r="A38" s="42">
        <v>35</v>
      </c>
      <c r="B38" s="43" t="e">
        <f>'CMM2 - AUX CALC'!$AJ$67</f>
        <v>#REF!</v>
      </c>
      <c r="AK38" s="41" t="e">
        <f>$B38/(_xlfn.SINGLE(PrazoConcessao)*12-AK$3+1)</f>
        <v>#REF!</v>
      </c>
      <c r="AL38" s="41" t="e">
        <f t="shared" si="38"/>
        <v>#REF!</v>
      </c>
      <c r="AM38" s="41" t="e">
        <f t="shared" si="38"/>
        <v>#REF!</v>
      </c>
      <c r="AN38" s="41" t="e">
        <f t="shared" si="38"/>
        <v>#REF!</v>
      </c>
      <c r="AO38" s="41" t="e">
        <f t="shared" si="38"/>
        <v>#REF!</v>
      </c>
      <c r="AP38" s="41" t="e">
        <f t="shared" si="38"/>
        <v>#REF!</v>
      </c>
      <c r="AQ38" s="41" t="e">
        <f t="shared" si="38"/>
        <v>#REF!</v>
      </c>
      <c r="AR38" s="41" t="e">
        <f t="shared" si="38"/>
        <v>#REF!</v>
      </c>
      <c r="AS38" s="41" t="e">
        <f t="shared" si="38"/>
        <v>#REF!</v>
      </c>
      <c r="AT38" s="41" t="e">
        <f t="shared" si="38"/>
        <v>#REF!</v>
      </c>
      <c r="AU38" s="41" t="e">
        <f t="shared" si="38"/>
        <v>#REF!</v>
      </c>
      <c r="AV38" s="41" t="e">
        <f t="shared" si="38"/>
        <v>#REF!</v>
      </c>
      <c r="AW38" s="41" t="e">
        <f t="shared" si="38"/>
        <v>#REF!</v>
      </c>
      <c r="AX38" s="41" t="e">
        <f t="shared" si="38"/>
        <v>#REF!</v>
      </c>
      <c r="AY38" s="41" t="e">
        <f t="shared" si="38"/>
        <v>#REF!</v>
      </c>
      <c r="AZ38" s="41" t="e">
        <f t="shared" si="45"/>
        <v>#REF!</v>
      </c>
      <c r="BA38" s="41" t="e">
        <f t="shared" si="45"/>
        <v>#REF!</v>
      </c>
      <c r="BB38" s="41" t="e">
        <f t="shared" si="45"/>
        <v>#REF!</v>
      </c>
      <c r="BC38" s="41" t="e">
        <f t="shared" si="45"/>
        <v>#REF!</v>
      </c>
      <c r="BD38" s="41" t="e">
        <f t="shared" si="45"/>
        <v>#REF!</v>
      </c>
      <c r="BE38" s="41" t="e">
        <f t="shared" si="45"/>
        <v>#REF!</v>
      </c>
      <c r="BF38" s="41" t="e">
        <f t="shared" si="45"/>
        <v>#REF!</v>
      </c>
      <c r="BG38" s="41" t="e">
        <f t="shared" si="45"/>
        <v>#REF!</v>
      </c>
      <c r="BH38" s="41" t="e">
        <f t="shared" si="45"/>
        <v>#REF!</v>
      </c>
      <c r="BI38" s="41" t="e">
        <f t="shared" si="45"/>
        <v>#REF!</v>
      </c>
      <c r="BJ38" s="41" t="e">
        <f t="shared" si="45"/>
        <v>#REF!</v>
      </c>
      <c r="BK38" s="41" t="e">
        <f t="shared" si="45"/>
        <v>#REF!</v>
      </c>
      <c r="BL38" s="41" t="e">
        <f t="shared" si="45"/>
        <v>#REF!</v>
      </c>
      <c r="BM38" s="41" t="e">
        <f t="shared" si="45"/>
        <v>#REF!</v>
      </c>
      <c r="BN38" s="41" t="e">
        <f t="shared" si="39"/>
        <v>#REF!</v>
      </c>
      <c r="BO38" s="41" t="e">
        <f t="shared" si="39"/>
        <v>#REF!</v>
      </c>
      <c r="BP38" s="41" t="e">
        <f t="shared" si="39"/>
        <v>#REF!</v>
      </c>
      <c r="BQ38" s="41" t="e">
        <f t="shared" si="39"/>
        <v>#REF!</v>
      </c>
      <c r="BR38" s="41" t="e">
        <f t="shared" si="39"/>
        <v>#REF!</v>
      </c>
      <c r="BS38" s="41" t="e">
        <f t="shared" si="39"/>
        <v>#REF!</v>
      </c>
      <c r="BT38" s="41" t="e">
        <f t="shared" si="39"/>
        <v>#REF!</v>
      </c>
      <c r="BU38" s="41" t="e">
        <f t="shared" si="39"/>
        <v>#REF!</v>
      </c>
      <c r="BV38" s="41" t="e">
        <f t="shared" si="39"/>
        <v>#REF!</v>
      </c>
      <c r="BW38" s="41" t="e">
        <f t="shared" si="39"/>
        <v>#REF!</v>
      </c>
      <c r="BX38" s="41" t="e">
        <f t="shared" si="39"/>
        <v>#REF!</v>
      </c>
      <c r="BY38" s="41" t="e">
        <f t="shared" si="39"/>
        <v>#REF!</v>
      </c>
      <c r="BZ38" s="41" t="e">
        <f t="shared" si="39"/>
        <v>#REF!</v>
      </c>
      <c r="CA38" s="41" t="e">
        <f t="shared" si="39"/>
        <v>#REF!</v>
      </c>
      <c r="CB38" s="41" t="e">
        <f t="shared" si="39"/>
        <v>#REF!</v>
      </c>
      <c r="CC38" s="41" t="e">
        <f t="shared" si="39"/>
        <v>#REF!</v>
      </c>
      <c r="CD38" s="41" t="e">
        <f t="shared" si="40"/>
        <v>#REF!</v>
      </c>
      <c r="CE38" s="41" t="e">
        <f t="shared" si="40"/>
        <v>#REF!</v>
      </c>
      <c r="CF38" s="41" t="e">
        <f t="shared" si="40"/>
        <v>#REF!</v>
      </c>
      <c r="CG38" s="41" t="e">
        <f t="shared" si="40"/>
        <v>#REF!</v>
      </c>
      <c r="CH38" s="41" t="e">
        <f t="shared" si="40"/>
        <v>#REF!</v>
      </c>
      <c r="CI38" s="41" t="e">
        <f t="shared" si="40"/>
        <v>#REF!</v>
      </c>
      <c r="CJ38" s="41" t="e">
        <f t="shared" si="40"/>
        <v>#REF!</v>
      </c>
      <c r="CK38" s="41" t="e">
        <f t="shared" si="40"/>
        <v>#REF!</v>
      </c>
      <c r="CL38" s="41" t="e">
        <f t="shared" si="40"/>
        <v>#REF!</v>
      </c>
      <c r="CM38" s="41" t="e">
        <f t="shared" si="40"/>
        <v>#REF!</v>
      </c>
      <c r="CN38" s="41" t="e">
        <f t="shared" si="40"/>
        <v>#REF!</v>
      </c>
      <c r="CO38" s="41" t="e">
        <f t="shared" si="40"/>
        <v>#REF!</v>
      </c>
      <c r="CP38" s="41" t="e">
        <f t="shared" si="40"/>
        <v>#REF!</v>
      </c>
      <c r="CQ38" s="41" t="e">
        <f t="shared" si="40"/>
        <v>#REF!</v>
      </c>
      <c r="CR38" s="41" t="e">
        <f t="shared" si="40"/>
        <v>#REF!</v>
      </c>
      <c r="CS38" s="41" t="e">
        <f t="shared" si="40"/>
        <v>#REF!</v>
      </c>
      <c r="CT38" s="41" t="e">
        <f t="shared" si="34"/>
        <v>#REF!</v>
      </c>
      <c r="CU38" s="41" t="e">
        <f t="shared" si="34"/>
        <v>#REF!</v>
      </c>
      <c r="CV38" s="41" t="e">
        <f t="shared" si="34"/>
        <v>#REF!</v>
      </c>
      <c r="CW38" s="41" t="e">
        <f t="shared" si="34"/>
        <v>#REF!</v>
      </c>
      <c r="CX38" s="41" t="e">
        <f t="shared" si="34"/>
        <v>#REF!</v>
      </c>
      <c r="CY38" s="41" t="e">
        <f t="shared" si="34"/>
        <v>#REF!</v>
      </c>
      <c r="CZ38" s="41" t="e">
        <f t="shared" si="34"/>
        <v>#REF!</v>
      </c>
      <c r="DA38" s="41" t="e">
        <f t="shared" si="34"/>
        <v>#REF!</v>
      </c>
      <c r="DB38" s="41" t="e">
        <f t="shared" si="34"/>
        <v>#REF!</v>
      </c>
      <c r="DC38" s="41" t="e">
        <f t="shared" si="34"/>
        <v>#REF!</v>
      </c>
      <c r="DD38" s="41" t="e">
        <f t="shared" si="34"/>
        <v>#REF!</v>
      </c>
      <c r="DE38" s="41" t="e">
        <f t="shared" si="34"/>
        <v>#REF!</v>
      </c>
      <c r="DF38" s="41" t="e">
        <f t="shared" si="34"/>
        <v>#REF!</v>
      </c>
      <c r="DG38" s="41" t="e">
        <f t="shared" si="34"/>
        <v>#REF!</v>
      </c>
      <c r="DH38" s="41" t="e">
        <f t="shared" si="34"/>
        <v>#REF!</v>
      </c>
      <c r="DI38" s="41" t="e">
        <f t="shared" si="34"/>
        <v>#REF!</v>
      </c>
      <c r="DJ38" s="41" t="e">
        <f t="shared" si="41"/>
        <v>#REF!</v>
      </c>
      <c r="DK38" s="41" t="e">
        <f t="shared" si="41"/>
        <v>#REF!</v>
      </c>
      <c r="DL38" s="41" t="e">
        <f t="shared" si="41"/>
        <v>#REF!</v>
      </c>
      <c r="DM38" s="41" t="e">
        <f t="shared" si="41"/>
        <v>#REF!</v>
      </c>
      <c r="DN38" s="41" t="e">
        <f t="shared" si="41"/>
        <v>#REF!</v>
      </c>
      <c r="DO38" s="41" t="e">
        <f t="shared" si="41"/>
        <v>#REF!</v>
      </c>
      <c r="DP38" s="41" t="e">
        <f t="shared" si="41"/>
        <v>#REF!</v>
      </c>
      <c r="DQ38" s="41" t="e">
        <f t="shared" si="41"/>
        <v>#REF!</v>
      </c>
      <c r="DR38" s="41" t="e">
        <f t="shared" si="41"/>
        <v>#REF!</v>
      </c>
      <c r="DS38" s="41" t="e">
        <f t="shared" si="41"/>
        <v>#REF!</v>
      </c>
      <c r="DT38" s="41" t="e">
        <f t="shared" si="41"/>
        <v>#REF!</v>
      </c>
      <c r="DU38" s="41" t="e">
        <f t="shared" si="41"/>
        <v>#REF!</v>
      </c>
      <c r="DV38" s="41" t="e">
        <f t="shared" si="41"/>
        <v>#REF!</v>
      </c>
      <c r="DW38" s="41" t="e">
        <f t="shared" si="41"/>
        <v>#REF!</v>
      </c>
      <c r="DX38" s="41" t="e">
        <f t="shared" si="41"/>
        <v>#REF!</v>
      </c>
      <c r="DY38" s="41" t="e">
        <f t="shared" si="41"/>
        <v>#REF!</v>
      </c>
      <c r="DZ38" s="41" t="e">
        <f t="shared" si="35"/>
        <v>#REF!</v>
      </c>
      <c r="EA38" s="41" t="e">
        <f t="shared" si="35"/>
        <v>#REF!</v>
      </c>
      <c r="EB38" s="41" t="e">
        <f t="shared" si="35"/>
        <v>#REF!</v>
      </c>
      <c r="EC38" s="41" t="e">
        <f t="shared" si="35"/>
        <v>#REF!</v>
      </c>
      <c r="ED38" s="41" t="e">
        <f t="shared" si="35"/>
        <v>#REF!</v>
      </c>
      <c r="EE38" s="41" t="e">
        <f t="shared" si="35"/>
        <v>#REF!</v>
      </c>
      <c r="EF38" s="41" t="e">
        <f t="shared" si="35"/>
        <v>#REF!</v>
      </c>
      <c r="EG38" s="41" t="e">
        <f t="shared" si="35"/>
        <v>#REF!</v>
      </c>
      <c r="EH38" s="41" t="e">
        <f t="shared" si="35"/>
        <v>#REF!</v>
      </c>
      <c r="EI38" s="41" t="e">
        <f t="shared" si="35"/>
        <v>#REF!</v>
      </c>
      <c r="EJ38" s="41" t="e">
        <f t="shared" si="35"/>
        <v>#REF!</v>
      </c>
      <c r="EK38" s="41" t="e">
        <f t="shared" si="35"/>
        <v>#REF!</v>
      </c>
      <c r="EL38" s="41" t="e">
        <f t="shared" si="35"/>
        <v>#REF!</v>
      </c>
      <c r="EM38" s="41" t="e">
        <f t="shared" si="35"/>
        <v>#REF!</v>
      </c>
      <c r="EN38" s="41" t="e">
        <f t="shared" si="35"/>
        <v>#REF!</v>
      </c>
      <c r="EO38" s="41" t="e">
        <f t="shared" si="35"/>
        <v>#REF!</v>
      </c>
      <c r="EP38" s="41" t="e">
        <f t="shared" si="42"/>
        <v>#REF!</v>
      </c>
      <c r="EQ38" s="41" t="e">
        <f t="shared" si="42"/>
        <v>#REF!</v>
      </c>
      <c r="ER38" s="41" t="e">
        <f t="shared" si="42"/>
        <v>#REF!</v>
      </c>
      <c r="ES38" s="41" t="e">
        <f t="shared" si="42"/>
        <v>#REF!</v>
      </c>
      <c r="ET38" s="41" t="e">
        <f t="shared" si="42"/>
        <v>#REF!</v>
      </c>
      <c r="EU38" s="41" t="e">
        <f t="shared" si="42"/>
        <v>#REF!</v>
      </c>
      <c r="EV38" s="41" t="e">
        <f t="shared" si="42"/>
        <v>#REF!</v>
      </c>
      <c r="EW38" s="41" t="e">
        <f t="shared" si="42"/>
        <v>#REF!</v>
      </c>
      <c r="EX38" s="41" t="e">
        <f t="shared" si="42"/>
        <v>#REF!</v>
      </c>
      <c r="EY38" s="41" t="e">
        <f t="shared" si="42"/>
        <v>#REF!</v>
      </c>
      <c r="EZ38" s="41" t="e">
        <f t="shared" si="42"/>
        <v>#REF!</v>
      </c>
      <c r="FA38" s="41" t="e">
        <f t="shared" si="42"/>
        <v>#REF!</v>
      </c>
      <c r="FB38" s="41" t="e">
        <f t="shared" si="42"/>
        <v>#REF!</v>
      </c>
      <c r="FC38" s="41" t="e">
        <f t="shared" si="42"/>
        <v>#REF!</v>
      </c>
      <c r="FD38" s="41" t="e">
        <f t="shared" si="42"/>
        <v>#REF!</v>
      </c>
      <c r="FE38" s="41" t="e">
        <f t="shared" si="42"/>
        <v>#REF!</v>
      </c>
      <c r="FF38" s="41" t="e">
        <f t="shared" si="36"/>
        <v>#REF!</v>
      </c>
      <c r="FG38" s="41" t="e">
        <f t="shared" si="36"/>
        <v>#REF!</v>
      </c>
      <c r="FH38" s="41" t="e">
        <f t="shared" si="36"/>
        <v>#REF!</v>
      </c>
      <c r="FI38" s="41" t="e">
        <f t="shared" si="36"/>
        <v>#REF!</v>
      </c>
      <c r="FJ38" s="41" t="e">
        <f t="shared" si="36"/>
        <v>#REF!</v>
      </c>
      <c r="FK38" s="41" t="e">
        <f t="shared" si="36"/>
        <v>#REF!</v>
      </c>
      <c r="FL38" s="41" t="e">
        <f t="shared" si="36"/>
        <v>#REF!</v>
      </c>
      <c r="FM38" s="41" t="e">
        <f t="shared" si="36"/>
        <v>#REF!</v>
      </c>
      <c r="FN38" s="41" t="e">
        <f t="shared" si="36"/>
        <v>#REF!</v>
      </c>
      <c r="FO38" s="41" t="e">
        <f t="shared" si="36"/>
        <v>#REF!</v>
      </c>
      <c r="FP38" s="41" t="e">
        <f t="shared" si="36"/>
        <v>#REF!</v>
      </c>
      <c r="FQ38" s="41" t="e">
        <f t="shared" si="36"/>
        <v>#REF!</v>
      </c>
      <c r="FR38" s="41" t="e">
        <f t="shared" si="36"/>
        <v>#REF!</v>
      </c>
      <c r="FS38" s="41" t="e">
        <f t="shared" si="36"/>
        <v>#REF!</v>
      </c>
      <c r="FT38" s="41" t="e">
        <f t="shared" si="36"/>
        <v>#REF!</v>
      </c>
      <c r="FU38" s="41" t="e">
        <f t="shared" si="36"/>
        <v>#REF!</v>
      </c>
      <c r="FV38" s="41" t="e">
        <f t="shared" si="43"/>
        <v>#REF!</v>
      </c>
      <c r="FW38" s="41" t="e">
        <f t="shared" si="43"/>
        <v>#REF!</v>
      </c>
      <c r="FX38" s="41" t="e">
        <f t="shared" si="43"/>
        <v>#REF!</v>
      </c>
      <c r="FY38" s="41" t="e">
        <f t="shared" si="43"/>
        <v>#REF!</v>
      </c>
      <c r="FZ38" s="41" t="e">
        <f t="shared" si="43"/>
        <v>#REF!</v>
      </c>
      <c r="GA38" s="41" t="e">
        <f t="shared" si="43"/>
        <v>#REF!</v>
      </c>
      <c r="GB38" s="41" t="e">
        <f t="shared" si="43"/>
        <v>#REF!</v>
      </c>
      <c r="GC38" s="41" t="e">
        <f t="shared" si="43"/>
        <v>#REF!</v>
      </c>
      <c r="GD38" s="41" t="e">
        <f t="shared" si="43"/>
        <v>#REF!</v>
      </c>
      <c r="GE38" s="41" t="e">
        <f t="shared" si="43"/>
        <v>#REF!</v>
      </c>
      <c r="GF38" s="41" t="e">
        <f t="shared" si="43"/>
        <v>#REF!</v>
      </c>
      <c r="GG38" s="41" t="e">
        <f t="shared" si="43"/>
        <v>#REF!</v>
      </c>
      <c r="GH38" s="41" t="e">
        <f t="shared" si="43"/>
        <v>#REF!</v>
      </c>
      <c r="GI38" s="41" t="e">
        <f t="shared" si="43"/>
        <v>#REF!</v>
      </c>
      <c r="GJ38" s="41" t="e">
        <f t="shared" si="43"/>
        <v>#REF!</v>
      </c>
      <c r="GK38" s="41" t="e">
        <f t="shared" si="43"/>
        <v>#REF!</v>
      </c>
      <c r="GL38" s="41" t="e">
        <f t="shared" si="37"/>
        <v>#REF!</v>
      </c>
      <c r="GM38" s="41" t="e">
        <f t="shared" si="37"/>
        <v>#REF!</v>
      </c>
      <c r="GN38" s="41" t="e">
        <f t="shared" si="37"/>
        <v>#REF!</v>
      </c>
      <c r="GO38" s="41" t="e">
        <f t="shared" si="37"/>
        <v>#REF!</v>
      </c>
      <c r="GP38" s="41" t="e">
        <f t="shared" si="37"/>
        <v>#REF!</v>
      </c>
      <c r="GQ38" s="41" t="e">
        <f t="shared" si="37"/>
        <v>#REF!</v>
      </c>
      <c r="GR38" s="41" t="e">
        <f t="shared" si="37"/>
        <v>#REF!</v>
      </c>
      <c r="GS38" s="41" t="e">
        <f t="shared" si="37"/>
        <v>#REF!</v>
      </c>
      <c r="GT38" s="41" t="e">
        <f t="shared" si="37"/>
        <v>#REF!</v>
      </c>
      <c r="GU38" s="41" t="e">
        <f t="shared" si="37"/>
        <v>#REF!</v>
      </c>
      <c r="GV38" s="41" t="e">
        <f t="shared" si="37"/>
        <v>#REF!</v>
      </c>
      <c r="GW38" s="41" t="e">
        <f t="shared" si="37"/>
        <v>#REF!</v>
      </c>
      <c r="GX38" s="41" t="e">
        <f t="shared" si="37"/>
        <v>#REF!</v>
      </c>
      <c r="GY38" s="41" t="e">
        <f t="shared" si="37"/>
        <v>#REF!</v>
      </c>
      <c r="GZ38" s="41" t="e">
        <f t="shared" si="37"/>
        <v>#REF!</v>
      </c>
      <c r="HA38" s="41" t="e">
        <f t="shared" si="37"/>
        <v>#REF!</v>
      </c>
      <c r="HB38" s="41" t="e">
        <f t="shared" si="44"/>
        <v>#REF!</v>
      </c>
      <c r="HC38" s="41" t="e">
        <f t="shared" si="44"/>
        <v>#REF!</v>
      </c>
      <c r="HD38" s="41" t="e">
        <f t="shared" si="44"/>
        <v>#REF!</v>
      </c>
      <c r="HE38" s="41" t="e">
        <f t="shared" si="44"/>
        <v>#REF!</v>
      </c>
      <c r="HF38" s="41" t="e">
        <f t="shared" si="44"/>
        <v>#REF!</v>
      </c>
      <c r="HG38" s="41" t="e">
        <f t="shared" si="44"/>
        <v>#REF!</v>
      </c>
      <c r="HH38" s="41" t="e">
        <f t="shared" si="44"/>
        <v>#REF!</v>
      </c>
      <c r="HI38" s="41" t="e">
        <f t="shared" si="44"/>
        <v>#REF!</v>
      </c>
      <c r="HJ38" s="41" t="e">
        <f t="shared" si="44"/>
        <v>#REF!</v>
      </c>
    </row>
    <row r="39" spans="1:218" ht="14.4" x14ac:dyDescent="0.3">
      <c r="A39" s="42">
        <v>36</v>
      </c>
      <c r="B39" s="43" t="e">
        <f>'CMM2 - AUX CALC'!$AK$67</f>
        <v>#REF!</v>
      </c>
      <c r="AL39" s="41" t="e">
        <f>$B39/(_xlfn.SINGLE(PrazoConcessao)*12-AL$3+1)</f>
        <v>#REF!</v>
      </c>
      <c r="AM39" s="41" t="e">
        <f t="shared" si="38"/>
        <v>#REF!</v>
      </c>
      <c r="AN39" s="41" t="e">
        <f t="shared" si="38"/>
        <v>#REF!</v>
      </c>
      <c r="AO39" s="41" t="e">
        <f t="shared" si="38"/>
        <v>#REF!</v>
      </c>
      <c r="AP39" s="41" t="e">
        <f t="shared" si="38"/>
        <v>#REF!</v>
      </c>
      <c r="AQ39" s="41" t="e">
        <f t="shared" si="38"/>
        <v>#REF!</v>
      </c>
      <c r="AR39" s="41" t="e">
        <f t="shared" si="38"/>
        <v>#REF!</v>
      </c>
      <c r="AS39" s="41" t="e">
        <f t="shared" si="38"/>
        <v>#REF!</v>
      </c>
      <c r="AT39" s="41" t="e">
        <f t="shared" si="38"/>
        <v>#REF!</v>
      </c>
      <c r="AU39" s="41" t="e">
        <f t="shared" si="38"/>
        <v>#REF!</v>
      </c>
      <c r="AV39" s="41" t="e">
        <f t="shared" si="38"/>
        <v>#REF!</v>
      </c>
      <c r="AW39" s="41" t="e">
        <f t="shared" si="38"/>
        <v>#REF!</v>
      </c>
      <c r="AX39" s="41" t="e">
        <f t="shared" si="38"/>
        <v>#REF!</v>
      </c>
      <c r="AY39" s="41" t="e">
        <f t="shared" si="38"/>
        <v>#REF!</v>
      </c>
      <c r="AZ39" s="41" t="e">
        <f t="shared" si="45"/>
        <v>#REF!</v>
      </c>
      <c r="BA39" s="41" t="e">
        <f t="shared" si="45"/>
        <v>#REF!</v>
      </c>
      <c r="BB39" s="41" t="e">
        <f t="shared" si="45"/>
        <v>#REF!</v>
      </c>
      <c r="BC39" s="41" t="e">
        <f t="shared" si="45"/>
        <v>#REF!</v>
      </c>
      <c r="BD39" s="41" t="e">
        <f t="shared" si="45"/>
        <v>#REF!</v>
      </c>
      <c r="BE39" s="41" t="e">
        <f t="shared" si="45"/>
        <v>#REF!</v>
      </c>
      <c r="BF39" s="41" t="e">
        <f t="shared" si="45"/>
        <v>#REF!</v>
      </c>
      <c r="BG39" s="41" t="e">
        <f t="shared" si="45"/>
        <v>#REF!</v>
      </c>
      <c r="BH39" s="41" t="e">
        <f t="shared" si="45"/>
        <v>#REF!</v>
      </c>
      <c r="BI39" s="41" t="e">
        <f t="shared" si="45"/>
        <v>#REF!</v>
      </c>
      <c r="BJ39" s="41" t="e">
        <f t="shared" si="45"/>
        <v>#REF!</v>
      </c>
      <c r="BK39" s="41" t="e">
        <f t="shared" si="45"/>
        <v>#REF!</v>
      </c>
      <c r="BL39" s="41" t="e">
        <f t="shared" si="45"/>
        <v>#REF!</v>
      </c>
      <c r="BM39" s="41" t="e">
        <f t="shared" si="45"/>
        <v>#REF!</v>
      </c>
      <c r="BN39" s="41" t="e">
        <f t="shared" si="39"/>
        <v>#REF!</v>
      </c>
      <c r="BO39" s="41" t="e">
        <f t="shared" si="39"/>
        <v>#REF!</v>
      </c>
      <c r="BP39" s="41" t="e">
        <f t="shared" si="39"/>
        <v>#REF!</v>
      </c>
      <c r="BQ39" s="41" t="e">
        <f t="shared" si="39"/>
        <v>#REF!</v>
      </c>
      <c r="BR39" s="41" t="e">
        <f t="shared" si="39"/>
        <v>#REF!</v>
      </c>
      <c r="BS39" s="41" t="e">
        <f t="shared" si="39"/>
        <v>#REF!</v>
      </c>
      <c r="BT39" s="41" t="e">
        <f t="shared" si="39"/>
        <v>#REF!</v>
      </c>
      <c r="BU39" s="41" t="e">
        <f t="shared" si="39"/>
        <v>#REF!</v>
      </c>
      <c r="BV39" s="41" t="e">
        <f t="shared" si="39"/>
        <v>#REF!</v>
      </c>
      <c r="BW39" s="41" t="e">
        <f t="shared" si="39"/>
        <v>#REF!</v>
      </c>
      <c r="BX39" s="41" t="e">
        <f t="shared" si="39"/>
        <v>#REF!</v>
      </c>
      <c r="BY39" s="41" t="e">
        <f t="shared" si="39"/>
        <v>#REF!</v>
      </c>
      <c r="BZ39" s="41" t="e">
        <f t="shared" si="39"/>
        <v>#REF!</v>
      </c>
      <c r="CA39" s="41" t="e">
        <f t="shared" si="39"/>
        <v>#REF!</v>
      </c>
      <c r="CB39" s="41" t="e">
        <f t="shared" si="39"/>
        <v>#REF!</v>
      </c>
      <c r="CC39" s="41" t="e">
        <f t="shared" si="39"/>
        <v>#REF!</v>
      </c>
      <c r="CD39" s="41" t="e">
        <f t="shared" si="40"/>
        <v>#REF!</v>
      </c>
      <c r="CE39" s="41" t="e">
        <f t="shared" si="40"/>
        <v>#REF!</v>
      </c>
      <c r="CF39" s="41" t="e">
        <f t="shared" si="40"/>
        <v>#REF!</v>
      </c>
      <c r="CG39" s="41" t="e">
        <f t="shared" si="40"/>
        <v>#REF!</v>
      </c>
      <c r="CH39" s="41" t="e">
        <f t="shared" si="40"/>
        <v>#REF!</v>
      </c>
      <c r="CI39" s="41" t="e">
        <f t="shared" si="40"/>
        <v>#REF!</v>
      </c>
      <c r="CJ39" s="41" t="e">
        <f t="shared" si="40"/>
        <v>#REF!</v>
      </c>
      <c r="CK39" s="41" t="e">
        <f t="shared" si="40"/>
        <v>#REF!</v>
      </c>
      <c r="CL39" s="41" t="e">
        <f t="shared" si="40"/>
        <v>#REF!</v>
      </c>
      <c r="CM39" s="41" t="e">
        <f t="shared" si="40"/>
        <v>#REF!</v>
      </c>
      <c r="CN39" s="41" t="e">
        <f t="shared" si="40"/>
        <v>#REF!</v>
      </c>
      <c r="CO39" s="41" t="e">
        <f t="shared" si="40"/>
        <v>#REF!</v>
      </c>
      <c r="CP39" s="41" t="e">
        <f t="shared" si="40"/>
        <v>#REF!</v>
      </c>
      <c r="CQ39" s="41" t="e">
        <f t="shared" si="40"/>
        <v>#REF!</v>
      </c>
      <c r="CR39" s="41" t="e">
        <f t="shared" si="40"/>
        <v>#REF!</v>
      </c>
      <c r="CS39" s="41" t="e">
        <f t="shared" si="40"/>
        <v>#REF!</v>
      </c>
      <c r="CT39" s="41" t="e">
        <f t="shared" si="34"/>
        <v>#REF!</v>
      </c>
      <c r="CU39" s="41" t="e">
        <f t="shared" si="34"/>
        <v>#REF!</v>
      </c>
      <c r="CV39" s="41" t="e">
        <f t="shared" si="34"/>
        <v>#REF!</v>
      </c>
      <c r="CW39" s="41" t="e">
        <f t="shared" si="34"/>
        <v>#REF!</v>
      </c>
      <c r="CX39" s="41" t="e">
        <f t="shared" si="34"/>
        <v>#REF!</v>
      </c>
      <c r="CY39" s="41" t="e">
        <f t="shared" si="34"/>
        <v>#REF!</v>
      </c>
      <c r="CZ39" s="41" t="e">
        <f t="shared" si="34"/>
        <v>#REF!</v>
      </c>
      <c r="DA39" s="41" t="e">
        <f t="shared" si="34"/>
        <v>#REF!</v>
      </c>
      <c r="DB39" s="41" t="e">
        <f t="shared" si="34"/>
        <v>#REF!</v>
      </c>
      <c r="DC39" s="41" t="e">
        <f t="shared" si="34"/>
        <v>#REF!</v>
      </c>
      <c r="DD39" s="41" t="e">
        <f t="shared" si="34"/>
        <v>#REF!</v>
      </c>
      <c r="DE39" s="41" t="e">
        <f t="shared" si="34"/>
        <v>#REF!</v>
      </c>
      <c r="DF39" s="41" t="e">
        <f t="shared" si="34"/>
        <v>#REF!</v>
      </c>
      <c r="DG39" s="41" t="e">
        <f t="shared" si="34"/>
        <v>#REF!</v>
      </c>
      <c r="DH39" s="41" t="e">
        <f t="shared" si="34"/>
        <v>#REF!</v>
      </c>
      <c r="DI39" s="41" t="e">
        <f t="shared" si="34"/>
        <v>#REF!</v>
      </c>
      <c r="DJ39" s="41" t="e">
        <f t="shared" si="41"/>
        <v>#REF!</v>
      </c>
      <c r="DK39" s="41" t="e">
        <f t="shared" si="41"/>
        <v>#REF!</v>
      </c>
      <c r="DL39" s="41" t="e">
        <f t="shared" si="41"/>
        <v>#REF!</v>
      </c>
      <c r="DM39" s="41" t="e">
        <f t="shared" si="41"/>
        <v>#REF!</v>
      </c>
      <c r="DN39" s="41" t="e">
        <f t="shared" si="41"/>
        <v>#REF!</v>
      </c>
      <c r="DO39" s="41" t="e">
        <f t="shared" si="41"/>
        <v>#REF!</v>
      </c>
      <c r="DP39" s="41" t="e">
        <f t="shared" si="41"/>
        <v>#REF!</v>
      </c>
      <c r="DQ39" s="41" t="e">
        <f t="shared" si="41"/>
        <v>#REF!</v>
      </c>
      <c r="DR39" s="41" t="e">
        <f t="shared" si="41"/>
        <v>#REF!</v>
      </c>
      <c r="DS39" s="41" t="e">
        <f t="shared" si="41"/>
        <v>#REF!</v>
      </c>
      <c r="DT39" s="41" t="e">
        <f t="shared" si="41"/>
        <v>#REF!</v>
      </c>
      <c r="DU39" s="41" t="e">
        <f t="shared" si="41"/>
        <v>#REF!</v>
      </c>
      <c r="DV39" s="41" t="e">
        <f t="shared" si="41"/>
        <v>#REF!</v>
      </c>
      <c r="DW39" s="41" t="e">
        <f t="shared" si="41"/>
        <v>#REF!</v>
      </c>
      <c r="DX39" s="41" t="e">
        <f t="shared" si="41"/>
        <v>#REF!</v>
      </c>
      <c r="DY39" s="41" t="e">
        <f t="shared" si="41"/>
        <v>#REF!</v>
      </c>
      <c r="DZ39" s="41" t="e">
        <f t="shared" si="35"/>
        <v>#REF!</v>
      </c>
      <c r="EA39" s="41" t="e">
        <f t="shared" si="35"/>
        <v>#REF!</v>
      </c>
      <c r="EB39" s="41" t="e">
        <f t="shared" si="35"/>
        <v>#REF!</v>
      </c>
      <c r="EC39" s="41" t="e">
        <f t="shared" si="35"/>
        <v>#REF!</v>
      </c>
      <c r="ED39" s="41" t="e">
        <f t="shared" si="35"/>
        <v>#REF!</v>
      </c>
      <c r="EE39" s="41" t="e">
        <f t="shared" si="35"/>
        <v>#REF!</v>
      </c>
      <c r="EF39" s="41" t="e">
        <f t="shared" si="35"/>
        <v>#REF!</v>
      </c>
      <c r="EG39" s="41" t="e">
        <f t="shared" si="35"/>
        <v>#REF!</v>
      </c>
      <c r="EH39" s="41" t="e">
        <f t="shared" si="35"/>
        <v>#REF!</v>
      </c>
      <c r="EI39" s="41" t="e">
        <f t="shared" si="35"/>
        <v>#REF!</v>
      </c>
      <c r="EJ39" s="41" t="e">
        <f t="shared" si="35"/>
        <v>#REF!</v>
      </c>
      <c r="EK39" s="41" t="e">
        <f t="shared" si="35"/>
        <v>#REF!</v>
      </c>
      <c r="EL39" s="41" t="e">
        <f t="shared" si="35"/>
        <v>#REF!</v>
      </c>
      <c r="EM39" s="41" t="e">
        <f t="shared" si="35"/>
        <v>#REF!</v>
      </c>
      <c r="EN39" s="41" t="e">
        <f t="shared" si="35"/>
        <v>#REF!</v>
      </c>
      <c r="EO39" s="41" t="e">
        <f t="shared" si="35"/>
        <v>#REF!</v>
      </c>
      <c r="EP39" s="41" t="e">
        <f t="shared" si="42"/>
        <v>#REF!</v>
      </c>
      <c r="EQ39" s="41" t="e">
        <f t="shared" si="42"/>
        <v>#REF!</v>
      </c>
      <c r="ER39" s="41" t="e">
        <f t="shared" si="42"/>
        <v>#REF!</v>
      </c>
      <c r="ES39" s="41" t="e">
        <f t="shared" si="42"/>
        <v>#REF!</v>
      </c>
      <c r="ET39" s="41" t="e">
        <f t="shared" si="42"/>
        <v>#REF!</v>
      </c>
      <c r="EU39" s="41" t="e">
        <f t="shared" si="42"/>
        <v>#REF!</v>
      </c>
      <c r="EV39" s="41" t="e">
        <f t="shared" si="42"/>
        <v>#REF!</v>
      </c>
      <c r="EW39" s="41" t="e">
        <f t="shared" si="42"/>
        <v>#REF!</v>
      </c>
      <c r="EX39" s="41" t="e">
        <f t="shared" si="42"/>
        <v>#REF!</v>
      </c>
      <c r="EY39" s="41" t="e">
        <f t="shared" si="42"/>
        <v>#REF!</v>
      </c>
      <c r="EZ39" s="41" t="e">
        <f t="shared" si="42"/>
        <v>#REF!</v>
      </c>
      <c r="FA39" s="41" t="e">
        <f t="shared" si="42"/>
        <v>#REF!</v>
      </c>
      <c r="FB39" s="41" t="e">
        <f t="shared" si="42"/>
        <v>#REF!</v>
      </c>
      <c r="FC39" s="41" t="e">
        <f t="shared" si="42"/>
        <v>#REF!</v>
      </c>
      <c r="FD39" s="41" t="e">
        <f t="shared" si="42"/>
        <v>#REF!</v>
      </c>
      <c r="FE39" s="41" t="e">
        <f t="shared" si="42"/>
        <v>#REF!</v>
      </c>
      <c r="FF39" s="41" t="e">
        <f t="shared" si="36"/>
        <v>#REF!</v>
      </c>
      <c r="FG39" s="41" t="e">
        <f t="shared" si="36"/>
        <v>#REF!</v>
      </c>
      <c r="FH39" s="41" t="e">
        <f t="shared" si="36"/>
        <v>#REF!</v>
      </c>
      <c r="FI39" s="41" t="e">
        <f t="shared" si="36"/>
        <v>#REF!</v>
      </c>
      <c r="FJ39" s="41" t="e">
        <f t="shared" si="36"/>
        <v>#REF!</v>
      </c>
      <c r="FK39" s="41" t="e">
        <f t="shared" si="36"/>
        <v>#REF!</v>
      </c>
      <c r="FL39" s="41" t="e">
        <f t="shared" si="36"/>
        <v>#REF!</v>
      </c>
      <c r="FM39" s="41" t="e">
        <f t="shared" si="36"/>
        <v>#REF!</v>
      </c>
      <c r="FN39" s="41" t="e">
        <f t="shared" si="36"/>
        <v>#REF!</v>
      </c>
      <c r="FO39" s="41" t="e">
        <f t="shared" si="36"/>
        <v>#REF!</v>
      </c>
      <c r="FP39" s="41" t="e">
        <f t="shared" si="36"/>
        <v>#REF!</v>
      </c>
      <c r="FQ39" s="41" t="e">
        <f t="shared" si="36"/>
        <v>#REF!</v>
      </c>
      <c r="FR39" s="41" t="e">
        <f t="shared" si="36"/>
        <v>#REF!</v>
      </c>
      <c r="FS39" s="41" t="e">
        <f t="shared" si="36"/>
        <v>#REF!</v>
      </c>
      <c r="FT39" s="41" t="e">
        <f t="shared" si="36"/>
        <v>#REF!</v>
      </c>
      <c r="FU39" s="41" t="e">
        <f t="shared" si="36"/>
        <v>#REF!</v>
      </c>
      <c r="FV39" s="41" t="e">
        <f t="shared" si="43"/>
        <v>#REF!</v>
      </c>
      <c r="FW39" s="41" t="e">
        <f t="shared" si="43"/>
        <v>#REF!</v>
      </c>
      <c r="FX39" s="41" t="e">
        <f t="shared" si="43"/>
        <v>#REF!</v>
      </c>
      <c r="FY39" s="41" t="e">
        <f t="shared" si="43"/>
        <v>#REF!</v>
      </c>
      <c r="FZ39" s="41" t="e">
        <f t="shared" si="43"/>
        <v>#REF!</v>
      </c>
      <c r="GA39" s="41" t="e">
        <f t="shared" si="43"/>
        <v>#REF!</v>
      </c>
      <c r="GB39" s="41" t="e">
        <f t="shared" si="43"/>
        <v>#REF!</v>
      </c>
      <c r="GC39" s="41" t="e">
        <f t="shared" si="43"/>
        <v>#REF!</v>
      </c>
      <c r="GD39" s="41" t="e">
        <f t="shared" si="43"/>
        <v>#REF!</v>
      </c>
      <c r="GE39" s="41" t="e">
        <f t="shared" si="43"/>
        <v>#REF!</v>
      </c>
      <c r="GF39" s="41" t="e">
        <f t="shared" si="43"/>
        <v>#REF!</v>
      </c>
      <c r="GG39" s="41" t="e">
        <f t="shared" si="43"/>
        <v>#REF!</v>
      </c>
      <c r="GH39" s="41" t="e">
        <f t="shared" si="43"/>
        <v>#REF!</v>
      </c>
      <c r="GI39" s="41" t="e">
        <f t="shared" si="43"/>
        <v>#REF!</v>
      </c>
      <c r="GJ39" s="41" t="e">
        <f t="shared" si="43"/>
        <v>#REF!</v>
      </c>
      <c r="GK39" s="41" t="e">
        <f t="shared" si="43"/>
        <v>#REF!</v>
      </c>
      <c r="GL39" s="41" t="e">
        <f t="shared" si="37"/>
        <v>#REF!</v>
      </c>
      <c r="GM39" s="41" t="e">
        <f t="shared" si="37"/>
        <v>#REF!</v>
      </c>
      <c r="GN39" s="41" t="e">
        <f t="shared" si="37"/>
        <v>#REF!</v>
      </c>
      <c r="GO39" s="41" t="e">
        <f t="shared" si="37"/>
        <v>#REF!</v>
      </c>
      <c r="GP39" s="41" t="e">
        <f t="shared" si="37"/>
        <v>#REF!</v>
      </c>
      <c r="GQ39" s="41" t="e">
        <f t="shared" si="37"/>
        <v>#REF!</v>
      </c>
      <c r="GR39" s="41" t="e">
        <f t="shared" si="37"/>
        <v>#REF!</v>
      </c>
      <c r="GS39" s="41" t="e">
        <f t="shared" si="37"/>
        <v>#REF!</v>
      </c>
      <c r="GT39" s="41" t="e">
        <f t="shared" si="37"/>
        <v>#REF!</v>
      </c>
      <c r="GU39" s="41" t="e">
        <f t="shared" si="37"/>
        <v>#REF!</v>
      </c>
      <c r="GV39" s="41" t="e">
        <f t="shared" si="37"/>
        <v>#REF!</v>
      </c>
      <c r="GW39" s="41" t="e">
        <f t="shared" si="37"/>
        <v>#REF!</v>
      </c>
      <c r="GX39" s="41" t="e">
        <f t="shared" si="37"/>
        <v>#REF!</v>
      </c>
      <c r="GY39" s="41" t="e">
        <f t="shared" si="37"/>
        <v>#REF!</v>
      </c>
      <c r="GZ39" s="41" t="e">
        <f t="shared" si="37"/>
        <v>#REF!</v>
      </c>
      <c r="HA39" s="41" t="e">
        <f t="shared" si="37"/>
        <v>#REF!</v>
      </c>
      <c r="HB39" s="41" t="e">
        <f t="shared" si="44"/>
        <v>#REF!</v>
      </c>
      <c r="HC39" s="41" t="e">
        <f t="shared" si="44"/>
        <v>#REF!</v>
      </c>
      <c r="HD39" s="41" t="e">
        <f t="shared" si="44"/>
        <v>#REF!</v>
      </c>
      <c r="HE39" s="41" t="e">
        <f t="shared" si="44"/>
        <v>#REF!</v>
      </c>
      <c r="HF39" s="41" t="e">
        <f t="shared" si="44"/>
        <v>#REF!</v>
      </c>
      <c r="HG39" s="41" t="e">
        <f t="shared" si="44"/>
        <v>#REF!</v>
      </c>
      <c r="HH39" s="41" t="e">
        <f t="shared" si="44"/>
        <v>#REF!</v>
      </c>
      <c r="HI39" s="41" t="e">
        <f t="shared" si="44"/>
        <v>#REF!</v>
      </c>
      <c r="HJ39" s="41" t="e">
        <f t="shared" si="44"/>
        <v>#REF!</v>
      </c>
    </row>
    <row r="40" spans="1:218" ht="14.4" x14ac:dyDescent="0.3">
      <c r="A40" s="42">
        <v>37</v>
      </c>
      <c r="B40" s="43" t="e">
        <f>'CMM2 - AUX CALC'!$AL$67</f>
        <v>#REF!</v>
      </c>
      <c r="AM40" s="41" t="e">
        <f>$B40/(_xlfn.SINGLE(PrazoConcessao)*12-AM$3+1)</f>
        <v>#REF!</v>
      </c>
      <c r="AN40" s="41" t="e">
        <f t="shared" si="38"/>
        <v>#REF!</v>
      </c>
      <c r="AO40" s="41" t="e">
        <f t="shared" si="38"/>
        <v>#REF!</v>
      </c>
      <c r="AP40" s="41" t="e">
        <f t="shared" si="38"/>
        <v>#REF!</v>
      </c>
      <c r="AQ40" s="41" t="e">
        <f t="shared" si="38"/>
        <v>#REF!</v>
      </c>
      <c r="AR40" s="41" t="e">
        <f t="shared" si="38"/>
        <v>#REF!</v>
      </c>
      <c r="AS40" s="41" t="e">
        <f t="shared" si="38"/>
        <v>#REF!</v>
      </c>
      <c r="AT40" s="41" t="e">
        <f t="shared" si="38"/>
        <v>#REF!</v>
      </c>
      <c r="AU40" s="41" t="e">
        <f t="shared" si="38"/>
        <v>#REF!</v>
      </c>
      <c r="AV40" s="41" t="e">
        <f t="shared" si="38"/>
        <v>#REF!</v>
      </c>
      <c r="AW40" s="41" t="e">
        <f t="shared" si="38"/>
        <v>#REF!</v>
      </c>
      <c r="AX40" s="41" t="e">
        <f t="shared" si="38"/>
        <v>#REF!</v>
      </c>
      <c r="AY40" s="41" t="e">
        <f t="shared" si="38"/>
        <v>#REF!</v>
      </c>
      <c r="AZ40" s="41" t="e">
        <f t="shared" si="45"/>
        <v>#REF!</v>
      </c>
      <c r="BA40" s="41" t="e">
        <f t="shared" si="45"/>
        <v>#REF!</v>
      </c>
      <c r="BB40" s="41" t="e">
        <f t="shared" si="45"/>
        <v>#REF!</v>
      </c>
      <c r="BC40" s="41" t="e">
        <f t="shared" si="45"/>
        <v>#REF!</v>
      </c>
      <c r="BD40" s="41" t="e">
        <f t="shared" si="45"/>
        <v>#REF!</v>
      </c>
      <c r="BE40" s="41" t="e">
        <f t="shared" si="45"/>
        <v>#REF!</v>
      </c>
      <c r="BF40" s="41" t="e">
        <f t="shared" si="45"/>
        <v>#REF!</v>
      </c>
      <c r="BG40" s="41" t="e">
        <f t="shared" si="45"/>
        <v>#REF!</v>
      </c>
      <c r="BH40" s="41" t="e">
        <f t="shared" si="45"/>
        <v>#REF!</v>
      </c>
      <c r="BI40" s="41" t="e">
        <f t="shared" si="45"/>
        <v>#REF!</v>
      </c>
      <c r="BJ40" s="41" t="e">
        <f t="shared" si="45"/>
        <v>#REF!</v>
      </c>
      <c r="BK40" s="41" t="e">
        <f t="shared" si="45"/>
        <v>#REF!</v>
      </c>
      <c r="BL40" s="41" t="e">
        <f t="shared" si="45"/>
        <v>#REF!</v>
      </c>
      <c r="BM40" s="41" t="e">
        <f t="shared" si="45"/>
        <v>#REF!</v>
      </c>
      <c r="BN40" s="41" t="e">
        <f t="shared" si="39"/>
        <v>#REF!</v>
      </c>
      <c r="BO40" s="41" t="e">
        <f t="shared" si="39"/>
        <v>#REF!</v>
      </c>
      <c r="BP40" s="41" t="e">
        <f t="shared" si="39"/>
        <v>#REF!</v>
      </c>
      <c r="BQ40" s="41" t="e">
        <f t="shared" si="39"/>
        <v>#REF!</v>
      </c>
      <c r="BR40" s="41" t="e">
        <f t="shared" si="39"/>
        <v>#REF!</v>
      </c>
      <c r="BS40" s="41" t="e">
        <f t="shared" si="39"/>
        <v>#REF!</v>
      </c>
      <c r="BT40" s="41" t="e">
        <f t="shared" si="39"/>
        <v>#REF!</v>
      </c>
      <c r="BU40" s="41" t="e">
        <f t="shared" si="39"/>
        <v>#REF!</v>
      </c>
      <c r="BV40" s="41" t="e">
        <f t="shared" si="39"/>
        <v>#REF!</v>
      </c>
      <c r="BW40" s="41" t="e">
        <f t="shared" si="39"/>
        <v>#REF!</v>
      </c>
      <c r="BX40" s="41" t="e">
        <f t="shared" si="39"/>
        <v>#REF!</v>
      </c>
      <c r="BY40" s="41" t="e">
        <f t="shared" si="39"/>
        <v>#REF!</v>
      </c>
      <c r="BZ40" s="41" t="e">
        <f t="shared" si="39"/>
        <v>#REF!</v>
      </c>
      <c r="CA40" s="41" t="e">
        <f t="shared" si="39"/>
        <v>#REF!</v>
      </c>
      <c r="CB40" s="41" t="e">
        <f t="shared" si="39"/>
        <v>#REF!</v>
      </c>
      <c r="CC40" s="41" t="e">
        <f t="shared" si="39"/>
        <v>#REF!</v>
      </c>
      <c r="CD40" s="41" t="e">
        <f t="shared" si="40"/>
        <v>#REF!</v>
      </c>
      <c r="CE40" s="41" t="e">
        <f t="shared" si="40"/>
        <v>#REF!</v>
      </c>
      <c r="CF40" s="41" t="e">
        <f t="shared" si="40"/>
        <v>#REF!</v>
      </c>
      <c r="CG40" s="41" t="e">
        <f t="shared" si="40"/>
        <v>#REF!</v>
      </c>
      <c r="CH40" s="41" t="e">
        <f t="shared" si="40"/>
        <v>#REF!</v>
      </c>
      <c r="CI40" s="41" t="e">
        <f t="shared" si="40"/>
        <v>#REF!</v>
      </c>
      <c r="CJ40" s="41" t="e">
        <f t="shared" si="40"/>
        <v>#REF!</v>
      </c>
      <c r="CK40" s="41" t="e">
        <f t="shared" si="40"/>
        <v>#REF!</v>
      </c>
      <c r="CL40" s="41" t="e">
        <f t="shared" si="40"/>
        <v>#REF!</v>
      </c>
      <c r="CM40" s="41" t="e">
        <f t="shared" si="40"/>
        <v>#REF!</v>
      </c>
      <c r="CN40" s="41" t="e">
        <f t="shared" si="40"/>
        <v>#REF!</v>
      </c>
      <c r="CO40" s="41" t="e">
        <f t="shared" si="40"/>
        <v>#REF!</v>
      </c>
      <c r="CP40" s="41" t="e">
        <f t="shared" si="40"/>
        <v>#REF!</v>
      </c>
      <c r="CQ40" s="41" t="e">
        <f t="shared" si="40"/>
        <v>#REF!</v>
      </c>
      <c r="CR40" s="41" t="e">
        <f t="shared" si="40"/>
        <v>#REF!</v>
      </c>
      <c r="CS40" s="41" t="e">
        <f t="shared" si="40"/>
        <v>#REF!</v>
      </c>
      <c r="CT40" s="41" t="e">
        <f t="shared" si="34"/>
        <v>#REF!</v>
      </c>
      <c r="CU40" s="41" t="e">
        <f t="shared" si="34"/>
        <v>#REF!</v>
      </c>
      <c r="CV40" s="41" t="e">
        <f t="shared" si="34"/>
        <v>#REF!</v>
      </c>
      <c r="CW40" s="41" t="e">
        <f t="shared" si="34"/>
        <v>#REF!</v>
      </c>
      <c r="CX40" s="41" t="e">
        <f t="shared" si="34"/>
        <v>#REF!</v>
      </c>
      <c r="CY40" s="41" t="e">
        <f t="shared" si="34"/>
        <v>#REF!</v>
      </c>
      <c r="CZ40" s="41" t="e">
        <f t="shared" si="34"/>
        <v>#REF!</v>
      </c>
      <c r="DA40" s="41" t="e">
        <f t="shared" si="34"/>
        <v>#REF!</v>
      </c>
      <c r="DB40" s="41" t="e">
        <f t="shared" si="34"/>
        <v>#REF!</v>
      </c>
      <c r="DC40" s="41" t="e">
        <f t="shared" si="34"/>
        <v>#REF!</v>
      </c>
      <c r="DD40" s="41" t="e">
        <f t="shared" si="34"/>
        <v>#REF!</v>
      </c>
      <c r="DE40" s="41" t="e">
        <f t="shared" si="34"/>
        <v>#REF!</v>
      </c>
      <c r="DF40" s="41" t="e">
        <f t="shared" si="34"/>
        <v>#REF!</v>
      </c>
      <c r="DG40" s="41" t="e">
        <f t="shared" si="34"/>
        <v>#REF!</v>
      </c>
      <c r="DH40" s="41" t="e">
        <f t="shared" si="34"/>
        <v>#REF!</v>
      </c>
      <c r="DI40" s="41" t="e">
        <f t="shared" si="34"/>
        <v>#REF!</v>
      </c>
      <c r="DJ40" s="41" t="e">
        <f t="shared" si="41"/>
        <v>#REF!</v>
      </c>
      <c r="DK40" s="41" t="e">
        <f t="shared" si="41"/>
        <v>#REF!</v>
      </c>
      <c r="DL40" s="41" t="e">
        <f t="shared" si="41"/>
        <v>#REF!</v>
      </c>
      <c r="DM40" s="41" t="e">
        <f t="shared" si="41"/>
        <v>#REF!</v>
      </c>
      <c r="DN40" s="41" t="e">
        <f t="shared" si="41"/>
        <v>#REF!</v>
      </c>
      <c r="DO40" s="41" t="e">
        <f t="shared" si="41"/>
        <v>#REF!</v>
      </c>
      <c r="DP40" s="41" t="e">
        <f t="shared" si="41"/>
        <v>#REF!</v>
      </c>
      <c r="DQ40" s="41" t="e">
        <f t="shared" si="41"/>
        <v>#REF!</v>
      </c>
      <c r="DR40" s="41" t="e">
        <f t="shared" si="41"/>
        <v>#REF!</v>
      </c>
      <c r="DS40" s="41" t="e">
        <f t="shared" si="41"/>
        <v>#REF!</v>
      </c>
      <c r="DT40" s="41" t="e">
        <f t="shared" si="41"/>
        <v>#REF!</v>
      </c>
      <c r="DU40" s="41" t="e">
        <f t="shared" si="41"/>
        <v>#REF!</v>
      </c>
      <c r="DV40" s="41" t="e">
        <f t="shared" si="41"/>
        <v>#REF!</v>
      </c>
      <c r="DW40" s="41" t="e">
        <f t="shared" si="41"/>
        <v>#REF!</v>
      </c>
      <c r="DX40" s="41" t="e">
        <f t="shared" si="41"/>
        <v>#REF!</v>
      </c>
      <c r="DY40" s="41" t="e">
        <f t="shared" si="41"/>
        <v>#REF!</v>
      </c>
      <c r="DZ40" s="41" t="e">
        <f t="shared" si="35"/>
        <v>#REF!</v>
      </c>
      <c r="EA40" s="41" t="e">
        <f t="shared" si="35"/>
        <v>#REF!</v>
      </c>
      <c r="EB40" s="41" t="e">
        <f t="shared" si="35"/>
        <v>#REF!</v>
      </c>
      <c r="EC40" s="41" t="e">
        <f t="shared" si="35"/>
        <v>#REF!</v>
      </c>
      <c r="ED40" s="41" t="e">
        <f t="shared" si="35"/>
        <v>#REF!</v>
      </c>
      <c r="EE40" s="41" t="e">
        <f t="shared" si="35"/>
        <v>#REF!</v>
      </c>
      <c r="EF40" s="41" t="e">
        <f t="shared" si="35"/>
        <v>#REF!</v>
      </c>
      <c r="EG40" s="41" t="e">
        <f t="shared" si="35"/>
        <v>#REF!</v>
      </c>
      <c r="EH40" s="41" t="e">
        <f t="shared" si="35"/>
        <v>#REF!</v>
      </c>
      <c r="EI40" s="41" t="e">
        <f t="shared" si="35"/>
        <v>#REF!</v>
      </c>
      <c r="EJ40" s="41" t="e">
        <f t="shared" si="35"/>
        <v>#REF!</v>
      </c>
      <c r="EK40" s="41" t="e">
        <f t="shared" si="35"/>
        <v>#REF!</v>
      </c>
      <c r="EL40" s="41" t="e">
        <f t="shared" si="35"/>
        <v>#REF!</v>
      </c>
      <c r="EM40" s="41" t="e">
        <f t="shared" si="35"/>
        <v>#REF!</v>
      </c>
      <c r="EN40" s="41" t="e">
        <f t="shared" si="35"/>
        <v>#REF!</v>
      </c>
      <c r="EO40" s="41" t="e">
        <f t="shared" si="35"/>
        <v>#REF!</v>
      </c>
      <c r="EP40" s="41" t="e">
        <f t="shared" si="42"/>
        <v>#REF!</v>
      </c>
      <c r="EQ40" s="41" t="e">
        <f t="shared" si="42"/>
        <v>#REF!</v>
      </c>
      <c r="ER40" s="41" t="e">
        <f t="shared" si="42"/>
        <v>#REF!</v>
      </c>
      <c r="ES40" s="41" t="e">
        <f t="shared" si="42"/>
        <v>#REF!</v>
      </c>
      <c r="ET40" s="41" t="e">
        <f t="shared" si="42"/>
        <v>#REF!</v>
      </c>
      <c r="EU40" s="41" t="e">
        <f t="shared" si="42"/>
        <v>#REF!</v>
      </c>
      <c r="EV40" s="41" t="e">
        <f t="shared" si="42"/>
        <v>#REF!</v>
      </c>
      <c r="EW40" s="41" t="e">
        <f t="shared" si="42"/>
        <v>#REF!</v>
      </c>
      <c r="EX40" s="41" t="e">
        <f t="shared" si="42"/>
        <v>#REF!</v>
      </c>
      <c r="EY40" s="41" t="e">
        <f t="shared" si="42"/>
        <v>#REF!</v>
      </c>
      <c r="EZ40" s="41" t="e">
        <f t="shared" si="42"/>
        <v>#REF!</v>
      </c>
      <c r="FA40" s="41" t="e">
        <f t="shared" si="42"/>
        <v>#REF!</v>
      </c>
      <c r="FB40" s="41" t="e">
        <f t="shared" si="42"/>
        <v>#REF!</v>
      </c>
      <c r="FC40" s="41" t="e">
        <f t="shared" si="42"/>
        <v>#REF!</v>
      </c>
      <c r="FD40" s="41" t="e">
        <f t="shared" si="42"/>
        <v>#REF!</v>
      </c>
      <c r="FE40" s="41" t="e">
        <f t="shared" si="42"/>
        <v>#REF!</v>
      </c>
      <c r="FF40" s="41" t="e">
        <f t="shared" si="36"/>
        <v>#REF!</v>
      </c>
      <c r="FG40" s="41" t="e">
        <f t="shared" si="36"/>
        <v>#REF!</v>
      </c>
      <c r="FH40" s="41" t="e">
        <f t="shared" si="36"/>
        <v>#REF!</v>
      </c>
      <c r="FI40" s="41" t="e">
        <f t="shared" si="36"/>
        <v>#REF!</v>
      </c>
      <c r="FJ40" s="41" t="e">
        <f t="shared" si="36"/>
        <v>#REF!</v>
      </c>
      <c r="FK40" s="41" t="e">
        <f t="shared" si="36"/>
        <v>#REF!</v>
      </c>
      <c r="FL40" s="41" t="e">
        <f t="shared" si="36"/>
        <v>#REF!</v>
      </c>
      <c r="FM40" s="41" t="e">
        <f t="shared" si="36"/>
        <v>#REF!</v>
      </c>
      <c r="FN40" s="41" t="e">
        <f t="shared" si="36"/>
        <v>#REF!</v>
      </c>
      <c r="FO40" s="41" t="e">
        <f t="shared" si="36"/>
        <v>#REF!</v>
      </c>
      <c r="FP40" s="41" t="e">
        <f t="shared" si="36"/>
        <v>#REF!</v>
      </c>
      <c r="FQ40" s="41" t="e">
        <f t="shared" si="36"/>
        <v>#REF!</v>
      </c>
      <c r="FR40" s="41" t="e">
        <f t="shared" si="36"/>
        <v>#REF!</v>
      </c>
      <c r="FS40" s="41" t="e">
        <f t="shared" si="36"/>
        <v>#REF!</v>
      </c>
      <c r="FT40" s="41" t="e">
        <f t="shared" si="36"/>
        <v>#REF!</v>
      </c>
      <c r="FU40" s="41" t="e">
        <f t="shared" si="36"/>
        <v>#REF!</v>
      </c>
      <c r="FV40" s="41" t="e">
        <f t="shared" si="43"/>
        <v>#REF!</v>
      </c>
      <c r="FW40" s="41" t="e">
        <f t="shared" si="43"/>
        <v>#REF!</v>
      </c>
      <c r="FX40" s="41" t="e">
        <f t="shared" si="43"/>
        <v>#REF!</v>
      </c>
      <c r="FY40" s="41" t="e">
        <f t="shared" si="43"/>
        <v>#REF!</v>
      </c>
      <c r="FZ40" s="41" t="e">
        <f t="shared" si="43"/>
        <v>#REF!</v>
      </c>
      <c r="GA40" s="41" t="e">
        <f t="shared" si="43"/>
        <v>#REF!</v>
      </c>
      <c r="GB40" s="41" t="e">
        <f t="shared" si="43"/>
        <v>#REF!</v>
      </c>
      <c r="GC40" s="41" t="e">
        <f t="shared" si="43"/>
        <v>#REF!</v>
      </c>
      <c r="GD40" s="41" t="e">
        <f t="shared" si="43"/>
        <v>#REF!</v>
      </c>
      <c r="GE40" s="41" t="e">
        <f t="shared" si="43"/>
        <v>#REF!</v>
      </c>
      <c r="GF40" s="41" t="e">
        <f t="shared" si="43"/>
        <v>#REF!</v>
      </c>
      <c r="GG40" s="41" t="e">
        <f t="shared" si="43"/>
        <v>#REF!</v>
      </c>
      <c r="GH40" s="41" t="e">
        <f t="shared" si="43"/>
        <v>#REF!</v>
      </c>
      <c r="GI40" s="41" t="e">
        <f t="shared" si="43"/>
        <v>#REF!</v>
      </c>
      <c r="GJ40" s="41" t="e">
        <f t="shared" si="43"/>
        <v>#REF!</v>
      </c>
      <c r="GK40" s="41" t="e">
        <f t="shared" si="43"/>
        <v>#REF!</v>
      </c>
      <c r="GL40" s="41" t="e">
        <f t="shared" si="37"/>
        <v>#REF!</v>
      </c>
      <c r="GM40" s="41" t="e">
        <f t="shared" si="37"/>
        <v>#REF!</v>
      </c>
      <c r="GN40" s="41" t="e">
        <f t="shared" si="37"/>
        <v>#REF!</v>
      </c>
      <c r="GO40" s="41" t="e">
        <f t="shared" si="37"/>
        <v>#REF!</v>
      </c>
      <c r="GP40" s="41" t="e">
        <f t="shared" si="37"/>
        <v>#REF!</v>
      </c>
      <c r="GQ40" s="41" t="e">
        <f t="shared" si="37"/>
        <v>#REF!</v>
      </c>
      <c r="GR40" s="41" t="e">
        <f t="shared" si="37"/>
        <v>#REF!</v>
      </c>
      <c r="GS40" s="41" t="e">
        <f t="shared" si="37"/>
        <v>#REF!</v>
      </c>
      <c r="GT40" s="41" t="e">
        <f t="shared" si="37"/>
        <v>#REF!</v>
      </c>
      <c r="GU40" s="41" t="e">
        <f t="shared" si="37"/>
        <v>#REF!</v>
      </c>
      <c r="GV40" s="41" t="e">
        <f t="shared" si="37"/>
        <v>#REF!</v>
      </c>
      <c r="GW40" s="41" t="e">
        <f t="shared" si="37"/>
        <v>#REF!</v>
      </c>
      <c r="GX40" s="41" t="e">
        <f t="shared" si="37"/>
        <v>#REF!</v>
      </c>
      <c r="GY40" s="41" t="e">
        <f t="shared" si="37"/>
        <v>#REF!</v>
      </c>
      <c r="GZ40" s="41" t="e">
        <f t="shared" si="37"/>
        <v>#REF!</v>
      </c>
      <c r="HA40" s="41" t="e">
        <f t="shared" si="37"/>
        <v>#REF!</v>
      </c>
      <c r="HB40" s="41" t="e">
        <f t="shared" si="44"/>
        <v>#REF!</v>
      </c>
      <c r="HC40" s="41" t="e">
        <f t="shared" si="44"/>
        <v>#REF!</v>
      </c>
      <c r="HD40" s="41" t="e">
        <f t="shared" si="44"/>
        <v>#REF!</v>
      </c>
      <c r="HE40" s="41" t="e">
        <f t="shared" si="44"/>
        <v>#REF!</v>
      </c>
      <c r="HF40" s="41" t="e">
        <f t="shared" si="44"/>
        <v>#REF!</v>
      </c>
      <c r="HG40" s="41" t="e">
        <f t="shared" si="44"/>
        <v>#REF!</v>
      </c>
      <c r="HH40" s="41" t="e">
        <f t="shared" si="44"/>
        <v>#REF!</v>
      </c>
      <c r="HI40" s="41" t="e">
        <f t="shared" si="44"/>
        <v>#REF!</v>
      </c>
      <c r="HJ40" s="41" t="e">
        <f t="shared" si="44"/>
        <v>#REF!</v>
      </c>
    </row>
    <row r="41" spans="1:218" ht="14.4" x14ac:dyDescent="0.3">
      <c r="A41" s="42">
        <v>38</v>
      </c>
      <c r="B41" s="43" t="e">
        <f>'CMM2 - AUX CALC'!$AM$67</f>
        <v>#REF!</v>
      </c>
      <c r="AN41" s="41" t="e">
        <f>$B41/(_xlfn.SINGLE(PrazoConcessao)*12-AN$3+1)</f>
        <v>#REF!</v>
      </c>
      <c r="AO41" s="41" t="e">
        <f t="shared" si="38"/>
        <v>#REF!</v>
      </c>
      <c r="AP41" s="41" t="e">
        <f t="shared" si="38"/>
        <v>#REF!</v>
      </c>
      <c r="AQ41" s="41" t="e">
        <f t="shared" si="38"/>
        <v>#REF!</v>
      </c>
      <c r="AR41" s="41" t="e">
        <f t="shared" si="38"/>
        <v>#REF!</v>
      </c>
      <c r="AS41" s="41" t="e">
        <f t="shared" si="38"/>
        <v>#REF!</v>
      </c>
      <c r="AT41" s="41" t="e">
        <f t="shared" si="38"/>
        <v>#REF!</v>
      </c>
      <c r="AU41" s="41" t="e">
        <f t="shared" si="38"/>
        <v>#REF!</v>
      </c>
      <c r="AV41" s="41" t="e">
        <f t="shared" si="38"/>
        <v>#REF!</v>
      </c>
      <c r="AW41" s="41" t="e">
        <f t="shared" si="38"/>
        <v>#REF!</v>
      </c>
      <c r="AX41" s="41" t="e">
        <f t="shared" si="38"/>
        <v>#REF!</v>
      </c>
      <c r="AY41" s="41" t="e">
        <f t="shared" si="38"/>
        <v>#REF!</v>
      </c>
      <c r="AZ41" s="41" t="e">
        <f t="shared" si="45"/>
        <v>#REF!</v>
      </c>
      <c r="BA41" s="41" t="e">
        <f t="shared" si="45"/>
        <v>#REF!</v>
      </c>
      <c r="BB41" s="41" t="e">
        <f t="shared" si="45"/>
        <v>#REF!</v>
      </c>
      <c r="BC41" s="41" t="e">
        <f t="shared" si="45"/>
        <v>#REF!</v>
      </c>
      <c r="BD41" s="41" t="e">
        <f t="shared" si="45"/>
        <v>#REF!</v>
      </c>
      <c r="BE41" s="41" t="e">
        <f t="shared" si="45"/>
        <v>#REF!</v>
      </c>
      <c r="BF41" s="41" t="e">
        <f t="shared" si="45"/>
        <v>#REF!</v>
      </c>
      <c r="BG41" s="41" t="e">
        <f t="shared" si="45"/>
        <v>#REF!</v>
      </c>
      <c r="BH41" s="41" t="e">
        <f t="shared" si="45"/>
        <v>#REF!</v>
      </c>
      <c r="BI41" s="41" t="e">
        <f t="shared" si="45"/>
        <v>#REF!</v>
      </c>
      <c r="BJ41" s="41" t="e">
        <f t="shared" si="45"/>
        <v>#REF!</v>
      </c>
      <c r="BK41" s="41" t="e">
        <f t="shared" si="45"/>
        <v>#REF!</v>
      </c>
      <c r="BL41" s="41" t="e">
        <f t="shared" si="45"/>
        <v>#REF!</v>
      </c>
      <c r="BM41" s="41" t="e">
        <f t="shared" si="45"/>
        <v>#REF!</v>
      </c>
      <c r="BN41" s="41" t="e">
        <f t="shared" si="39"/>
        <v>#REF!</v>
      </c>
      <c r="BO41" s="41" t="e">
        <f t="shared" si="39"/>
        <v>#REF!</v>
      </c>
      <c r="BP41" s="41" t="e">
        <f t="shared" si="39"/>
        <v>#REF!</v>
      </c>
      <c r="BQ41" s="41" t="e">
        <f t="shared" si="39"/>
        <v>#REF!</v>
      </c>
      <c r="BR41" s="41" t="e">
        <f t="shared" si="39"/>
        <v>#REF!</v>
      </c>
      <c r="BS41" s="41" t="e">
        <f t="shared" si="39"/>
        <v>#REF!</v>
      </c>
      <c r="BT41" s="41" t="e">
        <f t="shared" si="39"/>
        <v>#REF!</v>
      </c>
      <c r="BU41" s="41" t="e">
        <f t="shared" si="39"/>
        <v>#REF!</v>
      </c>
      <c r="BV41" s="41" t="e">
        <f t="shared" si="39"/>
        <v>#REF!</v>
      </c>
      <c r="BW41" s="41" t="e">
        <f t="shared" si="39"/>
        <v>#REF!</v>
      </c>
      <c r="BX41" s="41" t="e">
        <f t="shared" si="39"/>
        <v>#REF!</v>
      </c>
      <c r="BY41" s="41" t="e">
        <f t="shared" si="39"/>
        <v>#REF!</v>
      </c>
      <c r="BZ41" s="41" t="e">
        <f t="shared" si="39"/>
        <v>#REF!</v>
      </c>
      <c r="CA41" s="41" t="e">
        <f t="shared" si="39"/>
        <v>#REF!</v>
      </c>
      <c r="CB41" s="41" t="e">
        <f t="shared" si="39"/>
        <v>#REF!</v>
      </c>
      <c r="CC41" s="41" t="e">
        <f t="shared" si="39"/>
        <v>#REF!</v>
      </c>
      <c r="CD41" s="41" t="e">
        <f t="shared" si="40"/>
        <v>#REF!</v>
      </c>
      <c r="CE41" s="41" t="e">
        <f t="shared" si="40"/>
        <v>#REF!</v>
      </c>
      <c r="CF41" s="41" t="e">
        <f t="shared" si="40"/>
        <v>#REF!</v>
      </c>
      <c r="CG41" s="41" t="e">
        <f t="shared" si="40"/>
        <v>#REF!</v>
      </c>
      <c r="CH41" s="41" t="e">
        <f t="shared" si="40"/>
        <v>#REF!</v>
      </c>
      <c r="CI41" s="41" t="e">
        <f t="shared" si="40"/>
        <v>#REF!</v>
      </c>
      <c r="CJ41" s="41" t="e">
        <f t="shared" si="40"/>
        <v>#REF!</v>
      </c>
      <c r="CK41" s="41" t="e">
        <f t="shared" si="40"/>
        <v>#REF!</v>
      </c>
      <c r="CL41" s="41" t="e">
        <f t="shared" si="40"/>
        <v>#REF!</v>
      </c>
      <c r="CM41" s="41" t="e">
        <f t="shared" si="40"/>
        <v>#REF!</v>
      </c>
      <c r="CN41" s="41" t="e">
        <f t="shared" si="40"/>
        <v>#REF!</v>
      </c>
      <c r="CO41" s="41" t="e">
        <f t="shared" si="40"/>
        <v>#REF!</v>
      </c>
      <c r="CP41" s="41" t="e">
        <f t="shared" si="40"/>
        <v>#REF!</v>
      </c>
      <c r="CQ41" s="41" t="e">
        <f t="shared" si="40"/>
        <v>#REF!</v>
      </c>
      <c r="CR41" s="41" t="e">
        <f t="shared" si="40"/>
        <v>#REF!</v>
      </c>
      <c r="CS41" s="41" t="e">
        <f t="shared" si="40"/>
        <v>#REF!</v>
      </c>
      <c r="CT41" s="41" t="e">
        <f t="shared" si="34"/>
        <v>#REF!</v>
      </c>
      <c r="CU41" s="41" t="e">
        <f t="shared" si="34"/>
        <v>#REF!</v>
      </c>
      <c r="CV41" s="41" t="e">
        <f t="shared" si="34"/>
        <v>#REF!</v>
      </c>
      <c r="CW41" s="41" t="e">
        <f t="shared" si="34"/>
        <v>#REF!</v>
      </c>
      <c r="CX41" s="41" t="e">
        <f t="shared" si="34"/>
        <v>#REF!</v>
      </c>
      <c r="CY41" s="41" t="e">
        <f t="shared" si="34"/>
        <v>#REF!</v>
      </c>
      <c r="CZ41" s="41" t="e">
        <f t="shared" si="34"/>
        <v>#REF!</v>
      </c>
      <c r="DA41" s="41" t="e">
        <f t="shared" si="34"/>
        <v>#REF!</v>
      </c>
      <c r="DB41" s="41" t="e">
        <f t="shared" si="34"/>
        <v>#REF!</v>
      </c>
      <c r="DC41" s="41" t="e">
        <f t="shared" si="34"/>
        <v>#REF!</v>
      </c>
      <c r="DD41" s="41" t="e">
        <f t="shared" si="34"/>
        <v>#REF!</v>
      </c>
      <c r="DE41" s="41" t="e">
        <f t="shared" si="34"/>
        <v>#REF!</v>
      </c>
      <c r="DF41" s="41" t="e">
        <f t="shared" si="34"/>
        <v>#REF!</v>
      </c>
      <c r="DG41" s="41" t="e">
        <f t="shared" si="34"/>
        <v>#REF!</v>
      </c>
      <c r="DH41" s="41" t="e">
        <f t="shared" si="34"/>
        <v>#REF!</v>
      </c>
      <c r="DI41" s="41" t="e">
        <f t="shared" si="34"/>
        <v>#REF!</v>
      </c>
      <c r="DJ41" s="41" t="e">
        <f t="shared" si="41"/>
        <v>#REF!</v>
      </c>
      <c r="DK41" s="41" t="e">
        <f t="shared" si="41"/>
        <v>#REF!</v>
      </c>
      <c r="DL41" s="41" t="e">
        <f t="shared" si="41"/>
        <v>#REF!</v>
      </c>
      <c r="DM41" s="41" t="e">
        <f t="shared" si="41"/>
        <v>#REF!</v>
      </c>
      <c r="DN41" s="41" t="e">
        <f t="shared" si="41"/>
        <v>#REF!</v>
      </c>
      <c r="DO41" s="41" t="e">
        <f t="shared" si="41"/>
        <v>#REF!</v>
      </c>
      <c r="DP41" s="41" t="e">
        <f t="shared" si="41"/>
        <v>#REF!</v>
      </c>
      <c r="DQ41" s="41" t="e">
        <f t="shared" si="41"/>
        <v>#REF!</v>
      </c>
      <c r="DR41" s="41" t="e">
        <f t="shared" si="41"/>
        <v>#REF!</v>
      </c>
      <c r="DS41" s="41" t="e">
        <f t="shared" si="41"/>
        <v>#REF!</v>
      </c>
      <c r="DT41" s="41" t="e">
        <f t="shared" si="41"/>
        <v>#REF!</v>
      </c>
      <c r="DU41" s="41" t="e">
        <f t="shared" si="41"/>
        <v>#REF!</v>
      </c>
      <c r="DV41" s="41" t="e">
        <f t="shared" si="41"/>
        <v>#REF!</v>
      </c>
      <c r="DW41" s="41" t="e">
        <f t="shared" si="41"/>
        <v>#REF!</v>
      </c>
      <c r="DX41" s="41" t="e">
        <f t="shared" si="41"/>
        <v>#REF!</v>
      </c>
      <c r="DY41" s="41" t="e">
        <f t="shared" si="41"/>
        <v>#REF!</v>
      </c>
      <c r="DZ41" s="41" t="e">
        <f t="shared" si="35"/>
        <v>#REF!</v>
      </c>
      <c r="EA41" s="41" t="e">
        <f t="shared" si="35"/>
        <v>#REF!</v>
      </c>
      <c r="EB41" s="41" t="e">
        <f t="shared" si="35"/>
        <v>#REF!</v>
      </c>
      <c r="EC41" s="41" t="e">
        <f t="shared" si="35"/>
        <v>#REF!</v>
      </c>
      <c r="ED41" s="41" t="e">
        <f t="shared" si="35"/>
        <v>#REF!</v>
      </c>
      <c r="EE41" s="41" t="e">
        <f t="shared" si="35"/>
        <v>#REF!</v>
      </c>
      <c r="EF41" s="41" t="e">
        <f t="shared" si="35"/>
        <v>#REF!</v>
      </c>
      <c r="EG41" s="41" t="e">
        <f t="shared" si="35"/>
        <v>#REF!</v>
      </c>
      <c r="EH41" s="41" t="e">
        <f t="shared" si="35"/>
        <v>#REF!</v>
      </c>
      <c r="EI41" s="41" t="e">
        <f t="shared" si="35"/>
        <v>#REF!</v>
      </c>
      <c r="EJ41" s="41" t="e">
        <f t="shared" si="35"/>
        <v>#REF!</v>
      </c>
      <c r="EK41" s="41" t="e">
        <f t="shared" si="35"/>
        <v>#REF!</v>
      </c>
      <c r="EL41" s="41" t="e">
        <f t="shared" si="35"/>
        <v>#REF!</v>
      </c>
      <c r="EM41" s="41" t="e">
        <f t="shared" si="35"/>
        <v>#REF!</v>
      </c>
      <c r="EN41" s="41" t="e">
        <f t="shared" si="35"/>
        <v>#REF!</v>
      </c>
      <c r="EO41" s="41" t="e">
        <f t="shared" si="35"/>
        <v>#REF!</v>
      </c>
      <c r="EP41" s="41" t="e">
        <f t="shared" si="42"/>
        <v>#REF!</v>
      </c>
      <c r="EQ41" s="41" t="e">
        <f t="shared" si="42"/>
        <v>#REF!</v>
      </c>
      <c r="ER41" s="41" t="e">
        <f t="shared" si="42"/>
        <v>#REF!</v>
      </c>
      <c r="ES41" s="41" t="e">
        <f t="shared" si="42"/>
        <v>#REF!</v>
      </c>
      <c r="ET41" s="41" t="e">
        <f t="shared" si="42"/>
        <v>#REF!</v>
      </c>
      <c r="EU41" s="41" t="e">
        <f t="shared" si="42"/>
        <v>#REF!</v>
      </c>
      <c r="EV41" s="41" t="e">
        <f t="shared" si="42"/>
        <v>#REF!</v>
      </c>
      <c r="EW41" s="41" t="e">
        <f t="shared" si="42"/>
        <v>#REF!</v>
      </c>
      <c r="EX41" s="41" t="e">
        <f t="shared" si="42"/>
        <v>#REF!</v>
      </c>
      <c r="EY41" s="41" t="e">
        <f t="shared" si="42"/>
        <v>#REF!</v>
      </c>
      <c r="EZ41" s="41" t="e">
        <f t="shared" si="42"/>
        <v>#REF!</v>
      </c>
      <c r="FA41" s="41" t="e">
        <f t="shared" si="42"/>
        <v>#REF!</v>
      </c>
      <c r="FB41" s="41" t="e">
        <f t="shared" si="42"/>
        <v>#REF!</v>
      </c>
      <c r="FC41" s="41" t="e">
        <f t="shared" si="42"/>
        <v>#REF!</v>
      </c>
      <c r="FD41" s="41" t="e">
        <f t="shared" si="42"/>
        <v>#REF!</v>
      </c>
      <c r="FE41" s="41" t="e">
        <f t="shared" si="42"/>
        <v>#REF!</v>
      </c>
      <c r="FF41" s="41" t="e">
        <f t="shared" si="36"/>
        <v>#REF!</v>
      </c>
      <c r="FG41" s="41" t="e">
        <f t="shared" si="36"/>
        <v>#REF!</v>
      </c>
      <c r="FH41" s="41" t="e">
        <f t="shared" si="36"/>
        <v>#REF!</v>
      </c>
      <c r="FI41" s="41" t="e">
        <f t="shared" si="36"/>
        <v>#REF!</v>
      </c>
      <c r="FJ41" s="41" t="e">
        <f t="shared" si="36"/>
        <v>#REF!</v>
      </c>
      <c r="FK41" s="41" t="e">
        <f t="shared" si="36"/>
        <v>#REF!</v>
      </c>
      <c r="FL41" s="41" t="e">
        <f t="shared" si="36"/>
        <v>#REF!</v>
      </c>
      <c r="FM41" s="41" t="e">
        <f t="shared" si="36"/>
        <v>#REF!</v>
      </c>
      <c r="FN41" s="41" t="e">
        <f t="shared" si="36"/>
        <v>#REF!</v>
      </c>
      <c r="FO41" s="41" t="e">
        <f t="shared" si="36"/>
        <v>#REF!</v>
      </c>
      <c r="FP41" s="41" t="e">
        <f t="shared" si="36"/>
        <v>#REF!</v>
      </c>
      <c r="FQ41" s="41" t="e">
        <f t="shared" si="36"/>
        <v>#REF!</v>
      </c>
      <c r="FR41" s="41" t="e">
        <f t="shared" si="36"/>
        <v>#REF!</v>
      </c>
      <c r="FS41" s="41" t="e">
        <f t="shared" si="36"/>
        <v>#REF!</v>
      </c>
      <c r="FT41" s="41" t="e">
        <f t="shared" si="36"/>
        <v>#REF!</v>
      </c>
      <c r="FU41" s="41" t="e">
        <f t="shared" si="36"/>
        <v>#REF!</v>
      </c>
      <c r="FV41" s="41" t="e">
        <f t="shared" si="43"/>
        <v>#REF!</v>
      </c>
      <c r="FW41" s="41" t="e">
        <f t="shared" si="43"/>
        <v>#REF!</v>
      </c>
      <c r="FX41" s="41" t="e">
        <f t="shared" si="43"/>
        <v>#REF!</v>
      </c>
      <c r="FY41" s="41" t="e">
        <f t="shared" si="43"/>
        <v>#REF!</v>
      </c>
      <c r="FZ41" s="41" t="e">
        <f t="shared" si="43"/>
        <v>#REF!</v>
      </c>
      <c r="GA41" s="41" t="e">
        <f t="shared" si="43"/>
        <v>#REF!</v>
      </c>
      <c r="GB41" s="41" t="e">
        <f t="shared" si="43"/>
        <v>#REF!</v>
      </c>
      <c r="GC41" s="41" t="e">
        <f t="shared" si="43"/>
        <v>#REF!</v>
      </c>
      <c r="GD41" s="41" t="e">
        <f t="shared" si="43"/>
        <v>#REF!</v>
      </c>
      <c r="GE41" s="41" t="e">
        <f t="shared" si="43"/>
        <v>#REF!</v>
      </c>
      <c r="GF41" s="41" t="e">
        <f t="shared" si="43"/>
        <v>#REF!</v>
      </c>
      <c r="GG41" s="41" t="e">
        <f t="shared" si="43"/>
        <v>#REF!</v>
      </c>
      <c r="GH41" s="41" t="e">
        <f t="shared" si="43"/>
        <v>#REF!</v>
      </c>
      <c r="GI41" s="41" t="e">
        <f t="shared" si="43"/>
        <v>#REF!</v>
      </c>
      <c r="GJ41" s="41" t="e">
        <f t="shared" si="43"/>
        <v>#REF!</v>
      </c>
      <c r="GK41" s="41" t="e">
        <f t="shared" si="43"/>
        <v>#REF!</v>
      </c>
      <c r="GL41" s="41" t="e">
        <f t="shared" si="37"/>
        <v>#REF!</v>
      </c>
      <c r="GM41" s="41" t="e">
        <f t="shared" si="37"/>
        <v>#REF!</v>
      </c>
      <c r="GN41" s="41" t="e">
        <f t="shared" si="37"/>
        <v>#REF!</v>
      </c>
      <c r="GO41" s="41" t="e">
        <f t="shared" si="37"/>
        <v>#REF!</v>
      </c>
      <c r="GP41" s="41" t="e">
        <f t="shared" si="37"/>
        <v>#REF!</v>
      </c>
      <c r="GQ41" s="41" t="e">
        <f t="shared" si="37"/>
        <v>#REF!</v>
      </c>
      <c r="GR41" s="41" t="e">
        <f t="shared" si="37"/>
        <v>#REF!</v>
      </c>
      <c r="GS41" s="41" t="e">
        <f t="shared" si="37"/>
        <v>#REF!</v>
      </c>
      <c r="GT41" s="41" t="e">
        <f t="shared" si="37"/>
        <v>#REF!</v>
      </c>
      <c r="GU41" s="41" t="e">
        <f t="shared" si="37"/>
        <v>#REF!</v>
      </c>
      <c r="GV41" s="41" t="e">
        <f t="shared" si="37"/>
        <v>#REF!</v>
      </c>
      <c r="GW41" s="41" t="e">
        <f t="shared" si="37"/>
        <v>#REF!</v>
      </c>
      <c r="GX41" s="41" t="e">
        <f t="shared" si="37"/>
        <v>#REF!</v>
      </c>
      <c r="GY41" s="41" t="e">
        <f t="shared" si="37"/>
        <v>#REF!</v>
      </c>
      <c r="GZ41" s="41" t="e">
        <f t="shared" si="37"/>
        <v>#REF!</v>
      </c>
      <c r="HA41" s="41" t="e">
        <f t="shared" si="37"/>
        <v>#REF!</v>
      </c>
      <c r="HB41" s="41" t="e">
        <f t="shared" si="44"/>
        <v>#REF!</v>
      </c>
      <c r="HC41" s="41" t="e">
        <f t="shared" si="44"/>
        <v>#REF!</v>
      </c>
      <c r="HD41" s="41" t="e">
        <f t="shared" si="44"/>
        <v>#REF!</v>
      </c>
      <c r="HE41" s="41" t="e">
        <f t="shared" si="44"/>
        <v>#REF!</v>
      </c>
      <c r="HF41" s="41" t="e">
        <f t="shared" si="44"/>
        <v>#REF!</v>
      </c>
      <c r="HG41" s="41" t="e">
        <f t="shared" si="44"/>
        <v>#REF!</v>
      </c>
      <c r="HH41" s="41" t="e">
        <f t="shared" si="44"/>
        <v>#REF!</v>
      </c>
      <c r="HI41" s="41" t="e">
        <f t="shared" si="44"/>
        <v>#REF!</v>
      </c>
      <c r="HJ41" s="41" t="e">
        <f t="shared" si="44"/>
        <v>#REF!</v>
      </c>
    </row>
    <row r="42" spans="1:218" ht="14.4" x14ac:dyDescent="0.3">
      <c r="A42" s="42">
        <v>39</v>
      </c>
      <c r="B42" s="43" t="e">
        <f>'CMM2 - AUX CALC'!$AN$67</f>
        <v>#REF!</v>
      </c>
      <c r="AO42" s="41" t="e">
        <f>$B42/(_xlfn.SINGLE(PrazoConcessao)*12-AO$3+1)</f>
        <v>#REF!</v>
      </c>
      <c r="AP42" s="41" t="e">
        <f t="shared" si="38"/>
        <v>#REF!</v>
      </c>
      <c r="AQ42" s="41" t="e">
        <f t="shared" si="38"/>
        <v>#REF!</v>
      </c>
      <c r="AR42" s="41" t="e">
        <f t="shared" si="38"/>
        <v>#REF!</v>
      </c>
      <c r="AS42" s="41" t="e">
        <f t="shared" si="38"/>
        <v>#REF!</v>
      </c>
      <c r="AT42" s="41" t="e">
        <f t="shared" si="38"/>
        <v>#REF!</v>
      </c>
      <c r="AU42" s="41" t="e">
        <f t="shared" si="38"/>
        <v>#REF!</v>
      </c>
      <c r="AV42" s="41" t="e">
        <f t="shared" si="38"/>
        <v>#REF!</v>
      </c>
      <c r="AW42" s="41" t="e">
        <f t="shared" si="38"/>
        <v>#REF!</v>
      </c>
      <c r="AX42" s="41" t="e">
        <f t="shared" si="38"/>
        <v>#REF!</v>
      </c>
      <c r="AY42" s="41" t="e">
        <f t="shared" si="38"/>
        <v>#REF!</v>
      </c>
      <c r="AZ42" s="41" t="e">
        <f t="shared" si="45"/>
        <v>#REF!</v>
      </c>
      <c r="BA42" s="41" t="e">
        <f t="shared" si="45"/>
        <v>#REF!</v>
      </c>
      <c r="BB42" s="41" t="e">
        <f t="shared" si="45"/>
        <v>#REF!</v>
      </c>
      <c r="BC42" s="41" t="e">
        <f t="shared" si="45"/>
        <v>#REF!</v>
      </c>
      <c r="BD42" s="41" t="e">
        <f t="shared" si="45"/>
        <v>#REF!</v>
      </c>
      <c r="BE42" s="41" t="e">
        <f t="shared" si="45"/>
        <v>#REF!</v>
      </c>
      <c r="BF42" s="41" t="e">
        <f t="shared" si="45"/>
        <v>#REF!</v>
      </c>
      <c r="BG42" s="41" t="e">
        <f t="shared" si="45"/>
        <v>#REF!</v>
      </c>
      <c r="BH42" s="41" t="e">
        <f t="shared" si="45"/>
        <v>#REF!</v>
      </c>
      <c r="BI42" s="41" t="e">
        <f t="shared" si="45"/>
        <v>#REF!</v>
      </c>
      <c r="BJ42" s="41" t="e">
        <f t="shared" si="45"/>
        <v>#REF!</v>
      </c>
      <c r="BK42" s="41" t="e">
        <f t="shared" si="45"/>
        <v>#REF!</v>
      </c>
      <c r="BL42" s="41" t="e">
        <f t="shared" si="45"/>
        <v>#REF!</v>
      </c>
      <c r="BM42" s="41" t="e">
        <f t="shared" si="45"/>
        <v>#REF!</v>
      </c>
      <c r="BN42" s="41" t="e">
        <f t="shared" si="39"/>
        <v>#REF!</v>
      </c>
      <c r="BO42" s="41" t="e">
        <f t="shared" si="39"/>
        <v>#REF!</v>
      </c>
      <c r="BP42" s="41" t="e">
        <f t="shared" si="39"/>
        <v>#REF!</v>
      </c>
      <c r="BQ42" s="41" t="e">
        <f t="shared" si="39"/>
        <v>#REF!</v>
      </c>
      <c r="BR42" s="41" t="e">
        <f t="shared" si="39"/>
        <v>#REF!</v>
      </c>
      <c r="BS42" s="41" t="e">
        <f t="shared" si="39"/>
        <v>#REF!</v>
      </c>
      <c r="BT42" s="41" t="e">
        <f t="shared" si="39"/>
        <v>#REF!</v>
      </c>
      <c r="BU42" s="41" t="e">
        <f t="shared" si="39"/>
        <v>#REF!</v>
      </c>
      <c r="BV42" s="41" t="e">
        <f t="shared" si="39"/>
        <v>#REF!</v>
      </c>
      <c r="BW42" s="41" t="e">
        <f t="shared" si="39"/>
        <v>#REF!</v>
      </c>
      <c r="BX42" s="41" t="e">
        <f t="shared" si="39"/>
        <v>#REF!</v>
      </c>
      <c r="BY42" s="41" t="e">
        <f t="shared" si="39"/>
        <v>#REF!</v>
      </c>
      <c r="BZ42" s="41" t="e">
        <f t="shared" si="39"/>
        <v>#REF!</v>
      </c>
      <c r="CA42" s="41" t="e">
        <f t="shared" si="39"/>
        <v>#REF!</v>
      </c>
      <c r="CB42" s="41" t="e">
        <f t="shared" si="39"/>
        <v>#REF!</v>
      </c>
      <c r="CC42" s="41" t="e">
        <f t="shared" si="39"/>
        <v>#REF!</v>
      </c>
      <c r="CD42" s="41" t="e">
        <f t="shared" si="40"/>
        <v>#REF!</v>
      </c>
      <c r="CE42" s="41" t="e">
        <f t="shared" si="40"/>
        <v>#REF!</v>
      </c>
      <c r="CF42" s="41" t="e">
        <f t="shared" si="40"/>
        <v>#REF!</v>
      </c>
      <c r="CG42" s="41" t="e">
        <f t="shared" si="40"/>
        <v>#REF!</v>
      </c>
      <c r="CH42" s="41" t="e">
        <f t="shared" si="40"/>
        <v>#REF!</v>
      </c>
      <c r="CI42" s="41" t="e">
        <f t="shared" si="40"/>
        <v>#REF!</v>
      </c>
      <c r="CJ42" s="41" t="e">
        <f t="shared" si="40"/>
        <v>#REF!</v>
      </c>
      <c r="CK42" s="41" t="e">
        <f t="shared" si="40"/>
        <v>#REF!</v>
      </c>
      <c r="CL42" s="41" t="e">
        <f t="shared" si="40"/>
        <v>#REF!</v>
      </c>
      <c r="CM42" s="41" t="e">
        <f t="shared" si="40"/>
        <v>#REF!</v>
      </c>
      <c r="CN42" s="41" t="e">
        <f t="shared" si="40"/>
        <v>#REF!</v>
      </c>
      <c r="CO42" s="41" t="e">
        <f t="shared" si="40"/>
        <v>#REF!</v>
      </c>
      <c r="CP42" s="41" t="e">
        <f t="shared" si="40"/>
        <v>#REF!</v>
      </c>
      <c r="CQ42" s="41" t="e">
        <f t="shared" si="40"/>
        <v>#REF!</v>
      </c>
      <c r="CR42" s="41" t="e">
        <f t="shared" si="40"/>
        <v>#REF!</v>
      </c>
      <c r="CS42" s="41" t="e">
        <f t="shared" si="40"/>
        <v>#REF!</v>
      </c>
      <c r="CT42" s="41" t="e">
        <f t="shared" si="34"/>
        <v>#REF!</v>
      </c>
      <c r="CU42" s="41" t="e">
        <f t="shared" si="34"/>
        <v>#REF!</v>
      </c>
      <c r="CV42" s="41" t="e">
        <f t="shared" si="34"/>
        <v>#REF!</v>
      </c>
      <c r="CW42" s="41" t="e">
        <f t="shared" si="34"/>
        <v>#REF!</v>
      </c>
      <c r="CX42" s="41" t="e">
        <f t="shared" si="34"/>
        <v>#REF!</v>
      </c>
      <c r="CY42" s="41" t="e">
        <f t="shared" si="34"/>
        <v>#REF!</v>
      </c>
      <c r="CZ42" s="41" t="e">
        <f t="shared" si="34"/>
        <v>#REF!</v>
      </c>
      <c r="DA42" s="41" t="e">
        <f t="shared" si="34"/>
        <v>#REF!</v>
      </c>
      <c r="DB42" s="41" t="e">
        <f t="shared" si="34"/>
        <v>#REF!</v>
      </c>
      <c r="DC42" s="41" t="e">
        <f t="shared" si="34"/>
        <v>#REF!</v>
      </c>
      <c r="DD42" s="41" t="e">
        <f t="shared" si="34"/>
        <v>#REF!</v>
      </c>
      <c r="DE42" s="41" t="e">
        <f t="shared" si="34"/>
        <v>#REF!</v>
      </c>
      <c r="DF42" s="41" t="e">
        <f t="shared" si="34"/>
        <v>#REF!</v>
      </c>
      <c r="DG42" s="41" t="e">
        <f t="shared" si="34"/>
        <v>#REF!</v>
      </c>
      <c r="DH42" s="41" t="e">
        <f t="shared" si="34"/>
        <v>#REF!</v>
      </c>
      <c r="DI42" s="41" t="e">
        <f t="shared" si="34"/>
        <v>#REF!</v>
      </c>
      <c r="DJ42" s="41" t="e">
        <f t="shared" si="41"/>
        <v>#REF!</v>
      </c>
      <c r="DK42" s="41" t="e">
        <f t="shared" si="41"/>
        <v>#REF!</v>
      </c>
      <c r="DL42" s="41" t="e">
        <f t="shared" si="41"/>
        <v>#REF!</v>
      </c>
      <c r="DM42" s="41" t="e">
        <f t="shared" si="41"/>
        <v>#REF!</v>
      </c>
      <c r="DN42" s="41" t="e">
        <f t="shared" si="41"/>
        <v>#REF!</v>
      </c>
      <c r="DO42" s="41" t="e">
        <f t="shared" si="41"/>
        <v>#REF!</v>
      </c>
      <c r="DP42" s="41" t="e">
        <f t="shared" si="41"/>
        <v>#REF!</v>
      </c>
      <c r="DQ42" s="41" t="e">
        <f t="shared" si="41"/>
        <v>#REF!</v>
      </c>
      <c r="DR42" s="41" t="e">
        <f t="shared" si="41"/>
        <v>#REF!</v>
      </c>
      <c r="DS42" s="41" t="e">
        <f t="shared" si="41"/>
        <v>#REF!</v>
      </c>
      <c r="DT42" s="41" t="e">
        <f t="shared" si="41"/>
        <v>#REF!</v>
      </c>
      <c r="DU42" s="41" t="e">
        <f t="shared" si="41"/>
        <v>#REF!</v>
      </c>
      <c r="DV42" s="41" t="e">
        <f t="shared" si="41"/>
        <v>#REF!</v>
      </c>
      <c r="DW42" s="41" t="e">
        <f t="shared" si="41"/>
        <v>#REF!</v>
      </c>
      <c r="DX42" s="41" t="e">
        <f t="shared" si="41"/>
        <v>#REF!</v>
      </c>
      <c r="DY42" s="41" t="e">
        <f t="shared" si="41"/>
        <v>#REF!</v>
      </c>
      <c r="DZ42" s="41" t="e">
        <f t="shared" si="35"/>
        <v>#REF!</v>
      </c>
      <c r="EA42" s="41" t="e">
        <f t="shared" si="35"/>
        <v>#REF!</v>
      </c>
      <c r="EB42" s="41" t="e">
        <f t="shared" si="35"/>
        <v>#REF!</v>
      </c>
      <c r="EC42" s="41" t="e">
        <f t="shared" si="35"/>
        <v>#REF!</v>
      </c>
      <c r="ED42" s="41" t="e">
        <f t="shared" si="35"/>
        <v>#REF!</v>
      </c>
      <c r="EE42" s="41" t="e">
        <f t="shared" si="35"/>
        <v>#REF!</v>
      </c>
      <c r="EF42" s="41" t="e">
        <f t="shared" si="35"/>
        <v>#REF!</v>
      </c>
      <c r="EG42" s="41" t="e">
        <f t="shared" si="35"/>
        <v>#REF!</v>
      </c>
      <c r="EH42" s="41" t="e">
        <f t="shared" si="35"/>
        <v>#REF!</v>
      </c>
      <c r="EI42" s="41" t="e">
        <f t="shared" si="35"/>
        <v>#REF!</v>
      </c>
      <c r="EJ42" s="41" t="e">
        <f t="shared" si="35"/>
        <v>#REF!</v>
      </c>
      <c r="EK42" s="41" t="e">
        <f t="shared" si="35"/>
        <v>#REF!</v>
      </c>
      <c r="EL42" s="41" t="e">
        <f t="shared" si="35"/>
        <v>#REF!</v>
      </c>
      <c r="EM42" s="41" t="e">
        <f t="shared" si="35"/>
        <v>#REF!</v>
      </c>
      <c r="EN42" s="41" t="e">
        <f t="shared" si="35"/>
        <v>#REF!</v>
      </c>
      <c r="EO42" s="41" t="e">
        <f t="shared" si="35"/>
        <v>#REF!</v>
      </c>
      <c r="EP42" s="41" t="e">
        <f t="shared" si="42"/>
        <v>#REF!</v>
      </c>
      <c r="EQ42" s="41" t="e">
        <f t="shared" si="42"/>
        <v>#REF!</v>
      </c>
      <c r="ER42" s="41" t="e">
        <f t="shared" si="42"/>
        <v>#REF!</v>
      </c>
      <c r="ES42" s="41" t="e">
        <f t="shared" si="42"/>
        <v>#REF!</v>
      </c>
      <c r="ET42" s="41" t="e">
        <f t="shared" si="42"/>
        <v>#REF!</v>
      </c>
      <c r="EU42" s="41" t="e">
        <f t="shared" si="42"/>
        <v>#REF!</v>
      </c>
      <c r="EV42" s="41" t="e">
        <f t="shared" si="42"/>
        <v>#REF!</v>
      </c>
      <c r="EW42" s="41" t="e">
        <f t="shared" si="42"/>
        <v>#REF!</v>
      </c>
      <c r="EX42" s="41" t="e">
        <f t="shared" si="42"/>
        <v>#REF!</v>
      </c>
      <c r="EY42" s="41" t="e">
        <f t="shared" si="42"/>
        <v>#REF!</v>
      </c>
      <c r="EZ42" s="41" t="e">
        <f t="shared" si="42"/>
        <v>#REF!</v>
      </c>
      <c r="FA42" s="41" t="e">
        <f t="shared" si="42"/>
        <v>#REF!</v>
      </c>
      <c r="FB42" s="41" t="e">
        <f t="shared" si="42"/>
        <v>#REF!</v>
      </c>
      <c r="FC42" s="41" t="e">
        <f t="shared" si="42"/>
        <v>#REF!</v>
      </c>
      <c r="FD42" s="41" t="e">
        <f t="shared" si="42"/>
        <v>#REF!</v>
      </c>
      <c r="FE42" s="41" t="e">
        <f t="shared" si="42"/>
        <v>#REF!</v>
      </c>
      <c r="FF42" s="41" t="e">
        <f t="shared" si="36"/>
        <v>#REF!</v>
      </c>
      <c r="FG42" s="41" t="e">
        <f t="shared" si="36"/>
        <v>#REF!</v>
      </c>
      <c r="FH42" s="41" t="e">
        <f t="shared" si="36"/>
        <v>#REF!</v>
      </c>
      <c r="FI42" s="41" t="e">
        <f t="shared" si="36"/>
        <v>#REF!</v>
      </c>
      <c r="FJ42" s="41" t="e">
        <f t="shared" si="36"/>
        <v>#REF!</v>
      </c>
      <c r="FK42" s="41" t="e">
        <f t="shared" si="36"/>
        <v>#REF!</v>
      </c>
      <c r="FL42" s="41" t="e">
        <f t="shared" si="36"/>
        <v>#REF!</v>
      </c>
      <c r="FM42" s="41" t="e">
        <f t="shared" si="36"/>
        <v>#REF!</v>
      </c>
      <c r="FN42" s="41" t="e">
        <f t="shared" si="36"/>
        <v>#REF!</v>
      </c>
      <c r="FO42" s="41" t="e">
        <f t="shared" si="36"/>
        <v>#REF!</v>
      </c>
      <c r="FP42" s="41" t="e">
        <f t="shared" si="36"/>
        <v>#REF!</v>
      </c>
      <c r="FQ42" s="41" t="e">
        <f t="shared" si="36"/>
        <v>#REF!</v>
      </c>
      <c r="FR42" s="41" t="e">
        <f t="shared" si="36"/>
        <v>#REF!</v>
      </c>
      <c r="FS42" s="41" t="e">
        <f t="shared" si="36"/>
        <v>#REF!</v>
      </c>
      <c r="FT42" s="41" t="e">
        <f t="shared" si="36"/>
        <v>#REF!</v>
      </c>
      <c r="FU42" s="41" t="e">
        <f t="shared" si="36"/>
        <v>#REF!</v>
      </c>
      <c r="FV42" s="41" t="e">
        <f t="shared" si="43"/>
        <v>#REF!</v>
      </c>
      <c r="FW42" s="41" t="e">
        <f t="shared" si="43"/>
        <v>#REF!</v>
      </c>
      <c r="FX42" s="41" t="e">
        <f t="shared" si="43"/>
        <v>#REF!</v>
      </c>
      <c r="FY42" s="41" t="e">
        <f t="shared" si="43"/>
        <v>#REF!</v>
      </c>
      <c r="FZ42" s="41" t="e">
        <f t="shared" si="43"/>
        <v>#REF!</v>
      </c>
      <c r="GA42" s="41" t="e">
        <f t="shared" si="43"/>
        <v>#REF!</v>
      </c>
      <c r="GB42" s="41" t="e">
        <f t="shared" si="43"/>
        <v>#REF!</v>
      </c>
      <c r="GC42" s="41" t="e">
        <f t="shared" si="43"/>
        <v>#REF!</v>
      </c>
      <c r="GD42" s="41" t="e">
        <f t="shared" si="43"/>
        <v>#REF!</v>
      </c>
      <c r="GE42" s="41" t="e">
        <f t="shared" si="43"/>
        <v>#REF!</v>
      </c>
      <c r="GF42" s="41" t="e">
        <f t="shared" si="43"/>
        <v>#REF!</v>
      </c>
      <c r="GG42" s="41" t="e">
        <f t="shared" si="43"/>
        <v>#REF!</v>
      </c>
      <c r="GH42" s="41" t="e">
        <f t="shared" si="43"/>
        <v>#REF!</v>
      </c>
      <c r="GI42" s="41" t="e">
        <f t="shared" si="43"/>
        <v>#REF!</v>
      </c>
      <c r="GJ42" s="41" t="e">
        <f t="shared" si="43"/>
        <v>#REF!</v>
      </c>
      <c r="GK42" s="41" t="e">
        <f t="shared" si="43"/>
        <v>#REF!</v>
      </c>
      <c r="GL42" s="41" t="e">
        <f t="shared" si="37"/>
        <v>#REF!</v>
      </c>
      <c r="GM42" s="41" t="e">
        <f t="shared" si="37"/>
        <v>#REF!</v>
      </c>
      <c r="GN42" s="41" t="e">
        <f t="shared" si="37"/>
        <v>#REF!</v>
      </c>
      <c r="GO42" s="41" t="e">
        <f t="shared" si="37"/>
        <v>#REF!</v>
      </c>
      <c r="GP42" s="41" t="e">
        <f t="shared" si="37"/>
        <v>#REF!</v>
      </c>
      <c r="GQ42" s="41" t="e">
        <f t="shared" si="37"/>
        <v>#REF!</v>
      </c>
      <c r="GR42" s="41" t="e">
        <f t="shared" si="37"/>
        <v>#REF!</v>
      </c>
      <c r="GS42" s="41" t="e">
        <f t="shared" si="37"/>
        <v>#REF!</v>
      </c>
      <c r="GT42" s="41" t="e">
        <f t="shared" si="37"/>
        <v>#REF!</v>
      </c>
      <c r="GU42" s="41" t="e">
        <f t="shared" si="37"/>
        <v>#REF!</v>
      </c>
      <c r="GV42" s="41" t="e">
        <f t="shared" si="37"/>
        <v>#REF!</v>
      </c>
      <c r="GW42" s="41" t="e">
        <f t="shared" si="37"/>
        <v>#REF!</v>
      </c>
      <c r="GX42" s="41" t="e">
        <f t="shared" si="37"/>
        <v>#REF!</v>
      </c>
      <c r="GY42" s="41" t="e">
        <f t="shared" si="37"/>
        <v>#REF!</v>
      </c>
      <c r="GZ42" s="41" t="e">
        <f t="shared" si="37"/>
        <v>#REF!</v>
      </c>
      <c r="HA42" s="41" t="e">
        <f t="shared" si="37"/>
        <v>#REF!</v>
      </c>
      <c r="HB42" s="41" t="e">
        <f t="shared" si="44"/>
        <v>#REF!</v>
      </c>
      <c r="HC42" s="41" t="e">
        <f t="shared" si="44"/>
        <v>#REF!</v>
      </c>
      <c r="HD42" s="41" t="e">
        <f t="shared" si="44"/>
        <v>#REF!</v>
      </c>
      <c r="HE42" s="41" t="e">
        <f t="shared" si="44"/>
        <v>#REF!</v>
      </c>
      <c r="HF42" s="41" t="e">
        <f t="shared" si="44"/>
        <v>#REF!</v>
      </c>
      <c r="HG42" s="41" t="e">
        <f t="shared" si="44"/>
        <v>#REF!</v>
      </c>
      <c r="HH42" s="41" t="e">
        <f t="shared" si="44"/>
        <v>#REF!</v>
      </c>
      <c r="HI42" s="41" t="e">
        <f t="shared" si="44"/>
        <v>#REF!</v>
      </c>
      <c r="HJ42" s="41" t="e">
        <f t="shared" si="44"/>
        <v>#REF!</v>
      </c>
    </row>
    <row r="43" spans="1:218" ht="14.4" x14ac:dyDescent="0.3">
      <c r="A43" s="42">
        <v>40</v>
      </c>
      <c r="B43" s="43" t="e">
        <f>'CMM2 - AUX CALC'!$AO$67</f>
        <v>#REF!</v>
      </c>
      <c r="AP43" s="41" t="e">
        <f>$B43/(_xlfn.SINGLE(PrazoConcessao)*12-AP$3+1)</f>
        <v>#REF!</v>
      </c>
      <c r="AQ43" s="41" t="e">
        <f t="shared" si="38"/>
        <v>#REF!</v>
      </c>
      <c r="AR43" s="41" t="e">
        <f t="shared" si="38"/>
        <v>#REF!</v>
      </c>
      <c r="AS43" s="41" t="e">
        <f t="shared" si="38"/>
        <v>#REF!</v>
      </c>
      <c r="AT43" s="41" t="e">
        <f t="shared" si="38"/>
        <v>#REF!</v>
      </c>
      <c r="AU43" s="41" t="e">
        <f t="shared" si="38"/>
        <v>#REF!</v>
      </c>
      <c r="AV43" s="41" t="e">
        <f t="shared" si="38"/>
        <v>#REF!</v>
      </c>
      <c r="AW43" s="41" t="e">
        <f t="shared" si="38"/>
        <v>#REF!</v>
      </c>
      <c r="AX43" s="41" t="e">
        <f t="shared" si="38"/>
        <v>#REF!</v>
      </c>
      <c r="AY43" s="41" t="e">
        <f t="shared" si="38"/>
        <v>#REF!</v>
      </c>
      <c r="AZ43" s="41" t="e">
        <f t="shared" si="45"/>
        <v>#REF!</v>
      </c>
      <c r="BA43" s="41" t="e">
        <f t="shared" si="45"/>
        <v>#REF!</v>
      </c>
      <c r="BB43" s="41" t="e">
        <f t="shared" si="45"/>
        <v>#REF!</v>
      </c>
      <c r="BC43" s="41" t="e">
        <f t="shared" si="45"/>
        <v>#REF!</v>
      </c>
      <c r="BD43" s="41" t="e">
        <f t="shared" si="45"/>
        <v>#REF!</v>
      </c>
      <c r="BE43" s="41" t="e">
        <f t="shared" si="45"/>
        <v>#REF!</v>
      </c>
      <c r="BF43" s="41" t="e">
        <f t="shared" si="45"/>
        <v>#REF!</v>
      </c>
      <c r="BG43" s="41" t="e">
        <f t="shared" si="45"/>
        <v>#REF!</v>
      </c>
      <c r="BH43" s="41" t="e">
        <f t="shared" si="45"/>
        <v>#REF!</v>
      </c>
      <c r="BI43" s="41" t="e">
        <f t="shared" si="45"/>
        <v>#REF!</v>
      </c>
      <c r="BJ43" s="41" t="e">
        <f t="shared" si="45"/>
        <v>#REF!</v>
      </c>
      <c r="BK43" s="41" t="e">
        <f t="shared" si="45"/>
        <v>#REF!</v>
      </c>
      <c r="BL43" s="41" t="e">
        <f t="shared" si="45"/>
        <v>#REF!</v>
      </c>
      <c r="BM43" s="41" t="e">
        <f t="shared" si="45"/>
        <v>#REF!</v>
      </c>
      <c r="BN43" s="41" t="e">
        <f t="shared" si="39"/>
        <v>#REF!</v>
      </c>
      <c r="BO43" s="41" t="e">
        <f t="shared" si="39"/>
        <v>#REF!</v>
      </c>
      <c r="BP43" s="41" t="e">
        <f t="shared" si="39"/>
        <v>#REF!</v>
      </c>
      <c r="BQ43" s="41" t="e">
        <f t="shared" si="39"/>
        <v>#REF!</v>
      </c>
      <c r="BR43" s="41" t="e">
        <f t="shared" si="39"/>
        <v>#REF!</v>
      </c>
      <c r="BS43" s="41" t="e">
        <f t="shared" si="39"/>
        <v>#REF!</v>
      </c>
      <c r="BT43" s="41" t="e">
        <f t="shared" si="39"/>
        <v>#REF!</v>
      </c>
      <c r="BU43" s="41" t="e">
        <f t="shared" si="39"/>
        <v>#REF!</v>
      </c>
      <c r="BV43" s="41" t="e">
        <f t="shared" si="39"/>
        <v>#REF!</v>
      </c>
      <c r="BW43" s="41" t="e">
        <f t="shared" si="39"/>
        <v>#REF!</v>
      </c>
      <c r="BX43" s="41" t="e">
        <f t="shared" si="39"/>
        <v>#REF!</v>
      </c>
      <c r="BY43" s="41" t="e">
        <f t="shared" si="39"/>
        <v>#REF!</v>
      </c>
      <c r="BZ43" s="41" t="e">
        <f t="shared" si="39"/>
        <v>#REF!</v>
      </c>
      <c r="CA43" s="41" t="e">
        <f t="shared" si="39"/>
        <v>#REF!</v>
      </c>
      <c r="CB43" s="41" t="e">
        <f t="shared" si="39"/>
        <v>#REF!</v>
      </c>
      <c r="CC43" s="41" t="e">
        <f t="shared" si="39"/>
        <v>#REF!</v>
      </c>
      <c r="CD43" s="41" t="e">
        <f t="shared" si="40"/>
        <v>#REF!</v>
      </c>
      <c r="CE43" s="41" t="e">
        <f t="shared" si="40"/>
        <v>#REF!</v>
      </c>
      <c r="CF43" s="41" t="e">
        <f t="shared" si="40"/>
        <v>#REF!</v>
      </c>
      <c r="CG43" s="41" t="e">
        <f t="shared" si="40"/>
        <v>#REF!</v>
      </c>
      <c r="CH43" s="41" t="e">
        <f t="shared" si="40"/>
        <v>#REF!</v>
      </c>
      <c r="CI43" s="41" t="e">
        <f t="shared" si="40"/>
        <v>#REF!</v>
      </c>
      <c r="CJ43" s="41" t="e">
        <f t="shared" si="40"/>
        <v>#REF!</v>
      </c>
      <c r="CK43" s="41" t="e">
        <f t="shared" si="40"/>
        <v>#REF!</v>
      </c>
      <c r="CL43" s="41" t="e">
        <f t="shared" si="40"/>
        <v>#REF!</v>
      </c>
      <c r="CM43" s="41" t="e">
        <f t="shared" si="40"/>
        <v>#REF!</v>
      </c>
      <c r="CN43" s="41" t="e">
        <f t="shared" si="40"/>
        <v>#REF!</v>
      </c>
      <c r="CO43" s="41" t="e">
        <f t="shared" si="40"/>
        <v>#REF!</v>
      </c>
      <c r="CP43" s="41" t="e">
        <f t="shared" si="40"/>
        <v>#REF!</v>
      </c>
      <c r="CQ43" s="41" t="e">
        <f t="shared" si="40"/>
        <v>#REF!</v>
      </c>
      <c r="CR43" s="41" t="e">
        <f t="shared" si="40"/>
        <v>#REF!</v>
      </c>
      <c r="CS43" s="41" t="e">
        <f t="shared" si="40"/>
        <v>#REF!</v>
      </c>
      <c r="CT43" s="41" t="e">
        <f t="shared" si="34"/>
        <v>#REF!</v>
      </c>
      <c r="CU43" s="41" t="e">
        <f t="shared" si="34"/>
        <v>#REF!</v>
      </c>
      <c r="CV43" s="41" t="e">
        <f t="shared" si="34"/>
        <v>#REF!</v>
      </c>
      <c r="CW43" s="41" t="e">
        <f t="shared" si="34"/>
        <v>#REF!</v>
      </c>
      <c r="CX43" s="41" t="e">
        <f t="shared" si="34"/>
        <v>#REF!</v>
      </c>
      <c r="CY43" s="41" t="e">
        <f t="shared" si="34"/>
        <v>#REF!</v>
      </c>
      <c r="CZ43" s="41" t="e">
        <f t="shared" si="34"/>
        <v>#REF!</v>
      </c>
      <c r="DA43" s="41" t="e">
        <f t="shared" si="34"/>
        <v>#REF!</v>
      </c>
      <c r="DB43" s="41" t="e">
        <f t="shared" si="34"/>
        <v>#REF!</v>
      </c>
      <c r="DC43" s="41" t="e">
        <f t="shared" si="34"/>
        <v>#REF!</v>
      </c>
      <c r="DD43" s="41" t="e">
        <f t="shared" si="34"/>
        <v>#REF!</v>
      </c>
      <c r="DE43" s="41" t="e">
        <f t="shared" si="34"/>
        <v>#REF!</v>
      </c>
      <c r="DF43" s="41" t="e">
        <f t="shared" si="34"/>
        <v>#REF!</v>
      </c>
      <c r="DG43" s="41" t="e">
        <f t="shared" si="34"/>
        <v>#REF!</v>
      </c>
      <c r="DH43" s="41" t="e">
        <f t="shared" si="34"/>
        <v>#REF!</v>
      </c>
      <c r="DI43" s="41" t="e">
        <f t="shared" si="34"/>
        <v>#REF!</v>
      </c>
      <c r="DJ43" s="41" t="e">
        <f t="shared" si="41"/>
        <v>#REF!</v>
      </c>
      <c r="DK43" s="41" t="e">
        <f t="shared" si="41"/>
        <v>#REF!</v>
      </c>
      <c r="DL43" s="41" t="e">
        <f t="shared" si="41"/>
        <v>#REF!</v>
      </c>
      <c r="DM43" s="41" t="e">
        <f t="shared" si="41"/>
        <v>#REF!</v>
      </c>
      <c r="DN43" s="41" t="e">
        <f t="shared" si="41"/>
        <v>#REF!</v>
      </c>
      <c r="DO43" s="41" t="e">
        <f t="shared" si="41"/>
        <v>#REF!</v>
      </c>
      <c r="DP43" s="41" t="e">
        <f t="shared" si="41"/>
        <v>#REF!</v>
      </c>
      <c r="DQ43" s="41" t="e">
        <f t="shared" si="41"/>
        <v>#REF!</v>
      </c>
      <c r="DR43" s="41" t="e">
        <f t="shared" si="41"/>
        <v>#REF!</v>
      </c>
      <c r="DS43" s="41" t="e">
        <f t="shared" si="41"/>
        <v>#REF!</v>
      </c>
      <c r="DT43" s="41" t="e">
        <f t="shared" si="41"/>
        <v>#REF!</v>
      </c>
      <c r="DU43" s="41" t="e">
        <f t="shared" si="41"/>
        <v>#REF!</v>
      </c>
      <c r="DV43" s="41" t="e">
        <f t="shared" si="41"/>
        <v>#REF!</v>
      </c>
      <c r="DW43" s="41" t="e">
        <f t="shared" si="41"/>
        <v>#REF!</v>
      </c>
      <c r="DX43" s="41" t="e">
        <f t="shared" si="41"/>
        <v>#REF!</v>
      </c>
      <c r="DY43" s="41" t="e">
        <f t="shared" si="41"/>
        <v>#REF!</v>
      </c>
      <c r="DZ43" s="41" t="e">
        <f t="shared" si="35"/>
        <v>#REF!</v>
      </c>
      <c r="EA43" s="41" t="e">
        <f t="shared" si="35"/>
        <v>#REF!</v>
      </c>
      <c r="EB43" s="41" t="e">
        <f t="shared" si="35"/>
        <v>#REF!</v>
      </c>
      <c r="EC43" s="41" t="e">
        <f t="shared" si="35"/>
        <v>#REF!</v>
      </c>
      <c r="ED43" s="41" t="e">
        <f t="shared" si="35"/>
        <v>#REF!</v>
      </c>
      <c r="EE43" s="41" t="e">
        <f t="shared" si="35"/>
        <v>#REF!</v>
      </c>
      <c r="EF43" s="41" t="e">
        <f t="shared" si="35"/>
        <v>#REF!</v>
      </c>
      <c r="EG43" s="41" t="e">
        <f t="shared" si="35"/>
        <v>#REF!</v>
      </c>
      <c r="EH43" s="41" t="e">
        <f t="shared" si="35"/>
        <v>#REF!</v>
      </c>
      <c r="EI43" s="41" t="e">
        <f t="shared" si="35"/>
        <v>#REF!</v>
      </c>
      <c r="EJ43" s="41" t="e">
        <f t="shared" si="35"/>
        <v>#REF!</v>
      </c>
      <c r="EK43" s="41" t="e">
        <f t="shared" si="35"/>
        <v>#REF!</v>
      </c>
      <c r="EL43" s="41" t="e">
        <f t="shared" si="35"/>
        <v>#REF!</v>
      </c>
      <c r="EM43" s="41" t="e">
        <f t="shared" si="35"/>
        <v>#REF!</v>
      </c>
      <c r="EN43" s="41" t="e">
        <f t="shared" si="35"/>
        <v>#REF!</v>
      </c>
      <c r="EO43" s="41" t="e">
        <f t="shared" si="35"/>
        <v>#REF!</v>
      </c>
      <c r="EP43" s="41" t="e">
        <f t="shared" si="42"/>
        <v>#REF!</v>
      </c>
      <c r="EQ43" s="41" t="e">
        <f t="shared" si="42"/>
        <v>#REF!</v>
      </c>
      <c r="ER43" s="41" t="e">
        <f t="shared" si="42"/>
        <v>#REF!</v>
      </c>
      <c r="ES43" s="41" t="e">
        <f t="shared" si="42"/>
        <v>#REF!</v>
      </c>
      <c r="ET43" s="41" t="e">
        <f t="shared" si="42"/>
        <v>#REF!</v>
      </c>
      <c r="EU43" s="41" t="e">
        <f t="shared" si="42"/>
        <v>#REF!</v>
      </c>
      <c r="EV43" s="41" t="e">
        <f t="shared" si="42"/>
        <v>#REF!</v>
      </c>
      <c r="EW43" s="41" t="e">
        <f t="shared" si="42"/>
        <v>#REF!</v>
      </c>
      <c r="EX43" s="41" t="e">
        <f t="shared" si="42"/>
        <v>#REF!</v>
      </c>
      <c r="EY43" s="41" t="e">
        <f t="shared" si="42"/>
        <v>#REF!</v>
      </c>
      <c r="EZ43" s="41" t="e">
        <f t="shared" si="42"/>
        <v>#REF!</v>
      </c>
      <c r="FA43" s="41" t="e">
        <f t="shared" si="42"/>
        <v>#REF!</v>
      </c>
      <c r="FB43" s="41" t="e">
        <f t="shared" si="42"/>
        <v>#REF!</v>
      </c>
      <c r="FC43" s="41" t="e">
        <f t="shared" si="42"/>
        <v>#REF!</v>
      </c>
      <c r="FD43" s="41" t="e">
        <f t="shared" si="42"/>
        <v>#REF!</v>
      </c>
      <c r="FE43" s="41" t="e">
        <f t="shared" si="42"/>
        <v>#REF!</v>
      </c>
      <c r="FF43" s="41" t="e">
        <f t="shared" si="36"/>
        <v>#REF!</v>
      </c>
      <c r="FG43" s="41" t="e">
        <f t="shared" si="36"/>
        <v>#REF!</v>
      </c>
      <c r="FH43" s="41" t="e">
        <f t="shared" si="36"/>
        <v>#REF!</v>
      </c>
      <c r="FI43" s="41" t="e">
        <f t="shared" si="36"/>
        <v>#REF!</v>
      </c>
      <c r="FJ43" s="41" t="e">
        <f t="shared" si="36"/>
        <v>#REF!</v>
      </c>
      <c r="FK43" s="41" t="e">
        <f t="shared" si="36"/>
        <v>#REF!</v>
      </c>
      <c r="FL43" s="41" t="e">
        <f t="shared" si="36"/>
        <v>#REF!</v>
      </c>
      <c r="FM43" s="41" t="e">
        <f t="shared" si="36"/>
        <v>#REF!</v>
      </c>
      <c r="FN43" s="41" t="e">
        <f t="shared" si="36"/>
        <v>#REF!</v>
      </c>
      <c r="FO43" s="41" t="e">
        <f t="shared" si="36"/>
        <v>#REF!</v>
      </c>
      <c r="FP43" s="41" t="e">
        <f t="shared" si="36"/>
        <v>#REF!</v>
      </c>
      <c r="FQ43" s="41" t="e">
        <f t="shared" si="36"/>
        <v>#REF!</v>
      </c>
      <c r="FR43" s="41" t="e">
        <f t="shared" si="36"/>
        <v>#REF!</v>
      </c>
      <c r="FS43" s="41" t="e">
        <f t="shared" si="36"/>
        <v>#REF!</v>
      </c>
      <c r="FT43" s="41" t="e">
        <f t="shared" si="36"/>
        <v>#REF!</v>
      </c>
      <c r="FU43" s="41" t="e">
        <f t="shared" si="36"/>
        <v>#REF!</v>
      </c>
      <c r="FV43" s="41" t="e">
        <f t="shared" si="43"/>
        <v>#REF!</v>
      </c>
      <c r="FW43" s="41" t="e">
        <f t="shared" si="43"/>
        <v>#REF!</v>
      </c>
      <c r="FX43" s="41" t="e">
        <f t="shared" si="43"/>
        <v>#REF!</v>
      </c>
      <c r="FY43" s="41" t="e">
        <f t="shared" si="43"/>
        <v>#REF!</v>
      </c>
      <c r="FZ43" s="41" t="e">
        <f t="shared" si="43"/>
        <v>#REF!</v>
      </c>
      <c r="GA43" s="41" t="e">
        <f t="shared" si="43"/>
        <v>#REF!</v>
      </c>
      <c r="GB43" s="41" t="e">
        <f t="shared" si="43"/>
        <v>#REF!</v>
      </c>
      <c r="GC43" s="41" t="e">
        <f t="shared" si="43"/>
        <v>#REF!</v>
      </c>
      <c r="GD43" s="41" t="e">
        <f t="shared" si="43"/>
        <v>#REF!</v>
      </c>
      <c r="GE43" s="41" t="e">
        <f t="shared" si="43"/>
        <v>#REF!</v>
      </c>
      <c r="GF43" s="41" t="e">
        <f t="shared" si="43"/>
        <v>#REF!</v>
      </c>
      <c r="GG43" s="41" t="e">
        <f t="shared" si="43"/>
        <v>#REF!</v>
      </c>
      <c r="GH43" s="41" t="e">
        <f t="shared" si="43"/>
        <v>#REF!</v>
      </c>
      <c r="GI43" s="41" t="e">
        <f t="shared" si="43"/>
        <v>#REF!</v>
      </c>
      <c r="GJ43" s="41" t="e">
        <f t="shared" si="43"/>
        <v>#REF!</v>
      </c>
      <c r="GK43" s="41" t="e">
        <f t="shared" si="43"/>
        <v>#REF!</v>
      </c>
      <c r="GL43" s="41" t="e">
        <f t="shared" si="37"/>
        <v>#REF!</v>
      </c>
      <c r="GM43" s="41" t="e">
        <f t="shared" si="37"/>
        <v>#REF!</v>
      </c>
      <c r="GN43" s="41" t="e">
        <f t="shared" si="37"/>
        <v>#REF!</v>
      </c>
      <c r="GO43" s="41" t="e">
        <f t="shared" si="37"/>
        <v>#REF!</v>
      </c>
      <c r="GP43" s="41" t="e">
        <f t="shared" si="37"/>
        <v>#REF!</v>
      </c>
      <c r="GQ43" s="41" t="e">
        <f t="shared" si="37"/>
        <v>#REF!</v>
      </c>
      <c r="GR43" s="41" t="e">
        <f t="shared" si="37"/>
        <v>#REF!</v>
      </c>
      <c r="GS43" s="41" t="e">
        <f t="shared" si="37"/>
        <v>#REF!</v>
      </c>
      <c r="GT43" s="41" t="e">
        <f t="shared" si="37"/>
        <v>#REF!</v>
      </c>
      <c r="GU43" s="41" t="e">
        <f t="shared" si="37"/>
        <v>#REF!</v>
      </c>
      <c r="GV43" s="41" t="e">
        <f t="shared" si="37"/>
        <v>#REF!</v>
      </c>
      <c r="GW43" s="41" t="e">
        <f t="shared" si="37"/>
        <v>#REF!</v>
      </c>
      <c r="GX43" s="41" t="e">
        <f t="shared" si="37"/>
        <v>#REF!</v>
      </c>
      <c r="GY43" s="41" t="e">
        <f t="shared" si="37"/>
        <v>#REF!</v>
      </c>
      <c r="GZ43" s="41" t="e">
        <f t="shared" si="37"/>
        <v>#REF!</v>
      </c>
      <c r="HA43" s="41" t="e">
        <f t="shared" si="37"/>
        <v>#REF!</v>
      </c>
      <c r="HB43" s="41" t="e">
        <f t="shared" si="44"/>
        <v>#REF!</v>
      </c>
      <c r="HC43" s="41" t="e">
        <f t="shared" si="44"/>
        <v>#REF!</v>
      </c>
      <c r="HD43" s="41" t="e">
        <f t="shared" si="44"/>
        <v>#REF!</v>
      </c>
      <c r="HE43" s="41" t="e">
        <f t="shared" si="44"/>
        <v>#REF!</v>
      </c>
      <c r="HF43" s="41" t="e">
        <f t="shared" si="44"/>
        <v>#REF!</v>
      </c>
      <c r="HG43" s="41" t="e">
        <f t="shared" si="44"/>
        <v>#REF!</v>
      </c>
      <c r="HH43" s="41" t="e">
        <f t="shared" si="44"/>
        <v>#REF!</v>
      </c>
      <c r="HI43" s="41" t="e">
        <f t="shared" si="44"/>
        <v>#REF!</v>
      </c>
      <c r="HJ43" s="41" t="e">
        <f t="shared" si="44"/>
        <v>#REF!</v>
      </c>
    </row>
    <row r="44" spans="1:218" ht="14.4" x14ac:dyDescent="0.3">
      <c r="A44" s="42">
        <v>41</v>
      </c>
      <c r="B44" s="43" t="e">
        <f>'CMM2 - AUX CALC'!$AP$67</f>
        <v>#REF!</v>
      </c>
      <c r="AQ44" s="41" t="e">
        <f>$B44/(_xlfn.SINGLE(PrazoConcessao)*12-AQ$3+1)</f>
        <v>#REF!</v>
      </c>
      <c r="AR44" s="41" t="e">
        <f t="shared" si="38"/>
        <v>#REF!</v>
      </c>
      <c r="AS44" s="41" t="e">
        <f t="shared" si="38"/>
        <v>#REF!</v>
      </c>
      <c r="AT44" s="41" t="e">
        <f t="shared" si="38"/>
        <v>#REF!</v>
      </c>
      <c r="AU44" s="41" t="e">
        <f t="shared" si="38"/>
        <v>#REF!</v>
      </c>
      <c r="AV44" s="41" t="e">
        <f t="shared" si="38"/>
        <v>#REF!</v>
      </c>
      <c r="AW44" s="41" t="e">
        <f t="shared" si="38"/>
        <v>#REF!</v>
      </c>
      <c r="AX44" s="41" t="e">
        <f t="shared" si="38"/>
        <v>#REF!</v>
      </c>
      <c r="AY44" s="41" t="e">
        <f t="shared" si="38"/>
        <v>#REF!</v>
      </c>
      <c r="AZ44" s="41" t="e">
        <f t="shared" si="45"/>
        <v>#REF!</v>
      </c>
      <c r="BA44" s="41" t="e">
        <f t="shared" si="45"/>
        <v>#REF!</v>
      </c>
      <c r="BB44" s="41" t="e">
        <f t="shared" si="45"/>
        <v>#REF!</v>
      </c>
      <c r="BC44" s="41" t="e">
        <f t="shared" si="45"/>
        <v>#REF!</v>
      </c>
      <c r="BD44" s="41" t="e">
        <f t="shared" si="45"/>
        <v>#REF!</v>
      </c>
      <c r="BE44" s="41" t="e">
        <f t="shared" si="45"/>
        <v>#REF!</v>
      </c>
      <c r="BF44" s="41" t="e">
        <f t="shared" si="45"/>
        <v>#REF!</v>
      </c>
      <c r="BG44" s="41" t="e">
        <f t="shared" si="45"/>
        <v>#REF!</v>
      </c>
      <c r="BH44" s="41" t="e">
        <f t="shared" si="45"/>
        <v>#REF!</v>
      </c>
      <c r="BI44" s="41" t="e">
        <f t="shared" si="45"/>
        <v>#REF!</v>
      </c>
      <c r="BJ44" s="41" t="e">
        <f t="shared" si="45"/>
        <v>#REF!</v>
      </c>
      <c r="BK44" s="41" t="e">
        <f t="shared" si="45"/>
        <v>#REF!</v>
      </c>
      <c r="BL44" s="41" t="e">
        <f t="shared" si="45"/>
        <v>#REF!</v>
      </c>
      <c r="BM44" s="41" t="e">
        <f t="shared" si="45"/>
        <v>#REF!</v>
      </c>
      <c r="BN44" s="41" t="e">
        <f t="shared" si="39"/>
        <v>#REF!</v>
      </c>
      <c r="BO44" s="41" t="e">
        <f t="shared" si="39"/>
        <v>#REF!</v>
      </c>
      <c r="BP44" s="41" t="e">
        <f t="shared" si="39"/>
        <v>#REF!</v>
      </c>
      <c r="BQ44" s="41" t="e">
        <f t="shared" si="39"/>
        <v>#REF!</v>
      </c>
      <c r="BR44" s="41" t="e">
        <f t="shared" si="39"/>
        <v>#REF!</v>
      </c>
      <c r="BS44" s="41" t="e">
        <f t="shared" si="39"/>
        <v>#REF!</v>
      </c>
      <c r="BT44" s="41" t="e">
        <f t="shared" si="39"/>
        <v>#REF!</v>
      </c>
      <c r="BU44" s="41" t="e">
        <f t="shared" si="39"/>
        <v>#REF!</v>
      </c>
      <c r="BV44" s="41" t="e">
        <f t="shared" si="39"/>
        <v>#REF!</v>
      </c>
      <c r="BW44" s="41" t="e">
        <f t="shared" si="39"/>
        <v>#REF!</v>
      </c>
      <c r="BX44" s="41" t="e">
        <f t="shared" si="39"/>
        <v>#REF!</v>
      </c>
      <c r="BY44" s="41" t="e">
        <f t="shared" si="39"/>
        <v>#REF!</v>
      </c>
      <c r="BZ44" s="41" t="e">
        <f t="shared" si="39"/>
        <v>#REF!</v>
      </c>
      <c r="CA44" s="41" t="e">
        <f t="shared" si="39"/>
        <v>#REF!</v>
      </c>
      <c r="CB44" s="41" t="e">
        <f t="shared" si="39"/>
        <v>#REF!</v>
      </c>
      <c r="CC44" s="41" t="e">
        <f t="shared" si="39"/>
        <v>#REF!</v>
      </c>
      <c r="CD44" s="41" t="e">
        <f t="shared" si="40"/>
        <v>#REF!</v>
      </c>
      <c r="CE44" s="41" t="e">
        <f t="shared" si="40"/>
        <v>#REF!</v>
      </c>
      <c r="CF44" s="41" t="e">
        <f t="shared" si="40"/>
        <v>#REF!</v>
      </c>
      <c r="CG44" s="41" t="e">
        <f t="shared" si="40"/>
        <v>#REF!</v>
      </c>
      <c r="CH44" s="41" t="e">
        <f t="shared" si="40"/>
        <v>#REF!</v>
      </c>
      <c r="CI44" s="41" t="e">
        <f t="shared" si="40"/>
        <v>#REF!</v>
      </c>
      <c r="CJ44" s="41" t="e">
        <f t="shared" si="40"/>
        <v>#REF!</v>
      </c>
      <c r="CK44" s="41" t="e">
        <f t="shared" si="40"/>
        <v>#REF!</v>
      </c>
      <c r="CL44" s="41" t="e">
        <f t="shared" si="40"/>
        <v>#REF!</v>
      </c>
      <c r="CM44" s="41" t="e">
        <f t="shared" si="40"/>
        <v>#REF!</v>
      </c>
      <c r="CN44" s="41" t="e">
        <f t="shared" si="40"/>
        <v>#REF!</v>
      </c>
      <c r="CO44" s="41" t="e">
        <f t="shared" si="40"/>
        <v>#REF!</v>
      </c>
      <c r="CP44" s="41" t="e">
        <f t="shared" si="40"/>
        <v>#REF!</v>
      </c>
      <c r="CQ44" s="41" t="e">
        <f t="shared" si="40"/>
        <v>#REF!</v>
      </c>
      <c r="CR44" s="41" t="e">
        <f t="shared" si="40"/>
        <v>#REF!</v>
      </c>
      <c r="CS44" s="41" t="e">
        <f t="shared" si="40"/>
        <v>#REF!</v>
      </c>
      <c r="CT44" s="41" t="e">
        <f t="shared" si="34"/>
        <v>#REF!</v>
      </c>
      <c r="CU44" s="41" t="e">
        <f t="shared" si="34"/>
        <v>#REF!</v>
      </c>
      <c r="CV44" s="41" t="e">
        <f t="shared" si="34"/>
        <v>#REF!</v>
      </c>
      <c r="CW44" s="41" t="e">
        <f t="shared" si="34"/>
        <v>#REF!</v>
      </c>
      <c r="CX44" s="41" t="e">
        <f t="shared" si="34"/>
        <v>#REF!</v>
      </c>
      <c r="CY44" s="41" t="e">
        <f t="shared" si="34"/>
        <v>#REF!</v>
      </c>
      <c r="CZ44" s="41" t="e">
        <f t="shared" si="34"/>
        <v>#REF!</v>
      </c>
      <c r="DA44" s="41" t="e">
        <f t="shared" si="34"/>
        <v>#REF!</v>
      </c>
      <c r="DB44" s="41" t="e">
        <f t="shared" si="34"/>
        <v>#REF!</v>
      </c>
      <c r="DC44" s="41" t="e">
        <f t="shared" si="34"/>
        <v>#REF!</v>
      </c>
      <c r="DD44" s="41" t="e">
        <f t="shared" si="34"/>
        <v>#REF!</v>
      </c>
      <c r="DE44" s="41" t="e">
        <f t="shared" si="34"/>
        <v>#REF!</v>
      </c>
      <c r="DF44" s="41" t="e">
        <f t="shared" si="34"/>
        <v>#REF!</v>
      </c>
      <c r="DG44" s="41" t="e">
        <f t="shared" si="34"/>
        <v>#REF!</v>
      </c>
      <c r="DH44" s="41" t="e">
        <f t="shared" si="34"/>
        <v>#REF!</v>
      </c>
      <c r="DI44" s="41" t="e">
        <f t="shared" si="34"/>
        <v>#REF!</v>
      </c>
      <c r="DJ44" s="41" t="e">
        <f t="shared" si="41"/>
        <v>#REF!</v>
      </c>
      <c r="DK44" s="41" t="e">
        <f t="shared" si="41"/>
        <v>#REF!</v>
      </c>
      <c r="DL44" s="41" t="e">
        <f t="shared" si="41"/>
        <v>#REF!</v>
      </c>
      <c r="DM44" s="41" t="e">
        <f t="shared" si="41"/>
        <v>#REF!</v>
      </c>
      <c r="DN44" s="41" t="e">
        <f t="shared" si="41"/>
        <v>#REF!</v>
      </c>
      <c r="DO44" s="41" t="e">
        <f t="shared" si="41"/>
        <v>#REF!</v>
      </c>
      <c r="DP44" s="41" t="e">
        <f t="shared" si="41"/>
        <v>#REF!</v>
      </c>
      <c r="DQ44" s="41" t="e">
        <f t="shared" si="41"/>
        <v>#REF!</v>
      </c>
      <c r="DR44" s="41" t="e">
        <f t="shared" si="41"/>
        <v>#REF!</v>
      </c>
      <c r="DS44" s="41" t="e">
        <f t="shared" si="41"/>
        <v>#REF!</v>
      </c>
      <c r="DT44" s="41" t="e">
        <f t="shared" si="41"/>
        <v>#REF!</v>
      </c>
      <c r="DU44" s="41" t="e">
        <f t="shared" si="41"/>
        <v>#REF!</v>
      </c>
      <c r="DV44" s="41" t="e">
        <f t="shared" si="41"/>
        <v>#REF!</v>
      </c>
      <c r="DW44" s="41" t="e">
        <f t="shared" si="41"/>
        <v>#REF!</v>
      </c>
      <c r="DX44" s="41" t="e">
        <f t="shared" si="41"/>
        <v>#REF!</v>
      </c>
      <c r="DY44" s="41" t="e">
        <f t="shared" si="41"/>
        <v>#REF!</v>
      </c>
      <c r="DZ44" s="41" t="e">
        <f t="shared" si="35"/>
        <v>#REF!</v>
      </c>
      <c r="EA44" s="41" t="e">
        <f t="shared" si="35"/>
        <v>#REF!</v>
      </c>
      <c r="EB44" s="41" t="e">
        <f t="shared" si="35"/>
        <v>#REF!</v>
      </c>
      <c r="EC44" s="41" t="e">
        <f t="shared" si="35"/>
        <v>#REF!</v>
      </c>
      <c r="ED44" s="41" t="e">
        <f t="shared" si="35"/>
        <v>#REF!</v>
      </c>
      <c r="EE44" s="41" t="e">
        <f t="shared" si="35"/>
        <v>#REF!</v>
      </c>
      <c r="EF44" s="41" t="e">
        <f t="shared" si="35"/>
        <v>#REF!</v>
      </c>
      <c r="EG44" s="41" t="e">
        <f t="shared" si="35"/>
        <v>#REF!</v>
      </c>
      <c r="EH44" s="41" t="e">
        <f t="shared" si="35"/>
        <v>#REF!</v>
      </c>
      <c r="EI44" s="41" t="e">
        <f t="shared" si="35"/>
        <v>#REF!</v>
      </c>
      <c r="EJ44" s="41" t="e">
        <f t="shared" si="35"/>
        <v>#REF!</v>
      </c>
      <c r="EK44" s="41" t="e">
        <f t="shared" si="35"/>
        <v>#REF!</v>
      </c>
      <c r="EL44" s="41" t="e">
        <f t="shared" si="35"/>
        <v>#REF!</v>
      </c>
      <c r="EM44" s="41" t="e">
        <f t="shared" si="35"/>
        <v>#REF!</v>
      </c>
      <c r="EN44" s="41" t="e">
        <f t="shared" si="35"/>
        <v>#REF!</v>
      </c>
      <c r="EO44" s="41" t="e">
        <f t="shared" si="35"/>
        <v>#REF!</v>
      </c>
      <c r="EP44" s="41" t="e">
        <f t="shared" si="42"/>
        <v>#REF!</v>
      </c>
      <c r="EQ44" s="41" t="e">
        <f t="shared" si="42"/>
        <v>#REF!</v>
      </c>
      <c r="ER44" s="41" t="e">
        <f t="shared" si="42"/>
        <v>#REF!</v>
      </c>
      <c r="ES44" s="41" t="e">
        <f t="shared" si="42"/>
        <v>#REF!</v>
      </c>
      <c r="ET44" s="41" t="e">
        <f t="shared" si="42"/>
        <v>#REF!</v>
      </c>
      <c r="EU44" s="41" t="e">
        <f t="shared" si="42"/>
        <v>#REF!</v>
      </c>
      <c r="EV44" s="41" t="e">
        <f t="shared" si="42"/>
        <v>#REF!</v>
      </c>
      <c r="EW44" s="41" t="e">
        <f t="shared" si="42"/>
        <v>#REF!</v>
      </c>
      <c r="EX44" s="41" t="e">
        <f t="shared" si="42"/>
        <v>#REF!</v>
      </c>
      <c r="EY44" s="41" t="e">
        <f t="shared" si="42"/>
        <v>#REF!</v>
      </c>
      <c r="EZ44" s="41" t="e">
        <f t="shared" si="42"/>
        <v>#REF!</v>
      </c>
      <c r="FA44" s="41" t="e">
        <f t="shared" si="42"/>
        <v>#REF!</v>
      </c>
      <c r="FB44" s="41" t="e">
        <f t="shared" si="42"/>
        <v>#REF!</v>
      </c>
      <c r="FC44" s="41" t="e">
        <f t="shared" si="42"/>
        <v>#REF!</v>
      </c>
      <c r="FD44" s="41" t="e">
        <f t="shared" si="42"/>
        <v>#REF!</v>
      </c>
      <c r="FE44" s="41" t="e">
        <f t="shared" si="42"/>
        <v>#REF!</v>
      </c>
      <c r="FF44" s="41" t="e">
        <f t="shared" si="36"/>
        <v>#REF!</v>
      </c>
      <c r="FG44" s="41" t="e">
        <f t="shared" si="36"/>
        <v>#REF!</v>
      </c>
      <c r="FH44" s="41" t="e">
        <f t="shared" si="36"/>
        <v>#REF!</v>
      </c>
      <c r="FI44" s="41" t="e">
        <f t="shared" si="36"/>
        <v>#REF!</v>
      </c>
      <c r="FJ44" s="41" t="e">
        <f t="shared" si="36"/>
        <v>#REF!</v>
      </c>
      <c r="FK44" s="41" t="e">
        <f t="shared" si="36"/>
        <v>#REF!</v>
      </c>
      <c r="FL44" s="41" t="e">
        <f t="shared" si="36"/>
        <v>#REF!</v>
      </c>
      <c r="FM44" s="41" t="e">
        <f t="shared" si="36"/>
        <v>#REF!</v>
      </c>
      <c r="FN44" s="41" t="e">
        <f t="shared" si="36"/>
        <v>#REF!</v>
      </c>
      <c r="FO44" s="41" t="e">
        <f t="shared" si="36"/>
        <v>#REF!</v>
      </c>
      <c r="FP44" s="41" t="e">
        <f t="shared" si="36"/>
        <v>#REF!</v>
      </c>
      <c r="FQ44" s="41" t="e">
        <f t="shared" si="36"/>
        <v>#REF!</v>
      </c>
      <c r="FR44" s="41" t="e">
        <f t="shared" si="36"/>
        <v>#REF!</v>
      </c>
      <c r="FS44" s="41" t="e">
        <f t="shared" si="36"/>
        <v>#REF!</v>
      </c>
      <c r="FT44" s="41" t="e">
        <f t="shared" si="36"/>
        <v>#REF!</v>
      </c>
      <c r="FU44" s="41" t="e">
        <f t="shared" si="36"/>
        <v>#REF!</v>
      </c>
      <c r="FV44" s="41" t="e">
        <f t="shared" si="43"/>
        <v>#REF!</v>
      </c>
      <c r="FW44" s="41" t="e">
        <f t="shared" si="43"/>
        <v>#REF!</v>
      </c>
      <c r="FX44" s="41" t="e">
        <f t="shared" si="43"/>
        <v>#REF!</v>
      </c>
      <c r="FY44" s="41" t="e">
        <f t="shared" si="43"/>
        <v>#REF!</v>
      </c>
      <c r="FZ44" s="41" t="e">
        <f t="shared" si="43"/>
        <v>#REF!</v>
      </c>
      <c r="GA44" s="41" t="e">
        <f t="shared" si="43"/>
        <v>#REF!</v>
      </c>
      <c r="GB44" s="41" t="e">
        <f t="shared" si="43"/>
        <v>#REF!</v>
      </c>
      <c r="GC44" s="41" t="e">
        <f t="shared" si="43"/>
        <v>#REF!</v>
      </c>
      <c r="GD44" s="41" t="e">
        <f t="shared" si="43"/>
        <v>#REF!</v>
      </c>
      <c r="GE44" s="41" t="e">
        <f t="shared" si="43"/>
        <v>#REF!</v>
      </c>
      <c r="GF44" s="41" t="e">
        <f t="shared" si="43"/>
        <v>#REF!</v>
      </c>
      <c r="GG44" s="41" t="e">
        <f t="shared" si="43"/>
        <v>#REF!</v>
      </c>
      <c r="GH44" s="41" t="e">
        <f t="shared" si="43"/>
        <v>#REF!</v>
      </c>
      <c r="GI44" s="41" t="e">
        <f t="shared" si="43"/>
        <v>#REF!</v>
      </c>
      <c r="GJ44" s="41" t="e">
        <f t="shared" si="43"/>
        <v>#REF!</v>
      </c>
      <c r="GK44" s="41" t="e">
        <f t="shared" si="43"/>
        <v>#REF!</v>
      </c>
      <c r="GL44" s="41" t="e">
        <f t="shared" si="37"/>
        <v>#REF!</v>
      </c>
      <c r="GM44" s="41" t="e">
        <f t="shared" si="37"/>
        <v>#REF!</v>
      </c>
      <c r="GN44" s="41" t="e">
        <f t="shared" si="37"/>
        <v>#REF!</v>
      </c>
      <c r="GO44" s="41" t="e">
        <f t="shared" si="37"/>
        <v>#REF!</v>
      </c>
      <c r="GP44" s="41" t="e">
        <f t="shared" si="37"/>
        <v>#REF!</v>
      </c>
      <c r="GQ44" s="41" t="e">
        <f t="shared" si="37"/>
        <v>#REF!</v>
      </c>
      <c r="GR44" s="41" t="e">
        <f t="shared" si="37"/>
        <v>#REF!</v>
      </c>
      <c r="GS44" s="41" t="e">
        <f t="shared" si="37"/>
        <v>#REF!</v>
      </c>
      <c r="GT44" s="41" t="e">
        <f t="shared" si="37"/>
        <v>#REF!</v>
      </c>
      <c r="GU44" s="41" t="e">
        <f t="shared" si="37"/>
        <v>#REF!</v>
      </c>
      <c r="GV44" s="41" t="e">
        <f t="shared" si="37"/>
        <v>#REF!</v>
      </c>
      <c r="GW44" s="41" t="e">
        <f t="shared" si="37"/>
        <v>#REF!</v>
      </c>
      <c r="GX44" s="41" t="e">
        <f t="shared" si="37"/>
        <v>#REF!</v>
      </c>
      <c r="GY44" s="41" t="e">
        <f t="shared" si="37"/>
        <v>#REF!</v>
      </c>
      <c r="GZ44" s="41" t="e">
        <f t="shared" si="37"/>
        <v>#REF!</v>
      </c>
      <c r="HA44" s="41" t="e">
        <f t="shared" si="37"/>
        <v>#REF!</v>
      </c>
      <c r="HB44" s="41" t="e">
        <f t="shared" si="44"/>
        <v>#REF!</v>
      </c>
      <c r="HC44" s="41" t="e">
        <f t="shared" si="44"/>
        <v>#REF!</v>
      </c>
      <c r="HD44" s="41" t="e">
        <f t="shared" si="44"/>
        <v>#REF!</v>
      </c>
      <c r="HE44" s="41" t="e">
        <f t="shared" si="44"/>
        <v>#REF!</v>
      </c>
      <c r="HF44" s="41" t="e">
        <f t="shared" si="44"/>
        <v>#REF!</v>
      </c>
      <c r="HG44" s="41" t="e">
        <f t="shared" si="44"/>
        <v>#REF!</v>
      </c>
      <c r="HH44" s="41" t="e">
        <f t="shared" si="44"/>
        <v>#REF!</v>
      </c>
      <c r="HI44" s="41" t="e">
        <f t="shared" si="44"/>
        <v>#REF!</v>
      </c>
      <c r="HJ44" s="41" t="e">
        <f t="shared" si="44"/>
        <v>#REF!</v>
      </c>
    </row>
    <row r="45" spans="1:218" ht="14.4" x14ac:dyDescent="0.3">
      <c r="A45" s="42">
        <v>42</v>
      </c>
      <c r="B45" s="43" t="e">
        <f>'CMM2 - AUX CALC'!$AQ$67</f>
        <v>#REF!</v>
      </c>
      <c r="AR45" s="41" t="e">
        <f>$B45/(_xlfn.SINGLE(PrazoConcessao)*12-AR$3+1)</f>
        <v>#REF!</v>
      </c>
      <c r="AS45" s="41" t="e">
        <f t="shared" si="38"/>
        <v>#REF!</v>
      </c>
      <c r="AT45" s="41" t="e">
        <f t="shared" si="38"/>
        <v>#REF!</v>
      </c>
      <c r="AU45" s="41" t="e">
        <f t="shared" si="38"/>
        <v>#REF!</v>
      </c>
      <c r="AV45" s="41" t="e">
        <f t="shared" si="38"/>
        <v>#REF!</v>
      </c>
      <c r="AW45" s="41" t="e">
        <f t="shared" si="38"/>
        <v>#REF!</v>
      </c>
      <c r="AX45" s="41" t="e">
        <f t="shared" si="38"/>
        <v>#REF!</v>
      </c>
      <c r="AY45" s="41" t="e">
        <f t="shared" si="38"/>
        <v>#REF!</v>
      </c>
      <c r="AZ45" s="41" t="e">
        <f t="shared" si="45"/>
        <v>#REF!</v>
      </c>
      <c r="BA45" s="41" t="e">
        <f t="shared" si="45"/>
        <v>#REF!</v>
      </c>
      <c r="BB45" s="41" t="e">
        <f t="shared" si="45"/>
        <v>#REF!</v>
      </c>
      <c r="BC45" s="41" t="e">
        <f t="shared" si="45"/>
        <v>#REF!</v>
      </c>
      <c r="BD45" s="41" t="e">
        <f t="shared" si="45"/>
        <v>#REF!</v>
      </c>
      <c r="BE45" s="41" t="e">
        <f t="shared" si="45"/>
        <v>#REF!</v>
      </c>
      <c r="BF45" s="41" t="e">
        <f t="shared" si="45"/>
        <v>#REF!</v>
      </c>
      <c r="BG45" s="41" t="e">
        <f t="shared" si="45"/>
        <v>#REF!</v>
      </c>
      <c r="BH45" s="41" t="e">
        <f t="shared" si="45"/>
        <v>#REF!</v>
      </c>
      <c r="BI45" s="41" t="e">
        <f t="shared" si="45"/>
        <v>#REF!</v>
      </c>
      <c r="BJ45" s="41" t="e">
        <f t="shared" si="45"/>
        <v>#REF!</v>
      </c>
      <c r="BK45" s="41" t="e">
        <f t="shared" si="45"/>
        <v>#REF!</v>
      </c>
      <c r="BL45" s="41" t="e">
        <f t="shared" si="45"/>
        <v>#REF!</v>
      </c>
      <c r="BM45" s="41" t="e">
        <f t="shared" si="45"/>
        <v>#REF!</v>
      </c>
      <c r="BN45" s="41" t="e">
        <f t="shared" si="39"/>
        <v>#REF!</v>
      </c>
      <c r="BO45" s="41" t="e">
        <f t="shared" si="39"/>
        <v>#REF!</v>
      </c>
      <c r="BP45" s="41" t="e">
        <f t="shared" si="39"/>
        <v>#REF!</v>
      </c>
      <c r="BQ45" s="41" t="e">
        <f t="shared" si="39"/>
        <v>#REF!</v>
      </c>
      <c r="BR45" s="41" t="e">
        <f t="shared" si="39"/>
        <v>#REF!</v>
      </c>
      <c r="BS45" s="41" t="e">
        <f t="shared" si="39"/>
        <v>#REF!</v>
      </c>
      <c r="BT45" s="41" t="e">
        <f t="shared" si="39"/>
        <v>#REF!</v>
      </c>
      <c r="BU45" s="41" t="e">
        <f t="shared" si="39"/>
        <v>#REF!</v>
      </c>
      <c r="BV45" s="41" t="e">
        <f t="shared" si="39"/>
        <v>#REF!</v>
      </c>
      <c r="BW45" s="41" t="e">
        <f t="shared" si="39"/>
        <v>#REF!</v>
      </c>
      <c r="BX45" s="41" t="e">
        <f t="shared" si="39"/>
        <v>#REF!</v>
      </c>
      <c r="BY45" s="41" t="e">
        <f t="shared" si="39"/>
        <v>#REF!</v>
      </c>
      <c r="BZ45" s="41" t="e">
        <f t="shared" si="39"/>
        <v>#REF!</v>
      </c>
      <c r="CA45" s="41" t="e">
        <f t="shared" si="39"/>
        <v>#REF!</v>
      </c>
      <c r="CB45" s="41" t="e">
        <f t="shared" si="39"/>
        <v>#REF!</v>
      </c>
      <c r="CC45" s="41" t="e">
        <f t="shared" si="39"/>
        <v>#REF!</v>
      </c>
      <c r="CD45" s="41" t="e">
        <f t="shared" si="40"/>
        <v>#REF!</v>
      </c>
      <c r="CE45" s="41" t="e">
        <f t="shared" si="40"/>
        <v>#REF!</v>
      </c>
      <c r="CF45" s="41" t="e">
        <f t="shared" si="40"/>
        <v>#REF!</v>
      </c>
      <c r="CG45" s="41" t="e">
        <f t="shared" si="40"/>
        <v>#REF!</v>
      </c>
      <c r="CH45" s="41" t="e">
        <f t="shared" si="40"/>
        <v>#REF!</v>
      </c>
      <c r="CI45" s="41" t="e">
        <f t="shared" si="40"/>
        <v>#REF!</v>
      </c>
      <c r="CJ45" s="41" t="e">
        <f t="shared" si="40"/>
        <v>#REF!</v>
      </c>
      <c r="CK45" s="41" t="e">
        <f t="shared" si="40"/>
        <v>#REF!</v>
      </c>
      <c r="CL45" s="41" t="e">
        <f t="shared" si="40"/>
        <v>#REF!</v>
      </c>
      <c r="CM45" s="41" t="e">
        <f t="shared" si="40"/>
        <v>#REF!</v>
      </c>
      <c r="CN45" s="41" t="e">
        <f t="shared" si="40"/>
        <v>#REF!</v>
      </c>
      <c r="CO45" s="41" t="e">
        <f t="shared" si="40"/>
        <v>#REF!</v>
      </c>
      <c r="CP45" s="41" t="e">
        <f t="shared" si="40"/>
        <v>#REF!</v>
      </c>
      <c r="CQ45" s="41" t="e">
        <f t="shared" si="40"/>
        <v>#REF!</v>
      </c>
      <c r="CR45" s="41" t="e">
        <f t="shared" si="40"/>
        <v>#REF!</v>
      </c>
      <c r="CS45" s="41" t="e">
        <f t="shared" si="40"/>
        <v>#REF!</v>
      </c>
      <c r="CT45" s="41" t="e">
        <f t="shared" si="34"/>
        <v>#REF!</v>
      </c>
      <c r="CU45" s="41" t="e">
        <f t="shared" si="34"/>
        <v>#REF!</v>
      </c>
      <c r="CV45" s="41" t="e">
        <f t="shared" si="34"/>
        <v>#REF!</v>
      </c>
      <c r="CW45" s="41" t="e">
        <f t="shared" si="34"/>
        <v>#REF!</v>
      </c>
      <c r="CX45" s="41" t="e">
        <f t="shared" si="34"/>
        <v>#REF!</v>
      </c>
      <c r="CY45" s="41" t="e">
        <f t="shared" si="34"/>
        <v>#REF!</v>
      </c>
      <c r="CZ45" s="41" t="e">
        <f t="shared" si="34"/>
        <v>#REF!</v>
      </c>
      <c r="DA45" s="41" t="e">
        <f t="shared" si="34"/>
        <v>#REF!</v>
      </c>
      <c r="DB45" s="41" t="e">
        <f t="shared" si="34"/>
        <v>#REF!</v>
      </c>
      <c r="DC45" s="41" t="e">
        <f t="shared" si="34"/>
        <v>#REF!</v>
      </c>
      <c r="DD45" s="41" t="e">
        <f t="shared" si="34"/>
        <v>#REF!</v>
      </c>
      <c r="DE45" s="41" t="e">
        <f t="shared" si="34"/>
        <v>#REF!</v>
      </c>
      <c r="DF45" s="41" t="e">
        <f t="shared" si="34"/>
        <v>#REF!</v>
      </c>
      <c r="DG45" s="41" t="e">
        <f t="shared" si="34"/>
        <v>#REF!</v>
      </c>
      <c r="DH45" s="41" t="e">
        <f t="shared" si="34"/>
        <v>#REF!</v>
      </c>
      <c r="DI45" s="41" t="e">
        <f t="shared" si="34"/>
        <v>#REF!</v>
      </c>
      <c r="DJ45" s="41" t="e">
        <f t="shared" si="41"/>
        <v>#REF!</v>
      </c>
      <c r="DK45" s="41" t="e">
        <f t="shared" si="41"/>
        <v>#REF!</v>
      </c>
      <c r="DL45" s="41" t="e">
        <f t="shared" si="41"/>
        <v>#REF!</v>
      </c>
      <c r="DM45" s="41" t="e">
        <f t="shared" si="41"/>
        <v>#REF!</v>
      </c>
      <c r="DN45" s="41" t="e">
        <f t="shared" si="41"/>
        <v>#REF!</v>
      </c>
      <c r="DO45" s="41" t="e">
        <f t="shared" si="41"/>
        <v>#REF!</v>
      </c>
      <c r="DP45" s="41" t="e">
        <f t="shared" si="41"/>
        <v>#REF!</v>
      </c>
      <c r="DQ45" s="41" t="e">
        <f t="shared" si="41"/>
        <v>#REF!</v>
      </c>
      <c r="DR45" s="41" t="e">
        <f t="shared" si="41"/>
        <v>#REF!</v>
      </c>
      <c r="DS45" s="41" t="e">
        <f t="shared" si="41"/>
        <v>#REF!</v>
      </c>
      <c r="DT45" s="41" t="e">
        <f t="shared" si="41"/>
        <v>#REF!</v>
      </c>
      <c r="DU45" s="41" t="e">
        <f t="shared" si="41"/>
        <v>#REF!</v>
      </c>
      <c r="DV45" s="41" t="e">
        <f t="shared" si="41"/>
        <v>#REF!</v>
      </c>
      <c r="DW45" s="41" t="e">
        <f t="shared" si="41"/>
        <v>#REF!</v>
      </c>
      <c r="DX45" s="41" t="e">
        <f t="shared" si="41"/>
        <v>#REF!</v>
      </c>
      <c r="DY45" s="41" t="e">
        <f t="shared" si="41"/>
        <v>#REF!</v>
      </c>
      <c r="DZ45" s="41" t="e">
        <f t="shared" si="35"/>
        <v>#REF!</v>
      </c>
      <c r="EA45" s="41" t="e">
        <f t="shared" si="35"/>
        <v>#REF!</v>
      </c>
      <c r="EB45" s="41" t="e">
        <f t="shared" si="35"/>
        <v>#REF!</v>
      </c>
      <c r="EC45" s="41" t="e">
        <f t="shared" si="35"/>
        <v>#REF!</v>
      </c>
      <c r="ED45" s="41" t="e">
        <f t="shared" si="35"/>
        <v>#REF!</v>
      </c>
      <c r="EE45" s="41" t="e">
        <f t="shared" si="35"/>
        <v>#REF!</v>
      </c>
      <c r="EF45" s="41" t="e">
        <f t="shared" si="35"/>
        <v>#REF!</v>
      </c>
      <c r="EG45" s="41" t="e">
        <f t="shared" si="35"/>
        <v>#REF!</v>
      </c>
      <c r="EH45" s="41" t="e">
        <f t="shared" si="35"/>
        <v>#REF!</v>
      </c>
      <c r="EI45" s="41" t="e">
        <f t="shared" si="35"/>
        <v>#REF!</v>
      </c>
      <c r="EJ45" s="41" t="e">
        <f t="shared" si="35"/>
        <v>#REF!</v>
      </c>
      <c r="EK45" s="41" t="e">
        <f t="shared" si="35"/>
        <v>#REF!</v>
      </c>
      <c r="EL45" s="41" t="e">
        <f t="shared" si="35"/>
        <v>#REF!</v>
      </c>
      <c r="EM45" s="41" t="e">
        <f t="shared" si="35"/>
        <v>#REF!</v>
      </c>
      <c r="EN45" s="41" t="e">
        <f t="shared" si="35"/>
        <v>#REF!</v>
      </c>
      <c r="EO45" s="41" t="e">
        <f t="shared" si="35"/>
        <v>#REF!</v>
      </c>
      <c r="EP45" s="41" t="e">
        <f t="shared" si="42"/>
        <v>#REF!</v>
      </c>
      <c r="EQ45" s="41" t="e">
        <f t="shared" si="42"/>
        <v>#REF!</v>
      </c>
      <c r="ER45" s="41" t="e">
        <f t="shared" si="42"/>
        <v>#REF!</v>
      </c>
      <c r="ES45" s="41" t="e">
        <f t="shared" si="42"/>
        <v>#REF!</v>
      </c>
      <c r="ET45" s="41" t="e">
        <f t="shared" si="42"/>
        <v>#REF!</v>
      </c>
      <c r="EU45" s="41" t="e">
        <f t="shared" si="42"/>
        <v>#REF!</v>
      </c>
      <c r="EV45" s="41" t="e">
        <f t="shared" si="42"/>
        <v>#REF!</v>
      </c>
      <c r="EW45" s="41" t="e">
        <f t="shared" si="42"/>
        <v>#REF!</v>
      </c>
      <c r="EX45" s="41" t="e">
        <f t="shared" si="42"/>
        <v>#REF!</v>
      </c>
      <c r="EY45" s="41" t="e">
        <f t="shared" si="42"/>
        <v>#REF!</v>
      </c>
      <c r="EZ45" s="41" t="e">
        <f t="shared" si="42"/>
        <v>#REF!</v>
      </c>
      <c r="FA45" s="41" t="e">
        <f t="shared" si="42"/>
        <v>#REF!</v>
      </c>
      <c r="FB45" s="41" t="e">
        <f t="shared" si="42"/>
        <v>#REF!</v>
      </c>
      <c r="FC45" s="41" t="e">
        <f t="shared" si="42"/>
        <v>#REF!</v>
      </c>
      <c r="FD45" s="41" t="e">
        <f t="shared" si="42"/>
        <v>#REF!</v>
      </c>
      <c r="FE45" s="41" t="e">
        <f t="shared" si="42"/>
        <v>#REF!</v>
      </c>
      <c r="FF45" s="41" t="e">
        <f t="shared" si="36"/>
        <v>#REF!</v>
      </c>
      <c r="FG45" s="41" t="e">
        <f t="shared" si="36"/>
        <v>#REF!</v>
      </c>
      <c r="FH45" s="41" t="e">
        <f t="shared" si="36"/>
        <v>#REF!</v>
      </c>
      <c r="FI45" s="41" t="e">
        <f t="shared" si="36"/>
        <v>#REF!</v>
      </c>
      <c r="FJ45" s="41" t="e">
        <f t="shared" si="36"/>
        <v>#REF!</v>
      </c>
      <c r="FK45" s="41" t="e">
        <f t="shared" si="36"/>
        <v>#REF!</v>
      </c>
      <c r="FL45" s="41" t="e">
        <f t="shared" si="36"/>
        <v>#REF!</v>
      </c>
      <c r="FM45" s="41" t="e">
        <f t="shared" si="36"/>
        <v>#REF!</v>
      </c>
      <c r="FN45" s="41" t="e">
        <f t="shared" si="36"/>
        <v>#REF!</v>
      </c>
      <c r="FO45" s="41" t="e">
        <f t="shared" si="36"/>
        <v>#REF!</v>
      </c>
      <c r="FP45" s="41" t="e">
        <f t="shared" si="36"/>
        <v>#REF!</v>
      </c>
      <c r="FQ45" s="41" t="e">
        <f t="shared" si="36"/>
        <v>#REF!</v>
      </c>
      <c r="FR45" s="41" t="e">
        <f t="shared" si="36"/>
        <v>#REF!</v>
      </c>
      <c r="FS45" s="41" t="e">
        <f t="shared" si="36"/>
        <v>#REF!</v>
      </c>
      <c r="FT45" s="41" t="e">
        <f t="shared" si="36"/>
        <v>#REF!</v>
      </c>
      <c r="FU45" s="41" t="e">
        <f t="shared" si="36"/>
        <v>#REF!</v>
      </c>
      <c r="FV45" s="41" t="e">
        <f t="shared" si="43"/>
        <v>#REF!</v>
      </c>
      <c r="FW45" s="41" t="e">
        <f t="shared" si="43"/>
        <v>#REF!</v>
      </c>
      <c r="FX45" s="41" t="e">
        <f t="shared" si="43"/>
        <v>#REF!</v>
      </c>
      <c r="FY45" s="41" t="e">
        <f t="shared" si="43"/>
        <v>#REF!</v>
      </c>
      <c r="FZ45" s="41" t="e">
        <f t="shared" si="43"/>
        <v>#REF!</v>
      </c>
      <c r="GA45" s="41" t="e">
        <f t="shared" si="43"/>
        <v>#REF!</v>
      </c>
      <c r="GB45" s="41" t="e">
        <f t="shared" si="43"/>
        <v>#REF!</v>
      </c>
      <c r="GC45" s="41" t="e">
        <f t="shared" si="43"/>
        <v>#REF!</v>
      </c>
      <c r="GD45" s="41" t="e">
        <f t="shared" si="43"/>
        <v>#REF!</v>
      </c>
      <c r="GE45" s="41" t="e">
        <f t="shared" si="43"/>
        <v>#REF!</v>
      </c>
      <c r="GF45" s="41" t="e">
        <f t="shared" si="43"/>
        <v>#REF!</v>
      </c>
      <c r="GG45" s="41" t="e">
        <f t="shared" si="43"/>
        <v>#REF!</v>
      </c>
      <c r="GH45" s="41" t="e">
        <f t="shared" si="43"/>
        <v>#REF!</v>
      </c>
      <c r="GI45" s="41" t="e">
        <f t="shared" si="43"/>
        <v>#REF!</v>
      </c>
      <c r="GJ45" s="41" t="e">
        <f t="shared" si="43"/>
        <v>#REF!</v>
      </c>
      <c r="GK45" s="41" t="e">
        <f t="shared" si="43"/>
        <v>#REF!</v>
      </c>
      <c r="GL45" s="41" t="e">
        <f t="shared" si="37"/>
        <v>#REF!</v>
      </c>
      <c r="GM45" s="41" t="e">
        <f t="shared" si="37"/>
        <v>#REF!</v>
      </c>
      <c r="GN45" s="41" t="e">
        <f t="shared" si="37"/>
        <v>#REF!</v>
      </c>
      <c r="GO45" s="41" t="e">
        <f t="shared" si="37"/>
        <v>#REF!</v>
      </c>
      <c r="GP45" s="41" t="e">
        <f t="shared" si="37"/>
        <v>#REF!</v>
      </c>
      <c r="GQ45" s="41" t="e">
        <f t="shared" si="37"/>
        <v>#REF!</v>
      </c>
      <c r="GR45" s="41" t="e">
        <f t="shared" si="37"/>
        <v>#REF!</v>
      </c>
      <c r="GS45" s="41" t="e">
        <f t="shared" si="37"/>
        <v>#REF!</v>
      </c>
      <c r="GT45" s="41" t="e">
        <f t="shared" si="37"/>
        <v>#REF!</v>
      </c>
      <c r="GU45" s="41" t="e">
        <f t="shared" si="37"/>
        <v>#REF!</v>
      </c>
      <c r="GV45" s="41" t="e">
        <f t="shared" si="37"/>
        <v>#REF!</v>
      </c>
      <c r="GW45" s="41" t="e">
        <f t="shared" si="37"/>
        <v>#REF!</v>
      </c>
      <c r="GX45" s="41" t="e">
        <f t="shared" si="37"/>
        <v>#REF!</v>
      </c>
      <c r="GY45" s="41" t="e">
        <f t="shared" si="37"/>
        <v>#REF!</v>
      </c>
      <c r="GZ45" s="41" t="e">
        <f t="shared" si="37"/>
        <v>#REF!</v>
      </c>
      <c r="HA45" s="41" t="e">
        <f t="shared" si="37"/>
        <v>#REF!</v>
      </c>
      <c r="HB45" s="41" t="e">
        <f t="shared" si="44"/>
        <v>#REF!</v>
      </c>
      <c r="HC45" s="41" t="e">
        <f t="shared" si="44"/>
        <v>#REF!</v>
      </c>
      <c r="HD45" s="41" t="e">
        <f t="shared" si="44"/>
        <v>#REF!</v>
      </c>
      <c r="HE45" s="41" t="e">
        <f t="shared" si="44"/>
        <v>#REF!</v>
      </c>
      <c r="HF45" s="41" t="e">
        <f t="shared" si="44"/>
        <v>#REF!</v>
      </c>
      <c r="HG45" s="41" t="e">
        <f t="shared" si="44"/>
        <v>#REF!</v>
      </c>
      <c r="HH45" s="41" t="e">
        <f t="shared" si="44"/>
        <v>#REF!</v>
      </c>
      <c r="HI45" s="41" t="e">
        <f t="shared" si="44"/>
        <v>#REF!</v>
      </c>
      <c r="HJ45" s="41" t="e">
        <f t="shared" si="44"/>
        <v>#REF!</v>
      </c>
    </row>
    <row r="46" spans="1:218" ht="14.4" x14ac:dyDescent="0.3">
      <c r="A46" s="42">
        <v>43</v>
      </c>
      <c r="B46" s="43" t="e">
        <f>'CMM2 - AUX CALC'!$AR$67</f>
        <v>#REF!</v>
      </c>
      <c r="AS46" s="41" t="e">
        <f>$B46/(_xlfn.SINGLE(PrazoConcessao)*12-AS$3+1)</f>
        <v>#REF!</v>
      </c>
      <c r="AT46" s="41" t="e">
        <f t="shared" si="38"/>
        <v>#REF!</v>
      </c>
      <c r="AU46" s="41" t="e">
        <f t="shared" si="38"/>
        <v>#REF!</v>
      </c>
      <c r="AV46" s="41" t="e">
        <f t="shared" si="38"/>
        <v>#REF!</v>
      </c>
      <c r="AW46" s="41" t="e">
        <f t="shared" si="38"/>
        <v>#REF!</v>
      </c>
      <c r="AX46" s="41" t="e">
        <f t="shared" si="38"/>
        <v>#REF!</v>
      </c>
      <c r="AY46" s="41" t="e">
        <f t="shared" si="38"/>
        <v>#REF!</v>
      </c>
      <c r="AZ46" s="41" t="e">
        <f t="shared" si="45"/>
        <v>#REF!</v>
      </c>
      <c r="BA46" s="41" t="e">
        <f t="shared" si="45"/>
        <v>#REF!</v>
      </c>
      <c r="BB46" s="41" t="e">
        <f t="shared" si="45"/>
        <v>#REF!</v>
      </c>
      <c r="BC46" s="41" t="e">
        <f t="shared" si="45"/>
        <v>#REF!</v>
      </c>
      <c r="BD46" s="41" t="e">
        <f t="shared" si="45"/>
        <v>#REF!</v>
      </c>
      <c r="BE46" s="41" t="e">
        <f t="shared" si="45"/>
        <v>#REF!</v>
      </c>
      <c r="BF46" s="41" t="e">
        <f t="shared" si="45"/>
        <v>#REF!</v>
      </c>
      <c r="BG46" s="41" t="e">
        <f t="shared" si="45"/>
        <v>#REF!</v>
      </c>
      <c r="BH46" s="41" t="e">
        <f t="shared" si="45"/>
        <v>#REF!</v>
      </c>
      <c r="BI46" s="41" t="e">
        <f t="shared" si="45"/>
        <v>#REF!</v>
      </c>
      <c r="BJ46" s="41" t="e">
        <f t="shared" si="45"/>
        <v>#REF!</v>
      </c>
      <c r="BK46" s="41" t="e">
        <f t="shared" si="45"/>
        <v>#REF!</v>
      </c>
      <c r="BL46" s="41" t="e">
        <f t="shared" si="45"/>
        <v>#REF!</v>
      </c>
      <c r="BM46" s="41" t="e">
        <f t="shared" si="45"/>
        <v>#REF!</v>
      </c>
      <c r="BN46" s="41" t="e">
        <f t="shared" si="39"/>
        <v>#REF!</v>
      </c>
      <c r="BO46" s="41" t="e">
        <f t="shared" si="39"/>
        <v>#REF!</v>
      </c>
      <c r="BP46" s="41" t="e">
        <f t="shared" si="39"/>
        <v>#REF!</v>
      </c>
      <c r="BQ46" s="41" t="e">
        <f t="shared" si="39"/>
        <v>#REF!</v>
      </c>
      <c r="BR46" s="41" t="e">
        <f t="shared" si="39"/>
        <v>#REF!</v>
      </c>
      <c r="BS46" s="41" t="e">
        <f t="shared" si="39"/>
        <v>#REF!</v>
      </c>
      <c r="BT46" s="41" t="e">
        <f t="shared" si="39"/>
        <v>#REF!</v>
      </c>
      <c r="BU46" s="41" t="e">
        <f t="shared" si="39"/>
        <v>#REF!</v>
      </c>
      <c r="BV46" s="41" t="e">
        <f t="shared" si="39"/>
        <v>#REF!</v>
      </c>
      <c r="BW46" s="41" t="e">
        <f t="shared" si="39"/>
        <v>#REF!</v>
      </c>
      <c r="BX46" s="41" t="e">
        <f t="shared" si="39"/>
        <v>#REF!</v>
      </c>
      <c r="BY46" s="41" t="e">
        <f t="shared" si="39"/>
        <v>#REF!</v>
      </c>
      <c r="BZ46" s="41" t="e">
        <f t="shared" si="39"/>
        <v>#REF!</v>
      </c>
      <c r="CA46" s="41" t="e">
        <f t="shared" si="39"/>
        <v>#REF!</v>
      </c>
      <c r="CB46" s="41" t="e">
        <f t="shared" si="39"/>
        <v>#REF!</v>
      </c>
      <c r="CC46" s="41" t="e">
        <f t="shared" si="39"/>
        <v>#REF!</v>
      </c>
      <c r="CD46" s="41" t="e">
        <f t="shared" si="40"/>
        <v>#REF!</v>
      </c>
      <c r="CE46" s="41" t="e">
        <f t="shared" si="40"/>
        <v>#REF!</v>
      </c>
      <c r="CF46" s="41" t="e">
        <f t="shared" si="40"/>
        <v>#REF!</v>
      </c>
      <c r="CG46" s="41" t="e">
        <f t="shared" si="40"/>
        <v>#REF!</v>
      </c>
      <c r="CH46" s="41" t="e">
        <f t="shared" si="40"/>
        <v>#REF!</v>
      </c>
      <c r="CI46" s="41" t="e">
        <f t="shared" si="40"/>
        <v>#REF!</v>
      </c>
      <c r="CJ46" s="41" t="e">
        <f t="shared" si="40"/>
        <v>#REF!</v>
      </c>
      <c r="CK46" s="41" t="e">
        <f t="shared" si="40"/>
        <v>#REF!</v>
      </c>
      <c r="CL46" s="41" t="e">
        <f t="shared" si="40"/>
        <v>#REF!</v>
      </c>
      <c r="CM46" s="41" t="e">
        <f t="shared" si="40"/>
        <v>#REF!</v>
      </c>
      <c r="CN46" s="41" t="e">
        <f t="shared" si="40"/>
        <v>#REF!</v>
      </c>
      <c r="CO46" s="41" t="e">
        <f t="shared" si="40"/>
        <v>#REF!</v>
      </c>
      <c r="CP46" s="41" t="e">
        <f t="shared" si="40"/>
        <v>#REF!</v>
      </c>
      <c r="CQ46" s="41" t="e">
        <f t="shared" si="40"/>
        <v>#REF!</v>
      </c>
      <c r="CR46" s="41" t="e">
        <f t="shared" si="40"/>
        <v>#REF!</v>
      </c>
      <c r="CS46" s="41" t="e">
        <f t="shared" si="40"/>
        <v>#REF!</v>
      </c>
      <c r="CT46" s="41" t="e">
        <f t="shared" si="34"/>
        <v>#REF!</v>
      </c>
      <c r="CU46" s="41" t="e">
        <f t="shared" si="34"/>
        <v>#REF!</v>
      </c>
      <c r="CV46" s="41" t="e">
        <f t="shared" si="34"/>
        <v>#REF!</v>
      </c>
      <c r="CW46" s="41" t="e">
        <f t="shared" si="34"/>
        <v>#REF!</v>
      </c>
      <c r="CX46" s="41" t="e">
        <f t="shared" si="34"/>
        <v>#REF!</v>
      </c>
      <c r="CY46" s="41" t="e">
        <f t="shared" si="34"/>
        <v>#REF!</v>
      </c>
      <c r="CZ46" s="41" t="e">
        <f t="shared" si="34"/>
        <v>#REF!</v>
      </c>
      <c r="DA46" s="41" t="e">
        <f t="shared" si="34"/>
        <v>#REF!</v>
      </c>
      <c r="DB46" s="41" t="e">
        <f t="shared" si="34"/>
        <v>#REF!</v>
      </c>
      <c r="DC46" s="41" t="e">
        <f t="shared" si="34"/>
        <v>#REF!</v>
      </c>
      <c r="DD46" s="41" t="e">
        <f t="shared" si="34"/>
        <v>#REF!</v>
      </c>
      <c r="DE46" s="41" t="e">
        <f t="shared" si="34"/>
        <v>#REF!</v>
      </c>
      <c r="DF46" s="41" t="e">
        <f t="shared" si="34"/>
        <v>#REF!</v>
      </c>
      <c r="DG46" s="41" t="e">
        <f t="shared" si="34"/>
        <v>#REF!</v>
      </c>
      <c r="DH46" s="41" t="e">
        <f t="shared" si="34"/>
        <v>#REF!</v>
      </c>
      <c r="DI46" s="41" t="e">
        <f t="shared" si="34"/>
        <v>#REF!</v>
      </c>
      <c r="DJ46" s="41" t="e">
        <f t="shared" si="41"/>
        <v>#REF!</v>
      </c>
      <c r="DK46" s="41" t="e">
        <f t="shared" si="41"/>
        <v>#REF!</v>
      </c>
      <c r="DL46" s="41" t="e">
        <f t="shared" si="41"/>
        <v>#REF!</v>
      </c>
      <c r="DM46" s="41" t="e">
        <f t="shared" si="41"/>
        <v>#REF!</v>
      </c>
      <c r="DN46" s="41" t="e">
        <f t="shared" si="41"/>
        <v>#REF!</v>
      </c>
      <c r="DO46" s="41" t="e">
        <f t="shared" si="41"/>
        <v>#REF!</v>
      </c>
      <c r="DP46" s="41" t="e">
        <f t="shared" si="41"/>
        <v>#REF!</v>
      </c>
      <c r="DQ46" s="41" t="e">
        <f t="shared" si="41"/>
        <v>#REF!</v>
      </c>
      <c r="DR46" s="41" t="e">
        <f t="shared" si="41"/>
        <v>#REF!</v>
      </c>
      <c r="DS46" s="41" t="e">
        <f t="shared" si="41"/>
        <v>#REF!</v>
      </c>
      <c r="DT46" s="41" t="e">
        <f t="shared" si="41"/>
        <v>#REF!</v>
      </c>
      <c r="DU46" s="41" t="e">
        <f t="shared" si="41"/>
        <v>#REF!</v>
      </c>
      <c r="DV46" s="41" t="e">
        <f t="shared" si="41"/>
        <v>#REF!</v>
      </c>
      <c r="DW46" s="41" t="e">
        <f t="shared" si="41"/>
        <v>#REF!</v>
      </c>
      <c r="DX46" s="41" t="e">
        <f t="shared" si="41"/>
        <v>#REF!</v>
      </c>
      <c r="DY46" s="41" t="e">
        <f t="shared" si="41"/>
        <v>#REF!</v>
      </c>
      <c r="DZ46" s="41" t="e">
        <f t="shared" si="35"/>
        <v>#REF!</v>
      </c>
      <c r="EA46" s="41" t="e">
        <f t="shared" si="35"/>
        <v>#REF!</v>
      </c>
      <c r="EB46" s="41" t="e">
        <f t="shared" si="35"/>
        <v>#REF!</v>
      </c>
      <c r="EC46" s="41" t="e">
        <f t="shared" si="35"/>
        <v>#REF!</v>
      </c>
      <c r="ED46" s="41" t="e">
        <f t="shared" si="35"/>
        <v>#REF!</v>
      </c>
      <c r="EE46" s="41" t="e">
        <f t="shared" si="35"/>
        <v>#REF!</v>
      </c>
      <c r="EF46" s="41" t="e">
        <f t="shared" si="35"/>
        <v>#REF!</v>
      </c>
      <c r="EG46" s="41" t="e">
        <f t="shared" si="35"/>
        <v>#REF!</v>
      </c>
      <c r="EH46" s="41" t="e">
        <f t="shared" si="35"/>
        <v>#REF!</v>
      </c>
      <c r="EI46" s="41" t="e">
        <f t="shared" si="35"/>
        <v>#REF!</v>
      </c>
      <c r="EJ46" s="41" t="e">
        <f t="shared" si="35"/>
        <v>#REF!</v>
      </c>
      <c r="EK46" s="41" t="e">
        <f t="shared" si="35"/>
        <v>#REF!</v>
      </c>
      <c r="EL46" s="41" t="e">
        <f t="shared" si="35"/>
        <v>#REF!</v>
      </c>
      <c r="EM46" s="41" t="e">
        <f t="shared" si="35"/>
        <v>#REF!</v>
      </c>
      <c r="EN46" s="41" t="e">
        <f t="shared" si="35"/>
        <v>#REF!</v>
      </c>
      <c r="EO46" s="41" t="e">
        <f t="shared" si="35"/>
        <v>#REF!</v>
      </c>
      <c r="EP46" s="41" t="e">
        <f t="shared" si="42"/>
        <v>#REF!</v>
      </c>
      <c r="EQ46" s="41" t="e">
        <f t="shared" si="42"/>
        <v>#REF!</v>
      </c>
      <c r="ER46" s="41" t="e">
        <f t="shared" si="42"/>
        <v>#REF!</v>
      </c>
      <c r="ES46" s="41" t="e">
        <f t="shared" si="42"/>
        <v>#REF!</v>
      </c>
      <c r="ET46" s="41" t="e">
        <f t="shared" si="42"/>
        <v>#REF!</v>
      </c>
      <c r="EU46" s="41" t="e">
        <f t="shared" si="42"/>
        <v>#REF!</v>
      </c>
      <c r="EV46" s="41" t="e">
        <f t="shared" si="42"/>
        <v>#REF!</v>
      </c>
      <c r="EW46" s="41" t="e">
        <f t="shared" si="42"/>
        <v>#REF!</v>
      </c>
      <c r="EX46" s="41" t="e">
        <f t="shared" si="42"/>
        <v>#REF!</v>
      </c>
      <c r="EY46" s="41" t="e">
        <f t="shared" si="42"/>
        <v>#REF!</v>
      </c>
      <c r="EZ46" s="41" t="e">
        <f t="shared" si="42"/>
        <v>#REF!</v>
      </c>
      <c r="FA46" s="41" t="e">
        <f t="shared" si="42"/>
        <v>#REF!</v>
      </c>
      <c r="FB46" s="41" t="e">
        <f t="shared" si="42"/>
        <v>#REF!</v>
      </c>
      <c r="FC46" s="41" t="e">
        <f t="shared" si="42"/>
        <v>#REF!</v>
      </c>
      <c r="FD46" s="41" t="e">
        <f t="shared" si="42"/>
        <v>#REF!</v>
      </c>
      <c r="FE46" s="41" t="e">
        <f t="shared" si="42"/>
        <v>#REF!</v>
      </c>
      <c r="FF46" s="41" t="e">
        <f t="shared" si="36"/>
        <v>#REF!</v>
      </c>
      <c r="FG46" s="41" t="e">
        <f t="shared" si="36"/>
        <v>#REF!</v>
      </c>
      <c r="FH46" s="41" t="e">
        <f t="shared" si="36"/>
        <v>#REF!</v>
      </c>
      <c r="FI46" s="41" t="e">
        <f t="shared" si="36"/>
        <v>#REF!</v>
      </c>
      <c r="FJ46" s="41" t="e">
        <f t="shared" si="36"/>
        <v>#REF!</v>
      </c>
      <c r="FK46" s="41" t="e">
        <f t="shared" si="36"/>
        <v>#REF!</v>
      </c>
      <c r="FL46" s="41" t="e">
        <f t="shared" si="36"/>
        <v>#REF!</v>
      </c>
      <c r="FM46" s="41" t="e">
        <f t="shared" si="36"/>
        <v>#REF!</v>
      </c>
      <c r="FN46" s="41" t="e">
        <f t="shared" si="36"/>
        <v>#REF!</v>
      </c>
      <c r="FO46" s="41" t="e">
        <f t="shared" si="36"/>
        <v>#REF!</v>
      </c>
      <c r="FP46" s="41" t="e">
        <f t="shared" si="36"/>
        <v>#REF!</v>
      </c>
      <c r="FQ46" s="41" t="e">
        <f t="shared" si="36"/>
        <v>#REF!</v>
      </c>
      <c r="FR46" s="41" t="e">
        <f t="shared" si="36"/>
        <v>#REF!</v>
      </c>
      <c r="FS46" s="41" t="e">
        <f t="shared" si="36"/>
        <v>#REF!</v>
      </c>
      <c r="FT46" s="41" t="e">
        <f t="shared" si="36"/>
        <v>#REF!</v>
      </c>
      <c r="FU46" s="41" t="e">
        <f t="shared" si="36"/>
        <v>#REF!</v>
      </c>
      <c r="FV46" s="41" t="e">
        <f t="shared" si="43"/>
        <v>#REF!</v>
      </c>
      <c r="FW46" s="41" t="e">
        <f t="shared" si="43"/>
        <v>#REF!</v>
      </c>
      <c r="FX46" s="41" t="e">
        <f t="shared" si="43"/>
        <v>#REF!</v>
      </c>
      <c r="FY46" s="41" t="e">
        <f t="shared" si="43"/>
        <v>#REF!</v>
      </c>
      <c r="FZ46" s="41" t="e">
        <f t="shared" si="43"/>
        <v>#REF!</v>
      </c>
      <c r="GA46" s="41" t="e">
        <f t="shared" si="43"/>
        <v>#REF!</v>
      </c>
      <c r="GB46" s="41" t="e">
        <f t="shared" si="43"/>
        <v>#REF!</v>
      </c>
      <c r="GC46" s="41" t="e">
        <f t="shared" si="43"/>
        <v>#REF!</v>
      </c>
      <c r="GD46" s="41" t="e">
        <f t="shared" si="43"/>
        <v>#REF!</v>
      </c>
      <c r="GE46" s="41" t="e">
        <f t="shared" si="43"/>
        <v>#REF!</v>
      </c>
      <c r="GF46" s="41" t="e">
        <f t="shared" si="43"/>
        <v>#REF!</v>
      </c>
      <c r="GG46" s="41" t="e">
        <f t="shared" si="43"/>
        <v>#REF!</v>
      </c>
      <c r="GH46" s="41" t="e">
        <f t="shared" si="43"/>
        <v>#REF!</v>
      </c>
      <c r="GI46" s="41" t="e">
        <f t="shared" si="43"/>
        <v>#REF!</v>
      </c>
      <c r="GJ46" s="41" t="e">
        <f t="shared" si="43"/>
        <v>#REF!</v>
      </c>
      <c r="GK46" s="41" t="e">
        <f t="shared" si="43"/>
        <v>#REF!</v>
      </c>
      <c r="GL46" s="41" t="e">
        <f t="shared" si="37"/>
        <v>#REF!</v>
      </c>
      <c r="GM46" s="41" t="e">
        <f t="shared" si="37"/>
        <v>#REF!</v>
      </c>
      <c r="GN46" s="41" t="e">
        <f t="shared" si="37"/>
        <v>#REF!</v>
      </c>
      <c r="GO46" s="41" t="e">
        <f t="shared" si="37"/>
        <v>#REF!</v>
      </c>
      <c r="GP46" s="41" t="e">
        <f t="shared" si="37"/>
        <v>#REF!</v>
      </c>
      <c r="GQ46" s="41" t="e">
        <f t="shared" si="37"/>
        <v>#REF!</v>
      </c>
      <c r="GR46" s="41" t="e">
        <f t="shared" si="37"/>
        <v>#REF!</v>
      </c>
      <c r="GS46" s="41" t="e">
        <f t="shared" si="37"/>
        <v>#REF!</v>
      </c>
      <c r="GT46" s="41" t="e">
        <f t="shared" si="37"/>
        <v>#REF!</v>
      </c>
      <c r="GU46" s="41" t="e">
        <f t="shared" si="37"/>
        <v>#REF!</v>
      </c>
      <c r="GV46" s="41" t="e">
        <f t="shared" si="37"/>
        <v>#REF!</v>
      </c>
      <c r="GW46" s="41" t="e">
        <f t="shared" si="37"/>
        <v>#REF!</v>
      </c>
      <c r="GX46" s="41" t="e">
        <f t="shared" si="37"/>
        <v>#REF!</v>
      </c>
      <c r="GY46" s="41" t="e">
        <f t="shared" si="37"/>
        <v>#REF!</v>
      </c>
      <c r="GZ46" s="41" t="e">
        <f t="shared" si="37"/>
        <v>#REF!</v>
      </c>
      <c r="HA46" s="41" t="e">
        <f t="shared" si="37"/>
        <v>#REF!</v>
      </c>
      <c r="HB46" s="41" t="e">
        <f t="shared" si="44"/>
        <v>#REF!</v>
      </c>
      <c r="HC46" s="41" t="e">
        <f t="shared" si="44"/>
        <v>#REF!</v>
      </c>
      <c r="HD46" s="41" t="e">
        <f t="shared" si="44"/>
        <v>#REF!</v>
      </c>
      <c r="HE46" s="41" t="e">
        <f t="shared" si="44"/>
        <v>#REF!</v>
      </c>
      <c r="HF46" s="41" t="e">
        <f t="shared" si="44"/>
        <v>#REF!</v>
      </c>
      <c r="HG46" s="41" t="e">
        <f t="shared" si="44"/>
        <v>#REF!</v>
      </c>
      <c r="HH46" s="41" t="e">
        <f t="shared" si="44"/>
        <v>#REF!</v>
      </c>
      <c r="HI46" s="41" t="e">
        <f t="shared" si="44"/>
        <v>#REF!</v>
      </c>
      <c r="HJ46" s="41" t="e">
        <f t="shared" si="44"/>
        <v>#REF!</v>
      </c>
    </row>
    <row r="47" spans="1:218" ht="14.4" x14ac:dyDescent="0.3">
      <c r="A47" s="42">
        <v>44</v>
      </c>
      <c r="B47" s="43" t="e">
        <f>'CMM2 - AUX CALC'!$AS$67</f>
        <v>#REF!</v>
      </c>
      <c r="AT47" s="41" t="e">
        <f>$B47/(_xlfn.SINGLE(PrazoConcessao)*12-AT$3+1)</f>
        <v>#REF!</v>
      </c>
      <c r="AU47" s="41" t="e">
        <f t="shared" si="38"/>
        <v>#REF!</v>
      </c>
      <c r="AV47" s="41" t="e">
        <f t="shared" si="38"/>
        <v>#REF!</v>
      </c>
      <c r="AW47" s="41" t="e">
        <f t="shared" si="38"/>
        <v>#REF!</v>
      </c>
      <c r="AX47" s="41" t="e">
        <f t="shared" si="38"/>
        <v>#REF!</v>
      </c>
      <c r="AY47" s="41" t="e">
        <f t="shared" si="38"/>
        <v>#REF!</v>
      </c>
      <c r="AZ47" s="41" t="e">
        <f t="shared" si="45"/>
        <v>#REF!</v>
      </c>
      <c r="BA47" s="41" t="e">
        <f t="shared" si="45"/>
        <v>#REF!</v>
      </c>
      <c r="BB47" s="41" t="e">
        <f t="shared" si="45"/>
        <v>#REF!</v>
      </c>
      <c r="BC47" s="41" t="e">
        <f t="shared" si="45"/>
        <v>#REF!</v>
      </c>
      <c r="BD47" s="41" t="e">
        <f t="shared" si="45"/>
        <v>#REF!</v>
      </c>
      <c r="BE47" s="41" t="e">
        <f t="shared" si="45"/>
        <v>#REF!</v>
      </c>
      <c r="BF47" s="41" t="e">
        <f t="shared" si="45"/>
        <v>#REF!</v>
      </c>
      <c r="BG47" s="41" t="e">
        <f t="shared" si="45"/>
        <v>#REF!</v>
      </c>
      <c r="BH47" s="41" t="e">
        <f t="shared" si="45"/>
        <v>#REF!</v>
      </c>
      <c r="BI47" s="41" t="e">
        <f t="shared" si="45"/>
        <v>#REF!</v>
      </c>
      <c r="BJ47" s="41" t="e">
        <f t="shared" si="45"/>
        <v>#REF!</v>
      </c>
      <c r="BK47" s="41" t="e">
        <f t="shared" si="45"/>
        <v>#REF!</v>
      </c>
      <c r="BL47" s="41" t="e">
        <f t="shared" si="45"/>
        <v>#REF!</v>
      </c>
      <c r="BM47" s="41" t="e">
        <f t="shared" si="45"/>
        <v>#REF!</v>
      </c>
      <c r="BN47" s="41" t="e">
        <f t="shared" si="39"/>
        <v>#REF!</v>
      </c>
      <c r="BO47" s="41" t="e">
        <f t="shared" si="39"/>
        <v>#REF!</v>
      </c>
      <c r="BP47" s="41" t="e">
        <f t="shared" si="39"/>
        <v>#REF!</v>
      </c>
      <c r="BQ47" s="41" t="e">
        <f t="shared" si="39"/>
        <v>#REF!</v>
      </c>
      <c r="BR47" s="41" t="e">
        <f t="shared" si="39"/>
        <v>#REF!</v>
      </c>
      <c r="BS47" s="41" t="e">
        <f t="shared" si="39"/>
        <v>#REF!</v>
      </c>
      <c r="BT47" s="41" t="e">
        <f t="shared" si="39"/>
        <v>#REF!</v>
      </c>
      <c r="BU47" s="41" t="e">
        <f t="shared" si="39"/>
        <v>#REF!</v>
      </c>
      <c r="BV47" s="41" t="e">
        <f t="shared" si="39"/>
        <v>#REF!</v>
      </c>
      <c r="BW47" s="41" t="e">
        <f t="shared" si="39"/>
        <v>#REF!</v>
      </c>
      <c r="BX47" s="41" t="e">
        <f t="shared" si="39"/>
        <v>#REF!</v>
      </c>
      <c r="BY47" s="41" t="e">
        <f t="shared" si="39"/>
        <v>#REF!</v>
      </c>
      <c r="BZ47" s="41" t="e">
        <f t="shared" si="39"/>
        <v>#REF!</v>
      </c>
      <c r="CA47" s="41" t="e">
        <f t="shared" si="39"/>
        <v>#REF!</v>
      </c>
      <c r="CB47" s="41" t="e">
        <f t="shared" si="39"/>
        <v>#REF!</v>
      </c>
      <c r="CC47" s="41" t="e">
        <f t="shared" si="39"/>
        <v>#REF!</v>
      </c>
      <c r="CD47" s="41" t="e">
        <f t="shared" si="40"/>
        <v>#REF!</v>
      </c>
      <c r="CE47" s="41" t="e">
        <f t="shared" si="40"/>
        <v>#REF!</v>
      </c>
      <c r="CF47" s="41" t="e">
        <f t="shared" si="40"/>
        <v>#REF!</v>
      </c>
      <c r="CG47" s="41" t="e">
        <f t="shared" si="40"/>
        <v>#REF!</v>
      </c>
      <c r="CH47" s="41" t="e">
        <f t="shared" si="40"/>
        <v>#REF!</v>
      </c>
      <c r="CI47" s="41" t="e">
        <f t="shared" si="40"/>
        <v>#REF!</v>
      </c>
      <c r="CJ47" s="41" t="e">
        <f t="shared" si="40"/>
        <v>#REF!</v>
      </c>
      <c r="CK47" s="41" t="e">
        <f t="shared" si="40"/>
        <v>#REF!</v>
      </c>
      <c r="CL47" s="41" t="e">
        <f t="shared" si="40"/>
        <v>#REF!</v>
      </c>
      <c r="CM47" s="41" t="e">
        <f t="shared" si="40"/>
        <v>#REF!</v>
      </c>
      <c r="CN47" s="41" t="e">
        <f t="shared" si="40"/>
        <v>#REF!</v>
      </c>
      <c r="CO47" s="41" t="e">
        <f t="shared" si="40"/>
        <v>#REF!</v>
      </c>
      <c r="CP47" s="41" t="e">
        <f t="shared" si="40"/>
        <v>#REF!</v>
      </c>
      <c r="CQ47" s="41" t="e">
        <f t="shared" si="40"/>
        <v>#REF!</v>
      </c>
      <c r="CR47" s="41" t="e">
        <f t="shared" si="40"/>
        <v>#REF!</v>
      </c>
      <c r="CS47" s="41" t="e">
        <f t="shared" si="40"/>
        <v>#REF!</v>
      </c>
      <c r="CT47" s="41" t="e">
        <f t="shared" si="34"/>
        <v>#REF!</v>
      </c>
      <c r="CU47" s="41" t="e">
        <f t="shared" si="34"/>
        <v>#REF!</v>
      </c>
      <c r="CV47" s="41" t="e">
        <f t="shared" si="34"/>
        <v>#REF!</v>
      </c>
      <c r="CW47" s="41" t="e">
        <f t="shared" si="34"/>
        <v>#REF!</v>
      </c>
      <c r="CX47" s="41" t="e">
        <f t="shared" si="34"/>
        <v>#REF!</v>
      </c>
      <c r="CY47" s="41" t="e">
        <f t="shared" si="34"/>
        <v>#REF!</v>
      </c>
      <c r="CZ47" s="41" t="e">
        <f t="shared" si="34"/>
        <v>#REF!</v>
      </c>
      <c r="DA47" s="41" t="e">
        <f t="shared" si="34"/>
        <v>#REF!</v>
      </c>
      <c r="DB47" s="41" t="e">
        <f t="shared" si="34"/>
        <v>#REF!</v>
      </c>
      <c r="DC47" s="41" t="e">
        <f t="shared" si="34"/>
        <v>#REF!</v>
      </c>
      <c r="DD47" s="41" t="e">
        <f t="shared" si="34"/>
        <v>#REF!</v>
      </c>
      <c r="DE47" s="41" t="e">
        <f t="shared" si="34"/>
        <v>#REF!</v>
      </c>
      <c r="DF47" s="41" t="e">
        <f t="shared" si="34"/>
        <v>#REF!</v>
      </c>
      <c r="DG47" s="41" t="e">
        <f t="shared" si="34"/>
        <v>#REF!</v>
      </c>
      <c r="DH47" s="41" t="e">
        <f t="shared" si="34"/>
        <v>#REF!</v>
      </c>
      <c r="DI47" s="41" t="e">
        <f t="shared" si="34"/>
        <v>#REF!</v>
      </c>
      <c r="DJ47" s="41" t="e">
        <f t="shared" si="41"/>
        <v>#REF!</v>
      </c>
      <c r="DK47" s="41" t="e">
        <f t="shared" si="41"/>
        <v>#REF!</v>
      </c>
      <c r="DL47" s="41" t="e">
        <f t="shared" si="41"/>
        <v>#REF!</v>
      </c>
      <c r="DM47" s="41" t="e">
        <f t="shared" si="41"/>
        <v>#REF!</v>
      </c>
      <c r="DN47" s="41" t="e">
        <f t="shared" si="41"/>
        <v>#REF!</v>
      </c>
      <c r="DO47" s="41" t="e">
        <f t="shared" si="41"/>
        <v>#REF!</v>
      </c>
      <c r="DP47" s="41" t="e">
        <f t="shared" si="41"/>
        <v>#REF!</v>
      </c>
      <c r="DQ47" s="41" t="e">
        <f t="shared" si="41"/>
        <v>#REF!</v>
      </c>
      <c r="DR47" s="41" t="e">
        <f t="shared" si="41"/>
        <v>#REF!</v>
      </c>
      <c r="DS47" s="41" t="e">
        <f t="shared" si="41"/>
        <v>#REF!</v>
      </c>
      <c r="DT47" s="41" t="e">
        <f t="shared" si="41"/>
        <v>#REF!</v>
      </c>
      <c r="DU47" s="41" t="e">
        <f t="shared" si="41"/>
        <v>#REF!</v>
      </c>
      <c r="DV47" s="41" t="e">
        <f t="shared" si="41"/>
        <v>#REF!</v>
      </c>
      <c r="DW47" s="41" t="e">
        <f t="shared" si="41"/>
        <v>#REF!</v>
      </c>
      <c r="DX47" s="41" t="e">
        <f t="shared" si="41"/>
        <v>#REF!</v>
      </c>
      <c r="DY47" s="41" t="e">
        <f t="shared" si="41"/>
        <v>#REF!</v>
      </c>
      <c r="DZ47" s="41" t="e">
        <f t="shared" si="35"/>
        <v>#REF!</v>
      </c>
      <c r="EA47" s="41" t="e">
        <f t="shared" si="35"/>
        <v>#REF!</v>
      </c>
      <c r="EB47" s="41" t="e">
        <f t="shared" si="35"/>
        <v>#REF!</v>
      </c>
      <c r="EC47" s="41" t="e">
        <f t="shared" si="35"/>
        <v>#REF!</v>
      </c>
      <c r="ED47" s="41" t="e">
        <f t="shared" si="35"/>
        <v>#REF!</v>
      </c>
      <c r="EE47" s="41" t="e">
        <f t="shared" si="35"/>
        <v>#REF!</v>
      </c>
      <c r="EF47" s="41" t="e">
        <f t="shared" si="35"/>
        <v>#REF!</v>
      </c>
      <c r="EG47" s="41" t="e">
        <f t="shared" si="35"/>
        <v>#REF!</v>
      </c>
      <c r="EH47" s="41" t="e">
        <f t="shared" si="35"/>
        <v>#REF!</v>
      </c>
      <c r="EI47" s="41" t="e">
        <f t="shared" si="35"/>
        <v>#REF!</v>
      </c>
      <c r="EJ47" s="41" t="e">
        <f t="shared" si="35"/>
        <v>#REF!</v>
      </c>
      <c r="EK47" s="41" t="e">
        <f t="shared" si="35"/>
        <v>#REF!</v>
      </c>
      <c r="EL47" s="41" t="e">
        <f t="shared" si="35"/>
        <v>#REF!</v>
      </c>
      <c r="EM47" s="41" t="e">
        <f t="shared" si="35"/>
        <v>#REF!</v>
      </c>
      <c r="EN47" s="41" t="e">
        <f t="shared" si="35"/>
        <v>#REF!</v>
      </c>
      <c r="EO47" s="41" t="e">
        <f t="shared" si="35"/>
        <v>#REF!</v>
      </c>
      <c r="EP47" s="41" t="e">
        <f t="shared" si="42"/>
        <v>#REF!</v>
      </c>
      <c r="EQ47" s="41" t="e">
        <f t="shared" si="42"/>
        <v>#REF!</v>
      </c>
      <c r="ER47" s="41" t="e">
        <f t="shared" si="42"/>
        <v>#REF!</v>
      </c>
      <c r="ES47" s="41" t="e">
        <f t="shared" si="42"/>
        <v>#REF!</v>
      </c>
      <c r="ET47" s="41" t="e">
        <f t="shared" si="42"/>
        <v>#REF!</v>
      </c>
      <c r="EU47" s="41" t="e">
        <f t="shared" si="42"/>
        <v>#REF!</v>
      </c>
      <c r="EV47" s="41" t="e">
        <f t="shared" si="42"/>
        <v>#REF!</v>
      </c>
      <c r="EW47" s="41" t="e">
        <f t="shared" si="42"/>
        <v>#REF!</v>
      </c>
      <c r="EX47" s="41" t="e">
        <f t="shared" si="42"/>
        <v>#REF!</v>
      </c>
      <c r="EY47" s="41" t="e">
        <f t="shared" si="42"/>
        <v>#REF!</v>
      </c>
      <c r="EZ47" s="41" t="e">
        <f t="shared" si="42"/>
        <v>#REF!</v>
      </c>
      <c r="FA47" s="41" t="e">
        <f t="shared" si="42"/>
        <v>#REF!</v>
      </c>
      <c r="FB47" s="41" t="e">
        <f t="shared" si="42"/>
        <v>#REF!</v>
      </c>
      <c r="FC47" s="41" t="e">
        <f t="shared" si="42"/>
        <v>#REF!</v>
      </c>
      <c r="FD47" s="41" t="e">
        <f t="shared" si="42"/>
        <v>#REF!</v>
      </c>
      <c r="FE47" s="41" t="e">
        <f t="shared" si="42"/>
        <v>#REF!</v>
      </c>
      <c r="FF47" s="41" t="e">
        <f t="shared" si="36"/>
        <v>#REF!</v>
      </c>
      <c r="FG47" s="41" t="e">
        <f t="shared" si="36"/>
        <v>#REF!</v>
      </c>
      <c r="FH47" s="41" t="e">
        <f t="shared" si="36"/>
        <v>#REF!</v>
      </c>
      <c r="FI47" s="41" t="e">
        <f t="shared" si="36"/>
        <v>#REF!</v>
      </c>
      <c r="FJ47" s="41" t="e">
        <f t="shared" si="36"/>
        <v>#REF!</v>
      </c>
      <c r="FK47" s="41" t="e">
        <f t="shared" si="36"/>
        <v>#REF!</v>
      </c>
      <c r="FL47" s="41" t="e">
        <f t="shared" si="36"/>
        <v>#REF!</v>
      </c>
      <c r="FM47" s="41" t="e">
        <f t="shared" si="36"/>
        <v>#REF!</v>
      </c>
      <c r="FN47" s="41" t="e">
        <f t="shared" si="36"/>
        <v>#REF!</v>
      </c>
      <c r="FO47" s="41" t="e">
        <f t="shared" si="36"/>
        <v>#REF!</v>
      </c>
      <c r="FP47" s="41" t="e">
        <f t="shared" si="36"/>
        <v>#REF!</v>
      </c>
      <c r="FQ47" s="41" t="e">
        <f t="shared" si="36"/>
        <v>#REF!</v>
      </c>
      <c r="FR47" s="41" t="e">
        <f t="shared" si="36"/>
        <v>#REF!</v>
      </c>
      <c r="FS47" s="41" t="e">
        <f t="shared" si="36"/>
        <v>#REF!</v>
      </c>
      <c r="FT47" s="41" t="e">
        <f t="shared" si="36"/>
        <v>#REF!</v>
      </c>
      <c r="FU47" s="41" t="e">
        <f t="shared" si="36"/>
        <v>#REF!</v>
      </c>
      <c r="FV47" s="41" t="e">
        <f t="shared" si="43"/>
        <v>#REF!</v>
      </c>
      <c r="FW47" s="41" t="e">
        <f t="shared" si="43"/>
        <v>#REF!</v>
      </c>
      <c r="FX47" s="41" t="e">
        <f t="shared" si="43"/>
        <v>#REF!</v>
      </c>
      <c r="FY47" s="41" t="e">
        <f t="shared" si="43"/>
        <v>#REF!</v>
      </c>
      <c r="FZ47" s="41" t="e">
        <f t="shared" si="43"/>
        <v>#REF!</v>
      </c>
      <c r="GA47" s="41" t="e">
        <f t="shared" si="43"/>
        <v>#REF!</v>
      </c>
      <c r="GB47" s="41" t="e">
        <f t="shared" si="43"/>
        <v>#REF!</v>
      </c>
      <c r="GC47" s="41" t="e">
        <f t="shared" si="43"/>
        <v>#REF!</v>
      </c>
      <c r="GD47" s="41" t="e">
        <f t="shared" si="43"/>
        <v>#REF!</v>
      </c>
      <c r="GE47" s="41" t="e">
        <f t="shared" si="43"/>
        <v>#REF!</v>
      </c>
      <c r="GF47" s="41" t="e">
        <f t="shared" si="43"/>
        <v>#REF!</v>
      </c>
      <c r="GG47" s="41" t="e">
        <f t="shared" si="43"/>
        <v>#REF!</v>
      </c>
      <c r="GH47" s="41" t="e">
        <f t="shared" si="43"/>
        <v>#REF!</v>
      </c>
      <c r="GI47" s="41" t="e">
        <f t="shared" si="43"/>
        <v>#REF!</v>
      </c>
      <c r="GJ47" s="41" t="e">
        <f t="shared" si="43"/>
        <v>#REF!</v>
      </c>
      <c r="GK47" s="41" t="e">
        <f t="shared" si="43"/>
        <v>#REF!</v>
      </c>
      <c r="GL47" s="41" t="e">
        <f t="shared" si="37"/>
        <v>#REF!</v>
      </c>
      <c r="GM47" s="41" t="e">
        <f t="shared" si="37"/>
        <v>#REF!</v>
      </c>
      <c r="GN47" s="41" t="e">
        <f t="shared" si="37"/>
        <v>#REF!</v>
      </c>
      <c r="GO47" s="41" t="e">
        <f t="shared" si="37"/>
        <v>#REF!</v>
      </c>
      <c r="GP47" s="41" t="e">
        <f t="shared" si="37"/>
        <v>#REF!</v>
      </c>
      <c r="GQ47" s="41" t="e">
        <f t="shared" si="37"/>
        <v>#REF!</v>
      </c>
      <c r="GR47" s="41" t="e">
        <f t="shared" si="37"/>
        <v>#REF!</v>
      </c>
      <c r="GS47" s="41" t="e">
        <f t="shared" si="37"/>
        <v>#REF!</v>
      </c>
      <c r="GT47" s="41" t="e">
        <f t="shared" si="37"/>
        <v>#REF!</v>
      </c>
      <c r="GU47" s="41" t="e">
        <f t="shared" si="37"/>
        <v>#REF!</v>
      </c>
      <c r="GV47" s="41" t="e">
        <f t="shared" si="37"/>
        <v>#REF!</v>
      </c>
      <c r="GW47" s="41" t="e">
        <f t="shared" si="37"/>
        <v>#REF!</v>
      </c>
      <c r="GX47" s="41" t="e">
        <f t="shared" si="37"/>
        <v>#REF!</v>
      </c>
      <c r="GY47" s="41" t="e">
        <f t="shared" si="37"/>
        <v>#REF!</v>
      </c>
      <c r="GZ47" s="41" t="e">
        <f t="shared" si="37"/>
        <v>#REF!</v>
      </c>
      <c r="HA47" s="41" t="e">
        <f t="shared" si="37"/>
        <v>#REF!</v>
      </c>
      <c r="HB47" s="41" t="e">
        <f t="shared" si="44"/>
        <v>#REF!</v>
      </c>
      <c r="HC47" s="41" t="e">
        <f t="shared" si="44"/>
        <v>#REF!</v>
      </c>
      <c r="HD47" s="41" t="e">
        <f t="shared" si="44"/>
        <v>#REF!</v>
      </c>
      <c r="HE47" s="41" t="e">
        <f t="shared" si="44"/>
        <v>#REF!</v>
      </c>
      <c r="HF47" s="41" t="e">
        <f t="shared" si="44"/>
        <v>#REF!</v>
      </c>
      <c r="HG47" s="41" t="e">
        <f t="shared" si="44"/>
        <v>#REF!</v>
      </c>
      <c r="HH47" s="41" t="e">
        <f t="shared" si="44"/>
        <v>#REF!</v>
      </c>
      <c r="HI47" s="41" t="e">
        <f t="shared" si="44"/>
        <v>#REF!</v>
      </c>
      <c r="HJ47" s="41" t="e">
        <f t="shared" si="44"/>
        <v>#REF!</v>
      </c>
    </row>
    <row r="48" spans="1:218" ht="14.4" x14ac:dyDescent="0.3">
      <c r="A48" s="42">
        <v>45</v>
      </c>
      <c r="B48" s="43" t="e">
        <f>'CMM2 - AUX CALC'!$AT$67</f>
        <v>#REF!</v>
      </c>
      <c r="AU48" s="41" t="e">
        <f>$B48/(_xlfn.SINGLE(PrazoConcessao)*12-AU$3+1)</f>
        <v>#REF!</v>
      </c>
      <c r="AV48" s="41" t="e">
        <f t="shared" si="38"/>
        <v>#REF!</v>
      </c>
      <c r="AW48" s="41" t="e">
        <f t="shared" si="38"/>
        <v>#REF!</v>
      </c>
      <c r="AX48" s="41" t="e">
        <f t="shared" si="38"/>
        <v>#REF!</v>
      </c>
      <c r="AY48" s="41" t="e">
        <f t="shared" si="38"/>
        <v>#REF!</v>
      </c>
      <c r="AZ48" s="41" t="e">
        <f t="shared" si="45"/>
        <v>#REF!</v>
      </c>
      <c r="BA48" s="41" t="e">
        <f t="shared" si="45"/>
        <v>#REF!</v>
      </c>
      <c r="BB48" s="41" t="e">
        <f t="shared" si="45"/>
        <v>#REF!</v>
      </c>
      <c r="BC48" s="41" t="e">
        <f t="shared" si="45"/>
        <v>#REF!</v>
      </c>
      <c r="BD48" s="41" t="e">
        <f t="shared" si="45"/>
        <v>#REF!</v>
      </c>
      <c r="BE48" s="41" t="e">
        <f t="shared" si="45"/>
        <v>#REF!</v>
      </c>
      <c r="BF48" s="41" t="e">
        <f t="shared" si="45"/>
        <v>#REF!</v>
      </c>
      <c r="BG48" s="41" t="e">
        <f t="shared" si="45"/>
        <v>#REF!</v>
      </c>
      <c r="BH48" s="41" t="e">
        <f t="shared" si="45"/>
        <v>#REF!</v>
      </c>
      <c r="BI48" s="41" t="e">
        <f t="shared" si="45"/>
        <v>#REF!</v>
      </c>
      <c r="BJ48" s="41" t="e">
        <f t="shared" si="45"/>
        <v>#REF!</v>
      </c>
      <c r="BK48" s="41" t="e">
        <f t="shared" si="45"/>
        <v>#REF!</v>
      </c>
      <c r="BL48" s="41" t="e">
        <f t="shared" si="45"/>
        <v>#REF!</v>
      </c>
      <c r="BM48" s="41" t="e">
        <f t="shared" si="45"/>
        <v>#REF!</v>
      </c>
      <c r="BN48" s="41" t="e">
        <f t="shared" si="39"/>
        <v>#REF!</v>
      </c>
      <c r="BO48" s="41" t="e">
        <f t="shared" si="39"/>
        <v>#REF!</v>
      </c>
      <c r="BP48" s="41" t="e">
        <f t="shared" si="39"/>
        <v>#REF!</v>
      </c>
      <c r="BQ48" s="41" t="e">
        <f t="shared" si="39"/>
        <v>#REF!</v>
      </c>
      <c r="BR48" s="41" t="e">
        <f t="shared" si="39"/>
        <v>#REF!</v>
      </c>
      <c r="BS48" s="41" t="e">
        <f t="shared" si="39"/>
        <v>#REF!</v>
      </c>
      <c r="BT48" s="41" t="e">
        <f t="shared" si="39"/>
        <v>#REF!</v>
      </c>
      <c r="BU48" s="41" t="e">
        <f t="shared" si="39"/>
        <v>#REF!</v>
      </c>
      <c r="BV48" s="41" t="e">
        <f t="shared" si="39"/>
        <v>#REF!</v>
      </c>
      <c r="BW48" s="41" t="e">
        <f t="shared" si="39"/>
        <v>#REF!</v>
      </c>
      <c r="BX48" s="41" t="e">
        <f t="shared" si="39"/>
        <v>#REF!</v>
      </c>
      <c r="BY48" s="41" t="e">
        <f t="shared" si="39"/>
        <v>#REF!</v>
      </c>
      <c r="BZ48" s="41" t="e">
        <f t="shared" si="39"/>
        <v>#REF!</v>
      </c>
      <c r="CA48" s="41" t="e">
        <f t="shared" si="39"/>
        <v>#REF!</v>
      </c>
      <c r="CB48" s="41" t="e">
        <f t="shared" si="39"/>
        <v>#REF!</v>
      </c>
      <c r="CC48" s="41" t="e">
        <f t="shared" si="39"/>
        <v>#REF!</v>
      </c>
      <c r="CD48" s="41" t="e">
        <f t="shared" si="40"/>
        <v>#REF!</v>
      </c>
      <c r="CE48" s="41" t="e">
        <f t="shared" si="40"/>
        <v>#REF!</v>
      </c>
      <c r="CF48" s="41" t="e">
        <f t="shared" si="40"/>
        <v>#REF!</v>
      </c>
      <c r="CG48" s="41" t="e">
        <f t="shared" si="40"/>
        <v>#REF!</v>
      </c>
      <c r="CH48" s="41" t="e">
        <f t="shared" si="40"/>
        <v>#REF!</v>
      </c>
      <c r="CI48" s="41" t="e">
        <f t="shared" si="40"/>
        <v>#REF!</v>
      </c>
      <c r="CJ48" s="41" t="e">
        <f t="shared" si="40"/>
        <v>#REF!</v>
      </c>
      <c r="CK48" s="41" t="e">
        <f t="shared" si="40"/>
        <v>#REF!</v>
      </c>
      <c r="CL48" s="41" t="e">
        <f t="shared" si="40"/>
        <v>#REF!</v>
      </c>
      <c r="CM48" s="41" t="e">
        <f t="shared" si="40"/>
        <v>#REF!</v>
      </c>
      <c r="CN48" s="41" t="e">
        <f t="shared" si="40"/>
        <v>#REF!</v>
      </c>
      <c r="CO48" s="41" t="e">
        <f t="shared" si="40"/>
        <v>#REF!</v>
      </c>
      <c r="CP48" s="41" t="e">
        <f t="shared" si="40"/>
        <v>#REF!</v>
      </c>
      <c r="CQ48" s="41" t="e">
        <f t="shared" si="40"/>
        <v>#REF!</v>
      </c>
      <c r="CR48" s="41" t="e">
        <f t="shared" si="40"/>
        <v>#REF!</v>
      </c>
      <c r="CS48" s="41" t="e">
        <f t="shared" si="40"/>
        <v>#REF!</v>
      </c>
      <c r="CT48" s="41" t="e">
        <f t="shared" si="34"/>
        <v>#REF!</v>
      </c>
      <c r="CU48" s="41" t="e">
        <f t="shared" si="34"/>
        <v>#REF!</v>
      </c>
      <c r="CV48" s="41" t="e">
        <f t="shared" si="34"/>
        <v>#REF!</v>
      </c>
      <c r="CW48" s="41" t="e">
        <f t="shared" si="34"/>
        <v>#REF!</v>
      </c>
      <c r="CX48" s="41" t="e">
        <f t="shared" si="34"/>
        <v>#REF!</v>
      </c>
      <c r="CY48" s="41" t="e">
        <f t="shared" si="34"/>
        <v>#REF!</v>
      </c>
      <c r="CZ48" s="41" t="e">
        <f t="shared" si="34"/>
        <v>#REF!</v>
      </c>
      <c r="DA48" s="41" t="e">
        <f t="shared" si="34"/>
        <v>#REF!</v>
      </c>
      <c r="DB48" s="41" t="e">
        <f t="shared" si="34"/>
        <v>#REF!</v>
      </c>
      <c r="DC48" s="41" t="e">
        <f t="shared" si="34"/>
        <v>#REF!</v>
      </c>
      <c r="DD48" s="41" t="e">
        <f t="shared" si="34"/>
        <v>#REF!</v>
      </c>
      <c r="DE48" s="41" t="e">
        <f t="shared" si="34"/>
        <v>#REF!</v>
      </c>
      <c r="DF48" s="41" t="e">
        <f t="shared" si="34"/>
        <v>#REF!</v>
      </c>
      <c r="DG48" s="41" t="e">
        <f t="shared" si="34"/>
        <v>#REF!</v>
      </c>
      <c r="DH48" s="41" t="e">
        <f t="shared" si="34"/>
        <v>#REF!</v>
      </c>
      <c r="DI48" s="41" t="e">
        <f t="shared" si="34"/>
        <v>#REF!</v>
      </c>
      <c r="DJ48" s="41" t="e">
        <f t="shared" si="41"/>
        <v>#REF!</v>
      </c>
      <c r="DK48" s="41" t="e">
        <f t="shared" si="41"/>
        <v>#REF!</v>
      </c>
      <c r="DL48" s="41" t="e">
        <f t="shared" si="41"/>
        <v>#REF!</v>
      </c>
      <c r="DM48" s="41" t="e">
        <f t="shared" si="41"/>
        <v>#REF!</v>
      </c>
      <c r="DN48" s="41" t="e">
        <f t="shared" si="41"/>
        <v>#REF!</v>
      </c>
      <c r="DO48" s="41" t="e">
        <f t="shared" si="41"/>
        <v>#REF!</v>
      </c>
      <c r="DP48" s="41" t="e">
        <f t="shared" si="41"/>
        <v>#REF!</v>
      </c>
      <c r="DQ48" s="41" t="e">
        <f t="shared" si="41"/>
        <v>#REF!</v>
      </c>
      <c r="DR48" s="41" t="e">
        <f t="shared" si="41"/>
        <v>#REF!</v>
      </c>
      <c r="DS48" s="41" t="e">
        <f t="shared" si="41"/>
        <v>#REF!</v>
      </c>
      <c r="DT48" s="41" t="e">
        <f t="shared" si="41"/>
        <v>#REF!</v>
      </c>
      <c r="DU48" s="41" t="e">
        <f t="shared" si="41"/>
        <v>#REF!</v>
      </c>
      <c r="DV48" s="41" t="e">
        <f t="shared" si="41"/>
        <v>#REF!</v>
      </c>
      <c r="DW48" s="41" t="e">
        <f t="shared" si="41"/>
        <v>#REF!</v>
      </c>
      <c r="DX48" s="41" t="e">
        <f t="shared" si="41"/>
        <v>#REF!</v>
      </c>
      <c r="DY48" s="41" t="e">
        <f t="shared" si="41"/>
        <v>#REF!</v>
      </c>
      <c r="DZ48" s="41" t="e">
        <f t="shared" si="35"/>
        <v>#REF!</v>
      </c>
      <c r="EA48" s="41" t="e">
        <f t="shared" si="35"/>
        <v>#REF!</v>
      </c>
      <c r="EB48" s="41" t="e">
        <f t="shared" si="35"/>
        <v>#REF!</v>
      </c>
      <c r="EC48" s="41" t="e">
        <f t="shared" si="35"/>
        <v>#REF!</v>
      </c>
      <c r="ED48" s="41" t="e">
        <f t="shared" si="35"/>
        <v>#REF!</v>
      </c>
      <c r="EE48" s="41" t="e">
        <f t="shared" si="35"/>
        <v>#REF!</v>
      </c>
      <c r="EF48" s="41" t="e">
        <f t="shared" si="35"/>
        <v>#REF!</v>
      </c>
      <c r="EG48" s="41" t="e">
        <f t="shared" si="35"/>
        <v>#REF!</v>
      </c>
      <c r="EH48" s="41" t="e">
        <f t="shared" si="35"/>
        <v>#REF!</v>
      </c>
      <c r="EI48" s="41" t="e">
        <f t="shared" si="35"/>
        <v>#REF!</v>
      </c>
      <c r="EJ48" s="41" t="e">
        <f t="shared" si="35"/>
        <v>#REF!</v>
      </c>
      <c r="EK48" s="41" t="e">
        <f t="shared" si="35"/>
        <v>#REF!</v>
      </c>
      <c r="EL48" s="41" t="e">
        <f t="shared" si="35"/>
        <v>#REF!</v>
      </c>
      <c r="EM48" s="41" t="e">
        <f t="shared" si="35"/>
        <v>#REF!</v>
      </c>
      <c r="EN48" s="41" t="e">
        <f t="shared" si="35"/>
        <v>#REF!</v>
      </c>
      <c r="EO48" s="41" t="e">
        <f t="shared" si="35"/>
        <v>#REF!</v>
      </c>
      <c r="EP48" s="41" t="e">
        <f t="shared" si="42"/>
        <v>#REF!</v>
      </c>
      <c r="EQ48" s="41" t="e">
        <f t="shared" si="42"/>
        <v>#REF!</v>
      </c>
      <c r="ER48" s="41" t="e">
        <f t="shared" si="42"/>
        <v>#REF!</v>
      </c>
      <c r="ES48" s="41" t="e">
        <f t="shared" si="42"/>
        <v>#REF!</v>
      </c>
      <c r="ET48" s="41" t="e">
        <f t="shared" si="42"/>
        <v>#REF!</v>
      </c>
      <c r="EU48" s="41" t="e">
        <f t="shared" si="42"/>
        <v>#REF!</v>
      </c>
      <c r="EV48" s="41" t="e">
        <f t="shared" si="42"/>
        <v>#REF!</v>
      </c>
      <c r="EW48" s="41" t="e">
        <f t="shared" si="42"/>
        <v>#REF!</v>
      </c>
      <c r="EX48" s="41" t="e">
        <f t="shared" si="42"/>
        <v>#REF!</v>
      </c>
      <c r="EY48" s="41" t="e">
        <f t="shared" si="42"/>
        <v>#REF!</v>
      </c>
      <c r="EZ48" s="41" t="e">
        <f t="shared" si="42"/>
        <v>#REF!</v>
      </c>
      <c r="FA48" s="41" t="e">
        <f t="shared" si="42"/>
        <v>#REF!</v>
      </c>
      <c r="FB48" s="41" t="e">
        <f t="shared" si="42"/>
        <v>#REF!</v>
      </c>
      <c r="FC48" s="41" t="e">
        <f t="shared" si="42"/>
        <v>#REF!</v>
      </c>
      <c r="FD48" s="41" t="e">
        <f t="shared" si="42"/>
        <v>#REF!</v>
      </c>
      <c r="FE48" s="41" t="e">
        <f t="shared" si="42"/>
        <v>#REF!</v>
      </c>
      <c r="FF48" s="41" t="e">
        <f t="shared" si="36"/>
        <v>#REF!</v>
      </c>
      <c r="FG48" s="41" t="e">
        <f t="shared" si="36"/>
        <v>#REF!</v>
      </c>
      <c r="FH48" s="41" t="e">
        <f t="shared" si="36"/>
        <v>#REF!</v>
      </c>
      <c r="FI48" s="41" t="e">
        <f t="shared" si="36"/>
        <v>#REF!</v>
      </c>
      <c r="FJ48" s="41" t="e">
        <f t="shared" si="36"/>
        <v>#REF!</v>
      </c>
      <c r="FK48" s="41" t="e">
        <f t="shared" si="36"/>
        <v>#REF!</v>
      </c>
      <c r="FL48" s="41" t="e">
        <f t="shared" si="36"/>
        <v>#REF!</v>
      </c>
      <c r="FM48" s="41" t="e">
        <f t="shared" si="36"/>
        <v>#REF!</v>
      </c>
      <c r="FN48" s="41" t="e">
        <f t="shared" si="36"/>
        <v>#REF!</v>
      </c>
      <c r="FO48" s="41" t="e">
        <f t="shared" si="36"/>
        <v>#REF!</v>
      </c>
      <c r="FP48" s="41" t="e">
        <f t="shared" si="36"/>
        <v>#REF!</v>
      </c>
      <c r="FQ48" s="41" t="e">
        <f t="shared" si="36"/>
        <v>#REF!</v>
      </c>
      <c r="FR48" s="41" t="e">
        <f t="shared" si="36"/>
        <v>#REF!</v>
      </c>
      <c r="FS48" s="41" t="e">
        <f t="shared" si="36"/>
        <v>#REF!</v>
      </c>
      <c r="FT48" s="41" t="e">
        <f t="shared" si="36"/>
        <v>#REF!</v>
      </c>
      <c r="FU48" s="41" t="e">
        <f t="shared" si="36"/>
        <v>#REF!</v>
      </c>
      <c r="FV48" s="41" t="e">
        <f t="shared" si="43"/>
        <v>#REF!</v>
      </c>
      <c r="FW48" s="41" t="e">
        <f t="shared" si="43"/>
        <v>#REF!</v>
      </c>
      <c r="FX48" s="41" t="e">
        <f t="shared" si="43"/>
        <v>#REF!</v>
      </c>
      <c r="FY48" s="41" t="e">
        <f t="shared" si="43"/>
        <v>#REF!</v>
      </c>
      <c r="FZ48" s="41" t="e">
        <f t="shared" si="43"/>
        <v>#REF!</v>
      </c>
      <c r="GA48" s="41" t="e">
        <f t="shared" si="43"/>
        <v>#REF!</v>
      </c>
      <c r="GB48" s="41" t="e">
        <f t="shared" si="43"/>
        <v>#REF!</v>
      </c>
      <c r="GC48" s="41" t="e">
        <f t="shared" si="43"/>
        <v>#REF!</v>
      </c>
      <c r="GD48" s="41" t="e">
        <f t="shared" si="43"/>
        <v>#REF!</v>
      </c>
      <c r="GE48" s="41" t="e">
        <f t="shared" si="43"/>
        <v>#REF!</v>
      </c>
      <c r="GF48" s="41" t="e">
        <f t="shared" si="43"/>
        <v>#REF!</v>
      </c>
      <c r="GG48" s="41" t="e">
        <f t="shared" si="43"/>
        <v>#REF!</v>
      </c>
      <c r="GH48" s="41" t="e">
        <f t="shared" si="43"/>
        <v>#REF!</v>
      </c>
      <c r="GI48" s="41" t="e">
        <f t="shared" si="43"/>
        <v>#REF!</v>
      </c>
      <c r="GJ48" s="41" t="e">
        <f t="shared" si="43"/>
        <v>#REF!</v>
      </c>
      <c r="GK48" s="41" t="e">
        <f t="shared" si="43"/>
        <v>#REF!</v>
      </c>
      <c r="GL48" s="41" t="e">
        <f t="shared" si="37"/>
        <v>#REF!</v>
      </c>
      <c r="GM48" s="41" t="e">
        <f t="shared" si="37"/>
        <v>#REF!</v>
      </c>
      <c r="GN48" s="41" t="e">
        <f t="shared" si="37"/>
        <v>#REF!</v>
      </c>
      <c r="GO48" s="41" t="e">
        <f t="shared" si="37"/>
        <v>#REF!</v>
      </c>
      <c r="GP48" s="41" t="e">
        <f t="shared" si="37"/>
        <v>#REF!</v>
      </c>
      <c r="GQ48" s="41" t="e">
        <f t="shared" si="37"/>
        <v>#REF!</v>
      </c>
      <c r="GR48" s="41" t="e">
        <f t="shared" si="37"/>
        <v>#REF!</v>
      </c>
      <c r="GS48" s="41" t="e">
        <f t="shared" si="37"/>
        <v>#REF!</v>
      </c>
      <c r="GT48" s="41" t="e">
        <f t="shared" si="37"/>
        <v>#REF!</v>
      </c>
      <c r="GU48" s="41" t="e">
        <f t="shared" si="37"/>
        <v>#REF!</v>
      </c>
      <c r="GV48" s="41" t="e">
        <f t="shared" si="37"/>
        <v>#REF!</v>
      </c>
      <c r="GW48" s="41" t="e">
        <f t="shared" si="37"/>
        <v>#REF!</v>
      </c>
      <c r="GX48" s="41" t="e">
        <f t="shared" si="37"/>
        <v>#REF!</v>
      </c>
      <c r="GY48" s="41" t="e">
        <f t="shared" si="37"/>
        <v>#REF!</v>
      </c>
      <c r="GZ48" s="41" t="e">
        <f t="shared" si="37"/>
        <v>#REF!</v>
      </c>
      <c r="HA48" s="41" t="e">
        <f t="shared" si="37"/>
        <v>#REF!</v>
      </c>
      <c r="HB48" s="41" t="e">
        <f t="shared" si="44"/>
        <v>#REF!</v>
      </c>
      <c r="HC48" s="41" t="e">
        <f t="shared" si="44"/>
        <v>#REF!</v>
      </c>
      <c r="HD48" s="41" t="e">
        <f t="shared" si="44"/>
        <v>#REF!</v>
      </c>
      <c r="HE48" s="41" t="e">
        <f t="shared" si="44"/>
        <v>#REF!</v>
      </c>
      <c r="HF48" s="41" t="e">
        <f t="shared" si="44"/>
        <v>#REF!</v>
      </c>
      <c r="HG48" s="41" t="e">
        <f t="shared" si="44"/>
        <v>#REF!</v>
      </c>
      <c r="HH48" s="41" t="e">
        <f t="shared" si="44"/>
        <v>#REF!</v>
      </c>
      <c r="HI48" s="41" t="e">
        <f t="shared" si="44"/>
        <v>#REF!</v>
      </c>
      <c r="HJ48" s="41" t="e">
        <f t="shared" si="44"/>
        <v>#REF!</v>
      </c>
    </row>
    <row r="49" spans="1:218" ht="14.4" x14ac:dyDescent="0.3">
      <c r="A49" s="42">
        <v>46</v>
      </c>
      <c r="B49" s="43" t="e">
        <f>'CMM2 - AUX CALC'!$AU$67</f>
        <v>#REF!</v>
      </c>
      <c r="AV49" s="41" t="e">
        <f>$B49/(_xlfn.SINGLE(PrazoConcessao)*12-AV$3+1)</f>
        <v>#REF!</v>
      </c>
      <c r="AW49" s="41" t="e">
        <f t="shared" si="38"/>
        <v>#REF!</v>
      </c>
      <c r="AX49" s="41" t="e">
        <f t="shared" si="38"/>
        <v>#REF!</v>
      </c>
      <c r="AY49" s="41" t="e">
        <f t="shared" si="38"/>
        <v>#REF!</v>
      </c>
      <c r="AZ49" s="41" t="e">
        <f t="shared" si="45"/>
        <v>#REF!</v>
      </c>
      <c r="BA49" s="41" t="e">
        <f t="shared" si="45"/>
        <v>#REF!</v>
      </c>
      <c r="BB49" s="41" t="e">
        <f t="shared" si="45"/>
        <v>#REF!</v>
      </c>
      <c r="BC49" s="41" t="e">
        <f t="shared" si="45"/>
        <v>#REF!</v>
      </c>
      <c r="BD49" s="41" t="e">
        <f t="shared" si="45"/>
        <v>#REF!</v>
      </c>
      <c r="BE49" s="41" t="e">
        <f t="shared" si="45"/>
        <v>#REF!</v>
      </c>
      <c r="BF49" s="41" t="e">
        <f t="shared" si="45"/>
        <v>#REF!</v>
      </c>
      <c r="BG49" s="41" t="e">
        <f t="shared" si="45"/>
        <v>#REF!</v>
      </c>
      <c r="BH49" s="41" t="e">
        <f t="shared" si="45"/>
        <v>#REF!</v>
      </c>
      <c r="BI49" s="41" t="e">
        <f t="shared" si="45"/>
        <v>#REF!</v>
      </c>
      <c r="BJ49" s="41" t="e">
        <f t="shared" si="45"/>
        <v>#REF!</v>
      </c>
      <c r="BK49" s="41" t="e">
        <f t="shared" si="45"/>
        <v>#REF!</v>
      </c>
      <c r="BL49" s="41" t="e">
        <f t="shared" si="45"/>
        <v>#REF!</v>
      </c>
      <c r="BM49" s="41" t="e">
        <f t="shared" si="45"/>
        <v>#REF!</v>
      </c>
      <c r="BN49" s="41" t="e">
        <f t="shared" si="39"/>
        <v>#REF!</v>
      </c>
      <c r="BO49" s="41" t="e">
        <f t="shared" si="39"/>
        <v>#REF!</v>
      </c>
      <c r="BP49" s="41" t="e">
        <f t="shared" si="39"/>
        <v>#REF!</v>
      </c>
      <c r="BQ49" s="41" t="e">
        <f t="shared" si="39"/>
        <v>#REF!</v>
      </c>
      <c r="BR49" s="41" t="e">
        <f t="shared" si="39"/>
        <v>#REF!</v>
      </c>
      <c r="BS49" s="41" t="e">
        <f t="shared" si="39"/>
        <v>#REF!</v>
      </c>
      <c r="BT49" s="41" t="e">
        <f t="shared" si="39"/>
        <v>#REF!</v>
      </c>
      <c r="BU49" s="41" t="e">
        <f t="shared" si="39"/>
        <v>#REF!</v>
      </c>
      <c r="BV49" s="41" t="e">
        <f t="shared" si="39"/>
        <v>#REF!</v>
      </c>
      <c r="BW49" s="41" t="e">
        <f t="shared" si="39"/>
        <v>#REF!</v>
      </c>
      <c r="BX49" s="41" t="e">
        <f t="shared" si="39"/>
        <v>#REF!</v>
      </c>
      <c r="BY49" s="41" t="e">
        <f t="shared" si="39"/>
        <v>#REF!</v>
      </c>
      <c r="BZ49" s="41" t="e">
        <f t="shared" si="39"/>
        <v>#REF!</v>
      </c>
      <c r="CA49" s="41" t="e">
        <f t="shared" si="39"/>
        <v>#REF!</v>
      </c>
      <c r="CB49" s="41" t="e">
        <f t="shared" si="39"/>
        <v>#REF!</v>
      </c>
      <c r="CC49" s="41" t="e">
        <f t="shared" si="39"/>
        <v>#REF!</v>
      </c>
      <c r="CD49" s="41" t="e">
        <f t="shared" si="40"/>
        <v>#REF!</v>
      </c>
      <c r="CE49" s="41" t="e">
        <f t="shared" si="40"/>
        <v>#REF!</v>
      </c>
      <c r="CF49" s="41" t="e">
        <f t="shared" si="40"/>
        <v>#REF!</v>
      </c>
      <c r="CG49" s="41" t="e">
        <f t="shared" si="40"/>
        <v>#REF!</v>
      </c>
      <c r="CH49" s="41" t="e">
        <f t="shared" si="40"/>
        <v>#REF!</v>
      </c>
      <c r="CI49" s="41" t="e">
        <f t="shared" si="40"/>
        <v>#REF!</v>
      </c>
      <c r="CJ49" s="41" t="e">
        <f t="shared" si="40"/>
        <v>#REF!</v>
      </c>
      <c r="CK49" s="41" t="e">
        <f t="shared" si="40"/>
        <v>#REF!</v>
      </c>
      <c r="CL49" s="41" t="e">
        <f t="shared" si="40"/>
        <v>#REF!</v>
      </c>
      <c r="CM49" s="41" t="e">
        <f t="shared" si="40"/>
        <v>#REF!</v>
      </c>
      <c r="CN49" s="41" t="e">
        <f t="shared" si="40"/>
        <v>#REF!</v>
      </c>
      <c r="CO49" s="41" t="e">
        <f t="shared" si="40"/>
        <v>#REF!</v>
      </c>
      <c r="CP49" s="41" t="e">
        <f t="shared" si="40"/>
        <v>#REF!</v>
      </c>
      <c r="CQ49" s="41" t="e">
        <f t="shared" si="40"/>
        <v>#REF!</v>
      </c>
      <c r="CR49" s="41" t="e">
        <f t="shared" si="40"/>
        <v>#REF!</v>
      </c>
      <c r="CS49" s="41" t="e">
        <f t="shared" si="40"/>
        <v>#REF!</v>
      </c>
      <c r="CT49" s="41" t="e">
        <f t="shared" si="34"/>
        <v>#REF!</v>
      </c>
      <c r="CU49" s="41" t="e">
        <f t="shared" si="34"/>
        <v>#REF!</v>
      </c>
      <c r="CV49" s="41" t="e">
        <f t="shared" si="34"/>
        <v>#REF!</v>
      </c>
      <c r="CW49" s="41" t="e">
        <f t="shared" si="34"/>
        <v>#REF!</v>
      </c>
      <c r="CX49" s="41" t="e">
        <f t="shared" si="34"/>
        <v>#REF!</v>
      </c>
      <c r="CY49" s="41" t="e">
        <f t="shared" si="34"/>
        <v>#REF!</v>
      </c>
      <c r="CZ49" s="41" t="e">
        <f t="shared" si="34"/>
        <v>#REF!</v>
      </c>
      <c r="DA49" s="41" t="e">
        <f t="shared" si="34"/>
        <v>#REF!</v>
      </c>
      <c r="DB49" s="41" t="e">
        <f t="shared" si="34"/>
        <v>#REF!</v>
      </c>
      <c r="DC49" s="41" t="e">
        <f t="shared" si="34"/>
        <v>#REF!</v>
      </c>
      <c r="DD49" s="41" t="e">
        <f t="shared" si="34"/>
        <v>#REF!</v>
      </c>
      <c r="DE49" s="41" t="e">
        <f t="shared" si="34"/>
        <v>#REF!</v>
      </c>
      <c r="DF49" s="41" t="e">
        <f t="shared" si="34"/>
        <v>#REF!</v>
      </c>
      <c r="DG49" s="41" t="e">
        <f t="shared" si="34"/>
        <v>#REF!</v>
      </c>
      <c r="DH49" s="41" t="e">
        <f t="shared" si="34"/>
        <v>#REF!</v>
      </c>
      <c r="DI49" s="41" t="e">
        <f t="shared" si="34"/>
        <v>#REF!</v>
      </c>
      <c r="DJ49" s="41" t="e">
        <f t="shared" si="41"/>
        <v>#REF!</v>
      </c>
      <c r="DK49" s="41" t="e">
        <f t="shared" si="41"/>
        <v>#REF!</v>
      </c>
      <c r="DL49" s="41" t="e">
        <f t="shared" si="41"/>
        <v>#REF!</v>
      </c>
      <c r="DM49" s="41" t="e">
        <f t="shared" si="41"/>
        <v>#REF!</v>
      </c>
      <c r="DN49" s="41" t="e">
        <f t="shared" si="41"/>
        <v>#REF!</v>
      </c>
      <c r="DO49" s="41" t="e">
        <f t="shared" si="41"/>
        <v>#REF!</v>
      </c>
      <c r="DP49" s="41" t="e">
        <f t="shared" si="41"/>
        <v>#REF!</v>
      </c>
      <c r="DQ49" s="41" t="e">
        <f t="shared" si="41"/>
        <v>#REF!</v>
      </c>
      <c r="DR49" s="41" t="e">
        <f t="shared" si="41"/>
        <v>#REF!</v>
      </c>
      <c r="DS49" s="41" t="e">
        <f t="shared" si="41"/>
        <v>#REF!</v>
      </c>
      <c r="DT49" s="41" t="e">
        <f t="shared" si="41"/>
        <v>#REF!</v>
      </c>
      <c r="DU49" s="41" t="e">
        <f t="shared" si="41"/>
        <v>#REF!</v>
      </c>
      <c r="DV49" s="41" t="e">
        <f t="shared" si="41"/>
        <v>#REF!</v>
      </c>
      <c r="DW49" s="41" t="e">
        <f t="shared" si="41"/>
        <v>#REF!</v>
      </c>
      <c r="DX49" s="41" t="e">
        <f t="shared" si="41"/>
        <v>#REF!</v>
      </c>
      <c r="DY49" s="41" t="e">
        <f t="shared" si="41"/>
        <v>#REF!</v>
      </c>
      <c r="DZ49" s="41" t="e">
        <f t="shared" si="35"/>
        <v>#REF!</v>
      </c>
      <c r="EA49" s="41" t="e">
        <f t="shared" si="35"/>
        <v>#REF!</v>
      </c>
      <c r="EB49" s="41" t="e">
        <f t="shared" si="35"/>
        <v>#REF!</v>
      </c>
      <c r="EC49" s="41" t="e">
        <f t="shared" si="35"/>
        <v>#REF!</v>
      </c>
      <c r="ED49" s="41" t="e">
        <f t="shared" si="35"/>
        <v>#REF!</v>
      </c>
      <c r="EE49" s="41" t="e">
        <f t="shared" si="35"/>
        <v>#REF!</v>
      </c>
      <c r="EF49" s="41" t="e">
        <f t="shared" si="35"/>
        <v>#REF!</v>
      </c>
      <c r="EG49" s="41" t="e">
        <f t="shared" si="35"/>
        <v>#REF!</v>
      </c>
      <c r="EH49" s="41" t="e">
        <f t="shared" si="35"/>
        <v>#REF!</v>
      </c>
      <c r="EI49" s="41" t="e">
        <f t="shared" si="35"/>
        <v>#REF!</v>
      </c>
      <c r="EJ49" s="41" t="e">
        <f t="shared" si="35"/>
        <v>#REF!</v>
      </c>
      <c r="EK49" s="41" t="e">
        <f t="shared" si="35"/>
        <v>#REF!</v>
      </c>
      <c r="EL49" s="41" t="e">
        <f t="shared" si="35"/>
        <v>#REF!</v>
      </c>
      <c r="EM49" s="41" t="e">
        <f t="shared" si="35"/>
        <v>#REF!</v>
      </c>
      <c r="EN49" s="41" t="e">
        <f t="shared" si="35"/>
        <v>#REF!</v>
      </c>
      <c r="EO49" s="41" t="e">
        <f t="shared" si="35"/>
        <v>#REF!</v>
      </c>
      <c r="EP49" s="41" t="e">
        <f t="shared" si="42"/>
        <v>#REF!</v>
      </c>
      <c r="EQ49" s="41" t="e">
        <f t="shared" si="42"/>
        <v>#REF!</v>
      </c>
      <c r="ER49" s="41" t="e">
        <f t="shared" si="42"/>
        <v>#REF!</v>
      </c>
      <c r="ES49" s="41" t="e">
        <f t="shared" si="42"/>
        <v>#REF!</v>
      </c>
      <c r="ET49" s="41" t="e">
        <f t="shared" si="42"/>
        <v>#REF!</v>
      </c>
      <c r="EU49" s="41" t="e">
        <f t="shared" si="42"/>
        <v>#REF!</v>
      </c>
      <c r="EV49" s="41" t="e">
        <f t="shared" si="42"/>
        <v>#REF!</v>
      </c>
      <c r="EW49" s="41" t="e">
        <f t="shared" si="42"/>
        <v>#REF!</v>
      </c>
      <c r="EX49" s="41" t="e">
        <f t="shared" si="42"/>
        <v>#REF!</v>
      </c>
      <c r="EY49" s="41" t="e">
        <f t="shared" si="42"/>
        <v>#REF!</v>
      </c>
      <c r="EZ49" s="41" t="e">
        <f t="shared" si="42"/>
        <v>#REF!</v>
      </c>
      <c r="FA49" s="41" t="e">
        <f t="shared" si="42"/>
        <v>#REF!</v>
      </c>
      <c r="FB49" s="41" t="e">
        <f t="shared" si="42"/>
        <v>#REF!</v>
      </c>
      <c r="FC49" s="41" t="e">
        <f t="shared" si="42"/>
        <v>#REF!</v>
      </c>
      <c r="FD49" s="41" t="e">
        <f t="shared" si="42"/>
        <v>#REF!</v>
      </c>
      <c r="FE49" s="41" t="e">
        <f t="shared" si="42"/>
        <v>#REF!</v>
      </c>
      <c r="FF49" s="41" t="e">
        <f t="shared" si="36"/>
        <v>#REF!</v>
      </c>
      <c r="FG49" s="41" t="e">
        <f t="shared" si="36"/>
        <v>#REF!</v>
      </c>
      <c r="FH49" s="41" t="e">
        <f t="shared" si="36"/>
        <v>#REF!</v>
      </c>
      <c r="FI49" s="41" t="e">
        <f t="shared" si="36"/>
        <v>#REF!</v>
      </c>
      <c r="FJ49" s="41" t="e">
        <f t="shared" si="36"/>
        <v>#REF!</v>
      </c>
      <c r="FK49" s="41" t="e">
        <f t="shared" si="36"/>
        <v>#REF!</v>
      </c>
      <c r="FL49" s="41" t="e">
        <f t="shared" si="36"/>
        <v>#REF!</v>
      </c>
      <c r="FM49" s="41" t="e">
        <f t="shared" si="36"/>
        <v>#REF!</v>
      </c>
      <c r="FN49" s="41" t="e">
        <f t="shared" si="36"/>
        <v>#REF!</v>
      </c>
      <c r="FO49" s="41" t="e">
        <f t="shared" si="36"/>
        <v>#REF!</v>
      </c>
      <c r="FP49" s="41" t="e">
        <f t="shared" si="36"/>
        <v>#REF!</v>
      </c>
      <c r="FQ49" s="41" t="e">
        <f t="shared" si="36"/>
        <v>#REF!</v>
      </c>
      <c r="FR49" s="41" t="e">
        <f t="shared" si="36"/>
        <v>#REF!</v>
      </c>
      <c r="FS49" s="41" t="e">
        <f t="shared" si="36"/>
        <v>#REF!</v>
      </c>
      <c r="FT49" s="41" t="e">
        <f t="shared" si="36"/>
        <v>#REF!</v>
      </c>
      <c r="FU49" s="41" t="e">
        <f t="shared" si="36"/>
        <v>#REF!</v>
      </c>
      <c r="FV49" s="41" t="e">
        <f t="shared" si="43"/>
        <v>#REF!</v>
      </c>
      <c r="FW49" s="41" t="e">
        <f t="shared" si="43"/>
        <v>#REF!</v>
      </c>
      <c r="FX49" s="41" t="e">
        <f t="shared" si="43"/>
        <v>#REF!</v>
      </c>
      <c r="FY49" s="41" t="e">
        <f t="shared" si="43"/>
        <v>#REF!</v>
      </c>
      <c r="FZ49" s="41" t="e">
        <f t="shared" si="43"/>
        <v>#REF!</v>
      </c>
      <c r="GA49" s="41" t="e">
        <f t="shared" si="43"/>
        <v>#REF!</v>
      </c>
      <c r="GB49" s="41" t="e">
        <f t="shared" si="43"/>
        <v>#REF!</v>
      </c>
      <c r="GC49" s="41" t="e">
        <f t="shared" si="43"/>
        <v>#REF!</v>
      </c>
      <c r="GD49" s="41" t="e">
        <f t="shared" si="43"/>
        <v>#REF!</v>
      </c>
      <c r="GE49" s="41" t="e">
        <f t="shared" si="43"/>
        <v>#REF!</v>
      </c>
      <c r="GF49" s="41" t="e">
        <f t="shared" si="43"/>
        <v>#REF!</v>
      </c>
      <c r="GG49" s="41" t="e">
        <f t="shared" si="43"/>
        <v>#REF!</v>
      </c>
      <c r="GH49" s="41" t="e">
        <f t="shared" si="43"/>
        <v>#REF!</v>
      </c>
      <c r="GI49" s="41" t="e">
        <f t="shared" si="43"/>
        <v>#REF!</v>
      </c>
      <c r="GJ49" s="41" t="e">
        <f t="shared" si="43"/>
        <v>#REF!</v>
      </c>
      <c r="GK49" s="41" t="e">
        <f t="shared" si="43"/>
        <v>#REF!</v>
      </c>
      <c r="GL49" s="41" t="e">
        <f t="shared" si="37"/>
        <v>#REF!</v>
      </c>
      <c r="GM49" s="41" t="e">
        <f t="shared" si="37"/>
        <v>#REF!</v>
      </c>
      <c r="GN49" s="41" t="e">
        <f t="shared" si="37"/>
        <v>#REF!</v>
      </c>
      <c r="GO49" s="41" t="e">
        <f t="shared" si="37"/>
        <v>#REF!</v>
      </c>
      <c r="GP49" s="41" t="e">
        <f t="shared" si="37"/>
        <v>#REF!</v>
      </c>
      <c r="GQ49" s="41" t="e">
        <f t="shared" si="37"/>
        <v>#REF!</v>
      </c>
      <c r="GR49" s="41" t="e">
        <f t="shared" si="37"/>
        <v>#REF!</v>
      </c>
      <c r="GS49" s="41" t="e">
        <f t="shared" si="37"/>
        <v>#REF!</v>
      </c>
      <c r="GT49" s="41" t="e">
        <f t="shared" si="37"/>
        <v>#REF!</v>
      </c>
      <c r="GU49" s="41" t="e">
        <f t="shared" si="37"/>
        <v>#REF!</v>
      </c>
      <c r="GV49" s="41" t="e">
        <f t="shared" si="37"/>
        <v>#REF!</v>
      </c>
      <c r="GW49" s="41" t="e">
        <f t="shared" si="37"/>
        <v>#REF!</v>
      </c>
      <c r="GX49" s="41" t="e">
        <f t="shared" si="37"/>
        <v>#REF!</v>
      </c>
      <c r="GY49" s="41" t="e">
        <f t="shared" si="37"/>
        <v>#REF!</v>
      </c>
      <c r="GZ49" s="41" t="e">
        <f t="shared" si="37"/>
        <v>#REF!</v>
      </c>
      <c r="HA49" s="41" t="e">
        <f t="shared" si="37"/>
        <v>#REF!</v>
      </c>
      <c r="HB49" s="41" t="e">
        <f t="shared" si="44"/>
        <v>#REF!</v>
      </c>
      <c r="HC49" s="41" t="e">
        <f t="shared" si="44"/>
        <v>#REF!</v>
      </c>
      <c r="HD49" s="41" t="e">
        <f t="shared" si="44"/>
        <v>#REF!</v>
      </c>
      <c r="HE49" s="41" t="e">
        <f t="shared" si="44"/>
        <v>#REF!</v>
      </c>
      <c r="HF49" s="41" t="e">
        <f t="shared" si="44"/>
        <v>#REF!</v>
      </c>
      <c r="HG49" s="41" t="e">
        <f t="shared" si="44"/>
        <v>#REF!</v>
      </c>
      <c r="HH49" s="41" t="e">
        <f t="shared" si="44"/>
        <v>#REF!</v>
      </c>
      <c r="HI49" s="41" t="e">
        <f t="shared" si="44"/>
        <v>#REF!</v>
      </c>
      <c r="HJ49" s="41" t="e">
        <f t="shared" si="44"/>
        <v>#REF!</v>
      </c>
    </row>
    <row r="50" spans="1:218" ht="14.4" x14ac:dyDescent="0.3">
      <c r="A50" s="42">
        <v>47</v>
      </c>
      <c r="B50" s="43" t="e">
        <f>'CMM2 - AUX CALC'!$AV$67</f>
        <v>#REF!</v>
      </c>
      <c r="AW50" s="41" t="e">
        <f>$B50/(_xlfn.SINGLE(PrazoConcessao)*12-AW$3+1)</f>
        <v>#REF!</v>
      </c>
      <c r="AX50" s="41" t="e">
        <f t="shared" si="38"/>
        <v>#REF!</v>
      </c>
      <c r="AY50" s="41" t="e">
        <f t="shared" si="38"/>
        <v>#REF!</v>
      </c>
      <c r="AZ50" s="41" t="e">
        <f t="shared" si="45"/>
        <v>#REF!</v>
      </c>
      <c r="BA50" s="41" t="e">
        <f t="shared" si="45"/>
        <v>#REF!</v>
      </c>
      <c r="BB50" s="41" t="e">
        <f t="shared" si="45"/>
        <v>#REF!</v>
      </c>
      <c r="BC50" s="41" t="e">
        <f t="shared" si="45"/>
        <v>#REF!</v>
      </c>
      <c r="BD50" s="41" t="e">
        <f t="shared" si="45"/>
        <v>#REF!</v>
      </c>
      <c r="BE50" s="41" t="e">
        <f t="shared" si="45"/>
        <v>#REF!</v>
      </c>
      <c r="BF50" s="41" t="e">
        <f t="shared" si="45"/>
        <v>#REF!</v>
      </c>
      <c r="BG50" s="41" t="e">
        <f t="shared" si="45"/>
        <v>#REF!</v>
      </c>
      <c r="BH50" s="41" t="e">
        <f t="shared" si="45"/>
        <v>#REF!</v>
      </c>
      <c r="BI50" s="41" t="e">
        <f t="shared" si="45"/>
        <v>#REF!</v>
      </c>
      <c r="BJ50" s="41" t="e">
        <f t="shared" si="45"/>
        <v>#REF!</v>
      </c>
      <c r="BK50" s="41" t="e">
        <f t="shared" si="45"/>
        <v>#REF!</v>
      </c>
      <c r="BL50" s="41" t="e">
        <f t="shared" si="45"/>
        <v>#REF!</v>
      </c>
      <c r="BM50" s="41" t="e">
        <f t="shared" si="45"/>
        <v>#REF!</v>
      </c>
      <c r="BN50" s="41" t="e">
        <f t="shared" si="39"/>
        <v>#REF!</v>
      </c>
      <c r="BO50" s="41" t="e">
        <f t="shared" si="39"/>
        <v>#REF!</v>
      </c>
      <c r="BP50" s="41" t="e">
        <f t="shared" si="39"/>
        <v>#REF!</v>
      </c>
      <c r="BQ50" s="41" t="e">
        <f t="shared" si="39"/>
        <v>#REF!</v>
      </c>
      <c r="BR50" s="41" t="e">
        <f t="shared" si="39"/>
        <v>#REF!</v>
      </c>
      <c r="BS50" s="41" t="e">
        <f t="shared" si="39"/>
        <v>#REF!</v>
      </c>
      <c r="BT50" s="41" t="e">
        <f t="shared" si="39"/>
        <v>#REF!</v>
      </c>
      <c r="BU50" s="41" t="e">
        <f t="shared" si="39"/>
        <v>#REF!</v>
      </c>
      <c r="BV50" s="41" t="e">
        <f t="shared" si="39"/>
        <v>#REF!</v>
      </c>
      <c r="BW50" s="41" t="e">
        <f t="shared" si="39"/>
        <v>#REF!</v>
      </c>
      <c r="BX50" s="41" t="e">
        <f t="shared" si="39"/>
        <v>#REF!</v>
      </c>
      <c r="BY50" s="41" t="e">
        <f t="shared" si="39"/>
        <v>#REF!</v>
      </c>
      <c r="BZ50" s="41" t="e">
        <f t="shared" si="39"/>
        <v>#REF!</v>
      </c>
      <c r="CA50" s="41" t="e">
        <f t="shared" si="39"/>
        <v>#REF!</v>
      </c>
      <c r="CB50" s="41" t="e">
        <f t="shared" si="39"/>
        <v>#REF!</v>
      </c>
      <c r="CC50" s="41" t="e">
        <f t="shared" ref="CC50:CR66" si="46">CB50</f>
        <v>#REF!</v>
      </c>
      <c r="CD50" s="41" t="e">
        <f t="shared" si="40"/>
        <v>#REF!</v>
      </c>
      <c r="CE50" s="41" t="e">
        <f t="shared" si="40"/>
        <v>#REF!</v>
      </c>
      <c r="CF50" s="41" t="e">
        <f t="shared" si="40"/>
        <v>#REF!</v>
      </c>
      <c r="CG50" s="41" t="e">
        <f t="shared" si="40"/>
        <v>#REF!</v>
      </c>
      <c r="CH50" s="41" t="e">
        <f t="shared" si="40"/>
        <v>#REF!</v>
      </c>
      <c r="CI50" s="41" t="e">
        <f t="shared" si="40"/>
        <v>#REF!</v>
      </c>
      <c r="CJ50" s="41" t="e">
        <f t="shared" si="40"/>
        <v>#REF!</v>
      </c>
      <c r="CK50" s="41" t="e">
        <f t="shared" si="40"/>
        <v>#REF!</v>
      </c>
      <c r="CL50" s="41" t="e">
        <f t="shared" si="40"/>
        <v>#REF!</v>
      </c>
      <c r="CM50" s="41" t="e">
        <f t="shared" si="40"/>
        <v>#REF!</v>
      </c>
      <c r="CN50" s="41" t="e">
        <f t="shared" si="40"/>
        <v>#REF!</v>
      </c>
      <c r="CO50" s="41" t="e">
        <f t="shared" si="40"/>
        <v>#REF!</v>
      </c>
      <c r="CP50" s="41" t="e">
        <f t="shared" si="40"/>
        <v>#REF!</v>
      </c>
      <c r="CQ50" s="41" t="e">
        <f t="shared" si="40"/>
        <v>#REF!</v>
      </c>
      <c r="CR50" s="41" t="e">
        <f t="shared" si="40"/>
        <v>#REF!</v>
      </c>
      <c r="CS50" s="41" t="e">
        <f t="shared" ref="CS50:DH69" si="47">CR50</f>
        <v>#REF!</v>
      </c>
      <c r="CT50" s="41" t="e">
        <f t="shared" si="34"/>
        <v>#REF!</v>
      </c>
      <c r="CU50" s="41" t="e">
        <f t="shared" si="34"/>
        <v>#REF!</v>
      </c>
      <c r="CV50" s="41" t="e">
        <f t="shared" si="34"/>
        <v>#REF!</v>
      </c>
      <c r="CW50" s="41" t="e">
        <f t="shared" si="34"/>
        <v>#REF!</v>
      </c>
      <c r="CX50" s="41" t="e">
        <f t="shared" si="34"/>
        <v>#REF!</v>
      </c>
      <c r="CY50" s="41" t="e">
        <f t="shared" si="34"/>
        <v>#REF!</v>
      </c>
      <c r="CZ50" s="41" t="e">
        <f t="shared" si="34"/>
        <v>#REF!</v>
      </c>
      <c r="DA50" s="41" t="e">
        <f t="shared" si="34"/>
        <v>#REF!</v>
      </c>
      <c r="DB50" s="41" t="e">
        <f t="shared" si="34"/>
        <v>#REF!</v>
      </c>
      <c r="DC50" s="41" t="e">
        <f t="shared" si="34"/>
        <v>#REF!</v>
      </c>
      <c r="DD50" s="41" t="e">
        <f t="shared" si="34"/>
        <v>#REF!</v>
      </c>
      <c r="DE50" s="41" t="e">
        <f t="shared" si="34"/>
        <v>#REF!</v>
      </c>
      <c r="DF50" s="41" t="e">
        <f t="shared" si="34"/>
        <v>#REF!</v>
      </c>
      <c r="DG50" s="41" t="e">
        <f t="shared" si="34"/>
        <v>#REF!</v>
      </c>
      <c r="DH50" s="41" t="e">
        <f t="shared" si="34"/>
        <v>#REF!</v>
      </c>
      <c r="DI50" s="41" t="e">
        <f t="shared" si="34"/>
        <v>#REF!</v>
      </c>
      <c r="DJ50" s="41" t="e">
        <f t="shared" si="41"/>
        <v>#REF!</v>
      </c>
      <c r="DK50" s="41" t="e">
        <f t="shared" si="41"/>
        <v>#REF!</v>
      </c>
      <c r="DL50" s="41" t="e">
        <f t="shared" si="41"/>
        <v>#REF!</v>
      </c>
      <c r="DM50" s="41" t="e">
        <f t="shared" si="41"/>
        <v>#REF!</v>
      </c>
      <c r="DN50" s="41" t="e">
        <f t="shared" si="41"/>
        <v>#REF!</v>
      </c>
      <c r="DO50" s="41" t="e">
        <f t="shared" si="41"/>
        <v>#REF!</v>
      </c>
      <c r="DP50" s="41" t="e">
        <f t="shared" si="41"/>
        <v>#REF!</v>
      </c>
      <c r="DQ50" s="41" t="e">
        <f t="shared" si="41"/>
        <v>#REF!</v>
      </c>
      <c r="DR50" s="41" t="e">
        <f t="shared" si="41"/>
        <v>#REF!</v>
      </c>
      <c r="DS50" s="41" t="e">
        <f t="shared" si="41"/>
        <v>#REF!</v>
      </c>
      <c r="DT50" s="41" t="e">
        <f t="shared" si="41"/>
        <v>#REF!</v>
      </c>
      <c r="DU50" s="41" t="e">
        <f t="shared" si="41"/>
        <v>#REF!</v>
      </c>
      <c r="DV50" s="41" t="e">
        <f t="shared" si="41"/>
        <v>#REF!</v>
      </c>
      <c r="DW50" s="41" t="e">
        <f t="shared" si="41"/>
        <v>#REF!</v>
      </c>
      <c r="DX50" s="41" t="e">
        <f t="shared" si="41"/>
        <v>#REF!</v>
      </c>
      <c r="DY50" s="41" t="e">
        <f t="shared" ref="DY50:EN69" si="48">DX50</f>
        <v>#REF!</v>
      </c>
      <c r="DZ50" s="41" t="e">
        <f t="shared" si="35"/>
        <v>#REF!</v>
      </c>
      <c r="EA50" s="41" t="e">
        <f t="shared" si="35"/>
        <v>#REF!</v>
      </c>
      <c r="EB50" s="41" t="e">
        <f t="shared" si="35"/>
        <v>#REF!</v>
      </c>
      <c r="EC50" s="41" t="e">
        <f t="shared" si="35"/>
        <v>#REF!</v>
      </c>
      <c r="ED50" s="41" t="e">
        <f t="shared" si="35"/>
        <v>#REF!</v>
      </c>
      <c r="EE50" s="41" t="e">
        <f t="shared" si="35"/>
        <v>#REF!</v>
      </c>
      <c r="EF50" s="41" t="e">
        <f t="shared" si="35"/>
        <v>#REF!</v>
      </c>
      <c r="EG50" s="41" t="e">
        <f t="shared" si="35"/>
        <v>#REF!</v>
      </c>
      <c r="EH50" s="41" t="e">
        <f t="shared" si="35"/>
        <v>#REF!</v>
      </c>
      <c r="EI50" s="41" t="e">
        <f t="shared" si="35"/>
        <v>#REF!</v>
      </c>
      <c r="EJ50" s="41" t="e">
        <f t="shared" si="35"/>
        <v>#REF!</v>
      </c>
      <c r="EK50" s="41" t="e">
        <f t="shared" si="35"/>
        <v>#REF!</v>
      </c>
      <c r="EL50" s="41" t="e">
        <f t="shared" si="35"/>
        <v>#REF!</v>
      </c>
      <c r="EM50" s="41" t="e">
        <f t="shared" si="35"/>
        <v>#REF!</v>
      </c>
      <c r="EN50" s="41" t="e">
        <f t="shared" si="35"/>
        <v>#REF!</v>
      </c>
      <c r="EO50" s="41" t="e">
        <f t="shared" si="35"/>
        <v>#REF!</v>
      </c>
      <c r="EP50" s="41" t="e">
        <f t="shared" si="42"/>
        <v>#REF!</v>
      </c>
      <c r="EQ50" s="41" t="e">
        <f t="shared" si="42"/>
        <v>#REF!</v>
      </c>
      <c r="ER50" s="41" t="e">
        <f t="shared" si="42"/>
        <v>#REF!</v>
      </c>
      <c r="ES50" s="41" t="e">
        <f t="shared" si="42"/>
        <v>#REF!</v>
      </c>
      <c r="ET50" s="41" t="e">
        <f t="shared" si="42"/>
        <v>#REF!</v>
      </c>
      <c r="EU50" s="41" t="e">
        <f t="shared" si="42"/>
        <v>#REF!</v>
      </c>
      <c r="EV50" s="41" t="e">
        <f t="shared" si="42"/>
        <v>#REF!</v>
      </c>
      <c r="EW50" s="41" t="e">
        <f t="shared" si="42"/>
        <v>#REF!</v>
      </c>
      <c r="EX50" s="41" t="e">
        <f t="shared" si="42"/>
        <v>#REF!</v>
      </c>
      <c r="EY50" s="41" t="e">
        <f t="shared" si="42"/>
        <v>#REF!</v>
      </c>
      <c r="EZ50" s="41" t="e">
        <f t="shared" si="42"/>
        <v>#REF!</v>
      </c>
      <c r="FA50" s="41" t="e">
        <f t="shared" si="42"/>
        <v>#REF!</v>
      </c>
      <c r="FB50" s="41" t="e">
        <f t="shared" si="42"/>
        <v>#REF!</v>
      </c>
      <c r="FC50" s="41" t="e">
        <f t="shared" si="42"/>
        <v>#REF!</v>
      </c>
      <c r="FD50" s="41" t="e">
        <f t="shared" si="42"/>
        <v>#REF!</v>
      </c>
      <c r="FE50" s="41" t="e">
        <f t="shared" ref="FE50:FT69" si="49">FD50</f>
        <v>#REF!</v>
      </c>
      <c r="FF50" s="41" t="e">
        <f t="shared" si="36"/>
        <v>#REF!</v>
      </c>
      <c r="FG50" s="41" t="e">
        <f t="shared" si="36"/>
        <v>#REF!</v>
      </c>
      <c r="FH50" s="41" t="e">
        <f t="shared" si="36"/>
        <v>#REF!</v>
      </c>
      <c r="FI50" s="41" t="e">
        <f t="shared" si="36"/>
        <v>#REF!</v>
      </c>
      <c r="FJ50" s="41" t="e">
        <f t="shared" si="36"/>
        <v>#REF!</v>
      </c>
      <c r="FK50" s="41" t="e">
        <f t="shared" si="36"/>
        <v>#REF!</v>
      </c>
      <c r="FL50" s="41" t="e">
        <f t="shared" si="36"/>
        <v>#REF!</v>
      </c>
      <c r="FM50" s="41" t="e">
        <f t="shared" si="36"/>
        <v>#REF!</v>
      </c>
      <c r="FN50" s="41" t="e">
        <f t="shared" si="36"/>
        <v>#REF!</v>
      </c>
      <c r="FO50" s="41" t="e">
        <f t="shared" si="36"/>
        <v>#REF!</v>
      </c>
      <c r="FP50" s="41" t="e">
        <f t="shared" si="36"/>
        <v>#REF!</v>
      </c>
      <c r="FQ50" s="41" t="e">
        <f t="shared" si="36"/>
        <v>#REF!</v>
      </c>
      <c r="FR50" s="41" t="e">
        <f t="shared" si="36"/>
        <v>#REF!</v>
      </c>
      <c r="FS50" s="41" t="e">
        <f t="shared" si="36"/>
        <v>#REF!</v>
      </c>
      <c r="FT50" s="41" t="e">
        <f t="shared" si="36"/>
        <v>#REF!</v>
      </c>
      <c r="FU50" s="41" t="e">
        <f t="shared" si="36"/>
        <v>#REF!</v>
      </c>
      <c r="FV50" s="41" t="e">
        <f t="shared" si="43"/>
        <v>#REF!</v>
      </c>
      <c r="FW50" s="41" t="e">
        <f t="shared" si="43"/>
        <v>#REF!</v>
      </c>
      <c r="FX50" s="41" t="e">
        <f t="shared" si="43"/>
        <v>#REF!</v>
      </c>
      <c r="FY50" s="41" t="e">
        <f t="shared" si="43"/>
        <v>#REF!</v>
      </c>
      <c r="FZ50" s="41" t="e">
        <f t="shared" si="43"/>
        <v>#REF!</v>
      </c>
      <c r="GA50" s="41" t="e">
        <f t="shared" si="43"/>
        <v>#REF!</v>
      </c>
      <c r="GB50" s="41" t="e">
        <f t="shared" si="43"/>
        <v>#REF!</v>
      </c>
      <c r="GC50" s="41" t="e">
        <f t="shared" si="43"/>
        <v>#REF!</v>
      </c>
      <c r="GD50" s="41" t="e">
        <f t="shared" si="43"/>
        <v>#REF!</v>
      </c>
      <c r="GE50" s="41" t="e">
        <f t="shared" si="43"/>
        <v>#REF!</v>
      </c>
      <c r="GF50" s="41" t="e">
        <f t="shared" si="43"/>
        <v>#REF!</v>
      </c>
      <c r="GG50" s="41" t="e">
        <f t="shared" si="43"/>
        <v>#REF!</v>
      </c>
      <c r="GH50" s="41" t="e">
        <f t="shared" si="43"/>
        <v>#REF!</v>
      </c>
      <c r="GI50" s="41" t="e">
        <f t="shared" si="43"/>
        <v>#REF!</v>
      </c>
      <c r="GJ50" s="41" t="e">
        <f t="shared" si="43"/>
        <v>#REF!</v>
      </c>
      <c r="GK50" s="41" t="e">
        <f t="shared" ref="GK50:GX70" si="50">GJ50</f>
        <v>#REF!</v>
      </c>
      <c r="GL50" s="41" t="e">
        <f t="shared" si="37"/>
        <v>#REF!</v>
      </c>
      <c r="GM50" s="41" t="e">
        <f t="shared" si="37"/>
        <v>#REF!</v>
      </c>
      <c r="GN50" s="41" t="e">
        <f t="shared" si="37"/>
        <v>#REF!</v>
      </c>
      <c r="GO50" s="41" t="e">
        <f t="shared" si="37"/>
        <v>#REF!</v>
      </c>
      <c r="GP50" s="41" t="e">
        <f t="shared" si="37"/>
        <v>#REF!</v>
      </c>
      <c r="GQ50" s="41" t="e">
        <f t="shared" si="37"/>
        <v>#REF!</v>
      </c>
      <c r="GR50" s="41" t="e">
        <f t="shared" si="37"/>
        <v>#REF!</v>
      </c>
      <c r="GS50" s="41" t="e">
        <f t="shared" si="37"/>
        <v>#REF!</v>
      </c>
      <c r="GT50" s="41" t="e">
        <f t="shared" si="37"/>
        <v>#REF!</v>
      </c>
      <c r="GU50" s="41" t="e">
        <f t="shared" si="37"/>
        <v>#REF!</v>
      </c>
      <c r="GV50" s="41" t="e">
        <f t="shared" si="37"/>
        <v>#REF!</v>
      </c>
      <c r="GW50" s="41" t="e">
        <f t="shared" si="37"/>
        <v>#REF!</v>
      </c>
      <c r="GX50" s="41" t="e">
        <f t="shared" si="37"/>
        <v>#REF!</v>
      </c>
      <c r="GY50" s="41" t="e">
        <f t="shared" si="37"/>
        <v>#REF!</v>
      </c>
      <c r="GZ50" s="41" t="e">
        <f t="shared" si="37"/>
        <v>#REF!</v>
      </c>
      <c r="HA50" s="41" t="e">
        <f t="shared" si="37"/>
        <v>#REF!</v>
      </c>
      <c r="HB50" s="41" t="e">
        <f t="shared" si="44"/>
        <v>#REF!</v>
      </c>
      <c r="HC50" s="41" t="e">
        <f t="shared" si="44"/>
        <v>#REF!</v>
      </c>
      <c r="HD50" s="41" t="e">
        <f t="shared" si="44"/>
        <v>#REF!</v>
      </c>
      <c r="HE50" s="41" t="e">
        <f t="shared" si="44"/>
        <v>#REF!</v>
      </c>
      <c r="HF50" s="41" t="e">
        <f t="shared" si="44"/>
        <v>#REF!</v>
      </c>
      <c r="HG50" s="41" t="e">
        <f t="shared" si="44"/>
        <v>#REF!</v>
      </c>
      <c r="HH50" s="41" t="e">
        <f t="shared" si="44"/>
        <v>#REF!</v>
      </c>
      <c r="HI50" s="41" t="e">
        <f t="shared" si="44"/>
        <v>#REF!</v>
      </c>
      <c r="HJ50" s="41" t="e">
        <f t="shared" si="44"/>
        <v>#REF!</v>
      </c>
    </row>
    <row r="51" spans="1:218" ht="14.4" x14ac:dyDescent="0.3">
      <c r="A51" s="42">
        <v>48</v>
      </c>
      <c r="B51" s="43" t="e">
        <f>'CMM2 - AUX CALC'!$AW$67</f>
        <v>#REF!</v>
      </c>
      <c r="AX51" s="41" t="e">
        <f>$B51/(_xlfn.SINGLE(PrazoConcessao)*12-AX$3+1)</f>
        <v>#REF!</v>
      </c>
      <c r="AY51" s="41" t="e">
        <f t="shared" ref="AY51" si="51">AX51</f>
        <v>#REF!</v>
      </c>
      <c r="AZ51" s="41" t="e">
        <f t="shared" si="45"/>
        <v>#REF!</v>
      </c>
      <c r="BA51" s="41" t="e">
        <f t="shared" si="45"/>
        <v>#REF!</v>
      </c>
      <c r="BB51" s="41" t="e">
        <f t="shared" si="45"/>
        <v>#REF!</v>
      </c>
      <c r="BC51" s="41" t="e">
        <f t="shared" si="45"/>
        <v>#REF!</v>
      </c>
      <c r="BD51" s="41" t="e">
        <f t="shared" si="45"/>
        <v>#REF!</v>
      </c>
      <c r="BE51" s="41" t="e">
        <f t="shared" si="45"/>
        <v>#REF!</v>
      </c>
      <c r="BF51" s="41" t="e">
        <f t="shared" si="45"/>
        <v>#REF!</v>
      </c>
      <c r="BG51" s="41" t="e">
        <f t="shared" si="45"/>
        <v>#REF!</v>
      </c>
      <c r="BH51" s="41" t="e">
        <f t="shared" si="45"/>
        <v>#REF!</v>
      </c>
      <c r="BI51" s="41" t="e">
        <f t="shared" si="45"/>
        <v>#REF!</v>
      </c>
      <c r="BJ51" s="41" t="e">
        <f t="shared" si="45"/>
        <v>#REF!</v>
      </c>
      <c r="BK51" s="41" t="e">
        <f t="shared" si="45"/>
        <v>#REF!</v>
      </c>
      <c r="BL51" s="41" t="e">
        <f t="shared" si="45"/>
        <v>#REF!</v>
      </c>
      <c r="BM51" s="41" t="e">
        <f t="shared" si="45"/>
        <v>#REF!</v>
      </c>
      <c r="BN51" s="41" t="e">
        <f t="shared" si="45"/>
        <v>#REF!</v>
      </c>
      <c r="BO51" s="41" t="e">
        <f t="shared" si="45"/>
        <v>#REF!</v>
      </c>
      <c r="BP51" s="41" t="e">
        <f t="shared" ref="BP51:CE69" si="52">BO51</f>
        <v>#REF!</v>
      </c>
      <c r="BQ51" s="41" t="e">
        <f t="shared" si="52"/>
        <v>#REF!</v>
      </c>
      <c r="BR51" s="41" t="e">
        <f t="shared" si="52"/>
        <v>#REF!</v>
      </c>
      <c r="BS51" s="41" t="e">
        <f t="shared" si="52"/>
        <v>#REF!</v>
      </c>
      <c r="BT51" s="41" t="e">
        <f t="shared" si="52"/>
        <v>#REF!</v>
      </c>
      <c r="BU51" s="41" t="e">
        <f t="shared" si="52"/>
        <v>#REF!</v>
      </c>
      <c r="BV51" s="41" t="e">
        <f t="shared" si="52"/>
        <v>#REF!</v>
      </c>
      <c r="BW51" s="41" t="e">
        <f t="shared" si="52"/>
        <v>#REF!</v>
      </c>
      <c r="BX51" s="41" t="e">
        <f t="shared" si="52"/>
        <v>#REF!</v>
      </c>
      <c r="BY51" s="41" t="e">
        <f t="shared" si="52"/>
        <v>#REF!</v>
      </c>
      <c r="BZ51" s="41" t="e">
        <f t="shared" si="52"/>
        <v>#REF!</v>
      </c>
      <c r="CA51" s="41" t="e">
        <f t="shared" si="52"/>
        <v>#REF!</v>
      </c>
      <c r="CB51" s="41" t="e">
        <f t="shared" si="52"/>
        <v>#REF!</v>
      </c>
      <c r="CC51" s="41" t="e">
        <f t="shared" si="46"/>
        <v>#REF!</v>
      </c>
      <c r="CD51" s="41" t="e">
        <f t="shared" si="46"/>
        <v>#REF!</v>
      </c>
      <c r="CE51" s="41" t="e">
        <f t="shared" si="46"/>
        <v>#REF!</v>
      </c>
      <c r="CF51" s="41" t="e">
        <f t="shared" si="46"/>
        <v>#REF!</v>
      </c>
      <c r="CG51" s="41" t="e">
        <f t="shared" si="46"/>
        <v>#REF!</v>
      </c>
      <c r="CH51" s="41" t="e">
        <f t="shared" si="46"/>
        <v>#REF!</v>
      </c>
      <c r="CI51" s="41" t="e">
        <f t="shared" si="46"/>
        <v>#REF!</v>
      </c>
      <c r="CJ51" s="41" t="e">
        <f t="shared" si="46"/>
        <v>#REF!</v>
      </c>
      <c r="CK51" s="41" t="e">
        <f t="shared" si="46"/>
        <v>#REF!</v>
      </c>
      <c r="CL51" s="41" t="e">
        <f t="shared" si="46"/>
        <v>#REF!</v>
      </c>
      <c r="CM51" s="41" t="e">
        <f t="shared" si="46"/>
        <v>#REF!</v>
      </c>
      <c r="CN51" s="41" t="e">
        <f t="shared" si="46"/>
        <v>#REF!</v>
      </c>
      <c r="CO51" s="41" t="e">
        <f t="shared" si="46"/>
        <v>#REF!</v>
      </c>
      <c r="CP51" s="41" t="e">
        <f t="shared" si="46"/>
        <v>#REF!</v>
      </c>
      <c r="CQ51" s="41" t="e">
        <f t="shared" si="46"/>
        <v>#REF!</v>
      </c>
      <c r="CR51" s="41" t="e">
        <f t="shared" si="46"/>
        <v>#REF!</v>
      </c>
      <c r="CS51" s="41" t="e">
        <f t="shared" si="47"/>
        <v>#REF!</v>
      </c>
      <c r="CT51" s="41" t="e">
        <f t="shared" si="34"/>
        <v>#REF!</v>
      </c>
      <c r="CU51" s="41" t="e">
        <f t="shared" si="34"/>
        <v>#REF!</v>
      </c>
      <c r="CV51" s="41" t="e">
        <f t="shared" si="34"/>
        <v>#REF!</v>
      </c>
      <c r="CW51" s="41" t="e">
        <f t="shared" si="34"/>
        <v>#REF!</v>
      </c>
      <c r="CX51" s="41" t="e">
        <f t="shared" si="34"/>
        <v>#REF!</v>
      </c>
      <c r="CY51" s="41" t="e">
        <f t="shared" si="34"/>
        <v>#REF!</v>
      </c>
      <c r="CZ51" s="41" t="e">
        <f t="shared" si="34"/>
        <v>#REF!</v>
      </c>
      <c r="DA51" s="41" t="e">
        <f t="shared" si="34"/>
        <v>#REF!</v>
      </c>
      <c r="DB51" s="41" t="e">
        <f t="shared" si="34"/>
        <v>#REF!</v>
      </c>
      <c r="DC51" s="41" t="e">
        <f t="shared" si="34"/>
        <v>#REF!</v>
      </c>
      <c r="DD51" s="41" t="e">
        <f t="shared" si="34"/>
        <v>#REF!</v>
      </c>
      <c r="DE51" s="41" t="e">
        <f t="shared" si="34"/>
        <v>#REF!</v>
      </c>
      <c r="DF51" s="41" t="e">
        <f t="shared" si="34"/>
        <v>#REF!</v>
      </c>
      <c r="DG51" s="41" t="e">
        <f t="shared" ref="DG51:DV66" si="53">DF51</f>
        <v>#REF!</v>
      </c>
      <c r="DH51" s="41" t="e">
        <f t="shared" si="53"/>
        <v>#REF!</v>
      </c>
      <c r="DI51" s="41" t="e">
        <f t="shared" si="53"/>
        <v>#REF!</v>
      </c>
      <c r="DJ51" s="41" t="e">
        <f t="shared" si="53"/>
        <v>#REF!</v>
      </c>
      <c r="DK51" s="41" t="e">
        <f t="shared" si="53"/>
        <v>#REF!</v>
      </c>
      <c r="DL51" s="41" t="e">
        <f t="shared" si="53"/>
        <v>#REF!</v>
      </c>
      <c r="DM51" s="41" t="e">
        <f t="shared" si="53"/>
        <v>#REF!</v>
      </c>
      <c r="DN51" s="41" t="e">
        <f t="shared" si="53"/>
        <v>#REF!</v>
      </c>
      <c r="DO51" s="41" t="e">
        <f t="shared" si="53"/>
        <v>#REF!</v>
      </c>
      <c r="DP51" s="41" t="e">
        <f t="shared" si="53"/>
        <v>#REF!</v>
      </c>
      <c r="DQ51" s="41" t="e">
        <f t="shared" si="53"/>
        <v>#REF!</v>
      </c>
      <c r="DR51" s="41" t="e">
        <f t="shared" si="53"/>
        <v>#REF!</v>
      </c>
      <c r="DS51" s="41" t="e">
        <f t="shared" si="53"/>
        <v>#REF!</v>
      </c>
      <c r="DT51" s="41" t="e">
        <f t="shared" si="53"/>
        <v>#REF!</v>
      </c>
      <c r="DU51" s="41" t="e">
        <f t="shared" si="53"/>
        <v>#REF!</v>
      </c>
      <c r="DV51" s="41" t="e">
        <f t="shared" si="53"/>
        <v>#REF!</v>
      </c>
      <c r="DW51" s="41" t="e">
        <f t="shared" ref="DW51:EI86" si="54">DV51</f>
        <v>#REF!</v>
      </c>
      <c r="DX51" s="41" t="e">
        <f t="shared" si="54"/>
        <v>#REF!</v>
      </c>
      <c r="DY51" s="41" t="e">
        <f t="shared" si="48"/>
        <v>#REF!</v>
      </c>
      <c r="DZ51" s="41" t="e">
        <f t="shared" si="35"/>
        <v>#REF!</v>
      </c>
      <c r="EA51" s="41" t="e">
        <f t="shared" si="35"/>
        <v>#REF!</v>
      </c>
      <c r="EB51" s="41" t="e">
        <f t="shared" si="35"/>
        <v>#REF!</v>
      </c>
      <c r="EC51" s="41" t="e">
        <f t="shared" si="35"/>
        <v>#REF!</v>
      </c>
      <c r="ED51" s="41" t="e">
        <f t="shared" si="35"/>
        <v>#REF!</v>
      </c>
      <c r="EE51" s="41" t="e">
        <f t="shared" si="35"/>
        <v>#REF!</v>
      </c>
      <c r="EF51" s="41" t="e">
        <f t="shared" si="35"/>
        <v>#REF!</v>
      </c>
      <c r="EG51" s="41" t="e">
        <f t="shared" si="35"/>
        <v>#REF!</v>
      </c>
      <c r="EH51" s="41" t="e">
        <f t="shared" si="35"/>
        <v>#REF!</v>
      </c>
      <c r="EI51" s="41" t="e">
        <f t="shared" si="35"/>
        <v>#REF!</v>
      </c>
      <c r="EJ51" s="41" t="e">
        <f t="shared" si="35"/>
        <v>#REF!</v>
      </c>
      <c r="EK51" s="41" t="e">
        <f t="shared" si="35"/>
        <v>#REF!</v>
      </c>
      <c r="EL51" s="41" t="e">
        <f t="shared" si="35"/>
        <v>#REF!</v>
      </c>
      <c r="EM51" s="41" t="e">
        <f t="shared" ref="EM51:FB66" si="55">EL51</f>
        <v>#REF!</v>
      </c>
      <c r="EN51" s="41" t="e">
        <f t="shared" si="55"/>
        <v>#REF!</v>
      </c>
      <c r="EO51" s="41" t="e">
        <f t="shared" si="55"/>
        <v>#REF!</v>
      </c>
      <c r="EP51" s="41" t="e">
        <f t="shared" si="55"/>
        <v>#REF!</v>
      </c>
      <c r="EQ51" s="41" t="e">
        <f t="shared" si="55"/>
        <v>#REF!</v>
      </c>
      <c r="ER51" s="41" t="e">
        <f t="shared" si="55"/>
        <v>#REF!</v>
      </c>
      <c r="ES51" s="41" t="e">
        <f t="shared" si="55"/>
        <v>#REF!</v>
      </c>
      <c r="ET51" s="41" t="e">
        <f t="shared" si="55"/>
        <v>#REF!</v>
      </c>
      <c r="EU51" s="41" t="e">
        <f t="shared" si="55"/>
        <v>#REF!</v>
      </c>
      <c r="EV51" s="41" t="e">
        <f t="shared" si="55"/>
        <v>#REF!</v>
      </c>
      <c r="EW51" s="41" t="e">
        <f t="shared" si="55"/>
        <v>#REF!</v>
      </c>
      <c r="EX51" s="41" t="e">
        <f t="shared" si="55"/>
        <v>#REF!</v>
      </c>
      <c r="EY51" s="41" t="e">
        <f t="shared" si="55"/>
        <v>#REF!</v>
      </c>
      <c r="EZ51" s="41" t="e">
        <f t="shared" si="55"/>
        <v>#REF!</v>
      </c>
      <c r="FA51" s="41" t="e">
        <f t="shared" si="55"/>
        <v>#REF!</v>
      </c>
      <c r="FB51" s="41" t="e">
        <f t="shared" si="55"/>
        <v>#REF!</v>
      </c>
      <c r="FC51" s="41" t="e">
        <f t="shared" ref="FC51:FO86" si="56">FB51</f>
        <v>#REF!</v>
      </c>
      <c r="FD51" s="41" t="e">
        <f t="shared" si="56"/>
        <v>#REF!</v>
      </c>
      <c r="FE51" s="41" t="e">
        <f t="shared" si="49"/>
        <v>#REF!</v>
      </c>
      <c r="FF51" s="41" t="e">
        <f t="shared" si="36"/>
        <v>#REF!</v>
      </c>
      <c r="FG51" s="41" t="e">
        <f t="shared" si="36"/>
        <v>#REF!</v>
      </c>
      <c r="FH51" s="41" t="e">
        <f t="shared" si="36"/>
        <v>#REF!</v>
      </c>
      <c r="FI51" s="41" t="e">
        <f t="shared" si="36"/>
        <v>#REF!</v>
      </c>
      <c r="FJ51" s="41" t="e">
        <f t="shared" si="36"/>
        <v>#REF!</v>
      </c>
      <c r="FK51" s="41" t="e">
        <f t="shared" si="36"/>
        <v>#REF!</v>
      </c>
      <c r="FL51" s="41" t="e">
        <f t="shared" si="36"/>
        <v>#REF!</v>
      </c>
      <c r="FM51" s="41" t="e">
        <f t="shared" si="36"/>
        <v>#REF!</v>
      </c>
      <c r="FN51" s="41" t="e">
        <f t="shared" si="36"/>
        <v>#REF!</v>
      </c>
      <c r="FO51" s="41" t="e">
        <f t="shared" si="36"/>
        <v>#REF!</v>
      </c>
      <c r="FP51" s="41" t="e">
        <f t="shared" si="36"/>
        <v>#REF!</v>
      </c>
      <c r="FQ51" s="41" t="e">
        <f t="shared" si="36"/>
        <v>#REF!</v>
      </c>
      <c r="FR51" s="41" t="e">
        <f t="shared" si="36"/>
        <v>#REF!</v>
      </c>
      <c r="FS51" s="41" t="e">
        <f t="shared" ref="FS51:GH66" si="57">FR51</f>
        <v>#REF!</v>
      </c>
      <c r="FT51" s="41" t="e">
        <f t="shared" si="57"/>
        <v>#REF!</v>
      </c>
      <c r="FU51" s="41" t="e">
        <f t="shared" si="57"/>
        <v>#REF!</v>
      </c>
      <c r="FV51" s="41" t="e">
        <f t="shared" si="57"/>
        <v>#REF!</v>
      </c>
      <c r="FW51" s="41" t="e">
        <f t="shared" si="57"/>
        <v>#REF!</v>
      </c>
      <c r="FX51" s="41" t="e">
        <f t="shared" si="57"/>
        <v>#REF!</v>
      </c>
      <c r="FY51" s="41" t="e">
        <f t="shared" si="57"/>
        <v>#REF!</v>
      </c>
      <c r="FZ51" s="41" t="e">
        <f t="shared" si="57"/>
        <v>#REF!</v>
      </c>
      <c r="GA51" s="41" t="e">
        <f t="shared" si="57"/>
        <v>#REF!</v>
      </c>
      <c r="GB51" s="41" t="e">
        <f t="shared" si="57"/>
        <v>#REF!</v>
      </c>
      <c r="GC51" s="41" t="e">
        <f t="shared" si="57"/>
        <v>#REF!</v>
      </c>
      <c r="GD51" s="41" t="e">
        <f t="shared" si="57"/>
        <v>#REF!</v>
      </c>
      <c r="GE51" s="41" t="e">
        <f t="shared" si="57"/>
        <v>#REF!</v>
      </c>
      <c r="GF51" s="41" t="e">
        <f t="shared" si="57"/>
        <v>#REF!</v>
      </c>
      <c r="GG51" s="41" t="e">
        <f t="shared" si="57"/>
        <v>#REF!</v>
      </c>
      <c r="GH51" s="41" t="e">
        <f t="shared" si="57"/>
        <v>#REF!</v>
      </c>
      <c r="GI51" s="41" t="e">
        <f t="shared" ref="GI51:GS104" si="58">GH51</f>
        <v>#REF!</v>
      </c>
      <c r="GJ51" s="41" t="e">
        <f t="shared" si="58"/>
        <v>#REF!</v>
      </c>
      <c r="GK51" s="41" t="e">
        <f t="shared" si="50"/>
        <v>#REF!</v>
      </c>
      <c r="GL51" s="41" t="e">
        <f t="shared" si="37"/>
        <v>#REF!</v>
      </c>
      <c r="GM51" s="41" t="e">
        <f t="shared" si="37"/>
        <v>#REF!</v>
      </c>
      <c r="GN51" s="41" t="e">
        <f t="shared" si="37"/>
        <v>#REF!</v>
      </c>
      <c r="GO51" s="41" t="e">
        <f t="shared" si="37"/>
        <v>#REF!</v>
      </c>
      <c r="GP51" s="41" t="e">
        <f t="shared" si="37"/>
        <v>#REF!</v>
      </c>
      <c r="GQ51" s="41" t="e">
        <f t="shared" si="37"/>
        <v>#REF!</v>
      </c>
      <c r="GR51" s="41" t="e">
        <f t="shared" si="37"/>
        <v>#REF!</v>
      </c>
      <c r="GS51" s="41" t="e">
        <f t="shared" si="37"/>
        <v>#REF!</v>
      </c>
      <c r="GT51" s="41" t="e">
        <f t="shared" si="37"/>
        <v>#REF!</v>
      </c>
      <c r="GU51" s="41" t="e">
        <f t="shared" si="37"/>
        <v>#REF!</v>
      </c>
      <c r="GV51" s="41" t="e">
        <f t="shared" si="37"/>
        <v>#REF!</v>
      </c>
      <c r="GW51" s="41" t="e">
        <f t="shared" si="37"/>
        <v>#REF!</v>
      </c>
      <c r="GX51" s="41" t="e">
        <f t="shared" si="37"/>
        <v>#REF!</v>
      </c>
      <c r="GY51" s="41" t="e">
        <f t="shared" ref="GY51:HD99" si="59">GX51</f>
        <v>#REF!</v>
      </c>
      <c r="GZ51" s="41" t="e">
        <f t="shared" si="59"/>
        <v>#REF!</v>
      </c>
      <c r="HA51" s="41" t="e">
        <f t="shared" si="59"/>
        <v>#REF!</v>
      </c>
      <c r="HB51" s="41" t="e">
        <f t="shared" si="44"/>
        <v>#REF!</v>
      </c>
      <c r="HC51" s="41" t="e">
        <f t="shared" si="44"/>
        <v>#REF!</v>
      </c>
      <c r="HD51" s="41" t="e">
        <f t="shared" si="44"/>
        <v>#REF!</v>
      </c>
      <c r="HE51" s="41" t="e">
        <f t="shared" si="44"/>
        <v>#REF!</v>
      </c>
      <c r="HF51" s="41" t="e">
        <f t="shared" si="44"/>
        <v>#REF!</v>
      </c>
      <c r="HG51" s="41" t="e">
        <f t="shared" si="44"/>
        <v>#REF!</v>
      </c>
      <c r="HH51" s="41" t="e">
        <f t="shared" si="44"/>
        <v>#REF!</v>
      </c>
      <c r="HI51" s="41" t="e">
        <f t="shared" si="44"/>
        <v>#REF!</v>
      </c>
      <c r="HJ51" s="41" t="e">
        <f t="shared" si="44"/>
        <v>#REF!</v>
      </c>
    </row>
    <row r="52" spans="1:218" ht="14.4" x14ac:dyDescent="0.3">
      <c r="A52" s="42">
        <v>49</v>
      </c>
      <c r="B52" s="43" t="e">
        <f>'CMM2 - AUX CALC'!$AX$67</f>
        <v>#REF!</v>
      </c>
      <c r="AY52" s="41" t="e">
        <f>$B52/(_xlfn.SINGLE(PrazoConcessao)*12-AY$3+1)</f>
        <v>#REF!</v>
      </c>
      <c r="AZ52" s="41" t="e">
        <f t="shared" si="45"/>
        <v>#REF!</v>
      </c>
      <c r="BA52" s="41" t="e">
        <f t="shared" si="45"/>
        <v>#REF!</v>
      </c>
      <c r="BB52" s="41" t="e">
        <f t="shared" si="45"/>
        <v>#REF!</v>
      </c>
      <c r="BC52" s="41" t="e">
        <f t="shared" si="45"/>
        <v>#REF!</v>
      </c>
      <c r="BD52" s="41" t="e">
        <f t="shared" si="45"/>
        <v>#REF!</v>
      </c>
      <c r="BE52" s="41" t="e">
        <f t="shared" si="45"/>
        <v>#REF!</v>
      </c>
      <c r="BF52" s="41" t="e">
        <f t="shared" si="45"/>
        <v>#REF!</v>
      </c>
      <c r="BG52" s="41" t="e">
        <f t="shared" si="45"/>
        <v>#REF!</v>
      </c>
      <c r="BH52" s="41" t="e">
        <f t="shared" si="45"/>
        <v>#REF!</v>
      </c>
      <c r="BI52" s="41" t="e">
        <f t="shared" si="45"/>
        <v>#REF!</v>
      </c>
      <c r="BJ52" s="41" t="e">
        <f t="shared" si="45"/>
        <v>#REF!</v>
      </c>
      <c r="BK52" s="41" t="e">
        <f t="shared" si="45"/>
        <v>#REF!</v>
      </c>
      <c r="BL52" s="41" t="e">
        <f t="shared" si="45"/>
        <v>#REF!</v>
      </c>
      <c r="BM52" s="41" t="e">
        <f t="shared" si="45"/>
        <v>#REF!</v>
      </c>
      <c r="BN52" s="41" t="e">
        <f t="shared" si="45"/>
        <v>#REF!</v>
      </c>
      <c r="BO52" s="41" t="e">
        <f t="shared" si="45"/>
        <v>#REF!</v>
      </c>
      <c r="BP52" s="41" t="e">
        <f t="shared" si="52"/>
        <v>#REF!</v>
      </c>
      <c r="BQ52" s="41" t="e">
        <f t="shared" si="52"/>
        <v>#REF!</v>
      </c>
      <c r="BR52" s="41" t="e">
        <f t="shared" si="52"/>
        <v>#REF!</v>
      </c>
      <c r="BS52" s="41" t="e">
        <f t="shared" si="52"/>
        <v>#REF!</v>
      </c>
      <c r="BT52" s="41" t="e">
        <f t="shared" si="52"/>
        <v>#REF!</v>
      </c>
      <c r="BU52" s="41" t="e">
        <f t="shared" si="52"/>
        <v>#REF!</v>
      </c>
      <c r="BV52" s="41" t="e">
        <f t="shared" si="52"/>
        <v>#REF!</v>
      </c>
      <c r="BW52" s="41" t="e">
        <f t="shared" si="52"/>
        <v>#REF!</v>
      </c>
      <c r="BX52" s="41" t="e">
        <f t="shared" si="52"/>
        <v>#REF!</v>
      </c>
      <c r="BY52" s="41" t="e">
        <f t="shared" si="52"/>
        <v>#REF!</v>
      </c>
      <c r="BZ52" s="41" t="e">
        <f t="shared" si="52"/>
        <v>#REF!</v>
      </c>
      <c r="CA52" s="41" t="e">
        <f t="shared" si="52"/>
        <v>#REF!</v>
      </c>
      <c r="CB52" s="41" t="e">
        <f t="shared" si="52"/>
        <v>#REF!</v>
      </c>
      <c r="CC52" s="41" t="e">
        <f t="shared" si="46"/>
        <v>#REF!</v>
      </c>
      <c r="CD52" s="41" t="e">
        <f t="shared" si="46"/>
        <v>#REF!</v>
      </c>
      <c r="CE52" s="41" t="e">
        <f t="shared" si="46"/>
        <v>#REF!</v>
      </c>
      <c r="CF52" s="41" t="e">
        <f t="shared" si="46"/>
        <v>#REF!</v>
      </c>
      <c r="CG52" s="41" t="e">
        <f t="shared" si="46"/>
        <v>#REF!</v>
      </c>
      <c r="CH52" s="41" t="e">
        <f t="shared" si="46"/>
        <v>#REF!</v>
      </c>
      <c r="CI52" s="41" t="e">
        <f t="shared" si="46"/>
        <v>#REF!</v>
      </c>
      <c r="CJ52" s="41" t="e">
        <f t="shared" si="46"/>
        <v>#REF!</v>
      </c>
      <c r="CK52" s="41" t="e">
        <f t="shared" si="46"/>
        <v>#REF!</v>
      </c>
      <c r="CL52" s="41" t="e">
        <f t="shared" si="46"/>
        <v>#REF!</v>
      </c>
      <c r="CM52" s="41" t="e">
        <f t="shared" si="46"/>
        <v>#REF!</v>
      </c>
      <c r="CN52" s="41" t="e">
        <f t="shared" si="46"/>
        <v>#REF!</v>
      </c>
      <c r="CO52" s="41" t="e">
        <f t="shared" si="46"/>
        <v>#REF!</v>
      </c>
      <c r="CP52" s="41" t="e">
        <f t="shared" si="46"/>
        <v>#REF!</v>
      </c>
      <c r="CQ52" s="41" t="e">
        <f t="shared" si="46"/>
        <v>#REF!</v>
      </c>
      <c r="CR52" s="41" t="e">
        <f t="shared" si="46"/>
        <v>#REF!</v>
      </c>
      <c r="CS52" s="41" t="e">
        <f t="shared" si="47"/>
        <v>#REF!</v>
      </c>
      <c r="CT52" s="41" t="e">
        <f t="shared" si="47"/>
        <v>#REF!</v>
      </c>
      <c r="CU52" s="41" t="e">
        <f t="shared" si="47"/>
        <v>#REF!</v>
      </c>
      <c r="CV52" s="41" t="e">
        <f t="shared" si="47"/>
        <v>#REF!</v>
      </c>
      <c r="CW52" s="41" t="e">
        <f t="shared" si="47"/>
        <v>#REF!</v>
      </c>
      <c r="CX52" s="41" t="e">
        <f t="shared" si="47"/>
        <v>#REF!</v>
      </c>
      <c r="CY52" s="41" t="e">
        <f t="shared" si="47"/>
        <v>#REF!</v>
      </c>
      <c r="CZ52" s="41" t="e">
        <f t="shared" si="47"/>
        <v>#REF!</v>
      </c>
      <c r="DA52" s="41" t="e">
        <f t="shared" si="47"/>
        <v>#REF!</v>
      </c>
      <c r="DB52" s="41" t="e">
        <f t="shared" si="47"/>
        <v>#REF!</v>
      </c>
      <c r="DC52" s="41" t="e">
        <f t="shared" si="47"/>
        <v>#REF!</v>
      </c>
      <c r="DD52" s="41" t="e">
        <f t="shared" si="47"/>
        <v>#REF!</v>
      </c>
      <c r="DE52" s="41" t="e">
        <f t="shared" si="47"/>
        <v>#REF!</v>
      </c>
      <c r="DF52" s="41" t="e">
        <f t="shared" si="47"/>
        <v>#REF!</v>
      </c>
      <c r="DG52" s="41" t="e">
        <f t="shared" si="53"/>
        <v>#REF!</v>
      </c>
      <c r="DH52" s="41" t="e">
        <f t="shared" si="53"/>
        <v>#REF!</v>
      </c>
      <c r="DI52" s="41" t="e">
        <f t="shared" si="53"/>
        <v>#REF!</v>
      </c>
      <c r="DJ52" s="41" t="e">
        <f t="shared" si="53"/>
        <v>#REF!</v>
      </c>
      <c r="DK52" s="41" t="e">
        <f t="shared" si="53"/>
        <v>#REF!</v>
      </c>
      <c r="DL52" s="41" t="e">
        <f t="shared" si="53"/>
        <v>#REF!</v>
      </c>
      <c r="DM52" s="41" t="e">
        <f t="shared" si="53"/>
        <v>#REF!</v>
      </c>
      <c r="DN52" s="41" t="e">
        <f t="shared" si="53"/>
        <v>#REF!</v>
      </c>
      <c r="DO52" s="41" t="e">
        <f t="shared" si="53"/>
        <v>#REF!</v>
      </c>
      <c r="DP52" s="41" t="e">
        <f t="shared" si="53"/>
        <v>#REF!</v>
      </c>
      <c r="DQ52" s="41" t="e">
        <f t="shared" si="53"/>
        <v>#REF!</v>
      </c>
      <c r="DR52" s="41" t="e">
        <f t="shared" si="53"/>
        <v>#REF!</v>
      </c>
      <c r="DS52" s="41" t="e">
        <f t="shared" si="53"/>
        <v>#REF!</v>
      </c>
      <c r="DT52" s="41" t="e">
        <f t="shared" si="53"/>
        <v>#REF!</v>
      </c>
      <c r="DU52" s="41" t="e">
        <f t="shared" si="53"/>
        <v>#REF!</v>
      </c>
      <c r="DV52" s="41" t="e">
        <f t="shared" si="53"/>
        <v>#REF!</v>
      </c>
      <c r="DW52" s="41" t="e">
        <f t="shared" si="54"/>
        <v>#REF!</v>
      </c>
      <c r="DX52" s="41" t="e">
        <f t="shared" si="54"/>
        <v>#REF!</v>
      </c>
      <c r="DY52" s="41" t="e">
        <f t="shared" si="48"/>
        <v>#REF!</v>
      </c>
      <c r="DZ52" s="41" t="e">
        <f t="shared" si="48"/>
        <v>#REF!</v>
      </c>
      <c r="EA52" s="41" t="e">
        <f t="shared" si="48"/>
        <v>#REF!</v>
      </c>
      <c r="EB52" s="41" t="e">
        <f t="shared" si="48"/>
        <v>#REF!</v>
      </c>
      <c r="EC52" s="41" t="e">
        <f t="shared" si="48"/>
        <v>#REF!</v>
      </c>
      <c r="ED52" s="41" t="e">
        <f t="shared" si="48"/>
        <v>#REF!</v>
      </c>
      <c r="EE52" s="41" t="e">
        <f t="shared" si="48"/>
        <v>#REF!</v>
      </c>
      <c r="EF52" s="41" t="e">
        <f t="shared" si="48"/>
        <v>#REF!</v>
      </c>
      <c r="EG52" s="41" t="e">
        <f t="shared" si="48"/>
        <v>#REF!</v>
      </c>
      <c r="EH52" s="41" t="e">
        <f t="shared" si="48"/>
        <v>#REF!</v>
      </c>
      <c r="EI52" s="41" t="e">
        <f t="shared" si="48"/>
        <v>#REF!</v>
      </c>
      <c r="EJ52" s="41" t="e">
        <f t="shared" si="48"/>
        <v>#REF!</v>
      </c>
      <c r="EK52" s="41" t="e">
        <f t="shared" si="48"/>
        <v>#REF!</v>
      </c>
      <c r="EL52" s="41" t="e">
        <f t="shared" si="48"/>
        <v>#REF!</v>
      </c>
      <c r="EM52" s="41" t="e">
        <f t="shared" si="55"/>
        <v>#REF!</v>
      </c>
      <c r="EN52" s="41" t="e">
        <f t="shared" si="55"/>
        <v>#REF!</v>
      </c>
      <c r="EO52" s="41" t="e">
        <f t="shared" si="55"/>
        <v>#REF!</v>
      </c>
      <c r="EP52" s="41" t="e">
        <f t="shared" si="55"/>
        <v>#REF!</v>
      </c>
      <c r="EQ52" s="41" t="e">
        <f t="shared" si="55"/>
        <v>#REF!</v>
      </c>
      <c r="ER52" s="41" t="e">
        <f t="shared" si="55"/>
        <v>#REF!</v>
      </c>
      <c r="ES52" s="41" t="e">
        <f t="shared" si="55"/>
        <v>#REF!</v>
      </c>
      <c r="ET52" s="41" t="e">
        <f t="shared" si="55"/>
        <v>#REF!</v>
      </c>
      <c r="EU52" s="41" t="e">
        <f t="shared" si="55"/>
        <v>#REF!</v>
      </c>
      <c r="EV52" s="41" t="e">
        <f t="shared" si="55"/>
        <v>#REF!</v>
      </c>
      <c r="EW52" s="41" t="e">
        <f t="shared" si="55"/>
        <v>#REF!</v>
      </c>
      <c r="EX52" s="41" t="e">
        <f t="shared" si="55"/>
        <v>#REF!</v>
      </c>
      <c r="EY52" s="41" t="e">
        <f t="shared" si="55"/>
        <v>#REF!</v>
      </c>
      <c r="EZ52" s="41" t="e">
        <f t="shared" si="55"/>
        <v>#REF!</v>
      </c>
      <c r="FA52" s="41" t="e">
        <f t="shared" si="55"/>
        <v>#REF!</v>
      </c>
      <c r="FB52" s="41" t="e">
        <f t="shared" si="55"/>
        <v>#REF!</v>
      </c>
      <c r="FC52" s="41" t="e">
        <f t="shared" si="56"/>
        <v>#REF!</v>
      </c>
      <c r="FD52" s="41" t="e">
        <f t="shared" si="56"/>
        <v>#REF!</v>
      </c>
      <c r="FE52" s="41" t="e">
        <f t="shared" si="49"/>
        <v>#REF!</v>
      </c>
      <c r="FF52" s="41" t="e">
        <f t="shared" si="49"/>
        <v>#REF!</v>
      </c>
      <c r="FG52" s="41" t="e">
        <f t="shared" si="49"/>
        <v>#REF!</v>
      </c>
      <c r="FH52" s="41" t="e">
        <f t="shared" si="49"/>
        <v>#REF!</v>
      </c>
      <c r="FI52" s="41" t="e">
        <f t="shared" si="49"/>
        <v>#REF!</v>
      </c>
      <c r="FJ52" s="41" t="e">
        <f t="shared" si="49"/>
        <v>#REF!</v>
      </c>
      <c r="FK52" s="41" t="e">
        <f t="shared" si="49"/>
        <v>#REF!</v>
      </c>
      <c r="FL52" s="41" t="e">
        <f t="shared" si="49"/>
        <v>#REF!</v>
      </c>
      <c r="FM52" s="41" t="e">
        <f t="shared" si="49"/>
        <v>#REF!</v>
      </c>
      <c r="FN52" s="41" t="e">
        <f t="shared" si="49"/>
        <v>#REF!</v>
      </c>
      <c r="FO52" s="41" t="e">
        <f t="shared" si="49"/>
        <v>#REF!</v>
      </c>
      <c r="FP52" s="41" t="e">
        <f t="shared" si="49"/>
        <v>#REF!</v>
      </c>
      <c r="FQ52" s="41" t="e">
        <f t="shared" si="49"/>
        <v>#REF!</v>
      </c>
      <c r="FR52" s="41" t="e">
        <f t="shared" si="49"/>
        <v>#REF!</v>
      </c>
      <c r="FS52" s="41" t="e">
        <f t="shared" si="57"/>
        <v>#REF!</v>
      </c>
      <c r="FT52" s="41" t="e">
        <f t="shared" si="57"/>
        <v>#REF!</v>
      </c>
      <c r="FU52" s="41" t="e">
        <f t="shared" si="57"/>
        <v>#REF!</v>
      </c>
      <c r="FV52" s="41" t="e">
        <f t="shared" si="57"/>
        <v>#REF!</v>
      </c>
      <c r="FW52" s="41" t="e">
        <f t="shared" si="57"/>
        <v>#REF!</v>
      </c>
      <c r="FX52" s="41" t="e">
        <f t="shared" si="57"/>
        <v>#REF!</v>
      </c>
      <c r="FY52" s="41" t="e">
        <f t="shared" si="57"/>
        <v>#REF!</v>
      </c>
      <c r="FZ52" s="41" t="e">
        <f t="shared" si="57"/>
        <v>#REF!</v>
      </c>
      <c r="GA52" s="41" t="e">
        <f t="shared" si="57"/>
        <v>#REF!</v>
      </c>
      <c r="GB52" s="41" t="e">
        <f t="shared" si="57"/>
        <v>#REF!</v>
      </c>
      <c r="GC52" s="41" t="e">
        <f t="shared" si="57"/>
        <v>#REF!</v>
      </c>
      <c r="GD52" s="41" t="e">
        <f t="shared" si="57"/>
        <v>#REF!</v>
      </c>
      <c r="GE52" s="41" t="e">
        <f t="shared" si="57"/>
        <v>#REF!</v>
      </c>
      <c r="GF52" s="41" t="e">
        <f t="shared" si="57"/>
        <v>#REF!</v>
      </c>
      <c r="GG52" s="41" t="e">
        <f t="shared" si="57"/>
        <v>#REF!</v>
      </c>
      <c r="GH52" s="41" t="e">
        <f t="shared" si="57"/>
        <v>#REF!</v>
      </c>
      <c r="GI52" s="41" t="e">
        <f t="shared" si="58"/>
        <v>#REF!</v>
      </c>
      <c r="GJ52" s="41" t="e">
        <f t="shared" si="58"/>
        <v>#REF!</v>
      </c>
      <c r="GK52" s="41" t="e">
        <f t="shared" si="50"/>
        <v>#REF!</v>
      </c>
      <c r="GL52" s="41" t="e">
        <f t="shared" si="50"/>
        <v>#REF!</v>
      </c>
      <c r="GM52" s="41" t="e">
        <f t="shared" si="50"/>
        <v>#REF!</v>
      </c>
      <c r="GN52" s="41" t="e">
        <f t="shared" si="50"/>
        <v>#REF!</v>
      </c>
      <c r="GO52" s="41" t="e">
        <f t="shared" si="50"/>
        <v>#REF!</v>
      </c>
      <c r="GP52" s="41" t="e">
        <f t="shared" si="50"/>
        <v>#REF!</v>
      </c>
      <c r="GQ52" s="41" t="e">
        <f t="shared" si="50"/>
        <v>#REF!</v>
      </c>
      <c r="GR52" s="41" t="e">
        <f t="shared" si="50"/>
        <v>#REF!</v>
      </c>
      <c r="GS52" s="41" t="e">
        <f t="shared" si="50"/>
        <v>#REF!</v>
      </c>
      <c r="GT52" s="41" t="e">
        <f t="shared" si="50"/>
        <v>#REF!</v>
      </c>
      <c r="GU52" s="41" t="e">
        <f t="shared" si="50"/>
        <v>#REF!</v>
      </c>
      <c r="GV52" s="41" t="e">
        <f t="shared" si="50"/>
        <v>#REF!</v>
      </c>
      <c r="GW52" s="41" t="e">
        <f t="shared" si="50"/>
        <v>#REF!</v>
      </c>
      <c r="GX52" s="41" t="e">
        <f t="shared" si="50"/>
        <v>#REF!</v>
      </c>
      <c r="GY52" s="41" t="e">
        <f t="shared" si="59"/>
        <v>#REF!</v>
      </c>
      <c r="GZ52" s="41" t="e">
        <f t="shared" si="59"/>
        <v>#REF!</v>
      </c>
      <c r="HA52" s="41" t="e">
        <f t="shared" si="59"/>
        <v>#REF!</v>
      </c>
      <c r="HB52" s="41" t="e">
        <f t="shared" si="44"/>
        <v>#REF!</v>
      </c>
      <c r="HC52" s="41" t="e">
        <f t="shared" si="44"/>
        <v>#REF!</v>
      </c>
      <c r="HD52" s="41" t="e">
        <f t="shared" si="44"/>
        <v>#REF!</v>
      </c>
      <c r="HE52" s="41" t="e">
        <f t="shared" si="44"/>
        <v>#REF!</v>
      </c>
      <c r="HF52" s="41" t="e">
        <f t="shared" si="44"/>
        <v>#REF!</v>
      </c>
      <c r="HG52" s="41" t="e">
        <f t="shared" si="44"/>
        <v>#REF!</v>
      </c>
      <c r="HH52" s="41" t="e">
        <f t="shared" si="44"/>
        <v>#REF!</v>
      </c>
      <c r="HI52" s="41" t="e">
        <f t="shared" si="44"/>
        <v>#REF!</v>
      </c>
      <c r="HJ52" s="41" t="e">
        <f t="shared" si="44"/>
        <v>#REF!</v>
      </c>
    </row>
    <row r="53" spans="1:218" ht="14.4" x14ac:dyDescent="0.3">
      <c r="A53" s="42">
        <v>50</v>
      </c>
      <c r="B53" s="43" t="e">
        <f>'CMM2 - AUX CALC'!$AY$67</f>
        <v>#REF!</v>
      </c>
      <c r="AZ53" s="41" t="e">
        <f>$B53/(_xlfn.SINGLE(PrazoConcessao)*12-AZ$3+1)</f>
        <v>#REF!</v>
      </c>
      <c r="BA53" s="41" t="e">
        <f t="shared" si="45"/>
        <v>#REF!</v>
      </c>
      <c r="BB53" s="41" t="e">
        <f t="shared" si="45"/>
        <v>#REF!</v>
      </c>
      <c r="BC53" s="41" t="e">
        <f t="shared" si="45"/>
        <v>#REF!</v>
      </c>
      <c r="BD53" s="41" t="e">
        <f t="shared" si="45"/>
        <v>#REF!</v>
      </c>
      <c r="BE53" s="41" t="e">
        <f t="shared" si="45"/>
        <v>#REF!</v>
      </c>
      <c r="BF53" s="41" t="e">
        <f t="shared" si="45"/>
        <v>#REF!</v>
      </c>
      <c r="BG53" s="41" t="e">
        <f t="shared" si="45"/>
        <v>#REF!</v>
      </c>
      <c r="BH53" s="41" t="e">
        <f t="shared" si="45"/>
        <v>#REF!</v>
      </c>
      <c r="BI53" s="41" t="e">
        <f t="shared" si="45"/>
        <v>#REF!</v>
      </c>
      <c r="BJ53" s="41" t="e">
        <f t="shared" si="45"/>
        <v>#REF!</v>
      </c>
      <c r="BK53" s="41" t="e">
        <f t="shared" si="45"/>
        <v>#REF!</v>
      </c>
      <c r="BL53" s="41" t="e">
        <f t="shared" si="45"/>
        <v>#REF!</v>
      </c>
      <c r="BM53" s="41" t="e">
        <f t="shared" si="45"/>
        <v>#REF!</v>
      </c>
      <c r="BN53" s="41" t="e">
        <f t="shared" ref="BN53:BO67" si="60">BM53</f>
        <v>#REF!</v>
      </c>
      <c r="BO53" s="41" t="e">
        <f t="shared" si="60"/>
        <v>#REF!</v>
      </c>
      <c r="BP53" s="41" t="e">
        <f t="shared" si="52"/>
        <v>#REF!</v>
      </c>
      <c r="BQ53" s="41" t="e">
        <f t="shared" si="52"/>
        <v>#REF!</v>
      </c>
      <c r="BR53" s="41" t="e">
        <f t="shared" si="52"/>
        <v>#REF!</v>
      </c>
      <c r="BS53" s="41" t="e">
        <f t="shared" si="52"/>
        <v>#REF!</v>
      </c>
      <c r="BT53" s="41" t="e">
        <f t="shared" si="52"/>
        <v>#REF!</v>
      </c>
      <c r="BU53" s="41" t="e">
        <f t="shared" si="52"/>
        <v>#REF!</v>
      </c>
      <c r="BV53" s="41" t="e">
        <f t="shared" si="52"/>
        <v>#REF!</v>
      </c>
      <c r="BW53" s="41" t="e">
        <f t="shared" si="52"/>
        <v>#REF!</v>
      </c>
      <c r="BX53" s="41" t="e">
        <f t="shared" si="52"/>
        <v>#REF!</v>
      </c>
      <c r="BY53" s="41" t="e">
        <f t="shared" si="52"/>
        <v>#REF!</v>
      </c>
      <c r="BZ53" s="41" t="e">
        <f t="shared" si="52"/>
        <v>#REF!</v>
      </c>
      <c r="CA53" s="41" t="e">
        <f t="shared" si="52"/>
        <v>#REF!</v>
      </c>
      <c r="CB53" s="41" t="e">
        <f t="shared" si="52"/>
        <v>#REF!</v>
      </c>
      <c r="CC53" s="41" t="e">
        <f t="shared" si="46"/>
        <v>#REF!</v>
      </c>
      <c r="CD53" s="41" t="e">
        <f t="shared" si="46"/>
        <v>#REF!</v>
      </c>
      <c r="CE53" s="41" t="e">
        <f t="shared" si="46"/>
        <v>#REF!</v>
      </c>
      <c r="CF53" s="41" t="e">
        <f t="shared" si="46"/>
        <v>#REF!</v>
      </c>
      <c r="CG53" s="41" t="e">
        <f t="shared" si="46"/>
        <v>#REF!</v>
      </c>
      <c r="CH53" s="41" t="e">
        <f t="shared" si="46"/>
        <v>#REF!</v>
      </c>
      <c r="CI53" s="41" t="e">
        <f t="shared" si="46"/>
        <v>#REF!</v>
      </c>
      <c r="CJ53" s="41" t="e">
        <f t="shared" si="46"/>
        <v>#REF!</v>
      </c>
      <c r="CK53" s="41" t="e">
        <f t="shared" si="46"/>
        <v>#REF!</v>
      </c>
      <c r="CL53" s="41" t="e">
        <f t="shared" si="46"/>
        <v>#REF!</v>
      </c>
      <c r="CM53" s="41" t="e">
        <f t="shared" si="46"/>
        <v>#REF!</v>
      </c>
      <c r="CN53" s="41" t="e">
        <f t="shared" si="46"/>
        <v>#REF!</v>
      </c>
      <c r="CO53" s="41" t="e">
        <f t="shared" si="46"/>
        <v>#REF!</v>
      </c>
      <c r="CP53" s="41" t="e">
        <f t="shared" si="46"/>
        <v>#REF!</v>
      </c>
      <c r="CQ53" s="41" t="e">
        <f t="shared" si="46"/>
        <v>#REF!</v>
      </c>
      <c r="CR53" s="41" t="e">
        <f t="shared" si="46"/>
        <v>#REF!</v>
      </c>
      <c r="CS53" s="41" t="e">
        <f t="shared" si="47"/>
        <v>#REF!</v>
      </c>
      <c r="CT53" s="41" t="e">
        <f t="shared" si="47"/>
        <v>#REF!</v>
      </c>
      <c r="CU53" s="41" t="e">
        <f t="shared" si="47"/>
        <v>#REF!</v>
      </c>
      <c r="CV53" s="41" t="e">
        <f t="shared" si="47"/>
        <v>#REF!</v>
      </c>
      <c r="CW53" s="41" t="e">
        <f t="shared" si="47"/>
        <v>#REF!</v>
      </c>
      <c r="CX53" s="41" t="e">
        <f t="shared" si="47"/>
        <v>#REF!</v>
      </c>
      <c r="CY53" s="41" t="e">
        <f t="shared" si="47"/>
        <v>#REF!</v>
      </c>
      <c r="CZ53" s="41" t="e">
        <f t="shared" si="47"/>
        <v>#REF!</v>
      </c>
      <c r="DA53" s="41" t="e">
        <f t="shared" si="47"/>
        <v>#REF!</v>
      </c>
      <c r="DB53" s="41" t="e">
        <f t="shared" si="47"/>
        <v>#REF!</v>
      </c>
      <c r="DC53" s="41" t="e">
        <f t="shared" si="47"/>
        <v>#REF!</v>
      </c>
      <c r="DD53" s="41" t="e">
        <f t="shared" si="47"/>
        <v>#REF!</v>
      </c>
      <c r="DE53" s="41" t="e">
        <f t="shared" si="47"/>
        <v>#REF!</v>
      </c>
      <c r="DF53" s="41" t="e">
        <f t="shared" si="47"/>
        <v>#REF!</v>
      </c>
      <c r="DG53" s="41" t="e">
        <f t="shared" si="53"/>
        <v>#REF!</v>
      </c>
      <c r="DH53" s="41" t="e">
        <f t="shared" si="53"/>
        <v>#REF!</v>
      </c>
      <c r="DI53" s="41" t="e">
        <f t="shared" si="53"/>
        <v>#REF!</v>
      </c>
      <c r="DJ53" s="41" t="e">
        <f t="shared" si="53"/>
        <v>#REF!</v>
      </c>
      <c r="DK53" s="41" t="e">
        <f t="shared" si="53"/>
        <v>#REF!</v>
      </c>
      <c r="DL53" s="41" t="e">
        <f t="shared" si="53"/>
        <v>#REF!</v>
      </c>
      <c r="DM53" s="41" t="e">
        <f t="shared" si="53"/>
        <v>#REF!</v>
      </c>
      <c r="DN53" s="41" t="e">
        <f t="shared" si="53"/>
        <v>#REF!</v>
      </c>
      <c r="DO53" s="41" t="e">
        <f t="shared" si="53"/>
        <v>#REF!</v>
      </c>
      <c r="DP53" s="41" t="e">
        <f t="shared" si="53"/>
        <v>#REF!</v>
      </c>
      <c r="DQ53" s="41" t="e">
        <f t="shared" si="53"/>
        <v>#REF!</v>
      </c>
      <c r="DR53" s="41" t="e">
        <f t="shared" si="53"/>
        <v>#REF!</v>
      </c>
      <c r="DS53" s="41" t="e">
        <f t="shared" si="53"/>
        <v>#REF!</v>
      </c>
      <c r="DT53" s="41" t="e">
        <f t="shared" si="53"/>
        <v>#REF!</v>
      </c>
      <c r="DU53" s="41" t="e">
        <f t="shared" si="53"/>
        <v>#REF!</v>
      </c>
      <c r="DV53" s="41" t="e">
        <f t="shared" si="53"/>
        <v>#REF!</v>
      </c>
      <c r="DW53" s="41" t="e">
        <f t="shared" si="54"/>
        <v>#REF!</v>
      </c>
      <c r="DX53" s="41" t="e">
        <f t="shared" si="54"/>
        <v>#REF!</v>
      </c>
      <c r="DY53" s="41" t="e">
        <f t="shared" si="48"/>
        <v>#REF!</v>
      </c>
      <c r="DZ53" s="41" t="e">
        <f t="shared" si="48"/>
        <v>#REF!</v>
      </c>
      <c r="EA53" s="41" t="e">
        <f t="shared" si="48"/>
        <v>#REF!</v>
      </c>
      <c r="EB53" s="41" t="e">
        <f t="shared" si="48"/>
        <v>#REF!</v>
      </c>
      <c r="EC53" s="41" t="e">
        <f t="shared" si="48"/>
        <v>#REF!</v>
      </c>
      <c r="ED53" s="41" t="e">
        <f t="shared" si="48"/>
        <v>#REF!</v>
      </c>
      <c r="EE53" s="41" t="e">
        <f t="shared" si="48"/>
        <v>#REF!</v>
      </c>
      <c r="EF53" s="41" t="e">
        <f t="shared" si="48"/>
        <v>#REF!</v>
      </c>
      <c r="EG53" s="41" t="e">
        <f t="shared" si="48"/>
        <v>#REF!</v>
      </c>
      <c r="EH53" s="41" t="e">
        <f t="shared" si="48"/>
        <v>#REF!</v>
      </c>
      <c r="EI53" s="41" t="e">
        <f t="shared" si="48"/>
        <v>#REF!</v>
      </c>
      <c r="EJ53" s="41" t="e">
        <f t="shared" si="48"/>
        <v>#REF!</v>
      </c>
      <c r="EK53" s="41" t="e">
        <f t="shared" si="48"/>
        <v>#REF!</v>
      </c>
      <c r="EL53" s="41" t="e">
        <f t="shared" si="48"/>
        <v>#REF!</v>
      </c>
      <c r="EM53" s="41" t="e">
        <f t="shared" si="55"/>
        <v>#REF!</v>
      </c>
      <c r="EN53" s="41" t="e">
        <f t="shared" si="55"/>
        <v>#REF!</v>
      </c>
      <c r="EO53" s="41" t="e">
        <f t="shared" si="55"/>
        <v>#REF!</v>
      </c>
      <c r="EP53" s="41" t="e">
        <f t="shared" si="55"/>
        <v>#REF!</v>
      </c>
      <c r="EQ53" s="41" t="e">
        <f t="shared" si="55"/>
        <v>#REF!</v>
      </c>
      <c r="ER53" s="41" t="e">
        <f t="shared" si="55"/>
        <v>#REF!</v>
      </c>
      <c r="ES53" s="41" t="e">
        <f t="shared" si="55"/>
        <v>#REF!</v>
      </c>
      <c r="ET53" s="41" t="e">
        <f t="shared" si="55"/>
        <v>#REF!</v>
      </c>
      <c r="EU53" s="41" t="e">
        <f t="shared" si="55"/>
        <v>#REF!</v>
      </c>
      <c r="EV53" s="41" t="e">
        <f t="shared" si="55"/>
        <v>#REF!</v>
      </c>
      <c r="EW53" s="41" t="e">
        <f t="shared" si="55"/>
        <v>#REF!</v>
      </c>
      <c r="EX53" s="41" t="e">
        <f t="shared" si="55"/>
        <v>#REF!</v>
      </c>
      <c r="EY53" s="41" t="e">
        <f t="shared" si="55"/>
        <v>#REF!</v>
      </c>
      <c r="EZ53" s="41" t="e">
        <f t="shared" si="55"/>
        <v>#REF!</v>
      </c>
      <c r="FA53" s="41" t="e">
        <f t="shared" si="55"/>
        <v>#REF!</v>
      </c>
      <c r="FB53" s="41" t="e">
        <f t="shared" si="55"/>
        <v>#REF!</v>
      </c>
      <c r="FC53" s="41" t="e">
        <f t="shared" si="56"/>
        <v>#REF!</v>
      </c>
      <c r="FD53" s="41" t="e">
        <f t="shared" si="56"/>
        <v>#REF!</v>
      </c>
      <c r="FE53" s="41" t="e">
        <f t="shared" si="49"/>
        <v>#REF!</v>
      </c>
      <c r="FF53" s="41" t="e">
        <f t="shared" si="49"/>
        <v>#REF!</v>
      </c>
      <c r="FG53" s="41" t="e">
        <f t="shared" si="49"/>
        <v>#REF!</v>
      </c>
      <c r="FH53" s="41" t="e">
        <f t="shared" si="49"/>
        <v>#REF!</v>
      </c>
      <c r="FI53" s="41" t="e">
        <f t="shared" si="49"/>
        <v>#REF!</v>
      </c>
      <c r="FJ53" s="41" t="e">
        <f t="shared" si="49"/>
        <v>#REF!</v>
      </c>
      <c r="FK53" s="41" t="e">
        <f t="shared" si="49"/>
        <v>#REF!</v>
      </c>
      <c r="FL53" s="41" t="e">
        <f t="shared" si="49"/>
        <v>#REF!</v>
      </c>
      <c r="FM53" s="41" t="e">
        <f t="shared" si="49"/>
        <v>#REF!</v>
      </c>
      <c r="FN53" s="41" t="e">
        <f t="shared" si="49"/>
        <v>#REF!</v>
      </c>
      <c r="FO53" s="41" t="e">
        <f t="shared" si="49"/>
        <v>#REF!</v>
      </c>
      <c r="FP53" s="41" t="e">
        <f t="shared" si="49"/>
        <v>#REF!</v>
      </c>
      <c r="FQ53" s="41" t="e">
        <f t="shared" si="49"/>
        <v>#REF!</v>
      </c>
      <c r="FR53" s="41" t="e">
        <f t="shared" si="49"/>
        <v>#REF!</v>
      </c>
      <c r="FS53" s="41" t="e">
        <f t="shared" si="57"/>
        <v>#REF!</v>
      </c>
      <c r="FT53" s="41" t="e">
        <f t="shared" si="57"/>
        <v>#REF!</v>
      </c>
      <c r="FU53" s="41" t="e">
        <f t="shared" si="57"/>
        <v>#REF!</v>
      </c>
      <c r="FV53" s="41" t="e">
        <f t="shared" si="57"/>
        <v>#REF!</v>
      </c>
      <c r="FW53" s="41" t="e">
        <f t="shared" si="57"/>
        <v>#REF!</v>
      </c>
      <c r="FX53" s="41" t="e">
        <f t="shared" si="57"/>
        <v>#REF!</v>
      </c>
      <c r="FY53" s="41" t="e">
        <f t="shared" si="57"/>
        <v>#REF!</v>
      </c>
      <c r="FZ53" s="41" t="e">
        <f t="shared" si="57"/>
        <v>#REF!</v>
      </c>
      <c r="GA53" s="41" t="e">
        <f t="shared" si="57"/>
        <v>#REF!</v>
      </c>
      <c r="GB53" s="41" t="e">
        <f t="shared" si="57"/>
        <v>#REF!</v>
      </c>
      <c r="GC53" s="41" t="e">
        <f t="shared" si="57"/>
        <v>#REF!</v>
      </c>
      <c r="GD53" s="41" t="e">
        <f t="shared" si="57"/>
        <v>#REF!</v>
      </c>
      <c r="GE53" s="41" t="e">
        <f t="shared" si="57"/>
        <v>#REF!</v>
      </c>
      <c r="GF53" s="41" t="e">
        <f t="shared" si="57"/>
        <v>#REF!</v>
      </c>
      <c r="GG53" s="41" t="e">
        <f t="shared" si="57"/>
        <v>#REF!</v>
      </c>
      <c r="GH53" s="41" t="e">
        <f t="shared" si="57"/>
        <v>#REF!</v>
      </c>
      <c r="GI53" s="41" t="e">
        <f t="shared" si="58"/>
        <v>#REF!</v>
      </c>
      <c r="GJ53" s="41" t="e">
        <f t="shared" si="58"/>
        <v>#REF!</v>
      </c>
      <c r="GK53" s="41" t="e">
        <f t="shared" si="50"/>
        <v>#REF!</v>
      </c>
      <c r="GL53" s="41" t="e">
        <f t="shared" si="50"/>
        <v>#REF!</v>
      </c>
      <c r="GM53" s="41" t="e">
        <f t="shared" si="50"/>
        <v>#REF!</v>
      </c>
      <c r="GN53" s="41" t="e">
        <f t="shared" si="50"/>
        <v>#REF!</v>
      </c>
      <c r="GO53" s="41" t="e">
        <f t="shared" si="50"/>
        <v>#REF!</v>
      </c>
      <c r="GP53" s="41" t="e">
        <f t="shared" si="50"/>
        <v>#REF!</v>
      </c>
      <c r="GQ53" s="41" t="e">
        <f t="shared" si="50"/>
        <v>#REF!</v>
      </c>
      <c r="GR53" s="41" t="e">
        <f t="shared" si="50"/>
        <v>#REF!</v>
      </c>
      <c r="GS53" s="41" t="e">
        <f t="shared" si="50"/>
        <v>#REF!</v>
      </c>
      <c r="GT53" s="41" t="e">
        <f t="shared" si="50"/>
        <v>#REF!</v>
      </c>
      <c r="GU53" s="41" t="e">
        <f t="shared" si="50"/>
        <v>#REF!</v>
      </c>
      <c r="GV53" s="41" t="e">
        <f t="shared" si="50"/>
        <v>#REF!</v>
      </c>
      <c r="GW53" s="41" t="e">
        <f t="shared" si="50"/>
        <v>#REF!</v>
      </c>
      <c r="GX53" s="41" t="e">
        <f t="shared" si="50"/>
        <v>#REF!</v>
      </c>
      <c r="GY53" s="41" t="e">
        <f t="shared" si="59"/>
        <v>#REF!</v>
      </c>
      <c r="GZ53" s="41" t="e">
        <f t="shared" si="59"/>
        <v>#REF!</v>
      </c>
      <c r="HA53" s="41" t="e">
        <f t="shared" si="59"/>
        <v>#REF!</v>
      </c>
      <c r="HB53" s="41" t="e">
        <f t="shared" si="44"/>
        <v>#REF!</v>
      </c>
      <c r="HC53" s="41" t="e">
        <f t="shared" si="44"/>
        <v>#REF!</v>
      </c>
      <c r="HD53" s="41" t="e">
        <f t="shared" si="44"/>
        <v>#REF!</v>
      </c>
      <c r="HE53" s="41" t="e">
        <f t="shared" si="44"/>
        <v>#REF!</v>
      </c>
      <c r="HF53" s="41" t="e">
        <f t="shared" si="44"/>
        <v>#REF!</v>
      </c>
      <c r="HG53" s="41" t="e">
        <f t="shared" si="44"/>
        <v>#REF!</v>
      </c>
      <c r="HH53" s="41" t="e">
        <f t="shared" si="44"/>
        <v>#REF!</v>
      </c>
      <c r="HI53" s="41" t="e">
        <f t="shared" si="44"/>
        <v>#REF!</v>
      </c>
      <c r="HJ53" s="41" t="e">
        <f t="shared" si="44"/>
        <v>#REF!</v>
      </c>
    </row>
    <row r="54" spans="1:218" ht="14.4" x14ac:dyDescent="0.3">
      <c r="A54" s="42">
        <v>51</v>
      </c>
      <c r="B54" s="43" t="e">
        <f>'CMM2 - AUX CALC'!$AZ$67</f>
        <v>#REF!</v>
      </c>
      <c r="BA54" s="41" t="e">
        <f>$B54/(_xlfn.SINGLE(PrazoConcessao)*12-BA$3+1)</f>
        <v>#REF!</v>
      </c>
      <c r="BB54" s="41" t="e">
        <f t="shared" ref="BB54:BM65" si="61">BA54</f>
        <v>#REF!</v>
      </c>
      <c r="BC54" s="41" t="e">
        <f t="shared" si="61"/>
        <v>#REF!</v>
      </c>
      <c r="BD54" s="41" t="e">
        <f t="shared" si="61"/>
        <v>#REF!</v>
      </c>
      <c r="BE54" s="41" t="e">
        <f t="shared" si="61"/>
        <v>#REF!</v>
      </c>
      <c r="BF54" s="41" t="e">
        <f t="shared" si="61"/>
        <v>#REF!</v>
      </c>
      <c r="BG54" s="41" t="e">
        <f t="shared" si="61"/>
        <v>#REF!</v>
      </c>
      <c r="BH54" s="41" t="e">
        <f t="shared" si="61"/>
        <v>#REF!</v>
      </c>
      <c r="BI54" s="41" t="e">
        <f t="shared" si="61"/>
        <v>#REF!</v>
      </c>
      <c r="BJ54" s="41" t="e">
        <f t="shared" si="61"/>
        <v>#REF!</v>
      </c>
      <c r="BK54" s="41" t="e">
        <f t="shared" si="61"/>
        <v>#REF!</v>
      </c>
      <c r="BL54" s="41" t="e">
        <f t="shared" si="61"/>
        <v>#REF!</v>
      </c>
      <c r="BM54" s="41" t="e">
        <f t="shared" si="61"/>
        <v>#REF!</v>
      </c>
      <c r="BN54" s="41" t="e">
        <f t="shared" si="60"/>
        <v>#REF!</v>
      </c>
      <c r="BO54" s="41" t="e">
        <f t="shared" si="60"/>
        <v>#REF!</v>
      </c>
      <c r="BP54" s="41" t="e">
        <f t="shared" si="52"/>
        <v>#REF!</v>
      </c>
      <c r="BQ54" s="41" t="e">
        <f t="shared" si="52"/>
        <v>#REF!</v>
      </c>
      <c r="BR54" s="41" t="e">
        <f t="shared" si="52"/>
        <v>#REF!</v>
      </c>
      <c r="BS54" s="41" t="e">
        <f t="shared" si="52"/>
        <v>#REF!</v>
      </c>
      <c r="BT54" s="41" t="e">
        <f t="shared" si="52"/>
        <v>#REF!</v>
      </c>
      <c r="BU54" s="41" t="e">
        <f t="shared" si="52"/>
        <v>#REF!</v>
      </c>
      <c r="BV54" s="41" t="e">
        <f t="shared" si="52"/>
        <v>#REF!</v>
      </c>
      <c r="BW54" s="41" t="e">
        <f t="shared" si="52"/>
        <v>#REF!</v>
      </c>
      <c r="BX54" s="41" t="e">
        <f t="shared" si="52"/>
        <v>#REF!</v>
      </c>
      <c r="BY54" s="41" t="e">
        <f t="shared" si="52"/>
        <v>#REF!</v>
      </c>
      <c r="BZ54" s="41" t="e">
        <f t="shared" si="52"/>
        <v>#REF!</v>
      </c>
      <c r="CA54" s="41" t="e">
        <f t="shared" si="52"/>
        <v>#REF!</v>
      </c>
      <c r="CB54" s="41" t="e">
        <f t="shared" si="52"/>
        <v>#REF!</v>
      </c>
      <c r="CC54" s="41" t="e">
        <f t="shared" si="46"/>
        <v>#REF!</v>
      </c>
      <c r="CD54" s="41" t="e">
        <f t="shared" si="46"/>
        <v>#REF!</v>
      </c>
      <c r="CE54" s="41" t="e">
        <f t="shared" si="46"/>
        <v>#REF!</v>
      </c>
      <c r="CF54" s="41" t="e">
        <f t="shared" si="46"/>
        <v>#REF!</v>
      </c>
      <c r="CG54" s="41" t="e">
        <f t="shared" si="46"/>
        <v>#REF!</v>
      </c>
      <c r="CH54" s="41" t="e">
        <f t="shared" si="46"/>
        <v>#REF!</v>
      </c>
      <c r="CI54" s="41" t="e">
        <f t="shared" si="46"/>
        <v>#REF!</v>
      </c>
      <c r="CJ54" s="41" t="e">
        <f t="shared" si="46"/>
        <v>#REF!</v>
      </c>
      <c r="CK54" s="41" t="e">
        <f t="shared" si="46"/>
        <v>#REF!</v>
      </c>
      <c r="CL54" s="41" t="e">
        <f t="shared" si="46"/>
        <v>#REF!</v>
      </c>
      <c r="CM54" s="41" t="e">
        <f t="shared" si="46"/>
        <v>#REF!</v>
      </c>
      <c r="CN54" s="41" t="e">
        <f t="shared" si="46"/>
        <v>#REF!</v>
      </c>
      <c r="CO54" s="41" t="e">
        <f t="shared" si="46"/>
        <v>#REF!</v>
      </c>
      <c r="CP54" s="41" t="e">
        <f t="shared" si="46"/>
        <v>#REF!</v>
      </c>
      <c r="CQ54" s="41" t="e">
        <f t="shared" si="46"/>
        <v>#REF!</v>
      </c>
      <c r="CR54" s="41" t="e">
        <f t="shared" si="46"/>
        <v>#REF!</v>
      </c>
      <c r="CS54" s="41" t="e">
        <f t="shared" si="47"/>
        <v>#REF!</v>
      </c>
      <c r="CT54" s="41" t="e">
        <f t="shared" si="47"/>
        <v>#REF!</v>
      </c>
      <c r="CU54" s="41" t="e">
        <f t="shared" si="47"/>
        <v>#REF!</v>
      </c>
      <c r="CV54" s="41" t="e">
        <f t="shared" si="47"/>
        <v>#REF!</v>
      </c>
      <c r="CW54" s="41" t="e">
        <f t="shared" si="47"/>
        <v>#REF!</v>
      </c>
      <c r="CX54" s="41" t="e">
        <f t="shared" si="47"/>
        <v>#REF!</v>
      </c>
      <c r="CY54" s="41" t="e">
        <f t="shared" si="47"/>
        <v>#REF!</v>
      </c>
      <c r="CZ54" s="41" t="e">
        <f t="shared" si="47"/>
        <v>#REF!</v>
      </c>
      <c r="DA54" s="41" t="e">
        <f t="shared" si="47"/>
        <v>#REF!</v>
      </c>
      <c r="DB54" s="41" t="e">
        <f t="shared" si="47"/>
        <v>#REF!</v>
      </c>
      <c r="DC54" s="41" t="e">
        <f t="shared" si="47"/>
        <v>#REF!</v>
      </c>
      <c r="DD54" s="41" t="e">
        <f t="shared" si="47"/>
        <v>#REF!</v>
      </c>
      <c r="DE54" s="41" t="e">
        <f t="shared" si="47"/>
        <v>#REF!</v>
      </c>
      <c r="DF54" s="41" t="e">
        <f t="shared" si="47"/>
        <v>#REF!</v>
      </c>
      <c r="DG54" s="41" t="e">
        <f t="shared" si="53"/>
        <v>#REF!</v>
      </c>
      <c r="DH54" s="41" t="e">
        <f t="shared" si="53"/>
        <v>#REF!</v>
      </c>
      <c r="DI54" s="41" t="e">
        <f t="shared" si="53"/>
        <v>#REF!</v>
      </c>
      <c r="DJ54" s="41" t="e">
        <f t="shared" si="53"/>
        <v>#REF!</v>
      </c>
      <c r="DK54" s="41" t="e">
        <f t="shared" si="53"/>
        <v>#REF!</v>
      </c>
      <c r="DL54" s="41" t="e">
        <f t="shared" si="53"/>
        <v>#REF!</v>
      </c>
      <c r="DM54" s="41" t="e">
        <f t="shared" si="53"/>
        <v>#REF!</v>
      </c>
      <c r="DN54" s="41" t="e">
        <f t="shared" si="53"/>
        <v>#REF!</v>
      </c>
      <c r="DO54" s="41" t="e">
        <f t="shared" si="53"/>
        <v>#REF!</v>
      </c>
      <c r="DP54" s="41" t="e">
        <f t="shared" si="53"/>
        <v>#REF!</v>
      </c>
      <c r="DQ54" s="41" t="e">
        <f t="shared" si="53"/>
        <v>#REF!</v>
      </c>
      <c r="DR54" s="41" t="e">
        <f t="shared" si="53"/>
        <v>#REF!</v>
      </c>
      <c r="DS54" s="41" t="e">
        <f t="shared" si="53"/>
        <v>#REF!</v>
      </c>
      <c r="DT54" s="41" t="e">
        <f t="shared" si="53"/>
        <v>#REF!</v>
      </c>
      <c r="DU54" s="41" t="e">
        <f t="shared" si="53"/>
        <v>#REF!</v>
      </c>
      <c r="DV54" s="41" t="e">
        <f t="shared" si="53"/>
        <v>#REF!</v>
      </c>
      <c r="DW54" s="41" t="e">
        <f t="shared" si="54"/>
        <v>#REF!</v>
      </c>
      <c r="DX54" s="41" t="e">
        <f t="shared" si="54"/>
        <v>#REF!</v>
      </c>
      <c r="DY54" s="41" t="e">
        <f t="shared" si="48"/>
        <v>#REF!</v>
      </c>
      <c r="DZ54" s="41" t="e">
        <f t="shared" si="48"/>
        <v>#REF!</v>
      </c>
      <c r="EA54" s="41" t="e">
        <f t="shared" si="48"/>
        <v>#REF!</v>
      </c>
      <c r="EB54" s="41" t="e">
        <f t="shared" si="48"/>
        <v>#REF!</v>
      </c>
      <c r="EC54" s="41" t="e">
        <f t="shared" si="48"/>
        <v>#REF!</v>
      </c>
      <c r="ED54" s="41" t="e">
        <f t="shared" si="48"/>
        <v>#REF!</v>
      </c>
      <c r="EE54" s="41" t="e">
        <f t="shared" si="48"/>
        <v>#REF!</v>
      </c>
      <c r="EF54" s="41" t="e">
        <f t="shared" si="48"/>
        <v>#REF!</v>
      </c>
      <c r="EG54" s="41" t="e">
        <f t="shared" si="48"/>
        <v>#REF!</v>
      </c>
      <c r="EH54" s="41" t="e">
        <f t="shared" si="48"/>
        <v>#REF!</v>
      </c>
      <c r="EI54" s="41" t="e">
        <f t="shared" si="48"/>
        <v>#REF!</v>
      </c>
      <c r="EJ54" s="41" t="e">
        <f t="shared" si="48"/>
        <v>#REF!</v>
      </c>
      <c r="EK54" s="41" t="e">
        <f t="shared" si="48"/>
        <v>#REF!</v>
      </c>
      <c r="EL54" s="41" t="e">
        <f t="shared" si="48"/>
        <v>#REF!</v>
      </c>
      <c r="EM54" s="41" t="e">
        <f t="shared" si="55"/>
        <v>#REF!</v>
      </c>
      <c r="EN54" s="41" t="e">
        <f t="shared" si="55"/>
        <v>#REF!</v>
      </c>
      <c r="EO54" s="41" t="e">
        <f t="shared" si="55"/>
        <v>#REF!</v>
      </c>
      <c r="EP54" s="41" t="e">
        <f t="shared" si="55"/>
        <v>#REF!</v>
      </c>
      <c r="EQ54" s="41" t="e">
        <f t="shared" si="55"/>
        <v>#REF!</v>
      </c>
      <c r="ER54" s="41" t="e">
        <f t="shared" si="55"/>
        <v>#REF!</v>
      </c>
      <c r="ES54" s="41" t="e">
        <f t="shared" si="55"/>
        <v>#REF!</v>
      </c>
      <c r="ET54" s="41" t="e">
        <f t="shared" si="55"/>
        <v>#REF!</v>
      </c>
      <c r="EU54" s="41" t="e">
        <f t="shared" si="55"/>
        <v>#REF!</v>
      </c>
      <c r="EV54" s="41" t="e">
        <f t="shared" si="55"/>
        <v>#REF!</v>
      </c>
      <c r="EW54" s="41" t="e">
        <f t="shared" si="55"/>
        <v>#REF!</v>
      </c>
      <c r="EX54" s="41" t="e">
        <f t="shared" si="55"/>
        <v>#REF!</v>
      </c>
      <c r="EY54" s="41" t="e">
        <f t="shared" si="55"/>
        <v>#REF!</v>
      </c>
      <c r="EZ54" s="41" t="e">
        <f t="shared" si="55"/>
        <v>#REF!</v>
      </c>
      <c r="FA54" s="41" t="e">
        <f t="shared" si="55"/>
        <v>#REF!</v>
      </c>
      <c r="FB54" s="41" t="e">
        <f t="shared" si="55"/>
        <v>#REF!</v>
      </c>
      <c r="FC54" s="41" t="e">
        <f t="shared" si="56"/>
        <v>#REF!</v>
      </c>
      <c r="FD54" s="41" t="e">
        <f t="shared" si="56"/>
        <v>#REF!</v>
      </c>
      <c r="FE54" s="41" t="e">
        <f t="shared" si="49"/>
        <v>#REF!</v>
      </c>
      <c r="FF54" s="41" t="e">
        <f t="shared" si="49"/>
        <v>#REF!</v>
      </c>
      <c r="FG54" s="41" t="e">
        <f t="shared" si="49"/>
        <v>#REF!</v>
      </c>
      <c r="FH54" s="41" t="e">
        <f t="shared" si="49"/>
        <v>#REF!</v>
      </c>
      <c r="FI54" s="41" t="e">
        <f t="shared" si="49"/>
        <v>#REF!</v>
      </c>
      <c r="FJ54" s="41" t="e">
        <f t="shared" si="49"/>
        <v>#REF!</v>
      </c>
      <c r="FK54" s="41" t="e">
        <f t="shared" si="49"/>
        <v>#REF!</v>
      </c>
      <c r="FL54" s="41" t="e">
        <f t="shared" si="49"/>
        <v>#REF!</v>
      </c>
      <c r="FM54" s="41" t="e">
        <f t="shared" si="49"/>
        <v>#REF!</v>
      </c>
      <c r="FN54" s="41" t="e">
        <f t="shared" si="49"/>
        <v>#REF!</v>
      </c>
      <c r="FO54" s="41" t="e">
        <f t="shared" si="49"/>
        <v>#REF!</v>
      </c>
      <c r="FP54" s="41" t="e">
        <f t="shared" si="49"/>
        <v>#REF!</v>
      </c>
      <c r="FQ54" s="41" t="e">
        <f t="shared" si="49"/>
        <v>#REF!</v>
      </c>
      <c r="FR54" s="41" t="e">
        <f t="shared" si="49"/>
        <v>#REF!</v>
      </c>
      <c r="FS54" s="41" t="e">
        <f t="shared" si="57"/>
        <v>#REF!</v>
      </c>
      <c r="FT54" s="41" t="e">
        <f t="shared" si="57"/>
        <v>#REF!</v>
      </c>
      <c r="FU54" s="41" t="e">
        <f t="shared" si="57"/>
        <v>#REF!</v>
      </c>
      <c r="FV54" s="41" t="e">
        <f t="shared" si="57"/>
        <v>#REF!</v>
      </c>
      <c r="FW54" s="41" t="e">
        <f t="shared" si="57"/>
        <v>#REF!</v>
      </c>
      <c r="FX54" s="41" t="e">
        <f t="shared" si="57"/>
        <v>#REF!</v>
      </c>
      <c r="FY54" s="41" t="e">
        <f t="shared" si="57"/>
        <v>#REF!</v>
      </c>
      <c r="FZ54" s="41" t="e">
        <f t="shared" si="57"/>
        <v>#REF!</v>
      </c>
      <c r="GA54" s="41" t="e">
        <f t="shared" si="57"/>
        <v>#REF!</v>
      </c>
      <c r="GB54" s="41" t="e">
        <f t="shared" si="57"/>
        <v>#REF!</v>
      </c>
      <c r="GC54" s="41" t="e">
        <f t="shared" si="57"/>
        <v>#REF!</v>
      </c>
      <c r="GD54" s="41" t="e">
        <f t="shared" si="57"/>
        <v>#REF!</v>
      </c>
      <c r="GE54" s="41" t="e">
        <f t="shared" si="57"/>
        <v>#REF!</v>
      </c>
      <c r="GF54" s="41" t="e">
        <f t="shared" si="57"/>
        <v>#REF!</v>
      </c>
      <c r="GG54" s="41" t="e">
        <f t="shared" si="57"/>
        <v>#REF!</v>
      </c>
      <c r="GH54" s="41" t="e">
        <f t="shared" si="57"/>
        <v>#REF!</v>
      </c>
      <c r="GI54" s="41" t="e">
        <f t="shared" si="58"/>
        <v>#REF!</v>
      </c>
      <c r="GJ54" s="41" t="e">
        <f t="shared" si="58"/>
        <v>#REF!</v>
      </c>
      <c r="GK54" s="41" t="e">
        <f t="shared" si="50"/>
        <v>#REF!</v>
      </c>
      <c r="GL54" s="41" t="e">
        <f t="shared" si="50"/>
        <v>#REF!</v>
      </c>
      <c r="GM54" s="41" t="e">
        <f t="shared" si="50"/>
        <v>#REF!</v>
      </c>
      <c r="GN54" s="41" t="e">
        <f t="shared" si="50"/>
        <v>#REF!</v>
      </c>
      <c r="GO54" s="41" t="e">
        <f t="shared" si="50"/>
        <v>#REF!</v>
      </c>
      <c r="GP54" s="41" t="e">
        <f t="shared" si="50"/>
        <v>#REF!</v>
      </c>
      <c r="GQ54" s="41" t="e">
        <f t="shared" si="50"/>
        <v>#REF!</v>
      </c>
      <c r="GR54" s="41" t="e">
        <f t="shared" si="50"/>
        <v>#REF!</v>
      </c>
      <c r="GS54" s="41" t="e">
        <f t="shared" si="50"/>
        <v>#REF!</v>
      </c>
      <c r="GT54" s="41" t="e">
        <f t="shared" si="50"/>
        <v>#REF!</v>
      </c>
      <c r="GU54" s="41" t="e">
        <f t="shared" si="50"/>
        <v>#REF!</v>
      </c>
      <c r="GV54" s="41" t="e">
        <f t="shared" si="50"/>
        <v>#REF!</v>
      </c>
      <c r="GW54" s="41" t="e">
        <f t="shared" si="50"/>
        <v>#REF!</v>
      </c>
      <c r="GX54" s="41" t="e">
        <f t="shared" si="50"/>
        <v>#REF!</v>
      </c>
      <c r="GY54" s="41" t="e">
        <f t="shared" si="59"/>
        <v>#REF!</v>
      </c>
      <c r="GZ54" s="41" t="e">
        <f t="shared" si="59"/>
        <v>#REF!</v>
      </c>
      <c r="HA54" s="41" t="e">
        <f t="shared" si="59"/>
        <v>#REF!</v>
      </c>
      <c r="HB54" s="41" t="e">
        <f t="shared" si="44"/>
        <v>#REF!</v>
      </c>
      <c r="HC54" s="41" t="e">
        <f t="shared" si="44"/>
        <v>#REF!</v>
      </c>
      <c r="HD54" s="41" t="e">
        <f t="shared" si="44"/>
        <v>#REF!</v>
      </c>
      <c r="HE54" s="41" t="e">
        <f t="shared" si="44"/>
        <v>#REF!</v>
      </c>
      <c r="HF54" s="41" t="e">
        <f t="shared" si="44"/>
        <v>#REF!</v>
      </c>
      <c r="HG54" s="41" t="e">
        <f t="shared" si="44"/>
        <v>#REF!</v>
      </c>
      <c r="HH54" s="41" t="e">
        <f t="shared" si="44"/>
        <v>#REF!</v>
      </c>
      <c r="HI54" s="41" t="e">
        <f t="shared" si="44"/>
        <v>#REF!</v>
      </c>
      <c r="HJ54" s="41" t="e">
        <f t="shared" si="44"/>
        <v>#REF!</v>
      </c>
    </row>
    <row r="55" spans="1:218" ht="14.4" x14ac:dyDescent="0.3">
      <c r="A55" s="42">
        <v>52</v>
      </c>
      <c r="B55" s="43" t="e">
        <f>'CMM2 - AUX CALC'!$BA$67</f>
        <v>#REF!</v>
      </c>
      <c r="BB55" s="41" t="e">
        <f>$B55/(_xlfn.SINGLE(PrazoConcessao)*12-BB$3+1)</f>
        <v>#REF!</v>
      </c>
      <c r="BC55" s="41" t="e">
        <f t="shared" si="61"/>
        <v>#REF!</v>
      </c>
      <c r="BD55" s="41" t="e">
        <f t="shared" si="61"/>
        <v>#REF!</v>
      </c>
      <c r="BE55" s="41" t="e">
        <f t="shared" si="61"/>
        <v>#REF!</v>
      </c>
      <c r="BF55" s="41" t="e">
        <f t="shared" si="61"/>
        <v>#REF!</v>
      </c>
      <c r="BG55" s="41" t="e">
        <f t="shared" si="61"/>
        <v>#REF!</v>
      </c>
      <c r="BH55" s="41" t="e">
        <f t="shared" si="61"/>
        <v>#REF!</v>
      </c>
      <c r="BI55" s="41" t="e">
        <f t="shared" si="61"/>
        <v>#REF!</v>
      </c>
      <c r="BJ55" s="41" t="e">
        <f t="shared" si="61"/>
        <v>#REF!</v>
      </c>
      <c r="BK55" s="41" t="e">
        <f t="shared" si="61"/>
        <v>#REF!</v>
      </c>
      <c r="BL55" s="41" t="e">
        <f t="shared" si="61"/>
        <v>#REF!</v>
      </c>
      <c r="BM55" s="41" t="e">
        <f t="shared" si="61"/>
        <v>#REF!</v>
      </c>
      <c r="BN55" s="41" t="e">
        <f t="shared" si="60"/>
        <v>#REF!</v>
      </c>
      <c r="BO55" s="41" t="e">
        <f t="shared" si="60"/>
        <v>#REF!</v>
      </c>
      <c r="BP55" s="41" t="e">
        <f t="shared" si="52"/>
        <v>#REF!</v>
      </c>
      <c r="BQ55" s="41" t="e">
        <f t="shared" si="52"/>
        <v>#REF!</v>
      </c>
      <c r="BR55" s="41" t="e">
        <f t="shared" si="52"/>
        <v>#REF!</v>
      </c>
      <c r="BS55" s="41" t="e">
        <f t="shared" si="52"/>
        <v>#REF!</v>
      </c>
      <c r="BT55" s="41" t="e">
        <f t="shared" si="52"/>
        <v>#REF!</v>
      </c>
      <c r="BU55" s="41" t="e">
        <f t="shared" si="52"/>
        <v>#REF!</v>
      </c>
      <c r="BV55" s="41" t="e">
        <f t="shared" si="52"/>
        <v>#REF!</v>
      </c>
      <c r="BW55" s="41" t="e">
        <f t="shared" si="52"/>
        <v>#REF!</v>
      </c>
      <c r="BX55" s="41" t="e">
        <f t="shared" si="52"/>
        <v>#REF!</v>
      </c>
      <c r="BY55" s="41" t="e">
        <f t="shared" si="52"/>
        <v>#REF!</v>
      </c>
      <c r="BZ55" s="41" t="e">
        <f t="shared" si="52"/>
        <v>#REF!</v>
      </c>
      <c r="CA55" s="41" t="e">
        <f t="shared" si="52"/>
        <v>#REF!</v>
      </c>
      <c r="CB55" s="41" t="e">
        <f t="shared" si="52"/>
        <v>#REF!</v>
      </c>
      <c r="CC55" s="41" t="e">
        <f t="shared" si="46"/>
        <v>#REF!</v>
      </c>
      <c r="CD55" s="41" t="e">
        <f t="shared" si="46"/>
        <v>#REF!</v>
      </c>
      <c r="CE55" s="41" t="e">
        <f t="shared" si="46"/>
        <v>#REF!</v>
      </c>
      <c r="CF55" s="41" t="e">
        <f t="shared" si="46"/>
        <v>#REF!</v>
      </c>
      <c r="CG55" s="41" t="e">
        <f t="shared" si="46"/>
        <v>#REF!</v>
      </c>
      <c r="CH55" s="41" t="e">
        <f t="shared" si="46"/>
        <v>#REF!</v>
      </c>
      <c r="CI55" s="41" t="e">
        <f t="shared" si="46"/>
        <v>#REF!</v>
      </c>
      <c r="CJ55" s="41" t="e">
        <f t="shared" si="46"/>
        <v>#REF!</v>
      </c>
      <c r="CK55" s="41" t="e">
        <f t="shared" si="46"/>
        <v>#REF!</v>
      </c>
      <c r="CL55" s="41" t="e">
        <f t="shared" si="46"/>
        <v>#REF!</v>
      </c>
      <c r="CM55" s="41" t="e">
        <f t="shared" si="46"/>
        <v>#REF!</v>
      </c>
      <c r="CN55" s="41" t="e">
        <f t="shared" si="46"/>
        <v>#REF!</v>
      </c>
      <c r="CO55" s="41" t="e">
        <f t="shared" si="46"/>
        <v>#REF!</v>
      </c>
      <c r="CP55" s="41" t="e">
        <f t="shared" si="46"/>
        <v>#REF!</v>
      </c>
      <c r="CQ55" s="41" t="e">
        <f t="shared" si="46"/>
        <v>#REF!</v>
      </c>
      <c r="CR55" s="41" t="e">
        <f t="shared" si="46"/>
        <v>#REF!</v>
      </c>
      <c r="CS55" s="41" t="e">
        <f t="shared" si="47"/>
        <v>#REF!</v>
      </c>
      <c r="CT55" s="41" t="e">
        <f t="shared" si="47"/>
        <v>#REF!</v>
      </c>
      <c r="CU55" s="41" t="e">
        <f t="shared" si="47"/>
        <v>#REF!</v>
      </c>
      <c r="CV55" s="41" t="e">
        <f t="shared" si="47"/>
        <v>#REF!</v>
      </c>
      <c r="CW55" s="41" t="e">
        <f t="shared" si="47"/>
        <v>#REF!</v>
      </c>
      <c r="CX55" s="41" t="e">
        <f t="shared" si="47"/>
        <v>#REF!</v>
      </c>
      <c r="CY55" s="41" t="e">
        <f t="shared" si="47"/>
        <v>#REF!</v>
      </c>
      <c r="CZ55" s="41" t="e">
        <f t="shared" si="47"/>
        <v>#REF!</v>
      </c>
      <c r="DA55" s="41" t="e">
        <f t="shared" si="47"/>
        <v>#REF!</v>
      </c>
      <c r="DB55" s="41" t="e">
        <f t="shared" si="47"/>
        <v>#REF!</v>
      </c>
      <c r="DC55" s="41" t="e">
        <f t="shared" si="47"/>
        <v>#REF!</v>
      </c>
      <c r="DD55" s="41" t="e">
        <f t="shared" si="47"/>
        <v>#REF!</v>
      </c>
      <c r="DE55" s="41" t="e">
        <f t="shared" si="47"/>
        <v>#REF!</v>
      </c>
      <c r="DF55" s="41" t="e">
        <f t="shared" si="47"/>
        <v>#REF!</v>
      </c>
      <c r="DG55" s="41" t="e">
        <f t="shared" si="53"/>
        <v>#REF!</v>
      </c>
      <c r="DH55" s="41" t="e">
        <f t="shared" si="53"/>
        <v>#REF!</v>
      </c>
      <c r="DI55" s="41" t="e">
        <f t="shared" si="53"/>
        <v>#REF!</v>
      </c>
      <c r="DJ55" s="41" t="e">
        <f t="shared" si="53"/>
        <v>#REF!</v>
      </c>
      <c r="DK55" s="41" t="e">
        <f t="shared" si="53"/>
        <v>#REF!</v>
      </c>
      <c r="DL55" s="41" t="e">
        <f t="shared" si="53"/>
        <v>#REF!</v>
      </c>
      <c r="DM55" s="41" t="e">
        <f t="shared" si="53"/>
        <v>#REF!</v>
      </c>
      <c r="DN55" s="41" t="e">
        <f t="shared" si="53"/>
        <v>#REF!</v>
      </c>
      <c r="DO55" s="41" t="e">
        <f t="shared" si="53"/>
        <v>#REF!</v>
      </c>
      <c r="DP55" s="41" t="e">
        <f t="shared" si="53"/>
        <v>#REF!</v>
      </c>
      <c r="DQ55" s="41" t="e">
        <f t="shared" si="53"/>
        <v>#REF!</v>
      </c>
      <c r="DR55" s="41" t="e">
        <f t="shared" si="53"/>
        <v>#REF!</v>
      </c>
      <c r="DS55" s="41" t="e">
        <f t="shared" si="53"/>
        <v>#REF!</v>
      </c>
      <c r="DT55" s="41" t="e">
        <f t="shared" si="53"/>
        <v>#REF!</v>
      </c>
      <c r="DU55" s="41" t="e">
        <f t="shared" si="53"/>
        <v>#REF!</v>
      </c>
      <c r="DV55" s="41" t="e">
        <f t="shared" si="53"/>
        <v>#REF!</v>
      </c>
      <c r="DW55" s="41" t="e">
        <f t="shared" si="54"/>
        <v>#REF!</v>
      </c>
      <c r="DX55" s="41" t="e">
        <f t="shared" si="54"/>
        <v>#REF!</v>
      </c>
      <c r="DY55" s="41" t="e">
        <f t="shared" si="48"/>
        <v>#REF!</v>
      </c>
      <c r="DZ55" s="41" t="e">
        <f t="shared" si="48"/>
        <v>#REF!</v>
      </c>
      <c r="EA55" s="41" t="e">
        <f t="shared" si="48"/>
        <v>#REF!</v>
      </c>
      <c r="EB55" s="41" t="e">
        <f t="shared" si="48"/>
        <v>#REF!</v>
      </c>
      <c r="EC55" s="41" t="e">
        <f t="shared" si="48"/>
        <v>#REF!</v>
      </c>
      <c r="ED55" s="41" t="e">
        <f t="shared" si="48"/>
        <v>#REF!</v>
      </c>
      <c r="EE55" s="41" t="e">
        <f t="shared" si="48"/>
        <v>#REF!</v>
      </c>
      <c r="EF55" s="41" t="e">
        <f t="shared" si="48"/>
        <v>#REF!</v>
      </c>
      <c r="EG55" s="41" t="e">
        <f t="shared" si="48"/>
        <v>#REF!</v>
      </c>
      <c r="EH55" s="41" t="e">
        <f t="shared" si="48"/>
        <v>#REF!</v>
      </c>
      <c r="EI55" s="41" t="e">
        <f t="shared" si="48"/>
        <v>#REF!</v>
      </c>
      <c r="EJ55" s="41" t="e">
        <f t="shared" si="48"/>
        <v>#REF!</v>
      </c>
      <c r="EK55" s="41" t="e">
        <f t="shared" si="48"/>
        <v>#REF!</v>
      </c>
      <c r="EL55" s="41" t="e">
        <f t="shared" si="48"/>
        <v>#REF!</v>
      </c>
      <c r="EM55" s="41" t="e">
        <f t="shared" si="55"/>
        <v>#REF!</v>
      </c>
      <c r="EN55" s="41" t="e">
        <f t="shared" si="55"/>
        <v>#REF!</v>
      </c>
      <c r="EO55" s="41" t="e">
        <f t="shared" si="55"/>
        <v>#REF!</v>
      </c>
      <c r="EP55" s="41" t="e">
        <f t="shared" si="55"/>
        <v>#REF!</v>
      </c>
      <c r="EQ55" s="41" t="e">
        <f t="shared" si="55"/>
        <v>#REF!</v>
      </c>
      <c r="ER55" s="41" t="e">
        <f t="shared" si="55"/>
        <v>#REF!</v>
      </c>
      <c r="ES55" s="41" t="e">
        <f t="shared" si="55"/>
        <v>#REF!</v>
      </c>
      <c r="ET55" s="41" t="e">
        <f t="shared" si="55"/>
        <v>#REF!</v>
      </c>
      <c r="EU55" s="41" t="e">
        <f t="shared" si="55"/>
        <v>#REF!</v>
      </c>
      <c r="EV55" s="41" t="e">
        <f t="shared" si="55"/>
        <v>#REF!</v>
      </c>
      <c r="EW55" s="41" t="e">
        <f t="shared" si="55"/>
        <v>#REF!</v>
      </c>
      <c r="EX55" s="41" t="e">
        <f t="shared" si="55"/>
        <v>#REF!</v>
      </c>
      <c r="EY55" s="41" t="e">
        <f t="shared" si="55"/>
        <v>#REF!</v>
      </c>
      <c r="EZ55" s="41" t="e">
        <f t="shared" si="55"/>
        <v>#REF!</v>
      </c>
      <c r="FA55" s="41" t="e">
        <f t="shared" si="55"/>
        <v>#REF!</v>
      </c>
      <c r="FB55" s="41" t="e">
        <f t="shared" si="55"/>
        <v>#REF!</v>
      </c>
      <c r="FC55" s="41" t="e">
        <f t="shared" si="56"/>
        <v>#REF!</v>
      </c>
      <c r="FD55" s="41" t="e">
        <f t="shared" si="56"/>
        <v>#REF!</v>
      </c>
      <c r="FE55" s="41" t="e">
        <f t="shared" si="49"/>
        <v>#REF!</v>
      </c>
      <c r="FF55" s="41" t="e">
        <f t="shared" si="49"/>
        <v>#REF!</v>
      </c>
      <c r="FG55" s="41" t="e">
        <f t="shared" si="49"/>
        <v>#REF!</v>
      </c>
      <c r="FH55" s="41" t="e">
        <f t="shared" si="49"/>
        <v>#REF!</v>
      </c>
      <c r="FI55" s="41" t="e">
        <f t="shared" si="49"/>
        <v>#REF!</v>
      </c>
      <c r="FJ55" s="41" t="e">
        <f t="shared" si="49"/>
        <v>#REF!</v>
      </c>
      <c r="FK55" s="41" t="e">
        <f t="shared" si="49"/>
        <v>#REF!</v>
      </c>
      <c r="FL55" s="41" t="e">
        <f t="shared" si="49"/>
        <v>#REF!</v>
      </c>
      <c r="FM55" s="41" t="e">
        <f t="shared" si="49"/>
        <v>#REF!</v>
      </c>
      <c r="FN55" s="41" t="e">
        <f t="shared" si="49"/>
        <v>#REF!</v>
      </c>
      <c r="FO55" s="41" t="e">
        <f t="shared" si="49"/>
        <v>#REF!</v>
      </c>
      <c r="FP55" s="41" t="e">
        <f t="shared" si="49"/>
        <v>#REF!</v>
      </c>
      <c r="FQ55" s="41" t="e">
        <f t="shared" si="49"/>
        <v>#REF!</v>
      </c>
      <c r="FR55" s="41" t="e">
        <f t="shared" si="49"/>
        <v>#REF!</v>
      </c>
      <c r="FS55" s="41" t="e">
        <f t="shared" si="57"/>
        <v>#REF!</v>
      </c>
      <c r="FT55" s="41" t="e">
        <f t="shared" si="57"/>
        <v>#REF!</v>
      </c>
      <c r="FU55" s="41" t="e">
        <f t="shared" si="57"/>
        <v>#REF!</v>
      </c>
      <c r="FV55" s="41" t="e">
        <f t="shared" si="57"/>
        <v>#REF!</v>
      </c>
      <c r="FW55" s="41" t="e">
        <f t="shared" si="57"/>
        <v>#REF!</v>
      </c>
      <c r="FX55" s="41" t="e">
        <f t="shared" si="57"/>
        <v>#REF!</v>
      </c>
      <c r="FY55" s="41" t="e">
        <f t="shared" si="57"/>
        <v>#REF!</v>
      </c>
      <c r="FZ55" s="41" t="e">
        <f t="shared" si="57"/>
        <v>#REF!</v>
      </c>
      <c r="GA55" s="41" t="e">
        <f t="shared" si="57"/>
        <v>#REF!</v>
      </c>
      <c r="GB55" s="41" t="e">
        <f t="shared" si="57"/>
        <v>#REF!</v>
      </c>
      <c r="GC55" s="41" t="e">
        <f t="shared" si="57"/>
        <v>#REF!</v>
      </c>
      <c r="GD55" s="41" t="e">
        <f t="shared" si="57"/>
        <v>#REF!</v>
      </c>
      <c r="GE55" s="41" t="e">
        <f t="shared" si="57"/>
        <v>#REF!</v>
      </c>
      <c r="GF55" s="41" t="e">
        <f t="shared" si="57"/>
        <v>#REF!</v>
      </c>
      <c r="GG55" s="41" t="e">
        <f t="shared" si="57"/>
        <v>#REF!</v>
      </c>
      <c r="GH55" s="41" t="e">
        <f t="shared" si="57"/>
        <v>#REF!</v>
      </c>
      <c r="GI55" s="41" t="e">
        <f t="shared" si="58"/>
        <v>#REF!</v>
      </c>
      <c r="GJ55" s="41" t="e">
        <f t="shared" si="58"/>
        <v>#REF!</v>
      </c>
      <c r="GK55" s="41" t="e">
        <f t="shared" si="50"/>
        <v>#REF!</v>
      </c>
      <c r="GL55" s="41" t="e">
        <f t="shared" si="50"/>
        <v>#REF!</v>
      </c>
      <c r="GM55" s="41" t="e">
        <f t="shared" si="50"/>
        <v>#REF!</v>
      </c>
      <c r="GN55" s="41" t="e">
        <f t="shared" si="50"/>
        <v>#REF!</v>
      </c>
      <c r="GO55" s="41" t="e">
        <f t="shared" si="50"/>
        <v>#REF!</v>
      </c>
      <c r="GP55" s="41" t="e">
        <f t="shared" si="50"/>
        <v>#REF!</v>
      </c>
      <c r="GQ55" s="41" t="e">
        <f t="shared" si="50"/>
        <v>#REF!</v>
      </c>
      <c r="GR55" s="41" t="e">
        <f t="shared" si="50"/>
        <v>#REF!</v>
      </c>
      <c r="GS55" s="41" t="e">
        <f t="shared" si="50"/>
        <v>#REF!</v>
      </c>
      <c r="GT55" s="41" t="e">
        <f t="shared" si="50"/>
        <v>#REF!</v>
      </c>
      <c r="GU55" s="41" t="e">
        <f t="shared" si="50"/>
        <v>#REF!</v>
      </c>
      <c r="GV55" s="41" t="e">
        <f t="shared" si="50"/>
        <v>#REF!</v>
      </c>
      <c r="GW55" s="41" t="e">
        <f t="shared" si="50"/>
        <v>#REF!</v>
      </c>
      <c r="GX55" s="41" t="e">
        <f t="shared" si="50"/>
        <v>#REF!</v>
      </c>
      <c r="GY55" s="41" t="e">
        <f t="shared" si="59"/>
        <v>#REF!</v>
      </c>
      <c r="GZ55" s="41" t="e">
        <f t="shared" si="59"/>
        <v>#REF!</v>
      </c>
      <c r="HA55" s="41" t="e">
        <f t="shared" si="59"/>
        <v>#REF!</v>
      </c>
      <c r="HB55" s="41" t="e">
        <f t="shared" si="44"/>
        <v>#REF!</v>
      </c>
      <c r="HC55" s="41" t="e">
        <f t="shared" si="44"/>
        <v>#REF!</v>
      </c>
      <c r="HD55" s="41" t="e">
        <f t="shared" si="44"/>
        <v>#REF!</v>
      </c>
      <c r="HE55" s="41" t="e">
        <f t="shared" si="44"/>
        <v>#REF!</v>
      </c>
      <c r="HF55" s="41" t="e">
        <f t="shared" si="44"/>
        <v>#REF!</v>
      </c>
      <c r="HG55" s="41" t="e">
        <f t="shared" si="44"/>
        <v>#REF!</v>
      </c>
      <c r="HH55" s="41" t="e">
        <f t="shared" si="44"/>
        <v>#REF!</v>
      </c>
      <c r="HI55" s="41" t="e">
        <f t="shared" si="44"/>
        <v>#REF!</v>
      </c>
      <c r="HJ55" s="41" t="e">
        <f t="shared" si="44"/>
        <v>#REF!</v>
      </c>
    </row>
    <row r="56" spans="1:218" ht="14.4" x14ac:dyDescent="0.3">
      <c r="A56" s="42">
        <v>53</v>
      </c>
      <c r="B56" s="43" t="e">
        <f>'CMM2 - AUX CALC'!$BB$67</f>
        <v>#REF!</v>
      </c>
      <c r="BC56" s="41" t="e">
        <f>$B56/(_xlfn.SINGLE(PrazoConcessao)*12-BC$3+1)</f>
        <v>#REF!</v>
      </c>
      <c r="BD56" s="41" t="e">
        <f t="shared" si="61"/>
        <v>#REF!</v>
      </c>
      <c r="BE56" s="41" t="e">
        <f t="shared" si="61"/>
        <v>#REF!</v>
      </c>
      <c r="BF56" s="41" t="e">
        <f t="shared" si="61"/>
        <v>#REF!</v>
      </c>
      <c r="BG56" s="41" t="e">
        <f t="shared" si="61"/>
        <v>#REF!</v>
      </c>
      <c r="BH56" s="41" t="e">
        <f t="shared" si="61"/>
        <v>#REF!</v>
      </c>
      <c r="BI56" s="41" t="e">
        <f t="shared" si="61"/>
        <v>#REF!</v>
      </c>
      <c r="BJ56" s="41" t="e">
        <f t="shared" si="61"/>
        <v>#REF!</v>
      </c>
      <c r="BK56" s="41" t="e">
        <f t="shared" si="61"/>
        <v>#REF!</v>
      </c>
      <c r="BL56" s="41" t="e">
        <f t="shared" si="61"/>
        <v>#REF!</v>
      </c>
      <c r="BM56" s="41" t="e">
        <f t="shared" si="61"/>
        <v>#REF!</v>
      </c>
      <c r="BN56" s="41" t="e">
        <f t="shared" si="60"/>
        <v>#REF!</v>
      </c>
      <c r="BO56" s="41" t="e">
        <f t="shared" si="60"/>
        <v>#REF!</v>
      </c>
      <c r="BP56" s="41" t="e">
        <f t="shared" si="52"/>
        <v>#REF!</v>
      </c>
      <c r="BQ56" s="41" t="e">
        <f t="shared" si="52"/>
        <v>#REF!</v>
      </c>
      <c r="BR56" s="41" t="e">
        <f t="shared" si="52"/>
        <v>#REF!</v>
      </c>
      <c r="BS56" s="41" t="e">
        <f t="shared" si="52"/>
        <v>#REF!</v>
      </c>
      <c r="BT56" s="41" t="e">
        <f t="shared" si="52"/>
        <v>#REF!</v>
      </c>
      <c r="BU56" s="41" t="e">
        <f t="shared" si="52"/>
        <v>#REF!</v>
      </c>
      <c r="BV56" s="41" t="e">
        <f t="shared" si="52"/>
        <v>#REF!</v>
      </c>
      <c r="BW56" s="41" t="e">
        <f t="shared" si="52"/>
        <v>#REF!</v>
      </c>
      <c r="BX56" s="41" t="e">
        <f t="shared" si="52"/>
        <v>#REF!</v>
      </c>
      <c r="BY56" s="41" t="e">
        <f t="shared" si="52"/>
        <v>#REF!</v>
      </c>
      <c r="BZ56" s="41" t="e">
        <f t="shared" si="52"/>
        <v>#REF!</v>
      </c>
      <c r="CA56" s="41" t="e">
        <f t="shared" si="52"/>
        <v>#REF!</v>
      </c>
      <c r="CB56" s="41" t="e">
        <f t="shared" si="52"/>
        <v>#REF!</v>
      </c>
      <c r="CC56" s="41" t="e">
        <f t="shared" si="46"/>
        <v>#REF!</v>
      </c>
      <c r="CD56" s="41" t="e">
        <f t="shared" si="46"/>
        <v>#REF!</v>
      </c>
      <c r="CE56" s="41" t="e">
        <f t="shared" si="46"/>
        <v>#REF!</v>
      </c>
      <c r="CF56" s="41" t="e">
        <f t="shared" si="46"/>
        <v>#REF!</v>
      </c>
      <c r="CG56" s="41" t="e">
        <f t="shared" si="46"/>
        <v>#REF!</v>
      </c>
      <c r="CH56" s="41" t="e">
        <f t="shared" si="46"/>
        <v>#REF!</v>
      </c>
      <c r="CI56" s="41" t="e">
        <f t="shared" si="46"/>
        <v>#REF!</v>
      </c>
      <c r="CJ56" s="41" t="e">
        <f t="shared" si="46"/>
        <v>#REF!</v>
      </c>
      <c r="CK56" s="41" t="e">
        <f t="shared" si="46"/>
        <v>#REF!</v>
      </c>
      <c r="CL56" s="41" t="e">
        <f t="shared" si="46"/>
        <v>#REF!</v>
      </c>
      <c r="CM56" s="41" t="e">
        <f t="shared" si="46"/>
        <v>#REF!</v>
      </c>
      <c r="CN56" s="41" t="e">
        <f t="shared" si="46"/>
        <v>#REF!</v>
      </c>
      <c r="CO56" s="41" t="e">
        <f t="shared" si="46"/>
        <v>#REF!</v>
      </c>
      <c r="CP56" s="41" t="e">
        <f t="shared" si="46"/>
        <v>#REF!</v>
      </c>
      <c r="CQ56" s="41" t="e">
        <f t="shared" si="46"/>
        <v>#REF!</v>
      </c>
      <c r="CR56" s="41" t="e">
        <f t="shared" si="46"/>
        <v>#REF!</v>
      </c>
      <c r="CS56" s="41" t="e">
        <f t="shared" si="47"/>
        <v>#REF!</v>
      </c>
      <c r="CT56" s="41" t="e">
        <f t="shared" si="47"/>
        <v>#REF!</v>
      </c>
      <c r="CU56" s="41" t="e">
        <f t="shared" si="47"/>
        <v>#REF!</v>
      </c>
      <c r="CV56" s="41" t="e">
        <f t="shared" si="47"/>
        <v>#REF!</v>
      </c>
      <c r="CW56" s="41" t="e">
        <f t="shared" si="47"/>
        <v>#REF!</v>
      </c>
      <c r="CX56" s="41" t="e">
        <f t="shared" si="47"/>
        <v>#REF!</v>
      </c>
      <c r="CY56" s="41" t="e">
        <f t="shared" si="47"/>
        <v>#REF!</v>
      </c>
      <c r="CZ56" s="41" t="e">
        <f t="shared" si="47"/>
        <v>#REF!</v>
      </c>
      <c r="DA56" s="41" t="e">
        <f t="shared" si="47"/>
        <v>#REF!</v>
      </c>
      <c r="DB56" s="41" t="e">
        <f t="shared" si="47"/>
        <v>#REF!</v>
      </c>
      <c r="DC56" s="41" t="e">
        <f t="shared" si="47"/>
        <v>#REF!</v>
      </c>
      <c r="DD56" s="41" t="e">
        <f t="shared" si="47"/>
        <v>#REF!</v>
      </c>
      <c r="DE56" s="41" t="e">
        <f t="shared" si="47"/>
        <v>#REF!</v>
      </c>
      <c r="DF56" s="41" t="e">
        <f t="shared" si="47"/>
        <v>#REF!</v>
      </c>
      <c r="DG56" s="41" t="e">
        <f t="shared" si="53"/>
        <v>#REF!</v>
      </c>
      <c r="DH56" s="41" t="e">
        <f t="shared" si="53"/>
        <v>#REF!</v>
      </c>
      <c r="DI56" s="41" t="e">
        <f t="shared" si="53"/>
        <v>#REF!</v>
      </c>
      <c r="DJ56" s="41" t="e">
        <f t="shared" si="53"/>
        <v>#REF!</v>
      </c>
      <c r="DK56" s="41" t="e">
        <f t="shared" si="53"/>
        <v>#REF!</v>
      </c>
      <c r="DL56" s="41" t="e">
        <f t="shared" si="53"/>
        <v>#REF!</v>
      </c>
      <c r="DM56" s="41" t="e">
        <f t="shared" si="53"/>
        <v>#REF!</v>
      </c>
      <c r="DN56" s="41" t="e">
        <f t="shared" si="53"/>
        <v>#REF!</v>
      </c>
      <c r="DO56" s="41" t="e">
        <f t="shared" si="53"/>
        <v>#REF!</v>
      </c>
      <c r="DP56" s="41" t="e">
        <f t="shared" si="53"/>
        <v>#REF!</v>
      </c>
      <c r="DQ56" s="41" t="e">
        <f t="shared" si="53"/>
        <v>#REF!</v>
      </c>
      <c r="DR56" s="41" t="e">
        <f t="shared" si="53"/>
        <v>#REF!</v>
      </c>
      <c r="DS56" s="41" t="e">
        <f t="shared" si="53"/>
        <v>#REF!</v>
      </c>
      <c r="DT56" s="41" t="e">
        <f t="shared" si="53"/>
        <v>#REF!</v>
      </c>
      <c r="DU56" s="41" t="e">
        <f t="shared" si="53"/>
        <v>#REF!</v>
      </c>
      <c r="DV56" s="41" t="e">
        <f t="shared" si="53"/>
        <v>#REF!</v>
      </c>
      <c r="DW56" s="41" t="e">
        <f t="shared" si="54"/>
        <v>#REF!</v>
      </c>
      <c r="DX56" s="41" t="e">
        <f t="shared" si="54"/>
        <v>#REF!</v>
      </c>
      <c r="DY56" s="41" t="e">
        <f t="shared" si="48"/>
        <v>#REF!</v>
      </c>
      <c r="DZ56" s="41" t="e">
        <f t="shared" si="48"/>
        <v>#REF!</v>
      </c>
      <c r="EA56" s="41" t="e">
        <f t="shared" si="48"/>
        <v>#REF!</v>
      </c>
      <c r="EB56" s="41" t="e">
        <f t="shared" si="48"/>
        <v>#REF!</v>
      </c>
      <c r="EC56" s="41" t="e">
        <f t="shared" si="48"/>
        <v>#REF!</v>
      </c>
      <c r="ED56" s="41" t="e">
        <f t="shared" si="48"/>
        <v>#REF!</v>
      </c>
      <c r="EE56" s="41" t="e">
        <f t="shared" si="48"/>
        <v>#REF!</v>
      </c>
      <c r="EF56" s="41" t="e">
        <f t="shared" si="48"/>
        <v>#REF!</v>
      </c>
      <c r="EG56" s="41" t="e">
        <f t="shared" si="48"/>
        <v>#REF!</v>
      </c>
      <c r="EH56" s="41" t="e">
        <f t="shared" si="48"/>
        <v>#REF!</v>
      </c>
      <c r="EI56" s="41" t="e">
        <f t="shared" si="48"/>
        <v>#REF!</v>
      </c>
      <c r="EJ56" s="41" t="e">
        <f t="shared" si="48"/>
        <v>#REF!</v>
      </c>
      <c r="EK56" s="41" t="e">
        <f t="shared" si="48"/>
        <v>#REF!</v>
      </c>
      <c r="EL56" s="41" t="e">
        <f t="shared" si="48"/>
        <v>#REF!</v>
      </c>
      <c r="EM56" s="41" t="e">
        <f t="shared" si="55"/>
        <v>#REF!</v>
      </c>
      <c r="EN56" s="41" t="e">
        <f t="shared" si="55"/>
        <v>#REF!</v>
      </c>
      <c r="EO56" s="41" t="e">
        <f t="shared" si="55"/>
        <v>#REF!</v>
      </c>
      <c r="EP56" s="41" t="e">
        <f t="shared" si="55"/>
        <v>#REF!</v>
      </c>
      <c r="EQ56" s="41" t="e">
        <f t="shared" si="55"/>
        <v>#REF!</v>
      </c>
      <c r="ER56" s="41" t="e">
        <f t="shared" si="55"/>
        <v>#REF!</v>
      </c>
      <c r="ES56" s="41" t="e">
        <f t="shared" si="55"/>
        <v>#REF!</v>
      </c>
      <c r="ET56" s="41" t="e">
        <f t="shared" si="55"/>
        <v>#REF!</v>
      </c>
      <c r="EU56" s="41" t="e">
        <f t="shared" si="55"/>
        <v>#REF!</v>
      </c>
      <c r="EV56" s="41" t="e">
        <f t="shared" si="55"/>
        <v>#REF!</v>
      </c>
      <c r="EW56" s="41" t="e">
        <f t="shared" si="55"/>
        <v>#REF!</v>
      </c>
      <c r="EX56" s="41" t="e">
        <f t="shared" si="55"/>
        <v>#REF!</v>
      </c>
      <c r="EY56" s="41" t="e">
        <f t="shared" si="55"/>
        <v>#REF!</v>
      </c>
      <c r="EZ56" s="41" t="e">
        <f t="shared" si="55"/>
        <v>#REF!</v>
      </c>
      <c r="FA56" s="41" t="e">
        <f t="shared" si="55"/>
        <v>#REF!</v>
      </c>
      <c r="FB56" s="41" t="e">
        <f t="shared" si="55"/>
        <v>#REF!</v>
      </c>
      <c r="FC56" s="41" t="e">
        <f t="shared" si="56"/>
        <v>#REF!</v>
      </c>
      <c r="FD56" s="41" t="e">
        <f t="shared" si="56"/>
        <v>#REF!</v>
      </c>
      <c r="FE56" s="41" t="e">
        <f t="shared" si="49"/>
        <v>#REF!</v>
      </c>
      <c r="FF56" s="41" t="e">
        <f t="shared" si="49"/>
        <v>#REF!</v>
      </c>
      <c r="FG56" s="41" t="e">
        <f t="shared" si="49"/>
        <v>#REF!</v>
      </c>
      <c r="FH56" s="41" t="e">
        <f t="shared" si="49"/>
        <v>#REF!</v>
      </c>
      <c r="FI56" s="41" t="e">
        <f t="shared" si="49"/>
        <v>#REF!</v>
      </c>
      <c r="FJ56" s="41" t="e">
        <f t="shared" si="49"/>
        <v>#REF!</v>
      </c>
      <c r="FK56" s="41" t="e">
        <f t="shared" si="49"/>
        <v>#REF!</v>
      </c>
      <c r="FL56" s="41" t="e">
        <f t="shared" si="49"/>
        <v>#REF!</v>
      </c>
      <c r="FM56" s="41" t="e">
        <f t="shared" si="49"/>
        <v>#REF!</v>
      </c>
      <c r="FN56" s="41" t="e">
        <f t="shared" si="49"/>
        <v>#REF!</v>
      </c>
      <c r="FO56" s="41" t="e">
        <f t="shared" si="49"/>
        <v>#REF!</v>
      </c>
      <c r="FP56" s="41" t="e">
        <f t="shared" si="49"/>
        <v>#REF!</v>
      </c>
      <c r="FQ56" s="41" t="e">
        <f t="shared" si="49"/>
        <v>#REF!</v>
      </c>
      <c r="FR56" s="41" t="e">
        <f t="shared" si="49"/>
        <v>#REF!</v>
      </c>
      <c r="FS56" s="41" t="e">
        <f t="shared" si="57"/>
        <v>#REF!</v>
      </c>
      <c r="FT56" s="41" t="e">
        <f t="shared" si="57"/>
        <v>#REF!</v>
      </c>
      <c r="FU56" s="41" t="e">
        <f t="shared" si="57"/>
        <v>#REF!</v>
      </c>
      <c r="FV56" s="41" t="e">
        <f t="shared" si="57"/>
        <v>#REF!</v>
      </c>
      <c r="FW56" s="41" t="e">
        <f t="shared" si="57"/>
        <v>#REF!</v>
      </c>
      <c r="FX56" s="41" t="e">
        <f t="shared" si="57"/>
        <v>#REF!</v>
      </c>
      <c r="FY56" s="41" t="e">
        <f t="shared" si="57"/>
        <v>#REF!</v>
      </c>
      <c r="FZ56" s="41" t="e">
        <f t="shared" si="57"/>
        <v>#REF!</v>
      </c>
      <c r="GA56" s="41" t="e">
        <f t="shared" si="57"/>
        <v>#REF!</v>
      </c>
      <c r="GB56" s="41" t="e">
        <f t="shared" si="57"/>
        <v>#REF!</v>
      </c>
      <c r="GC56" s="41" t="e">
        <f t="shared" si="57"/>
        <v>#REF!</v>
      </c>
      <c r="GD56" s="41" t="e">
        <f t="shared" si="57"/>
        <v>#REF!</v>
      </c>
      <c r="GE56" s="41" t="e">
        <f t="shared" si="57"/>
        <v>#REF!</v>
      </c>
      <c r="GF56" s="41" t="e">
        <f t="shared" si="57"/>
        <v>#REF!</v>
      </c>
      <c r="GG56" s="41" t="e">
        <f t="shared" si="57"/>
        <v>#REF!</v>
      </c>
      <c r="GH56" s="41" t="e">
        <f t="shared" si="57"/>
        <v>#REF!</v>
      </c>
      <c r="GI56" s="41" t="e">
        <f t="shared" si="58"/>
        <v>#REF!</v>
      </c>
      <c r="GJ56" s="41" t="e">
        <f t="shared" si="58"/>
        <v>#REF!</v>
      </c>
      <c r="GK56" s="41" t="e">
        <f t="shared" si="50"/>
        <v>#REF!</v>
      </c>
      <c r="GL56" s="41" t="e">
        <f t="shared" si="50"/>
        <v>#REF!</v>
      </c>
      <c r="GM56" s="41" t="e">
        <f t="shared" si="50"/>
        <v>#REF!</v>
      </c>
      <c r="GN56" s="41" t="e">
        <f t="shared" si="50"/>
        <v>#REF!</v>
      </c>
      <c r="GO56" s="41" t="e">
        <f t="shared" si="50"/>
        <v>#REF!</v>
      </c>
      <c r="GP56" s="41" t="e">
        <f t="shared" si="50"/>
        <v>#REF!</v>
      </c>
      <c r="GQ56" s="41" t="e">
        <f t="shared" si="50"/>
        <v>#REF!</v>
      </c>
      <c r="GR56" s="41" t="e">
        <f t="shared" si="50"/>
        <v>#REF!</v>
      </c>
      <c r="GS56" s="41" t="e">
        <f t="shared" si="50"/>
        <v>#REF!</v>
      </c>
      <c r="GT56" s="41" t="e">
        <f t="shared" si="50"/>
        <v>#REF!</v>
      </c>
      <c r="GU56" s="41" t="e">
        <f t="shared" si="50"/>
        <v>#REF!</v>
      </c>
      <c r="GV56" s="41" t="e">
        <f t="shared" si="50"/>
        <v>#REF!</v>
      </c>
      <c r="GW56" s="41" t="e">
        <f t="shared" si="50"/>
        <v>#REF!</v>
      </c>
      <c r="GX56" s="41" t="e">
        <f t="shared" si="50"/>
        <v>#REF!</v>
      </c>
      <c r="GY56" s="41" t="e">
        <f t="shared" si="59"/>
        <v>#REF!</v>
      </c>
      <c r="GZ56" s="41" t="e">
        <f t="shared" si="59"/>
        <v>#REF!</v>
      </c>
      <c r="HA56" s="41" t="e">
        <f t="shared" si="59"/>
        <v>#REF!</v>
      </c>
      <c r="HB56" s="41" t="e">
        <f t="shared" si="44"/>
        <v>#REF!</v>
      </c>
      <c r="HC56" s="41" t="e">
        <f t="shared" si="44"/>
        <v>#REF!</v>
      </c>
      <c r="HD56" s="41" t="e">
        <f t="shared" si="44"/>
        <v>#REF!</v>
      </c>
      <c r="HE56" s="41" t="e">
        <f t="shared" si="44"/>
        <v>#REF!</v>
      </c>
      <c r="HF56" s="41" t="e">
        <f t="shared" si="44"/>
        <v>#REF!</v>
      </c>
      <c r="HG56" s="41" t="e">
        <f t="shared" si="44"/>
        <v>#REF!</v>
      </c>
      <c r="HH56" s="41" t="e">
        <f t="shared" si="44"/>
        <v>#REF!</v>
      </c>
      <c r="HI56" s="41" t="e">
        <f t="shared" si="44"/>
        <v>#REF!</v>
      </c>
      <c r="HJ56" s="41" t="e">
        <f t="shared" si="44"/>
        <v>#REF!</v>
      </c>
    </row>
    <row r="57" spans="1:218" ht="14.4" x14ac:dyDescent="0.3">
      <c r="A57" s="42">
        <v>54</v>
      </c>
      <c r="B57" s="43" t="e">
        <f>'CMM2 - AUX CALC'!$BC$67</f>
        <v>#REF!</v>
      </c>
      <c r="BD57" s="41" t="e">
        <f>$B57/(_xlfn.SINGLE(PrazoConcessao)*12-BD$3+1)</f>
        <v>#REF!</v>
      </c>
      <c r="BE57" s="41" t="e">
        <f t="shared" si="61"/>
        <v>#REF!</v>
      </c>
      <c r="BF57" s="41" t="e">
        <f t="shared" si="61"/>
        <v>#REF!</v>
      </c>
      <c r="BG57" s="41" t="e">
        <f t="shared" si="61"/>
        <v>#REF!</v>
      </c>
      <c r="BH57" s="41" t="e">
        <f t="shared" si="61"/>
        <v>#REF!</v>
      </c>
      <c r="BI57" s="41" t="e">
        <f t="shared" si="61"/>
        <v>#REF!</v>
      </c>
      <c r="BJ57" s="41" t="e">
        <f t="shared" si="61"/>
        <v>#REF!</v>
      </c>
      <c r="BK57" s="41" t="e">
        <f t="shared" si="61"/>
        <v>#REF!</v>
      </c>
      <c r="BL57" s="41" t="e">
        <f t="shared" si="61"/>
        <v>#REF!</v>
      </c>
      <c r="BM57" s="41" t="e">
        <f t="shared" si="61"/>
        <v>#REF!</v>
      </c>
      <c r="BN57" s="41" t="e">
        <f t="shared" si="60"/>
        <v>#REF!</v>
      </c>
      <c r="BO57" s="41" t="e">
        <f t="shared" si="60"/>
        <v>#REF!</v>
      </c>
      <c r="BP57" s="41" t="e">
        <f t="shared" si="52"/>
        <v>#REF!</v>
      </c>
      <c r="BQ57" s="41" t="e">
        <f t="shared" si="52"/>
        <v>#REF!</v>
      </c>
      <c r="BR57" s="41" t="e">
        <f t="shared" si="52"/>
        <v>#REF!</v>
      </c>
      <c r="BS57" s="41" t="e">
        <f t="shared" si="52"/>
        <v>#REF!</v>
      </c>
      <c r="BT57" s="41" t="e">
        <f t="shared" si="52"/>
        <v>#REF!</v>
      </c>
      <c r="BU57" s="41" t="e">
        <f t="shared" si="52"/>
        <v>#REF!</v>
      </c>
      <c r="BV57" s="41" t="e">
        <f t="shared" si="52"/>
        <v>#REF!</v>
      </c>
      <c r="BW57" s="41" t="e">
        <f t="shared" si="52"/>
        <v>#REF!</v>
      </c>
      <c r="BX57" s="41" t="e">
        <f t="shared" si="52"/>
        <v>#REF!</v>
      </c>
      <c r="BY57" s="41" t="e">
        <f t="shared" si="52"/>
        <v>#REF!</v>
      </c>
      <c r="BZ57" s="41" t="e">
        <f t="shared" si="52"/>
        <v>#REF!</v>
      </c>
      <c r="CA57" s="41" t="e">
        <f t="shared" si="52"/>
        <v>#REF!</v>
      </c>
      <c r="CB57" s="41" t="e">
        <f t="shared" si="52"/>
        <v>#REF!</v>
      </c>
      <c r="CC57" s="41" t="e">
        <f t="shared" si="46"/>
        <v>#REF!</v>
      </c>
      <c r="CD57" s="41" t="e">
        <f t="shared" si="46"/>
        <v>#REF!</v>
      </c>
      <c r="CE57" s="41" t="e">
        <f t="shared" si="46"/>
        <v>#REF!</v>
      </c>
      <c r="CF57" s="41" t="e">
        <f t="shared" si="46"/>
        <v>#REF!</v>
      </c>
      <c r="CG57" s="41" t="e">
        <f t="shared" si="46"/>
        <v>#REF!</v>
      </c>
      <c r="CH57" s="41" t="e">
        <f t="shared" si="46"/>
        <v>#REF!</v>
      </c>
      <c r="CI57" s="41" t="e">
        <f t="shared" si="46"/>
        <v>#REF!</v>
      </c>
      <c r="CJ57" s="41" t="e">
        <f t="shared" si="46"/>
        <v>#REF!</v>
      </c>
      <c r="CK57" s="41" t="e">
        <f t="shared" si="46"/>
        <v>#REF!</v>
      </c>
      <c r="CL57" s="41" t="e">
        <f t="shared" si="46"/>
        <v>#REF!</v>
      </c>
      <c r="CM57" s="41" t="e">
        <f t="shared" si="46"/>
        <v>#REF!</v>
      </c>
      <c r="CN57" s="41" t="e">
        <f t="shared" si="46"/>
        <v>#REF!</v>
      </c>
      <c r="CO57" s="41" t="e">
        <f t="shared" si="46"/>
        <v>#REF!</v>
      </c>
      <c r="CP57" s="41" t="e">
        <f t="shared" si="46"/>
        <v>#REF!</v>
      </c>
      <c r="CQ57" s="41" t="e">
        <f t="shared" si="46"/>
        <v>#REF!</v>
      </c>
      <c r="CR57" s="41" t="e">
        <f t="shared" si="46"/>
        <v>#REF!</v>
      </c>
      <c r="CS57" s="41" t="e">
        <f t="shared" si="47"/>
        <v>#REF!</v>
      </c>
      <c r="CT57" s="41" t="e">
        <f t="shared" si="47"/>
        <v>#REF!</v>
      </c>
      <c r="CU57" s="41" t="e">
        <f t="shared" si="47"/>
        <v>#REF!</v>
      </c>
      <c r="CV57" s="41" t="e">
        <f t="shared" si="47"/>
        <v>#REF!</v>
      </c>
      <c r="CW57" s="41" t="e">
        <f t="shared" si="47"/>
        <v>#REF!</v>
      </c>
      <c r="CX57" s="41" t="e">
        <f t="shared" si="47"/>
        <v>#REF!</v>
      </c>
      <c r="CY57" s="41" t="e">
        <f t="shared" si="47"/>
        <v>#REF!</v>
      </c>
      <c r="CZ57" s="41" t="e">
        <f t="shared" si="47"/>
        <v>#REF!</v>
      </c>
      <c r="DA57" s="41" t="e">
        <f t="shared" si="47"/>
        <v>#REF!</v>
      </c>
      <c r="DB57" s="41" t="e">
        <f t="shared" si="47"/>
        <v>#REF!</v>
      </c>
      <c r="DC57" s="41" t="e">
        <f t="shared" si="47"/>
        <v>#REF!</v>
      </c>
      <c r="DD57" s="41" t="e">
        <f t="shared" si="47"/>
        <v>#REF!</v>
      </c>
      <c r="DE57" s="41" t="e">
        <f t="shared" si="47"/>
        <v>#REF!</v>
      </c>
      <c r="DF57" s="41" t="e">
        <f t="shared" si="47"/>
        <v>#REF!</v>
      </c>
      <c r="DG57" s="41" t="e">
        <f t="shared" si="53"/>
        <v>#REF!</v>
      </c>
      <c r="DH57" s="41" t="e">
        <f t="shared" si="53"/>
        <v>#REF!</v>
      </c>
      <c r="DI57" s="41" t="e">
        <f t="shared" si="53"/>
        <v>#REF!</v>
      </c>
      <c r="DJ57" s="41" t="e">
        <f t="shared" si="53"/>
        <v>#REF!</v>
      </c>
      <c r="DK57" s="41" t="e">
        <f t="shared" si="53"/>
        <v>#REF!</v>
      </c>
      <c r="DL57" s="41" t="e">
        <f t="shared" si="53"/>
        <v>#REF!</v>
      </c>
      <c r="DM57" s="41" t="e">
        <f t="shared" si="53"/>
        <v>#REF!</v>
      </c>
      <c r="DN57" s="41" t="e">
        <f t="shared" si="53"/>
        <v>#REF!</v>
      </c>
      <c r="DO57" s="41" t="e">
        <f t="shared" si="53"/>
        <v>#REF!</v>
      </c>
      <c r="DP57" s="41" t="e">
        <f t="shared" si="53"/>
        <v>#REF!</v>
      </c>
      <c r="DQ57" s="41" t="e">
        <f t="shared" si="53"/>
        <v>#REF!</v>
      </c>
      <c r="DR57" s="41" t="e">
        <f t="shared" si="53"/>
        <v>#REF!</v>
      </c>
      <c r="DS57" s="41" t="e">
        <f t="shared" si="53"/>
        <v>#REF!</v>
      </c>
      <c r="DT57" s="41" t="e">
        <f t="shared" si="53"/>
        <v>#REF!</v>
      </c>
      <c r="DU57" s="41" t="e">
        <f t="shared" si="53"/>
        <v>#REF!</v>
      </c>
      <c r="DV57" s="41" t="e">
        <f t="shared" si="53"/>
        <v>#REF!</v>
      </c>
      <c r="DW57" s="41" t="e">
        <f t="shared" si="54"/>
        <v>#REF!</v>
      </c>
      <c r="DX57" s="41" t="e">
        <f t="shared" si="54"/>
        <v>#REF!</v>
      </c>
      <c r="DY57" s="41" t="e">
        <f t="shared" si="48"/>
        <v>#REF!</v>
      </c>
      <c r="DZ57" s="41" t="e">
        <f t="shared" si="48"/>
        <v>#REF!</v>
      </c>
      <c r="EA57" s="41" t="e">
        <f t="shared" si="48"/>
        <v>#REF!</v>
      </c>
      <c r="EB57" s="41" t="e">
        <f t="shared" si="48"/>
        <v>#REF!</v>
      </c>
      <c r="EC57" s="41" t="e">
        <f t="shared" si="48"/>
        <v>#REF!</v>
      </c>
      <c r="ED57" s="41" t="e">
        <f t="shared" si="48"/>
        <v>#REF!</v>
      </c>
      <c r="EE57" s="41" t="e">
        <f t="shared" si="48"/>
        <v>#REF!</v>
      </c>
      <c r="EF57" s="41" t="e">
        <f t="shared" si="48"/>
        <v>#REF!</v>
      </c>
      <c r="EG57" s="41" t="e">
        <f t="shared" si="48"/>
        <v>#REF!</v>
      </c>
      <c r="EH57" s="41" t="e">
        <f t="shared" si="48"/>
        <v>#REF!</v>
      </c>
      <c r="EI57" s="41" t="e">
        <f t="shared" si="48"/>
        <v>#REF!</v>
      </c>
      <c r="EJ57" s="41" t="e">
        <f t="shared" si="48"/>
        <v>#REF!</v>
      </c>
      <c r="EK57" s="41" t="e">
        <f t="shared" si="48"/>
        <v>#REF!</v>
      </c>
      <c r="EL57" s="41" t="e">
        <f t="shared" si="48"/>
        <v>#REF!</v>
      </c>
      <c r="EM57" s="41" t="e">
        <f t="shared" si="55"/>
        <v>#REF!</v>
      </c>
      <c r="EN57" s="41" t="e">
        <f t="shared" si="55"/>
        <v>#REF!</v>
      </c>
      <c r="EO57" s="41" t="e">
        <f t="shared" si="55"/>
        <v>#REF!</v>
      </c>
      <c r="EP57" s="41" t="e">
        <f t="shared" si="55"/>
        <v>#REF!</v>
      </c>
      <c r="EQ57" s="41" t="e">
        <f t="shared" si="55"/>
        <v>#REF!</v>
      </c>
      <c r="ER57" s="41" t="e">
        <f t="shared" si="55"/>
        <v>#REF!</v>
      </c>
      <c r="ES57" s="41" t="e">
        <f t="shared" si="55"/>
        <v>#REF!</v>
      </c>
      <c r="ET57" s="41" t="e">
        <f t="shared" si="55"/>
        <v>#REF!</v>
      </c>
      <c r="EU57" s="41" t="e">
        <f t="shared" si="55"/>
        <v>#REF!</v>
      </c>
      <c r="EV57" s="41" t="e">
        <f t="shared" si="55"/>
        <v>#REF!</v>
      </c>
      <c r="EW57" s="41" t="e">
        <f t="shared" si="55"/>
        <v>#REF!</v>
      </c>
      <c r="EX57" s="41" t="e">
        <f t="shared" si="55"/>
        <v>#REF!</v>
      </c>
      <c r="EY57" s="41" t="e">
        <f t="shared" si="55"/>
        <v>#REF!</v>
      </c>
      <c r="EZ57" s="41" t="e">
        <f t="shared" si="55"/>
        <v>#REF!</v>
      </c>
      <c r="FA57" s="41" t="e">
        <f t="shared" si="55"/>
        <v>#REF!</v>
      </c>
      <c r="FB57" s="41" t="e">
        <f t="shared" si="55"/>
        <v>#REF!</v>
      </c>
      <c r="FC57" s="41" t="e">
        <f t="shared" si="56"/>
        <v>#REF!</v>
      </c>
      <c r="FD57" s="41" t="e">
        <f t="shared" si="56"/>
        <v>#REF!</v>
      </c>
      <c r="FE57" s="41" t="e">
        <f t="shared" si="49"/>
        <v>#REF!</v>
      </c>
      <c r="FF57" s="41" t="e">
        <f t="shared" si="49"/>
        <v>#REF!</v>
      </c>
      <c r="FG57" s="41" t="e">
        <f t="shared" si="49"/>
        <v>#REF!</v>
      </c>
      <c r="FH57" s="41" t="e">
        <f t="shared" si="49"/>
        <v>#REF!</v>
      </c>
      <c r="FI57" s="41" t="e">
        <f t="shared" si="49"/>
        <v>#REF!</v>
      </c>
      <c r="FJ57" s="41" t="e">
        <f t="shared" si="49"/>
        <v>#REF!</v>
      </c>
      <c r="FK57" s="41" t="e">
        <f t="shared" si="49"/>
        <v>#REF!</v>
      </c>
      <c r="FL57" s="41" t="e">
        <f t="shared" si="49"/>
        <v>#REF!</v>
      </c>
      <c r="FM57" s="41" t="e">
        <f t="shared" si="49"/>
        <v>#REF!</v>
      </c>
      <c r="FN57" s="41" t="e">
        <f t="shared" si="49"/>
        <v>#REF!</v>
      </c>
      <c r="FO57" s="41" t="e">
        <f t="shared" si="49"/>
        <v>#REF!</v>
      </c>
      <c r="FP57" s="41" t="e">
        <f t="shared" si="49"/>
        <v>#REF!</v>
      </c>
      <c r="FQ57" s="41" t="e">
        <f t="shared" si="49"/>
        <v>#REF!</v>
      </c>
      <c r="FR57" s="41" t="e">
        <f t="shared" si="49"/>
        <v>#REF!</v>
      </c>
      <c r="FS57" s="41" t="e">
        <f t="shared" si="57"/>
        <v>#REF!</v>
      </c>
      <c r="FT57" s="41" t="e">
        <f t="shared" si="57"/>
        <v>#REF!</v>
      </c>
      <c r="FU57" s="41" t="e">
        <f t="shared" si="57"/>
        <v>#REF!</v>
      </c>
      <c r="FV57" s="41" t="e">
        <f t="shared" si="57"/>
        <v>#REF!</v>
      </c>
      <c r="FW57" s="41" t="e">
        <f t="shared" si="57"/>
        <v>#REF!</v>
      </c>
      <c r="FX57" s="41" t="e">
        <f t="shared" si="57"/>
        <v>#REF!</v>
      </c>
      <c r="FY57" s="41" t="e">
        <f t="shared" si="57"/>
        <v>#REF!</v>
      </c>
      <c r="FZ57" s="41" t="e">
        <f t="shared" si="57"/>
        <v>#REF!</v>
      </c>
      <c r="GA57" s="41" t="e">
        <f t="shared" si="57"/>
        <v>#REF!</v>
      </c>
      <c r="GB57" s="41" t="e">
        <f t="shared" si="57"/>
        <v>#REF!</v>
      </c>
      <c r="GC57" s="41" t="e">
        <f t="shared" si="57"/>
        <v>#REF!</v>
      </c>
      <c r="GD57" s="41" t="e">
        <f t="shared" si="57"/>
        <v>#REF!</v>
      </c>
      <c r="GE57" s="41" t="e">
        <f t="shared" si="57"/>
        <v>#REF!</v>
      </c>
      <c r="GF57" s="41" t="e">
        <f t="shared" si="57"/>
        <v>#REF!</v>
      </c>
      <c r="GG57" s="41" t="e">
        <f t="shared" si="57"/>
        <v>#REF!</v>
      </c>
      <c r="GH57" s="41" t="e">
        <f t="shared" si="57"/>
        <v>#REF!</v>
      </c>
      <c r="GI57" s="41" t="e">
        <f t="shared" si="58"/>
        <v>#REF!</v>
      </c>
      <c r="GJ57" s="41" t="e">
        <f t="shared" si="58"/>
        <v>#REF!</v>
      </c>
      <c r="GK57" s="41" t="e">
        <f t="shared" si="50"/>
        <v>#REF!</v>
      </c>
      <c r="GL57" s="41" t="e">
        <f t="shared" si="50"/>
        <v>#REF!</v>
      </c>
      <c r="GM57" s="41" t="e">
        <f t="shared" si="50"/>
        <v>#REF!</v>
      </c>
      <c r="GN57" s="41" t="e">
        <f t="shared" si="50"/>
        <v>#REF!</v>
      </c>
      <c r="GO57" s="41" t="e">
        <f t="shared" si="50"/>
        <v>#REF!</v>
      </c>
      <c r="GP57" s="41" t="e">
        <f t="shared" si="50"/>
        <v>#REF!</v>
      </c>
      <c r="GQ57" s="41" t="e">
        <f t="shared" si="50"/>
        <v>#REF!</v>
      </c>
      <c r="GR57" s="41" t="e">
        <f t="shared" si="50"/>
        <v>#REF!</v>
      </c>
      <c r="GS57" s="41" t="e">
        <f t="shared" si="50"/>
        <v>#REF!</v>
      </c>
      <c r="GT57" s="41" t="e">
        <f t="shared" si="50"/>
        <v>#REF!</v>
      </c>
      <c r="GU57" s="41" t="e">
        <f t="shared" si="50"/>
        <v>#REF!</v>
      </c>
      <c r="GV57" s="41" t="e">
        <f t="shared" si="50"/>
        <v>#REF!</v>
      </c>
      <c r="GW57" s="41" t="e">
        <f t="shared" si="50"/>
        <v>#REF!</v>
      </c>
      <c r="GX57" s="41" t="e">
        <f t="shared" si="50"/>
        <v>#REF!</v>
      </c>
      <c r="GY57" s="41" t="e">
        <f t="shared" si="59"/>
        <v>#REF!</v>
      </c>
      <c r="GZ57" s="41" t="e">
        <f t="shared" si="59"/>
        <v>#REF!</v>
      </c>
      <c r="HA57" s="41" t="e">
        <f t="shared" si="59"/>
        <v>#REF!</v>
      </c>
      <c r="HB57" s="41" t="e">
        <f t="shared" si="44"/>
        <v>#REF!</v>
      </c>
      <c r="HC57" s="41" t="e">
        <f t="shared" si="44"/>
        <v>#REF!</v>
      </c>
      <c r="HD57" s="41" t="e">
        <f t="shared" si="44"/>
        <v>#REF!</v>
      </c>
      <c r="HE57" s="41" t="e">
        <f t="shared" si="44"/>
        <v>#REF!</v>
      </c>
      <c r="HF57" s="41" t="e">
        <f t="shared" si="44"/>
        <v>#REF!</v>
      </c>
      <c r="HG57" s="41" t="e">
        <f t="shared" si="44"/>
        <v>#REF!</v>
      </c>
      <c r="HH57" s="41" t="e">
        <f t="shared" si="44"/>
        <v>#REF!</v>
      </c>
      <c r="HI57" s="41" t="e">
        <f t="shared" si="44"/>
        <v>#REF!</v>
      </c>
      <c r="HJ57" s="41" t="e">
        <f t="shared" si="44"/>
        <v>#REF!</v>
      </c>
    </row>
    <row r="58" spans="1:218" ht="14.4" x14ac:dyDescent="0.3">
      <c r="A58" s="42">
        <v>55</v>
      </c>
      <c r="B58" s="43" t="e">
        <f>'CMM2 - AUX CALC'!$BD$67</f>
        <v>#REF!</v>
      </c>
      <c r="BE58" s="41" t="e">
        <f>$B58/(_xlfn.SINGLE(PrazoConcessao)*12-BE$3+1)</f>
        <v>#REF!</v>
      </c>
      <c r="BF58" s="41" t="e">
        <f t="shared" si="61"/>
        <v>#REF!</v>
      </c>
      <c r="BG58" s="41" t="e">
        <f t="shared" si="61"/>
        <v>#REF!</v>
      </c>
      <c r="BH58" s="41" t="e">
        <f t="shared" si="61"/>
        <v>#REF!</v>
      </c>
      <c r="BI58" s="41" t="e">
        <f t="shared" si="61"/>
        <v>#REF!</v>
      </c>
      <c r="BJ58" s="41" t="e">
        <f t="shared" si="61"/>
        <v>#REF!</v>
      </c>
      <c r="BK58" s="41" t="e">
        <f t="shared" si="61"/>
        <v>#REF!</v>
      </c>
      <c r="BL58" s="41" t="e">
        <f t="shared" si="61"/>
        <v>#REF!</v>
      </c>
      <c r="BM58" s="41" t="e">
        <f t="shared" si="61"/>
        <v>#REF!</v>
      </c>
      <c r="BN58" s="41" t="e">
        <f t="shared" si="60"/>
        <v>#REF!</v>
      </c>
      <c r="BO58" s="41" t="e">
        <f t="shared" si="60"/>
        <v>#REF!</v>
      </c>
      <c r="BP58" s="41" t="e">
        <f t="shared" si="52"/>
        <v>#REF!</v>
      </c>
      <c r="BQ58" s="41" t="e">
        <f t="shared" si="52"/>
        <v>#REF!</v>
      </c>
      <c r="BR58" s="41" t="e">
        <f t="shared" si="52"/>
        <v>#REF!</v>
      </c>
      <c r="BS58" s="41" t="e">
        <f t="shared" si="52"/>
        <v>#REF!</v>
      </c>
      <c r="BT58" s="41" t="e">
        <f t="shared" si="52"/>
        <v>#REF!</v>
      </c>
      <c r="BU58" s="41" t="e">
        <f t="shared" si="52"/>
        <v>#REF!</v>
      </c>
      <c r="BV58" s="41" t="e">
        <f t="shared" si="52"/>
        <v>#REF!</v>
      </c>
      <c r="BW58" s="41" t="e">
        <f t="shared" si="52"/>
        <v>#REF!</v>
      </c>
      <c r="BX58" s="41" t="e">
        <f t="shared" si="52"/>
        <v>#REF!</v>
      </c>
      <c r="BY58" s="41" t="e">
        <f t="shared" si="52"/>
        <v>#REF!</v>
      </c>
      <c r="BZ58" s="41" t="e">
        <f t="shared" si="52"/>
        <v>#REF!</v>
      </c>
      <c r="CA58" s="41" t="e">
        <f t="shared" si="52"/>
        <v>#REF!</v>
      </c>
      <c r="CB58" s="41" t="e">
        <f t="shared" si="52"/>
        <v>#REF!</v>
      </c>
      <c r="CC58" s="41" t="e">
        <f t="shared" si="46"/>
        <v>#REF!</v>
      </c>
      <c r="CD58" s="41" t="e">
        <f t="shared" si="46"/>
        <v>#REF!</v>
      </c>
      <c r="CE58" s="41" t="e">
        <f t="shared" si="46"/>
        <v>#REF!</v>
      </c>
      <c r="CF58" s="41" t="e">
        <f t="shared" si="46"/>
        <v>#REF!</v>
      </c>
      <c r="CG58" s="41" t="e">
        <f t="shared" si="46"/>
        <v>#REF!</v>
      </c>
      <c r="CH58" s="41" t="e">
        <f t="shared" si="46"/>
        <v>#REF!</v>
      </c>
      <c r="CI58" s="41" t="e">
        <f t="shared" si="46"/>
        <v>#REF!</v>
      </c>
      <c r="CJ58" s="41" t="e">
        <f t="shared" si="46"/>
        <v>#REF!</v>
      </c>
      <c r="CK58" s="41" t="e">
        <f t="shared" si="46"/>
        <v>#REF!</v>
      </c>
      <c r="CL58" s="41" t="e">
        <f t="shared" si="46"/>
        <v>#REF!</v>
      </c>
      <c r="CM58" s="41" t="e">
        <f t="shared" si="46"/>
        <v>#REF!</v>
      </c>
      <c r="CN58" s="41" t="e">
        <f t="shared" si="46"/>
        <v>#REF!</v>
      </c>
      <c r="CO58" s="41" t="e">
        <f t="shared" si="46"/>
        <v>#REF!</v>
      </c>
      <c r="CP58" s="41" t="e">
        <f t="shared" si="46"/>
        <v>#REF!</v>
      </c>
      <c r="CQ58" s="41" t="e">
        <f t="shared" si="46"/>
        <v>#REF!</v>
      </c>
      <c r="CR58" s="41" t="e">
        <f t="shared" si="46"/>
        <v>#REF!</v>
      </c>
      <c r="CS58" s="41" t="e">
        <f t="shared" si="47"/>
        <v>#REF!</v>
      </c>
      <c r="CT58" s="41" t="e">
        <f t="shared" si="47"/>
        <v>#REF!</v>
      </c>
      <c r="CU58" s="41" t="e">
        <f t="shared" si="47"/>
        <v>#REF!</v>
      </c>
      <c r="CV58" s="41" t="e">
        <f t="shared" si="47"/>
        <v>#REF!</v>
      </c>
      <c r="CW58" s="41" t="e">
        <f t="shared" si="47"/>
        <v>#REF!</v>
      </c>
      <c r="CX58" s="41" t="e">
        <f t="shared" si="47"/>
        <v>#REF!</v>
      </c>
      <c r="CY58" s="41" t="e">
        <f t="shared" si="47"/>
        <v>#REF!</v>
      </c>
      <c r="CZ58" s="41" t="e">
        <f t="shared" si="47"/>
        <v>#REF!</v>
      </c>
      <c r="DA58" s="41" t="e">
        <f t="shared" si="47"/>
        <v>#REF!</v>
      </c>
      <c r="DB58" s="41" t="e">
        <f t="shared" si="47"/>
        <v>#REF!</v>
      </c>
      <c r="DC58" s="41" t="e">
        <f t="shared" si="47"/>
        <v>#REF!</v>
      </c>
      <c r="DD58" s="41" t="e">
        <f t="shared" si="47"/>
        <v>#REF!</v>
      </c>
      <c r="DE58" s="41" t="e">
        <f t="shared" si="47"/>
        <v>#REF!</v>
      </c>
      <c r="DF58" s="41" t="e">
        <f t="shared" si="47"/>
        <v>#REF!</v>
      </c>
      <c r="DG58" s="41" t="e">
        <f t="shared" si="53"/>
        <v>#REF!</v>
      </c>
      <c r="DH58" s="41" t="e">
        <f t="shared" si="53"/>
        <v>#REF!</v>
      </c>
      <c r="DI58" s="41" t="e">
        <f t="shared" si="53"/>
        <v>#REF!</v>
      </c>
      <c r="DJ58" s="41" t="e">
        <f t="shared" si="53"/>
        <v>#REF!</v>
      </c>
      <c r="DK58" s="41" t="e">
        <f t="shared" si="53"/>
        <v>#REF!</v>
      </c>
      <c r="DL58" s="41" t="e">
        <f t="shared" si="53"/>
        <v>#REF!</v>
      </c>
      <c r="DM58" s="41" t="e">
        <f t="shared" si="53"/>
        <v>#REF!</v>
      </c>
      <c r="DN58" s="41" t="e">
        <f t="shared" si="53"/>
        <v>#REF!</v>
      </c>
      <c r="DO58" s="41" t="e">
        <f t="shared" si="53"/>
        <v>#REF!</v>
      </c>
      <c r="DP58" s="41" t="e">
        <f t="shared" si="53"/>
        <v>#REF!</v>
      </c>
      <c r="DQ58" s="41" t="e">
        <f t="shared" si="53"/>
        <v>#REF!</v>
      </c>
      <c r="DR58" s="41" t="e">
        <f t="shared" si="53"/>
        <v>#REF!</v>
      </c>
      <c r="DS58" s="41" t="e">
        <f t="shared" si="53"/>
        <v>#REF!</v>
      </c>
      <c r="DT58" s="41" t="e">
        <f t="shared" si="53"/>
        <v>#REF!</v>
      </c>
      <c r="DU58" s="41" t="e">
        <f t="shared" si="53"/>
        <v>#REF!</v>
      </c>
      <c r="DV58" s="41" t="e">
        <f t="shared" si="53"/>
        <v>#REF!</v>
      </c>
      <c r="DW58" s="41" t="e">
        <f t="shared" si="54"/>
        <v>#REF!</v>
      </c>
      <c r="DX58" s="41" t="e">
        <f t="shared" si="54"/>
        <v>#REF!</v>
      </c>
      <c r="DY58" s="41" t="e">
        <f t="shared" si="48"/>
        <v>#REF!</v>
      </c>
      <c r="DZ58" s="41" t="e">
        <f t="shared" si="48"/>
        <v>#REF!</v>
      </c>
      <c r="EA58" s="41" t="e">
        <f t="shared" si="48"/>
        <v>#REF!</v>
      </c>
      <c r="EB58" s="41" t="e">
        <f t="shared" si="48"/>
        <v>#REF!</v>
      </c>
      <c r="EC58" s="41" t="e">
        <f t="shared" si="48"/>
        <v>#REF!</v>
      </c>
      <c r="ED58" s="41" t="e">
        <f t="shared" si="48"/>
        <v>#REF!</v>
      </c>
      <c r="EE58" s="41" t="e">
        <f t="shared" si="48"/>
        <v>#REF!</v>
      </c>
      <c r="EF58" s="41" t="e">
        <f t="shared" si="48"/>
        <v>#REF!</v>
      </c>
      <c r="EG58" s="41" t="e">
        <f t="shared" si="48"/>
        <v>#REF!</v>
      </c>
      <c r="EH58" s="41" t="e">
        <f t="shared" si="48"/>
        <v>#REF!</v>
      </c>
      <c r="EI58" s="41" t="e">
        <f t="shared" si="48"/>
        <v>#REF!</v>
      </c>
      <c r="EJ58" s="41" t="e">
        <f t="shared" si="48"/>
        <v>#REF!</v>
      </c>
      <c r="EK58" s="41" t="e">
        <f t="shared" si="48"/>
        <v>#REF!</v>
      </c>
      <c r="EL58" s="41" t="e">
        <f t="shared" si="48"/>
        <v>#REF!</v>
      </c>
      <c r="EM58" s="41" t="e">
        <f t="shared" si="55"/>
        <v>#REF!</v>
      </c>
      <c r="EN58" s="41" t="e">
        <f t="shared" si="55"/>
        <v>#REF!</v>
      </c>
      <c r="EO58" s="41" t="e">
        <f t="shared" si="55"/>
        <v>#REF!</v>
      </c>
      <c r="EP58" s="41" t="e">
        <f t="shared" si="55"/>
        <v>#REF!</v>
      </c>
      <c r="EQ58" s="41" t="e">
        <f t="shared" si="55"/>
        <v>#REF!</v>
      </c>
      <c r="ER58" s="41" t="e">
        <f t="shared" si="55"/>
        <v>#REF!</v>
      </c>
      <c r="ES58" s="41" t="e">
        <f t="shared" si="55"/>
        <v>#REF!</v>
      </c>
      <c r="ET58" s="41" t="e">
        <f t="shared" si="55"/>
        <v>#REF!</v>
      </c>
      <c r="EU58" s="41" t="e">
        <f t="shared" si="55"/>
        <v>#REF!</v>
      </c>
      <c r="EV58" s="41" t="e">
        <f t="shared" si="55"/>
        <v>#REF!</v>
      </c>
      <c r="EW58" s="41" t="e">
        <f t="shared" si="55"/>
        <v>#REF!</v>
      </c>
      <c r="EX58" s="41" t="e">
        <f t="shared" si="55"/>
        <v>#REF!</v>
      </c>
      <c r="EY58" s="41" t="e">
        <f t="shared" si="55"/>
        <v>#REF!</v>
      </c>
      <c r="EZ58" s="41" t="e">
        <f t="shared" si="55"/>
        <v>#REF!</v>
      </c>
      <c r="FA58" s="41" t="e">
        <f t="shared" si="55"/>
        <v>#REF!</v>
      </c>
      <c r="FB58" s="41" t="e">
        <f t="shared" si="55"/>
        <v>#REF!</v>
      </c>
      <c r="FC58" s="41" t="e">
        <f t="shared" si="56"/>
        <v>#REF!</v>
      </c>
      <c r="FD58" s="41" t="e">
        <f t="shared" si="56"/>
        <v>#REF!</v>
      </c>
      <c r="FE58" s="41" t="e">
        <f t="shared" si="49"/>
        <v>#REF!</v>
      </c>
      <c r="FF58" s="41" t="e">
        <f t="shared" si="49"/>
        <v>#REF!</v>
      </c>
      <c r="FG58" s="41" t="e">
        <f t="shared" si="49"/>
        <v>#REF!</v>
      </c>
      <c r="FH58" s="41" t="e">
        <f t="shared" si="49"/>
        <v>#REF!</v>
      </c>
      <c r="FI58" s="41" t="e">
        <f t="shared" si="49"/>
        <v>#REF!</v>
      </c>
      <c r="FJ58" s="41" t="e">
        <f t="shared" si="49"/>
        <v>#REF!</v>
      </c>
      <c r="FK58" s="41" t="e">
        <f t="shared" si="49"/>
        <v>#REF!</v>
      </c>
      <c r="FL58" s="41" t="e">
        <f t="shared" si="49"/>
        <v>#REF!</v>
      </c>
      <c r="FM58" s="41" t="e">
        <f t="shared" si="49"/>
        <v>#REF!</v>
      </c>
      <c r="FN58" s="41" t="e">
        <f t="shared" si="49"/>
        <v>#REF!</v>
      </c>
      <c r="FO58" s="41" t="e">
        <f t="shared" si="49"/>
        <v>#REF!</v>
      </c>
      <c r="FP58" s="41" t="e">
        <f t="shared" si="49"/>
        <v>#REF!</v>
      </c>
      <c r="FQ58" s="41" t="e">
        <f t="shared" si="49"/>
        <v>#REF!</v>
      </c>
      <c r="FR58" s="41" t="e">
        <f t="shared" si="49"/>
        <v>#REF!</v>
      </c>
      <c r="FS58" s="41" t="e">
        <f t="shared" si="57"/>
        <v>#REF!</v>
      </c>
      <c r="FT58" s="41" t="e">
        <f t="shared" si="57"/>
        <v>#REF!</v>
      </c>
      <c r="FU58" s="41" t="e">
        <f t="shared" si="57"/>
        <v>#REF!</v>
      </c>
      <c r="FV58" s="41" t="e">
        <f t="shared" si="57"/>
        <v>#REF!</v>
      </c>
      <c r="FW58" s="41" t="e">
        <f t="shared" si="57"/>
        <v>#REF!</v>
      </c>
      <c r="FX58" s="41" t="e">
        <f t="shared" si="57"/>
        <v>#REF!</v>
      </c>
      <c r="FY58" s="41" t="e">
        <f t="shared" si="57"/>
        <v>#REF!</v>
      </c>
      <c r="FZ58" s="41" t="e">
        <f t="shared" si="57"/>
        <v>#REF!</v>
      </c>
      <c r="GA58" s="41" t="e">
        <f t="shared" si="57"/>
        <v>#REF!</v>
      </c>
      <c r="GB58" s="41" t="e">
        <f t="shared" si="57"/>
        <v>#REF!</v>
      </c>
      <c r="GC58" s="41" t="e">
        <f t="shared" si="57"/>
        <v>#REF!</v>
      </c>
      <c r="GD58" s="41" t="e">
        <f t="shared" si="57"/>
        <v>#REF!</v>
      </c>
      <c r="GE58" s="41" t="e">
        <f t="shared" si="57"/>
        <v>#REF!</v>
      </c>
      <c r="GF58" s="41" t="e">
        <f t="shared" si="57"/>
        <v>#REF!</v>
      </c>
      <c r="GG58" s="41" t="e">
        <f t="shared" si="57"/>
        <v>#REF!</v>
      </c>
      <c r="GH58" s="41" t="e">
        <f t="shared" si="57"/>
        <v>#REF!</v>
      </c>
      <c r="GI58" s="41" t="e">
        <f t="shared" si="58"/>
        <v>#REF!</v>
      </c>
      <c r="GJ58" s="41" t="e">
        <f t="shared" si="58"/>
        <v>#REF!</v>
      </c>
      <c r="GK58" s="41" t="e">
        <f t="shared" si="50"/>
        <v>#REF!</v>
      </c>
      <c r="GL58" s="41" t="e">
        <f t="shared" si="50"/>
        <v>#REF!</v>
      </c>
      <c r="GM58" s="41" t="e">
        <f t="shared" si="50"/>
        <v>#REF!</v>
      </c>
      <c r="GN58" s="41" t="e">
        <f t="shared" si="50"/>
        <v>#REF!</v>
      </c>
      <c r="GO58" s="41" t="e">
        <f t="shared" si="50"/>
        <v>#REF!</v>
      </c>
      <c r="GP58" s="41" t="e">
        <f t="shared" si="50"/>
        <v>#REF!</v>
      </c>
      <c r="GQ58" s="41" t="e">
        <f t="shared" si="50"/>
        <v>#REF!</v>
      </c>
      <c r="GR58" s="41" t="e">
        <f t="shared" si="50"/>
        <v>#REF!</v>
      </c>
      <c r="GS58" s="41" t="e">
        <f t="shared" si="50"/>
        <v>#REF!</v>
      </c>
      <c r="GT58" s="41" t="e">
        <f t="shared" si="50"/>
        <v>#REF!</v>
      </c>
      <c r="GU58" s="41" t="e">
        <f t="shared" si="50"/>
        <v>#REF!</v>
      </c>
      <c r="GV58" s="41" t="e">
        <f t="shared" si="50"/>
        <v>#REF!</v>
      </c>
      <c r="GW58" s="41" t="e">
        <f t="shared" si="50"/>
        <v>#REF!</v>
      </c>
      <c r="GX58" s="41" t="e">
        <f t="shared" si="50"/>
        <v>#REF!</v>
      </c>
      <c r="GY58" s="41" t="e">
        <f t="shared" si="59"/>
        <v>#REF!</v>
      </c>
      <c r="GZ58" s="41" t="e">
        <f t="shared" si="59"/>
        <v>#REF!</v>
      </c>
      <c r="HA58" s="41" t="e">
        <f t="shared" si="59"/>
        <v>#REF!</v>
      </c>
      <c r="HB58" s="41" t="e">
        <f t="shared" si="44"/>
        <v>#REF!</v>
      </c>
      <c r="HC58" s="41" t="e">
        <f t="shared" si="44"/>
        <v>#REF!</v>
      </c>
      <c r="HD58" s="41" t="e">
        <f t="shared" si="44"/>
        <v>#REF!</v>
      </c>
      <c r="HE58" s="41" t="e">
        <f t="shared" si="44"/>
        <v>#REF!</v>
      </c>
      <c r="HF58" s="41" t="e">
        <f t="shared" si="44"/>
        <v>#REF!</v>
      </c>
      <c r="HG58" s="41" t="e">
        <f t="shared" si="44"/>
        <v>#REF!</v>
      </c>
      <c r="HH58" s="41" t="e">
        <f t="shared" si="44"/>
        <v>#REF!</v>
      </c>
      <c r="HI58" s="41" t="e">
        <f t="shared" si="44"/>
        <v>#REF!</v>
      </c>
      <c r="HJ58" s="41" t="e">
        <f t="shared" si="44"/>
        <v>#REF!</v>
      </c>
    </row>
    <row r="59" spans="1:218" ht="14.4" x14ac:dyDescent="0.3">
      <c r="A59" s="42">
        <v>56</v>
      </c>
      <c r="B59" s="43" t="e">
        <f>'CMM2 - AUX CALC'!$BE$67</f>
        <v>#REF!</v>
      </c>
      <c r="BF59" s="41" t="e">
        <f>$B59/(_xlfn.SINGLE(PrazoConcessao)*12-BF$3+1)</f>
        <v>#REF!</v>
      </c>
      <c r="BG59" s="41" t="e">
        <f t="shared" si="61"/>
        <v>#REF!</v>
      </c>
      <c r="BH59" s="41" t="e">
        <f t="shared" si="61"/>
        <v>#REF!</v>
      </c>
      <c r="BI59" s="41" t="e">
        <f t="shared" si="61"/>
        <v>#REF!</v>
      </c>
      <c r="BJ59" s="41" t="e">
        <f t="shared" si="61"/>
        <v>#REF!</v>
      </c>
      <c r="BK59" s="41" t="e">
        <f t="shared" si="61"/>
        <v>#REF!</v>
      </c>
      <c r="BL59" s="41" t="e">
        <f t="shared" si="61"/>
        <v>#REF!</v>
      </c>
      <c r="BM59" s="41" t="e">
        <f t="shared" si="61"/>
        <v>#REF!</v>
      </c>
      <c r="BN59" s="41" t="e">
        <f t="shared" si="60"/>
        <v>#REF!</v>
      </c>
      <c r="BO59" s="41" t="e">
        <f t="shared" si="60"/>
        <v>#REF!</v>
      </c>
      <c r="BP59" s="41" t="e">
        <f t="shared" si="52"/>
        <v>#REF!</v>
      </c>
      <c r="BQ59" s="41" t="e">
        <f t="shared" si="52"/>
        <v>#REF!</v>
      </c>
      <c r="BR59" s="41" t="e">
        <f t="shared" si="52"/>
        <v>#REF!</v>
      </c>
      <c r="BS59" s="41" t="e">
        <f t="shared" si="52"/>
        <v>#REF!</v>
      </c>
      <c r="BT59" s="41" t="e">
        <f t="shared" si="52"/>
        <v>#REF!</v>
      </c>
      <c r="BU59" s="41" t="e">
        <f t="shared" si="52"/>
        <v>#REF!</v>
      </c>
      <c r="BV59" s="41" t="e">
        <f t="shared" si="52"/>
        <v>#REF!</v>
      </c>
      <c r="BW59" s="41" t="e">
        <f t="shared" si="52"/>
        <v>#REF!</v>
      </c>
      <c r="BX59" s="41" t="e">
        <f t="shared" si="52"/>
        <v>#REF!</v>
      </c>
      <c r="BY59" s="41" t="e">
        <f t="shared" si="52"/>
        <v>#REF!</v>
      </c>
      <c r="BZ59" s="41" t="e">
        <f t="shared" si="52"/>
        <v>#REF!</v>
      </c>
      <c r="CA59" s="41" t="e">
        <f t="shared" si="52"/>
        <v>#REF!</v>
      </c>
      <c r="CB59" s="41" t="e">
        <f t="shared" si="52"/>
        <v>#REF!</v>
      </c>
      <c r="CC59" s="41" t="e">
        <f t="shared" si="46"/>
        <v>#REF!</v>
      </c>
      <c r="CD59" s="41" t="e">
        <f t="shared" si="46"/>
        <v>#REF!</v>
      </c>
      <c r="CE59" s="41" t="e">
        <f t="shared" si="46"/>
        <v>#REF!</v>
      </c>
      <c r="CF59" s="41" t="e">
        <f t="shared" si="46"/>
        <v>#REF!</v>
      </c>
      <c r="CG59" s="41" t="e">
        <f t="shared" si="46"/>
        <v>#REF!</v>
      </c>
      <c r="CH59" s="41" t="e">
        <f t="shared" si="46"/>
        <v>#REF!</v>
      </c>
      <c r="CI59" s="41" t="e">
        <f t="shared" si="46"/>
        <v>#REF!</v>
      </c>
      <c r="CJ59" s="41" t="e">
        <f t="shared" si="46"/>
        <v>#REF!</v>
      </c>
      <c r="CK59" s="41" t="e">
        <f t="shared" si="46"/>
        <v>#REF!</v>
      </c>
      <c r="CL59" s="41" t="e">
        <f t="shared" si="46"/>
        <v>#REF!</v>
      </c>
      <c r="CM59" s="41" t="e">
        <f t="shared" si="46"/>
        <v>#REF!</v>
      </c>
      <c r="CN59" s="41" t="e">
        <f t="shared" si="46"/>
        <v>#REF!</v>
      </c>
      <c r="CO59" s="41" t="e">
        <f t="shared" si="46"/>
        <v>#REF!</v>
      </c>
      <c r="CP59" s="41" t="e">
        <f t="shared" si="46"/>
        <v>#REF!</v>
      </c>
      <c r="CQ59" s="41" t="e">
        <f t="shared" si="46"/>
        <v>#REF!</v>
      </c>
      <c r="CR59" s="41" t="e">
        <f t="shared" si="46"/>
        <v>#REF!</v>
      </c>
      <c r="CS59" s="41" t="e">
        <f t="shared" si="47"/>
        <v>#REF!</v>
      </c>
      <c r="CT59" s="41" t="e">
        <f t="shared" si="47"/>
        <v>#REF!</v>
      </c>
      <c r="CU59" s="41" t="e">
        <f t="shared" si="47"/>
        <v>#REF!</v>
      </c>
      <c r="CV59" s="41" t="e">
        <f t="shared" si="47"/>
        <v>#REF!</v>
      </c>
      <c r="CW59" s="41" t="e">
        <f t="shared" si="47"/>
        <v>#REF!</v>
      </c>
      <c r="CX59" s="41" t="e">
        <f t="shared" si="47"/>
        <v>#REF!</v>
      </c>
      <c r="CY59" s="41" t="e">
        <f t="shared" si="47"/>
        <v>#REF!</v>
      </c>
      <c r="CZ59" s="41" t="e">
        <f t="shared" si="47"/>
        <v>#REF!</v>
      </c>
      <c r="DA59" s="41" t="e">
        <f t="shared" si="47"/>
        <v>#REF!</v>
      </c>
      <c r="DB59" s="41" t="e">
        <f t="shared" si="47"/>
        <v>#REF!</v>
      </c>
      <c r="DC59" s="41" t="e">
        <f t="shared" si="47"/>
        <v>#REF!</v>
      </c>
      <c r="DD59" s="41" t="e">
        <f t="shared" si="47"/>
        <v>#REF!</v>
      </c>
      <c r="DE59" s="41" t="e">
        <f t="shared" si="47"/>
        <v>#REF!</v>
      </c>
      <c r="DF59" s="41" t="e">
        <f t="shared" si="47"/>
        <v>#REF!</v>
      </c>
      <c r="DG59" s="41" t="e">
        <f t="shared" si="53"/>
        <v>#REF!</v>
      </c>
      <c r="DH59" s="41" t="e">
        <f t="shared" si="53"/>
        <v>#REF!</v>
      </c>
      <c r="DI59" s="41" t="e">
        <f t="shared" si="53"/>
        <v>#REF!</v>
      </c>
      <c r="DJ59" s="41" t="e">
        <f t="shared" si="53"/>
        <v>#REF!</v>
      </c>
      <c r="DK59" s="41" t="e">
        <f t="shared" si="53"/>
        <v>#REF!</v>
      </c>
      <c r="DL59" s="41" t="e">
        <f t="shared" si="53"/>
        <v>#REF!</v>
      </c>
      <c r="DM59" s="41" t="e">
        <f t="shared" si="53"/>
        <v>#REF!</v>
      </c>
      <c r="DN59" s="41" t="e">
        <f t="shared" si="53"/>
        <v>#REF!</v>
      </c>
      <c r="DO59" s="41" t="e">
        <f t="shared" si="53"/>
        <v>#REF!</v>
      </c>
      <c r="DP59" s="41" t="e">
        <f t="shared" si="53"/>
        <v>#REF!</v>
      </c>
      <c r="DQ59" s="41" t="e">
        <f t="shared" si="53"/>
        <v>#REF!</v>
      </c>
      <c r="DR59" s="41" t="e">
        <f t="shared" si="53"/>
        <v>#REF!</v>
      </c>
      <c r="DS59" s="41" t="e">
        <f t="shared" si="53"/>
        <v>#REF!</v>
      </c>
      <c r="DT59" s="41" t="e">
        <f t="shared" si="53"/>
        <v>#REF!</v>
      </c>
      <c r="DU59" s="41" t="e">
        <f t="shared" si="53"/>
        <v>#REF!</v>
      </c>
      <c r="DV59" s="41" t="e">
        <f t="shared" si="53"/>
        <v>#REF!</v>
      </c>
      <c r="DW59" s="41" t="e">
        <f t="shared" si="54"/>
        <v>#REF!</v>
      </c>
      <c r="DX59" s="41" t="e">
        <f t="shared" si="54"/>
        <v>#REF!</v>
      </c>
      <c r="DY59" s="41" t="e">
        <f t="shared" si="48"/>
        <v>#REF!</v>
      </c>
      <c r="DZ59" s="41" t="e">
        <f t="shared" si="48"/>
        <v>#REF!</v>
      </c>
      <c r="EA59" s="41" t="e">
        <f t="shared" si="48"/>
        <v>#REF!</v>
      </c>
      <c r="EB59" s="41" t="e">
        <f t="shared" si="48"/>
        <v>#REF!</v>
      </c>
      <c r="EC59" s="41" t="e">
        <f t="shared" si="48"/>
        <v>#REF!</v>
      </c>
      <c r="ED59" s="41" t="e">
        <f t="shared" si="48"/>
        <v>#REF!</v>
      </c>
      <c r="EE59" s="41" t="e">
        <f t="shared" si="48"/>
        <v>#REF!</v>
      </c>
      <c r="EF59" s="41" t="e">
        <f t="shared" si="48"/>
        <v>#REF!</v>
      </c>
      <c r="EG59" s="41" t="e">
        <f t="shared" si="48"/>
        <v>#REF!</v>
      </c>
      <c r="EH59" s="41" t="e">
        <f t="shared" si="48"/>
        <v>#REF!</v>
      </c>
      <c r="EI59" s="41" t="e">
        <f t="shared" si="48"/>
        <v>#REF!</v>
      </c>
      <c r="EJ59" s="41" t="e">
        <f t="shared" si="48"/>
        <v>#REF!</v>
      </c>
      <c r="EK59" s="41" t="e">
        <f t="shared" si="48"/>
        <v>#REF!</v>
      </c>
      <c r="EL59" s="41" t="e">
        <f t="shared" si="48"/>
        <v>#REF!</v>
      </c>
      <c r="EM59" s="41" t="e">
        <f t="shared" si="55"/>
        <v>#REF!</v>
      </c>
      <c r="EN59" s="41" t="e">
        <f t="shared" si="55"/>
        <v>#REF!</v>
      </c>
      <c r="EO59" s="41" t="e">
        <f t="shared" si="55"/>
        <v>#REF!</v>
      </c>
      <c r="EP59" s="41" t="e">
        <f t="shared" si="55"/>
        <v>#REF!</v>
      </c>
      <c r="EQ59" s="41" t="e">
        <f t="shared" si="55"/>
        <v>#REF!</v>
      </c>
      <c r="ER59" s="41" t="e">
        <f t="shared" si="55"/>
        <v>#REF!</v>
      </c>
      <c r="ES59" s="41" t="e">
        <f t="shared" si="55"/>
        <v>#REF!</v>
      </c>
      <c r="ET59" s="41" t="e">
        <f t="shared" si="55"/>
        <v>#REF!</v>
      </c>
      <c r="EU59" s="41" t="e">
        <f t="shared" si="55"/>
        <v>#REF!</v>
      </c>
      <c r="EV59" s="41" t="e">
        <f t="shared" si="55"/>
        <v>#REF!</v>
      </c>
      <c r="EW59" s="41" t="e">
        <f t="shared" si="55"/>
        <v>#REF!</v>
      </c>
      <c r="EX59" s="41" t="e">
        <f t="shared" si="55"/>
        <v>#REF!</v>
      </c>
      <c r="EY59" s="41" t="e">
        <f t="shared" si="55"/>
        <v>#REF!</v>
      </c>
      <c r="EZ59" s="41" t="e">
        <f t="shared" si="55"/>
        <v>#REF!</v>
      </c>
      <c r="FA59" s="41" t="e">
        <f t="shared" si="55"/>
        <v>#REF!</v>
      </c>
      <c r="FB59" s="41" t="e">
        <f t="shared" si="55"/>
        <v>#REF!</v>
      </c>
      <c r="FC59" s="41" t="e">
        <f t="shared" si="56"/>
        <v>#REF!</v>
      </c>
      <c r="FD59" s="41" t="e">
        <f t="shared" si="56"/>
        <v>#REF!</v>
      </c>
      <c r="FE59" s="41" t="e">
        <f t="shared" si="49"/>
        <v>#REF!</v>
      </c>
      <c r="FF59" s="41" t="e">
        <f t="shared" si="49"/>
        <v>#REF!</v>
      </c>
      <c r="FG59" s="41" t="e">
        <f t="shared" si="49"/>
        <v>#REF!</v>
      </c>
      <c r="FH59" s="41" t="e">
        <f t="shared" si="49"/>
        <v>#REF!</v>
      </c>
      <c r="FI59" s="41" t="e">
        <f t="shared" si="49"/>
        <v>#REF!</v>
      </c>
      <c r="FJ59" s="41" t="e">
        <f t="shared" si="49"/>
        <v>#REF!</v>
      </c>
      <c r="FK59" s="41" t="e">
        <f t="shared" si="49"/>
        <v>#REF!</v>
      </c>
      <c r="FL59" s="41" t="e">
        <f t="shared" si="49"/>
        <v>#REF!</v>
      </c>
      <c r="FM59" s="41" t="e">
        <f t="shared" si="49"/>
        <v>#REF!</v>
      </c>
      <c r="FN59" s="41" t="e">
        <f t="shared" si="49"/>
        <v>#REF!</v>
      </c>
      <c r="FO59" s="41" t="e">
        <f t="shared" si="49"/>
        <v>#REF!</v>
      </c>
      <c r="FP59" s="41" t="e">
        <f t="shared" si="49"/>
        <v>#REF!</v>
      </c>
      <c r="FQ59" s="41" t="e">
        <f t="shared" si="49"/>
        <v>#REF!</v>
      </c>
      <c r="FR59" s="41" t="e">
        <f t="shared" si="49"/>
        <v>#REF!</v>
      </c>
      <c r="FS59" s="41" t="e">
        <f t="shared" si="57"/>
        <v>#REF!</v>
      </c>
      <c r="FT59" s="41" t="e">
        <f t="shared" si="57"/>
        <v>#REF!</v>
      </c>
      <c r="FU59" s="41" t="e">
        <f t="shared" si="57"/>
        <v>#REF!</v>
      </c>
      <c r="FV59" s="41" t="e">
        <f t="shared" si="57"/>
        <v>#REF!</v>
      </c>
      <c r="FW59" s="41" t="e">
        <f t="shared" si="57"/>
        <v>#REF!</v>
      </c>
      <c r="FX59" s="41" t="e">
        <f t="shared" si="57"/>
        <v>#REF!</v>
      </c>
      <c r="FY59" s="41" t="e">
        <f t="shared" si="57"/>
        <v>#REF!</v>
      </c>
      <c r="FZ59" s="41" t="e">
        <f t="shared" si="57"/>
        <v>#REF!</v>
      </c>
      <c r="GA59" s="41" t="e">
        <f t="shared" si="57"/>
        <v>#REF!</v>
      </c>
      <c r="GB59" s="41" t="e">
        <f t="shared" si="57"/>
        <v>#REF!</v>
      </c>
      <c r="GC59" s="41" t="e">
        <f t="shared" si="57"/>
        <v>#REF!</v>
      </c>
      <c r="GD59" s="41" t="e">
        <f t="shared" si="57"/>
        <v>#REF!</v>
      </c>
      <c r="GE59" s="41" t="e">
        <f t="shared" si="57"/>
        <v>#REF!</v>
      </c>
      <c r="GF59" s="41" t="e">
        <f t="shared" si="57"/>
        <v>#REF!</v>
      </c>
      <c r="GG59" s="41" t="e">
        <f t="shared" si="57"/>
        <v>#REF!</v>
      </c>
      <c r="GH59" s="41" t="e">
        <f t="shared" si="57"/>
        <v>#REF!</v>
      </c>
      <c r="GI59" s="41" t="e">
        <f t="shared" si="58"/>
        <v>#REF!</v>
      </c>
      <c r="GJ59" s="41" t="e">
        <f t="shared" si="58"/>
        <v>#REF!</v>
      </c>
      <c r="GK59" s="41" t="e">
        <f t="shared" si="50"/>
        <v>#REF!</v>
      </c>
      <c r="GL59" s="41" t="e">
        <f t="shared" si="50"/>
        <v>#REF!</v>
      </c>
      <c r="GM59" s="41" t="e">
        <f t="shared" si="50"/>
        <v>#REF!</v>
      </c>
      <c r="GN59" s="41" t="e">
        <f t="shared" si="50"/>
        <v>#REF!</v>
      </c>
      <c r="GO59" s="41" t="e">
        <f t="shared" si="50"/>
        <v>#REF!</v>
      </c>
      <c r="GP59" s="41" t="e">
        <f t="shared" si="50"/>
        <v>#REF!</v>
      </c>
      <c r="GQ59" s="41" t="e">
        <f t="shared" si="50"/>
        <v>#REF!</v>
      </c>
      <c r="GR59" s="41" t="e">
        <f t="shared" si="50"/>
        <v>#REF!</v>
      </c>
      <c r="GS59" s="41" t="e">
        <f t="shared" si="50"/>
        <v>#REF!</v>
      </c>
      <c r="GT59" s="41" t="e">
        <f t="shared" si="50"/>
        <v>#REF!</v>
      </c>
      <c r="GU59" s="41" t="e">
        <f t="shared" si="50"/>
        <v>#REF!</v>
      </c>
      <c r="GV59" s="41" t="e">
        <f t="shared" si="50"/>
        <v>#REF!</v>
      </c>
      <c r="GW59" s="41" t="e">
        <f t="shared" si="50"/>
        <v>#REF!</v>
      </c>
      <c r="GX59" s="41" t="e">
        <f t="shared" si="50"/>
        <v>#REF!</v>
      </c>
      <c r="GY59" s="41" t="e">
        <f t="shared" si="59"/>
        <v>#REF!</v>
      </c>
      <c r="GZ59" s="41" t="e">
        <f t="shared" si="59"/>
        <v>#REF!</v>
      </c>
      <c r="HA59" s="41" t="e">
        <f t="shared" si="59"/>
        <v>#REF!</v>
      </c>
      <c r="HB59" s="41" t="e">
        <f t="shared" si="44"/>
        <v>#REF!</v>
      </c>
      <c r="HC59" s="41" t="e">
        <f t="shared" si="44"/>
        <v>#REF!</v>
      </c>
      <c r="HD59" s="41" t="e">
        <f t="shared" si="44"/>
        <v>#REF!</v>
      </c>
      <c r="HE59" s="41" t="e">
        <f t="shared" si="44"/>
        <v>#REF!</v>
      </c>
      <c r="HF59" s="41" t="e">
        <f t="shared" si="44"/>
        <v>#REF!</v>
      </c>
      <c r="HG59" s="41" t="e">
        <f t="shared" si="44"/>
        <v>#REF!</v>
      </c>
      <c r="HH59" s="41" t="e">
        <f t="shared" si="44"/>
        <v>#REF!</v>
      </c>
      <c r="HI59" s="41" t="e">
        <f t="shared" si="44"/>
        <v>#REF!</v>
      </c>
      <c r="HJ59" s="41" t="e">
        <f t="shared" si="44"/>
        <v>#REF!</v>
      </c>
    </row>
    <row r="60" spans="1:218" ht="14.4" x14ac:dyDescent="0.3">
      <c r="A60" s="42">
        <v>57</v>
      </c>
      <c r="B60" s="43" t="e">
        <f>'CMM2 - AUX CALC'!$BF$67</f>
        <v>#REF!</v>
      </c>
      <c r="BG60" s="41" t="e">
        <f>$B60/(_xlfn.SINGLE(PrazoConcessao)*12-BG$3+1)</f>
        <v>#REF!</v>
      </c>
      <c r="BH60" s="41" t="e">
        <f t="shared" si="61"/>
        <v>#REF!</v>
      </c>
      <c r="BI60" s="41" t="e">
        <f t="shared" si="61"/>
        <v>#REF!</v>
      </c>
      <c r="BJ60" s="41" t="e">
        <f t="shared" si="61"/>
        <v>#REF!</v>
      </c>
      <c r="BK60" s="41" t="e">
        <f t="shared" si="61"/>
        <v>#REF!</v>
      </c>
      <c r="BL60" s="41" t="e">
        <f t="shared" si="61"/>
        <v>#REF!</v>
      </c>
      <c r="BM60" s="41" t="e">
        <f t="shared" si="61"/>
        <v>#REF!</v>
      </c>
      <c r="BN60" s="41" t="e">
        <f t="shared" si="60"/>
        <v>#REF!</v>
      </c>
      <c r="BO60" s="41" t="e">
        <f t="shared" si="60"/>
        <v>#REF!</v>
      </c>
      <c r="BP60" s="41" t="e">
        <f t="shared" si="52"/>
        <v>#REF!</v>
      </c>
      <c r="BQ60" s="41" t="e">
        <f t="shared" si="52"/>
        <v>#REF!</v>
      </c>
      <c r="BR60" s="41" t="e">
        <f t="shared" si="52"/>
        <v>#REF!</v>
      </c>
      <c r="BS60" s="41" t="e">
        <f t="shared" si="52"/>
        <v>#REF!</v>
      </c>
      <c r="BT60" s="41" t="e">
        <f t="shared" si="52"/>
        <v>#REF!</v>
      </c>
      <c r="BU60" s="41" t="e">
        <f t="shared" si="52"/>
        <v>#REF!</v>
      </c>
      <c r="BV60" s="41" t="e">
        <f t="shared" si="52"/>
        <v>#REF!</v>
      </c>
      <c r="BW60" s="41" t="e">
        <f t="shared" si="52"/>
        <v>#REF!</v>
      </c>
      <c r="BX60" s="41" t="e">
        <f t="shared" si="52"/>
        <v>#REF!</v>
      </c>
      <c r="BY60" s="41" t="e">
        <f t="shared" si="52"/>
        <v>#REF!</v>
      </c>
      <c r="BZ60" s="41" t="e">
        <f t="shared" si="52"/>
        <v>#REF!</v>
      </c>
      <c r="CA60" s="41" t="e">
        <f t="shared" si="52"/>
        <v>#REF!</v>
      </c>
      <c r="CB60" s="41" t="e">
        <f t="shared" si="52"/>
        <v>#REF!</v>
      </c>
      <c r="CC60" s="41" t="e">
        <f t="shared" si="46"/>
        <v>#REF!</v>
      </c>
      <c r="CD60" s="41" t="e">
        <f t="shared" si="46"/>
        <v>#REF!</v>
      </c>
      <c r="CE60" s="41" t="e">
        <f t="shared" si="46"/>
        <v>#REF!</v>
      </c>
      <c r="CF60" s="41" t="e">
        <f t="shared" si="46"/>
        <v>#REF!</v>
      </c>
      <c r="CG60" s="41" t="e">
        <f t="shared" si="46"/>
        <v>#REF!</v>
      </c>
      <c r="CH60" s="41" t="e">
        <f t="shared" si="46"/>
        <v>#REF!</v>
      </c>
      <c r="CI60" s="41" t="e">
        <f t="shared" si="46"/>
        <v>#REF!</v>
      </c>
      <c r="CJ60" s="41" t="e">
        <f t="shared" si="46"/>
        <v>#REF!</v>
      </c>
      <c r="CK60" s="41" t="e">
        <f t="shared" si="46"/>
        <v>#REF!</v>
      </c>
      <c r="CL60" s="41" t="e">
        <f t="shared" si="46"/>
        <v>#REF!</v>
      </c>
      <c r="CM60" s="41" t="e">
        <f t="shared" si="46"/>
        <v>#REF!</v>
      </c>
      <c r="CN60" s="41" t="e">
        <f t="shared" si="46"/>
        <v>#REF!</v>
      </c>
      <c r="CO60" s="41" t="e">
        <f t="shared" si="46"/>
        <v>#REF!</v>
      </c>
      <c r="CP60" s="41" t="e">
        <f t="shared" si="46"/>
        <v>#REF!</v>
      </c>
      <c r="CQ60" s="41" t="e">
        <f t="shared" si="46"/>
        <v>#REF!</v>
      </c>
      <c r="CR60" s="41" t="e">
        <f t="shared" si="46"/>
        <v>#REF!</v>
      </c>
      <c r="CS60" s="41" t="e">
        <f t="shared" si="47"/>
        <v>#REF!</v>
      </c>
      <c r="CT60" s="41" t="e">
        <f t="shared" si="47"/>
        <v>#REF!</v>
      </c>
      <c r="CU60" s="41" t="e">
        <f t="shared" si="47"/>
        <v>#REF!</v>
      </c>
      <c r="CV60" s="41" t="e">
        <f t="shared" si="47"/>
        <v>#REF!</v>
      </c>
      <c r="CW60" s="41" t="e">
        <f t="shared" si="47"/>
        <v>#REF!</v>
      </c>
      <c r="CX60" s="41" t="e">
        <f t="shared" si="47"/>
        <v>#REF!</v>
      </c>
      <c r="CY60" s="41" t="e">
        <f t="shared" si="47"/>
        <v>#REF!</v>
      </c>
      <c r="CZ60" s="41" t="e">
        <f t="shared" si="47"/>
        <v>#REF!</v>
      </c>
      <c r="DA60" s="41" t="e">
        <f t="shared" si="47"/>
        <v>#REF!</v>
      </c>
      <c r="DB60" s="41" t="e">
        <f t="shared" si="47"/>
        <v>#REF!</v>
      </c>
      <c r="DC60" s="41" t="e">
        <f t="shared" si="47"/>
        <v>#REF!</v>
      </c>
      <c r="DD60" s="41" t="e">
        <f t="shared" si="47"/>
        <v>#REF!</v>
      </c>
      <c r="DE60" s="41" t="e">
        <f t="shared" si="47"/>
        <v>#REF!</v>
      </c>
      <c r="DF60" s="41" t="e">
        <f t="shared" si="47"/>
        <v>#REF!</v>
      </c>
      <c r="DG60" s="41" t="e">
        <f t="shared" si="53"/>
        <v>#REF!</v>
      </c>
      <c r="DH60" s="41" t="e">
        <f t="shared" si="53"/>
        <v>#REF!</v>
      </c>
      <c r="DI60" s="41" t="e">
        <f t="shared" si="53"/>
        <v>#REF!</v>
      </c>
      <c r="DJ60" s="41" t="e">
        <f t="shared" si="53"/>
        <v>#REF!</v>
      </c>
      <c r="DK60" s="41" t="e">
        <f t="shared" si="53"/>
        <v>#REF!</v>
      </c>
      <c r="DL60" s="41" t="e">
        <f t="shared" si="53"/>
        <v>#REF!</v>
      </c>
      <c r="DM60" s="41" t="e">
        <f t="shared" si="53"/>
        <v>#REF!</v>
      </c>
      <c r="DN60" s="41" t="e">
        <f t="shared" si="53"/>
        <v>#REF!</v>
      </c>
      <c r="DO60" s="41" t="e">
        <f t="shared" si="53"/>
        <v>#REF!</v>
      </c>
      <c r="DP60" s="41" t="e">
        <f t="shared" si="53"/>
        <v>#REF!</v>
      </c>
      <c r="DQ60" s="41" t="e">
        <f t="shared" si="53"/>
        <v>#REF!</v>
      </c>
      <c r="DR60" s="41" t="e">
        <f t="shared" si="53"/>
        <v>#REF!</v>
      </c>
      <c r="DS60" s="41" t="e">
        <f t="shared" si="53"/>
        <v>#REF!</v>
      </c>
      <c r="DT60" s="41" t="e">
        <f t="shared" si="53"/>
        <v>#REF!</v>
      </c>
      <c r="DU60" s="41" t="e">
        <f t="shared" si="53"/>
        <v>#REF!</v>
      </c>
      <c r="DV60" s="41" t="e">
        <f t="shared" si="53"/>
        <v>#REF!</v>
      </c>
      <c r="DW60" s="41" t="e">
        <f t="shared" si="54"/>
        <v>#REF!</v>
      </c>
      <c r="DX60" s="41" t="e">
        <f t="shared" si="54"/>
        <v>#REF!</v>
      </c>
      <c r="DY60" s="41" t="e">
        <f t="shared" si="48"/>
        <v>#REF!</v>
      </c>
      <c r="DZ60" s="41" t="e">
        <f t="shared" si="48"/>
        <v>#REF!</v>
      </c>
      <c r="EA60" s="41" t="e">
        <f t="shared" si="48"/>
        <v>#REF!</v>
      </c>
      <c r="EB60" s="41" t="e">
        <f t="shared" si="48"/>
        <v>#REF!</v>
      </c>
      <c r="EC60" s="41" t="e">
        <f t="shared" si="48"/>
        <v>#REF!</v>
      </c>
      <c r="ED60" s="41" t="e">
        <f t="shared" si="48"/>
        <v>#REF!</v>
      </c>
      <c r="EE60" s="41" t="e">
        <f t="shared" si="48"/>
        <v>#REF!</v>
      </c>
      <c r="EF60" s="41" t="e">
        <f t="shared" si="48"/>
        <v>#REF!</v>
      </c>
      <c r="EG60" s="41" t="e">
        <f t="shared" si="48"/>
        <v>#REF!</v>
      </c>
      <c r="EH60" s="41" t="e">
        <f t="shared" si="48"/>
        <v>#REF!</v>
      </c>
      <c r="EI60" s="41" t="e">
        <f t="shared" si="48"/>
        <v>#REF!</v>
      </c>
      <c r="EJ60" s="41" t="e">
        <f t="shared" si="48"/>
        <v>#REF!</v>
      </c>
      <c r="EK60" s="41" t="e">
        <f t="shared" si="48"/>
        <v>#REF!</v>
      </c>
      <c r="EL60" s="41" t="e">
        <f t="shared" si="48"/>
        <v>#REF!</v>
      </c>
      <c r="EM60" s="41" t="e">
        <f t="shared" si="55"/>
        <v>#REF!</v>
      </c>
      <c r="EN60" s="41" t="e">
        <f t="shared" si="55"/>
        <v>#REF!</v>
      </c>
      <c r="EO60" s="41" t="e">
        <f t="shared" si="55"/>
        <v>#REF!</v>
      </c>
      <c r="EP60" s="41" t="e">
        <f t="shared" si="55"/>
        <v>#REF!</v>
      </c>
      <c r="EQ60" s="41" t="e">
        <f t="shared" si="55"/>
        <v>#REF!</v>
      </c>
      <c r="ER60" s="41" t="e">
        <f t="shared" si="55"/>
        <v>#REF!</v>
      </c>
      <c r="ES60" s="41" t="e">
        <f t="shared" si="55"/>
        <v>#REF!</v>
      </c>
      <c r="ET60" s="41" t="e">
        <f t="shared" si="55"/>
        <v>#REF!</v>
      </c>
      <c r="EU60" s="41" t="e">
        <f t="shared" si="55"/>
        <v>#REF!</v>
      </c>
      <c r="EV60" s="41" t="e">
        <f t="shared" si="55"/>
        <v>#REF!</v>
      </c>
      <c r="EW60" s="41" t="e">
        <f t="shared" si="55"/>
        <v>#REF!</v>
      </c>
      <c r="EX60" s="41" t="e">
        <f t="shared" si="55"/>
        <v>#REF!</v>
      </c>
      <c r="EY60" s="41" t="e">
        <f t="shared" si="55"/>
        <v>#REF!</v>
      </c>
      <c r="EZ60" s="41" t="e">
        <f t="shared" si="55"/>
        <v>#REF!</v>
      </c>
      <c r="FA60" s="41" t="e">
        <f t="shared" si="55"/>
        <v>#REF!</v>
      </c>
      <c r="FB60" s="41" t="e">
        <f t="shared" si="55"/>
        <v>#REF!</v>
      </c>
      <c r="FC60" s="41" t="e">
        <f t="shared" si="56"/>
        <v>#REF!</v>
      </c>
      <c r="FD60" s="41" t="e">
        <f t="shared" si="56"/>
        <v>#REF!</v>
      </c>
      <c r="FE60" s="41" t="e">
        <f t="shared" si="49"/>
        <v>#REF!</v>
      </c>
      <c r="FF60" s="41" t="e">
        <f t="shared" si="49"/>
        <v>#REF!</v>
      </c>
      <c r="FG60" s="41" t="e">
        <f t="shared" si="49"/>
        <v>#REF!</v>
      </c>
      <c r="FH60" s="41" t="e">
        <f t="shared" si="49"/>
        <v>#REF!</v>
      </c>
      <c r="FI60" s="41" t="e">
        <f t="shared" si="49"/>
        <v>#REF!</v>
      </c>
      <c r="FJ60" s="41" t="e">
        <f t="shared" si="49"/>
        <v>#REF!</v>
      </c>
      <c r="FK60" s="41" t="e">
        <f t="shared" si="49"/>
        <v>#REF!</v>
      </c>
      <c r="FL60" s="41" t="e">
        <f t="shared" si="49"/>
        <v>#REF!</v>
      </c>
      <c r="FM60" s="41" t="e">
        <f t="shared" si="49"/>
        <v>#REF!</v>
      </c>
      <c r="FN60" s="41" t="e">
        <f t="shared" si="49"/>
        <v>#REF!</v>
      </c>
      <c r="FO60" s="41" t="e">
        <f t="shared" si="49"/>
        <v>#REF!</v>
      </c>
      <c r="FP60" s="41" t="e">
        <f t="shared" si="49"/>
        <v>#REF!</v>
      </c>
      <c r="FQ60" s="41" t="e">
        <f t="shared" si="49"/>
        <v>#REF!</v>
      </c>
      <c r="FR60" s="41" t="e">
        <f t="shared" si="49"/>
        <v>#REF!</v>
      </c>
      <c r="FS60" s="41" t="e">
        <f t="shared" si="57"/>
        <v>#REF!</v>
      </c>
      <c r="FT60" s="41" t="e">
        <f t="shared" si="57"/>
        <v>#REF!</v>
      </c>
      <c r="FU60" s="41" t="e">
        <f t="shared" si="57"/>
        <v>#REF!</v>
      </c>
      <c r="FV60" s="41" t="e">
        <f t="shared" si="57"/>
        <v>#REF!</v>
      </c>
      <c r="FW60" s="41" t="e">
        <f t="shared" si="57"/>
        <v>#REF!</v>
      </c>
      <c r="FX60" s="41" t="e">
        <f t="shared" si="57"/>
        <v>#REF!</v>
      </c>
      <c r="FY60" s="41" t="e">
        <f t="shared" si="57"/>
        <v>#REF!</v>
      </c>
      <c r="FZ60" s="41" t="e">
        <f t="shared" si="57"/>
        <v>#REF!</v>
      </c>
      <c r="GA60" s="41" t="e">
        <f t="shared" si="57"/>
        <v>#REF!</v>
      </c>
      <c r="GB60" s="41" t="e">
        <f t="shared" si="57"/>
        <v>#REF!</v>
      </c>
      <c r="GC60" s="41" t="e">
        <f t="shared" si="57"/>
        <v>#REF!</v>
      </c>
      <c r="GD60" s="41" t="e">
        <f t="shared" si="57"/>
        <v>#REF!</v>
      </c>
      <c r="GE60" s="41" t="e">
        <f t="shared" si="57"/>
        <v>#REF!</v>
      </c>
      <c r="GF60" s="41" t="e">
        <f t="shared" si="57"/>
        <v>#REF!</v>
      </c>
      <c r="GG60" s="41" t="e">
        <f t="shared" si="57"/>
        <v>#REF!</v>
      </c>
      <c r="GH60" s="41" t="e">
        <f t="shared" si="57"/>
        <v>#REF!</v>
      </c>
      <c r="GI60" s="41" t="e">
        <f t="shared" si="58"/>
        <v>#REF!</v>
      </c>
      <c r="GJ60" s="41" t="e">
        <f t="shared" si="58"/>
        <v>#REF!</v>
      </c>
      <c r="GK60" s="41" t="e">
        <f t="shared" si="50"/>
        <v>#REF!</v>
      </c>
      <c r="GL60" s="41" t="e">
        <f t="shared" si="50"/>
        <v>#REF!</v>
      </c>
      <c r="GM60" s="41" t="e">
        <f t="shared" si="50"/>
        <v>#REF!</v>
      </c>
      <c r="GN60" s="41" t="e">
        <f t="shared" si="50"/>
        <v>#REF!</v>
      </c>
      <c r="GO60" s="41" t="e">
        <f t="shared" si="50"/>
        <v>#REF!</v>
      </c>
      <c r="GP60" s="41" t="e">
        <f t="shared" si="50"/>
        <v>#REF!</v>
      </c>
      <c r="GQ60" s="41" t="e">
        <f t="shared" si="50"/>
        <v>#REF!</v>
      </c>
      <c r="GR60" s="41" t="e">
        <f t="shared" si="50"/>
        <v>#REF!</v>
      </c>
      <c r="GS60" s="41" t="e">
        <f t="shared" si="50"/>
        <v>#REF!</v>
      </c>
      <c r="GT60" s="41" t="e">
        <f t="shared" si="50"/>
        <v>#REF!</v>
      </c>
      <c r="GU60" s="41" t="e">
        <f t="shared" si="50"/>
        <v>#REF!</v>
      </c>
      <c r="GV60" s="41" t="e">
        <f t="shared" si="50"/>
        <v>#REF!</v>
      </c>
      <c r="GW60" s="41" t="e">
        <f t="shared" si="50"/>
        <v>#REF!</v>
      </c>
      <c r="GX60" s="41" t="e">
        <f t="shared" si="50"/>
        <v>#REF!</v>
      </c>
      <c r="GY60" s="41" t="e">
        <f t="shared" si="59"/>
        <v>#REF!</v>
      </c>
      <c r="GZ60" s="41" t="e">
        <f t="shared" si="59"/>
        <v>#REF!</v>
      </c>
      <c r="HA60" s="41" t="e">
        <f t="shared" si="59"/>
        <v>#REF!</v>
      </c>
      <c r="HB60" s="41" t="e">
        <f t="shared" si="44"/>
        <v>#REF!</v>
      </c>
      <c r="HC60" s="41" t="e">
        <f t="shared" si="44"/>
        <v>#REF!</v>
      </c>
      <c r="HD60" s="41" t="e">
        <f t="shared" si="44"/>
        <v>#REF!</v>
      </c>
      <c r="HE60" s="41" t="e">
        <f t="shared" si="44"/>
        <v>#REF!</v>
      </c>
      <c r="HF60" s="41" t="e">
        <f t="shared" si="44"/>
        <v>#REF!</v>
      </c>
      <c r="HG60" s="41" t="e">
        <f t="shared" si="44"/>
        <v>#REF!</v>
      </c>
      <c r="HH60" s="41" t="e">
        <f t="shared" si="44"/>
        <v>#REF!</v>
      </c>
      <c r="HI60" s="41" t="e">
        <f t="shared" si="44"/>
        <v>#REF!</v>
      </c>
      <c r="HJ60" s="41" t="e">
        <f t="shared" si="44"/>
        <v>#REF!</v>
      </c>
    </row>
    <row r="61" spans="1:218" ht="14.4" x14ac:dyDescent="0.3">
      <c r="A61" s="42">
        <v>58</v>
      </c>
      <c r="B61" s="43" t="e">
        <f>'CMM2 - AUX CALC'!$BG$67</f>
        <v>#REF!</v>
      </c>
      <c r="BH61" s="41" t="e">
        <f>$B61/(_xlfn.SINGLE(PrazoConcessao)*12-BH$3+1)</f>
        <v>#REF!</v>
      </c>
      <c r="BI61" s="41" t="e">
        <f t="shared" si="61"/>
        <v>#REF!</v>
      </c>
      <c r="BJ61" s="41" t="e">
        <f t="shared" si="61"/>
        <v>#REF!</v>
      </c>
      <c r="BK61" s="41" t="e">
        <f t="shared" si="61"/>
        <v>#REF!</v>
      </c>
      <c r="BL61" s="41" t="e">
        <f t="shared" si="61"/>
        <v>#REF!</v>
      </c>
      <c r="BM61" s="41" t="e">
        <f t="shared" si="61"/>
        <v>#REF!</v>
      </c>
      <c r="BN61" s="41" t="e">
        <f t="shared" si="60"/>
        <v>#REF!</v>
      </c>
      <c r="BO61" s="41" t="e">
        <f t="shared" si="60"/>
        <v>#REF!</v>
      </c>
      <c r="BP61" s="41" t="e">
        <f t="shared" si="52"/>
        <v>#REF!</v>
      </c>
      <c r="BQ61" s="41" t="e">
        <f t="shared" si="52"/>
        <v>#REF!</v>
      </c>
      <c r="BR61" s="41" t="e">
        <f t="shared" si="52"/>
        <v>#REF!</v>
      </c>
      <c r="BS61" s="41" t="e">
        <f t="shared" si="52"/>
        <v>#REF!</v>
      </c>
      <c r="BT61" s="41" t="e">
        <f t="shared" si="52"/>
        <v>#REF!</v>
      </c>
      <c r="BU61" s="41" t="e">
        <f t="shared" si="52"/>
        <v>#REF!</v>
      </c>
      <c r="BV61" s="41" t="e">
        <f t="shared" si="52"/>
        <v>#REF!</v>
      </c>
      <c r="BW61" s="41" t="e">
        <f t="shared" si="52"/>
        <v>#REF!</v>
      </c>
      <c r="BX61" s="41" t="e">
        <f t="shared" si="52"/>
        <v>#REF!</v>
      </c>
      <c r="BY61" s="41" t="e">
        <f t="shared" si="52"/>
        <v>#REF!</v>
      </c>
      <c r="BZ61" s="41" t="e">
        <f t="shared" si="52"/>
        <v>#REF!</v>
      </c>
      <c r="CA61" s="41" t="e">
        <f t="shared" si="52"/>
        <v>#REF!</v>
      </c>
      <c r="CB61" s="41" t="e">
        <f t="shared" si="52"/>
        <v>#REF!</v>
      </c>
      <c r="CC61" s="41" t="e">
        <f t="shared" si="46"/>
        <v>#REF!</v>
      </c>
      <c r="CD61" s="41" t="e">
        <f t="shared" si="46"/>
        <v>#REF!</v>
      </c>
      <c r="CE61" s="41" t="e">
        <f t="shared" si="46"/>
        <v>#REF!</v>
      </c>
      <c r="CF61" s="41" t="e">
        <f t="shared" si="46"/>
        <v>#REF!</v>
      </c>
      <c r="CG61" s="41" t="e">
        <f t="shared" si="46"/>
        <v>#REF!</v>
      </c>
      <c r="CH61" s="41" t="e">
        <f t="shared" si="46"/>
        <v>#REF!</v>
      </c>
      <c r="CI61" s="41" t="e">
        <f t="shared" si="46"/>
        <v>#REF!</v>
      </c>
      <c r="CJ61" s="41" t="e">
        <f t="shared" si="46"/>
        <v>#REF!</v>
      </c>
      <c r="CK61" s="41" t="e">
        <f t="shared" si="46"/>
        <v>#REF!</v>
      </c>
      <c r="CL61" s="41" t="e">
        <f t="shared" si="46"/>
        <v>#REF!</v>
      </c>
      <c r="CM61" s="41" t="e">
        <f t="shared" si="46"/>
        <v>#REF!</v>
      </c>
      <c r="CN61" s="41" t="e">
        <f t="shared" si="46"/>
        <v>#REF!</v>
      </c>
      <c r="CO61" s="41" t="e">
        <f t="shared" si="46"/>
        <v>#REF!</v>
      </c>
      <c r="CP61" s="41" t="e">
        <f t="shared" si="46"/>
        <v>#REF!</v>
      </c>
      <c r="CQ61" s="41" t="e">
        <f t="shared" si="46"/>
        <v>#REF!</v>
      </c>
      <c r="CR61" s="41" t="e">
        <f t="shared" si="46"/>
        <v>#REF!</v>
      </c>
      <c r="CS61" s="41" t="e">
        <f t="shared" si="47"/>
        <v>#REF!</v>
      </c>
      <c r="CT61" s="41" t="e">
        <f t="shared" si="47"/>
        <v>#REF!</v>
      </c>
      <c r="CU61" s="41" t="e">
        <f t="shared" si="47"/>
        <v>#REF!</v>
      </c>
      <c r="CV61" s="41" t="e">
        <f t="shared" si="47"/>
        <v>#REF!</v>
      </c>
      <c r="CW61" s="41" t="e">
        <f t="shared" si="47"/>
        <v>#REF!</v>
      </c>
      <c r="CX61" s="41" t="e">
        <f t="shared" si="47"/>
        <v>#REF!</v>
      </c>
      <c r="CY61" s="41" t="e">
        <f t="shared" si="47"/>
        <v>#REF!</v>
      </c>
      <c r="CZ61" s="41" t="e">
        <f t="shared" si="47"/>
        <v>#REF!</v>
      </c>
      <c r="DA61" s="41" t="e">
        <f t="shared" si="47"/>
        <v>#REF!</v>
      </c>
      <c r="DB61" s="41" t="e">
        <f t="shared" si="47"/>
        <v>#REF!</v>
      </c>
      <c r="DC61" s="41" t="e">
        <f t="shared" si="47"/>
        <v>#REF!</v>
      </c>
      <c r="DD61" s="41" t="e">
        <f t="shared" si="47"/>
        <v>#REF!</v>
      </c>
      <c r="DE61" s="41" t="e">
        <f t="shared" si="47"/>
        <v>#REF!</v>
      </c>
      <c r="DF61" s="41" t="e">
        <f t="shared" si="47"/>
        <v>#REF!</v>
      </c>
      <c r="DG61" s="41" t="e">
        <f t="shared" si="53"/>
        <v>#REF!</v>
      </c>
      <c r="DH61" s="41" t="e">
        <f t="shared" si="53"/>
        <v>#REF!</v>
      </c>
      <c r="DI61" s="41" t="e">
        <f t="shared" si="53"/>
        <v>#REF!</v>
      </c>
      <c r="DJ61" s="41" t="e">
        <f t="shared" si="53"/>
        <v>#REF!</v>
      </c>
      <c r="DK61" s="41" t="e">
        <f t="shared" si="53"/>
        <v>#REF!</v>
      </c>
      <c r="DL61" s="41" t="e">
        <f t="shared" si="53"/>
        <v>#REF!</v>
      </c>
      <c r="DM61" s="41" t="e">
        <f t="shared" si="53"/>
        <v>#REF!</v>
      </c>
      <c r="DN61" s="41" t="e">
        <f t="shared" si="53"/>
        <v>#REF!</v>
      </c>
      <c r="DO61" s="41" t="e">
        <f t="shared" si="53"/>
        <v>#REF!</v>
      </c>
      <c r="DP61" s="41" t="e">
        <f t="shared" si="53"/>
        <v>#REF!</v>
      </c>
      <c r="DQ61" s="41" t="e">
        <f t="shared" si="53"/>
        <v>#REF!</v>
      </c>
      <c r="DR61" s="41" t="e">
        <f t="shared" si="53"/>
        <v>#REF!</v>
      </c>
      <c r="DS61" s="41" t="e">
        <f t="shared" si="53"/>
        <v>#REF!</v>
      </c>
      <c r="DT61" s="41" t="e">
        <f t="shared" si="53"/>
        <v>#REF!</v>
      </c>
      <c r="DU61" s="41" t="e">
        <f t="shared" si="53"/>
        <v>#REF!</v>
      </c>
      <c r="DV61" s="41" t="e">
        <f t="shared" si="53"/>
        <v>#REF!</v>
      </c>
      <c r="DW61" s="41" t="e">
        <f t="shared" si="54"/>
        <v>#REF!</v>
      </c>
      <c r="DX61" s="41" t="e">
        <f t="shared" si="54"/>
        <v>#REF!</v>
      </c>
      <c r="DY61" s="41" t="e">
        <f t="shared" si="48"/>
        <v>#REF!</v>
      </c>
      <c r="DZ61" s="41" t="e">
        <f t="shared" si="48"/>
        <v>#REF!</v>
      </c>
      <c r="EA61" s="41" t="e">
        <f t="shared" si="48"/>
        <v>#REF!</v>
      </c>
      <c r="EB61" s="41" t="e">
        <f t="shared" si="48"/>
        <v>#REF!</v>
      </c>
      <c r="EC61" s="41" t="e">
        <f t="shared" si="48"/>
        <v>#REF!</v>
      </c>
      <c r="ED61" s="41" t="e">
        <f t="shared" si="48"/>
        <v>#REF!</v>
      </c>
      <c r="EE61" s="41" t="e">
        <f t="shared" si="48"/>
        <v>#REF!</v>
      </c>
      <c r="EF61" s="41" t="e">
        <f t="shared" si="48"/>
        <v>#REF!</v>
      </c>
      <c r="EG61" s="41" t="e">
        <f t="shared" si="48"/>
        <v>#REF!</v>
      </c>
      <c r="EH61" s="41" t="e">
        <f t="shared" si="48"/>
        <v>#REF!</v>
      </c>
      <c r="EI61" s="41" t="e">
        <f t="shared" si="48"/>
        <v>#REF!</v>
      </c>
      <c r="EJ61" s="41" t="e">
        <f t="shared" si="48"/>
        <v>#REF!</v>
      </c>
      <c r="EK61" s="41" t="e">
        <f t="shared" si="48"/>
        <v>#REF!</v>
      </c>
      <c r="EL61" s="41" t="e">
        <f t="shared" si="48"/>
        <v>#REF!</v>
      </c>
      <c r="EM61" s="41" t="e">
        <f t="shared" si="55"/>
        <v>#REF!</v>
      </c>
      <c r="EN61" s="41" t="e">
        <f t="shared" si="55"/>
        <v>#REF!</v>
      </c>
      <c r="EO61" s="41" t="e">
        <f t="shared" si="55"/>
        <v>#REF!</v>
      </c>
      <c r="EP61" s="41" t="e">
        <f t="shared" si="55"/>
        <v>#REF!</v>
      </c>
      <c r="EQ61" s="41" t="e">
        <f t="shared" si="55"/>
        <v>#REF!</v>
      </c>
      <c r="ER61" s="41" t="e">
        <f t="shared" si="55"/>
        <v>#REF!</v>
      </c>
      <c r="ES61" s="41" t="e">
        <f t="shared" si="55"/>
        <v>#REF!</v>
      </c>
      <c r="ET61" s="41" t="e">
        <f t="shared" si="55"/>
        <v>#REF!</v>
      </c>
      <c r="EU61" s="41" t="e">
        <f t="shared" si="55"/>
        <v>#REF!</v>
      </c>
      <c r="EV61" s="41" t="e">
        <f t="shared" si="55"/>
        <v>#REF!</v>
      </c>
      <c r="EW61" s="41" t="e">
        <f t="shared" si="55"/>
        <v>#REF!</v>
      </c>
      <c r="EX61" s="41" t="e">
        <f t="shared" si="55"/>
        <v>#REF!</v>
      </c>
      <c r="EY61" s="41" t="e">
        <f t="shared" si="55"/>
        <v>#REF!</v>
      </c>
      <c r="EZ61" s="41" t="e">
        <f t="shared" si="55"/>
        <v>#REF!</v>
      </c>
      <c r="FA61" s="41" t="e">
        <f t="shared" si="55"/>
        <v>#REF!</v>
      </c>
      <c r="FB61" s="41" t="e">
        <f t="shared" si="55"/>
        <v>#REF!</v>
      </c>
      <c r="FC61" s="41" t="e">
        <f t="shared" si="56"/>
        <v>#REF!</v>
      </c>
      <c r="FD61" s="41" t="e">
        <f t="shared" si="56"/>
        <v>#REF!</v>
      </c>
      <c r="FE61" s="41" t="e">
        <f t="shared" si="49"/>
        <v>#REF!</v>
      </c>
      <c r="FF61" s="41" t="e">
        <f t="shared" si="49"/>
        <v>#REF!</v>
      </c>
      <c r="FG61" s="41" t="e">
        <f t="shared" si="49"/>
        <v>#REF!</v>
      </c>
      <c r="FH61" s="41" t="e">
        <f t="shared" si="49"/>
        <v>#REF!</v>
      </c>
      <c r="FI61" s="41" t="e">
        <f t="shared" si="49"/>
        <v>#REF!</v>
      </c>
      <c r="FJ61" s="41" t="e">
        <f t="shared" si="49"/>
        <v>#REF!</v>
      </c>
      <c r="FK61" s="41" t="e">
        <f t="shared" si="49"/>
        <v>#REF!</v>
      </c>
      <c r="FL61" s="41" t="e">
        <f t="shared" si="49"/>
        <v>#REF!</v>
      </c>
      <c r="FM61" s="41" t="e">
        <f t="shared" si="49"/>
        <v>#REF!</v>
      </c>
      <c r="FN61" s="41" t="e">
        <f t="shared" si="49"/>
        <v>#REF!</v>
      </c>
      <c r="FO61" s="41" t="e">
        <f t="shared" si="49"/>
        <v>#REF!</v>
      </c>
      <c r="FP61" s="41" t="e">
        <f t="shared" si="49"/>
        <v>#REF!</v>
      </c>
      <c r="FQ61" s="41" t="e">
        <f t="shared" si="49"/>
        <v>#REF!</v>
      </c>
      <c r="FR61" s="41" t="e">
        <f t="shared" si="49"/>
        <v>#REF!</v>
      </c>
      <c r="FS61" s="41" t="e">
        <f t="shared" si="57"/>
        <v>#REF!</v>
      </c>
      <c r="FT61" s="41" t="e">
        <f t="shared" si="57"/>
        <v>#REF!</v>
      </c>
      <c r="FU61" s="41" t="e">
        <f t="shared" si="57"/>
        <v>#REF!</v>
      </c>
      <c r="FV61" s="41" t="e">
        <f t="shared" si="57"/>
        <v>#REF!</v>
      </c>
      <c r="FW61" s="41" t="e">
        <f t="shared" si="57"/>
        <v>#REF!</v>
      </c>
      <c r="FX61" s="41" t="e">
        <f t="shared" si="57"/>
        <v>#REF!</v>
      </c>
      <c r="FY61" s="41" t="e">
        <f t="shared" si="57"/>
        <v>#REF!</v>
      </c>
      <c r="FZ61" s="41" t="e">
        <f t="shared" si="57"/>
        <v>#REF!</v>
      </c>
      <c r="GA61" s="41" t="e">
        <f t="shared" si="57"/>
        <v>#REF!</v>
      </c>
      <c r="GB61" s="41" t="e">
        <f t="shared" si="57"/>
        <v>#REF!</v>
      </c>
      <c r="GC61" s="41" t="e">
        <f t="shared" si="57"/>
        <v>#REF!</v>
      </c>
      <c r="GD61" s="41" t="e">
        <f t="shared" si="57"/>
        <v>#REF!</v>
      </c>
      <c r="GE61" s="41" t="e">
        <f t="shared" si="57"/>
        <v>#REF!</v>
      </c>
      <c r="GF61" s="41" t="e">
        <f t="shared" si="57"/>
        <v>#REF!</v>
      </c>
      <c r="GG61" s="41" t="e">
        <f t="shared" si="57"/>
        <v>#REF!</v>
      </c>
      <c r="GH61" s="41" t="e">
        <f t="shared" si="57"/>
        <v>#REF!</v>
      </c>
      <c r="GI61" s="41" t="e">
        <f t="shared" si="58"/>
        <v>#REF!</v>
      </c>
      <c r="GJ61" s="41" t="e">
        <f t="shared" si="58"/>
        <v>#REF!</v>
      </c>
      <c r="GK61" s="41" t="e">
        <f t="shared" si="50"/>
        <v>#REF!</v>
      </c>
      <c r="GL61" s="41" t="e">
        <f t="shared" si="50"/>
        <v>#REF!</v>
      </c>
      <c r="GM61" s="41" t="e">
        <f t="shared" si="50"/>
        <v>#REF!</v>
      </c>
      <c r="GN61" s="41" t="e">
        <f t="shared" si="50"/>
        <v>#REF!</v>
      </c>
      <c r="GO61" s="41" t="e">
        <f t="shared" si="50"/>
        <v>#REF!</v>
      </c>
      <c r="GP61" s="41" t="e">
        <f t="shared" si="50"/>
        <v>#REF!</v>
      </c>
      <c r="GQ61" s="41" t="e">
        <f t="shared" si="50"/>
        <v>#REF!</v>
      </c>
      <c r="GR61" s="41" t="e">
        <f t="shared" si="50"/>
        <v>#REF!</v>
      </c>
      <c r="GS61" s="41" t="e">
        <f t="shared" si="50"/>
        <v>#REF!</v>
      </c>
      <c r="GT61" s="41" t="e">
        <f t="shared" si="50"/>
        <v>#REF!</v>
      </c>
      <c r="GU61" s="41" t="e">
        <f t="shared" si="50"/>
        <v>#REF!</v>
      </c>
      <c r="GV61" s="41" t="e">
        <f t="shared" si="50"/>
        <v>#REF!</v>
      </c>
      <c r="GW61" s="41" t="e">
        <f t="shared" si="50"/>
        <v>#REF!</v>
      </c>
      <c r="GX61" s="41" t="e">
        <f t="shared" si="50"/>
        <v>#REF!</v>
      </c>
      <c r="GY61" s="41" t="e">
        <f t="shared" si="59"/>
        <v>#REF!</v>
      </c>
      <c r="GZ61" s="41" t="e">
        <f t="shared" si="59"/>
        <v>#REF!</v>
      </c>
      <c r="HA61" s="41" t="e">
        <f t="shared" si="59"/>
        <v>#REF!</v>
      </c>
      <c r="HB61" s="41" t="e">
        <f t="shared" si="44"/>
        <v>#REF!</v>
      </c>
      <c r="HC61" s="41" t="e">
        <f t="shared" si="44"/>
        <v>#REF!</v>
      </c>
      <c r="HD61" s="41" t="e">
        <f t="shared" si="44"/>
        <v>#REF!</v>
      </c>
      <c r="HE61" s="41" t="e">
        <f t="shared" si="44"/>
        <v>#REF!</v>
      </c>
      <c r="HF61" s="41" t="e">
        <f t="shared" si="44"/>
        <v>#REF!</v>
      </c>
      <c r="HG61" s="41" t="e">
        <f t="shared" si="44"/>
        <v>#REF!</v>
      </c>
      <c r="HH61" s="41" t="e">
        <f t="shared" si="44"/>
        <v>#REF!</v>
      </c>
      <c r="HI61" s="41" t="e">
        <f t="shared" si="44"/>
        <v>#REF!</v>
      </c>
      <c r="HJ61" s="41" t="e">
        <f t="shared" si="44"/>
        <v>#REF!</v>
      </c>
    </row>
    <row r="62" spans="1:218" ht="14.4" x14ac:dyDescent="0.3">
      <c r="A62" s="42">
        <v>59</v>
      </c>
      <c r="B62" s="43" t="e">
        <f>'CMM2 - AUX CALC'!$BH$67</f>
        <v>#REF!</v>
      </c>
      <c r="BI62" s="41" t="e">
        <f>$B62/(_xlfn.SINGLE(PrazoConcessao)*12-BI$3+1)</f>
        <v>#REF!</v>
      </c>
      <c r="BJ62" s="41" t="e">
        <f t="shared" si="61"/>
        <v>#REF!</v>
      </c>
      <c r="BK62" s="41" t="e">
        <f t="shared" si="61"/>
        <v>#REF!</v>
      </c>
      <c r="BL62" s="41" t="e">
        <f t="shared" si="61"/>
        <v>#REF!</v>
      </c>
      <c r="BM62" s="41" t="e">
        <f t="shared" si="61"/>
        <v>#REF!</v>
      </c>
      <c r="BN62" s="41" t="e">
        <f t="shared" si="60"/>
        <v>#REF!</v>
      </c>
      <c r="BO62" s="41" t="e">
        <f t="shared" si="60"/>
        <v>#REF!</v>
      </c>
      <c r="BP62" s="41" t="e">
        <f t="shared" si="52"/>
        <v>#REF!</v>
      </c>
      <c r="BQ62" s="41" t="e">
        <f t="shared" si="52"/>
        <v>#REF!</v>
      </c>
      <c r="BR62" s="41" t="e">
        <f t="shared" si="52"/>
        <v>#REF!</v>
      </c>
      <c r="BS62" s="41" t="e">
        <f t="shared" si="52"/>
        <v>#REF!</v>
      </c>
      <c r="BT62" s="41" t="e">
        <f t="shared" si="52"/>
        <v>#REF!</v>
      </c>
      <c r="BU62" s="41" t="e">
        <f t="shared" si="52"/>
        <v>#REF!</v>
      </c>
      <c r="BV62" s="41" t="e">
        <f t="shared" si="52"/>
        <v>#REF!</v>
      </c>
      <c r="BW62" s="41" t="e">
        <f t="shared" si="52"/>
        <v>#REF!</v>
      </c>
      <c r="BX62" s="41" t="e">
        <f t="shared" si="52"/>
        <v>#REF!</v>
      </c>
      <c r="BY62" s="41" t="e">
        <f t="shared" si="52"/>
        <v>#REF!</v>
      </c>
      <c r="BZ62" s="41" t="e">
        <f t="shared" si="52"/>
        <v>#REF!</v>
      </c>
      <c r="CA62" s="41" t="e">
        <f t="shared" si="52"/>
        <v>#REF!</v>
      </c>
      <c r="CB62" s="41" t="e">
        <f t="shared" si="52"/>
        <v>#REF!</v>
      </c>
      <c r="CC62" s="41" t="e">
        <f t="shared" si="46"/>
        <v>#REF!</v>
      </c>
      <c r="CD62" s="41" t="e">
        <f t="shared" si="46"/>
        <v>#REF!</v>
      </c>
      <c r="CE62" s="41" t="e">
        <f t="shared" si="46"/>
        <v>#REF!</v>
      </c>
      <c r="CF62" s="41" t="e">
        <f t="shared" si="46"/>
        <v>#REF!</v>
      </c>
      <c r="CG62" s="41" t="e">
        <f t="shared" si="46"/>
        <v>#REF!</v>
      </c>
      <c r="CH62" s="41" t="e">
        <f t="shared" si="46"/>
        <v>#REF!</v>
      </c>
      <c r="CI62" s="41" t="e">
        <f t="shared" si="46"/>
        <v>#REF!</v>
      </c>
      <c r="CJ62" s="41" t="e">
        <f t="shared" si="46"/>
        <v>#REF!</v>
      </c>
      <c r="CK62" s="41" t="e">
        <f t="shared" si="46"/>
        <v>#REF!</v>
      </c>
      <c r="CL62" s="41" t="e">
        <f t="shared" si="46"/>
        <v>#REF!</v>
      </c>
      <c r="CM62" s="41" t="e">
        <f t="shared" si="46"/>
        <v>#REF!</v>
      </c>
      <c r="CN62" s="41" t="e">
        <f t="shared" si="46"/>
        <v>#REF!</v>
      </c>
      <c r="CO62" s="41" t="e">
        <f t="shared" si="46"/>
        <v>#REF!</v>
      </c>
      <c r="CP62" s="41" t="e">
        <f t="shared" si="46"/>
        <v>#REF!</v>
      </c>
      <c r="CQ62" s="41" t="e">
        <f t="shared" si="46"/>
        <v>#REF!</v>
      </c>
      <c r="CR62" s="41" t="e">
        <f t="shared" si="46"/>
        <v>#REF!</v>
      </c>
      <c r="CS62" s="41" t="e">
        <f t="shared" si="47"/>
        <v>#REF!</v>
      </c>
      <c r="CT62" s="41" t="e">
        <f t="shared" si="47"/>
        <v>#REF!</v>
      </c>
      <c r="CU62" s="41" t="e">
        <f t="shared" si="47"/>
        <v>#REF!</v>
      </c>
      <c r="CV62" s="41" t="e">
        <f t="shared" si="47"/>
        <v>#REF!</v>
      </c>
      <c r="CW62" s="41" t="e">
        <f t="shared" si="47"/>
        <v>#REF!</v>
      </c>
      <c r="CX62" s="41" t="e">
        <f t="shared" si="47"/>
        <v>#REF!</v>
      </c>
      <c r="CY62" s="41" t="e">
        <f t="shared" si="47"/>
        <v>#REF!</v>
      </c>
      <c r="CZ62" s="41" t="e">
        <f t="shared" si="47"/>
        <v>#REF!</v>
      </c>
      <c r="DA62" s="41" t="e">
        <f t="shared" si="47"/>
        <v>#REF!</v>
      </c>
      <c r="DB62" s="41" t="e">
        <f t="shared" si="47"/>
        <v>#REF!</v>
      </c>
      <c r="DC62" s="41" t="e">
        <f t="shared" si="47"/>
        <v>#REF!</v>
      </c>
      <c r="DD62" s="41" t="e">
        <f t="shared" si="47"/>
        <v>#REF!</v>
      </c>
      <c r="DE62" s="41" t="e">
        <f t="shared" si="47"/>
        <v>#REF!</v>
      </c>
      <c r="DF62" s="41" t="e">
        <f t="shared" si="47"/>
        <v>#REF!</v>
      </c>
      <c r="DG62" s="41" t="e">
        <f t="shared" si="53"/>
        <v>#REF!</v>
      </c>
      <c r="DH62" s="41" t="e">
        <f t="shared" si="53"/>
        <v>#REF!</v>
      </c>
      <c r="DI62" s="41" t="e">
        <f t="shared" si="53"/>
        <v>#REF!</v>
      </c>
      <c r="DJ62" s="41" t="e">
        <f t="shared" si="53"/>
        <v>#REF!</v>
      </c>
      <c r="DK62" s="41" t="e">
        <f t="shared" si="53"/>
        <v>#REF!</v>
      </c>
      <c r="DL62" s="41" t="e">
        <f t="shared" si="53"/>
        <v>#REF!</v>
      </c>
      <c r="DM62" s="41" t="e">
        <f t="shared" si="53"/>
        <v>#REF!</v>
      </c>
      <c r="DN62" s="41" t="e">
        <f t="shared" si="53"/>
        <v>#REF!</v>
      </c>
      <c r="DO62" s="41" t="e">
        <f t="shared" si="53"/>
        <v>#REF!</v>
      </c>
      <c r="DP62" s="41" t="e">
        <f t="shared" si="53"/>
        <v>#REF!</v>
      </c>
      <c r="DQ62" s="41" t="e">
        <f t="shared" si="53"/>
        <v>#REF!</v>
      </c>
      <c r="DR62" s="41" t="e">
        <f t="shared" si="53"/>
        <v>#REF!</v>
      </c>
      <c r="DS62" s="41" t="e">
        <f t="shared" si="53"/>
        <v>#REF!</v>
      </c>
      <c r="DT62" s="41" t="e">
        <f t="shared" si="53"/>
        <v>#REF!</v>
      </c>
      <c r="DU62" s="41" t="e">
        <f t="shared" si="53"/>
        <v>#REF!</v>
      </c>
      <c r="DV62" s="41" t="e">
        <f t="shared" si="53"/>
        <v>#REF!</v>
      </c>
      <c r="DW62" s="41" t="e">
        <f t="shared" si="54"/>
        <v>#REF!</v>
      </c>
      <c r="DX62" s="41" t="e">
        <f t="shared" si="54"/>
        <v>#REF!</v>
      </c>
      <c r="DY62" s="41" t="e">
        <f t="shared" si="48"/>
        <v>#REF!</v>
      </c>
      <c r="DZ62" s="41" t="e">
        <f t="shared" si="48"/>
        <v>#REF!</v>
      </c>
      <c r="EA62" s="41" t="e">
        <f t="shared" si="48"/>
        <v>#REF!</v>
      </c>
      <c r="EB62" s="41" t="e">
        <f t="shared" si="48"/>
        <v>#REF!</v>
      </c>
      <c r="EC62" s="41" t="e">
        <f t="shared" si="48"/>
        <v>#REF!</v>
      </c>
      <c r="ED62" s="41" t="e">
        <f t="shared" si="48"/>
        <v>#REF!</v>
      </c>
      <c r="EE62" s="41" t="e">
        <f t="shared" si="48"/>
        <v>#REF!</v>
      </c>
      <c r="EF62" s="41" t="e">
        <f t="shared" si="48"/>
        <v>#REF!</v>
      </c>
      <c r="EG62" s="41" t="e">
        <f t="shared" si="48"/>
        <v>#REF!</v>
      </c>
      <c r="EH62" s="41" t="e">
        <f t="shared" si="48"/>
        <v>#REF!</v>
      </c>
      <c r="EI62" s="41" t="e">
        <f t="shared" si="48"/>
        <v>#REF!</v>
      </c>
      <c r="EJ62" s="41" t="e">
        <f t="shared" si="48"/>
        <v>#REF!</v>
      </c>
      <c r="EK62" s="41" t="e">
        <f t="shared" si="48"/>
        <v>#REF!</v>
      </c>
      <c r="EL62" s="41" t="e">
        <f t="shared" si="48"/>
        <v>#REF!</v>
      </c>
      <c r="EM62" s="41" t="e">
        <f t="shared" si="55"/>
        <v>#REF!</v>
      </c>
      <c r="EN62" s="41" t="e">
        <f t="shared" si="55"/>
        <v>#REF!</v>
      </c>
      <c r="EO62" s="41" t="e">
        <f t="shared" si="55"/>
        <v>#REF!</v>
      </c>
      <c r="EP62" s="41" t="e">
        <f t="shared" si="55"/>
        <v>#REF!</v>
      </c>
      <c r="EQ62" s="41" t="e">
        <f t="shared" si="55"/>
        <v>#REF!</v>
      </c>
      <c r="ER62" s="41" t="e">
        <f t="shared" si="55"/>
        <v>#REF!</v>
      </c>
      <c r="ES62" s="41" t="e">
        <f t="shared" si="55"/>
        <v>#REF!</v>
      </c>
      <c r="ET62" s="41" t="e">
        <f t="shared" si="55"/>
        <v>#REF!</v>
      </c>
      <c r="EU62" s="41" t="e">
        <f t="shared" si="55"/>
        <v>#REF!</v>
      </c>
      <c r="EV62" s="41" t="e">
        <f t="shared" si="55"/>
        <v>#REF!</v>
      </c>
      <c r="EW62" s="41" t="e">
        <f t="shared" si="55"/>
        <v>#REF!</v>
      </c>
      <c r="EX62" s="41" t="e">
        <f t="shared" si="55"/>
        <v>#REF!</v>
      </c>
      <c r="EY62" s="41" t="e">
        <f t="shared" si="55"/>
        <v>#REF!</v>
      </c>
      <c r="EZ62" s="41" t="e">
        <f t="shared" si="55"/>
        <v>#REF!</v>
      </c>
      <c r="FA62" s="41" t="e">
        <f t="shared" si="55"/>
        <v>#REF!</v>
      </c>
      <c r="FB62" s="41" t="e">
        <f t="shared" si="55"/>
        <v>#REF!</v>
      </c>
      <c r="FC62" s="41" t="e">
        <f t="shared" si="56"/>
        <v>#REF!</v>
      </c>
      <c r="FD62" s="41" t="e">
        <f t="shared" si="56"/>
        <v>#REF!</v>
      </c>
      <c r="FE62" s="41" t="e">
        <f t="shared" si="49"/>
        <v>#REF!</v>
      </c>
      <c r="FF62" s="41" t="e">
        <f t="shared" si="49"/>
        <v>#REF!</v>
      </c>
      <c r="FG62" s="41" t="e">
        <f t="shared" si="49"/>
        <v>#REF!</v>
      </c>
      <c r="FH62" s="41" t="e">
        <f t="shared" si="49"/>
        <v>#REF!</v>
      </c>
      <c r="FI62" s="41" t="e">
        <f t="shared" si="49"/>
        <v>#REF!</v>
      </c>
      <c r="FJ62" s="41" t="e">
        <f t="shared" si="49"/>
        <v>#REF!</v>
      </c>
      <c r="FK62" s="41" t="e">
        <f t="shared" si="49"/>
        <v>#REF!</v>
      </c>
      <c r="FL62" s="41" t="e">
        <f t="shared" si="49"/>
        <v>#REF!</v>
      </c>
      <c r="FM62" s="41" t="e">
        <f t="shared" si="49"/>
        <v>#REF!</v>
      </c>
      <c r="FN62" s="41" t="e">
        <f t="shared" si="49"/>
        <v>#REF!</v>
      </c>
      <c r="FO62" s="41" t="e">
        <f t="shared" si="49"/>
        <v>#REF!</v>
      </c>
      <c r="FP62" s="41" t="e">
        <f t="shared" si="49"/>
        <v>#REF!</v>
      </c>
      <c r="FQ62" s="41" t="e">
        <f t="shared" si="49"/>
        <v>#REF!</v>
      </c>
      <c r="FR62" s="41" t="e">
        <f t="shared" si="49"/>
        <v>#REF!</v>
      </c>
      <c r="FS62" s="41" t="e">
        <f t="shared" si="57"/>
        <v>#REF!</v>
      </c>
      <c r="FT62" s="41" t="e">
        <f t="shared" si="57"/>
        <v>#REF!</v>
      </c>
      <c r="FU62" s="41" t="e">
        <f t="shared" si="57"/>
        <v>#REF!</v>
      </c>
      <c r="FV62" s="41" t="e">
        <f t="shared" si="57"/>
        <v>#REF!</v>
      </c>
      <c r="FW62" s="41" t="e">
        <f t="shared" si="57"/>
        <v>#REF!</v>
      </c>
      <c r="FX62" s="41" t="e">
        <f t="shared" si="57"/>
        <v>#REF!</v>
      </c>
      <c r="FY62" s="41" t="e">
        <f t="shared" si="57"/>
        <v>#REF!</v>
      </c>
      <c r="FZ62" s="41" t="e">
        <f t="shared" si="57"/>
        <v>#REF!</v>
      </c>
      <c r="GA62" s="41" t="e">
        <f t="shared" si="57"/>
        <v>#REF!</v>
      </c>
      <c r="GB62" s="41" t="e">
        <f t="shared" si="57"/>
        <v>#REF!</v>
      </c>
      <c r="GC62" s="41" t="e">
        <f t="shared" si="57"/>
        <v>#REF!</v>
      </c>
      <c r="GD62" s="41" t="e">
        <f t="shared" si="57"/>
        <v>#REF!</v>
      </c>
      <c r="GE62" s="41" t="e">
        <f t="shared" si="57"/>
        <v>#REF!</v>
      </c>
      <c r="GF62" s="41" t="e">
        <f t="shared" si="57"/>
        <v>#REF!</v>
      </c>
      <c r="GG62" s="41" t="e">
        <f t="shared" si="57"/>
        <v>#REF!</v>
      </c>
      <c r="GH62" s="41" t="e">
        <f t="shared" si="57"/>
        <v>#REF!</v>
      </c>
      <c r="GI62" s="41" t="e">
        <f t="shared" si="58"/>
        <v>#REF!</v>
      </c>
      <c r="GJ62" s="41" t="e">
        <f t="shared" si="58"/>
        <v>#REF!</v>
      </c>
      <c r="GK62" s="41" t="e">
        <f t="shared" si="50"/>
        <v>#REF!</v>
      </c>
      <c r="GL62" s="41" t="e">
        <f t="shared" si="50"/>
        <v>#REF!</v>
      </c>
      <c r="GM62" s="41" t="e">
        <f t="shared" si="50"/>
        <v>#REF!</v>
      </c>
      <c r="GN62" s="41" t="e">
        <f t="shared" si="50"/>
        <v>#REF!</v>
      </c>
      <c r="GO62" s="41" t="e">
        <f t="shared" si="50"/>
        <v>#REF!</v>
      </c>
      <c r="GP62" s="41" t="e">
        <f t="shared" si="50"/>
        <v>#REF!</v>
      </c>
      <c r="GQ62" s="41" t="e">
        <f t="shared" si="50"/>
        <v>#REF!</v>
      </c>
      <c r="GR62" s="41" t="e">
        <f t="shared" si="50"/>
        <v>#REF!</v>
      </c>
      <c r="GS62" s="41" t="e">
        <f t="shared" si="50"/>
        <v>#REF!</v>
      </c>
      <c r="GT62" s="41" t="e">
        <f t="shared" si="50"/>
        <v>#REF!</v>
      </c>
      <c r="GU62" s="41" t="e">
        <f t="shared" si="50"/>
        <v>#REF!</v>
      </c>
      <c r="GV62" s="41" t="e">
        <f t="shared" si="50"/>
        <v>#REF!</v>
      </c>
      <c r="GW62" s="41" t="e">
        <f t="shared" si="50"/>
        <v>#REF!</v>
      </c>
      <c r="GX62" s="41" t="e">
        <f t="shared" si="50"/>
        <v>#REF!</v>
      </c>
      <c r="GY62" s="41" t="e">
        <f t="shared" si="59"/>
        <v>#REF!</v>
      </c>
      <c r="GZ62" s="41" t="e">
        <f t="shared" si="59"/>
        <v>#REF!</v>
      </c>
      <c r="HA62" s="41" t="e">
        <f t="shared" si="59"/>
        <v>#REF!</v>
      </c>
      <c r="HB62" s="41" t="e">
        <f t="shared" si="44"/>
        <v>#REF!</v>
      </c>
      <c r="HC62" s="41" t="e">
        <f t="shared" si="44"/>
        <v>#REF!</v>
      </c>
      <c r="HD62" s="41" t="e">
        <f t="shared" si="44"/>
        <v>#REF!</v>
      </c>
      <c r="HE62" s="41" t="e">
        <f t="shared" si="44"/>
        <v>#REF!</v>
      </c>
      <c r="HF62" s="41" t="e">
        <f t="shared" si="44"/>
        <v>#REF!</v>
      </c>
      <c r="HG62" s="41" t="e">
        <f t="shared" si="44"/>
        <v>#REF!</v>
      </c>
      <c r="HH62" s="41" t="e">
        <f t="shared" si="44"/>
        <v>#REF!</v>
      </c>
      <c r="HI62" s="41" t="e">
        <f t="shared" si="44"/>
        <v>#REF!</v>
      </c>
      <c r="HJ62" s="41" t="e">
        <f t="shared" si="44"/>
        <v>#REF!</v>
      </c>
    </row>
    <row r="63" spans="1:218" ht="14.4" x14ac:dyDescent="0.3">
      <c r="A63" s="42">
        <v>60</v>
      </c>
      <c r="B63" s="43" t="e">
        <f>'CMM2 - AUX CALC'!$BI$67</f>
        <v>#REF!</v>
      </c>
      <c r="BJ63" s="41" t="e">
        <f>$B63/(_xlfn.SINGLE(PrazoConcessao)*12-BJ$3+1)</f>
        <v>#REF!</v>
      </c>
      <c r="BK63" s="41" t="e">
        <f t="shared" si="61"/>
        <v>#REF!</v>
      </c>
      <c r="BL63" s="41" t="e">
        <f t="shared" si="61"/>
        <v>#REF!</v>
      </c>
      <c r="BM63" s="41" t="e">
        <f t="shared" si="61"/>
        <v>#REF!</v>
      </c>
      <c r="BN63" s="41" t="e">
        <f t="shared" si="60"/>
        <v>#REF!</v>
      </c>
      <c r="BO63" s="41" t="e">
        <f t="shared" si="60"/>
        <v>#REF!</v>
      </c>
      <c r="BP63" s="41" t="e">
        <f t="shared" si="52"/>
        <v>#REF!</v>
      </c>
      <c r="BQ63" s="41" t="e">
        <f t="shared" si="52"/>
        <v>#REF!</v>
      </c>
      <c r="BR63" s="41" t="e">
        <f t="shared" si="52"/>
        <v>#REF!</v>
      </c>
      <c r="BS63" s="41" t="e">
        <f t="shared" si="52"/>
        <v>#REF!</v>
      </c>
      <c r="BT63" s="41" t="e">
        <f t="shared" si="52"/>
        <v>#REF!</v>
      </c>
      <c r="BU63" s="41" t="e">
        <f t="shared" si="52"/>
        <v>#REF!</v>
      </c>
      <c r="BV63" s="41" t="e">
        <f t="shared" si="52"/>
        <v>#REF!</v>
      </c>
      <c r="BW63" s="41" t="e">
        <f t="shared" si="52"/>
        <v>#REF!</v>
      </c>
      <c r="BX63" s="41" t="e">
        <f t="shared" si="52"/>
        <v>#REF!</v>
      </c>
      <c r="BY63" s="41" t="e">
        <f t="shared" si="52"/>
        <v>#REF!</v>
      </c>
      <c r="BZ63" s="41" t="e">
        <f t="shared" si="52"/>
        <v>#REF!</v>
      </c>
      <c r="CA63" s="41" t="e">
        <f t="shared" si="52"/>
        <v>#REF!</v>
      </c>
      <c r="CB63" s="41" t="e">
        <f t="shared" si="52"/>
        <v>#REF!</v>
      </c>
      <c r="CC63" s="41" t="e">
        <f t="shared" si="46"/>
        <v>#REF!</v>
      </c>
      <c r="CD63" s="41" t="e">
        <f t="shared" si="46"/>
        <v>#REF!</v>
      </c>
      <c r="CE63" s="41" t="e">
        <f t="shared" si="46"/>
        <v>#REF!</v>
      </c>
      <c r="CF63" s="41" t="e">
        <f t="shared" si="46"/>
        <v>#REF!</v>
      </c>
      <c r="CG63" s="41" t="e">
        <f t="shared" si="46"/>
        <v>#REF!</v>
      </c>
      <c r="CH63" s="41" t="e">
        <f t="shared" si="46"/>
        <v>#REF!</v>
      </c>
      <c r="CI63" s="41" t="e">
        <f t="shared" si="46"/>
        <v>#REF!</v>
      </c>
      <c r="CJ63" s="41" t="e">
        <f t="shared" si="46"/>
        <v>#REF!</v>
      </c>
      <c r="CK63" s="41" t="e">
        <f t="shared" si="46"/>
        <v>#REF!</v>
      </c>
      <c r="CL63" s="41" t="e">
        <f t="shared" si="46"/>
        <v>#REF!</v>
      </c>
      <c r="CM63" s="41" t="e">
        <f t="shared" si="46"/>
        <v>#REF!</v>
      </c>
      <c r="CN63" s="41" t="e">
        <f t="shared" si="46"/>
        <v>#REF!</v>
      </c>
      <c r="CO63" s="41" t="e">
        <f t="shared" si="46"/>
        <v>#REF!</v>
      </c>
      <c r="CP63" s="41" t="e">
        <f t="shared" si="46"/>
        <v>#REF!</v>
      </c>
      <c r="CQ63" s="41" t="e">
        <f t="shared" si="46"/>
        <v>#REF!</v>
      </c>
      <c r="CR63" s="41" t="e">
        <f t="shared" si="46"/>
        <v>#REF!</v>
      </c>
      <c r="CS63" s="41" t="e">
        <f t="shared" si="47"/>
        <v>#REF!</v>
      </c>
      <c r="CT63" s="41" t="e">
        <f t="shared" si="47"/>
        <v>#REF!</v>
      </c>
      <c r="CU63" s="41" t="e">
        <f t="shared" si="47"/>
        <v>#REF!</v>
      </c>
      <c r="CV63" s="41" t="e">
        <f t="shared" si="47"/>
        <v>#REF!</v>
      </c>
      <c r="CW63" s="41" t="e">
        <f t="shared" si="47"/>
        <v>#REF!</v>
      </c>
      <c r="CX63" s="41" t="e">
        <f t="shared" si="47"/>
        <v>#REF!</v>
      </c>
      <c r="CY63" s="41" t="e">
        <f t="shared" si="47"/>
        <v>#REF!</v>
      </c>
      <c r="CZ63" s="41" t="e">
        <f t="shared" si="47"/>
        <v>#REF!</v>
      </c>
      <c r="DA63" s="41" t="e">
        <f t="shared" si="47"/>
        <v>#REF!</v>
      </c>
      <c r="DB63" s="41" t="e">
        <f t="shared" si="47"/>
        <v>#REF!</v>
      </c>
      <c r="DC63" s="41" t="e">
        <f t="shared" si="47"/>
        <v>#REF!</v>
      </c>
      <c r="DD63" s="41" t="e">
        <f t="shared" si="47"/>
        <v>#REF!</v>
      </c>
      <c r="DE63" s="41" t="e">
        <f t="shared" si="47"/>
        <v>#REF!</v>
      </c>
      <c r="DF63" s="41" t="e">
        <f t="shared" si="47"/>
        <v>#REF!</v>
      </c>
      <c r="DG63" s="41" t="e">
        <f t="shared" si="53"/>
        <v>#REF!</v>
      </c>
      <c r="DH63" s="41" t="e">
        <f t="shared" si="53"/>
        <v>#REF!</v>
      </c>
      <c r="DI63" s="41" t="e">
        <f t="shared" si="53"/>
        <v>#REF!</v>
      </c>
      <c r="DJ63" s="41" t="e">
        <f t="shared" si="53"/>
        <v>#REF!</v>
      </c>
      <c r="DK63" s="41" t="e">
        <f t="shared" si="53"/>
        <v>#REF!</v>
      </c>
      <c r="DL63" s="41" t="e">
        <f t="shared" si="53"/>
        <v>#REF!</v>
      </c>
      <c r="DM63" s="41" t="e">
        <f t="shared" si="53"/>
        <v>#REF!</v>
      </c>
      <c r="DN63" s="41" t="e">
        <f t="shared" si="53"/>
        <v>#REF!</v>
      </c>
      <c r="DO63" s="41" t="e">
        <f t="shared" si="53"/>
        <v>#REF!</v>
      </c>
      <c r="DP63" s="41" t="e">
        <f t="shared" si="53"/>
        <v>#REF!</v>
      </c>
      <c r="DQ63" s="41" t="e">
        <f t="shared" si="53"/>
        <v>#REF!</v>
      </c>
      <c r="DR63" s="41" t="e">
        <f t="shared" si="53"/>
        <v>#REF!</v>
      </c>
      <c r="DS63" s="41" t="e">
        <f t="shared" si="53"/>
        <v>#REF!</v>
      </c>
      <c r="DT63" s="41" t="e">
        <f t="shared" si="53"/>
        <v>#REF!</v>
      </c>
      <c r="DU63" s="41" t="e">
        <f t="shared" si="53"/>
        <v>#REF!</v>
      </c>
      <c r="DV63" s="41" t="e">
        <f t="shared" si="53"/>
        <v>#REF!</v>
      </c>
      <c r="DW63" s="41" t="e">
        <f t="shared" si="54"/>
        <v>#REF!</v>
      </c>
      <c r="DX63" s="41" t="e">
        <f t="shared" si="54"/>
        <v>#REF!</v>
      </c>
      <c r="DY63" s="41" t="e">
        <f t="shared" si="48"/>
        <v>#REF!</v>
      </c>
      <c r="DZ63" s="41" t="e">
        <f t="shared" si="48"/>
        <v>#REF!</v>
      </c>
      <c r="EA63" s="41" t="e">
        <f t="shared" si="48"/>
        <v>#REF!</v>
      </c>
      <c r="EB63" s="41" t="e">
        <f t="shared" si="48"/>
        <v>#REF!</v>
      </c>
      <c r="EC63" s="41" t="e">
        <f t="shared" si="48"/>
        <v>#REF!</v>
      </c>
      <c r="ED63" s="41" t="e">
        <f t="shared" si="48"/>
        <v>#REF!</v>
      </c>
      <c r="EE63" s="41" t="e">
        <f t="shared" si="48"/>
        <v>#REF!</v>
      </c>
      <c r="EF63" s="41" t="e">
        <f t="shared" si="48"/>
        <v>#REF!</v>
      </c>
      <c r="EG63" s="41" t="e">
        <f t="shared" si="48"/>
        <v>#REF!</v>
      </c>
      <c r="EH63" s="41" t="e">
        <f t="shared" si="48"/>
        <v>#REF!</v>
      </c>
      <c r="EI63" s="41" t="e">
        <f t="shared" si="48"/>
        <v>#REF!</v>
      </c>
      <c r="EJ63" s="41" t="e">
        <f t="shared" si="48"/>
        <v>#REF!</v>
      </c>
      <c r="EK63" s="41" t="e">
        <f t="shared" si="48"/>
        <v>#REF!</v>
      </c>
      <c r="EL63" s="41" t="e">
        <f t="shared" si="48"/>
        <v>#REF!</v>
      </c>
      <c r="EM63" s="41" t="e">
        <f t="shared" si="55"/>
        <v>#REF!</v>
      </c>
      <c r="EN63" s="41" t="e">
        <f t="shared" si="55"/>
        <v>#REF!</v>
      </c>
      <c r="EO63" s="41" t="e">
        <f t="shared" si="55"/>
        <v>#REF!</v>
      </c>
      <c r="EP63" s="41" t="e">
        <f t="shared" si="55"/>
        <v>#REF!</v>
      </c>
      <c r="EQ63" s="41" t="e">
        <f t="shared" si="55"/>
        <v>#REF!</v>
      </c>
      <c r="ER63" s="41" t="e">
        <f t="shared" si="55"/>
        <v>#REF!</v>
      </c>
      <c r="ES63" s="41" t="e">
        <f t="shared" si="55"/>
        <v>#REF!</v>
      </c>
      <c r="ET63" s="41" t="e">
        <f t="shared" si="55"/>
        <v>#REF!</v>
      </c>
      <c r="EU63" s="41" t="e">
        <f t="shared" si="55"/>
        <v>#REF!</v>
      </c>
      <c r="EV63" s="41" t="e">
        <f t="shared" si="55"/>
        <v>#REF!</v>
      </c>
      <c r="EW63" s="41" t="e">
        <f t="shared" si="55"/>
        <v>#REF!</v>
      </c>
      <c r="EX63" s="41" t="e">
        <f t="shared" si="55"/>
        <v>#REF!</v>
      </c>
      <c r="EY63" s="41" t="e">
        <f t="shared" si="55"/>
        <v>#REF!</v>
      </c>
      <c r="EZ63" s="41" t="e">
        <f t="shared" si="55"/>
        <v>#REF!</v>
      </c>
      <c r="FA63" s="41" t="e">
        <f t="shared" si="55"/>
        <v>#REF!</v>
      </c>
      <c r="FB63" s="41" t="e">
        <f t="shared" si="55"/>
        <v>#REF!</v>
      </c>
      <c r="FC63" s="41" t="e">
        <f t="shared" si="56"/>
        <v>#REF!</v>
      </c>
      <c r="FD63" s="41" t="e">
        <f t="shared" si="56"/>
        <v>#REF!</v>
      </c>
      <c r="FE63" s="41" t="e">
        <f t="shared" si="49"/>
        <v>#REF!</v>
      </c>
      <c r="FF63" s="41" t="e">
        <f t="shared" si="49"/>
        <v>#REF!</v>
      </c>
      <c r="FG63" s="41" t="e">
        <f t="shared" si="49"/>
        <v>#REF!</v>
      </c>
      <c r="FH63" s="41" t="e">
        <f t="shared" si="49"/>
        <v>#REF!</v>
      </c>
      <c r="FI63" s="41" t="e">
        <f t="shared" si="49"/>
        <v>#REF!</v>
      </c>
      <c r="FJ63" s="41" t="e">
        <f t="shared" si="49"/>
        <v>#REF!</v>
      </c>
      <c r="FK63" s="41" t="e">
        <f t="shared" si="49"/>
        <v>#REF!</v>
      </c>
      <c r="FL63" s="41" t="e">
        <f t="shared" si="49"/>
        <v>#REF!</v>
      </c>
      <c r="FM63" s="41" t="e">
        <f t="shared" si="49"/>
        <v>#REF!</v>
      </c>
      <c r="FN63" s="41" t="e">
        <f t="shared" si="49"/>
        <v>#REF!</v>
      </c>
      <c r="FO63" s="41" t="e">
        <f t="shared" si="49"/>
        <v>#REF!</v>
      </c>
      <c r="FP63" s="41" t="e">
        <f t="shared" si="49"/>
        <v>#REF!</v>
      </c>
      <c r="FQ63" s="41" t="e">
        <f t="shared" si="49"/>
        <v>#REF!</v>
      </c>
      <c r="FR63" s="41" t="e">
        <f t="shared" si="49"/>
        <v>#REF!</v>
      </c>
      <c r="FS63" s="41" t="e">
        <f t="shared" si="57"/>
        <v>#REF!</v>
      </c>
      <c r="FT63" s="41" t="e">
        <f t="shared" si="57"/>
        <v>#REF!</v>
      </c>
      <c r="FU63" s="41" t="e">
        <f t="shared" si="57"/>
        <v>#REF!</v>
      </c>
      <c r="FV63" s="41" t="e">
        <f t="shared" si="57"/>
        <v>#REF!</v>
      </c>
      <c r="FW63" s="41" t="e">
        <f t="shared" si="57"/>
        <v>#REF!</v>
      </c>
      <c r="FX63" s="41" t="e">
        <f t="shared" si="57"/>
        <v>#REF!</v>
      </c>
      <c r="FY63" s="41" t="e">
        <f t="shared" si="57"/>
        <v>#REF!</v>
      </c>
      <c r="FZ63" s="41" t="e">
        <f t="shared" si="57"/>
        <v>#REF!</v>
      </c>
      <c r="GA63" s="41" t="e">
        <f t="shared" si="57"/>
        <v>#REF!</v>
      </c>
      <c r="GB63" s="41" t="e">
        <f t="shared" si="57"/>
        <v>#REF!</v>
      </c>
      <c r="GC63" s="41" t="e">
        <f t="shared" si="57"/>
        <v>#REF!</v>
      </c>
      <c r="GD63" s="41" t="e">
        <f t="shared" si="57"/>
        <v>#REF!</v>
      </c>
      <c r="GE63" s="41" t="e">
        <f t="shared" si="57"/>
        <v>#REF!</v>
      </c>
      <c r="GF63" s="41" t="e">
        <f t="shared" si="57"/>
        <v>#REF!</v>
      </c>
      <c r="GG63" s="41" t="e">
        <f t="shared" si="57"/>
        <v>#REF!</v>
      </c>
      <c r="GH63" s="41" t="e">
        <f t="shared" si="57"/>
        <v>#REF!</v>
      </c>
      <c r="GI63" s="41" t="e">
        <f t="shared" si="58"/>
        <v>#REF!</v>
      </c>
      <c r="GJ63" s="41" t="e">
        <f t="shared" si="58"/>
        <v>#REF!</v>
      </c>
      <c r="GK63" s="41" t="e">
        <f t="shared" si="50"/>
        <v>#REF!</v>
      </c>
      <c r="GL63" s="41" t="e">
        <f t="shared" si="50"/>
        <v>#REF!</v>
      </c>
      <c r="GM63" s="41" t="e">
        <f t="shared" si="50"/>
        <v>#REF!</v>
      </c>
      <c r="GN63" s="41" t="e">
        <f t="shared" si="50"/>
        <v>#REF!</v>
      </c>
      <c r="GO63" s="41" t="e">
        <f t="shared" si="50"/>
        <v>#REF!</v>
      </c>
      <c r="GP63" s="41" t="e">
        <f t="shared" si="50"/>
        <v>#REF!</v>
      </c>
      <c r="GQ63" s="41" t="e">
        <f t="shared" si="50"/>
        <v>#REF!</v>
      </c>
      <c r="GR63" s="41" t="e">
        <f t="shared" si="50"/>
        <v>#REF!</v>
      </c>
      <c r="GS63" s="41" t="e">
        <f t="shared" si="50"/>
        <v>#REF!</v>
      </c>
      <c r="GT63" s="41" t="e">
        <f t="shared" si="50"/>
        <v>#REF!</v>
      </c>
      <c r="GU63" s="41" t="e">
        <f t="shared" si="50"/>
        <v>#REF!</v>
      </c>
      <c r="GV63" s="41" t="e">
        <f t="shared" si="50"/>
        <v>#REF!</v>
      </c>
      <c r="GW63" s="41" t="e">
        <f t="shared" si="50"/>
        <v>#REF!</v>
      </c>
      <c r="GX63" s="41" t="e">
        <f t="shared" si="50"/>
        <v>#REF!</v>
      </c>
      <c r="GY63" s="41" t="e">
        <f t="shared" si="59"/>
        <v>#REF!</v>
      </c>
      <c r="GZ63" s="41" t="e">
        <f t="shared" si="59"/>
        <v>#REF!</v>
      </c>
      <c r="HA63" s="41" t="e">
        <f t="shared" si="59"/>
        <v>#REF!</v>
      </c>
      <c r="HB63" s="41" t="e">
        <f t="shared" si="44"/>
        <v>#REF!</v>
      </c>
      <c r="HC63" s="41" t="e">
        <f t="shared" si="44"/>
        <v>#REF!</v>
      </c>
      <c r="HD63" s="41" t="e">
        <f t="shared" si="44"/>
        <v>#REF!</v>
      </c>
      <c r="HE63" s="41" t="e">
        <f t="shared" ref="HE63:HJ105" si="62">HD63</f>
        <v>#REF!</v>
      </c>
      <c r="HF63" s="41" t="e">
        <f t="shared" si="62"/>
        <v>#REF!</v>
      </c>
      <c r="HG63" s="41" t="e">
        <f t="shared" si="62"/>
        <v>#REF!</v>
      </c>
      <c r="HH63" s="41" t="e">
        <f t="shared" si="62"/>
        <v>#REF!</v>
      </c>
      <c r="HI63" s="41" t="e">
        <f t="shared" si="62"/>
        <v>#REF!</v>
      </c>
      <c r="HJ63" s="41" t="e">
        <f t="shared" si="62"/>
        <v>#REF!</v>
      </c>
    </row>
    <row r="64" spans="1:218" ht="14.4" x14ac:dyDescent="0.3">
      <c r="A64" s="42">
        <v>61</v>
      </c>
      <c r="B64" s="43" t="e">
        <f>'CMM2 - AUX CALC'!$BJ$67</f>
        <v>#REF!</v>
      </c>
      <c r="BK64" s="41" t="e">
        <f>$B64/(_xlfn.SINGLE(PrazoConcessao)*12-BK$3+1)</f>
        <v>#REF!</v>
      </c>
      <c r="BL64" s="41" t="e">
        <f t="shared" si="61"/>
        <v>#REF!</v>
      </c>
      <c r="BM64" s="41" t="e">
        <f t="shared" si="61"/>
        <v>#REF!</v>
      </c>
      <c r="BN64" s="41" t="e">
        <f t="shared" si="60"/>
        <v>#REF!</v>
      </c>
      <c r="BO64" s="41" t="e">
        <f t="shared" si="60"/>
        <v>#REF!</v>
      </c>
      <c r="BP64" s="41" t="e">
        <f t="shared" si="52"/>
        <v>#REF!</v>
      </c>
      <c r="BQ64" s="41" t="e">
        <f t="shared" si="52"/>
        <v>#REF!</v>
      </c>
      <c r="BR64" s="41" t="e">
        <f t="shared" si="52"/>
        <v>#REF!</v>
      </c>
      <c r="BS64" s="41" t="e">
        <f t="shared" si="52"/>
        <v>#REF!</v>
      </c>
      <c r="BT64" s="41" t="e">
        <f t="shared" si="52"/>
        <v>#REF!</v>
      </c>
      <c r="BU64" s="41" t="e">
        <f t="shared" si="52"/>
        <v>#REF!</v>
      </c>
      <c r="BV64" s="41" t="e">
        <f t="shared" si="52"/>
        <v>#REF!</v>
      </c>
      <c r="BW64" s="41" t="e">
        <f t="shared" si="52"/>
        <v>#REF!</v>
      </c>
      <c r="BX64" s="41" t="e">
        <f t="shared" si="52"/>
        <v>#REF!</v>
      </c>
      <c r="BY64" s="41" t="e">
        <f t="shared" si="52"/>
        <v>#REF!</v>
      </c>
      <c r="BZ64" s="41" t="e">
        <f t="shared" si="52"/>
        <v>#REF!</v>
      </c>
      <c r="CA64" s="41" t="e">
        <f t="shared" si="52"/>
        <v>#REF!</v>
      </c>
      <c r="CB64" s="41" t="e">
        <f t="shared" si="52"/>
        <v>#REF!</v>
      </c>
      <c r="CC64" s="41" t="e">
        <f t="shared" si="46"/>
        <v>#REF!</v>
      </c>
      <c r="CD64" s="41" t="e">
        <f t="shared" si="46"/>
        <v>#REF!</v>
      </c>
      <c r="CE64" s="41" t="e">
        <f t="shared" si="46"/>
        <v>#REF!</v>
      </c>
      <c r="CF64" s="41" t="e">
        <f t="shared" si="46"/>
        <v>#REF!</v>
      </c>
      <c r="CG64" s="41" t="e">
        <f t="shared" si="46"/>
        <v>#REF!</v>
      </c>
      <c r="CH64" s="41" t="e">
        <f t="shared" si="46"/>
        <v>#REF!</v>
      </c>
      <c r="CI64" s="41" t="e">
        <f t="shared" si="46"/>
        <v>#REF!</v>
      </c>
      <c r="CJ64" s="41" t="e">
        <f t="shared" si="46"/>
        <v>#REF!</v>
      </c>
      <c r="CK64" s="41" t="e">
        <f t="shared" si="46"/>
        <v>#REF!</v>
      </c>
      <c r="CL64" s="41" t="e">
        <f t="shared" si="46"/>
        <v>#REF!</v>
      </c>
      <c r="CM64" s="41" t="e">
        <f t="shared" si="46"/>
        <v>#REF!</v>
      </c>
      <c r="CN64" s="41" t="e">
        <f t="shared" si="46"/>
        <v>#REF!</v>
      </c>
      <c r="CO64" s="41" t="e">
        <f t="shared" si="46"/>
        <v>#REF!</v>
      </c>
      <c r="CP64" s="41" t="e">
        <f t="shared" si="46"/>
        <v>#REF!</v>
      </c>
      <c r="CQ64" s="41" t="e">
        <f t="shared" si="46"/>
        <v>#REF!</v>
      </c>
      <c r="CR64" s="41" t="e">
        <f t="shared" si="46"/>
        <v>#REF!</v>
      </c>
      <c r="CS64" s="41" t="e">
        <f t="shared" si="47"/>
        <v>#REF!</v>
      </c>
      <c r="CT64" s="41" t="e">
        <f t="shared" si="47"/>
        <v>#REF!</v>
      </c>
      <c r="CU64" s="41" t="e">
        <f t="shared" si="47"/>
        <v>#REF!</v>
      </c>
      <c r="CV64" s="41" t="e">
        <f t="shared" si="47"/>
        <v>#REF!</v>
      </c>
      <c r="CW64" s="41" t="e">
        <f t="shared" si="47"/>
        <v>#REF!</v>
      </c>
      <c r="CX64" s="41" t="e">
        <f t="shared" si="47"/>
        <v>#REF!</v>
      </c>
      <c r="CY64" s="41" t="e">
        <f t="shared" si="47"/>
        <v>#REF!</v>
      </c>
      <c r="CZ64" s="41" t="e">
        <f t="shared" si="47"/>
        <v>#REF!</v>
      </c>
      <c r="DA64" s="41" t="e">
        <f t="shared" si="47"/>
        <v>#REF!</v>
      </c>
      <c r="DB64" s="41" t="e">
        <f t="shared" si="47"/>
        <v>#REF!</v>
      </c>
      <c r="DC64" s="41" t="e">
        <f t="shared" si="47"/>
        <v>#REF!</v>
      </c>
      <c r="DD64" s="41" t="e">
        <f t="shared" si="47"/>
        <v>#REF!</v>
      </c>
      <c r="DE64" s="41" t="e">
        <f t="shared" si="47"/>
        <v>#REF!</v>
      </c>
      <c r="DF64" s="41" t="e">
        <f t="shared" si="47"/>
        <v>#REF!</v>
      </c>
      <c r="DG64" s="41" t="e">
        <f t="shared" si="53"/>
        <v>#REF!</v>
      </c>
      <c r="DH64" s="41" t="e">
        <f t="shared" si="53"/>
        <v>#REF!</v>
      </c>
      <c r="DI64" s="41" t="e">
        <f t="shared" si="53"/>
        <v>#REF!</v>
      </c>
      <c r="DJ64" s="41" t="e">
        <f t="shared" si="53"/>
        <v>#REF!</v>
      </c>
      <c r="DK64" s="41" t="e">
        <f t="shared" si="53"/>
        <v>#REF!</v>
      </c>
      <c r="DL64" s="41" t="e">
        <f t="shared" si="53"/>
        <v>#REF!</v>
      </c>
      <c r="DM64" s="41" t="e">
        <f t="shared" si="53"/>
        <v>#REF!</v>
      </c>
      <c r="DN64" s="41" t="e">
        <f t="shared" si="53"/>
        <v>#REF!</v>
      </c>
      <c r="DO64" s="41" t="e">
        <f t="shared" si="53"/>
        <v>#REF!</v>
      </c>
      <c r="DP64" s="41" t="e">
        <f t="shared" si="53"/>
        <v>#REF!</v>
      </c>
      <c r="DQ64" s="41" t="e">
        <f t="shared" si="53"/>
        <v>#REF!</v>
      </c>
      <c r="DR64" s="41" t="e">
        <f t="shared" si="53"/>
        <v>#REF!</v>
      </c>
      <c r="DS64" s="41" t="e">
        <f t="shared" si="53"/>
        <v>#REF!</v>
      </c>
      <c r="DT64" s="41" t="e">
        <f t="shared" si="53"/>
        <v>#REF!</v>
      </c>
      <c r="DU64" s="41" t="e">
        <f t="shared" si="53"/>
        <v>#REF!</v>
      </c>
      <c r="DV64" s="41" t="e">
        <f t="shared" si="53"/>
        <v>#REF!</v>
      </c>
      <c r="DW64" s="41" t="e">
        <f t="shared" si="54"/>
        <v>#REF!</v>
      </c>
      <c r="DX64" s="41" t="e">
        <f t="shared" si="54"/>
        <v>#REF!</v>
      </c>
      <c r="DY64" s="41" t="e">
        <f t="shared" si="48"/>
        <v>#REF!</v>
      </c>
      <c r="DZ64" s="41" t="e">
        <f t="shared" si="48"/>
        <v>#REF!</v>
      </c>
      <c r="EA64" s="41" t="e">
        <f t="shared" si="48"/>
        <v>#REF!</v>
      </c>
      <c r="EB64" s="41" t="e">
        <f t="shared" si="48"/>
        <v>#REF!</v>
      </c>
      <c r="EC64" s="41" t="e">
        <f t="shared" si="48"/>
        <v>#REF!</v>
      </c>
      <c r="ED64" s="41" t="e">
        <f t="shared" si="48"/>
        <v>#REF!</v>
      </c>
      <c r="EE64" s="41" t="e">
        <f t="shared" si="48"/>
        <v>#REF!</v>
      </c>
      <c r="EF64" s="41" t="e">
        <f t="shared" si="48"/>
        <v>#REF!</v>
      </c>
      <c r="EG64" s="41" t="e">
        <f t="shared" si="48"/>
        <v>#REF!</v>
      </c>
      <c r="EH64" s="41" t="e">
        <f t="shared" si="48"/>
        <v>#REF!</v>
      </c>
      <c r="EI64" s="41" t="e">
        <f t="shared" si="48"/>
        <v>#REF!</v>
      </c>
      <c r="EJ64" s="41" t="e">
        <f t="shared" si="48"/>
        <v>#REF!</v>
      </c>
      <c r="EK64" s="41" t="e">
        <f t="shared" si="48"/>
        <v>#REF!</v>
      </c>
      <c r="EL64" s="41" t="e">
        <f t="shared" si="48"/>
        <v>#REF!</v>
      </c>
      <c r="EM64" s="41" t="e">
        <f t="shared" si="55"/>
        <v>#REF!</v>
      </c>
      <c r="EN64" s="41" t="e">
        <f t="shared" si="55"/>
        <v>#REF!</v>
      </c>
      <c r="EO64" s="41" t="e">
        <f t="shared" si="55"/>
        <v>#REF!</v>
      </c>
      <c r="EP64" s="41" t="e">
        <f t="shared" si="55"/>
        <v>#REF!</v>
      </c>
      <c r="EQ64" s="41" t="e">
        <f t="shared" si="55"/>
        <v>#REF!</v>
      </c>
      <c r="ER64" s="41" t="e">
        <f t="shared" si="55"/>
        <v>#REF!</v>
      </c>
      <c r="ES64" s="41" t="e">
        <f t="shared" si="55"/>
        <v>#REF!</v>
      </c>
      <c r="ET64" s="41" t="e">
        <f t="shared" si="55"/>
        <v>#REF!</v>
      </c>
      <c r="EU64" s="41" t="e">
        <f t="shared" si="55"/>
        <v>#REF!</v>
      </c>
      <c r="EV64" s="41" t="e">
        <f t="shared" si="55"/>
        <v>#REF!</v>
      </c>
      <c r="EW64" s="41" t="e">
        <f t="shared" si="55"/>
        <v>#REF!</v>
      </c>
      <c r="EX64" s="41" t="e">
        <f t="shared" si="55"/>
        <v>#REF!</v>
      </c>
      <c r="EY64" s="41" t="e">
        <f t="shared" si="55"/>
        <v>#REF!</v>
      </c>
      <c r="EZ64" s="41" t="e">
        <f t="shared" si="55"/>
        <v>#REF!</v>
      </c>
      <c r="FA64" s="41" t="e">
        <f t="shared" si="55"/>
        <v>#REF!</v>
      </c>
      <c r="FB64" s="41" t="e">
        <f t="shared" si="55"/>
        <v>#REF!</v>
      </c>
      <c r="FC64" s="41" t="e">
        <f t="shared" si="56"/>
        <v>#REF!</v>
      </c>
      <c r="FD64" s="41" t="e">
        <f t="shared" si="56"/>
        <v>#REF!</v>
      </c>
      <c r="FE64" s="41" t="e">
        <f t="shared" si="49"/>
        <v>#REF!</v>
      </c>
      <c r="FF64" s="41" t="e">
        <f t="shared" si="49"/>
        <v>#REF!</v>
      </c>
      <c r="FG64" s="41" t="e">
        <f t="shared" si="49"/>
        <v>#REF!</v>
      </c>
      <c r="FH64" s="41" t="e">
        <f t="shared" si="49"/>
        <v>#REF!</v>
      </c>
      <c r="FI64" s="41" t="e">
        <f t="shared" si="49"/>
        <v>#REF!</v>
      </c>
      <c r="FJ64" s="41" t="e">
        <f t="shared" si="49"/>
        <v>#REF!</v>
      </c>
      <c r="FK64" s="41" t="e">
        <f t="shared" si="49"/>
        <v>#REF!</v>
      </c>
      <c r="FL64" s="41" t="e">
        <f t="shared" si="49"/>
        <v>#REF!</v>
      </c>
      <c r="FM64" s="41" t="e">
        <f t="shared" si="49"/>
        <v>#REF!</v>
      </c>
      <c r="FN64" s="41" t="e">
        <f t="shared" si="49"/>
        <v>#REF!</v>
      </c>
      <c r="FO64" s="41" t="e">
        <f t="shared" si="49"/>
        <v>#REF!</v>
      </c>
      <c r="FP64" s="41" t="e">
        <f t="shared" si="49"/>
        <v>#REF!</v>
      </c>
      <c r="FQ64" s="41" t="e">
        <f t="shared" si="49"/>
        <v>#REF!</v>
      </c>
      <c r="FR64" s="41" t="e">
        <f t="shared" si="49"/>
        <v>#REF!</v>
      </c>
      <c r="FS64" s="41" t="e">
        <f t="shared" si="57"/>
        <v>#REF!</v>
      </c>
      <c r="FT64" s="41" t="e">
        <f t="shared" si="57"/>
        <v>#REF!</v>
      </c>
      <c r="FU64" s="41" t="e">
        <f t="shared" si="57"/>
        <v>#REF!</v>
      </c>
      <c r="FV64" s="41" t="e">
        <f t="shared" si="57"/>
        <v>#REF!</v>
      </c>
      <c r="FW64" s="41" t="e">
        <f t="shared" si="57"/>
        <v>#REF!</v>
      </c>
      <c r="FX64" s="41" t="e">
        <f t="shared" si="57"/>
        <v>#REF!</v>
      </c>
      <c r="FY64" s="41" t="e">
        <f t="shared" si="57"/>
        <v>#REF!</v>
      </c>
      <c r="FZ64" s="41" t="e">
        <f t="shared" si="57"/>
        <v>#REF!</v>
      </c>
      <c r="GA64" s="41" t="e">
        <f t="shared" si="57"/>
        <v>#REF!</v>
      </c>
      <c r="GB64" s="41" t="e">
        <f t="shared" si="57"/>
        <v>#REF!</v>
      </c>
      <c r="GC64" s="41" t="e">
        <f t="shared" si="57"/>
        <v>#REF!</v>
      </c>
      <c r="GD64" s="41" t="e">
        <f t="shared" si="57"/>
        <v>#REF!</v>
      </c>
      <c r="GE64" s="41" t="e">
        <f t="shared" si="57"/>
        <v>#REF!</v>
      </c>
      <c r="GF64" s="41" t="e">
        <f t="shared" si="57"/>
        <v>#REF!</v>
      </c>
      <c r="GG64" s="41" t="e">
        <f t="shared" si="57"/>
        <v>#REF!</v>
      </c>
      <c r="GH64" s="41" t="e">
        <f t="shared" si="57"/>
        <v>#REF!</v>
      </c>
      <c r="GI64" s="41" t="e">
        <f t="shared" si="58"/>
        <v>#REF!</v>
      </c>
      <c r="GJ64" s="41" t="e">
        <f t="shared" si="58"/>
        <v>#REF!</v>
      </c>
      <c r="GK64" s="41" t="e">
        <f t="shared" si="50"/>
        <v>#REF!</v>
      </c>
      <c r="GL64" s="41" t="e">
        <f t="shared" si="50"/>
        <v>#REF!</v>
      </c>
      <c r="GM64" s="41" t="e">
        <f t="shared" si="50"/>
        <v>#REF!</v>
      </c>
      <c r="GN64" s="41" t="e">
        <f t="shared" si="50"/>
        <v>#REF!</v>
      </c>
      <c r="GO64" s="41" t="e">
        <f t="shared" si="50"/>
        <v>#REF!</v>
      </c>
      <c r="GP64" s="41" t="e">
        <f t="shared" si="50"/>
        <v>#REF!</v>
      </c>
      <c r="GQ64" s="41" t="e">
        <f t="shared" si="50"/>
        <v>#REF!</v>
      </c>
      <c r="GR64" s="41" t="e">
        <f t="shared" si="50"/>
        <v>#REF!</v>
      </c>
      <c r="GS64" s="41" t="e">
        <f t="shared" si="50"/>
        <v>#REF!</v>
      </c>
      <c r="GT64" s="41" t="e">
        <f t="shared" si="50"/>
        <v>#REF!</v>
      </c>
      <c r="GU64" s="41" t="e">
        <f t="shared" si="50"/>
        <v>#REF!</v>
      </c>
      <c r="GV64" s="41" t="e">
        <f t="shared" si="50"/>
        <v>#REF!</v>
      </c>
      <c r="GW64" s="41" t="e">
        <f t="shared" si="50"/>
        <v>#REF!</v>
      </c>
      <c r="GX64" s="41" t="e">
        <f t="shared" si="50"/>
        <v>#REF!</v>
      </c>
      <c r="GY64" s="41" t="e">
        <f t="shared" si="59"/>
        <v>#REF!</v>
      </c>
      <c r="GZ64" s="41" t="e">
        <f t="shared" si="59"/>
        <v>#REF!</v>
      </c>
      <c r="HA64" s="41" t="e">
        <f t="shared" si="59"/>
        <v>#REF!</v>
      </c>
      <c r="HB64" s="41" t="e">
        <f t="shared" si="59"/>
        <v>#REF!</v>
      </c>
      <c r="HC64" s="41" t="e">
        <f t="shared" si="59"/>
        <v>#REF!</v>
      </c>
      <c r="HD64" s="41" t="e">
        <f t="shared" si="59"/>
        <v>#REF!</v>
      </c>
      <c r="HE64" s="41" t="e">
        <f t="shared" si="62"/>
        <v>#REF!</v>
      </c>
      <c r="HF64" s="41" t="e">
        <f t="shared" si="62"/>
        <v>#REF!</v>
      </c>
      <c r="HG64" s="41" t="e">
        <f t="shared" si="62"/>
        <v>#REF!</v>
      </c>
      <c r="HH64" s="41" t="e">
        <f t="shared" si="62"/>
        <v>#REF!</v>
      </c>
      <c r="HI64" s="41" t="e">
        <f t="shared" si="62"/>
        <v>#REF!</v>
      </c>
      <c r="HJ64" s="41" t="e">
        <f t="shared" si="62"/>
        <v>#REF!</v>
      </c>
    </row>
    <row r="65" spans="1:218" ht="14.4" x14ac:dyDescent="0.3">
      <c r="A65" s="42">
        <v>62</v>
      </c>
      <c r="B65" s="43" t="e">
        <f>'CMM2 - AUX CALC'!$BK$67</f>
        <v>#REF!</v>
      </c>
      <c r="BL65" s="41" t="e">
        <f>$B65/(_xlfn.SINGLE(PrazoConcessao)*12-BL$3+1)</f>
        <v>#REF!</v>
      </c>
      <c r="BM65" s="41" t="e">
        <f t="shared" si="61"/>
        <v>#REF!</v>
      </c>
      <c r="BN65" s="41" t="e">
        <f t="shared" si="60"/>
        <v>#REF!</v>
      </c>
      <c r="BO65" s="41" t="e">
        <f t="shared" si="60"/>
        <v>#REF!</v>
      </c>
      <c r="BP65" s="41" t="e">
        <f t="shared" si="52"/>
        <v>#REF!</v>
      </c>
      <c r="BQ65" s="41" t="e">
        <f t="shared" si="52"/>
        <v>#REF!</v>
      </c>
      <c r="BR65" s="41" t="e">
        <f t="shared" si="52"/>
        <v>#REF!</v>
      </c>
      <c r="BS65" s="41" t="e">
        <f t="shared" si="52"/>
        <v>#REF!</v>
      </c>
      <c r="BT65" s="41" t="e">
        <f t="shared" si="52"/>
        <v>#REF!</v>
      </c>
      <c r="BU65" s="41" t="e">
        <f t="shared" si="52"/>
        <v>#REF!</v>
      </c>
      <c r="BV65" s="41" t="e">
        <f t="shared" si="52"/>
        <v>#REF!</v>
      </c>
      <c r="BW65" s="41" t="e">
        <f t="shared" si="52"/>
        <v>#REF!</v>
      </c>
      <c r="BX65" s="41" t="e">
        <f t="shared" si="52"/>
        <v>#REF!</v>
      </c>
      <c r="BY65" s="41" t="e">
        <f t="shared" si="52"/>
        <v>#REF!</v>
      </c>
      <c r="BZ65" s="41" t="e">
        <f t="shared" si="52"/>
        <v>#REF!</v>
      </c>
      <c r="CA65" s="41" t="e">
        <f t="shared" si="52"/>
        <v>#REF!</v>
      </c>
      <c r="CB65" s="41" t="e">
        <f t="shared" si="52"/>
        <v>#REF!</v>
      </c>
      <c r="CC65" s="41" t="e">
        <f t="shared" si="46"/>
        <v>#REF!</v>
      </c>
      <c r="CD65" s="41" t="e">
        <f t="shared" si="46"/>
        <v>#REF!</v>
      </c>
      <c r="CE65" s="41" t="e">
        <f t="shared" si="46"/>
        <v>#REF!</v>
      </c>
      <c r="CF65" s="41" t="e">
        <f t="shared" si="46"/>
        <v>#REF!</v>
      </c>
      <c r="CG65" s="41" t="e">
        <f t="shared" si="46"/>
        <v>#REF!</v>
      </c>
      <c r="CH65" s="41" t="e">
        <f t="shared" si="46"/>
        <v>#REF!</v>
      </c>
      <c r="CI65" s="41" t="e">
        <f t="shared" si="46"/>
        <v>#REF!</v>
      </c>
      <c r="CJ65" s="41" t="e">
        <f t="shared" si="46"/>
        <v>#REF!</v>
      </c>
      <c r="CK65" s="41" t="e">
        <f t="shared" si="46"/>
        <v>#REF!</v>
      </c>
      <c r="CL65" s="41" t="e">
        <f t="shared" si="46"/>
        <v>#REF!</v>
      </c>
      <c r="CM65" s="41" t="e">
        <f t="shared" si="46"/>
        <v>#REF!</v>
      </c>
      <c r="CN65" s="41" t="e">
        <f t="shared" si="46"/>
        <v>#REF!</v>
      </c>
      <c r="CO65" s="41" t="e">
        <f t="shared" si="46"/>
        <v>#REF!</v>
      </c>
      <c r="CP65" s="41" t="e">
        <f t="shared" si="46"/>
        <v>#REF!</v>
      </c>
      <c r="CQ65" s="41" t="e">
        <f t="shared" si="46"/>
        <v>#REF!</v>
      </c>
      <c r="CR65" s="41" t="e">
        <f t="shared" si="46"/>
        <v>#REF!</v>
      </c>
      <c r="CS65" s="41" t="e">
        <f t="shared" si="47"/>
        <v>#REF!</v>
      </c>
      <c r="CT65" s="41" t="e">
        <f t="shared" si="47"/>
        <v>#REF!</v>
      </c>
      <c r="CU65" s="41" t="e">
        <f t="shared" si="47"/>
        <v>#REF!</v>
      </c>
      <c r="CV65" s="41" t="e">
        <f t="shared" si="47"/>
        <v>#REF!</v>
      </c>
      <c r="CW65" s="41" t="e">
        <f t="shared" si="47"/>
        <v>#REF!</v>
      </c>
      <c r="CX65" s="41" t="e">
        <f t="shared" si="47"/>
        <v>#REF!</v>
      </c>
      <c r="CY65" s="41" t="e">
        <f t="shared" si="47"/>
        <v>#REF!</v>
      </c>
      <c r="CZ65" s="41" t="e">
        <f t="shared" si="47"/>
        <v>#REF!</v>
      </c>
      <c r="DA65" s="41" t="e">
        <f t="shared" si="47"/>
        <v>#REF!</v>
      </c>
      <c r="DB65" s="41" t="e">
        <f t="shared" si="47"/>
        <v>#REF!</v>
      </c>
      <c r="DC65" s="41" t="e">
        <f t="shared" si="47"/>
        <v>#REF!</v>
      </c>
      <c r="DD65" s="41" t="e">
        <f t="shared" si="47"/>
        <v>#REF!</v>
      </c>
      <c r="DE65" s="41" t="e">
        <f t="shared" si="47"/>
        <v>#REF!</v>
      </c>
      <c r="DF65" s="41" t="e">
        <f t="shared" si="47"/>
        <v>#REF!</v>
      </c>
      <c r="DG65" s="41" t="e">
        <f t="shared" si="53"/>
        <v>#REF!</v>
      </c>
      <c r="DH65" s="41" t="e">
        <f t="shared" si="53"/>
        <v>#REF!</v>
      </c>
      <c r="DI65" s="41" t="e">
        <f t="shared" si="53"/>
        <v>#REF!</v>
      </c>
      <c r="DJ65" s="41" t="e">
        <f t="shared" si="53"/>
        <v>#REF!</v>
      </c>
      <c r="DK65" s="41" t="e">
        <f t="shared" si="53"/>
        <v>#REF!</v>
      </c>
      <c r="DL65" s="41" t="e">
        <f t="shared" si="53"/>
        <v>#REF!</v>
      </c>
      <c r="DM65" s="41" t="e">
        <f t="shared" si="53"/>
        <v>#REF!</v>
      </c>
      <c r="DN65" s="41" t="e">
        <f t="shared" si="53"/>
        <v>#REF!</v>
      </c>
      <c r="DO65" s="41" t="e">
        <f t="shared" si="53"/>
        <v>#REF!</v>
      </c>
      <c r="DP65" s="41" t="e">
        <f t="shared" si="53"/>
        <v>#REF!</v>
      </c>
      <c r="DQ65" s="41" t="e">
        <f t="shared" si="53"/>
        <v>#REF!</v>
      </c>
      <c r="DR65" s="41" t="e">
        <f t="shared" si="53"/>
        <v>#REF!</v>
      </c>
      <c r="DS65" s="41" t="e">
        <f t="shared" si="53"/>
        <v>#REF!</v>
      </c>
      <c r="DT65" s="41" t="e">
        <f t="shared" si="53"/>
        <v>#REF!</v>
      </c>
      <c r="DU65" s="41" t="e">
        <f t="shared" si="53"/>
        <v>#REF!</v>
      </c>
      <c r="DV65" s="41" t="e">
        <f t="shared" si="53"/>
        <v>#REF!</v>
      </c>
      <c r="DW65" s="41" t="e">
        <f t="shared" si="54"/>
        <v>#REF!</v>
      </c>
      <c r="DX65" s="41" t="e">
        <f t="shared" si="54"/>
        <v>#REF!</v>
      </c>
      <c r="DY65" s="41" t="e">
        <f t="shared" si="48"/>
        <v>#REF!</v>
      </c>
      <c r="DZ65" s="41" t="e">
        <f t="shared" si="48"/>
        <v>#REF!</v>
      </c>
      <c r="EA65" s="41" t="e">
        <f t="shared" si="48"/>
        <v>#REF!</v>
      </c>
      <c r="EB65" s="41" t="e">
        <f t="shared" si="48"/>
        <v>#REF!</v>
      </c>
      <c r="EC65" s="41" t="e">
        <f t="shared" si="48"/>
        <v>#REF!</v>
      </c>
      <c r="ED65" s="41" t="e">
        <f t="shared" si="48"/>
        <v>#REF!</v>
      </c>
      <c r="EE65" s="41" t="e">
        <f t="shared" si="48"/>
        <v>#REF!</v>
      </c>
      <c r="EF65" s="41" t="e">
        <f t="shared" si="48"/>
        <v>#REF!</v>
      </c>
      <c r="EG65" s="41" t="e">
        <f t="shared" si="48"/>
        <v>#REF!</v>
      </c>
      <c r="EH65" s="41" t="e">
        <f t="shared" si="48"/>
        <v>#REF!</v>
      </c>
      <c r="EI65" s="41" t="e">
        <f t="shared" si="48"/>
        <v>#REF!</v>
      </c>
      <c r="EJ65" s="41" t="e">
        <f t="shared" si="48"/>
        <v>#REF!</v>
      </c>
      <c r="EK65" s="41" t="e">
        <f t="shared" si="48"/>
        <v>#REF!</v>
      </c>
      <c r="EL65" s="41" t="e">
        <f t="shared" si="48"/>
        <v>#REF!</v>
      </c>
      <c r="EM65" s="41" t="e">
        <f t="shared" si="55"/>
        <v>#REF!</v>
      </c>
      <c r="EN65" s="41" t="e">
        <f t="shared" si="55"/>
        <v>#REF!</v>
      </c>
      <c r="EO65" s="41" t="e">
        <f t="shared" si="55"/>
        <v>#REF!</v>
      </c>
      <c r="EP65" s="41" t="e">
        <f t="shared" si="55"/>
        <v>#REF!</v>
      </c>
      <c r="EQ65" s="41" t="e">
        <f t="shared" si="55"/>
        <v>#REF!</v>
      </c>
      <c r="ER65" s="41" t="e">
        <f t="shared" si="55"/>
        <v>#REF!</v>
      </c>
      <c r="ES65" s="41" t="e">
        <f t="shared" si="55"/>
        <v>#REF!</v>
      </c>
      <c r="ET65" s="41" t="e">
        <f t="shared" si="55"/>
        <v>#REF!</v>
      </c>
      <c r="EU65" s="41" t="e">
        <f t="shared" si="55"/>
        <v>#REF!</v>
      </c>
      <c r="EV65" s="41" t="e">
        <f t="shared" si="55"/>
        <v>#REF!</v>
      </c>
      <c r="EW65" s="41" t="e">
        <f t="shared" si="55"/>
        <v>#REF!</v>
      </c>
      <c r="EX65" s="41" t="e">
        <f t="shared" si="55"/>
        <v>#REF!</v>
      </c>
      <c r="EY65" s="41" t="e">
        <f t="shared" si="55"/>
        <v>#REF!</v>
      </c>
      <c r="EZ65" s="41" t="e">
        <f t="shared" si="55"/>
        <v>#REF!</v>
      </c>
      <c r="FA65" s="41" t="e">
        <f t="shared" si="55"/>
        <v>#REF!</v>
      </c>
      <c r="FB65" s="41" t="e">
        <f t="shared" si="55"/>
        <v>#REF!</v>
      </c>
      <c r="FC65" s="41" t="e">
        <f t="shared" si="56"/>
        <v>#REF!</v>
      </c>
      <c r="FD65" s="41" t="e">
        <f t="shared" si="56"/>
        <v>#REF!</v>
      </c>
      <c r="FE65" s="41" t="e">
        <f t="shared" si="49"/>
        <v>#REF!</v>
      </c>
      <c r="FF65" s="41" t="e">
        <f t="shared" si="49"/>
        <v>#REF!</v>
      </c>
      <c r="FG65" s="41" t="e">
        <f t="shared" si="49"/>
        <v>#REF!</v>
      </c>
      <c r="FH65" s="41" t="e">
        <f t="shared" si="49"/>
        <v>#REF!</v>
      </c>
      <c r="FI65" s="41" t="e">
        <f t="shared" si="49"/>
        <v>#REF!</v>
      </c>
      <c r="FJ65" s="41" t="e">
        <f t="shared" si="49"/>
        <v>#REF!</v>
      </c>
      <c r="FK65" s="41" t="e">
        <f t="shared" si="49"/>
        <v>#REF!</v>
      </c>
      <c r="FL65" s="41" t="e">
        <f t="shared" si="49"/>
        <v>#REF!</v>
      </c>
      <c r="FM65" s="41" t="e">
        <f t="shared" si="49"/>
        <v>#REF!</v>
      </c>
      <c r="FN65" s="41" t="e">
        <f t="shared" si="49"/>
        <v>#REF!</v>
      </c>
      <c r="FO65" s="41" t="e">
        <f t="shared" si="49"/>
        <v>#REF!</v>
      </c>
      <c r="FP65" s="41" t="e">
        <f t="shared" si="49"/>
        <v>#REF!</v>
      </c>
      <c r="FQ65" s="41" t="e">
        <f t="shared" si="49"/>
        <v>#REF!</v>
      </c>
      <c r="FR65" s="41" t="e">
        <f t="shared" si="49"/>
        <v>#REF!</v>
      </c>
      <c r="FS65" s="41" t="e">
        <f t="shared" si="57"/>
        <v>#REF!</v>
      </c>
      <c r="FT65" s="41" t="e">
        <f t="shared" si="57"/>
        <v>#REF!</v>
      </c>
      <c r="FU65" s="41" t="e">
        <f t="shared" si="57"/>
        <v>#REF!</v>
      </c>
      <c r="FV65" s="41" t="e">
        <f t="shared" si="57"/>
        <v>#REF!</v>
      </c>
      <c r="FW65" s="41" t="e">
        <f t="shared" si="57"/>
        <v>#REF!</v>
      </c>
      <c r="FX65" s="41" t="e">
        <f t="shared" si="57"/>
        <v>#REF!</v>
      </c>
      <c r="FY65" s="41" t="e">
        <f t="shared" si="57"/>
        <v>#REF!</v>
      </c>
      <c r="FZ65" s="41" t="e">
        <f t="shared" si="57"/>
        <v>#REF!</v>
      </c>
      <c r="GA65" s="41" t="e">
        <f t="shared" si="57"/>
        <v>#REF!</v>
      </c>
      <c r="GB65" s="41" t="e">
        <f t="shared" si="57"/>
        <v>#REF!</v>
      </c>
      <c r="GC65" s="41" t="e">
        <f t="shared" si="57"/>
        <v>#REF!</v>
      </c>
      <c r="GD65" s="41" t="e">
        <f t="shared" si="57"/>
        <v>#REF!</v>
      </c>
      <c r="GE65" s="41" t="e">
        <f t="shared" si="57"/>
        <v>#REF!</v>
      </c>
      <c r="GF65" s="41" t="e">
        <f t="shared" si="57"/>
        <v>#REF!</v>
      </c>
      <c r="GG65" s="41" t="e">
        <f t="shared" si="57"/>
        <v>#REF!</v>
      </c>
      <c r="GH65" s="41" t="e">
        <f t="shared" si="57"/>
        <v>#REF!</v>
      </c>
      <c r="GI65" s="41" t="e">
        <f t="shared" si="58"/>
        <v>#REF!</v>
      </c>
      <c r="GJ65" s="41" t="e">
        <f t="shared" si="58"/>
        <v>#REF!</v>
      </c>
      <c r="GK65" s="41" t="e">
        <f t="shared" si="50"/>
        <v>#REF!</v>
      </c>
      <c r="GL65" s="41" t="e">
        <f t="shared" si="50"/>
        <v>#REF!</v>
      </c>
      <c r="GM65" s="41" t="e">
        <f t="shared" si="50"/>
        <v>#REF!</v>
      </c>
      <c r="GN65" s="41" t="e">
        <f t="shared" si="50"/>
        <v>#REF!</v>
      </c>
      <c r="GO65" s="41" t="e">
        <f t="shared" si="50"/>
        <v>#REF!</v>
      </c>
      <c r="GP65" s="41" t="e">
        <f t="shared" si="50"/>
        <v>#REF!</v>
      </c>
      <c r="GQ65" s="41" t="e">
        <f t="shared" si="50"/>
        <v>#REF!</v>
      </c>
      <c r="GR65" s="41" t="e">
        <f t="shared" si="50"/>
        <v>#REF!</v>
      </c>
      <c r="GS65" s="41" t="e">
        <f t="shared" si="50"/>
        <v>#REF!</v>
      </c>
      <c r="GT65" s="41" t="e">
        <f t="shared" si="50"/>
        <v>#REF!</v>
      </c>
      <c r="GU65" s="41" t="e">
        <f t="shared" si="50"/>
        <v>#REF!</v>
      </c>
      <c r="GV65" s="41" t="e">
        <f t="shared" si="50"/>
        <v>#REF!</v>
      </c>
      <c r="GW65" s="41" t="e">
        <f t="shared" si="50"/>
        <v>#REF!</v>
      </c>
      <c r="GX65" s="41" t="e">
        <f t="shared" si="50"/>
        <v>#REF!</v>
      </c>
      <c r="GY65" s="41" t="e">
        <f t="shared" si="59"/>
        <v>#REF!</v>
      </c>
      <c r="GZ65" s="41" t="e">
        <f t="shared" si="59"/>
        <v>#REF!</v>
      </c>
      <c r="HA65" s="41" t="e">
        <f t="shared" si="59"/>
        <v>#REF!</v>
      </c>
      <c r="HB65" s="41" t="e">
        <f t="shared" si="59"/>
        <v>#REF!</v>
      </c>
      <c r="HC65" s="41" t="e">
        <f t="shared" si="59"/>
        <v>#REF!</v>
      </c>
      <c r="HD65" s="41" t="e">
        <f t="shared" si="59"/>
        <v>#REF!</v>
      </c>
      <c r="HE65" s="41" t="e">
        <f t="shared" si="62"/>
        <v>#REF!</v>
      </c>
      <c r="HF65" s="41" t="e">
        <f t="shared" si="62"/>
        <v>#REF!</v>
      </c>
      <c r="HG65" s="41" t="e">
        <f t="shared" si="62"/>
        <v>#REF!</v>
      </c>
      <c r="HH65" s="41" t="e">
        <f t="shared" si="62"/>
        <v>#REF!</v>
      </c>
      <c r="HI65" s="41" t="e">
        <f t="shared" si="62"/>
        <v>#REF!</v>
      </c>
      <c r="HJ65" s="41" t="e">
        <f t="shared" si="62"/>
        <v>#REF!</v>
      </c>
    </row>
    <row r="66" spans="1:218" ht="14.4" x14ac:dyDescent="0.3">
      <c r="A66" s="42">
        <v>63</v>
      </c>
      <c r="B66" s="43" t="e">
        <f>'CMM2 - AUX CALC'!$BL$67</f>
        <v>#REF!</v>
      </c>
      <c r="BM66" s="41" t="e">
        <f>$B66/(_xlfn.SINGLE(PrazoConcessao)*12-BM$3+1)</f>
        <v>#REF!</v>
      </c>
      <c r="BN66" s="41" t="e">
        <f t="shared" si="60"/>
        <v>#REF!</v>
      </c>
      <c r="BO66" s="41" t="e">
        <f t="shared" si="60"/>
        <v>#REF!</v>
      </c>
      <c r="BP66" s="41" t="e">
        <f t="shared" si="52"/>
        <v>#REF!</v>
      </c>
      <c r="BQ66" s="41" t="e">
        <f t="shared" si="52"/>
        <v>#REF!</v>
      </c>
      <c r="BR66" s="41" t="e">
        <f t="shared" si="52"/>
        <v>#REF!</v>
      </c>
      <c r="BS66" s="41" t="e">
        <f t="shared" si="52"/>
        <v>#REF!</v>
      </c>
      <c r="BT66" s="41" t="e">
        <f t="shared" si="52"/>
        <v>#REF!</v>
      </c>
      <c r="BU66" s="41" t="e">
        <f t="shared" si="52"/>
        <v>#REF!</v>
      </c>
      <c r="BV66" s="41" t="e">
        <f t="shared" si="52"/>
        <v>#REF!</v>
      </c>
      <c r="BW66" s="41" t="e">
        <f t="shared" si="52"/>
        <v>#REF!</v>
      </c>
      <c r="BX66" s="41" t="e">
        <f t="shared" si="52"/>
        <v>#REF!</v>
      </c>
      <c r="BY66" s="41" t="e">
        <f t="shared" si="52"/>
        <v>#REF!</v>
      </c>
      <c r="BZ66" s="41" t="e">
        <f t="shared" si="52"/>
        <v>#REF!</v>
      </c>
      <c r="CA66" s="41" t="e">
        <f t="shared" si="52"/>
        <v>#REF!</v>
      </c>
      <c r="CB66" s="41" t="e">
        <f t="shared" si="52"/>
        <v>#REF!</v>
      </c>
      <c r="CC66" s="41" t="e">
        <f t="shared" si="46"/>
        <v>#REF!</v>
      </c>
      <c r="CD66" s="41" t="e">
        <f t="shared" si="46"/>
        <v>#REF!</v>
      </c>
      <c r="CE66" s="41" t="e">
        <f t="shared" si="46"/>
        <v>#REF!</v>
      </c>
      <c r="CF66" s="41" t="e">
        <f t="shared" si="46"/>
        <v>#REF!</v>
      </c>
      <c r="CG66" s="41" t="e">
        <f t="shared" si="46"/>
        <v>#REF!</v>
      </c>
      <c r="CH66" s="41" t="e">
        <f t="shared" si="46"/>
        <v>#REF!</v>
      </c>
      <c r="CI66" s="41" t="e">
        <f t="shared" si="46"/>
        <v>#REF!</v>
      </c>
      <c r="CJ66" s="41" t="e">
        <f t="shared" si="46"/>
        <v>#REF!</v>
      </c>
      <c r="CK66" s="41" t="e">
        <f t="shared" si="46"/>
        <v>#REF!</v>
      </c>
      <c r="CL66" s="41" t="e">
        <f t="shared" si="46"/>
        <v>#REF!</v>
      </c>
      <c r="CM66" s="41" t="e">
        <f t="shared" si="46"/>
        <v>#REF!</v>
      </c>
      <c r="CN66" s="41" t="e">
        <f t="shared" si="46"/>
        <v>#REF!</v>
      </c>
      <c r="CO66" s="41" t="e">
        <f t="shared" si="46"/>
        <v>#REF!</v>
      </c>
      <c r="CP66" s="41" t="e">
        <f t="shared" si="46"/>
        <v>#REF!</v>
      </c>
      <c r="CQ66" s="41" t="e">
        <f t="shared" ref="CQ66:DC88" si="63">CP66</f>
        <v>#REF!</v>
      </c>
      <c r="CR66" s="41" t="e">
        <f t="shared" si="63"/>
        <v>#REF!</v>
      </c>
      <c r="CS66" s="41" t="e">
        <f t="shared" si="47"/>
        <v>#REF!</v>
      </c>
      <c r="CT66" s="41" t="e">
        <f t="shared" si="47"/>
        <v>#REF!</v>
      </c>
      <c r="CU66" s="41" t="e">
        <f t="shared" si="47"/>
        <v>#REF!</v>
      </c>
      <c r="CV66" s="41" t="e">
        <f t="shared" si="47"/>
        <v>#REF!</v>
      </c>
      <c r="CW66" s="41" t="e">
        <f t="shared" si="47"/>
        <v>#REF!</v>
      </c>
      <c r="CX66" s="41" t="e">
        <f t="shared" si="47"/>
        <v>#REF!</v>
      </c>
      <c r="CY66" s="41" t="e">
        <f t="shared" si="47"/>
        <v>#REF!</v>
      </c>
      <c r="CZ66" s="41" t="e">
        <f t="shared" si="47"/>
        <v>#REF!</v>
      </c>
      <c r="DA66" s="41" t="e">
        <f t="shared" si="47"/>
        <v>#REF!</v>
      </c>
      <c r="DB66" s="41" t="e">
        <f t="shared" si="47"/>
        <v>#REF!</v>
      </c>
      <c r="DC66" s="41" t="e">
        <f t="shared" si="47"/>
        <v>#REF!</v>
      </c>
      <c r="DD66" s="41" t="e">
        <f t="shared" si="47"/>
        <v>#REF!</v>
      </c>
      <c r="DE66" s="41" t="e">
        <f t="shared" si="47"/>
        <v>#REF!</v>
      </c>
      <c r="DF66" s="41" t="e">
        <f t="shared" si="47"/>
        <v>#REF!</v>
      </c>
      <c r="DG66" s="41" t="e">
        <f t="shared" si="53"/>
        <v>#REF!</v>
      </c>
      <c r="DH66" s="41" t="e">
        <f t="shared" si="53"/>
        <v>#REF!</v>
      </c>
      <c r="DI66" s="41" t="e">
        <f t="shared" si="53"/>
        <v>#REF!</v>
      </c>
      <c r="DJ66" s="41" t="e">
        <f t="shared" si="53"/>
        <v>#REF!</v>
      </c>
      <c r="DK66" s="41" t="e">
        <f t="shared" si="53"/>
        <v>#REF!</v>
      </c>
      <c r="DL66" s="41" t="e">
        <f t="shared" si="53"/>
        <v>#REF!</v>
      </c>
      <c r="DM66" s="41" t="e">
        <f t="shared" si="53"/>
        <v>#REF!</v>
      </c>
      <c r="DN66" s="41" t="e">
        <f t="shared" si="53"/>
        <v>#REF!</v>
      </c>
      <c r="DO66" s="41" t="e">
        <f t="shared" si="53"/>
        <v>#REF!</v>
      </c>
      <c r="DP66" s="41" t="e">
        <f t="shared" si="53"/>
        <v>#REF!</v>
      </c>
      <c r="DQ66" s="41" t="e">
        <f t="shared" si="53"/>
        <v>#REF!</v>
      </c>
      <c r="DR66" s="41" t="e">
        <f t="shared" si="53"/>
        <v>#REF!</v>
      </c>
      <c r="DS66" s="41" t="e">
        <f t="shared" si="53"/>
        <v>#REF!</v>
      </c>
      <c r="DT66" s="41" t="e">
        <f t="shared" si="53"/>
        <v>#REF!</v>
      </c>
      <c r="DU66" s="41" t="e">
        <f t="shared" si="53"/>
        <v>#REF!</v>
      </c>
      <c r="DV66" s="41" t="e">
        <f t="shared" ref="DV66:EE110" si="64">DU66</f>
        <v>#REF!</v>
      </c>
      <c r="DW66" s="41" t="e">
        <f t="shared" si="54"/>
        <v>#REF!</v>
      </c>
      <c r="DX66" s="41" t="e">
        <f t="shared" si="54"/>
        <v>#REF!</v>
      </c>
      <c r="DY66" s="41" t="e">
        <f t="shared" si="48"/>
        <v>#REF!</v>
      </c>
      <c r="DZ66" s="41" t="e">
        <f t="shared" si="48"/>
        <v>#REF!</v>
      </c>
      <c r="EA66" s="41" t="e">
        <f t="shared" si="48"/>
        <v>#REF!</v>
      </c>
      <c r="EB66" s="41" t="e">
        <f t="shared" si="48"/>
        <v>#REF!</v>
      </c>
      <c r="EC66" s="41" t="e">
        <f t="shared" si="48"/>
        <v>#REF!</v>
      </c>
      <c r="ED66" s="41" t="e">
        <f t="shared" si="48"/>
        <v>#REF!</v>
      </c>
      <c r="EE66" s="41" t="e">
        <f t="shared" si="48"/>
        <v>#REF!</v>
      </c>
      <c r="EF66" s="41" t="e">
        <f t="shared" si="48"/>
        <v>#REF!</v>
      </c>
      <c r="EG66" s="41" t="e">
        <f t="shared" si="48"/>
        <v>#REF!</v>
      </c>
      <c r="EH66" s="41" t="e">
        <f t="shared" si="48"/>
        <v>#REF!</v>
      </c>
      <c r="EI66" s="41" t="e">
        <f t="shared" si="48"/>
        <v>#REF!</v>
      </c>
      <c r="EJ66" s="41" t="e">
        <f t="shared" si="48"/>
        <v>#REF!</v>
      </c>
      <c r="EK66" s="41" t="e">
        <f t="shared" si="48"/>
        <v>#REF!</v>
      </c>
      <c r="EL66" s="41" t="e">
        <f t="shared" si="48"/>
        <v>#REF!</v>
      </c>
      <c r="EM66" s="41" t="e">
        <f t="shared" si="55"/>
        <v>#REF!</v>
      </c>
      <c r="EN66" s="41" t="e">
        <f t="shared" si="55"/>
        <v>#REF!</v>
      </c>
      <c r="EO66" s="41" t="e">
        <f t="shared" si="55"/>
        <v>#REF!</v>
      </c>
      <c r="EP66" s="41" t="e">
        <f t="shared" si="55"/>
        <v>#REF!</v>
      </c>
      <c r="EQ66" s="41" t="e">
        <f t="shared" si="55"/>
        <v>#REF!</v>
      </c>
      <c r="ER66" s="41" t="e">
        <f t="shared" si="55"/>
        <v>#REF!</v>
      </c>
      <c r="ES66" s="41" t="e">
        <f t="shared" si="55"/>
        <v>#REF!</v>
      </c>
      <c r="ET66" s="41" t="e">
        <f t="shared" si="55"/>
        <v>#REF!</v>
      </c>
      <c r="EU66" s="41" t="e">
        <f t="shared" si="55"/>
        <v>#REF!</v>
      </c>
      <c r="EV66" s="41" t="e">
        <f t="shared" si="55"/>
        <v>#REF!</v>
      </c>
      <c r="EW66" s="41" t="e">
        <f t="shared" si="55"/>
        <v>#REF!</v>
      </c>
      <c r="EX66" s="41" t="e">
        <f t="shared" si="55"/>
        <v>#REF!</v>
      </c>
      <c r="EY66" s="41" t="e">
        <f t="shared" si="55"/>
        <v>#REF!</v>
      </c>
      <c r="EZ66" s="41" t="e">
        <f t="shared" si="55"/>
        <v>#REF!</v>
      </c>
      <c r="FA66" s="41" t="e">
        <f t="shared" si="55"/>
        <v>#REF!</v>
      </c>
      <c r="FB66" s="41" t="e">
        <f t="shared" ref="FB66:FK110" si="65">FA66</f>
        <v>#REF!</v>
      </c>
      <c r="FC66" s="41" t="e">
        <f t="shared" si="56"/>
        <v>#REF!</v>
      </c>
      <c r="FD66" s="41" t="e">
        <f t="shared" si="56"/>
        <v>#REF!</v>
      </c>
      <c r="FE66" s="41" t="e">
        <f t="shared" si="49"/>
        <v>#REF!</v>
      </c>
      <c r="FF66" s="41" t="e">
        <f t="shared" si="49"/>
        <v>#REF!</v>
      </c>
      <c r="FG66" s="41" t="e">
        <f t="shared" si="49"/>
        <v>#REF!</v>
      </c>
      <c r="FH66" s="41" t="e">
        <f t="shared" si="49"/>
        <v>#REF!</v>
      </c>
      <c r="FI66" s="41" t="e">
        <f t="shared" si="49"/>
        <v>#REF!</v>
      </c>
      <c r="FJ66" s="41" t="e">
        <f t="shared" si="49"/>
        <v>#REF!</v>
      </c>
      <c r="FK66" s="41" t="e">
        <f t="shared" si="49"/>
        <v>#REF!</v>
      </c>
      <c r="FL66" s="41" t="e">
        <f t="shared" si="49"/>
        <v>#REF!</v>
      </c>
      <c r="FM66" s="41" t="e">
        <f t="shared" si="49"/>
        <v>#REF!</v>
      </c>
      <c r="FN66" s="41" t="e">
        <f t="shared" si="49"/>
        <v>#REF!</v>
      </c>
      <c r="FO66" s="41" t="e">
        <f t="shared" si="49"/>
        <v>#REF!</v>
      </c>
      <c r="FP66" s="41" t="e">
        <f t="shared" si="49"/>
        <v>#REF!</v>
      </c>
      <c r="FQ66" s="41" t="e">
        <f t="shared" si="49"/>
        <v>#REF!</v>
      </c>
      <c r="FR66" s="41" t="e">
        <f t="shared" si="49"/>
        <v>#REF!</v>
      </c>
      <c r="FS66" s="41" t="e">
        <f t="shared" si="57"/>
        <v>#REF!</v>
      </c>
      <c r="FT66" s="41" t="e">
        <f t="shared" si="57"/>
        <v>#REF!</v>
      </c>
      <c r="FU66" s="41" t="e">
        <f t="shared" si="57"/>
        <v>#REF!</v>
      </c>
      <c r="FV66" s="41" t="e">
        <f t="shared" si="57"/>
        <v>#REF!</v>
      </c>
      <c r="FW66" s="41" t="e">
        <f t="shared" si="57"/>
        <v>#REF!</v>
      </c>
      <c r="FX66" s="41" t="e">
        <f t="shared" si="57"/>
        <v>#REF!</v>
      </c>
      <c r="FY66" s="41" t="e">
        <f t="shared" si="57"/>
        <v>#REF!</v>
      </c>
      <c r="FZ66" s="41" t="e">
        <f t="shared" si="57"/>
        <v>#REF!</v>
      </c>
      <c r="GA66" s="41" t="e">
        <f t="shared" si="57"/>
        <v>#REF!</v>
      </c>
      <c r="GB66" s="41" t="e">
        <f t="shared" si="57"/>
        <v>#REF!</v>
      </c>
      <c r="GC66" s="41" t="e">
        <f t="shared" si="57"/>
        <v>#REF!</v>
      </c>
      <c r="GD66" s="41" t="e">
        <f t="shared" si="57"/>
        <v>#REF!</v>
      </c>
      <c r="GE66" s="41" t="e">
        <f t="shared" si="57"/>
        <v>#REF!</v>
      </c>
      <c r="GF66" s="41" t="e">
        <f t="shared" si="57"/>
        <v>#REF!</v>
      </c>
      <c r="GG66" s="41" t="e">
        <f t="shared" si="57"/>
        <v>#REF!</v>
      </c>
      <c r="GH66" s="41" t="e">
        <f t="shared" ref="GH66:GR129" si="66">GG66</f>
        <v>#REF!</v>
      </c>
      <c r="GI66" s="41" t="e">
        <f t="shared" si="58"/>
        <v>#REF!</v>
      </c>
      <c r="GJ66" s="41" t="e">
        <f t="shared" si="58"/>
        <v>#REF!</v>
      </c>
      <c r="GK66" s="41" t="e">
        <f t="shared" si="50"/>
        <v>#REF!</v>
      </c>
      <c r="GL66" s="41" t="e">
        <f t="shared" si="50"/>
        <v>#REF!</v>
      </c>
      <c r="GM66" s="41" t="e">
        <f t="shared" si="50"/>
        <v>#REF!</v>
      </c>
      <c r="GN66" s="41" t="e">
        <f t="shared" si="50"/>
        <v>#REF!</v>
      </c>
      <c r="GO66" s="41" t="e">
        <f t="shared" si="50"/>
        <v>#REF!</v>
      </c>
      <c r="GP66" s="41" t="e">
        <f t="shared" si="50"/>
        <v>#REF!</v>
      </c>
      <c r="GQ66" s="41" t="e">
        <f t="shared" si="50"/>
        <v>#REF!</v>
      </c>
      <c r="GR66" s="41" t="e">
        <f t="shared" si="50"/>
        <v>#REF!</v>
      </c>
      <c r="GS66" s="41" t="e">
        <f t="shared" si="50"/>
        <v>#REF!</v>
      </c>
      <c r="GT66" s="41" t="e">
        <f t="shared" si="50"/>
        <v>#REF!</v>
      </c>
      <c r="GU66" s="41" t="e">
        <f t="shared" si="50"/>
        <v>#REF!</v>
      </c>
      <c r="GV66" s="41" t="e">
        <f t="shared" si="50"/>
        <v>#REF!</v>
      </c>
      <c r="GW66" s="41" t="e">
        <f t="shared" si="50"/>
        <v>#REF!</v>
      </c>
      <c r="GX66" s="41" t="e">
        <f t="shared" si="50"/>
        <v>#REF!</v>
      </c>
      <c r="GY66" s="41" t="e">
        <f t="shared" si="59"/>
        <v>#REF!</v>
      </c>
      <c r="GZ66" s="41" t="e">
        <f t="shared" si="59"/>
        <v>#REF!</v>
      </c>
      <c r="HA66" s="41" t="e">
        <f t="shared" si="59"/>
        <v>#REF!</v>
      </c>
      <c r="HB66" s="41" t="e">
        <f t="shared" si="59"/>
        <v>#REF!</v>
      </c>
      <c r="HC66" s="41" t="e">
        <f t="shared" si="59"/>
        <v>#REF!</v>
      </c>
      <c r="HD66" s="41" t="e">
        <f t="shared" si="59"/>
        <v>#REF!</v>
      </c>
      <c r="HE66" s="41" t="e">
        <f t="shared" si="62"/>
        <v>#REF!</v>
      </c>
      <c r="HF66" s="41" t="e">
        <f t="shared" si="62"/>
        <v>#REF!</v>
      </c>
      <c r="HG66" s="41" t="e">
        <f t="shared" si="62"/>
        <v>#REF!</v>
      </c>
      <c r="HH66" s="41" t="e">
        <f t="shared" si="62"/>
        <v>#REF!</v>
      </c>
      <c r="HI66" s="41" t="e">
        <f t="shared" si="62"/>
        <v>#REF!</v>
      </c>
      <c r="HJ66" s="41" t="e">
        <f t="shared" si="62"/>
        <v>#REF!</v>
      </c>
    </row>
    <row r="67" spans="1:218" ht="14.4" x14ac:dyDescent="0.3">
      <c r="A67" s="42">
        <v>64</v>
      </c>
      <c r="B67" s="43" t="e">
        <f>'CMM2 - AUX CALC'!$BM$67</f>
        <v>#REF!</v>
      </c>
      <c r="BN67" s="41" t="e">
        <f>$B67/(_xlfn.SINGLE(PrazoConcessao)*12-BN$3+1)</f>
        <v>#REF!</v>
      </c>
      <c r="BO67" s="41" t="e">
        <f t="shared" si="60"/>
        <v>#REF!</v>
      </c>
      <c r="BP67" s="41" t="e">
        <f t="shared" si="52"/>
        <v>#REF!</v>
      </c>
      <c r="BQ67" s="41" t="e">
        <f t="shared" si="52"/>
        <v>#REF!</v>
      </c>
      <c r="BR67" s="41" t="e">
        <f t="shared" si="52"/>
        <v>#REF!</v>
      </c>
      <c r="BS67" s="41" t="e">
        <f t="shared" si="52"/>
        <v>#REF!</v>
      </c>
      <c r="BT67" s="41" t="e">
        <f t="shared" si="52"/>
        <v>#REF!</v>
      </c>
      <c r="BU67" s="41" t="e">
        <f t="shared" si="52"/>
        <v>#REF!</v>
      </c>
      <c r="BV67" s="41" t="e">
        <f t="shared" si="52"/>
        <v>#REF!</v>
      </c>
      <c r="BW67" s="41" t="e">
        <f t="shared" si="52"/>
        <v>#REF!</v>
      </c>
      <c r="BX67" s="41" t="e">
        <f t="shared" si="52"/>
        <v>#REF!</v>
      </c>
      <c r="BY67" s="41" t="e">
        <f t="shared" si="52"/>
        <v>#REF!</v>
      </c>
      <c r="BZ67" s="41" t="e">
        <f t="shared" si="52"/>
        <v>#REF!</v>
      </c>
      <c r="CA67" s="41" t="e">
        <f t="shared" si="52"/>
        <v>#REF!</v>
      </c>
      <c r="CB67" s="41" t="e">
        <f t="shared" si="52"/>
        <v>#REF!</v>
      </c>
      <c r="CC67" s="41" t="e">
        <f t="shared" si="52"/>
        <v>#REF!</v>
      </c>
      <c r="CD67" s="41" t="e">
        <f t="shared" si="52"/>
        <v>#REF!</v>
      </c>
      <c r="CE67" s="41" t="e">
        <f t="shared" si="52"/>
        <v>#REF!</v>
      </c>
      <c r="CF67" s="41" t="e">
        <f t="shared" ref="CF67:CU91" si="67">CE67</f>
        <v>#REF!</v>
      </c>
      <c r="CG67" s="41" t="e">
        <f t="shared" si="67"/>
        <v>#REF!</v>
      </c>
      <c r="CH67" s="41" t="e">
        <f t="shared" si="67"/>
        <v>#REF!</v>
      </c>
      <c r="CI67" s="41" t="e">
        <f t="shared" si="67"/>
        <v>#REF!</v>
      </c>
      <c r="CJ67" s="41" t="e">
        <f t="shared" si="67"/>
        <v>#REF!</v>
      </c>
      <c r="CK67" s="41" t="e">
        <f t="shared" si="67"/>
        <v>#REF!</v>
      </c>
      <c r="CL67" s="41" t="e">
        <f t="shared" si="67"/>
        <v>#REF!</v>
      </c>
      <c r="CM67" s="41" t="e">
        <f t="shared" si="67"/>
        <v>#REF!</v>
      </c>
      <c r="CN67" s="41" t="e">
        <f t="shared" si="67"/>
        <v>#REF!</v>
      </c>
      <c r="CO67" s="41" t="e">
        <f t="shared" si="67"/>
        <v>#REF!</v>
      </c>
      <c r="CP67" s="41" t="e">
        <f t="shared" si="67"/>
        <v>#REF!</v>
      </c>
      <c r="CQ67" s="41" t="e">
        <f t="shared" si="63"/>
        <v>#REF!</v>
      </c>
      <c r="CR67" s="41" t="e">
        <f t="shared" si="63"/>
        <v>#REF!</v>
      </c>
      <c r="CS67" s="41" t="e">
        <f t="shared" si="47"/>
        <v>#REF!</v>
      </c>
      <c r="CT67" s="41" t="e">
        <f t="shared" si="47"/>
        <v>#REF!</v>
      </c>
      <c r="CU67" s="41" t="e">
        <f t="shared" si="47"/>
        <v>#REF!</v>
      </c>
      <c r="CV67" s="41" t="e">
        <f t="shared" si="47"/>
        <v>#REF!</v>
      </c>
      <c r="CW67" s="41" t="e">
        <f t="shared" si="47"/>
        <v>#REF!</v>
      </c>
      <c r="CX67" s="41" t="e">
        <f t="shared" si="47"/>
        <v>#REF!</v>
      </c>
      <c r="CY67" s="41" t="e">
        <f t="shared" si="47"/>
        <v>#REF!</v>
      </c>
      <c r="CZ67" s="41" t="e">
        <f t="shared" si="47"/>
        <v>#REF!</v>
      </c>
      <c r="DA67" s="41" t="e">
        <f t="shared" si="47"/>
        <v>#REF!</v>
      </c>
      <c r="DB67" s="41" t="e">
        <f t="shared" si="47"/>
        <v>#REF!</v>
      </c>
      <c r="DC67" s="41" t="e">
        <f t="shared" si="47"/>
        <v>#REF!</v>
      </c>
      <c r="DD67" s="41" t="e">
        <f t="shared" si="47"/>
        <v>#REF!</v>
      </c>
      <c r="DE67" s="41" t="e">
        <f t="shared" si="47"/>
        <v>#REF!</v>
      </c>
      <c r="DF67" s="41" t="e">
        <f t="shared" si="47"/>
        <v>#REF!</v>
      </c>
      <c r="DG67" s="41" t="e">
        <f t="shared" si="47"/>
        <v>#REF!</v>
      </c>
      <c r="DH67" s="41" t="e">
        <f t="shared" si="47"/>
        <v>#REF!</v>
      </c>
      <c r="DI67" s="41" t="e">
        <f t="shared" ref="DI67:DU86" si="68">DH67</f>
        <v>#REF!</v>
      </c>
      <c r="DJ67" s="41" t="e">
        <f t="shared" si="68"/>
        <v>#REF!</v>
      </c>
      <c r="DK67" s="41" t="e">
        <f t="shared" si="68"/>
        <v>#REF!</v>
      </c>
      <c r="DL67" s="41" t="e">
        <f t="shared" si="68"/>
        <v>#REF!</v>
      </c>
      <c r="DM67" s="41" t="e">
        <f t="shared" si="68"/>
        <v>#REF!</v>
      </c>
      <c r="DN67" s="41" t="e">
        <f t="shared" si="68"/>
        <v>#REF!</v>
      </c>
      <c r="DO67" s="41" t="e">
        <f t="shared" si="68"/>
        <v>#REF!</v>
      </c>
      <c r="DP67" s="41" t="e">
        <f t="shared" si="68"/>
        <v>#REF!</v>
      </c>
      <c r="DQ67" s="41" t="e">
        <f t="shared" si="68"/>
        <v>#REF!</v>
      </c>
      <c r="DR67" s="41" t="e">
        <f t="shared" si="68"/>
        <v>#REF!</v>
      </c>
      <c r="DS67" s="41" t="e">
        <f t="shared" si="68"/>
        <v>#REF!</v>
      </c>
      <c r="DT67" s="41" t="e">
        <f t="shared" si="68"/>
        <v>#REF!</v>
      </c>
      <c r="DU67" s="41" t="e">
        <f t="shared" si="68"/>
        <v>#REF!</v>
      </c>
      <c r="DV67" s="41" t="e">
        <f t="shared" si="64"/>
        <v>#REF!</v>
      </c>
      <c r="DW67" s="41" t="e">
        <f t="shared" si="54"/>
        <v>#REF!</v>
      </c>
      <c r="DX67" s="41" t="e">
        <f t="shared" si="54"/>
        <v>#REF!</v>
      </c>
      <c r="DY67" s="41" t="e">
        <f t="shared" si="48"/>
        <v>#REF!</v>
      </c>
      <c r="DZ67" s="41" t="e">
        <f t="shared" si="48"/>
        <v>#REF!</v>
      </c>
      <c r="EA67" s="41" t="e">
        <f t="shared" si="48"/>
        <v>#REF!</v>
      </c>
      <c r="EB67" s="41" t="e">
        <f t="shared" si="48"/>
        <v>#REF!</v>
      </c>
      <c r="EC67" s="41" t="e">
        <f t="shared" si="48"/>
        <v>#REF!</v>
      </c>
      <c r="ED67" s="41" t="e">
        <f t="shared" si="48"/>
        <v>#REF!</v>
      </c>
      <c r="EE67" s="41" t="e">
        <f t="shared" si="48"/>
        <v>#REF!</v>
      </c>
      <c r="EF67" s="41" t="e">
        <f t="shared" si="48"/>
        <v>#REF!</v>
      </c>
      <c r="EG67" s="41" t="e">
        <f t="shared" si="48"/>
        <v>#REF!</v>
      </c>
      <c r="EH67" s="41" t="e">
        <f t="shared" si="48"/>
        <v>#REF!</v>
      </c>
      <c r="EI67" s="41" t="e">
        <f t="shared" si="48"/>
        <v>#REF!</v>
      </c>
      <c r="EJ67" s="41" t="e">
        <f t="shared" si="48"/>
        <v>#REF!</v>
      </c>
      <c r="EK67" s="41" t="e">
        <f t="shared" si="48"/>
        <v>#REF!</v>
      </c>
      <c r="EL67" s="41" t="e">
        <f t="shared" si="48"/>
        <v>#REF!</v>
      </c>
      <c r="EM67" s="41" t="e">
        <f t="shared" si="48"/>
        <v>#REF!</v>
      </c>
      <c r="EN67" s="41" t="e">
        <f t="shared" si="48"/>
        <v>#REF!</v>
      </c>
      <c r="EO67" s="41" t="e">
        <f t="shared" ref="EO67:FA86" si="69">EN67</f>
        <v>#REF!</v>
      </c>
      <c r="EP67" s="41" t="e">
        <f t="shared" si="69"/>
        <v>#REF!</v>
      </c>
      <c r="EQ67" s="41" t="e">
        <f t="shared" si="69"/>
        <v>#REF!</v>
      </c>
      <c r="ER67" s="41" t="e">
        <f t="shared" si="69"/>
        <v>#REF!</v>
      </c>
      <c r="ES67" s="41" t="e">
        <f t="shared" si="69"/>
        <v>#REF!</v>
      </c>
      <c r="ET67" s="41" t="e">
        <f t="shared" si="69"/>
        <v>#REF!</v>
      </c>
      <c r="EU67" s="41" t="e">
        <f t="shared" si="69"/>
        <v>#REF!</v>
      </c>
      <c r="EV67" s="41" t="e">
        <f t="shared" si="69"/>
        <v>#REF!</v>
      </c>
      <c r="EW67" s="41" t="e">
        <f t="shared" si="69"/>
        <v>#REF!</v>
      </c>
      <c r="EX67" s="41" t="e">
        <f t="shared" si="69"/>
        <v>#REF!</v>
      </c>
      <c r="EY67" s="41" t="e">
        <f t="shared" si="69"/>
        <v>#REF!</v>
      </c>
      <c r="EZ67" s="41" t="e">
        <f t="shared" si="69"/>
        <v>#REF!</v>
      </c>
      <c r="FA67" s="41" t="e">
        <f t="shared" si="69"/>
        <v>#REF!</v>
      </c>
      <c r="FB67" s="41" t="e">
        <f t="shared" si="65"/>
        <v>#REF!</v>
      </c>
      <c r="FC67" s="41" t="e">
        <f t="shared" si="56"/>
        <v>#REF!</v>
      </c>
      <c r="FD67" s="41" t="e">
        <f t="shared" si="56"/>
        <v>#REF!</v>
      </c>
      <c r="FE67" s="41" t="e">
        <f t="shared" si="49"/>
        <v>#REF!</v>
      </c>
      <c r="FF67" s="41" t="e">
        <f t="shared" si="49"/>
        <v>#REF!</v>
      </c>
      <c r="FG67" s="41" t="e">
        <f t="shared" si="49"/>
        <v>#REF!</v>
      </c>
      <c r="FH67" s="41" t="e">
        <f t="shared" si="49"/>
        <v>#REF!</v>
      </c>
      <c r="FI67" s="41" t="e">
        <f t="shared" si="49"/>
        <v>#REF!</v>
      </c>
      <c r="FJ67" s="41" t="e">
        <f t="shared" si="49"/>
        <v>#REF!</v>
      </c>
      <c r="FK67" s="41" t="e">
        <f t="shared" si="49"/>
        <v>#REF!</v>
      </c>
      <c r="FL67" s="41" t="e">
        <f t="shared" si="49"/>
        <v>#REF!</v>
      </c>
      <c r="FM67" s="41" t="e">
        <f t="shared" si="49"/>
        <v>#REF!</v>
      </c>
      <c r="FN67" s="41" t="e">
        <f t="shared" si="49"/>
        <v>#REF!</v>
      </c>
      <c r="FO67" s="41" t="e">
        <f t="shared" si="49"/>
        <v>#REF!</v>
      </c>
      <c r="FP67" s="41" t="e">
        <f t="shared" si="49"/>
        <v>#REF!</v>
      </c>
      <c r="FQ67" s="41" t="e">
        <f t="shared" si="49"/>
        <v>#REF!</v>
      </c>
      <c r="FR67" s="41" t="e">
        <f t="shared" si="49"/>
        <v>#REF!</v>
      </c>
      <c r="FS67" s="41" t="e">
        <f t="shared" si="49"/>
        <v>#REF!</v>
      </c>
      <c r="FT67" s="41" t="e">
        <f t="shared" si="49"/>
        <v>#REF!</v>
      </c>
      <c r="FU67" s="41" t="e">
        <f t="shared" ref="FU67:GG86" si="70">FT67</f>
        <v>#REF!</v>
      </c>
      <c r="FV67" s="41" t="e">
        <f t="shared" si="70"/>
        <v>#REF!</v>
      </c>
      <c r="FW67" s="41" t="e">
        <f t="shared" si="70"/>
        <v>#REF!</v>
      </c>
      <c r="FX67" s="41" t="e">
        <f t="shared" si="70"/>
        <v>#REF!</v>
      </c>
      <c r="FY67" s="41" t="e">
        <f t="shared" si="70"/>
        <v>#REF!</v>
      </c>
      <c r="FZ67" s="41" t="e">
        <f t="shared" si="70"/>
        <v>#REF!</v>
      </c>
      <c r="GA67" s="41" t="e">
        <f t="shared" si="70"/>
        <v>#REF!</v>
      </c>
      <c r="GB67" s="41" t="e">
        <f t="shared" si="70"/>
        <v>#REF!</v>
      </c>
      <c r="GC67" s="41" t="e">
        <f t="shared" si="70"/>
        <v>#REF!</v>
      </c>
      <c r="GD67" s="41" t="e">
        <f t="shared" si="70"/>
        <v>#REF!</v>
      </c>
      <c r="GE67" s="41" t="e">
        <f t="shared" si="70"/>
        <v>#REF!</v>
      </c>
      <c r="GF67" s="41" t="e">
        <f t="shared" si="70"/>
        <v>#REF!</v>
      </c>
      <c r="GG67" s="41" t="e">
        <f t="shared" si="70"/>
        <v>#REF!</v>
      </c>
      <c r="GH67" s="41" t="e">
        <f t="shared" si="66"/>
        <v>#REF!</v>
      </c>
      <c r="GI67" s="41" t="e">
        <f t="shared" si="58"/>
        <v>#REF!</v>
      </c>
      <c r="GJ67" s="41" t="e">
        <f t="shared" si="58"/>
        <v>#REF!</v>
      </c>
      <c r="GK67" s="41" t="e">
        <f t="shared" si="50"/>
        <v>#REF!</v>
      </c>
      <c r="GL67" s="41" t="e">
        <f t="shared" si="50"/>
        <v>#REF!</v>
      </c>
      <c r="GM67" s="41" t="e">
        <f t="shared" si="50"/>
        <v>#REF!</v>
      </c>
      <c r="GN67" s="41" t="e">
        <f t="shared" si="50"/>
        <v>#REF!</v>
      </c>
      <c r="GO67" s="41" t="e">
        <f t="shared" si="50"/>
        <v>#REF!</v>
      </c>
      <c r="GP67" s="41" t="e">
        <f t="shared" si="50"/>
        <v>#REF!</v>
      </c>
      <c r="GQ67" s="41" t="e">
        <f t="shared" si="50"/>
        <v>#REF!</v>
      </c>
      <c r="GR67" s="41" t="e">
        <f t="shared" si="50"/>
        <v>#REF!</v>
      </c>
      <c r="GS67" s="41" t="e">
        <f t="shared" si="50"/>
        <v>#REF!</v>
      </c>
      <c r="GT67" s="41" t="e">
        <f t="shared" si="50"/>
        <v>#REF!</v>
      </c>
      <c r="GU67" s="41" t="e">
        <f t="shared" si="50"/>
        <v>#REF!</v>
      </c>
      <c r="GV67" s="41" t="e">
        <f t="shared" si="50"/>
        <v>#REF!</v>
      </c>
      <c r="GW67" s="41" t="e">
        <f t="shared" si="50"/>
        <v>#REF!</v>
      </c>
      <c r="GX67" s="41" t="e">
        <f t="shared" si="50"/>
        <v>#REF!</v>
      </c>
      <c r="GY67" s="41" t="e">
        <f t="shared" si="59"/>
        <v>#REF!</v>
      </c>
      <c r="GZ67" s="41" t="e">
        <f t="shared" si="59"/>
        <v>#REF!</v>
      </c>
      <c r="HA67" s="41" t="e">
        <f t="shared" si="59"/>
        <v>#REF!</v>
      </c>
      <c r="HB67" s="41" t="e">
        <f t="shared" si="59"/>
        <v>#REF!</v>
      </c>
      <c r="HC67" s="41" t="e">
        <f t="shared" si="59"/>
        <v>#REF!</v>
      </c>
      <c r="HD67" s="41" t="e">
        <f t="shared" si="59"/>
        <v>#REF!</v>
      </c>
      <c r="HE67" s="41" t="e">
        <f t="shared" si="62"/>
        <v>#REF!</v>
      </c>
      <c r="HF67" s="41" t="e">
        <f t="shared" si="62"/>
        <v>#REF!</v>
      </c>
      <c r="HG67" s="41" t="e">
        <f t="shared" si="62"/>
        <v>#REF!</v>
      </c>
      <c r="HH67" s="41" t="e">
        <f t="shared" si="62"/>
        <v>#REF!</v>
      </c>
      <c r="HI67" s="41" t="e">
        <f t="shared" si="62"/>
        <v>#REF!</v>
      </c>
      <c r="HJ67" s="41" t="e">
        <f t="shared" si="62"/>
        <v>#REF!</v>
      </c>
    </row>
    <row r="68" spans="1:218" ht="14.4" x14ac:dyDescent="0.3">
      <c r="A68" s="42">
        <v>65</v>
      </c>
      <c r="B68" s="43" t="e">
        <f>'CMM2 - AUX CALC'!$BN$67</f>
        <v>#REF!</v>
      </c>
      <c r="BO68" s="41" t="e">
        <f>$B68/(_xlfn.SINGLE(PrazoConcessao)*12-BO$3+1)</f>
        <v>#REF!</v>
      </c>
      <c r="BP68" s="41" t="e">
        <f t="shared" si="52"/>
        <v>#REF!</v>
      </c>
      <c r="BQ68" s="41" t="e">
        <f t="shared" si="52"/>
        <v>#REF!</v>
      </c>
      <c r="BR68" s="41" t="e">
        <f t="shared" si="52"/>
        <v>#REF!</v>
      </c>
      <c r="BS68" s="41" t="e">
        <f t="shared" si="52"/>
        <v>#REF!</v>
      </c>
      <c r="BT68" s="41" t="e">
        <f t="shared" si="52"/>
        <v>#REF!</v>
      </c>
      <c r="BU68" s="41" t="e">
        <f t="shared" si="52"/>
        <v>#REF!</v>
      </c>
      <c r="BV68" s="41" t="e">
        <f t="shared" si="52"/>
        <v>#REF!</v>
      </c>
      <c r="BW68" s="41" t="e">
        <f t="shared" si="52"/>
        <v>#REF!</v>
      </c>
      <c r="BX68" s="41" t="e">
        <f t="shared" si="52"/>
        <v>#REF!</v>
      </c>
      <c r="BY68" s="41" t="e">
        <f t="shared" si="52"/>
        <v>#REF!</v>
      </c>
      <c r="BZ68" s="41" t="e">
        <f t="shared" si="52"/>
        <v>#REF!</v>
      </c>
      <c r="CA68" s="41" t="e">
        <f t="shared" si="52"/>
        <v>#REF!</v>
      </c>
      <c r="CB68" s="41" t="e">
        <f t="shared" si="52"/>
        <v>#REF!</v>
      </c>
      <c r="CC68" s="41" t="e">
        <f t="shared" si="52"/>
        <v>#REF!</v>
      </c>
      <c r="CD68" s="41" t="e">
        <f t="shared" si="52"/>
        <v>#REF!</v>
      </c>
      <c r="CE68" s="41" t="e">
        <f t="shared" si="52"/>
        <v>#REF!</v>
      </c>
      <c r="CF68" s="41" t="e">
        <f t="shared" si="67"/>
        <v>#REF!</v>
      </c>
      <c r="CG68" s="41" t="e">
        <f t="shared" si="67"/>
        <v>#REF!</v>
      </c>
      <c r="CH68" s="41" t="e">
        <f t="shared" si="67"/>
        <v>#REF!</v>
      </c>
      <c r="CI68" s="41" t="e">
        <f t="shared" si="67"/>
        <v>#REF!</v>
      </c>
      <c r="CJ68" s="41" t="e">
        <f t="shared" si="67"/>
        <v>#REF!</v>
      </c>
      <c r="CK68" s="41" t="e">
        <f t="shared" si="67"/>
        <v>#REF!</v>
      </c>
      <c r="CL68" s="41" t="e">
        <f t="shared" si="67"/>
        <v>#REF!</v>
      </c>
      <c r="CM68" s="41" t="e">
        <f t="shared" si="67"/>
        <v>#REF!</v>
      </c>
      <c r="CN68" s="41" t="e">
        <f t="shared" si="67"/>
        <v>#REF!</v>
      </c>
      <c r="CO68" s="41" t="e">
        <f t="shared" si="67"/>
        <v>#REF!</v>
      </c>
      <c r="CP68" s="41" t="e">
        <f t="shared" si="67"/>
        <v>#REF!</v>
      </c>
      <c r="CQ68" s="41" t="e">
        <f t="shared" si="63"/>
        <v>#REF!</v>
      </c>
      <c r="CR68" s="41" t="e">
        <f t="shared" si="63"/>
        <v>#REF!</v>
      </c>
      <c r="CS68" s="41" t="e">
        <f t="shared" si="47"/>
        <v>#REF!</v>
      </c>
      <c r="CT68" s="41" t="e">
        <f t="shared" si="47"/>
        <v>#REF!</v>
      </c>
      <c r="CU68" s="41" t="e">
        <f t="shared" si="47"/>
        <v>#REF!</v>
      </c>
      <c r="CV68" s="41" t="e">
        <f t="shared" si="47"/>
        <v>#REF!</v>
      </c>
      <c r="CW68" s="41" t="e">
        <f t="shared" si="47"/>
        <v>#REF!</v>
      </c>
      <c r="CX68" s="41" t="e">
        <f t="shared" si="47"/>
        <v>#REF!</v>
      </c>
      <c r="CY68" s="41" t="e">
        <f t="shared" si="47"/>
        <v>#REF!</v>
      </c>
      <c r="CZ68" s="41" t="e">
        <f t="shared" si="47"/>
        <v>#REF!</v>
      </c>
      <c r="DA68" s="41" t="e">
        <f t="shared" si="47"/>
        <v>#REF!</v>
      </c>
      <c r="DB68" s="41" t="e">
        <f t="shared" si="47"/>
        <v>#REF!</v>
      </c>
      <c r="DC68" s="41" t="e">
        <f t="shared" si="47"/>
        <v>#REF!</v>
      </c>
      <c r="DD68" s="41" t="e">
        <f t="shared" si="47"/>
        <v>#REF!</v>
      </c>
      <c r="DE68" s="41" t="e">
        <f t="shared" si="47"/>
        <v>#REF!</v>
      </c>
      <c r="DF68" s="41" t="e">
        <f t="shared" si="47"/>
        <v>#REF!</v>
      </c>
      <c r="DG68" s="41" t="e">
        <f t="shared" si="47"/>
        <v>#REF!</v>
      </c>
      <c r="DH68" s="41" t="e">
        <f t="shared" si="47"/>
        <v>#REF!</v>
      </c>
      <c r="DI68" s="41" t="e">
        <f t="shared" si="68"/>
        <v>#REF!</v>
      </c>
      <c r="DJ68" s="41" t="e">
        <f t="shared" si="68"/>
        <v>#REF!</v>
      </c>
      <c r="DK68" s="41" t="e">
        <f t="shared" si="68"/>
        <v>#REF!</v>
      </c>
      <c r="DL68" s="41" t="e">
        <f t="shared" si="68"/>
        <v>#REF!</v>
      </c>
      <c r="DM68" s="41" t="e">
        <f t="shared" si="68"/>
        <v>#REF!</v>
      </c>
      <c r="DN68" s="41" t="e">
        <f t="shared" si="68"/>
        <v>#REF!</v>
      </c>
      <c r="DO68" s="41" t="e">
        <f t="shared" si="68"/>
        <v>#REF!</v>
      </c>
      <c r="DP68" s="41" t="e">
        <f t="shared" si="68"/>
        <v>#REF!</v>
      </c>
      <c r="DQ68" s="41" t="e">
        <f t="shared" si="68"/>
        <v>#REF!</v>
      </c>
      <c r="DR68" s="41" t="e">
        <f t="shared" si="68"/>
        <v>#REF!</v>
      </c>
      <c r="DS68" s="41" t="e">
        <f t="shared" si="68"/>
        <v>#REF!</v>
      </c>
      <c r="DT68" s="41" t="e">
        <f t="shared" si="68"/>
        <v>#REF!</v>
      </c>
      <c r="DU68" s="41" t="e">
        <f t="shared" si="68"/>
        <v>#REF!</v>
      </c>
      <c r="DV68" s="41" t="e">
        <f t="shared" si="64"/>
        <v>#REF!</v>
      </c>
      <c r="DW68" s="41" t="e">
        <f t="shared" si="54"/>
        <v>#REF!</v>
      </c>
      <c r="DX68" s="41" t="e">
        <f t="shared" si="54"/>
        <v>#REF!</v>
      </c>
      <c r="DY68" s="41" t="e">
        <f t="shared" si="48"/>
        <v>#REF!</v>
      </c>
      <c r="DZ68" s="41" t="e">
        <f t="shared" si="48"/>
        <v>#REF!</v>
      </c>
      <c r="EA68" s="41" t="e">
        <f t="shared" si="48"/>
        <v>#REF!</v>
      </c>
      <c r="EB68" s="41" t="e">
        <f t="shared" si="48"/>
        <v>#REF!</v>
      </c>
      <c r="EC68" s="41" t="e">
        <f t="shared" si="48"/>
        <v>#REF!</v>
      </c>
      <c r="ED68" s="41" t="e">
        <f t="shared" si="48"/>
        <v>#REF!</v>
      </c>
      <c r="EE68" s="41" t="e">
        <f t="shared" si="48"/>
        <v>#REF!</v>
      </c>
      <c r="EF68" s="41" t="e">
        <f t="shared" si="48"/>
        <v>#REF!</v>
      </c>
      <c r="EG68" s="41" t="e">
        <f t="shared" si="48"/>
        <v>#REF!</v>
      </c>
      <c r="EH68" s="41" t="e">
        <f t="shared" si="48"/>
        <v>#REF!</v>
      </c>
      <c r="EI68" s="41" t="e">
        <f t="shared" si="48"/>
        <v>#REF!</v>
      </c>
      <c r="EJ68" s="41" t="e">
        <f t="shared" si="48"/>
        <v>#REF!</v>
      </c>
      <c r="EK68" s="41" t="e">
        <f t="shared" si="48"/>
        <v>#REF!</v>
      </c>
      <c r="EL68" s="41" t="e">
        <f t="shared" si="48"/>
        <v>#REF!</v>
      </c>
      <c r="EM68" s="41" t="e">
        <f t="shared" si="48"/>
        <v>#REF!</v>
      </c>
      <c r="EN68" s="41" t="e">
        <f t="shared" si="48"/>
        <v>#REF!</v>
      </c>
      <c r="EO68" s="41" t="e">
        <f t="shared" si="69"/>
        <v>#REF!</v>
      </c>
      <c r="EP68" s="41" t="e">
        <f t="shared" si="69"/>
        <v>#REF!</v>
      </c>
      <c r="EQ68" s="41" t="e">
        <f t="shared" si="69"/>
        <v>#REF!</v>
      </c>
      <c r="ER68" s="41" t="e">
        <f t="shared" si="69"/>
        <v>#REF!</v>
      </c>
      <c r="ES68" s="41" t="e">
        <f t="shared" si="69"/>
        <v>#REF!</v>
      </c>
      <c r="ET68" s="41" t="e">
        <f t="shared" si="69"/>
        <v>#REF!</v>
      </c>
      <c r="EU68" s="41" t="e">
        <f t="shared" si="69"/>
        <v>#REF!</v>
      </c>
      <c r="EV68" s="41" t="e">
        <f t="shared" si="69"/>
        <v>#REF!</v>
      </c>
      <c r="EW68" s="41" t="e">
        <f t="shared" si="69"/>
        <v>#REF!</v>
      </c>
      <c r="EX68" s="41" t="e">
        <f t="shared" si="69"/>
        <v>#REF!</v>
      </c>
      <c r="EY68" s="41" t="e">
        <f t="shared" si="69"/>
        <v>#REF!</v>
      </c>
      <c r="EZ68" s="41" t="e">
        <f t="shared" si="69"/>
        <v>#REF!</v>
      </c>
      <c r="FA68" s="41" t="e">
        <f t="shared" si="69"/>
        <v>#REF!</v>
      </c>
      <c r="FB68" s="41" t="e">
        <f t="shared" si="65"/>
        <v>#REF!</v>
      </c>
      <c r="FC68" s="41" t="e">
        <f t="shared" si="56"/>
        <v>#REF!</v>
      </c>
      <c r="FD68" s="41" t="e">
        <f t="shared" si="56"/>
        <v>#REF!</v>
      </c>
      <c r="FE68" s="41" t="e">
        <f t="shared" si="49"/>
        <v>#REF!</v>
      </c>
      <c r="FF68" s="41" t="e">
        <f t="shared" si="49"/>
        <v>#REF!</v>
      </c>
      <c r="FG68" s="41" t="e">
        <f t="shared" si="49"/>
        <v>#REF!</v>
      </c>
      <c r="FH68" s="41" t="e">
        <f t="shared" si="49"/>
        <v>#REF!</v>
      </c>
      <c r="FI68" s="41" t="e">
        <f t="shared" si="49"/>
        <v>#REF!</v>
      </c>
      <c r="FJ68" s="41" t="e">
        <f t="shared" si="49"/>
        <v>#REF!</v>
      </c>
      <c r="FK68" s="41" t="e">
        <f t="shared" si="49"/>
        <v>#REF!</v>
      </c>
      <c r="FL68" s="41" t="e">
        <f t="shared" si="49"/>
        <v>#REF!</v>
      </c>
      <c r="FM68" s="41" t="e">
        <f t="shared" si="49"/>
        <v>#REF!</v>
      </c>
      <c r="FN68" s="41" t="e">
        <f t="shared" si="49"/>
        <v>#REF!</v>
      </c>
      <c r="FO68" s="41" t="e">
        <f t="shared" si="49"/>
        <v>#REF!</v>
      </c>
      <c r="FP68" s="41" t="e">
        <f t="shared" si="49"/>
        <v>#REF!</v>
      </c>
      <c r="FQ68" s="41" t="e">
        <f t="shared" si="49"/>
        <v>#REF!</v>
      </c>
      <c r="FR68" s="41" t="e">
        <f t="shared" si="49"/>
        <v>#REF!</v>
      </c>
      <c r="FS68" s="41" t="e">
        <f t="shared" si="49"/>
        <v>#REF!</v>
      </c>
      <c r="FT68" s="41" t="e">
        <f t="shared" si="49"/>
        <v>#REF!</v>
      </c>
      <c r="FU68" s="41" t="e">
        <f t="shared" si="70"/>
        <v>#REF!</v>
      </c>
      <c r="FV68" s="41" t="e">
        <f t="shared" si="70"/>
        <v>#REF!</v>
      </c>
      <c r="FW68" s="41" t="e">
        <f t="shared" si="70"/>
        <v>#REF!</v>
      </c>
      <c r="FX68" s="41" t="e">
        <f t="shared" si="70"/>
        <v>#REF!</v>
      </c>
      <c r="FY68" s="41" t="e">
        <f t="shared" si="70"/>
        <v>#REF!</v>
      </c>
      <c r="FZ68" s="41" t="e">
        <f t="shared" si="70"/>
        <v>#REF!</v>
      </c>
      <c r="GA68" s="41" t="e">
        <f t="shared" si="70"/>
        <v>#REF!</v>
      </c>
      <c r="GB68" s="41" t="e">
        <f t="shared" si="70"/>
        <v>#REF!</v>
      </c>
      <c r="GC68" s="41" t="e">
        <f t="shared" si="70"/>
        <v>#REF!</v>
      </c>
      <c r="GD68" s="41" t="e">
        <f t="shared" si="70"/>
        <v>#REF!</v>
      </c>
      <c r="GE68" s="41" t="e">
        <f t="shared" si="70"/>
        <v>#REF!</v>
      </c>
      <c r="GF68" s="41" t="e">
        <f t="shared" si="70"/>
        <v>#REF!</v>
      </c>
      <c r="GG68" s="41" t="e">
        <f t="shared" si="70"/>
        <v>#REF!</v>
      </c>
      <c r="GH68" s="41" t="e">
        <f t="shared" si="66"/>
        <v>#REF!</v>
      </c>
      <c r="GI68" s="41" t="e">
        <f t="shared" si="58"/>
        <v>#REF!</v>
      </c>
      <c r="GJ68" s="41" t="e">
        <f t="shared" si="58"/>
        <v>#REF!</v>
      </c>
      <c r="GK68" s="41" t="e">
        <f t="shared" si="50"/>
        <v>#REF!</v>
      </c>
      <c r="GL68" s="41" t="e">
        <f t="shared" si="50"/>
        <v>#REF!</v>
      </c>
      <c r="GM68" s="41" t="e">
        <f t="shared" si="50"/>
        <v>#REF!</v>
      </c>
      <c r="GN68" s="41" t="e">
        <f t="shared" si="50"/>
        <v>#REF!</v>
      </c>
      <c r="GO68" s="41" t="e">
        <f t="shared" si="50"/>
        <v>#REF!</v>
      </c>
      <c r="GP68" s="41" t="e">
        <f t="shared" si="50"/>
        <v>#REF!</v>
      </c>
      <c r="GQ68" s="41" t="e">
        <f t="shared" si="50"/>
        <v>#REF!</v>
      </c>
      <c r="GR68" s="41" t="e">
        <f t="shared" si="50"/>
        <v>#REF!</v>
      </c>
      <c r="GS68" s="41" t="e">
        <f t="shared" si="50"/>
        <v>#REF!</v>
      </c>
      <c r="GT68" s="41" t="e">
        <f t="shared" si="50"/>
        <v>#REF!</v>
      </c>
      <c r="GU68" s="41" t="e">
        <f t="shared" si="50"/>
        <v>#REF!</v>
      </c>
      <c r="GV68" s="41" t="e">
        <f t="shared" si="50"/>
        <v>#REF!</v>
      </c>
      <c r="GW68" s="41" t="e">
        <f t="shared" si="50"/>
        <v>#REF!</v>
      </c>
      <c r="GX68" s="41" t="e">
        <f t="shared" si="50"/>
        <v>#REF!</v>
      </c>
      <c r="GY68" s="41" t="e">
        <f t="shared" si="59"/>
        <v>#REF!</v>
      </c>
      <c r="GZ68" s="41" t="e">
        <f t="shared" si="59"/>
        <v>#REF!</v>
      </c>
      <c r="HA68" s="41" t="e">
        <f t="shared" si="59"/>
        <v>#REF!</v>
      </c>
      <c r="HB68" s="41" t="e">
        <f t="shared" si="59"/>
        <v>#REF!</v>
      </c>
      <c r="HC68" s="41" t="e">
        <f t="shared" si="59"/>
        <v>#REF!</v>
      </c>
      <c r="HD68" s="41" t="e">
        <f t="shared" si="59"/>
        <v>#REF!</v>
      </c>
      <c r="HE68" s="41" t="e">
        <f t="shared" si="62"/>
        <v>#REF!</v>
      </c>
      <c r="HF68" s="41" t="e">
        <f t="shared" si="62"/>
        <v>#REF!</v>
      </c>
      <c r="HG68" s="41" t="e">
        <f t="shared" si="62"/>
        <v>#REF!</v>
      </c>
      <c r="HH68" s="41" t="e">
        <f t="shared" si="62"/>
        <v>#REF!</v>
      </c>
      <c r="HI68" s="41" t="e">
        <f t="shared" si="62"/>
        <v>#REF!</v>
      </c>
      <c r="HJ68" s="41" t="e">
        <f t="shared" si="62"/>
        <v>#REF!</v>
      </c>
    </row>
    <row r="69" spans="1:218" ht="14.4" x14ac:dyDescent="0.3">
      <c r="A69" s="42">
        <v>66</v>
      </c>
      <c r="B69" s="43" t="e">
        <f>'CMM2 - AUX CALC'!$BO$67</f>
        <v>#REF!</v>
      </c>
      <c r="BP69" s="41" t="e">
        <f>$B69/(_xlfn.SINGLE(PrazoConcessao)*12-BP$3+1)</f>
        <v>#REF!</v>
      </c>
      <c r="BQ69" s="41" t="e">
        <f t="shared" si="52"/>
        <v>#REF!</v>
      </c>
      <c r="BR69" s="41" t="e">
        <f t="shared" si="52"/>
        <v>#REF!</v>
      </c>
      <c r="BS69" s="41" t="e">
        <f t="shared" si="52"/>
        <v>#REF!</v>
      </c>
      <c r="BT69" s="41" t="e">
        <f t="shared" si="52"/>
        <v>#REF!</v>
      </c>
      <c r="BU69" s="41" t="e">
        <f t="shared" si="52"/>
        <v>#REF!</v>
      </c>
      <c r="BV69" s="41" t="e">
        <f t="shared" si="52"/>
        <v>#REF!</v>
      </c>
      <c r="BW69" s="41" t="e">
        <f t="shared" si="52"/>
        <v>#REF!</v>
      </c>
      <c r="BX69" s="41" t="e">
        <f t="shared" si="52"/>
        <v>#REF!</v>
      </c>
      <c r="BY69" s="41" t="e">
        <f t="shared" si="52"/>
        <v>#REF!</v>
      </c>
      <c r="BZ69" s="41" t="e">
        <f t="shared" si="52"/>
        <v>#REF!</v>
      </c>
      <c r="CA69" s="41" t="e">
        <f t="shared" si="52"/>
        <v>#REF!</v>
      </c>
      <c r="CB69" s="41" t="e">
        <f t="shared" si="52"/>
        <v>#REF!</v>
      </c>
      <c r="CC69" s="41" t="e">
        <f t="shared" si="52"/>
        <v>#REF!</v>
      </c>
      <c r="CD69" s="41" t="e">
        <f t="shared" si="52"/>
        <v>#REF!</v>
      </c>
      <c r="CE69" s="41" t="e">
        <f t="shared" si="52"/>
        <v>#REF!</v>
      </c>
      <c r="CF69" s="41" t="e">
        <f t="shared" si="67"/>
        <v>#REF!</v>
      </c>
      <c r="CG69" s="41" t="e">
        <f t="shared" si="67"/>
        <v>#REF!</v>
      </c>
      <c r="CH69" s="41" t="e">
        <f t="shared" si="67"/>
        <v>#REF!</v>
      </c>
      <c r="CI69" s="41" t="e">
        <f t="shared" si="67"/>
        <v>#REF!</v>
      </c>
      <c r="CJ69" s="41" t="e">
        <f t="shared" si="67"/>
        <v>#REF!</v>
      </c>
      <c r="CK69" s="41" t="e">
        <f t="shared" si="67"/>
        <v>#REF!</v>
      </c>
      <c r="CL69" s="41" t="e">
        <f t="shared" si="67"/>
        <v>#REF!</v>
      </c>
      <c r="CM69" s="41" t="e">
        <f t="shared" si="67"/>
        <v>#REF!</v>
      </c>
      <c r="CN69" s="41" t="e">
        <f t="shared" si="67"/>
        <v>#REF!</v>
      </c>
      <c r="CO69" s="41" t="e">
        <f t="shared" si="67"/>
        <v>#REF!</v>
      </c>
      <c r="CP69" s="41" t="e">
        <f t="shared" si="67"/>
        <v>#REF!</v>
      </c>
      <c r="CQ69" s="41" t="e">
        <f t="shared" si="63"/>
        <v>#REF!</v>
      </c>
      <c r="CR69" s="41" t="e">
        <f t="shared" si="63"/>
        <v>#REF!</v>
      </c>
      <c r="CS69" s="41" t="e">
        <f t="shared" si="47"/>
        <v>#REF!</v>
      </c>
      <c r="CT69" s="41" t="e">
        <f t="shared" si="47"/>
        <v>#REF!</v>
      </c>
      <c r="CU69" s="41" t="e">
        <f t="shared" si="47"/>
        <v>#REF!</v>
      </c>
      <c r="CV69" s="41" t="e">
        <f t="shared" si="47"/>
        <v>#REF!</v>
      </c>
      <c r="CW69" s="41" t="e">
        <f t="shared" si="47"/>
        <v>#REF!</v>
      </c>
      <c r="CX69" s="41" t="e">
        <f t="shared" si="47"/>
        <v>#REF!</v>
      </c>
      <c r="CY69" s="41" t="e">
        <f t="shared" si="47"/>
        <v>#REF!</v>
      </c>
      <c r="CZ69" s="41" t="e">
        <f t="shared" si="47"/>
        <v>#REF!</v>
      </c>
      <c r="DA69" s="41" t="e">
        <f t="shared" si="47"/>
        <v>#REF!</v>
      </c>
      <c r="DB69" s="41" t="e">
        <f t="shared" si="47"/>
        <v>#REF!</v>
      </c>
      <c r="DC69" s="41" t="e">
        <f t="shared" si="47"/>
        <v>#REF!</v>
      </c>
      <c r="DD69" s="41" t="e">
        <f t="shared" ref="DD69:DP99" si="71">DC69</f>
        <v>#REF!</v>
      </c>
      <c r="DE69" s="41" t="e">
        <f t="shared" si="71"/>
        <v>#REF!</v>
      </c>
      <c r="DF69" s="41" t="e">
        <f t="shared" si="71"/>
        <v>#REF!</v>
      </c>
      <c r="DG69" s="41" t="e">
        <f t="shared" si="71"/>
        <v>#REF!</v>
      </c>
      <c r="DH69" s="41" t="e">
        <f t="shared" si="71"/>
        <v>#REF!</v>
      </c>
      <c r="DI69" s="41" t="e">
        <f t="shared" si="68"/>
        <v>#REF!</v>
      </c>
      <c r="DJ69" s="41" t="e">
        <f t="shared" si="68"/>
        <v>#REF!</v>
      </c>
      <c r="DK69" s="41" t="e">
        <f t="shared" si="68"/>
        <v>#REF!</v>
      </c>
      <c r="DL69" s="41" t="e">
        <f t="shared" si="68"/>
        <v>#REF!</v>
      </c>
      <c r="DM69" s="41" t="e">
        <f t="shared" si="68"/>
        <v>#REF!</v>
      </c>
      <c r="DN69" s="41" t="e">
        <f t="shared" si="68"/>
        <v>#REF!</v>
      </c>
      <c r="DO69" s="41" t="e">
        <f t="shared" si="68"/>
        <v>#REF!</v>
      </c>
      <c r="DP69" s="41" t="e">
        <f t="shared" si="68"/>
        <v>#REF!</v>
      </c>
      <c r="DQ69" s="41" t="e">
        <f t="shared" si="68"/>
        <v>#REF!</v>
      </c>
      <c r="DR69" s="41" t="e">
        <f t="shared" si="68"/>
        <v>#REF!</v>
      </c>
      <c r="DS69" s="41" t="e">
        <f t="shared" si="68"/>
        <v>#REF!</v>
      </c>
      <c r="DT69" s="41" t="e">
        <f t="shared" si="68"/>
        <v>#REF!</v>
      </c>
      <c r="DU69" s="41" t="e">
        <f t="shared" si="68"/>
        <v>#REF!</v>
      </c>
      <c r="DV69" s="41" t="e">
        <f t="shared" si="64"/>
        <v>#REF!</v>
      </c>
      <c r="DW69" s="41" t="e">
        <f t="shared" si="54"/>
        <v>#REF!</v>
      </c>
      <c r="DX69" s="41" t="e">
        <f t="shared" si="54"/>
        <v>#REF!</v>
      </c>
      <c r="DY69" s="41" t="e">
        <f t="shared" si="48"/>
        <v>#REF!</v>
      </c>
      <c r="DZ69" s="41" t="e">
        <f t="shared" si="48"/>
        <v>#REF!</v>
      </c>
      <c r="EA69" s="41" t="e">
        <f t="shared" si="48"/>
        <v>#REF!</v>
      </c>
      <c r="EB69" s="41" t="e">
        <f t="shared" si="48"/>
        <v>#REF!</v>
      </c>
      <c r="EC69" s="41" t="e">
        <f t="shared" si="48"/>
        <v>#REF!</v>
      </c>
      <c r="ED69" s="41" t="e">
        <f t="shared" si="48"/>
        <v>#REF!</v>
      </c>
      <c r="EE69" s="41" t="e">
        <f t="shared" si="48"/>
        <v>#REF!</v>
      </c>
      <c r="EF69" s="41" t="e">
        <f t="shared" si="48"/>
        <v>#REF!</v>
      </c>
      <c r="EG69" s="41" t="e">
        <f t="shared" si="48"/>
        <v>#REF!</v>
      </c>
      <c r="EH69" s="41" t="e">
        <f t="shared" si="48"/>
        <v>#REF!</v>
      </c>
      <c r="EI69" s="41" t="e">
        <f t="shared" si="48"/>
        <v>#REF!</v>
      </c>
      <c r="EJ69" s="41" t="e">
        <f t="shared" ref="EJ69:EV99" si="72">EI69</f>
        <v>#REF!</v>
      </c>
      <c r="EK69" s="41" t="e">
        <f t="shared" si="72"/>
        <v>#REF!</v>
      </c>
      <c r="EL69" s="41" t="e">
        <f t="shared" si="72"/>
        <v>#REF!</v>
      </c>
      <c r="EM69" s="41" t="e">
        <f t="shared" si="72"/>
        <v>#REF!</v>
      </c>
      <c r="EN69" s="41" t="e">
        <f t="shared" si="72"/>
        <v>#REF!</v>
      </c>
      <c r="EO69" s="41" t="e">
        <f t="shared" si="69"/>
        <v>#REF!</v>
      </c>
      <c r="EP69" s="41" t="e">
        <f t="shared" si="69"/>
        <v>#REF!</v>
      </c>
      <c r="EQ69" s="41" t="e">
        <f t="shared" si="69"/>
        <v>#REF!</v>
      </c>
      <c r="ER69" s="41" t="e">
        <f t="shared" si="69"/>
        <v>#REF!</v>
      </c>
      <c r="ES69" s="41" t="e">
        <f t="shared" si="69"/>
        <v>#REF!</v>
      </c>
      <c r="ET69" s="41" t="e">
        <f t="shared" si="69"/>
        <v>#REF!</v>
      </c>
      <c r="EU69" s="41" t="e">
        <f t="shared" si="69"/>
        <v>#REF!</v>
      </c>
      <c r="EV69" s="41" t="e">
        <f t="shared" si="69"/>
        <v>#REF!</v>
      </c>
      <c r="EW69" s="41" t="e">
        <f t="shared" si="69"/>
        <v>#REF!</v>
      </c>
      <c r="EX69" s="41" t="e">
        <f t="shared" si="69"/>
        <v>#REF!</v>
      </c>
      <c r="EY69" s="41" t="e">
        <f t="shared" si="69"/>
        <v>#REF!</v>
      </c>
      <c r="EZ69" s="41" t="e">
        <f t="shared" si="69"/>
        <v>#REF!</v>
      </c>
      <c r="FA69" s="41" t="e">
        <f t="shared" si="69"/>
        <v>#REF!</v>
      </c>
      <c r="FB69" s="41" t="e">
        <f t="shared" si="65"/>
        <v>#REF!</v>
      </c>
      <c r="FC69" s="41" t="e">
        <f t="shared" si="56"/>
        <v>#REF!</v>
      </c>
      <c r="FD69" s="41" t="e">
        <f t="shared" si="56"/>
        <v>#REF!</v>
      </c>
      <c r="FE69" s="41" t="e">
        <f t="shared" si="49"/>
        <v>#REF!</v>
      </c>
      <c r="FF69" s="41" t="e">
        <f t="shared" si="49"/>
        <v>#REF!</v>
      </c>
      <c r="FG69" s="41" t="e">
        <f t="shared" si="49"/>
        <v>#REF!</v>
      </c>
      <c r="FH69" s="41" t="e">
        <f t="shared" si="49"/>
        <v>#REF!</v>
      </c>
      <c r="FI69" s="41" t="e">
        <f t="shared" si="49"/>
        <v>#REF!</v>
      </c>
      <c r="FJ69" s="41" t="e">
        <f t="shared" si="49"/>
        <v>#REF!</v>
      </c>
      <c r="FK69" s="41" t="e">
        <f t="shared" si="49"/>
        <v>#REF!</v>
      </c>
      <c r="FL69" s="41" t="e">
        <f t="shared" si="49"/>
        <v>#REF!</v>
      </c>
      <c r="FM69" s="41" t="e">
        <f t="shared" si="49"/>
        <v>#REF!</v>
      </c>
      <c r="FN69" s="41" t="e">
        <f t="shared" si="49"/>
        <v>#REF!</v>
      </c>
      <c r="FO69" s="41" t="e">
        <f t="shared" si="49"/>
        <v>#REF!</v>
      </c>
      <c r="FP69" s="41" t="e">
        <f t="shared" ref="FP69:GB99" si="73">FO69</f>
        <v>#REF!</v>
      </c>
      <c r="FQ69" s="41" t="e">
        <f t="shared" si="73"/>
        <v>#REF!</v>
      </c>
      <c r="FR69" s="41" t="e">
        <f t="shared" si="73"/>
        <v>#REF!</v>
      </c>
      <c r="FS69" s="41" t="e">
        <f t="shared" si="73"/>
        <v>#REF!</v>
      </c>
      <c r="FT69" s="41" t="e">
        <f t="shared" si="73"/>
        <v>#REF!</v>
      </c>
      <c r="FU69" s="41" t="e">
        <f t="shared" si="70"/>
        <v>#REF!</v>
      </c>
      <c r="FV69" s="41" t="e">
        <f t="shared" si="70"/>
        <v>#REF!</v>
      </c>
      <c r="FW69" s="41" t="e">
        <f t="shared" si="70"/>
        <v>#REF!</v>
      </c>
      <c r="FX69" s="41" t="e">
        <f t="shared" si="70"/>
        <v>#REF!</v>
      </c>
      <c r="FY69" s="41" t="e">
        <f t="shared" si="70"/>
        <v>#REF!</v>
      </c>
      <c r="FZ69" s="41" t="e">
        <f t="shared" si="70"/>
        <v>#REF!</v>
      </c>
      <c r="GA69" s="41" t="e">
        <f t="shared" si="70"/>
        <v>#REF!</v>
      </c>
      <c r="GB69" s="41" t="e">
        <f t="shared" si="70"/>
        <v>#REF!</v>
      </c>
      <c r="GC69" s="41" t="e">
        <f t="shared" si="70"/>
        <v>#REF!</v>
      </c>
      <c r="GD69" s="41" t="e">
        <f t="shared" si="70"/>
        <v>#REF!</v>
      </c>
      <c r="GE69" s="41" t="e">
        <f t="shared" si="70"/>
        <v>#REF!</v>
      </c>
      <c r="GF69" s="41" t="e">
        <f t="shared" si="70"/>
        <v>#REF!</v>
      </c>
      <c r="GG69" s="41" t="e">
        <f t="shared" si="70"/>
        <v>#REF!</v>
      </c>
      <c r="GH69" s="41" t="e">
        <f t="shared" si="66"/>
        <v>#REF!</v>
      </c>
      <c r="GI69" s="41" t="e">
        <f t="shared" si="58"/>
        <v>#REF!</v>
      </c>
      <c r="GJ69" s="41" t="e">
        <f t="shared" si="58"/>
        <v>#REF!</v>
      </c>
      <c r="GK69" s="41" t="e">
        <f t="shared" si="50"/>
        <v>#REF!</v>
      </c>
      <c r="GL69" s="41" t="e">
        <f t="shared" si="50"/>
        <v>#REF!</v>
      </c>
      <c r="GM69" s="41" t="e">
        <f t="shared" si="50"/>
        <v>#REF!</v>
      </c>
      <c r="GN69" s="41" t="e">
        <f t="shared" si="50"/>
        <v>#REF!</v>
      </c>
      <c r="GO69" s="41" t="e">
        <f t="shared" si="50"/>
        <v>#REF!</v>
      </c>
      <c r="GP69" s="41" t="e">
        <f t="shared" si="50"/>
        <v>#REF!</v>
      </c>
      <c r="GQ69" s="41" t="e">
        <f t="shared" si="50"/>
        <v>#REF!</v>
      </c>
      <c r="GR69" s="41" t="e">
        <f t="shared" si="50"/>
        <v>#REF!</v>
      </c>
      <c r="GS69" s="41" t="e">
        <f t="shared" si="50"/>
        <v>#REF!</v>
      </c>
      <c r="GT69" s="41" t="e">
        <f t="shared" si="50"/>
        <v>#REF!</v>
      </c>
      <c r="GU69" s="41" t="e">
        <f t="shared" si="50"/>
        <v>#REF!</v>
      </c>
      <c r="GV69" s="41" t="e">
        <f t="shared" si="50"/>
        <v>#REF!</v>
      </c>
      <c r="GW69" s="41" t="e">
        <f t="shared" si="50"/>
        <v>#REF!</v>
      </c>
      <c r="GX69" s="41" t="e">
        <f t="shared" si="50"/>
        <v>#REF!</v>
      </c>
      <c r="GY69" s="41" t="e">
        <f t="shared" si="59"/>
        <v>#REF!</v>
      </c>
      <c r="GZ69" s="41" t="e">
        <f t="shared" si="59"/>
        <v>#REF!</v>
      </c>
      <c r="HA69" s="41" t="e">
        <f t="shared" si="59"/>
        <v>#REF!</v>
      </c>
      <c r="HB69" s="41" t="e">
        <f t="shared" si="59"/>
        <v>#REF!</v>
      </c>
      <c r="HC69" s="41" t="e">
        <f t="shared" si="59"/>
        <v>#REF!</v>
      </c>
      <c r="HD69" s="41" t="e">
        <f t="shared" si="59"/>
        <v>#REF!</v>
      </c>
      <c r="HE69" s="41" t="e">
        <f t="shared" si="62"/>
        <v>#REF!</v>
      </c>
      <c r="HF69" s="41" t="e">
        <f t="shared" si="62"/>
        <v>#REF!</v>
      </c>
      <c r="HG69" s="41" t="e">
        <f t="shared" si="62"/>
        <v>#REF!</v>
      </c>
      <c r="HH69" s="41" t="e">
        <f t="shared" si="62"/>
        <v>#REF!</v>
      </c>
      <c r="HI69" s="41" t="e">
        <f t="shared" si="62"/>
        <v>#REF!</v>
      </c>
      <c r="HJ69" s="41" t="e">
        <f t="shared" si="62"/>
        <v>#REF!</v>
      </c>
    </row>
    <row r="70" spans="1:218" ht="14.4" x14ac:dyDescent="0.3">
      <c r="A70" s="42">
        <v>67</v>
      </c>
      <c r="B70" s="43" t="e">
        <f>'CMM2 - AUX CALC'!$BP$67</f>
        <v>#REF!</v>
      </c>
      <c r="BQ70" s="41" t="e">
        <f>$B70/(_xlfn.SINGLE(PrazoConcessao)*12-BQ$3+1)</f>
        <v>#REF!</v>
      </c>
      <c r="BR70" s="41" t="e">
        <f t="shared" ref="BR70:CE83" si="74">BQ70</f>
        <v>#REF!</v>
      </c>
      <c r="BS70" s="41" t="e">
        <f t="shared" si="74"/>
        <v>#REF!</v>
      </c>
      <c r="BT70" s="41" t="e">
        <f t="shared" si="74"/>
        <v>#REF!</v>
      </c>
      <c r="BU70" s="41" t="e">
        <f t="shared" si="74"/>
        <v>#REF!</v>
      </c>
      <c r="BV70" s="41" t="e">
        <f t="shared" si="74"/>
        <v>#REF!</v>
      </c>
      <c r="BW70" s="41" t="e">
        <f t="shared" si="74"/>
        <v>#REF!</v>
      </c>
      <c r="BX70" s="41" t="e">
        <f t="shared" si="74"/>
        <v>#REF!</v>
      </c>
      <c r="BY70" s="41" t="e">
        <f t="shared" si="74"/>
        <v>#REF!</v>
      </c>
      <c r="BZ70" s="41" t="e">
        <f t="shared" si="74"/>
        <v>#REF!</v>
      </c>
      <c r="CA70" s="41" t="e">
        <f t="shared" si="74"/>
        <v>#REF!</v>
      </c>
      <c r="CB70" s="41" t="e">
        <f t="shared" si="74"/>
        <v>#REF!</v>
      </c>
      <c r="CC70" s="41" t="e">
        <f t="shared" si="74"/>
        <v>#REF!</v>
      </c>
      <c r="CD70" s="41" t="e">
        <f t="shared" si="74"/>
        <v>#REF!</v>
      </c>
      <c r="CE70" s="41" t="e">
        <f t="shared" si="74"/>
        <v>#REF!</v>
      </c>
      <c r="CF70" s="41" t="e">
        <f t="shared" si="67"/>
        <v>#REF!</v>
      </c>
      <c r="CG70" s="41" t="e">
        <f t="shared" si="67"/>
        <v>#REF!</v>
      </c>
      <c r="CH70" s="41" t="e">
        <f t="shared" si="67"/>
        <v>#REF!</v>
      </c>
      <c r="CI70" s="41" t="e">
        <f t="shared" si="67"/>
        <v>#REF!</v>
      </c>
      <c r="CJ70" s="41" t="e">
        <f t="shared" si="67"/>
        <v>#REF!</v>
      </c>
      <c r="CK70" s="41" t="e">
        <f t="shared" si="67"/>
        <v>#REF!</v>
      </c>
      <c r="CL70" s="41" t="e">
        <f t="shared" si="67"/>
        <v>#REF!</v>
      </c>
      <c r="CM70" s="41" t="e">
        <f t="shared" si="67"/>
        <v>#REF!</v>
      </c>
      <c r="CN70" s="41" t="e">
        <f t="shared" si="67"/>
        <v>#REF!</v>
      </c>
      <c r="CO70" s="41" t="e">
        <f t="shared" si="67"/>
        <v>#REF!</v>
      </c>
      <c r="CP70" s="41" t="e">
        <f t="shared" si="67"/>
        <v>#REF!</v>
      </c>
      <c r="CQ70" s="41" t="e">
        <f t="shared" si="63"/>
        <v>#REF!</v>
      </c>
      <c r="CR70" s="41" t="e">
        <f t="shared" si="63"/>
        <v>#REF!</v>
      </c>
      <c r="CS70" s="41" t="e">
        <f t="shared" si="63"/>
        <v>#REF!</v>
      </c>
      <c r="CT70" s="41" t="e">
        <f t="shared" si="63"/>
        <v>#REF!</v>
      </c>
      <c r="CU70" s="41" t="e">
        <f t="shared" si="63"/>
        <v>#REF!</v>
      </c>
      <c r="CV70" s="41" t="e">
        <f t="shared" si="63"/>
        <v>#REF!</v>
      </c>
      <c r="CW70" s="41" t="e">
        <f t="shared" si="63"/>
        <v>#REF!</v>
      </c>
      <c r="CX70" s="41" t="e">
        <f t="shared" si="63"/>
        <v>#REF!</v>
      </c>
      <c r="CY70" s="41" t="e">
        <f t="shared" si="63"/>
        <v>#REF!</v>
      </c>
      <c r="CZ70" s="41" t="e">
        <f t="shared" si="63"/>
        <v>#REF!</v>
      </c>
      <c r="DA70" s="41" t="e">
        <f t="shared" si="63"/>
        <v>#REF!</v>
      </c>
      <c r="DB70" s="41" t="e">
        <f t="shared" si="63"/>
        <v>#REF!</v>
      </c>
      <c r="DC70" s="41" t="e">
        <f t="shared" si="63"/>
        <v>#REF!</v>
      </c>
      <c r="DD70" s="41" t="e">
        <f t="shared" si="71"/>
        <v>#REF!</v>
      </c>
      <c r="DE70" s="41" t="e">
        <f t="shared" si="71"/>
        <v>#REF!</v>
      </c>
      <c r="DF70" s="41" t="e">
        <f t="shared" si="71"/>
        <v>#REF!</v>
      </c>
      <c r="DG70" s="41" t="e">
        <f t="shared" si="71"/>
        <v>#REF!</v>
      </c>
      <c r="DH70" s="41" t="e">
        <f t="shared" si="71"/>
        <v>#REF!</v>
      </c>
      <c r="DI70" s="41" t="e">
        <f t="shared" si="68"/>
        <v>#REF!</v>
      </c>
      <c r="DJ70" s="41" t="e">
        <f t="shared" si="68"/>
        <v>#REF!</v>
      </c>
      <c r="DK70" s="41" t="e">
        <f t="shared" si="68"/>
        <v>#REF!</v>
      </c>
      <c r="DL70" s="41" t="e">
        <f t="shared" si="68"/>
        <v>#REF!</v>
      </c>
      <c r="DM70" s="41" t="e">
        <f t="shared" si="68"/>
        <v>#REF!</v>
      </c>
      <c r="DN70" s="41" t="e">
        <f t="shared" si="68"/>
        <v>#REF!</v>
      </c>
      <c r="DO70" s="41" t="e">
        <f t="shared" si="68"/>
        <v>#REF!</v>
      </c>
      <c r="DP70" s="41" t="e">
        <f t="shared" si="68"/>
        <v>#REF!</v>
      </c>
      <c r="DQ70" s="41" t="e">
        <f t="shared" si="68"/>
        <v>#REF!</v>
      </c>
      <c r="DR70" s="41" t="e">
        <f t="shared" si="68"/>
        <v>#REF!</v>
      </c>
      <c r="DS70" s="41" t="e">
        <f t="shared" si="68"/>
        <v>#REF!</v>
      </c>
      <c r="DT70" s="41" t="e">
        <f t="shared" si="68"/>
        <v>#REF!</v>
      </c>
      <c r="DU70" s="41" t="e">
        <f t="shared" si="68"/>
        <v>#REF!</v>
      </c>
      <c r="DV70" s="41" t="e">
        <f t="shared" si="64"/>
        <v>#REF!</v>
      </c>
      <c r="DW70" s="41" t="e">
        <f t="shared" si="54"/>
        <v>#REF!</v>
      </c>
      <c r="DX70" s="41" t="e">
        <f t="shared" si="54"/>
        <v>#REF!</v>
      </c>
      <c r="DY70" s="41" t="e">
        <f t="shared" si="54"/>
        <v>#REF!</v>
      </c>
      <c r="DZ70" s="41" t="e">
        <f t="shared" si="54"/>
        <v>#REF!</v>
      </c>
      <c r="EA70" s="41" t="e">
        <f t="shared" si="54"/>
        <v>#REF!</v>
      </c>
      <c r="EB70" s="41" t="e">
        <f t="shared" si="54"/>
        <v>#REF!</v>
      </c>
      <c r="EC70" s="41" t="e">
        <f t="shared" si="54"/>
        <v>#REF!</v>
      </c>
      <c r="ED70" s="41" t="e">
        <f t="shared" si="54"/>
        <v>#REF!</v>
      </c>
      <c r="EE70" s="41" t="e">
        <f t="shared" si="54"/>
        <v>#REF!</v>
      </c>
      <c r="EF70" s="41" t="e">
        <f t="shared" si="54"/>
        <v>#REF!</v>
      </c>
      <c r="EG70" s="41" t="e">
        <f t="shared" si="54"/>
        <v>#REF!</v>
      </c>
      <c r="EH70" s="41" t="e">
        <f t="shared" si="54"/>
        <v>#REF!</v>
      </c>
      <c r="EI70" s="41" t="e">
        <f t="shared" si="54"/>
        <v>#REF!</v>
      </c>
      <c r="EJ70" s="41" t="e">
        <f t="shared" si="72"/>
        <v>#REF!</v>
      </c>
      <c r="EK70" s="41" t="e">
        <f t="shared" si="72"/>
        <v>#REF!</v>
      </c>
      <c r="EL70" s="41" t="e">
        <f t="shared" si="72"/>
        <v>#REF!</v>
      </c>
      <c r="EM70" s="41" t="e">
        <f t="shared" si="72"/>
        <v>#REF!</v>
      </c>
      <c r="EN70" s="41" t="e">
        <f t="shared" si="72"/>
        <v>#REF!</v>
      </c>
      <c r="EO70" s="41" t="e">
        <f t="shared" si="69"/>
        <v>#REF!</v>
      </c>
      <c r="EP70" s="41" t="e">
        <f t="shared" si="69"/>
        <v>#REF!</v>
      </c>
      <c r="EQ70" s="41" t="e">
        <f t="shared" si="69"/>
        <v>#REF!</v>
      </c>
      <c r="ER70" s="41" t="e">
        <f t="shared" si="69"/>
        <v>#REF!</v>
      </c>
      <c r="ES70" s="41" t="e">
        <f t="shared" si="69"/>
        <v>#REF!</v>
      </c>
      <c r="ET70" s="41" t="e">
        <f t="shared" si="69"/>
        <v>#REF!</v>
      </c>
      <c r="EU70" s="41" t="e">
        <f t="shared" si="69"/>
        <v>#REF!</v>
      </c>
      <c r="EV70" s="41" t="e">
        <f t="shared" si="69"/>
        <v>#REF!</v>
      </c>
      <c r="EW70" s="41" t="e">
        <f t="shared" si="69"/>
        <v>#REF!</v>
      </c>
      <c r="EX70" s="41" t="e">
        <f t="shared" si="69"/>
        <v>#REF!</v>
      </c>
      <c r="EY70" s="41" t="e">
        <f t="shared" si="69"/>
        <v>#REF!</v>
      </c>
      <c r="EZ70" s="41" t="e">
        <f t="shared" si="69"/>
        <v>#REF!</v>
      </c>
      <c r="FA70" s="41" t="e">
        <f t="shared" si="69"/>
        <v>#REF!</v>
      </c>
      <c r="FB70" s="41" t="e">
        <f t="shared" si="65"/>
        <v>#REF!</v>
      </c>
      <c r="FC70" s="41" t="e">
        <f t="shared" si="56"/>
        <v>#REF!</v>
      </c>
      <c r="FD70" s="41" t="e">
        <f t="shared" si="56"/>
        <v>#REF!</v>
      </c>
      <c r="FE70" s="41" t="e">
        <f t="shared" si="56"/>
        <v>#REF!</v>
      </c>
      <c r="FF70" s="41" t="e">
        <f t="shared" si="56"/>
        <v>#REF!</v>
      </c>
      <c r="FG70" s="41" t="e">
        <f t="shared" si="56"/>
        <v>#REF!</v>
      </c>
      <c r="FH70" s="41" t="e">
        <f t="shared" si="56"/>
        <v>#REF!</v>
      </c>
      <c r="FI70" s="41" t="e">
        <f t="shared" si="56"/>
        <v>#REF!</v>
      </c>
      <c r="FJ70" s="41" t="e">
        <f t="shared" si="56"/>
        <v>#REF!</v>
      </c>
      <c r="FK70" s="41" t="e">
        <f t="shared" si="56"/>
        <v>#REF!</v>
      </c>
      <c r="FL70" s="41" t="e">
        <f t="shared" si="56"/>
        <v>#REF!</v>
      </c>
      <c r="FM70" s="41" t="e">
        <f t="shared" si="56"/>
        <v>#REF!</v>
      </c>
      <c r="FN70" s="41" t="e">
        <f t="shared" si="56"/>
        <v>#REF!</v>
      </c>
      <c r="FO70" s="41" t="e">
        <f t="shared" si="56"/>
        <v>#REF!</v>
      </c>
      <c r="FP70" s="41" t="e">
        <f t="shared" si="73"/>
        <v>#REF!</v>
      </c>
      <c r="FQ70" s="41" t="e">
        <f t="shared" si="73"/>
        <v>#REF!</v>
      </c>
      <c r="FR70" s="41" t="e">
        <f t="shared" si="73"/>
        <v>#REF!</v>
      </c>
      <c r="FS70" s="41" t="e">
        <f t="shared" si="73"/>
        <v>#REF!</v>
      </c>
      <c r="FT70" s="41" t="e">
        <f t="shared" si="73"/>
        <v>#REF!</v>
      </c>
      <c r="FU70" s="41" t="e">
        <f t="shared" si="70"/>
        <v>#REF!</v>
      </c>
      <c r="FV70" s="41" t="e">
        <f t="shared" si="70"/>
        <v>#REF!</v>
      </c>
      <c r="FW70" s="41" t="e">
        <f t="shared" si="70"/>
        <v>#REF!</v>
      </c>
      <c r="FX70" s="41" t="e">
        <f t="shared" si="70"/>
        <v>#REF!</v>
      </c>
      <c r="FY70" s="41" t="e">
        <f t="shared" si="70"/>
        <v>#REF!</v>
      </c>
      <c r="FZ70" s="41" t="e">
        <f t="shared" si="70"/>
        <v>#REF!</v>
      </c>
      <c r="GA70" s="41" t="e">
        <f t="shared" si="70"/>
        <v>#REF!</v>
      </c>
      <c r="GB70" s="41" t="e">
        <f t="shared" si="70"/>
        <v>#REF!</v>
      </c>
      <c r="GC70" s="41" t="e">
        <f t="shared" si="70"/>
        <v>#REF!</v>
      </c>
      <c r="GD70" s="41" t="e">
        <f t="shared" si="70"/>
        <v>#REF!</v>
      </c>
      <c r="GE70" s="41" t="e">
        <f t="shared" si="70"/>
        <v>#REF!</v>
      </c>
      <c r="GF70" s="41" t="e">
        <f t="shared" si="70"/>
        <v>#REF!</v>
      </c>
      <c r="GG70" s="41" t="e">
        <f t="shared" si="70"/>
        <v>#REF!</v>
      </c>
      <c r="GH70" s="41" t="e">
        <f t="shared" si="66"/>
        <v>#REF!</v>
      </c>
      <c r="GI70" s="41" t="e">
        <f t="shared" si="58"/>
        <v>#REF!</v>
      </c>
      <c r="GJ70" s="41" t="e">
        <f t="shared" si="58"/>
        <v>#REF!</v>
      </c>
      <c r="GK70" s="41" t="e">
        <f t="shared" si="50"/>
        <v>#REF!</v>
      </c>
      <c r="GL70" s="41" t="e">
        <f t="shared" ref="GL70:GX89" si="75">GK70</f>
        <v>#REF!</v>
      </c>
      <c r="GM70" s="41" t="e">
        <f t="shared" si="75"/>
        <v>#REF!</v>
      </c>
      <c r="GN70" s="41" t="e">
        <f t="shared" si="75"/>
        <v>#REF!</v>
      </c>
      <c r="GO70" s="41" t="e">
        <f t="shared" si="75"/>
        <v>#REF!</v>
      </c>
      <c r="GP70" s="41" t="e">
        <f t="shared" si="75"/>
        <v>#REF!</v>
      </c>
      <c r="GQ70" s="41" t="e">
        <f t="shared" si="75"/>
        <v>#REF!</v>
      </c>
      <c r="GR70" s="41" t="e">
        <f t="shared" si="75"/>
        <v>#REF!</v>
      </c>
      <c r="GS70" s="41" t="e">
        <f t="shared" si="75"/>
        <v>#REF!</v>
      </c>
      <c r="GT70" s="41" t="e">
        <f t="shared" si="75"/>
        <v>#REF!</v>
      </c>
      <c r="GU70" s="41" t="e">
        <f t="shared" si="75"/>
        <v>#REF!</v>
      </c>
      <c r="GV70" s="41" t="e">
        <f t="shared" si="75"/>
        <v>#REF!</v>
      </c>
      <c r="GW70" s="41" t="e">
        <f t="shared" si="75"/>
        <v>#REF!</v>
      </c>
      <c r="GX70" s="41" t="e">
        <f t="shared" si="75"/>
        <v>#REF!</v>
      </c>
      <c r="GY70" s="41" t="e">
        <f t="shared" si="59"/>
        <v>#REF!</v>
      </c>
      <c r="GZ70" s="41" t="e">
        <f t="shared" si="59"/>
        <v>#REF!</v>
      </c>
      <c r="HA70" s="41" t="e">
        <f t="shared" si="59"/>
        <v>#REF!</v>
      </c>
      <c r="HB70" s="41" t="e">
        <f t="shared" si="59"/>
        <v>#REF!</v>
      </c>
      <c r="HC70" s="41" t="e">
        <f t="shared" si="59"/>
        <v>#REF!</v>
      </c>
      <c r="HD70" s="41" t="e">
        <f t="shared" si="59"/>
        <v>#REF!</v>
      </c>
      <c r="HE70" s="41" t="e">
        <f t="shared" si="62"/>
        <v>#REF!</v>
      </c>
      <c r="HF70" s="41" t="e">
        <f t="shared" si="62"/>
        <v>#REF!</v>
      </c>
      <c r="HG70" s="41" t="e">
        <f t="shared" si="62"/>
        <v>#REF!</v>
      </c>
      <c r="HH70" s="41" t="e">
        <f t="shared" si="62"/>
        <v>#REF!</v>
      </c>
      <c r="HI70" s="41" t="e">
        <f t="shared" si="62"/>
        <v>#REF!</v>
      </c>
      <c r="HJ70" s="41" t="e">
        <f t="shared" si="62"/>
        <v>#REF!</v>
      </c>
    </row>
    <row r="71" spans="1:218" ht="14.4" x14ac:dyDescent="0.3">
      <c r="A71" s="42">
        <v>68</v>
      </c>
      <c r="B71" s="43" t="e">
        <f>'CMM2 - AUX CALC'!$BQ$67</f>
        <v>#REF!</v>
      </c>
      <c r="BR71" s="41" t="e">
        <f>$B71/(_xlfn.SINGLE(PrazoConcessao)*12-BR$3+1)</f>
        <v>#REF!</v>
      </c>
      <c r="BS71" s="41" t="e">
        <f t="shared" si="74"/>
        <v>#REF!</v>
      </c>
      <c r="BT71" s="41" t="e">
        <f t="shared" si="74"/>
        <v>#REF!</v>
      </c>
      <c r="BU71" s="41" t="e">
        <f t="shared" si="74"/>
        <v>#REF!</v>
      </c>
      <c r="BV71" s="41" t="e">
        <f t="shared" si="74"/>
        <v>#REF!</v>
      </c>
      <c r="BW71" s="41" t="e">
        <f t="shared" si="74"/>
        <v>#REF!</v>
      </c>
      <c r="BX71" s="41" t="e">
        <f t="shared" si="74"/>
        <v>#REF!</v>
      </c>
      <c r="BY71" s="41" t="e">
        <f t="shared" si="74"/>
        <v>#REF!</v>
      </c>
      <c r="BZ71" s="41" t="e">
        <f t="shared" si="74"/>
        <v>#REF!</v>
      </c>
      <c r="CA71" s="41" t="e">
        <f t="shared" si="74"/>
        <v>#REF!</v>
      </c>
      <c r="CB71" s="41" t="e">
        <f t="shared" si="74"/>
        <v>#REF!</v>
      </c>
      <c r="CC71" s="41" t="e">
        <f t="shared" si="74"/>
        <v>#REF!</v>
      </c>
      <c r="CD71" s="41" t="e">
        <f t="shared" si="74"/>
        <v>#REF!</v>
      </c>
      <c r="CE71" s="41" t="e">
        <f t="shared" si="74"/>
        <v>#REF!</v>
      </c>
      <c r="CF71" s="41" t="e">
        <f t="shared" si="67"/>
        <v>#REF!</v>
      </c>
      <c r="CG71" s="41" t="e">
        <f t="shared" si="67"/>
        <v>#REF!</v>
      </c>
      <c r="CH71" s="41" t="e">
        <f t="shared" si="67"/>
        <v>#REF!</v>
      </c>
      <c r="CI71" s="41" t="e">
        <f t="shared" si="67"/>
        <v>#REF!</v>
      </c>
      <c r="CJ71" s="41" t="e">
        <f t="shared" si="67"/>
        <v>#REF!</v>
      </c>
      <c r="CK71" s="41" t="e">
        <f t="shared" si="67"/>
        <v>#REF!</v>
      </c>
      <c r="CL71" s="41" t="e">
        <f t="shared" si="67"/>
        <v>#REF!</v>
      </c>
      <c r="CM71" s="41" t="e">
        <f t="shared" si="67"/>
        <v>#REF!</v>
      </c>
      <c r="CN71" s="41" t="e">
        <f t="shared" si="67"/>
        <v>#REF!</v>
      </c>
      <c r="CO71" s="41" t="e">
        <f t="shared" si="67"/>
        <v>#REF!</v>
      </c>
      <c r="CP71" s="41" t="e">
        <f t="shared" si="67"/>
        <v>#REF!</v>
      </c>
      <c r="CQ71" s="41" t="e">
        <f t="shared" si="63"/>
        <v>#REF!</v>
      </c>
      <c r="CR71" s="41" t="e">
        <f t="shared" si="63"/>
        <v>#REF!</v>
      </c>
      <c r="CS71" s="41" t="e">
        <f t="shared" si="63"/>
        <v>#REF!</v>
      </c>
      <c r="CT71" s="41" t="e">
        <f t="shared" si="63"/>
        <v>#REF!</v>
      </c>
      <c r="CU71" s="41" t="e">
        <f t="shared" si="63"/>
        <v>#REF!</v>
      </c>
      <c r="CV71" s="41" t="e">
        <f t="shared" si="63"/>
        <v>#REF!</v>
      </c>
      <c r="CW71" s="41" t="e">
        <f t="shared" si="63"/>
        <v>#REF!</v>
      </c>
      <c r="CX71" s="41" t="e">
        <f t="shared" si="63"/>
        <v>#REF!</v>
      </c>
      <c r="CY71" s="41" t="e">
        <f t="shared" si="63"/>
        <v>#REF!</v>
      </c>
      <c r="CZ71" s="41" t="e">
        <f t="shared" si="63"/>
        <v>#REF!</v>
      </c>
      <c r="DA71" s="41" t="e">
        <f t="shared" si="63"/>
        <v>#REF!</v>
      </c>
      <c r="DB71" s="41" t="e">
        <f t="shared" si="63"/>
        <v>#REF!</v>
      </c>
      <c r="DC71" s="41" t="e">
        <f t="shared" si="63"/>
        <v>#REF!</v>
      </c>
      <c r="DD71" s="41" t="e">
        <f t="shared" si="71"/>
        <v>#REF!</v>
      </c>
      <c r="DE71" s="41" t="e">
        <f t="shared" si="71"/>
        <v>#REF!</v>
      </c>
      <c r="DF71" s="41" t="e">
        <f t="shared" si="71"/>
        <v>#REF!</v>
      </c>
      <c r="DG71" s="41" t="e">
        <f t="shared" si="71"/>
        <v>#REF!</v>
      </c>
      <c r="DH71" s="41" t="e">
        <f t="shared" si="71"/>
        <v>#REF!</v>
      </c>
      <c r="DI71" s="41" t="e">
        <f t="shared" si="68"/>
        <v>#REF!</v>
      </c>
      <c r="DJ71" s="41" t="e">
        <f t="shared" si="68"/>
        <v>#REF!</v>
      </c>
      <c r="DK71" s="41" t="e">
        <f t="shared" si="68"/>
        <v>#REF!</v>
      </c>
      <c r="DL71" s="41" t="e">
        <f t="shared" si="68"/>
        <v>#REF!</v>
      </c>
      <c r="DM71" s="41" t="e">
        <f t="shared" si="68"/>
        <v>#REF!</v>
      </c>
      <c r="DN71" s="41" t="e">
        <f t="shared" si="68"/>
        <v>#REF!</v>
      </c>
      <c r="DO71" s="41" t="e">
        <f t="shared" si="68"/>
        <v>#REF!</v>
      </c>
      <c r="DP71" s="41" t="e">
        <f t="shared" si="68"/>
        <v>#REF!</v>
      </c>
      <c r="DQ71" s="41" t="e">
        <f t="shared" si="68"/>
        <v>#REF!</v>
      </c>
      <c r="DR71" s="41" t="e">
        <f t="shared" si="68"/>
        <v>#REF!</v>
      </c>
      <c r="DS71" s="41" t="e">
        <f t="shared" si="68"/>
        <v>#REF!</v>
      </c>
      <c r="DT71" s="41" t="e">
        <f t="shared" si="68"/>
        <v>#REF!</v>
      </c>
      <c r="DU71" s="41" t="e">
        <f t="shared" si="68"/>
        <v>#REF!</v>
      </c>
      <c r="DV71" s="41" t="e">
        <f t="shared" si="64"/>
        <v>#REF!</v>
      </c>
      <c r="DW71" s="41" t="e">
        <f t="shared" si="54"/>
        <v>#REF!</v>
      </c>
      <c r="DX71" s="41" t="e">
        <f t="shared" si="54"/>
        <v>#REF!</v>
      </c>
      <c r="DY71" s="41" t="e">
        <f t="shared" si="54"/>
        <v>#REF!</v>
      </c>
      <c r="DZ71" s="41" t="e">
        <f t="shared" si="54"/>
        <v>#REF!</v>
      </c>
      <c r="EA71" s="41" t="e">
        <f t="shared" si="54"/>
        <v>#REF!</v>
      </c>
      <c r="EB71" s="41" t="e">
        <f t="shared" si="54"/>
        <v>#REF!</v>
      </c>
      <c r="EC71" s="41" t="e">
        <f t="shared" si="54"/>
        <v>#REF!</v>
      </c>
      <c r="ED71" s="41" t="e">
        <f t="shared" si="54"/>
        <v>#REF!</v>
      </c>
      <c r="EE71" s="41" t="e">
        <f t="shared" si="54"/>
        <v>#REF!</v>
      </c>
      <c r="EF71" s="41" t="e">
        <f t="shared" si="54"/>
        <v>#REF!</v>
      </c>
      <c r="EG71" s="41" t="e">
        <f t="shared" si="54"/>
        <v>#REF!</v>
      </c>
      <c r="EH71" s="41" t="e">
        <f t="shared" si="54"/>
        <v>#REF!</v>
      </c>
      <c r="EI71" s="41" t="e">
        <f t="shared" si="54"/>
        <v>#REF!</v>
      </c>
      <c r="EJ71" s="41" t="e">
        <f t="shared" si="72"/>
        <v>#REF!</v>
      </c>
      <c r="EK71" s="41" t="e">
        <f t="shared" si="72"/>
        <v>#REF!</v>
      </c>
      <c r="EL71" s="41" t="e">
        <f t="shared" si="72"/>
        <v>#REF!</v>
      </c>
      <c r="EM71" s="41" t="e">
        <f t="shared" si="72"/>
        <v>#REF!</v>
      </c>
      <c r="EN71" s="41" t="e">
        <f t="shared" si="72"/>
        <v>#REF!</v>
      </c>
      <c r="EO71" s="41" t="e">
        <f t="shared" si="69"/>
        <v>#REF!</v>
      </c>
      <c r="EP71" s="41" t="e">
        <f t="shared" si="69"/>
        <v>#REF!</v>
      </c>
      <c r="EQ71" s="41" t="e">
        <f t="shared" si="69"/>
        <v>#REF!</v>
      </c>
      <c r="ER71" s="41" t="e">
        <f t="shared" si="69"/>
        <v>#REF!</v>
      </c>
      <c r="ES71" s="41" t="e">
        <f t="shared" si="69"/>
        <v>#REF!</v>
      </c>
      <c r="ET71" s="41" t="e">
        <f t="shared" si="69"/>
        <v>#REF!</v>
      </c>
      <c r="EU71" s="41" t="e">
        <f t="shared" si="69"/>
        <v>#REF!</v>
      </c>
      <c r="EV71" s="41" t="e">
        <f t="shared" si="69"/>
        <v>#REF!</v>
      </c>
      <c r="EW71" s="41" t="e">
        <f t="shared" si="69"/>
        <v>#REF!</v>
      </c>
      <c r="EX71" s="41" t="e">
        <f t="shared" si="69"/>
        <v>#REF!</v>
      </c>
      <c r="EY71" s="41" t="e">
        <f t="shared" si="69"/>
        <v>#REF!</v>
      </c>
      <c r="EZ71" s="41" t="e">
        <f t="shared" si="69"/>
        <v>#REF!</v>
      </c>
      <c r="FA71" s="41" t="e">
        <f t="shared" si="69"/>
        <v>#REF!</v>
      </c>
      <c r="FB71" s="41" t="e">
        <f t="shared" si="65"/>
        <v>#REF!</v>
      </c>
      <c r="FC71" s="41" t="e">
        <f t="shared" si="56"/>
        <v>#REF!</v>
      </c>
      <c r="FD71" s="41" t="e">
        <f t="shared" si="56"/>
        <v>#REF!</v>
      </c>
      <c r="FE71" s="41" t="e">
        <f t="shared" si="56"/>
        <v>#REF!</v>
      </c>
      <c r="FF71" s="41" t="e">
        <f t="shared" si="56"/>
        <v>#REF!</v>
      </c>
      <c r="FG71" s="41" t="e">
        <f t="shared" si="56"/>
        <v>#REF!</v>
      </c>
      <c r="FH71" s="41" t="e">
        <f t="shared" si="56"/>
        <v>#REF!</v>
      </c>
      <c r="FI71" s="41" t="e">
        <f t="shared" si="56"/>
        <v>#REF!</v>
      </c>
      <c r="FJ71" s="41" t="e">
        <f t="shared" si="56"/>
        <v>#REF!</v>
      </c>
      <c r="FK71" s="41" t="e">
        <f t="shared" si="56"/>
        <v>#REF!</v>
      </c>
      <c r="FL71" s="41" t="e">
        <f t="shared" si="56"/>
        <v>#REF!</v>
      </c>
      <c r="FM71" s="41" t="e">
        <f t="shared" si="56"/>
        <v>#REF!</v>
      </c>
      <c r="FN71" s="41" t="e">
        <f t="shared" si="56"/>
        <v>#REF!</v>
      </c>
      <c r="FO71" s="41" t="e">
        <f t="shared" si="56"/>
        <v>#REF!</v>
      </c>
      <c r="FP71" s="41" t="e">
        <f t="shared" si="73"/>
        <v>#REF!</v>
      </c>
      <c r="FQ71" s="41" t="e">
        <f t="shared" si="73"/>
        <v>#REF!</v>
      </c>
      <c r="FR71" s="41" t="e">
        <f t="shared" si="73"/>
        <v>#REF!</v>
      </c>
      <c r="FS71" s="41" t="e">
        <f t="shared" si="73"/>
        <v>#REF!</v>
      </c>
      <c r="FT71" s="41" t="e">
        <f t="shared" si="73"/>
        <v>#REF!</v>
      </c>
      <c r="FU71" s="41" t="e">
        <f t="shared" si="70"/>
        <v>#REF!</v>
      </c>
      <c r="FV71" s="41" t="e">
        <f t="shared" si="70"/>
        <v>#REF!</v>
      </c>
      <c r="FW71" s="41" t="e">
        <f t="shared" si="70"/>
        <v>#REF!</v>
      </c>
      <c r="FX71" s="41" t="e">
        <f t="shared" si="70"/>
        <v>#REF!</v>
      </c>
      <c r="FY71" s="41" t="e">
        <f t="shared" si="70"/>
        <v>#REF!</v>
      </c>
      <c r="FZ71" s="41" t="e">
        <f t="shared" si="70"/>
        <v>#REF!</v>
      </c>
      <c r="GA71" s="41" t="e">
        <f t="shared" si="70"/>
        <v>#REF!</v>
      </c>
      <c r="GB71" s="41" t="e">
        <f t="shared" si="70"/>
        <v>#REF!</v>
      </c>
      <c r="GC71" s="41" t="e">
        <f t="shared" si="70"/>
        <v>#REF!</v>
      </c>
      <c r="GD71" s="41" t="e">
        <f t="shared" si="70"/>
        <v>#REF!</v>
      </c>
      <c r="GE71" s="41" t="e">
        <f t="shared" si="70"/>
        <v>#REF!</v>
      </c>
      <c r="GF71" s="41" t="e">
        <f t="shared" si="70"/>
        <v>#REF!</v>
      </c>
      <c r="GG71" s="41" t="e">
        <f t="shared" si="70"/>
        <v>#REF!</v>
      </c>
      <c r="GH71" s="41" t="e">
        <f t="shared" si="66"/>
        <v>#REF!</v>
      </c>
      <c r="GI71" s="41" t="e">
        <f t="shared" si="58"/>
        <v>#REF!</v>
      </c>
      <c r="GJ71" s="41" t="e">
        <f t="shared" si="58"/>
        <v>#REF!</v>
      </c>
      <c r="GK71" s="41" t="e">
        <f t="shared" si="58"/>
        <v>#REF!</v>
      </c>
      <c r="GL71" s="41" t="e">
        <f t="shared" si="75"/>
        <v>#REF!</v>
      </c>
      <c r="GM71" s="41" t="e">
        <f t="shared" si="75"/>
        <v>#REF!</v>
      </c>
      <c r="GN71" s="41" t="e">
        <f t="shared" si="75"/>
        <v>#REF!</v>
      </c>
      <c r="GO71" s="41" t="e">
        <f t="shared" si="75"/>
        <v>#REF!</v>
      </c>
      <c r="GP71" s="41" t="e">
        <f t="shared" si="75"/>
        <v>#REF!</v>
      </c>
      <c r="GQ71" s="41" t="e">
        <f t="shared" si="75"/>
        <v>#REF!</v>
      </c>
      <c r="GR71" s="41" t="e">
        <f t="shared" si="75"/>
        <v>#REF!</v>
      </c>
      <c r="GS71" s="41" t="e">
        <f t="shared" si="75"/>
        <v>#REF!</v>
      </c>
      <c r="GT71" s="41" t="e">
        <f t="shared" si="75"/>
        <v>#REF!</v>
      </c>
      <c r="GU71" s="41" t="e">
        <f t="shared" si="75"/>
        <v>#REF!</v>
      </c>
      <c r="GV71" s="41" t="e">
        <f t="shared" si="75"/>
        <v>#REF!</v>
      </c>
      <c r="GW71" s="41" t="e">
        <f t="shared" si="75"/>
        <v>#REF!</v>
      </c>
      <c r="GX71" s="41" t="e">
        <f t="shared" si="75"/>
        <v>#REF!</v>
      </c>
      <c r="GY71" s="41" t="e">
        <f t="shared" si="59"/>
        <v>#REF!</v>
      </c>
      <c r="GZ71" s="41" t="e">
        <f t="shared" si="59"/>
        <v>#REF!</v>
      </c>
      <c r="HA71" s="41" t="e">
        <f t="shared" si="59"/>
        <v>#REF!</v>
      </c>
      <c r="HB71" s="41" t="e">
        <f t="shared" si="59"/>
        <v>#REF!</v>
      </c>
      <c r="HC71" s="41" t="e">
        <f t="shared" si="59"/>
        <v>#REF!</v>
      </c>
      <c r="HD71" s="41" t="e">
        <f t="shared" si="59"/>
        <v>#REF!</v>
      </c>
      <c r="HE71" s="41" t="e">
        <f t="shared" si="62"/>
        <v>#REF!</v>
      </c>
      <c r="HF71" s="41" t="e">
        <f t="shared" si="62"/>
        <v>#REF!</v>
      </c>
      <c r="HG71" s="41" t="e">
        <f t="shared" si="62"/>
        <v>#REF!</v>
      </c>
      <c r="HH71" s="41" t="e">
        <f t="shared" si="62"/>
        <v>#REF!</v>
      </c>
      <c r="HI71" s="41" t="e">
        <f t="shared" si="62"/>
        <v>#REF!</v>
      </c>
      <c r="HJ71" s="41" t="e">
        <f t="shared" si="62"/>
        <v>#REF!</v>
      </c>
    </row>
    <row r="72" spans="1:218" ht="14.4" x14ac:dyDescent="0.3">
      <c r="A72" s="42">
        <v>69</v>
      </c>
      <c r="B72" s="43" t="e">
        <f>'CMM2 - AUX CALC'!$BR$67</f>
        <v>#REF!</v>
      </c>
      <c r="BS72" s="41" t="e">
        <f>$B72/(_xlfn.SINGLE(PrazoConcessao)*12-BS$3+1)</f>
        <v>#REF!</v>
      </c>
      <c r="BT72" s="41" t="e">
        <f t="shared" si="74"/>
        <v>#REF!</v>
      </c>
      <c r="BU72" s="41" t="e">
        <f t="shared" si="74"/>
        <v>#REF!</v>
      </c>
      <c r="BV72" s="41" t="e">
        <f t="shared" si="74"/>
        <v>#REF!</v>
      </c>
      <c r="BW72" s="41" t="e">
        <f t="shared" si="74"/>
        <v>#REF!</v>
      </c>
      <c r="BX72" s="41" t="e">
        <f t="shared" si="74"/>
        <v>#REF!</v>
      </c>
      <c r="BY72" s="41" t="e">
        <f t="shared" si="74"/>
        <v>#REF!</v>
      </c>
      <c r="BZ72" s="41" t="e">
        <f t="shared" si="74"/>
        <v>#REF!</v>
      </c>
      <c r="CA72" s="41" t="e">
        <f t="shared" si="74"/>
        <v>#REF!</v>
      </c>
      <c r="CB72" s="41" t="e">
        <f t="shared" si="74"/>
        <v>#REF!</v>
      </c>
      <c r="CC72" s="41" t="e">
        <f t="shared" si="74"/>
        <v>#REF!</v>
      </c>
      <c r="CD72" s="41" t="e">
        <f t="shared" si="74"/>
        <v>#REF!</v>
      </c>
      <c r="CE72" s="41" t="e">
        <f t="shared" si="74"/>
        <v>#REF!</v>
      </c>
      <c r="CF72" s="41" t="e">
        <f t="shared" si="67"/>
        <v>#REF!</v>
      </c>
      <c r="CG72" s="41" t="e">
        <f t="shared" si="67"/>
        <v>#REF!</v>
      </c>
      <c r="CH72" s="41" t="e">
        <f t="shared" si="67"/>
        <v>#REF!</v>
      </c>
      <c r="CI72" s="41" t="e">
        <f t="shared" si="67"/>
        <v>#REF!</v>
      </c>
      <c r="CJ72" s="41" t="e">
        <f t="shared" si="67"/>
        <v>#REF!</v>
      </c>
      <c r="CK72" s="41" t="e">
        <f t="shared" si="67"/>
        <v>#REF!</v>
      </c>
      <c r="CL72" s="41" t="e">
        <f t="shared" si="67"/>
        <v>#REF!</v>
      </c>
      <c r="CM72" s="41" t="e">
        <f t="shared" si="67"/>
        <v>#REF!</v>
      </c>
      <c r="CN72" s="41" t="e">
        <f t="shared" si="67"/>
        <v>#REF!</v>
      </c>
      <c r="CO72" s="41" t="e">
        <f t="shared" si="67"/>
        <v>#REF!</v>
      </c>
      <c r="CP72" s="41" t="e">
        <f t="shared" si="67"/>
        <v>#REF!</v>
      </c>
      <c r="CQ72" s="41" t="e">
        <f t="shared" si="63"/>
        <v>#REF!</v>
      </c>
      <c r="CR72" s="41" t="e">
        <f t="shared" si="63"/>
        <v>#REF!</v>
      </c>
      <c r="CS72" s="41" t="e">
        <f t="shared" si="63"/>
        <v>#REF!</v>
      </c>
      <c r="CT72" s="41" t="e">
        <f t="shared" si="63"/>
        <v>#REF!</v>
      </c>
      <c r="CU72" s="41" t="e">
        <f t="shared" si="63"/>
        <v>#REF!</v>
      </c>
      <c r="CV72" s="41" t="e">
        <f t="shared" si="63"/>
        <v>#REF!</v>
      </c>
      <c r="CW72" s="41" t="e">
        <f t="shared" si="63"/>
        <v>#REF!</v>
      </c>
      <c r="CX72" s="41" t="e">
        <f t="shared" si="63"/>
        <v>#REF!</v>
      </c>
      <c r="CY72" s="41" t="e">
        <f t="shared" si="63"/>
        <v>#REF!</v>
      </c>
      <c r="CZ72" s="41" t="e">
        <f t="shared" si="63"/>
        <v>#REF!</v>
      </c>
      <c r="DA72" s="41" t="e">
        <f t="shared" si="63"/>
        <v>#REF!</v>
      </c>
      <c r="DB72" s="41" t="e">
        <f t="shared" si="63"/>
        <v>#REF!</v>
      </c>
      <c r="DC72" s="41" t="e">
        <f t="shared" si="63"/>
        <v>#REF!</v>
      </c>
      <c r="DD72" s="41" t="e">
        <f t="shared" si="71"/>
        <v>#REF!</v>
      </c>
      <c r="DE72" s="41" t="e">
        <f t="shared" si="71"/>
        <v>#REF!</v>
      </c>
      <c r="DF72" s="41" t="e">
        <f t="shared" si="71"/>
        <v>#REF!</v>
      </c>
      <c r="DG72" s="41" t="e">
        <f t="shared" si="71"/>
        <v>#REF!</v>
      </c>
      <c r="DH72" s="41" t="e">
        <f t="shared" si="71"/>
        <v>#REF!</v>
      </c>
      <c r="DI72" s="41" t="e">
        <f t="shared" si="68"/>
        <v>#REF!</v>
      </c>
      <c r="DJ72" s="41" t="e">
        <f t="shared" si="68"/>
        <v>#REF!</v>
      </c>
      <c r="DK72" s="41" t="e">
        <f t="shared" si="68"/>
        <v>#REF!</v>
      </c>
      <c r="DL72" s="41" t="e">
        <f t="shared" si="68"/>
        <v>#REF!</v>
      </c>
      <c r="DM72" s="41" t="e">
        <f t="shared" si="68"/>
        <v>#REF!</v>
      </c>
      <c r="DN72" s="41" t="e">
        <f t="shared" si="68"/>
        <v>#REF!</v>
      </c>
      <c r="DO72" s="41" t="e">
        <f t="shared" si="68"/>
        <v>#REF!</v>
      </c>
      <c r="DP72" s="41" t="e">
        <f t="shared" si="68"/>
        <v>#REF!</v>
      </c>
      <c r="DQ72" s="41" t="e">
        <f t="shared" si="68"/>
        <v>#REF!</v>
      </c>
      <c r="DR72" s="41" t="e">
        <f t="shared" si="68"/>
        <v>#REF!</v>
      </c>
      <c r="DS72" s="41" t="e">
        <f t="shared" si="68"/>
        <v>#REF!</v>
      </c>
      <c r="DT72" s="41" t="e">
        <f t="shared" si="68"/>
        <v>#REF!</v>
      </c>
      <c r="DU72" s="41" t="e">
        <f t="shared" si="68"/>
        <v>#REF!</v>
      </c>
      <c r="DV72" s="41" t="e">
        <f t="shared" si="64"/>
        <v>#REF!</v>
      </c>
      <c r="DW72" s="41" t="e">
        <f t="shared" si="54"/>
        <v>#REF!</v>
      </c>
      <c r="DX72" s="41" t="e">
        <f t="shared" si="54"/>
        <v>#REF!</v>
      </c>
      <c r="DY72" s="41" t="e">
        <f t="shared" si="54"/>
        <v>#REF!</v>
      </c>
      <c r="DZ72" s="41" t="e">
        <f t="shared" si="54"/>
        <v>#REF!</v>
      </c>
      <c r="EA72" s="41" t="e">
        <f t="shared" si="54"/>
        <v>#REF!</v>
      </c>
      <c r="EB72" s="41" t="e">
        <f t="shared" si="54"/>
        <v>#REF!</v>
      </c>
      <c r="EC72" s="41" t="e">
        <f t="shared" si="54"/>
        <v>#REF!</v>
      </c>
      <c r="ED72" s="41" t="e">
        <f t="shared" si="54"/>
        <v>#REF!</v>
      </c>
      <c r="EE72" s="41" t="e">
        <f t="shared" si="54"/>
        <v>#REF!</v>
      </c>
      <c r="EF72" s="41" t="e">
        <f t="shared" si="54"/>
        <v>#REF!</v>
      </c>
      <c r="EG72" s="41" t="e">
        <f t="shared" si="54"/>
        <v>#REF!</v>
      </c>
      <c r="EH72" s="41" t="e">
        <f t="shared" si="54"/>
        <v>#REF!</v>
      </c>
      <c r="EI72" s="41" t="e">
        <f t="shared" si="54"/>
        <v>#REF!</v>
      </c>
      <c r="EJ72" s="41" t="e">
        <f t="shared" si="72"/>
        <v>#REF!</v>
      </c>
      <c r="EK72" s="41" t="e">
        <f t="shared" si="72"/>
        <v>#REF!</v>
      </c>
      <c r="EL72" s="41" t="e">
        <f t="shared" si="72"/>
        <v>#REF!</v>
      </c>
      <c r="EM72" s="41" t="e">
        <f t="shared" si="72"/>
        <v>#REF!</v>
      </c>
      <c r="EN72" s="41" t="e">
        <f t="shared" si="72"/>
        <v>#REF!</v>
      </c>
      <c r="EO72" s="41" t="e">
        <f t="shared" si="69"/>
        <v>#REF!</v>
      </c>
      <c r="EP72" s="41" t="e">
        <f t="shared" si="69"/>
        <v>#REF!</v>
      </c>
      <c r="EQ72" s="41" t="e">
        <f t="shared" si="69"/>
        <v>#REF!</v>
      </c>
      <c r="ER72" s="41" t="e">
        <f t="shared" si="69"/>
        <v>#REF!</v>
      </c>
      <c r="ES72" s="41" t="e">
        <f t="shared" si="69"/>
        <v>#REF!</v>
      </c>
      <c r="ET72" s="41" t="e">
        <f t="shared" si="69"/>
        <v>#REF!</v>
      </c>
      <c r="EU72" s="41" t="e">
        <f t="shared" si="69"/>
        <v>#REF!</v>
      </c>
      <c r="EV72" s="41" t="e">
        <f t="shared" si="69"/>
        <v>#REF!</v>
      </c>
      <c r="EW72" s="41" t="e">
        <f t="shared" si="69"/>
        <v>#REF!</v>
      </c>
      <c r="EX72" s="41" t="e">
        <f t="shared" si="69"/>
        <v>#REF!</v>
      </c>
      <c r="EY72" s="41" t="e">
        <f t="shared" si="69"/>
        <v>#REF!</v>
      </c>
      <c r="EZ72" s="41" t="e">
        <f t="shared" si="69"/>
        <v>#REF!</v>
      </c>
      <c r="FA72" s="41" t="e">
        <f t="shared" si="69"/>
        <v>#REF!</v>
      </c>
      <c r="FB72" s="41" t="e">
        <f t="shared" si="65"/>
        <v>#REF!</v>
      </c>
      <c r="FC72" s="41" t="e">
        <f t="shared" si="56"/>
        <v>#REF!</v>
      </c>
      <c r="FD72" s="41" t="e">
        <f t="shared" si="56"/>
        <v>#REF!</v>
      </c>
      <c r="FE72" s="41" t="e">
        <f t="shared" si="56"/>
        <v>#REF!</v>
      </c>
      <c r="FF72" s="41" t="e">
        <f t="shared" si="56"/>
        <v>#REF!</v>
      </c>
      <c r="FG72" s="41" t="e">
        <f t="shared" si="56"/>
        <v>#REF!</v>
      </c>
      <c r="FH72" s="41" t="e">
        <f t="shared" si="56"/>
        <v>#REF!</v>
      </c>
      <c r="FI72" s="41" t="e">
        <f t="shared" si="56"/>
        <v>#REF!</v>
      </c>
      <c r="FJ72" s="41" t="e">
        <f t="shared" si="56"/>
        <v>#REF!</v>
      </c>
      <c r="FK72" s="41" t="e">
        <f t="shared" si="56"/>
        <v>#REF!</v>
      </c>
      <c r="FL72" s="41" t="e">
        <f t="shared" si="56"/>
        <v>#REF!</v>
      </c>
      <c r="FM72" s="41" t="e">
        <f t="shared" si="56"/>
        <v>#REF!</v>
      </c>
      <c r="FN72" s="41" t="e">
        <f t="shared" si="56"/>
        <v>#REF!</v>
      </c>
      <c r="FO72" s="41" t="e">
        <f t="shared" si="56"/>
        <v>#REF!</v>
      </c>
      <c r="FP72" s="41" t="e">
        <f t="shared" si="73"/>
        <v>#REF!</v>
      </c>
      <c r="FQ72" s="41" t="e">
        <f t="shared" si="73"/>
        <v>#REF!</v>
      </c>
      <c r="FR72" s="41" t="e">
        <f t="shared" si="73"/>
        <v>#REF!</v>
      </c>
      <c r="FS72" s="41" t="e">
        <f t="shared" si="73"/>
        <v>#REF!</v>
      </c>
      <c r="FT72" s="41" t="e">
        <f t="shared" si="73"/>
        <v>#REF!</v>
      </c>
      <c r="FU72" s="41" t="e">
        <f t="shared" si="70"/>
        <v>#REF!</v>
      </c>
      <c r="FV72" s="41" t="e">
        <f t="shared" si="70"/>
        <v>#REF!</v>
      </c>
      <c r="FW72" s="41" t="e">
        <f t="shared" si="70"/>
        <v>#REF!</v>
      </c>
      <c r="FX72" s="41" t="e">
        <f t="shared" si="70"/>
        <v>#REF!</v>
      </c>
      <c r="FY72" s="41" t="e">
        <f t="shared" si="70"/>
        <v>#REF!</v>
      </c>
      <c r="FZ72" s="41" t="e">
        <f t="shared" si="70"/>
        <v>#REF!</v>
      </c>
      <c r="GA72" s="41" t="e">
        <f t="shared" si="70"/>
        <v>#REF!</v>
      </c>
      <c r="GB72" s="41" t="e">
        <f t="shared" si="70"/>
        <v>#REF!</v>
      </c>
      <c r="GC72" s="41" t="e">
        <f t="shared" si="70"/>
        <v>#REF!</v>
      </c>
      <c r="GD72" s="41" t="e">
        <f t="shared" si="70"/>
        <v>#REF!</v>
      </c>
      <c r="GE72" s="41" t="e">
        <f t="shared" si="70"/>
        <v>#REF!</v>
      </c>
      <c r="GF72" s="41" t="e">
        <f t="shared" si="70"/>
        <v>#REF!</v>
      </c>
      <c r="GG72" s="41" t="e">
        <f t="shared" si="70"/>
        <v>#REF!</v>
      </c>
      <c r="GH72" s="41" t="e">
        <f t="shared" si="66"/>
        <v>#REF!</v>
      </c>
      <c r="GI72" s="41" t="e">
        <f t="shared" si="58"/>
        <v>#REF!</v>
      </c>
      <c r="GJ72" s="41" t="e">
        <f t="shared" si="58"/>
        <v>#REF!</v>
      </c>
      <c r="GK72" s="41" t="e">
        <f t="shared" si="58"/>
        <v>#REF!</v>
      </c>
      <c r="GL72" s="41" t="e">
        <f t="shared" si="75"/>
        <v>#REF!</v>
      </c>
      <c r="GM72" s="41" t="e">
        <f t="shared" si="75"/>
        <v>#REF!</v>
      </c>
      <c r="GN72" s="41" t="e">
        <f t="shared" si="75"/>
        <v>#REF!</v>
      </c>
      <c r="GO72" s="41" t="e">
        <f t="shared" si="75"/>
        <v>#REF!</v>
      </c>
      <c r="GP72" s="41" t="e">
        <f t="shared" si="75"/>
        <v>#REF!</v>
      </c>
      <c r="GQ72" s="41" t="e">
        <f t="shared" si="75"/>
        <v>#REF!</v>
      </c>
      <c r="GR72" s="41" t="e">
        <f t="shared" si="75"/>
        <v>#REF!</v>
      </c>
      <c r="GS72" s="41" t="e">
        <f t="shared" si="75"/>
        <v>#REF!</v>
      </c>
      <c r="GT72" s="41" t="e">
        <f t="shared" si="75"/>
        <v>#REF!</v>
      </c>
      <c r="GU72" s="41" t="e">
        <f t="shared" si="75"/>
        <v>#REF!</v>
      </c>
      <c r="GV72" s="41" t="e">
        <f t="shared" si="75"/>
        <v>#REF!</v>
      </c>
      <c r="GW72" s="41" t="e">
        <f t="shared" si="75"/>
        <v>#REF!</v>
      </c>
      <c r="GX72" s="41" t="e">
        <f t="shared" si="75"/>
        <v>#REF!</v>
      </c>
      <c r="GY72" s="41" t="e">
        <f t="shared" si="59"/>
        <v>#REF!</v>
      </c>
      <c r="GZ72" s="41" t="e">
        <f t="shared" si="59"/>
        <v>#REF!</v>
      </c>
      <c r="HA72" s="41" t="e">
        <f t="shared" si="59"/>
        <v>#REF!</v>
      </c>
      <c r="HB72" s="41" t="e">
        <f t="shared" si="59"/>
        <v>#REF!</v>
      </c>
      <c r="HC72" s="41" t="e">
        <f t="shared" si="59"/>
        <v>#REF!</v>
      </c>
      <c r="HD72" s="41" t="e">
        <f t="shared" si="59"/>
        <v>#REF!</v>
      </c>
      <c r="HE72" s="41" t="e">
        <f t="shared" si="62"/>
        <v>#REF!</v>
      </c>
      <c r="HF72" s="41" t="e">
        <f t="shared" si="62"/>
        <v>#REF!</v>
      </c>
      <c r="HG72" s="41" t="e">
        <f t="shared" si="62"/>
        <v>#REF!</v>
      </c>
      <c r="HH72" s="41" t="e">
        <f t="shared" si="62"/>
        <v>#REF!</v>
      </c>
      <c r="HI72" s="41" t="e">
        <f t="shared" si="62"/>
        <v>#REF!</v>
      </c>
      <c r="HJ72" s="41" t="e">
        <f t="shared" si="62"/>
        <v>#REF!</v>
      </c>
    </row>
    <row r="73" spans="1:218" ht="14.4" x14ac:dyDescent="0.3">
      <c r="A73" s="42">
        <v>70</v>
      </c>
      <c r="B73" s="43" t="e">
        <f>'CMM2 - AUX CALC'!$BS$67</f>
        <v>#REF!</v>
      </c>
      <c r="BT73" s="41" t="e">
        <f>$B73/(_xlfn.SINGLE(PrazoConcessao)*12-BT$3+1)</f>
        <v>#REF!</v>
      </c>
      <c r="BU73" s="41" t="e">
        <f t="shared" si="74"/>
        <v>#REF!</v>
      </c>
      <c r="BV73" s="41" t="e">
        <f t="shared" si="74"/>
        <v>#REF!</v>
      </c>
      <c r="BW73" s="41" t="e">
        <f t="shared" si="74"/>
        <v>#REF!</v>
      </c>
      <c r="BX73" s="41" t="e">
        <f t="shared" si="74"/>
        <v>#REF!</v>
      </c>
      <c r="BY73" s="41" t="e">
        <f t="shared" si="74"/>
        <v>#REF!</v>
      </c>
      <c r="BZ73" s="41" t="e">
        <f t="shared" si="74"/>
        <v>#REF!</v>
      </c>
      <c r="CA73" s="41" t="e">
        <f t="shared" si="74"/>
        <v>#REF!</v>
      </c>
      <c r="CB73" s="41" t="e">
        <f t="shared" si="74"/>
        <v>#REF!</v>
      </c>
      <c r="CC73" s="41" t="e">
        <f t="shared" si="74"/>
        <v>#REF!</v>
      </c>
      <c r="CD73" s="41" t="e">
        <f t="shared" si="74"/>
        <v>#REF!</v>
      </c>
      <c r="CE73" s="41" t="e">
        <f t="shared" si="74"/>
        <v>#REF!</v>
      </c>
      <c r="CF73" s="41" t="e">
        <f t="shared" si="67"/>
        <v>#REF!</v>
      </c>
      <c r="CG73" s="41" t="e">
        <f t="shared" si="67"/>
        <v>#REF!</v>
      </c>
      <c r="CH73" s="41" t="e">
        <f t="shared" si="67"/>
        <v>#REF!</v>
      </c>
      <c r="CI73" s="41" t="e">
        <f t="shared" si="67"/>
        <v>#REF!</v>
      </c>
      <c r="CJ73" s="41" t="e">
        <f t="shared" si="67"/>
        <v>#REF!</v>
      </c>
      <c r="CK73" s="41" t="e">
        <f t="shared" si="67"/>
        <v>#REF!</v>
      </c>
      <c r="CL73" s="41" t="e">
        <f t="shared" si="67"/>
        <v>#REF!</v>
      </c>
      <c r="CM73" s="41" t="e">
        <f t="shared" si="67"/>
        <v>#REF!</v>
      </c>
      <c r="CN73" s="41" t="e">
        <f t="shared" si="67"/>
        <v>#REF!</v>
      </c>
      <c r="CO73" s="41" t="e">
        <f t="shared" si="67"/>
        <v>#REF!</v>
      </c>
      <c r="CP73" s="41" t="e">
        <f t="shared" si="67"/>
        <v>#REF!</v>
      </c>
      <c r="CQ73" s="41" t="e">
        <f t="shared" si="63"/>
        <v>#REF!</v>
      </c>
      <c r="CR73" s="41" t="e">
        <f t="shared" si="63"/>
        <v>#REF!</v>
      </c>
      <c r="CS73" s="41" t="e">
        <f t="shared" si="63"/>
        <v>#REF!</v>
      </c>
      <c r="CT73" s="41" t="e">
        <f t="shared" si="63"/>
        <v>#REF!</v>
      </c>
      <c r="CU73" s="41" t="e">
        <f t="shared" si="63"/>
        <v>#REF!</v>
      </c>
      <c r="CV73" s="41" t="e">
        <f t="shared" si="63"/>
        <v>#REF!</v>
      </c>
      <c r="CW73" s="41" t="e">
        <f t="shared" si="63"/>
        <v>#REF!</v>
      </c>
      <c r="CX73" s="41" t="e">
        <f t="shared" si="63"/>
        <v>#REF!</v>
      </c>
      <c r="CY73" s="41" t="e">
        <f t="shared" si="63"/>
        <v>#REF!</v>
      </c>
      <c r="CZ73" s="41" t="e">
        <f t="shared" si="63"/>
        <v>#REF!</v>
      </c>
      <c r="DA73" s="41" t="e">
        <f t="shared" si="63"/>
        <v>#REF!</v>
      </c>
      <c r="DB73" s="41" t="e">
        <f t="shared" si="63"/>
        <v>#REF!</v>
      </c>
      <c r="DC73" s="41" t="e">
        <f t="shared" si="63"/>
        <v>#REF!</v>
      </c>
      <c r="DD73" s="41" t="e">
        <f t="shared" si="71"/>
        <v>#REF!</v>
      </c>
      <c r="DE73" s="41" t="e">
        <f t="shared" si="71"/>
        <v>#REF!</v>
      </c>
      <c r="DF73" s="41" t="e">
        <f t="shared" si="71"/>
        <v>#REF!</v>
      </c>
      <c r="DG73" s="41" t="e">
        <f t="shared" si="71"/>
        <v>#REF!</v>
      </c>
      <c r="DH73" s="41" t="e">
        <f t="shared" si="71"/>
        <v>#REF!</v>
      </c>
      <c r="DI73" s="41" t="e">
        <f t="shared" si="68"/>
        <v>#REF!</v>
      </c>
      <c r="DJ73" s="41" t="e">
        <f t="shared" si="68"/>
        <v>#REF!</v>
      </c>
      <c r="DK73" s="41" t="e">
        <f t="shared" si="68"/>
        <v>#REF!</v>
      </c>
      <c r="DL73" s="41" t="e">
        <f t="shared" si="68"/>
        <v>#REF!</v>
      </c>
      <c r="DM73" s="41" t="e">
        <f t="shared" si="68"/>
        <v>#REF!</v>
      </c>
      <c r="DN73" s="41" t="e">
        <f t="shared" si="68"/>
        <v>#REF!</v>
      </c>
      <c r="DO73" s="41" t="e">
        <f t="shared" si="68"/>
        <v>#REF!</v>
      </c>
      <c r="DP73" s="41" t="e">
        <f t="shared" si="68"/>
        <v>#REF!</v>
      </c>
      <c r="DQ73" s="41" t="e">
        <f t="shared" si="68"/>
        <v>#REF!</v>
      </c>
      <c r="DR73" s="41" t="e">
        <f t="shared" si="68"/>
        <v>#REF!</v>
      </c>
      <c r="DS73" s="41" t="e">
        <f t="shared" si="68"/>
        <v>#REF!</v>
      </c>
      <c r="DT73" s="41" t="e">
        <f t="shared" si="68"/>
        <v>#REF!</v>
      </c>
      <c r="DU73" s="41" t="e">
        <f t="shared" si="68"/>
        <v>#REF!</v>
      </c>
      <c r="DV73" s="41" t="e">
        <f t="shared" si="64"/>
        <v>#REF!</v>
      </c>
      <c r="DW73" s="41" t="e">
        <f t="shared" si="54"/>
        <v>#REF!</v>
      </c>
      <c r="DX73" s="41" t="e">
        <f t="shared" si="54"/>
        <v>#REF!</v>
      </c>
      <c r="DY73" s="41" t="e">
        <f t="shared" si="54"/>
        <v>#REF!</v>
      </c>
      <c r="DZ73" s="41" t="e">
        <f t="shared" si="54"/>
        <v>#REF!</v>
      </c>
      <c r="EA73" s="41" t="e">
        <f t="shared" si="54"/>
        <v>#REF!</v>
      </c>
      <c r="EB73" s="41" t="e">
        <f t="shared" si="54"/>
        <v>#REF!</v>
      </c>
      <c r="EC73" s="41" t="e">
        <f t="shared" si="54"/>
        <v>#REF!</v>
      </c>
      <c r="ED73" s="41" t="e">
        <f t="shared" si="54"/>
        <v>#REF!</v>
      </c>
      <c r="EE73" s="41" t="e">
        <f t="shared" si="54"/>
        <v>#REF!</v>
      </c>
      <c r="EF73" s="41" t="e">
        <f t="shared" si="54"/>
        <v>#REF!</v>
      </c>
      <c r="EG73" s="41" t="e">
        <f t="shared" si="54"/>
        <v>#REF!</v>
      </c>
      <c r="EH73" s="41" t="e">
        <f t="shared" si="54"/>
        <v>#REF!</v>
      </c>
      <c r="EI73" s="41" t="e">
        <f t="shared" si="54"/>
        <v>#REF!</v>
      </c>
      <c r="EJ73" s="41" t="e">
        <f t="shared" si="72"/>
        <v>#REF!</v>
      </c>
      <c r="EK73" s="41" t="e">
        <f t="shared" si="72"/>
        <v>#REF!</v>
      </c>
      <c r="EL73" s="41" t="e">
        <f t="shared" si="72"/>
        <v>#REF!</v>
      </c>
      <c r="EM73" s="41" t="e">
        <f t="shared" si="72"/>
        <v>#REF!</v>
      </c>
      <c r="EN73" s="41" t="e">
        <f t="shared" si="72"/>
        <v>#REF!</v>
      </c>
      <c r="EO73" s="41" t="e">
        <f t="shared" si="69"/>
        <v>#REF!</v>
      </c>
      <c r="EP73" s="41" t="e">
        <f t="shared" si="69"/>
        <v>#REF!</v>
      </c>
      <c r="EQ73" s="41" t="e">
        <f t="shared" si="69"/>
        <v>#REF!</v>
      </c>
      <c r="ER73" s="41" t="e">
        <f t="shared" si="69"/>
        <v>#REF!</v>
      </c>
      <c r="ES73" s="41" t="e">
        <f t="shared" si="69"/>
        <v>#REF!</v>
      </c>
      <c r="ET73" s="41" t="e">
        <f t="shared" si="69"/>
        <v>#REF!</v>
      </c>
      <c r="EU73" s="41" t="e">
        <f t="shared" si="69"/>
        <v>#REF!</v>
      </c>
      <c r="EV73" s="41" t="e">
        <f t="shared" si="69"/>
        <v>#REF!</v>
      </c>
      <c r="EW73" s="41" t="e">
        <f t="shared" si="69"/>
        <v>#REF!</v>
      </c>
      <c r="EX73" s="41" t="e">
        <f t="shared" si="69"/>
        <v>#REF!</v>
      </c>
      <c r="EY73" s="41" t="e">
        <f t="shared" si="69"/>
        <v>#REF!</v>
      </c>
      <c r="EZ73" s="41" t="e">
        <f t="shared" si="69"/>
        <v>#REF!</v>
      </c>
      <c r="FA73" s="41" t="e">
        <f t="shared" si="69"/>
        <v>#REF!</v>
      </c>
      <c r="FB73" s="41" t="e">
        <f t="shared" si="65"/>
        <v>#REF!</v>
      </c>
      <c r="FC73" s="41" t="e">
        <f t="shared" si="56"/>
        <v>#REF!</v>
      </c>
      <c r="FD73" s="41" t="e">
        <f t="shared" si="56"/>
        <v>#REF!</v>
      </c>
      <c r="FE73" s="41" t="e">
        <f t="shared" si="56"/>
        <v>#REF!</v>
      </c>
      <c r="FF73" s="41" t="e">
        <f t="shared" si="56"/>
        <v>#REF!</v>
      </c>
      <c r="FG73" s="41" t="e">
        <f t="shared" si="56"/>
        <v>#REF!</v>
      </c>
      <c r="FH73" s="41" t="e">
        <f t="shared" si="56"/>
        <v>#REF!</v>
      </c>
      <c r="FI73" s="41" t="e">
        <f t="shared" si="56"/>
        <v>#REF!</v>
      </c>
      <c r="FJ73" s="41" t="e">
        <f t="shared" si="56"/>
        <v>#REF!</v>
      </c>
      <c r="FK73" s="41" t="e">
        <f t="shared" si="56"/>
        <v>#REF!</v>
      </c>
      <c r="FL73" s="41" t="e">
        <f t="shared" si="56"/>
        <v>#REF!</v>
      </c>
      <c r="FM73" s="41" t="e">
        <f t="shared" si="56"/>
        <v>#REF!</v>
      </c>
      <c r="FN73" s="41" t="e">
        <f t="shared" si="56"/>
        <v>#REF!</v>
      </c>
      <c r="FO73" s="41" t="e">
        <f t="shared" si="56"/>
        <v>#REF!</v>
      </c>
      <c r="FP73" s="41" t="e">
        <f t="shared" si="73"/>
        <v>#REF!</v>
      </c>
      <c r="FQ73" s="41" t="e">
        <f t="shared" si="73"/>
        <v>#REF!</v>
      </c>
      <c r="FR73" s="41" t="e">
        <f t="shared" si="73"/>
        <v>#REF!</v>
      </c>
      <c r="FS73" s="41" t="e">
        <f t="shared" si="73"/>
        <v>#REF!</v>
      </c>
      <c r="FT73" s="41" t="e">
        <f t="shared" si="73"/>
        <v>#REF!</v>
      </c>
      <c r="FU73" s="41" t="e">
        <f t="shared" si="70"/>
        <v>#REF!</v>
      </c>
      <c r="FV73" s="41" t="e">
        <f t="shared" si="70"/>
        <v>#REF!</v>
      </c>
      <c r="FW73" s="41" t="e">
        <f t="shared" si="70"/>
        <v>#REF!</v>
      </c>
      <c r="FX73" s="41" t="e">
        <f t="shared" si="70"/>
        <v>#REF!</v>
      </c>
      <c r="FY73" s="41" t="e">
        <f t="shared" si="70"/>
        <v>#REF!</v>
      </c>
      <c r="FZ73" s="41" t="e">
        <f t="shared" si="70"/>
        <v>#REF!</v>
      </c>
      <c r="GA73" s="41" t="e">
        <f t="shared" si="70"/>
        <v>#REF!</v>
      </c>
      <c r="GB73" s="41" t="e">
        <f t="shared" si="70"/>
        <v>#REF!</v>
      </c>
      <c r="GC73" s="41" t="e">
        <f t="shared" si="70"/>
        <v>#REF!</v>
      </c>
      <c r="GD73" s="41" t="e">
        <f t="shared" si="70"/>
        <v>#REF!</v>
      </c>
      <c r="GE73" s="41" t="e">
        <f t="shared" si="70"/>
        <v>#REF!</v>
      </c>
      <c r="GF73" s="41" t="e">
        <f t="shared" si="70"/>
        <v>#REF!</v>
      </c>
      <c r="GG73" s="41" t="e">
        <f t="shared" si="70"/>
        <v>#REF!</v>
      </c>
      <c r="GH73" s="41" t="e">
        <f t="shared" si="66"/>
        <v>#REF!</v>
      </c>
      <c r="GI73" s="41" t="e">
        <f t="shared" si="58"/>
        <v>#REF!</v>
      </c>
      <c r="GJ73" s="41" t="e">
        <f t="shared" si="58"/>
        <v>#REF!</v>
      </c>
      <c r="GK73" s="41" t="e">
        <f t="shared" si="58"/>
        <v>#REF!</v>
      </c>
      <c r="GL73" s="41" t="e">
        <f t="shared" si="75"/>
        <v>#REF!</v>
      </c>
      <c r="GM73" s="41" t="e">
        <f t="shared" si="75"/>
        <v>#REF!</v>
      </c>
      <c r="GN73" s="41" t="e">
        <f t="shared" si="75"/>
        <v>#REF!</v>
      </c>
      <c r="GO73" s="41" t="e">
        <f t="shared" si="75"/>
        <v>#REF!</v>
      </c>
      <c r="GP73" s="41" t="e">
        <f t="shared" si="75"/>
        <v>#REF!</v>
      </c>
      <c r="GQ73" s="41" t="e">
        <f t="shared" si="75"/>
        <v>#REF!</v>
      </c>
      <c r="GR73" s="41" t="e">
        <f t="shared" si="75"/>
        <v>#REF!</v>
      </c>
      <c r="GS73" s="41" t="e">
        <f t="shared" si="75"/>
        <v>#REF!</v>
      </c>
      <c r="GT73" s="41" t="e">
        <f t="shared" si="75"/>
        <v>#REF!</v>
      </c>
      <c r="GU73" s="41" t="e">
        <f t="shared" si="75"/>
        <v>#REF!</v>
      </c>
      <c r="GV73" s="41" t="e">
        <f t="shared" si="75"/>
        <v>#REF!</v>
      </c>
      <c r="GW73" s="41" t="e">
        <f t="shared" si="75"/>
        <v>#REF!</v>
      </c>
      <c r="GX73" s="41" t="e">
        <f t="shared" si="75"/>
        <v>#REF!</v>
      </c>
      <c r="GY73" s="41" t="e">
        <f t="shared" si="59"/>
        <v>#REF!</v>
      </c>
      <c r="GZ73" s="41" t="e">
        <f t="shared" si="59"/>
        <v>#REF!</v>
      </c>
      <c r="HA73" s="41" t="e">
        <f t="shared" si="59"/>
        <v>#REF!</v>
      </c>
      <c r="HB73" s="41" t="e">
        <f t="shared" si="59"/>
        <v>#REF!</v>
      </c>
      <c r="HC73" s="41" t="e">
        <f t="shared" si="59"/>
        <v>#REF!</v>
      </c>
      <c r="HD73" s="41" t="e">
        <f t="shared" si="59"/>
        <v>#REF!</v>
      </c>
      <c r="HE73" s="41" t="e">
        <f t="shared" si="62"/>
        <v>#REF!</v>
      </c>
      <c r="HF73" s="41" t="e">
        <f t="shared" si="62"/>
        <v>#REF!</v>
      </c>
      <c r="HG73" s="41" t="e">
        <f t="shared" si="62"/>
        <v>#REF!</v>
      </c>
      <c r="HH73" s="41" t="e">
        <f t="shared" si="62"/>
        <v>#REF!</v>
      </c>
      <c r="HI73" s="41" t="e">
        <f t="shared" si="62"/>
        <v>#REF!</v>
      </c>
      <c r="HJ73" s="41" t="e">
        <f t="shared" si="62"/>
        <v>#REF!</v>
      </c>
    </row>
    <row r="74" spans="1:218" ht="14.4" x14ac:dyDescent="0.3">
      <c r="A74" s="42">
        <v>71</v>
      </c>
      <c r="B74" s="43" t="e">
        <f>'CMM2 - AUX CALC'!$BT$67</f>
        <v>#REF!</v>
      </c>
      <c r="BU74" s="41" t="e">
        <f>$B74/(_xlfn.SINGLE(PrazoConcessao)*12-BU$3+1)</f>
        <v>#REF!</v>
      </c>
      <c r="BV74" s="41" t="e">
        <f t="shared" si="74"/>
        <v>#REF!</v>
      </c>
      <c r="BW74" s="41" t="e">
        <f t="shared" si="74"/>
        <v>#REF!</v>
      </c>
      <c r="BX74" s="41" t="e">
        <f t="shared" si="74"/>
        <v>#REF!</v>
      </c>
      <c r="BY74" s="41" t="e">
        <f t="shared" si="74"/>
        <v>#REF!</v>
      </c>
      <c r="BZ74" s="41" t="e">
        <f t="shared" si="74"/>
        <v>#REF!</v>
      </c>
      <c r="CA74" s="41" t="e">
        <f t="shared" si="74"/>
        <v>#REF!</v>
      </c>
      <c r="CB74" s="41" t="e">
        <f t="shared" si="74"/>
        <v>#REF!</v>
      </c>
      <c r="CC74" s="41" t="e">
        <f t="shared" si="74"/>
        <v>#REF!</v>
      </c>
      <c r="CD74" s="41" t="e">
        <f t="shared" si="74"/>
        <v>#REF!</v>
      </c>
      <c r="CE74" s="41" t="e">
        <f t="shared" si="74"/>
        <v>#REF!</v>
      </c>
      <c r="CF74" s="41" t="e">
        <f t="shared" si="67"/>
        <v>#REF!</v>
      </c>
      <c r="CG74" s="41" t="e">
        <f t="shared" si="67"/>
        <v>#REF!</v>
      </c>
      <c r="CH74" s="41" t="e">
        <f t="shared" si="67"/>
        <v>#REF!</v>
      </c>
      <c r="CI74" s="41" t="e">
        <f t="shared" si="67"/>
        <v>#REF!</v>
      </c>
      <c r="CJ74" s="41" t="e">
        <f t="shared" si="67"/>
        <v>#REF!</v>
      </c>
      <c r="CK74" s="41" t="e">
        <f t="shared" si="67"/>
        <v>#REF!</v>
      </c>
      <c r="CL74" s="41" t="e">
        <f t="shared" si="67"/>
        <v>#REF!</v>
      </c>
      <c r="CM74" s="41" t="e">
        <f t="shared" si="67"/>
        <v>#REF!</v>
      </c>
      <c r="CN74" s="41" t="e">
        <f t="shared" si="67"/>
        <v>#REF!</v>
      </c>
      <c r="CO74" s="41" t="e">
        <f t="shared" si="67"/>
        <v>#REF!</v>
      </c>
      <c r="CP74" s="41" t="e">
        <f t="shared" si="67"/>
        <v>#REF!</v>
      </c>
      <c r="CQ74" s="41" t="e">
        <f t="shared" si="63"/>
        <v>#REF!</v>
      </c>
      <c r="CR74" s="41" t="e">
        <f t="shared" si="63"/>
        <v>#REF!</v>
      </c>
      <c r="CS74" s="41" t="e">
        <f t="shared" si="63"/>
        <v>#REF!</v>
      </c>
      <c r="CT74" s="41" t="e">
        <f t="shared" si="63"/>
        <v>#REF!</v>
      </c>
      <c r="CU74" s="41" t="e">
        <f t="shared" si="63"/>
        <v>#REF!</v>
      </c>
      <c r="CV74" s="41" t="e">
        <f t="shared" si="63"/>
        <v>#REF!</v>
      </c>
      <c r="CW74" s="41" t="e">
        <f t="shared" si="63"/>
        <v>#REF!</v>
      </c>
      <c r="CX74" s="41" t="e">
        <f t="shared" si="63"/>
        <v>#REF!</v>
      </c>
      <c r="CY74" s="41" t="e">
        <f t="shared" si="63"/>
        <v>#REF!</v>
      </c>
      <c r="CZ74" s="41" t="e">
        <f t="shared" si="63"/>
        <v>#REF!</v>
      </c>
      <c r="DA74" s="41" t="e">
        <f t="shared" si="63"/>
        <v>#REF!</v>
      </c>
      <c r="DB74" s="41" t="e">
        <f t="shared" si="63"/>
        <v>#REF!</v>
      </c>
      <c r="DC74" s="41" t="e">
        <f t="shared" si="63"/>
        <v>#REF!</v>
      </c>
      <c r="DD74" s="41" t="e">
        <f t="shared" si="71"/>
        <v>#REF!</v>
      </c>
      <c r="DE74" s="41" t="e">
        <f t="shared" si="71"/>
        <v>#REF!</v>
      </c>
      <c r="DF74" s="41" t="e">
        <f t="shared" si="71"/>
        <v>#REF!</v>
      </c>
      <c r="DG74" s="41" t="e">
        <f t="shared" si="71"/>
        <v>#REF!</v>
      </c>
      <c r="DH74" s="41" t="e">
        <f t="shared" si="71"/>
        <v>#REF!</v>
      </c>
      <c r="DI74" s="41" t="e">
        <f t="shared" si="68"/>
        <v>#REF!</v>
      </c>
      <c r="DJ74" s="41" t="e">
        <f t="shared" si="68"/>
        <v>#REF!</v>
      </c>
      <c r="DK74" s="41" t="e">
        <f t="shared" si="68"/>
        <v>#REF!</v>
      </c>
      <c r="DL74" s="41" t="e">
        <f t="shared" si="68"/>
        <v>#REF!</v>
      </c>
      <c r="DM74" s="41" t="e">
        <f t="shared" si="68"/>
        <v>#REF!</v>
      </c>
      <c r="DN74" s="41" t="e">
        <f t="shared" si="68"/>
        <v>#REF!</v>
      </c>
      <c r="DO74" s="41" t="e">
        <f t="shared" si="68"/>
        <v>#REF!</v>
      </c>
      <c r="DP74" s="41" t="e">
        <f t="shared" si="68"/>
        <v>#REF!</v>
      </c>
      <c r="DQ74" s="41" t="e">
        <f t="shared" si="68"/>
        <v>#REF!</v>
      </c>
      <c r="DR74" s="41" t="e">
        <f t="shared" si="68"/>
        <v>#REF!</v>
      </c>
      <c r="DS74" s="41" t="e">
        <f t="shared" si="68"/>
        <v>#REF!</v>
      </c>
      <c r="DT74" s="41" t="e">
        <f t="shared" si="68"/>
        <v>#REF!</v>
      </c>
      <c r="DU74" s="41" t="e">
        <f t="shared" si="68"/>
        <v>#REF!</v>
      </c>
      <c r="DV74" s="41" t="e">
        <f t="shared" si="64"/>
        <v>#REF!</v>
      </c>
      <c r="DW74" s="41" t="e">
        <f t="shared" si="54"/>
        <v>#REF!</v>
      </c>
      <c r="DX74" s="41" t="e">
        <f t="shared" si="54"/>
        <v>#REF!</v>
      </c>
      <c r="DY74" s="41" t="e">
        <f t="shared" si="54"/>
        <v>#REF!</v>
      </c>
      <c r="DZ74" s="41" t="e">
        <f t="shared" si="54"/>
        <v>#REF!</v>
      </c>
      <c r="EA74" s="41" t="e">
        <f t="shared" si="54"/>
        <v>#REF!</v>
      </c>
      <c r="EB74" s="41" t="e">
        <f t="shared" si="54"/>
        <v>#REF!</v>
      </c>
      <c r="EC74" s="41" t="e">
        <f t="shared" si="54"/>
        <v>#REF!</v>
      </c>
      <c r="ED74" s="41" t="e">
        <f t="shared" si="54"/>
        <v>#REF!</v>
      </c>
      <c r="EE74" s="41" t="e">
        <f t="shared" si="54"/>
        <v>#REF!</v>
      </c>
      <c r="EF74" s="41" t="e">
        <f t="shared" si="54"/>
        <v>#REF!</v>
      </c>
      <c r="EG74" s="41" t="e">
        <f t="shared" si="54"/>
        <v>#REF!</v>
      </c>
      <c r="EH74" s="41" t="e">
        <f t="shared" si="54"/>
        <v>#REF!</v>
      </c>
      <c r="EI74" s="41" t="e">
        <f t="shared" si="54"/>
        <v>#REF!</v>
      </c>
      <c r="EJ74" s="41" t="e">
        <f t="shared" si="72"/>
        <v>#REF!</v>
      </c>
      <c r="EK74" s="41" t="e">
        <f t="shared" si="72"/>
        <v>#REF!</v>
      </c>
      <c r="EL74" s="41" t="e">
        <f t="shared" si="72"/>
        <v>#REF!</v>
      </c>
      <c r="EM74" s="41" t="e">
        <f t="shared" si="72"/>
        <v>#REF!</v>
      </c>
      <c r="EN74" s="41" t="e">
        <f t="shared" si="72"/>
        <v>#REF!</v>
      </c>
      <c r="EO74" s="41" t="e">
        <f t="shared" si="69"/>
        <v>#REF!</v>
      </c>
      <c r="EP74" s="41" t="e">
        <f t="shared" si="69"/>
        <v>#REF!</v>
      </c>
      <c r="EQ74" s="41" t="e">
        <f t="shared" si="69"/>
        <v>#REF!</v>
      </c>
      <c r="ER74" s="41" t="e">
        <f t="shared" si="69"/>
        <v>#REF!</v>
      </c>
      <c r="ES74" s="41" t="e">
        <f t="shared" si="69"/>
        <v>#REF!</v>
      </c>
      <c r="ET74" s="41" t="e">
        <f t="shared" si="69"/>
        <v>#REF!</v>
      </c>
      <c r="EU74" s="41" t="e">
        <f t="shared" si="69"/>
        <v>#REF!</v>
      </c>
      <c r="EV74" s="41" t="e">
        <f t="shared" si="69"/>
        <v>#REF!</v>
      </c>
      <c r="EW74" s="41" t="e">
        <f t="shared" si="69"/>
        <v>#REF!</v>
      </c>
      <c r="EX74" s="41" t="e">
        <f t="shared" si="69"/>
        <v>#REF!</v>
      </c>
      <c r="EY74" s="41" t="e">
        <f t="shared" si="69"/>
        <v>#REF!</v>
      </c>
      <c r="EZ74" s="41" t="e">
        <f t="shared" si="69"/>
        <v>#REF!</v>
      </c>
      <c r="FA74" s="41" t="e">
        <f t="shared" si="69"/>
        <v>#REF!</v>
      </c>
      <c r="FB74" s="41" t="e">
        <f t="shared" si="65"/>
        <v>#REF!</v>
      </c>
      <c r="FC74" s="41" t="e">
        <f t="shared" si="56"/>
        <v>#REF!</v>
      </c>
      <c r="FD74" s="41" t="e">
        <f t="shared" si="56"/>
        <v>#REF!</v>
      </c>
      <c r="FE74" s="41" t="e">
        <f t="shared" si="56"/>
        <v>#REF!</v>
      </c>
      <c r="FF74" s="41" t="e">
        <f t="shared" si="56"/>
        <v>#REF!</v>
      </c>
      <c r="FG74" s="41" t="e">
        <f t="shared" si="56"/>
        <v>#REF!</v>
      </c>
      <c r="FH74" s="41" t="e">
        <f t="shared" si="56"/>
        <v>#REF!</v>
      </c>
      <c r="FI74" s="41" t="e">
        <f t="shared" si="56"/>
        <v>#REF!</v>
      </c>
      <c r="FJ74" s="41" t="e">
        <f t="shared" si="56"/>
        <v>#REF!</v>
      </c>
      <c r="FK74" s="41" t="e">
        <f t="shared" si="56"/>
        <v>#REF!</v>
      </c>
      <c r="FL74" s="41" t="e">
        <f t="shared" si="56"/>
        <v>#REF!</v>
      </c>
      <c r="FM74" s="41" t="e">
        <f t="shared" si="56"/>
        <v>#REF!</v>
      </c>
      <c r="FN74" s="41" t="e">
        <f t="shared" si="56"/>
        <v>#REF!</v>
      </c>
      <c r="FO74" s="41" t="e">
        <f t="shared" si="56"/>
        <v>#REF!</v>
      </c>
      <c r="FP74" s="41" t="e">
        <f t="shared" si="73"/>
        <v>#REF!</v>
      </c>
      <c r="FQ74" s="41" t="e">
        <f t="shared" si="73"/>
        <v>#REF!</v>
      </c>
      <c r="FR74" s="41" t="e">
        <f t="shared" si="73"/>
        <v>#REF!</v>
      </c>
      <c r="FS74" s="41" t="e">
        <f t="shared" si="73"/>
        <v>#REF!</v>
      </c>
      <c r="FT74" s="41" t="e">
        <f t="shared" si="73"/>
        <v>#REF!</v>
      </c>
      <c r="FU74" s="41" t="e">
        <f t="shared" si="70"/>
        <v>#REF!</v>
      </c>
      <c r="FV74" s="41" t="e">
        <f t="shared" si="70"/>
        <v>#REF!</v>
      </c>
      <c r="FW74" s="41" t="e">
        <f t="shared" si="70"/>
        <v>#REF!</v>
      </c>
      <c r="FX74" s="41" t="e">
        <f t="shared" si="70"/>
        <v>#REF!</v>
      </c>
      <c r="FY74" s="41" t="e">
        <f t="shared" si="70"/>
        <v>#REF!</v>
      </c>
      <c r="FZ74" s="41" t="e">
        <f t="shared" si="70"/>
        <v>#REF!</v>
      </c>
      <c r="GA74" s="41" t="e">
        <f t="shared" si="70"/>
        <v>#REF!</v>
      </c>
      <c r="GB74" s="41" t="e">
        <f t="shared" si="70"/>
        <v>#REF!</v>
      </c>
      <c r="GC74" s="41" t="e">
        <f t="shared" si="70"/>
        <v>#REF!</v>
      </c>
      <c r="GD74" s="41" t="e">
        <f t="shared" si="70"/>
        <v>#REF!</v>
      </c>
      <c r="GE74" s="41" t="e">
        <f t="shared" si="70"/>
        <v>#REF!</v>
      </c>
      <c r="GF74" s="41" t="e">
        <f t="shared" si="70"/>
        <v>#REF!</v>
      </c>
      <c r="GG74" s="41" t="e">
        <f t="shared" si="70"/>
        <v>#REF!</v>
      </c>
      <c r="GH74" s="41" t="e">
        <f t="shared" si="66"/>
        <v>#REF!</v>
      </c>
      <c r="GI74" s="41" t="e">
        <f t="shared" si="58"/>
        <v>#REF!</v>
      </c>
      <c r="GJ74" s="41" t="e">
        <f t="shared" si="58"/>
        <v>#REF!</v>
      </c>
      <c r="GK74" s="41" t="e">
        <f t="shared" si="58"/>
        <v>#REF!</v>
      </c>
      <c r="GL74" s="41" t="e">
        <f t="shared" si="75"/>
        <v>#REF!</v>
      </c>
      <c r="GM74" s="41" t="e">
        <f t="shared" si="75"/>
        <v>#REF!</v>
      </c>
      <c r="GN74" s="41" t="e">
        <f t="shared" si="75"/>
        <v>#REF!</v>
      </c>
      <c r="GO74" s="41" t="e">
        <f t="shared" si="75"/>
        <v>#REF!</v>
      </c>
      <c r="GP74" s="41" t="e">
        <f t="shared" si="75"/>
        <v>#REF!</v>
      </c>
      <c r="GQ74" s="41" t="e">
        <f t="shared" si="75"/>
        <v>#REF!</v>
      </c>
      <c r="GR74" s="41" t="e">
        <f t="shared" si="75"/>
        <v>#REF!</v>
      </c>
      <c r="GS74" s="41" t="e">
        <f t="shared" si="75"/>
        <v>#REF!</v>
      </c>
      <c r="GT74" s="41" t="e">
        <f t="shared" si="75"/>
        <v>#REF!</v>
      </c>
      <c r="GU74" s="41" t="e">
        <f t="shared" si="75"/>
        <v>#REF!</v>
      </c>
      <c r="GV74" s="41" t="e">
        <f t="shared" si="75"/>
        <v>#REF!</v>
      </c>
      <c r="GW74" s="41" t="e">
        <f t="shared" si="75"/>
        <v>#REF!</v>
      </c>
      <c r="GX74" s="41" t="e">
        <f t="shared" si="75"/>
        <v>#REF!</v>
      </c>
      <c r="GY74" s="41" t="e">
        <f t="shared" si="59"/>
        <v>#REF!</v>
      </c>
      <c r="GZ74" s="41" t="e">
        <f t="shared" si="59"/>
        <v>#REF!</v>
      </c>
      <c r="HA74" s="41" t="e">
        <f t="shared" si="59"/>
        <v>#REF!</v>
      </c>
      <c r="HB74" s="41" t="e">
        <f t="shared" si="59"/>
        <v>#REF!</v>
      </c>
      <c r="HC74" s="41" t="e">
        <f t="shared" si="59"/>
        <v>#REF!</v>
      </c>
      <c r="HD74" s="41" t="e">
        <f t="shared" si="59"/>
        <v>#REF!</v>
      </c>
      <c r="HE74" s="41" t="e">
        <f t="shared" si="62"/>
        <v>#REF!</v>
      </c>
      <c r="HF74" s="41" t="e">
        <f t="shared" si="62"/>
        <v>#REF!</v>
      </c>
      <c r="HG74" s="41" t="e">
        <f t="shared" si="62"/>
        <v>#REF!</v>
      </c>
      <c r="HH74" s="41" t="e">
        <f t="shared" si="62"/>
        <v>#REF!</v>
      </c>
      <c r="HI74" s="41" t="e">
        <f t="shared" si="62"/>
        <v>#REF!</v>
      </c>
      <c r="HJ74" s="41" t="e">
        <f t="shared" si="62"/>
        <v>#REF!</v>
      </c>
    </row>
    <row r="75" spans="1:218" ht="14.4" x14ac:dyDescent="0.3">
      <c r="A75" s="42">
        <v>72</v>
      </c>
      <c r="B75" s="43" t="e">
        <f>'CMM2 - AUX CALC'!$BU$67</f>
        <v>#REF!</v>
      </c>
      <c r="BV75" s="41" t="e">
        <f>$B75/(_xlfn.SINGLE(PrazoConcessao)*12-BV$3+1)</f>
        <v>#REF!</v>
      </c>
      <c r="BW75" s="41" t="e">
        <f t="shared" si="74"/>
        <v>#REF!</v>
      </c>
      <c r="BX75" s="41" t="e">
        <f t="shared" si="74"/>
        <v>#REF!</v>
      </c>
      <c r="BY75" s="41" t="e">
        <f t="shared" si="74"/>
        <v>#REF!</v>
      </c>
      <c r="BZ75" s="41" t="e">
        <f t="shared" si="74"/>
        <v>#REF!</v>
      </c>
      <c r="CA75" s="41" t="e">
        <f t="shared" si="74"/>
        <v>#REF!</v>
      </c>
      <c r="CB75" s="41" t="e">
        <f t="shared" si="74"/>
        <v>#REF!</v>
      </c>
      <c r="CC75" s="41" t="e">
        <f t="shared" si="74"/>
        <v>#REF!</v>
      </c>
      <c r="CD75" s="41" t="e">
        <f t="shared" si="74"/>
        <v>#REF!</v>
      </c>
      <c r="CE75" s="41" t="e">
        <f t="shared" si="74"/>
        <v>#REF!</v>
      </c>
      <c r="CF75" s="41" t="e">
        <f t="shared" si="67"/>
        <v>#REF!</v>
      </c>
      <c r="CG75" s="41" t="e">
        <f t="shared" si="67"/>
        <v>#REF!</v>
      </c>
      <c r="CH75" s="41" t="e">
        <f t="shared" si="67"/>
        <v>#REF!</v>
      </c>
      <c r="CI75" s="41" t="e">
        <f t="shared" si="67"/>
        <v>#REF!</v>
      </c>
      <c r="CJ75" s="41" t="e">
        <f t="shared" si="67"/>
        <v>#REF!</v>
      </c>
      <c r="CK75" s="41" t="e">
        <f t="shared" si="67"/>
        <v>#REF!</v>
      </c>
      <c r="CL75" s="41" t="e">
        <f t="shared" si="67"/>
        <v>#REF!</v>
      </c>
      <c r="CM75" s="41" t="e">
        <f t="shared" si="67"/>
        <v>#REF!</v>
      </c>
      <c r="CN75" s="41" t="e">
        <f t="shared" si="67"/>
        <v>#REF!</v>
      </c>
      <c r="CO75" s="41" t="e">
        <f t="shared" si="67"/>
        <v>#REF!</v>
      </c>
      <c r="CP75" s="41" t="e">
        <f t="shared" si="67"/>
        <v>#REF!</v>
      </c>
      <c r="CQ75" s="41" t="e">
        <f t="shared" si="63"/>
        <v>#REF!</v>
      </c>
      <c r="CR75" s="41" t="e">
        <f t="shared" si="63"/>
        <v>#REF!</v>
      </c>
      <c r="CS75" s="41" t="e">
        <f t="shared" si="63"/>
        <v>#REF!</v>
      </c>
      <c r="CT75" s="41" t="e">
        <f t="shared" si="63"/>
        <v>#REF!</v>
      </c>
      <c r="CU75" s="41" t="e">
        <f t="shared" si="63"/>
        <v>#REF!</v>
      </c>
      <c r="CV75" s="41" t="e">
        <f t="shared" si="63"/>
        <v>#REF!</v>
      </c>
      <c r="CW75" s="41" t="e">
        <f t="shared" si="63"/>
        <v>#REF!</v>
      </c>
      <c r="CX75" s="41" t="e">
        <f t="shared" si="63"/>
        <v>#REF!</v>
      </c>
      <c r="CY75" s="41" t="e">
        <f t="shared" si="63"/>
        <v>#REF!</v>
      </c>
      <c r="CZ75" s="41" t="e">
        <f t="shared" si="63"/>
        <v>#REF!</v>
      </c>
      <c r="DA75" s="41" t="e">
        <f t="shared" si="63"/>
        <v>#REF!</v>
      </c>
      <c r="DB75" s="41" t="e">
        <f t="shared" si="63"/>
        <v>#REF!</v>
      </c>
      <c r="DC75" s="41" t="e">
        <f t="shared" si="63"/>
        <v>#REF!</v>
      </c>
      <c r="DD75" s="41" t="e">
        <f t="shared" si="71"/>
        <v>#REF!</v>
      </c>
      <c r="DE75" s="41" t="e">
        <f t="shared" si="71"/>
        <v>#REF!</v>
      </c>
      <c r="DF75" s="41" t="e">
        <f t="shared" si="71"/>
        <v>#REF!</v>
      </c>
      <c r="DG75" s="41" t="e">
        <f t="shared" si="71"/>
        <v>#REF!</v>
      </c>
      <c r="DH75" s="41" t="e">
        <f t="shared" si="71"/>
        <v>#REF!</v>
      </c>
      <c r="DI75" s="41" t="e">
        <f t="shared" si="68"/>
        <v>#REF!</v>
      </c>
      <c r="DJ75" s="41" t="e">
        <f t="shared" si="68"/>
        <v>#REF!</v>
      </c>
      <c r="DK75" s="41" t="e">
        <f t="shared" si="68"/>
        <v>#REF!</v>
      </c>
      <c r="DL75" s="41" t="e">
        <f t="shared" si="68"/>
        <v>#REF!</v>
      </c>
      <c r="DM75" s="41" t="e">
        <f t="shared" si="68"/>
        <v>#REF!</v>
      </c>
      <c r="DN75" s="41" t="e">
        <f t="shared" si="68"/>
        <v>#REF!</v>
      </c>
      <c r="DO75" s="41" t="e">
        <f t="shared" si="68"/>
        <v>#REF!</v>
      </c>
      <c r="DP75" s="41" t="e">
        <f t="shared" si="68"/>
        <v>#REF!</v>
      </c>
      <c r="DQ75" s="41" t="e">
        <f t="shared" si="68"/>
        <v>#REF!</v>
      </c>
      <c r="DR75" s="41" t="e">
        <f t="shared" si="68"/>
        <v>#REF!</v>
      </c>
      <c r="DS75" s="41" t="e">
        <f t="shared" si="68"/>
        <v>#REF!</v>
      </c>
      <c r="DT75" s="41" t="e">
        <f t="shared" si="68"/>
        <v>#REF!</v>
      </c>
      <c r="DU75" s="41" t="e">
        <f t="shared" si="68"/>
        <v>#REF!</v>
      </c>
      <c r="DV75" s="41" t="e">
        <f t="shared" si="64"/>
        <v>#REF!</v>
      </c>
      <c r="DW75" s="41" t="e">
        <f t="shared" si="54"/>
        <v>#REF!</v>
      </c>
      <c r="DX75" s="41" t="e">
        <f t="shared" si="54"/>
        <v>#REF!</v>
      </c>
      <c r="DY75" s="41" t="e">
        <f t="shared" si="54"/>
        <v>#REF!</v>
      </c>
      <c r="DZ75" s="41" t="e">
        <f t="shared" si="54"/>
        <v>#REF!</v>
      </c>
      <c r="EA75" s="41" t="e">
        <f t="shared" si="54"/>
        <v>#REF!</v>
      </c>
      <c r="EB75" s="41" t="e">
        <f t="shared" si="54"/>
        <v>#REF!</v>
      </c>
      <c r="EC75" s="41" t="e">
        <f t="shared" si="54"/>
        <v>#REF!</v>
      </c>
      <c r="ED75" s="41" t="e">
        <f t="shared" si="54"/>
        <v>#REF!</v>
      </c>
      <c r="EE75" s="41" t="e">
        <f t="shared" si="54"/>
        <v>#REF!</v>
      </c>
      <c r="EF75" s="41" t="e">
        <f t="shared" si="54"/>
        <v>#REF!</v>
      </c>
      <c r="EG75" s="41" t="e">
        <f t="shared" si="54"/>
        <v>#REF!</v>
      </c>
      <c r="EH75" s="41" t="e">
        <f t="shared" si="54"/>
        <v>#REF!</v>
      </c>
      <c r="EI75" s="41" t="e">
        <f t="shared" si="54"/>
        <v>#REF!</v>
      </c>
      <c r="EJ75" s="41" t="e">
        <f t="shared" si="72"/>
        <v>#REF!</v>
      </c>
      <c r="EK75" s="41" t="e">
        <f t="shared" si="72"/>
        <v>#REF!</v>
      </c>
      <c r="EL75" s="41" t="e">
        <f t="shared" si="72"/>
        <v>#REF!</v>
      </c>
      <c r="EM75" s="41" t="e">
        <f t="shared" si="72"/>
        <v>#REF!</v>
      </c>
      <c r="EN75" s="41" t="e">
        <f t="shared" si="72"/>
        <v>#REF!</v>
      </c>
      <c r="EO75" s="41" t="e">
        <f t="shared" si="69"/>
        <v>#REF!</v>
      </c>
      <c r="EP75" s="41" t="e">
        <f t="shared" si="69"/>
        <v>#REF!</v>
      </c>
      <c r="EQ75" s="41" t="e">
        <f t="shared" si="69"/>
        <v>#REF!</v>
      </c>
      <c r="ER75" s="41" t="e">
        <f t="shared" si="69"/>
        <v>#REF!</v>
      </c>
      <c r="ES75" s="41" t="e">
        <f t="shared" si="69"/>
        <v>#REF!</v>
      </c>
      <c r="ET75" s="41" t="e">
        <f t="shared" si="69"/>
        <v>#REF!</v>
      </c>
      <c r="EU75" s="41" t="e">
        <f t="shared" si="69"/>
        <v>#REF!</v>
      </c>
      <c r="EV75" s="41" t="e">
        <f t="shared" si="69"/>
        <v>#REF!</v>
      </c>
      <c r="EW75" s="41" t="e">
        <f t="shared" si="69"/>
        <v>#REF!</v>
      </c>
      <c r="EX75" s="41" t="e">
        <f t="shared" si="69"/>
        <v>#REF!</v>
      </c>
      <c r="EY75" s="41" t="e">
        <f t="shared" si="69"/>
        <v>#REF!</v>
      </c>
      <c r="EZ75" s="41" t="e">
        <f t="shared" si="69"/>
        <v>#REF!</v>
      </c>
      <c r="FA75" s="41" t="e">
        <f t="shared" si="69"/>
        <v>#REF!</v>
      </c>
      <c r="FB75" s="41" t="e">
        <f t="shared" si="65"/>
        <v>#REF!</v>
      </c>
      <c r="FC75" s="41" t="e">
        <f t="shared" si="56"/>
        <v>#REF!</v>
      </c>
      <c r="FD75" s="41" t="e">
        <f t="shared" si="56"/>
        <v>#REF!</v>
      </c>
      <c r="FE75" s="41" t="e">
        <f t="shared" si="56"/>
        <v>#REF!</v>
      </c>
      <c r="FF75" s="41" t="e">
        <f t="shared" si="56"/>
        <v>#REF!</v>
      </c>
      <c r="FG75" s="41" t="e">
        <f t="shared" si="56"/>
        <v>#REF!</v>
      </c>
      <c r="FH75" s="41" t="e">
        <f t="shared" si="56"/>
        <v>#REF!</v>
      </c>
      <c r="FI75" s="41" t="e">
        <f t="shared" si="56"/>
        <v>#REF!</v>
      </c>
      <c r="FJ75" s="41" t="e">
        <f t="shared" si="56"/>
        <v>#REF!</v>
      </c>
      <c r="FK75" s="41" t="e">
        <f t="shared" si="56"/>
        <v>#REF!</v>
      </c>
      <c r="FL75" s="41" t="e">
        <f t="shared" si="56"/>
        <v>#REF!</v>
      </c>
      <c r="FM75" s="41" t="e">
        <f t="shared" si="56"/>
        <v>#REF!</v>
      </c>
      <c r="FN75" s="41" t="e">
        <f t="shared" si="56"/>
        <v>#REF!</v>
      </c>
      <c r="FO75" s="41" t="e">
        <f t="shared" si="56"/>
        <v>#REF!</v>
      </c>
      <c r="FP75" s="41" t="e">
        <f t="shared" si="73"/>
        <v>#REF!</v>
      </c>
      <c r="FQ75" s="41" t="e">
        <f t="shared" si="73"/>
        <v>#REF!</v>
      </c>
      <c r="FR75" s="41" t="e">
        <f t="shared" si="73"/>
        <v>#REF!</v>
      </c>
      <c r="FS75" s="41" t="e">
        <f t="shared" si="73"/>
        <v>#REF!</v>
      </c>
      <c r="FT75" s="41" t="e">
        <f t="shared" si="73"/>
        <v>#REF!</v>
      </c>
      <c r="FU75" s="41" t="e">
        <f t="shared" si="70"/>
        <v>#REF!</v>
      </c>
      <c r="FV75" s="41" t="e">
        <f t="shared" si="70"/>
        <v>#REF!</v>
      </c>
      <c r="FW75" s="41" t="e">
        <f t="shared" si="70"/>
        <v>#REF!</v>
      </c>
      <c r="FX75" s="41" t="e">
        <f t="shared" si="70"/>
        <v>#REF!</v>
      </c>
      <c r="FY75" s="41" t="e">
        <f t="shared" si="70"/>
        <v>#REF!</v>
      </c>
      <c r="FZ75" s="41" t="e">
        <f t="shared" si="70"/>
        <v>#REF!</v>
      </c>
      <c r="GA75" s="41" t="e">
        <f t="shared" si="70"/>
        <v>#REF!</v>
      </c>
      <c r="GB75" s="41" t="e">
        <f t="shared" si="70"/>
        <v>#REF!</v>
      </c>
      <c r="GC75" s="41" t="e">
        <f t="shared" si="70"/>
        <v>#REF!</v>
      </c>
      <c r="GD75" s="41" t="e">
        <f t="shared" si="70"/>
        <v>#REF!</v>
      </c>
      <c r="GE75" s="41" t="e">
        <f t="shared" si="70"/>
        <v>#REF!</v>
      </c>
      <c r="GF75" s="41" t="e">
        <f t="shared" si="70"/>
        <v>#REF!</v>
      </c>
      <c r="GG75" s="41" t="e">
        <f t="shared" si="70"/>
        <v>#REF!</v>
      </c>
      <c r="GH75" s="41" t="e">
        <f t="shared" si="66"/>
        <v>#REF!</v>
      </c>
      <c r="GI75" s="41" t="e">
        <f t="shared" si="58"/>
        <v>#REF!</v>
      </c>
      <c r="GJ75" s="41" t="e">
        <f t="shared" si="58"/>
        <v>#REF!</v>
      </c>
      <c r="GK75" s="41" t="e">
        <f t="shared" si="58"/>
        <v>#REF!</v>
      </c>
      <c r="GL75" s="41" t="e">
        <f t="shared" si="75"/>
        <v>#REF!</v>
      </c>
      <c r="GM75" s="41" t="e">
        <f t="shared" si="75"/>
        <v>#REF!</v>
      </c>
      <c r="GN75" s="41" t="e">
        <f t="shared" si="75"/>
        <v>#REF!</v>
      </c>
      <c r="GO75" s="41" t="e">
        <f t="shared" si="75"/>
        <v>#REF!</v>
      </c>
      <c r="GP75" s="41" t="e">
        <f t="shared" si="75"/>
        <v>#REF!</v>
      </c>
      <c r="GQ75" s="41" t="e">
        <f t="shared" si="75"/>
        <v>#REF!</v>
      </c>
      <c r="GR75" s="41" t="e">
        <f t="shared" si="75"/>
        <v>#REF!</v>
      </c>
      <c r="GS75" s="41" t="e">
        <f t="shared" si="75"/>
        <v>#REF!</v>
      </c>
      <c r="GT75" s="41" t="e">
        <f t="shared" si="75"/>
        <v>#REF!</v>
      </c>
      <c r="GU75" s="41" t="e">
        <f t="shared" si="75"/>
        <v>#REF!</v>
      </c>
      <c r="GV75" s="41" t="e">
        <f t="shared" si="75"/>
        <v>#REF!</v>
      </c>
      <c r="GW75" s="41" t="e">
        <f t="shared" si="75"/>
        <v>#REF!</v>
      </c>
      <c r="GX75" s="41" t="e">
        <f t="shared" si="75"/>
        <v>#REF!</v>
      </c>
      <c r="GY75" s="41" t="e">
        <f t="shared" si="59"/>
        <v>#REF!</v>
      </c>
      <c r="GZ75" s="41" t="e">
        <f t="shared" si="59"/>
        <v>#REF!</v>
      </c>
      <c r="HA75" s="41" t="e">
        <f t="shared" si="59"/>
        <v>#REF!</v>
      </c>
      <c r="HB75" s="41" t="e">
        <f t="shared" si="59"/>
        <v>#REF!</v>
      </c>
      <c r="HC75" s="41" t="e">
        <f t="shared" si="59"/>
        <v>#REF!</v>
      </c>
      <c r="HD75" s="41" t="e">
        <f t="shared" si="59"/>
        <v>#REF!</v>
      </c>
      <c r="HE75" s="41" t="e">
        <f t="shared" si="62"/>
        <v>#REF!</v>
      </c>
      <c r="HF75" s="41" t="e">
        <f t="shared" si="62"/>
        <v>#REF!</v>
      </c>
      <c r="HG75" s="41" t="e">
        <f t="shared" si="62"/>
        <v>#REF!</v>
      </c>
      <c r="HH75" s="41" t="e">
        <f t="shared" si="62"/>
        <v>#REF!</v>
      </c>
      <c r="HI75" s="41" t="e">
        <f t="shared" si="62"/>
        <v>#REF!</v>
      </c>
      <c r="HJ75" s="41" t="e">
        <f t="shared" si="62"/>
        <v>#REF!</v>
      </c>
    </row>
    <row r="76" spans="1:218" ht="14.4" x14ac:dyDescent="0.3">
      <c r="A76" s="42">
        <v>73</v>
      </c>
      <c r="B76" s="43" t="e">
        <f>'CMM2 - AUX CALC'!$BV$67</f>
        <v>#REF!</v>
      </c>
      <c r="BW76" s="41" t="e">
        <f>$B76/(_xlfn.SINGLE(PrazoConcessao)*12-BW$3+1)</f>
        <v>#REF!</v>
      </c>
      <c r="BX76" s="41" t="e">
        <f t="shared" si="74"/>
        <v>#REF!</v>
      </c>
      <c r="BY76" s="41" t="e">
        <f t="shared" si="74"/>
        <v>#REF!</v>
      </c>
      <c r="BZ76" s="41" t="e">
        <f t="shared" si="74"/>
        <v>#REF!</v>
      </c>
      <c r="CA76" s="41" t="e">
        <f t="shared" si="74"/>
        <v>#REF!</v>
      </c>
      <c r="CB76" s="41" t="e">
        <f t="shared" si="74"/>
        <v>#REF!</v>
      </c>
      <c r="CC76" s="41" t="e">
        <f t="shared" si="74"/>
        <v>#REF!</v>
      </c>
      <c r="CD76" s="41" t="e">
        <f t="shared" si="74"/>
        <v>#REF!</v>
      </c>
      <c r="CE76" s="41" t="e">
        <f t="shared" si="74"/>
        <v>#REF!</v>
      </c>
      <c r="CF76" s="41" t="e">
        <f t="shared" si="67"/>
        <v>#REF!</v>
      </c>
      <c r="CG76" s="41" t="e">
        <f t="shared" si="67"/>
        <v>#REF!</v>
      </c>
      <c r="CH76" s="41" t="e">
        <f t="shared" si="67"/>
        <v>#REF!</v>
      </c>
      <c r="CI76" s="41" t="e">
        <f t="shared" si="67"/>
        <v>#REF!</v>
      </c>
      <c r="CJ76" s="41" t="e">
        <f t="shared" si="67"/>
        <v>#REF!</v>
      </c>
      <c r="CK76" s="41" t="e">
        <f t="shared" si="67"/>
        <v>#REF!</v>
      </c>
      <c r="CL76" s="41" t="e">
        <f t="shared" si="67"/>
        <v>#REF!</v>
      </c>
      <c r="CM76" s="41" t="e">
        <f t="shared" si="67"/>
        <v>#REF!</v>
      </c>
      <c r="CN76" s="41" t="e">
        <f t="shared" si="67"/>
        <v>#REF!</v>
      </c>
      <c r="CO76" s="41" t="e">
        <f t="shared" si="67"/>
        <v>#REF!</v>
      </c>
      <c r="CP76" s="41" t="e">
        <f t="shared" si="67"/>
        <v>#REF!</v>
      </c>
      <c r="CQ76" s="41" t="e">
        <f t="shared" si="63"/>
        <v>#REF!</v>
      </c>
      <c r="CR76" s="41" t="e">
        <f t="shared" si="63"/>
        <v>#REF!</v>
      </c>
      <c r="CS76" s="41" t="e">
        <f t="shared" si="63"/>
        <v>#REF!</v>
      </c>
      <c r="CT76" s="41" t="e">
        <f t="shared" si="63"/>
        <v>#REF!</v>
      </c>
      <c r="CU76" s="41" t="e">
        <f t="shared" si="63"/>
        <v>#REF!</v>
      </c>
      <c r="CV76" s="41" t="e">
        <f t="shared" si="63"/>
        <v>#REF!</v>
      </c>
      <c r="CW76" s="41" t="e">
        <f t="shared" si="63"/>
        <v>#REF!</v>
      </c>
      <c r="CX76" s="41" t="e">
        <f t="shared" si="63"/>
        <v>#REF!</v>
      </c>
      <c r="CY76" s="41" t="e">
        <f t="shared" si="63"/>
        <v>#REF!</v>
      </c>
      <c r="CZ76" s="41" t="e">
        <f t="shared" si="63"/>
        <v>#REF!</v>
      </c>
      <c r="DA76" s="41" t="e">
        <f t="shared" si="63"/>
        <v>#REF!</v>
      </c>
      <c r="DB76" s="41" t="e">
        <f t="shared" si="63"/>
        <v>#REF!</v>
      </c>
      <c r="DC76" s="41" t="e">
        <f t="shared" si="63"/>
        <v>#REF!</v>
      </c>
      <c r="DD76" s="41" t="e">
        <f t="shared" si="71"/>
        <v>#REF!</v>
      </c>
      <c r="DE76" s="41" t="e">
        <f t="shared" si="71"/>
        <v>#REF!</v>
      </c>
      <c r="DF76" s="41" t="e">
        <f t="shared" si="71"/>
        <v>#REF!</v>
      </c>
      <c r="DG76" s="41" t="e">
        <f t="shared" si="71"/>
        <v>#REF!</v>
      </c>
      <c r="DH76" s="41" t="e">
        <f t="shared" si="71"/>
        <v>#REF!</v>
      </c>
      <c r="DI76" s="41" t="e">
        <f t="shared" si="68"/>
        <v>#REF!</v>
      </c>
      <c r="DJ76" s="41" t="e">
        <f t="shared" si="68"/>
        <v>#REF!</v>
      </c>
      <c r="DK76" s="41" t="e">
        <f t="shared" si="68"/>
        <v>#REF!</v>
      </c>
      <c r="DL76" s="41" t="e">
        <f t="shared" si="68"/>
        <v>#REF!</v>
      </c>
      <c r="DM76" s="41" t="e">
        <f t="shared" si="68"/>
        <v>#REF!</v>
      </c>
      <c r="DN76" s="41" t="e">
        <f t="shared" si="68"/>
        <v>#REF!</v>
      </c>
      <c r="DO76" s="41" t="e">
        <f t="shared" si="68"/>
        <v>#REF!</v>
      </c>
      <c r="DP76" s="41" t="e">
        <f t="shared" si="68"/>
        <v>#REF!</v>
      </c>
      <c r="DQ76" s="41" t="e">
        <f t="shared" si="68"/>
        <v>#REF!</v>
      </c>
      <c r="DR76" s="41" t="e">
        <f t="shared" si="68"/>
        <v>#REF!</v>
      </c>
      <c r="DS76" s="41" t="e">
        <f t="shared" si="68"/>
        <v>#REF!</v>
      </c>
      <c r="DT76" s="41" t="e">
        <f t="shared" si="68"/>
        <v>#REF!</v>
      </c>
      <c r="DU76" s="41" t="e">
        <f t="shared" si="68"/>
        <v>#REF!</v>
      </c>
      <c r="DV76" s="41" t="e">
        <f t="shared" si="64"/>
        <v>#REF!</v>
      </c>
      <c r="DW76" s="41" t="e">
        <f t="shared" si="54"/>
        <v>#REF!</v>
      </c>
      <c r="DX76" s="41" t="e">
        <f t="shared" si="54"/>
        <v>#REF!</v>
      </c>
      <c r="DY76" s="41" t="e">
        <f t="shared" si="54"/>
        <v>#REF!</v>
      </c>
      <c r="DZ76" s="41" t="e">
        <f t="shared" si="54"/>
        <v>#REF!</v>
      </c>
      <c r="EA76" s="41" t="e">
        <f t="shared" si="54"/>
        <v>#REF!</v>
      </c>
      <c r="EB76" s="41" t="e">
        <f t="shared" si="54"/>
        <v>#REF!</v>
      </c>
      <c r="EC76" s="41" t="e">
        <f t="shared" si="54"/>
        <v>#REF!</v>
      </c>
      <c r="ED76" s="41" t="e">
        <f t="shared" si="54"/>
        <v>#REF!</v>
      </c>
      <c r="EE76" s="41" t="e">
        <f t="shared" si="54"/>
        <v>#REF!</v>
      </c>
      <c r="EF76" s="41" t="e">
        <f t="shared" si="54"/>
        <v>#REF!</v>
      </c>
      <c r="EG76" s="41" t="e">
        <f t="shared" si="54"/>
        <v>#REF!</v>
      </c>
      <c r="EH76" s="41" t="e">
        <f t="shared" si="54"/>
        <v>#REF!</v>
      </c>
      <c r="EI76" s="41" t="e">
        <f t="shared" si="54"/>
        <v>#REF!</v>
      </c>
      <c r="EJ76" s="41" t="e">
        <f t="shared" si="72"/>
        <v>#REF!</v>
      </c>
      <c r="EK76" s="41" t="e">
        <f t="shared" si="72"/>
        <v>#REF!</v>
      </c>
      <c r="EL76" s="41" t="e">
        <f t="shared" si="72"/>
        <v>#REF!</v>
      </c>
      <c r="EM76" s="41" t="e">
        <f t="shared" si="72"/>
        <v>#REF!</v>
      </c>
      <c r="EN76" s="41" t="e">
        <f t="shared" si="72"/>
        <v>#REF!</v>
      </c>
      <c r="EO76" s="41" t="e">
        <f t="shared" si="69"/>
        <v>#REF!</v>
      </c>
      <c r="EP76" s="41" t="e">
        <f t="shared" si="69"/>
        <v>#REF!</v>
      </c>
      <c r="EQ76" s="41" t="e">
        <f t="shared" si="69"/>
        <v>#REF!</v>
      </c>
      <c r="ER76" s="41" t="e">
        <f t="shared" si="69"/>
        <v>#REF!</v>
      </c>
      <c r="ES76" s="41" t="e">
        <f t="shared" si="69"/>
        <v>#REF!</v>
      </c>
      <c r="ET76" s="41" t="e">
        <f t="shared" si="69"/>
        <v>#REF!</v>
      </c>
      <c r="EU76" s="41" t="e">
        <f t="shared" si="69"/>
        <v>#REF!</v>
      </c>
      <c r="EV76" s="41" t="e">
        <f t="shared" si="69"/>
        <v>#REF!</v>
      </c>
      <c r="EW76" s="41" t="e">
        <f t="shared" si="69"/>
        <v>#REF!</v>
      </c>
      <c r="EX76" s="41" t="e">
        <f t="shared" si="69"/>
        <v>#REF!</v>
      </c>
      <c r="EY76" s="41" t="e">
        <f t="shared" si="69"/>
        <v>#REF!</v>
      </c>
      <c r="EZ76" s="41" t="e">
        <f t="shared" si="69"/>
        <v>#REF!</v>
      </c>
      <c r="FA76" s="41" t="e">
        <f t="shared" si="69"/>
        <v>#REF!</v>
      </c>
      <c r="FB76" s="41" t="e">
        <f t="shared" si="65"/>
        <v>#REF!</v>
      </c>
      <c r="FC76" s="41" t="e">
        <f t="shared" si="56"/>
        <v>#REF!</v>
      </c>
      <c r="FD76" s="41" t="e">
        <f t="shared" si="56"/>
        <v>#REF!</v>
      </c>
      <c r="FE76" s="41" t="e">
        <f t="shared" si="56"/>
        <v>#REF!</v>
      </c>
      <c r="FF76" s="41" t="e">
        <f t="shared" si="56"/>
        <v>#REF!</v>
      </c>
      <c r="FG76" s="41" t="e">
        <f t="shared" si="56"/>
        <v>#REF!</v>
      </c>
      <c r="FH76" s="41" t="e">
        <f t="shared" si="56"/>
        <v>#REF!</v>
      </c>
      <c r="FI76" s="41" t="e">
        <f t="shared" si="56"/>
        <v>#REF!</v>
      </c>
      <c r="FJ76" s="41" t="e">
        <f t="shared" si="56"/>
        <v>#REF!</v>
      </c>
      <c r="FK76" s="41" t="e">
        <f t="shared" si="56"/>
        <v>#REF!</v>
      </c>
      <c r="FL76" s="41" t="e">
        <f t="shared" si="56"/>
        <v>#REF!</v>
      </c>
      <c r="FM76" s="41" t="e">
        <f t="shared" si="56"/>
        <v>#REF!</v>
      </c>
      <c r="FN76" s="41" t="e">
        <f t="shared" si="56"/>
        <v>#REF!</v>
      </c>
      <c r="FO76" s="41" t="e">
        <f t="shared" si="56"/>
        <v>#REF!</v>
      </c>
      <c r="FP76" s="41" t="e">
        <f t="shared" si="73"/>
        <v>#REF!</v>
      </c>
      <c r="FQ76" s="41" t="e">
        <f t="shared" si="73"/>
        <v>#REF!</v>
      </c>
      <c r="FR76" s="41" t="e">
        <f t="shared" si="73"/>
        <v>#REF!</v>
      </c>
      <c r="FS76" s="41" t="e">
        <f t="shared" si="73"/>
        <v>#REF!</v>
      </c>
      <c r="FT76" s="41" t="e">
        <f t="shared" si="73"/>
        <v>#REF!</v>
      </c>
      <c r="FU76" s="41" t="e">
        <f t="shared" si="70"/>
        <v>#REF!</v>
      </c>
      <c r="FV76" s="41" t="e">
        <f t="shared" si="70"/>
        <v>#REF!</v>
      </c>
      <c r="FW76" s="41" t="e">
        <f t="shared" si="70"/>
        <v>#REF!</v>
      </c>
      <c r="FX76" s="41" t="e">
        <f t="shared" si="70"/>
        <v>#REF!</v>
      </c>
      <c r="FY76" s="41" t="e">
        <f t="shared" si="70"/>
        <v>#REF!</v>
      </c>
      <c r="FZ76" s="41" t="e">
        <f t="shared" si="70"/>
        <v>#REF!</v>
      </c>
      <c r="GA76" s="41" t="e">
        <f t="shared" si="70"/>
        <v>#REF!</v>
      </c>
      <c r="GB76" s="41" t="e">
        <f t="shared" si="70"/>
        <v>#REF!</v>
      </c>
      <c r="GC76" s="41" t="e">
        <f t="shared" si="70"/>
        <v>#REF!</v>
      </c>
      <c r="GD76" s="41" t="e">
        <f t="shared" si="70"/>
        <v>#REF!</v>
      </c>
      <c r="GE76" s="41" t="e">
        <f t="shared" si="70"/>
        <v>#REF!</v>
      </c>
      <c r="GF76" s="41" t="e">
        <f t="shared" si="70"/>
        <v>#REF!</v>
      </c>
      <c r="GG76" s="41" t="e">
        <f t="shared" si="70"/>
        <v>#REF!</v>
      </c>
      <c r="GH76" s="41" t="e">
        <f t="shared" si="66"/>
        <v>#REF!</v>
      </c>
      <c r="GI76" s="41" t="e">
        <f t="shared" si="58"/>
        <v>#REF!</v>
      </c>
      <c r="GJ76" s="41" t="e">
        <f t="shared" si="58"/>
        <v>#REF!</v>
      </c>
      <c r="GK76" s="41" t="e">
        <f t="shared" si="58"/>
        <v>#REF!</v>
      </c>
      <c r="GL76" s="41" t="e">
        <f t="shared" si="75"/>
        <v>#REF!</v>
      </c>
      <c r="GM76" s="41" t="e">
        <f t="shared" si="75"/>
        <v>#REF!</v>
      </c>
      <c r="GN76" s="41" t="e">
        <f t="shared" si="75"/>
        <v>#REF!</v>
      </c>
      <c r="GO76" s="41" t="e">
        <f t="shared" si="75"/>
        <v>#REF!</v>
      </c>
      <c r="GP76" s="41" t="e">
        <f t="shared" si="75"/>
        <v>#REF!</v>
      </c>
      <c r="GQ76" s="41" t="e">
        <f t="shared" si="75"/>
        <v>#REF!</v>
      </c>
      <c r="GR76" s="41" t="e">
        <f t="shared" si="75"/>
        <v>#REF!</v>
      </c>
      <c r="GS76" s="41" t="e">
        <f t="shared" si="75"/>
        <v>#REF!</v>
      </c>
      <c r="GT76" s="41" t="e">
        <f t="shared" si="75"/>
        <v>#REF!</v>
      </c>
      <c r="GU76" s="41" t="e">
        <f t="shared" si="75"/>
        <v>#REF!</v>
      </c>
      <c r="GV76" s="41" t="e">
        <f t="shared" si="75"/>
        <v>#REF!</v>
      </c>
      <c r="GW76" s="41" t="e">
        <f t="shared" si="75"/>
        <v>#REF!</v>
      </c>
      <c r="GX76" s="41" t="e">
        <f t="shared" si="75"/>
        <v>#REF!</v>
      </c>
      <c r="GY76" s="41" t="e">
        <f t="shared" si="59"/>
        <v>#REF!</v>
      </c>
      <c r="GZ76" s="41" t="e">
        <f t="shared" si="59"/>
        <v>#REF!</v>
      </c>
      <c r="HA76" s="41" t="e">
        <f t="shared" si="59"/>
        <v>#REF!</v>
      </c>
      <c r="HB76" s="41" t="e">
        <f t="shared" si="59"/>
        <v>#REF!</v>
      </c>
      <c r="HC76" s="41" t="e">
        <f t="shared" si="59"/>
        <v>#REF!</v>
      </c>
      <c r="HD76" s="41" t="e">
        <f t="shared" si="59"/>
        <v>#REF!</v>
      </c>
      <c r="HE76" s="41" t="e">
        <f t="shared" si="62"/>
        <v>#REF!</v>
      </c>
      <c r="HF76" s="41" t="e">
        <f t="shared" si="62"/>
        <v>#REF!</v>
      </c>
      <c r="HG76" s="41" t="e">
        <f t="shared" si="62"/>
        <v>#REF!</v>
      </c>
      <c r="HH76" s="41" t="e">
        <f t="shared" si="62"/>
        <v>#REF!</v>
      </c>
      <c r="HI76" s="41" t="e">
        <f t="shared" si="62"/>
        <v>#REF!</v>
      </c>
      <c r="HJ76" s="41" t="e">
        <f t="shared" si="62"/>
        <v>#REF!</v>
      </c>
    </row>
    <row r="77" spans="1:218" ht="14.4" x14ac:dyDescent="0.3">
      <c r="A77" s="42">
        <v>74</v>
      </c>
      <c r="B77" s="43" t="e">
        <f>'CMM2 - AUX CALC'!$BW$67</f>
        <v>#REF!</v>
      </c>
      <c r="BX77" s="41" t="e">
        <f>$B77/(_xlfn.SINGLE(PrazoConcessao)*12-BX$3+1)</f>
        <v>#REF!</v>
      </c>
      <c r="BY77" s="41" t="e">
        <f t="shared" si="74"/>
        <v>#REF!</v>
      </c>
      <c r="BZ77" s="41" t="e">
        <f t="shared" si="74"/>
        <v>#REF!</v>
      </c>
      <c r="CA77" s="41" t="e">
        <f t="shared" si="74"/>
        <v>#REF!</v>
      </c>
      <c r="CB77" s="41" t="e">
        <f t="shared" si="74"/>
        <v>#REF!</v>
      </c>
      <c r="CC77" s="41" t="e">
        <f t="shared" si="74"/>
        <v>#REF!</v>
      </c>
      <c r="CD77" s="41" t="e">
        <f t="shared" si="74"/>
        <v>#REF!</v>
      </c>
      <c r="CE77" s="41" t="e">
        <f t="shared" si="74"/>
        <v>#REF!</v>
      </c>
      <c r="CF77" s="41" t="e">
        <f t="shared" si="67"/>
        <v>#REF!</v>
      </c>
      <c r="CG77" s="41" t="e">
        <f t="shared" si="67"/>
        <v>#REF!</v>
      </c>
      <c r="CH77" s="41" t="e">
        <f t="shared" si="67"/>
        <v>#REF!</v>
      </c>
      <c r="CI77" s="41" t="e">
        <f t="shared" si="67"/>
        <v>#REF!</v>
      </c>
      <c r="CJ77" s="41" t="e">
        <f t="shared" si="67"/>
        <v>#REF!</v>
      </c>
      <c r="CK77" s="41" t="e">
        <f t="shared" si="67"/>
        <v>#REF!</v>
      </c>
      <c r="CL77" s="41" t="e">
        <f t="shared" si="67"/>
        <v>#REF!</v>
      </c>
      <c r="CM77" s="41" t="e">
        <f t="shared" si="67"/>
        <v>#REF!</v>
      </c>
      <c r="CN77" s="41" t="e">
        <f t="shared" si="67"/>
        <v>#REF!</v>
      </c>
      <c r="CO77" s="41" t="e">
        <f t="shared" si="67"/>
        <v>#REF!</v>
      </c>
      <c r="CP77" s="41" t="e">
        <f t="shared" si="67"/>
        <v>#REF!</v>
      </c>
      <c r="CQ77" s="41" t="e">
        <f t="shared" si="63"/>
        <v>#REF!</v>
      </c>
      <c r="CR77" s="41" t="e">
        <f t="shared" si="63"/>
        <v>#REF!</v>
      </c>
      <c r="CS77" s="41" t="e">
        <f t="shared" si="63"/>
        <v>#REF!</v>
      </c>
      <c r="CT77" s="41" t="e">
        <f t="shared" si="63"/>
        <v>#REF!</v>
      </c>
      <c r="CU77" s="41" t="e">
        <f t="shared" si="63"/>
        <v>#REF!</v>
      </c>
      <c r="CV77" s="41" t="e">
        <f t="shared" si="63"/>
        <v>#REF!</v>
      </c>
      <c r="CW77" s="41" t="e">
        <f t="shared" si="63"/>
        <v>#REF!</v>
      </c>
      <c r="CX77" s="41" t="e">
        <f t="shared" si="63"/>
        <v>#REF!</v>
      </c>
      <c r="CY77" s="41" t="e">
        <f t="shared" si="63"/>
        <v>#REF!</v>
      </c>
      <c r="CZ77" s="41" t="e">
        <f t="shared" si="63"/>
        <v>#REF!</v>
      </c>
      <c r="DA77" s="41" t="e">
        <f t="shared" si="63"/>
        <v>#REF!</v>
      </c>
      <c r="DB77" s="41" t="e">
        <f t="shared" si="63"/>
        <v>#REF!</v>
      </c>
      <c r="DC77" s="41" t="e">
        <f t="shared" si="63"/>
        <v>#REF!</v>
      </c>
      <c r="DD77" s="41" t="e">
        <f t="shared" si="71"/>
        <v>#REF!</v>
      </c>
      <c r="DE77" s="41" t="e">
        <f t="shared" si="71"/>
        <v>#REF!</v>
      </c>
      <c r="DF77" s="41" t="e">
        <f t="shared" si="71"/>
        <v>#REF!</v>
      </c>
      <c r="DG77" s="41" t="e">
        <f t="shared" si="71"/>
        <v>#REF!</v>
      </c>
      <c r="DH77" s="41" t="e">
        <f t="shared" si="71"/>
        <v>#REF!</v>
      </c>
      <c r="DI77" s="41" t="e">
        <f t="shared" si="68"/>
        <v>#REF!</v>
      </c>
      <c r="DJ77" s="41" t="e">
        <f t="shared" si="68"/>
        <v>#REF!</v>
      </c>
      <c r="DK77" s="41" t="e">
        <f t="shared" si="68"/>
        <v>#REF!</v>
      </c>
      <c r="DL77" s="41" t="e">
        <f t="shared" si="68"/>
        <v>#REF!</v>
      </c>
      <c r="DM77" s="41" t="e">
        <f t="shared" si="68"/>
        <v>#REF!</v>
      </c>
      <c r="DN77" s="41" t="e">
        <f t="shared" si="68"/>
        <v>#REF!</v>
      </c>
      <c r="DO77" s="41" t="e">
        <f t="shared" si="68"/>
        <v>#REF!</v>
      </c>
      <c r="DP77" s="41" t="e">
        <f t="shared" si="68"/>
        <v>#REF!</v>
      </c>
      <c r="DQ77" s="41" t="e">
        <f t="shared" si="68"/>
        <v>#REF!</v>
      </c>
      <c r="DR77" s="41" t="e">
        <f t="shared" si="68"/>
        <v>#REF!</v>
      </c>
      <c r="DS77" s="41" t="e">
        <f t="shared" si="68"/>
        <v>#REF!</v>
      </c>
      <c r="DT77" s="41" t="e">
        <f t="shared" si="68"/>
        <v>#REF!</v>
      </c>
      <c r="DU77" s="41" t="e">
        <f t="shared" si="68"/>
        <v>#REF!</v>
      </c>
      <c r="DV77" s="41" t="e">
        <f t="shared" si="64"/>
        <v>#REF!</v>
      </c>
      <c r="DW77" s="41" t="e">
        <f t="shared" si="54"/>
        <v>#REF!</v>
      </c>
      <c r="DX77" s="41" t="e">
        <f t="shared" si="54"/>
        <v>#REF!</v>
      </c>
      <c r="DY77" s="41" t="e">
        <f t="shared" si="54"/>
        <v>#REF!</v>
      </c>
      <c r="DZ77" s="41" t="e">
        <f t="shared" si="54"/>
        <v>#REF!</v>
      </c>
      <c r="EA77" s="41" t="e">
        <f t="shared" si="54"/>
        <v>#REF!</v>
      </c>
      <c r="EB77" s="41" t="e">
        <f t="shared" si="54"/>
        <v>#REF!</v>
      </c>
      <c r="EC77" s="41" t="e">
        <f t="shared" si="54"/>
        <v>#REF!</v>
      </c>
      <c r="ED77" s="41" t="e">
        <f t="shared" si="54"/>
        <v>#REF!</v>
      </c>
      <c r="EE77" s="41" t="e">
        <f t="shared" si="54"/>
        <v>#REF!</v>
      </c>
      <c r="EF77" s="41" t="e">
        <f t="shared" si="54"/>
        <v>#REF!</v>
      </c>
      <c r="EG77" s="41" t="e">
        <f t="shared" si="54"/>
        <v>#REF!</v>
      </c>
      <c r="EH77" s="41" t="e">
        <f t="shared" si="54"/>
        <v>#REF!</v>
      </c>
      <c r="EI77" s="41" t="e">
        <f t="shared" si="54"/>
        <v>#REF!</v>
      </c>
      <c r="EJ77" s="41" t="e">
        <f t="shared" si="72"/>
        <v>#REF!</v>
      </c>
      <c r="EK77" s="41" t="e">
        <f t="shared" si="72"/>
        <v>#REF!</v>
      </c>
      <c r="EL77" s="41" t="e">
        <f t="shared" si="72"/>
        <v>#REF!</v>
      </c>
      <c r="EM77" s="41" t="e">
        <f t="shared" si="72"/>
        <v>#REF!</v>
      </c>
      <c r="EN77" s="41" t="e">
        <f t="shared" si="72"/>
        <v>#REF!</v>
      </c>
      <c r="EO77" s="41" t="e">
        <f t="shared" si="69"/>
        <v>#REF!</v>
      </c>
      <c r="EP77" s="41" t="e">
        <f t="shared" si="69"/>
        <v>#REF!</v>
      </c>
      <c r="EQ77" s="41" t="e">
        <f t="shared" si="69"/>
        <v>#REF!</v>
      </c>
      <c r="ER77" s="41" t="e">
        <f t="shared" si="69"/>
        <v>#REF!</v>
      </c>
      <c r="ES77" s="41" t="e">
        <f t="shared" si="69"/>
        <v>#REF!</v>
      </c>
      <c r="ET77" s="41" t="e">
        <f t="shared" si="69"/>
        <v>#REF!</v>
      </c>
      <c r="EU77" s="41" t="e">
        <f t="shared" si="69"/>
        <v>#REF!</v>
      </c>
      <c r="EV77" s="41" t="e">
        <f t="shared" si="69"/>
        <v>#REF!</v>
      </c>
      <c r="EW77" s="41" t="e">
        <f t="shared" si="69"/>
        <v>#REF!</v>
      </c>
      <c r="EX77" s="41" t="e">
        <f t="shared" si="69"/>
        <v>#REF!</v>
      </c>
      <c r="EY77" s="41" t="e">
        <f t="shared" si="69"/>
        <v>#REF!</v>
      </c>
      <c r="EZ77" s="41" t="e">
        <f t="shared" si="69"/>
        <v>#REF!</v>
      </c>
      <c r="FA77" s="41" t="e">
        <f t="shared" si="69"/>
        <v>#REF!</v>
      </c>
      <c r="FB77" s="41" t="e">
        <f t="shared" si="65"/>
        <v>#REF!</v>
      </c>
      <c r="FC77" s="41" t="e">
        <f t="shared" si="56"/>
        <v>#REF!</v>
      </c>
      <c r="FD77" s="41" t="e">
        <f t="shared" si="56"/>
        <v>#REF!</v>
      </c>
      <c r="FE77" s="41" t="e">
        <f t="shared" si="56"/>
        <v>#REF!</v>
      </c>
      <c r="FF77" s="41" t="e">
        <f t="shared" si="56"/>
        <v>#REF!</v>
      </c>
      <c r="FG77" s="41" t="e">
        <f t="shared" si="56"/>
        <v>#REF!</v>
      </c>
      <c r="FH77" s="41" t="e">
        <f t="shared" si="56"/>
        <v>#REF!</v>
      </c>
      <c r="FI77" s="41" t="e">
        <f t="shared" si="56"/>
        <v>#REF!</v>
      </c>
      <c r="FJ77" s="41" t="e">
        <f t="shared" si="56"/>
        <v>#REF!</v>
      </c>
      <c r="FK77" s="41" t="e">
        <f t="shared" si="56"/>
        <v>#REF!</v>
      </c>
      <c r="FL77" s="41" t="e">
        <f t="shared" si="56"/>
        <v>#REF!</v>
      </c>
      <c r="FM77" s="41" t="e">
        <f t="shared" si="56"/>
        <v>#REF!</v>
      </c>
      <c r="FN77" s="41" t="e">
        <f t="shared" si="56"/>
        <v>#REF!</v>
      </c>
      <c r="FO77" s="41" t="e">
        <f t="shared" si="56"/>
        <v>#REF!</v>
      </c>
      <c r="FP77" s="41" t="e">
        <f t="shared" si="73"/>
        <v>#REF!</v>
      </c>
      <c r="FQ77" s="41" t="e">
        <f t="shared" si="73"/>
        <v>#REF!</v>
      </c>
      <c r="FR77" s="41" t="e">
        <f t="shared" si="73"/>
        <v>#REF!</v>
      </c>
      <c r="FS77" s="41" t="e">
        <f t="shared" si="73"/>
        <v>#REF!</v>
      </c>
      <c r="FT77" s="41" t="e">
        <f t="shared" si="73"/>
        <v>#REF!</v>
      </c>
      <c r="FU77" s="41" t="e">
        <f t="shared" si="70"/>
        <v>#REF!</v>
      </c>
      <c r="FV77" s="41" t="e">
        <f t="shared" si="70"/>
        <v>#REF!</v>
      </c>
      <c r="FW77" s="41" t="e">
        <f t="shared" si="70"/>
        <v>#REF!</v>
      </c>
      <c r="FX77" s="41" t="e">
        <f t="shared" si="70"/>
        <v>#REF!</v>
      </c>
      <c r="FY77" s="41" t="e">
        <f t="shared" si="70"/>
        <v>#REF!</v>
      </c>
      <c r="FZ77" s="41" t="e">
        <f t="shared" si="70"/>
        <v>#REF!</v>
      </c>
      <c r="GA77" s="41" t="e">
        <f t="shared" si="70"/>
        <v>#REF!</v>
      </c>
      <c r="GB77" s="41" t="e">
        <f t="shared" si="70"/>
        <v>#REF!</v>
      </c>
      <c r="GC77" s="41" t="e">
        <f t="shared" si="70"/>
        <v>#REF!</v>
      </c>
      <c r="GD77" s="41" t="e">
        <f t="shared" si="70"/>
        <v>#REF!</v>
      </c>
      <c r="GE77" s="41" t="e">
        <f t="shared" si="70"/>
        <v>#REF!</v>
      </c>
      <c r="GF77" s="41" t="e">
        <f t="shared" si="70"/>
        <v>#REF!</v>
      </c>
      <c r="GG77" s="41" t="e">
        <f t="shared" si="70"/>
        <v>#REF!</v>
      </c>
      <c r="GH77" s="41" t="e">
        <f t="shared" si="66"/>
        <v>#REF!</v>
      </c>
      <c r="GI77" s="41" t="e">
        <f t="shared" si="58"/>
        <v>#REF!</v>
      </c>
      <c r="GJ77" s="41" t="e">
        <f t="shared" si="58"/>
        <v>#REF!</v>
      </c>
      <c r="GK77" s="41" t="e">
        <f t="shared" si="58"/>
        <v>#REF!</v>
      </c>
      <c r="GL77" s="41" t="e">
        <f t="shared" si="75"/>
        <v>#REF!</v>
      </c>
      <c r="GM77" s="41" t="e">
        <f t="shared" si="75"/>
        <v>#REF!</v>
      </c>
      <c r="GN77" s="41" t="e">
        <f t="shared" si="75"/>
        <v>#REF!</v>
      </c>
      <c r="GO77" s="41" t="e">
        <f t="shared" si="75"/>
        <v>#REF!</v>
      </c>
      <c r="GP77" s="41" t="e">
        <f t="shared" si="75"/>
        <v>#REF!</v>
      </c>
      <c r="GQ77" s="41" t="e">
        <f t="shared" si="75"/>
        <v>#REF!</v>
      </c>
      <c r="GR77" s="41" t="e">
        <f t="shared" si="75"/>
        <v>#REF!</v>
      </c>
      <c r="GS77" s="41" t="e">
        <f t="shared" si="75"/>
        <v>#REF!</v>
      </c>
      <c r="GT77" s="41" t="e">
        <f t="shared" si="75"/>
        <v>#REF!</v>
      </c>
      <c r="GU77" s="41" t="e">
        <f t="shared" si="75"/>
        <v>#REF!</v>
      </c>
      <c r="GV77" s="41" t="e">
        <f t="shared" si="75"/>
        <v>#REF!</v>
      </c>
      <c r="GW77" s="41" t="e">
        <f t="shared" si="75"/>
        <v>#REF!</v>
      </c>
      <c r="GX77" s="41" t="e">
        <f t="shared" si="75"/>
        <v>#REF!</v>
      </c>
      <c r="GY77" s="41" t="e">
        <f t="shared" si="59"/>
        <v>#REF!</v>
      </c>
      <c r="GZ77" s="41" t="e">
        <f t="shared" si="59"/>
        <v>#REF!</v>
      </c>
      <c r="HA77" s="41" t="e">
        <f t="shared" si="59"/>
        <v>#REF!</v>
      </c>
      <c r="HB77" s="41" t="e">
        <f t="shared" si="59"/>
        <v>#REF!</v>
      </c>
      <c r="HC77" s="41" t="e">
        <f t="shared" si="59"/>
        <v>#REF!</v>
      </c>
      <c r="HD77" s="41" t="e">
        <f t="shared" si="59"/>
        <v>#REF!</v>
      </c>
      <c r="HE77" s="41" t="e">
        <f t="shared" si="62"/>
        <v>#REF!</v>
      </c>
      <c r="HF77" s="41" t="e">
        <f t="shared" si="62"/>
        <v>#REF!</v>
      </c>
      <c r="HG77" s="41" t="e">
        <f t="shared" si="62"/>
        <v>#REF!</v>
      </c>
      <c r="HH77" s="41" t="e">
        <f t="shared" si="62"/>
        <v>#REF!</v>
      </c>
      <c r="HI77" s="41" t="e">
        <f t="shared" si="62"/>
        <v>#REF!</v>
      </c>
      <c r="HJ77" s="41" t="e">
        <f t="shared" si="62"/>
        <v>#REF!</v>
      </c>
    </row>
    <row r="78" spans="1:218" ht="14.4" x14ac:dyDescent="0.3">
      <c r="A78" s="42">
        <v>75</v>
      </c>
      <c r="B78" s="43" t="e">
        <f>'CMM2 - AUX CALC'!$BX$67</f>
        <v>#REF!</v>
      </c>
      <c r="BY78" s="41" t="e">
        <f>$B78/(_xlfn.SINGLE(PrazoConcessao)*12-BY$3+1)</f>
        <v>#REF!</v>
      </c>
      <c r="BZ78" s="41" t="e">
        <f t="shared" si="74"/>
        <v>#REF!</v>
      </c>
      <c r="CA78" s="41" t="e">
        <f t="shared" si="74"/>
        <v>#REF!</v>
      </c>
      <c r="CB78" s="41" t="e">
        <f t="shared" si="74"/>
        <v>#REF!</v>
      </c>
      <c r="CC78" s="41" t="e">
        <f t="shared" si="74"/>
        <v>#REF!</v>
      </c>
      <c r="CD78" s="41" t="e">
        <f t="shared" si="74"/>
        <v>#REF!</v>
      </c>
      <c r="CE78" s="41" t="e">
        <f t="shared" si="74"/>
        <v>#REF!</v>
      </c>
      <c r="CF78" s="41" t="e">
        <f t="shared" si="67"/>
        <v>#REF!</v>
      </c>
      <c r="CG78" s="41" t="e">
        <f t="shared" si="67"/>
        <v>#REF!</v>
      </c>
      <c r="CH78" s="41" t="e">
        <f t="shared" si="67"/>
        <v>#REF!</v>
      </c>
      <c r="CI78" s="41" t="e">
        <f t="shared" si="67"/>
        <v>#REF!</v>
      </c>
      <c r="CJ78" s="41" t="e">
        <f t="shared" si="67"/>
        <v>#REF!</v>
      </c>
      <c r="CK78" s="41" t="e">
        <f t="shared" si="67"/>
        <v>#REF!</v>
      </c>
      <c r="CL78" s="41" t="e">
        <f t="shared" si="67"/>
        <v>#REF!</v>
      </c>
      <c r="CM78" s="41" t="e">
        <f t="shared" si="67"/>
        <v>#REF!</v>
      </c>
      <c r="CN78" s="41" t="e">
        <f t="shared" si="67"/>
        <v>#REF!</v>
      </c>
      <c r="CO78" s="41" t="e">
        <f t="shared" si="67"/>
        <v>#REF!</v>
      </c>
      <c r="CP78" s="41" t="e">
        <f t="shared" si="67"/>
        <v>#REF!</v>
      </c>
      <c r="CQ78" s="41" t="e">
        <f t="shared" si="63"/>
        <v>#REF!</v>
      </c>
      <c r="CR78" s="41" t="e">
        <f t="shared" si="63"/>
        <v>#REF!</v>
      </c>
      <c r="CS78" s="41" t="e">
        <f t="shared" si="63"/>
        <v>#REF!</v>
      </c>
      <c r="CT78" s="41" t="e">
        <f t="shared" si="63"/>
        <v>#REF!</v>
      </c>
      <c r="CU78" s="41" t="e">
        <f t="shared" si="63"/>
        <v>#REF!</v>
      </c>
      <c r="CV78" s="41" t="e">
        <f t="shared" si="63"/>
        <v>#REF!</v>
      </c>
      <c r="CW78" s="41" t="e">
        <f t="shared" si="63"/>
        <v>#REF!</v>
      </c>
      <c r="CX78" s="41" t="e">
        <f t="shared" si="63"/>
        <v>#REF!</v>
      </c>
      <c r="CY78" s="41" t="e">
        <f t="shared" si="63"/>
        <v>#REF!</v>
      </c>
      <c r="CZ78" s="41" t="e">
        <f t="shared" si="63"/>
        <v>#REF!</v>
      </c>
      <c r="DA78" s="41" t="e">
        <f t="shared" si="63"/>
        <v>#REF!</v>
      </c>
      <c r="DB78" s="41" t="e">
        <f t="shared" si="63"/>
        <v>#REF!</v>
      </c>
      <c r="DC78" s="41" t="e">
        <f t="shared" si="63"/>
        <v>#REF!</v>
      </c>
      <c r="DD78" s="41" t="e">
        <f t="shared" si="71"/>
        <v>#REF!</v>
      </c>
      <c r="DE78" s="41" t="e">
        <f t="shared" si="71"/>
        <v>#REF!</v>
      </c>
      <c r="DF78" s="41" t="e">
        <f t="shared" si="71"/>
        <v>#REF!</v>
      </c>
      <c r="DG78" s="41" t="e">
        <f t="shared" si="71"/>
        <v>#REF!</v>
      </c>
      <c r="DH78" s="41" t="e">
        <f t="shared" si="71"/>
        <v>#REF!</v>
      </c>
      <c r="DI78" s="41" t="e">
        <f t="shared" si="68"/>
        <v>#REF!</v>
      </c>
      <c r="DJ78" s="41" t="e">
        <f t="shared" si="68"/>
        <v>#REF!</v>
      </c>
      <c r="DK78" s="41" t="e">
        <f t="shared" si="68"/>
        <v>#REF!</v>
      </c>
      <c r="DL78" s="41" t="e">
        <f t="shared" si="68"/>
        <v>#REF!</v>
      </c>
      <c r="DM78" s="41" t="e">
        <f t="shared" si="68"/>
        <v>#REF!</v>
      </c>
      <c r="DN78" s="41" t="e">
        <f t="shared" si="68"/>
        <v>#REF!</v>
      </c>
      <c r="DO78" s="41" t="e">
        <f t="shared" si="68"/>
        <v>#REF!</v>
      </c>
      <c r="DP78" s="41" t="e">
        <f t="shared" si="68"/>
        <v>#REF!</v>
      </c>
      <c r="DQ78" s="41" t="e">
        <f t="shared" si="68"/>
        <v>#REF!</v>
      </c>
      <c r="DR78" s="41" t="e">
        <f t="shared" si="68"/>
        <v>#REF!</v>
      </c>
      <c r="DS78" s="41" t="e">
        <f t="shared" si="68"/>
        <v>#REF!</v>
      </c>
      <c r="DT78" s="41" t="e">
        <f t="shared" si="68"/>
        <v>#REF!</v>
      </c>
      <c r="DU78" s="41" t="e">
        <f t="shared" si="68"/>
        <v>#REF!</v>
      </c>
      <c r="DV78" s="41" t="e">
        <f t="shared" si="64"/>
        <v>#REF!</v>
      </c>
      <c r="DW78" s="41" t="e">
        <f t="shared" si="54"/>
        <v>#REF!</v>
      </c>
      <c r="DX78" s="41" t="e">
        <f t="shared" si="54"/>
        <v>#REF!</v>
      </c>
      <c r="DY78" s="41" t="e">
        <f t="shared" si="54"/>
        <v>#REF!</v>
      </c>
      <c r="DZ78" s="41" t="e">
        <f t="shared" si="54"/>
        <v>#REF!</v>
      </c>
      <c r="EA78" s="41" t="e">
        <f t="shared" si="54"/>
        <v>#REF!</v>
      </c>
      <c r="EB78" s="41" t="e">
        <f t="shared" si="54"/>
        <v>#REF!</v>
      </c>
      <c r="EC78" s="41" t="e">
        <f t="shared" si="54"/>
        <v>#REF!</v>
      </c>
      <c r="ED78" s="41" t="e">
        <f t="shared" si="54"/>
        <v>#REF!</v>
      </c>
      <c r="EE78" s="41" t="e">
        <f t="shared" si="54"/>
        <v>#REF!</v>
      </c>
      <c r="EF78" s="41" t="e">
        <f t="shared" si="54"/>
        <v>#REF!</v>
      </c>
      <c r="EG78" s="41" t="e">
        <f t="shared" si="54"/>
        <v>#REF!</v>
      </c>
      <c r="EH78" s="41" t="e">
        <f t="shared" si="54"/>
        <v>#REF!</v>
      </c>
      <c r="EI78" s="41" t="e">
        <f t="shared" si="54"/>
        <v>#REF!</v>
      </c>
      <c r="EJ78" s="41" t="e">
        <f t="shared" si="72"/>
        <v>#REF!</v>
      </c>
      <c r="EK78" s="41" t="e">
        <f t="shared" si="72"/>
        <v>#REF!</v>
      </c>
      <c r="EL78" s="41" t="e">
        <f t="shared" si="72"/>
        <v>#REF!</v>
      </c>
      <c r="EM78" s="41" t="e">
        <f t="shared" si="72"/>
        <v>#REF!</v>
      </c>
      <c r="EN78" s="41" t="e">
        <f t="shared" si="72"/>
        <v>#REF!</v>
      </c>
      <c r="EO78" s="41" t="e">
        <f t="shared" si="69"/>
        <v>#REF!</v>
      </c>
      <c r="EP78" s="41" t="e">
        <f t="shared" si="69"/>
        <v>#REF!</v>
      </c>
      <c r="EQ78" s="41" t="e">
        <f t="shared" si="69"/>
        <v>#REF!</v>
      </c>
      <c r="ER78" s="41" t="e">
        <f t="shared" si="69"/>
        <v>#REF!</v>
      </c>
      <c r="ES78" s="41" t="e">
        <f t="shared" si="69"/>
        <v>#REF!</v>
      </c>
      <c r="ET78" s="41" t="e">
        <f t="shared" si="69"/>
        <v>#REF!</v>
      </c>
      <c r="EU78" s="41" t="e">
        <f t="shared" si="69"/>
        <v>#REF!</v>
      </c>
      <c r="EV78" s="41" t="e">
        <f t="shared" si="69"/>
        <v>#REF!</v>
      </c>
      <c r="EW78" s="41" t="e">
        <f t="shared" si="69"/>
        <v>#REF!</v>
      </c>
      <c r="EX78" s="41" t="e">
        <f t="shared" si="69"/>
        <v>#REF!</v>
      </c>
      <c r="EY78" s="41" t="e">
        <f t="shared" si="69"/>
        <v>#REF!</v>
      </c>
      <c r="EZ78" s="41" t="e">
        <f t="shared" si="69"/>
        <v>#REF!</v>
      </c>
      <c r="FA78" s="41" t="e">
        <f t="shared" si="69"/>
        <v>#REF!</v>
      </c>
      <c r="FB78" s="41" t="e">
        <f t="shared" si="65"/>
        <v>#REF!</v>
      </c>
      <c r="FC78" s="41" t="e">
        <f t="shared" si="56"/>
        <v>#REF!</v>
      </c>
      <c r="FD78" s="41" t="e">
        <f t="shared" si="56"/>
        <v>#REF!</v>
      </c>
      <c r="FE78" s="41" t="e">
        <f t="shared" si="56"/>
        <v>#REF!</v>
      </c>
      <c r="FF78" s="41" t="e">
        <f t="shared" si="56"/>
        <v>#REF!</v>
      </c>
      <c r="FG78" s="41" t="e">
        <f t="shared" si="56"/>
        <v>#REF!</v>
      </c>
      <c r="FH78" s="41" t="e">
        <f t="shared" si="56"/>
        <v>#REF!</v>
      </c>
      <c r="FI78" s="41" t="e">
        <f t="shared" si="56"/>
        <v>#REF!</v>
      </c>
      <c r="FJ78" s="41" t="e">
        <f t="shared" si="56"/>
        <v>#REF!</v>
      </c>
      <c r="FK78" s="41" t="e">
        <f t="shared" si="56"/>
        <v>#REF!</v>
      </c>
      <c r="FL78" s="41" t="e">
        <f t="shared" si="56"/>
        <v>#REF!</v>
      </c>
      <c r="FM78" s="41" t="e">
        <f t="shared" si="56"/>
        <v>#REF!</v>
      </c>
      <c r="FN78" s="41" t="e">
        <f t="shared" si="56"/>
        <v>#REF!</v>
      </c>
      <c r="FO78" s="41" t="e">
        <f t="shared" si="56"/>
        <v>#REF!</v>
      </c>
      <c r="FP78" s="41" t="e">
        <f t="shared" si="73"/>
        <v>#REF!</v>
      </c>
      <c r="FQ78" s="41" t="e">
        <f t="shared" si="73"/>
        <v>#REF!</v>
      </c>
      <c r="FR78" s="41" t="e">
        <f t="shared" si="73"/>
        <v>#REF!</v>
      </c>
      <c r="FS78" s="41" t="e">
        <f t="shared" si="73"/>
        <v>#REF!</v>
      </c>
      <c r="FT78" s="41" t="e">
        <f t="shared" si="73"/>
        <v>#REF!</v>
      </c>
      <c r="FU78" s="41" t="e">
        <f t="shared" si="70"/>
        <v>#REF!</v>
      </c>
      <c r="FV78" s="41" t="e">
        <f t="shared" si="70"/>
        <v>#REF!</v>
      </c>
      <c r="FW78" s="41" t="e">
        <f t="shared" si="70"/>
        <v>#REF!</v>
      </c>
      <c r="FX78" s="41" t="e">
        <f t="shared" si="70"/>
        <v>#REF!</v>
      </c>
      <c r="FY78" s="41" t="e">
        <f t="shared" si="70"/>
        <v>#REF!</v>
      </c>
      <c r="FZ78" s="41" t="e">
        <f t="shared" si="70"/>
        <v>#REF!</v>
      </c>
      <c r="GA78" s="41" t="e">
        <f t="shared" si="70"/>
        <v>#REF!</v>
      </c>
      <c r="GB78" s="41" t="e">
        <f t="shared" si="70"/>
        <v>#REF!</v>
      </c>
      <c r="GC78" s="41" t="e">
        <f t="shared" si="70"/>
        <v>#REF!</v>
      </c>
      <c r="GD78" s="41" t="e">
        <f t="shared" si="70"/>
        <v>#REF!</v>
      </c>
      <c r="GE78" s="41" t="e">
        <f t="shared" si="70"/>
        <v>#REF!</v>
      </c>
      <c r="GF78" s="41" t="e">
        <f t="shared" si="70"/>
        <v>#REF!</v>
      </c>
      <c r="GG78" s="41" t="e">
        <f t="shared" si="70"/>
        <v>#REF!</v>
      </c>
      <c r="GH78" s="41" t="e">
        <f t="shared" si="66"/>
        <v>#REF!</v>
      </c>
      <c r="GI78" s="41" t="e">
        <f t="shared" si="58"/>
        <v>#REF!</v>
      </c>
      <c r="GJ78" s="41" t="e">
        <f t="shared" si="58"/>
        <v>#REF!</v>
      </c>
      <c r="GK78" s="41" t="e">
        <f t="shared" si="58"/>
        <v>#REF!</v>
      </c>
      <c r="GL78" s="41" t="e">
        <f t="shared" si="75"/>
        <v>#REF!</v>
      </c>
      <c r="GM78" s="41" t="e">
        <f t="shared" si="75"/>
        <v>#REF!</v>
      </c>
      <c r="GN78" s="41" t="e">
        <f t="shared" si="75"/>
        <v>#REF!</v>
      </c>
      <c r="GO78" s="41" t="e">
        <f t="shared" si="75"/>
        <v>#REF!</v>
      </c>
      <c r="GP78" s="41" t="e">
        <f t="shared" si="75"/>
        <v>#REF!</v>
      </c>
      <c r="GQ78" s="41" t="e">
        <f t="shared" si="75"/>
        <v>#REF!</v>
      </c>
      <c r="GR78" s="41" t="e">
        <f t="shared" si="75"/>
        <v>#REF!</v>
      </c>
      <c r="GS78" s="41" t="e">
        <f t="shared" si="75"/>
        <v>#REF!</v>
      </c>
      <c r="GT78" s="41" t="e">
        <f t="shared" si="75"/>
        <v>#REF!</v>
      </c>
      <c r="GU78" s="41" t="e">
        <f t="shared" si="75"/>
        <v>#REF!</v>
      </c>
      <c r="GV78" s="41" t="e">
        <f t="shared" si="75"/>
        <v>#REF!</v>
      </c>
      <c r="GW78" s="41" t="e">
        <f t="shared" si="75"/>
        <v>#REF!</v>
      </c>
      <c r="GX78" s="41" t="e">
        <f t="shared" si="75"/>
        <v>#REF!</v>
      </c>
      <c r="GY78" s="41" t="e">
        <f t="shared" si="59"/>
        <v>#REF!</v>
      </c>
      <c r="GZ78" s="41" t="e">
        <f t="shared" si="59"/>
        <v>#REF!</v>
      </c>
      <c r="HA78" s="41" t="e">
        <f t="shared" si="59"/>
        <v>#REF!</v>
      </c>
      <c r="HB78" s="41" t="e">
        <f t="shared" si="59"/>
        <v>#REF!</v>
      </c>
      <c r="HC78" s="41" t="e">
        <f t="shared" si="59"/>
        <v>#REF!</v>
      </c>
      <c r="HD78" s="41" t="e">
        <f t="shared" si="59"/>
        <v>#REF!</v>
      </c>
      <c r="HE78" s="41" t="e">
        <f t="shared" si="62"/>
        <v>#REF!</v>
      </c>
      <c r="HF78" s="41" t="e">
        <f t="shared" si="62"/>
        <v>#REF!</v>
      </c>
      <c r="HG78" s="41" t="e">
        <f t="shared" si="62"/>
        <v>#REF!</v>
      </c>
      <c r="HH78" s="41" t="e">
        <f t="shared" si="62"/>
        <v>#REF!</v>
      </c>
      <c r="HI78" s="41" t="e">
        <f t="shared" si="62"/>
        <v>#REF!</v>
      </c>
      <c r="HJ78" s="41" t="e">
        <f t="shared" si="62"/>
        <v>#REF!</v>
      </c>
    </row>
    <row r="79" spans="1:218" ht="14.4" x14ac:dyDescent="0.3">
      <c r="A79" s="42">
        <v>76</v>
      </c>
      <c r="B79" s="43" t="e">
        <f>'CMM2 - AUX CALC'!$BY$67</f>
        <v>#REF!</v>
      </c>
      <c r="BZ79" s="41" t="e">
        <f>$B79/(_xlfn.SINGLE(PrazoConcessao)*12-BZ$3+1)</f>
        <v>#REF!</v>
      </c>
      <c r="CA79" s="41" t="e">
        <f t="shared" si="74"/>
        <v>#REF!</v>
      </c>
      <c r="CB79" s="41" t="e">
        <f t="shared" si="74"/>
        <v>#REF!</v>
      </c>
      <c r="CC79" s="41" t="e">
        <f t="shared" si="74"/>
        <v>#REF!</v>
      </c>
      <c r="CD79" s="41" t="e">
        <f t="shared" si="74"/>
        <v>#REF!</v>
      </c>
      <c r="CE79" s="41" t="e">
        <f t="shared" si="74"/>
        <v>#REF!</v>
      </c>
      <c r="CF79" s="41" t="e">
        <f t="shared" si="67"/>
        <v>#REF!</v>
      </c>
      <c r="CG79" s="41" t="e">
        <f t="shared" si="67"/>
        <v>#REF!</v>
      </c>
      <c r="CH79" s="41" t="e">
        <f t="shared" si="67"/>
        <v>#REF!</v>
      </c>
      <c r="CI79" s="41" t="e">
        <f t="shared" si="67"/>
        <v>#REF!</v>
      </c>
      <c r="CJ79" s="41" t="e">
        <f t="shared" si="67"/>
        <v>#REF!</v>
      </c>
      <c r="CK79" s="41" t="e">
        <f t="shared" si="67"/>
        <v>#REF!</v>
      </c>
      <c r="CL79" s="41" t="e">
        <f t="shared" si="67"/>
        <v>#REF!</v>
      </c>
      <c r="CM79" s="41" t="e">
        <f t="shared" si="67"/>
        <v>#REF!</v>
      </c>
      <c r="CN79" s="41" t="e">
        <f t="shared" si="67"/>
        <v>#REF!</v>
      </c>
      <c r="CO79" s="41" t="e">
        <f t="shared" si="67"/>
        <v>#REF!</v>
      </c>
      <c r="CP79" s="41" t="e">
        <f t="shared" si="67"/>
        <v>#REF!</v>
      </c>
      <c r="CQ79" s="41" t="e">
        <f t="shared" si="63"/>
        <v>#REF!</v>
      </c>
      <c r="CR79" s="41" t="e">
        <f t="shared" si="63"/>
        <v>#REF!</v>
      </c>
      <c r="CS79" s="41" t="e">
        <f t="shared" si="63"/>
        <v>#REF!</v>
      </c>
      <c r="CT79" s="41" t="e">
        <f t="shared" si="63"/>
        <v>#REF!</v>
      </c>
      <c r="CU79" s="41" t="e">
        <f t="shared" si="63"/>
        <v>#REF!</v>
      </c>
      <c r="CV79" s="41" t="e">
        <f t="shared" si="63"/>
        <v>#REF!</v>
      </c>
      <c r="CW79" s="41" t="e">
        <f t="shared" si="63"/>
        <v>#REF!</v>
      </c>
      <c r="CX79" s="41" t="e">
        <f t="shared" si="63"/>
        <v>#REF!</v>
      </c>
      <c r="CY79" s="41" t="e">
        <f t="shared" si="63"/>
        <v>#REF!</v>
      </c>
      <c r="CZ79" s="41" t="e">
        <f t="shared" si="63"/>
        <v>#REF!</v>
      </c>
      <c r="DA79" s="41" t="e">
        <f t="shared" si="63"/>
        <v>#REF!</v>
      </c>
      <c r="DB79" s="41" t="e">
        <f t="shared" si="63"/>
        <v>#REF!</v>
      </c>
      <c r="DC79" s="41" t="e">
        <f t="shared" si="63"/>
        <v>#REF!</v>
      </c>
      <c r="DD79" s="41" t="e">
        <f t="shared" si="71"/>
        <v>#REF!</v>
      </c>
      <c r="DE79" s="41" t="e">
        <f t="shared" si="71"/>
        <v>#REF!</v>
      </c>
      <c r="DF79" s="41" t="e">
        <f t="shared" si="71"/>
        <v>#REF!</v>
      </c>
      <c r="DG79" s="41" t="e">
        <f t="shared" si="71"/>
        <v>#REF!</v>
      </c>
      <c r="DH79" s="41" t="e">
        <f t="shared" si="71"/>
        <v>#REF!</v>
      </c>
      <c r="DI79" s="41" t="e">
        <f t="shared" si="68"/>
        <v>#REF!</v>
      </c>
      <c r="DJ79" s="41" t="e">
        <f t="shared" si="68"/>
        <v>#REF!</v>
      </c>
      <c r="DK79" s="41" t="e">
        <f t="shared" si="68"/>
        <v>#REF!</v>
      </c>
      <c r="DL79" s="41" t="e">
        <f t="shared" si="68"/>
        <v>#REF!</v>
      </c>
      <c r="DM79" s="41" t="e">
        <f t="shared" si="68"/>
        <v>#REF!</v>
      </c>
      <c r="DN79" s="41" t="e">
        <f t="shared" si="68"/>
        <v>#REF!</v>
      </c>
      <c r="DO79" s="41" t="e">
        <f t="shared" si="68"/>
        <v>#REF!</v>
      </c>
      <c r="DP79" s="41" t="e">
        <f t="shared" si="68"/>
        <v>#REF!</v>
      </c>
      <c r="DQ79" s="41" t="e">
        <f t="shared" si="68"/>
        <v>#REF!</v>
      </c>
      <c r="DR79" s="41" t="e">
        <f t="shared" si="68"/>
        <v>#REF!</v>
      </c>
      <c r="DS79" s="41" t="e">
        <f t="shared" si="68"/>
        <v>#REF!</v>
      </c>
      <c r="DT79" s="41" t="e">
        <f t="shared" si="68"/>
        <v>#REF!</v>
      </c>
      <c r="DU79" s="41" t="e">
        <f t="shared" si="68"/>
        <v>#REF!</v>
      </c>
      <c r="DV79" s="41" t="e">
        <f t="shared" si="64"/>
        <v>#REF!</v>
      </c>
      <c r="DW79" s="41" t="e">
        <f t="shared" si="54"/>
        <v>#REF!</v>
      </c>
      <c r="DX79" s="41" t="e">
        <f t="shared" si="54"/>
        <v>#REF!</v>
      </c>
      <c r="DY79" s="41" t="e">
        <f t="shared" si="54"/>
        <v>#REF!</v>
      </c>
      <c r="DZ79" s="41" t="e">
        <f t="shared" si="54"/>
        <v>#REF!</v>
      </c>
      <c r="EA79" s="41" t="e">
        <f t="shared" si="54"/>
        <v>#REF!</v>
      </c>
      <c r="EB79" s="41" t="e">
        <f t="shared" si="54"/>
        <v>#REF!</v>
      </c>
      <c r="EC79" s="41" t="e">
        <f t="shared" si="54"/>
        <v>#REF!</v>
      </c>
      <c r="ED79" s="41" t="e">
        <f t="shared" si="54"/>
        <v>#REF!</v>
      </c>
      <c r="EE79" s="41" t="e">
        <f t="shared" si="54"/>
        <v>#REF!</v>
      </c>
      <c r="EF79" s="41" t="e">
        <f t="shared" si="54"/>
        <v>#REF!</v>
      </c>
      <c r="EG79" s="41" t="e">
        <f t="shared" si="54"/>
        <v>#REF!</v>
      </c>
      <c r="EH79" s="41" t="e">
        <f t="shared" si="54"/>
        <v>#REF!</v>
      </c>
      <c r="EI79" s="41" t="e">
        <f t="shared" si="54"/>
        <v>#REF!</v>
      </c>
      <c r="EJ79" s="41" t="e">
        <f t="shared" si="72"/>
        <v>#REF!</v>
      </c>
      <c r="EK79" s="41" t="e">
        <f t="shared" si="72"/>
        <v>#REF!</v>
      </c>
      <c r="EL79" s="41" t="e">
        <f t="shared" si="72"/>
        <v>#REF!</v>
      </c>
      <c r="EM79" s="41" t="e">
        <f t="shared" si="72"/>
        <v>#REF!</v>
      </c>
      <c r="EN79" s="41" t="e">
        <f t="shared" si="72"/>
        <v>#REF!</v>
      </c>
      <c r="EO79" s="41" t="e">
        <f t="shared" si="69"/>
        <v>#REF!</v>
      </c>
      <c r="EP79" s="41" t="e">
        <f t="shared" si="69"/>
        <v>#REF!</v>
      </c>
      <c r="EQ79" s="41" t="e">
        <f t="shared" si="69"/>
        <v>#REF!</v>
      </c>
      <c r="ER79" s="41" t="e">
        <f t="shared" si="69"/>
        <v>#REF!</v>
      </c>
      <c r="ES79" s="41" t="e">
        <f t="shared" si="69"/>
        <v>#REF!</v>
      </c>
      <c r="ET79" s="41" t="e">
        <f t="shared" si="69"/>
        <v>#REF!</v>
      </c>
      <c r="EU79" s="41" t="e">
        <f t="shared" si="69"/>
        <v>#REF!</v>
      </c>
      <c r="EV79" s="41" t="e">
        <f t="shared" si="69"/>
        <v>#REF!</v>
      </c>
      <c r="EW79" s="41" t="e">
        <f t="shared" si="69"/>
        <v>#REF!</v>
      </c>
      <c r="EX79" s="41" t="e">
        <f t="shared" si="69"/>
        <v>#REF!</v>
      </c>
      <c r="EY79" s="41" t="e">
        <f t="shared" si="69"/>
        <v>#REF!</v>
      </c>
      <c r="EZ79" s="41" t="e">
        <f t="shared" si="69"/>
        <v>#REF!</v>
      </c>
      <c r="FA79" s="41" t="e">
        <f t="shared" si="69"/>
        <v>#REF!</v>
      </c>
      <c r="FB79" s="41" t="e">
        <f t="shared" si="65"/>
        <v>#REF!</v>
      </c>
      <c r="FC79" s="41" t="e">
        <f t="shared" si="56"/>
        <v>#REF!</v>
      </c>
      <c r="FD79" s="41" t="e">
        <f t="shared" si="56"/>
        <v>#REF!</v>
      </c>
      <c r="FE79" s="41" t="e">
        <f t="shared" si="56"/>
        <v>#REF!</v>
      </c>
      <c r="FF79" s="41" t="e">
        <f t="shared" si="56"/>
        <v>#REF!</v>
      </c>
      <c r="FG79" s="41" t="e">
        <f t="shared" si="56"/>
        <v>#REF!</v>
      </c>
      <c r="FH79" s="41" t="e">
        <f t="shared" si="56"/>
        <v>#REF!</v>
      </c>
      <c r="FI79" s="41" t="e">
        <f t="shared" si="56"/>
        <v>#REF!</v>
      </c>
      <c r="FJ79" s="41" t="e">
        <f t="shared" si="56"/>
        <v>#REF!</v>
      </c>
      <c r="FK79" s="41" t="e">
        <f t="shared" si="56"/>
        <v>#REF!</v>
      </c>
      <c r="FL79" s="41" t="e">
        <f t="shared" si="56"/>
        <v>#REF!</v>
      </c>
      <c r="FM79" s="41" t="e">
        <f t="shared" si="56"/>
        <v>#REF!</v>
      </c>
      <c r="FN79" s="41" t="e">
        <f t="shared" si="56"/>
        <v>#REF!</v>
      </c>
      <c r="FO79" s="41" t="e">
        <f t="shared" si="56"/>
        <v>#REF!</v>
      </c>
      <c r="FP79" s="41" t="e">
        <f t="shared" si="73"/>
        <v>#REF!</v>
      </c>
      <c r="FQ79" s="41" t="e">
        <f t="shared" si="73"/>
        <v>#REF!</v>
      </c>
      <c r="FR79" s="41" t="e">
        <f t="shared" si="73"/>
        <v>#REF!</v>
      </c>
      <c r="FS79" s="41" t="e">
        <f t="shared" si="73"/>
        <v>#REF!</v>
      </c>
      <c r="FT79" s="41" t="e">
        <f t="shared" si="73"/>
        <v>#REF!</v>
      </c>
      <c r="FU79" s="41" t="e">
        <f t="shared" si="70"/>
        <v>#REF!</v>
      </c>
      <c r="FV79" s="41" t="e">
        <f t="shared" si="70"/>
        <v>#REF!</v>
      </c>
      <c r="FW79" s="41" t="e">
        <f t="shared" si="70"/>
        <v>#REF!</v>
      </c>
      <c r="FX79" s="41" t="e">
        <f t="shared" si="70"/>
        <v>#REF!</v>
      </c>
      <c r="FY79" s="41" t="e">
        <f t="shared" si="70"/>
        <v>#REF!</v>
      </c>
      <c r="FZ79" s="41" t="e">
        <f t="shared" si="70"/>
        <v>#REF!</v>
      </c>
      <c r="GA79" s="41" t="e">
        <f t="shared" si="70"/>
        <v>#REF!</v>
      </c>
      <c r="GB79" s="41" t="e">
        <f t="shared" si="70"/>
        <v>#REF!</v>
      </c>
      <c r="GC79" s="41" t="e">
        <f t="shared" si="70"/>
        <v>#REF!</v>
      </c>
      <c r="GD79" s="41" t="e">
        <f t="shared" si="70"/>
        <v>#REF!</v>
      </c>
      <c r="GE79" s="41" t="e">
        <f t="shared" si="70"/>
        <v>#REF!</v>
      </c>
      <c r="GF79" s="41" t="e">
        <f t="shared" si="70"/>
        <v>#REF!</v>
      </c>
      <c r="GG79" s="41" t="e">
        <f t="shared" si="70"/>
        <v>#REF!</v>
      </c>
      <c r="GH79" s="41" t="e">
        <f t="shared" si="66"/>
        <v>#REF!</v>
      </c>
      <c r="GI79" s="41" t="e">
        <f t="shared" si="58"/>
        <v>#REF!</v>
      </c>
      <c r="GJ79" s="41" t="e">
        <f t="shared" si="58"/>
        <v>#REF!</v>
      </c>
      <c r="GK79" s="41" t="e">
        <f t="shared" si="58"/>
        <v>#REF!</v>
      </c>
      <c r="GL79" s="41" t="e">
        <f t="shared" si="75"/>
        <v>#REF!</v>
      </c>
      <c r="GM79" s="41" t="e">
        <f t="shared" si="75"/>
        <v>#REF!</v>
      </c>
      <c r="GN79" s="41" t="e">
        <f t="shared" si="75"/>
        <v>#REF!</v>
      </c>
      <c r="GO79" s="41" t="e">
        <f t="shared" si="75"/>
        <v>#REF!</v>
      </c>
      <c r="GP79" s="41" t="e">
        <f t="shared" si="75"/>
        <v>#REF!</v>
      </c>
      <c r="GQ79" s="41" t="e">
        <f t="shared" si="75"/>
        <v>#REF!</v>
      </c>
      <c r="GR79" s="41" t="e">
        <f t="shared" si="75"/>
        <v>#REF!</v>
      </c>
      <c r="GS79" s="41" t="e">
        <f t="shared" si="75"/>
        <v>#REF!</v>
      </c>
      <c r="GT79" s="41" t="e">
        <f t="shared" si="75"/>
        <v>#REF!</v>
      </c>
      <c r="GU79" s="41" t="e">
        <f t="shared" si="75"/>
        <v>#REF!</v>
      </c>
      <c r="GV79" s="41" t="e">
        <f t="shared" si="75"/>
        <v>#REF!</v>
      </c>
      <c r="GW79" s="41" t="e">
        <f t="shared" si="75"/>
        <v>#REF!</v>
      </c>
      <c r="GX79" s="41" t="e">
        <f t="shared" si="75"/>
        <v>#REF!</v>
      </c>
      <c r="GY79" s="41" t="e">
        <f t="shared" si="59"/>
        <v>#REF!</v>
      </c>
      <c r="GZ79" s="41" t="e">
        <f t="shared" si="59"/>
        <v>#REF!</v>
      </c>
      <c r="HA79" s="41" t="e">
        <f t="shared" si="59"/>
        <v>#REF!</v>
      </c>
      <c r="HB79" s="41" t="e">
        <f t="shared" si="59"/>
        <v>#REF!</v>
      </c>
      <c r="HC79" s="41" t="e">
        <f t="shared" si="59"/>
        <v>#REF!</v>
      </c>
      <c r="HD79" s="41" t="e">
        <f t="shared" si="59"/>
        <v>#REF!</v>
      </c>
      <c r="HE79" s="41" t="e">
        <f t="shared" si="62"/>
        <v>#REF!</v>
      </c>
      <c r="HF79" s="41" t="e">
        <f t="shared" si="62"/>
        <v>#REF!</v>
      </c>
      <c r="HG79" s="41" t="e">
        <f t="shared" si="62"/>
        <v>#REF!</v>
      </c>
      <c r="HH79" s="41" t="e">
        <f t="shared" si="62"/>
        <v>#REF!</v>
      </c>
      <c r="HI79" s="41" t="e">
        <f t="shared" si="62"/>
        <v>#REF!</v>
      </c>
      <c r="HJ79" s="41" t="e">
        <f t="shared" si="62"/>
        <v>#REF!</v>
      </c>
    </row>
    <row r="80" spans="1:218" ht="14.4" x14ac:dyDescent="0.3">
      <c r="A80" s="42">
        <v>77</v>
      </c>
      <c r="B80" s="43" t="e">
        <f>'CMM2 - AUX CALC'!$BZ$67</f>
        <v>#REF!</v>
      </c>
      <c r="CA80" s="41" t="e">
        <f>$B80/(_xlfn.SINGLE(PrazoConcessao)*12-CA$3+1)</f>
        <v>#REF!</v>
      </c>
      <c r="CB80" s="41" t="e">
        <f t="shared" si="74"/>
        <v>#REF!</v>
      </c>
      <c r="CC80" s="41" t="e">
        <f t="shared" si="74"/>
        <v>#REF!</v>
      </c>
      <c r="CD80" s="41" t="e">
        <f t="shared" si="74"/>
        <v>#REF!</v>
      </c>
      <c r="CE80" s="41" t="e">
        <f t="shared" si="74"/>
        <v>#REF!</v>
      </c>
      <c r="CF80" s="41" t="e">
        <f t="shared" si="67"/>
        <v>#REF!</v>
      </c>
      <c r="CG80" s="41" t="e">
        <f t="shared" si="67"/>
        <v>#REF!</v>
      </c>
      <c r="CH80" s="41" t="e">
        <f t="shared" si="67"/>
        <v>#REF!</v>
      </c>
      <c r="CI80" s="41" t="e">
        <f t="shared" si="67"/>
        <v>#REF!</v>
      </c>
      <c r="CJ80" s="41" t="e">
        <f t="shared" si="67"/>
        <v>#REF!</v>
      </c>
      <c r="CK80" s="41" t="e">
        <f t="shared" si="67"/>
        <v>#REF!</v>
      </c>
      <c r="CL80" s="41" t="e">
        <f t="shared" si="67"/>
        <v>#REF!</v>
      </c>
      <c r="CM80" s="41" t="e">
        <f t="shared" si="67"/>
        <v>#REF!</v>
      </c>
      <c r="CN80" s="41" t="e">
        <f t="shared" si="67"/>
        <v>#REF!</v>
      </c>
      <c r="CO80" s="41" t="e">
        <f t="shared" si="67"/>
        <v>#REF!</v>
      </c>
      <c r="CP80" s="41" t="e">
        <f t="shared" si="67"/>
        <v>#REF!</v>
      </c>
      <c r="CQ80" s="41" t="e">
        <f t="shared" si="63"/>
        <v>#REF!</v>
      </c>
      <c r="CR80" s="41" t="e">
        <f t="shared" si="63"/>
        <v>#REF!</v>
      </c>
      <c r="CS80" s="41" t="e">
        <f t="shared" si="63"/>
        <v>#REF!</v>
      </c>
      <c r="CT80" s="41" t="e">
        <f t="shared" si="63"/>
        <v>#REF!</v>
      </c>
      <c r="CU80" s="41" t="e">
        <f t="shared" si="63"/>
        <v>#REF!</v>
      </c>
      <c r="CV80" s="41" t="e">
        <f t="shared" si="63"/>
        <v>#REF!</v>
      </c>
      <c r="CW80" s="41" t="e">
        <f t="shared" si="63"/>
        <v>#REF!</v>
      </c>
      <c r="CX80" s="41" t="e">
        <f t="shared" si="63"/>
        <v>#REF!</v>
      </c>
      <c r="CY80" s="41" t="e">
        <f t="shared" si="63"/>
        <v>#REF!</v>
      </c>
      <c r="CZ80" s="41" t="e">
        <f t="shared" si="63"/>
        <v>#REF!</v>
      </c>
      <c r="DA80" s="41" t="e">
        <f t="shared" si="63"/>
        <v>#REF!</v>
      </c>
      <c r="DB80" s="41" t="e">
        <f t="shared" si="63"/>
        <v>#REF!</v>
      </c>
      <c r="DC80" s="41" t="e">
        <f t="shared" si="63"/>
        <v>#REF!</v>
      </c>
      <c r="DD80" s="41" t="e">
        <f t="shared" si="71"/>
        <v>#REF!</v>
      </c>
      <c r="DE80" s="41" t="e">
        <f t="shared" si="71"/>
        <v>#REF!</v>
      </c>
      <c r="DF80" s="41" t="e">
        <f t="shared" si="71"/>
        <v>#REF!</v>
      </c>
      <c r="DG80" s="41" t="e">
        <f t="shared" si="71"/>
        <v>#REF!</v>
      </c>
      <c r="DH80" s="41" t="e">
        <f t="shared" si="71"/>
        <v>#REF!</v>
      </c>
      <c r="DI80" s="41" t="e">
        <f t="shared" si="68"/>
        <v>#REF!</v>
      </c>
      <c r="DJ80" s="41" t="e">
        <f t="shared" si="68"/>
        <v>#REF!</v>
      </c>
      <c r="DK80" s="41" t="e">
        <f t="shared" si="68"/>
        <v>#REF!</v>
      </c>
      <c r="DL80" s="41" t="e">
        <f t="shared" si="68"/>
        <v>#REF!</v>
      </c>
      <c r="DM80" s="41" t="e">
        <f t="shared" si="68"/>
        <v>#REF!</v>
      </c>
      <c r="DN80" s="41" t="e">
        <f t="shared" si="68"/>
        <v>#REF!</v>
      </c>
      <c r="DO80" s="41" t="e">
        <f t="shared" si="68"/>
        <v>#REF!</v>
      </c>
      <c r="DP80" s="41" t="e">
        <f t="shared" si="68"/>
        <v>#REF!</v>
      </c>
      <c r="DQ80" s="41" t="e">
        <f t="shared" si="68"/>
        <v>#REF!</v>
      </c>
      <c r="DR80" s="41" t="e">
        <f t="shared" si="68"/>
        <v>#REF!</v>
      </c>
      <c r="DS80" s="41" t="e">
        <f t="shared" si="68"/>
        <v>#REF!</v>
      </c>
      <c r="DT80" s="41" t="e">
        <f t="shared" si="68"/>
        <v>#REF!</v>
      </c>
      <c r="DU80" s="41" t="e">
        <f t="shared" si="68"/>
        <v>#REF!</v>
      </c>
      <c r="DV80" s="41" t="e">
        <f t="shared" si="64"/>
        <v>#REF!</v>
      </c>
      <c r="DW80" s="41" t="e">
        <f t="shared" si="54"/>
        <v>#REF!</v>
      </c>
      <c r="DX80" s="41" t="e">
        <f t="shared" si="54"/>
        <v>#REF!</v>
      </c>
      <c r="DY80" s="41" t="e">
        <f t="shared" si="54"/>
        <v>#REF!</v>
      </c>
      <c r="DZ80" s="41" t="e">
        <f t="shared" si="54"/>
        <v>#REF!</v>
      </c>
      <c r="EA80" s="41" t="e">
        <f t="shared" si="54"/>
        <v>#REF!</v>
      </c>
      <c r="EB80" s="41" t="e">
        <f t="shared" si="54"/>
        <v>#REF!</v>
      </c>
      <c r="EC80" s="41" t="e">
        <f t="shared" si="54"/>
        <v>#REF!</v>
      </c>
      <c r="ED80" s="41" t="e">
        <f t="shared" si="54"/>
        <v>#REF!</v>
      </c>
      <c r="EE80" s="41" t="e">
        <f t="shared" si="54"/>
        <v>#REF!</v>
      </c>
      <c r="EF80" s="41" t="e">
        <f t="shared" si="54"/>
        <v>#REF!</v>
      </c>
      <c r="EG80" s="41" t="e">
        <f t="shared" si="54"/>
        <v>#REF!</v>
      </c>
      <c r="EH80" s="41" t="e">
        <f t="shared" si="54"/>
        <v>#REF!</v>
      </c>
      <c r="EI80" s="41" t="e">
        <f t="shared" si="54"/>
        <v>#REF!</v>
      </c>
      <c r="EJ80" s="41" t="e">
        <f t="shared" si="72"/>
        <v>#REF!</v>
      </c>
      <c r="EK80" s="41" t="e">
        <f t="shared" si="72"/>
        <v>#REF!</v>
      </c>
      <c r="EL80" s="41" t="e">
        <f t="shared" si="72"/>
        <v>#REF!</v>
      </c>
      <c r="EM80" s="41" t="e">
        <f t="shared" si="72"/>
        <v>#REF!</v>
      </c>
      <c r="EN80" s="41" t="e">
        <f t="shared" si="72"/>
        <v>#REF!</v>
      </c>
      <c r="EO80" s="41" t="e">
        <f t="shared" si="69"/>
        <v>#REF!</v>
      </c>
      <c r="EP80" s="41" t="e">
        <f t="shared" si="69"/>
        <v>#REF!</v>
      </c>
      <c r="EQ80" s="41" t="e">
        <f t="shared" si="69"/>
        <v>#REF!</v>
      </c>
      <c r="ER80" s="41" t="e">
        <f t="shared" si="69"/>
        <v>#REF!</v>
      </c>
      <c r="ES80" s="41" t="e">
        <f t="shared" si="69"/>
        <v>#REF!</v>
      </c>
      <c r="ET80" s="41" t="e">
        <f t="shared" si="69"/>
        <v>#REF!</v>
      </c>
      <c r="EU80" s="41" t="e">
        <f t="shared" si="69"/>
        <v>#REF!</v>
      </c>
      <c r="EV80" s="41" t="e">
        <f t="shared" si="69"/>
        <v>#REF!</v>
      </c>
      <c r="EW80" s="41" t="e">
        <f t="shared" si="69"/>
        <v>#REF!</v>
      </c>
      <c r="EX80" s="41" t="e">
        <f t="shared" si="69"/>
        <v>#REF!</v>
      </c>
      <c r="EY80" s="41" t="e">
        <f t="shared" si="69"/>
        <v>#REF!</v>
      </c>
      <c r="EZ80" s="41" t="e">
        <f t="shared" si="69"/>
        <v>#REF!</v>
      </c>
      <c r="FA80" s="41" t="e">
        <f t="shared" si="69"/>
        <v>#REF!</v>
      </c>
      <c r="FB80" s="41" t="e">
        <f t="shared" si="65"/>
        <v>#REF!</v>
      </c>
      <c r="FC80" s="41" t="e">
        <f t="shared" si="56"/>
        <v>#REF!</v>
      </c>
      <c r="FD80" s="41" t="e">
        <f t="shared" si="56"/>
        <v>#REF!</v>
      </c>
      <c r="FE80" s="41" t="e">
        <f t="shared" si="56"/>
        <v>#REF!</v>
      </c>
      <c r="FF80" s="41" t="e">
        <f t="shared" si="56"/>
        <v>#REF!</v>
      </c>
      <c r="FG80" s="41" t="e">
        <f t="shared" si="56"/>
        <v>#REF!</v>
      </c>
      <c r="FH80" s="41" t="e">
        <f t="shared" si="56"/>
        <v>#REF!</v>
      </c>
      <c r="FI80" s="41" t="e">
        <f t="shared" si="56"/>
        <v>#REF!</v>
      </c>
      <c r="FJ80" s="41" t="e">
        <f t="shared" si="56"/>
        <v>#REF!</v>
      </c>
      <c r="FK80" s="41" t="e">
        <f t="shared" si="56"/>
        <v>#REF!</v>
      </c>
      <c r="FL80" s="41" t="e">
        <f t="shared" si="56"/>
        <v>#REF!</v>
      </c>
      <c r="FM80" s="41" t="e">
        <f t="shared" si="56"/>
        <v>#REF!</v>
      </c>
      <c r="FN80" s="41" t="e">
        <f t="shared" si="56"/>
        <v>#REF!</v>
      </c>
      <c r="FO80" s="41" t="e">
        <f t="shared" si="56"/>
        <v>#REF!</v>
      </c>
      <c r="FP80" s="41" t="e">
        <f t="shared" si="73"/>
        <v>#REF!</v>
      </c>
      <c r="FQ80" s="41" t="e">
        <f t="shared" si="73"/>
        <v>#REF!</v>
      </c>
      <c r="FR80" s="41" t="e">
        <f t="shared" si="73"/>
        <v>#REF!</v>
      </c>
      <c r="FS80" s="41" t="e">
        <f t="shared" si="73"/>
        <v>#REF!</v>
      </c>
      <c r="FT80" s="41" t="e">
        <f t="shared" si="73"/>
        <v>#REF!</v>
      </c>
      <c r="FU80" s="41" t="e">
        <f t="shared" si="70"/>
        <v>#REF!</v>
      </c>
      <c r="FV80" s="41" t="e">
        <f t="shared" si="70"/>
        <v>#REF!</v>
      </c>
      <c r="FW80" s="41" t="e">
        <f t="shared" si="70"/>
        <v>#REF!</v>
      </c>
      <c r="FX80" s="41" t="e">
        <f t="shared" si="70"/>
        <v>#REF!</v>
      </c>
      <c r="FY80" s="41" t="e">
        <f t="shared" si="70"/>
        <v>#REF!</v>
      </c>
      <c r="FZ80" s="41" t="e">
        <f t="shared" si="70"/>
        <v>#REF!</v>
      </c>
      <c r="GA80" s="41" t="e">
        <f t="shared" si="70"/>
        <v>#REF!</v>
      </c>
      <c r="GB80" s="41" t="e">
        <f t="shared" si="70"/>
        <v>#REF!</v>
      </c>
      <c r="GC80" s="41" t="e">
        <f t="shared" si="70"/>
        <v>#REF!</v>
      </c>
      <c r="GD80" s="41" t="e">
        <f t="shared" si="70"/>
        <v>#REF!</v>
      </c>
      <c r="GE80" s="41" t="e">
        <f t="shared" si="70"/>
        <v>#REF!</v>
      </c>
      <c r="GF80" s="41" t="e">
        <f t="shared" si="70"/>
        <v>#REF!</v>
      </c>
      <c r="GG80" s="41" t="e">
        <f t="shared" si="70"/>
        <v>#REF!</v>
      </c>
      <c r="GH80" s="41" t="e">
        <f t="shared" si="66"/>
        <v>#REF!</v>
      </c>
      <c r="GI80" s="41" t="e">
        <f t="shared" si="58"/>
        <v>#REF!</v>
      </c>
      <c r="GJ80" s="41" t="e">
        <f t="shared" si="58"/>
        <v>#REF!</v>
      </c>
      <c r="GK80" s="41" t="e">
        <f t="shared" si="58"/>
        <v>#REF!</v>
      </c>
      <c r="GL80" s="41" t="e">
        <f t="shared" si="75"/>
        <v>#REF!</v>
      </c>
      <c r="GM80" s="41" t="e">
        <f t="shared" si="75"/>
        <v>#REF!</v>
      </c>
      <c r="GN80" s="41" t="e">
        <f t="shared" si="75"/>
        <v>#REF!</v>
      </c>
      <c r="GO80" s="41" t="e">
        <f t="shared" si="75"/>
        <v>#REF!</v>
      </c>
      <c r="GP80" s="41" t="e">
        <f t="shared" si="75"/>
        <v>#REF!</v>
      </c>
      <c r="GQ80" s="41" t="e">
        <f t="shared" si="75"/>
        <v>#REF!</v>
      </c>
      <c r="GR80" s="41" t="e">
        <f t="shared" si="75"/>
        <v>#REF!</v>
      </c>
      <c r="GS80" s="41" t="e">
        <f t="shared" si="75"/>
        <v>#REF!</v>
      </c>
      <c r="GT80" s="41" t="e">
        <f t="shared" si="75"/>
        <v>#REF!</v>
      </c>
      <c r="GU80" s="41" t="e">
        <f t="shared" si="75"/>
        <v>#REF!</v>
      </c>
      <c r="GV80" s="41" t="e">
        <f t="shared" si="75"/>
        <v>#REF!</v>
      </c>
      <c r="GW80" s="41" t="e">
        <f t="shared" si="75"/>
        <v>#REF!</v>
      </c>
      <c r="GX80" s="41" t="e">
        <f t="shared" si="75"/>
        <v>#REF!</v>
      </c>
      <c r="GY80" s="41" t="e">
        <f t="shared" si="59"/>
        <v>#REF!</v>
      </c>
      <c r="GZ80" s="41" t="e">
        <f t="shared" si="59"/>
        <v>#REF!</v>
      </c>
      <c r="HA80" s="41" t="e">
        <f t="shared" si="59"/>
        <v>#REF!</v>
      </c>
      <c r="HB80" s="41" t="e">
        <f t="shared" si="59"/>
        <v>#REF!</v>
      </c>
      <c r="HC80" s="41" t="e">
        <f t="shared" si="59"/>
        <v>#REF!</v>
      </c>
      <c r="HD80" s="41" t="e">
        <f t="shared" si="59"/>
        <v>#REF!</v>
      </c>
      <c r="HE80" s="41" t="e">
        <f t="shared" si="62"/>
        <v>#REF!</v>
      </c>
      <c r="HF80" s="41" t="e">
        <f t="shared" si="62"/>
        <v>#REF!</v>
      </c>
      <c r="HG80" s="41" t="e">
        <f t="shared" si="62"/>
        <v>#REF!</v>
      </c>
      <c r="HH80" s="41" t="e">
        <f t="shared" si="62"/>
        <v>#REF!</v>
      </c>
      <c r="HI80" s="41" t="e">
        <f t="shared" si="62"/>
        <v>#REF!</v>
      </c>
      <c r="HJ80" s="41" t="e">
        <f t="shared" si="62"/>
        <v>#REF!</v>
      </c>
    </row>
    <row r="81" spans="1:218" ht="14.4" x14ac:dyDescent="0.3">
      <c r="A81" s="42">
        <v>78</v>
      </c>
      <c r="B81" s="43" t="e">
        <f>'CMM2 - AUX CALC'!$CA$67</f>
        <v>#REF!</v>
      </c>
      <c r="CB81" s="41" t="e">
        <f>$B81/(_xlfn.SINGLE(PrazoConcessao)*12-CB$3+1)</f>
        <v>#REF!</v>
      </c>
      <c r="CC81" s="41" t="e">
        <f t="shared" si="74"/>
        <v>#REF!</v>
      </c>
      <c r="CD81" s="41" t="e">
        <f t="shared" si="74"/>
        <v>#REF!</v>
      </c>
      <c r="CE81" s="41" t="e">
        <f t="shared" si="74"/>
        <v>#REF!</v>
      </c>
      <c r="CF81" s="41" t="e">
        <f t="shared" si="67"/>
        <v>#REF!</v>
      </c>
      <c r="CG81" s="41" t="e">
        <f t="shared" si="67"/>
        <v>#REF!</v>
      </c>
      <c r="CH81" s="41" t="e">
        <f t="shared" si="67"/>
        <v>#REF!</v>
      </c>
      <c r="CI81" s="41" t="e">
        <f t="shared" si="67"/>
        <v>#REF!</v>
      </c>
      <c r="CJ81" s="41" t="e">
        <f t="shared" si="67"/>
        <v>#REF!</v>
      </c>
      <c r="CK81" s="41" t="e">
        <f t="shared" si="67"/>
        <v>#REF!</v>
      </c>
      <c r="CL81" s="41" t="e">
        <f t="shared" si="67"/>
        <v>#REF!</v>
      </c>
      <c r="CM81" s="41" t="e">
        <f t="shared" si="67"/>
        <v>#REF!</v>
      </c>
      <c r="CN81" s="41" t="e">
        <f t="shared" si="67"/>
        <v>#REF!</v>
      </c>
      <c r="CO81" s="41" t="e">
        <f t="shared" si="67"/>
        <v>#REF!</v>
      </c>
      <c r="CP81" s="41" t="e">
        <f t="shared" si="67"/>
        <v>#REF!</v>
      </c>
      <c r="CQ81" s="41" t="e">
        <f t="shared" si="63"/>
        <v>#REF!</v>
      </c>
      <c r="CR81" s="41" t="e">
        <f t="shared" si="63"/>
        <v>#REF!</v>
      </c>
      <c r="CS81" s="41" t="e">
        <f t="shared" si="63"/>
        <v>#REF!</v>
      </c>
      <c r="CT81" s="41" t="e">
        <f t="shared" si="63"/>
        <v>#REF!</v>
      </c>
      <c r="CU81" s="41" t="e">
        <f t="shared" si="63"/>
        <v>#REF!</v>
      </c>
      <c r="CV81" s="41" t="e">
        <f t="shared" si="63"/>
        <v>#REF!</v>
      </c>
      <c r="CW81" s="41" t="e">
        <f t="shared" si="63"/>
        <v>#REF!</v>
      </c>
      <c r="CX81" s="41" t="e">
        <f t="shared" si="63"/>
        <v>#REF!</v>
      </c>
      <c r="CY81" s="41" t="e">
        <f t="shared" si="63"/>
        <v>#REF!</v>
      </c>
      <c r="CZ81" s="41" t="e">
        <f t="shared" si="63"/>
        <v>#REF!</v>
      </c>
      <c r="DA81" s="41" t="e">
        <f t="shared" si="63"/>
        <v>#REF!</v>
      </c>
      <c r="DB81" s="41" t="e">
        <f t="shared" si="63"/>
        <v>#REF!</v>
      </c>
      <c r="DC81" s="41" t="e">
        <f t="shared" si="63"/>
        <v>#REF!</v>
      </c>
      <c r="DD81" s="41" t="e">
        <f t="shared" si="71"/>
        <v>#REF!</v>
      </c>
      <c r="DE81" s="41" t="e">
        <f t="shared" si="71"/>
        <v>#REF!</v>
      </c>
      <c r="DF81" s="41" t="e">
        <f t="shared" si="71"/>
        <v>#REF!</v>
      </c>
      <c r="DG81" s="41" t="e">
        <f t="shared" si="71"/>
        <v>#REF!</v>
      </c>
      <c r="DH81" s="41" t="e">
        <f t="shared" si="71"/>
        <v>#REF!</v>
      </c>
      <c r="DI81" s="41" t="e">
        <f t="shared" si="68"/>
        <v>#REF!</v>
      </c>
      <c r="DJ81" s="41" t="e">
        <f t="shared" si="68"/>
        <v>#REF!</v>
      </c>
      <c r="DK81" s="41" t="e">
        <f t="shared" si="68"/>
        <v>#REF!</v>
      </c>
      <c r="DL81" s="41" t="e">
        <f t="shared" si="68"/>
        <v>#REF!</v>
      </c>
      <c r="DM81" s="41" t="e">
        <f t="shared" si="68"/>
        <v>#REF!</v>
      </c>
      <c r="DN81" s="41" t="e">
        <f t="shared" si="68"/>
        <v>#REF!</v>
      </c>
      <c r="DO81" s="41" t="e">
        <f t="shared" si="68"/>
        <v>#REF!</v>
      </c>
      <c r="DP81" s="41" t="e">
        <f t="shared" si="68"/>
        <v>#REF!</v>
      </c>
      <c r="DQ81" s="41" t="e">
        <f t="shared" si="68"/>
        <v>#REF!</v>
      </c>
      <c r="DR81" s="41" t="e">
        <f t="shared" si="68"/>
        <v>#REF!</v>
      </c>
      <c r="DS81" s="41" t="e">
        <f t="shared" si="68"/>
        <v>#REF!</v>
      </c>
      <c r="DT81" s="41" t="e">
        <f t="shared" si="68"/>
        <v>#REF!</v>
      </c>
      <c r="DU81" s="41" t="e">
        <f t="shared" si="68"/>
        <v>#REF!</v>
      </c>
      <c r="DV81" s="41" t="e">
        <f t="shared" si="64"/>
        <v>#REF!</v>
      </c>
      <c r="DW81" s="41" t="e">
        <f t="shared" si="54"/>
        <v>#REF!</v>
      </c>
      <c r="DX81" s="41" t="e">
        <f t="shared" si="54"/>
        <v>#REF!</v>
      </c>
      <c r="DY81" s="41" t="e">
        <f t="shared" si="54"/>
        <v>#REF!</v>
      </c>
      <c r="DZ81" s="41" t="e">
        <f t="shared" si="54"/>
        <v>#REF!</v>
      </c>
      <c r="EA81" s="41" t="e">
        <f t="shared" si="54"/>
        <v>#REF!</v>
      </c>
      <c r="EB81" s="41" t="e">
        <f t="shared" si="54"/>
        <v>#REF!</v>
      </c>
      <c r="EC81" s="41" t="e">
        <f t="shared" si="54"/>
        <v>#REF!</v>
      </c>
      <c r="ED81" s="41" t="e">
        <f t="shared" si="54"/>
        <v>#REF!</v>
      </c>
      <c r="EE81" s="41" t="e">
        <f t="shared" si="54"/>
        <v>#REF!</v>
      </c>
      <c r="EF81" s="41" t="e">
        <f t="shared" si="54"/>
        <v>#REF!</v>
      </c>
      <c r="EG81" s="41" t="e">
        <f t="shared" si="54"/>
        <v>#REF!</v>
      </c>
      <c r="EH81" s="41" t="e">
        <f t="shared" si="54"/>
        <v>#REF!</v>
      </c>
      <c r="EI81" s="41" t="e">
        <f t="shared" si="54"/>
        <v>#REF!</v>
      </c>
      <c r="EJ81" s="41" t="e">
        <f t="shared" si="72"/>
        <v>#REF!</v>
      </c>
      <c r="EK81" s="41" t="e">
        <f t="shared" si="72"/>
        <v>#REF!</v>
      </c>
      <c r="EL81" s="41" t="e">
        <f t="shared" si="72"/>
        <v>#REF!</v>
      </c>
      <c r="EM81" s="41" t="e">
        <f t="shared" si="72"/>
        <v>#REF!</v>
      </c>
      <c r="EN81" s="41" t="e">
        <f t="shared" si="72"/>
        <v>#REF!</v>
      </c>
      <c r="EO81" s="41" t="e">
        <f t="shared" si="69"/>
        <v>#REF!</v>
      </c>
      <c r="EP81" s="41" t="e">
        <f t="shared" si="69"/>
        <v>#REF!</v>
      </c>
      <c r="EQ81" s="41" t="e">
        <f t="shared" si="69"/>
        <v>#REF!</v>
      </c>
      <c r="ER81" s="41" t="e">
        <f t="shared" si="69"/>
        <v>#REF!</v>
      </c>
      <c r="ES81" s="41" t="e">
        <f t="shared" si="69"/>
        <v>#REF!</v>
      </c>
      <c r="ET81" s="41" t="e">
        <f t="shared" si="69"/>
        <v>#REF!</v>
      </c>
      <c r="EU81" s="41" t="e">
        <f t="shared" si="69"/>
        <v>#REF!</v>
      </c>
      <c r="EV81" s="41" t="e">
        <f t="shared" si="69"/>
        <v>#REF!</v>
      </c>
      <c r="EW81" s="41" t="e">
        <f t="shared" si="69"/>
        <v>#REF!</v>
      </c>
      <c r="EX81" s="41" t="e">
        <f t="shared" si="69"/>
        <v>#REF!</v>
      </c>
      <c r="EY81" s="41" t="e">
        <f t="shared" si="69"/>
        <v>#REF!</v>
      </c>
      <c r="EZ81" s="41" t="e">
        <f t="shared" si="69"/>
        <v>#REF!</v>
      </c>
      <c r="FA81" s="41" t="e">
        <f t="shared" si="69"/>
        <v>#REF!</v>
      </c>
      <c r="FB81" s="41" t="e">
        <f t="shared" si="65"/>
        <v>#REF!</v>
      </c>
      <c r="FC81" s="41" t="e">
        <f t="shared" si="56"/>
        <v>#REF!</v>
      </c>
      <c r="FD81" s="41" t="e">
        <f t="shared" si="56"/>
        <v>#REF!</v>
      </c>
      <c r="FE81" s="41" t="e">
        <f t="shared" si="56"/>
        <v>#REF!</v>
      </c>
      <c r="FF81" s="41" t="e">
        <f t="shared" si="56"/>
        <v>#REF!</v>
      </c>
      <c r="FG81" s="41" t="e">
        <f t="shared" si="56"/>
        <v>#REF!</v>
      </c>
      <c r="FH81" s="41" t="e">
        <f t="shared" si="56"/>
        <v>#REF!</v>
      </c>
      <c r="FI81" s="41" t="e">
        <f t="shared" si="56"/>
        <v>#REF!</v>
      </c>
      <c r="FJ81" s="41" t="e">
        <f t="shared" si="56"/>
        <v>#REF!</v>
      </c>
      <c r="FK81" s="41" t="e">
        <f t="shared" si="56"/>
        <v>#REF!</v>
      </c>
      <c r="FL81" s="41" t="e">
        <f t="shared" si="56"/>
        <v>#REF!</v>
      </c>
      <c r="FM81" s="41" t="e">
        <f t="shared" si="56"/>
        <v>#REF!</v>
      </c>
      <c r="FN81" s="41" t="e">
        <f t="shared" si="56"/>
        <v>#REF!</v>
      </c>
      <c r="FO81" s="41" t="e">
        <f t="shared" si="56"/>
        <v>#REF!</v>
      </c>
      <c r="FP81" s="41" t="e">
        <f t="shared" si="73"/>
        <v>#REF!</v>
      </c>
      <c r="FQ81" s="41" t="e">
        <f t="shared" si="73"/>
        <v>#REF!</v>
      </c>
      <c r="FR81" s="41" t="e">
        <f t="shared" si="73"/>
        <v>#REF!</v>
      </c>
      <c r="FS81" s="41" t="e">
        <f t="shared" si="73"/>
        <v>#REF!</v>
      </c>
      <c r="FT81" s="41" t="e">
        <f t="shared" si="73"/>
        <v>#REF!</v>
      </c>
      <c r="FU81" s="41" t="e">
        <f t="shared" si="70"/>
        <v>#REF!</v>
      </c>
      <c r="FV81" s="41" t="e">
        <f t="shared" si="70"/>
        <v>#REF!</v>
      </c>
      <c r="FW81" s="41" t="e">
        <f t="shared" si="70"/>
        <v>#REF!</v>
      </c>
      <c r="FX81" s="41" t="e">
        <f t="shared" si="70"/>
        <v>#REF!</v>
      </c>
      <c r="FY81" s="41" t="e">
        <f t="shared" si="70"/>
        <v>#REF!</v>
      </c>
      <c r="FZ81" s="41" t="e">
        <f t="shared" si="70"/>
        <v>#REF!</v>
      </c>
      <c r="GA81" s="41" t="e">
        <f t="shared" si="70"/>
        <v>#REF!</v>
      </c>
      <c r="GB81" s="41" t="e">
        <f t="shared" si="70"/>
        <v>#REF!</v>
      </c>
      <c r="GC81" s="41" t="e">
        <f t="shared" si="70"/>
        <v>#REF!</v>
      </c>
      <c r="GD81" s="41" t="e">
        <f t="shared" si="70"/>
        <v>#REF!</v>
      </c>
      <c r="GE81" s="41" t="e">
        <f t="shared" si="70"/>
        <v>#REF!</v>
      </c>
      <c r="GF81" s="41" t="e">
        <f t="shared" si="70"/>
        <v>#REF!</v>
      </c>
      <c r="GG81" s="41" t="e">
        <f t="shared" si="70"/>
        <v>#REF!</v>
      </c>
      <c r="GH81" s="41" t="e">
        <f t="shared" si="66"/>
        <v>#REF!</v>
      </c>
      <c r="GI81" s="41" t="e">
        <f t="shared" si="58"/>
        <v>#REF!</v>
      </c>
      <c r="GJ81" s="41" t="e">
        <f t="shared" si="58"/>
        <v>#REF!</v>
      </c>
      <c r="GK81" s="41" t="e">
        <f t="shared" si="58"/>
        <v>#REF!</v>
      </c>
      <c r="GL81" s="41" t="e">
        <f t="shared" si="75"/>
        <v>#REF!</v>
      </c>
      <c r="GM81" s="41" t="e">
        <f t="shared" si="75"/>
        <v>#REF!</v>
      </c>
      <c r="GN81" s="41" t="e">
        <f t="shared" si="75"/>
        <v>#REF!</v>
      </c>
      <c r="GO81" s="41" t="e">
        <f t="shared" si="75"/>
        <v>#REF!</v>
      </c>
      <c r="GP81" s="41" t="e">
        <f t="shared" si="75"/>
        <v>#REF!</v>
      </c>
      <c r="GQ81" s="41" t="e">
        <f t="shared" si="75"/>
        <v>#REF!</v>
      </c>
      <c r="GR81" s="41" t="e">
        <f t="shared" si="75"/>
        <v>#REF!</v>
      </c>
      <c r="GS81" s="41" t="e">
        <f t="shared" si="75"/>
        <v>#REF!</v>
      </c>
      <c r="GT81" s="41" t="e">
        <f t="shared" si="75"/>
        <v>#REF!</v>
      </c>
      <c r="GU81" s="41" t="e">
        <f t="shared" si="75"/>
        <v>#REF!</v>
      </c>
      <c r="GV81" s="41" t="e">
        <f t="shared" si="75"/>
        <v>#REF!</v>
      </c>
      <c r="GW81" s="41" t="e">
        <f t="shared" si="75"/>
        <v>#REF!</v>
      </c>
      <c r="GX81" s="41" t="e">
        <f t="shared" si="75"/>
        <v>#REF!</v>
      </c>
      <c r="GY81" s="41" t="e">
        <f t="shared" si="59"/>
        <v>#REF!</v>
      </c>
      <c r="GZ81" s="41" t="e">
        <f t="shared" si="59"/>
        <v>#REF!</v>
      </c>
      <c r="HA81" s="41" t="e">
        <f t="shared" si="59"/>
        <v>#REF!</v>
      </c>
      <c r="HB81" s="41" t="e">
        <f t="shared" si="59"/>
        <v>#REF!</v>
      </c>
      <c r="HC81" s="41" t="e">
        <f t="shared" si="59"/>
        <v>#REF!</v>
      </c>
      <c r="HD81" s="41" t="e">
        <f t="shared" si="59"/>
        <v>#REF!</v>
      </c>
      <c r="HE81" s="41" t="e">
        <f t="shared" si="62"/>
        <v>#REF!</v>
      </c>
      <c r="HF81" s="41" t="e">
        <f t="shared" si="62"/>
        <v>#REF!</v>
      </c>
      <c r="HG81" s="41" t="e">
        <f t="shared" si="62"/>
        <v>#REF!</v>
      </c>
      <c r="HH81" s="41" t="e">
        <f t="shared" si="62"/>
        <v>#REF!</v>
      </c>
      <c r="HI81" s="41" t="e">
        <f t="shared" si="62"/>
        <v>#REF!</v>
      </c>
      <c r="HJ81" s="41" t="e">
        <f t="shared" si="62"/>
        <v>#REF!</v>
      </c>
    </row>
    <row r="82" spans="1:218" ht="14.4" x14ac:dyDescent="0.3">
      <c r="A82" s="42">
        <v>79</v>
      </c>
      <c r="B82" s="43" t="e">
        <f>'CMM2 - AUX CALC'!$CB$67</f>
        <v>#REF!</v>
      </c>
      <c r="CC82" s="41" t="e">
        <f>$B82/(_xlfn.SINGLE(PrazoConcessao)*12-CC$3+1)</f>
        <v>#REF!</v>
      </c>
      <c r="CD82" s="41" t="e">
        <f t="shared" si="74"/>
        <v>#REF!</v>
      </c>
      <c r="CE82" s="41" t="e">
        <f t="shared" si="74"/>
        <v>#REF!</v>
      </c>
      <c r="CF82" s="41" t="e">
        <f t="shared" si="67"/>
        <v>#REF!</v>
      </c>
      <c r="CG82" s="41" t="e">
        <f t="shared" si="67"/>
        <v>#REF!</v>
      </c>
      <c r="CH82" s="41" t="e">
        <f t="shared" si="67"/>
        <v>#REF!</v>
      </c>
      <c r="CI82" s="41" t="e">
        <f t="shared" si="67"/>
        <v>#REF!</v>
      </c>
      <c r="CJ82" s="41" t="e">
        <f t="shared" si="67"/>
        <v>#REF!</v>
      </c>
      <c r="CK82" s="41" t="e">
        <f t="shared" si="67"/>
        <v>#REF!</v>
      </c>
      <c r="CL82" s="41" t="e">
        <f t="shared" si="67"/>
        <v>#REF!</v>
      </c>
      <c r="CM82" s="41" t="e">
        <f t="shared" si="67"/>
        <v>#REF!</v>
      </c>
      <c r="CN82" s="41" t="e">
        <f t="shared" si="67"/>
        <v>#REF!</v>
      </c>
      <c r="CO82" s="41" t="e">
        <f t="shared" si="67"/>
        <v>#REF!</v>
      </c>
      <c r="CP82" s="41" t="e">
        <f t="shared" si="67"/>
        <v>#REF!</v>
      </c>
      <c r="CQ82" s="41" t="e">
        <f t="shared" si="63"/>
        <v>#REF!</v>
      </c>
      <c r="CR82" s="41" t="e">
        <f t="shared" si="63"/>
        <v>#REF!</v>
      </c>
      <c r="CS82" s="41" t="e">
        <f t="shared" si="63"/>
        <v>#REF!</v>
      </c>
      <c r="CT82" s="41" t="e">
        <f t="shared" si="63"/>
        <v>#REF!</v>
      </c>
      <c r="CU82" s="41" t="e">
        <f t="shared" si="63"/>
        <v>#REF!</v>
      </c>
      <c r="CV82" s="41" t="e">
        <f t="shared" si="63"/>
        <v>#REF!</v>
      </c>
      <c r="CW82" s="41" t="e">
        <f t="shared" si="63"/>
        <v>#REF!</v>
      </c>
      <c r="CX82" s="41" t="e">
        <f t="shared" si="63"/>
        <v>#REF!</v>
      </c>
      <c r="CY82" s="41" t="e">
        <f t="shared" si="63"/>
        <v>#REF!</v>
      </c>
      <c r="CZ82" s="41" t="e">
        <f t="shared" si="63"/>
        <v>#REF!</v>
      </c>
      <c r="DA82" s="41" t="e">
        <f t="shared" si="63"/>
        <v>#REF!</v>
      </c>
      <c r="DB82" s="41" t="e">
        <f t="shared" si="63"/>
        <v>#REF!</v>
      </c>
      <c r="DC82" s="41" t="e">
        <f t="shared" si="63"/>
        <v>#REF!</v>
      </c>
      <c r="DD82" s="41" t="e">
        <f t="shared" si="71"/>
        <v>#REF!</v>
      </c>
      <c r="DE82" s="41" t="e">
        <f t="shared" si="71"/>
        <v>#REF!</v>
      </c>
      <c r="DF82" s="41" t="e">
        <f t="shared" si="71"/>
        <v>#REF!</v>
      </c>
      <c r="DG82" s="41" t="e">
        <f t="shared" si="71"/>
        <v>#REF!</v>
      </c>
      <c r="DH82" s="41" t="e">
        <f t="shared" si="71"/>
        <v>#REF!</v>
      </c>
      <c r="DI82" s="41" t="e">
        <f t="shared" si="68"/>
        <v>#REF!</v>
      </c>
      <c r="DJ82" s="41" t="e">
        <f t="shared" si="68"/>
        <v>#REF!</v>
      </c>
      <c r="DK82" s="41" t="e">
        <f t="shared" si="68"/>
        <v>#REF!</v>
      </c>
      <c r="DL82" s="41" t="e">
        <f t="shared" si="68"/>
        <v>#REF!</v>
      </c>
      <c r="DM82" s="41" t="e">
        <f t="shared" si="68"/>
        <v>#REF!</v>
      </c>
      <c r="DN82" s="41" t="e">
        <f t="shared" si="68"/>
        <v>#REF!</v>
      </c>
      <c r="DO82" s="41" t="e">
        <f t="shared" si="68"/>
        <v>#REF!</v>
      </c>
      <c r="DP82" s="41" t="e">
        <f t="shared" si="68"/>
        <v>#REF!</v>
      </c>
      <c r="DQ82" s="41" t="e">
        <f t="shared" si="68"/>
        <v>#REF!</v>
      </c>
      <c r="DR82" s="41" t="e">
        <f t="shared" si="68"/>
        <v>#REF!</v>
      </c>
      <c r="DS82" s="41" t="e">
        <f t="shared" si="68"/>
        <v>#REF!</v>
      </c>
      <c r="DT82" s="41" t="e">
        <f t="shared" si="68"/>
        <v>#REF!</v>
      </c>
      <c r="DU82" s="41" t="e">
        <f t="shared" si="68"/>
        <v>#REF!</v>
      </c>
      <c r="DV82" s="41" t="e">
        <f t="shared" si="64"/>
        <v>#REF!</v>
      </c>
      <c r="DW82" s="41" t="e">
        <f t="shared" si="54"/>
        <v>#REF!</v>
      </c>
      <c r="DX82" s="41" t="e">
        <f t="shared" si="54"/>
        <v>#REF!</v>
      </c>
      <c r="DY82" s="41" t="e">
        <f t="shared" si="54"/>
        <v>#REF!</v>
      </c>
      <c r="DZ82" s="41" t="e">
        <f t="shared" si="54"/>
        <v>#REF!</v>
      </c>
      <c r="EA82" s="41" t="e">
        <f t="shared" si="54"/>
        <v>#REF!</v>
      </c>
      <c r="EB82" s="41" t="e">
        <f t="shared" si="54"/>
        <v>#REF!</v>
      </c>
      <c r="EC82" s="41" t="e">
        <f t="shared" si="54"/>
        <v>#REF!</v>
      </c>
      <c r="ED82" s="41" t="e">
        <f t="shared" si="54"/>
        <v>#REF!</v>
      </c>
      <c r="EE82" s="41" t="e">
        <f t="shared" si="54"/>
        <v>#REF!</v>
      </c>
      <c r="EF82" s="41" t="e">
        <f t="shared" si="54"/>
        <v>#REF!</v>
      </c>
      <c r="EG82" s="41" t="e">
        <f t="shared" si="54"/>
        <v>#REF!</v>
      </c>
      <c r="EH82" s="41" t="e">
        <f t="shared" si="54"/>
        <v>#REF!</v>
      </c>
      <c r="EI82" s="41" t="e">
        <f t="shared" si="54"/>
        <v>#REF!</v>
      </c>
      <c r="EJ82" s="41" t="e">
        <f t="shared" si="72"/>
        <v>#REF!</v>
      </c>
      <c r="EK82" s="41" t="e">
        <f t="shared" si="72"/>
        <v>#REF!</v>
      </c>
      <c r="EL82" s="41" t="e">
        <f t="shared" si="72"/>
        <v>#REF!</v>
      </c>
      <c r="EM82" s="41" t="e">
        <f t="shared" si="72"/>
        <v>#REF!</v>
      </c>
      <c r="EN82" s="41" t="e">
        <f t="shared" si="72"/>
        <v>#REF!</v>
      </c>
      <c r="EO82" s="41" t="e">
        <f t="shared" si="69"/>
        <v>#REF!</v>
      </c>
      <c r="EP82" s="41" t="e">
        <f t="shared" si="69"/>
        <v>#REF!</v>
      </c>
      <c r="EQ82" s="41" t="e">
        <f t="shared" si="69"/>
        <v>#REF!</v>
      </c>
      <c r="ER82" s="41" t="e">
        <f t="shared" si="69"/>
        <v>#REF!</v>
      </c>
      <c r="ES82" s="41" t="e">
        <f t="shared" si="69"/>
        <v>#REF!</v>
      </c>
      <c r="ET82" s="41" t="e">
        <f t="shared" si="69"/>
        <v>#REF!</v>
      </c>
      <c r="EU82" s="41" t="e">
        <f t="shared" si="69"/>
        <v>#REF!</v>
      </c>
      <c r="EV82" s="41" t="e">
        <f t="shared" si="69"/>
        <v>#REF!</v>
      </c>
      <c r="EW82" s="41" t="e">
        <f t="shared" si="69"/>
        <v>#REF!</v>
      </c>
      <c r="EX82" s="41" t="e">
        <f t="shared" si="69"/>
        <v>#REF!</v>
      </c>
      <c r="EY82" s="41" t="e">
        <f t="shared" si="69"/>
        <v>#REF!</v>
      </c>
      <c r="EZ82" s="41" t="e">
        <f t="shared" si="69"/>
        <v>#REF!</v>
      </c>
      <c r="FA82" s="41" t="e">
        <f t="shared" si="69"/>
        <v>#REF!</v>
      </c>
      <c r="FB82" s="41" t="e">
        <f t="shared" si="65"/>
        <v>#REF!</v>
      </c>
      <c r="FC82" s="41" t="e">
        <f t="shared" si="56"/>
        <v>#REF!</v>
      </c>
      <c r="FD82" s="41" t="e">
        <f t="shared" si="56"/>
        <v>#REF!</v>
      </c>
      <c r="FE82" s="41" t="e">
        <f t="shared" si="56"/>
        <v>#REF!</v>
      </c>
      <c r="FF82" s="41" t="e">
        <f t="shared" si="56"/>
        <v>#REF!</v>
      </c>
      <c r="FG82" s="41" t="e">
        <f t="shared" si="56"/>
        <v>#REF!</v>
      </c>
      <c r="FH82" s="41" t="e">
        <f t="shared" si="56"/>
        <v>#REF!</v>
      </c>
      <c r="FI82" s="41" t="e">
        <f t="shared" si="56"/>
        <v>#REF!</v>
      </c>
      <c r="FJ82" s="41" t="e">
        <f t="shared" si="56"/>
        <v>#REF!</v>
      </c>
      <c r="FK82" s="41" t="e">
        <f t="shared" si="56"/>
        <v>#REF!</v>
      </c>
      <c r="FL82" s="41" t="e">
        <f t="shared" si="56"/>
        <v>#REF!</v>
      </c>
      <c r="FM82" s="41" t="e">
        <f t="shared" si="56"/>
        <v>#REF!</v>
      </c>
      <c r="FN82" s="41" t="e">
        <f t="shared" si="56"/>
        <v>#REF!</v>
      </c>
      <c r="FO82" s="41" t="e">
        <f t="shared" si="56"/>
        <v>#REF!</v>
      </c>
      <c r="FP82" s="41" t="e">
        <f t="shared" si="73"/>
        <v>#REF!</v>
      </c>
      <c r="FQ82" s="41" t="e">
        <f t="shared" si="73"/>
        <v>#REF!</v>
      </c>
      <c r="FR82" s="41" t="e">
        <f t="shared" si="73"/>
        <v>#REF!</v>
      </c>
      <c r="FS82" s="41" t="e">
        <f t="shared" si="73"/>
        <v>#REF!</v>
      </c>
      <c r="FT82" s="41" t="e">
        <f t="shared" si="73"/>
        <v>#REF!</v>
      </c>
      <c r="FU82" s="41" t="e">
        <f t="shared" si="70"/>
        <v>#REF!</v>
      </c>
      <c r="FV82" s="41" t="e">
        <f t="shared" si="70"/>
        <v>#REF!</v>
      </c>
      <c r="FW82" s="41" t="e">
        <f t="shared" si="70"/>
        <v>#REF!</v>
      </c>
      <c r="FX82" s="41" t="e">
        <f t="shared" si="70"/>
        <v>#REF!</v>
      </c>
      <c r="FY82" s="41" t="e">
        <f t="shared" si="70"/>
        <v>#REF!</v>
      </c>
      <c r="FZ82" s="41" t="e">
        <f t="shared" si="70"/>
        <v>#REF!</v>
      </c>
      <c r="GA82" s="41" t="e">
        <f t="shared" si="70"/>
        <v>#REF!</v>
      </c>
      <c r="GB82" s="41" t="e">
        <f t="shared" si="70"/>
        <v>#REF!</v>
      </c>
      <c r="GC82" s="41" t="e">
        <f t="shared" si="70"/>
        <v>#REF!</v>
      </c>
      <c r="GD82" s="41" t="e">
        <f t="shared" si="70"/>
        <v>#REF!</v>
      </c>
      <c r="GE82" s="41" t="e">
        <f t="shared" si="70"/>
        <v>#REF!</v>
      </c>
      <c r="GF82" s="41" t="e">
        <f t="shared" si="70"/>
        <v>#REF!</v>
      </c>
      <c r="GG82" s="41" t="e">
        <f t="shared" si="70"/>
        <v>#REF!</v>
      </c>
      <c r="GH82" s="41" t="e">
        <f t="shared" si="66"/>
        <v>#REF!</v>
      </c>
      <c r="GI82" s="41" t="e">
        <f t="shared" si="58"/>
        <v>#REF!</v>
      </c>
      <c r="GJ82" s="41" t="e">
        <f t="shared" si="58"/>
        <v>#REF!</v>
      </c>
      <c r="GK82" s="41" t="e">
        <f t="shared" si="58"/>
        <v>#REF!</v>
      </c>
      <c r="GL82" s="41" t="e">
        <f t="shared" si="75"/>
        <v>#REF!</v>
      </c>
      <c r="GM82" s="41" t="e">
        <f t="shared" si="75"/>
        <v>#REF!</v>
      </c>
      <c r="GN82" s="41" t="e">
        <f t="shared" si="75"/>
        <v>#REF!</v>
      </c>
      <c r="GO82" s="41" t="e">
        <f t="shared" si="75"/>
        <v>#REF!</v>
      </c>
      <c r="GP82" s="41" t="e">
        <f t="shared" si="75"/>
        <v>#REF!</v>
      </c>
      <c r="GQ82" s="41" t="e">
        <f t="shared" si="75"/>
        <v>#REF!</v>
      </c>
      <c r="GR82" s="41" t="e">
        <f t="shared" si="75"/>
        <v>#REF!</v>
      </c>
      <c r="GS82" s="41" t="e">
        <f t="shared" si="75"/>
        <v>#REF!</v>
      </c>
      <c r="GT82" s="41" t="e">
        <f t="shared" si="75"/>
        <v>#REF!</v>
      </c>
      <c r="GU82" s="41" t="e">
        <f t="shared" si="75"/>
        <v>#REF!</v>
      </c>
      <c r="GV82" s="41" t="e">
        <f t="shared" si="75"/>
        <v>#REF!</v>
      </c>
      <c r="GW82" s="41" t="e">
        <f t="shared" si="75"/>
        <v>#REF!</v>
      </c>
      <c r="GX82" s="41" t="e">
        <f t="shared" si="75"/>
        <v>#REF!</v>
      </c>
      <c r="GY82" s="41" t="e">
        <f t="shared" si="59"/>
        <v>#REF!</v>
      </c>
      <c r="GZ82" s="41" t="e">
        <f t="shared" si="59"/>
        <v>#REF!</v>
      </c>
      <c r="HA82" s="41" t="e">
        <f t="shared" si="59"/>
        <v>#REF!</v>
      </c>
      <c r="HB82" s="41" t="e">
        <f t="shared" si="59"/>
        <v>#REF!</v>
      </c>
      <c r="HC82" s="41" t="e">
        <f t="shared" si="59"/>
        <v>#REF!</v>
      </c>
      <c r="HD82" s="41" t="e">
        <f t="shared" si="59"/>
        <v>#REF!</v>
      </c>
      <c r="HE82" s="41" t="e">
        <f t="shared" si="62"/>
        <v>#REF!</v>
      </c>
      <c r="HF82" s="41" t="e">
        <f t="shared" si="62"/>
        <v>#REF!</v>
      </c>
      <c r="HG82" s="41" t="e">
        <f t="shared" si="62"/>
        <v>#REF!</v>
      </c>
      <c r="HH82" s="41" t="e">
        <f t="shared" si="62"/>
        <v>#REF!</v>
      </c>
      <c r="HI82" s="41" t="e">
        <f t="shared" si="62"/>
        <v>#REF!</v>
      </c>
      <c r="HJ82" s="41" t="e">
        <f t="shared" si="62"/>
        <v>#REF!</v>
      </c>
    </row>
    <row r="83" spans="1:218" ht="14.4" x14ac:dyDescent="0.3">
      <c r="A83" s="42">
        <v>80</v>
      </c>
      <c r="B83" s="43" t="e">
        <f>'CMM2 - AUX CALC'!$CC$67</f>
        <v>#REF!</v>
      </c>
      <c r="CD83" s="41" t="e">
        <f>$B83/(_xlfn.SINGLE(PrazoConcessao)*12-CD$3+1)</f>
        <v>#REF!</v>
      </c>
      <c r="CE83" s="41" t="e">
        <f t="shared" si="74"/>
        <v>#REF!</v>
      </c>
      <c r="CF83" s="41" t="e">
        <f t="shared" si="67"/>
        <v>#REF!</v>
      </c>
      <c r="CG83" s="41" t="e">
        <f t="shared" si="67"/>
        <v>#REF!</v>
      </c>
      <c r="CH83" s="41" t="e">
        <f t="shared" si="67"/>
        <v>#REF!</v>
      </c>
      <c r="CI83" s="41" t="e">
        <f t="shared" si="67"/>
        <v>#REF!</v>
      </c>
      <c r="CJ83" s="41" t="e">
        <f t="shared" si="67"/>
        <v>#REF!</v>
      </c>
      <c r="CK83" s="41" t="e">
        <f t="shared" si="67"/>
        <v>#REF!</v>
      </c>
      <c r="CL83" s="41" t="e">
        <f t="shared" si="67"/>
        <v>#REF!</v>
      </c>
      <c r="CM83" s="41" t="e">
        <f t="shared" si="67"/>
        <v>#REF!</v>
      </c>
      <c r="CN83" s="41" t="e">
        <f t="shared" si="67"/>
        <v>#REF!</v>
      </c>
      <c r="CO83" s="41" t="e">
        <f t="shared" si="67"/>
        <v>#REF!</v>
      </c>
      <c r="CP83" s="41" t="e">
        <f t="shared" si="67"/>
        <v>#REF!</v>
      </c>
      <c r="CQ83" s="41" t="e">
        <f t="shared" si="63"/>
        <v>#REF!</v>
      </c>
      <c r="CR83" s="41" t="e">
        <f t="shared" si="63"/>
        <v>#REF!</v>
      </c>
      <c r="CS83" s="41" t="e">
        <f t="shared" si="63"/>
        <v>#REF!</v>
      </c>
      <c r="CT83" s="41" t="e">
        <f t="shared" si="63"/>
        <v>#REF!</v>
      </c>
      <c r="CU83" s="41" t="e">
        <f t="shared" si="63"/>
        <v>#REF!</v>
      </c>
      <c r="CV83" s="41" t="e">
        <f t="shared" si="63"/>
        <v>#REF!</v>
      </c>
      <c r="CW83" s="41" t="e">
        <f t="shared" si="63"/>
        <v>#REF!</v>
      </c>
      <c r="CX83" s="41" t="e">
        <f t="shared" si="63"/>
        <v>#REF!</v>
      </c>
      <c r="CY83" s="41" t="e">
        <f t="shared" si="63"/>
        <v>#REF!</v>
      </c>
      <c r="CZ83" s="41" t="e">
        <f t="shared" si="63"/>
        <v>#REF!</v>
      </c>
      <c r="DA83" s="41" t="e">
        <f t="shared" si="63"/>
        <v>#REF!</v>
      </c>
      <c r="DB83" s="41" t="e">
        <f t="shared" si="63"/>
        <v>#REF!</v>
      </c>
      <c r="DC83" s="41" t="e">
        <f t="shared" si="63"/>
        <v>#REF!</v>
      </c>
      <c r="DD83" s="41" t="e">
        <f t="shared" si="71"/>
        <v>#REF!</v>
      </c>
      <c r="DE83" s="41" t="e">
        <f t="shared" si="71"/>
        <v>#REF!</v>
      </c>
      <c r="DF83" s="41" t="e">
        <f t="shared" si="71"/>
        <v>#REF!</v>
      </c>
      <c r="DG83" s="41" t="e">
        <f t="shared" si="71"/>
        <v>#REF!</v>
      </c>
      <c r="DH83" s="41" t="e">
        <f t="shared" si="71"/>
        <v>#REF!</v>
      </c>
      <c r="DI83" s="41" t="e">
        <f t="shared" si="68"/>
        <v>#REF!</v>
      </c>
      <c r="DJ83" s="41" t="e">
        <f t="shared" si="68"/>
        <v>#REF!</v>
      </c>
      <c r="DK83" s="41" t="e">
        <f t="shared" si="68"/>
        <v>#REF!</v>
      </c>
      <c r="DL83" s="41" t="e">
        <f t="shared" si="68"/>
        <v>#REF!</v>
      </c>
      <c r="DM83" s="41" t="e">
        <f t="shared" si="68"/>
        <v>#REF!</v>
      </c>
      <c r="DN83" s="41" t="e">
        <f t="shared" si="68"/>
        <v>#REF!</v>
      </c>
      <c r="DO83" s="41" t="e">
        <f t="shared" si="68"/>
        <v>#REF!</v>
      </c>
      <c r="DP83" s="41" t="e">
        <f t="shared" si="68"/>
        <v>#REF!</v>
      </c>
      <c r="DQ83" s="41" t="e">
        <f t="shared" si="68"/>
        <v>#REF!</v>
      </c>
      <c r="DR83" s="41" t="e">
        <f t="shared" si="68"/>
        <v>#REF!</v>
      </c>
      <c r="DS83" s="41" t="e">
        <f t="shared" si="68"/>
        <v>#REF!</v>
      </c>
      <c r="DT83" s="41" t="e">
        <f t="shared" si="68"/>
        <v>#REF!</v>
      </c>
      <c r="DU83" s="41" t="e">
        <f t="shared" si="68"/>
        <v>#REF!</v>
      </c>
      <c r="DV83" s="41" t="e">
        <f t="shared" si="64"/>
        <v>#REF!</v>
      </c>
      <c r="DW83" s="41" t="e">
        <f t="shared" si="54"/>
        <v>#REF!</v>
      </c>
      <c r="DX83" s="41" t="e">
        <f t="shared" si="54"/>
        <v>#REF!</v>
      </c>
      <c r="DY83" s="41" t="e">
        <f t="shared" si="54"/>
        <v>#REF!</v>
      </c>
      <c r="DZ83" s="41" t="e">
        <f t="shared" si="54"/>
        <v>#REF!</v>
      </c>
      <c r="EA83" s="41" t="e">
        <f t="shared" si="54"/>
        <v>#REF!</v>
      </c>
      <c r="EB83" s="41" t="e">
        <f t="shared" si="54"/>
        <v>#REF!</v>
      </c>
      <c r="EC83" s="41" t="e">
        <f t="shared" si="54"/>
        <v>#REF!</v>
      </c>
      <c r="ED83" s="41" t="e">
        <f t="shared" si="54"/>
        <v>#REF!</v>
      </c>
      <c r="EE83" s="41" t="e">
        <f t="shared" si="54"/>
        <v>#REF!</v>
      </c>
      <c r="EF83" s="41" t="e">
        <f t="shared" si="54"/>
        <v>#REF!</v>
      </c>
      <c r="EG83" s="41" t="e">
        <f t="shared" si="54"/>
        <v>#REF!</v>
      </c>
      <c r="EH83" s="41" t="e">
        <f t="shared" si="54"/>
        <v>#REF!</v>
      </c>
      <c r="EI83" s="41" t="e">
        <f t="shared" si="54"/>
        <v>#REF!</v>
      </c>
      <c r="EJ83" s="41" t="e">
        <f t="shared" si="72"/>
        <v>#REF!</v>
      </c>
      <c r="EK83" s="41" t="e">
        <f t="shared" si="72"/>
        <v>#REF!</v>
      </c>
      <c r="EL83" s="41" t="e">
        <f t="shared" si="72"/>
        <v>#REF!</v>
      </c>
      <c r="EM83" s="41" t="e">
        <f t="shared" si="72"/>
        <v>#REF!</v>
      </c>
      <c r="EN83" s="41" t="e">
        <f t="shared" si="72"/>
        <v>#REF!</v>
      </c>
      <c r="EO83" s="41" t="e">
        <f t="shared" si="69"/>
        <v>#REF!</v>
      </c>
      <c r="EP83" s="41" t="e">
        <f t="shared" si="69"/>
        <v>#REF!</v>
      </c>
      <c r="EQ83" s="41" t="e">
        <f t="shared" si="69"/>
        <v>#REF!</v>
      </c>
      <c r="ER83" s="41" t="e">
        <f t="shared" si="69"/>
        <v>#REF!</v>
      </c>
      <c r="ES83" s="41" t="e">
        <f t="shared" si="69"/>
        <v>#REF!</v>
      </c>
      <c r="ET83" s="41" t="e">
        <f t="shared" si="69"/>
        <v>#REF!</v>
      </c>
      <c r="EU83" s="41" t="e">
        <f t="shared" si="69"/>
        <v>#REF!</v>
      </c>
      <c r="EV83" s="41" t="e">
        <f t="shared" si="69"/>
        <v>#REF!</v>
      </c>
      <c r="EW83" s="41" t="e">
        <f t="shared" si="69"/>
        <v>#REF!</v>
      </c>
      <c r="EX83" s="41" t="e">
        <f t="shared" si="69"/>
        <v>#REF!</v>
      </c>
      <c r="EY83" s="41" t="e">
        <f t="shared" si="69"/>
        <v>#REF!</v>
      </c>
      <c r="EZ83" s="41" t="e">
        <f t="shared" si="69"/>
        <v>#REF!</v>
      </c>
      <c r="FA83" s="41" t="e">
        <f t="shared" si="69"/>
        <v>#REF!</v>
      </c>
      <c r="FB83" s="41" t="e">
        <f t="shared" si="65"/>
        <v>#REF!</v>
      </c>
      <c r="FC83" s="41" t="e">
        <f t="shared" si="56"/>
        <v>#REF!</v>
      </c>
      <c r="FD83" s="41" t="e">
        <f t="shared" si="56"/>
        <v>#REF!</v>
      </c>
      <c r="FE83" s="41" t="e">
        <f t="shared" si="56"/>
        <v>#REF!</v>
      </c>
      <c r="FF83" s="41" t="e">
        <f t="shared" si="56"/>
        <v>#REF!</v>
      </c>
      <c r="FG83" s="41" t="e">
        <f t="shared" si="56"/>
        <v>#REF!</v>
      </c>
      <c r="FH83" s="41" t="e">
        <f t="shared" si="56"/>
        <v>#REF!</v>
      </c>
      <c r="FI83" s="41" t="e">
        <f t="shared" si="56"/>
        <v>#REF!</v>
      </c>
      <c r="FJ83" s="41" t="e">
        <f t="shared" si="56"/>
        <v>#REF!</v>
      </c>
      <c r="FK83" s="41" t="e">
        <f t="shared" si="56"/>
        <v>#REF!</v>
      </c>
      <c r="FL83" s="41" t="e">
        <f t="shared" si="56"/>
        <v>#REF!</v>
      </c>
      <c r="FM83" s="41" t="e">
        <f t="shared" si="56"/>
        <v>#REF!</v>
      </c>
      <c r="FN83" s="41" t="e">
        <f t="shared" si="56"/>
        <v>#REF!</v>
      </c>
      <c r="FO83" s="41" t="e">
        <f t="shared" si="56"/>
        <v>#REF!</v>
      </c>
      <c r="FP83" s="41" t="e">
        <f t="shared" si="73"/>
        <v>#REF!</v>
      </c>
      <c r="FQ83" s="41" t="e">
        <f t="shared" si="73"/>
        <v>#REF!</v>
      </c>
      <c r="FR83" s="41" t="e">
        <f t="shared" si="73"/>
        <v>#REF!</v>
      </c>
      <c r="FS83" s="41" t="e">
        <f t="shared" si="73"/>
        <v>#REF!</v>
      </c>
      <c r="FT83" s="41" t="e">
        <f t="shared" si="73"/>
        <v>#REF!</v>
      </c>
      <c r="FU83" s="41" t="e">
        <f t="shared" si="70"/>
        <v>#REF!</v>
      </c>
      <c r="FV83" s="41" t="e">
        <f t="shared" si="70"/>
        <v>#REF!</v>
      </c>
      <c r="FW83" s="41" t="e">
        <f t="shared" si="70"/>
        <v>#REF!</v>
      </c>
      <c r="FX83" s="41" t="e">
        <f t="shared" si="70"/>
        <v>#REF!</v>
      </c>
      <c r="FY83" s="41" t="e">
        <f t="shared" si="70"/>
        <v>#REF!</v>
      </c>
      <c r="FZ83" s="41" t="e">
        <f t="shared" si="70"/>
        <v>#REF!</v>
      </c>
      <c r="GA83" s="41" t="e">
        <f t="shared" si="70"/>
        <v>#REF!</v>
      </c>
      <c r="GB83" s="41" t="e">
        <f t="shared" si="70"/>
        <v>#REF!</v>
      </c>
      <c r="GC83" s="41" t="e">
        <f t="shared" si="70"/>
        <v>#REF!</v>
      </c>
      <c r="GD83" s="41" t="e">
        <f t="shared" si="70"/>
        <v>#REF!</v>
      </c>
      <c r="GE83" s="41" t="e">
        <f t="shared" si="70"/>
        <v>#REF!</v>
      </c>
      <c r="GF83" s="41" t="e">
        <f t="shared" si="70"/>
        <v>#REF!</v>
      </c>
      <c r="GG83" s="41" t="e">
        <f t="shared" si="70"/>
        <v>#REF!</v>
      </c>
      <c r="GH83" s="41" t="e">
        <f t="shared" si="66"/>
        <v>#REF!</v>
      </c>
      <c r="GI83" s="41" t="e">
        <f t="shared" si="58"/>
        <v>#REF!</v>
      </c>
      <c r="GJ83" s="41" t="e">
        <f t="shared" si="58"/>
        <v>#REF!</v>
      </c>
      <c r="GK83" s="41" t="e">
        <f t="shared" si="58"/>
        <v>#REF!</v>
      </c>
      <c r="GL83" s="41" t="e">
        <f t="shared" si="75"/>
        <v>#REF!</v>
      </c>
      <c r="GM83" s="41" t="e">
        <f t="shared" si="75"/>
        <v>#REF!</v>
      </c>
      <c r="GN83" s="41" t="e">
        <f t="shared" si="75"/>
        <v>#REF!</v>
      </c>
      <c r="GO83" s="41" t="e">
        <f t="shared" si="75"/>
        <v>#REF!</v>
      </c>
      <c r="GP83" s="41" t="e">
        <f t="shared" si="75"/>
        <v>#REF!</v>
      </c>
      <c r="GQ83" s="41" t="e">
        <f t="shared" si="75"/>
        <v>#REF!</v>
      </c>
      <c r="GR83" s="41" t="e">
        <f t="shared" si="75"/>
        <v>#REF!</v>
      </c>
      <c r="GS83" s="41" t="e">
        <f t="shared" si="75"/>
        <v>#REF!</v>
      </c>
      <c r="GT83" s="41" t="e">
        <f t="shared" si="75"/>
        <v>#REF!</v>
      </c>
      <c r="GU83" s="41" t="e">
        <f t="shared" si="75"/>
        <v>#REF!</v>
      </c>
      <c r="GV83" s="41" t="e">
        <f t="shared" si="75"/>
        <v>#REF!</v>
      </c>
      <c r="GW83" s="41" t="e">
        <f t="shared" si="75"/>
        <v>#REF!</v>
      </c>
      <c r="GX83" s="41" t="e">
        <f t="shared" si="75"/>
        <v>#REF!</v>
      </c>
      <c r="GY83" s="41" t="e">
        <f t="shared" si="59"/>
        <v>#REF!</v>
      </c>
      <c r="GZ83" s="41" t="e">
        <f t="shared" si="59"/>
        <v>#REF!</v>
      </c>
      <c r="HA83" s="41" t="e">
        <f t="shared" si="59"/>
        <v>#REF!</v>
      </c>
      <c r="HB83" s="41" t="e">
        <f t="shared" si="59"/>
        <v>#REF!</v>
      </c>
      <c r="HC83" s="41" t="e">
        <f t="shared" si="59"/>
        <v>#REF!</v>
      </c>
      <c r="HD83" s="41" t="e">
        <f t="shared" si="59"/>
        <v>#REF!</v>
      </c>
      <c r="HE83" s="41" t="e">
        <f t="shared" si="62"/>
        <v>#REF!</v>
      </c>
      <c r="HF83" s="41" t="e">
        <f t="shared" si="62"/>
        <v>#REF!</v>
      </c>
      <c r="HG83" s="41" t="e">
        <f t="shared" si="62"/>
        <v>#REF!</v>
      </c>
      <c r="HH83" s="41" t="e">
        <f t="shared" si="62"/>
        <v>#REF!</v>
      </c>
      <c r="HI83" s="41" t="e">
        <f t="shared" si="62"/>
        <v>#REF!</v>
      </c>
      <c r="HJ83" s="41" t="e">
        <f t="shared" si="62"/>
        <v>#REF!</v>
      </c>
    </row>
    <row r="84" spans="1:218" ht="14.4" x14ac:dyDescent="0.3">
      <c r="A84" s="42">
        <v>81</v>
      </c>
      <c r="B84" s="43" t="e">
        <f>'CMM2 - AUX CALC'!$CD$67</f>
        <v>#REF!</v>
      </c>
      <c r="CE84" s="41" t="e">
        <f>$B84/(_xlfn.SINGLE(PrazoConcessao)*12-CE$3+1)</f>
        <v>#REF!</v>
      </c>
      <c r="CF84" s="41" t="e">
        <f t="shared" si="67"/>
        <v>#REF!</v>
      </c>
      <c r="CG84" s="41" t="e">
        <f t="shared" si="67"/>
        <v>#REF!</v>
      </c>
      <c r="CH84" s="41" t="e">
        <f t="shared" si="67"/>
        <v>#REF!</v>
      </c>
      <c r="CI84" s="41" t="e">
        <f t="shared" si="67"/>
        <v>#REF!</v>
      </c>
      <c r="CJ84" s="41" t="e">
        <f t="shared" si="67"/>
        <v>#REF!</v>
      </c>
      <c r="CK84" s="41" t="e">
        <f t="shared" si="67"/>
        <v>#REF!</v>
      </c>
      <c r="CL84" s="41" t="e">
        <f t="shared" si="67"/>
        <v>#REF!</v>
      </c>
      <c r="CM84" s="41" t="e">
        <f t="shared" si="67"/>
        <v>#REF!</v>
      </c>
      <c r="CN84" s="41" t="e">
        <f t="shared" si="67"/>
        <v>#REF!</v>
      </c>
      <c r="CO84" s="41" t="e">
        <f t="shared" si="67"/>
        <v>#REF!</v>
      </c>
      <c r="CP84" s="41" t="e">
        <f t="shared" si="67"/>
        <v>#REF!</v>
      </c>
      <c r="CQ84" s="41" t="e">
        <f t="shared" si="63"/>
        <v>#REF!</v>
      </c>
      <c r="CR84" s="41" t="e">
        <f t="shared" si="63"/>
        <v>#REF!</v>
      </c>
      <c r="CS84" s="41" t="e">
        <f t="shared" si="63"/>
        <v>#REF!</v>
      </c>
      <c r="CT84" s="41" t="e">
        <f t="shared" si="63"/>
        <v>#REF!</v>
      </c>
      <c r="CU84" s="41" t="e">
        <f t="shared" si="63"/>
        <v>#REF!</v>
      </c>
      <c r="CV84" s="41" t="e">
        <f t="shared" si="63"/>
        <v>#REF!</v>
      </c>
      <c r="CW84" s="41" t="e">
        <f t="shared" si="63"/>
        <v>#REF!</v>
      </c>
      <c r="CX84" s="41" t="e">
        <f t="shared" si="63"/>
        <v>#REF!</v>
      </c>
      <c r="CY84" s="41" t="e">
        <f t="shared" si="63"/>
        <v>#REF!</v>
      </c>
      <c r="CZ84" s="41" t="e">
        <f t="shared" si="63"/>
        <v>#REF!</v>
      </c>
      <c r="DA84" s="41" t="e">
        <f t="shared" si="63"/>
        <v>#REF!</v>
      </c>
      <c r="DB84" s="41" t="e">
        <f t="shared" si="63"/>
        <v>#REF!</v>
      </c>
      <c r="DC84" s="41" t="e">
        <f t="shared" si="63"/>
        <v>#REF!</v>
      </c>
      <c r="DD84" s="41" t="e">
        <f t="shared" si="71"/>
        <v>#REF!</v>
      </c>
      <c r="DE84" s="41" t="e">
        <f t="shared" si="71"/>
        <v>#REF!</v>
      </c>
      <c r="DF84" s="41" t="e">
        <f t="shared" si="71"/>
        <v>#REF!</v>
      </c>
      <c r="DG84" s="41" t="e">
        <f t="shared" si="71"/>
        <v>#REF!</v>
      </c>
      <c r="DH84" s="41" t="e">
        <f t="shared" si="71"/>
        <v>#REF!</v>
      </c>
      <c r="DI84" s="41" t="e">
        <f t="shared" si="68"/>
        <v>#REF!</v>
      </c>
      <c r="DJ84" s="41" t="e">
        <f t="shared" si="68"/>
        <v>#REF!</v>
      </c>
      <c r="DK84" s="41" t="e">
        <f t="shared" si="68"/>
        <v>#REF!</v>
      </c>
      <c r="DL84" s="41" t="e">
        <f t="shared" si="68"/>
        <v>#REF!</v>
      </c>
      <c r="DM84" s="41" t="e">
        <f t="shared" si="68"/>
        <v>#REF!</v>
      </c>
      <c r="DN84" s="41" t="e">
        <f t="shared" si="68"/>
        <v>#REF!</v>
      </c>
      <c r="DO84" s="41" t="e">
        <f t="shared" si="68"/>
        <v>#REF!</v>
      </c>
      <c r="DP84" s="41" t="e">
        <f t="shared" si="68"/>
        <v>#REF!</v>
      </c>
      <c r="DQ84" s="41" t="e">
        <f t="shared" si="68"/>
        <v>#REF!</v>
      </c>
      <c r="DR84" s="41" t="e">
        <f t="shared" si="68"/>
        <v>#REF!</v>
      </c>
      <c r="DS84" s="41" t="e">
        <f t="shared" si="68"/>
        <v>#REF!</v>
      </c>
      <c r="DT84" s="41" t="e">
        <f t="shared" si="68"/>
        <v>#REF!</v>
      </c>
      <c r="DU84" s="41" t="e">
        <f t="shared" si="68"/>
        <v>#REF!</v>
      </c>
      <c r="DV84" s="41" t="e">
        <f t="shared" si="64"/>
        <v>#REF!</v>
      </c>
      <c r="DW84" s="41" t="e">
        <f t="shared" si="54"/>
        <v>#REF!</v>
      </c>
      <c r="DX84" s="41" t="e">
        <f t="shared" si="54"/>
        <v>#REF!</v>
      </c>
      <c r="DY84" s="41" t="e">
        <f t="shared" si="54"/>
        <v>#REF!</v>
      </c>
      <c r="DZ84" s="41" t="e">
        <f t="shared" si="54"/>
        <v>#REF!</v>
      </c>
      <c r="EA84" s="41" t="e">
        <f t="shared" si="54"/>
        <v>#REF!</v>
      </c>
      <c r="EB84" s="41" t="e">
        <f t="shared" si="54"/>
        <v>#REF!</v>
      </c>
      <c r="EC84" s="41" t="e">
        <f t="shared" si="54"/>
        <v>#REF!</v>
      </c>
      <c r="ED84" s="41" t="e">
        <f t="shared" si="54"/>
        <v>#REF!</v>
      </c>
      <c r="EE84" s="41" t="e">
        <f t="shared" si="54"/>
        <v>#REF!</v>
      </c>
      <c r="EF84" s="41" t="e">
        <f t="shared" si="54"/>
        <v>#REF!</v>
      </c>
      <c r="EG84" s="41" t="e">
        <f t="shared" si="54"/>
        <v>#REF!</v>
      </c>
      <c r="EH84" s="41" t="e">
        <f t="shared" si="54"/>
        <v>#REF!</v>
      </c>
      <c r="EI84" s="41" t="e">
        <f t="shared" si="54"/>
        <v>#REF!</v>
      </c>
      <c r="EJ84" s="41" t="e">
        <f t="shared" si="72"/>
        <v>#REF!</v>
      </c>
      <c r="EK84" s="41" t="e">
        <f t="shared" si="72"/>
        <v>#REF!</v>
      </c>
      <c r="EL84" s="41" t="e">
        <f t="shared" si="72"/>
        <v>#REF!</v>
      </c>
      <c r="EM84" s="41" t="e">
        <f t="shared" si="72"/>
        <v>#REF!</v>
      </c>
      <c r="EN84" s="41" t="e">
        <f t="shared" si="72"/>
        <v>#REF!</v>
      </c>
      <c r="EO84" s="41" t="e">
        <f t="shared" si="69"/>
        <v>#REF!</v>
      </c>
      <c r="EP84" s="41" t="e">
        <f t="shared" si="69"/>
        <v>#REF!</v>
      </c>
      <c r="EQ84" s="41" t="e">
        <f t="shared" si="69"/>
        <v>#REF!</v>
      </c>
      <c r="ER84" s="41" t="e">
        <f t="shared" si="69"/>
        <v>#REF!</v>
      </c>
      <c r="ES84" s="41" t="e">
        <f t="shared" si="69"/>
        <v>#REF!</v>
      </c>
      <c r="ET84" s="41" t="e">
        <f t="shared" si="69"/>
        <v>#REF!</v>
      </c>
      <c r="EU84" s="41" t="e">
        <f t="shared" si="69"/>
        <v>#REF!</v>
      </c>
      <c r="EV84" s="41" t="e">
        <f t="shared" si="69"/>
        <v>#REF!</v>
      </c>
      <c r="EW84" s="41" t="e">
        <f t="shared" si="69"/>
        <v>#REF!</v>
      </c>
      <c r="EX84" s="41" t="e">
        <f t="shared" si="69"/>
        <v>#REF!</v>
      </c>
      <c r="EY84" s="41" t="e">
        <f t="shared" si="69"/>
        <v>#REF!</v>
      </c>
      <c r="EZ84" s="41" t="e">
        <f t="shared" si="69"/>
        <v>#REF!</v>
      </c>
      <c r="FA84" s="41" t="e">
        <f t="shared" si="69"/>
        <v>#REF!</v>
      </c>
      <c r="FB84" s="41" t="e">
        <f t="shared" si="65"/>
        <v>#REF!</v>
      </c>
      <c r="FC84" s="41" t="e">
        <f t="shared" si="56"/>
        <v>#REF!</v>
      </c>
      <c r="FD84" s="41" t="e">
        <f t="shared" si="56"/>
        <v>#REF!</v>
      </c>
      <c r="FE84" s="41" t="e">
        <f t="shared" si="56"/>
        <v>#REF!</v>
      </c>
      <c r="FF84" s="41" t="e">
        <f t="shared" si="56"/>
        <v>#REF!</v>
      </c>
      <c r="FG84" s="41" t="e">
        <f t="shared" si="56"/>
        <v>#REF!</v>
      </c>
      <c r="FH84" s="41" t="e">
        <f t="shared" si="56"/>
        <v>#REF!</v>
      </c>
      <c r="FI84" s="41" t="e">
        <f t="shared" si="56"/>
        <v>#REF!</v>
      </c>
      <c r="FJ84" s="41" t="e">
        <f t="shared" si="56"/>
        <v>#REF!</v>
      </c>
      <c r="FK84" s="41" t="e">
        <f t="shared" si="56"/>
        <v>#REF!</v>
      </c>
      <c r="FL84" s="41" t="e">
        <f t="shared" si="56"/>
        <v>#REF!</v>
      </c>
      <c r="FM84" s="41" t="e">
        <f t="shared" si="56"/>
        <v>#REF!</v>
      </c>
      <c r="FN84" s="41" t="e">
        <f t="shared" si="56"/>
        <v>#REF!</v>
      </c>
      <c r="FO84" s="41" t="e">
        <f t="shared" si="56"/>
        <v>#REF!</v>
      </c>
      <c r="FP84" s="41" t="e">
        <f t="shared" si="73"/>
        <v>#REF!</v>
      </c>
      <c r="FQ84" s="41" t="e">
        <f t="shared" si="73"/>
        <v>#REF!</v>
      </c>
      <c r="FR84" s="41" t="e">
        <f t="shared" si="73"/>
        <v>#REF!</v>
      </c>
      <c r="FS84" s="41" t="e">
        <f t="shared" si="73"/>
        <v>#REF!</v>
      </c>
      <c r="FT84" s="41" t="e">
        <f t="shared" si="73"/>
        <v>#REF!</v>
      </c>
      <c r="FU84" s="41" t="e">
        <f t="shared" si="70"/>
        <v>#REF!</v>
      </c>
      <c r="FV84" s="41" t="e">
        <f t="shared" si="70"/>
        <v>#REF!</v>
      </c>
      <c r="FW84" s="41" t="e">
        <f t="shared" si="70"/>
        <v>#REF!</v>
      </c>
      <c r="FX84" s="41" t="e">
        <f t="shared" si="70"/>
        <v>#REF!</v>
      </c>
      <c r="FY84" s="41" t="e">
        <f t="shared" si="70"/>
        <v>#REF!</v>
      </c>
      <c r="FZ84" s="41" t="e">
        <f t="shared" si="70"/>
        <v>#REF!</v>
      </c>
      <c r="GA84" s="41" t="e">
        <f t="shared" si="70"/>
        <v>#REF!</v>
      </c>
      <c r="GB84" s="41" t="e">
        <f t="shared" si="70"/>
        <v>#REF!</v>
      </c>
      <c r="GC84" s="41" t="e">
        <f t="shared" si="70"/>
        <v>#REF!</v>
      </c>
      <c r="GD84" s="41" t="e">
        <f t="shared" si="70"/>
        <v>#REF!</v>
      </c>
      <c r="GE84" s="41" t="e">
        <f t="shared" si="70"/>
        <v>#REF!</v>
      </c>
      <c r="GF84" s="41" t="e">
        <f t="shared" si="70"/>
        <v>#REF!</v>
      </c>
      <c r="GG84" s="41" t="e">
        <f t="shared" si="70"/>
        <v>#REF!</v>
      </c>
      <c r="GH84" s="41" t="e">
        <f t="shared" si="66"/>
        <v>#REF!</v>
      </c>
      <c r="GI84" s="41" t="e">
        <f t="shared" si="58"/>
        <v>#REF!</v>
      </c>
      <c r="GJ84" s="41" t="e">
        <f t="shared" si="58"/>
        <v>#REF!</v>
      </c>
      <c r="GK84" s="41" t="e">
        <f t="shared" si="58"/>
        <v>#REF!</v>
      </c>
      <c r="GL84" s="41" t="e">
        <f t="shared" si="75"/>
        <v>#REF!</v>
      </c>
      <c r="GM84" s="41" t="e">
        <f t="shared" si="75"/>
        <v>#REF!</v>
      </c>
      <c r="GN84" s="41" t="e">
        <f t="shared" si="75"/>
        <v>#REF!</v>
      </c>
      <c r="GO84" s="41" t="e">
        <f t="shared" si="75"/>
        <v>#REF!</v>
      </c>
      <c r="GP84" s="41" t="e">
        <f t="shared" si="75"/>
        <v>#REF!</v>
      </c>
      <c r="GQ84" s="41" t="e">
        <f t="shared" si="75"/>
        <v>#REF!</v>
      </c>
      <c r="GR84" s="41" t="e">
        <f t="shared" si="75"/>
        <v>#REF!</v>
      </c>
      <c r="GS84" s="41" t="e">
        <f t="shared" si="75"/>
        <v>#REF!</v>
      </c>
      <c r="GT84" s="41" t="e">
        <f t="shared" si="75"/>
        <v>#REF!</v>
      </c>
      <c r="GU84" s="41" t="e">
        <f t="shared" si="75"/>
        <v>#REF!</v>
      </c>
      <c r="GV84" s="41" t="e">
        <f t="shared" si="75"/>
        <v>#REF!</v>
      </c>
      <c r="GW84" s="41" t="e">
        <f t="shared" si="75"/>
        <v>#REF!</v>
      </c>
      <c r="GX84" s="41" t="e">
        <f t="shared" si="75"/>
        <v>#REF!</v>
      </c>
      <c r="GY84" s="41" t="e">
        <f t="shared" si="59"/>
        <v>#REF!</v>
      </c>
      <c r="GZ84" s="41" t="e">
        <f t="shared" si="59"/>
        <v>#REF!</v>
      </c>
      <c r="HA84" s="41" t="e">
        <f t="shared" si="59"/>
        <v>#REF!</v>
      </c>
      <c r="HB84" s="41" t="e">
        <f t="shared" si="59"/>
        <v>#REF!</v>
      </c>
      <c r="HC84" s="41" t="e">
        <f t="shared" si="59"/>
        <v>#REF!</v>
      </c>
      <c r="HD84" s="41" t="e">
        <f t="shared" si="59"/>
        <v>#REF!</v>
      </c>
      <c r="HE84" s="41" t="e">
        <f t="shared" si="62"/>
        <v>#REF!</v>
      </c>
      <c r="HF84" s="41" t="e">
        <f t="shared" si="62"/>
        <v>#REF!</v>
      </c>
      <c r="HG84" s="41" t="e">
        <f t="shared" si="62"/>
        <v>#REF!</v>
      </c>
      <c r="HH84" s="41" t="e">
        <f t="shared" si="62"/>
        <v>#REF!</v>
      </c>
      <c r="HI84" s="41" t="e">
        <f t="shared" si="62"/>
        <v>#REF!</v>
      </c>
      <c r="HJ84" s="41" t="e">
        <f t="shared" si="62"/>
        <v>#REF!</v>
      </c>
    </row>
    <row r="85" spans="1:218" ht="14.4" x14ac:dyDescent="0.3">
      <c r="A85" s="42">
        <v>82</v>
      </c>
      <c r="B85" s="43" t="e">
        <f>'CMM2 - AUX CALC'!$CE$67</f>
        <v>#REF!</v>
      </c>
      <c r="CF85" s="41" t="e">
        <f>$B85/(_xlfn.SINGLE(PrazoConcessao)*12-CF$3+1)</f>
        <v>#REF!</v>
      </c>
      <c r="CG85" s="41" t="e">
        <f t="shared" si="67"/>
        <v>#REF!</v>
      </c>
      <c r="CH85" s="41" t="e">
        <f t="shared" si="67"/>
        <v>#REF!</v>
      </c>
      <c r="CI85" s="41" t="e">
        <f t="shared" si="67"/>
        <v>#REF!</v>
      </c>
      <c r="CJ85" s="41" t="e">
        <f t="shared" si="67"/>
        <v>#REF!</v>
      </c>
      <c r="CK85" s="41" t="e">
        <f t="shared" si="67"/>
        <v>#REF!</v>
      </c>
      <c r="CL85" s="41" t="e">
        <f t="shared" si="67"/>
        <v>#REF!</v>
      </c>
      <c r="CM85" s="41" t="e">
        <f t="shared" si="67"/>
        <v>#REF!</v>
      </c>
      <c r="CN85" s="41" t="e">
        <f t="shared" si="67"/>
        <v>#REF!</v>
      </c>
      <c r="CO85" s="41" t="e">
        <f t="shared" si="67"/>
        <v>#REF!</v>
      </c>
      <c r="CP85" s="41" t="e">
        <f t="shared" si="67"/>
        <v>#REF!</v>
      </c>
      <c r="CQ85" s="41" t="e">
        <f t="shared" si="63"/>
        <v>#REF!</v>
      </c>
      <c r="CR85" s="41" t="e">
        <f t="shared" si="63"/>
        <v>#REF!</v>
      </c>
      <c r="CS85" s="41" t="e">
        <f t="shared" si="63"/>
        <v>#REF!</v>
      </c>
      <c r="CT85" s="41" t="e">
        <f t="shared" si="63"/>
        <v>#REF!</v>
      </c>
      <c r="CU85" s="41" t="e">
        <f t="shared" si="63"/>
        <v>#REF!</v>
      </c>
      <c r="CV85" s="41" t="e">
        <f t="shared" si="63"/>
        <v>#REF!</v>
      </c>
      <c r="CW85" s="41" t="e">
        <f t="shared" si="63"/>
        <v>#REF!</v>
      </c>
      <c r="CX85" s="41" t="e">
        <f t="shared" si="63"/>
        <v>#REF!</v>
      </c>
      <c r="CY85" s="41" t="e">
        <f t="shared" si="63"/>
        <v>#REF!</v>
      </c>
      <c r="CZ85" s="41" t="e">
        <f t="shared" si="63"/>
        <v>#REF!</v>
      </c>
      <c r="DA85" s="41" t="e">
        <f t="shared" si="63"/>
        <v>#REF!</v>
      </c>
      <c r="DB85" s="41" t="e">
        <f t="shared" si="63"/>
        <v>#REF!</v>
      </c>
      <c r="DC85" s="41" t="e">
        <f t="shared" si="63"/>
        <v>#REF!</v>
      </c>
      <c r="DD85" s="41" t="e">
        <f t="shared" si="71"/>
        <v>#REF!</v>
      </c>
      <c r="DE85" s="41" t="e">
        <f t="shared" si="71"/>
        <v>#REF!</v>
      </c>
      <c r="DF85" s="41" t="e">
        <f t="shared" si="71"/>
        <v>#REF!</v>
      </c>
      <c r="DG85" s="41" t="e">
        <f t="shared" si="71"/>
        <v>#REF!</v>
      </c>
      <c r="DH85" s="41" t="e">
        <f t="shared" si="71"/>
        <v>#REF!</v>
      </c>
      <c r="DI85" s="41" t="e">
        <f t="shared" si="68"/>
        <v>#REF!</v>
      </c>
      <c r="DJ85" s="41" t="e">
        <f t="shared" si="68"/>
        <v>#REF!</v>
      </c>
      <c r="DK85" s="41" t="e">
        <f t="shared" si="68"/>
        <v>#REF!</v>
      </c>
      <c r="DL85" s="41" t="e">
        <f t="shared" si="68"/>
        <v>#REF!</v>
      </c>
      <c r="DM85" s="41" t="e">
        <f t="shared" si="68"/>
        <v>#REF!</v>
      </c>
      <c r="DN85" s="41" t="e">
        <f t="shared" si="68"/>
        <v>#REF!</v>
      </c>
      <c r="DO85" s="41" t="e">
        <f t="shared" si="68"/>
        <v>#REF!</v>
      </c>
      <c r="DP85" s="41" t="e">
        <f t="shared" si="68"/>
        <v>#REF!</v>
      </c>
      <c r="DQ85" s="41" t="e">
        <f t="shared" si="68"/>
        <v>#REF!</v>
      </c>
      <c r="DR85" s="41" t="e">
        <f t="shared" si="68"/>
        <v>#REF!</v>
      </c>
      <c r="DS85" s="41" t="e">
        <f t="shared" si="68"/>
        <v>#REF!</v>
      </c>
      <c r="DT85" s="41" t="e">
        <f t="shared" si="68"/>
        <v>#REF!</v>
      </c>
      <c r="DU85" s="41" t="e">
        <f t="shared" si="68"/>
        <v>#REF!</v>
      </c>
      <c r="DV85" s="41" t="e">
        <f t="shared" si="64"/>
        <v>#REF!</v>
      </c>
      <c r="DW85" s="41" t="e">
        <f t="shared" si="54"/>
        <v>#REF!</v>
      </c>
      <c r="DX85" s="41" t="e">
        <f t="shared" si="54"/>
        <v>#REF!</v>
      </c>
      <c r="DY85" s="41" t="e">
        <f t="shared" si="54"/>
        <v>#REF!</v>
      </c>
      <c r="DZ85" s="41" t="e">
        <f t="shared" si="54"/>
        <v>#REF!</v>
      </c>
      <c r="EA85" s="41" t="e">
        <f t="shared" si="54"/>
        <v>#REF!</v>
      </c>
      <c r="EB85" s="41" t="e">
        <f t="shared" si="54"/>
        <v>#REF!</v>
      </c>
      <c r="EC85" s="41" t="e">
        <f t="shared" si="54"/>
        <v>#REF!</v>
      </c>
      <c r="ED85" s="41" t="e">
        <f t="shared" si="54"/>
        <v>#REF!</v>
      </c>
      <c r="EE85" s="41" t="e">
        <f t="shared" si="54"/>
        <v>#REF!</v>
      </c>
      <c r="EF85" s="41" t="e">
        <f t="shared" si="54"/>
        <v>#REF!</v>
      </c>
      <c r="EG85" s="41" t="e">
        <f t="shared" si="54"/>
        <v>#REF!</v>
      </c>
      <c r="EH85" s="41" t="e">
        <f t="shared" si="54"/>
        <v>#REF!</v>
      </c>
      <c r="EI85" s="41" t="e">
        <f t="shared" si="54"/>
        <v>#REF!</v>
      </c>
      <c r="EJ85" s="41" t="e">
        <f t="shared" si="72"/>
        <v>#REF!</v>
      </c>
      <c r="EK85" s="41" t="e">
        <f t="shared" si="72"/>
        <v>#REF!</v>
      </c>
      <c r="EL85" s="41" t="e">
        <f t="shared" si="72"/>
        <v>#REF!</v>
      </c>
      <c r="EM85" s="41" t="e">
        <f t="shared" si="72"/>
        <v>#REF!</v>
      </c>
      <c r="EN85" s="41" t="e">
        <f t="shared" si="72"/>
        <v>#REF!</v>
      </c>
      <c r="EO85" s="41" t="e">
        <f t="shared" si="69"/>
        <v>#REF!</v>
      </c>
      <c r="EP85" s="41" t="e">
        <f t="shared" si="69"/>
        <v>#REF!</v>
      </c>
      <c r="EQ85" s="41" t="e">
        <f t="shared" si="69"/>
        <v>#REF!</v>
      </c>
      <c r="ER85" s="41" t="e">
        <f t="shared" si="69"/>
        <v>#REF!</v>
      </c>
      <c r="ES85" s="41" t="e">
        <f t="shared" si="69"/>
        <v>#REF!</v>
      </c>
      <c r="ET85" s="41" t="e">
        <f t="shared" si="69"/>
        <v>#REF!</v>
      </c>
      <c r="EU85" s="41" t="e">
        <f t="shared" si="69"/>
        <v>#REF!</v>
      </c>
      <c r="EV85" s="41" t="e">
        <f t="shared" si="69"/>
        <v>#REF!</v>
      </c>
      <c r="EW85" s="41" t="e">
        <f t="shared" si="69"/>
        <v>#REF!</v>
      </c>
      <c r="EX85" s="41" t="e">
        <f t="shared" si="69"/>
        <v>#REF!</v>
      </c>
      <c r="EY85" s="41" t="e">
        <f t="shared" si="69"/>
        <v>#REF!</v>
      </c>
      <c r="EZ85" s="41" t="e">
        <f t="shared" si="69"/>
        <v>#REF!</v>
      </c>
      <c r="FA85" s="41" t="e">
        <f t="shared" si="69"/>
        <v>#REF!</v>
      </c>
      <c r="FB85" s="41" t="e">
        <f t="shared" si="65"/>
        <v>#REF!</v>
      </c>
      <c r="FC85" s="41" t="e">
        <f t="shared" si="56"/>
        <v>#REF!</v>
      </c>
      <c r="FD85" s="41" t="e">
        <f t="shared" si="56"/>
        <v>#REF!</v>
      </c>
      <c r="FE85" s="41" t="e">
        <f t="shared" si="56"/>
        <v>#REF!</v>
      </c>
      <c r="FF85" s="41" t="e">
        <f t="shared" si="56"/>
        <v>#REF!</v>
      </c>
      <c r="FG85" s="41" t="e">
        <f t="shared" si="56"/>
        <v>#REF!</v>
      </c>
      <c r="FH85" s="41" t="e">
        <f t="shared" si="56"/>
        <v>#REF!</v>
      </c>
      <c r="FI85" s="41" t="e">
        <f t="shared" si="56"/>
        <v>#REF!</v>
      </c>
      <c r="FJ85" s="41" t="e">
        <f t="shared" si="56"/>
        <v>#REF!</v>
      </c>
      <c r="FK85" s="41" t="e">
        <f t="shared" si="56"/>
        <v>#REF!</v>
      </c>
      <c r="FL85" s="41" t="e">
        <f t="shared" si="56"/>
        <v>#REF!</v>
      </c>
      <c r="FM85" s="41" t="e">
        <f t="shared" si="56"/>
        <v>#REF!</v>
      </c>
      <c r="FN85" s="41" t="e">
        <f t="shared" si="56"/>
        <v>#REF!</v>
      </c>
      <c r="FO85" s="41" t="e">
        <f t="shared" si="56"/>
        <v>#REF!</v>
      </c>
      <c r="FP85" s="41" t="e">
        <f t="shared" si="73"/>
        <v>#REF!</v>
      </c>
      <c r="FQ85" s="41" t="e">
        <f t="shared" si="73"/>
        <v>#REF!</v>
      </c>
      <c r="FR85" s="41" t="e">
        <f t="shared" si="73"/>
        <v>#REF!</v>
      </c>
      <c r="FS85" s="41" t="e">
        <f t="shared" si="73"/>
        <v>#REF!</v>
      </c>
      <c r="FT85" s="41" t="e">
        <f t="shared" si="73"/>
        <v>#REF!</v>
      </c>
      <c r="FU85" s="41" t="e">
        <f t="shared" si="70"/>
        <v>#REF!</v>
      </c>
      <c r="FV85" s="41" t="e">
        <f t="shared" si="70"/>
        <v>#REF!</v>
      </c>
      <c r="FW85" s="41" t="e">
        <f t="shared" si="70"/>
        <v>#REF!</v>
      </c>
      <c r="FX85" s="41" t="e">
        <f t="shared" si="70"/>
        <v>#REF!</v>
      </c>
      <c r="FY85" s="41" t="e">
        <f t="shared" si="70"/>
        <v>#REF!</v>
      </c>
      <c r="FZ85" s="41" t="e">
        <f t="shared" si="70"/>
        <v>#REF!</v>
      </c>
      <c r="GA85" s="41" t="e">
        <f t="shared" si="70"/>
        <v>#REF!</v>
      </c>
      <c r="GB85" s="41" t="e">
        <f t="shared" si="70"/>
        <v>#REF!</v>
      </c>
      <c r="GC85" s="41" t="e">
        <f t="shared" si="70"/>
        <v>#REF!</v>
      </c>
      <c r="GD85" s="41" t="e">
        <f t="shared" si="70"/>
        <v>#REF!</v>
      </c>
      <c r="GE85" s="41" t="e">
        <f t="shared" si="70"/>
        <v>#REF!</v>
      </c>
      <c r="GF85" s="41" t="e">
        <f t="shared" si="70"/>
        <v>#REF!</v>
      </c>
      <c r="GG85" s="41" t="e">
        <f t="shared" si="70"/>
        <v>#REF!</v>
      </c>
      <c r="GH85" s="41" t="e">
        <f t="shared" si="66"/>
        <v>#REF!</v>
      </c>
      <c r="GI85" s="41" t="e">
        <f t="shared" si="58"/>
        <v>#REF!</v>
      </c>
      <c r="GJ85" s="41" t="e">
        <f t="shared" si="58"/>
        <v>#REF!</v>
      </c>
      <c r="GK85" s="41" t="e">
        <f t="shared" si="58"/>
        <v>#REF!</v>
      </c>
      <c r="GL85" s="41" t="e">
        <f t="shared" si="75"/>
        <v>#REF!</v>
      </c>
      <c r="GM85" s="41" t="e">
        <f t="shared" si="75"/>
        <v>#REF!</v>
      </c>
      <c r="GN85" s="41" t="e">
        <f t="shared" si="75"/>
        <v>#REF!</v>
      </c>
      <c r="GO85" s="41" t="e">
        <f t="shared" si="75"/>
        <v>#REF!</v>
      </c>
      <c r="GP85" s="41" t="e">
        <f t="shared" si="75"/>
        <v>#REF!</v>
      </c>
      <c r="GQ85" s="41" t="e">
        <f t="shared" si="75"/>
        <v>#REF!</v>
      </c>
      <c r="GR85" s="41" t="e">
        <f t="shared" si="75"/>
        <v>#REF!</v>
      </c>
      <c r="GS85" s="41" t="e">
        <f t="shared" si="75"/>
        <v>#REF!</v>
      </c>
      <c r="GT85" s="41" t="e">
        <f t="shared" si="75"/>
        <v>#REF!</v>
      </c>
      <c r="GU85" s="41" t="e">
        <f t="shared" si="75"/>
        <v>#REF!</v>
      </c>
      <c r="GV85" s="41" t="e">
        <f t="shared" si="75"/>
        <v>#REF!</v>
      </c>
      <c r="GW85" s="41" t="e">
        <f t="shared" si="75"/>
        <v>#REF!</v>
      </c>
      <c r="GX85" s="41" t="e">
        <f t="shared" si="75"/>
        <v>#REF!</v>
      </c>
      <c r="GY85" s="41" t="e">
        <f t="shared" si="59"/>
        <v>#REF!</v>
      </c>
      <c r="GZ85" s="41" t="e">
        <f t="shared" si="59"/>
        <v>#REF!</v>
      </c>
      <c r="HA85" s="41" t="e">
        <f t="shared" si="59"/>
        <v>#REF!</v>
      </c>
      <c r="HB85" s="41" t="e">
        <f t="shared" si="59"/>
        <v>#REF!</v>
      </c>
      <c r="HC85" s="41" t="e">
        <f t="shared" si="59"/>
        <v>#REF!</v>
      </c>
      <c r="HD85" s="41" t="e">
        <f t="shared" si="59"/>
        <v>#REF!</v>
      </c>
      <c r="HE85" s="41" t="e">
        <f t="shared" si="62"/>
        <v>#REF!</v>
      </c>
      <c r="HF85" s="41" t="e">
        <f t="shared" si="62"/>
        <v>#REF!</v>
      </c>
      <c r="HG85" s="41" t="e">
        <f t="shared" si="62"/>
        <v>#REF!</v>
      </c>
      <c r="HH85" s="41" t="e">
        <f t="shared" si="62"/>
        <v>#REF!</v>
      </c>
      <c r="HI85" s="41" t="e">
        <f t="shared" si="62"/>
        <v>#REF!</v>
      </c>
      <c r="HJ85" s="41" t="e">
        <f t="shared" si="62"/>
        <v>#REF!</v>
      </c>
    </row>
    <row r="86" spans="1:218" ht="14.4" x14ac:dyDescent="0.3">
      <c r="A86" s="42">
        <v>83</v>
      </c>
      <c r="B86" s="43" t="e">
        <f>'CMM2 - AUX CALC'!$CF$67</f>
        <v>#REF!</v>
      </c>
      <c r="CG86" s="41" t="e">
        <f>$B86/(_xlfn.SINGLE(PrazoConcessao)*12-CG$3+1)</f>
        <v>#REF!</v>
      </c>
      <c r="CH86" s="41" t="e">
        <f t="shared" si="67"/>
        <v>#REF!</v>
      </c>
      <c r="CI86" s="41" t="e">
        <f t="shared" si="67"/>
        <v>#REF!</v>
      </c>
      <c r="CJ86" s="41" t="e">
        <f t="shared" si="67"/>
        <v>#REF!</v>
      </c>
      <c r="CK86" s="41" t="e">
        <f t="shared" si="67"/>
        <v>#REF!</v>
      </c>
      <c r="CL86" s="41" t="e">
        <f t="shared" si="67"/>
        <v>#REF!</v>
      </c>
      <c r="CM86" s="41" t="e">
        <f t="shared" si="67"/>
        <v>#REF!</v>
      </c>
      <c r="CN86" s="41" t="e">
        <f t="shared" si="67"/>
        <v>#REF!</v>
      </c>
      <c r="CO86" s="41" t="e">
        <f t="shared" si="67"/>
        <v>#REF!</v>
      </c>
      <c r="CP86" s="41" t="e">
        <f t="shared" si="67"/>
        <v>#REF!</v>
      </c>
      <c r="CQ86" s="41" t="e">
        <f t="shared" si="63"/>
        <v>#REF!</v>
      </c>
      <c r="CR86" s="41" t="e">
        <f t="shared" si="63"/>
        <v>#REF!</v>
      </c>
      <c r="CS86" s="41" t="e">
        <f t="shared" si="63"/>
        <v>#REF!</v>
      </c>
      <c r="CT86" s="41" t="e">
        <f t="shared" si="63"/>
        <v>#REF!</v>
      </c>
      <c r="CU86" s="41" t="e">
        <f t="shared" si="63"/>
        <v>#REF!</v>
      </c>
      <c r="CV86" s="41" t="e">
        <f t="shared" si="63"/>
        <v>#REF!</v>
      </c>
      <c r="CW86" s="41" t="e">
        <f t="shared" si="63"/>
        <v>#REF!</v>
      </c>
      <c r="CX86" s="41" t="e">
        <f t="shared" si="63"/>
        <v>#REF!</v>
      </c>
      <c r="CY86" s="41" t="e">
        <f t="shared" si="63"/>
        <v>#REF!</v>
      </c>
      <c r="CZ86" s="41" t="e">
        <f t="shared" si="63"/>
        <v>#REF!</v>
      </c>
      <c r="DA86" s="41" t="e">
        <f t="shared" si="63"/>
        <v>#REF!</v>
      </c>
      <c r="DB86" s="41" t="e">
        <f t="shared" si="63"/>
        <v>#REF!</v>
      </c>
      <c r="DC86" s="41" t="e">
        <f t="shared" si="63"/>
        <v>#REF!</v>
      </c>
      <c r="DD86" s="41" t="e">
        <f t="shared" si="71"/>
        <v>#REF!</v>
      </c>
      <c r="DE86" s="41" t="e">
        <f t="shared" si="71"/>
        <v>#REF!</v>
      </c>
      <c r="DF86" s="41" t="e">
        <f t="shared" si="71"/>
        <v>#REF!</v>
      </c>
      <c r="DG86" s="41" t="e">
        <f t="shared" si="71"/>
        <v>#REF!</v>
      </c>
      <c r="DH86" s="41" t="e">
        <f t="shared" si="71"/>
        <v>#REF!</v>
      </c>
      <c r="DI86" s="41" t="e">
        <f t="shared" si="68"/>
        <v>#REF!</v>
      </c>
      <c r="DJ86" s="41" t="e">
        <f t="shared" si="68"/>
        <v>#REF!</v>
      </c>
      <c r="DK86" s="41" t="e">
        <f t="shared" si="68"/>
        <v>#REF!</v>
      </c>
      <c r="DL86" s="41" t="e">
        <f t="shared" si="68"/>
        <v>#REF!</v>
      </c>
      <c r="DM86" s="41" t="e">
        <f t="shared" si="68"/>
        <v>#REF!</v>
      </c>
      <c r="DN86" s="41" t="e">
        <f t="shared" si="68"/>
        <v>#REF!</v>
      </c>
      <c r="DO86" s="41" t="e">
        <f t="shared" si="68"/>
        <v>#REF!</v>
      </c>
      <c r="DP86" s="41" t="e">
        <f t="shared" si="68"/>
        <v>#REF!</v>
      </c>
      <c r="DQ86" s="41" t="e">
        <f t="shared" ref="DQ86:DY121" si="76">DP86</f>
        <v>#REF!</v>
      </c>
      <c r="DR86" s="41" t="e">
        <f t="shared" si="76"/>
        <v>#REF!</v>
      </c>
      <c r="DS86" s="41" t="e">
        <f t="shared" si="76"/>
        <v>#REF!</v>
      </c>
      <c r="DT86" s="41" t="e">
        <f t="shared" si="76"/>
        <v>#REF!</v>
      </c>
      <c r="DU86" s="41" t="e">
        <f t="shared" si="76"/>
        <v>#REF!</v>
      </c>
      <c r="DV86" s="41" t="e">
        <f t="shared" si="64"/>
        <v>#REF!</v>
      </c>
      <c r="DW86" s="41" t="e">
        <f t="shared" si="54"/>
        <v>#REF!</v>
      </c>
      <c r="DX86" s="41" t="e">
        <f t="shared" si="54"/>
        <v>#REF!</v>
      </c>
      <c r="DY86" s="41" t="e">
        <f t="shared" si="54"/>
        <v>#REF!</v>
      </c>
      <c r="DZ86" s="41" t="e">
        <f t="shared" si="54"/>
        <v>#REF!</v>
      </c>
      <c r="EA86" s="41" t="e">
        <f t="shared" si="54"/>
        <v>#REF!</v>
      </c>
      <c r="EB86" s="41" t="e">
        <f t="shared" si="54"/>
        <v>#REF!</v>
      </c>
      <c r="EC86" s="41" t="e">
        <f t="shared" si="54"/>
        <v>#REF!</v>
      </c>
      <c r="ED86" s="41" t="e">
        <f t="shared" si="54"/>
        <v>#REF!</v>
      </c>
      <c r="EE86" s="41" t="e">
        <f t="shared" si="54"/>
        <v>#REF!</v>
      </c>
      <c r="EF86" s="41" t="e">
        <f t="shared" ref="EF86:ER115" si="77">EE86</f>
        <v>#REF!</v>
      </c>
      <c r="EG86" s="41" t="e">
        <f t="shared" si="77"/>
        <v>#REF!</v>
      </c>
      <c r="EH86" s="41" t="e">
        <f t="shared" si="77"/>
        <v>#REF!</v>
      </c>
      <c r="EI86" s="41" t="e">
        <f t="shared" si="77"/>
        <v>#REF!</v>
      </c>
      <c r="EJ86" s="41" t="e">
        <f t="shared" si="72"/>
        <v>#REF!</v>
      </c>
      <c r="EK86" s="41" t="e">
        <f t="shared" si="72"/>
        <v>#REF!</v>
      </c>
      <c r="EL86" s="41" t="e">
        <f t="shared" si="72"/>
        <v>#REF!</v>
      </c>
      <c r="EM86" s="41" t="e">
        <f t="shared" si="72"/>
        <v>#REF!</v>
      </c>
      <c r="EN86" s="41" t="e">
        <f t="shared" si="72"/>
        <v>#REF!</v>
      </c>
      <c r="EO86" s="41" t="e">
        <f t="shared" si="69"/>
        <v>#REF!</v>
      </c>
      <c r="EP86" s="41" t="e">
        <f t="shared" si="69"/>
        <v>#REF!</v>
      </c>
      <c r="EQ86" s="41" t="e">
        <f t="shared" si="69"/>
        <v>#REF!</v>
      </c>
      <c r="ER86" s="41" t="e">
        <f t="shared" si="69"/>
        <v>#REF!</v>
      </c>
      <c r="ES86" s="41" t="e">
        <f t="shared" si="69"/>
        <v>#REF!</v>
      </c>
      <c r="ET86" s="41" t="e">
        <f t="shared" si="69"/>
        <v>#REF!</v>
      </c>
      <c r="EU86" s="41" t="e">
        <f t="shared" si="69"/>
        <v>#REF!</v>
      </c>
      <c r="EV86" s="41" t="e">
        <f t="shared" si="69"/>
        <v>#REF!</v>
      </c>
      <c r="EW86" s="41" t="e">
        <f t="shared" ref="EW86:FE125" si="78">EV86</f>
        <v>#REF!</v>
      </c>
      <c r="EX86" s="41" t="e">
        <f t="shared" si="78"/>
        <v>#REF!</v>
      </c>
      <c r="EY86" s="41" t="e">
        <f t="shared" si="78"/>
        <v>#REF!</v>
      </c>
      <c r="EZ86" s="41" t="e">
        <f t="shared" si="78"/>
        <v>#REF!</v>
      </c>
      <c r="FA86" s="41" t="e">
        <f t="shared" si="78"/>
        <v>#REF!</v>
      </c>
      <c r="FB86" s="41" t="e">
        <f t="shared" si="65"/>
        <v>#REF!</v>
      </c>
      <c r="FC86" s="41" t="e">
        <f t="shared" si="56"/>
        <v>#REF!</v>
      </c>
      <c r="FD86" s="41" t="e">
        <f t="shared" si="56"/>
        <v>#REF!</v>
      </c>
      <c r="FE86" s="41" t="e">
        <f t="shared" si="56"/>
        <v>#REF!</v>
      </c>
      <c r="FF86" s="41" t="e">
        <f t="shared" si="56"/>
        <v>#REF!</v>
      </c>
      <c r="FG86" s="41" t="e">
        <f t="shared" si="56"/>
        <v>#REF!</v>
      </c>
      <c r="FH86" s="41" t="e">
        <f t="shared" si="56"/>
        <v>#REF!</v>
      </c>
      <c r="FI86" s="41" t="e">
        <f t="shared" si="56"/>
        <v>#REF!</v>
      </c>
      <c r="FJ86" s="41" t="e">
        <f t="shared" si="56"/>
        <v>#REF!</v>
      </c>
      <c r="FK86" s="41" t="e">
        <f t="shared" si="56"/>
        <v>#REF!</v>
      </c>
      <c r="FL86" s="41" t="e">
        <f t="shared" ref="FL86:FX115" si="79">FK86</f>
        <v>#REF!</v>
      </c>
      <c r="FM86" s="41" t="e">
        <f t="shared" si="79"/>
        <v>#REF!</v>
      </c>
      <c r="FN86" s="41" t="e">
        <f t="shared" si="79"/>
        <v>#REF!</v>
      </c>
      <c r="FO86" s="41" t="e">
        <f t="shared" si="79"/>
        <v>#REF!</v>
      </c>
      <c r="FP86" s="41" t="e">
        <f t="shared" si="73"/>
        <v>#REF!</v>
      </c>
      <c r="FQ86" s="41" t="e">
        <f t="shared" si="73"/>
        <v>#REF!</v>
      </c>
      <c r="FR86" s="41" t="e">
        <f t="shared" si="73"/>
        <v>#REF!</v>
      </c>
      <c r="FS86" s="41" t="e">
        <f t="shared" si="73"/>
        <v>#REF!</v>
      </c>
      <c r="FT86" s="41" t="e">
        <f t="shared" si="73"/>
        <v>#REF!</v>
      </c>
      <c r="FU86" s="41" t="e">
        <f t="shared" si="70"/>
        <v>#REF!</v>
      </c>
      <c r="FV86" s="41" t="e">
        <f t="shared" si="70"/>
        <v>#REF!</v>
      </c>
      <c r="FW86" s="41" t="e">
        <f t="shared" si="70"/>
        <v>#REF!</v>
      </c>
      <c r="FX86" s="41" t="e">
        <f t="shared" si="70"/>
        <v>#REF!</v>
      </c>
      <c r="FY86" s="41" t="e">
        <f t="shared" si="70"/>
        <v>#REF!</v>
      </c>
      <c r="FZ86" s="41" t="e">
        <f t="shared" si="70"/>
        <v>#REF!</v>
      </c>
      <c r="GA86" s="41" t="e">
        <f t="shared" si="70"/>
        <v>#REF!</v>
      </c>
      <c r="GB86" s="41" t="e">
        <f t="shared" si="70"/>
        <v>#REF!</v>
      </c>
      <c r="GC86" s="41" t="e">
        <f t="shared" ref="GC86:GR132" si="80">GB86</f>
        <v>#REF!</v>
      </c>
      <c r="GD86" s="41" t="e">
        <f t="shared" si="80"/>
        <v>#REF!</v>
      </c>
      <c r="GE86" s="41" t="e">
        <f t="shared" si="80"/>
        <v>#REF!</v>
      </c>
      <c r="GF86" s="41" t="e">
        <f t="shared" si="80"/>
        <v>#REF!</v>
      </c>
      <c r="GG86" s="41" t="e">
        <f t="shared" si="80"/>
        <v>#REF!</v>
      </c>
      <c r="GH86" s="41" t="e">
        <f t="shared" si="66"/>
        <v>#REF!</v>
      </c>
      <c r="GI86" s="41" t="e">
        <f t="shared" si="58"/>
        <v>#REF!</v>
      </c>
      <c r="GJ86" s="41" t="e">
        <f t="shared" si="58"/>
        <v>#REF!</v>
      </c>
      <c r="GK86" s="41" t="e">
        <f t="shared" si="58"/>
        <v>#REF!</v>
      </c>
      <c r="GL86" s="41" t="e">
        <f t="shared" si="75"/>
        <v>#REF!</v>
      </c>
      <c r="GM86" s="41" t="e">
        <f t="shared" si="75"/>
        <v>#REF!</v>
      </c>
      <c r="GN86" s="41" t="e">
        <f t="shared" si="75"/>
        <v>#REF!</v>
      </c>
      <c r="GO86" s="41" t="e">
        <f t="shared" si="75"/>
        <v>#REF!</v>
      </c>
      <c r="GP86" s="41" t="e">
        <f t="shared" si="75"/>
        <v>#REF!</v>
      </c>
      <c r="GQ86" s="41" t="e">
        <f t="shared" si="75"/>
        <v>#REF!</v>
      </c>
      <c r="GR86" s="41" t="e">
        <f t="shared" si="75"/>
        <v>#REF!</v>
      </c>
      <c r="GS86" s="41" t="e">
        <f t="shared" si="75"/>
        <v>#REF!</v>
      </c>
      <c r="GT86" s="41" t="e">
        <f t="shared" si="75"/>
        <v>#REF!</v>
      </c>
      <c r="GU86" s="41" t="e">
        <f t="shared" si="75"/>
        <v>#REF!</v>
      </c>
      <c r="GV86" s="41" t="e">
        <f t="shared" si="75"/>
        <v>#REF!</v>
      </c>
      <c r="GW86" s="41" t="e">
        <f t="shared" si="75"/>
        <v>#REF!</v>
      </c>
      <c r="GX86" s="41" t="e">
        <f t="shared" si="75"/>
        <v>#REF!</v>
      </c>
      <c r="GY86" s="41" t="e">
        <f t="shared" si="59"/>
        <v>#REF!</v>
      </c>
      <c r="GZ86" s="41" t="e">
        <f t="shared" si="59"/>
        <v>#REF!</v>
      </c>
      <c r="HA86" s="41" t="e">
        <f t="shared" si="59"/>
        <v>#REF!</v>
      </c>
      <c r="HB86" s="41" t="e">
        <f t="shared" si="59"/>
        <v>#REF!</v>
      </c>
      <c r="HC86" s="41" t="e">
        <f t="shared" si="59"/>
        <v>#REF!</v>
      </c>
      <c r="HD86" s="41" t="e">
        <f t="shared" si="59"/>
        <v>#REF!</v>
      </c>
      <c r="HE86" s="41" t="e">
        <f t="shared" si="62"/>
        <v>#REF!</v>
      </c>
      <c r="HF86" s="41" t="e">
        <f t="shared" si="62"/>
        <v>#REF!</v>
      </c>
      <c r="HG86" s="41" t="e">
        <f t="shared" si="62"/>
        <v>#REF!</v>
      </c>
      <c r="HH86" s="41" t="e">
        <f t="shared" si="62"/>
        <v>#REF!</v>
      </c>
      <c r="HI86" s="41" t="e">
        <f t="shared" si="62"/>
        <v>#REF!</v>
      </c>
      <c r="HJ86" s="41" t="e">
        <f t="shared" si="62"/>
        <v>#REF!</v>
      </c>
    </row>
    <row r="87" spans="1:218" ht="14.4" x14ac:dyDescent="0.3">
      <c r="A87" s="42">
        <v>84</v>
      </c>
      <c r="B87" s="43" t="e">
        <f>'CMM2 - AUX CALC'!$CG$67</f>
        <v>#REF!</v>
      </c>
      <c r="CH87" s="41" t="e">
        <f>$B87/(_xlfn.SINGLE(PrazoConcessao)*12-CH$3+1)</f>
        <v>#REF!</v>
      </c>
      <c r="CI87" s="41" t="e">
        <f t="shared" si="67"/>
        <v>#REF!</v>
      </c>
      <c r="CJ87" s="41" t="e">
        <f t="shared" si="67"/>
        <v>#REF!</v>
      </c>
      <c r="CK87" s="41" t="e">
        <f t="shared" si="67"/>
        <v>#REF!</v>
      </c>
      <c r="CL87" s="41" t="e">
        <f t="shared" si="67"/>
        <v>#REF!</v>
      </c>
      <c r="CM87" s="41" t="e">
        <f t="shared" si="67"/>
        <v>#REF!</v>
      </c>
      <c r="CN87" s="41" t="e">
        <f t="shared" si="67"/>
        <v>#REF!</v>
      </c>
      <c r="CO87" s="41" t="e">
        <f t="shared" si="67"/>
        <v>#REF!</v>
      </c>
      <c r="CP87" s="41" t="e">
        <f t="shared" si="67"/>
        <v>#REF!</v>
      </c>
      <c r="CQ87" s="41" t="e">
        <f t="shared" si="63"/>
        <v>#REF!</v>
      </c>
      <c r="CR87" s="41" t="e">
        <f t="shared" si="63"/>
        <v>#REF!</v>
      </c>
      <c r="CS87" s="41" t="e">
        <f t="shared" si="63"/>
        <v>#REF!</v>
      </c>
      <c r="CT87" s="41" t="e">
        <f t="shared" si="63"/>
        <v>#REF!</v>
      </c>
      <c r="CU87" s="41" t="e">
        <f t="shared" si="63"/>
        <v>#REF!</v>
      </c>
      <c r="CV87" s="41" t="e">
        <f t="shared" si="63"/>
        <v>#REF!</v>
      </c>
      <c r="CW87" s="41" t="e">
        <f t="shared" si="63"/>
        <v>#REF!</v>
      </c>
      <c r="CX87" s="41" t="e">
        <f t="shared" si="63"/>
        <v>#REF!</v>
      </c>
      <c r="CY87" s="41" t="e">
        <f t="shared" si="63"/>
        <v>#REF!</v>
      </c>
      <c r="CZ87" s="41" t="e">
        <f t="shared" si="63"/>
        <v>#REF!</v>
      </c>
      <c r="DA87" s="41" t="e">
        <f t="shared" si="63"/>
        <v>#REF!</v>
      </c>
      <c r="DB87" s="41" t="e">
        <f t="shared" si="63"/>
        <v>#REF!</v>
      </c>
      <c r="DC87" s="41" t="e">
        <f t="shared" si="63"/>
        <v>#REF!</v>
      </c>
      <c r="DD87" s="41" t="e">
        <f t="shared" si="71"/>
        <v>#REF!</v>
      </c>
      <c r="DE87" s="41" t="e">
        <f t="shared" si="71"/>
        <v>#REF!</v>
      </c>
      <c r="DF87" s="41" t="e">
        <f t="shared" si="71"/>
        <v>#REF!</v>
      </c>
      <c r="DG87" s="41" t="e">
        <f t="shared" si="71"/>
        <v>#REF!</v>
      </c>
      <c r="DH87" s="41" t="e">
        <f t="shared" si="71"/>
        <v>#REF!</v>
      </c>
      <c r="DI87" s="41" t="e">
        <f t="shared" si="71"/>
        <v>#REF!</v>
      </c>
      <c r="DJ87" s="41" t="e">
        <f t="shared" si="71"/>
        <v>#REF!</v>
      </c>
      <c r="DK87" s="41" t="e">
        <f t="shared" si="71"/>
        <v>#REF!</v>
      </c>
      <c r="DL87" s="41" t="e">
        <f t="shared" si="71"/>
        <v>#REF!</v>
      </c>
      <c r="DM87" s="41" t="e">
        <f t="shared" si="71"/>
        <v>#REF!</v>
      </c>
      <c r="DN87" s="41" t="e">
        <f t="shared" si="71"/>
        <v>#REF!</v>
      </c>
      <c r="DO87" s="41" t="e">
        <f t="shared" si="71"/>
        <v>#REF!</v>
      </c>
      <c r="DP87" s="41" t="e">
        <f t="shared" si="71"/>
        <v>#REF!</v>
      </c>
      <c r="DQ87" s="41" t="e">
        <f t="shared" si="76"/>
        <v>#REF!</v>
      </c>
      <c r="DR87" s="41" t="e">
        <f t="shared" si="76"/>
        <v>#REF!</v>
      </c>
      <c r="DS87" s="41" t="e">
        <f t="shared" si="76"/>
        <v>#REF!</v>
      </c>
      <c r="DT87" s="41" t="e">
        <f t="shared" si="76"/>
        <v>#REF!</v>
      </c>
      <c r="DU87" s="41" t="e">
        <f t="shared" si="76"/>
        <v>#REF!</v>
      </c>
      <c r="DV87" s="41" t="e">
        <f t="shared" si="64"/>
        <v>#REF!</v>
      </c>
      <c r="DW87" s="41" t="e">
        <f t="shared" si="64"/>
        <v>#REF!</v>
      </c>
      <c r="DX87" s="41" t="e">
        <f t="shared" si="64"/>
        <v>#REF!</v>
      </c>
      <c r="DY87" s="41" t="e">
        <f t="shared" si="64"/>
        <v>#REF!</v>
      </c>
      <c r="DZ87" s="41" t="e">
        <f t="shared" si="64"/>
        <v>#REF!</v>
      </c>
      <c r="EA87" s="41" t="e">
        <f t="shared" si="64"/>
        <v>#REF!</v>
      </c>
      <c r="EB87" s="41" t="e">
        <f t="shared" si="64"/>
        <v>#REF!</v>
      </c>
      <c r="EC87" s="41" t="e">
        <f t="shared" si="64"/>
        <v>#REF!</v>
      </c>
      <c r="ED87" s="41" t="e">
        <f t="shared" si="64"/>
        <v>#REF!</v>
      </c>
      <c r="EE87" s="41" t="e">
        <f t="shared" si="64"/>
        <v>#REF!</v>
      </c>
      <c r="EF87" s="41" t="e">
        <f t="shared" si="77"/>
        <v>#REF!</v>
      </c>
      <c r="EG87" s="41" t="e">
        <f t="shared" si="77"/>
        <v>#REF!</v>
      </c>
      <c r="EH87" s="41" t="e">
        <f t="shared" si="77"/>
        <v>#REF!</v>
      </c>
      <c r="EI87" s="41" t="e">
        <f t="shared" si="77"/>
        <v>#REF!</v>
      </c>
      <c r="EJ87" s="41" t="e">
        <f t="shared" si="72"/>
        <v>#REF!</v>
      </c>
      <c r="EK87" s="41" t="e">
        <f t="shared" si="72"/>
        <v>#REF!</v>
      </c>
      <c r="EL87" s="41" t="e">
        <f t="shared" si="72"/>
        <v>#REF!</v>
      </c>
      <c r="EM87" s="41" t="e">
        <f t="shared" si="72"/>
        <v>#REF!</v>
      </c>
      <c r="EN87" s="41" t="e">
        <f t="shared" si="72"/>
        <v>#REF!</v>
      </c>
      <c r="EO87" s="41" t="e">
        <f t="shared" si="72"/>
        <v>#REF!</v>
      </c>
      <c r="EP87" s="41" t="e">
        <f t="shared" si="72"/>
        <v>#REF!</v>
      </c>
      <c r="EQ87" s="41" t="e">
        <f t="shared" si="72"/>
        <v>#REF!</v>
      </c>
      <c r="ER87" s="41" t="e">
        <f t="shared" si="72"/>
        <v>#REF!</v>
      </c>
      <c r="ES87" s="41" t="e">
        <f t="shared" si="72"/>
        <v>#REF!</v>
      </c>
      <c r="ET87" s="41" t="e">
        <f t="shared" si="72"/>
        <v>#REF!</v>
      </c>
      <c r="EU87" s="41" t="e">
        <f t="shared" si="72"/>
        <v>#REF!</v>
      </c>
      <c r="EV87" s="41" t="e">
        <f t="shared" si="72"/>
        <v>#REF!</v>
      </c>
      <c r="EW87" s="41" t="e">
        <f t="shared" si="78"/>
        <v>#REF!</v>
      </c>
      <c r="EX87" s="41" t="e">
        <f t="shared" si="78"/>
        <v>#REF!</v>
      </c>
      <c r="EY87" s="41" t="e">
        <f t="shared" si="78"/>
        <v>#REF!</v>
      </c>
      <c r="EZ87" s="41" t="e">
        <f t="shared" si="78"/>
        <v>#REF!</v>
      </c>
      <c r="FA87" s="41" t="e">
        <f t="shared" si="78"/>
        <v>#REF!</v>
      </c>
      <c r="FB87" s="41" t="e">
        <f t="shared" si="65"/>
        <v>#REF!</v>
      </c>
      <c r="FC87" s="41" t="e">
        <f t="shared" si="65"/>
        <v>#REF!</v>
      </c>
      <c r="FD87" s="41" t="e">
        <f t="shared" si="65"/>
        <v>#REF!</v>
      </c>
      <c r="FE87" s="41" t="e">
        <f t="shared" si="65"/>
        <v>#REF!</v>
      </c>
      <c r="FF87" s="41" t="e">
        <f t="shared" si="65"/>
        <v>#REF!</v>
      </c>
      <c r="FG87" s="41" t="e">
        <f t="shared" si="65"/>
        <v>#REF!</v>
      </c>
      <c r="FH87" s="41" t="e">
        <f t="shared" si="65"/>
        <v>#REF!</v>
      </c>
      <c r="FI87" s="41" t="e">
        <f t="shared" si="65"/>
        <v>#REF!</v>
      </c>
      <c r="FJ87" s="41" t="e">
        <f t="shared" si="65"/>
        <v>#REF!</v>
      </c>
      <c r="FK87" s="41" t="e">
        <f t="shared" si="65"/>
        <v>#REF!</v>
      </c>
      <c r="FL87" s="41" t="e">
        <f t="shared" si="79"/>
        <v>#REF!</v>
      </c>
      <c r="FM87" s="41" t="e">
        <f t="shared" si="79"/>
        <v>#REF!</v>
      </c>
      <c r="FN87" s="41" t="e">
        <f t="shared" si="79"/>
        <v>#REF!</v>
      </c>
      <c r="FO87" s="41" t="e">
        <f t="shared" si="79"/>
        <v>#REF!</v>
      </c>
      <c r="FP87" s="41" t="e">
        <f t="shared" si="73"/>
        <v>#REF!</v>
      </c>
      <c r="FQ87" s="41" t="e">
        <f t="shared" si="73"/>
        <v>#REF!</v>
      </c>
      <c r="FR87" s="41" t="e">
        <f t="shared" si="73"/>
        <v>#REF!</v>
      </c>
      <c r="FS87" s="41" t="e">
        <f t="shared" si="73"/>
        <v>#REF!</v>
      </c>
      <c r="FT87" s="41" t="e">
        <f t="shared" si="73"/>
        <v>#REF!</v>
      </c>
      <c r="FU87" s="41" t="e">
        <f t="shared" si="73"/>
        <v>#REF!</v>
      </c>
      <c r="FV87" s="41" t="e">
        <f t="shared" si="73"/>
        <v>#REF!</v>
      </c>
      <c r="FW87" s="41" t="e">
        <f t="shared" si="73"/>
        <v>#REF!</v>
      </c>
      <c r="FX87" s="41" t="e">
        <f t="shared" si="73"/>
        <v>#REF!</v>
      </c>
      <c r="FY87" s="41" t="e">
        <f t="shared" si="73"/>
        <v>#REF!</v>
      </c>
      <c r="FZ87" s="41" t="e">
        <f t="shared" si="73"/>
        <v>#REF!</v>
      </c>
      <c r="GA87" s="41" t="e">
        <f t="shared" si="73"/>
        <v>#REF!</v>
      </c>
      <c r="GB87" s="41" t="e">
        <f t="shared" si="73"/>
        <v>#REF!</v>
      </c>
      <c r="GC87" s="41" t="e">
        <f t="shared" si="80"/>
        <v>#REF!</v>
      </c>
      <c r="GD87" s="41" t="e">
        <f t="shared" si="80"/>
        <v>#REF!</v>
      </c>
      <c r="GE87" s="41" t="e">
        <f t="shared" si="80"/>
        <v>#REF!</v>
      </c>
      <c r="GF87" s="41" t="e">
        <f t="shared" si="80"/>
        <v>#REF!</v>
      </c>
      <c r="GG87" s="41" t="e">
        <f t="shared" si="80"/>
        <v>#REF!</v>
      </c>
      <c r="GH87" s="41" t="e">
        <f t="shared" si="66"/>
        <v>#REF!</v>
      </c>
      <c r="GI87" s="41" t="e">
        <f t="shared" si="58"/>
        <v>#REF!</v>
      </c>
      <c r="GJ87" s="41" t="e">
        <f t="shared" si="58"/>
        <v>#REF!</v>
      </c>
      <c r="GK87" s="41" t="e">
        <f t="shared" si="58"/>
        <v>#REF!</v>
      </c>
      <c r="GL87" s="41" t="e">
        <f t="shared" si="75"/>
        <v>#REF!</v>
      </c>
      <c r="GM87" s="41" t="e">
        <f t="shared" si="75"/>
        <v>#REF!</v>
      </c>
      <c r="GN87" s="41" t="e">
        <f t="shared" si="75"/>
        <v>#REF!</v>
      </c>
      <c r="GO87" s="41" t="e">
        <f t="shared" si="75"/>
        <v>#REF!</v>
      </c>
      <c r="GP87" s="41" t="e">
        <f t="shared" si="75"/>
        <v>#REF!</v>
      </c>
      <c r="GQ87" s="41" t="e">
        <f t="shared" si="75"/>
        <v>#REF!</v>
      </c>
      <c r="GR87" s="41" t="e">
        <f t="shared" si="75"/>
        <v>#REF!</v>
      </c>
      <c r="GS87" s="41" t="e">
        <f t="shared" si="75"/>
        <v>#REF!</v>
      </c>
      <c r="GT87" s="41" t="e">
        <f t="shared" si="75"/>
        <v>#REF!</v>
      </c>
      <c r="GU87" s="41" t="e">
        <f t="shared" si="75"/>
        <v>#REF!</v>
      </c>
      <c r="GV87" s="41" t="e">
        <f t="shared" si="75"/>
        <v>#REF!</v>
      </c>
      <c r="GW87" s="41" t="e">
        <f t="shared" si="75"/>
        <v>#REF!</v>
      </c>
      <c r="GX87" s="41" t="e">
        <f t="shared" si="75"/>
        <v>#REF!</v>
      </c>
      <c r="GY87" s="41" t="e">
        <f t="shared" si="59"/>
        <v>#REF!</v>
      </c>
      <c r="GZ87" s="41" t="e">
        <f t="shared" si="59"/>
        <v>#REF!</v>
      </c>
      <c r="HA87" s="41" t="e">
        <f t="shared" si="59"/>
        <v>#REF!</v>
      </c>
      <c r="HB87" s="41" t="e">
        <f t="shared" si="59"/>
        <v>#REF!</v>
      </c>
      <c r="HC87" s="41" t="e">
        <f t="shared" si="59"/>
        <v>#REF!</v>
      </c>
      <c r="HD87" s="41" t="e">
        <f t="shared" si="59"/>
        <v>#REF!</v>
      </c>
      <c r="HE87" s="41" t="e">
        <f t="shared" si="62"/>
        <v>#REF!</v>
      </c>
      <c r="HF87" s="41" t="e">
        <f t="shared" si="62"/>
        <v>#REF!</v>
      </c>
      <c r="HG87" s="41" t="e">
        <f t="shared" si="62"/>
        <v>#REF!</v>
      </c>
      <c r="HH87" s="41" t="e">
        <f t="shared" si="62"/>
        <v>#REF!</v>
      </c>
      <c r="HI87" s="41" t="e">
        <f t="shared" si="62"/>
        <v>#REF!</v>
      </c>
      <c r="HJ87" s="41" t="e">
        <f t="shared" si="62"/>
        <v>#REF!</v>
      </c>
    </row>
    <row r="88" spans="1:218" ht="14.4" x14ac:dyDescent="0.3">
      <c r="A88" s="42">
        <v>85</v>
      </c>
      <c r="B88" s="43" t="e">
        <f>'CMM2 - AUX CALC'!$CH$67</f>
        <v>#REF!</v>
      </c>
      <c r="CI88" s="41" t="e">
        <f>$B88/(_xlfn.SINGLE(PrazoConcessao)*12-CI$3+1)</f>
        <v>#REF!</v>
      </c>
      <c r="CJ88" s="41" t="e">
        <f t="shared" si="67"/>
        <v>#REF!</v>
      </c>
      <c r="CK88" s="41" t="e">
        <f t="shared" si="67"/>
        <v>#REF!</v>
      </c>
      <c r="CL88" s="41" t="e">
        <f t="shared" si="67"/>
        <v>#REF!</v>
      </c>
      <c r="CM88" s="41" t="e">
        <f t="shared" si="67"/>
        <v>#REF!</v>
      </c>
      <c r="CN88" s="41" t="e">
        <f t="shared" si="67"/>
        <v>#REF!</v>
      </c>
      <c r="CO88" s="41" t="e">
        <f t="shared" si="67"/>
        <v>#REF!</v>
      </c>
      <c r="CP88" s="41" t="e">
        <f t="shared" si="67"/>
        <v>#REF!</v>
      </c>
      <c r="CQ88" s="41" t="e">
        <f t="shared" si="63"/>
        <v>#REF!</v>
      </c>
      <c r="CR88" s="41" t="e">
        <f t="shared" si="63"/>
        <v>#REF!</v>
      </c>
      <c r="CS88" s="41" t="e">
        <f t="shared" si="63"/>
        <v>#REF!</v>
      </c>
      <c r="CT88" s="41" t="e">
        <f t="shared" si="63"/>
        <v>#REF!</v>
      </c>
      <c r="CU88" s="41" t="e">
        <f t="shared" si="63"/>
        <v>#REF!</v>
      </c>
      <c r="CV88" s="41" t="e">
        <f t="shared" si="63"/>
        <v>#REF!</v>
      </c>
      <c r="CW88" s="41" t="e">
        <f t="shared" si="63"/>
        <v>#REF!</v>
      </c>
      <c r="CX88" s="41" t="e">
        <f t="shared" si="63"/>
        <v>#REF!</v>
      </c>
      <c r="CY88" s="41" t="e">
        <f t="shared" si="63"/>
        <v>#REF!</v>
      </c>
      <c r="CZ88" s="41" t="e">
        <f t="shared" si="63"/>
        <v>#REF!</v>
      </c>
      <c r="DA88" s="41" t="e">
        <f t="shared" si="63"/>
        <v>#REF!</v>
      </c>
      <c r="DB88" s="41" t="e">
        <f t="shared" si="63"/>
        <v>#REF!</v>
      </c>
      <c r="DC88" s="41" t="e">
        <f t="shared" si="63"/>
        <v>#REF!</v>
      </c>
      <c r="DD88" s="41" t="e">
        <f t="shared" si="71"/>
        <v>#REF!</v>
      </c>
      <c r="DE88" s="41" t="e">
        <f t="shared" si="71"/>
        <v>#REF!</v>
      </c>
      <c r="DF88" s="41" t="e">
        <f t="shared" si="71"/>
        <v>#REF!</v>
      </c>
      <c r="DG88" s="41" t="e">
        <f t="shared" si="71"/>
        <v>#REF!</v>
      </c>
      <c r="DH88" s="41" t="e">
        <f t="shared" si="71"/>
        <v>#REF!</v>
      </c>
      <c r="DI88" s="41" t="e">
        <f t="shared" si="71"/>
        <v>#REF!</v>
      </c>
      <c r="DJ88" s="41" t="e">
        <f t="shared" si="71"/>
        <v>#REF!</v>
      </c>
      <c r="DK88" s="41" t="e">
        <f t="shared" si="71"/>
        <v>#REF!</v>
      </c>
      <c r="DL88" s="41" t="e">
        <f t="shared" si="71"/>
        <v>#REF!</v>
      </c>
      <c r="DM88" s="41" t="e">
        <f t="shared" si="71"/>
        <v>#REF!</v>
      </c>
      <c r="DN88" s="41" t="e">
        <f t="shared" si="71"/>
        <v>#REF!</v>
      </c>
      <c r="DO88" s="41" t="e">
        <f t="shared" si="71"/>
        <v>#REF!</v>
      </c>
      <c r="DP88" s="41" t="e">
        <f t="shared" si="71"/>
        <v>#REF!</v>
      </c>
      <c r="DQ88" s="41" t="e">
        <f t="shared" si="76"/>
        <v>#REF!</v>
      </c>
      <c r="DR88" s="41" t="e">
        <f t="shared" si="76"/>
        <v>#REF!</v>
      </c>
      <c r="DS88" s="41" t="e">
        <f t="shared" si="76"/>
        <v>#REF!</v>
      </c>
      <c r="DT88" s="41" t="e">
        <f t="shared" si="76"/>
        <v>#REF!</v>
      </c>
      <c r="DU88" s="41" t="e">
        <f t="shared" si="76"/>
        <v>#REF!</v>
      </c>
      <c r="DV88" s="41" t="e">
        <f t="shared" si="64"/>
        <v>#REF!</v>
      </c>
      <c r="DW88" s="41" t="e">
        <f t="shared" si="64"/>
        <v>#REF!</v>
      </c>
      <c r="DX88" s="41" t="e">
        <f t="shared" si="64"/>
        <v>#REF!</v>
      </c>
      <c r="DY88" s="41" t="e">
        <f t="shared" si="64"/>
        <v>#REF!</v>
      </c>
      <c r="DZ88" s="41" t="e">
        <f t="shared" si="64"/>
        <v>#REF!</v>
      </c>
      <c r="EA88" s="41" t="e">
        <f t="shared" si="64"/>
        <v>#REF!</v>
      </c>
      <c r="EB88" s="41" t="e">
        <f t="shared" si="64"/>
        <v>#REF!</v>
      </c>
      <c r="EC88" s="41" t="e">
        <f t="shared" si="64"/>
        <v>#REF!</v>
      </c>
      <c r="ED88" s="41" t="e">
        <f t="shared" si="64"/>
        <v>#REF!</v>
      </c>
      <c r="EE88" s="41" t="e">
        <f t="shared" si="64"/>
        <v>#REF!</v>
      </c>
      <c r="EF88" s="41" t="e">
        <f t="shared" si="77"/>
        <v>#REF!</v>
      </c>
      <c r="EG88" s="41" t="e">
        <f t="shared" si="77"/>
        <v>#REF!</v>
      </c>
      <c r="EH88" s="41" t="e">
        <f t="shared" si="77"/>
        <v>#REF!</v>
      </c>
      <c r="EI88" s="41" t="e">
        <f t="shared" si="77"/>
        <v>#REF!</v>
      </c>
      <c r="EJ88" s="41" t="e">
        <f t="shared" si="72"/>
        <v>#REF!</v>
      </c>
      <c r="EK88" s="41" t="e">
        <f t="shared" si="72"/>
        <v>#REF!</v>
      </c>
      <c r="EL88" s="41" t="e">
        <f t="shared" si="72"/>
        <v>#REF!</v>
      </c>
      <c r="EM88" s="41" t="e">
        <f t="shared" si="72"/>
        <v>#REF!</v>
      </c>
      <c r="EN88" s="41" t="e">
        <f t="shared" si="72"/>
        <v>#REF!</v>
      </c>
      <c r="EO88" s="41" t="e">
        <f t="shared" si="72"/>
        <v>#REF!</v>
      </c>
      <c r="EP88" s="41" t="e">
        <f t="shared" si="72"/>
        <v>#REF!</v>
      </c>
      <c r="EQ88" s="41" t="e">
        <f t="shared" si="72"/>
        <v>#REF!</v>
      </c>
      <c r="ER88" s="41" t="e">
        <f t="shared" si="72"/>
        <v>#REF!</v>
      </c>
      <c r="ES88" s="41" t="e">
        <f t="shared" si="72"/>
        <v>#REF!</v>
      </c>
      <c r="ET88" s="41" t="e">
        <f t="shared" si="72"/>
        <v>#REF!</v>
      </c>
      <c r="EU88" s="41" t="e">
        <f t="shared" si="72"/>
        <v>#REF!</v>
      </c>
      <c r="EV88" s="41" t="e">
        <f t="shared" si="72"/>
        <v>#REF!</v>
      </c>
      <c r="EW88" s="41" t="e">
        <f t="shared" si="78"/>
        <v>#REF!</v>
      </c>
      <c r="EX88" s="41" t="e">
        <f t="shared" si="78"/>
        <v>#REF!</v>
      </c>
      <c r="EY88" s="41" t="e">
        <f t="shared" si="78"/>
        <v>#REF!</v>
      </c>
      <c r="EZ88" s="41" t="e">
        <f t="shared" si="78"/>
        <v>#REF!</v>
      </c>
      <c r="FA88" s="41" t="e">
        <f t="shared" si="78"/>
        <v>#REF!</v>
      </c>
      <c r="FB88" s="41" t="e">
        <f t="shared" si="65"/>
        <v>#REF!</v>
      </c>
      <c r="FC88" s="41" t="e">
        <f t="shared" si="65"/>
        <v>#REF!</v>
      </c>
      <c r="FD88" s="41" t="e">
        <f t="shared" si="65"/>
        <v>#REF!</v>
      </c>
      <c r="FE88" s="41" t="e">
        <f t="shared" si="65"/>
        <v>#REF!</v>
      </c>
      <c r="FF88" s="41" t="e">
        <f t="shared" si="65"/>
        <v>#REF!</v>
      </c>
      <c r="FG88" s="41" t="e">
        <f t="shared" si="65"/>
        <v>#REF!</v>
      </c>
      <c r="FH88" s="41" t="e">
        <f t="shared" si="65"/>
        <v>#REF!</v>
      </c>
      <c r="FI88" s="41" t="e">
        <f t="shared" si="65"/>
        <v>#REF!</v>
      </c>
      <c r="FJ88" s="41" t="e">
        <f t="shared" si="65"/>
        <v>#REF!</v>
      </c>
      <c r="FK88" s="41" t="e">
        <f t="shared" si="65"/>
        <v>#REF!</v>
      </c>
      <c r="FL88" s="41" t="e">
        <f t="shared" si="79"/>
        <v>#REF!</v>
      </c>
      <c r="FM88" s="41" t="e">
        <f t="shared" si="79"/>
        <v>#REF!</v>
      </c>
      <c r="FN88" s="41" t="e">
        <f t="shared" si="79"/>
        <v>#REF!</v>
      </c>
      <c r="FO88" s="41" t="e">
        <f t="shared" si="79"/>
        <v>#REF!</v>
      </c>
      <c r="FP88" s="41" t="e">
        <f t="shared" si="73"/>
        <v>#REF!</v>
      </c>
      <c r="FQ88" s="41" t="e">
        <f t="shared" si="73"/>
        <v>#REF!</v>
      </c>
      <c r="FR88" s="41" t="e">
        <f t="shared" si="73"/>
        <v>#REF!</v>
      </c>
      <c r="FS88" s="41" t="e">
        <f t="shared" si="73"/>
        <v>#REF!</v>
      </c>
      <c r="FT88" s="41" t="e">
        <f t="shared" si="73"/>
        <v>#REF!</v>
      </c>
      <c r="FU88" s="41" t="e">
        <f t="shared" si="73"/>
        <v>#REF!</v>
      </c>
      <c r="FV88" s="41" t="e">
        <f t="shared" si="73"/>
        <v>#REF!</v>
      </c>
      <c r="FW88" s="41" t="e">
        <f t="shared" si="73"/>
        <v>#REF!</v>
      </c>
      <c r="FX88" s="41" t="e">
        <f t="shared" si="73"/>
        <v>#REF!</v>
      </c>
      <c r="FY88" s="41" t="e">
        <f t="shared" si="73"/>
        <v>#REF!</v>
      </c>
      <c r="FZ88" s="41" t="e">
        <f t="shared" si="73"/>
        <v>#REF!</v>
      </c>
      <c r="GA88" s="41" t="e">
        <f t="shared" si="73"/>
        <v>#REF!</v>
      </c>
      <c r="GB88" s="41" t="e">
        <f t="shared" si="73"/>
        <v>#REF!</v>
      </c>
      <c r="GC88" s="41" t="e">
        <f t="shared" si="80"/>
        <v>#REF!</v>
      </c>
      <c r="GD88" s="41" t="e">
        <f t="shared" si="80"/>
        <v>#REF!</v>
      </c>
      <c r="GE88" s="41" t="e">
        <f t="shared" si="80"/>
        <v>#REF!</v>
      </c>
      <c r="GF88" s="41" t="e">
        <f t="shared" si="80"/>
        <v>#REF!</v>
      </c>
      <c r="GG88" s="41" t="e">
        <f t="shared" si="80"/>
        <v>#REF!</v>
      </c>
      <c r="GH88" s="41" t="e">
        <f t="shared" si="66"/>
        <v>#REF!</v>
      </c>
      <c r="GI88" s="41" t="e">
        <f t="shared" si="58"/>
        <v>#REF!</v>
      </c>
      <c r="GJ88" s="41" t="e">
        <f t="shared" si="58"/>
        <v>#REF!</v>
      </c>
      <c r="GK88" s="41" t="e">
        <f t="shared" si="58"/>
        <v>#REF!</v>
      </c>
      <c r="GL88" s="41" t="e">
        <f t="shared" si="75"/>
        <v>#REF!</v>
      </c>
      <c r="GM88" s="41" t="e">
        <f t="shared" si="75"/>
        <v>#REF!</v>
      </c>
      <c r="GN88" s="41" t="e">
        <f t="shared" si="75"/>
        <v>#REF!</v>
      </c>
      <c r="GO88" s="41" t="e">
        <f t="shared" si="75"/>
        <v>#REF!</v>
      </c>
      <c r="GP88" s="41" t="e">
        <f t="shared" si="75"/>
        <v>#REF!</v>
      </c>
      <c r="GQ88" s="41" t="e">
        <f t="shared" si="75"/>
        <v>#REF!</v>
      </c>
      <c r="GR88" s="41" t="e">
        <f t="shared" si="75"/>
        <v>#REF!</v>
      </c>
      <c r="GS88" s="41" t="e">
        <f t="shared" si="75"/>
        <v>#REF!</v>
      </c>
      <c r="GT88" s="41" t="e">
        <f t="shared" si="75"/>
        <v>#REF!</v>
      </c>
      <c r="GU88" s="41" t="e">
        <f t="shared" si="75"/>
        <v>#REF!</v>
      </c>
      <c r="GV88" s="41" t="e">
        <f t="shared" si="75"/>
        <v>#REF!</v>
      </c>
      <c r="GW88" s="41" t="e">
        <f t="shared" si="75"/>
        <v>#REF!</v>
      </c>
      <c r="GX88" s="41" t="e">
        <f t="shared" si="75"/>
        <v>#REF!</v>
      </c>
      <c r="GY88" s="41" t="e">
        <f t="shared" si="59"/>
        <v>#REF!</v>
      </c>
      <c r="GZ88" s="41" t="e">
        <f t="shared" si="59"/>
        <v>#REF!</v>
      </c>
      <c r="HA88" s="41" t="e">
        <f t="shared" si="59"/>
        <v>#REF!</v>
      </c>
      <c r="HB88" s="41" t="e">
        <f t="shared" si="59"/>
        <v>#REF!</v>
      </c>
      <c r="HC88" s="41" t="e">
        <f t="shared" si="59"/>
        <v>#REF!</v>
      </c>
      <c r="HD88" s="41" t="e">
        <f t="shared" si="59"/>
        <v>#REF!</v>
      </c>
      <c r="HE88" s="41" t="e">
        <f t="shared" si="62"/>
        <v>#REF!</v>
      </c>
      <c r="HF88" s="41" t="e">
        <f t="shared" si="62"/>
        <v>#REF!</v>
      </c>
      <c r="HG88" s="41" t="e">
        <f t="shared" si="62"/>
        <v>#REF!</v>
      </c>
      <c r="HH88" s="41" t="e">
        <f t="shared" si="62"/>
        <v>#REF!</v>
      </c>
      <c r="HI88" s="41" t="e">
        <f t="shared" si="62"/>
        <v>#REF!</v>
      </c>
      <c r="HJ88" s="41" t="e">
        <f t="shared" si="62"/>
        <v>#REF!</v>
      </c>
    </row>
    <row r="89" spans="1:218" ht="14.4" x14ac:dyDescent="0.3">
      <c r="A89" s="42">
        <v>86</v>
      </c>
      <c r="B89" s="43" t="e">
        <f>'CMM2 - AUX CALC'!$CI$67</f>
        <v>#REF!</v>
      </c>
      <c r="CJ89" s="41" t="e">
        <f>$B89/(_xlfn.SINGLE(PrazoConcessao)*12-CJ$3+1)</f>
        <v>#REF!</v>
      </c>
      <c r="CK89" s="41" t="e">
        <f t="shared" si="67"/>
        <v>#REF!</v>
      </c>
      <c r="CL89" s="41" t="e">
        <f t="shared" si="67"/>
        <v>#REF!</v>
      </c>
      <c r="CM89" s="41" t="e">
        <f t="shared" si="67"/>
        <v>#REF!</v>
      </c>
      <c r="CN89" s="41" t="e">
        <f t="shared" si="67"/>
        <v>#REF!</v>
      </c>
      <c r="CO89" s="41" t="e">
        <f t="shared" si="67"/>
        <v>#REF!</v>
      </c>
      <c r="CP89" s="41" t="e">
        <f t="shared" si="67"/>
        <v>#REF!</v>
      </c>
      <c r="CQ89" s="41" t="e">
        <f t="shared" si="67"/>
        <v>#REF!</v>
      </c>
      <c r="CR89" s="41" t="e">
        <f t="shared" si="67"/>
        <v>#REF!</v>
      </c>
      <c r="CS89" s="41" t="e">
        <f t="shared" si="67"/>
        <v>#REF!</v>
      </c>
      <c r="CT89" s="41" t="e">
        <f t="shared" si="67"/>
        <v>#REF!</v>
      </c>
      <c r="CU89" s="41" t="e">
        <f t="shared" si="67"/>
        <v>#REF!</v>
      </c>
      <c r="CV89" s="41" t="e">
        <f t="shared" ref="CV89:DK104" si="81">CU89</f>
        <v>#REF!</v>
      </c>
      <c r="CW89" s="41" t="e">
        <f t="shared" si="81"/>
        <v>#REF!</v>
      </c>
      <c r="CX89" s="41" t="e">
        <f t="shared" si="81"/>
        <v>#REF!</v>
      </c>
      <c r="CY89" s="41" t="e">
        <f t="shared" si="81"/>
        <v>#REF!</v>
      </c>
      <c r="CZ89" s="41" t="e">
        <f t="shared" si="81"/>
        <v>#REF!</v>
      </c>
      <c r="DA89" s="41" t="e">
        <f t="shared" si="81"/>
        <v>#REF!</v>
      </c>
      <c r="DB89" s="41" t="e">
        <f t="shared" si="81"/>
        <v>#REF!</v>
      </c>
      <c r="DC89" s="41" t="e">
        <f t="shared" si="81"/>
        <v>#REF!</v>
      </c>
      <c r="DD89" s="41" t="e">
        <f t="shared" si="71"/>
        <v>#REF!</v>
      </c>
      <c r="DE89" s="41" t="e">
        <f t="shared" si="71"/>
        <v>#REF!</v>
      </c>
      <c r="DF89" s="41" t="e">
        <f t="shared" si="71"/>
        <v>#REF!</v>
      </c>
      <c r="DG89" s="41" t="e">
        <f t="shared" si="71"/>
        <v>#REF!</v>
      </c>
      <c r="DH89" s="41" t="e">
        <f t="shared" si="71"/>
        <v>#REF!</v>
      </c>
      <c r="DI89" s="41" t="e">
        <f t="shared" si="71"/>
        <v>#REF!</v>
      </c>
      <c r="DJ89" s="41" t="e">
        <f t="shared" si="71"/>
        <v>#REF!</v>
      </c>
      <c r="DK89" s="41" t="e">
        <f t="shared" si="71"/>
        <v>#REF!</v>
      </c>
      <c r="DL89" s="41" t="e">
        <f t="shared" si="71"/>
        <v>#REF!</v>
      </c>
      <c r="DM89" s="41" t="e">
        <f t="shared" si="71"/>
        <v>#REF!</v>
      </c>
      <c r="DN89" s="41" t="e">
        <f t="shared" si="71"/>
        <v>#REF!</v>
      </c>
      <c r="DO89" s="41" t="e">
        <f t="shared" si="71"/>
        <v>#REF!</v>
      </c>
      <c r="DP89" s="41" t="e">
        <f t="shared" si="71"/>
        <v>#REF!</v>
      </c>
      <c r="DQ89" s="41" t="e">
        <f t="shared" si="76"/>
        <v>#REF!</v>
      </c>
      <c r="DR89" s="41" t="e">
        <f t="shared" si="76"/>
        <v>#REF!</v>
      </c>
      <c r="DS89" s="41" t="e">
        <f t="shared" si="76"/>
        <v>#REF!</v>
      </c>
      <c r="DT89" s="41" t="e">
        <f t="shared" si="76"/>
        <v>#REF!</v>
      </c>
      <c r="DU89" s="41" t="e">
        <f t="shared" si="76"/>
        <v>#REF!</v>
      </c>
      <c r="DV89" s="41" t="e">
        <f t="shared" si="64"/>
        <v>#REF!</v>
      </c>
      <c r="DW89" s="41" t="e">
        <f t="shared" si="64"/>
        <v>#REF!</v>
      </c>
      <c r="DX89" s="41" t="e">
        <f t="shared" si="64"/>
        <v>#REF!</v>
      </c>
      <c r="DY89" s="41" t="e">
        <f t="shared" si="64"/>
        <v>#REF!</v>
      </c>
      <c r="DZ89" s="41" t="e">
        <f t="shared" si="64"/>
        <v>#REF!</v>
      </c>
      <c r="EA89" s="41" t="e">
        <f t="shared" si="64"/>
        <v>#REF!</v>
      </c>
      <c r="EB89" s="41" t="e">
        <f t="shared" si="64"/>
        <v>#REF!</v>
      </c>
      <c r="EC89" s="41" t="e">
        <f t="shared" si="64"/>
        <v>#REF!</v>
      </c>
      <c r="ED89" s="41" t="e">
        <f t="shared" si="64"/>
        <v>#REF!</v>
      </c>
      <c r="EE89" s="41" t="e">
        <f t="shared" si="64"/>
        <v>#REF!</v>
      </c>
      <c r="EF89" s="41" t="e">
        <f t="shared" si="77"/>
        <v>#REF!</v>
      </c>
      <c r="EG89" s="41" t="e">
        <f t="shared" si="77"/>
        <v>#REF!</v>
      </c>
      <c r="EH89" s="41" t="e">
        <f t="shared" si="77"/>
        <v>#REF!</v>
      </c>
      <c r="EI89" s="41" t="e">
        <f t="shared" si="77"/>
        <v>#REF!</v>
      </c>
      <c r="EJ89" s="41" t="e">
        <f t="shared" si="72"/>
        <v>#REF!</v>
      </c>
      <c r="EK89" s="41" t="e">
        <f t="shared" si="72"/>
        <v>#REF!</v>
      </c>
      <c r="EL89" s="41" t="e">
        <f t="shared" si="72"/>
        <v>#REF!</v>
      </c>
      <c r="EM89" s="41" t="e">
        <f t="shared" si="72"/>
        <v>#REF!</v>
      </c>
      <c r="EN89" s="41" t="e">
        <f t="shared" si="72"/>
        <v>#REF!</v>
      </c>
      <c r="EO89" s="41" t="e">
        <f t="shared" si="72"/>
        <v>#REF!</v>
      </c>
      <c r="EP89" s="41" t="e">
        <f t="shared" si="72"/>
        <v>#REF!</v>
      </c>
      <c r="EQ89" s="41" t="e">
        <f t="shared" si="72"/>
        <v>#REF!</v>
      </c>
      <c r="ER89" s="41" t="e">
        <f t="shared" si="72"/>
        <v>#REF!</v>
      </c>
      <c r="ES89" s="41" t="e">
        <f t="shared" si="72"/>
        <v>#REF!</v>
      </c>
      <c r="ET89" s="41" t="e">
        <f t="shared" si="72"/>
        <v>#REF!</v>
      </c>
      <c r="EU89" s="41" t="e">
        <f t="shared" si="72"/>
        <v>#REF!</v>
      </c>
      <c r="EV89" s="41" t="e">
        <f t="shared" si="72"/>
        <v>#REF!</v>
      </c>
      <c r="EW89" s="41" t="e">
        <f t="shared" si="78"/>
        <v>#REF!</v>
      </c>
      <c r="EX89" s="41" t="e">
        <f t="shared" si="78"/>
        <v>#REF!</v>
      </c>
      <c r="EY89" s="41" t="e">
        <f t="shared" si="78"/>
        <v>#REF!</v>
      </c>
      <c r="EZ89" s="41" t="e">
        <f t="shared" si="78"/>
        <v>#REF!</v>
      </c>
      <c r="FA89" s="41" t="e">
        <f t="shared" si="78"/>
        <v>#REF!</v>
      </c>
      <c r="FB89" s="41" t="e">
        <f t="shared" si="65"/>
        <v>#REF!</v>
      </c>
      <c r="FC89" s="41" t="e">
        <f t="shared" si="65"/>
        <v>#REF!</v>
      </c>
      <c r="FD89" s="41" t="e">
        <f t="shared" si="65"/>
        <v>#REF!</v>
      </c>
      <c r="FE89" s="41" t="e">
        <f t="shared" si="65"/>
        <v>#REF!</v>
      </c>
      <c r="FF89" s="41" t="e">
        <f t="shared" si="65"/>
        <v>#REF!</v>
      </c>
      <c r="FG89" s="41" t="e">
        <f t="shared" si="65"/>
        <v>#REF!</v>
      </c>
      <c r="FH89" s="41" t="e">
        <f t="shared" si="65"/>
        <v>#REF!</v>
      </c>
      <c r="FI89" s="41" t="e">
        <f t="shared" si="65"/>
        <v>#REF!</v>
      </c>
      <c r="FJ89" s="41" t="e">
        <f t="shared" si="65"/>
        <v>#REF!</v>
      </c>
      <c r="FK89" s="41" t="e">
        <f t="shared" si="65"/>
        <v>#REF!</v>
      </c>
      <c r="FL89" s="41" t="e">
        <f t="shared" si="79"/>
        <v>#REF!</v>
      </c>
      <c r="FM89" s="41" t="e">
        <f t="shared" si="79"/>
        <v>#REF!</v>
      </c>
      <c r="FN89" s="41" t="e">
        <f t="shared" si="79"/>
        <v>#REF!</v>
      </c>
      <c r="FO89" s="41" t="e">
        <f t="shared" si="79"/>
        <v>#REF!</v>
      </c>
      <c r="FP89" s="41" t="e">
        <f t="shared" si="73"/>
        <v>#REF!</v>
      </c>
      <c r="FQ89" s="41" t="e">
        <f t="shared" si="73"/>
        <v>#REF!</v>
      </c>
      <c r="FR89" s="41" t="e">
        <f t="shared" si="73"/>
        <v>#REF!</v>
      </c>
      <c r="FS89" s="41" t="e">
        <f t="shared" si="73"/>
        <v>#REF!</v>
      </c>
      <c r="FT89" s="41" t="e">
        <f t="shared" si="73"/>
        <v>#REF!</v>
      </c>
      <c r="FU89" s="41" t="e">
        <f t="shared" si="73"/>
        <v>#REF!</v>
      </c>
      <c r="FV89" s="41" t="e">
        <f t="shared" si="73"/>
        <v>#REF!</v>
      </c>
      <c r="FW89" s="41" t="e">
        <f t="shared" si="73"/>
        <v>#REF!</v>
      </c>
      <c r="FX89" s="41" t="e">
        <f t="shared" si="73"/>
        <v>#REF!</v>
      </c>
      <c r="FY89" s="41" t="e">
        <f t="shared" si="73"/>
        <v>#REF!</v>
      </c>
      <c r="FZ89" s="41" t="e">
        <f t="shared" si="73"/>
        <v>#REF!</v>
      </c>
      <c r="GA89" s="41" t="e">
        <f t="shared" si="73"/>
        <v>#REF!</v>
      </c>
      <c r="GB89" s="41" t="e">
        <f t="shared" si="73"/>
        <v>#REF!</v>
      </c>
      <c r="GC89" s="41" t="e">
        <f t="shared" si="80"/>
        <v>#REF!</v>
      </c>
      <c r="GD89" s="41" t="e">
        <f t="shared" si="80"/>
        <v>#REF!</v>
      </c>
      <c r="GE89" s="41" t="e">
        <f t="shared" si="80"/>
        <v>#REF!</v>
      </c>
      <c r="GF89" s="41" t="e">
        <f t="shared" si="80"/>
        <v>#REF!</v>
      </c>
      <c r="GG89" s="41" t="e">
        <f t="shared" si="80"/>
        <v>#REF!</v>
      </c>
      <c r="GH89" s="41" t="e">
        <f t="shared" si="66"/>
        <v>#REF!</v>
      </c>
      <c r="GI89" s="41" t="e">
        <f t="shared" si="58"/>
        <v>#REF!</v>
      </c>
      <c r="GJ89" s="41" t="e">
        <f t="shared" si="58"/>
        <v>#REF!</v>
      </c>
      <c r="GK89" s="41" t="e">
        <f t="shared" si="58"/>
        <v>#REF!</v>
      </c>
      <c r="GL89" s="41" t="e">
        <f t="shared" si="75"/>
        <v>#REF!</v>
      </c>
      <c r="GM89" s="41" t="e">
        <f t="shared" si="75"/>
        <v>#REF!</v>
      </c>
      <c r="GN89" s="41" t="e">
        <f t="shared" si="75"/>
        <v>#REF!</v>
      </c>
      <c r="GO89" s="41" t="e">
        <f t="shared" si="75"/>
        <v>#REF!</v>
      </c>
      <c r="GP89" s="41" t="e">
        <f t="shared" si="75"/>
        <v>#REF!</v>
      </c>
      <c r="GQ89" s="41" t="e">
        <f t="shared" si="75"/>
        <v>#REF!</v>
      </c>
      <c r="GR89" s="41" t="e">
        <f t="shared" si="75"/>
        <v>#REF!</v>
      </c>
      <c r="GS89" s="41" t="e">
        <f t="shared" si="75"/>
        <v>#REF!</v>
      </c>
      <c r="GT89" s="41" t="e">
        <f t="shared" ref="GT89:HG115" si="82">GS89</f>
        <v>#REF!</v>
      </c>
      <c r="GU89" s="41" t="e">
        <f t="shared" si="82"/>
        <v>#REF!</v>
      </c>
      <c r="GV89" s="41" t="e">
        <f t="shared" si="82"/>
        <v>#REF!</v>
      </c>
      <c r="GW89" s="41" t="e">
        <f t="shared" si="82"/>
        <v>#REF!</v>
      </c>
      <c r="GX89" s="41" t="e">
        <f t="shared" si="82"/>
        <v>#REF!</v>
      </c>
      <c r="GY89" s="41" t="e">
        <f t="shared" si="59"/>
        <v>#REF!</v>
      </c>
      <c r="GZ89" s="41" t="e">
        <f t="shared" si="59"/>
        <v>#REF!</v>
      </c>
      <c r="HA89" s="41" t="e">
        <f t="shared" si="59"/>
        <v>#REF!</v>
      </c>
      <c r="HB89" s="41" t="e">
        <f t="shared" si="59"/>
        <v>#REF!</v>
      </c>
      <c r="HC89" s="41" t="e">
        <f t="shared" si="59"/>
        <v>#REF!</v>
      </c>
      <c r="HD89" s="41" t="e">
        <f t="shared" si="59"/>
        <v>#REF!</v>
      </c>
      <c r="HE89" s="41" t="e">
        <f t="shared" si="62"/>
        <v>#REF!</v>
      </c>
      <c r="HF89" s="41" t="e">
        <f t="shared" si="62"/>
        <v>#REF!</v>
      </c>
      <c r="HG89" s="41" t="e">
        <f t="shared" si="62"/>
        <v>#REF!</v>
      </c>
      <c r="HH89" s="41" t="e">
        <f t="shared" si="62"/>
        <v>#REF!</v>
      </c>
      <c r="HI89" s="41" t="e">
        <f t="shared" si="62"/>
        <v>#REF!</v>
      </c>
      <c r="HJ89" s="41" t="e">
        <f t="shared" si="62"/>
        <v>#REF!</v>
      </c>
    </row>
    <row r="90" spans="1:218" ht="14.4" x14ac:dyDescent="0.3">
      <c r="A90" s="42">
        <v>87</v>
      </c>
      <c r="B90" s="43" t="e">
        <f>'CMM2 - AUX CALC'!$CJ$67</f>
        <v>#REF!</v>
      </c>
      <c r="CK90" s="41" t="e">
        <f>$B90/(_xlfn.SINGLE(PrazoConcessao)*12-CK$3+1)</f>
        <v>#REF!</v>
      </c>
      <c r="CL90" s="41" t="e">
        <f t="shared" si="67"/>
        <v>#REF!</v>
      </c>
      <c r="CM90" s="41" t="e">
        <f t="shared" si="67"/>
        <v>#REF!</v>
      </c>
      <c r="CN90" s="41" t="e">
        <f t="shared" si="67"/>
        <v>#REF!</v>
      </c>
      <c r="CO90" s="41" t="e">
        <f t="shared" si="67"/>
        <v>#REF!</v>
      </c>
      <c r="CP90" s="41" t="e">
        <f t="shared" si="67"/>
        <v>#REF!</v>
      </c>
      <c r="CQ90" s="41" t="e">
        <f t="shared" si="67"/>
        <v>#REF!</v>
      </c>
      <c r="CR90" s="41" t="e">
        <f t="shared" si="67"/>
        <v>#REF!</v>
      </c>
      <c r="CS90" s="41" t="e">
        <f t="shared" si="67"/>
        <v>#REF!</v>
      </c>
      <c r="CT90" s="41" t="e">
        <f t="shared" si="67"/>
        <v>#REF!</v>
      </c>
      <c r="CU90" s="41" t="e">
        <f t="shared" si="67"/>
        <v>#REF!</v>
      </c>
      <c r="CV90" s="41" t="e">
        <f t="shared" si="81"/>
        <v>#REF!</v>
      </c>
      <c r="CW90" s="41" t="e">
        <f t="shared" si="81"/>
        <v>#REF!</v>
      </c>
      <c r="CX90" s="41" t="e">
        <f t="shared" si="81"/>
        <v>#REF!</v>
      </c>
      <c r="CY90" s="41" t="e">
        <f t="shared" si="81"/>
        <v>#REF!</v>
      </c>
      <c r="CZ90" s="41" t="e">
        <f t="shared" si="81"/>
        <v>#REF!</v>
      </c>
      <c r="DA90" s="41" t="e">
        <f t="shared" si="81"/>
        <v>#REF!</v>
      </c>
      <c r="DB90" s="41" t="e">
        <f t="shared" si="81"/>
        <v>#REF!</v>
      </c>
      <c r="DC90" s="41" t="e">
        <f t="shared" si="81"/>
        <v>#REF!</v>
      </c>
      <c r="DD90" s="41" t="e">
        <f t="shared" si="71"/>
        <v>#REF!</v>
      </c>
      <c r="DE90" s="41" t="e">
        <f t="shared" si="71"/>
        <v>#REF!</v>
      </c>
      <c r="DF90" s="41" t="e">
        <f t="shared" si="71"/>
        <v>#REF!</v>
      </c>
      <c r="DG90" s="41" t="e">
        <f t="shared" si="71"/>
        <v>#REF!</v>
      </c>
      <c r="DH90" s="41" t="e">
        <f t="shared" si="71"/>
        <v>#REF!</v>
      </c>
      <c r="DI90" s="41" t="e">
        <f t="shared" si="71"/>
        <v>#REF!</v>
      </c>
      <c r="DJ90" s="41" t="e">
        <f t="shared" si="71"/>
        <v>#REF!</v>
      </c>
      <c r="DK90" s="41" t="e">
        <f t="shared" si="71"/>
        <v>#REF!</v>
      </c>
      <c r="DL90" s="41" t="e">
        <f t="shared" si="71"/>
        <v>#REF!</v>
      </c>
      <c r="DM90" s="41" t="e">
        <f t="shared" si="71"/>
        <v>#REF!</v>
      </c>
      <c r="DN90" s="41" t="e">
        <f t="shared" si="71"/>
        <v>#REF!</v>
      </c>
      <c r="DO90" s="41" t="e">
        <f t="shared" si="71"/>
        <v>#REF!</v>
      </c>
      <c r="DP90" s="41" t="e">
        <f t="shared" si="71"/>
        <v>#REF!</v>
      </c>
      <c r="DQ90" s="41" t="e">
        <f t="shared" si="76"/>
        <v>#REF!</v>
      </c>
      <c r="DR90" s="41" t="e">
        <f t="shared" si="76"/>
        <v>#REF!</v>
      </c>
      <c r="DS90" s="41" t="e">
        <f t="shared" si="76"/>
        <v>#REF!</v>
      </c>
      <c r="DT90" s="41" t="e">
        <f t="shared" si="76"/>
        <v>#REF!</v>
      </c>
      <c r="DU90" s="41" t="e">
        <f t="shared" si="76"/>
        <v>#REF!</v>
      </c>
      <c r="DV90" s="41" t="e">
        <f t="shared" si="64"/>
        <v>#REF!</v>
      </c>
      <c r="DW90" s="41" t="e">
        <f t="shared" si="64"/>
        <v>#REF!</v>
      </c>
      <c r="DX90" s="41" t="e">
        <f t="shared" si="64"/>
        <v>#REF!</v>
      </c>
      <c r="DY90" s="41" t="e">
        <f t="shared" si="64"/>
        <v>#REF!</v>
      </c>
      <c r="DZ90" s="41" t="e">
        <f t="shared" si="64"/>
        <v>#REF!</v>
      </c>
      <c r="EA90" s="41" t="e">
        <f t="shared" si="64"/>
        <v>#REF!</v>
      </c>
      <c r="EB90" s="41" t="e">
        <f t="shared" si="64"/>
        <v>#REF!</v>
      </c>
      <c r="EC90" s="41" t="e">
        <f t="shared" si="64"/>
        <v>#REF!</v>
      </c>
      <c r="ED90" s="41" t="e">
        <f t="shared" si="64"/>
        <v>#REF!</v>
      </c>
      <c r="EE90" s="41" t="e">
        <f t="shared" si="64"/>
        <v>#REF!</v>
      </c>
      <c r="EF90" s="41" t="e">
        <f t="shared" si="77"/>
        <v>#REF!</v>
      </c>
      <c r="EG90" s="41" t="e">
        <f t="shared" si="77"/>
        <v>#REF!</v>
      </c>
      <c r="EH90" s="41" t="e">
        <f t="shared" si="77"/>
        <v>#REF!</v>
      </c>
      <c r="EI90" s="41" t="e">
        <f t="shared" si="77"/>
        <v>#REF!</v>
      </c>
      <c r="EJ90" s="41" t="e">
        <f t="shared" si="72"/>
        <v>#REF!</v>
      </c>
      <c r="EK90" s="41" t="e">
        <f t="shared" si="72"/>
        <v>#REF!</v>
      </c>
      <c r="EL90" s="41" t="e">
        <f t="shared" si="72"/>
        <v>#REF!</v>
      </c>
      <c r="EM90" s="41" t="e">
        <f t="shared" si="72"/>
        <v>#REF!</v>
      </c>
      <c r="EN90" s="41" t="e">
        <f t="shared" si="72"/>
        <v>#REF!</v>
      </c>
      <c r="EO90" s="41" t="e">
        <f t="shared" si="72"/>
        <v>#REF!</v>
      </c>
      <c r="EP90" s="41" t="e">
        <f t="shared" si="72"/>
        <v>#REF!</v>
      </c>
      <c r="EQ90" s="41" t="e">
        <f t="shared" si="72"/>
        <v>#REF!</v>
      </c>
      <c r="ER90" s="41" t="e">
        <f t="shared" si="72"/>
        <v>#REF!</v>
      </c>
      <c r="ES90" s="41" t="e">
        <f t="shared" si="72"/>
        <v>#REF!</v>
      </c>
      <c r="ET90" s="41" t="e">
        <f t="shared" si="72"/>
        <v>#REF!</v>
      </c>
      <c r="EU90" s="41" t="e">
        <f t="shared" si="72"/>
        <v>#REF!</v>
      </c>
      <c r="EV90" s="41" t="e">
        <f t="shared" si="72"/>
        <v>#REF!</v>
      </c>
      <c r="EW90" s="41" t="e">
        <f t="shared" si="78"/>
        <v>#REF!</v>
      </c>
      <c r="EX90" s="41" t="e">
        <f t="shared" si="78"/>
        <v>#REF!</v>
      </c>
      <c r="EY90" s="41" t="e">
        <f t="shared" si="78"/>
        <v>#REF!</v>
      </c>
      <c r="EZ90" s="41" t="e">
        <f t="shared" si="78"/>
        <v>#REF!</v>
      </c>
      <c r="FA90" s="41" t="e">
        <f t="shared" si="78"/>
        <v>#REF!</v>
      </c>
      <c r="FB90" s="41" t="e">
        <f t="shared" si="65"/>
        <v>#REF!</v>
      </c>
      <c r="FC90" s="41" t="e">
        <f t="shared" si="65"/>
        <v>#REF!</v>
      </c>
      <c r="FD90" s="41" t="e">
        <f t="shared" si="65"/>
        <v>#REF!</v>
      </c>
      <c r="FE90" s="41" t="e">
        <f t="shared" si="65"/>
        <v>#REF!</v>
      </c>
      <c r="FF90" s="41" t="e">
        <f t="shared" si="65"/>
        <v>#REF!</v>
      </c>
      <c r="FG90" s="41" t="e">
        <f t="shared" si="65"/>
        <v>#REF!</v>
      </c>
      <c r="FH90" s="41" t="e">
        <f t="shared" si="65"/>
        <v>#REF!</v>
      </c>
      <c r="FI90" s="41" t="e">
        <f t="shared" si="65"/>
        <v>#REF!</v>
      </c>
      <c r="FJ90" s="41" t="e">
        <f t="shared" si="65"/>
        <v>#REF!</v>
      </c>
      <c r="FK90" s="41" t="e">
        <f t="shared" si="65"/>
        <v>#REF!</v>
      </c>
      <c r="FL90" s="41" t="e">
        <f t="shared" si="79"/>
        <v>#REF!</v>
      </c>
      <c r="FM90" s="41" t="e">
        <f t="shared" si="79"/>
        <v>#REF!</v>
      </c>
      <c r="FN90" s="41" t="e">
        <f t="shared" si="79"/>
        <v>#REF!</v>
      </c>
      <c r="FO90" s="41" t="e">
        <f t="shared" si="79"/>
        <v>#REF!</v>
      </c>
      <c r="FP90" s="41" t="e">
        <f t="shared" si="73"/>
        <v>#REF!</v>
      </c>
      <c r="FQ90" s="41" t="e">
        <f t="shared" si="73"/>
        <v>#REF!</v>
      </c>
      <c r="FR90" s="41" t="e">
        <f t="shared" si="73"/>
        <v>#REF!</v>
      </c>
      <c r="FS90" s="41" t="e">
        <f t="shared" si="73"/>
        <v>#REF!</v>
      </c>
      <c r="FT90" s="41" t="e">
        <f t="shared" si="73"/>
        <v>#REF!</v>
      </c>
      <c r="FU90" s="41" t="e">
        <f t="shared" si="73"/>
        <v>#REF!</v>
      </c>
      <c r="FV90" s="41" t="e">
        <f t="shared" si="73"/>
        <v>#REF!</v>
      </c>
      <c r="FW90" s="41" t="e">
        <f t="shared" si="73"/>
        <v>#REF!</v>
      </c>
      <c r="FX90" s="41" t="e">
        <f t="shared" si="73"/>
        <v>#REF!</v>
      </c>
      <c r="FY90" s="41" t="e">
        <f t="shared" si="73"/>
        <v>#REF!</v>
      </c>
      <c r="FZ90" s="41" t="e">
        <f t="shared" si="73"/>
        <v>#REF!</v>
      </c>
      <c r="GA90" s="41" t="e">
        <f t="shared" si="73"/>
        <v>#REF!</v>
      </c>
      <c r="GB90" s="41" t="e">
        <f t="shared" si="73"/>
        <v>#REF!</v>
      </c>
      <c r="GC90" s="41" t="e">
        <f t="shared" si="80"/>
        <v>#REF!</v>
      </c>
      <c r="GD90" s="41" t="e">
        <f t="shared" si="80"/>
        <v>#REF!</v>
      </c>
      <c r="GE90" s="41" t="e">
        <f t="shared" si="80"/>
        <v>#REF!</v>
      </c>
      <c r="GF90" s="41" t="e">
        <f t="shared" si="80"/>
        <v>#REF!</v>
      </c>
      <c r="GG90" s="41" t="e">
        <f t="shared" si="80"/>
        <v>#REF!</v>
      </c>
      <c r="GH90" s="41" t="e">
        <f t="shared" si="66"/>
        <v>#REF!</v>
      </c>
      <c r="GI90" s="41" t="e">
        <f t="shared" si="58"/>
        <v>#REF!</v>
      </c>
      <c r="GJ90" s="41" t="e">
        <f t="shared" si="58"/>
        <v>#REF!</v>
      </c>
      <c r="GK90" s="41" t="e">
        <f t="shared" si="58"/>
        <v>#REF!</v>
      </c>
      <c r="GL90" s="41" t="e">
        <f t="shared" si="58"/>
        <v>#REF!</v>
      </c>
      <c r="GM90" s="41" t="e">
        <f t="shared" si="58"/>
        <v>#REF!</v>
      </c>
      <c r="GN90" s="41" t="e">
        <f t="shared" si="58"/>
        <v>#REF!</v>
      </c>
      <c r="GO90" s="41" t="e">
        <f t="shared" si="58"/>
        <v>#REF!</v>
      </c>
      <c r="GP90" s="41" t="e">
        <f t="shared" si="58"/>
        <v>#REF!</v>
      </c>
      <c r="GQ90" s="41" t="e">
        <f t="shared" si="58"/>
        <v>#REF!</v>
      </c>
      <c r="GR90" s="41" t="e">
        <f t="shared" si="58"/>
        <v>#REF!</v>
      </c>
      <c r="GS90" s="41" t="e">
        <f t="shared" si="58"/>
        <v>#REF!</v>
      </c>
      <c r="GT90" s="41" t="e">
        <f t="shared" si="82"/>
        <v>#REF!</v>
      </c>
      <c r="GU90" s="41" t="e">
        <f t="shared" si="82"/>
        <v>#REF!</v>
      </c>
      <c r="GV90" s="41" t="e">
        <f t="shared" si="82"/>
        <v>#REF!</v>
      </c>
      <c r="GW90" s="41" t="e">
        <f t="shared" si="82"/>
        <v>#REF!</v>
      </c>
      <c r="GX90" s="41" t="e">
        <f t="shared" si="82"/>
        <v>#REF!</v>
      </c>
      <c r="GY90" s="41" t="e">
        <f t="shared" si="59"/>
        <v>#REF!</v>
      </c>
      <c r="GZ90" s="41" t="e">
        <f t="shared" si="59"/>
        <v>#REF!</v>
      </c>
      <c r="HA90" s="41" t="e">
        <f t="shared" si="59"/>
        <v>#REF!</v>
      </c>
      <c r="HB90" s="41" t="e">
        <f t="shared" si="59"/>
        <v>#REF!</v>
      </c>
      <c r="HC90" s="41" t="e">
        <f t="shared" si="59"/>
        <v>#REF!</v>
      </c>
      <c r="HD90" s="41" t="e">
        <f t="shared" si="59"/>
        <v>#REF!</v>
      </c>
      <c r="HE90" s="41" t="e">
        <f t="shared" si="62"/>
        <v>#REF!</v>
      </c>
      <c r="HF90" s="41" t="e">
        <f t="shared" si="62"/>
        <v>#REF!</v>
      </c>
      <c r="HG90" s="41" t="e">
        <f t="shared" si="62"/>
        <v>#REF!</v>
      </c>
      <c r="HH90" s="41" t="e">
        <f t="shared" si="62"/>
        <v>#REF!</v>
      </c>
      <c r="HI90" s="41" t="e">
        <f t="shared" si="62"/>
        <v>#REF!</v>
      </c>
      <c r="HJ90" s="41" t="e">
        <f t="shared" si="62"/>
        <v>#REF!</v>
      </c>
    </row>
    <row r="91" spans="1:218" ht="14.4" x14ac:dyDescent="0.3">
      <c r="A91" s="42">
        <v>88</v>
      </c>
      <c r="B91" s="43" t="e">
        <f>'CMM2 - AUX CALC'!$CK$67</f>
        <v>#REF!</v>
      </c>
      <c r="CL91" s="41" t="e">
        <f>$B91/(_xlfn.SINGLE(PrazoConcessao)*12-CL$3+1)</f>
        <v>#REF!</v>
      </c>
      <c r="CM91" s="41" t="e">
        <f t="shared" si="67"/>
        <v>#REF!</v>
      </c>
      <c r="CN91" s="41" t="e">
        <f t="shared" si="67"/>
        <v>#REF!</v>
      </c>
      <c r="CO91" s="41" t="e">
        <f t="shared" ref="CO91:CU99" si="83">CN91</f>
        <v>#REF!</v>
      </c>
      <c r="CP91" s="41" t="e">
        <f t="shared" si="83"/>
        <v>#REF!</v>
      </c>
      <c r="CQ91" s="41" t="e">
        <f t="shared" si="83"/>
        <v>#REF!</v>
      </c>
      <c r="CR91" s="41" t="e">
        <f t="shared" si="83"/>
        <v>#REF!</v>
      </c>
      <c r="CS91" s="41" t="e">
        <f t="shared" si="83"/>
        <v>#REF!</v>
      </c>
      <c r="CT91" s="41" t="e">
        <f t="shared" si="83"/>
        <v>#REF!</v>
      </c>
      <c r="CU91" s="41" t="e">
        <f t="shared" si="83"/>
        <v>#REF!</v>
      </c>
      <c r="CV91" s="41" t="e">
        <f t="shared" si="81"/>
        <v>#REF!</v>
      </c>
      <c r="CW91" s="41" t="e">
        <f t="shared" si="81"/>
        <v>#REF!</v>
      </c>
      <c r="CX91" s="41" t="e">
        <f t="shared" si="81"/>
        <v>#REF!</v>
      </c>
      <c r="CY91" s="41" t="e">
        <f t="shared" si="81"/>
        <v>#REF!</v>
      </c>
      <c r="CZ91" s="41" t="e">
        <f t="shared" si="81"/>
        <v>#REF!</v>
      </c>
      <c r="DA91" s="41" t="e">
        <f t="shared" si="81"/>
        <v>#REF!</v>
      </c>
      <c r="DB91" s="41" t="e">
        <f t="shared" si="81"/>
        <v>#REF!</v>
      </c>
      <c r="DC91" s="41" t="e">
        <f t="shared" si="81"/>
        <v>#REF!</v>
      </c>
      <c r="DD91" s="41" t="e">
        <f t="shared" si="71"/>
        <v>#REF!</v>
      </c>
      <c r="DE91" s="41" t="e">
        <f t="shared" si="71"/>
        <v>#REF!</v>
      </c>
      <c r="DF91" s="41" t="e">
        <f t="shared" si="71"/>
        <v>#REF!</v>
      </c>
      <c r="DG91" s="41" t="e">
        <f t="shared" si="71"/>
        <v>#REF!</v>
      </c>
      <c r="DH91" s="41" t="e">
        <f t="shared" si="71"/>
        <v>#REF!</v>
      </c>
      <c r="DI91" s="41" t="e">
        <f t="shared" si="71"/>
        <v>#REF!</v>
      </c>
      <c r="DJ91" s="41" t="e">
        <f t="shared" si="71"/>
        <v>#REF!</v>
      </c>
      <c r="DK91" s="41" t="e">
        <f t="shared" si="71"/>
        <v>#REF!</v>
      </c>
      <c r="DL91" s="41" t="e">
        <f t="shared" si="71"/>
        <v>#REF!</v>
      </c>
      <c r="DM91" s="41" t="e">
        <f t="shared" si="71"/>
        <v>#REF!</v>
      </c>
      <c r="DN91" s="41" t="e">
        <f t="shared" si="71"/>
        <v>#REF!</v>
      </c>
      <c r="DO91" s="41" t="e">
        <f t="shared" si="71"/>
        <v>#REF!</v>
      </c>
      <c r="DP91" s="41" t="e">
        <f t="shared" si="71"/>
        <v>#REF!</v>
      </c>
      <c r="DQ91" s="41" t="e">
        <f t="shared" si="76"/>
        <v>#REF!</v>
      </c>
      <c r="DR91" s="41" t="e">
        <f t="shared" si="76"/>
        <v>#REF!</v>
      </c>
      <c r="DS91" s="41" t="e">
        <f t="shared" si="76"/>
        <v>#REF!</v>
      </c>
      <c r="DT91" s="41" t="e">
        <f t="shared" si="76"/>
        <v>#REF!</v>
      </c>
      <c r="DU91" s="41" t="e">
        <f t="shared" si="76"/>
        <v>#REF!</v>
      </c>
      <c r="DV91" s="41" t="e">
        <f t="shared" si="64"/>
        <v>#REF!</v>
      </c>
      <c r="DW91" s="41" t="e">
        <f t="shared" si="64"/>
        <v>#REF!</v>
      </c>
      <c r="DX91" s="41" t="e">
        <f t="shared" si="64"/>
        <v>#REF!</v>
      </c>
      <c r="DY91" s="41" t="e">
        <f t="shared" si="64"/>
        <v>#REF!</v>
      </c>
      <c r="DZ91" s="41" t="e">
        <f t="shared" si="64"/>
        <v>#REF!</v>
      </c>
      <c r="EA91" s="41" t="e">
        <f t="shared" si="64"/>
        <v>#REF!</v>
      </c>
      <c r="EB91" s="41" t="e">
        <f t="shared" si="64"/>
        <v>#REF!</v>
      </c>
      <c r="EC91" s="41" t="e">
        <f t="shared" si="64"/>
        <v>#REF!</v>
      </c>
      <c r="ED91" s="41" t="e">
        <f t="shared" si="64"/>
        <v>#REF!</v>
      </c>
      <c r="EE91" s="41" t="e">
        <f t="shared" si="64"/>
        <v>#REF!</v>
      </c>
      <c r="EF91" s="41" t="e">
        <f t="shared" si="77"/>
        <v>#REF!</v>
      </c>
      <c r="EG91" s="41" t="e">
        <f t="shared" si="77"/>
        <v>#REF!</v>
      </c>
      <c r="EH91" s="41" t="e">
        <f t="shared" si="77"/>
        <v>#REF!</v>
      </c>
      <c r="EI91" s="41" t="e">
        <f t="shared" si="77"/>
        <v>#REF!</v>
      </c>
      <c r="EJ91" s="41" t="e">
        <f t="shared" si="72"/>
        <v>#REF!</v>
      </c>
      <c r="EK91" s="41" t="e">
        <f t="shared" si="72"/>
        <v>#REF!</v>
      </c>
      <c r="EL91" s="41" t="e">
        <f t="shared" si="72"/>
        <v>#REF!</v>
      </c>
      <c r="EM91" s="41" t="e">
        <f t="shared" si="72"/>
        <v>#REF!</v>
      </c>
      <c r="EN91" s="41" t="e">
        <f t="shared" si="72"/>
        <v>#REF!</v>
      </c>
      <c r="EO91" s="41" t="e">
        <f t="shared" si="72"/>
        <v>#REF!</v>
      </c>
      <c r="EP91" s="41" t="e">
        <f t="shared" si="72"/>
        <v>#REF!</v>
      </c>
      <c r="EQ91" s="41" t="e">
        <f t="shared" si="72"/>
        <v>#REF!</v>
      </c>
      <c r="ER91" s="41" t="e">
        <f t="shared" si="72"/>
        <v>#REF!</v>
      </c>
      <c r="ES91" s="41" t="e">
        <f t="shared" si="72"/>
        <v>#REF!</v>
      </c>
      <c r="ET91" s="41" t="e">
        <f t="shared" si="72"/>
        <v>#REF!</v>
      </c>
      <c r="EU91" s="41" t="e">
        <f t="shared" si="72"/>
        <v>#REF!</v>
      </c>
      <c r="EV91" s="41" t="e">
        <f t="shared" si="72"/>
        <v>#REF!</v>
      </c>
      <c r="EW91" s="41" t="e">
        <f t="shared" si="78"/>
        <v>#REF!</v>
      </c>
      <c r="EX91" s="41" t="e">
        <f t="shared" si="78"/>
        <v>#REF!</v>
      </c>
      <c r="EY91" s="41" t="e">
        <f t="shared" si="78"/>
        <v>#REF!</v>
      </c>
      <c r="EZ91" s="41" t="e">
        <f t="shared" si="78"/>
        <v>#REF!</v>
      </c>
      <c r="FA91" s="41" t="e">
        <f t="shared" si="78"/>
        <v>#REF!</v>
      </c>
      <c r="FB91" s="41" t="e">
        <f t="shared" si="65"/>
        <v>#REF!</v>
      </c>
      <c r="FC91" s="41" t="e">
        <f t="shared" si="65"/>
        <v>#REF!</v>
      </c>
      <c r="FD91" s="41" t="e">
        <f t="shared" si="65"/>
        <v>#REF!</v>
      </c>
      <c r="FE91" s="41" t="e">
        <f t="shared" si="65"/>
        <v>#REF!</v>
      </c>
      <c r="FF91" s="41" t="e">
        <f t="shared" si="65"/>
        <v>#REF!</v>
      </c>
      <c r="FG91" s="41" t="e">
        <f t="shared" si="65"/>
        <v>#REF!</v>
      </c>
      <c r="FH91" s="41" t="e">
        <f t="shared" si="65"/>
        <v>#REF!</v>
      </c>
      <c r="FI91" s="41" t="e">
        <f t="shared" si="65"/>
        <v>#REF!</v>
      </c>
      <c r="FJ91" s="41" t="e">
        <f t="shared" si="65"/>
        <v>#REF!</v>
      </c>
      <c r="FK91" s="41" t="e">
        <f t="shared" si="65"/>
        <v>#REF!</v>
      </c>
      <c r="FL91" s="41" t="e">
        <f t="shared" si="79"/>
        <v>#REF!</v>
      </c>
      <c r="FM91" s="41" t="e">
        <f t="shared" si="79"/>
        <v>#REF!</v>
      </c>
      <c r="FN91" s="41" t="e">
        <f t="shared" si="79"/>
        <v>#REF!</v>
      </c>
      <c r="FO91" s="41" t="e">
        <f t="shared" si="79"/>
        <v>#REF!</v>
      </c>
      <c r="FP91" s="41" t="e">
        <f t="shared" si="73"/>
        <v>#REF!</v>
      </c>
      <c r="FQ91" s="41" t="e">
        <f t="shared" si="73"/>
        <v>#REF!</v>
      </c>
      <c r="FR91" s="41" t="e">
        <f t="shared" si="73"/>
        <v>#REF!</v>
      </c>
      <c r="FS91" s="41" t="e">
        <f t="shared" si="73"/>
        <v>#REF!</v>
      </c>
      <c r="FT91" s="41" t="e">
        <f t="shared" si="73"/>
        <v>#REF!</v>
      </c>
      <c r="FU91" s="41" t="e">
        <f t="shared" si="73"/>
        <v>#REF!</v>
      </c>
      <c r="FV91" s="41" t="e">
        <f t="shared" si="73"/>
        <v>#REF!</v>
      </c>
      <c r="FW91" s="41" t="e">
        <f t="shared" si="73"/>
        <v>#REF!</v>
      </c>
      <c r="FX91" s="41" t="e">
        <f t="shared" si="73"/>
        <v>#REF!</v>
      </c>
      <c r="FY91" s="41" t="e">
        <f t="shared" si="73"/>
        <v>#REF!</v>
      </c>
      <c r="FZ91" s="41" t="e">
        <f t="shared" si="73"/>
        <v>#REF!</v>
      </c>
      <c r="GA91" s="41" t="e">
        <f t="shared" si="73"/>
        <v>#REF!</v>
      </c>
      <c r="GB91" s="41" t="e">
        <f t="shared" si="73"/>
        <v>#REF!</v>
      </c>
      <c r="GC91" s="41" t="e">
        <f t="shared" si="80"/>
        <v>#REF!</v>
      </c>
      <c r="GD91" s="41" t="e">
        <f t="shared" si="80"/>
        <v>#REF!</v>
      </c>
      <c r="GE91" s="41" t="e">
        <f t="shared" si="80"/>
        <v>#REF!</v>
      </c>
      <c r="GF91" s="41" t="e">
        <f t="shared" si="80"/>
        <v>#REF!</v>
      </c>
      <c r="GG91" s="41" t="e">
        <f t="shared" si="80"/>
        <v>#REF!</v>
      </c>
      <c r="GH91" s="41" t="e">
        <f t="shared" si="66"/>
        <v>#REF!</v>
      </c>
      <c r="GI91" s="41" t="e">
        <f t="shared" si="58"/>
        <v>#REF!</v>
      </c>
      <c r="GJ91" s="41" t="e">
        <f t="shared" si="58"/>
        <v>#REF!</v>
      </c>
      <c r="GK91" s="41" t="e">
        <f t="shared" si="58"/>
        <v>#REF!</v>
      </c>
      <c r="GL91" s="41" t="e">
        <f t="shared" si="58"/>
        <v>#REF!</v>
      </c>
      <c r="GM91" s="41" t="e">
        <f t="shared" si="58"/>
        <v>#REF!</v>
      </c>
      <c r="GN91" s="41" t="e">
        <f t="shared" si="58"/>
        <v>#REF!</v>
      </c>
      <c r="GO91" s="41" t="e">
        <f t="shared" si="58"/>
        <v>#REF!</v>
      </c>
      <c r="GP91" s="41" t="e">
        <f t="shared" si="58"/>
        <v>#REF!</v>
      </c>
      <c r="GQ91" s="41" t="e">
        <f t="shared" si="58"/>
        <v>#REF!</v>
      </c>
      <c r="GR91" s="41" t="e">
        <f t="shared" si="58"/>
        <v>#REF!</v>
      </c>
      <c r="GS91" s="41" t="e">
        <f t="shared" si="58"/>
        <v>#REF!</v>
      </c>
      <c r="GT91" s="41" t="e">
        <f t="shared" si="82"/>
        <v>#REF!</v>
      </c>
      <c r="GU91" s="41" t="e">
        <f t="shared" si="82"/>
        <v>#REF!</v>
      </c>
      <c r="GV91" s="41" t="e">
        <f t="shared" si="82"/>
        <v>#REF!</v>
      </c>
      <c r="GW91" s="41" t="e">
        <f t="shared" si="82"/>
        <v>#REF!</v>
      </c>
      <c r="GX91" s="41" t="e">
        <f t="shared" si="82"/>
        <v>#REF!</v>
      </c>
      <c r="GY91" s="41" t="e">
        <f t="shared" si="59"/>
        <v>#REF!</v>
      </c>
      <c r="GZ91" s="41" t="e">
        <f t="shared" si="59"/>
        <v>#REF!</v>
      </c>
      <c r="HA91" s="41" t="e">
        <f t="shared" si="59"/>
        <v>#REF!</v>
      </c>
      <c r="HB91" s="41" t="e">
        <f t="shared" si="59"/>
        <v>#REF!</v>
      </c>
      <c r="HC91" s="41" t="e">
        <f t="shared" si="59"/>
        <v>#REF!</v>
      </c>
      <c r="HD91" s="41" t="e">
        <f t="shared" si="59"/>
        <v>#REF!</v>
      </c>
      <c r="HE91" s="41" t="e">
        <f t="shared" si="62"/>
        <v>#REF!</v>
      </c>
      <c r="HF91" s="41" t="e">
        <f t="shared" si="62"/>
        <v>#REF!</v>
      </c>
      <c r="HG91" s="41" t="e">
        <f t="shared" si="62"/>
        <v>#REF!</v>
      </c>
      <c r="HH91" s="41" t="e">
        <f t="shared" si="62"/>
        <v>#REF!</v>
      </c>
      <c r="HI91" s="41" t="e">
        <f t="shared" si="62"/>
        <v>#REF!</v>
      </c>
      <c r="HJ91" s="41" t="e">
        <f t="shared" si="62"/>
        <v>#REF!</v>
      </c>
    </row>
    <row r="92" spans="1:218" ht="14.4" x14ac:dyDescent="0.3">
      <c r="A92" s="42">
        <v>89</v>
      </c>
      <c r="B92" s="43" t="e">
        <f>'CMM2 - AUX CALC'!$CL$67</f>
        <v>#REF!</v>
      </c>
      <c r="CM92" s="41" t="e">
        <f>$B92/(_xlfn.SINGLE(PrazoConcessao)*12-CM$3+1)</f>
        <v>#REF!</v>
      </c>
      <c r="CN92" s="41" t="e">
        <f t="shared" ref="CN92" si="84">CM92</f>
        <v>#REF!</v>
      </c>
      <c r="CO92" s="41" t="e">
        <f t="shared" si="83"/>
        <v>#REF!</v>
      </c>
      <c r="CP92" s="41" t="e">
        <f t="shared" si="83"/>
        <v>#REF!</v>
      </c>
      <c r="CQ92" s="41" t="e">
        <f t="shared" si="83"/>
        <v>#REF!</v>
      </c>
      <c r="CR92" s="41" t="e">
        <f t="shared" si="83"/>
        <v>#REF!</v>
      </c>
      <c r="CS92" s="41" t="e">
        <f t="shared" si="83"/>
        <v>#REF!</v>
      </c>
      <c r="CT92" s="41" t="e">
        <f t="shared" si="83"/>
        <v>#REF!</v>
      </c>
      <c r="CU92" s="41" t="e">
        <f t="shared" si="83"/>
        <v>#REF!</v>
      </c>
      <c r="CV92" s="41" t="e">
        <f t="shared" si="81"/>
        <v>#REF!</v>
      </c>
      <c r="CW92" s="41" t="e">
        <f t="shared" si="81"/>
        <v>#REF!</v>
      </c>
      <c r="CX92" s="41" t="e">
        <f t="shared" si="81"/>
        <v>#REF!</v>
      </c>
      <c r="CY92" s="41" t="e">
        <f t="shared" si="81"/>
        <v>#REF!</v>
      </c>
      <c r="CZ92" s="41" t="e">
        <f t="shared" si="81"/>
        <v>#REF!</v>
      </c>
      <c r="DA92" s="41" t="e">
        <f t="shared" si="81"/>
        <v>#REF!</v>
      </c>
      <c r="DB92" s="41" t="e">
        <f t="shared" si="81"/>
        <v>#REF!</v>
      </c>
      <c r="DC92" s="41" t="e">
        <f t="shared" si="81"/>
        <v>#REF!</v>
      </c>
      <c r="DD92" s="41" t="e">
        <f t="shared" si="71"/>
        <v>#REF!</v>
      </c>
      <c r="DE92" s="41" t="e">
        <f t="shared" si="71"/>
        <v>#REF!</v>
      </c>
      <c r="DF92" s="41" t="e">
        <f t="shared" si="71"/>
        <v>#REF!</v>
      </c>
      <c r="DG92" s="41" t="e">
        <f t="shared" si="71"/>
        <v>#REF!</v>
      </c>
      <c r="DH92" s="41" t="e">
        <f t="shared" si="71"/>
        <v>#REF!</v>
      </c>
      <c r="DI92" s="41" t="e">
        <f t="shared" si="71"/>
        <v>#REF!</v>
      </c>
      <c r="DJ92" s="41" t="e">
        <f t="shared" si="71"/>
        <v>#REF!</v>
      </c>
      <c r="DK92" s="41" t="e">
        <f t="shared" si="71"/>
        <v>#REF!</v>
      </c>
      <c r="DL92" s="41" t="e">
        <f t="shared" si="71"/>
        <v>#REF!</v>
      </c>
      <c r="DM92" s="41" t="e">
        <f t="shared" si="71"/>
        <v>#REF!</v>
      </c>
      <c r="DN92" s="41" t="e">
        <f t="shared" si="71"/>
        <v>#REF!</v>
      </c>
      <c r="DO92" s="41" t="e">
        <f t="shared" si="71"/>
        <v>#REF!</v>
      </c>
      <c r="DP92" s="41" t="e">
        <f t="shared" si="71"/>
        <v>#REF!</v>
      </c>
      <c r="DQ92" s="41" t="e">
        <f t="shared" si="76"/>
        <v>#REF!</v>
      </c>
      <c r="DR92" s="41" t="e">
        <f t="shared" si="76"/>
        <v>#REF!</v>
      </c>
      <c r="DS92" s="41" t="e">
        <f t="shared" si="76"/>
        <v>#REF!</v>
      </c>
      <c r="DT92" s="41" t="e">
        <f t="shared" si="76"/>
        <v>#REF!</v>
      </c>
      <c r="DU92" s="41" t="e">
        <f t="shared" si="76"/>
        <v>#REF!</v>
      </c>
      <c r="DV92" s="41" t="e">
        <f t="shared" si="64"/>
        <v>#REF!</v>
      </c>
      <c r="DW92" s="41" t="e">
        <f t="shared" si="64"/>
        <v>#REF!</v>
      </c>
      <c r="DX92" s="41" t="e">
        <f t="shared" si="64"/>
        <v>#REF!</v>
      </c>
      <c r="DY92" s="41" t="e">
        <f t="shared" si="64"/>
        <v>#REF!</v>
      </c>
      <c r="DZ92" s="41" t="e">
        <f t="shared" si="64"/>
        <v>#REF!</v>
      </c>
      <c r="EA92" s="41" t="e">
        <f t="shared" si="64"/>
        <v>#REF!</v>
      </c>
      <c r="EB92" s="41" t="e">
        <f t="shared" si="64"/>
        <v>#REF!</v>
      </c>
      <c r="EC92" s="41" t="e">
        <f t="shared" si="64"/>
        <v>#REF!</v>
      </c>
      <c r="ED92" s="41" t="e">
        <f t="shared" si="64"/>
        <v>#REF!</v>
      </c>
      <c r="EE92" s="41" t="e">
        <f t="shared" si="64"/>
        <v>#REF!</v>
      </c>
      <c r="EF92" s="41" t="e">
        <f t="shared" si="77"/>
        <v>#REF!</v>
      </c>
      <c r="EG92" s="41" t="e">
        <f t="shared" si="77"/>
        <v>#REF!</v>
      </c>
      <c r="EH92" s="41" t="e">
        <f t="shared" si="77"/>
        <v>#REF!</v>
      </c>
      <c r="EI92" s="41" t="e">
        <f t="shared" si="77"/>
        <v>#REF!</v>
      </c>
      <c r="EJ92" s="41" t="e">
        <f t="shared" si="72"/>
        <v>#REF!</v>
      </c>
      <c r="EK92" s="41" t="e">
        <f t="shared" si="72"/>
        <v>#REF!</v>
      </c>
      <c r="EL92" s="41" t="e">
        <f t="shared" si="72"/>
        <v>#REF!</v>
      </c>
      <c r="EM92" s="41" t="e">
        <f t="shared" si="72"/>
        <v>#REF!</v>
      </c>
      <c r="EN92" s="41" t="e">
        <f t="shared" si="72"/>
        <v>#REF!</v>
      </c>
      <c r="EO92" s="41" t="e">
        <f t="shared" si="72"/>
        <v>#REF!</v>
      </c>
      <c r="EP92" s="41" t="e">
        <f t="shared" si="72"/>
        <v>#REF!</v>
      </c>
      <c r="EQ92" s="41" t="e">
        <f t="shared" si="72"/>
        <v>#REF!</v>
      </c>
      <c r="ER92" s="41" t="e">
        <f t="shared" si="72"/>
        <v>#REF!</v>
      </c>
      <c r="ES92" s="41" t="e">
        <f t="shared" si="72"/>
        <v>#REF!</v>
      </c>
      <c r="ET92" s="41" t="e">
        <f t="shared" si="72"/>
        <v>#REF!</v>
      </c>
      <c r="EU92" s="41" t="e">
        <f t="shared" si="72"/>
        <v>#REF!</v>
      </c>
      <c r="EV92" s="41" t="e">
        <f t="shared" si="72"/>
        <v>#REF!</v>
      </c>
      <c r="EW92" s="41" t="e">
        <f t="shared" si="78"/>
        <v>#REF!</v>
      </c>
      <c r="EX92" s="41" t="e">
        <f t="shared" si="78"/>
        <v>#REF!</v>
      </c>
      <c r="EY92" s="41" t="e">
        <f t="shared" si="78"/>
        <v>#REF!</v>
      </c>
      <c r="EZ92" s="41" t="e">
        <f t="shared" si="78"/>
        <v>#REF!</v>
      </c>
      <c r="FA92" s="41" t="e">
        <f t="shared" si="78"/>
        <v>#REF!</v>
      </c>
      <c r="FB92" s="41" t="e">
        <f t="shared" si="65"/>
        <v>#REF!</v>
      </c>
      <c r="FC92" s="41" t="e">
        <f t="shared" si="65"/>
        <v>#REF!</v>
      </c>
      <c r="FD92" s="41" t="e">
        <f t="shared" si="65"/>
        <v>#REF!</v>
      </c>
      <c r="FE92" s="41" t="e">
        <f t="shared" si="65"/>
        <v>#REF!</v>
      </c>
      <c r="FF92" s="41" t="e">
        <f t="shared" si="65"/>
        <v>#REF!</v>
      </c>
      <c r="FG92" s="41" t="e">
        <f t="shared" si="65"/>
        <v>#REF!</v>
      </c>
      <c r="FH92" s="41" t="e">
        <f t="shared" si="65"/>
        <v>#REF!</v>
      </c>
      <c r="FI92" s="41" t="e">
        <f t="shared" si="65"/>
        <v>#REF!</v>
      </c>
      <c r="FJ92" s="41" t="e">
        <f t="shared" si="65"/>
        <v>#REF!</v>
      </c>
      <c r="FK92" s="41" t="e">
        <f t="shared" si="65"/>
        <v>#REF!</v>
      </c>
      <c r="FL92" s="41" t="e">
        <f t="shared" si="79"/>
        <v>#REF!</v>
      </c>
      <c r="FM92" s="41" t="e">
        <f t="shared" si="79"/>
        <v>#REF!</v>
      </c>
      <c r="FN92" s="41" t="e">
        <f t="shared" si="79"/>
        <v>#REF!</v>
      </c>
      <c r="FO92" s="41" t="e">
        <f t="shared" si="79"/>
        <v>#REF!</v>
      </c>
      <c r="FP92" s="41" t="e">
        <f t="shared" si="73"/>
        <v>#REF!</v>
      </c>
      <c r="FQ92" s="41" t="e">
        <f t="shared" si="73"/>
        <v>#REF!</v>
      </c>
      <c r="FR92" s="41" t="e">
        <f t="shared" si="73"/>
        <v>#REF!</v>
      </c>
      <c r="FS92" s="41" t="e">
        <f t="shared" si="73"/>
        <v>#REF!</v>
      </c>
      <c r="FT92" s="41" t="e">
        <f t="shared" si="73"/>
        <v>#REF!</v>
      </c>
      <c r="FU92" s="41" t="e">
        <f t="shared" si="73"/>
        <v>#REF!</v>
      </c>
      <c r="FV92" s="41" t="e">
        <f t="shared" si="73"/>
        <v>#REF!</v>
      </c>
      <c r="FW92" s="41" t="e">
        <f t="shared" si="73"/>
        <v>#REF!</v>
      </c>
      <c r="FX92" s="41" t="e">
        <f t="shared" si="73"/>
        <v>#REF!</v>
      </c>
      <c r="FY92" s="41" t="e">
        <f t="shared" si="73"/>
        <v>#REF!</v>
      </c>
      <c r="FZ92" s="41" t="e">
        <f t="shared" si="73"/>
        <v>#REF!</v>
      </c>
      <c r="GA92" s="41" t="e">
        <f t="shared" si="73"/>
        <v>#REF!</v>
      </c>
      <c r="GB92" s="41" t="e">
        <f t="shared" si="73"/>
        <v>#REF!</v>
      </c>
      <c r="GC92" s="41" t="e">
        <f t="shared" si="80"/>
        <v>#REF!</v>
      </c>
      <c r="GD92" s="41" t="e">
        <f t="shared" si="80"/>
        <v>#REF!</v>
      </c>
      <c r="GE92" s="41" t="e">
        <f t="shared" si="80"/>
        <v>#REF!</v>
      </c>
      <c r="GF92" s="41" t="e">
        <f t="shared" si="80"/>
        <v>#REF!</v>
      </c>
      <c r="GG92" s="41" t="e">
        <f t="shared" si="80"/>
        <v>#REF!</v>
      </c>
      <c r="GH92" s="41" t="e">
        <f t="shared" si="66"/>
        <v>#REF!</v>
      </c>
      <c r="GI92" s="41" t="e">
        <f t="shared" si="58"/>
        <v>#REF!</v>
      </c>
      <c r="GJ92" s="41" t="e">
        <f t="shared" si="58"/>
        <v>#REF!</v>
      </c>
      <c r="GK92" s="41" t="e">
        <f t="shared" si="58"/>
        <v>#REF!</v>
      </c>
      <c r="GL92" s="41" t="e">
        <f t="shared" si="58"/>
        <v>#REF!</v>
      </c>
      <c r="GM92" s="41" t="e">
        <f t="shared" si="58"/>
        <v>#REF!</v>
      </c>
      <c r="GN92" s="41" t="e">
        <f t="shared" si="58"/>
        <v>#REF!</v>
      </c>
      <c r="GO92" s="41" t="e">
        <f t="shared" si="58"/>
        <v>#REF!</v>
      </c>
      <c r="GP92" s="41" t="e">
        <f t="shared" si="58"/>
        <v>#REF!</v>
      </c>
      <c r="GQ92" s="41" t="e">
        <f t="shared" si="58"/>
        <v>#REF!</v>
      </c>
      <c r="GR92" s="41" t="e">
        <f t="shared" si="58"/>
        <v>#REF!</v>
      </c>
      <c r="GS92" s="41" t="e">
        <f t="shared" si="58"/>
        <v>#REF!</v>
      </c>
      <c r="GT92" s="41" t="e">
        <f t="shared" si="82"/>
        <v>#REF!</v>
      </c>
      <c r="GU92" s="41" t="e">
        <f t="shared" si="82"/>
        <v>#REF!</v>
      </c>
      <c r="GV92" s="41" t="e">
        <f t="shared" si="82"/>
        <v>#REF!</v>
      </c>
      <c r="GW92" s="41" t="e">
        <f t="shared" si="82"/>
        <v>#REF!</v>
      </c>
      <c r="GX92" s="41" t="e">
        <f t="shared" si="82"/>
        <v>#REF!</v>
      </c>
      <c r="GY92" s="41" t="e">
        <f t="shared" si="59"/>
        <v>#REF!</v>
      </c>
      <c r="GZ92" s="41" t="e">
        <f t="shared" si="59"/>
        <v>#REF!</v>
      </c>
      <c r="HA92" s="41" t="e">
        <f t="shared" si="59"/>
        <v>#REF!</v>
      </c>
      <c r="HB92" s="41" t="e">
        <f t="shared" si="59"/>
        <v>#REF!</v>
      </c>
      <c r="HC92" s="41" t="e">
        <f t="shared" si="59"/>
        <v>#REF!</v>
      </c>
      <c r="HD92" s="41" t="e">
        <f t="shared" si="59"/>
        <v>#REF!</v>
      </c>
      <c r="HE92" s="41" t="e">
        <f t="shared" si="62"/>
        <v>#REF!</v>
      </c>
      <c r="HF92" s="41" t="e">
        <f t="shared" si="62"/>
        <v>#REF!</v>
      </c>
      <c r="HG92" s="41" t="e">
        <f t="shared" si="62"/>
        <v>#REF!</v>
      </c>
      <c r="HH92" s="41" t="e">
        <f t="shared" si="62"/>
        <v>#REF!</v>
      </c>
      <c r="HI92" s="41" t="e">
        <f t="shared" si="62"/>
        <v>#REF!</v>
      </c>
      <c r="HJ92" s="41" t="e">
        <f t="shared" si="62"/>
        <v>#REF!</v>
      </c>
    </row>
    <row r="93" spans="1:218" ht="14.4" x14ac:dyDescent="0.3">
      <c r="A93" s="42">
        <v>90</v>
      </c>
      <c r="B93" s="43" t="e">
        <f>'CMM2 - AUX CALC'!$CM$67</f>
        <v>#REF!</v>
      </c>
      <c r="CN93" s="41" t="e">
        <f>$B93/(_xlfn.SINGLE(PrazoConcessao)*12-CN$3+1)</f>
        <v>#REF!</v>
      </c>
      <c r="CO93" s="41" t="e">
        <f t="shared" si="83"/>
        <v>#REF!</v>
      </c>
      <c r="CP93" s="41" t="e">
        <f t="shared" si="83"/>
        <v>#REF!</v>
      </c>
      <c r="CQ93" s="41" t="e">
        <f t="shared" si="83"/>
        <v>#REF!</v>
      </c>
      <c r="CR93" s="41" t="e">
        <f t="shared" si="83"/>
        <v>#REF!</v>
      </c>
      <c r="CS93" s="41" t="e">
        <f t="shared" si="83"/>
        <v>#REF!</v>
      </c>
      <c r="CT93" s="41" t="e">
        <f t="shared" si="83"/>
        <v>#REF!</v>
      </c>
      <c r="CU93" s="41" t="e">
        <f t="shared" si="83"/>
        <v>#REF!</v>
      </c>
      <c r="CV93" s="41" t="e">
        <f t="shared" si="81"/>
        <v>#REF!</v>
      </c>
      <c r="CW93" s="41" t="e">
        <f t="shared" si="81"/>
        <v>#REF!</v>
      </c>
      <c r="CX93" s="41" t="e">
        <f t="shared" si="81"/>
        <v>#REF!</v>
      </c>
      <c r="CY93" s="41" t="e">
        <f t="shared" si="81"/>
        <v>#REF!</v>
      </c>
      <c r="CZ93" s="41" t="e">
        <f t="shared" si="81"/>
        <v>#REF!</v>
      </c>
      <c r="DA93" s="41" t="e">
        <f t="shared" si="81"/>
        <v>#REF!</v>
      </c>
      <c r="DB93" s="41" t="e">
        <f t="shared" si="81"/>
        <v>#REF!</v>
      </c>
      <c r="DC93" s="41" t="e">
        <f t="shared" si="81"/>
        <v>#REF!</v>
      </c>
      <c r="DD93" s="41" t="e">
        <f t="shared" si="71"/>
        <v>#REF!</v>
      </c>
      <c r="DE93" s="41" t="e">
        <f t="shared" si="71"/>
        <v>#REF!</v>
      </c>
      <c r="DF93" s="41" t="e">
        <f t="shared" si="71"/>
        <v>#REF!</v>
      </c>
      <c r="DG93" s="41" t="e">
        <f t="shared" si="71"/>
        <v>#REF!</v>
      </c>
      <c r="DH93" s="41" t="e">
        <f t="shared" si="71"/>
        <v>#REF!</v>
      </c>
      <c r="DI93" s="41" t="e">
        <f t="shared" si="71"/>
        <v>#REF!</v>
      </c>
      <c r="DJ93" s="41" t="e">
        <f t="shared" si="71"/>
        <v>#REF!</v>
      </c>
      <c r="DK93" s="41" t="e">
        <f t="shared" si="71"/>
        <v>#REF!</v>
      </c>
      <c r="DL93" s="41" t="e">
        <f t="shared" si="71"/>
        <v>#REF!</v>
      </c>
      <c r="DM93" s="41" t="e">
        <f t="shared" si="71"/>
        <v>#REF!</v>
      </c>
      <c r="DN93" s="41" t="e">
        <f t="shared" si="71"/>
        <v>#REF!</v>
      </c>
      <c r="DO93" s="41" t="e">
        <f t="shared" si="71"/>
        <v>#REF!</v>
      </c>
      <c r="DP93" s="41" t="e">
        <f t="shared" si="71"/>
        <v>#REF!</v>
      </c>
      <c r="DQ93" s="41" t="e">
        <f t="shared" si="76"/>
        <v>#REF!</v>
      </c>
      <c r="DR93" s="41" t="e">
        <f t="shared" si="76"/>
        <v>#REF!</v>
      </c>
      <c r="DS93" s="41" t="e">
        <f t="shared" si="76"/>
        <v>#REF!</v>
      </c>
      <c r="DT93" s="41" t="e">
        <f t="shared" si="76"/>
        <v>#REF!</v>
      </c>
      <c r="DU93" s="41" t="e">
        <f t="shared" si="76"/>
        <v>#REF!</v>
      </c>
      <c r="DV93" s="41" t="e">
        <f t="shared" si="64"/>
        <v>#REF!</v>
      </c>
      <c r="DW93" s="41" t="e">
        <f t="shared" si="64"/>
        <v>#REF!</v>
      </c>
      <c r="DX93" s="41" t="e">
        <f t="shared" si="64"/>
        <v>#REF!</v>
      </c>
      <c r="DY93" s="41" t="e">
        <f t="shared" si="64"/>
        <v>#REF!</v>
      </c>
      <c r="DZ93" s="41" t="e">
        <f t="shared" si="64"/>
        <v>#REF!</v>
      </c>
      <c r="EA93" s="41" t="e">
        <f t="shared" si="64"/>
        <v>#REF!</v>
      </c>
      <c r="EB93" s="41" t="e">
        <f t="shared" si="64"/>
        <v>#REF!</v>
      </c>
      <c r="EC93" s="41" t="e">
        <f t="shared" si="64"/>
        <v>#REF!</v>
      </c>
      <c r="ED93" s="41" t="e">
        <f t="shared" si="64"/>
        <v>#REF!</v>
      </c>
      <c r="EE93" s="41" t="e">
        <f t="shared" si="64"/>
        <v>#REF!</v>
      </c>
      <c r="EF93" s="41" t="e">
        <f t="shared" si="77"/>
        <v>#REF!</v>
      </c>
      <c r="EG93" s="41" t="e">
        <f t="shared" si="77"/>
        <v>#REF!</v>
      </c>
      <c r="EH93" s="41" t="e">
        <f t="shared" si="77"/>
        <v>#REF!</v>
      </c>
      <c r="EI93" s="41" t="e">
        <f t="shared" si="77"/>
        <v>#REF!</v>
      </c>
      <c r="EJ93" s="41" t="e">
        <f t="shared" si="72"/>
        <v>#REF!</v>
      </c>
      <c r="EK93" s="41" t="e">
        <f t="shared" si="72"/>
        <v>#REF!</v>
      </c>
      <c r="EL93" s="41" t="e">
        <f t="shared" si="72"/>
        <v>#REF!</v>
      </c>
      <c r="EM93" s="41" t="e">
        <f t="shared" si="72"/>
        <v>#REF!</v>
      </c>
      <c r="EN93" s="41" t="e">
        <f t="shared" si="72"/>
        <v>#REF!</v>
      </c>
      <c r="EO93" s="41" t="e">
        <f t="shared" si="72"/>
        <v>#REF!</v>
      </c>
      <c r="EP93" s="41" t="e">
        <f t="shared" si="72"/>
        <v>#REF!</v>
      </c>
      <c r="EQ93" s="41" t="e">
        <f t="shared" si="72"/>
        <v>#REF!</v>
      </c>
      <c r="ER93" s="41" t="e">
        <f t="shared" si="72"/>
        <v>#REF!</v>
      </c>
      <c r="ES93" s="41" t="e">
        <f t="shared" si="72"/>
        <v>#REF!</v>
      </c>
      <c r="ET93" s="41" t="e">
        <f t="shared" si="72"/>
        <v>#REF!</v>
      </c>
      <c r="EU93" s="41" t="e">
        <f t="shared" si="72"/>
        <v>#REF!</v>
      </c>
      <c r="EV93" s="41" t="e">
        <f t="shared" si="72"/>
        <v>#REF!</v>
      </c>
      <c r="EW93" s="41" t="e">
        <f t="shared" si="78"/>
        <v>#REF!</v>
      </c>
      <c r="EX93" s="41" t="e">
        <f t="shared" si="78"/>
        <v>#REF!</v>
      </c>
      <c r="EY93" s="41" t="e">
        <f t="shared" si="78"/>
        <v>#REF!</v>
      </c>
      <c r="EZ93" s="41" t="e">
        <f t="shared" si="78"/>
        <v>#REF!</v>
      </c>
      <c r="FA93" s="41" t="e">
        <f t="shared" si="78"/>
        <v>#REF!</v>
      </c>
      <c r="FB93" s="41" t="e">
        <f t="shared" si="65"/>
        <v>#REF!</v>
      </c>
      <c r="FC93" s="41" t="e">
        <f t="shared" si="65"/>
        <v>#REF!</v>
      </c>
      <c r="FD93" s="41" t="e">
        <f t="shared" si="65"/>
        <v>#REF!</v>
      </c>
      <c r="FE93" s="41" t="e">
        <f t="shared" si="65"/>
        <v>#REF!</v>
      </c>
      <c r="FF93" s="41" t="e">
        <f t="shared" si="65"/>
        <v>#REF!</v>
      </c>
      <c r="FG93" s="41" t="e">
        <f t="shared" si="65"/>
        <v>#REF!</v>
      </c>
      <c r="FH93" s="41" t="e">
        <f t="shared" si="65"/>
        <v>#REF!</v>
      </c>
      <c r="FI93" s="41" t="e">
        <f t="shared" si="65"/>
        <v>#REF!</v>
      </c>
      <c r="FJ93" s="41" t="e">
        <f t="shared" si="65"/>
        <v>#REF!</v>
      </c>
      <c r="FK93" s="41" t="e">
        <f t="shared" si="65"/>
        <v>#REF!</v>
      </c>
      <c r="FL93" s="41" t="e">
        <f t="shared" si="79"/>
        <v>#REF!</v>
      </c>
      <c r="FM93" s="41" t="e">
        <f t="shared" si="79"/>
        <v>#REF!</v>
      </c>
      <c r="FN93" s="41" t="e">
        <f t="shared" si="79"/>
        <v>#REF!</v>
      </c>
      <c r="FO93" s="41" t="e">
        <f t="shared" si="79"/>
        <v>#REF!</v>
      </c>
      <c r="FP93" s="41" t="e">
        <f t="shared" si="73"/>
        <v>#REF!</v>
      </c>
      <c r="FQ93" s="41" t="e">
        <f t="shared" si="73"/>
        <v>#REF!</v>
      </c>
      <c r="FR93" s="41" t="e">
        <f t="shared" si="73"/>
        <v>#REF!</v>
      </c>
      <c r="FS93" s="41" t="e">
        <f t="shared" si="73"/>
        <v>#REF!</v>
      </c>
      <c r="FT93" s="41" t="e">
        <f t="shared" si="73"/>
        <v>#REF!</v>
      </c>
      <c r="FU93" s="41" t="e">
        <f t="shared" si="73"/>
        <v>#REF!</v>
      </c>
      <c r="FV93" s="41" t="e">
        <f t="shared" si="73"/>
        <v>#REF!</v>
      </c>
      <c r="FW93" s="41" t="e">
        <f t="shared" si="73"/>
        <v>#REF!</v>
      </c>
      <c r="FX93" s="41" t="e">
        <f t="shared" si="73"/>
        <v>#REF!</v>
      </c>
      <c r="FY93" s="41" t="e">
        <f t="shared" si="73"/>
        <v>#REF!</v>
      </c>
      <c r="FZ93" s="41" t="e">
        <f t="shared" si="73"/>
        <v>#REF!</v>
      </c>
      <c r="GA93" s="41" t="e">
        <f t="shared" si="73"/>
        <v>#REF!</v>
      </c>
      <c r="GB93" s="41" t="e">
        <f t="shared" si="73"/>
        <v>#REF!</v>
      </c>
      <c r="GC93" s="41" t="e">
        <f t="shared" si="80"/>
        <v>#REF!</v>
      </c>
      <c r="GD93" s="41" t="e">
        <f t="shared" si="80"/>
        <v>#REF!</v>
      </c>
      <c r="GE93" s="41" t="e">
        <f t="shared" si="80"/>
        <v>#REF!</v>
      </c>
      <c r="GF93" s="41" t="e">
        <f t="shared" si="80"/>
        <v>#REF!</v>
      </c>
      <c r="GG93" s="41" t="e">
        <f t="shared" si="80"/>
        <v>#REF!</v>
      </c>
      <c r="GH93" s="41" t="e">
        <f t="shared" si="66"/>
        <v>#REF!</v>
      </c>
      <c r="GI93" s="41" t="e">
        <f t="shared" si="58"/>
        <v>#REF!</v>
      </c>
      <c r="GJ93" s="41" t="e">
        <f t="shared" si="58"/>
        <v>#REF!</v>
      </c>
      <c r="GK93" s="41" t="e">
        <f t="shared" si="58"/>
        <v>#REF!</v>
      </c>
      <c r="GL93" s="41" t="e">
        <f t="shared" si="58"/>
        <v>#REF!</v>
      </c>
      <c r="GM93" s="41" t="e">
        <f t="shared" si="58"/>
        <v>#REF!</v>
      </c>
      <c r="GN93" s="41" t="e">
        <f t="shared" si="58"/>
        <v>#REF!</v>
      </c>
      <c r="GO93" s="41" t="e">
        <f t="shared" si="58"/>
        <v>#REF!</v>
      </c>
      <c r="GP93" s="41" t="e">
        <f t="shared" si="58"/>
        <v>#REF!</v>
      </c>
      <c r="GQ93" s="41" t="e">
        <f t="shared" si="58"/>
        <v>#REF!</v>
      </c>
      <c r="GR93" s="41" t="e">
        <f t="shared" si="58"/>
        <v>#REF!</v>
      </c>
      <c r="GS93" s="41" t="e">
        <f t="shared" si="58"/>
        <v>#REF!</v>
      </c>
      <c r="GT93" s="41" t="e">
        <f t="shared" si="82"/>
        <v>#REF!</v>
      </c>
      <c r="GU93" s="41" t="e">
        <f t="shared" si="82"/>
        <v>#REF!</v>
      </c>
      <c r="GV93" s="41" t="e">
        <f t="shared" si="82"/>
        <v>#REF!</v>
      </c>
      <c r="GW93" s="41" t="e">
        <f t="shared" si="82"/>
        <v>#REF!</v>
      </c>
      <c r="GX93" s="41" t="e">
        <f t="shared" si="82"/>
        <v>#REF!</v>
      </c>
      <c r="GY93" s="41" t="e">
        <f t="shared" si="59"/>
        <v>#REF!</v>
      </c>
      <c r="GZ93" s="41" t="e">
        <f t="shared" si="59"/>
        <v>#REF!</v>
      </c>
      <c r="HA93" s="41" t="e">
        <f t="shared" si="59"/>
        <v>#REF!</v>
      </c>
      <c r="HB93" s="41" t="e">
        <f t="shared" si="59"/>
        <v>#REF!</v>
      </c>
      <c r="HC93" s="41" t="e">
        <f t="shared" si="59"/>
        <v>#REF!</v>
      </c>
      <c r="HD93" s="41" t="e">
        <f t="shared" si="59"/>
        <v>#REF!</v>
      </c>
      <c r="HE93" s="41" t="e">
        <f t="shared" si="62"/>
        <v>#REF!</v>
      </c>
      <c r="HF93" s="41" t="e">
        <f t="shared" si="62"/>
        <v>#REF!</v>
      </c>
      <c r="HG93" s="41" t="e">
        <f t="shared" si="62"/>
        <v>#REF!</v>
      </c>
      <c r="HH93" s="41" t="e">
        <f t="shared" si="62"/>
        <v>#REF!</v>
      </c>
      <c r="HI93" s="41" t="e">
        <f t="shared" si="62"/>
        <v>#REF!</v>
      </c>
      <c r="HJ93" s="41" t="e">
        <f t="shared" si="62"/>
        <v>#REF!</v>
      </c>
    </row>
    <row r="94" spans="1:218" ht="14.4" x14ac:dyDescent="0.3">
      <c r="A94" s="42">
        <v>91</v>
      </c>
      <c r="B94" s="43" t="e">
        <f>'CMM2 - AUX CALC'!$CN$67</f>
        <v>#REF!</v>
      </c>
      <c r="CO94" s="41" t="e">
        <f>$B94/(_xlfn.SINGLE(PrazoConcessao)*12-CO$3+1)</f>
        <v>#REF!</v>
      </c>
      <c r="CP94" s="41" t="e">
        <f t="shared" si="83"/>
        <v>#REF!</v>
      </c>
      <c r="CQ94" s="41" t="e">
        <f t="shared" si="83"/>
        <v>#REF!</v>
      </c>
      <c r="CR94" s="41" t="e">
        <f t="shared" si="83"/>
        <v>#REF!</v>
      </c>
      <c r="CS94" s="41" t="e">
        <f t="shared" si="83"/>
        <v>#REF!</v>
      </c>
      <c r="CT94" s="41" t="e">
        <f t="shared" si="83"/>
        <v>#REF!</v>
      </c>
      <c r="CU94" s="41" t="e">
        <f t="shared" si="83"/>
        <v>#REF!</v>
      </c>
      <c r="CV94" s="41" t="e">
        <f t="shared" si="81"/>
        <v>#REF!</v>
      </c>
      <c r="CW94" s="41" t="e">
        <f t="shared" si="81"/>
        <v>#REF!</v>
      </c>
      <c r="CX94" s="41" t="e">
        <f t="shared" si="81"/>
        <v>#REF!</v>
      </c>
      <c r="CY94" s="41" t="e">
        <f t="shared" si="81"/>
        <v>#REF!</v>
      </c>
      <c r="CZ94" s="41" t="e">
        <f t="shared" si="81"/>
        <v>#REF!</v>
      </c>
      <c r="DA94" s="41" t="e">
        <f t="shared" si="81"/>
        <v>#REF!</v>
      </c>
      <c r="DB94" s="41" t="e">
        <f t="shared" si="81"/>
        <v>#REF!</v>
      </c>
      <c r="DC94" s="41" t="e">
        <f t="shared" si="81"/>
        <v>#REF!</v>
      </c>
      <c r="DD94" s="41" t="e">
        <f t="shared" si="71"/>
        <v>#REF!</v>
      </c>
      <c r="DE94" s="41" t="e">
        <f t="shared" si="71"/>
        <v>#REF!</v>
      </c>
      <c r="DF94" s="41" t="e">
        <f t="shared" si="71"/>
        <v>#REF!</v>
      </c>
      <c r="DG94" s="41" t="e">
        <f t="shared" si="71"/>
        <v>#REF!</v>
      </c>
      <c r="DH94" s="41" t="e">
        <f t="shared" si="71"/>
        <v>#REF!</v>
      </c>
      <c r="DI94" s="41" t="e">
        <f t="shared" si="71"/>
        <v>#REF!</v>
      </c>
      <c r="DJ94" s="41" t="e">
        <f t="shared" si="71"/>
        <v>#REF!</v>
      </c>
      <c r="DK94" s="41" t="e">
        <f t="shared" si="71"/>
        <v>#REF!</v>
      </c>
      <c r="DL94" s="41" t="e">
        <f t="shared" si="71"/>
        <v>#REF!</v>
      </c>
      <c r="DM94" s="41" t="e">
        <f t="shared" si="71"/>
        <v>#REF!</v>
      </c>
      <c r="DN94" s="41" t="e">
        <f t="shared" si="71"/>
        <v>#REF!</v>
      </c>
      <c r="DO94" s="41" t="e">
        <f t="shared" si="71"/>
        <v>#REF!</v>
      </c>
      <c r="DP94" s="41" t="e">
        <f t="shared" si="71"/>
        <v>#REF!</v>
      </c>
      <c r="DQ94" s="41" t="e">
        <f t="shared" si="76"/>
        <v>#REF!</v>
      </c>
      <c r="DR94" s="41" t="e">
        <f t="shared" si="76"/>
        <v>#REF!</v>
      </c>
      <c r="DS94" s="41" t="e">
        <f t="shared" si="76"/>
        <v>#REF!</v>
      </c>
      <c r="DT94" s="41" t="e">
        <f t="shared" si="76"/>
        <v>#REF!</v>
      </c>
      <c r="DU94" s="41" t="e">
        <f t="shared" si="76"/>
        <v>#REF!</v>
      </c>
      <c r="DV94" s="41" t="e">
        <f t="shared" si="64"/>
        <v>#REF!</v>
      </c>
      <c r="DW94" s="41" t="e">
        <f t="shared" si="64"/>
        <v>#REF!</v>
      </c>
      <c r="DX94" s="41" t="e">
        <f t="shared" si="64"/>
        <v>#REF!</v>
      </c>
      <c r="DY94" s="41" t="e">
        <f t="shared" si="64"/>
        <v>#REF!</v>
      </c>
      <c r="DZ94" s="41" t="e">
        <f t="shared" si="64"/>
        <v>#REF!</v>
      </c>
      <c r="EA94" s="41" t="e">
        <f t="shared" si="64"/>
        <v>#REF!</v>
      </c>
      <c r="EB94" s="41" t="e">
        <f t="shared" si="64"/>
        <v>#REF!</v>
      </c>
      <c r="EC94" s="41" t="e">
        <f t="shared" si="64"/>
        <v>#REF!</v>
      </c>
      <c r="ED94" s="41" t="e">
        <f t="shared" si="64"/>
        <v>#REF!</v>
      </c>
      <c r="EE94" s="41" t="e">
        <f t="shared" si="64"/>
        <v>#REF!</v>
      </c>
      <c r="EF94" s="41" t="e">
        <f t="shared" si="77"/>
        <v>#REF!</v>
      </c>
      <c r="EG94" s="41" t="e">
        <f t="shared" si="77"/>
        <v>#REF!</v>
      </c>
      <c r="EH94" s="41" t="e">
        <f t="shared" si="77"/>
        <v>#REF!</v>
      </c>
      <c r="EI94" s="41" t="e">
        <f t="shared" si="77"/>
        <v>#REF!</v>
      </c>
      <c r="EJ94" s="41" t="e">
        <f t="shared" si="72"/>
        <v>#REF!</v>
      </c>
      <c r="EK94" s="41" t="e">
        <f t="shared" si="72"/>
        <v>#REF!</v>
      </c>
      <c r="EL94" s="41" t="e">
        <f t="shared" si="72"/>
        <v>#REF!</v>
      </c>
      <c r="EM94" s="41" t="e">
        <f t="shared" si="72"/>
        <v>#REF!</v>
      </c>
      <c r="EN94" s="41" t="e">
        <f t="shared" si="72"/>
        <v>#REF!</v>
      </c>
      <c r="EO94" s="41" t="e">
        <f t="shared" si="72"/>
        <v>#REF!</v>
      </c>
      <c r="EP94" s="41" t="e">
        <f t="shared" si="72"/>
        <v>#REF!</v>
      </c>
      <c r="EQ94" s="41" t="e">
        <f t="shared" si="72"/>
        <v>#REF!</v>
      </c>
      <c r="ER94" s="41" t="e">
        <f t="shared" si="72"/>
        <v>#REF!</v>
      </c>
      <c r="ES94" s="41" t="e">
        <f t="shared" si="72"/>
        <v>#REF!</v>
      </c>
      <c r="ET94" s="41" t="e">
        <f t="shared" si="72"/>
        <v>#REF!</v>
      </c>
      <c r="EU94" s="41" t="e">
        <f t="shared" si="72"/>
        <v>#REF!</v>
      </c>
      <c r="EV94" s="41" t="e">
        <f t="shared" si="72"/>
        <v>#REF!</v>
      </c>
      <c r="EW94" s="41" t="e">
        <f t="shared" si="78"/>
        <v>#REF!</v>
      </c>
      <c r="EX94" s="41" t="e">
        <f t="shared" si="78"/>
        <v>#REF!</v>
      </c>
      <c r="EY94" s="41" t="e">
        <f t="shared" si="78"/>
        <v>#REF!</v>
      </c>
      <c r="EZ94" s="41" t="e">
        <f t="shared" si="78"/>
        <v>#REF!</v>
      </c>
      <c r="FA94" s="41" t="e">
        <f t="shared" si="78"/>
        <v>#REF!</v>
      </c>
      <c r="FB94" s="41" t="e">
        <f t="shared" si="65"/>
        <v>#REF!</v>
      </c>
      <c r="FC94" s="41" t="e">
        <f t="shared" si="65"/>
        <v>#REF!</v>
      </c>
      <c r="FD94" s="41" t="e">
        <f t="shared" si="65"/>
        <v>#REF!</v>
      </c>
      <c r="FE94" s="41" t="e">
        <f t="shared" si="65"/>
        <v>#REF!</v>
      </c>
      <c r="FF94" s="41" t="e">
        <f t="shared" si="65"/>
        <v>#REF!</v>
      </c>
      <c r="FG94" s="41" t="e">
        <f t="shared" si="65"/>
        <v>#REF!</v>
      </c>
      <c r="FH94" s="41" t="e">
        <f t="shared" si="65"/>
        <v>#REF!</v>
      </c>
      <c r="FI94" s="41" t="e">
        <f t="shared" si="65"/>
        <v>#REF!</v>
      </c>
      <c r="FJ94" s="41" t="e">
        <f t="shared" si="65"/>
        <v>#REF!</v>
      </c>
      <c r="FK94" s="41" t="e">
        <f t="shared" si="65"/>
        <v>#REF!</v>
      </c>
      <c r="FL94" s="41" t="e">
        <f t="shared" si="79"/>
        <v>#REF!</v>
      </c>
      <c r="FM94" s="41" t="e">
        <f t="shared" si="79"/>
        <v>#REF!</v>
      </c>
      <c r="FN94" s="41" t="e">
        <f t="shared" si="79"/>
        <v>#REF!</v>
      </c>
      <c r="FO94" s="41" t="e">
        <f t="shared" si="79"/>
        <v>#REF!</v>
      </c>
      <c r="FP94" s="41" t="e">
        <f t="shared" si="73"/>
        <v>#REF!</v>
      </c>
      <c r="FQ94" s="41" t="e">
        <f t="shared" si="73"/>
        <v>#REF!</v>
      </c>
      <c r="FR94" s="41" t="e">
        <f t="shared" si="73"/>
        <v>#REF!</v>
      </c>
      <c r="FS94" s="41" t="e">
        <f t="shared" si="73"/>
        <v>#REF!</v>
      </c>
      <c r="FT94" s="41" t="e">
        <f t="shared" si="73"/>
        <v>#REF!</v>
      </c>
      <c r="FU94" s="41" t="e">
        <f t="shared" si="73"/>
        <v>#REF!</v>
      </c>
      <c r="FV94" s="41" t="e">
        <f t="shared" si="73"/>
        <v>#REF!</v>
      </c>
      <c r="FW94" s="41" t="e">
        <f t="shared" si="73"/>
        <v>#REF!</v>
      </c>
      <c r="FX94" s="41" t="e">
        <f t="shared" si="73"/>
        <v>#REF!</v>
      </c>
      <c r="FY94" s="41" t="e">
        <f t="shared" si="73"/>
        <v>#REF!</v>
      </c>
      <c r="FZ94" s="41" t="e">
        <f t="shared" si="73"/>
        <v>#REF!</v>
      </c>
      <c r="GA94" s="41" t="e">
        <f t="shared" si="73"/>
        <v>#REF!</v>
      </c>
      <c r="GB94" s="41" t="e">
        <f t="shared" si="73"/>
        <v>#REF!</v>
      </c>
      <c r="GC94" s="41" t="e">
        <f t="shared" si="80"/>
        <v>#REF!</v>
      </c>
      <c r="GD94" s="41" t="e">
        <f t="shared" si="80"/>
        <v>#REF!</v>
      </c>
      <c r="GE94" s="41" t="e">
        <f t="shared" si="80"/>
        <v>#REF!</v>
      </c>
      <c r="GF94" s="41" t="e">
        <f t="shared" si="80"/>
        <v>#REF!</v>
      </c>
      <c r="GG94" s="41" t="e">
        <f t="shared" si="80"/>
        <v>#REF!</v>
      </c>
      <c r="GH94" s="41" t="e">
        <f t="shared" si="66"/>
        <v>#REF!</v>
      </c>
      <c r="GI94" s="41" t="e">
        <f t="shared" si="58"/>
        <v>#REF!</v>
      </c>
      <c r="GJ94" s="41" t="e">
        <f t="shared" si="58"/>
        <v>#REF!</v>
      </c>
      <c r="GK94" s="41" t="e">
        <f t="shared" si="58"/>
        <v>#REF!</v>
      </c>
      <c r="GL94" s="41" t="e">
        <f t="shared" si="58"/>
        <v>#REF!</v>
      </c>
      <c r="GM94" s="41" t="e">
        <f t="shared" si="58"/>
        <v>#REF!</v>
      </c>
      <c r="GN94" s="41" t="e">
        <f t="shared" si="58"/>
        <v>#REF!</v>
      </c>
      <c r="GO94" s="41" t="e">
        <f t="shared" si="58"/>
        <v>#REF!</v>
      </c>
      <c r="GP94" s="41" t="e">
        <f t="shared" si="58"/>
        <v>#REF!</v>
      </c>
      <c r="GQ94" s="41" t="e">
        <f t="shared" si="58"/>
        <v>#REF!</v>
      </c>
      <c r="GR94" s="41" t="e">
        <f t="shared" si="58"/>
        <v>#REF!</v>
      </c>
      <c r="GS94" s="41" t="e">
        <f t="shared" si="58"/>
        <v>#REF!</v>
      </c>
      <c r="GT94" s="41" t="e">
        <f t="shared" si="82"/>
        <v>#REF!</v>
      </c>
      <c r="GU94" s="41" t="e">
        <f t="shared" si="82"/>
        <v>#REF!</v>
      </c>
      <c r="GV94" s="41" t="e">
        <f t="shared" si="82"/>
        <v>#REF!</v>
      </c>
      <c r="GW94" s="41" t="e">
        <f t="shared" si="82"/>
        <v>#REF!</v>
      </c>
      <c r="GX94" s="41" t="e">
        <f t="shared" si="82"/>
        <v>#REF!</v>
      </c>
      <c r="GY94" s="41" t="e">
        <f t="shared" si="59"/>
        <v>#REF!</v>
      </c>
      <c r="GZ94" s="41" t="e">
        <f t="shared" si="59"/>
        <v>#REF!</v>
      </c>
      <c r="HA94" s="41" t="e">
        <f t="shared" si="59"/>
        <v>#REF!</v>
      </c>
      <c r="HB94" s="41" t="e">
        <f t="shared" si="59"/>
        <v>#REF!</v>
      </c>
      <c r="HC94" s="41" t="e">
        <f t="shared" si="59"/>
        <v>#REF!</v>
      </c>
      <c r="HD94" s="41" t="e">
        <f t="shared" si="59"/>
        <v>#REF!</v>
      </c>
      <c r="HE94" s="41" t="e">
        <f t="shared" si="62"/>
        <v>#REF!</v>
      </c>
      <c r="HF94" s="41" t="e">
        <f t="shared" si="62"/>
        <v>#REF!</v>
      </c>
      <c r="HG94" s="41" t="e">
        <f t="shared" si="62"/>
        <v>#REF!</v>
      </c>
      <c r="HH94" s="41" t="e">
        <f t="shared" si="62"/>
        <v>#REF!</v>
      </c>
      <c r="HI94" s="41" t="e">
        <f t="shared" si="62"/>
        <v>#REF!</v>
      </c>
      <c r="HJ94" s="41" t="e">
        <f t="shared" si="62"/>
        <v>#REF!</v>
      </c>
    </row>
    <row r="95" spans="1:218" ht="14.4" x14ac:dyDescent="0.3">
      <c r="A95" s="42">
        <v>92</v>
      </c>
      <c r="B95" s="43" t="e">
        <f>'CMM2 - AUX CALC'!$CO$67</f>
        <v>#REF!</v>
      </c>
      <c r="CP95" s="41" t="e">
        <f>$B95/(_xlfn.SINGLE(PrazoConcessao)*12-CP$3+1)</f>
        <v>#REF!</v>
      </c>
      <c r="CQ95" s="41" t="e">
        <f t="shared" si="83"/>
        <v>#REF!</v>
      </c>
      <c r="CR95" s="41" t="e">
        <f t="shared" si="83"/>
        <v>#REF!</v>
      </c>
      <c r="CS95" s="41" t="e">
        <f t="shared" si="83"/>
        <v>#REF!</v>
      </c>
      <c r="CT95" s="41" t="e">
        <f t="shared" si="83"/>
        <v>#REF!</v>
      </c>
      <c r="CU95" s="41" t="e">
        <f t="shared" si="83"/>
        <v>#REF!</v>
      </c>
      <c r="CV95" s="41" t="e">
        <f t="shared" si="81"/>
        <v>#REF!</v>
      </c>
      <c r="CW95" s="41" t="e">
        <f t="shared" si="81"/>
        <v>#REF!</v>
      </c>
      <c r="CX95" s="41" t="e">
        <f t="shared" si="81"/>
        <v>#REF!</v>
      </c>
      <c r="CY95" s="41" t="e">
        <f t="shared" si="81"/>
        <v>#REF!</v>
      </c>
      <c r="CZ95" s="41" t="e">
        <f t="shared" si="81"/>
        <v>#REF!</v>
      </c>
      <c r="DA95" s="41" t="e">
        <f t="shared" si="81"/>
        <v>#REF!</v>
      </c>
      <c r="DB95" s="41" t="e">
        <f t="shared" si="81"/>
        <v>#REF!</v>
      </c>
      <c r="DC95" s="41" t="e">
        <f t="shared" si="81"/>
        <v>#REF!</v>
      </c>
      <c r="DD95" s="41" t="e">
        <f t="shared" si="71"/>
        <v>#REF!</v>
      </c>
      <c r="DE95" s="41" t="e">
        <f t="shared" si="71"/>
        <v>#REF!</v>
      </c>
      <c r="DF95" s="41" t="e">
        <f t="shared" si="71"/>
        <v>#REF!</v>
      </c>
      <c r="DG95" s="41" t="e">
        <f t="shared" si="71"/>
        <v>#REF!</v>
      </c>
      <c r="DH95" s="41" t="e">
        <f t="shared" si="71"/>
        <v>#REF!</v>
      </c>
      <c r="DI95" s="41" t="e">
        <f t="shared" si="71"/>
        <v>#REF!</v>
      </c>
      <c r="DJ95" s="41" t="e">
        <f t="shared" si="71"/>
        <v>#REF!</v>
      </c>
      <c r="DK95" s="41" t="e">
        <f t="shared" si="71"/>
        <v>#REF!</v>
      </c>
      <c r="DL95" s="41" t="e">
        <f t="shared" si="71"/>
        <v>#REF!</v>
      </c>
      <c r="DM95" s="41" t="e">
        <f t="shared" si="71"/>
        <v>#REF!</v>
      </c>
      <c r="DN95" s="41" t="e">
        <f t="shared" si="71"/>
        <v>#REF!</v>
      </c>
      <c r="DO95" s="41" t="e">
        <f t="shared" si="71"/>
        <v>#REF!</v>
      </c>
      <c r="DP95" s="41" t="e">
        <f t="shared" si="71"/>
        <v>#REF!</v>
      </c>
      <c r="DQ95" s="41" t="e">
        <f t="shared" si="76"/>
        <v>#REF!</v>
      </c>
      <c r="DR95" s="41" t="e">
        <f t="shared" si="76"/>
        <v>#REF!</v>
      </c>
      <c r="DS95" s="41" t="e">
        <f t="shared" si="76"/>
        <v>#REF!</v>
      </c>
      <c r="DT95" s="41" t="e">
        <f t="shared" si="76"/>
        <v>#REF!</v>
      </c>
      <c r="DU95" s="41" t="e">
        <f t="shared" si="76"/>
        <v>#REF!</v>
      </c>
      <c r="DV95" s="41" t="e">
        <f t="shared" si="64"/>
        <v>#REF!</v>
      </c>
      <c r="DW95" s="41" t="e">
        <f t="shared" si="64"/>
        <v>#REF!</v>
      </c>
      <c r="DX95" s="41" t="e">
        <f t="shared" si="64"/>
        <v>#REF!</v>
      </c>
      <c r="DY95" s="41" t="e">
        <f t="shared" si="64"/>
        <v>#REF!</v>
      </c>
      <c r="DZ95" s="41" t="e">
        <f t="shared" si="64"/>
        <v>#REF!</v>
      </c>
      <c r="EA95" s="41" t="e">
        <f t="shared" si="64"/>
        <v>#REF!</v>
      </c>
      <c r="EB95" s="41" t="e">
        <f t="shared" si="64"/>
        <v>#REF!</v>
      </c>
      <c r="EC95" s="41" t="e">
        <f t="shared" si="64"/>
        <v>#REF!</v>
      </c>
      <c r="ED95" s="41" t="e">
        <f t="shared" si="64"/>
        <v>#REF!</v>
      </c>
      <c r="EE95" s="41" t="e">
        <f t="shared" si="64"/>
        <v>#REF!</v>
      </c>
      <c r="EF95" s="41" t="e">
        <f t="shared" si="77"/>
        <v>#REF!</v>
      </c>
      <c r="EG95" s="41" t="e">
        <f t="shared" si="77"/>
        <v>#REF!</v>
      </c>
      <c r="EH95" s="41" t="e">
        <f t="shared" si="77"/>
        <v>#REF!</v>
      </c>
      <c r="EI95" s="41" t="e">
        <f t="shared" si="77"/>
        <v>#REF!</v>
      </c>
      <c r="EJ95" s="41" t="e">
        <f t="shared" si="72"/>
        <v>#REF!</v>
      </c>
      <c r="EK95" s="41" t="e">
        <f t="shared" si="72"/>
        <v>#REF!</v>
      </c>
      <c r="EL95" s="41" t="e">
        <f t="shared" si="72"/>
        <v>#REF!</v>
      </c>
      <c r="EM95" s="41" t="e">
        <f t="shared" si="72"/>
        <v>#REF!</v>
      </c>
      <c r="EN95" s="41" t="e">
        <f t="shared" si="72"/>
        <v>#REF!</v>
      </c>
      <c r="EO95" s="41" t="e">
        <f t="shared" si="72"/>
        <v>#REF!</v>
      </c>
      <c r="EP95" s="41" t="e">
        <f t="shared" si="72"/>
        <v>#REF!</v>
      </c>
      <c r="EQ95" s="41" t="e">
        <f t="shared" si="72"/>
        <v>#REF!</v>
      </c>
      <c r="ER95" s="41" t="e">
        <f t="shared" si="72"/>
        <v>#REF!</v>
      </c>
      <c r="ES95" s="41" t="e">
        <f t="shared" si="72"/>
        <v>#REF!</v>
      </c>
      <c r="ET95" s="41" t="e">
        <f t="shared" si="72"/>
        <v>#REF!</v>
      </c>
      <c r="EU95" s="41" t="e">
        <f t="shared" si="72"/>
        <v>#REF!</v>
      </c>
      <c r="EV95" s="41" t="e">
        <f t="shared" si="72"/>
        <v>#REF!</v>
      </c>
      <c r="EW95" s="41" t="e">
        <f t="shared" si="78"/>
        <v>#REF!</v>
      </c>
      <c r="EX95" s="41" t="e">
        <f t="shared" si="78"/>
        <v>#REF!</v>
      </c>
      <c r="EY95" s="41" t="e">
        <f t="shared" si="78"/>
        <v>#REF!</v>
      </c>
      <c r="EZ95" s="41" t="e">
        <f t="shared" si="78"/>
        <v>#REF!</v>
      </c>
      <c r="FA95" s="41" t="e">
        <f t="shared" si="78"/>
        <v>#REF!</v>
      </c>
      <c r="FB95" s="41" t="e">
        <f t="shared" si="65"/>
        <v>#REF!</v>
      </c>
      <c r="FC95" s="41" t="e">
        <f t="shared" si="65"/>
        <v>#REF!</v>
      </c>
      <c r="FD95" s="41" t="e">
        <f t="shared" si="65"/>
        <v>#REF!</v>
      </c>
      <c r="FE95" s="41" t="e">
        <f t="shared" si="65"/>
        <v>#REF!</v>
      </c>
      <c r="FF95" s="41" t="e">
        <f t="shared" si="65"/>
        <v>#REF!</v>
      </c>
      <c r="FG95" s="41" t="e">
        <f t="shared" si="65"/>
        <v>#REF!</v>
      </c>
      <c r="FH95" s="41" t="e">
        <f t="shared" si="65"/>
        <v>#REF!</v>
      </c>
      <c r="FI95" s="41" t="e">
        <f t="shared" si="65"/>
        <v>#REF!</v>
      </c>
      <c r="FJ95" s="41" t="e">
        <f t="shared" si="65"/>
        <v>#REF!</v>
      </c>
      <c r="FK95" s="41" t="e">
        <f t="shared" si="65"/>
        <v>#REF!</v>
      </c>
      <c r="FL95" s="41" t="e">
        <f t="shared" si="79"/>
        <v>#REF!</v>
      </c>
      <c r="FM95" s="41" t="e">
        <f t="shared" si="79"/>
        <v>#REF!</v>
      </c>
      <c r="FN95" s="41" t="e">
        <f t="shared" si="79"/>
        <v>#REF!</v>
      </c>
      <c r="FO95" s="41" t="e">
        <f t="shared" si="79"/>
        <v>#REF!</v>
      </c>
      <c r="FP95" s="41" t="e">
        <f t="shared" si="73"/>
        <v>#REF!</v>
      </c>
      <c r="FQ95" s="41" t="e">
        <f t="shared" si="73"/>
        <v>#REF!</v>
      </c>
      <c r="FR95" s="41" t="e">
        <f t="shared" si="73"/>
        <v>#REF!</v>
      </c>
      <c r="FS95" s="41" t="e">
        <f t="shared" si="73"/>
        <v>#REF!</v>
      </c>
      <c r="FT95" s="41" t="e">
        <f t="shared" si="73"/>
        <v>#REF!</v>
      </c>
      <c r="FU95" s="41" t="e">
        <f t="shared" si="73"/>
        <v>#REF!</v>
      </c>
      <c r="FV95" s="41" t="e">
        <f t="shared" si="73"/>
        <v>#REF!</v>
      </c>
      <c r="FW95" s="41" t="e">
        <f t="shared" si="73"/>
        <v>#REF!</v>
      </c>
      <c r="FX95" s="41" t="e">
        <f t="shared" si="73"/>
        <v>#REF!</v>
      </c>
      <c r="FY95" s="41" t="e">
        <f t="shared" si="73"/>
        <v>#REF!</v>
      </c>
      <c r="FZ95" s="41" t="e">
        <f t="shared" si="73"/>
        <v>#REF!</v>
      </c>
      <c r="GA95" s="41" t="e">
        <f t="shared" si="73"/>
        <v>#REF!</v>
      </c>
      <c r="GB95" s="41" t="e">
        <f t="shared" si="73"/>
        <v>#REF!</v>
      </c>
      <c r="GC95" s="41" t="e">
        <f t="shared" si="80"/>
        <v>#REF!</v>
      </c>
      <c r="GD95" s="41" t="e">
        <f t="shared" si="80"/>
        <v>#REF!</v>
      </c>
      <c r="GE95" s="41" t="e">
        <f t="shared" si="80"/>
        <v>#REF!</v>
      </c>
      <c r="GF95" s="41" t="e">
        <f t="shared" si="80"/>
        <v>#REF!</v>
      </c>
      <c r="GG95" s="41" t="e">
        <f t="shared" si="80"/>
        <v>#REF!</v>
      </c>
      <c r="GH95" s="41" t="e">
        <f t="shared" si="66"/>
        <v>#REF!</v>
      </c>
      <c r="GI95" s="41" t="e">
        <f t="shared" si="58"/>
        <v>#REF!</v>
      </c>
      <c r="GJ95" s="41" t="e">
        <f t="shared" si="58"/>
        <v>#REF!</v>
      </c>
      <c r="GK95" s="41" t="e">
        <f t="shared" si="58"/>
        <v>#REF!</v>
      </c>
      <c r="GL95" s="41" t="e">
        <f t="shared" si="58"/>
        <v>#REF!</v>
      </c>
      <c r="GM95" s="41" t="e">
        <f t="shared" si="58"/>
        <v>#REF!</v>
      </c>
      <c r="GN95" s="41" t="e">
        <f t="shared" si="58"/>
        <v>#REF!</v>
      </c>
      <c r="GO95" s="41" t="e">
        <f t="shared" si="58"/>
        <v>#REF!</v>
      </c>
      <c r="GP95" s="41" t="e">
        <f t="shared" si="58"/>
        <v>#REF!</v>
      </c>
      <c r="GQ95" s="41" t="e">
        <f t="shared" si="58"/>
        <v>#REF!</v>
      </c>
      <c r="GR95" s="41" t="e">
        <f t="shared" si="58"/>
        <v>#REF!</v>
      </c>
      <c r="GS95" s="41" t="e">
        <f t="shared" si="58"/>
        <v>#REF!</v>
      </c>
      <c r="GT95" s="41" t="e">
        <f t="shared" si="82"/>
        <v>#REF!</v>
      </c>
      <c r="GU95" s="41" t="e">
        <f t="shared" si="82"/>
        <v>#REF!</v>
      </c>
      <c r="GV95" s="41" t="e">
        <f t="shared" si="82"/>
        <v>#REF!</v>
      </c>
      <c r="GW95" s="41" t="e">
        <f t="shared" si="82"/>
        <v>#REF!</v>
      </c>
      <c r="GX95" s="41" t="e">
        <f t="shared" si="82"/>
        <v>#REF!</v>
      </c>
      <c r="GY95" s="41" t="e">
        <f t="shared" si="59"/>
        <v>#REF!</v>
      </c>
      <c r="GZ95" s="41" t="e">
        <f t="shared" si="59"/>
        <v>#REF!</v>
      </c>
      <c r="HA95" s="41" t="e">
        <f t="shared" si="59"/>
        <v>#REF!</v>
      </c>
      <c r="HB95" s="41" t="e">
        <f t="shared" si="59"/>
        <v>#REF!</v>
      </c>
      <c r="HC95" s="41" t="e">
        <f t="shared" si="59"/>
        <v>#REF!</v>
      </c>
      <c r="HD95" s="41" t="e">
        <f t="shared" si="59"/>
        <v>#REF!</v>
      </c>
      <c r="HE95" s="41" t="e">
        <f t="shared" si="62"/>
        <v>#REF!</v>
      </c>
      <c r="HF95" s="41" t="e">
        <f t="shared" si="62"/>
        <v>#REF!</v>
      </c>
      <c r="HG95" s="41" t="e">
        <f t="shared" si="62"/>
        <v>#REF!</v>
      </c>
      <c r="HH95" s="41" t="e">
        <f t="shared" si="62"/>
        <v>#REF!</v>
      </c>
      <c r="HI95" s="41" t="e">
        <f t="shared" si="62"/>
        <v>#REF!</v>
      </c>
      <c r="HJ95" s="41" t="e">
        <f t="shared" si="62"/>
        <v>#REF!</v>
      </c>
    </row>
    <row r="96" spans="1:218" ht="14.4" x14ac:dyDescent="0.3">
      <c r="A96" s="42">
        <v>93</v>
      </c>
      <c r="B96" s="43" t="e">
        <f>'CMM2 - AUX CALC'!$CP$67</f>
        <v>#REF!</v>
      </c>
      <c r="CQ96" s="41" t="e">
        <f>$B96/(_xlfn.SINGLE(PrazoConcessao)*12-CQ$3+1)</f>
        <v>#REF!</v>
      </c>
      <c r="CR96" s="41" t="e">
        <f t="shared" si="83"/>
        <v>#REF!</v>
      </c>
      <c r="CS96" s="41" t="e">
        <f t="shared" si="83"/>
        <v>#REF!</v>
      </c>
      <c r="CT96" s="41" t="e">
        <f t="shared" si="83"/>
        <v>#REF!</v>
      </c>
      <c r="CU96" s="41" t="e">
        <f t="shared" si="83"/>
        <v>#REF!</v>
      </c>
      <c r="CV96" s="41" t="e">
        <f t="shared" si="81"/>
        <v>#REF!</v>
      </c>
      <c r="CW96" s="41" t="e">
        <f t="shared" si="81"/>
        <v>#REF!</v>
      </c>
      <c r="CX96" s="41" t="e">
        <f t="shared" si="81"/>
        <v>#REF!</v>
      </c>
      <c r="CY96" s="41" t="e">
        <f t="shared" si="81"/>
        <v>#REF!</v>
      </c>
      <c r="CZ96" s="41" t="e">
        <f t="shared" si="81"/>
        <v>#REF!</v>
      </c>
      <c r="DA96" s="41" t="e">
        <f t="shared" si="81"/>
        <v>#REF!</v>
      </c>
      <c r="DB96" s="41" t="e">
        <f t="shared" si="81"/>
        <v>#REF!</v>
      </c>
      <c r="DC96" s="41" t="e">
        <f t="shared" si="81"/>
        <v>#REF!</v>
      </c>
      <c r="DD96" s="41" t="e">
        <f t="shared" si="71"/>
        <v>#REF!</v>
      </c>
      <c r="DE96" s="41" t="e">
        <f t="shared" si="71"/>
        <v>#REF!</v>
      </c>
      <c r="DF96" s="41" t="e">
        <f t="shared" si="71"/>
        <v>#REF!</v>
      </c>
      <c r="DG96" s="41" t="e">
        <f t="shared" si="71"/>
        <v>#REF!</v>
      </c>
      <c r="DH96" s="41" t="e">
        <f t="shared" si="71"/>
        <v>#REF!</v>
      </c>
      <c r="DI96" s="41" t="e">
        <f t="shared" si="71"/>
        <v>#REF!</v>
      </c>
      <c r="DJ96" s="41" t="e">
        <f t="shared" si="71"/>
        <v>#REF!</v>
      </c>
      <c r="DK96" s="41" t="e">
        <f t="shared" si="71"/>
        <v>#REF!</v>
      </c>
      <c r="DL96" s="41" t="e">
        <f t="shared" si="71"/>
        <v>#REF!</v>
      </c>
      <c r="DM96" s="41" t="e">
        <f t="shared" si="71"/>
        <v>#REF!</v>
      </c>
      <c r="DN96" s="41" t="e">
        <f t="shared" si="71"/>
        <v>#REF!</v>
      </c>
      <c r="DO96" s="41" t="e">
        <f t="shared" si="71"/>
        <v>#REF!</v>
      </c>
      <c r="DP96" s="41" t="e">
        <f t="shared" si="71"/>
        <v>#REF!</v>
      </c>
      <c r="DQ96" s="41" t="e">
        <f t="shared" si="76"/>
        <v>#REF!</v>
      </c>
      <c r="DR96" s="41" t="e">
        <f t="shared" si="76"/>
        <v>#REF!</v>
      </c>
      <c r="DS96" s="41" t="e">
        <f t="shared" si="76"/>
        <v>#REF!</v>
      </c>
      <c r="DT96" s="41" t="e">
        <f t="shared" si="76"/>
        <v>#REF!</v>
      </c>
      <c r="DU96" s="41" t="e">
        <f t="shared" si="76"/>
        <v>#REF!</v>
      </c>
      <c r="DV96" s="41" t="e">
        <f t="shared" si="64"/>
        <v>#REF!</v>
      </c>
      <c r="DW96" s="41" t="e">
        <f t="shared" si="64"/>
        <v>#REF!</v>
      </c>
      <c r="DX96" s="41" t="e">
        <f t="shared" si="64"/>
        <v>#REF!</v>
      </c>
      <c r="DY96" s="41" t="e">
        <f t="shared" si="64"/>
        <v>#REF!</v>
      </c>
      <c r="DZ96" s="41" t="e">
        <f t="shared" si="64"/>
        <v>#REF!</v>
      </c>
      <c r="EA96" s="41" t="e">
        <f t="shared" si="64"/>
        <v>#REF!</v>
      </c>
      <c r="EB96" s="41" t="e">
        <f t="shared" si="64"/>
        <v>#REF!</v>
      </c>
      <c r="EC96" s="41" t="e">
        <f t="shared" si="64"/>
        <v>#REF!</v>
      </c>
      <c r="ED96" s="41" t="e">
        <f t="shared" si="64"/>
        <v>#REF!</v>
      </c>
      <c r="EE96" s="41" t="e">
        <f t="shared" si="64"/>
        <v>#REF!</v>
      </c>
      <c r="EF96" s="41" t="e">
        <f t="shared" si="77"/>
        <v>#REF!</v>
      </c>
      <c r="EG96" s="41" t="e">
        <f t="shared" si="77"/>
        <v>#REF!</v>
      </c>
      <c r="EH96" s="41" t="e">
        <f t="shared" si="77"/>
        <v>#REF!</v>
      </c>
      <c r="EI96" s="41" t="e">
        <f t="shared" si="77"/>
        <v>#REF!</v>
      </c>
      <c r="EJ96" s="41" t="e">
        <f t="shared" si="72"/>
        <v>#REF!</v>
      </c>
      <c r="EK96" s="41" t="e">
        <f t="shared" si="72"/>
        <v>#REF!</v>
      </c>
      <c r="EL96" s="41" t="e">
        <f t="shared" si="72"/>
        <v>#REF!</v>
      </c>
      <c r="EM96" s="41" t="e">
        <f t="shared" si="72"/>
        <v>#REF!</v>
      </c>
      <c r="EN96" s="41" t="e">
        <f t="shared" si="72"/>
        <v>#REF!</v>
      </c>
      <c r="EO96" s="41" t="e">
        <f t="shared" si="72"/>
        <v>#REF!</v>
      </c>
      <c r="EP96" s="41" t="e">
        <f t="shared" si="72"/>
        <v>#REF!</v>
      </c>
      <c r="EQ96" s="41" t="e">
        <f t="shared" si="72"/>
        <v>#REF!</v>
      </c>
      <c r="ER96" s="41" t="e">
        <f t="shared" si="72"/>
        <v>#REF!</v>
      </c>
      <c r="ES96" s="41" t="e">
        <f t="shared" si="72"/>
        <v>#REF!</v>
      </c>
      <c r="ET96" s="41" t="e">
        <f t="shared" si="72"/>
        <v>#REF!</v>
      </c>
      <c r="EU96" s="41" t="e">
        <f t="shared" si="72"/>
        <v>#REF!</v>
      </c>
      <c r="EV96" s="41" t="e">
        <f t="shared" si="72"/>
        <v>#REF!</v>
      </c>
      <c r="EW96" s="41" t="e">
        <f t="shared" si="78"/>
        <v>#REF!</v>
      </c>
      <c r="EX96" s="41" t="e">
        <f t="shared" si="78"/>
        <v>#REF!</v>
      </c>
      <c r="EY96" s="41" t="e">
        <f t="shared" si="78"/>
        <v>#REF!</v>
      </c>
      <c r="EZ96" s="41" t="e">
        <f t="shared" si="78"/>
        <v>#REF!</v>
      </c>
      <c r="FA96" s="41" t="e">
        <f t="shared" si="78"/>
        <v>#REF!</v>
      </c>
      <c r="FB96" s="41" t="e">
        <f t="shared" si="65"/>
        <v>#REF!</v>
      </c>
      <c r="FC96" s="41" t="e">
        <f t="shared" si="65"/>
        <v>#REF!</v>
      </c>
      <c r="FD96" s="41" t="e">
        <f t="shared" si="65"/>
        <v>#REF!</v>
      </c>
      <c r="FE96" s="41" t="e">
        <f t="shared" si="65"/>
        <v>#REF!</v>
      </c>
      <c r="FF96" s="41" t="e">
        <f t="shared" si="65"/>
        <v>#REF!</v>
      </c>
      <c r="FG96" s="41" t="e">
        <f t="shared" si="65"/>
        <v>#REF!</v>
      </c>
      <c r="FH96" s="41" t="e">
        <f t="shared" si="65"/>
        <v>#REF!</v>
      </c>
      <c r="FI96" s="41" t="e">
        <f t="shared" si="65"/>
        <v>#REF!</v>
      </c>
      <c r="FJ96" s="41" t="e">
        <f t="shared" si="65"/>
        <v>#REF!</v>
      </c>
      <c r="FK96" s="41" t="e">
        <f t="shared" si="65"/>
        <v>#REF!</v>
      </c>
      <c r="FL96" s="41" t="e">
        <f t="shared" si="79"/>
        <v>#REF!</v>
      </c>
      <c r="FM96" s="41" t="e">
        <f t="shared" si="79"/>
        <v>#REF!</v>
      </c>
      <c r="FN96" s="41" t="e">
        <f t="shared" si="79"/>
        <v>#REF!</v>
      </c>
      <c r="FO96" s="41" t="e">
        <f t="shared" si="79"/>
        <v>#REF!</v>
      </c>
      <c r="FP96" s="41" t="e">
        <f t="shared" si="73"/>
        <v>#REF!</v>
      </c>
      <c r="FQ96" s="41" t="e">
        <f t="shared" si="73"/>
        <v>#REF!</v>
      </c>
      <c r="FR96" s="41" t="e">
        <f t="shared" si="73"/>
        <v>#REF!</v>
      </c>
      <c r="FS96" s="41" t="e">
        <f t="shared" si="73"/>
        <v>#REF!</v>
      </c>
      <c r="FT96" s="41" t="e">
        <f t="shared" si="73"/>
        <v>#REF!</v>
      </c>
      <c r="FU96" s="41" t="e">
        <f t="shared" si="73"/>
        <v>#REF!</v>
      </c>
      <c r="FV96" s="41" t="e">
        <f t="shared" si="73"/>
        <v>#REF!</v>
      </c>
      <c r="FW96" s="41" t="e">
        <f t="shared" si="73"/>
        <v>#REF!</v>
      </c>
      <c r="FX96" s="41" t="e">
        <f t="shared" si="73"/>
        <v>#REF!</v>
      </c>
      <c r="FY96" s="41" t="e">
        <f t="shared" si="73"/>
        <v>#REF!</v>
      </c>
      <c r="FZ96" s="41" t="e">
        <f t="shared" si="73"/>
        <v>#REF!</v>
      </c>
      <c r="GA96" s="41" t="e">
        <f t="shared" si="73"/>
        <v>#REF!</v>
      </c>
      <c r="GB96" s="41" t="e">
        <f t="shared" si="73"/>
        <v>#REF!</v>
      </c>
      <c r="GC96" s="41" t="e">
        <f t="shared" si="80"/>
        <v>#REF!</v>
      </c>
      <c r="GD96" s="41" t="e">
        <f t="shared" si="80"/>
        <v>#REF!</v>
      </c>
      <c r="GE96" s="41" t="e">
        <f t="shared" si="80"/>
        <v>#REF!</v>
      </c>
      <c r="GF96" s="41" t="e">
        <f t="shared" si="80"/>
        <v>#REF!</v>
      </c>
      <c r="GG96" s="41" t="e">
        <f t="shared" si="80"/>
        <v>#REF!</v>
      </c>
      <c r="GH96" s="41" t="e">
        <f t="shared" si="66"/>
        <v>#REF!</v>
      </c>
      <c r="GI96" s="41" t="e">
        <f t="shared" si="58"/>
        <v>#REF!</v>
      </c>
      <c r="GJ96" s="41" t="e">
        <f t="shared" si="58"/>
        <v>#REF!</v>
      </c>
      <c r="GK96" s="41" t="e">
        <f t="shared" si="58"/>
        <v>#REF!</v>
      </c>
      <c r="GL96" s="41" t="e">
        <f t="shared" si="58"/>
        <v>#REF!</v>
      </c>
      <c r="GM96" s="41" t="e">
        <f t="shared" si="58"/>
        <v>#REF!</v>
      </c>
      <c r="GN96" s="41" t="e">
        <f t="shared" si="58"/>
        <v>#REF!</v>
      </c>
      <c r="GO96" s="41" t="e">
        <f t="shared" si="58"/>
        <v>#REF!</v>
      </c>
      <c r="GP96" s="41" t="e">
        <f t="shared" si="58"/>
        <v>#REF!</v>
      </c>
      <c r="GQ96" s="41" t="e">
        <f t="shared" si="58"/>
        <v>#REF!</v>
      </c>
      <c r="GR96" s="41" t="e">
        <f t="shared" si="58"/>
        <v>#REF!</v>
      </c>
      <c r="GS96" s="41" t="e">
        <f t="shared" si="58"/>
        <v>#REF!</v>
      </c>
      <c r="GT96" s="41" t="e">
        <f t="shared" si="82"/>
        <v>#REF!</v>
      </c>
      <c r="GU96" s="41" t="e">
        <f t="shared" si="82"/>
        <v>#REF!</v>
      </c>
      <c r="GV96" s="41" t="e">
        <f t="shared" si="82"/>
        <v>#REF!</v>
      </c>
      <c r="GW96" s="41" t="e">
        <f t="shared" si="82"/>
        <v>#REF!</v>
      </c>
      <c r="GX96" s="41" t="e">
        <f t="shared" si="82"/>
        <v>#REF!</v>
      </c>
      <c r="GY96" s="41" t="e">
        <f t="shared" si="59"/>
        <v>#REF!</v>
      </c>
      <c r="GZ96" s="41" t="e">
        <f t="shared" si="59"/>
        <v>#REF!</v>
      </c>
      <c r="HA96" s="41" t="e">
        <f t="shared" si="59"/>
        <v>#REF!</v>
      </c>
      <c r="HB96" s="41" t="e">
        <f t="shared" si="59"/>
        <v>#REF!</v>
      </c>
      <c r="HC96" s="41" t="e">
        <f t="shared" si="59"/>
        <v>#REF!</v>
      </c>
      <c r="HD96" s="41" t="e">
        <f t="shared" si="59"/>
        <v>#REF!</v>
      </c>
      <c r="HE96" s="41" t="e">
        <f t="shared" si="62"/>
        <v>#REF!</v>
      </c>
      <c r="HF96" s="41" t="e">
        <f t="shared" si="62"/>
        <v>#REF!</v>
      </c>
      <c r="HG96" s="41" t="e">
        <f t="shared" si="62"/>
        <v>#REF!</v>
      </c>
      <c r="HH96" s="41" t="e">
        <f t="shared" si="62"/>
        <v>#REF!</v>
      </c>
      <c r="HI96" s="41" t="e">
        <f t="shared" si="62"/>
        <v>#REF!</v>
      </c>
      <c r="HJ96" s="41" t="e">
        <f t="shared" si="62"/>
        <v>#REF!</v>
      </c>
    </row>
    <row r="97" spans="1:218" ht="14.4" x14ac:dyDescent="0.3">
      <c r="A97" s="42">
        <v>94</v>
      </c>
      <c r="B97" s="43" t="e">
        <f>'CMM2 - AUX CALC'!$CQ$67</f>
        <v>#REF!</v>
      </c>
      <c r="CR97" s="41" t="e">
        <f>$B97/(_xlfn.SINGLE(PrazoConcessao)*12-CR$3+1)</f>
        <v>#REF!</v>
      </c>
      <c r="CS97" s="41" t="e">
        <f t="shared" si="83"/>
        <v>#REF!</v>
      </c>
      <c r="CT97" s="41" t="e">
        <f t="shared" si="83"/>
        <v>#REF!</v>
      </c>
      <c r="CU97" s="41" t="e">
        <f t="shared" si="83"/>
        <v>#REF!</v>
      </c>
      <c r="CV97" s="41" t="e">
        <f t="shared" si="81"/>
        <v>#REF!</v>
      </c>
      <c r="CW97" s="41" t="e">
        <f t="shared" si="81"/>
        <v>#REF!</v>
      </c>
      <c r="CX97" s="41" t="e">
        <f t="shared" si="81"/>
        <v>#REF!</v>
      </c>
      <c r="CY97" s="41" t="e">
        <f t="shared" si="81"/>
        <v>#REF!</v>
      </c>
      <c r="CZ97" s="41" t="e">
        <f t="shared" si="81"/>
        <v>#REF!</v>
      </c>
      <c r="DA97" s="41" t="e">
        <f t="shared" si="81"/>
        <v>#REF!</v>
      </c>
      <c r="DB97" s="41" t="e">
        <f t="shared" si="81"/>
        <v>#REF!</v>
      </c>
      <c r="DC97" s="41" t="e">
        <f t="shared" si="81"/>
        <v>#REF!</v>
      </c>
      <c r="DD97" s="41" t="e">
        <f t="shared" si="71"/>
        <v>#REF!</v>
      </c>
      <c r="DE97" s="41" t="e">
        <f t="shared" si="71"/>
        <v>#REF!</v>
      </c>
      <c r="DF97" s="41" t="e">
        <f t="shared" si="71"/>
        <v>#REF!</v>
      </c>
      <c r="DG97" s="41" t="e">
        <f t="shared" si="71"/>
        <v>#REF!</v>
      </c>
      <c r="DH97" s="41" t="e">
        <f t="shared" si="71"/>
        <v>#REF!</v>
      </c>
      <c r="DI97" s="41" t="e">
        <f t="shared" si="71"/>
        <v>#REF!</v>
      </c>
      <c r="DJ97" s="41" t="e">
        <f t="shared" si="71"/>
        <v>#REF!</v>
      </c>
      <c r="DK97" s="41" t="e">
        <f t="shared" si="71"/>
        <v>#REF!</v>
      </c>
      <c r="DL97" s="41" t="e">
        <f t="shared" si="71"/>
        <v>#REF!</v>
      </c>
      <c r="DM97" s="41" t="e">
        <f t="shared" si="71"/>
        <v>#REF!</v>
      </c>
      <c r="DN97" s="41" t="e">
        <f t="shared" si="71"/>
        <v>#REF!</v>
      </c>
      <c r="DO97" s="41" t="e">
        <f t="shared" si="71"/>
        <v>#REF!</v>
      </c>
      <c r="DP97" s="41" t="e">
        <f t="shared" si="71"/>
        <v>#REF!</v>
      </c>
      <c r="DQ97" s="41" t="e">
        <f t="shared" si="76"/>
        <v>#REF!</v>
      </c>
      <c r="DR97" s="41" t="e">
        <f t="shared" si="76"/>
        <v>#REF!</v>
      </c>
      <c r="DS97" s="41" t="e">
        <f t="shared" si="76"/>
        <v>#REF!</v>
      </c>
      <c r="DT97" s="41" t="e">
        <f t="shared" si="76"/>
        <v>#REF!</v>
      </c>
      <c r="DU97" s="41" t="e">
        <f t="shared" si="76"/>
        <v>#REF!</v>
      </c>
      <c r="DV97" s="41" t="e">
        <f t="shared" si="64"/>
        <v>#REF!</v>
      </c>
      <c r="DW97" s="41" t="e">
        <f t="shared" si="64"/>
        <v>#REF!</v>
      </c>
      <c r="DX97" s="41" t="e">
        <f t="shared" si="64"/>
        <v>#REF!</v>
      </c>
      <c r="DY97" s="41" t="e">
        <f t="shared" si="64"/>
        <v>#REF!</v>
      </c>
      <c r="DZ97" s="41" t="e">
        <f t="shared" si="64"/>
        <v>#REF!</v>
      </c>
      <c r="EA97" s="41" t="e">
        <f t="shared" si="64"/>
        <v>#REF!</v>
      </c>
      <c r="EB97" s="41" t="e">
        <f t="shared" si="64"/>
        <v>#REF!</v>
      </c>
      <c r="EC97" s="41" t="e">
        <f t="shared" si="64"/>
        <v>#REF!</v>
      </c>
      <c r="ED97" s="41" t="e">
        <f t="shared" si="64"/>
        <v>#REF!</v>
      </c>
      <c r="EE97" s="41" t="e">
        <f t="shared" si="64"/>
        <v>#REF!</v>
      </c>
      <c r="EF97" s="41" t="e">
        <f t="shared" si="77"/>
        <v>#REF!</v>
      </c>
      <c r="EG97" s="41" t="e">
        <f t="shared" si="77"/>
        <v>#REF!</v>
      </c>
      <c r="EH97" s="41" t="e">
        <f t="shared" si="77"/>
        <v>#REF!</v>
      </c>
      <c r="EI97" s="41" t="e">
        <f t="shared" si="77"/>
        <v>#REF!</v>
      </c>
      <c r="EJ97" s="41" t="e">
        <f t="shared" si="72"/>
        <v>#REF!</v>
      </c>
      <c r="EK97" s="41" t="e">
        <f t="shared" si="72"/>
        <v>#REF!</v>
      </c>
      <c r="EL97" s="41" t="e">
        <f t="shared" si="72"/>
        <v>#REF!</v>
      </c>
      <c r="EM97" s="41" t="e">
        <f t="shared" si="72"/>
        <v>#REF!</v>
      </c>
      <c r="EN97" s="41" t="e">
        <f t="shared" si="72"/>
        <v>#REF!</v>
      </c>
      <c r="EO97" s="41" t="e">
        <f t="shared" si="72"/>
        <v>#REF!</v>
      </c>
      <c r="EP97" s="41" t="e">
        <f t="shared" si="72"/>
        <v>#REF!</v>
      </c>
      <c r="EQ97" s="41" t="e">
        <f t="shared" si="72"/>
        <v>#REF!</v>
      </c>
      <c r="ER97" s="41" t="e">
        <f t="shared" si="72"/>
        <v>#REF!</v>
      </c>
      <c r="ES97" s="41" t="e">
        <f t="shared" si="72"/>
        <v>#REF!</v>
      </c>
      <c r="ET97" s="41" t="e">
        <f t="shared" si="72"/>
        <v>#REF!</v>
      </c>
      <c r="EU97" s="41" t="e">
        <f t="shared" si="72"/>
        <v>#REF!</v>
      </c>
      <c r="EV97" s="41" t="e">
        <f t="shared" si="72"/>
        <v>#REF!</v>
      </c>
      <c r="EW97" s="41" t="e">
        <f t="shared" si="78"/>
        <v>#REF!</v>
      </c>
      <c r="EX97" s="41" t="e">
        <f t="shared" si="78"/>
        <v>#REF!</v>
      </c>
      <c r="EY97" s="41" t="e">
        <f t="shared" si="78"/>
        <v>#REF!</v>
      </c>
      <c r="EZ97" s="41" t="e">
        <f t="shared" si="78"/>
        <v>#REF!</v>
      </c>
      <c r="FA97" s="41" t="e">
        <f t="shared" si="78"/>
        <v>#REF!</v>
      </c>
      <c r="FB97" s="41" t="e">
        <f t="shared" si="65"/>
        <v>#REF!</v>
      </c>
      <c r="FC97" s="41" t="e">
        <f t="shared" si="65"/>
        <v>#REF!</v>
      </c>
      <c r="FD97" s="41" t="e">
        <f t="shared" si="65"/>
        <v>#REF!</v>
      </c>
      <c r="FE97" s="41" t="e">
        <f t="shared" si="65"/>
        <v>#REF!</v>
      </c>
      <c r="FF97" s="41" t="e">
        <f t="shared" si="65"/>
        <v>#REF!</v>
      </c>
      <c r="FG97" s="41" t="e">
        <f t="shared" si="65"/>
        <v>#REF!</v>
      </c>
      <c r="FH97" s="41" t="e">
        <f t="shared" si="65"/>
        <v>#REF!</v>
      </c>
      <c r="FI97" s="41" t="e">
        <f t="shared" si="65"/>
        <v>#REF!</v>
      </c>
      <c r="FJ97" s="41" t="e">
        <f t="shared" si="65"/>
        <v>#REF!</v>
      </c>
      <c r="FK97" s="41" t="e">
        <f t="shared" si="65"/>
        <v>#REF!</v>
      </c>
      <c r="FL97" s="41" t="e">
        <f t="shared" si="79"/>
        <v>#REF!</v>
      </c>
      <c r="FM97" s="41" t="e">
        <f t="shared" si="79"/>
        <v>#REF!</v>
      </c>
      <c r="FN97" s="41" t="e">
        <f t="shared" si="79"/>
        <v>#REF!</v>
      </c>
      <c r="FO97" s="41" t="e">
        <f t="shared" si="79"/>
        <v>#REF!</v>
      </c>
      <c r="FP97" s="41" t="e">
        <f t="shared" si="73"/>
        <v>#REF!</v>
      </c>
      <c r="FQ97" s="41" t="e">
        <f t="shared" si="73"/>
        <v>#REF!</v>
      </c>
      <c r="FR97" s="41" t="e">
        <f t="shared" si="73"/>
        <v>#REF!</v>
      </c>
      <c r="FS97" s="41" t="e">
        <f t="shared" si="73"/>
        <v>#REF!</v>
      </c>
      <c r="FT97" s="41" t="e">
        <f t="shared" si="73"/>
        <v>#REF!</v>
      </c>
      <c r="FU97" s="41" t="e">
        <f t="shared" si="73"/>
        <v>#REF!</v>
      </c>
      <c r="FV97" s="41" t="e">
        <f t="shared" si="73"/>
        <v>#REF!</v>
      </c>
      <c r="FW97" s="41" t="e">
        <f t="shared" si="73"/>
        <v>#REF!</v>
      </c>
      <c r="FX97" s="41" t="e">
        <f t="shared" si="73"/>
        <v>#REF!</v>
      </c>
      <c r="FY97" s="41" t="e">
        <f t="shared" si="73"/>
        <v>#REF!</v>
      </c>
      <c r="FZ97" s="41" t="e">
        <f t="shared" si="73"/>
        <v>#REF!</v>
      </c>
      <c r="GA97" s="41" t="e">
        <f t="shared" si="73"/>
        <v>#REF!</v>
      </c>
      <c r="GB97" s="41" t="e">
        <f t="shared" si="73"/>
        <v>#REF!</v>
      </c>
      <c r="GC97" s="41" t="e">
        <f t="shared" si="80"/>
        <v>#REF!</v>
      </c>
      <c r="GD97" s="41" t="e">
        <f t="shared" si="80"/>
        <v>#REF!</v>
      </c>
      <c r="GE97" s="41" t="e">
        <f t="shared" si="80"/>
        <v>#REF!</v>
      </c>
      <c r="GF97" s="41" t="e">
        <f t="shared" si="80"/>
        <v>#REF!</v>
      </c>
      <c r="GG97" s="41" t="e">
        <f t="shared" si="80"/>
        <v>#REF!</v>
      </c>
      <c r="GH97" s="41" t="e">
        <f t="shared" si="66"/>
        <v>#REF!</v>
      </c>
      <c r="GI97" s="41" t="e">
        <f t="shared" si="58"/>
        <v>#REF!</v>
      </c>
      <c r="GJ97" s="41" t="e">
        <f t="shared" si="58"/>
        <v>#REF!</v>
      </c>
      <c r="GK97" s="41" t="e">
        <f t="shared" si="58"/>
        <v>#REF!</v>
      </c>
      <c r="GL97" s="41" t="e">
        <f t="shared" si="58"/>
        <v>#REF!</v>
      </c>
      <c r="GM97" s="41" t="e">
        <f t="shared" si="58"/>
        <v>#REF!</v>
      </c>
      <c r="GN97" s="41" t="e">
        <f t="shared" si="58"/>
        <v>#REF!</v>
      </c>
      <c r="GO97" s="41" t="e">
        <f t="shared" si="58"/>
        <v>#REF!</v>
      </c>
      <c r="GP97" s="41" t="e">
        <f t="shared" si="58"/>
        <v>#REF!</v>
      </c>
      <c r="GQ97" s="41" t="e">
        <f t="shared" si="58"/>
        <v>#REF!</v>
      </c>
      <c r="GR97" s="41" t="e">
        <f t="shared" si="58"/>
        <v>#REF!</v>
      </c>
      <c r="GS97" s="41" t="e">
        <f t="shared" si="58"/>
        <v>#REF!</v>
      </c>
      <c r="GT97" s="41" t="e">
        <f t="shared" si="82"/>
        <v>#REF!</v>
      </c>
      <c r="GU97" s="41" t="e">
        <f t="shared" si="82"/>
        <v>#REF!</v>
      </c>
      <c r="GV97" s="41" t="e">
        <f t="shared" si="82"/>
        <v>#REF!</v>
      </c>
      <c r="GW97" s="41" t="e">
        <f t="shared" si="82"/>
        <v>#REF!</v>
      </c>
      <c r="GX97" s="41" t="e">
        <f t="shared" si="82"/>
        <v>#REF!</v>
      </c>
      <c r="GY97" s="41" t="e">
        <f t="shared" si="59"/>
        <v>#REF!</v>
      </c>
      <c r="GZ97" s="41" t="e">
        <f t="shared" si="59"/>
        <v>#REF!</v>
      </c>
      <c r="HA97" s="41" t="e">
        <f t="shared" si="59"/>
        <v>#REF!</v>
      </c>
      <c r="HB97" s="41" t="e">
        <f t="shared" si="59"/>
        <v>#REF!</v>
      </c>
      <c r="HC97" s="41" t="e">
        <f t="shared" si="59"/>
        <v>#REF!</v>
      </c>
      <c r="HD97" s="41" t="e">
        <f t="shared" si="59"/>
        <v>#REF!</v>
      </c>
      <c r="HE97" s="41" t="e">
        <f t="shared" si="62"/>
        <v>#REF!</v>
      </c>
      <c r="HF97" s="41" t="e">
        <f t="shared" si="62"/>
        <v>#REF!</v>
      </c>
      <c r="HG97" s="41" t="e">
        <f t="shared" si="62"/>
        <v>#REF!</v>
      </c>
      <c r="HH97" s="41" t="e">
        <f t="shared" si="62"/>
        <v>#REF!</v>
      </c>
      <c r="HI97" s="41" t="e">
        <f t="shared" si="62"/>
        <v>#REF!</v>
      </c>
      <c r="HJ97" s="41" t="e">
        <f t="shared" si="62"/>
        <v>#REF!</v>
      </c>
    </row>
    <row r="98" spans="1:218" ht="14.4" x14ac:dyDescent="0.3">
      <c r="A98" s="42">
        <v>95</v>
      </c>
      <c r="B98" s="43" t="e">
        <f>'CMM2 - AUX CALC'!$CR$67</f>
        <v>#REF!</v>
      </c>
      <c r="CS98" s="41" t="e">
        <f>$B98/(_xlfn.SINGLE(PrazoConcessao)*12-CS$3+1)</f>
        <v>#REF!</v>
      </c>
      <c r="CT98" s="41" t="e">
        <f t="shared" si="83"/>
        <v>#REF!</v>
      </c>
      <c r="CU98" s="41" t="e">
        <f t="shared" si="83"/>
        <v>#REF!</v>
      </c>
      <c r="CV98" s="41" t="e">
        <f t="shared" si="81"/>
        <v>#REF!</v>
      </c>
      <c r="CW98" s="41" t="e">
        <f t="shared" si="81"/>
        <v>#REF!</v>
      </c>
      <c r="CX98" s="41" t="e">
        <f t="shared" si="81"/>
        <v>#REF!</v>
      </c>
      <c r="CY98" s="41" t="e">
        <f t="shared" si="81"/>
        <v>#REF!</v>
      </c>
      <c r="CZ98" s="41" t="e">
        <f t="shared" si="81"/>
        <v>#REF!</v>
      </c>
      <c r="DA98" s="41" t="e">
        <f t="shared" si="81"/>
        <v>#REF!</v>
      </c>
      <c r="DB98" s="41" t="e">
        <f t="shared" si="81"/>
        <v>#REF!</v>
      </c>
      <c r="DC98" s="41" t="e">
        <f t="shared" si="81"/>
        <v>#REF!</v>
      </c>
      <c r="DD98" s="41" t="e">
        <f t="shared" si="71"/>
        <v>#REF!</v>
      </c>
      <c r="DE98" s="41" t="e">
        <f t="shared" si="71"/>
        <v>#REF!</v>
      </c>
      <c r="DF98" s="41" t="e">
        <f t="shared" si="71"/>
        <v>#REF!</v>
      </c>
      <c r="DG98" s="41" t="e">
        <f t="shared" si="71"/>
        <v>#REF!</v>
      </c>
      <c r="DH98" s="41" t="e">
        <f t="shared" si="71"/>
        <v>#REF!</v>
      </c>
      <c r="DI98" s="41" t="e">
        <f t="shared" si="71"/>
        <v>#REF!</v>
      </c>
      <c r="DJ98" s="41" t="e">
        <f t="shared" si="71"/>
        <v>#REF!</v>
      </c>
      <c r="DK98" s="41" t="e">
        <f t="shared" si="71"/>
        <v>#REF!</v>
      </c>
      <c r="DL98" s="41" t="e">
        <f t="shared" si="71"/>
        <v>#REF!</v>
      </c>
      <c r="DM98" s="41" t="e">
        <f t="shared" si="71"/>
        <v>#REF!</v>
      </c>
      <c r="DN98" s="41" t="e">
        <f t="shared" si="71"/>
        <v>#REF!</v>
      </c>
      <c r="DO98" s="41" t="e">
        <f t="shared" si="71"/>
        <v>#REF!</v>
      </c>
      <c r="DP98" s="41" t="e">
        <f t="shared" si="71"/>
        <v>#REF!</v>
      </c>
      <c r="DQ98" s="41" t="e">
        <f t="shared" si="76"/>
        <v>#REF!</v>
      </c>
      <c r="DR98" s="41" t="e">
        <f t="shared" si="76"/>
        <v>#REF!</v>
      </c>
      <c r="DS98" s="41" t="e">
        <f t="shared" si="76"/>
        <v>#REF!</v>
      </c>
      <c r="DT98" s="41" t="e">
        <f t="shared" si="76"/>
        <v>#REF!</v>
      </c>
      <c r="DU98" s="41" t="e">
        <f t="shared" si="76"/>
        <v>#REF!</v>
      </c>
      <c r="DV98" s="41" t="e">
        <f t="shared" si="64"/>
        <v>#REF!</v>
      </c>
      <c r="DW98" s="41" t="e">
        <f t="shared" si="64"/>
        <v>#REF!</v>
      </c>
      <c r="DX98" s="41" t="e">
        <f t="shared" si="64"/>
        <v>#REF!</v>
      </c>
      <c r="DY98" s="41" t="e">
        <f t="shared" si="64"/>
        <v>#REF!</v>
      </c>
      <c r="DZ98" s="41" t="e">
        <f t="shared" si="64"/>
        <v>#REF!</v>
      </c>
      <c r="EA98" s="41" t="e">
        <f t="shared" si="64"/>
        <v>#REF!</v>
      </c>
      <c r="EB98" s="41" t="e">
        <f t="shared" si="64"/>
        <v>#REF!</v>
      </c>
      <c r="EC98" s="41" t="e">
        <f t="shared" si="64"/>
        <v>#REF!</v>
      </c>
      <c r="ED98" s="41" t="e">
        <f t="shared" si="64"/>
        <v>#REF!</v>
      </c>
      <c r="EE98" s="41" t="e">
        <f t="shared" si="64"/>
        <v>#REF!</v>
      </c>
      <c r="EF98" s="41" t="e">
        <f t="shared" si="77"/>
        <v>#REF!</v>
      </c>
      <c r="EG98" s="41" t="e">
        <f t="shared" si="77"/>
        <v>#REF!</v>
      </c>
      <c r="EH98" s="41" t="e">
        <f t="shared" si="77"/>
        <v>#REF!</v>
      </c>
      <c r="EI98" s="41" t="e">
        <f t="shared" si="77"/>
        <v>#REF!</v>
      </c>
      <c r="EJ98" s="41" t="e">
        <f t="shared" si="72"/>
        <v>#REF!</v>
      </c>
      <c r="EK98" s="41" t="e">
        <f t="shared" si="72"/>
        <v>#REF!</v>
      </c>
      <c r="EL98" s="41" t="e">
        <f t="shared" si="72"/>
        <v>#REF!</v>
      </c>
      <c r="EM98" s="41" t="e">
        <f t="shared" si="72"/>
        <v>#REF!</v>
      </c>
      <c r="EN98" s="41" t="e">
        <f t="shared" si="72"/>
        <v>#REF!</v>
      </c>
      <c r="EO98" s="41" t="e">
        <f t="shared" si="72"/>
        <v>#REF!</v>
      </c>
      <c r="EP98" s="41" t="e">
        <f t="shared" si="72"/>
        <v>#REF!</v>
      </c>
      <c r="EQ98" s="41" t="e">
        <f t="shared" si="72"/>
        <v>#REF!</v>
      </c>
      <c r="ER98" s="41" t="e">
        <f t="shared" si="72"/>
        <v>#REF!</v>
      </c>
      <c r="ES98" s="41" t="e">
        <f t="shared" si="72"/>
        <v>#REF!</v>
      </c>
      <c r="ET98" s="41" t="e">
        <f t="shared" si="72"/>
        <v>#REF!</v>
      </c>
      <c r="EU98" s="41" t="e">
        <f t="shared" si="72"/>
        <v>#REF!</v>
      </c>
      <c r="EV98" s="41" t="e">
        <f t="shared" si="72"/>
        <v>#REF!</v>
      </c>
      <c r="EW98" s="41" t="e">
        <f t="shared" si="78"/>
        <v>#REF!</v>
      </c>
      <c r="EX98" s="41" t="e">
        <f t="shared" si="78"/>
        <v>#REF!</v>
      </c>
      <c r="EY98" s="41" t="e">
        <f t="shared" si="78"/>
        <v>#REF!</v>
      </c>
      <c r="EZ98" s="41" t="e">
        <f t="shared" si="78"/>
        <v>#REF!</v>
      </c>
      <c r="FA98" s="41" t="e">
        <f t="shared" si="78"/>
        <v>#REF!</v>
      </c>
      <c r="FB98" s="41" t="e">
        <f t="shared" si="65"/>
        <v>#REF!</v>
      </c>
      <c r="FC98" s="41" t="e">
        <f t="shared" si="65"/>
        <v>#REF!</v>
      </c>
      <c r="FD98" s="41" t="e">
        <f t="shared" si="65"/>
        <v>#REF!</v>
      </c>
      <c r="FE98" s="41" t="e">
        <f t="shared" si="65"/>
        <v>#REF!</v>
      </c>
      <c r="FF98" s="41" t="e">
        <f t="shared" si="65"/>
        <v>#REF!</v>
      </c>
      <c r="FG98" s="41" t="e">
        <f t="shared" si="65"/>
        <v>#REF!</v>
      </c>
      <c r="FH98" s="41" t="e">
        <f t="shared" si="65"/>
        <v>#REF!</v>
      </c>
      <c r="FI98" s="41" t="e">
        <f t="shared" si="65"/>
        <v>#REF!</v>
      </c>
      <c r="FJ98" s="41" t="e">
        <f t="shared" si="65"/>
        <v>#REF!</v>
      </c>
      <c r="FK98" s="41" t="e">
        <f t="shared" si="65"/>
        <v>#REF!</v>
      </c>
      <c r="FL98" s="41" t="e">
        <f t="shared" si="79"/>
        <v>#REF!</v>
      </c>
      <c r="FM98" s="41" t="e">
        <f t="shared" si="79"/>
        <v>#REF!</v>
      </c>
      <c r="FN98" s="41" t="e">
        <f t="shared" si="79"/>
        <v>#REF!</v>
      </c>
      <c r="FO98" s="41" t="e">
        <f t="shared" si="79"/>
        <v>#REF!</v>
      </c>
      <c r="FP98" s="41" t="e">
        <f t="shared" si="73"/>
        <v>#REF!</v>
      </c>
      <c r="FQ98" s="41" t="e">
        <f t="shared" si="73"/>
        <v>#REF!</v>
      </c>
      <c r="FR98" s="41" t="e">
        <f t="shared" si="73"/>
        <v>#REF!</v>
      </c>
      <c r="FS98" s="41" t="e">
        <f t="shared" si="73"/>
        <v>#REF!</v>
      </c>
      <c r="FT98" s="41" t="e">
        <f t="shared" si="73"/>
        <v>#REF!</v>
      </c>
      <c r="FU98" s="41" t="e">
        <f t="shared" si="73"/>
        <v>#REF!</v>
      </c>
      <c r="FV98" s="41" t="e">
        <f t="shared" si="73"/>
        <v>#REF!</v>
      </c>
      <c r="FW98" s="41" t="e">
        <f t="shared" si="73"/>
        <v>#REF!</v>
      </c>
      <c r="FX98" s="41" t="e">
        <f t="shared" si="73"/>
        <v>#REF!</v>
      </c>
      <c r="FY98" s="41" t="e">
        <f t="shared" si="73"/>
        <v>#REF!</v>
      </c>
      <c r="FZ98" s="41" t="e">
        <f t="shared" si="73"/>
        <v>#REF!</v>
      </c>
      <c r="GA98" s="41" t="e">
        <f t="shared" si="73"/>
        <v>#REF!</v>
      </c>
      <c r="GB98" s="41" t="e">
        <f t="shared" si="73"/>
        <v>#REF!</v>
      </c>
      <c r="GC98" s="41" t="e">
        <f t="shared" si="80"/>
        <v>#REF!</v>
      </c>
      <c r="GD98" s="41" t="e">
        <f t="shared" si="80"/>
        <v>#REF!</v>
      </c>
      <c r="GE98" s="41" t="e">
        <f t="shared" si="80"/>
        <v>#REF!</v>
      </c>
      <c r="GF98" s="41" t="e">
        <f t="shared" si="80"/>
        <v>#REF!</v>
      </c>
      <c r="GG98" s="41" t="e">
        <f t="shared" si="80"/>
        <v>#REF!</v>
      </c>
      <c r="GH98" s="41" t="e">
        <f t="shared" si="66"/>
        <v>#REF!</v>
      </c>
      <c r="GI98" s="41" t="e">
        <f t="shared" si="58"/>
        <v>#REF!</v>
      </c>
      <c r="GJ98" s="41" t="e">
        <f t="shared" si="58"/>
        <v>#REF!</v>
      </c>
      <c r="GK98" s="41" t="e">
        <f t="shared" si="58"/>
        <v>#REF!</v>
      </c>
      <c r="GL98" s="41" t="e">
        <f t="shared" si="58"/>
        <v>#REF!</v>
      </c>
      <c r="GM98" s="41" t="e">
        <f t="shared" si="58"/>
        <v>#REF!</v>
      </c>
      <c r="GN98" s="41" t="e">
        <f t="shared" si="58"/>
        <v>#REF!</v>
      </c>
      <c r="GO98" s="41" t="e">
        <f t="shared" si="58"/>
        <v>#REF!</v>
      </c>
      <c r="GP98" s="41" t="e">
        <f t="shared" si="58"/>
        <v>#REF!</v>
      </c>
      <c r="GQ98" s="41" t="e">
        <f t="shared" si="58"/>
        <v>#REF!</v>
      </c>
      <c r="GR98" s="41" t="e">
        <f t="shared" si="58"/>
        <v>#REF!</v>
      </c>
      <c r="GS98" s="41" t="e">
        <f t="shared" si="58"/>
        <v>#REF!</v>
      </c>
      <c r="GT98" s="41" t="e">
        <f t="shared" si="82"/>
        <v>#REF!</v>
      </c>
      <c r="GU98" s="41" t="e">
        <f t="shared" si="82"/>
        <v>#REF!</v>
      </c>
      <c r="GV98" s="41" t="e">
        <f t="shared" si="82"/>
        <v>#REF!</v>
      </c>
      <c r="GW98" s="41" t="e">
        <f t="shared" si="82"/>
        <v>#REF!</v>
      </c>
      <c r="GX98" s="41" t="e">
        <f t="shared" si="82"/>
        <v>#REF!</v>
      </c>
      <c r="GY98" s="41" t="e">
        <f t="shared" si="59"/>
        <v>#REF!</v>
      </c>
      <c r="GZ98" s="41" t="e">
        <f t="shared" si="59"/>
        <v>#REF!</v>
      </c>
      <c r="HA98" s="41" t="e">
        <f t="shared" si="59"/>
        <v>#REF!</v>
      </c>
      <c r="HB98" s="41" t="e">
        <f t="shared" si="59"/>
        <v>#REF!</v>
      </c>
      <c r="HC98" s="41" t="e">
        <f t="shared" si="59"/>
        <v>#REF!</v>
      </c>
      <c r="HD98" s="41" t="e">
        <f t="shared" si="59"/>
        <v>#REF!</v>
      </c>
      <c r="HE98" s="41" t="e">
        <f t="shared" si="62"/>
        <v>#REF!</v>
      </c>
      <c r="HF98" s="41" t="e">
        <f t="shared" si="62"/>
        <v>#REF!</v>
      </c>
      <c r="HG98" s="41" t="e">
        <f t="shared" si="62"/>
        <v>#REF!</v>
      </c>
      <c r="HH98" s="41" t="e">
        <f t="shared" si="62"/>
        <v>#REF!</v>
      </c>
      <c r="HI98" s="41" t="e">
        <f t="shared" si="62"/>
        <v>#REF!</v>
      </c>
      <c r="HJ98" s="41" t="e">
        <f t="shared" si="62"/>
        <v>#REF!</v>
      </c>
    </row>
    <row r="99" spans="1:218" ht="14.4" x14ac:dyDescent="0.3">
      <c r="A99" s="42">
        <v>96</v>
      </c>
      <c r="B99" s="43" t="e">
        <f>'CMM2 - AUX CALC'!$CS$67</f>
        <v>#REF!</v>
      </c>
      <c r="CT99" s="41" t="e">
        <f>$B99/(_xlfn.SINGLE(PrazoConcessao)*12-CT$3+1)</f>
        <v>#REF!</v>
      </c>
      <c r="CU99" s="41" t="e">
        <f t="shared" si="83"/>
        <v>#REF!</v>
      </c>
      <c r="CV99" s="41" t="e">
        <f t="shared" si="81"/>
        <v>#REF!</v>
      </c>
      <c r="CW99" s="41" t="e">
        <f t="shared" si="81"/>
        <v>#REF!</v>
      </c>
      <c r="CX99" s="41" t="e">
        <f t="shared" si="81"/>
        <v>#REF!</v>
      </c>
      <c r="CY99" s="41" t="e">
        <f t="shared" si="81"/>
        <v>#REF!</v>
      </c>
      <c r="CZ99" s="41" t="e">
        <f t="shared" si="81"/>
        <v>#REF!</v>
      </c>
      <c r="DA99" s="41" t="e">
        <f t="shared" si="81"/>
        <v>#REF!</v>
      </c>
      <c r="DB99" s="41" t="e">
        <f t="shared" si="81"/>
        <v>#REF!</v>
      </c>
      <c r="DC99" s="41" t="e">
        <f t="shared" si="81"/>
        <v>#REF!</v>
      </c>
      <c r="DD99" s="41" t="e">
        <f t="shared" si="71"/>
        <v>#REF!</v>
      </c>
      <c r="DE99" s="41" t="e">
        <f t="shared" si="71"/>
        <v>#REF!</v>
      </c>
      <c r="DF99" s="41" t="e">
        <f t="shared" si="71"/>
        <v>#REF!</v>
      </c>
      <c r="DG99" s="41" t="e">
        <f t="shared" si="71"/>
        <v>#REF!</v>
      </c>
      <c r="DH99" s="41" t="e">
        <f t="shared" si="71"/>
        <v>#REF!</v>
      </c>
      <c r="DI99" s="41" t="e">
        <f t="shared" si="71"/>
        <v>#REF!</v>
      </c>
      <c r="DJ99" s="41" t="e">
        <f t="shared" si="71"/>
        <v>#REF!</v>
      </c>
      <c r="DK99" s="41" t="e">
        <f t="shared" si="71"/>
        <v>#REF!</v>
      </c>
      <c r="DL99" s="41" t="e">
        <f t="shared" si="71"/>
        <v>#REF!</v>
      </c>
      <c r="DM99" s="41" t="e">
        <f t="shared" ref="DM99:DP120" si="85">DL99</f>
        <v>#REF!</v>
      </c>
      <c r="DN99" s="41" t="e">
        <f t="shared" si="85"/>
        <v>#REF!</v>
      </c>
      <c r="DO99" s="41" t="e">
        <f t="shared" si="85"/>
        <v>#REF!</v>
      </c>
      <c r="DP99" s="41" t="e">
        <f t="shared" si="85"/>
        <v>#REF!</v>
      </c>
      <c r="DQ99" s="41" t="e">
        <f t="shared" si="76"/>
        <v>#REF!</v>
      </c>
      <c r="DR99" s="41" t="e">
        <f t="shared" si="76"/>
        <v>#REF!</v>
      </c>
      <c r="DS99" s="41" t="e">
        <f t="shared" si="76"/>
        <v>#REF!</v>
      </c>
      <c r="DT99" s="41" t="e">
        <f t="shared" si="76"/>
        <v>#REF!</v>
      </c>
      <c r="DU99" s="41" t="e">
        <f t="shared" si="76"/>
        <v>#REF!</v>
      </c>
      <c r="DV99" s="41" t="e">
        <f t="shared" si="64"/>
        <v>#REF!</v>
      </c>
      <c r="DW99" s="41" t="e">
        <f t="shared" si="64"/>
        <v>#REF!</v>
      </c>
      <c r="DX99" s="41" t="e">
        <f t="shared" si="64"/>
        <v>#REF!</v>
      </c>
      <c r="DY99" s="41" t="e">
        <f t="shared" si="64"/>
        <v>#REF!</v>
      </c>
      <c r="DZ99" s="41" t="e">
        <f t="shared" si="64"/>
        <v>#REF!</v>
      </c>
      <c r="EA99" s="41" t="e">
        <f t="shared" si="64"/>
        <v>#REF!</v>
      </c>
      <c r="EB99" s="41" t="e">
        <f t="shared" si="64"/>
        <v>#REF!</v>
      </c>
      <c r="EC99" s="41" t="e">
        <f t="shared" si="64"/>
        <v>#REF!</v>
      </c>
      <c r="ED99" s="41" t="e">
        <f t="shared" si="64"/>
        <v>#REF!</v>
      </c>
      <c r="EE99" s="41" t="e">
        <f t="shared" si="64"/>
        <v>#REF!</v>
      </c>
      <c r="EF99" s="41" t="e">
        <f t="shared" si="77"/>
        <v>#REF!</v>
      </c>
      <c r="EG99" s="41" t="e">
        <f t="shared" si="77"/>
        <v>#REF!</v>
      </c>
      <c r="EH99" s="41" t="e">
        <f t="shared" si="77"/>
        <v>#REF!</v>
      </c>
      <c r="EI99" s="41" t="e">
        <f t="shared" si="77"/>
        <v>#REF!</v>
      </c>
      <c r="EJ99" s="41" t="e">
        <f t="shared" si="72"/>
        <v>#REF!</v>
      </c>
      <c r="EK99" s="41" t="e">
        <f t="shared" si="72"/>
        <v>#REF!</v>
      </c>
      <c r="EL99" s="41" t="e">
        <f t="shared" si="72"/>
        <v>#REF!</v>
      </c>
      <c r="EM99" s="41" t="e">
        <f t="shared" si="72"/>
        <v>#REF!</v>
      </c>
      <c r="EN99" s="41" t="e">
        <f t="shared" si="72"/>
        <v>#REF!</v>
      </c>
      <c r="EO99" s="41" t="e">
        <f t="shared" si="72"/>
        <v>#REF!</v>
      </c>
      <c r="EP99" s="41" t="e">
        <f t="shared" si="72"/>
        <v>#REF!</v>
      </c>
      <c r="EQ99" s="41" t="e">
        <f t="shared" si="72"/>
        <v>#REF!</v>
      </c>
      <c r="ER99" s="41" t="e">
        <f t="shared" si="72"/>
        <v>#REF!</v>
      </c>
      <c r="ES99" s="41" t="e">
        <f t="shared" ref="ES99:EZ144" si="86">ER99</f>
        <v>#REF!</v>
      </c>
      <c r="ET99" s="41" t="e">
        <f t="shared" si="86"/>
        <v>#REF!</v>
      </c>
      <c r="EU99" s="41" t="e">
        <f t="shared" si="86"/>
        <v>#REF!</v>
      </c>
      <c r="EV99" s="41" t="e">
        <f t="shared" si="86"/>
        <v>#REF!</v>
      </c>
      <c r="EW99" s="41" t="e">
        <f t="shared" si="78"/>
        <v>#REF!</v>
      </c>
      <c r="EX99" s="41" t="e">
        <f t="shared" si="78"/>
        <v>#REF!</v>
      </c>
      <c r="EY99" s="41" t="e">
        <f t="shared" si="78"/>
        <v>#REF!</v>
      </c>
      <c r="EZ99" s="41" t="e">
        <f t="shared" si="78"/>
        <v>#REF!</v>
      </c>
      <c r="FA99" s="41" t="e">
        <f t="shared" si="78"/>
        <v>#REF!</v>
      </c>
      <c r="FB99" s="41" t="e">
        <f t="shared" si="65"/>
        <v>#REF!</v>
      </c>
      <c r="FC99" s="41" t="e">
        <f t="shared" si="65"/>
        <v>#REF!</v>
      </c>
      <c r="FD99" s="41" t="e">
        <f t="shared" si="65"/>
        <v>#REF!</v>
      </c>
      <c r="FE99" s="41" t="e">
        <f t="shared" si="65"/>
        <v>#REF!</v>
      </c>
      <c r="FF99" s="41" t="e">
        <f t="shared" si="65"/>
        <v>#REF!</v>
      </c>
      <c r="FG99" s="41" t="e">
        <f t="shared" si="65"/>
        <v>#REF!</v>
      </c>
      <c r="FH99" s="41" t="e">
        <f t="shared" si="65"/>
        <v>#REF!</v>
      </c>
      <c r="FI99" s="41" t="e">
        <f t="shared" si="65"/>
        <v>#REF!</v>
      </c>
      <c r="FJ99" s="41" t="e">
        <f t="shared" si="65"/>
        <v>#REF!</v>
      </c>
      <c r="FK99" s="41" t="e">
        <f t="shared" si="65"/>
        <v>#REF!</v>
      </c>
      <c r="FL99" s="41" t="e">
        <f t="shared" si="79"/>
        <v>#REF!</v>
      </c>
      <c r="FM99" s="41" t="e">
        <f t="shared" si="79"/>
        <v>#REF!</v>
      </c>
      <c r="FN99" s="41" t="e">
        <f t="shared" si="79"/>
        <v>#REF!</v>
      </c>
      <c r="FO99" s="41" t="e">
        <f t="shared" si="79"/>
        <v>#REF!</v>
      </c>
      <c r="FP99" s="41" t="e">
        <f t="shared" si="73"/>
        <v>#REF!</v>
      </c>
      <c r="FQ99" s="41" t="e">
        <f t="shared" si="73"/>
        <v>#REF!</v>
      </c>
      <c r="FR99" s="41" t="e">
        <f t="shared" si="73"/>
        <v>#REF!</v>
      </c>
      <c r="FS99" s="41" t="e">
        <f t="shared" si="73"/>
        <v>#REF!</v>
      </c>
      <c r="FT99" s="41" t="e">
        <f t="shared" si="73"/>
        <v>#REF!</v>
      </c>
      <c r="FU99" s="41" t="e">
        <f t="shared" si="73"/>
        <v>#REF!</v>
      </c>
      <c r="FV99" s="41" t="e">
        <f t="shared" si="73"/>
        <v>#REF!</v>
      </c>
      <c r="FW99" s="41" t="e">
        <f t="shared" si="73"/>
        <v>#REF!</v>
      </c>
      <c r="FX99" s="41" t="e">
        <f t="shared" si="73"/>
        <v>#REF!</v>
      </c>
      <c r="FY99" s="41" t="e">
        <f t="shared" ref="FY99:GE149" si="87">FX99</f>
        <v>#REF!</v>
      </c>
      <c r="FZ99" s="41" t="e">
        <f t="shared" si="87"/>
        <v>#REF!</v>
      </c>
      <c r="GA99" s="41" t="e">
        <f t="shared" si="87"/>
        <v>#REF!</v>
      </c>
      <c r="GB99" s="41" t="e">
        <f t="shared" si="87"/>
        <v>#REF!</v>
      </c>
      <c r="GC99" s="41" t="e">
        <f t="shared" si="80"/>
        <v>#REF!</v>
      </c>
      <c r="GD99" s="41" t="e">
        <f t="shared" si="80"/>
        <v>#REF!</v>
      </c>
      <c r="GE99" s="41" t="e">
        <f t="shared" si="80"/>
        <v>#REF!</v>
      </c>
      <c r="GF99" s="41" t="e">
        <f t="shared" si="80"/>
        <v>#REF!</v>
      </c>
      <c r="GG99" s="41" t="e">
        <f t="shared" si="80"/>
        <v>#REF!</v>
      </c>
      <c r="GH99" s="41" t="e">
        <f t="shared" si="66"/>
        <v>#REF!</v>
      </c>
      <c r="GI99" s="41" t="e">
        <f t="shared" si="58"/>
        <v>#REF!</v>
      </c>
      <c r="GJ99" s="41" t="e">
        <f t="shared" si="58"/>
        <v>#REF!</v>
      </c>
      <c r="GK99" s="41" t="e">
        <f t="shared" si="58"/>
        <v>#REF!</v>
      </c>
      <c r="GL99" s="41" t="e">
        <f t="shared" si="58"/>
        <v>#REF!</v>
      </c>
      <c r="GM99" s="41" t="e">
        <f t="shared" si="58"/>
        <v>#REF!</v>
      </c>
      <c r="GN99" s="41" t="e">
        <f t="shared" si="58"/>
        <v>#REF!</v>
      </c>
      <c r="GO99" s="41" t="e">
        <f t="shared" si="58"/>
        <v>#REF!</v>
      </c>
      <c r="GP99" s="41" t="e">
        <f t="shared" si="58"/>
        <v>#REF!</v>
      </c>
      <c r="GQ99" s="41" t="e">
        <f t="shared" si="58"/>
        <v>#REF!</v>
      </c>
      <c r="GR99" s="41" t="e">
        <f t="shared" si="58"/>
        <v>#REF!</v>
      </c>
      <c r="GS99" s="41" t="e">
        <f t="shared" si="58"/>
        <v>#REF!</v>
      </c>
      <c r="GT99" s="41" t="e">
        <f t="shared" si="82"/>
        <v>#REF!</v>
      </c>
      <c r="GU99" s="41" t="e">
        <f t="shared" si="82"/>
        <v>#REF!</v>
      </c>
      <c r="GV99" s="41" t="e">
        <f t="shared" si="82"/>
        <v>#REF!</v>
      </c>
      <c r="GW99" s="41" t="e">
        <f t="shared" si="82"/>
        <v>#REF!</v>
      </c>
      <c r="GX99" s="41" t="e">
        <f t="shared" si="82"/>
        <v>#REF!</v>
      </c>
      <c r="GY99" s="41" t="e">
        <f t="shared" si="59"/>
        <v>#REF!</v>
      </c>
      <c r="GZ99" s="41" t="e">
        <f t="shared" si="59"/>
        <v>#REF!</v>
      </c>
      <c r="HA99" s="41" t="e">
        <f t="shared" si="59"/>
        <v>#REF!</v>
      </c>
      <c r="HB99" s="41" t="e">
        <f t="shared" si="59"/>
        <v>#REF!</v>
      </c>
      <c r="HC99" s="41" t="e">
        <f t="shared" si="59"/>
        <v>#REF!</v>
      </c>
      <c r="HD99" s="41" t="e">
        <f t="shared" si="59"/>
        <v>#REF!</v>
      </c>
      <c r="HE99" s="41" t="e">
        <f t="shared" si="62"/>
        <v>#REF!</v>
      </c>
      <c r="HF99" s="41" t="e">
        <f t="shared" si="62"/>
        <v>#REF!</v>
      </c>
      <c r="HG99" s="41" t="e">
        <f t="shared" si="62"/>
        <v>#REF!</v>
      </c>
      <c r="HH99" s="41" t="e">
        <f t="shared" si="62"/>
        <v>#REF!</v>
      </c>
      <c r="HI99" s="41" t="e">
        <f t="shared" si="62"/>
        <v>#REF!</v>
      </c>
      <c r="HJ99" s="41" t="e">
        <f t="shared" si="62"/>
        <v>#REF!</v>
      </c>
    </row>
    <row r="100" spans="1:218" ht="14.4" x14ac:dyDescent="0.3">
      <c r="A100" s="42">
        <v>97</v>
      </c>
      <c r="B100" s="43" t="e">
        <f>'CMM2 - AUX CALC'!$CT$67</f>
        <v>#REF!</v>
      </c>
      <c r="CU100" s="41" t="e">
        <f>$B100/(_xlfn.SINGLE(PrazoConcessao)*12-CU$3+1)</f>
        <v>#REF!</v>
      </c>
      <c r="CV100" s="41" t="e">
        <f t="shared" si="81"/>
        <v>#REF!</v>
      </c>
      <c r="CW100" s="41" t="e">
        <f t="shared" si="81"/>
        <v>#REF!</v>
      </c>
      <c r="CX100" s="41" t="e">
        <f t="shared" si="81"/>
        <v>#REF!</v>
      </c>
      <c r="CY100" s="41" t="e">
        <f t="shared" si="81"/>
        <v>#REF!</v>
      </c>
      <c r="CZ100" s="41" t="e">
        <f t="shared" si="81"/>
        <v>#REF!</v>
      </c>
      <c r="DA100" s="41" t="e">
        <f t="shared" si="81"/>
        <v>#REF!</v>
      </c>
      <c r="DB100" s="41" t="e">
        <f t="shared" si="81"/>
        <v>#REF!</v>
      </c>
      <c r="DC100" s="41" t="e">
        <f t="shared" si="81"/>
        <v>#REF!</v>
      </c>
      <c r="DD100" s="41" t="e">
        <f t="shared" si="81"/>
        <v>#REF!</v>
      </c>
      <c r="DE100" s="41" t="e">
        <f t="shared" si="81"/>
        <v>#REF!</v>
      </c>
      <c r="DF100" s="41" t="e">
        <f t="shared" si="81"/>
        <v>#REF!</v>
      </c>
      <c r="DG100" s="41" t="e">
        <f t="shared" si="81"/>
        <v>#REF!</v>
      </c>
      <c r="DH100" s="41" t="e">
        <f t="shared" si="81"/>
        <v>#REF!</v>
      </c>
      <c r="DI100" s="41" t="e">
        <f t="shared" si="81"/>
        <v>#REF!</v>
      </c>
      <c r="DJ100" s="41" t="e">
        <f t="shared" si="81"/>
        <v>#REF!</v>
      </c>
      <c r="DK100" s="41" t="e">
        <f t="shared" si="81"/>
        <v>#REF!</v>
      </c>
      <c r="DL100" s="41" t="e">
        <f t="shared" ref="DL100:DL116" si="88">DK100</f>
        <v>#REF!</v>
      </c>
      <c r="DM100" s="41" t="e">
        <f t="shared" si="85"/>
        <v>#REF!</v>
      </c>
      <c r="DN100" s="41" t="e">
        <f t="shared" si="85"/>
        <v>#REF!</v>
      </c>
      <c r="DO100" s="41" t="e">
        <f t="shared" si="85"/>
        <v>#REF!</v>
      </c>
      <c r="DP100" s="41" t="e">
        <f t="shared" si="85"/>
        <v>#REF!</v>
      </c>
      <c r="DQ100" s="41" t="e">
        <f t="shared" si="76"/>
        <v>#REF!</v>
      </c>
      <c r="DR100" s="41" t="e">
        <f t="shared" si="76"/>
        <v>#REF!</v>
      </c>
      <c r="DS100" s="41" t="e">
        <f t="shared" si="76"/>
        <v>#REF!</v>
      </c>
      <c r="DT100" s="41" t="e">
        <f t="shared" si="76"/>
        <v>#REF!</v>
      </c>
      <c r="DU100" s="41" t="e">
        <f t="shared" si="76"/>
        <v>#REF!</v>
      </c>
      <c r="DV100" s="41" t="e">
        <f t="shared" si="64"/>
        <v>#REF!</v>
      </c>
      <c r="DW100" s="41" t="e">
        <f t="shared" si="64"/>
        <v>#REF!</v>
      </c>
      <c r="DX100" s="41" t="e">
        <f t="shared" si="64"/>
        <v>#REF!</v>
      </c>
      <c r="DY100" s="41" t="e">
        <f t="shared" si="64"/>
        <v>#REF!</v>
      </c>
      <c r="DZ100" s="41" t="e">
        <f t="shared" si="64"/>
        <v>#REF!</v>
      </c>
      <c r="EA100" s="41" t="e">
        <f t="shared" si="64"/>
        <v>#REF!</v>
      </c>
      <c r="EB100" s="41" t="e">
        <f t="shared" si="64"/>
        <v>#REF!</v>
      </c>
      <c r="EC100" s="41" t="e">
        <f t="shared" si="64"/>
        <v>#REF!</v>
      </c>
      <c r="ED100" s="41" t="e">
        <f t="shared" si="64"/>
        <v>#REF!</v>
      </c>
      <c r="EE100" s="41" t="e">
        <f t="shared" si="64"/>
        <v>#REF!</v>
      </c>
      <c r="EF100" s="41" t="e">
        <f t="shared" si="77"/>
        <v>#REF!</v>
      </c>
      <c r="EG100" s="41" t="e">
        <f t="shared" si="77"/>
        <v>#REF!</v>
      </c>
      <c r="EH100" s="41" t="e">
        <f t="shared" si="77"/>
        <v>#REF!</v>
      </c>
      <c r="EI100" s="41" t="e">
        <f t="shared" si="77"/>
        <v>#REF!</v>
      </c>
      <c r="EJ100" s="41" t="e">
        <f t="shared" si="77"/>
        <v>#REF!</v>
      </c>
      <c r="EK100" s="41" t="e">
        <f t="shared" si="77"/>
        <v>#REF!</v>
      </c>
      <c r="EL100" s="41" t="e">
        <f t="shared" si="77"/>
        <v>#REF!</v>
      </c>
      <c r="EM100" s="41" t="e">
        <f t="shared" si="77"/>
        <v>#REF!</v>
      </c>
      <c r="EN100" s="41" t="e">
        <f t="shared" si="77"/>
        <v>#REF!</v>
      </c>
      <c r="EO100" s="41" t="e">
        <f t="shared" si="77"/>
        <v>#REF!</v>
      </c>
      <c r="EP100" s="41" t="e">
        <f t="shared" si="77"/>
        <v>#REF!</v>
      </c>
      <c r="EQ100" s="41" t="e">
        <f t="shared" si="77"/>
        <v>#REF!</v>
      </c>
      <c r="ER100" s="41" t="e">
        <f t="shared" si="77"/>
        <v>#REF!</v>
      </c>
      <c r="ES100" s="41" t="e">
        <f t="shared" si="86"/>
        <v>#REF!</v>
      </c>
      <c r="ET100" s="41" t="e">
        <f t="shared" si="86"/>
        <v>#REF!</v>
      </c>
      <c r="EU100" s="41" t="e">
        <f t="shared" si="86"/>
        <v>#REF!</v>
      </c>
      <c r="EV100" s="41" t="e">
        <f t="shared" si="86"/>
        <v>#REF!</v>
      </c>
      <c r="EW100" s="41" t="e">
        <f t="shared" si="78"/>
        <v>#REF!</v>
      </c>
      <c r="EX100" s="41" t="e">
        <f t="shared" si="78"/>
        <v>#REF!</v>
      </c>
      <c r="EY100" s="41" t="e">
        <f t="shared" si="78"/>
        <v>#REF!</v>
      </c>
      <c r="EZ100" s="41" t="e">
        <f t="shared" si="78"/>
        <v>#REF!</v>
      </c>
      <c r="FA100" s="41" t="e">
        <f t="shared" si="78"/>
        <v>#REF!</v>
      </c>
      <c r="FB100" s="41" t="e">
        <f t="shared" si="65"/>
        <v>#REF!</v>
      </c>
      <c r="FC100" s="41" t="e">
        <f t="shared" si="65"/>
        <v>#REF!</v>
      </c>
      <c r="FD100" s="41" t="e">
        <f t="shared" si="65"/>
        <v>#REF!</v>
      </c>
      <c r="FE100" s="41" t="e">
        <f t="shared" si="65"/>
        <v>#REF!</v>
      </c>
      <c r="FF100" s="41" t="e">
        <f t="shared" si="65"/>
        <v>#REF!</v>
      </c>
      <c r="FG100" s="41" t="e">
        <f t="shared" si="65"/>
        <v>#REF!</v>
      </c>
      <c r="FH100" s="41" t="e">
        <f t="shared" si="65"/>
        <v>#REF!</v>
      </c>
      <c r="FI100" s="41" t="e">
        <f t="shared" si="65"/>
        <v>#REF!</v>
      </c>
      <c r="FJ100" s="41" t="e">
        <f t="shared" si="65"/>
        <v>#REF!</v>
      </c>
      <c r="FK100" s="41" t="e">
        <f t="shared" si="65"/>
        <v>#REF!</v>
      </c>
      <c r="FL100" s="41" t="e">
        <f t="shared" si="79"/>
        <v>#REF!</v>
      </c>
      <c r="FM100" s="41" t="e">
        <f t="shared" si="79"/>
        <v>#REF!</v>
      </c>
      <c r="FN100" s="41" t="e">
        <f t="shared" si="79"/>
        <v>#REF!</v>
      </c>
      <c r="FO100" s="41" t="e">
        <f t="shared" si="79"/>
        <v>#REF!</v>
      </c>
      <c r="FP100" s="41" t="e">
        <f t="shared" si="79"/>
        <v>#REF!</v>
      </c>
      <c r="FQ100" s="41" t="e">
        <f t="shared" si="79"/>
        <v>#REF!</v>
      </c>
      <c r="FR100" s="41" t="e">
        <f t="shared" si="79"/>
        <v>#REF!</v>
      </c>
      <c r="FS100" s="41" t="e">
        <f t="shared" si="79"/>
        <v>#REF!</v>
      </c>
      <c r="FT100" s="41" t="e">
        <f t="shared" si="79"/>
        <v>#REF!</v>
      </c>
      <c r="FU100" s="41" t="e">
        <f t="shared" si="79"/>
        <v>#REF!</v>
      </c>
      <c r="FV100" s="41" t="e">
        <f t="shared" si="79"/>
        <v>#REF!</v>
      </c>
      <c r="FW100" s="41" t="e">
        <f t="shared" si="79"/>
        <v>#REF!</v>
      </c>
      <c r="FX100" s="41" t="e">
        <f t="shared" si="79"/>
        <v>#REF!</v>
      </c>
      <c r="FY100" s="41" t="e">
        <f t="shared" si="87"/>
        <v>#REF!</v>
      </c>
      <c r="FZ100" s="41" t="e">
        <f t="shared" si="87"/>
        <v>#REF!</v>
      </c>
      <c r="GA100" s="41" t="e">
        <f t="shared" si="87"/>
        <v>#REF!</v>
      </c>
      <c r="GB100" s="41" t="e">
        <f t="shared" si="87"/>
        <v>#REF!</v>
      </c>
      <c r="GC100" s="41" t="e">
        <f t="shared" si="80"/>
        <v>#REF!</v>
      </c>
      <c r="GD100" s="41" t="e">
        <f t="shared" si="80"/>
        <v>#REF!</v>
      </c>
      <c r="GE100" s="41" t="e">
        <f t="shared" si="80"/>
        <v>#REF!</v>
      </c>
      <c r="GF100" s="41" t="e">
        <f t="shared" si="80"/>
        <v>#REF!</v>
      </c>
      <c r="GG100" s="41" t="e">
        <f t="shared" si="80"/>
        <v>#REF!</v>
      </c>
      <c r="GH100" s="41" t="e">
        <f t="shared" si="66"/>
        <v>#REF!</v>
      </c>
      <c r="GI100" s="41" t="e">
        <f t="shared" si="58"/>
        <v>#REF!</v>
      </c>
      <c r="GJ100" s="41" t="e">
        <f t="shared" si="58"/>
        <v>#REF!</v>
      </c>
      <c r="GK100" s="41" t="e">
        <f t="shared" si="58"/>
        <v>#REF!</v>
      </c>
      <c r="GL100" s="41" t="e">
        <f t="shared" si="58"/>
        <v>#REF!</v>
      </c>
      <c r="GM100" s="41" t="e">
        <f t="shared" si="58"/>
        <v>#REF!</v>
      </c>
      <c r="GN100" s="41" t="e">
        <f t="shared" si="58"/>
        <v>#REF!</v>
      </c>
      <c r="GO100" s="41" t="e">
        <f t="shared" si="58"/>
        <v>#REF!</v>
      </c>
      <c r="GP100" s="41" t="e">
        <f t="shared" si="58"/>
        <v>#REF!</v>
      </c>
      <c r="GQ100" s="41" t="e">
        <f t="shared" si="58"/>
        <v>#REF!</v>
      </c>
      <c r="GR100" s="41" t="e">
        <f t="shared" si="58"/>
        <v>#REF!</v>
      </c>
      <c r="GS100" s="41" t="e">
        <f t="shared" si="58"/>
        <v>#REF!</v>
      </c>
      <c r="GT100" s="41" t="e">
        <f t="shared" si="82"/>
        <v>#REF!</v>
      </c>
      <c r="GU100" s="41" t="e">
        <f t="shared" si="82"/>
        <v>#REF!</v>
      </c>
      <c r="GV100" s="41" t="e">
        <f t="shared" si="82"/>
        <v>#REF!</v>
      </c>
      <c r="GW100" s="41" t="e">
        <f t="shared" si="82"/>
        <v>#REF!</v>
      </c>
      <c r="GX100" s="41" t="e">
        <f t="shared" si="82"/>
        <v>#REF!</v>
      </c>
      <c r="GY100" s="41" t="e">
        <f t="shared" si="82"/>
        <v>#REF!</v>
      </c>
      <c r="GZ100" s="41" t="e">
        <f t="shared" si="82"/>
        <v>#REF!</v>
      </c>
      <c r="HA100" s="41" t="e">
        <f t="shared" si="82"/>
        <v>#REF!</v>
      </c>
      <c r="HB100" s="41" t="e">
        <f t="shared" si="82"/>
        <v>#REF!</v>
      </c>
      <c r="HC100" s="41" t="e">
        <f t="shared" si="82"/>
        <v>#REF!</v>
      </c>
      <c r="HD100" s="41" t="e">
        <f t="shared" si="82"/>
        <v>#REF!</v>
      </c>
      <c r="HE100" s="41" t="e">
        <f t="shared" si="62"/>
        <v>#REF!</v>
      </c>
      <c r="HF100" s="41" t="e">
        <f t="shared" si="62"/>
        <v>#REF!</v>
      </c>
      <c r="HG100" s="41" t="e">
        <f t="shared" si="62"/>
        <v>#REF!</v>
      </c>
      <c r="HH100" s="41" t="e">
        <f t="shared" si="62"/>
        <v>#REF!</v>
      </c>
      <c r="HI100" s="41" t="e">
        <f t="shared" si="62"/>
        <v>#REF!</v>
      </c>
      <c r="HJ100" s="41" t="e">
        <f t="shared" si="62"/>
        <v>#REF!</v>
      </c>
    </row>
    <row r="101" spans="1:218" ht="14.4" x14ac:dyDescent="0.3">
      <c r="A101" s="42">
        <v>98</v>
      </c>
      <c r="B101" s="43" t="e">
        <f>'CMM2 - AUX CALC'!$CU$67</f>
        <v>#REF!</v>
      </c>
      <c r="CV101" s="41" t="e">
        <f>$B101/(_xlfn.SINGLE(PrazoConcessao)*12-CV$3+1)</f>
        <v>#REF!</v>
      </c>
      <c r="CW101" s="41" t="e">
        <f t="shared" si="81"/>
        <v>#REF!</v>
      </c>
      <c r="CX101" s="41" t="e">
        <f t="shared" si="81"/>
        <v>#REF!</v>
      </c>
      <c r="CY101" s="41" t="e">
        <f t="shared" si="81"/>
        <v>#REF!</v>
      </c>
      <c r="CZ101" s="41" t="e">
        <f t="shared" si="81"/>
        <v>#REF!</v>
      </c>
      <c r="DA101" s="41" t="e">
        <f t="shared" si="81"/>
        <v>#REF!</v>
      </c>
      <c r="DB101" s="41" t="e">
        <f t="shared" si="81"/>
        <v>#REF!</v>
      </c>
      <c r="DC101" s="41" t="e">
        <f t="shared" si="81"/>
        <v>#REF!</v>
      </c>
      <c r="DD101" s="41" t="e">
        <f t="shared" si="81"/>
        <v>#REF!</v>
      </c>
      <c r="DE101" s="41" t="e">
        <f t="shared" si="81"/>
        <v>#REF!</v>
      </c>
      <c r="DF101" s="41" t="e">
        <f t="shared" si="81"/>
        <v>#REF!</v>
      </c>
      <c r="DG101" s="41" t="e">
        <f t="shared" si="81"/>
        <v>#REF!</v>
      </c>
      <c r="DH101" s="41" t="e">
        <f t="shared" si="81"/>
        <v>#REF!</v>
      </c>
      <c r="DI101" s="41" t="e">
        <f t="shared" si="81"/>
        <v>#REF!</v>
      </c>
      <c r="DJ101" s="41" t="e">
        <f t="shared" si="81"/>
        <v>#REF!</v>
      </c>
      <c r="DK101" s="41" t="e">
        <f t="shared" si="81"/>
        <v>#REF!</v>
      </c>
      <c r="DL101" s="41" t="e">
        <f t="shared" si="88"/>
        <v>#REF!</v>
      </c>
      <c r="DM101" s="41" t="e">
        <f t="shared" si="85"/>
        <v>#REF!</v>
      </c>
      <c r="DN101" s="41" t="e">
        <f t="shared" si="85"/>
        <v>#REF!</v>
      </c>
      <c r="DO101" s="41" t="e">
        <f t="shared" si="85"/>
        <v>#REF!</v>
      </c>
      <c r="DP101" s="41" t="e">
        <f t="shared" si="85"/>
        <v>#REF!</v>
      </c>
      <c r="DQ101" s="41" t="e">
        <f t="shared" si="76"/>
        <v>#REF!</v>
      </c>
      <c r="DR101" s="41" t="e">
        <f t="shared" si="76"/>
        <v>#REF!</v>
      </c>
      <c r="DS101" s="41" t="e">
        <f t="shared" si="76"/>
        <v>#REF!</v>
      </c>
      <c r="DT101" s="41" t="e">
        <f t="shared" si="76"/>
        <v>#REF!</v>
      </c>
      <c r="DU101" s="41" t="e">
        <f t="shared" si="76"/>
        <v>#REF!</v>
      </c>
      <c r="DV101" s="41" t="e">
        <f t="shared" si="64"/>
        <v>#REF!</v>
      </c>
      <c r="DW101" s="41" t="e">
        <f t="shared" si="64"/>
        <v>#REF!</v>
      </c>
      <c r="DX101" s="41" t="e">
        <f t="shared" si="64"/>
        <v>#REF!</v>
      </c>
      <c r="DY101" s="41" t="e">
        <f t="shared" si="64"/>
        <v>#REF!</v>
      </c>
      <c r="DZ101" s="41" t="e">
        <f t="shared" si="64"/>
        <v>#REF!</v>
      </c>
      <c r="EA101" s="41" t="e">
        <f t="shared" si="64"/>
        <v>#REF!</v>
      </c>
      <c r="EB101" s="41" t="e">
        <f t="shared" si="64"/>
        <v>#REF!</v>
      </c>
      <c r="EC101" s="41" t="e">
        <f t="shared" si="64"/>
        <v>#REF!</v>
      </c>
      <c r="ED101" s="41" t="e">
        <f t="shared" si="64"/>
        <v>#REF!</v>
      </c>
      <c r="EE101" s="41" t="e">
        <f t="shared" si="64"/>
        <v>#REF!</v>
      </c>
      <c r="EF101" s="41" t="e">
        <f t="shared" si="77"/>
        <v>#REF!</v>
      </c>
      <c r="EG101" s="41" t="e">
        <f t="shared" si="77"/>
        <v>#REF!</v>
      </c>
      <c r="EH101" s="41" t="e">
        <f t="shared" si="77"/>
        <v>#REF!</v>
      </c>
      <c r="EI101" s="41" t="e">
        <f t="shared" si="77"/>
        <v>#REF!</v>
      </c>
      <c r="EJ101" s="41" t="e">
        <f t="shared" si="77"/>
        <v>#REF!</v>
      </c>
      <c r="EK101" s="41" t="e">
        <f t="shared" si="77"/>
        <v>#REF!</v>
      </c>
      <c r="EL101" s="41" t="e">
        <f t="shared" si="77"/>
        <v>#REF!</v>
      </c>
      <c r="EM101" s="41" t="e">
        <f t="shared" si="77"/>
        <v>#REF!</v>
      </c>
      <c r="EN101" s="41" t="e">
        <f t="shared" si="77"/>
        <v>#REF!</v>
      </c>
      <c r="EO101" s="41" t="e">
        <f t="shared" si="77"/>
        <v>#REF!</v>
      </c>
      <c r="EP101" s="41" t="e">
        <f t="shared" si="77"/>
        <v>#REF!</v>
      </c>
      <c r="EQ101" s="41" t="e">
        <f t="shared" si="77"/>
        <v>#REF!</v>
      </c>
      <c r="ER101" s="41" t="e">
        <f t="shared" si="77"/>
        <v>#REF!</v>
      </c>
      <c r="ES101" s="41" t="e">
        <f t="shared" si="86"/>
        <v>#REF!</v>
      </c>
      <c r="ET101" s="41" t="e">
        <f t="shared" si="86"/>
        <v>#REF!</v>
      </c>
      <c r="EU101" s="41" t="e">
        <f t="shared" si="86"/>
        <v>#REF!</v>
      </c>
      <c r="EV101" s="41" t="e">
        <f t="shared" si="86"/>
        <v>#REF!</v>
      </c>
      <c r="EW101" s="41" t="e">
        <f t="shared" si="78"/>
        <v>#REF!</v>
      </c>
      <c r="EX101" s="41" t="e">
        <f t="shared" si="78"/>
        <v>#REF!</v>
      </c>
      <c r="EY101" s="41" t="e">
        <f t="shared" si="78"/>
        <v>#REF!</v>
      </c>
      <c r="EZ101" s="41" t="e">
        <f t="shared" si="78"/>
        <v>#REF!</v>
      </c>
      <c r="FA101" s="41" t="e">
        <f t="shared" si="78"/>
        <v>#REF!</v>
      </c>
      <c r="FB101" s="41" t="e">
        <f t="shared" si="65"/>
        <v>#REF!</v>
      </c>
      <c r="FC101" s="41" t="e">
        <f t="shared" si="65"/>
        <v>#REF!</v>
      </c>
      <c r="FD101" s="41" t="e">
        <f t="shared" si="65"/>
        <v>#REF!</v>
      </c>
      <c r="FE101" s="41" t="e">
        <f t="shared" si="65"/>
        <v>#REF!</v>
      </c>
      <c r="FF101" s="41" t="e">
        <f t="shared" si="65"/>
        <v>#REF!</v>
      </c>
      <c r="FG101" s="41" t="e">
        <f t="shared" si="65"/>
        <v>#REF!</v>
      </c>
      <c r="FH101" s="41" t="e">
        <f t="shared" si="65"/>
        <v>#REF!</v>
      </c>
      <c r="FI101" s="41" t="e">
        <f t="shared" si="65"/>
        <v>#REF!</v>
      </c>
      <c r="FJ101" s="41" t="e">
        <f t="shared" si="65"/>
        <v>#REF!</v>
      </c>
      <c r="FK101" s="41" t="e">
        <f t="shared" si="65"/>
        <v>#REF!</v>
      </c>
      <c r="FL101" s="41" t="e">
        <f t="shared" si="79"/>
        <v>#REF!</v>
      </c>
      <c r="FM101" s="41" t="e">
        <f t="shared" si="79"/>
        <v>#REF!</v>
      </c>
      <c r="FN101" s="41" t="e">
        <f t="shared" si="79"/>
        <v>#REF!</v>
      </c>
      <c r="FO101" s="41" t="e">
        <f t="shared" si="79"/>
        <v>#REF!</v>
      </c>
      <c r="FP101" s="41" t="e">
        <f t="shared" si="79"/>
        <v>#REF!</v>
      </c>
      <c r="FQ101" s="41" t="e">
        <f t="shared" si="79"/>
        <v>#REF!</v>
      </c>
      <c r="FR101" s="41" t="e">
        <f t="shared" si="79"/>
        <v>#REF!</v>
      </c>
      <c r="FS101" s="41" t="e">
        <f t="shared" si="79"/>
        <v>#REF!</v>
      </c>
      <c r="FT101" s="41" t="e">
        <f t="shared" si="79"/>
        <v>#REF!</v>
      </c>
      <c r="FU101" s="41" t="e">
        <f t="shared" si="79"/>
        <v>#REF!</v>
      </c>
      <c r="FV101" s="41" t="e">
        <f t="shared" si="79"/>
        <v>#REF!</v>
      </c>
      <c r="FW101" s="41" t="e">
        <f t="shared" si="79"/>
        <v>#REF!</v>
      </c>
      <c r="FX101" s="41" t="e">
        <f t="shared" si="79"/>
        <v>#REF!</v>
      </c>
      <c r="FY101" s="41" t="e">
        <f t="shared" si="87"/>
        <v>#REF!</v>
      </c>
      <c r="FZ101" s="41" t="e">
        <f t="shared" si="87"/>
        <v>#REF!</v>
      </c>
      <c r="GA101" s="41" t="e">
        <f t="shared" si="87"/>
        <v>#REF!</v>
      </c>
      <c r="GB101" s="41" t="e">
        <f t="shared" si="87"/>
        <v>#REF!</v>
      </c>
      <c r="GC101" s="41" t="e">
        <f t="shared" si="80"/>
        <v>#REF!</v>
      </c>
      <c r="GD101" s="41" t="e">
        <f t="shared" si="80"/>
        <v>#REF!</v>
      </c>
      <c r="GE101" s="41" t="e">
        <f t="shared" si="80"/>
        <v>#REF!</v>
      </c>
      <c r="GF101" s="41" t="e">
        <f t="shared" si="80"/>
        <v>#REF!</v>
      </c>
      <c r="GG101" s="41" t="e">
        <f t="shared" si="80"/>
        <v>#REF!</v>
      </c>
      <c r="GH101" s="41" t="e">
        <f t="shared" si="66"/>
        <v>#REF!</v>
      </c>
      <c r="GI101" s="41" t="e">
        <f t="shared" si="58"/>
        <v>#REF!</v>
      </c>
      <c r="GJ101" s="41" t="e">
        <f t="shared" si="58"/>
        <v>#REF!</v>
      </c>
      <c r="GK101" s="41" t="e">
        <f t="shared" si="58"/>
        <v>#REF!</v>
      </c>
      <c r="GL101" s="41" t="e">
        <f t="shared" si="58"/>
        <v>#REF!</v>
      </c>
      <c r="GM101" s="41" t="e">
        <f t="shared" si="58"/>
        <v>#REF!</v>
      </c>
      <c r="GN101" s="41" t="e">
        <f t="shared" si="58"/>
        <v>#REF!</v>
      </c>
      <c r="GO101" s="41" t="e">
        <f t="shared" si="58"/>
        <v>#REF!</v>
      </c>
      <c r="GP101" s="41" t="e">
        <f t="shared" si="58"/>
        <v>#REF!</v>
      </c>
      <c r="GQ101" s="41" t="e">
        <f t="shared" si="58"/>
        <v>#REF!</v>
      </c>
      <c r="GR101" s="41" t="e">
        <f t="shared" si="58"/>
        <v>#REF!</v>
      </c>
      <c r="GS101" s="41" t="e">
        <f t="shared" si="58"/>
        <v>#REF!</v>
      </c>
      <c r="GT101" s="41" t="e">
        <f t="shared" si="82"/>
        <v>#REF!</v>
      </c>
      <c r="GU101" s="41" t="e">
        <f t="shared" si="82"/>
        <v>#REF!</v>
      </c>
      <c r="GV101" s="41" t="e">
        <f t="shared" si="82"/>
        <v>#REF!</v>
      </c>
      <c r="GW101" s="41" t="e">
        <f t="shared" si="82"/>
        <v>#REF!</v>
      </c>
      <c r="GX101" s="41" t="e">
        <f t="shared" si="82"/>
        <v>#REF!</v>
      </c>
      <c r="GY101" s="41" t="e">
        <f t="shared" si="82"/>
        <v>#REF!</v>
      </c>
      <c r="GZ101" s="41" t="e">
        <f t="shared" si="82"/>
        <v>#REF!</v>
      </c>
      <c r="HA101" s="41" t="e">
        <f t="shared" si="82"/>
        <v>#REF!</v>
      </c>
      <c r="HB101" s="41" t="e">
        <f t="shared" si="82"/>
        <v>#REF!</v>
      </c>
      <c r="HC101" s="41" t="e">
        <f t="shared" si="82"/>
        <v>#REF!</v>
      </c>
      <c r="HD101" s="41" t="e">
        <f t="shared" si="82"/>
        <v>#REF!</v>
      </c>
      <c r="HE101" s="41" t="e">
        <f t="shared" si="62"/>
        <v>#REF!</v>
      </c>
      <c r="HF101" s="41" t="e">
        <f t="shared" si="62"/>
        <v>#REF!</v>
      </c>
      <c r="HG101" s="41" t="e">
        <f t="shared" si="62"/>
        <v>#REF!</v>
      </c>
      <c r="HH101" s="41" t="e">
        <f t="shared" si="62"/>
        <v>#REF!</v>
      </c>
      <c r="HI101" s="41" t="e">
        <f t="shared" si="62"/>
        <v>#REF!</v>
      </c>
      <c r="HJ101" s="41" t="e">
        <f t="shared" si="62"/>
        <v>#REF!</v>
      </c>
    </row>
    <row r="102" spans="1:218" ht="14.4" x14ac:dyDescent="0.3">
      <c r="A102" s="42">
        <v>99</v>
      </c>
      <c r="B102" s="43" t="e">
        <f>'CMM2 - AUX CALC'!$CV$67</f>
        <v>#REF!</v>
      </c>
      <c r="CW102" s="41" t="e">
        <f>$B102/(_xlfn.SINGLE(PrazoConcessao)*12-CW$3+1)</f>
        <v>#REF!</v>
      </c>
      <c r="CX102" s="41" t="e">
        <f t="shared" si="81"/>
        <v>#REF!</v>
      </c>
      <c r="CY102" s="41" t="e">
        <f t="shared" si="81"/>
        <v>#REF!</v>
      </c>
      <c r="CZ102" s="41" t="e">
        <f t="shared" si="81"/>
        <v>#REF!</v>
      </c>
      <c r="DA102" s="41" t="e">
        <f t="shared" si="81"/>
        <v>#REF!</v>
      </c>
      <c r="DB102" s="41" t="e">
        <f t="shared" si="81"/>
        <v>#REF!</v>
      </c>
      <c r="DC102" s="41" t="e">
        <f t="shared" si="81"/>
        <v>#REF!</v>
      </c>
      <c r="DD102" s="41" t="e">
        <f t="shared" si="81"/>
        <v>#REF!</v>
      </c>
      <c r="DE102" s="41" t="e">
        <f t="shared" si="81"/>
        <v>#REF!</v>
      </c>
      <c r="DF102" s="41" t="e">
        <f t="shared" si="81"/>
        <v>#REF!</v>
      </c>
      <c r="DG102" s="41" t="e">
        <f t="shared" si="81"/>
        <v>#REF!</v>
      </c>
      <c r="DH102" s="41" t="e">
        <f t="shared" si="81"/>
        <v>#REF!</v>
      </c>
      <c r="DI102" s="41" t="e">
        <f t="shared" si="81"/>
        <v>#REF!</v>
      </c>
      <c r="DJ102" s="41" t="e">
        <f t="shared" si="81"/>
        <v>#REF!</v>
      </c>
      <c r="DK102" s="41" t="e">
        <f t="shared" si="81"/>
        <v>#REF!</v>
      </c>
      <c r="DL102" s="41" t="e">
        <f t="shared" si="88"/>
        <v>#REF!</v>
      </c>
      <c r="DM102" s="41" t="e">
        <f t="shared" si="85"/>
        <v>#REF!</v>
      </c>
      <c r="DN102" s="41" t="e">
        <f t="shared" si="85"/>
        <v>#REF!</v>
      </c>
      <c r="DO102" s="41" t="e">
        <f t="shared" si="85"/>
        <v>#REF!</v>
      </c>
      <c r="DP102" s="41" t="e">
        <f t="shared" si="85"/>
        <v>#REF!</v>
      </c>
      <c r="DQ102" s="41" t="e">
        <f t="shared" si="76"/>
        <v>#REF!</v>
      </c>
      <c r="DR102" s="41" t="e">
        <f t="shared" si="76"/>
        <v>#REF!</v>
      </c>
      <c r="DS102" s="41" t="e">
        <f t="shared" si="76"/>
        <v>#REF!</v>
      </c>
      <c r="DT102" s="41" t="e">
        <f t="shared" si="76"/>
        <v>#REF!</v>
      </c>
      <c r="DU102" s="41" t="e">
        <f t="shared" si="76"/>
        <v>#REF!</v>
      </c>
      <c r="DV102" s="41" t="e">
        <f t="shared" si="64"/>
        <v>#REF!</v>
      </c>
      <c r="DW102" s="41" t="e">
        <f t="shared" si="64"/>
        <v>#REF!</v>
      </c>
      <c r="DX102" s="41" t="e">
        <f t="shared" si="64"/>
        <v>#REF!</v>
      </c>
      <c r="DY102" s="41" t="e">
        <f t="shared" si="64"/>
        <v>#REF!</v>
      </c>
      <c r="DZ102" s="41" t="e">
        <f t="shared" si="64"/>
        <v>#REF!</v>
      </c>
      <c r="EA102" s="41" t="e">
        <f t="shared" si="64"/>
        <v>#REF!</v>
      </c>
      <c r="EB102" s="41" t="e">
        <f t="shared" si="64"/>
        <v>#REF!</v>
      </c>
      <c r="EC102" s="41" t="e">
        <f t="shared" si="64"/>
        <v>#REF!</v>
      </c>
      <c r="ED102" s="41" t="e">
        <f t="shared" si="64"/>
        <v>#REF!</v>
      </c>
      <c r="EE102" s="41" t="e">
        <f t="shared" si="64"/>
        <v>#REF!</v>
      </c>
      <c r="EF102" s="41" t="e">
        <f t="shared" si="77"/>
        <v>#REF!</v>
      </c>
      <c r="EG102" s="41" t="e">
        <f t="shared" si="77"/>
        <v>#REF!</v>
      </c>
      <c r="EH102" s="41" t="e">
        <f t="shared" si="77"/>
        <v>#REF!</v>
      </c>
      <c r="EI102" s="41" t="e">
        <f t="shared" si="77"/>
        <v>#REF!</v>
      </c>
      <c r="EJ102" s="41" t="e">
        <f t="shared" si="77"/>
        <v>#REF!</v>
      </c>
      <c r="EK102" s="41" t="e">
        <f t="shared" si="77"/>
        <v>#REF!</v>
      </c>
      <c r="EL102" s="41" t="e">
        <f t="shared" si="77"/>
        <v>#REF!</v>
      </c>
      <c r="EM102" s="41" t="e">
        <f t="shared" si="77"/>
        <v>#REF!</v>
      </c>
      <c r="EN102" s="41" t="e">
        <f t="shared" si="77"/>
        <v>#REF!</v>
      </c>
      <c r="EO102" s="41" t="e">
        <f t="shared" si="77"/>
        <v>#REF!</v>
      </c>
      <c r="EP102" s="41" t="e">
        <f t="shared" si="77"/>
        <v>#REF!</v>
      </c>
      <c r="EQ102" s="41" t="e">
        <f t="shared" si="77"/>
        <v>#REF!</v>
      </c>
      <c r="ER102" s="41" t="e">
        <f t="shared" si="77"/>
        <v>#REF!</v>
      </c>
      <c r="ES102" s="41" t="e">
        <f t="shared" si="86"/>
        <v>#REF!</v>
      </c>
      <c r="ET102" s="41" t="e">
        <f t="shared" si="86"/>
        <v>#REF!</v>
      </c>
      <c r="EU102" s="41" t="e">
        <f t="shared" si="86"/>
        <v>#REF!</v>
      </c>
      <c r="EV102" s="41" t="e">
        <f t="shared" si="86"/>
        <v>#REF!</v>
      </c>
      <c r="EW102" s="41" t="e">
        <f t="shared" si="78"/>
        <v>#REF!</v>
      </c>
      <c r="EX102" s="41" t="e">
        <f t="shared" si="78"/>
        <v>#REF!</v>
      </c>
      <c r="EY102" s="41" t="e">
        <f t="shared" si="78"/>
        <v>#REF!</v>
      </c>
      <c r="EZ102" s="41" t="e">
        <f t="shared" si="78"/>
        <v>#REF!</v>
      </c>
      <c r="FA102" s="41" t="e">
        <f t="shared" si="78"/>
        <v>#REF!</v>
      </c>
      <c r="FB102" s="41" t="e">
        <f t="shared" si="65"/>
        <v>#REF!</v>
      </c>
      <c r="FC102" s="41" t="e">
        <f t="shared" si="65"/>
        <v>#REF!</v>
      </c>
      <c r="FD102" s="41" t="e">
        <f t="shared" si="65"/>
        <v>#REF!</v>
      </c>
      <c r="FE102" s="41" t="e">
        <f t="shared" si="65"/>
        <v>#REF!</v>
      </c>
      <c r="FF102" s="41" t="e">
        <f t="shared" si="65"/>
        <v>#REF!</v>
      </c>
      <c r="FG102" s="41" t="e">
        <f t="shared" si="65"/>
        <v>#REF!</v>
      </c>
      <c r="FH102" s="41" t="e">
        <f t="shared" si="65"/>
        <v>#REF!</v>
      </c>
      <c r="FI102" s="41" t="e">
        <f t="shared" si="65"/>
        <v>#REF!</v>
      </c>
      <c r="FJ102" s="41" t="e">
        <f t="shared" si="65"/>
        <v>#REF!</v>
      </c>
      <c r="FK102" s="41" t="e">
        <f t="shared" si="65"/>
        <v>#REF!</v>
      </c>
      <c r="FL102" s="41" t="e">
        <f t="shared" si="79"/>
        <v>#REF!</v>
      </c>
      <c r="FM102" s="41" t="e">
        <f t="shared" si="79"/>
        <v>#REF!</v>
      </c>
      <c r="FN102" s="41" t="e">
        <f t="shared" si="79"/>
        <v>#REF!</v>
      </c>
      <c r="FO102" s="41" t="e">
        <f t="shared" si="79"/>
        <v>#REF!</v>
      </c>
      <c r="FP102" s="41" t="e">
        <f t="shared" si="79"/>
        <v>#REF!</v>
      </c>
      <c r="FQ102" s="41" t="e">
        <f t="shared" si="79"/>
        <v>#REF!</v>
      </c>
      <c r="FR102" s="41" t="e">
        <f t="shared" si="79"/>
        <v>#REF!</v>
      </c>
      <c r="FS102" s="41" t="e">
        <f t="shared" si="79"/>
        <v>#REF!</v>
      </c>
      <c r="FT102" s="41" t="e">
        <f t="shared" si="79"/>
        <v>#REF!</v>
      </c>
      <c r="FU102" s="41" t="e">
        <f t="shared" si="79"/>
        <v>#REF!</v>
      </c>
      <c r="FV102" s="41" t="e">
        <f t="shared" si="79"/>
        <v>#REF!</v>
      </c>
      <c r="FW102" s="41" t="e">
        <f t="shared" si="79"/>
        <v>#REF!</v>
      </c>
      <c r="FX102" s="41" t="e">
        <f t="shared" si="79"/>
        <v>#REF!</v>
      </c>
      <c r="FY102" s="41" t="e">
        <f t="shared" si="87"/>
        <v>#REF!</v>
      </c>
      <c r="FZ102" s="41" t="e">
        <f t="shared" si="87"/>
        <v>#REF!</v>
      </c>
      <c r="GA102" s="41" t="e">
        <f t="shared" si="87"/>
        <v>#REF!</v>
      </c>
      <c r="GB102" s="41" t="e">
        <f t="shared" si="87"/>
        <v>#REF!</v>
      </c>
      <c r="GC102" s="41" t="e">
        <f t="shared" si="80"/>
        <v>#REF!</v>
      </c>
      <c r="GD102" s="41" t="e">
        <f t="shared" si="80"/>
        <v>#REF!</v>
      </c>
      <c r="GE102" s="41" t="e">
        <f t="shared" si="80"/>
        <v>#REF!</v>
      </c>
      <c r="GF102" s="41" t="e">
        <f t="shared" si="80"/>
        <v>#REF!</v>
      </c>
      <c r="GG102" s="41" t="e">
        <f t="shared" si="80"/>
        <v>#REF!</v>
      </c>
      <c r="GH102" s="41" t="e">
        <f t="shared" si="66"/>
        <v>#REF!</v>
      </c>
      <c r="GI102" s="41" t="e">
        <f t="shared" si="58"/>
        <v>#REF!</v>
      </c>
      <c r="GJ102" s="41" t="e">
        <f t="shared" si="58"/>
        <v>#REF!</v>
      </c>
      <c r="GK102" s="41" t="e">
        <f t="shared" si="58"/>
        <v>#REF!</v>
      </c>
      <c r="GL102" s="41" t="e">
        <f t="shared" si="58"/>
        <v>#REF!</v>
      </c>
      <c r="GM102" s="41" t="e">
        <f t="shared" si="58"/>
        <v>#REF!</v>
      </c>
      <c r="GN102" s="41" t="e">
        <f t="shared" si="58"/>
        <v>#REF!</v>
      </c>
      <c r="GO102" s="41" t="e">
        <f t="shared" si="58"/>
        <v>#REF!</v>
      </c>
      <c r="GP102" s="41" t="e">
        <f t="shared" si="58"/>
        <v>#REF!</v>
      </c>
      <c r="GQ102" s="41" t="e">
        <f t="shared" si="58"/>
        <v>#REF!</v>
      </c>
      <c r="GR102" s="41" t="e">
        <f t="shared" si="58"/>
        <v>#REF!</v>
      </c>
      <c r="GS102" s="41" t="e">
        <f t="shared" si="58"/>
        <v>#REF!</v>
      </c>
      <c r="GT102" s="41" t="e">
        <f t="shared" si="82"/>
        <v>#REF!</v>
      </c>
      <c r="GU102" s="41" t="e">
        <f t="shared" si="82"/>
        <v>#REF!</v>
      </c>
      <c r="GV102" s="41" t="e">
        <f t="shared" si="82"/>
        <v>#REF!</v>
      </c>
      <c r="GW102" s="41" t="e">
        <f t="shared" si="82"/>
        <v>#REF!</v>
      </c>
      <c r="GX102" s="41" t="e">
        <f t="shared" si="82"/>
        <v>#REF!</v>
      </c>
      <c r="GY102" s="41" t="e">
        <f t="shared" si="82"/>
        <v>#REF!</v>
      </c>
      <c r="GZ102" s="41" t="e">
        <f t="shared" si="82"/>
        <v>#REF!</v>
      </c>
      <c r="HA102" s="41" t="e">
        <f t="shared" si="82"/>
        <v>#REF!</v>
      </c>
      <c r="HB102" s="41" t="e">
        <f t="shared" si="82"/>
        <v>#REF!</v>
      </c>
      <c r="HC102" s="41" t="e">
        <f t="shared" si="82"/>
        <v>#REF!</v>
      </c>
      <c r="HD102" s="41" t="e">
        <f t="shared" si="82"/>
        <v>#REF!</v>
      </c>
      <c r="HE102" s="41" t="e">
        <f t="shared" si="62"/>
        <v>#REF!</v>
      </c>
      <c r="HF102" s="41" t="e">
        <f t="shared" si="62"/>
        <v>#REF!</v>
      </c>
      <c r="HG102" s="41" t="e">
        <f t="shared" si="62"/>
        <v>#REF!</v>
      </c>
      <c r="HH102" s="41" t="e">
        <f t="shared" si="62"/>
        <v>#REF!</v>
      </c>
      <c r="HI102" s="41" t="e">
        <f t="shared" si="62"/>
        <v>#REF!</v>
      </c>
      <c r="HJ102" s="41" t="e">
        <f t="shared" si="62"/>
        <v>#REF!</v>
      </c>
    </row>
    <row r="103" spans="1:218" ht="14.4" x14ac:dyDescent="0.3">
      <c r="A103" s="42">
        <v>100</v>
      </c>
      <c r="B103" s="43" t="e">
        <f>'CMM2 - AUX CALC'!$CW$67</f>
        <v>#REF!</v>
      </c>
      <c r="CX103" s="41" t="e">
        <f>$B103/(_xlfn.SINGLE(PrazoConcessao)*12-CX$3+1)</f>
        <v>#REF!</v>
      </c>
      <c r="CY103" s="41" t="e">
        <f t="shared" si="81"/>
        <v>#REF!</v>
      </c>
      <c r="CZ103" s="41" t="e">
        <f t="shared" si="81"/>
        <v>#REF!</v>
      </c>
      <c r="DA103" s="41" t="e">
        <f t="shared" si="81"/>
        <v>#REF!</v>
      </c>
      <c r="DB103" s="41" t="e">
        <f t="shared" si="81"/>
        <v>#REF!</v>
      </c>
      <c r="DC103" s="41" t="e">
        <f t="shared" si="81"/>
        <v>#REF!</v>
      </c>
      <c r="DD103" s="41" t="e">
        <f t="shared" si="81"/>
        <v>#REF!</v>
      </c>
      <c r="DE103" s="41" t="e">
        <f t="shared" si="81"/>
        <v>#REF!</v>
      </c>
      <c r="DF103" s="41" t="e">
        <f t="shared" si="81"/>
        <v>#REF!</v>
      </c>
      <c r="DG103" s="41" t="e">
        <f t="shared" si="81"/>
        <v>#REF!</v>
      </c>
      <c r="DH103" s="41" t="e">
        <f t="shared" si="81"/>
        <v>#REF!</v>
      </c>
      <c r="DI103" s="41" t="e">
        <f t="shared" si="81"/>
        <v>#REF!</v>
      </c>
      <c r="DJ103" s="41" t="e">
        <f t="shared" si="81"/>
        <v>#REF!</v>
      </c>
      <c r="DK103" s="41" t="e">
        <f t="shared" si="81"/>
        <v>#REF!</v>
      </c>
      <c r="DL103" s="41" t="e">
        <f t="shared" si="88"/>
        <v>#REF!</v>
      </c>
      <c r="DM103" s="41" t="e">
        <f t="shared" si="85"/>
        <v>#REF!</v>
      </c>
      <c r="DN103" s="41" t="e">
        <f t="shared" si="85"/>
        <v>#REF!</v>
      </c>
      <c r="DO103" s="41" t="e">
        <f t="shared" si="85"/>
        <v>#REF!</v>
      </c>
      <c r="DP103" s="41" t="e">
        <f t="shared" si="85"/>
        <v>#REF!</v>
      </c>
      <c r="DQ103" s="41" t="e">
        <f t="shared" si="76"/>
        <v>#REF!</v>
      </c>
      <c r="DR103" s="41" t="e">
        <f t="shared" si="76"/>
        <v>#REF!</v>
      </c>
      <c r="DS103" s="41" t="e">
        <f t="shared" si="76"/>
        <v>#REF!</v>
      </c>
      <c r="DT103" s="41" t="e">
        <f t="shared" si="76"/>
        <v>#REF!</v>
      </c>
      <c r="DU103" s="41" t="e">
        <f t="shared" si="76"/>
        <v>#REF!</v>
      </c>
      <c r="DV103" s="41" t="e">
        <f t="shared" si="64"/>
        <v>#REF!</v>
      </c>
      <c r="DW103" s="41" t="e">
        <f t="shared" si="64"/>
        <v>#REF!</v>
      </c>
      <c r="DX103" s="41" t="e">
        <f t="shared" si="64"/>
        <v>#REF!</v>
      </c>
      <c r="DY103" s="41" t="e">
        <f t="shared" si="64"/>
        <v>#REF!</v>
      </c>
      <c r="DZ103" s="41" t="e">
        <f t="shared" si="64"/>
        <v>#REF!</v>
      </c>
      <c r="EA103" s="41" t="e">
        <f t="shared" si="64"/>
        <v>#REF!</v>
      </c>
      <c r="EB103" s="41" t="e">
        <f t="shared" si="64"/>
        <v>#REF!</v>
      </c>
      <c r="EC103" s="41" t="e">
        <f t="shared" si="64"/>
        <v>#REF!</v>
      </c>
      <c r="ED103" s="41" t="e">
        <f t="shared" si="64"/>
        <v>#REF!</v>
      </c>
      <c r="EE103" s="41" t="e">
        <f t="shared" si="64"/>
        <v>#REF!</v>
      </c>
      <c r="EF103" s="41" t="e">
        <f t="shared" si="77"/>
        <v>#REF!</v>
      </c>
      <c r="EG103" s="41" t="e">
        <f t="shared" si="77"/>
        <v>#REF!</v>
      </c>
      <c r="EH103" s="41" t="e">
        <f t="shared" si="77"/>
        <v>#REF!</v>
      </c>
      <c r="EI103" s="41" t="e">
        <f t="shared" si="77"/>
        <v>#REF!</v>
      </c>
      <c r="EJ103" s="41" t="e">
        <f t="shared" si="77"/>
        <v>#REF!</v>
      </c>
      <c r="EK103" s="41" t="e">
        <f t="shared" si="77"/>
        <v>#REF!</v>
      </c>
      <c r="EL103" s="41" t="e">
        <f t="shared" si="77"/>
        <v>#REF!</v>
      </c>
      <c r="EM103" s="41" t="e">
        <f t="shared" si="77"/>
        <v>#REF!</v>
      </c>
      <c r="EN103" s="41" t="e">
        <f t="shared" si="77"/>
        <v>#REF!</v>
      </c>
      <c r="EO103" s="41" t="e">
        <f t="shared" si="77"/>
        <v>#REF!</v>
      </c>
      <c r="EP103" s="41" t="e">
        <f t="shared" si="77"/>
        <v>#REF!</v>
      </c>
      <c r="EQ103" s="41" t="e">
        <f t="shared" si="77"/>
        <v>#REF!</v>
      </c>
      <c r="ER103" s="41" t="e">
        <f t="shared" si="77"/>
        <v>#REF!</v>
      </c>
      <c r="ES103" s="41" t="e">
        <f t="shared" si="86"/>
        <v>#REF!</v>
      </c>
      <c r="ET103" s="41" t="e">
        <f t="shared" si="86"/>
        <v>#REF!</v>
      </c>
      <c r="EU103" s="41" t="e">
        <f t="shared" si="86"/>
        <v>#REF!</v>
      </c>
      <c r="EV103" s="41" t="e">
        <f t="shared" si="86"/>
        <v>#REF!</v>
      </c>
      <c r="EW103" s="41" t="e">
        <f t="shared" si="78"/>
        <v>#REF!</v>
      </c>
      <c r="EX103" s="41" t="e">
        <f t="shared" si="78"/>
        <v>#REF!</v>
      </c>
      <c r="EY103" s="41" t="e">
        <f t="shared" si="78"/>
        <v>#REF!</v>
      </c>
      <c r="EZ103" s="41" t="e">
        <f t="shared" si="78"/>
        <v>#REF!</v>
      </c>
      <c r="FA103" s="41" t="e">
        <f t="shared" si="78"/>
        <v>#REF!</v>
      </c>
      <c r="FB103" s="41" t="e">
        <f t="shared" si="65"/>
        <v>#REF!</v>
      </c>
      <c r="FC103" s="41" t="e">
        <f t="shared" si="65"/>
        <v>#REF!</v>
      </c>
      <c r="FD103" s="41" t="e">
        <f t="shared" si="65"/>
        <v>#REF!</v>
      </c>
      <c r="FE103" s="41" t="e">
        <f t="shared" si="65"/>
        <v>#REF!</v>
      </c>
      <c r="FF103" s="41" t="e">
        <f t="shared" si="65"/>
        <v>#REF!</v>
      </c>
      <c r="FG103" s="41" t="e">
        <f t="shared" si="65"/>
        <v>#REF!</v>
      </c>
      <c r="FH103" s="41" t="e">
        <f t="shared" si="65"/>
        <v>#REF!</v>
      </c>
      <c r="FI103" s="41" t="e">
        <f t="shared" si="65"/>
        <v>#REF!</v>
      </c>
      <c r="FJ103" s="41" t="e">
        <f t="shared" si="65"/>
        <v>#REF!</v>
      </c>
      <c r="FK103" s="41" t="e">
        <f t="shared" si="65"/>
        <v>#REF!</v>
      </c>
      <c r="FL103" s="41" t="e">
        <f t="shared" si="79"/>
        <v>#REF!</v>
      </c>
      <c r="FM103" s="41" t="e">
        <f t="shared" si="79"/>
        <v>#REF!</v>
      </c>
      <c r="FN103" s="41" t="e">
        <f t="shared" si="79"/>
        <v>#REF!</v>
      </c>
      <c r="FO103" s="41" t="e">
        <f t="shared" si="79"/>
        <v>#REF!</v>
      </c>
      <c r="FP103" s="41" t="e">
        <f t="shared" si="79"/>
        <v>#REF!</v>
      </c>
      <c r="FQ103" s="41" t="e">
        <f t="shared" si="79"/>
        <v>#REF!</v>
      </c>
      <c r="FR103" s="41" t="e">
        <f t="shared" si="79"/>
        <v>#REF!</v>
      </c>
      <c r="FS103" s="41" t="e">
        <f t="shared" si="79"/>
        <v>#REF!</v>
      </c>
      <c r="FT103" s="41" t="e">
        <f t="shared" si="79"/>
        <v>#REF!</v>
      </c>
      <c r="FU103" s="41" t="e">
        <f t="shared" si="79"/>
        <v>#REF!</v>
      </c>
      <c r="FV103" s="41" t="e">
        <f t="shared" si="79"/>
        <v>#REF!</v>
      </c>
      <c r="FW103" s="41" t="e">
        <f t="shared" si="79"/>
        <v>#REF!</v>
      </c>
      <c r="FX103" s="41" t="e">
        <f t="shared" si="79"/>
        <v>#REF!</v>
      </c>
      <c r="FY103" s="41" t="e">
        <f t="shared" si="87"/>
        <v>#REF!</v>
      </c>
      <c r="FZ103" s="41" t="e">
        <f t="shared" si="87"/>
        <v>#REF!</v>
      </c>
      <c r="GA103" s="41" t="e">
        <f t="shared" si="87"/>
        <v>#REF!</v>
      </c>
      <c r="GB103" s="41" t="e">
        <f t="shared" si="87"/>
        <v>#REF!</v>
      </c>
      <c r="GC103" s="41" t="e">
        <f t="shared" si="80"/>
        <v>#REF!</v>
      </c>
      <c r="GD103" s="41" t="e">
        <f t="shared" si="80"/>
        <v>#REF!</v>
      </c>
      <c r="GE103" s="41" t="e">
        <f t="shared" si="80"/>
        <v>#REF!</v>
      </c>
      <c r="GF103" s="41" t="e">
        <f t="shared" si="80"/>
        <v>#REF!</v>
      </c>
      <c r="GG103" s="41" t="e">
        <f t="shared" si="80"/>
        <v>#REF!</v>
      </c>
      <c r="GH103" s="41" t="e">
        <f t="shared" si="66"/>
        <v>#REF!</v>
      </c>
      <c r="GI103" s="41" t="e">
        <f t="shared" si="58"/>
        <v>#REF!</v>
      </c>
      <c r="GJ103" s="41" t="e">
        <f t="shared" si="58"/>
        <v>#REF!</v>
      </c>
      <c r="GK103" s="41" t="e">
        <f t="shared" si="58"/>
        <v>#REF!</v>
      </c>
      <c r="GL103" s="41" t="e">
        <f t="shared" si="58"/>
        <v>#REF!</v>
      </c>
      <c r="GM103" s="41" t="e">
        <f t="shared" si="58"/>
        <v>#REF!</v>
      </c>
      <c r="GN103" s="41" t="e">
        <f t="shared" si="58"/>
        <v>#REF!</v>
      </c>
      <c r="GO103" s="41" t="e">
        <f t="shared" si="58"/>
        <v>#REF!</v>
      </c>
      <c r="GP103" s="41" t="e">
        <f t="shared" si="58"/>
        <v>#REF!</v>
      </c>
      <c r="GQ103" s="41" t="e">
        <f t="shared" si="58"/>
        <v>#REF!</v>
      </c>
      <c r="GR103" s="41" t="e">
        <f t="shared" si="58"/>
        <v>#REF!</v>
      </c>
      <c r="GS103" s="41" t="e">
        <f t="shared" si="58"/>
        <v>#REF!</v>
      </c>
      <c r="GT103" s="41" t="e">
        <f t="shared" si="82"/>
        <v>#REF!</v>
      </c>
      <c r="GU103" s="41" t="e">
        <f t="shared" si="82"/>
        <v>#REF!</v>
      </c>
      <c r="GV103" s="41" t="e">
        <f t="shared" si="82"/>
        <v>#REF!</v>
      </c>
      <c r="GW103" s="41" t="e">
        <f t="shared" si="82"/>
        <v>#REF!</v>
      </c>
      <c r="GX103" s="41" t="e">
        <f t="shared" si="82"/>
        <v>#REF!</v>
      </c>
      <c r="GY103" s="41" t="e">
        <f t="shared" si="82"/>
        <v>#REF!</v>
      </c>
      <c r="GZ103" s="41" t="e">
        <f t="shared" si="82"/>
        <v>#REF!</v>
      </c>
      <c r="HA103" s="41" t="e">
        <f t="shared" si="82"/>
        <v>#REF!</v>
      </c>
      <c r="HB103" s="41" t="e">
        <f t="shared" si="82"/>
        <v>#REF!</v>
      </c>
      <c r="HC103" s="41" t="e">
        <f t="shared" si="82"/>
        <v>#REF!</v>
      </c>
      <c r="HD103" s="41" t="e">
        <f t="shared" si="82"/>
        <v>#REF!</v>
      </c>
      <c r="HE103" s="41" t="e">
        <f t="shared" si="62"/>
        <v>#REF!</v>
      </c>
      <c r="HF103" s="41" t="e">
        <f t="shared" si="62"/>
        <v>#REF!</v>
      </c>
      <c r="HG103" s="41" t="e">
        <f t="shared" si="62"/>
        <v>#REF!</v>
      </c>
      <c r="HH103" s="41" t="e">
        <f t="shared" si="62"/>
        <v>#REF!</v>
      </c>
      <c r="HI103" s="41" t="e">
        <f t="shared" si="62"/>
        <v>#REF!</v>
      </c>
      <c r="HJ103" s="41" t="e">
        <f t="shared" si="62"/>
        <v>#REF!</v>
      </c>
    </row>
    <row r="104" spans="1:218" ht="14.4" x14ac:dyDescent="0.3">
      <c r="A104" s="42">
        <v>101</v>
      </c>
      <c r="B104" s="43" t="e">
        <f>'CMM2 - AUX CALC'!$CX$67</f>
        <v>#REF!</v>
      </c>
      <c r="CY104" s="41" t="e">
        <f>$B104/(_xlfn.SINGLE(PrazoConcessao)*12-CY$3+1)</f>
        <v>#REF!</v>
      </c>
      <c r="CZ104" s="41" t="e">
        <f t="shared" si="81"/>
        <v>#REF!</v>
      </c>
      <c r="DA104" s="41" t="e">
        <f t="shared" si="81"/>
        <v>#REF!</v>
      </c>
      <c r="DB104" s="41" t="e">
        <f t="shared" si="81"/>
        <v>#REF!</v>
      </c>
      <c r="DC104" s="41" t="e">
        <f t="shared" si="81"/>
        <v>#REF!</v>
      </c>
      <c r="DD104" s="41" t="e">
        <f t="shared" si="81"/>
        <v>#REF!</v>
      </c>
      <c r="DE104" s="41" t="e">
        <f t="shared" si="81"/>
        <v>#REF!</v>
      </c>
      <c r="DF104" s="41" t="e">
        <f t="shared" si="81"/>
        <v>#REF!</v>
      </c>
      <c r="DG104" s="41" t="e">
        <f t="shared" si="81"/>
        <v>#REF!</v>
      </c>
      <c r="DH104" s="41" t="e">
        <f t="shared" si="81"/>
        <v>#REF!</v>
      </c>
      <c r="DI104" s="41" t="e">
        <f t="shared" si="81"/>
        <v>#REF!</v>
      </c>
      <c r="DJ104" s="41" t="e">
        <f t="shared" si="81"/>
        <v>#REF!</v>
      </c>
      <c r="DK104" s="41" t="e">
        <f t="shared" si="81"/>
        <v>#REF!</v>
      </c>
      <c r="DL104" s="41" t="e">
        <f t="shared" si="88"/>
        <v>#REF!</v>
      </c>
      <c r="DM104" s="41" t="e">
        <f t="shared" si="85"/>
        <v>#REF!</v>
      </c>
      <c r="DN104" s="41" t="e">
        <f t="shared" si="85"/>
        <v>#REF!</v>
      </c>
      <c r="DO104" s="41" t="e">
        <f t="shared" si="85"/>
        <v>#REF!</v>
      </c>
      <c r="DP104" s="41" t="e">
        <f t="shared" si="85"/>
        <v>#REF!</v>
      </c>
      <c r="DQ104" s="41" t="e">
        <f t="shared" si="76"/>
        <v>#REF!</v>
      </c>
      <c r="DR104" s="41" t="e">
        <f t="shared" si="76"/>
        <v>#REF!</v>
      </c>
      <c r="DS104" s="41" t="e">
        <f t="shared" si="76"/>
        <v>#REF!</v>
      </c>
      <c r="DT104" s="41" t="e">
        <f t="shared" si="76"/>
        <v>#REF!</v>
      </c>
      <c r="DU104" s="41" t="e">
        <f t="shared" si="76"/>
        <v>#REF!</v>
      </c>
      <c r="DV104" s="41" t="e">
        <f t="shared" si="64"/>
        <v>#REF!</v>
      </c>
      <c r="DW104" s="41" t="e">
        <f t="shared" si="64"/>
        <v>#REF!</v>
      </c>
      <c r="DX104" s="41" t="e">
        <f t="shared" si="64"/>
        <v>#REF!</v>
      </c>
      <c r="DY104" s="41" t="e">
        <f t="shared" si="64"/>
        <v>#REF!</v>
      </c>
      <c r="DZ104" s="41" t="e">
        <f t="shared" si="64"/>
        <v>#REF!</v>
      </c>
      <c r="EA104" s="41" t="e">
        <f t="shared" si="64"/>
        <v>#REF!</v>
      </c>
      <c r="EB104" s="41" t="e">
        <f t="shared" si="64"/>
        <v>#REF!</v>
      </c>
      <c r="EC104" s="41" t="e">
        <f t="shared" si="64"/>
        <v>#REF!</v>
      </c>
      <c r="ED104" s="41" t="e">
        <f t="shared" si="64"/>
        <v>#REF!</v>
      </c>
      <c r="EE104" s="41" t="e">
        <f t="shared" si="64"/>
        <v>#REF!</v>
      </c>
      <c r="EF104" s="41" t="e">
        <f t="shared" si="77"/>
        <v>#REF!</v>
      </c>
      <c r="EG104" s="41" t="e">
        <f t="shared" si="77"/>
        <v>#REF!</v>
      </c>
      <c r="EH104" s="41" t="e">
        <f t="shared" si="77"/>
        <v>#REF!</v>
      </c>
      <c r="EI104" s="41" t="e">
        <f t="shared" si="77"/>
        <v>#REF!</v>
      </c>
      <c r="EJ104" s="41" t="e">
        <f t="shared" si="77"/>
        <v>#REF!</v>
      </c>
      <c r="EK104" s="41" t="e">
        <f t="shared" si="77"/>
        <v>#REF!</v>
      </c>
      <c r="EL104" s="41" t="e">
        <f t="shared" si="77"/>
        <v>#REF!</v>
      </c>
      <c r="EM104" s="41" t="e">
        <f t="shared" si="77"/>
        <v>#REF!</v>
      </c>
      <c r="EN104" s="41" t="e">
        <f t="shared" si="77"/>
        <v>#REF!</v>
      </c>
      <c r="EO104" s="41" t="e">
        <f t="shared" si="77"/>
        <v>#REF!</v>
      </c>
      <c r="EP104" s="41" t="e">
        <f t="shared" si="77"/>
        <v>#REF!</v>
      </c>
      <c r="EQ104" s="41" t="e">
        <f t="shared" si="77"/>
        <v>#REF!</v>
      </c>
      <c r="ER104" s="41" t="e">
        <f t="shared" si="77"/>
        <v>#REF!</v>
      </c>
      <c r="ES104" s="41" t="e">
        <f t="shared" si="86"/>
        <v>#REF!</v>
      </c>
      <c r="ET104" s="41" t="e">
        <f t="shared" si="86"/>
        <v>#REF!</v>
      </c>
      <c r="EU104" s="41" t="e">
        <f t="shared" si="86"/>
        <v>#REF!</v>
      </c>
      <c r="EV104" s="41" t="e">
        <f t="shared" si="86"/>
        <v>#REF!</v>
      </c>
      <c r="EW104" s="41" t="e">
        <f t="shared" si="78"/>
        <v>#REF!</v>
      </c>
      <c r="EX104" s="41" t="e">
        <f t="shared" si="78"/>
        <v>#REF!</v>
      </c>
      <c r="EY104" s="41" t="e">
        <f t="shared" si="78"/>
        <v>#REF!</v>
      </c>
      <c r="EZ104" s="41" t="e">
        <f t="shared" si="78"/>
        <v>#REF!</v>
      </c>
      <c r="FA104" s="41" t="e">
        <f t="shared" si="78"/>
        <v>#REF!</v>
      </c>
      <c r="FB104" s="41" t="e">
        <f t="shared" si="65"/>
        <v>#REF!</v>
      </c>
      <c r="FC104" s="41" t="e">
        <f t="shared" si="65"/>
        <v>#REF!</v>
      </c>
      <c r="FD104" s="41" t="e">
        <f t="shared" si="65"/>
        <v>#REF!</v>
      </c>
      <c r="FE104" s="41" t="e">
        <f t="shared" si="65"/>
        <v>#REF!</v>
      </c>
      <c r="FF104" s="41" t="e">
        <f t="shared" si="65"/>
        <v>#REF!</v>
      </c>
      <c r="FG104" s="41" t="e">
        <f t="shared" si="65"/>
        <v>#REF!</v>
      </c>
      <c r="FH104" s="41" t="e">
        <f t="shared" si="65"/>
        <v>#REF!</v>
      </c>
      <c r="FI104" s="41" t="e">
        <f t="shared" si="65"/>
        <v>#REF!</v>
      </c>
      <c r="FJ104" s="41" t="e">
        <f t="shared" si="65"/>
        <v>#REF!</v>
      </c>
      <c r="FK104" s="41" t="e">
        <f t="shared" si="65"/>
        <v>#REF!</v>
      </c>
      <c r="FL104" s="41" t="e">
        <f t="shared" si="79"/>
        <v>#REF!</v>
      </c>
      <c r="FM104" s="41" t="e">
        <f t="shared" si="79"/>
        <v>#REF!</v>
      </c>
      <c r="FN104" s="41" t="e">
        <f t="shared" si="79"/>
        <v>#REF!</v>
      </c>
      <c r="FO104" s="41" t="e">
        <f t="shared" si="79"/>
        <v>#REF!</v>
      </c>
      <c r="FP104" s="41" t="e">
        <f t="shared" si="79"/>
        <v>#REF!</v>
      </c>
      <c r="FQ104" s="41" t="e">
        <f t="shared" si="79"/>
        <v>#REF!</v>
      </c>
      <c r="FR104" s="41" t="e">
        <f t="shared" si="79"/>
        <v>#REF!</v>
      </c>
      <c r="FS104" s="41" t="e">
        <f t="shared" si="79"/>
        <v>#REF!</v>
      </c>
      <c r="FT104" s="41" t="e">
        <f t="shared" si="79"/>
        <v>#REF!</v>
      </c>
      <c r="FU104" s="41" t="e">
        <f t="shared" si="79"/>
        <v>#REF!</v>
      </c>
      <c r="FV104" s="41" t="e">
        <f t="shared" si="79"/>
        <v>#REF!</v>
      </c>
      <c r="FW104" s="41" t="e">
        <f t="shared" si="79"/>
        <v>#REF!</v>
      </c>
      <c r="FX104" s="41" t="e">
        <f t="shared" si="79"/>
        <v>#REF!</v>
      </c>
      <c r="FY104" s="41" t="e">
        <f t="shared" si="87"/>
        <v>#REF!</v>
      </c>
      <c r="FZ104" s="41" t="e">
        <f t="shared" si="87"/>
        <v>#REF!</v>
      </c>
      <c r="GA104" s="41" t="e">
        <f t="shared" si="87"/>
        <v>#REF!</v>
      </c>
      <c r="GB104" s="41" t="e">
        <f t="shared" si="87"/>
        <v>#REF!</v>
      </c>
      <c r="GC104" s="41" t="e">
        <f t="shared" si="80"/>
        <v>#REF!</v>
      </c>
      <c r="GD104" s="41" t="e">
        <f t="shared" si="80"/>
        <v>#REF!</v>
      </c>
      <c r="GE104" s="41" t="e">
        <f t="shared" si="80"/>
        <v>#REF!</v>
      </c>
      <c r="GF104" s="41" t="e">
        <f t="shared" si="80"/>
        <v>#REF!</v>
      </c>
      <c r="GG104" s="41" t="e">
        <f t="shared" si="80"/>
        <v>#REF!</v>
      </c>
      <c r="GH104" s="41" t="e">
        <f t="shared" si="66"/>
        <v>#REF!</v>
      </c>
      <c r="GI104" s="41" t="e">
        <f t="shared" si="58"/>
        <v>#REF!</v>
      </c>
      <c r="GJ104" s="41" t="e">
        <f t="shared" si="58"/>
        <v>#REF!</v>
      </c>
      <c r="GK104" s="41" t="e">
        <f t="shared" si="58"/>
        <v>#REF!</v>
      </c>
      <c r="GL104" s="41" t="e">
        <f t="shared" si="58"/>
        <v>#REF!</v>
      </c>
      <c r="GM104" s="41" t="e">
        <f t="shared" ref="GM104:HA127" si="89">GL104</f>
        <v>#REF!</v>
      </c>
      <c r="GN104" s="41" t="e">
        <f t="shared" si="89"/>
        <v>#REF!</v>
      </c>
      <c r="GO104" s="41" t="e">
        <f t="shared" si="89"/>
        <v>#REF!</v>
      </c>
      <c r="GP104" s="41" t="e">
        <f t="shared" si="89"/>
        <v>#REF!</v>
      </c>
      <c r="GQ104" s="41" t="e">
        <f t="shared" si="89"/>
        <v>#REF!</v>
      </c>
      <c r="GR104" s="41" t="e">
        <f t="shared" si="89"/>
        <v>#REF!</v>
      </c>
      <c r="GS104" s="41" t="e">
        <f t="shared" si="89"/>
        <v>#REF!</v>
      </c>
      <c r="GT104" s="41" t="e">
        <f t="shared" si="82"/>
        <v>#REF!</v>
      </c>
      <c r="GU104" s="41" t="e">
        <f t="shared" si="82"/>
        <v>#REF!</v>
      </c>
      <c r="GV104" s="41" t="e">
        <f t="shared" si="82"/>
        <v>#REF!</v>
      </c>
      <c r="GW104" s="41" t="e">
        <f t="shared" si="82"/>
        <v>#REF!</v>
      </c>
      <c r="GX104" s="41" t="e">
        <f t="shared" si="82"/>
        <v>#REF!</v>
      </c>
      <c r="GY104" s="41" t="e">
        <f t="shared" si="82"/>
        <v>#REF!</v>
      </c>
      <c r="GZ104" s="41" t="e">
        <f t="shared" si="82"/>
        <v>#REF!</v>
      </c>
      <c r="HA104" s="41" t="e">
        <f t="shared" si="82"/>
        <v>#REF!</v>
      </c>
      <c r="HB104" s="41" t="e">
        <f t="shared" si="82"/>
        <v>#REF!</v>
      </c>
      <c r="HC104" s="41" t="e">
        <f t="shared" si="82"/>
        <v>#REF!</v>
      </c>
      <c r="HD104" s="41" t="e">
        <f t="shared" si="82"/>
        <v>#REF!</v>
      </c>
      <c r="HE104" s="41" t="e">
        <f t="shared" si="62"/>
        <v>#REF!</v>
      </c>
      <c r="HF104" s="41" t="e">
        <f t="shared" si="62"/>
        <v>#REF!</v>
      </c>
      <c r="HG104" s="41" t="e">
        <f t="shared" si="62"/>
        <v>#REF!</v>
      </c>
      <c r="HH104" s="41" t="e">
        <f t="shared" si="62"/>
        <v>#REF!</v>
      </c>
      <c r="HI104" s="41" t="e">
        <f t="shared" si="62"/>
        <v>#REF!</v>
      </c>
      <c r="HJ104" s="41" t="e">
        <f t="shared" si="62"/>
        <v>#REF!</v>
      </c>
    </row>
    <row r="105" spans="1:218" ht="14.4" x14ac:dyDescent="0.3">
      <c r="A105" s="42">
        <v>102</v>
      </c>
      <c r="B105" s="43" t="e">
        <f>'CMM2 - AUX CALC'!$CY$67</f>
        <v>#REF!</v>
      </c>
      <c r="CZ105" s="41" t="e">
        <f>$B105/(_xlfn.SINGLE(PrazoConcessao)*12-CZ$3+1)</f>
        <v>#REF!</v>
      </c>
      <c r="DA105" s="41" t="e">
        <f t="shared" ref="DA105:DK115" si="90">CZ105</f>
        <v>#REF!</v>
      </c>
      <c r="DB105" s="41" t="e">
        <f t="shared" si="90"/>
        <v>#REF!</v>
      </c>
      <c r="DC105" s="41" t="e">
        <f t="shared" si="90"/>
        <v>#REF!</v>
      </c>
      <c r="DD105" s="41" t="e">
        <f t="shared" si="90"/>
        <v>#REF!</v>
      </c>
      <c r="DE105" s="41" t="e">
        <f t="shared" si="90"/>
        <v>#REF!</v>
      </c>
      <c r="DF105" s="41" t="e">
        <f t="shared" si="90"/>
        <v>#REF!</v>
      </c>
      <c r="DG105" s="41" t="e">
        <f t="shared" si="90"/>
        <v>#REF!</v>
      </c>
      <c r="DH105" s="41" t="e">
        <f t="shared" si="90"/>
        <v>#REF!</v>
      </c>
      <c r="DI105" s="41" t="e">
        <f t="shared" si="90"/>
        <v>#REF!</v>
      </c>
      <c r="DJ105" s="41" t="e">
        <f t="shared" si="90"/>
        <v>#REF!</v>
      </c>
      <c r="DK105" s="41" t="e">
        <f t="shared" si="90"/>
        <v>#REF!</v>
      </c>
      <c r="DL105" s="41" t="e">
        <f t="shared" si="88"/>
        <v>#REF!</v>
      </c>
      <c r="DM105" s="41" t="e">
        <f t="shared" si="85"/>
        <v>#REF!</v>
      </c>
      <c r="DN105" s="41" t="e">
        <f t="shared" si="85"/>
        <v>#REF!</v>
      </c>
      <c r="DO105" s="41" t="e">
        <f t="shared" si="85"/>
        <v>#REF!</v>
      </c>
      <c r="DP105" s="41" t="e">
        <f t="shared" si="85"/>
        <v>#REF!</v>
      </c>
      <c r="DQ105" s="41" t="e">
        <f t="shared" si="76"/>
        <v>#REF!</v>
      </c>
      <c r="DR105" s="41" t="e">
        <f t="shared" si="76"/>
        <v>#REF!</v>
      </c>
      <c r="DS105" s="41" t="e">
        <f t="shared" si="76"/>
        <v>#REF!</v>
      </c>
      <c r="DT105" s="41" t="e">
        <f t="shared" si="76"/>
        <v>#REF!</v>
      </c>
      <c r="DU105" s="41" t="e">
        <f t="shared" si="76"/>
        <v>#REF!</v>
      </c>
      <c r="DV105" s="41" t="e">
        <f t="shared" si="64"/>
        <v>#REF!</v>
      </c>
      <c r="DW105" s="41" t="e">
        <f t="shared" si="64"/>
        <v>#REF!</v>
      </c>
      <c r="DX105" s="41" t="e">
        <f t="shared" si="64"/>
        <v>#REF!</v>
      </c>
      <c r="DY105" s="41" t="e">
        <f t="shared" si="64"/>
        <v>#REF!</v>
      </c>
      <c r="DZ105" s="41" t="e">
        <f t="shared" si="64"/>
        <v>#REF!</v>
      </c>
      <c r="EA105" s="41" t="e">
        <f t="shared" si="64"/>
        <v>#REF!</v>
      </c>
      <c r="EB105" s="41" t="e">
        <f t="shared" si="64"/>
        <v>#REF!</v>
      </c>
      <c r="EC105" s="41" t="e">
        <f t="shared" si="64"/>
        <v>#REF!</v>
      </c>
      <c r="ED105" s="41" t="e">
        <f t="shared" si="64"/>
        <v>#REF!</v>
      </c>
      <c r="EE105" s="41" t="e">
        <f t="shared" si="64"/>
        <v>#REF!</v>
      </c>
      <c r="EF105" s="41" t="e">
        <f t="shared" si="77"/>
        <v>#REF!</v>
      </c>
      <c r="EG105" s="41" t="e">
        <f t="shared" si="77"/>
        <v>#REF!</v>
      </c>
      <c r="EH105" s="41" t="e">
        <f t="shared" si="77"/>
        <v>#REF!</v>
      </c>
      <c r="EI105" s="41" t="e">
        <f t="shared" si="77"/>
        <v>#REF!</v>
      </c>
      <c r="EJ105" s="41" t="e">
        <f t="shared" si="77"/>
        <v>#REF!</v>
      </c>
      <c r="EK105" s="41" t="e">
        <f t="shared" si="77"/>
        <v>#REF!</v>
      </c>
      <c r="EL105" s="41" t="e">
        <f t="shared" si="77"/>
        <v>#REF!</v>
      </c>
      <c r="EM105" s="41" t="e">
        <f t="shared" si="77"/>
        <v>#REF!</v>
      </c>
      <c r="EN105" s="41" t="e">
        <f t="shared" si="77"/>
        <v>#REF!</v>
      </c>
      <c r="EO105" s="41" t="e">
        <f t="shared" si="77"/>
        <v>#REF!</v>
      </c>
      <c r="EP105" s="41" t="e">
        <f t="shared" si="77"/>
        <v>#REF!</v>
      </c>
      <c r="EQ105" s="41" t="e">
        <f t="shared" si="77"/>
        <v>#REF!</v>
      </c>
      <c r="ER105" s="41" t="e">
        <f t="shared" si="77"/>
        <v>#REF!</v>
      </c>
      <c r="ES105" s="41" t="e">
        <f t="shared" si="86"/>
        <v>#REF!</v>
      </c>
      <c r="ET105" s="41" t="e">
        <f t="shared" si="86"/>
        <v>#REF!</v>
      </c>
      <c r="EU105" s="41" t="e">
        <f t="shared" si="86"/>
        <v>#REF!</v>
      </c>
      <c r="EV105" s="41" t="e">
        <f t="shared" si="86"/>
        <v>#REF!</v>
      </c>
      <c r="EW105" s="41" t="e">
        <f t="shared" si="78"/>
        <v>#REF!</v>
      </c>
      <c r="EX105" s="41" t="e">
        <f t="shared" si="78"/>
        <v>#REF!</v>
      </c>
      <c r="EY105" s="41" t="e">
        <f t="shared" si="78"/>
        <v>#REF!</v>
      </c>
      <c r="EZ105" s="41" t="e">
        <f t="shared" si="78"/>
        <v>#REF!</v>
      </c>
      <c r="FA105" s="41" t="e">
        <f t="shared" si="78"/>
        <v>#REF!</v>
      </c>
      <c r="FB105" s="41" t="e">
        <f t="shared" si="65"/>
        <v>#REF!</v>
      </c>
      <c r="FC105" s="41" t="e">
        <f t="shared" si="65"/>
        <v>#REF!</v>
      </c>
      <c r="FD105" s="41" t="e">
        <f t="shared" si="65"/>
        <v>#REF!</v>
      </c>
      <c r="FE105" s="41" t="e">
        <f t="shared" si="65"/>
        <v>#REF!</v>
      </c>
      <c r="FF105" s="41" t="e">
        <f t="shared" si="65"/>
        <v>#REF!</v>
      </c>
      <c r="FG105" s="41" t="e">
        <f t="shared" si="65"/>
        <v>#REF!</v>
      </c>
      <c r="FH105" s="41" t="e">
        <f t="shared" si="65"/>
        <v>#REF!</v>
      </c>
      <c r="FI105" s="41" t="e">
        <f t="shared" si="65"/>
        <v>#REF!</v>
      </c>
      <c r="FJ105" s="41" t="e">
        <f t="shared" si="65"/>
        <v>#REF!</v>
      </c>
      <c r="FK105" s="41" t="e">
        <f t="shared" si="65"/>
        <v>#REF!</v>
      </c>
      <c r="FL105" s="41" t="e">
        <f t="shared" si="79"/>
        <v>#REF!</v>
      </c>
      <c r="FM105" s="41" t="e">
        <f t="shared" si="79"/>
        <v>#REF!</v>
      </c>
      <c r="FN105" s="41" t="e">
        <f t="shared" si="79"/>
        <v>#REF!</v>
      </c>
      <c r="FO105" s="41" t="e">
        <f t="shared" si="79"/>
        <v>#REF!</v>
      </c>
      <c r="FP105" s="41" t="e">
        <f t="shared" si="79"/>
        <v>#REF!</v>
      </c>
      <c r="FQ105" s="41" t="e">
        <f t="shared" si="79"/>
        <v>#REF!</v>
      </c>
      <c r="FR105" s="41" t="e">
        <f t="shared" si="79"/>
        <v>#REF!</v>
      </c>
      <c r="FS105" s="41" t="e">
        <f t="shared" si="79"/>
        <v>#REF!</v>
      </c>
      <c r="FT105" s="41" t="e">
        <f t="shared" si="79"/>
        <v>#REF!</v>
      </c>
      <c r="FU105" s="41" t="e">
        <f t="shared" si="79"/>
        <v>#REF!</v>
      </c>
      <c r="FV105" s="41" t="e">
        <f t="shared" si="79"/>
        <v>#REF!</v>
      </c>
      <c r="FW105" s="41" t="e">
        <f t="shared" si="79"/>
        <v>#REF!</v>
      </c>
      <c r="FX105" s="41" t="e">
        <f t="shared" si="79"/>
        <v>#REF!</v>
      </c>
      <c r="FY105" s="41" t="e">
        <f t="shared" si="87"/>
        <v>#REF!</v>
      </c>
      <c r="FZ105" s="41" t="e">
        <f t="shared" si="87"/>
        <v>#REF!</v>
      </c>
      <c r="GA105" s="41" t="e">
        <f t="shared" si="87"/>
        <v>#REF!</v>
      </c>
      <c r="GB105" s="41" t="e">
        <f t="shared" si="87"/>
        <v>#REF!</v>
      </c>
      <c r="GC105" s="41" t="e">
        <f t="shared" si="80"/>
        <v>#REF!</v>
      </c>
      <c r="GD105" s="41" t="e">
        <f t="shared" si="80"/>
        <v>#REF!</v>
      </c>
      <c r="GE105" s="41" t="e">
        <f t="shared" si="80"/>
        <v>#REF!</v>
      </c>
      <c r="GF105" s="41" t="e">
        <f t="shared" si="80"/>
        <v>#REF!</v>
      </c>
      <c r="GG105" s="41" t="e">
        <f t="shared" si="80"/>
        <v>#REF!</v>
      </c>
      <c r="GH105" s="41" t="e">
        <f t="shared" si="66"/>
        <v>#REF!</v>
      </c>
      <c r="GI105" s="41" t="e">
        <f t="shared" si="66"/>
        <v>#REF!</v>
      </c>
      <c r="GJ105" s="41" t="e">
        <f t="shared" si="66"/>
        <v>#REF!</v>
      </c>
      <c r="GK105" s="41" t="e">
        <f t="shared" si="66"/>
        <v>#REF!</v>
      </c>
      <c r="GL105" s="41" t="e">
        <f t="shared" si="66"/>
        <v>#REF!</v>
      </c>
      <c r="GM105" s="41" t="e">
        <f t="shared" si="89"/>
        <v>#REF!</v>
      </c>
      <c r="GN105" s="41" t="e">
        <f t="shared" si="89"/>
        <v>#REF!</v>
      </c>
      <c r="GO105" s="41" t="e">
        <f t="shared" si="89"/>
        <v>#REF!</v>
      </c>
      <c r="GP105" s="41" t="e">
        <f t="shared" si="89"/>
        <v>#REF!</v>
      </c>
      <c r="GQ105" s="41" t="e">
        <f t="shared" si="89"/>
        <v>#REF!</v>
      </c>
      <c r="GR105" s="41" t="e">
        <f t="shared" si="89"/>
        <v>#REF!</v>
      </c>
      <c r="GS105" s="41" t="e">
        <f t="shared" si="89"/>
        <v>#REF!</v>
      </c>
      <c r="GT105" s="41" t="e">
        <f t="shared" si="82"/>
        <v>#REF!</v>
      </c>
      <c r="GU105" s="41" t="e">
        <f t="shared" si="82"/>
        <v>#REF!</v>
      </c>
      <c r="GV105" s="41" t="e">
        <f t="shared" si="82"/>
        <v>#REF!</v>
      </c>
      <c r="GW105" s="41" t="e">
        <f t="shared" si="82"/>
        <v>#REF!</v>
      </c>
      <c r="GX105" s="41" t="e">
        <f t="shared" si="82"/>
        <v>#REF!</v>
      </c>
      <c r="GY105" s="41" t="e">
        <f t="shared" si="82"/>
        <v>#REF!</v>
      </c>
      <c r="GZ105" s="41" t="e">
        <f t="shared" si="82"/>
        <v>#REF!</v>
      </c>
      <c r="HA105" s="41" t="e">
        <f t="shared" si="82"/>
        <v>#REF!</v>
      </c>
      <c r="HB105" s="41" t="e">
        <f t="shared" si="82"/>
        <v>#REF!</v>
      </c>
      <c r="HC105" s="41" t="e">
        <f t="shared" si="82"/>
        <v>#REF!</v>
      </c>
      <c r="HD105" s="41" t="e">
        <f t="shared" si="82"/>
        <v>#REF!</v>
      </c>
      <c r="HE105" s="41" t="e">
        <f t="shared" si="62"/>
        <v>#REF!</v>
      </c>
      <c r="HF105" s="41" t="e">
        <f t="shared" si="62"/>
        <v>#REF!</v>
      </c>
      <c r="HG105" s="41" t="e">
        <f t="shared" si="62"/>
        <v>#REF!</v>
      </c>
      <c r="HH105" s="41" t="e">
        <f t="shared" ref="HH105:HJ168" si="91">HG105</f>
        <v>#REF!</v>
      </c>
      <c r="HI105" s="41" t="e">
        <f t="shared" si="91"/>
        <v>#REF!</v>
      </c>
      <c r="HJ105" s="41" t="e">
        <f t="shared" si="91"/>
        <v>#REF!</v>
      </c>
    </row>
    <row r="106" spans="1:218" ht="14.4" x14ac:dyDescent="0.3">
      <c r="A106" s="42">
        <v>103</v>
      </c>
      <c r="B106" s="43" t="e">
        <f>'CMM2 - AUX CALC'!$CZ$67</f>
        <v>#REF!</v>
      </c>
      <c r="DA106" s="41" t="e">
        <f>$B106/(_xlfn.SINGLE(PrazoConcessao)*12-DA$3+1)</f>
        <v>#REF!</v>
      </c>
      <c r="DB106" s="41" t="e">
        <f t="shared" si="90"/>
        <v>#REF!</v>
      </c>
      <c r="DC106" s="41" t="e">
        <f t="shared" si="90"/>
        <v>#REF!</v>
      </c>
      <c r="DD106" s="41" t="e">
        <f t="shared" si="90"/>
        <v>#REF!</v>
      </c>
      <c r="DE106" s="41" t="e">
        <f t="shared" si="90"/>
        <v>#REF!</v>
      </c>
      <c r="DF106" s="41" t="e">
        <f t="shared" si="90"/>
        <v>#REF!</v>
      </c>
      <c r="DG106" s="41" t="e">
        <f t="shared" si="90"/>
        <v>#REF!</v>
      </c>
      <c r="DH106" s="41" t="e">
        <f t="shared" si="90"/>
        <v>#REF!</v>
      </c>
      <c r="DI106" s="41" t="e">
        <f t="shared" si="90"/>
        <v>#REF!</v>
      </c>
      <c r="DJ106" s="41" t="e">
        <f t="shared" si="90"/>
        <v>#REF!</v>
      </c>
      <c r="DK106" s="41" t="e">
        <f t="shared" si="90"/>
        <v>#REF!</v>
      </c>
      <c r="DL106" s="41" t="e">
        <f t="shared" si="88"/>
        <v>#REF!</v>
      </c>
      <c r="DM106" s="41" t="e">
        <f t="shared" si="85"/>
        <v>#REF!</v>
      </c>
      <c r="DN106" s="41" t="e">
        <f t="shared" si="85"/>
        <v>#REF!</v>
      </c>
      <c r="DO106" s="41" t="e">
        <f t="shared" si="85"/>
        <v>#REF!</v>
      </c>
      <c r="DP106" s="41" t="e">
        <f t="shared" si="85"/>
        <v>#REF!</v>
      </c>
      <c r="DQ106" s="41" t="e">
        <f t="shared" si="76"/>
        <v>#REF!</v>
      </c>
      <c r="DR106" s="41" t="e">
        <f t="shared" si="76"/>
        <v>#REF!</v>
      </c>
      <c r="DS106" s="41" t="e">
        <f t="shared" si="76"/>
        <v>#REF!</v>
      </c>
      <c r="DT106" s="41" t="e">
        <f t="shared" si="76"/>
        <v>#REF!</v>
      </c>
      <c r="DU106" s="41" t="e">
        <f t="shared" si="76"/>
        <v>#REF!</v>
      </c>
      <c r="DV106" s="41" t="e">
        <f t="shared" si="64"/>
        <v>#REF!</v>
      </c>
      <c r="DW106" s="41" t="e">
        <f t="shared" si="64"/>
        <v>#REF!</v>
      </c>
      <c r="DX106" s="41" t="e">
        <f t="shared" si="64"/>
        <v>#REF!</v>
      </c>
      <c r="DY106" s="41" t="e">
        <f t="shared" si="64"/>
        <v>#REF!</v>
      </c>
      <c r="DZ106" s="41" t="e">
        <f t="shared" si="64"/>
        <v>#REF!</v>
      </c>
      <c r="EA106" s="41" t="e">
        <f t="shared" si="64"/>
        <v>#REF!</v>
      </c>
      <c r="EB106" s="41" t="e">
        <f t="shared" si="64"/>
        <v>#REF!</v>
      </c>
      <c r="EC106" s="41" t="e">
        <f t="shared" si="64"/>
        <v>#REF!</v>
      </c>
      <c r="ED106" s="41" t="e">
        <f t="shared" si="64"/>
        <v>#REF!</v>
      </c>
      <c r="EE106" s="41" t="e">
        <f t="shared" si="64"/>
        <v>#REF!</v>
      </c>
      <c r="EF106" s="41" t="e">
        <f t="shared" si="77"/>
        <v>#REF!</v>
      </c>
      <c r="EG106" s="41" t="e">
        <f t="shared" si="77"/>
        <v>#REF!</v>
      </c>
      <c r="EH106" s="41" t="e">
        <f t="shared" si="77"/>
        <v>#REF!</v>
      </c>
      <c r="EI106" s="41" t="e">
        <f t="shared" si="77"/>
        <v>#REF!</v>
      </c>
      <c r="EJ106" s="41" t="e">
        <f t="shared" si="77"/>
        <v>#REF!</v>
      </c>
      <c r="EK106" s="41" t="e">
        <f t="shared" si="77"/>
        <v>#REF!</v>
      </c>
      <c r="EL106" s="41" t="e">
        <f t="shared" si="77"/>
        <v>#REF!</v>
      </c>
      <c r="EM106" s="41" t="e">
        <f t="shared" si="77"/>
        <v>#REF!</v>
      </c>
      <c r="EN106" s="41" t="e">
        <f t="shared" si="77"/>
        <v>#REF!</v>
      </c>
      <c r="EO106" s="41" t="e">
        <f t="shared" si="77"/>
        <v>#REF!</v>
      </c>
      <c r="EP106" s="41" t="e">
        <f t="shared" si="77"/>
        <v>#REF!</v>
      </c>
      <c r="EQ106" s="41" t="e">
        <f t="shared" si="77"/>
        <v>#REF!</v>
      </c>
      <c r="ER106" s="41" t="e">
        <f t="shared" si="77"/>
        <v>#REF!</v>
      </c>
      <c r="ES106" s="41" t="e">
        <f t="shared" si="86"/>
        <v>#REF!</v>
      </c>
      <c r="ET106" s="41" t="e">
        <f t="shared" si="86"/>
        <v>#REF!</v>
      </c>
      <c r="EU106" s="41" t="e">
        <f t="shared" si="86"/>
        <v>#REF!</v>
      </c>
      <c r="EV106" s="41" t="e">
        <f t="shared" si="86"/>
        <v>#REF!</v>
      </c>
      <c r="EW106" s="41" t="e">
        <f t="shared" si="78"/>
        <v>#REF!</v>
      </c>
      <c r="EX106" s="41" t="e">
        <f t="shared" si="78"/>
        <v>#REF!</v>
      </c>
      <c r="EY106" s="41" t="e">
        <f t="shared" si="78"/>
        <v>#REF!</v>
      </c>
      <c r="EZ106" s="41" t="e">
        <f t="shared" si="78"/>
        <v>#REF!</v>
      </c>
      <c r="FA106" s="41" t="e">
        <f t="shared" si="78"/>
        <v>#REF!</v>
      </c>
      <c r="FB106" s="41" t="e">
        <f t="shared" si="65"/>
        <v>#REF!</v>
      </c>
      <c r="FC106" s="41" t="e">
        <f t="shared" si="65"/>
        <v>#REF!</v>
      </c>
      <c r="FD106" s="41" t="e">
        <f t="shared" si="65"/>
        <v>#REF!</v>
      </c>
      <c r="FE106" s="41" t="e">
        <f t="shared" si="65"/>
        <v>#REF!</v>
      </c>
      <c r="FF106" s="41" t="e">
        <f t="shared" si="65"/>
        <v>#REF!</v>
      </c>
      <c r="FG106" s="41" t="e">
        <f t="shared" si="65"/>
        <v>#REF!</v>
      </c>
      <c r="FH106" s="41" t="e">
        <f t="shared" si="65"/>
        <v>#REF!</v>
      </c>
      <c r="FI106" s="41" t="e">
        <f t="shared" si="65"/>
        <v>#REF!</v>
      </c>
      <c r="FJ106" s="41" t="e">
        <f t="shared" si="65"/>
        <v>#REF!</v>
      </c>
      <c r="FK106" s="41" t="e">
        <f t="shared" si="65"/>
        <v>#REF!</v>
      </c>
      <c r="FL106" s="41" t="e">
        <f t="shared" si="79"/>
        <v>#REF!</v>
      </c>
      <c r="FM106" s="41" t="e">
        <f t="shared" si="79"/>
        <v>#REF!</v>
      </c>
      <c r="FN106" s="41" t="e">
        <f t="shared" si="79"/>
        <v>#REF!</v>
      </c>
      <c r="FO106" s="41" t="e">
        <f t="shared" si="79"/>
        <v>#REF!</v>
      </c>
      <c r="FP106" s="41" t="e">
        <f t="shared" si="79"/>
        <v>#REF!</v>
      </c>
      <c r="FQ106" s="41" t="e">
        <f t="shared" si="79"/>
        <v>#REF!</v>
      </c>
      <c r="FR106" s="41" t="e">
        <f t="shared" si="79"/>
        <v>#REF!</v>
      </c>
      <c r="FS106" s="41" t="e">
        <f t="shared" si="79"/>
        <v>#REF!</v>
      </c>
      <c r="FT106" s="41" t="e">
        <f t="shared" si="79"/>
        <v>#REF!</v>
      </c>
      <c r="FU106" s="41" t="e">
        <f t="shared" si="79"/>
        <v>#REF!</v>
      </c>
      <c r="FV106" s="41" t="e">
        <f t="shared" si="79"/>
        <v>#REF!</v>
      </c>
      <c r="FW106" s="41" t="e">
        <f t="shared" si="79"/>
        <v>#REF!</v>
      </c>
      <c r="FX106" s="41" t="e">
        <f t="shared" si="79"/>
        <v>#REF!</v>
      </c>
      <c r="FY106" s="41" t="e">
        <f t="shared" si="87"/>
        <v>#REF!</v>
      </c>
      <c r="FZ106" s="41" t="e">
        <f t="shared" si="87"/>
        <v>#REF!</v>
      </c>
      <c r="GA106" s="41" t="e">
        <f t="shared" si="87"/>
        <v>#REF!</v>
      </c>
      <c r="GB106" s="41" t="e">
        <f t="shared" si="87"/>
        <v>#REF!</v>
      </c>
      <c r="GC106" s="41" t="e">
        <f t="shared" si="80"/>
        <v>#REF!</v>
      </c>
      <c r="GD106" s="41" t="e">
        <f t="shared" si="80"/>
        <v>#REF!</v>
      </c>
      <c r="GE106" s="41" t="e">
        <f t="shared" si="80"/>
        <v>#REF!</v>
      </c>
      <c r="GF106" s="41" t="e">
        <f t="shared" si="80"/>
        <v>#REF!</v>
      </c>
      <c r="GG106" s="41" t="e">
        <f t="shared" si="80"/>
        <v>#REF!</v>
      </c>
      <c r="GH106" s="41" t="e">
        <f t="shared" si="66"/>
        <v>#REF!</v>
      </c>
      <c r="GI106" s="41" t="e">
        <f t="shared" si="66"/>
        <v>#REF!</v>
      </c>
      <c r="GJ106" s="41" t="e">
        <f t="shared" si="66"/>
        <v>#REF!</v>
      </c>
      <c r="GK106" s="41" t="e">
        <f t="shared" si="66"/>
        <v>#REF!</v>
      </c>
      <c r="GL106" s="41" t="e">
        <f t="shared" si="66"/>
        <v>#REF!</v>
      </c>
      <c r="GM106" s="41" t="e">
        <f t="shared" si="89"/>
        <v>#REF!</v>
      </c>
      <c r="GN106" s="41" t="e">
        <f t="shared" si="89"/>
        <v>#REF!</v>
      </c>
      <c r="GO106" s="41" t="e">
        <f t="shared" si="89"/>
        <v>#REF!</v>
      </c>
      <c r="GP106" s="41" t="e">
        <f t="shared" si="89"/>
        <v>#REF!</v>
      </c>
      <c r="GQ106" s="41" t="e">
        <f t="shared" si="89"/>
        <v>#REF!</v>
      </c>
      <c r="GR106" s="41" t="e">
        <f t="shared" si="89"/>
        <v>#REF!</v>
      </c>
      <c r="GS106" s="41" t="e">
        <f t="shared" si="89"/>
        <v>#REF!</v>
      </c>
      <c r="GT106" s="41" t="e">
        <f t="shared" si="82"/>
        <v>#REF!</v>
      </c>
      <c r="GU106" s="41" t="e">
        <f t="shared" si="82"/>
        <v>#REF!</v>
      </c>
      <c r="GV106" s="41" t="e">
        <f t="shared" si="82"/>
        <v>#REF!</v>
      </c>
      <c r="GW106" s="41" t="e">
        <f t="shared" si="82"/>
        <v>#REF!</v>
      </c>
      <c r="GX106" s="41" t="e">
        <f t="shared" si="82"/>
        <v>#REF!</v>
      </c>
      <c r="GY106" s="41" t="e">
        <f t="shared" si="82"/>
        <v>#REF!</v>
      </c>
      <c r="GZ106" s="41" t="e">
        <f t="shared" si="82"/>
        <v>#REF!</v>
      </c>
      <c r="HA106" s="41" t="e">
        <f t="shared" si="82"/>
        <v>#REF!</v>
      </c>
      <c r="HB106" s="41" t="e">
        <f t="shared" si="82"/>
        <v>#REF!</v>
      </c>
      <c r="HC106" s="41" t="e">
        <f t="shared" si="82"/>
        <v>#REF!</v>
      </c>
      <c r="HD106" s="41" t="e">
        <f t="shared" si="82"/>
        <v>#REF!</v>
      </c>
      <c r="HE106" s="41" t="e">
        <f t="shared" si="82"/>
        <v>#REF!</v>
      </c>
      <c r="HF106" s="41" t="e">
        <f t="shared" si="82"/>
        <v>#REF!</v>
      </c>
      <c r="HG106" s="41" t="e">
        <f t="shared" si="82"/>
        <v>#REF!</v>
      </c>
      <c r="HH106" s="41" t="e">
        <f t="shared" si="91"/>
        <v>#REF!</v>
      </c>
      <c r="HI106" s="41" t="e">
        <f t="shared" si="91"/>
        <v>#REF!</v>
      </c>
      <c r="HJ106" s="41" t="e">
        <f t="shared" si="91"/>
        <v>#REF!</v>
      </c>
    </row>
    <row r="107" spans="1:218" ht="14.4" x14ac:dyDescent="0.3">
      <c r="A107" s="42">
        <v>104</v>
      </c>
      <c r="B107" s="43" t="e">
        <f>'CMM2 - AUX CALC'!$DA$67</f>
        <v>#REF!</v>
      </c>
      <c r="DB107" s="41" t="e">
        <f>$B107/(_xlfn.SINGLE(PrazoConcessao)*12-DB$3+1)</f>
        <v>#REF!</v>
      </c>
      <c r="DC107" s="41" t="e">
        <f t="shared" si="90"/>
        <v>#REF!</v>
      </c>
      <c r="DD107" s="41" t="e">
        <f t="shared" si="90"/>
        <v>#REF!</v>
      </c>
      <c r="DE107" s="41" t="e">
        <f t="shared" si="90"/>
        <v>#REF!</v>
      </c>
      <c r="DF107" s="41" t="e">
        <f t="shared" si="90"/>
        <v>#REF!</v>
      </c>
      <c r="DG107" s="41" t="e">
        <f t="shared" si="90"/>
        <v>#REF!</v>
      </c>
      <c r="DH107" s="41" t="e">
        <f t="shared" si="90"/>
        <v>#REF!</v>
      </c>
      <c r="DI107" s="41" t="e">
        <f t="shared" si="90"/>
        <v>#REF!</v>
      </c>
      <c r="DJ107" s="41" t="e">
        <f t="shared" si="90"/>
        <v>#REF!</v>
      </c>
      <c r="DK107" s="41" t="e">
        <f t="shared" si="90"/>
        <v>#REF!</v>
      </c>
      <c r="DL107" s="41" t="e">
        <f t="shared" si="88"/>
        <v>#REF!</v>
      </c>
      <c r="DM107" s="41" t="e">
        <f t="shared" si="85"/>
        <v>#REF!</v>
      </c>
      <c r="DN107" s="41" t="e">
        <f t="shared" si="85"/>
        <v>#REF!</v>
      </c>
      <c r="DO107" s="41" t="e">
        <f t="shared" si="85"/>
        <v>#REF!</v>
      </c>
      <c r="DP107" s="41" t="e">
        <f t="shared" si="85"/>
        <v>#REF!</v>
      </c>
      <c r="DQ107" s="41" t="e">
        <f t="shared" si="76"/>
        <v>#REF!</v>
      </c>
      <c r="DR107" s="41" t="e">
        <f t="shared" si="76"/>
        <v>#REF!</v>
      </c>
      <c r="DS107" s="41" t="e">
        <f t="shared" si="76"/>
        <v>#REF!</v>
      </c>
      <c r="DT107" s="41" t="e">
        <f t="shared" si="76"/>
        <v>#REF!</v>
      </c>
      <c r="DU107" s="41" t="e">
        <f t="shared" si="76"/>
        <v>#REF!</v>
      </c>
      <c r="DV107" s="41" t="e">
        <f t="shared" si="64"/>
        <v>#REF!</v>
      </c>
      <c r="DW107" s="41" t="e">
        <f t="shared" si="64"/>
        <v>#REF!</v>
      </c>
      <c r="DX107" s="41" t="e">
        <f t="shared" si="64"/>
        <v>#REF!</v>
      </c>
      <c r="DY107" s="41" t="e">
        <f t="shared" si="64"/>
        <v>#REF!</v>
      </c>
      <c r="DZ107" s="41" t="e">
        <f t="shared" si="64"/>
        <v>#REF!</v>
      </c>
      <c r="EA107" s="41" t="e">
        <f t="shared" si="64"/>
        <v>#REF!</v>
      </c>
      <c r="EB107" s="41" t="e">
        <f t="shared" si="64"/>
        <v>#REF!</v>
      </c>
      <c r="EC107" s="41" t="e">
        <f t="shared" si="64"/>
        <v>#REF!</v>
      </c>
      <c r="ED107" s="41" t="e">
        <f t="shared" si="64"/>
        <v>#REF!</v>
      </c>
      <c r="EE107" s="41" t="e">
        <f t="shared" si="64"/>
        <v>#REF!</v>
      </c>
      <c r="EF107" s="41" t="e">
        <f t="shared" si="77"/>
        <v>#REF!</v>
      </c>
      <c r="EG107" s="41" t="e">
        <f t="shared" si="77"/>
        <v>#REF!</v>
      </c>
      <c r="EH107" s="41" t="e">
        <f t="shared" si="77"/>
        <v>#REF!</v>
      </c>
      <c r="EI107" s="41" t="e">
        <f t="shared" si="77"/>
        <v>#REF!</v>
      </c>
      <c r="EJ107" s="41" t="e">
        <f t="shared" si="77"/>
        <v>#REF!</v>
      </c>
      <c r="EK107" s="41" t="e">
        <f t="shared" si="77"/>
        <v>#REF!</v>
      </c>
      <c r="EL107" s="41" t="e">
        <f t="shared" si="77"/>
        <v>#REF!</v>
      </c>
      <c r="EM107" s="41" t="e">
        <f t="shared" si="77"/>
        <v>#REF!</v>
      </c>
      <c r="EN107" s="41" t="e">
        <f t="shared" si="77"/>
        <v>#REF!</v>
      </c>
      <c r="EO107" s="41" t="e">
        <f t="shared" si="77"/>
        <v>#REF!</v>
      </c>
      <c r="EP107" s="41" t="e">
        <f t="shared" si="77"/>
        <v>#REF!</v>
      </c>
      <c r="EQ107" s="41" t="e">
        <f t="shared" si="77"/>
        <v>#REF!</v>
      </c>
      <c r="ER107" s="41" t="e">
        <f t="shared" si="77"/>
        <v>#REF!</v>
      </c>
      <c r="ES107" s="41" t="e">
        <f t="shared" si="86"/>
        <v>#REF!</v>
      </c>
      <c r="ET107" s="41" t="e">
        <f t="shared" si="86"/>
        <v>#REF!</v>
      </c>
      <c r="EU107" s="41" t="e">
        <f t="shared" si="86"/>
        <v>#REF!</v>
      </c>
      <c r="EV107" s="41" t="e">
        <f t="shared" si="86"/>
        <v>#REF!</v>
      </c>
      <c r="EW107" s="41" t="e">
        <f t="shared" si="78"/>
        <v>#REF!</v>
      </c>
      <c r="EX107" s="41" t="e">
        <f t="shared" si="78"/>
        <v>#REF!</v>
      </c>
      <c r="EY107" s="41" t="e">
        <f t="shared" si="78"/>
        <v>#REF!</v>
      </c>
      <c r="EZ107" s="41" t="e">
        <f t="shared" si="78"/>
        <v>#REF!</v>
      </c>
      <c r="FA107" s="41" t="e">
        <f t="shared" si="78"/>
        <v>#REF!</v>
      </c>
      <c r="FB107" s="41" t="e">
        <f t="shared" si="65"/>
        <v>#REF!</v>
      </c>
      <c r="FC107" s="41" t="e">
        <f t="shared" si="65"/>
        <v>#REF!</v>
      </c>
      <c r="FD107" s="41" t="e">
        <f t="shared" si="65"/>
        <v>#REF!</v>
      </c>
      <c r="FE107" s="41" t="e">
        <f t="shared" si="65"/>
        <v>#REF!</v>
      </c>
      <c r="FF107" s="41" t="e">
        <f t="shared" si="65"/>
        <v>#REF!</v>
      </c>
      <c r="FG107" s="41" t="e">
        <f t="shared" si="65"/>
        <v>#REF!</v>
      </c>
      <c r="FH107" s="41" t="e">
        <f t="shared" si="65"/>
        <v>#REF!</v>
      </c>
      <c r="FI107" s="41" t="e">
        <f t="shared" si="65"/>
        <v>#REF!</v>
      </c>
      <c r="FJ107" s="41" t="e">
        <f t="shared" si="65"/>
        <v>#REF!</v>
      </c>
      <c r="FK107" s="41" t="e">
        <f t="shared" si="65"/>
        <v>#REF!</v>
      </c>
      <c r="FL107" s="41" t="e">
        <f t="shared" si="79"/>
        <v>#REF!</v>
      </c>
      <c r="FM107" s="41" t="e">
        <f t="shared" si="79"/>
        <v>#REF!</v>
      </c>
      <c r="FN107" s="41" t="e">
        <f t="shared" si="79"/>
        <v>#REF!</v>
      </c>
      <c r="FO107" s="41" t="e">
        <f t="shared" si="79"/>
        <v>#REF!</v>
      </c>
      <c r="FP107" s="41" t="e">
        <f t="shared" si="79"/>
        <v>#REF!</v>
      </c>
      <c r="FQ107" s="41" t="e">
        <f t="shared" si="79"/>
        <v>#REF!</v>
      </c>
      <c r="FR107" s="41" t="e">
        <f t="shared" si="79"/>
        <v>#REF!</v>
      </c>
      <c r="FS107" s="41" t="e">
        <f t="shared" si="79"/>
        <v>#REF!</v>
      </c>
      <c r="FT107" s="41" t="e">
        <f t="shared" si="79"/>
        <v>#REF!</v>
      </c>
      <c r="FU107" s="41" t="e">
        <f t="shared" si="79"/>
        <v>#REF!</v>
      </c>
      <c r="FV107" s="41" t="e">
        <f t="shared" si="79"/>
        <v>#REF!</v>
      </c>
      <c r="FW107" s="41" t="e">
        <f t="shared" si="79"/>
        <v>#REF!</v>
      </c>
      <c r="FX107" s="41" t="e">
        <f t="shared" si="79"/>
        <v>#REF!</v>
      </c>
      <c r="FY107" s="41" t="e">
        <f t="shared" si="87"/>
        <v>#REF!</v>
      </c>
      <c r="FZ107" s="41" t="e">
        <f t="shared" si="87"/>
        <v>#REF!</v>
      </c>
      <c r="GA107" s="41" t="e">
        <f t="shared" si="87"/>
        <v>#REF!</v>
      </c>
      <c r="GB107" s="41" t="e">
        <f t="shared" si="87"/>
        <v>#REF!</v>
      </c>
      <c r="GC107" s="41" t="e">
        <f t="shared" si="80"/>
        <v>#REF!</v>
      </c>
      <c r="GD107" s="41" t="e">
        <f t="shared" si="80"/>
        <v>#REF!</v>
      </c>
      <c r="GE107" s="41" t="e">
        <f t="shared" si="80"/>
        <v>#REF!</v>
      </c>
      <c r="GF107" s="41" t="e">
        <f t="shared" si="80"/>
        <v>#REF!</v>
      </c>
      <c r="GG107" s="41" t="e">
        <f t="shared" si="80"/>
        <v>#REF!</v>
      </c>
      <c r="GH107" s="41" t="e">
        <f t="shared" si="66"/>
        <v>#REF!</v>
      </c>
      <c r="GI107" s="41" t="e">
        <f t="shared" si="66"/>
        <v>#REF!</v>
      </c>
      <c r="GJ107" s="41" t="e">
        <f t="shared" si="66"/>
        <v>#REF!</v>
      </c>
      <c r="GK107" s="41" t="e">
        <f t="shared" si="66"/>
        <v>#REF!</v>
      </c>
      <c r="GL107" s="41" t="e">
        <f t="shared" si="66"/>
        <v>#REF!</v>
      </c>
      <c r="GM107" s="41" t="e">
        <f t="shared" si="89"/>
        <v>#REF!</v>
      </c>
      <c r="GN107" s="41" t="e">
        <f t="shared" si="89"/>
        <v>#REF!</v>
      </c>
      <c r="GO107" s="41" t="e">
        <f t="shared" si="89"/>
        <v>#REF!</v>
      </c>
      <c r="GP107" s="41" t="e">
        <f t="shared" si="89"/>
        <v>#REF!</v>
      </c>
      <c r="GQ107" s="41" t="e">
        <f t="shared" si="89"/>
        <v>#REF!</v>
      </c>
      <c r="GR107" s="41" t="e">
        <f t="shared" si="89"/>
        <v>#REF!</v>
      </c>
      <c r="GS107" s="41" t="e">
        <f t="shared" si="89"/>
        <v>#REF!</v>
      </c>
      <c r="GT107" s="41" t="e">
        <f t="shared" si="82"/>
        <v>#REF!</v>
      </c>
      <c r="GU107" s="41" t="e">
        <f t="shared" si="82"/>
        <v>#REF!</v>
      </c>
      <c r="GV107" s="41" t="e">
        <f t="shared" si="82"/>
        <v>#REF!</v>
      </c>
      <c r="GW107" s="41" t="e">
        <f t="shared" si="82"/>
        <v>#REF!</v>
      </c>
      <c r="GX107" s="41" t="e">
        <f t="shared" si="82"/>
        <v>#REF!</v>
      </c>
      <c r="GY107" s="41" t="e">
        <f t="shared" si="82"/>
        <v>#REF!</v>
      </c>
      <c r="GZ107" s="41" t="e">
        <f t="shared" si="82"/>
        <v>#REF!</v>
      </c>
      <c r="HA107" s="41" t="e">
        <f t="shared" si="82"/>
        <v>#REF!</v>
      </c>
      <c r="HB107" s="41" t="e">
        <f t="shared" si="82"/>
        <v>#REF!</v>
      </c>
      <c r="HC107" s="41" t="e">
        <f t="shared" si="82"/>
        <v>#REF!</v>
      </c>
      <c r="HD107" s="41" t="e">
        <f t="shared" si="82"/>
        <v>#REF!</v>
      </c>
      <c r="HE107" s="41" t="e">
        <f t="shared" si="82"/>
        <v>#REF!</v>
      </c>
      <c r="HF107" s="41" t="e">
        <f t="shared" si="82"/>
        <v>#REF!</v>
      </c>
      <c r="HG107" s="41" t="e">
        <f t="shared" si="82"/>
        <v>#REF!</v>
      </c>
      <c r="HH107" s="41" t="e">
        <f t="shared" si="91"/>
        <v>#REF!</v>
      </c>
      <c r="HI107" s="41" t="e">
        <f t="shared" si="91"/>
        <v>#REF!</v>
      </c>
      <c r="HJ107" s="41" t="e">
        <f t="shared" si="91"/>
        <v>#REF!</v>
      </c>
    </row>
    <row r="108" spans="1:218" ht="14.4" x14ac:dyDescent="0.3">
      <c r="A108" s="42">
        <v>105</v>
      </c>
      <c r="B108" s="43" t="e">
        <f>'CMM2 - AUX CALC'!$DB$67</f>
        <v>#REF!</v>
      </c>
      <c r="DC108" s="41" t="e">
        <f>$B108/(_xlfn.SINGLE(PrazoConcessao)*12-DC$3+1)</f>
        <v>#REF!</v>
      </c>
      <c r="DD108" s="41" t="e">
        <f t="shared" si="90"/>
        <v>#REF!</v>
      </c>
      <c r="DE108" s="41" t="e">
        <f t="shared" si="90"/>
        <v>#REF!</v>
      </c>
      <c r="DF108" s="41" t="e">
        <f t="shared" si="90"/>
        <v>#REF!</v>
      </c>
      <c r="DG108" s="41" t="e">
        <f t="shared" si="90"/>
        <v>#REF!</v>
      </c>
      <c r="DH108" s="41" t="e">
        <f t="shared" si="90"/>
        <v>#REF!</v>
      </c>
      <c r="DI108" s="41" t="e">
        <f t="shared" si="90"/>
        <v>#REF!</v>
      </c>
      <c r="DJ108" s="41" t="e">
        <f t="shared" si="90"/>
        <v>#REF!</v>
      </c>
      <c r="DK108" s="41" t="e">
        <f t="shared" si="90"/>
        <v>#REF!</v>
      </c>
      <c r="DL108" s="41" t="e">
        <f t="shared" si="88"/>
        <v>#REF!</v>
      </c>
      <c r="DM108" s="41" t="e">
        <f t="shared" si="85"/>
        <v>#REF!</v>
      </c>
      <c r="DN108" s="41" t="e">
        <f t="shared" si="85"/>
        <v>#REF!</v>
      </c>
      <c r="DO108" s="41" t="e">
        <f t="shared" si="85"/>
        <v>#REF!</v>
      </c>
      <c r="DP108" s="41" t="e">
        <f t="shared" si="85"/>
        <v>#REF!</v>
      </c>
      <c r="DQ108" s="41" t="e">
        <f t="shared" si="76"/>
        <v>#REF!</v>
      </c>
      <c r="DR108" s="41" t="e">
        <f t="shared" si="76"/>
        <v>#REF!</v>
      </c>
      <c r="DS108" s="41" t="e">
        <f t="shared" si="76"/>
        <v>#REF!</v>
      </c>
      <c r="DT108" s="41" t="e">
        <f t="shared" si="76"/>
        <v>#REF!</v>
      </c>
      <c r="DU108" s="41" t="e">
        <f t="shared" si="76"/>
        <v>#REF!</v>
      </c>
      <c r="DV108" s="41" t="e">
        <f t="shared" si="64"/>
        <v>#REF!</v>
      </c>
      <c r="DW108" s="41" t="e">
        <f t="shared" si="64"/>
        <v>#REF!</v>
      </c>
      <c r="DX108" s="41" t="e">
        <f t="shared" si="64"/>
        <v>#REF!</v>
      </c>
      <c r="DY108" s="41" t="e">
        <f t="shared" si="64"/>
        <v>#REF!</v>
      </c>
      <c r="DZ108" s="41" t="e">
        <f t="shared" si="64"/>
        <v>#REF!</v>
      </c>
      <c r="EA108" s="41" t="e">
        <f t="shared" si="64"/>
        <v>#REF!</v>
      </c>
      <c r="EB108" s="41" t="e">
        <f t="shared" si="64"/>
        <v>#REF!</v>
      </c>
      <c r="EC108" s="41" t="e">
        <f t="shared" si="64"/>
        <v>#REF!</v>
      </c>
      <c r="ED108" s="41" t="e">
        <f t="shared" si="64"/>
        <v>#REF!</v>
      </c>
      <c r="EE108" s="41" t="e">
        <f t="shared" si="64"/>
        <v>#REF!</v>
      </c>
      <c r="EF108" s="41" t="e">
        <f t="shared" si="77"/>
        <v>#REF!</v>
      </c>
      <c r="EG108" s="41" t="e">
        <f t="shared" si="77"/>
        <v>#REF!</v>
      </c>
      <c r="EH108" s="41" t="e">
        <f t="shared" si="77"/>
        <v>#REF!</v>
      </c>
      <c r="EI108" s="41" t="e">
        <f t="shared" si="77"/>
        <v>#REF!</v>
      </c>
      <c r="EJ108" s="41" t="e">
        <f t="shared" si="77"/>
        <v>#REF!</v>
      </c>
      <c r="EK108" s="41" t="e">
        <f t="shared" si="77"/>
        <v>#REF!</v>
      </c>
      <c r="EL108" s="41" t="e">
        <f t="shared" si="77"/>
        <v>#REF!</v>
      </c>
      <c r="EM108" s="41" t="e">
        <f t="shared" si="77"/>
        <v>#REF!</v>
      </c>
      <c r="EN108" s="41" t="e">
        <f t="shared" si="77"/>
        <v>#REF!</v>
      </c>
      <c r="EO108" s="41" t="e">
        <f t="shared" si="77"/>
        <v>#REF!</v>
      </c>
      <c r="EP108" s="41" t="e">
        <f t="shared" si="77"/>
        <v>#REF!</v>
      </c>
      <c r="EQ108" s="41" t="e">
        <f t="shared" si="77"/>
        <v>#REF!</v>
      </c>
      <c r="ER108" s="41" t="e">
        <f t="shared" si="77"/>
        <v>#REF!</v>
      </c>
      <c r="ES108" s="41" t="e">
        <f t="shared" si="86"/>
        <v>#REF!</v>
      </c>
      <c r="ET108" s="41" t="e">
        <f t="shared" si="86"/>
        <v>#REF!</v>
      </c>
      <c r="EU108" s="41" t="e">
        <f t="shared" si="86"/>
        <v>#REF!</v>
      </c>
      <c r="EV108" s="41" t="e">
        <f t="shared" si="86"/>
        <v>#REF!</v>
      </c>
      <c r="EW108" s="41" t="e">
        <f t="shared" si="78"/>
        <v>#REF!</v>
      </c>
      <c r="EX108" s="41" t="e">
        <f t="shared" si="78"/>
        <v>#REF!</v>
      </c>
      <c r="EY108" s="41" t="e">
        <f t="shared" si="78"/>
        <v>#REF!</v>
      </c>
      <c r="EZ108" s="41" t="e">
        <f t="shared" si="78"/>
        <v>#REF!</v>
      </c>
      <c r="FA108" s="41" t="e">
        <f t="shared" si="78"/>
        <v>#REF!</v>
      </c>
      <c r="FB108" s="41" t="e">
        <f t="shared" si="65"/>
        <v>#REF!</v>
      </c>
      <c r="FC108" s="41" t="e">
        <f t="shared" si="65"/>
        <v>#REF!</v>
      </c>
      <c r="FD108" s="41" t="e">
        <f t="shared" si="65"/>
        <v>#REF!</v>
      </c>
      <c r="FE108" s="41" t="e">
        <f t="shared" si="65"/>
        <v>#REF!</v>
      </c>
      <c r="FF108" s="41" t="e">
        <f t="shared" si="65"/>
        <v>#REF!</v>
      </c>
      <c r="FG108" s="41" t="e">
        <f t="shared" si="65"/>
        <v>#REF!</v>
      </c>
      <c r="FH108" s="41" t="e">
        <f t="shared" si="65"/>
        <v>#REF!</v>
      </c>
      <c r="FI108" s="41" t="e">
        <f t="shared" si="65"/>
        <v>#REF!</v>
      </c>
      <c r="FJ108" s="41" t="e">
        <f t="shared" si="65"/>
        <v>#REF!</v>
      </c>
      <c r="FK108" s="41" t="e">
        <f t="shared" si="65"/>
        <v>#REF!</v>
      </c>
      <c r="FL108" s="41" t="e">
        <f t="shared" si="79"/>
        <v>#REF!</v>
      </c>
      <c r="FM108" s="41" t="e">
        <f t="shared" si="79"/>
        <v>#REF!</v>
      </c>
      <c r="FN108" s="41" t="e">
        <f t="shared" si="79"/>
        <v>#REF!</v>
      </c>
      <c r="FO108" s="41" t="e">
        <f t="shared" si="79"/>
        <v>#REF!</v>
      </c>
      <c r="FP108" s="41" t="e">
        <f t="shared" si="79"/>
        <v>#REF!</v>
      </c>
      <c r="FQ108" s="41" t="e">
        <f t="shared" si="79"/>
        <v>#REF!</v>
      </c>
      <c r="FR108" s="41" t="e">
        <f t="shared" si="79"/>
        <v>#REF!</v>
      </c>
      <c r="FS108" s="41" t="e">
        <f t="shared" si="79"/>
        <v>#REF!</v>
      </c>
      <c r="FT108" s="41" t="e">
        <f t="shared" si="79"/>
        <v>#REF!</v>
      </c>
      <c r="FU108" s="41" t="e">
        <f t="shared" si="79"/>
        <v>#REF!</v>
      </c>
      <c r="FV108" s="41" t="e">
        <f t="shared" si="79"/>
        <v>#REF!</v>
      </c>
      <c r="FW108" s="41" t="e">
        <f t="shared" si="79"/>
        <v>#REF!</v>
      </c>
      <c r="FX108" s="41" t="e">
        <f t="shared" si="79"/>
        <v>#REF!</v>
      </c>
      <c r="FY108" s="41" t="e">
        <f t="shared" si="87"/>
        <v>#REF!</v>
      </c>
      <c r="FZ108" s="41" t="e">
        <f t="shared" si="87"/>
        <v>#REF!</v>
      </c>
      <c r="GA108" s="41" t="e">
        <f t="shared" si="87"/>
        <v>#REF!</v>
      </c>
      <c r="GB108" s="41" t="e">
        <f t="shared" si="87"/>
        <v>#REF!</v>
      </c>
      <c r="GC108" s="41" t="e">
        <f t="shared" si="80"/>
        <v>#REF!</v>
      </c>
      <c r="GD108" s="41" t="e">
        <f t="shared" si="80"/>
        <v>#REF!</v>
      </c>
      <c r="GE108" s="41" t="e">
        <f t="shared" si="80"/>
        <v>#REF!</v>
      </c>
      <c r="GF108" s="41" t="e">
        <f t="shared" si="80"/>
        <v>#REF!</v>
      </c>
      <c r="GG108" s="41" t="e">
        <f t="shared" si="80"/>
        <v>#REF!</v>
      </c>
      <c r="GH108" s="41" t="e">
        <f t="shared" si="66"/>
        <v>#REF!</v>
      </c>
      <c r="GI108" s="41" t="e">
        <f t="shared" si="66"/>
        <v>#REF!</v>
      </c>
      <c r="GJ108" s="41" t="e">
        <f t="shared" si="66"/>
        <v>#REF!</v>
      </c>
      <c r="GK108" s="41" t="e">
        <f t="shared" si="66"/>
        <v>#REF!</v>
      </c>
      <c r="GL108" s="41" t="e">
        <f t="shared" si="66"/>
        <v>#REF!</v>
      </c>
      <c r="GM108" s="41" t="e">
        <f t="shared" si="89"/>
        <v>#REF!</v>
      </c>
      <c r="GN108" s="41" t="e">
        <f t="shared" si="89"/>
        <v>#REF!</v>
      </c>
      <c r="GO108" s="41" t="e">
        <f t="shared" si="89"/>
        <v>#REF!</v>
      </c>
      <c r="GP108" s="41" t="e">
        <f t="shared" si="89"/>
        <v>#REF!</v>
      </c>
      <c r="GQ108" s="41" t="e">
        <f t="shared" si="89"/>
        <v>#REF!</v>
      </c>
      <c r="GR108" s="41" t="e">
        <f t="shared" si="89"/>
        <v>#REF!</v>
      </c>
      <c r="GS108" s="41" t="e">
        <f t="shared" si="89"/>
        <v>#REF!</v>
      </c>
      <c r="GT108" s="41" t="e">
        <f t="shared" si="82"/>
        <v>#REF!</v>
      </c>
      <c r="GU108" s="41" t="e">
        <f t="shared" si="82"/>
        <v>#REF!</v>
      </c>
      <c r="GV108" s="41" t="e">
        <f t="shared" si="82"/>
        <v>#REF!</v>
      </c>
      <c r="GW108" s="41" t="e">
        <f t="shared" si="82"/>
        <v>#REF!</v>
      </c>
      <c r="GX108" s="41" t="e">
        <f t="shared" si="82"/>
        <v>#REF!</v>
      </c>
      <c r="GY108" s="41" t="e">
        <f t="shared" si="82"/>
        <v>#REF!</v>
      </c>
      <c r="GZ108" s="41" t="e">
        <f t="shared" si="82"/>
        <v>#REF!</v>
      </c>
      <c r="HA108" s="41" t="e">
        <f t="shared" si="82"/>
        <v>#REF!</v>
      </c>
      <c r="HB108" s="41" t="e">
        <f t="shared" si="82"/>
        <v>#REF!</v>
      </c>
      <c r="HC108" s="41" t="e">
        <f t="shared" si="82"/>
        <v>#REF!</v>
      </c>
      <c r="HD108" s="41" t="e">
        <f t="shared" si="82"/>
        <v>#REF!</v>
      </c>
      <c r="HE108" s="41" t="e">
        <f t="shared" si="82"/>
        <v>#REF!</v>
      </c>
      <c r="HF108" s="41" t="e">
        <f t="shared" si="82"/>
        <v>#REF!</v>
      </c>
      <c r="HG108" s="41" t="e">
        <f t="shared" si="82"/>
        <v>#REF!</v>
      </c>
      <c r="HH108" s="41" t="e">
        <f t="shared" si="91"/>
        <v>#REF!</v>
      </c>
      <c r="HI108" s="41" t="e">
        <f t="shared" si="91"/>
        <v>#REF!</v>
      </c>
      <c r="HJ108" s="41" t="e">
        <f t="shared" si="91"/>
        <v>#REF!</v>
      </c>
    </row>
    <row r="109" spans="1:218" ht="14.4" x14ac:dyDescent="0.3">
      <c r="A109" s="42">
        <v>106</v>
      </c>
      <c r="B109" s="43" t="e">
        <f>'CMM2 - AUX CALC'!$DC$67</f>
        <v>#REF!</v>
      </c>
      <c r="DD109" s="41" t="e">
        <f>$B109/(_xlfn.SINGLE(PrazoConcessao)*12-DD$3+1)</f>
        <v>#REF!</v>
      </c>
      <c r="DE109" s="41" t="e">
        <f t="shared" si="90"/>
        <v>#REF!</v>
      </c>
      <c r="DF109" s="41" t="e">
        <f t="shared" si="90"/>
        <v>#REF!</v>
      </c>
      <c r="DG109" s="41" t="e">
        <f t="shared" si="90"/>
        <v>#REF!</v>
      </c>
      <c r="DH109" s="41" t="e">
        <f t="shared" si="90"/>
        <v>#REF!</v>
      </c>
      <c r="DI109" s="41" t="e">
        <f t="shared" si="90"/>
        <v>#REF!</v>
      </c>
      <c r="DJ109" s="41" t="e">
        <f t="shared" si="90"/>
        <v>#REF!</v>
      </c>
      <c r="DK109" s="41" t="e">
        <f t="shared" si="90"/>
        <v>#REF!</v>
      </c>
      <c r="DL109" s="41" t="e">
        <f t="shared" si="88"/>
        <v>#REF!</v>
      </c>
      <c r="DM109" s="41" t="e">
        <f t="shared" si="85"/>
        <v>#REF!</v>
      </c>
      <c r="DN109" s="41" t="e">
        <f t="shared" si="85"/>
        <v>#REF!</v>
      </c>
      <c r="DO109" s="41" t="e">
        <f t="shared" si="85"/>
        <v>#REF!</v>
      </c>
      <c r="DP109" s="41" t="e">
        <f t="shared" si="85"/>
        <v>#REF!</v>
      </c>
      <c r="DQ109" s="41" t="e">
        <f t="shared" si="76"/>
        <v>#REF!</v>
      </c>
      <c r="DR109" s="41" t="e">
        <f t="shared" si="76"/>
        <v>#REF!</v>
      </c>
      <c r="DS109" s="41" t="e">
        <f t="shared" si="76"/>
        <v>#REF!</v>
      </c>
      <c r="DT109" s="41" t="e">
        <f t="shared" si="76"/>
        <v>#REF!</v>
      </c>
      <c r="DU109" s="41" t="e">
        <f t="shared" si="76"/>
        <v>#REF!</v>
      </c>
      <c r="DV109" s="41" t="e">
        <f t="shared" si="64"/>
        <v>#REF!</v>
      </c>
      <c r="DW109" s="41" t="e">
        <f t="shared" si="64"/>
        <v>#REF!</v>
      </c>
      <c r="DX109" s="41" t="e">
        <f t="shared" si="64"/>
        <v>#REF!</v>
      </c>
      <c r="DY109" s="41" t="e">
        <f t="shared" si="64"/>
        <v>#REF!</v>
      </c>
      <c r="DZ109" s="41" t="e">
        <f t="shared" si="64"/>
        <v>#REF!</v>
      </c>
      <c r="EA109" s="41" t="e">
        <f t="shared" si="64"/>
        <v>#REF!</v>
      </c>
      <c r="EB109" s="41" t="e">
        <f t="shared" si="64"/>
        <v>#REF!</v>
      </c>
      <c r="EC109" s="41" t="e">
        <f t="shared" si="64"/>
        <v>#REF!</v>
      </c>
      <c r="ED109" s="41" t="e">
        <f t="shared" si="64"/>
        <v>#REF!</v>
      </c>
      <c r="EE109" s="41" t="e">
        <f t="shared" si="64"/>
        <v>#REF!</v>
      </c>
      <c r="EF109" s="41" t="e">
        <f t="shared" si="77"/>
        <v>#REF!</v>
      </c>
      <c r="EG109" s="41" t="e">
        <f t="shared" si="77"/>
        <v>#REF!</v>
      </c>
      <c r="EH109" s="41" t="e">
        <f t="shared" si="77"/>
        <v>#REF!</v>
      </c>
      <c r="EI109" s="41" t="e">
        <f t="shared" si="77"/>
        <v>#REF!</v>
      </c>
      <c r="EJ109" s="41" t="e">
        <f t="shared" si="77"/>
        <v>#REF!</v>
      </c>
      <c r="EK109" s="41" t="e">
        <f t="shared" si="77"/>
        <v>#REF!</v>
      </c>
      <c r="EL109" s="41" t="e">
        <f t="shared" si="77"/>
        <v>#REF!</v>
      </c>
      <c r="EM109" s="41" t="e">
        <f t="shared" si="77"/>
        <v>#REF!</v>
      </c>
      <c r="EN109" s="41" t="e">
        <f t="shared" si="77"/>
        <v>#REF!</v>
      </c>
      <c r="EO109" s="41" t="e">
        <f t="shared" si="77"/>
        <v>#REF!</v>
      </c>
      <c r="EP109" s="41" t="e">
        <f t="shared" si="77"/>
        <v>#REF!</v>
      </c>
      <c r="EQ109" s="41" t="e">
        <f t="shared" si="77"/>
        <v>#REF!</v>
      </c>
      <c r="ER109" s="41" t="e">
        <f t="shared" si="77"/>
        <v>#REF!</v>
      </c>
      <c r="ES109" s="41" t="e">
        <f t="shared" si="86"/>
        <v>#REF!</v>
      </c>
      <c r="ET109" s="41" t="e">
        <f t="shared" si="86"/>
        <v>#REF!</v>
      </c>
      <c r="EU109" s="41" t="e">
        <f t="shared" si="86"/>
        <v>#REF!</v>
      </c>
      <c r="EV109" s="41" t="e">
        <f t="shared" si="86"/>
        <v>#REF!</v>
      </c>
      <c r="EW109" s="41" t="e">
        <f t="shared" si="78"/>
        <v>#REF!</v>
      </c>
      <c r="EX109" s="41" t="e">
        <f t="shared" si="78"/>
        <v>#REF!</v>
      </c>
      <c r="EY109" s="41" t="e">
        <f t="shared" si="78"/>
        <v>#REF!</v>
      </c>
      <c r="EZ109" s="41" t="e">
        <f t="shared" si="78"/>
        <v>#REF!</v>
      </c>
      <c r="FA109" s="41" t="e">
        <f t="shared" si="78"/>
        <v>#REF!</v>
      </c>
      <c r="FB109" s="41" t="e">
        <f t="shared" si="65"/>
        <v>#REF!</v>
      </c>
      <c r="FC109" s="41" t="e">
        <f t="shared" si="65"/>
        <v>#REF!</v>
      </c>
      <c r="FD109" s="41" t="e">
        <f t="shared" si="65"/>
        <v>#REF!</v>
      </c>
      <c r="FE109" s="41" t="e">
        <f t="shared" si="65"/>
        <v>#REF!</v>
      </c>
      <c r="FF109" s="41" t="e">
        <f t="shared" si="65"/>
        <v>#REF!</v>
      </c>
      <c r="FG109" s="41" t="e">
        <f t="shared" si="65"/>
        <v>#REF!</v>
      </c>
      <c r="FH109" s="41" t="e">
        <f t="shared" si="65"/>
        <v>#REF!</v>
      </c>
      <c r="FI109" s="41" t="e">
        <f t="shared" si="65"/>
        <v>#REF!</v>
      </c>
      <c r="FJ109" s="41" t="e">
        <f t="shared" si="65"/>
        <v>#REF!</v>
      </c>
      <c r="FK109" s="41" t="e">
        <f t="shared" si="65"/>
        <v>#REF!</v>
      </c>
      <c r="FL109" s="41" t="e">
        <f t="shared" si="79"/>
        <v>#REF!</v>
      </c>
      <c r="FM109" s="41" t="e">
        <f t="shared" si="79"/>
        <v>#REF!</v>
      </c>
      <c r="FN109" s="41" t="e">
        <f t="shared" si="79"/>
        <v>#REF!</v>
      </c>
      <c r="FO109" s="41" t="e">
        <f t="shared" si="79"/>
        <v>#REF!</v>
      </c>
      <c r="FP109" s="41" t="e">
        <f t="shared" si="79"/>
        <v>#REF!</v>
      </c>
      <c r="FQ109" s="41" t="e">
        <f t="shared" si="79"/>
        <v>#REF!</v>
      </c>
      <c r="FR109" s="41" t="e">
        <f t="shared" si="79"/>
        <v>#REF!</v>
      </c>
      <c r="FS109" s="41" t="e">
        <f t="shared" si="79"/>
        <v>#REF!</v>
      </c>
      <c r="FT109" s="41" t="e">
        <f t="shared" si="79"/>
        <v>#REF!</v>
      </c>
      <c r="FU109" s="41" t="e">
        <f t="shared" si="79"/>
        <v>#REF!</v>
      </c>
      <c r="FV109" s="41" t="e">
        <f t="shared" si="79"/>
        <v>#REF!</v>
      </c>
      <c r="FW109" s="41" t="e">
        <f t="shared" si="79"/>
        <v>#REF!</v>
      </c>
      <c r="FX109" s="41" t="e">
        <f t="shared" si="79"/>
        <v>#REF!</v>
      </c>
      <c r="FY109" s="41" t="e">
        <f t="shared" si="87"/>
        <v>#REF!</v>
      </c>
      <c r="FZ109" s="41" t="e">
        <f t="shared" si="87"/>
        <v>#REF!</v>
      </c>
      <c r="GA109" s="41" t="e">
        <f t="shared" si="87"/>
        <v>#REF!</v>
      </c>
      <c r="GB109" s="41" t="e">
        <f t="shared" si="87"/>
        <v>#REF!</v>
      </c>
      <c r="GC109" s="41" t="e">
        <f t="shared" si="80"/>
        <v>#REF!</v>
      </c>
      <c r="GD109" s="41" t="e">
        <f t="shared" si="80"/>
        <v>#REF!</v>
      </c>
      <c r="GE109" s="41" t="e">
        <f t="shared" si="80"/>
        <v>#REF!</v>
      </c>
      <c r="GF109" s="41" t="e">
        <f t="shared" si="80"/>
        <v>#REF!</v>
      </c>
      <c r="GG109" s="41" t="e">
        <f t="shared" si="80"/>
        <v>#REF!</v>
      </c>
      <c r="GH109" s="41" t="e">
        <f t="shared" si="66"/>
        <v>#REF!</v>
      </c>
      <c r="GI109" s="41" t="e">
        <f t="shared" si="66"/>
        <v>#REF!</v>
      </c>
      <c r="GJ109" s="41" t="e">
        <f t="shared" si="66"/>
        <v>#REF!</v>
      </c>
      <c r="GK109" s="41" t="e">
        <f t="shared" si="66"/>
        <v>#REF!</v>
      </c>
      <c r="GL109" s="41" t="e">
        <f t="shared" si="66"/>
        <v>#REF!</v>
      </c>
      <c r="GM109" s="41" t="e">
        <f t="shared" si="89"/>
        <v>#REF!</v>
      </c>
      <c r="GN109" s="41" t="e">
        <f t="shared" si="89"/>
        <v>#REF!</v>
      </c>
      <c r="GO109" s="41" t="e">
        <f t="shared" si="89"/>
        <v>#REF!</v>
      </c>
      <c r="GP109" s="41" t="e">
        <f t="shared" si="89"/>
        <v>#REF!</v>
      </c>
      <c r="GQ109" s="41" t="e">
        <f t="shared" si="89"/>
        <v>#REF!</v>
      </c>
      <c r="GR109" s="41" t="e">
        <f t="shared" si="89"/>
        <v>#REF!</v>
      </c>
      <c r="GS109" s="41" t="e">
        <f t="shared" si="89"/>
        <v>#REF!</v>
      </c>
      <c r="GT109" s="41" t="e">
        <f t="shared" si="82"/>
        <v>#REF!</v>
      </c>
      <c r="GU109" s="41" t="e">
        <f t="shared" si="82"/>
        <v>#REF!</v>
      </c>
      <c r="GV109" s="41" t="e">
        <f t="shared" si="82"/>
        <v>#REF!</v>
      </c>
      <c r="GW109" s="41" t="e">
        <f t="shared" si="82"/>
        <v>#REF!</v>
      </c>
      <c r="GX109" s="41" t="e">
        <f t="shared" si="82"/>
        <v>#REF!</v>
      </c>
      <c r="GY109" s="41" t="e">
        <f t="shared" si="82"/>
        <v>#REF!</v>
      </c>
      <c r="GZ109" s="41" t="e">
        <f t="shared" si="82"/>
        <v>#REF!</v>
      </c>
      <c r="HA109" s="41" t="e">
        <f t="shared" si="82"/>
        <v>#REF!</v>
      </c>
      <c r="HB109" s="41" t="e">
        <f t="shared" si="82"/>
        <v>#REF!</v>
      </c>
      <c r="HC109" s="41" t="e">
        <f t="shared" si="82"/>
        <v>#REF!</v>
      </c>
      <c r="HD109" s="41" t="e">
        <f t="shared" si="82"/>
        <v>#REF!</v>
      </c>
      <c r="HE109" s="41" t="e">
        <f t="shared" si="82"/>
        <v>#REF!</v>
      </c>
      <c r="HF109" s="41" t="e">
        <f t="shared" si="82"/>
        <v>#REF!</v>
      </c>
      <c r="HG109" s="41" t="e">
        <f t="shared" si="82"/>
        <v>#REF!</v>
      </c>
      <c r="HH109" s="41" t="e">
        <f t="shared" si="91"/>
        <v>#REF!</v>
      </c>
      <c r="HI109" s="41" t="e">
        <f t="shared" si="91"/>
        <v>#REF!</v>
      </c>
      <c r="HJ109" s="41" t="e">
        <f t="shared" si="91"/>
        <v>#REF!</v>
      </c>
    </row>
    <row r="110" spans="1:218" ht="14.4" x14ac:dyDescent="0.3">
      <c r="A110" s="42">
        <v>107</v>
      </c>
      <c r="B110" s="43" t="e">
        <f>'CMM2 - AUX CALC'!$DD$67</f>
        <v>#REF!</v>
      </c>
      <c r="DE110" s="41" t="e">
        <f>$B110/(_xlfn.SINGLE(PrazoConcessao)*12-DE$3+1)</f>
        <v>#REF!</v>
      </c>
      <c r="DF110" s="41" t="e">
        <f t="shared" si="90"/>
        <v>#REF!</v>
      </c>
      <c r="DG110" s="41" t="e">
        <f t="shared" si="90"/>
        <v>#REF!</v>
      </c>
      <c r="DH110" s="41" t="e">
        <f t="shared" si="90"/>
        <v>#REF!</v>
      </c>
      <c r="DI110" s="41" t="e">
        <f t="shared" si="90"/>
        <v>#REF!</v>
      </c>
      <c r="DJ110" s="41" t="e">
        <f t="shared" si="90"/>
        <v>#REF!</v>
      </c>
      <c r="DK110" s="41" t="e">
        <f t="shared" si="90"/>
        <v>#REF!</v>
      </c>
      <c r="DL110" s="41" t="e">
        <f t="shared" si="88"/>
        <v>#REF!</v>
      </c>
      <c r="DM110" s="41" t="e">
        <f t="shared" si="85"/>
        <v>#REF!</v>
      </c>
      <c r="DN110" s="41" t="e">
        <f t="shared" si="85"/>
        <v>#REF!</v>
      </c>
      <c r="DO110" s="41" t="e">
        <f t="shared" si="85"/>
        <v>#REF!</v>
      </c>
      <c r="DP110" s="41" t="e">
        <f t="shared" si="85"/>
        <v>#REF!</v>
      </c>
      <c r="DQ110" s="41" t="e">
        <f t="shared" si="76"/>
        <v>#REF!</v>
      </c>
      <c r="DR110" s="41" t="e">
        <f t="shared" si="76"/>
        <v>#REF!</v>
      </c>
      <c r="DS110" s="41" t="e">
        <f t="shared" si="76"/>
        <v>#REF!</v>
      </c>
      <c r="DT110" s="41" t="e">
        <f t="shared" si="76"/>
        <v>#REF!</v>
      </c>
      <c r="DU110" s="41" t="e">
        <f t="shared" si="76"/>
        <v>#REF!</v>
      </c>
      <c r="DV110" s="41" t="e">
        <f t="shared" si="64"/>
        <v>#REF!</v>
      </c>
      <c r="DW110" s="41" t="e">
        <f t="shared" si="64"/>
        <v>#REF!</v>
      </c>
      <c r="DX110" s="41" t="e">
        <f t="shared" si="64"/>
        <v>#REF!</v>
      </c>
      <c r="DY110" s="41" t="e">
        <f t="shared" si="64"/>
        <v>#REF!</v>
      </c>
      <c r="DZ110" s="41" t="e">
        <f t="shared" ref="DZ110:EI139" si="92">DY110</f>
        <v>#REF!</v>
      </c>
      <c r="EA110" s="41" t="e">
        <f t="shared" si="92"/>
        <v>#REF!</v>
      </c>
      <c r="EB110" s="41" t="e">
        <f t="shared" si="92"/>
        <v>#REF!</v>
      </c>
      <c r="EC110" s="41" t="e">
        <f t="shared" si="92"/>
        <v>#REF!</v>
      </c>
      <c r="ED110" s="41" t="e">
        <f t="shared" si="92"/>
        <v>#REF!</v>
      </c>
      <c r="EE110" s="41" t="e">
        <f t="shared" si="92"/>
        <v>#REF!</v>
      </c>
      <c r="EF110" s="41" t="e">
        <f t="shared" si="77"/>
        <v>#REF!</v>
      </c>
      <c r="EG110" s="41" t="e">
        <f t="shared" si="77"/>
        <v>#REF!</v>
      </c>
      <c r="EH110" s="41" t="e">
        <f t="shared" si="77"/>
        <v>#REF!</v>
      </c>
      <c r="EI110" s="41" t="e">
        <f t="shared" si="77"/>
        <v>#REF!</v>
      </c>
      <c r="EJ110" s="41" t="e">
        <f t="shared" si="77"/>
        <v>#REF!</v>
      </c>
      <c r="EK110" s="41" t="e">
        <f t="shared" si="77"/>
        <v>#REF!</v>
      </c>
      <c r="EL110" s="41" t="e">
        <f t="shared" si="77"/>
        <v>#REF!</v>
      </c>
      <c r="EM110" s="41" t="e">
        <f t="shared" si="77"/>
        <v>#REF!</v>
      </c>
      <c r="EN110" s="41" t="e">
        <f t="shared" si="77"/>
        <v>#REF!</v>
      </c>
      <c r="EO110" s="41" t="e">
        <f t="shared" si="77"/>
        <v>#REF!</v>
      </c>
      <c r="EP110" s="41" t="e">
        <f t="shared" si="77"/>
        <v>#REF!</v>
      </c>
      <c r="EQ110" s="41" t="e">
        <f t="shared" si="77"/>
        <v>#REF!</v>
      </c>
      <c r="ER110" s="41" t="e">
        <f t="shared" si="77"/>
        <v>#REF!</v>
      </c>
      <c r="ES110" s="41" t="e">
        <f t="shared" si="86"/>
        <v>#REF!</v>
      </c>
      <c r="ET110" s="41" t="e">
        <f t="shared" si="86"/>
        <v>#REF!</v>
      </c>
      <c r="EU110" s="41" t="e">
        <f t="shared" si="86"/>
        <v>#REF!</v>
      </c>
      <c r="EV110" s="41" t="e">
        <f t="shared" si="86"/>
        <v>#REF!</v>
      </c>
      <c r="EW110" s="41" t="e">
        <f t="shared" si="78"/>
        <v>#REF!</v>
      </c>
      <c r="EX110" s="41" t="e">
        <f t="shared" si="78"/>
        <v>#REF!</v>
      </c>
      <c r="EY110" s="41" t="e">
        <f t="shared" si="78"/>
        <v>#REF!</v>
      </c>
      <c r="EZ110" s="41" t="e">
        <f t="shared" si="78"/>
        <v>#REF!</v>
      </c>
      <c r="FA110" s="41" t="e">
        <f t="shared" si="78"/>
        <v>#REF!</v>
      </c>
      <c r="FB110" s="41" t="e">
        <f t="shared" si="65"/>
        <v>#REF!</v>
      </c>
      <c r="FC110" s="41" t="e">
        <f t="shared" si="65"/>
        <v>#REF!</v>
      </c>
      <c r="FD110" s="41" t="e">
        <f t="shared" si="65"/>
        <v>#REF!</v>
      </c>
      <c r="FE110" s="41" t="e">
        <f t="shared" si="65"/>
        <v>#REF!</v>
      </c>
      <c r="FF110" s="41" t="e">
        <f t="shared" ref="FF110:FO137" si="93">FE110</f>
        <v>#REF!</v>
      </c>
      <c r="FG110" s="41" t="e">
        <f t="shared" si="93"/>
        <v>#REF!</v>
      </c>
      <c r="FH110" s="41" t="e">
        <f t="shared" si="93"/>
        <v>#REF!</v>
      </c>
      <c r="FI110" s="41" t="e">
        <f t="shared" si="93"/>
        <v>#REF!</v>
      </c>
      <c r="FJ110" s="41" t="e">
        <f t="shared" si="93"/>
        <v>#REF!</v>
      </c>
      <c r="FK110" s="41" t="e">
        <f t="shared" si="93"/>
        <v>#REF!</v>
      </c>
      <c r="FL110" s="41" t="e">
        <f t="shared" si="79"/>
        <v>#REF!</v>
      </c>
      <c r="FM110" s="41" t="e">
        <f t="shared" si="79"/>
        <v>#REF!</v>
      </c>
      <c r="FN110" s="41" t="e">
        <f t="shared" si="79"/>
        <v>#REF!</v>
      </c>
      <c r="FO110" s="41" t="e">
        <f t="shared" si="79"/>
        <v>#REF!</v>
      </c>
      <c r="FP110" s="41" t="e">
        <f t="shared" si="79"/>
        <v>#REF!</v>
      </c>
      <c r="FQ110" s="41" t="e">
        <f t="shared" si="79"/>
        <v>#REF!</v>
      </c>
      <c r="FR110" s="41" t="e">
        <f t="shared" si="79"/>
        <v>#REF!</v>
      </c>
      <c r="FS110" s="41" t="e">
        <f t="shared" si="79"/>
        <v>#REF!</v>
      </c>
      <c r="FT110" s="41" t="e">
        <f t="shared" si="79"/>
        <v>#REF!</v>
      </c>
      <c r="FU110" s="41" t="e">
        <f t="shared" si="79"/>
        <v>#REF!</v>
      </c>
      <c r="FV110" s="41" t="e">
        <f t="shared" si="79"/>
        <v>#REF!</v>
      </c>
      <c r="FW110" s="41" t="e">
        <f t="shared" si="79"/>
        <v>#REF!</v>
      </c>
      <c r="FX110" s="41" t="e">
        <f t="shared" si="79"/>
        <v>#REF!</v>
      </c>
      <c r="FY110" s="41" t="e">
        <f t="shared" si="87"/>
        <v>#REF!</v>
      </c>
      <c r="FZ110" s="41" t="e">
        <f t="shared" si="87"/>
        <v>#REF!</v>
      </c>
      <c r="GA110" s="41" t="e">
        <f t="shared" si="87"/>
        <v>#REF!</v>
      </c>
      <c r="GB110" s="41" t="e">
        <f t="shared" si="87"/>
        <v>#REF!</v>
      </c>
      <c r="GC110" s="41" t="e">
        <f t="shared" si="80"/>
        <v>#REF!</v>
      </c>
      <c r="GD110" s="41" t="e">
        <f t="shared" si="80"/>
        <v>#REF!</v>
      </c>
      <c r="GE110" s="41" t="e">
        <f t="shared" si="80"/>
        <v>#REF!</v>
      </c>
      <c r="GF110" s="41" t="e">
        <f t="shared" si="80"/>
        <v>#REF!</v>
      </c>
      <c r="GG110" s="41" t="e">
        <f t="shared" si="80"/>
        <v>#REF!</v>
      </c>
      <c r="GH110" s="41" t="e">
        <f t="shared" si="66"/>
        <v>#REF!</v>
      </c>
      <c r="GI110" s="41" t="e">
        <f t="shared" si="66"/>
        <v>#REF!</v>
      </c>
      <c r="GJ110" s="41" t="e">
        <f t="shared" si="66"/>
        <v>#REF!</v>
      </c>
      <c r="GK110" s="41" t="e">
        <f t="shared" si="66"/>
        <v>#REF!</v>
      </c>
      <c r="GL110" s="41" t="e">
        <f t="shared" si="66"/>
        <v>#REF!</v>
      </c>
      <c r="GM110" s="41" t="e">
        <f t="shared" si="89"/>
        <v>#REF!</v>
      </c>
      <c r="GN110" s="41" t="e">
        <f t="shared" si="89"/>
        <v>#REF!</v>
      </c>
      <c r="GO110" s="41" t="e">
        <f t="shared" si="89"/>
        <v>#REF!</v>
      </c>
      <c r="GP110" s="41" t="e">
        <f t="shared" si="89"/>
        <v>#REF!</v>
      </c>
      <c r="GQ110" s="41" t="e">
        <f t="shared" si="89"/>
        <v>#REF!</v>
      </c>
      <c r="GR110" s="41" t="e">
        <f t="shared" si="89"/>
        <v>#REF!</v>
      </c>
      <c r="GS110" s="41" t="e">
        <f t="shared" si="89"/>
        <v>#REF!</v>
      </c>
      <c r="GT110" s="41" t="e">
        <f t="shared" si="82"/>
        <v>#REF!</v>
      </c>
      <c r="GU110" s="41" t="e">
        <f t="shared" si="82"/>
        <v>#REF!</v>
      </c>
      <c r="GV110" s="41" t="e">
        <f t="shared" si="82"/>
        <v>#REF!</v>
      </c>
      <c r="GW110" s="41" t="e">
        <f t="shared" si="82"/>
        <v>#REF!</v>
      </c>
      <c r="GX110" s="41" t="e">
        <f t="shared" si="82"/>
        <v>#REF!</v>
      </c>
      <c r="GY110" s="41" t="e">
        <f t="shared" si="82"/>
        <v>#REF!</v>
      </c>
      <c r="GZ110" s="41" t="e">
        <f t="shared" si="82"/>
        <v>#REF!</v>
      </c>
      <c r="HA110" s="41" t="e">
        <f t="shared" si="82"/>
        <v>#REF!</v>
      </c>
      <c r="HB110" s="41" t="e">
        <f t="shared" si="82"/>
        <v>#REF!</v>
      </c>
      <c r="HC110" s="41" t="e">
        <f t="shared" si="82"/>
        <v>#REF!</v>
      </c>
      <c r="HD110" s="41" t="e">
        <f t="shared" si="82"/>
        <v>#REF!</v>
      </c>
      <c r="HE110" s="41" t="e">
        <f t="shared" si="82"/>
        <v>#REF!</v>
      </c>
      <c r="HF110" s="41" t="e">
        <f t="shared" si="82"/>
        <v>#REF!</v>
      </c>
      <c r="HG110" s="41" t="e">
        <f t="shared" si="82"/>
        <v>#REF!</v>
      </c>
      <c r="HH110" s="41" t="e">
        <f t="shared" si="91"/>
        <v>#REF!</v>
      </c>
      <c r="HI110" s="41" t="e">
        <f t="shared" si="91"/>
        <v>#REF!</v>
      </c>
      <c r="HJ110" s="41" t="e">
        <f t="shared" si="91"/>
        <v>#REF!</v>
      </c>
    </row>
    <row r="111" spans="1:218" ht="14.4" x14ac:dyDescent="0.3">
      <c r="A111" s="42">
        <v>108</v>
      </c>
      <c r="B111" s="43" t="e">
        <f>'CMM2 - AUX CALC'!$DE$67</f>
        <v>#REF!</v>
      </c>
      <c r="DF111" s="41" t="e">
        <f>$B111/(_xlfn.SINGLE(PrazoConcessao)*12-DF$3+1)</f>
        <v>#REF!</v>
      </c>
      <c r="DG111" s="41" t="e">
        <f t="shared" si="90"/>
        <v>#REF!</v>
      </c>
      <c r="DH111" s="41" t="e">
        <f t="shared" si="90"/>
        <v>#REF!</v>
      </c>
      <c r="DI111" s="41" t="e">
        <f t="shared" si="90"/>
        <v>#REF!</v>
      </c>
      <c r="DJ111" s="41" t="e">
        <f t="shared" si="90"/>
        <v>#REF!</v>
      </c>
      <c r="DK111" s="41" t="e">
        <f t="shared" si="90"/>
        <v>#REF!</v>
      </c>
      <c r="DL111" s="41" t="e">
        <f t="shared" si="88"/>
        <v>#REF!</v>
      </c>
      <c r="DM111" s="41" t="e">
        <f t="shared" si="85"/>
        <v>#REF!</v>
      </c>
      <c r="DN111" s="41" t="e">
        <f t="shared" si="85"/>
        <v>#REF!</v>
      </c>
      <c r="DO111" s="41" t="e">
        <f t="shared" si="85"/>
        <v>#REF!</v>
      </c>
      <c r="DP111" s="41" t="e">
        <f t="shared" si="85"/>
        <v>#REF!</v>
      </c>
      <c r="DQ111" s="41" t="e">
        <f t="shared" si="76"/>
        <v>#REF!</v>
      </c>
      <c r="DR111" s="41" t="e">
        <f t="shared" si="76"/>
        <v>#REF!</v>
      </c>
      <c r="DS111" s="41" t="e">
        <f t="shared" si="76"/>
        <v>#REF!</v>
      </c>
      <c r="DT111" s="41" t="e">
        <f t="shared" si="76"/>
        <v>#REF!</v>
      </c>
      <c r="DU111" s="41" t="e">
        <f t="shared" si="76"/>
        <v>#REF!</v>
      </c>
      <c r="DV111" s="41" t="e">
        <f t="shared" si="76"/>
        <v>#REF!</v>
      </c>
      <c r="DW111" s="41" t="e">
        <f t="shared" si="76"/>
        <v>#REF!</v>
      </c>
      <c r="DX111" s="41" t="e">
        <f t="shared" si="76"/>
        <v>#REF!</v>
      </c>
      <c r="DY111" s="41" t="e">
        <f t="shared" si="76"/>
        <v>#REF!</v>
      </c>
      <c r="DZ111" s="41" t="e">
        <f t="shared" si="92"/>
        <v>#REF!</v>
      </c>
      <c r="EA111" s="41" t="e">
        <f t="shared" si="92"/>
        <v>#REF!</v>
      </c>
      <c r="EB111" s="41" t="e">
        <f t="shared" si="92"/>
        <v>#REF!</v>
      </c>
      <c r="EC111" s="41" t="e">
        <f t="shared" si="92"/>
        <v>#REF!</v>
      </c>
      <c r="ED111" s="41" t="e">
        <f t="shared" si="92"/>
        <v>#REF!</v>
      </c>
      <c r="EE111" s="41" t="e">
        <f t="shared" si="92"/>
        <v>#REF!</v>
      </c>
      <c r="EF111" s="41" t="e">
        <f t="shared" si="77"/>
        <v>#REF!</v>
      </c>
      <c r="EG111" s="41" t="e">
        <f t="shared" si="77"/>
        <v>#REF!</v>
      </c>
      <c r="EH111" s="41" t="e">
        <f t="shared" si="77"/>
        <v>#REF!</v>
      </c>
      <c r="EI111" s="41" t="e">
        <f t="shared" si="77"/>
        <v>#REF!</v>
      </c>
      <c r="EJ111" s="41" t="e">
        <f t="shared" si="77"/>
        <v>#REF!</v>
      </c>
      <c r="EK111" s="41" t="e">
        <f t="shared" si="77"/>
        <v>#REF!</v>
      </c>
      <c r="EL111" s="41" t="e">
        <f t="shared" si="77"/>
        <v>#REF!</v>
      </c>
      <c r="EM111" s="41" t="e">
        <f t="shared" si="77"/>
        <v>#REF!</v>
      </c>
      <c r="EN111" s="41" t="e">
        <f t="shared" si="77"/>
        <v>#REF!</v>
      </c>
      <c r="EO111" s="41" t="e">
        <f t="shared" si="77"/>
        <v>#REF!</v>
      </c>
      <c r="EP111" s="41" t="e">
        <f t="shared" si="77"/>
        <v>#REF!</v>
      </c>
      <c r="EQ111" s="41" t="e">
        <f t="shared" si="77"/>
        <v>#REF!</v>
      </c>
      <c r="ER111" s="41" t="e">
        <f t="shared" si="77"/>
        <v>#REF!</v>
      </c>
      <c r="ES111" s="41" t="e">
        <f t="shared" si="86"/>
        <v>#REF!</v>
      </c>
      <c r="ET111" s="41" t="e">
        <f t="shared" si="86"/>
        <v>#REF!</v>
      </c>
      <c r="EU111" s="41" t="e">
        <f t="shared" si="86"/>
        <v>#REF!</v>
      </c>
      <c r="EV111" s="41" t="e">
        <f t="shared" si="86"/>
        <v>#REF!</v>
      </c>
      <c r="EW111" s="41" t="e">
        <f t="shared" si="78"/>
        <v>#REF!</v>
      </c>
      <c r="EX111" s="41" t="e">
        <f t="shared" si="78"/>
        <v>#REF!</v>
      </c>
      <c r="EY111" s="41" t="e">
        <f t="shared" si="78"/>
        <v>#REF!</v>
      </c>
      <c r="EZ111" s="41" t="e">
        <f t="shared" si="78"/>
        <v>#REF!</v>
      </c>
      <c r="FA111" s="41" t="e">
        <f t="shared" si="78"/>
        <v>#REF!</v>
      </c>
      <c r="FB111" s="41" t="e">
        <f t="shared" si="78"/>
        <v>#REF!</v>
      </c>
      <c r="FC111" s="41" t="e">
        <f t="shared" si="78"/>
        <v>#REF!</v>
      </c>
      <c r="FD111" s="41" t="e">
        <f t="shared" si="78"/>
        <v>#REF!</v>
      </c>
      <c r="FE111" s="41" t="e">
        <f t="shared" si="78"/>
        <v>#REF!</v>
      </c>
      <c r="FF111" s="41" t="e">
        <f t="shared" si="93"/>
        <v>#REF!</v>
      </c>
      <c r="FG111" s="41" t="e">
        <f t="shared" si="93"/>
        <v>#REF!</v>
      </c>
      <c r="FH111" s="41" t="e">
        <f t="shared" si="93"/>
        <v>#REF!</v>
      </c>
      <c r="FI111" s="41" t="e">
        <f t="shared" si="93"/>
        <v>#REF!</v>
      </c>
      <c r="FJ111" s="41" t="e">
        <f t="shared" si="93"/>
        <v>#REF!</v>
      </c>
      <c r="FK111" s="41" t="e">
        <f t="shared" si="93"/>
        <v>#REF!</v>
      </c>
      <c r="FL111" s="41" t="e">
        <f t="shared" si="79"/>
        <v>#REF!</v>
      </c>
      <c r="FM111" s="41" t="e">
        <f t="shared" si="79"/>
        <v>#REF!</v>
      </c>
      <c r="FN111" s="41" t="e">
        <f t="shared" si="79"/>
        <v>#REF!</v>
      </c>
      <c r="FO111" s="41" t="e">
        <f t="shared" si="79"/>
        <v>#REF!</v>
      </c>
      <c r="FP111" s="41" t="e">
        <f t="shared" si="79"/>
        <v>#REF!</v>
      </c>
      <c r="FQ111" s="41" t="e">
        <f t="shared" si="79"/>
        <v>#REF!</v>
      </c>
      <c r="FR111" s="41" t="e">
        <f t="shared" si="79"/>
        <v>#REF!</v>
      </c>
      <c r="FS111" s="41" t="e">
        <f t="shared" si="79"/>
        <v>#REF!</v>
      </c>
      <c r="FT111" s="41" t="e">
        <f t="shared" si="79"/>
        <v>#REF!</v>
      </c>
      <c r="FU111" s="41" t="e">
        <f t="shared" si="79"/>
        <v>#REF!</v>
      </c>
      <c r="FV111" s="41" t="e">
        <f t="shared" si="79"/>
        <v>#REF!</v>
      </c>
      <c r="FW111" s="41" t="e">
        <f t="shared" si="79"/>
        <v>#REF!</v>
      </c>
      <c r="FX111" s="41" t="e">
        <f t="shared" si="79"/>
        <v>#REF!</v>
      </c>
      <c r="FY111" s="41" t="e">
        <f t="shared" si="87"/>
        <v>#REF!</v>
      </c>
      <c r="FZ111" s="41" t="e">
        <f t="shared" si="87"/>
        <v>#REF!</v>
      </c>
      <c r="GA111" s="41" t="e">
        <f t="shared" si="87"/>
        <v>#REF!</v>
      </c>
      <c r="GB111" s="41" t="e">
        <f t="shared" si="87"/>
        <v>#REF!</v>
      </c>
      <c r="GC111" s="41" t="e">
        <f t="shared" si="80"/>
        <v>#REF!</v>
      </c>
      <c r="GD111" s="41" t="e">
        <f t="shared" si="80"/>
        <v>#REF!</v>
      </c>
      <c r="GE111" s="41" t="e">
        <f t="shared" si="80"/>
        <v>#REF!</v>
      </c>
      <c r="GF111" s="41" t="e">
        <f t="shared" si="80"/>
        <v>#REF!</v>
      </c>
      <c r="GG111" s="41" t="e">
        <f t="shared" si="80"/>
        <v>#REF!</v>
      </c>
      <c r="GH111" s="41" t="e">
        <f t="shared" si="66"/>
        <v>#REF!</v>
      </c>
      <c r="GI111" s="41" t="e">
        <f t="shared" si="66"/>
        <v>#REF!</v>
      </c>
      <c r="GJ111" s="41" t="e">
        <f t="shared" si="66"/>
        <v>#REF!</v>
      </c>
      <c r="GK111" s="41" t="e">
        <f t="shared" si="66"/>
        <v>#REF!</v>
      </c>
      <c r="GL111" s="41" t="e">
        <f t="shared" si="66"/>
        <v>#REF!</v>
      </c>
      <c r="GM111" s="41" t="e">
        <f t="shared" si="89"/>
        <v>#REF!</v>
      </c>
      <c r="GN111" s="41" t="e">
        <f t="shared" si="89"/>
        <v>#REF!</v>
      </c>
      <c r="GO111" s="41" t="e">
        <f t="shared" si="89"/>
        <v>#REF!</v>
      </c>
      <c r="GP111" s="41" t="e">
        <f t="shared" si="89"/>
        <v>#REF!</v>
      </c>
      <c r="GQ111" s="41" t="e">
        <f t="shared" si="89"/>
        <v>#REF!</v>
      </c>
      <c r="GR111" s="41" t="e">
        <f t="shared" si="89"/>
        <v>#REF!</v>
      </c>
      <c r="GS111" s="41" t="e">
        <f t="shared" si="89"/>
        <v>#REF!</v>
      </c>
      <c r="GT111" s="41" t="e">
        <f t="shared" si="82"/>
        <v>#REF!</v>
      </c>
      <c r="GU111" s="41" t="e">
        <f t="shared" si="82"/>
        <v>#REF!</v>
      </c>
      <c r="GV111" s="41" t="e">
        <f t="shared" si="82"/>
        <v>#REF!</v>
      </c>
      <c r="GW111" s="41" t="e">
        <f t="shared" si="82"/>
        <v>#REF!</v>
      </c>
      <c r="GX111" s="41" t="e">
        <f t="shared" si="82"/>
        <v>#REF!</v>
      </c>
      <c r="GY111" s="41" t="e">
        <f t="shared" si="82"/>
        <v>#REF!</v>
      </c>
      <c r="GZ111" s="41" t="e">
        <f t="shared" si="82"/>
        <v>#REF!</v>
      </c>
      <c r="HA111" s="41" t="e">
        <f t="shared" si="82"/>
        <v>#REF!</v>
      </c>
      <c r="HB111" s="41" t="e">
        <f t="shared" si="82"/>
        <v>#REF!</v>
      </c>
      <c r="HC111" s="41" t="e">
        <f t="shared" si="82"/>
        <v>#REF!</v>
      </c>
      <c r="HD111" s="41" t="e">
        <f t="shared" si="82"/>
        <v>#REF!</v>
      </c>
      <c r="HE111" s="41" t="e">
        <f t="shared" si="82"/>
        <v>#REF!</v>
      </c>
      <c r="HF111" s="41" t="e">
        <f t="shared" si="82"/>
        <v>#REF!</v>
      </c>
      <c r="HG111" s="41" t="e">
        <f t="shared" si="82"/>
        <v>#REF!</v>
      </c>
      <c r="HH111" s="41" t="e">
        <f t="shared" si="91"/>
        <v>#REF!</v>
      </c>
      <c r="HI111" s="41" t="e">
        <f t="shared" si="91"/>
        <v>#REF!</v>
      </c>
      <c r="HJ111" s="41" t="e">
        <f t="shared" si="91"/>
        <v>#REF!</v>
      </c>
    </row>
    <row r="112" spans="1:218" ht="14.4" x14ac:dyDescent="0.3">
      <c r="A112" s="42">
        <v>109</v>
      </c>
      <c r="B112" s="43" t="e">
        <f>'CMM2 - AUX CALC'!$DF$67</f>
        <v>#REF!</v>
      </c>
      <c r="DG112" s="41" t="e">
        <f>$B112/(_xlfn.SINGLE(PrazoConcessao)*12-DG$3+1)</f>
        <v>#REF!</v>
      </c>
      <c r="DH112" s="41" t="e">
        <f t="shared" si="90"/>
        <v>#REF!</v>
      </c>
      <c r="DI112" s="41" t="e">
        <f t="shared" si="90"/>
        <v>#REF!</v>
      </c>
      <c r="DJ112" s="41" t="e">
        <f t="shared" si="90"/>
        <v>#REF!</v>
      </c>
      <c r="DK112" s="41" t="e">
        <f t="shared" si="90"/>
        <v>#REF!</v>
      </c>
      <c r="DL112" s="41" t="e">
        <f t="shared" si="88"/>
        <v>#REF!</v>
      </c>
      <c r="DM112" s="41" t="e">
        <f t="shared" si="85"/>
        <v>#REF!</v>
      </c>
      <c r="DN112" s="41" t="e">
        <f t="shared" si="85"/>
        <v>#REF!</v>
      </c>
      <c r="DO112" s="41" t="e">
        <f t="shared" si="85"/>
        <v>#REF!</v>
      </c>
      <c r="DP112" s="41" t="e">
        <f t="shared" si="85"/>
        <v>#REF!</v>
      </c>
      <c r="DQ112" s="41" t="e">
        <f t="shared" si="76"/>
        <v>#REF!</v>
      </c>
      <c r="DR112" s="41" t="e">
        <f t="shared" si="76"/>
        <v>#REF!</v>
      </c>
      <c r="DS112" s="41" t="e">
        <f t="shared" si="76"/>
        <v>#REF!</v>
      </c>
      <c r="DT112" s="41" t="e">
        <f t="shared" si="76"/>
        <v>#REF!</v>
      </c>
      <c r="DU112" s="41" t="e">
        <f t="shared" si="76"/>
        <v>#REF!</v>
      </c>
      <c r="DV112" s="41" t="e">
        <f t="shared" si="76"/>
        <v>#REF!</v>
      </c>
      <c r="DW112" s="41" t="e">
        <f t="shared" si="76"/>
        <v>#REF!</v>
      </c>
      <c r="DX112" s="41" t="e">
        <f t="shared" si="76"/>
        <v>#REF!</v>
      </c>
      <c r="DY112" s="41" t="e">
        <f t="shared" si="76"/>
        <v>#REF!</v>
      </c>
      <c r="DZ112" s="41" t="e">
        <f t="shared" si="92"/>
        <v>#REF!</v>
      </c>
      <c r="EA112" s="41" t="e">
        <f t="shared" si="92"/>
        <v>#REF!</v>
      </c>
      <c r="EB112" s="41" t="e">
        <f t="shared" si="92"/>
        <v>#REF!</v>
      </c>
      <c r="EC112" s="41" t="e">
        <f t="shared" si="92"/>
        <v>#REF!</v>
      </c>
      <c r="ED112" s="41" t="e">
        <f t="shared" si="92"/>
        <v>#REF!</v>
      </c>
      <c r="EE112" s="41" t="e">
        <f t="shared" si="92"/>
        <v>#REF!</v>
      </c>
      <c r="EF112" s="41" t="e">
        <f t="shared" si="77"/>
        <v>#REF!</v>
      </c>
      <c r="EG112" s="41" t="e">
        <f t="shared" si="77"/>
        <v>#REF!</v>
      </c>
      <c r="EH112" s="41" t="e">
        <f t="shared" si="77"/>
        <v>#REF!</v>
      </c>
      <c r="EI112" s="41" t="e">
        <f t="shared" si="77"/>
        <v>#REF!</v>
      </c>
      <c r="EJ112" s="41" t="e">
        <f t="shared" si="77"/>
        <v>#REF!</v>
      </c>
      <c r="EK112" s="41" t="e">
        <f t="shared" si="77"/>
        <v>#REF!</v>
      </c>
      <c r="EL112" s="41" t="e">
        <f t="shared" si="77"/>
        <v>#REF!</v>
      </c>
      <c r="EM112" s="41" t="e">
        <f t="shared" si="77"/>
        <v>#REF!</v>
      </c>
      <c r="EN112" s="41" t="e">
        <f t="shared" si="77"/>
        <v>#REF!</v>
      </c>
      <c r="EO112" s="41" t="e">
        <f t="shared" si="77"/>
        <v>#REF!</v>
      </c>
      <c r="EP112" s="41" t="e">
        <f t="shared" si="77"/>
        <v>#REF!</v>
      </c>
      <c r="EQ112" s="41" t="e">
        <f t="shared" si="77"/>
        <v>#REF!</v>
      </c>
      <c r="ER112" s="41" t="e">
        <f t="shared" si="77"/>
        <v>#REF!</v>
      </c>
      <c r="ES112" s="41" t="e">
        <f t="shared" si="86"/>
        <v>#REF!</v>
      </c>
      <c r="ET112" s="41" t="e">
        <f t="shared" si="86"/>
        <v>#REF!</v>
      </c>
      <c r="EU112" s="41" t="e">
        <f t="shared" si="86"/>
        <v>#REF!</v>
      </c>
      <c r="EV112" s="41" t="e">
        <f t="shared" si="86"/>
        <v>#REF!</v>
      </c>
      <c r="EW112" s="41" t="e">
        <f t="shared" si="78"/>
        <v>#REF!</v>
      </c>
      <c r="EX112" s="41" t="e">
        <f t="shared" si="78"/>
        <v>#REF!</v>
      </c>
      <c r="EY112" s="41" t="e">
        <f t="shared" si="78"/>
        <v>#REF!</v>
      </c>
      <c r="EZ112" s="41" t="e">
        <f t="shared" si="78"/>
        <v>#REF!</v>
      </c>
      <c r="FA112" s="41" t="e">
        <f t="shared" si="78"/>
        <v>#REF!</v>
      </c>
      <c r="FB112" s="41" t="e">
        <f t="shared" si="78"/>
        <v>#REF!</v>
      </c>
      <c r="FC112" s="41" t="e">
        <f t="shared" si="78"/>
        <v>#REF!</v>
      </c>
      <c r="FD112" s="41" t="e">
        <f t="shared" si="78"/>
        <v>#REF!</v>
      </c>
      <c r="FE112" s="41" t="e">
        <f t="shared" si="78"/>
        <v>#REF!</v>
      </c>
      <c r="FF112" s="41" t="e">
        <f t="shared" si="93"/>
        <v>#REF!</v>
      </c>
      <c r="FG112" s="41" t="e">
        <f t="shared" si="93"/>
        <v>#REF!</v>
      </c>
      <c r="FH112" s="41" t="e">
        <f t="shared" si="93"/>
        <v>#REF!</v>
      </c>
      <c r="FI112" s="41" t="e">
        <f t="shared" si="93"/>
        <v>#REF!</v>
      </c>
      <c r="FJ112" s="41" t="e">
        <f t="shared" si="93"/>
        <v>#REF!</v>
      </c>
      <c r="FK112" s="41" t="e">
        <f t="shared" si="93"/>
        <v>#REF!</v>
      </c>
      <c r="FL112" s="41" t="e">
        <f t="shared" si="79"/>
        <v>#REF!</v>
      </c>
      <c r="FM112" s="41" t="e">
        <f t="shared" si="79"/>
        <v>#REF!</v>
      </c>
      <c r="FN112" s="41" t="e">
        <f t="shared" si="79"/>
        <v>#REF!</v>
      </c>
      <c r="FO112" s="41" t="e">
        <f t="shared" si="79"/>
        <v>#REF!</v>
      </c>
      <c r="FP112" s="41" t="e">
        <f t="shared" si="79"/>
        <v>#REF!</v>
      </c>
      <c r="FQ112" s="41" t="e">
        <f t="shared" si="79"/>
        <v>#REF!</v>
      </c>
      <c r="FR112" s="41" t="e">
        <f t="shared" si="79"/>
        <v>#REF!</v>
      </c>
      <c r="FS112" s="41" t="e">
        <f t="shared" si="79"/>
        <v>#REF!</v>
      </c>
      <c r="FT112" s="41" t="e">
        <f t="shared" si="79"/>
        <v>#REF!</v>
      </c>
      <c r="FU112" s="41" t="e">
        <f t="shared" si="79"/>
        <v>#REF!</v>
      </c>
      <c r="FV112" s="41" t="e">
        <f t="shared" si="79"/>
        <v>#REF!</v>
      </c>
      <c r="FW112" s="41" t="e">
        <f t="shared" si="79"/>
        <v>#REF!</v>
      </c>
      <c r="FX112" s="41" t="e">
        <f t="shared" si="79"/>
        <v>#REF!</v>
      </c>
      <c r="FY112" s="41" t="e">
        <f t="shared" si="87"/>
        <v>#REF!</v>
      </c>
      <c r="FZ112" s="41" t="e">
        <f t="shared" si="87"/>
        <v>#REF!</v>
      </c>
      <c r="GA112" s="41" t="e">
        <f t="shared" si="87"/>
        <v>#REF!</v>
      </c>
      <c r="GB112" s="41" t="e">
        <f t="shared" si="87"/>
        <v>#REF!</v>
      </c>
      <c r="GC112" s="41" t="e">
        <f t="shared" si="80"/>
        <v>#REF!</v>
      </c>
      <c r="GD112" s="41" t="e">
        <f t="shared" si="80"/>
        <v>#REF!</v>
      </c>
      <c r="GE112" s="41" t="e">
        <f t="shared" si="80"/>
        <v>#REF!</v>
      </c>
      <c r="GF112" s="41" t="e">
        <f t="shared" si="80"/>
        <v>#REF!</v>
      </c>
      <c r="GG112" s="41" t="e">
        <f t="shared" si="80"/>
        <v>#REF!</v>
      </c>
      <c r="GH112" s="41" t="e">
        <f t="shared" si="66"/>
        <v>#REF!</v>
      </c>
      <c r="GI112" s="41" t="e">
        <f t="shared" si="66"/>
        <v>#REF!</v>
      </c>
      <c r="GJ112" s="41" t="e">
        <f t="shared" si="66"/>
        <v>#REF!</v>
      </c>
      <c r="GK112" s="41" t="e">
        <f t="shared" si="66"/>
        <v>#REF!</v>
      </c>
      <c r="GL112" s="41" t="e">
        <f t="shared" si="66"/>
        <v>#REF!</v>
      </c>
      <c r="GM112" s="41" t="e">
        <f t="shared" si="89"/>
        <v>#REF!</v>
      </c>
      <c r="GN112" s="41" t="e">
        <f t="shared" si="89"/>
        <v>#REF!</v>
      </c>
      <c r="GO112" s="41" t="e">
        <f t="shared" si="89"/>
        <v>#REF!</v>
      </c>
      <c r="GP112" s="41" t="e">
        <f t="shared" si="89"/>
        <v>#REF!</v>
      </c>
      <c r="GQ112" s="41" t="e">
        <f t="shared" si="89"/>
        <v>#REF!</v>
      </c>
      <c r="GR112" s="41" t="e">
        <f t="shared" si="89"/>
        <v>#REF!</v>
      </c>
      <c r="GS112" s="41" t="e">
        <f t="shared" si="89"/>
        <v>#REF!</v>
      </c>
      <c r="GT112" s="41" t="e">
        <f t="shared" si="82"/>
        <v>#REF!</v>
      </c>
      <c r="GU112" s="41" t="e">
        <f t="shared" si="82"/>
        <v>#REF!</v>
      </c>
      <c r="GV112" s="41" t="e">
        <f t="shared" si="82"/>
        <v>#REF!</v>
      </c>
      <c r="GW112" s="41" t="e">
        <f t="shared" si="82"/>
        <v>#REF!</v>
      </c>
      <c r="GX112" s="41" t="e">
        <f t="shared" si="82"/>
        <v>#REF!</v>
      </c>
      <c r="GY112" s="41" t="e">
        <f t="shared" si="82"/>
        <v>#REF!</v>
      </c>
      <c r="GZ112" s="41" t="e">
        <f t="shared" si="82"/>
        <v>#REF!</v>
      </c>
      <c r="HA112" s="41" t="e">
        <f t="shared" si="82"/>
        <v>#REF!</v>
      </c>
      <c r="HB112" s="41" t="e">
        <f t="shared" si="82"/>
        <v>#REF!</v>
      </c>
      <c r="HC112" s="41" t="e">
        <f t="shared" si="82"/>
        <v>#REF!</v>
      </c>
      <c r="HD112" s="41" t="e">
        <f t="shared" si="82"/>
        <v>#REF!</v>
      </c>
      <c r="HE112" s="41" t="e">
        <f t="shared" si="82"/>
        <v>#REF!</v>
      </c>
      <c r="HF112" s="41" t="e">
        <f t="shared" si="82"/>
        <v>#REF!</v>
      </c>
      <c r="HG112" s="41" t="e">
        <f t="shared" si="82"/>
        <v>#REF!</v>
      </c>
      <c r="HH112" s="41" t="e">
        <f t="shared" si="91"/>
        <v>#REF!</v>
      </c>
      <c r="HI112" s="41" t="e">
        <f t="shared" si="91"/>
        <v>#REF!</v>
      </c>
      <c r="HJ112" s="41" t="e">
        <f t="shared" si="91"/>
        <v>#REF!</v>
      </c>
    </row>
    <row r="113" spans="1:218" ht="14.4" x14ac:dyDescent="0.3">
      <c r="A113" s="42">
        <v>110</v>
      </c>
      <c r="B113" s="43" t="e">
        <f>'CMM2 - AUX CALC'!$DG$67</f>
        <v>#REF!</v>
      </c>
      <c r="DH113" s="41" t="e">
        <f>$B113/(_xlfn.SINGLE(PrazoConcessao)*12-DH$3+1)</f>
        <v>#REF!</v>
      </c>
      <c r="DI113" s="41" t="e">
        <f t="shared" si="90"/>
        <v>#REF!</v>
      </c>
      <c r="DJ113" s="41" t="e">
        <f t="shared" si="90"/>
        <v>#REF!</v>
      </c>
      <c r="DK113" s="41" t="e">
        <f t="shared" si="90"/>
        <v>#REF!</v>
      </c>
      <c r="DL113" s="41" t="e">
        <f t="shared" si="88"/>
        <v>#REF!</v>
      </c>
      <c r="DM113" s="41" t="e">
        <f t="shared" si="85"/>
        <v>#REF!</v>
      </c>
      <c r="DN113" s="41" t="e">
        <f t="shared" si="85"/>
        <v>#REF!</v>
      </c>
      <c r="DO113" s="41" t="e">
        <f t="shared" si="85"/>
        <v>#REF!</v>
      </c>
      <c r="DP113" s="41" t="e">
        <f t="shared" si="85"/>
        <v>#REF!</v>
      </c>
      <c r="DQ113" s="41" t="e">
        <f t="shared" si="76"/>
        <v>#REF!</v>
      </c>
      <c r="DR113" s="41" t="e">
        <f t="shared" si="76"/>
        <v>#REF!</v>
      </c>
      <c r="DS113" s="41" t="e">
        <f t="shared" si="76"/>
        <v>#REF!</v>
      </c>
      <c r="DT113" s="41" t="e">
        <f t="shared" si="76"/>
        <v>#REF!</v>
      </c>
      <c r="DU113" s="41" t="e">
        <f t="shared" si="76"/>
        <v>#REF!</v>
      </c>
      <c r="DV113" s="41" t="e">
        <f t="shared" si="76"/>
        <v>#REF!</v>
      </c>
      <c r="DW113" s="41" t="e">
        <f t="shared" si="76"/>
        <v>#REF!</v>
      </c>
      <c r="DX113" s="41" t="e">
        <f t="shared" si="76"/>
        <v>#REF!</v>
      </c>
      <c r="DY113" s="41" t="e">
        <f t="shared" si="76"/>
        <v>#REF!</v>
      </c>
      <c r="DZ113" s="41" t="e">
        <f t="shared" si="92"/>
        <v>#REF!</v>
      </c>
      <c r="EA113" s="41" t="e">
        <f t="shared" si="92"/>
        <v>#REF!</v>
      </c>
      <c r="EB113" s="41" t="e">
        <f t="shared" si="92"/>
        <v>#REF!</v>
      </c>
      <c r="EC113" s="41" t="e">
        <f t="shared" si="92"/>
        <v>#REF!</v>
      </c>
      <c r="ED113" s="41" t="e">
        <f t="shared" si="92"/>
        <v>#REF!</v>
      </c>
      <c r="EE113" s="41" t="e">
        <f t="shared" si="92"/>
        <v>#REF!</v>
      </c>
      <c r="EF113" s="41" t="e">
        <f t="shared" si="77"/>
        <v>#REF!</v>
      </c>
      <c r="EG113" s="41" t="e">
        <f t="shared" si="77"/>
        <v>#REF!</v>
      </c>
      <c r="EH113" s="41" t="e">
        <f t="shared" si="77"/>
        <v>#REF!</v>
      </c>
      <c r="EI113" s="41" t="e">
        <f t="shared" si="77"/>
        <v>#REF!</v>
      </c>
      <c r="EJ113" s="41" t="e">
        <f t="shared" si="77"/>
        <v>#REF!</v>
      </c>
      <c r="EK113" s="41" t="e">
        <f t="shared" si="77"/>
        <v>#REF!</v>
      </c>
      <c r="EL113" s="41" t="e">
        <f t="shared" si="77"/>
        <v>#REF!</v>
      </c>
      <c r="EM113" s="41" t="e">
        <f t="shared" si="77"/>
        <v>#REF!</v>
      </c>
      <c r="EN113" s="41" t="e">
        <f t="shared" si="77"/>
        <v>#REF!</v>
      </c>
      <c r="EO113" s="41" t="e">
        <f t="shared" si="77"/>
        <v>#REF!</v>
      </c>
      <c r="EP113" s="41" t="e">
        <f t="shared" si="77"/>
        <v>#REF!</v>
      </c>
      <c r="EQ113" s="41" t="e">
        <f t="shared" si="77"/>
        <v>#REF!</v>
      </c>
      <c r="ER113" s="41" t="e">
        <f t="shared" si="77"/>
        <v>#REF!</v>
      </c>
      <c r="ES113" s="41" t="e">
        <f t="shared" si="86"/>
        <v>#REF!</v>
      </c>
      <c r="ET113" s="41" t="e">
        <f t="shared" si="86"/>
        <v>#REF!</v>
      </c>
      <c r="EU113" s="41" t="e">
        <f t="shared" si="86"/>
        <v>#REF!</v>
      </c>
      <c r="EV113" s="41" t="e">
        <f t="shared" si="86"/>
        <v>#REF!</v>
      </c>
      <c r="EW113" s="41" t="e">
        <f t="shared" si="78"/>
        <v>#REF!</v>
      </c>
      <c r="EX113" s="41" t="e">
        <f t="shared" si="78"/>
        <v>#REF!</v>
      </c>
      <c r="EY113" s="41" t="e">
        <f t="shared" si="78"/>
        <v>#REF!</v>
      </c>
      <c r="EZ113" s="41" t="e">
        <f t="shared" si="78"/>
        <v>#REF!</v>
      </c>
      <c r="FA113" s="41" t="e">
        <f t="shared" si="78"/>
        <v>#REF!</v>
      </c>
      <c r="FB113" s="41" t="e">
        <f t="shared" si="78"/>
        <v>#REF!</v>
      </c>
      <c r="FC113" s="41" t="e">
        <f t="shared" si="78"/>
        <v>#REF!</v>
      </c>
      <c r="FD113" s="41" t="e">
        <f t="shared" si="78"/>
        <v>#REF!</v>
      </c>
      <c r="FE113" s="41" t="e">
        <f t="shared" si="78"/>
        <v>#REF!</v>
      </c>
      <c r="FF113" s="41" t="e">
        <f t="shared" si="93"/>
        <v>#REF!</v>
      </c>
      <c r="FG113" s="41" t="e">
        <f t="shared" si="93"/>
        <v>#REF!</v>
      </c>
      <c r="FH113" s="41" t="e">
        <f t="shared" si="93"/>
        <v>#REF!</v>
      </c>
      <c r="FI113" s="41" t="e">
        <f t="shared" si="93"/>
        <v>#REF!</v>
      </c>
      <c r="FJ113" s="41" t="e">
        <f t="shared" si="93"/>
        <v>#REF!</v>
      </c>
      <c r="FK113" s="41" t="e">
        <f t="shared" si="93"/>
        <v>#REF!</v>
      </c>
      <c r="FL113" s="41" t="e">
        <f t="shared" si="79"/>
        <v>#REF!</v>
      </c>
      <c r="FM113" s="41" t="e">
        <f t="shared" si="79"/>
        <v>#REF!</v>
      </c>
      <c r="FN113" s="41" t="e">
        <f t="shared" si="79"/>
        <v>#REF!</v>
      </c>
      <c r="FO113" s="41" t="e">
        <f t="shared" si="79"/>
        <v>#REF!</v>
      </c>
      <c r="FP113" s="41" t="e">
        <f t="shared" si="79"/>
        <v>#REF!</v>
      </c>
      <c r="FQ113" s="41" t="e">
        <f t="shared" si="79"/>
        <v>#REF!</v>
      </c>
      <c r="FR113" s="41" t="e">
        <f t="shared" si="79"/>
        <v>#REF!</v>
      </c>
      <c r="FS113" s="41" t="e">
        <f t="shared" si="79"/>
        <v>#REF!</v>
      </c>
      <c r="FT113" s="41" t="e">
        <f t="shared" si="79"/>
        <v>#REF!</v>
      </c>
      <c r="FU113" s="41" t="e">
        <f t="shared" si="79"/>
        <v>#REF!</v>
      </c>
      <c r="FV113" s="41" t="e">
        <f t="shared" si="79"/>
        <v>#REF!</v>
      </c>
      <c r="FW113" s="41" t="e">
        <f t="shared" si="79"/>
        <v>#REF!</v>
      </c>
      <c r="FX113" s="41" t="e">
        <f t="shared" si="79"/>
        <v>#REF!</v>
      </c>
      <c r="FY113" s="41" t="e">
        <f t="shared" si="87"/>
        <v>#REF!</v>
      </c>
      <c r="FZ113" s="41" t="e">
        <f t="shared" si="87"/>
        <v>#REF!</v>
      </c>
      <c r="GA113" s="41" t="e">
        <f t="shared" si="87"/>
        <v>#REF!</v>
      </c>
      <c r="GB113" s="41" t="e">
        <f t="shared" si="87"/>
        <v>#REF!</v>
      </c>
      <c r="GC113" s="41" t="e">
        <f t="shared" si="80"/>
        <v>#REF!</v>
      </c>
      <c r="GD113" s="41" t="e">
        <f t="shared" si="80"/>
        <v>#REF!</v>
      </c>
      <c r="GE113" s="41" t="e">
        <f t="shared" si="80"/>
        <v>#REF!</v>
      </c>
      <c r="GF113" s="41" t="e">
        <f t="shared" si="80"/>
        <v>#REF!</v>
      </c>
      <c r="GG113" s="41" t="e">
        <f t="shared" si="80"/>
        <v>#REF!</v>
      </c>
      <c r="GH113" s="41" t="e">
        <f t="shared" si="66"/>
        <v>#REF!</v>
      </c>
      <c r="GI113" s="41" t="e">
        <f t="shared" si="66"/>
        <v>#REF!</v>
      </c>
      <c r="GJ113" s="41" t="e">
        <f t="shared" si="66"/>
        <v>#REF!</v>
      </c>
      <c r="GK113" s="41" t="e">
        <f t="shared" si="66"/>
        <v>#REF!</v>
      </c>
      <c r="GL113" s="41" t="e">
        <f t="shared" si="66"/>
        <v>#REF!</v>
      </c>
      <c r="GM113" s="41" t="e">
        <f t="shared" si="89"/>
        <v>#REF!</v>
      </c>
      <c r="GN113" s="41" t="e">
        <f t="shared" si="89"/>
        <v>#REF!</v>
      </c>
      <c r="GO113" s="41" t="e">
        <f t="shared" si="89"/>
        <v>#REF!</v>
      </c>
      <c r="GP113" s="41" t="e">
        <f t="shared" si="89"/>
        <v>#REF!</v>
      </c>
      <c r="GQ113" s="41" t="e">
        <f t="shared" si="89"/>
        <v>#REF!</v>
      </c>
      <c r="GR113" s="41" t="e">
        <f t="shared" si="89"/>
        <v>#REF!</v>
      </c>
      <c r="GS113" s="41" t="e">
        <f t="shared" si="89"/>
        <v>#REF!</v>
      </c>
      <c r="GT113" s="41" t="e">
        <f t="shared" si="82"/>
        <v>#REF!</v>
      </c>
      <c r="GU113" s="41" t="e">
        <f t="shared" si="82"/>
        <v>#REF!</v>
      </c>
      <c r="GV113" s="41" t="e">
        <f t="shared" si="82"/>
        <v>#REF!</v>
      </c>
      <c r="GW113" s="41" t="e">
        <f t="shared" si="82"/>
        <v>#REF!</v>
      </c>
      <c r="GX113" s="41" t="e">
        <f t="shared" si="82"/>
        <v>#REF!</v>
      </c>
      <c r="GY113" s="41" t="e">
        <f t="shared" si="82"/>
        <v>#REF!</v>
      </c>
      <c r="GZ113" s="41" t="e">
        <f t="shared" si="82"/>
        <v>#REF!</v>
      </c>
      <c r="HA113" s="41" t="e">
        <f t="shared" si="82"/>
        <v>#REF!</v>
      </c>
      <c r="HB113" s="41" t="e">
        <f t="shared" si="82"/>
        <v>#REF!</v>
      </c>
      <c r="HC113" s="41" t="e">
        <f t="shared" si="82"/>
        <v>#REF!</v>
      </c>
      <c r="HD113" s="41" t="e">
        <f t="shared" si="82"/>
        <v>#REF!</v>
      </c>
      <c r="HE113" s="41" t="e">
        <f t="shared" si="82"/>
        <v>#REF!</v>
      </c>
      <c r="HF113" s="41" t="e">
        <f t="shared" si="82"/>
        <v>#REF!</v>
      </c>
      <c r="HG113" s="41" t="e">
        <f t="shared" si="82"/>
        <v>#REF!</v>
      </c>
      <c r="HH113" s="41" t="e">
        <f t="shared" si="91"/>
        <v>#REF!</v>
      </c>
      <c r="HI113" s="41" t="e">
        <f t="shared" si="91"/>
        <v>#REF!</v>
      </c>
      <c r="HJ113" s="41" t="e">
        <f t="shared" si="91"/>
        <v>#REF!</v>
      </c>
    </row>
    <row r="114" spans="1:218" ht="14.4" x14ac:dyDescent="0.3">
      <c r="A114" s="42">
        <v>111</v>
      </c>
      <c r="B114" s="43" t="e">
        <f>'CMM2 - AUX CALC'!$DH$67</f>
        <v>#REF!</v>
      </c>
      <c r="DI114" s="41" t="e">
        <f>$B114/(_xlfn.SINGLE(PrazoConcessao)*12-DI$3+1)</f>
        <v>#REF!</v>
      </c>
      <c r="DJ114" s="41" t="e">
        <f t="shared" si="90"/>
        <v>#REF!</v>
      </c>
      <c r="DK114" s="41" t="e">
        <f t="shared" si="90"/>
        <v>#REF!</v>
      </c>
      <c r="DL114" s="41" t="e">
        <f t="shared" si="88"/>
        <v>#REF!</v>
      </c>
      <c r="DM114" s="41" t="e">
        <f t="shared" si="85"/>
        <v>#REF!</v>
      </c>
      <c r="DN114" s="41" t="e">
        <f t="shared" si="85"/>
        <v>#REF!</v>
      </c>
      <c r="DO114" s="41" t="e">
        <f t="shared" si="85"/>
        <v>#REF!</v>
      </c>
      <c r="DP114" s="41" t="e">
        <f t="shared" si="85"/>
        <v>#REF!</v>
      </c>
      <c r="DQ114" s="41" t="e">
        <f t="shared" si="76"/>
        <v>#REF!</v>
      </c>
      <c r="DR114" s="41" t="e">
        <f t="shared" si="76"/>
        <v>#REF!</v>
      </c>
      <c r="DS114" s="41" t="e">
        <f t="shared" si="76"/>
        <v>#REF!</v>
      </c>
      <c r="DT114" s="41" t="e">
        <f t="shared" si="76"/>
        <v>#REF!</v>
      </c>
      <c r="DU114" s="41" t="e">
        <f t="shared" si="76"/>
        <v>#REF!</v>
      </c>
      <c r="DV114" s="41" t="e">
        <f t="shared" si="76"/>
        <v>#REF!</v>
      </c>
      <c r="DW114" s="41" t="e">
        <f t="shared" si="76"/>
        <v>#REF!</v>
      </c>
      <c r="DX114" s="41" t="e">
        <f t="shared" si="76"/>
        <v>#REF!</v>
      </c>
      <c r="DY114" s="41" t="e">
        <f t="shared" si="76"/>
        <v>#REF!</v>
      </c>
      <c r="DZ114" s="41" t="e">
        <f t="shared" si="92"/>
        <v>#REF!</v>
      </c>
      <c r="EA114" s="41" t="e">
        <f t="shared" si="92"/>
        <v>#REF!</v>
      </c>
      <c r="EB114" s="41" t="e">
        <f t="shared" si="92"/>
        <v>#REF!</v>
      </c>
      <c r="EC114" s="41" t="e">
        <f t="shared" si="92"/>
        <v>#REF!</v>
      </c>
      <c r="ED114" s="41" t="e">
        <f t="shared" si="92"/>
        <v>#REF!</v>
      </c>
      <c r="EE114" s="41" t="e">
        <f t="shared" si="92"/>
        <v>#REF!</v>
      </c>
      <c r="EF114" s="41" t="e">
        <f t="shared" si="77"/>
        <v>#REF!</v>
      </c>
      <c r="EG114" s="41" t="e">
        <f t="shared" si="77"/>
        <v>#REF!</v>
      </c>
      <c r="EH114" s="41" t="e">
        <f t="shared" si="77"/>
        <v>#REF!</v>
      </c>
      <c r="EI114" s="41" t="e">
        <f t="shared" si="77"/>
        <v>#REF!</v>
      </c>
      <c r="EJ114" s="41" t="e">
        <f t="shared" si="77"/>
        <v>#REF!</v>
      </c>
      <c r="EK114" s="41" t="e">
        <f t="shared" si="77"/>
        <v>#REF!</v>
      </c>
      <c r="EL114" s="41" t="e">
        <f t="shared" si="77"/>
        <v>#REF!</v>
      </c>
      <c r="EM114" s="41" t="e">
        <f t="shared" si="77"/>
        <v>#REF!</v>
      </c>
      <c r="EN114" s="41" t="e">
        <f t="shared" si="77"/>
        <v>#REF!</v>
      </c>
      <c r="EO114" s="41" t="e">
        <f t="shared" si="77"/>
        <v>#REF!</v>
      </c>
      <c r="EP114" s="41" t="e">
        <f t="shared" si="77"/>
        <v>#REF!</v>
      </c>
      <c r="EQ114" s="41" t="e">
        <f t="shared" si="77"/>
        <v>#REF!</v>
      </c>
      <c r="ER114" s="41" t="e">
        <f t="shared" si="77"/>
        <v>#REF!</v>
      </c>
      <c r="ES114" s="41" t="e">
        <f t="shared" si="86"/>
        <v>#REF!</v>
      </c>
      <c r="ET114" s="41" t="e">
        <f t="shared" si="86"/>
        <v>#REF!</v>
      </c>
      <c r="EU114" s="41" t="e">
        <f t="shared" si="86"/>
        <v>#REF!</v>
      </c>
      <c r="EV114" s="41" t="e">
        <f t="shared" si="86"/>
        <v>#REF!</v>
      </c>
      <c r="EW114" s="41" t="e">
        <f t="shared" si="78"/>
        <v>#REF!</v>
      </c>
      <c r="EX114" s="41" t="e">
        <f t="shared" si="78"/>
        <v>#REF!</v>
      </c>
      <c r="EY114" s="41" t="e">
        <f t="shared" si="78"/>
        <v>#REF!</v>
      </c>
      <c r="EZ114" s="41" t="e">
        <f t="shared" si="78"/>
        <v>#REF!</v>
      </c>
      <c r="FA114" s="41" t="e">
        <f t="shared" si="78"/>
        <v>#REF!</v>
      </c>
      <c r="FB114" s="41" t="e">
        <f t="shared" si="78"/>
        <v>#REF!</v>
      </c>
      <c r="FC114" s="41" t="e">
        <f t="shared" si="78"/>
        <v>#REF!</v>
      </c>
      <c r="FD114" s="41" t="e">
        <f t="shared" si="78"/>
        <v>#REF!</v>
      </c>
      <c r="FE114" s="41" t="e">
        <f t="shared" si="78"/>
        <v>#REF!</v>
      </c>
      <c r="FF114" s="41" t="e">
        <f t="shared" si="93"/>
        <v>#REF!</v>
      </c>
      <c r="FG114" s="41" t="e">
        <f t="shared" si="93"/>
        <v>#REF!</v>
      </c>
      <c r="FH114" s="41" t="e">
        <f t="shared" si="93"/>
        <v>#REF!</v>
      </c>
      <c r="FI114" s="41" t="e">
        <f t="shared" si="93"/>
        <v>#REF!</v>
      </c>
      <c r="FJ114" s="41" t="e">
        <f t="shared" si="93"/>
        <v>#REF!</v>
      </c>
      <c r="FK114" s="41" t="e">
        <f t="shared" si="93"/>
        <v>#REF!</v>
      </c>
      <c r="FL114" s="41" t="e">
        <f t="shared" si="79"/>
        <v>#REF!</v>
      </c>
      <c r="FM114" s="41" t="e">
        <f t="shared" si="79"/>
        <v>#REF!</v>
      </c>
      <c r="FN114" s="41" t="e">
        <f t="shared" si="79"/>
        <v>#REF!</v>
      </c>
      <c r="FO114" s="41" t="e">
        <f t="shared" si="79"/>
        <v>#REF!</v>
      </c>
      <c r="FP114" s="41" t="e">
        <f t="shared" si="79"/>
        <v>#REF!</v>
      </c>
      <c r="FQ114" s="41" t="e">
        <f t="shared" si="79"/>
        <v>#REF!</v>
      </c>
      <c r="FR114" s="41" t="e">
        <f t="shared" si="79"/>
        <v>#REF!</v>
      </c>
      <c r="FS114" s="41" t="e">
        <f t="shared" si="79"/>
        <v>#REF!</v>
      </c>
      <c r="FT114" s="41" t="e">
        <f t="shared" si="79"/>
        <v>#REF!</v>
      </c>
      <c r="FU114" s="41" t="e">
        <f t="shared" si="79"/>
        <v>#REF!</v>
      </c>
      <c r="FV114" s="41" t="e">
        <f t="shared" si="79"/>
        <v>#REF!</v>
      </c>
      <c r="FW114" s="41" t="e">
        <f t="shared" si="79"/>
        <v>#REF!</v>
      </c>
      <c r="FX114" s="41" t="e">
        <f t="shared" si="79"/>
        <v>#REF!</v>
      </c>
      <c r="FY114" s="41" t="e">
        <f t="shared" si="87"/>
        <v>#REF!</v>
      </c>
      <c r="FZ114" s="41" t="e">
        <f t="shared" si="87"/>
        <v>#REF!</v>
      </c>
      <c r="GA114" s="41" t="e">
        <f t="shared" si="87"/>
        <v>#REF!</v>
      </c>
      <c r="GB114" s="41" t="e">
        <f t="shared" si="87"/>
        <v>#REF!</v>
      </c>
      <c r="GC114" s="41" t="e">
        <f t="shared" si="80"/>
        <v>#REF!</v>
      </c>
      <c r="GD114" s="41" t="e">
        <f t="shared" si="80"/>
        <v>#REF!</v>
      </c>
      <c r="GE114" s="41" t="e">
        <f t="shared" si="80"/>
        <v>#REF!</v>
      </c>
      <c r="GF114" s="41" t="e">
        <f t="shared" si="80"/>
        <v>#REF!</v>
      </c>
      <c r="GG114" s="41" t="e">
        <f t="shared" si="80"/>
        <v>#REF!</v>
      </c>
      <c r="GH114" s="41" t="e">
        <f t="shared" si="66"/>
        <v>#REF!</v>
      </c>
      <c r="GI114" s="41" t="e">
        <f t="shared" si="66"/>
        <v>#REF!</v>
      </c>
      <c r="GJ114" s="41" t="e">
        <f t="shared" si="66"/>
        <v>#REF!</v>
      </c>
      <c r="GK114" s="41" t="e">
        <f t="shared" si="66"/>
        <v>#REF!</v>
      </c>
      <c r="GL114" s="41" t="e">
        <f t="shared" si="66"/>
        <v>#REF!</v>
      </c>
      <c r="GM114" s="41" t="e">
        <f t="shared" si="89"/>
        <v>#REF!</v>
      </c>
      <c r="GN114" s="41" t="e">
        <f t="shared" si="89"/>
        <v>#REF!</v>
      </c>
      <c r="GO114" s="41" t="e">
        <f t="shared" si="89"/>
        <v>#REF!</v>
      </c>
      <c r="GP114" s="41" t="e">
        <f t="shared" si="89"/>
        <v>#REF!</v>
      </c>
      <c r="GQ114" s="41" t="e">
        <f t="shared" si="89"/>
        <v>#REF!</v>
      </c>
      <c r="GR114" s="41" t="e">
        <f t="shared" si="89"/>
        <v>#REF!</v>
      </c>
      <c r="GS114" s="41" t="e">
        <f t="shared" si="89"/>
        <v>#REF!</v>
      </c>
      <c r="GT114" s="41" t="e">
        <f t="shared" si="82"/>
        <v>#REF!</v>
      </c>
      <c r="GU114" s="41" t="e">
        <f t="shared" si="82"/>
        <v>#REF!</v>
      </c>
      <c r="GV114" s="41" t="e">
        <f t="shared" si="82"/>
        <v>#REF!</v>
      </c>
      <c r="GW114" s="41" t="e">
        <f t="shared" si="82"/>
        <v>#REF!</v>
      </c>
      <c r="GX114" s="41" t="e">
        <f t="shared" si="82"/>
        <v>#REF!</v>
      </c>
      <c r="GY114" s="41" t="e">
        <f t="shared" si="82"/>
        <v>#REF!</v>
      </c>
      <c r="GZ114" s="41" t="e">
        <f t="shared" si="82"/>
        <v>#REF!</v>
      </c>
      <c r="HA114" s="41" t="e">
        <f t="shared" si="82"/>
        <v>#REF!</v>
      </c>
      <c r="HB114" s="41" t="e">
        <f t="shared" si="82"/>
        <v>#REF!</v>
      </c>
      <c r="HC114" s="41" t="e">
        <f t="shared" si="82"/>
        <v>#REF!</v>
      </c>
      <c r="HD114" s="41" t="e">
        <f t="shared" si="82"/>
        <v>#REF!</v>
      </c>
      <c r="HE114" s="41" t="e">
        <f t="shared" si="82"/>
        <v>#REF!</v>
      </c>
      <c r="HF114" s="41" t="e">
        <f t="shared" si="82"/>
        <v>#REF!</v>
      </c>
      <c r="HG114" s="41" t="e">
        <f t="shared" si="82"/>
        <v>#REF!</v>
      </c>
      <c r="HH114" s="41" t="e">
        <f t="shared" si="91"/>
        <v>#REF!</v>
      </c>
      <c r="HI114" s="41" t="e">
        <f t="shared" si="91"/>
        <v>#REF!</v>
      </c>
      <c r="HJ114" s="41" t="e">
        <f t="shared" si="91"/>
        <v>#REF!</v>
      </c>
    </row>
    <row r="115" spans="1:218" ht="14.4" x14ac:dyDescent="0.3">
      <c r="A115" s="42">
        <v>112</v>
      </c>
      <c r="B115" s="43" t="e">
        <f>'CMM2 - AUX CALC'!$DI$67</f>
        <v>#REF!</v>
      </c>
      <c r="DJ115" s="41" t="e">
        <f>$B115/(_xlfn.SINGLE(PrazoConcessao)*12-DJ$3+1)</f>
        <v>#REF!</v>
      </c>
      <c r="DK115" s="41" t="e">
        <f t="shared" si="90"/>
        <v>#REF!</v>
      </c>
      <c r="DL115" s="41" t="e">
        <f t="shared" si="88"/>
        <v>#REF!</v>
      </c>
      <c r="DM115" s="41" t="e">
        <f t="shared" si="85"/>
        <v>#REF!</v>
      </c>
      <c r="DN115" s="41" t="e">
        <f t="shared" si="85"/>
        <v>#REF!</v>
      </c>
      <c r="DO115" s="41" t="e">
        <f t="shared" si="85"/>
        <v>#REF!</v>
      </c>
      <c r="DP115" s="41" t="e">
        <f t="shared" si="85"/>
        <v>#REF!</v>
      </c>
      <c r="DQ115" s="41" t="e">
        <f t="shared" si="76"/>
        <v>#REF!</v>
      </c>
      <c r="DR115" s="41" t="e">
        <f t="shared" si="76"/>
        <v>#REF!</v>
      </c>
      <c r="DS115" s="41" t="e">
        <f t="shared" si="76"/>
        <v>#REF!</v>
      </c>
      <c r="DT115" s="41" t="e">
        <f t="shared" si="76"/>
        <v>#REF!</v>
      </c>
      <c r="DU115" s="41" t="e">
        <f t="shared" si="76"/>
        <v>#REF!</v>
      </c>
      <c r="DV115" s="41" t="e">
        <f t="shared" si="76"/>
        <v>#REF!</v>
      </c>
      <c r="DW115" s="41" t="e">
        <f t="shared" si="76"/>
        <v>#REF!</v>
      </c>
      <c r="DX115" s="41" t="e">
        <f t="shared" si="76"/>
        <v>#REF!</v>
      </c>
      <c r="DY115" s="41" t="e">
        <f t="shared" si="76"/>
        <v>#REF!</v>
      </c>
      <c r="DZ115" s="41" t="e">
        <f t="shared" si="92"/>
        <v>#REF!</v>
      </c>
      <c r="EA115" s="41" t="e">
        <f t="shared" si="92"/>
        <v>#REF!</v>
      </c>
      <c r="EB115" s="41" t="e">
        <f t="shared" si="92"/>
        <v>#REF!</v>
      </c>
      <c r="EC115" s="41" t="e">
        <f t="shared" si="92"/>
        <v>#REF!</v>
      </c>
      <c r="ED115" s="41" t="e">
        <f t="shared" si="92"/>
        <v>#REF!</v>
      </c>
      <c r="EE115" s="41" t="e">
        <f t="shared" si="92"/>
        <v>#REF!</v>
      </c>
      <c r="EF115" s="41" t="e">
        <f t="shared" si="77"/>
        <v>#REF!</v>
      </c>
      <c r="EG115" s="41" t="e">
        <f t="shared" si="77"/>
        <v>#REF!</v>
      </c>
      <c r="EH115" s="41" t="e">
        <f t="shared" si="77"/>
        <v>#REF!</v>
      </c>
      <c r="EI115" s="41" t="e">
        <f t="shared" si="77"/>
        <v>#REF!</v>
      </c>
      <c r="EJ115" s="41" t="e">
        <f t="shared" ref="EJ115:ER143" si="94">EI115</f>
        <v>#REF!</v>
      </c>
      <c r="EK115" s="41" t="e">
        <f t="shared" si="94"/>
        <v>#REF!</v>
      </c>
      <c r="EL115" s="41" t="e">
        <f t="shared" si="94"/>
        <v>#REF!</v>
      </c>
      <c r="EM115" s="41" t="e">
        <f t="shared" si="94"/>
        <v>#REF!</v>
      </c>
      <c r="EN115" s="41" t="e">
        <f t="shared" si="94"/>
        <v>#REF!</v>
      </c>
      <c r="EO115" s="41" t="e">
        <f t="shared" si="94"/>
        <v>#REF!</v>
      </c>
      <c r="EP115" s="41" t="e">
        <f t="shared" si="94"/>
        <v>#REF!</v>
      </c>
      <c r="EQ115" s="41" t="e">
        <f t="shared" si="94"/>
        <v>#REF!</v>
      </c>
      <c r="ER115" s="41" t="e">
        <f t="shared" si="94"/>
        <v>#REF!</v>
      </c>
      <c r="ES115" s="41" t="e">
        <f t="shared" si="86"/>
        <v>#REF!</v>
      </c>
      <c r="ET115" s="41" t="e">
        <f t="shared" si="86"/>
        <v>#REF!</v>
      </c>
      <c r="EU115" s="41" t="e">
        <f t="shared" si="86"/>
        <v>#REF!</v>
      </c>
      <c r="EV115" s="41" t="e">
        <f t="shared" si="86"/>
        <v>#REF!</v>
      </c>
      <c r="EW115" s="41" t="e">
        <f t="shared" si="78"/>
        <v>#REF!</v>
      </c>
      <c r="EX115" s="41" t="e">
        <f t="shared" si="78"/>
        <v>#REF!</v>
      </c>
      <c r="EY115" s="41" t="e">
        <f t="shared" si="78"/>
        <v>#REF!</v>
      </c>
      <c r="EZ115" s="41" t="e">
        <f t="shared" si="78"/>
        <v>#REF!</v>
      </c>
      <c r="FA115" s="41" t="e">
        <f t="shared" si="78"/>
        <v>#REF!</v>
      </c>
      <c r="FB115" s="41" t="e">
        <f t="shared" si="78"/>
        <v>#REF!</v>
      </c>
      <c r="FC115" s="41" t="e">
        <f t="shared" si="78"/>
        <v>#REF!</v>
      </c>
      <c r="FD115" s="41" t="e">
        <f t="shared" si="78"/>
        <v>#REF!</v>
      </c>
      <c r="FE115" s="41" t="e">
        <f t="shared" si="78"/>
        <v>#REF!</v>
      </c>
      <c r="FF115" s="41" t="e">
        <f t="shared" si="93"/>
        <v>#REF!</v>
      </c>
      <c r="FG115" s="41" t="e">
        <f t="shared" si="93"/>
        <v>#REF!</v>
      </c>
      <c r="FH115" s="41" t="e">
        <f t="shared" si="93"/>
        <v>#REF!</v>
      </c>
      <c r="FI115" s="41" t="e">
        <f t="shared" si="93"/>
        <v>#REF!</v>
      </c>
      <c r="FJ115" s="41" t="e">
        <f t="shared" si="93"/>
        <v>#REF!</v>
      </c>
      <c r="FK115" s="41" t="e">
        <f t="shared" si="93"/>
        <v>#REF!</v>
      </c>
      <c r="FL115" s="41" t="e">
        <f t="shared" si="79"/>
        <v>#REF!</v>
      </c>
      <c r="FM115" s="41" t="e">
        <f t="shared" si="79"/>
        <v>#REF!</v>
      </c>
      <c r="FN115" s="41" t="e">
        <f t="shared" si="79"/>
        <v>#REF!</v>
      </c>
      <c r="FO115" s="41" t="e">
        <f t="shared" si="79"/>
        <v>#REF!</v>
      </c>
      <c r="FP115" s="41" t="e">
        <f t="shared" ref="FP115:FX143" si="95">FO115</f>
        <v>#REF!</v>
      </c>
      <c r="FQ115" s="41" t="e">
        <f t="shared" si="95"/>
        <v>#REF!</v>
      </c>
      <c r="FR115" s="41" t="e">
        <f t="shared" si="95"/>
        <v>#REF!</v>
      </c>
      <c r="FS115" s="41" t="e">
        <f t="shared" si="95"/>
        <v>#REF!</v>
      </c>
      <c r="FT115" s="41" t="e">
        <f t="shared" si="95"/>
        <v>#REF!</v>
      </c>
      <c r="FU115" s="41" t="e">
        <f t="shared" si="95"/>
        <v>#REF!</v>
      </c>
      <c r="FV115" s="41" t="e">
        <f t="shared" si="95"/>
        <v>#REF!</v>
      </c>
      <c r="FW115" s="41" t="e">
        <f t="shared" si="95"/>
        <v>#REF!</v>
      </c>
      <c r="FX115" s="41" t="e">
        <f t="shared" si="95"/>
        <v>#REF!</v>
      </c>
      <c r="FY115" s="41" t="e">
        <f t="shared" si="87"/>
        <v>#REF!</v>
      </c>
      <c r="FZ115" s="41" t="e">
        <f t="shared" si="87"/>
        <v>#REF!</v>
      </c>
      <c r="GA115" s="41" t="e">
        <f t="shared" si="87"/>
        <v>#REF!</v>
      </c>
      <c r="GB115" s="41" t="e">
        <f t="shared" si="87"/>
        <v>#REF!</v>
      </c>
      <c r="GC115" s="41" t="e">
        <f t="shared" si="80"/>
        <v>#REF!</v>
      </c>
      <c r="GD115" s="41" t="e">
        <f t="shared" si="80"/>
        <v>#REF!</v>
      </c>
      <c r="GE115" s="41" t="e">
        <f t="shared" si="80"/>
        <v>#REF!</v>
      </c>
      <c r="GF115" s="41" t="e">
        <f t="shared" si="80"/>
        <v>#REF!</v>
      </c>
      <c r="GG115" s="41" t="e">
        <f t="shared" si="80"/>
        <v>#REF!</v>
      </c>
      <c r="GH115" s="41" t="e">
        <f t="shared" si="66"/>
        <v>#REF!</v>
      </c>
      <c r="GI115" s="41" t="e">
        <f t="shared" si="66"/>
        <v>#REF!</v>
      </c>
      <c r="GJ115" s="41" t="e">
        <f t="shared" si="66"/>
        <v>#REF!</v>
      </c>
      <c r="GK115" s="41" t="e">
        <f t="shared" si="66"/>
        <v>#REF!</v>
      </c>
      <c r="GL115" s="41" t="e">
        <f t="shared" si="66"/>
        <v>#REF!</v>
      </c>
      <c r="GM115" s="41" t="e">
        <f t="shared" si="89"/>
        <v>#REF!</v>
      </c>
      <c r="GN115" s="41" t="e">
        <f t="shared" si="89"/>
        <v>#REF!</v>
      </c>
      <c r="GO115" s="41" t="e">
        <f t="shared" si="89"/>
        <v>#REF!</v>
      </c>
      <c r="GP115" s="41" t="e">
        <f t="shared" si="89"/>
        <v>#REF!</v>
      </c>
      <c r="GQ115" s="41" t="e">
        <f t="shared" si="89"/>
        <v>#REF!</v>
      </c>
      <c r="GR115" s="41" t="e">
        <f t="shared" si="89"/>
        <v>#REF!</v>
      </c>
      <c r="GS115" s="41" t="e">
        <f t="shared" si="89"/>
        <v>#REF!</v>
      </c>
      <c r="GT115" s="41" t="e">
        <f t="shared" si="82"/>
        <v>#REF!</v>
      </c>
      <c r="GU115" s="41" t="e">
        <f t="shared" si="82"/>
        <v>#REF!</v>
      </c>
      <c r="GV115" s="41" t="e">
        <f t="shared" si="82"/>
        <v>#REF!</v>
      </c>
      <c r="GW115" s="41" t="e">
        <f t="shared" si="82"/>
        <v>#REF!</v>
      </c>
      <c r="GX115" s="41" t="e">
        <f t="shared" si="82"/>
        <v>#REF!</v>
      </c>
      <c r="GY115" s="41" t="e">
        <f t="shared" si="82"/>
        <v>#REF!</v>
      </c>
      <c r="GZ115" s="41" t="e">
        <f t="shared" si="82"/>
        <v>#REF!</v>
      </c>
      <c r="HA115" s="41" t="e">
        <f t="shared" si="82"/>
        <v>#REF!</v>
      </c>
      <c r="HB115" s="41" t="e">
        <f t="shared" ref="HB115:HG157" si="96">HA115</f>
        <v>#REF!</v>
      </c>
      <c r="HC115" s="41" t="e">
        <f t="shared" si="96"/>
        <v>#REF!</v>
      </c>
      <c r="HD115" s="41" t="e">
        <f t="shared" si="96"/>
        <v>#REF!</v>
      </c>
      <c r="HE115" s="41" t="e">
        <f t="shared" si="96"/>
        <v>#REF!</v>
      </c>
      <c r="HF115" s="41" t="e">
        <f t="shared" si="96"/>
        <v>#REF!</v>
      </c>
      <c r="HG115" s="41" t="e">
        <f t="shared" si="96"/>
        <v>#REF!</v>
      </c>
      <c r="HH115" s="41" t="e">
        <f t="shared" si="91"/>
        <v>#REF!</v>
      </c>
      <c r="HI115" s="41" t="e">
        <f t="shared" si="91"/>
        <v>#REF!</v>
      </c>
      <c r="HJ115" s="41" t="e">
        <f t="shared" si="91"/>
        <v>#REF!</v>
      </c>
    </row>
    <row r="116" spans="1:218" ht="14.4" x14ac:dyDescent="0.3">
      <c r="A116" s="42">
        <v>113</v>
      </c>
      <c r="B116" s="43" t="e">
        <f>'CMM2 - AUX CALC'!$DJ$67</f>
        <v>#REF!</v>
      </c>
      <c r="DK116" s="41" t="e">
        <f>$B116/(_xlfn.SINGLE(PrazoConcessao)*12-DK$3+1)</f>
        <v>#REF!</v>
      </c>
      <c r="DL116" s="41" t="e">
        <f t="shared" si="88"/>
        <v>#REF!</v>
      </c>
      <c r="DM116" s="41" t="e">
        <f t="shared" si="85"/>
        <v>#REF!</v>
      </c>
      <c r="DN116" s="41" t="e">
        <f t="shared" si="85"/>
        <v>#REF!</v>
      </c>
      <c r="DO116" s="41" t="e">
        <f t="shared" si="85"/>
        <v>#REF!</v>
      </c>
      <c r="DP116" s="41" t="e">
        <f t="shared" si="85"/>
        <v>#REF!</v>
      </c>
      <c r="DQ116" s="41" t="e">
        <f t="shared" si="76"/>
        <v>#REF!</v>
      </c>
      <c r="DR116" s="41" t="e">
        <f t="shared" si="76"/>
        <v>#REF!</v>
      </c>
      <c r="DS116" s="41" t="e">
        <f t="shared" si="76"/>
        <v>#REF!</v>
      </c>
      <c r="DT116" s="41" t="e">
        <f t="shared" si="76"/>
        <v>#REF!</v>
      </c>
      <c r="DU116" s="41" t="e">
        <f t="shared" si="76"/>
        <v>#REF!</v>
      </c>
      <c r="DV116" s="41" t="e">
        <f t="shared" si="76"/>
        <v>#REF!</v>
      </c>
      <c r="DW116" s="41" t="e">
        <f t="shared" si="76"/>
        <v>#REF!</v>
      </c>
      <c r="DX116" s="41" t="e">
        <f t="shared" si="76"/>
        <v>#REF!</v>
      </c>
      <c r="DY116" s="41" t="e">
        <f t="shared" si="76"/>
        <v>#REF!</v>
      </c>
      <c r="DZ116" s="41" t="e">
        <f t="shared" si="92"/>
        <v>#REF!</v>
      </c>
      <c r="EA116" s="41" t="e">
        <f t="shared" si="92"/>
        <v>#REF!</v>
      </c>
      <c r="EB116" s="41" t="e">
        <f t="shared" si="92"/>
        <v>#REF!</v>
      </c>
      <c r="EC116" s="41" t="e">
        <f t="shared" si="92"/>
        <v>#REF!</v>
      </c>
      <c r="ED116" s="41" t="e">
        <f t="shared" si="92"/>
        <v>#REF!</v>
      </c>
      <c r="EE116" s="41" t="e">
        <f t="shared" si="92"/>
        <v>#REF!</v>
      </c>
      <c r="EF116" s="41" t="e">
        <f t="shared" si="92"/>
        <v>#REF!</v>
      </c>
      <c r="EG116" s="41" t="e">
        <f t="shared" si="92"/>
        <v>#REF!</v>
      </c>
      <c r="EH116" s="41" t="e">
        <f t="shared" si="92"/>
        <v>#REF!</v>
      </c>
      <c r="EI116" s="41" t="e">
        <f t="shared" si="92"/>
        <v>#REF!</v>
      </c>
      <c r="EJ116" s="41" t="e">
        <f t="shared" si="94"/>
        <v>#REF!</v>
      </c>
      <c r="EK116" s="41" t="e">
        <f t="shared" si="94"/>
        <v>#REF!</v>
      </c>
      <c r="EL116" s="41" t="e">
        <f t="shared" si="94"/>
        <v>#REF!</v>
      </c>
      <c r="EM116" s="41" t="e">
        <f t="shared" si="94"/>
        <v>#REF!</v>
      </c>
      <c r="EN116" s="41" t="e">
        <f t="shared" si="94"/>
        <v>#REF!</v>
      </c>
      <c r="EO116" s="41" t="e">
        <f t="shared" si="94"/>
        <v>#REF!</v>
      </c>
      <c r="EP116" s="41" t="e">
        <f t="shared" si="94"/>
        <v>#REF!</v>
      </c>
      <c r="EQ116" s="41" t="e">
        <f t="shared" si="94"/>
        <v>#REF!</v>
      </c>
      <c r="ER116" s="41" t="e">
        <f t="shared" si="94"/>
        <v>#REF!</v>
      </c>
      <c r="ES116" s="41" t="e">
        <f t="shared" si="86"/>
        <v>#REF!</v>
      </c>
      <c r="ET116" s="41" t="e">
        <f t="shared" si="86"/>
        <v>#REF!</v>
      </c>
      <c r="EU116" s="41" t="e">
        <f t="shared" si="86"/>
        <v>#REF!</v>
      </c>
      <c r="EV116" s="41" t="e">
        <f t="shared" si="86"/>
        <v>#REF!</v>
      </c>
      <c r="EW116" s="41" t="e">
        <f t="shared" si="78"/>
        <v>#REF!</v>
      </c>
      <c r="EX116" s="41" t="e">
        <f t="shared" si="78"/>
        <v>#REF!</v>
      </c>
      <c r="EY116" s="41" t="e">
        <f t="shared" si="78"/>
        <v>#REF!</v>
      </c>
      <c r="EZ116" s="41" t="e">
        <f t="shared" si="78"/>
        <v>#REF!</v>
      </c>
      <c r="FA116" s="41" t="e">
        <f t="shared" si="78"/>
        <v>#REF!</v>
      </c>
      <c r="FB116" s="41" t="e">
        <f t="shared" si="78"/>
        <v>#REF!</v>
      </c>
      <c r="FC116" s="41" t="e">
        <f t="shared" si="78"/>
        <v>#REF!</v>
      </c>
      <c r="FD116" s="41" t="e">
        <f t="shared" si="78"/>
        <v>#REF!</v>
      </c>
      <c r="FE116" s="41" t="e">
        <f t="shared" si="78"/>
        <v>#REF!</v>
      </c>
      <c r="FF116" s="41" t="e">
        <f t="shared" si="93"/>
        <v>#REF!</v>
      </c>
      <c r="FG116" s="41" t="e">
        <f t="shared" si="93"/>
        <v>#REF!</v>
      </c>
      <c r="FH116" s="41" t="e">
        <f t="shared" si="93"/>
        <v>#REF!</v>
      </c>
      <c r="FI116" s="41" t="e">
        <f t="shared" si="93"/>
        <v>#REF!</v>
      </c>
      <c r="FJ116" s="41" t="e">
        <f t="shared" si="93"/>
        <v>#REF!</v>
      </c>
      <c r="FK116" s="41" t="e">
        <f t="shared" si="93"/>
        <v>#REF!</v>
      </c>
      <c r="FL116" s="41" t="e">
        <f t="shared" si="93"/>
        <v>#REF!</v>
      </c>
      <c r="FM116" s="41" t="e">
        <f t="shared" si="93"/>
        <v>#REF!</v>
      </c>
      <c r="FN116" s="41" t="e">
        <f t="shared" si="93"/>
        <v>#REF!</v>
      </c>
      <c r="FO116" s="41" t="e">
        <f t="shared" si="93"/>
        <v>#REF!</v>
      </c>
      <c r="FP116" s="41" t="e">
        <f t="shared" si="95"/>
        <v>#REF!</v>
      </c>
      <c r="FQ116" s="41" t="e">
        <f t="shared" si="95"/>
        <v>#REF!</v>
      </c>
      <c r="FR116" s="41" t="e">
        <f t="shared" si="95"/>
        <v>#REF!</v>
      </c>
      <c r="FS116" s="41" t="e">
        <f t="shared" si="95"/>
        <v>#REF!</v>
      </c>
      <c r="FT116" s="41" t="e">
        <f t="shared" si="95"/>
        <v>#REF!</v>
      </c>
      <c r="FU116" s="41" t="e">
        <f t="shared" si="95"/>
        <v>#REF!</v>
      </c>
      <c r="FV116" s="41" t="e">
        <f t="shared" si="95"/>
        <v>#REF!</v>
      </c>
      <c r="FW116" s="41" t="e">
        <f t="shared" si="95"/>
        <v>#REF!</v>
      </c>
      <c r="FX116" s="41" t="e">
        <f t="shared" si="95"/>
        <v>#REF!</v>
      </c>
      <c r="FY116" s="41" t="e">
        <f t="shared" si="87"/>
        <v>#REF!</v>
      </c>
      <c r="FZ116" s="41" t="e">
        <f t="shared" si="87"/>
        <v>#REF!</v>
      </c>
      <c r="GA116" s="41" t="e">
        <f t="shared" si="87"/>
        <v>#REF!</v>
      </c>
      <c r="GB116" s="41" t="e">
        <f t="shared" si="87"/>
        <v>#REF!</v>
      </c>
      <c r="GC116" s="41" t="e">
        <f t="shared" si="80"/>
        <v>#REF!</v>
      </c>
      <c r="GD116" s="41" t="e">
        <f t="shared" si="80"/>
        <v>#REF!</v>
      </c>
      <c r="GE116" s="41" t="e">
        <f t="shared" si="80"/>
        <v>#REF!</v>
      </c>
      <c r="GF116" s="41" t="e">
        <f t="shared" si="80"/>
        <v>#REF!</v>
      </c>
      <c r="GG116" s="41" t="e">
        <f t="shared" si="80"/>
        <v>#REF!</v>
      </c>
      <c r="GH116" s="41" t="e">
        <f t="shared" si="66"/>
        <v>#REF!</v>
      </c>
      <c r="GI116" s="41" t="e">
        <f t="shared" si="66"/>
        <v>#REF!</v>
      </c>
      <c r="GJ116" s="41" t="e">
        <f t="shared" si="66"/>
        <v>#REF!</v>
      </c>
      <c r="GK116" s="41" t="e">
        <f t="shared" si="66"/>
        <v>#REF!</v>
      </c>
      <c r="GL116" s="41" t="e">
        <f t="shared" si="66"/>
        <v>#REF!</v>
      </c>
      <c r="GM116" s="41" t="e">
        <f t="shared" si="89"/>
        <v>#REF!</v>
      </c>
      <c r="GN116" s="41" t="e">
        <f t="shared" si="89"/>
        <v>#REF!</v>
      </c>
      <c r="GO116" s="41" t="e">
        <f t="shared" si="89"/>
        <v>#REF!</v>
      </c>
      <c r="GP116" s="41" t="e">
        <f t="shared" si="89"/>
        <v>#REF!</v>
      </c>
      <c r="GQ116" s="41" t="e">
        <f t="shared" si="89"/>
        <v>#REF!</v>
      </c>
      <c r="GR116" s="41" t="e">
        <f t="shared" si="89"/>
        <v>#REF!</v>
      </c>
      <c r="GS116" s="41" t="e">
        <f t="shared" si="89"/>
        <v>#REF!</v>
      </c>
      <c r="GT116" s="41" t="e">
        <f t="shared" si="89"/>
        <v>#REF!</v>
      </c>
      <c r="GU116" s="41" t="e">
        <f t="shared" si="89"/>
        <v>#REF!</v>
      </c>
      <c r="GV116" s="41" t="e">
        <f t="shared" si="89"/>
        <v>#REF!</v>
      </c>
      <c r="GW116" s="41" t="e">
        <f t="shared" si="89"/>
        <v>#REF!</v>
      </c>
      <c r="GX116" s="41" t="e">
        <f t="shared" si="89"/>
        <v>#REF!</v>
      </c>
      <c r="GY116" s="41" t="e">
        <f t="shared" si="89"/>
        <v>#REF!</v>
      </c>
      <c r="GZ116" s="41" t="e">
        <f t="shared" si="89"/>
        <v>#REF!</v>
      </c>
      <c r="HA116" s="41" t="e">
        <f t="shared" si="89"/>
        <v>#REF!</v>
      </c>
      <c r="HB116" s="41" t="e">
        <f t="shared" si="96"/>
        <v>#REF!</v>
      </c>
      <c r="HC116" s="41" t="e">
        <f t="shared" si="96"/>
        <v>#REF!</v>
      </c>
      <c r="HD116" s="41" t="e">
        <f t="shared" si="96"/>
        <v>#REF!</v>
      </c>
      <c r="HE116" s="41" t="e">
        <f t="shared" si="96"/>
        <v>#REF!</v>
      </c>
      <c r="HF116" s="41" t="e">
        <f t="shared" si="96"/>
        <v>#REF!</v>
      </c>
      <c r="HG116" s="41" t="e">
        <f t="shared" si="96"/>
        <v>#REF!</v>
      </c>
      <c r="HH116" s="41" t="e">
        <f t="shared" si="91"/>
        <v>#REF!</v>
      </c>
      <c r="HI116" s="41" t="e">
        <f t="shared" si="91"/>
        <v>#REF!</v>
      </c>
      <c r="HJ116" s="41" t="e">
        <f t="shared" si="91"/>
        <v>#REF!</v>
      </c>
    </row>
    <row r="117" spans="1:218" ht="14.4" x14ac:dyDescent="0.3">
      <c r="A117" s="42">
        <v>114</v>
      </c>
      <c r="B117" s="43" t="e">
        <f>'CMM2 - AUX CALC'!$DK$67</f>
        <v>#REF!</v>
      </c>
      <c r="DL117" s="41" t="e">
        <f>$B117/(_xlfn.SINGLE(PrazoConcessao)*12-DL$3+1)</f>
        <v>#REF!</v>
      </c>
      <c r="DM117" s="41" t="e">
        <f t="shared" si="85"/>
        <v>#REF!</v>
      </c>
      <c r="DN117" s="41" t="e">
        <f t="shared" si="85"/>
        <v>#REF!</v>
      </c>
      <c r="DO117" s="41" t="e">
        <f t="shared" si="85"/>
        <v>#REF!</v>
      </c>
      <c r="DP117" s="41" t="e">
        <f t="shared" si="85"/>
        <v>#REF!</v>
      </c>
      <c r="DQ117" s="41" t="e">
        <f t="shared" si="76"/>
        <v>#REF!</v>
      </c>
      <c r="DR117" s="41" t="e">
        <f t="shared" si="76"/>
        <v>#REF!</v>
      </c>
      <c r="DS117" s="41" t="e">
        <f t="shared" si="76"/>
        <v>#REF!</v>
      </c>
      <c r="DT117" s="41" t="e">
        <f t="shared" si="76"/>
        <v>#REF!</v>
      </c>
      <c r="DU117" s="41" t="e">
        <f t="shared" si="76"/>
        <v>#REF!</v>
      </c>
      <c r="DV117" s="41" t="e">
        <f t="shared" si="76"/>
        <v>#REF!</v>
      </c>
      <c r="DW117" s="41" t="e">
        <f t="shared" si="76"/>
        <v>#REF!</v>
      </c>
      <c r="DX117" s="41" t="e">
        <f t="shared" si="76"/>
        <v>#REF!</v>
      </c>
      <c r="DY117" s="41" t="e">
        <f t="shared" si="76"/>
        <v>#REF!</v>
      </c>
      <c r="DZ117" s="41" t="e">
        <f t="shared" si="92"/>
        <v>#REF!</v>
      </c>
      <c r="EA117" s="41" t="e">
        <f t="shared" si="92"/>
        <v>#REF!</v>
      </c>
      <c r="EB117" s="41" t="e">
        <f t="shared" si="92"/>
        <v>#REF!</v>
      </c>
      <c r="EC117" s="41" t="e">
        <f t="shared" si="92"/>
        <v>#REF!</v>
      </c>
      <c r="ED117" s="41" t="e">
        <f t="shared" si="92"/>
        <v>#REF!</v>
      </c>
      <c r="EE117" s="41" t="e">
        <f t="shared" si="92"/>
        <v>#REF!</v>
      </c>
      <c r="EF117" s="41" t="e">
        <f t="shared" si="92"/>
        <v>#REF!</v>
      </c>
      <c r="EG117" s="41" t="e">
        <f t="shared" si="92"/>
        <v>#REF!</v>
      </c>
      <c r="EH117" s="41" t="e">
        <f t="shared" si="92"/>
        <v>#REF!</v>
      </c>
      <c r="EI117" s="41" t="e">
        <f t="shared" si="92"/>
        <v>#REF!</v>
      </c>
      <c r="EJ117" s="41" t="e">
        <f t="shared" si="94"/>
        <v>#REF!</v>
      </c>
      <c r="EK117" s="41" t="e">
        <f t="shared" si="94"/>
        <v>#REF!</v>
      </c>
      <c r="EL117" s="41" t="e">
        <f t="shared" si="94"/>
        <v>#REF!</v>
      </c>
      <c r="EM117" s="41" t="e">
        <f t="shared" si="94"/>
        <v>#REF!</v>
      </c>
      <c r="EN117" s="41" t="e">
        <f t="shared" si="94"/>
        <v>#REF!</v>
      </c>
      <c r="EO117" s="41" t="e">
        <f t="shared" si="94"/>
        <v>#REF!</v>
      </c>
      <c r="EP117" s="41" t="e">
        <f t="shared" si="94"/>
        <v>#REF!</v>
      </c>
      <c r="EQ117" s="41" t="e">
        <f t="shared" si="94"/>
        <v>#REF!</v>
      </c>
      <c r="ER117" s="41" t="e">
        <f t="shared" si="94"/>
        <v>#REF!</v>
      </c>
      <c r="ES117" s="41" t="e">
        <f t="shared" si="86"/>
        <v>#REF!</v>
      </c>
      <c r="ET117" s="41" t="e">
        <f t="shared" si="86"/>
        <v>#REF!</v>
      </c>
      <c r="EU117" s="41" t="e">
        <f t="shared" si="86"/>
        <v>#REF!</v>
      </c>
      <c r="EV117" s="41" t="e">
        <f t="shared" si="86"/>
        <v>#REF!</v>
      </c>
      <c r="EW117" s="41" t="e">
        <f t="shared" si="78"/>
        <v>#REF!</v>
      </c>
      <c r="EX117" s="41" t="e">
        <f t="shared" si="78"/>
        <v>#REF!</v>
      </c>
      <c r="EY117" s="41" t="e">
        <f t="shared" si="78"/>
        <v>#REF!</v>
      </c>
      <c r="EZ117" s="41" t="e">
        <f t="shared" si="78"/>
        <v>#REF!</v>
      </c>
      <c r="FA117" s="41" t="e">
        <f t="shared" si="78"/>
        <v>#REF!</v>
      </c>
      <c r="FB117" s="41" t="e">
        <f t="shared" si="78"/>
        <v>#REF!</v>
      </c>
      <c r="FC117" s="41" t="e">
        <f t="shared" si="78"/>
        <v>#REF!</v>
      </c>
      <c r="FD117" s="41" t="e">
        <f t="shared" si="78"/>
        <v>#REF!</v>
      </c>
      <c r="FE117" s="41" t="e">
        <f t="shared" si="78"/>
        <v>#REF!</v>
      </c>
      <c r="FF117" s="41" t="e">
        <f t="shared" si="93"/>
        <v>#REF!</v>
      </c>
      <c r="FG117" s="41" t="e">
        <f t="shared" si="93"/>
        <v>#REF!</v>
      </c>
      <c r="FH117" s="41" t="e">
        <f t="shared" si="93"/>
        <v>#REF!</v>
      </c>
      <c r="FI117" s="41" t="e">
        <f t="shared" si="93"/>
        <v>#REF!</v>
      </c>
      <c r="FJ117" s="41" t="e">
        <f t="shared" si="93"/>
        <v>#REF!</v>
      </c>
      <c r="FK117" s="41" t="e">
        <f t="shared" si="93"/>
        <v>#REF!</v>
      </c>
      <c r="FL117" s="41" t="e">
        <f t="shared" si="93"/>
        <v>#REF!</v>
      </c>
      <c r="FM117" s="41" t="e">
        <f t="shared" si="93"/>
        <v>#REF!</v>
      </c>
      <c r="FN117" s="41" t="e">
        <f t="shared" si="93"/>
        <v>#REF!</v>
      </c>
      <c r="FO117" s="41" t="e">
        <f t="shared" si="93"/>
        <v>#REF!</v>
      </c>
      <c r="FP117" s="41" t="e">
        <f t="shared" si="95"/>
        <v>#REF!</v>
      </c>
      <c r="FQ117" s="41" t="e">
        <f t="shared" si="95"/>
        <v>#REF!</v>
      </c>
      <c r="FR117" s="41" t="e">
        <f t="shared" si="95"/>
        <v>#REF!</v>
      </c>
      <c r="FS117" s="41" t="e">
        <f t="shared" si="95"/>
        <v>#REF!</v>
      </c>
      <c r="FT117" s="41" t="e">
        <f t="shared" si="95"/>
        <v>#REF!</v>
      </c>
      <c r="FU117" s="41" t="e">
        <f t="shared" si="95"/>
        <v>#REF!</v>
      </c>
      <c r="FV117" s="41" t="e">
        <f t="shared" si="95"/>
        <v>#REF!</v>
      </c>
      <c r="FW117" s="41" t="e">
        <f t="shared" si="95"/>
        <v>#REF!</v>
      </c>
      <c r="FX117" s="41" t="e">
        <f t="shared" si="95"/>
        <v>#REF!</v>
      </c>
      <c r="FY117" s="41" t="e">
        <f t="shared" si="87"/>
        <v>#REF!</v>
      </c>
      <c r="FZ117" s="41" t="e">
        <f t="shared" si="87"/>
        <v>#REF!</v>
      </c>
      <c r="GA117" s="41" t="e">
        <f t="shared" si="87"/>
        <v>#REF!</v>
      </c>
      <c r="GB117" s="41" t="e">
        <f t="shared" si="87"/>
        <v>#REF!</v>
      </c>
      <c r="GC117" s="41" t="e">
        <f t="shared" si="80"/>
        <v>#REF!</v>
      </c>
      <c r="GD117" s="41" t="e">
        <f t="shared" si="80"/>
        <v>#REF!</v>
      </c>
      <c r="GE117" s="41" t="e">
        <f t="shared" si="80"/>
        <v>#REF!</v>
      </c>
      <c r="GF117" s="41" t="e">
        <f t="shared" si="80"/>
        <v>#REF!</v>
      </c>
      <c r="GG117" s="41" t="e">
        <f t="shared" si="80"/>
        <v>#REF!</v>
      </c>
      <c r="GH117" s="41" t="e">
        <f t="shared" si="66"/>
        <v>#REF!</v>
      </c>
      <c r="GI117" s="41" t="e">
        <f t="shared" si="66"/>
        <v>#REF!</v>
      </c>
      <c r="GJ117" s="41" t="e">
        <f t="shared" si="66"/>
        <v>#REF!</v>
      </c>
      <c r="GK117" s="41" t="e">
        <f t="shared" si="66"/>
        <v>#REF!</v>
      </c>
      <c r="GL117" s="41" t="e">
        <f t="shared" si="66"/>
        <v>#REF!</v>
      </c>
      <c r="GM117" s="41" t="e">
        <f t="shared" si="89"/>
        <v>#REF!</v>
      </c>
      <c r="GN117" s="41" t="e">
        <f t="shared" si="89"/>
        <v>#REF!</v>
      </c>
      <c r="GO117" s="41" t="e">
        <f t="shared" si="89"/>
        <v>#REF!</v>
      </c>
      <c r="GP117" s="41" t="e">
        <f t="shared" si="89"/>
        <v>#REF!</v>
      </c>
      <c r="GQ117" s="41" t="e">
        <f t="shared" si="89"/>
        <v>#REF!</v>
      </c>
      <c r="GR117" s="41" t="e">
        <f t="shared" si="89"/>
        <v>#REF!</v>
      </c>
      <c r="GS117" s="41" t="e">
        <f t="shared" si="89"/>
        <v>#REF!</v>
      </c>
      <c r="GT117" s="41" t="e">
        <f t="shared" si="89"/>
        <v>#REF!</v>
      </c>
      <c r="GU117" s="41" t="e">
        <f t="shared" si="89"/>
        <v>#REF!</v>
      </c>
      <c r="GV117" s="41" t="e">
        <f t="shared" si="89"/>
        <v>#REF!</v>
      </c>
      <c r="GW117" s="41" t="e">
        <f t="shared" si="89"/>
        <v>#REF!</v>
      </c>
      <c r="GX117" s="41" t="e">
        <f t="shared" si="89"/>
        <v>#REF!</v>
      </c>
      <c r="GY117" s="41" t="e">
        <f t="shared" si="89"/>
        <v>#REF!</v>
      </c>
      <c r="GZ117" s="41" t="e">
        <f t="shared" si="89"/>
        <v>#REF!</v>
      </c>
      <c r="HA117" s="41" t="e">
        <f t="shared" si="89"/>
        <v>#REF!</v>
      </c>
      <c r="HB117" s="41" t="e">
        <f t="shared" si="96"/>
        <v>#REF!</v>
      </c>
      <c r="HC117" s="41" t="e">
        <f t="shared" si="96"/>
        <v>#REF!</v>
      </c>
      <c r="HD117" s="41" t="e">
        <f t="shared" si="96"/>
        <v>#REF!</v>
      </c>
      <c r="HE117" s="41" t="e">
        <f t="shared" si="96"/>
        <v>#REF!</v>
      </c>
      <c r="HF117" s="41" t="e">
        <f t="shared" si="96"/>
        <v>#REF!</v>
      </c>
      <c r="HG117" s="41" t="e">
        <f t="shared" si="96"/>
        <v>#REF!</v>
      </c>
      <c r="HH117" s="41" t="e">
        <f t="shared" si="91"/>
        <v>#REF!</v>
      </c>
      <c r="HI117" s="41" t="e">
        <f t="shared" si="91"/>
        <v>#REF!</v>
      </c>
      <c r="HJ117" s="41" t="e">
        <f t="shared" si="91"/>
        <v>#REF!</v>
      </c>
    </row>
    <row r="118" spans="1:218" ht="14.4" x14ac:dyDescent="0.3">
      <c r="A118" s="42">
        <v>115</v>
      </c>
      <c r="B118" s="43" t="e">
        <f>'CMM2 - AUX CALC'!$DL$67</f>
        <v>#REF!</v>
      </c>
      <c r="DM118" s="41" t="e">
        <f>$B118/(_xlfn.SINGLE(PrazoConcessao)*12-DM$3+1)</f>
        <v>#REF!</v>
      </c>
      <c r="DN118" s="41" t="e">
        <f t="shared" si="85"/>
        <v>#REF!</v>
      </c>
      <c r="DO118" s="41" t="e">
        <f t="shared" si="85"/>
        <v>#REF!</v>
      </c>
      <c r="DP118" s="41" t="e">
        <f t="shared" si="85"/>
        <v>#REF!</v>
      </c>
      <c r="DQ118" s="41" t="e">
        <f t="shared" si="76"/>
        <v>#REF!</v>
      </c>
      <c r="DR118" s="41" t="e">
        <f t="shared" si="76"/>
        <v>#REF!</v>
      </c>
      <c r="DS118" s="41" t="e">
        <f t="shared" si="76"/>
        <v>#REF!</v>
      </c>
      <c r="DT118" s="41" t="e">
        <f t="shared" si="76"/>
        <v>#REF!</v>
      </c>
      <c r="DU118" s="41" t="e">
        <f t="shared" si="76"/>
        <v>#REF!</v>
      </c>
      <c r="DV118" s="41" t="e">
        <f t="shared" si="76"/>
        <v>#REF!</v>
      </c>
      <c r="DW118" s="41" t="e">
        <f t="shared" si="76"/>
        <v>#REF!</v>
      </c>
      <c r="DX118" s="41" t="e">
        <f t="shared" si="76"/>
        <v>#REF!</v>
      </c>
      <c r="DY118" s="41" t="e">
        <f t="shared" si="76"/>
        <v>#REF!</v>
      </c>
      <c r="DZ118" s="41" t="e">
        <f t="shared" si="92"/>
        <v>#REF!</v>
      </c>
      <c r="EA118" s="41" t="e">
        <f t="shared" si="92"/>
        <v>#REF!</v>
      </c>
      <c r="EB118" s="41" t="e">
        <f t="shared" si="92"/>
        <v>#REF!</v>
      </c>
      <c r="EC118" s="41" t="e">
        <f t="shared" si="92"/>
        <v>#REF!</v>
      </c>
      <c r="ED118" s="41" t="e">
        <f t="shared" si="92"/>
        <v>#REF!</v>
      </c>
      <c r="EE118" s="41" t="e">
        <f t="shared" si="92"/>
        <v>#REF!</v>
      </c>
      <c r="EF118" s="41" t="e">
        <f t="shared" si="92"/>
        <v>#REF!</v>
      </c>
      <c r="EG118" s="41" t="e">
        <f t="shared" si="92"/>
        <v>#REF!</v>
      </c>
      <c r="EH118" s="41" t="e">
        <f t="shared" si="92"/>
        <v>#REF!</v>
      </c>
      <c r="EI118" s="41" t="e">
        <f t="shared" si="92"/>
        <v>#REF!</v>
      </c>
      <c r="EJ118" s="41" t="e">
        <f t="shared" si="94"/>
        <v>#REF!</v>
      </c>
      <c r="EK118" s="41" t="e">
        <f t="shared" si="94"/>
        <v>#REF!</v>
      </c>
      <c r="EL118" s="41" t="e">
        <f t="shared" si="94"/>
        <v>#REF!</v>
      </c>
      <c r="EM118" s="41" t="e">
        <f t="shared" si="94"/>
        <v>#REF!</v>
      </c>
      <c r="EN118" s="41" t="e">
        <f t="shared" si="94"/>
        <v>#REF!</v>
      </c>
      <c r="EO118" s="41" t="e">
        <f t="shared" si="94"/>
        <v>#REF!</v>
      </c>
      <c r="EP118" s="41" t="e">
        <f t="shared" si="94"/>
        <v>#REF!</v>
      </c>
      <c r="EQ118" s="41" t="e">
        <f t="shared" si="94"/>
        <v>#REF!</v>
      </c>
      <c r="ER118" s="41" t="e">
        <f t="shared" si="94"/>
        <v>#REF!</v>
      </c>
      <c r="ES118" s="41" t="e">
        <f t="shared" si="86"/>
        <v>#REF!</v>
      </c>
      <c r="ET118" s="41" t="e">
        <f t="shared" si="86"/>
        <v>#REF!</v>
      </c>
      <c r="EU118" s="41" t="e">
        <f t="shared" si="86"/>
        <v>#REF!</v>
      </c>
      <c r="EV118" s="41" t="e">
        <f t="shared" si="86"/>
        <v>#REF!</v>
      </c>
      <c r="EW118" s="41" t="e">
        <f t="shared" si="78"/>
        <v>#REF!</v>
      </c>
      <c r="EX118" s="41" t="e">
        <f t="shared" si="78"/>
        <v>#REF!</v>
      </c>
      <c r="EY118" s="41" t="e">
        <f t="shared" si="78"/>
        <v>#REF!</v>
      </c>
      <c r="EZ118" s="41" t="e">
        <f t="shared" si="78"/>
        <v>#REF!</v>
      </c>
      <c r="FA118" s="41" t="e">
        <f t="shared" si="78"/>
        <v>#REF!</v>
      </c>
      <c r="FB118" s="41" t="e">
        <f t="shared" si="78"/>
        <v>#REF!</v>
      </c>
      <c r="FC118" s="41" t="e">
        <f t="shared" si="78"/>
        <v>#REF!</v>
      </c>
      <c r="FD118" s="41" t="e">
        <f t="shared" si="78"/>
        <v>#REF!</v>
      </c>
      <c r="FE118" s="41" t="e">
        <f t="shared" si="78"/>
        <v>#REF!</v>
      </c>
      <c r="FF118" s="41" t="e">
        <f t="shared" si="93"/>
        <v>#REF!</v>
      </c>
      <c r="FG118" s="41" t="e">
        <f t="shared" si="93"/>
        <v>#REF!</v>
      </c>
      <c r="FH118" s="41" t="e">
        <f t="shared" si="93"/>
        <v>#REF!</v>
      </c>
      <c r="FI118" s="41" t="e">
        <f t="shared" si="93"/>
        <v>#REF!</v>
      </c>
      <c r="FJ118" s="41" t="e">
        <f t="shared" si="93"/>
        <v>#REF!</v>
      </c>
      <c r="FK118" s="41" t="e">
        <f t="shared" si="93"/>
        <v>#REF!</v>
      </c>
      <c r="FL118" s="41" t="e">
        <f t="shared" si="93"/>
        <v>#REF!</v>
      </c>
      <c r="FM118" s="41" t="e">
        <f t="shared" si="93"/>
        <v>#REF!</v>
      </c>
      <c r="FN118" s="41" t="e">
        <f t="shared" si="93"/>
        <v>#REF!</v>
      </c>
      <c r="FO118" s="41" t="e">
        <f t="shared" si="93"/>
        <v>#REF!</v>
      </c>
      <c r="FP118" s="41" t="e">
        <f t="shared" si="95"/>
        <v>#REF!</v>
      </c>
      <c r="FQ118" s="41" t="e">
        <f t="shared" si="95"/>
        <v>#REF!</v>
      </c>
      <c r="FR118" s="41" t="e">
        <f t="shared" si="95"/>
        <v>#REF!</v>
      </c>
      <c r="FS118" s="41" t="e">
        <f t="shared" si="95"/>
        <v>#REF!</v>
      </c>
      <c r="FT118" s="41" t="e">
        <f t="shared" si="95"/>
        <v>#REF!</v>
      </c>
      <c r="FU118" s="41" t="e">
        <f t="shared" si="95"/>
        <v>#REF!</v>
      </c>
      <c r="FV118" s="41" t="e">
        <f t="shared" si="95"/>
        <v>#REF!</v>
      </c>
      <c r="FW118" s="41" t="e">
        <f t="shared" si="95"/>
        <v>#REF!</v>
      </c>
      <c r="FX118" s="41" t="e">
        <f t="shared" si="95"/>
        <v>#REF!</v>
      </c>
      <c r="FY118" s="41" t="e">
        <f t="shared" si="87"/>
        <v>#REF!</v>
      </c>
      <c r="FZ118" s="41" t="e">
        <f t="shared" si="87"/>
        <v>#REF!</v>
      </c>
      <c r="GA118" s="41" t="e">
        <f t="shared" si="87"/>
        <v>#REF!</v>
      </c>
      <c r="GB118" s="41" t="e">
        <f t="shared" si="87"/>
        <v>#REF!</v>
      </c>
      <c r="GC118" s="41" t="e">
        <f t="shared" si="80"/>
        <v>#REF!</v>
      </c>
      <c r="GD118" s="41" t="e">
        <f t="shared" si="80"/>
        <v>#REF!</v>
      </c>
      <c r="GE118" s="41" t="e">
        <f t="shared" si="80"/>
        <v>#REF!</v>
      </c>
      <c r="GF118" s="41" t="e">
        <f t="shared" si="80"/>
        <v>#REF!</v>
      </c>
      <c r="GG118" s="41" t="e">
        <f t="shared" si="80"/>
        <v>#REF!</v>
      </c>
      <c r="GH118" s="41" t="e">
        <f t="shared" si="66"/>
        <v>#REF!</v>
      </c>
      <c r="GI118" s="41" t="e">
        <f t="shared" si="66"/>
        <v>#REF!</v>
      </c>
      <c r="GJ118" s="41" t="e">
        <f t="shared" si="66"/>
        <v>#REF!</v>
      </c>
      <c r="GK118" s="41" t="e">
        <f t="shared" si="66"/>
        <v>#REF!</v>
      </c>
      <c r="GL118" s="41" t="e">
        <f t="shared" si="66"/>
        <v>#REF!</v>
      </c>
      <c r="GM118" s="41" t="e">
        <f t="shared" si="89"/>
        <v>#REF!</v>
      </c>
      <c r="GN118" s="41" t="e">
        <f t="shared" si="89"/>
        <v>#REF!</v>
      </c>
      <c r="GO118" s="41" t="e">
        <f t="shared" si="89"/>
        <v>#REF!</v>
      </c>
      <c r="GP118" s="41" t="e">
        <f t="shared" si="89"/>
        <v>#REF!</v>
      </c>
      <c r="GQ118" s="41" t="e">
        <f t="shared" si="89"/>
        <v>#REF!</v>
      </c>
      <c r="GR118" s="41" t="e">
        <f t="shared" si="89"/>
        <v>#REF!</v>
      </c>
      <c r="GS118" s="41" t="e">
        <f t="shared" si="89"/>
        <v>#REF!</v>
      </c>
      <c r="GT118" s="41" t="e">
        <f t="shared" si="89"/>
        <v>#REF!</v>
      </c>
      <c r="GU118" s="41" t="e">
        <f t="shared" si="89"/>
        <v>#REF!</v>
      </c>
      <c r="GV118" s="41" t="e">
        <f t="shared" si="89"/>
        <v>#REF!</v>
      </c>
      <c r="GW118" s="41" t="e">
        <f t="shared" si="89"/>
        <v>#REF!</v>
      </c>
      <c r="GX118" s="41" t="e">
        <f t="shared" si="89"/>
        <v>#REF!</v>
      </c>
      <c r="GY118" s="41" t="e">
        <f t="shared" si="89"/>
        <v>#REF!</v>
      </c>
      <c r="GZ118" s="41" t="e">
        <f t="shared" si="89"/>
        <v>#REF!</v>
      </c>
      <c r="HA118" s="41" t="e">
        <f t="shared" si="89"/>
        <v>#REF!</v>
      </c>
      <c r="HB118" s="41" t="e">
        <f t="shared" si="96"/>
        <v>#REF!</v>
      </c>
      <c r="HC118" s="41" t="e">
        <f t="shared" si="96"/>
        <v>#REF!</v>
      </c>
      <c r="HD118" s="41" t="e">
        <f t="shared" si="96"/>
        <v>#REF!</v>
      </c>
      <c r="HE118" s="41" t="e">
        <f t="shared" si="96"/>
        <v>#REF!</v>
      </c>
      <c r="HF118" s="41" t="e">
        <f t="shared" si="96"/>
        <v>#REF!</v>
      </c>
      <c r="HG118" s="41" t="e">
        <f t="shared" si="96"/>
        <v>#REF!</v>
      </c>
      <c r="HH118" s="41" t="e">
        <f t="shared" si="91"/>
        <v>#REF!</v>
      </c>
      <c r="HI118" s="41" t="e">
        <f t="shared" si="91"/>
        <v>#REF!</v>
      </c>
      <c r="HJ118" s="41" t="e">
        <f t="shared" si="91"/>
        <v>#REF!</v>
      </c>
    </row>
    <row r="119" spans="1:218" ht="14.4" x14ac:dyDescent="0.3">
      <c r="A119" s="42">
        <v>116</v>
      </c>
      <c r="B119" s="43" t="e">
        <f>'CMM2 - AUX CALC'!$DM$67</f>
        <v>#REF!</v>
      </c>
      <c r="DN119" s="41" t="e">
        <f>$B119/(_xlfn.SINGLE(PrazoConcessao)*12-DN$3+1)</f>
        <v>#REF!</v>
      </c>
      <c r="DO119" s="41" t="e">
        <f t="shared" si="85"/>
        <v>#REF!</v>
      </c>
      <c r="DP119" s="41" t="e">
        <f t="shared" si="85"/>
        <v>#REF!</v>
      </c>
      <c r="DQ119" s="41" t="e">
        <f t="shared" si="76"/>
        <v>#REF!</v>
      </c>
      <c r="DR119" s="41" t="e">
        <f t="shared" si="76"/>
        <v>#REF!</v>
      </c>
      <c r="DS119" s="41" t="e">
        <f t="shared" si="76"/>
        <v>#REF!</v>
      </c>
      <c r="DT119" s="41" t="e">
        <f t="shared" si="76"/>
        <v>#REF!</v>
      </c>
      <c r="DU119" s="41" t="e">
        <f t="shared" si="76"/>
        <v>#REF!</v>
      </c>
      <c r="DV119" s="41" t="e">
        <f t="shared" si="76"/>
        <v>#REF!</v>
      </c>
      <c r="DW119" s="41" t="e">
        <f t="shared" si="76"/>
        <v>#REF!</v>
      </c>
      <c r="DX119" s="41" t="e">
        <f t="shared" si="76"/>
        <v>#REF!</v>
      </c>
      <c r="DY119" s="41" t="e">
        <f t="shared" si="76"/>
        <v>#REF!</v>
      </c>
      <c r="DZ119" s="41" t="e">
        <f t="shared" si="92"/>
        <v>#REF!</v>
      </c>
      <c r="EA119" s="41" t="e">
        <f t="shared" si="92"/>
        <v>#REF!</v>
      </c>
      <c r="EB119" s="41" t="e">
        <f t="shared" si="92"/>
        <v>#REF!</v>
      </c>
      <c r="EC119" s="41" t="e">
        <f t="shared" si="92"/>
        <v>#REF!</v>
      </c>
      <c r="ED119" s="41" t="e">
        <f t="shared" si="92"/>
        <v>#REF!</v>
      </c>
      <c r="EE119" s="41" t="e">
        <f t="shared" si="92"/>
        <v>#REF!</v>
      </c>
      <c r="EF119" s="41" t="e">
        <f t="shared" si="92"/>
        <v>#REF!</v>
      </c>
      <c r="EG119" s="41" t="e">
        <f t="shared" si="92"/>
        <v>#REF!</v>
      </c>
      <c r="EH119" s="41" t="e">
        <f t="shared" si="92"/>
        <v>#REF!</v>
      </c>
      <c r="EI119" s="41" t="e">
        <f t="shared" si="92"/>
        <v>#REF!</v>
      </c>
      <c r="EJ119" s="41" t="e">
        <f t="shared" si="94"/>
        <v>#REF!</v>
      </c>
      <c r="EK119" s="41" t="e">
        <f t="shared" si="94"/>
        <v>#REF!</v>
      </c>
      <c r="EL119" s="41" t="e">
        <f t="shared" si="94"/>
        <v>#REF!</v>
      </c>
      <c r="EM119" s="41" t="e">
        <f t="shared" si="94"/>
        <v>#REF!</v>
      </c>
      <c r="EN119" s="41" t="e">
        <f t="shared" si="94"/>
        <v>#REF!</v>
      </c>
      <c r="EO119" s="41" t="e">
        <f t="shared" si="94"/>
        <v>#REF!</v>
      </c>
      <c r="EP119" s="41" t="e">
        <f t="shared" si="94"/>
        <v>#REF!</v>
      </c>
      <c r="EQ119" s="41" t="e">
        <f t="shared" si="94"/>
        <v>#REF!</v>
      </c>
      <c r="ER119" s="41" t="e">
        <f t="shared" si="94"/>
        <v>#REF!</v>
      </c>
      <c r="ES119" s="41" t="e">
        <f t="shared" si="86"/>
        <v>#REF!</v>
      </c>
      <c r="ET119" s="41" t="e">
        <f t="shared" si="86"/>
        <v>#REF!</v>
      </c>
      <c r="EU119" s="41" t="e">
        <f t="shared" si="86"/>
        <v>#REF!</v>
      </c>
      <c r="EV119" s="41" t="e">
        <f t="shared" si="86"/>
        <v>#REF!</v>
      </c>
      <c r="EW119" s="41" t="e">
        <f t="shared" si="78"/>
        <v>#REF!</v>
      </c>
      <c r="EX119" s="41" t="e">
        <f t="shared" si="78"/>
        <v>#REF!</v>
      </c>
      <c r="EY119" s="41" t="e">
        <f t="shared" si="78"/>
        <v>#REF!</v>
      </c>
      <c r="EZ119" s="41" t="e">
        <f t="shared" si="78"/>
        <v>#REF!</v>
      </c>
      <c r="FA119" s="41" t="e">
        <f t="shared" si="78"/>
        <v>#REF!</v>
      </c>
      <c r="FB119" s="41" t="e">
        <f t="shared" si="78"/>
        <v>#REF!</v>
      </c>
      <c r="FC119" s="41" t="e">
        <f t="shared" si="78"/>
        <v>#REF!</v>
      </c>
      <c r="FD119" s="41" t="e">
        <f t="shared" si="78"/>
        <v>#REF!</v>
      </c>
      <c r="FE119" s="41" t="e">
        <f t="shared" si="78"/>
        <v>#REF!</v>
      </c>
      <c r="FF119" s="41" t="e">
        <f t="shared" si="93"/>
        <v>#REF!</v>
      </c>
      <c r="FG119" s="41" t="e">
        <f t="shared" si="93"/>
        <v>#REF!</v>
      </c>
      <c r="FH119" s="41" t="e">
        <f t="shared" si="93"/>
        <v>#REF!</v>
      </c>
      <c r="FI119" s="41" t="e">
        <f t="shared" si="93"/>
        <v>#REF!</v>
      </c>
      <c r="FJ119" s="41" t="e">
        <f t="shared" si="93"/>
        <v>#REF!</v>
      </c>
      <c r="FK119" s="41" t="e">
        <f t="shared" si="93"/>
        <v>#REF!</v>
      </c>
      <c r="FL119" s="41" t="e">
        <f t="shared" si="93"/>
        <v>#REF!</v>
      </c>
      <c r="FM119" s="41" t="e">
        <f t="shared" si="93"/>
        <v>#REF!</v>
      </c>
      <c r="FN119" s="41" t="e">
        <f t="shared" si="93"/>
        <v>#REF!</v>
      </c>
      <c r="FO119" s="41" t="e">
        <f t="shared" si="93"/>
        <v>#REF!</v>
      </c>
      <c r="FP119" s="41" t="e">
        <f t="shared" si="95"/>
        <v>#REF!</v>
      </c>
      <c r="FQ119" s="41" t="e">
        <f t="shared" si="95"/>
        <v>#REF!</v>
      </c>
      <c r="FR119" s="41" t="e">
        <f t="shared" si="95"/>
        <v>#REF!</v>
      </c>
      <c r="FS119" s="41" t="e">
        <f t="shared" si="95"/>
        <v>#REF!</v>
      </c>
      <c r="FT119" s="41" t="e">
        <f t="shared" si="95"/>
        <v>#REF!</v>
      </c>
      <c r="FU119" s="41" t="e">
        <f t="shared" si="95"/>
        <v>#REF!</v>
      </c>
      <c r="FV119" s="41" t="e">
        <f t="shared" si="95"/>
        <v>#REF!</v>
      </c>
      <c r="FW119" s="41" t="e">
        <f t="shared" si="95"/>
        <v>#REF!</v>
      </c>
      <c r="FX119" s="41" t="e">
        <f t="shared" si="95"/>
        <v>#REF!</v>
      </c>
      <c r="FY119" s="41" t="e">
        <f t="shared" si="87"/>
        <v>#REF!</v>
      </c>
      <c r="FZ119" s="41" t="e">
        <f t="shared" si="87"/>
        <v>#REF!</v>
      </c>
      <c r="GA119" s="41" t="e">
        <f t="shared" si="87"/>
        <v>#REF!</v>
      </c>
      <c r="GB119" s="41" t="e">
        <f t="shared" si="87"/>
        <v>#REF!</v>
      </c>
      <c r="GC119" s="41" t="e">
        <f t="shared" si="80"/>
        <v>#REF!</v>
      </c>
      <c r="GD119" s="41" t="e">
        <f t="shared" si="80"/>
        <v>#REF!</v>
      </c>
      <c r="GE119" s="41" t="e">
        <f t="shared" si="80"/>
        <v>#REF!</v>
      </c>
      <c r="GF119" s="41" t="e">
        <f t="shared" si="80"/>
        <v>#REF!</v>
      </c>
      <c r="GG119" s="41" t="e">
        <f t="shared" si="80"/>
        <v>#REF!</v>
      </c>
      <c r="GH119" s="41" t="e">
        <f t="shared" si="66"/>
        <v>#REF!</v>
      </c>
      <c r="GI119" s="41" t="e">
        <f t="shared" si="66"/>
        <v>#REF!</v>
      </c>
      <c r="GJ119" s="41" t="e">
        <f t="shared" si="66"/>
        <v>#REF!</v>
      </c>
      <c r="GK119" s="41" t="e">
        <f t="shared" si="66"/>
        <v>#REF!</v>
      </c>
      <c r="GL119" s="41" t="e">
        <f t="shared" si="66"/>
        <v>#REF!</v>
      </c>
      <c r="GM119" s="41" t="e">
        <f t="shared" si="89"/>
        <v>#REF!</v>
      </c>
      <c r="GN119" s="41" t="e">
        <f t="shared" si="89"/>
        <v>#REF!</v>
      </c>
      <c r="GO119" s="41" t="e">
        <f t="shared" si="89"/>
        <v>#REF!</v>
      </c>
      <c r="GP119" s="41" t="e">
        <f t="shared" si="89"/>
        <v>#REF!</v>
      </c>
      <c r="GQ119" s="41" t="e">
        <f t="shared" si="89"/>
        <v>#REF!</v>
      </c>
      <c r="GR119" s="41" t="e">
        <f t="shared" si="89"/>
        <v>#REF!</v>
      </c>
      <c r="GS119" s="41" t="e">
        <f t="shared" si="89"/>
        <v>#REF!</v>
      </c>
      <c r="GT119" s="41" t="e">
        <f t="shared" si="89"/>
        <v>#REF!</v>
      </c>
      <c r="GU119" s="41" t="e">
        <f t="shared" si="89"/>
        <v>#REF!</v>
      </c>
      <c r="GV119" s="41" t="e">
        <f t="shared" si="89"/>
        <v>#REF!</v>
      </c>
      <c r="GW119" s="41" t="e">
        <f t="shared" si="89"/>
        <v>#REF!</v>
      </c>
      <c r="GX119" s="41" t="e">
        <f t="shared" si="89"/>
        <v>#REF!</v>
      </c>
      <c r="GY119" s="41" t="e">
        <f t="shared" si="89"/>
        <v>#REF!</v>
      </c>
      <c r="GZ119" s="41" t="e">
        <f t="shared" si="89"/>
        <v>#REF!</v>
      </c>
      <c r="HA119" s="41" t="e">
        <f t="shared" si="89"/>
        <v>#REF!</v>
      </c>
      <c r="HB119" s="41" t="e">
        <f t="shared" si="96"/>
        <v>#REF!</v>
      </c>
      <c r="HC119" s="41" t="e">
        <f t="shared" si="96"/>
        <v>#REF!</v>
      </c>
      <c r="HD119" s="41" t="e">
        <f t="shared" si="96"/>
        <v>#REF!</v>
      </c>
      <c r="HE119" s="41" t="e">
        <f t="shared" si="96"/>
        <v>#REF!</v>
      </c>
      <c r="HF119" s="41" t="e">
        <f t="shared" si="96"/>
        <v>#REF!</v>
      </c>
      <c r="HG119" s="41" t="e">
        <f t="shared" si="96"/>
        <v>#REF!</v>
      </c>
      <c r="HH119" s="41" t="e">
        <f t="shared" si="91"/>
        <v>#REF!</v>
      </c>
      <c r="HI119" s="41" t="e">
        <f t="shared" si="91"/>
        <v>#REF!</v>
      </c>
      <c r="HJ119" s="41" t="e">
        <f t="shared" si="91"/>
        <v>#REF!</v>
      </c>
    </row>
    <row r="120" spans="1:218" ht="14.4" x14ac:dyDescent="0.3">
      <c r="A120" s="42">
        <v>117</v>
      </c>
      <c r="B120" s="43" t="e">
        <f>'CMM2 - AUX CALC'!$DN$67</f>
        <v>#REF!</v>
      </c>
      <c r="DO120" s="41" t="e">
        <f>$B120/(_xlfn.SINGLE(PrazoConcessao)*12-DO$3+1)</f>
        <v>#REF!</v>
      </c>
      <c r="DP120" s="41" t="e">
        <f t="shared" si="85"/>
        <v>#REF!</v>
      </c>
      <c r="DQ120" s="41" t="e">
        <f t="shared" si="76"/>
        <v>#REF!</v>
      </c>
      <c r="DR120" s="41" t="e">
        <f t="shared" si="76"/>
        <v>#REF!</v>
      </c>
      <c r="DS120" s="41" t="e">
        <f t="shared" si="76"/>
        <v>#REF!</v>
      </c>
      <c r="DT120" s="41" t="e">
        <f t="shared" si="76"/>
        <v>#REF!</v>
      </c>
      <c r="DU120" s="41" t="e">
        <f t="shared" si="76"/>
        <v>#REF!</v>
      </c>
      <c r="DV120" s="41" t="e">
        <f t="shared" si="76"/>
        <v>#REF!</v>
      </c>
      <c r="DW120" s="41" t="e">
        <f t="shared" si="76"/>
        <v>#REF!</v>
      </c>
      <c r="DX120" s="41" t="e">
        <f t="shared" si="76"/>
        <v>#REF!</v>
      </c>
      <c r="DY120" s="41" t="e">
        <f t="shared" si="76"/>
        <v>#REF!</v>
      </c>
      <c r="DZ120" s="41" t="e">
        <f t="shared" si="92"/>
        <v>#REF!</v>
      </c>
      <c r="EA120" s="41" t="e">
        <f t="shared" si="92"/>
        <v>#REF!</v>
      </c>
      <c r="EB120" s="41" t="e">
        <f t="shared" si="92"/>
        <v>#REF!</v>
      </c>
      <c r="EC120" s="41" t="e">
        <f t="shared" si="92"/>
        <v>#REF!</v>
      </c>
      <c r="ED120" s="41" t="e">
        <f t="shared" si="92"/>
        <v>#REF!</v>
      </c>
      <c r="EE120" s="41" t="e">
        <f t="shared" si="92"/>
        <v>#REF!</v>
      </c>
      <c r="EF120" s="41" t="e">
        <f t="shared" si="92"/>
        <v>#REF!</v>
      </c>
      <c r="EG120" s="41" t="e">
        <f t="shared" si="92"/>
        <v>#REF!</v>
      </c>
      <c r="EH120" s="41" t="e">
        <f t="shared" si="92"/>
        <v>#REF!</v>
      </c>
      <c r="EI120" s="41" t="e">
        <f t="shared" si="92"/>
        <v>#REF!</v>
      </c>
      <c r="EJ120" s="41" t="e">
        <f t="shared" si="94"/>
        <v>#REF!</v>
      </c>
      <c r="EK120" s="41" t="e">
        <f t="shared" si="94"/>
        <v>#REF!</v>
      </c>
      <c r="EL120" s="41" t="e">
        <f t="shared" si="94"/>
        <v>#REF!</v>
      </c>
      <c r="EM120" s="41" t="e">
        <f t="shared" si="94"/>
        <v>#REF!</v>
      </c>
      <c r="EN120" s="41" t="e">
        <f t="shared" si="94"/>
        <v>#REF!</v>
      </c>
      <c r="EO120" s="41" t="e">
        <f t="shared" si="94"/>
        <v>#REF!</v>
      </c>
      <c r="EP120" s="41" t="e">
        <f t="shared" si="94"/>
        <v>#REF!</v>
      </c>
      <c r="EQ120" s="41" t="e">
        <f t="shared" si="94"/>
        <v>#REF!</v>
      </c>
      <c r="ER120" s="41" t="e">
        <f t="shared" si="94"/>
        <v>#REF!</v>
      </c>
      <c r="ES120" s="41" t="e">
        <f t="shared" si="86"/>
        <v>#REF!</v>
      </c>
      <c r="ET120" s="41" t="e">
        <f t="shared" si="86"/>
        <v>#REF!</v>
      </c>
      <c r="EU120" s="41" t="e">
        <f t="shared" si="86"/>
        <v>#REF!</v>
      </c>
      <c r="EV120" s="41" t="e">
        <f t="shared" si="86"/>
        <v>#REF!</v>
      </c>
      <c r="EW120" s="41" t="e">
        <f t="shared" si="78"/>
        <v>#REF!</v>
      </c>
      <c r="EX120" s="41" t="e">
        <f t="shared" si="78"/>
        <v>#REF!</v>
      </c>
      <c r="EY120" s="41" t="e">
        <f t="shared" si="78"/>
        <v>#REF!</v>
      </c>
      <c r="EZ120" s="41" t="e">
        <f t="shared" si="78"/>
        <v>#REF!</v>
      </c>
      <c r="FA120" s="41" t="e">
        <f t="shared" si="78"/>
        <v>#REF!</v>
      </c>
      <c r="FB120" s="41" t="e">
        <f t="shared" si="78"/>
        <v>#REF!</v>
      </c>
      <c r="FC120" s="41" t="e">
        <f t="shared" si="78"/>
        <v>#REF!</v>
      </c>
      <c r="FD120" s="41" t="e">
        <f t="shared" si="78"/>
        <v>#REF!</v>
      </c>
      <c r="FE120" s="41" t="e">
        <f t="shared" si="78"/>
        <v>#REF!</v>
      </c>
      <c r="FF120" s="41" t="e">
        <f t="shared" si="93"/>
        <v>#REF!</v>
      </c>
      <c r="FG120" s="41" t="e">
        <f t="shared" si="93"/>
        <v>#REF!</v>
      </c>
      <c r="FH120" s="41" t="e">
        <f t="shared" si="93"/>
        <v>#REF!</v>
      </c>
      <c r="FI120" s="41" t="e">
        <f t="shared" si="93"/>
        <v>#REF!</v>
      </c>
      <c r="FJ120" s="41" t="e">
        <f t="shared" si="93"/>
        <v>#REF!</v>
      </c>
      <c r="FK120" s="41" t="e">
        <f t="shared" si="93"/>
        <v>#REF!</v>
      </c>
      <c r="FL120" s="41" t="e">
        <f t="shared" si="93"/>
        <v>#REF!</v>
      </c>
      <c r="FM120" s="41" t="e">
        <f t="shared" si="93"/>
        <v>#REF!</v>
      </c>
      <c r="FN120" s="41" t="e">
        <f t="shared" si="93"/>
        <v>#REF!</v>
      </c>
      <c r="FO120" s="41" t="e">
        <f t="shared" si="93"/>
        <v>#REF!</v>
      </c>
      <c r="FP120" s="41" t="e">
        <f t="shared" si="95"/>
        <v>#REF!</v>
      </c>
      <c r="FQ120" s="41" t="e">
        <f t="shared" si="95"/>
        <v>#REF!</v>
      </c>
      <c r="FR120" s="41" t="e">
        <f t="shared" si="95"/>
        <v>#REF!</v>
      </c>
      <c r="FS120" s="41" t="e">
        <f t="shared" si="95"/>
        <v>#REF!</v>
      </c>
      <c r="FT120" s="41" t="e">
        <f t="shared" si="95"/>
        <v>#REF!</v>
      </c>
      <c r="FU120" s="41" t="e">
        <f t="shared" si="95"/>
        <v>#REF!</v>
      </c>
      <c r="FV120" s="41" t="e">
        <f t="shared" si="95"/>
        <v>#REF!</v>
      </c>
      <c r="FW120" s="41" t="e">
        <f t="shared" si="95"/>
        <v>#REF!</v>
      </c>
      <c r="FX120" s="41" t="e">
        <f t="shared" si="95"/>
        <v>#REF!</v>
      </c>
      <c r="FY120" s="41" t="e">
        <f t="shared" si="87"/>
        <v>#REF!</v>
      </c>
      <c r="FZ120" s="41" t="e">
        <f t="shared" si="87"/>
        <v>#REF!</v>
      </c>
      <c r="GA120" s="41" t="e">
        <f t="shared" si="87"/>
        <v>#REF!</v>
      </c>
      <c r="GB120" s="41" t="e">
        <f t="shared" si="87"/>
        <v>#REF!</v>
      </c>
      <c r="GC120" s="41" t="e">
        <f t="shared" si="80"/>
        <v>#REF!</v>
      </c>
      <c r="GD120" s="41" t="e">
        <f t="shared" si="80"/>
        <v>#REF!</v>
      </c>
      <c r="GE120" s="41" t="e">
        <f t="shared" si="80"/>
        <v>#REF!</v>
      </c>
      <c r="GF120" s="41" t="e">
        <f t="shared" si="80"/>
        <v>#REF!</v>
      </c>
      <c r="GG120" s="41" t="e">
        <f t="shared" si="80"/>
        <v>#REF!</v>
      </c>
      <c r="GH120" s="41" t="e">
        <f t="shared" si="66"/>
        <v>#REF!</v>
      </c>
      <c r="GI120" s="41" t="e">
        <f t="shared" si="66"/>
        <v>#REF!</v>
      </c>
      <c r="GJ120" s="41" t="e">
        <f t="shared" si="66"/>
        <v>#REF!</v>
      </c>
      <c r="GK120" s="41" t="e">
        <f t="shared" si="66"/>
        <v>#REF!</v>
      </c>
      <c r="GL120" s="41" t="e">
        <f t="shared" si="66"/>
        <v>#REF!</v>
      </c>
      <c r="GM120" s="41" t="e">
        <f t="shared" si="89"/>
        <v>#REF!</v>
      </c>
      <c r="GN120" s="41" t="e">
        <f t="shared" si="89"/>
        <v>#REF!</v>
      </c>
      <c r="GO120" s="41" t="e">
        <f t="shared" si="89"/>
        <v>#REF!</v>
      </c>
      <c r="GP120" s="41" t="e">
        <f t="shared" si="89"/>
        <v>#REF!</v>
      </c>
      <c r="GQ120" s="41" t="e">
        <f t="shared" si="89"/>
        <v>#REF!</v>
      </c>
      <c r="GR120" s="41" t="e">
        <f t="shared" si="89"/>
        <v>#REF!</v>
      </c>
      <c r="GS120" s="41" t="e">
        <f t="shared" si="89"/>
        <v>#REF!</v>
      </c>
      <c r="GT120" s="41" t="e">
        <f t="shared" si="89"/>
        <v>#REF!</v>
      </c>
      <c r="GU120" s="41" t="e">
        <f t="shared" si="89"/>
        <v>#REF!</v>
      </c>
      <c r="GV120" s="41" t="e">
        <f t="shared" si="89"/>
        <v>#REF!</v>
      </c>
      <c r="GW120" s="41" t="e">
        <f t="shared" si="89"/>
        <v>#REF!</v>
      </c>
      <c r="GX120" s="41" t="e">
        <f t="shared" si="89"/>
        <v>#REF!</v>
      </c>
      <c r="GY120" s="41" t="e">
        <f t="shared" si="89"/>
        <v>#REF!</v>
      </c>
      <c r="GZ120" s="41" t="e">
        <f t="shared" si="89"/>
        <v>#REF!</v>
      </c>
      <c r="HA120" s="41" t="e">
        <f t="shared" si="89"/>
        <v>#REF!</v>
      </c>
      <c r="HB120" s="41" t="e">
        <f t="shared" si="96"/>
        <v>#REF!</v>
      </c>
      <c r="HC120" s="41" t="e">
        <f t="shared" si="96"/>
        <v>#REF!</v>
      </c>
      <c r="HD120" s="41" t="e">
        <f t="shared" si="96"/>
        <v>#REF!</v>
      </c>
      <c r="HE120" s="41" t="e">
        <f t="shared" si="96"/>
        <v>#REF!</v>
      </c>
      <c r="HF120" s="41" t="e">
        <f t="shared" si="96"/>
        <v>#REF!</v>
      </c>
      <c r="HG120" s="41" t="e">
        <f t="shared" si="96"/>
        <v>#REF!</v>
      </c>
      <c r="HH120" s="41" t="e">
        <f t="shared" si="91"/>
        <v>#REF!</v>
      </c>
      <c r="HI120" s="41" t="e">
        <f t="shared" si="91"/>
        <v>#REF!</v>
      </c>
      <c r="HJ120" s="41" t="e">
        <f t="shared" si="91"/>
        <v>#REF!</v>
      </c>
    </row>
    <row r="121" spans="1:218" ht="14.4" x14ac:dyDescent="0.3">
      <c r="A121" s="42">
        <v>118</v>
      </c>
      <c r="B121" s="43" t="e">
        <f>'CMM2 - AUX CALC'!$DO$67</f>
        <v>#REF!</v>
      </c>
      <c r="DP121" s="41" t="e">
        <f>$B121/(_xlfn.SINGLE(PrazoConcessao)*12-DP$3+1)</f>
        <v>#REF!</v>
      </c>
      <c r="DQ121" s="41" t="e">
        <f t="shared" si="76"/>
        <v>#REF!</v>
      </c>
      <c r="DR121" s="41" t="e">
        <f t="shared" si="76"/>
        <v>#REF!</v>
      </c>
      <c r="DS121" s="41" t="e">
        <f t="shared" si="76"/>
        <v>#REF!</v>
      </c>
      <c r="DT121" s="41" t="e">
        <f t="shared" si="76"/>
        <v>#REF!</v>
      </c>
      <c r="DU121" s="41" t="e">
        <f t="shared" si="76"/>
        <v>#REF!</v>
      </c>
      <c r="DV121" s="41" t="e">
        <f t="shared" si="76"/>
        <v>#REF!</v>
      </c>
      <c r="DW121" s="41" t="e">
        <f t="shared" si="76"/>
        <v>#REF!</v>
      </c>
      <c r="DX121" s="41" t="e">
        <f t="shared" si="76"/>
        <v>#REF!</v>
      </c>
      <c r="DY121" s="41" t="e">
        <f t="shared" si="76"/>
        <v>#REF!</v>
      </c>
      <c r="DZ121" s="41" t="e">
        <f t="shared" si="92"/>
        <v>#REF!</v>
      </c>
      <c r="EA121" s="41" t="e">
        <f t="shared" si="92"/>
        <v>#REF!</v>
      </c>
      <c r="EB121" s="41" t="e">
        <f t="shared" si="92"/>
        <v>#REF!</v>
      </c>
      <c r="EC121" s="41" t="e">
        <f t="shared" si="92"/>
        <v>#REF!</v>
      </c>
      <c r="ED121" s="41" t="e">
        <f t="shared" si="92"/>
        <v>#REF!</v>
      </c>
      <c r="EE121" s="41" t="e">
        <f t="shared" si="92"/>
        <v>#REF!</v>
      </c>
      <c r="EF121" s="41" t="e">
        <f t="shared" si="92"/>
        <v>#REF!</v>
      </c>
      <c r="EG121" s="41" t="e">
        <f t="shared" si="92"/>
        <v>#REF!</v>
      </c>
      <c r="EH121" s="41" t="e">
        <f t="shared" si="92"/>
        <v>#REF!</v>
      </c>
      <c r="EI121" s="41" t="e">
        <f t="shared" si="92"/>
        <v>#REF!</v>
      </c>
      <c r="EJ121" s="41" t="e">
        <f t="shared" si="94"/>
        <v>#REF!</v>
      </c>
      <c r="EK121" s="41" t="e">
        <f t="shared" si="94"/>
        <v>#REF!</v>
      </c>
      <c r="EL121" s="41" t="e">
        <f t="shared" si="94"/>
        <v>#REF!</v>
      </c>
      <c r="EM121" s="41" t="e">
        <f t="shared" si="94"/>
        <v>#REF!</v>
      </c>
      <c r="EN121" s="41" t="e">
        <f t="shared" si="94"/>
        <v>#REF!</v>
      </c>
      <c r="EO121" s="41" t="e">
        <f t="shared" si="94"/>
        <v>#REF!</v>
      </c>
      <c r="EP121" s="41" t="e">
        <f t="shared" si="94"/>
        <v>#REF!</v>
      </c>
      <c r="EQ121" s="41" t="e">
        <f t="shared" si="94"/>
        <v>#REF!</v>
      </c>
      <c r="ER121" s="41" t="e">
        <f t="shared" si="94"/>
        <v>#REF!</v>
      </c>
      <c r="ES121" s="41" t="e">
        <f t="shared" si="86"/>
        <v>#REF!</v>
      </c>
      <c r="ET121" s="41" t="e">
        <f t="shared" si="86"/>
        <v>#REF!</v>
      </c>
      <c r="EU121" s="41" t="e">
        <f t="shared" si="86"/>
        <v>#REF!</v>
      </c>
      <c r="EV121" s="41" t="e">
        <f t="shared" si="86"/>
        <v>#REF!</v>
      </c>
      <c r="EW121" s="41" t="e">
        <f t="shared" si="78"/>
        <v>#REF!</v>
      </c>
      <c r="EX121" s="41" t="e">
        <f t="shared" si="78"/>
        <v>#REF!</v>
      </c>
      <c r="EY121" s="41" t="e">
        <f t="shared" si="78"/>
        <v>#REF!</v>
      </c>
      <c r="EZ121" s="41" t="e">
        <f t="shared" si="78"/>
        <v>#REF!</v>
      </c>
      <c r="FA121" s="41" t="e">
        <f t="shared" si="78"/>
        <v>#REF!</v>
      </c>
      <c r="FB121" s="41" t="e">
        <f t="shared" si="78"/>
        <v>#REF!</v>
      </c>
      <c r="FC121" s="41" t="e">
        <f t="shared" si="78"/>
        <v>#REF!</v>
      </c>
      <c r="FD121" s="41" t="e">
        <f t="shared" si="78"/>
        <v>#REF!</v>
      </c>
      <c r="FE121" s="41" t="e">
        <f t="shared" si="78"/>
        <v>#REF!</v>
      </c>
      <c r="FF121" s="41" t="e">
        <f t="shared" si="93"/>
        <v>#REF!</v>
      </c>
      <c r="FG121" s="41" t="e">
        <f t="shared" si="93"/>
        <v>#REF!</v>
      </c>
      <c r="FH121" s="41" t="e">
        <f t="shared" si="93"/>
        <v>#REF!</v>
      </c>
      <c r="FI121" s="41" t="e">
        <f t="shared" si="93"/>
        <v>#REF!</v>
      </c>
      <c r="FJ121" s="41" t="e">
        <f t="shared" si="93"/>
        <v>#REF!</v>
      </c>
      <c r="FK121" s="41" t="e">
        <f t="shared" si="93"/>
        <v>#REF!</v>
      </c>
      <c r="FL121" s="41" t="e">
        <f t="shared" si="93"/>
        <v>#REF!</v>
      </c>
      <c r="FM121" s="41" t="e">
        <f t="shared" si="93"/>
        <v>#REF!</v>
      </c>
      <c r="FN121" s="41" t="e">
        <f t="shared" si="93"/>
        <v>#REF!</v>
      </c>
      <c r="FO121" s="41" t="e">
        <f t="shared" si="93"/>
        <v>#REF!</v>
      </c>
      <c r="FP121" s="41" t="e">
        <f t="shared" si="95"/>
        <v>#REF!</v>
      </c>
      <c r="FQ121" s="41" t="e">
        <f t="shared" si="95"/>
        <v>#REF!</v>
      </c>
      <c r="FR121" s="41" t="e">
        <f t="shared" si="95"/>
        <v>#REF!</v>
      </c>
      <c r="FS121" s="41" t="e">
        <f t="shared" si="95"/>
        <v>#REF!</v>
      </c>
      <c r="FT121" s="41" t="e">
        <f t="shared" si="95"/>
        <v>#REF!</v>
      </c>
      <c r="FU121" s="41" t="e">
        <f t="shared" si="95"/>
        <v>#REF!</v>
      </c>
      <c r="FV121" s="41" t="e">
        <f t="shared" si="95"/>
        <v>#REF!</v>
      </c>
      <c r="FW121" s="41" t="e">
        <f t="shared" si="95"/>
        <v>#REF!</v>
      </c>
      <c r="FX121" s="41" t="e">
        <f t="shared" si="95"/>
        <v>#REF!</v>
      </c>
      <c r="FY121" s="41" t="e">
        <f t="shared" si="87"/>
        <v>#REF!</v>
      </c>
      <c r="FZ121" s="41" t="e">
        <f t="shared" si="87"/>
        <v>#REF!</v>
      </c>
      <c r="GA121" s="41" t="e">
        <f t="shared" si="87"/>
        <v>#REF!</v>
      </c>
      <c r="GB121" s="41" t="e">
        <f t="shared" si="87"/>
        <v>#REF!</v>
      </c>
      <c r="GC121" s="41" t="e">
        <f t="shared" si="80"/>
        <v>#REF!</v>
      </c>
      <c r="GD121" s="41" t="e">
        <f t="shared" si="80"/>
        <v>#REF!</v>
      </c>
      <c r="GE121" s="41" t="e">
        <f t="shared" si="80"/>
        <v>#REF!</v>
      </c>
      <c r="GF121" s="41" t="e">
        <f t="shared" si="80"/>
        <v>#REF!</v>
      </c>
      <c r="GG121" s="41" t="e">
        <f t="shared" si="80"/>
        <v>#REF!</v>
      </c>
      <c r="GH121" s="41" t="e">
        <f t="shared" si="66"/>
        <v>#REF!</v>
      </c>
      <c r="GI121" s="41" t="e">
        <f t="shared" si="66"/>
        <v>#REF!</v>
      </c>
      <c r="GJ121" s="41" t="e">
        <f t="shared" si="66"/>
        <v>#REF!</v>
      </c>
      <c r="GK121" s="41" t="e">
        <f t="shared" si="66"/>
        <v>#REF!</v>
      </c>
      <c r="GL121" s="41" t="e">
        <f t="shared" si="66"/>
        <v>#REF!</v>
      </c>
      <c r="GM121" s="41" t="e">
        <f t="shared" si="89"/>
        <v>#REF!</v>
      </c>
      <c r="GN121" s="41" t="e">
        <f t="shared" si="89"/>
        <v>#REF!</v>
      </c>
      <c r="GO121" s="41" t="e">
        <f t="shared" si="89"/>
        <v>#REF!</v>
      </c>
      <c r="GP121" s="41" t="e">
        <f t="shared" si="89"/>
        <v>#REF!</v>
      </c>
      <c r="GQ121" s="41" t="e">
        <f t="shared" si="89"/>
        <v>#REF!</v>
      </c>
      <c r="GR121" s="41" t="e">
        <f t="shared" si="89"/>
        <v>#REF!</v>
      </c>
      <c r="GS121" s="41" t="e">
        <f t="shared" si="89"/>
        <v>#REF!</v>
      </c>
      <c r="GT121" s="41" t="e">
        <f t="shared" si="89"/>
        <v>#REF!</v>
      </c>
      <c r="GU121" s="41" t="e">
        <f t="shared" si="89"/>
        <v>#REF!</v>
      </c>
      <c r="GV121" s="41" t="e">
        <f t="shared" si="89"/>
        <v>#REF!</v>
      </c>
      <c r="GW121" s="41" t="e">
        <f t="shared" si="89"/>
        <v>#REF!</v>
      </c>
      <c r="GX121" s="41" t="e">
        <f t="shared" si="89"/>
        <v>#REF!</v>
      </c>
      <c r="GY121" s="41" t="e">
        <f t="shared" si="89"/>
        <v>#REF!</v>
      </c>
      <c r="GZ121" s="41" t="e">
        <f t="shared" si="89"/>
        <v>#REF!</v>
      </c>
      <c r="HA121" s="41" t="e">
        <f t="shared" si="89"/>
        <v>#REF!</v>
      </c>
      <c r="HB121" s="41" t="e">
        <f t="shared" si="96"/>
        <v>#REF!</v>
      </c>
      <c r="HC121" s="41" t="e">
        <f t="shared" si="96"/>
        <v>#REF!</v>
      </c>
      <c r="HD121" s="41" t="e">
        <f t="shared" si="96"/>
        <v>#REF!</v>
      </c>
      <c r="HE121" s="41" t="e">
        <f t="shared" si="96"/>
        <v>#REF!</v>
      </c>
      <c r="HF121" s="41" t="e">
        <f t="shared" si="96"/>
        <v>#REF!</v>
      </c>
      <c r="HG121" s="41" t="e">
        <f t="shared" si="96"/>
        <v>#REF!</v>
      </c>
      <c r="HH121" s="41" t="e">
        <f t="shared" si="91"/>
        <v>#REF!</v>
      </c>
      <c r="HI121" s="41" t="e">
        <f t="shared" si="91"/>
        <v>#REF!</v>
      </c>
      <c r="HJ121" s="41" t="e">
        <f t="shared" si="91"/>
        <v>#REF!</v>
      </c>
    </row>
    <row r="122" spans="1:218" ht="14.4" x14ac:dyDescent="0.3">
      <c r="A122" s="42">
        <v>119</v>
      </c>
      <c r="B122" s="43" t="e">
        <f>'CMM2 - AUX CALC'!$DP$67</f>
        <v>#REF!</v>
      </c>
      <c r="DQ122" s="41" t="e">
        <f>$B122/(_xlfn.SINGLE(PrazoConcessao)*12-DQ$3+1)</f>
        <v>#REF!</v>
      </c>
      <c r="DR122" s="41" t="e">
        <f t="shared" ref="DR122:DY129" si="97">DQ122</f>
        <v>#REF!</v>
      </c>
      <c r="DS122" s="41" t="e">
        <f t="shared" si="97"/>
        <v>#REF!</v>
      </c>
      <c r="DT122" s="41" t="e">
        <f t="shared" si="97"/>
        <v>#REF!</v>
      </c>
      <c r="DU122" s="41" t="e">
        <f t="shared" si="97"/>
        <v>#REF!</v>
      </c>
      <c r="DV122" s="41" t="e">
        <f t="shared" si="97"/>
        <v>#REF!</v>
      </c>
      <c r="DW122" s="41" t="e">
        <f t="shared" si="97"/>
        <v>#REF!</v>
      </c>
      <c r="DX122" s="41" t="e">
        <f t="shared" si="97"/>
        <v>#REF!</v>
      </c>
      <c r="DY122" s="41" t="e">
        <f t="shared" si="97"/>
        <v>#REF!</v>
      </c>
      <c r="DZ122" s="41" t="e">
        <f t="shared" si="92"/>
        <v>#REF!</v>
      </c>
      <c r="EA122" s="41" t="e">
        <f t="shared" si="92"/>
        <v>#REF!</v>
      </c>
      <c r="EB122" s="41" t="e">
        <f t="shared" si="92"/>
        <v>#REF!</v>
      </c>
      <c r="EC122" s="41" t="e">
        <f t="shared" si="92"/>
        <v>#REF!</v>
      </c>
      <c r="ED122" s="41" t="e">
        <f t="shared" si="92"/>
        <v>#REF!</v>
      </c>
      <c r="EE122" s="41" t="e">
        <f t="shared" si="92"/>
        <v>#REF!</v>
      </c>
      <c r="EF122" s="41" t="e">
        <f t="shared" si="92"/>
        <v>#REF!</v>
      </c>
      <c r="EG122" s="41" t="e">
        <f t="shared" si="92"/>
        <v>#REF!</v>
      </c>
      <c r="EH122" s="41" t="e">
        <f t="shared" si="92"/>
        <v>#REF!</v>
      </c>
      <c r="EI122" s="41" t="e">
        <f t="shared" si="92"/>
        <v>#REF!</v>
      </c>
      <c r="EJ122" s="41" t="e">
        <f t="shared" si="94"/>
        <v>#REF!</v>
      </c>
      <c r="EK122" s="41" t="e">
        <f t="shared" si="94"/>
        <v>#REF!</v>
      </c>
      <c r="EL122" s="41" t="e">
        <f t="shared" si="94"/>
        <v>#REF!</v>
      </c>
      <c r="EM122" s="41" t="e">
        <f t="shared" si="94"/>
        <v>#REF!</v>
      </c>
      <c r="EN122" s="41" t="e">
        <f t="shared" si="94"/>
        <v>#REF!</v>
      </c>
      <c r="EO122" s="41" t="e">
        <f t="shared" si="94"/>
        <v>#REF!</v>
      </c>
      <c r="EP122" s="41" t="e">
        <f t="shared" si="94"/>
        <v>#REF!</v>
      </c>
      <c r="EQ122" s="41" t="e">
        <f t="shared" si="94"/>
        <v>#REF!</v>
      </c>
      <c r="ER122" s="41" t="e">
        <f t="shared" si="94"/>
        <v>#REF!</v>
      </c>
      <c r="ES122" s="41" t="e">
        <f t="shared" si="86"/>
        <v>#REF!</v>
      </c>
      <c r="ET122" s="41" t="e">
        <f t="shared" si="86"/>
        <v>#REF!</v>
      </c>
      <c r="EU122" s="41" t="e">
        <f t="shared" si="86"/>
        <v>#REF!</v>
      </c>
      <c r="EV122" s="41" t="e">
        <f t="shared" si="86"/>
        <v>#REF!</v>
      </c>
      <c r="EW122" s="41" t="e">
        <f t="shared" si="78"/>
        <v>#REF!</v>
      </c>
      <c r="EX122" s="41" t="e">
        <f t="shared" si="78"/>
        <v>#REF!</v>
      </c>
      <c r="EY122" s="41" t="e">
        <f t="shared" si="78"/>
        <v>#REF!</v>
      </c>
      <c r="EZ122" s="41" t="e">
        <f t="shared" si="78"/>
        <v>#REF!</v>
      </c>
      <c r="FA122" s="41" t="e">
        <f t="shared" si="78"/>
        <v>#REF!</v>
      </c>
      <c r="FB122" s="41" t="e">
        <f t="shared" si="78"/>
        <v>#REF!</v>
      </c>
      <c r="FC122" s="41" t="e">
        <f t="shared" si="78"/>
        <v>#REF!</v>
      </c>
      <c r="FD122" s="41" t="e">
        <f t="shared" si="78"/>
        <v>#REF!</v>
      </c>
      <c r="FE122" s="41" t="e">
        <f t="shared" si="78"/>
        <v>#REF!</v>
      </c>
      <c r="FF122" s="41" t="e">
        <f t="shared" si="93"/>
        <v>#REF!</v>
      </c>
      <c r="FG122" s="41" t="e">
        <f t="shared" si="93"/>
        <v>#REF!</v>
      </c>
      <c r="FH122" s="41" t="e">
        <f t="shared" si="93"/>
        <v>#REF!</v>
      </c>
      <c r="FI122" s="41" t="e">
        <f t="shared" si="93"/>
        <v>#REF!</v>
      </c>
      <c r="FJ122" s="41" t="e">
        <f t="shared" si="93"/>
        <v>#REF!</v>
      </c>
      <c r="FK122" s="41" t="e">
        <f t="shared" si="93"/>
        <v>#REF!</v>
      </c>
      <c r="FL122" s="41" t="e">
        <f t="shared" si="93"/>
        <v>#REF!</v>
      </c>
      <c r="FM122" s="41" t="e">
        <f t="shared" si="93"/>
        <v>#REF!</v>
      </c>
      <c r="FN122" s="41" t="e">
        <f t="shared" si="93"/>
        <v>#REF!</v>
      </c>
      <c r="FO122" s="41" t="e">
        <f t="shared" si="93"/>
        <v>#REF!</v>
      </c>
      <c r="FP122" s="41" t="e">
        <f t="shared" si="95"/>
        <v>#REF!</v>
      </c>
      <c r="FQ122" s="41" t="e">
        <f t="shared" si="95"/>
        <v>#REF!</v>
      </c>
      <c r="FR122" s="41" t="e">
        <f t="shared" si="95"/>
        <v>#REF!</v>
      </c>
      <c r="FS122" s="41" t="e">
        <f t="shared" si="95"/>
        <v>#REF!</v>
      </c>
      <c r="FT122" s="41" t="e">
        <f t="shared" si="95"/>
        <v>#REF!</v>
      </c>
      <c r="FU122" s="41" t="e">
        <f t="shared" si="95"/>
        <v>#REF!</v>
      </c>
      <c r="FV122" s="41" t="e">
        <f t="shared" si="95"/>
        <v>#REF!</v>
      </c>
      <c r="FW122" s="41" t="e">
        <f t="shared" si="95"/>
        <v>#REF!</v>
      </c>
      <c r="FX122" s="41" t="e">
        <f t="shared" si="95"/>
        <v>#REF!</v>
      </c>
      <c r="FY122" s="41" t="e">
        <f t="shared" si="87"/>
        <v>#REF!</v>
      </c>
      <c r="FZ122" s="41" t="e">
        <f t="shared" si="87"/>
        <v>#REF!</v>
      </c>
      <c r="GA122" s="41" t="e">
        <f t="shared" si="87"/>
        <v>#REF!</v>
      </c>
      <c r="GB122" s="41" t="e">
        <f t="shared" si="87"/>
        <v>#REF!</v>
      </c>
      <c r="GC122" s="41" t="e">
        <f t="shared" si="80"/>
        <v>#REF!</v>
      </c>
      <c r="GD122" s="41" t="e">
        <f t="shared" si="80"/>
        <v>#REF!</v>
      </c>
      <c r="GE122" s="41" t="e">
        <f t="shared" si="80"/>
        <v>#REF!</v>
      </c>
      <c r="GF122" s="41" t="e">
        <f t="shared" si="80"/>
        <v>#REF!</v>
      </c>
      <c r="GG122" s="41" t="e">
        <f t="shared" si="80"/>
        <v>#REF!</v>
      </c>
      <c r="GH122" s="41" t="e">
        <f t="shared" si="66"/>
        <v>#REF!</v>
      </c>
      <c r="GI122" s="41" t="e">
        <f t="shared" si="66"/>
        <v>#REF!</v>
      </c>
      <c r="GJ122" s="41" t="e">
        <f t="shared" si="66"/>
        <v>#REF!</v>
      </c>
      <c r="GK122" s="41" t="e">
        <f t="shared" si="66"/>
        <v>#REF!</v>
      </c>
      <c r="GL122" s="41" t="e">
        <f t="shared" si="66"/>
        <v>#REF!</v>
      </c>
      <c r="GM122" s="41" t="e">
        <f t="shared" si="89"/>
        <v>#REF!</v>
      </c>
      <c r="GN122" s="41" t="e">
        <f t="shared" si="89"/>
        <v>#REF!</v>
      </c>
      <c r="GO122" s="41" t="e">
        <f t="shared" si="89"/>
        <v>#REF!</v>
      </c>
      <c r="GP122" s="41" t="e">
        <f t="shared" si="89"/>
        <v>#REF!</v>
      </c>
      <c r="GQ122" s="41" t="e">
        <f t="shared" si="89"/>
        <v>#REF!</v>
      </c>
      <c r="GR122" s="41" t="e">
        <f t="shared" si="89"/>
        <v>#REF!</v>
      </c>
      <c r="GS122" s="41" t="e">
        <f t="shared" si="89"/>
        <v>#REF!</v>
      </c>
      <c r="GT122" s="41" t="e">
        <f t="shared" si="89"/>
        <v>#REF!</v>
      </c>
      <c r="GU122" s="41" t="e">
        <f t="shared" si="89"/>
        <v>#REF!</v>
      </c>
      <c r="GV122" s="41" t="e">
        <f t="shared" si="89"/>
        <v>#REF!</v>
      </c>
      <c r="GW122" s="41" t="e">
        <f t="shared" si="89"/>
        <v>#REF!</v>
      </c>
      <c r="GX122" s="41" t="e">
        <f t="shared" si="89"/>
        <v>#REF!</v>
      </c>
      <c r="GY122" s="41" t="e">
        <f t="shared" si="89"/>
        <v>#REF!</v>
      </c>
      <c r="GZ122" s="41" t="e">
        <f t="shared" si="89"/>
        <v>#REF!</v>
      </c>
      <c r="HA122" s="41" t="e">
        <f t="shared" si="89"/>
        <v>#REF!</v>
      </c>
      <c r="HB122" s="41" t="e">
        <f t="shared" si="96"/>
        <v>#REF!</v>
      </c>
      <c r="HC122" s="41" t="e">
        <f t="shared" si="96"/>
        <v>#REF!</v>
      </c>
      <c r="HD122" s="41" t="e">
        <f t="shared" si="96"/>
        <v>#REF!</v>
      </c>
      <c r="HE122" s="41" t="e">
        <f t="shared" si="96"/>
        <v>#REF!</v>
      </c>
      <c r="HF122" s="41" t="e">
        <f t="shared" si="96"/>
        <v>#REF!</v>
      </c>
      <c r="HG122" s="41" t="e">
        <f t="shared" si="96"/>
        <v>#REF!</v>
      </c>
      <c r="HH122" s="41" t="e">
        <f t="shared" si="91"/>
        <v>#REF!</v>
      </c>
      <c r="HI122" s="41" t="e">
        <f t="shared" si="91"/>
        <v>#REF!</v>
      </c>
      <c r="HJ122" s="41" t="e">
        <f t="shared" si="91"/>
        <v>#REF!</v>
      </c>
    </row>
    <row r="123" spans="1:218" ht="14.4" x14ac:dyDescent="0.3">
      <c r="A123" s="42">
        <v>120</v>
      </c>
      <c r="B123" s="43" t="e">
        <f>'CMM2 - AUX CALC'!$DQ$67</f>
        <v>#REF!</v>
      </c>
      <c r="DR123" s="41" t="e">
        <f>$B123/(_xlfn.SINGLE(PrazoConcessao)*12-DR$3+1)</f>
        <v>#REF!</v>
      </c>
      <c r="DS123" s="41" t="e">
        <f t="shared" si="97"/>
        <v>#REF!</v>
      </c>
      <c r="DT123" s="41" t="e">
        <f t="shared" si="97"/>
        <v>#REF!</v>
      </c>
      <c r="DU123" s="41" t="e">
        <f t="shared" si="97"/>
        <v>#REF!</v>
      </c>
      <c r="DV123" s="41" t="e">
        <f t="shared" si="97"/>
        <v>#REF!</v>
      </c>
      <c r="DW123" s="41" t="e">
        <f t="shared" si="97"/>
        <v>#REF!</v>
      </c>
      <c r="DX123" s="41" t="e">
        <f t="shared" si="97"/>
        <v>#REF!</v>
      </c>
      <c r="DY123" s="41" t="e">
        <f t="shared" si="97"/>
        <v>#REF!</v>
      </c>
      <c r="DZ123" s="41" t="e">
        <f t="shared" si="92"/>
        <v>#REF!</v>
      </c>
      <c r="EA123" s="41" t="e">
        <f t="shared" si="92"/>
        <v>#REF!</v>
      </c>
      <c r="EB123" s="41" t="e">
        <f t="shared" si="92"/>
        <v>#REF!</v>
      </c>
      <c r="EC123" s="41" t="e">
        <f t="shared" si="92"/>
        <v>#REF!</v>
      </c>
      <c r="ED123" s="41" t="e">
        <f t="shared" si="92"/>
        <v>#REF!</v>
      </c>
      <c r="EE123" s="41" t="e">
        <f t="shared" si="92"/>
        <v>#REF!</v>
      </c>
      <c r="EF123" s="41" t="e">
        <f t="shared" si="92"/>
        <v>#REF!</v>
      </c>
      <c r="EG123" s="41" t="e">
        <f t="shared" si="92"/>
        <v>#REF!</v>
      </c>
      <c r="EH123" s="41" t="e">
        <f t="shared" si="92"/>
        <v>#REF!</v>
      </c>
      <c r="EI123" s="41" t="e">
        <f t="shared" si="92"/>
        <v>#REF!</v>
      </c>
      <c r="EJ123" s="41" t="e">
        <f t="shared" si="94"/>
        <v>#REF!</v>
      </c>
      <c r="EK123" s="41" t="e">
        <f t="shared" si="94"/>
        <v>#REF!</v>
      </c>
      <c r="EL123" s="41" t="e">
        <f t="shared" si="94"/>
        <v>#REF!</v>
      </c>
      <c r="EM123" s="41" t="e">
        <f t="shared" si="94"/>
        <v>#REF!</v>
      </c>
      <c r="EN123" s="41" t="e">
        <f t="shared" si="94"/>
        <v>#REF!</v>
      </c>
      <c r="EO123" s="41" t="e">
        <f t="shared" si="94"/>
        <v>#REF!</v>
      </c>
      <c r="EP123" s="41" t="e">
        <f t="shared" si="94"/>
        <v>#REF!</v>
      </c>
      <c r="EQ123" s="41" t="e">
        <f t="shared" si="94"/>
        <v>#REF!</v>
      </c>
      <c r="ER123" s="41" t="e">
        <f t="shared" si="94"/>
        <v>#REF!</v>
      </c>
      <c r="ES123" s="41" t="e">
        <f t="shared" si="86"/>
        <v>#REF!</v>
      </c>
      <c r="ET123" s="41" t="e">
        <f t="shared" si="86"/>
        <v>#REF!</v>
      </c>
      <c r="EU123" s="41" t="e">
        <f t="shared" si="86"/>
        <v>#REF!</v>
      </c>
      <c r="EV123" s="41" t="e">
        <f t="shared" si="86"/>
        <v>#REF!</v>
      </c>
      <c r="EW123" s="41" t="e">
        <f t="shared" si="78"/>
        <v>#REF!</v>
      </c>
      <c r="EX123" s="41" t="e">
        <f t="shared" si="78"/>
        <v>#REF!</v>
      </c>
      <c r="EY123" s="41" t="e">
        <f t="shared" si="78"/>
        <v>#REF!</v>
      </c>
      <c r="EZ123" s="41" t="e">
        <f t="shared" si="78"/>
        <v>#REF!</v>
      </c>
      <c r="FA123" s="41" t="e">
        <f t="shared" si="78"/>
        <v>#REF!</v>
      </c>
      <c r="FB123" s="41" t="e">
        <f t="shared" si="78"/>
        <v>#REF!</v>
      </c>
      <c r="FC123" s="41" t="e">
        <f t="shared" si="78"/>
        <v>#REF!</v>
      </c>
      <c r="FD123" s="41" t="e">
        <f t="shared" si="78"/>
        <v>#REF!</v>
      </c>
      <c r="FE123" s="41" t="e">
        <f t="shared" si="78"/>
        <v>#REF!</v>
      </c>
      <c r="FF123" s="41" t="e">
        <f t="shared" si="93"/>
        <v>#REF!</v>
      </c>
      <c r="FG123" s="41" t="e">
        <f t="shared" si="93"/>
        <v>#REF!</v>
      </c>
      <c r="FH123" s="41" t="e">
        <f t="shared" si="93"/>
        <v>#REF!</v>
      </c>
      <c r="FI123" s="41" t="e">
        <f t="shared" si="93"/>
        <v>#REF!</v>
      </c>
      <c r="FJ123" s="41" t="e">
        <f t="shared" si="93"/>
        <v>#REF!</v>
      </c>
      <c r="FK123" s="41" t="e">
        <f t="shared" si="93"/>
        <v>#REF!</v>
      </c>
      <c r="FL123" s="41" t="e">
        <f t="shared" si="93"/>
        <v>#REF!</v>
      </c>
      <c r="FM123" s="41" t="e">
        <f t="shared" si="93"/>
        <v>#REF!</v>
      </c>
      <c r="FN123" s="41" t="e">
        <f t="shared" si="93"/>
        <v>#REF!</v>
      </c>
      <c r="FO123" s="41" t="e">
        <f t="shared" si="93"/>
        <v>#REF!</v>
      </c>
      <c r="FP123" s="41" t="e">
        <f t="shared" si="95"/>
        <v>#REF!</v>
      </c>
      <c r="FQ123" s="41" t="e">
        <f t="shared" si="95"/>
        <v>#REF!</v>
      </c>
      <c r="FR123" s="41" t="e">
        <f t="shared" si="95"/>
        <v>#REF!</v>
      </c>
      <c r="FS123" s="41" t="e">
        <f t="shared" si="95"/>
        <v>#REF!</v>
      </c>
      <c r="FT123" s="41" t="e">
        <f t="shared" si="95"/>
        <v>#REF!</v>
      </c>
      <c r="FU123" s="41" t="e">
        <f t="shared" si="95"/>
        <v>#REF!</v>
      </c>
      <c r="FV123" s="41" t="e">
        <f t="shared" si="95"/>
        <v>#REF!</v>
      </c>
      <c r="FW123" s="41" t="e">
        <f t="shared" si="95"/>
        <v>#REF!</v>
      </c>
      <c r="FX123" s="41" t="e">
        <f t="shared" si="95"/>
        <v>#REF!</v>
      </c>
      <c r="FY123" s="41" t="e">
        <f t="shared" si="87"/>
        <v>#REF!</v>
      </c>
      <c r="FZ123" s="41" t="e">
        <f t="shared" si="87"/>
        <v>#REF!</v>
      </c>
      <c r="GA123" s="41" t="e">
        <f t="shared" si="87"/>
        <v>#REF!</v>
      </c>
      <c r="GB123" s="41" t="e">
        <f t="shared" si="87"/>
        <v>#REF!</v>
      </c>
      <c r="GC123" s="41" t="e">
        <f t="shared" si="80"/>
        <v>#REF!</v>
      </c>
      <c r="GD123" s="41" t="e">
        <f t="shared" si="80"/>
        <v>#REF!</v>
      </c>
      <c r="GE123" s="41" t="e">
        <f t="shared" si="80"/>
        <v>#REF!</v>
      </c>
      <c r="GF123" s="41" t="e">
        <f t="shared" si="80"/>
        <v>#REF!</v>
      </c>
      <c r="GG123" s="41" t="e">
        <f t="shared" si="80"/>
        <v>#REF!</v>
      </c>
      <c r="GH123" s="41" t="e">
        <f t="shared" si="66"/>
        <v>#REF!</v>
      </c>
      <c r="GI123" s="41" t="e">
        <f t="shared" si="66"/>
        <v>#REF!</v>
      </c>
      <c r="GJ123" s="41" t="e">
        <f t="shared" si="66"/>
        <v>#REF!</v>
      </c>
      <c r="GK123" s="41" t="e">
        <f t="shared" si="66"/>
        <v>#REF!</v>
      </c>
      <c r="GL123" s="41" t="e">
        <f t="shared" si="66"/>
        <v>#REF!</v>
      </c>
      <c r="GM123" s="41" t="e">
        <f t="shared" si="89"/>
        <v>#REF!</v>
      </c>
      <c r="GN123" s="41" t="e">
        <f t="shared" si="89"/>
        <v>#REF!</v>
      </c>
      <c r="GO123" s="41" t="e">
        <f t="shared" si="89"/>
        <v>#REF!</v>
      </c>
      <c r="GP123" s="41" t="e">
        <f t="shared" si="89"/>
        <v>#REF!</v>
      </c>
      <c r="GQ123" s="41" t="e">
        <f t="shared" si="89"/>
        <v>#REF!</v>
      </c>
      <c r="GR123" s="41" t="e">
        <f t="shared" si="89"/>
        <v>#REF!</v>
      </c>
      <c r="GS123" s="41" t="e">
        <f t="shared" si="89"/>
        <v>#REF!</v>
      </c>
      <c r="GT123" s="41" t="e">
        <f t="shared" si="89"/>
        <v>#REF!</v>
      </c>
      <c r="GU123" s="41" t="e">
        <f t="shared" si="89"/>
        <v>#REF!</v>
      </c>
      <c r="GV123" s="41" t="e">
        <f t="shared" si="89"/>
        <v>#REF!</v>
      </c>
      <c r="GW123" s="41" t="e">
        <f t="shared" si="89"/>
        <v>#REF!</v>
      </c>
      <c r="GX123" s="41" t="e">
        <f t="shared" si="89"/>
        <v>#REF!</v>
      </c>
      <c r="GY123" s="41" t="e">
        <f t="shared" si="89"/>
        <v>#REF!</v>
      </c>
      <c r="GZ123" s="41" t="e">
        <f t="shared" si="89"/>
        <v>#REF!</v>
      </c>
      <c r="HA123" s="41" t="e">
        <f t="shared" si="89"/>
        <v>#REF!</v>
      </c>
      <c r="HB123" s="41" t="e">
        <f t="shared" si="96"/>
        <v>#REF!</v>
      </c>
      <c r="HC123" s="41" t="e">
        <f t="shared" si="96"/>
        <v>#REF!</v>
      </c>
      <c r="HD123" s="41" t="e">
        <f t="shared" si="96"/>
        <v>#REF!</v>
      </c>
      <c r="HE123" s="41" t="e">
        <f t="shared" si="96"/>
        <v>#REF!</v>
      </c>
      <c r="HF123" s="41" t="e">
        <f t="shared" si="96"/>
        <v>#REF!</v>
      </c>
      <c r="HG123" s="41" t="e">
        <f t="shared" si="96"/>
        <v>#REF!</v>
      </c>
      <c r="HH123" s="41" t="e">
        <f t="shared" si="91"/>
        <v>#REF!</v>
      </c>
      <c r="HI123" s="41" t="e">
        <f t="shared" si="91"/>
        <v>#REF!</v>
      </c>
      <c r="HJ123" s="41" t="e">
        <f t="shared" si="91"/>
        <v>#REF!</v>
      </c>
    </row>
    <row r="124" spans="1:218" ht="14.4" x14ac:dyDescent="0.3">
      <c r="A124" s="42">
        <v>121</v>
      </c>
      <c r="B124" s="43" t="e">
        <f>'CMM2 - AUX CALC'!$DR$67</f>
        <v>#REF!</v>
      </c>
      <c r="DS124" s="41" t="e">
        <f>$B124/(_xlfn.SINGLE(PrazoConcessao)*12-DS$3+1)</f>
        <v>#REF!</v>
      </c>
      <c r="DT124" s="41" t="e">
        <f t="shared" si="97"/>
        <v>#REF!</v>
      </c>
      <c r="DU124" s="41" t="e">
        <f t="shared" si="97"/>
        <v>#REF!</v>
      </c>
      <c r="DV124" s="41" t="e">
        <f t="shared" si="97"/>
        <v>#REF!</v>
      </c>
      <c r="DW124" s="41" t="e">
        <f t="shared" si="97"/>
        <v>#REF!</v>
      </c>
      <c r="DX124" s="41" t="e">
        <f t="shared" si="97"/>
        <v>#REF!</v>
      </c>
      <c r="DY124" s="41" t="e">
        <f t="shared" si="97"/>
        <v>#REF!</v>
      </c>
      <c r="DZ124" s="41" t="e">
        <f t="shared" si="92"/>
        <v>#REF!</v>
      </c>
      <c r="EA124" s="41" t="e">
        <f t="shared" si="92"/>
        <v>#REF!</v>
      </c>
      <c r="EB124" s="41" t="e">
        <f t="shared" si="92"/>
        <v>#REF!</v>
      </c>
      <c r="EC124" s="41" t="e">
        <f t="shared" si="92"/>
        <v>#REF!</v>
      </c>
      <c r="ED124" s="41" t="e">
        <f t="shared" si="92"/>
        <v>#REF!</v>
      </c>
      <c r="EE124" s="41" t="e">
        <f t="shared" si="92"/>
        <v>#REF!</v>
      </c>
      <c r="EF124" s="41" t="e">
        <f t="shared" si="92"/>
        <v>#REF!</v>
      </c>
      <c r="EG124" s="41" t="e">
        <f t="shared" si="92"/>
        <v>#REF!</v>
      </c>
      <c r="EH124" s="41" t="e">
        <f t="shared" si="92"/>
        <v>#REF!</v>
      </c>
      <c r="EI124" s="41" t="e">
        <f t="shared" si="92"/>
        <v>#REF!</v>
      </c>
      <c r="EJ124" s="41" t="e">
        <f t="shared" si="94"/>
        <v>#REF!</v>
      </c>
      <c r="EK124" s="41" t="e">
        <f t="shared" si="94"/>
        <v>#REF!</v>
      </c>
      <c r="EL124" s="41" t="e">
        <f t="shared" si="94"/>
        <v>#REF!</v>
      </c>
      <c r="EM124" s="41" t="e">
        <f t="shared" si="94"/>
        <v>#REF!</v>
      </c>
      <c r="EN124" s="41" t="e">
        <f t="shared" si="94"/>
        <v>#REF!</v>
      </c>
      <c r="EO124" s="41" t="e">
        <f t="shared" si="94"/>
        <v>#REF!</v>
      </c>
      <c r="EP124" s="41" t="e">
        <f t="shared" si="94"/>
        <v>#REF!</v>
      </c>
      <c r="EQ124" s="41" t="e">
        <f t="shared" si="94"/>
        <v>#REF!</v>
      </c>
      <c r="ER124" s="41" t="e">
        <f t="shared" si="94"/>
        <v>#REF!</v>
      </c>
      <c r="ES124" s="41" t="e">
        <f t="shared" si="86"/>
        <v>#REF!</v>
      </c>
      <c r="ET124" s="41" t="e">
        <f t="shared" si="86"/>
        <v>#REF!</v>
      </c>
      <c r="EU124" s="41" t="e">
        <f t="shared" si="86"/>
        <v>#REF!</v>
      </c>
      <c r="EV124" s="41" t="e">
        <f t="shared" si="86"/>
        <v>#REF!</v>
      </c>
      <c r="EW124" s="41" t="e">
        <f t="shared" si="78"/>
        <v>#REF!</v>
      </c>
      <c r="EX124" s="41" t="e">
        <f t="shared" si="78"/>
        <v>#REF!</v>
      </c>
      <c r="EY124" s="41" t="e">
        <f t="shared" si="78"/>
        <v>#REF!</v>
      </c>
      <c r="EZ124" s="41" t="e">
        <f t="shared" si="78"/>
        <v>#REF!</v>
      </c>
      <c r="FA124" s="41" t="e">
        <f t="shared" si="78"/>
        <v>#REF!</v>
      </c>
      <c r="FB124" s="41" t="e">
        <f t="shared" si="78"/>
        <v>#REF!</v>
      </c>
      <c r="FC124" s="41" t="e">
        <f t="shared" si="78"/>
        <v>#REF!</v>
      </c>
      <c r="FD124" s="41" t="e">
        <f t="shared" si="78"/>
        <v>#REF!</v>
      </c>
      <c r="FE124" s="41" t="e">
        <f t="shared" si="78"/>
        <v>#REF!</v>
      </c>
      <c r="FF124" s="41" t="e">
        <f t="shared" si="93"/>
        <v>#REF!</v>
      </c>
      <c r="FG124" s="41" t="e">
        <f t="shared" si="93"/>
        <v>#REF!</v>
      </c>
      <c r="FH124" s="41" t="e">
        <f t="shared" si="93"/>
        <v>#REF!</v>
      </c>
      <c r="FI124" s="41" t="e">
        <f t="shared" si="93"/>
        <v>#REF!</v>
      </c>
      <c r="FJ124" s="41" t="e">
        <f t="shared" si="93"/>
        <v>#REF!</v>
      </c>
      <c r="FK124" s="41" t="e">
        <f t="shared" si="93"/>
        <v>#REF!</v>
      </c>
      <c r="FL124" s="41" t="e">
        <f t="shared" si="93"/>
        <v>#REF!</v>
      </c>
      <c r="FM124" s="41" t="e">
        <f t="shared" si="93"/>
        <v>#REF!</v>
      </c>
      <c r="FN124" s="41" t="e">
        <f t="shared" si="93"/>
        <v>#REF!</v>
      </c>
      <c r="FO124" s="41" t="e">
        <f t="shared" si="93"/>
        <v>#REF!</v>
      </c>
      <c r="FP124" s="41" t="e">
        <f t="shared" si="95"/>
        <v>#REF!</v>
      </c>
      <c r="FQ124" s="41" t="e">
        <f t="shared" si="95"/>
        <v>#REF!</v>
      </c>
      <c r="FR124" s="41" t="e">
        <f t="shared" si="95"/>
        <v>#REF!</v>
      </c>
      <c r="FS124" s="41" t="e">
        <f t="shared" si="95"/>
        <v>#REF!</v>
      </c>
      <c r="FT124" s="41" t="e">
        <f t="shared" si="95"/>
        <v>#REF!</v>
      </c>
      <c r="FU124" s="41" t="e">
        <f t="shared" si="95"/>
        <v>#REF!</v>
      </c>
      <c r="FV124" s="41" t="e">
        <f t="shared" si="95"/>
        <v>#REF!</v>
      </c>
      <c r="FW124" s="41" t="e">
        <f t="shared" si="95"/>
        <v>#REF!</v>
      </c>
      <c r="FX124" s="41" t="e">
        <f t="shared" si="95"/>
        <v>#REF!</v>
      </c>
      <c r="FY124" s="41" t="e">
        <f t="shared" si="87"/>
        <v>#REF!</v>
      </c>
      <c r="FZ124" s="41" t="e">
        <f t="shared" si="87"/>
        <v>#REF!</v>
      </c>
      <c r="GA124" s="41" t="e">
        <f t="shared" si="87"/>
        <v>#REF!</v>
      </c>
      <c r="GB124" s="41" t="e">
        <f t="shared" si="87"/>
        <v>#REF!</v>
      </c>
      <c r="GC124" s="41" t="e">
        <f t="shared" si="80"/>
        <v>#REF!</v>
      </c>
      <c r="GD124" s="41" t="e">
        <f t="shared" si="80"/>
        <v>#REF!</v>
      </c>
      <c r="GE124" s="41" t="e">
        <f t="shared" si="80"/>
        <v>#REF!</v>
      </c>
      <c r="GF124" s="41" t="e">
        <f t="shared" si="80"/>
        <v>#REF!</v>
      </c>
      <c r="GG124" s="41" t="e">
        <f t="shared" si="80"/>
        <v>#REF!</v>
      </c>
      <c r="GH124" s="41" t="e">
        <f t="shared" si="66"/>
        <v>#REF!</v>
      </c>
      <c r="GI124" s="41" t="e">
        <f t="shared" si="66"/>
        <v>#REF!</v>
      </c>
      <c r="GJ124" s="41" t="e">
        <f t="shared" si="66"/>
        <v>#REF!</v>
      </c>
      <c r="GK124" s="41" t="e">
        <f t="shared" si="66"/>
        <v>#REF!</v>
      </c>
      <c r="GL124" s="41" t="e">
        <f t="shared" si="66"/>
        <v>#REF!</v>
      </c>
      <c r="GM124" s="41" t="e">
        <f t="shared" si="89"/>
        <v>#REF!</v>
      </c>
      <c r="GN124" s="41" t="e">
        <f t="shared" si="89"/>
        <v>#REF!</v>
      </c>
      <c r="GO124" s="41" t="e">
        <f t="shared" si="89"/>
        <v>#REF!</v>
      </c>
      <c r="GP124" s="41" t="e">
        <f t="shared" si="89"/>
        <v>#REF!</v>
      </c>
      <c r="GQ124" s="41" t="e">
        <f t="shared" si="89"/>
        <v>#REF!</v>
      </c>
      <c r="GR124" s="41" t="e">
        <f t="shared" si="89"/>
        <v>#REF!</v>
      </c>
      <c r="GS124" s="41" t="e">
        <f t="shared" si="89"/>
        <v>#REF!</v>
      </c>
      <c r="GT124" s="41" t="e">
        <f t="shared" si="89"/>
        <v>#REF!</v>
      </c>
      <c r="GU124" s="41" t="e">
        <f t="shared" si="89"/>
        <v>#REF!</v>
      </c>
      <c r="GV124" s="41" t="e">
        <f t="shared" si="89"/>
        <v>#REF!</v>
      </c>
      <c r="GW124" s="41" t="e">
        <f t="shared" si="89"/>
        <v>#REF!</v>
      </c>
      <c r="GX124" s="41" t="e">
        <f t="shared" si="89"/>
        <v>#REF!</v>
      </c>
      <c r="GY124" s="41" t="e">
        <f t="shared" si="89"/>
        <v>#REF!</v>
      </c>
      <c r="GZ124" s="41" t="e">
        <f t="shared" si="89"/>
        <v>#REF!</v>
      </c>
      <c r="HA124" s="41" t="e">
        <f t="shared" si="89"/>
        <v>#REF!</v>
      </c>
      <c r="HB124" s="41" t="e">
        <f t="shared" si="96"/>
        <v>#REF!</v>
      </c>
      <c r="HC124" s="41" t="e">
        <f t="shared" si="96"/>
        <v>#REF!</v>
      </c>
      <c r="HD124" s="41" t="e">
        <f t="shared" si="96"/>
        <v>#REF!</v>
      </c>
      <c r="HE124" s="41" t="e">
        <f t="shared" si="96"/>
        <v>#REF!</v>
      </c>
      <c r="HF124" s="41" t="e">
        <f t="shared" si="96"/>
        <v>#REF!</v>
      </c>
      <c r="HG124" s="41" t="e">
        <f t="shared" si="96"/>
        <v>#REF!</v>
      </c>
      <c r="HH124" s="41" t="e">
        <f t="shared" si="91"/>
        <v>#REF!</v>
      </c>
      <c r="HI124" s="41" t="e">
        <f t="shared" si="91"/>
        <v>#REF!</v>
      </c>
      <c r="HJ124" s="41" t="e">
        <f t="shared" si="91"/>
        <v>#REF!</v>
      </c>
    </row>
    <row r="125" spans="1:218" ht="14.4" x14ac:dyDescent="0.3">
      <c r="A125" s="42">
        <v>122</v>
      </c>
      <c r="B125" s="43" t="e">
        <f>'CMM2 - AUX CALC'!$DS$67</f>
        <v>#REF!</v>
      </c>
      <c r="DT125" s="41" t="e">
        <f>$B125/(_xlfn.SINGLE(PrazoConcessao)*12-DT$3+1)</f>
        <v>#REF!</v>
      </c>
      <c r="DU125" s="41" t="e">
        <f t="shared" si="97"/>
        <v>#REF!</v>
      </c>
      <c r="DV125" s="41" t="e">
        <f t="shared" si="97"/>
        <v>#REF!</v>
      </c>
      <c r="DW125" s="41" t="e">
        <f t="shared" si="97"/>
        <v>#REF!</v>
      </c>
      <c r="DX125" s="41" t="e">
        <f t="shared" si="97"/>
        <v>#REF!</v>
      </c>
      <c r="DY125" s="41" t="e">
        <f t="shared" si="97"/>
        <v>#REF!</v>
      </c>
      <c r="DZ125" s="41" t="e">
        <f t="shared" si="92"/>
        <v>#REF!</v>
      </c>
      <c r="EA125" s="41" t="e">
        <f t="shared" si="92"/>
        <v>#REF!</v>
      </c>
      <c r="EB125" s="41" t="e">
        <f t="shared" si="92"/>
        <v>#REF!</v>
      </c>
      <c r="EC125" s="41" t="e">
        <f t="shared" si="92"/>
        <v>#REF!</v>
      </c>
      <c r="ED125" s="41" t="e">
        <f t="shared" si="92"/>
        <v>#REF!</v>
      </c>
      <c r="EE125" s="41" t="e">
        <f t="shared" si="92"/>
        <v>#REF!</v>
      </c>
      <c r="EF125" s="41" t="e">
        <f t="shared" si="92"/>
        <v>#REF!</v>
      </c>
      <c r="EG125" s="41" t="e">
        <f t="shared" si="92"/>
        <v>#REF!</v>
      </c>
      <c r="EH125" s="41" t="e">
        <f t="shared" si="92"/>
        <v>#REF!</v>
      </c>
      <c r="EI125" s="41" t="e">
        <f t="shared" si="92"/>
        <v>#REF!</v>
      </c>
      <c r="EJ125" s="41" t="e">
        <f t="shared" si="94"/>
        <v>#REF!</v>
      </c>
      <c r="EK125" s="41" t="e">
        <f t="shared" si="94"/>
        <v>#REF!</v>
      </c>
      <c r="EL125" s="41" t="e">
        <f t="shared" si="94"/>
        <v>#REF!</v>
      </c>
      <c r="EM125" s="41" t="e">
        <f t="shared" si="94"/>
        <v>#REF!</v>
      </c>
      <c r="EN125" s="41" t="e">
        <f t="shared" si="94"/>
        <v>#REF!</v>
      </c>
      <c r="EO125" s="41" t="e">
        <f t="shared" si="94"/>
        <v>#REF!</v>
      </c>
      <c r="EP125" s="41" t="e">
        <f t="shared" si="94"/>
        <v>#REF!</v>
      </c>
      <c r="EQ125" s="41" t="e">
        <f t="shared" si="94"/>
        <v>#REF!</v>
      </c>
      <c r="ER125" s="41" t="e">
        <f t="shared" si="94"/>
        <v>#REF!</v>
      </c>
      <c r="ES125" s="41" t="e">
        <f t="shared" si="86"/>
        <v>#REF!</v>
      </c>
      <c r="ET125" s="41" t="e">
        <f t="shared" si="86"/>
        <v>#REF!</v>
      </c>
      <c r="EU125" s="41" t="e">
        <f t="shared" si="86"/>
        <v>#REF!</v>
      </c>
      <c r="EV125" s="41" t="e">
        <f t="shared" si="86"/>
        <v>#REF!</v>
      </c>
      <c r="EW125" s="41" t="e">
        <f t="shared" si="78"/>
        <v>#REF!</v>
      </c>
      <c r="EX125" s="41" t="e">
        <f t="shared" si="78"/>
        <v>#REF!</v>
      </c>
      <c r="EY125" s="41" t="e">
        <f t="shared" si="78"/>
        <v>#REF!</v>
      </c>
      <c r="EZ125" s="41" t="e">
        <f t="shared" si="78"/>
        <v>#REF!</v>
      </c>
      <c r="FA125" s="41" t="e">
        <f t="shared" ref="FA125:FN151" si="98">EZ125</f>
        <v>#REF!</v>
      </c>
      <c r="FB125" s="41" t="e">
        <f t="shared" si="98"/>
        <v>#REF!</v>
      </c>
      <c r="FC125" s="41" t="e">
        <f t="shared" si="98"/>
        <v>#REF!</v>
      </c>
      <c r="FD125" s="41" t="e">
        <f t="shared" si="98"/>
        <v>#REF!</v>
      </c>
      <c r="FE125" s="41" t="e">
        <f t="shared" si="98"/>
        <v>#REF!</v>
      </c>
      <c r="FF125" s="41" t="e">
        <f t="shared" si="93"/>
        <v>#REF!</v>
      </c>
      <c r="FG125" s="41" t="e">
        <f t="shared" si="93"/>
        <v>#REF!</v>
      </c>
      <c r="FH125" s="41" t="e">
        <f t="shared" si="93"/>
        <v>#REF!</v>
      </c>
      <c r="FI125" s="41" t="e">
        <f t="shared" si="93"/>
        <v>#REF!</v>
      </c>
      <c r="FJ125" s="41" t="e">
        <f t="shared" si="93"/>
        <v>#REF!</v>
      </c>
      <c r="FK125" s="41" t="e">
        <f t="shared" si="93"/>
        <v>#REF!</v>
      </c>
      <c r="FL125" s="41" t="e">
        <f t="shared" si="93"/>
        <v>#REF!</v>
      </c>
      <c r="FM125" s="41" t="e">
        <f t="shared" si="93"/>
        <v>#REF!</v>
      </c>
      <c r="FN125" s="41" t="e">
        <f t="shared" si="93"/>
        <v>#REF!</v>
      </c>
      <c r="FO125" s="41" t="e">
        <f t="shared" si="93"/>
        <v>#REF!</v>
      </c>
      <c r="FP125" s="41" t="e">
        <f t="shared" si="95"/>
        <v>#REF!</v>
      </c>
      <c r="FQ125" s="41" t="e">
        <f t="shared" si="95"/>
        <v>#REF!</v>
      </c>
      <c r="FR125" s="41" t="e">
        <f t="shared" si="95"/>
        <v>#REF!</v>
      </c>
      <c r="FS125" s="41" t="e">
        <f t="shared" si="95"/>
        <v>#REF!</v>
      </c>
      <c r="FT125" s="41" t="e">
        <f t="shared" si="95"/>
        <v>#REF!</v>
      </c>
      <c r="FU125" s="41" t="e">
        <f t="shared" si="95"/>
        <v>#REF!</v>
      </c>
      <c r="FV125" s="41" t="e">
        <f t="shared" si="95"/>
        <v>#REF!</v>
      </c>
      <c r="FW125" s="41" t="e">
        <f t="shared" si="95"/>
        <v>#REF!</v>
      </c>
      <c r="FX125" s="41" t="e">
        <f t="shared" si="95"/>
        <v>#REF!</v>
      </c>
      <c r="FY125" s="41" t="e">
        <f t="shared" si="87"/>
        <v>#REF!</v>
      </c>
      <c r="FZ125" s="41" t="e">
        <f t="shared" si="87"/>
        <v>#REF!</v>
      </c>
      <c r="GA125" s="41" t="e">
        <f t="shared" si="87"/>
        <v>#REF!</v>
      </c>
      <c r="GB125" s="41" t="e">
        <f t="shared" si="87"/>
        <v>#REF!</v>
      </c>
      <c r="GC125" s="41" t="e">
        <f t="shared" si="80"/>
        <v>#REF!</v>
      </c>
      <c r="GD125" s="41" t="e">
        <f t="shared" si="80"/>
        <v>#REF!</v>
      </c>
      <c r="GE125" s="41" t="e">
        <f t="shared" si="80"/>
        <v>#REF!</v>
      </c>
      <c r="GF125" s="41" t="e">
        <f t="shared" si="80"/>
        <v>#REF!</v>
      </c>
      <c r="GG125" s="41" t="e">
        <f t="shared" si="80"/>
        <v>#REF!</v>
      </c>
      <c r="GH125" s="41" t="e">
        <f t="shared" si="66"/>
        <v>#REF!</v>
      </c>
      <c r="GI125" s="41" t="e">
        <f t="shared" si="66"/>
        <v>#REF!</v>
      </c>
      <c r="GJ125" s="41" t="e">
        <f t="shared" si="66"/>
        <v>#REF!</v>
      </c>
      <c r="GK125" s="41" t="e">
        <f t="shared" si="66"/>
        <v>#REF!</v>
      </c>
      <c r="GL125" s="41" t="e">
        <f t="shared" si="66"/>
        <v>#REF!</v>
      </c>
      <c r="GM125" s="41" t="e">
        <f t="shared" si="89"/>
        <v>#REF!</v>
      </c>
      <c r="GN125" s="41" t="e">
        <f t="shared" si="89"/>
        <v>#REF!</v>
      </c>
      <c r="GO125" s="41" t="e">
        <f t="shared" si="89"/>
        <v>#REF!</v>
      </c>
      <c r="GP125" s="41" t="e">
        <f t="shared" si="89"/>
        <v>#REF!</v>
      </c>
      <c r="GQ125" s="41" t="e">
        <f t="shared" si="89"/>
        <v>#REF!</v>
      </c>
      <c r="GR125" s="41" t="e">
        <f t="shared" si="89"/>
        <v>#REF!</v>
      </c>
      <c r="GS125" s="41" t="e">
        <f t="shared" si="89"/>
        <v>#REF!</v>
      </c>
      <c r="GT125" s="41" t="e">
        <f t="shared" si="89"/>
        <v>#REF!</v>
      </c>
      <c r="GU125" s="41" t="e">
        <f t="shared" si="89"/>
        <v>#REF!</v>
      </c>
      <c r="GV125" s="41" t="e">
        <f t="shared" si="89"/>
        <v>#REF!</v>
      </c>
      <c r="GW125" s="41" t="e">
        <f t="shared" si="89"/>
        <v>#REF!</v>
      </c>
      <c r="GX125" s="41" t="e">
        <f t="shared" si="89"/>
        <v>#REF!</v>
      </c>
      <c r="GY125" s="41" t="e">
        <f t="shared" si="89"/>
        <v>#REF!</v>
      </c>
      <c r="GZ125" s="41" t="e">
        <f t="shared" si="89"/>
        <v>#REF!</v>
      </c>
      <c r="HA125" s="41" t="e">
        <f t="shared" si="89"/>
        <v>#REF!</v>
      </c>
      <c r="HB125" s="41" t="e">
        <f t="shared" si="96"/>
        <v>#REF!</v>
      </c>
      <c r="HC125" s="41" t="e">
        <f t="shared" si="96"/>
        <v>#REF!</v>
      </c>
      <c r="HD125" s="41" t="e">
        <f t="shared" si="96"/>
        <v>#REF!</v>
      </c>
      <c r="HE125" s="41" t="e">
        <f t="shared" si="96"/>
        <v>#REF!</v>
      </c>
      <c r="HF125" s="41" t="e">
        <f t="shared" si="96"/>
        <v>#REF!</v>
      </c>
      <c r="HG125" s="41" t="e">
        <f t="shared" si="96"/>
        <v>#REF!</v>
      </c>
      <c r="HH125" s="41" t="e">
        <f t="shared" si="91"/>
        <v>#REF!</v>
      </c>
      <c r="HI125" s="41" t="e">
        <f t="shared" si="91"/>
        <v>#REF!</v>
      </c>
      <c r="HJ125" s="41" t="e">
        <f t="shared" si="91"/>
        <v>#REF!</v>
      </c>
    </row>
    <row r="126" spans="1:218" ht="14.4" x14ac:dyDescent="0.3">
      <c r="A126" s="42">
        <v>123</v>
      </c>
      <c r="B126" s="43" t="e">
        <f>'CMM2 - AUX CALC'!$DT$67</f>
        <v>#REF!</v>
      </c>
      <c r="DU126" s="41" t="e">
        <f>$B126/(_xlfn.SINGLE(PrazoConcessao)*12-DU$3+1)</f>
        <v>#REF!</v>
      </c>
      <c r="DV126" s="41" t="e">
        <f t="shared" si="97"/>
        <v>#REF!</v>
      </c>
      <c r="DW126" s="41" t="e">
        <f t="shared" si="97"/>
        <v>#REF!</v>
      </c>
      <c r="DX126" s="41" t="e">
        <f t="shared" si="97"/>
        <v>#REF!</v>
      </c>
      <c r="DY126" s="41" t="e">
        <f t="shared" si="97"/>
        <v>#REF!</v>
      </c>
      <c r="DZ126" s="41" t="e">
        <f t="shared" si="92"/>
        <v>#REF!</v>
      </c>
      <c r="EA126" s="41" t="e">
        <f t="shared" si="92"/>
        <v>#REF!</v>
      </c>
      <c r="EB126" s="41" t="e">
        <f t="shared" si="92"/>
        <v>#REF!</v>
      </c>
      <c r="EC126" s="41" t="e">
        <f t="shared" si="92"/>
        <v>#REF!</v>
      </c>
      <c r="ED126" s="41" t="e">
        <f t="shared" si="92"/>
        <v>#REF!</v>
      </c>
      <c r="EE126" s="41" t="e">
        <f t="shared" si="92"/>
        <v>#REF!</v>
      </c>
      <c r="EF126" s="41" t="e">
        <f t="shared" si="92"/>
        <v>#REF!</v>
      </c>
      <c r="EG126" s="41" t="e">
        <f t="shared" si="92"/>
        <v>#REF!</v>
      </c>
      <c r="EH126" s="41" t="e">
        <f t="shared" si="92"/>
        <v>#REF!</v>
      </c>
      <c r="EI126" s="41" t="e">
        <f t="shared" si="92"/>
        <v>#REF!</v>
      </c>
      <c r="EJ126" s="41" t="e">
        <f t="shared" si="94"/>
        <v>#REF!</v>
      </c>
      <c r="EK126" s="41" t="e">
        <f t="shared" si="94"/>
        <v>#REF!</v>
      </c>
      <c r="EL126" s="41" t="e">
        <f t="shared" si="94"/>
        <v>#REF!</v>
      </c>
      <c r="EM126" s="41" t="e">
        <f t="shared" si="94"/>
        <v>#REF!</v>
      </c>
      <c r="EN126" s="41" t="e">
        <f t="shared" si="94"/>
        <v>#REF!</v>
      </c>
      <c r="EO126" s="41" t="e">
        <f t="shared" si="94"/>
        <v>#REF!</v>
      </c>
      <c r="EP126" s="41" t="e">
        <f t="shared" si="94"/>
        <v>#REF!</v>
      </c>
      <c r="EQ126" s="41" t="e">
        <f t="shared" si="94"/>
        <v>#REF!</v>
      </c>
      <c r="ER126" s="41" t="e">
        <f t="shared" si="94"/>
        <v>#REF!</v>
      </c>
      <c r="ES126" s="41" t="e">
        <f t="shared" si="86"/>
        <v>#REF!</v>
      </c>
      <c r="ET126" s="41" t="e">
        <f t="shared" si="86"/>
        <v>#REF!</v>
      </c>
      <c r="EU126" s="41" t="e">
        <f t="shared" si="86"/>
        <v>#REF!</v>
      </c>
      <c r="EV126" s="41" t="e">
        <f t="shared" si="86"/>
        <v>#REF!</v>
      </c>
      <c r="EW126" s="41" t="e">
        <f t="shared" si="86"/>
        <v>#REF!</v>
      </c>
      <c r="EX126" s="41" t="e">
        <f t="shared" si="86"/>
        <v>#REF!</v>
      </c>
      <c r="EY126" s="41" t="e">
        <f t="shared" si="86"/>
        <v>#REF!</v>
      </c>
      <c r="EZ126" s="41" t="e">
        <f t="shared" si="86"/>
        <v>#REF!</v>
      </c>
      <c r="FA126" s="41" t="e">
        <f t="shared" si="98"/>
        <v>#REF!</v>
      </c>
      <c r="FB126" s="41" t="e">
        <f t="shared" si="98"/>
        <v>#REF!</v>
      </c>
      <c r="FC126" s="41" t="e">
        <f t="shared" si="98"/>
        <v>#REF!</v>
      </c>
      <c r="FD126" s="41" t="e">
        <f t="shared" si="98"/>
        <v>#REF!</v>
      </c>
      <c r="FE126" s="41" t="e">
        <f t="shared" si="98"/>
        <v>#REF!</v>
      </c>
      <c r="FF126" s="41" t="e">
        <f t="shared" si="93"/>
        <v>#REF!</v>
      </c>
      <c r="FG126" s="41" t="e">
        <f t="shared" si="93"/>
        <v>#REF!</v>
      </c>
      <c r="FH126" s="41" t="e">
        <f t="shared" si="93"/>
        <v>#REF!</v>
      </c>
      <c r="FI126" s="41" t="e">
        <f t="shared" si="93"/>
        <v>#REF!</v>
      </c>
      <c r="FJ126" s="41" t="e">
        <f t="shared" si="93"/>
        <v>#REF!</v>
      </c>
      <c r="FK126" s="41" t="e">
        <f t="shared" si="93"/>
        <v>#REF!</v>
      </c>
      <c r="FL126" s="41" t="e">
        <f t="shared" si="93"/>
        <v>#REF!</v>
      </c>
      <c r="FM126" s="41" t="e">
        <f t="shared" si="93"/>
        <v>#REF!</v>
      </c>
      <c r="FN126" s="41" t="e">
        <f t="shared" si="93"/>
        <v>#REF!</v>
      </c>
      <c r="FO126" s="41" t="e">
        <f t="shared" si="93"/>
        <v>#REF!</v>
      </c>
      <c r="FP126" s="41" t="e">
        <f t="shared" si="95"/>
        <v>#REF!</v>
      </c>
      <c r="FQ126" s="41" t="e">
        <f t="shared" si="95"/>
        <v>#REF!</v>
      </c>
      <c r="FR126" s="41" t="e">
        <f t="shared" si="95"/>
        <v>#REF!</v>
      </c>
      <c r="FS126" s="41" t="e">
        <f t="shared" si="95"/>
        <v>#REF!</v>
      </c>
      <c r="FT126" s="41" t="e">
        <f t="shared" si="95"/>
        <v>#REF!</v>
      </c>
      <c r="FU126" s="41" t="e">
        <f t="shared" si="95"/>
        <v>#REF!</v>
      </c>
      <c r="FV126" s="41" t="e">
        <f t="shared" si="95"/>
        <v>#REF!</v>
      </c>
      <c r="FW126" s="41" t="e">
        <f t="shared" si="95"/>
        <v>#REF!</v>
      </c>
      <c r="FX126" s="41" t="e">
        <f t="shared" si="95"/>
        <v>#REF!</v>
      </c>
      <c r="FY126" s="41" t="e">
        <f t="shared" si="87"/>
        <v>#REF!</v>
      </c>
      <c r="FZ126" s="41" t="e">
        <f t="shared" si="87"/>
        <v>#REF!</v>
      </c>
      <c r="GA126" s="41" t="e">
        <f t="shared" si="87"/>
        <v>#REF!</v>
      </c>
      <c r="GB126" s="41" t="e">
        <f t="shared" si="87"/>
        <v>#REF!</v>
      </c>
      <c r="GC126" s="41" t="e">
        <f t="shared" si="80"/>
        <v>#REF!</v>
      </c>
      <c r="GD126" s="41" t="e">
        <f t="shared" si="80"/>
        <v>#REF!</v>
      </c>
      <c r="GE126" s="41" t="e">
        <f t="shared" si="80"/>
        <v>#REF!</v>
      </c>
      <c r="GF126" s="41" t="e">
        <f t="shared" si="80"/>
        <v>#REF!</v>
      </c>
      <c r="GG126" s="41" t="e">
        <f t="shared" si="80"/>
        <v>#REF!</v>
      </c>
      <c r="GH126" s="41" t="e">
        <f t="shared" si="66"/>
        <v>#REF!</v>
      </c>
      <c r="GI126" s="41" t="e">
        <f t="shared" si="66"/>
        <v>#REF!</v>
      </c>
      <c r="GJ126" s="41" t="e">
        <f t="shared" si="66"/>
        <v>#REF!</v>
      </c>
      <c r="GK126" s="41" t="e">
        <f t="shared" si="66"/>
        <v>#REF!</v>
      </c>
      <c r="GL126" s="41" t="e">
        <f t="shared" si="66"/>
        <v>#REF!</v>
      </c>
      <c r="GM126" s="41" t="e">
        <f t="shared" si="89"/>
        <v>#REF!</v>
      </c>
      <c r="GN126" s="41" t="e">
        <f t="shared" si="89"/>
        <v>#REF!</v>
      </c>
      <c r="GO126" s="41" t="e">
        <f t="shared" si="89"/>
        <v>#REF!</v>
      </c>
      <c r="GP126" s="41" t="e">
        <f t="shared" si="89"/>
        <v>#REF!</v>
      </c>
      <c r="GQ126" s="41" t="e">
        <f t="shared" si="89"/>
        <v>#REF!</v>
      </c>
      <c r="GR126" s="41" t="e">
        <f t="shared" si="89"/>
        <v>#REF!</v>
      </c>
      <c r="GS126" s="41" t="e">
        <f t="shared" si="89"/>
        <v>#REF!</v>
      </c>
      <c r="GT126" s="41" t="e">
        <f t="shared" si="89"/>
        <v>#REF!</v>
      </c>
      <c r="GU126" s="41" t="e">
        <f t="shared" si="89"/>
        <v>#REF!</v>
      </c>
      <c r="GV126" s="41" t="e">
        <f t="shared" si="89"/>
        <v>#REF!</v>
      </c>
      <c r="GW126" s="41" t="e">
        <f t="shared" si="89"/>
        <v>#REF!</v>
      </c>
      <c r="GX126" s="41" t="e">
        <f t="shared" si="89"/>
        <v>#REF!</v>
      </c>
      <c r="GY126" s="41" t="e">
        <f t="shared" si="89"/>
        <v>#REF!</v>
      </c>
      <c r="GZ126" s="41" t="e">
        <f t="shared" si="89"/>
        <v>#REF!</v>
      </c>
      <c r="HA126" s="41" t="e">
        <f t="shared" si="89"/>
        <v>#REF!</v>
      </c>
      <c r="HB126" s="41" t="e">
        <f t="shared" si="96"/>
        <v>#REF!</v>
      </c>
      <c r="HC126" s="41" t="e">
        <f t="shared" si="96"/>
        <v>#REF!</v>
      </c>
      <c r="HD126" s="41" t="e">
        <f t="shared" si="96"/>
        <v>#REF!</v>
      </c>
      <c r="HE126" s="41" t="e">
        <f t="shared" si="96"/>
        <v>#REF!</v>
      </c>
      <c r="HF126" s="41" t="e">
        <f t="shared" si="96"/>
        <v>#REF!</v>
      </c>
      <c r="HG126" s="41" t="e">
        <f t="shared" si="96"/>
        <v>#REF!</v>
      </c>
      <c r="HH126" s="41" t="e">
        <f t="shared" si="91"/>
        <v>#REF!</v>
      </c>
      <c r="HI126" s="41" t="e">
        <f t="shared" si="91"/>
        <v>#REF!</v>
      </c>
      <c r="HJ126" s="41" t="e">
        <f t="shared" si="91"/>
        <v>#REF!</v>
      </c>
    </row>
    <row r="127" spans="1:218" ht="14.4" x14ac:dyDescent="0.3">
      <c r="A127" s="42">
        <v>124</v>
      </c>
      <c r="B127" s="43" t="e">
        <f>'CMM2 - AUX CALC'!$DU$67</f>
        <v>#REF!</v>
      </c>
      <c r="DV127" s="41" t="e">
        <f>$B127/(_xlfn.SINGLE(PrazoConcessao)*12-DV$3+1)</f>
        <v>#REF!</v>
      </c>
      <c r="DW127" s="41" t="e">
        <f t="shared" si="97"/>
        <v>#REF!</v>
      </c>
      <c r="DX127" s="41" t="e">
        <f t="shared" si="97"/>
        <v>#REF!</v>
      </c>
      <c r="DY127" s="41" t="e">
        <f t="shared" si="97"/>
        <v>#REF!</v>
      </c>
      <c r="DZ127" s="41" t="e">
        <f t="shared" si="92"/>
        <v>#REF!</v>
      </c>
      <c r="EA127" s="41" t="e">
        <f t="shared" si="92"/>
        <v>#REF!</v>
      </c>
      <c r="EB127" s="41" t="e">
        <f t="shared" si="92"/>
        <v>#REF!</v>
      </c>
      <c r="EC127" s="41" t="e">
        <f t="shared" si="92"/>
        <v>#REF!</v>
      </c>
      <c r="ED127" s="41" t="e">
        <f t="shared" si="92"/>
        <v>#REF!</v>
      </c>
      <c r="EE127" s="41" t="e">
        <f t="shared" si="92"/>
        <v>#REF!</v>
      </c>
      <c r="EF127" s="41" t="e">
        <f t="shared" si="92"/>
        <v>#REF!</v>
      </c>
      <c r="EG127" s="41" t="e">
        <f t="shared" si="92"/>
        <v>#REF!</v>
      </c>
      <c r="EH127" s="41" t="e">
        <f t="shared" si="92"/>
        <v>#REF!</v>
      </c>
      <c r="EI127" s="41" t="e">
        <f t="shared" si="92"/>
        <v>#REF!</v>
      </c>
      <c r="EJ127" s="41" t="e">
        <f t="shared" si="94"/>
        <v>#REF!</v>
      </c>
      <c r="EK127" s="41" t="e">
        <f t="shared" si="94"/>
        <v>#REF!</v>
      </c>
      <c r="EL127" s="41" t="e">
        <f t="shared" si="94"/>
        <v>#REF!</v>
      </c>
      <c r="EM127" s="41" t="e">
        <f t="shared" si="94"/>
        <v>#REF!</v>
      </c>
      <c r="EN127" s="41" t="e">
        <f t="shared" si="94"/>
        <v>#REF!</v>
      </c>
      <c r="EO127" s="41" t="e">
        <f t="shared" si="94"/>
        <v>#REF!</v>
      </c>
      <c r="EP127" s="41" t="e">
        <f t="shared" si="94"/>
        <v>#REF!</v>
      </c>
      <c r="EQ127" s="41" t="e">
        <f t="shared" si="94"/>
        <v>#REF!</v>
      </c>
      <c r="ER127" s="41" t="e">
        <f t="shared" si="94"/>
        <v>#REF!</v>
      </c>
      <c r="ES127" s="41" t="e">
        <f t="shared" si="86"/>
        <v>#REF!</v>
      </c>
      <c r="ET127" s="41" t="e">
        <f t="shared" si="86"/>
        <v>#REF!</v>
      </c>
      <c r="EU127" s="41" t="e">
        <f t="shared" si="86"/>
        <v>#REF!</v>
      </c>
      <c r="EV127" s="41" t="e">
        <f t="shared" si="86"/>
        <v>#REF!</v>
      </c>
      <c r="EW127" s="41" t="e">
        <f t="shared" si="86"/>
        <v>#REF!</v>
      </c>
      <c r="EX127" s="41" t="e">
        <f t="shared" si="86"/>
        <v>#REF!</v>
      </c>
      <c r="EY127" s="41" t="e">
        <f t="shared" si="86"/>
        <v>#REF!</v>
      </c>
      <c r="EZ127" s="41" t="e">
        <f t="shared" si="86"/>
        <v>#REF!</v>
      </c>
      <c r="FA127" s="41" t="e">
        <f t="shared" si="98"/>
        <v>#REF!</v>
      </c>
      <c r="FB127" s="41" t="e">
        <f t="shared" si="98"/>
        <v>#REF!</v>
      </c>
      <c r="FC127" s="41" t="e">
        <f t="shared" si="98"/>
        <v>#REF!</v>
      </c>
      <c r="FD127" s="41" t="e">
        <f t="shared" si="98"/>
        <v>#REF!</v>
      </c>
      <c r="FE127" s="41" t="e">
        <f t="shared" si="98"/>
        <v>#REF!</v>
      </c>
      <c r="FF127" s="41" t="e">
        <f t="shared" si="93"/>
        <v>#REF!</v>
      </c>
      <c r="FG127" s="41" t="e">
        <f t="shared" si="93"/>
        <v>#REF!</v>
      </c>
      <c r="FH127" s="41" t="e">
        <f t="shared" si="93"/>
        <v>#REF!</v>
      </c>
      <c r="FI127" s="41" t="e">
        <f t="shared" si="93"/>
        <v>#REF!</v>
      </c>
      <c r="FJ127" s="41" t="e">
        <f t="shared" si="93"/>
        <v>#REF!</v>
      </c>
      <c r="FK127" s="41" t="e">
        <f t="shared" si="93"/>
        <v>#REF!</v>
      </c>
      <c r="FL127" s="41" t="e">
        <f t="shared" si="93"/>
        <v>#REF!</v>
      </c>
      <c r="FM127" s="41" t="e">
        <f t="shared" si="93"/>
        <v>#REF!</v>
      </c>
      <c r="FN127" s="41" t="e">
        <f t="shared" si="93"/>
        <v>#REF!</v>
      </c>
      <c r="FO127" s="41" t="e">
        <f t="shared" si="93"/>
        <v>#REF!</v>
      </c>
      <c r="FP127" s="41" t="e">
        <f t="shared" si="95"/>
        <v>#REF!</v>
      </c>
      <c r="FQ127" s="41" t="e">
        <f t="shared" si="95"/>
        <v>#REF!</v>
      </c>
      <c r="FR127" s="41" t="e">
        <f t="shared" si="95"/>
        <v>#REF!</v>
      </c>
      <c r="FS127" s="41" t="e">
        <f t="shared" si="95"/>
        <v>#REF!</v>
      </c>
      <c r="FT127" s="41" t="e">
        <f t="shared" si="95"/>
        <v>#REF!</v>
      </c>
      <c r="FU127" s="41" t="e">
        <f t="shared" si="95"/>
        <v>#REF!</v>
      </c>
      <c r="FV127" s="41" t="e">
        <f t="shared" si="95"/>
        <v>#REF!</v>
      </c>
      <c r="FW127" s="41" t="e">
        <f t="shared" si="95"/>
        <v>#REF!</v>
      </c>
      <c r="FX127" s="41" t="e">
        <f t="shared" si="95"/>
        <v>#REF!</v>
      </c>
      <c r="FY127" s="41" t="e">
        <f t="shared" si="87"/>
        <v>#REF!</v>
      </c>
      <c r="FZ127" s="41" t="e">
        <f t="shared" si="87"/>
        <v>#REF!</v>
      </c>
      <c r="GA127" s="41" t="e">
        <f t="shared" si="87"/>
        <v>#REF!</v>
      </c>
      <c r="GB127" s="41" t="e">
        <f t="shared" si="87"/>
        <v>#REF!</v>
      </c>
      <c r="GC127" s="41" t="e">
        <f t="shared" si="80"/>
        <v>#REF!</v>
      </c>
      <c r="GD127" s="41" t="e">
        <f t="shared" si="80"/>
        <v>#REF!</v>
      </c>
      <c r="GE127" s="41" t="e">
        <f t="shared" si="80"/>
        <v>#REF!</v>
      </c>
      <c r="GF127" s="41" t="e">
        <f t="shared" si="80"/>
        <v>#REF!</v>
      </c>
      <c r="GG127" s="41" t="e">
        <f t="shared" si="80"/>
        <v>#REF!</v>
      </c>
      <c r="GH127" s="41" t="e">
        <f t="shared" si="66"/>
        <v>#REF!</v>
      </c>
      <c r="GI127" s="41" t="e">
        <f t="shared" si="66"/>
        <v>#REF!</v>
      </c>
      <c r="GJ127" s="41" t="e">
        <f t="shared" si="66"/>
        <v>#REF!</v>
      </c>
      <c r="GK127" s="41" t="e">
        <f t="shared" si="66"/>
        <v>#REF!</v>
      </c>
      <c r="GL127" s="41" t="e">
        <f t="shared" si="66"/>
        <v>#REF!</v>
      </c>
      <c r="GM127" s="41" t="e">
        <f t="shared" si="89"/>
        <v>#REF!</v>
      </c>
      <c r="GN127" s="41" t="e">
        <f t="shared" si="89"/>
        <v>#REF!</v>
      </c>
      <c r="GO127" s="41" t="e">
        <f t="shared" si="89"/>
        <v>#REF!</v>
      </c>
      <c r="GP127" s="41" t="e">
        <f t="shared" si="89"/>
        <v>#REF!</v>
      </c>
      <c r="GQ127" s="41" t="e">
        <f t="shared" si="89"/>
        <v>#REF!</v>
      </c>
      <c r="GR127" s="41" t="e">
        <f t="shared" si="89"/>
        <v>#REF!</v>
      </c>
      <c r="GS127" s="41" t="e">
        <f t="shared" ref="GS127:HA155" si="99">GR127</f>
        <v>#REF!</v>
      </c>
      <c r="GT127" s="41" t="e">
        <f t="shared" si="99"/>
        <v>#REF!</v>
      </c>
      <c r="GU127" s="41" t="e">
        <f t="shared" si="99"/>
        <v>#REF!</v>
      </c>
      <c r="GV127" s="41" t="e">
        <f t="shared" si="99"/>
        <v>#REF!</v>
      </c>
      <c r="GW127" s="41" t="e">
        <f t="shared" si="99"/>
        <v>#REF!</v>
      </c>
      <c r="GX127" s="41" t="e">
        <f t="shared" si="99"/>
        <v>#REF!</v>
      </c>
      <c r="GY127" s="41" t="e">
        <f t="shared" si="99"/>
        <v>#REF!</v>
      </c>
      <c r="GZ127" s="41" t="e">
        <f t="shared" si="99"/>
        <v>#REF!</v>
      </c>
      <c r="HA127" s="41" t="e">
        <f t="shared" si="99"/>
        <v>#REF!</v>
      </c>
      <c r="HB127" s="41" t="e">
        <f t="shared" si="96"/>
        <v>#REF!</v>
      </c>
      <c r="HC127" s="41" t="e">
        <f t="shared" si="96"/>
        <v>#REF!</v>
      </c>
      <c r="HD127" s="41" t="e">
        <f t="shared" si="96"/>
        <v>#REF!</v>
      </c>
      <c r="HE127" s="41" t="e">
        <f t="shared" si="96"/>
        <v>#REF!</v>
      </c>
      <c r="HF127" s="41" t="e">
        <f t="shared" si="96"/>
        <v>#REF!</v>
      </c>
      <c r="HG127" s="41" t="e">
        <f t="shared" si="96"/>
        <v>#REF!</v>
      </c>
      <c r="HH127" s="41" t="e">
        <f t="shared" si="91"/>
        <v>#REF!</v>
      </c>
      <c r="HI127" s="41" t="e">
        <f t="shared" si="91"/>
        <v>#REF!</v>
      </c>
      <c r="HJ127" s="41" t="e">
        <f t="shared" si="91"/>
        <v>#REF!</v>
      </c>
    </row>
    <row r="128" spans="1:218" ht="14.4" x14ac:dyDescent="0.3">
      <c r="A128" s="42">
        <v>125</v>
      </c>
      <c r="B128" s="43" t="e">
        <f>'CMM2 - AUX CALC'!$DV$67</f>
        <v>#REF!</v>
      </c>
      <c r="DW128" s="41" t="e">
        <f>$B128/(_xlfn.SINGLE(PrazoConcessao)*12-DW$3+1)</f>
        <v>#REF!</v>
      </c>
      <c r="DX128" s="41" t="e">
        <f t="shared" si="97"/>
        <v>#REF!</v>
      </c>
      <c r="DY128" s="41" t="e">
        <f t="shared" si="97"/>
        <v>#REF!</v>
      </c>
      <c r="DZ128" s="41" t="e">
        <f t="shared" si="92"/>
        <v>#REF!</v>
      </c>
      <c r="EA128" s="41" t="e">
        <f t="shared" si="92"/>
        <v>#REF!</v>
      </c>
      <c r="EB128" s="41" t="e">
        <f t="shared" si="92"/>
        <v>#REF!</v>
      </c>
      <c r="EC128" s="41" t="e">
        <f t="shared" si="92"/>
        <v>#REF!</v>
      </c>
      <c r="ED128" s="41" t="e">
        <f t="shared" si="92"/>
        <v>#REF!</v>
      </c>
      <c r="EE128" s="41" t="e">
        <f t="shared" si="92"/>
        <v>#REF!</v>
      </c>
      <c r="EF128" s="41" t="e">
        <f t="shared" si="92"/>
        <v>#REF!</v>
      </c>
      <c r="EG128" s="41" t="e">
        <f t="shared" si="92"/>
        <v>#REF!</v>
      </c>
      <c r="EH128" s="41" t="e">
        <f t="shared" si="92"/>
        <v>#REF!</v>
      </c>
      <c r="EI128" s="41" t="e">
        <f t="shared" si="92"/>
        <v>#REF!</v>
      </c>
      <c r="EJ128" s="41" t="e">
        <f t="shared" si="94"/>
        <v>#REF!</v>
      </c>
      <c r="EK128" s="41" t="e">
        <f t="shared" si="94"/>
        <v>#REF!</v>
      </c>
      <c r="EL128" s="41" t="e">
        <f t="shared" si="94"/>
        <v>#REF!</v>
      </c>
      <c r="EM128" s="41" t="e">
        <f t="shared" si="94"/>
        <v>#REF!</v>
      </c>
      <c r="EN128" s="41" t="e">
        <f t="shared" si="94"/>
        <v>#REF!</v>
      </c>
      <c r="EO128" s="41" t="e">
        <f t="shared" si="94"/>
        <v>#REF!</v>
      </c>
      <c r="EP128" s="41" t="e">
        <f t="shared" si="94"/>
        <v>#REF!</v>
      </c>
      <c r="EQ128" s="41" t="e">
        <f t="shared" si="94"/>
        <v>#REF!</v>
      </c>
      <c r="ER128" s="41" t="e">
        <f t="shared" si="94"/>
        <v>#REF!</v>
      </c>
      <c r="ES128" s="41" t="e">
        <f t="shared" si="86"/>
        <v>#REF!</v>
      </c>
      <c r="ET128" s="41" t="e">
        <f t="shared" si="86"/>
        <v>#REF!</v>
      </c>
      <c r="EU128" s="41" t="e">
        <f t="shared" si="86"/>
        <v>#REF!</v>
      </c>
      <c r="EV128" s="41" t="e">
        <f t="shared" si="86"/>
        <v>#REF!</v>
      </c>
      <c r="EW128" s="41" t="e">
        <f t="shared" si="86"/>
        <v>#REF!</v>
      </c>
      <c r="EX128" s="41" t="e">
        <f t="shared" si="86"/>
        <v>#REF!</v>
      </c>
      <c r="EY128" s="41" t="e">
        <f t="shared" si="86"/>
        <v>#REF!</v>
      </c>
      <c r="EZ128" s="41" t="e">
        <f t="shared" si="86"/>
        <v>#REF!</v>
      </c>
      <c r="FA128" s="41" t="e">
        <f t="shared" si="98"/>
        <v>#REF!</v>
      </c>
      <c r="FB128" s="41" t="e">
        <f t="shared" si="98"/>
        <v>#REF!</v>
      </c>
      <c r="FC128" s="41" t="e">
        <f t="shared" si="98"/>
        <v>#REF!</v>
      </c>
      <c r="FD128" s="41" t="e">
        <f t="shared" si="98"/>
        <v>#REF!</v>
      </c>
      <c r="FE128" s="41" t="e">
        <f t="shared" si="98"/>
        <v>#REF!</v>
      </c>
      <c r="FF128" s="41" t="e">
        <f t="shared" si="93"/>
        <v>#REF!</v>
      </c>
      <c r="FG128" s="41" t="e">
        <f t="shared" si="93"/>
        <v>#REF!</v>
      </c>
      <c r="FH128" s="41" t="e">
        <f t="shared" si="93"/>
        <v>#REF!</v>
      </c>
      <c r="FI128" s="41" t="e">
        <f t="shared" si="93"/>
        <v>#REF!</v>
      </c>
      <c r="FJ128" s="41" t="e">
        <f t="shared" si="93"/>
        <v>#REF!</v>
      </c>
      <c r="FK128" s="41" t="e">
        <f t="shared" si="93"/>
        <v>#REF!</v>
      </c>
      <c r="FL128" s="41" t="e">
        <f t="shared" si="93"/>
        <v>#REF!</v>
      </c>
      <c r="FM128" s="41" t="e">
        <f t="shared" si="93"/>
        <v>#REF!</v>
      </c>
      <c r="FN128" s="41" t="e">
        <f t="shared" si="93"/>
        <v>#REF!</v>
      </c>
      <c r="FO128" s="41" t="e">
        <f t="shared" si="93"/>
        <v>#REF!</v>
      </c>
      <c r="FP128" s="41" t="e">
        <f t="shared" si="95"/>
        <v>#REF!</v>
      </c>
      <c r="FQ128" s="41" t="e">
        <f t="shared" si="95"/>
        <v>#REF!</v>
      </c>
      <c r="FR128" s="41" t="e">
        <f t="shared" si="95"/>
        <v>#REF!</v>
      </c>
      <c r="FS128" s="41" t="e">
        <f t="shared" si="95"/>
        <v>#REF!</v>
      </c>
      <c r="FT128" s="41" t="e">
        <f t="shared" si="95"/>
        <v>#REF!</v>
      </c>
      <c r="FU128" s="41" t="e">
        <f t="shared" si="95"/>
        <v>#REF!</v>
      </c>
      <c r="FV128" s="41" t="e">
        <f t="shared" si="95"/>
        <v>#REF!</v>
      </c>
      <c r="FW128" s="41" t="e">
        <f t="shared" si="95"/>
        <v>#REF!</v>
      </c>
      <c r="FX128" s="41" t="e">
        <f t="shared" si="95"/>
        <v>#REF!</v>
      </c>
      <c r="FY128" s="41" t="e">
        <f t="shared" si="87"/>
        <v>#REF!</v>
      </c>
      <c r="FZ128" s="41" t="e">
        <f t="shared" si="87"/>
        <v>#REF!</v>
      </c>
      <c r="GA128" s="41" t="e">
        <f t="shared" si="87"/>
        <v>#REF!</v>
      </c>
      <c r="GB128" s="41" t="e">
        <f t="shared" si="87"/>
        <v>#REF!</v>
      </c>
      <c r="GC128" s="41" t="e">
        <f t="shared" si="80"/>
        <v>#REF!</v>
      </c>
      <c r="GD128" s="41" t="e">
        <f t="shared" si="80"/>
        <v>#REF!</v>
      </c>
      <c r="GE128" s="41" t="e">
        <f t="shared" si="80"/>
        <v>#REF!</v>
      </c>
      <c r="GF128" s="41" t="e">
        <f t="shared" si="80"/>
        <v>#REF!</v>
      </c>
      <c r="GG128" s="41" t="e">
        <f t="shared" si="80"/>
        <v>#REF!</v>
      </c>
      <c r="GH128" s="41" t="e">
        <f t="shared" si="66"/>
        <v>#REF!</v>
      </c>
      <c r="GI128" s="41" t="e">
        <f t="shared" si="66"/>
        <v>#REF!</v>
      </c>
      <c r="GJ128" s="41" t="e">
        <f t="shared" si="66"/>
        <v>#REF!</v>
      </c>
      <c r="GK128" s="41" t="e">
        <f t="shared" si="66"/>
        <v>#REF!</v>
      </c>
      <c r="GL128" s="41" t="e">
        <f t="shared" si="66"/>
        <v>#REF!</v>
      </c>
      <c r="GM128" s="41" t="e">
        <f t="shared" si="66"/>
        <v>#REF!</v>
      </c>
      <c r="GN128" s="41" t="e">
        <f t="shared" si="66"/>
        <v>#REF!</v>
      </c>
      <c r="GO128" s="41" t="e">
        <f t="shared" si="66"/>
        <v>#REF!</v>
      </c>
      <c r="GP128" s="41" t="e">
        <f t="shared" si="66"/>
        <v>#REF!</v>
      </c>
      <c r="GQ128" s="41" t="e">
        <f t="shared" si="66"/>
        <v>#REF!</v>
      </c>
      <c r="GR128" s="41" t="e">
        <f t="shared" si="66"/>
        <v>#REF!</v>
      </c>
      <c r="GS128" s="41" t="e">
        <f t="shared" si="99"/>
        <v>#REF!</v>
      </c>
      <c r="GT128" s="41" t="e">
        <f t="shared" si="99"/>
        <v>#REF!</v>
      </c>
      <c r="GU128" s="41" t="e">
        <f t="shared" si="99"/>
        <v>#REF!</v>
      </c>
      <c r="GV128" s="41" t="e">
        <f t="shared" si="99"/>
        <v>#REF!</v>
      </c>
      <c r="GW128" s="41" t="e">
        <f t="shared" si="99"/>
        <v>#REF!</v>
      </c>
      <c r="GX128" s="41" t="e">
        <f t="shared" si="99"/>
        <v>#REF!</v>
      </c>
      <c r="GY128" s="41" t="e">
        <f t="shared" si="99"/>
        <v>#REF!</v>
      </c>
      <c r="GZ128" s="41" t="e">
        <f t="shared" si="99"/>
        <v>#REF!</v>
      </c>
      <c r="HA128" s="41" t="e">
        <f t="shared" si="99"/>
        <v>#REF!</v>
      </c>
      <c r="HB128" s="41" t="e">
        <f t="shared" si="96"/>
        <v>#REF!</v>
      </c>
      <c r="HC128" s="41" t="e">
        <f t="shared" si="96"/>
        <v>#REF!</v>
      </c>
      <c r="HD128" s="41" t="e">
        <f t="shared" si="96"/>
        <v>#REF!</v>
      </c>
      <c r="HE128" s="41" t="e">
        <f t="shared" si="96"/>
        <v>#REF!</v>
      </c>
      <c r="HF128" s="41" t="e">
        <f t="shared" si="96"/>
        <v>#REF!</v>
      </c>
      <c r="HG128" s="41" t="e">
        <f t="shared" si="96"/>
        <v>#REF!</v>
      </c>
      <c r="HH128" s="41" t="e">
        <f t="shared" si="91"/>
        <v>#REF!</v>
      </c>
      <c r="HI128" s="41" t="e">
        <f t="shared" si="91"/>
        <v>#REF!</v>
      </c>
      <c r="HJ128" s="41" t="e">
        <f t="shared" si="91"/>
        <v>#REF!</v>
      </c>
    </row>
    <row r="129" spans="1:218" ht="14.4" x14ac:dyDescent="0.3">
      <c r="A129" s="42">
        <v>126</v>
      </c>
      <c r="B129" s="43" t="e">
        <f>'CMM2 - AUX CALC'!$DW$67</f>
        <v>#REF!</v>
      </c>
      <c r="DX129" s="41" t="e">
        <f>$B129/(_xlfn.SINGLE(PrazoConcessao)*12-DX$3+1)</f>
        <v>#REF!</v>
      </c>
      <c r="DY129" s="41" t="e">
        <f t="shared" si="97"/>
        <v>#REF!</v>
      </c>
      <c r="DZ129" s="41" t="e">
        <f t="shared" si="92"/>
        <v>#REF!</v>
      </c>
      <c r="EA129" s="41" t="e">
        <f t="shared" si="92"/>
        <v>#REF!</v>
      </c>
      <c r="EB129" s="41" t="e">
        <f t="shared" si="92"/>
        <v>#REF!</v>
      </c>
      <c r="EC129" s="41" t="e">
        <f t="shared" si="92"/>
        <v>#REF!</v>
      </c>
      <c r="ED129" s="41" t="e">
        <f t="shared" si="92"/>
        <v>#REF!</v>
      </c>
      <c r="EE129" s="41" t="e">
        <f t="shared" si="92"/>
        <v>#REF!</v>
      </c>
      <c r="EF129" s="41" t="e">
        <f t="shared" si="92"/>
        <v>#REF!</v>
      </c>
      <c r="EG129" s="41" t="e">
        <f t="shared" si="92"/>
        <v>#REF!</v>
      </c>
      <c r="EH129" s="41" t="e">
        <f t="shared" si="92"/>
        <v>#REF!</v>
      </c>
      <c r="EI129" s="41" t="e">
        <f t="shared" si="92"/>
        <v>#REF!</v>
      </c>
      <c r="EJ129" s="41" t="e">
        <f t="shared" si="94"/>
        <v>#REF!</v>
      </c>
      <c r="EK129" s="41" t="e">
        <f t="shared" si="94"/>
        <v>#REF!</v>
      </c>
      <c r="EL129" s="41" t="e">
        <f t="shared" si="94"/>
        <v>#REF!</v>
      </c>
      <c r="EM129" s="41" t="e">
        <f t="shared" si="94"/>
        <v>#REF!</v>
      </c>
      <c r="EN129" s="41" t="e">
        <f t="shared" si="94"/>
        <v>#REF!</v>
      </c>
      <c r="EO129" s="41" t="e">
        <f t="shared" si="94"/>
        <v>#REF!</v>
      </c>
      <c r="EP129" s="41" t="e">
        <f t="shared" si="94"/>
        <v>#REF!</v>
      </c>
      <c r="EQ129" s="41" t="e">
        <f t="shared" si="94"/>
        <v>#REF!</v>
      </c>
      <c r="ER129" s="41" t="e">
        <f t="shared" si="94"/>
        <v>#REF!</v>
      </c>
      <c r="ES129" s="41" t="e">
        <f t="shared" si="86"/>
        <v>#REF!</v>
      </c>
      <c r="ET129" s="41" t="e">
        <f t="shared" si="86"/>
        <v>#REF!</v>
      </c>
      <c r="EU129" s="41" t="e">
        <f t="shared" si="86"/>
        <v>#REF!</v>
      </c>
      <c r="EV129" s="41" t="e">
        <f t="shared" si="86"/>
        <v>#REF!</v>
      </c>
      <c r="EW129" s="41" t="e">
        <f t="shared" si="86"/>
        <v>#REF!</v>
      </c>
      <c r="EX129" s="41" t="e">
        <f t="shared" si="86"/>
        <v>#REF!</v>
      </c>
      <c r="EY129" s="41" t="e">
        <f t="shared" si="86"/>
        <v>#REF!</v>
      </c>
      <c r="EZ129" s="41" t="e">
        <f t="shared" si="86"/>
        <v>#REF!</v>
      </c>
      <c r="FA129" s="41" t="e">
        <f t="shared" si="98"/>
        <v>#REF!</v>
      </c>
      <c r="FB129" s="41" t="e">
        <f t="shared" si="98"/>
        <v>#REF!</v>
      </c>
      <c r="FC129" s="41" t="e">
        <f t="shared" si="98"/>
        <v>#REF!</v>
      </c>
      <c r="FD129" s="41" t="e">
        <f t="shared" si="98"/>
        <v>#REF!</v>
      </c>
      <c r="FE129" s="41" t="e">
        <f t="shared" si="98"/>
        <v>#REF!</v>
      </c>
      <c r="FF129" s="41" t="e">
        <f t="shared" si="93"/>
        <v>#REF!</v>
      </c>
      <c r="FG129" s="41" t="e">
        <f t="shared" si="93"/>
        <v>#REF!</v>
      </c>
      <c r="FH129" s="41" t="e">
        <f t="shared" si="93"/>
        <v>#REF!</v>
      </c>
      <c r="FI129" s="41" t="e">
        <f t="shared" si="93"/>
        <v>#REF!</v>
      </c>
      <c r="FJ129" s="41" t="e">
        <f t="shared" si="93"/>
        <v>#REF!</v>
      </c>
      <c r="FK129" s="41" t="e">
        <f t="shared" si="93"/>
        <v>#REF!</v>
      </c>
      <c r="FL129" s="41" t="e">
        <f t="shared" si="93"/>
        <v>#REF!</v>
      </c>
      <c r="FM129" s="41" t="e">
        <f t="shared" si="93"/>
        <v>#REF!</v>
      </c>
      <c r="FN129" s="41" t="e">
        <f t="shared" si="93"/>
        <v>#REF!</v>
      </c>
      <c r="FO129" s="41" t="e">
        <f t="shared" si="93"/>
        <v>#REF!</v>
      </c>
      <c r="FP129" s="41" t="e">
        <f t="shared" si="95"/>
        <v>#REF!</v>
      </c>
      <c r="FQ129" s="41" t="e">
        <f t="shared" si="95"/>
        <v>#REF!</v>
      </c>
      <c r="FR129" s="41" t="e">
        <f t="shared" si="95"/>
        <v>#REF!</v>
      </c>
      <c r="FS129" s="41" t="e">
        <f t="shared" si="95"/>
        <v>#REF!</v>
      </c>
      <c r="FT129" s="41" t="e">
        <f t="shared" si="95"/>
        <v>#REF!</v>
      </c>
      <c r="FU129" s="41" t="e">
        <f t="shared" si="95"/>
        <v>#REF!</v>
      </c>
      <c r="FV129" s="41" t="e">
        <f t="shared" si="95"/>
        <v>#REF!</v>
      </c>
      <c r="FW129" s="41" t="e">
        <f t="shared" si="95"/>
        <v>#REF!</v>
      </c>
      <c r="FX129" s="41" t="e">
        <f t="shared" si="95"/>
        <v>#REF!</v>
      </c>
      <c r="FY129" s="41" t="e">
        <f t="shared" si="87"/>
        <v>#REF!</v>
      </c>
      <c r="FZ129" s="41" t="e">
        <f t="shared" si="87"/>
        <v>#REF!</v>
      </c>
      <c r="GA129" s="41" t="e">
        <f t="shared" si="87"/>
        <v>#REF!</v>
      </c>
      <c r="GB129" s="41" t="e">
        <f t="shared" si="87"/>
        <v>#REF!</v>
      </c>
      <c r="GC129" s="41" t="e">
        <f t="shared" si="80"/>
        <v>#REF!</v>
      </c>
      <c r="GD129" s="41" t="e">
        <f t="shared" si="80"/>
        <v>#REF!</v>
      </c>
      <c r="GE129" s="41" t="e">
        <f t="shared" si="80"/>
        <v>#REF!</v>
      </c>
      <c r="GF129" s="41" t="e">
        <f t="shared" si="80"/>
        <v>#REF!</v>
      </c>
      <c r="GG129" s="41" t="e">
        <f t="shared" si="80"/>
        <v>#REF!</v>
      </c>
      <c r="GH129" s="41" t="e">
        <f t="shared" si="66"/>
        <v>#REF!</v>
      </c>
      <c r="GI129" s="41" t="e">
        <f t="shared" si="66"/>
        <v>#REF!</v>
      </c>
      <c r="GJ129" s="41" t="e">
        <f t="shared" si="66"/>
        <v>#REF!</v>
      </c>
      <c r="GK129" s="41" t="e">
        <f t="shared" si="66"/>
        <v>#REF!</v>
      </c>
      <c r="GL129" s="41" t="e">
        <f t="shared" si="66"/>
        <v>#REF!</v>
      </c>
      <c r="GM129" s="41" t="e">
        <f t="shared" si="66"/>
        <v>#REF!</v>
      </c>
      <c r="GN129" s="41" t="e">
        <f t="shared" si="66"/>
        <v>#REF!</v>
      </c>
      <c r="GO129" s="41" t="e">
        <f t="shared" si="66"/>
        <v>#REF!</v>
      </c>
      <c r="GP129" s="41" t="e">
        <f t="shared" si="66"/>
        <v>#REF!</v>
      </c>
      <c r="GQ129" s="41" t="e">
        <f t="shared" si="66"/>
        <v>#REF!</v>
      </c>
      <c r="GR129" s="41" t="e">
        <f t="shared" si="66"/>
        <v>#REF!</v>
      </c>
      <c r="GS129" s="41" t="e">
        <f t="shared" si="99"/>
        <v>#REF!</v>
      </c>
      <c r="GT129" s="41" t="e">
        <f t="shared" si="99"/>
        <v>#REF!</v>
      </c>
      <c r="GU129" s="41" t="e">
        <f t="shared" si="99"/>
        <v>#REF!</v>
      </c>
      <c r="GV129" s="41" t="e">
        <f t="shared" si="99"/>
        <v>#REF!</v>
      </c>
      <c r="GW129" s="41" t="e">
        <f t="shared" si="99"/>
        <v>#REF!</v>
      </c>
      <c r="GX129" s="41" t="e">
        <f t="shared" si="99"/>
        <v>#REF!</v>
      </c>
      <c r="GY129" s="41" t="e">
        <f t="shared" si="99"/>
        <v>#REF!</v>
      </c>
      <c r="GZ129" s="41" t="e">
        <f t="shared" si="99"/>
        <v>#REF!</v>
      </c>
      <c r="HA129" s="41" t="e">
        <f t="shared" si="99"/>
        <v>#REF!</v>
      </c>
      <c r="HB129" s="41" t="e">
        <f t="shared" si="96"/>
        <v>#REF!</v>
      </c>
      <c r="HC129" s="41" t="e">
        <f t="shared" si="96"/>
        <v>#REF!</v>
      </c>
      <c r="HD129" s="41" t="e">
        <f t="shared" si="96"/>
        <v>#REF!</v>
      </c>
      <c r="HE129" s="41" t="e">
        <f t="shared" si="96"/>
        <v>#REF!</v>
      </c>
      <c r="HF129" s="41" t="e">
        <f t="shared" si="96"/>
        <v>#REF!</v>
      </c>
      <c r="HG129" s="41" t="e">
        <f t="shared" si="96"/>
        <v>#REF!</v>
      </c>
      <c r="HH129" s="41" t="e">
        <f t="shared" si="91"/>
        <v>#REF!</v>
      </c>
      <c r="HI129" s="41" t="e">
        <f t="shared" si="91"/>
        <v>#REF!</v>
      </c>
      <c r="HJ129" s="41" t="e">
        <f t="shared" si="91"/>
        <v>#REF!</v>
      </c>
    </row>
    <row r="130" spans="1:218" ht="14.4" x14ac:dyDescent="0.3">
      <c r="A130" s="42">
        <v>127</v>
      </c>
      <c r="B130" s="43" t="e">
        <f>'CMM2 - AUX CALC'!$DX$67</f>
        <v>#REF!</v>
      </c>
      <c r="DY130" s="41" t="e">
        <f>$B130/(_xlfn.SINGLE(PrazoConcessao)*12-DY$3+1)</f>
        <v>#REF!</v>
      </c>
      <c r="DZ130" s="41" t="e">
        <f t="shared" si="92"/>
        <v>#REF!</v>
      </c>
      <c r="EA130" s="41" t="e">
        <f t="shared" si="92"/>
        <v>#REF!</v>
      </c>
      <c r="EB130" s="41" t="e">
        <f t="shared" si="92"/>
        <v>#REF!</v>
      </c>
      <c r="EC130" s="41" t="e">
        <f t="shared" si="92"/>
        <v>#REF!</v>
      </c>
      <c r="ED130" s="41" t="e">
        <f t="shared" si="92"/>
        <v>#REF!</v>
      </c>
      <c r="EE130" s="41" t="e">
        <f t="shared" si="92"/>
        <v>#REF!</v>
      </c>
      <c r="EF130" s="41" t="e">
        <f t="shared" si="92"/>
        <v>#REF!</v>
      </c>
      <c r="EG130" s="41" t="e">
        <f t="shared" si="92"/>
        <v>#REF!</v>
      </c>
      <c r="EH130" s="41" t="e">
        <f t="shared" si="92"/>
        <v>#REF!</v>
      </c>
      <c r="EI130" s="41" t="e">
        <f t="shared" si="92"/>
        <v>#REF!</v>
      </c>
      <c r="EJ130" s="41" t="e">
        <f t="shared" si="94"/>
        <v>#REF!</v>
      </c>
      <c r="EK130" s="41" t="e">
        <f t="shared" si="94"/>
        <v>#REF!</v>
      </c>
      <c r="EL130" s="41" t="e">
        <f t="shared" si="94"/>
        <v>#REF!</v>
      </c>
      <c r="EM130" s="41" t="e">
        <f t="shared" si="94"/>
        <v>#REF!</v>
      </c>
      <c r="EN130" s="41" t="e">
        <f t="shared" si="94"/>
        <v>#REF!</v>
      </c>
      <c r="EO130" s="41" t="e">
        <f t="shared" si="94"/>
        <v>#REF!</v>
      </c>
      <c r="EP130" s="41" t="e">
        <f t="shared" si="94"/>
        <v>#REF!</v>
      </c>
      <c r="EQ130" s="41" t="e">
        <f t="shared" si="94"/>
        <v>#REF!</v>
      </c>
      <c r="ER130" s="41" t="e">
        <f t="shared" si="94"/>
        <v>#REF!</v>
      </c>
      <c r="ES130" s="41" t="e">
        <f t="shared" si="86"/>
        <v>#REF!</v>
      </c>
      <c r="ET130" s="41" t="e">
        <f t="shared" si="86"/>
        <v>#REF!</v>
      </c>
      <c r="EU130" s="41" t="e">
        <f t="shared" si="86"/>
        <v>#REF!</v>
      </c>
      <c r="EV130" s="41" t="e">
        <f t="shared" si="86"/>
        <v>#REF!</v>
      </c>
      <c r="EW130" s="41" t="e">
        <f t="shared" si="86"/>
        <v>#REF!</v>
      </c>
      <c r="EX130" s="41" t="e">
        <f t="shared" si="86"/>
        <v>#REF!</v>
      </c>
      <c r="EY130" s="41" t="e">
        <f t="shared" si="86"/>
        <v>#REF!</v>
      </c>
      <c r="EZ130" s="41" t="e">
        <f t="shared" si="86"/>
        <v>#REF!</v>
      </c>
      <c r="FA130" s="41" t="e">
        <f t="shared" si="98"/>
        <v>#REF!</v>
      </c>
      <c r="FB130" s="41" t="e">
        <f t="shared" si="98"/>
        <v>#REF!</v>
      </c>
      <c r="FC130" s="41" t="e">
        <f t="shared" si="98"/>
        <v>#REF!</v>
      </c>
      <c r="FD130" s="41" t="e">
        <f t="shared" si="98"/>
        <v>#REF!</v>
      </c>
      <c r="FE130" s="41" t="e">
        <f t="shared" si="98"/>
        <v>#REF!</v>
      </c>
      <c r="FF130" s="41" t="e">
        <f t="shared" si="93"/>
        <v>#REF!</v>
      </c>
      <c r="FG130" s="41" t="e">
        <f t="shared" si="93"/>
        <v>#REF!</v>
      </c>
      <c r="FH130" s="41" t="e">
        <f t="shared" si="93"/>
        <v>#REF!</v>
      </c>
      <c r="FI130" s="41" t="e">
        <f t="shared" si="93"/>
        <v>#REF!</v>
      </c>
      <c r="FJ130" s="41" t="e">
        <f t="shared" si="93"/>
        <v>#REF!</v>
      </c>
      <c r="FK130" s="41" t="e">
        <f t="shared" si="93"/>
        <v>#REF!</v>
      </c>
      <c r="FL130" s="41" t="e">
        <f t="shared" si="93"/>
        <v>#REF!</v>
      </c>
      <c r="FM130" s="41" t="e">
        <f t="shared" si="93"/>
        <v>#REF!</v>
      </c>
      <c r="FN130" s="41" t="e">
        <f t="shared" si="93"/>
        <v>#REF!</v>
      </c>
      <c r="FO130" s="41" t="e">
        <f t="shared" si="93"/>
        <v>#REF!</v>
      </c>
      <c r="FP130" s="41" t="e">
        <f t="shared" si="95"/>
        <v>#REF!</v>
      </c>
      <c r="FQ130" s="41" t="e">
        <f t="shared" si="95"/>
        <v>#REF!</v>
      </c>
      <c r="FR130" s="41" t="e">
        <f t="shared" si="95"/>
        <v>#REF!</v>
      </c>
      <c r="FS130" s="41" t="e">
        <f t="shared" si="95"/>
        <v>#REF!</v>
      </c>
      <c r="FT130" s="41" t="e">
        <f t="shared" si="95"/>
        <v>#REF!</v>
      </c>
      <c r="FU130" s="41" t="e">
        <f t="shared" si="95"/>
        <v>#REF!</v>
      </c>
      <c r="FV130" s="41" t="e">
        <f t="shared" si="95"/>
        <v>#REF!</v>
      </c>
      <c r="FW130" s="41" t="e">
        <f t="shared" si="95"/>
        <v>#REF!</v>
      </c>
      <c r="FX130" s="41" t="e">
        <f t="shared" si="95"/>
        <v>#REF!</v>
      </c>
      <c r="FY130" s="41" t="e">
        <f t="shared" si="87"/>
        <v>#REF!</v>
      </c>
      <c r="FZ130" s="41" t="e">
        <f t="shared" si="87"/>
        <v>#REF!</v>
      </c>
      <c r="GA130" s="41" t="e">
        <f t="shared" si="87"/>
        <v>#REF!</v>
      </c>
      <c r="GB130" s="41" t="e">
        <f t="shared" si="87"/>
        <v>#REF!</v>
      </c>
      <c r="GC130" s="41" t="e">
        <f t="shared" si="80"/>
        <v>#REF!</v>
      </c>
      <c r="GD130" s="41" t="e">
        <f t="shared" si="80"/>
        <v>#REF!</v>
      </c>
      <c r="GE130" s="41" t="e">
        <f t="shared" si="80"/>
        <v>#REF!</v>
      </c>
      <c r="GF130" s="41" t="e">
        <f t="shared" si="80"/>
        <v>#REF!</v>
      </c>
      <c r="GG130" s="41" t="e">
        <f t="shared" si="80"/>
        <v>#REF!</v>
      </c>
      <c r="GH130" s="41" t="e">
        <f t="shared" si="80"/>
        <v>#REF!</v>
      </c>
      <c r="GI130" s="41" t="e">
        <f t="shared" si="80"/>
        <v>#REF!</v>
      </c>
      <c r="GJ130" s="41" t="e">
        <f t="shared" si="80"/>
        <v>#REF!</v>
      </c>
      <c r="GK130" s="41" t="e">
        <f t="shared" si="80"/>
        <v>#REF!</v>
      </c>
      <c r="GL130" s="41" t="e">
        <f t="shared" si="80"/>
        <v>#REF!</v>
      </c>
      <c r="GM130" s="41" t="e">
        <f t="shared" si="80"/>
        <v>#REF!</v>
      </c>
      <c r="GN130" s="41" t="e">
        <f t="shared" si="80"/>
        <v>#REF!</v>
      </c>
      <c r="GO130" s="41" t="e">
        <f t="shared" si="80"/>
        <v>#REF!</v>
      </c>
      <c r="GP130" s="41" t="e">
        <f t="shared" si="80"/>
        <v>#REF!</v>
      </c>
      <c r="GQ130" s="41" t="e">
        <f t="shared" si="80"/>
        <v>#REF!</v>
      </c>
      <c r="GR130" s="41" t="e">
        <f t="shared" si="80"/>
        <v>#REF!</v>
      </c>
      <c r="GS130" s="41" t="e">
        <f t="shared" si="99"/>
        <v>#REF!</v>
      </c>
      <c r="GT130" s="41" t="e">
        <f t="shared" si="99"/>
        <v>#REF!</v>
      </c>
      <c r="GU130" s="41" t="e">
        <f t="shared" si="99"/>
        <v>#REF!</v>
      </c>
      <c r="GV130" s="41" t="e">
        <f t="shared" si="99"/>
        <v>#REF!</v>
      </c>
      <c r="GW130" s="41" t="e">
        <f t="shared" si="99"/>
        <v>#REF!</v>
      </c>
      <c r="GX130" s="41" t="e">
        <f t="shared" si="99"/>
        <v>#REF!</v>
      </c>
      <c r="GY130" s="41" t="e">
        <f t="shared" si="99"/>
        <v>#REF!</v>
      </c>
      <c r="GZ130" s="41" t="e">
        <f t="shared" si="99"/>
        <v>#REF!</v>
      </c>
      <c r="HA130" s="41" t="e">
        <f t="shared" si="99"/>
        <v>#REF!</v>
      </c>
      <c r="HB130" s="41" t="e">
        <f t="shared" si="96"/>
        <v>#REF!</v>
      </c>
      <c r="HC130" s="41" t="e">
        <f t="shared" si="96"/>
        <v>#REF!</v>
      </c>
      <c r="HD130" s="41" t="e">
        <f t="shared" si="96"/>
        <v>#REF!</v>
      </c>
      <c r="HE130" s="41" t="e">
        <f t="shared" si="96"/>
        <v>#REF!</v>
      </c>
      <c r="HF130" s="41" t="e">
        <f t="shared" si="96"/>
        <v>#REF!</v>
      </c>
      <c r="HG130" s="41" t="e">
        <f t="shared" si="96"/>
        <v>#REF!</v>
      </c>
      <c r="HH130" s="41" t="e">
        <f t="shared" si="91"/>
        <v>#REF!</v>
      </c>
      <c r="HI130" s="41" t="e">
        <f t="shared" si="91"/>
        <v>#REF!</v>
      </c>
      <c r="HJ130" s="41" t="e">
        <f t="shared" si="91"/>
        <v>#REF!</v>
      </c>
    </row>
    <row r="131" spans="1:218" ht="14.4" x14ac:dyDescent="0.3">
      <c r="A131" s="42">
        <v>128</v>
      </c>
      <c r="B131" s="43" t="e">
        <f>'CMM2 - AUX CALC'!$DY$67</f>
        <v>#REF!</v>
      </c>
      <c r="DZ131" s="41" t="e">
        <f>$B131/(_xlfn.SINGLE(PrazoConcessao)*12-DZ$3+1)</f>
        <v>#REF!</v>
      </c>
      <c r="EA131" s="41" t="e">
        <f t="shared" si="92"/>
        <v>#REF!</v>
      </c>
      <c r="EB131" s="41" t="e">
        <f t="shared" si="92"/>
        <v>#REF!</v>
      </c>
      <c r="EC131" s="41" t="e">
        <f t="shared" si="92"/>
        <v>#REF!</v>
      </c>
      <c r="ED131" s="41" t="e">
        <f t="shared" si="92"/>
        <v>#REF!</v>
      </c>
      <c r="EE131" s="41" t="e">
        <f t="shared" si="92"/>
        <v>#REF!</v>
      </c>
      <c r="EF131" s="41" t="e">
        <f t="shared" si="92"/>
        <v>#REF!</v>
      </c>
      <c r="EG131" s="41" t="e">
        <f t="shared" si="92"/>
        <v>#REF!</v>
      </c>
      <c r="EH131" s="41" t="e">
        <f t="shared" si="92"/>
        <v>#REF!</v>
      </c>
      <c r="EI131" s="41" t="e">
        <f t="shared" si="92"/>
        <v>#REF!</v>
      </c>
      <c r="EJ131" s="41" t="e">
        <f t="shared" si="94"/>
        <v>#REF!</v>
      </c>
      <c r="EK131" s="41" t="e">
        <f t="shared" si="94"/>
        <v>#REF!</v>
      </c>
      <c r="EL131" s="41" t="e">
        <f t="shared" si="94"/>
        <v>#REF!</v>
      </c>
      <c r="EM131" s="41" t="e">
        <f t="shared" si="94"/>
        <v>#REF!</v>
      </c>
      <c r="EN131" s="41" t="e">
        <f t="shared" si="94"/>
        <v>#REF!</v>
      </c>
      <c r="EO131" s="41" t="e">
        <f t="shared" si="94"/>
        <v>#REF!</v>
      </c>
      <c r="EP131" s="41" t="e">
        <f t="shared" si="94"/>
        <v>#REF!</v>
      </c>
      <c r="EQ131" s="41" t="e">
        <f t="shared" si="94"/>
        <v>#REF!</v>
      </c>
      <c r="ER131" s="41" t="e">
        <f t="shared" si="94"/>
        <v>#REF!</v>
      </c>
      <c r="ES131" s="41" t="e">
        <f t="shared" si="86"/>
        <v>#REF!</v>
      </c>
      <c r="ET131" s="41" t="e">
        <f t="shared" si="86"/>
        <v>#REF!</v>
      </c>
      <c r="EU131" s="41" t="e">
        <f t="shared" si="86"/>
        <v>#REF!</v>
      </c>
      <c r="EV131" s="41" t="e">
        <f t="shared" si="86"/>
        <v>#REF!</v>
      </c>
      <c r="EW131" s="41" t="e">
        <f t="shared" si="86"/>
        <v>#REF!</v>
      </c>
      <c r="EX131" s="41" t="e">
        <f t="shared" si="86"/>
        <v>#REF!</v>
      </c>
      <c r="EY131" s="41" t="e">
        <f t="shared" si="86"/>
        <v>#REF!</v>
      </c>
      <c r="EZ131" s="41" t="e">
        <f t="shared" si="86"/>
        <v>#REF!</v>
      </c>
      <c r="FA131" s="41" t="e">
        <f t="shared" si="98"/>
        <v>#REF!</v>
      </c>
      <c r="FB131" s="41" t="e">
        <f t="shared" si="98"/>
        <v>#REF!</v>
      </c>
      <c r="FC131" s="41" t="e">
        <f t="shared" si="98"/>
        <v>#REF!</v>
      </c>
      <c r="FD131" s="41" t="e">
        <f t="shared" si="98"/>
        <v>#REF!</v>
      </c>
      <c r="FE131" s="41" t="e">
        <f t="shared" si="98"/>
        <v>#REF!</v>
      </c>
      <c r="FF131" s="41" t="e">
        <f t="shared" si="93"/>
        <v>#REF!</v>
      </c>
      <c r="FG131" s="41" t="e">
        <f t="shared" si="93"/>
        <v>#REF!</v>
      </c>
      <c r="FH131" s="41" t="e">
        <f t="shared" si="93"/>
        <v>#REF!</v>
      </c>
      <c r="FI131" s="41" t="e">
        <f t="shared" si="93"/>
        <v>#REF!</v>
      </c>
      <c r="FJ131" s="41" t="e">
        <f t="shared" si="93"/>
        <v>#REF!</v>
      </c>
      <c r="FK131" s="41" t="e">
        <f t="shared" si="93"/>
        <v>#REF!</v>
      </c>
      <c r="FL131" s="41" t="e">
        <f t="shared" si="93"/>
        <v>#REF!</v>
      </c>
      <c r="FM131" s="41" t="e">
        <f t="shared" si="93"/>
        <v>#REF!</v>
      </c>
      <c r="FN131" s="41" t="e">
        <f t="shared" si="93"/>
        <v>#REF!</v>
      </c>
      <c r="FO131" s="41" t="e">
        <f t="shared" si="93"/>
        <v>#REF!</v>
      </c>
      <c r="FP131" s="41" t="e">
        <f t="shared" si="95"/>
        <v>#REF!</v>
      </c>
      <c r="FQ131" s="41" t="e">
        <f t="shared" si="95"/>
        <v>#REF!</v>
      </c>
      <c r="FR131" s="41" t="e">
        <f t="shared" si="95"/>
        <v>#REF!</v>
      </c>
      <c r="FS131" s="41" t="e">
        <f t="shared" si="95"/>
        <v>#REF!</v>
      </c>
      <c r="FT131" s="41" t="e">
        <f t="shared" si="95"/>
        <v>#REF!</v>
      </c>
      <c r="FU131" s="41" t="e">
        <f t="shared" si="95"/>
        <v>#REF!</v>
      </c>
      <c r="FV131" s="41" t="e">
        <f t="shared" si="95"/>
        <v>#REF!</v>
      </c>
      <c r="FW131" s="41" t="e">
        <f t="shared" si="95"/>
        <v>#REF!</v>
      </c>
      <c r="FX131" s="41" t="e">
        <f t="shared" si="95"/>
        <v>#REF!</v>
      </c>
      <c r="FY131" s="41" t="e">
        <f t="shared" si="87"/>
        <v>#REF!</v>
      </c>
      <c r="FZ131" s="41" t="e">
        <f t="shared" si="87"/>
        <v>#REF!</v>
      </c>
      <c r="GA131" s="41" t="e">
        <f t="shared" si="87"/>
        <v>#REF!</v>
      </c>
      <c r="GB131" s="41" t="e">
        <f t="shared" si="87"/>
        <v>#REF!</v>
      </c>
      <c r="GC131" s="41" t="e">
        <f t="shared" si="80"/>
        <v>#REF!</v>
      </c>
      <c r="GD131" s="41" t="e">
        <f t="shared" si="80"/>
        <v>#REF!</v>
      </c>
      <c r="GE131" s="41" t="e">
        <f t="shared" si="80"/>
        <v>#REF!</v>
      </c>
      <c r="GF131" s="41" t="e">
        <f t="shared" si="80"/>
        <v>#REF!</v>
      </c>
      <c r="GG131" s="41" t="e">
        <f t="shared" si="80"/>
        <v>#REF!</v>
      </c>
      <c r="GH131" s="41" t="e">
        <f t="shared" si="80"/>
        <v>#REF!</v>
      </c>
      <c r="GI131" s="41" t="e">
        <f t="shared" si="80"/>
        <v>#REF!</v>
      </c>
      <c r="GJ131" s="41" t="e">
        <f t="shared" si="80"/>
        <v>#REF!</v>
      </c>
      <c r="GK131" s="41" t="e">
        <f t="shared" si="80"/>
        <v>#REF!</v>
      </c>
      <c r="GL131" s="41" t="e">
        <f t="shared" si="80"/>
        <v>#REF!</v>
      </c>
      <c r="GM131" s="41" t="e">
        <f t="shared" si="80"/>
        <v>#REF!</v>
      </c>
      <c r="GN131" s="41" t="e">
        <f t="shared" si="80"/>
        <v>#REF!</v>
      </c>
      <c r="GO131" s="41" t="e">
        <f t="shared" si="80"/>
        <v>#REF!</v>
      </c>
      <c r="GP131" s="41" t="e">
        <f t="shared" si="80"/>
        <v>#REF!</v>
      </c>
      <c r="GQ131" s="41" t="e">
        <f t="shared" si="80"/>
        <v>#REF!</v>
      </c>
      <c r="GR131" s="41" t="e">
        <f t="shared" si="80"/>
        <v>#REF!</v>
      </c>
      <c r="GS131" s="41" t="e">
        <f t="shared" si="99"/>
        <v>#REF!</v>
      </c>
      <c r="GT131" s="41" t="e">
        <f t="shared" si="99"/>
        <v>#REF!</v>
      </c>
      <c r="GU131" s="41" t="e">
        <f t="shared" si="99"/>
        <v>#REF!</v>
      </c>
      <c r="GV131" s="41" t="e">
        <f t="shared" si="99"/>
        <v>#REF!</v>
      </c>
      <c r="GW131" s="41" t="e">
        <f t="shared" si="99"/>
        <v>#REF!</v>
      </c>
      <c r="GX131" s="41" t="e">
        <f t="shared" si="99"/>
        <v>#REF!</v>
      </c>
      <c r="GY131" s="41" t="e">
        <f t="shared" si="99"/>
        <v>#REF!</v>
      </c>
      <c r="GZ131" s="41" t="e">
        <f t="shared" si="99"/>
        <v>#REF!</v>
      </c>
      <c r="HA131" s="41" t="e">
        <f t="shared" si="99"/>
        <v>#REF!</v>
      </c>
      <c r="HB131" s="41" t="e">
        <f t="shared" si="96"/>
        <v>#REF!</v>
      </c>
      <c r="HC131" s="41" t="e">
        <f t="shared" si="96"/>
        <v>#REF!</v>
      </c>
      <c r="HD131" s="41" t="e">
        <f t="shared" si="96"/>
        <v>#REF!</v>
      </c>
      <c r="HE131" s="41" t="e">
        <f t="shared" si="96"/>
        <v>#REF!</v>
      </c>
      <c r="HF131" s="41" t="e">
        <f t="shared" si="96"/>
        <v>#REF!</v>
      </c>
      <c r="HG131" s="41" t="e">
        <f t="shared" si="96"/>
        <v>#REF!</v>
      </c>
      <c r="HH131" s="41" t="e">
        <f t="shared" si="91"/>
        <v>#REF!</v>
      </c>
      <c r="HI131" s="41" t="e">
        <f t="shared" si="91"/>
        <v>#REF!</v>
      </c>
      <c r="HJ131" s="41" t="e">
        <f t="shared" si="91"/>
        <v>#REF!</v>
      </c>
    </row>
    <row r="132" spans="1:218" ht="14.4" x14ac:dyDescent="0.3">
      <c r="A132" s="42">
        <v>129</v>
      </c>
      <c r="B132" s="43" t="e">
        <f>'CMM2 - AUX CALC'!$DZ$67</f>
        <v>#REF!</v>
      </c>
      <c r="EA132" s="41" t="e">
        <f>$B132/(_xlfn.SINGLE(PrazoConcessao)*12-EA$3+1)</f>
        <v>#REF!</v>
      </c>
      <c r="EB132" s="41" t="e">
        <f t="shared" si="92"/>
        <v>#REF!</v>
      </c>
      <c r="EC132" s="41" t="e">
        <f t="shared" si="92"/>
        <v>#REF!</v>
      </c>
      <c r="ED132" s="41" t="e">
        <f t="shared" si="92"/>
        <v>#REF!</v>
      </c>
      <c r="EE132" s="41" t="e">
        <f t="shared" si="92"/>
        <v>#REF!</v>
      </c>
      <c r="EF132" s="41" t="e">
        <f t="shared" si="92"/>
        <v>#REF!</v>
      </c>
      <c r="EG132" s="41" t="e">
        <f t="shared" si="92"/>
        <v>#REF!</v>
      </c>
      <c r="EH132" s="41" t="e">
        <f t="shared" si="92"/>
        <v>#REF!</v>
      </c>
      <c r="EI132" s="41" t="e">
        <f t="shared" si="92"/>
        <v>#REF!</v>
      </c>
      <c r="EJ132" s="41" t="e">
        <f t="shared" si="94"/>
        <v>#REF!</v>
      </c>
      <c r="EK132" s="41" t="e">
        <f t="shared" si="94"/>
        <v>#REF!</v>
      </c>
      <c r="EL132" s="41" t="e">
        <f t="shared" si="94"/>
        <v>#REF!</v>
      </c>
      <c r="EM132" s="41" t="e">
        <f t="shared" si="94"/>
        <v>#REF!</v>
      </c>
      <c r="EN132" s="41" t="e">
        <f t="shared" si="94"/>
        <v>#REF!</v>
      </c>
      <c r="EO132" s="41" t="e">
        <f t="shared" si="94"/>
        <v>#REF!</v>
      </c>
      <c r="EP132" s="41" t="e">
        <f t="shared" si="94"/>
        <v>#REF!</v>
      </c>
      <c r="EQ132" s="41" t="e">
        <f t="shared" si="94"/>
        <v>#REF!</v>
      </c>
      <c r="ER132" s="41" t="e">
        <f t="shared" si="94"/>
        <v>#REF!</v>
      </c>
      <c r="ES132" s="41" t="e">
        <f t="shared" si="86"/>
        <v>#REF!</v>
      </c>
      <c r="ET132" s="41" t="e">
        <f t="shared" si="86"/>
        <v>#REF!</v>
      </c>
      <c r="EU132" s="41" t="e">
        <f t="shared" si="86"/>
        <v>#REF!</v>
      </c>
      <c r="EV132" s="41" t="e">
        <f t="shared" si="86"/>
        <v>#REF!</v>
      </c>
      <c r="EW132" s="41" t="e">
        <f t="shared" si="86"/>
        <v>#REF!</v>
      </c>
      <c r="EX132" s="41" t="e">
        <f t="shared" si="86"/>
        <v>#REF!</v>
      </c>
      <c r="EY132" s="41" t="e">
        <f t="shared" si="86"/>
        <v>#REF!</v>
      </c>
      <c r="EZ132" s="41" t="e">
        <f t="shared" si="86"/>
        <v>#REF!</v>
      </c>
      <c r="FA132" s="41" t="e">
        <f t="shared" si="98"/>
        <v>#REF!</v>
      </c>
      <c r="FB132" s="41" t="e">
        <f t="shared" si="98"/>
        <v>#REF!</v>
      </c>
      <c r="FC132" s="41" t="e">
        <f t="shared" si="98"/>
        <v>#REF!</v>
      </c>
      <c r="FD132" s="41" t="e">
        <f t="shared" si="98"/>
        <v>#REF!</v>
      </c>
      <c r="FE132" s="41" t="e">
        <f t="shared" si="98"/>
        <v>#REF!</v>
      </c>
      <c r="FF132" s="41" t="e">
        <f t="shared" si="93"/>
        <v>#REF!</v>
      </c>
      <c r="FG132" s="41" t="e">
        <f t="shared" si="93"/>
        <v>#REF!</v>
      </c>
      <c r="FH132" s="41" t="e">
        <f t="shared" si="93"/>
        <v>#REF!</v>
      </c>
      <c r="FI132" s="41" t="e">
        <f t="shared" si="93"/>
        <v>#REF!</v>
      </c>
      <c r="FJ132" s="41" t="e">
        <f t="shared" si="93"/>
        <v>#REF!</v>
      </c>
      <c r="FK132" s="41" t="e">
        <f t="shared" si="93"/>
        <v>#REF!</v>
      </c>
      <c r="FL132" s="41" t="e">
        <f t="shared" si="93"/>
        <v>#REF!</v>
      </c>
      <c r="FM132" s="41" t="e">
        <f t="shared" si="93"/>
        <v>#REF!</v>
      </c>
      <c r="FN132" s="41" t="e">
        <f t="shared" si="93"/>
        <v>#REF!</v>
      </c>
      <c r="FO132" s="41" t="e">
        <f t="shared" si="93"/>
        <v>#REF!</v>
      </c>
      <c r="FP132" s="41" t="e">
        <f t="shared" si="95"/>
        <v>#REF!</v>
      </c>
      <c r="FQ132" s="41" t="e">
        <f t="shared" si="95"/>
        <v>#REF!</v>
      </c>
      <c r="FR132" s="41" t="e">
        <f t="shared" si="95"/>
        <v>#REF!</v>
      </c>
      <c r="FS132" s="41" t="e">
        <f t="shared" si="95"/>
        <v>#REF!</v>
      </c>
      <c r="FT132" s="41" t="e">
        <f t="shared" si="95"/>
        <v>#REF!</v>
      </c>
      <c r="FU132" s="41" t="e">
        <f t="shared" si="95"/>
        <v>#REF!</v>
      </c>
      <c r="FV132" s="41" t="e">
        <f t="shared" si="95"/>
        <v>#REF!</v>
      </c>
      <c r="FW132" s="41" t="e">
        <f t="shared" si="95"/>
        <v>#REF!</v>
      </c>
      <c r="FX132" s="41" t="e">
        <f t="shared" si="95"/>
        <v>#REF!</v>
      </c>
      <c r="FY132" s="41" t="e">
        <f t="shared" si="87"/>
        <v>#REF!</v>
      </c>
      <c r="FZ132" s="41" t="e">
        <f t="shared" si="87"/>
        <v>#REF!</v>
      </c>
      <c r="GA132" s="41" t="e">
        <f t="shared" si="87"/>
        <v>#REF!</v>
      </c>
      <c r="GB132" s="41" t="e">
        <f t="shared" si="87"/>
        <v>#REF!</v>
      </c>
      <c r="GC132" s="41" t="e">
        <f t="shared" si="80"/>
        <v>#REF!</v>
      </c>
      <c r="GD132" s="41" t="e">
        <f t="shared" si="80"/>
        <v>#REF!</v>
      </c>
      <c r="GE132" s="41" t="e">
        <f t="shared" si="80"/>
        <v>#REF!</v>
      </c>
      <c r="GF132" s="41" t="e">
        <f t="shared" ref="GF132:GR151" si="100">GE132</f>
        <v>#REF!</v>
      </c>
      <c r="GG132" s="41" t="e">
        <f t="shared" si="100"/>
        <v>#REF!</v>
      </c>
      <c r="GH132" s="41" t="e">
        <f t="shared" si="100"/>
        <v>#REF!</v>
      </c>
      <c r="GI132" s="41" t="e">
        <f t="shared" si="100"/>
        <v>#REF!</v>
      </c>
      <c r="GJ132" s="41" t="e">
        <f t="shared" si="100"/>
        <v>#REF!</v>
      </c>
      <c r="GK132" s="41" t="e">
        <f t="shared" si="100"/>
        <v>#REF!</v>
      </c>
      <c r="GL132" s="41" t="e">
        <f t="shared" si="100"/>
        <v>#REF!</v>
      </c>
      <c r="GM132" s="41" t="e">
        <f t="shared" si="100"/>
        <v>#REF!</v>
      </c>
      <c r="GN132" s="41" t="e">
        <f t="shared" si="100"/>
        <v>#REF!</v>
      </c>
      <c r="GO132" s="41" t="e">
        <f t="shared" si="100"/>
        <v>#REF!</v>
      </c>
      <c r="GP132" s="41" t="e">
        <f t="shared" si="100"/>
        <v>#REF!</v>
      </c>
      <c r="GQ132" s="41" t="e">
        <f t="shared" si="100"/>
        <v>#REF!</v>
      </c>
      <c r="GR132" s="41" t="e">
        <f t="shared" si="100"/>
        <v>#REF!</v>
      </c>
      <c r="GS132" s="41" t="e">
        <f t="shared" si="99"/>
        <v>#REF!</v>
      </c>
      <c r="GT132" s="41" t="e">
        <f t="shared" si="99"/>
        <v>#REF!</v>
      </c>
      <c r="GU132" s="41" t="e">
        <f t="shared" si="99"/>
        <v>#REF!</v>
      </c>
      <c r="GV132" s="41" t="e">
        <f t="shared" si="99"/>
        <v>#REF!</v>
      </c>
      <c r="GW132" s="41" t="e">
        <f t="shared" si="99"/>
        <v>#REF!</v>
      </c>
      <c r="GX132" s="41" t="e">
        <f t="shared" si="99"/>
        <v>#REF!</v>
      </c>
      <c r="GY132" s="41" t="e">
        <f t="shared" si="99"/>
        <v>#REF!</v>
      </c>
      <c r="GZ132" s="41" t="e">
        <f t="shared" si="99"/>
        <v>#REF!</v>
      </c>
      <c r="HA132" s="41" t="e">
        <f t="shared" si="99"/>
        <v>#REF!</v>
      </c>
      <c r="HB132" s="41" t="e">
        <f t="shared" si="96"/>
        <v>#REF!</v>
      </c>
      <c r="HC132" s="41" t="e">
        <f t="shared" si="96"/>
        <v>#REF!</v>
      </c>
      <c r="HD132" s="41" t="e">
        <f t="shared" si="96"/>
        <v>#REF!</v>
      </c>
      <c r="HE132" s="41" t="e">
        <f t="shared" si="96"/>
        <v>#REF!</v>
      </c>
      <c r="HF132" s="41" t="e">
        <f t="shared" si="96"/>
        <v>#REF!</v>
      </c>
      <c r="HG132" s="41" t="e">
        <f t="shared" si="96"/>
        <v>#REF!</v>
      </c>
      <c r="HH132" s="41" t="e">
        <f t="shared" si="91"/>
        <v>#REF!</v>
      </c>
      <c r="HI132" s="41" t="e">
        <f t="shared" si="91"/>
        <v>#REF!</v>
      </c>
      <c r="HJ132" s="41" t="e">
        <f t="shared" si="91"/>
        <v>#REF!</v>
      </c>
    </row>
    <row r="133" spans="1:218" ht="14.4" x14ac:dyDescent="0.3">
      <c r="A133" s="42">
        <v>130</v>
      </c>
      <c r="B133" s="43" t="e">
        <f>'CMM2 - AUX CALC'!$EA$67</f>
        <v>#REF!</v>
      </c>
      <c r="EB133" s="41" t="e">
        <f>$B133/(_xlfn.SINGLE(PrazoConcessao)*12-EB$3+1)</f>
        <v>#REF!</v>
      </c>
      <c r="EC133" s="41" t="e">
        <f t="shared" si="92"/>
        <v>#REF!</v>
      </c>
      <c r="ED133" s="41" t="e">
        <f t="shared" si="92"/>
        <v>#REF!</v>
      </c>
      <c r="EE133" s="41" t="e">
        <f t="shared" si="92"/>
        <v>#REF!</v>
      </c>
      <c r="EF133" s="41" t="e">
        <f t="shared" si="92"/>
        <v>#REF!</v>
      </c>
      <c r="EG133" s="41" t="e">
        <f t="shared" si="92"/>
        <v>#REF!</v>
      </c>
      <c r="EH133" s="41" t="e">
        <f t="shared" si="92"/>
        <v>#REF!</v>
      </c>
      <c r="EI133" s="41" t="e">
        <f t="shared" si="92"/>
        <v>#REF!</v>
      </c>
      <c r="EJ133" s="41" t="e">
        <f t="shared" si="94"/>
        <v>#REF!</v>
      </c>
      <c r="EK133" s="41" t="e">
        <f t="shared" si="94"/>
        <v>#REF!</v>
      </c>
      <c r="EL133" s="41" t="e">
        <f t="shared" si="94"/>
        <v>#REF!</v>
      </c>
      <c r="EM133" s="41" t="e">
        <f t="shared" si="94"/>
        <v>#REF!</v>
      </c>
      <c r="EN133" s="41" t="e">
        <f t="shared" si="94"/>
        <v>#REF!</v>
      </c>
      <c r="EO133" s="41" t="e">
        <f t="shared" si="94"/>
        <v>#REF!</v>
      </c>
      <c r="EP133" s="41" t="e">
        <f t="shared" si="94"/>
        <v>#REF!</v>
      </c>
      <c r="EQ133" s="41" t="e">
        <f t="shared" si="94"/>
        <v>#REF!</v>
      </c>
      <c r="ER133" s="41" t="e">
        <f t="shared" si="94"/>
        <v>#REF!</v>
      </c>
      <c r="ES133" s="41" t="e">
        <f t="shared" si="86"/>
        <v>#REF!</v>
      </c>
      <c r="ET133" s="41" t="e">
        <f t="shared" si="86"/>
        <v>#REF!</v>
      </c>
      <c r="EU133" s="41" t="e">
        <f t="shared" si="86"/>
        <v>#REF!</v>
      </c>
      <c r="EV133" s="41" t="e">
        <f t="shared" si="86"/>
        <v>#REF!</v>
      </c>
      <c r="EW133" s="41" t="e">
        <f t="shared" si="86"/>
        <v>#REF!</v>
      </c>
      <c r="EX133" s="41" t="e">
        <f t="shared" si="86"/>
        <v>#REF!</v>
      </c>
      <c r="EY133" s="41" t="e">
        <f t="shared" si="86"/>
        <v>#REF!</v>
      </c>
      <c r="EZ133" s="41" t="e">
        <f t="shared" si="86"/>
        <v>#REF!</v>
      </c>
      <c r="FA133" s="41" t="e">
        <f t="shared" si="98"/>
        <v>#REF!</v>
      </c>
      <c r="FB133" s="41" t="e">
        <f t="shared" si="98"/>
        <v>#REF!</v>
      </c>
      <c r="FC133" s="41" t="e">
        <f t="shared" si="98"/>
        <v>#REF!</v>
      </c>
      <c r="FD133" s="41" t="e">
        <f t="shared" si="98"/>
        <v>#REF!</v>
      </c>
      <c r="FE133" s="41" t="e">
        <f t="shared" si="98"/>
        <v>#REF!</v>
      </c>
      <c r="FF133" s="41" t="e">
        <f t="shared" si="93"/>
        <v>#REF!</v>
      </c>
      <c r="FG133" s="41" t="e">
        <f t="shared" si="93"/>
        <v>#REF!</v>
      </c>
      <c r="FH133" s="41" t="e">
        <f t="shared" si="93"/>
        <v>#REF!</v>
      </c>
      <c r="FI133" s="41" t="e">
        <f t="shared" si="93"/>
        <v>#REF!</v>
      </c>
      <c r="FJ133" s="41" t="e">
        <f t="shared" si="93"/>
        <v>#REF!</v>
      </c>
      <c r="FK133" s="41" t="e">
        <f t="shared" si="93"/>
        <v>#REF!</v>
      </c>
      <c r="FL133" s="41" t="e">
        <f t="shared" si="93"/>
        <v>#REF!</v>
      </c>
      <c r="FM133" s="41" t="e">
        <f t="shared" si="93"/>
        <v>#REF!</v>
      </c>
      <c r="FN133" s="41" t="e">
        <f t="shared" si="93"/>
        <v>#REF!</v>
      </c>
      <c r="FO133" s="41" t="e">
        <f t="shared" si="93"/>
        <v>#REF!</v>
      </c>
      <c r="FP133" s="41" t="e">
        <f t="shared" si="95"/>
        <v>#REF!</v>
      </c>
      <c r="FQ133" s="41" t="e">
        <f t="shared" si="95"/>
        <v>#REF!</v>
      </c>
      <c r="FR133" s="41" t="e">
        <f t="shared" si="95"/>
        <v>#REF!</v>
      </c>
      <c r="FS133" s="41" t="e">
        <f t="shared" si="95"/>
        <v>#REF!</v>
      </c>
      <c r="FT133" s="41" t="e">
        <f t="shared" si="95"/>
        <v>#REF!</v>
      </c>
      <c r="FU133" s="41" t="e">
        <f t="shared" si="95"/>
        <v>#REF!</v>
      </c>
      <c r="FV133" s="41" t="e">
        <f t="shared" si="95"/>
        <v>#REF!</v>
      </c>
      <c r="FW133" s="41" t="e">
        <f t="shared" si="95"/>
        <v>#REF!</v>
      </c>
      <c r="FX133" s="41" t="e">
        <f t="shared" si="95"/>
        <v>#REF!</v>
      </c>
      <c r="FY133" s="41" t="e">
        <f t="shared" si="87"/>
        <v>#REF!</v>
      </c>
      <c r="FZ133" s="41" t="e">
        <f t="shared" si="87"/>
        <v>#REF!</v>
      </c>
      <c r="GA133" s="41" t="e">
        <f t="shared" si="87"/>
        <v>#REF!</v>
      </c>
      <c r="GB133" s="41" t="e">
        <f t="shared" si="87"/>
        <v>#REF!</v>
      </c>
      <c r="GC133" s="41" t="e">
        <f t="shared" si="87"/>
        <v>#REF!</v>
      </c>
      <c r="GD133" s="41" t="e">
        <f t="shared" si="87"/>
        <v>#REF!</v>
      </c>
      <c r="GE133" s="41" t="e">
        <f t="shared" si="87"/>
        <v>#REF!</v>
      </c>
      <c r="GF133" s="41" t="e">
        <f t="shared" si="100"/>
        <v>#REF!</v>
      </c>
      <c r="GG133" s="41" t="e">
        <f t="shared" si="100"/>
        <v>#REF!</v>
      </c>
      <c r="GH133" s="41" t="e">
        <f t="shared" si="100"/>
        <v>#REF!</v>
      </c>
      <c r="GI133" s="41" t="e">
        <f t="shared" si="100"/>
        <v>#REF!</v>
      </c>
      <c r="GJ133" s="41" t="e">
        <f t="shared" si="100"/>
        <v>#REF!</v>
      </c>
      <c r="GK133" s="41" t="e">
        <f t="shared" si="100"/>
        <v>#REF!</v>
      </c>
      <c r="GL133" s="41" t="e">
        <f t="shared" si="100"/>
        <v>#REF!</v>
      </c>
      <c r="GM133" s="41" t="e">
        <f t="shared" si="100"/>
        <v>#REF!</v>
      </c>
      <c r="GN133" s="41" t="e">
        <f t="shared" si="100"/>
        <v>#REF!</v>
      </c>
      <c r="GO133" s="41" t="e">
        <f t="shared" si="100"/>
        <v>#REF!</v>
      </c>
      <c r="GP133" s="41" t="e">
        <f t="shared" si="100"/>
        <v>#REF!</v>
      </c>
      <c r="GQ133" s="41" t="e">
        <f t="shared" si="100"/>
        <v>#REF!</v>
      </c>
      <c r="GR133" s="41" t="e">
        <f t="shared" si="100"/>
        <v>#REF!</v>
      </c>
      <c r="GS133" s="41" t="e">
        <f t="shared" si="99"/>
        <v>#REF!</v>
      </c>
      <c r="GT133" s="41" t="e">
        <f t="shared" si="99"/>
        <v>#REF!</v>
      </c>
      <c r="GU133" s="41" t="e">
        <f t="shared" si="99"/>
        <v>#REF!</v>
      </c>
      <c r="GV133" s="41" t="e">
        <f t="shared" si="99"/>
        <v>#REF!</v>
      </c>
      <c r="GW133" s="41" t="e">
        <f t="shared" si="99"/>
        <v>#REF!</v>
      </c>
      <c r="GX133" s="41" t="e">
        <f t="shared" si="99"/>
        <v>#REF!</v>
      </c>
      <c r="GY133" s="41" t="e">
        <f t="shared" si="99"/>
        <v>#REF!</v>
      </c>
      <c r="GZ133" s="41" t="e">
        <f t="shared" si="99"/>
        <v>#REF!</v>
      </c>
      <c r="HA133" s="41" t="e">
        <f t="shared" si="99"/>
        <v>#REF!</v>
      </c>
      <c r="HB133" s="41" t="e">
        <f t="shared" si="96"/>
        <v>#REF!</v>
      </c>
      <c r="HC133" s="41" t="e">
        <f t="shared" si="96"/>
        <v>#REF!</v>
      </c>
      <c r="HD133" s="41" t="e">
        <f t="shared" si="96"/>
        <v>#REF!</v>
      </c>
      <c r="HE133" s="41" t="e">
        <f t="shared" si="96"/>
        <v>#REF!</v>
      </c>
      <c r="HF133" s="41" t="e">
        <f t="shared" si="96"/>
        <v>#REF!</v>
      </c>
      <c r="HG133" s="41" t="e">
        <f t="shared" si="96"/>
        <v>#REF!</v>
      </c>
      <c r="HH133" s="41" t="e">
        <f t="shared" si="91"/>
        <v>#REF!</v>
      </c>
      <c r="HI133" s="41" t="e">
        <f t="shared" si="91"/>
        <v>#REF!</v>
      </c>
      <c r="HJ133" s="41" t="e">
        <f t="shared" si="91"/>
        <v>#REF!</v>
      </c>
    </row>
    <row r="134" spans="1:218" ht="14.4" x14ac:dyDescent="0.3">
      <c r="A134" s="42">
        <v>131</v>
      </c>
      <c r="B134" s="43" t="e">
        <f>'CMM2 - AUX CALC'!$EB$67</f>
        <v>#REF!</v>
      </c>
      <c r="EC134" s="41" t="e">
        <f>$B134/(_xlfn.SINGLE(PrazoConcessao)*12-EC$3+1)</f>
        <v>#REF!</v>
      </c>
      <c r="ED134" s="41" t="e">
        <f t="shared" si="92"/>
        <v>#REF!</v>
      </c>
      <c r="EE134" s="41" t="e">
        <f t="shared" si="92"/>
        <v>#REF!</v>
      </c>
      <c r="EF134" s="41" t="e">
        <f t="shared" si="92"/>
        <v>#REF!</v>
      </c>
      <c r="EG134" s="41" t="e">
        <f t="shared" si="92"/>
        <v>#REF!</v>
      </c>
      <c r="EH134" s="41" t="e">
        <f t="shared" si="92"/>
        <v>#REF!</v>
      </c>
      <c r="EI134" s="41" t="e">
        <f t="shared" si="92"/>
        <v>#REF!</v>
      </c>
      <c r="EJ134" s="41" t="e">
        <f t="shared" si="94"/>
        <v>#REF!</v>
      </c>
      <c r="EK134" s="41" t="e">
        <f t="shared" si="94"/>
        <v>#REF!</v>
      </c>
      <c r="EL134" s="41" t="e">
        <f t="shared" si="94"/>
        <v>#REF!</v>
      </c>
      <c r="EM134" s="41" t="e">
        <f t="shared" si="94"/>
        <v>#REF!</v>
      </c>
      <c r="EN134" s="41" t="e">
        <f t="shared" si="94"/>
        <v>#REF!</v>
      </c>
      <c r="EO134" s="41" t="e">
        <f t="shared" si="94"/>
        <v>#REF!</v>
      </c>
      <c r="EP134" s="41" t="e">
        <f t="shared" si="94"/>
        <v>#REF!</v>
      </c>
      <c r="EQ134" s="41" t="e">
        <f t="shared" si="94"/>
        <v>#REF!</v>
      </c>
      <c r="ER134" s="41" t="e">
        <f t="shared" si="94"/>
        <v>#REF!</v>
      </c>
      <c r="ES134" s="41" t="e">
        <f t="shared" si="86"/>
        <v>#REF!</v>
      </c>
      <c r="ET134" s="41" t="e">
        <f t="shared" si="86"/>
        <v>#REF!</v>
      </c>
      <c r="EU134" s="41" t="e">
        <f t="shared" si="86"/>
        <v>#REF!</v>
      </c>
      <c r="EV134" s="41" t="e">
        <f t="shared" si="86"/>
        <v>#REF!</v>
      </c>
      <c r="EW134" s="41" t="e">
        <f t="shared" si="86"/>
        <v>#REF!</v>
      </c>
      <c r="EX134" s="41" t="e">
        <f t="shared" si="86"/>
        <v>#REF!</v>
      </c>
      <c r="EY134" s="41" t="e">
        <f t="shared" si="86"/>
        <v>#REF!</v>
      </c>
      <c r="EZ134" s="41" t="e">
        <f t="shared" si="86"/>
        <v>#REF!</v>
      </c>
      <c r="FA134" s="41" t="e">
        <f t="shared" si="98"/>
        <v>#REF!</v>
      </c>
      <c r="FB134" s="41" t="e">
        <f t="shared" si="98"/>
        <v>#REF!</v>
      </c>
      <c r="FC134" s="41" t="e">
        <f t="shared" si="98"/>
        <v>#REF!</v>
      </c>
      <c r="FD134" s="41" t="e">
        <f t="shared" si="98"/>
        <v>#REF!</v>
      </c>
      <c r="FE134" s="41" t="e">
        <f t="shared" si="98"/>
        <v>#REF!</v>
      </c>
      <c r="FF134" s="41" t="e">
        <f t="shared" si="93"/>
        <v>#REF!</v>
      </c>
      <c r="FG134" s="41" t="e">
        <f t="shared" si="93"/>
        <v>#REF!</v>
      </c>
      <c r="FH134" s="41" t="e">
        <f t="shared" si="93"/>
        <v>#REF!</v>
      </c>
      <c r="FI134" s="41" t="e">
        <f t="shared" si="93"/>
        <v>#REF!</v>
      </c>
      <c r="FJ134" s="41" t="e">
        <f t="shared" si="93"/>
        <v>#REF!</v>
      </c>
      <c r="FK134" s="41" t="e">
        <f t="shared" si="93"/>
        <v>#REF!</v>
      </c>
      <c r="FL134" s="41" t="e">
        <f t="shared" si="93"/>
        <v>#REF!</v>
      </c>
      <c r="FM134" s="41" t="e">
        <f t="shared" si="93"/>
        <v>#REF!</v>
      </c>
      <c r="FN134" s="41" t="e">
        <f t="shared" si="93"/>
        <v>#REF!</v>
      </c>
      <c r="FO134" s="41" t="e">
        <f t="shared" si="93"/>
        <v>#REF!</v>
      </c>
      <c r="FP134" s="41" t="e">
        <f t="shared" si="95"/>
        <v>#REF!</v>
      </c>
      <c r="FQ134" s="41" t="e">
        <f t="shared" si="95"/>
        <v>#REF!</v>
      </c>
      <c r="FR134" s="41" t="e">
        <f t="shared" si="95"/>
        <v>#REF!</v>
      </c>
      <c r="FS134" s="41" t="e">
        <f t="shared" si="95"/>
        <v>#REF!</v>
      </c>
      <c r="FT134" s="41" t="e">
        <f t="shared" si="95"/>
        <v>#REF!</v>
      </c>
      <c r="FU134" s="41" t="e">
        <f t="shared" si="95"/>
        <v>#REF!</v>
      </c>
      <c r="FV134" s="41" t="e">
        <f t="shared" si="95"/>
        <v>#REF!</v>
      </c>
      <c r="FW134" s="41" t="e">
        <f t="shared" si="95"/>
        <v>#REF!</v>
      </c>
      <c r="FX134" s="41" t="e">
        <f t="shared" si="95"/>
        <v>#REF!</v>
      </c>
      <c r="FY134" s="41" t="e">
        <f t="shared" si="87"/>
        <v>#REF!</v>
      </c>
      <c r="FZ134" s="41" t="e">
        <f t="shared" si="87"/>
        <v>#REF!</v>
      </c>
      <c r="GA134" s="41" t="e">
        <f t="shared" si="87"/>
        <v>#REF!</v>
      </c>
      <c r="GB134" s="41" t="e">
        <f t="shared" si="87"/>
        <v>#REF!</v>
      </c>
      <c r="GC134" s="41" t="e">
        <f t="shared" si="87"/>
        <v>#REF!</v>
      </c>
      <c r="GD134" s="41" t="e">
        <f t="shared" si="87"/>
        <v>#REF!</v>
      </c>
      <c r="GE134" s="41" t="e">
        <f t="shared" si="87"/>
        <v>#REF!</v>
      </c>
      <c r="GF134" s="41" t="e">
        <f t="shared" si="100"/>
        <v>#REF!</v>
      </c>
      <c r="GG134" s="41" t="e">
        <f t="shared" si="100"/>
        <v>#REF!</v>
      </c>
      <c r="GH134" s="41" t="e">
        <f t="shared" si="100"/>
        <v>#REF!</v>
      </c>
      <c r="GI134" s="41" t="e">
        <f t="shared" si="100"/>
        <v>#REF!</v>
      </c>
      <c r="GJ134" s="41" t="e">
        <f t="shared" si="100"/>
        <v>#REF!</v>
      </c>
      <c r="GK134" s="41" t="e">
        <f t="shared" si="100"/>
        <v>#REF!</v>
      </c>
      <c r="GL134" s="41" t="e">
        <f t="shared" si="100"/>
        <v>#REF!</v>
      </c>
      <c r="GM134" s="41" t="e">
        <f t="shared" si="100"/>
        <v>#REF!</v>
      </c>
      <c r="GN134" s="41" t="e">
        <f t="shared" si="100"/>
        <v>#REF!</v>
      </c>
      <c r="GO134" s="41" t="e">
        <f t="shared" si="100"/>
        <v>#REF!</v>
      </c>
      <c r="GP134" s="41" t="e">
        <f t="shared" si="100"/>
        <v>#REF!</v>
      </c>
      <c r="GQ134" s="41" t="e">
        <f t="shared" si="100"/>
        <v>#REF!</v>
      </c>
      <c r="GR134" s="41" t="e">
        <f t="shared" si="100"/>
        <v>#REF!</v>
      </c>
      <c r="GS134" s="41" t="e">
        <f t="shared" si="99"/>
        <v>#REF!</v>
      </c>
      <c r="GT134" s="41" t="e">
        <f t="shared" si="99"/>
        <v>#REF!</v>
      </c>
      <c r="GU134" s="41" t="e">
        <f t="shared" si="99"/>
        <v>#REF!</v>
      </c>
      <c r="GV134" s="41" t="e">
        <f t="shared" si="99"/>
        <v>#REF!</v>
      </c>
      <c r="GW134" s="41" t="e">
        <f t="shared" si="99"/>
        <v>#REF!</v>
      </c>
      <c r="GX134" s="41" t="e">
        <f t="shared" si="99"/>
        <v>#REF!</v>
      </c>
      <c r="GY134" s="41" t="e">
        <f t="shared" si="99"/>
        <v>#REF!</v>
      </c>
      <c r="GZ134" s="41" t="e">
        <f t="shared" si="99"/>
        <v>#REF!</v>
      </c>
      <c r="HA134" s="41" t="e">
        <f t="shared" si="99"/>
        <v>#REF!</v>
      </c>
      <c r="HB134" s="41" t="e">
        <f t="shared" si="96"/>
        <v>#REF!</v>
      </c>
      <c r="HC134" s="41" t="e">
        <f t="shared" si="96"/>
        <v>#REF!</v>
      </c>
      <c r="HD134" s="41" t="e">
        <f t="shared" si="96"/>
        <v>#REF!</v>
      </c>
      <c r="HE134" s="41" t="e">
        <f t="shared" si="96"/>
        <v>#REF!</v>
      </c>
      <c r="HF134" s="41" t="e">
        <f t="shared" si="96"/>
        <v>#REF!</v>
      </c>
      <c r="HG134" s="41" t="e">
        <f t="shared" si="96"/>
        <v>#REF!</v>
      </c>
      <c r="HH134" s="41" t="e">
        <f t="shared" si="91"/>
        <v>#REF!</v>
      </c>
      <c r="HI134" s="41" t="e">
        <f t="shared" si="91"/>
        <v>#REF!</v>
      </c>
      <c r="HJ134" s="41" t="e">
        <f t="shared" si="91"/>
        <v>#REF!</v>
      </c>
    </row>
    <row r="135" spans="1:218" ht="14.4" x14ac:dyDescent="0.3">
      <c r="A135" s="42">
        <v>132</v>
      </c>
      <c r="B135" s="43" t="e">
        <f>'CMM2 - AUX CALC'!$EC$67</f>
        <v>#REF!</v>
      </c>
      <c r="ED135" s="41" t="e">
        <f>$B135/(_xlfn.SINGLE(PrazoConcessao)*12-ED$3+1)</f>
        <v>#REF!</v>
      </c>
      <c r="EE135" s="41" t="e">
        <f t="shared" si="92"/>
        <v>#REF!</v>
      </c>
      <c r="EF135" s="41" t="e">
        <f t="shared" si="92"/>
        <v>#REF!</v>
      </c>
      <c r="EG135" s="41" t="e">
        <f t="shared" si="92"/>
        <v>#REF!</v>
      </c>
      <c r="EH135" s="41" t="e">
        <f t="shared" si="92"/>
        <v>#REF!</v>
      </c>
      <c r="EI135" s="41" t="e">
        <f t="shared" si="92"/>
        <v>#REF!</v>
      </c>
      <c r="EJ135" s="41" t="e">
        <f t="shared" si="94"/>
        <v>#REF!</v>
      </c>
      <c r="EK135" s="41" t="e">
        <f t="shared" si="94"/>
        <v>#REF!</v>
      </c>
      <c r="EL135" s="41" t="e">
        <f t="shared" si="94"/>
        <v>#REF!</v>
      </c>
      <c r="EM135" s="41" t="e">
        <f t="shared" si="94"/>
        <v>#REF!</v>
      </c>
      <c r="EN135" s="41" t="e">
        <f t="shared" si="94"/>
        <v>#REF!</v>
      </c>
      <c r="EO135" s="41" t="e">
        <f t="shared" si="94"/>
        <v>#REF!</v>
      </c>
      <c r="EP135" s="41" t="e">
        <f t="shared" si="94"/>
        <v>#REF!</v>
      </c>
      <c r="EQ135" s="41" t="e">
        <f t="shared" si="94"/>
        <v>#REF!</v>
      </c>
      <c r="ER135" s="41" t="e">
        <f t="shared" si="94"/>
        <v>#REF!</v>
      </c>
      <c r="ES135" s="41" t="e">
        <f t="shared" si="86"/>
        <v>#REF!</v>
      </c>
      <c r="ET135" s="41" t="e">
        <f t="shared" si="86"/>
        <v>#REF!</v>
      </c>
      <c r="EU135" s="41" t="e">
        <f t="shared" si="86"/>
        <v>#REF!</v>
      </c>
      <c r="EV135" s="41" t="e">
        <f t="shared" si="86"/>
        <v>#REF!</v>
      </c>
      <c r="EW135" s="41" t="e">
        <f t="shared" si="86"/>
        <v>#REF!</v>
      </c>
      <c r="EX135" s="41" t="e">
        <f t="shared" si="86"/>
        <v>#REF!</v>
      </c>
      <c r="EY135" s="41" t="e">
        <f t="shared" si="86"/>
        <v>#REF!</v>
      </c>
      <c r="EZ135" s="41" t="e">
        <f t="shared" si="86"/>
        <v>#REF!</v>
      </c>
      <c r="FA135" s="41" t="e">
        <f t="shared" si="98"/>
        <v>#REF!</v>
      </c>
      <c r="FB135" s="41" t="e">
        <f t="shared" si="98"/>
        <v>#REF!</v>
      </c>
      <c r="FC135" s="41" t="e">
        <f t="shared" si="98"/>
        <v>#REF!</v>
      </c>
      <c r="FD135" s="41" t="e">
        <f t="shared" si="98"/>
        <v>#REF!</v>
      </c>
      <c r="FE135" s="41" t="e">
        <f t="shared" si="98"/>
        <v>#REF!</v>
      </c>
      <c r="FF135" s="41" t="e">
        <f t="shared" si="93"/>
        <v>#REF!</v>
      </c>
      <c r="FG135" s="41" t="e">
        <f t="shared" si="93"/>
        <v>#REF!</v>
      </c>
      <c r="FH135" s="41" t="e">
        <f t="shared" si="93"/>
        <v>#REF!</v>
      </c>
      <c r="FI135" s="41" t="e">
        <f t="shared" si="93"/>
        <v>#REF!</v>
      </c>
      <c r="FJ135" s="41" t="e">
        <f t="shared" si="93"/>
        <v>#REF!</v>
      </c>
      <c r="FK135" s="41" t="e">
        <f t="shared" si="93"/>
        <v>#REF!</v>
      </c>
      <c r="FL135" s="41" t="e">
        <f t="shared" si="93"/>
        <v>#REF!</v>
      </c>
      <c r="FM135" s="41" t="e">
        <f t="shared" si="93"/>
        <v>#REF!</v>
      </c>
      <c r="FN135" s="41" t="e">
        <f t="shared" si="93"/>
        <v>#REF!</v>
      </c>
      <c r="FO135" s="41" t="e">
        <f t="shared" si="93"/>
        <v>#REF!</v>
      </c>
      <c r="FP135" s="41" t="e">
        <f t="shared" si="95"/>
        <v>#REF!</v>
      </c>
      <c r="FQ135" s="41" t="e">
        <f t="shared" si="95"/>
        <v>#REF!</v>
      </c>
      <c r="FR135" s="41" t="e">
        <f t="shared" si="95"/>
        <v>#REF!</v>
      </c>
      <c r="FS135" s="41" t="e">
        <f t="shared" si="95"/>
        <v>#REF!</v>
      </c>
      <c r="FT135" s="41" t="e">
        <f t="shared" si="95"/>
        <v>#REF!</v>
      </c>
      <c r="FU135" s="41" t="e">
        <f t="shared" si="95"/>
        <v>#REF!</v>
      </c>
      <c r="FV135" s="41" t="e">
        <f t="shared" si="95"/>
        <v>#REF!</v>
      </c>
      <c r="FW135" s="41" t="e">
        <f t="shared" si="95"/>
        <v>#REF!</v>
      </c>
      <c r="FX135" s="41" t="e">
        <f t="shared" si="95"/>
        <v>#REF!</v>
      </c>
      <c r="FY135" s="41" t="e">
        <f t="shared" si="87"/>
        <v>#REF!</v>
      </c>
      <c r="FZ135" s="41" t="e">
        <f t="shared" si="87"/>
        <v>#REF!</v>
      </c>
      <c r="GA135" s="41" t="e">
        <f t="shared" si="87"/>
        <v>#REF!</v>
      </c>
      <c r="GB135" s="41" t="e">
        <f t="shared" si="87"/>
        <v>#REF!</v>
      </c>
      <c r="GC135" s="41" t="e">
        <f t="shared" si="87"/>
        <v>#REF!</v>
      </c>
      <c r="GD135" s="41" t="e">
        <f t="shared" si="87"/>
        <v>#REF!</v>
      </c>
      <c r="GE135" s="41" t="e">
        <f t="shared" si="87"/>
        <v>#REF!</v>
      </c>
      <c r="GF135" s="41" t="e">
        <f t="shared" si="100"/>
        <v>#REF!</v>
      </c>
      <c r="GG135" s="41" t="e">
        <f t="shared" si="100"/>
        <v>#REF!</v>
      </c>
      <c r="GH135" s="41" t="e">
        <f t="shared" si="100"/>
        <v>#REF!</v>
      </c>
      <c r="GI135" s="41" t="e">
        <f t="shared" si="100"/>
        <v>#REF!</v>
      </c>
      <c r="GJ135" s="41" t="e">
        <f t="shared" si="100"/>
        <v>#REF!</v>
      </c>
      <c r="GK135" s="41" t="e">
        <f t="shared" si="100"/>
        <v>#REF!</v>
      </c>
      <c r="GL135" s="41" t="e">
        <f t="shared" si="100"/>
        <v>#REF!</v>
      </c>
      <c r="GM135" s="41" t="e">
        <f t="shared" si="100"/>
        <v>#REF!</v>
      </c>
      <c r="GN135" s="41" t="e">
        <f t="shared" si="100"/>
        <v>#REF!</v>
      </c>
      <c r="GO135" s="41" t="e">
        <f t="shared" si="100"/>
        <v>#REF!</v>
      </c>
      <c r="GP135" s="41" t="e">
        <f t="shared" si="100"/>
        <v>#REF!</v>
      </c>
      <c r="GQ135" s="41" t="e">
        <f t="shared" si="100"/>
        <v>#REF!</v>
      </c>
      <c r="GR135" s="41" t="e">
        <f t="shared" si="100"/>
        <v>#REF!</v>
      </c>
      <c r="GS135" s="41" t="e">
        <f t="shared" si="99"/>
        <v>#REF!</v>
      </c>
      <c r="GT135" s="41" t="e">
        <f t="shared" si="99"/>
        <v>#REF!</v>
      </c>
      <c r="GU135" s="41" t="e">
        <f t="shared" si="99"/>
        <v>#REF!</v>
      </c>
      <c r="GV135" s="41" t="e">
        <f t="shared" si="99"/>
        <v>#REF!</v>
      </c>
      <c r="GW135" s="41" t="e">
        <f t="shared" si="99"/>
        <v>#REF!</v>
      </c>
      <c r="GX135" s="41" t="e">
        <f t="shared" si="99"/>
        <v>#REF!</v>
      </c>
      <c r="GY135" s="41" t="e">
        <f t="shared" si="99"/>
        <v>#REF!</v>
      </c>
      <c r="GZ135" s="41" t="e">
        <f t="shared" si="99"/>
        <v>#REF!</v>
      </c>
      <c r="HA135" s="41" t="e">
        <f t="shared" si="99"/>
        <v>#REF!</v>
      </c>
      <c r="HB135" s="41" t="e">
        <f t="shared" si="96"/>
        <v>#REF!</v>
      </c>
      <c r="HC135" s="41" t="e">
        <f t="shared" si="96"/>
        <v>#REF!</v>
      </c>
      <c r="HD135" s="41" t="e">
        <f t="shared" si="96"/>
        <v>#REF!</v>
      </c>
      <c r="HE135" s="41" t="e">
        <f t="shared" si="96"/>
        <v>#REF!</v>
      </c>
      <c r="HF135" s="41" t="e">
        <f t="shared" si="96"/>
        <v>#REF!</v>
      </c>
      <c r="HG135" s="41" t="e">
        <f t="shared" si="96"/>
        <v>#REF!</v>
      </c>
      <c r="HH135" s="41" t="e">
        <f t="shared" si="91"/>
        <v>#REF!</v>
      </c>
      <c r="HI135" s="41" t="e">
        <f t="shared" si="91"/>
        <v>#REF!</v>
      </c>
      <c r="HJ135" s="41" t="e">
        <f t="shared" si="91"/>
        <v>#REF!</v>
      </c>
    </row>
    <row r="136" spans="1:218" ht="14.4" x14ac:dyDescent="0.3">
      <c r="A136" s="42">
        <v>133</v>
      </c>
      <c r="B136" s="43" t="e">
        <f>'CMM2 - AUX CALC'!$ED$67</f>
        <v>#REF!</v>
      </c>
      <c r="EE136" s="41" t="e">
        <f>$B136/(_xlfn.SINGLE(PrazoConcessao)*12-EE$3+1)</f>
        <v>#REF!</v>
      </c>
      <c r="EF136" s="41" t="e">
        <f t="shared" si="92"/>
        <v>#REF!</v>
      </c>
      <c r="EG136" s="41" t="e">
        <f t="shared" si="92"/>
        <v>#REF!</v>
      </c>
      <c r="EH136" s="41" t="e">
        <f t="shared" si="92"/>
        <v>#REF!</v>
      </c>
      <c r="EI136" s="41" t="e">
        <f t="shared" si="92"/>
        <v>#REF!</v>
      </c>
      <c r="EJ136" s="41" t="e">
        <f t="shared" si="94"/>
        <v>#REF!</v>
      </c>
      <c r="EK136" s="41" t="e">
        <f t="shared" si="94"/>
        <v>#REF!</v>
      </c>
      <c r="EL136" s="41" t="e">
        <f t="shared" si="94"/>
        <v>#REF!</v>
      </c>
      <c r="EM136" s="41" t="e">
        <f t="shared" si="94"/>
        <v>#REF!</v>
      </c>
      <c r="EN136" s="41" t="e">
        <f t="shared" si="94"/>
        <v>#REF!</v>
      </c>
      <c r="EO136" s="41" t="e">
        <f t="shared" si="94"/>
        <v>#REF!</v>
      </c>
      <c r="EP136" s="41" t="e">
        <f t="shared" si="94"/>
        <v>#REF!</v>
      </c>
      <c r="EQ136" s="41" t="e">
        <f t="shared" si="94"/>
        <v>#REF!</v>
      </c>
      <c r="ER136" s="41" t="e">
        <f t="shared" si="94"/>
        <v>#REF!</v>
      </c>
      <c r="ES136" s="41" t="e">
        <f t="shared" si="86"/>
        <v>#REF!</v>
      </c>
      <c r="ET136" s="41" t="e">
        <f t="shared" si="86"/>
        <v>#REF!</v>
      </c>
      <c r="EU136" s="41" t="e">
        <f t="shared" si="86"/>
        <v>#REF!</v>
      </c>
      <c r="EV136" s="41" t="e">
        <f t="shared" si="86"/>
        <v>#REF!</v>
      </c>
      <c r="EW136" s="41" t="e">
        <f t="shared" si="86"/>
        <v>#REF!</v>
      </c>
      <c r="EX136" s="41" t="e">
        <f t="shared" si="86"/>
        <v>#REF!</v>
      </c>
      <c r="EY136" s="41" t="e">
        <f t="shared" si="86"/>
        <v>#REF!</v>
      </c>
      <c r="EZ136" s="41" t="e">
        <f t="shared" si="86"/>
        <v>#REF!</v>
      </c>
      <c r="FA136" s="41" t="e">
        <f t="shared" si="98"/>
        <v>#REF!</v>
      </c>
      <c r="FB136" s="41" t="e">
        <f t="shared" si="98"/>
        <v>#REF!</v>
      </c>
      <c r="FC136" s="41" t="e">
        <f t="shared" si="98"/>
        <v>#REF!</v>
      </c>
      <c r="FD136" s="41" t="e">
        <f t="shared" si="98"/>
        <v>#REF!</v>
      </c>
      <c r="FE136" s="41" t="e">
        <f t="shared" si="98"/>
        <v>#REF!</v>
      </c>
      <c r="FF136" s="41" t="e">
        <f t="shared" si="93"/>
        <v>#REF!</v>
      </c>
      <c r="FG136" s="41" t="e">
        <f t="shared" si="93"/>
        <v>#REF!</v>
      </c>
      <c r="FH136" s="41" t="e">
        <f t="shared" si="93"/>
        <v>#REF!</v>
      </c>
      <c r="FI136" s="41" t="e">
        <f t="shared" si="93"/>
        <v>#REF!</v>
      </c>
      <c r="FJ136" s="41" t="e">
        <f t="shared" si="93"/>
        <v>#REF!</v>
      </c>
      <c r="FK136" s="41" t="e">
        <f t="shared" si="93"/>
        <v>#REF!</v>
      </c>
      <c r="FL136" s="41" t="e">
        <f t="shared" si="93"/>
        <v>#REF!</v>
      </c>
      <c r="FM136" s="41" t="e">
        <f t="shared" si="93"/>
        <v>#REF!</v>
      </c>
      <c r="FN136" s="41" t="e">
        <f t="shared" si="93"/>
        <v>#REF!</v>
      </c>
      <c r="FO136" s="41" t="e">
        <f t="shared" si="93"/>
        <v>#REF!</v>
      </c>
      <c r="FP136" s="41" t="e">
        <f t="shared" si="95"/>
        <v>#REF!</v>
      </c>
      <c r="FQ136" s="41" t="e">
        <f t="shared" si="95"/>
        <v>#REF!</v>
      </c>
      <c r="FR136" s="41" t="e">
        <f t="shared" si="95"/>
        <v>#REF!</v>
      </c>
      <c r="FS136" s="41" t="e">
        <f t="shared" si="95"/>
        <v>#REF!</v>
      </c>
      <c r="FT136" s="41" t="e">
        <f t="shared" si="95"/>
        <v>#REF!</v>
      </c>
      <c r="FU136" s="41" t="e">
        <f t="shared" si="95"/>
        <v>#REF!</v>
      </c>
      <c r="FV136" s="41" t="e">
        <f t="shared" si="95"/>
        <v>#REF!</v>
      </c>
      <c r="FW136" s="41" t="e">
        <f t="shared" si="95"/>
        <v>#REF!</v>
      </c>
      <c r="FX136" s="41" t="e">
        <f t="shared" si="95"/>
        <v>#REF!</v>
      </c>
      <c r="FY136" s="41" t="e">
        <f t="shared" si="87"/>
        <v>#REF!</v>
      </c>
      <c r="FZ136" s="41" t="e">
        <f t="shared" si="87"/>
        <v>#REF!</v>
      </c>
      <c r="GA136" s="41" t="e">
        <f t="shared" si="87"/>
        <v>#REF!</v>
      </c>
      <c r="GB136" s="41" t="e">
        <f t="shared" si="87"/>
        <v>#REF!</v>
      </c>
      <c r="GC136" s="41" t="e">
        <f t="shared" si="87"/>
        <v>#REF!</v>
      </c>
      <c r="GD136" s="41" t="e">
        <f t="shared" si="87"/>
        <v>#REF!</v>
      </c>
      <c r="GE136" s="41" t="e">
        <f t="shared" si="87"/>
        <v>#REF!</v>
      </c>
      <c r="GF136" s="41" t="e">
        <f t="shared" si="100"/>
        <v>#REF!</v>
      </c>
      <c r="GG136" s="41" t="e">
        <f t="shared" si="100"/>
        <v>#REF!</v>
      </c>
      <c r="GH136" s="41" t="e">
        <f t="shared" si="100"/>
        <v>#REF!</v>
      </c>
      <c r="GI136" s="41" t="e">
        <f t="shared" si="100"/>
        <v>#REF!</v>
      </c>
      <c r="GJ136" s="41" t="e">
        <f t="shared" si="100"/>
        <v>#REF!</v>
      </c>
      <c r="GK136" s="41" t="e">
        <f t="shared" si="100"/>
        <v>#REF!</v>
      </c>
      <c r="GL136" s="41" t="e">
        <f t="shared" si="100"/>
        <v>#REF!</v>
      </c>
      <c r="GM136" s="41" t="e">
        <f t="shared" si="100"/>
        <v>#REF!</v>
      </c>
      <c r="GN136" s="41" t="e">
        <f t="shared" si="100"/>
        <v>#REF!</v>
      </c>
      <c r="GO136" s="41" t="e">
        <f t="shared" si="100"/>
        <v>#REF!</v>
      </c>
      <c r="GP136" s="41" t="e">
        <f t="shared" si="100"/>
        <v>#REF!</v>
      </c>
      <c r="GQ136" s="41" t="e">
        <f t="shared" si="100"/>
        <v>#REF!</v>
      </c>
      <c r="GR136" s="41" t="e">
        <f t="shared" si="100"/>
        <v>#REF!</v>
      </c>
      <c r="GS136" s="41" t="e">
        <f t="shared" si="99"/>
        <v>#REF!</v>
      </c>
      <c r="GT136" s="41" t="e">
        <f t="shared" si="99"/>
        <v>#REF!</v>
      </c>
      <c r="GU136" s="41" t="e">
        <f t="shared" si="99"/>
        <v>#REF!</v>
      </c>
      <c r="GV136" s="41" t="e">
        <f t="shared" si="99"/>
        <v>#REF!</v>
      </c>
      <c r="GW136" s="41" t="e">
        <f t="shared" si="99"/>
        <v>#REF!</v>
      </c>
      <c r="GX136" s="41" t="e">
        <f t="shared" si="99"/>
        <v>#REF!</v>
      </c>
      <c r="GY136" s="41" t="e">
        <f t="shared" si="99"/>
        <v>#REF!</v>
      </c>
      <c r="GZ136" s="41" t="e">
        <f t="shared" si="99"/>
        <v>#REF!</v>
      </c>
      <c r="HA136" s="41" t="e">
        <f t="shared" si="99"/>
        <v>#REF!</v>
      </c>
      <c r="HB136" s="41" t="e">
        <f t="shared" si="96"/>
        <v>#REF!</v>
      </c>
      <c r="HC136" s="41" t="e">
        <f t="shared" si="96"/>
        <v>#REF!</v>
      </c>
      <c r="HD136" s="41" t="e">
        <f t="shared" si="96"/>
        <v>#REF!</v>
      </c>
      <c r="HE136" s="41" t="e">
        <f t="shared" si="96"/>
        <v>#REF!</v>
      </c>
      <c r="HF136" s="41" t="e">
        <f t="shared" si="96"/>
        <v>#REF!</v>
      </c>
      <c r="HG136" s="41" t="e">
        <f t="shared" si="96"/>
        <v>#REF!</v>
      </c>
      <c r="HH136" s="41" t="e">
        <f t="shared" si="91"/>
        <v>#REF!</v>
      </c>
      <c r="HI136" s="41" t="e">
        <f t="shared" si="91"/>
        <v>#REF!</v>
      </c>
      <c r="HJ136" s="41" t="e">
        <f t="shared" si="91"/>
        <v>#REF!</v>
      </c>
    </row>
    <row r="137" spans="1:218" ht="14.4" x14ac:dyDescent="0.3">
      <c r="A137" s="42">
        <v>134</v>
      </c>
      <c r="B137" s="43" t="e">
        <f>'CMM2 - AUX CALC'!$EE$67</f>
        <v>#REF!</v>
      </c>
      <c r="EF137" s="41" t="e">
        <f>$B137/(_xlfn.SINGLE(PrazoConcessao)*12-EF$3+1)</f>
        <v>#REF!</v>
      </c>
      <c r="EG137" s="41" t="e">
        <f t="shared" si="92"/>
        <v>#REF!</v>
      </c>
      <c r="EH137" s="41" t="e">
        <f t="shared" si="92"/>
        <v>#REF!</v>
      </c>
      <c r="EI137" s="41" t="e">
        <f t="shared" si="92"/>
        <v>#REF!</v>
      </c>
      <c r="EJ137" s="41" t="e">
        <f t="shared" si="94"/>
        <v>#REF!</v>
      </c>
      <c r="EK137" s="41" t="e">
        <f t="shared" si="94"/>
        <v>#REF!</v>
      </c>
      <c r="EL137" s="41" t="e">
        <f t="shared" si="94"/>
        <v>#REF!</v>
      </c>
      <c r="EM137" s="41" t="e">
        <f t="shared" si="94"/>
        <v>#REF!</v>
      </c>
      <c r="EN137" s="41" t="e">
        <f t="shared" si="94"/>
        <v>#REF!</v>
      </c>
      <c r="EO137" s="41" t="e">
        <f t="shared" si="94"/>
        <v>#REF!</v>
      </c>
      <c r="EP137" s="41" t="e">
        <f t="shared" si="94"/>
        <v>#REF!</v>
      </c>
      <c r="EQ137" s="41" t="e">
        <f t="shared" si="94"/>
        <v>#REF!</v>
      </c>
      <c r="ER137" s="41" t="e">
        <f t="shared" si="94"/>
        <v>#REF!</v>
      </c>
      <c r="ES137" s="41" t="e">
        <f t="shared" si="86"/>
        <v>#REF!</v>
      </c>
      <c r="ET137" s="41" t="e">
        <f t="shared" si="86"/>
        <v>#REF!</v>
      </c>
      <c r="EU137" s="41" t="e">
        <f t="shared" si="86"/>
        <v>#REF!</v>
      </c>
      <c r="EV137" s="41" t="e">
        <f t="shared" si="86"/>
        <v>#REF!</v>
      </c>
      <c r="EW137" s="41" t="e">
        <f t="shared" si="86"/>
        <v>#REF!</v>
      </c>
      <c r="EX137" s="41" t="e">
        <f t="shared" si="86"/>
        <v>#REF!</v>
      </c>
      <c r="EY137" s="41" t="e">
        <f t="shared" si="86"/>
        <v>#REF!</v>
      </c>
      <c r="EZ137" s="41" t="e">
        <f t="shared" si="86"/>
        <v>#REF!</v>
      </c>
      <c r="FA137" s="41" t="e">
        <f t="shared" si="98"/>
        <v>#REF!</v>
      </c>
      <c r="FB137" s="41" t="e">
        <f t="shared" si="98"/>
        <v>#REF!</v>
      </c>
      <c r="FC137" s="41" t="e">
        <f t="shared" si="98"/>
        <v>#REF!</v>
      </c>
      <c r="FD137" s="41" t="e">
        <f t="shared" si="98"/>
        <v>#REF!</v>
      </c>
      <c r="FE137" s="41" t="e">
        <f t="shared" si="98"/>
        <v>#REF!</v>
      </c>
      <c r="FF137" s="41" t="e">
        <f t="shared" si="93"/>
        <v>#REF!</v>
      </c>
      <c r="FG137" s="41" t="e">
        <f t="shared" si="93"/>
        <v>#REF!</v>
      </c>
      <c r="FH137" s="41" t="e">
        <f t="shared" si="93"/>
        <v>#REF!</v>
      </c>
      <c r="FI137" s="41" t="e">
        <f t="shared" si="93"/>
        <v>#REF!</v>
      </c>
      <c r="FJ137" s="41" t="e">
        <f t="shared" si="93"/>
        <v>#REF!</v>
      </c>
      <c r="FK137" s="41" t="e">
        <f t="shared" si="93"/>
        <v>#REF!</v>
      </c>
      <c r="FL137" s="41" t="e">
        <f t="shared" si="93"/>
        <v>#REF!</v>
      </c>
      <c r="FM137" s="41" t="e">
        <f t="shared" si="93"/>
        <v>#REF!</v>
      </c>
      <c r="FN137" s="41" t="e">
        <f t="shared" si="93"/>
        <v>#REF!</v>
      </c>
      <c r="FO137" s="41" t="e">
        <f t="shared" ref="FO137:GC175" si="101">FN137</f>
        <v>#REF!</v>
      </c>
      <c r="FP137" s="41" t="e">
        <f t="shared" si="95"/>
        <v>#REF!</v>
      </c>
      <c r="FQ137" s="41" t="e">
        <f t="shared" si="95"/>
        <v>#REF!</v>
      </c>
      <c r="FR137" s="41" t="e">
        <f t="shared" si="95"/>
        <v>#REF!</v>
      </c>
      <c r="FS137" s="41" t="e">
        <f t="shared" si="95"/>
        <v>#REF!</v>
      </c>
      <c r="FT137" s="41" t="e">
        <f t="shared" si="95"/>
        <v>#REF!</v>
      </c>
      <c r="FU137" s="41" t="e">
        <f t="shared" si="95"/>
        <v>#REF!</v>
      </c>
      <c r="FV137" s="41" t="e">
        <f t="shared" si="95"/>
        <v>#REF!</v>
      </c>
      <c r="FW137" s="41" t="e">
        <f t="shared" si="95"/>
        <v>#REF!</v>
      </c>
      <c r="FX137" s="41" t="e">
        <f t="shared" si="95"/>
        <v>#REF!</v>
      </c>
      <c r="FY137" s="41" t="e">
        <f t="shared" si="87"/>
        <v>#REF!</v>
      </c>
      <c r="FZ137" s="41" t="e">
        <f t="shared" si="87"/>
        <v>#REF!</v>
      </c>
      <c r="GA137" s="41" t="e">
        <f t="shared" si="87"/>
        <v>#REF!</v>
      </c>
      <c r="GB137" s="41" t="e">
        <f t="shared" si="87"/>
        <v>#REF!</v>
      </c>
      <c r="GC137" s="41" t="e">
        <f t="shared" si="87"/>
        <v>#REF!</v>
      </c>
      <c r="GD137" s="41" t="e">
        <f t="shared" si="87"/>
        <v>#REF!</v>
      </c>
      <c r="GE137" s="41" t="e">
        <f t="shared" si="87"/>
        <v>#REF!</v>
      </c>
      <c r="GF137" s="41" t="e">
        <f t="shared" si="100"/>
        <v>#REF!</v>
      </c>
      <c r="GG137" s="41" t="e">
        <f t="shared" si="100"/>
        <v>#REF!</v>
      </c>
      <c r="GH137" s="41" t="e">
        <f t="shared" si="100"/>
        <v>#REF!</v>
      </c>
      <c r="GI137" s="41" t="e">
        <f t="shared" si="100"/>
        <v>#REF!</v>
      </c>
      <c r="GJ137" s="41" t="e">
        <f t="shared" si="100"/>
        <v>#REF!</v>
      </c>
      <c r="GK137" s="41" t="e">
        <f t="shared" si="100"/>
        <v>#REF!</v>
      </c>
      <c r="GL137" s="41" t="e">
        <f t="shared" si="100"/>
        <v>#REF!</v>
      </c>
      <c r="GM137" s="41" t="e">
        <f t="shared" si="100"/>
        <v>#REF!</v>
      </c>
      <c r="GN137" s="41" t="e">
        <f t="shared" si="100"/>
        <v>#REF!</v>
      </c>
      <c r="GO137" s="41" t="e">
        <f t="shared" si="100"/>
        <v>#REF!</v>
      </c>
      <c r="GP137" s="41" t="e">
        <f t="shared" si="100"/>
        <v>#REF!</v>
      </c>
      <c r="GQ137" s="41" t="e">
        <f t="shared" si="100"/>
        <v>#REF!</v>
      </c>
      <c r="GR137" s="41" t="e">
        <f t="shared" si="100"/>
        <v>#REF!</v>
      </c>
      <c r="GS137" s="41" t="e">
        <f t="shared" si="99"/>
        <v>#REF!</v>
      </c>
      <c r="GT137" s="41" t="e">
        <f t="shared" si="99"/>
        <v>#REF!</v>
      </c>
      <c r="GU137" s="41" t="e">
        <f t="shared" si="99"/>
        <v>#REF!</v>
      </c>
      <c r="GV137" s="41" t="e">
        <f t="shared" si="99"/>
        <v>#REF!</v>
      </c>
      <c r="GW137" s="41" t="e">
        <f t="shared" si="99"/>
        <v>#REF!</v>
      </c>
      <c r="GX137" s="41" t="e">
        <f t="shared" si="99"/>
        <v>#REF!</v>
      </c>
      <c r="GY137" s="41" t="e">
        <f t="shared" si="99"/>
        <v>#REF!</v>
      </c>
      <c r="GZ137" s="41" t="e">
        <f t="shared" si="99"/>
        <v>#REF!</v>
      </c>
      <c r="HA137" s="41" t="e">
        <f t="shared" si="99"/>
        <v>#REF!</v>
      </c>
      <c r="HB137" s="41" t="e">
        <f t="shared" si="96"/>
        <v>#REF!</v>
      </c>
      <c r="HC137" s="41" t="e">
        <f t="shared" si="96"/>
        <v>#REF!</v>
      </c>
      <c r="HD137" s="41" t="e">
        <f t="shared" si="96"/>
        <v>#REF!</v>
      </c>
      <c r="HE137" s="41" t="e">
        <f t="shared" si="96"/>
        <v>#REF!</v>
      </c>
      <c r="HF137" s="41" t="e">
        <f t="shared" si="96"/>
        <v>#REF!</v>
      </c>
      <c r="HG137" s="41" t="e">
        <f t="shared" si="96"/>
        <v>#REF!</v>
      </c>
      <c r="HH137" s="41" t="e">
        <f t="shared" si="91"/>
        <v>#REF!</v>
      </c>
      <c r="HI137" s="41" t="e">
        <f t="shared" si="91"/>
        <v>#REF!</v>
      </c>
      <c r="HJ137" s="41" t="e">
        <f t="shared" si="91"/>
        <v>#REF!</v>
      </c>
    </row>
    <row r="138" spans="1:218" ht="14.4" x14ac:dyDescent="0.3">
      <c r="A138" s="42">
        <v>135</v>
      </c>
      <c r="B138" s="43" t="e">
        <f>'CMM2 - AUX CALC'!$EF$67</f>
        <v>#REF!</v>
      </c>
      <c r="EG138" s="41" t="e">
        <f>$B138/(_xlfn.SINGLE(PrazoConcessao)*12-EG$3+1)</f>
        <v>#REF!</v>
      </c>
      <c r="EH138" s="41" t="e">
        <f t="shared" si="92"/>
        <v>#REF!</v>
      </c>
      <c r="EI138" s="41" t="e">
        <f t="shared" si="92"/>
        <v>#REF!</v>
      </c>
      <c r="EJ138" s="41" t="e">
        <f t="shared" si="94"/>
        <v>#REF!</v>
      </c>
      <c r="EK138" s="41" t="e">
        <f t="shared" si="94"/>
        <v>#REF!</v>
      </c>
      <c r="EL138" s="41" t="e">
        <f t="shared" si="94"/>
        <v>#REF!</v>
      </c>
      <c r="EM138" s="41" t="e">
        <f t="shared" si="94"/>
        <v>#REF!</v>
      </c>
      <c r="EN138" s="41" t="e">
        <f t="shared" si="94"/>
        <v>#REF!</v>
      </c>
      <c r="EO138" s="41" t="e">
        <f t="shared" si="94"/>
        <v>#REF!</v>
      </c>
      <c r="EP138" s="41" t="e">
        <f t="shared" si="94"/>
        <v>#REF!</v>
      </c>
      <c r="EQ138" s="41" t="e">
        <f t="shared" si="94"/>
        <v>#REF!</v>
      </c>
      <c r="ER138" s="41" t="e">
        <f t="shared" si="94"/>
        <v>#REF!</v>
      </c>
      <c r="ES138" s="41" t="e">
        <f t="shared" si="86"/>
        <v>#REF!</v>
      </c>
      <c r="ET138" s="41" t="e">
        <f t="shared" si="86"/>
        <v>#REF!</v>
      </c>
      <c r="EU138" s="41" t="e">
        <f t="shared" si="86"/>
        <v>#REF!</v>
      </c>
      <c r="EV138" s="41" t="e">
        <f t="shared" si="86"/>
        <v>#REF!</v>
      </c>
      <c r="EW138" s="41" t="e">
        <f t="shared" si="86"/>
        <v>#REF!</v>
      </c>
      <c r="EX138" s="41" t="e">
        <f t="shared" si="86"/>
        <v>#REF!</v>
      </c>
      <c r="EY138" s="41" t="e">
        <f t="shared" si="86"/>
        <v>#REF!</v>
      </c>
      <c r="EZ138" s="41" t="e">
        <f t="shared" si="86"/>
        <v>#REF!</v>
      </c>
      <c r="FA138" s="41" t="e">
        <f t="shared" si="98"/>
        <v>#REF!</v>
      </c>
      <c r="FB138" s="41" t="e">
        <f t="shared" si="98"/>
        <v>#REF!</v>
      </c>
      <c r="FC138" s="41" t="e">
        <f t="shared" si="98"/>
        <v>#REF!</v>
      </c>
      <c r="FD138" s="41" t="e">
        <f t="shared" si="98"/>
        <v>#REF!</v>
      </c>
      <c r="FE138" s="41" t="e">
        <f t="shared" si="98"/>
        <v>#REF!</v>
      </c>
      <c r="FF138" s="41" t="e">
        <f t="shared" si="98"/>
        <v>#REF!</v>
      </c>
      <c r="FG138" s="41" t="e">
        <f t="shared" si="98"/>
        <v>#REF!</v>
      </c>
      <c r="FH138" s="41" t="e">
        <f t="shared" si="98"/>
        <v>#REF!</v>
      </c>
      <c r="FI138" s="41" t="e">
        <f t="shared" si="98"/>
        <v>#REF!</v>
      </c>
      <c r="FJ138" s="41" t="e">
        <f t="shared" si="98"/>
        <v>#REF!</v>
      </c>
      <c r="FK138" s="41" t="e">
        <f t="shared" si="98"/>
        <v>#REF!</v>
      </c>
      <c r="FL138" s="41" t="e">
        <f t="shared" si="98"/>
        <v>#REF!</v>
      </c>
      <c r="FM138" s="41" t="e">
        <f t="shared" si="98"/>
        <v>#REF!</v>
      </c>
      <c r="FN138" s="41" t="e">
        <f t="shared" si="98"/>
        <v>#REF!</v>
      </c>
      <c r="FO138" s="41" t="e">
        <f t="shared" si="101"/>
        <v>#REF!</v>
      </c>
      <c r="FP138" s="41" t="e">
        <f t="shared" si="95"/>
        <v>#REF!</v>
      </c>
      <c r="FQ138" s="41" t="e">
        <f t="shared" si="95"/>
        <v>#REF!</v>
      </c>
      <c r="FR138" s="41" t="e">
        <f t="shared" si="95"/>
        <v>#REF!</v>
      </c>
      <c r="FS138" s="41" t="e">
        <f t="shared" si="95"/>
        <v>#REF!</v>
      </c>
      <c r="FT138" s="41" t="e">
        <f t="shared" si="95"/>
        <v>#REF!</v>
      </c>
      <c r="FU138" s="41" t="e">
        <f t="shared" si="95"/>
        <v>#REF!</v>
      </c>
      <c r="FV138" s="41" t="e">
        <f t="shared" si="95"/>
        <v>#REF!</v>
      </c>
      <c r="FW138" s="41" t="e">
        <f t="shared" si="95"/>
        <v>#REF!</v>
      </c>
      <c r="FX138" s="41" t="e">
        <f t="shared" si="95"/>
        <v>#REF!</v>
      </c>
      <c r="FY138" s="41" t="e">
        <f t="shared" si="87"/>
        <v>#REF!</v>
      </c>
      <c r="FZ138" s="41" t="e">
        <f t="shared" si="87"/>
        <v>#REF!</v>
      </c>
      <c r="GA138" s="41" t="e">
        <f t="shared" si="87"/>
        <v>#REF!</v>
      </c>
      <c r="GB138" s="41" t="e">
        <f t="shared" si="87"/>
        <v>#REF!</v>
      </c>
      <c r="GC138" s="41" t="e">
        <f t="shared" si="87"/>
        <v>#REF!</v>
      </c>
      <c r="GD138" s="41" t="e">
        <f t="shared" si="87"/>
        <v>#REF!</v>
      </c>
      <c r="GE138" s="41" t="e">
        <f t="shared" si="87"/>
        <v>#REF!</v>
      </c>
      <c r="GF138" s="41" t="e">
        <f t="shared" si="100"/>
        <v>#REF!</v>
      </c>
      <c r="GG138" s="41" t="e">
        <f t="shared" si="100"/>
        <v>#REF!</v>
      </c>
      <c r="GH138" s="41" t="e">
        <f t="shared" si="100"/>
        <v>#REF!</v>
      </c>
      <c r="GI138" s="41" t="e">
        <f t="shared" si="100"/>
        <v>#REF!</v>
      </c>
      <c r="GJ138" s="41" t="e">
        <f t="shared" si="100"/>
        <v>#REF!</v>
      </c>
      <c r="GK138" s="41" t="e">
        <f t="shared" si="100"/>
        <v>#REF!</v>
      </c>
      <c r="GL138" s="41" t="e">
        <f t="shared" si="100"/>
        <v>#REF!</v>
      </c>
      <c r="GM138" s="41" t="e">
        <f t="shared" si="100"/>
        <v>#REF!</v>
      </c>
      <c r="GN138" s="41" t="e">
        <f t="shared" si="100"/>
        <v>#REF!</v>
      </c>
      <c r="GO138" s="41" t="e">
        <f t="shared" si="100"/>
        <v>#REF!</v>
      </c>
      <c r="GP138" s="41" t="e">
        <f t="shared" si="100"/>
        <v>#REF!</v>
      </c>
      <c r="GQ138" s="41" t="e">
        <f t="shared" si="100"/>
        <v>#REF!</v>
      </c>
      <c r="GR138" s="41" t="e">
        <f t="shared" si="100"/>
        <v>#REF!</v>
      </c>
      <c r="GS138" s="41" t="e">
        <f t="shared" si="99"/>
        <v>#REF!</v>
      </c>
      <c r="GT138" s="41" t="e">
        <f t="shared" si="99"/>
        <v>#REF!</v>
      </c>
      <c r="GU138" s="41" t="e">
        <f t="shared" si="99"/>
        <v>#REF!</v>
      </c>
      <c r="GV138" s="41" t="e">
        <f t="shared" si="99"/>
        <v>#REF!</v>
      </c>
      <c r="GW138" s="41" t="e">
        <f t="shared" si="99"/>
        <v>#REF!</v>
      </c>
      <c r="GX138" s="41" t="e">
        <f t="shared" si="99"/>
        <v>#REF!</v>
      </c>
      <c r="GY138" s="41" t="e">
        <f t="shared" si="99"/>
        <v>#REF!</v>
      </c>
      <c r="GZ138" s="41" t="e">
        <f t="shared" si="99"/>
        <v>#REF!</v>
      </c>
      <c r="HA138" s="41" t="e">
        <f t="shared" si="99"/>
        <v>#REF!</v>
      </c>
      <c r="HB138" s="41" t="e">
        <f t="shared" si="96"/>
        <v>#REF!</v>
      </c>
      <c r="HC138" s="41" t="e">
        <f t="shared" si="96"/>
        <v>#REF!</v>
      </c>
      <c r="HD138" s="41" t="e">
        <f t="shared" si="96"/>
        <v>#REF!</v>
      </c>
      <c r="HE138" s="41" t="e">
        <f t="shared" si="96"/>
        <v>#REF!</v>
      </c>
      <c r="HF138" s="41" t="e">
        <f t="shared" si="96"/>
        <v>#REF!</v>
      </c>
      <c r="HG138" s="41" t="e">
        <f t="shared" si="96"/>
        <v>#REF!</v>
      </c>
      <c r="HH138" s="41" t="e">
        <f t="shared" si="91"/>
        <v>#REF!</v>
      </c>
      <c r="HI138" s="41" t="e">
        <f t="shared" si="91"/>
        <v>#REF!</v>
      </c>
      <c r="HJ138" s="41" t="e">
        <f t="shared" si="91"/>
        <v>#REF!</v>
      </c>
    </row>
    <row r="139" spans="1:218" ht="14.4" x14ac:dyDescent="0.3">
      <c r="A139" s="42">
        <v>136</v>
      </c>
      <c r="B139" s="43" t="e">
        <f>'CMM2 - AUX CALC'!$EG$67</f>
        <v>#REF!</v>
      </c>
      <c r="EH139" s="41" t="e">
        <f>$B139/(_xlfn.SINGLE(PrazoConcessao)*12-EH$3+1)</f>
        <v>#REF!</v>
      </c>
      <c r="EI139" s="41" t="e">
        <f t="shared" si="92"/>
        <v>#REF!</v>
      </c>
      <c r="EJ139" s="41" t="e">
        <f t="shared" si="94"/>
        <v>#REF!</v>
      </c>
      <c r="EK139" s="41" t="e">
        <f t="shared" si="94"/>
        <v>#REF!</v>
      </c>
      <c r="EL139" s="41" t="e">
        <f t="shared" si="94"/>
        <v>#REF!</v>
      </c>
      <c r="EM139" s="41" t="e">
        <f t="shared" si="94"/>
        <v>#REF!</v>
      </c>
      <c r="EN139" s="41" t="e">
        <f t="shared" si="94"/>
        <v>#REF!</v>
      </c>
      <c r="EO139" s="41" t="e">
        <f t="shared" si="94"/>
        <v>#REF!</v>
      </c>
      <c r="EP139" s="41" t="e">
        <f t="shared" si="94"/>
        <v>#REF!</v>
      </c>
      <c r="EQ139" s="41" t="e">
        <f t="shared" si="94"/>
        <v>#REF!</v>
      </c>
      <c r="ER139" s="41" t="e">
        <f t="shared" si="94"/>
        <v>#REF!</v>
      </c>
      <c r="ES139" s="41" t="e">
        <f t="shared" si="86"/>
        <v>#REF!</v>
      </c>
      <c r="ET139" s="41" t="e">
        <f t="shared" si="86"/>
        <v>#REF!</v>
      </c>
      <c r="EU139" s="41" t="e">
        <f t="shared" si="86"/>
        <v>#REF!</v>
      </c>
      <c r="EV139" s="41" t="e">
        <f t="shared" si="86"/>
        <v>#REF!</v>
      </c>
      <c r="EW139" s="41" t="e">
        <f t="shared" si="86"/>
        <v>#REF!</v>
      </c>
      <c r="EX139" s="41" t="e">
        <f t="shared" si="86"/>
        <v>#REF!</v>
      </c>
      <c r="EY139" s="41" t="e">
        <f t="shared" si="86"/>
        <v>#REF!</v>
      </c>
      <c r="EZ139" s="41" t="e">
        <f t="shared" si="86"/>
        <v>#REF!</v>
      </c>
      <c r="FA139" s="41" t="e">
        <f t="shared" si="98"/>
        <v>#REF!</v>
      </c>
      <c r="FB139" s="41" t="e">
        <f t="shared" si="98"/>
        <v>#REF!</v>
      </c>
      <c r="FC139" s="41" t="e">
        <f t="shared" si="98"/>
        <v>#REF!</v>
      </c>
      <c r="FD139" s="41" t="e">
        <f t="shared" si="98"/>
        <v>#REF!</v>
      </c>
      <c r="FE139" s="41" t="e">
        <f t="shared" si="98"/>
        <v>#REF!</v>
      </c>
      <c r="FF139" s="41" t="e">
        <f t="shared" si="98"/>
        <v>#REF!</v>
      </c>
      <c r="FG139" s="41" t="e">
        <f t="shared" si="98"/>
        <v>#REF!</v>
      </c>
      <c r="FH139" s="41" t="e">
        <f t="shared" si="98"/>
        <v>#REF!</v>
      </c>
      <c r="FI139" s="41" t="e">
        <f t="shared" si="98"/>
        <v>#REF!</v>
      </c>
      <c r="FJ139" s="41" t="e">
        <f t="shared" si="98"/>
        <v>#REF!</v>
      </c>
      <c r="FK139" s="41" t="e">
        <f t="shared" si="98"/>
        <v>#REF!</v>
      </c>
      <c r="FL139" s="41" t="e">
        <f t="shared" si="98"/>
        <v>#REF!</v>
      </c>
      <c r="FM139" s="41" t="e">
        <f t="shared" si="98"/>
        <v>#REF!</v>
      </c>
      <c r="FN139" s="41" t="e">
        <f t="shared" si="98"/>
        <v>#REF!</v>
      </c>
      <c r="FO139" s="41" t="e">
        <f t="shared" si="101"/>
        <v>#REF!</v>
      </c>
      <c r="FP139" s="41" t="e">
        <f t="shared" si="95"/>
        <v>#REF!</v>
      </c>
      <c r="FQ139" s="41" t="e">
        <f t="shared" si="95"/>
        <v>#REF!</v>
      </c>
      <c r="FR139" s="41" t="e">
        <f t="shared" si="95"/>
        <v>#REF!</v>
      </c>
      <c r="FS139" s="41" t="e">
        <f t="shared" si="95"/>
        <v>#REF!</v>
      </c>
      <c r="FT139" s="41" t="e">
        <f t="shared" si="95"/>
        <v>#REF!</v>
      </c>
      <c r="FU139" s="41" t="e">
        <f t="shared" si="95"/>
        <v>#REF!</v>
      </c>
      <c r="FV139" s="41" t="e">
        <f t="shared" si="95"/>
        <v>#REF!</v>
      </c>
      <c r="FW139" s="41" t="e">
        <f t="shared" si="95"/>
        <v>#REF!</v>
      </c>
      <c r="FX139" s="41" t="e">
        <f t="shared" si="95"/>
        <v>#REF!</v>
      </c>
      <c r="FY139" s="41" t="e">
        <f t="shared" si="87"/>
        <v>#REF!</v>
      </c>
      <c r="FZ139" s="41" t="e">
        <f t="shared" si="87"/>
        <v>#REF!</v>
      </c>
      <c r="GA139" s="41" t="e">
        <f t="shared" si="87"/>
        <v>#REF!</v>
      </c>
      <c r="GB139" s="41" t="e">
        <f t="shared" si="87"/>
        <v>#REF!</v>
      </c>
      <c r="GC139" s="41" t="e">
        <f t="shared" si="87"/>
        <v>#REF!</v>
      </c>
      <c r="GD139" s="41" t="e">
        <f t="shared" si="87"/>
        <v>#REF!</v>
      </c>
      <c r="GE139" s="41" t="e">
        <f t="shared" si="87"/>
        <v>#REF!</v>
      </c>
      <c r="GF139" s="41" t="e">
        <f t="shared" si="100"/>
        <v>#REF!</v>
      </c>
      <c r="GG139" s="41" t="e">
        <f t="shared" si="100"/>
        <v>#REF!</v>
      </c>
      <c r="GH139" s="41" t="e">
        <f t="shared" si="100"/>
        <v>#REF!</v>
      </c>
      <c r="GI139" s="41" t="e">
        <f t="shared" si="100"/>
        <v>#REF!</v>
      </c>
      <c r="GJ139" s="41" t="e">
        <f t="shared" si="100"/>
        <v>#REF!</v>
      </c>
      <c r="GK139" s="41" t="e">
        <f t="shared" si="100"/>
        <v>#REF!</v>
      </c>
      <c r="GL139" s="41" t="e">
        <f t="shared" si="100"/>
        <v>#REF!</v>
      </c>
      <c r="GM139" s="41" t="e">
        <f t="shared" si="100"/>
        <v>#REF!</v>
      </c>
      <c r="GN139" s="41" t="e">
        <f t="shared" si="100"/>
        <v>#REF!</v>
      </c>
      <c r="GO139" s="41" t="e">
        <f t="shared" si="100"/>
        <v>#REF!</v>
      </c>
      <c r="GP139" s="41" t="e">
        <f t="shared" si="100"/>
        <v>#REF!</v>
      </c>
      <c r="GQ139" s="41" t="e">
        <f t="shared" si="100"/>
        <v>#REF!</v>
      </c>
      <c r="GR139" s="41" t="e">
        <f t="shared" si="100"/>
        <v>#REF!</v>
      </c>
      <c r="GS139" s="41" t="e">
        <f t="shared" si="99"/>
        <v>#REF!</v>
      </c>
      <c r="GT139" s="41" t="e">
        <f t="shared" si="99"/>
        <v>#REF!</v>
      </c>
      <c r="GU139" s="41" t="e">
        <f t="shared" si="99"/>
        <v>#REF!</v>
      </c>
      <c r="GV139" s="41" t="e">
        <f t="shared" si="99"/>
        <v>#REF!</v>
      </c>
      <c r="GW139" s="41" t="e">
        <f t="shared" si="99"/>
        <v>#REF!</v>
      </c>
      <c r="GX139" s="41" t="e">
        <f t="shared" si="99"/>
        <v>#REF!</v>
      </c>
      <c r="GY139" s="41" t="e">
        <f t="shared" si="99"/>
        <v>#REF!</v>
      </c>
      <c r="GZ139" s="41" t="e">
        <f t="shared" si="99"/>
        <v>#REF!</v>
      </c>
      <c r="HA139" s="41" t="e">
        <f t="shared" si="99"/>
        <v>#REF!</v>
      </c>
      <c r="HB139" s="41" t="e">
        <f t="shared" si="96"/>
        <v>#REF!</v>
      </c>
      <c r="HC139" s="41" t="e">
        <f t="shared" si="96"/>
        <v>#REF!</v>
      </c>
      <c r="HD139" s="41" t="e">
        <f t="shared" si="96"/>
        <v>#REF!</v>
      </c>
      <c r="HE139" s="41" t="e">
        <f t="shared" si="96"/>
        <v>#REF!</v>
      </c>
      <c r="HF139" s="41" t="e">
        <f t="shared" si="96"/>
        <v>#REF!</v>
      </c>
      <c r="HG139" s="41" t="e">
        <f t="shared" si="96"/>
        <v>#REF!</v>
      </c>
      <c r="HH139" s="41" t="e">
        <f t="shared" si="91"/>
        <v>#REF!</v>
      </c>
      <c r="HI139" s="41" t="e">
        <f t="shared" si="91"/>
        <v>#REF!</v>
      </c>
      <c r="HJ139" s="41" t="e">
        <f t="shared" si="91"/>
        <v>#REF!</v>
      </c>
    </row>
    <row r="140" spans="1:218" ht="14.4" x14ac:dyDescent="0.3">
      <c r="A140" s="42">
        <v>137</v>
      </c>
      <c r="B140" s="43" t="e">
        <f>'CMM2 - AUX CALC'!$EH$67</f>
        <v>#REF!</v>
      </c>
      <c r="EI140" s="41" t="e">
        <f>$B140/(_xlfn.SINGLE(PrazoConcessao)*12-EI$3+1)</f>
        <v>#REF!</v>
      </c>
      <c r="EJ140" s="41" t="e">
        <f t="shared" si="94"/>
        <v>#REF!</v>
      </c>
      <c r="EK140" s="41" t="e">
        <f t="shared" si="94"/>
        <v>#REF!</v>
      </c>
      <c r="EL140" s="41" t="e">
        <f t="shared" si="94"/>
        <v>#REF!</v>
      </c>
      <c r="EM140" s="41" t="e">
        <f t="shared" si="94"/>
        <v>#REF!</v>
      </c>
      <c r="EN140" s="41" t="e">
        <f t="shared" si="94"/>
        <v>#REF!</v>
      </c>
      <c r="EO140" s="41" t="e">
        <f t="shared" si="94"/>
        <v>#REF!</v>
      </c>
      <c r="EP140" s="41" t="e">
        <f t="shared" si="94"/>
        <v>#REF!</v>
      </c>
      <c r="EQ140" s="41" t="e">
        <f t="shared" si="94"/>
        <v>#REF!</v>
      </c>
      <c r="ER140" s="41" t="e">
        <f t="shared" si="94"/>
        <v>#REF!</v>
      </c>
      <c r="ES140" s="41" t="e">
        <f t="shared" si="86"/>
        <v>#REF!</v>
      </c>
      <c r="ET140" s="41" t="e">
        <f t="shared" si="86"/>
        <v>#REF!</v>
      </c>
      <c r="EU140" s="41" t="e">
        <f t="shared" si="86"/>
        <v>#REF!</v>
      </c>
      <c r="EV140" s="41" t="e">
        <f t="shared" si="86"/>
        <v>#REF!</v>
      </c>
      <c r="EW140" s="41" t="e">
        <f t="shared" si="86"/>
        <v>#REF!</v>
      </c>
      <c r="EX140" s="41" t="e">
        <f t="shared" si="86"/>
        <v>#REF!</v>
      </c>
      <c r="EY140" s="41" t="e">
        <f t="shared" si="86"/>
        <v>#REF!</v>
      </c>
      <c r="EZ140" s="41" t="e">
        <f t="shared" si="86"/>
        <v>#REF!</v>
      </c>
      <c r="FA140" s="41" t="e">
        <f t="shared" si="98"/>
        <v>#REF!</v>
      </c>
      <c r="FB140" s="41" t="e">
        <f t="shared" si="98"/>
        <v>#REF!</v>
      </c>
      <c r="FC140" s="41" t="e">
        <f t="shared" si="98"/>
        <v>#REF!</v>
      </c>
      <c r="FD140" s="41" t="e">
        <f t="shared" si="98"/>
        <v>#REF!</v>
      </c>
      <c r="FE140" s="41" t="e">
        <f t="shared" si="98"/>
        <v>#REF!</v>
      </c>
      <c r="FF140" s="41" t="e">
        <f t="shared" si="98"/>
        <v>#REF!</v>
      </c>
      <c r="FG140" s="41" t="e">
        <f t="shared" si="98"/>
        <v>#REF!</v>
      </c>
      <c r="FH140" s="41" t="e">
        <f t="shared" si="98"/>
        <v>#REF!</v>
      </c>
      <c r="FI140" s="41" t="e">
        <f t="shared" si="98"/>
        <v>#REF!</v>
      </c>
      <c r="FJ140" s="41" t="e">
        <f t="shared" si="98"/>
        <v>#REF!</v>
      </c>
      <c r="FK140" s="41" t="e">
        <f t="shared" si="98"/>
        <v>#REF!</v>
      </c>
      <c r="FL140" s="41" t="e">
        <f t="shared" si="98"/>
        <v>#REF!</v>
      </c>
      <c r="FM140" s="41" t="e">
        <f t="shared" si="98"/>
        <v>#REF!</v>
      </c>
      <c r="FN140" s="41" t="e">
        <f t="shared" si="98"/>
        <v>#REF!</v>
      </c>
      <c r="FO140" s="41" t="e">
        <f t="shared" si="101"/>
        <v>#REF!</v>
      </c>
      <c r="FP140" s="41" t="e">
        <f t="shared" si="95"/>
        <v>#REF!</v>
      </c>
      <c r="FQ140" s="41" t="e">
        <f t="shared" si="95"/>
        <v>#REF!</v>
      </c>
      <c r="FR140" s="41" t="e">
        <f t="shared" si="95"/>
        <v>#REF!</v>
      </c>
      <c r="FS140" s="41" t="e">
        <f t="shared" si="95"/>
        <v>#REF!</v>
      </c>
      <c r="FT140" s="41" t="e">
        <f t="shared" si="95"/>
        <v>#REF!</v>
      </c>
      <c r="FU140" s="41" t="e">
        <f t="shared" si="95"/>
        <v>#REF!</v>
      </c>
      <c r="FV140" s="41" t="e">
        <f t="shared" si="95"/>
        <v>#REF!</v>
      </c>
      <c r="FW140" s="41" t="e">
        <f t="shared" si="95"/>
        <v>#REF!</v>
      </c>
      <c r="FX140" s="41" t="e">
        <f t="shared" si="95"/>
        <v>#REF!</v>
      </c>
      <c r="FY140" s="41" t="e">
        <f t="shared" si="87"/>
        <v>#REF!</v>
      </c>
      <c r="FZ140" s="41" t="e">
        <f t="shared" si="87"/>
        <v>#REF!</v>
      </c>
      <c r="GA140" s="41" t="e">
        <f t="shared" si="87"/>
        <v>#REF!</v>
      </c>
      <c r="GB140" s="41" t="e">
        <f t="shared" si="87"/>
        <v>#REF!</v>
      </c>
      <c r="GC140" s="41" t="e">
        <f t="shared" si="87"/>
        <v>#REF!</v>
      </c>
      <c r="GD140" s="41" t="e">
        <f t="shared" si="87"/>
        <v>#REF!</v>
      </c>
      <c r="GE140" s="41" t="e">
        <f t="shared" si="87"/>
        <v>#REF!</v>
      </c>
      <c r="GF140" s="41" t="e">
        <f t="shared" si="100"/>
        <v>#REF!</v>
      </c>
      <c r="GG140" s="41" t="e">
        <f t="shared" si="100"/>
        <v>#REF!</v>
      </c>
      <c r="GH140" s="41" t="e">
        <f t="shared" si="100"/>
        <v>#REF!</v>
      </c>
      <c r="GI140" s="41" t="e">
        <f t="shared" si="100"/>
        <v>#REF!</v>
      </c>
      <c r="GJ140" s="41" t="e">
        <f t="shared" si="100"/>
        <v>#REF!</v>
      </c>
      <c r="GK140" s="41" t="e">
        <f t="shared" si="100"/>
        <v>#REF!</v>
      </c>
      <c r="GL140" s="41" t="e">
        <f t="shared" si="100"/>
        <v>#REF!</v>
      </c>
      <c r="GM140" s="41" t="e">
        <f t="shared" si="100"/>
        <v>#REF!</v>
      </c>
      <c r="GN140" s="41" t="e">
        <f t="shared" si="100"/>
        <v>#REF!</v>
      </c>
      <c r="GO140" s="41" t="e">
        <f t="shared" si="100"/>
        <v>#REF!</v>
      </c>
      <c r="GP140" s="41" t="e">
        <f t="shared" si="100"/>
        <v>#REF!</v>
      </c>
      <c r="GQ140" s="41" t="e">
        <f t="shared" si="100"/>
        <v>#REF!</v>
      </c>
      <c r="GR140" s="41" t="e">
        <f t="shared" si="100"/>
        <v>#REF!</v>
      </c>
      <c r="GS140" s="41" t="e">
        <f t="shared" si="99"/>
        <v>#REF!</v>
      </c>
      <c r="GT140" s="41" t="e">
        <f t="shared" si="99"/>
        <v>#REF!</v>
      </c>
      <c r="GU140" s="41" t="e">
        <f t="shared" si="99"/>
        <v>#REF!</v>
      </c>
      <c r="GV140" s="41" t="e">
        <f t="shared" si="99"/>
        <v>#REF!</v>
      </c>
      <c r="GW140" s="41" t="e">
        <f t="shared" si="99"/>
        <v>#REF!</v>
      </c>
      <c r="GX140" s="41" t="e">
        <f t="shared" si="99"/>
        <v>#REF!</v>
      </c>
      <c r="GY140" s="41" t="e">
        <f t="shared" si="99"/>
        <v>#REF!</v>
      </c>
      <c r="GZ140" s="41" t="e">
        <f t="shared" si="99"/>
        <v>#REF!</v>
      </c>
      <c r="HA140" s="41" t="e">
        <f t="shared" si="99"/>
        <v>#REF!</v>
      </c>
      <c r="HB140" s="41" t="e">
        <f t="shared" si="96"/>
        <v>#REF!</v>
      </c>
      <c r="HC140" s="41" t="e">
        <f t="shared" si="96"/>
        <v>#REF!</v>
      </c>
      <c r="HD140" s="41" t="e">
        <f t="shared" si="96"/>
        <v>#REF!</v>
      </c>
      <c r="HE140" s="41" t="e">
        <f t="shared" si="96"/>
        <v>#REF!</v>
      </c>
      <c r="HF140" s="41" t="e">
        <f t="shared" si="96"/>
        <v>#REF!</v>
      </c>
      <c r="HG140" s="41" t="e">
        <f t="shared" si="96"/>
        <v>#REF!</v>
      </c>
      <c r="HH140" s="41" t="e">
        <f t="shared" si="91"/>
        <v>#REF!</v>
      </c>
      <c r="HI140" s="41" t="e">
        <f t="shared" si="91"/>
        <v>#REF!</v>
      </c>
      <c r="HJ140" s="41" t="e">
        <f t="shared" si="91"/>
        <v>#REF!</v>
      </c>
    </row>
    <row r="141" spans="1:218" ht="14.4" x14ac:dyDescent="0.3">
      <c r="A141" s="42">
        <v>138</v>
      </c>
      <c r="B141" s="43" t="e">
        <f>'CMM2 - AUX CALC'!$EI$67</f>
        <v>#REF!</v>
      </c>
      <c r="EJ141" s="41" t="e">
        <f>$B141/(_xlfn.SINGLE(PrazoConcessao)*12-EJ$3+1)</f>
        <v>#REF!</v>
      </c>
      <c r="EK141" s="41" t="e">
        <f t="shared" si="94"/>
        <v>#REF!</v>
      </c>
      <c r="EL141" s="41" t="e">
        <f t="shared" si="94"/>
        <v>#REF!</v>
      </c>
      <c r="EM141" s="41" t="e">
        <f t="shared" si="94"/>
        <v>#REF!</v>
      </c>
      <c r="EN141" s="41" t="e">
        <f t="shared" si="94"/>
        <v>#REF!</v>
      </c>
      <c r="EO141" s="41" t="e">
        <f t="shared" si="94"/>
        <v>#REF!</v>
      </c>
      <c r="EP141" s="41" t="e">
        <f t="shared" si="94"/>
        <v>#REF!</v>
      </c>
      <c r="EQ141" s="41" t="e">
        <f t="shared" si="94"/>
        <v>#REF!</v>
      </c>
      <c r="ER141" s="41" t="e">
        <f t="shared" si="94"/>
        <v>#REF!</v>
      </c>
      <c r="ES141" s="41" t="e">
        <f t="shared" si="86"/>
        <v>#REF!</v>
      </c>
      <c r="ET141" s="41" t="e">
        <f t="shared" si="86"/>
        <v>#REF!</v>
      </c>
      <c r="EU141" s="41" t="e">
        <f t="shared" si="86"/>
        <v>#REF!</v>
      </c>
      <c r="EV141" s="41" t="e">
        <f t="shared" si="86"/>
        <v>#REF!</v>
      </c>
      <c r="EW141" s="41" t="e">
        <f t="shared" si="86"/>
        <v>#REF!</v>
      </c>
      <c r="EX141" s="41" t="e">
        <f t="shared" si="86"/>
        <v>#REF!</v>
      </c>
      <c r="EY141" s="41" t="e">
        <f t="shared" si="86"/>
        <v>#REF!</v>
      </c>
      <c r="EZ141" s="41" t="e">
        <f t="shared" si="86"/>
        <v>#REF!</v>
      </c>
      <c r="FA141" s="41" t="e">
        <f t="shared" si="98"/>
        <v>#REF!</v>
      </c>
      <c r="FB141" s="41" t="e">
        <f t="shared" si="98"/>
        <v>#REF!</v>
      </c>
      <c r="FC141" s="41" t="e">
        <f t="shared" si="98"/>
        <v>#REF!</v>
      </c>
      <c r="FD141" s="41" t="e">
        <f t="shared" si="98"/>
        <v>#REF!</v>
      </c>
      <c r="FE141" s="41" t="e">
        <f t="shared" si="98"/>
        <v>#REF!</v>
      </c>
      <c r="FF141" s="41" t="e">
        <f t="shared" si="98"/>
        <v>#REF!</v>
      </c>
      <c r="FG141" s="41" t="e">
        <f t="shared" si="98"/>
        <v>#REF!</v>
      </c>
      <c r="FH141" s="41" t="e">
        <f t="shared" si="98"/>
        <v>#REF!</v>
      </c>
      <c r="FI141" s="41" t="e">
        <f t="shared" si="98"/>
        <v>#REF!</v>
      </c>
      <c r="FJ141" s="41" t="e">
        <f t="shared" si="98"/>
        <v>#REF!</v>
      </c>
      <c r="FK141" s="41" t="e">
        <f t="shared" si="98"/>
        <v>#REF!</v>
      </c>
      <c r="FL141" s="41" t="e">
        <f t="shared" si="98"/>
        <v>#REF!</v>
      </c>
      <c r="FM141" s="41" t="e">
        <f t="shared" si="98"/>
        <v>#REF!</v>
      </c>
      <c r="FN141" s="41" t="e">
        <f t="shared" si="98"/>
        <v>#REF!</v>
      </c>
      <c r="FO141" s="41" t="e">
        <f t="shared" si="101"/>
        <v>#REF!</v>
      </c>
      <c r="FP141" s="41" t="e">
        <f t="shared" si="95"/>
        <v>#REF!</v>
      </c>
      <c r="FQ141" s="41" t="e">
        <f t="shared" si="95"/>
        <v>#REF!</v>
      </c>
      <c r="FR141" s="41" t="e">
        <f t="shared" si="95"/>
        <v>#REF!</v>
      </c>
      <c r="FS141" s="41" t="e">
        <f t="shared" si="95"/>
        <v>#REF!</v>
      </c>
      <c r="FT141" s="41" t="e">
        <f t="shared" si="95"/>
        <v>#REF!</v>
      </c>
      <c r="FU141" s="41" t="e">
        <f t="shared" si="95"/>
        <v>#REF!</v>
      </c>
      <c r="FV141" s="41" t="e">
        <f t="shared" si="95"/>
        <v>#REF!</v>
      </c>
      <c r="FW141" s="41" t="e">
        <f t="shared" si="95"/>
        <v>#REF!</v>
      </c>
      <c r="FX141" s="41" t="e">
        <f t="shared" si="95"/>
        <v>#REF!</v>
      </c>
      <c r="FY141" s="41" t="e">
        <f t="shared" si="87"/>
        <v>#REF!</v>
      </c>
      <c r="FZ141" s="41" t="e">
        <f t="shared" si="87"/>
        <v>#REF!</v>
      </c>
      <c r="GA141" s="41" t="e">
        <f t="shared" si="87"/>
        <v>#REF!</v>
      </c>
      <c r="GB141" s="41" t="e">
        <f t="shared" si="87"/>
        <v>#REF!</v>
      </c>
      <c r="GC141" s="41" t="e">
        <f t="shared" si="87"/>
        <v>#REF!</v>
      </c>
      <c r="GD141" s="41" t="e">
        <f t="shared" si="87"/>
        <v>#REF!</v>
      </c>
      <c r="GE141" s="41" t="e">
        <f t="shared" si="87"/>
        <v>#REF!</v>
      </c>
      <c r="GF141" s="41" t="e">
        <f t="shared" si="100"/>
        <v>#REF!</v>
      </c>
      <c r="GG141" s="41" t="e">
        <f t="shared" si="100"/>
        <v>#REF!</v>
      </c>
      <c r="GH141" s="41" t="e">
        <f t="shared" si="100"/>
        <v>#REF!</v>
      </c>
      <c r="GI141" s="41" t="e">
        <f t="shared" si="100"/>
        <v>#REF!</v>
      </c>
      <c r="GJ141" s="41" t="e">
        <f t="shared" si="100"/>
        <v>#REF!</v>
      </c>
      <c r="GK141" s="41" t="e">
        <f t="shared" si="100"/>
        <v>#REF!</v>
      </c>
      <c r="GL141" s="41" t="e">
        <f t="shared" si="100"/>
        <v>#REF!</v>
      </c>
      <c r="GM141" s="41" t="e">
        <f t="shared" si="100"/>
        <v>#REF!</v>
      </c>
      <c r="GN141" s="41" t="e">
        <f t="shared" si="100"/>
        <v>#REF!</v>
      </c>
      <c r="GO141" s="41" t="e">
        <f t="shared" si="100"/>
        <v>#REF!</v>
      </c>
      <c r="GP141" s="41" t="e">
        <f t="shared" si="100"/>
        <v>#REF!</v>
      </c>
      <c r="GQ141" s="41" t="e">
        <f t="shared" si="100"/>
        <v>#REF!</v>
      </c>
      <c r="GR141" s="41" t="e">
        <f t="shared" si="100"/>
        <v>#REF!</v>
      </c>
      <c r="GS141" s="41" t="e">
        <f t="shared" si="99"/>
        <v>#REF!</v>
      </c>
      <c r="GT141" s="41" t="e">
        <f t="shared" si="99"/>
        <v>#REF!</v>
      </c>
      <c r="GU141" s="41" t="e">
        <f t="shared" si="99"/>
        <v>#REF!</v>
      </c>
      <c r="GV141" s="41" t="e">
        <f t="shared" si="99"/>
        <v>#REF!</v>
      </c>
      <c r="GW141" s="41" t="e">
        <f t="shared" si="99"/>
        <v>#REF!</v>
      </c>
      <c r="GX141" s="41" t="e">
        <f t="shared" si="99"/>
        <v>#REF!</v>
      </c>
      <c r="GY141" s="41" t="e">
        <f t="shared" si="99"/>
        <v>#REF!</v>
      </c>
      <c r="GZ141" s="41" t="e">
        <f t="shared" si="99"/>
        <v>#REF!</v>
      </c>
      <c r="HA141" s="41" t="e">
        <f t="shared" si="99"/>
        <v>#REF!</v>
      </c>
      <c r="HB141" s="41" t="e">
        <f t="shared" si="96"/>
        <v>#REF!</v>
      </c>
      <c r="HC141" s="41" t="e">
        <f t="shared" si="96"/>
        <v>#REF!</v>
      </c>
      <c r="HD141" s="41" t="e">
        <f t="shared" si="96"/>
        <v>#REF!</v>
      </c>
      <c r="HE141" s="41" t="e">
        <f t="shared" si="96"/>
        <v>#REF!</v>
      </c>
      <c r="HF141" s="41" t="e">
        <f t="shared" si="96"/>
        <v>#REF!</v>
      </c>
      <c r="HG141" s="41" t="e">
        <f t="shared" si="96"/>
        <v>#REF!</v>
      </c>
      <c r="HH141" s="41" t="e">
        <f t="shared" si="91"/>
        <v>#REF!</v>
      </c>
      <c r="HI141" s="41" t="e">
        <f t="shared" si="91"/>
        <v>#REF!</v>
      </c>
      <c r="HJ141" s="41" t="e">
        <f t="shared" si="91"/>
        <v>#REF!</v>
      </c>
    </row>
    <row r="142" spans="1:218" ht="14.4" x14ac:dyDescent="0.3">
      <c r="A142" s="42">
        <v>139</v>
      </c>
      <c r="B142" s="43" t="e">
        <f>'CMM2 - AUX CALC'!$EJ$67</f>
        <v>#REF!</v>
      </c>
      <c r="EK142" s="41" t="e">
        <f>$B142/(_xlfn.SINGLE(PrazoConcessao)*12-EK$3+1)</f>
        <v>#REF!</v>
      </c>
      <c r="EL142" s="41" t="e">
        <f t="shared" si="94"/>
        <v>#REF!</v>
      </c>
      <c r="EM142" s="41" t="e">
        <f t="shared" si="94"/>
        <v>#REF!</v>
      </c>
      <c r="EN142" s="41" t="e">
        <f t="shared" si="94"/>
        <v>#REF!</v>
      </c>
      <c r="EO142" s="41" t="e">
        <f t="shared" si="94"/>
        <v>#REF!</v>
      </c>
      <c r="EP142" s="41" t="e">
        <f t="shared" si="94"/>
        <v>#REF!</v>
      </c>
      <c r="EQ142" s="41" t="e">
        <f t="shared" si="94"/>
        <v>#REF!</v>
      </c>
      <c r="ER142" s="41" t="e">
        <f t="shared" si="94"/>
        <v>#REF!</v>
      </c>
      <c r="ES142" s="41" t="e">
        <f t="shared" si="86"/>
        <v>#REF!</v>
      </c>
      <c r="ET142" s="41" t="e">
        <f t="shared" si="86"/>
        <v>#REF!</v>
      </c>
      <c r="EU142" s="41" t="e">
        <f t="shared" si="86"/>
        <v>#REF!</v>
      </c>
      <c r="EV142" s="41" t="e">
        <f t="shared" si="86"/>
        <v>#REF!</v>
      </c>
      <c r="EW142" s="41" t="e">
        <f t="shared" si="86"/>
        <v>#REF!</v>
      </c>
      <c r="EX142" s="41" t="e">
        <f t="shared" si="86"/>
        <v>#REF!</v>
      </c>
      <c r="EY142" s="41" t="e">
        <f t="shared" si="86"/>
        <v>#REF!</v>
      </c>
      <c r="EZ142" s="41" t="e">
        <f t="shared" si="86"/>
        <v>#REF!</v>
      </c>
      <c r="FA142" s="41" t="e">
        <f t="shared" si="98"/>
        <v>#REF!</v>
      </c>
      <c r="FB142" s="41" t="e">
        <f t="shared" si="98"/>
        <v>#REF!</v>
      </c>
      <c r="FC142" s="41" t="e">
        <f t="shared" si="98"/>
        <v>#REF!</v>
      </c>
      <c r="FD142" s="41" t="e">
        <f t="shared" si="98"/>
        <v>#REF!</v>
      </c>
      <c r="FE142" s="41" t="e">
        <f t="shared" si="98"/>
        <v>#REF!</v>
      </c>
      <c r="FF142" s="41" t="e">
        <f t="shared" si="98"/>
        <v>#REF!</v>
      </c>
      <c r="FG142" s="41" t="e">
        <f t="shared" si="98"/>
        <v>#REF!</v>
      </c>
      <c r="FH142" s="41" t="e">
        <f t="shared" si="98"/>
        <v>#REF!</v>
      </c>
      <c r="FI142" s="41" t="e">
        <f t="shared" si="98"/>
        <v>#REF!</v>
      </c>
      <c r="FJ142" s="41" t="e">
        <f t="shared" si="98"/>
        <v>#REF!</v>
      </c>
      <c r="FK142" s="41" t="e">
        <f t="shared" si="98"/>
        <v>#REF!</v>
      </c>
      <c r="FL142" s="41" t="e">
        <f t="shared" si="98"/>
        <v>#REF!</v>
      </c>
      <c r="FM142" s="41" t="e">
        <f t="shared" si="98"/>
        <v>#REF!</v>
      </c>
      <c r="FN142" s="41" t="e">
        <f t="shared" si="98"/>
        <v>#REF!</v>
      </c>
      <c r="FO142" s="41" t="e">
        <f t="shared" si="101"/>
        <v>#REF!</v>
      </c>
      <c r="FP142" s="41" t="e">
        <f t="shared" si="95"/>
        <v>#REF!</v>
      </c>
      <c r="FQ142" s="41" t="e">
        <f t="shared" si="95"/>
        <v>#REF!</v>
      </c>
      <c r="FR142" s="41" t="e">
        <f t="shared" si="95"/>
        <v>#REF!</v>
      </c>
      <c r="FS142" s="41" t="e">
        <f t="shared" si="95"/>
        <v>#REF!</v>
      </c>
      <c r="FT142" s="41" t="e">
        <f t="shared" si="95"/>
        <v>#REF!</v>
      </c>
      <c r="FU142" s="41" t="e">
        <f t="shared" si="95"/>
        <v>#REF!</v>
      </c>
      <c r="FV142" s="41" t="e">
        <f t="shared" si="95"/>
        <v>#REF!</v>
      </c>
      <c r="FW142" s="41" t="e">
        <f t="shared" si="95"/>
        <v>#REF!</v>
      </c>
      <c r="FX142" s="41" t="e">
        <f t="shared" si="95"/>
        <v>#REF!</v>
      </c>
      <c r="FY142" s="41" t="e">
        <f t="shared" si="87"/>
        <v>#REF!</v>
      </c>
      <c r="FZ142" s="41" t="e">
        <f t="shared" si="87"/>
        <v>#REF!</v>
      </c>
      <c r="GA142" s="41" t="e">
        <f t="shared" si="87"/>
        <v>#REF!</v>
      </c>
      <c r="GB142" s="41" t="e">
        <f t="shared" si="87"/>
        <v>#REF!</v>
      </c>
      <c r="GC142" s="41" t="e">
        <f t="shared" si="87"/>
        <v>#REF!</v>
      </c>
      <c r="GD142" s="41" t="e">
        <f t="shared" si="87"/>
        <v>#REF!</v>
      </c>
      <c r="GE142" s="41" t="e">
        <f t="shared" si="87"/>
        <v>#REF!</v>
      </c>
      <c r="GF142" s="41" t="e">
        <f t="shared" si="100"/>
        <v>#REF!</v>
      </c>
      <c r="GG142" s="41" t="e">
        <f t="shared" si="100"/>
        <v>#REF!</v>
      </c>
      <c r="GH142" s="41" t="e">
        <f t="shared" si="100"/>
        <v>#REF!</v>
      </c>
      <c r="GI142" s="41" t="e">
        <f t="shared" si="100"/>
        <v>#REF!</v>
      </c>
      <c r="GJ142" s="41" t="e">
        <f t="shared" si="100"/>
        <v>#REF!</v>
      </c>
      <c r="GK142" s="41" t="e">
        <f t="shared" si="100"/>
        <v>#REF!</v>
      </c>
      <c r="GL142" s="41" t="e">
        <f t="shared" si="100"/>
        <v>#REF!</v>
      </c>
      <c r="GM142" s="41" t="e">
        <f t="shared" si="100"/>
        <v>#REF!</v>
      </c>
      <c r="GN142" s="41" t="e">
        <f t="shared" si="100"/>
        <v>#REF!</v>
      </c>
      <c r="GO142" s="41" t="e">
        <f t="shared" si="100"/>
        <v>#REF!</v>
      </c>
      <c r="GP142" s="41" t="e">
        <f t="shared" si="100"/>
        <v>#REF!</v>
      </c>
      <c r="GQ142" s="41" t="e">
        <f t="shared" si="100"/>
        <v>#REF!</v>
      </c>
      <c r="GR142" s="41" t="e">
        <f t="shared" si="100"/>
        <v>#REF!</v>
      </c>
      <c r="GS142" s="41" t="e">
        <f t="shared" si="99"/>
        <v>#REF!</v>
      </c>
      <c r="GT142" s="41" t="e">
        <f t="shared" si="99"/>
        <v>#REF!</v>
      </c>
      <c r="GU142" s="41" t="e">
        <f t="shared" si="99"/>
        <v>#REF!</v>
      </c>
      <c r="GV142" s="41" t="e">
        <f t="shared" si="99"/>
        <v>#REF!</v>
      </c>
      <c r="GW142" s="41" t="e">
        <f t="shared" si="99"/>
        <v>#REF!</v>
      </c>
      <c r="GX142" s="41" t="e">
        <f t="shared" si="99"/>
        <v>#REF!</v>
      </c>
      <c r="GY142" s="41" t="e">
        <f t="shared" si="99"/>
        <v>#REF!</v>
      </c>
      <c r="GZ142" s="41" t="e">
        <f t="shared" si="99"/>
        <v>#REF!</v>
      </c>
      <c r="HA142" s="41" t="e">
        <f t="shared" si="99"/>
        <v>#REF!</v>
      </c>
      <c r="HB142" s="41" t="e">
        <f t="shared" si="96"/>
        <v>#REF!</v>
      </c>
      <c r="HC142" s="41" t="e">
        <f t="shared" si="96"/>
        <v>#REF!</v>
      </c>
      <c r="HD142" s="41" t="e">
        <f t="shared" si="96"/>
        <v>#REF!</v>
      </c>
      <c r="HE142" s="41" t="e">
        <f t="shared" si="96"/>
        <v>#REF!</v>
      </c>
      <c r="HF142" s="41" t="e">
        <f t="shared" si="96"/>
        <v>#REF!</v>
      </c>
      <c r="HG142" s="41" t="e">
        <f t="shared" si="96"/>
        <v>#REF!</v>
      </c>
      <c r="HH142" s="41" t="e">
        <f t="shared" si="91"/>
        <v>#REF!</v>
      </c>
      <c r="HI142" s="41" t="e">
        <f t="shared" si="91"/>
        <v>#REF!</v>
      </c>
      <c r="HJ142" s="41" t="e">
        <f t="shared" si="91"/>
        <v>#REF!</v>
      </c>
    </row>
    <row r="143" spans="1:218" ht="14.4" x14ac:dyDescent="0.3">
      <c r="A143" s="42">
        <v>140</v>
      </c>
      <c r="B143" s="43" t="e">
        <f>'CMM2 - AUX CALC'!$EK$67</f>
        <v>#REF!</v>
      </c>
      <c r="EL143" s="41" t="e">
        <f>$B143/(_xlfn.SINGLE(PrazoConcessao)*12-EL$3+1)</f>
        <v>#REF!</v>
      </c>
      <c r="EM143" s="41" t="e">
        <f t="shared" si="94"/>
        <v>#REF!</v>
      </c>
      <c r="EN143" s="41" t="e">
        <f t="shared" si="94"/>
        <v>#REF!</v>
      </c>
      <c r="EO143" s="41" t="e">
        <f t="shared" si="94"/>
        <v>#REF!</v>
      </c>
      <c r="EP143" s="41" t="e">
        <f t="shared" si="94"/>
        <v>#REF!</v>
      </c>
      <c r="EQ143" s="41" t="e">
        <f t="shared" si="94"/>
        <v>#REF!</v>
      </c>
      <c r="ER143" s="41" t="e">
        <f t="shared" si="94"/>
        <v>#REF!</v>
      </c>
      <c r="ES143" s="41" t="e">
        <f t="shared" si="86"/>
        <v>#REF!</v>
      </c>
      <c r="ET143" s="41" t="e">
        <f t="shared" si="86"/>
        <v>#REF!</v>
      </c>
      <c r="EU143" s="41" t="e">
        <f t="shared" si="86"/>
        <v>#REF!</v>
      </c>
      <c r="EV143" s="41" t="e">
        <f t="shared" si="86"/>
        <v>#REF!</v>
      </c>
      <c r="EW143" s="41" t="e">
        <f t="shared" si="86"/>
        <v>#REF!</v>
      </c>
      <c r="EX143" s="41" t="e">
        <f t="shared" si="86"/>
        <v>#REF!</v>
      </c>
      <c r="EY143" s="41" t="e">
        <f t="shared" si="86"/>
        <v>#REF!</v>
      </c>
      <c r="EZ143" s="41" t="e">
        <f t="shared" si="86"/>
        <v>#REF!</v>
      </c>
      <c r="FA143" s="41" t="e">
        <f t="shared" si="98"/>
        <v>#REF!</v>
      </c>
      <c r="FB143" s="41" t="e">
        <f t="shared" si="98"/>
        <v>#REF!</v>
      </c>
      <c r="FC143" s="41" t="e">
        <f t="shared" si="98"/>
        <v>#REF!</v>
      </c>
      <c r="FD143" s="41" t="e">
        <f t="shared" si="98"/>
        <v>#REF!</v>
      </c>
      <c r="FE143" s="41" t="e">
        <f t="shared" si="98"/>
        <v>#REF!</v>
      </c>
      <c r="FF143" s="41" t="e">
        <f t="shared" si="98"/>
        <v>#REF!</v>
      </c>
      <c r="FG143" s="41" t="e">
        <f t="shared" si="98"/>
        <v>#REF!</v>
      </c>
      <c r="FH143" s="41" t="e">
        <f t="shared" si="98"/>
        <v>#REF!</v>
      </c>
      <c r="FI143" s="41" t="e">
        <f t="shared" si="98"/>
        <v>#REF!</v>
      </c>
      <c r="FJ143" s="41" t="e">
        <f t="shared" si="98"/>
        <v>#REF!</v>
      </c>
      <c r="FK143" s="41" t="e">
        <f t="shared" si="98"/>
        <v>#REF!</v>
      </c>
      <c r="FL143" s="41" t="e">
        <f t="shared" si="98"/>
        <v>#REF!</v>
      </c>
      <c r="FM143" s="41" t="e">
        <f t="shared" si="98"/>
        <v>#REF!</v>
      </c>
      <c r="FN143" s="41" t="e">
        <f t="shared" si="98"/>
        <v>#REF!</v>
      </c>
      <c r="FO143" s="41" t="e">
        <f t="shared" si="101"/>
        <v>#REF!</v>
      </c>
      <c r="FP143" s="41" t="e">
        <f t="shared" si="95"/>
        <v>#REF!</v>
      </c>
      <c r="FQ143" s="41" t="e">
        <f t="shared" si="95"/>
        <v>#REF!</v>
      </c>
      <c r="FR143" s="41" t="e">
        <f t="shared" si="95"/>
        <v>#REF!</v>
      </c>
      <c r="FS143" s="41" t="e">
        <f t="shared" ref="FS143:GH163" si="102">FR143</f>
        <v>#REF!</v>
      </c>
      <c r="FT143" s="41" t="e">
        <f t="shared" si="102"/>
        <v>#REF!</v>
      </c>
      <c r="FU143" s="41" t="e">
        <f t="shared" si="102"/>
        <v>#REF!</v>
      </c>
      <c r="FV143" s="41" t="e">
        <f t="shared" si="102"/>
        <v>#REF!</v>
      </c>
      <c r="FW143" s="41" t="e">
        <f t="shared" si="102"/>
        <v>#REF!</v>
      </c>
      <c r="FX143" s="41" t="e">
        <f t="shared" si="102"/>
        <v>#REF!</v>
      </c>
      <c r="FY143" s="41" t="e">
        <f t="shared" si="87"/>
        <v>#REF!</v>
      </c>
      <c r="FZ143" s="41" t="e">
        <f t="shared" si="87"/>
        <v>#REF!</v>
      </c>
      <c r="GA143" s="41" t="e">
        <f t="shared" si="87"/>
        <v>#REF!</v>
      </c>
      <c r="GB143" s="41" t="e">
        <f t="shared" si="87"/>
        <v>#REF!</v>
      </c>
      <c r="GC143" s="41" t="e">
        <f t="shared" si="87"/>
        <v>#REF!</v>
      </c>
      <c r="GD143" s="41" t="e">
        <f t="shared" si="87"/>
        <v>#REF!</v>
      </c>
      <c r="GE143" s="41" t="e">
        <f t="shared" si="87"/>
        <v>#REF!</v>
      </c>
      <c r="GF143" s="41" t="e">
        <f t="shared" si="100"/>
        <v>#REF!</v>
      </c>
      <c r="GG143" s="41" t="e">
        <f t="shared" si="100"/>
        <v>#REF!</v>
      </c>
      <c r="GH143" s="41" t="e">
        <f t="shared" si="100"/>
        <v>#REF!</v>
      </c>
      <c r="GI143" s="41" t="e">
        <f t="shared" si="100"/>
        <v>#REF!</v>
      </c>
      <c r="GJ143" s="41" t="e">
        <f t="shared" si="100"/>
        <v>#REF!</v>
      </c>
      <c r="GK143" s="41" t="e">
        <f t="shared" si="100"/>
        <v>#REF!</v>
      </c>
      <c r="GL143" s="41" t="e">
        <f t="shared" si="100"/>
        <v>#REF!</v>
      </c>
      <c r="GM143" s="41" t="e">
        <f t="shared" si="100"/>
        <v>#REF!</v>
      </c>
      <c r="GN143" s="41" t="e">
        <f t="shared" si="100"/>
        <v>#REF!</v>
      </c>
      <c r="GO143" s="41" t="e">
        <f t="shared" si="100"/>
        <v>#REF!</v>
      </c>
      <c r="GP143" s="41" t="e">
        <f t="shared" si="100"/>
        <v>#REF!</v>
      </c>
      <c r="GQ143" s="41" t="e">
        <f t="shared" si="100"/>
        <v>#REF!</v>
      </c>
      <c r="GR143" s="41" t="e">
        <f t="shared" si="100"/>
        <v>#REF!</v>
      </c>
      <c r="GS143" s="41" t="e">
        <f t="shared" si="99"/>
        <v>#REF!</v>
      </c>
      <c r="GT143" s="41" t="e">
        <f t="shared" si="99"/>
        <v>#REF!</v>
      </c>
      <c r="GU143" s="41" t="e">
        <f t="shared" si="99"/>
        <v>#REF!</v>
      </c>
      <c r="GV143" s="41" t="e">
        <f t="shared" si="99"/>
        <v>#REF!</v>
      </c>
      <c r="GW143" s="41" t="e">
        <f t="shared" si="99"/>
        <v>#REF!</v>
      </c>
      <c r="GX143" s="41" t="e">
        <f t="shared" si="99"/>
        <v>#REF!</v>
      </c>
      <c r="GY143" s="41" t="e">
        <f t="shared" si="99"/>
        <v>#REF!</v>
      </c>
      <c r="GZ143" s="41" t="e">
        <f t="shared" si="99"/>
        <v>#REF!</v>
      </c>
      <c r="HA143" s="41" t="e">
        <f t="shared" si="99"/>
        <v>#REF!</v>
      </c>
      <c r="HB143" s="41" t="e">
        <f t="shared" si="96"/>
        <v>#REF!</v>
      </c>
      <c r="HC143" s="41" t="e">
        <f t="shared" si="96"/>
        <v>#REF!</v>
      </c>
      <c r="HD143" s="41" t="e">
        <f t="shared" si="96"/>
        <v>#REF!</v>
      </c>
      <c r="HE143" s="41" t="e">
        <f t="shared" si="96"/>
        <v>#REF!</v>
      </c>
      <c r="HF143" s="41" t="e">
        <f t="shared" si="96"/>
        <v>#REF!</v>
      </c>
      <c r="HG143" s="41" t="e">
        <f t="shared" si="96"/>
        <v>#REF!</v>
      </c>
      <c r="HH143" s="41" t="e">
        <f t="shared" si="91"/>
        <v>#REF!</v>
      </c>
      <c r="HI143" s="41" t="e">
        <f t="shared" si="91"/>
        <v>#REF!</v>
      </c>
      <c r="HJ143" s="41" t="e">
        <f t="shared" si="91"/>
        <v>#REF!</v>
      </c>
    </row>
    <row r="144" spans="1:218" ht="14.4" x14ac:dyDescent="0.3">
      <c r="A144" s="42">
        <v>141</v>
      </c>
      <c r="B144" s="43" t="e">
        <f>'CMM2 - AUX CALC'!$EL$67</f>
        <v>#REF!</v>
      </c>
      <c r="EM144" s="41" t="e">
        <f>$B144/(_xlfn.SINGLE(PrazoConcessao)*12-EM$3+1)</f>
        <v>#REF!</v>
      </c>
      <c r="EN144" s="41" t="e">
        <f t="shared" ref="EN144:EU151" si="103">EM144</f>
        <v>#REF!</v>
      </c>
      <c r="EO144" s="41" t="e">
        <f t="shared" si="103"/>
        <v>#REF!</v>
      </c>
      <c r="EP144" s="41" t="e">
        <f t="shared" si="103"/>
        <v>#REF!</v>
      </c>
      <c r="EQ144" s="41" t="e">
        <f t="shared" si="103"/>
        <v>#REF!</v>
      </c>
      <c r="ER144" s="41" t="e">
        <f t="shared" si="103"/>
        <v>#REF!</v>
      </c>
      <c r="ES144" s="41" t="e">
        <f t="shared" si="86"/>
        <v>#REF!</v>
      </c>
      <c r="ET144" s="41" t="e">
        <f t="shared" si="86"/>
        <v>#REF!</v>
      </c>
      <c r="EU144" s="41" t="e">
        <f t="shared" si="86"/>
        <v>#REF!</v>
      </c>
      <c r="EV144" s="41" t="e">
        <f t="shared" ref="EV144:FH164" si="104">EU144</f>
        <v>#REF!</v>
      </c>
      <c r="EW144" s="41" t="e">
        <f t="shared" si="104"/>
        <v>#REF!</v>
      </c>
      <c r="EX144" s="41" t="e">
        <f t="shared" si="104"/>
        <v>#REF!</v>
      </c>
      <c r="EY144" s="41" t="e">
        <f t="shared" si="104"/>
        <v>#REF!</v>
      </c>
      <c r="EZ144" s="41" t="e">
        <f t="shared" si="104"/>
        <v>#REF!</v>
      </c>
      <c r="FA144" s="41" t="e">
        <f t="shared" si="98"/>
        <v>#REF!</v>
      </c>
      <c r="FB144" s="41" t="e">
        <f t="shared" si="98"/>
        <v>#REF!</v>
      </c>
      <c r="FC144" s="41" t="e">
        <f t="shared" si="98"/>
        <v>#REF!</v>
      </c>
      <c r="FD144" s="41" t="e">
        <f t="shared" si="98"/>
        <v>#REF!</v>
      </c>
      <c r="FE144" s="41" t="e">
        <f t="shared" si="98"/>
        <v>#REF!</v>
      </c>
      <c r="FF144" s="41" t="e">
        <f t="shared" si="98"/>
        <v>#REF!</v>
      </c>
      <c r="FG144" s="41" t="e">
        <f t="shared" si="98"/>
        <v>#REF!</v>
      </c>
      <c r="FH144" s="41" t="e">
        <f t="shared" si="98"/>
        <v>#REF!</v>
      </c>
      <c r="FI144" s="41" t="e">
        <f t="shared" si="98"/>
        <v>#REF!</v>
      </c>
      <c r="FJ144" s="41" t="e">
        <f t="shared" si="98"/>
        <v>#REF!</v>
      </c>
      <c r="FK144" s="41" t="e">
        <f t="shared" si="98"/>
        <v>#REF!</v>
      </c>
      <c r="FL144" s="41" t="e">
        <f t="shared" si="98"/>
        <v>#REF!</v>
      </c>
      <c r="FM144" s="41" t="e">
        <f t="shared" si="98"/>
        <v>#REF!</v>
      </c>
      <c r="FN144" s="41" t="e">
        <f t="shared" si="98"/>
        <v>#REF!</v>
      </c>
      <c r="FO144" s="41" t="e">
        <f t="shared" si="101"/>
        <v>#REF!</v>
      </c>
      <c r="FP144" s="41" t="e">
        <f t="shared" si="101"/>
        <v>#REF!</v>
      </c>
      <c r="FQ144" s="41" t="e">
        <f t="shared" si="101"/>
        <v>#REF!</v>
      </c>
      <c r="FR144" s="41" t="e">
        <f t="shared" si="101"/>
        <v>#REF!</v>
      </c>
      <c r="FS144" s="41" t="e">
        <f t="shared" si="102"/>
        <v>#REF!</v>
      </c>
      <c r="FT144" s="41" t="e">
        <f t="shared" si="102"/>
        <v>#REF!</v>
      </c>
      <c r="FU144" s="41" t="e">
        <f t="shared" si="102"/>
        <v>#REF!</v>
      </c>
      <c r="FV144" s="41" t="e">
        <f t="shared" si="102"/>
        <v>#REF!</v>
      </c>
      <c r="FW144" s="41" t="e">
        <f t="shared" si="102"/>
        <v>#REF!</v>
      </c>
      <c r="FX144" s="41" t="e">
        <f t="shared" si="102"/>
        <v>#REF!</v>
      </c>
      <c r="FY144" s="41" t="e">
        <f t="shared" si="87"/>
        <v>#REF!</v>
      </c>
      <c r="FZ144" s="41" t="e">
        <f t="shared" si="87"/>
        <v>#REF!</v>
      </c>
      <c r="GA144" s="41" t="e">
        <f t="shared" si="87"/>
        <v>#REF!</v>
      </c>
      <c r="GB144" s="41" t="e">
        <f t="shared" si="87"/>
        <v>#REF!</v>
      </c>
      <c r="GC144" s="41" t="e">
        <f t="shared" si="87"/>
        <v>#REF!</v>
      </c>
      <c r="GD144" s="41" t="e">
        <f t="shared" si="87"/>
        <v>#REF!</v>
      </c>
      <c r="GE144" s="41" t="e">
        <f t="shared" si="87"/>
        <v>#REF!</v>
      </c>
      <c r="GF144" s="41" t="e">
        <f t="shared" si="100"/>
        <v>#REF!</v>
      </c>
      <c r="GG144" s="41" t="e">
        <f t="shared" si="100"/>
        <v>#REF!</v>
      </c>
      <c r="GH144" s="41" t="e">
        <f t="shared" si="100"/>
        <v>#REF!</v>
      </c>
      <c r="GI144" s="41" t="e">
        <f t="shared" si="100"/>
        <v>#REF!</v>
      </c>
      <c r="GJ144" s="41" t="e">
        <f t="shared" si="100"/>
        <v>#REF!</v>
      </c>
      <c r="GK144" s="41" t="e">
        <f t="shared" si="100"/>
        <v>#REF!</v>
      </c>
      <c r="GL144" s="41" t="e">
        <f t="shared" si="100"/>
        <v>#REF!</v>
      </c>
      <c r="GM144" s="41" t="e">
        <f t="shared" si="100"/>
        <v>#REF!</v>
      </c>
      <c r="GN144" s="41" t="e">
        <f t="shared" si="100"/>
        <v>#REF!</v>
      </c>
      <c r="GO144" s="41" t="e">
        <f t="shared" si="100"/>
        <v>#REF!</v>
      </c>
      <c r="GP144" s="41" t="e">
        <f t="shared" si="100"/>
        <v>#REF!</v>
      </c>
      <c r="GQ144" s="41" t="e">
        <f t="shared" si="100"/>
        <v>#REF!</v>
      </c>
      <c r="GR144" s="41" t="e">
        <f t="shared" si="100"/>
        <v>#REF!</v>
      </c>
      <c r="GS144" s="41" t="e">
        <f t="shared" si="99"/>
        <v>#REF!</v>
      </c>
      <c r="GT144" s="41" t="e">
        <f t="shared" si="99"/>
        <v>#REF!</v>
      </c>
      <c r="GU144" s="41" t="e">
        <f t="shared" si="99"/>
        <v>#REF!</v>
      </c>
      <c r="GV144" s="41" t="e">
        <f t="shared" si="99"/>
        <v>#REF!</v>
      </c>
      <c r="GW144" s="41" t="e">
        <f t="shared" si="99"/>
        <v>#REF!</v>
      </c>
      <c r="GX144" s="41" t="e">
        <f t="shared" si="99"/>
        <v>#REF!</v>
      </c>
      <c r="GY144" s="41" t="e">
        <f t="shared" si="99"/>
        <v>#REF!</v>
      </c>
      <c r="GZ144" s="41" t="e">
        <f t="shared" si="99"/>
        <v>#REF!</v>
      </c>
      <c r="HA144" s="41" t="e">
        <f t="shared" si="99"/>
        <v>#REF!</v>
      </c>
      <c r="HB144" s="41" t="e">
        <f t="shared" si="96"/>
        <v>#REF!</v>
      </c>
      <c r="HC144" s="41" t="e">
        <f t="shared" si="96"/>
        <v>#REF!</v>
      </c>
      <c r="HD144" s="41" t="e">
        <f t="shared" si="96"/>
        <v>#REF!</v>
      </c>
      <c r="HE144" s="41" t="e">
        <f t="shared" si="96"/>
        <v>#REF!</v>
      </c>
      <c r="HF144" s="41" t="e">
        <f t="shared" si="96"/>
        <v>#REF!</v>
      </c>
      <c r="HG144" s="41" t="e">
        <f t="shared" si="96"/>
        <v>#REF!</v>
      </c>
      <c r="HH144" s="41" t="e">
        <f t="shared" si="91"/>
        <v>#REF!</v>
      </c>
      <c r="HI144" s="41" t="e">
        <f t="shared" si="91"/>
        <v>#REF!</v>
      </c>
      <c r="HJ144" s="41" t="e">
        <f t="shared" si="91"/>
        <v>#REF!</v>
      </c>
    </row>
    <row r="145" spans="1:218" ht="14.4" x14ac:dyDescent="0.3">
      <c r="A145" s="42">
        <v>142</v>
      </c>
      <c r="B145" s="43" t="e">
        <f>'CMM2 - AUX CALC'!$EM$67</f>
        <v>#REF!</v>
      </c>
      <c r="EN145" s="41" t="e">
        <f>$B145/(_xlfn.SINGLE(PrazoConcessao)*12-EN$3+1)</f>
        <v>#REF!</v>
      </c>
      <c r="EO145" s="41" t="e">
        <f t="shared" si="103"/>
        <v>#REF!</v>
      </c>
      <c r="EP145" s="41" t="e">
        <f t="shared" si="103"/>
        <v>#REF!</v>
      </c>
      <c r="EQ145" s="41" t="e">
        <f t="shared" si="103"/>
        <v>#REF!</v>
      </c>
      <c r="ER145" s="41" t="e">
        <f t="shared" si="103"/>
        <v>#REF!</v>
      </c>
      <c r="ES145" s="41" t="e">
        <f t="shared" si="103"/>
        <v>#REF!</v>
      </c>
      <c r="ET145" s="41" t="e">
        <f t="shared" si="103"/>
        <v>#REF!</v>
      </c>
      <c r="EU145" s="41" t="e">
        <f t="shared" si="103"/>
        <v>#REF!</v>
      </c>
      <c r="EV145" s="41" t="e">
        <f t="shared" si="104"/>
        <v>#REF!</v>
      </c>
      <c r="EW145" s="41" t="e">
        <f t="shared" si="104"/>
        <v>#REF!</v>
      </c>
      <c r="EX145" s="41" t="e">
        <f t="shared" si="104"/>
        <v>#REF!</v>
      </c>
      <c r="EY145" s="41" t="e">
        <f t="shared" si="104"/>
        <v>#REF!</v>
      </c>
      <c r="EZ145" s="41" t="e">
        <f t="shared" si="104"/>
        <v>#REF!</v>
      </c>
      <c r="FA145" s="41" t="e">
        <f t="shared" si="98"/>
        <v>#REF!</v>
      </c>
      <c r="FB145" s="41" t="e">
        <f t="shared" si="98"/>
        <v>#REF!</v>
      </c>
      <c r="FC145" s="41" t="e">
        <f t="shared" si="98"/>
        <v>#REF!</v>
      </c>
      <c r="FD145" s="41" t="e">
        <f t="shared" si="98"/>
        <v>#REF!</v>
      </c>
      <c r="FE145" s="41" t="e">
        <f t="shared" si="98"/>
        <v>#REF!</v>
      </c>
      <c r="FF145" s="41" t="e">
        <f t="shared" si="98"/>
        <v>#REF!</v>
      </c>
      <c r="FG145" s="41" t="e">
        <f t="shared" si="98"/>
        <v>#REF!</v>
      </c>
      <c r="FH145" s="41" t="e">
        <f t="shared" si="98"/>
        <v>#REF!</v>
      </c>
      <c r="FI145" s="41" t="e">
        <f t="shared" si="98"/>
        <v>#REF!</v>
      </c>
      <c r="FJ145" s="41" t="e">
        <f t="shared" si="98"/>
        <v>#REF!</v>
      </c>
      <c r="FK145" s="41" t="e">
        <f t="shared" si="98"/>
        <v>#REF!</v>
      </c>
      <c r="FL145" s="41" t="e">
        <f t="shared" si="98"/>
        <v>#REF!</v>
      </c>
      <c r="FM145" s="41" t="e">
        <f t="shared" si="98"/>
        <v>#REF!</v>
      </c>
      <c r="FN145" s="41" t="e">
        <f t="shared" si="98"/>
        <v>#REF!</v>
      </c>
      <c r="FO145" s="41" t="e">
        <f t="shared" si="101"/>
        <v>#REF!</v>
      </c>
      <c r="FP145" s="41" t="e">
        <f t="shared" si="101"/>
        <v>#REF!</v>
      </c>
      <c r="FQ145" s="41" t="e">
        <f t="shared" si="101"/>
        <v>#REF!</v>
      </c>
      <c r="FR145" s="41" t="e">
        <f t="shared" si="101"/>
        <v>#REF!</v>
      </c>
      <c r="FS145" s="41" t="e">
        <f t="shared" si="102"/>
        <v>#REF!</v>
      </c>
      <c r="FT145" s="41" t="e">
        <f t="shared" si="102"/>
        <v>#REF!</v>
      </c>
      <c r="FU145" s="41" t="e">
        <f t="shared" si="102"/>
        <v>#REF!</v>
      </c>
      <c r="FV145" s="41" t="e">
        <f t="shared" si="102"/>
        <v>#REF!</v>
      </c>
      <c r="FW145" s="41" t="e">
        <f t="shared" si="102"/>
        <v>#REF!</v>
      </c>
      <c r="FX145" s="41" t="e">
        <f t="shared" si="102"/>
        <v>#REF!</v>
      </c>
      <c r="FY145" s="41" t="e">
        <f t="shared" si="87"/>
        <v>#REF!</v>
      </c>
      <c r="FZ145" s="41" t="e">
        <f t="shared" si="87"/>
        <v>#REF!</v>
      </c>
      <c r="GA145" s="41" t="e">
        <f t="shared" si="87"/>
        <v>#REF!</v>
      </c>
      <c r="GB145" s="41" t="e">
        <f t="shared" si="87"/>
        <v>#REF!</v>
      </c>
      <c r="GC145" s="41" t="e">
        <f t="shared" si="87"/>
        <v>#REF!</v>
      </c>
      <c r="GD145" s="41" t="e">
        <f t="shared" si="87"/>
        <v>#REF!</v>
      </c>
      <c r="GE145" s="41" t="e">
        <f t="shared" si="87"/>
        <v>#REF!</v>
      </c>
      <c r="GF145" s="41" t="e">
        <f t="shared" si="100"/>
        <v>#REF!</v>
      </c>
      <c r="GG145" s="41" t="e">
        <f t="shared" si="100"/>
        <v>#REF!</v>
      </c>
      <c r="GH145" s="41" t="e">
        <f t="shared" si="100"/>
        <v>#REF!</v>
      </c>
      <c r="GI145" s="41" t="e">
        <f t="shared" si="100"/>
        <v>#REF!</v>
      </c>
      <c r="GJ145" s="41" t="e">
        <f t="shared" si="100"/>
        <v>#REF!</v>
      </c>
      <c r="GK145" s="41" t="e">
        <f t="shared" si="100"/>
        <v>#REF!</v>
      </c>
      <c r="GL145" s="41" t="e">
        <f t="shared" si="100"/>
        <v>#REF!</v>
      </c>
      <c r="GM145" s="41" t="e">
        <f t="shared" si="100"/>
        <v>#REF!</v>
      </c>
      <c r="GN145" s="41" t="e">
        <f t="shared" si="100"/>
        <v>#REF!</v>
      </c>
      <c r="GO145" s="41" t="e">
        <f t="shared" si="100"/>
        <v>#REF!</v>
      </c>
      <c r="GP145" s="41" t="e">
        <f t="shared" si="100"/>
        <v>#REF!</v>
      </c>
      <c r="GQ145" s="41" t="e">
        <f t="shared" si="100"/>
        <v>#REF!</v>
      </c>
      <c r="GR145" s="41" t="e">
        <f t="shared" si="100"/>
        <v>#REF!</v>
      </c>
      <c r="GS145" s="41" t="e">
        <f t="shared" si="99"/>
        <v>#REF!</v>
      </c>
      <c r="GT145" s="41" t="e">
        <f t="shared" si="99"/>
        <v>#REF!</v>
      </c>
      <c r="GU145" s="41" t="e">
        <f t="shared" si="99"/>
        <v>#REF!</v>
      </c>
      <c r="GV145" s="41" t="e">
        <f t="shared" si="99"/>
        <v>#REF!</v>
      </c>
      <c r="GW145" s="41" t="e">
        <f t="shared" si="99"/>
        <v>#REF!</v>
      </c>
      <c r="GX145" s="41" t="e">
        <f t="shared" si="99"/>
        <v>#REF!</v>
      </c>
      <c r="GY145" s="41" t="e">
        <f t="shared" si="99"/>
        <v>#REF!</v>
      </c>
      <c r="GZ145" s="41" t="e">
        <f t="shared" si="99"/>
        <v>#REF!</v>
      </c>
      <c r="HA145" s="41" t="e">
        <f t="shared" si="99"/>
        <v>#REF!</v>
      </c>
      <c r="HB145" s="41" t="e">
        <f t="shared" si="96"/>
        <v>#REF!</v>
      </c>
      <c r="HC145" s="41" t="e">
        <f t="shared" si="96"/>
        <v>#REF!</v>
      </c>
      <c r="HD145" s="41" t="e">
        <f t="shared" si="96"/>
        <v>#REF!</v>
      </c>
      <c r="HE145" s="41" t="e">
        <f t="shared" si="96"/>
        <v>#REF!</v>
      </c>
      <c r="HF145" s="41" t="e">
        <f t="shared" si="96"/>
        <v>#REF!</v>
      </c>
      <c r="HG145" s="41" t="e">
        <f t="shared" si="96"/>
        <v>#REF!</v>
      </c>
      <c r="HH145" s="41" t="e">
        <f t="shared" si="91"/>
        <v>#REF!</v>
      </c>
      <c r="HI145" s="41" t="e">
        <f t="shared" si="91"/>
        <v>#REF!</v>
      </c>
      <c r="HJ145" s="41" t="e">
        <f t="shared" si="91"/>
        <v>#REF!</v>
      </c>
    </row>
    <row r="146" spans="1:218" ht="14.4" x14ac:dyDescent="0.3">
      <c r="A146" s="42">
        <v>143</v>
      </c>
      <c r="B146" s="43" t="e">
        <f>'CMM2 - AUX CALC'!$EN$67</f>
        <v>#REF!</v>
      </c>
      <c r="EO146" s="41" t="e">
        <f>$B146/(_xlfn.SINGLE(PrazoConcessao)*12-EO$3+1)</f>
        <v>#REF!</v>
      </c>
      <c r="EP146" s="41" t="e">
        <f t="shared" si="103"/>
        <v>#REF!</v>
      </c>
      <c r="EQ146" s="41" t="e">
        <f t="shared" si="103"/>
        <v>#REF!</v>
      </c>
      <c r="ER146" s="41" t="e">
        <f t="shared" si="103"/>
        <v>#REF!</v>
      </c>
      <c r="ES146" s="41" t="e">
        <f t="shared" si="103"/>
        <v>#REF!</v>
      </c>
      <c r="ET146" s="41" t="e">
        <f t="shared" si="103"/>
        <v>#REF!</v>
      </c>
      <c r="EU146" s="41" t="e">
        <f t="shared" si="103"/>
        <v>#REF!</v>
      </c>
      <c r="EV146" s="41" t="e">
        <f t="shared" si="104"/>
        <v>#REF!</v>
      </c>
      <c r="EW146" s="41" t="e">
        <f t="shared" si="104"/>
        <v>#REF!</v>
      </c>
      <c r="EX146" s="41" t="e">
        <f t="shared" si="104"/>
        <v>#REF!</v>
      </c>
      <c r="EY146" s="41" t="e">
        <f t="shared" si="104"/>
        <v>#REF!</v>
      </c>
      <c r="EZ146" s="41" t="e">
        <f t="shared" si="104"/>
        <v>#REF!</v>
      </c>
      <c r="FA146" s="41" t="e">
        <f t="shared" si="98"/>
        <v>#REF!</v>
      </c>
      <c r="FB146" s="41" t="e">
        <f t="shared" si="98"/>
        <v>#REF!</v>
      </c>
      <c r="FC146" s="41" t="e">
        <f t="shared" si="98"/>
        <v>#REF!</v>
      </c>
      <c r="FD146" s="41" t="e">
        <f t="shared" si="98"/>
        <v>#REF!</v>
      </c>
      <c r="FE146" s="41" t="e">
        <f t="shared" si="98"/>
        <v>#REF!</v>
      </c>
      <c r="FF146" s="41" t="e">
        <f t="shared" si="98"/>
        <v>#REF!</v>
      </c>
      <c r="FG146" s="41" t="e">
        <f t="shared" si="98"/>
        <v>#REF!</v>
      </c>
      <c r="FH146" s="41" t="e">
        <f t="shared" si="98"/>
        <v>#REF!</v>
      </c>
      <c r="FI146" s="41" t="e">
        <f t="shared" si="98"/>
        <v>#REF!</v>
      </c>
      <c r="FJ146" s="41" t="e">
        <f t="shared" si="98"/>
        <v>#REF!</v>
      </c>
      <c r="FK146" s="41" t="e">
        <f t="shared" si="98"/>
        <v>#REF!</v>
      </c>
      <c r="FL146" s="41" t="e">
        <f t="shared" si="98"/>
        <v>#REF!</v>
      </c>
      <c r="FM146" s="41" t="e">
        <f t="shared" si="98"/>
        <v>#REF!</v>
      </c>
      <c r="FN146" s="41" t="e">
        <f t="shared" si="98"/>
        <v>#REF!</v>
      </c>
      <c r="FO146" s="41" t="e">
        <f t="shared" si="101"/>
        <v>#REF!</v>
      </c>
      <c r="FP146" s="41" t="e">
        <f t="shared" si="101"/>
        <v>#REF!</v>
      </c>
      <c r="FQ146" s="41" t="e">
        <f t="shared" si="101"/>
        <v>#REF!</v>
      </c>
      <c r="FR146" s="41" t="e">
        <f t="shared" si="101"/>
        <v>#REF!</v>
      </c>
      <c r="FS146" s="41" t="e">
        <f t="shared" si="102"/>
        <v>#REF!</v>
      </c>
      <c r="FT146" s="41" t="e">
        <f t="shared" si="102"/>
        <v>#REF!</v>
      </c>
      <c r="FU146" s="41" t="e">
        <f t="shared" si="102"/>
        <v>#REF!</v>
      </c>
      <c r="FV146" s="41" t="e">
        <f t="shared" si="102"/>
        <v>#REF!</v>
      </c>
      <c r="FW146" s="41" t="e">
        <f t="shared" si="102"/>
        <v>#REF!</v>
      </c>
      <c r="FX146" s="41" t="e">
        <f t="shared" si="102"/>
        <v>#REF!</v>
      </c>
      <c r="FY146" s="41" t="e">
        <f t="shared" si="87"/>
        <v>#REF!</v>
      </c>
      <c r="FZ146" s="41" t="e">
        <f t="shared" si="87"/>
        <v>#REF!</v>
      </c>
      <c r="GA146" s="41" t="e">
        <f t="shared" si="87"/>
        <v>#REF!</v>
      </c>
      <c r="GB146" s="41" t="e">
        <f t="shared" si="87"/>
        <v>#REF!</v>
      </c>
      <c r="GC146" s="41" t="e">
        <f t="shared" si="87"/>
        <v>#REF!</v>
      </c>
      <c r="GD146" s="41" t="e">
        <f t="shared" si="87"/>
        <v>#REF!</v>
      </c>
      <c r="GE146" s="41" t="e">
        <f t="shared" si="87"/>
        <v>#REF!</v>
      </c>
      <c r="GF146" s="41" t="e">
        <f t="shared" si="100"/>
        <v>#REF!</v>
      </c>
      <c r="GG146" s="41" t="e">
        <f t="shared" si="100"/>
        <v>#REF!</v>
      </c>
      <c r="GH146" s="41" t="e">
        <f t="shared" si="100"/>
        <v>#REF!</v>
      </c>
      <c r="GI146" s="41" t="e">
        <f t="shared" si="100"/>
        <v>#REF!</v>
      </c>
      <c r="GJ146" s="41" t="e">
        <f t="shared" si="100"/>
        <v>#REF!</v>
      </c>
      <c r="GK146" s="41" t="e">
        <f t="shared" si="100"/>
        <v>#REF!</v>
      </c>
      <c r="GL146" s="41" t="e">
        <f t="shared" si="100"/>
        <v>#REF!</v>
      </c>
      <c r="GM146" s="41" t="e">
        <f t="shared" si="100"/>
        <v>#REF!</v>
      </c>
      <c r="GN146" s="41" t="e">
        <f t="shared" si="100"/>
        <v>#REF!</v>
      </c>
      <c r="GO146" s="41" t="e">
        <f t="shared" si="100"/>
        <v>#REF!</v>
      </c>
      <c r="GP146" s="41" t="e">
        <f t="shared" si="100"/>
        <v>#REF!</v>
      </c>
      <c r="GQ146" s="41" t="e">
        <f t="shared" si="100"/>
        <v>#REF!</v>
      </c>
      <c r="GR146" s="41" t="e">
        <f t="shared" si="100"/>
        <v>#REF!</v>
      </c>
      <c r="GS146" s="41" t="e">
        <f t="shared" si="99"/>
        <v>#REF!</v>
      </c>
      <c r="GT146" s="41" t="e">
        <f t="shared" si="99"/>
        <v>#REF!</v>
      </c>
      <c r="GU146" s="41" t="e">
        <f t="shared" si="99"/>
        <v>#REF!</v>
      </c>
      <c r="GV146" s="41" t="e">
        <f t="shared" si="99"/>
        <v>#REF!</v>
      </c>
      <c r="GW146" s="41" t="e">
        <f t="shared" si="99"/>
        <v>#REF!</v>
      </c>
      <c r="GX146" s="41" t="e">
        <f t="shared" si="99"/>
        <v>#REF!</v>
      </c>
      <c r="GY146" s="41" t="e">
        <f t="shared" si="99"/>
        <v>#REF!</v>
      </c>
      <c r="GZ146" s="41" t="e">
        <f t="shared" si="99"/>
        <v>#REF!</v>
      </c>
      <c r="HA146" s="41" t="e">
        <f t="shared" si="99"/>
        <v>#REF!</v>
      </c>
      <c r="HB146" s="41" t="e">
        <f t="shared" si="96"/>
        <v>#REF!</v>
      </c>
      <c r="HC146" s="41" t="e">
        <f t="shared" si="96"/>
        <v>#REF!</v>
      </c>
      <c r="HD146" s="41" t="e">
        <f t="shared" si="96"/>
        <v>#REF!</v>
      </c>
      <c r="HE146" s="41" t="e">
        <f t="shared" si="96"/>
        <v>#REF!</v>
      </c>
      <c r="HF146" s="41" t="e">
        <f t="shared" si="96"/>
        <v>#REF!</v>
      </c>
      <c r="HG146" s="41" t="e">
        <f t="shared" si="96"/>
        <v>#REF!</v>
      </c>
      <c r="HH146" s="41" t="e">
        <f t="shared" si="91"/>
        <v>#REF!</v>
      </c>
      <c r="HI146" s="41" t="e">
        <f t="shared" si="91"/>
        <v>#REF!</v>
      </c>
      <c r="HJ146" s="41" t="e">
        <f t="shared" si="91"/>
        <v>#REF!</v>
      </c>
    </row>
    <row r="147" spans="1:218" ht="14.4" x14ac:dyDescent="0.3">
      <c r="A147" s="42">
        <v>144</v>
      </c>
      <c r="B147" s="43" t="e">
        <f>'CMM2 - AUX CALC'!$EO$67</f>
        <v>#REF!</v>
      </c>
      <c r="EP147" s="41" t="e">
        <f>$B147/(_xlfn.SINGLE(PrazoConcessao)*12-EP$3+1)</f>
        <v>#REF!</v>
      </c>
      <c r="EQ147" s="41" t="e">
        <f t="shared" si="103"/>
        <v>#REF!</v>
      </c>
      <c r="ER147" s="41" t="e">
        <f t="shared" si="103"/>
        <v>#REF!</v>
      </c>
      <c r="ES147" s="41" t="e">
        <f t="shared" si="103"/>
        <v>#REF!</v>
      </c>
      <c r="ET147" s="41" t="e">
        <f t="shared" si="103"/>
        <v>#REF!</v>
      </c>
      <c r="EU147" s="41" t="e">
        <f t="shared" si="103"/>
        <v>#REF!</v>
      </c>
      <c r="EV147" s="41" t="e">
        <f t="shared" si="104"/>
        <v>#REF!</v>
      </c>
      <c r="EW147" s="41" t="e">
        <f t="shared" si="104"/>
        <v>#REF!</v>
      </c>
      <c r="EX147" s="41" t="e">
        <f t="shared" si="104"/>
        <v>#REF!</v>
      </c>
      <c r="EY147" s="41" t="e">
        <f t="shared" si="104"/>
        <v>#REF!</v>
      </c>
      <c r="EZ147" s="41" t="e">
        <f t="shared" si="104"/>
        <v>#REF!</v>
      </c>
      <c r="FA147" s="41" t="e">
        <f t="shared" si="98"/>
        <v>#REF!</v>
      </c>
      <c r="FB147" s="41" t="e">
        <f t="shared" si="98"/>
        <v>#REF!</v>
      </c>
      <c r="FC147" s="41" t="e">
        <f t="shared" si="98"/>
        <v>#REF!</v>
      </c>
      <c r="FD147" s="41" t="e">
        <f t="shared" si="98"/>
        <v>#REF!</v>
      </c>
      <c r="FE147" s="41" t="e">
        <f t="shared" si="98"/>
        <v>#REF!</v>
      </c>
      <c r="FF147" s="41" t="e">
        <f t="shared" si="98"/>
        <v>#REF!</v>
      </c>
      <c r="FG147" s="41" t="e">
        <f t="shared" si="98"/>
        <v>#REF!</v>
      </c>
      <c r="FH147" s="41" t="e">
        <f t="shared" si="98"/>
        <v>#REF!</v>
      </c>
      <c r="FI147" s="41" t="e">
        <f t="shared" si="98"/>
        <v>#REF!</v>
      </c>
      <c r="FJ147" s="41" t="e">
        <f t="shared" si="98"/>
        <v>#REF!</v>
      </c>
      <c r="FK147" s="41" t="e">
        <f t="shared" si="98"/>
        <v>#REF!</v>
      </c>
      <c r="FL147" s="41" t="e">
        <f t="shared" si="98"/>
        <v>#REF!</v>
      </c>
      <c r="FM147" s="41" t="e">
        <f t="shared" si="98"/>
        <v>#REF!</v>
      </c>
      <c r="FN147" s="41" t="e">
        <f t="shared" si="98"/>
        <v>#REF!</v>
      </c>
      <c r="FO147" s="41" t="e">
        <f t="shared" si="101"/>
        <v>#REF!</v>
      </c>
      <c r="FP147" s="41" t="e">
        <f t="shared" si="101"/>
        <v>#REF!</v>
      </c>
      <c r="FQ147" s="41" t="e">
        <f t="shared" si="101"/>
        <v>#REF!</v>
      </c>
      <c r="FR147" s="41" t="e">
        <f t="shared" si="101"/>
        <v>#REF!</v>
      </c>
      <c r="FS147" s="41" t="e">
        <f t="shared" si="102"/>
        <v>#REF!</v>
      </c>
      <c r="FT147" s="41" t="e">
        <f t="shared" si="102"/>
        <v>#REF!</v>
      </c>
      <c r="FU147" s="41" t="e">
        <f t="shared" si="102"/>
        <v>#REF!</v>
      </c>
      <c r="FV147" s="41" t="e">
        <f t="shared" si="102"/>
        <v>#REF!</v>
      </c>
      <c r="FW147" s="41" t="e">
        <f t="shared" si="102"/>
        <v>#REF!</v>
      </c>
      <c r="FX147" s="41" t="e">
        <f t="shared" si="102"/>
        <v>#REF!</v>
      </c>
      <c r="FY147" s="41" t="e">
        <f t="shared" si="87"/>
        <v>#REF!</v>
      </c>
      <c r="FZ147" s="41" t="e">
        <f t="shared" si="87"/>
        <v>#REF!</v>
      </c>
      <c r="GA147" s="41" t="e">
        <f t="shared" si="87"/>
        <v>#REF!</v>
      </c>
      <c r="GB147" s="41" t="e">
        <f t="shared" si="87"/>
        <v>#REF!</v>
      </c>
      <c r="GC147" s="41" t="e">
        <f t="shared" si="87"/>
        <v>#REF!</v>
      </c>
      <c r="GD147" s="41" t="e">
        <f t="shared" si="87"/>
        <v>#REF!</v>
      </c>
      <c r="GE147" s="41" t="e">
        <f t="shared" si="87"/>
        <v>#REF!</v>
      </c>
      <c r="GF147" s="41" t="e">
        <f t="shared" si="100"/>
        <v>#REF!</v>
      </c>
      <c r="GG147" s="41" t="e">
        <f t="shared" si="100"/>
        <v>#REF!</v>
      </c>
      <c r="GH147" s="41" t="e">
        <f t="shared" si="100"/>
        <v>#REF!</v>
      </c>
      <c r="GI147" s="41" t="e">
        <f t="shared" si="100"/>
        <v>#REF!</v>
      </c>
      <c r="GJ147" s="41" t="e">
        <f t="shared" si="100"/>
        <v>#REF!</v>
      </c>
      <c r="GK147" s="41" t="e">
        <f t="shared" si="100"/>
        <v>#REF!</v>
      </c>
      <c r="GL147" s="41" t="e">
        <f t="shared" si="100"/>
        <v>#REF!</v>
      </c>
      <c r="GM147" s="41" t="e">
        <f t="shared" si="100"/>
        <v>#REF!</v>
      </c>
      <c r="GN147" s="41" t="e">
        <f t="shared" si="100"/>
        <v>#REF!</v>
      </c>
      <c r="GO147" s="41" t="e">
        <f t="shared" si="100"/>
        <v>#REF!</v>
      </c>
      <c r="GP147" s="41" t="e">
        <f t="shared" si="100"/>
        <v>#REF!</v>
      </c>
      <c r="GQ147" s="41" t="e">
        <f t="shared" si="100"/>
        <v>#REF!</v>
      </c>
      <c r="GR147" s="41" t="e">
        <f t="shared" si="100"/>
        <v>#REF!</v>
      </c>
      <c r="GS147" s="41" t="e">
        <f t="shared" si="99"/>
        <v>#REF!</v>
      </c>
      <c r="GT147" s="41" t="e">
        <f t="shared" si="99"/>
        <v>#REF!</v>
      </c>
      <c r="GU147" s="41" t="e">
        <f t="shared" si="99"/>
        <v>#REF!</v>
      </c>
      <c r="GV147" s="41" t="e">
        <f t="shared" si="99"/>
        <v>#REF!</v>
      </c>
      <c r="GW147" s="41" t="e">
        <f t="shared" si="99"/>
        <v>#REF!</v>
      </c>
      <c r="GX147" s="41" t="e">
        <f t="shared" si="99"/>
        <v>#REF!</v>
      </c>
      <c r="GY147" s="41" t="e">
        <f t="shared" si="99"/>
        <v>#REF!</v>
      </c>
      <c r="GZ147" s="41" t="e">
        <f t="shared" si="99"/>
        <v>#REF!</v>
      </c>
      <c r="HA147" s="41" t="e">
        <f t="shared" si="99"/>
        <v>#REF!</v>
      </c>
      <c r="HB147" s="41" t="e">
        <f t="shared" si="96"/>
        <v>#REF!</v>
      </c>
      <c r="HC147" s="41" t="e">
        <f t="shared" si="96"/>
        <v>#REF!</v>
      </c>
      <c r="HD147" s="41" t="e">
        <f t="shared" si="96"/>
        <v>#REF!</v>
      </c>
      <c r="HE147" s="41" t="e">
        <f t="shared" si="96"/>
        <v>#REF!</v>
      </c>
      <c r="HF147" s="41" t="e">
        <f t="shared" si="96"/>
        <v>#REF!</v>
      </c>
      <c r="HG147" s="41" t="e">
        <f t="shared" si="96"/>
        <v>#REF!</v>
      </c>
      <c r="HH147" s="41" t="e">
        <f t="shared" si="91"/>
        <v>#REF!</v>
      </c>
      <c r="HI147" s="41" t="e">
        <f t="shared" si="91"/>
        <v>#REF!</v>
      </c>
      <c r="HJ147" s="41" t="e">
        <f t="shared" si="91"/>
        <v>#REF!</v>
      </c>
    </row>
    <row r="148" spans="1:218" ht="14.4" x14ac:dyDescent="0.3">
      <c r="A148" s="42">
        <v>145</v>
      </c>
      <c r="B148" s="43" t="e">
        <f>'CMM2 - AUX CALC'!$EP$67</f>
        <v>#REF!</v>
      </c>
      <c r="EQ148" s="41" t="e">
        <f>$B148/(_xlfn.SINGLE(PrazoConcessao)*12-EQ$3+1)</f>
        <v>#REF!</v>
      </c>
      <c r="ER148" s="41" t="e">
        <f t="shared" si="103"/>
        <v>#REF!</v>
      </c>
      <c r="ES148" s="41" t="e">
        <f t="shared" si="103"/>
        <v>#REF!</v>
      </c>
      <c r="ET148" s="41" t="e">
        <f t="shared" si="103"/>
        <v>#REF!</v>
      </c>
      <c r="EU148" s="41" t="e">
        <f t="shared" si="103"/>
        <v>#REF!</v>
      </c>
      <c r="EV148" s="41" t="e">
        <f t="shared" si="104"/>
        <v>#REF!</v>
      </c>
      <c r="EW148" s="41" t="e">
        <f t="shared" si="104"/>
        <v>#REF!</v>
      </c>
      <c r="EX148" s="41" t="e">
        <f t="shared" si="104"/>
        <v>#REF!</v>
      </c>
      <c r="EY148" s="41" t="e">
        <f t="shared" si="104"/>
        <v>#REF!</v>
      </c>
      <c r="EZ148" s="41" t="e">
        <f t="shared" si="104"/>
        <v>#REF!</v>
      </c>
      <c r="FA148" s="41" t="e">
        <f t="shared" si="98"/>
        <v>#REF!</v>
      </c>
      <c r="FB148" s="41" t="e">
        <f t="shared" si="98"/>
        <v>#REF!</v>
      </c>
      <c r="FC148" s="41" t="e">
        <f t="shared" si="98"/>
        <v>#REF!</v>
      </c>
      <c r="FD148" s="41" t="e">
        <f t="shared" si="98"/>
        <v>#REF!</v>
      </c>
      <c r="FE148" s="41" t="e">
        <f t="shared" si="98"/>
        <v>#REF!</v>
      </c>
      <c r="FF148" s="41" t="e">
        <f t="shared" si="98"/>
        <v>#REF!</v>
      </c>
      <c r="FG148" s="41" t="e">
        <f t="shared" si="98"/>
        <v>#REF!</v>
      </c>
      <c r="FH148" s="41" t="e">
        <f t="shared" si="98"/>
        <v>#REF!</v>
      </c>
      <c r="FI148" s="41" t="e">
        <f t="shared" si="98"/>
        <v>#REF!</v>
      </c>
      <c r="FJ148" s="41" t="e">
        <f t="shared" si="98"/>
        <v>#REF!</v>
      </c>
      <c r="FK148" s="41" t="e">
        <f t="shared" si="98"/>
        <v>#REF!</v>
      </c>
      <c r="FL148" s="41" t="e">
        <f t="shared" si="98"/>
        <v>#REF!</v>
      </c>
      <c r="FM148" s="41" t="e">
        <f t="shared" si="98"/>
        <v>#REF!</v>
      </c>
      <c r="FN148" s="41" t="e">
        <f t="shared" si="98"/>
        <v>#REF!</v>
      </c>
      <c r="FO148" s="41" t="e">
        <f t="shared" si="101"/>
        <v>#REF!</v>
      </c>
      <c r="FP148" s="41" t="e">
        <f t="shared" si="101"/>
        <v>#REF!</v>
      </c>
      <c r="FQ148" s="41" t="e">
        <f t="shared" si="101"/>
        <v>#REF!</v>
      </c>
      <c r="FR148" s="41" t="e">
        <f t="shared" si="101"/>
        <v>#REF!</v>
      </c>
      <c r="FS148" s="41" t="e">
        <f t="shared" si="102"/>
        <v>#REF!</v>
      </c>
      <c r="FT148" s="41" t="e">
        <f t="shared" si="102"/>
        <v>#REF!</v>
      </c>
      <c r="FU148" s="41" t="e">
        <f t="shared" si="102"/>
        <v>#REF!</v>
      </c>
      <c r="FV148" s="41" t="e">
        <f t="shared" si="102"/>
        <v>#REF!</v>
      </c>
      <c r="FW148" s="41" t="e">
        <f t="shared" si="102"/>
        <v>#REF!</v>
      </c>
      <c r="FX148" s="41" t="e">
        <f t="shared" si="102"/>
        <v>#REF!</v>
      </c>
      <c r="FY148" s="41" t="e">
        <f t="shared" si="87"/>
        <v>#REF!</v>
      </c>
      <c r="FZ148" s="41" t="e">
        <f t="shared" si="87"/>
        <v>#REF!</v>
      </c>
      <c r="GA148" s="41" t="e">
        <f t="shared" si="87"/>
        <v>#REF!</v>
      </c>
      <c r="GB148" s="41" t="e">
        <f t="shared" si="87"/>
        <v>#REF!</v>
      </c>
      <c r="GC148" s="41" t="e">
        <f t="shared" si="87"/>
        <v>#REF!</v>
      </c>
      <c r="GD148" s="41" t="e">
        <f t="shared" si="87"/>
        <v>#REF!</v>
      </c>
      <c r="GE148" s="41" t="e">
        <f t="shared" si="87"/>
        <v>#REF!</v>
      </c>
      <c r="GF148" s="41" t="e">
        <f t="shared" si="100"/>
        <v>#REF!</v>
      </c>
      <c r="GG148" s="41" t="e">
        <f t="shared" si="100"/>
        <v>#REF!</v>
      </c>
      <c r="GH148" s="41" t="e">
        <f t="shared" si="100"/>
        <v>#REF!</v>
      </c>
      <c r="GI148" s="41" t="e">
        <f t="shared" si="100"/>
        <v>#REF!</v>
      </c>
      <c r="GJ148" s="41" t="e">
        <f t="shared" si="100"/>
        <v>#REF!</v>
      </c>
      <c r="GK148" s="41" t="e">
        <f t="shared" si="100"/>
        <v>#REF!</v>
      </c>
      <c r="GL148" s="41" t="e">
        <f t="shared" si="100"/>
        <v>#REF!</v>
      </c>
      <c r="GM148" s="41" t="e">
        <f t="shared" si="100"/>
        <v>#REF!</v>
      </c>
      <c r="GN148" s="41" t="e">
        <f t="shared" si="100"/>
        <v>#REF!</v>
      </c>
      <c r="GO148" s="41" t="e">
        <f t="shared" si="100"/>
        <v>#REF!</v>
      </c>
      <c r="GP148" s="41" t="e">
        <f t="shared" si="100"/>
        <v>#REF!</v>
      </c>
      <c r="GQ148" s="41" t="e">
        <f t="shared" si="100"/>
        <v>#REF!</v>
      </c>
      <c r="GR148" s="41" t="e">
        <f t="shared" si="100"/>
        <v>#REF!</v>
      </c>
      <c r="GS148" s="41" t="e">
        <f t="shared" si="99"/>
        <v>#REF!</v>
      </c>
      <c r="GT148" s="41" t="e">
        <f t="shared" si="99"/>
        <v>#REF!</v>
      </c>
      <c r="GU148" s="41" t="e">
        <f t="shared" si="99"/>
        <v>#REF!</v>
      </c>
      <c r="GV148" s="41" t="e">
        <f t="shared" si="99"/>
        <v>#REF!</v>
      </c>
      <c r="GW148" s="41" t="e">
        <f t="shared" si="99"/>
        <v>#REF!</v>
      </c>
      <c r="GX148" s="41" t="e">
        <f t="shared" si="99"/>
        <v>#REF!</v>
      </c>
      <c r="GY148" s="41" t="e">
        <f t="shared" si="99"/>
        <v>#REF!</v>
      </c>
      <c r="GZ148" s="41" t="e">
        <f t="shared" si="99"/>
        <v>#REF!</v>
      </c>
      <c r="HA148" s="41" t="e">
        <f t="shared" si="99"/>
        <v>#REF!</v>
      </c>
      <c r="HB148" s="41" t="e">
        <f t="shared" si="96"/>
        <v>#REF!</v>
      </c>
      <c r="HC148" s="41" t="e">
        <f t="shared" si="96"/>
        <v>#REF!</v>
      </c>
      <c r="HD148" s="41" t="e">
        <f t="shared" si="96"/>
        <v>#REF!</v>
      </c>
      <c r="HE148" s="41" t="e">
        <f t="shared" si="96"/>
        <v>#REF!</v>
      </c>
      <c r="HF148" s="41" t="e">
        <f t="shared" si="96"/>
        <v>#REF!</v>
      </c>
      <c r="HG148" s="41" t="e">
        <f t="shared" si="96"/>
        <v>#REF!</v>
      </c>
      <c r="HH148" s="41" t="e">
        <f t="shared" si="91"/>
        <v>#REF!</v>
      </c>
      <c r="HI148" s="41" t="e">
        <f t="shared" si="91"/>
        <v>#REF!</v>
      </c>
      <c r="HJ148" s="41" t="e">
        <f t="shared" si="91"/>
        <v>#REF!</v>
      </c>
    </row>
    <row r="149" spans="1:218" ht="14.4" x14ac:dyDescent="0.3">
      <c r="A149" s="42">
        <v>146</v>
      </c>
      <c r="B149" s="43" t="e">
        <f>'CMM2 - AUX CALC'!$EQ$67</f>
        <v>#REF!</v>
      </c>
      <c r="ER149" s="41" t="e">
        <f>$B149/(_xlfn.SINGLE(PrazoConcessao)*12-ER$3+1)</f>
        <v>#REF!</v>
      </c>
      <c r="ES149" s="41" t="e">
        <f t="shared" si="103"/>
        <v>#REF!</v>
      </c>
      <c r="ET149" s="41" t="e">
        <f t="shared" si="103"/>
        <v>#REF!</v>
      </c>
      <c r="EU149" s="41" t="e">
        <f t="shared" si="103"/>
        <v>#REF!</v>
      </c>
      <c r="EV149" s="41" t="e">
        <f t="shared" si="104"/>
        <v>#REF!</v>
      </c>
      <c r="EW149" s="41" t="e">
        <f t="shared" si="104"/>
        <v>#REF!</v>
      </c>
      <c r="EX149" s="41" t="e">
        <f t="shared" si="104"/>
        <v>#REF!</v>
      </c>
      <c r="EY149" s="41" t="e">
        <f t="shared" si="104"/>
        <v>#REF!</v>
      </c>
      <c r="EZ149" s="41" t="e">
        <f t="shared" si="104"/>
        <v>#REF!</v>
      </c>
      <c r="FA149" s="41" t="e">
        <f t="shared" si="98"/>
        <v>#REF!</v>
      </c>
      <c r="FB149" s="41" t="e">
        <f t="shared" si="98"/>
        <v>#REF!</v>
      </c>
      <c r="FC149" s="41" t="e">
        <f t="shared" si="98"/>
        <v>#REF!</v>
      </c>
      <c r="FD149" s="41" t="e">
        <f t="shared" si="98"/>
        <v>#REF!</v>
      </c>
      <c r="FE149" s="41" t="e">
        <f t="shared" si="98"/>
        <v>#REF!</v>
      </c>
      <c r="FF149" s="41" t="e">
        <f t="shared" si="98"/>
        <v>#REF!</v>
      </c>
      <c r="FG149" s="41" t="e">
        <f t="shared" si="98"/>
        <v>#REF!</v>
      </c>
      <c r="FH149" s="41" t="e">
        <f t="shared" si="98"/>
        <v>#REF!</v>
      </c>
      <c r="FI149" s="41" t="e">
        <f t="shared" si="98"/>
        <v>#REF!</v>
      </c>
      <c r="FJ149" s="41" t="e">
        <f t="shared" si="98"/>
        <v>#REF!</v>
      </c>
      <c r="FK149" s="41" t="e">
        <f t="shared" si="98"/>
        <v>#REF!</v>
      </c>
      <c r="FL149" s="41" t="e">
        <f t="shared" si="98"/>
        <v>#REF!</v>
      </c>
      <c r="FM149" s="41" t="e">
        <f t="shared" si="98"/>
        <v>#REF!</v>
      </c>
      <c r="FN149" s="41" t="e">
        <f t="shared" si="98"/>
        <v>#REF!</v>
      </c>
      <c r="FO149" s="41" t="e">
        <f t="shared" si="101"/>
        <v>#REF!</v>
      </c>
      <c r="FP149" s="41" t="e">
        <f t="shared" si="101"/>
        <v>#REF!</v>
      </c>
      <c r="FQ149" s="41" t="e">
        <f t="shared" si="101"/>
        <v>#REF!</v>
      </c>
      <c r="FR149" s="41" t="e">
        <f t="shared" si="101"/>
        <v>#REF!</v>
      </c>
      <c r="FS149" s="41" t="e">
        <f t="shared" si="102"/>
        <v>#REF!</v>
      </c>
      <c r="FT149" s="41" t="e">
        <f t="shared" si="102"/>
        <v>#REF!</v>
      </c>
      <c r="FU149" s="41" t="e">
        <f t="shared" si="102"/>
        <v>#REF!</v>
      </c>
      <c r="FV149" s="41" t="e">
        <f t="shared" si="102"/>
        <v>#REF!</v>
      </c>
      <c r="FW149" s="41" t="e">
        <f t="shared" si="102"/>
        <v>#REF!</v>
      </c>
      <c r="FX149" s="41" t="e">
        <f t="shared" si="102"/>
        <v>#REF!</v>
      </c>
      <c r="FY149" s="41" t="e">
        <f t="shared" si="87"/>
        <v>#REF!</v>
      </c>
      <c r="FZ149" s="41" t="e">
        <f t="shared" si="87"/>
        <v>#REF!</v>
      </c>
      <c r="GA149" s="41" t="e">
        <f t="shared" si="87"/>
        <v>#REF!</v>
      </c>
      <c r="GB149" s="41" t="e">
        <f t="shared" si="87"/>
        <v>#REF!</v>
      </c>
      <c r="GC149" s="41" t="e">
        <f t="shared" si="87"/>
        <v>#REF!</v>
      </c>
      <c r="GD149" s="41" t="e">
        <f t="shared" si="87"/>
        <v>#REF!</v>
      </c>
      <c r="GE149" s="41" t="e">
        <f t="shared" si="87"/>
        <v>#REF!</v>
      </c>
      <c r="GF149" s="41" t="e">
        <f t="shared" si="100"/>
        <v>#REF!</v>
      </c>
      <c r="GG149" s="41" t="e">
        <f t="shared" si="100"/>
        <v>#REF!</v>
      </c>
      <c r="GH149" s="41" t="e">
        <f t="shared" si="100"/>
        <v>#REF!</v>
      </c>
      <c r="GI149" s="41" t="e">
        <f t="shared" si="100"/>
        <v>#REF!</v>
      </c>
      <c r="GJ149" s="41" t="e">
        <f t="shared" si="100"/>
        <v>#REF!</v>
      </c>
      <c r="GK149" s="41" t="e">
        <f t="shared" si="100"/>
        <v>#REF!</v>
      </c>
      <c r="GL149" s="41" t="e">
        <f t="shared" si="100"/>
        <v>#REF!</v>
      </c>
      <c r="GM149" s="41" t="e">
        <f t="shared" si="100"/>
        <v>#REF!</v>
      </c>
      <c r="GN149" s="41" t="e">
        <f t="shared" si="100"/>
        <v>#REF!</v>
      </c>
      <c r="GO149" s="41" t="e">
        <f t="shared" si="100"/>
        <v>#REF!</v>
      </c>
      <c r="GP149" s="41" t="e">
        <f t="shared" si="100"/>
        <v>#REF!</v>
      </c>
      <c r="GQ149" s="41" t="e">
        <f t="shared" si="100"/>
        <v>#REF!</v>
      </c>
      <c r="GR149" s="41" t="e">
        <f t="shared" si="100"/>
        <v>#REF!</v>
      </c>
      <c r="GS149" s="41" t="e">
        <f t="shared" si="99"/>
        <v>#REF!</v>
      </c>
      <c r="GT149" s="41" t="e">
        <f t="shared" si="99"/>
        <v>#REF!</v>
      </c>
      <c r="GU149" s="41" t="e">
        <f t="shared" si="99"/>
        <v>#REF!</v>
      </c>
      <c r="GV149" s="41" t="e">
        <f t="shared" si="99"/>
        <v>#REF!</v>
      </c>
      <c r="GW149" s="41" t="e">
        <f t="shared" si="99"/>
        <v>#REF!</v>
      </c>
      <c r="GX149" s="41" t="e">
        <f t="shared" si="99"/>
        <v>#REF!</v>
      </c>
      <c r="GY149" s="41" t="e">
        <f t="shared" si="99"/>
        <v>#REF!</v>
      </c>
      <c r="GZ149" s="41" t="e">
        <f t="shared" si="99"/>
        <v>#REF!</v>
      </c>
      <c r="HA149" s="41" t="e">
        <f t="shared" si="99"/>
        <v>#REF!</v>
      </c>
      <c r="HB149" s="41" t="e">
        <f t="shared" si="96"/>
        <v>#REF!</v>
      </c>
      <c r="HC149" s="41" t="e">
        <f t="shared" si="96"/>
        <v>#REF!</v>
      </c>
      <c r="HD149" s="41" t="e">
        <f t="shared" si="96"/>
        <v>#REF!</v>
      </c>
      <c r="HE149" s="41" t="e">
        <f t="shared" si="96"/>
        <v>#REF!</v>
      </c>
      <c r="HF149" s="41" t="e">
        <f t="shared" si="96"/>
        <v>#REF!</v>
      </c>
      <c r="HG149" s="41" t="e">
        <f t="shared" si="96"/>
        <v>#REF!</v>
      </c>
      <c r="HH149" s="41" t="e">
        <f t="shared" si="91"/>
        <v>#REF!</v>
      </c>
      <c r="HI149" s="41" t="e">
        <f t="shared" si="91"/>
        <v>#REF!</v>
      </c>
      <c r="HJ149" s="41" t="e">
        <f t="shared" si="91"/>
        <v>#REF!</v>
      </c>
    </row>
    <row r="150" spans="1:218" ht="14.4" x14ac:dyDescent="0.3">
      <c r="A150" s="42">
        <v>147</v>
      </c>
      <c r="B150" s="43" t="e">
        <f>'CMM2 - AUX CALC'!$ER$67</f>
        <v>#REF!</v>
      </c>
      <c r="ES150" s="41" t="e">
        <f>$B150/(_xlfn.SINGLE(PrazoConcessao)*12-ES$3+1)</f>
        <v>#REF!</v>
      </c>
      <c r="ET150" s="41" t="e">
        <f t="shared" si="103"/>
        <v>#REF!</v>
      </c>
      <c r="EU150" s="41" t="e">
        <f t="shared" si="103"/>
        <v>#REF!</v>
      </c>
      <c r="EV150" s="41" t="e">
        <f t="shared" si="104"/>
        <v>#REF!</v>
      </c>
      <c r="EW150" s="41" t="e">
        <f t="shared" si="104"/>
        <v>#REF!</v>
      </c>
      <c r="EX150" s="41" t="e">
        <f t="shared" si="104"/>
        <v>#REF!</v>
      </c>
      <c r="EY150" s="41" t="e">
        <f t="shared" si="104"/>
        <v>#REF!</v>
      </c>
      <c r="EZ150" s="41" t="e">
        <f t="shared" si="104"/>
        <v>#REF!</v>
      </c>
      <c r="FA150" s="41" t="e">
        <f t="shared" si="98"/>
        <v>#REF!</v>
      </c>
      <c r="FB150" s="41" t="e">
        <f t="shared" si="98"/>
        <v>#REF!</v>
      </c>
      <c r="FC150" s="41" t="e">
        <f t="shared" si="98"/>
        <v>#REF!</v>
      </c>
      <c r="FD150" s="41" t="e">
        <f t="shared" si="98"/>
        <v>#REF!</v>
      </c>
      <c r="FE150" s="41" t="e">
        <f t="shared" si="98"/>
        <v>#REF!</v>
      </c>
      <c r="FF150" s="41" t="e">
        <f t="shared" si="98"/>
        <v>#REF!</v>
      </c>
      <c r="FG150" s="41" t="e">
        <f t="shared" si="98"/>
        <v>#REF!</v>
      </c>
      <c r="FH150" s="41" t="e">
        <f t="shared" si="98"/>
        <v>#REF!</v>
      </c>
      <c r="FI150" s="41" t="e">
        <f t="shared" si="98"/>
        <v>#REF!</v>
      </c>
      <c r="FJ150" s="41" t="e">
        <f t="shared" si="98"/>
        <v>#REF!</v>
      </c>
      <c r="FK150" s="41" t="e">
        <f t="shared" si="98"/>
        <v>#REF!</v>
      </c>
      <c r="FL150" s="41" t="e">
        <f t="shared" si="98"/>
        <v>#REF!</v>
      </c>
      <c r="FM150" s="41" t="e">
        <f t="shared" si="98"/>
        <v>#REF!</v>
      </c>
      <c r="FN150" s="41" t="e">
        <f t="shared" si="98"/>
        <v>#REF!</v>
      </c>
      <c r="FO150" s="41" t="e">
        <f t="shared" si="101"/>
        <v>#REF!</v>
      </c>
      <c r="FP150" s="41" t="e">
        <f t="shared" si="101"/>
        <v>#REF!</v>
      </c>
      <c r="FQ150" s="41" t="e">
        <f t="shared" si="101"/>
        <v>#REF!</v>
      </c>
      <c r="FR150" s="41" t="e">
        <f t="shared" si="101"/>
        <v>#REF!</v>
      </c>
      <c r="FS150" s="41" t="e">
        <f t="shared" si="102"/>
        <v>#REF!</v>
      </c>
      <c r="FT150" s="41" t="e">
        <f t="shared" si="102"/>
        <v>#REF!</v>
      </c>
      <c r="FU150" s="41" t="e">
        <f t="shared" si="102"/>
        <v>#REF!</v>
      </c>
      <c r="FV150" s="41" t="e">
        <f t="shared" si="102"/>
        <v>#REF!</v>
      </c>
      <c r="FW150" s="41" t="e">
        <f t="shared" si="102"/>
        <v>#REF!</v>
      </c>
      <c r="FX150" s="41" t="e">
        <f t="shared" si="102"/>
        <v>#REF!</v>
      </c>
      <c r="FY150" s="41" t="e">
        <f t="shared" si="102"/>
        <v>#REF!</v>
      </c>
      <c r="FZ150" s="41" t="e">
        <f t="shared" si="102"/>
        <v>#REF!</v>
      </c>
      <c r="GA150" s="41" t="e">
        <f t="shared" si="102"/>
        <v>#REF!</v>
      </c>
      <c r="GB150" s="41" t="e">
        <f t="shared" si="102"/>
        <v>#REF!</v>
      </c>
      <c r="GC150" s="41" t="e">
        <f t="shared" si="102"/>
        <v>#REF!</v>
      </c>
      <c r="GD150" s="41" t="e">
        <f t="shared" si="102"/>
        <v>#REF!</v>
      </c>
      <c r="GE150" s="41" t="e">
        <f t="shared" si="102"/>
        <v>#REF!</v>
      </c>
      <c r="GF150" s="41" t="e">
        <f t="shared" si="100"/>
        <v>#REF!</v>
      </c>
      <c r="GG150" s="41" t="e">
        <f t="shared" si="100"/>
        <v>#REF!</v>
      </c>
      <c r="GH150" s="41" t="e">
        <f t="shared" si="100"/>
        <v>#REF!</v>
      </c>
      <c r="GI150" s="41" t="e">
        <f t="shared" si="100"/>
        <v>#REF!</v>
      </c>
      <c r="GJ150" s="41" t="e">
        <f t="shared" si="100"/>
        <v>#REF!</v>
      </c>
      <c r="GK150" s="41" t="e">
        <f t="shared" si="100"/>
        <v>#REF!</v>
      </c>
      <c r="GL150" s="41" t="e">
        <f t="shared" si="100"/>
        <v>#REF!</v>
      </c>
      <c r="GM150" s="41" t="e">
        <f t="shared" si="100"/>
        <v>#REF!</v>
      </c>
      <c r="GN150" s="41" t="e">
        <f t="shared" si="100"/>
        <v>#REF!</v>
      </c>
      <c r="GO150" s="41" t="e">
        <f t="shared" si="100"/>
        <v>#REF!</v>
      </c>
      <c r="GP150" s="41" t="e">
        <f t="shared" si="100"/>
        <v>#REF!</v>
      </c>
      <c r="GQ150" s="41" t="e">
        <f t="shared" si="100"/>
        <v>#REF!</v>
      </c>
      <c r="GR150" s="41" t="e">
        <f t="shared" si="100"/>
        <v>#REF!</v>
      </c>
      <c r="GS150" s="41" t="e">
        <f t="shared" si="99"/>
        <v>#REF!</v>
      </c>
      <c r="GT150" s="41" t="e">
        <f t="shared" si="99"/>
        <v>#REF!</v>
      </c>
      <c r="GU150" s="41" t="e">
        <f t="shared" si="99"/>
        <v>#REF!</v>
      </c>
      <c r="GV150" s="41" t="e">
        <f t="shared" si="99"/>
        <v>#REF!</v>
      </c>
      <c r="GW150" s="41" t="e">
        <f t="shared" si="99"/>
        <v>#REF!</v>
      </c>
      <c r="GX150" s="41" t="e">
        <f t="shared" si="99"/>
        <v>#REF!</v>
      </c>
      <c r="GY150" s="41" t="e">
        <f t="shared" si="99"/>
        <v>#REF!</v>
      </c>
      <c r="GZ150" s="41" t="e">
        <f t="shared" si="99"/>
        <v>#REF!</v>
      </c>
      <c r="HA150" s="41" t="e">
        <f t="shared" si="99"/>
        <v>#REF!</v>
      </c>
      <c r="HB150" s="41" t="e">
        <f t="shared" si="96"/>
        <v>#REF!</v>
      </c>
      <c r="HC150" s="41" t="e">
        <f t="shared" si="96"/>
        <v>#REF!</v>
      </c>
      <c r="HD150" s="41" t="e">
        <f t="shared" si="96"/>
        <v>#REF!</v>
      </c>
      <c r="HE150" s="41" t="e">
        <f t="shared" si="96"/>
        <v>#REF!</v>
      </c>
      <c r="HF150" s="41" t="e">
        <f t="shared" si="96"/>
        <v>#REF!</v>
      </c>
      <c r="HG150" s="41" t="e">
        <f t="shared" si="96"/>
        <v>#REF!</v>
      </c>
      <c r="HH150" s="41" t="e">
        <f t="shared" si="91"/>
        <v>#REF!</v>
      </c>
      <c r="HI150" s="41" t="e">
        <f t="shared" si="91"/>
        <v>#REF!</v>
      </c>
      <c r="HJ150" s="41" t="e">
        <f t="shared" si="91"/>
        <v>#REF!</v>
      </c>
    </row>
    <row r="151" spans="1:218" ht="14.4" x14ac:dyDescent="0.3">
      <c r="A151" s="42">
        <v>148</v>
      </c>
      <c r="B151" s="43" t="e">
        <f>'CMM2 - AUX CALC'!$ES$67</f>
        <v>#REF!</v>
      </c>
      <c r="ET151" s="41" t="e">
        <f>$B151/(_xlfn.SINGLE(PrazoConcessao)*12-ET$3+1)</f>
        <v>#REF!</v>
      </c>
      <c r="EU151" s="41" t="e">
        <f t="shared" si="103"/>
        <v>#REF!</v>
      </c>
      <c r="EV151" s="41" t="e">
        <f t="shared" si="104"/>
        <v>#REF!</v>
      </c>
      <c r="EW151" s="41" t="e">
        <f t="shared" si="104"/>
        <v>#REF!</v>
      </c>
      <c r="EX151" s="41" t="e">
        <f t="shared" si="104"/>
        <v>#REF!</v>
      </c>
      <c r="EY151" s="41" t="e">
        <f t="shared" si="104"/>
        <v>#REF!</v>
      </c>
      <c r="EZ151" s="41" t="e">
        <f t="shared" si="104"/>
        <v>#REF!</v>
      </c>
      <c r="FA151" s="41" t="e">
        <f t="shared" si="98"/>
        <v>#REF!</v>
      </c>
      <c r="FB151" s="41" t="e">
        <f t="shared" si="98"/>
        <v>#REF!</v>
      </c>
      <c r="FC151" s="41" t="e">
        <f t="shared" si="98"/>
        <v>#REF!</v>
      </c>
      <c r="FD151" s="41" t="e">
        <f t="shared" si="98"/>
        <v>#REF!</v>
      </c>
      <c r="FE151" s="41" t="e">
        <f t="shared" si="98"/>
        <v>#REF!</v>
      </c>
      <c r="FF151" s="41" t="e">
        <f t="shared" si="98"/>
        <v>#REF!</v>
      </c>
      <c r="FG151" s="41" t="e">
        <f t="shared" si="98"/>
        <v>#REF!</v>
      </c>
      <c r="FH151" s="41" t="e">
        <f t="shared" si="98"/>
        <v>#REF!</v>
      </c>
      <c r="FI151" s="41" t="e">
        <f t="shared" ref="FI151:FN166" si="105">FH151</f>
        <v>#REF!</v>
      </c>
      <c r="FJ151" s="41" t="e">
        <f t="shared" si="105"/>
        <v>#REF!</v>
      </c>
      <c r="FK151" s="41" t="e">
        <f t="shared" si="105"/>
        <v>#REF!</v>
      </c>
      <c r="FL151" s="41" t="e">
        <f t="shared" si="105"/>
        <v>#REF!</v>
      </c>
      <c r="FM151" s="41" t="e">
        <f t="shared" si="105"/>
        <v>#REF!</v>
      </c>
      <c r="FN151" s="41" t="e">
        <f t="shared" si="105"/>
        <v>#REF!</v>
      </c>
      <c r="FO151" s="41" t="e">
        <f t="shared" si="101"/>
        <v>#REF!</v>
      </c>
      <c r="FP151" s="41" t="e">
        <f t="shared" si="101"/>
        <v>#REF!</v>
      </c>
      <c r="FQ151" s="41" t="e">
        <f t="shared" si="101"/>
        <v>#REF!</v>
      </c>
      <c r="FR151" s="41" t="e">
        <f t="shared" si="101"/>
        <v>#REF!</v>
      </c>
      <c r="FS151" s="41" t="e">
        <f t="shared" si="102"/>
        <v>#REF!</v>
      </c>
      <c r="FT151" s="41" t="e">
        <f t="shared" si="102"/>
        <v>#REF!</v>
      </c>
      <c r="FU151" s="41" t="e">
        <f t="shared" si="102"/>
        <v>#REF!</v>
      </c>
      <c r="FV151" s="41" t="e">
        <f t="shared" si="102"/>
        <v>#REF!</v>
      </c>
      <c r="FW151" s="41" t="e">
        <f t="shared" si="102"/>
        <v>#REF!</v>
      </c>
      <c r="FX151" s="41" t="e">
        <f t="shared" si="102"/>
        <v>#REF!</v>
      </c>
      <c r="FY151" s="41" t="e">
        <f t="shared" si="102"/>
        <v>#REF!</v>
      </c>
      <c r="FZ151" s="41" t="e">
        <f t="shared" si="102"/>
        <v>#REF!</v>
      </c>
      <c r="GA151" s="41" t="e">
        <f t="shared" si="102"/>
        <v>#REF!</v>
      </c>
      <c r="GB151" s="41" t="e">
        <f t="shared" si="102"/>
        <v>#REF!</v>
      </c>
      <c r="GC151" s="41" t="e">
        <f t="shared" si="102"/>
        <v>#REF!</v>
      </c>
      <c r="GD151" s="41" t="e">
        <f t="shared" si="102"/>
        <v>#REF!</v>
      </c>
      <c r="GE151" s="41" t="e">
        <f t="shared" si="102"/>
        <v>#REF!</v>
      </c>
      <c r="GF151" s="41" t="e">
        <f t="shared" si="100"/>
        <v>#REF!</v>
      </c>
      <c r="GG151" s="41" t="e">
        <f t="shared" si="100"/>
        <v>#REF!</v>
      </c>
      <c r="GH151" s="41" t="e">
        <f t="shared" si="100"/>
        <v>#REF!</v>
      </c>
      <c r="GI151" s="41" t="e">
        <f t="shared" si="100"/>
        <v>#REF!</v>
      </c>
      <c r="GJ151" s="41" t="e">
        <f t="shared" si="100"/>
        <v>#REF!</v>
      </c>
      <c r="GK151" s="41" t="e">
        <f t="shared" si="100"/>
        <v>#REF!</v>
      </c>
      <c r="GL151" s="41" t="e">
        <f t="shared" si="100"/>
        <v>#REF!</v>
      </c>
      <c r="GM151" s="41" t="e">
        <f t="shared" si="100"/>
        <v>#REF!</v>
      </c>
      <c r="GN151" s="41" t="e">
        <f t="shared" ref="GN151:GU184" si="106">GM151</f>
        <v>#REF!</v>
      </c>
      <c r="GO151" s="41" t="e">
        <f t="shared" si="106"/>
        <v>#REF!</v>
      </c>
      <c r="GP151" s="41" t="e">
        <f t="shared" si="106"/>
        <v>#REF!</v>
      </c>
      <c r="GQ151" s="41" t="e">
        <f t="shared" si="106"/>
        <v>#REF!</v>
      </c>
      <c r="GR151" s="41" t="e">
        <f t="shared" si="106"/>
        <v>#REF!</v>
      </c>
      <c r="GS151" s="41" t="e">
        <f t="shared" si="99"/>
        <v>#REF!</v>
      </c>
      <c r="GT151" s="41" t="e">
        <f t="shared" si="99"/>
        <v>#REF!</v>
      </c>
      <c r="GU151" s="41" t="e">
        <f t="shared" si="99"/>
        <v>#REF!</v>
      </c>
      <c r="GV151" s="41" t="e">
        <f t="shared" si="99"/>
        <v>#REF!</v>
      </c>
      <c r="GW151" s="41" t="e">
        <f t="shared" si="99"/>
        <v>#REF!</v>
      </c>
      <c r="GX151" s="41" t="e">
        <f t="shared" si="99"/>
        <v>#REF!</v>
      </c>
      <c r="GY151" s="41" t="e">
        <f t="shared" si="99"/>
        <v>#REF!</v>
      </c>
      <c r="GZ151" s="41" t="e">
        <f t="shared" si="99"/>
        <v>#REF!</v>
      </c>
      <c r="HA151" s="41" t="e">
        <f t="shared" si="99"/>
        <v>#REF!</v>
      </c>
      <c r="HB151" s="41" t="e">
        <f t="shared" si="96"/>
        <v>#REF!</v>
      </c>
      <c r="HC151" s="41" t="e">
        <f t="shared" si="96"/>
        <v>#REF!</v>
      </c>
      <c r="HD151" s="41" t="e">
        <f t="shared" si="96"/>
        <v>#REF!</v>
      </c>
      <c r="HE151" s="41" t="e">
        <f t="shared" si="96"/>
        <v>#REF!</v>
      </c>
      <c r="HF151" s="41" t="e">
        <f t="shared" si="96"/>
        <v>#REF!</v>
      </c>
      <c r="HG151" s="41" t="e">
        <f t="shared" si="96"/>
        <v>#REF!</v>
      </c>
      <c r="HH151" s="41" t="e">
        <f t="shared" si="91"/>
        <v>#REF!</v>
      </c>
      <c r="HI151" s="41" t="e">
        <f t="shared" si="91"/>
        <v>#REF!</v>
      </c>
      <c r="HJ151" s="41" t="e">
        <f t="shared" si="91"/>
        <v>#REF!</v>
      </c>
    </row>
    <row r="152" spans="1:218" ht="14.4" x14ac:dyDescent="0.3">
      <c r="A152" s="42">
        <v>149</v>
      </c>
      <c r="B152" s="43" t="e">
        <f>'CMM2 - AUX CALC'!$ET$67</f>
        <v>#REF!</v>
      </c>
      <c r="EU152" s="41" t="e">
        <f>$B152/(_xlfn.SINGLE(PrazoConcessao)*12-EU$3+1)</f>
        <v>#REF!</v>
      </c>
      <c r="EV152" s="41" t="e">
        <f t="shared" si="104"/>
        <v>#REF!</v>
      </c>
      <c r="EW152" s="41" t="e">
        <f t="shared" si="104"/>
        <v>#REF!</v>
      </c>
      <c r="EX152" s="41" t="e">
        <f t="shared" si="104"/>
        <v>#REF!</v>
      </c>
      <c r="EY152" s="41" t="e">
        <f t="shared" si="104"/>
        <v>#REF!</v>
      </c>
      <c r="EZ152" s="41" t="e">
        <f t="shared" si="104"/>
        <v>#REF!</v>
      </c>
      <c r="FA152" s="41" t="e">
        <f t="shared" si="104"/>
        <v>#REF!</v>
      </c>
      <c r="FB152" s="41" t="e">
        <f t="shared" si="104"/>
        <v>#REF!</v>
      </c>
      <c r="FC152" s="41" t="e">
        <f t="shared" si="104"/>
        <v>#REF!</v>
      </c>
      <c r="FD152" s="41" t="e">
        <f t="shared" si="104"/>
        <v>#REF!</v>
      </c>
      <c r="FE152" s="41" t="e">
        <f t="shared" si="104"/>
        <v>#REF!</v>
      </c>
      <c r="FF152" s="41" t="e">
        <f t="shared" si="104"/>
        <v>#REF!</v>
      </c>
      <c r="FG152" s="41" t="e">
        <f t="shared" si="104"/>
        <v>#REF!</v>
      </c>
      <c r="FH152" s="41" t="e">
        <f t="shared" si="104"/>
        <v>#REF!</v>
      </c>
      <c r="FI152" s="41" t="e">
        <f t="shared" si="105"/>
        <v>#REF!</v>
      </c>
      <c r="FJ152" s="41" t="e">
        <f t="shared" si="105"/>
        <v>#REF!</v>
      </c>
      <c r="FK152" s="41" t="e">
        <f t="shared" si="105"/>
        <v>#REF!</v>
      </c>
      <c r="FL152" s="41" t="e">
        <f t="shared" si="105"/>
        <v>#REF!</v>
      </c>
      <c r="FM152" s="41" t="e">
        <f t="shared" si="105"/>
        <v>#REF!</v>
      </c>
      <c r="FN152" s="41" t="e">
        <f t="shared" si="105"/>
        <v>#REF!</v>
      </c>
      <c r="FO152" s="41" t="e">
        <f t="shared" si="101"/>
        <v>#REF!</v>
      </c>
      <c r="FP152" s="41" t="e">
        <f t="shared" si="101"/>
        <v>#REF!</v>
      </c>
      <c r="FQ152" s="41" t="e">
        <f t="shared" si="101"/>
        <v>#REF!</v>
      </c>
      <c r="FR152" s="41" t="e">
        <f t="shared" si="101"/>
        <v>#REF!</v>
      </c>
      <c r="FS152" s="41" t="e">
        <f t="shared" si="102"/>
        <v>#REF!</v>
      </c>
      <c r="FT152" s="41" t="e">
        <f t="shared" si="102"/>
        <v>#REF!</v>
      </c>
      <c r="FU152" s="41" t="e">
        <f t="shared" si="102"/>
        <v>#REF!</v>
      </c>
      <c r="FV152" s="41" t="e">
        <f t="shared" si="102"/>
        <v>#REF!</v>
      </c>
      <c r="FW152" s="41" t="e">
        <f t="shared" si="102"/>
        <v>#REF!</v>
      </c>
      <c r="FX152" s="41" t="e">
        <f t="shared" si="102"/>
        <v>#REF!</v>
      </c>
      <c r="FY152" s="41" t="e">
        <f t="shared" si="102"/>
        <v>#REF!</v>
      </c>
      <c r="FZ152" s="41" t="e">
        <f t="shared" si="102"/>
        <v>#REF!</v>
      </c>
      <c r="GA152" s="41" t="e">
        <f t="shared" si="102"/>
        <v>#REF!</v>
      </c>
      <c r="GB152" s="41" t="e">
        <f t="shared" si="102"/>
        <v>#REF!</v>
      </c>
      <c r="GC152" s="41" t="e">
        <f t="shared" si="102"/>
        <v>#REF!</v>
      </c>
      <c r="GD152" s="41" t="e">
        <f t="shared" si="102"/>
        <v>#REF!</v>
      </c>
      <c r="GE152" s="41" t="e">
        <f t="shared" si="102"/>
        <v>#REF!</v>
      </c>
      <c r="GF152" s="41" t="e">
        <f t="shared" si="102"/>
        <v>#REF!</v>
      </c>
      <c r="GG152" s="41" t="e">
        <f t="shared" si="102"/>
        <v>#REF!</v>
      </c>
      <c r="GH152" s="41" t="e">
        <f t="shared" si="102"/>
        <v>#REF!</v>
      </c>
      <c r="GI152" s="41" t="e">
        <f t="shared" ref="GI152:GS193" si="107">GH152</f>
        <v>#REF!</v>
      </c>
      <c r="GJ152" s="41" t="e">
        <f t="shared" si="107"/>
        <v>#REF!</v>
      </c>
      <c r="GK152" s="41" t="e">
        <f t="shared" si="107"/>
        <v>#REF!</v>
      </c>
      <c r="GL152" s="41" t="e">
        <f t="shared" si="107"/>
        <v>#REF!</v>
      </c>
      <c r="GM152" s="41" t="e">
        <f t="shared" si="107"/>
        <v>#REF!</v>
      </c>
      <c r="GN152" s="41" t="e">
        <f t="shared" si="106"/>
        <v>#REF!</v>
      </c>
      <c r="GO152" s="41" t="e">
        <f t="shared" si="106"/>
        <v>#REF!</v>
      </c>
      <c r="GP152" s="41" t="e">
        <f t="shared" si="106"/>
        <v>#REF!</v>
      </c>
      <c r="GQ152" s="41" t="e">
        <f t="shared" si="106"/>
        <v>#REF!</v>
      </c>
      <c r="GR152" s="41" t="e">
        <f t="shared" si="106"/>
        <v>#REF!</v>
      </c>
      <c r="GS152" s="41" t="e">
        <f t="shared" si="99"/>
        <v>#REF!</v>
      </c>
      <c r="GT152" s="41" t="e">
        <f t="shared" si="99"/>
        <v>#REF!</v>
      </c>
      <c r="GU152" s="41" t="e">
        <f t="shared" si="99"/>
        <v>#REF!</v>
      </c>
      <c r="GV152" s="41" t="e">
        <f t="shared" si="99"/>
        <v>#REF!</v>
      </c>
      <c r="GW152" s="41" t="e">
        <f t="shared" si="99"/>
        <v>#REF!</v>
      </c>
      <c r="GX152" s="41" t="e">
        <f t="shared" si="99"/>
        <v>#REF!</v>
      </c>
      <c r="GY152" s="41" t="e">
        <f t="shared" si="99"/>
        <v>#REF!</v>
      </c>
      <c r="GZ152" s="41" t="e">
        <f t="shared" si="99"/>
        <v>#REF!</v>
      </c>
      <c r="HA152" s="41" t="e">
        <f t="shared" si="99"/>
        <v>#REF!</v>
      </c>
      <c r="HB152" s="41" t="e">
        <f t="shared" si="96"/>
        <v>#REF!</v>
      </c>
      <c r="HC152" s="41" t="e">
        <f t="shared" si="96"/>
        <v>#REF!</v>
      </c>
      <c r="HD152" s="41" t="e">
        <f t="shared" si="96"/>
        <v>#REF!</v>
      </c>
      <c r="HE152" s="41" t="e">
        <f t="shared" si="96"/>
        <v>#REF!</v>
      </c>
      <c r="HF152" s="41" t="e">
        <f t="shared" si="96"/>
        <v>#REF!</v>
      </c>
      <c r="HG152" s="41" t="e">
        <f t="shared" si="96"/>
        <v>#REF!</v>
      </c>
      <c r="HH152" s="41" t="e">
        <f t="shared" si="91"/>
        <v>#REF!</v>
      </c>
      <c r="HI152" s="41" t="e">
        <f t="shared" si="91"/>
        <v>#REF!</v>
      </c>
      <c r="HJ152" s="41" t="e">
        <f t="shared" si="91"/>
        <v>#REF!</v>
      </c>
    </row>
    <row r="153" spans="1:218" ht="14.4" x14ac:dyDescent="0.3">
      <c r="A153" s="42">
        <v>150</v>
      </c>
      <c r="B153" s="43" t="e">
        <f>'CMM2 - AUX CALC'!$EU$67</f>
        <v>#REF!</v>
      </c>
      <c r="EV153" s="41" t="e">
        <f>$B153/(_xlfn.SINGLE(PrazoConcessao)*12-EV$3+1)</f>
        <v>#REF!</v>
      </c>
      <c r="EW153" s="41" t="e">
        <f t="shared" si="104"/>
        <v>#REF!</v>
      </c>
      <c r="EX153" s="41" t="e">
        <f t="shared" si="104"/>
        <v>#REF!</v>
      </c>
      <c r="EY153" s="41" t="e">
        <f t="shared" si="104"/>
        <v>#REF!</v>
      </c>
      <c r="EZ153" s="41" t="e">
        <f t="shared" si="104"/>
        <v>#REF!</v>
      </c>
      <c r="FA153" s="41" t="e">
        <f t="shared" si="104"/>
        <v>#REF!</v>
      </c>
      <c r="FB153" s="41" t="e">
        <f t="shared" si="104"/>
        <v>#REF!</v>
      </c>
      <c r="FC153" s="41" t="e">
        <f t="shared" si="104"/>
        <v>#REF!</v>
      </c>
      <c r="FD153" s="41" t="e">
        <f t="shared" si="104"/>
        <v>#REF!</v>
      </c>
      <c r="FE153" s="41" t="e">
        <f t="shared" si="104"/>
        <v>#REF!</v>
      </c>
      <c r="FF153" s="41" t="e">
        <f t="shared" si="104"/>
        <v>#REF!</v>
      </c>
      <c r="FG153" s="41" t="e">
        <f t="shared" si="104"/>
        <v>#REF!</v>
      </c>
      <c r="FH153" s="41" t="e">
        <f t="shared" si="104"/>
        <v>#REF!</v>
      </c>
      <c r="FI153" s="41" t="e">
        <f t="shared" si="105"/>
        <v>#REF!</v>
      </c>
      <c r="FJ153" s="41" t="e">
        <f t="shared" si="105"/>
        <v>#REF!</v>
      </c>
      <c r="FK153" s="41" t="e">
        <f t="shared" si="105"/>
        <v>#REF!</v>
      </c>
      <c r="FL153" s="41" t="e">
        <f t="shared" si="105"/>
        <v>#REF!</v>
      </c>
      <c r="FM153" s="41" t="e">
        <f t="shared" si="105"/>
        <v>#REF!</v>
      </c>
      <c r="FN153" s="41" t="e">
        <f t="shared" si="105"/>
        <v>#REF!</v>
      </c>
      <c r="FO153" s="41" t="e">
        <f t="shared" si="101"/>
        <v>#REF!</v>
      </c>
      <c r="FP153" s="41" t="e">
        <f t="shared" si="101"/>
        <v>#REF!</v>
      </c>
      <c r="FQ153" s="41" t="e">
        <f t="shared" si="101"/>
        <v>#REF!</v>
      </c>
      <c r="FR153" s="41" t="e">
        <f t="shared" si="101"/>
        <v>#REF!</v>
      </c>
      <c r="FS153" s="41" t="e">
        <f t="shared" si="102"/>
        <v>#REF!</v>
      </c>
      <c r="FT153" s="41" t="e">
        <f t="shared" si="102"/>
        <v>#REF!</v>
      </c>
      <c r="FU153" s="41" t="e">
        <f t="shared" si="102"/>
        <v>#REF!</v>
      </c>
      <c r="FV153" s="41" t="e">
        <f t="shared" si="102"/>
        <v>#REF!</v>
      </c>
      <c r="FW153" s="41" t="e">
        <f t="shared" si="102"/>
        <v>#REF!</v>
      </c>
      <c r="FX153" s="41" t="e">
        <f t="shared" si="102"/>
        <v>#REF!</v>
      </c>
      <c r="FY153" s="41" t="e">
        <f t="shared" si="102"/>
        <v>#REF!</v>
      </c>
      <c r="FZ153" s="41" t="e">
        <f t="shared" si="102"/>
        <v>#REF!</v>
      </c>
      <c r="GA153" s="41" t="e">
        <f t="shared" si="102"/>
        <v>#REF!</v>
      </c>
      <c r="GB153" s="41" t="e">
        <f t="shared" si="102"/>
        <v>#REF!</v>
      </c>
      <c r="GC153" s="41" t="e">
        <f t="shared" si="102"/>
        <v>#REF!</v>
      </c>
      <c r="GD153" s="41" t="e">
        <f t="shared" si="102"/>
        <v>#REF!</v>
      </c>
      <c r="GE153" s="41" t="e">
        <f t="shared" si="102"/>
        <v>#REF!</v>
      </c>
      <c r="GF153" s="41" t="e">
        <f t="shared" si="102"/>
        <v>#REF!</v>
      </c>
      <c r="GG153" s="41" t="e">
        <f t="shared" si="102"/>
        <v>#REF!</v>
      </c>
      <c r="GH153" s="41" t="e">
        <f t="shared" si="102"/>
        <v>#REF!</v>
      </c>
      <c r="GI153" s="41" t="e">
        <f t="shared" si="107"/>
        <v>#REF!</v>
      </c>
      <c r="GJ153" s="41" t="e">
        <f t="shared" si="107"/>
        <v>#REF!</v>
      </c>
      <c r="GK153" s="41" t="e">
        <f t="shared" si="107"/>
        <v>#REF!</v>
      </c>
      <c r="GL153" s="41" t="e">
        <f t="shared" si="107"/>
        <v>#REF!</v>
      </c>
      <c r="GM153" s="41" t="e">
        <f t="shared" si="107"/>
        <v>#REF!</v>
      </c>
      <c r="GN153" s="41" t="e">
        <f t="shared" si="106"/>
        <v>#REF!</v>
      </c>
      <c r="GO153" s="41" t="e">
        <f t="shared" si="106"/>
        <v>#REF!</v>
      </c>
      <c r="GP153" s="41" t="e">
        <f t="shared" si="106"/>
        <v>#REF!</v>
      </c>
      <c r="GQ153" s="41" t="e">
        <f t="shared" si="106"/>
        <v>#REF!</v>
      </c>
      <c r="GR153" s="41" t="e">
        <f t="shared" si="106"/>
        <v>#REF!</v>
      </c>
      <c r="GS153" s="41" t="e">
        <f t="shared" si="99"/>
        <v>#REF!</v>
      </c>
      <c r="GT153" s="41" t="e">
        <f t="shared" si="99"/>
        <v>#REF!</v>
      </c>
      <c r="GU153" s="41" t="e">
        <f t="shared" si="99"/>
        <v>#REF!</v>
      </c>
      <c r="GV153" s="41" t="e">
        <f t="shared" si="99"/>
        <v>#REF!</v>
      </c>
      <c r="GW153" s="41" t="e">
        <f t="shared" si="99"/>
        <v>#REF!</v>
      </c>
      <c r="GX153" s="41" t="e">
        <f t="shared" si="99"/>
        <v>#REF!</v>
      </c>
      <c r="GY153" s="41" t="e">
        <f t="shared" si="99"/>
        <v>#REF!</v>
      </c>
      <c r="GZ153" s="41" t="e">
        <f t="shared" si="99"/>
        <v>#REF!</v>
      </c>
      <c r="HA153" s="41" t="e">
        <f t="shared" si="99"/>
        <v>#REF!</v>
      </c>
      <c r="HB153" s="41" t="e">
        <f t="shared" si="96"/>
        <v>#REF!</v>
      </c>
      <c r="HC153" s="41" t="e">
        <f t="shared" si="96"/>
        <v>#REF!</v>
      </c>
      <c r="HD153" s="41" t="e">
        <f t="shared" si="96"/>
        <v>#REF!</v>
      </c>
      <c r="HE153" s="41" t="e">
        <f t="shared" si="96"/>
        <v>#REF!</v>
      </c>
      <c r="HF153" s="41" t="e">
        <f t="shared" si="96"/>
        <v>#REF!</v>
      </c>
      <c r="HG153" s="41" t="e">
        <f t="shared" si="96"/>
        <v>#REF!</v>
      </c>
      <c r="HH153" s="41" t="e">
        <f t="shared" si="91"/>
        <v>#REF!</v>
      </c>
      <c r="HI153" s="41" t="e">
        <f t="shared" si="91"/>
        <v>#REF!</v>
      </c>
      <c r="HJ153" s="41" t="e">
        <f t="shared" si="91"/>
        <v>#REF!</v>
      </c>
    </row>
    <row r="154" spans="1:218" ht="14.4" x14ac:dyDescent="0.3">
      <c r="A154" s="42">
        <v>151</v>
      </c>
      <c r="B154" s="43" t="e">
        <f>'CMM2 - AUX CALC'!$EV$67</f>
        <v>#REF!</v>
      </c>
      <c r="EW154" s="41" t="e">
        <f>$B154/(_xlfn.SINGLE(PrazoConcessao)*12-EW$3+1)</f>
        <v>#REF!</v>
      </c>
      <c r="EX154" s="41" t="e">
        <f t="shared" si="104"/>
        <v>#REF!</v>
      </c>
      <c r="EY154" s="41" t="e">
        <f t="shared" si="104"/>
        <v>#REF!</v>
      </c>
      <c r="EZ154" s="41" t="e">
        <f t="shared" si="104"/>
        <v>#REF!</v>
      </c>
      <c r="FA154" s="41" t="e">
        <f t="shared" si="104"/>
        <v>#REF!</v>
      </c>
      <c r="FB154" s="41" t="e">
        <f t="shared" si="104"/>
        <v>#REF!</v>
      </c>
      <c r="FC154" s="41" t="e">
        <f t="shared" si="104"/>
        <v>#REF!</v>
      </c>
      <c r="FD154" s="41" t="e">
        <f t="shared" si="104"/>
        <v>#REF!</v>
      </c>
      <c r="FE154" s="41" t="e">
        <f t="shared" si="104"/>
        <v>#REF!</v>
      </c>
      <c r="FF154" s="41" t="e">
        <f t="shared" si="104"/>
        <v>#REF!</v>
      </c>
      <c r="FG154" s="41" t="e">
        <f t="shared" si="104"/>
        <v>#REF!</v>
      </c>
      <c r="FH154" s="41" t="e">
        <f t="shared" si="104"/>
        <v>#REF!</v>
      </c>
      <c r="FI154" s="41" t="e">
        <f t="shared" si="105"/>
        <v>#REF!</v>
      </c>
      <c r="FJ154" s="41" t="e">
        <f t="shared" si="105"/>
        <v>#REF!</v>
      </c>
      <c r="FK154" s="41" t="e">
        <f t="shared" si="105"/>
        <v>#REF!</v>
      </c>
      <c r="FL154" s="41" t="e">
        <f t="shared" si="105"/>
        <v>#REF!</v>
      </c>
      <c r="FM154" s="41" t="e">
        <f t="shared" si="105"/>
        <v>#REF!</v>
      </c>
      <c r="FN154" s="41" t="e">
        <f t="shared" si="105"/>
        <v>#REF!</v>
      </c>
      <c r="FO154" s="41" t="e">
        <f t="shared" si="101"/>
        <v>#REF!</v>
      </c>
      <c r="FP154" s="41" t="e">
        <f t="shared" si="101"/>
        <v>#REF!</v>
      </c>
      <c r="FQ154" s="41" t="e">
        <f t="shared" si="101"/>
        <v>#REF!</v>
      </c>
      <c r="FR154" s="41" t="e">
        <f t="shared" si="101"/>
        <v>#REF!</v>
      </c>
      <c r="FS154" s="41" t="e">
        <f t="shared" si="102"/>
        <v>#REF!</v>
      </c>
      <c r="FT154" s="41" t="e">
        <f t="shared" si="102"/>
        <v>#REF!</v>
      </c>
      <c r="FU154" s="41" t="e">
        <f t="shared" si="102"/>
        <v>#REF!</v>
      </c>
      <c r="FV154" s="41" t="e">
        <f t="shared" si="102"/>
        <v>#REF!</v>
      </c>
      <c r="FW154" s="41" t="e">
        <f t="shared" si="102"/>
        <v>#REF!</v>
      </c>
      <c r="FX154" s="41" t="e">
        <f t="shared" si="102"/>
        <v>#REF!</v>
      </c>
      <c r="FY154" s="41" t="e">
        <f t="shared" si="102"/>
        <v>#REF!</v>
      </c>
      <c r="FZ154" s="41" t="e">
        <f t="shared" si="102"/>
        <v>#REF!</v>
      </c>
      <c r="GA154" s="41" t="e">
        <f t="shared" si="102"/>
        <v>#REF!</v>
      </c>
      <c r="GB154" s="41" t="e">
        <f t="shared" si="102"/>
        <v>#REF!</v>
      </c>
      <c r="GC154" s="41" t="e">
        <f t="shared" si="102"/>
        <v>#REF!</v>
      </c>
      <c r="GD154" s="41" t="e">
        <f t="shared" si="102"/>
        <v>#REF!</v>
      </c>
      <c r="GE154" s="41" t="e">
        <f t="shared" si="102"/>
        <v>#REF!</v>
      </c>
      <c r="GF154" s="41" t="e">
        <f t="shared" si="102"/>
        <v>#REF!</v>
      </c>
      <c r="GG154" s="41" t="e">
        <f t="shared" si="102"/>
        <v>#REF!</v>
      </c>
      <c r="GH154" s="41" t="e">
        <f t="shared" si="102"/>
        <v>#REF!</v>
      </c>
      <c r="GI154" s="41" t="e">
        <f t="shared" si="107"/>
        <v>#REF!</v>
      </c>
      <c r="GJ154" s="41" t="e">
        <f t="shared" si="107"/>
        <v>#REF!</v>
      </c>
      <c r="GK154" s="41" t="e">
        <f t="shared" si="107"/>
        <v>#REF!</v>
      </c>
      <c r="GL154" s="41" t="e">
        <f t="shared" si="107"/>
        <v>#REF!</v>
      </c>
      <c r="GM154" s="41" t="e">
        <f t="shared" si="107"/>
        <v>#REF!</v>
      </c>
      <c r="GN154" s="41" t="e">
        <f t="shared" si="106"/>
        <v>#REF!</v>
      </c>
      <c r="GO154" s="41" t="e">
        <f t="shared" si="106"/>
        <v>#REF!</v>
      </c>
      <c r="GP154" s="41" t="e">
        <f t="shared" si="106"/>
        <v>#REF!</v>
      </c>
      <c r="GQ154" s="41" t="e">
        <f t="shared" si="106"/>
        <v>#REF!</v>
      </c>
      <c r="GR154" s="41" t="e">
        <f t="shared" si="106"/>
        <v>#REF!</v>
      </c>
      <c r="GS154" s="41" t="e">
        <f t="shared" si="99"/>
        <v>#REF!</v>
      </c>
      <c r="GT154" s="41" t="e">
        <f t="shared" si="99"/>
        <v>#REF!</v>
      </c>
      <c r="GU154" s="41" t="e">
        <f t="shared" si="99"/>
        <v>#REF!</v>
      </c>
      <c r="GV154" s="41" t="e">
        <f t="shared" si="99"/>
        <v>#REF!</v>
      </c>
      <c r="GW154" s="41" t="e">
        <f t="shared" si="99"/>
        <v>#REF!</v>
      </c>
      <c r="GX154" s="41" t="e">
        <f t="shared" si="99"/>
        <v>#REF!</v>
      </c>
      <c r="GY154" s="41" t="e">
        <f t="shared" si="99"/>
        <v>#REF!</v>
      </c>
      <c r="GZ154" s="41" t="e">
        <f t="shared" si="99"/>
        <v>#REF!</v>
      </c>
      <c r="HA154" s="41" t="e">
        <f t="shared" si="99"/>
        <v>#REF!</v>
      </c>
      <c r="HB154" s="41" t="e">
        <f t="shared" si="96"/>
        <v>#REF!</v>
      </c>
      <c r="HC154" s="41" t="e">
        <f t="shared" si="96"/>
        <v>#REF!</v>
      </c>
      <c r="HD154" s="41" t="e">
        <f t="shared" si="96"/>
        <v>#REF!</v>
      </c>
      <c r="HE154" s="41" t="e">
        <f t="shared" si="96"/>
        <v>#REF!</v>
      </c>
      <c r="HF154" s="41" t="e">
        <f t="shared" si="96"/>
        <v>#REF!</v>
      </c>
      <c r="HG154" s="41" t="e">
        <f t="shared" si="96"/>
        <v>#REF!</v>
      </c>
      <c r="HH154" s="41" t="e">
        <f t="shared" si="91"/>
        <v>#REF!</v>
      </c>
      <c r="HI154" s="41" t="e">
        <f t="shared" si="91"/>
        <v>#REF!</v>
      </c>
      <c r="HJ154" s="41" t="e">
        <f t="shared" si="91"/>
        <v>#REF!</v>
      </c>
    </row>
    <row r="155" spans="1:218" ht="14.4" x14ac:dyDescent="0.3">
      <c r="A155" s="42">
        <v>152</v>
      </c>
      <c r="B155" s="43" t="e">
        <f>'CMM2 - AUX CALC'!$EW$67</f>
        <v>#REF!</v>
      </c>
      <c r="EX155" s="41" t="e">
        <f>$B155/(_xlfn.SINGLE(PrazoConcessao)*12-EX$3+1)</f>
        <v>#REF!</v>
      </c>
      <c r="EY155" s="41" t="e">
        <f t="shared" si="104"/>
        <v>#REF!</v>
      </c>
      <c r="EZ155" s="41" t="e">
        <f t="shared" si="104"/>
        <v>#REF!</v>
      </c>
      <c r="FA155" s="41" t="e">
        <f t="shared" si="104"/>
        <v>#REF!</v>
      </c>
      <c r="FB155" s="41" t="e">
        <f t="shared" si="104"/>
        <v>#REF!</v>
      </c>
      <c r="FC155" s="41" t="e">
        <f t="shared" si="104"/>
        <v>#REF!</v>
      </c>
      <c r="FD155" s="41" t="e">
        <f t="shared" si="104"/>
        <v>#REF!</v>
      </c>
      <c r="FE155" s="41" t="e">
        <f t="shared" si="104"/>
        <v>#REF!</v>
      </c>
      <c r="FF155" s="41" t="e">
        <f t="shared" si="104"/>
        <v>#REF!</v>
      </c>
      <c r="FG155" s="41" t="e">
        <f t="shared" si="104"/>
        <v>#REF!</v>
      </c>
      <c r="FH155" s="41" t="e">
        <f t="shared" si="104"/>
        <v>#REF!</v>
      </c>
      <c r="FI155" s="41" t="e">
        <f t="shared" si="105"/>
        <v>#REF!</v>
      </c>
      <c r="FJ155" s="41" t="e">
        <f t="shared" si="105"/>
        <v>#REF!</v>
      </c>
      <c r="FK155" s="41" t="e">
        <f t="shared" si="105"/>
        <v>#REF!</v>
      </c>
      <c r="FL155" s="41" t="e">
        <f t="shared" si="105"/>
        <v>#REF!</v>
      </c>
      <c r="FM155" s="41" t="e">
        <f t="shared" si="105"/>
        <v>#REF!</v>
      </c>
      <c r="FN155" s="41" t="e">
        <f t="shared" si="105"/>
        <v>#REF!</v>
      </c>
      <c r="FO155" s="41" t="e">
        <f t="shared" si="101"/>
        <v>#REF!</v>
      </c>
      <c r="FP155" s="41" t="e">
        <f t="shared" si="101"/>
        <v>#REF!</v>
      </c>
      <c r="FQ155" s="41" t="e">
        <f t="shared" si="101"/>
        <v>#REF!</v>
      </c>
      <c r="FR155" s="41" t="e">
        <f t="shared" si="101"/>
        <v>#REF!</v>
      </c>
      <c r="FS155" s="41" t="e">
        <f t="shared" si="102"/>
        <v>#REF!</v>
      </c>
      <c r="FT155" s="41" t="e">
        <f t="shared" si="102"/>
        <v>#REF!</v>
      </c>
      <c r="FU155" s="41" t="e">
        <f t="shared" si="102"/>
        <v>#REF!</v>
      </c>
      <c r="FV155" s="41" t="e">
        <f t="shared" si="102"/>
        <v>#REF!</v>
      </c>
      <c r="FW155" s="41" t="e">
        <f t="shared" si="102"/>
        <v>#REF!</v>
      </c>
      <c r="FX155" s="41" t="e">
        <f t="shared" si="102"/>
        <v>#REF!</v>
      </c>
      <c r="FY155" s="41" t="e">
        <f t="shared" si="102"/>
        <v>#REF!</v>
      </c>
      <c r="FZ155" s="41" t="e">
        <f t="shared" si="102"/>
        <v>#REF!</v>
      </c>
      <c r="GA155" s="41" t="e">
        <f t="shared" si="102"/>
        <v>#REF!</v>
      </c>
      <c r="GB155" s="41" t="e">
        <f t="shared" si="102"/>
        <v>#REF!</v>
      </c>
      <c r="GC155" s="41" t="e">
        <f t="shared" si="102"/>
        <v>#REF!</v>
      </c>
      <c r="GD155" s="41" t="e">
        <f t="shared" si="102"/>
        <v>#REF!</v>
      </c>
      <c r="GE155" s="41" t="e">
        <f t="shared" si="102"/>
        <v>#REF!</v>
      </c>
      <c r="GF155" s="41" t="e">
        <f t="shared" si="102"/>
        <v>#REF!</v>
      </c>
      <c r="GG155" s="41" t="e">
        <f t="shared" si="102"/>
        <v>#REF!</v>
      </c>
      <c r="GH155" s="41" t="e">
        <f t="shared" si="102"/>
        <v>#REF!</v>
      </c>
      <c r="GI155" s="41" t="e">
        <f t="shared" si="107"/>
        <v>#REF!</v>
      </c>
      <c r="GJ155" s="41" t="e">
        <f t="shared" si="107"/>
        <v>#REF!</v>
      </c>
      <c r="GK155" s="41" t="e">
        <f t="shared" si="107"/>
        <v>#REF!</v>
      </c>
      <c r="GL155" s="41" t="e">
        <f t="shared" si="107"/>
        <v>#REF!</v>
      </c>
      <c r="GM155" s="41" t="e">
        <f t="shared" si="107"/>
        <v>#REF!</v>
      </c>
      <c r="GN155" s="41" t="e">
        <f t="shared" si="106"/>
        <v>#REF!</v>
      </c>
      <c r="GO155" s="41" t="e">
        <f t="shared" si="106"/>
        <v>#REF!</v>
      </c>
      <c r="GP155" s="41" t="e">
        <f t="shared" si="106"/>
        <v>#REF!</v>
      </c>
      <c r="GQ155" s="41" t="e">
        <f t="shared" si="106"/>
        <v>#REF!</v>
      </c>
      <c r="GR155" s="41" t="e">
        <f t="shared" si="106"/>
        <v>#REF!</v>
      </c>
      <c r="GS155" s="41" t="e">
        <f t="shared" si="99"/>
        <v>#REF!</v>
      </c>
      <c r="GT155" s="41" t="e">
        <f t="shared" si="99"/>
        <v>#REF!</v>
      </c>
      <c r="GU155" s="41" t="e">
        <f t="shared" si="99"/>
        <v>#REF!</v>
      </c>
      <c r="GV155" s="41" t="e">
        <f t="shared" ref="GV155:HD184" si="108">GU155</f>
        <v>#REF!</v>
      </c>
      <c r="GW155" s="41" t="e">
        <f t="shared" si="108"/>
        <v>#REF!</v>
      </c>
      <c r="GX155" s="41" t="e">
        <f t="shared" si="108"/>
        <v>#REF!</v>
      </c>
      <c r="GY155" s="41" t="e">
        <f t="shared" si="108"/>
        <v>#REF!</v>
      </c>
      <c r="GZ155" s="41" t="e">
        <f t="shared" si="108"/>
        <v>#REF!</v>
      </c>
      <c r="HA155" s="41" t="e">
        <f t="shared" si="108"/>
        <v>#REF!</v>
      </c>
      <c r="HB155" s="41" t="e">
        <f t="shared" si="96"/>
        <v>#REF!</v>
      </c>
      <c r="HC155" s="41" t="e">
        <f t="shared" si="96"/>
        <v>#REF!</v>
      </c>
      <c r="HD155" s="41" t="e">
        <f t="shared" si="96"/>
        <v>#REF!</v>
      </c>
      <c r="HE155" s="41" t="e">
        <f t="shared" si="96"/>
        <v>#REF!</v>
      </c>
      <c r="HF155" s="41" t="e">
        <f t="shared" si="96"/>
        <v>#REF!</v>
      </c>
      <c r="HG155" s="41" t="e">
        <f t="shared" si="96"/>
        <v>#REF!</v>
      </c>
      <c r="HH155" s="41" t="e">
        <f t="shared" si="91"/>
        <v>#REF!</v>
      </c>
      <c r="HI155" s="41" t="e">
        <f t="shared" si="91"/>
        <v>#REF!</v>
      </c>
      <c r="HJ155" s="41" t="e">
        <f t="shared" si="91"/>
        <v>#REF!</v>
      </c>
    </row>
    <row r="156" spans="1:218" ht="14.4" x14ac:dyDescent="0.3">
      <c r="A156" s="42">
        <v>153</v>
      </c>
      <c r="B156" s="43" t="e">
        <f>'CMM2 - AUX CALC'!$EX$67</f>
        <v>#REF!</v>
      </c>
      <c r="EY156" s="41" t="e">
        <f>$B156/(_xlfn.SINGLE(PrazoConcessao)*12-EY$3+1)</f>
        <v>#REF!</v>
      </c>
      <c r="EZ156" s="41" t="e">
        <f t="shared" si="104"/>
        <v>#REF!</v>
      </c>
      <c r="FA156" s="41" t="e">
        <f t="shared" si="104"/>
        <v>#REF!</v>
      </c>
      <c r="FB156" s="41" t="e">
        <f t="shared" si="104"/>
        <v>#REF!</v>
      </c>
      <c r="FC156" s="41" t="e">
        <f t="shared" si="104"/>
        <v>#REF!</v>
      </c>
      <c r="FD156" s="41" t="e">
        <f t="shared" si="104"/>
        <v>#REF!</v>
      </c>
      <c r="FE156" s="41" t="e">
        <f t="shared" si="104"/>
        <v>#REF!</v>
      </c>
      <c r="FF156" s="41" t="e">
        <f t="shared" si="104"/>
        <v>#REF!</v>
      </c>
      <c r="FG156" s="41" t="e">
        <f t="shared" si="104"/>
        <v>#REF!</v>
      </c>
      <c r="FH156" s="41" t="e">
        <f t="shared" si="104"/>
        <v>#REF!</v>
      </c>
      <c r="FI156" s="41" t="e">
        <f t="shared" si="105"/>
        <v>#REF!</v>
      </c>
      <c r="FJ156" s="41" t="e">
        <f t="shared" si="105"/>
        <v>#REF!</v>
      </c>
      <c r="FK156" s="41" t="e">
        <f t="shared" si="105"/>
        <v>#REF!</v>
      </c>
      <c r="FL156" s="41" t="e">
        <f t="shared" si="105"/>
        <v>#REF!</v>
      </c>
      <c r="FM156" s="41" t="e">
        <f t="shared" si="105"/>
        <v>#REF!</v>
      </c>
      <c r="FN156" s="41" t="e">
        <f t="shared" si="105"/>
        <v>#REF!</v>
      </c>
      <c r="FO156" s="41" t="e">
        <f t="shared" si="101"/>
        <v>#REF!</v>
      </c>
      <c r="FP156" s="41" t="e">
        <f t="shared" si="101"/>
        <v>#REF!</v>
      </c>
      <c r="FQ156" s="41" t="e">
        <f t="shared" si="101"/>
        <v>#REF!</v>
      </c>
      <c r="FR156" s="41" t="e">
        <f t="shared" si="101"/>
        <v>#REF!</v>
      </c>
      <c r="FS156" s="41" t="e">
        <f t="shared" si="102"/>
        <v>#REF!</v>
      </c>
      <c r="FT156" s="41" t="e">
        <f t="shared" si="102"/>
        <v>#REF!</v>
      </c>
      <c r="FU156" s="41" t="e">
        <f t="shared" si="102"/>
        <v>#REF!</v>
      </c>
      <c r="FV156" s="41" t="e">
        <f t="shared" si="102"/>
        <v>#REF!</v>
      </c>
      <c r="FW156" s="41" t="e">
        <f t="shared" si="102"/>
        <v>#REF!</v>
      </c>
      <c r="FX156" s="41" t="e">
        <f t="shared" si="102"/>
        <v>#REF!</v>
      </c>
      <c r="FY156" s="41" t="e">
        <f t="shared" si="102"/>
        <v>#REF!</v>
      </c>
      <c r="FZ156" s="41" t="e">
        <f t="shared" si="102"/>
        <v>#REF!</v>
      </c>
      <c r="GA156" s="41" t="e">
        <f t="shared" si="102"/>
        <v>#REF!</v>
      </c>
      <c r="GB156" s="41" t="e">
        <f t="shared" si="102"/>
        <v>#REF!</v>
      </c>
      <c r="GC156" s="41" t="e">
        <f t="shared" si="102"/>
        <v>#REF!</v>
      </c>
      <c r="GD156" s="41" t="e">
        <f t="shared" si="102"/>
        <v>#REF!</v>
      </c>
      <c r="GE156" s="41" t="e">
        <f t="shared" si="102"/>
        <v>#REF!</v>
      </c>
      <c r="GF156" s="41" t="e">
        <f t="shared" si="102"/>
        <v>#REF!</v>
      </c>
      <c r="GG156" s="41" t="e">
        <f t="shared" si="102"/>
        <v>#REF!</v>
      </c>
      <c r="GH156" s="41" t="e">
        <f t="shared" si="102"/>
        <v>#REF!</v>
      </c>
      <c r="GI156" s="41" t="e">
        <f t="shared" si="107"/>
        <v>#REF!</v>
      </c>
      <c r="GJ156" s="41" t="e">
        <f t="shared" si="107"/>
        <v>#REF!</v>
      </c>
      <c r="GK156" s="41" t="e">
        <f t="shared" si="107"/>
        <v>#REF!</v>
      </c>
      <c r="GL156" s="41" t="e">
        <f t="shared" si="107"/>
        <v>#REF!</v>
      </c>
      <c r="GM156" s="41" t="e">
        <f t="shared" si="107"/>
        <v>#REF!</v>
      </c>
      <c r="GN156" s="41" t="e">
        <f t="shared" si="106"/>
        <v>#REF!</v>
      </c>
      <c r="GO156" s="41" t="e">
        <f t="shared" si="106"/>
        <v>#REF!</v>
      </c>
      <c r="GP156" s="41" t="e">
        <f t="shared" si="106"/>
        <v>#REF!</v>
      </c>
      <c r="GQ156" s="41" t="e">
        <f t="shared" si="106"/>
        <v>#REF!</v>
      </c>
      <c r="GR156" s="41" t="e">
        <f t="shared" si="106"/>
        <v>#REF!</v>
      </c>
      <c r="GS156" s="41" t="e">
        <f t="shared" si="106"/>
        <v>#REF!</v>
      </c>
      <c r="GT156" s="41" t="e">
        <f t="shared" si="106"/>
        <v>#REF!</v>
      </c>
      <c r="GU156" s="41" t="e">
        <f t="shared" si="106"/>
        <v>#REF!</v>
      </c>
      <c r="GV156" s="41" t="e">
        <f t="shared" si="108"/>
        <v>#REF!</v>
      </c>
      <c r="GW156" s="41" t="e">
        <f t="shared" si="108"/>
        <v>#REF!</v>
      </c>
      <c r="GX156" s="41" t="e">
        <f t="shared" si="108"/>
        <v>#REF!</v>
      </c>
      <c r="GY156" s="41" t="e">
        <f t="shared" si="108"/>
        <v>#REF!</v>
      </c>
      <c r="GZ156" s="41" t="e">
        <f t="shared" si="108"/>
        <v>#REF!</v>
      </c>
      <c r="HA156" s="41" t="e">
        <f t="shared" si="108"/>
        <v>#REF!</v>
      </c>
      <c r="HB156" s="41" t="e">
        <f t="shared" si="96"/>
        <v>#REF!</v>
      </c>
      <c r="HC156" s="41" t="e">
        <f t="shared" si="96"/>
        <v>#REF!</v>
      </c>
      <c r="HD156" s="41" t="e">
        <f t="shared" si="96"/>
        <v>#REF!</v>
      </c>
      <c r="HE156" s="41" t="e">
        <f t="shared" si="96"/>
        <v>#REF!</v>
      </c>
      <c r="HF156" s="41" t="e">
        <f t="shared" si="96"/>
        <v>#REF!</v>
      </c>
      <c r="HG156" s="41" t="e">
        <f t="shared" si="96"/>
        <v>#REF!</v>
      </c>
      <c r="HH156" s="41" t="e">
        <f t="shared" si="91"/>
        <v>#REF!</v>
      </c>
      <c r="HI156" s="41" t="e">
        <f t="shared" si="91"/>
        <v>#REF!</v>
      </c>
      <c r="HJ156" s="41" t="e">
        <f t="shared" si="91"/>
        <v>#REF!</v>
      </c>
    </row>
    <row r="157" spans="1:218" ht="14.4" x14ac:dyDescent="0.3">
      <c r="A157" s="42">
        <v>154</v>
      </c>
      <c r="B157" s="43" t="e">
        <f>'CMM2 - AUX CALC'!$EY$67</f>
        <v>#REF!</v>
      </c>
      <c r="EZ157" s="41" t="e">
        <f>$B157/(_xlfn.SINGLE(PrazoConcessao)*12-EZ$3+1)</f>
        <v>#REF!</v>
      </c>
      <c r="FA157" s="41" t="e">
        <f t="shared" si="104"/>
        <v>#REF!</v>
      </c>
      <c r="FB157" s="41" t="e">
        <f t="shared" si="104"/>
        <v>#REF!</v>
      </c>
      <c r="FC157" s="41" t="e">
        <f t="shared" si="104"/>
        <v>#REF!</v>
      </c>
      <c r="FD157" s="41" t="e">
        <f t="shared" si="104"/>
        <v>#REF!</v>
      </c>
      <c r="FE157" s="41" t="e">
        <f t="shared" si="104"/>
        <v>#REF!</v>
      </c>
      <c r="FF157" s="41" t="e">
        <f t="shared" si="104"/>
        <v>#REF!</v>
      </c>
      <c r="FG157" s="41" t="e">
        <f t="shared" si="104"/>
        <v>#REF!</v>
      </c>
      <c r="FH157" s="41" t="e">
        <f t="shared" si="104"/>
        <v>#REF!</v>
      </c>
      <c r="FI157" s="41" t="e">
        <f t="shared" si="105"/>
        <v>#REF!</v>
      </c>
      <c r="FJ157" s="41" t="e">
        <f t="shared" si="105"/>
        <v>#REF!</v>
      </c>
      <c r="FK157" s="41" t="e">
        <f t="shared" si="105"/>
        <v>#REF!</v>
      </c>
      <c r="FL157" s="41" t="e">
        <f t="shared" si="105"/>
        <v>#REF!</v>
      </c>
      <c r="FM157" s="41" t="e">
        <f t="shared" si="105"/>
        <v>#REF!</v>
      </c>
      <c r="FN157" s="41" t="e">
        <f t="shared" si="105"/>
        <v>#REF!</v>
      </c>
      <c r="FO157" s="41" t="e">
        <f t="shared" si="101"/>
        <v>#REF!</v>
      </c>
      <c r="FP157" s="41" t="e">
        <f t="shared" si="101"/>
        <v>#REF!</v>
      </c>
      <c r="FQ157" s="41" t="e">
        <f t="shared" si="101"/>
        <v>#REF!</v>
      </c>
      <c r="FR157" s="41" t="e">
        <f t="shared" si="101"/>
        <v>#REF!</v>
      </c>
      <c r="FS157" s="41" t="e">
        <f t="shared" si="102"/>
        <v>#REF!</v>
      </c>
      <c r="FT157" s="41" t="e">
        <f t="shared" si="102"/>
        <v>#REF!</v>
      </c>
      <c r="FU157" s="41" t="e">
        <f t="shared" si="102"/>
        <v>#REF!</v>
      </c>
      <c r="FV157" s="41" t="e">
        <f t="shared" si="102"/>
        <v>#REF!</v>
      </c>
      <c r="FW157" s="41" t="e">
        <f t="shared" si="102"/>
        <v>#REF!</v>
      </c>
      <c r="FX157" s="41" t="e">
        <f t="shared" si="102"/>
        <v>#REF!</v>
      </c>
      <c r="FY157" s="41" t="e">
        <f t="shared" si="102"/>
        <v>#REF!</v>
      </c>
      <c r="FZ157" s="41" t="e">
        <f t="shared" si="102"/>
        <v>#REF!</v>
      </c>
      <c r="GA157" s="41" t="e">
        <f t="shared" si="102"/>
        <v>#REF!</v>
      </c>
      <c r="GB157" s="41" t="e">
        <f t="shared" si="102"/>
        <v>#REF!</v>
      </c>
      <c r="GC157" s="41" t="e">
        <f t="shared" si="102"/>
        <v>#REF!</v>
      </c>
      <c r="GD157" s="41" t="e">
        <f t="shared" si="102"/>
        <v>#REF!</v>
      </c>
      <c r="GE157" s="41" t="e">
        <f t="shared" si="102"/>
        <v>#REF!</v>
      </c>
      <c r="GF157" s="41" t="e">
        <f t="shared" si="102"/>
        <v>#REF!</v>
      </c>
      <c r="GG157" s="41" t="e">
        <f t="shared" si="102"/>
        <v>#REF!</v>
      </c>
      <c r="GH157" s="41" t="e">
        <f t="shared" si="102"/>
        <v>#REF!</v>
      </c>
      <c r="GI157" s="41" t="e">
        <f t="shared" si="107"/>
        <v>#REF!</v>
      </c>
      <c r="GJ157" s="41" t="e">
        <f t="shared" si="107"/>
        <v>#REF!</v>
      </c>
      <c r="GK157" s="41" t="e">
        <f t="shared" si="107"/>
        <v>#REF!</v>
      </c>
      <c r="GL157" s="41" t="e">
        <f t="shared" si="107"/>
        <v>#REF!</v>
      </c>
      <c r="GM157" s="41" t="e">
        <f t="shared" si="107"/>
        <v>#REF!</v>
      </c>
      <c r="GN157" s="41" t="e">
        <f t="shared" si="106"/>
        <v>#REF!</v>
      </c>
      <c r="GO157" s="41" t="e">
        <f t="shared" si="106"/>
        <v>#REF!</v>
      </c>
      <c r="GP157" s="41" t="e">
        <f t="shared" si="106"/>
        <v>#REF!</v>
      </c>
      <c r="GQ157" s="41" t="e">
        <f t="shared" si="106"/>
        <v>#REF!</v>
      </c>
      <c r="GR157" s="41" t="e">
        <f t="shared" si="106"/>
        <v>#REF!</v>
      </c>
      <c r="GS157" s="41" t="e">
        <f t="shared" si="106"/>
        <v>#REF!</v>
      </c>
      <c r="GT157" s="41" t="e">
        <f t="shared" si="106"/>
        <v>#REF!</v>
      </c>
      <c r="GU157" s="41" t="e">
        <f t="shared" si="106"/>
        <v>#REF!</v>
      </c>
      <c r="GV157" s="41" t="e">
        <f t="shared" si="108"/>
        <v>#REF!</v>
      </c>
      <c r="GW157" s="41" t="e">
        <f t="shared" si="108"/>
        <v>#REF!</v>
      </c>
      <c r="GX157" s="41" t="e">
        <f t="shared" si="108"/>
        <v>#REF!</v>
      </c>
      <c r="GY157" s="41" t="e">
        <f t="shared" si="108"/>
        <v>#REF!</v>
      </c>
      <c r="GZ157" s="41" t="e">
        <f t="shared" si="108"/>
        <v>#REF!</v>
      </c>
      <c r="HA157" s="41" t="e">
        <f t="shared" si="108"/>
        <v>#REF!</v>
      </c>
      <c r="HB157" s="41" t="e">
        <f t="shared" si="96"/>
        <v>#REF!</v>
      </c>
      <c r="HC157" s="41" t="e">
        <f t="shared" si="96"/>
        <v>#REF!</v>
      </c>
      <c r="HD157" s="41" t="e">
        <f t="shared" si="96"/>
        <v>#REF!</v>
      </c>
      <c r="HE157" s="41" t="e">
        <f t="shared" ref="HE157:HJ205" si="109">HD157</f>
        <v>#REF!</v>
      </c>
      <c r="HF157" s="41" t="e">
        <f t="shared" si="109"/>
        <v>#REF!</v>
      </c>
      <c r="HG157" s="41" t="e">
        <f t="shared" si="109"/>
        <v>#REF!</v>
      </c>
      <c r="HH157" s="41" t="e">
        <f t="shared" si="91"/>
        <v>#REF!</v>
      </c>
      <c r="HI157" s="41" t="e">
        <f t="shared" si="91"/>
        <v>#REF!</v>
      </c>
      <c r="HJ157" s="41" t="e">
        <f t="shared" si="91"/>
        <v>#REF!</v>
      </c>
    </row>
    <row r="158" spans="1:218" ht="14.4" x14ac:dyDescent="0.3">
      <c r="A158" s="42">
        <v>155</v>
      </c>
      <c r="B158" s="43" t="e">
        <f>'CMM2 - AUX CALC'!$EZ$67</f>
        <v>#REF!</v>
      </c>
      <c r="FA158" s="41" t="e">
        <f>$B158/(_xlfn.SINGLE(PrazoConcessao)*12-FA$3+1)</f>
        <v>#REF!</v>
      </c>
      <c r="FB158" s="41" t="e">
        <f t="shared" si="104"/>
        <v>#REF!</v>
      </c>
      <c r="FC158" s="41" t="e">
        <f t="shared" si="104"/>
        <v>#REF!</v>
      </c>
      <c r="FD158" s="41" t="e">
        <f t="shared" si="104"/>
        <v>#REF!</v>
      </c>
      <c r="FE158" s="41" t="e">
        <f t="shared" si="104"/>
        <v>#REF!</v>
      </c>
      <c r="FF158" s="41" t="e">
        <f t="shared" si="104"/>
        <v>#REF!</v>
      </c>
      <c r="FG158" s="41" t="e">
        <f t="shared" si="104"/>
        <v>#REF!</v>
      </c>
      <c r="FH158" s="41" t="e">
        <f t="shared" si="104"/>
        <v>#REF!</v>
      </c>
      <c r="FI158" s="41" t="e">
        <f t="shared" si="105"/>
        <v>#REF!</v>
      </c>
      <c r="FJ158" s="41" t="e">
        <f t="shared" si="105"/>
        <v>#REF!</v>
      </c>
      <c r="FK158" s="41" t="e">
        <f t="shared" si="105"/>
        <v>#REF!</v>
      </c>
      <c r="FL158" s="41" t="e">
        <f t="shared" si="105"/>
        <v>#REF!</v>
      </c>
      <c r="FM158" s="41" t="e">
        <f t="shared" si="105"/>
        <v>#REF!</v>
      </c>
      <c r="FN158" s="41" t="e">
        <f t="shared" si="105"/>
        <v>#REF!</v>
      </c>
      <c r="FO158" s="41" t="e">
        <f t="shared" si="101"/>
        <v>#REF!</v>
      </c>
      <c r="FP158" s="41" t="e">
        <f t="shared" si="101"/>
        <v>#REF!</v>
      </c>
      <c r="FQ158" s="41" t="e">
        <f t="shared" si="101"/>
        <v>#REF!</v>
      </c>
      <c r="FR158" s="41" t="e">
        <f t="shared" si="101"/>
        <v>#REF!</v>
      </c>
      <c r="FS158" s="41" t="e">
        <f t="shared" si="102"/>
        <v>#REF!</v>
      </c>
      <c r="FT158" s="41" t="e">
        <f t="shared" si="102"/>
        <v>#REF!</v>
      </c>
      <c r="FU158" s="41" t="e">
        <f t="shared" si="102"/>
        <v>#REF!</v>
      </c>
      <c r="FV158" s="41" t="e">
        <f t="shared" si="102"/>
        <v>#REF!</v>
      </c>
      <c r="FW158" s="41" t="e">
        <f t="shared" si="102"/>
        <v>#REF!</v>
      </c>
      <c r="FX158" s="41" t="e">
        <f t="shared" si="102"/>
        <v>#REF!</v>
      </c>
      <c r="FY158" s="41" t="e">
        <f t="shared" si="102"/>
        <v>#REF!</v>
      </c>
      <c r="FZ158" s="41" t="e">
        <f t="shared" si="102"/>
        <v>#REF!</v>
      </c>
      <c r="GA158" s="41" t="e">
        <f t="shared" si="102"/>
        <v>#REF!</v>
      </c>
      <c r="GB158" s="41" t="e">
        <f t="shared" si="102"/>
        <v>#REF!</v>
      </c>
      <c r="GC158" s="41" t="e">
        <f t="shared" si="102"/>
        <v>#REF!</v>
      </c>
      <c r="GD158" s="41" t="e">
        <f t="shared" si="102"/>
        <v>#REF!</v>
      </c>
      <c r="GE158" s="41" t="e">
        <f t="shared" si="102"/>
        <v>#REF!</v>
      </c>
      <c r="GF158" s="41" t="e">
        <f t="shared" si="102"/>
        <v>#REF!</v>
      </c>
      <c r="GG158" s="41" t="e">
        <f t="shared" si="102"/>
        <v>#REF!</v>
      </c>
      <c r="GH158" s="41" t="e">
        <f t="shared" si="102"/>
        <v>#REF!</v>
      </c>
      <c r="GI158" s="41" t="e">
        <f t="shared" si="107"/>
        <v>#REF!</v>
      </c>
      <c r="GJ158" s="41" t="e">
        <f t="shared" si="107"/>
        <v>#REF!</v>
      </c>
      <c r="GK158" s="41" t="e">
        <f t="shared" si="107"/>
        <v>#REF!</v>
      </c>
      <c r="GL158" s="41" t="e">
        <f t="shared" si="107"/>
        <v>#REF!</v>
      </c>
      <c r="GM158" s="41" t="e">
        <f t="shared" si="107"/>
        <v>#REF!</v>
      </c>
      <c r="GN158" s="41" t="e">
        <f t="shared" si="106"/>
        <v>#REF!</v>
      </c>
      <c r="GO158" s="41" t="e">
        <f t="shared" si="106"/>
        <v>#REF!</v>
      </c>
      <c r="GP158" s="41" t="e">
        <f t="shared" si="106"/>
        <v>#REF!</v>
      </c>
      <c r="GQ158" s="41" t="e">
        <f t="shared" si="106"/>
        <v>#REF!</v>
      </c>
      <c r="GR158" s="41" t="e">
        <f t="shared" si="106"/>
        <v>#REF!</v>
      </c>
      <c r="GS158" s="41" t="e">
        <f t="shared" si="106"/>
        <v>#REF!</v>
      </c>
      <c r="GT158" s="41" t="e">
        <f t="shared" si="106"/>
        <v>#REF!</v>
      </c>
      <c r="GU158" s="41" t="e">
        <f t="shared" si="106"/>
        <v>#REF!</v>
      </c>
      <c r="GV158" s="41" t="e">
        <f t="shared" si="108"/>
        <v>#REF!</v>
      </c>
      <c r="GW158" s="41" t="e">
        <f t="shared" si="108"/>
        <v>#REF!</v>
      </c>
      <c r="GX158" s="41" t="e">
        <f t="shared" si="108"/>
        <v>#REF!</v>
      </c>
      <c r="GY158" s="41" t="e">
        <f t="shared" si="108"/>
        <v>#REF!</v>
      </c>
      <c r="GZ158" s="41" t="e">
        <f t="shared" si="108"/>
        <v>#REF!</v>
      </c>
      <c r="HA158" s="41" t="e">
        <f t="shared" si="108"/>
        <v>#REF!</v>
      </c>
      <c r="HB158" s="41" t="e">
        <f t="shared" si="108"/>
        <v>#REF!</v>
      </c>
      <c r="HC158" s="41" t="e">
        <f t="shared" si="108"/>
        <v>#REF!</v>
      </c>
      <c r="HD158" s="41" t="e">
        <f t="shared" si="108"/>
        <v>#REF!</v>
      </c>
      <c r="HE158" s="41" t="e">
        <f t="shared" si="109"/>
        <v>#REF!</v>
      </c>
      <c r="HF158" s="41" t="e">
        <f t="shared" si="109"/>
        <v>#REF!</v>
      </c>
      <c r="HG158" s="41" t="e">
        <f t="shared" si="109"/>
        <v>#REF!</v>
      </c>
      <c r="HH158" s="41" t="e">
        <f t="shared" si="91"/>
        <v>#REF!</v>
      </c>
      <c r="HI158" s="41" t="e">
        <f t="shared" si="91"/>
        <v>#REF!</v>
      </c>
      <c r="HJ158" s="41" t="e">
        <f t="shared" si="91"/>
        <v>#REF!</v>
      </c>
    </row>
    <row r="159" spans="1:218" ht="14.4" x14ac:dyDescent="0.3">
      <c r="A159" s="42">
        <v>156</v>
      </c>
      <c r="B159" s="43" t="e">
        <f>'CMM2 - AUX CALC'!$FA$67</f>
        <v>#REF!</v>
      </c>
      <c r="FB159" s="41" t="e">
        <f>$B159/(_xlfn.SINGLE(PrazoConcessao)*12-FB$3+1)</f>
        <v>#REF!</v>
      </c>
      <c r="FC159" s="41" t="e">
        <f t="shared" si="104"/>
        <v>#REF!</v>
      </c>
      <c r="FD159" s="41" t="e">
        <f t="shared" si="104"/>
        <v>#REF!</v>
      </c>
      <c r="FE159" s="41" t="e">
        <f t="shared" si="104"/>
        <v>#REF!</v>
      </c>
      <c r="FF159" s="41" t="e">
        <f t="shared" si="104"/>
        <v>#REF!</v>
      </c>
      <c r="FG159" s="41" t="e">
        <f t="shared" si="104"/>
        <v>#REF!</v>
      </c>
      <c r="FH159" s="41" t="e">
        <f t="shared" si="104"/>
        <v>#REF!</v>
      </c>
      <c r="FI159" s="41" t="e">
        <f t="shared" si="105"/>
        <v>#REF!</v>
      </c>
      <c r="FJ159" s="41" t="e">
        <f t="shared" si="105"/>
        <v>#REF!</v>
      </c>
      <c r="FK159" s="41" t="e">
        <f t="shared" si="105"/>
        <v>#REF!</v>
      </c>
      <c r="FL159" s="41" t="e">
        <f t="shared" si="105"/>
        <v>#REF!</v>
      </c>
      <c r="FM159" s="41" t="e">
        <f t="shared" si="105"/>
        <v>#REF!</v>
      </c>
      <c r="FN159" s="41" t="e">
        <f t="shared" si="105"/>
        <v>#REF!</v>
      </c>
      <c r="FO159" s="41" t="e">
        <f t="shared" si="101"/>
        <v>#REF!</v>
      </c>
      <c r="FP159" s="41" t="e">
        <f t="shared" si="101"/>
        <v>#REF!</v>
      </c>
      <c r="FQ159" s="41" t="e">
        <f t="shared" si="101"/>
        <v>#REF!</v>
      </c>
      <c r="FR159" s="41" t="e">
        <f t="shared" si="101"/>
        <v>#REF!</v>
      </c>
      <c r="FS159" s="41" t="e">
        <f t="shared" si="102"/>
        <v>#REF!</v>
      </c>
      <c r="FT159" s="41" t="e">
        <f t="shared" si="102"/>
        <v>#REF!</v>
      </c>
      <c r="FU159" s="41" t="e">
        <f t="shared" si="102"/>
        <v>#REF!</v>
      </c>
      <c r="FV159" s="41" t="e">
        <f t="shared" si="102"/>
        <v>#REF!</v>
      </c>
      <c r="FW159" s="41" t="e">
        <f t="shared" si="102"/>
        <v>#REF!</v>
      </c>
      <c r="FX159" s="41" t="e">
        <f t="shared" si="102"/>
        <v>#REF!</v>
      </c>
      <c r="FY159" s="41" t="e">
        <f t="shared" si="102"/>
        <v>#REF!</v>
      </c>
      <c r="FZ159" s="41" t="e">
        <f t="shared" si="102"/>
        <v>#REF!</v>
      </c>
      <c r="GA159" s="41" t="e">
        <f t="shared" si="102"/>
        <v>#REF!</v>
      </c>
      <c r="GB159" s="41" t="e">
        <f t="shared" si="102"/>
        <v>#REF!</v>
      </c>
      <c r="GC159" s="41" t="e">
        <f t="shared" si="102"/>
        <v>#REF!</v>
      </c>
      <c r="GD159" s="41" t="e">
        <f t="shared" si="102"/>
        <v>#REF!</v>
      </c>
      <c r="GE159" s="41" t="e">
        <f t="shared" si="102"/>
        <v>#REF!</v>
      </c>
      <c r="GF159" s="41" t="e">
        <f t="shared" si="102"/>
        <v>#REF!</v>
      </c>
      <c r="GG159" s="41" t="e">
        <f t="shared" si="102"/>
        <v>#REF!</v>
      </c>
      <c r="GH159" s="41" t="e">
        <f t="shared" si="102"/>
        <v>#REF!</v>
      </c>
      <c r="GI159" s="41" t="e">
        <f t="shared" si="107"/>
        <v>#REF!</v>
      </c>
      <c r="GJ159" s="41" t="e">
        <f t="shared" si="107"/>
        <v>#REF!</v>
      </c>
      <c r="GK159" s="41" t="e">
        <f t="shared" si="107"/>
        <v>#REF!</v>
      </c>
      <c r="GL159" s="41" t="e">
        <f t="shared" si="107"/>
        <v>#REF!</v>
      </c>
      <c r="GM159" s="41" t="e">
        <f t="shared" si="107"/>
        <v>#REF!</v>
      </c>
      <c r="GN159" s="41" t="e">
        <f t="shared" si="106"/>
        <v>#REF!</v>
      </c>
      <c r="GO159" s="41" t="e">
        <f t="shared" si="106"/>
        <v>#REF!</v>
      </c>
      <c r="GP159" s="41" t="e">
        <f t="shared" si="106"/>
        <v>#REF!</v>
      </c>
      <c r="GQ159" s="41" t="e">
        <f t="shared" si="106"/>
        <v>#REF!</v>
      </c>
      <c r="GR159" s="41" t="e">
        <f t="shared" si="106"/>
        <v>#REF!</v>
      </c>
      <c r="GS159" s="41" t="e">
        <f t="shared" si="106"/>
        <v>#REF!</v>
      </c>
      <c r="GT159" s="41" t="e">
        <f t="shared" si="106"/>
        <v>#REF!</v>
      </c>
      <c r="GU159" s="41" t="e">
        <f t="shared" si="106"/>
        <v>#REF!</v>
      </c>
      <c r="GV159" s="41" t="e">
        <f t="shared" si="108"/>
        <v>#REF!</v>
      </c>
      <c r="GW159" s="41" t="e">
        <f t="shared" si="108"/>
        <v>#REF!</v>
      </c>
      <c r="GX159" s="41" t="e">
        <f t="shared" si="108"/>
        <v>#REF!</v>
      </c>
      <c r="GY159" s="41" t="e">
        <f t="shared" si="108"/>
        <v>#REF!</v>
      </c>
      <c r="GZ159" s="41" t="e">
        <f t="shared" si="108"/>
        <v>#REF!</v>
      </c>
      <c r="HA159" s="41" t="e">
        <f t="shared" si="108"/>
        <v>#REF!</v>
      </c>
      <c r="HB159" s="41" t="e">
        <f t="shared" si="108"/>
        <v>#REF!</v>
      </c>
      <c r="HC159" s="41" t="e">
        <f t="shared" si="108"/>
        <v>#REF!</v>
      </c>
      <c r="HD159" s="41" t="e">
        <f t="shared" si="108"/>
        <v>#REF!</v>
      </c>
      <c r="HE159" s="41" t="e">
        <f t="shared" si="109"/>
        <v>#REF!</v>
      </c>
      <c r="HF159" s="41" t="e">
        <f t="shared" si="109"/>
        <v>#REF!</v>
      </c>
      <c r="HG159" s="41" t="e">
        <f t="shared" si="109"/>
        <v>#REF!</v>
      </c>
      <c r="HH159" s="41" t="e">
        <f t="shared" si="91"/>
        <v>#REF!</v>
      </c>
      <c r="HI159" s="41" t="e">
        <f t="shared" si="91"/>
        <v>#REF!</v>
      </c>
      <c r="HJ159" s="41" t="e">
        <f t="shared" si="91"/>
        <v>#REF!</v>
      </c>
    </row>
    <row r="160" spans="1:218" ht="14.4" x14ac:dyDescent="0.3">
      <c r="A160" s="42">
        <v>157</v>
      </c>
      <c r="B160" s="43" t="e">
        <f>'CMM2 - AUX CALC'!$FB$67</f>
        <v>#REF!</v>
      </c>
      <c r="FC160" s="41" t="e">
        <f>$B160/(_xlfn.SINGLE(PrazoConcessao)*12-FC$3+1)</f>
        <v>#REF!</v>
      </c>
      <c r="FD160" s="41" t="e">
        <f t="shared" si="104"/>
        <v>#REF!</v>
      </c>
      <c r="FE160" s="41" t="e">
        <f t="shared" si="104"/>
        <v>#REF!</v>
      </c>
      <c r="FF160" s="41" t="e">
        <f t="shared" si="104"/>
        <v>#REF!</v>
      </c>
      <c r="FG160" s="41" t="e">
        <f t="shared" si="104"/>
        <v>#REF!</v>
      </c>
      <c r="FH160" s="41" t="e">
        <f t="shared" si="104"/>
        <v>#REF!</v>
      </c>
      <c r="FI160" s="41" t="e">
        <f t="shared" si="105"/>
        <v>#REF!</v>
      </c>
      <c r="FJ160" s="41" t="e">
        <f t="shared" si="105"/>
        <v>#REF!</v>
      </c>
      <c r="FK160" s="41" t="e">
        <f t="shared" si="105"/>
        <v>#REF!</v>
      </c>
      <c r="FL160" s="41" t="e">
        <f t="shared" si="105"/>
        <v>#REF!</v>
      </c>
      <c r="FM160" s="41" t="e">
        <f t="shared" si="105"/>
        <v>#REF!</v>
      </c>
      <c r="FN160" s="41" t="e">
        <f t="shared" si="105"/>
        <v>#REF!</v>
      </c>
      <c r="FO160" s="41" t="e">
        <f t="shared" si="101"/>
        <v>#REF!</v>
      </c>
      <c r="FP160" s="41" t="e">
        <f t="shared" si="101"/>
        <v>#REF!</v>
      </c>
      <c r="FQ160" s="41" t="e">
        <f t="shared" si="101"/>
        <v>#REF!</v>
      </c>
      <c r="FR160" s="41" t="e">
        <f t="shared" si="101"/>
        <v>#REF!</v>
      </c>
      <c r="FS160" s="41" t="e">
        <f t="shared" si="102"/>
        <v>#REF!</v>
      </c>
      <c r="FT160" s="41" t="e">
        <f t="shared" si="102"/>
        <v>#REF!</v>
      </c>
      <c r="FU160" s="41" t="e">
        <f t="shared" si="102"/>
        <v>#REF!</v>
      </c>
      <c r="FV160" s="41" t="e">
        <f t="shared" si="102"/>
        <v>#REF!</v>
      </c>
      <c r="FW160" s="41" t="e">
        <f t="shared" si="102"/>
        <v>#REF!</v>
      </c>
      <c r="FX160" s="41" t="e">
        <f t="shared" si="102"/>
        <v>#REF!</v>
      </c>
      <c r="FY160" s="41" t="e">
        <f t="shared" si="102"/>
        <v>#REF!</v>
      </c>
      <c r="FZ160" s="41" t="e">
        <f t="shared" si="102"/>
        <v>#REF!</v>
      </c>
      <c r="GA160" s="41" t="e">
        <f t="shared" si="102"/>
        <v>#REF!</v>
      </c>
      <c r="GB160" s="41" t="e">
        <f t="shared" si="102"/>
        <v>#REF!</v>
      </c>
      <c r="GC160" s="41" t="e">
        <f t="shared" si="102"/>
        <v>#REF!</v>
      </c>
      <c r="GD160" s="41" t="e">
        <f t="shared" si="102"/>
        <v>#REF!</v>
      </c>
      <c r="GE160" s="41" t="e">
        <f t="shared" si="102"/>
        <v>#REF!</v>
      </c>
      <c r="GF160" s="41" t="e">
        <f t="shared" si="102"/>
        <v>#REF!</v>
      </c>
      <c r="GG160" s="41" t="e">
        <f t="shared" si="102"/>
        <v>#REF!</v>
      </c>
      <c r="GH160" s="41" t="e">
        <f t="shared" si="102"/>
        <v>#REF!</v>
      </c>
      <c r="GI160" s="41" t="e">
        <f t="shared" si="107"/>
        <v>#REF!</v>
      </c>
      <c r="GJ160" s="41" t="e">
        <f t="shared" si="107"/>
        <v>#REF!</v>
      </c>
      <c r="GK160" s="41" t="e">
        <f t="shared" si="107"/>
        <v>#REF!</v>
      </c>
      <c r="GL160" s="41" t="e">
        <f t="shared" si="107"/>
        <v>#REF!</v>
      </c>
      <c r="GM160" s="41" t="e">
        <f t="shared" si="107"/>
        <v>#REF!</v>
      </c>
      <c r="GN160" s="41" t="e">
        <f t="shared" si="106"/>
        <v>#REF!</v>
      </c>
      <c r="GO160" s="41" t="e">
        <f t="shared" si="106"/>
        <v>#REF!</v>
      </c>
      <c r="GP160" s="41" t="e">
        <f t="shared" si="106"/>
        <v>#REF!</v>
      </c>
      <c r="GQ160" s="41" t="e">
        <f t="shared" si="106"/>
        <v>#REF!</v>
      </c>
      <c r="GR160" s="41" t="e">
        <f t="shared" si="106"/>
        <v>#REF!</v>
      </c>
      <c r="GS160" s="41" t="e">
        <f t="shared" si="106"/>
        <v>#REF!</v>
      </c>
      <c r="GT160" s="41" t="e">
        <f t="shared" si="106"/>
        <v>#REF!</v>
      </c>
      <c r="GU160" s="41" t="e">
        <f t="shared" si="106"/>
        <v>#REF!</v>
      </c>
      <c r="GV160" s="41" t="e">
        <f t="shared" si="108"/>
        <v>#REF!</v>
      </c>
      <c r="GW160" s="41" t="e">
        <f t="shared" si="108"/>
        <v>#REF!</v>
      </c>
      <c r="GX160" s="41" t="e">
        <f t="shared" si="108"/>
        <v>#REF!</v>
      </c>
      <c r="GY160" s="41" t="e">
        <f t="shared" si="108"/>
        <v>#REF!</v>
      </c>
      <c r="GZ160" s="41" t="e">
        <f t="shared" si="108"/>
        <v>#REF!</v>
      </c>
      <c r="HA160" s="41" t="e">
        <f t="shared" si="108"/>
        <v>#REF!</v>
      </c>
      <c r="HB160" s="41" t="e">
        <f t="shared" si="108"/>
        <v>#REF!</v>
      </c>
      <c r="HC160" s="41" t="e">
        <f t="shared" si="108"/>
        <v>#REF!</v>
      </c>
      <c r="HD160" s="41" t="e">
        <f t="shared" si="108"/>
        <v>#REF!</v>
      </c>
      <c r="HE160" s="41" t="e">
        <f t="shared" si="109"/>
        <v>#REF!</v>
      </c>
      <c r="HF160" s="41" t="e">
        <f t="shared" si="109"/>
        <v>#REF!</v>
      </c>
      <c r="HG160" s="41" t="e">
        <f t="shared" si="109"/>
        <v>#REF!</v>
      </c>
      <c r="HH160" s="41" t="e">
        <f t="shared" si="91"/>
        <v>#REF!</v>
      </c>
      <c r="HI160" s="41" t="e">
        <f t="shared" si="91"/>
        <v>#REF!</v>
      </c>
      <c r="HJ160" s="41" t="e">
        <f t="shared" si="91"/>
        <v>#REF!</v>
      </c>
    </row>
    <row r="161" spans="1:218" ht="14.4" x14ac:dyDescent="0.3">
      <c r="A161" s="42">
        <v>158</v>
      </c>
      <c r="B161" s="43" t="e">
        <f>'CMM2 - AUX CALC'!$FC$67</f>
        <v>#REF!</v>
      </c>
      <c r="FD161" s="41" t="e">
        <f>$B161/(_xlfn.SINGLE(PrazoConcessao)*12-FD$3+1)</f>
        <v>#REF!</v>
      </c>
      <c r="FE161" s="41" t="e">
        <f t="shared" si="104"/>
        <v>#REF!</v>
      </c>
      <c r="FF161" s="41" t="e">
        <f t="shared" si="104"/>
        <v>#REF!</v>
      </c>
      <c r="FG161" s="41" t="e">
        <f t="shared" si="104"/>
        <v>#REF!</v>
      </c>
      <c r="FH161" s="41" t="e">
        <f t="shared" si="104"/>
        <v>#REF!</v>
      </c>
      <c r="FI161" s="41" t="e">
        <f t="shared" si="105"/>
        <v>#REF!</v>
      </c>
      <c r="FJ161" s="41" t="e">
        <f t="shared" si="105"/>
        <v>#REF!</v>
      </c>
      <c r="FK161" s="41" t="e">
        <f t="shared" si="105"/>
        <v>#REF!</v>
      </c>
      <c r="FL161" s="41" t="e">
        <f t="shared" si="105"/>
        <v>#REF!</v>
      </c>
      <c r="FM161" s="41" t="e">
        <f t="shared" si="105"/>
        <v>#REF!</v>
      </c>
      <c r="FN161" s="41" t="e">
        <f t="shared" si="105"/>
        <v>#REF!</v>
      </c>
      <c r="FO161" s="41" t="e">
        <f t="shared" si="101"/>
        <v>#REF!</v>
      </c>
      <c r="FP161" s="41" t="e">
        <f t="shared" si="101"/>
        <v>#REF!</v>
      </c>
      <c r="FQ161" s="41" t="e">
        <f t="shared" si="101"/>
        <v>#REF!</v>
      </c>
      <c r="FR161" s="41" t="e">
        <f t="shared" si="101"/>
        <v>#REF!</v>
      </c>
      <c r="FS161" s="41" t="e">
        <f t="shared" si="102"/>
        <v>#REF!</v>
      </c>
      <c r="FT161" s="41" t="e">
        <f t="shared" si="102"/>
        <v>#REF!</v>
      </c>
      <c r="FU161" s="41" t="e">
        <f t="shared" si="102"/>
        <v>#REF!</v>
      </c>
      <c r="FV161" s="41" t="e">
        <f t="shared" si="102"/>
        <v>#REF!</v>
      </c>
      <c r="FW161" s="41" t="e">
        <f t="shared" si="102"/>
        <v>#REF!</v>
      </c>
      <c r="FX161" s="41" t="e">
        <f t="shared" si="102"/>
        <v>#REF!</v>
      </c>
      <c r="FY161" s="41" t="e">
        <f t="shared" si="102"/>
        <v>#REF!</v>
      </c>
      <c r="FZ161" s="41" t="e">
        <f t="shared" si="102"/>
        <v>#REF!</v>
      </c>
      <c r="GA161" s="41" t="e">
        <f t="shared" si="102"/>
        <v>#REF!</v>
      </c>
      <c r="GB161" s="41" t="e">
        <f t="shared" si="102"/>
        <v>#REF!</v>
      </c>
      <c r="GC161" s="41" t="e">
        <f t="shared" si="102"/>
        <v>#REF!</v>
      </c>
      <c r="GD161" s="41" t="e">
        <f t="shared" si="102"/>
        <v>#REF!</v>
      </c>
      <c r="GE161" s="41" t="e">
        <f t="shared" si="102"/>
        <v>#REF!</v>
      </c>
      <c r="GF161" s="41" t="e">
        <f t="shared" si="102"/>
        <v>#REF!</v>
      </c>
      <c r="GG161" s="41" t="e">
        <f t="shared" si="102"/>
        <v>#REF!</v>
      </c>
      <c r="GH161" s="41" t="e">
        <f t="shared" si="102"/>
        <v>#REF!</v>
      </c>
      <c r="GI161" s="41" t="e">
        <f t="shared" si="107"/>
        <v>#REF!</v>
      </c>
      <c r="GJ161" s="41" t="e">
        <f t="shared" si="107"/>
        <v>#REF!</v>
      </c>
      <c r="GK161" s="41" t="e">
        <f t="shared" si="107"/>
        <v>#REF!</v>
      </c>
      <c r="GL161" s="41" t="e">
        <f t="shared" si="107"/>
        <v>#REF!</v>
      </c>
      <c r="GM161" s="41" t="e">
        <f t="shared" si="107"/>
        <v>#REF!</v>
      </c>
      <c r="GN161" s="41" t="e">
        <f t="shared" si="106"/>
        <v>#REF!</v>
      </c>
      <c r="GO161" s="41" t="e">
        <f t="shared" si="106"/>
        <v>#REF!</v>
      </c>
      <c r="GP161" s="41" t="e">
        <f t="shared" si="106"/>
        <v>#REF!</v>
      </c>
      <c r="GQ161" s="41" t="e">
        <f t="shared" si="106"/>
        <v>#REF!</v>
      </c>
      <c r="GR161" s="41" t="e">
        <f t="shared" si="106"/>
        <v>#REF!</v>
      </c>
      <c r="GS161" s="41" t="e">
        <f t="shared" si="106"/>
        <v>#REF!</v>
      </c>
      <c r="GT161" s="41" t="e">
        <f t="shared" si="106"/>
        <v>#REF!</v>
      </c>
      <c r="GU161" s="41" t="e">
        <f t="shared" si="106"/>
        <v>#REF!</v>
      </c>
      <c r="GV161" s="41" t="e">
        <f t="shared" si="108"/>
        <v>#REF!</v>
      </c>
      <c r="GW161" s="41" t="e">
        <f t="shared" si="108"/>
        <v>#REF!</v>
      </c>
      <c r="GX161" s="41" t="e">
        <f t="shared" si="108"/>
        <v>#REF!</v>
      </c>
      <c r="GY161" s="41" t="e">
        <f t="shared" si="108"/>
        <v>#REF!</v>
      </c>
      <c r="GZ161" s="41" t="e">
        <f t="shared" si="108"/>
        <v>#REF!</v>
      </c>
      <c r="HA161" s="41" t="e">
        <f t="shared" si="108"/>
        <v>#REF!</v>
      </c>
      <c r="HB161" s="41" t="e">
        <f t="shared" si="108"/>
        <v>#REF!</v>
      </c>
      <c r="HC161" s="41" t="e">
        <f t="shared" si="108"/>
        <v>#REF!</v>
      </c>
      <c r="HD161" s="41" t="e">
        <f t="shared" si="108"/>
        <v>#REF!</v>
      </c>
      <c r="HE161" s="41" t="e">
        <f t="shared" si="109"/>
        <v>#REF!</v>
      </c>
      <c r="HF161" s="41" t="e">
        <f t="shared" si="109"/>
        <v>#REF!</v>
      </c>
      <c r="HG161" s="41" t="e">
        <f t="shared" si="109"/>
        <v>#REF!</v>
      </c>
      <c r="HH161" s="41" t="e">
        <f t="shared" si="91"/>
        <v>#REF!</v>
      </c>
      <c r="HI161" s="41" t="e">
        <f t="shared" si="91"/>
        <v>#REF!</v>
      </c>
      <c r="HJ161" s="41" t="e">
        <f t="shared" si="91"/>
        <v>#REF!</v>
      </c>
    </row>
    <row r="162" spans="1:218" ht="14.4" x14ac:dyDescent="0.3">
      <c r="A162" s="42">
        <v>159</v>
      </c>
      <c r="B162" s="43" t="e">
        <f>'CMM2 - AUX CALC'!$FD$67</f>
        <v>#REF!</v>
      </c>
      <c r="FE162" s="41" t="e">
        <f>$B162/(_xlfn.SINGLE(PrazoConcessao)*12-FE$3+1)</f>
        <v>#REF!</v>
      </c>
      <c r="FF162" s="41" t="e">
        <f t="shared" si="104"/>
        <v>#REF!</v>
      </c>
      <c r="FG162" s="41" t="e">
        <f t="shared" si="104"/>
        <v>#REF!</v>
      </c>
      <c r="FH162" s="41" t="e">
        <f t="shared" si="104"/>
        <v>#REF!</v>
      </c>
      <c r="FI162" s="41" t="e">
        <f t="shared" si="105"/>
        <v>#REF!</v>
      </c>
      <c r="FJ162" s="41" t="e">
        <f t="shared" si="105"/>
        <v>#REF!</v>
      </c>
      <c r="FK162" s="41" t="e">
        <f t="shared" si="105"/>
        <v>#REF!</v>
      </c>
      <c r="FL162" s="41" t="e">
        <f t="shared" si="105"/>
        <v>#REF!</v>
      </c>
      <c r="FM162" s="41" t="e">
        <f t="shared" si="105"/>
        <v>#REF!</v>
      </c>
      <c r="FN162" s="41" t="e">
        <f t="shared" si="105"/>
        <v>#REF!</v>
      </c>
      <c r="FO162" s="41" t="e">
        <f t="shared" si="101"/>
        <v>#REF!</v>
      </c>
      <c r="FP162" s="41" t="e">
        <f t="shared" si="101"/>
        <v>#REF!</v>
      </c>
      <c r="FQ162" s="41" t="e">
        <f t="shared" si="101"/>
        <v>#REF!</v>
      </c>
      <c r="FR162" s="41" t="e">
        <f t="shared" si="101"/>
        <v>#REF!</v>
      </c>
      <c r="FS162" s="41" t="e">
        <f t="shared" si="102"/>
        <v>#REF!</v>
      </c>
      <c r="FT162" s="41" t="e">
        <f t="shared" si="102"/>
        <v>#REF!</v>
      </c>
      <c r="FU162" s="41" t="e">
        <f t="shared" si="102"/>
        <v>#REF!</v>
      </c>
      <c r="FV162" s="41" t="e">
        <f t="shared" si="102"/>
        <v>#REF!</v>
      </c>
      <c r="FW162" s="41" t="e">
        <f t="shared" si="102"/>
        <v>#REF!</v>
      </c>
      <c r="FX162" s="41" t="e">
        <f t="shared" si="102"/>
        <v>#REF!</v>
      </c>
      <c r="FY162" s="41" t="e">
        <f t="shared" si="102"/>
        <v>#REF!</v>
      </c>
      <c r="FZ162" s="41" t="e">
        <f t="shared" si="102"/>
        <v>#REF!</v>
      </c>
      <c r="GA162" s="41" t="e">
        <f t="shared" si="102"/>
        <v>#REF!</v>
      </c>
      <c r="GB162" s="41" t="e">
        <f t="shared" si="102"/>
        <v>#REF!</v>
      </c>
      <c r="GC162" s="41" t="e">
        <f t="shared" si="102"/>
        <v>#REF!</v>
      </c>
      <c r="GD162" s="41" t="e">
        <f t="shared" si="102"/>
        <v>#REF!</v>
      </c>
      <c r="GE162" s="41" t="e">
        <f t="shared" si="102"/>
        <v>#REF!</v>
      </c>
      <c r="GF162" s="41" t="e">
        <f t="shared" si="102"/>
        <v>#REF!</v>
      </c>
      <c r="GG162" s="41" t="e">
        <f t="shared" si="102"/>
        <v>#REF!</v>
      </c>
      <c r="GH162" s="41" t="e">
        <f t="shared" si="102"/>
        <v>#REF!</v>
      </c>
      <c r="GI162" s="41" t="e">
        <f t="shared" si="107"/>
        <v>#REF!</v>
      </c>
      <c r="GJ162" s="41" t="e">
        <f t="shared" si="107"/>
        <v>#REF!</v>
      </c>
      <c r="GK162" s="41" t="e">
        <f t="shared" si="107"/>
        <v>#REF!</v>
      </c>
      <c r="GL162" s="41" t="e">
        <f t="shared" si="107"/>
        <v>#REF!</v>
      </c>
      <c r="GM162" s="41" t="e">
        <f t="shared" si="107"/>
        <v>#REF!</v>
      </c>
      <c r="GN162" s="41" t="e">
        <f t="shared" si="106"/>
        <v>#REF!</v>
      </c>
      <c r="GO162" s="41" t="e">
        <f t="shared" si="106"/>
        <v>#REF!</v>
      </c>
      <c r="GP162" s="41" t="e">
        <f t="shared" si="106"/>
        <v>#REF!</v>
      </c>
      <c r="GQ162" s="41" t="e">
        <f t="shared" si="106"/>
        <v>#REF!</v>
      </c>
      <c r="GR162" s="41" t="e">
        <f t="shared" si="106"/>
        <v>#REF!</v>
      </c>
      <c r="GS162" s="41" t="e">
        <f t="shared" si="106"/>
        <v>#REF!</v>
      </c>
      <c r="GT162" s="41" t="e">
        <f t="shared" si="106"/>
        <v>#REF!</v>
      </c>
      <c r="GU162" s="41" t="e">
        <f t="shared" si="106"/>
        <v>#REF!</v>
      </c>
      <c r="GV162" s="41" t="e">
        <f t="shared" si="108"/>
        <v>#REF!</v>
      </c>
      <c r="GW162" s="41" t="e">
        <f t="shared" si="108"/>
        <v>#REF!</v>
      </c>
      <c r="GX162" s="41" t="e">
        <f t="shared" si="108"/>
        <v>#REF!</v>
      </c>
      <c r="GY162" s="41" t="e">
        <f t="shared" si="108"/>
        <v>#REF!</v>
      </c>
      <c r="GZ162" s="41" t="e">
        <f t="shared" si="108"/>
        <v>#REF!</v>
      </c>
      <c r="HA162" s="41" t="e">
        <f t="shared" si="108"/>
        <v>#REF!</v>
      </c>
      <c r="HB162" s="41" t="e">
        <f t="shared" si="108"/>
        <v>#REF!</v>
      </c>
      <c r="HC162" s="41" t="e">
        <f t="shared" si="108"/>
        <v>#REF!</v>
      </c>
      <c r="HD162" s="41" t="e">
        <f t="shared" si="108"/>
        <v>#REF!</v>
      </c>
      <c r="HE162" s="41" t="e">
        <f t="shared" si="109"/>
        <v>#REF!</v>
      </c>
      <c r="HF162" s="41" t="e">
        <f t="shared" si="109"/>
        <v>#REF!</v>
      </c>
      <c r="HG162" s="41" t="e">
        <f t="shared" si="109"/>
        <v>#REF!</v>
      </c>
      <c r="HH162" s="41" t="e">
        <f t="shared" si="91"/>
        <v>#REF!</v>
      </c>
      <c r="HI162" s="41" t="e">
        <f t="shared" si="91"/>
        <v>#REF!</v>
      </c>
      <c r="HJ162" s="41" t="e">
        <f t="shared" si="91"/>
        <v>#REF!</v>
      </c>
    </row>
    <row r="163" spans="1:218" ht="14.4" x14ac:dyDescent="0.3">
      <c r="A163" s="42">
        <v>160</v>
      </c>
      <c r="B163" s="43" t="e">
        <f>'CMM2 - AUX CALC'!$FE$67</f>
        <v>#REF!</v>
      </c>
      <c r="FF163" s="41" t="e">
        <f>$B163/(_xlfn.SINGLE(PrazoConcessao)*12-FF$3+1)</f>
        <v>#REF!</v>
      </c>
      <c r="FG163" s="41" t="e">
        <f t="shared" si="104"/>
        <v>#REF!</v>
      </c>
      <c r="FH163" s="41" t="e">
        <f t="shared" si="104"/>
        <v>#REF!</v>
      </c>
      <c r="FI163" s="41" t="e">
        <f t="shared" si="105"/>
        <v>#REF!</v>
      </c>
      <c r="FJ163" s="41" t="e">
        <f t="shared" si="105"/>
        <v>#REF!</v>
      </c>
      <c r="FK163" s="41" t="e">
        <f t="shared" si="105"/>
        <v>#REF!</v>
      </c>
      <c r="FL163" s="41" t="e">
        <f t="shared" si="105"/>
        <v>#REF!</v>
      </c>
      <c r="FM163" s="41" t="e">
        <f t="shared" si="105"/>
        <v>#REF!</v>
      </c>
      <c r="FN163" s="41" t="e">
        <f t="shared" si="105"/>
        <v>#REF!</v>
      </c>
      <c r="FO163" s="41" t="e">
        <f t="shared" si="101"/>
        <v>#REF!</v>
      </c>
      <c r="FP163" s="41" t="e">
        <f t="shared" si="101"/>
        <v>#REF!</v>
      </c>
      <c r="FQ163" s="41" t="e">
        <f t="shared" si="101"/>
        <v>#REF!</v>
      </c>
      <c r="FR163" s="41" t="e">
        <f t="shared" si="101"/>
        <v>#REF!</v>
      </c>
      <c r="FS163" s="41" t="e">
        <f t="shared" si="102"/>
        <v>#REF!</v>
      </c>
      <c r="FT163" s="41" t="e">
        <f t="shared" si="102"/>
        <v>#REF!</v>
      </c>
      <c r="FU163" s="41" t="e">
        <f t="shared" si="102"/>
        <v>#REF!</v>
      </c>
      <c r="FV163" s="41" t="e">
        <f t="shared" si="102"/>
        <v>#REF!</v>
      </c>
      <c r="FW163" s="41" t="e">
        <f t="shared" si="102"/>
        <v>#REF!</v>
      </c>
      <c r="FX163" s="41" t="e">
        <f t="shared" si="102"/>
        <v>#REF!</v>
      </c>
      <c r="FY163" s="41" t="e">
        <f t="shared" si="102"/>
        <v>#REF!</v>
      </c>
      <c r="FZ163" s="41" t="e">
        <f t="shared" si="102"/>
        <v>#REF!</v>
      </c>
      <c r="GA163" s="41" t="e">
        <f t="shared" si="102"/>
        <v>#REF!</v>
      </c>
      <c r="GB163" s="41" t="e">
        <f t="shared" si="102"/>
        <v>#REF!</v>
      </c>
      <c r="GC163" s="41" t="e">
        <f t="shared" si="102"/>
        <v>#REF!</v>
      </c>
      <c r="GD163" s="41" t="e">
        <f t="shared" ref="GD163:GH190" si="110">GC163</f>
        <v>#REF!</v>
      </c>
      <c r="GE163" s="41" t="e">
        <f t="shared" si="110"/>
        <v>#REF!</v>
      </c>
      <c r="GF163" s="41" t="e">
        <f t="shared" si="110"/>
        <v>#REF!</v>
      </c>
      <c r="GG163" s="41" t="e">
        <f t="shared" si="110"/>
        <v>#REF!</v>
      </c>
      <c r="GH163" s="41" t="e">
        <f t="shared" si="110"/>
        <v>#REF!</v>
      </c>
      <c r="GI163" s="41" t="e">
        <f t="shared" si="107"/>
        <v>#REF!</v>
      </c>
      <c r="GJ163" s="41" t="e">
        <f t="shared" si="107"/>
        <v>#REF!</v>
      </c>
      <c r="GK163" s="41" t="e">
        <f t="shared" si="107"/>
        <v>#REF!</v>
      </c>
      <c r="GL163" s="41" t="e">
        <f t="shared" si="107"/>
        <v>#REF!</v>
      </c>
      <c r="GM163" s="41" t="e">
        <f t="shared" si="107"/>
        <v>#REF!</v>
      </c>
      <c r="GN163" s="41" t="e">
        <f t="shared" si="106"/>
        <v>#REF!</v>
      </c>
      <c r="GO163" s="41" t="e">
        <f t="shared" si="106"/>
        <v>#REF!</v>
      </c>
      <c r="GP163" s="41" t="e">
        <f t="shared" si="106"/>
        <v>#REF!</v>
      </c>
      <c r="GQ163" s="41" t="e">
        <f t="shared" si="106"/>
        <v>#REF!</v>
      </c>
      <c r="GR163" s="41" t="e">
        <f t="shared" si="106"/>
        <v>#REF!</v>
      </c>
      <c r="GS163" s="41" t="e">
        <f t="shared" si="106"/>
        <v>#REF!</v>
      </c>
      <c r="GT163" s="41" t="e">
        <f t="shared" si="106"/>
        <v>#REF!</v>
      </c>
      <c r="GU163" s="41" t="e">
        <f t="shared" si="106"/>
        <v>#REF!</v>
      </c>
      <c r="GV163" s="41" t="e">
        <f t="shared" si="108"/>
        <v>#REF!</v>
      </c>
      <c r="GW163" s="41" t="e">
        <f t="shared" si="108"/>
        <v>#REF!</v>
      </c>
      <c r="GX163" s="41" t="e">
        <f t="shared" si="108"/>
        <v>#REF!</v>
      </c>
      <c r="GY163" s="41" t="e">
        <f t="shared" si="108"/>
        <v>#REF!</v>
      </c>
      <c r="GZ163" s="41" t="e">
        <f t="shared" si="108"/>
        <v>#REF!</v>
      </c>
      <c r="HA163" s="41" t="e">
        <f t="shared" si="108"/>
        <v>#REF!</v>
      </c>
      <c r="HB163" s="41" t="e">
        <f t="shared" si="108"/>
        <v>#REF!</v>
      </c>
      <c r="HC163" s="41" t="e">
        <f t="shared" si="108"/>
        <v>#REF!</v>
      </c>
      <c r="HD163" s="41" t="e">
        <f t="shared" si="108"/>
        <v>#REF!</v>
      </c>
      <c r="HE163" s="41" t="e">
        <f t="shared" si="109"/>
        <v>#REF!</v>
      </c>
      <c r="HF163" s="41" t="e">
        <f t="shared" si="109"/>
        <v>#REF!</v>
      </c>
      <c r="HG163" s="41" t="e">
        <f t="shared" si="109"/>
        <v>#REF!</v>
      </c>
      <c r="HH163" s="41" t="e">
        <f t="shared" si="91"/>
        <v>#REF!</v>
      </c>
      <c r="HI163" s="41" t="e">
        <f t="shared" si="91"/>
        <v>#REF!</v>
      </c>
      <c r="HJ163" s="41" t="e">
        <f t="shared" si="91"/>
        <v>#REF!</v>
      </c>
    </row>
    <row r="164" spans="1:218" ht="14.4" x14ac:dyDescent="0.3">
      <c r="A164" s="42">
        <v>161</v>
      </c>
      <c r="B164" s="43" t="e">
        <f>'CMM2 - AUX CALC'!$FF$67</f>
        <v>#REF!</v>
      </c>
      <c r="FG164" s="41" t="e">
        <f>$B164/(_xlfn.SINGLE(PrazoConcessao)*12-FG$3+1)</f>
        <v>#REF!</v>
      </c>
      <c r="FH164" s="41" t="e">
        <f t="shared" si="104"/>
        <v>#REF!</v>
      </c>
      <c r="FI164" s="41" t="e">
        <f t="shared" si="105"/>
        <v>#REF!</v>
      </c>
      <c r="FJ164" s="41" t="e">
        <f t="shared" si="105"/>
        <v>#REF!</v>
      </c>
      <c r="FK164" s="41" t="e">
        <f t="shared" si="105"/>
        <v>#REF!</v>
      </c>
      <c r="FL164" s="41" t="e">
        <f t="shared" si="105"/>
        <v>#REF!</v>
      </c>
      <c r="FM164" s="41" t="e">
        <f t="shared" si="105"/>
        <v>#REF!</v>
      </c>
      <c r="FN164" s="41" t="e">
        <f t="shared" si="105"/>
        <v>#REF!</v>
      </c>
      <c r="FO164" s="41" t="e">
        <f t="shared" si="101"/>
        <v>#REF!</v>
      </c>
      <c r="FP164" s="41" t="e">
        <f t="shared" si="101"/>
        <v>#REF!</v>
      </c>
      <c r="FQ164" s="41" t="e">
        <f t="shared" si="101"/>
        <v>#REF!</v>
      </c>
      <c r="FR164" s="41" t="e">
        <f t="shared" si="101"/>
        <v>#REF!</v>
      </c>
      <c r="FS164" s="41" t="e">
        <f t="shared" si="101"/>
        <v>#REF!</v>
      </c>
      <c r="FT164" s="41" t="e">
        <f t="shared" si="101"/>
        <v>#REF!</v>
      </c>
      <c r="FU164" s="41" t="e">
        <f t="shared" si="101"/>
        <v>#REF!</v>
      </c>
      <c r="FV164" s="41" t="e">
        <f t="shared" si="101"/>
        <v>#REF!</v>
      </c>
      <c r="FW164" s="41" t="e">
        <f t="shared" si="101"/>
        <v>#REF!</v>
      </c>
      <c r="FX164" s="41" t="e">
        <f t="shared" si="101"/>
        <v>#REF!</v>
      </c>
      <c r="FY164" s="41" t="e">
        <f t="shared" si="101"/>
        <v>#REF!</v>
      </c>
      <c r="FZ164" s="41" t="e">
        <f t="shared" si="101"/>
        <v>#REF!</v>
      </c>
      <c r="GA164" s="41" t="e">
        <f t="shared" si="101"/>
        <v>#REF!</v>
      </c>
      <c r="GB164" s="41" t="e">
        <f t="shared" si="101"/>
        <v>#REF!</v>
      </c>
      <c r="GC164" s="41" t="e">
        <f t="shared" si="101"/>
        <v>#REF!</v>
      </c>
      <c r="GD164" s="41" t="e">
        <f t="shared" si="110"/>
        <v>#REF!</v>
      </c>
      <c r="GE164" s="41" t="e">
        <f t="shared" si="110"/>
        <v>#REF!</v>
      </c>
      <c r="GF164" s="41" t="e">
        <f t="shared" si="110"/>
        <v>#REF!</v>
      </c>
      <c r="GG164" s="41" t="e">
        <f t="shared" si="110"/>
        <v>#REF!</v>
      </c>
      <c r="GH164" s="41" t="e">
        <f t="shared" si="110"/>
        <v>#REF!</v>
      </c>
      <c r="GI164" s="41" t="e">
        <f t="shared" si="107"/>
        <v>#REF!</v>
      </c>
      <c r="GJ164" s="41" t="e">
        <f t="shared" si="107"/>
        <v>#REF!</v>
      </c>
      <c r="GK164" s="41" t="e">
        <f t="shared" si="107"/>
        <v>#REF!</v>
      </c>
      <c r="GL164" s="41" t="e">
        <f t="shared" si="107"/>
        <v>#REF!</v>
      </c>
      <c r="GM164" s="41" t="e">
        <f t="shared" si="107"/>
        <v>#REF!</v>
      </c>
      <c r="GN164" s="41" t="e">
        <f t="shared" si="106"/>
        <v>#REF!</v>
      </c>
      <c r="GO164" s="41" t="e">
        <f t="shared" si="106"/>
        <v>#REF!</v>
      </c>
      <c r="GP164" s="41" t="e">
        <f t="shared" si="106"/>
        <v>#REF!</v>
      </c>
      <c r="GQ164" s="41" t="e">
        <f t="shared" si="106"/>
        <v>#REF!</v>
      </c>
      <c r="GR164" s="41" t="e">
        <f t="shared" si="106"/>
        <v>#REF!</v>
      </c>
      <c r="GS164" s="41" t="e">
        <f t="shared" si="106"/>
        <v>#REF!</v>
      </c>
      <c r="GT164" s="41" t="e">
        <f t="shared" si="106"/>
        <v>#REF!</v>
      </c>
      <c r="GU164" s="41" t="e">
        <f t="shared" si="106"/>
        <v>#REF!</v>
      </c>
      <c r="GV164" s="41" t="e">
        <f t="shared" si="108"/>
        <v>#REF!</v>
      </c>
      <c r="GW164" s="41" t="e">
        <f t="shared" si="108"/>
        <v>#REF!</v>
      </c>
      <c r="GX164" s="41" t="e">
        <f t="shared" si="108"/>
        <v>#REF!</v>
      </c>
      <c r="GY164" s="41" t="e">
        <f t="shared" si="108"/>
        <v>#REF!</v>
      </c>
      <c r="GZ164" s="41" t="e">
        <f t="shared" si="108"/>
        <v>#REF!</v>
      </c>
      <c r="HA164" s="41" t="e">
        <f t="shared" si="108"/>
        <v>#REF!</v>
      </c>
      <c r="HB164" s="41" t="e">
        <f t="shared" si="108"/>
        <v>#REF!</v>
      </c>
      <c r="HC164" s="41" t="e">
        <f t="shared" si="108"/>
        <v>#REF!</v>
      </c>
      <c r="HD164" s="41" t="e">
        <f t="shared" si="108"/>
        <v>#REF!</v>
      </c>
      <c r="HE164" s="41" t="e">
        <f t="shared" si="109"/>
        <v>#REF!</v>
      </c>
      <c r="HF164" s="41" t="e">
        <f t="shared" si="109"/>
        <v>#REF!</v>
      </c>
      <c r="HG164" s="41" t="e">
        <f t="shared" si="109"/>
        <v>#REF!</v>
      </c>
      <c r="HH164" s="41" t="e">
        <f t="shared" si="91"/>
        <v>#REF!</v>
      </c>
      <c r="HI164" s="41" t="e">
        <f t="shared" si="91"/>
        <v>#REF!</v>
      </c>
      <c r="HJ164" s="41" t="e">
        <f t="shared" si="91"/>
        <v>#REF!</v>
      </c>
    </row>
    <row r="165" spans="1:218" ht="14.4" x14ac:dyDescent="0.3">
      <c r="A165" s="42">
        <v>162</v>
      </c>
      <c r="B165" s="43" t="e">
        <f>'CMM2 - AUX CALC'!$FG$67</f>
        <v>#REF!</v>
      </c>
      <c r="FH165" s="41" t="e">
        <f>$B165/(_xlfn.SINGLE(PrazoConcessao)*12-FH$3+1)</f>
        <v>#REF!</v>
      </c>
      <c r="FI165" s="41" t="e">
        <f t="shared" si="105"/>
        <v>#REF!</v>
      </c>
      <c r="FJ165" s="41" t="e">
        <f t="shared" si="105"/>
        <v>#REF!</v>
      </c>
      <c r="FK165" s="41" t="e">
        <f t="shared" si="105"/>
        <v>#REF!</v>
      </c>
      <c r="FL165" s="41" t="e">
        <f t="shared" si="105"/>
        <v>#REF!</v>
      </c>
      <c r="FM165" s="41" t="e">
        <f t="shared" si="105"/>
        <v>#REF!</v>
      </c>
      <c r="FN165" s="41" t="e">
        <f t="shared" si="105"/>
        <v>#REF!</v>
      </c>
      <c r="FO165" s="41" t="e">
        <f t="shared" si="101"/>
        <v>#REF!</v>
      </c>
      <c r="FP165" s="41" t="e">
        <f t="shared" si="101"/>
        <v>#REF!</v>
      </c>
      <c r="FQ165" s="41" t="e">
        <f t="shared" si="101"/>
        <v>#REF!</v>
      </c>
      <c r="FR165" s="41" t="e">
        <f t="shared" si="101"/>
        <v>#REF!</v>
      </c>
      <c r="FS165" s="41" t="e">
        <f t="shared" si="101"/>
        <v>#REF!</v>
      </c>
      <c r="FT165" s="41" t="e">
        <f t="shared" si="101"/>
        <v>#REF!</v>
      </c>
      <c r="FU165" s="41" t="e">
        <f t="shared" si="101"/>
        <v>#REF!</v>
      </c>
      <c r="FV165" s="41" t="e">
        <f t="shared" si="101"/>
        <v>#REF!</v>
      </c>
      <c r="FW165" s="41" t="e">
        <f t="shared" si="101"/>
        <v>#REF!</v>
      </c>
      <c r="FX165" s="41" t="e">
        <f t="shared" si="101"/>
        <v>#REF!</v>
      </c>
      <c r="FY165" s="41" t="e">
        <f t="shared" si="101"/>
        <v>#REF!</v>
      </c>
      <c r="FZ165" s="41" t="e">
        <f t="shared" si="101"/>
        <v>#REF!</v>
      </c>
      <c r="GA165" s="41" t="e">
        <f t="shared" si="101"/>
        <v>#REF!</v>
      </c>
      <c r="GB165" s="41" t="e">
        <f t="shared" si="101"/>
        <v>#REF!</v>
      </c>
      <c r="GC165" s="41" t="e">
        <f t="shared" si="101"/>
        <v>#REF!</v>
      </c>
      <c r="GD165" s="41" t="e">
        <f t="shared" si="110"/>
        <v>#REF!</v>
      </c>
      <c r="GE165" s="41" t="e">
        <f t="shared" si="110"/>
        <v>#REF!</v>
      </c>
      <c r="GF165" s="41" t="e">
        <f t="shared" si="110"/>
        <v>#REF!</v>
      </c>
      <c r="GG165" s="41" t="e">
        <f t="shared" si="110"/>
        <v>#REF!</v>
      </c>
      <c r="GH165" s="41" t="e">
        <f t="shared" si="110"/>
        <v>#REF!</v>
      </c>
      <c r="GI165" s="41" t="e">
        <f t="shared" si="107"/>
        <v>#REF!</v>
      </c>
      <c r="GJ165" s="41" t="e">
        <f t="shared" si="107"/>
        <v>#REF!</v>
      </c>
      <c r="GK165" s="41" t="e">
        <f t="shared" si="107"/>
        <v>#REF!</v>
      </c>
      <c r="GL165" s="41" t="e">
        <f t="shared" si="107"/>
        <v>#REF!</v>
      </c>
      <c r="GM165" s="41" t="e">
        <f t="shared" si="107"/>
        <v>#REF!</v>
      </c>
      <c r="GN165" s="41" t="e">
        <f t="shared" si="106"/>
        <v>#REF!</v>
      </c>
      <c r="GO165" s="41" t="e">
        <f t="shared" si="106"/>
        <v>#REF!</v>
      </c>
      <c r="GP165" s="41" t="e">
        <f t="shared" si="106"/>
        <v>#REF!</v>
      </c>
      <c r="GQ165" s="41" t="e">
        <f t="shared" si="106"/>
        <v>#REF!</v>
      </c>
      <c r="GR165" s="41" t="e">
        <f t="shared" si="106"/>
        <v>#REF!</v>
      </c>
      <c r="GS165" s="41" t="e">
        <f t="shared" si="106"/>
        <v>#REF!</v>
      </c>
      <c r="GT165" s="41" t="e">
        <f t="shared" si="106"/>
        <v>#REF!</v>
      </c>
      <c r="GU165" s="41" t="e">
        <f t="shared" si="106"/>
        <v>#REF!</v>
      </c>
      <c r="GV165" s="41" t="e">
        <f t="shared" si="108"/>
        <v>#REF!</v>
      </c>
      <c r="GW165" s="41" t="e">
        <f t="shared" si="108"/>
        <v>#REF!</v>
      </c>
      <c r="GX165" s="41" t="e">
        <f t="shared" si="108"/>
        <v>#REF!</v>
      </c>
      <c r="GY165" s="41" t="e">
        <f t="shared" si="108"/>
        <v>#REF!</v>
      </c>
      <c r="GZ165" s="41" t="e">
        <f t="shared" si="108"/>
        <v>#REF!</v>
      </c>
      <c r="HA165" s="41" t="e">
        <f t="shared" si="108"/>
        <v>#REF!</v>
      </c>
      <c r="HB165" s="41" t="e">
        <f t="shared" si="108"/>
        <v>#REF!</v>
      </c>
      <c r="HC165" s="41" t="e">
        <f t="shared" si="108"/>
        <v>#REF!</v>
      </c>
      <c r="HD165" s="41" t="e">
        <f t="shared" si="108"/>
        <v>#REF!</v>
      </c>
      <c r="HE165" s="41" t="e">
        <f t="shared" si="109"/>
        <v>#REF!</v>
      </c>
      <c r="HF165" s="41" t="e">
        <f t="shared" si="109"/>
        <v>#REF!</v>
      </c>
      <c r="HG165" s="41" t="e">
        <f t="shared" si="109"/>
        <v>#REF!</v>
      </c>
      <c r="HH165" s="41" t="e">
        <f t="shared" si="91"/>
        <v>#REF!</v>
      </c>
      <c r="HI165" s="41" t="e">
        <f t="shared" si="91"/>
        <v>#REF!</v>
      </c>
      <c r="HJ165" s="41" t="e">
        <f t="shared" si="91"/>
        <v>#REF!</v>
      </c>
    </row>
    <row r="166" spans="1:218" ht="14.4" x14ac:dyDescent="0.3">
      <c r="A166" s="42">
        <v>163</v>
      </c>
      <c r="B166" s="43" t="e">
        <f>'CMM2 - AUX CALC'!$FH$67</f>
        <v>#REF!</v>
      </c>
      <c r="FI166" s="41" t="e">
        <f>$B166/(_xlfn.SINGLE(PrazoConcessao)*12-FI$3+1)</f>
        <v>#REF!</v>
      </c>
      <c r="FJ166" s="41" t="e">
        <f t="shared" si="105"/>
        <v>#REF!</v>
      </c>
      <c r="FK166" s="41" t="e">
        <f t="shared" si="105"/>
        <v>#REF!</v>
      </c>
      <c r="FL166" s="41" t="e">
        <f t="shared" si="105"/>
        <v>#REF!</v>
      </c>
      <c r="FM166" s="41" t="e">
        <f t="shared" si="105"/>
        <v>#REF!</v>
      </c>
      <c r="FN166" s="41" t="e">
        <f t="shared" si="105"/>
        <v>#REF!</v>
      </c>
      <c r="FO166" s="41" t="e">
        <f t="shared" si="101"/>
        <v>#REF!</v>
      </c>
      <c r="FP166" s="41" t="e">
        <f t="shared" si="101"/>
        <v>#REF!</v>
      </c>
      <c r="FQ166" s="41" t="e">
        <f t="shared" si="101"/>
        <v>#REF!</v>
      </c>
      <c r="FR166" s="41" t="e">
        <f t="shared" si="101"/>
        <v>#REF!</v>
      </c>
      <c r="FS166" s="41" t="e">
        <f t="shared" si="101"/>
        <v>#REF!</v>
      </c>
      <c r="FT166" s="41" t="e">
        <f t="shared" si="101"/>
        <v>#REF!</v>
      </c>
      <c r="FU166" s="41" t="e">
        <f t="shared" si="101"/>
        <v>#REF!</v>
      </c>
      <c r="FV166" s="41" t="e">
        <f t="shared" si="101"/>
        <v>#REF!</v>
      </c>
      <c r="FW166" s="41" t="e">
        <f t="shared" si="101"/>
        <v>#REF!</v>
      </c>
      <c r="FX166" s="41" t="e">
        <f t="shared" si="101"/>
        <v>#REF!</v>
      </c>
      <c r="FY166" s="41" t="e">
        <f t="shared" si="101"/>
        <v>#REF!</v>
      </c>
      <c r="FZ166" s="41" t="e">
        <f t="shared" si="101"/>
        <v>#REF!</v>
      </c>
      <c r="GA166" s="41" t="e">
        <f t="shared" si="101"/>
        <v>#REF!</v>
      </c>
      <c r="GB166" s="41" t="e">
        <f t="shared" si="101"/>
        <v>#REF!</v>
      </c>
      <c r="GC166" s="41" t="e">
        <f t="shared" si="101"/>
        <v>#REF!</v>
      </c>
      <c r="GD166" s="41" t="e">
        <f t="shared" si="110"/>
        <v>#REF!</v>
      </c>
      <c r="GE166" s="41" t="e">
        <f t="shared" si="110"/>
        <v>#REF!</v>
      </c>
      <c r="GF166" s="41" t="e">
        <f t="shared" si="110"/>
        <v>#REF!</v>
      </c>
      <c r="GG166" s="41" t="e">
        <f t="shared" si="110"/>
        <v>#REF!</v>
      </c>
      <c r="GH166" s="41" t="e">
        <f t="shared" si="110"/>
        <v>#REF!</v>
      </c>
      <c r="GI166" s="41" t="e">
        <f t="shared" si="107"/>
        <v>#REF!</v>
      </c>
      <c r="GJ166" s="41" t="e">
        <f t="shared" si="107"/>
        <v>#REF!</v>
      </c>
      <c r="GK166" s="41" t="e">
        <f t="shared" si="107"/>
        <v>#REF!</v>
      </c>
      <c r="GL166" s="41" t="e">
        <f t="shared" si="107"/>
        <v>#REF!</v>
      </c>
      <c r="GM166" s="41" t="e">
        <f t="shared" si="107"/>
        <v>#REF!</v>
      </c>
      <c r="GN166" s="41" t="e">
        <f t="shared" si="106"/>
        <v>#REF!</v>
      </c>
      <c r="GO166" s="41" t="e">
        <f t="shared" si="106"/>
        <v>#REF!</v>
      </c>
      <c r="GP166" s="41" t="e">
        <f t="shared" si="106"/>
        <v>#REF!</v>
      </c>
      <c r="GQ166" s="41" t="e">
        <f t="shared" si="106"/>
        <v>#REF!</v>
      </c>
      <c r="GR166" s="41" t="e">
        <f t="shared" si="106"/>
        <v>#REF!</v>
      </c>
      <c r="GS166" s="41" t="e">
        <f t="shared" si="106"/>
        <v>#REF!</v>
      </c>
      <c r="GT166" s="41" t="e">
        <f t="shared" si="106"/>
        <v>#REF!</v>
      </c>
      <c r="GU166" s="41" t="e">
        <f t="shared" si="106"/>
        <v>#REF!</v>
      </c>
      <c r="GV166" s="41" t="e">
        <f t="shared" si="108"/>
        <v>#REF!</v>
      </c>
      <c r="GW166" s="41" t="e">
        <f t="shared" si="108"/>
        <v>#REF!</v>
      </c>
      <c r="GX166" s="41" t="e">
        <f t="shared" si="108"/>
        <v>#REF!</v>
      </c>
      <c r="GY166" s="41" t="e">
        <f t="shared" si="108"/>
        <v>#REF!</v>
      </c>
      <c r="GZ166" s="41" t="e">
        <f t="shared" si="108"/>
        <v>#REF!</v>
      </c>
      <c r="HA166" s="41" t="e">
        <f t="shared" si="108"/>
        <v>#REF!</v>
      </c>
      <c r="HB166" s="41" t="e">
        <f t="shared" si="108"/>
        <v>#REF!</v>
      </c>
      <c r="HC166" s="41" t="e">
        <f t="shared" si="108"/>
        <v>#REF!</v>
      </c>
      <c r="HD166" s="41" t="e">
        <f t="shared" si="108"/>
        <v>#REF!</v>
      </c>
      <c r="HE166" s="41" t="e">
        <f t="shared" si="109"/>
        <v>#REF!</v>
      </c>
      <c r="HF166" s="41" t="e">
        <f t="shared" si="109"/>
        <v>#REF!</v>
      </c>
      <c r="HG166" s="41" t="e">
        <f t="shared" si="109"/>
        <v>#REF!</v>
      </c>
      <c r="HH166" s="41" t="e">
        <f t="shared" si="91"/>
        <v>#REF!</v>
      </c>
      <c r="HI166" s="41" t="e">
        <f t="shared" si="91"/>
        <v>#REF!</v>
      </c>
      <c r="HJ166" s="41" t="e">
        <f t="shared" si="91"/>
        <v>#REF!</v>
      </c>
    </row>
    <row r="167" spans="1:218" ht="14.4" x14ac:dyDescent="0.3">
      <c r="A167" s="42">
        <v>164</v>
      </c>
      <c r="B167" s="43" t="e">
        <f>'CMM2 - AUX CALC'!$FI$67</f>
        <v>#REF!</v>
      </c>
      <c r="FJ167" s="41" t="e">
        <f>$B167/(_xlfn.SINGLE(PrazoConcessao)*12-FJ$3+1)</f>
        <v>#REF!</v>
      </c>
      <c r="FK167" s="41" t="e">
        <f t="shared" ref="FK167:FN170" si="111">FJ167</f>
        <v>#REF!</v>
      </c>
      <c r="FL167" s="41" t="e">
        <f t="shared" si="111"/>
        <v>#REF!</v>
      </c>
      <c r="FM167" s="41" t="e">
        <f t="shared" si="111"/>
        <v>#REF!</v>
      </c>
      <c r="FN167" s="41" t="e">
        <f t="shared" si="111"/>
        <v>#REF!</v>
      </c>
      <c r="FO167" s="41" t="e">
        <f t="shared" si="101"/>
        <v>#REF!</v>
      </c>
      <c r="FP167" s="41" t="e">
        <f t="shared" si="101"/>
        <v>#REF!</v>
      </c>
      <c r="FQ167" s="41" t="e">
        <f t="shared" si="101"/>
        <v>#REF!</v>
      </c>
      <c r="FR167" s="41" t="e">
        <f t="shared" si="101"/>
        <v>#REF!</v>
      </c>
      <c r="FS167" s="41" t="e">
        <f t="shared" si="101"/>
        <v>#REF!</v>
      </c>
      <c r="FT167" s="41" t="e">
        <f t="shared" si="101"/>
        <v>#REF!</v>
      </c>
      <c r="FU167" s="41" t="e">
        <f t="shared" si="101"/>
        <v>#REF!</v>
      </c>
      <c r="FV167" s="41" t="e">
        <f t="shared" si="101"/>
        <v>#REF!</v>
      </c>
      <c r="FW167" s="41" t="e">
        <f t="shared" si="101"/>
        <v>#REF!</v>
      </c>
      <c r="FX167" s="41" t="e">
        <f t="shared" si="101"/>
        <v>#REF!</v>
      </c>
      <c r="FY167" s="41" t="e">
        <f t="shared" si="101"/>
        <v>#REF!</v>
      </c>
      <c r="FZ167" s="41" t="e">
        <f t="shared" si="101"/>
        <v>#REF!</v>
      </c>
      <c r="GA167" s="41" t="e">
        <f t="shared" si="101"/>
        <v>#REF!</v>
      </c>
      <c r="GB167" s="41" t="e">
        <f t="shared" si="101"/>
        <v>#REF!</v>
      </c>
      <c r="GC167" s="41" t="e">
        <f t="shared" si="101"/>
        <v>#REF!</v>
      </c>
      <c r="GD167" s="41" t="e">
        <f t="shared" si="110"/>
        <v>#REF!</v>
      </c>
      <c r="GE167" s="41" t="e">
        <f t="shared" si="110"/>
        <v>#REF!</v>
      </c>
      <c r="GF167" s="41" t="e">
        <f t="shared" si="110"/>
        <v>#REF!</v>
      </c>
      <c r="GG167" s="41" t="e">
        <f t="shared" si="110"/>
        <v>#REF!</v>
      </c>
      <c r="GH167" s="41" t="e">
        <f t="shared" si="110"/>
        <v>#REF!</v>
      </c>
      <c r="GI167" s="41" t="e">
        <f t="shared" si="107"/>
        <v>#REF!</v>
      </c>
      <c r="GJ167" s="41" t="e">
        <f t="shared" si="107"/>
        <v>#REF!</v>
      </c>
      <c r="GK167" s="41" t="e">
        <f t="shared" si="107"/>
        <v>#REF!</v>
      </c>
      <c r="GL167" s="41" t="e">
        <f t="shared" si="107"/>
        <v>#REF!</v>
      </c>
      <c r="GM167" s="41" t="e">
        <f t="shared" si="107"/>
        <v>#REF!</v>
      </c>
      <c r="GN167" s="41" t="e">
        <f t="shared" si="106"/>
        <v>#REF!</v>
      </c>
      <c r="GO167" s="41" t="e">
        <f t="shared" si="106"/>
        <v>#REF!</v>
      </c>
      <c r="GP167" s="41" t="e">
        <f t="shared" si="106"/>
        <v>#REF!</v>
      </c>
      <c r="GQ167" s="41" t="e">
        <f t="shared" si="106"/>
        <v>#REF!</v>
      </c>
      <c r="GR167" s="41" t="e">
        <f t="shared" si="106"/>
        <v>#REF!</v>
      </c>
      <c r="GS167" s="41" t="e">
        <f t="shared" si="106"/>
        <v>#REF!</v>
      </c>
      <c r="GT167" s="41" t="e">
        <f t="shared" si="106"/>
        <v>#REF!</v>
      </c>
      <c r="GU167" s="41" t="e">
        <f t="shared" si="106"/>
        <v>#REF!</v>
      </c>
      <c r="GV167" s="41" t="e">
        <f t="shared" si="108"/>
        <v>#REF!</v>
      </c>
      <c r="GW167" s="41" t="e">
        <f t="shared" si="108"/>
        <v>#REF!</v>
      </c>
      <c r="GX167" s="41" t="e">
        <f t="shared" si="108"/>
        <v>#REF!</v>
      </c>
      <c r="GY167" s="41" t="e">
        <f t="shared" si="108"/>
        <v>#REF!</v>
      </c>
      <c r="GZ167" s="41" t="e">
        <f t="shared" si="108"/>
        <v>#REF!</v>
      </c>
      <c r="HA167" s="41" t="e">
        <f t="shared" si="108"/>
        <v>#REF!</v>
      </c>
      <c r="HB167" s="41" t="e">
        <f t="shared" si="108"/>
        <v>#REF!</v>
      </c>
      <c r="HC167" s="41" t="e">
        <f t="shared" si="108"/>
        <v>#REF!</v>
      </c>
      <c r="HD167" s="41" t="e">
        <f t="shared" si="108"/>
        <v>#REF!</v>
      </c>
      <c r="HE167" s="41" t="e">
        <f t="shared" si="109"/>
        <v>#REF!</v>
      </c>
      <c r="HF167" s="41" t="e">
        <f t="shared" si="109"/>
        <v>#REF!</v>
      </c>
      <c r="HG167" s="41" t="e">
        <f t="shared" si="109"/>
        <v>#REF!</v>
      </c>
      <c r="HH167" s="41" t="e">
        <f t="shared" si="91"/>
        <v>#REF!</v>
      </c>
      <c r="HI167" s="41" t="e">
        <f t="shared" si="91"/>
        <v>#REF!</v>
      </c>
      <c r="HJ167" s="41" t="e">
        <f t="shared" si="91"/>
        <v>#REF!</v>
      </c>
    </row>
    <row r="168" spans="1:218" ht="14.4" x14ac:dyDescent="0.3">
      <c r="A168" s="42">
        <v>165</v>
      </c>
      <c r="B168" s="43" t="e">
        <f>'CMM2 - AUX CALC'!$FJ$67</f>
        <v>#REF!</v>
      </c>
      <c r="FK168" s="41" t="e">
        <f>$B168/(_xlfn.SINGLE(PrazoConcessao)*12-FK$3+1)</f>
        <v>#REF!</v>
      </c>
      <c r="FL168" s="41" t="e">
        <f t="shared" si="111"/>
        <v>#REF!</v>
      </c>
      <c r="FM168" s="41" t="e">
        <f t="shared" si="111"/>
        <v>#REF!</v>
      </c>
      <c r="FN168" s="41" t="e">
        <f t="shared" si="111"/>
        <v>#REF!</v>
      </c>
      <c r="FO168" s="41" t="e">
        <f t="shared" si="101"/>
        <v>#REF!</v>
      </c>
      <c r="FP168" s="41" t="e">
        <f t="shared" si="101"/>
        <v>#REF!</v>
      </c>
      <c r="FQ168" s="41" t="e">
        <f t="shared" si="101"/>
        <v>#REF!</v>
      </c>
      <c r="FR168" s="41" t="e">
        <f t="shared" si="101"/>
        <v>#REF!</v>
      </c>
      <c r="FS168" s="41" t="e">
        <f t="shared" si="101"/>
        <v>#REF!</v>
      </c>
      <c r="FT168" s="41" t="e">
        <f t="shared" si="101"/>
        <v>#REF!</v>
      </c>
      <c r="FU168" s="41" t="e">
        <f t="shared" si="101"/>
        <v>#REF!</v>
      </c>
      <c r="FV168" s="41" t="e">
        <f t="shared" si="101"/>
        <v>#REF!</v>
      </c>
      <c r="FW168" s="41" t="e">
        <f t="shared" si="101"/>
        <v>#REF!</v>
      </c>
      <c r="FX168" s="41" t="e">
        <f t="shared" si="101"/>
        <v>#REF!</v>
      </c>
      <c r="FY168" s="41" t="e">
        <f t="shared" si="101"/>
        <v>#REF!</v>
      </c>
      <c r="FZ168" s="41" t="e">
        <f t="shared" si="101"/>
        <v>#REF!</v>
      </c>
      <c r="GA168" s="41" t="e">
        <f t="shared" si="101"/>
        <v>#REF!</v>
      </c>
      <c r="GB168" s="41" t="e">
        <f t="shared" si="101"/>
        <v>#REF!</v>
      </c>
      <c r="GC168" s="41" t="e">
        <f t="shared" si="101"/>
        <v>#REF!</v>
      </c>
      <c r="GD168" s="41" t="e">
        <f t="shared" si="110"/>
        <v>#REF!</v>
      </c>
      <c r="GE168" s="41" t="e">
        <f t="shared" si="110"/>
        <v>#REF!</v>
      </c>
      <c r="GF168" s="41" t="e">
        <f t="shared" si="110"/>
        <v>#REF!</v>
      </c>
      <c r="GG168" s="41" t="e">
        <f t="shared" si="110"/>
        <v>#REF!</v>
      </c>
      <c r="GH168" s="41" t="e">
        <f t="shared" si="110"/>
        <v>#REF!</v>
      </c>
      <c r="GI168" s="41" t="e">
        <f t="shared" si="107"/>
        <v>#REF!</v>
      </c>
      <c r="GJ168" s="41" t="e">
        <f t="shared" si="107"/>
        <v>#REF!</v>
      </c>
      <c r="GK168" s="41" t="e">
        <f t="shared" si="107"/>
        <v>#REF!</v>
      </c>
      <c r="GL168" s="41" t="e">
        <f t="shared" si="107"/>
        <v>#REF!</v>
      </c>
      <c r="GM168" s="41" t="e">
        <f t="shared" si="107"/>
        <v>#REF!</v>
      </c>
      <c r="GN168" s="41" t="e">
        <f t="shared" si="106"/>
        <v>#REF!</v>
      </c>
      <c r="GO168" s="41" t="e">
        <f t="shared" si="106"/>
        <v>#REF!</v>
      </c>
      <c r="GP168" s="41" t="e">
        <f t="shared" si="106"/>
        <v>#REF!</v>
      </c>
      <c r="GQ168" s="41" t="e">
        <f t="shared" si="106"/>
        <v>#REF!</v>
      </c>
      <c r="GR168" s="41" t="e">
        <f t="shared" si="106"/>
        <v>#REF!</v>
      </c>
      <c r="GS168" s="41" t="e">
        <f t="shared" si="106"/>
        <v>#REF!</v>
      </c>
      <c r="GT168" s="41" t="e">
        <f t="shared" si="106"/>
        <v>#REF!</v>
      </c>
      <c r="GU168" s="41" t="e">
        <f t="shared" si="106"/>
        <v>#REF!</v>
      </c>
      <c r="GV168" s="41" t="e">
        <f t="shared" si="108"/>
        <v>#REF!</v>
      </c>
      <c r="GW168" s="41" t="e">
        <f t="shared" si="108"/>
        <v>#REF!</v>
      </c>
      <c r="GX168" s="41" t="e">
        <f t="shared" si="108"/>
        <v>#REF!</v>
      </c>
      <c r="GY168" s="41" t="e">
        <f t="shared" si="108"/>
        <v>#REF!</v>
      </c>
      <c r="GZ168" s="41" t="e">
        <f t="shared" si="108"/>
        <v>#REF!</v>
      </c>
      <c r="HA168" s="41" t="e">
        <f t="shared" si="108"/>
        <v>#REF!</v>
      </c>
      <c r="HB168" s="41" t="e">
        <f t="shared" si="108"/>
        <v>#REF!</v>
      </c>
      <c r="HC168" s="41" t="e">
        <f t="shared" si="108"/>
        <v>#REF!</v>
      </c>
      <c r="HD168" s="41" t="e">
        <f t="shared" si="108"/>
        <v>#REF!</v>
      </c>
      <c r="HE168" s="41" t="e">
        <f t="shared" si="109"/>
        <v>#REF!</v>
      </c>
      <c r="HF168" s="41" t="e">
        <f t="shared" si="109"/>
        <v>#REF!</v>
      </c>
      <c r="HG168" s="41" t="e">
        <f t="shared" si="109"/>
        <v>#REF!</v>
      </c>
      <c r="HH168" s="41" t="e">
        <f t="shared" si="91"/>
        <v>#REF!</v>
      </c>
      <c r="HI168" s="41" t="e">
        <f t="shared" si="91"/>
        <v>#REF!</v>
      </c>
      <c r="HJ168" s="41" t="e">
        <f t="shared" si="91"/>
        <v>#REF!</v>
      </c>
    </row>
    <row r="169" spans="1:218" ht="14.4" x14ac:dyDescent="0.3">
      <c r="A169" s="42">
        <v>166</v>
      </c>
      <c r="B169" s="43" t="e">
        <f>'CMM2 - AUX CALC'!$FK$67</f>
        <v>#REF!</v>
      </c>
      <c r="FL169" s="41" t="e">
        <f>$B169/(_xlfn.SINGLE(PrazoConcessao)*12-FL$3+1)</f>
        <v>#REF!</v>
      </c>
      <c r="FM169" s="41" t="e">
        <f t="shared" si="111"/>
        <v>#REF!</v>
      </c>
      <c r="FN169" s="41" t="e">
        <f t="shared" si="111"/>
        <v>#REF!</v>
      </c>
      <c r="FO169" s="41" t="e">
        <f t="shared" si="101"/>
        <v>#REF!</v>
      </c>
      <c r="FP169" s="41" t="e">
        <f t="shared" si="101"/>
        <v>#REF!</v>
      </c>
      <c r="FQ169" s="41" t="e">
        <f t="shared" si="101"/>
        <v>#REF!</v>
      </c>
      <c r="FR169" s="41" t="e">
        <f t="shared" si="101"/>
        <v>#REF!</v>
      </c>
      <c r="FS169" s="41" t="e">
        <f t="shared" si="101"/>
        <v>#REF!</v>
      </c>
      <c r="FT169" s="41" t="e">
        <f t="shared" si="101"/>
        <v>#REF!</v>
      </c>
      <c r="FU169" s="41" t="e">
        <f t="shared" si="101"/>
        <v>#REF!</v>
      </c>
      <c r="FV169" s="41" t="e">
        <f t="shared" si="101"/>
        <v>#REF!</v>
      </c>
      <c r="FW169" s="41" t="e">
        <f t="shared" si="101"/>
        <v>#REF!</v>
      </c>
      <c r="FX169" s="41" t="e">
        <f t="shared" si="101"/>
        <v>#REF!</v>
      </c>
      <c r="FY169" s="41" t="e">
        <f t="shared" si="101"/>
        <v>#REF!</v>
      </c>
      <c r="FZ169" s="41" t="e">
        <f t="shared" si="101"/>
        <v>#REF!</v>
      </c>
      <c r="GA169" s="41" t="e">
        <f t="shared" si="101"/>
        <v>#REF!</v>
      </c>
      <c r="GB169" s="41" t="e">
        <f t="shared" si="101"/>
        <v>#REF!</v>
      </c>
      <c r="GC169" s="41" t="e">
        <f t="shared" si="101"/>
        <v>#REF!</v>
      </c>
      <c r="GD169" s="41" t="e">
        <f t="shared" si="110"/>
        <v>#REF!</v>
      </c>
      <c r="GE169" s="41" t="e">
        <f t="shared" si="110"/>
        <v>#REF!</v>
      </c>
      <c r="GF169" s="41" t="e">
        <f t="shared" si="110"/>
        <v>#REF!</v>
      </c>
      <c r="GG169" s="41" t="e">
        <f t="shared" si="110"/>
        <v>#REF!</v>
      </c>
      <c r="GH169" s="41" t="e">
        <f t="shared" si="110"/>
        <v>#REF!</v>
      </c>
      <c r="GI169" s="41" t="e">
        <f t="shared" si="107"/>
        <v>#REF!</v>
      </c>
      <c r="GJ169" s="41" t="e">
        <f t="shared" si="107"/>
        <v>#REF!</v>
      </c>
      <c r="GK169" s="41" t="e">
        <f t="shared" si="107"/>
        <v>#REF!</v>
      </c>
      <c r="GL169" s="41" t="e">
        <f t="shared" si="107"/>
        <v>#REF!</v>
      </c>
      <c r="GM169" s="41" t="e">
        <f t="shared" si="107"/>
        <v>#REF!</v>
      </c>
      <c r="GN169" s="41" t="e">
        <f t="shared" si="106"/>
        <v>#REF!</v>
      </c>
      <c r="GO169" s="41" t="e">
        <f t="shared" si="106"/>
        <v>#REF!</v>
      </c>
      <c r="GP169" s="41" t="e">
        <f t="shared" si="106"/>
        <v>#REF!</v>
      </c>
      <c r="GQ169" s="41" t="e">
        <f t="shared" si="106"/>
        <v>#REF!</v>
      </c>
      <c r="GR169" s="41" t="e">
        <f t="shared" si="106"/>
        <v>#REF!</v>
      </c>
      <c r="GS169" s="41" t="e">
        <f t="shared" si="106"/>
        <v>#REF!</v>
      </c>
      <c r="GT169" s="41" t="e">
        <f t="shared" si="106"/>
        <v>#REF!</v>
      </c>
      <c r="GU169" s="41" t="e">
        <f t="shared" si="106"/>
        <v>#REF!</v>
      </c>
      <c r="GV169" s="41" t="e">
        <f t="shared" si="108"/>
        <v>#REF!</v>
      </c>
      <c r="GW169" s="41" t="e">
        <f t="shared" si="108"/>
        <v>#REF!</v>
      </c>
      <c r="GX169" s="41" t="e">
        <f t="shared" si="108"/>
        <v>#REF!</v>
      </c>
      <c r="GY169" s="41" t="e">
        <f t="shared" si="108"/>
        <v>#REF!</v>
      </c>
      <c r="GZ169" s="41" t="e">
        <f t="shared" si="108"/>
        <v>#REF!</v>
      </c>
      <c r="HA169" s="41" t="e">
        <f t="shared" si="108"/>
        <v>#REF!</v>
      </c>
      <c r="HB169" s="41" t="e">
        <f t="shared" si="108"/>
        <v>#REF!</v>
      </c>
      <c r="HC169" s="41" t="e">
        <f t="shared" si="108"/>
        <v>#REF!</v>
      </c>
      <c r="HD169" s="41" t="e">
        <f t="shared" si="108"/>
        <v>#REF!</v>
      </c>
      <c r="HE169" s="41" t="e">
        <f t="shared" si="109"/>
        <v>#REF!</v>
      </c>
      <c r="HF169" s="41" t="e">
        <f t="shared" si="109"/>
        <v>#REF!</v>
      </c>
      <c r="HG169" s="41" t="e">
        <f t="shared" si="109"/>
        <v>#REF!</v>
      </c>
      <c r="HH169" s="41" t="e">
        <f t="shared" si="109"/>
        <v>#REF!</v>
      </c>
      <c r="HI169" s="41" t="e">
        <f t="shared" si="109"/>
        <v>#REF!</v>
      </c>
      <c r="HJ169" s="41" t="e">
        <f t="shared" si="109"/>
        <v>#REF!</v>
      </c>
    </row>
    <row r="170" spans="1:218" ht="14.4" x14ac:dyDescent="0.3">
      <c r="A170" s="42">
        <v>167</v>
      </c>
      <c r="B170" s="43" t="e">
        <f>'CMM2 - AUX CALC'!$FL$67</f>
        <v>#REF!</v>
      </c>
      <c r="FM170" s="41" t="e">
        <f>$B170/(_xlfn.SINGLE(PrazoConcessao)*12-FM$3+1)</f>
        <v>#REF!</v>
      </c>
      <c r="FN170" s="41" t="e">
        <f t="shared" si="111"/>
        <v>#REF!</v>
      </c>
      <c r="FO170" s="41" t="e">
        <f t="shared" si="101"/>
        <v>#REF!</v>
      </c>
      <c r="FP170" s="41" t="e">
        <f t="shared" si="101"/>
        <v>#REF!</v>
      </c>
      <c r="FQ170" s="41" t="e">
        <f t="shared" si="101"/>
        <v>#REF!</v>
      </c>
      <c r="FR170" s="41" t="e">
        <f t="shared" si="101"/>
        <v>#REF!</v>
      </c>
      <c r="FS170" s="41" t="e">
        <f t="shared" si="101"/>
        <v>#REF!</v>
      </c>
      <c r="FT170" s="41" t="e">
        <f t="shared" si="101"/>
        <v>#REF!</v>
      </c>
      <c r="FU170" s="41" t="e">
        <f t="shared" si="101"/>
        <v>#REF!</v>
      </c>
      <c r="FV170" s="41" t="e">
        <f t="shared" si="101"/>
        <v>#REF!</v>
      </c>
      <c r="FW170" s="41" t="e">
        <f t="shared" si="101"/>
        <v>#REF!</v>
      </c>
      <c r="FX170" s="41" t="e">
        <f t="shared" si="101"/>
        <v>#REF!</v>
      </c>
      <c r="FY170" s="41" t="e">
        <f t="shared" si="101"/>
        <v>#REF!</v>
      </c>
      <c r="FZ170" s="41" t="e">
        <f t="shared" si="101"/>
        <v>#REF!</v>
      </c>
      <c r="GA170" s="41" t="e">
        <f t="shared" si="101"/>
        <v>#REF!</v>
      </c>
      <c r="GB170" s="41" t="e">
        <f t="shared" si="101"/>
        <v>#REF!</v>
      </c>
      <c r="GC170" s="41" t="e">
        <f t="shared" si="101"/>
        <v>#REF!</v>
      </c>
      <c r="GD170" s="41" t="e">
        <f t="shared" si="110"/>
        <v>#REF!</v>
      </c>
      <c r="GE170" s="41" t="e">
        <f t="shared" si="110"/>
        <v>#REF!</v>
      </c>
      <c r="GF170" s="41" t="e">
        <f t="shared" si="110"/>
        <v>#REF!</v>
      </c>
      <c r="GG170" s="41" t="e">
        <f t="shared" si="110"/>
        <v>#REF!</v>
      </c>
      <c r="GH170" s="41" t="e">
        <f t="shared" si="110"/>
        <v>#REF!</v>
      </c>
      <c r="GI170" s="41" t="e">
        <f t="shared" si="107"/>
        <v>#REF!</v>
      </c>
      <c r="GJ170" s="41" t="e">
        <f t="shared" si="107"/>
        <v>#REF!</v>
      </c>
      <c r="GK170" s="41" t="e">
        <f t="shared" si="107"/>
        <v>#REF!</v>
      </c>
      <c r="GL170" s="41" t="e">
        <f t="shared" si="107"/>
        <v>#REF!</v>
      </c>
      <c r="GM170" s="41" t="e">
        <f t="shared" si="107"/>
        <v>#REF!</v>
      </c>
      <c r="GN170" s="41" t="e">
        <f t="shared" si="106"/>
        <v>#REF!</v>
      </c>
      <c r="GO170" s="41" t="e">
        <f t="shared" si="106"/>
        <v>#REF!</v>
      </c>
      <c r="GP170" s="41" t="e">
        <f t="shared" si="106"/>
        <v>#REF!</v>
      </c>
      <c r="GQ170" s="41" t="e">
        <f t="shared" si="106"/>
        <v>#REF!</v>
      </c>
      <c r="GR170" s="41" t="e">
        <f t="shared" si="106"/>
        <v>#REF!</v>
      </c>
      <c r="GS170" s="41" t="e">
        <f t="shared" si="106"/>
        <v>#REF!</v>
      </c>
      <c r="GT170" s="41" t="e">
        <f t="shared" si="106"/>
        <v>#REF!</v>
      </c>
      <c r="GU170" s="41" t="e">
        <f t="shared" si="106"/>
        <v>#REF!</v>
      </c>
      <c r="GV170" s="41" t="e">
        <f t="shared" si="108"/>
        <v>#REF!</v>
      </c>
      <c r="GW170" s="41" t="e">
        <f t="shared" si="108"/>
        <v>#REF!</v>
      </c>
      <c r="GX170" s="41" t="e">
        <f t="shared" si="108"/>
        <v>#REF!</v>
      </c>
      <c r="GY170" s="41" t="e">
        <f t="shared" si="108"/>
        <v>#REF!</v>
      </c>
      <c r="GZ170" s="41" t="e">
        <f t="shared" si="108"/>
        <v>#REF!</v>
      </c>
      <c r="HA170" s="41" t="e">
        <f t="shared" si="108"/>
        <v>#REF!</v>
      </c>
      <c r="HB170" s="41" t="e">
        <f t="shared" si="108"/>
        <v>#REF!</v>
      </c>
      <c r="HC170" s="41" t="e">
        <f t="shared" si="108"/>
        <v>#REF!</v>
      </c>
      <c r="HD170" s="41" t="e">
        <f t="shared" si="108"/>
        <v>#REF!</v>
      </c>
      <c r="HE170" s="41" t="e">
        <f t="shared" si="109"/>
        <v>#REF!</v>
      </c>
      <c r="HF170" s="41" t="e">
        <f t="shared" si="109"/>
        <v>#REF!</v>
      </c>
      <c r="HG170" s="41" t="e">
        <f t="shared" si="109"/>
        <v>#REF!</v>
      </c>
      <c r="HH170" s="41" t="e">
        <f t="shared" si="109"/>
        <v>#REF!</v>
      </c>
      <c r="HI170" s="41" t="e">
        <f t="shared" si="109"/>
        <v>#REF!</v>
      </c>
      <c r="HJ170" s="41" t="e">
        <f t="shared" si="109"/>
        <v>#REF!</v>
      </c>
    </row>
    <row r="171" spans="1:218" ht="14.4" x14ac:dyDescent="0.3">
      <c r="A171" s="42">
        <v>168</v>
      </c>
      <c r="B171" s="43" t="e">
        <f>'CMM2 - AUX CALC'!$FM$67</f>
        <v>#REF!</v>
      </c>
      <c r="FN171" s="41" t="e">
        <f>$B171/(_xlfn.SINGLE(PrazoConcessao)*12-FN$3+1)</f>
        <v>#REF!</v>
      </c>
      <c r="FO171" s="41" t="e">
        <f t="shared" si="101"/>
        <v>#REF!</v>
      </c>
      <c r="FP171" s="41" t="e">
        <f t="shared" si="101"/>
        <v>#REF!</v>
      </c>
      <c r="FQ171" s="41" t="e">
        <f t="shared" si="101"/>
        <v>#REF!</v>
      </c>
      <c r="FR171" s="41" t="e">
        <f t="shared" si="101"/>
        <v>#REF!</v>
      </c>
      <c r="FS171" s="41" t="e">
        <f t="shared" si="101"/>
        <v>#REF!</v>
      </c>
      <c r="FT171" s="41" t="e">
        <f t="shared" si="101"/>
        <v>#REF!</v>
      </c>
      <c r="FU171" s="41" t="e">
        <f t="shared" si="101"/>
        <v>#REF!</v>
      </c>
      <c r="FV171" s="41" t="e">
        <f t="shared" si="101"/>
        <v>#REF!</v>
      </c>
      <c r="FW171" s="41" t="e">
        <f t="shared" si="101"/>
        <v>#REF!</v>
      </c>
      <c r="FX171" s="41" t="e">
        <f t="shared" si="101"/>
        <v>#REF!</v>
      </c>
      <c r="FY171" s="41" t="e">
        <f t="shared" si="101"/>
        <v>#REF!</v>
      </c>
      <c r="FZ171" s="41" t="e">
        <f t="shared" si="101"/>
        <v>#REF!</v>
      </c>
      <c r="GA171" s="41" t="e">
        <f t="shared" si="101"/>
        <v>#REF!</v>
      </c>
      <c r="GB171" s="41" t="e">
        <f t="shared" si="101"/>
        <v>#REF!</v>
      </c>
      <c r="GC171" s="41" t="e">
        <f t="shared" si="101"/>
        <v>#REF!</v>
      </c>
      <c r="GD171" s="41" t="e">
        <f t="shared" si="110"/>
        <v>#REF!</v>
      </c>
      <c r="GE171" s="41" t="e">
        <f t="shared" si="110"/>
        <v>#REF!</v>
      </c>
      <c r="GF171" s="41" t="e">
        <f t="shared" si="110"/>
        <v>#REF!</v>
      </c>
      <c r="GG171" s="41" t="e">
        <f t="shared" si="110"/>
        <v>#REF!</v>
      </c>
      <c r="GH171" s="41" t="e">
        <f t="shared" si="110"/>
        <v>#REF!</v>
      </c>
      <c r="GI171" s="41" t="e">
        <f t="shared" si="107"/>
        <v>#REF!</v>
      </c>
      <c r="GJ171" s="41" t="e">
        <f t="shared" si="107"/>
        <v>#REF!</v>
      </c>
      <c r="GK171" s="41" t="e">
        <f t="shared" si="107"/>
        <v>#REF!</v>
      </c>
      <c r="GL171" s="41" t="e">
        <f t="shared" si="107"/>
        <v>#REF!</v>
      </c>
      <c r="GM171" s="41" t="e">
        <f t="shared" si="107"/>
        <v>#REF!</v>
      </c>
      <c r="GN171" s="41" t="e">
        <f t="shared" si="106"/>
        <v>#REF!</v>
      </c>
      <c r="GO171" s="41" t="e">
        <f t="shared" si="106"/>
        <v>#REF!</v>
      </c>
      <c r="GP171" s="41" t="e">
        <f t="shared" si="106"/>
        <v>#REF!</v>
      </c>
      <c r="GQ171" s="41" t="e">
        <f t="shared" si="106"/>
        <v>#REF!</v>
      </c>
      <c r="GR171" s="41" t="e">
        <f t="shared" si="106"/>
        <v>#REF!</v>
      </c>
      <c r="GS171" s="41" t="e">
        <f t="shared" si="106"/>
        <v>#REF!</v>
      </c>
      <c r="GT171" s="41" t="e">
        <f t="shared" si="106"/>
        <v>#REF!</v>
      </c>
      <c r="GU171" s="41" t="e">
        <f t="shared" si="106"/>
        <v>#REF!</v>
      </c>
      <c r="GV171" s="41" t="e">
        <f t="shared" si="108"/>
        <v>#REF!</v>
      </c>
      <c r="GW171" s="41" t="e">
        <f t="shared" si="108"/>
        <v>#REF!</v>
      </c>
      <c r="GX171" s="41" t="e">
        <f t="shared" si="108"/>
        <v>#REF!</v>
      </c>
      <c r="GY171" s="41" t="e">
        <f t="shared" si="108"/>
        <v>#REF!</v>
      </c>
      <c r="GZ171" s="41" t="e">
        <f t="shared" si="108"/>
        <v>#REF!</v>
      </c>
      <c r="HA171" s="41" t="e">
        <f t="shared" si="108"/>
        <v>#REF!</v>
      </c>
      <c r="HB171" s="41" t="e">
        <f t="shared" si="108"/>
        <v>#REF!</v>
      </c>
      <c r="HC171" s="41" t="e">
        <f t="shared" si="108"/>
        <v>#REF!</v>
      </c>
      <c r="HD171" s="41" t="e">
        <f t="shared" si="108"/>
        <v>#REF!</v>
      </c>
      <c r="HE171" s="41" t="e">
        <f t="shared" si="109"/>
        <v>#REF!</v>
      </c>
      <c r="HF171" s="41" t="e">
        <f t="shared" si="109"/>
        <v>#REF!</v>
      </c>
      <c r="HG171" s="41" t="e">
        <f t="shared" si="109"/>
        <v>#REF!</v>
      </c>
      <c r="HH171" s="41" t="e">
        <f t="shared" si="109"/>
        <v>#REF!</v>
      </c>
      <c r="HI171" s="41" t="e">
        <f t="shared" si="109"/>
        <v>#REF!</v>
      </c>
      <c r="HJ171" s="41" t="e">
        <f t="shared" si="109"/>
        <v>#REF!</v>
      </c>
    </row>
    <row r="172" spans="1:218" ht="14.4" x14ac:dyDescent="0.3">
      <c r="A172" s="42">
        <v>169</v>
      </c>
      <c r="B172" s="43" t="e">
        <f>'CMM2 - AUX CALC'!$FN$67</f>
        <v>#REF!</v>
      </c>
      <c r="FO172" s="41" t="e">
        <f>$B172/(_xlfn.SINGLE(PrazoConcessao)*12-FO$3+1)</f>
        <v>#REF!</v>
      </c>
      <c r="FP172" s="41" t="e">
        <f t="shared" si="101"/>
        <v>#REF!</v>
      </c>
      <c r="FQ172" s="41" t="e">
        <f t="shared" si="101"/>
        <v>#REF!</v>
      </c>
      <c r="FR172" s="41" t="e">
        <f t="shared" si="101"/>
        <v>#REF!</v>
      </c>
      <c r="FS172" s="41" t="e">
        <f t="shared" si="101"/>
        <v>#REF!</v>
      </c>
      <c r="FT172" s="41" t="e">
        <f t="shared" si="101"/>
        <v>#REF!</v>
      </c>
      <c r="FU172" s="41" t="e">
        <f t="shared" si="101"/>
        <v>#REF!</v>
      </c>
      <c r="FV172" s="41" t="e">
        <f t="shared" si="101"/>
        <v>#REF!</v>
      </c>
      <c r="FW172" s="41" t="e">
        <f t="shared" si="101"/>
        <v>#REF!</v>
      </c>
      <c r="FX172" s="41" t="e">
        <f t="shared" si="101"/>
        <v>#REF!</v>
      </c>
      <c r="FY172" s="41" t="e">
        <f t="shared" si="101"/>
        <v>#REF!</v>
      </c>
      <c r="FZ172" s="41" t="e">
        <f t="shared" si="101"/>
        <v>#REF!</v>
      </c>
      <c r="GA172" s="41" t="e">
        <f t="shared" si="101"/>
        <v>#REF!</v>
      </c>
      <c r="GB172" s="41" t="e">
        <f t="shared" si="101"/>
        <v>#REF!</v>
      </c>
      <c r="GC172" s="41" t="e">
        <f t="shared" si="101"/>
        <v>#REF!</v>
      </c>
      <c r="GD172" s="41" t="e">
        <f t="shared" si="110"/>
        <v>#REF!</v>
      </c>
      <c r="GE172" s="41" t="e">
        <f t="shared" si="110"/>
        <v>#REF!</v>
      </c>
      <c r="GF172" s="41" t="e">
        <f t="shared" si="110"/>
        <v>#REF!</v>
      </c>
      <c r="GG172" s="41" t="e">
        <f t="shared" si="110"/>
        <v>#REF!</v>
      </c>
      <c r="GH172" s="41" t="e">
        <f t="shared" si="110"/>
        <v>#REF!</v>
      </c>
      <c r="GI172" s="41" t="e">
        <f t="shared" si="107"/>
        <v>#REF!</v>
      </c>
      <c r="GJ172" s="41" t="e">
        <f t="shared" si="107"/>
        <v>#REF!</v>
      </c>
      <c r="GK172" s="41" t="e">
        <f t="shared" si="107"/>
        <v>#REF!</v>
      </c>
      <c r="GL172" s="41" t="e">
        <f t="shared" si="107"/>
        <v>#REF!</v>
      </c>
      <c r="GM172" s="41" t="e">
        <f t="shared" si="107"/>
        <v>#REF!</v>
      </c>
      <c r="GN172" s="41" t="e">
        <f t="shared" si="106"/>
        <v>#REF!</v>
      </c>
      <c r="GO172" s="41" t="e">
        <f t="shared" si="106"/>
        <v>#REF!</v>
      </c>
      <c r="GP172" s="41" t="e">
        <f t="shared" si="106"/>
        <v>#REF!</v>
      </c>
      <c r="GQ172" s="41" t="e">
        <f t="shared" si="106"/>
        <v>#REF!</v>
      </c>
      <c r="GR172" s="41" t="e">
        <f t="shared" si="106"/>
        <v>#REF!</v>
      </c>
      <c r="GS172" s="41" t="e">
        <f t="shared" si="106"/>
        <v>#REF!</v>
      </c>
      <c r="GT172" s="41" t="e">
        <f t="shared" si="106"/>
        <v>#REF!</v>
      </c>
      <c r="GU172" s="41" t="e">
        <f t="shared" si="106"/>
        <v>#REF!</v>
      </c>
      <c r="GV172" s="41" t="e">
        <f t="shared" si="108"/>
        <v>#REF!</v>
      </c>
      <c r="GW172" s="41" t="e">
        <f t="shared" si="108"/>
        <v>#REF!</v>
      </c>
      <c r="GX172" s="41" t="e">
        <f t="shared" si="108"/>
        <v>#REF!</v>
      </c>
      <c r="GY172" s="41" t="e">
        <f t="shared" si="108"/>
        <v>#REF!</v>
      </c>
      <c r="GZ172" s="41" t="e">
        <f t="shared" si="108"/>
        <v>#REF!</v>
      </c>
      <c r="HA172" s="41" t="e">
        <f t="shared" si="108"/>
        <v>#REF!</v>
      </c>
      <c r="HB172" s="41" t="e">
        <f t="shared" si="108"/>
        <v>#REF!</v>
      </c>
      <c r="HC172" s="41" t="e">
        <f t="shared" si="108"/>
        <v>#REF!</v>
      </c>
      <c r="HD172" s="41" t="e">
        <f t="shared" si="108"/>
        <v>#REF!</v>
      </c>
      <c r="HE172" s="41" t="e">
        <f t="shared" si="109"/>
        <v>#REF!</v>
      </c>
      <c r="HF172" s="41" t="e">
        <f t="shared" si="109"/>
        <v>#REF!</v>
      </c>
      <c r="HG172" s="41" t="e">
        <f t="shared" si="109"/>
        <v>#REF!</v>
      </c>
      <c r="HH172" s="41" t="e">
        <f t="shared" si="109"/>
        <v>#REF!</v>
      </c>
      <c r="HI172" s="41" t="e">
        <f t="shared" si="109"/>
        <v>#REF!</v>
      </c>
      <c r="HJ172" s="41" t="e">
        <f t="shared" si="109"/>
        <v>#REF!</v>
      </c>
    </row>
    <row r="173" spans="1:218" ht="14.4" x14ac:dyDescent="0.3">
      <c r="A173" s="42">
        <v>170</v>
      </c>
      <c r="B173" s="43" t="e">
        <f>'CMM2 - AUX CALC'!$FO$67</f>
        <v>#REF!</v>
      </c>
      <c r="FP173" s="41" t="e">
        <f>$B173/(_xlfn.SINGLE(PrazoConcessao)*12-FP$3+1)</f>
        <v>#REF!</v>
      </c>
      <c r="FQ173" s="41" t="e">
        <f t="shared" si="101"/>
        <v>#REF!</v>
      </c>
      <c r="FR173" s="41" t="e">
        <f t="shared" si="101"/>
        <v>#REF!</v>
      </c>
      <c r="FS173" s="41" t="e">
        <f t="shared" si="101"/>
        <v>#REF!</v>
      </c>
      <c r="FT173" s="41" t="e">
        <f t="shared" si="101"/>
        <v>#REF!</v>
      </c>
      <c r="FU173" s="41" t="e">
        <f t="shared" si="101"/>
        <v>#REF!</v>
      </c>
      <c r="FV173" s="41" t="e">
        <f t="shared" si="101"/>
        <v>#REF!</v>
      </c>
      <c r="FW173" s="41" t="e">
        <f t="shared" si="101"/>
        <v>#REF!</v>
      </c>
      <c r="FX173" s="41" t="e">
        <f t="shared" si="101"/>
        <v>#REF!</v>
      </c>
      <c r="FY173" s="41" t="e">
        <f t="shared" si="101"/>
        <v>#REF!</v>
      </c>
      <c r="FZ173" s="41" t="e">
        <f t="shared" si="101"/>
        <v>#REF!</v>
      </c>
      <c r="GA173" s="41" t="e">
        <f t="shared" si="101"/>
        <v>#REF!</v>
      </c>
      <c r="GB173" s="41" t="e">
        <f t="shared" si="101"/>
        <v>#REF!</v>
      </c>
      <c r="GC173" s="41" t="e">
        <f t="shared" si="101"/>
        <v>#REF!</v>
      </c>
      <c r="GD173" s="41" t="e">
        <f t="shared" si="110"/>
        <v>#REF!</v>
      </c>
      <c r="GE173" s="41" t="e">
        <f t="shared" si="110"/>
        <v>#REF!</v>
      </c>
      <c r="GF173" s="41" t="e">
        <f t="shared" si="110"/>
        <v>#REF!</v>
      </c>
      <c r="GG173" s="41" t="e">
        <f t="shared" si="110"/>
        <v>#REF!</v>
      </c>
      <c r="GH173" s="41" t="e">
        <f t="shared" si="110"/>
        <v>#REF!</v>
      </c>
      <c r="GI173" s="41" t="e">
        <f t="shared" si="107"/>
        <v>#REF!</v>
      </c>
      <c r="GJ173" s="41" t="e">
        <f t="shared" si="107"/>
        <v>#REF!</v>
      </c>
      <c r="GK173" s="41" t="e">
        <f t="shared" si="107"/>
        <v>#REF!</v>
      </c>
      <c r="GL173" s="41" t="e">
        <f t="shared" si="107"/>
        <v>#REF!</v>
      </c>
      <c r="GM173" s="41" t="e">
        <f t="shared" si="107"/>
        <v>#REF!</v>
      </c>
      <c r="GN173" s="41" t="e">
        <f t="shared" si="106"/>
        <v>#REF!</v>
      </c>
      <c r="GO173" s="41" t="e">
        <f t="shared" si="106"/>
        <v>#REF!</v>
      </c>
      <c r="GP173" s="41" t="e">
        <f t="shared" si="106"/>
        <v>#REF!</v>
      </c>
      <c r="GQ173" s="41" t="e">
        <f t="shared" si="106"/>
        <v>#REF!</v>
      </c>
      <c r="GR173" s="41" t="e">
        <f t="shared" si="106"/>
        <v>#REF!</v>
      </c>
      <c r="GS173" s="41" t="e">
        <f t="shared" si="106"/>
        <v>#REF!</v>
      </c>
      <c r="GT173" s="41" t="e">
        <f t="shared" si="106"/>
        <v>#REF!</v>
      </c>
      <c r="GU173" s="41" t="e">
        <f t="shared" si="106"/>
        <v>#REF!</v>
      </c>
      <c r="GV173" s="41" t="e">
        <f t="shared" si="108"/>
        <v>#REF!</v>
      </c>
      <c r="GW173" s="41" t="e">
        <f t="shared" si="108"/>
        <v>#REF!</v>
      </c>
      <c r="GX173" s="41" t="e">
        <f t="shared" si="108"/>
        <v>#REF!</v>
      </c>
      <c r="GY173" s="41" t="e">
        <f t="shared" si="108"/>
        <v>#REF!</v>
      </c>
      <c r="GZ173" s="41" t="e">
        <f t="shared" si="108"/>
        <v>#REF!</v>
      </c>
      <c r="HA173" s="41" t="e">
        <f t="shared" si="108"/>
        <v>#REF!</v>
      </c>
      <c r="HB173" s="41" t="e">
        <f t="shared" si="108"/>
        <v>#REF!</v>
      </c>
      <c r="HC173" s="41" t="e">
        <f t="shared" si="108"/>
        <v>#REF!</v>
      </c>
      <c r="HD173" s="41" t="e">
        <f t="shared" si="108"/>
        <v>#REF!</v>
      </c>
      <c r="HE173" s="41" t="e">
        <f t="shared" si="109"/>
        <v>#REF!</v>
      </c>
      <c r="HF173" s="41" t="e">
        <f t="shared" si="109"/>
        <v>#REF!</v>
      </c>
      <c r="HG173" s="41" t="e">
        <f t="shared" si="109"/>
        <v>#REF!</v>
      </c>
      <c r="HH173" s="41" t="e">
        <f t="shared" si="109"/>
        <v>#REF!</v>
      </c>
      <c r="HI173" s="41" t="e">
        <f t="shared" si="109"/>
        <v>#REF!</v>
      </c>
      <c r="HJ173" s="41" t="e">
        <f t="shared" si="109"/>
        <v>#REF!</v>
      </c>
    </row>
    <row r="174" spans="1:218" ht="14.4" x14ac:dyDescent="0.3">
      <c r="A174" s="42">
        <v>171</v>
      </c>
      <c r="B174" s="43" t="e">
        <f>'CMM2 - AUX CALC'!$FP$67</f>
        <v>#REF!</v>
      </c>
      <c r="FQ174" s="41" t="e">
        <f>$B174/(_xlfn.SINGLE(PrazoConcessao)*12-FQ$3+1)</f>
        <v>#REF!</v>
      </c>
      <c r="FR174" s="41" t="e">
        <f t="shared" si="101"/>
        <v>#REF!</v>
      </c>
      <c r="FS174" s="41" t="e">
        <f t="shared" si="101"/>
        <v>#REF!</v>
      </c>
      <c r="FT174" s="41" t="e">
        <f t="shared" si="101"/>
        <v>#REF!</v>
      </c>
      <c r="FU174" s="41" t="e">
        <f t="shared" si="101"/>
        <v>#REF!</v>
      </c>
      <c r="FV174" s="41" t="e">
        <f t="shared" si="101"/>
        <v>#REF!</v>
      </c>
      <c r="FW174" s="41" t="e">
        <f t="shared" si="101"/>
        <v>#REF!</v>
      </c>
      <c r="FX174" s="41" t="e">
        <f t="shared" si="101"/>
        <v>#REF!</v>
      </c>
      <c r="FY174" s="41" t="e">
        <f t="shared" si="101"/>
        <v>#REF!</v>
      </c>
      <c r="FZ174" s="41" t="e">
        <f t="shared" si="101"/>
        <v>#REF!</v>
      </c>
      <c r="GA174" s="41" t="e">
        <f t="shared" si="101"/>
        <v>#REF!</v>
      </c>
      <c r="GB174" s="41" t="e">
        <f t="shared" si="101"/>
        <v>#REF!</v>
      </c>
      <c r="GC174" s="41" t="e">
        <f t="shared" si="101"/>
        <v>#REF!</v>
      </c>
      <c r="GD174" s="41" t="e">
        <f t="shared" si="110"/>
        <v>#REF!</v>
      </c>
      <c r="GE174" s="41" t="e">
        <f t="shared" si="110"/>
        <v>#REF!</v>
      </c>
      <c r="GF174" s="41" t="e">
        <f t="shared" si="110"/>
        <v>#REF!</v>
      </c>
      <c r="GG174" s="41" t="e">
        <f t="shared" si="110"/>
        <v>#REF!</v>
      </c>
      <c r="GH174" s="41" t="e">
        <f t="shared" si="110"/>
        <v>#REF!</v>
      </c>
      <c r="GI174" s="41" t="e">
        <f t="shared" si="107"/>
        <v>#REF!</v>
      </c>
      <c r="GJ174" s="41" t="e">
        <f t="shared" si="107"/>
        <v>#REF!</v>
      </c>
      <c r="GK174" s="41" t="e">
        <f t="shared" si="107"/>
        <v>#REF!</v>
      </c>
      <c r="GL174" s="41" t="e">
        <f t="shared" si="107"/>
        <v>#REF!</v>
      </c>
      <c r="GM174" s="41" t="e">
        <f t="shared" si="107"/>
        <v>#REF!</v>
      </c>
      <c r="GN174" s="41" t="e">
        <f t="shared" si="106"/>
        <v>#REF!</v>
      </c>
      <c r="GO174" s="41" t="e">
        <f t="shared" si="106"/>
        <v>#REF!</v>
      </c>
      <c r="GP174" s="41" t="e">
        <f t="shared" si="106"/>
        <v>#REF!</v>
      </c>
      <c r="GQ174" s="41" t="e">
        <f t="shared" si="106"/>
        <v>#REF!</v>
      </c>
      <c r="GR174" s="41" t="e">
        <f t="shared" si="106"/>
        <v>#REF!</v>
      </c>
      <c r="GS174" s="41" t="e">
        <f t="shared" si="106"/>
        <v>#REF!</v>
      </c>
      <c r="GT174" s="41" t="e">
        <f t="shared" si="106"/>
        <v>#REF!</v>
      </c>
      <c r="GU174" s="41" t="e">
        <f t="shared" si="106"/>
        <v>#REF!</v>
      </c>
      <c r="GV174" s="41" t="e">
        <f t="shared" si="108"/>
        <v>#REF!</v>
      </c>
      <c r="GW174" s="41" t="e">
        <f t="shared" si="108"/>
        <v>#REF!</v>
      </c>
      <c r="GX174" s="41" t="e">
        <f t="shared" si="108"/>
        <v>#REF!</v>
      </c>
      <c r="GY174" s="41" t="e">
        <f t="shared" si="108"/>
        <v>#REF!</v>
      </c>
      <c r="GZ174" s="41" t="e">
        <f t="shared" si="108"/>
        <v>#REF!</v>
      </c>
      <c r="HA174" s="41" t="e">
        <f t="shared" si="108"/>
        <v>#REF!</v>
      </c>
      <c r="HB174" s="41" t="e">
        <f t="shared" si="108"/>
        <v>#REF!</v>
      </c>
      <c r="HC174" s="41" t="e">
        <f t="shared" si="108"/>
        <v>#REF!</v>
      </c>
      <c r="HD174" s="41" t="e">
        <f t="shared" si="108"/>
        <v>#REF!</v>
      </c>
      <c r="HE174" s="41" t="e">
        <f t="shared" si="109"/>
        <v>#REF!</v>
      </c>
      <c r="HF174" s="41" t="e">
        <f t="shared" si="109"/>
        <v>#REF!</v>
      </c>
      <c r="HG174" s="41" t="e">
        <f t="shared" si="109"/>
        <v>#REF!</v>
      </c>
      <c r="HH174" s="41" t="e">
        <f t="shared" si="109"/>
        <v>#REF!</v>
      </c>
      <c r="HI174" s="41" t="e">
        <f t="shared" si="109"/>
        <v>#REF!</v>
      </c>
      <c r="HJ174" s="41" t="e">
        <f t="shared" si="109"/>
        <v>#REF!</v>
      </c>
    </row>
    <row r="175" spans="1:218" ht="14.4" x14ac:dyDescent="0.3">
      <c r="A175" s="42">
        <v>172</v>
      </c>
      <c r="B175" s="43" t="e">
        <f>'CMM2 - AUX CALC'!$FQ$67</f>
        <v>#REF!</v>
      </c>
      <c r="FR175" s="41" t="e">
        <f>$B175/(_xlfn.SINGLE(PrazoConcessao)*12-FR$3+1)</f>
        <v>#REF!</v>
      </c>
      <c r="FS175" s="41" t="e">
        <f t="shared" si="101"/>
        <v>#REF!</v>
      </c>
      <c r="FT175" s="41" t="e">
        <f t="shared" si="101"/>
        <v>#REF!</v>
      </c>
      <c r="FU175" s="41" t="e">
        <f t="shared" si="101"/>
        <v>#REF!</v>
      </c>
      <c r="FV175" s="41" t="e">
        <f t="shared" si="101"/>
        <v>#REF!</v>
      </c>
      <c r="FW175" s="41" t="e">
        <f t="shared" si="101"/>
        <v>#REF!</v>
      </c>
      <c r="FX175" s="41" t="e">
        <f t="shared" si="101"/>
        <v>#REF!</v>
      </c>
      <c r="FY175" s="41" t="e">
        <f t="shared" si="101"/>
        <v>#REF!</v>
      </c>
      <c r="FZ175" s="41" t="e">
        <f t="shared" si="101"/>
        <v>#REF!</v>
      </c>
      <c r="GA175" s="41" t="e">
        <f t="shared" si="101"/>
        <v>#REF!</v>
      </c>
      <c r="GB175" s="41" t="e">
        <f t="shared" ref="GB175:GC185" si="112">GA175</f>
        <v>#REF!</v>
      </c>
      <c r="GC175" s="41" t="e">
        <f t="shared" si="112"/>
        <v>#REF!</v>
      </c>
      <c r="GD175" s="41" t="e">
        <f t="shared" si="110"/>
        <v>#REF!</v>
      </c>
      <c r="GE175" s="41" t="e">
        <f t="shared" si="110"/>
        <v>#REF!</v>
      </c>
      <c r="GF175" s="41" t="e">
        <f t="shared" si="110"/>
        <v>#REF!</v>
      </c>
      <c r="GG175" s="41" t="e">
        <f t="shared" si="110"/>
        <v>#REF!</v>
      </c>
      <c r="GH175" s="41" t="e">
        <f t="shared" si="110"/>
        <v>#REF!</v>
      </c>
      <c r="GI175" s="41" t="e">
        <f t="shared" si="107"/>
        <v>#REF!</v>
      </c>
      <c r="GJ175" s="41" t="e">
        <f t="shared" si="107"/>
        <v>#REF!</v>
      </c>
      <c r="GK175" s="41" t="e">
        <f t="shared" si="107"/>
        <v>#REF!</v>
      </c>
      <c r="GL175" s="41" t="e">
        <f t="shared" si="107"/>
        <v>#REF!</v>
      </c>
      <c r="GM175" s="41" t="e">
        <f t="shared" si="107"/>
        <v>#REF!</v>
      </c>
      <c r="GN175" s="41" t="e">
        <f t="shared" si="106"/>
        <v>#REF!</v>
      </c>
      <c r="GO175" s="41" t="e">
        <f t="shared" si="106"/>
        <v>#REF!</v>
      </c>
      <c r="GP175" s="41" t="e">
        <f t="shared" si="106"/>
        <v>#REF!</v>
      </c>
      <c r="GQ175" s="41" t="e">
        <f t="shared" si="106"/>
        <v>#REF!</v>
      </c>
      <c r="GR175" s="41" t="e">
        <f t="shared" si="106"/>
        <v>#REF!</v>
      </c>
      <c r="GS175" s="41" t="e">
        <f t="shared" si="106"/>
        <v>#REF!</v>
      </c>
      <c r="GT175" s="41" t="e">
        <f t="shared" si="106"/>
        <v>#REF!</v>
      </c>
      <c r="GU175" s="41" t="e">
        <f t="shared" si="106"/>
        <v>#REF!</v>
      </c>
      <c r="GV175" s="41" t="e">
        <f t="shared" si="108"/>
        <v>#REF!</v>
      </c>
      <c r="GW175" s="41" t="e">
        <f t="shared" si="108"/>
        <v>#REF!</v>
      </c>
      <c r="GX175" s="41" t="e">
        <f t="shared" si="108"/>
        <v>#REF!</v>
      </c>
      <c r="GY175" s="41" t="e">
        <f t="shared" si="108"/>
        <v>#REF!</v>
      </c>
      <c r="GZ175" s="41" t="e">
        <f t="shared" si="108"/>
        <v>#REF!</v>
      </c>
      <c r="HA175" s="41" t="e">
        <f t="shared" si="108"/>
        <v>#REF!</v>
      </c>
      <c r="HB175" s="41" t="e">
        <f t="shared" si="108"/>
        <v>#REF!</v>
      </c>
      <c r="HC175" s="41" t="e">
        <f t="shared" si="108"/>
        <v>#REF!</v>
      </c>
      <c r="HD175" s="41" t="e">
        <f t="shared" si="108"/>
        <v>#REF!</v>
      </c>
      <c r="HE175" s="41" t="e">
        <f t="shared" si="109"/>
        <v>#REF!</v>
      </c>
      <c r="HF175" s="41" t="e">
        <f t="shared" si="109"/>
        <v>#REF!</v>
      </c>
      <c r="HG175" s="41" t="e">
        <f t="shared" si="109"/>
        <v>#REF!</v>
      </c>
      <c r="HH175" s="41" t="e">
        <f t="shared" si="109"/>
        <v>#REF!</v>
      </c>
      <c r="HI175" s="41" t="e">
        <f t="shared" si="109"/>
        <v>#REF!</v>
      </c>
      <c r="HJ175" s="41" t="e">
        <f t="shared" si="109"/>
        <v>#REF!</v>
      </c>
    </row>
    <row r="176" spans="1:218" ht="14.4" x14ac:dyDescent="0.3">
      <c r="A176" s="42">
        <v>173</v>
      </c>
      <c r="B176" s="43" t="e">
        <f>'CMM2 - AUX CALC'!$FR$67</f>
        <v>#REF!</v>
      </c>
      <c r="FS176" s="41" t="e">
        <f>$B176/(_xlfn.SINGLE(PrazoConcessao)*12-FS$3+1)</f>
        <v>#REF!</v>
      </c>
      <c r="FT176" s="41" t="e">
        <f t="shared" ref="FT176:GA183" si="113">FS176</f>
        <v>#REF!</v>
      </c>
      <c r="FU176" s="41" t="e">
        <f t="shared" si="113"/>
        <v>#REF!</v>
      </c>
      <c r="FV176" s="41" t="e">
        <f t="shared" si="113"/>
        <v>#REF!</v>
      </c>
      <c r="FW176" s="41" t="e">
        <f t="shared" si="113"/>
        <v>#REF!</v>
      </c>
      <c r="FX176" s="41" t="e">
        <f t="shared" si="113"/>
        <v>#REF!</v>
      </c>
      <c r="FY176" s="41" t="e">
        <f t="shared" si="113"/>
        <v>#REF!</v>
      </c>
      <c r="FZ176" s="41" t="e">
        <f t="shared" si="113"/>
        <v>#REF!</v>
      </c>
      <c r="GA176" s="41" t="e">
        <f t="shared" si="113"/>
        <v>#REF!</v>
      </c>
      <c r="GB176" s="41" t="e">
        <f t="shared" si="112"/>
        <v>#REF!</v>
      </c>
      <c r="GC176" s="41" t="e">
        <f t="shared" si="112"/>
        <v>#REF!</v>
      </c>
      <c r="GD176" s="41" t="e">
        <f t="shared" si="110"/>
        <v>#REF!</v>
      </c>
      <c r="GE176" s="41" t="e">
        <f t="shared" si="110"/>
        <v>#REF!</v>
      </c>
      <c r="GF176" s="41" t="e">
        <f t="shared" si="110"/>
        <v>#REF!</v>
      </c>
      <c r="GG176" s="41" t="e">
        <f t="shared" si="110"/>
        <v>#REF!</v>
      </c>
      <c r="GH176" s="41" t="e">
        <f t="shared" si="110"/>
        <v>#REF!</v>
      </c>
      <c r="GI176" s="41" t="e">
        <f t="shared" si="107"/>
        <v>#REF!</v>
      </c>
      <c r="GJ176" s="41" t="e">
        <f t="shared" si="107"/>
        <v>#REF!</v>
      </c>
      <c r="GK176" s="41" t="e">
        <f t="shared" si="107"/>
        <v>#REF!</v>
      </c>
      <c r="GL176" s="41" t="e">
        <f t="shared" si="107"/>
        <v>#REF!</v>
      </c>
      <c r="GM176" s="41" t="e">
        <f t="shared" si="107"/>
        <v>#REF!</v>
      </c>
      <c r="GN176" s="41" t="e">
        <f t="shared" si="106"/>
        <v>#REF!</v>
      </c>
      <c r="GO176" s="41" t="e">
        <f t="shared" si="106"/>
        <v>#REF!</v>
      </c>
      <c r="GP176" s="41" t="e">
        <f t="shared" si="106"/>
        <v>#REF!</v>
      </c>
      <c r="GQ176" s="41" t="e">
        <f t="shared" si="106"/>
        <v>#REF!</v>
      </c>
      <c r="GR176" s="41" t="e">
        <f t="shared" si="106"/>
        <v>#REF!</v>
      </c>
      <c r="GS176" s="41" t="e">
        <f t="shared" si="106"/>
        <v>#REF!</v>
      </c>
      <c r="GT176" s="41" t="e">
        <f t="shared" si="106"/>
        <v>#REF!</v>
      </c>
      <c r="GU176" s="41" t="e">
        <f t="shared" si="106"/>
        <v>#REF!</v>
      </c>
      <c r="GV176" s="41" t="e">
        <f t="shared" si="108"/>
        <v>#REF!</v>
      </c>
      <c r="GW176" s="41" t="e">
        <f t="shared" si="108"/>
        <v>#REF!</v>
      </c>
      <c r="GX176" s="41" t="e">
        <f t="shared" si="108"/>
        <v>#REF!</v>
      </c>
      <c r="GY176" s="41" t="e">
        <f t="shared" si="108"/>
        <v>#REF!</v>
      </c>
      <c r="GZ176" s="41" t="e">
        <f t="shared" si="108"/>
        <v>#REF!</v>
      </c>
      <c r="HA176" s="41" t="e">
        <f t="shared" si="108"/>
        <v>#REF!</v>
      </c>
      <c r="HB176" s="41" t="e">
        <f t="shared" si="108"/>
        <v>#REF!</v>
      </c>
      <c r="HC176" s="41" t="e">
        <f t="shared" si="108"/>
        <v>#REF!</v>
      </c>
      <c r="HD176" s="41" t="e">
        <f t="shared" si="108"/>
        <v>#REF!</v>
      </c>
      <c r="HE176" s="41" t="e">
        <f t="shared" si="109"/>
        <v>#REF!</v>
      </c>
      <c r="HF176" s="41" t="e">
        <f t="shared" si="109"/>
        <v>#REF!</v>
      </c>
      <c r="HG176" s="41" t="e">
        <f t="shared" si="109"/>
        <v>#REF!</v>
      </c>
      <c r="HH176" s="41" t="e">
        <f t="shared" si="109"/>
        <v>#REF!</v>
      </c>
      <c r="HI176" s="41" t="e">
        <f t="shared" si="109"/>
        <v>#REF!</v>
      </c>
      <c r="HJ176" s="41" t="e">
        <f t="shared" si="109"/>
        <v>#REF!</v>
      </c>
    </row>
    <row r="177" spans="1:218" ht="14.4" x14ac:dyDescent="0.3">
      <c r="A177" s="42">
        <v>174</v>
      </c>
      <c r="B177" s="43" t="e">
        <f>'CMM2 - AUX CALC'!$FS$67</f>
        <v>#REF!</v>
      </c>
      <c r="FT177" s="41" t="e">
        <f>$B177/(_xlfn.SINGLE(PrazoConcessao)*12-FT$3+1)</f>
        <v>#REF!</v>
      </c>
      <c r="FU177" s="41" t="e">
        <f t="shared" si="113"/>
        <v>#REF!</v>
      </c>
      <c r="FV177" s="41" t="e">
        <f t="shared" si="113"/>
        <v>#REF!</v>
      </c>
      <c r="FW177" s="41" t="e">
        <f t="shared" si="113"/>
        <v>#REF!</v>
      </c>
      <c r="FX177" s="41" t="e">
        <f t="shared" si="113"/>
        <v>#REF!</v>
      </c>
      <c r="FY177" s="41" t="e">
        <f t="shared" si="113"/>
        <v>#REF!</v>
      </c>
      <c r="FZ177" s="41" t="e">
        <f t="shared" si="113"/>
        <v>#REF!</v>
      </c>
      <c r="GA177" s="41" t="e">
        <f t="shared" si="113"/>
        <v>#REF!</v>
      </c>
      <c r="GB177" s="41" t="e">
        <f t="shared" si="112"/>
        <v>#REF!</v>
      </c>
      <c r="GC177" s="41" t="e">
        <f t="shared" si="112"/>
        <v>#REF!</v>
      </c>
      <c r="GD177" s="41" t="e">
        <f t="shared" si="110"/>
        <v>#REF!</v>
      </c>
      <c r="GE177" s="41" t="e">
        <f t="shared" si="110"/>
        <v>#REF!</v>
      </c>
      <c r="GF177" s="41" t="e">
        <f t="shared" si="110"/>
        <v>#REF!</v>
      </c>
      <c r="GG177" s="41" t="e">
        <f t="shared" si="110"/>
        <v>#REF!</v>
      </c>
      <c r="GH177" s="41" t="e">
        <f t="shared" si="110"/>
        <v>#REF!</v>
      </c>
      <c r="GI177" s="41" t="e">
        <f t="shared" si="107"/>
        <v>#REF!</v>
      </c>
      <c r="GJ177" s="41" t="e">
        <f t="shared" si="107"/>
        <v>#REF!</v>
      </c>
      <c r="GK177" s="41" t="e">
        <f t="shared" si="107"/>
        <v>#REF!</v>
      </c>
      <c r="GL177" s="41" t="e">
        <f t="shared" si="107"/>
        <v>#REF!</v>
      </c>
      <c r="GM177" s="41" t="e">
        <f t="shared" si="107"/>
        <v>#REF!</v>
      </c>
      <c r="GN177" s="41" t="e">
        <f t="shared" si="106"/>
        <v>#REF!</v>
      </c>
      <c r="GO177" s="41" t="e">
        <f t="shared" si="106"/>
        <v>#REF!</v>
      </c>
      <c r="GP177" s="41" t="e">
        <f t="shared" si="106"/>
        <v>#REF!</v>
      </c>
      <c r="GQ177" s="41" t="e">
        <f t="shared" si="106"/>
        <v>#REF!</v>
      </c>
      <c r="GR177" s="41" t="e">
        <f t="shared" si="106"/>
        <v>#REF!</v>
      </c>
      <c r="GS177" s="41" t="e">
        <f t="shared" si="106"/>
        <v>#REF!</v>
      </c>
      <c r="GT177" s="41" t="e">
        <f t="shared" si="106"/>
        <v>#REF!</v>
      </c>
      <c r="GU177" s="41" t="e">
        <f t="shared" si="106"/>
        <v>#REF!</v>
      </c>
      <c r="GV177" s="41" t="e">
        <f t="shared" si="108"/>
        <v>#REF!</v>
      </c>
      <c r="GW177" s="41" t="e">
        <f t="shared" si="108"/>
        <v>#REF!</v>
      </c>
      <c r="GX177" s="41" t="e">
        <f t="shared" si="108"/>
        <v>#REF!</v>
      </c>
      <c r="GY177" s="41" t="e">
        <f t="shared" si="108"/>
        <v>#REF!</v>
      </c>
      <c r="GZ177" s="41" t="e">
        <f t="shared" si="108"/>
        <v>#REF!</v>
      </c>
      <c r="HA177" s="41" t="e">
        <f t="shared" si="108"/>
        <v>#REF!</v>
      </c>
      <c r="HB177" s="41" t="e">
        <f t="shared" si="108"/>
        <v>#REF!</v>
      </c>
      <c r="HC177" s="41" t="e">
        <f t="shared" si="108"/>
        <v>#REF!</v>
      </c>
      <c r="HD177" s="41" t="e">
        <f t="shared" si="108"/>
        <v>#REF!</v>
      </c>
      <c r="HE177" s="41" t="e">
        <f t="shared" si="109"/>
        <v>#REF!</v>
      </c>
      <c r="HF177" s="41" t="e">
        <f t="shared" si="109"/>
        <v>#REF!</v>
      </c>
      <c r="HG177" s="41" t="e">
        <f t="shared" si="109"/>
        <v>#REF!</v>
      </c>
      <c r="HH177" s="41" t="e">
        <f t="shared" si="109"/>
        <v>#REF!</v>
      </c>
      <c r="HI177" s="41" t="e">
        <f t="shared" si="109"/>
        <v>#REF!</v>
      </c>
      <c r="HJ177" s="41" t="e">
        <f t="shared" si="109"/>
        <v>#REF!</v>
      </c>
    </row>
    <row r="178" spans="1:218" ht="14.4" x14ac:dyDescent="0.3">
      <c r="A178" s="42">
        <v>175</v>
      </c>
      <c r="B178" s="43" t="e">
        <f>'CMM2 - AUX CALC'!$FT$67</f>
        <v>#REF!</v>
      </c>
      <c r="FU178" s="41" t="e">
        <f>$B178/(_xlfn.SINGLE(PrazoConcessao)*12-FU$3+1)</f>
        <v>#REF!</v>
      </c>
      <c r="FV178" s="41" t="e">
        <f t="shared" si="113"/>
        <v>#REF!</v>
      </c>
      <c r="FW178" s="41" t="e">
        <f t="shared" si="113"/>
        <v>#REF!</v>
      </c>
      <c r="FX178" s="41" t="e">
        <f t="shared" si="113"/>
        <v>#REF!</v>
      </c>
      <c r="FY178" s="41" t="e">
        <f t="shared" si="113"/>
        <v>#REF!</v>
      </c>
      <c r="FZ178" s="41" t="e">
        <f t="shared" si="113"/>
        <v>#REF!</v>
      </c>
      <c r="GA178" s="41" t="e">
        <f t="shared" si="113"/>
        <v>#REF!</v>
      </c>
      <c r="GB178" s="41" t="e">
        <f t="shared" si="112"/>
        <v>#REF!</v>
      </c>
      <c r="GC178" s="41" t="e">
        <f t="shared" si="112"/>
        <v>#REF!</v>
      </c>
      <c r="GD178" s="41" t="e">
        <f t="shared" si="110"/>
        <v>#REF!</v>
      </c>
      <c r="GE178" s="41" t="e">
        <f t="shared" si="110"/>
        <v>#REF!</v>
      </c>
      <c r="GF178" s="41" t="e">
        <f t="shared" si="110"/>
        <v>#REF!</v>
      </c>
      <c r="GG178" s="41" t="e">
        <f t="shared" si="110"/>
        <v>#REF!</v>
      </c>
      <c r="GH178" s="41" t="e">
        <f t="shared" si="110"/>
        <v>#REF!</v>
      </c>
      <c r="GI178" s="41" t="e">
        <f t="shared" si="107"/>
        <v>#REF!</v>
      </c>
      <c r="GJ178" s="41" t="e">
        <f t="shared" si="107"/>
        <v>#REF!</v>
      </c>
      <c r="GK178" s="41" t="e">
        <f t="shared" si="107"/>
        <v>#REF!</v>
      </c>
      <c r="GL178" s="41" t="e">
        <f t="shared" si="107"/>
        <v>#REF!</v>
      </c>
      <c r="GM178" s="41" t="e">
        <f t="shared" si="107"/>
        <v>#REF!</v>
      </c>
      <c r="GN178" s="41" t="e">
        <f t="shared" si="106"/>
        <v>#REF!</v>
      </c>
      <c r="GO178" s="41" t="e">
        <f t="shared" si="106"/>
        <v>#REF!</v>
      </c>
      <c r="GP178" s="41" t="e">
        <f t="shared" si="106"/>
        <v>#REF!</v>
      </c>
      <c r="GQ178" s="41" t="e">
        <f t="shared" si="106"/>
        <v>#REF!</v>
      </c>
      <c r="GR178" s="41" t="e">
        <f t="shared" si="106"/>
        <v>#REF!</v>
      </c>
      <c r="GS178" s="41" t="e">
        <f t="shared" si="106"/>
        <v>#REF!</v>
      </c>
      <c r="GT178" s="41" t="e">
        <f t="shared" si="106"/>
        <v>#REF!</v>
      </c>
      <c r="GU178" s="41" t="e">
        <f t="shared" si="106"/>
        <v>#REF!</v>
      </c>
      <c r="GV178" s="41" t="e">
        <f t="shared" si="108"/>
        <v>#REF!</v>
      </c>
      <c r="GW178" s="41" t="e">
        <f t="shared" si="108"/>
        <v>#REF!</v>
      </c>
      <c r="GX178" s="41" t="e">
        <f t="shared" si="108"/>
        <v>#REF!</v>
      </c>
      <c r="GY178" s="41" t="e">
        <f t="shared" si="108"/>
        <v>#REF!</v>
      </c>
      <c r="GZ178" s="41" t="e">
        <f t="shared" si="108"/>
        <v>#REF!</v>
      </c>
      <c r="HA178" s="41" t="e">
        <f t="shared" si="108"/>
        <v>#REF!</v>
      </c>
      <c r="HB178" s="41" t="e">
        <f t="shared" si="108"/>
        <v>#REF!</v>
      </c>
      <c r="HC178" s="41" t="e">
        <f t="shared" si="108"/>
        <v>#REF!</v>
      </c>
      <c r="HD178" s="41" t="e">
        <f t="shared" si="108"/>
        <v>#REF!</v>
      </c>
      <c r="HE178" s="41" t="e">
        <f t="shared" si="109"/>
        <v>#REF!</v>
      </c>
      <c r="HF178" s="41" t="e">
        <f t="shared" si="109"/>
        <v>#REF!</v>
      </c>
      <c r="HG178" s="41" t="e">
        <f t="shared" si="109"/>
        <v>#REF!</v>
      </c>
      <c r="HH178" s="41" t="e">
        <f t="shared" si="109"/>
        <v>#REF!</v>
      </c>
      <c r="HI178" s="41" t="e">
        <f t="shared" si="109"/>
        <v>#REF!</v>
      </c>
      <c r="HJ178" s="41" t="e">
        <f t="shared" si="109"/>
        <v>#REF!</v>
      </c>
    </row>
    <row r="179" spans="1:218" ht="14.4" x14ac:dyDescent="0.3">
      <c r="A179" s="42">
        <v>176</v>
      </c>
      <c r="B179" s="43" t="e">
        <f>'CMM2 - AUX CALC'!$FU$67</f>
        <v>#REF!</v>
      </c>
      <c r="FV179" s="41" t="e">
        <f>$B179/(_xlfn.SINGLE(PrazoConcessao)*12-FV$3+1)</f>
        <v>#REF!</v>
      </c>
      <c r="FW179" s="41" t="e">
        <f t="shared" si="113"/>
        <v>#REF!</v>
      </c>
      <c r="FX179" s="41" t="e">
        <f t="shared" si="113"/>
        <v>#REF!</v>
      </c>
      <c r="FY179" s="41" t="e">
        <f t="shared" si="113"/>
        <v>#REF!</v>
      </c>
      <c r="FZ179" s="41" t="e">
        <f t="shared" si="113"/>
        <v>#REF!</v>
      </c>
      <c r="GA179" s="41" t="e">
        <f t="shared" si="113"/>
        <v>#REF!</v>
      </c>
      <c r="GB179" s="41" t="e">
        <f t="shared" si="112"/>
        <v>#REF!</v>
      </c>
      <c r="GC179" s="41" t="e">
        <f t="shared" si="112"/>
        <v>#REF!</v>
      </c>
      <c r="GD179" s="41" t="e">
        <f t="shared" si="110"/>
        <v>#REF!</v>
      </c>
      <c r="GE179" s="41" t="e">
        <f t="shared" si="110"/>
        <v>#REF!</v>
      </c>
      <c r="GF179" s="41" t="e">
        <f t="shared" si="110"/>
        <v>#REF!</v>
      </c>
      <c r="GG179" s="41" t="e">
        <f t="shared" si="110"/>
        <v>#REF!</v>
      </c>
      <c r="GH179" s="41" t="e">
        <f t="shared" si="110"/>
        <v>#REF!</v>
      </c>
      <c r="GI179" s="41" t="e">
        <f t="shared" si="107"/>
        <v>#REF!</v>
      </c>
      <c r="GJ179" s="41" t="e">
        <f t="shared" si="107"/>
        <v>#REF!</v>
      </c>
      <c r="GK179" s="41" t="e">
        <f t="shared" si="107"/>
        <v>#REF!</v>
      </c>
      <c r="GL179" s="41" t="e">
        <f t="shared" si="107"/>
        <v>#REF!</v>
      </c>
      <c r="GM179" s="41" t="e">
        <f t="shared" si="107"/>
        <v>#REF!</v>
      </c>
      <c r="GN179" s="41" t="e">
        <f t="shared" si="106"/>
        <v>#REF!</v>
      </c>
      <c r="GO179" s="41" t="e">
        <f t="shared" si="106"/>
        <v>#REF!</v>
      </c>
      <c r="GP179" s="41" t="e">
        <f t="shared" si="106"/>
        <v>#REF!</v>
      </c>
      <c r="GQ179" s="41" t="e">
        <f t="shared" si="106"/>
        <v>#REF!</v>
      </c>
      <c r="GR179" s="41" t="e">
        <f t="shared" si="106"/>
        <v>#REF!</v>
      </c>
      <c r="GS179" s="41" t="e">
        <f t="shared" si="106"/>
        <v>#REF!</v>
      </c>
      <c r="GT179" s="41" t="e">
        <f t="shared" si="106"/>
        <v>#REF!</v>
      </c>
      <c r="GU179" s="41" t="e">
        <f t="shared" si="106"/>
        <v>#REF!</v>
      </c>
      <c r="GV179" s="41" t="e">
        <f t="shared" si="108"/>
        <v>#REF!</v>
      </c>
      <c r="GW179" s="41" t="e">
        <f t="shared" si="108"/>
        <v>#REF!</v>
      </c>
      <c r="GX179" s="41" t="e">
        <f t="shared" si="108"/>
        <v>#REF!</v>
      </c>
      <c r="GY179" s="41" t="e">
        <f t="shared" si="108"/>
        <v>#REF!</v>
      </c>
      <c r="GZ179" s="41" t="e">
        <f t="shared" si="108"/>
        <v>#REF!</v>
      </c>
      <c r="HA179" s="41" t="e">
        <f t="shared" si="108"/>
        <v>#REF!</v>
      </c>
      <c r="HB179" s="41" t="e">
        <f t="shared" si="108"/>
        <v>#REF!</v>
      </c>
      <c r="HC179" s="41" t="e">
        <f t="shared" si="108"/>
        <v>#REF!</v>
      </c>
      <c r="HD179" s="41" t="e">
        <f t="shared" si="108"/>
        <v>#REF!</v>
      </c>
      <c r="HE179" s="41" t="e">
        <f t="shared" si="109"/>
        <v>#REF!</v>
      </c>
      <c r="HF179" s="41" t="e">
        <f t="shared" si="109"/>
        <v>#REF!</v>
      </c>
      <c r="HG179" s="41" t="e">
        <f t="shared" si="109"/>
        <v>#REF!</v>
      </c>
      <c r="HH179" s="41" t="e">
        <f t="shared" si="109"/>
        <v>#REF!</v>
      </c>
      <c r="HI179" s="41" t="e">
        <f t="shared" si="109"/>
        <v>#REF!</v>
      </c>
      <c r="HJ179" s="41" t="e">
        <f t="shared" si="109"/>
        <v>#REF!</v>
      </c>
    </row>
    <row r="180" spans="1:218" ht="14.4" x14ac:dyDescent="0.3">
      <c r="A180" s="42">
        <v>177</v>
      </c>
      <c r="B180" s="43" t="e">
        <f>'CMM2 - AUX CALC'!$FV$67</f>
        <v>#REF!</v>
      </c>
      <c r="FW180" s="41" t="e">
        <f>$B180/(_xlfn.SINGLE(PrazoConcessao)*12-FW$3+1)</f>
        <v>#REF!</v>
      </c>
      <c r="FX180" s="41" t="e">
        <f t="shared" si="113"/>
        <v>#REF!</v>
      </c>
      <c r="FY180" s="41" t="e">
        <f t="shared" si="113"/>
        <v>#REF!</v>
      </c>
      <c r="FZ180" s="41" t="e">
        <f t="shared" si="113"/>
        <v>#REF!</v>
      </c>
      <c r="GA180" s="41" t="e">
        <f t="shared" si="113"/>
        <v>#REF!</v>
      </c>
      <c r="GB180" s="41" t="e">
        <f t="shared" si="112"/>
        <v>#REF!</v>
      </c>
      <c r="GC180" s="41" t="e">
        <f t="shared" si="112"/>
        <v>#REF!</v>
      </c>
      <c r="GD180" s="41" t="e">
        <f t="shared" si="110"/>
        <v>#REF!</v>
      </c>
      <c r="GE180" s="41" t="e">
        <f t="shared" si="110"/>
        <v>#REF!</v>
      </c>
      <c r="GF180" s="41" t="e">
        <f t="shared" si="110"/>
        <v>#REF!</v>
      </c>
      <c r="GG180" s="41" t="e">
        <f t="shared" si="110"/>
        <v>#REF!</v>
      </c>
      <c r="GH180" s="41" t="e">
        <f t="shared" si="110"/>
        <v>#REF!</v>
      </c>
      <c r="GI180" s="41" t="e">
        <f t="shared" si="107"/>
        <v>#REF!</v>
      </c>
      <c r="GJ180" s="41" t="e">
        <f t="shared" si="107"/>
        <v>#REF!</v>
      </c>
      <c r="GK180" s="41" t="e">
        <f t="shared" si="107"/>
        <v>#REF!</v>
      </c>
      <c r="GL180" s="41" t="e">
        <f t="shared" si="107"/>
        <v>#REF!</v>
      </c>
      <c r="GM180" s="41" t="e">
        <f t="shared" si="107"/>
        <v>#REF!</v>
      </c>
      <c r="GN180" s="41" t="e">
        <f t="shared" si="106"/>
        <v>#REF!</v>
      </c>
      <c r="GO180" s="41" t="e">
        <f t="shared" si="106"/>
        <v>#REF!</v>
      </c>
      <c r="GP180" s="41" t="e">
        <f t="shared" si="106"/>
        <v>#REF!</v>
      </c>
      <c r="GQ180" s="41" t="e">
        <f t="shared" si="106"/>
        <v>#REF!</v>
      </c>
      <c r="GR180" s="41" t="e">
        <f t="shared" si="106"/>
        <v>#REF!</v>
      </c>
      <c r="GS180" s="41" t="e">
        <f t="shared" si="106"/>
        <v>#REF!</v>
      </c>
      <c r="GT180" s="41" t="e">
        <f t="shared" si="106"/>
        <v>#REF!</v>
      </c>
      <c r="GU180" s="41" t="e">
        <f t="shared" si="106"/>
        <v>#REF!</v>
      </c>
      <c r="GV180" s="41" t="e">
        <f t="shared" si="108"/>
        <v>#REF!</v>
      </c>
      <c r="GW180" s="41" t="e">
        <f t="shared" si="108"/>
        <v>#REF!</v>
      </c>
      <c r="GX180" s="41" t="e">
        <f t="shared" si="108"/>
        <v>#REF!</v>
      </c>
      <c r="GY180" s="41" t="e">
        <f t="shared" si="108"/>
        <v>#REF!</v>
      </c>
      <c r="GZ180" s="41" t="e">
        <f t="shared" si="108"/>
        <v>#REF!</v>
      </c>
      <c r="HA180" s="41" t="e">
        <f t="shared" si="108"/>
        <v>#REF!</v>
      </c>
      <c r="HB180" s="41" t="e">
        <f t="shared" si="108"/>
        <v>#REF!</v>
      </c>
      <c r="HC180" s="41" t="e">
        <f t="shared" si="108"/>
        <v>#REF!</v>
      </c>
      <c r="HD180" s="41" t="e">
        <f t="shared" si="108"/>
        <v>#REF!</v>
      </c>
      <c r="HE180" s="41" t="e">
        <f t="shared" si="109"/>
        <v>#REF!</v>
      </c>
      <c r="HF180" s="41" t="e">
        <f t="shared" si="109"/>
        <v>#REF!</v>
      </c>
      <c r="HG180" s="41" t="e">
        <f t="shared" si="109"/>
        <v>#REF!</v>
      </c>
      <c r="HH180" s="41" t="e">
        <f t="shared" si="109"/>
        <v>#REF!</v>
      </c>
      <c r="HI180" s="41" t="e">
        <f t="shared" si="109"/>
        <v>#REF!</v>
      </c>
      <c r="HJ180" s="41" t="e">
        <f t="shared" si="109"/>
        <v>#REF!</v>
      </c>
    </row>
    <row r="181" spans="1:218" ht="14.4" x14ac:dyDescent="0.3">
      <c r="A181" s="42">
        <v>178</v>
      </c>
      <c r="B181" s="43" t="e">
        <f>'CMM2 - AUX CALC'!$FW$67</f>
        <v>#REF!</v>
      </c>
      <c r="FX181" s="41" t="e">
        <f>$B181/(_xlfn.SINGLE(PrazoConcessao)*12-FX$3+1)</f>
        <v>#REF!</v>
      </c>
      <c r="FY181" s="41" t="e">
        <f t="shared" si="113"/>
        <v>#REF!</v>
      </c>
      <c r="FZ181" s="41" t="e">
        <f t="shared" si="113"/>
        <v>#REF!</v>
      </c>
      <c r="GA181" s="41" t="e">
        <f t="shared" si="113"/>
        <v>#REF!</v>
      </c>
      <c r="GB181" s="41" t="e">
        <f t="shared" si="112"/>
        <v>#REF!</v>
      </c>
      <c r="GC181" s="41" t="e">
        <f t="shared" si="112"/>
        <v>#REF!</v>
      </c>
      <c r="GD181" s="41" t="e">
        <f t="shared" si="110"/>
        <v>#REF!</v>
      </c>
      <c r="GE181" s="41" t="e">
        <f t="shared" si="110"/>
        <v>#REF!</v>
      </c>
      <c r="GF181" s="41" t="e">
        <f t="shared" si="110"/>
        <v>#REF!</v>
      </c>
      <c r="GG181" s="41" t="e">
        <f t="shared" si="110"/>
        <v>#REF!</v>
      </c>
      <c r="GH181" s="41" t="e">
        <f t="shared" si="110"/>
        <v>#REF!</v>
      </c>
      <c r="GI181" s="41" t="e">
        <f t="shared" si="107"/>
        <v>#REF!</v>
      </c>
      <c r="GJ181" s="41" t="e">
        <f t="shared" si="107"/>
        <v>#REF!</v>
      </c>
      <c r="GK181" s="41" t="e">
        <f t="shared" si="107"/>
        <v>#REF!</v>
      </c>
      <c r="GL181" s="41" t="e">
        <f t="shared" si="107"/>
        <v>#REF!</v>
      </c>
      <c r="GM181" s="41" t="e">
        <f t="shared" si="107"/>
        <v>#REF!</v>
      </c>
      <c r="GN181" s="41" t="e">
        <f t="shared" si="106"/>
        <v>#REF!</v>
      </c>
      <c r="GO181" s="41" t="e">
        <f t="shared" si="106"/>
        <v>#REF!</v>
      </c>
      <c r="GP181" s="41" t="e">
        <f t="shared" si="106"/>
        <v>#REF!</v>
      </c>
      <c r="GQ181" s="41" t="e">
        <f t="shared" si="106"/>
        <v>#REF!</v>
      </c>
      <c r="GR181" s="41" t="e">
        <f t="shared" si="106"/>
        <v>#REF!</v>
      </c>
      <c r="GS181" s="41" t="e">
        <f t="shared" si="106"/>
        <v>#REF!</v>
      </c>
      <c r="GT181" s="41" t="e">
        <f t="shared" si="106"/>
        <v>#REF!</v>
      </c>
      <c r="GU181" s="41" t="e">
        <f t="shared" si="106"/>
        <v>#REF!</v>
      </c>
      <c r="GV181" s="41" t="e">
        <f t="shared" si="108"/>
        <v>#REF!</v>
      </c>
      <c r="GW181" s="41" t="e">
        <f t="shared" si="108"/>
        <v>#REF!</v>
      </c>
      <c r="GX181" s="41" t="e">
        <f t="shared" si="108"/>
        <v>#REF!</v>
      </c>
      <c r="GY181" s="41" t="e">
        <f t="shared" si="108"/>
        <v>#REF!</v>
      </c>
      <c r="GZ181" s="41" t="e">
        <f t="shared" si="108"/>
        <v>#REF!</v>
      </c>
      <c r="HA181" s="41" t="e">
        <f t="shared" si="108"/>
        <v>#REF!</v>
      </c>
      <c r="HB181" s="41" t="e">
        <f t="shared" si="108"/>
        <v>#REF!</v>
      </c>
      <c r="HC181" s="41" t="e">
        <f t="shared" si="108"/>
        <v>#REF!</v>
      </c>
      <c r="HD181" s="41" t="e">
        <f t="shared" si="108"/>
        <v>#REF!</v>
      </c>
      <c r="HE181" s="41" t="e">
        <f t="shared" si="109"/>
        <v>#REF!</v>
      </c>
      <c r="HF181" s="41" t="e">
        <f t="shared" si="109"/>
        <v>#REF!</v>
      </c>
      <c r="HG181" s="41" t="e">
        <f t="shared" si="109"/>
        <v>#REF!</v>
      </c>
      <c r="HH181" s="41" t="e">
        <f t="shared" si="109"/>
        <v>#REF!</v>
      </c>
      <c r="HI181" s="41" t="e">
        <f t="shared" si="109"/>
        <v>#REF!</v>
      </c>
      <c r="HJ181" s="41" t="e">
        <f t="shared" si="109"/>
        <v>#REF!</v>
      </c>
    </row>
    <row r="182" spans="1:218" ht="14.4" x14ac:dyDescent="0.3">
      <c r="A182" s="42">
        <v>179</v>
      </c>
      <c r="B182" s="43" t="e">
        <f>'CMM2 - AUX CALC'!$FX$67</f>
        <v>#REF!</v>
      </c>
      <c r="FY182" s="41" t="e">
        <f>$B182/(_xlfn.SINGLE(PrazoConcessao)*12-FY$3+1)</f>
        <v>#REF!</v>
      </c>
      <c r="FZ182" s="41" t="e">
        <f t="shared" si="113"/>
        <v>#REF!</v>
      </c>
      <c r="GA182" s="41" t="e">
        <f t="shared" si="113"/>
        <v>#REF!</v>
      </c>
      <c r="GB182" s="41" t="e">
        <f t="shared" si="112"/>
        <v>#REF!</v>
      </c>
      <c r="GC182" s="41" t="e">
        <f t="shared" si="112"/>
        <v>#REF!</v>
      </c>
      <c r="GD182" s="41" t="e">
        <f t="shared" si="110"/>
        <v>#REF!</v>
      </c>
      <c r="GE182" s="41" t="e">
        <f t="shared" si="110"/>
        <v>#REF!</v>
      </c>
      <c r="GF182" s="41" t="e">
        <f t="shared" si="110"/>
        <v>#REF!</v>
      </c>
      <c r="GG182" s="41" t="e">
        <f t="shared" si="110"/>
        <v>#REF!</v>
      </c>
      <c r="GH182" s="41" t="e">
        <f t="shared" si="110"/>
        <v>#REF!</v>
      </c>
      <c r="GI182" s="41" t="e">
        <f t="shared" si="107"/>
        <v>#REF!</v>
      </c>
      <c r="GJ182" s="41" t="e">
        <f t="shared" si="107"/>
        <v>#REF!</v>
      </c>
      <c r="GK182" s="41" t="e">
        <f t="shared" si="107"/>
        <v>#REF!</v>
      </c>
      <c r="GL182" s="41" t="e">
        <f t="shared" si="107"/>
        <v>#REF!</v>
      </c>
      <c r="GM182" s="41" t="e">
        <f t="shared" si="107"/>
        <v>#REF!</v>
      </c>
      <c r="GN182" s="41" t="e">
        <f t="shared" si="106"/>
        <v>#REF!</v>
      </c>
      <c r="GO182" s="41" t="e">
        <f t="shared" si="106"/>
        <v>#REF!</v>
      </c>
      <c r="GP182" s="41" t="e">
        <f t="shared" si="106"/>
        <v>#REF!</v>
      </c>
      <c r="GQ182" s="41" t="e">
        <f t="shared" si="106"/>
        <v>#REF!</v>
      </c>
      <c r="GR182" s="41" t="e">
        <f t="shared" si="106"/>
        <v>#REF!</v>
      </c>
      <c r="GS182" s="41" t="e">
        <f t="shared" si="106"/>
        <v>#REF!</v>
      </c>
      <c r="GT182" s="41" t="e">
        <f t="shared" si="106"/>
        <v>#REF!</v>
      </c>
      <c r="GU182" s="41" t="e">
        <f t="shared" si="106"/>
        <v>#REF!</v>
      </c>
      <c r="GV182" s="41" t="e">
        <f t="shared" si="108"/>
        <v>#REF!</v>
      </c>
      <c r="GW182" s="41" t="e">
        <f t="shared" si="108"/>
        <v>#REF!</v>
      </c>
      <c r="GX182" s="41" t="e">
        <f t="shared" si="108"/>
        <v>#REF!</v>
      </c>
      <c r="GY182" s="41" t="e">
        <f t="shared" si="108"/>
        <v>#REF!</v>
      </c>
      <c r="GZ182" s="41" t="e">
        <f t="shared" si="108"/>
        <v>#REF!</v>
      </c>
      <c r="HA182" s="41" t="e">
        <f t="shared" si="108"/>
        <v>#REF!</v>
      </c>
      <c r="HB182" s="41" t="e">
        <f t="shared" si="108"/>
        <v>#REF!</v>
      </c>
      <c r="HC182" s="41" t="e">
        <f t="shared" si="108"/>
        <v>#REF!</v>
      </c>
      <c r="HD182" s="41" t="e">
        <f t="shared" si="108"/>
        <v>#REF!</v>
      </c>
      <c r="HE182" s="41" t="e">
        <f t="shared" si="109"/>
        <v>#REF!</v>
      </c>
      <c r="HF182" s="41" t="e">
        <f t="shared" si="109"/>
        <v>#REF!</v>
      </c>
      <c r="HG182" s="41" t="e">
        <f t="shared" si="109"/>
        <v>#REF!</v>
      </c>
      <c r="HH182" s="41" t="e">
        <f t="shared" si="109"/>
        <v>#REF!</v>
      </c>
      <c r="HI182" s="41" t="e">
        <f t="shared" si="109"/>
        <v>#REF!</v>
      </c>
      <c r="HJ182" s="41" t="e">
        <f t="shared" si="109"/>
        <v>#REF!</v>
      </c>
    </row>
    <row r="183" spans="1:218" ht="14.4" x14ac:dyDescent="0.3">
      <c r="A183" s="42">
        <v>180</v>
      </c>
      <c r="B183" s="43" t="e">
        <f>'CMM2 - AUX CALC'!$FY$67</f>
        <v>#REF!</v>
      </c>
      <c r="FZ183" s="41" t="e">
        <f>$B183/(_xlfn.SINGLE(PrazoConcessao)*12-FZ$3+1)</f>
        <v>#REF!</v>
      </c>
      <c r="GA183" s="41" t="e">
        <f t="shared" si="113"/>
        <v>#REF!</v>
      </c>
      <c r="GB183" s="41" t="e">
        <f t="shared" si="112"/>
        <v>#REF!</v>
      </c>
      <c r="GC183" s="41" t="e">
        <f t="shared" si="112"/>
        <v>#REF!</v>
      </c>
      <c r="GD183" s="41" t="e">
        <f t="shared" si="110"/>
        <v>#REF!</v>
      </c>
      <c r="GE183" s="41" t="e">
        <f t="shared" si="110"/>
        <v>#REF!</v>
      </c>
      <c r="GF183" s="41" t="e">
        <f t="shared" si="110"/>
        <v>#REF!</v>
      </c>
      <c r="GG183" s="41" t="e">
        <f t="shared" si="110"/>
        <v>#REF!</v>
      </c>
      <c r="GH183" s="41" t="e">
        <f t="shared" si="110"/>
        <v>#REF!</v>
      </c>
      <c r="GI183" s="41" t="e">
        <f t="shared" si="107"/>
        <v>#REF!</v>
      </c>
      <c r="GJ183" s="41" t="e">
        <f t="shared" si="107"/>
        <v>#REF!</v>
      </c>
      <c r="GK183" s="41" t="e">
        <f t="shared" si="107"/>
        <v>#REF!</v>
      </c>
      <c r="GL183" s="41" t="e">
        <f t="shared" si="107"/>
        <v>#REF!</v>
      </c>
      <c r="GM183" s="41" t="e">
        <f t="shared" si="107"/>
        <v>#REF!</v>
      </c>
      <c r="GN183" s="41" t="e">
        <f t="shared" si="106"/>
        <v>#REF!</v>
      </c>
      <c r="GO183" s="41" t="e">
        <f t="shared" si="106"/>
        <v>#REF!</v>
      </c>
      <c r="GP183" s="41" t="e">
        <f t="shared" si="106"/>
        <v>#REF!</v>
      </c>
      <c r="GQ183" s="41" t="e">
        <f t="shared" si="106"/>
        <v>#REF!</v>
      </c>
      <c r="GR183" s="41" t="e">
        <f t="shared" si="106"/>
        <v>#REF!</v>
      </c>
      <c r="GS183" s="41" t="e">
        <f t="shared" si="106"/>
        <v>#REF!</v>
      </c>
      <c r="GT183" s="41" t="e">
        <f t="shared" si="106"/>
        <v>#REF!</v>
      </c>
      <c r="GU183" s="41" t="e">
        <f t="shared" si="106"/>
        <v>#REF!</v>
      </c>
      <c r="GV183" s="41" t="e">
        <f t="shared" si="108"/>
        <v>#REF!</v>
      </c>
      <c r="GW183" s="41" t="e">
        <f t="shared" si="108"/>
        <v>#REF!</v>
      </c>
      <c r="GX183" s="41" t="e">
        <f t="shared" si="108"/>
        <v>#REF!</v>
      </c>
      <c r="GY183" s="41" t="e">
        <f t="shared" si="108"/>
        <v>#REF!</v>
      </c>
      <c r="GZ183" s="41" t="e">
        <f t="shared" si="108"/>
        <v>#REF!</v>
      </c>
      <c r="HA183" s="41" t="e">
        <f t="shared" si="108"/>
        <v>#REF!</v>
      </c>
      <c r="HB183" s="41" t="e">
        <f t="shared" si="108"/>
        <v>#REF!</v>
      </c>
      <c r="HC183" s="41" t="e">
        <f t="shared" si="108"/>
        <v>#REF!</v>
      </c>
      <c r="HD183" s="41" t="e">
        <f t="shared" si="108"/>
        <v>#REF!</v>
      </c>
      <c r="HE183" s="41" t="e">
        <f t="shared" si="109"/>
        <v>#REF!</v>
      </c>
      <c r="HF183" s="41" t="e">
        <f t="shared" si="109"/>
        <v>#REF!</v>
      </c>
      <c r="HG183" s="41" t="e">
        <f t="shared" si="109"/>
        <v>#REF!</v>
      </c>
      <c r="HH183" s="41" t="e">
        <f t="shared" si="109"/>
        <v>#REF!</v>
      </c>
      <c r="HI183" s="41" t="e">
        <f t="shared" si="109"/>
        <v>#REF!</v>
      </c>
      <c r="HJ183" s="41" t="e">
        <f t="shared" si="109"/>
        <v>#REF!</v>
      </c>
    </row>
    <row r="184" spans="1:218" ht="14.4" x14ac:dyDescent="0.3">
      <c r="A184" s="42">
        <v>181</v>
      </c>
      <c r="B184" s="43" t="e">
        <f>'CMM2 - AUX CALC'!$FZ$67</f>
        <v>#REF!</v>
      </c>
      <c r="GA184" s="41" t="e">
        <f>$B184/(_xlfn.SINGLE(PrazoConcessao)*12-GA$3+1)</f>
        <v>#REF!</v>
      </c>
      <c r="GB184" s="41" t="e">
        <f t="shared" si="112"/>
        <v>#REF!</v>
      </c>
      <c r="GC184" s="41" t="e">
        <f t="shared" si="112"/>
        <v>#REF!</v>
      </c>
      <c r="GD184" s="41" t="e">
        <f t="shared" si="110"/>
        <v>#REF!</v>
      </c>
      <c r="GE184" s="41" t="e">
        <f t="shared" si="110"/>
        <v>#REF!</v>
      </c>
      <c r="GF184" s="41" t="e">
        <f t="shared" si="110"/>
        <v>#REF!</v>
      </c>
      <c r="GG184" s="41" t="e">
        <f t="shared" si="110"/>
        <v>#REF!</v>
      </c>
      <c r="GH184" s="41" t="e">
        <f t="shared" si="110"/>
        <v>#REF!</v>
      </c>
      <c r="GI184" s="41" t="e">
        <f t="shared" si="107"/>
        <v>#REF!</v>
      </c>
      <c r="GJ184" s="41" t="e">
        <f t="shared" si="107"/>
        <v>#REF!</v>
      </c>
      <c r="GK184" s="41" t="e">
        <f t="shared" si="107"/>
        <v>#REF!</v>
      </c>
      <c r="GL184" s="41" t="e">
        <f t="shared" si="107"/>
        <v>#REF!</v>
      </c>
      <c r="GM184" s="41" t="e">
        <f t="shared" si="107"/>
        <v>#REF!</v>
      </c>
      <c r="GN184" s="41" t="e">
        <f t="shared" si="106"/>
        <v>#REF!</v>
      </c>
      <c r="GO184" s="41" t="e">
        <f t="shared" si="106"/>
        <v>#REF!</v>
      </c>
      <c r="GP184" s="41" t="e">
        <f t="shared" si="106"/>
        <v>#REF!</v>
      </c>
      <c r="GQ184" s="41" t="e">
        <f t="shared" si="106"/>
        <v>#REF!</v>
      </c>
      <c r="GR184" s="41" t="e">
        <f t="shared" si="106"/>
        <v>#REF!</v>
      </c>
      <c r="GS184" s="41" t="e">
        <f t="shared" si="106"/>
        <v>#REF!</v>
      </c>
      <c r="GT184" s="41" t="e">
        <f t="shared" ref="GT184:GX206" si="114">GS184</f>
        <v>#REF!</v>
      </c>
      <c r="GU184" s="41" t="e">
        <f t="shared" si="114"/>
        <v>#REF!</v>
      </c>
      <c r="GV184" s="41" t="e">
        <f t="shared" si="108"/>
        <v>#REF!</v>
      </c>
      <c r="GW184" s="41" t="e">
        <f t="shared" si="108"/>
        <v>#REF!</v>
      </c>
      <c r="GX184" s="41" t="e">
        <f t="shared" si="108"/>
        <v>#REF!</v>
      </c>
      <c r="GY184" s="41" t="e">
        <f t="shared" ref="GY184:HG215" si="115">GX184</f>
        <v>#REF!</v>
      </c>
      <c r="GZ184" s="41" t="e">
        <f t="shared" si="115"/>
        <v>#REF!</v>
      </c>
      <c r="HA184" s="41" t="e">
        <f t="shared" si="115"/>
        <v>#REF!</v>
      </c>
      <c r="HB184" s="41" t="e">
        <f t="shared" si="115"/>
        <v>#REF!</v>
      </c>
      <c r="HC184" s="41" t="e">
        <f t="shared" si="115"/>
        <v>#REF!</v>
      </c>
      <c r="HD184" s="41" t="e">
        <f t="shared" si="115"/>
        <v>#REF!</v>
      </c>
      <c r="HE184" s="41" t="e">
        <f t="shared" si="109"/>
        <v>#REF!</v>
      </c>
      <c r="HF184" s="41" t="e">
        <f t="shared" si="109"/>
        <v>#REF!</v>
      </c>
      <c r="HG184" s="41" t="e">
        <f t="shared" si="109"/>
        <v>#REF!</v>
      </c>
      <c r="HH184" s="41" t="e">
        <f t="shared" si="109"/>
        <v>#REF!</v>
      </c>
      <c r="HI184" s="41" t="e">
        <f t="shared" si="109"/>
        <v>#REF!</v>
      </c>
      <c r="HJ184" s="41" t="e">
        <f t="shared" si="109"/>
        <v>#REF!</v>
      </c>
    </row>
    <row r="185" spans="1:218" ht="14.4" x14ac:dyDescent="0.3">
      <c r="A185" s="42">
        <v>182</v>
      </c>
      <c r="B185" s="43" t="e">
        <f>'CMM2 - AUX CALC'!$GA$67</f>
        <v>#REF!</v>
      </c>
      <c r="GB185" s="41" t="e">
        <f>$B185/(_xlfn.SINGLE(PrazoConcessao)*12-GB$3+1)</f>
        <v>#REF!</v>
      </c>
      <c r="GC185" s="41" t="e">
        <f t="shared" si="112"/>
        <v>#REF!</v>
      </c>
      <c r="GD185" s="41" t="e">
        <f t="shared" si="110"/>
        <v>#REF!</v>
      </c>
      <c r="GE185" s="41" t="e">
        <f t="shared" si="110"/>
        <v>#REF!</v>
      </c>
      <c r="GF185" s="41" t="e">
        <f t="shared" si="110"/>
        <v>#REF!</v>
      </c>
      <c r="GG185" s="41" t="e">
        <f t="shared" si="110"/>
        <v>#REF!</v>
      </c>
      <c r="GH185" s="41" t="e">
        <f t="shared" si="110"/>
        <v>#REF!</v>
      </c>
      <c r="GI185" s="41" t="e">
        <f t="shared" si="107"/>
        <v>#REF!</v>
      </c>
      <c r="GJ185" s="41" t="e">
        <f t="shared" si="107"/>
        <v>#REF!</v>
      </c>
      <c r="GK185" s="41" t="e">
        <f t="shared" si="107"/>
        <v>#REF!</v>
      </c>
      <c r="GL185" s="41" t="e">
        <f t="shared" si="107"/>
        <v>#REF!</v>
      </c>
      <c r="GM185" s="41" t="e">
        <f t="shared" si="107"/>
        <v>#REF!</v>
      </c>
      <c r="GN185" s="41" t="e">
        <f t="shared" si="107"/>
        <v>#REF!</v>
      </c>
      <c r="GO185" s="41" t="e">
        <f t="shared" si="107"/>
        <v>#REF!</v>
      </c>
      <c r="GP185" s="41" t="e">
        <f t="shared" si="107"/>
        <v>#REF!</v>
      </c>
      <c r="GQ185" s="41" t="e">
        <f t="shared" si="107"/>
        <v>#REF!</v>
      </c>
      <c r="GR185" s="41" t="e">
        <f t="shared" si="107"/>
        <v>#REF!</v>
      </c>
      <c r="GS185" s="41" t="e">
        <f t="shared" si="107"/>
        <v>#REF!</v>
      </c>
      <c r="GT185" s="41" t="e">
        <f t="shared" si="114"/>
        <v>#REF!</v>
      </c>
      <c r="GU185" s="41" t="e">
        <f t="shared" si="114"/>
        <v>#REF!</v>
      </c>
      <c r="GV185" s="41" t="e">
        <f t="shared" si="114"/>
        <v>#REF!</v>
      </c>
      <c r="GW185" s="41" t="e">
        <f t="shared" si="114"/>
        <v>#REF!</v>
      </c>
      <c r="GX185" s="41" t="e">
        <f t="shared" si="114"/>
        <v>#REF!</v>
      </c>
      <c r="GY185" s="41" t="e">
        <f t="shared" si="115"/>
        <v>#REF!</v>
      </c>
      <c r="GZ185" s="41" t="e">
        <f t="shared" si="115"/>
        <v>#REF!</v>
      </c>
      <c r="HA185" s="41" t="e">
        <f t="shared" si="115"/>
        <v>#REF!</v>
      </c>
      <c r="HB185" s="41" t="e">
        <f t="shared" si="115"/>
        <v>#REF!</v>
      </c>
      <c r="HC185" s="41" t="e">
        <f t="shared" si="115"/>
        <v>#REF!</v>
      </c>
      <c r="HD185" s="41" t="e">
        <f t="shared" si="115"/>
        <v>#REF!</v>
      </c>
      <c r="HE185" s="41" t="e">
        <f t="shared" si="109"/>
        <v>#REF!</v>
      </c>
      <c r="HF185" s="41" t="e">
        <f t="shared" si="109"/>
        <v>#REF!</v>
      </c>
      <c r="HG185" s="41" t="e">
        <f t="shared" si="109"/>
        <v>#REF!</v>
      </c>
      <c r="HH185" s="41" t="e">
        <f t="shared" si="109"/>
        <v>#REF!</v>
      </c>
      <c r="HI185" s="41" t="e">
        <f t="shared" si="109"/>
        <v>#REF!</v>
      </c>
      <c r="HJ185" s="41" t="e">
        <f t="shared" si="109"/>
        <v>#REF!</v>
      </c>
    </row>
    <row r="186" spans="1:218" ht="14.4" x14ac:dyDescent="0.3">
      <c r="A186" s="42">
        <v>183</v>
      </c>
      <c r="B186" s="43" t="e">
        <f>'CMM2 - AUX CALC'!$GB$67</f>
        <v>#REF!</v>
      </c>
      <c r="GC186" s="41" t="e">
        <f>$B186/(_xlfn.SINGLE(PrazoConcessao)*12-GC$3+1)</f>
        <v>#REF!</v>
      </c>
      <c r="GD186" s="41" t="e">
        <f t="shared" si="110"/>
        <v>#REF!</v>
      </c>
      <c r="GE186" s="41" t="e">
        <f t="shared" si="110"/>
        <v>#REF!</v>
      </c>
      <c r="GF186" s="41" t="e">
        <f t="shared" si="110"/>
        <v>#REF!</v>
      </c>
      <c r="GG186" s="41" t="e">
        <f t="shared" si="110"/>
        <v>#REF!</v>
      </c>
      <c r="GH186" s="41" t="e">
        <f t="shared" si="110"/>
        <v>#REF!</v>
      </c>
      <c r="GI186" s="41" t="e">
        <f t="shared" si="107"/>
        <v>#REF!</v>
      </c>
      <c r="GJ186" s="41" t="e">
        <f t="shared" si="107"/>
        <v>#REF!</v>
      </c>
      <c r="GK186" s="41" t="e">
        <f t="shared" si="107"/>
        <v>#REF!</v>
      </c>
      <c r="GL186" s="41" t="e">
        <f t="shared" si="107"/>
        <v>#REF!</v>
      </c>
      <c r="GM186" s="41" t="e">
        <f t="shared" si="107"/>
        <v>#REF!</v>
      </c>
      <c r="GN186" s="41" t="e">
        <f t="shared" si="107"/>
        <v>#REF!</v>
      </c>
      <c r="GO186" s="41" t="e">
        <f t="shared" si="107"/>
        <v>#REF!</v>
      </c>
      <c r="GP186" s="41" t="e">
        <f t="shared" si="107"/>
        <v>#REF!</v>
      </c>
      <c r="GQ186" s="41" t="e">
        <f t="shared" si="107"/>
        <v>#REF!</v>
      </c>
      <c r="GR186" s="41" t="e">
        <f t="shared" si="107"/>
        <v>#REF!</v>
      </c>
      <c r="GS186" s="41" t="e">
        <f t="shared" si="107"/>
        <v>#REF!</v>
      </c>
      <c r="GT186" s="41" t="e">
        <f t="shared" si="114"/>
        <v>#REF!</v>
      </c>
      <c r="GU186" s="41" t="e">
        <f t="shared" si="114"/>
        <v>#REF!</v>
      </c>
      <c r="GV186" s="41" t="e">
        <f t="shared" si="114"/>
        <v>#REF!</v>
      </c>
      <c r="GW186" s="41" t="e">
        <f t="shared" si="114"/>
        <v>#REF!</v>
      </c>
      <c r="GX186" s="41" t="e">
        <f t="shared" si="114"/>
        <v>#REF!</v>
      </c>
      <c r="GY186" s="41" t="e">
        <f t="shared" si="115"/>
        <v>#REF!</v>
      </c>
      <c r="GZ186" s="41" t="e">
        <f t="shared" si="115"/>
        <v>#REF!</v>
      </c>
      <c r="HA186" s="41" t="e">
        <f t="shared" si="115"/>
        <v>#REF!</v>
      </c>
      <c r="HB186" s="41" t="e">
        <f t="shared" si="115"/>
        <v>#REF!</v>
      </c>
      <c r="HC186" s="41" t="e">
        <f t="shared" si="115"/>
        <v>#REF!</v>
      </c>
      <c r="HD186" s="41" t="e">
        <f t="shared" si="115"/>
        <v>#REF!</v>
      </c>
      <c r="HE186" s="41" t="e">
        <f t="shared" si="109"/>
        <v>#REF!</v>
      </c>
      <c r="HF186" s="41" t="e">
        <f t="shared" si="109"/>
        <v>#REF!</v>
      </c>
      <c r="HG186" s="41" t="e">
        <f t="shared" si="109"/>
        <v>#REF!</v>
      </c>
      <c r="HH186" s="41" t="e">
        <f t="shared" si="109"/>
        <v>#REF!</v>
      </c>
      <c r="HI186" s="41" t="e">
        <f t="shared" si="109"/>
        <v>#REF!</v>
      </c>
      <c r="HJ186" s="41" t="e">
        <f t="shared" si="109"/>
        <v>#REF!</v>
      </c>
    </row>
    <row r="187" spans="1:218" ht="14.4" x14ac:dyDescent="0.3">
      <c r="A187" s="42">
        <v>184</v>
      </c>
      <c r="B187" s="43" t="e">
        <f>'CMM2 - AUX CALC'!$GC$67</f>
        <v>#REF!</v>
      </c>
      <c r="GD187" s="41" t="e">
        <f>$B187/(_xlfn.SINGLE(PrazoConcessao)*12-GD$3+1)</f>
        <v>#REF!</v>
      </c>
      <c r="GE187" s="41" t="e">
        <f t="shared" si="110"/>
        <v>#REF!</v>
      </c>
      <c r="GF187" s="41" t="e">
        <f t="shared" si="110"/>
        <v>#REF!</v>
      </c>
      <c r="GG187" s="41" t="e">
        <f t="shared" si="110"/>
        <v>#REF!</v>
      </c>
      <c r="GH187" s="41" t="e">
        <f t="shared" si="110"/>
        <v>#REF!</v>
      </c>
      <c r="GI187" s="41" t="e">
        <f t="shared" si="107"/>
        <v>#REF!</v>
      </c>
      <c r="GJ187" s="41" t="e">
        <f t="shared" si="107"/>
        <v>#REF!</v>
      </c>
      <c r="GK187" s="41" t="e">
        <f t="shared" si="107"/>
        <v>#REF!</v>
      </c>
      <c r="GL187" s="41" t="e">
        <f t="shared" si="107"/>
        <v>#REF!</v>
      </c>
      <c r="GM187" s="41" t="e">
        <f t="shared" si="107"/>
        <v>#REF!</v>
      </c>
      <c r="GN187" s="41" t="e">
        <f t="shared" si="107"/>
        <v>#REF!</v>
      </c>
      <c r="GO187" s="41" t="e">
        <f t="shared" si="107"/>
        <v>#REF!</v>
      </c>
      <c r="GP187" s="41" t="e">
        <f t="shared" si="107"/>
        <v>#REF!</v>
      </c>
      <c r="GQ187" s="41" t="e">
        <f t="shared" si="107"/>
        <v>#REF!</v>
      </c>
      <c r="GR187" s="41" t="e">
        <f t="shared" si="107"/>
        <v>#REF!</v>
      </c>
      <c r="GS187" s="41" t="e">
        <f t="shared" si="107"/>
        <v>#REF!</v>
      </c>
      <c r="GT187" s="41" t="e">
        <f t="shared" si="114"/>
        <v>#REF!</v>
      </c>
      <c r="GU187" s="41" t="e">
        <f t="shared" si="114"/>
        <v>#REF!</v>
      </c>
      <c r="GV187" s="41" t="e">
        <f t="shared" si="114"/>
        <v>#REF!</v>
      </c>
      <c r="GW187" s="41" t="e">
        <f t="shared" si="114"/>
        <v>#REF!</v>
      </c>
      <c r="GX187" s="41" t="e">
        <f t="shared" si="114"/>
        <v>#REF!</v>
      </c>
      <c r="GY187" s="41" t="e">
        <f t="shared" si="115"/>
        <v>#REF!</v>
      </c>
      <c r="GZ187" s="41" t="e">
        <f t="shared" si="115"/>
        <v>#REF!</v>
      </c>
      <c r="HA187" s="41" t="e">
        <f t="shared" si="115"/>
        <v>#REF!</v>
      </c>
      <c r="HB187" s="41" t="e">
        <f t="shared" si="115"/>
        <v>#REF!</v>
      </c>
      <c r="HC187" s="41" t="e">
        <f t="shared" si="115"/>
        <v>#REF!</v>
      </c>
      <c r="HD187" s="41" t="e">
        <f t="shared" si="115"/>
        <v>#REF!</v>
      </c>
      <c r="HE187" s="41" t="e">
        <f t="shared" si="109"/>
        <v>#REF!</v>
      </c>
      <c r="HF187" s="41" t="e">
        <f t="shared" si="109"/>
        <v>#REF!</v>
      </c>
      <c r="HG187" s="41" t="e">
        <f t="shared" si="109"/>
        <v>#REF!</v>
      </c>
      <c r="HH187" s="41" t="e">
        <f t="shared" si="109"/>
        <v>#REF!</v>
      </c>
      <c r="HI187" s="41" t="e">
        <f t="shared" si="109"/>
        <v>#REF!</v>
      </c>
      <c r="HJ187" s="41" t="e">
        <f t="shared" si="109"/>
        <v>#REF!</v>
      </c>
    </row>
    <row r="188" spans="1:218" ht="14.4" x14ac:dyDescent="0.3">
      <c r="A188" s="42">
        <v>185</v>
      </c>
      <c r="B188" s="43" t="e">
        <f>'CMM2 - AUX CALC'!$GD$67</f>
        <v>#REF!</v>
      </c>
      <c r="GE188" s="41" t="e">
        <f>$B188/(_xlfn.SINGLE(PrazoConcessao)*12-GE$3+1)</f>
        <v>#REF!</v>
      </c>
      <c r="GF188" s="41" t="e">
        <f t="shared" si="110"/>
        <v>#REF!</v>
      </c>
      <c r="GG188" s="41" t="e">
        <f t="shared" si="110"/>
        <v>#REF!</v>
      </c>
      <c r="GH188" s="41" t="e">
        <f t="shared" si="110"/>
        <v>#REF!</v>
      </c>
      <c r="GI188" s="41" t="e">
        <f t="shared" si="107"/>
        <v>#REF!</v>
      </c>
      <c r="GJ188" s="41" t="e">
        <f t="shared" si="107"/>
        <v>#REF!</v>
      </c>
      <c r="GK188" s="41" t="e">
        <f t="shared" si="107"/>
        <v>#REF!</v>
      </c>
      <c r="GL188" s="41" t="e">
        <f t="shared" si="107"/>
        <v>#REF!</v>
      </c>
      <c r="GM188" s="41" t="e">
        <f t="shared" si="107"/>
        <v>#REF!</v>
      </c>
      <c r="GN188" s="41" t="e">
        <f t="shared" si="107"/>
        <v>#REF!</v>
      </c>
      <c r="GO188" s="41" t="e">
        <f t="shared" si="107"/>
        <v>#REF!</v>
      </c>
      <c r="GP188" s="41" t="e">
        <f t="shared" si="107"/>
        <v>#REF!</v>
      </c>
      <c r="GQ188" s="41" t="e">
        <f t="shared" si="107"/>
        <v>#REF!</v>
      </c>
      <c r="GR188" s="41" t="e">
        <f t="shared" si="107"/>
        <v>#REF!</v>
      </c>
      <c r="GS188" s="41" t="e">
        <f t="shared" si="107"/>
        <v>#REF!</v>
      </c>
      <c r="GT188" s="41" t="e">
        <f t="shared" si="114"/>
        <v>#REF!</v>
      </c>
      <c r="GU188" s="41" t="e">
        <f t="shared" si="114"/>
        <v>#REF!</v>
      </c>
      <c r="GV188" s="41" t="e">
        <f t="shared" si="114"/>
        <v>#REF!</v>
      </c>
      <c r="GW188" s="41" t="e">
        <f t="shared" si="114"/>
        <v>#REF!</v>
      </c>
      <c r="GX188" s="41" t="e">
        <f t="shared" si="114"/>
        <v>#REF!</v>
      </c>
      <c r="GY188" s="41" t="e">
        <f t="shared" si="115"/>
        <v>#REF!</v>
      </c>
      <c r="GZ188" s="41" t="e">
        <f t="shared" si="115"/>
        <v>#REF!</v>
      </c>
      <c r="HA188" s="41" t="e">
        <f t="shared" si="115"/>
        <v>#REF!</v>
      </c>
      <c r="HB188" s="41" t="e">
        <f t="shared" si="115"/>
        <v>#REF!</v>
      </c>
      <c r="HC188" s="41" t="e">
        <f t="shared" si="115"/>
        <v>#REF!</v>
      </c>
      <c r="HD188" s="41" t="e">
        <f t="shared" si="115"/>
        <v>#REF!</v>
      </c>
      <c r="HE188" s="41" t="e">
        <f t="shared" si="109"/>
        <v>#REF!</v>
      </c>
      <c r="HF188" s="41" t="e">
        <f t="shared" si="109"/>
        <v>#REF!</v>
      </c>
      <c r="HG188" s="41" t="e">
        <f t="shared" si="109"/>
        <v>#REF!</v>
      </c>
      <c r="HH188" s="41" t="e">
        <f t="shared" si="109"/>
        <v>#REF!</v>
      </c>
      <c r="HI188" s="41" t="e">
        <f t="shared" si="109"/>
        <v>#REF!</v>
      </c>
      <c r="HJ188" s="41" t="e">
        <f t="shared" si="109"/>
        <v>#REF!</v>
      </c>
    </row>
    <row r="189" spans="1:218" ht="14.4" x14ac:dyDescent="0.3">
      <c r="A189" s="42">
        <v>186</v>
      </c>
      <c r="B189" s="43" t="e">
        <f>'CMM2 - AUX CALC'!$GE$67</f>
        <v>#REF!</v>
      </c>
      <c r="GF189" s="41" t="e">
        <f>$B189/(_xlfn.SINGLE(PrazoConcessao)*12-GF$3+1)</f>
        <v>#REF!</v>
      </c>
      <c r="GG189" s="41" t="e">
        <f t="shared" si="110"/>
        <v>#REF!</v>
      </c>
      <c r="GH189" s="41" t="e">
        <f t="shared" si="110"/>
        <v>#REF!</v>
      </c>
      <c r="GI189" s="41" t="e">
        <f t="shared" si="107"/>
        <v>#REF!</v>
      </c>
      <c r="GJ189" s="41" t="e">
        <f t="shared" si="107"/>
        <v>#REF!</v>
      </c>
      <c r="GK189" s="41" t="e">
        <f t="shared" si="107"/>
        <v>#REF!</v>
      </c>
      <c r="GL189" s="41" t="e">
        <f t="shared" si="107"/>
        <v>#REF!</v>
      </c>
      <c r="GM189" s="41" t="e">
        <f t="shared" si="107"/>
        <v>#REF!</v>
      </c>
      <c r="GN189" s="41" t="e">
        <f t="shared" si="107"/>
        <v>#REF!</v>
      </c>
      <c r="GO189" s="41" t="e">
        <f t="shared" si="107"/>
        <v>#REF!</v>
      </c>
      <c r="GP189" s="41" t="e">
        <f t="shared" si="107"/>
        <v>#REF!</v>
      </c>
      <c r="GQ189" s="41" t="e">
        <f t="shared" si="107"/>
        <v>#REF!</v>
      </c>
      <c r="GR189" s="41" t="e">
        <f t="shared" si="107"/>
        <v>#REF!</v>
      </c>
      <c r="GS189" s="41" t="e">
        <f t="shared" si="107"/>
        <v>#REF!</v>
      </c>
      <c r="GT189" s="41" t="e">
        <f t="shared" si="114"/>
        <v>#REF!</v>
      </c>
      <c r="GU189" s="41" t="e">
        <f t="shared" si="114"/>
        <v>#REF!</v>
      </c>
      <c r="GV189" s="41" t="e">
        <f t="shared" si="114"/>
        <v>#REF!</v>
      </c>
      <c r="GW189" s="41" t="e">
        <f t="shared" si="114"/>
        <v>#REF!</v>
      </c>
      <c r="GX189" s="41" t="e">
        <f t="shared" si="114"/>
        <v>#REF!</v>
      </c>
      <c r="GY189" s="41" t="e">
        <f t="shared" si="115"/>
        <v>#REF!</v>
      </c>
      <c r="GZ189" s="41" t="e">
        <f t="shared" si="115"/>
        <v>#REF!</v>
      </c>
      <c r="HA189" s="41" t="e">
        <f t="shared" si="115"/>
        <v>#REF!</v>
      </c>
      <c r="HB189" s="41" t="e">
        <f t="shared" si="115"/>
        <v>#REF!</v>
      </c>
      <c r="HC189" s="41" t="e">
        <f t="shared" si="115"/>
        <v>#REF!</v>
      </c>
      <c r="HD189" s="41" t="e">
        <f t="shared" si="115"/>
        <v>#REF!</v>
      </c>
      <c r="HE189" s="41" t="e">
        <f t="shared" si="109"/>
        <v>#REF!</v>
      </c>
      <c r="HF189" s="41" t="e">
        <f t="shared" si="109"/>
        <v>#REF!</v>
      </c>
      <c r="HG189" s="41" t="e">
        <f t="shared" si="109"/>
        <v>#REF!</v>
      </c>
      <c r="HH189" s="41" t="e">
        <f t="shared" si="109"/>
        <v>#REF!</v>
      </c>
      <c r="HI189" s="41" t="e">
        <f t="shared" si="109"/>
        <v>#REF!</v>
      </c>
      <c r="HJ189" s="41" t="e">
        <f t="shared" si="109"/>
        <v>#REF!</v>
      </c>
    </row>
    <row r="190" spans="1:218" ht="14.4" x14ac:dyDescent="0.3">
      <c r="A190" s="42">
        <v>187</v>
      </c>
      <c r="B190" s="43" t="e">
        <f>'CMM2 - AUX CALC'!$GF$67</f>
        <v>#REF!</v>
      </c>
      <c r="GG190" s="41" t="e">
        <f>$B190/(_xlfn.SINGLE(PrazoConcessao)*12-GG$3+1)</f>
        <v>#REF!</v>
      </c>
      <c r="GH190" s="41" t="e">
        <f t="shared" si="110"/>
        <v>#REF!</v>
      </c>
      <c r="GI190" s="41" t="e">
        <f t="shared" si="107"/>
        <v>#REF!</v>
      </c>
      <c r="GJ190" s="41" t="e">
        <f t="shared" si="107"/>
        <v>#REF!</v>
      </c>
      <c r="GK190" s="41" t="e">
        <f t="shared" si="107"/>
        <v>#REF!</v>
      </c>
      <c r="GL190" s="41" t="e">
        <f t="shared" si="107"/>
        <v>#REF!</v>
      </c>
      <c r="GM190" s="41" t="e">
        <f t="shared" si="107"/>
        <v>#REF!</v>
      </c>
      <c r="GN190" s="41" t="e">
        <f t="shared" si="107"/>
        <v>#REF!</v>
      </c>
      <c r="GO190" s="41" t="e">
        <f t="shared" si="107"/>
        <v>#REF!</v>
      </c>
      <c r="GP190" s="41" t="e">
        <f t="shared" si="107"/>
        <v>#REF!</v>
      </c>
      <c r="GQ190" s="41" t="e">
        <f t="shared" si="107"/>
        <v>#REF!</v>
      </c>
      <c r="GR190" s="41" t="e">
        <f t="shared" si="107"/>
        <v>#REF!</v>
      </c>
      <c r="GS190" s="41" t="e">
        <f t="shared" si="107"/>
        <v>#REF!</v>
      </c>
      <c r="GT190" s="41" t="e">
        <f t="shared" si="114"/>
        <v>#REF!</v>
      </c>
      <c r="GU190" s="41" t="e">
        <f t="shared" si="114"/>
        <v>#REF!</v>
      </c>
      <c r="GV190" s="41" t="e">
        <f t="shared" si="114"/>
        <v>#REF!</v>
      </c>
      <c r="GW190" s="41" t="e">
        <f t="shared" si="114"/>
        <v>#REF!</v>
      </c>
      <c r="GX190" s="41" t="e">
        <f t="shared" si="114"/>
        <v>#REF!</v>
      </c>
      <c r="GY190" s="41" t="e">
        <f t="shared" si="115"/>
        <v>#REF!</v>
      </c>
      <c r="GZ190" s="41" t="e">
        <f t="shared" si="115"/>
        <v>#REF!</v>
      </c>
      <c r="HA190" s="41" t="e">
        <f t="shared" si="115"/>
        <v>#REF!</v>
      </c>
      <c r="HB190" s="41" t="e">
        <f t="shared" si="115"/>
        <v>#REF!</v>
      </c>
      <c r="HC190" s="41" t="e">
        <f t="shared" si="115"/>
        <v>#REF!</v>
      </c>
      <c r="HD190" s="41" t="e">
        <f t="shared" si="115"/>
        <v>#REF!</v>
      </c>
      <c r="HE190" s="41" t="e">
        <f t="shared" si="109"/>
        <v>#REF!</v>
      </c>
      <c r="HF190" s="41" t="e">
        <f t="shared" si="109"/>
        <v>#REF!</v>
      </c>
      <c r="HG190" s="41" t="e">
        <f t="shared" si="109"/>
        <v>#REF!</v>
      </c>
      <c r="HH190" s="41" t="e">
        <f t="shared" si="109"/>
        <v>#REF!</v>
      </c>
      <c r="HI190" s="41" t="e">
        <f t="shared" si="109"/>
        <v>#REF!</v>
      </c>
      <c r="HJ190" s="41" t="e">
        <f t="shared" si="109"/>
        <v>#REF!</v>
      </c>
    </row>
    <row r="191" spans="1:218" ht="14.4" x14ac:dyDescent="0.3">
      <c r="A191" s="42">
        <v>188</v>
      </c>
      <c r="B191" s="43" t="e">
        <f>'CMM2 - AUX CALC'!$GG$67</f>
        <v>#REF!</v>
      </c>
      <c r="GH191" s="41" t="e">
        <f>$B191/(_xlfn.SINGLE(PrazoConcessao)*12-GH$3+1)</f>
        <v>#REF!</v>
      </c>
      <c r="GI191" s="41" t="e">
        <f t="shared" si="107"/>
        <v>#REF!</v>
      </c>
      <c r="GJ191" s="41" t="e">
        <f t="shared" si="107"/>
        <v>#REF!</v>
      </c>
      <c r="GK191" s="41" t="e">
        <f t="shared" si="107"/>
        <v>#REF!</v>
      </c>
      <c r="GL191" s="41" t="e">
        <f t="shared" si="107"/>
        <v>#REF!</v>
      </c>
      <c r="GM191" s="41" t="e">
        <f t="shared" si="107"/>
        <v>#REF!</v>
      </c>
      <c r="GN191" s="41" t="e">
        <f t="shared" si="107"/>
        <v>#REF!</v>
      </c>
      <c r="GO191" s="41" t="e">
        <f t="shared" si="107"/>
        <v>#REF!</v>
      </c>
      <c r="GP191" s="41" t="e">
        <f t="shared" si="107"/>
        <v>#REF!</v>
      </c>
      <c r="GQ191" s="41" t="e">
        <f t="shared" si="107"/>
        <v>#REF!</v>
      </c>
      <c r="GR191" s="41" t="e">
        <f t="shared" si="107"/>
        <v>#REF!</v>
      </c>
      <c r="GS191" s="41" t="e">
        <f t="shared" si="107"/>
        <v>#REF!</v>
      </c>
      <c r="GT191" s="41" t="e">
        <f t="shared" si="114"/>
        <v>#REF!</v>
      </c>
      <c r="GU191" s="41" t="e">
        <f t="shared" si="114"/>
        <v>#REF!</v>
      </c>
      <c r="GV191" s="41" t="e">
        <f t="shared" si="114"/>
        <v>#REF!</v>
      </c>
      <c r="GW191" s="41" t="e">
        <f t="shared" si="114"/>
        <v>#REF!</v>
      </c>
      <c r="GX191" s="41" t="e">
        <f t="shared" si="114"/>
        <v>#REF!</v>
      </c>
      <c r="GY191" s="41" t="e">
        <f t="shared" si="115"/>
        <v>#REF!</v>
      </c>
      <c r="GZ191" s="41" t="e">
        <f t="shared" si="115"/>
        <v>#REF!</v>
      </c>
      <c r="HA191" s="41" t="e">
        <f t="shared" si="115"/>
        <v>#REF!</v>
      </c>
      <c r="HB191" s="41" t="e">
        <f t="shared" si="115"/>
        <v>#REF!</v>
      </c>
      <c r="HC191" s="41" t="e">
        <f t="shared" si="115"/>
        <v>#REF!</v>
      </c>
      <c r="HD191" s="41" t="e">
        <f t="shared" si="115"/>
        <v>#REF!</v>
      </c>
      <c r="HE191" s="41" t="e">
        <f t="shared" si="109"/>
        <v>#REF!</v>
      </c>
      <c r="HF191" s="41" t="e">
        <f t="shared" si="109"/>
        <v>#REF!</v>
      </c>
      <c r="HG191" s="41" t="e">
        <f t="shared" si="109"/>
        <v>#REF!</v>
      </c>
      <c r="HH191" s="41" t="e">
        <f t="shared" si="109"/>
        <v>#REF!</v>
      </c>
      <c r="HI191" s="41" t="e">
        <f t="shared" si="109"/>
        <v>#REF!</v>
      </c>
      <c r="HJ191" s="41" t="e">
        <f t="shared" si="109"/>
        <v>#REF!</v>
      </c>
    </row>
    <row r="192" spans="1:218" ht="14.4" x14ac:dyDescent="0.3">
      <c r="A192" s="42">
        <v>189</v>
      </c>
      <c r="B192" s="43" t="e">
        <f>'CMM2 - AUX CALC'!$GH$67</f>
        <v>#REF!</v>
      </c>
      <c r="GI192" s="41" t="e">
        <f>$B192/(_xlfn.SINGLE(PrazoConcessao)*12-GI$3+1)</f>
        <v>#REF!</v>
      </c>
      <c r="GJ192" s="41" t="e">
        <f t="shared" si="107"/>
        <v>#REF!</v>
      </c>
      <c r="GK192" s="41" t="e">
        <f t="shared" si="107"/>
        <v>#REF!</v>
      </c>
      <c r="GL192" s="41" t="e">
        <f t="shared" si="107"/>
        <v>#REF!</v>
      </c>
      <c r="GM192" s="41" t="e">
        <f t="shared" si="107"/>
        <v>#REF!</v>
      </c>
      <c r="GN192" s="41" t="e">
        <f t="shared" si="107"/>
        <v>#REF!</v>
      </c>
      <c r="GO192" s="41" t="e">
        <f t="shared" si="107"/>
        <v>#REF!</v>
      </c>
      <c r="GP192" s="41" t="e">
        <f t="shared" si="107"/>
        <v>#REF!</v>
      </c>
      <c r="GQ192" s="41" t="e">
        <f t="shared" si="107"/>
        <v>#REF!</v>
      </c>
      <c r="GR192" s="41" t="e">
        <f t="shared" si="107"/>
        <v>#REF!</v>
      </c>
      <c r="GS192" s="41" t="e">
        <f t="shared" si="107"/>
        <v>#REF!</v>
      </c>
      <c r="GT192" s="41" t="e">
        <f t="shared" si="114"/>
        <v>#REF!</v>
      </c>
      <c r="GU192" s="41" t="e">
        <f t="shared" si="114"/>
        <v>#REF!</v>
      </c>
      <c r="GV192" s="41" t="e">
        <f t="shared" si="114"/>
        <v>#REF!</v>
      </c>
      <c r="GW192" s="41" t="e">
        <f t="shared" si="114"/>
        <v>#REF!</v>
      </c>
      <c r="GX192" s="41" t="e">
        <f t="shared" si="114"/>
        <v>#REF!</v>
      </c>
      <c r="GY192" s="41" t="e">
        <f t="shared" si="115"/>
        <v>#REF!</v>
      </c>
      <c r="GZ192" s="41" t="e">
        <f t="shared" si="115"/>
        <v>#REF!</v>
      </c>
      <c r="HA192" s="41" t="e">
        <f t="shared" si="115"/>
        <v>#REF!</v>
      </c>
      <c r="HB192" s="41" t="e">
        <f t="shared" si="115"/>
        <v>#REF!</v>
      </c>
      <c r="HC192" s="41" t="e">
        <f t="shared" si="115"/>
        <v>#REF!</v>
      </c>
      <c r="HD192" s="41" t="e">
        <f t="shared" si="115"/>
        <v>#REF!</v>
      </c>
      <c r="HE192" s="41" t="e">
        <f t="shared" si="109"/>
        <v>#REF!</v>
      </c>
      <c r="HF192" s="41" t="e">
        <f t="shared" si="109"/>
        <v>#REF!</v>
      </c>
      <c r="HG192" s="41" t="e">
        <f t="shared" si="109"/>
        <v>#REF!</v>
      </c>
      <c r="HH192" s="41" t="e">
        <f t="shared" si="109"/>
        <v>#REF!</v>
      </c>
      <c r="HI192" s="41" t="e">
        <f t="shared" si="109"/>
        <v>#REF!</v>
      </c>
      <c r="HJ192" s="41" t="e">
        <f t="shared" si="109"/>
        <v>#REF!</v>
      </c>
    </row>
    <row r="193" spans="1:218" ht="14.4" x14ac:dyDescent="0.3">
      <c r="A193" s="42">
        <v>190</v>
      </c>
      <c r="B193" s="43" t="e">
        <f>'CMM2 - AUX CALC'!$GI$67</f>
        <v>#REF!</v>
      </c>
      <c r="GJ193" s="41" t="e">
        <f>$B193/(_xlfn.SINGLE(PrazoConcessao)*12-GJ$3+1)</f>
        <v>#REF!</v>
      </c>
      <c r="GK193" s="41" t="e">
        <f t="shared" si="107"/>
        <v>#REF!</v>
      </c>
      <c r="GL193" s="41" t="e">
        <f t="shared" si="107"/>
        <v>#REF!</v>
      </c>
      <c r="GM193" s="41" t="e">
        <f t="shared" si="107"/>
        <v>#REF!</v>
      </c>
      <c r="GN193" s="41" t="e">
        <f t="shared" ref="GN193:GS201" si="116">GM193</f>
        <v>#REF!</v>
      </c>
      <c r="GO193" s="41" t="e">
        <f t="shared" si="116"/>
        <v>#REF!</v>
      </c>
      <c r="GP193" s="41" t="e">
        <f t="shared" si="116"/>
        <v>#REF!</v>
      </c>
      <c r="GQ193" s="41" t="e">
        <f t="shared" si="116"/>
        <v>#REF!</v>
      </c>
      <c r="GR193" s="41" t="e">
        <f t="shared" si="116"/>
        <v>#REF!</v>
      </c>
      <c r="GS193" s="41" t="e">
        <f t="shared" si="116"/>
        <v>#REF!</v>
      </c>
      <c r="GT193" s="41" t="e">
        <f t="shared" si="114"/>
        <v>#REF!</v>
      </c>
      <c r="GU193" s="41" t="e">
        <f t="shared" si="114"/>
        <v>#REF!</v>
      </c>
      <c r="GV193" s="41" t="e">
        <f t="shared" si="114"/>
        <v>#REF!</v>
      </c>
      <c r="GW193" s="41" t="e">
        <f t="shared" si="114"/>
        <v>#REF!</v>
      </c>
      <c r="GX193" s="41" t="e">
        <f t="shared" si="114"/>
        <v>#REF!</v>
      </c>
      <c r="GY193" s="41" t="e">
        <f t="shared" si="115"/>
        <v>#REF!</v>
      </c>
      <c r="GZ193" s="41" t="e">
        <f t="shared" si="115"/>
        <v>#REF!</v>
      </c>
      <c r="HA193" s="41" t="e">
        <f t="shared" si="115"/>
        <v>#REF!</v>
      </c>
      <c r="HB193" s="41" t="e">
        <f t="shared" si="115"/>
        <v>#REF!</v>
      </c>
      <c r="HC193" s="41" t="e">
        <f t="shared" si="115"/>
        <v>#REF!</v>
      </c>
      <c r="HD193" s="41" t="e">
        <f t="shared" si="115"/>
        <v>#REF!</v>
      </c>
      <c r="HE193" s="41" t="e">
        <f t="shared" si="109"/>
        <v>#REF!</v>
      </c>
      <c r="HF193" s="41" t="e">
        <f t="shared" si="109"/>
        <v>#REF!</v>
      </c>
      <c r="HG193" s="41" t="e">
        <f t="shared" si="109"/>
        <v>#REF!</v>
      </c>
      <c r="HH193" s="41" t="e">
        <f t="shared" si="109"/>
        <v>#REF!</v>
      </c>
      <c r="HI193" s="41" t="e">
        <f t="shared" si="109"/>
        <v>#REF!</v>
      </c>
      <c r="HJ193" s="41" t="e">
        <f t="shared" si="109"/>
        <v>#REF!</v>
      </c>
    </row>
    <row r="194" spans="1:218" ht="14.4" x14ac:dyDescent="0.3">
      <c r="A194" s="42">
        <v>191</v>
      </c>
      <c r="B194" s="43" t="e">
        <f>'CMM2 - AUX CALC'!$GJ$67</f>
        <v>#REF!</v>
      </c>
      <c r="GK194" s="41" t="e">
        <f>$B194/(_xlfn.SINGLE(PrazoConcessao)*12-GK$3+1)</f>
        <v>#REF!</v>
      </c>
      <c r="GL194" s="41" t="e">
        <f t="shared" ref="GL194:GM195" si="117">GK194</f>
        <v>#REF!</v>
      </c>
      <c r="GM194" s="41" t="e">
        <f t="shared" si="117"/>
        <v>#REF!</v>
      </c>
      <c r="GN194" s="41" t="e">
        <f t="shared" si="116"/>
        <v>#REF!</v>
      </c>
      <c r="GO194" s="41" t="e">
        <f t="shared" si="116"/>
        <v>#REF!</v>
      </c>
      <c r="GP194" s="41" t="e">
        <f t="shared" si="116"/>
        <v>#REF!</v>
      </c>
      <c r="GQ194" s="41" t="e">
        <f t="shared" si="116"/>
        <v>#REF!</v>
      </c>
      <c r="GR194" s="41" t="e">
        <f t="shared" si="116"/>
        <v>#REF!</v>
      </c>
      <c r="GS194" s="41" t="e">
        <f t="shared" si="116"/>
        <v>#REF!</v>
      </c>
      <c r="GT194" s="41" t="e">
        <f t="shared" si="114"/>
        <v>#REF!</v>
      </c>
      <c r="GU194" s="41" t="e">
        <f t="shared" si="114"/>
        <v>#REF!</v>
      </c>
      <c r="GV194" s="41" t="e">
        <f t="shared" si="114"/>
        <v>#REF!</v>
      </c>
      <c r="GW194" s="41" t="e">
        <f t="shared" si="114"/>
        <v>#REF!</v>
      </c>
      <c r="GX194" s="41" t="e">
        <f t="shared" si="114"/>
        <v>#REF!</v>
      </c>
      <c r="GY194" s="41" t="e">
        <f t="shared" si="115"/>
        <v>#REF!</v>
      </c>
      <c r="GZ194" s="41" t="e">
        <f t="shared" si="115"/>
        <v>#REF!</v>
      </c>
      <c r="HA194" s="41" t="e">
        <f t="shared" si="115"/>
        <v>#REF!</v>
      </c>
      <c r="HB194" s="41" t="e">
        <f t="shared" si="115"/>
        <v>#REF!</v>
      </c>
      <c r="HC194" s="41" t="e">
        <f t="shared" si="115"/>
        <v>#REF!</v>
      </c>
      <c r="HD194" s="41" t="e">
        <f t="shared" si="115"/>
        <v>#REF!</v>
      </c>
      <c r="HE194" s="41" t="e">
        <f t="shared" si="109"/>
        <v>#REF!</v>
      </c>
      <c r="HF194" s="41" t="e">
        <f t="shared" si="109"/>
        <v>#REF!</v>
      </c>
      <c r="HG194" s="41" t="e">
        <f t="shared" si="109"/>
        <v>#REF!</v>
      </c>
      <c r="HH194" s="41" t="e">
        <f t="shared" si="109"/>
        <v>#REF!</v>
      </c>
      <c r="HI194" s="41" t="e">
        <f t="shared" si="109"/>
        <v>#REF!</v>
      </c>
      <c r="HJ194" s="41" t="e">
        <f t="shared" si="109"/>
        <v>#REF!</v>
      </c>
    </row>
    <row r="195" spans="1:218" ht="14.4" x14ac:dyDescent="0.3">
      <c r="A195" s="42">
        <v>192</v>
      </c>
      <c r="B195" s="43" t="e">
        <f>'CMM2 - AUX CALC'!$GK$67</f>
        <v>#REF!</v>
      </c>
      <c r="GL195" s="41" t="e">
        <f>$B195/(_xlfn.SINGLE(PrazoConcessao)*12-GL$3+1)</f>
        <v>#REF!</v>
      </c>
      <c r="GM195" s="41" t="e">
        <f t="shared" si="117"/>
        <v>#REF!</v>
      </c>
      <c r="GN195" s="41" t="e">
        <f t="shared" si="116"/>
        <v>#REF!</v>
      </c>
      <c r="GO195" s="41" t="e">
        <f t="shared" si="116"/>
        <v>#REF!</v>
      </c>
      <c r="GP195" s="41" t="e">
        <f t="shared" si="116"/>
        <v>#REF!</v>
      </c>
      <c r="GQ195" s="41" t="e">
        <f t="shared" si="116"/>
        <v>#REF!</v>
      </c>
      <c r="GR195" s="41" t="e">
        <f t="shared" si="116"/>
        <v>#REF!</v>
      </c>
      <c r="GS195" s="41" t="e">
        <f t="shared" si="116"/>
        <v>#REF!</v>
      </c>
      <c r="GT195" s="41" t="e">
        <f t="shared" si="114"/>
        <v>#REF!</v>
      </c>
      <c r="GU195" s="41" t="e">
        <f t="shared" si="114"/>
        <v>#REF!</v>
      </c>
      <c r="GV195" s="41" t="e">
        <f t="shared" si="114"/>
        <v>#REF!</v>
      </c>
      <c r="GW195" s="41" t="e">
        <f t="shared" si="114"/>
        <v>#REF!</v>
      </c>
      <c r="GX195" s="41" t="e">
        <f t="shared" si="114"/>
        <v>#REF!</v>
      </c>
      <c r="GY195" s="41" t="e">
        <f t="shared" si="115"/>
        <v>#REF!</v>
      </c>
      <c r="GZ195" s="41" t="e">
        <f t="shared" si="115"/>
        <v>#REF!</v>
      </c>
      <c r="HA195" s="41" t="e">
        <f t="shared" si="115"/>
        <v>#REF!</v>
      </c>
      <c r="HB195" s="41" t="e">
        <f t="shared" si="115"/>
        <v>#REF!</v>
      </c>
      <c r="HC195" s="41" t="e">
        <f t="shared" si="115"/>
        <v>#REF!</v>
      </c>
      <c r="HD195" s="41" t="e">
        <f t="shared" si="115"/>
        <v>#REF!</v>
      </c>
      <c r="HE195" s="41" t="e">
        <f t="shared" si="109"/>
        <v>#REF!</v>
      </c>
      <c r="HF195" s="41" t="e">
        <f t="shared" si="109"/>
        <v>#REF!</v>
      </c>
      <c r="HG195" s="41" t="e">
        <f t="shared" si="109"/>
        <v>#REF!</v>
      </c>
      <c r="HH195" s="41" t="e">
        <f t="shared" si="109"/>
        <v>#REF!</v>
      </c>
      <c r="HI195" s="41" t="e">
        <f t="shared" si="109"/>
        <v>#REF!</v>
      </c>
      <c r="HJ195" s="41" t="e">
        <f t="shared" si="109"/>
        <v>#REF!</v>
      </c>
    </row>
    <row r="196" spans="1:218" ht="14.4" x14ac:dyDescent="0.3">
      <c r="A196" s="42">
        <v>193</v>
      </c>
      <c r="B196" s="43" t="e">
        <f>'CMM2 - AUX CALC'!$GL$67</f>
        <v>#REF!</v>
      </c>
      <c r="GM196" s="41" t="e">
        <f>$B196/(_xlfn.SINGLE(PrazoConcessao)*12-GM$3+1)</f>
        <v>#REF!</v>
      </c>
      <c r="GN196" s="41" t="e">
        <f t="shared" si="116"/>
        <v>#REF!</v>
      </c>
      <c r="GO196" s="41" t="e">
        <f t="shared" si="116"/>
        <v>#REF!</v>
      </c>
      <c r="GP196" s="41" t="e">
        <f t="shared" si="116"/>
        <v>#REF!</v>
      </c>
      <c r="GQ196" s="41" t="e">
        <f t="shared" si="116"/>
        <v>#REF!</v>
      </c>
      <c r="GR196" s="41" t="e">
        <f t="shared" si="116"/>
        <v>#REF!</v>
      </c>
      <c r="GS196" s="41" t="e">
        <f t="shared" si="116"/>
        <v>#REF!</v>
      </c>
      <c r="GT196" s="41" t="e">
        <f t="shared" si="114"/>
        <v>#REF!</v>
      </c>
      <c r="GU196" s="41" t="e">
        <f t="shared" si="114"/>
        <v>#REF!</v>
      </c>
      <c r="GV196" s="41" t="e">
        <f t="shared" si="114"/>
        <v>#REF!</v>
      </c>
      <c r="GW196" s="41" t="e">
        <f t="shared" si="114"/>
        <v>#REF!</v>
      </c>
      <c r="GX196" s="41" t="e">
        <f t="shared" si="114"/>
        <v>#REF!</v>
      </c>
      <c r="GY196" s="41" t="e">
        <f t="shared" si="115"/>
        <v>#REF!</v>
      </c>
      <c r="GZ196" s="41" t="e">
        <f t="shared" si="115"/>
        <v>#REF!</v>
      </c>
      <c r="HA196" s="41" t="e">
        <f t="shared" si="115"/>
        <v>#REF!</v>
      </c>
      <c r="HB196" s="41" t="e">
        <f t="shared" si="115"/>
        <v>#REF!</v>
      </c>
      <c r="HC196" s="41" t="e">
        <f t="shared" si="115"/>
        <v>#REF!</v>
      </c>
      <c r="HD196" s="41" t="e">
        <f t="shared" si="115"/>
        <v>#REF!</v>
      </c>
      <c r="HE196" s="41" t="e">
        <f t="shared" si="109"/>
        <v>#REF!</v>
      </c>
      <c r="HF196" s="41" t="e">
        <f t="shared" si="109"/>
        <v>#REF!</v>
      </c>
      <c r="HG196" s="41" t="e">
        <f t="shared" si="109"/>
        <v>#REF!</v>
      </c>
      <c r="HH196" s="41" t="e">
        <f t="shared" si="109"/>
        <v>#REF!</v>
      </c>
      <c r="HI196" s="41" t="e">
        <f t="shared" si="109"/>
        <v>#REF!</v>
      </c>
      <c r="HJ196" s="41" t="e">
        <f t="shared" si="109"/>
        <v>#REF!</v>
      </c>
    </row>
    <row r="197" spans="1:218" ht="14.4" x14ac:dyDescent="0.3">
      <c r="A197" s="42">
        <v>194</v>
      </c>
      <c r="B197" s="43" t="e">
        <f>'CMM2 - AUX CALC'!$GM$67</f>
        <v>#REF!</v>
      </c>
      <c r="GN197" s="41" t="e">
        <f>$B197/(_xlfn.SINGLE(PrazoConcessao)*12-GN$3+1)</f>
        <v>#REF!</v>
      </c>
      <c r="GO197" s="41" t="e">
        <f t="shared" si="116"/>
        <v>#REF!</v>
      </c>
      <c r="GP197" s="41" t="e">
        <f t="shared" si="116"/>
        <v>#REF!</v>
      </c>
      <c r="GQ197" s="41" t="e">
        <f t="shared" si="116"/>
        <v>#REF!</v>
      </c>
      <c r="GR197" s="41" t="e">
        <f t="shared" si="116"/>
        <v>#REF!</v>
      </c>
      <c r="GS197" s="41" t="e">
        <f t="shared" si="116"/>
        <v>#REF!</v>
      </c>
      <c r="GT197" s="41" t="e">
        <f t="shared" si="114"/>
        <v>#REF!</v>
      </c>
      <c r="GU197" s="41" t="e">
        <f t="shared" si="114"/>
        <v>#REF!</v>
      </c>
      <c r="GV197" s="41" t="e">
        <f t="shared" si="114"/>
        <v>#REF!</v>
      </c>
      <c r="GW197" s="41" t="e">
        <f t="shared" si="114"/>
        <v>#REF!</v>
      </c>
      <c r="GX197" s="41" t="e">
        <f t="shared" si="114"/>
        <v>#REF!</v>
      </c>
      <c r="GY197" s="41" t="e">
        <f t="shared" si="115"/>
        <v>#REF!</v>
      </c>
      <c r="GZ197" s="41" t="e">
        <f t="shared" si="115"/>
        <v>#REF!</v>
      </c>
      <c r="HA197" s="41" t="e">
        <f t="shared" si="115"/>
        <v>#REF!</v>
      </c>
      <c r="HB197" s="41" t="e">
        <f t="shared" si="115"/>
        <v>#REF!</v>
      </c>
      <c r="HC197" s="41" t="e">
        <f t="shared" si="115"/>
        <v>#REF!</v>
      </c>
      <c r="HD197" s="41" t="e">
        <f t="shared" si="115"/>
        <v>#REF!</v>
      </c>
      <c r="HE197" s="41" t="e">
        <f t="shared" si="109"/>
        <v>#REF!</v>
      </c>
      <c r="HF197" s="41" t="e">
        <f t="shared" si="109"/>
        <v>#REF!</v>
      </c>
      <c r="HG197" s="41" t="e">
        <f t="shared" si="109"/>
        <v>#REF!</v>
      </c>
      <c r="HH197" s="41" t="e">
        <f t="shared" si="109"/>
        <v>#REF!</v>
      </c>
      <c r="HI197" s="41" t="e">
        <f t="shared" si="109"/>
        <v>#REF!</v>
      </c>
      <c r="HJ197" s="41" t="e">
        <f t="shared" si="109"/>
        <v>#REF!</v>
      </c>
    </row>
    <row r="198" spans="1:218" ht="14.4" x14ac:dyDescent="0.3">
      <c r="A198" s="42">
        <v>195</v>
      </c>
      <c r="B198" s="43" t="e">
        <f>'CMM2 - AUX CALC'!$GN$67</f>
        <v>#REF!</v>
      </c>
      <c r="GO198" s="41" t="e">
        <f>$B198/(_xlfn.SINGLE(PrazoConcessao)*12-GO$3+1)</f>
        <v>#REF!</v>
      </c>
      <c r="GP198" s="41" t="e">
        <f t="shared" si="116"/>
        <v>#REF!</v>
      </c>
      <c r="GQ198" s="41" t="e">
        <f t="shared" si="116"/>
        <v>#REF!</v>
      </c>
      <c r="GR198" s="41" t="e">
        <f t="shared" si="116"/>
        <v>#REF!</v>
      </c>
      <c r="GS198" s="41" t="e">
        <f t="shared" si="116"/>
        <v>#REF!</v>
      </c>
      <c r="GT198" s="41" t="e">
        <f t="shared" si="114"/>
        <v>#REF!</v>
      </c>
      <c r="GU198" s="41" t="e">
        <f t="shared" si="114"/>
        <v>#REF!</v>
      </c>
      <c r="GV198" s="41" t="e">
        <f t="shared" si="114"/>
        <v>#REF!</v>
      </c>
      <c r="GW198" s="41" t="e">
        <f t="shared" si="114"/>
        <v>#REF!</v>
      </c>
      <c r="GX198" s="41" t="e">
        <f t="shared" si="114"/>
        <v>#REF!</v>
      </c>
      <c r="GY198" s="41" t="e">
        <f t="shared" si="115"/>
        <v>#REF!</v>
      </c>
      <c r="GZ198" s="41" t="e">
        <f t="shared" si="115"/>
        <v>#REF!</v>
      </c>
      <c r="HA198" s="41" t="e">
        <f t="shared" si="115"/>
        <v>#REF!</v>
      </c>
      <c r="HB198" s="41" t="e">
        <f t="shared" si="115"/>
        <v>#REF!</v>
      </c>
      <c r="HC198" s="41" t="e">
        <f t="shared" si="115"/>
        <v>#REF!</v>
      </c>
      <c r="HD198" s="41" t="e">
        <f t="shared" si="115"/>
        <v>#REF!</v>
      </c>
      <c r="HE198" s="41" t="e">
        <f t="shared" si="109"/>
        <v>#REF!</v>
      </c>
      <c r="HF198" s="41" t="e">
        <f t="shared" si="109"/>
        <v>#REF!</v>
      </c>
      <c r="HG198" s="41" t="e">
        <f t="shared" si="109"/>
        <v>#REF!</v>
      </c>
      <c r="HH198" s="41" t="e">
        <f t="shared" si="109"/>
        <v>#REF!</v>
      </c>
      <c r="HI198" s="41" t="e">
        <f t="shared" si="109"/>
        <v>#REF!</v>
      </c>
      <c r="HJ198" s="41" t="e">
        <f t="shared" si="109"/>
        <v>#REF!</v>
      </c>
    </row>
    <row r="199" spans="1:218" ht="14.4" x14ac:dyDescent="0.3">
      <c r="A199" s="42">
        <v>196</v>
      </c>
      <c r="B199" s="43" t="e">
        <f>'CMM2 - AUX CALC'!$GO$67</f>
        <v>#REF!</v>
      </c>
      <c r="GP199" s="41" t="e">
        <f>$B199/(_xlfn.SINGLE(PrazoConcessao)*12-GP$3+1)</f>
        <v>#REF!</v>
      </c>
      <c r="GQ199" s="41" t="e">
        <f t="shared" si="116"/>
        <v>#REF!</v>
      </c>
      <c r="GR199" s="41" t="e">
        <f t="shared" si="116"/>
        <v>#REF!</v>
      </c>
      <c r="GS199" s="41" t="e">
        <f t="shared" si="116"/>
        <v>#REF!</v>
      </c>
      <c r="GT199" s="41" t="e">
        <f t="shared" si="114"/>
        <v>#REF!</v>
      </c>
      <c r="GU199" s="41" t="e">
        <f t="shared" si="114"/>
        <v>#REF!</v>
      </c>
      <c r="GV199" s="41" t="e">
        <f t="shared" si="114"/>
        <v>#REF!</v>
      </c>
      <c r="GW199" s="41" t="e">
        <f t="shared" si="114"/>
        <v>#REF!</v>
      </c>
      <c r="GX199" s="41" t="e">
        <f t="shared" si="114"/>
        <v>#REF!</v>
      </c>
      <c r="GY199" s="41" t="e">
        <f t="shared" si="115"/>
        <v>#REF!</v>
      </c>
      <c r="GZ199" s="41" t="e">
        <f t="shared" si="115"/>
        <v>#REF!</v>
      </c>
      <c r="HA199" s="41" t="e">
        <f t="shared" si="115"/>
        <v>#REF!</v>
      </c>
      <c r="HB199" s="41" t="e">
        <f t="shared" si="115"/>
        <v>#REF!</v>
      </c>
      <c r="HC199" s="41" t="e">
        <f t="shared" si="115"/>
        <v>#REF!</v>
      </c>
      <c r="HD199" s="41" t="e">
        <f t="shared" si="115"/>
        <v>#REF!</v>
      </c>
      <c r="HE199" s="41" t="e">
        <f t="shared" si="109"/>
        <v>#REF!</v>
      </c>
      <c r="HF199" s="41" t="e">
        <f t="shared" si="109"/>
        <v>#REF!</v>
      </c>
      <c r="HG199" s="41" t="e">
        <f t="shared" si="109"/>
        <v>#REF!</v>
      </c>
      <c r="HH199" s="41" t="e">
        <f t="shared" si="109"/>
        <v>#REF!</v>
      </c>
      <c r="HI199" s="41" t="e">
        <f t="shared" si="109"/>
        <v>#REF!</v>
      </c>
      <c r="HJ199" s="41" t="e">
        <f t="shared" si="109"/>
        <v>#REF!</v>
      </c>
    </row>
    <row r="200" spans="1:218" ht="14.4" x14ac:dyDescent="0.3">
      <c r="A200" s="42">
        <v>197</v>
      </c>
      <c r="B200" s="43" t="e">
        <f>'CMM2 - AUX CALC'!$GP$67</f>
        <v>#REF!</v>
      </c>
      <c r="GQ200" s="41" t="e">
        <f>$B200/(_xlfn.SINGLE(PrazoConcessao)*12-GQ$3+1)</f>
        <v>#REF!</v>
      </c>
      <c r="GR200" s="41" t="e">
        <f t="shared" si="116"/>
        <v>#REF!</v>
      </c>
      <c r="GS200" s="41" t="e">
        <f t="shared" si="116"/>
        <v>#REF!</v>
      </c>
      <c r="GT200" s="41" t="e">
        <f t="shared" si="114"/>
        <v>#REF!</v>
      </c>
      <c r="GU200" s="41" t="e">
        <f t="shared" si="114"/>
        <v>#REF!</v>
      </c>
      <c r="GV200" s="41" t="e">
        <f t="shared" si="114"/>
        <v>#REF!</v>
      </c>
      <c r="GW200" s="41" t="e">
        <f t="shared" si="114"/>
        <v>#REF!</v>
      </c>
      <c r="GX200" s="41" t="e">
        <f t="shared" si="114"/>
        <v>#REF!</v>
      </c>
      <c r="GY200" s="41" t="e">
        <f t="shared" si="115"/>
        <v>#REF!</v>
      </c>
      <c r="GZ200" s="41" t="e">
        <f t="shared" si="115"/>
        <v>#REF!</v>
      </c>
      <c r="HA200" s="41" t="e">
        <f t="shared" si="115"/>
        <v>#REF!</v>
      </c>
      <c r="HB200" s="41" t="e">
        <f t="shared" si="115"/>
        <v>#REF!</v>
      </c>
      <c r="HC200" s="41" t="e">
        <f t="shared" si="115"/>
        <v>#REF!</v>
      </c>
      <c r="HD200" s="41" t="e">
        <f t="shared" si="115"/>
        <v>#REF!</v>
      </c>
      <c r="HE200" s="41" t="e">
        <f t="shared" si="109"/>
        <v>#REF!</v>
      </c>
      <c r="HF200" s="41" t="e">
        <f t="shared" si="109"/>
        <v>#REF!</v>
      </c>
      <c r="HG200" s="41" t="e">
        <f t="shared" si="109"/>
        <v>#REF!</v>
      </c>
      <c r="HH200" s="41" t="e">
        <f t="shared" si="109"/>
        <v>#REF!</v>
      </c>
      <c r="HI200" s="41" t="e">
        <f t="shared" si="109"/>
        <v>#REF!</v>
      </c>
      <c r="HJ200" s="41" t="e">
        <f t="shared" si="109"/>
        <v>#REF!</v>
      </c>
    </row>
    <row r="201" spans="1:218" ht="14.4" x14ac:dyDescent="0.3">
      <c r="A201" s="42">
        <v>198</v>
      </c>
      <c r="B201" s="43" t="e">
        <f>'CMM2 - AUX CALC'!$GQ$67</f>
        <v>#REF!</v>
      </c>
      <c r="GR201" s="41" t="e">
        <f>$B201/(_xlfn.SINGLE(PrazoConcessao)*12-GR$3+1)</f>
        <v>#REF!</v>
      </c>
      <c r="GS201" s="41" t="e">
        <f t="shared" si="116"/>
        <v>#REF!</v>
      </c>
      <c r="GT201" s="41" t="e">
        <f t="shared" si="114"/>
        <v>#REF!</v>
      </c>
      <c r="GU201" s="41" t="e">
        <f t="shared" si="114"/>
        <v>#REF!</v>
      </c>
      <c r="GV201" s="41" t="e">
        <f t="shared" si="114"/>
        <v>#REF!</v>
      </c>
      <c r="GW201" s="41" t="e">
        <f t="shared" si="114"/>
        <v>#REF!</v>
      </c>
      <c r="GX201" s="41" t="e">
        <f t="shared" si="114"/>
        <v>#REF!</v>
      </c>
      <c r="GY201" s="41" t="e">
        <f t="shared" si="115"/>
        <v>#REF!</v>
      </c>
      <c r="GZ201" s="41" t="e">
        <f t="shared" si="115"/>
        <v>#REF!</v>
      </c>
      <c r="HA201" s="41" t="e">
        <f t="shared" si="115"/>
        <v>#REF!</v>
      </c>
      <c r="HB201" s="41" t="e">
        <f t="shared" si="115"/>
        <v>#REF!</v>
      </c>
      <c r="HC201" s="41" t="e">
        <f t="shared" si="115"/>
        <v>#REF!</v>
      </c>
      <c r="HD201" s="41" t="e">
        <f t="shared" si="115"/>
        <v>#REF!</v>
      </c>
      <c r="HE201" s="41" t="e">
        <f t="shared" si="109"/>
        <v>#REF!</v>
      </c>
      <c r="HF201" s="41" t="e">
        <f t="shared" si="109"/>
        <v>#REF!</v>
      </c>
      <c r="HG201" s="41" t="e">
        <f t="shared" si="109"/>
        <v>#REF!</v>
      </c>
      <c r="HH201" s="41" t="e">
        <f t="shared" si="109"/>
        <v>#REF!</v>
      </c>
      <c r="HI201" s="41" t="e">
        <f t="shared" si="109"/>
        <v>#REF!</v>
      </c>
      <c r="HJ201" s="41" t="e">
        <f t="shared" si="109"/>
        <v>#REF!</v>
      </c>
    </row>
    <row r="202" spans="1:218" ht="14.4" x14ac:dyDescent="0.3">
      <c r="A202" s="42">
        <v>199</v>
      </c>
      <c r="B202" s="43" t="e">
        <f>'CMM2 - AUX CALC'!$GR$67</f>
        <v>#REF!</v>
      </c>
      <c r="GS202" s="41" t="e">
        <f>$B202/(_xlfn.SINGLE(PrazoConcessao)*12-GS$3+1)</f>
        <v>#REF!</v>
      </c>
      <c r="GT202" s="41" t="e">
        <f t="shared" si="114"/>
        <v>#REF!</v>
      </c>
      <c r="GU202" s="41" t="e">
        <f t="shared" si="114"/>
        <v>#REF!</v>
      </c>
      <c r="GV202" s="41" t="e">
        <f t="shared" si="114"/>
        <v>#REF!</v>
      </c>
      <c r="GW202" s="41" t="e">
        <f t="shared" si="114"/>
        <v>#REF!</v>
      </c>
      <c r="GX202" s="41" t="e">
        <f t="shared" si="114"/>
        <v>#REF!</v>
      </c>
      <c r="GY202" s="41" t="e">
        <f t="shared" si="115"/>
        <v>#REF!</v>
      </c>
      <c r="GZ202" s="41" t="e">
        <f t="shared" si="115"/>
        <v>#REF!</v>
      </c>
      <c r="HA202" s="41" t="e">
        <f t="shared" si="115"/>
        <v>#REF!</v>
      </c>
      <c r="HB202" s="41" t="e">
        <f t="shared" si="115"/>
        <v>#REF!</v>
      </c>
      <c r="HC202" s="41" t="e">
        <f t="shared" si="115"/>
        <v>#REF!</v>
      </c>
      <c r="HD202" s="41" t="e">
        <f t="shared" si="115"/>
        <v>#REF!</v>
      </c>
      <c r="HE202" s="41" t="e">
        <f t="shared" si="109"/>
        <v>#REF!</v>
      </c>
      <c r="HF202" s="41" t="e">
        <f t="shared" si="109"/>
        <v>#REF!</v>
      </c>
      <c r="HG202" s="41" t="e">
        <f t="shared" si="109"/>
        <v>#REF!</v>
      </c>
      <c r="HH202" s="41" t="e">
        <f t="shared" si="109"/>
        <v>#REF!</v>
      </c>
      <c r="HI202" s="41" t="e">
        <f t="shared" si="109"/>
        <v>#REF!</v>
      </c>
      <c r="HJ202" s="41" t="e">
        <f t="shared" si="109"/>
        <v>#REF!</v>
      </c>
    </row>
    <row r="203" spans="1:218" ht="14.4" x14ac:dyDescent="0.3">
      <c r="A203" s="42">
        <v>200</v>
      </c>
      <c r="B203" s="43" t="e">
        <f>'CMM2 - AUX CALC'!$GS$67</f>
        <v>#REF!</v>
      </c>
      <c r="GT203" s="41" t="e">
        <f>$B203/(_xlfn.SINGLE(PrazoConcessao)*12-GT$3+1)</f>
        <v>#REF!</v>
      </c>
      <c r="GU203" s="41" t="e">
        <f t="shared" si="114"/>
        <v>#REF!</v>
      </c>
      <c r="GV203" s="41" t="e">
        <f t="shared" si="114"/>
        <v>#REF!</v>
      </c>
      <c r="GW203" s="41" t="e">
        <f t="shared" si="114"/>
        <v>#REF!</v>
      </c>
      <c r="GX203" s="41" t="e">
        <f t="shared" si="114"/>
        <v>#REF!</v>
      </c>
      <c r="GY203" s="41" t="e">
        <f t="shared" si="115"/>
        <v>#REF!</v>
      </c>
      <c r="GZ203" s="41" t="e">
        <f t="shared" si="115"/>
        <v>#REF!</v>
      </c>
      <c r="HA203" s="41" t="e">
        <f t="shared" si="115"/>
        <v>#REF!</v>
      </c>
      <c r="HB203" s="41" t="e">
        <f t="shared" si="115"/>
        <v>#REF!</v>
      </c>
      <c r="HC203" s="41" t="e">
        <f t="shared" si="115"/>
        <v>#REF!</v>
      </c>
      <c r="HD203" s="41" t="e">
        <f t="shared" si="115"/>
        <v>#REF!</v>
      </c>
      <c r="HE203" s="41" t="e">
        <f t="shared" si="109"/>
        <v>#REF!</v>
      </c>
      <c r="HF203" s="41" t="e">
        <f t="shared" si="109"/>
        <v>#REF!</v>
      </c>
      <c r="HG203" s="41" t="e">
        <f t="shared" si="109"/>
        <v>#REF!</v>
      </c>
      <c r="HH203" s="41" t="e">
        <f t="shared" si="109"/>
        <v>#REF!</v>
      </c>
      <c r="HI203" s="41" t="e">
        <f t="shared" si="109"/>
        <v>#REF!</v>
      </c>
      <c r="HJ203" s="41" t="e">
        <f t="shared" si="109"/>
        <v>#REF!</v>
      </c>
    </row>
    <row r="204" spans="1:218" ht="14.4" x14ac:dyDescent="0.3">
      <c r="A204" s="42">
        <v>201</v>
      </c>
      <c r="B204" s="43" t="e">
        <f>'CMM2 - AUX CALC'!$GT$67</f>
        <v>#REF!</v>
      </c>
      <c r="GU204" s="41" t="e">
        <f>$B204/(_xlfn.SINGLE(PrazoConcessao)*12-GU$3+1)</f>
        <v>#REF!</v>
      </c>
      <c r="GV204" s="41" t="e">
        <f t="shared" si="114"/>
        <v>#REF!</v>
      </c>
      <c r="GW204" s="41" t="e">
        <f t="shared" si="114"/>
        <v>#REF!</v>
      </c>
      <c r="GX204" s="41" t="e">
        <f t="shared" si="114"/>
        <v>#REF!</v>
      </c>
      <c r="GY204" s="41" t="e">
        <f t="shared" si="115"/>
        <v>#REF!</v>
      </c>
      <c r="GZ204" s="41" t="e">
        <f t="shared" si="115"/>
        <v>#REF!</v>
      </c>
      <c r="HA204" s="41" t="e">
        <f t="shared" si="115"/>
        <v>#REF!</v>
      </c>
      <c r="HB204" s="41" t="e">
        <f t="shared" si="115"/>
        <v>#REF!</v>
      </c>
      <c r="HC204" s="41" t="e">
        <f t="shared" si="115"/>
        <v>#REF!</v>
      </c>
      <c r="HD204" s="41" t="e">
        <f t="shared" si="115"/>
        <v>#REF!</v>
      </c>
      <c r="HE204" s="41" t="e">
        <f t="shared" si="109"/>
        <v>#REF!</v>
      </c>
      <c r="HF204" s="41" t="e">
        <f t="shared" si="109"/>
        <v>#REF!</v>
      </c>
      <c r="HG204" s="41" t="e">
        <f t="shared" si="109"/>
        <v>#REF!</v>
      </c>
      <c r="HH204" s="41" t="e">
        <f t="shared" si="109"/>
        <v>#REF!</v>
      </c>
      <c r="HI204" s="41" t="e">
        <f t="shared" si="109"/>
        <v>#REF!</v>
      </c>
      <c r="HJ204" s="41" t="e">
        <f t="shared" si="109"/>
        <v>#REF!</v>
      </c>
    </row>
    <row r="205" spans="1:218" ht="14.4" x14ac:dyDescent="0.3">
      <c r="A205" s="42">
        <v>202</v>
      </c>
      <c r="B205" s="43" t="e">
        <f>'CMM2 - AUX CALC'!$GU$67</f>
        <v>#REF!</v>
      </c>
      <c r="GV205" s="41" t="e">
        <f>$B205/(_xlfn.SINGLE(PrazoConcessao)*12-GV$3+1)</f>
        <v>#REF!</v>
      </c>
      <c r="GW205" s="41" t="e">
        <f t="shared" si="114"/>
        <v>#REF!</v>
      </c>
      <c r="GX205" s="41" t="e">
        <f t="shared" si="114"/>
        <v>#REF!</v>
      </c>
      <c r="GY205" s="41" t="e">
        <f t="shared" si="115"/>
        <v>#REF!</v>
      </c>
      <c r="GZ205" s="41" t="e">
        <f t="shared" si="115"/>
        <v>#REF!</v>
      </c>
      <c r="HA205" s="41" t="e">
        <f t="shared" si="115"/>
        <v>#REF!</v>
      </c>
      <c r="HB205" s="41" t="e">
        <f t="shared" si="115"/>
        <v>#REF!</v>
      </c>
      <c r="HC205" s="41" t="e">
        <f t="shared" si="115"/>
        <v>#REF!</v>
      </c>
      <c r="HD205" s="41" t="e">
        <f t="shared" si="115"/>
        <v>#REF!</v>
      </c>
      <c r="HE205" s="41" t="e">
        <f t="shared" si="109"/>
        <v>#REF!</v>
      </c>
      <c r="HF205" s="41" t="e">
        <f t="shared" si="109"/>
        <v>#REF!</v>
      </c>
      <c r="HG205" s="41" t="e">
        <f t="shared" si="109"/>
        <v>#REF!</v>
      </c>
      <c r="HH205" s="41" t="e">
        <f t="shared" ref="HH205:HJ218" si="118">HG205</f>
        <v>#REF!</v>
      </c>
      <c r="HI205" s="41" t="e">
        <f t="shared" si="118"/>
        <v>#REF!</v>
      </c>
      <c r="HJ205" s="41" t="e">
        <f t="shared" si="118"/>
        <v>#REF!</v>
      </c>
    </row>
    <row r="206" spans="1:218" ht="14.4" x14ac:dyDescent="0.3">
      <c r="A206" s="42">
        <v>203</v>
      </c>
      <c r="B206" s="43" t="e">
        <f>'CMM2 - AUX CALC'!$GV$67</f>
        <v>#REF!</v>
      </c>
      <c r="GW206" s="41" t="e">
        <f>$B206/(_xlfn.SINGLE(PrazoConcessao)*12-GW$3+1)</f>
        <v>#REF!</v>
      </c>
      <c r="GX206" s="41" t="e">
        <f t="shared" si="114"/>
        <v>#REF!</v>
      </c>
      <c r="GY206" s="41" t="e">
        <f t="shared" si="115"/>
        <v>#REF!</v>
      </c>
      <c r="GZ206" s="41" t="e">
        <f t="shared" si="115"/>
        <v>#REF!</v>
      </c>
      <c r="HA206" s="41" t="e">
        <f t="shared" si="115"/>
        <v>#REF!</v>
      </c>
      <c r="HB206" s="41" t="e">
        <f t="shared" si="115"/>
        <v>#REF!</v>
      </c>
      <c r="HC206" s="41" t="e">
        <f t="shared" si="115"/>
        <v>#REF!</v>
      </c>
      <c r="HD206" s="41" t="e">
        <f t="shared" si="115"/>
        <v>#REF!</v>
      </c>
      <c r="HE206" s="41" t="e">
        <f t="shared" si="115"/>
        <v>#REF!</v>
      </c>
      <c r="HF206" s="41" t="e">
        <f t="shared" si="115"/>
        <v>#REF!</v>
      </c>
      <c r="HG206" s="41" t="e">
        <f t="shared" si="115"/>
        <v>#REF!</v>
      </c>
      <c r="HH206" s="41" t="e">
        <f t="shared" si="118"/>
        <v>#REF!</v>
      </c>
      <c r="HI206" s="41" t="e">
        <f t="shared" si="118"/>
        <v>#REF!</v>
      </c>
      <c r="HJ206" s="41" t="e">
        <f t="shared" si="118"/>
        <v>#REF!</v>
      </c>
    </row>
    <row r="207" spans="1:218" ht="14.4" x14ac:dyDescent="0.3">
      <c r="A207" s="42">
        <v>204</v>
      </c>
      <c r="B207" s="43" t="e">
        <f>'CMM2 - AUX CALC'!$GW$67</f>
        <v>#REF!</v>
      </c>
      <c r="GX207" s="41" t="e">
        <f>$B207/(_xlfn.SINGLE(PrazoConcessao)*12-GX$3+1)</f>
        <v>#REF!</v>
      </c>
      <c r="GY207" s="41" t="e">
        <f t="shared" si="115"/>
        <v>#REF!</v>
      </c>
      <c r="GZ207" s="41" t="e">
        <f t="shared" si="115"/>
        <v>#REF!</v>
      </c>
      <c r="HA207" s="41" t="e">
        <f t="shared" si="115"/>
        <v>#REF!</v>
      </c>
      <c r="HB207" s="41" t="e">
        <f t="shared" si="115"/>
        <v>#REF!</v>
      </c>
      <c r="HC207" s="41" t="e">
        <f t="shared" si="115"/>
        <v>#REF!</v>
      </c>
      <c r="HD207" s="41" t="e">
        <f t="shared" si="115"/>
        <v>#REF!</v>
      </c>
      <c r="HE207" s="41" t="e">
        <f t="shared" si="115"/>
        <v>#REF!</v>
      </c>
      <c r="HF207" s="41" t="e">
        <f t="shared" si="115"/>
        <v>#REF!</v>
      </c>
      <c r="HG207" s="41" t="e">
        <f t="shared" si="115"/>
        <v>#REF!</v>
      </c>
      <c r="HH207" s="41" t="e">
        <f t="shared" si="118"/>
        <v>#REF!</v>
      </c>
      <c r="HI207" s="41" t="e">
        <f t="shared" si="118"/>
        <v>#REF!</v>
      </c>
      <c r="HJ207" s="41" t="e">
        <f t="shared" si="118"/>
        <v>#REF!</v>
      </c>
    </row>
    <row r="208" spans="1:218" ht="14.4" x14ac:dyDescent="0.3">
      <c r="A208" s="42">
        <v>205</v>
      </c>
      <c r="B208" s="43" t="e">
        <f>'CMM2 - AUX CALC'!$GX$67</f>
        <v>#REF!</v>
      </c>
      <c r="GY208" s="41" t="e">
        <f>$B208/(_xlfn.SINGLE(PrazoConcessao)*12-GY$3+1)</f>
        <v>#REF!</v>
      </c>
      <c r="GZ208" s="41" t="e">
        <f t="shared" si="115"/>
        <v>#REF!</v>
      </c>
      <c r="HA208" s="41" t="e">
        <f t="shared" si="115"/>
        <v>#REF!</v>
      </c>
      <c r="HB208" s="41" t="e">
        <f t="shared" si="115"/>
        <v>#REF!</v>
      </c>
      <c r="HC208" s="41" t="e">
        <f t="shared" si="115"/>
        <v>#REF!</v>
      </c>
      <c r="HD208" s="41" t="e">
        <f t="shared" si="115"/>
        <v>#REF!</v>
      </c>
      <c r="HE208" s="41" t="e">
        <f t="shared" si="115"/>
        <v>#REF!</v>
      </c>
      <c r="HF208" s="41" t="e">
        <f t="shared" si="115"/>
        <v>#REF!</v>
      </c>
      <c r="HG208" s="41" t="e">
        <f t="shared" si="115"/>
        <v>#REF!</v>
      </c>
      <c r="HH208" s="41" t="e">
        <f t="shared" si="118"/>
        <v>#REF!</v>
      </c>
      <c r="HI208" s="41" t="e">
        <f t="shared" si="118"/>
        <v>#REF!</v>
      </c>
      <c r="HJ208" s="41" t="e">
        <f t="shared" si="118"/>
        <v>#REF!</v>
      </c>
    </row>
    <row r="209" spans="1:218" ht="14.4" x14ac:dyDescent="0.3">
      <c r="A209" s="42">
        <v>206</v>
      </c>
      <c r="B209" s="43" t="e">
        <f>'CMM2 - AUX CALC'!$GY$67</f>
        <v>#REF!</v>
      </c>
      <c r="GZ209" s="41" t="e">
        <f>$B209/(_xlfn.SINGLE(PrazoConcessao)*12-GZ$3+1)</f>
        <v>#REF!</v>
      </c>
      <c r="HA209" s="41" t="e">
        <f t="shared" si="115"/>
        <v>#REF!</v>
      </c>
      <c r="HB209" s="41" t="e">
        <f t="shared" si="115"/>
        <v>#REF!</v>
      </c>
      <c r="HC209" s="41" t="e">
        <f t="shared" si="115"/>
        <v>#REF!</v>
      </c>
      <c r="HD209" s="41" t="e">
        <f t="shared" si="115"/>
        <v>#REF!</v>
      </c>
      <c r="HE209" s="41" t="e">
        <f t="shared" si="115"/>
        <v>#REF!</v>
      </c>
      <c r="HF209" s="41" t="e">
        <f t="shared" si="115"/>
        <v>#REF!</v>
      </c>
      <c r="HG209" s="41" t="e">
        <f t="shared" si="115"/>
        <v>#REF!</v>
      </c>
      <c r="HH209" s="41" t="e">
        <f t="shared" si="118"/>
        <v>#REF!</v>
      </c>
      <c r="HI209" s="41" t="e">
        <f t="shared" si="118"/>
        <v>#REF!</v>
      </c>
      <c r="HJ209" s="41" t="e">
        <f t="shared" si="118"/>
        <v>#REF!</v>
      </c>
    </row>
    <row r="210" spans="1:218" ht="14.4" x14ac:dyDescent="0.3">
      <c r="A210" s="42">
        <v>207</v>
      </c>
      <c r="B210" s="43" t="e">
        <f>'CMM2 - AUX CALC'!$GZ$67</f>
        <v>#REF!</v>
      </c>
      <c r="HA210" s="41" t="e">
        <f>$B210/(_xlfn.SINGLE(PrazoConcessao)*12-HA$3+1)</f>
        <v>#REF!</v>
      </c>
      <c r="HB210" s="41" t="e">
        <f t="shared" si="115"/>
        <v>#REF!</v>
      </c>
      <c r="HC210" s="41" t="e">
        <f t="shared" si="115"/>
        <v>#REF!</v>
      </c>
      <c r="HD210" s="41" t="e">
        <f t="shared" si="115"/>
        <v>#REF!</v>
      </c>
      <c r="HE210" s="41" t="e">
        <f t="shared" si="115"/>
        <v>#REF!</v>
      </c>
      <c r="HF210" s="41" t="e">
        <f t="shared" si="115"/>
        <v>#REF!</v>
      </c>
      <c r="HG210" s="41" t="e">
        <f t="shared" si="115"/>
        <v>#REF!</v>
      </c>
      <c r="HH210" s="41" t="e">
        <f t="shared" si="118"/>
        <v>#REF!</v>
      </c>
      <c r="HI210" s="41" t="e">
        <f t="shared" si="118"/>
        <v>#REF!</v>
      </c>
      <c r="HJ210" s="41" t="e">
        <f t="shared" si="118"/>
        <v>#REF!</v>
      </c>
    </row>
    <row r="211" spans="1:218" ht="14.4" x14ac:dyDescent="0.3">
      <c r="A211" s="42">
        <v>208</v>
      </c>
      <c r="B211" s="43" t="e">
        <f>'CMM2 - AUX CALC'!$HA$67</f>
        <v>#REF!</v>
      </c>
      <c r="HB211" s="41" t="e">
        <f>$B211/(_xlfn.SINGLE(PrazoConcessao)*12-HB$3+1)</f>
        <v>#REF!</v>
      </c>
      <c r="HC211" s="41" t="e">
        <f t="shared" si="115"/>
        <v>#REF!</v>
      </c>
      <c r="HD211" s="41" t="e">
        <f t="shared" si="115"/>
        <v>#REF!</v>
      </c>
      <c r="HE211" s="41" t="e">
        <f t="shared" si="115"/>
        <v>#REF!</v>
      </c>
      <c r="HF211" s="41" t="e">
        <f t="shared" si="115"/>
        <v>#REF!</v>
      </c>
      <c r="HG211" s="41" t="e">
        <f t="shared" si="115"/>
        <v>#REF!</v>
      </c>
      <c r="HH211" s="41" t="e">
        <f t="shared" si="118"/>
        <v>#REF!</v>
      </c>
      <c r="HI211" s="41" t="e">
        <f t="shared" si="118"/>
        <v>#REF!</v>
      </c>
      <c r="HJ211" s="41" t="e">
        <f t="shared" si="118"/>
        <v>#REF!</v>
      </c>
    </row>
    <row r="212" spans="1:218" ht="14.4" x14ac:dyDescent="0.3">
      <c r="A212" s="42">
        <v>209</v>
      </c>
      <c r="B212" s="43" t="e">
        <f>'CMM2 - AUX CALC'!$HB$67</f>
        <v>#REF!</v>
      </c>
      <c r="HC212" s="41" t="e">
        <f>$B212/(_xlfn.SINGLE(PrazoConcessao)*12-HC$3+1)</f>
        <v>#REF!</v>
      </c>
      <c r="HD212" s="41" t="e">
        <f t="shared" si="115"/>
        <v>#REF!</v>
      </c>
      <c r="HE212" s="41" t="e">
        <f t="shared" si="115"/>
        <v>#REF!</v>
      </c>
      <c r="HF212" s="41" t="e">
        <f t="shared" si="115"/>
        <v>#REF!</v>
      </c>
      <c r="HG212" s="41" t="e">
        <f t="shared" si="115"/>
        <v>#REF!</v>
      </c>
      <c r="HH212" s="41" t="e">
        <f t="shared" si="118"/>
        <v>#REF!</v>
      </c>
      <c r="HI212" s="41" t="e">
        <f t="shared" si="118"/>
        <v>#REF!</v>
      </c>
      <c r="HJ212" s="41" t="e">
        <f t="shared" si="118"/>
        <v>#REF!</v>
      </c>
    </row>
    <row r="213" spans="1:218" ht="14.4" x14ac:dyDescent="0.3">
      <c r="A213" s="42">
        <v>210</v>
      </c>
      <c r="B213" s="43" t="e">
        <f>'CMM2 - AUX CALC'!$HC$67</f>
        <v>#REF!</v>
      </c>
      <c r="HD213" s="41" t="e">
        <f>$B213/(_xlfn.SINGLE(PrazoConcessao)*12-HD$3+1)</f>
        <v>#REF!</v>
      </c>
      <c r="HE213" s="41" t="e">
        <f t="shared" si="115"/>
        <v>#REF!</v>
      </c>
      <c r="HF213" s="41" t="e">
        <f t="shared" si="115"/>
        <v>#REF!</v>
      </c>
      <c r="HG213" s="41" t="e">
        <f t="shared" si="115"/>
        <v>#REF!</v>
      </c>
      <c r="HH213" s="41" t="e">
        <f t="shared" si="118"/>
        <v>#REF!</v>
      </c>
      <c r="HI213" s="41" t="e">
        <f t="shared" si="118"/>
        <v>#REF!</v>
      </c>
      <c r="HJ213" s="41" t="e">
        <f t="shared" si="118"/>
        <v>#REF!</v>
      </c>
    </row>
    <row r="214" spans="1:218" ht="14.4" x14ac:dyDescent="0.3">
      <c r="A214" s="42">
        <v>211</v>
      </c>
      <c r="B214" s="43" t="e">
        <f>'CMM2 - AUX CALC'!$HD$67</f>
        <v>#REF!</v>
      </c>
      <c r="HE214" s="41" t="e">
        <f>$B214/(_xlfn.SINGLE(PrazoConcessao)*12-HE$3+1)</f>
        <v>#REF!</v>
      </c>
      <c r="HF214" s="41" t="e">
        <f t="shared" si="115"/>
        <v>#REF!</v>
      </c>
      <c r="HG214" s="41" t="e">
        <f t="shared" si="115"/>
        <v>#REF!</v>
      </c>
      <c r="HH214" s="41" t="e">
        <f t="shared" si="118"/>
        <v>#REF!</v>
      </c>
      <c r="HI214" s="41" t="e">
        <f t="shared" si="118"/>
        <v>#REF!</v>
      </c>
      <c r="HJ214" s="41" t="e">
        <f t="shared" si="118"/>
        <v>#REF!</v>
      </c>
    </row>
    <row r="215" spans="1:218" ht="14.4" x14ac:dyDescent="0.3">
      <c r="A215" s="42">
        <v>212</v>
      </c>
      <c r="B215" s="43" t="e">
        <f>'CMM2 - AUX CALC'!$HE$67</f>
        <v>#REF!</v>
      </c>
      <c r="HF215" s="41" t="e">
        <f>$B215/(_xlfn.SINGLE(PrazoConcessao)*12-HF$3+1)</f>
        <v>#REF!</v>
      </c>
      <c r="HG215" s="41" t="e">
        <f t="shared" si="115"/>
        <v>#REF!</v>
      </c>
      <c r="HH215" s="41" t="e">
        <f t="shared" si="118"/>
        <v>#REF!</v>
      </c>
      <c r="HI215" s="41" t="e">
        <f t="shared" si="118"/>
        <v>#REF!</v>
      </c>
      <c r="HJ215" s="41" t="e">
        <f t="shared" si="118"/>
        <v>#REF!</v>
      </c>
    </row>
    <row r="216" spans="1:218" ht="14.4" x14ac:dyDescent="0.3">
      <c r="A216" s="42">
        <v>213</v>
      </c>
      <c r="B216" s="43" t="e">
        <f>'CMM2 - AUX CALC'!$HF$67</f>
        <v>#REF!</v>
      </c>
      <c r="HG216" s="41" t="e">
        <f>$B216/(_xlfn.SINGLE(PrazoConcessao)*12-HG$3+1)</f>
        <v>#REF!</v>
      </c>
      <c r="HH216" s="41" t="e">
        <f t="shared" si="118"/>
        <v>#REF!</v>
      </c>
      <c r="HI216" s="41" t="e">
        <f t="shared" si="118"/>
        <v>#REF!</v>
      </c>
      <c r="HJ216" s="41" t="e">
        <f t="shared" si="118"/>
        <v>#REF!</v>
      </c>
    </row>
    <row r="217" spans="1:218" ht="14.4" x14ac:dyDescent="0.3">
      <c r="A217" s="42">
        <v>214</v>
      </c>
      <c r="B217" s="43" t="e">
        <f>'CMM2 - AUX CALC'!$HG$67</f>
        <v>#REF!</v>
      </c>
      <c r="HH217" s="41" t="e">
        <f>$B217/(_xlfn.SINGLE(PrazoConcessao)*12-HH$3+1)</f>
        <v>#REF!</v>
      </c>
      <c r="HI217" s="41" t="e">
        <f t="shared" si="118"/>
        <v>#REF!</v>
      </c>
      <c r="HJ217" s="41" t="e">
        <f t="shared" si="118"/>
        <v>#REF!</v>
      </c>
    </row>
    <row r="218" spans="1:218" ht="14.4" x14ac:dyDescent="0.3">
      <c r="A218" s="42">
        <v>215</v>
      </c>
      <c r="B218" s="43" t="e">
        <f>'CMM2 - AUX CALC'!$HH$67</f>
        <v>#REF!</v>
      </c>
      <c r="HI218" s="41" t="e">
        <f>$B218/(_xlfn.SINGLE(PrazoConcessao)*12-HI$3+1)</f>
        <v>#REF!</v>
      </c>
      <c r="HJ218" s="41" t="e">
        <f t="shared" si="118"/>
        <v>#REF!</v>
      </c>
    </row>
    <row r="219" spans="1:218" ht="14.4" x14ac:dyDescent="0.3">
      <c r="A219" s="42">
        <v>216</v>
      </c>
      <c r="B219" s="43" t="e">
        <f>'CMM2 - AUX CALC'!$HI$67</f>
        <v>#REF!</v>
      </c>
      <c r="HJ219" s="41" t="e">
        <f>$B219/(_xlfn.SINGLE(PrazoConcessao)*12-HJ$3+1)</f>
        <v>#REF!</v>
      </c>
    </row>
    <row r="220" spans="1:218" ht="14.4" x14ac:dyDescent="0.3">
      <c r="A220" s="40"/>
    </row>
    <row r="221" spans="1:218" ht="14.4" x14ac:dyDescent="0.3">
      <c r="A221" s="40"/>
    </row>
    <row r="222" spans="1:218" ht="14.4" x14ac:dyDescent="0.3">
      <c r="A222" s="40"/>
    </row>
    <row r="223" spans="1:218" ht="14.4" x14ac:dyDescent="0.3">
      <c r="A223" s="40"/>
    </row>
    <row r="224" spans="1:218" ht="14.4" x14ac:dyDescent="0.3">
      <c r="A224" s="40"/>
    </row>
    <row r="225" spans="1:1" ht="14.4" x14ac:dyDescent="0.3">
      <c r="A225" s="40"/>
    </row>
    <row r="226" spans="1:1" ht="14.4" x14ac:dyDescent="0.3">
      <c r="A226" s="40"/>
    </row>
    <row r="227" spans="1:1" ht="14.4" x14ac:dyDescent="0.3">
      <c r="A227" s="40"/>
    </row>
    <row r="228" spans="1:1" ht="14.4" x14ac:dyDescent="0.3">
      <c r="A228" s="40"/>
    </row>
    <row r="229" spans="1:1" ht="14.4" x14ac:dyDescent="0.3">
      <c r="A229" s="40"/>
    </row>
    <row r="230" spans="1:1" ht="14.4" x14ac:dyDescent="0.3">
      <c r="A230" s="40"/>
    </row>
    <row r="231" spans="1:1" ht="14.4" x14ac:dyDescent="0.3">
      <c r="A231" s="40"/>
    </row>
    <row r="232" spans="1:1" ht="14.4" x14ac:dyDescent="0.3">
      <c r="A232" s="40"/>
    </row>
    <row r="233" spans="1:1" ht="14.4" x14ac:dyDescent="0.3">
      <c r="A233" s="40"/>
    </row>
    <row r="234" spans="1:1" ht="14.4" x14ac:dyDescent="0.3">
      <c r="A234" s="40"/>
    </row>
    <row r="235" spans="1:1" ht="14.4" x14ac:dyDescent="0.3">
      <c r="A235" s="40"/>
    </row>
    <row r="236" spans="1:1" ht="14.4" x14ac:dyDescent="0.3">
      <c r="A236" s="40"/>
    </row>
    <row r="237" spans="1:1" ht="14.4" x14ac:dyDescent="0.3">
      <c r="A237" s="40"/>
    </row>
    <row r="238" spans="1:1" ht="14.4" x14ac:dyDescent="0.3">
      <c r="A238" s="40"/>
    </row>
    <row r="239" spans="1:1" ht="14.4" x14ac:dyDescent="0.3">
      <c r="A239" s="40"/>
    </row>
    <row r="240" spans="1:1" ht="14.4" x14ac:dyDescent="0.3">
      <c r="A240" s="40"/>
    </row>
    <row r="241" spans="1:1" ht="14.4" x14ac:dyDescent="0.3">
      <c r="A241" s="40"/>
    </row>
    <row r="242" spans="1:1" ht="14.4" x14ac:dyDescent="0.3">
      <c r="A242" s="40"/>
    </row>
    <row r="243" spans="1:1" ht="14.4" x14ac:dyDescent="0.3">
      <c r="A243" s="40"/>
    </row>
    <row r="244" spans="1:1" ht="14.4" x14ac:dyDescent="0.3">
      <c r="A244" s="40"/>
    </row>
    <row r="245" spans="1:1" ht="14.4" x14ac:dyDescent="0.3">
      <c r="A245" s="40"/>
    </row>
    <row r="246" spans="1:1" ht="14.4" x14ac:dyDescent="0.3">
      <c r="A246" s="40"/>
    </row>
    <row r="247" spans="1:1" ht="14.4" x14ac:dyDescent="0.3">
      <c r="A247" s="40"/>
    </row>
    <row r="248" spans="1:1" ht="14.4" x14ac:dyDescent="0.3">
      <c r="A248" s="40"/>
    </row>
    <row r="249" spans="1:1" ht="14.4" x14ac:dyDescent="0.3">
      <c r="A249" s="40"/>
    </row>
  </sheetData>
  <conditionalFormatting sqref="A2:A3">
    <cfRule type="cellIs" dxfId="35" priority="1" operator="lessThan">
      <formula>0</formula>
    </cfRule>
  </conditionalFormatting>
  <conditionalFormatting sqref="A1:B1">
    <cfRule type="cellIs" dxfId="34" priority="2" operator="lessThan">
      <formula>0</formula>
    </cfRule>
  </conditionalFormatting>
  <pageMargins left="0.51181102362204722" right="0.51181102362204722" top="0.78740157480314965" bottom="0.78740157480314965" header="0.31496062992125984" footer="0.31496062992125984"/>
  <pageSetup paperSize="9" fitToWidth="0" orientation="landscape" r:id="rId1"/>
  <headerFooter>
    <oddHeader>&amp;C&amp;G</oddHeader>
    <oddFooter>&amp;C&amp;G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D5FDA-35FC-4036-81E1-448EF3DD8AEA}">
  <sheetPr codeName="Planilha12">
    <tabColor theme="8" tint="-0.249977111117893"/>
    <pageSetUpPr fitToPage="1"/>
  </sheetPr>
  <dimension ref="A1:H125"/>
  <sheetViews>
    <sheetView topLeftCell="A18" zoomScaleNormal="100" zoomScaleSheetLayoutView="85" workbookViewId="0">
      <selection activeCell="B103" sqref="B103"/>
    </sheetView>
  </sheetViews>
  <sheetFormatPr defaultRowHeight="14.4" x14ac:dyDescent="0.3"/>
  <cols>
    <col min="1" max="6" width="19.109375" style="63" customWidth="1"/>
    <col min="8" max="8" width="10.5546875" bestFit="1" customWidth="1"/>
  </cols>
  <sheetData>
    <row r="1" spans="1:8" ht="15.75" customHeight="1" x14ac:dyDescent="0.3"/>
    <row r="2" spans="1:8" ht="15.75" customHeight="1" x14ac:dyDescent="0.3"/>
    <row r="3" spans="1:8" ht="15.75" customHeight="1" x14ac:dyDescent="0.3"/>
    <row r="4" spans="1:8" ht="15.75" customHeight="1" x14ac:dyDescent="0.3"/>
    <row r="5" spans="1:8" s="9" customFormat="1" ht="15.75" customHeight="1" x14ac:dyDescent="0.3">
      <c r="A5" s="15" t="s">
        <v>251</v>
      </c>
      <c r="B5" s="15" t="s">
        <v>252</v>
      </c>
      <c r="C5" s="15" t="s">
        <v>268</v>
      </c>
      <c r="D5" s="15" t="s">
        <v>254</v>
      </c>
      <c r="E5" s="15" t="s">
        <v>255</v>
      </c>
      <c r="F5" s="15" t="s">
        <v>256</v>
      </c>
    </row>
    <row r="6" spans="1:8" s="9" customFormat="1" ht="15.75" customHeight="1" x14ac:dyDescent="0.3">
      <c r="A6" s="14">
        <v>1</v>
      </c>
      <c r="B6" s="68">
        <f>_xlfn.SINGLE(Alavanca)*'CMM2 - AUX CALC'!B$67</f>
        <v>0</v>
      </c>
      <c r="C6" s="68">
        <v>0</v>
      </c>
      <c r="D6" s="68">
        <v>0</v>
      </c>
      <c r="E6" s="68">
        <v>0</v>
      </c>
      <c r="F6" s="68">
        <f>B6</f>
        <v>0</v>
      </c>
      <c r="H6" s="69"/>
    </row>
    <row r="7" spans="1:8" s="9" customFormat="1" ht="15.75" customHeight="1" x14ac:dyDescent="0.3">
      <c r="A7" s="14">
        <v>2</v>
      </c>
      <c r="B7" s="68">
        <f>_xlfn.SINGLE(Alavanca)*'CMM2 - AUX CALC'!$C$67</f>
        <v>0</v>
      </c>
      <c r="C7" s="68">
        <f t="shared" ref="C7:C70" si="0">_xlfn.SINGLE(juros_financ)*F6</f>
        <v>0</v>
      </c>
      <c r="D7" s="68">
        <f t="shared" ref="D7:D29" si="1">C7</f>
        <v>0</v>
      </c>
      <c r="E7" s="68">
        <f t="shared" ref="E7:E70" si="2">D7-C7</f>
        <v>0</v>
      </c>
      <c r="F7" s="68">
        <f t="shared" ref="F7:F70" si="3">F6+B7-E7</f>
        <v>0</v>
      </c>
    </row>
    <row r="8" spans="1:8" s="9" customFormat="1" ht="15.75" customHeight="1" x14ac:dyDescent="0.3">
      <c r="A8" s="14">
        <v>3</v>
      </c>
      <c r="B8" s="68">
        <f>_xlfn.SINGLE(Alavanca)*'CMM2 - AUX CALC'!$D$67</f>
        <v>0</v>
      </c>
      <c r="C8" s="68">
        <f t="shared" si="0"/>
        <v>0</v>
      </c>
      <c r="D8" s="68">
        <f t="shared" si="1"/>
        <v>0</v>
      </c>
      <c r="E8" s="68">
        <f t="shared" si="2"/>
        <v>0</v>
      </c>
      <c r="F8" s="68">
        <f t="shared" si="3"/>
        <v>0</v>
      </c>
    </row>
    <row r="9" spans="1:8" s="9" customFormat="1" ht="15.75" customHeight="1" x14ac:dyDescent="0.3">
      <c r="A9" s="14">
        <v>4</v>
      </c>
      <c r="B9" s="68">
        <f>_xlfn.SINGLE(Alavanca)*'CMM2 - AUX CALC'!$E$67</f>
        <v>0</v>
      </c>
      <c r="C9" s="68">
        <f t="shared" si="0"/>
        <v>0</v>
      </c>
      <c r="D9" s="68">
        <f t="shared" si="1"/>
        <v>0</v>
      </c>
      <c r="E9" s="68">
        <f t="shared" si="2"/>
        <v>0</v>
      </c>
      <c r="F9" s="68">
        <f t="shared" si="3"/>
        <v>0</v>
      </c>
    </row>
    <row r="10" spans="1:8" s="9" customFormat="1" ht="15.75" customHeight="1" x14ac:dyDescent="0.3">
      <c r="A10" s="14">
        <v>5</v>
      </c>
      <c r="B10" s="68">
        <f>_xlfn.SINGLE(Alavanca)*'CMM2 - AUX CALC'!$F$67</f>
        <v>0</v>
      </c>
      <c r="C10" s="68">
        <f t="shared" si="0"/>
        <v>0</v>
      </c>
      <c r="D10" s="68">
        <f t="shared" si="1"/>
        <v>0</v>
      </c>
      <c r="E10" s="68">
        <f t="shared" si="2"/>
        <v>0</v>
      </c>
      <c r="F10" s="68">
        <f t="shared" si="3"/>
        <v>0</v>
      </c>
    </row>
    <row r="11" spans="1:8" s="9" customFormat="1" ht="15.75" customHeight="1" x14ac:dyDescent="0.3">
      <c r="A11" s="14">
        <v>6</v>
      </c>
      <c r="B11" s="68">
        <f>_xlfn.SINGLE(Alavanca)*'CMM2 - AUX CALC'!$G$67</f>
        <v>0</v>
      </c>
      <c r="C11" s="68">
        <f t="shared" si="0"/>
        <v>0</v>
      </c>
      <c r="D11" s="68">
        <f t="shared" si="1"/>
        <v>0</v>
      </c>
      <c r="E11" s="68">
        <f t="shared" si="2"/>
        <v>0</v>
      </c>
      <c r="F11" s="68">
        <f t="shared" si="3"/>
        <v>0</v>
      </c>
    </row>
    <row r="12" spans="1:8" s="9" customFormat="1" ht="15.75" customHeight="1" x14ac:dyDescent="0.3">
      <c r="A12" s="14">
        <v>7</v>
      </c>
      <c r="B12" s="68" t="e">
        <f>_xlfn.SINGLE(Alavanca)*'CMM2 - AUX CALC'!$H$67</f>
        <v>#REF!</v>
      </c>
      <c r="C12" s="68">
        <f t="shared" si="0"/>
        <v>0</v>
      </c>
      <c r="D12" s="68">
        <f t="shared" si="1"/>
        <v>0</v>
      </c>
      <c r="E12" s="68">
        <f t="shared" si="2"/>
        <v>0</v>
      </c>
      <c r="F12" s="68" t="e">
        <f t="shared" si="3"/>
        <v>#REF!</v>
      </c>
    </row>
    <row r="13" spans="1:8" s="9" customFormat="1" ht="15.75" customHeight="1" x14ac:dyDescent="0.3">
      <c r="A13" s="14">
        <v>8</v>
      </c>
      <c r="B13" s="68" t="e">
        <f>_xlfn.SINGLE(Alavanca)*'CMM2 - AUX CALC'!$I$67</f>
        <v>#REF!</v>
      </c>
      <c r="C13" s="68" t="e">
        <f t="shared" si="0"/>
        <v>#REF!</v>
      </c>
      <c r="D13" s="68" t="e">
        <f t="shared" si="1"/>
        <v>#REF!</v>
      </c>
      <c r="E13" s="68" t="e">
        <f t="shared" si="2"/>
        <v>#REF!</v>
      </c>
      <c r="F13" s="68" t="e">
        <f t="shared" si="3"/>
        <v>#REF!</v>
      </c>
    </row>
    <row r="14" spans="1:8" s="9" customFormat="1" ht="15.75" customHeight="1" x14ac:dyDescent="0.3">
      <c r="A14" s="14">
        <v>9</v>
      </c>
      <c r="B14" s="68" t="e">
        <f>_xlfn.SINGLE(Alavanca)*'CMM2 - AUX CALC'!$J$67</f>
        <v>#REF!</v>
      </c>
      <c r="C14" s="68" t="e">
        <f t="shared" si="0"/>
        <v>#REF!</v>
      </c>
      <c r="D14" s="68" t="e">
        <f t="shared" si="1"/>
        <v>#REF!</v>
      </c>
      <c r="E14" s="68" t="e">
        <f t="shared" si="2"/>
        <v>#REF!</v>
      </c>
      <c r="F14" s="68" t="e">
        <f t="shared" si="3"/>
        <v>#REF!</v>
      </c>
    </row>
    <row r="15" spans="1:8" s="9" customFormat="1" ht="15.75" customHeight="1" x14ac:dyDescent="0.3">
      <c r="A15" s="14">
        <v>10</v>
      </c>
      <c r="B15" s="68" t="e">
        <f>_xlfn.SINGLE(Alavanca)*'CMM2 - AUX CALC'!$K$67</f>
        <v>#REF!</v>
      </c>
      <c r="C15" s="68" t="e">
        <f t="shared" si="0"/>
        <v>#REF!</v>
      </c>
      <c r="D15" s="68" t="e">
        <f t="shared" si="1"/>
        <v>#REF!</v>
      </c>
      <c r="E15" s="68" t="e">
        <f t="shared" si="2"/>
        <v>#REF!</v>
      </c>
      <c r="F15" s="68" t="e">
        <f t="shared" si="3"/>
        <v>#REF!</v>
      </c>
    </row>
    <row r="16" spans="1:8" s="9" customFormat="1" ht="15.75" customHeight="1" x14ac:dyDescent="0.3">
      <c r="A16" s="14">
        <v>11</v>
      </c>
      <c r="B16" s="68" t="e">
        <f>_xlfn.SINGLE(Alavanca)*'CMM2 - AUX CALC'!$L$67</f>
        <v>#REF!</v>
      </c>
      <c r="C16" s="68" t="e">
        <f t="shared" si="0"/>
        <v>#REF!</v>
      </c>
      <c r="D16" s="68" t="e">
        <f t="shared" si="1"/>
        <v>#REF!</v>
      </c>
      <c r="E16" s="68" t="e">
        <f t="shared" si="2"/>
        <v>#REF!</v>
      </c>
      <c r="F16" s="68" t="e">
        <f t="shared" si="3"/>
        <v>#REF!</v>
      </c>
    </row>
    <row r="17" spans="1:6" s="9" customFormat="1" ht="15.75" customHeight="1" x14ac:dyDescent="0.3">
      <c r="A17" s="14">
        <v>12</v>
      </c>
      <c r="B17" s="68" t="e">
        <f>_xlfn.SINGLE(Alavanca)*'CMM2 - AUX CALC'!$M$67</f>
        <v>#REF!</v>
      </c>
      <c r="C17" s="68" t="e">
        <f t="shared" si="0"/>
        <v>#REF!</v>
      </c>
      <c r="D17" s="68" t="e">
        <f t="shared" si="1"/>
        <v>#REF!</v>
      </c>
      <c r="E17" s="68" t="e">
        <f t="shared" si="2"/>
        <v>#REF!</v>
      </c>
      <c r="F17" s="68" t="e">
        <f t="shared" si="3"/>
        <v>#REF!</v>
      </c>
    </row>
    <row r="18" spans="1:6" s="9" customFormat="1" ht="15.75" customHeight="1" x14ac:dyDescent="0.3">
      <c r="A18" s="14">
        <v>13</v>
      </c>
      <c r="B18" s="68" t="e">
        <f>_xlfn.SINGLE(Alavanca)*'CMM2 - AUX CALC'!$N$67</f>
        <v>#REF!</v>
      </c>
      <c r="C18" s="68" t="e">
        <f t="shared" si="0"/>
        <v>#REF!</v>
      </c>
      <c r="D18" s="68" t="e">
        <f t="shared" si="1"/>
        <v>#REF!</v>
      </c>
      <c r="E18" s="68" t="e">
        <f t="shared" si="2"/>
        <v>#REF!</v>
      </c>
      <c r="F18" s="68" t="e">
        <f t="shared" si="3"/>
        <v>#REF!</v>
      </c>
    </row>
    <row r="19" spans="1:6" s="9" customFormat="1" ht="15.75" customHeight="1" x14ac:dyDescent="0.3">
      <c r="A19" s="14">
        <v>14</v>
      </c>
      <c r="B19" s="68" t="e">
        <f>_xlfn.SINGLE(Alavanca)*'CMM2 - AUX CALC'!$O$67</f>
        <v>#REF!</v>
      </c>
      <c r="C19" s="68" t="e">
        <f t="shared" si="0"/>
        <v>#REF!</v>
      </c>
      <c r="D19" s="68" t="e">
        <f t="shared" si="1"/>
        <v>#REF!</v>
      </c>
      <c r="E19" s="68" t="e">
        <f t="shared" si="2"/>
        <v>#REF!</v>
      </c>
      <c r="F19" s="68" t="e">
        <f t="shared" si="3"/>
        <v>#REF!</v>
      </c>
    </row>
    <row r="20" spans="1:6" s="9" customFormat="1" ht="15.75" customHeight="1" x14ac:dyDescent="0.3">
      <c r="A20" s="14">
        <v>15</v>
      </c>
      <c r="B20" s="68" t="e">
        <f>_xlfn.SINGLE(Alavanca)*'CMM2 - AUX CALC'!$P$67</f>
        <v>#REF!</v>
      </c>
      <c r="C20" s="68" t="e">
        <f t="shared" si="0"/>
        <v>#REF!</v>
      </c>
      <c r="D20" s="68" t="e">
        <f t="shared" si="1"/>
        <v>#REF!</v>
      </c>
      <c r="E20" s="68" t="e">
        <f t="shared" si="2"/>
        <v>#REF!</v>
      </c>
      <c r="F20" s="68" t="e">
        <f t="shared" si="3"/>
        <v>#REF!</v>
      </c>
    </row>
    <row r="21" spans="1:6" s="9" customFormat="1" ht="15.75" customHeight="1" x14ac:dyDescent="0.3">
      <c r="A21" s="14">
        <v>16</v>
      </c>
      <c r="B21" s="68" t="e">
        <f>_xlfn.SINGLE(Alavanca)*'CMM2 - AUX CALC'!$Q$67</f>
        <v>#REF!</v>
      </c>
      <c r="C21" s="68" t="e">
        <f t="shared" si="0"/>
        <v>#REF!</v>
      </c>
      <c r="D21" s="68" t="e">
        <f t="shared" si="1"/>
        <v>#REF!</v>
      </c>
      <c r="E21" s="68" t="e">
        <f t="shared" si="2"/>
        <v>#REF!</v>
      </c>
      <c r="F21" s="68" t="e">
        <f t="shared" si="3"/>
        <v>#REF!</v>
      </c>
    </row>
    <row r="22" spans="1:6" s="9" customFormat="1" ht="15.75" customHeight="1" x14ac:dyDescent="0.3">
      <c r="A22" s="14">
        <v>17</v>
      </c>
      <c r="B22" s="68" t="e">
        <f>_xlfn.SINGLE(Alavanca)*'CMM2 - AUX CALC'!$R$67</f>
        <v>#REF!</v>
      </c>
      <c r="C22" s="68" t="e">
        <f t="shared" si="0"/>
        <v>#REF!</v>
      </c>
      <c r="D22" s="68" t="e">
        <f t="shared" si="1"/>
        <v>#REF!</v>
      </c>
      <c r="E22" s="68" t="e">
        <f t="shared" si="2"/>
        <v>#REF!</v>
      </c>
      <c r="F22" s="68" t="e">
        <f t="shared" si="3"/>
        <v>#REF!</v>
      </c>
    </row>
    <row r="23" spans="1:6" s="9" customFormat="1" ht="15.75" customHeight="1" x14ac:dyDescent="0.3">
      <c r="A23" s="14">
        <v>18</v>
      </c>
      <c r="B23" s="68" t="e">
        <f>_xlfn.SINGLE(Alavanca)*'CMM2 - AUX CALC'!$S$67</f>
        <v>#REF!</v>
      </c>
      <c r="C23" s="68" t="e">
        <f t="shared" si="0"/>
        <v>#REF!</v>
      </c>
      <c r="D23" s="68" t="e">
        <f t="shared" si="1"/>
        <v>#REF!</v>
      </c>
      <c r="E23" s="68" t="e">
        <f t="shared" si="2"/>
        <v>#REF!</v>
      </c>
      <c r="F23" s="68" t="e">
        <f t="shared" si="3"/>
        <v>#REF!</v>
      </c>
    </row>
    <row r="24" spans="1:6" s="9" customFormat="1" ht="15.75" customHeight="1" x14ac:dyDescent="0.3">
      <c r="A24" s="14">
        <v>19</v>
      </c>
      <c r="B24" s="68" t="e">
        <f>_xlfn.SINGLE(Alavanca)*'CMM2 - AUX CALC'!$T$67</f>
        <v>#REF!</v>
      </c>
      <c r="C24" s="68" t="e">
        <f t="shared" si="0"/>
        <v>#REF!</v>
      </c>
      <c r="D24" s="68" t="e">
        <f t="shared" si="1"/>
        <v>#REF!</v>
      </c>
      <c r="E24" s="68" t="e">
        <f t="shared" si="2"/>
        <v>#REF!</v>
      </c>
      <c r="F24" s="68" t="e">
        <f t="shared" si="3"/>
        <v>#REF!</v>
      </c>
    </row>
    <row r="25" spans="1:6" s="9" customFormat="1" ht="15.75" customHeight="1" x14ac:dyDescent="0.3">
      <c r="A25" s="14">
        <v>20</v>
      </c>
      <c r="B25" s="68" t="e">
        <f>_xlfn.SINGLE(Alavanca)*'CMM2 - AUX CALC'!$U$67</f>
        <v>#REF!</v>
      </c>
      <c r="C25" s="68" t="e">
        <f t="shared" si="0"/>
        <v>#REF!</v>
      </c>
      <c r="D25" s="68" t="e">
        <f t="shared" si="1"/>
        <v>#REF!</v>
      </c>
      <c r="E25" s="68" t="e">
        <f t="shared" si="2"/>
        <v>#REF!</v>
      </c>
      <c r="F25" s="68" t="e">
        <f t="shared" si="3"/>
        <v>#REF!</v>
      </c>
    </row>
    <row r="26" spans="1:6" s="9" customFormat="1" ht="15.75" customHeight="1" x14ac:dyDescent="0.3">
      <c r="A26" s="14">
        <v>21</v>
      </c>
      <c r="B26" s="68" t="e">
        <f>_xlfn.SINGLE(Alavanca)*'CMM2 - AUX CALC'!$V$67</f>
        <v>#REF!</v>
      </c>
      <c r="C26" s="68" t="e">
        <f t="shared" si="0"/>
        <v>#REF!</v>
      </c>
      <c r="D26" s="68" t="e">
        <f t="shared" si="1"/>
        <v>#REF!</v>
      </c>
      <c r="E26" s="68" t="e">
        <f t="shared" si="2"/>
        <v>#REF!</v>
      </c>
      <c r="F26" s="68" t="e">
        <f t="shared" si="3"/>
        <v>#REF!</v>
      </c>
    </row>
    <row r="27" spans="1:6" s="9" customFormat="1" ht="15.75" customHeight="1" x14ac:dyDescent="0.3">
      <c r="A27" s="14">
        <v>22</v>
      </c>
      <c r="B27" s="68" t="e">
        <f>_xlfn.SINGLE(Alavanca)*'CMM2 - AUX CALC'!$W$67</f>
        <v>#REF!</v>
      </c>
      <c r="C27" s="68" t="e">
        <f t="shared" si="0"/>
        <v>#REF!</v>
      </c>
      <c r="D27" s="68" t="e">
        <f t="shared" si="1"/>
        <v>#REF!</v>
      </c>
      <c r="E27" s="68" t="e">
        <f t="shared" si="2"/>
        <v>#REF!</v>
      </c>
      <c r="F27" s="68" t="e">
        <f t="shared" si="3"/>
        <v>#REF!</v>
      </c>
    </row>
    <row r="28" spans="1:6" s="9" customFormat="1" ht="15.75" customHeight="1" x14ac:dyDescent="0.3">
      <c r="A28" s="14">
        <v>23</v>
      </c>
      <c r="B28" s="68" t="e">
        <f>_xlfn.SINGLE(Alavanca)*'CMM2 - AUX CALC'!$X$67</f>
        <v>#REF!</v>
      </c>
      <c r="C28" s="68" t="e">
        <f t="shared" si="0"/>
        <v>#REF!</v>
      </c>
      <c r="D28" s="68" t="e">
        <f t="shared" si="1"/>
        <v>#REF!</v>
      </c>
      <c r="E28" s="68" t="e">
        <f t="shared" si="2"/>
        <v>#REF!</v>
      </c>
      <c r="F28" s="68" t="e">
        <f t="shared" si="3"/>
        <v>#REF!</v>
      </c>
    </row>
    <row r="29" spans="1:6" s="9" customFormat="1" ht="15.75" customHeight="1" x14ac:dyDescent="0.3">
      <c r="A29" s="14">
        <v>24</v>
      </c>
      <c r="B29" s="68" t="e">
        <f>_xlfn.SINGLE(Alavanca)*'CMM2 - AUX CALC'!$Y$67</f>
        <v>#REF!</v>
      </c>
      <c r="C29" s="68" t="e">
        <f t="shared" si="0"/>
        <v>#REF!</v>
      </c>
      <c r="D29" s="68" t="e">
        <f t="shared" si="1"/>
        <v>#REF!</v>
      </c>
      <c r="E29" s="68" t="e">
        <f t="shared" si="2"/>
        <v>#REF!</v>
      </c>
      <c r="F29" s="68" t="e">
        <f t="shared" si="3"/>
        <v>#REF!</v>
      </c>
    </row>
    <row r="30" spans="1:6" s="9" customFormat="1" ht="15.75" customHeight="1" x14ac:dyDescent="0.3">
      <c r="A30" s="14">
        <v>25</v>
      </c>
      <c r="B30" s="68">
        <v>0</v>
      </c>
      <c r="C30" s="68" t="e">
        <f t="shared" si="0"/>
        <v>#REF!</v>
      </c>
      <c r="D30" s="68">
        <v>30.236301823242556</v>
      </c>
      <c r="E30" s="68" t="e">
        <f t="shared" si="2"/>
        <v>#REF!</v>
      </c>
      <c r="F30" s="68" t="e">
        <f t="shared" si="3"/>
        <v>#REF!</v>
      </c>
    </row>
    <row r="31" spans="1:6" s="9" customFormat="1" ht="15.75" customHeight="1" x14ac:dyDescent="0.3">
      <c r="A31" s="14">
        <v>26</v>
      </c>
      <c r="B31" s="68">
        <v>0</v>
      </c>
      <c r="C31" s="68" t="e">
        <f t="shared" si="0"/>
        <v>#REF!</v>
      </c>
      <c r="D31" s="68">
        <f t="shared" ref="D31:D94" si="4">D30</f>
        <v>30.236301823242556</v>
      </c>
      <c r="E31" s="68" t="e">
        <f t="shared" si="2"/>
        <v>#REF!</v>
      </c>
      <c r="F31" s="68" t="e">
        <f t="shared" si="3"/>
        <v>#REF!</v>
      </c>
    </row>
    <row r="32" spans="1:6" s="9" customFormat="1" ht="15.75" customHeight="1" x14ac:dyDescent="0.3">
      <c r="A32" s="14">
        <v>27</v>
      </c>
      <c r="B32" s="68">
        <v>0</v>
      </c>
      <c r="C32" s="68" t="e">
        <f t="shared" si="0"/>
        <v>#REF!</v>
      </c>
      <c r="D32" s="68">
        <f t="shared" si="4"/>
        <v>30.236301823242556</v>
      </c>
      <c r="E32" s="68" t="e">
        <f t="shared" si="2"/>
        <v>#REF!</v>
      </c>
      <c r="F32" s="68" t="e">
        <f t="shared" si="3"/>
        <v>#REF!</v>
      </c>
    </row>
    <row r="33" spans="1:6" s="9" customFormat="1" ht="15.75" customHeight="1" x14ac:dyDescent="0.3">
      <c r="A33" s="14">
        <v>28</v>
      </c>
      <c r="B33" s="68">
        <v>0</v>
      </c>
      <c r="C33" s="68" t="e">
        <f t="shared" si="0"/>
        <v>#REF!</v>
      </c>
      <c r="D33" s="68">
        <f t="shared" si="4"/>
        <v>30.236301823242556</v>
      </c>
      <c r="E33" s="68" t="e">
        <f t="shared" si="2"/>
        <v>#REF!</v>
      </c>
      <c r="F33" s="68" t="e">
        <f t="shared" si="3"/>
        <v>#REF!</v>
      </c>
    </row>
    <row r="34" spans="1:6" s="9" customFormat="1" ht="15.75" customHeight="1" x14ac:dyDescent="0.3">
      <c r="A34" s="14">
        <v>29</v>
      </c>
      <c r="B34" s="68">
        <v>0</v>
      </c>
      <c r="C34" s="68" t="e">
        <f t="shared" si="0"/>
        <v>#REF!</v>
      </c>
      <c r="D34" s="68">
        <f t="shared" si="4"/>
        <v>30.236301823242556</v>
      </c>
      <c r="E34" s="68" t="e">
        <f t="shared" si="2"/>
        <v>#REF!</v>
      </c>
      <c r="F34" s="68" t="e">
        <f t="shared" si="3"/>
        <v>#REF!</v>
      </c>
    </row>
    <row r="35" spans="1:6" s="9" customFormat="1" ht="15.75" customHeight="1" x14ac:dyDescent="0.3">
      <c r="A35" s="14">
        <v>30</v>
      </c>
      <c r="B35" s="68">
        <v>0</v>
      </c>
      <c r="C35" s="68" t="e">
        <f t="shared" si="0"/>
        <v>#REF!</v>
      </c>
      <c r="D35" s="68">
        <f t="shared" si="4"/>
        <v>30.236301823242556</v>
      </c>
      <c r="E35" s="68" t="e">
        <f t="shared" si="2"/>
        <v>#REF!</v>
      </c>
      <c r="F35" s="68" t="e">
        <f t="shared" si="3"/>
        <v>#REF!</v>
      </c>
    </row>
    <row r="36" spans="1:6" s="9" customFormat="1" ht="15.75" customHeight="1" x14ac:dyDescent="0.3">
      <c r="A36" s="14">
        <v>31</v>
      </c>
      <c r="B36" s="68">
        <v>0</v>
      </c>
      <c r="C36" s="68" t="e">
        <f t="shared" si="0"/>
        <v>#REF!</v>
      </c>
      <c r="D36" s="68">
        <f t="shared" si="4"/>
        <v>30.236301823242556</v>
      </c>
      <c r="E36" s="68" t="e">
        <f t="shared" si="2"/>
        <v>#REF!</v>
      </c>
      <c r="F36" s="68" t="e">
        <f t="shared" si="3"/>
        <v>#REF!</v>
      </c>
    </row>
    <row r="37" spans="1:6" s="9" customFormat="1" ht="15.75" customHeight="1" x14ac:dyDescent="0.3">
      <c r="A37" s="14">
        <v>32</v>
      </c>
      <c r="B37" s="68">
        <v>0</v>
      </c>
      <c r="C37" s="68" t="e">
        <f t="shared" si="0"/>
        <v>#REF!</v>
      </c>
      <c r="D37" s="68">
        <f t="shared" si="4"/>
        <v>30.236301823242556</v>
      </c>
      <c r="E37" s="68" t="e">
        <f t="shared" si="2"/>
        <v>#REF!</v>
      </c>
      <c r="F37" s="68" t="e">
        <f t="shared" si="3"/>
        <v>#REF!</v>
      </c>
    </row>
    <row r="38" spans="1:6" s="9" customFormat="1" ht="15.75" customHeight="1" x14ac:dyDescent="0.3">
      <c r="A38" s="14">
        <v>33</v>
      </c>
      <c r="B38" s="68">
        <v>0</v>
      </c>
      <c r="C38" s="68" t="e">
        <f t="shared" si="0"/>
        <v>#REF!</v>
      </c>
      <c r="D38" s="68">
        <f t="shared" si="4"/>
        <v>30.236301823242556</v>
      </c>
      <c r="E38" s="68" t="e">
        <f t="shared" si="2"/>
        <v>#REF!</v>
      </c>
      <c r="F38" s="68" t="e">
        <f t="shared" si="3"/>
        <v>#REF!</v>
      </c>
    </row>
    <row r="39" spans="1:6" s="9" customFormat="1" ht="15.75" customHeight="1" x14ac:dyDescent="0.3">
      <c r="A39" s="14">
        <v>34</v>
      </c>
      <c r="B39" s="68">
        <v>0</v>
      </c>
      <c r="C39" s="68" t="e">
        <f t="shared" si="0"/>
        <v>#REF!</v>
      </c>
      <c r="D39" s="68">
        <f t="shared" si="4"/>
        <v>30.236301823242556</v>
      </c>
      <c r="E39" s="68" t="e">
        <f t="shared" si="2"/>
        <v>#REF!</v>
      </c>
      <c r="F39" s="68" t="e">
        <f t="shared" si="3"/>
        <v>#REF!</v>
      </c>
    </row>
    <row r="40" spans="1:6" s="9" customFormat="1" ht="15.75" customHeight="1" x14ac:dyDescent="0.3">
      <c r="A40" s="14">
        <v>35</v>
      </c>
      <c r="B40" s="68">
        <v>0</v>
      </c>
      <c r="C40" s="68" t="e">
        <f t="shared" si="0"/>
        <v>#REF!</v>
      </c>
      <c r="D40" s="68">
        <f t="shared" si="4"/>
        <v>30.236301823242556</v>
      </c>
      <c r="E40" s="68" t="e">
        <f t="shared" si="2"/>
        <v>#REF!</v>
      </c>
      <c r="F40" s="68" t="e">
        <f t="shared" si="3"/>
        <v>#REF!</v>
      </c>
    </row>
    <row r="41" spans="1:6" s="9" customFormat="1" ht="15.75" customHeight="1" x14ac:dyDescent="0.3">
      <c r="A41" s="14">
        <v>36</v>
      </c>
      <c r="B41" s="68">
        <v>0</v>
      </c>
      <c r="C41" s="68" t="e">
        <f t="shared" si="0"/>
        <v>#REF!</v>
      </c>
      <c r="D41" s="68">
        <f t="shared" si="4"/>
        <v>30.236301823242556</v>
      </c>
      <c r="E41" s="68" t="e">
        <f t="shared" si="2"/>
        <v>#REF!</v>
      </c>
      <c r="F41" s="68" t="e">
        <f t="shared" si="3"/>
        <v>#REF!</v>
      </c>
    </row>
    <row r="42" spans="1:6" s="9" customFormat="1" ht="15.75" customHeight="1" x14ac:dyDescent="0.3">
      <c r="A42" s="14">
        <v>37</v>
      </c>
      <c r="B42" s="68">
        <v>0</v>
      </c>
      <c r="C42" s="68" t="e">
        <f t="shared" si="0"/>
        <v>#REF!</v>
      </c>
      <c r="D42" s="68">
        <f t="shared" si="4"/>
        <v>30.236301823242556</v>
      </c>
      <c r="E42" s="68" t="e">
        <f t="shared" si="2"/>
        <v>#REF!</v>
      </c>
      <c r="F42" s="68" t="e">
        <f t="shared" si="3"/>
        <v>#REF!</v>
      </c>
    </row>
    <row r="43" spans="1:6" s="9" customFormat="1" ht="15.75" customHeight="1" x14ac:dyDescent="0.3">
      <c r="A43" s="14">
        <v>38</v>
      </c>
      <c r="B43" s="68">
        <v>0</v>
      </c>
      <c r="C43" s="68" t="e">
        <f t="shared" si="0"/>
        <v>#REF!</v>
      </c>
      <c r="D43" s="68">
        <f t="shared" si="4"/>
        <v>30.236301823242556</v>
      </c>
      <c r="E43" s="68" t="e">
        <f t="shared" si="2"/>
        <v>#REF!</v>
      </c>
      <c r="F43" s="68" t="e">
        <f t="shared" si="3"/>
        <v>#REF!</v>
      </c>
    </row>
    <row r="44" spans="1:6" s="9" customFormat="1" ht="15.75" customHeight="1" x14ac:dyDescent="0.3">
      <c r="A44" s="14">
        <v>39</v>
      </c>
      <c r="B44" s="68">
        <v>0</v>
      </c>
      <c r="C44" s="68" t="e">
        <f t="shared" si="0"/>
        <v>#REF!</v>
      </c>
      <c r="D44" s="68">
        <f t="shared" si="4"/>
        <v>30.236301823242556</v>
      </c>
      <c r="E44" s="68" t="e">
        <f t="shared" si="2"/>
        <v>#REF!</v>
      </c>
      <c r="F44" s="68" t="e">
        <f t="shared" si="3"/>
        <v>#REF!</v>
      </c>
    </row>
    <row r="45" spans="1:6" s="9" customFormat="1" ht="15.75" customHeight="1" x14ac:dyDescent="0.3">
      <c r="A45" s="14">
        <v>40</v>
      </c>
      <c r="B45" s="68">
        <v>0</v>
      </c>
      <c r="C45" s="68" t="e">
        <f t="shared" si="0"/>
        <v>#REF!</v>
      </c>
      <c r="D45" s="68">
        <f t="shared" si="4"/>
        <v>30.236301823242556</v>
      </c>
      <c r="E45" s="68" t="e">
        <f t="shared" si="2"/>
        <v>#REF!</v>
      </c>
      <c r="F45" s="68" t="e">
        <f t="shared" si="3"/>
        <v>#REF!</v>
      </c>
    </row>
    <row r="46" spans="1:6" s="9" customFormat="1" ht="15.75" customHeight="1" x14ac:dyDescent="0.3">
      <c r="A46" s="14">
        <v>41</v>
      </c>
      <c r="B46" s="68">
        <v>0</v>
      </c>
      <c r="C46" s="68" t="e">
        <f t="shared" si="0"/>
        <v>#REF!</v>
      </c>
      <c r="D46" s="68">
        <f t="shared" si="4"/>
        <v>30.236301823242556</v>
      </c>
      <c r="E46" s="68" t="e">
        <f t="shared" si="2"/>
        <v>#REF!</v>
      </c>
      <c r="F46" s="68" t="e">
        <f t="shared" si="3"/>
        <v>#REF!</v>
      </c>
    </row>
    <row r="47" spans="1:6" s="9" customFormat="1" ht="15.75" customHeight="1" x14ac:dyDescent="0.3">
      <c r="A47" s="14">
        <v>42</v>
      </c>
      <c r="B47" s="68">
        <v>0</v>
      </c>
      <c r="C47" s="68" t="e">
        <f t="shared" si="0"/>
        <v>#REF!</v>
      </c>
      <c r="D47" s="68">
        <f t="shared" si="4"/>
        <v>30.236301823242556</v>
      </c>
      <c r="E47" s="68" t="e">
        <f t="shared" si="2"/>
        <v>#REF!</v>
      </c>
      <c r="F47" s="68" t="e">
        <f t="shared" si="3"/>
        <v>#REF!</v>
      </c>
    </row>
    <row r="48" spans="1:6" s="9" customFormat="1" ht="15.75" customHeight="1" x14ac:dyDescent="0.3">
      <c r="A48" s="14">
        <v>43</v>
      </c>
      <c r="B48" s="68">
        <v>0</v>
      </c>
      <c r="C48" s="68" t="e">
        <f t="shared" si="0"/>
        <v>#REF!</v>
      </c>
      <c r="D48" s="68">
        <f t="shared" si="4"/>
        <v>30.236301823242556</v>
      </c>
      <c r="E48" s="68" t="e">
        <f t="shared" si="2"/>
        <v>#REF!</v>
      </c>
      <c r="F48" s="68" t="e">
        <f t="shared" si="3"/>
        <v>#REF!</v>
      </c>
    </row>
    <row r="49" spans="1:6" s="9" customFormat="1" ht="15.75" customHeight="1" x14ac:dyDescent="0.3">
      <c r="A49" s="14">
        <v>44</v>
      </c>
      <c r="B49" s="68">
        <v>0</v>
      </c>
      <c r="C49" s="68" t="e">
        <f t="shared" si="0"/>
        <v>#REF!</v>
      </c>
      <c r="D49" s="68">
        <f t="shared" si="4"/>
        <v>30.236301823242556</v>
      </c>
      <c r="E49" s="68" t="e">
        <f t="shared" si="2"/>
        <v>#REF!</v>
      </c>
      <c r="F49" s="68" t="e">
        <f t="shared" si="3"/>
        <v>#REF!</v>
      </c>
    </row>
    <row r="50" spans="1:6" s="9" customFormat="1" ht="15.75" customHeight="1" x14ac:dyDescent="0.3">
      <c r="A50" s="14">
        <v>45</v>
      </c>
      <c r="B50" s="68">
        <v>0</v>
      </c>
      <c r="C50" s="68" t="e">
        <f t="shared" si="0"/>
        <v>#REF!</v>
      </c>
      <c r="D50" s="68">
        <f t="shared" si="4"/>
        <v>30.236301823242556</v>
      </c>
      <c r="E50" s="68" t="e">
        <f t="shared" si="2"/>
        <v>#REF!</v>
      </c>
      <c r="F50" s="68" t="e">
        <f t="shared" si="3"/>
        <v>#REF!</v>
      </c>
    </row>
    <row r="51" spans="1:6" s="9" customFormat="1" ht="15.75" customHeight="1" x14ac:dyDescent="0.3">
      <c r="A51" s="14">
        <v>46</v>
      </c>
      <c r="B51" s="68">
        <v>0</v>
      </c>
      <c r="C51" s="68" t="e">
        <f t="shared" si="0"/>
        <v>#REF!</v>
      </c>
      <c r="D51" s="68">
        <f t="shared" si="4"/>
        <v>30.236301823242556</v>
      </c>
      <c r="E51" s="68" t="e">
        <f t="shared" si="2"/>
        <v>#REF!</v>
      </c>
      <c r="F51" s="68" t="e">
        <f t="shared" si="3"/>
        <v>#REF!</v>
      </c>
    </row>
    <row r="52" spans="1:6" s="9" customFormat="1" ht="15.75" customHeight="1" x14ac:dyDescent="0.3">
      <c r="A52" s="14">
        <v>47</v>
      </c>
      <c r="B52" s="68">
        <v>0</v>
      </c>
      <c r="C52" s="68" t="e">
        <f t="shared" si="0"/>
        <v>#REF!</v>
      </c>
      <c r="D52" s="68">
        <f t="shared" si="4"/>
        <v>30.236301823242556</v>
      </c>
      <c r="E52" s="68" t="e">
        <f t="shared" si="2"/>
        <v>#REF!</v>
      </c>
      <c r="F52" s="68" t="e">
        <f t="shared" si="3"/>
        <v>#REF!</v>
      </c>
    </row>
    <row r="53" spans="1:6" s="9" customFormat="1" ht="15.75" customHeight="1" x14ac:dyDescent="0.3">
      <c r="A53" s="14">
        <v>48</v>
      </c>
      <c r="B53" s="68">
        <v>0</v>
      </c>
      <c r="C53" s="68" t="e">
        <f t="shared" si="0"/>
        <v>#REF!</v>
      </c>
      <c r="D53" s="68">
        <f t="shared" si="4"/>
        <v>30.236301823242556</v>
      </c>
      <c r="E53" s="68" t="e">
        <f t="shared" si="2"/>
        <v>#REF!</v>
      </c>
      <c r="F53" s="68" t="e">
        <f t="shared" si="3"/>
        <v>#REF!</v>
      </c>
    </row>
    <row r="54" spans="1:6" s="9" customFormat="1" ht="15.75" customHeight="1" x14ac:dyDescent="0.3">
      <c r="A54" s="14">
        <v>49</v>
      </c>
      <c r="B54" s="68">
        <v>0</v>
      </c>
      <c r="C54" s="68" t="e">
        <f t="shared" si="0"/>
        <v>#REF!</v>
      </c>
      <c r="D54" s="68">
        <f t="shared" si="4"/>
        <v>30.236301823242556</v>
      </c>
      <c r="E54" s="68" t="e">
        <f t="shared" si="2"/>
        <v>#REF!</v>
      </c>
      <c r="F54" s="68" t="e">
        <f t="shared" si="3"/>
        <v>#REF!</v>
      </c>
    </row>
    <row r="55" spans="1:6" s="9" customFormat="1" ht="15.75" customHeight="1" x14ac:dyDescent="0.3">
      <c r="A55" s="14">
        <v>50</v>
      </c>
      <c r="B55" s="68">
        <v>0</v>
      </c>
      <c r="C55" s="68" t="e">
        <f t="shared" si="0"/>
        <v>#REF!</v>
      </c>
      <c r="D55" s="68">
        <f t="shared" si="4"/>
        <v>30.236301823242556</v>
      </c>
      <c r="E55" s="68" t="e">
        <f t="shared" si="2"/>
        <v>#REF!</v>
      </c>
      <c r="F55" s="68" t="e">
        <f t="shared" si="3"/>
        <v>#REF!</v>
      </c>
    </row>
    <row r="56" spans="1:6" s="9" customFormat="1" ht="15.75" customHeight="1" x14ac:dyDescent="0.3">
      <c r="A56" s="14">
        <v>51</v>
      </c>
      <c r="B56" s="68">
        <v>0</v>
      </c>
      <c r="C56" s="68" t="e">
        <f t="shared" si="0"/>
        <v>#REF!</v>
      </c>
      <c r="D56" s="68">
        <f t="shared" si="4"/>
        <v>30.236301823242556</v>
      </c>
      <c r="E56" s="68" t="e">
        <f t="shared" si="2"/>
        <v>#REF!</v>
      </c>
      <c r="F56" s="68" t="e">
        <f t="shared" si="3"/>
        <v>#REF!</v>
      </c>
    </row>
    <row r="57" spans="1:6" s="9" customFormat="1" ht="15.75" customHeight="1" x14ac:dyDescent="0.3">
      <c r="A57" s="14">
        <v>52</v>
      </c>
      <c r="B57" s="68">
        <v>0</v>
      </c>
      <c r="C57" s="68" t="e">
        <f t="shared" si="0"/>
        <v>#REF!</v>
      </c>
      <c r="D57" s="68">
        <f t="shared" si="4"/>
        <v>30.236301823242556</v>
      </c>
      <c r="E57" s="68" t="e">
        <f t="shared" si="2"/>
        <v>#REF!</v>
      </c>
      <c r="F57" s="68" t="e">
        <f t="shared" si="3"/>
        <v>#REF!</v>
      </c>
    </row>
    <row r="58" spans="1:6" s="9" customFormat="1" ht="15.75" customHeight="1" x14ac:dyDescent="0.3">
      <c r="A58" s="14">
        <v>53</v>
      </c>
      <c r="B58" s="68">
        <v>0</v>
      </c>
      <c r="C58" s="68" t="e">
        <f t="shared" si="0"/>
        <v>#REF!</v>
      </c>
      <c r="D58" s="68">
        <f t="shared" si="4"/>
        <v>30.236301823242556</v>
      </c>
      <c r="E58" s="68" t="e">
        <f t="shared" si="2"/>
        <v>#REF!</v>
      </c>
      <c r="F58" s="68" t="e">
        <f t="shared" si="3"/>
        <v>#REF!</v>
      </c>
    </row>
    <row r="59" spans="1:6" s="9" customFormat="1" ht="15.75" customHeight="1" x14ac:dyDescent="0.3">
      <c r="A59" s="14">
        <v>54</v>
      </c>
      <c r="B59" s="68">
        <v>0</v>
      </c>
      <c r="C59" s="68" t="e">
        <f t="shared" si="0"/>
        <v>#REF!</v>
      </c>
      <c r="D59" s="68">
        <f t="shared" si="4"/>
        <v>30.236301823242556</v>
      </c>
      <c r="E59" s="68" t="e">
        <f t="shared" si="2"/>
        <v>#REF!</v>
      </c>
      <c r="F59" s="68" t="e">
        <f t="shared" si="3"/>
        <v>#REF!</v>
      </c>
    </row>
    <row r="60" spans="1:6" s="9" customFormat="1" ht="15.75" customHeight="1" x14ac:dyDescent="0.3">
      <c r="A60" s="14">
        <v>55</v>
      </c>
      <c r="B60" s="68">
        <v>0</v>
      </c>
      <c r="C60" s="68" t="e">
        <f t="shared" si="0"/>
        <v>#REF!</v>
      </c>
      <c r="D60" s="68">
        <f t="shared" si="4"/>
        <v>30.236301823242556</v>
      </c>
      <c r="E60" s="68" t="e">
        <f t="shared" si="2"/>
        <v>#REF!</v>
      </c>
      <c r="F60" s="68" t="e">
        <f t="shared" si="3"/>
        <v>#REF!</v>
      </c>
    </row>
    <row r="61" spans="1:6" s="9" customFormat="1" ht="15.75" customHeight="1" x14ac:dyDescent="0.3">
      <c r="A61" s="14">
        <v>56</v>
      </c>
      <c r="B61" s="68">
        <v>0</v>
      </c>
      <c r="C61" s="68" t="e">
        <f t="shared" si="0"/>
        <v>#REF!</v>
      </c>
      <c r="D61" s="68">
        <f t="shared" si="4"/>
        <v>30.236301823242556</v>
      </c>
      <c r="E61" s="68" t="e">
        <f t="shared" si="2"/>
        <v>#REF!</v>
      </c>
      <c r="F61" s="68" t="e">
        <f t="shared" si="3"/>
        <v>#REF!</v>
      </c>
    </row>
    <row r="62" spans="1:6" s="9" customFormat="1" ht="15.75" customHeight="1" x14ac:dyDescent="0.3">
      <c r="A62" s="14">
        <v>57</v>
      </c>
      <c r="B62" s="68">
        <v>0</v>
      </c>
      <c r="C62" s="68" t="e">
        <f t="shared" si="0"/>
        <v>#REF!</v>
      </c>
      <c r="D62" s="68">
        <f t="shared" si="4"/>
        <v>30.236301823242556</v>
      </c>
      <c r="E62" s="68" t="e">
        <f t="shared" si="2"/>
        <v>#REF!</v>
      </c>
      <c r="F62" s="68" t="e">
        <f t="shared" si="3"/>
        <v>#REF!</v>
      </c>
    </row>
    <row r="63" spans="1:6" s="9" customFormat="1" ht="15.75" customHeight="1" x14ac:dyDescent="0.3">
      <c r="A63" s="14">
        <v>58</v>
      </c>
      <c r="B63" s="68">
        <v>0</v>
      </c>
      <c r="C63" s="68" t="e">
        <f t="shared" si="0"/>
        <v>#REF!</v>
      </c>
      <c r="D63" s="68">
        <f t="shared" si="4"/>
        <v>30.236301823242556</v>
      </c>
      <c r="E63" s="68" t="e">
        <f t="shared" si="2"/>
        <v>#REF!</v>
      </c>
      <c r="F63" s="68" t="e">
        <f t="shared" si="3"/>
        <v>#REF!</v>
      </c>
    </row>
    <row r="64" spans="1:6" s="9" customFormat="1" ht="15.75" customHeight="1" x14ac:dyDescent="0.3">
      <c r="A64" s="14">
        <v>59</v>
      </c>
      <c r="B64" s="68">
        <v>0</v>
      </c>
      <c r="C64" s="68" t="e">
        <f t="shared" si="0"/>
        <v>#REF!</v>
      </c>
      <c r="D64" s="68">
        <f t="shared" si="4"/>
        <v>30.236301823242556</v>
      </c>
      <c r="E64" s="68" t="e">
        <f t="shared" si="2"/>
        <v>#REF!</v>
      </c>
      <c r="F64" s="68" t="e">
        <f t="shared" si="3"/>
        <v>#REF!</v>
      </c>
    </row>
    <row r="65" spans="1:6" s="9" customFormat="1" ht="15.75" customHeight="1" x14ac:dyDescent="0.3">
      <c r="A65" s="14">
        <v>60</v>
      </c>
      <c r="B65" s="68">
        <v>0</v>
      </c>
      <c r="C65" s="68" t="e">
        <f t="shared" si="0"/>
        <v>#REF!</v>
      </c>
      <c r="D65" s="68">
        <f t="shared" si="4"/>
        <v>30.236301823242556</v>
      </c>
      <c r="E65" s="68" t="e">
        <f t="shared" si="2"/>
        <v>#REF!</v>
      </c>
      <c r="F65" s="68" t="e">
        <f t="shared" si="3"/>
        <v>#REF!</v>
      </c>
    </row>
    <row r="66" spans="1:6" s="9" customFormat="1" ht="15.75" customHeight="1" x14ac:dyDescent="0.3">
      <c r="A66" s="14">
        <v>61</v>
      </c>
      <c r="B66" s="68">
        <v>0</v>
      </c>
      <c r="C66" s="68" t="e">
        <f t="shared" si="0"/>
        <v>#REF!</v>
      </c>
      <c r="D66" s="68">
        <f t="shared" si="4"/>
        <v>30.236301823242556</v>
      </c>
      <c r="E66" s="68" t="e">
        <f t="shared" si="2"/>
        <v>#REF!</v>
      </c>
      <c r="F66" s="68" t="e">
        <f t="shared" si="3"/>
        <v>#REF!</v>
      </c>
    </row>
    <row r="67" spans="1:6" s="9" customFormat="1" ht="15.75" customHeight="1" x14ac:dyDescent="0.3">
      <c r="A67" s="14">
        <v>62</v>
      </c>
      <c r="B67" s="68">
        <v>0</v>
      </c>
      <c r="C67" s="68" t="e">
        <f t="shared" si="0"/>
        <v>#REF!</v>
      </c>
      <c r="D67" s="68">
        <f t="shared" si="4"/>
        <v>30.236301823242556</v>
      </c>
      <c r="E67" s="68" t="e">
        <f t="shared" si="2"/>
        <v>#REF!</v>
      </c>
      <c r="F67" s="68" t="e">
        <f t="shared" si="3"/>
        <v>#REF!</v>
      </c>
    </row>
    <row r="68" spans="1:6" s="9" customFormat="1" ht="15.75" customHeight="1" x14ac:dyDescent="0.3">
      <c r="A68" s="14">
        <v>63</v>
      </c>
      <c r="B68" s="68">
        <v>0</v>
      </c>
      <c r="C68" s="68" t="e">
        <f t="shared" si="0"/>
        <v>#REF!</v>
      </c>
      <c r="D68" s="68">
        <f t="shared" si="4"/>
        <v>30.236301823242556</v>
      </c>
      <c r="E68" s="68" t="e">
        <f t="shared" si="2"/>
        <v>#REF!</v>
      </c>
      <c r="F68" s="68" t="e">
        <f t="shared" si="3"/>
        <v>#REF!</v>
      </c>
    </row>
    <row r="69" spans="1:6" s="9" customFormat="1" ht="15.75" customHeight="1" x14ac:dyDescent="0.3">
      <c r="A69" s="14">
        <v>64</v>
      </c>
      <c r="B69" s="68">
        <v>0</v>
      </c>
      <c r="C69" s="68" t="e">
        <f t="shared" si="0"/>
        <v>#REF!</v>
      </c>
      <c r="D69" s="68">
        <f t="shared" si="4"/>
        <v>30.236301823242556</v>
      </c>
      <c r="E69" s="68" t="e">
        <f t="shared" si="2"/>
        <v>#REF!</v>
      </c>
      <c r="F69" s="68" t="e">
        <f t="shared" si="3"/>
        <v>#REF!</v>
      </c>
    </row>
    <row r="70" spans="1:6" s="9" customFormat="1" ht="15.75" customHeight="1" x14ac:dyDescent="0.3">
      <c r="A70" s="14">
        <v>65</v>
      </c>
      <c r="B70" s="68">
        <v>0</v>
      </c>
      <c r="C70" s="68" t="e">
        <f t="shared" si="0"/>
        <v>#REF!</v>
      </c>
      <c r="D70" s="68">
        <f t="shared" si="4"/>
        <v>30.236301823242556</v>
      </c>
      <c r="E70" s="68" t="e">
        <f t="shared" si="2"/>
        <v>#REF!</v>
      </c>
      <c r="F70" s="68" t="e">
        <f t="shared" si="3"/>
        <v>#REF!</v>
      </c>
    </row>
    <row r="71" spans="1:6" s="9" customFormat="1" ht="15.75" customHeight="1" x14ac:dyDescent="0.3">
      <c r="A71" s="14">
        <v>66</v>
      </c>
      <c r="B71" s="68">
        <v>0</v>
      </c>
      <c r="C71" s="68" t="e">
        <f t="shared" ref="C71:C125" si="5">_xlfn.SINGLE(juros_financ)*F70</f>
        <v>#REF!</v>
      </c>
      <c r="D71" s="68">
        <f t="shared" si="4"/>
        <v>30.236301823242556</v>
      </c>
      <c r="E71" s="68" t="e">
        <f t="shared" ref="E71:E125" si="6">D71-C71</f>
        <v>#REF!</v>
      </c>
      <c r="F71" s="68" t="e">
        <f t="shared" ref="F71:F125" si="7">F70+B71-E71</f>
        <v>#REF!</v>
      </c>
    </row>
    <row r="72" spans="1:6" s="9" customFormat="1" ht="15.75" customHeight="1" x14ac:dyDescent="0.3">
      <c r="A72" s="14">
        <v>67</v>
      </c>
      <c r="B72" s="68">
        <v>0</v>
      </c>
      <c r="C72" s="68" t="e">
        <f t="shared" si="5"/>
        <v>#REF!</v>
      </c>
      <c r="D72" s="68">
        <f t="shared" si="4"/>
        <v>30.236301823242556</v>
      </c>
      <c r="E72" s="68" t="e">
        <f t="shared" si="6"/>
        <v>#REF!</v>
      </c>
      <c r="F72" s="68" t="e">
        <f t="shared" si="7"/>
        <v>#REF!</v>
      </c>
    </row>
    <row r="73" spans="1:6" s="9" customFormat="1" ht="15.75" customHeight="1" x14ac:dyDescent="0.3">
      <c r="A73" s="14">
        <v>68</v>
      </c>
      <c r="B73" s="68">
        <v>0</v>
      </c>
      <c r="C73" s="68" t="e">
        <f t="shared" si="5"/>
        <v>#REF!</v>
      </c>
      <c r="D73" s="68">
        <f t="shared" si="4"/>
        <v>30.236301823242556</v>
      </c>
      <c r="E73" s="68" t="e">
        <f t="shared" si="6"/>
        <v>#REF!</v>
      </c>
      <c r="F73" s="68" t="e">
        <f t="shared" si="7"/>
        <v>#REF!</v>
      </c>
    </row>
    <row r="74" spans="1:6" s="9" customFormat="1" ht="15.75" customHeight="1" x14ac:dyDescent="0.3">
      <c r="A74" s="14">
        <v>69</v>
      </c>
      <c r="B74" s="68">
        <v>0</v>
      </c>
      <c r="C74" s="68" t="e">
        <f t="shared" si="5"/>
        <v>#REF!</v>
      </c>
      <c r="D74" s="68">
        <f t="shared" si="4"/>
        <v>30.236301823242556</v>
      </c>
      <c r="E74" s="68" t="e">
        <f t="shared" si="6"/>
        <v>#REF!</v>
      </c>
      <c r="F74" s="68" t="e">
        <f t="shared" si="7"/>
        <v>#REF!</v>
      </c>
    </row>
    <row r="75" spans="1:6" s="9" customFormat="1" ht="15.75" customHeight="1" x14ac:dyDescent="0.3">
      <c r="A75" s="14">
        <v>70</v>
      </c>
      <c r="B75" s="68">
        <v>0</v>
      </c>
      <c r="C75" s="68" t="e">
        <f t="shared" si="5"/>
        <v>#REF!</v>
      </c>
      <c r="D75" s="68">
        <f t="shared" si="4"/>
        <v>30.236301823242556</v>
      </c>
      <c r="E75" s="68" t="e">
        <f t="shared" si="6"/>
        <v>#REF!</v>
      </c>
      <c r="F75" s="68" t="e">
        <f t="shared" si="7"/>
        <v>#REF!</v>
      </c>
    </row>
    <row r="76" spans="1:6" s="9" customFormat="1" ht="15.75" customHeight="1" x14ac:dyDescent="0.3">
      <c r="A76" s="14">
        <v>71</v>
      </c>
      <c r="B76" s="68">
        <v>0</v>
      </c>
      <c r="C76" s="68" t="e">
        <f t="shared" si="5"/>
        <v>#REF!</v>
      </c>
      <c r="D76" s="68">
        <f t="shared" si="4"/>
        <v>30.236301823242556</v>
      </c>
      <c r="E76" s="68" t="e">
        <f t="shared" si="6"/>
        <v>#REF!</v>
      </c>
      <c r="F76" s="68" t="e">
        <f t="shared" si="7"/>
        <v>#REF!</v>
      </c>
    </row>
    <row r="77" spans="1:6" s="9" customFormat="1" ht="15.75" customHeight="1" x14ac:dyDescent="0.3">
      <c r="A77" s="14">
        <v>72</v>
      </c>
      <c r="B77" s="68">
        <v>0</v>
      </c>
      <c r="C77" s="68" t="e">
        <f t="shared" si="5"/>
        <v>#REF!</v>
      </c>
      <c r="D77" s="68">
        <f t="shared" si="4"/>
        <v>30.236301823242556</v>
      </c>
      <c r="E77" s="68" t="e">
        <f t="shared" si="6"/>
        <v>#REF!</v>
      </c>
      <c r="F77" s="68" t="e">
        <f t="shared" si="7"/>
        <v>#REF!</v>
      </c>
    </row>
    <row r="78" spans="1:6" s="9" customFormat="1" ht="15.75" customHeight="1" x14ac:dyDescent="0.3">
      <c r="A78" s="14">
        <v>73</v>
      </c>
      <c r="B78" s="68">
        <v>0</v>
      </c>
      <c r="C78" s="68" t="e">
        <f t="shared" si="5"/>
        <v>#REF!</v>
      </c>
      <c r="D78" s="68">
        <f t="shared" si="4"/>
        <v>30.236301823242556</v>
      </c>
      <c r="E78" s="68" t="e">
        <f t="shared" si="6"/>
        <v>#REF!</v>
      </c>
      <c r="F78" s="68" t="e">
        <f t="shared" si="7"/>
        <v>#REF!</v>
      </c>
    </row>
    <row r="79" spans="1:6" s="9" customFormat="1" ht="15.75" customHeight="1" x14ac:dyDescent="0.3">
      <c r="A79" s="14">
        <v>74</v>
      </c>
      <c r="B79" s="68">
        <v>0</v>
      </c>
      <c r="C79" s="68" t="e">
        <f t="shared" si="5"/>
        <v>#REF!</v>
      </c>
      <c r="D79" s="68">
        <f t="shared" si="4"/>
        <v>30.236301823242556</v>
      </c>
      <c r="E79" s="68" t="e">
        <f t="shared" si="6"/>
        <v>#REF!</v>
      </c>
      <c r="F79" s="68" t="e">
        <f t="shared" si="7"/>
        <v>#REF!</v>
      </c>
    </row>
    <row r="80" spans="1:6" s="9" customFormat="1" ht="15.75" customHeight="1" x14ac:dyDescent="0.3">
      <c r="A80" s="14">
        <v>75</v>
      </c>
      <c r="B80" s="68">
        <v>0</v>
      </c>
      <c r="C80" s="68" t="e">
        <f t="shared" si="5"/>
        <v>#REF!</v>
      </c>
      <c r="D80" s="68">
        <f t="shared" si="4"/>
        <v>30.236301823242556</v>
      </c>
      <c r="E80" s="68" t="e">
        <f t="shared" si="6"/>
        <v>#REF!</v>
      </c>
      <c r="F80" s="68" t="e">
        <f t="shared" si="7"/>
        <v>#REF!</v>
      </c>
    </row>
    <row r="81" spans="1:6" s="9" customFormat="1" ht="15.75" customHeight="1" x14ac:dyDescent="0.3">
      <c r="A81" s="14">
        <v>76</v>
      </c>
      <c r="B81" s="68">
        <v>0</v>
      </c>
      <c r="C81" s="68" t="e">
        <f t="shared" si="5"/>
        <v>#REF!</v>
      </c>
      <c r="D81" s="68">
        <f t="shared" si="4"/>
        <v>30.236301823242556</v>
      </c>
      <c r="E81" s="68" t="e">
        <f t="shared" si="6"/>
        <v>#REF!</v>
      </c>
      <c r="F81" s="68" t="e">
        <f t="shared" si="7"/>
        <v>#REF!</v>
      </c>
    </row>
    <row r="82" spans="1:6" s="9" customFormat="1" ht="15.75" customHeight="1" x14ac:dyDescent="0.3">
      <c r="A82" s="14">
        <v>77</v>
      </c>
      <c r="B82" s="68">
        <v>0</v>
      </c>
      <c r="C82" s="68" t="e">
        <f t="shared" si="5"/>
        <v>#REF!</v>
      </c>
      <c r="D82" s="68">
        <f t="shared" si="4"/>
        <v>30.236301823242556</v>
      </c>
      <c r="E82" s="68" t="e">
        <f t="shared" si="6"/>
        <v>#REF!</v>
      </c>
      <c r="F82" s="68" t="e">
        <f t="shared" si="7"/>
        <v>#REF!</v>
      </c>
    </row>
    <row r="83" spans="1:6" s="9" customFormat="1" ht="15.75" customHeight="1" x14ac:dyDescent="0.3">
      <c r="A83" s="14">
        <v>78</v>
      </c>
      <c r="B83" s="68">
        <v>0</v>
      </c>
      <c r="C83" s="68" t="e">
        <f t="shared" si="5"/>
        <v>#REF!</v>
      </c>
      <c r="D83" s="68">
        <f t="shared" si="4"/>
        <v>30.236301823242556</v>
      </c>
      <c r="E83" s="68" t="e">
        <f t="shared" si="6"/>
        <v>#REF!</v>
      </c>
      <c r="F83" s="68" t="e">
        <f t="shared" si="7"/>
        <v>#REF!</v>
      </c>
    </row>
    <row r="84" spans="1:6" s="9" customFormat="1" ht="15.75" customHeight="1" x14ac:dyDescent="0.3">
      <c r="A84" s="14">
        <v>79</v>
      </c>
      <c r="B84" s="68">
        <v>0</v>
      </c>
      <c r="C84" s="68" t="e">
        <f t="shared" si="5"/>
        <v>#REF!</v>
      </c>
      <c r="D84" s="68">
        <f t="shared" si="4"/>
        <v>30.236301823242556</v>
      </c>
      <c r="E84" s="68" t="e">
        <f t="shared" si="6"/>
        <v>#REF!</v>
      </c>
      <c r="F84" s="68" t="e">
        <f t="shared" si="7"/>
        <v>#REF!</v>
      </c>
    </row>
    <row r="85" spans="1:6" s="9" customFormat="1" ht="15.75" customHeight="1" x14ac:dyDescent="0.3">
      <c r="A85" s="14">
        <v>80</v>
      </c>
      <c r="B85" s="68">
        <v>0</v>
      </c>
      <c r="C85" s="68" t="e">
        <f t="shared" si="5"/>
        <v>#REF!</v>
      </c>
      <c r="D85" s="68">
        <f t="shared" si="4"/>
        <v>30.236301823242556</v>
      </c>
      <c r="E85" s="68" t="e">
        <f t="shared" si="6"/>
        <v>#REF!</v>
      </c>
      <c r="F85" s="68" t="e">
        <f t="shared" si="7"/>
        <v>#REF!</v>
      </c>
    </row>
    <row r="86" spans="1:6" s="9" customFormat="1" ht="15.75" customHeight="1" x14ac:dyDescent="0.3">
      <c r="A86" s="14">
        <v>81</v>
      </c>
      <c r="B86" s="68">
        <v>0</v>
      </c>
      <c r="C86" s="68" t="e">
        <f t="shared" si="5"/>
        <v>#REF!</v>
      </c>
      <c r="D86" s="68">
        <f t="shared" si="4"/>
        <v>30.236301823242556</v>
      </c>
      <c r="E86" s="68" t="e">
        <f t="shared" si="6"/>
        <v>#REF!</v>
      </c>
      <c r="F86" s="68" t="e">
        <f t="shared" si="7"/>
        <v>#REF!</v>
      </c>
    </row>
    <row r="87" spans="1:6" s="9" customFormat="1" ht="15.75" customHeight="1" x14ac:dyDescent="0.3">
      <c r="A87" s="14">
        <v>82</v>
      </c>
      <c r="B87" s="68">
        <v>0</v>
      </c>
      <c r="C87" s="68" t="e">
        <f t="shared" si="5"/>
        <v>#REF!</v>
      </c>
      <c r="D87" s="68">
        <f t="shared" si="4"/>
        <v>30.236301823242556</v>
      </c>
      <c r="E87" s="68" t="e">
        <f t="shared" si="6"/>
        <v>#REF!</v>
      </c>
      <c r="F87" s="68" t="e">
        <f t="shared" si="7"/>
        <v>#REF!</v>
      </c>
    </row>
    <row r="88" spans="1:6" s="9" customFormat="1" ht="15.75" customHeight="1" x14ac:dyDescent="0.3">
      <c r="A88" s="14">
        <v>83</v>
      </c>
      <c r="B88" s="68">
        <v>0</v>
      </c>
      <c r="C88" s="68" t="e">
        <f t="shared" si="5"/>
        <v>#REF!</v>
      </c>
      <c r="D88" s="68">
        <f t="shared" si="4"/>
        <v>30.236301823242556</v>
      </c>
      <c r="E88" s="68" t="e">
        <f t="shared" si="6"/>
        <v>#REF!</v>
      </c>
      <c r="F88" s="68" t="e">
        <f t="shared" si="7"/>
        <v>#REF!</v>
      </c>
    </row>
    <row r="89" spans="1:6" s="9" customFormat="1" ht="15.75" customHeight="1" x14ac:dyDescent="0.3">
      <c r="A89" s="14">
        <v>84</v>
      </c>
      <c r="B89" s="68">
        <v>0</v>
      </c>
      <c r="C89" s="68" t="e">
        <f t="shared" si="5"/>
        <v>#REF!</v>
      </c>
      <c r="D89" s="68">
        <f t="shared" si="4"/>
        <v>30.236301823242556</v>
      </c>
      <c r="E89" s="68" t="e">
        <f t="shared" si="6"/>
        <v>#REF!</v>
      </c>
      <c r="F89" s="68" t="e">
        <f t="shared" si="7"/>
        <v>#REF!</v>
      </c>
    </row>
    <row r="90" spans="1:6" s="9" customFormat="1" ht="15.75" customHeight="1" x14ac:dyDescent="0.3">
      <c r="A90" s="14">
        <v>85</v>
      </c>
      <c r="B90" s="68">
        <v>0</v>
      </c>
      <c r="C90" s="68" t="e">
        <f t="shared" si="5"/>
        <v>#REF!</v>
      </c>
      <c r="D90" s="68">
        <f t="shared" si="4"/>
        <v>30.236301823242556</v>
      </c>
      <c r="E90" s="68" t="e">
        <f t="shared" si="6"/>
        <v>#REF!</v>
      </c>
      <c r="F90" s="68" t="e">
        <f t="shared" si="7"/>
        <v>#REF!</v>
      </c>
    </row>
    <row r="91" spans="1:6" s="9" customFormat="1" ht="15.75" customHeight="1" x14ac:dyDescent="0.3">
      <c r="A91" s="14">
        <v>86</v>
      </c>
      <c r="B91" s="68">
        <v>0</v>
      </c>
      <c r="C91" s="68" t="e">
        <f t="shared" si="5"/>
        <v>#REF!</v>
      </c>
      <c r="D91" s="68">
        <f t="shared" si="4"/>
        <v>30.236301823242556</v>
      </c>
      <c r="E91" s="68" t="e">
        <f t="shared" si="6"/>
        <v>#REF!</v>
      </c>
      <c r="F91" s="68" t="e">
        <f t="shared" si="7"/>
        <v>#REF!</v>
      </c>
    </row>
    <row r="92" spans="1:6" s="9" customFormat="1" ht="15.75" customHeight="1" x14ac:dyDescent="0.3">
      <c r="A92" s="14">
        <v>87</v>
      </c>
      <c r="B92" s="68">
        <v>0</v>
      </c>
      <c r="C92" s="68" t="e">
        <f t="shared" si="5"/>
        <v>#REF!</v>
      </c>
      <c r="D92" s="68">
        <f t="shared" si="4"/>
        <v>30.236301823242556</v>
      </c>
      <c r="E92" s="68" t="e">
        <f t="shared" si="6"/>
        <v>#REF!</v>
      </c>
      <c r="F92" s="68" t="e">
        <f t="shared" si="7"/>
        <v>#REF!</v>
      </c>
    </row>
    <row r="93" spans="1:6" s="9" customFormat="1" ht="15.75" customHeight="1" x14ac:dyDescent="0.3">
      <c r="A93" s="14">
        <v>88</v>
      </c>
      <c r="B93" s="68">
        <v>0</v>
      </c>
      <c r="C93" s="68" t="e">
        <f t="shared" si="5"/>
        <v>#REF!</v>
      </c>
      <c r="D93" s="68">
        <f t="shared" si="4"/>
        <v>30.236301823242556</v>
      </c>
      <c r="E93" s="68" t="e">
        <f t="shared" si="6"/>
        <v>#REF!</v>
      </c>
      <c r="F93" s="68" t="e">
        <f t="shared" si="7"/>
        <v>#REF!</v>
      </c>
    </row>
    <row r="94" spans="1:6" s="9" customFormat="1" ht="15.75" customHeight="1" x14ac:dyDescent="0.3">
      <c r="A94" s="14">
        <v>89</v>
      </c>
      <c r="B94" s="68">
        <v>0</v>
      </c>
      <c r="C94" s="68" t="e">
        <f t="shared" si="5"/>
        <v>#REF!</v>
      </c>
      <c r="D94" s="68">
        <f t="shared" si="4"/>
        <v>30.236301823242556</v>
      </c>
      <c r="E94" s="68" t="e">
        <f t="shared" si="6"/>
        <v>#REF!</v>
      </c>
      <c r="F94" s="68" t="e">
        <f t="shared" si="7"/>
        <v>#REF!</v>
      </c>
    </row>
    <row r="95" spans="1:6" s="9" customFormat="1" ht="15.75" customHeight="1" x14ac:dyDescent="0.3">
      <c r="A95" s="14">
        <v>90</v>
      </c>
      <c r="B95" s="68">
        <v>0</v>
      </c>
      <c r="C95" s="68" t="e">
        <f t="shared" si="5"/>
        <v>#REF!</v>
      </c>
      <c r="D95" s="68">
        <f t="shared" ref="D95:D125" si="8">D94</f>
        <v>30.236301823242556</v>
      </c>
      <c r="E95" s="68" t="e">
        <f t="shared" si="6"/>
        <v>#REF!</v>
      </c>
      <c r="F95" s="68" t="e">
        <f t="shared" si="7"/>
        <v>#REF!</v>
      </c>
    </row>
    <row r="96" spans="1:6" s="9" customFormat="1" ht="15.75" customHeight="1" x14ac:dyDescent="0.3">
      <c r="A96" s="14">
        <v>91</v>
      </c>
      <c r="B96" s="68">
        <v>0</v>
      </c>
      <c r="C96" s="68" t="e">
        <f t="shared" si="5"/>
        <v>#REF!</v>
      </c>
      <c r="D96" s="68">
        <f t="shared" si="8"/>
        <v>30.236301823242556</v>
      </c>
      <c r="E96" s="68" t="e">
        <f t="shared" si="6"/>
        <v>#REF!</v>
      </c>
      <c r="F96" s="68" t="e">
        <f t="shared" si="7"/>
        <v>#REF!</v>
      </c>
    </row>
    <row r="97" spans="1:6" s="9" customFormat="1" ht="15.75" customHeight="1" x14ac:dyDescent="0.3">
      <c r="A97" s="14">
        <v>92</v>
      </c>
      <c r="B97" s="68">
        <v>0</v>
      </c>
      <c r="C97" s="68" t="e">
        <f t="shared" si="5"/>
        <v>#REF!</v>
      </c>
      <c r="D97" s="68">
        <f t="shared" si="8"/>
        <v>30.236301823242556</v>
      </c>
      <c r="E97" s="68" t="e">
        <f t="shared" si="6"/>
        <v>#REF!</v>
      </c>
      <c r="F97" s="68" t="e">
        <f t="shared" si="7"/>
        <v>#REF!</v>
      </c>
    </row>
    <row r="98" spans="1:6" s="9" customFormat="1" ht="15.75" customHeight="1" x14ac:dyDescent="0.3">
      <c r="A98" s="14">
        <v>93</v>
      </c>
      <c r="B98" s="68">
        <v>0</v>
      </c>
      <c r="C98" s="68" t="e">
        <f t="shared" si="5"/>
        <v>#REF!</v>
      </c>
      <c r="D98" s="68">
        <f t="shared" si="8"/>
        <v>30.236301823242556</v>
      </c>
      <c r="E98" s="68" t="e">
        <f t="shared" si="6"/>
        <v>#REF!</v>
      </c>
      <c r="F98" s="68" t="e">
        <f t="shared" si="7"/>
        <v>#REF!</v>
      </c>
    </row>
    <row r="99" spans="1:6" s="9" customFormat="1" ht="15.75" customHeight="1" x14ac:dyDescent="0.3">
      <c r="A99" s="14">
        <v>94</v>
      </c>
      <c r="B99" s="68">
        <v>0</v>
      </c>
      <c r="C99" s="68" t="e">
        <f t="shared" si="5"/>
        <v>#REF!</v>
      </c>
      <c r="D99" s="68">
        <f t="shared" si="8"/>
        <v>30.236301823242556</v>
      </c>
      <c r="E99" s="68" t="e">
        <f t="shared" si="6"/>
        <v>#REF!</v>
      </c>
      <c r="F99" s="68" t="e">
        <f t="shared" si="7"/>
        <v>#REF!</v>
      </c>
    </row>
    <row r="100" spans="1:6" s="9" customFormat="1" ht="15.75" customHeight="1" x14ac:dyDescent="0.3">
      <c r="A100" s="14">
        <v>95</v>
      </c>
      <c r="B100" s="68">
        <v>0</v>
      </c>
      <c r="C100" s="68" t="e">
        <f t="shared" si="5"/>
        <v>#REF!</v>
      </c>
      <c r="D100" s="68">
        <f t="shared" si="8"/>
        <v>30.236301823242556</v>
      </c>
      <c r="E100" s="68" t="e">
        <f t="shared" si="6"/>
        <v>#REF!</v>
      </c>
      <c r="F100" s="68" t="e">
        <f t="shared" si="7"/>
        <v>#REF!</v>
      </c>
    </row>
    <row r="101" spans="1:6" s="9" customFormat="1" ht="15.75" customHeight="1" x14ac:dyDescent="0.3">
      <c r="A101" s="14">
        <v>96</v>
      </c>
      <c r="B101" s="68">
        <v>0</v>
      </c>
      <c r="C101" s="68" t="e">
        <f t="shared" si="5"/>
        <v>#REF!</v>
      </c>
      <c r="D101" s="68">
        <f t="shared" si="8"/>
        <v>30.236301823242556</v>
      </c>
      <c r="E101" s="68" t="e">
        <f t="shared" si="6"/>
        <v>#REF!</v>
      </c>
      <c r="F101" s="68" t="e">
        <f t="shared" si="7"/>
        <v>#REF!</v>
      </c>
    </row>
    <row r="102" spans="1:6" s="9" customFormat="1" ht="15.75" customHeight="1" x14ac:dyDescent="0.3">
      <c r="A102" s="14">
        <v>97</v>
      </c>
      <c r="B102" s="68">
        <v>0</v>
      </c>
      <c r="C102" s="68" t="e">
        <f t="shared" si="5"/>
        <v>#REF!</v>
      </c>
      <c r="D102" s="68">
        <f t="shared" si="8"/>
        <v>30.236301823242556</v>
      </c>
      <c r="E102" s="68" t="e">
        <f t="shared" si="6"/>
        <v>#REF!</v>
      </c>
      <c r="F102" s="68" t="e">
        <f t="shared" si="7"/>
        <v>#REF!</v>
      </c>
    </row>
    <row r="103" spans="1:6" s="9" customFormat="1" ht="15.75" customHeight="1" x14ac:dyDescent="0.3">
      <c r="A103" s="14">
        <v>98</v>
      </c>
      <c r="B103" s="68">
        <v>0</v>
      </c>
      <c r="C103" s="68" t="e">
        <f t="shared" si="5"/>
        <v>#REF!</v>
      </c>
      <c r="D103" s="68">
        <f t="shared" si="8"/>
        <v>30.236301823242556</v>
      </c>
      <c r="E103" s="68" t="e">
        <f t="shared" si="6"/>
        <v>#REF!</v>
      </c>
      <c r="F103" s="68" t="e">
        <f t="shared" si="7"/>
        <v>#REF!</v>
      </c>
    </row>
    <row r="104" spans="1:6" s="9" customFormat="1" ht="15.75" customHeight="1" x14ac:dyDescent="0.3">
      <c r="A104" s="14">
        <v>99</v>
      </c>
      <c r="B104" s="68">
        <v>0</v>
      </c>
      <c r="C104" s="68" t="e">
        <f t="shared" si="5"/>
        <v>#REF!</v>
      </c>
      <c r="D104" s="68">
        <f t="shared" si="8"/>
        <v>30.236301823242556</v>
      </c>
      <c r="E104" s="68" t="e">
        <f t="shared" si="6"/>
        <v>#REF!</v>
      </c>
      <c r="F104" s="68" t="e">
        <f t="shared" si="7"/>
        <v>#REF!</v>
      </c>
    </row>
    <row r="105" spans="1:6" s="9" customFormat="1" ht="15.75" customHeight="1" x14ac:dyDescent="0.3">
      <c r="A105" s="14">
        <v>100</v>
      </c>
      <c r="B105" s="68">
        <v>0</v>
      </c>
      <c r="C105" s="68" t="e">
        <f t="shared" si="5"/>
        <v>#REF!</v>
      </c>
      <c r="D105" s="68">
        <f t="shared" si="8"/>
        <v>30.236301823242556</v>
      </c>
      <c r="E105" s="68" t="e">
        <f t="shared" si="6"/>
        <v>#REF!</v>
      </c>
      <c r="F105" s="68" t="e">
        <f t="shared" si="7"/>
        <v>#REF!</v>
      </c>
    </row>
    <row r="106" spans="1:6" s="9" customFormat="1" ht="15.75" customHeight="1" x14ac:dyDescent="0.3">
      <c r="A106" s="14">
        <v>101</v>
      </c>
      <c r="B106" s="68">
        <v>0</v>
      </c>
      <c r="C106" s="68" t="e">
        <f t="shared" si="5"/>
        <v>#REF!</v>
      </c>
      <c r="D106" s="68">
        <f t="shared" si="8"/>
        <v>30.236301823242556</v>
      </c>
      <c r="E106" s="68" t="e">
        <f t="shared" si="6"/>
        <v>#REF!</v>
      </c>
      <c r="F106" s="68" t="e">
        <f t="shared" si="7"/>
        <v>#REF!</v>
      </c>
    </row>
    <row r="107" spans="1:6" s="9" customFormat="1" ht="15.75" customHeight="1" x14ac:dyDescent="0.3">
      <c r="A107" s="14">
        <v>102</v>
      </c>
      <c r="B107" s="68">
        <v>0</v>
      </c>
      <c r="C107" s="68" t="e">
        <f t="shared" si="5"/>
        <v>#REF!</v>
      </c>
      <c r="D107" s="68">
        <f t="shared" si="8"/>
        <v>30.236301823242556</v>
      </c>
      <c r="E107" s="68" t="e">
        <f t="shared" si="6"/>
        <v>#REF!</v>
      </c>
      <c r="F107" s="68" t="e">
        <f t="shared" si="7"/>
        <v>#REF!</v>
      </c>
    </row>
    <row r="108" spans="1:6" s="9" customFormat="1" ht="15.75" customHeight="1" x14ac:dyDescent="0.3">
      <c r="A108" s="14">
        <v>103</v>
      </c>
      <c r="B108" s="68">
        <v>0</v>
      </c>
      <c r="C108" s="68" t="e">
        <f t="shared" si="5"/>
        <v>#REF!</v>
      </c>
      <c r="D108" s="68">
        <f t="shared" si="8"/>
        <v>30.236301823242556</v>
      </c>
      <c r="E108" s="68" t="e">
        <f t="shared" si="6"/>
        <v>#REF!</v>
      </c>
      <c r="F108" s="68" t="e">
        <f t="shared" si="7"/>
        <v>#REF!</v>
      </c>
    </row>
    <row r="109" spans="1:6" s="9" customFormat="1" ht="15.75" customHeight="1" x14ac:dyDescent="0.3">
      <c r="A109" s="14">
        <v>104</v>
      </c>
      <c r="B109" s="68">
        <v>0</v>
      </c>
      <c r="C109" s="68" t="e">
        <f t="shared" si="5"/>
        <v>#REF!</v>
      </c>
      <c r="D109" s="68">
        <f t="shared" si="8"/>
        <v>30.236301823242556</v>
      </c>
      <c r="E109" s="68" t="e">
        <f t="shared" si="6"/>
        <v>#REF!</v>
      </c>
      <c r="F109" s="68" t="e">
        <f t="shared" si="7"/>
        <v>#REF!</v>
      </c>
    </row>
    <row r="110" spans="1:6" s="9" customFormat="1" ht="15.75" customHeight="1" x14ac:dyDescent="0.3">
      <c r="A110" s="14">
        <v>105</v>
      </c>
      <c r="B110" s="68">
        <v>0</v>
      </c>
      <c r="C110" s="68" t="e">
        <f t="shared" si="5"/>
        <v>#REF!</v>
      </c>
      <c r="D110" s="68">
        <f t="shared" si="8"/>
        <v>30.236301823242556</v>
      </c>
      <c r="E110" s="68" t="e">
        <f t="shared" si="6"/>
        <v>#REF!</v>
      </c>
      <c r="F110" s="68" t="e">
        <f t="shared" si="7"/>
        <v>#REF!</v>
      </c>
    </row>
    <row r="111" spans="1:6" s="9" customFormat="1" ht="15.75" customHeight="1" x14ac:dyDescent="0.3">
      <c r="A111" s="14">
        <v>106</v>
      </c>
      <c r="B111" s="68">
        <v>0</v>
      </c>
      <c r="C111" s="68" t="e">
        <f t="shared" si="5"/>
        <v>#REF!</v>
      </c>
      <c r="D111" s="68">
        <f t="shared" si="8"/>
        <v>30.236301823242556</v>
      </c>
      <c r="E111" s="68" t="e">
        <f t="shared" si="6"/>
        <v>#REF!</v>
      </c>
      <c r="F111" s="68" t="e">
        <f t="shared" si="7"/>
        <v>#REF!</v>
      </c>
    </row>
    <row r="112" spans="1:6" s="9" customFormat="1" ht="15.75" customHeight="1" x14ac:dyDescent="0.3">
      <c r="A112" s="14">
        <v>107</v>
      </c>
      <c r="B112" s="68">
        <v>0</v>
      </c>
      <c r="C112" s="68" t="e">
        <f t="shared" si="5"/>
        <v>#REF!</v>
      </c>
      <c r="D112" s="68">
        <f t="shared" si="8"/>
        <v>30.236301823242556</v>
      </c>
      <c r="E112" s="68" t="e">
        <f t="shared" si="6"/>
        <v>#REF!</v>
      </c>
      <c r="F112" s="68" t="e">
        <f t="shared" si="7"/>
        <v>#REF!</v>
      </c>
    </row>
    <row r="113" spans="1:6" s="9" customFormat="1" ht="15.75" customHeight="1" x14ac:dyDescent="0.3">
      <c r="A113" s="14">
        <v>108</v>
      </c>
      <c r="B113" s="68">
        <v>0</v>
      </c>
      <c r="C113" s="68" t="e">
        <f t="shared" si="5"/>
        <v>#REF!</v>
      </c>
      <c r="D113" s="68">
        <f t="shared" si="8"/>
        <v>30.236301823242556</v>
      </c>
      <c r="E113" s="68" t="e">
        <f t="shared" si="6"/>
        <v>#REF!</v>
      </c>
      <c r="F113" s="68" t="e">
        <f t="shared" si="7"/>
        <v>#REF!</v>
      </c>
    </row>
    <row r="114" spans="1:6" s="9" customFormat="1" ht="15.75" customHeight="1" x14ac:dyDescent="0.3">
      <c r="A114" s="14">
        <v>109</v>
      </c>
      <c r="B114" s="68">
        <v>0</v>
      </c>
      <c r="C114" s="68" t="e">
        <f t="shared" si="5"/>
        <v>#REF!</v>
      </c>
      <c r="D114" s="68">
        <f t="shared" si="8"/>
        <v>30.236301823242556</v>
      </c>
      <c r="E114" s="68" t="e">
        <f t="shared" si="6"/>
        <v>#REF!</v>
      </c>
      <c r="F114" s="68" t="e">
        <f t="shared" si="7"/>
        <v>#REF!</v>
      </c>
    </row>
    <row r="115" spans="1:6" s="9" customFormat="1" ht="15.75" customHeight="1" x14ac:dyDescent="0.3">
      <c r="A115" s="14">
        <v>110</v>
      </c>
      <c r="B115" s="68">
        <v>0</v>
      </c>
      <c r="C115" s="68" t="e">
        <f t="shared" si="5"/>
        <v>#REF!</v>
      </c>
      <c r="D115" s="68">
        <f t="shared" si="8"/>
        <v>30.236301823242556</v>
      </c>
      <c r="E115" s="68" t="e">
        <f t="shared" si="6"/>
        <v>#REF!</v>
      </c>
      <c r="F115" s="68" t="e">
        <f t="shared" si="7"/>
        <v>#REF!</v>
      </c>
    </row>
    <row r="116" spans="1:6" s="9" customFormat="1" ht="15.75" customHeight="1" x14ac:dyDescent="0.3">
      <c r="A116" s="14">
        <v>111</v>
      </c>
      <c r="B116" s="68">
        <v>0</v>
      </c>
      <c r="C116" s="68" t="e">
        <f t="shared" si="5"/>
        <v>#REF!</v>
      </c>
      <c r="D116" s="68">
        <f t="shared" si="8"/>
        <v>30.236301823242556</v>
      </c>
      <c r="E116" s="68" t="e">
        <f t="shared" si="6"/>
        <v>#REF!</v>
      </c>
      <c r="F116" s="68" t="e">
        <f t="shared" si="7"/>
        <v>#REF!</v>
      </c>
    </row>
    <row r="117" spans="1:6" s="9" customFormat="1" ht="15.75" customHeight="1" x14ac:dyDescent="0.3">
      <c r="A117" s="14">
        <v>112</v>
      </c>
      <c r="B117" s="68">
        <v>0</v>
      </c>
      <c r="C117" s="68" t="e">
        <f t="shared" si="5"/>
        <v>#REF!</v>
      </c>
      <c r="D117" s="68">
        <f t="shared" si="8"/>
        <v>30.236301823242556</v>
      </c>
      <c r="E117" s="68" t="e">
        <f t="shared" si="6"/>
        <v>#REF!</v>
      </c>
      <c r="F117" s="68" t="e">
        <f t="shared" si="7"/>
        <v>#REF!</v>
      </c>
    </row>
    <row r="118" spans="1:6" s="9" customFormat="1" ht="15.75" customHeight="1" x14ac:dyDescent="0.3">
      <c r="A118" s="14">
        <v>113</v>
      </c>
      <c r="B118" s="68">
        <v>0</v>
      </c>
      <c r="C118" s="68" t="e">
        <f t="shared" si="5"/>
        <v>#REF!</v>
      </c>
      <c r="D118" s="68">
        <f t="shared" si="8"/>
        <v>30.236301823242556</v>
      </c>
      <c r="E118" s="68" t="e">
        <f t="shared" si="6"/>
        <v>#REF!</v>
      </c>
      <c r="F118" s="68" t="e">
        <f t="shared" si="7"/>
        <v>#REF!</v>
      </c>
    </row>
    <row r="119" spans="1:6" s="9" customFormat="1" ht="15.75" customHeight="1" x14ac:dyDescent="0.3">
      <c r="A119" s="14">
        <v>114</v>
      </c>
      <c r="B119" s="68">
        <v>0</v>
      </c>
      <c r="C119" s="68" t="e">
        <f t="shared" si="5"/>
        <v>#REF!</v>
      </c>
      <c r="D119" s="68">
        <f t="shared" si="8"/>
        <v>30.236301823242556</v>
      </c>
      <c r="E119" s="68" t="e">
        <f t="shared" si="6"/>
        <v>#REF!</v>
      </c>
      <c r="F119" s="68" t="e">
        <f t="shared" si="7"/>
        <v>#REF!</v>
      </c>
    </row>
    <row r="120" spans="1:6" s="9" customFormat="1" ht="15.75" customHeight="1" x14ac:dyDescent="0.3">
      <c r="A120" s="14">
        <v>115</v>
      </c>
      <c r="B120" s="68">
        <v>0</v>
      </c>
      <c r="C120" s="68" t="e">
        <f t="shared" si="5"/>
        <v>#REF!</v>
      </c>
      <c r="D120" s="68">
        <f t="shared" si="8"/>
        <v>30.236301823242556</v>
      </c>
      <c r="E120" s="68" t="e">
        <f t="shared" si="6"/>
        <v>#REF!</v>
      </c>
      <c r="F120" s="68" t="e">
        <f t="shared" si="7"/>
        <v>#REF!</v>
      </c>
    </row>
    <row r="121" spans="1:6" s="9" customFormat="1" ht="15.75" customHeight="1" x14ac:dyDescent="0.3">
      <c r="A121" s="14">
        <v>116</v>
      </c>
      <c r="B121" s="68">
        <v>0</v>
      </c>
      <c r="C121" s="68" t="e">
        <f t="shared" si="5"/>
        <v>#REF!</v>
      </c>
      <c r="D121" s="68">
        <f t="shared" si="8"/>
        <v>30.236301823242556</v>
      </c>
      <c r="E121" s="68" t="e">
        <f t="shared" si="6"/>
        <v>#REF!</v>
      </c>
      <c r="F121" s="68" t="e">
        <f t="shared" si="7"/>
        <v>#REF!</v>
      </c>
    </row>
    <row r="122" spans="1:6" s="9" customFormat="1" ht="15.75" customHeight="1" x14ac:dyDescent="0.3">
      <c r="A122" s="14">
        <v>117</v>
      </c>
      <c r="B122" s="68">
        <v>0</v>
      </c>
      <c r="C122" s="68" t="e">
        <f t="shared" si="5"/>
        <v>#REF!</v>
      </c>
      <c r="D122" s="68">
        <f t="shared" si="8"/>
        <v>30.236301823242556</v>
      </c>
      <c r="E122" s="68" t="e">
        <f t="shared" si="6"/>
        <v>#REF!</v>
      </c>
      <c r="F122" s="68" t="e">
        <f t="shared" si="7"/>
        <v>#REF!</v>
      </c>
    </row>
    <row r="123" spans="1:6" s="9" customFormat="1" ht="15.75" customHeight="1" x14ac:dyDescent="0.3">
      <c r="A123" s="14">
        <v>118</v>
      </c>
      <c r="B123" s="68">
        <v>0</v>
      </c>
      <c r="C123" s="68" t="e">
        <f t="shared" si="5"/>
        <v>#REF!</v>
      </c>
      <c r="D123" s="68">
        <f t="shared" si="8"/>
        <v>30.236301823242556</v>
      </c>
      <c r="E123" s="68" t="e">
        <f t="shared" si="6"/>
        <v>#REF!</v>
      </c>
      <c r="F123" s="68" t="e">
        <f t="shared" si="7"/>
        <v>#REF!</v>
      </c>
    </row>
    <row r="124" spans="1:6" s="9" customFormat="1" ht="15.75" customHeight="1" x14ac:dyDescent="0.3">
      <c r="A124" s="14">
        <v>119</v>
      </c>
      <c r="B124" s="68">
        <v>0</v>
      </c>
      <c r="C124" s="68" t="e">
        <f t="shared" si="5"/>
        <v>#REF!</v>
      </c>
      <c r="D124" s="68">
        <f t="shared" si="8"/>
        <v>30.236301823242556</v>
      </c>
      <c r="E124" s="68" t="e">
        <f t="shared" si="6"/>
        <v>#REF!</v>
      </c>
      <c r="F124" s="68" t="e">
        <f t="shared" si="7"/>
        <v>#REF!</v>
      </c>
    </row>
    <row r="125" spans="1:6" s="9" customFormat="1" ht="15.75" customHeight="1" x14ac:dyDescent="0.3">
      <c r="A125" s="14">
        <v>120</v>
      </c>
      <c r="B125" s="68">
        <v>0</v>
      </c>
      <c r="C125" s="68" t="e">
        <f t="shared" si="5"/>
        <v>#REF!</v>
      </c>
      <c r="D125" s="68">
        <f t="shared" si="8"/>
        <v>30.236301823242556</v>
      </c>
      <c r="E125" s="68" t="e">
        <f t="shared" si="6"/>
        <v>#REF!</v>
      </c>
      <c r="F125" s="68" t="e">
        <f t="shared" si="7"/>
        <v>#REF!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2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F1A84-ED3A-43BE-8669-D1034E1DE97F}">
  <sheetPr codeName="Planilha28">
    <tabColor theme="8" tint="0.39997558519241921"/>
    <outlinePr summaryBelow="0"/>
  </sheetPr>
  <dimension ref="A5:HI103"/>
  <sheetViews>
    <sheetView topLeftCell="A72" zoomScaleNormal="100" workbookViewId="0">
      <selection activeCell="B103" sqref="B103"/>
    </sheetView>
  </sheetViews>
  <sheetFormatPr defaultColWidth="9.109375" defaultRowHeight="10.199999999999999" x14ac:dyDescent="0.2"/>
  <cols>
    <col min="1" max="1" width="45.33203125" style="20" bestFit="1" customWidth="1"/>
    <col min="2" max="217" width="9.5546875" style="77" customWidth="1"/>
    <col min="218" max="16384" width="9.109375" style="20"/>
  </cols>
  <sheetData>
    <row r="5" spans="1:217" s="33" customFormat="1" x14ac:dyDescent="0.3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</row>
    <row r="6" spans="1:217" s="22" customFormat="1" x14ac:dyDescent="0.2">
      <c r="A6" s="21" t="s">
        <v>54</v>
      </c>
      <c r="B6" s="72">
        <v>1</v>
      </c>
      <c r="C6" s="72">
        <v>1</v>
      </c>
      <c r="D6" s="72">
        <v>1</v>
      </c>
      <c r="E6" s="72">
        <v>1</v>
      </c>
      <c r="F6" s="72">
        <v>1</v>
      </c>
      <c r="G6" s="72">
        <v>1</v>
      </c>
      <c r="H6" s="72">
        <v>1</v>
      </c>
      <c r="I6" s="72">
        <v>1</v>
      </c>
      <c r="J6" s="72">
        <v>1</v>
      </c>
      <c r="K6" s="72">
        <v>1</v>
      </c>
      <c r="L6" s="72">
        <v>1</v>
      </c>
      <c r="M6" s="72">
        <v>1</v>
      </c>
      <c r="N6" s="72">
        <v>2</v>
      </c>
      <c r="O6" s="72">
        <v>2</v>
      </c>
      <c r="P6" s="72">
        <v>2</v>
      </c>
      <c r="Q6" s="72">
        <v>2</v>
      </c>
      <c r="R6" s="72">
        <v>2</v>
      </c>
      <c r="S6" s="72">
        <v>2</v>
      </c>
      <c r="T6" s="72">
        <v>2</v>
      </c>
      <c r="U6" s="72">
        <v>2</v>
      </c>
      <c r="V6" s="72">
        <v>2</v>
      </c>
      <c r="W6" s="72">
        <v>2</v>
      </c>
      <c r="X6" s="72">
        <v>2</v>
      </c>
      <c r="Y6" s="72">
        <v>2</v>
      </c>
      <c r="Z6" s="72">
        <f t="shared" ref="Z6:CK6" si="0">N6+1</f>
        <v>3</v>
      </c>
      <c r="AA6" s="72">
        <f t="shared" si="0"/>
        <v>3</v>
      </c>
      <c r="AB6" s="72">
        <f t="shared" si="0"/>
        <v>3</v>
      </c>
      <c r="AC6" s="72">
        <f t="shared" si="0"/>
        <v>3</v>
      </c>
      <c r="AD6" s="72">
        <f t="shared" si="0"/>
        <v>3</v>
      </c>
      <c r="AE6" s="72">
        <f t="shared" si="0"/>
        <v>3</v>
      </c>
      <c r="AF6" s="72">
        <f t="shared" si="0"/>
        <v>3</v>
      </c>
      <c r="AG6" s="72">
        <f t="shared" si="0"/>
        <v>3</v>
      </c>
      <c r="AH6" s="72">
        <f t="shared" si="0"/>
        <v>3</v>
      </c>
      <c r="AI6" s="72">
        <f t="shared" si="0"/>
        <v>3</v>
      </c>
      <c r="AJ6" s="72">
        <f t="shared" si="0"/>
        <v>3</v>
      </c>
      <c r="AK6" s="72">
        <f t="shared" si="0"/>
        <v>3</v>
      </c>
      <c r="AL6" s="72">
        <f t="shared" si="0"/>
        <v>4</v>
      </c>
      <c r="AM6" s="72">
        <f t="shared" si="0"/>
        <v>4</v>
      </c>
      <c r="AN6" s="72">
        <f t="shared" si="0"/>
        <v>4</v>
      </c>
      <c r="AO6" s="72">
        <f t="shared" si="0"/>
        <v>4</v>
      </c>
      <c r="AP6" s="72">
        <f t="shared" si="0"/>
        <v>4</v>
      </c>
      <c r="AQ6" s="72">
        <f t="shared" si="0"/>
        <v>4</v>
      </c>
      <c r="AR6" s="72">
        <f t="shared" si="0"/>
        <v>4</v>
      </c>
      <c r="AS6" s="72">
        <f t="shared" si="0"/>
        <v>4</v>
      </c>
      <c r="AT6" s="72">
        <f t="shared" si="0"/>
        <v>4</v>
      </c>
      <c r="AU6" s="72">
        <f t="shared" si="0"/>
        <v>4</v>
      </c>
      <c r="AV6" s="72">
        <f t="shared" si="0"/>
        <v>4</v>
      </c>
      <c r="AW6" s="72">
        <f t="shared" si="0"/>
        <v>4</v>
      </c>
      <c r="AX6" s="73">
        <f t="shared" si="0"/>
        <v>5</v>
      </c>
      <c r="AY6" s="73">
        <f t="shared" si="0"/>
        <v>5</v>
      </c>
      <c r="AZ6" s="73">
        <f t="shared" si="0"/>
        <v>5</v>
      </c>
      <c r="BA6" s="73">
        <f t="shared" si="0"/>
        <v>5</v>
      </c>
      <c r="BB6" s="73">
        <f t="shared" si="0"/>
        <v>5</v>
      </c>
      <c r="BC6" s="73">
        <f t="shared" si="0"/>
        <v>5</v>
      </c>
      <c r="BD6" s="73">
        <f t="shared" si="0"/>
        <v>5</v>
      </c>
      <c r="BE6" s="73">
        <f t="shared" si="0"/>
        <v>5</v>
      </c>
      <c r="BF6" s="73">
        <f t="shared" si="0"/>
        <v>5</v>
      </c>
      <c r="BG6" s="73">
        <f t="shared" si="0"/>
        <v>5</v>
      </c>
      <c r="BH6" s="73">
        <f t="shared" si="0"/>
        <v>5</v>
      </c>
      <c r="BI6" s="73">
        <f t="shared" si="0"/>
        <v>5</v>
      </c>
      <c r="BJ6" s="73">
        <f t="shared" si="0"/>
        <v>6</v>
      </c>
      <c r="BK6" s="73">
        <f t="shared" si="0"/>
        <v>6</v>
      </c>
      <c r="BL6" s="73">
        <f t="shared" si="0"/>
        <v>6</v>
      </c>
      <c r="BM6" s="73">
        <f t="shared" si="0"/>
        <v>6</v>
      </c>
      <c r="BN6" s="73">
        <f t="shared" si="0"/>
        <v>6</v>
      </c>
      <c r="BO6" s="73">
        <f t="shared" si="0"/>
        <v>6</v>
      </c>
      <c r="BP6" s="73">
        <f t="shared" si="0"/>
        <v>6</v>
      </c>
      <c r="BQ6" s="73">
        <f t="shared" si="0"/>
        <v>6</v>
      </c>
      <c r="BR6" s="73">
        <f t="shared" si="0"/>
        <v>6</v>
      </c>
      <c r="BS6" s="73">
        <f t="shared" si="0"/>
        <v>6</v>
      </c>
      <c r="BT6" s="73">
        <f t="shared" si="0"/>
        <v>6</v>
      </c>
      <c r="BU6" s="73">
        <f t="shared" si="0"/>
        <v>6</v>
      </c>
      <c r="BV6" s="73">
        <f t="shared" si="0"/>
        <v>7</v>
      </c>
      <c r="BW6" s="73">
        <f t="shared" si="0"/>
        <v>7</v>
      </c>
      <c r="BX6" s="73">
        <f t="shared" si="0"/>
        <v>7</v>
      </c>
      <c r="BY6" s="73">
        <f t="shared" si="0"/>
        <v>7</v>
      </c>
      <c r="BZ6" s="73">
        <f t="shared" si="0"/>
        <v>7</v>
      </c>
      <c r="CA6" s="73">
        <f t="shared" si="0"/>
        <v>7</v>
      </c>
      <c r="CB6" s="73">
        <f t="shared" si="0"/>
        <v>7</v>
      </c>
      <c r="CC6" s="73">
        <f t="shared" si="0"/>
        <v>7</v>
      </c>
      <c r="CD6" s="73">
        <f t="shared" si="0"/>
        <v>7</v>
      </c>
      <c r="CE6" s="73">
        <f t="shared" si="0"/>
        <v>7</v>
      </c>
      <c r="CF6" s="73">
        <f t="shared" si="0"/>
        <v>7</v>
      </c>
      <c r="CG6" s="73">
        <f t="shared" si="0"/>
        <v>7</v>
      </c>
      <c r="CH6" s="73">
        <f t="shared" si="0"/>
        <v>8</v>
      </c>
      <c r="CI6" s="73">
        <f t="shared" si="0"/>
        <v>8</v>
      </c>
      <c r="CJ6" s="73">
        <f t="shared" si="0"/>
        <v>8</v>
      </c>
      <c r="CK6" s="73">
        <f t="shared" si="0"/>
        <v>8</v>
      </c>
      <c r="CL6" s="73">
        <f t="shared" ref="CL6:EW6" si="1">BZ6+1</f>
        <v>8</v>
      </c>
      <c r="CM6" s="73">
        <f t="shared" si="1"/>
        <v>8</v>
      </c>
      <c r="CN6" s="73">
        <f t="shared" si="1"/>
        <v>8</v>
      </c>
      <c r="CO6" s="73">
        <f t="shared" si="1"/>
        <v>8</v>
      </c>
      <c r="CP6" s="73">
        <f t="shared" si="1"/>
        <v>8</v>
      </c>
      <c r="CQ6" s="73">
        <f t="shared" si="1"/>
        <v>8</v>
      </c>
      <c r="CR6" s="73">
        <f t="shared" si="1"/>
        <v>8</v>
      </c>
      <c r="CS6" s="73">
        <f t="shared" si="1"/>
        <v>8</v>
      </c>
      <c r="CT6" s="73">
        <f t="shared" si="1"/>
        <v>9</v>
      </c>
      <c r="CU6" s="73">
        <f t="shared" si="1"/>
        <v>9</v>
      </c>
      <c r="CV6" s="73">
        <f t="shared" si="1"/>
        <v>9</v>
      </c>
      <c r="CW6" s="73">
        <f t="shared" si="1"/>
        <v>9</v>
      </c>
      <c r="CX6" s="73">
        <f t="shared" si="1"/>
        <v>9</v>
      </c>
      <c r="CY6" s="73">
        <f t="shared" si="1"/>
        <v>9</v>
      </c>
      <c r="CZ6" s="73">
        <f t="shared" si="1"/>
        <v>9</v>
      </c>
      <c r="DA6" s="73">
        <f t="shared" si="1"/>
        <v>9</v>
      </c>
      <c r="DB6" s="73">
        <f t="shared" si="1"/>
        <v>9</v>
      </c>
      <c r="DC6" s="73">
        <f t="shared" si="1"/>
        <v>9</v>
      </c>
      <c r="DD6" s="73">
        <f t="shared" si="1"/>
        <v>9</v>
      </c>
      <c r="DE6" s="73">
        <f t="shared" si="1"/>
        <v>9</v>
      </c>
      <c r="DF6" s="73">
        <f t="shared" si="1"/>
        <v>10</v>
      </c>
      <c r="DG6" s="73">
        <f t="shared" si="1"/>
        <v>10</v>
      </c>
      <c r="DH6" s="73">
        <f t="shared" si="1"/>
        <v>10</v>
      </c>
      <c r="DI6" s="73">
        <f t="shared" si="1"/>
        <v>10</v>
      </c>
      <c r="DJ6" s="73">
        <f t="shared" si="1"/>
        <v>10</v>
      </c>
      <c r="DK6" s="73">
        <f t="shared" si="1"/>
        <v>10</v>
      </c>
      <c r="DL6" s="73">
        <f t="shared" si="1"/>
        <v>10</v>
      </c>
      <c r="DM6" s="73">
        <f t="shared" si="1"/>
        <v>10</v>
      </c>
      <c r="DN6" s="73">
        <f t="shared" si="1"/>
        <v>10</v>
      </c>
      <c r="DO6" s="73">
        <f t="shared" si="1"/>
        <v>10</v>
      </c>
      <c r="DP6" s="73">
        <f t="shared" si="1"/>
        <v>10</v>
      </c>
      <c r="DQ6" s="73">
        <f t="shared" si="1"/>
        <v>10</v>
      </c>
      <c r="DR6" s="73">
        <f t="shared" si="1"/>
        <v>11</v>
      </c>
      <c r="DS6" s="73">
        <f t="shared" si="1"/>
        <v>11</v>
      </c>
      <c r="DT6" s="73">
        <f t="shared" si="1"/>
        <v>11</v>
      </c>
      <c r="DU6" s="73">
        <f t="shared" si="1"/>
        <v>11</v>
      </c>
      <c r="DV6" s="73">
        <f t="shared" si="1"/>
        <v>11</v>
      </c>
      <c r="DW6" s="73">
        <f t="shared" si="1"/>
        <v>11</v>
      </c>
      <c r="DX6" s="73">
        <f t="shared" si="1"/>
        <v>11</v>
      </c>
      <c r="DY6" s="73">
        <f t="shared" si="1"/>
        <v>11</v>
      </c>
      <c r="DZ6" s="73">
        <f t="shared" si="1"/>
        <v>11</v>
      </c>
      <c r="EA6" s="73">
        <f t="shared" si="1"/>
        <v>11</v>
      </c>
      <c r="EB6" s="73">
        <f t="shared" si="1"/>
        <v>11</v>
      </c>
      <c r="EC6" s="73">
        <f t="shared" si="1"/>
        <v>11</v>
      </c>
      <c r="ED6" s="73">
        <f t="shared" si="1"/>
        <v>12</v>
      </c>
      <c r="EE6" s="73">
        <f t="shared" si="1"/>
        <v>12</v>
      </c>
      <c r="EF6" s="73">
        <f t="shared" si="1"/>
        <v>12</v>
      </c>
      <c r="EG6" s="73">
        <f t="shared" si="1"/>
        <v>12</v>
      </c>
      <c r="EH6" s="73">
        <f t="shared" si="1"/>
        <v>12</v>
      </c>
      <c r="EI6" s="73">
        <f t="shared" si="1"/>
        <v>12</v>
      </c>
      <c r="EJ6" s="73">
        <f t="shared" si="1"/>
        <v>12</v>
      </c>
      <c r="EK6" s="73">
        <f t="shared" si="1"/>
        <v>12</v>
      </c>
      <c r="EL6" s="73">
        <f t="shared" si="1"/>
        <v>12</v>
      </c>
      <c r="EM6" s="73">
        <f t="shared" si="1"/>
        <v>12</v>
      </c>
      <c r="EN6" s="73">
        <f t="shared" si="1"/>
        <v>12</v>
      </c>
      <c r="EO6" s="73">
        <f t="shared" si="1"/>
        <v>12</v>
      </c>
      <c r="EP6" s="73">
        <f t="shared" si="1"/>
        <v>13</v>
      </c>
      <c r="EQ6" s="73">
        <f t="shared" si="1"/>
        <v>13</v>
      </c>
      <c r="ER6" s="73">
        <f t="shared" si="1"/>
        <v>13</v>
      </c>
      <c r="ES6" s="73">
        <f t="shared" si="1"/>
        <v>13</v>
      </c>
      <c r="ET6" s="73">
        <f t="shared" si="1"/>
        <v>13</v>
      </c>
      <c r="EU6" s="73">
        <f t="shared" si="1"/>
        <v>13</v>
      </c>
      <c r="EV6" s="73">
        <f t="shared" si="1"/>
        <v>13</v>
      </c>
      <c r="EW6" s="73">
        <f t="shared" si="1"/>
        <v>13</v>
      </c>
      <c r="EX6" s="73">
        <f t="shared" ref="EX6:HI6" si="2">EL6+1</f>
        <v>13</v>
      </c>
      <c r="EY6" s="73">
        <f t="shared" si="2"/>
        <v>13</v>
      </c>
      <c r="EZ6" s="73">
        <f t="shared" si="2"/>
        <v>13</v>
      </c>
      <c r="FA6" s="73">
        <f t="shared" si="2"/>
        <v>13</v>
      </c>
      <c r="FB6" s="73">
        <f t="shared" si="2"/>
        <v>14</v>
      </c>
      <c r="FC6" s="73">
        <f t="shared" si="2"/>
        <v>14</v>
      </c>
      <c r="FD6" s="73">
        <f t="shared" si="2"/>
        <v>14</v>
      </c>
      <c r="FE6" s="73">
        <f t="shared" si="2"/>
        <v>14</v>
      </c>
      <c r="FF6" s="73">
        <f t="shared" si="2"/>
        <v>14</v>
      </c>
      <c r="FG6" s="73">
        <f t="shared" si="2"/>
        <v>14</v>
      </c>
      <c r="FH6" s="73">
        <f t="shared" si="2"/>
        <v>14</v>
      </c>
      <c r="FI6" s="73">
        <f t="shared" si="2"/>
        <v>14</v>
      </c>
      <c r="FJ6" s="73">
        <f t="shared" si="2"/>
        <v>14</v>
      </c>
      <c r="FK6" s="73">
        <f t="shared" si="2"/>
        <v>14</v>
      </c>
      <c r="FL6" s="73">
        <f t="shared" si="2"/>
        <v>14</v>
      </c>
      <c r="FM6" s="73">
        <f t="shared" si="2"/>
        <v>14</v>
      </c>
      <c r="FN6" s="73">
        <f t="shared" si="2"/>
        <v>15</v>
      </c>
      <c r="FO6" s="73">
        <f t="shared" si="2"/>
        <v>15</v>
      </c>
      <c r="FP6" s="73">
        <f t="shared" si="2"/>
        <v>15</v>
      </c>
      <c r="FQ6" s="73">
        <f t="shared" si="2"/>
        <v>15</v>
      </c>
      <c r="FR6" s="73">
        <f t="shared" si="2"/>
        <v>15</v>
      </c>
      <c r="FS6" s="73">
        <f t="shared" si="2"/>
        <v>15</v>
      </c>
      <c r="FT6" s="73">
        <f t="shared" si="2"/>
        <v>15</v>
      </c>
      <c r="FU6" s="73">
        <f t="shared" si="2"/>
        <v>15</v>
      </c>
      <c r="FV6" s="73">
        <f t="shared" si="2"/>
        <v>15</v>
      </c>
      <c r="FW6" s="73">
        <f t="shared" si="2"/>
        <v>15</v>
      </c>
      <c r="FX6" s="73">
        <f t="shared" si="2"/>
        <v>15</v>
      </c>
      <c r="FY6" s="73">
        <f t="shared" si="2"/>
        <v>15</v>
      </c>
      <c r="FZ6" s="73">
        <f t="shared" si="2"/>
        <v>16</v>
      </c>
      <c r="GA6" s="73">
        <f t="shared" si="2"/>
        <v>16</v>
      </c>
      <c r="GB6" s="73">
        <f t="shared" si="2"/>
        <v>16</v>
      </c>
      <c r="GC6" s="73">
        <f t="shared" si="2"/>
        <v>16</v>
      </c>
      <c r="GD6" s="73">
        <f t="shared" si="2"/>
        <v>16</v>
      </c>
      <c r="GE6" s="73">
        <f t="shared" si="2"/>
        <v>16</v>
      </c>
      <c r="GF6" s="73">
        <f t="shared" si="2"/>
        <v>16</v>
      </c>
      <c r="GG6" s="73">
        <f t="shared" si="2"/>
        <v>16</v>
      </c>
      <c r="GH6" s="73">
        <f t="shared" si="2"/>
        <v>16</v>
      </c>
      <c r="GI6" s="73">
        <f t="shared" si="2"/>
        <v>16</v>
      </c>
      <c r="GJ6" s="73">
        <f t="shared" si="2"/>
        <v>16</v>
      </c>
      <c r="GK6" s="73">
        <f t="shared" si="2"/>
        <v>16</v>
      </c>
      <c r="GL6" s="73">
        <f t="shared" si="2"/>
        <v>17</v>
      </c>
      <c r="GM6" s="73">
        <f t="shared" si="2"/>
        <v>17</v>
      </c>
      <c r="GN6" s="73">
        <f t="shared" si="2"/>
        <v>17</v>
      </c>
      <c r="GO6" s="73">
        <f t="shared" si="2"/>
        <v>17</v>
      </c>
      <c r="GP6" s="73">
        <f t="shared" si="2"/>
        <v>17</v>
      </c>
      <c r="GQ6" s="73">
        <f t="shared" si="2"/>
        <v>17</v>
      </c>
      <c r="GR6" s="73">
        <f t="shared" si="2"/>
        <v>17</v>
      </c>
      <c r="GS6" s="73">
        <f t="shared" si="2"/>
        <v>17</v>
      </c>
      <c r="GT6" s="73">
        <f t="shared" si="2"/>
        <v>17</v>
      </c>
      <c r="GU6" s="73">
        <f t="shared" si="2"/>
        <v>17</v>
      </c>
      <c r="GV6" s="73">
        <f t="shared" si="2"/>
        <v>17</v>
      </c>
      <c r="GW6" s="73">
        <f t="shared" si="2"/>
        <v>17</v>
      </c>
      <c r="GX6" s="73">
        <f t="shared" si="2"/>
        <v>18</v>
      </c>
      <c r="GY6" s="73">
        <f t="shared" si="2"/>
        <v>18</v>
      </c>
      <c r="GZ6" s="73">
        <f t="shared" si="2"/>
        <v>18</v>
      </c>
      <c r="HA6" s="73">
        <f t="shared" si="2"/>
        <v>18</v>
      </c>
      <c r="HB6" s="73">
        <f t="shared" si="2"/>
        <v>18</v>
      </c>
      <c r="HC6" s="73">
        <f t="shared" si="2"/>
        <v>18</v>
      </c>
      <c r="HD6" s="73">
        <f t="shared" si="2"/>
        <v>18</v>
      </c>
      <c r="HE6" s="73">
        <f t="shared" si="2"/>
        <v>18</v>
      </c>
      <c r="HF6" s="73">
        <f t="shared" si="2"/>
        <v>18</v>
      </c>
      <c r="HG6" s="73">
        <f t="shared" si="2"/>
        <v>18</v>
      </c>
      <c r="HH6" s="73">
        <f t="shared" si="2"/>
        <v>18</v>
      </c>
      <c r="HI6" s="73">
        <f t="shared" si="2"/>
        <v>18</v>
      </c>
    </row>
    <row r="7" spans="1:217" x14ac:dyDescent="0.2">
      <c r="A7" s="23" t="s">
        <v>55</v>
      </c>
      <c r="B7" s="74">
        <v>1</v>
      </c>
      <c r="C7" s="74">
        <f t="shared" ref="C7:BN7" si="3">B7+1</f>
        <v>2</v>
      </c>
      <c r="D7" s="74">
        <f t="shared" si="3"/>
        <v>3</v>
      </c>
      <c r="E7" s="74">
        <f t="shared" si="3"/>
        <v>4</v>
      </c>
      <c r="F7" s="74">
        <f t="shared" si="3"/>
        <v>5</v>
      </c>
      <c r="G7" s="74">
        <f t="shared" si="3"/>
        <v>6</v>
      </c>
      <c r="H7" s="74">
        <f t="shared" si="3"/>
        <v>7</v>
      </c>
      <c r="I7" s="74">
        <f t="shared" si="3"/>
        <v>8</v>
      </c>
      <c r="J7" s="74">
        <f t="shared" si="3"/>
        <v>9</v>
      </c>
      <c r="K7" s="74">
        <f t="shared" si="3"/>
        <v>10</v>
      </c>
      <c r="L7" s="74">
        <f t="shared" si="3"/>
        <v>11</v>
      </c>
      <c r="M7" s="74">
        <f t="shared" si="3"/>
        <v>12</v>
      </c>
      <c r="N7" s="74">
        <f t="shared" si="3"/>
        <v>13</v>
      </c>
      <c r="O7" s="74">
        <f t="shared" si="3"/>
        <v>14</v>
      </c>
      <c r="P7" s="74">
        <f t="shared" si="3"/>
        <v>15</v>
      </c>
      <c r="Q7" s="74">
        <f t="shared" si="3"/>
        <v>16</v>
      </c>
      <c r="R7" s="74">
        <f t="shared" si="3"/>
        <v>17</v>
      </c>
      <c r="S7" s="74">
        <f t="shared" si="3"/>
        <v>18</v>
      </c>
      <c r="T7" s="74">
        <f t="shared" si="3"/>
        <v>19</v>
      </c>
      <c r="U7" s="74">
        <f t="shared" si="3"/>
        <v>20</v>
      </c>
      <c r="V7" s="74">
        <f t="shared" si="3"/>
        <v>21</v>
      </c>
      <c r="W7" s="74">
        <f t="shared" si="3"/>
        <v>22</v>
      </c>
      <c r="X7" s="74">
        <f t="shared" si="3"/>
        <v>23</v>
      </c>
      <c r="Y7" s="74">
        <f t="shared" si="3"/>
        <v>24</v>
      </c>
      <c r="Z7" s="74">
        <f t="shared" si="3"/>
        <v>25</v>
      </c>
      <c r="AA7" s="74">
        <f t="shared" si="3"/>
        <v>26</v>
      </c>
      <c r="AB7" s="74">
        <f t="shared" si="3"/>
        <v>27</v>
      </c>
      <c r="AC7" s="74">
        <f t="shared" si="3"/>
        <v>28</v>
      </c>
      <c r="AD7" s="74">
        <f t="shared" si="3"/>
        <v>29</v>
      </c>
      <c r="AE7" s="74">
        <f t="shared" si="3"/>
        <v>30</v>
      </c>
      <c r="AF7" s="74">
        <f t="shared" si="3"/>
        <v>31</v>
      </c>
      <c r="AG7" s="74">
        <f t="shared" si="3"/>
        <v>32</v>
      </c>
      <c r="AH7" s="74">
        <f t="shared" si="3"/>
        <v>33</v>
      </c>
      <c r="AI7" s="74">
        <f t="shared" si="3"/>
        <v>34</v>
      </c>
      <c r="AJ7" s="74">
        <f t="shared" si="3"/>
        <v>35</v>
      </c>
      <c r="AK7" s="74">
        <f t="shared" si="3"/>
        <v>36</v>
      </c>
      <c r="AL7" s="74">
        <f t="shared" si="3"/>
        <v>37</v>
      </c>
      <c r="AM7" s="74">
        <f t="shared" si="3"/>
        <v>38</v>
      </c>
      <c r="AN7" s="74">
        <f t="shared" si="3"/>
        <v>39</v>
      </c>
      <c r="AO7" s="74">
        <f t="shared" si="3"/>
        <v>40</v>
      </c>
      <c r="AP7" s="74">
        <f t="shared" si="3"/>
        <v>41</v>
      </c>
      <c r="AQ7" s="74">
        <f t="shared" si="3"/>
        <v>42</v>
      </c>
      <c r="AR7" s="74">
        <f t="shared" si="3"/>
        <v>43</v>
      </c>
      <c r="AS7" s="74">
        <f t="shared" si="3"/>
        <v>44</v>
      </c>
      <c r="AT7" s="74">
        <f t="shared" si="3"/>
        <v>45</v>
      </c>
      <c r="AU7" s="74">
        <f t="shared" si="3"/>
        <v>46</v>
      </c>
      <c r="AV7" s="74">
        <f t="shared" si="3"/>
        <v>47</v>
      </c>
      <c r="AW7" s="74">
        <f t="shared" si="3"/>
        <v>48</v>
      </c>
      <c r="AX7" s="75">
        <f t="shared" si="3"/>
        <v>49</v>
      </c>
      <c r="AY7" s="75">
        <f t="shared" si="3"/>
        <v>50</v>
      </c>
      <c r="AZ7" s="75">
        <f t="shared" si="3"/>
        <v>51</v>
      </c>
      <c r="BA7" s="75">
        <f t="shared" si="3"/>
        <v>52</v>
      </c>
      <c r="BB7" s="75">
        <f t="shared" si="3"/>
        <v>53</v>
      </c>
      <c r="BC7" s="75">
        <f t="shared" si="3"/>
        <v>54</v>
      </c>
      <c r="BD7" s="75">
        <f t="shared" si="3"/>
        <v>55</v>
      </c>
      <c r="BE7" s="75">
        <f t="shared" si="3"/>
        <v>56</v>
      </c>
      <c r="BF7" s="75">
        <f t="shared" si="3"/>
        <v>57</v>
      </c>
      <c r="BG7" s="75">
        <f t="shared" si="3"/>
        <v>58</v>
      </c>
      <c r="BH7" s="75">
        <f t="shared" si="3"/>
        <v>59</v>
      </c>
      <c r="BI7" s="75">
        <f t="shared" si="3"/>
        <v>60</v>
      </c>
      <c r="BJ7" s="75">
        <f t="shared" si="3"/>
        <v>61</v>
      </c>
      <c r="BK7" s="75">
        <f t="shared" si="3"/>
        <v>62</v>
      </c>
      <c r="BL7" s="75">
        <f t="shared" si="3"/>
        <v>63</v>
      </c>
      <c r="BM7" s="75">
        <f t="shared" si="3"/>
        <v>64</v>
      </c>
      <c r="BN7" s="75">
        <f t="shared" si="3"/>
        <v>65</v>
      </c>
      <c r="BO7" s="75">
        <f t="shared" ref="BO7:DZ7" si="4">BN7+1</f>
        <v>66</v>
      </c>
      <c r="BP7" s="75">
        <f t="shared" si="4"/>
        <v>67</v>
      </c>
      <c r="BQ7" s="75">
        <f t="shared" si="4"/>
        <v>68</v>
      </c>
      <c r="BR7" s="75">
        <f t="shared" si="4"/>
        <v>69</v>
      </c>
      <c r="BS7" s="75">
        <f t="shared" si="4"/>
        <v>70</v>
      </c>
      <c r="BT7" s="75">
        <f t="shared" si="4"/>
        <v>71</v>
      </c>
      <c r="BU7" s="75">
        <f t="shared" si="4"/>
        <v>72</v>
      </c>
      <c r="BV7" s="75">
        <f t="shared" si="4"/>
        <v>73</v>
      </c>
      <c r="BW7" s="75">
        <f t="shared" si="4"/>
        <v>74</v>
      </c>
      <c r="BX7" s="75">
        <f t="shared" si="4"/>
        <v>75</v>
      </c>
      <c r="BY7" s="75">
        <f t="shared" si="4"/>
        <v>76</v>
      </c>
      <c r="BZ7" s="75">
        <f t="shared" si="4"/>
        <v>77</v>
      </c>
      <c r="CA7" s="75">
        <f t="shared" si="4"/>
        <v>78</v>
      </c>
      <c r="CB7" s="75">
        <f t="shared" si="4"/>
        <v>79</v>
      </c>
      <c r="CC7" s="75">
        <f t="shared" si="4"/>
        <v>80</v>
      </c>
      <c r="CD7" s="75">
        <f t="shared" si="4"/>
        <v>81</v>
      </c>
      <c r="CE7" s="75">
        <f t="shared" si="4"/>
        <v>82</v>
      </c>
      <c r="CF7" s="75">
        <f t="shared" si="4"/>
        <v>83</v>
      </c>
      <c r="CG7" s="75">
        <f t="shared" si="4"/>
        <v>84</v>
      </c>
      <c r="CH7" s="75">
        <f t="shared" si="4"/>
        <v>85</v>
      </c>
      <c r="CI7" s="75">
        <f t="shared" si="4"/>
        <v>86</v>
      </c>
      <c r="CJ7" s="75">
        <f t="shared" si="4"/>
        <v>87</v>
      </c>
      <c r="CK7" s="75">
        <f t="shared" si="4"/>
        <v>88</v>
      </c>
      <c r="CL7" s="75">
        <f t="shared" si="4"/>
        <v>89</v>
      </c>
      <c r="CM7" s="75">
        <f t="shared" si="4"/>
        <v>90</v>
      </c>
      <c r="CN7" s="75">
        <f t="shared" si="4"/>
        <v>91</v>
      </c>
      <c r="CO7" s="75">
        <f t="shared" si="4"/>
        <v>92</v>
      </c>
      <c r="CP7" s="75">
        <f t="shared" si="4"/>
        <v>93</v>
      </c>
      <c r="CQ7" s="75">
        <f t="shared" si="4"/>
        <v>94</v>
      </c>
      <c r="CR7" s="75">
        <f t="shared" si="4"/>
        <v>95</v>
      </c>
      <c r="CS7" s="75">
        <f t="shared" si="4"/>
        <v>96</v>
      </c>
      <c r="CT7" s="75">
        <f t="shared" si="4"/>
        <v>97</v>
      </c>
      <c r="CU7" s="75">
        <f t="shared" si="4"/>
        <v>98</v>
      </c>
      <c r="CV7" s="75">
        <f t="shared" si="4"/>
        <v>99</v>
      </c>
      <c r="CW7" s="75">
        <f t="shared" si="4"/>
        <v>100</v>
      </c>
      <c r="CX7" s="75">
        <f t="shared" si="4"/>
        <v>101</v>
      </c>
      <c r="CY7" s="75">
        <f t="shared" si="4"/>
        <v>102</v>
      </c>
      <c r="CZ7" s="75">
        <f t="shared" si="4"/>
        <v>103</v>
      </c>
      <c r="DA7" s="75">
        <f t="shared" si="4"/>
        <v>104</v>
      </c>
      <c r="DB7" s="75">
        <f t="shared" si="4"/>
        <v>105</v>
      </c>
      <c r="DC7" s="75">
        <f t="shared" si="4"/>
        <v>106</v>
      </c>
      <c r="DD7" s="75">
        <f t="shared" si="4"/>
        <v>107</v>
      </c>
      <c r="DE7" s="75">
        <f t="shared" si="4"/>
        <v>108</v>
      </c>
      <c r="DF7" s="75">
        <f t="shared" si="4"/>
        <v>109</v>
      </c>
      <c r="DG7" s="75">
        <f t="shared" si="4"/>
        <v>110</v>
      </c>
      <c r="DH7" s="75">
        <f t="shared" si="4"/>
        <v>111</v>
      </c>
      <c r="DI7" s="75">
        <f t="shared" si="4"/>
        <v>112</v>
      </c>
      <c r="DJ7" s="75">
        <f t="shared" si="4"/>
        <v>113</v>
      </c>
      <c r="DK7" s="75">
        <f t="shared" si="4"/>
        <v>114</v>
      </c>
      <c r="DL7" s="75">
        <f t="shared" si="4"/>
        <v>115</v>
      </c>
      <c r="DM7" s="75">
        <f t="shared" si="4"/>
        <v>116</v>
      </c>
      <c r="DN7" s="75">
        <f t="shared" si="4"/>
        <v>117</v>
      </c>
      <c r="DO7" s="75">
        <f t="shared" si="4"/>
        <v>118</v>
      </c>
      <c r="DP7" s="75">
        <f t="shared" si="4"/>
        <v>119</v>
      </c>
      <c r="DQ7" s="75">
        <f t="shared" si="4"/>
        <v>120</v>
      </c>
      <c r="DR7" s="75">
        <f t="shared" si="4"/>
        <v>121</v>
      </c>
      <c r="DS7" s="75">
        <f t="shared" si="4"/>
        <v>122</v>
      </c>
      <c r="DT7" s="75">
        <f t="shared" si="4"/>
        <v>123</v>
      </c>
      <c r="DU7" s="75">
        <f t="shared" si="4"/>
        <v>124</v>
      </c>
      <c r="DV7" s="75">
        <f t="shared" si="4"/>
        <v>125</v>
      </c>
      <c r="DW7" s="75">
        <f t="shared" si="4"/>
        <v>126</v>
      </c>
      <c r="DX7" s="75">
        <f t="shared" si="4"/>
        <v>127</v>
      </c>
      <c r="DY7" s="75">
        <f t="shared" si="4"/>
        <v>128</v>
      </c>
      <c r="DZ7" s="75">
        <f t="shared" si="4"/>
        <v>129</v>
      </c>
      <c r="EA7" s="75">
        <f t="shared" ref="EA7:GL7" si="5">DZ7+1</f>
        <v>130</v>
      </c>
      <c r="EB7" s="75">
        <f t="shared" si="5"/>
        <v>131</v>
      </c>
      <c r="EC7" s="75">
        <f t="shared" si="5"/>
        <v>132</v>
      </c>
      <c r="ED7" s="75">
        <f t="shared" si="5"/>
        <v>133</v>
      </c>
      <c r="EE7" s="75">
        <f t="shared" si="5"/>
        <v>134</v>
      </c>
      <c r="EF7" s="75">
        <f t="shared" si="5"/>
        <v>135</v>
      </c>
      <c r="EG7" s="75">
        <f t="shared" si="5"/>
        <v>136</v>
      </c>
      <c r="EH7" s="75">
        <f t="shared" si="5"/>
        <v>137</v>
      </c>
      <c r="EI7" s="75">
        <f t="shared" si="5"/>
        <v>138</v>
      </c>
      <c r="EJ7" s="75">
        <f t="shared" si="5"/>
        <v>139</v>
      </c>
      <c r="EK7" s="75">
        <f t="shared" si="5"/>
        <v>140</v>
      </c>
      <c r="EL7" s="75">
        <f t="shared" si="5"/>
        <v>141</v>
      </c>
      <c r="EM7" s="75">
        <f t="shared" si="5"/>
        <v>142</v>
      </c>
      <c r="EN7" s="75">
        <f t="shared" si="5"/>
        <v>143</v>
      </c>
      <c r="EO7" s="75">
        <f t="shared" si="5"/>
        <v>144</v>
      </c>
      <c r="EP7" s="75">
        <f t="shared" si="5"/>
        <v>145</v>
      </c>
      <c r="EQ7" s="75">
        <f t="shared" si="5"/>
        <v>146</v>
      </c>
      <c r="ER7" s="75">
        <f t="shared" si="5"/>
        <v>147</v>
      </c>
      <c r="ES7" s="75">
        <f t="shared" si="5"/>
        <v>148</v>
      </c>
      <c r="ET7" s="75">
        <f t="shared" si="5"/>
        <v>149</v>
      </c>
      <c r="EU7" s="75">
        <f t="shared" si="5"/>
        <v>150</v>
      </c>
      <c r="EV7" s="75">
        <f t="shared" si="5"/>
        <v>151</v>
      </c>
      <c r="EW7" s="75">
        <f t="shared" si="5"/>
        <v>152</v>
      </c>
      <c r="EX7" s="75">
        <f t="shared" si="5"/>
        <v>153</v>
      </c>
      <c r="EY7" s="75">
        <f t="shared" si="5"/>
        <v>154</v>
      </c>
      <c r="EZ7" s="75">
        <f t="shared" si="5"/>
        <v>155</v>
      </c>
      <c r="FA7" s="75">
        <f t="shared" si="5"/>
        <v>156</v>
      </c>
      <c r="FB7" s="75">
        <f t="shared" si="5"/>
        <v>157</v>
      </c>
      <c r="FC7" s="75">
        <f t="shared" si="5"/>
        <v>158</v>
      </c>
      <c r="FD7" s="75">
        <f t="shared" si="5"/>
        <v>159</v>
      </c>
      <c r="FE7" s="75">
        <f t="shared" si="5"/>
        <v>160</v>
      </c>
      <c r="FF7" s="75">
        <f t="shared" si="5"/>
        <v>161</v>
      </c>
      <c r="FG7" s="75">
        <f t="shared" si="5"/>
        <v>162</v>
      </c>
      <c r="FH7" s="75">
        <f t="shared" si="5"/>
        <v>163</v>
      </c>
      <c r="FI7" s="75">
        <f t="shared" si="5"/>
        <v>164</v>
      </c>
      <c r="FJ7" s="75">
        <f t="shared" si="5"/>
        <v>165</v>
      </c>
      <c r="FK7" s="75">
        <f t="shared" si="5"/>
        <v>166</v>
      </c>
      <c r="FL7" s="75">
        <f t="shared" si="5"/>
        <v>167</v>
      </c>
      <c r="FM7" s="75">
        <f t="shared" si="5"/>
        <v>168</v>
      </c>
      <c r="FN7" s="75">
        <f t="shared" si="5"/>
        <v>169</v>
      </c>
      <c r="FO7" s="75">
        <f t="shared" si="5"/>
        <v>170</v>
      </c>
      <c r="FP7" s="75">
        <f t="shared" si="5"/>
        <v>171</v>
      </c>
      <c r="FQ7" s="75">
        <f t="shared" si="5"/>
        <v>172</v>
      </c>
      <c r="FR7" s="75">
        <f t="shared" si="5"/>
        <v>173</v>
      </c>
      <c r="FS7" s="75">
        <f t="shared" si="5"/>
        <v>174</v>
      </c>
      <c r="FT7" s="75">
        <f t="shared" si="5"/>
        <v>175</v>
      </c>
      <c r="FU7" s="75">
        <f t="shared" si="5"/>
        <v>176</v>
      </c>
      <c r="FV7" s="75">
        <f t="shared" si="5"/>
        <v>177</v>
      </c>
      <c r="FW7" s="75">
        <f t="shared" si="5"/>
        <v>178</v>
      </c>
      <c r="FX7" s="75">
        <f t="shared" si="5"/>
        <v>179</v>
      </c>
      <c r="FY7" s="75">
        <f t="shared" si="5"/>
        <v>180</v>
      </c>
      <c r="FZ7" s="75">
        <f t="shared" si="5"/>
        <v>181</v>
      </c>
      <c r="GA7" s="75">
        <f t="shared" si="5"/>
        <v>182</v>
      </c>
      <c r="GB7" s="75">
        <f t="shared" si="5"/>
        <v>183</v>
      </c>
      <c r="GC7" s="75">
        <f t="shared" si="5"/>
        <v>184</v>
      </c>
      <c r="GD7" s="75">
        <f t="shared" si="5"/>
        <v>185</v>
      </c>
      <c r="GE7" s="75">
        <f t="shared" si="5"/>
        <v>186</v>
      </c>
      <c r="GF7" s="75">
        <f t="shared" si="5"/>
        <v>187</v>
      </c>
      <c r="GG7" s="75">
        <f t="shared" si="5"/>
        <v>188</v>
      </c>
      <c r="GH7" s="75">
        <f t="shared" si="5"/>
        <v>189</v>
      </c>
      <c r="GI7" s="75">
        <f t="shared" si="5"/>
        <v>190</v>
      </c>
      <c r="GJ7" s="75">
        <f t="shared" si="5"/>
        <v>191</v>
      </c>
      <c r="GK7" s="75">
        <f t="shared" si="5"/>
        <v>192</v>
      </c>
      <c r="GL7" s="75">
        <f t="shared" si="5"/>
        <v>193</v>
      </c>
      <c r="GM7" s="75">
        <f t="shared" ref="GM7:HI7" si="6">GL7+1</f>
        <v>194</v>
      </c>
      <c r="GN7" s="75">
        <f t="shared" si="6"/>
        <v>195</v>
      </c>
      <c r="GO7" s="75">
        <f t="shared" si="6"/>
        <v>196</v>
      </c>
      <c r="GP7" s="75">
        <f t="shared" si="6"/>
        <v>197</v>
      </c>
      <c r="GQ7" s="75">
        <f t="shared" si="6"/>
        <v>198</v>
      </c>
      <c r="GR7" s="75">
        <f t="shared" si="6"/>
        <v>199</v>
      </c>
      <c r="GS7" s="75">
        <f t="shared" si="6"/>
        <v>200</v>
      </c>
      <c r="GT7" s="75">
        <f t="shared" si="6"/>
        <v>201</v>
      </c>
      <c r="GU7" s="75">
        <f t="shared" si="6"/>
        <v>202</v>
      </c>
      <c r="GV7" s="75">
        <f t="shared" si="6"/>
        <v>203</v>
      </c>
      <c r="GW7" s="75">
        <f t="shared" si="6"/>
        <v>204</v>
      </c>
      <c r="GX7" s="75">
        <f t="shared" si="6"/>
        <v>205</v>
      </c>
      <c r="GY7" s="75">
        <f t="shared" si="6"/>
        <v>206</v>
      </c>
      <c r="GZ7" s="75">
        <f t="shared" si="6"/>
        <v>207</v>
      </c>
      <c r="HA7" s="75">
        <f t="shared" si="6"/>
        <v>208</v>
      </c>
      <c r="HB7" s="75">
        <f t="shared" si="6"/>
        <v>209</v>
      </c>
      <c r="HC7" s="75">
        <f t="shared" si="6"/>
        <v>210</v>
      </c>
      <c r="HD7" s="75">
        <f t="shared" si="6"/>
        <v>211</v>
      </c>
      <c r="HE7" s="75">
        <f t="shared" si="6"/>
        <v>212</v>
      </c>
      <c r="HF7" s="75">
        <f t="shared" si="6"/>
        <v>213</v>
      </c>
      <c r="HG7" s="75">
        <f t="shared" si="6"/>
        <v>214</v>
      </c>
      <c r="HH7" s="75">
        <f t="shared" si="6"/>
        <v>215</v>
      </c>
      <c r="HI7" s="75">
        <f t="shared" si="6"/>
        <v>216</v>
      </c>
    </row>
    <row r="8" spans="1:217" x14ac:dyDescent="0.2">
      <c r="A8" s="23" t="s">
        <v>56</v>
      </c>
      <c r="B8" s="75" t="s">
        <v>57</v>
      </c>
      <c r="C8" s="75" t="s">
        <v>57</v>
      </c>
      <c r="D8" s="75" t="s">
        <v>57</v>
      </c>
      <c r="E8" s="75" t="s">
        <v>57</v>
      </c>
      <c r="F8" s="75" t="s">
        <v>58</v>
      </c>
      <c r="G8" s="75" t="s">
        <v>58</v>
      </c>
      <c r="H8" s="75" t="s">
        <v>59</v>
      </c>
      <c r="I8" s="75" t="s">
        <v>59</v>
      </c>
      <c r="J8" s="75" t="s">
        <v>59</v>
      </c>
      <c r="K8" s="75" t="s">
        <v>59</v>
      </c>
      <c r="L8" s="75" t="s">
        <v>59</v>
      </c>
      <c r="M8" s="75" t="s">
        <v>59</v>
      </c>
      <c r="N8" s="75" t="s">
        <v>59</v>
      </c>
      <c r="O8" s="75" t="s">
        <v>59</v>
      </c>
      <c r="P8" s="75" t="s">
        <v>59</v>
      </c>
      <c r="Q8" s="75" t="s">
        <v>59</v>
      </c>
      <c r="R8" s="75" t="s">
        <v>59</v>
      </c>
      <c r="S8" s="75" t="s">
        <v>59</v>
      </c>
      <c r="T8" s="75" t="s">
        <v>60</v>
      </c>
      <c r="U8" s="75" t="s">
        <v>60</v>
      </c>
      <c r="V8" s="75" t="s">
        <v>60</v>
      </c>
      <c r="W8" s="75" t="s">
        <v>60</v>
      </c>
      <c r="X8" s="75" t="s">
        <v>60</v>
      </c>
      <c r="Y8" s="75" t="s">
        <v>60</v>
      </c>
      <c r="Z8" s="75" t="s">
        <v>60</v>
      </c>
      <c r="AA8" s="75" t="s">
        <v>60</v>
      </c>
      <c r="AB8" s="75" t="s">
        <v>60</v>
      </c>
      <c r="AC8" s="75" t="s">
        <v>60</v>
      </c>
      <c r="AD8" s="75" t="s">
        <v>60</v>
      </c>
      <c r="AE8" s="75" t="s">
        <v>60</v>
      </c>
      <c r="AF8" s="75" t="s">
        <v>60</v>
      </c>
      <c r="AG8" s="75" t="s">
        <v>60</v>
      </c>
      <c r="AH8" s="75" t="s">
        <v>60</v>
      </c>
      <c r="AI8" s="75" t="s">
        <v>60</v>
      </c>
      <c r="AJ8" s="75" t="s">
        <v>60</v>
      </c>
      <c r="AK8" s="75" t="s">
        <v>60</v>
      </c>
      <c r="AL8" s="75" t="s">
        <v>60</v>
      </c>
      <c r="AM8" s="75" t="s">
        <v>60</v>
      </c>
      <c r="AN8" s="75" t="s">
        <v>60</v>
      </c>
      <c r="AO8" s="75" t="s">
        <v>60</v>
      </c>
      <c r="AP8" s="75" t="s">
        <v>60</v>
      </c>
      <c r="AQ8" s="75" t="s">
        <v>60</v>
      </c>
      <c r="AR8" s="75" t="s">
        <v>60</v>
      </c>
      <c r="AS8" s="75" t="s">
        <v>60</v>
      </c>
      <c r="AT8" s="75" t="s">
        <v>60</v>
      </c>
      <c r="AU8" s="75" t="s">
        <v>60</v>
      </c>
      <c r="AV8" s="75" t="s">
        <v>60</v>
      </c>
      <c r="AW8" s="75" t="s">
        <v>60</v>
      </c>
      <c r="AX8" s="75" t="s">
        <v>60</v>
      </c>
      <c r="AY8" s="75" t="s">
        <v>60</v>
      </c>
      <c r="AZ8" s="75" t="s">
        <v>60</v>
      </c>
      <c r="BA8" s="75" t="s">
        <v>60</v>
      </c>
      <c r="BB8" s="75" t="s">
        <v>60</v>
      </c>
      <c r="BC8" s="75" t="s">
        <v>60</v>
      </c>
      <c r="BD8" s="75" t="s">
        <v>60</v>
      </c>
      <c r="BE8" s="75" t="s">
        <v>60</v>
      </c>
      <c r="BF8" s="75" t="s">
        <v>60</v>
      </c>
      <c r="BG8" s="75" t="s">
        <v>60</v>
      </c>
      <c r="BH8" s="75" t="s">
        <v>60</v>
      </c>
      <c r="BI8" s="75" t="s">
        <v>60</v>
      </c>
      <c r="BJ8" s="75" t="s">
        <v>60</v>
      </c>
      <c r="BK8" s="75" t="s">
        <v>60</v>
      </c>
      <c r="BL8" s="75" t="s">
        <v>60</v>
      </c>
      <c r="BM8" s="75" t="s">
        <v>60</v>
      </c>
      <c r="BN8" s="75" t="s">
        <v>60</v>
      </c>
      <c r="BO8" s="75" t="s">
        <v>60</v>
      </c>
      <c r="BP8" s="75" t="s">
        <v>60</v>
      </c>
      <c r="BQ8" s="75" t="s">
        <v>60</v>
      </c>
      <c r="BR8" s="75" t="s">
        <v>60</v>
      </c>
      <c r="BS8" s="75" t="s">
        <v>60</v>
      </c>
      <c r="BT8" s="75" t="s">
        <v>60</v>
      </c>
      <c r="BU8" s="75" t="s">
        <v>60</v>
      </c>
      <c r="BV8" s="75" t="s">
        <v>60</v>
      </c>
      <c r="BW8" s="75" t="s">
        <v>60</v>
      </c>
      <c r="BX8" s="75" t="s">
        <v>60</v>
      </c>
      <c r="BY8" s="75" t="s">
        <v>60</v>
      </c>
      <c r="BZ8" s="75" t="s">
        <v>60</v>
      </c>
      <c r="CA8" s="75" t="s">
        <v>60</v>
      </c>
      <c r="CB8" s="75" t="s">
        <v>60</v>
      </c>
      <c r="CC8" s="75" t="s">
        <v>60</v>
      </c>
      <c r="CD8" s="75" t="s">
        <v>60</v>
      </c>
      <c r="CE8" s="75" t="s">
        <v>60</v>
      </c>
      <c r="CF8" s="75" t="s">
        <v>60</v>
      </c>
      <c r="CG8" s="75" t="s">
        <v>60</v>
      </c>
      <c r="CH8" s="75" t="s">
        <v>60</v>
      </c>
      <c r="CI8" s="75" t="s">
        <v>60</v>
      </c>
      <c r="CJ8" s="75" t="s">
        <v>60</v>
      </c>
      <c r="CK8" s="75" t="s">
        <v>60</v>
      </c>
      <c r="CL8" s="75" t="s">
        <v>60</v>
      </c>
      <c r="CM8" s="75" t="s">
        <v>60</v>
      </c>
      <c r="CN8" s="75" t="s">
        <v>60</v>
      </c>
      <c r="CO8" s="75" t="s">
        <v>60</v>
      </c>
      <c r="CP8" s="75" t="s">
        <v>60</v>
      </c>
      <c r="CQ8" s="75" t="s">
        <v>60</v>
      </c>
      <c r="CR8" s="75" t="s">
        <v>60</v>
      </c>
      <c r="CS8" s="75" t="s">
        <v>60</v>
      </c>
      <c r="CT8" s="75" t="s">
        <v>60</v>
      </c>
      <c r="CU8" s="75" t="s">
        <v>60</v>
      </c>
      <c r="CV8" s="75" t="s">
        <v>60</v>
      </c>
      <c r="CW8" s="75" t="s">
        <v>60</v>
      </c>
      <c r="CX8" s="75" t="s">
        <v>60</v>
      </c>
      <c r="CY8" s="75" t="s">
        <v>60</v>
      </c>
      <c r="CZ8" s="75" t="s">
        <v>60</v>
      </c>
      <c r="DA8" s="75" t="s">
        <v>60</v>
      </c>
      <c r="DB8" s="75" t="s">
        <v>60</v>
      </c>
      <c r="DC8" s="75" t="s">
        <v>60</v>
      </c>
      <c r="DD8" s="75" t="s">
        <v>60</v>
      </c>
      <c r="DE8" s="75" t="s">
        <v>60</v>
      </c>
      <c r="DF8" s="75" t="s">
        <v>60</v>
      </c>
      <c r="DG8" s="75" t="s">
        <v>60</v>
      </c>
      <c r="DH8" s="75" t="s">
        <v>60</v>
      </c>
      <c r="DI8" s="75" t="s">
        <v>60</v>
      </c>
      <c r="DJ8" s="75" t="s">
        <v>60</v>
      </c>
      <c r="DK8" s="75" t="s">
        <v>60</v>
      </c>
      <c r="DL8" s="75" t="s">
        <v>60</v>
      </c>
      <c r="DM8" s="75" t="s">
        <v>60</v>
      </c>
      <c r="DN8" s="75" t="s">
        <v>60</v>
      </c>
      <c r="DO8" s="75" t="s">
        <v>60</v>
      </c>
      <c r="DP8" s="75" t="s">
        <v>60</v>
      </c>
      <c r="DQ8" s="75" t="s">
        <v>60</v>
      </c>
      <c r="DR8" s="75" t="s">
        <v>60</v>
      </c>
      <c r="DS8" s="75" t="s">
        <v>60</v>
      </c>
      <c r="DT8" s="75" t="s">
        <v>60</v>
      </c>
      <c r="DU8" s="75" t="s">
        <v>60</v>
      </c>
      <c r="DV8" s="75" t="s">
        <v>60</v>
      </c>
      <c r="DW8" s="75" t="s">
        <v>60</v>
      </c>
      <c r="DX8" s="75" t="s">
        <v>60</v>
      </c>
      <c r="DY8" s="75" t="s">
        <v>60</v>
      </c>
      <c r="DZ8" s="75" t="s">
        <v>60</v>
      </c>
      <c r="EA8" s="75" t="s">
        <v>60</v>
      </c>
      <c r="EB8" s="75" t="s">
        <v>60</v>
      </c>
      <c r="EC8" s="75" t="s">
        <v>60</v>
      </c>
      <c r="ED8" s="75" t="s">
        <v>60</v>
      </c>
      <c r="EE8" s="75" t="s">
        <v>60</v>
      </c>
      <c r="EF8" s="75" t="s">
        <v>60</v>
      </c>
      <c r="EG8" s="75" t="s">
        <v>60</v>
      </c>
      <c r="EH8" s="75" t="s">
        <v>60</v>
      </c>
      <c r="EI8" s="75" t="s">
        <v>60</v>
      </c>
      <c r="EJ8" s="75" t="s">
        <v>60</v>
      </c>
      <c r="EK8" s="75" t="s">
        <v>60</v>
      </c>
      <c r="EL8" s="75" t="s">
        <v>60</v>
      </c>
      <c r="EM8" s="75" t="s">
        <v>60</v>
      </c>
      <c r="EN8" s="75" t="s">
        <v>60</v>
      </c>
      <c r="EO8" s="75" t="s">
        <v>60</v>
      </c>
      <c r="EP8" s="75" t="s">
        <v>60</v>
      </c>
      <c r="EQ8" s="75" t="s">
        <v>60</v>
      </c>
      <c r="ER8" s="75" t="s">
        <v>60</v>
      </c>
      <c r="ES8" s="75" t="s">
        <v>60</v>
      </c>
      <c r="ET8" s="75" t="s">
        <v>60</v>
      </c>
      <c r="EU8" s="75" t="s">
        <v>60</v>
      </c>
      <c r="EV8" s="75" t="s">
        <v>60</v>
      </c>
      <c r="EW8" s="75" t="s">
        <v>60</v>
      </c>
      <c r="EX8" s="75" t="s">
        <v>60</v>
      </c>
      <c r="EY8" s="75" t="s">
        <v>60</v>
      </c>
      <c r="EZ8" s="75" t="s">
        <v>60</v>
      </c>
      <c r="FA8" s="75" t="s">
        <v>60</v>
      </c>
      <c r="FB8" s="75" t="s">
        <v>60</v>
      </c>
      <c r="FC8" s="75" t="s">
        <v>60</v>
      </c>
      <c r="FD8" s="75" t="s">
        <v>60</v>
      </c>
      <c r="FE8" s="75" t="s">
        <v>60</v>
      </c>
      <c r="FF8" s="75" t="s">
        <v>60</v>
      </c>
      <c r="FG8" s="75" t="s">
        <v>60</v>
      </c>
      <c r="FH8" s="75" t="s">
        <v>60</v>
      </c>
      <c r="FI8" s="75" t="s">
        <v>60</v>
      </c>
      <c r="FJ8" s="75" t="s">
        <v>60</v>
      </c>
      <c r="FK8" s="75" t="s">
        <v>60</v>
      </c>
      <c r="FL8" s="75" t="s">
        <v>60</v>
      </c>
      <c r="FM8" s="75" t="s">
        <v>60</v>
      </c>
      <c r="FN8" s="75" t="s">
        <v>60</v>
      </c>
      <c r="FO8" s="75" t="s">
        <v>60</v>
      </c>
      <c r="FP8" s="75" t="s">
        <v>60</v>
      </c>
      <c r="FQ8" s="75" t="s">
        <v>60</v>
      </c>
      <c r="FR8" s="75" t="s">
        <v>60</v>
      </c>
      <c r="FS8" s="75" t="s">
        <v>60</v>
      </c>
      <c r="FT8" s="75" t="s">
        <v>60</v>
      </c>
      <c r="FU8" s="75" t="s">
        <v>60</v>
      </c>
      <c r="FV8" s="75" t="s">
        <v>60</v>
      </c>
      <c r="FW8" s="75" t="s">
        <v>60</v>
      </c>
      <c r="FX8" s="75" t="s">
        <v>60</v>
      </c>
      <c r="FY8" s="75" t="s">
        <v>60</v>
      </c>
      <c r="FZ8" s="75" t="s">
        <v>60</v>
      </c>
      <c r="GA8" s="75" t="s">
        <v>60</v>
      </c>
      <c r="GB8" s="75" t="s">
        <v>60</v>
      </c>
      <c r="GC8" s="75" t="s">
        <v>60</v>
      </c>
      <c r="GD8" s="75" t="s">
        <v>60</v>
      </c>
      <c r="GE8" s="75" t="s">
        <v>60</v>
      </c>
      <c r="GF8" s="75" t="s">
        <v>60</v>
      </c>
      <c r="GG8" s="75" t="s">
        <v>60</v>
      </c>
      <c r="GH8" s="75" t="s">
        <v>60</v>
      </c>
      <c r="GI8" s="75" t="s">
        <v>60</v>
      </c>
      <c r="GJ8" s="75" t="s">
        <v>60</v>
      </c>
      <c r="GK8" s="75" t="s">
        <v>60</v>
      </c>
      <c r="GL8" s="75" t="s">
        <v>60</v>
      </c>
      <c r="GM8" s="75" t="s">
        <v>60</v>
      </c>
      <c r="GN8" s="75" t="s">
        <v>60</v>
      </c>
      <c r="GO8" s="75" t="s">
        <v>60</v>
      </c>
      <c r="GP8" s="75" t="s">
        <v>60</v>
      </c>
      <c r="GQ8" s="75" t="s">
        <v>60</v>
      </c>
      <c r="GR8" s="75" t="s">
        <v>60</v>
      </c>
      <c r="GS8" s="75" t="s">
        <v>60</v>
      </c>
      <c r="GT8" s="75" t="s">
        <v>60</v>
      </c>
      <c r="GU8" s="75" t="s">
        <v>60</v>
      </c>
      <c r="GV8" s="75" t="s">
        <v>60</v>
      </c>
      <c r="GW8" s="75" t="s">
        <v>60</v>
      </c>
      <c r="GX8" s="75" t="s">
        <v>60</v>
      </c>
      <c r="GY8" s="75" t="s">
        <v>60</v>
      </c>
      <c r="GZ8" s="75" t="s">
        <v>60</v>
      </c>
      <c r="HA8" s="75" t="s">
        <v>60</v>
      </c>
      <c r="HB8" s="75" t="s">
        <v>60</v>
      </c>
      <c r="HC8" s="75" t="s">
        <v>60</v>
      </c>
      <c r="HD8" s="75" t="s">
        <v>60</v>
      </c>
      <c r="HE8" s="75" t="s">
        <v>60</v>
      </c>
      <c r="HF8" s="75" t="s">
        <v>60</v>
      </c>
      <c r="HG8" s="75" t="s">
        <v>60</v>
      </c>
      <c r="HH8" s="75" t="s">
        <v>60</v>
      </c>
      <c r="HI8" s="75" t="s">
        <v>60</v>
      </c>
    </row>
    <row r="9" spans="1:217" s="27" customFormat="1" x14ac:dyDescent="0.2">
      <c r="A9" s="23" t="s">
        <v>25</v>
      </c>
      <c r="B9" s="75" t="s">
        <v>26</v>
      </c>
      <c r="C9" s="75" t="str">
        <f t="shared" ref="C9:BN9" si="7">B9</f>
        <v>REAL</v>
      </c>
      <c r="D9" s="75" t="str">
        <f t="shared" si="7"/>
        <v>REAL</v>
      </c>
      <c r="E9" s="75" t="str">
        <f t="shared" si="7"/>
        <v>REAL</v>
      </c>
      <c r="F9" s="75" t="str">
        <f t="shared" si="7"/>
        <v>REAL</v>
      </c>
      <c r="G9" s="75" t="str">
        <f t="shared" si="7"/>
        <v>REAL</v>
      </c>
      <c r="H9" s="75" t="str">
        <f t="shared" si="7"/>
        <v>REAL</v>
      </c>
      <c r="I9" s="75" t="str">
        <f t="shared" si="7"/>
        <v>REAL</v>
      </c>
      <c r="J9" s="75" t="str">
        <f t="shared" si="7"/>
        <v>REAL</v>
      </c>
      <c r="K9" s="75" t="str">
        <f t="shared" si="7"/>
        <v>REAL</v>
      </c>
      <c r="L9" s="75" t="str">
        <f t="shared" si="7"/>
        <v>REAL</v>
      </c>
      <c r="M9" s="75" t="s">
        <v>26</v>
      </c>
      <c r="N9" s="75" t="str">
        <f t="shared" si="7"/>
        <v>REAL</v>
      </c>
      <c r="O9" s="75" t="str">
        <f t="shared" si="7"/>
        <v>REAL</v>
      </c>
      <c r="P9" s="75" t="str">
        <f t="shared" si="7"/>
        <v>REAL</v>
      </c>
      <c r="Q9" s="75" t="str">
        <f t="shared" si="7"/>
        <v>REAL</v>
      </c>
      <c r="R9" s="75" t="str">
        <f t="shared" si="7"/>
        <v>REAL</v>
      </c>
      <c r="S9" s="75" t="str">
        <f t="shared" si="7"/>
        <v>REAL</v>
      </c>
      <c r="T9" s="75" t="str">
        <f t="shared" si="7"/>
        <v>REAL</v>
      </c>
      <c r="U9" s="75" t="str">
        <f t="shared" si="7"/>
        <v>REAL</v>
      </c>
      <c r="V9" s="75" t="str">
        <f t="shared" si="7"/>
        <v>REAL</v>
      </c>
      <c r="W9" s="75" t="str">
        <f t="shared" si="7"/>
        <v>REAL</v>
      </c>
      <c r="X9" s="75" t="s">
        <v>26</v>
      </c>
      <c r="Y9" s="75" t="str">
        <f t="shared" si="7"/>
        <v>REAL</v>
      </c>
      <c r="Z9" s="75" t="str">
        <f t="shared" si="7"/>
        <v>REAL</v>
      </c>
      <c r="AA9" s="75" t="str">
        <f t="shared" si="7"/>
        <v>REAL</v>
      </c>
      <c r="AB9" s="75" t="str">
        <f t="shared" si="7"/>
        <v>REAL</v>
      </c>
      <c r="AC9" s="75" t="str">
        <f t="shared" si="7"/>
        <v>REAL</v>
      </c>
      <c r="AD9" s="75" t="str">
        <f t="shared" si="7"/>
        <v>REAL</v>
      </c>
      <c r="AE9" s="75" t="str">
        <f t="shared" si="7"/>
        <v>REAL</v>
      </c>
      <c r="AF9" s="75" t="str">
        <f t="shared" si="7"/>
        <v>REAL</v>
      </c>
      <c r="AG9" s="75" t="str">
        <f t="shared" si="7"/>
        <v>REAL</v>
      </c>
      <c r="AH9" s="75" t="str">
        <f t="shared" si="7"/>
        <v>REAL</v>
      </c>
      <c r="AI9" s="75" t="s">
        <v>26</v>
      </c>
      <c r="AJ9" s="75" t="str">
        <f t="shared" si="7"/>
        <v>REAL</v>
      </c>
      <c r="AK9" s="75" t="str">
        <f t="shared" si="7"/>
        <v>REAL</v>
      </c>
      <c r="AL9" s="75" t="str">
        <f t="shared" si="7"/>
        <v>REAL</v>
      </c>
      <c r="AM9" s="75" t="str">
        <f t="shared" si="7"/>
        <v>REAL</v>
      </c>
      <c r="AN9" s="75" t="str">
        <f t="shared" si="7"/>
        <v>REAL</v>
      </c>
      <c r="AO9" s="75" t="str">
        <f t="shared" si="7"/>
        <v>REAL</v>
      </c>
      <c r="AP9" s="75" t="str">
        <f t="shared" si="7"/>
        <v>REAL</v>
      </c>
      <c r="AQ9" s="75" t="str">
        <f t="shared" si="7"/>
        <v>REAL</v>
      </c>
      <c r="AR9" s="75" t="str">
        <f t="shared" si="7"/>
        <v>REAL</v>
      </c>
      <c r="AS9" s="75" t="str">
        <f t="shared" si="7"/>
        <v>REAL</v>
      </c>
      <c r="AT9" s="75" t="s">
        <v>26</v>
      </c>
      <c r="AU9" s="75" t="str">
        <f t="shared" si="7"/>
        <v>REAL</v>
      </c>
      <c r="AV9" s="75" t="str">
        <f t="shared" si="7"/>
        <v>REAL</v>
      </c>
      <c r="AW9" s="75" t="str">
        <f t="shared" si="7"/>
        <v>REAL</v>
      </c>
      <c r="AX9" s="75" t="str">
        <f t="shared" si="7"/>
        <v>REAL</v>
      </c>
      <c r="AY9" s="75" t="str">
        <f t="shared" si="7"/>
        <v>REAL</v>
      </c>
      <c r="AZ9" s="75" t="str">
        <f t="shared" si="7"/>
        <v>REAL</v>
      </c>
      <c r="BA9" s="75" t="str">
        <f t="shared" si="7"/>
        <v>REAL</v>
      </c>
      <c r="BB9" s="75" t="str">
        <f t="shared" si="7"/>
        <v>REAL</v>
      </c>
      <c r="BC9" s="75" t="str">
        <f t="shared" si="7"/>
        <v>REAL</v>
      </c>
      <c r="BD9" s="75" t="str">
        <f t="shared" si="7"/>
        <v>REAL</v>
      </c>
      <c r="BE9" s="75" t="s">
        <v>26</v>
      </c>
      <c r="BF9" s="75" t="str">
        <f t="shared" si="7"/>
        <v>REAL</v>
      </c>
      <c r="BG9" s="75" t="str">
        <f t="shared" si="7"/>
        <v>REAL</v>
      </c>
      <c r="BH9" s="75" t="str">
        <f t="shared" si="7"/>
        <v>REAL</v>
      </c>
      <c r="BI9" s="75" t="str">
        <f t="shared" si="7"/>
        <v>REAL</v>
      </c>
      <c r="BJ9" s="75" t="str">
        <f t="shared" si="7"/>
        <v>REAL</v>
      </c>
      <c r="BK9" s="75" t="str">
        <f t="shared" si="7"/>
        <v>REAL</v>
      </c>
      <c r="BL9" s="75" t="str">
        <f t="shared" si="7"/>
        <v>REAL</v>
      </c>
      <c r="BM9" s="75" t="str">
        <f t="shared" si="7"/>
        <v>REAL</v>
      </c>
      <c r="BN9" s="75" t="str">
        <f t="shared" si="7"/>
        <v>REAL</v>
      </c>
      <c r="BO9" s="75" t="str">
        <f t="shared" ref="BO9" si="8">BN9</f>
        <v>REAL</v>
      </c>
      <c r="BP9" s="75" t="s">
        <v>26</v>
      </c>
      <c r="BQ9" s="75" t="str">
        <f t="shared" ref="BQ9:EB9" si="9">BP9</f>
        <v>REAL</v>
      </c>
      <c r="BR9" s="75" t="str">
        <f t="shared" si="9"/>
        <v>REAL</v>
      </c>
      <c r="BS9" s="75" t="str">
        <f t="shared" si="9"/>
        <v>REAL</v>
      </c>
      <c r="BT9" s="75" t="str">
        <f t="shared" si="9"/>
        <v>REAL</v>
      </c>
      <c r="BU9" s="75" t="str">
        <f t="shared" si="9"/>
        <v>REAL</v>
      </c>
      <c r="BV9" s="75" t="str">
        <f t="shared" si="9"/>
        <v>REAL</v>
      </c>
      <c r="BW9" s="75" t="str">
        <f t="shared" si="9"/>
        <v>REAL</v>
      </c>
      <c r="BX9" s="75" t="str">
        <f t="shared" si="9"/>
        <v>REAL</v>
      </c>
      <c r="BY9" s="75" t="str">
        <f t="shared" si="9"/>
        <v>REAL</v>
      </c>
      <c r="BZ9" s="75" t="str">
        <f t="shared" si="9"/>
        <v>REAL</v>
      </c>
      <c r="CA9" s="75" t="s">
        <v>26</v>
      </c>
      <c r="CB9" s="75" t="str">
        <f t="shared" si="9"/>
        <v>REAL</v>
      </c>
      <c r="CC9" s="75" t="str">
        <f t="shared" si="9"/>
        <v>REAL</v>
      </c>
      <c r="CD9" s="75" t="str">
        <f t="shared" si="9"/>
        <v>REAL</v>
      </c>
      <c r="CE9" s="75" t="str">
        <f t="shared" si="9"/>
        <v>REAL</v>
      </c>
      <c r="CF9" s="75" t="str">
        <f t="shared" si="9"/>
        <v>REAL</v>
      </c>
      <c r="CG9" s="75" t="str">
        <f t="shared" si="9"/>
        <v>REAL</v>
      </c>
      <c r="CH9" s="75" t="str">
        <f t="shared" si="9"/>
        <v>REAL</v>
      </c>
      <c r="CI9" s="75" t="str">
        <f t="shared" si="9"/>
        <v>REAL</v>
      </c>
      <c r="CJ9" s="75" t="str">
        <f t="shared" si="9"/>
        <v>REAL</v>
      </c>
      <c r="CK9" s="75" t="str">
        <f t="shared" si="9"/>
        <v>REAL</v>
      </c>
      <c r="CL9" s="75" t="s">
        <v>26</v>
      </c>
      <c r="CM9" s="75" t="str">
        <f t="shared" si="9"/>
        <v>REAL</v>
      </c>
      <c r="CN9" s="75" t="str">
        <f t="shared" si="9"/>
        <v>REAL</v>
      </c>
      <c r="CO9" s="75" t="str">
        <f t="shared" si="9"/>
        <v>REAL</v>
      </c>
      <c r="CP9" s="75" t="str">
        <f t="shared" si="9"/>
        <v>REAL</v>
      </c>
      <c r="CQ9" s="75" t="str">
        <f t="shared" si="9"/>
        <v>REAL</v>
      </c>
      <c r="CR9" s="75" t="str">
        <f t="shared" si="9"/>
        <v>REAL</v>
      </c>
      <c r="CS9" s="75" t="str">
        <f t="shared" si="9"/>
        <v>REAL</v>
      </c>
      <c r="CT9" s="75" t="str">
        <f t="shared" si="9"/>
        <v>REAL</v>
      </c>
      <c r="CU9" s="75" t="str">
        <f t="shared" si="9"/>
        <v>REAL</v>
      </c>
      <c r="CV9" s="75" t="str">
        <f t="shared" si="9"/>
        <v>REAL</v>
      </c>
      <c r="CW9" s="75" t="s">
        <v>26</v>
      </c>
      <c r="CX9" s="75" t="str">
        <f t="shared" si="9"/>
        <v>REAL</v>
      </c>
      <c r="CY9" s="75" t="str">
        <f t="shared" si="9"/>
        <v>REAL</v>
      </c>
      <c r="CZ9" s="75" t="str">
        <f t="shared" si="9"/>
        <v>REAL</v>
      </c>
      <c r="DA9" s="75" t="str">
        <f t="shared" si="9"/>
        <v>REAL</v>
      </c>
      <c r="DB9" s="75" t="str">
        <f t="shared" si="9"/>
        <v>REAL</v>
      </c>
      <c r="DC9" s="75" t="str">
        <f t="shared" si="9"/>
        <v>REAL</v>
      </c>
      <c r="DD9" s="75" t="str">
        <f t="shared" si="9"/>
        <v>REAL</v>
      </c>
      <c r="DE9" s="75" t="str">
        <f t="shared" si="9"/>
        <v>REAL</v>
      </c>
      <c r="DF9" s="75" t="str">
        <f t="shared" si="9"/>
        <v>REAL</v>
      </c>
      <c r="DG9" s="75" t="str">
        <f t="shared" si="9"/>
        <v>REAL</v>
      </c>
      <c r="DH9" s="75" t="s">
        <v>26</v>
      </c>
      <c r="DI9" s="75" t="str">
        <f t="shared" si="9"/>
        <v>REAL</v>
      </c>
      <c r="DJ9" s="75" t="str">
        <f t="shared" si="9"/>
        <v>REAL</v>
      </c>
      <c r="DK9" s="75" t="str">
        <f t="shared" si="9"/>
        <v>REAL</v>
      </c>
      <c r="DL9" s="75" t="str">
        <f t="shared" si="9"/>
        <v>REAL</v>
      </c>
      <c r="DM9" s="75" t="str">
        <f t="shared" si="9"/>
        <v>REAL</v>
      </c>
      <c r="DN9" s="75" t="str">
        <f t="shared" si="9"/>
        <v>REAL</v>
      </c>
      <c r="DO9" s="75" t="str">
        <f t="shared" si="9"/>
        <v>REAL</v>
      </c>
      <c r="DP9" s="75" t="str">
        <f t="shared" si="9"/>
        <v>REAL</v>
      </c>
      <c r="DQ9" s="75" t="str">
        <f t="shared" si="9"/>
        <v>REAL</v>
      </c>
      <c r="DR9" s="75" t="str">
        <f t="shared" si="9"/>
        <v>REAL</v>
      </c>
      <c r="DS9" s="75" t="s">
        <v>26</v>
      </c>
      <c r="DT9" s="75" t="str">
        <f t="shared" si="9"/>
        <v>REAL</v>
      </c>
      <c r="DU9" s="75" t="str">
        <f t="shared" si="9"/>
        <v>REAL</v>
      </c>
      <c r="DV9" s="75" t="str">
        <f t="shared" si="9"/>
        <v>REAL</v>
      </c>
      <c r="DW9" s="75" t="str">
        <f t="shared" si="9"/>
        <v>REAL</v>
      </c>
      <c r="DX9" s="75" t="str">
        <f t="shared" si="9"/>
        <v>REAL</v>
      </c>
      <c r="DY9" s="75" t="str">
        <f t="shared" si="9"/>
        <v>REAL</v>
      </c>
      <c r="DZ9" s="75" t="str">
        <f t="shared" si="9"/>
        <v>REAL</v>
      </c>
      <c r="EA9" s="75" t="str">
        <f t="shared" si="9"/>
        <v>REAL</v>
      </c>
      <c r="EB9" s="75" t="str">
        <f t="shared" si="9"/>
        <v>REAL</v>
      </c>
      <c r="EC9" s="75" t="str">
        <f t="shared" ref="EC9" si="10">EB9</f>
        <v>REAL</v>
      </c>
      <c r="ED9" s="75" t="s">
        <v>26</v>
      </c>
      <c r="EE9" s="75" t="str">
        <f t="shared" ref="EE9:GP9" si="11">ED9</f>
        <v>REAL</v>
      </c>
      <c r="EF9" s="75" t="str">
        <f t="shared" si="11"/>
        <v>REAL</v>
      </c>
      <c r="EG9" s="75" t="str">
        <f t="shared" si="11"/>
        <v>REAL</v>
      </c>
      <c r="EH9" s="75" t="str">
        <f t="shared" si="11"/>
        <v>REAL</v>
      </c>
      <c r="EI9" s="75" t="str">
        <f t="shared" si="11"/>
        <v>REAL</v>
      </c>
      <c r="EJ9" s="75" t="str">
        <f t="shared" si="11"/>
        <v>REAL</v>
      </c>
      <c r="EK9" s="75" t="str">
        <f t="shared" si="11"/>
        <v>REAL</v>
      </c>
      <c r="EL9" s="75" t="str">
        <f t="shared" si="11"/>
        <v>REAL</v>
      </c>
      <c r="EM9" s="75" t="str">
        <f t="shared" si="11"/>
        <v>REAL</v>
      </c>
      <c r="EN9" s="75" t="str">
        <f t="shared" si="11"/>
        <v>REAL</v>
      </c>
      <c r="EO9" s="75" t="s">
        <v>26</v>
      </c>
      <c r="EP9" s="75" t="str">
        <f t="shared" si="11"/>
        <v>REAL</v>
      </c>
      <c r="EQ9" s="75" t="str">
        <f t="shared" si="11"/>
        <v>REAL</v>
      </c>
      <c r="ER9" s="75" t="str">
        <f t="shared" si="11"/>
        <v>REAL</v>
      </c>
      <c r="ES9" s="75" t="str">
        <f t="shared" si="11"/>
        <v>REAL</v>
      </c>
      <c r="ET9" s="75" t="str">
        <f t="shared" si="11"/>
        <v>REAL</v>
      </c>
      <c r="EU9" s="75" t="str">
        <f t="shared" si="11"/>
        <v>REAL</v>
      </c>
      <c r="EV9" s="75" t="str">
        <f t="shared" si="11"/>
        <v>REAL</v>
      </c>
      <c r="EW9" s="75" t="str">
        <f t="shared" si="11"/>
        <v>REAL</v>
      </c>
      <c r="EX9" s="75" t="str">
        <f t="shared" si="11"/>
        <v>REAL</v>
      </c>
      <c r="EY9" s="75" t="str">
        <f t="shared" si="11"/>
        <v>REAL</v>
      </c>
      <c r="EZ9" s="75" t="s">
        <v>26</v>
      </c>
      <c r="FA9" s="75" t="str">
        <f t="shared" si="11"/>
        <v>REAL</v>
      </c>
      <c r="FB9" s="75" t="str">
        <f t="shared" si="11"/>
        <v>REAL</v>
      </c>
      <c r="FC9" s="75" t="str">
        <f t="shared" si="11"/>
        <v>REAL</v>
      </c>
      <c r="FD9" s="75" t="str">
        <f t="shared" si="11"/>
        <v>REAL</v>
      </c>
      <c r="FE9" s="75" t="str">
        <f t="shared" si="11"/>
        <v>REAL</v>
      </c>
      <c r="FF9" s="75" t="str">
        <f t="shared" si="11"/>
        <v>REAL</v>
      </c>
      <c r="FG9" s="75" t="str">
        <f t="shared" si="11"/>
        <v>REAL</v>
      </c>
      <c r="FH9" s="75" t="str">
        <f t="shared" si="11"/>
        <v>REAL</v>
      </c>
      <c r="FI9" s="75" t="str">
        <f t="shared" si="11"/>
        <v>REAL</v>
      </c>
      <c r="FJ9" s="75" t="str">
        <f t="shared" si="11"/>
        <v>REAL</v>
      </c>
      <c r="FK9" s="75" t="s">
        <v>26</v>
      </c>
      <c r="FL9" s="75" t="str">
        <f t="shared" si="11"/>
        <v>REAL</v>
      </c>
      <c r="FM9" s="75" t="str">
        <f t="shared" si="11"/>
        <v>REAL</v>
      </c>
      <c r="FN9" s="75" t="str">
        <f t="shared" si="11"/>
        <v>REAL</v>
      </c>
      <c r="FO9" s="75" t="str">
        <f t="shared" si="11"/>
        <v>REAL</v>
      </c>
      <c r="FP9" s="75" t="str">
        <f t="shared" si="11"/>
        <v>REAL</v>
      </c>
      <c r="FQ9" s="75" t="str">
        <f t="shared" si="11"/>
        <v>REAL</v>
      </c>
      <c r="FR9" s="75" t="str">
        <f t="shared" si="11"/>
        <v>REAL</v>
      </c>
      <c r="FS9" s="75" t="str">
        <f t="shared" si="11"/>
        <v>REAL</v>
      </c>
      <c r="FT9" s="75" t="str">
        <f t="shared" si="11"/>
        <v>REAL</v>
      </c>
      <c r="FU9" s="75" t="str">
        <f t="shared" si="11"/>
        <v>REAL</v>
      </c>
      <c r="FV9" s="75" t="s">
        <v>26</v>
      </c>
      <c r="FW9" s="75" t="str">
        <f t="shared" si="11"/>
        <v>REAL</v>
      </c>
      <c r="FX9" s="75" t="str">
        <f t="shared" si="11"/>
        <v>REAL</v>
      </c>
      <c r="FY9" s="75" t="str">
        <f t="shared" si="11"/>
        <v>REAL</v>
      </c>
      <c r="FZ9" s="75" t="str">
        <f t="shared" si="11"/>
        <v>REAL</v>
      </c>
      <c r="GA9" s="75" t="str">
        <f t="shared" si="11"/>
        <v>REAL</v>
      </c>
      <c r="GB9" s="75" t="str">
        <f t="shared" si="11"/>
        <v>REAL</v>
      </c>
      <c r="GC9" s="75" t="str">
        <f t="shared" si="11"/>
        <v>REAL</v>
      </c>
      <c r="GD9" s="75" t="str">
        <f t="shared" si="11"/>
        <v>REAL</v>
      </c>
      <c r="GE9" s="75" t="str">
        <f t="shared" si="11"/>
        <v>REAL</v>
      </c>
      <c r="GF9" s="75" t="str">
        <f t="shared" si="11"/>
        <v>REAL</v>
      </c>
      <c r="GG9" s="75" t="s">
        <v>26</v>
      </c>
      <c r="GH9" s="75" t="str">
        <f t="shared" si="11"/>
        <v>REAL</v>
      </c>
      <c r="GI9" s="75" t="str">
        <f t="shared" si="11"/>
        <v>REAL</v>
      </c>
      <c r="GJ9" s="75" t="str">
        <f t="shared" si="11"/>
        <v>REAL</v>
      </c>
      <c r="GK9" s="75" t="str">
        <f t="shared" si="11"/>
        <v>REAL</v>
      </c>
      <c r="GL9" s="75" t="str">
        <f t="shared" si="11"/>
        <v>REAL</v>
      </c>
      <c r="GM9" s="75" t="str">
        <f t="shared" si="11"/>
        <v>REAL</v>
      </c>
      <c r="GN9" s="75" t="str">
        <f t="shared" si="11"/>
        <v>REAL</v>
      </c>
      <c r="GO9" s="75" t="str">
        <f t="shared" si="11"/>
        <v>REAL</v>
      </c>
      <c r="GP9" s="75" t="str">
        <f t="shared" si="11"/>
        <v>REAL</v>
      </c>
      <c r="GQ9" s="75" t="str">
        <f t="shared" ref="GQ9" si="12">GP9</f>
        <v>REAL</v>
      </c>
      <c r="GR9" s="75" t="s">
        <v>26</v>
      </c>
      <c r="GS9" s="75" t="str">
        <f t="shared" ref="GS9:HI9" si="13">GR9</f>
        <v>REAL</v>
      </c>
      <c r="GT9" s="75" t="str">
        <f t="shared" si="13"/>
        <v>REAL</v>
      </c>
      <c r="GU9" s="75" t="str">
        <f t="shared" si="13"/>
        <v>REAL</v>
      </c>
      <c r="GV9" s="75" t="str">
        <f t="shared" si="13"/>
        <v>REAL</v>
      </c>
      <c r="GW9" s="75" t="str">
        <f t="shared" si="13"/>
        <v>REAL</v>
      </c>
      <c r="GX9" s="75" t="str">
        <f t="shared" si="13"/>
        <v>REAL</v>
      </c>
      <c r="GY9" s="75" t="str">
        <f t="shared" si="13"/>
        <v>REAL</v>
      </c>
      <c r="GZ9" s="75" t="str">
        <f t="shared" si="13"/>
        <v>REAL</v>
      </c>
      <c r="HA9" s="75" t="str">
        <f t="shared" si="13"/>
        <v>REAL</v>
      </c>
      <c r="HB9" s="75" t="str">
        <f t="shared" si="13"/>
        <v>REAL</v>
      </c>
      <c r="HC9" s="75" t="s">
        <v>26</v>
      </c>
      <c r="HD9" s="75" t="str">
        <f t="shared" si="13"/>
        <v>REAL</v>
      </c>
      <c r="HE9" s="75" t="str">
        <f t="shared" si="13"/>
        <v>REAL</v>
      </c>
      <c r="HF9" s="75" t="str">
        <f t="shared" si="13"/>
        <v>REAL</v>
      </c>
      <c r="HG9" s="75" t="str">
        <f t="shared" si="13"/>
        <v>REAL</v>
      </c>
      <c r="HH9" s="75" t="str">
        <f t="shared" si="13"/>
        <v>REAL</v>
      </c>
      <c r="HI9" s="75" t="str">
        <f t="shared" si="13"/>
        <v>REAL</v>
      </c>
    </row>
    <row r="10" spans="1:217" s="27" customFormat="1" x14ac:dyDescent="0.2">
      <c r="A10" s="23" t="s">
        <v>62</v>
      </c>
      <c r="B10" s="73" t="e">
        <f>#REF!</f>
        <v>#REF!</v>
      </c>
      <c r="C10" s="73" t="e">
        <f>#REF!</f>
        <v>#REF!</v>
      </c>
      <c r="D10" s="73" t="e">
        <f>#REF!</f>
        <v>#REF!</v>
      </c>
      <c r="E10" s="73" t="e">
        <f>#REF!</f>
        <v>#REF!</v>
      </c>
      <c r="F10" s="73" t="e">
        <f>#REF!</f>
        <v>#REF!</v>
      </c>
      <c r="G10" s="73" t="e">
        <f>#REF!</f>
        <v>#REF!</v>
      </c>
      <c r="H10" s="73" t="e">
        <f>#REF!</f>
        <v>#REF!</v>
      </c>
      <c r="I10" s="73" t="e">
        <f>#REF!</f>
        <v>#REF!</v>
      </c>
      <c r="J10" s="73" t="e">
        <f>#REF!</f>
        <v>#REF!</v>
      </c>
      <c r="K10" s="73" t="e">
        <f>#REF!</f>
        <v>#REF!</v>
      </c>
      <c r="L10" s="73" t="e">
        <f>#REF!</f>
        <v>#REF!</v>
      </c>
      <c r="M10" s="73" t="e">
        <f>#REF!</f>
        <v>#REF!</v>
      </c>
      <c r="N10" s="73" t="e">
        <f>#REF!</f>
        <v>#REF!</v>
      </c>
      <c r="O10" s="73" t="e">
        <f>#REF!</f>
        <v>#REF!</v>
      </c>
      <c r="P10" s="73" t="e">
        <f>#REF!</f>
        <v>#REF!</v>
      </c>
      <c r="Q10" s="73" t="e">
        <f>#REF!</f>
        <v>#REF!</v>
      </c>
      <c r="R10" s="73" t="e">
        <f>#REF!</f>
        <v>#REF!</v>
      </c>
      <c r="S10" s="73" t="e">
        <f>#REF!</f>
        <v>#REF!</v>
      </c>
      <c r="T10" s="73" t="e">
        <f>#REF!</f>
        <v>#REF!</v>
      </c>
      <c r="U10" s="73" t="e">
        <f>#REF!</f>
        <v>#REF!</v>
      </c>
      <c r="V10" s="73" t="e">
        <f>#REF!</f>
        <v>#REF!</v>
      </c>
      <c r="W10" s="73" t="e">
        <f>#REF!</f>
        <v>#REF!</v>
      </c>
      <c r="X10" s="73" t="e">
        <f>#REF!</f>
        <v>#REF!</v>
      </c>
      <c r="Y10" s="73" t="e">
        <f>#REF!</f>
        <v>#REF!</v>
      </c>
      <c r="Z10" s="73" t="e">
        <f>#REF!</f>
        <v>#REF!</v>
      </c>
      <c r="AA10" s="73" t="e">
        <f>#REF!</f>
        <v>#REF!</v>
      </c>
      <c r="AB10" s="73" t="e">
        <f>#REF!</f>
        <v>#REF!</v>
      </c>
      <c r="AC10" s="73" t="e">
        <f>#REF!</f>
        <v>#REF!</v>
      </c>
      <c r="AD10" s="73" t="e">
        <f>#REF!</f>
        <v>#REF!</v>
      </c>
      <c r="AE10" s="73" t="e">
        <f>#REF!</f>
        <v>#REF!</v>
      </c>
      <c r="AF10" s="73" t="e">
        <f>#REF!</f>
        <v>#REF!</v>
      </c>
      <c r="AG10" s="73" t="e">
        <f>#REF!</f>
        <v>#REF!</v>
      </c>
      <c r="AH10" s="73" t="e">
        <f>#REF!</f>
        <v>#REF!</v>
      </c>
      <c r="AI10" s="73" t="e">
        <f>#REF!</f>
        <v>#REF!</v>
      </c>
      <c r="AJ10" s="73" t="e">
        <f>#REF!</f>
        <v>#REF!</v>
      </c>
      <c r="AK10" s="73" t="e">
        <f>#REF!</f>
        <v>#REF!</v>
      </c>
      <c r="AL10" s="73" t="e">
        <f>#REF!</f>
        <v>#REF!</v>
      </c>
      <c r="AM10" s="73" t="e">
        <f>#REF!</f>
        <v>#REF!</v>
      </c>
      <c r="AN10" s="73" t="e">
        <f>#REF!</f>
        <v>#REF!</v>
      </c>
      <c r="AO10" s="73" t="e">
        <f>#REF!</f>
        <v>#REF!</v>
      </c>
      <c r="AP10" s="73" t="e">
        <f>#REF!</f>
        <v>#REF!</v>
      </c>
      <c r="AQ10" s="73" t="e">
        <f>#REF!</f>
        <v>#REF!</v>
      </c>
      <c r="AR10" s="73" t="e">
        <f>#REF!</f>
        <v>#REF!</v>
      </c>
      <c r="AS10" s="73" t="e">
        <f>#REF!</f>
        <v>#REF!</v>
      </c>
      <c r="AT10" s="73" t="e">
        <f>#REF!</f>
        <v>#REF!</v>
      </c>
      <c r="AU10" s="73" t="e">
        <f>#REF!</f>
        <v>#REF!</v>
      </c>
      <c r="AV10" s="73" t="e">
        <f>#REF!</f>
        <v>#REF!</v>
      </c>
      <c r="AW10" s="73" t="e">
        <f>#REF!</f>
        <v>#REF!</v>
      </c>
      <c r="AX10" s="73" t="e">
        <f>#REF!</f>
        <v>#REF!</v>
      </c>
      <c r="AY10" s="73" t="e">
        <f>#REF!</f>
        <v>#REF!</v>
      </c>
      <c r="AZ10" s="73" t="e">
        <f>#REF!</f>
        <v>#REF!</v>
      </c>
      <c r="BA10" s="73" t="e">
        <f>#REF!</f>
        <v>#REF!</v>
      </c>
      <c r="BB10" s="73" t="e">
        <f>#REF!</f>
        <v>#REF!</v>
      </c>
      <c r="BC10" s="73" t="e">
        <f>#REF!</f>
        <v>#REF!</v>
      </c>
      <c r="BD10" s="73" t="e">
        <f>#REF!</f>
        <v>#REF!</v>
      </c>
      <c r="BE10" s="73" t="e">
        <f>#REF!</f>
        <v>#REF!</v>
      </c>
      <c r="BF10" s="73" t="e">
        <f>#REF!</f>
        <v>#REF!</v>
      </c>
      <c r="BG10" s="73" t="e">
        <f>#REF!</f>
        <v>#REF!</v>
      </c>
      <c r="BH10" s="73" t="e">
        <f>#REF!</f>
        <v>#REF!</v>
      </c>
      <c r="BI10" s="73" t="e">
        <f>#REF!</f>
        <v>#REF!</v>
      </c>
      <c r="BJ10" s="73" t="e">
        <f>#REF!</f>
        <v>#REF!</v>
      </c>
      <c r="BK10" s="73" t="e">
        <f>#REF!</f>
        <v>#REF!</v>
      </c>
      <c r="BL10" s="73" t="e">
        <f>#REF!</f>
        <v>#REF!</v>
      </c>
      <c r="BM10" s="73" t="e">
        <f>#REF!</f>
        <v>#REF!</v>
      </c>
      <c r="BN10" s="73" t="e">
        <f>#REF!</f>
        <v>#REF!</v>
      </c>
      <c r="BO10" s="73" t="e">
        <f>#REF!</f>
        <v>#REF!</v>
      </c>
      <c r="BP10" s="73" t="e">
        <f>#REF!</f>
        <v>#REF!</v>
      </c>
      <c r="BQ10" s="73" t="e">
        <f>#REF!</f>
        <v>#REF!</v>
      </c>
      <c r="BR10" s="73" t="e">
        <f>#REF!</f>
        <v>#REF!</v>
      </c>
      <c r="BS10" s="73" t="e">
        <f>#REF!</f>
        <v>#REF!</v>
      </c>
      <c r="BT10" s="73" t="e">
        <f>#REF!</f>
        <v>#REF!</v>
      </c>
      <c r="BU10" s="73" t="e">
        <f>#REF!</f>
        <v>#REF!</v>
      </c>
      <c r="BV10" s="73" t="e">
        <f>#REF!</f>
        <v>#REF!</v>
      </c>
      <c r="BW10" s="73" t="e">
        <f>#REF!</f>
        <v>#REF!</v>
      </c>
      <c r="BX10" s="73" t="e">
        <f>#REF!</f>
        <v>#REF!</v>
      </c>
      <c r="BY10" s="73" t="e">
        <f>#REF!</f>
        <v>#REF!</v>
      </c>
      <c r="BZ10" s="73" t="e">
        <f>#REF!</f>
        <v>#REF!</v>
      </c>
      <c r="CA10" s="73" t="e">
        <f>#REF!</f>
        <v>#REF!</v>
      </c>
      <c r="CB10" s="73" t="e">
        <f>#REF!</f>
        <v>#REF!</v>
      </c>
      <c r="CC10" s="73" t="e">
        <f>#REF!</f>
        <v>#REF!</v>
      </c>
      <c r="CD10" s="73" t="e">
        <f>#REF!</f>
        <v>#REF!</v>
      </c>
      <c r="CE10" s="73" t="e">
        <f>#REF!</f>
        <v>#REF!</v>
      </c>
      <c r="CF10" s="73" t="e">
        <f>#REF!</f>
        <v>#REF!</v>
      </c>
      <c r="CG10" s="73" t="e">
        <f>#REF!</f>
        <v>#REF!</v>
      </c>
      <c r="CH10" s="73" t="e">
        <f>#REF!</f>
        <v>#REF!</v>
      </c>
      <c r="CI10" s="73" t="e">
        <f>#REF!</f>
        <v>#REF!</v>
      </c>
      <c r="CJ10" s="73" t="e">
        <f>#REF!</f>
        <v>#REF!</v>
      </c>
      <c r="CK10" s="73" t="e">
        <f>#REF!</f>
        <v>#REF!</v>
      </c>
      <c r="CL10" s="73" t="e">
        <f>#REF!</f>
        <v>#REF!</v>
      </c>
      <c r="CM10" s="73" t="e">
        <f>#REF!</f>
        <v>#REF!</v>
      </c>
      <c r="CN10" s="73" t="e">
        <f>#REF!</f>
        <v>#REF!</v>
      </c>
      <c r="CO10" s="73" t="e">
        <f>#REF!</f>
        <v>#REF!</v>
      </c>
      <c r="CP10" s="73" t="e">
        <f>#REF!</f>
        <v>#REF!</v>
      </c>
      <c r="CQ10" s="73" t="e">
        <f>#REF!</f>
        <v>#REF!</v>
      </c>
      <c r="CR10" s="73" t="e">
        <f>#REF!</f>
        <v>#REF!</v>
      </c>
      <c r="CS10" s="73" t="e">
        <f>#REF!</f>
        <v>#REF!</v>
      </c>
      <c r="CT10" s="73" t="e">
        <f>#REF!</f>
        <v>#REF!</v>
      </c>
      <c r="CU10" s="73" t="e">
        <f>#REF!</f>
        <v>#REF!</v>
      </c>
      <c r="CV10" s="73" t="e">
        <f>#REF!</f>
        <v>#REF!</v>
      </c>
      <c r="CW10" s="73" t="e">
        <f>#REF!</f>
        <v>#REF!</v>
      </c>
      <c r="CX10" s="73" t="e">
        <f>#REF!</f>
        <v>#REF!</v>
      </c>
      <c r="CY10" s="73" t="e">
        <f>#REF!</f>
        <v>#REF!</v>
      </c>
      <c r="CZ10" s="73" t="e">
        <f>#REF!</f>
        <v>#REF!</v>
      </c>
      <c r="DA10" s="73" t="e">
        <f>#REF!</f>
        <v>#REF!</v>
      </c>
      <c r="DB10" s="73" t="e">
        <f>#REF!</f>
        <v>#REF!</v>
      </c>
      <c r="DC10" s="73" t="e">
        <f>#REF!</f>
        <v>#REF!</v>
      </c>
      <c r="DD10" s="73" t="e">
        <f>#REF!</f>
        <v>#REF!</v>
      </c>
      <c r="DE10" s="73" t="e">
        <f>#REF!</f>
        <v>#REF!</v>
      </c>
      <c r="DF10" s="73" t="e">
        <f>#REF!</f>
        <v>#REF!</v>
      </c>
      <c r="DG10" s="73" t="e">
        <f>#REF!</f>
        <v>#REF!</v>
      </c>
      <c r="DH10" s="73" t="e">
        <f>#REF!</f>
        <v>#REF!</v>
      </c>
      <c r="DI10" s="73" t="e">
        <f>#REF!</f>
        <v>#REF!</v>
      </c>
      <c r="DJ10" s="73" t="e">
        <f>#REF!</f>
        <v>#REF!</v>
      </c>
      <c r="DK10" s="73" t="e">
        <f>#REF!</f>
        <v>#REF!</v>
      </c>
      <c r="DL10" s="73" t="e">
        <f>#REF!</f>
        <v>#REF!</v>
      </c>
      <c r="DM10" s="73" t="e">
        <f>#REF!</f>
        <v>#REF!</v>
      </c>
      <c r="DN10" s="73" t="e">
        <f>#REF!</f>
        <v>#REF!</v>
      </c>
      <c r="DO10" s="73" t="e">
        <f>#REF!</f>
        <v>#REF!</v>
      </c>
      <c r="DP10" s="73" t="e">
        <f>#REF!</f>
        <v>#REF!</v>
      </c>
      <c r="DQ10" s="73" t="e">
        <f>#REF!</f>
        <v>#REF!</v>
      </c>
      <c r="DR10" s="73" t="e">
        <f>#REF!</f>
        <v>#REF!</v>
      </c>
      <c r="DS10" s="73" t="e">
        <f>#REF!</f>
        <v>#REF!</v>
      </c>
      <c r="DT10" s="73" t="e">
        <f>#REF!</f>
        <v>#REF!</v>
      </c>
      <c r="DU10" s="73" t="e">
        <f>#REF!</f>
        <v>#REF!</v>
      </c>
      <c r="DV10" s="73" t="e">
        <f>#REF!</f>
        <v>#REF!</v>
      </c>
      <c r="DW10" s="73" t="e">
        <f>#REF!</f>
        <v>#REF!</v>
      </c>
      <c r="DX10" s="73" t="e">
        <f>#REF!</f>
        <v>#REF!</v>
      </c>
      <c r="DY10" s="73" t="e">
        <f>#REF!</f>
        <v>#REF!</v>
      </c>
      <c r="DZ10" s="73" t="e">
        <f>#REF!</f>
        <v>#REF!</v>
      </c>
      <c r="EA10" s="73" t="e">
        <f>#REF!</f>
        <v>#REF!</v>
      </c>
      <c r="EB10" s="73" t="e">
        <f>#REF!</f>
        <v>#REF!</v>
      </c>
      <c r="EC10" s="73" t="e">
        <f>#REF!</f>
        <v>#REF!</v>
      </c>
      <c r="ED10" s="73" t="e">
        <f>#REF!</f>
        <v>#REF!</v>
      </c>
      <c r="EE10" s="73" t="e">
        <f>#REF!</f>
        <v>#REF!</v>
      </c>
      <c r="EF10" s="73" t="e">
        <f>#REF!</f>
        <v>#REF!</v>
      </c>
      <c r="EG10" s="73" t="e">
        <f>#REF!</f>
        <v>#REF!</v>
      </c>
      <c r="EH10" s="73" t="e">
        <f>#REF!</f>
        <v>#REF!</v>
      </c>
      <c r="EI10" s="73" t="e">
        <f>#REF!</f>
        <v>#REF!</v>
      </c>
      <c r="EJ10" s="73" t="e">
        <f>#REF!</f>
        <v>#REF!</v>
      </c>
      <c r="EK10" s="73" t="e">
        <f>#REF!</f>
        <v>#REF!</v>
      </c>
      <c r="EL10" s="73" t="e">
        <f>#REF!</f>
        <v>#REF!</v>
      </c>
      <c r="EM10" s="73" t="e">
        <f>#REF!</f>
        <v>#REF!</v>
      </c>
      <c r="EN10" s="73" t="e">
        <f>#REF!</f>
        <v>#REF!</v>
      </c>
      <c r="EO10" s="73" t="e">
        <f>#REF!</f>
        <v>#REF!</v>
      </c>
      <c r="EP10" s="73" t="e">
        <f>#REF!</f>
        <v>#REF!</v>
      </c>
      <c r="EQ10" s="73" t="e">
        <f>#REF!</f>
        <v>#REF!</v>
      </c>
      <c r="ER10" s="73" t="e">
        <f>#REF!</f>
        <v>#REF!</v>
      </c>
      <c r="ES10" s="73" t="e">
        <f>#REF!</f>
        <v>#REF!</v>
      </c>
      <c r="ET10" s="73" t="e">
        <f>#REF!</f>
        <v>#REF!</v>
      </c>
      <c r="EU10" s="73" t="e">
        <f>#REF!</f>
        <v>#REF!</v>
      </c>
      <c r="EV10" s="73" t="e">
        <f>#REF!</f>
        <v>#REF!</v>
      </c>
      <c r="EW10" s="73" t="e">
        <f>#REF!</f>
        <v>#REF!</v>
      </c>
      <c r="EX10" s="73" t="e">
        <f>#REF!</f>
        <v>#REF!</v>
      </c>
      <c r="EY10" s="73" t="e">
        <f>#REF!</f>
        <v>#REF!</v>
      </c>
      <c r="EZ10" s="73" t="e">
        <f>#REF!</f>
        <v>#REF!</v>
      </c>
      <c r="FA10" s="73" t="e">
        <f>#REF!</f>
        <v>#REF!</v>
      </c>
      <c r="FB10" s="73" t="e">
        <f>#REF!</f>
        <v>#REF!</v>
      </c>
      <c r="FC10" s="73" t="e">
        <f>#REF!</f>
        <v>#REF!</v>
      </c>
      <c r="FD10" s="73" t="e">
        <f>#REF!</f>
        <v>#REF!</v>
      </c>
      <c r="FE10" s="73" t="e">
        <f>#REF!</f>
        <v>#REF!</v>
      </c>
      <c r="FF10" s="73" t="e">
        <f>#REF!</f>
        <v>#REF!</v>
      </c>
      <c r="FG10" s="73" t="e">
        <f>#REF!</f>
        <v>#REF!</v>
      </c>
      <c r="FH10" s="73" t="e">
        <f>#REF!</f>
        <v>#REF!</v>
      </c>
      <c r="FI10" s="73" t="e">
        <f>#REF!</f>
        <v>#REF!</v>
      </c>
      <c r="FJ10" s="73" t="e">
        <f>#REF!</f>
        <v>#REF!</v>
      </c>
      <c r="FK10" s="73" t="e">
        <f>#REF!</f>
        <v>#REF!</v>
      </c>
      <c r="FL10" s="73" t="e">
        <f>#REF!</f>
        <v>#REF!</v>
      </c>
      <c r="FM10" s="73" t="e">
        <f>#REF!</f>
        <v>#REF!</v>
      </c>
      <c r="FN10" s="73" t="e">
        <f>#REF!</f>
        <v>#REF!</v>
      </c>
      <c r="FO10" s="73" t="e">
        <f>#REF!</f>
        <v>#REF!</v>
      </c>
      <c r="FP10" s="73" t="e">
        <f>#REF!</f>
        <v>#REF!</v>
      </c>
      <c r="FQ10" s="73" t="e">
        <f>#REF!</f>
        <v>#REF!</v>
      </c>
      <c r="FR10" s="73" t="e">
        <f>#REF!</f>
        <v>#REF!</v>
      </c>
      <c r="FS10" s="73" t="e">
        <f>#REF!</f>
        <v>#REF!</v>
      </c>
      <c r="FT10" s="73" t="e">
        <f>#REF!</f>
        <v>#REF!</v>
      </c>
      <c r="FU10" s="73" t="e">
        <f>#REF!</f>
        <v>#REF!</v>
      </c>
      <c r="FV10" s="73" t="e">
        <f>#REF!</f>
        <v>#REF!</v>
      </c>
      <c r="FW10" s="73" t="e">
        <f>#REF!</f>
        <v>#REF!</v>
      </c>
      <c r="FX10" s="73" t="e">
        <f>#REF!</f>
        <v>#REF!</v>
      </c>
      <c r="FY10" s="73" t="e">
        <f>#REF!</f>
        <v>#REF!</v>
      </c>
      <c r="FZ10" s="73" t="e">
        <f>#REF!</f>
        <v>#REF!</v>
      </c>
      <c r="GA10" s="73" t="e">
        <f>#REF!</f>
        <v>#REF!</v>
      </c>
      <c r="GB10" s="73" t="e">
        <f>#REF!</f>
        <v>#REF!</v>
      </c>
      <c r="GC10" s="73" t="e">
        <f>#REF!</f>
        <v>#REF!</v>
      </c>
      <c r="GD10" s="73" t="e">
        <f>#REF!</f>
        <v>#REF!</v>
      </c>
      <c r="GE10" s="73" t="e">
        <f>#REF!</f>
        <v>#REF!</v>
      </c>
      <c r="GF10" s="73" t="e">
        <f>#REF!</f>
        <v>#REF!</v>
      </c>
      <c r="GG10" s="73" t="e">
        <f>#REF!</f>
        <v>#REF!</v>
      </c>
      <c r="GH10" s="73" t="e">
        <f>#REF!</f>
        <v>#REF!</v>
      </c>
      <c r="GI10" s="73" t="e">
        <f>#REF!</f>
        <v>#REF!</v>
      </c>
      <c r="GJ10" s="73" t="e">
        <f>#REF!</f>
        <v>#REF!</v>
      </c>
      <c r="GK10" s="73" t="e">
        <f>#REF!</f>
        <v>#REF!</v>
      </c>
      <c r="GL10" s="73" t="e">
        <f>#REF!</f>
        <v>#REF!</v>
      </c>
      <c r="GM10" s="73" t="e">
        <f>#REF!</f>
        <v>#REF!</v>
      </c>
      <c r="GN10" s="73" t="e">
        <f>#REF!</f>
        <v>#REF!</v>
      </c>
      <c r="GO10" s="73" t="e">
        <f>#REF!</f>
        <v>#REF!</v>
      </c>
      <c r="GP10" s="73" t="e">
        <f>#REF!</f>
        <v>#REF!</v>
      </c>
      <c r="GQ10" s="73" t="e">
        <f>#REF!</f>
        <v>#REF!</v>
      </c>
      <c r="GR10" s="73" t="e">
        <f>#REF!</f>
        <v>#REF!</v>
      </c>
      <c r="GS10" s="73" t="e">
        <f>#REF!</f>
        <v>#REF!</v>
      </c>
      <c r="GT10" s="73" t="e">
        <f>#REF!</f>
        <v>#REF!</v>
      </c>
      <c r="GU10" s="73" t="e">
        <f>#REF!</f>
        <v>#REF!</v>
      </c>
      <c r="GV10" s="73" t="e">
        <f>#REF!</f>
        <v>#REF!</v>
      </c>
      <c r="GW10" s="73" t="e">
        <f>#REF!</f>
        <v>#REF!</v>
      </c>
      <c r="GX10" s="73" t="e">
        <f>#REF!</f>
        <v>#REF!</v>
      </c>
      <c r="GY10" s="73" t="e">
        <f>#REF!</f>
        <v>#REF!</v>
      </c>
      <c r="GZ10" s="73" t="e">
        <f>#REF!</f>
        <v>#REF!</v>
      </c>
      <c r="HA10" s="73" t="e">
        <f>#REF!</f>
        <v>#REF!</v>
      </c>
      <c r="HB10" s="73" t="e">
        <f>#REF!</f>
        <v>#REF!</v>
      </c>
      <c r="HC10" s="73" t="e">
        <f>#REF!</f>
        <v>#REF!</v>
      </c>
      <c r="HD10" s="73" t="e">
        <f>#REF!</f>
        <v>#REF!</v>
      </c>
      <c r="HE10" s="73" t="e">
        <f>#REF!</f>
        <v>#REF!</v>
      </c>
      <c r="HF10" s="73" t="e">
        <f>#REF!</f>
        <v>#REF!</v>
      </c>
      <c r="HG10" s="73" t="e">
        <f>#REF!</f>
        <v>#REF!</v>
      </c>
      <c r="HH10" s="73" t="e">
        <f>#REF!</f>
        <v>#REF!</v>
      </c>
      <c r="HI10" s="73" t="e">
        <f>#REF!</f>
        <v>#REF!</v>
      </c>
    </row>
    <row r="12" spans="1:217" x14ac:dyDescent="0.2">
      <c r="A12" s="34" t="s">
        <v>63</v>
      </c>
      <c r="B12" s="76">
        <f t="shared" ref="B12:BM12" si="14">B13+B18+B20+B30+B21</f>
        <v>0</v>
      </c>
      <c r="C12" s="76">
        <f t="shared" si="14"/>
        <v>0</v>
      </c>
      <c r="D12" s="76">
        <f t="shared" si="14"/>
        <v>0</v>
      </c>
      <c r="E12" s="76">
        <f t="shared" si="14"/>
        <v>0</v>
      </c>
      <c r="F12" s="76">
        <f t="shared" si="14"/>
        <v>0</v>
      </c>
      <c r="G12" s="76">
        <f t="shared" si="14"/>
        <v>0</v>
      </c>
      <c r="H12" s="76">
        <f t="shared" si="14"/>
        <v>0</v>
      </c>
      <c r="I12" s="76">
        <f t="shared" si="14"/>
        <v>0</v>
      </c>
      <c r="J12" s="76">
        <f t="shared" si="14"/>
        <v>0</v>
      </c>
      <c r="K12" s="76">
        <f t="shared" si="14"/>
        <v>0</v>
      </c>
      <c r="L12" s="76">
        <f t="shared" si="14"/>
        <v>0</v>
      </c>
      <c r="M12" s="76">
        <f t="shared" si="14"/>
        <v>0</v>
      </c>
      <c r="N12" s="76">
        <f t="shared" si="14"/>
        <v>0</v>
      </c>
      <c r="O12" s="76">
        <f t="shared" si="14"/>
        <v>0</v>
      </c>
      <c r="P12" s="76">
        <f t="shared" si="14"/>
        <v>0</v>
      </c>
      <c r="Q12" s="76">
        <f t="shared" si="14"/>
        <v>0</v>
      </c>
      <c r="R12" s="76">
        <f t="shared" si="14"/>
        <v>0</v>
      </c>
      <c r="S12" s="76">
        <f t="shared" si="14"/>
        <v>0</v>
      </c>
      <c r="T12" s="76" t="e">
        <f t="shared" si="14"/>
        <v>#NAME?</v>
      </c>
      <c r="U12" s="76" t="e">
        <f t="shared" si="14"/>
        <v>#NAME?</v>
      </c>
      <c r="V12" s="76" t="e">
        <f t="shared" si="14"/>
        <v>#NAME?</v>
      </c>
      <c r="W12" s="76" t="e">
        <f t="shared" si="14"/>
        <v>#NAME?</v>
      </c>
      <c r="X12" s="76" t="e">
        <f t="shared" si="14"/>
        <v>#NAME?</v>
      </c>
      <c r="Y12" s="76" t="e">
        <f t="shared" si="14"/>
        <v>#NAME?</v>
      </c>
      <c r="Z12" s="76" t="e">
        <f t="shared" si="14"/>
        <v>#NAME?</v>
      </c>
      <c r="AA12" s="76" t="e">
        <f t="shared" si="14"/>
        <v>#NAME?</v>
      </c>
      <c r="AB12" s="76" t="e">
        <f t="shared" si="14"/>
        <v>#NAME?</v>
      </c>
      <c r="AC12" s="76" t="e">
        <f t="shared" si="14"/>
        <v>#NAME?</v>
      </c>
      <c r="AD12" s="76" t="e">
        <f t="shared" si="14"/>
        <v>#NAME?</v>
      </c>
      <c r="AE12" s="76" t="e">
        <f t="shared" si="14"/>
        <v>#NAME?</v>
      </c>
      <c r="AF12" s="76" t="e">
        <f t="shared" si="14"/>
        <v>#NAME?</v>
      </c>
      <c r="AG12" s="76" t="e">
        <f t="shared" si="14"/>
        <v>#NAME?</v>
      </c>
      <c r="AH12" s="76" t="e">
        <f t="shared" si="14"/>
        <v>#NAME?</v>
      </c>
      <c r="AI12" s="76" t="e">
        <f t="shared" si="14"/>
        <v>#NAME?</v>
      </c>
      <c r="AJ12" s="76" t="e">
        <f t="shared" si="14"/>
        <v>#NAME?</v>
      </c>
      <c r="AK12" s="76" t="e">
        <f t="shared" si="14"/>
        <v>#NAME?</v>
      </c>
      <c r="AL12" s="76" t="e">
        <f t="shared" si="14"/>
        <v>#NAME?</v>
      </c>
      <c r="AM12" s="76" t="e">
        <f t="shared" si="14"/>
        <v>#NAME?</v>
      </c>
      <c r="AN12" s="76" t="e">
        <f t="shared" si="14"/>
        <v>#NAME?</v>
      </c>
      <c r="AO12" s="76" t="e">
        <f t="shared" si="14"/>
        <v>#NAME?</v>
      </c>
      <c r="AP12" s="76" t="e">
        <f t="shared" si="14"/>
        <v>#NAME?</v>
      </c>
      <c r="AQ12" s="76" t="e">
        <f t="shared" si="14"/>
        <v>#NAME?</v>
      </c>
      <c r="AR12" s="76" t="e">
        <f t="shared" si="14"/>
        <v>#NAME?</v>
      </c>
      <c r="AS12" s="76" t="e">
        <f t="shared" si="14"/>
        <v>#NAME?</v>
      </c>
      <c r="AT12" s="76" t="e">
        <f t="shared" si="14"/>
        <v>#NAME?</v>
      </c>
      <c r="AU12" s="76" t="e">
        <f t="shared" si="14"/>
        <v>#NAME?</v>
      </c>
      <c r="AV12" s="76" t="e">
        <f t="shared" si="14"/>
        <v>#NAME?</v>
      </c>
      <c r="AW12" s="76" t="e">
        <f t="shared" si="14"/>
        <v>#NAME?</v>
      </c>
      <c r="AX12" s="76" t="e">
        <f t="shared" si="14"/>
        <v>#NAME?</v>
      </c>
      <c r="AY12" s="76" t="e">
        <f t="shared" si="14"/>
        <v>#NAME?</v>
      </c>
      <c r="AZ12" s="76" t="e">
        <f t="shared" si="14"/>
        <v>#NAME?</v>
      </c>
      <c r="BA12" s="76" t="e">
        <f t="shared" si="14"/>
        <v>#NAME?</v>
      </c>
      <c r="BB12" s="76" t="e">
        <f t="shared" si="14"/>
        <v>#NAME?</v>
      </c>
      <c r="BC12" s="76" t="e">
        <f t="shared" si="14"/>
        <v>#NAME?</v>
      </c>
      <c r="BD12" s="76" t="e">
        <f t="shared" si="14"/>
        <v>#NAME?</v>
      </c>
      <c r="BE12" s="76" t="e">
        <f t="shared" si="14"/>
        <v>#NAME?</v>
      </c>
      <c r="BF12" s="76" t="e">
        <f t="shared" si="14"/>
        <v>#NAME?</v>
      </c>
      <c r="BG12" s="76" t="e">
        <f t="shared" si="14"/>
        <v>#NAME?</v>
      </c>
      <c r="BH12" s="76" t="e">
        <f t="shared" si="14"/>
        <v>#NAME?</v>
      </c>
      <c r="BI12" s="76" t="e">
        <f t="shared" si="14"/>
        <v>#NAME?</v>
      </c>
      <c r="BJ12" s="76" t="e">
        <f t="shared" si="14"/>
        <v>#NAME?</v>
      </c>
      <c r="BK12" s="76" t="e">
        <f t="shared" si="14"/>
        <v>#NAME?</v>
      </c>
      <c r="BL12" s="76" t="e">
        <f t="shared" si="14"/>
        <v>#NAME?</v>
      </c>
      <c r="BM12" s="76" t="e">
        <f t="shared" si="14"/>
        <v>#NAME?</v>
      </c>
      <c r="BN12" s="76" t="e">
        <f t="shared" ref="BN12:DY12" si="15">BN13+BN18+BN20+BN30+BN21</f>
        <v>#NAME?</v>
      </c>
      <c r="BO12" s="76" t="e">
        <f t="shared" si="15"/>
        <v>#NAME?</v>
      </c>
      <c r="BP12" s="76" t="e">
        <f t="shared" si="15"/>
        <v>#NAME?</v>
      </c>
      <c r="BQ12" s="76" t="e">
        <f t="shared" si="15"/>
        <v>#NAME?</v>
      </c>
      <c r="BR12" s="76" t="e">
        <f t="shared" si="15"/>
        <v>#NAME?</v>
      </c>
      <c r="BS12" s="76" t="e">
        <f t="shared" si="15"/>
        <v>#NAME?</v>
      </c>
      <c r="BT12" s="76" t="e">
        <f t="shared" si="15"/>
        <v>#NAME?</v>
      </c>
      <c r="BU12" s="76" t="e">
        <f t="shared" si="15"/>
        <v>#NAME?</v>
      </c>
      <c r="BV12" s="76" t="e">
        <f t="shared" si="15"/>
        <v>#NAME?</v>
      </c>
      <c r="BW12" s="76" t="e">
        <f t="shared" si="15"/>
        <v>#NAME?</v>
      </c>
      <c r="BX12" s="76" t="e">
        <f t="shared" si="15"/>
        <v>#NAME?</v>
      </c>
      <c r="BY12" s="76" t="e">
        <f t="shared" si="15"/>
        <v>#NAME?</v>
      </c>
      <c r="BZ12" s="76" t="e">
        <f t="shared" si="15"/>
        <v>#NAME?</v>
      </c>
      <c r="CA12" s="76" t="e">
        <f t="shared" si="15"/>
        <v>#NAME?</v>
      </c>
      <c r="CB12" s="76" t="e">
        <f t="shared" si="15"/>
        <v>#NAME?</v>
      </c>
      <c r="CC12" s="76" t="e">
        <f t="shared" si="15"/>
        <v>#NAME?</v>
      </c>
      <c r="CD12" s="76" t="e">
        <f t="shared" si="15"/>
        <v>#NAME?</v>
      </c>
      <c r="CE12" s="76" t="e">
        <f t="shared" si="15"/>
        <v>#NAME?</v>
      </c>
      <c r="CF12" s="76" t="e">
        <f t="shared" si="15"/>
        <v>#NAME?</v>
      </c>
      <c r="CG12" s="76" t="e">
        <f t="shared" si="15"/>
        <v>#NAME?</v>
      </c>
      <c r="CH12" s="76" t="e">
        <f t="shared" si="15"/>
        <v>#NAME?</v>
      </c>
      <c r="CI12" s="76" t="e">
        <f t="shared" si="15"/>
        <v>#NAME?</v>
      </c>
      <c r="CJ12" s="76" t="e">
        <f t="shared" si="15"/>
        <v>#NAME?</v>
      </c>
      <c r="CK12" s="76" t="e">
        <f t="shared" si="15"/>
        <v>#NAME?</v>
      </c>
      <c r="CL12" s="76" t="e">
        <f t="shared" si="15"/>
        <v>#NAME?</v>
      </c>
      <c r="CM12" s="76" t="e">
        <f t="shared" si="15"/>
        <v>#NAME?</v>
      </c>
      <c r="CN12" s="76" t="e">
        <f t="shared" si="15"/>
        <v>#NAME?</v>
      </c>
      <c r="CO12" s="76" t="e">
        <f t="shared" si="15"/>
        <v>#NAME?</v>
      </c>
      <c r="CP12" s="76" t="e">
        <f t="shared" si="15"/>
        <v>#NAME?</v>
      </c>
      <c r="CQ12" s="76" t="e">
        <f t="shared" si="15"/>
        <v>#NAME?</v>
      </c>
      <c r="CR12" s="76" t="e">
        <f t="shared" si="15"/>
        <v>#NAME?</v>
      </c>
      <c r="CS12" s="76" t="e">
        <f t="shared" si="15"/>
        <v>#NAME?</v>
      </c>
      <c r="CT12" s="76" t="e">
        <f t="shared" si="15"/>
        <v>#NAME?</v>
      </c>
      <c r="CU12" s="76" t="e">
        <f t="shared" si="15"/>
        <v>#NAME?</v>
      </c>
      <c r="CV12" s="76" t="e">
        <f t="shared" si="15"/>
        <v>#NAME?</v>
      </c>
      <c r="CW12" s="76" t="e">
        <f t="shared" si="15"/>
        <v>#NAME?</v>
      </c>
      <c r="CX12" s="76" t="e">
        <f t="shared" si="15"/>
        <v>#NAME?</v>
      </c>
      <c r="CY12" s="76" t="e">
        <f t="shared" si="15"/>
        <v>#NAME?</v>
      </c>
      <c r="CZ12" s="76" t="e">
        <f t="shared" si="15"/>
        <v>#NAME?</v>
      </c>
      <c r="DA12" s="76" t="e">
        <f t="shared" si="15"/>
        <v>#NAME?</v>
      </c>
      <c r="DB12" s="76" t="e">
        <f t="shared" si="15"/>
        <v>#NAME?</v>
      </c>
      <c r="DC12" s="76" t="e">
        <f t="shared" si="15"/>
        <v>#NAME?</v>
      </c>
      <c r="DD12" s="76" t="e">
        <f t="shared" si="15"/>
        <v>#NAME?</v>
      </c>
      <c r="DE12" s="76" t="e">
        <f t="shared" si="15"/>
        <v>#NAME?</v>
      </c>
      <c r="DF12" s="76" t="e">
        <f t="shared" si="15"/>
        <v>#NAME?</v>
      </c>
      <c r="DG12" s="76" t="e">
        <f t="shared" si="15"/>
        <v>#NAME?</v>
      </c>
      <c r="DH12" s="76" t="e">
        <f t="shared" si="15"/>
        <v>#NAME?</v>
      </c>
      <c r="DI12" s="76" t="e">
        <f t="shared" si="15"/>
        <v>#NAME?</v>
      </c>
      <c r="DJ12" s="76" t="e">
        <f t="shared" si="15"/>
        <v>#NAME?</v>
      </c>
      <c r="DK12" s="76" t="e">
        <f t="shared" si="15"/>
        <v>#NAME?</v>
      </c>
      <c r="DL12" s="76" t="e">
        <f t="shared" si="15"/>
        <v>#NAME?</v>
      </c>
      <c r="DM12" s="76" t="e">
        <f t="shared" si="15"/>
        <v>#NAME?</v>
      </c>
      <c r="DN12" s="76" t="e">
        <f t="shared" si="15"/>
        <v>#NAME?</v>
      </c>
      <c r="DO12" s="76" t="e">
        <f t="shared" si="15"/>
        <v>#NAME?</v>
      </c>
      <c r="DP12" s="76" t="e">
        <f t="shared" si="15"/>
        <v>#NAME?</v>
      </c>
      <c r="DQ12" s="76" t="e">
        <f t="shared" si="15"/>
        <v>#NAME?</v>
      </c>
      <c r="DR12" s="76" t="e">
        <f t="shared" si="15"/>
        <v>#NAME?</v>
      </c>
      <c r="DS12" s="76" t="e">
        <f t="shared" si="15"/>
        <v>#NAME?</v>
      </c>
      <c r="DT12" s="76" t="e">
        <f t="shared" si="15"/>
        <v>#NAME?</v>
      </c>
      <c r="DU12" s="76" t="e">
        <f t="shared" si="15"/>
        <v>#NAME?</v>
      </c>
      <c r="DV12" s="76" t="e">
        <f t="shared" si="15"/>
        <v>#NAME?</v>
      </c>
      <c r="DW12" s="76" t="e">
        <f t="shared" si="15"/>
        <v>#NAME?</v>
      </c>
      <c r="DX12" s="76" t="e">
        <f t="shared" si="15"/>
        <v>#NAME?</v>
      </c>
      <c r="DY12" s="76" t="e">
        <f t="shared" si="15"/>
        <v>#NAME?</v>
      </c>
      <c r="DZ12" s="76" t="e">
        <f t="shared" ref="DZ12:GK12" si="16">DZ13+DZ18+DZ20+DZ30+DZ21</f>
        <v>#NAME?</v>
      </c>
      <c r="EA12" s="76" t="e">
        <f t="shared" si="16"/>
        <v>#NAME?</v>
      </c>
      <c r="EB12" s="76" t="e">
        <f t="shared" si="16"/>
        <v>#NAME?</v>
      </c>
      <c r="EC12" s="76" t="e">
        <f t="shared" si="16"/>
        <v>#NAME?</v>
      </c>
      <c r="ED12" s="76" t="e">
        <f t="shared" si="16"/>
        <v>#NAME?</v>
      </c>
      <c r="EE12" s="76" t="e">
        <f t="shared" si="16"/>
        <v>#NAME?</v>
      </c>
      <c r="EF12" s="76" t="e">
        <f t="shared" si="16"/>
        <v>#NAME?</v>
      </c>
      <c r="EG12" s="76" t="e">
        <f t="shared" si="16"/>
        <v>#NAME?</v>
      </c>
      <c r="EH12" s="76" t="e">
        <f t="shared" si="16"/>
        <v>#NAME?</v>
      </c>
      <c r="EI12" s="76" t="e">
        <f t="shared" si="16"/>
        <v>#NAME?</v>
      </c>
      <c r="EJ12" s="76" t="e">
        <f t="shared" si="16"/>
        <v>#NAME?</v>
      </c>
      <c r="EK12" s="76" t="e">
        <f t="shared" si="16"/>
        <v>#NAME?</v>
      </c>
      <c r="EL12" s="76" t="e">
        <f t="shared" si="16"/>
        <v>#NAME?</v>
      </c>
      <c r="EM12" s="76" t="e">
        <f t="shared" si="16"/>
        <v>#NAME?</v>
      </c>
      <c r="EN12" s="76" t="e">
        <f t="shared" si="16"/>
        <v>#NAME?</v>
      </c>
      <c r="EO12" s="76" t="e">
        <f t="shared" si="16"/>
        <v>#NAME?</v>
      </c>
      <c r="EP12" s="76" t="e">
        <f t="shared" si="16"/>
        <v>#NAME?</v>
      </c>
      <c r="EQ12" s="76" t="e">
        <f t="shared" si="16"/>
        <v>#NAME?</v>
      </c>
      <c r="ER12" s="76" t="e">
        <f t="shared" si="16"/>
        <v>#NAME?</v>
      </c>
      <c r="ES12" s="76" t="e">
        <f t="shared" si="16"/>
        <v>#NAME?</v>
      </c>
      <c r="ET12" s="76" t="e">
        <f t="shared" si="16"/>
        <v>#NAME?</v>
      </c>
      <c r="EU12" s="76" t="e">
        <f t="shared" si="16"/>
        <v>#NAME?</v>
      </c>
      <c r="EV12" s="76" t="e">
        <f t="shared" si="16"/>
        <v>#NAME?</v>
      </c>
      <c r="EW12" s="76" t="e">
        <f t="shared" si="16"/>
        <v>#NAME?</v>
      </c>
      <c r="EX12" s="76" t="e">
        <f t="shared" si="16"/>
        <v>#NAME?</v>
      </c>
      <c r="EY12" s="76" t="e">
        <f t="shared" si="16"/>
        <v>#NAME?</v>
      </c>
      <c r="EZ12" s="76" t="e">
        <f t="shared" si="16"/>
        <v>#NAME?</v>
      </c>
      <c r="FA12" s="76" t="e">
        <f t="shared" si="16"/>
        <v>#NAME?</v>
      </c>
      <c r="FB12" s="76" t="e">
        <f t="shared" si="16"/>
        <v>#NAME?</v>
      </c>
      <c r="FC12" s="76" t="e">
        <f t="shared" si="16"/>
        <v>#NAME?</v>
      </c>
      <c r="FD12" s="76" t="e">
        <f t="shared" si="16"/>
        <v>#NAME?</v>
      </c>
      <c r="FE12" s="76" t="e">
        <f t="shared" si="16"/>
        <v>#NAME?</v>
      </c>
      <c r="FF12" s="76" t="e">
        <f t="shared" si="16"/>
        <v>#NAME?</v>
      </c>
      <c r="FG12" s="76" t="e">
        <f t="shared" si="16"/>
        <v>#NAME?</v>
      </c>
      <c r="FH12" s="76" t="e">
        <f t="shared" si="16"/>
        <v>#NAME?</v>
      </c>
      <c r="FI12" s="76" t="e">
        <f t="shared" si="16"/>
        <v>#NAME?</v>
      </c>
      <c r="FJ12" s="76" t="e">
        <f t="shared" si="16"/>
        <v>#NAME?</v>
      </c>
      <c r="FK12" s="76" t="e">
        <f t="shared" si="16"/>
        <v>#NAME?</v>
      </c>
      <c r="FL12" s="76" t="e">
        <f t="shared" si="16"/>
        <v>#NAME?</v>
      </c>
      <c r="FM12" s="76" t="e">
        <f t="shared" si="16"/>
        <v>#NAME?</v>
      </c>
      <c r="FN12" s="76" t="e">
        <f t="shared" si="16"/>
        <v>#NAME?</v>
      </c>
      <c r="FO12" s="76" t="e">
        <f t="shared" si="16"/>
        <v>#NAME?</v>
      </c>
      <c r="FP12" s="76" t="e">
        <f t="shared" si="16"/>
        <v>#NAME?</v>
      </c>
      <c r="FQ12" s="76" t="e">
        <f t="shared" si="16"/>
        <v>#NAME?</v>
      </c>
      <c r="FR12" s="76" t="e">
        <f t="shared" si="16"/>
        <v>#NAME?</v>
      </c>
      <c r="FS12" s="76" t="e">
        <f t="shared" si="16"/>
        <v>#NAME?</v>
      </c>
      <c r="FT12" s="76" t="e">
        <f t="shared" si="16"/>
        <v>#NAME?</v>
      </c>
      <c r="FU12" s="76" t="e">
        <f t="shared" si="16"/>
        <v>#NAME?</v>
      </c>
      <c r="FV12" s="76" t="e">
        <f t="shared" si="16"/>
        <v>#NAME?</v>
      </c>
      <c r="FW12" s="76" t="e">
        <f t="shared" si="16"/>
        <v>#NAME?</v>
      </c>
      <c r="FX12" s="76" t="e">
        <f t="shared" si="16"/>
        <v>#NAME?</v>
      </c>
      <c r="FY12" s="76" t="e">
        <f t="shared" si="16"/>
        <v>#NAME?</v>
      </c>
      <c r="FZ12" s="76" t="e">
        <f t="shared" si="16"/>
        <v>#NAME?</v>
      </c>
      <c r="GA12" s="76" t="e">
        <f t="shared" si="16"/>
        <v>#NAME?</v>
      </c>
      <c r="GB12" s="76" t="e">
        <f t="shared" si="16"/>
        <v>#NAME?</v>
      </c>
      <c r="GC12" s="76" t="e">
        <f t="shared" si="16"/>
        <v>#NAME?</v>
      </c>
      <c r="GD12" s="76" t="e">
        <f t="shared" si="16"/>
        <v>#NAME?</v>
      </c>
      <c r="GE12" s="76" t="e">
        <f t="shared" si="16"/>
        <v>#NAME?</v>
      </c>
      <c r="GF12" s="76" t="e">
        <f t="shared" si="16"/>
        <v>#NAME?</v>
      </c>
      <c r="GG12" s="76" t="e">
        <f t="shared" si="16"/>
        <v>#NAME?</v>
      </c>
      <c r="GH12" s="76" t="e">
        <f t="shared" si="16"/>
        <v>#NAME?</v>
      </c>
      <c r="GI12" s="76" t="e">
        <f t="shared" si="16"/>
        <v>#NAME?</v>
      </c>
      <c r="GJ12" s="76" t="e">
        <f t="shared" si="16"/>
        <v>#NAME?</v>
      </c>
      <c r="GK12" s="76" t="e">
        <f t="shared" si="16"/>
        <v>#NAME?</v>
      </c>
      <c r="GL12" s="76" t="e">
        <f t="shared" ref="GL12:HI12" si="17">GL13+GL18+GL20+GL30+GL21</f>
        <v>#NAME?</v>
      </c>
      <c r="GM12" s="76" t="e">
        <f t="shared" si="17"/>
        <v>#NAME?</v>
      </c>
      <c r="GN12" s="76" t="e">
        <f t="shared" si="17"/>
        <v>#NAME?</v>
      </c>
      <c r="GO12" s="76" t="e">
        <f t="shared" si="17"/>
        <v>#NAME?</v>
      </c>
      <c r="GP12" s="76" t="e">
        <f t="shared" si="17"/>
        <v>#NAME?</v>
      </c>
      <c r="GQ12" s="76" t="e">
        <f t="shared" si="17"/>
        <v>#NAME?</v>
      </c>
      <c r="GR12" s="76" t="e">
        <f t="shared" si="17"/>
        <v>#NAME?</v>
      </c>
      <c r="GS12" s="76" t="e">
        <f t="shared" si="17"/>
        <v>#NAME?</v>
      </c>
      <c r="GT12" s="76" t="e">
        <f t="shared" si="17"/>
        <v>#NAME?</v>
      </c>
      <c r="GU12" s="76" t="e">
        <f t="shared" si="17"/>
        <v>#NAME?</v>
      </c>
      <c r="GV12" s="76" t="e">
        <f t="shared" si="17"/>
        <v>#NAME?</v>
      </c>
      <c r="GW12" s="76" t="e">
        <f t="shared" si="17"/>
        <v>#NAME?</v>
      </c>
      <c r="GX12" s="76" t="e">
        <f t="shared" si="17"/>
        <v>#NAME?</v>
      </c>
      <c r="GY12" s="76" t="e">
        <f t="shared" si="17"/>
        <v>#NAME?</v>
      </c>
      <c r="GZ12" s="76" t="e">
        <f t="shared" si="17"/>
        <v>#NAME?</v>
      </c>
      <c r="HA12" s="76" t="e">
        <f t="shared" si="17"/>
        <v>#NAME?</v>
      </c>
      <c r="HB12" s="76" t="e">
        <f t="shared" si="17"/>
        <v>#NAME?</v>
      </c>
      <c r="HC12" s="76" t="e">
        <f t="shared" si="17"/>
        <v>#NAME?</v>
      </c>
      <c r="HD12" s="76" t="e">
        <f t="shared" si="17"/>
        <v>#NAME?</v>
      </c>
      <c r="HE12" s="76" t="e">
        <f t="shared" si="17"/>
        <v>#NAME?</v>
      </c>
      <c r="HF12" s="76" t="e">
        <f t="shared" si="17"/>
        <v>#NAME?</v>
      </c>
      <c r="HG12" s="76" t="e">
        <f t="shared" si="17"/>
        <v>#NAME?</v>
      </c>
      <c r="HH12" s="76" t="e">
        <f t="shared" si="17"/>
        <v>#NAME?</v>
      </c>
      <c r="HI12" s="76" t="e">
        <f t="shared" si="17"/>
        <v>#NAME?</v>
      </c>
    </row>
    <row r="13" spans="1:217" s="82" customFormat="1" x14ac:dyDescent="0.2">
      <c r="A13" s="32" t="s">
        <v>64</v>
      </c>
      <c r="B13" s="81">
        <f t="shared" ref="B13:BM13" si="18">SUM(B14:B17)</f>
        <v>0</v>
      </c>
      <c r="C13" s="81">
        <f t="shared" si="18"/>
        <v>0</v>
      </c>
      <c r="D13" s="81">
        <f t="shared" si="18"/>
        <v>0</v>
      </c>
      <c r="E13" s="81">
        <f t="shared" si="18"/>
        <v>0</v>
      </c>
      <c r="F13" s="81">
        <f t="shared" si="18"/>
        <v>0</v>
      </c>
      <c r="G13" s="81">
        <f t="shared" si="18"/>
        <v>0</v>
      </c>
      <c r="H13" s="81">
        <f t="shared" si="18"/>
        <v>0</v>
      </c>
      <c r="I13" s="81">
        <f t="shared" si="18"/>
        <v>0</v>
      </c>
      <c r="J13" s="81">
        <f t="shared" si="18"/>
        <v>0</v>
      </c>
      <c r="K13" s="81">
        <f t="shared" si="18"/>
        <v>0</v>
      </c>
      <c r="L13" s="81">
        <f t="shared" si="18"/>
        <v>0</v>
      </c>
      <c r="M13" s="81">
        <f t="shared" si="18"/>
        <v>0</v>
      </c>
      <c r="N13" s="81">
        <f t="shared" si="18"/>
        <v>0</v>
      </c>
      <c r="O13" s="81">
        <f t="shared" si="18"/>
        <v>0</v>
      </c>
      <c r="P13" s="81">
        <f t="shared" si="18"/>
        <v>0</v>
      </c>
      <c r="Q13" s="81">
        <f t="shared" si="18"/>
        <v>0</v>
      </c>
      <c r="R13" s="81">
        <f t="shared" si="18"/>
        <v>0</v>
      </c>
      <c r="S13" s="81">
        <f t="shared" si="18"/>
        <v>0</v>
      </c>
      <c r="T13" s="81" t="e">
        <f t="shared" si="18"/>
        <v>#NAME?</v>
      </c>
      <c r="U13" s="81" t="e">
        <f t="shared" si="18"/>
        <v>#NAME?</v>
      </c>
      <c r="V13" s="81" t="e">
        <f t="shared" si="18"/>
        <v>#NAME?</v>
      </c>
      <c r="W13" s="81" t="e">
        <f t="shared" si="18"/>
        <v>#NAME?</v>
      </c>
      <c r="X13" s="81" t="e">
        <f t="shared" si="18"/>
        <v>#NAME?</v>
      </c>
      <c r="Y13" s="81" t="e">
        <f t="shared" si="18"/>
        <v>#NAME?</v>
      </c>
      <c r="Z13" s="81" t="e">
        <f t="shared" si="18"/>
        <v>#NAME?</v>
      </c>
      <c r="AA13" s="81" t="e">
        <f t="shared" si="18"/>
        <v>#NAME?</v>
      </c>
      <c r="AB13" s="81" t="e">
        <f t="shared" si="18"/>
        <v>#NAME?</v>
      </c>
      <c r="AC13" s="81" t="e">
        <f t="shared" si="18"/>
        <v>#NAME?</v>
      </c>
      <c r="AD13" s="81" t="e">
        <f t="shared" si="18"/>
        <v>#NAME?</v>
      </c>
      <c r="AE13" s="81" t="e">
        <f t="shared" si="18"/>
        <v>#NAME?</v>
      </c>
      <c r="AF13" s="81" t="e">
        <f t="shared" si="18"/>
        <v>#NAME?</v>
      </c>
      <c r="AG13" s="81" t="e">
        <f t="shared" si="18"/>
        <v>#NAME?</v>
      </c>
      <c r="AH13" s="81" t="e">
        <f t="shared" si="18"/>
        <v>#NAME?</v>
      </c>
      <c r="AI13" s="81" t="e">
        <f t="shared" si="18"/>
        <v>#NAME?</v>
      </c>
      <c r="AJ13" s="81" t="e">
        <f t="shared" si="18"/>
        <v>#NAME?</v>
      </c>
      <c r="AK13" s="81" t="e">
        <f t="shared" si="18"/>
        <v>#NAME?</v>
      </c>
      <c r="AL13" s="81" t="e">
        <f t="shared" si="18"/>
        <v>#NAME?</v>
      </c>
      <c r="AM13" s="81" t="e">
        <f t="shared" si="18"/>
        <v>#NAME?</v>
      </c>
      <c r="AN13" s="81" t="e">
        <f t="shared" si="18"/>
        <v>#NAME?</v>
      </c>
      <c r="AO13" s="81" t="e">
        <f t="shared" si="18"/>
        <v>#NAME?</v>
      </c>
      <c r="AP13" s="81" t="e">
        <f t="shared" si="18"/>
        <v>#NAME?</v>
      </c>
      <c r="AQ13" s="81" t="e">
        <f t="shared" si="18"/>
        <v>#NAME?</v>
      </c>
      <c r="AR13" s="81" t="e">
        <f t="shared" si="18"/>
        <v>#NAME?</v>
      </c>
      <c r="AS13" s="81" t="e">
        <f t="shared" si="18"/>
        <v>#NAME?</v>
      </c>
      <c r="AT13" s="81" t="e">
        <f t="shared" si="18"/>
        <v>#NAME?</v>
      </c>
      <c r="AU13" s="81" t="e">
        <f t="shared" si="18"/>
        <v>#NAME?</v>
      </c>
      <c r="AV13" s="81" t="e">
        <f t="shared" si="18"/>
        <v>#NAME?</v>
      </c>
      <c r="AW13" s="81" t="e">
        <f t="shared" si="18"/>
        <v>#NAME?</v>
      </c>
      <c r="AX13" s="81" t="e">
        <f t="shared" si="18"/>
        <v>#NAME?</v>
      </c>
      <c r="AY13" s="81" t="e">
        <f t="shared" si="18"/>
        <v>#NAME?</v>
      </c>
      <c r="AZ13" s="81" t="e">
        <f t="shared" si="18"/>
        <v>#NAME?</v>
      </c>
      <c r="BA13" s="81" t="e">
        <f t="shared" si="18"/>
        <v>#NAME?</v>
      </c>
      <c r="BB13" s="81" t="e">
        <f t="shared" si="18"/>
        <v>#NAME?</v>
      </c>
      <c r="BC13" s="81" t="e">
        <f t="shared" si="18"/>
        <v>#NAME?</v>
      </c>
      <c r="BD13" s="81" t="e">
        <f t="shared" si="18"/>
        <v>#NAME?</v>
      </c>
      <c r="BE13" s="81" t="e">
        <f t="shared" si="18"/>
        <v>#NAME?</v>
      </c>
      <c r="BF13" s="81" t="e">
        <f t="shared" si="18"/>
        <v>#NAME?</v>
      </c>
      <c r="BG13" s="81" t="e">
        <f t="shared" si="18"/>
        <v>#NAME?</v>
      </c>
      <c r="BH13" s="81" t="e">
        <f t="shared" si="18"/>
        <v>#NAME?</v>
      </c>
      <c r="BI13" s="81" t="e">
        <f t="shared" si="18"/>
        <v>#NAME?</v>
      </c>
      <c r="BJ13" s="81" t="e">
        <f t="shared" si="18"/>
        <v>#NAME?</v>
      </c>
      <c r="BK13" s="81" t="e">
        <f t="shared" si="18"/>
        <v>#NAME?</v>
      </c>
      <c r="BL13" s="81" t="e">
        <f t="shared" si="18"/>
        <v>#NAME?</v>
      </c>
      <c r="BM13" s="81" t="e">
        <f t="shared" si="18"/>
        <v>#NAME?</v>
      </c>
      <c r="BN13" s="81" t="e">
        <f t="shared" ref="BN13:DY13" si="19">SUM(BN14:BN17)</f>
        <v>#NAME?</v>
      </c>
      <c r="BO13" s="81" t="e">
        <f t="shared" si="19"/>
        <v>#NAME?</v>
      </c>
      <c r="BP13" s="81" t="e">
        <f t="shared" si="19"/>
        <v>#NAME?</v>
      </c>
      <c r="BQ13" s="81" t="e">
        <f t="shared" si="19"/>
        <v>#NAME?</v>
      </c>
      <c r="BR13" s="81" t="e">
        <f t="shared" si="19"/>
        <v>#NAME?</v>
      </c>
      <c r="BS13" s="81" t="e">
        <f t="shared" si="19"/>
        <v>#NAME?</v>
      </c>
      <c r="BT13" s="81" t="e">
        <f t="shared" si="19"/>
        <v>#NAME?</v>
      </c>
      <c r="BU13" s="81" t="e">
        <f t="shared" si="19"/>
        <v>#NAME?</v>
      </c>
      <c r="BV13" s="81" t="e">
        <f t="shared" si="19"/>
        <v>#NAME?</v>
      </c>
      <c r="BW13" s="81" t="e">
        <f t="shared" si="19"/>
        <v>#NAME?</v>
      </c>
      <c r="BX13" s="81" t="e">
        <f t="shared" si="19"/>
        <v>#NAME?</v>
      </c>
      <c r="BY13" s="81" t="e">
        <f t="shared" si="19"/>
        <v>#NAME?</v>
      </c>
      <c r="BZ13" s="81" t="e">
        <f t="shared" si="19"/>
        <v>#NAME?</v>
      </c>
      <c r="CA13" s="81" t="e">
        <f t="shared" si="19"/>
        <v>#NAME?</v>
      </c>
      <c r="CB13" s="81" t="e">
        <f t="shared" si="19"/>
        <v>#NAME?</v>
      </c>
      <c r="CC13" s="81" t="e">
        <f t="shared" si="19"/>
        <v>#NAME?</v>
      </c>
      <c r="CD13" s="81" t="e">
        <f t="shared" si="19"/>
        <v>#NAME?</v>
      </c>
      <c r="CE13" s="81" t="e">
        <f t="shared" si="19"/>
        <v>#NAME?</v>
      </c>
      <c r="CF13" s="81" t="e">
        <f t="shared" si="19"/>
        <v>#NAME?</v>
      </c>
      <c r="CG13" s="81" t="e">
        <f t="shared" si="19"/>
        <v>#NAME?</v>
      </c>
      <c r="CH13" s="81" t="e">
        <f t="shared" si="19"/>
        <v>#NAME?</v>
      </c>
      <c r="CI13" s="81" t="e">
        <f t="shared" si="19"/>
        <v>#NAME?</v>
      </c>
      <c r="CJ13" s="81" t="e">
        <f t="shared" si="19"/>
        <v>#NAME?</v>
      </c>
      <c r="CK13" s="81" t="e">
        <f t="shared" si="19"/>
        <v>#NAME?</v>
      </c>
      <c r="CL13" s="81" t="e">
        <f t="shared" si="19"/>
        <v>#NAME?</v>
      </c>
      <c r="CM13" s="81" t="e">
        <f t="shared" si="19"/>
        <v>#NAME?</v>
      </c>
      <c r="CN13" s="81" t="e">
        <f t="shared" si="19"/>
        <v>#NAME?</v>
      </c>
      <c r="CO13" s="81" t="e">
        <f t="shared" si="19"/>
        <v>#NAME?</v>
      </c>
      <c r="CP13" s="81" t="e">
        <f t="shared" si="19"/>
        <v>#NAME?</v>
      </c>
      <c r="CQ13" s="81" t="e">
        <f t="shared" si="19"/>
        <v>#NAME?</v>
      </c>
      <c r="CR13" s="81" t="e">
        <f t="shared" si="19"/>
        <v>#NAME?</v>
      </c>
      <c r="CS13" s="81" t="e">
        <f t="shared" si="19"/>
        <v>#NAME?</v>
      </c>
      <c r="CT13" s="81" t="e">
        <f t="shared" si="19"/>
        <v>#NAME?</v>
      </c>
      <c r="CU13" s="81" t="e">
        <f t="shared" si="19"/>
        <v>#NAME?</v>
      </c>
      <c r="CV13" s="81" t="e">
        <f t="shared" si="19"/>
        <v>#NAME?</v>
      </c>
      <c r="CW13" s="81" t="e">
        <f t="shared" si="19"/>
        <v>#NAME?</v>
      </c>
      <c r="CX13" s="81" t="e">
        <f t="shared" si="19"/>
        <v>#NAME?</v>
      </c>
      <c r="CY13" s="81" t="e">
        <f t="shared" si="19"/>
        <v>#NAME?</v>
      </c>
      <c r="CZ13" s="81" t="e">
        <f t="shared" si="19"/>
        <v>#NAME?</v>
      </c>
      <c r="DA13" s="81" t="e">
        <f t="shared" si="19"/>
        <v>#NAME?</v>
      </c>
      <c r="DB13" s="81" t="e">
        <f t="shared" si="19"/>
        <v>#NAME?</v>
      </c>
      <c r="DC13" s="81" t="e">
        <f t="shared" si="19"/>
        <v>#NAME?</v>
      </c>
      <c r="DD13" s="81" t="e">
        <f t="shared" si="19"/>
        <v>#NAME?</v>
      </c>
      <c r="DE13" s="81" t="e">
        <f t="shared" si="19"/>
        <v>#NAME?</v>
      </c>
      <c r="DF13" s="81" t="e">
        <f t="shared" si="19"/>
        <v>#NAME?</v>
      </c>
      <c r="DG13" s="81" t="e">
        <f t="shared" si="19"/>
        <v>#NAME?</v>
      </c>
      <c r="DH13" s="81" t="e">
        <f t="shared" si="19"/>
        <v>#NAME?</v>
      </c>
      <c r="DI13" s="81" t="e">
        <f t="shared" si="19"/>
        <v>#NAME?</v>
      </c>
      <c r="DJ13" s="81" t="e">
        <f t="shared" si="19"/>
        <v>#NAME?</v>
      </c>
      <c r="DK13" s="81" t="e">
        <f t="shared" si="19"/>
        <v>#NAME?</v>
      </c>
      <c r="DL13" s="81" t="e">
        <f t="shared" si="19"/>
        <v>#NAME?</v>
      </c>
      <c r="DM13" s="81" t="e">
        <f t="shared" si="19"/>
        <v>#NAME?</v>
      </c>
      <c r="DN13" s="81" t="e">
        <f t="shared" si="19"/>
        <v>#NAME?</v>
      </c>
      <c r="DO13" s="81" t="e">
        <f t="shared" si="19"/>
        <v>#NAME?</v>
      </c>
      <c r="DP13" s="81" t="e">
        <f t="shared" si="19"/>
        <v>#NAME?</v>
      </c>
      <c r="DQ13" s="81" t="e">
        <f t="shared" si="19"/>
        <v>#NAME?</v>
      </c>
      <c r="DR13" s="81" t="e">
        <f t="shared" si="19"/>
        <v>#NAME?</v>
      </c>
      <c r="DS13" s="81" t="e">
        <f t="shared" si="19"/>
        <v>#NAME?</v>
      </c>
      <c r="DT13" s="81" t="e">
        <f t="shared" si="19"/>
        <v>#NAME?</v>
      </c>
      <c r="DU13" s="81" t="e">
        <f t="shared" si="19"/>
        <v>#NAME?</v>
      </c>
      <c r="DV13" s="81" t="e">
        <f t="shared" si="19"/>
        <v>#NAME?</v>
      </c>
      <c r="DW13" s="81" t="e">
        <f t="shared" si="19"/>
        <v>#NAME?</v>
      </c>
      <c r="DX13" s="81" t="e">
        <f t="shared" si="19"/>
        <v>#NAME?</v>
      </c>
      <c r="DY13" s="81" t="e">
        <f t="shared" si="19"/>
        <v>#NAME?</v>
      </c>
      <c r="DZ13" s="81" t="e">
        <f t="shared" ref="DZ13:GK13" si="20">SUM(DZ14:DZ17)</f>
        <v>#NAME?</v>
      </c>
      <c r="EA13" s="81" t="e">
        <f t="shared" si="20"/>
        <v>#NAME?</v>
      </c>
      <c r="EB13" s="81" t="e">
        <f t="shared" si="20"/>
        <v>#NAME?</v>
      </c>
      <c r="EC13" s="81" t="e">
        <f t="shared" si="20"/>
        <v>#NAME?</v>
      </c>
      <c r="ED13" s="81" t="e">
        <f t="shared" si="20"/>
        <v>#NAME?</v>
      </c>
      <c r="EE13" s="81" t="e">
        <f t="shared" si="20"/>
        <v>#NAME?</v>
      </c>
      <c r="EF13" s="81" t="e">
        <f t="shared" si="20"/>
        <v>#NAME?</v>
      </c>
      <c r="EG13" s="81" t="e">
        <f t="shared" si="20"/>
        <v>#NAME?</v>
      </c>
      <c r="EH13" s="81" t="e">
        <f t="shared" si="20"/>
        <v>#NAME?</v>
      </c>
      <c r="EI13" s="81" t="e">
        <f t="shared" si="20"/>
        <v>#NAME?</v>
      </c>
      <c r="EJ13" s="81" t="e">
        <f t="shared" si="20"/>
        <v>#NAME?</v>
      </c>
      <c r="EK13" s="81" t="e">
        <f t="shared" si="20"/>
        <v>#NAME?</v>
      </c>
      <c r="EL13" s="81" t="e">
        <f t="shared" si="20"/>
        <v>#NAME?</v>
      </c>
      <c r="EM13" s="81" t="e">
        <f t="shared" si="20"/>
        <v>#NAME?</v>
      </c>
      <c r="EN13" s="81" t="e">
        <f t="shared" si="20"/>
        <v>#NAME?</v>
      </c>
      <c r="EO13" s="81" t="e">
        <f t="shared" si="20"/>
        <v>#NAME?</v>
      </c>
      <c r="EP13" s="81" t="e">
        <f t="shared" si="20"/>
        <v>#NAME?</v>
      </c>
      <c r="EQ13" s="81" t="e">
        <f t="shared" si="20"/>
        <v>#NAME?</v>
      </c>
      <c r="ER13" s="81" t="e">
        <f t="shared" si="20"/>
        <v>#NAME?</v>
      </c>
      <c r="ES13" s="81" t="e">
        <f t="shared" si="20"/>
        <v>#NAME?</v>
      </c>
      <c r="ET13" s="81" t="e">
        <f t="shared" si="20"/>
        <v>#NAME?</v>
      </c>
      <c r="EU13" s="81" t="e">
        <f t="shared" si="20"/>
        <v>#NAME?</v>
      </c>
      <c r="EV13" s="81" t="e">
        <f t="shared" si="20"/>
        <v>#NAME?</v>
      </c>
      <c r="EW13" s="81" t="e">
        <f t="shared" si="20"/>
        <v>#NAME?</v>
      </c>
      <c r="EX13" s="81" t="e">
        <f t="shared" si="20"/>
        <v>#NAME?</v>
      </c>
      <c r="EY13" s="81" t="e">
        <f t="shared" si="20"/>
        <v>#NAME?</v>
      </c>
      <c r="EZ13" s="81" t="e">
        <f t="shared" si="20"/>
        <v>#NAME?</v>
      </c>
      <c r="FA13" s="81" t="e">
        <f t="shared" si="20"/>
        <v>#NAME?</v>
      </c>
      <c r="FB13" s="81" t="e">
        <f t="shared" si="20"/>
        <v>#NAME?</v>
      </c>
      <c r="FC13" s="81" t="e">
        <f t="shared" si="20"/>
        <v>#NAME?</v>
      </c>
      <c r="FD13" s="81" t="e">
        <f t="shared" si="20"/>
        <v>#NAME?</v>
      </c>
      <c r="FE13" s="81" t="e">
        <f t="shared" si="20"/>
        <v>#NAME?</v>
      </c>
      <c r="FF13" s="81" t="e">
        <f t="shared" si="20"/>
        <v>#NAME?</v>
      </c>
      <c r="FG13" s="81" t="e">
        <f t="shared" si="20"/>
        <v>#NAME?</v>
      </c>
      <c r="FH13" s="81" t="e">
        <f t="shared" si="20"/>
        <v>#NAME?</v>
      </c>
      <c r="FI13" s="81" t="e">
        <f t="shared" si="20"/>
        <v>#NAME?</v>
      </c>
      <c r="FJ13" s="81" t="e">
        <f t="shared" si="20"/>
        <v>#NAME?</v>
      </c>
      <c r="FK13" s="81" t="e">
        <f t="shared" si="20"/>
        <v>#NAME?</v>
      </c>
      <c r="FL13" s="81" t="e">
        <f t="shared" si="20"/>
        <v>#NAME?</v>
      </c>
      <c r="FM13" s="81" t="e">
        <f t="shared" si="20"/>
        <v>#NAME?</v>
      </c>
      <c r="FN13" s="81" t="e">
        <f t="shared" si="20"/>
        <v>#NAME?</v>
      </c>
      <c r="FO13" s="81" t="e">
        <f t="shared" si="20"/>
        <v>#NAME?</v>
      </c>
      <c r="FP13" s="81" t="e">
        <f t="shared" si="20"/>
        <v>#NAME?</v>
      </c>
      <c r="FQ13" s="81" t="e">
        <f t="shared" si="20"/>
        <v>#NAME?</v>
      </c>
      <c r="FR13" s="81" t="e">
        <f t="shared" si="20"/>
        <v>#NAME?</v>
      </c>
      <c r="FS13" s="81" t="e">
        <f t="shared" si="20"/>
        <v>#NAME?</v>
      </c>
      <c r="FT13" s="81" t="e">
        <f t="shared" si="20"/>
        <v>#NAME?</v>
      </c>
      <c r="FU13" s="81" t="e">
        <f t="shared" si="20"/>
        <v>#NAME?</v>
      </c>
      <c r="FV13" s="81" t="e">
        <f t="shared" si="20"/>
        <v>#NAME?</v>
      </c>
      <c r="FW13" s="81" t="e">
        <f t="shared" si="20"/>
        <v>#NAME?</v>
      </c>
      <c r="FX13" s="81" t="e">
        <f t="shared" si="20"/>
        <v>#NAME?</v>
      </c>
      <c r="FY13" s="81" t="e">
        <f t="shared" si="20"/>
        <v>#NAME?</v>
      </c>
      <c r="FZ13" s="81" t="e">
        <f t="shared" si="20"/>
        <v>#NAME?</v>
      </c>
      <c r="GA13" s="81" t="e">
        <f t="shared" si="20"/>
        <v>#NAME?</v>
      </c>
      <c r="GB13" s="81" t="e">
        <f t="shared" si="20"/>
        <v>#NAME?</v>
      </c>
      <c r="GC13" s="81" t="e">
        <f t="shared" si="20"/>
        <v>#NAME?</v>
      </c>
      <c r="GD13" s="81" t="e">
        <f t="shared" si="20"/>
        <v>#NAME?</v>
      </c>
      <c r="GE13" s="81" t="e">
        <f t="shared" si="20"/>
        <v>#NAME?</v>
      </c>
      <c r="GF13" s="81" t="e">
        <f t="shared" si="20"/>
        <v>#NAME?</v>
      </c>
      <c r="GG13" s="81" t="e">
        <f t="shared" si="20"/>
        <v>#NAME?</v>
      </c>
      <c r="GH13" s="81" t="e">
        <f t="shared" si="20"/>
        <v>#NAME?</v>
      </c>
      <c r="GI13" s="81" t="e">
        <f t="shared" si="20"/>
        <v>#NAME?</v>
      </c>
      <c r="GJ13" s="81" t="e">
        <f t="shared" si="20"/>
        <v>#NAME?</v>
      </c>
      <c r="GK13" s="81" t="e">
        <f t="shared" si="20"/>
        <v>#NAME?</v>
      </c>
      <c r="GL13" s="81" t="e">
        <f t="shared" ref="GL13:HI13" si="21">SUM(GL14:GL17)</f>
        <v>#NAME?</v>
      </c>
      <c r="GM13" s="81" t="e">
        <f t="shared" si="21"/>
        <v>#NAME?</v>
      </c>
      <c r="GN13" s="81" t="e">
        <f t="shared" si="21"/>
        <v>#NAME?</v>
      </c>
      <c r="GO13" s="81" t="e">
        <f t="shared" si="21"/>
        <v>#NAME?</v>
      </c>
      <c r="GP13" s="81" t="e">
        <f t="shared" si="21"/>
        <v>#NAME?</v>
      </c>
      <c r="GQ13" s="81" t="e">
        <f t="shared" si="21"/>
        <v>#NAME?</v>
      </c>
      <c r="GR13" s="81" t="e">
        <f t="shared" si="21"/>
        <v>#NAME?</v>
      </c>
      <c r="GS13" s="81" t="e">
        <f t="shared" si="21"/>
        <v>#NAME?</v>
      </c>
      <c r="GT13" s="81" t="e">
        <f t="shared" si="21"/>
        <v>#NAME?</v>
      </c>
      <c r="GU13" s="81" t="e">
        <f t="shared" si="21"/>
        <v>#NAME?</v>
      </c>
      <c r="GV13" s="81" t="e">
        <f t="shared" si="21"/>
        <v>#NAME?</v>
      </c>
      <c r="GW13" s="81" t="e">
        <f t="shared" si="21"/>
        <v>#NAME?</v>
      </c>
      <c r="GX13" s="81" t="e">
        <f t="shared" si="21"/>
        <v>#NAME?</v>
      </c>
      <c r="GY13" s="81" t="e">
        <f t="shared" si="21"/>
        <v>#NAME?</v>
      </c>
      <c r="GZ13" s="81" t="e">
        <f t="shared" si="21"/>
        <v>#NAME?</v>
      </c>
      <c r="HA13" s="81" t="e">
        <f t="shared" si="21"/>
        <v>#NAME?</v>
      </c>
      <c r="HB13" s="81" t="e">
        <f t="shared" si="21"/>
        <v>#NAME?</v>
      </c>
      <c r="HC13" s="81" t="e">
        <f t="shared" si="21"/>
        <v>#NAME?</v>
      </c>
      <c r="HD13" s="81" t="e">
        <f t="shared" si="21"/>
        <v>#NAME?</v>
      </c>
      <c r="HE13" s="81" t="e">
        <f t="shared" si="21"/>
        <v>#NAME?</v>
      </c>
      <c r="HF13" s="81" t="e">
        <f t="shared" si="21"/>
        <v>#NAME?</v>
      </c>
      <c r="HG13" s="81" t="e">
        <f t="shared" si="21"/>
        <v>#NAME?</v>
      </c>
      <c r="HH13" s="81" t="e">
        <f t="shared" si="21"/>
        <v>#NAME?</v>
      </c>
      <c r="HI13" s="81" t="e">
        <f t="shared" si="21"/>
        <v>#NAME?</v>
      </c>
    </row>
    <row r="14" spans="1:217" s="109" customFormat="1" x14ac:dyDescent="0.2">
      <c r="A14" s="107" t="s">
        <v>65</v>
      </c>
      <c r="B14" s="108">
        <v>0</v>
      </c>
      <c r="C14" s="108">
        <v>0</v>
      </c>
      <c r="D14" s="108">
        <v>0</v>
      </c>
      <c r="E14" s="108">
        <v>0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0</v>
      </c>
      <c r="R14" s="108">
        <v>0</v>
      </c>
      <c r="S14" s="108">
        <v>0</v>
      </c>
      <c r="T14" s="108">
        <v>0</v>
      </c>
      <c r="U14" s="108">
        <v>0</v>
      </c>
      <c r="V14" s="108">
        <v>0</v>
      </c>
      <c r="W14" s="108">
        <v>0</v>
      </c>
      <c r="X14" s="108">
        <v>0</v>
      </c>
      <c r="Y14" s="108">
        <v>0</v>
      </c>
      <c r="Z14" s="108">
        <v>0</v>
      </c>
      <c r="AA14" s="108">
        <v>0</v>
      </c>
      <c r="AB14" s="108">
        <v>0</v>
      </c>
      <c r="AC14" s="108">
        <v>0</v>
      </c>
      <c r="AD14" s="108">
        <v>0</v>
      </c>
      <c r="AE14" s="108">
        <v>0</v>
      </c>
      <c r="AF14" s="108">
        <v>0</v>
      </c>
      <c r="AG14" s="108">
        <v>0</v>
      </c>
      <c r="AH14" s="108">
        <v>0</v>
      </c>
      <c r="AI14" s="108">
        <v>0</v>
      </c>
      <c r="AJ14" s="108">
        <v>0</v>
      </c>
      <c r="AK14" s="108">
        <v>0</v>
      </c>
      <c r="AL14" s="108">
        <v>0</v>
      </c>
      <c r="AM14" s="108">
        <v>0</v>
      </c>
      <c r="AN14" s="108">
        <v>0</v>
      </c>
      <c r="AO14" s="108">
        <v>0</v>
      </c>
      <c r="AP14" s="108">
        <v>0</v>
      </c>
      <c r="AQ14" s="108">
        <v>0</v>
      </c>
      <c r="AR14" s="108">
        <v>0</v>
      </c>
      <c r="AS14" s="108">
        <v>0</v>
      </c>
      <c r="AT14" s="108">
        <v>0</v>
      </c>
      <c r="AU14" s="108">
        <v>0</v>
      </c>
      <c r="AV14" s="108">
        <v>0</v>
      </c>
      <c r="AW14" s="108">
        <v>0</v>
      </c>
      <c r="AX14" s="108">
        <v>0</v>
      </c>
      <c r="AY14" s="108">
        <v>0</v>
      </c>
      <c r="AZ14" s="108">
        <v>0</v>
      </c>
      <c r="BA14" s="108">
        <v>0</v>
      </c>
      <c r="BB14" s="108">
        <v>0</v>
      </c>
      <c r="BC14" s="108">
        <v>0</v>
      </c>
      <c r="BD14" s="108">
        <v>0</v>
      </c>
      <c r="BE14" s="108">
        <v>0</v>
      </c>
      <c r="BF14" s="108">
        <v>0</v>
      </c>
      <c r="BG14" s="108">
        <v>0</v>
      </c>
      <c r="BH14" s="108">
        <v>0</v>
      </c>
      <c r="BI14" s="108">
        <v>0</v>
      </c>
      <c r="BJ14" s="108">
        <v>0</v>
      </c>
      <c r="BK14" s="108">
        <v>0</v>
      </c>
      <c r="BL14" s="108">
        <v>0</v>
      </c>
      <c r="BM14" s="108">
        <v>0</v>
      </c>
      <c r="BN14" s="108">
        <v>0</v>
      </c>
      <c r="BO14" s="108">
        <v>0</v>
      </c>
      <c r="BP14" s="108">
        <v>0</v>
      </c>
      <c r="BQ14" s="108">
        <v>0</v>
      </c>
      <c r="BR14" s="108">
        <v>0</v>
      </c>
      <c r="BS14" s="108">
        <v>0</v>
      </c>
      <c r="BT14" s="108">
        <v>0</v>
      </c>
      <c r="BU14" s="108">
        <v>0</v>
      </c>
      <c r="BV14" s="108">
        <v>0</v>
      </c>
      <c r="BW14" s="108">
        <v>0</v>
      </c>
      <c r="BX14" s="108">
        <v>0</v>
      </c>
      <c r="BY14" s="108">
        <v>0</v>
      </c>
      <c r="BZ14" s="108">
        <v>0</v>
      </c>
      <c r="CA14" s="108">
        <v>0</v>
      </c>
      <c r="CB14" s="108">
        <v>0</v>
      </c>
      <c r="CC14" s="108">
        <v>0</v>
      </c>
      <c r="CD14" s="108">
        <v>0</v>
      </c>
      <c r="CE14" s="108">
        <v>0</v>
      </c>
      <c r="CF14" s="108">
        <v>0</v>
      </c>
      <c r="CG14" s="108">
        <v>0</v>
      </c>
      <c r="CH14" s="108">
        <v>0</v>
      </c>
      <c r="CI14" s="108">
        <v>0</v>
      </c>
      <c r="CJ14" s="108">
        <v>0</v>
      </c>
      <c r="CK14" s="108">
        <v>0</v>
      </c>
      <c r="CL14" s="108">
        <v>0</v>
      </c>
      <c r="CM14" s="108">
        <v>0</v>
      </c>
      <c r="CN14" s="108">
        <v>0</v>
      </c>
      <c r="CO14" s="108">
        <v>0</v>
      </c>
      <c r="CP14" s="108">
        <v>0</v>
      </c>
      <c r="CQ14" s="108">
        <v>0</v>
      </c>
      <c r="CR14" s="108">
        <v>0</v>
      </c>
      <c r="CS14" s="108">
        <v>0</v>
      </c>
      <c r="CT14" s="108">
        <v>0</v>
      </c>
      <c r="CU14" s="108">
        <v>0</v>
      </c>
      <c r="CV14" s="108">
        <v>0</v>
      </c>
      <c r="CW14" s="108">
        <v>0</v>
      </c>
      <c r="CX14" s="108">
        <v>0</v>
      </c>
      <c r="CY14" s="108">
        <v>0</v>
      </c>
      <c r="CZ14" s="108">
        <v>0</v>
      </c>
      <c r="DA14" s="108">
        <v>0</v>
      </c>
      <c r="DB14" s="108">
        <v>0</v>
      </c>
      <c r="DC14" s="108">
        <v>0</v>
      </c>
      <c r="DD14" s="108">
        <v>0</v>
      </c>
      <c r="DE14" s="108">
        <v>0</v>
      </c>
      <c r="DF14" s="108">
        <v>0</v>
      </c>
      <c r="DG14" s="108">
        <v>0</v>
      </c>
      <c r="DH14" s="108">
        <v>0</v>
      </c>
      <c r="DI14" s="108">
        <v>0</v>
      </c>
      <c r="DJ14" s="108">
        <v>0</v>
      </c>
      <c r="DK14" s="108">
        <v>0</v>
      </c>
      <c r="DL14" s="108">
        <v>0</v>
      </c>
      <c r="DM14" s="108">
        <v>0</v>
      </c>
      <c r="DN14" s="108">
        <v>0</v>
      </c>
      <c r="DO14" s="108">
        <v>0</v>
      </c>
      <c r="DP14" s="108">
        <v>0</v>
      </c>
      <c r="DQ14" s="108">
        <v>0</v>
      </c>
      <c r="DR14" s="108">
        <v>0</v>
      </c>
      <c r="DS14" s="108">
        <v>0</v>
      </c>
      <c r="DT14" s="108">
        <v>0</v>
      </c>
      <c r="DU14" s="108">
        <v>0</v>
      </c>
      <c r="DV14" s="108">
        <v>0</v>
      </c>
      <c r="DW14" s="108">
        <v>0</v>
      </c>
      <c r="DX14" s="108">
        <v>0</v>
      </c>
      <c r="DY14" s="108">
        <v>0</v>
      </c>
      <c r="DZ14" s="108">
        <v>0</v>
      </c>
      <c r="EA14" s="108">
        <v>0</v>
      </c>
      <c r="EB14" s="108">
        <v>0</v>
      </c>
      <c r="EC14" s="108">
        <v>0</v>
      </c>
      <c r="ED14" s="108">
        <v>0</v>
      </c>
      <c r="EE14" s="108">
        <v>0</v>
      </c>
      <c r="EF14" s="108">
        <v>0</v>
      </c>
      <c r="EG14" s="108">
        <v>0</v>
      </c>
      <c r="EH14" s="108">
        <v>0</v>
      </c>
      <c r="EI14" s="108">
        <v>0</v>
      </c>
      <c r="EJ14" s="108">
        <v>0</v>
      </c>
      <c r="EK14" s="108">
        <v>0</v>
      </c>
      <c r="EL14" s="108">
        <v>0</v>
      </c>
      <c r="EM14" s="108">
        <v>0</v>
      </c>
      <c r="EN14" s="108">
        <v>0</v>
      </c>
      <c r="EO14" s="108">
        <v>0</v>
      </c>
      <c r="EP14" s="108">
        <v>0</v>
      </c>
      <c r="EQ14" s="108">
        <v>0</v>
      </c>
      <c r="ER14" s="108">
        <v>0</v>
      </c>
      <c r="ES14" s="108">
        <v>0</v>
      </c>
      <c r="ET14" s="108">
        <v>0</v>
      </c>
      <c r="EU14" s="108">
        <v>0</v>
      </c>
      <c r="EV14" s="108">
        <v>0</v>
      </c>
      <c r="EW14" s="108">
        <v>0</v>
      </c>
      <c r="EX14" s="108">
        <v>0</v>
      </c>
      <c r="EY14" s="108">
        <v>0</v>
      </c>
      <c r="EZ14" s="108">
        <v>0</v>
      </c>
      <c r="FA14" s="108">
        <v>0</v>
      </c>
      <c r="FB14" s="108">
        <v>0</v>
      </c>
      <c r="FC14" s="108">
        <v>0</v>
      </c>
      <c r="FD14" s="108">
        <v>0</v>
      </c>
      <c r="FE14" s="108">
        <v>0</v>
      </c>
      <c r="FF14" s="108">
        <v>0</v>
      </c>
      <c r="FG14" s="108">
        <v>0</v>
      </c>
      <c r="FH14" s="108">
        <v>0</v>
      </c>
      <c r="FI14" s="108">
        <v>0</v>
      </c>
      <c r="FJ14" s="108">
        <v>0</v>
      </c>
      <c r="FK14" s="108">
        <v>0</v>
      </c>
      <c r="FL14" s="108">
        <v>0</v>
      </c>
      <c r="FM14" s="108">
        <v>0</v>
      </c>
      <c r="FN14" s="108">
        <v>0</v>
      </c>
      <c r="FO14" s="108">
        <v>0</v>
      </c>
      <c r="FP14" s="108">
        <v>0</v>
      </c>
      <c r="FQ14" s="108">
        <v>0</v>
      </c>
      <c r="FR14" s="108">
        <v>0</v>
      </c>
      <c r="FS14" s="108">
        <v>0</v>
      </c>
      <c r="FT14" s="108">
        <v>0</v>
      </c>
      <c r="FU14" s="108">
        <v>0</v>
      </c>
      <c r="FV14" s="108">
        <v>0</v>
      </c>
      <c r="FW14" s="108">
        <v>0</v>
      </c>
      <c r="FX14" s="108">
        <v>0</v>
      </c>
      <c r="FY14" s="108">
        <v>0</v>
      </c>
      <c r="FZ14" s="108">
        <v>0</v>
      </c>
      <c r="GA14" s="108">
        <v>0</v>
      </c>
      <c r="GB14" s="108">
        <v>0</v>
      </c>
      <c r="GC14" s="108">
        <v>0</v>
      </c>
      <c r="GD14" s="108">
        <v>0</v>
      </c>
      <c r="GE14" s="108">
        <v>0</v>
      </c>
      <c r="GF14" s="108">
        <v>0</v>
      </c>
      <c r="GG14" s="108">
        <v>0</v>
      </c>
      <c r="GH14" s="108">
        <v>0</v>
      </c>
      <c r="GI14" s="108">
        <v>0</v>
      </c>
      <c r="GJ14" s="108">
        <v>0</v>
      </c>
      <c r="GK14" s="108">
        <v>0</v>
      </c>
      <c r="GL14" s="108">
        <v>0</v>
      </c>
      <c r="GM14" s="108">
        <v>0</v>
      </c>
      <c r="GN14" s="108">
        <v>0</v>
      </c>
      <c r="GO14" s="108">
        <v>0</v>
      </c>
      <c r="GP14" s="108">
        <v>0</v>
      </c>
      <c r="GQ14" s="108">
        <v>0</v>
      </c>
      <c r="GR14" s="108">
        <v>0</v>
      </c>
      <c r="GS14" s="108">
        <v>0</v>
      </c>
      <c r="GT14" s="108">
        <v>0</v>
      </c>
      <c r="GU14" s="108">
        <v>0</v>
      </c>
      <c r="GV14" s="108">
        <v>0</v>
      </c>
      <c r="GW14" s="108">
        <v>0</v>
      </c>
      <c r="GX14" s="108">
        <v>0</v>
      </c>
      <c r="GY14" s="108">
        <v>0</v>
      </c>
      <c r="GZ14" s="108">
        <v>0</v>
      </c>
      <c r="HA14" s="108">
        <v>0</v>
      </c>
      <c r="HB14" s="108">
        <v>0</v>
      </c>
      <c r="HC14" s="108">
        <v>0</v>
      </c>
      <c r="HD14" s="108">
        <v>0</v>
      </c>
      <c r="HE14" s="108">
        <v>0</v>
      </c>
      <c r="HF14" s="108">
        <v>0</v>
      </c>
      <c r="HG14" s="108">
        <v>0</v>
      </c>
      <c r="HH14" s="108">
        <v>0</v>
      </c>
      <c r="HI14" s="108">
        <v>0</v>
      </c>
    </row>
    <row r="15" spans="1:217" s="109" customFormat="1" x14ac:dyDescent="0.2">
      <c r="A15" s="107" t="s">
        <v>66</v>
      </c>
      <c r="B15" s="108">
        <v>0</v>
      </c>
      <c r="C15" s="108">
        <v>0</v>
      </c>
      <c r="D15" s="108">
        <v>0</v>
      </c>
      <c r="E15" s="108">
        <v>0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  <c r="L15" s="108">
        <v>0</v>
      </c>
      <c r="M15" s="108">
        <v>0</v>
      </c>
      <c r="N15" s="108">
        <v>0</v>
      </c>
      <c r="O15" s="108">
        <v>0</v>
      </c>
      <c r="P15" s="108">
        <v>0</v>
      </c>
      <c r="Q15" s="108">
        <v>0</v>
      </c>
      <c r="R15" s="108">
        <v>0</v>
      </c>
      <c r="S15" s="108">
        <v>0</v>
      </c>
      <c r="T15" s="108">
        <v>0</v>
      </c>
      <c r="U15" s="108">
        <v>0</v>
      </c>
      <c r="V15" s="108">
        <v>0</v>
      </c>
      <c r="W15" s="108">
        <v>0</v>
      </c>
      <c r="X15" s="108">
        <v>0</v>
      </c>
      <c r="Y15" s="108">
        <v>0</v>
      </c>
      <c r="Z15" s="108">
        <v>0</v>
      </c>
      <c r="AA15" s="108">
        <v>0</v>
      </c>
      <c r="AB15" s="108">
        <v>0</v>
      </c>
      <c r="AC15" s="108">
        <v>0</v>
      </c>
      <c r="AD15" s="108">
        <v>0</v>
      </c>
      <c r="AE15" s="108">
        <v>0</v>
      </c>
      <c r="AF15" s="108">
        <v>0</v>
      </c>
      <c r="AG15" s="108">
        <v>0</v>
      </c>
      <c r="AH15" s="108">
        <v>0</v>
      </c>
      <c r="AI15" s="108">
        <v>0</v>
      </c>
      <c r="AJ15" s="108">
        <v>0</v>
      </c>
      <c r="AK15" s="108">
        <v>0</v>
      </c>
      <c r="AL15" s="108">
        <v>0</v>
      </c>
      <c r="AM15" s="108">
        <v>0</v>
      </c>
      <c r="AN15" s="108">
        <v>0</v>
      </c>
      <c r="AO15" s="108">
        <v>0</v>
      </c>
      <c r="AP15" s="108">
        <v>0</v>
      </c>
      <c r="AQ15" s="108">
        <v>0</v>
      </c>
      <c r="AR15" s="108">
        <v>0</v>
      </c>
      <c r="AS15" s="108">
        <v>0</v>
      </c>
      <c r="AT15" s="108">
        <v>0</v>
      </c>
      <c r="AU15" s="108">
        <v>0</v>
      </c>
      <c r="AV15" s="108">
        <v>0</v>
      </c>
      <c r="AW15" s="108">
        <v>0</v>
      </c>
      <c r="AX15" s="108">
        <v>0</v>
      </c>
      <c r="AY15" s="108">
        <v>0</v>
      </c>
      <c r="AZ15" s="108">
        <v>0</v>
      </c>
      <c r="BA15" s="108">
        <v>0</v>
      </c>
      <c r="BB15" s="108">
        <v>0</v>
      </c>
      <c r="BC15" s="108">
        <v>0</v>
      </c>
      <c r="BD15" s="108">
        <v>0</v>
      </c>
      <c r="BE15" s="108">
        <v>0</v>
      </c>
      <c r="BF15" s="108">
        <v>0</v>
      </c>
      <c r="BG15" s="108">
        <v>0</v>
      </c>
      <c r="BH15" s="108">
        <v>0</v>
      </c>
      <c r="BI15" s="108">
        <v>0</v>
      </c>
      <c r="BJ15" s="108">
        <v>0</v>
      </c>
      <c r="BK15" s="108">
        <v>0</v>
      </c>
      <c r="BL15" s="108">
        <v>0</v>
      </c>
      <c r="BM15" s="108">
        <v>0</v>
      </c>
      <c r="BN15" s="108">
        <v>0</v>
      </c>
      <c r="BO15" s="108">
        <v>0</v>
      </c>
      <c r="BP15" s="108">
        <v>0</v>
      </c>
      <c r="BQ15" s="108">
        <v>0</v>
      </c>
      <c r="BR15" s="108">
        <v>0</v>
      </c>
      <c r="BS15" s="108">
        <v>0</v>
      </c>
      <c r="BT15" s="108">
        <v>0</v>
      </c>
      <c r="BU15" s="108">
        <v>0</v>
      </c>
      <c r="BV15" s="108">
        <v>0</v>
      </c>
      <c r="BW15" s="108">
        <v>0</v>
      </c>
      <c r="BX15" s="108">
        <v>0</v>
      </c>
      <c r="BY15" s="108">
        <v>0</v>
      </c>
      <c r="BZ15" s="108">
        <v>0</v>
      </c>
      <c r="CA15" s="108">
        <v>0</v>
      </c>
      <c r="CB15" s="108">
        <v>0</v>
      </c>
      <c r="CC15" s="108">
        <v>0</v>
      </c>
      <c r="CD15" s="108">
        <v>0</v>
      </c>
      <c r="CE15" s="108">
        <v>0</v>
      </c>
      <c r="CF15" s="108">
        <v>0</v>
      </c>
      <c r="CG15" s="108">
        <v>0</v>
      </c>
      <c r="CH15" s="108">
        <v>0</v>
      </c>
      <c r="CI15" s="108">
        <v>0</v>
      </c>
      <c r="CJ15" s="108">
        <v>0</v>
      </c>
      <c r="CK15" s="108">
        <v>0</v>
      </c>
      <c r="CL15" s="108">
        <v>0</v>
      </c>
      <c r="CM15" s="108">
        <v>0</v>
      </c>
      <c r="CN15" s="108">
        <v>0</v>
      </c>
      <c r="CO15" s="108">
        <v>0</v>
      </c>
      <c r="CP15" s="108">
        <v>0</v>
      </c>
      <c r="CQ15" s="108">
        <v>0</v>
      </c>
      <c r="CR15" s="108">
        <v>0</v>
      </c>
      <c r="CS15" s="108">
        <v>0</v>
      </c>
      <c r="CT15" s="108">
        <v>0</v>
      </c>
      <c r="CU15" s="108">
        <v>0</v>
      </c>
      <c r="CV15" s="108">
        <v>0</v>
      </c>
      <c r="CW15" s="108">
        <v>0</v>
      </c>
      <c r="CX15" s="108">
        <v>0</v>
      </c>
      <c r="CY15" s="108">
        <v>0</v>
      </c>
      <c r="CZ15" s="108">
        <v>0</v>
      </c>
      <c r="DA15" s="108">
        <v>0</v>
      </c>
      <c r="DB15" s="108">
        <v>0</v>
      </c>
      <c r="DC15" s="108">
        <v>0</v>
      </c>
      <c r="DD15" s="108">
        <v>0</v>
      </c>
      <c r="DE15" s="108">
        <v>0</v>
      </c>
      <c r="DF15" s="108">
        <v>0</v>
      </c>
      <c r="DG15" s="108">
        <v>0</v>
      </c>
      <c r="DH15" s="108">
        <v>0</v>
      </c>
      <c r="DI15" s="108">
        <v>0</v>
      </c>
      <c r="DJ15" s="108">
        <v>0</v>
      </c>
      <c r="DK15" s="108">
        <v>0</v>
      </c>
      <c r="DL15" s="108">
        <v>0</v>
      </c>
      <c r="DM15" s="108">
        <v>0</v>
      </c>
      <c r="DN15" s="108">
        <v>0</v>
      </c>
      <c r="DO15" s="108">
        <v>0</v>
      </c>
      <c r="DP15" s="108">
        <v>0</v>
      </c>
      <c r="DQ15" s="108">
        <v>0</v>
      </c>
      <c r="DR15" s="108">
        <v>0</v>
      </c>
      <c r="DS15" s="108">
        <v>0</v>
      </c>
      <c r="DT15" s="108">
        <v>0</v>
      </c>
      <c r="DU15" s="108">
        <v>0</v>
      </c>
      <c r="DV15" s="108">
        <v>0</v>
      </c>
      <c r="DW15" s="108">
        <v>0</v>
      </c>
      <c r="DX15" s="108">
        <v>0</v>
      </c>
      <c r="DY15" s="108">
        <v>0</v>
      </c>
      <c r="DZ15" s="108">
        <v>0</v>
      </c>
      <c r="EA15" s="108">
        <v>0</v>
      </c>
      <c r="EB15" s="108">
        <v>0</v>
      </c>
      <c r="EC15" s="108">
        <v>0</v>
      </c>
      <c r="ED15" s="108">
        <v>0</v>
      </c>
      <c r="EE15" s="108">
        <v>0</v>
      </c>
      <c r="EF15" s="108">
        <v>0</v>
      </c>
      <c r="EG15" s="108">
        <v>0</v>
      </c>
      <c r="EH15" s="108">
        <v>0</v>
      </c>
      <c r="EI15" s="108">
        <v>0</v>
      </c>
      <c r="EJ15" s="108">
        <v>0</v>
      </c>
      <c r="EK15" s="108">
        <v>0</v>
      </c>
      <c r="EL15" s="108">
        <v>0</v>
      </c>
      <c r="EM15" s="108">
        <v>0</v>
      </c>
      <c r="EN15" s="108">
        <v>0</v>
      </c>
      <c r="EO15" s="108">
        <v>0</v>
      </c>
      <c r="EP15" s="108">
        <v>0</v>
      </c>
      <c r="EQ15" s="108">
        <v>0</v>
      </c>
      <c r="ER15" s="108">
        <v>0</v>
      </c>
      <c r="ES15" s="108">
        <v>0</v>
      </c>
      <c r="ET15" s="108">
        <v>0</v>
      </c>
      <c r="EU15" s="108">
        <v>0</v>
      </c>
      <c r="EV15" s="108">
        <v>0</v>
      </c>
      <c r="EW15" s="108">
        <v>0</v>
      </c>
      <c r="EX15" s="108">
        <v>0</v>
      </c>
      <c r="EY15" s="108">
        <v>0</v>
      </c>
      <c r="EZ15" s="108">
        <v>0</v>
      </c>
      <c r="FA15" s="108">
        <v>0</v>
      </c>
      <c r="FB15" s="108">
        <v>0</v>
      </c>
      <c r="FC15" s="108">
        <v>0</v>
      </c>
      <c r="FD15" s="108">
        <v>0</v>
      </c>
      <c r="FE15" s="108">
        <v>0</v>
      </c>
      <c r="FF15" s="108">
        <v>0</v>
      </c>
      <c r="FG15" s="108">
        <v>0</v>
      </c>
      <c r="FH15" s="108">
        <v>0</v>
      </c>
      <c r="FI15" s="108">
        <v>0</v>
      </c>
      <c r="FJ15" s="108">
        <v>0</v>
      </c>
      <c r="FK15" s="108">
        <v>0</v>
      </c>
      <c r="FL15" s="108">
        <v>0</v>
      </c>
      <c r="FM15" s="108">
        <v>0</v>
      </c>
      <c r="FN15" s="108">
        <v>0</v>
      </c>
      <c r="FO15" s="108">
        <v>0</v>
      </c>
      <c r="FP15" s="108">
        <v>0</v>
      </c>
      <c r="FQ15" s="108">
        <v>0</v>
      </c>
      <c r="FR15" s="108">
        <v>0</v>
      </c>
      <c r="FS15" s="108">
        <v>0</v>
      </c>
      <c r="FT15" s="108">
        <v>0</v>
      </c>
      <c r="FU15" s="108">
        <v>0</v>
      </c>
      <c r="FV15" s="108">
        <v>0</v>
      </c>
      <c r="FW15" s="108">
        <v>0</v>
      </c>
      <c r="FX15" s="108">
        <v>0</v>
      </c>
      <c r="FY15" s="108">
        <v>0</v>
      </c>
      <c r="FZ15" s="108">
        <v>0</v>
      </c>
      <c r="GA15" s="108">
        <v>0</v>
      </c>
      <c r="GB15" s="108">
        <v>0</v>
      </c>
      <c r="GC15" s="108">
        <v>0</v>
      </c>
      <c r="GD15" s="108">
        <v>0</v>
      </c>
      <c r="GE15" s="108">
        <v>0</v>
      </c>
      <c r="GF15" s="108">
        <v>0</v>
      </c>
      <c r="GG15" s="108">
        <v>0</v>
      </c>
      <c r="GH15" s="108">
        <v>0</v>
      </c>
      <c r="GI15" s="108">
        <v>0</v>
      </c>
      <c r="GJ15" s="108">
        <v>0</v>
      </c>
      <c r="GK15" s="108">
        <v>0</v>
      </c>
      <c r="GL15" s="108">
        <v>0</v>
      </c>
      <c r="GM15" s="108">
        <v>0</v>
      </c>
      <c r="GN15" s="108">
        <v>0</v>
      </c>
      <c r="GO15" s="108">
        <v>0</v>
      </c>
      <c r="GP15" s="108">
        <v>0</v>
      </c>
      <c r="GQ15" s="108">
        <v>0</v>
      </c>
      <c r="GR15" s="108">
        <v>0</v>
      </c>
      <c r="GS15" s="108">
        <v>0</v>
      </c>
      <c r="GT15" s="108">
        <v>0</v>
      </c>
      <c r="GU15" s="108">
        <v>0</v>
      </c>
      <c r="GV15" s="108">
        <v>0</v>
      </c>
      <c r="GW15" s="108">
        <v>0</v>
      </c>
      <c r="GX15" s="108">
        <v>0</v>
      </c>
      <c r="GY15" s="108">
        <v>0</v>
      </c>
      <c r="GZ15" s="108">
        <v>0</v>
      </c>
      <c r="HA15" s="108">
        <v>0</v>
      </c>
      <c r="HB15" s="108">
        <v>0</v>
      </c>
      <c r="HC15" s="108">
        <v>0</v>
      </c>
      <c r="HD15" s="108">
        <v>0</v>
      </c>
      <c r="HE15" s="108">
        <v>0</v>
      </c>
      <c r="HF15" s="108">
        <v>0</v>
      </c>
      <c r="HG15" s="108">
        <v>0</v>
      </c>
      <c r="HH15" s="108">
        <v>0</v>
      </c>
      <c r="HI15" s="108">
        <v>0</v>
      </c>
    </row>
    <row r="16" spans="1:217" x14ac:dyDescent="0.2">
      <c r="A16" s="30" t="s">
        <v>67</v>
      </c>
      <c r="B16" s="80">
        <v>0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0</v>
      </c>
      <c r="O16" s="80">
        <v>0</v>
      </c>
      <c r="P16" s="80">
        <v>0</v>
      </c>
      <c r="Q16" s="80">
        <v>0</v>
      </c>
      <c r="R16" s="80">
        <v>0</v>
      </c>
      <c r="S16" s="80">
        <v>0</v>
      </c>
      <c r="T16" s="80" t="e">
        <f t="shared" ref="T16:CE16" si="22">CMM_3</f>
        <v>#NAME?</v>
      </c>
      <c r="U16" s="80" t="e">
        <f t="shared" si="22"/>
        <v>#NAME?</v>
      </c>
      <c r="V16" s="80" t="e">
        <f t="shared" si="22"/>
        <v>#NAME?</v>
      </c>
      <c r="W16" s="80" t="e">
        <f t="shared" si="22"/>
        <v>#NAME?</v>
      </c>
      <c r="X16" s="80" t="e">
        <f t="shared" si="22"/>
        <v>#NAME?</v>
      </c>
      <c r="Y16" s="80" t="e">
        <f t="shared" si="22"/>
        <v>#NAME?</v>
      </c>
      <c r="Z16" s="80" t="e">
        <f t="shared" si="22"/>
        <v>#NAME?</v>
      </c>
      <c r="AA16" s="80" t="e">
        <f t="shared" si="22"/>
        <v>#NAME?</v>
      </c>
      <c r="AB16" s="80" t="e">
        <f t="shared" si="22"/>
        <v>#NAME?</v>
      </c>
      <c r="AC16" s="80" t="e">
        <f t="shared" si="22"/>
        <v>#NAME?</v>
      </c>
      <c r="AD16" s="80" t="e">
        <f t="shared" si="22"/>
        <v>#NAME?</v>
      </c>
      <c r="AE16" s="80" t="e">
        <f t="shared" si="22"/>
        <v>#NAME?</v>
      </c>
      <c r="AF16" s="80" t="e">
        <f t="shared" si="22"/>
        <v>#NAME?</v>
      </c>
      <c r="AG16" s="80" t="e">
        <f t="shared" si="22"/>
        <v>#NAME?</v>
      </c>
      <c r="AH16" s="80" t="e">
        <f t="shared" si="22"/>
        <v>#NAME?</v>
      </c>
      <c r="AI16" s="80" t="e">
        <f t="shared" si="22"/>
        <v>#NAME?</v>
      </c>
      <c r="AJ16" s="80" t="e">
        <f t="shared" si="22"/>
        <v>#NAME?</v>
      </c>
      <c r="AK16" s="80" t="e">
        <f t="shared" si="22"/>
        <v>#NAME?</v>
      </c>
      <c r="AL16" s="80" t="e">
        <f t="shared" si="22"/>
        <v>#NAME?</v>
      </c>
      <c r="AM16" s="80" t="e">
        <f t="shared" si="22"/>
        <v>#NAME?</v>
      </c>
      <c r="AN16" s="80" t="e">
        <f t="shared" si="22"/>
        <v>#NAME?</v>
      </c>
      <c r="AO16" s="80" t="e">
        <f t="shared" si="22"/>
        <v>#NAME?</v>
      </c>
      <c r="AP16" s="80" t="e">
        <f t="shared" si="22"/>
        <v>#NAME?</v>
      </c>
      <c r="AQ16" s="80" t="e">
        <f t="shared" si="22"/>
        <v>#NAME?</v>
      </c>
      <c r="AR16" s="80" t="e">
        <f t="shared" si="22"/>
        <v>#NAME?</v>
      </c>
      <c r="AS16" s="80" t="e">
        <f t="shared" si="22"/>
        <v>#NAME?</v>
      </c>
      <c r="AT16" s="80" t="e">
        <f t="shared" si="22"/>
        <v>#NAME?</v>
      </c>
      <c r="AU16" s="80" t="e">
        <f t="shared" si="22"/>
        <v>#NAME?</v>
      </c>
      <c r="AV16" s="80" t="e">
        <f t="shared" si="22"/>
        <v>#NAME?</v>
      </c>
      <c r="AW16" s="80" t="e">
        <f t="shared" si="22"/>
        <v>#NAME?</v>
      </c>
      <c r="AX16" s="80" t="e">
        <f t="shared" si="22"/>
        <v>#NAME?</v>
      </c>
      <c r="AY16" s="80" t="e">
        <f t="shared" si="22"/>
        <v>#NAME?</v>
      </c>
      <c r="AZ16" s="80" t="e">
        <f t="shared" si="22"/>
        <v>#NAME?</v>
      </c>
      <c r="BA16" s="80" t="e">
        <f t="shared" si="22"/>
        <v>#NAME?</v>
      </c>
      <c r="BB16" s="80" t="e">
        <f t="shared" si="22"/>
        <v>#NAME?</v>
      </c>
      <c r="BC16" s="80" t="e">
        <f t="shared" si="22"/>
        <v>#NAME?</v>
      </c>
      <c r="BD16" s="80" t="e">
        <f t="shared" si="22"/>
        <v>#NAME?</v>
      </c>
      <c r="BE16" s="80" t="e">
        <f t="shared" si="22"/>
        <v>#NAME?</v>
      </c>
      <c r="BF16" s="80" t="e">
        <f t="shared" si="22"/>
        <v>#NAME?</v>
      </c>
      <c r="BG16" s="80" t="e">
        <f t="shared" si="22"/>
        <v>#NAME?</v>
      </c>
      <c r="BH16" s="80" t="e">
        <f t="shared" si="22"/>
        <v>#NAME?</v>
      </c>
      <c r="BI16" s="80" t="e">
        <f t="shared" si="22"/>
        <v>#NAME?</v>
      </c>
      <c r="BJ16" s="80" t="e">
        <f t="shared" si="22"/>
        <v>#NAME?</v>
      </c>
      <c r="BK16" s="80" t="e">
        <f t="shared" si="22"/>
        <v>#NAME?</v>
      </c>
      <c r="BL16" s="80" t="e">
        <f t="shared" si="22"/>
        <v>#NAME?</v>
      </c>
      <c r="BM16" s="80" t="e">
        <f t="shared" si="22"/>
        <v>#NAME?</v>
      </c>
      <c r="BN16" s="80" t="e">
        <f t="shared" si="22"/>
        <v>#NAME?</v>
      </c>
      <c r="BO16" s="80" t="e">
        <f t="shared" si="22"/>
        <v>#NAME?</v>
      </c>
      <c r="BP16" s="80" t="e">
        <f t="shared" si="22"/>
        <v>#NAME?</v>
      </c>
      <c r="BQ16" s="80" t="e">
        <f t="shared" si="22"/>
        <v>#NAME?</v>
      </c>
      <c r="BR16" s="80" t="e">
        <f t="shared" si="22"/>
        <v>#NAME?</v>
      </c>
      <c r="BS16" s="80" t="e">
        <f t="shared" si="22"/>
        <v>#NAME?</v>
      </c>
      <c r="BT16" s="80" t="e">
        <f t="shared" si="22"/>
        <v>#NAME?</v>
      </c>
      <c r="BU16" s="80" t="e">
        <f t="shared" si="22"/>
        <v>#NAME?</v>
      </c>
      <c r="BV16" s="80" t="e">
        <f t="shared" si="22"/>
        <v>#NAME?</v>
      </c>
      <c r="BW16" s="80" t="e">
        <f t="shared" si="22"/>
        <v>#NAME?</v>
      </c>
      <c r="BX16" s="80" t="e">
        <f t="shared" si="22"/>
        <v>#NAME?</v>
      </c>
      <c r="BY16" s="80" t="e">
        <f t="shared" si="22"/>
        <v>#NAME?</v>
      </c>
      <c r="BZ16" s="80" t="e">
        <f t="shared" si="22"/>
        <v>#NAME?</v>
      </c>
      <c r="CA16" s="80" t="e">
        <f t="shared" si="22"/>
        <v>#NAME?</v>
      </c>
      <c r="CB16" s="80" t="e">
        <f t="shared" si="22"/>
        <v>#NAME?</v>
      </c>
      <c r="CC16" s="80" t="e">
        <f t="shared" si="22"/>
        <v>#NAME?</v>
      </c>
      <c r="CD16" s="80" t="e">
        <f t="shared" si="22"/>
        <v>#NAME?</v>
      </c>
      <c r="CE16" s="80" t="e">
        <f t="shared" si="22"/>
        <v>#NAME?</v>
      </c>
      <c r="CF16" s="80" t="e">
        <f t="shared" ref="CF16:EQ16" si="23">CMM_3</f>
        <v>#NAME?</v>
      </c>
      <c r="CG16" s="80" t="e">
        <f t="shared" si="23"/>
        <v>#NAME?</v>
      </c>
      <c r="CH16" s="80" t="e">
        <f t="shared" si="23"/>
        <v>#NAME?</v>
      </c>
      <c r="CI16" s="80" t="e">
        <f t="shared" si="23"/>
        <v>#NAME?</v>
      </c>
      <c r="CJ16" s="80" t="e">
        <f t="shared" si="23"/>
        <v>#NAME?</v>
      </c>
      <c r="CK16" s="80" t="e">
        <f t="shared" si="23"/>
        <v>#NAME?</v>
      </c>
      <c r="CL16" s="80" t="e">
        <f t="shared" si="23"/>
        <v>#NAME?</v>
      </c>
      <c r="CM16" s="80" t="e">
        <f t="shared" si="23"/>
        <v>#NAME?</v>
      </c>
      <c r="CN16" s="80" t="e">
        <f t="shared" si="23"/>
        <v>#NAME?</v>
      </c>
      <c r="CO16" s="80" t="e">
        <f t="shared" si="23"/>
        <v>#NAME?</v>
      </c>
      <c r="CP16" s="80" t="e">
        <f t="shared" si="23"/>
        <v>#NAME?</v>
      </c>
      <c r="CQ16" s="80" t="e">
        <f t="shared" si="23"/>
        <v>#NAME?</v>
      </c>
      <c r="CR16" s="80" t="e">
        <f t="shared" si="23"/>
        <v>#NAME?</v>
      </c>
      <c r="CS16" s="80" t="e">
        <f t="shared" si="23"/>
        <v>#NAME?</v>
      </c>
      <c r="CT16" s="80" t="e">
        <f t="shared" si="23"/>
        <v>#NAME?</v>
      </c>
      <c r="CU16" s="80" t="e">
        <f t="shared" si="23"/>
        <v>#NAME?</v>
      </c>
      <c r="CV16" s="80" t="e">
        <f t="shared" si="23"/>
        <v>#NAME?</v>
      </c>
      <c r="CW16" s="80" t="e">
        <f t="shared" si="23"/>
        <v>#NAME?</v>
      </c>
      <c r="CX16" s="80" t="e">
        <f t="shared" si="23"/>
        <v>#NAME?</v>
      </c>
      <c r="CY16" s="80" t="e">
        <f t="shared" si="23"/>
        <v>#NAME?</v>
      </c>
      <c r="CZ16" s="80" t="e">
        <f t="shared" si="23"/>
        <v>#NAME?</v>
      </c>
      <c r="DA16" s="80" t="e">
        <f t="shared" si="23"/>
        <v>#NAME?</v>
      </c>
      <c r="DB16" s="80" t="e">
        <f t="shared" si="23"/>
        <v>#NAME?</v>
      </c>
      <c r="DC16" s="80" t="e">
        <f t="shared" si="23"/>
        <v>#NAME?</v>
      </c>
      <c r="DD16" s="80" t="e">
        <f t="shared" si="23"/>
        <v>#NAME?</v>
      </c>
      <c r="DE16" s="80" t="e">
        <f t="shared" si="23"/>
        <v>#NAME?</v>
      </c>
      <c r="DF16" s="80" t="e">
        <f t="shared" si="23"/>
        <v>#NAME?</v>
      </c>
      <c r="DG16" s="80" t="e">
        <f t="shared" si="23"/>
        <v>#NAME?</v>
      </c>
      <c r="DH16" s="80" t="e">
        <f t="shared" si="23"/>
        <v>#NAME?</v>
      </c>
      <c r="DI16" s="80" t="e">
        <f t="shared" si="23"/>
        <v>#NAME?</v>
      </c>
      <c r="DJ16" s="80" t="e">
        <f t="shared" si="23"/>
        <v>#NAME?</v>
      </c>
      <c r="DK16" s="80" t="e">
        <f t="shared" si="23"/>
        <v>#NAME?</v>
      </c>
      <c r="DL16" s="80" t="e">
        <f t="shared" si="23"/>
        <v>#NAME?</v>
      </c>
      <c r="DM16" s="80" t="e">
        <f t="shared" si="23"/>
        <v>#NAME?</v>
      </c>
      <c r="DN16" s="80" t="e">
        <f t="shared" si="23"/>
        <v>#NAME?</v>
      </c>
      <c r="DO16" s="80" t="e">
        <f t="shared" si="23"/>
        <v>#NAME?</v>
      </c>
      <c r="DP16" s="80" t="e">
        <f t="shared" si="23"/>
        <v>#NAME?</v>
      </c>
      <c r="DQ16" s="80" t="e">
        <f t="shared" si="23"/>
        <v>#NAME?</v>
      </c>
      <c r="DR16" s="80" t="e">
        <f t="shared" si="23"/>
        <v>#NAME?</v>
      </c>
      <c r="DS16" s="80" t="e">
        <f t="shared" si="23"/>
        <v>#NAME?</v>
      </c>
      <c r="DT16" s="80" t="e">
        <f t="shared" si="23"/>
        <v>#NAME?</v>
      </c>
      <c r="DU16" s="80" t="e">
        <f t="shared" si="23"/>
        <v>#NAME?</v>
      </c>
      <c r="DV16" s="80" t="e">
        <f t="shared" si="23"/>
        <v>#NAME?</v>
      </c>
      <c r="DW16" s="80" t="e">
        <f t="shared" si="23"/>
        <v>#NAME?</v>
      </c>
      <c r="DX16" s="80" t="e">
        <f t="shared" si="23"/>
        <v>#NAME?</v>
      </c>
      <c r="DY16" s="80" t="e">
        <f t="shared" si="23"/>
        <v>#NAME?</v>
      </c>
      <c r="DZ16" s="80" t="e">
        <f t="shared" si="23"/>
        <v>#NAME?</v>
      </c>
      <c r="EA16" s="80" t="e">
        <f t="shared" si="23"/>
        <v>#NAME?</v>
      </c>
      <c r="EB16" s="80" t="e">
        <f t="shared" si="23"/>
        <v>#NAME?</v>
      </c>
      <c r="EC16" s="80" t="e">
        <f t="shared" si="23"/>
        <v>#NAME?</v>
      </c>
      <c r="ED16" s="80" t="e">
        <f t="shared" si="23"/>
        <v>#NAME?</v>
      </c>
      <c r="EE16" s="80" t="e">
        <f t="shared" si="23"/>
        <v>#NAME?</v>
      </c>
      <c r="EF16" s="80" t="e">
        <f t="shared" si="23"/>
        <v>#NAME?</v>
      </c>
      <c r="EG16" s="80" t="e">
        <f t="shared" si="23"/>
        <v>#NAME?</v>
      </c>
      <c r="EH16" s="80" t="e">
        <f t="shared" si="23"/>
        <v>#NAME?</v>
      </c>
      <c r="EI16" s="80" t="e">
        <f t="shared" si="23"/>
        <v>#NAME?</v>
      </c>
      <c r="EJ16" s="80" t="e">
        <f t="shared" si="23"/>
        <v>#NAME?</v>
      </c>
      <c r="EK16" s="80" t="e">
        <f t="shared" si="23"/>
        <v>#NAME?</v>
      </c>
      <c r="EL16" s="80" t="e">
        <f t="shared" si="23"/>
        <v>#NAME?</v>
      </c>
      <c r="EM16" s="80" t="e">
        <f t="shared" si="23"/>
        <v>#NAME?</v>
      </c>
      <c r="EN16" s="80" t="e">
        <f t="shared" si="23"/>
        <v>#NAME?</v>
      </c>
      <c r="EO16" s="80" t="e">
        <f t="shared" si="23"/>
        <v>#NAME?</v>
      </c>
      <c r="EP16" s="80" t="e">
        <f t="shared" si="23"/>
        <v>#NAME?</v>
      </c>
      <c r="EQ16" s="80" t="e">
        <f t="shared" si="23"/>
        <v>#NAME?</v>
      </c>
      <c r="ER16" s="80" t="e">
        <f t="shared" ref="ER16:HC16" si="24">CMM_3</f>
        <v>#NAME?</v>
      </c>
      <c r="ES16" s="80" t="e">
        <f t="shared" si="24"/>
        <v>#NAME?</v>
      </c>
      <c r="ET16" s="80" t="e">
        <f t="shared" si="24"/>
        <v>#NAME?</v>
      </c>
      <c r="EU16" s="80" t="e">
        <f t="shared" si="24"/>
        <v>#NAME?</v>
      </c>
      <c r="EV16" s="80" t="e">
        <f t="shared" si="24"/>
        <v>#NAME?</v>
      </c>
      <c r="EW16" s="80" t="e">
        <f t="shared" si="24"/>
        <v>#NAME?</v>
      </c>
      <c r="EX16" s="80" t="e">
        <f t="shared" si="24"/>
        <v>#NAME?</v>
      </c>
      <c r="EY16" s="80" t="e">
        <f t="shared" si="24"/>
        <v>#NAME?</v>
      </c>
      <c r="EZ16" s="80" t="e">
        <f t="shared" si="24"/>
        <v>#NAME?</v>
      </c>
      <c r="FA16" s="80" t="e">
        <f t="shared" si="24"/>
        <v>#NAME?</v>
      </c>
      <c r="FB16" s="80" t="e">
        <f t="shared" si="24"/>
        <v>#NAME?</v>
      </c>
      <c r="FC16" s="80" t="e">
        <f t="shared" si="24"/>
        <v>#NAME?</v>
      </c>
      <c r="FD16" s="80" t="e">
        <f t="shared" si="24"/>
        <v>#NAME?</v>
      </c>
      <c r="FE16" s="80" t="e">
        <f t="shared" si="24"/>
        <v>#NAME?</v>
      </c>
      <c r="FF16" s="80" t="e">
        <f t="shared" si="24"/>
        <v>#NAME?</v>
      </c>
      <c r="FG16" s="80" t="e">
        <f t="shared" si="24"/>
        <v>#NAME?</v>
      </c>
      <c r="FH16" s="80" t="e">
        <f t="shared" si="24"/>
        <v>#NAME?</v>
      </c>
      <c r="FI16" s="80" t="e">
        <f t="shared" si="24"/>
        <v>#NAME?</v>
      </c>
      <c r="FJ16" s="80" t="e">
        <f t="shared" si="24"/>
        <v>#NAME?</v>
      </c>
      <c r="FK16" s="80" t="e">
        <f t="shared" si="24"/>
        <v>#NAME?</v>
      </c>
      <c r="FL16" s="80" t="e">
        <f t="shared" si="24"/>
        <v>#NAME?</v>
      </c>
      <c r="FM16" s="80" t="e">
        <f t="shared" si="24"/>
        <v>#NAME?</v>
      </c>
      <c r="FN16" s="80" t="e">
        <f t="shared" si="24"/>
        <v>#NAME?</v>
      </c>
      <c r="FO16" s="80" t="e">
        <f t="shared" si="24"/>
        <v>#NAME?</v>
      </c>
      <c r="FP16" s="80" t="e">
        <f t="shared" si="24"/>
        <v>#NAME?</v>
      </c>
      <c r="FQ16" s="80" t="e">
        <f t="shared" si="24"/>
        <v>#NAME?</v>
      </c>
      <c r="FR16" s="80" t="e">
        <f t="shared" si="24"/>
        <v>#NAME?</v>
      </c>
      <c r="FS16" s="80" t="e">
        <f t="shared" si="24"/>
        <v>#NAME?</v>
      </c>
      <c r="FT16" s="80" t="e">
        <f t="shared" si="24"/>
        <v>#NAME?</v>
      </c>
      <c r="FU16" s="80" t="e">
        <f t="shared" si="24"/>
        <v>#NAME?</v>
      </c>
      <c r="FV16" s="80" t="e">
        <f t="shared" si="24"/>
        <v>#NAME?</v>
      </c>
      <c r="FW16" s="80" t="e">
        <f t="shared" si="24"/>
        <v>#NAME?</v>
      </c>
      <c r="FX16" s="80" t="e">
        <f t="shared" si="24"/>
        <v>#NAME?</v>
      </c>
      <c r="FY16" s="80" t="e">
        <f t="shared" si="24"/>
        <v>#NAME?</v>
      </c>
      <c r="FZ16" s="80" t="e">
        <f t="shared" si="24"/>
        <v>#NAME?</v>
      </c>
      <c r="GA16" s="80" t="e">
        <f t="shared" si="24"/>
        <v>#NAME?</v>
      </c>
      <c r="GB16" s="80" t="e">
        <f t="shared" si="24"/>
        <v>#NAME?</v>
      </c>
      <c r="GC16" s="80" t="e">
        <f t="shared" si="24"/>
        <v>#NAME?</v>
      </c>
      <c r="GD16" s="80" t="e">
        <f t="shared" si="24"/>
        <v>#NAME?</v>
      </c>
      <c r="GE16" s="80" t="e">
        <f t="shared" si="24"/>
        <v>#NAME?</v>
      </c>
      <c r="GF16" s="80" t="e">
        <f t="shared" si="24"/>
        <v>#NAME?</v>
      </c>
      <c r="GG16" s="80" t="e">
        <f t="shared" si="24"/>
        <v>#NAME?</v>
      </c>
      <c r="GH16" s="80" t="e">
        <f t="shared" si="24"/>
        <v>#NAME?</v>
      </c>
      <c r="GI16" s="80" t="e">
        <f t="shared" si="24"/>
        <v>#NAME?</v>
      </c>
      <c r="GJ16" s="80" t="e">
        <f t="shared" si="24"/>
        <v>#NAME?</v>
      </c>
      <c r="GK16" s="80" t="e">
        <f t="shared" si="24"/>
        <v>#NAME?</v>
      </c>
      <c r="GL16" s="80" t="e">
        <f t="shared" si="24"/>
        <v>#NAME?</v>
      </c>
      <c r="GM16" s="80" t="e">
        <f t="shared" si="24"/>
        <v>#NAME?</v>
      </c>
      <c r="GN16" s="80" t="e">
        <f t="shared" si="24"/>
        <v>#NAME?</v>
      </c>
      <c r="GO16" s="80" t="e">
        <f t="shared" si="24"/>
        <v>#NAME?</v>
      </c>
      <c r="GP16" s="80" t="e">
        <f t="shared" si="24"/>
        <v>#NAME?</v>
      </c>
      <c r="GQ16" s="80" t="e">
        <f t="shared" si="24"/>
        <v>#NAME?</v>
      </c>
      <c r="GR16" s="80" t="e">
        <f t="shared" si="24"/>
        <v>#NAME?</v>
      </c>
      <c r="GS16" s="80" t="e">
        <f t="shared" si="24"/>
        <v>#NAME?</v>
      </c>
      <c r="GT16" s="80" t="e">
        <f t="shared" si="24"/>
        <v>#NAME?</v>
      </c>
      <c r="GU16" s="80" t="e">
        <f t="shared" si="24"/>
        <v>#NAME?</v>
      </c>
      <c r="GV16" s="80" t="e">
        <f t="shared" si="24"/>
        <v>#NAME?</v>
      </c>
      <c r="GW16" s="80" t="e">
        <f t="shared" si="24"/>
        <v>#NAME?</v>
      </c>
      <c r="GX16" s="80" t="e">
        <f t="shared" si="24"/>
        <v>#NAME?</v>
      </c>
      <c r="GY16" s="80" t="e">
        <f t="shared" si="24"/>
        <v>#NAME?</v>
      </c>
      <c r="GZ16" s="80" t="e">
        <f t="shared" si="24"/>
        <v>#NAME?</v>
      </c>
      <c r="HA16" s="80" t="e">
        <f t="shared" si="24"/>
        <v>#NAME?</v>
      </c>
      <c r="HB16" s="80" t="e">
        <f t="shared" si="24"/>
        <v>#NAME?</v>
      </c>
      <c r="HC16" s="80" t="e">
        <f t="shared" si="24"/>
        <v>#NAME?</v>
      </c>
      <c r="HD16" s="80" t="e">
        <f t="shared" ref="HD16:HI16" si="25">CMM_3</f>
        <v>#NAME?</v>
      </c>
      <c r="HE16" s="80" t="e">
        <f t="shared" si="25"/>
        <v>#NAME?</v>
      </c>
      <c r="HF16" s="80" t="e">
        <f t="shared" si="25"/>
        <v>#NAME?</v>
      </c>
      <c r="HG16" s="80" t="e">
        <f t="shared" si="25"/>
        <v>#NAME?</v>
      </c>
      <c r="HH16" s="80" t="e">
        <f t="shared" si="25"/>
        <v>#NAME?</v>
      </c>
      <c r="HI16" s="80" t="e">
        <f t="shared" si="25"/>
        <v>#NAME?</v>
      </c>
    </row>
    <row r="17" spans="1:217" s="109" customFormat="1" x14ac:dyDescent="0.2">
      <c r="A17" s="107" t="s">
        <v>68</v>
      </c>
      <c r="B17" s="108">
        <v>0</v>
      </c>
      <c r="C17" s="108">
        <v>0</v>
      </c>
      <c r="D17" s="108">
        <v>0</v>
      </c>
      <c r="E17" s="108">
        <v>0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108">
        <v>0</v>
      </c>
      <c r="M17" s="108">
        <v>0</v>
      </c>
      <c r="N17" s="108">
        <v>0</v>
      </c>
      <c r="O17" s="108">
        <v>0</v>
      </c>
      <c r="P17" s="108">
        <v>0</v>
      </c>
      <c r="Q17" s="108">
        <v>0</v>
      </c>
      <c r="R17" s="108">
        <v>0</v>
      </c>
      <c r="S17" s="108">
        <v>0</v>
      </c>
      <c r="T17" s="108">
        <v>0</v>
      </c>
      <c r="U17" s="108">
        <v>0</v>
      </c>
      <c r="V17" s="108">
        <v>0</v>
      </c>
      <c r="W17" s="108">
        <v>0</v>
      </c>
      <c r="X17" s="108">
        <v>0</v>
      </c>
      <c r="Y17" s="108">
        <v>0</v>
      </c>
      <c r="Z17" s="108">
        <v>0</v>
      </c>
      <c r="AA17" s="108">
        <v>0</v>
      </c>
      <c r="AB17" s="108">
        <v>0</v>
      </c>
      <c r="AC17" s="108">
        <v>0</v>
      </c>
      <c r="AD17" s="108">
        <v>0</v>
      </c>
      <c r="AE17" s="108">
        <v>0</v>
      </c>
      <c r="AF17" s="108">
        <v>0</v>
      </c>
      <c r="AG17" s="108">
        <v>0</v>
      </c>
      <c r="AH17" s="108">
        <v>0</v>
      </c>
      <c r="AI17" s="108">
        <v>0</v>
      </c>
      <c r="AJ17" s="108">
        <v>0</v>
      </c>
      <c r="AK17" s="108">
        <v>0</v>
      </c>
      <c r="AL17" s="108">
        <v>0</v>
      </c>
      <c r="AM17" s="108">
        <v>0</v>
      </c>
      <c r="AN17" s="108">
        <v>0</v>
      </c>
      <c r="AO17" s="108">
        <v>0</v>
      </c>
      <c r="AP17" s="108">
        <v>0</v>
      </c>
      <c r="AQ17" s="108">
        <v>0</v>
      </c>
      <c r="AR17" s="108">
        <v>0</v>
      </c>
      <c r="AS17" s="108">
        <v>0</v>
      </c>
      <c r="AT17" s="108">
        <v>0</v>
      </c>
      <c r="AU17" s="108">
        <v>0</v>
      </c>
      <c r="AV17" s="108">
        <v>0</v>
      </c>
      <c r="AW17" s="108">
        <v>0</v>
      </c>
      <c r="AX17" s="108">
        <v>0</v>
      </c>
      <c r="AY17" s="108">
        <v>0</v>
      </c>
      <c r="AZ17" s="108">
        <v>0</v>
      </c>
      <c r="BA17" s="108">
        <v>0</v>
      </c>
      <c r="BB17" s="108">
        <v>0</v>
      </c>
      <c r="BC17" s="108">
        <v>0</v>
      </c>
      <c r="BD17" s="108">
        <v>0</v>
      </c>
      <c r="BE17" s="108">
        <v>0</v>
      </c>
      <c r="BF17" s="108">
        <v>0</v>
      </c>
      <c r="BG17" s="108">
        <v>0</v>
      </c>
      <c r="BH17" s="108">
        <v>0</v>
      </c>
      <c r="BI17" s="108">
        <v>0</v>
      </c>
      <c r="BJ17" s="108">
        <v>0</v>
      </c>
      <c r="BK17" s="108">
        <v>0</v>
      </c>
      <c r="BL17" s="108">
        <v>0</v>
      </c>
      <c r="BM17" s="108">
        <v>0</v>
      </c>
      <c r="BN17" s="108">
        <v>0</v>
      </c>
      <c r="BO17" s="108">
        <v>0</v>
      </c>
      <c r="BP17" s="108">
        <v>0</v>
      </c>
      <c r="BQ17" s="108">
        <v>0</v>
      </c>
      <c r="BR17" s="108">
        <v>0</v>
      </c>
      <c r="BS17" s="108">
        <v>0</v>
      </c>
      <c r="BT17" s="108">
        <v>0</v>
      </c>
      <c r="BU17" s="108">
        <v>0</v>
      </c>
      <c r="BV17" s="108">
        <v>0</v>
      </c>
      <c r="BW17" s="108">
        <v>0</v>
      </c>
      <c r="BX17" s="108">
        <v>0</v>
      </c>
      <c r="BY17" s="108">
        <v>0</v>
      </c>
      <c r="BZ17" s="108">
        <v>0</v>
      </c>
      <c r="CA17" s="108">
        <v>0</v>
      </c>
      <c r="CB17" s="108">
        <v>0</v>
      </c>
      <c r="CC17" s="108">
        <v>0</v>
      </c>
      <c r="CD17" s="108">
        <v>0</v>
      </c>
      <c r="CE17" s="108">
        <v>0</v>
      </c>
      <c r="CF17" s="108">
        <v>0</v>
      </c>
      <c r="CG17" s="108">
        <v>0</v>
      </c>
      <c r="CH17" s="108">
        <v>0</v>
      </c>
      <c r="CI17" s="108">
        <v>0</v>
      </c>
      <c r="CJ17" s="108">
        <v>0</v>
      </c>
      <c r="CK17" s="108">
        <v>0</v>
      </c>
      <c r="CL17" s="108">
        <v>0</v>
      </c>
      <c r="CM17" s="108">
        <v>0</v>
      </c>
      <c r="CN17" s="108">
        <v>0</v>
      </c>
      <c r="CO17" s="108">
        <v>0</v>
      </c>
      <c r="CP17" s="108">
        <v>0</v>
      </c>
      <c r="CQ17" s="108">
        <v>0</v>
      </c>
      <c r="CR17" s="108">
        <v>0</v>
      </c>
      <c r="CS17" s="108">
        <v>0</v>
      </c>
      <c r="CT17" s="108">
        <v>0</v>
      </c>
      <c r="CU17" s="108">
        <v>0</v>
      </c>
      <c r="CV17" s="108">
        <v>0</v>
      </c>
      <c r="CW17" s="108">
        <v>0</v>
      </c>
      <c r="CX17" s="108">
        <v>0</v>
      </c>
      <c r="CY17" s="108">
        <v>0</v>
      </c>
      <c r="CZ17" s="108">
        <v>0</v>
      </c>
      <c r="DA17" s="108">
        <v>0</v>
      </c>
      <c r="DB17" s="108">
        <v>0</v>
      </c>
      <c r="DC17" s="108">
        <v>0</v>
      </c>
      <c r="DD17" s="108">
        <v>0</v>
      </c>
      <c r="DE17" s="108">
        <v>0</v>
      </c>
      <c r="DF17" s="108">
        <v>0</v>
      </c>
      <c r="DG17" s="108">
        <v>0</v>
      </c>
      <c r="DH17" s="108">
        <v>0</v>
      </c>
      <c r="DI17" s="108">
        <v>0</v>
      </c>
      <c r="DJ17" s="108">
        <v>0</v>
      </c>
      <c r="DK17" s="108">
        <v>0</v>
      </c>
      <c r="DL17" s="108">
        <v>0</v>
      </c>
      <c r="DM17" s="108">
        <v>0</v>
      </c>
      <c r="DN17" s="108">
        <v>0</v>
      </c>
      <c r="DO17" s="108">
        <v>0</v>
      </c>
      <c r="DP17" s="108">
        <v>0</v>
      </c>
      <c r="DQ17" s="108">
        <v>0</v>
      </c>
      <c r="DR17" s="108">
        <v>0</v>
      </c>
      <c r="DS17" s="108">
        <v>0</v>
      </c>
      <c r="DT17" s="108">
        <v>0</v>
      </c>
      <c r="DU17" s="108">
        <v>0</v>
      </c>
      <c r="DV17" s="108">
        <v>0</v>
      </c>
      <c r="DW17" s="108">
        <v>0</v>
      </c>
      <c r="DX17" s="108">
        <v>0</v>
      </c>
      <c r="DY17" s="108">
        <v>0</v>
      </c>
      <c r="DZ17" s="108">
        <v>0</v>
      </c>
      <c r="EA17" s="108">
        <v>0</v>
      </c>
      <c r="EB17" s="108">
        <v>0</v>
      </c>
      <c r="EC17" s="108">
        <v>0</v>
      </c>
      <c r="ED17" s="108">
        <v>0</v>
      </c>
      <c r="EE17" s="108">
        <v>0</v>
      </c>
      <c r="EF17" s="108">
        <v>0</v>
      </c>
      <c r="EG17" s="108">
        <v>0</v>
      </c>
      <c r="EH17" s="108">
        <v>0</v>
      </c>
      <c r="EI17" s="108">
        <v>0</v>
      </c>
      <c r="EJ17" s="108">
        <v>0</v>
      </c>
      <c r="EK17" s="108">
        <v>0</v>
      </c>
      <c r="EL17" s="108">
        <v>0</v>
      </c>
      <c r="EM17" s="108">
        <v>0</v>
      </c>
      <c r="EN17" s="108">
        <v>0</v>
      </c>
      <c r="EO17" s="108">
        <v>0</v>
      </c>
      <c r="EP17" s="108">
        <v>0</v>
      </c>
      <c r="EQ17" s="108">
        <v>0</v>
      </c>
      <c r="ER17" s="108">
        <v>0</v>
      </c>
      <c r="ES17" s="108">
        <v>0</v>
      </c>
      <c r="ET17" s="108">
        <v>0</v>
      </c>
      <c r="EU17" s="108">
        <v>0</v>
      </c>
      <c r="EV17" s="108">
        <v>0</v>
      </c>
      <c r="EW17" s="108">
        <v>0</v>
      </c>
      <c r="EX17" s="108">
        <v>0</v>
      </c>
      <c r="EY17" s="108">
        <v>0</v>
      </c>
      <c r="EZ17" s="108">
        <v>0</v>
      </c>
      <c r="FA17" s="108">
        <v>0</v>
      </c>
      <c r="FB17" s="108">
        <v>0</v>
      </c>
      <c r="FC17" s="108">
        <v>0</v>
      </c>
      <c r="FD17" s="108">
        <v>0</v>
      </c>
      <c r="FE17" s="108">
        <v>0</v>
      </c>
      <c r="FF17" s="108">
        <v>0</v>
      </c>
      <c r="FG17" s="108">
        <v>0</v>
      </c>
      <c r="FH17" s="108">
        <v>0</v>
      </c>
      <c r="FI17" s="108">
        <v>0</v>
      </c>
      <c r="FJ17" s="108">
        <v>0</v>
      </c>
      <c r="FK17" s="108">
        <v>0</v>
      </c>
      <c r="FL17" s="108">
        <v>0</v>
      </c>
      <c r="FM17" s="108">
        <v>0</v>
      </c>
      <c r="FN17" s="108">
        <v>0</v>
      </c>
      <c r="FO17" s="108">
        <v>0</v>
      </c>
      <c r="FP17" s="108">
        <v>0</v>
      </c>
      <c r="FQ17" s="108">
        <v>0</v>
      </c>
      <c r="FR17" s="108">
        <v>0</v>
      </c>
      <c r="FS17" s="108">
        <v>0</v>
      </c>
      <c r="FT17" s="108">
        <v>0</v>
      </c>
      <c r="FU17" s="108">
        <v>0</v>
      </c>
      <c r="FV17" s="108">
        <v>0</v>
      </c>
      <c r="FW17" s="108">
        <v>0</v>
      </c>
      <c r="FX17" s="108">
        <v>0</v>
      </c>
      <c r="FY17" s="108">
        <v>0</v>
      </c>
      <c r="FZ17" s="108">
        <v>0</v>
      </c>
      <c r="GA17" s="108">
        <v>0</v>
      </c>
      <c r="GB17" s="108">
        <v>0</v>
      </c>
      <c r="GC17" s="108">
        <v>0</v>
      </c>
      <c r="GD17" s="108">
        <v>0</v>
      </c>
      <c r="GE17" s="108">
        <v>0</v>
      </c>
      <c r="GF17" s="108">
        <v>0</v>
      </c>
      <c r="GG17" s="108">
        <v>0</v>
      </c>
      <c r="GH17" s="108">
        <v>0</v>
      </c>
      <c r="GI17" s="108">
        <v>0</v>
      </c>
      <c r="GJ17" s="108">
        <v>0</v>
      </c>
      <c r="GK17" s="108">
        <v>0</v>
      </c>
      <c r="GL17" s="108">
        <v>0</v>
      </c>
      <c r="GM17" s="108">
        <v>0</v>
      </c>
      <c r="GN17" s="108">
        <v>0</v>
      </c>
      <c r="GO17" s="108">
        <v>0</v>
      </c>
      <c r="GP17" s="108">
        <v>0</v>
      </c>
      <c r="GQ17" s="108">
        <v>0</v>
      </c>
      <c r="GR17" s="108">
        <v>0</v>
      </c>
      <c r="GS17" s="108">
        <v>0</v>
      </c>
      <c r="GT17" s="108">
        <v>0</v>
      </c>
      <c r="GU17" s="108">
        <v>0</v>
      </c>
      <c r="GV17" s="108">
        <v>0</v>
      </c>
      <c r="GW17" s="108">
        <v>0</v>
      </c>
      <c r="GX17" s="108">
        <v>0</v>
      </c>
      <c r="GY17" s="108">
        <v>0</v>
      </c>
      <c r="GZ17" s="108">
        <v>0</v>
      </c>
      <c r="HA17" s="108">
        <v>0</v>
      </c>
      <c r="HB17" s="108">
        <v>0</v>
      </c>
      <c r="HC17" s="108">
        <v>0</v>
      </c>
      <c r="HD17" s="108">
        <v>0</v>
      </c>
      <c r="HE17" s="108">
        <v>0</v>
      </c>
      <c r="HF17" s="108">
        <v>0</v>
      </c>
      <c r="HG17" s="108">
        <v>0</v>
      </c>
      <c r="HH17" s="108">
        <v>0</v>
      </c>
      <c r="HI17" s="108">
        <v>0</v>
      </c>
    </row>
    <row r="18" spans="1:217" s="82" customFormat="1" x14ac:dyDescent="0.2">
      <c r="A18" s="32" t="s">
        <v>69</v>
      </c>
      <c r="B18" s="81">
        <f t="shared" ref="B18:BM18" si="26">B19</f>
        <v>0</v>
      </c>
      <c r="C18" s="81">
        <f t="shared" si="26"/>
        <v>0</v>
      </c>
      <c r="D18" s="81">
        <f t="shared" si="26"/>
        <v>0</v>
      </c>
      <c r="E18" s="81">
        <f t="shared" si="26"/>
        <v>0</v>
      </c>
      <c r="F18" s="81">
        <f t="shared" si="26"/>
        <v>0</v>
      </c>
      <c r="G18" s="81">
        <f t="shared" si="26"/>
        <v>0</v>
      </c>
      <c r="H18" s="81">
        <f t="shared" si="26"/>
        <v>0</v>
      </c>
      <c r="I18" s="81">
        <f t="shared" si="26"/>
        <v>0</v>
      </c>
      <c r="J18" s="81">
        <f t="shared" si="26"/>
        <v>0</v>
      </c>
      <c r="K18" s="81">
        <f t="shared" si="26"/>
        <v>0</v>
      </c>
      <c r="L18" s="81">
        <f t="shared" si="26"/>
        <v>0</v>
      </c>
      <c r="M18" s="81">
        <f t="shared" si="26"/>
        <v>0</v>
      </c>
      <c r="N18" s="81">
        <f t="shared" si="26"/>
        <v>0</v>
      </c>
      <c r="O18" s="81">
        <f t="shared" si="26"/>
        <v>0</v>
      </c>
      <c r="P18" s="81">
        <f t="shared" si="26"/>
        <v>0</v>
      </c>
      <c r="Q18" s="81">
        <f t="shared" si="26"/>
        <v>0</v>
      </c>
      <c r="R18" s="81">
        <f t="shared" si="26"/>
        <v>0</v>
      </c>
      <c r="S18" s="81">
        <f t="shared" si="26"/>
        <v>0</v>
      </c>
      <c r="T18" s="81">
        <f t="shared" si="26"/>
        <v>0</v>
      </c>
      <c r="U18" s="81">
        <f t="shared" si="26"/>
        <v>0</v>
      </c>
      <c r="V18" s="81">
        <f t="shared" si="26"/>
        <v>0</v>
      </c>
      <c r="W18" s="81">
        <f t="shared" si="26"/>
        <v>0</v>
      </c>
      <c r="X18" s="81">
        <f t="shared" si="26"/>
        <v>0</v>
      </c>
      <c r="Y18" s="81">
        <f t="shared" si="26"/>
        <v>0</v>
      </c>
      <c r="Z18" s="81">
        <f t="shared" si="26"/>
        <v>0</v>
      </c>
      <c r="AA18" s="81">
        <f t="shared" si="26"/>
        <v>0</v>
      </c>
      <c r="AB18" s="81">
        <f t="shared" si="26"/>
        <v>0</v>
      </c>
      <c r="AC18" s="81">
        <f t="shared" si="26"/>
        <v>0</v>
      </c>
      <c r="AD18" s="81">
        <f t="shared" si="26"/>
        <v>0</v>
      </c>
      <c r="AE18" s="81">
        <f t="shared" si="26"/>
        <v>0</v>
      </c>
      <c r="AF18" s="81">
        <f t="shared" si="26"/>
        <v>0</v>
      </c>
      <c r="AG18" s="81">
        <f t="shared" si="26"/>
        <v>0</v>
      </c>
      <c r="AH18" s="81">
        <f t="shared" si="26"/>
        <v>0</v>
      </c>
      <c r="AI18" s="81">
        <f t="shared" si="26"/>
        <v>0</v>
      </c>
      <c r="AJ18" s="81">
        <f t="shared" si="26"/>
        <v>0</v>
      </c>
      <c r="AK18" s="81">
        <f t="shared" si="26"/>
        <v>0</v>
      </c>
      <c r="AL18" s="81">
        <f t="shared" si="26"/>
        <v>0</v>
      </c>
      <c r="AM18" s="81">
        <f t="shared" si="26"/>
        <v>0</v>
      </c>
      <c r="AN18" s="81">
        <f t="shared" si="26"/>
        <v>0</v>
      </c>
      <c r="AO18" s="81">
        <f t="shared" si="26"/>
        <v>0</v>
      </c>
      <c r="AP18" s="81">
        <f t="shared" si="26"/>
        <v>0</v>
      </c>
      <c r="AQ18" s="81">
        <f t="shared" si="26"/>
        <v>0</v>
      </c>
      <c r="AR18" s="81">
        <f t="shared" si="26"/>
        <v>0</v>
      </c>
      <c r="AS18" s="81">
        <f t="shared" si="26"/>
        <v>0</v>
      </c>
      <c r="AT18" s="81">
        <f t="shared" si="26"/>
        <v>0</v>
      </c>
      <c r="AU18" s="81">
        <f t="shared" si="26"/>
        <v>0</v>
      </c>
      <c r="AV18" s="81">
        <f t="shared" si="26"/>
        <v>0</v>
      </c>
      <c r="AW18" s="81">
        <f t="shared" si="26"/>
        <v>0</v>
      </c>
      <c r="AX18" s="81">
        <f t="shared" si="26"/>
        <v>0</v>
      </c>
      <c r="AY18" s="81">
        <f t="shared" si="26"/>
        <v>0</v>
      </c>
      <c r="AZ18" s="81">
        <f t="shared" si="26"/>
        <v>0</v>
      </c>
      <c r="BA18" s="81">
        <f t="shared" si="26"/>
        <v>0</v>
      </c>
      <c r="BB18" s="81">
        <f t="shared" si="26"/>
        <v>0</v>
      </c>
      <c r="BC18" s="81">
        <f t="shared" si="26"/>
        <v>0</v>
      </c>
      <c r="BD18" s="81">
        <f t="shared" si="26"/>
        <v>0</v>
      </c>
      <c r="BE18" s="81">
        <f t="shared" si="26"/>
        <v>0</v>
      </c>
      <c r="BF18" s="81">
        <f t="shared" si="26"/>
        <v>0</v>
      </c>
      <c r="BG18" s="81">
        <f t="shared" si="26"/>
        <v>0</v>
      </c>
      <c r="BH18" s="81">
        <f t="shared" si="26"/>
        <v>0</v>
      </c>
      <c r="BI18" s="81">
        <f t="shared" si="26"/>
        <v>0</v>
      </c>
      <c r="BJ18" s="81">
        <f t="shared" si="26"/>
        <v>0</v>
      </c>
      <c r="BK18" s="81">
        <f t="shared" si="26"/>
        <v>0</v>
      </c>
      <c r="BL18" s="81">
        <f t="shared" si="26"/>
        <v>0</v>
      </c>
      <c r="BM18" s="81">
        <f t="shared" si="26"/>
        <v>0</v>
      </c>
      <c r="BN18" s="81">
        <f t="shared" ref="BN18:DY18" si="27">BN19</f>
        <v>0</v>
      </c>
      <c r="BO18" s="81">
        <f t="shared" si="27"/>
        <v>0</v>
      </c>
      <c r="BP18" s="81">
        <f t="shared" si="27"/>
        <v>0</v>
      </c>
      <c r="BQ18" s="81">
        <f t="shared" si="27"/>
        <v>0</v>
      </c>
      <c r="BR18" s="81">
        <f t="shared" si="27"/>
        <v>0</v>
      </c>
      <c r="BS18" s="81">
        <f t="shared" si="27"/>
        <v>0</v>
      </c>
      <c r="BT18" s="81">
        <f t="shared" si="27"/>
        <v>0</v>
      </c>
      <c r="BU18" s="81">
        <f t="shared" si="27"/>
        <v>0</v>
      </c>
      <c r="BV18" s="81">
        <f t="shared" si="27"/>
        <v>0</v>
      </c>
      <c r="BW18" s="81">
        <f t="shared" si="27"/>
        <v>0</v>
      </c>
      <c r="BX18" s="81">
        <f t="shared" si="27"/>
        <v>0</v>
      </c>
      <c r="BY18" s="81">
        <f t="shared" si="27"/>
        <v>0</v>
      </c>
      <c r="BZ18" s="81">
        <f t="shared" si="27"/>
        <v>0</v>
      </c>
      <c r="CA18" s="81">
        <f t="shared" si="27"/>
        <v>0</v>
      </c>
      <c r="CB18" s="81">
        <f t="shared" si="27"/>
        <v>0</v>
      </c>
      <c r="CC18" s="81">
        <f t="shared" si="27"/>
        <v>0</v>
      </c>
      <c r="CD18" s="81">
        <f t="shared" si="27"/>
        <v>0</v>
      </c>
      <c r="CE18" s="81">
        <f t="shared" si="27"/>
        <v>0</v>
      </c>
      <c r="CF18" s="81">
        <f t="shared" si="27"/>
        <v>0</v>
      </c>
      <c r="CG18" s="81">
        <f t="shared" si="27"/>
        <v>0</v>
      </c>
      <c r="CH18" s="81">
        <f t="shared" si="27"/>
        <v>0</v>
      </c>
      <c r="CI18" s="81">
        <f t="shared" si="27"/>
        <v>0</v>
      </c>
      <c r="CJ18" s="81">
        <f t="shared" si="27"/>
        <v>0</v>
      </c>
      <c r="CK18" s="81">
        <f t="shared" si="27"/>
        <v>0</v>
      </c>
      <c r="CL18" s="81">
        <f t="shared" si="27"/>
        <v>0</v>
      </c>
      <c r="CM18" s="81">
        <f t="shared" si="27"/>
        <v>0</v>
      </c>
      <c r="CN18" s="81">
        <f t="shared" si="27"/>
        <v>0</v>
      </c>
      <c r="CO18" s="81">
        <f t="shared" si="27"/>
        <v>0</v>
      </c>
      <c r="CP18" s="81">
        <f t="shared" si="27"/>
        <v>0</v>
      </c>
      <c r="CQ18" s="81">
        <f t="shared" si="27"/>
        <v>0</v>
      </c>
      <c r="CR18" s="81">
        <f t="shared" si="27"/>
        <v>0</v>
      </c>
      <c r="CS18" s="81">
        <f t="shared" si="27"/>
        <v>0</v>
      </c>
      <c r="CT18" s="81">
        <f t="shared" si="27"/>
        <v>0</v>
      </c>
      <c r="CU18" s="81">
        <f t="shared" si="27"/>
        <v>0</v>
      </c>
      <c r="CV18" s="81">
        <f t="shared" si="27"/>
        <v>0</v>
      </c>
      <c r="CW18" s="81">
        <f t="shared" si="27"/>
        <v>0</v>
      </c>
      <c r="CX18" s="81">
        <f t="shared" si="27"/>
        <v>0</v>
      </c>
      <c r="CY18" s="81">
        <f t="shared" si="27"/>
        <v>0</v>
      </c>
      <c r="CZ18" s="81">
        <f t="shared" si="27"/>
        <v>0</v>
      </c>
      <c r="DA18" s="81">
        <f t="shared" si="27"/>
        <v>0</v>
      </c>
      <c r="DB18" s="81">
        <f t="shared" si="27"/>
        <v>0</v>
      </c>
      <c r="DC18" s="81">
        <f t="shared" si="27"/>
        <v>0</v>
      </c>
      <c r="DD18" s="81">
        <f t="shared" si="27"/>
        <v>0</v>
      </c>
      <c r="DE18" s="81">
        <f t="shared" si="27"/>
        <v>0</v>
      </c>
      <c r="DF18" s="81">
        <f t="shared" si="27"/>
        <v>0</v>
      </c>
      <c r="DG18" s="81">
        <f t="shared" si="27"/>
        <v>0</v>
      </c>
      <c r="DH18" s="81">
        <f t="shared" si="27"/>
        <v>0</v>
      </c>
      <c r="DI18" s="81">
        <f t="shared" si="27"/>
        <v>0</v>
      </c>
      <c r="DJ18" s="81">
        <f t="shared" si="27"/>
        <v>0</v>
      </c>
      <c r="DK18" s="81">
        <f t="shared" si="27"/>
        <v>0</v>
      </c>
      <c r="DL18" s="81">
        <f t="shared" si="27"/>
        <v>0</v>
      </c>
      <c r="DM18" s="81">
        <f t="shared" si="27"/>
        <v>0</v>
      </c>
      <c r="DN18" s="81">
        <f t="shared" si="27"/>
        <v>0</v>
      </c>
      <c r="DO18" s="81">
        <f t="shared" si="27"/>
        <v>0</v>
      </c>
      <c r="DP18" s="81">
        <f t="shared" si="27"/>
        <v>0</v>
      </c>
      <c r="DQ18" s="81">
        <f t="shared" si="27"/>
        <v>0</v>
      </c>
      <c r="DR18" s="81">
        <f t="shared" si="27"/>
        <v>0</v>
      </c>
      <c r="DS18" s="81">
        <f t="shared" si="27"/>
        <v>0</v>
      </c>
      <c r="DT18" s="81">
        <f t="shared" si="27"/>
        <v>0</v>
      </c>
      <c r="DU18" s="81">
        <f t="shared" si="27"/>
        <v>0</v>
      </c>
      <c r="DV18" s="81">
        <f t="shared" si="27"/>
        <v>0</v>
      </c>
      <c r="DW18" s="81">
        <f t="shared" si="27"/>
        <v>0</v>
      </c>
      <c r="DX18" s="81">
        <f t="shared" si="27"/>
        <v>0</v>
      </c>
      <c r="DY18" s="81">
        <f t="shared" si="27"/>
        <v>0</v>
      </c>
      <c r="DZ18" s="81">
        <f t="shared" ref="DZ18:GK18" si="28">DZ19</f>
        <v>0</v>
      </c>
      <c r="EA18" s="81">
        <f t="shared" si="28"/>
        <v>0</v>
      </c>
      <c r="EB18" s="81">
        <f t="shared" si="28"/>
        <v>0</v>
      </c>
      <c r="EC18" s="81">
        <f t="shared" si="28"/>
        <v>0</v>
      </c>
      <c r="ED18" s="81">
        <f t="shared" si="28"/>
        <v>0</v>
      </c>
      <c r="EE18" s="81">
        <f t="shared" si="28"/>
        <v>0</v>
      </c>
      <c r="EF18" s="81">
        <f t="shared" si="28"/>
        <v>0</v>
      </c>
      <c r="EG18" s="81">
        <f t="shared" si="28"/>
        <v>0</v>
      </c>
      <c r="EH18" s="81">
        <f t="shared" si="28"/>
        <v>0</v>
      </c>
      <c r="EI18" s="81">
        <f t="shared" si="28"/>
        <v>0</v>
      </c>
      <c r="EJ18" s="81">
        <f t="shared" si="28"/>
        <v>0</v>
      </c>
      <c r="EK18" s="81">
        <f t="shared" si="28"/>
        <v>0</v>
      </c>
      <c r="EL18" s="81">
        <f t="shared" si="28"/>
        <v>0</v>
      </c>
      <c r="EM18" s="81">
        <f t="shared" si="28"/>
        <v>0</v>
      </c>
      <c r="EN18" s="81">
        <f t="shared" si="28"/>
        <v>0</v>
      </c>
      <c r="EO18" s="81">
        <f t="shared" si="28"/>
        <v>0</v>
      </c>
      <c r="EP18" s="81">
        <f t="shared" si="28"/>
        <v>0</v>
      </c>
      <c r="EQ18" s="81">
        <f t="shared" si="28"/>
        <v>0</v>
      </c>
      <c r="ER18" s="81">
        <f t="shared" si="28"/>
        <v>0</v>
      </c>
      <c r="ES18" s="81">
        <f t="shared" si="28"/>
        <v>0</v>
      </c>
      <c r="ET18" s="81">
        <f t="shared" si="28"/>
        <v>0</v>
      </c>
      <c r="EU18" s="81">
        <f t="shared" si="28"/>
        <v>0</v>
      </c>
      <c r="EV18" s="81">
        <f t="shared" si="28"/>
        <v>0</v>
      </c>
      <c r="EW18" s="81">
        <f t="shared" si="28"/>
        <v>0</v>
      </c>
      <c r="EX18" s="81">
        <f t="shared" si="28"/>
        <v>0</v>
      </c>
      <c r="EY18" s="81">
        <f t="shared" si="28"/>
        <v>0</v>
      </c>
      <c r="EZ18" s="81">
        <f t="shared" si="28"/>
        <v>0</v>
      </c>
      <c r="FA18" s="81">
        <f t="shared" si="28"/>
        <v>0</v>
      </c>
      <c r="FB18" s="81">
        <f t="shared" si="28"/>
        <v>0</v>
      </c>
      <c r="FC18" s="81">
        <f t="shared" si="28"/>
        <v>0</v>
      </c>
      <c r="FD18" s="81">
        <f t="shared" si="28"/>
        <v>0</v>
      </c>
      <c r="FE18" s="81">
        <f t="shared" si="28"/>
        <v>0</v>
      </c>
      <c r="FF18" s="81">
        <f t="shared" si="28"/>
        <v>0</v>
      </c>
      <c r="FG18" s="81">
        <f t="shared" si="28"/>
        <v>0</v>
      </c>
      <c r="FH18" s="81">
        <f t="shared" si="28"/>
        <v>0</v>
      </c>
      <c r="FI18" s="81">
        <f t="shared" si="28"/>
        <v>0</v>
      </c>
      <c r="FJ18" s="81">
        <f t="shared" si="28"/>
        <v>0</v>
      </c>
      <c r="FK18" s="81">
        <f t="shared" si="28"/>
        <v>0</v>
      </c>
      <c r="FL18" s="81">
        <f t="shared" si="28"/>
        <v>0</v>
      </c>
      <c r="FM18" s="81">
        <f t="shared" si="28"/>
        <v>0</v>
      </c>
      <c r="FN18" s="81">
        <f t="shared" si="28"/>
        <v>0</v>
      </c>
      <c r="FO18" s="81">
        <f t="shared" si="28"/>
        <v>0</v>
      </c>
      <c r="FP18" s="81">
        <f t="shared" si="28"/>
        <v>0</v>
      </c>
      <c r="FQ18" s="81">
        <f t="shared" si="28"/>
        <v>0</v>
      </c>
      <c r="FR18" s="81">
        <f t="shared" si="28"/>
        <v>0</v>
      </c>
      <c r="FS18" s="81">
        <f t="shared" si="28"/>
        <v>0</v>
      </c>
      <c r="FT18" s="81">
        <f t="shared" si="28"/>
        <v>0</v>
      </c>
      <c r="FU18" s="81">
        <f t="shared" si="28"/>
        <v>0</v>
      </c>
      <c r="FV18" s="81">
        <f t="shared" si="28"/>
        <v>0</v>
      </c>
      <c r="FW18" s="81">
        <f t="shared" si="28"/>
        <v>0</v>
      </c>
      <c r="FX18" s="81">
        <f t="shared" si="28"/>
        <v>0</v>
      </c>
      <c r="FY18" s="81">
        <f t="shared" si="28"/>
        <v>0</v>
      </c>
      <c r="FZ18" s="81">
        <f t="shared" si="28"/>
        <v>0</v>
      </c>
      <c r="GA18" s="81">
        <f t="shared" si="28"/>
        <v>0</v>
      </c>
      <c r="GB18" s="81">
        <f t="shared" si="28"/>
        <v>0</v>
      </c>
      <c r="GC18" s="81">
        <f t="shared" si="28"/>
        <v>0</v>
      </c>
      <c r="GD18" s="81">
        <f t="shared" si="28"/>
        <v>0</v>
      </c>
      <c r="GE18" s="81">
        <f t="shared" si="28"/>
        <v>0</v>
      </c>
      <c r="GF18" s="81">
        <f t="shared" si="28"/>
        <v>0</v>
      </c>
      <c r="GG18" s="81">
        <f t="shared" si="28"/>
        <v>0</v>
      </c>
      <c r="GH18" s="81">
        <f t="shared" si="28"/>
        <v>0</v>
      </c>
      <c r="GI18" s="81">
        <f t="shared" si="28"/>
        <v>0</v>
      </c>
      <c r="GJ18" s="81">
        <f t="shared" si="28"/>
        <v>0</v>
      </c>
      <c r="GK18" s="81">
        <f t="shared" si="28"/>
        <v>0</v>
      </c>
      <c r="GL18" s="81">
        <f t="shared" ref="GL18:HI18" si="29">GL19</f>
        <v>0</v>
      </c>
      <c r="GM18" s="81">
        <f t="shared" si="29"/>
        <v>0</v>
      </c>
      <c r="GN18" s="81">
        <f t="shared" si="29"/>
        <v>0</v>
      </c>
      <c r="GO18" s="81">
        <f t="shared" si="29"/>
        <v>0</v>
      </c>
      <c r="GP18" s="81">
        <f t="shared" si="29"/>
        <v>0</v>
      </c>
      <c r="GQ18" s="81">
        <f t="shared" si="29"/>
        <v>0</v>
      </c>
      <c r="GR18" s="81">
        <f t="shared" si="29"/>
        <v>0</v>
      </c>
      <c r="GS18" s="81">
        <f t="shared" si="29"/>
        <v>0</v>
      </c>
      <c r="GT18" s="81">
        <f t="shared" si="29"/>
        <v>0</v>
      </c>
      <c r="GU18" s="81">
        <f t="shared" si="29"/>
        <v>0</v>
      </c>
      <c r="GV18" s="81">
        <f t="shared" si="29"/>
        <v>0</v>
      </c>
      <c r="GW18" s="81">
        <f t="shared" si="29"/>
        <v>0</v>
      </c>
      <c r="GX18" s="81">
        <f t="shared" si="29"/>
        <v>0</v>
      </c>
      <c r="GY18" s="81">
        <f t="shared" si="29"/>
        <v>0</v>
      </c>
      <c r="GZ18" s="81">
        <f t="shared" si="29"/>
        <v>0</v>
      </c>
      <c r="HA18" s="81">
        <f t="shared" si="29"/>
        <v>0</v>
      </c>
      <c r="HB18" s="81">
        <f t="shared" si="29"/>
        <v>0</v>
      </c>
      <c r="HC18" s="81">
        <f t="shared" si="29"/>
        <v>0</v>
      </c>
      <c r="HD18" s="81">
        <f t="shared" si="29"/>
        <v>0</v>
      </c>
      <c r="HE18" s="81">
        <f t="shared" si="29"/>
        <v>0</v>
      </c>
      <c r="HF18" s="81">
        <f t="shared" si="29"/>
        <v>0</v>
      </c>
      <c r="HG18" s="81">
        <f t="shared" si="29"/>
        <v>0</v>
      </c>
      <c r="HH18" s="81">
        <f t="shared" si="29"/>
        <v>0</v>
      </c>
      <c r="HI18" s="81">
        <f t="shared" si="29"/>
        <v>0</v>
      </c>
    </row>
    <row r="19" spans="1:217" x14ac:dyDescent="0.2">
      <c r="A19" s="107" t="s">
        <v>70</v>
      </c>
      <c r="B19" s="108">
        <v>0</v>
      </c>
      <c r="C19" s="108">
        <v>0</v>
      </c>
      <c r="D19" s="108">
        <v>0</v>
      </c>
      <c r="E19" s="108">
        <v>0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  <c r="L19" s="108">
        <v>0</v>
      </c>
      <c r="M19" s="108">
        <v>0</v>
      </c>
      <c r="N19" s="108">
        <v>0</v>
      </c>
      <c r="O19" s="108">
        <v>0</v>
      </c>
      <c r="P19" s="108">
        <v>0</v>
      </c>
      <c r="Q19" s="108">
        <v>0</v>
      </c>
      <c r="R19" s="108">
        <v>0</v>
      </c>
      <c r="S19" s="108">
        <v>0</v>
      </c>
      <c r="T19" s="108">
        <v>0</v>
      </c>
      <c r="U19" s="108">
        <v>0</v>
      </c>
      <c r="V19" s="108">
        <v>0</v>
      </c>
      <c r="W19" s="108">
        <v>0</v>
      </c>
      <c r="X19" s="108">
        <v>0</v>
      </c>
      <c r="Y19" s="108">
        <v>0</v>
      </c>
      <c r="Z19" s="108">
        <v>0</v>
      </c>
      <c r="AA19" s="108">
        <v>0</v>
      </c>
      <c r="AB19" s="108">
        <v>0</v>
      </c>
      <c r="AC19" s="108">
        <v>0</v>
      </c>
      <c r="AD19" s="108">
        <v>0</v>
      </c>
      <c r="AE19" s="108">
        <v>0</v>
      </c>
      <c r="AF19" s="108">
        <v>0</v>
      </c>
      <c r="AG19" s="108">
        <v>0</v>
      </c>
      <c r="AH19" s="108">
        <v>0</v>
      </c>
      <c r="AI19" s="108">
        <v>0</v>
      </c>
      <c r="AJ19" s="108">
        <v>0</v>
      </c>
      <c r="AK19" s="108">
        <v>0</v>
      </c>
      <c r="AL19" s="108">
        <v>0</v>
      </c>
      <c r="AM19" s="108">
        <v>0</v>
      </c>
      <c r="AN19" s="108">
        <v>0</v>
      </c>
      <c r="AO19" s="108">
        <v>0</v>
      </c>
      <c r="AP19" s="108">
        <v>0</v>
      </c>
      <c r="AQ19" s="108">
        <v>0</v>
      </c>
      <c r="AR19" s="108">
        <v>0</v>
      </c>
      <c r="AS19" s="108">
        <v>0</v>
      </c>
      <c r="AT19" s="108">
        <v>0</v>
      </c>
      <c r="AU19" s="108">
        <v>0</v>
      </c>
      <c r="AV19" s="108">
        <v>0</v>
      </c>
      <c r="AW19" s="108">
        <v>0</v>
      </c>
      <c r="AX19" s="108">
        <v>0</v>
      </c>
      <c r="AY19" s="108">
        <v>0</v>
      </c>
      <c r="AZ19" s="108">
        <v>0</v>
      </c>
      <c r="BA19" s="108">
        <v>0</v>
      </c>
      <c r="BB19" s="108">
        <v>0</v>
      </c>
      <c r="BC19" s="108">
        <v>0</v>
      </c>
      <c r="BD19" s="108">
        <v>0</v>
      </c>
      <c r="BE19" s="108">
        <v>0</v>
      </c>
      <c r="BF19" s="108">
        <v>0</v>
      </c>
      <c r="BG19" s="108">
        <v>0</v>
      </c>
      <c r="BH19" s="108">
        <v>0</v>
      </c>
      <c r="BI19" s="108">
        <v>0</v>
      </c>
      <c r="BJ19" s="108">
        <v>0</v>
      </c>
      <c r="BK19" s="108">
        <v>0</v>
      </c>
      <c r="BL19" s="108">
        <v>0</v>
      </c>
      <c r="BM19" s="108">
        <v>0</v>
      </c>
      <c r="BN19" s="108">
        <v>0</v>
      </c>
      <c r="BO19" s="108">
        <v>0</v>
      </c>
      <c r="BP19" s="108">
        <v>0</v>
      </c>
      <c r="BQ19" s="108">
        <v>0</v>
      </c>
      <c r="BR19" s="108">
        <v>0</v>
      </c>
      <c r="BS19" s="108">
        <v>0</v>
      </c>
      <c r="BT19" s="108">
        <v>0</v>
      </c>
      <c r="BU19" s="108">
        <v>0</v>
      </c>
      <c r="BV19" s="108">
        <v>0</v>
      </c>
      <c r="BW19" s="108">
        <v>0</v>
      </c>
      <c r="BX19" s="108">
        <v>0</v>
      </c>
      <c r="BY19" s="108">
        <v>0</v>
      </c>
      <c r="BZ19" s="108">
        <v>0</v>
      </c>
      <c r="CA19" s="108">
        <v>0</v>
      </c>
      <c r="CB19" s="108">
        <v>0</v>
      </c>
      <c r="CC19" s="108">
        <v>0</v>
      </c>
      <c r="CD19" s="108">
        <v>0</v>
      </c>
      <c r="CE19" s="108">
        <v>0</v>
      </c>
      <c r="CF19" s="108">
        <v>0</v>
      </c>
      <c r="CG19" s="108">
        <v>0</v>
      </c>
      <c r="CH19" s="108">
        <v>0</v>
      </c>
      <c r="CI19" s="108">
        <v>0</v>
      </c>
      <c r="CJ19" s="108">
        <v>0</v>
      </c>
      <c r="CK19" s="108">
        <v>0</v>
      </c>
      <c r="CL19" s="108">
        <v>0</v>
      </c>
      <c r="CM19" s="108">
        <v>0</v>
      </c>
      <c r="CN19" s="108">
        <v>0</v>
      </c>
      <c r="CO19" s="108">
        <v>0</v>
      </c>
      <c r="CP19" s="108">
        <v>0</v>
      </c>
      <c r="CQ19" s="108">
        <v>0</v>
      </c>
      <c r="CR19" s="108">
        <v>0</v>
      </c>
      <c r="CS19" s="108">
        <v>0</v>
      </c>
      <c r="CT19" s="108">
        <v>0</v>
      </c>
      <c r="CU19" s="108">
        <v>0</v>
      </c>
      <c r="CV19" s="108">
        <v>0</v>
      </c>
      <c r="CW19" s="108">
        <v>0</v>
      </c>
      <c r="CX19" s="108">
        <v>0</v>
      </c>
      <c r="CY19" s="108">
        <v>0</v>
      </c>
      <c r="CZ19" s="108">
        <v>0</v>
      </c>
      <c r="DA19" s="108">
        <v>0</v>
      </c>
      <c r="DB19" s="108">
        <v>0</v>
      </c>
      <c r="DC19" s="108">
        <v>0</v>
      </c>
      <c r="DD19" s="108">
        <v>0</v>
      </c>
      <c r="DE19" s="108">
        <v>0</v>
      </c>
      <c r="DF19" s="108">
        <v>0</v>
      </c>
      <c r="DG19" s="108">
        <v>0</v>
      </c>
      <c r="DH19" s="108">
        <v>0</v>
      </c>
      <c r="DI19" s="108">
        <v>0</v>
      </c>
      <c r="DJ19" s="108">
        <v>0</v>
      </c>
      <c r="DK19" s="108">
        <v>0</v>
      </c>
      <c r="DL19" s="108">
        <v>0</v>
      </c>
      <c r="DM19" s="108">
        <v>0</v>
      </c>
      <c r="DN19" s="108">
        <v>0</v>
      </c>
      <c r="DO19" s="108">
        <v>0</v>
      </c>
      <c r="DP19" s="108">
        <v>0</v>
      </c>
      <c r="DQ19" s="108">
        <v>0</v>
      </c>
      <c r="DR19" s="108">
        <v>0</v>
      </c>
      <c r="DS19" s="108">
        <v>0</v>
      </c>
      <c r="DT19" s="108">
        <v>0</v>
      </c>
      <c r="DU19" s="108">
        <v>0</v>
      </c>
      <c r="DV19" s="108">
        <v>0</v>
      </c>
      <c r="DW19" s="108">
        <v>0</v>
      </c>
      <c r="DX19" s="108">
        <v>0</v>
      </c>
      <c r="DY19" s="108">
        <v>0</v>
      </c>
      <c r="DZ19" s="108">
        <v>0</v>
      </c>
      <c r="EA19" s="108">
        <v>0</v>
      </c>
      <c r="EB19" s="108">
        <v>0</v>
      </c>
      <c r="EC19" s="108">
        <v>0</v>
      </c>
      <c r="ED19" s="108">
        <v>0</v>
      </c>
      <c r="EE19" s="108">
        <v>0</v>
      </c>
      <c r="EF19" s="108">
        <v>0</v>
      </c>
      <c r="EG19" s="108">
        <v>0</v>
      </c>
      <c r="EH19" s="108">
        <v>0</v>
      </c>
      <c r="EI19" s="108">
        <v>0</v>
      </c>
      <c r="EJ19" s="108">
        <v>0</v>
      </c>
      <c r="EK19" s="108">
        <v>0</v>
      </c>
      <c r="EL19" s="108">
        <v>0</v>
      </c>
      <c r="EM19" s="108">
        <v>0</v>
      </c>
      <c r="EN19" s="108">
        <v>0</v>
      </c>
      <c r="EO19" s="108">
        <v>0</v>
      </c>
      <c r="EP19" s="108">
        <v>0</v>
      </c>
      <c r="EQ19" s="108">
        <v>0</v>
      </c>
      <c r="ER19" s="108">
        <v>0</v>
      </c>
      <c r="ES19" s="108">
        <v>0</v>
      </c>
      <c r="ET19" s="108">
        <v>0</v>
      </c>
      <c r="EU19" s="108">
        <v>0</v>
      </c>
      <c r="EV19" s="108">
        <v>0</v>
      </c>
      <c r="EW19" s="108">
        <v>0</v>
      </c>
      <c r="EX19" s="108">
        <v>0</v>
      </c>
      <c r="EY19" s="108">
        <v>0</v>
      </c>
      <c r="EZ19" s="108">
        <v>0</v>
      </c>
      <c r="FA19" s="108">
        <v>0</v>
      </c>
      <c r="FB19" s="108">
        <v>0</v>
      </c>
      <c r="FC19" s="108">
        <v>0</v>
      </c>
      <c r="FD19" s="108">
        <v>0</v>
      </c>
      <c r="FE19" s="108">
        <v>0</v>
      </c>
      <c r="FF19" s="108">
        <v>0</v>
      </c>
      <c r="FG19" s="108">
        <v>0</v>
      </c>
      <c r="FH19" s="108">
        <v>0</v>
      </c>
      <c r="FI19" s="108">
        <v>0</v>
      </c>
      <c r="FJ19" s="108">
        <v>0</v>
      </c>
      <c r="FK19" s="108">
        <v>0</v>
      </c>
      <c r="FL19" s="108">
        <v>0</v>
      </c>
      <c r="FM19" s="108">
        <v>0</v>
      </c>
      <c r="FN19" s="108">
        <v>0</v>
      </c>
      <c r="FO19" s="108">
        <v>0</v>
      </c>
      <c r="FP19" s="108">
        <v>0</v>
      </c>
      <c r="FQ19" s="108">
        <v>0</v>
      </c>
      <c r="FR19" s="108">
        <v>0</v>
      </c>
      <c r="FS19" s="108">
        <v>0</v>
      </c>
      <c r="FT19" s="108">
        <v>0</v>
      </c>
      <c r="FU19" s="108">
        <v>0</v>
      </c>
      <c r="FV19" s="108">
        <v>0</v>
      </c>
      <c r="FW19" s="108">
        <v>0</v>
      </c>
      <c r="FX19" s="108">
        <v>0</v>
      </c>
      <c r="FY19" s="108">
        <v>0</v>
      </c>
      <c r="FZ19" s="108">
        <v>0</v>
      </c>
      <c r="GA19" s="108">
        <v>0</v>
      </c>
      <c r="GB19" s="108">
        <v>0</v>
      </c>
      <c r="GC19" s="108">
        <v>0</v>
      </c>
      <c r="GD19" s="108">
        <v>0</v>
      </c>
      <c r="GE19" s="108">
        <v>0</v>
      </c>
      <c r="GF19" s="108">
        <v>0</v>
      </c>
      <c r="GG19" s="108">
        <v>0</v>
      </c>
      <c r="GH19" s="108">
        <v>0</v>
      </c>
      <c r="GI19" s="108">
        <v>0</v>
      </c>
      <c r="GJ19" s="108">
        <v>0</v>
      </c>
      <c r="GK19" s="108">
        <v>0</v>
      </c>
      <c r="GL19" s="108">
        <v>0</v>
      </c>
      <c r="GM19" s="108">
        <v>0</v>
      </c>
      <c r="GN19" s="108">
        <v>0</v>
      </c>
      <c r="GO19" s="108">
        <v>0</v>
      </c>
      <c r="GP19" s="108">
        <v>0</v>
      </c>
      <c r="GQ19" s="108">
        <v>0</v>
      </c>
      <c r="GR19" s="108">
        <v>0</v>
      </c>
      <c r="GS19" s="108">
        <v>0</v>
      </c>
      <c r="GT19" s="108">
        <v>0</v>
      </c>
      <c r="GU19" s="108">
        <v>0</v>
      </c>
      <c r="GV19" s="108">
        <v>0</v>
      </c>
      <c r="GW19" s="108">
        <v>0</v>
      </c>
      <c r="GX19" s="108">
        <v>0</v>
      </c>
      <c r="GY19" s="108">
        <v>0</v>
      </c>
      <c r="GZ19" s="108">
        <v>0</v>
      </c>
      <c r="HA19" s="108">
        <v>0</v>
      </c>
      <c r="HB19" s="108">
        <v>0</v>
      </c>
      <c r="HC19" s="108">
        <v>0</v>
      </c>
      <c r="HD19" s="108">
        <v>0</v>
      </c>
      <c r="HE19" s="108">
        <v>0</v>
      </c>
      <c r="HF19" s="108">
        <v>0</v>
      </c>
      <c r="HG19" s="108">
        <v>0</v>
      </c>
      <c r="HH19" s="108">
        <v>0</v>
      </c>
      <c r="HI19" s="108">
        <v>0</v>
      </c>
    </row>
    <row r="20" spans="1:217" s="82" customFormat="1" x14ac:dyDescent="0.2">
      <c r="A20" s="110" t="s">
        <v>71</v>
      </c>
      <c r="B20" s="111">
        <v>0</v>
      </c>
      <c r="C20" s="111">
        <v>0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  <c r="AC20" s="111">
        <v>0</v>
      </c>
      <c r="AD20" s="111">
        <v>0</v>
      </c>
      <c r="AE20" s="111">
        <v>0</v>
      </c>
      <c r="AF20" s="111">
        <v>0</v>
      </c>
      <c r="AG20" s="111">
        <v>0</v>
      </c>
      <c r="AH20" s="111">
        <v>0</v>
      </c>
      <c r="AI20" s="111">
        <v>0</v>
      </c>
      <c r="AJ20" s="111">
        <v>0</v>
      </c>
      <c r="AK20" s="111">
        <v>0</v>
      </c>
      <c r="AL20" s="111">
        <v>0</v>
      </c>
      <c r="AM20" s="111">
        <v>0</v>
      </c>
      <c r="AN20" s="111">
        <v>0</v>
      </c>
      <c r="AO20" s="111">
        <v>0</v>
      </c>
      <c r="AP20" s="111">
        <v>0</v>
      </c>
      <c r="AQ20" s="111">
        <v>0</v>
      </c>
      <c r="AR20" s="111">
        <v>0</v>
      </c>
      <c r="AS20" s="111">
        <v>0</v>
      </c>
      <c r="AT20" s="111">
        <v>0</v>
      </c>
      <c r="AU20" s="111">
        <v>0</v>
      </c>
      <c r="AV20" s="111">
        <v>0</v>
      </c>
      <c r="AW20" s="111">
        <v>0</v>
      </c>
      <c r="AX20" s="111">
        <v>0</v>
      </c>
      <c r="AY20" s="111">
        <v>0</v>
      </c>
      <c r="AZ20" s="111">
        <v>0</v>
      </c>
      <c r="BA20" s="111">
        <v>0</v>
      </c>
      <c r="BB20" s="111">
        <v>0</v>
      </c>
      <c r="BC20" s="111">
        <v>0</v>
      </c>
      <c r="BD20" s="111">
        <v>0</v>
      </c>
      <c r="BE20" s="111">
        <v>0</v>
      </c>
      <c r="BF20" s="111">
        <v>0</v>
      </c>
      <c r="BG20" s="111">
        <v>0</v>
      </c>
      <c r="BH20" s="111">
        <v>0</v>
      </c>
      <c r="BI20" s="111">
        <v>0</v>
      </c>
      <c r="BJ20" s="111">
        <v>0</v>
      </c>
      <c r="BK20" s="111">
        <v>0</v>
      </c>
      <c r="BL20" s="111">
        <v>0</v>
      </c>
      <c r="BM20" s="111">
        <v>0</v>
      </c>
      <c r="BN20" s="111">
        <v>0</v>
      </c>
      <c r="BO20" s="111">
        <v>0</v>
      </c>
      <c r="BP20" s="111">
        <v>0</v>
      </c>
      <c r="BQ20" s="111">
        <v>0</v>
      </c>
      <c r="BR20" s="111">
        <v>0</v>
      </c>
      <c r="BS20" s="111">
        <v>0</v>
      </c>
      <c r="BT20" s="111">
        <v>0</v>
      </c>
      <c r="BU20" s="111">
        <v>0</v>
      </c>
      <c r="BV20" s="111">
        <v>0</v>
      </c>
      <c r="BW20" s="111">
        <v>0</v>
      </c>
      <c r="BX20" s="111">
        <v>0</v>
      </c>
      <c r="BY20" s="111">
        <v>0</v>
      </c>
      <c r="BZ20" s="111">
        <v>0</v>
      </c>
      <c r="CA20" s="111">
        <v>0</v>
      </c>
      <c r="CB20" s="111">
        <v>0</v>
      </c>
      <c r="CC20" s="111">
        <v>0</v>
      </c>
      <c r="CD20" s="111">
        <v>0</v>
      </c>
      <c r="CE20" s="111">
        <v>0</v>
      </c>
      <c r="CF20" s="111">
        <v>0</v>
      </c>
      <c r="CG20" s="111">
        <v>0</v>
      </c>
      <c r="CH20" s="111">
        <v>0</v>
      </c>
      <c r="CI20" s="111">
        <v>0</v>
      </c>
      <c r="CJ20" s="111">
        <v>0</v>
      </c>
      <c r="CK20" s="111">
        <v>0</v>
      </c>
      <c r="CL20" s="111">
        <v>0</v>
      </c>
      <c r="CM20" s="111">
        <v>0</v>
      </c>
      <c r="CN20" s="111">
        <v>0</v>
      </c>
      <c r="CO20" s="111">
        <v>0</v>
      </c>
      <c r="CP20" s="111">
        <v>0</v>
      </c>
      <c r="CQ20" s="111">
        <v>0</v>
      </c>
      <c r="CR20" s="111">
        <v>0</v>
      </c>
      <c r="CS20" s="111">
        <v>0</v>
      </c>
      <c r="CT20" s="111">
        <v>0</v>
      </c>
      <c r="CU20" s="111">
        <v>0</v>
      </c>
      <c r="CV20" s="111">
        <v>0</v>
      </c>
      <c r="CW20" s="111">
        <v>0</v>
      </c>
      <c r="CX20" s="111">
        <v>0</v>
      </c>
      <c r="CY20" s="111">
        <v>0</v>
      </c>
      <c r="CZ20" s="111">
        <v>0</v>
      </c>
      <c r="DA20" s="111">
        <v>0</v>
      </c>
      <c r="DB20" s="111">
        <v>0</v>
      </c>
      <c r="DC20" s="111">
        <v>0</v>
      </c>
      <c r="DD20" s="111">
        <v>0</v>
      </c>
      <c r="DE20" s="111">
        <v>0</v>
      </c>
      <c r="DF20" s="111">
        <v>0</v>
      </c>
      <c r="DG20" s="111">
        <v>0</v>
      </c>
      <c r="DH20" s="111">
        <v>0</v>
      </c>
      <c r="DI20" s="111">
        <v>0</v>
      </c>
      <c r="DJ20" s="111">
        <v>0</v>
      </c>
      <c r="DK20" s="111">
        <v>0</v>
      </c>
      <c r="DL20" s="111">
        <v>0</v>
      </c>
      <c r="DM20" s="111">
        <v>0</v>
      </c>
      <c r="DN20" s="111">
        <v>0</v>
      </c>
      <c r="DO20" s="111">
        <v>0</v>
      </c>
      <c r="DP20" s="111">
        <v>0</v>
      </c>
      <c r="DQ20" s="111">
        <v>0</v>
      </c>
      <c r="DR20" s="111">
        <v>0</v>
      </c>
      <c r="DS20" s="111">
        <v>0</v>
      </c>
      <c r="DT20" s="111">
        <v>0</v>
      </c>
      <c r="DU20" s="111">
        <v>0</v>
      </c>
      <c r="DV20" s="111">
        <v>0</v>
      </c>
      <c r="DW20" s="111">
        <v>0</v>
      </c>
      <c r="DX20" s="111">
        <v>0</v>
      </c>
      <c r="DY20" s="111">
        <v>0</v>
      </c>
      <c r="DZ20" s="111">
        <v>0</v>
      </c>
      <c r="EA20" s="111">
        <v>0</v>
      </c>
      <c r="EB20" s="111">
        <v>0</v>
      </c>
      <c r="EC20" s="111">
        <v>0</v>
      </c>
      <c r="ED20" s="111">
        <v>0</v>
      </c>
      <c r="EE20" s="111">
        <v>0</v>
      </c>
      <c r="EF20" s="111">
        <v>0</v>
      </c>
      <c r="EG20" s="111">
        <v>0</v>
      </c>
      <c r="EH20" s="111">
        <v>0</v>
      </c>
      <c r="EI20" s="111">
        <v>0</v>
      </c>
      <c r="EJ20" s="111">
        <v>0</v>
      </c>
      <c r="EK20" s="111">
        <v>0</v>
      </c>
      <c r="EL20" s="111">
        <v>0</v>
      </c>
      <c r="EM20" s="111">
        <v>0</v>
      </c>
      <c r="EN20" s="111">
        <v>0</v>
      </c>
      <c r="EO20" s="111">
        <v>0</v>
      </c>
      <c r="EP20" s="111">
        <v>0</v>
      </c>
      <c r="EQ20" s="111">
        <v>0</v>
      </c>
      <c r="ER20" s="111">
        <v>0</v>
      </c>
      <c r="ES20" s="111">
        <v>0</v>
      </c>
      <c r="ET20" s="111">
        <v>0</v>
      </c>
      <c r="EU20" s="111">
        <v>0</v>
      </c>
      <c r="EV20" s="111">
        <v>0</v>
      </c>
      <c r="EW20" s="111">
        <v>0</v>
      </c>
      <c r="EX20" s="111">
        <v>0</v>
      </c>
      <c r="EY20" s="111">
        <v>0</v>
      </c>
      <c r="EZ20" s="111">
        <v>0</v>
      </c>
      <c r="FA20" s="111">
        <v>0</v>
      </c>
      <c r="FB20" s="111">
        <v>0</v>
      </c>
      <c r="FC20" s="111">
        <v>0</v>
      </c>
      <c r="FD20" s="111">
        <v>0</v>
      </c>
      <c r="FE20" s="111">
        <v>0</v>
      </c>
      <c r="FF20" s="111">
        <v>0</v>
      </c>
      <c r="FG20" s="111">
        <v>0</v>
      </c>
      <c r="FH20" s="111">
        <v>0</v>
      </c>
      <c r="FI20" s="111">
        <v>0</v>
      </c>
      <c r="FJ20" s="111">
        <v>0</v>
      </c>
      <c r="FK20" s="111">
        <v>0</v>
      </c>
      <c r="FL20" s="111">
        <v>0</v>
      </c>
      <c r="FM20" s="111">
        <v>0</v>
      </c>
      <c r="FN20" s="111">
        <v>0</v>
      </c>
      <c r="FO20" s="111">
        <v>0</v>
      </c>
      <c r="FP20" s="111">
        <v>0</v>
      </c>
      <c r="FQ20" s="111">
        <v>0</v>
      </c>
      <c r="FR20" s="111">
        <v>0</v>
      </c>
      <c r="FS20" s="111">
        <v>0</v>
      </c>
      <c r="FT20" s="111">
        <v>0</v>
      </c>
      <c r="FU20" s="111">
        <v>0</v>
      </c>
      <c r="FV20" s="111">
        <v>0</v>
      </c>
      <c r="FW20" s="111">
        <v>0</v>
      </c>
      <c r="FX20" s="111">
        <v>0</v>
      </c>
      <c r="FY20" s="111">
        <v>0</v>
      </c>
      <c r="FZ20" s="111">
        <v>0</v>
      </c>
      <c r="GA20" s="111">
        <v>0</v>
      </c>
      <c r="GB20" s="111">
        <v>0</v>
      </c>
      <c r="GC20" s="111">
        <v>0</v>
      </c>
      <c r="GD20" s="111">
        <v>0</v>
      </c>
      <c r="GE20" s="111">
        <v>0</v>
      </c>
      <c r="GF20" s="111">
        <v>0</v>
      </c>
      <c r="GG20" s="111">
        <v>0</v>
      </c>
      <c r="GH20" s="111">
        <v>0</v>
      </c>
      <c r="GI20" s="111">
        <v>0</v>
      </c>
      <c r="GJ20" s="111">
        <v>0</v>
      </c>
      <c r="GK20" s="111">
        <v>0</v>
      </c>
      <c r="GL20" s="111">
        <v>0</v>
      </c>
      <c r="GM20" s="111">
        <v>0</v>
      </c>
      <c r="GN20" s="111">
        <v>0</v>
      </c>
      <c r="GO20" s="111">
        <v>0</v>
      </c>
      <c r="GP20" s="111">
        <v>0</v>
      </c>
      <c r="GQ20" s="111">
        <v>0</v>
      </c>
      <c r="GR20" s="111">
        <v>0</v>
      </c>
      <c r="GS20" s="111">
        <v>0</v>
      </c>
      <c r="GT20" s="111">
        <v>0</v>
      </c>
      <c r="GU20" s="111">
        <v>0</v>
      </c>
      <c r="GV20" s="111">
        <v>0</v>
      </c>
      <c r="GW20" s="111">
        <v>0</v>
      </c>
      <c r="GX20" s="111">
        <v>0</v>
      </c>
      <c r="GY20" s="111">
        <v>0</v>
      </c>
      <c r="GZ20" s="111">
        <v>0</v>
      </c>
      <c r="HA20" s="111">
        <v>0</v>
      </c>
      <c r="HB20" s="111">
        <v>0</v>
      </c>
      <c r="HC20" s="111">
        <v>0</v>
      </c>
      <c r="HD20" s="111">
        <v>0</v>
      </c>
      <c r="HE20" s="111">
        <v>0</v>
      </c>
      <c r="HF20" s="111">
        <v>0</v>
      </c>
      <c r="HG20" s="111">
        <v>0</v>
      </c>
      <c r="HH20" s="111">
        <v>0</v>
      </c>
      <c r="HI20" s="111">
        <v>0</v>
      </c>
    </row>
    <row r="21" spans="1:217" s="82" customFormat="1" x14ac:dyDescent="0.2">
      <c r="A21" s="110" t="s">
        <v>72</v>
      </c>
      <c r="B21" s="111">
        <v>0</v>
      </c>
      <c r="C21" s="111">
        <v>0</v>
      </c>
      <c r="D21" s="111">
        <v>0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  <c r="AC21" s="111">
        <v>0</v>
      </c>
      <c r="AD21" s="111">
        <v>0</v>
      </c>
      <c r="AE21" s="111">
        <v>0</v>
      </c>
      <c r="AF21" s="111">
        <v>0</v>
      </c>
      <c r="AG21" s="111">
        <v>0</v>
      </c>
      <c r="AH21" s="111">
        <v>0</v>
      </c>
      <c r="AI21" s="111">
        <v>0</v>
      </c>
      <c r="AJ21" s="111">
        <v>0</v>
      </c>
      <c r="AK21" s="111">
        <v>0</v>
      </c>
      <c r="AL21" s="111">
        <v>0</v>
      </c>
      <c r="AM21" s="111">
        <v>0</v>
      </c>
      <c r="AN21" s="111">
        <v>0</v>
      </c>
      <c r="AO21" s="111">
        <v>0</v>
      </c>
      <c r="AP21" s="111">
        <v>0</v>
      </c>
      <c r="AQ21" s="111">
        <v>0</v>
      </c>
      <c r="AR21" s="111">
        <v>0</v>
      </c>
      <c r="AS21" s="111">
        <v>0</v>
      </c>
      <c r="AT21" s="111">
        <v>0</v>
      </c>
      <c r="AU21" s="111">
        <v>0</v>
      </c>
      <c r="AV21" s="111">
        <v>0</v>
      </c>
      <c r="AW21" s="111">
        <v>0</v>
      </c>
      <c r="AX21" s="111">
        <v>0</v>
      </c>
      <c r="AY21" s="111">
        <v>0</v>
      </c>
      <c r="AZ21" s="111">
        <v>0</v>
      </c>
      <c r="BA21" s="111">
        <v>0</v>
      </c>
      <c r="BB21" s="111">
        <v>0</v>
      </c>
      <c r="BC21" s="111">
        <v>0</v>
      </c>
      <c r="BD21" s="111">
        <v>0</v>
      </c>
      <c r="BE21" s="111">
        <v>0</v>
      </c>
      <c r="BF21" s="111">
        <v>0</v>
      </c>
      <c r="BG21" s="111">
        <v>0</v>
      </c>
      <c r="BH21" s="111">
        <v>0</v>
      </c>
      <c r="BI21" s="111">
        <v>0</v>
      </c>
      <c r="BJ21" s="111">
        <v>0</v>
      </c>
      <c r="BK21" s="111">
        <v>0</v>
      </c>
      <c r="BL21" s="111">
        <v>0</v>
      </c>
      <c r="BM21" s="111">
        <v>0</v>
      </c>
      <c r="BN21" s="111">
        <v>0</v>
      </c>
      <c r="BO21" s="111">
        <v>0</v>
      </c>
      <c r="BP21" s="111">
        <v>0</v>
      </c>
      <c r="BQ21" s="111">
        <v>0</v>
      </c>
      <c r="BR21" s="111">
        <v>0</v>
      </c>
      <c r="BS21" s="111">
        <v>0</v>
      </c>
      <c r="BT21" s="111">
        <v>0</v>
      </c>
      <c r="BU21" s="111">
        <v>0</v>
      </c>
      <c r="BV21" s="111">
        <v>0</v>
      </c>
      <c r="BW21" s="111">
        <v>0</v>
      </c>
      <c r="BX21" s="111">
        <v>0</v>
      </c>
      <c r="BY21" s="111">
        <v>0</v>
      </c>
      <c r="BZ21" s="111">
        <v>0</v>
      </c>
      <c r="CA21" s="111">
        <v>0</v>
      </c>
      <c r="CB21" s="111">
        <v>0</v>
      </c>
      <c r="CC21" s="111">
        <v>0</v>
      </c>
      <c r="CD21" s="111">
        <v>0</v>
      </c>
      <c r="CE21" s="111">
        <v>0</v>
      </c>
      <c r="CF21" s="111">
        <v>0</v>
      </c>
      <c r="CG21" s="111">
        <v>0</v>
      </c>
      <c r="CH21" s="111">
        <v>0</v>
      </c>
      <c r="CI21" s="111">
        <v>0</v>
      </c>
      <c r="CJ21" s="111">
        <v>0</v>
      </c>
      <c r="CK21" s="111">
        <v>0</v>
      </c>
      <c r="CL21" s="111">
        <v>0</v>
      </c>
      <c r="CM21" s="111">
        <v>0</v>
      </c>
      <c r="CN21" s="111">
        <v>0</v>
      </c>
      <c r="CO21" s="111">
        <v>0</v>
      </c>
      <c r="CP21" s="111">
        <v>0</v>
      </c>
      <c r="CQ21" s="111">
        <v>0</v>
      </c>
      <c r="CR21" s="111">
        <v>0</v>
      </c>
      <c r="CS21" s="111">
        <v>0</v>
      </c>
      <c r="CT21" s="111">
        <v>0</v>
      </c>
      <c r="CU21" s="111">
        <v>0</v>
      </c>
      <c r="CV21" s="111">
        <v>0</v>
      </c>
      <c r="CW21" s="111">
        <v>0</v>
      </c>
      <c r="CX21" s="111">
        <v>0</v>
      </c>
      <c r="CY21" s="111">
        <v>0</v>
      </c>
      <c r="CZ21" s="111">
        <v>0</v>
      </c>
      <c r="DA21" s="111">
        <v>0</v>
      </c>
      <c r="DB21" s="111">
        <v>0</v>
      </c>
      <c r="DC21" s="111">
        <v>0</v>
      </c>
      <c r="DD21" s="111">
        <v>0</v>
      </c>
      <c r="DE21" s="111">
        <v>0</v>
      </c>
      <c r="DF21" s="111">
        <v>0</v>
      </c>
      <c r="DG21" s="111">
        <v>0</v>
      </c>
      <c r="DH21" s="111">
        <v>0</v>
      </c>
      <c r="DI21" s="111">
        <v>0</v>
      </c>
      <c r="DJ21" s="111">
        <v>0</v>
      </c>
      <c r="DK21" s="111">
        <v>0</v>
      </c>
      <c r="DL21" s="111">
        <v>0</v>
      </c>
      <c r="DM21" s="111">
        <v>0</v>
      </c>
      <c r="DN21" s="111">
        <v>0</v>
      </c>
      <c r="DO21" s="111">
        <v>0</v>
      </c>
      <c r="DP21" s="111">
        <v>0</v>
      </c>
      <c r="DQ21" s="111">
        <v>0</v>
      </c>
      <c r="DR21" s="111">
        <v>0</v>
      </c>
      <c r="DS21" s="111">
        <v>0</v>
      </c>
      <c r="DT21" s="111">
        <v>0</v>
      </c>
      <c r="DU21" s="111">
        <v>0</v>
      </c>
      <c r="DV21" s="111">
        <v>0</v>
      </c>
      <c r="DW21" s="111">
        <v>0</v>
      </c>
      <c r="DX21" s="111">
        <v>0</v>
      </c>
      <c r="DY21" s="111">
        <v>0</v>
      </c>
      <c r="DZ21" s="111">
        <v>0</v>
      </c>
      <c r="EA21" s="111">
        <v>0</v>
      </c>
      <c r="EB21" s="111">
        <v>0</v>
      </c>
      <c r="EC21" s="111">
        <v>0</v>
      </c>
      <c r="ED21" s="111">
        <v>0</v>
      </c>
      <c r="EE21" s="111">
        <v>0</v>
      </c>
      <c r="EF21" s="111">
        <v>0</v>
      </c>
      <c r="EG21" s="111">
        <v>0</v>
      </c>
      <c r="EH21" s="111">
        <v>0</v>
      </c>
      <c r="EI21" s="111">
        <v>0</v>
      </c>
      <c r="EJ21" s="111">
        <v>0</v>
      </c>
      <c r="EK21" s="111">
        <v>0</v>
      </c>
      <c r="EL21" s="111">
        <v>0</v>
      </c>
      <c r="EM21" s="111">
        <v>0</v>
      </c>
      <c r="EN21" s="111">
        <v>0</v>
      </c>
      <c r="EO21" s="111">
        <v>0</v>
      </c>
      <c r="EP21" s="111">
        <v>0</v>
      </c>
      <c r="EQ21" s="111">
        <v>0</v>
      </c>
      <c r="ER21" s="111">
        <v>0</v>
      </c>
      <c r="ES21" s="111">
        <v>0</v>
      </c>
      <c r="ET21" s="111">
        <v>0</v>
      </c>
      <c r="EU21" s="111">
        <v>0</v>
      </c>
      <c r="EV21" s="111">
        <v>0</v>
      </c>
      <c r="EW21" s="111">
        <v>0</v>
      </c>
      <c r="EX21" s="111">
        <v>0</v>
      </c>
      <c r="EY21" s="111">
        <v>0</v>
      </c>
      <c r="EZ21" s="111">
        <v>0</v>
      </c>
      <c r="FA21" s="111">
        <v>0</v>
      </c>
      <c r="FB21" s="111">
        <v>0</v>
      </c>
      <c r="FC21" s="111">
        <v>0</v>
      </c>
      <c r="FD21" s="111">
        <v>0</v>
      </c>
      <c r="FE21" s="111">
        <v>0</v>
      </c>
      <c r="FF21" s="111">
        <v>0</v>
      </c>
      <c r="FG21" s="111">
        <v>0</v>
      </c>
      <c r="FH21" s="111">
        <v>0</v>
      </c>
      <c r="FI21" s="111">
        <v>0</v>
      </c>
      <c r="FJ21" s="111">
        <v>0</v>
      </c>
      <c r="FK21" s="111">
        <v>0</v>
      </c>
      <c r="FL21" s="111">
        <v>0</v>
      </c>
      <c r="FM21" s="111">
        <v>0</v>
      </c>
      <c r="FN21" s="111">
        <v>0</v>
      </c>
      <c r="FO21" s="111">
        <v>0</v>
      </c>
      <c r="FP21" s="111">
        <v>0</v>
      </c>
      <c r="FQ21" s="111">
        <v>0</v>
      </c>
      <c r="FR21" s="111">
        <v>0</v>
      </c>
      <c r="FS21" s="111">
        <v>0</v>
      </c>
      <c r="FT21" s="111">
        <v>0</v>
      </c>
      <c r="FU21" s="111">
        <v>0</v>
      </c>
      <c r="FV21" s="111">
        <v>0</v>
      </c>
      <c r="FW21" s="111">
        <v>0</v>
      </c>
      <c r="FX21" s="111">
        <v>0</v>
      </c>
      <c r="FY21" s="111">
        <v>0</v>
      </c>
      <c r="FZ21" s="111">
        <v>0</v>
      </c>
      <c r="GA21" s="111">
        <v>0</v>
      </c>
      <c r="GB21" s="111">
        <v>0</v>
      </c>
      <c r="GC21" s="111">
        <v>0</v>
      </c>
      <c r="GD21" s="111">
        <v>0</v>
      </c>
      <c r="GE21" s="111">
        <v>0</v>
      </c>
      <c r="GF21" s="111">
        <v>0</v>
      </c>
      <c r="GG21" s="111">
        <v>0</v>
      </c>
      <c r="GH21" s="111">
        <v>0</v>
      </c>
      <c r="GI21" s="111">
        <v>0</v>
      </c>
      <c r="GJ21" s="111">
        <v>0</v>
      </c>
      <c r="GK21" s="111">
        <v>0</v>
      </c>
      <c r="GL21" s="111">
        <v>0</v>
      </c>
      <c r="GM21" s="111">
        <v>0</v>
      </c>
      <c r="GN21" s="111">
        <v>0</v>
      </c>
      <c r="GO21" s="111">
        <v>0</v>
      </c>
      <c r="GP21" s="111">
        <v>0</v>
      </c>
      <c r="GQ21" s="111">
        <v>0</v>
      </c>
      <c r="GR21" s="111">
        <v>0</v>
      </c>
      <c r="GS21" s="111">
        <v>0</v>
      </c>
      <c r="GT21" s="111">
        <v>0</v>
      </c>
      <c r="GU21" s="111">
        <v>0</v>
      </c>
      <c r="GV21" s="111">
        <v>0</v>
      </c>
      <c r="GW21" s="111">
        <v>0</v>
      </c>
      <c r="GX21" s="111">
        <v>0</v>
      </c>
      <c r="GY21" s="111">
        <v>0</v>
      </c>
      <c r="GZ21" s="111">
        <v>0</v>
      </c>
      <c r="HA21" s="111">
        <v>0</v>
      </c>
      <c r="HB21" s="111">
        <v>0</v>
      </c>
      <c r="HC21" s="111">
        <v>0</v>
      </c>
      <c r="HD21" s="111">
        <v>0</v>
      </c>
      <c r="HE21" s="111">
        <v>0</v>
      </c>
      <c r="HF21" s="111">
        <v>0</v>
      </c>
      <c r="HG21" s="111">
        <v>0</v>
      </c>
      <c r="HH21" s="111">
        <v>0</v>
      </c>
      <c r="HI21" s="111">
        <v>0</v>
      </c>
    </row>
    <row r="22" spans="1:217" x14ac:dyDescent="0.2">
      <c r="A22" s="107" t="s">
        <v>73</v>
      </c>
      <c r="B22" s="108">
        <v>0</v>
      </c>
      <c r="C22" s="108">
        <v>0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108">
        <v>0</v>
      </c>
      <c r="R22" s="108">
        <v>0</v>
      </c>
      <c r="S22" s="108">
        <v>0</v>
      </c>
      <c r="T22" s="108">
        <v>0</v>
      </c>
      <c r="U22" s="108">
        <v>0</v>
      </c>
      <c r="V22" s="108">
        <v>0</v>
      </c>
      <c r="W22" s="108">
        <v>0</v>
      </c>
      <c r="X22" s="108">
        <v>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108">
        <v>0</v>
      </c>
      <c r="AH22" s="108">
        <v>0</v>
      </c>
      <c r="AI22" s="108">
        <v>0</v>
      </c>
      <c r="AJ22" s="108">
        <v>0</v>
      </c>
      <c r="AK22" s="108">
        <v>0</v>
      </c>
      <c r="AL22" s="108">
        <v>0</v>
      </c>
      <c r="AM22" s="108">
        <v>0</v>
      </c>
      <c r="AN22" s="108">
        <v>0</v>
      </c>
      <c r="AO22" s="108">
        <v>0</v>
      </c>
      <c r="AP22" s="108">
        <v>0</v>
      </c>
      <c r="AQ22" s="108">
        <v>0</v>
      </c>
      <c r="AR22" s="108">
        <v>0</v>
      </c>
      <c r="AS22" s="108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8">
        <v>0</v>
      </c>
      <c r="BO22" s="108">
        <v>0</v>
      </c>
      <c r="BP22" s="108">
        <v>0</v>
      </c>
      <c r="BQ22" s="108">
        <v>0</v>
      </c>
      <c r="BR22" s="108">
        <v>0</v>
      </c>
      <c r="BS22" s="108">
        <v>0</v>
      </c>
      <c r="BT22" s="108">
        <v>0</v>
      </c>
      <c r="BU22" s="108">
        <v>0</v>
      </c>
      <c r="BV22" s="108">
        <v>0</v>
      </c>
      <c r="BW22" s="108">
        <v>0</v>
      </c>
      <c r="BX22" s="108">
        <v>0</v>
      </c>
      <c r="BY22" s="108">
        <v>0</v>
      </c>
      <c r="BZ22" s="108">
        <v>0</v>
      </c>
      <c r="CA22" s="108">
        <v>0</v>
      </c>
      <c r="CB22" s="108">
        <v>0</v>
      </c>
      <c r="CC22" s="108">
        <v>0</v>
      </c>
      <c r="CD22" s="108">
        <v>0</v>
      </c>
      <c r="CE22" s="108">
        <v>0</v>
      </c>
      <c r="CF22" s="108">
        <v>0</v>
      </c>
      <c r="CG22" s="108">
        <v>0</v>
      </c>
      <c r="CH22" s="108">
        <v>0</v>
      </c>
      <c r="CI22" s="108">
        <v>0</v>
      </c>
      <c r="CJ22" s="108">
        <v>0</v>
      </c>
      <c r="CK22" s="108">
        <v>0</v>
      </c>
      <c r="CL22" s="108">
        <v>0</v>
      </c>
      <c r="CM22" s="108">
        <v>0</v>
      </c>
      <c r="CN22" s="108">
        <v>0</v>
      </c>
      <c r="CO22" s="108">
        <v>0</v>
      </c>
      <c r="CP22" s="108">
        <v>0</v>
      </c>
      <c r="CQ22" s="108">
        <v>0</v>
      </c>
      <c r="CR22" s="108">
        <v>0</v>
      </c>
      <c r="CS22" s="108">
        <v>0</v>
      </c>
      <c r="CT22" s="108">
        <v>0</v>
      </c>
      <c r="CU22" s="108">
        <v>0</v>
      </c>
      <c r="CV22" s="108">
        <v>0</v>
      </c>
      <c r="CW22" s="108">
        <v>0</v>
      </c>
      <c r="CX22" s="108">
        <v>0</v>
      </c>
      <c r="CY22" s="108">
        <v>0</v>
      </c>
      <c r="CZ22" s="108">
        <v>0</v>
      </c>
      <c r="DA22" s="108">
        <v>0</v>
      </c>
      <c r="DB22" s="108">
        <v>0</v>
      </c>
      <c r="DC22" s="108">
        <v>0</v>
      </c>
      <c r="DD22" s="108">
        <v>0</v>
      </c>
      <c r="DE22" s="108">
        <v>0</v>
      </c>
      <c r="DF22" s="108">
        <v>0</v>
      </c>
      <c r="DG22" s="108">
        <v>0</v>
      </c>
      <c r="DH22" s="108">
        <v>0</v>
      </c>
      <c r="DI22" s="108">
        <v>0</v>
      </c>
      <c r="DJ22" s="108">
        <v>0</v>
      </c>
      <c r="DK22" s="108">
        <v>0</v>
      </c>
      <c r="DL22" s="108">
        <v>0</v>
      </c>
      <c r="DM22" s="108">
        <v>0</v>
      </c>
      <c r="DN22" s="108">
        <v>0</v>
      </c>
      <c r="DO22" s="108">
        <v>0</v>
      </c>
      <c r="DP22" s="108">
        <v>0</v>
      </c>
      <c r="DQ22" s="108">
        <v>0</v>
      </c>
      <c r="DR22" s="108">
        <v>0</v>
      </c>
      <c r="DS22" s="108">
        <v>0</v>
      </c>
      <c r="DT22" s="108">
        <v>0</v>
      </c>
      <c r="DU22" s="108">
        <v>0</v>
      </c>
      <c r="DV22" s="108">
        <v>0</v>
      </c>
      <c r="DW22" s="108">
        <v>0</v>
      </c>
      <c r="DX22" s="108">
        <v>0</v>
      </c>
      <c r="DY22" s="108">
        <v>0</v>
      </c>
      <c r="DZ22" s="108">
        <v>0</v>
      </c>
      <c r="EA22" s="108">
        <v>0</v>
      </c>
      <c r="EB22" s="108">
        <v>0</v>
      </c>
      <c r="EC22" s="108">
        <v>0</v>
      </c>
      <c r="ED22" s="108">
        <v>0</v>
      </c>
      <c r="EE22" s="108">
        <v>0</v>
      </c>
      <c r="EF22" s="108">
        <v>0</v>
      </c>
      <c r="EG22" s="108">
        <v>0</v>
      </c>
      <c r="EH22" s="108">
        <v>0</v>
      </c>
      <c r="EI22" s="108">
        <v>0</v>
      </c>
      <c r="EJ22" s="108">
        <v>0</v>
      </c>
      <c r="EK22" s="108">
        <v>0</v>
      </c>
      <c r="EL22" s="108">
        <v>0</v>
      </c>
      <c r="EM22" s="108">
        <v>0</v>
      </c>
      <c r="EN22" s="108">
        <v>0</v>
      </c>
      <c r="EO22" s="108">
        <v>0</v>
      </c>
      <c r="EP22" s="108">
        <v>0</v>
      </c>
      <c r="EQ22" s="108">
        <v>0</v>
      </c>
      <c r="ER22" s="108">
        <v>0</v>
      </c>
      <c r="ES22" s="108">
        <v>0</v>
      </c>
      <c r="ET22" s="108">
        <v>0</v>
      </c>
      <c r="EU22" s="108">
        <v>0</v>
      </c>
      <c r="EV22" s="108">
        <v>0</v>
      </c>
      <c r="EW22" s="108">
        <v>0</v>
      </c>
      <c r="EX22" s="108">
        <v>0</v>
      </c>
      <c r="EY22" s="108">
        <v>0</v>
      </c>
      <c r="EZ22" s="108">
        <v>0</v>
      </c>
      <c r="FA22" s="108">
        <v>0</v>
      </c>
      <c r="FB22" s="108">
        <v>0</v>
      </c>
      <c r="FC22" s="108">
        <v>0</v>
      </c>
      <c r="FD22" s="108">
        <v>0</v>
      </c>
      <c r="FE22" s="108">
        <v>0</v>
      </c>
      <c r="FF22" s="108">
        <v>0</v>
      </c>
      <c r="FG22" s="108">
        <v>0</v>
      </c>
      <c r="FH22" s="108">
        <v>0</v>
      </c>
      <c r="FI22" s="108">
        <v>0</v>
      </c>
      <c r="FJ22" s="108">
        <v>0</v>
      </c>
      <c r="FK22" s="108">
        <v>0</v>
      </c>
      <c r="FL22" s="108">
        <v>0</v>
      </c>
      <c r="FM22" s="108">
        <v>0</v>
      </c>
      <c r="FN22" s="108">
        <v>0</v>
      </c>
      <c r="FO22" s="108">
        <v>0</v>
      </c>
      <c r="FP22" s="108">
        <v>0</v>
      </c>
      <c r="FQ22" s="108">
        <v>0</v>
      </c>
      <c r="FR22" s="108">
        <v>0</v>
      </c>
      <c r="FS22" s="108">
        <v>0</v>
      </c>
      <c r="FT22" s="108">
        <v>0</v>
      </c>
      <c r="FU22" s="108">
        <v>0</v>
      </c>
      <c r="FV22" s="108">
        <v>0</v>
      </c>
      <c r="FW22" s="108">
        <v>0</v>
      </c>
      <c r="FX22" s="108">
        <v>0</v>
      </c>
      <c r="FY22" s="108">
        <v>0</v>
      </c>
      <c r="FZ22" s="108">
        <v>0</v>
      </c>
      <c r="GA22" s="108">
        <v>0</v>
      </c>
      <c r="GB22" s="108">
        <v>0</v>
      </c>
      <c r="GC22" s="108">
        <v>0</v>
      </c>
      <c r="GD22" s="108">
        <v>0</v>
      </c>
      <c r="GE22" s="108">
        <v>0</v>
      </c>
      <c r="GF22" s="108">
        <v>0</v>
      </c>
      <c r="GG22" s="108">
        <v>0</v>
      </c>
      <c r="GH22" s="108">
        <v>0</v>
      </c>
      <c r="GI22" s="108">
        <v>0</v>
      </c>
      <c r="GJ22" s="108">
        <v>0</v>
      </c>
      <c r="GK22" s="108">
        <v>0</v>
      </c>
      <c r="GL22" s="108">
        <v>0</v>
      </c>
      <c r="GM22" s="108">
        <v>0</v>
      </c>
      <c r="GN22" s="108">
        <v>0</v>
      </c>
      <c r="GO22" s="108">
        <v>0</v>
      </c>
      <c r="GP22" s="108">
        <v>0</v>
      </c>
      <c r="GQ22" s="108">
        <v>0</v>
      </c>
      <c r="GR22" s="108">
        <v>0</v>
      </c>
      <c r="GS22" s="108">
        <v>0</v>
      </c>
      <c r="GT22" s="108">
        <v>0</v>
      </c>
      <c r="GU22" s="108">
        <v>0</v>
      </c>
      <c r="GV22" s="108">
        <v>0</v>
      </c>
      <c r="GW22" s="108">
        <v>0</v>
      </c>
      <c r="GX22" s="108">
        <v>0</v>
      </c>
      <c r="GY22" s="108">
        <v>0</v>
      </c>
      <c r="GZ22" s="108">
        <v>0</v>
      </c>
      <c r="HA22" s="108">
        <v>0</v>
      </c>
      <c r="HB22" s="108">
        <v>0</v>
      </c>
      <c r="HC22" s="108">
        <v>0</v>
      </c>
      <c r="HD22" s="108">
        <v>0</v>
      </c>
      <c r="HE22" s="108">
        <v>0</v>
      </c>
      <c r="HF22" s="108">
        <v>0</v>
      </c>
      <c r="HG22" s="108">
        <v>0</v>
      </c>
      <c r="HH22" s="108">
        <v>0</v>
      </c>
      <c r="HI22" s="108">
        <v>0</v>
      </c>
    </row>
    <row r="23" spans="1:217" x14ac:dyDescent="0.2">
      <c r="A23" s="107" t="s">
        <v>74</v>
      </c>
      <c r="B23" s="108">
        <v>0</v>
      </c>
      <c r="C23" s="108">
        <v>0</v>
      </c>
      <c r="D23" s="108">
        <v>0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0</v>
      </c>
      <c r="N23" s="108">
        <v>0</v>
      </c>
      <c r="O23" s="108">
        <v>0</v>
      </c>
      <c r="P23" s="108">
        <v>0</v>
      </c>
      <c r="Q23" s="108">
        <v>0</v>
      </c>
      <c r="R23" s="108">
        <v>0</v>
      </c>
      <c r="S23" s="108">
        <v>0</v>
      </c>
      <c r="T23" s="108">
        <v>0</v>
      </c>
      <c r="U23" s="108">
        <v>0</v>
      </c>
      <c r="V23" s="108">
        <v>0</v>
      </c>
      <c r="W23" s="108">
        <v>0</v>
      </c>
      <c r="X23" s="108">
        <v>0</v>
      </c>
      <c r="Y23" s="108">
        <v>0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v>0</v>
      </c>
      <c r="AF23" s="108">
        <v>0</v>
      </c>
      <c r="AG23" s="108">
        <v>0</v>
      </c>
      <c r="AH23" s="108">
        <v>0</v>
      </c>
      <c r="AI23" s="108">
        <v>0</v>
      </c>
      <c r="AJ23" s="108">
        <v>0</v>
      </c>
      <c r="AK23" s="108">
        <v>0</v>
      </c>
      <c r="AL23" s="108">
        <v>0</v>
      </c>
      <c r="AM23" s="108">
        <v>0</v>
      </c>
      <c r="AN23" s="108">
        <v>0</v>
      </c>
      <c r="AO23" s="108">
        <v>0</v>
      </c>
      <c r="AP23" s="108">
        <v>0</v>
      </c>
      <c r="AQ23" s="108">
        <v>0</v>
      </c>
      <c r="AR23" s="108">
        <v>0</v>
      </c>
      <c r="AS23" s="108">
        <v>0</v>
      </c>
      <c r="AT23" s="108">
        <v>0</v>
      </c>
      <c r="AU23" s="108">
        <v>0</v>
      </c>
      <c r="AV23" s="108">
        <v>0</v>
      </c>
      <c r="AW23" s="108">
        <v>0</v>
      </c>
      <c r="AX23" s="108">
        <v>0</v>
      </c>
      <c r="AY23" s="108">
        <v>0</v>
      </c>
      <c r="AZ23" s="108">
        <v>0</v>
      </c>
      <c r="BA23" s="108">
        <v>0</v>
      </c>
      <c r="BB23" s="108">
        <v>0</v>
      </c>
      <c r="BC23" s="108">
        <v>0</v>
      </c>
      <c r="BD23" s="108">
        <v>0</v>
      </c>
      <c r="BE23" s="108">
        <v>0</v>
      </c>
      <c r="BF23" s="108">
        <v>0</v>
      </c>
      <c r="BG23" s="108">
        <v>0</v>
      </c>
      <c r="BH23" s="108">
        <v>0</v>
      </c>
      <c r="BI23" s="108">
        <v>0</v>
      </c>
      <c r="BJ23" s="108">
        <v>0</v>
      </c>
      <c r="BK23" s="108">
        <v>0</v>
      </c>
      <c r="BL23" s="108">
        <v>0</v>
      </c>
      <c r="BM23" s="108">
        <v>0</v>
      </c>
      <c r="BN23" s="108">
        <v>0</v>
      </c>
      <c r="BO23" s="108">
        <v>0</v>
      </c>
      <c r="BP23" s="108">
        <v>0</v>
      </c>
      <c r="BQ23" s="108">
        <v>0</v>
      </c>
      <c r="BR23" s="108">
        <v>0</v>
      </c>
      <c r="BS23" s="108">
        <v>0</v>
      </c>
      <c r="BT23" s="108">
        <v>0</v>
      </c>
      <c r="BU23" s="108">
        <v>0</v>
      </c>
      <c r="BV23" s="108">
        <v>0</v>
      </c>
      <c r="BW23" s="108">
        <v>0</v>
      </c>
      <c r="BX23" s="108">
        <v>0</v>
      </c>
      <c r="BY23" s="108">
        <v>0</v>
      </c>
      <c r="BZ23" s="108">
        <v>0</v>
      </c>
      <c r="CA23" s="108">
        <v>0</v>
      </c>
      <c r="CB23" s="108">
        <v>0</v>
      </c>
      <c r="CC23" s="108">
        <v>0</v>
      </c>
      <c r="CD23" s="108">
        <v>0</v>
      </c>
      <c r="CE23" s="108">
        <v>0</v>
      </c>
      <c r="CF23" s="108">
        <v>0</v>
      </c>
      <c r="CG23" s="108">
        <v>0</v>
      </c>
      <c r="CH23" s="108">
        <v>0</v>
      </c>
      <c r="CI23" s="108">
        <v>0</v>
      </c>
      <c r="CJ23" s="108">
        <v>0</v>
      </c>
      <c r="CK23" s="108">
        <v>0</v>
      </c>
      <c r="CL23" s="108">
        <v>0</v>
      </c>
      <c r="CM23" s="108">
        <v>0</v>
      </c>
      <c r="CN23" s="108">
        <v>0</v>
      </c>
      <c r="CO23" s="108">
        <v>0</v>
      </c>
      <c r="CP23" s="108">
        <v>0</v>
      </c>
      <c r="CQ23" s="108">
        <v>0</v>
      </c>
      <c r="CR23" s="108">
        <v>0</v>
      </c>
      <c r="CS23" s="108">
        <v>0</v>
      </c>
      <c r="CT23" s="108">
        <v>0</v>
      </c>
      <c r="CU23" s="108">
        <v>0</v>
      </c>
      <c r="CV23" s="108">
        <v>0</v>
      </c>
      <c r="CW23" s="108">
        <v>0</v>
      </c>
      <c r="CX23" s="108">
        <v>0</v>
      </c>
      <c r="CY23" s="108">
        <v>0</v>
      </c>
      <c r="CZ23" s="108">
        <v>0</v>
      </c>
      <c r="DA23" s="108">
        <v>0</v>
      </c>
      <c r="DB23" s="108">
        <v>0</v>
      </c>
      <c r="DC23" s="108">
        <v>0</v>
      </c>
      <c r="DD23" s="108">
        <v>0</v>
      </c>
      <c r="DE23" s="108">
        <v>0</v>
      </c>
      <c r="DF23" s="108">
        <v>0</v>
      </c>
      <c r="DG23" s="108">
        <v>0</v>
      </c>
      <c r="DH23" s="108">
        <v>0</v>
      </c>
      <c r="DI23" s="108">
        <v>0</v>
      </c>
      <c r="DJ23" s="108">
        <v>0</v>
      </c>
      <c r="DK23" s="108">
        <v>0</v>
      </c>
      <c r="DL23" s="108">
        <v>0</v>
      </c>
      <c r="DM23" s="108">
        <v>0</v>
      </c>
      <c r="DN23" s="108">
        <v>0</v>
      </c>
      <c r="DO23" s="108">
        <v>0</v>
      </c>
      <c r="DP23" s="108">
        <v>0</v>
      </c>
      <c r="DQ23" s="108">
        <v>0</v>
      </c>
      <c r="DR23" s="108">
        <v>0</v>
      </c>
      <c r="DS23" s="108">
        <v>0</v>
      </c>
      <c r="DT23" s="108">
        <v>0</v>
      </c>
      <c r="DU23" s="108">
        <v>0</v>
      </c>
      <c r="DV23" s="108">
        <v>0</v>
      </c>
      <c r="DW23" s="108">
        <v>0</v>
      </c>
      <c r="DX23" s="108">
        <v>0</v>
      </c>
      <c r="DY23" s="108">
        <v>0</v>
      </c>
      <c r="DZ23" s="108">
        <v>0</v>
      </c>
      <c r="EA23" s="108">
        <v>0</v>
      </c>
      <c r="EB23" s="108">
        <v>0</v>
      </c>
      <c r="EC23" s="108">
        <v>0</v>
      </c>
      <c r="ED23" s="108">
        <v>0</v>
      </c>
      <c r="EE23" s="108">
        <v>0</v>
      </c>
      <c r="EF23" s="108">
        <v>0</v>
      </c>
      <c r="EG23" s="108">
        <v>0</v>
      </c>
      <c r="EH23" s="108">
        <v>0</v>
      </c>
      <c r="EI23" s="108">
        <v>0</v>
      </c>
      <c r="EJ23" s="108">
        <v>0</v>
      </c>
      <c r="EK23" s="108">
        <v>0</v>
      </c>
      <c r="EL23" s="108">
        <v>0</v>
      </c>
      <c r="EM23" s="108">
        <v>0</v>
      </c>
      <c r="EN23" s="108">
        <v>0</v>
      </c>
      <c r="EO23" s="108">
        <v>0</v>
      </c>
      <c r="EP23" s="108">
        <v>0</v>
      </c>
      <c r="EQ23" s="108">
        <v>0</v>
      </c>
      <c r="ER23" s="108">
        <v>0</v>
      </c>
      <c r="ES23" s="108">
        <v>0</v>
      </c>
      <c r="ET23" s="108">
        <v>0</v>
      </c>
      <c r="EU23" s="108">
        <v>0</v>
      </c>
      <c r="EV23" s="108">
        <v>0</v>
      </c>
      <c r="EW23" s="108">
        <v>0</v>
      </c>
      <c r="EX23" s="108">
        <v>0</v>
      </c>
      <c r="EY23" s="108">
        <v>0</v>
      </c>
      <c r="EZ23" s="108">
        <v>0</v>
      </c>
      <c r="FA23" s="108">
        <v>0</v>
      </c>
      <c r="FB23" s="108">
        <v>0</v>
      </c>
      <c r="FC23" s="108">
        <v>0</v>
      </c>
      <c r="FD23" s="108">
        <v>0</v>
      </c>
      <c r="FE23" s="108">
        <v>0</v>
      </c>
      <c r="FF23" s="108">
        <v>0</v>
      </c>
      <c r="FG23" s="108">
        <v>0</v>
      </c>
      <c r="FH23" s="108">
        <v>0</v>
      </c>
      <c r="FI23" s="108">
        <v>0</v>
      </c>
      <c r="FJ23" s="108">
        <v>0</v>
      </c>
      <c r="FK23" s="108">
        <v>0</v>
      </c>
      <c r="FL23" s="108">
        <v>0</v>
      </c>
      <c r="FM23" s="108">
        <v>0</v>
      </c>
      <c r="FN23" s="108">
        <v>0</v>
      </c>
      <c r="FO23" s="108">
        <v>0</v>
      </c>
      <c r="FP23" s="108">
        <v>0</v>
      </c>
      <c r="FQ23" s="108">
        <v>0</v>
      </c>
      <c r="FR23" s="108">
        <v>0</v>
      </c>
      <c r="FS23" s="108">
        <v>0</v>
      </c>
      <c r="FT23" s="108">
        <v>0</v>
      </c>
      <c r="FU23" s="108">
        <v>0</v>
      </c>
      <c r="FV23" s="108">
        <v>0</v>
      </c>
      <c r="FW23" s="108">
        <v>0</v>
      </c>
      <c r="FX23" s="108">
        <v>0</v>
      </c>
      <c r="FY23" s="108">
        <v>0</v>
      </c>
      <c r="FZ23" s="108">
        <v>0</v>
      </c>
      <c r="GA23" s="108">
        <v>0</v>
      </c>
      <c r="GB23" s="108">
        <v>0</v>
      </c>
      <c r="GC23" s="108">
        <v>0</v>
      </c>
      <c r="GD23" s="108">
        <v>0</v>
      </c>
      <c r="GE23" s="108">
        <v>0</v>
      </c>
      <c r="GF23" s="108">
        <v>0</v>
      </c>
      <c r="GG23" s="108">
        <v>0</v>
      </c>
      <c r="GH23" s="108">
        <v>0</v>
      </c>
      <c r="GI23" s="108">
        <v>0</v>
      </c>
      <c r="GJ23" s="108">
        <v>0</v>
      </c>
      <c r="GK23" s="108">
        <v>0</v>
      </c>
      <c r="GL23" s="108">
        <v>0</v>
      </c>
      <c r="GM23" s="108">
        <v>0</v>
      </c>
      <c r="GN23" s="108">
        <v>0</v>
      </c>
      <c r="GO23" s="108">
        <v>0</v>
      </c>
      <c r="GP23" s="108">
        <v>0</v>
      </c>
      <c r="GQ23" s="108">
        <v>0</v>
      </c>
      <c r="GR23" s="108">
        <v>0</v>
      </c>
      <c r="GS23" s="108">
        <v>0</v>
      </c>
      <c r="GT23" s="108">
        <v>0</v>
      </c>
      <c r="GU23" s="108">
        <v>0</v>
      </c>
      <c r="GV23" s="108">
        <v>0</v>
      </c>
      <c r="GW23" s="108">
        <v>0</v>
      </c>
      <c r="GX23" s="108">
        <v>0</v>
      </c>
      <c r="GY23" s="108">
        <v>0</v>
      </c>
      <c r="GZ23" s="108">
        <v>0</v>
      </c>
      <c r="HA23" s="108">
        <v>0</v>
      </c>
      <c r="HB23" s="108">
        <v>0</v>
      </c>
      <c r="HC23" s="108">
        <v>0</v>
      </c>
      <c r="HD23" s="108">
        <v>0</v>
      </c>
      <c r="HE23" s="108">
        <v>0</v>
      </c>
      <c r="HF23" s="108">
        <v>0</v>
      </c>
      <c r="HG23" s="108">
        <v>0</v>
      </c>
      <c r="HH23" s="108">
        <v>0</v>
      </c>
      <c r="HI23" s="108">
        <v>0</v>
      </c>
    </row>
    <row r="24" spans="1:217" x14ac:dyDescent="0.2">
      <c r="A24" s="107" t="s">
        <v>75</v>
      </c>
      <c r="B24" s="108">
        <v>0</v>
      </c>
      <c r="C24" s="108">
        <v>0</v>
      </c>
      <c r="D24" s="108">
        <v>0</v>
      </c>
      <c r="E24" s="108">
        <v>0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  <c r="P24" s="108">
        <v>0</v>
      </c>
      <c r="Q24" s="108">
        <v>0</v>
      </c>
      <c r="R24" s="108">
        <v>0</v>
      </c>
      <c r="S24" s="108">
        <v>0</v>
      </c>
      <c r="T24" s="108">
        <v>0</v>
      </c>
      <c r="U24" s="108">
        <v>0</v>
      </c>
      <c r="V24" s="108">
        <v>0</v>
      </c>
      <c r="W24" s="108">
        <v>0</v>
      </c>
      <c r="X24" s="108">
        <v>0</v>
      </c>
      <c r="Y24" s="108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v>0</v>
      </c>
      <c r="AF24" s="108">
        <v>0</v>
      </c>
      <c r="AG24" s="108">
        <v>0</v>
      </c>
      <c r="AH24" s="108">
        <v>0</v>
      </c>
      <c r="AI24" s="108">
        <v>0</v>
      </c>
      <c r="AJ24" s="108">
        <v>0</v>
      </c>
      <c r="AK24" s="108">
        <v>0</v>
      </c>
      <c r="AL24" s="108">
        <v>0</v>
      </c>
      <c r="AM24" s="108">
        <v>0</v>
      </c>
      <c r="AN24" s="108">
        <v>0</v>
      </c>
      <c r="AO24" s="108">
        <v>0</v>
      </c>
      <c r="AP24" s="108">
        <v>0</v>
      </c>
      <c r="AQ24" s="108">
        <v>0</v>
      </c>
      <c r="AR24" s="108">
        <v>0</v>
      </c>
      <c r="AS24" s="108">
        <v>0</v>
      </c>
      <c r="AT24" s="108">
        <v>0</v>
      </c>
      <c r="AU24" s="108">
        <v>0</v>
      </c>
      <c r="AV24" s="108">
        <v>0</v>
      </c>
      <c r="AW24" s="108">
        <v>0</v>
      </c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108">
        <v>0</v>
      </c>
      <c r="BF24" s="108">
        <v>0</v>
      </c>
      <c r="BG24" s="108">
        <v>0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8">
        <v>0</v>
      </c>
      <c r="BO24" s="108">
        <v>0</v>
      </c>
      <c r="BP24" s="108">
        <v>0</v>
      </c>
      <c r="BQ24" s="108">
        <v>0</v>
      </c>
      <c r="BR24" s="108">
        <v>0</v>
      </c>
      <c r="BS24" s="108">
        <v>0</v>
      </c>
      <c r="BT24" s="108">
        <v>0</v>
      </c>
      <c r="BU24" s="108">
        <v>0</v>
      </c>
      <c r="BV24" s="108">
        <v>0</v>
      </c>
      <c r="BW24" s="108">
        <v>0</v>
      </c>
      <c r="BX24" s="108">
        <v>0</v>
      </c>
      <c r="BY24" s="108">
        <v>0</v>
      </c>
      <c r="BZ24" s="108">
        <v>0</v>
      </c>
      <c r="CA24" s="108">
        <v>0</v>
      </c>
      <c r="CB24" s="108">
        <v>0</v>
      </c>
      <c r="CC24" s="108">
        <v>0</v>
      </c>
      <c r="CD24" s="108">
        <v>0</v>
      </c>
      <c r="CE24" s="108">
        <v>0</v>
      </c>
      <c r="CF24" s="108">
        <v>0</v>
      </c>
      <c r="CG24" s="108">
        <v>0</v>
      </c>
      <c r="CH24" s="108">
        <v>0</v>
      </c>
      <c r="CI24" s="108">
        <v>0</v>
      </c>
      <c r="CJ24" s="108">
        <v>0</v>
      </c>
      <c r="CK24" s="108">
        <v>0</v>
      </c>
      <c r="CL24" s="108">
        <v>0</v>
      </c>
      <c r="CM24" s="108">
        <v>0</v>
      </c>
      <c r="CN24" s="108">
        <v>0</v>
      </c>
      <c r="CO24" s="108">
        <v>0</v>
      </c>
      <c r="CP24" s="108">
        <v>0</v>
      </c>
      <c r="CQ24" s="108">
        <v>0</v>
      </c>
      <c r="CR24" s="108">
        <v>0</v>
      </c>
      <c r="CS24" s="108">
        <v>0</v>
      </c>
      <c r="CT24" s="108">
        <v>0</v>
      </c>
      <c r="CU24" s="108">
        <v>0</v>
      </c>
      <c r="CV24" s="108">
        <v>0</v>
      </c>
      <c r="CW24" s="108">
        <v>0</v>
      </c>
      <c r="CX24" s="108">
        <v>0</v>
      </c>
      <c r="CY24" s="108">
        <v>0</v>
      </c>
      <c r="CZ24" s="108">
        <v>0</v>
      </c>
      <c r="DA24" s="108">
        <v>0</v>
      </c>
      <c r="DB24" s="108">
        <v>0</v>
      </c>
      <c r="DC24" s="108">
        <v>0</v>
      </c>
      <c r="DD24" s="108">
        <v>0</v>
      </c>
      <c r="DE24" s="108">
        <v>0</v>
      </c>
      <c r="DF24" s="108">
        <v>0</v>
      </c>
      <c r="DG24" s="108">
        <v>0</v>
      </c>
      <c r="DH24" s="108">
        <v>0</v>
      </c>
      <c r="DI24" s="108">
        <v>0</v>
      </c>
      <c r="DJ24" s="108">
        <v>0</v>
      </c>
      <c r="DK24" s="108">
        <v>0</v>
      </c>
      <c r="DL24" s="108">
        <v>0</v>
      </c>
      <c r="DM24" s="108">
        <v>0</v>
      </c>
      <c r="DN24" s="108">
        <v>0</v>
      </c>
      <c r="DO24" s="108">
        <v>0</v>
      </c>
      <c r="DP24" s="108">
        <v>0</v>
      </c>
      <c r="DQ24" s="108">
        <v>0</v>
      </c>
      <c r="DR24" s="108">
        <v>0</v>
      </c>
      <c r="DS24" s="108">
        <v>0</v>
      </c>
      <c r="DT24" s="108">
        <v>0</v>
      </c>
      <c r="DU24" s="108">
        <v>0</v>
      </c>
      <c r="DV24" s="108">
        <v>0</v>
      </c>
      <c r="DW24" s="108">
        <v>0</v>
      </c>
      <c r="DX24" s="108">
        <v>0</v>
      </c>
      <c r="DY24" s="108">
        <v>0</v>
      </c>
      <c r="DZ24" s="108">
        <v>0</v>
      </c>
      <c r="EA24" s="108">
        <v>0</v>
      </c>
      <c r="EB24" s="108">
        <v>0</v>
      </c>
      <c r="EC24" s="108">
        <v>0</v>
      </c>
      <c r="ED24" s="108">
        <v>0</v>
      </c>
      <c r="EE24" s="108">
        <v>0</v>
      </c>
      <c r="EF24" s="108">
        <v>0</v>
      </c>
      <c r="EG24" s="108">
        <v>0</v>
      </c>
      <c r="EH24" s="108">
        <v>0</v>
      </c>
      <c r="EI24" s="108">
        <v>0</v>
      </c>
      <c r="EJ24" s="108">
        <v>0</v>
      </c>
      <c r="EK24" s="108">
        <v>0</v>
      </c>
      <c r="EL24" s="108">
        <v>0</v>
      </c>
      <c r="EM24" s="108">
        <v>0</v>
      </c>
      <c r="EN24" s="108">
        <v>0</v>
      </c>
      <c r="EO24" s="108">
        <v>0</v>
      </c>
      <c r="EP24" s="108">
        <v>0</v>
      </c>
      <c r="EQ24" s="108">
        <v>0</v>
      </c>
      <c r="ER24" s="108">
        <v>0</v>
      </c>
      <c r="ES24" s="108">
        <v>0</v>
      </c>
      <c r="ET24" s="108">
        <v>0</v>
      </c>
      <c r="EU24" s="108">
        <v>0</v>
      </c>
      <c r="EV24" s="108">
        <v>0</v>
      </c>
      <c r="EW24" s="108">
        <v>0</v>
      </c>
      <c r="EX24" s="108">
        <v>0</v>
      </c>
      <c r="EY24" s="108">
        <v>0</v>
      </c>
      <c r="EZ24" s="108">
        <v>0</v>
      </c>
      <c r="FA24" s="108">
        <v>0</v>
      </c>
      <c r="FB24" s="108">
        <v>0</v>
      </c>
      <c r="FC24" s="108">
        <v>0</v>
      </c>
      <c r="FD24" s="108">
        <v>0</v>
      </c>
      <c r="FE24" s="108">
        <v>0</v>
      </c>
      <c r="FF24" s="108">
        <v>0</v>
      </c>
      <c r="FG24" s="108">
        <v>0</v>
      </c>
      <c r="FH24" s="108">
        <v>0</v>
      </c>
      <c r="FI24" s="108">
        <v>0</v>
      </c>
      <c r="FJ24" s="108">
        <v>0</v>
      </c>
      <c r="FK24" s="108">
        <v>0</v>
      </c>
      <c r="FL24" s="108">
        <v>0</v>
      </c>
      <c r="FM24" s="108">
        <v>0</v>
      </c>
      <c r="FN24" s="108">
        <v>0</v>
      </c>
      <c r="FO24" s="108">
        <v>0</v>
      </c>
      <c r="FP24" s="108">
        <v>0</v>
      </c>
      <c r="FQ24" s="108">
        <v>0</v>
      </c>
      <c r="FR24" s="108">
        <v>0</v>
      </c>
      <c r="FS24" s="108">
        <v>0</v>
      </c>
      <c r="FT24" s="108">
        <v>0</v>
      </c>
      <c r="FU24" s="108">
        <v>0</v>
      </c>
      <c r="FV24" s="108">
        <v>0</v>
      </c>
      <c r="FW24" s="108">
        <v>0</v>
      </c>
      <c r="FX24" s="108">
        <v>0</v>
      </c>
      <c r="FY24" s="108">
        <v>0</v>
      </c>
      <c r="FZ24" s="108">
        <v>0</v>
      </c>
      <c r="GA24" s="108">
        <v>0</v>
      </c>
      <c r="GB24" s="108">
        <v>0</v>
      </c>
      <c r="GC24" s="108">
        <v>0</v>
      </c>
      <c r="GD24" s="108">
        <v>0</v>
      </c>
      <c r="GE24" s="108">
        <v>0</v>
      </c>
      <c r="GF24" s="108">
        <v>0</v>
      </c>
      <c r="GG24" s="108">
        <v>0</v>
      </c>
      <c r="GH24" s="108">
        <v>0</v>
      </c>
      <c r="GI24" s="108">
        <v>0</v>
      </c>
      <c r="GJ24" s="108">
        <v>0</v>
      </c>
      <c r="GK24" s="108">
        <v>0</v>
      </c>
      <c r="GL24" s="108">
        <v>0</v>
      </c>
      <c r="GM24" s="108">
        <v>0</v>
      </c>
      <c r="GN24" s="108">
        <v>0</v>
      </c>
      <c r="GO24" s="108">
        <v>0</v>
      </c>
      <c r="GP24" s="108">
        <v>0</v>
      </c>
      <c r="GQ24" s="108">
        <v>0</v>
      </c>
      <c r="GR24" s="108">
        <v>0</v>
      </c>
      <c r="GS24" s="108">
        <v>0</v>
      </c>
      <c r="GT24" s="108">
        <v>0</v>
      </c>
      <c r="GU24" s="108">
        <v>0</v>
      </c>
      <c r="GV24" s="108">
        <v>0</v>
      </c>
      <c r="GW24" s="108">
        <v>0</v>
      </c>
      <c r="GX24" s="108">
        <v>0</v>
      </c>
      <c r="GY24" s="108">
        <v>0</v>
      </c>
      <c r="GZ24" s="108">
        <v>0</v>
      </c>
      <c r="HA24" s="108">
        <v>0</v>
      </c>
      <c r="HB24" s="108">
        <v>0</v>
      </c>
      <c r="HC24" s="108">
        <v>0</v>
      </c>
      <c r="HD24" s="108">
        <v>0</v>
      </c>
      <c r="HE24" s="108">
        <v>0</v>
      </c>
      <c r="HF24" s="108">
        <v>0</v>
      </c>
      <c r="HG24" s="108">
        <v>0</v>
      </c>
      <c r="HH24" s="108">
        <v>0</v>
      </c>
      <c r="HI24" s="108">
        <v>0</v>
      </c>
    </row>
    <row r="25" spans="1:217" x14ac:dyDescent="0.2">
      <c r="A25" s="107" t="s">
        <v>76</v>
      </c>
      <c r="B25" s="108">
        <v>0</v>
      </c>
      <c r="C25" s="108">
        <v>0</v>
      </c>
      <c r="D25" s="108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8">
        <v>0</v>
      </c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v>0</v>
      </c>
      <c r="R25" s="108">
        <v>0</v>
      </c>
      <c r="S25" s="108">
        <v>0</v>
      </c>
      <c r="T25" s="108">
        <v>0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8">
        <v>0</v>
      </c>
      <c r="AA25" s="108">
        <v>0</v>
      </c>
      <c r="AB25" s="108">
        <v>0</v>
      </c>
      <c r="AC25" s="108">
        <v>0</v>
      </c>
      <c r="AD25" s="108">
        <v>0</v>
      </c>
      <c r="AE25" s="108">
        <v>0</v>
      </c>
      <c r="AF25" s="108">
        <v>0</v>
      </c>
      <c r="AG25" s="108">
        <v>0</v>
      </c>
      <c r="AH25" s="108">
        <v>0</v>
      </c>
      <c r="AI25" s="108">
        <v>0</v>
      </c>
      <c r="AJ25" s="108">
        <v>0</v>
      </c>
      <c r="AK25" s="108">
        <v>0</v>
      </c>
      <c r="AL25" s="108">
        <v>0</v>
      </c>
      <c r="AM25" s="108">
        <v>0</v>
      </c>
      <c r="AN25" s="108">
        <v>0</v>
      </c>
      <c r="AO25" s="108">
        <v>0</v>
      </c>
      <c r="AP25" s="108">
        <v>0</v>
      </c>
      <c r="AQ25" s="108">
        <v>0</v>
      </c>
      <c r="AR25" s="108">
        <v>0</v>
      </c>
      <c r="AS25" s="108">
        <v>0</v>
      </c>
      <c r="AT25" s="108">
        <v>0</v>
      </c>
      <c r="AU25" s="108">
        <v>0</v>
      </c>
      <c r="AV25" s="108">
        <v>0</v>
      </c>
      <c r="AW25" s="108">
        <v>0</v>
      </c>
      <c r="AX25" s="108">
        <v>0</v>
      </c>
      <c r="AY25" s="108">
        <v>0</v>
      </c>
      <c r="AZ25" s="108">
        <v>0</v>
      </c>
      <c r="BA25" s="108">
        <v>0</v>
      </c>
      <c r="BB25" s="108">
        <v>0</v>
      </c>
      <c r="BC25" s="108">
        <v>0</v>
      </c>
      <c r="BD25" s="108">
        <v>0</v>
      </c>
      <c r="BE25" s="108">
        <v>0</v>
      </c>
      <c r="BF25" s="108">
        <v>0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0</v>
      </c>
      <c r="BM25" s="108">
        <v>0</v>
      </c>
      <c r="BN25" s="108">
        <v>0</v>
      </c>
      <c r="BO25" s="108">
        <v>0</v>
      </c>
      <c r="BP25" s="108">
        <v>0</v>
      </c>
      <c r="BQ25" s="108">
        <v>0</v>
      </c>
      <c r="BR25" s="108">
        <v>0</v>
      </c>
      <c r="BS25" s="108">
        <v>0</v>
      </c>
      <c r="BT25" s="108">
        <v>0</v>
      </c>
      <c r="BU25" s="108">
        <v>0</v>
      </c>
      <c r="BV25" s="108">
        <v>0</v>
      </c>
      <c r="BW25" s="108">
        <v>0</v>
      </c>
      <c r="BX25" s="108">
        <v>0</v>
      </c>
      <c r="BY25" s="108">
        <v>0</v>
      </c>
      <c r="BZ25" s="108">
        <v>0</v>
      </c>
      <c r="CA25" s="108">
        <v>0</v>
      </c>
      <c r="CB25" s="108">
        <v>0</v>
      </c>
      <c r="CC25" s="108">
        <v>0</v>
      </c>
      <c r="CD25" s="108">
        <v>0</v>
      </c>
      <c r="CE25" s="108">
        <v>0</v>
      </c>
      <c r="CF25" s="108">
        <v>0</v>
      </c>
      <c r="CG25" s="108">
        <v>0</v>
      </c>
      <c r="CH25" s="108">
        <v>0</v>
      </c>
      <c r="CI25" s="108">
        <v>0</v>
      </c>
      <c r="CJ25" s="108">
        <v>0</v>
      </c>
      <c r="CK25" s="108">
        <v>0</v>
      </c>
      <c r="CL25" s="108">
        <v>0</v>
      </c>
      <c r="CM25" s="108">
        <v>0</v>
      </c>
      <c r="CN25" s="108">
        <v>0</v>
      </c>
      <c r="CO25" s="108">
        <v>0</v>
      </c>
      <c r="CP25" s="108">
        <v>0</v>
      </c>
      <c r="CQ25" s="108">
        <v>0</v>
      </c>
      <c r="CR25" s="108">
        <v>0</v>
      </c>
      <c r="CS25" s="108">
        <v>0</v>
      </c>
      <c r="CT25" s="108">
        <v>0</v>
      </c>
      <c r="CU25" s="108">
        <v>0</v>
      </c>
      <c r="CV25" s="108">
        <v>0</v>
      </c>
      <c r="CW25" s="108">
        <v>0</v>
      </c>
      <c r="CX25" s="108">
        <v>0</v>
      </c>
      <c r="CY25" s="108">
        <v>0</v>
      </c>
      <c r="CZ25" s="108">
        <v>0</v>
      </c>
      <c r="DA25" s="108">
        <v>0</v>
      </c>
      <c r="DB25" s="108">
        <v>0</v>
      </c>
      <c r="DC25" s="108">
        <v>0</v>
      </c>
      <c r="DD25" s="108">
        <v>0</v>
      </c>
      <c r="DE25" s="108">
        <v>0</v>
      </c>
      <c r="DF25" s="108">
        <v>0</v>
      </c>
      <c r="DG25" s="108">
        <v>0</v>
      </c>
      <c r="DH25" s="108">
        <v>0</v>
      </c>
      <c r="DI25" s="108">
        <v>0</v>
      </c>
      <c r="DJ25" s="108">
        <v>0</v>
      </c>
      <c r="DK25" s="108">
        <v>0</v>
      </c>
      <c r="DL25" s="108">
        <v>0</v>
      </c>
      <c r="DM25" s="108">
        <v>0</v>
      </c>
      <c r="DN25" s="108">
        <v>0</v>
      </c>
      <c r="DO25" s="108">
        <v>0</v>
      </c>
      <c r="DP25" s="108">
        <v>0</v>
      </c>
      <c r="DQ25" s="108">
        <v>0</v>
      </c>
      <c r="DR25" s="108">
        <v>0</v>
      </c>
      <c r="DS25" s="108">
        <v>0</v>
      </c>
      <c r="DT25" s="108">
        <v>0</v>
      </c>
      <c r="DU25" s="108">
        <v>0</v>
      </c>
      <c r="DV25" s="108">
        <v>0</v>
      </c>
      <c r="DW25" s="108">
        <v>0</v>
      </c>
      <c r="DX25" s="108">
        <v>0</v>
      </c>
      <c r="DY25" s="108">
        <v>0</v>
      </c>
      <c r="DZ25" s="108">
        <v>0</v>
      </c>
      <c r="EA25" s="108">
        <v>0</v>
      </c>
      <c r="EB25" s="108">
        <v>0</v>
      </c>
      <c r="EC25" s="108">
        <v>0</v>
      </c>
      <c r="ED25" s="108">
        <v>0</v>
      </c>
      <c r="EE25" s="108">
        <v>0</v>
      </c>
      <c r="EF25" s="108">
        <v>0</v>
      </c>
      <c r="EG25" s="108">
        <v>0</v>
      </c>
      <c r="EH25" s="108">
        <v>0</v>
      </c>
      <c r="EI25" s="108">
        <v>0</v>
      </c>
      <c r="EJ25" s="108">
        <v>0</v>
      </c>
      <c r="EK25" s="108">
        <v>0</v>
      </c>
      <c r="EL25" s="108">
        <v>0</v>
      </c>
      <c r="EM25" s="108">
        <v>0</v>
      </c>
      <c r="EN25" s="108">
        <v>0</v>
      </c>
      <c r="EO25" s="108">
        <v>0</v>
      </c>
      <c r="EP25" s="108">
        <v>0</v>
      </c>
      <c r="EQ25" s="108">
        <v>0</v>
      </c>
      <c r="ER25" s="108">
        <v>0</v>
      </c>
      <c r="ES25" s="108">
        <v>0</v>
      </c>
      <c r="ET25" s="108">
        <v>0</v>
      </c>
      <c r="EU25" s="108">
        <v>0</v>
      </c>
      <c r="EV25" s="108">
        <v>0</v>
      </c>
      <c r="EW25" s="108">
        <v>0</v>
      </c>
      <c r="EX25" s="108">
        <v>0</v>
      </c>
      <c r="EY25" s="108">
        <v>0</v>
      </c>
      <c r="EZ25" s="108">
        <v>0</v>
      </c>
      <c r="FA25" s="108">
        <v>0</v>
      </c>
      <c r="FB25" s="108">
        <v>0</v>
      </c>
      <c r="FC25" s="108">
        <v>0</v>
      </c>
      <c r="FD25" s="108">
        <v>0</v>
      </c>
      <c r="FE25" s="108">
        <v>0</v>
      </c>
      <c r="FF25" s="108">
        <v>0</v>
      </c>
      <c r="FG25" s="108">
        <v>0</v>
      </c>
      <c r="FH25" s="108">
        <v>0</v>
      </c>
      <c r="FI25" s="108">
        <v>0</v>
      </c>
      <c r="FJ25" s="108">
        <v>0</v>
      </c>
      <c r="FK25" s="108">
        <v>0</v>
      </c>
      <c r="FL25" s="108">
        <v>0</v>
      </c>
      <c r="FM25" s="108">
        <v>0</v>
      </c>
      <c r="FN25" s="108">
        <v>0</v>
      </c>
      <c r="FO25" s="108">
        <v>0</v>
      </c>
      <c r="FP25" s="108">
        <v>0</v>
      </c>
      <c r="FQ25" s="108">
        <v>0</v>
      </c>
      <c r="FR25" s="108">
        <v>0</v>
      </c>
      <c r="FS25" s="108">
        <v>0</v>
      </c>
      <c r="FT25" s="108">
        <v>0</v>
      </c>
      <c r="FU25" s="108">
        <v>0</v>
      </c>
      <c r="FV25" s="108">
        <v>0</v>
      </c>
      <c r="FW25" s="108">
        <v>0</v>
      </c>
      <c r="FX25" s="108">
        <v>0</v>
      </c>
      <c r="FY25" s="108">
        <v>0</v>
      </c>
      <c r="FZ25" s="108">
        <v>0</v>
      </c>
      <c r="GA25" s="108">
        <v>0</v>
      </c>
      <c r="GB25" s="108">
        <v>0</v>
      </c>
      <c r="GC25" s="108">
        <v>0</v>
      </c>
      <c r="GD25" s="108">
        <v>0</v>
      </c>
      <c r="GE25" s="108">
        <v>0</v>
      </c>
      <c r="GF25" s="108">
        <v>0</v>
      </c>
      <c r="GG25" s="108">
        <v>0</v>
      </c>
      <c r="GH25" s="108">
        <v>0</v>
      </c>
      <c r="GI25" s="108">
        <v>0</v>
      </c>
      <c r="GJ25" s="108">
        <v>0</v>
      </c>
      <c r="GK25" s="108">
        <v>0</v>
      </c>
      <c r="GL25" s="108">
        <v>0</v>
      </c>
      <c r="GM25" s="108">
        <v>0</v>
      </c>
      <c r="GN25" s="108">
        <v>0</v>
      </c>
      <c r="GO25" s="108">
        <v>0</v>
      </c>
      <c r="GP25" s="108">
        <v>0</v>
      </c>
      <c r="GQ25" s="108">
        <v>0</v>
      </c>
      <c r="GR25" s="108">
        <v>0</v>
      </c>
      <c r="GS25" s="108">
        <v>0</v>
      </c>
      <c r="GT25" s="108">
        <v>0</v>
      </c>
      <c r="GU25" s="108">
        <v>0</v>
      </c>
      <c r="GV25" s="108">
        <v>0</v>
      </c>
      <c r="GW25" s="108">
        <v>0</v>
      </c>
      <c r="GX25" s="108">
        <v>0</v>
      </c>
      <c r="GY25" s="108">
        <v>0</v>
      </c>
      <c r="GZ25" s="108">
        <v>0</v>
      </c>
      <c r="HA25" s="108">
        <v>0</v>
      </c>
      <c r="HB25" s="108">
        <v>0</v>
      </c>
      <c r="HC25" s="108">
        <v>0</v>
      </c>
      <c r="HD25" s="108">
        <v>0</v>
      </c>
      <c r="HE25" s="108">
        <v>0</v>
      </c>
      <c r="HF25" s="108">
        <v>0</v>
      </c>
      <c r="HG25" s="108">
        <v>0</v>
      </c>
      <c r="HH25" s="108">
        <v>0</v>
      </c>
      <c r="HI25" s="108">
        <v>0</v>
      </c>
    </row>
    <row r="26" spans="1:217" x14ac:dyDescent="0.2">
      <c r="A26" s="30" t="s">
        <v>77</v>
      </c>
      <c r="B26" s="80">
        <v>0</v>
      </c>
      <c r="C26" s="80" t="e">
        <f>'Painel de Controle'!#REF!/1000*(#REF!-#REF!)</f>
        <v>#REF!</v>
      </c>
      <c r="D26" s="80" t="e">
        <f>'Painel de Controle'!#REF!/1000*(#REF!-#REF!)</f>
        <v>#REF!</v>
      </c>
      <c r="E26" s="80" t="e">
        <f>'Painel de Controle'!#REF!/1000*(#REF!-#REF!)</f>
        <v>#REF!</v>
      </c>
      <c r="F26" s="80" t="e">
        <f>'Painel de Controle'!#REF!/1000*(#REF!-#REF!)</f>
        <v>#REF!</v>
      </c>
      <c r="G26" s="80" t="e">
        <f>'Painel de Controle'!#REF!/1000*(#REF!-#REF!)</f>
        <v>#REF!</v>
      </c>
      <c r="H26" s="80" t="e">
        <f>'Painel de Controle'!#REF!/1000*(#REF!-#REF!)</f>
        <v>#REF!</v>
      </c>
      <c r="I26" s="80" t="e">
        <f>'Painel de Controle'!#REF!/1000*(#REF!-#REF!)</f>
        <v>#REF!</v>
      </c>
      <c r="J26" s="80" t="e">
        <f>'Painel de Controle'!#REF!/1000*(#REF!-#REF!)</f>
        <v>#REF!</v>
      </c>
      <c r="K26" s="80" t="e">
        <f>'Painel de Controle'!#REF!/1000*(#REF!-#REF!)</f>
        <v>#REF!</v>
      </c>
      <c r="L26" s="80" t="e">
        <f>'Painel de Controle'!#REF!/1000*(#REF!-#REF!)</f>
        <v>#REF!</v>
      </c>
      <c r="M26" s="80" t="e">
        <f>'Painel de Controle'!#REF!/1000*(#REF!-#REF!)</f>
        <v>#REF!</v>
      </c>
      <c r="N26" s="80" t="e">
        <f>'Painel de Controle'!#REF!/1000*(#REF!-#REF!)</f>
        <v>#REF!</v>
      </c>
      <c r="O26" s="80" t="e">
        <f>'Painel de Controle'!#REF!/1000*(#REF!-#REF!)</f>
        <v>#REF!</v>
      </c>
      <c r="P26" s="80" t="e">
        <f>'Painel de Controle'!#REF!/1000*(#REF!-#REF!)</f>
        <v>#REF!</v>
      </c>
      <c r="Q26" s="80" t="e">
        <f>'Painel de Controle'!#REF!/1000*(#REF!-#REF!)</f>
        <v>#REF!</v>
      </c>
      <c r="R26" s="80" t="e">
        <f>'Painel de Controle'!#REF!/1000*(#REF!-#REF!)</f>
        <v>#REF!</v>
      </c>
      <c r="S26" s="80" t="e">
        <f>'Painel de Controle'!#REF!/1000*(#REF!-#REF!)</f>
        <v>#REF!</v>
      </c>
      <c r="T26" s="80" t="e">
        <f>'Painel de Controle'!#REF!/1000*(#REF!-#REF!)</f>
        <v>#REF!</v>
      </c>
      <c r="U26" s="80" t="e">
        <f>'Painel de Controle'!#REF!/1000*(#REF!-#REF!)</f>
        <v>#REF!</v>
      </c>
      <c r="V26" s="80" t="e">
        <f>'Painel de Controle'!#REF!/1000*(#REF!-#REF!)</f>
        <v>#REF!</v>
      </c>
      <c r="W26" s="80" t="e">
        <f>'Painel de Controle'!#REF!/1000*(#REF!-#REF!)</f>
        <v>#REF!</v>
      </c>
      <c r="X26" s="80" t="e">
        <f>'Painel de Controle'!#REF!/1000*(#REF!-#REF!)</f>
        <v>#REF!</v>
      </c>
      <c r="Y26" s="80" t="e">
        <f>'Painel de Controle'!#REF!/1000*(#REF!-#REF!)</f>
        <v>#REF!</v>
      </c>
      <c r="Z26" s="80" t="e">
        <f>'Painel de Controle'!#REF!/1000*(#REF!-#REF!)</f>
        <v>#REF!</v>
      </c>
      <c r="AA26" s="80" t="e">
        <f>'Painel de Controle'!#REF!/1000*(#REF!-#REF!)</f>
        <v>#REF!</v>
      </c>
      <c r="AB26" s="80" t="e">
        <f>'Painel de Controle'!#REF!/1000*(#REF!-#REF!)</f>
        <v>#REF!</v>
      </c>
      <c r="AC26" s="80" t="e">
        <f>'Painel de Controle'!#REF!/1000*(#REF!-#REF!)</f>
        <v>#REF!</v>
      </c>
      <c r="AD26" s="80" t="e">
        <f>'Painel de Controle'!#REF!/1000*(#REF!-#REF!)</f>
        <v>#REF!</v>
      </c>
      <c r="AE26" s="80" t="e">
        <f>'Painel de Controle'!#REF!/1000*(#REF!-#REF!)</f>
        <v>#REF!</v>
      </c>
      <c r="AF26" s="80" t="e">
        <f>'Painel de Controle'!#REF!/1000*(#REF!-#REF!)</f>
        <v>#REF!</v>
      </c>
      <c r="AG26" s="80" t="e">
        <f>'Painel de Controle'!#REF!/1000*(#REF!-#REF!)</f>
        <v>#REF!</v>
      </c>
      <c r="AH26" s="80" t="e">
        <f>'Painel de Controle'!#REF!/1000*(#REF!-#REF!)</f>
        <v>#REF!</v>
      </c>
      <c r="AI26" s="80" t="e">
        <f>'Painel de Controle'!#REF!/1000*(#REF!-#REF!)</f>
        <v>#REF!</v>
      </c>
      <c r="AJ26" s="80" t="e">
        <f>'Painel de Controle'!#REF!/1000*(#REF!-#REF!)</f>
        <v>#REF!</v>
      </c>
      <c r="AK26" s="80" t="e">
        <f>'Painel de Controle'!#REF!/1000*(#REF!-#REF!)</f>
        <v>#REF!</v>
      </c>
      <c r="AL26" s="80" t="e">
        <f>'Painel de Controle'!#REF!/1000*(#REF!-#REF!)</f>
        <v>#REF!</v>
      </c>
      <c r="AM26" s="80" t="e">
        <f>'Painel de Controle'!#REF!/1000*(#REF!-#REF!)</f>
        <v>#REF!</v>
      </c>
      <c r="AN26" s="80" t="e">
        <f>'Painel de Controle'!#REF!/1000*(#REF!-#REF!)</f>
        <v>#REF!</v>
      </c>
      <c r="AO26" s="80" t="e">
        <f>'Painel de Controle'!#REF!/1000*(#REF!-#REF!)</f>
        <v>#REF!</v>
      </c>
      <c r="AP26" s="80" t="e">
        <f>'Painel de Controle'!#REF!/1000*(#REF!-#REF!)</f>
        <v>#REF!</v>
      </c>
      <c r="AQ26" s="80" t="e">
        <f>'Painel de Controle'!#REF!/1000*(#REF!-#REF!)</f>
        <v>#REF!</v>
      </c>
      <c r="AR26" s="80" t="e">
        <f>'Painel de Controle'!#REF!/1000*(#REF!-#REF!)</f>
        <v>#REF!</v>
      </c>
      <c r="AS26" s="80" t="e">
        <f>'Painel de Controle'!#REF!/1000*(#REF!-#REF!)</f>
        <v>#REF!</v>
      </c>
      <c r="AT26" s="80" t="e">
        <f>'Painel de Controle'!#REF!/1000*(#REF!-#REF!)</f>
        <v>#REF!</v>
      </c>
      <c r="AU26" s="80" t="e">
        <f>'Painel de Controle'!#REF!/1000*(#REF!-#REF!)</f>
        <v>#REF!</v>
      </c>
      <c r="AV26" s="80" t="e">
        <f>'Painel de Controle'!#REF!/1000*(#REF!-#REF!)</f>
        <v>#REF!</v>
      </c>
      <c r="AW26" s="80" t="e">
        <f>'Painel de Controle'!#REF!/1000*(#REF!-#REF!)</f>
        <v>#REF!</v>
      </c>
      <c r="AX26" s="80" t="e">
        <f>'Painel de Controle'!#REF!/1000*(#REF!-#REF!)</f>
        <v>#REF!</v>
      </c>
      <c r="AY26" s="80" t="e">
        <f>'Painel de Controle'!#REF!/1000*(#REF!-#REF!)</f>
        <v>#REF!</v>
      </c>
      <c r="AZ26" s="80" t="e">
        <f>'Painel de Controle'!#REF!/1000*(#REF!-#REF!)</f>
        <v>#REF!</v>
      </c>
      <c r="BA26" s="80" t="e">
        <f>'Painel de Controle'!#REF!/1000*(#REF!-#REF!)</f>
        <v>#REF!</v>
      </c>
      <c r="BB26" s="80" t="e">
        <f>'Painel de Controle'!#REF!/1000*(#REF!-#REF!)</f>
        <v>#REF!</v>
      </c>
      <c r="BC26" s="80" t="e">
        <f>'Painel de Controle'!#REF!/1000*(#REF!-#REF!)</f>
        <v>#REF!</v>
      </c>
      <c r="BD26" s="80" t="e">
        <f>'Painel de Controle'!#REF!/1000*(#REF!-#REF!)</f>
        <v>#REF!</v>
      </c>
      <c r="BE26" s="80" t="e">
        <f>'Painel de Controle'!#REF!/1000*(#REF!-#REF!)</f>
        <v>#REF!</v>
      </c>
      <c r="BF26" s="80" t="e">
        <f>'Painel de Controle'!#REF!/1000*(#REF!-#REF!)</f>
        <v>#REF!</v>
      </c>
      <c r="BG26" s="80" t="e">
        <f>'Painel de Controle'!#REF!/1000*(#REF!-#REF!)</f>
        <v>#REF!</v>
      </c>
      <c r="BH26" s="80" t="e">
        <f>'Painel de Controle'!#REF!/1000*(#REF!-#REF!)</f>
        <v>#REF!</v>
      </c>
      <c r="BI26" s="80" t="e">
        <f>'Painel de Controle'!#REF!/1000*(#REF!-#REF!)</f>
        <v>#REF!</v>
      </c>
      <c r="BJ26" s="80" t="e">
        <f>'Painel de Controle'!#REF!/1000*(#REF!-#REF!)</f>
        <v>#REF!</v>
      </c>
      <c r="BK26" s="80" t="e">
        <f>'Painel de Controle'!#REF!/1000*(#REF!-#REF!)</f>
        <v>#REF!</v>
      </c>
      <c r="BL26" s="80" t="e">
        <f>'Painel de Controle'!#REF!/1000*(#REF!-#REF!)</f>
        <v>#REF!</v>
      </c>
      <c r="BM26" s="80" t="e">
        <f>'Painel de Controle'!#REF!/1000*(#REF!-#REF!)</f>
        <v>#REF!</v>
      </c>
      <c r="BN26" s="80" t="e">
        <f>'Painel de Controle'!#REF!/1000*(#REF!-#REF!)</f>
        <v>#REF!</v>
      </c>
      <c r="BO26" s="80" t="e">
        <f>'Painel de Controle'!#REF!/1000*(#REF!-#REF!)</f>
        <v>#REF!</v>
      </c>
      <c r="BP26" s="80" t="e">
        <f>'Painel de Controle'!#REF!/1000*(#REF!-#REF!)</f>
        <v>#REF!</v>
      </c>
      <c r="BQ26" s="80" t="e">
        <f>'Painel de Controle'!#REF!/1000*(#REF!-#REF!)</f>
        <v>#REF!</v>
      </c>
      <c r="BR26" s="80" t="e">
        <f>'Painel de Controle'!#REF!/1000*(#REF!-#REF!)</f>
        <v>#REF!</v>
      </c>
      <c r="BS26" s="80" t="e">
        <f>'Painel de Controle'!#REF!/1000*(#REF!-#REF!)</f>
        <v>#REF!</v>
      </c>
      <c r="BT26" s="80" t="e">
        <f>'Painel de Controle'!#REF!/1000*(#REF!-#REF!)</f>
        <v>#REF!</v>
      </c>
      <c r="BU26" s="80" t="e">
        <f>'Painel de Controle'!#REF!/1000*(#REF!-#REF!)</f>
        <v>#REF!</v>
      </c>
      <c r="BV26" s="80" t="e">
        <f>'Painel de Controle'!#REF!/1000*(#REF!-#REF!)</f>
        <v>#REF!</v>
      </c>
      <c r="BW26" s="80" t="e">
        <f>'Painel de Controle'!#REF!/1000*(#REF!-#REF!)</f>
        <v>#REF!</v>
      </c>
      <c r="BX26" s="80" t="e">
        <f>'Painel de Controle'!#REF!/1000*(#REF!-#REF!)</f>
        <v>#REF!</v>
      </c>
      <c r="BY26" s="80" t="e">
        <f>'Painel de Controle'!#REF!/1000*(#REF!-#REF!)</f>
        <v>#REF!</v>
      </c>
      <c r="BZ26" s="80" t="e">
        <f>'Painel de Controle'!#REF!/1000*(#REF!-#REF!)</f>
        <v>#REF!</v>
      </c>
      <c r="CA26" s="80" t="e">
        <f>'Painel de Controle'!#REF!/1000*(#REF!-#REF!)</f>
        <v>#REF!</v>
      </c>
      <c r="CB26" s="80" t="e">
        <f>'Painel de Controle'!#REF!/1000*(#REF!-#REF!)</f>
        <v>#REF!</v>
      </c>
      <c r="CC26" s="80" t="e">
        <f>'Painel de Controle'!#REF!/1000*(#REF!-#REF!)</f>
        <v>#REF!</v>
      </c>
      <c r="CD26" s="80" t="e">
        <f>'Painel de Controle'!#REF!/1000*(#REF!-#REF!)</f>
        <v>#REF!</v>
      </c>
      <c r="CE26" s="80" t="e">
        <f>'Painel de Controle'!#REF!/1000*(#REF!-#REF!)</f>
        <v>#REF!</v>
      </c>
      <c r="CF26" s="80" t="e">
        <f>'Painel de Controle'!#REF!/1000*(#REF!-#REF!)</f>
        <v>#REF!</v>
      </c>
      <c r="CG26" s="80" t="e">
        <f>'Painel de Controle'!#REF!/1000*(#REF!-#REF!)</f>
        <v>#REF!</v>
      </c>
      <c r="CH26" s="80" t="e">
        <f>'Painel de Controle'!#REF!/1000*(#REF!-#REF!)</f>
        <v>#REF!</v>
      </c>
      <c r="CI26" s="80" t="e">
        <f>'Painel de Controle'!#REF!/1000*(#REF!-#REF!)</f>
        <v>#REF!</v>
      </c>
      <c r="CJ26" s="80" t="e">
        <f>'Painel de Controle'!#REF!/1000*(#REF!-#REF!)</f>
        <v>#REF!</v>
      </c>
      <c r="CK26" s="80" t="e">
        <f>'Painel de Controle'!#REF!/1000*(#REF!-#REF!)</f>
        <v>#REF!</v>
      </c>
      <c r="CL26" s="80" t="e">
        <f>'Painel de Controle'!#REF!/1000*(#REF!-#REF!)</f>
        <v>#REF!</v>
      </c>
      <c r="CM26" s="80" t="e">
        <f>'Painel de Controle'!#REF!/1000*(#REF!-#REF!)</f>
        <v>#REF!</v>
      </c>
      <c r="CN26" s="80" t="e">
        <f>'Painel de Controle'!#REF!/1000*(#REF!-#REF!)</f>
        <v>#REF!</v>
      </c>
      <c r="CO26" s="80" t="e">
        <f>'Painel de Controle'!#REF!/1000*(#REF!-#REF!)</f>
        <v>#REF!</v>
      </c>
      <c r="CP26" s="80" t="e">
        <f>'Painel de Controle'!#REF!/1000*(#REF!-#REF!)</f>
        <v>#REF!</v>
      </c>
      <c r="CQ26" s="80" t="e">
        <f>'Painel de Controle'!#REF!/1000*(#REF!-#REF!)</f>
        <v>#REF!</v>
      </c>
      <c r="CR26" s="80" t="e">
        <f>'Painel de Controle'!#REF!/1000*(#REF!-#REF!)</f>
        <v>#REF!</v>
      </c>
      <c r="CS26" s="80" t="e">
        <f>'Painel de Controle'!#REF!/1000*(#REF!-#REF!)</f>
        <v>#REF!</v>
      </c>
      <c r="CT26" s="80" t="e">
        <f>'Painel de Controle'!#REF!/1000*(#REF!-#REF!)</f>
        <v>#REF!</v>
      </c>
      <c r="CU26" s="80" t="e">
        <f>'Painel de Controle'!#REF!/1000*(#REF!-#REF!)</f>
        <v>#REF!</v>
      </c>
      <c r="CV26" s="80" t="e">
        <f>'Painel de Controle'!#REF!/1000*(#REF!-#REF!)</f>
        <v>#REF!</v>
      </c>
      <c r="CW26" s="80" t="e">
        <f>'Painel de Controle'!#REF!/1000*(#REF!-#REF!)</f>
        <v>#REF!</v>
      </c>
      <c r="CX26" s="80" t="e">
        <f>'Painel de Controle'!#REF!/1000*(#REF!-#REF!)</f>
        <v>#REF!</v>
      </c>
      <c r="CY26" s="80" t="e">
        <f>'Painel de Controle'!#REF!/1000*(#REF!-#REF!)</f>
        <v>#REF!</v>
      </c>
      <c r="CZ26" s="80" t="e">
        <f>'Painel de Controle'!#REF!/1000*(#REF!-#REF!)</f>
        <v>#REF!</v>
      </c>
      <c r="DA26" s="80" t="e">
        <f>'Painel de Controle'!#REF!/1000*(#REF!-#REF!)</f>
        <v>#REF!</v>
      </c>
      <c r="DB26" s="80" t="e">
        <f>'Painel de Controle'!#REF!/1000*(#REF!-#REF!)</f>
        <v>#REF!</v>
      </c>
      <c r="DC26" s="80" t="e">
        <f>'Painel de Controle'!#REF!/1000*(#REF!-#REF!)</f>
        <v>#REF!</v>
      </c>
      <c r="DD26" s="80" t="e">
        <f>'Painel de Controle'!#REF!/1000*(#REF!-#REF!)</f>
        <v>#REF!</v>
      </c>
      <c r="DE26" s="80" t="e">
        <f>'Painel de Controle'!#REF!/1000*(#REF!-#REF!)</f>
        <v>#REF!</v>
      </c>
      <c r="DF26" s="80" t="e">
        <f>'Painel de Controle'!#REF!/1000*(#REF!-#REF!)</f>
        <v>#REF!</v>
      </c>
      <c r="DG26" s="80" t="e">
        <f>'Painel de Controle'!#REF!/1000*(#REF!-#REF!)</f>
        <v>#REF!</v>
      </c>
      <c r="DH26" s="80" t="e">
        <f>'Painel de Controle'!#REF!/1000*(#REF!-#REF!)</f>
        <v>#REF!</v>
      </c>
      <c r="DI26" s="80" t="e">
        <f>'Painel de Controle'!#REF!/1000*(#REF!-#REF!)</f>
        <v>#REF!</v>
      </c>
      <c r="DJ26" s="80" t="e">
        <f>'Painel de Controle'!#REF!/1000*(#REF!-#REF!)</f>
        <v>#REF!</v>
      </c>
      <c r="DK26" s="80" t="e">
        <f>'Painel de Controle'!#REF!/1000*(#REF!-#REF!)</f>
        <v>#REF!</v>
      </c>
      <c r="DL26" s="80" t="e">
        <f>'Painel de Controle'!#REF!/1000*(#REF!-#REF!)</f>
        <v>#REF!</v>
      </c>
      <c r="DM26" s="80" t="e">
        <f>'Painel de Controle'!#REF!/1000*(#REF!-#REF!)</f>
        <v>#REF!</v>
      </c>
      <c r="DN26" s="80" t="e">
        <f>'Painel de Controle'!#REF!/1000*(#REF!-#REF!)</f>
        <v>#REF!</v>
      </c>
      <c r="DO26" s="80" t="e">
        <f>'Painel de Controle'!#REF!/1000*(#REF!-#REF!)</f>
        <v>#REF!</v>
      </c>
      <c r="DP26" s="80" t="e">
        <f>'Painel de Controle'!#REF!/1000*(#REF!-#REF!)</f>
        <v>#REF!</v>
      </c>
      <c r="DQ26" s="80" t="e">
        <f>'Painel de Controle'!#REF!/1000*(#REF!-#REF!)</f>
        <v>#REF!</v>
      </c>
      <c r="DR26" s="80" t="e">
        <f>'Painel de Controle'!#REF!/1000*(#REF!-#REF!)</f>
        <v>#REF!</v>
      </c>
      <c r="DS26" s="80" t="e">
        <f>'Painel de Controle'!#REF!/1000*(#REF!-#REF!)</f>
        <v>#REF!</v>
      </c>
      <c r="DT26" s="80" t="e">
        <f>'Painel de Controle'!#REF!/1000*(#REF!-#REF!)</f>
        <v>#REF!</v>
      </c>
      <c r="DU26" s="80" t="e">
        <f>'Painel de Controle'!#REF!/1000*(#REF!-#REF!)</f>
        <v>#REF!</v>
      </c>
      <c r="DV26" s="80" t="e">
        <f>'Painel de Controle'!#REF!/1000*(#REF!-#REF!)</f>
        <v>#REF!</v>
      </c>
      <c r="DW26" s="80" t="e">
        <f>'Painel de Controle'!#REF!/1000*(#REF!-#REF!)</f>
        <v>#REF!</v>
      </c>
      <c r="DX26" s="80" t="e">
        <f>'Painel de Controle'!#REF!/1000*(#REF!-#REF!)</f>
        <v>#REF!</v>
      </c>
      <c r="DY26" s="80" t="e">
        <f>'Painel de Controle'!#REF!/1000*(#REF!-#REF!)</f>
        <v>#REF!</v>
      </c>
      <c r="DZ26" s="80" t="e">
        <f>'Painel de Controle'!#REF!/1000*(#REF!-#REF!)</f>
        <v>#REF!</v>
      </c>
      <c r="EA26" s="80" t="e">
        <f>'Painel de Controle'!#REF!/1000*(#REF!-#REF!)</f>
        <v>#REF!</v>
      </c>
      <c r="EB26" s="80" t="e">
        <f>'Painel de Controle'!#REF!/1000*(#REF!-#REF!)</f>
        <v>#REF!</v>
      </c>
      <c r="EC26" s="80" t="e">
        <f>'Painel de Controle'!#REF!/1000*(#REF!-#REF!)</f>
        <v>#REF!</v>
      </c>
      <c r="ED26" s="80" t="e">
        <f>'Painel de Controle'!#REF!/1000*(#REF!-#REF!)</f>
        <v>#REF!</v>
      </c>
      <c r="EE26" s="80" t="e">
        <f>'Painel de Controle'!#REF!/1000*(#REF!-#REF!)</f>
        <v>#REF!</v>
      </c>
      <c r="EF26" s="80" t="e">
        <f>'Painel de Controle'!#REF!/1000*(#REF!-#REF!)</f>
        <v>#REF!</v>
      </c>
      <c r="EG26" s="80" t="e">
        <f>'Painel de Controle'!#REF!/1000*(#REF!-#REF!)</f>
        <v>#REF!</v>
      </c>
      <c r="EH26" s="80" t="e">
        <f>'Painel de Controle'!#REF!/1000*(#REF!-#REF!)</f>
        <v>#REF!</v>
      </c>
      <c r="EI26" s="80" t="e">
        <f>'Painel de Controle'!#REF!/1000*(#REF!-#REF!)</f>
        <v>#REF!</v>
      </c>
      <c r="EJ26" s="80" t="e">
        <f>'Painel de Controle'!#REF!/1000*(#REF!-#REF!)</f>
        <v>#REF!</v>
      </c>
      <c r="EK26" s="80" t="e">
        <f>'Painel de Controle'!#REF!/1000*(#REF!-#REF!)</f>
        <v>#REF!</v>
      </c>
      <c r="EL26" s="80" t="e">
        <f>'Painel de Controle'!#REF!/1000*(#REF!-#REF!)</f>
        <v>#REF!</v>
      </c>
      <c r="EM26" s="80" t="e">
        <f>'Painel de Controle'!#REF!/1000*(#REF!-#REF!)</f>
        <v>#REF!</v>
      </c>
      <c r="EN26" s="80" t="e">
        <f>'Painel de Controle'!#REF!/1000*(#REF!-#REF!)</f>
        <v>#REF!</v>
      </c>
      <c r="EO26" s="80" t="e">
        <f>'Painel de Controle'!#REF!/1000*(#REF!-#REF!)</f>
        <v>#REF!</v>
      </c>
      <c r="EP26" s="80" t="e">
        <f>'Painel de Controle'!#REF!/1000*(#REF!-#REF!)</f>
        <v>#REF!</v>
      </c>
      <c r="EQ26" s="80" t="e">
        <f>'Painel de Controle'!#REF!/1000*(#REF!-#REF!)</f>
        <v>#REF!</v>
      </c>
      <c r="ER26" s="80" t="e">
        <f>'Painel de Controle'!#REF!/1000*(#REF!-#REF!)</f>
        <v>#REF!</v>
      </c>
      <c r="ES26" s="80" t="e">
        <f>'Painel de Controle'!#REF!/1000*(#REF!-#REF!)</f>
        <v>#REF!</v>
      </c>
      <c r="ET26" s="80" t="e">
        <f>'Painel de Controle'!#REF!/1000*(#REF!-#REF!)</f>
        <v>#REF!</v>
      </c>
      <c r="EU26" s="80" t="e">
        <f>'Painel de Controle'!#REF!/1000*(#REF!-#REF!)</f>
        <v>#REF!</v>
      </c>
      <c r="EV26" s="80" t="e">
        <f>'Painel de Controle'!#REF!/1000*(#REF!-#REF!)</f>
        <v>#REF!</v>
      </c>
      <c r="EW26" s="80" t="e">
        <f>'Painel de Controle'!#REF!/1000*(#REF!-#REF!)</f>
        <v>#REF!</v>
      </c>
      <c r="EX26" s="80" t="e">
        <f>'Painel de Controle'!#REF!/1000*(#REF!-#REF!)</f>
        <v>#REF!</v>
      </c>
      <c r="EY26" s="80" t="e">
        <f>'Painel de Controle'!#REF!/1000*(#REF!-#REF!)</f>
        <v>#REF!</v>
      </c>
      <c r="EZ26" s="80" t="e">
        <f>'Painel de Controle'!#REF!/1000*(#REF!-#REF!)</f>
        <v>#REF!</v>
      </c>
      <c r="FA26" s="80" t="e">
        <f>'Painel de Controle'!#REF!/1000*(#REF!-#REF!)</f>
        <v>#REF!</v>
      </c>
      <c r="FB26" s="80" t="e">
        <f>'Painel de Controle'!#REF!/1000*(#REF!-#REF!)</f>
        <v>#REF!</v>
      </c>
      <c r="FC26" s="80" t="e">
        <f>'Painel de Controle'!#REF!/1000*(#REF!-#REF!)</f>
        <v>#REF!</v>
      </c>
      <c r="FD26" s="80" t="e">
        <f>'Painel de Controle'!#REF!/1000*(#REF!-#REF!)</f>
        <v>#REF!</v>
      </c>
      <c r="FE26" s="80" t="e">
        <f>'Painel de Controle'!#REF!/1000*(#REF!-#REF!)</f>
        <v>#REF!</v>
      </c>
      <c r="FF26" s="80" t="e">
        <f>'Painel de Controle'!#REF!/1000*(#REF!-#REF!)</f>
        <v>#REF!</v>
      </c>
      <c r="FG26" s="80" t="e">
        <f>'Painel de Controle'!#REF!/1000*(#REF!-#REF!)</f>
        <v>#REF!</v>
      </c>
      <c r="FH26" s="80" t="e">
        <f>'Painel de Controle'!#REF!/1000*(#REF!-#REF!)</f>
        <v>#REF!</v>
      </c>
      <c r="FI26" s="80" t="e">
        <f>'Painel de Controle'!#REF!/1000*(#REF!-#REF!)</f>
        <v>#REF!</v>
      </c>
      <c r="FJ26" s="80" t="e">
        <f>'Painel de Controle'!#REF!/1000*(#REF!-#REF!)</f>
        <v>#REF!</v>
      </c>
      <c r="FK26" s="80" t="e">
        <f>'Painel de Controle'!#REF!/1000*(#REF!-#REF!)</f>
        <v>#REF!</v>
      </c>
      <c r="FL26" s="80" t="e">
        <f>'Painel de Controle'!#REF!/1000*(#REF!-#REF!)</f>
        <v>#REF!</v>
      </c>
      <c r="FM26" s="80" t="e">
        <f>'Painel de Controle'!#REF!/1000*(#REF!-#REF!)</f>
        <v>#REF!</v>
      </c>
      <c r="FN26" s="80" t="e">
        <f>'Painel de Controle'!#REF!/1000*(#REF!-#REF!)</f>
        <v>#REF!</v>
      </c>
      <c r="FO26" s="80" t="e">
        <f>'Painel de Controle'!#REF!/1000*(#REF!-#REF!)</f>
        <v>#REF!</v>
      </c>
      <c r="FP26" s="80" t="e">
        <f>'Painel de Controle'!#REF!/1000*(#REF!-#REF!)</f>
        <v>#REF!</v>
      </c>
      <c r="FQ26" s="80" t="e">
        <f>'Painel de Controle'!#REF!/1000*(#REF!-#REF!)</f>
        <v>#REF!</v>
      </c>
      <c r="FR26" s="80" t="e">
        <f>'Painel de Controle'!#REF!/1000*(#REF!-#REF!)</f>
        <v>#REF!</v>
      </c>
      <c r="FS26" s="80" t="e">
        <f>'Painel de Controle'!#REF!/1000*(#REF!-#REF!)</f>
        <v>#REF!</v>
      </c>
      <c r="FT26" s="80" t="e">
        <f>'Painel de Controle'!#REF!/1000*(#REF!-#REF!)</f>
        <v>#REF!</v>
      </c>
      <c r="FU26" s="80" t="e">
        <f>'Painel de Controle'!#REF!/1000*(#REF!-#REF!)</f>
        <v>#REF!</v>
      </c>
      <c r="FV26" s="80" t="e">
        <f>'Painel de Controle'!#REF!/1000*(#REF!-#REF!)</f>
        <v>#REF!</v>
      </c>
      <c r="FW26" s="80" t="e">
        <f>'Painel de Controle'!#REF!/1000*(#REF!-#REF!)</f>
        <v>#REF!</v>
      </c>
      <c r="FX26" s="80" t="e">
        <f>'Painel de Controle'!#REF!/1000*(#REF!-#REF!)</f>
        <v>#REF!</v>
      </c>
      <c r="FY26" s="80" t="e">
        <f>'Painel de Controle'!#REF!/1000*(#REF!-#REF!)</f>
        <v>#REF!</v>
      </c>
      <c r="FZ26" s="80" t="e">
        <f>'Painel de Controle'!#REF!/1000*(#REF!-#REF!)</f>
        <v>#REF!</v>
      </c>
      <c r="GA26" s="80" t="e">
        <f>'Painel de Controle'!#REF!/1000*(#REF!-#REF!)</f>
        <v>#REF!</v>
      </c>
      <c r="GB26" s="80" t="e">
        <f>'Painel de Controle'!#REF!/1000*(#REF!-#REF!)</f>
        <v>#REF!</v>
      </c>
      <c r="GC26" s="80" t="e">
        <f>'Painel de Controle'!#REF!/1000*(#REF!-#REF!)</f>
        <v>#REF!</v>
      </c>
      <c r="GD26" s="80" t="e">
        <f>'Painel de Controle'!#REF!/1000*(#REF!-#REF!)</f>
        <v>#REF!</v>
      </c>
      <c r="GE26" s="80" t="e">
        <f>'Painel de Controle'!#REF!/1000*(#REF!-#REF!)</f>
        <v>#REF!</v>
      </c>
      <c r="GF26" s="80" t="e">
        <f>'Painel de Controle'!#REF!/1000*(#REF!-#REF!)</f>
        <v>#REF!</v>
      </c>
      <c r="GG26" s="80" t="e">
        <f>'Painel de Controle'!#REF!/1000*(#REF!-#REF!)</f>
        <v>#REF!</v>
      </c>
      <c r="GH26" s="80" t="e">
        <f>'Painel de Controle'!#REF!/1000*(#REF!-#REF!)</f>
        <v>#REF!</v>
      </c>
      <c r="GI26" s="80" t="e">
        <f>'Painel de Controle'!#REF!/1000*(#REF!-#REF!)</f>
        <v>#REF!</v>
      </c>
      <c r="GJ26" s="80" t="e">
        <f>'Painel de Controle'!#REF!/1000*(#REF!-#REF!)</f>
        <v>#REF!</v>
      </c>
      <c r="GK26" s="80" t="e">
        <f>'Painel de Controle'!#REF!/1000*(#REF!-#REF!)</f>
        <v>#REF!</v>
      </c>
      <c r="GL26" s="80" t="e">
        <f>'Painel de Controle'!#REF!/1000*(#REF!-#REF!)</f>
        <v>#REF!</v>
      </c>
      <c r="GM26" s="80" t="e">
        <f>'Painel de Controle'!#REF!/1000*(#REF!-#REF!)</f>
        <v>#REF!</v>
      </c>
      <c r="GN26" s="80" t="e">
        <f>'Painel de Controle'!#REF!/1000*(#REF!-#REF!)</f>
        <v>#REF!</v>
      </c>
      <c r="GO26" s="80" t="e">
        <f>'Painel de Controle'!#REF!/1000*(#REF!-#REF!)</f>
        <v>#REF!</v>
      </c>
      <c r="GP26" s="80" t="e">
        <f>'Painel de Controle'!#REF!/1000*(#REF!-#REF!)</f>
        <v>#REF!</v>
      </c>
      <c r="GQ26" s="80" t="e">
        <f>'Painel de Controle'!#REF!/1000*(#REF!-#REF!)</f>
        <v>#REF!</v>
      </c>
      <c r="GR26" s="80" t="e">
        <f>'Painel de Controle'!#REF!/1000*(#REF!-#REF!)</f>
        <v>#REF!</v>
      </c>
      <c r="GS26" s="80" t="e">
        <f>'Painel de Controle'!#REF!/1000*(#REF!-#REF!)</f>
        <v>#REF!</v>
      </c>
      <c r="GT26" s="80" t="e">
        <f>'Painel de Controle'!#REF!/1000*(#REF!-#REF!)</f>
        <v>#REF!</v>
      </c>
      <c r="GU26" s="80" t="e">
        <f>'Painel de Controle'!#REF!/1000*(#REF!-#REF!)</f>
        <v>#REF!</v>
      </c>
      <c r="GV26" s="80" t="e">
        <f>'Painel de Controle'!#REF!/1000*(#REF!-#REF!)</f>
        <v>#REF!</v>
      </c>
      <c r="GW26" s="80" t="e">
        <f>'Painel de Controle'!#REF!/1000*(#REF!-#REF!)</f>
        <v>#REF!</v>
      </c>
      <c r="GX26" s="80" t="e">
        <f>'Painel de Controle'!#REF!/1000*(#REF!-#REF!)</f>
        <v>#REF!</v>
      </c>
      <c r="GY26" s="80" t="e">
        <f>'Painel de Controle'!#REF!/1000*(#REF!-#REF!)</f>
        <v>#REF!</v>
      </c>
      <c r="GZ26" s="80" t="e">
        <f>'Painel de Controle'!#REF!/1000*(#REF!-#REF!)</f>
        <v>#REF!</v>
      </c>
      <c r="HA26" s="80" t="e">
        <f>'Painel de Controle'!#REF!/1000*(#REF!-#REF!)</f>
        <v>#REF!</v>
      </c>
      <c r="HB26" s="80" t="e">
        <f>'Painel de Controle'!#REF!/1000*(#REF!-#REF!)</f>
        <v>#REF!</v>
      </c>
      <c r="HC26" s="80" t="e">
        <f>'Painel de Controle'!#REF!/1000*(#REF!-#REF!)</f>
        <v>#REF!</v>
      </c>
      <c r="HD26" s="80" t="e">
        <f>'Painel de Controle'!#REF!/1000*(#REF!-#REF!)</f>
        <v>#REF!</v>
      </c>
      <c r="HE26" s="80" t="e">
        <f>'Painel de Controle'!#REF!/1000*(#REF!-#REF!)</f>
        <v>#REF!</v>
      </c>
      <c r="HF26" s="80" t="e">
        <f>'Painel de Controle'!#REF!/1000*(#REF!-#REF!)</f>
        <v>#REF!</v>
      </c>
      <c r="HG26" s="80" t="e">
        <f>'Painel de Controle'!#REF!/1000*(#REF!-#REF!)</f>
        <v>#REF!</v>
      </c>
      <c r="HH26" s="80" t="e">
        <f>'Painel de Controle'!#REF!/1000*(#REF!-#REF!)</f>
        <v>#REF!</v>
      </c>
      <c r="HI26" s="80" t="e">
        <f>'Painel de Controle'!#REF!/1000*(#REF!-#REF!)</f>
        <v>#REF!</v>
      </c>
    </row>
    <row r="27" spans="1:217" x14ac:dyDescent="0.2">
      <c r="A27" s="30" t="s">
        <v>78</v>
      </c>
      <c r="B27" s="80">
        <v>0</v>
      </c>
      <c r="C27" s="80" t="e">
        <f>'Painel de Controle'!#REF!/1000*(#REF!-#REF!)</f>
        <v>#REF!</v>
      </c>
      <c r="D27" s="80" t="e">
        <f>'Painel de Controle'!#REF!/1000*(#REF!-#REF!)</f>
        <v>#REF!</v>
      </c>
      <c r="E27" s="80" t="e">
        <f>'Painel de Controle'!#REF!/1000*(#REF!-#REF!)</f>
        <v>#REF!</v>
      </c>
      <c r="F27" s="80" t="e">
        <f>'Painel de Controle'!#REF!/1000*(#REF!-#REF!)</f>
        <v>#REF!</v>
      </c>
      <c r="G27" s="80" t="e">
        <f>'Painel de Controle'!#REF!/1000*(#REF!-#REF!)</f>
        <v>#REF!</v>
      </c>
      <c r="H27" s="80" t="e">
        <f>'Painel de Controle'!#REF!/1000*(#REF!-#REF!)</f>
        <v>#REF!</v>
      </c>
      <c r="I27" s="80" t="e">
        <f>'Painel de Controle'!#REF!/1000*(#REF!-#REF!)</f>
        <v>#REF!</v>
      </c>
      <c r="J27" s="80" t="e">
        <f>'Painel de Controle'!#REF!/1000*(#REF!-#REF!)</f>
        <v>#REF!</v>
      </c>
      <c r="K27" s="80" t="e">
        <f>'Painel de Controle'!#REF!/1000*(#REF!-#REF!)</f>
        <v>#REF!</v>
      </c>
      <c r="L27" s="80" t="e">
        <f>'Painel de Controle'!#REF!/1000*(#REF!-#REF!)</f>
        <v>#REF!</v>
      </c>
      <c r="M27" s="80" t="e">
        <f>'Painel de Controle'!#REF!/1000*(#REF!-#REF!)</f>
        <v>#REF!</v>
      </c>
      <c r="N27" s="80" t="e">
        <f>'Painel de Controle'!#REF!/1000*(#REF!-#REF!)</f>
        <v>#REF!</v>
      </c>
      <c r="O27" s="80" t="e">
        <f>'Painel de Controle'!#REF!/1000*(#REF!-#REF!)</f>
        <v>#REF!</v>
      </c>
      <c r="P27" s="80" t="e">
        <f>'Painel de Controle'!#REF!/1000*(#REF!-#REF!)</f>
        <v>#REF!</v>
      </c>
      <c r="Q27" s="80" t="e">
        <f>'Painel de Controle'!#REF!/1000*(#REF!-#REF!)</f>
        <v>#REF!</v>
      </c>
      <c r="R27" s="80" t="e">
        <f>'Painel de Controle'!#REF!/1000*(#REF!-#REF!)</f>
        <v>#REF!</v>
      </c>
      <c r="S27" s="80" t="e">
        <f>'Painel de Controle'!#REF!/1000*(#REF!-#REF!)</f>
        <v>#REF!</v>
      </c>
      <c r="T27" s="80" t="e">
        <f>'Painel de Controle'!#REF!/1000*(#REF!-#REF!)</f>
        <v>#REF!</v>
      </c>
      <c r="U27" s="80" t="e">
        <f>'Painel de Controle'!#REF!/1000*(#REF!-#REF!)</f>
        <v>#REF!</v>
      </c>
      <c r="V27" s="80" t="e">
        <f>'Painel de Controle'!#REF!/1000*(#REF!-#REF!)</f>
        <v>#REF!</v>
      </c>
      <c r="W27" s="80" t="e">
        <f>'Painel de Controle'!#REF!/1000*(#REF!-#REF!)</f>
        <v>#REF!</v>
      </c>
      <c r="X27" s="80" t="e">
        <f>'Painel de Controle'!#REF!/1000*(#REF!-#REF!)</f>
        <v>#REF!</v>
      </c>
      <c r="Y27" s="80" t="e">
        <f>'Painel de Controle'!#REF!/1000*(#REF!-#REF!)</f>
        <v>#REF!</v>
      </c>
      <c r="Z27" s="80" t="e">
        <f>'Painel de Controle'!#REF!/1000*(#REF!-#REF!)</f>
        <v>#REF!</v>
      </c>
      <c r="AA27" s="80" t="e">
        <f>'Painel de Controle'!#REF!/1000*(#REF!-#REF!)</f>
        <v>#REF!</v>
      </c>
      <c r="AB27" s="80" t="e">
        <f>'Painel de Controle'!#REF!/1000*(#REF!-#REF!)</f>
        <v>#REF!</v>
      </c>
      <c r="AC27" s="80" t="e">
        <f>'Painel de Controle'!#REF!/1000*(#REF!-#REF!)</f>
        <v>#REF!</v>
      </c>
      <c r="AD27" s="80" t="e">
        <f>'Painel de Controle'!#REF!/1000*(#REF!-#REF!)</f>
        <v>#REF!</v>
      </c>
      <c r="AE27" s="80" t="e">
        <f>'Painel de Controle'!#REF!/1000*(#REF!-#REF!)</f>
        <v>#REF!</v>
      </c>
      <c r="AF27" s="80" t="e">
        <f>'Painel de Controle'!#REF!/1000*(#REF!-#REF!)</f>
        <v>#REF!</v>
      </c>
      <c r="AG27" s="80" t="e">
        <f>'Painel de Controle'!#REF!/1000*(#REF!-#REF!)</f>
        <v>#REF!</v>
      </c>
      <c r="AH27" s="80" t="e">
        <f>'Painel de Controle'!#REF!/1000*(#REF!-#REF!)</f>
        <v>#REF!</v>
      </c>
      <c r="AI27" s="80" t="e">
        <f>'Painel de Controle'!#REF!/1000*(#REF!-#REF!)</f>
        <v>#REF!</v>
      </c>
      <c r="AJ27" s="80" t="e">
        <f>'Painel de Controle'!#REF!/1000*(#REF!-#REF!)</f>
        <v>#REF!</v>
      </c>
      <c r="AK27" s="80" t="e">
        <f>'Painel de Controle'!#REF!/1000*(#REF!-#REF!)</f>
        <v>#REF!</v>
      </c>
      <c r="AL27" s="80" t="e">
        <f>'Painel de Controle'!#REF!/1000*(#REF!-#REF!)</f>
        <v>#REF!</v>
      </c>
      <c r="AM27" s="80" t="e">
        <f>'Painel de Controle'!#REF!/1000*(#REF!-#REF!)</f>
        <v>#REF!</v>
      </c>
      <c r="AN27" s="80" t="e">
        <f>'Painel de Controle'!#REF!/1000*(#REF!-#REF!)</f>
        <v>#REF!</v>
      </c>
      <c r="AO27" s="80" t="e">
        <f>'Painel de Controle'!#REF!/1000*(#REF!-#REF!)</f>
        <v>#REF!</v>
      </c>
      <c r="AP27" s="80" t="e">
        <f>'Painel de Controle'!#REF!/1000*(#REF!-#REF!)</f>
        <v>#REF!</v>
      </c>
      <c r="AQ27" s="80" t="e">
        <f>'Painel de Controle'!#REF!/1000*(#REF!-#REF!)</f>
        <v>#REF!</v>
      </c>
      <c r="AR27" s="80" t="e">
        <f>'Painel de Controle'!#REF!/1000*(#REF!-#REF!)</f>
        <v>#REF!</v>
      </c>
      <c r="AS27" s="80" t="e">
        <f>'Painel de Controle'!#REF!/1000*(#REF!-#REF!)</f>
        <v>#REF!</v>
      </c>
      <c r="AT27" s="80" t="e">
        <f>'Painel de Controle'!#REF!/1000*(#REF!-#REF!)</f>
        <v>#REF!</v>
      </c>
      <c r="AU27" s="80" t="e">
        <f>'Painel de Controle'!#REF!/1000*(#REF!-#REF!)</f>
        <v>#REF!</v>
      </c>
      <c r="AV27" s="80" t="e">
        <f>'Painel de Controle'!#REF!/1000*(#REF!-#REF!)</f>
        <v>#REF!</v>
      </c>
      <c r="AW27" s="80" t="e">
        <f>'Painel de Controle'!#REF!/1000*(#REF!-#REF!)</f>
        <v>#REF!</v>
      </c>
      <c r="AX27" s="80" t="e">
        <f>'Painel de Controle'!#REF!/1000*(#REF!-#REF!)</f>
        <v>#REF!</v>
      </c>
      <c r="AY27" s="80" t="e">
        <f>'Painel de Controle'!#REF!/1000*(#REF!-#REF!)</f>
        <v>#REF!</v>
      </c>
      <c r="AZ27" s="80" t="e">
        <f>'Painel de Controle'!#REF!/1000*(#REF!-#REF!)</f>
        <v>#REF!</v>
      </c>
      <c r="BA27" s="80" t="e">
        <f>'Painel de Controle'!#REF!/1000*(#REF!-#REF!)</f>
        <v>#REF!</v>
      </c>
      <c r="BB27" s="80" t="e">
        <f>'Painel de Controle'!#REF!/1000*(#REF!-#REF!)</f>
        <v>#REF!</v>
      </c>
      <c r="BC27" s="80" t="e">
        <f>'Painel de Controle'!#REF!/1000*(#REF!-#REF!)</f>
        <v>#REF!</v>
      </c>
      <c r="BD27" s="80" t="e">
        <f>'Painel de Controle'!#REF!/1000*(#REF!-#REF!)</f>
        <v>#REF!</v>
      </c>
      <c r="BE27" s="80" t="e">
        <f>'Painel de Controle'!#REF!/1000*(#REF!-#REF!)</f>
        <v>#REF!</v>
      </c>
      <c r="BF27" s="80" t="e">
        <f>'Painel de Controle'!#REF!/1000*(#REF!-#REF!)</f>
        <v>#REF!</v>
      </c>
      <c r="BG27" s="80" t="e">
        <f>'Painel de Controle'!#REF!/1000*(#REF!-#REF!)</f>
        <v>#REF!</v>
      </c>
      <c r="BH27" s="80" t="e">
        <f>'Painel de Controle'!#REF!/1000*(#REF!-#REF!)</f>
        <v>#REF!</v>
      </c>
      <c r="BI27" s="80" t="e">
        <f>'Painel de Controle'!#REF!/1000*(#REF!-#REF!)</f>
        <v>#REF!</v>
      </c>
      <c r="BJ27" s="80" t="e">
        <f>'Painel de Controle'!#REF!/1000*(#REF!-#REF!)</f>
        <v>#REF!</v>
      </c>
      <c r="BK27" s="80" t="e">
        <f>'Painel de Controle'!#REF!/1000*(#REF!-#REF!)</f>
        <v>#REF!</v>
      </c>
      <c r="BL27" s="80" t="e">
        <f>'Painel de Controle'!#REF!/1000*(#REF!-#REF!)</f>
        <v>#REF!</v>
      </c>
      <c r="BM27" s="80" t="e">
        <f>'Painel de Controle'!#REF!/1000*(#REF!-#REF!)</f>
        <v>#REF!</v>
      </c>
      <c r="BN27" s="80" t="e">
        <f>'Painel de Controle'!#REF!/1000*(#REF!-#REF!)</f>
        <v>#REF!</v>
      </c>
      <c r="BO27" s="80" t="e">
        <f>'Painel de Controle'!#REF!/1000*(#REF!-#REF!)</f>
        <v>#REF!</v>
      </c>
      <c r="BP27" s="80" t="e">
        <f>'Painel de Controle'!#REF!/1000*(#REF!-#REF!)</f>
        <v>#REF!</v>
      </c>
      <c r="BQ27" s="80" t="e">
        <f>'Painel de Controle'!#REF!/1000*(#REF!-#REF!)</f>
        <v>#REF!</v>
      </c>
      <c r="BR27" s="80" t="e">
        <f>'Painel de Controle'!#REF!/1000*(#REF!-#REF!)</f>
        <v>#REF!</v>
      </c>
      <c r="BS27" s="80" t="e">
        <f>'Painel de Controle'!#REF!/1000*(#REF!-#REF!)</f>
        <v>#REF!</v>
      </c>
      <c r="BT27" s="80" t="e">
        <f>'Painel de Controle'!#REF!/1000*(#REF!-#REF!)</f>
        <v>#REF!</v>
      </c>
      <c r="BU27" s="80" t="e">
        <f>'Painel de Controle'!#REF!/1000*(#REF!-#REF!)</f>
        <v>#REF!</v>
      </c>
      <c r="BV27" s="80" t="e">
        <f>'Painel de Controle'!#REF!/1000*(#REF!-#REF!)</f>
        <v>#REF!</v>
      </c>
      <c r="BW27" s="80" t="e">
        <f>'Painel de Controle'!#REF!/1000*(#REF!-#REF!)</f>
        <v>#REF!</v>
      </c>
      <c r="BX27" s="80" t="e">
        <f>'Painel de Controle'!#REF!/1000*(#REF!-#REF!)</f>
        <v>#REF!</v>
      </c>
      <c r="BY27" s="80" t="e">
        <f>'Painel de Controle'!#REF!/1000*(#REF!-#REF!)</f>
        <v>#REF!</v>
      </c>
      <c r="BZ27" s="80" t="e">
        <f>'Painel de Controle'!#REF!/1000*(#REF!-#REF!)</f>
        <v>#REF!</v>
      </c>
      <c r="CA27" s="80" t="e">
        <f>'Painel de Controle'!#REF!/1000*(#REF!-#REF!)</f>
        <v>#REF!</v>
      </c>
      <c r="CB27" s="80" t="e">
        <f>'Painel de Controle'!#REF!/1000*(#REF!-#REF!)</f>
        <v>#REF!</v>
      </c>
      <c r="CC27" s="80" t="e">
        <f>'Painel de Controle'!#REF!/1000*(#REF!-#REF!)</f>
        <v>#REF!</v>
      </c>
      <c r="CD27" s="80" t="e">
        <f>'Painel de Controle'!#REF!/1000*(#REF!-#REF!)</f>
        <v>#REF!</v>
      </c>
      <c r="CE27" s="80" t="e">
        <f>'Painel de Controle'!#REF!/1000*(#REF!-#REF!)</f>
        <v>#REF!</v>
      </c>
      <c r="CF27" s="80" t="e">
        <f>'Painel de Controle'!#REF!/1000*(#REF!-#REF!)</f>
        <v>#REF!</v>
      </c>
      <c r="CG27" s="80" t="e">
        <f>'Painel de Controle'!#REF!/1000*(#REF!-#REF!)</f>
        <v>#REF!</v>
      </c>
      <c r="CH27" s="80" t="e">
        <f>'Painel de Controle'!#REF!/1000*(#REF!-#REF!)</f>
        <v>#REF!</v>
      </c>
      <c r="CI27" s="80" t="e">
        <f>'Painel de Controle'!#REF!/1000*(#REF!-#REF!)</f>
        <v>#REF!</v>
      </c>
      <c r="CJ27" s="80" t="e">
        <f>'Painel de Controle'!#REF!/1000*(#REF!-#REF!)</f>
        <v>#REF!</v>
      </c>
      <c r="CK27" s="80" t="e">
        <f>'Painel de Controle'!#REF!/1000*(#REF!-#REF!)</f>
        <v>#REF!</v>
      </c>
      <c r="CL27" s="80" t="e">
        <f>'Painel de Controle'!#REF!/1000*(#REF!-#REF!)</f>
        <v>#REF!</v>
      </c>
      <c r="CM27" s="80" t="e">
        <f>'Painel de Controle'!#REF!/1000*(#REF!-#REF!)</f>
        <v>#REF!</v>
      </c>
      <c r="CN27" s="80" t="e">
        <f>'Painel de Controle'!#REF!/1000*(#REF!-#REF!)</f>
        <v>#REF!</v>
      </c>
      <c r="CO27" s="80" t="e">
        <f>'Painel de Controle'!#REF!/1000*(#REF!-#REF!)</f>
        <v>#REF!</v>
      </c>
      <c r="CP27" s="80" t="e">
        <f>'Painel de Controle'!#REF!/1000*(#REF!-#REF!)</f>
        <v>#REF!</v>
      </c>
      <c r="CQ27" s="80" t="e">
        <f>'Painel de Controle'!#REF!/1000*(#REF!-#REF!)</f>
        <v>#REF!</v>
      </c>
      <c r="CR27" s="80" t="e">
        <f>'Painel de Controle'!#REF!/1000*(#REF!-#REF!)</f>
        <v>#REF!</v>
      </c>
      <c r="CS27" s="80" t="e">
        <f>'Painel de Controle'!#REF!/1000*(#REF!-#REF!)</f>
        <v>#REF!</v>
      </c>
      <c r="CT27" s="80" t="e">
        <f>'Painel de Controle'!#REF!/1000*(#REF!-#REF!)</f>
        <v>#REF!</v>
      </c>
      <c r="CU27" s="80" t="e">
        <f>'Painel de Controle'!#REF!/1000*(#REF!-#REF!)</f>
        <v>#REF!</v>
      </c>
      <c r="CV27" s="80" t="e">
        <f>'Painel de Controle'!#REF!/1000*(#REF!-#REF!)</f>
        <v>#REF!</v>
      </c>
      <c r="CW27" s="80" t="e">
        <f>'Painel de Controle'!#REF!/1000*(#REF!-#REF!)</f>
        <v>#REF!</v>
      </c>
      <c r="CX27" s="80" t="e">
        <f>'Painel de Controle'!#REF!/1000*(#REF!-#REF!)</f>
        <v>#REF!</v>
      </c>
      <c r="CY27" s="80" t="e">
        <f>'Painel de Controle'!#REF!/1000*(#REF!-#REF!)</f>
        <v>#REF!</v>
      </c>
      <c r="CZ27" s="80" t="e">
        <f>'Painel de Controle'!#REF!/1000*(#REF!-#REF!)</f>
        <v>#REF!</v>
      </c>
      <c r="DA27" s="80" t="e">
        <f>'Painel de Controle'!#REF!/1000*(#REF!-#REF!)</f>
        <v>#REF!</v>
      </c>
      <c r="DB27" s="80" t="e">
        <f>'Painel de Controle'!#REF!/1000*(#REF!-#REF!)</f>
        <v>#REF!</v>
      </c>
      <c r="DC27" s="80" t="e">
        <f>'Painel de Controle'!#REF!/1000*(#REF!-#REF!)</f>
        <v>#REF!</v>
      </c>
      <c r="DD27" s="80" t="e">
        <f>'Painel de Controle'!#REF!/1000*(#REF!-#REF!)</f>
        <v>#REF!</v>
      </c>
      <c r="DE27" s="80" t="e">
        <f>'Painel de Controle'!#REF!/1000*(#REF!-#REF!)</f>
        <v>#REF!</v>
      </c>
      <c r="DF27" s="80" t="e">
        <f>'Painel de Controle'!#REF!/1000*(#REF!-#REF!)</f>
        <v>#REF!</v>
      </c>
      <c r="DG27" s="80" t="e">
        <f>'Painel de Controle'!#REF!/1000*(#REF!-#REF!)</f>
        <v>#REF!</v>
      </c>
      <c r="DH27" s="80" t="e">
        <f>'Painel de Controle'!#REF!/1000*(#REF!-#REF!)</f>
        <v>#REF!</v>
      </c>
      <c r="DI27" s="80" t="e">
        <f>'Painel de Controle'!#REF!/1000*(#REF!-#REF!)</f>
        <v>#REF!</v>
      </c>
      <c r="DJ27" s="80" t="e">
        <f>'Painel de Controle'!#REF!/1000*(#REF!-#REF!)</f>
        <v>#REF!</v>
      </c>
      <c r="DK27" s="80" t="e">
        <f>'Painel de Controle'!#REF!/1000*(#REF!-#REF!)</f>
        <v>#REF!</v>
      </c>
      <c r="DL27" s="80" t="e">
        <f>'Painel de Controle'!#REF!/1000*(#REF!-#REF!)</f>
        <v>#REF!</v>
      </c>
      <c r="DM27" s="80" t="e">
        <f>'Painel de Controle'!#REF!/1000*(#REF!-#REF!)</f>
        <v>#REF!</v>
      </c>
      <c r="DN27" s="80" t="e">
        <f>'Painel de Controle'!#REF!/1000*(#REF!-#REF!)</f>
        <v>#REF!</v>
      </c>
      <c r="DO27" s="80" t="e">
        <f>'Painel de Controle'!#REF!/1000*(#REF!-#REF!)</f>
        <v>#REF!</v>
      </c>
      <c r="DP27" s="80" t="e">
        <f>'Painel de Controle'!#REF!/1000*(#REF!-#REF!)</f>
        <v>#REF!</v>
      </c>
      <c r="DQ27" s="80" t="e">
        <f>'Painel de Controle'!#REF!/1000*(#REF!-#REF!)</f>
        <v>#REF!</v>
      </c>
      <c r="DR27" s="80" t="e">
        <f>'Painel de Controle'!#REF!/1000*(#REF!-#REF!)</f>
        <v>#REF!</v>
      </c>
      <c r="DS27" s="80" t="e">
        <f>'Painel de Controle'!#REF!/1000*(#REF!-#REF!)</f>
        <v>#REF!</v>
      </c>
      <c r="DT27" s="80" t="e">
        <f>'Painel de Controle'!#REF!/1000*(#REF!-#REF!)</f>
        <v>#REF!</v>
      </c>
      <c r="DU27" s="80" t="e">
        <f>'Painel de Controle'!#REF!/1000*(#REF!-#REF!)</f>
        <v>#REF!</v>
      </c>
      <c r="DV27" s="80" t="e">
        <f>'Painel de Controle'!#REF!/1000*(#REF!-#REF!)</f>
        <v>#REF!</v>
      </c>
      <c r="DW27" s="80" t="e">
        <f>'Painel de Controle'!#REF!/1000*(#REF!-#REF!)</f>
        <v>#REF!</v>
      </c>
      <c r="DX27" s="80" t="e">
        <f>'Painel de Controle'!#REF!/1000*(#REF!-#REF!)</f>
        <v>#REF!</v>
      </c>
      <c r="DY27" s="80" t="e">
        <f>'Painel de Controle'!#REF!/1000*(#REF!-#REF!)</f>
        <v>#REF!</v>
      </c>
      <c r="DZ27" s="80" t="e">
        <f>'Painel de Controle'!#REF!/1000*(#REF!-#REF!)</f>
        <v>#REF!</v>
      </c>
      <c r="EA27" s="80" t="e">
        <f>'Painel de Controle'!#REF!/1000*(#REF!-#REF!)</f>
        <v>#REF!</v>
      </c>
      <c r="EB27" s="80" t="e">
        <f>'Painel de Controle'!#REF!/1000*(#REF!-#REF!)</f>
        <v>#REF!</v>
      </c>
      <c r="EC27" s="80" t="e">
        <f>'Painel de Controle'!#REF!/1000*(#REF!-#REF!)</f>
        <v>#REF!</v>
      </c>
      <c r="ED27" s="80" t="e">
        <f>'Painel de Controle'!#REF!/1000*(#REF!-#REF!)</f>
        <v>#REF!</v>
      </c>
      <c r="EE27" s="80" t="e">
        <f>'Painel de Controle'!#REF!/1000*(#REF!-#REF!)</f>
        <v>#REF!</v>
      </c>
      <c r="EF27" s="80" t="e">
        <f>'Painel de Controle'!#REF!/1000*(#REF!-#REF!)</f>
        <v>#REF!</v>
      </c>
      <c r="EG27" s="80" t="e">
        <f>'Painel de Controle'!#REF!/1000*(#REF!-#REF!)</f>
        <v>#REF!</v>
      </c>
      <c r="EH27" s="80" t="e">
        <f>'Painel de Controle'!#REF!/1000*(#REF!-#REF!)</f>
        <v>#REF!</v>
      </c>
      <c r="EI27" s="80" t="e">
        <f>'Painel de Controle'!#REF!/1000*(#REF!-#REF!)</f>
        <v>#REF!</v>
      </c>
      <c r="EJ27" s="80" t="e">
        <f>'Painel de Controle'!#REF!/1000*(#REF!-#REF!)</f>
        <v>#REF!</v>
      </c>
      <c r="EK27" s="80" t="e">
        <f>'Painel de Controle'!#REF!/1000*(#REF!-#REF!)</f>
        <v>#REF!</v>
      </c>
      <c r="EL27" s="80" t="e">
        <f>'Painel de Controle'!#REF!/1000*(#REF!-#REF!)</f>
        <v>#REF!</v>
      </c>
      <c r="EM27" s="80" t="e">
        <f>'Painel de Controle'!#REF!/1000*(#REF!-#REF!)</f>
        <v>#REF!</v>
      </c>
      <c r="EN27" s="80" t="e">
        <f>'Painel de Controle'!#REF!/1000*(#REF!-#REF!)</f>
        <v>#REF!</v>
      </c>
      <c r="EO27" s="80" t="e">
        <f>'Painel de Controle'!#REF!/1000*(#REF!-#REF!)</f>
        <v>#REF!</v>
      </c>
      <c r="EP27" s="80" t="e">
        <f>'Painel de Controle'!#REF!/1000*(#REF!-#REF!)</f>
        <v>#REF!</v>
      </c>
      <c r="EQ27" s="80" t="e">
        <f>'Painel de Controle'!#REF!/1000*(#REF!-#REF!)</f>
        <v>#REF!</v>
      </c>
      <c r="ER27" s="80" t="e">
        <f>'Painel de Controle'!#REF!/1000*(#REF!-#REF!)</f>
        <v>#REF!</v>
      </c>
      <c r="ES27" s="80" t="e">
        <f>'Painel de Controle'!#REF!/1000*(#REF!-#REF!)</f>
        <v>#REF!</v>
      </c>
      <c r="ET27" s="80" t="e">
        <f>'Painel de Controle'!#REF!/1000*(#REF!-#REF!)</f>
        <v>#REF!</v>
      </c>
      <c r="EU27" s="80" t="e">
        <f>'Painel de Controle'!#REF!/1000*(#REF!-#REF!)</f>
        <v>#REF!</v>
      </c>
      <c r="EV27" s="80" t="e">
        <f>'Painel de Controle'!#REF!/1000*(#REF!-#REF!)</f>
        <v>#REF!</v>
      </c>
      <c r="EW27" s="80" t="e">
        <f>'Painel de Controle'!#REF!/1000*(#REF!-#REF!)</f>
        <v>#REF!</v>
      </c>
      <c r="EX27" s="80" t="e">
        <f>'Painel de Controle'!#REF!/1000*(#REF!-#REF!)</f>
        <v>#REF!</v>
      </c>
      <c r="EY27" s="80" t="e">
        <f>'Painel de Controle'!#REF!/1000*(#REF!-#REF!)</f>
        <v>#REF!</v>
      </c>
      <c r="EZ27" s="80" t="e">
        <f>'Painel de Controle'!#REF!/1000*(#REF!-#REF!)</f>
        <v>#REF!</v>
      </c>
      <c r="FA27" s="80" t="e">
        <f>'Painel de Controle'!#REF!/1000*(#REF!-#REF!)</f>
        <v>#REF!</v>
      </c>
      <c r="FB27" s="80" t="e">
        <f>'Painel de Controle'!#REF!/1000*(#REF!-#REF!)</f>
        <v>#REF!</v>
      </c>
      <c r="FC27" s="80" t="e">
        <f>'Painel de Controle'!#REF!/1000*(#REF!-#REF!)</f>
        <v>#REF!</v>
      </c>
      <c r="FD27" s="80" t="e">
        <f>'Painel de Controle'!#REF!/1000*(#REF!-#REF!)</f>
        <v>#REF!</v>
      </c>
      <c r="FE27" s="80" t="e">
        <f>'Painel de Controle'!#REF!/1000*(#REF!-#REF!)</f>
        <v>#REF!</v>
      </c>
      <c r="FF27" s="80" t="e">
        <f>'Painel de Controle'!#REF!/1000*(#REF!-#REF!)</f>
        <v>#REF!</v>
      </c>
      <c r="FG27" s="80" t="e">
        <f>'Painel de Controle'!#REF!/1000*(#REF!-#REF!)</f>
        <v>#REF!</v>
      </c>
      <c r="FH27" s="80" t="e">
        <f>'Painel de Controle'!#REF!/1000*(#REF!-#REF!)</f>
        <v>#REF!</v>
      </c>
      <c r="FI27" s="80" t="e">
        <f>'Painel de Controle'!#REF!/1000*(#REF!-#REF!)</f>
        <v>#REF!</v>
      </c>
      <c r="FJ27" s="80" t="e">
        <f>'Painel de Controle'!#REF!/1000*(#REF!-#REF!)</f>
        <v>#REF!</v>
      </c>
      <c r="FK27" s="80" t="e">
        <f>'Painel de Controle'!#REF!/1000*(#REF!-#REF!)</f>
        <v>#REF!</v>
      </c>
      <c r="FL27" s="80" t="e">
        <f>'Painel de Controle'!#REF!/1000*(#REF!-#REF!)</f>
        <v>#REF!</v>
      </c>
      <c r="FM27" s="80" t="e">
        <f>'Painel de Controle'!#REF!/1000*(#REF!-#REF!)</f>
        <v>#REF!</v>
      </c>
      <c r="FN27" s="80" t="e">
        <f>'Painel de Controle'!#REF!/1000*(#REF!-#REF!)</f>
        <v>#REF!</v>
      </c>
      <c r="FO27" s="80" t="e">
        <f>'Painel de Controle'!#REF!/1000*(#REF!-#REF!)</f>
        <v>#REF!</v>
      </c>
      <c r="FP27" s="80" t="e">
        <f>'Painel de Controle'!#REF!/1000*(#REF!-#REF!)</f>
        <v>#REF!</v>
      </c>
      <c r="FQ27" s="80" t="e">
        <f>'Painel de Controle'!#REF!/1000*(#REF!-#REF!)</f>
        <v>#REF!</v>
      </c>
      <c r="FR27" s="80" t="e">
        <f>'Painel de Controle'!#REF!/1000*(#REF!-#REF!)</f>
        <v>#REF!</v>
      </c>
      <c r="FS27" s="80" t="e">
        <f>'Painel de Controle'!#REF!/1000*(#REF!-#REF!)</f>
        <v>#REF!</v>
      </c>
      <c r="FT27" s="80" t="e">
        <f>'Painel de Controle'!#REF!/1000*(#REF!-#REF!)</f>
        <v>#REF!</v>
      </c>
      <c r="FU27" s="80" t="e">
        <f>'Painel de Controle'!#REF!/1000*(#REF!-#REF!)</f>
        <v>#REF!</v>
      </c>
      <c r="FV27" s="80" t="e">
        <f>'Painel de Controle'!#REF!/1000*(#REF!-#REF!)</f>
        <v>#REF!</v>
      </c>
      <c r="FW27" s="80" t="e">
        <f>'Painel de Controle'!#REF!/1000*(#REF!-#REF!)</f>
        <v>#REF!</v>
      </c>
      <c r="FX27" s="80" t="e">
        <f>'Painel de Controle'!#REF!/1000*(#REF!-#REF!)</f>
        <v>#REF!</v>
      </c>
      <c r="FY27" s="80" t="e">
        <f>'Painel de Controle'!#REF!/1000*(#REF!-#REF!)</f>
        <v>#REF!</v>
      </c>
      <c r="FZ27" s="80" t="e">
        <f>'Painel de Controle'!#REF!/1000*(#REF!-#REF!)</f>
        <v>#REF!</v>
      </c>
      <c r="GA27" s="80" t="e">
        <f>'Painel de Controle'!#REF!/1000*(#REF!-#REF!)</f>
        <v>#REF!</v>
      </c>
      <c r="GB27" s="80" t="e">
        <f>'Painel de Controle'!#REF!/1000*(#REF!-#REF!)</f>
        <v>#REF!</v>
      </c>
      <c r="GC27" s="80" t="e">
        <f>'Painel de Controle'!#REF!/1000*(#REF!-#REF!)</f>
        <v>#REF!</v>
      </c>
      <c r="GD27" s="80" t="e">
        <f>'Painel de Controle'!#REF!/1000*(#REF!-#REF!)</f>
        <v>#REF!</v>
      </c>
      <c r="GE27" s="80" t="e">
        <f>'Painel de Controle'!#REF!/1000*(#REF!-#REF!)</f>
        <v>#REF!</v>
      </c>
      <c r="GF27" s="80" t="e">
        <f>'Painel de Controle'!#REF!/1000*(#REF!-#REF!)</f>
        <v>#REF!</v>
      </c>
      <c r="GG27" s="80" t="e">
        <f>'Painel de Controle'!#REF!/1000*(#REF!-#REF!)</f>
        <v>#REF!</v>
      </c>
      <c r="GH27" s="80" t="e">
        <f>'Painel de Controle'!#REF!/1000*(#REF!-#REF!)</f>
        <v>#REF!</v>
      </c>
      <c r="GI27" s="80" t="e">
        <f>'Painel de Controle'!#REF!/1000*(#REF!-#REF!)</f>
        <v>#REF!</v>
      </c>
      <c r="GJ27" s="80" t="e">
        <f>'Painel de Controle'!#REF!/1000*(#REF!-#REF!)</f>
        <v>#REF!</v>
      </c>
      <c r="GK27" s="80" t="e">
        <f>'Painel de Controle'!#REF!/1000*(#REF!-#REF!)</f>
        <v>#REF!</v>
      </c>
      <c r="GL27" s="80" t="e">
        <f>'Painel de Controle'!#REF!/1000*(#REF!-#REF!)</f>
        <v>#REF!</v>
      </c>
      <c r="GM27" s="80" t="e">
        <f>'Painel de Controle'!#REF!/1000*(#REF!-#REF!)</f>
        <v>#REF!</v>
      </c>
      <c r="GN27" s="80" t="e">
        <f>'Painel de Controle'!#REF!/1000*(#REF!-#REF!)</f>
        <v>#REF!</v>
      </c>
      <c r="GO27" s="80" t="e">
        <f>'Painel de Controle'!#REF!/1000*(#REF!-#REF!)</f>
        <v>#REF!</v>
      </c>
      <c r="GP27" s="80" t="e">
        <f>'Painel de Controle'!#REF!/1000*(#REF!-#REF!)</f>
        <v>#REF!</v>
      </c>
      <c r="GQ27" s="80" t="e">
        <f>'Painel de Controle'!#REF!/1000*(#REF!-#REF!)</f>
        <v>#REF!</v>
      </c>
      <c r="GR27" s="80" t="e">
        <f>'Painel de Controle'!#REF!/1000*(#REF!-#REF!)</f>
        <v>#REF!</v>
      </c>
      <c r="GS27" s="80" t="e">
        <f>'Painel de Controle'!#REF!/1000*(#REF!-#REF!)</f>
        <v>#REF!</v>
      </c>
      <c r="GT27" s="80" t="e">
        <f>'Painel de Controle'!#REF!/1000*(#REF!-#REF!)</f>
        <v>#REF!</v>
      </c>
      <c r="GU27" s="80" t="e">
        <f>'Painel de Controle'!#REF!/1000*(#REF!-#REF!)</f>
        <v>#REF!</v>
      </c>
      <c r="GV27" s="80" t="e">
        <f>'Painel de Controle'!#REF!/1000*(#REF!-#REF!)</f>
        <v>#REF!</v>
      </c>
      <c r="GW27" s="80" t="e">
        <f>'Painel de Controle'!#REF!/1000*(#REF!-#REF!)</f>
        <v>#REF!</v>
      </c>
      <c r="GX27" s="80" t="e">
        <f>'Painel de Controle'!#REF!/1000*(#REF!-#REF!)</f>
        <v>#REF!</v>
      </c>
      <c r="GY27" s="80" t="e">
        <f>'Painel de Controle'!#REF!/1000*(#REF!-#REF!)</f>
        <v>#REF!</v>
      </c>
      <c r="GZ27" s="80" t="e">
        <f>'Painel de Controle'!#REF!/1000*(#REF!-#REF!)</f>
        <v>#REF!</v>
      </c>
      <c r="HA27" s="80" t="e">
        <f>'Painel de Controle'!#REF!/1000*(#REF!-#REF!)</f>
        <v>#REF!</v>
      </c>
      <c r="HB27" s="80" t="e">
        <f>'Painel de Controle'!#REF!/1000*(#REF!-#REF!)</f>
        <v>#REF!</v>
      </c>
      <c r="HC27" s="80" t="e">
        <f>'Painel de Controle'!#REF!/1000*(#REF!-#REF!)</f>
        <v>#REF!</v>
      </c>
      <c r="HD27" s="80" t="e">
        <f>'Painel de Controle'!#REF!/1000*(#REF!-#REF!)</f>
        <v>#REF!</v>
      </c>
      <c r="HE27" s="80" t="e">
        <f>'Painel de Controle'!#REF!/1000*(#REF!-#REF!)</f>
        <v>#REF!</v>
      </c>
      <c r="HF27" s="80" t="e">
        <f>'Painel de Controle'!#REF!/1000*(#REF!-#REF!)</f>
        <v>#REF!</v>
      </c>
      <c r="HG27" s="80" t="e">
        <f>'Painel de Controle'!#REF!/1000*(#REF!-#REF!)</f>
        <v>#REF!</v>
      </c>
      <c r="HH27" s="80" t="e">
        <f>'Painel de Controle'!#REF!/1000*(#REF!-#REF!)</f>
        <v>#REF!</v>
      </c>
      <c r="HI27" s="80" t="e">
        <f>'Painel de Controle'!#REF!/1000*(#REF!-#REF!)</f>
        <v>#REF!</v>
      </c>
    </row>
    <row r="28" spans="1:217" x14ac:dyDescent="0.2">
      <c r="A28" s="30" t="s">
        <v>79</v>
      </c>
      <c r="B28" s="80" t="e">
        <f>'Demonstrativos (Mensal)'!#REF!</f>
        <v>#REF!</v>
      </c>
      <c r="C28" s="80" t="e">
        <f>'Demonstrativos (Mensal)'!#REF!</f>
        <v>#REF!</v>
      </c>
      <c r="D28" s="80" t="e">
        <f>'Demonstrativos (Mensal)'!#REF!</f>
        <v>#REF!</v>
      </c>
      <c r="E28" s="80" t="e">
        <f>'Demonstrativos (Mensal)'!#REF!</f>
        <v>#REF!</v>
      </c>
      <c r="F28" s="80" t="e">
        <f>'Demonstrativos (Mensal)'!#REF!</f>
        <v>#REF!</v>
      </c>
      <c r="G28" s="80" t="e">
        <f>'Demonstrativos (Mensal)'!#REF!</f>
        <v>#REF!</v>
      </c>
      <c r="H28" s="80" t="e">
        <f>'Demonstrativos (Mensal)'!#REF!</f>
        <v>#REF!</v>
      </c>
      <c r="I28" s="80" t="e">
        <f>'Demonstrativos (Mensal)'!#REF!</f>
        <v>#REF!</v>
      </c>
      <c r="J28" s="80" t="e">
        <f>'Demonstrativos (Mensal)'!#REF!</f>
        <v>#REF!</v>
      </c>
      <c r="K28" s="80" t="e">
        <f>'Demonstrativos (Mensal)'!#REF!</f>
        <v>#REF!</v>
      </c>
      <c r="L28" s="80" t="e">
        <f>'Demonstrativos (Mensal)'!#REF!</f>
        <v>#REF!</v>
      </c>
      <c r="M28" s="80" t="e">
        <f>'Demonstrativos (Mensal)'!#REF!</f>
        <v>#REF!</v>
      </c>
      <c r="N28" s="80" t="e">
        <f>'Demonstrativos (Mensal)'!#REF!</f>
        <v>#REF!</v>
      </c>
      <c r="O28" s="80" t="e">
        <f>'Demonstrativos (Mensal)'!#REF!</f>
        <v>#REF!</v>
      </c>
      <c r="P28" s="80" t="e">
        <f>'Demonstrativos (Mensal)'!#REF!</f>
        <v>#REF!</v>
      </c>
      <c r="Q28" s="80" t="e">
        <f>'Demonstrativos (Mensal)'!#REF!</f>
        <v>#REF!</v>
      </c>
      <c r="R28" s="80" t="e">
        <f>'Demonstrativos (Mensal)'!#REF!</f>
        <v>#REF!</v>
      </c>
      <c r="S28" s="80" t="e">
        <f>'Demonstrativos (Mensal)'!#REF!</f>
        <v>#REF!</v>
      </c>
      <c r="T28" s="80" t="e">
        <f>'Demonstrativos (Mensal)'!#REF!</f>
        <v>#REF!</v>
      </c>
      <c r="U28" s="80" t="e">
        <f>'Demonstrativos (Mensal)'!#REF!</f>
        <v>#REF!</v>
      </c>
      <c r="V28" s="80" t="e">
        <f>'Demonstrativos (Mensal)'!#REF!</f>
        <v>#REF!</v>
      </c>
      <c r="W28" s="80" t="e">
        <f>'Demonstrativos (Mensal)'!#REF!</f>
        <v>#REF!</v>
      </c>
      <c r="X28" s="80" t="e">
        <f>'Demonstrativos (Mensal)'!#REF!</f>
        <v>#REF!</v>
      </c>
      <c r="Y28" s="80" t="e">
        <f>'Demonstrativos (Mensal)'!#REF!</f>
        <v>#REF!</v>
      </c>
      <c r="Z28" s="80" t="e">
        <f>'Demonstrativos (Mensal)'!#REF!</f>
        <v>#REF!</v>
      </c>
      <c r="AA28" s="80" t="e">
        <f>'Demonstrativos (Mensal)'!#REF!</f>
        <v>#REF!</v>
      </c>
      <c r="AB28" s="80" t="e">
        <f>'Demonstrativos (Mensal)'!#REF!</f>
        <v>#REF!</v>
      </c>
      <c r="AC28" s="80" t="e">
        <f>'Demonstrativos (Mensal)'!#REF!</f>
        <v>#REF!</v>
      </c>
      <c r="AD28" s="80" t="e">
        <f>'Demonstrativos (Mensal)'!#REF!</f>
        <v>#REF!</v>
      </c>
      <c r="AE28" s="80" t="e">
        <f>'Demonstrativos (Mensal)'!#REF!</f>
        <v>#REF!</v>
      </c>
      <c r="AF28" s="80" t="e">
        <f>'Demonstrativos (Mensal)'!#REF!</f>
        <v>#REF!</v>
      </c>
      <c r="AG28" s="80" t="e">
        <f>'Demonstrativos (Mensal)'!#REF!</f>
        <v>#REF!</v>
      </c>
      <c r="AH28" s="80" t="e">
        <f>'Demonstrativos (Mensal)'!#REF!</f>
        <v>#REF!</v>
      </c>
      <c r="AI28" s="80" t="e">
        <f>'Demonstrativos (Mensal)'!#REF!</f>
        <v>#REF!</v>
      </c>
      <c r="AJ28" s="80" t="e">
        <f>'Demonstrativos (Mensal)'!#REF!</f>
        <v>#REF!</v>
      </c>
      <c r="AK28" s="80" t="e">
        <f>'Demonstrativos (Mensal)'!#REF!</f>
        <v>#REF!</v>
      </c>
      <c r="AL28" s="80" t="e">
        <f>'Demonstrativos (Mensal)'!#REF!</f>
        <v>#REF!</v>
      </c>
      <c r="AM28" s="80" t="e">
        <f>'Demonstrativos (Mensal)'!#REF!</f>
        <v>#REF!</v>
      </c>
      <c r="AN28" s="80" t="e">
        <f>'Demonstrativos (Mensal)'!#REF!</f>
        <v>#REF!</v>
      </c>
      <c r="AO28" s="80" t="e">
        <f>'Demonstrativos (Mensal)'!#REF!</f>
        <v>#REF!</v>
      </c>
      <c r="AP28" s="80" t="e">
        <f>'Demonstrativos (Mensal)'!#REF!</f>
        <v>#REF!</v>
      </c>
      <c r="AQ28" s="80" t="e">
        <f>'Demonstrativos (Mensal)'!#REF!</f>
        <v>#REF!</v>
      </c>
      <c r="AR28" s="80" t="e">
        <f>'Demonstrativos (Mensal)'!#REF!</f>
        <v>#REF!</v>
      </c>
      <c r="AS28" s="80" t="e">
        <f>'Demonstrativos (Mensal)'!#REF!</f>
        <v>#REF!</v>
      </c>
      <c r="AT28" s="80" t="e">
        <f>'Demonstrativos (Mensal)'!#REF!</f>
        <v>#REF!</v>
      </c>
      <c r="AU28" s="80" t="e">
        <f>'Demonstrativos (Mensal)'!#REF!</f>
        <v>#REF!</v>
      </c>
      <c r="AV28" s="80" t="e">
        <f>'Demonstrativos (Mensal)'!#REF!</f>
        <v>#REF!</v>
      </c>
      <c r="AW28" s="80" t="e">
        <f>'Demonstrativos (Mensal)'!#REF!</f>
        <v>#REF!</v>
      </c>
      <c r="AX28" s="80" t="e">
        <f>'Demonstrativos (Mensal)'!#REF!</f>
        <v>#REF!</v>
      </c>
      <c r="AY28" s="80" t="e">
        <f>'Demonstrativos (Mensal)'!#REF!</f>
        <v>#REF!</v>
      </c>
      <c r="AZ28" s="80" t="e">
        <f>'Demonstrativos (Mensal)'!#REF!</f>
        <v>#REF!</v>
      </c>
      <c r="BA28" s="80" t="e">
        <f>'Demonstrativos (Mensal)'!#REF!</f>
        <v>#REF!</v>
      </c>
      <c r="BB28" s="80" t="e">
        <f>'Demonstrativos (Mensal)'!#REF!</f>
        <v>#REF!</v>
      </c>
      <c r="BC28" s="80" t="e">
        <f>'Demonstrativos (Mensal)'!#REF!</f>
        <v>#REF!</v>
      </c>
      <c r="BD28" s="80" t="e">
        <f>'Demonstrativos (Mensal)'!#REF!</f>
        <v>#REF!</v>
      </c>
      <c r="BE28" s="80" t="e">
        <f>'Demonstrativos (Mensal)'!#REF!</f>
        <v>#REF!</v>
      </c>
      <c r="BF28" s="80" t="e">
        <f>'Demonstrativos (Mensal)'!#REF!</f>
        <v>#REF!</v>
      </c>
      <c r="BG28" s="80" t="e">
        <f>'Demonstrativos (Mensal)'!#REF!</f>
        <v>#REF!</v>
      </c>
      <c r="BH28" s="80" t="e">
        <f>'Demonstrativos (Mensal)'!#REF!</f>
        <v>#REF!</v>
      </c>
      <c r="BI28" s="80" t="e">
        <f>'Demonstrativos (Mensal)'!#REF!</f>
        <v>#REF!</v>
      </c>
      <c r="BJ28" s="80" t="e">
        <f>'Demonstrativos (Mensal)'!#REF!</f>
        <v>#REF!</v>
      </c>
      <c r="BK28" s="80" t="e">
        <f>'Demonstrativos (Mensal)'!#REF!</f>
        <v>#REF!</v>
      </c>
      <c r="BL28" s="80" t="e">
        <f>'Demonstrativos (Mensal)'!#REF!</f>
        <v>#REF!</v>
      </c>
      <c r="BM28" s="80" t="e">
        <f>'Demonstrativos (Mensal)'!#REF!</f>
        <v>#REF!</v>
      </c>
      <c r="BN28" s="80" t="e">
        <f>'Demonstrativos (Mensal)'!#REF!</f>
        <v>#REF!</v>
      </c>
      <c r="BO28" s="80" t="e">
        <f>'Demonstrativos (Mensal)'!#REF!</f>
        <v>#REF!</v>
      </c>
      <c r="BP28" s="80" t="e">
        <f>'Demonstrativos (Mensal)'!#REF!</f>
        <v>#REF!</v>
      </c>
      <c r="BQ28" s="80" t="e">
        <f>'Demonstrativos (Mensal)'!#REF!</f>
        <v>#REF!</v>
      </c>
      <c r="BR28" s="80" t="e">
        <f>'Demonstrativos (Mensal)'!#REF!</f>
        <v>#REF!</v>
      </c>
      <c r="BS28" s="80" t="e">
        <f>'Demonstrativos (Mensal)'!#REF!</f>
        <v>#REF!</v>
      </c>
      <c r="BT28" s="80" t="e">
        <f>'Demonstrativos (Mensal)'!#REF!</f>
        <v>#REF!</v>
      </c>
      <c r="BU28" s="80" t="e">
        <f>'Demonstrativos (Mensal)'!#REF!</f>
        <v>#REF!</v>
      </c>
      <c r="BV28" s="80" t="e">
        <f>'Demonstrativos (Mensal)'!#REF!</f>
        <v>#REF!</v>
      </c>
      <c r="BW28" s="80" t="e">
        <f>'Demonstrativos (Mensal)'!#REF!</f>
        <v>#REF!</v>
      </c>
      <c r="BX28" s="80" t="e">
        <f>'Demonstrativos (Mensal)'!#REF!</f>
        <v>#REF!</v>
      </c>
      <c r="BY28" s="80" t="e">
        <f>'Demonstrativos (Mensal)'!#REF!</f>
        <v>#REF!</v>
      </c>
      <c r="BZ28" s="80" t="e">
        <f>'Demonstrativos (Mensal)'!#REF!</f>
        <v>#REF!</v>
      </c>
      <c r="CA28" s="80" t="e">
        <f>'Demonstrativos (Mensal)'!#REF!</f>
        <v>#REF!</v>
      </c>
      <c r="CB28" s="80" t="e">
        <f>'Demonstrativos (Mensal)'!#REF!</f>
        <v>#REF!</v>
      </c>
      <c r="CC28" s="80" t="e">
        <f>'Demonstrativos (Mensal)'!#REF!</f>
        <v>#REF!</v>
      </c>
      <c r="CD28" s="80" t="e">
        <f>'Demonstrativos (Mensal)'!#REF!</f>
        <v>#REF!</v>
      </c>
      <c r="CE28" s="80" t="e">
        <f>'Demonstrativos (Mensal)'!#REF!</f>
        <v>#REF!</v>
      </c>
      <c r="CF28" s="80" t="e">
        <f>'Demonstrativos (Mensal)'!#REF!</f>
        <v>#REF!</v>
      </c>
      <c r="CG28" s="80" t="e">
        <f>'Demonstrativos (Mensal)'!#REF!</f>
        <v>#REF!</v>
      </c>
      <c r="CH28" s="80" t="e">
        <f>'Demonstrativos (Mensal)'!#REF!</f>
        <v>#REF!</v>
      </c>
      <c r="CI28" s="80" t="e">
        <f>'Demonstrativos (Mensal)'!#REF!</f>
        <v>#REF!</v>
      </c>
      <c r="CJ28" s="80" t="e">
        <f>'Demonstrativos (Mensal)'!#REF!</f>
        <v>#REF!</v>
      </c>
      <c r="CK28" s="80" t="e">
        <f>'Demonstrativos (Mensal)'!#REF!</f>
        <v>#REF!</v>
      </c>
      <c r="CL28" s="80" t="e">
        <f>'Demonstrativos (Mensal)'!#REF!</f>
        <v>#REF!</v>
      </c>
      <c r="CM28" s="80" t="e">
        <f>'Demonstrativos (Mensal)'!#REF!</f>
        <v>#REF!</v>
      </c>
      <c r="CN28" s="80" t="e">
        <f>'Demonstrativos (Mensal)'!#REF!</f>
        <v>#REF!</v>
      </c>
      <c r="CO28" s="80" t="e">
        <f>'Demonstrativos (Mensal)'!#REF!</f>
        <v>#REF!</v>
      </c>
      <c r="CP28" s="80" t="e">
        <f>'Demonstrativos (Mensal)'!#REF!</f>
        <v>#REF!</v>
      </c>
      <c r="CQ28" s="80" t="e">
        <f>'Demonstrativos (Mensal)'!#REF!</f>
        <v>#REF!</v>
      </c>
      <c r="CR28" s="80" t="e">
        <f>'Demonstrativos (Mensal)'!#REF!</f>
        <v>#REF!</v>
      </c>
      <c r="CS28" s="80" t="e">
        <f>'Demonstrativos (Mensal)'!#REF!</f>
        <v>#REF!</v>
      </c>
      <c r="CT28" s="80" t="e">
        <f>'Demonstrativos (Mensal)'!#REF!</f>
        <v>#REF!</v>
      </c>
      <c r="CU28" s="80" t="e">
        <f>'Demonstrativos (Mensal)'!#REF!</f>
        <v>#REF!</v>
      </c>
      <c r="CV28" s="80" t="e">
        <f>'Demonstrativos (Mensal)'!#REF!</f>
        <v>#REF!</v>
      </c>
      <c r="CW28" s="80" t="e">
        <f>'Demonstrativos (Mensal)'!#REF!</f>
        <v>#REF!</v>
      </c>
      <c r="CX28" s="80" t="e">
        <f>'Demonstrativos (Mensal)'!#REF!</f>
        <v>#REF!</v>
      </c>
      <c r="CY28" s="80" t="e">
        <f>'Demonstrativos (Mensal)'!#REF!</f>
        <v>#REF!</v>
      </c>
      <c r="CZ28" s="80" t="e">
        <f>'Demonstrativos (Mensal)'!#REF!</f>
        <v>#REF!</v>
      </c>
      <c r="DA28" s="80" t="e">
        <f>'Demonstrativos (Mensal)'!#REF!</f>
        <v>#REF!</v>
      </c>
      <c r="DB28" s="80" t="e">
        <f>'Demonstrativos (Mensal)'!#REF!</f>
        <v>#REF!</v>
      </c>
      <c r="DC28" s="80" t="e">
        <f>'Demonstrativos (Mensal)'!#REF!</f>
        <v>#REF!</v>
      </c>
      <c r="DD28" s="80" t="e">
        <f>'Demonstrativos (Mensal)'!#REF!</f>
        <v>#REF!</v>
      </c>
      <c r="DE28" s="80" t="e">
        <f>'Demonstrativos (Mensal)'!#REF!</f>
        <v>#REF!</v>
      </c>
      <c r="DF28" s="80" t="e">
        <f>'Demonstrativos (Mensal)'!#REF!</f>
        <v>#REF!</v>
      </c>
      <c r="DG28" s="80" t="e">
        <f>'Demonstrativos (Mensal)'!#REF!</f>
        <v>#REF!</v>
      </c>
      <c r="DH28" s="80" t="e">
        <f>'Demonstrativos (Mensal)'!#REF!</f>
        <v>#REF!</v>
      </c>
      <c r="DI28" s="80" t="e">
        <f>'Demonstrativos (Mensal)'!#REF!</f>
        <v>#REF!</v>
      </c>
      <c r="DJ28" s="80" t="e">
        <f>'Demonstrativos (Mensal)'!#REF!</f>
        <v>#REF!</v>
      </c>
      <c r="DK28" s="80" t="e">
        <f>'Demonstrativos (Mensal)'!#REF!</f>
        <v>#REF!</v>
      </c>
      <c r="DL28" s="80" t="e">
        <f>'Demonstrativos (Mensal)'!#REF!</f>
        <v>#REF!</v>
      </c>
      <c r="DM28" s="80" t="e">
        <f>'Demonstrativos (Mensal)'!#REF!</f>
        <v>#REF!</v>
      </c>
      <c r="DN28" s="80" t="e">
        <f>'Demonstrativos (Mensal)'!#REF!</f>
        <v>#REF!</v>
      </c>
      <c r="DO28" s="80" t="e">
        <f>'Demonstrativos (Mensal)'!#REF!</f>
        <v>#REF!</v>
      </c>
      <c r="DP28" s="80" t="e">
        <f>'Demonstrativos (Mensal)'!#REF!</f>
        <v>#REF!</v>
      </c>
      <c r="DQ28" s="80" t="e">
        <f>'Demonstrativos (Mensal)'!#REF!</f>
        <v>#REF!</v>
      </c>
      <c r="DR28" s="80" t="e">
        <f>'Demonstrativos (Mensal)'!#REF!</f>
        <v>#REF!</v>
      </c>
      <c r="DS28" s="80" t="e">
        <f>'Demonstrativos (Mensal)'!#REF!</f>
        <v>#REF!</v>
      </c>
      <c r="DT28" s="80" t="e">
        <f>'Demonstrativos (Mensal)'!#REF!</f>
        <v>#REF!</v>
      </c>
      <c r="DU28" s="80" t="e">
        <f>'Demonstrativos (Mensal)'!#REF!</f>
        <v>#REF!</v>
      </c>
      <c r="DV28" s="80" t="e">
        <f>'Demonstrativos (Mensal)'!#REF!</f>
        <v>#REF!</v>
      </c>
      <c r="DW28" s="80" t="e">
        <f>'Demonstrativos (Mensal)'!#REF!</f>
        <v>#REF!</v>
      </c>
      <c r="DX28" s="80" t="e">
        <f>'Demonstrativos (Mensal)'!#REF!</f>
        <v>#REF!</v>
      </c>
      <c r="DY28" s="80" t="e">
        <f>'Demonstrativos (Mensal)'!#REF!</f>
        <v>#REF!</v>
      </c>
      <c r="DZ28" s="80" t="e">
        <f>'Demonstrativos (Mensal)'!#REF!</f>
        <v>#REF!</v>
      </c>
      <c r="EA28" s="80" t="e">
        <f>'Demonstrativos (Mensal)'!#REF!</f>
        <v>#REF!</v>
      </c>
      <c r="EB28" s="80" t="e">
        <f>'Demonstrativos (Mensal)'!#REF!</f>
        <v>#REF!</v>
      </c>
      <c r="EC28" s="80" t="e">
        <f>'Demonstrativos (Mensal)'!#REF!</f>
        <v>#REF!</v>
      </c>
      <c r="ED28" s="80" t="e">
        <f>'Demonstrativos (Mensal)'!#REF!</f>
        <v>#REF!</v>
      </c>
      <c r="EE28" s="80" t="e">
        <f>'Demonstrativos (Mensal)'!#REF!</f>
        <v>#REF!</v>
      </c>
      <c r="EF28" s="80" t="e">
        <f>'Demonstrativos (Mensal)'!#REF!</f>
        <v>#REF!</v>
      </c>
      <c r="EG28" s="80" t="e">
        <f>'Demonstrativos (Mensal)'!#REF!</f>
        <v>#REF!</v>
      </c>
      <c r="EH28" s="80" t="e">
        <f>'Demonstrativos (Mensal)'!#REF!</f>
        <v>#REF!</v>
      </c>
      <c r="EI28" s="80" t="e">
        <f>'Demonstrativos (Mensal)'!#REF!</f>
        <v>#REF!</v>
      </c>
      <c r="EJ28" s="80" t="e">
        <f>'Demonstrativos (Mensal)'!#REF!</f>
        <v>#REF!</v>
      </c>
      <c r="EK28" s="80" t="e">
        <f>'Demonstrativos (Mensal)'!#REF!</f>
        <v>#REF!</v>
      </c>
      <c r="EL28" s="80" t="e">
        <f>'Demonstrativos (Mensal)'!#REF!</f>
        <v>#REF!</v>
      </c>
      <c r="EM28" s="80" t="e">
        <f>'Demonstrativos (Mensal)'!#REF!</f>
        <v>#REF!</v>
      </c>
      <c r="EN28" s="80" t="e">
        <f>'Demonstrativos (Mensal)'!#REF!</f>
        <v>#REF!</v>
      </c>
      <c r="EO28" s="80" t="e">
        <f>'Demonstrativos (Mensal)'!#REF!</f>
        <v>#REF!</v>
      </c>
      <c r="EP28" s="80" t="e">
        <f>'Demonstrativos (Mensal)'!#REF!</f>
        <v>#REF!</v>
      </c>
      <c r="EQ28" s="80" t="e">
        <f>'Demonstrativos (Mensal)'!#REF!</f>
        <v>#REF!</v>
      </c>
      <c r="ER28" s="80" t="e">
        <f>'Demonstrativos (Mensal)'!#REF!</f>
        <v>#REF!</v>
      </c>
      <c r="ES28" s="80" t="e">
        <f>'Demonstrativos (Mensal)'!#REF!</f>
        <v>#REF!</v>
      </c>
      <c r="ET28" s="80" t="e">
        <f>'Demonstrativos (Mensal)'!#REF!</f>
        <v>#REF!</v>
      </c>
      <c r="EU28" s="80" t="e">
        <f>'Demonstrativos (Mensal)'!#REF!</f>
        <v>#REF!</v>
      </c>
      <c r="EV28" s="80" t="e">
        <f>'Demonstrativos (Mensal)'!#REF!</f>
        <v>#REF!</v>
      </c>
      <c r="EW28" s="80" t="e">
        <f>'Demonstrativos (Mensal)'!#REF!</f>
        <v>#REF!</v>
      </c>
      <c r="EX28" s="80" t="e">
        <f>'Demonstrativos (Mensal)'!#REF!</f>
        <v>#REF!</v>
      </c>
      <c r="EY28" s="80" t="e">
        <f>'Demonstrativos (Mensal)'!#REF!</f>
        <v>#REF!</v>
      </c>
      <c r="EZ28" s="80" t="e">
        <f>'Demonstrativos (Mensal)'!#REF!</f>
        <v>#REF!</v>
      </c>
      <c r="FA28" s="80" t="e">
        <f>'Demonstrativos (Mensal)'!#REF!</f>
        <v>#REF!</v>
      </c>
      <c r="FB28" s="80" t="e">
        <f>'Demonstrativos (Mensal)'!#REF!</f>
        <v>#REF!</v>
      </c>
      <c r="FC28" s="80" t="e">
        <f>'Demonstrativos (Mensal)'!#REF!</f>
        <v>#REF!</v>
      </c>
      <c r="FD28" s="80" t="e">
        <f>'Demonstrativos (Mensal)'!#REF!</f>
        <v>#REF!</v>
      </c>
      <c r="FE28" s="80" t="e">
        <f>'Demonstrativos (Mensal)'!#REF!</f>
        <v>#REF!</v>
      </c>
      <c r="FF28" s="80" t="e">
        <f>'Demonstrativos (Mensal)'!#REF!</f>
        <v>#REF!</v>
      </c>
      <c r="FG28" s="80" t="e">
        <f>'Demonstrativos (Mensal)'!#REF!</f>
        <v>#REF!</v>
      </c>
      <c r="FH28" s="80" t="e">
        <f>'Demonstrativos (Mensal)'!#REF!</f>
        <v>#REF!</v>
      </c>
      <c r="FI28" s="80" t="e">
        <f>'Demonstrativos (Mensal)'!#REF!</f>
        <v>#REF!</v>
      </c>
      <c r="FJ28" s="80" t="e">
        <f>'Demonstrativos (Mensal)'!#REF!</f>
        <v>#REF!</v>
      </c>
      <c r="FK28" s="80" t="e">
        <f>'Demonstrativos (Mensal)'!#REF!</f>
        <v>#REF!</v>
      </c>
      <c r="FL28" s="80" t="e">
        <f>'Demonstrativos (Mensal)'!#REF!</f>
        <v>#REF!</v>
      </c>
      <c r="FM28" s="80" t="e">
        <f>'Demonstrativos (Mensal)'!#REF!</f>
        <v>#REF!</v>
      </c>
      <c r="FN28" s="80" t="e">
        <f>'Demonstrativos (Mensal)'!#REF!</f>
        <v>#REF!</v>
      </c>
      <c r="FO28" s="80" t="e">
        <f>'Demonstrativos (Mensal)'!#REF!</f>
        <v>#REF!</v>
      </c>
      <c r="FP28" s="80" t="e">
        <f>'Demonstrativos (Mensal)'!#REF!</f>
        <v>#REF!</v>
      </c>
      <c r="FQ28" s="80" t="e">
        <f>'Demonstrativos (Mensal)'!#REF!</f>
        <v>#REF!</v>
      </c>
      <c r="FR28" s="80" t="e">
        <f>'Demonstrativos (Mensal)'!#REF!</f>
        <v>#REF!</v>
      </c>
      <c r="FS28" s="80" t="e">
        <f>'Demonstrativos (Mensal)'!#REF!</f>
        <v>#REF!</v>
      </c>
      <c r="FT28" s="80" t="e">
        <f>'Demonstrativos (Mensal)'!#REF!</f>
        <v>#REF!</v>
      </c>
      <c r="FU28" s="80" t="e">
        <f>'Demonstrativos (Mensal)'!#REF!</f>
        <v>#REF!</v>
      </c>
      <c r="FV28" s="80" t="e">
        <f>'Demonstrativos (Mensal)'!#REF!</f>
        <v>#REF!</v>
      </c>
      <c r="FW28" s="80" t="e">
        <f>'Demonstrativos (Mensal)'!#REF!</f>
        <v>#REF!</v>
      </c>
      <c r="FX28" s="80" t="e">
        <f>'Demonstrativos (Mensal)'!#REF!</f>
        <v>#REF!</v>
      </c>
      <c r="FY28" s="80" t="e">
        <f>'Demonstrativos (Mensal)'!#REF!</f>
        <v>#REF!</v>
      </c>
      <c r="FZ28" s="80" t="e">
        <f>'Demonstrativos (Mensal)'!#REF!</f>
        <v>#REF!</v>
      </c>
      <c r="GA28" s="80" t="e">
        <f>'Demonstrativos (Mensal)'!#REF!</f>
        <v>#REF!</v>
      </c>
      <c r="GB28" s="80" t="e">
        <f>'Demonstrativos (Mensal)'!#REF!</f>
        <v>#REF!</v>
      </c>
      <c r="GC28" s="80" t="e">
        <f>'Demonstrativos (Mensal)'!#REF!</f>
        <v>#REF!</v>
      </c>
      <c r="GD28" s="80" t="e">
        <f>'Demonstrativos (Mensal)'!#REF!</f>
        <v>#REF!</v>
      </c>
      <c r="GE28" s="80" t="e">
        <f>'Demonstrativos (Mensal)'!#REF!</f>
        <v>#REF!</v>
      </c>
      <c r="GF28" s="80" t="e">
        <f>'Demonstrativos (Mensal)'!#REF!</f>
        <v>#REF!</v>
      </c>
      <c r="GG28" s="80" t="e">
        <f>'Demonstrativos (Mensal)'!#REF!</f>
        <v>#REF!</v>
      </c>
      <c r="GH28" s="80" t="e">
        <f>'Demonstrativos (Mensal)'!#REF!</f>
        <v>#REF!</v>
      </c>
      <c r="GI28" s="80" t="e">
        <f>'Demonstrativos (Mensal)'!#REF!</f>
        <v>#REF!</v>
      </c>
      <c r="GJ28" s="80" t="e">
        <f>'Demonstrativos (Mensal)'!#REF!</f>
        <v>#REF!</v>
      </c>
      <c r="GK28" s="80" t="e">
        <f>'Demonstrativos (Mensal)'!#REF!</f>
        <v>#REF!</v>
      </c>
      <c r="GL28" s="80" t="e">
        <f>'Demonstrativos (Mensal)'!#REF!</f>
        <v>#REF!</v>
      </c>
      <c r="GM28" s="80" t="e">
        <f>'Demonstrativos (Mensal)'!#REF!</f>
        <v>#REF!</v>
      </c>
      <c r="GN28" s="80" t="e">
        <f>'Demonstrativos (Mensal)'!#REF!</f>
        <v>#REF!</v>
      </c>
      <c r="GO28" s="80" t="e">
        <f>'Demonstrativos (Mensal)'!#REF!</f>
        <v>#REF!</v>
      </c>
      <c r="GP28" s="80" t="e">
        <f>'Demonstrativos (Mensal)'!#REF!</f>
        <v>#REF!</v>
      </c>
      <c r="GQ28" s="80" t="e">
        <f>'Demonstrativos (Mensal)'!#REF!</f>
        <v>#REF!</v>
      </c>
      <c r="GR28" s="80" t="e">
        <f>'Demonstrativos (Mensal)'!#REF!</f>
        <v>#REF!</v>
      </c>
      <c r="GS28" s="80" t="e">
        <f>'Demonstrativos (Mensal)'!#REF!</f>
        <v>#REF!</v>
      </c>
      <c r="GT28" s="80" t="e">
        <f>'Demonstrativos (Mensal)'!#REF!</f>
        <v>#REF!</v>
      </c>
      <c r="GU28" s="80" t="e">
        <f>'Demonstrativos (Mensal)'!#REF!</f>
        <v>#REF!</v>
      </c>
      <c r="GV28" s="80" t="e">
        <f>'Demonstrativos (Mensal)'!#REF!</f>
        <v>#REF!</v>
      </c>
      <c r="GW28" s="80" t="e">
        <f>'Demonstrativos (Mensal)'!#REF!</f>
        <v>#REF!</v>
      </c>
      <c r="GX28" s="80" t="e">
        <f>'Demonstrativos (Mensal)'!#REF!</f>
        <v>#REF!</v>
      </c>
      <c r="GY28" s="80" t="e">
        <f>'Demonstrativos (Mensal)'!#REF!</f>
        <v>#REF!</v>
      </c>
      <c r="GZ28" s="80" t="e">
        <f>'Demonstrativos (Mensal)'!#REF!</f>
        <v>#REF!</v>
      </c>
      <c r="HA28" s="80" t="e">
        <f>'Demonstrativos (Mensal)'!#REF!</f>
        <v>#REF!</v>
      </c>
      <c r="HB28" s="80" t="e">
        <f>'Demonstrativos (Mensal)'!#REF!</f>
        <v>#REF!</v>
      </c>
      <c r="HC28" s="80" t="e">
        <f>'Demonstrativos (Mensal)'!#REF!</f>
        <v>#REF!</v>
      </c>
      <c r="HD28" s="80" t="e">
        <f>'Demonstrativos (Mensal)'!#REF!</f>
        <v>#REF!</v>
      </c>
      <c r="HE28" s="80" t="e">
        <f>'Demonstrativos (Mensal)'!#REF!</f>
        <v>#REF!</v>
      </c>
      <c r="HF28" s="80" t="e">
        <f>'Demonstrativos (Mensal)'!#REF!</f>
        <v>#REF!</v>
      </c>
      <c r="HG28" s="80" t="e">
        <f>'Demonstrativos (Mensal)'!#REF!</f>
        <v>#REF!</v>
      </c>
      <c r="HH28" s="80" t="e">
        <f>'Demonstrativos (Mensal)'!#REF!</f>
        <v>#REF!</v>
      </c>
      <c r="HI28" s="80" t="e">
        <f>'Demonstrativos (Mensal)'!#REF!</f>
        <v>#REF!</v>
      </c>
    </row>
    <row r="29" spans="1:217" x14ac:dyDescent="0.2">
      <c r="A29" s="107" t="s">
        <v>80</v>
      </c>
      <c r="B29" s="108">
        <v>0</v>
      </c>
      <c r="C29" s="108">
        <v>0</v>
      </c>
      <c r="D29" s="108">
        <v>0</v>
      </c>
      <c r="E29" s="108">
        <v>0</v>
      </c>
      <c r="F29" s="108">
        <v>0</v>
      </c>
      <c r="G29" s="108">
        <v>0</v>
      </c>
      <c r="H29" s="108">
        <v>0</v>
      </c>
      <c r="I29" s="108">
        <v>0</v>
      </c>
      <c r="J29" s="108">
        <v>0</v>
      </c>
      <c r="K29" s="108">
        <v>0</v>
      </c>
      <c r="L29" s="108">
        <v>0</v>
      </c>
      <c r="M29" s="108">
        <v>0</v>
      </c>
      <c r="N29" s="108">
        <v>0</v>
      </c>
      <c r="O29" s="108">
        <v>0</v>
      </c>
      <c r="P29" s="108">
        <v>0</v>
      </c>
      <c r="Q29" s="108">
        <v>0</v>
      </c>
      <c r="R29" s="108">
        <v>0</v>
      </c>
      <c r="S29" s="108">
        <v>0</v>
      </c>
      <c r="T29" s="108">
        <v>0</v>
      </c>
      <c r="U29" s="108">
        <v>0</v>
      </c>
      <c r="V29" s="108">
        <v>0</v>
      </c>
      <c r="W29" s="108">
        <v>0</v>
      </c>
      <c r="X29" s="108">
        <v>0</v>
      </c>
      <c r="Y29" s="108">
        <v>0</v>
      </c>
      <c r="Z29" s="108">
        <v>0</v>
      </c>
      <c r="AA29" s="108">
        <v>0</v>
      </c>
      <c r="AB29" s="108">
        <v>0</v>
      </c>
      <c r="AC29" s="108">
        <v>0</v>
      </c>
      <c r="AD29" s="108">
        <v>0</v>
      </c>
      <c r="AE29" s="108">
        <v>0</v>
      </c>
      <c r="AF29" s="108">
        <v>0</v>
      </c>
      <c r="AG29" s="108">
        <v>0</v>
      </c>
      <c r="AH29" s="108">
        <v>0</v>
      </c>
      <c r="AI29" s="108">
        <v>0</v>
      </c>
      <c r="AJ29" s="108">
        <v>0</v>
      </c>
      <c r="AK29" s="108">
        <v>0</v>
      </c>
      <c r="AL29" s="108">
        <v>0</v>
      </c>
      <c r="AM29" s="108">
        <v>0</v>
      </c>
      <c r="AN29" s="108">
        <v>0</v>
      </c>
      <c r="AO29" s="108">
        <v>0</v>
      </c>
      <c r="AP29" s="108">
        <v>0</v>
      </c>
      <c r="AQ29" s="108">
        <v>0</v>
      </c>
      <c r="AR29" s="108">
        <v>0</v>
      </c>
      <c r="AS29" s="108">
        <v>0</v>
      </c>
      <c r="AT29" s="108">
        <v>0</v>
      </c>
      <c r="AU29" s="108">
        <v>0</v>
      </c>
      <c r="AV29" s="108">
        <v>0</v>
      </c>
      <c r="AW29" s="108">
        <v>0</v>
      </c>
      <c r="AX29" s="108">
        <v>0</v>
      </c>
      <c r="AY29" s="108">
        <v>0</v>
      </c>
      <c r="AZ29" s="108">
        <v>0</v>
      </c>
      <c r="BA29" s="108">
        <v>0</v>
      </c>
      <c r="BB29" s="108">
        <v>0</v>
      </c>
      <c r="BC29" s="108">
        <v>0</v>
      </c>
      <c r="BD29" s="108">
        <v>0</v>
      </c>
      <c r="BE29" s="108">
        <v>0</v>
      </c>
      <c r="BF29" s="108">
        <v>0</v>
      </c>
      <c r="BG29" s="108">
        <v>0</v>
      </c>
      <c r="BH29" s="108">
        <v>0</v>
      </c>
      <c r="BI29" s="108">
        <v>0</v>
      </c>
      <c r="BJ29" s="108">
        <v>0</v>
      </c>
      <c r="BK29" s="108">
        <v>0</v>
      </c>
      <c r="BL29" s="108">
        <v>0</v>
      </c>
      <c r="BM29" s="108">
        <v>0</v>
      </c>
      <c r="BN29" s="108">
        <v>0</v>
      </c>
      <c r="BO29" s="108">
        <v>0</v>
      </c>
      <c r="BP29" s="108">
        <v>0</v>
      </c>
      <c r="BQ29" s="108">
        <v>0</v>
      </c>
      <c r="BR29" s="108">
        <v>0</v>
      </c>
      <c r="BS29" s="108">
        <v>0</v>
      </c>
      <c r="BT29" s="108">
        <v>0</v>
      </c>
      <c r="BU29" s="108">
        <v>0</v>
      </c>
      <c r="BV29" s="108">
        <v>0</v>
      </c>
      <c r="BW29" s="108">
        <v>0</v>
      </c>
      <c r="BX29" s="108">
        <v>0</v>
      </c>
      <c r="BY29" s="108">
        <v>0</v>
      </c>
      <c r="BZ29" s="108">
        <v>0</v>
      </c>
      <c r="CA29" s="108">
        <v>0</v>
      </c>
      <c r="CB29" s="108">
        <v>0</v>
      </c>
      <c r="CC29" s="108">
        <v>0</v>
      </c>
      <c r="CD29" s="108">
        <v>0</v>
      </c>
      <c r="CE29" s="108">
        <v>0</v>
      </c>
      <c r="CF29" s="108">
        <v>0</v>
      </c>
      <c r="CG29" s="108">
        <v>0</v>
      </c>
      <c r="CH29" s="108">
        <v>0</v>
      </c>
      <c r="CI29" s="108">
        <v>0</v>
      </c>
      <c r="CJ29" s="108">
        <v>0</v>
      </c>
      <c r="CK29" s="108">
        <v>0</v>
      </c>
      <c r="CL29" s="108">
        <v>0</v>
      </c>
      <c r="CM29" s="108">
        <v>0</v>
      </c>
      <c r="CN29" s="108">
        <v>0</v>
      </c>
      <c r="CO29" s="108">
        <v>0</v>
      </c>
      <c r="CP29" s="108">
        <v>0</v>
      </c>
      <c r="CQ29" s="108">
        <v>0</v>
      </c>
      <c r="CR29" s="108">
        <v>0</v>
      </c>
      <c r="CS29" s="108">
        <v>0</v>
      </c>
      <c r="CT29" s="108">
        <v>0</v>
      </c>
      <c r="CU29" s="108">
        <v>0</v>
      </c>
      <c r="CV29" s="108">
        <v>0</v>
      </c>
      <c r="CW29" s="108">
        <v>0</v>
      </c>
      <c r="CX29" s="108">
        <v>0</v>
      </c>
      <c r="CY29" s="108">
        <v>0</v>
      </c>
      <c r="CZ29" s="108">
        <v>0</v>
      </c>
      <c r="DA29" s="108">
        <v>0</v>
      </c>
      <c r="DB29" s="108">
        <v>0</v>
      </c>
      <c r="DC29" s="108">
        <v>0</v>
      </c>
      <c r="DD29" s="108">
        <v>0</v>
      </c>
      <c r="DE29" s="108">
        <v>0</v>
      </c>
      <c r="DF29" s="108">
        <v>0</v>
      </c>
      <c r="DG29" s="108">
        <v>0</v>
      </c>
      <c r="DH29" s="108">
        <v>0</v>
      </c>
      <c r="DI29" s="108">
        <v>0</v>
      </c>
      <c r="DJ29" s="108">
        <v>0</v>
      </c>
      <c r="DK29" s="108">
        <v>0</v>
      </c>
      <c r="DL29" s="108">
        <v>0</v>
      </c>
      <c r="DM29" s="108">
        <v>0</v>
      </c>
      <c r="DN29" s="108">
        <v>0</v>
      </c>
      <c r="DO29" s="108">
        <v>0</v>
      </c>
      <c r="DP29" s="108">
        <v>0</v>
      </c>
      <c r="DQ29" s="108">
        <v>0</v>
      </c>
      <c r="DR29" s="108">
        <v>0</v>
      </c>
      <c r="DS29" s="108">
        <v>0</v>
      </c>
      <c r="DT29" s="108">
        <v>0</v>
      </c>
      <c r="DU29" s="108">
        <v>0</v>
      </c>
      <c r="DV29" s="108">
        <v>0</v>
      </c>
      <c r="DW29" s="108">
        <v>0</v>
      </c>
      <c r="DX29" s="108">
        <v>0</v>
      </c>
      <c r="DY29" s="108">
        <v>0</v>
      </c>
      <c r="DZ29" s="108">
        <v>0</v>
      </c>
      <c r="EA29" s="108">
        <v>0</v>
      </c>
      <c r="EB29" s="108">
        <v>0</v>
      </c>
      <c r="EC29" s="108">
        <v>0</v>
      </c>
      <c r="ED29" s="108">
        <v>0</v>
      </c>
      <c r="EE29" s="108">
        <v>0</v>
      </c>
      <c r="EF29" s="108">
        <v>0</v>
      </c>
      <c r="EG29" s="108">
        <v>0</v>
      </c>
      <c r="EH29" s="108">
        <v>0</v>
      </c>
      <c r="EI29" s="108">
        <v>0</v>
      </c>
      <c r="EJ29" s="108">
        <v>0</v>
      </c>
      <c r="EK29" s="108">
        <v>0</v>
      </c>
      <c r="EL29" s="108">
        <v>0</v>
      </c>
      <c r="EM29" s="108">
        <v>0</v>
      </c>
      <c r="EN29" s="108">
        <v>0</v>
      </c>
      <c r="EO29" s="108">
        <v>0</v>
      </c>
      <c r="EP29" s="108">
        <v>0</v>
      </c>
      <c r="EQ29" s="108">
        <v>0</v>
      </c>
      <c r="ER29" s="108">
        <v>0</v>
      </c>
      <c r="ES29" s="108">
        <v>0</v>
      </c>
      <c r="ET29" s="108">
        <v>0</v>
      </c>
      <c r="EU29" s="108">
        <v>0</v>
      </c>
      <c r="EV29" s="108">
        <v>0</v>
      </c>
      <c r="EW29" s="108">
        <v>0</v>
      </c>
      <c r="EX29" s="108">
        <v>0</v>
      </c>
      <c r="EY29" s="108">
        <v>0</v>
      </c>
      <c r="EZ29" s="108">
        <v>0</v>
      </c>
      <c r="FA29" s="108">
        <v>0</v>
      </c>
      <c r="FB29" s="108">
        <v>0</v>
      </c>
      <c r="FC29" s="108">
        <v>0</v>
      </c>
      <c r="FD29" s="108">
        <v>0</v>
      </c>
      <c r="FE29" s="108">
        <v>0</v>
      </c>
      <c r="FF29" s="108">
        <v>0</v>
      </c>
      <c r="FG29" s="108">
        <v>0</v>
      </c>
      <c r="FH29" s="108">
        <v>0</v>
      </c>
      <c r="FI29" s="108">
        <v>0</v>
      </c>
      <c r="FJ29" s="108">
        <v>0</v>
      </c>
      <c r="FK29" s="108">
        <v>0</v>
      </c>
      <c r="FL29" s="108">
        <v>0</v>
      </c>
      <c r="FM29" s="108">
        <v>0</v>
      </c>
      <c r="FN29" s="108">
        <v>0</v>
      </c>
      <c r="FO29" s="108">
        <v>0</v>
      </c>
      <c r="FP29" s="108">
        <v>0</v>
      </c>
      <c r="FQ29" s="108">
        <v>0</v>
      </c>
      <c r="FR29" s="108">
        <v>0</v>
      </c>
      <c r="FS29" s="108">
        <v>0</v>
      </c>
      <c r="FT29" s="108">
        <v>0</v>
      </c>
      <c r="FU29" s="108">
        <v>0</v>
      </c>
      <c r="FV29" s="108">
        <v>0</v>
      </c>
      <c r="FW29" s="108">
        <v>0</v>
      </c>
      <c r="FX29" s="108">
        <v>0</v>
      </c>
      <c r="FY29" s="108">
        <v>0</v>
      </c>
      <c r="FZ29" s="108">
        <v>0</v>
      </c>
      <c r="GA29" s="108">
        <v>0</v>
      </c>
      <c r="GB29" s="108">
        <v>0</v>
      </c>
      <c r="GC29" s="108">
        <v>0</v>
      </c>
      <c r="GD29" s="108">
        <v>0</v>
      </c>
      <c r="GE29" s="108">
        <v>0</v>
      </c>
      <c r="GF29" s="108">
        <v>0</v>
      </c>
      <c r="GG29" s="108">
        <v>0</v>
      </c>
      <c r="GH29" s="108">
        <v>0</v>
      </c>
      <c r="GI29" s="108">
        <v>0</v>
      </c>
      <c r="GJ29" s="108">
        <v>0</v>
      </c>
      <c r="GK29" s="108">
        <v>0</v>
      </c>
      <c r="GL29" s="108">
        <v>0</v>
      </c>
      <c r="GM29" s="108">
        <v>0</v>
      </c>
      <c r="GN29" s="108">
        <v>0</v>
      </c>
      <c r="GO29" s="108">
        <v>0</v>
      </c>
      <c r="GP29" s="108">
        <v>0</v>
      </c>
      <c r="GQ29" s="108">
        <v>0</v>
      </c>
      <c r="GR29" s="108">
        <v>0</v>
      </c>
      <c r="GS29" s="108">
        <v>0</v>
      </c>
      <c r="GT29" s="108">
        <v>0</v>
      </c>
      <c r="GU29" s="108">
        <v>0</v>
      </c>
      <c r="GV29" s="108">
        <v>0</v>
      </c>
      <c r="GW29" s="108">
        <v>0</v>
      </c>
      <c r="GX29" s="108">
        <v>0</v>
      </c>
      <c r="GY29" s="108">
        <v>0</v>
      </c>
      <c r="GZ29" s="108">
        <v>0</v>
      </c>
      <c r="HA29" s="108">
        <v>0</v>
      </c>
      <c r="HB29" s="108">
        <v>0</v>
      </c>
      <c r="HC29" s="108">
        <v>0</v>
      </c>
      <c r="HD29" s="108">
        <v>0</v>
      </c>
      <c r="HE29" s="108">
        <v>0</v>
      </c>
      <c r="HF29" s="108">
        <v>0</v>
      </c>
      <c r="HG29" s="108">
        <v>0</v>
      </c>
      <c r="HH29" s="108">
        <v>0</v>
      </c>
      <c r="HI29" s="108">
        <v>0</v>
      </c>
    </row>
    <row r="30" spans="1:217" s="82" customFormat="1" x14ac:dyDescent="0.2">
      <c r="A30" s="110" t="s">
        <v>81</v>
      </c>
      <c r="B30" s="111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11">
        <v>0</v>
      </c>
      <c r="AF30" s="111">
        <v>0</v>
      </c>
      <c r="AG30" s="111">
        <v>0</v>
      </c>
      <c r="AH30" s="111">
        <v>0</v>
      </c>
      <c r="AI30" s="111">
        <v>0</v>
      </c>
      <c r="AJ30" s="111">
        <v>0</v>
      </c>
      <c r="AK30" s="111">
        <v>0</v>
      </c>
      <c r="AL30" s="111">
        <v>0</v>
      </c>
      <c r="AM30" s="111">
        <v>0</v>
      </c>
      <c r="AN30" s="111">
        <v>0</v>
      </c>
      <c r="AO30" s="111">
        <v>0</v>
      </c>
      <c r="AP30" s="111">
        <v>0</v>
      </c>
      <c r="AQ30" s="111">
        <v>0</v>
      </c>
      <c r="AR30" s="111">
        <v>0</v>
      </c>
      <c r="AS30" s="111">
        <v>0</v>
      </c>
      <c r="AT30" s="111">
        <v>0</v>
      </c>
      <c r="AU30" s="111">
        <v>0</v>
      </c>
      <c r="AV30" s="111">
        <v>0</v>
      </c>
      <c r="AW30" s="111">
        <v>0</v>
      </c>
      <c r="AX30" s="111">
        <v>0</v>
      </c>
      <c r="AY30" s="111">
        <v>0</v>
      </c>
      <c r="AZ30" s="111">
        <v>0</v>
      </c>
      <c r="BA30" s="111">
        <v>0</v>
      </c>
      <c r="BB30" s="111">
        <v>0</v>
      </c>
      <c r="BC30" s="111">
        <v>0</v>
      </c>
      <c r="BD30" s="111">
        <v>0</v>
      </c>
      <c r="BE30" s="111">
        <v>0</v>
      </c>
      <c r="BF30" s="111">
        <v>0</v>
      </c>
      <c r="BG30" s="111">
        <v>0</v>
      </c>
      <c r="BH30" s="111">
        <v>0</v>
      </c>
      <c r="BI30" s="111">
        <v>0</v>
      </c>
      <c r="BJ30" s="111">
        <v>0</v>
      </c>
      <c r="BK30" s="111">
        <v>0</v>
      </c>
      <c r="BL30" s="111">
        <v>0</v>
      </c>
      <c r="BM30" s="111">
        <v>0</v>
      </c>
      <c r="BN30" s="111">
        <v>0</v>
      </c>
      <c r="BO30" s="111">
        <v>0</v>
      </c>
      <c r="BP30" s="111">
        <v>0</v>
      </c>
      <c r="BQ30" s="111">
        <v>0</v>
      </c>
      <c r="BR30" s="111">
        <v>0</v>
      </c>
      <c r="BS30" s="111">
        <v>0</v>
      </c>
      <c r="BT30" s="111">
        <v>0</v>
      </c>
      <c r="BU30" s="111">
        <v>0</v>
      </c>
      <c r="BV30" s="111">
        <v>0</v>
      </c>
      <c r="BW30" s="111">
        <v>0</v>
      </c>
      <c r="BX30" s="111">
        <v>0</v>
      </c>
      <c r="BY30" s="111">
        <v>0</v>
      </c>
      <c r="BZ30" s="111">
        <v>0</v>
      </c>
      <c r="CA30" s="111">
        <v>0</v>
      </c>
      <c r="CB30" s="111">
        <v>0</v>
      </c>
      <c r="CC30" s="111">
        <v>0</v>
      </c>
      <c r="CD30" s="111">
        <v>0</v>
      </c>
      <c r="CE30" s="111">
        <v>0</v>
      </c>
      <c r="CF30" s="111">
        <v>0</v>
      </c>
      <c r="CG30" s="111">
        <v>0</v>
      </c>
      <c r="CH30" s="111">
        <v>0</v>
      </c>
      <c r="CI30" s="111">
        <v>0</v>
      </c>
      <c r="CJ30" s="111">
        <v>0</v>
      </c>
      <c r="CK30" s="111">
        <v>0</v>
      </c>
      <c r="CL30" s="111">
        <v>0</v>
      </c>
      <c r="CM30" s="111">
        <v>0</v>
      </c>
      <c r="CN30" s="111">
        <v>0</v>
      </c>
      <c r="CO30" s="111">
        <v>0</v>
      </c>
      <c r="CP30" s="111">
        <v>0</v>
      </c>
      <c r="CQ30" s="111">
        <v>0</v>
      </c>
      <c r="CR30" s="111">
        <v>0</v>
      </c>
      <c r="CS30" s="111">
        <v>0</v>
      </c>
      <c r="CT30" s="111">
        <v>0</v>
      </c>
      <c r="CU30" s="111">
        <v>0</v>
      </c>
      <c r="CV30" s="111">
        <v>0</v>
      </c>
      <c r="CW30" s="111">
        <v>0</v>
      </c>
      <c r="CX30" s="111">
        <v>0</v>
      </c>
      <c r="CY30" s="111">
        <v>0</v>
      </c>
      <c r="CZ30" s="111">
        <v>0</v>
      </c>
      <c r="DA30" s="111">
        <v>0</v>
      </c>
      <c r="DB30" s="111">
        <v>0</v>
      </c>
      <c r="DC30" s="111">
        <v>0</v>
      </c>
      <c r="DD30" s="111">
        <v>0</v>
      </c>
      <c r="DE30" s="111">
        <v>0</v>
      </c>
      <c r="DF30" s="111">
        <v>0</v>
      </c>
      <c r="DG30" s="111">
        <v>0</v>
      </c>
      <c r="DH30" s="111">
        <v>0</v>
      </c>
      <c r="DI30" s="111">
        <v>0</v>
      </c>
      <c r="DJ30" s="111">
        <v>0</v>
      </c>
      <c r="DK30" s="111">
        <v>0</v>
      </c>
      <c r="DL30" s="111">
        <v>0</v>
      </c>
      <c r="DM30" s="111">
        <v>0</v>
      </c>
      <c r="DN30" s="111">
        <v>0</v>
      </c>
      <c r="DO30" s="111">
        <v>0</v>
      </c>
      <c r="DP30" s="111">
        <v>0</v>
      </c>
      <c r="DQ30" s="111">
        <v>0</v>
      </c>
      <c r="DR30" s="111">
        <v>0</v>
      </c>
      <c r="DS30" s="111">
        <v>0</v>
      </c>
      <c r="DT30" s="111">
        <v>0</v>
      </c>
      <c r="DU30" s="111">
        <v>0</v>
      </c>
      <c r="DV30" s="111">
        <v>0</v>
      </c>
      <c r="DW30" s="111">
        <v>0</v>
      </c>
      <c r="DX30" s="111">
        <v>0</v>
      </c>
      <c r="DY30" s="111">
        <v>0</v>
      </c>
      <c r="DZ30" s="111">
        <v>0</v>
      </c>
      <c r="EA30" s="111">
        <v>0</v>
      </c>
      <c r="EB30" s="111">
        <v>0</v>
      </c>
      <c r="EC30" s="111">
        <v>0</v>
      </c>
      <c r="ED30" s="111">
        <v>0</v>
      </c>
      <c r="EE30" s="111">
        <v>0</v>
      </c>
      <c r="EF30" s="111">
        <v>0</v>
      </c>
      <c r="EG30" s="111">
        <v>0</v>
      </c>
      <c r="EH30" s="111">
        <v>0</v>
      </c>
      <c r="EI30" s="111">
        <v>0</v>
      </c>
      <c r="EJ30" s="111">
        <v>0</v>
      </c>
      <c r="EK30" s="111">
        <v>0</v>
      </c>
      <c r="EL30" s="111">
        <v>0</v>
      </c>
      <c r="EM30" s="111">
        <v>0</v>
      </c>
      <c r="EN30" s="111">
        <v>0</v>
      </c>
      <c r="EO30" s="111">
        <v>0</v>
      </c>
      <c r="EP30" s="111">
        <v>0</v>
      </c>
      <c r="EQ30" s="111">
        <v>0</v>
      </c>
      <c r="ER30" s="111">
        <v>0</v>
      </c>
      <c r="ES30" s="111">
        <v>0</v>
      </c>
      <c r="ET30" s="111">
        <v>0</v>
      </c>
      <c r="EU30" s="111">
        <v>0</v>
      </c>
      <c r="EV30" s="111">
        <v>0</v>
      </c>
      <c r="EW30" s="111">
        <v>0</v>
      </c>
      <c r="EX30" s="111">
        <v>0</v>
      </c>
      <c r="EY30" s="111">
        <v>0</v>
      </c>
      <c r="EZ30" s="111">
        <v>0</v>
      </c>
      <c r="FA30" s="111">
        <v>0</v>
      </c>
      <c r="FB30" s="111">
        <v>0</v>
      </c>
      <c r="FC30" s="111">
        <v>0</v>
      </c>
      <c r="FD30" s="111">
        <v>0</v>
      </c>
      <c r="FE30" s="111">
        <v>0</v>
      </c>
      <c r="FF30" s="111">
        <v>0</v>
      </c>
      <c r="FG30" s="111">
        <v>0</v>
      </c>
      <c r="FH30" s="111">
        <v>0</v>
      </c>
      <c r="FI30" s="111">
        <v>0</v>
      </c>
      <c r="FJ30" s="111">
        <v>0</v>
      </c>
      <c r="FK30" s="111">
        <v>0</v>
      </c>
      <c r="FL30" s="111">
        <v>0</v>
      </c>
      <c r="FM30" s="111">
        <v>0</v>
      </c>
      <c r="FN30" s="111">
        <v>0</v>
      </c>
      <c r="FO30" s="111">
        <v>0</v>
      </c>
      <c r="FP30" s="111">
        <v>0</v>
      </c>
      <c r="FQ30" s="111">
        <v>0</v>
      </c>
      <c r="FR30" s="111">
        <v>0</v>
      </c>
      <c r="FS30" s="111">
        <v>0</v>
      </c>
      <c r="FT30" s="111">
        <v>0</v>
      </c>
      <c r="FU30" s="111">
        <v>0</v>
      </c>
      <c r="FV30" s="111">
        <v>0</v>
      </c>
      <c r="FW30" s="111">
        <v>0</v>
      </c>
      <c r="FX30" s="111">
        <v>0</v>
      </c>
      <c r="FY30" s="111">
        <v>0</v>
      </c>
      <c r="FZ30" s="111">
        <v>0</v>
      </c>
      <c r="GA30" s="111">
        <v>0</v>
      </c>
      <c r="GB30" s="111">
        <v>0</v>
      </c>
      <c r="GC30" s="111">
        <v>0</v>
      </c>
      <c r="GD30" s="111">
        <v>0</v>
      </c>
      <c r="GE30" s="111">
        <v>0</v>
      </c>
      <c r="GF30" s="111">
        <v>0</v>
      </c>
      <c r="GG30" s="111">
        <v>0</v>
      </c>
      <c r="GH30" s="111">
        <v>0</v>
      </c>
      <c r="GI30" s="111">
        <v>0</v>
      </c>
      <c r="GJ30" s="111">
        <v>0</v>
      </c>
      <c r="GK30" s="111">
        <v>0</v>
      </c>
      <c r="GL30" s="111">
        <v>0</v>
      </c>
      <c r="GM30" s="111">
        <v>0</v>
      </c>
      <c r="GN30" s="111">
        <v>0</v>
      </c>
      <c r="GO30" s="111">
        <v>0</v>
      </c>
      <c r="GP30" s="111">
        <v>0</v>
      </c>
      <c r="GQ30" s="111">
        <v>0</v>
      </c>
      <c r="GR30" s="111">
        <v>0</v>
      </c>
      <c r="GS30" s="111">
        <v>0</v>
      </c>
      <c r="GT30" s="111">
        <v>0</v>
      </c>
      <c r="GU30" s="111">
        <v>0</v>
      </c>
      <c r="GV30" s="111">
        <v>0</v>
      </c>
      <c r="GW30" s="111">
        <v>0</v>
      </c>
      <c r="GX30" s="111">
        <v>0</v>
      </c>
      <c r="GY30" s="111">
        <v>0</v>
      </c>
      <c r="GZ30" s="111">
        <v>0</v>
      </c>
      <c r="HA30" s="111">
        <v>0</v>
      </c>
      <c r="HB30" s="111">
        <v>0</v>
      </c>
      <c r="HC30" s="111">
        <v>0</v>
      </c>
      <c r="HD30" s="111">
        <v>0</v>
      </c>
      <c r="HE30" s="111">
        <v>0</v>
      </c>
      <c r="HF30" s="111">
        <v>0</v>
      </c>
      <c r="HG30" s="111">
        <v>0</v>
      </c>
      <c r="HH30" s="111">
        <v>0</v>
      </c>
      <c r="HI30" s="111">
        <v>0</v>
      </c>
    </row>
    <row r="31" spans="1:217" x14ac:dyDescent="0.2">
      <c r="A31" s="107" t="s">
        <v>82</v>
      </c>
      <c r="B31" s="108">
        <v>0</v>
      </c>
      <c r="C31" s="108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08">
        <v>0</v>
      </c>
      <c r="R31" s="108">
        <v>0</v>
      </c>
      <c r="S31" s="108">
        <v>0</v>
      </c>
      <c r="T31" s="108">
        <v>0</v>
      </c>
      <c r="U31" s="108">
        <v>0</v>
      </c>
      <c r="V31" s="108">
        <v>0</v>
      </c>
      <c r="W31" s="108">
        <v>0</v>
      </c>
      <c r="X31" s="108">
        <v>0</v>
      </c>
      <c r="Y31" s="108">
        <v>0</v>
      </c>
      <c r="Z31" s="108">
        <v>0</v>
      </c>
      <c r="AA31" s="108">
        <v>0</v>
      </c>
      <c r="AB31" s="108">
        <v>0</v>
      </c>
      <c r="AC31" s="108">
        <v>0</v>
      </c>
      <c r="AD31" s="108">
        <v>0</v>
      </c>
      <c r="AE31" s="108">
        <v>0</v>
      </c>
      <c r="AF31" s="108">
        <v>0</v>
      </c>
      <c r="AG31" s="108">
        <v>0</v>
      </c>
      <c r="AH31" s="108">
        <v>0</v>
      </c>
      <c r="AI31" s="108">
        <v>0</v>
      </c>
      <c r="AJ31" s="108">
        <v>0</v>
      </c>
      <c r="AK31" s="108">
        <v>0</v>
      </c>
      <c r="AL31" s="108">
        <v>0</v>
      </c>
      <c r="AM31" s="108">
        <v>0</v>
      </c>
      <c r="AN31" s="108">
        <v>0</v>
      </c>
      <c r="AO31" s="108">
        <v>0</v>
      </c>
      <c r="AP31" s="108">
        <v>0</v>
      </c>
      <c r="AQ31" s="108">
        <v>0</v>
      </c>
      <c r="AR31" s="108">
        <v>0</v>
      </c>
      <c r="AS31" s="108">
        <v>0</v>
      </c>
      <c r="AT31" s="108">
        <v>0</v>
      </c>
      <c r="AU31" s="108">
        <v>0</v>
      </c>
      <c r="AV31" s="108">
        <v>0</v>
      </c>
      <c r="AW31" s="108">
        <v>0</v>
      </c>
      <c r="AX31" s="108">
        <v>0</v>
      </c>
      <c r="AY31" s="108">
        <v>0</v>
      </c>
      <c r="AZ31" s="108">
        <v>0</v>
      </c>
      <c r="BA31" s="108">
        <v>0</v>
      </c>
      <c r="BB31" s="108">
        <v>0</v>
      </c>
      <c r="BC31" s="108">
        <v>0</v>
      </c>
      <c r="BD31" s="108">
        <v>0</v>
      </c>
      <c r="BE31" s="108">
        <v>0</v>
      </c>
      <c r="BF31" s="108">
        <v>0</v>
      </c>
      <c r="BG31" s="108">
        <v>0</v>
      </c>
      <c r="BH31" s="108">
        <v>0</v>
      </c>
      <c r="BI31" s="108">
        <v>0</v>
      </c>
      <c r="BJ31" s="108">
        <v>0</v>
      </c>
      <c r="BK31" s="108">
        <v>0</v>
      </c>
      <c r="BL31" s="108">
        <v>0</v>
      </c>
      <c r="BM31" s="108">
        <v>0</v>
      </c>
      <c r="BN31" s="108">
        <v>0</v>
      </c>
      <c r="BO31" s="108">
        <v>0</v>
      </c>
      <c r="BP31" s="108">
        <v>0</v>
      </c>
      <c r="BQ31" s="108">
        <v>0</v>
      </c>
      <c r="BR31" s="108">
        <v>0</v>
      </c>
      <c r="BS31" s="108">
        <v>0</v>
      </c>
      <c r="BT31" s="108">
        <v>0</v>
      </c>
      <c r="BU31" s="108">
        <v>0</v>
      </c>
      <c r="BV31" s="108">
        <v>0</v>
      </c>
      <c r="BW31" s="108">
        <v>0</v>
      </c>
      <c r="BX31" s="108">
        <v>0</v>
      </c>
      <c r="BY31" s="108">
        <v>0</v>
      </c>
      <c r="BZ31" s="108">
        <v>0</v>
      </c>
      <c r="CA31" s="108">
        <v>0</v>
      </c>
      <c r="CB31" s="108">
        <v>0</v>
      </c>
      <c r="CC31" s="108">
        <v>0</v>
      </c>
      <c r="CD31" s="108">
        <v>0</v>
      </c>
      <c r="CE31" s="108">
        <v>0</v>
      </c>
      <c r="CF31" s="108">
        <v>0</v>
      </c>
      <c r="CG31" s="108">
        <v>0</v>
      </c>
      <c r="CH31" s="108">
        <v>0</v>
      </c>
      <c r="CI31" s="108">
        <v>0</v>
      </c>
      <c r="CJ31" s="108">
        <v>0</v>
      </c>
      <c r="CK31" s="108">
        <v>0</v>
      </c>
      <c r="CL31" s="108">
        <v>0</v>
      </c>
      <c r="CM31" s="108">
        <v>0</v>
      </c>
      <c r="CN31" s="108">
        <v>0</v>
      </c>
      <c r="CO31" s="108">
        <v>0</v>
      </c>
      <c r="CP31" s="108">
        <v>0</v>
      </c>
      <c r="CQ31" s="108">
        <v>0</v>
      </c>
      <c r="CR31" s="108">
        <v>0</v>
      </c>
      <c r="CS31" s="108">
        <v>0</v>
      </c>
      <c r="CT31" s="108">
        <v>0</v>
      </c>
      <c r="CU31" s="108">
        <v>0</v>
      </c>
      <c r="CV31" s="108">
        <v>0</v>
      </c>
      <c r="CW31" s="108">
        <v>0</v>
      </c>
      <c r="CX31" s="108">
        <v>0</v>
      </c>
      <c r="CY31" s="108">
        <v>0</v>
      </c>
      <c r="CZ31" s="108">
        <v>0</v>
      </c>
      <c r="DA31" s="108">
        <v>0</v>
      </c>
      <c r="DB31" s="108">
        <v>0</v>
      </c>
      <c r="DC31" s="108">
        <v>0</v>
      </c>
      <c r="DD31" s="108">
        <v>0</v>
      </c>
      <c r="DE31" s="108">
        <v>0</v>
      </c>
      <c r="DF31" s="108">
        <v>0</v>
      </c>
      <c r="DG31" s="108">
        <v>0</v>
      </c>
      <c r="DH31" s="108">
        <v>0</v>
      </c>
      <c r="DI31" s="108">
        <v>0</v>
      </c>
      <c r="DJ31" s="108">
        <v>0</v>
      </c>
      <c r="DK31" s="108">
        <v>0</v>
      </c>
      <c r="DL31" s="108">
        <v>0</v>
      </c>
      <c r="DM31" s="108">
        <v>0</v>
      </c>
      <c r="DN31" s="108">
        <v>0</v>
      </c>
      <c r="DO31" s="108">
        <v>0</v>
      </c>
      <c r="DP31" s="108">
        <v>0</v>
      </c>
      <c r="DQ31" s="108">
        <v>0</v>
      </c>
      <c r="DR31" s="108">
        <v>0</v>
      </c>
      <c r="DS31" s="108">
        <v>0</v>
      </c>
      <c r="DT31" s="108">
        <v>0</v>
      </c>
      <c r="DU31" s="108">
        <v>0</v>
      </c>
      <c r="DV31" s="108">
        <v>0</v>
      </c>
      <c r="DW31" s="108">
        <v>0</v>
      </c>
      <c r="DX31" s="108">
        <v>0</v>
      </c>
      <c r="DY31" s="108">
        <v>0</v>
      </c>
      <c r="DZ31" s="108">
        <v>0</v>
      </c>
      <c r="EA31" s="108">
        <v>0</v>
      </c>
      <c r="EB31" s="108">
        <v>0</v>
      </c>
      <c r="EC31" s="108">
        <v>0</v>
      </c>
      <c r="ED31" s="108">
        <v>0</v>
      </c>
      <c r="EE31" s="108">
        <v>0</v>
      </c>
      <c r="EF31" s="108">
        <v>0</v>
      </c>
      <c r="EG31" s="108">
        <v>0</v>
      </c>
      <c r="EH31" s="108">
        <v>0</v>
      </c>
      <c r="EI31" s="108">
        <v>0</v>
      </c>
      <c r="EJ31" s="108">
        <v>0</v>
      </c>
      <c r="EK31" s="108">
        <v>0</v>
      </c>
      <c r="EL31" s="108">
        <v>0</v>
      </c>
      <c r="EM31" s="108">
        <v>0</v>
      </c>
      <c r="EN31" s="108">
        <v>0</v>
      </c>
      <c r="EO31" s="108">
        <v>0</v>
      </c>
      <c r="EP31" s="108">
        <v>0</v>
      </c>
      <c r="EQ31" s="108">
        <v>0</v>
      </c>
      <c r="ER31" s="108">
        <v>0</v>
      </c>
      <c r="ES31" s="108">
        <v>0</v>
      </c>
      <c r="ET31" s="108">
        <v>0</v>
      </c>
      <c r="EU31" s="108">
        <v>0</v>
      </c>
      <c r="EV31" s="108">
        <v>0</v>
      </c>
      <c r="EW31" s="108">
        <v>0</v>
      </c>
      <c r="EX31" s="108">
        <v>0</v>
      </c>
      <c r="EY31" s="108">
        <v>0</v>
      </c>
      <c r="EZ31" s="108">
        <v>0</v>
      </c>
      <c r="FA31" s="108">
        <v>0</v>
      </c>
      <c r="FB31" s="108">
        <v>0</v>
      </c>
      <c r="FC31" s="108">
        <v>0</v>
      </c>
      <c r="FD31" s="108">
        <v>0</v>
      </c>
      <c r="FE31" s="108">
        <v>0</v>
      </c>
      <c r="FF31" s="108">
        <v>0</v>
      </c>
      <c r="FG31" s="108">
        <v>0</v>
      </c>
      <c r="FH31" s="108">
        <v>0</v>
      </c>
      <c r="FI31" s="108">
        <v>0</v>
      </c>
      <c r="FJ31" s="108">
        <v>0</v>
      </c>
      <c r="FK31" s="108">
        <v>0</v>
      </c>
      <c r="FL31" s="108">
        <v>0</v>
      </c>
      <c r="FM31" s="108">
        <v>0</v>
      </c>
      <c r="FN31" s="108">
        <v>0</v>
      </c>
      <c r="FO31" s="108">
        <v>0</v>
      </c>
      <c r="FP31" s="108">
        <v>0</v>
      </c>
      <c r="FQ31" s="108">
        <v>0</v>
      </c>
      <c r="FR31" s="108">
        <v>0</v>
      </c>
      <c r="FS31" s="108">
        <v>0</v>
      </c>
      <c r="FT31" s="108">
        <v>0</v>
      </c>
      <c r="FU31" s="108">
        <v>0</v>
      </c>
      <c r="FV31" s="108">
        <v>0</v>
      </c>
      <c r="FW31" s="108">
        <v>0</v>
      </c>
      <c r="FX31" s="108">
        <v>0</v>
      </c>
      <c r="FY31" s="108">
        <v>0</v>
      </c>
      <c r="FZ31" s="108">
        <v>0</v>
      </c>
      <c r="GA31" s="108">
        <v>0</v>
      </c>
      <c r="GB31" s="108">
        <v>0</v>
      </c>
      <c r="GC31" s="108">
        <v>0</v>
      </c>
      <c r="GD31" s="108">
        <v>0</v>
      </c>
      <c r="GE31" s="108">
        <v>0</v>
      </c>
      <c r="GF31" s="108">
        <v>0</v>
      </c>
      <c r="GG31" s="108">
        <v>0</v>
      </c>
      <c r="GH31" s="108">
        <v>0</v>
      </c>
      <c r="GI31" s="108">
        <v>0</v>
      </c>
      <c r="GJ31" s="108">
        <v>0</v>
      </c>
      <c r="GK31" s="108">
        <v>0</v>
      </c>
      <c r="GL31" s="108">
        <v>0</v>
      </c>
      <c r="GM31" s="108">
        <v>0</v>
      </c>
      <c r="GN31" s="108">
        <v>0</v>
      </c>
      <c r="GO31" s="108">
        <v>0</v>
      </c>
      <c r="GP31" s="108">
        <v>0</v>
      </c>
      <c r="GQ31" s="108">
        <v>0</v>
      </c>
      <c r="GR31" s="108">
        <v>0</v>
      </c>
      <c r="GS31" s="108">
        <v>0</v>
      </c>
      <c r="GT31" s="108">
        <v>0</v>
      </c>
      <c r="GU31" s="108">
        <v>0</v>
      </c>
      <c r="GV31" s="108">
        <v>0</v>
      </c>
      <c r="GW31" s="108">
        <v>0</v>
      </c>
      <c r="GX31" s="108">
        <v>0</v>
      </c>
      <c r="GY31" s="108">
        <v>0</v>
      </c>
      <c r="GZ31" s="108">
        <v>0</v>
      </c>
      <c r="HA31" s="108">
        <v>0</v>
      </c>
      <c r="HB31" s="108">
        <v>0</v>
      </c>
      <c r="HC31" s="108">
        <v>0</v>
      </c>
      <c r="HD31" s="108">
        <v>0</v>
      </c>
      <c r="HE31" s="108">
        <v>0</v>
      </c>
      <c r="HF31" s="108">
        <v>0</v>
      </c>
      <c r="HG31" s="108">
        <v>0</v>
      </c>
      <c r="HH31" s="108">
        <v>0</v>
      </c>
      <c r="HI31" s="108">
        <v>0</v>
      </c>
    </row>
    <row r="32" spans="1:217" x14ac:dyDescent="0.2">
      <c r="A32" s="107" t="s">
        <v>83</v>
      </c>
      <c r="B32" s="108">
        <v>0</v>
      </c>
      <c r="C32" s="108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08">
        <v>0</v>
      </c>
      <c r="R32" s="108">
        <v>0</v>
      </c>
      <c r="S32" s="108">
        <v>0</v>
      </c>
      <c r="T32" s="108">
        <v>0</v>
      </c>
      <c r="U32" s="108">
        <v>0</v>
      </c>
      <c r="V32" s="108">
        <v>0</v>
      </c>
      <c r="W32" s="108">
        <v>0</v>
      </c>
      <c r="X32" s="108">
        <v>0</v>
      </c>
      <c r="Y32" s="108">
        <v>0</v>
      </c>
      <c r="Z32" s="108">
        <v>0</v>
      </c>
      <c r="AA32" s="108">
        <v>0</v>
      </c>
      <c r="AB32" s="108">
        <v>0</v>
      </c>
      <c r="AC32" s="108">
        <v>0</v>
      </c>
      <c r="AD32" s="108">
        <v>0</v>
      </c>
      <c r="AE32" s="108">
        <v>0</v>
      </c>
      <c r="AF32" s="108">
        <v>0</v>
      </c>
      <c r="AG32" s="108">
        <v>0</v>
      </c>
      <c r="AH32" s="108">
        <v>0</v>
      </c>
      <c r="AI32" s="108">
        <v>0</v>
      </c>
      <c r="AJ32" s="108">
        <v>0</v>
      </c>
      <c r="AK32" s="108">
        <v>0</v>
      </c>
      <c r="AL32" s="108">
        <v>0</v>
      </c>
      <c r="AM32" s="108">
        <v>0</v>
      </c>
      <c r="AN32" s="108">
        <v>0</v>
      </c>
      <c r="AO32" s="108">
        <v>0</v>
      </c>
      <c r="AP32" s="108">
        <v>0</v>
      </c>
      <c r="AQ32" s="108">
        <v>0</v>
      </c>
      <c r="AR32" s="108">
        <v>0</v>
      </c>
      <c r="AS32" s="108">
        <v>0</v>
      </c>
      <c r="AT32" s="108">
        <v>0</v>
      </c>
      <c r="AU32" s="108">
        <v>0</v>
      </c>
      <c r="AV32" s="108">
        <v>0</v>
      </c>
      <c r="AW32" s="108">
        <v>0</v>
      </c>
      <c r="AX32" s="108">
        <v>0</v>
      </c>
      <c r="AY32" s="108">
        <v>0</v>
      </c>
      <c r="AZ32" s="108">
        <v>0</v>
      </c>
      <c r="BA32" s="108">
        <v>0</v>
      </c>
      <c r="BB32" s="108">
        <v>0</v>
      </c>
      <c r="BC32" s="108">
        <v>0</v>
      </c>
      <c r="BD32" s="108">
        <v>0</v>
      </c>
      <c r="BE32" s="108">
        <v>0</v>
      </c>
      <c r="BF32" s="108">
        <v>0</v>
      </c>
      <c r="BG32" s="108">
        <v>0</v>
      </c>
      <c r="BH32" s="108">
        <v>0</v>
      </c>
      <c r="BI32" s="108">
        <v>0</v>
      </c>
      <c r="BJ32" s="108">
        <v>0</v>
      </c>
      <c r="BK32" s="108">
        <v>0</v>
      </c>
      <c r="BL32" s="108">
        <v>0</v>
      </c>
      <c r="BM32" s="108">
        <v>0</v>
      </c>
      <c r="BN32" s="108">
        <v>0</v>
      </c>
      <c r="BO32" s="108">
        <v>0</v>
      </c>
      <c r="BP32" s="108">
        <v>0</v>
      </c>
      <c r="BQ32" s="108">
        <v>0</v>
      </c>
      <c r="BR32" s="108">
        <v>0</v>
      </c>
      <c r="BS32" s="108">
        <v>0</v>
      </c>
      <c r="BT32" s="108">
        <v>0</v>
      </c>
      <c r="BU32" s="108">
        <v>0</v>
      </c>
      <c r="BV32" s="108">
        <v>0</v>
      </c>
      <c r="BW32" s="108">
        <v>0</v>
      </c>
      <c r="BX32" s="108">
        <v>0</v>
      </c>
      <c r="BY32" s="108">
        <v>0</v>
      </c>
      <c r="BZ32" s="108">
        <v>0</v>
      </c>
      <c r="CA32" s="108">
        <v>0</v>
      </c>
      <c r="CB32" s="108">
        <v>0</v>
      </c>
      <c r="CC32" s="108">
        <v>0</v>
      </c>
      <c r="CD32" s="108">
        <v>0</v>
      </c>
      <c r="CE32" s="108">
        <v>0</v>
      </c>
      <c r="CF32" s="108">
        <v>0</v>
      </c>
      <c r="CG32" s="108">
        <v>0</v>
      </c>
      <c r="CH32" s="108">
        <v>0</v>
      </c>
      <c r="CI32" s="108">
        <v>0</v>
      </c>
      <c r="CJ32" s="108">
        <v>0</v>
      </c>
      <c r="CK32" s="108">
        <v>0</v>
      </c>
      <c r="CL32" s="108">
        <v>0</v>
      </c>
      <c r="CM32" s="108">
        <v>0</v>
      </c>
      <c r="CN32" s="108">
        <v>0</v>
      </c>
      <c r="CO32" s="108">
        <v>0</v>
      </c>
      <c r="CP32" s="108">
        <v>0</v>
      </c>
      <c r="CQ32" s="108">
        <v>0</v>
      </c>
      <c r="CR32" s="108">
        <v>0</v>
      </c>
      <c r="CS32" s="108">
        <v>0</v>
      </c>
      <c r="CT32" s="108">
        <v>0</v>
      </c>
      <c r="CU32" s="108">
        <v>0</v>
      </c>
      <c r="CV32" s="108">
        <v>0</v>
      </c>
      <c r="CW32" s="108">
        <v>0</v>
      </c>
      <c r="CX32" s="108">
        <v>0</v>
      </c>
      <c r="CY32" s="108">
        <v>0</v>
      </c>
      <c r="CZ32" s="108">
        <v>0</v>
      </c>
      <c r="DA32" s="108">
        <v>0</v>
      </c>
      <c r="DB32" s="108">
        <v>0</v>
      </c>
      <c r="DC32" s="108">
        <v>0</v>
      </c>
      <c r="DD32" s="108">
        <v>0</v>
      </c>
      <c r="DE32" s="108">
        <v>0</v>
      </c>
      <c r="DF32" s="108">
        <v>0</v>
      </c>
      <c r="DG32" s="108">
        <v>0</v>
      </c>
      <c r="DH32" s="108">
        <v>0</v>
      </c>
      <c r="DI32" s="108">
        <v>0</v>
      </c>
      <c r="DJ32" s="108">
        <v>0</v>
      </c>
      <c r="DK32" s="108">
        <v>0</v>
      </c>
      <c r="DL32" s="108">
        <v>0</v>
      </c>
      <c r="DM32" s="108">
        <v>0</v>
      </c>
      <c r="DN32" s="108">
        <v>0</v>
      </c>
      <c r="DO32" s="108">
        <v>0</v>
      </c>
      <c r="DP32" s="108">
        <v>0</v>
      </c>
      <c r="DQ32" s="108">
        <v>0</v>
      </c>
      <c r="DR32" s="108">
        <v>0</v>
      </c>
      <c r="DS32" s="108">
        <v>0</v>
      </c>
      <c r="DT32" s="108">
        <v>0</v>
      </c>
      <c r="DU32" s="108">
        <v>0</v>
      </c>
      <c r="DV32" s="108">
        <v>0</v>
      </c>
      <c r="DW32" s="108">
        <v>0</v>
      </c>
      <c r="DX32" s="108">
        <v>0</v>
      </c>
      <c r="DY32" s="108">
        <v>0</v>
      </c>
      <c r="DZ32" s="108">
        <v>0</v>
      </c>
      <c r="EA32" s="108">
        <v>0</v>
      </c>
      <c r="EB32" s="108">
        <v>0</v>
      </c>
      <c r="EC32" s="108">
        <v>0</v>
      </c>
      <c r="ED32" s="108">
        <v>0</v>
      </c>
      <c r="EE32" s="108">
        <v>0</v>
      </c>
      <c r="EF32" s="108">
        <v>0</v>
      </c>
      <c r="EG32" s="108">
        <v>0</v>
      </c>
      <c r="EH32" s="108">
        <v>0</v>
      </c>
      <c r="EI32" s="108">
        <v>0</v>
      </c>
      <c r="EJ32" s="108">
        <v>0</v>
      </c>
      <c r="EK32" s="108">
        <v>0</v>
      </c>
      <c r="EL32" s="108">
        <v>0</v>
      </c>
      <c r="EM32" s="108">
        <v>0</v>
      </c>
      <c r="EN32" s="108">
        <v>0</v>
      </c>
      <c r="EO32" s="108">
        <v>0</v>
      </c>
      <c r="EP32" s="108">
        <v>0</v>
      </c>
      <c r="EQ32" s="108">
        <v>0</v>
      </c>
      <c r="ER32" s="108">
        <v>0</v>
      </c>
      <c r="ES32" s="108">
        <v>0</v>
      </c>
      <c r="ET32" s="108">
        <v>0</v>
      </c>
      <c r="EU32" s="108">
        <v>0</v>
      </c>
      <c r="EV32" s="108">
        <v>0</v>
      </c>
      <c r="EW32" s="108">
        <v>0</v>
      </c>
      <c r="EX32" s="108">
        <v>0</v>
      </c>
      <c r="EY32" s="108">
        <v>0</v>
      </c>
      <c r="EZ32" s="108">
        <v>0</v>
      </c>
      <c r="FA32" s="108">
        <v>0</v>
      </c>
      <c r="FB32" s="108">
        <v>0</v>
      </c>
      <c r="FC32" s="108">
        <v>0</v>
      </c>
      <c r="FD32" s="108">
        <v>0</v>
      </c>
      <c r="FE32" s="108">
        <v>0</v>
      </c>
      <c r="FF32" s="108">
        <v>0</v>
      </c>
      <c r="FG32" s="108">
        <v>0</v>
      </c>
      <c r="FH32" s="108">
        <v>0</v>
      </c>
      <c r="FI32" s="108">
        <v>0</v>
      </c>
      <c r="FJ32" s="108">
        <v>0</v>
      </c>
      <c r="FK32" s="108">
        <v>0</v>
      </c>
      <c r="FL32" s="108">
        <v>0</v>
      </c>
      <c r="FM32" s="108">
        <v>0</v>
      </c>
      <c r="FN32" s="108">
        <v>0</v>
      </c>
      <c r="FO32" s="108">
        <v>0</v>
      </c>
      <c r="FP32" s="108">
        <v>0</v>
      </c>
      <c r="FQ32" s="108">
        <v>0</v>
      </c>
      <c r="FR32" s="108">
        <v>0</v>
      </c>
      <c r="FS32" s="108">
        <v>0</v>
      </c>
      <c r="FT32" s="108">
        <v>0</v>
      </c>
      <c r="FU32" s="108">
        <v>0</v>
      </c>
      <c r="FV32" s="108">
        <v>0</v>
      </c>
      <c r="FW32" s="108">
        <v>0</v>
      </c>
      <c r="FX32" s="108">
        <v>0</v>
      </c>
      <c r="FY32" s="108">
        <v>0</v>
      </c>
      <c r="FZ32" s="108">
        <v>0</v>
      </c>
      <c r="GA32" s="108">
        <v>0</v>
      </c>
      <c r="GB32" s="108">
        <v>0</v>
      </c>
      <c r="GC32" s="108">
        <v>0</v>
      </c>
      <c r="GD32" s="108">
        <v>0</v>
      </c>
      <c r="GE32" s="108">
        <v>0</v>
      </c>
      <c r="GF32" s="108">
        <v>0</v>
      </c>
      <c r="GG32" s="108">
        <v>0</v>
      </c>
      <c r="GH32" s="108">
        <v>0</v>
      </c>
      <c r="GI32" s="108">
        <v>0</v>
      </c>
      <c r="GJ32" s="108">
        <v>0</v>
      </c>
      <c r="GK32" s="108">
        <v>0</v>
      </c>
      <c r="GL32" s="108">
        <v>0</v>
      </c>
      <c r="GM32" s="108">
        <v>0</v>
      </c>
      <c r="GN32" s="108">
        <v>0</v>
      </c>
      <c r="GO32" s="108">
        <v>0</v>
      </c>
      <c r="GP32" s="108">
        <v>0</v>
      </c>
      <c r="GQ32" s="108">
        <v>0</v>
      </c>
      <c r="GR32" s="108">
        <v>0</v>
      </c>
      <c r="GS32" s="108">
        <v>0</v>
      </c>
      <c r="GT32" s="108">
        <v>0</v>
      </c>
      <c r="GU32" s="108">
        <v>0</v>
      </c>
      <c r="GV32" s="108">
        <v>0</v>
      </c>
      <c r="GW32" s="108">
        <v>0</v>
      </c>
      <c r="GX32" s="108">
        <v>0</v>
      </c>
      <c r="GY32" s="108">
        <v>0</v>
      </c>
      <c r="GZ32" s="108">
        <v>0</v>
      </c>
      <c r="HA32" s="108">
        <v>0</v>
      </c>
      <c r="HB32" s="108">
        <v>0</v>
      </c>
      <c r="HC32" s="108">
        <v>0</v>
      </c>
      <c r="HD32" s="108">
        <v>0</v>
      </c>
      <c r="HE32" s="108">
        <v>0</v>
      </c>
      <c r="HF32" s="108">
        <v>0</v>
      </c>
      <c r="HG32" s="108">
        <v>0</v>
      </c>
      <c r="HH32" s="108">
        <v>0</v>
      </c>
      <c r="HI32" s="108">
        <v>0</v>
      </c>
    </row>
    <row r="34" spans="1:217" s="22" customFormat="1" x14ac:dyDescent="0.2">
      <c r="A34" s="34" t="s">
        <v>84</v>
      </c>
      <c r="B34" s="83">
        <f t="shared" ref="B34:BM34" si="30">SUM(B35:B37)-SUM(B38:B39)</f>
        <v>0</v>
      </c>
      <c r="C34" s="83">
        <f t="shared" si="30"/>
        <v>0</v>
      </c>
      <c r="D34" s="83">
        <f t="shared" si="30"/>
        <v>0</v>
      </c>
      <c r="E34" s="83">
        <f t="shared" si="30"/>
        <v>0</v>
      </c>
      <c r="F34" s="83">
        <f t="shared" si="30"/>
        <v>0</v>
      </c>
      <c r="G34" s="83">
        <f t="shared" si="30"/>
        <v>0</v>
      </c>
      <c r="H34" s="83">
        <f t="shared" si="30"/>
        <v>0</v>
      </c>
      <c r="I34" s="83">
        <f t="shared" si="30"/>
        <v>0</v>
      </c>
      <c r="J34" s="83">
        <f t="shared" si="30"/>
        <v>0</v>
      </c>
      <c r="K34" s="83">
        <f t="shared" si="30"/>
        <v>0</v>
      </c>
      <c r="L34" s="83">
        <f t="shared" si="30"/>
        <v>0</v>
      </c>
      <c r="M34" s="83">
        <f t="shared" si="30"/>
        <v>0</v>
      </c>
      <c r="N34" s="83">
        <f t="shared" si="30"/>
        <v>0</v>
      </c>
      <c r="O34" s="83">
        <f t="shared" si="30"/>
        <v>0</v>
      </c>
      <c r="P34" s="83">
        <f t="shared" si="30"/>
        <v>0</v>
      </c>
      <c r="Q34" s="83">
        <f t="shared" si="30"/>
        <v>0</v>
      </c>
      <c r="R34" s="83">
        <f t="shared" si="30"/>
        <v>0</v>
      </c>
      <c r="S34" s="83">
        <f t="shared" si="30"/>
        <v>0</v>
      </c>
      <c r="T34" s="83" t="e">
        <f t="shared" si="30"/>
        <v>#NAME?</v>
      </c>
      <c r="U34" s="83" t="e">
        <f t="shared" si="30"/>
        <v>#NAME?</v>
      </c>
      <c r="V34" s="83" t="e">
        <f t="shared" si="30"/>
        <v>#NAME?</v>
      </c>
      <c r="W34" s="83" t="e">
        <f t="shared" si="30"/>
        <v>#NAME?</v>
      </c>
      <c r="X34" s="83" t="e">
        <f t="shared" si="30"/>
        <v>#NAME?</v>
      </c>
      <c r="Y34" s="83" t="e">
        <f t="shared" si="30"/>
        <v>#NAME?</v>
      </c>
      <c r="Z34" s="83" t="e">
        <f t="shared" si="30"/>
        <v>#NAME?</v>
      </c>
      <c r="AA34" s="83" t="e">
        <f t="shared" si="30"/>
        <v>#NAME?</v>
      </c>
      <c r="AB34" s="83" t="e">
        <f t="shared" si="30"/>
        <v>#NAME?</v>
      </c>
      <c r="AC34" s="83" t="e">
        <f t="shared" si="30"/>
        <v>#NAME?</v>
      </c>
      <c r="AD34" s="83" t="e">
        <f t="shared" si="30"/>
        <v>#NAME?</v>
      </c>
      <c r="AE34" s="83" t="e">
        <f t="shared" si="30"/>
        <v>#NAME?</v>
      </c>
      <c r="AF34" s="83" t="e">
        <f t="shared" si="30"/>
        <v>#NAME?</v>
      </c>
      <c r="AG34" s="83" t="e">
        <f t="shared" si="30"/>
        <v>#NAME?</v>
      </c>
      <c r="AH34" s="83" t="e">
        <f t="shared" si="30"/>
        <v>#NAME?</v>
      </c>
      <c r="AI34" s="83" t="e">
        <f t="shared" si="30"/>
        <v>#NAME?</v>
      </c>
      <c r="AJ34" s="83" t="e">
        <f t="shared" si="30"/>
        <v>#NAME?</v>
      </c>
      <c r="AK34" s="83" t="e">
        <f t="shared" si="30"/>
        <v>#NAME?</v>
      </c>
      <c r="AL34" s="83" t="e">
        <f t="shared" si="30"/>
        <v>#NAME?</v>
      </c>
      <c r="AM34" s="83" t="e">
        <f t="shared" si="30"/>
        <v>#NAME?</v>
      </c>
      <c r="AN34" s="83" t="e">
        <f t="shared" si="30"/>
        <v>#NAME?</v>
      </c>
      <c r="AO34" s="83" t="e">
        <f t="shared" si="30"/>
        <v>#NAME?</v>
      </c>
      <c r="AP34" s="83" t="e">
        <f t="shared" si="30"/>
        <v>#NAME?</v>
      </c>
      <c r="AQ34" s="83" t="e">
        <f t="shared" si="30"/>
        <v>#NAME?</v>
      </c>
      <c r="AR34" s="83" t="e">
        <f t="shared" si="30"/>
        <v>#NAME?</v>
      </c>
      <c r="AS34" s="83" t="e">
        <f t="shared" si="30"/>
        <v>#NAME?</v>
      </c>
      <c r="AT34" s="83" t="e">
        <f t="shared" si="30"/>
        <v>#NAME?</v>
      </c>
      <c r="AU34" s="83" t="e">
        <f t="shared" si="30"/>
        <v>#NAME?</v>
      </c>
      <c r="AV34" s="83" t="e">
        <f t="shared" si="30"/>
        <v>#NAME?</v>
      </c>
      <c r="AW34" s="83" t="e">
        <f t="shared" si="30"/>
        <v>#NAME?</v>
      </c>
      <c r="AX34" s="83" t="e">
        <f t="shared" si="30"/>
        <v>#NAME?</v>
      </c>
      <c r="AY34" s="83" t="e">
        <f t="shared" si="30"/>
        <v>#NAME?</v>
      </c>
      <c r="AZ34" s="83" t="e">
        <f t="shared" si="30"/>
        <v>#NAME?</v>
      </c>
      <c r="BA34" s="83" t="e">
        <f t="shared" si="30"/>
        <v>#NAME?</v>
      </c>
      <c r="BB34" s="83" t="e">
        <f t="shared" si="30"/>
        <v>#NAME?</v>
      </c>
      <c r="BC34" s="83" t="e">
        <f t="shared" si="30"/>
        <v>#NAME?</v>
      </c>
      <c r="BD34" s="83" t="e">
        <f t="shared" si="30"/>
        <v>#NAME?</v>
      </c>
      <c r="BE34" s="83" t="e">
        <f t="shared" si="30"/>
        <v>#NAME?</v>
      </c>
      <c r="BF34" s="83" t="e">
        <f t="shared" si="30"/>
        <v>#NAME?</v>
      </c>
      <c r="BG34" s="83" t="e">
        <f t="shared" si="30"/>
        <v>#NAME?</v>
      </c>
      <c r="BH34" s="83" t="e">
        <f t="shared" si="30"/>
        <v>#NAME?</v>
      </c>
      <c r="BI34" s="83" t="e">
        <f t="shared" si="30"/>
        <v>#NAME?</v>
      </c>
      <c r="BJ34" s="83" t="e">
        <f t="shared" si="30"/>
        <v>#NAME?</v>
      </c>
      <c r="BK34" s="83" t="e">
        <f t="shared" si="30"/>
        <v>#NAME?</v>
      </c>
      <c r="BL34" s="83" t="e">
        <f t="shared" si="30"/>
        <v>#NAME?</v>
      </c>
      <c r="BM34" s="83" t="e">
        <f t="shared" si="30"/>
        <v>#NAME?</v>
      </c>
      <c r="BN34" s="83" t="e">
        <f t="shared" ref="BN34:DY34" si="31">SUM(BN35:BN37)-SUM(BN38:BN39)</f>
        <v>#NAME?</v>
      </c>
      <c r="BO34" s="83" t="e">
        <f t="shared" si="31"/>
        <v>#NAME?</v>
      </c>
      <c r="BP34" s="83" t="e">
        <f t="shared" si="31"/>
        <v>#NAME?</v>
      </c>
      <c r="BQ34" s="83" t="e">
        <f t="shared" si="31"/>
        <v>#NAME?</v>
      </c>
      <c r="BR34" s="83" t="e">
        <f t="shared" si="31"/>
        <v>#NAME?</v>
      </c>
      <c r="BS34" s="83" t="e">
        <f t="shared" si="31"/>
        <v>#NAME?</v>
      </c>
      <c r="BT34" s="83" t="e">
        <f t="shared" si="31"/>
        <v>#NAME?</v>
      </c>
      <c r="BU34" s="83" t="e">
        <f t="shared" si="31"/>
        <v>#NAME?</v>
      </c>
      <c r="BV34" s="83" t="e">
        <f t="shared" si="31"/>
        <v>#NAME?</v>
      </c>
      <c r="BW34" s="83" t="e">
        <f t="shared" si="31"/>
        <v>#NAME?</v>
      </c>
      <c r="BX34" s="83" t="e">
        <f t="shared" si="31"/>
        <v>#NAME?</v>
      </c>
      <c r="BY34" s="83" t="e">
        <f t="shared" si="31"/>
        <v>#NAME?</v>
      </c>
      <c r="BZ34" s="83" t="e">
        <f t="shared" si="31"/>
        <v>#NAME?</v>
      </c>
      <c r="CA34" s="83" t="e">
        <f t="shared" si="31"/>
        <v>#NAME?</v>
      </c>
      <c r="CB34" s="83" t="e">
        <f t="shared" si="31"/>
        <v>#NAME?</v>
      </c>
      <c r="CC34" s="83" t="e">
        <f t="shared" si="31"/>
        <v>#NAME?</v>
      </c>
      <c r="CD34" s="83" t="e">
        <f t="shared" si="31"/>
        <v>#NAME?</v>
      </c>
      <c r="CE34" s="83" t="e">
        <f t="shared" si="31"/>
        <v>#NAME?</v>
      </c>
      <c r="CF34" s="83" t="e">
        <f t="shared" si="31"/>
        <v>#NAME?</v>
      </c>
      <c r="CG34" s="83" t="e">
        <f t="shared" si="31"/>
        <v>#NAME?</v>
      </c>
      <c r="CH34" s="83" t="e">
        <f t="shared" si="31"/>
        <v>#NAME?</v>
      </c>
      <c r="CI34" s="83" t="e">
        <f t="shared" si="31"/>
        <v>#NAME?</v>
      </c>
      <c r="CJ34" s="83" t="e">
        <f t="shared" si="31"/>
        <v>#NAME?</v>
      </c>
      <c r="CK34" s="83" t="e">
        <f t="shared" si="31"/>
        <v>#NAME?</v>
      </c>
      <c r="CL34" s="83" t="e">
        <f t="shared" si="31"/>
        <v>#NAME?</v>
      </c>
      <c r="CM34" s="83" t="e">
        <f t="shared" si="31"/>
        <v>#NAME?</v>
      </c>
      <c r="CN34" s="83" t="e">
        <f t="shared" si="31"/>
        <v>#NAME?</v>
      </c>
      <c r="CO34" s="83" t="e">
        <f t="shared" si="31"/>
        <v>#NAME?</v>
      </c>
      <c r="CP34" s="83" t="e">
        <f t="shared" si="31"/>
        <v>#NAME?</v>
      </c>
      <c r="CQ34" s="83" t="e">
        <f t="shared" si="31"/>
        <v>#NAME?</v>
      </c>
      <c r="CR34" s="83" t="e">
        <f t="shared" si="31"/>
        <v>#NAME?</v>
      </c>
      <c r="CS34" s="83" t="e">
        <f t="shared" si="31"/>
        <v>#NAME?</v>
      </c>
      <c r="CT34" s="83" t="e">
        <f t="shared" si="31"/>
        <v>#NAME?</v>
      </c>
      <c r="CU34" s="83" t="e">
        <f t="shared" si="31"/>
        <v>#NAME?</v>
      </c>
      <c r="CV34" s="83" t="e">
        <f t="shared" si="31"/>
        <v>#NAME?</v>
      </c>
      <c r="CW34" s="83" t="e">
        <f t="shared" si="31"/>
        <v>#NAME?</v>
      </c>
      <c r="CX34" s="83" t="e">
        <f t="shared" si="31"/>
        <v>#NAME?</v>
      </c>
      <c r="CY34" s="83" t="e">
        <f t="shared" si="31"/>
        <v>#NAME?</v>
      </c>
      <c r="CZ34" s="83" t="e">
        <f t="shared" si="31"/>
        <v>#NAME?</v>
      </c>
      <c r="DA34" s="83" t="e">
        <f t="shared" si="31"/>
        <v>#NAME?</v>
      </c>
      <c r="DB34" s="83" t="e">
        <f t="shared" si="31"/>
        <v>#NAME?</v>
      </c>
      <c r="DC34" s="83" t="e">
        <f t="shared" si="31"/>
        <v>#NAME?</v>
      </c>
      <c r="DD34" s="83" t="e">
        <f t="shared" si="31"/>
        <v>#NAME?</v>
      </c>
      <c r="DE34" s="83" t="e">
        <f t="shared" si="31"/>
        <v>#NAME?</v>
      </c>
      <c r="DF34" s="83" t="e">
        <f t="shared" si="31"/>
        <v>#NAME?</v>
      </c>
      <c r="DG34" s="83" t="e">
        <f t="shared" si="31"/>
        <v>#NAME?</v>
      </c>
      <c r="DH34" s="83" t="e">
        <f t="shared" si="31"/>
        <v>#NAME?</v>
      </c>
      <c r="DI34" s="83" t="e">
        <f t="shared" si="31"/>
        <v>#NAME?</v>
      </c>
      <c r="DJ34" s="83" t="e">
        <f t="shared" si="31"/>
        <v>#NAME?</v>
      </c>
      <c r="DK34" s="83" t="e">
        <f t="shared" si="31"/>
        <v>#NAME?</v>
      </c>
      <c r="DL34" s="83" t="e">
        <f t="shared" si="31"/>
        <v>#NAME?</v>
      </c>
      <c r="DM34" s="83" t="e">
        <f t="shared" si="31"/>
        <v>#NAME?</v>
      </c>
      <c r="DN34" s="83" t="e">
        <f t="shared" si="31"/>
        <v>#NAME?</v>
      </c>
      <c r="DO34" s="83" t="e">
        <f t="shared" si="31"/>
        <v>#NAME?</v>
      </c>
      <c r="DP34" s="83" t="e">
        <f t="shared" si="31"/>
        <v>#NAME?</v>
      </c>
      <c r="DQ34" s="83" t="e">
        <f t="shared" si="31"/>
        <v>#NAME?</v>
      </c>
      <c r="DR34" s="83" t="e">
        <f t="shared" si="31"/>
        <v>#NAME?</v>
      </c>
      <c r="DS34" s="83" t="e">
        <f t="shared" si="31"/>
        <v>#NAME?</v>
      </c>
      <c r="DT34" s="83" t="e">
        <f t="shared" si="31"/>
        <v>#NAME?</v>
      </c>
      <c r="DU34" s="83" t="e">
        <f t="shared" si="31"/>
        <v>#NAME?</v>
      </c>
      <c r="DV34" s="83" t="e">
        <f t="shared" si="31"/>
        <v>#NAME?</v>
      </c>
      <c r="DW34" s="83" t="e">
        <f t="shared" si="31"/>
        <v>#NAME?</v>
      </c>
      <c r="DX34" s="83" t="e">
        <f t="shared" si="31"/>
        <v>#NAME?</v>
      </c>
      <c r="DY34" s="83" t="e">
        <f t="shared" si="31"/>
        <v>#NAME?</v>
      </c>
      <c r="DZ34" s="83" t="e">
        <f t="shared" ref="DZ34:GK34" si="32">SUM(DZ35:DZ37)-SUM(DZ38:DZ39)</f>
        <v>#NAME?</v>
      </c>
      <c r="EA34" s="83" t="e">
        <f t="shared" si="32"/>
        <v>#NAME?</v>
      </c>
      <c r="EB34" s="83" t="e">
        <f t="shared" si="32"/>
        <v>#NAME?</v>
      </c>
      <c r="EC34" s="83" t="e">
        <f t="shared" si="32"/>
        <v>#NAME?</v>
      </c>
      <c r="ED34" s="83" t="e">
        <f t="shared" si="32"/>
        <v>#NAME?</v>
      </c>
      <c r="EE34" s="83" t="e">
        <f t="shared" si="32"/>
        <v>#NAME?</v>
      </c>
      <c r="EF34" s="83" t="e">
        <f t="shared" si="32"/>
        <v>#NAME?</v>
      </c>
      <c r="EG34" s="83" t="e">
        <f t="shared" si="32"/>
        <v>#NAME?</v>
      </c>
      <c r="EH34" s="83" t="e">
        <f t="shared" si="32"/>
        <v>#NAME?</v>
      </c>
      <c r="EI34" s="83" t="e">
        <f t="shared" si="32"/>
        <v>#NAME?</v>
      </c>
      <c r="EJ34" s="83" t="e">
        <f t="shared" si="32"/>
        <v>#NAME?</v>
      </c>
      <c r="EK34" s="83" t="e">
        <f t="shared" si="32"/>
        <v>#NAME?</v>
      </c>
      <c r="EL34" s="83" t="e">
        <f t="shared" si="32"/>
        <v>#NAME?</v>
      </c>
      <c r="EM34" s="83" t="e">
        <f t="shared" si="32"/>
        <v>#NAME?</v>
      </c>
      <c r="EN34" s="83" t="e">
        <f t="shared" si="32"/>
        <v>#NAME?</v>
      </c>
      <c r="EO34" s="83" t="e">
        <f t="shared" si="32"/>
        <v>#NAME?</v>
      </c>
      <c r="EP34" s="83" t="e">
        <f t="shared" si="32"/>
        <v>#NAME?</v>
      </c>
      <c r="EQ34" s="83" t="e">
        <f t="shared" si="32"/>
        <v>#NAME?</v>
      </c>
      <c r="ER34" s="83" t="e">
        <f t="shared" si="32"/>
        <v>#NAME?</v>
      </c>
      <c r="ES34" s="83" t="e">
        <f t="shared" si="32"/>
        <v>#NAME?</v>
      </c>
      <c r="ET34" s="83" t="e">
        <f t="shared" si="32"/>
        <v>#NAME?</v>
      </c>
      <c r="EU34" s="83" t="e">
        <f t="shared" si="32"/>
        <v>#NAME?</v>
      </c>
      <c r="EV34" s="83" t="e">
        <f t="shared" si="32"/>
        <v>#NAME?</v>
      </c>
      <c r="EW34" s="83" t="e">
        <f t="shared" si="32"/>
        <v>#NAME?</v>
      </c>
      <c r="EX34" s="83" t="e">
        <f t="shared" si="32"/>
        <v>#NAME?</v>
      </c>
      <c r="EY34" s="83" t="e">
        <f t="shared" si="32"/>
        <v>#NAME?</v>
      </c>
      <c r="EZ34" s="83" t="e">
        <f t="shared" si="32"/>
        <v>#NAME?</v>
      </c>
      <c r="FA34" s="83" t="e">
        <f t="shared" si="32"/>
        <v>#NAME?</v>
      </c>
      <c r="FB34" s="83" t="e">
        <f t="shared" si="32"/>
        <v>#NAME?</v>
      </c>
      <c r="FC34" s="83" t="e">
        <f t="shared" si="32"/>
        <v>#NAME?</v>
      </c>
      <c r="FD34" s="83" t="e">
        <f t="shared" si="32"/>
        <v>#NAME?</v>
      </c>
      <c r="FE34" s="83" t="e">
        <f t="shared" si="32"/>
        <v>#NAME?</v>
      </c>
      <c r="FF34" s="83" t="e">
        <f t="shared" si="32"/>
        <v>#NAME?</v>
      </c>
      <c r="FG34" s="83" t="e">
        <f t="shared" si="32"/>
        <v>#NAME?</v>
      </c>
      <c r="FH34" s="83" t="e">
        <f t="shared" si="32"/>
        <v>#NAME?</v>
      </c>
      <c r="FI34" s="83" t="e">
        <f t="shared" si="32"/>
        <v>#NAME?</v>
      </c>
      <c r="FJ34" s="83" t="e">
        <f t="shared" si="32"/>
        <v>#NAME?</v>
      </c>
      <c r="FK34" s="83" t="e">
        <f t="shared" si="32"/>
        <v>#NAME?</v>
      </c>
      <c r="FL34" s="83" t="e">
        <f t="shared" si="32"/>
        <v>#NAME?</v>
      </c>
      <c r="FM34" s="83" t="e">
        <f t="shared" si="32"/>
        <v>#NAME?</v>
      </c>
      <c r="FN34" s="83" t="e">
        <f t="shared" si="32"/>
        <v>#NAME?</v>
      </c>
      <c r="FO34" s="83" t="e">
        <f t="shared" si="32"/>
        <v>#NAME?</v>
      </c>
      <c r="FP34" s="83" t="e">
        <f t="shared" si="32"/>
        <v>#NAME?</v>
      </c>
      <c r="FQ34" s="83" t="e">
        <f t="shared" si="32"/>
        <v>#NAME?</v>
      </c>
      <c r="FR34" s="83" t="e">
        <f t="shared" si="32"/>
        <v>#NAME?</v>
      </c>
      <c r="FS34" s="83" t="e">
        <f t="shared" si="32"/>
        <v>#NAME?</v>
      </c>
      <c r="FT34" s="83" t="e">
        <f t="shared" si="32"/>
        <v>#NAME?</v>
      </c>
      <c r="FU34" s="83" t="e">
        <f t="shared" si="32"/>
        <v>#NAME?</v>
      </c>
      <c r="FV34" s="83" t="e">
        <f t="shared" si="32"/>
        <v>#NAME?</v>
      </c>
      <c r="FW34" s="83" t="e">
        <f t="shared" si="32"/>
        <v>#NAME?</v>
      </c>
      <c r="FX34" s="83" t="e">
        <f t="shared" si="32"/>
        <v>#NAME?</v>
      </c>
      <c r="FY34" s="83" t="e">
        <f t="shared" si="32"/>
        <v>#NAME?</v>
      </c>
      <c r="FZ34" s="83" t="e">
        <f t="shared" si="32"/>
        <v>#NAME?</v>
      </c>
      <c r="GA34" s="83" t="e">
        <f t="shared" si="32"/>
        <v>#NAME?</v>
      </c>
      <c r="GB34" s="83" t="e">
        <f t="shared" si="32"/>
        <v>#NAME?</v>
      </c>
      <c r="GC34" s="83" t="e">
        <f t="shared" si="32"/>
        <v>#NAME?</v>
      </c>
      <c r="GD34" s="83" t="e">
        <f t="shared" si="32"/>
        <v>#NAME?</v>
      </c>
      <c r="GE34" s="83" t="e">
        <f t="shared" si="32"/>
        <v>#NAME?</v>
      </c>
      <c r="GF34" s="83" t="e">
        <f t="shared" si="32"/>
        <v>#NAME?</v>
      </c>
      <c r="GG34" s="83" t="e">
        <f t="shared" si="32"/>
        <v>#NAME?</v>
      </c>
      <c r="GH34" s="83" t="e">
        <f t="shared" si="32"/>
        <v>#NAME?</v>
      </c>
      <c r="GI34" s="83" t="e">
        <f t="shared" si="32"/>
        <v>#NAME?</v>
      </c>
      <c r="GJ34" s="83" t="e">
        <f t="shared" si="32"/>
        <v>#NAME?</v>
      </c>
      <c r="GK34" s="83" t="e">
        <f t="shared" si="32"/>
        <v>#NAME?</v>
      </c>
      <c r="GL34" s="83" t="e">
        <f t="shared" ref="GL34:HI34" si="33">SUM(GL35:GL37)-SUM(GL38:GL39)</f>
        <v>#NAME?</v>
      </c>
      <c r="GM34" s="83" t="e">
        <f t="shared" si="33"/>
        <v>#NAME?</v>
      </c>
      <c r="GN34" s="83" t="e">
        <f t="shared" si="33"/>
        <v>#NAME?</v>
      </c>
      <c r="GO34" s="83" t="e">
        <f t="shared" si="33"/>
        <v>#NAME?</v>
      </c>
      <c r="GP34" s="83" t="e">
        <f t="shared" si="33"/>
        <v>#NAME?</v>
      </c>
      <c r="GQ34" s="83" t="e">
        <f t="shared" si="33"/>
        <v>#NAME?</v>
      </c>
      <c r="GR34" s="83" t="e">
        <f t="shared" si="33"/>
        <v>#NAME?</v>
      </c>
      <c r="GS34" s="83" t="e">
        <f t="shared" si="33"/>
        <v>#NAME?</v>
      </c>
      <c r="GT34" s="83" t="e">
        <f t="shared" si="33"/>
        <v>#NAME?</v>
      </c>
      <c r="GU34" s="83" t="e">
        <f t="shared" si="33"/>
        <v>#NAME?</v>
      </c>
      <c r="GV34" s="83" t="e">
        <f t="shared" si="33"/>
        <v>#NAME?</v>
      </c>
      <c r="GW34" s="83" t="e">
        <f t="shared" si="33"/>
        <v>#NAME?</v>
      </c>
      <c r="GX34" s="83" t="e">
        <f t="shared" si="33"/>
        <v>#NAME?</v>
      </c>
      <c r="GY34" s="83" t="e">
        <f t="shared" si="33"/>
        <v>#NAME?</v>
      </c>
      <c r="GZ34" s="83" t="e">
        <f t="shared" si="33"/>
        <v>#NAME?</v>
      </c>
      <c r="HA34" s="83" t="e">
        <f t="shared" si="33"/>
        <v>#NAME?</v>
      </c>
      <c r="HB34" s="83" t="e">
        <f t="shared" si="33"/>
        <v>#NAME?</v>
      </c>
      <c r="HC34" s="83" t="e">
        <f t="shared" si="33"/>
        <v>#NAME?</v>
      </c>
      <c r="HD34" s="83" t="e">
        <f t="shared" si="33"/>
        <v>#NAME?</v>
      </c>
      <c r="HE34" s="83" t="e">
        <f t="shared" si="33"/>
        <v>#NAME?</v>
      </c>
      <c r="HF34" s="83" t="e">
        <f t="shared" si="33"/>
        <v>#NAME?</v>
      </c>
      <c r="HG34" s="83" t="e">
        <f t="shared" si="33"/>
        <v>#NAME?</v>
      </c>
      <c r="HH34" s="83" t="e">
        <f t="shared" si="33"/>
        <v>#NAME?</v>
      </c>
      <c r="HI34" s="83" t="e">
        <f t="shared" si="33"/>
        <v>#NAME?</v>
      </c>
    </row>
    <row r="35" spans="1:217" x14ac:dyDescent="0.2">
      <c r="A35" s="30" t="s">
        <v>85</v>
      </c>
      <c r="B35" s="80">
        <f t="shared" ref="B35:BM35" si="34">_xlfn.SINGLE(PIS)*B$12</f>
        <v>0</v>
      </c>
      <c r="C35" s="80">
        <f t="shared" si="34"/>
        <v>0</v>
      </c>
      <c r="D35" s="80">
        <f t="shared" si="34"/>
        <v>0</v>
      </c>
      <c r="E35" s="80">
        <f t="shared" si="34"/>
        <v>0</v>
      </c>
      <c r="F35" s="80">
        <f t="shared" si="34"/>
        <v>0</v>
      </c>
      <c r="G35" s="80">
        <f t="shared" si="34"/>
        <v>0</v>
      </c>
      <c r="H35" s="80">
        <f t="shared" si="34"/>
        <v>0</v>
      </c>
      <c r="I35" s="80">
        <f t="shared" si="34"/>
        <v>0</v>
      </c>
      <c r="J35" s="80">
        <f t="shared" si="34"/>
        <v>0</v>
      </c>
      <c r="K35" s="80">
        <f t="shared" si="34"/>
        <v>0</v>
      </c>
      <c r="L35" s="80">
        <f t="shared" si="34"/>
        <v>0</v>
      </c>
      <c r="M35" s="80">
        <f t="shared" si="34"/>
        <v>0</v>
      </c>
      <c r="N35" s="80">
        <f t="shared" si="34"/>
        <v>0</v>
      </c>
      <c r="O35" s="80">
        <f t="shared" si="34"/>
        <v>0</v>
      </c>
      <c r="P35" s="80">
        <f t="shared" si="34"/>
        <v>0</v>
      </c>
      <c r="Q35" s="80">
        <f t="shared" si="34"/>
        <v>0</v>
      </c>
      <c r="R35" s="80">
        <f t="shared" si="34"/>
        <v>0</v>
      </c>
      <c r="S35" s="80">
        <f t="shared" si="34"/>
        <v>0</v>
      </c>
      <c r="T35" s="80" t="e">
        <f t="shared" si="34"/>
        <v>#NAME?</v>
      </c>
      <c r="U35" s="80" t="e">
        <f t="shared" si="34"/>
        <v>#NAME?</v>
      </c>
      <c r="V35" s="80" t="e">
        <f t="shared" si="34"/>
        <v>#NAME?</v>
      </c>
      <c r="W35" s="80" t="e">
        <f t="shared" si="34"/>
        <v>#NAME?</v>
      </c>
      <c r="X35" s="80" t="e">
        <f t="shared" si="34"/>
        <v>#NAME?</v>
      </c>
      <c r="Y35" s="80" t="e">
        <f t="shared" si="34"/>
        <v>#NAME?</v>
      </c>
      <c r="Z35" s="80" t="e">
        <f t="shared" si="34"/>
        <v>#NAME?</v>
      </c>
      <c r="AA35" s="80" t="e">
        <f t="shared" si="34"/>
        <v>#NAME?</v>
      </c>
      <c r="AB35" s="80" t="e">
        <f t="shared" si="34"/>
        <v>#NAME?</v>
      </c>
      <c r="AC35" s="80" t="e">
        <f t="shared" si="34"/>
        <v>#NAME?</v>
      </c>
      <c r="AD35" s="80" t="e">
        <f t="shared" si="34"/>
        <v>#NAME?</v>
      </c>
      <c r="AE35" s="80" t="e">
        <f t="shared" si="34"/>
        <v>#NAME?</v>
      </c>
      <c r="AF35" s="80" t="e">
        <f t="shared" si="34"/>
        <v>#NAME?</v>
      </c>
      <c r="AG35" s="80" t="e">
        <f t="shared" si="34"/>
        <v>#NAME?</v>
      </c>
      <c r="AH35" s="80" t="e">
        <f t="shared" si="34"/>
        <v>#NAME?</v>
      </c>
      <c r="AI35" s="80" t="e">
        <f t="shared" si="34"/>
        <v>#NAME?</v>
      </c>
      <c r="AJ35" s="80" t="e">
        <f t="shared" si="34"/>
        <v>#NAME?</v>
      </c>
      <c r="AK35" s="80" t="e">
        <f t="shared" si="34"/>
        <v>#NAME?</v>
      </c>
      <c r="AL35" s="80" t="e">
        <f t="shared" si="34"/>
        <v>#NAME?</v>
      </c>
      <c r="AM35" s="80" t="e">
        <f t="shared" si="34"/>
        <v>#NAME?</v>
      </c>
      <c r="AN35" s="80" t="e">
        <f t="shared" si="34"/>
        <v>#NAME?</v>
      </c>
      <c r="AO35" s="80" t="e">
        <f t="shared" si="34"/>
        <v>#NAME?</v>
      </c>
      <c r="AP35" s="80" t="e">
        <f t="shared" si="34"/>
        <v>#NAME?</v>
      </c>
      <c r="AQ35" s="80" t="e">
        <f t="shared" si="34"/>
        <v>#NAME?</v>
      </c>
      <c r="AR35" s="80" t="e">
        <f t="shared" si="34"/>
        <v>#NAME?</v>
      </c>
      <c r="AS35" s="80" t="e">
        <f t="shared" si="34"/>
        <v>#NAME?</v>
      </c>
      <c r="AT35" s="80" t="e">
        <f t="shared" si="34"/>
        <v>#NAME?</v>
      </c>
      <c r="AU35" s="80" t="e">
        <f t="shared" si="34"/>
        <v>#NAME?</v>
      </c>
      <c r="AV35" s="80" t="e">
        <f t="shared" si="34"/>
        <v>#NAME?</v>
      </c>
      <c r="AW35" s="80" t="e">
        <f t="shared" si="34"/>
        <v>#NAME?</v>
      </c>
      <c r="AX35" s="80" t="e">
        <f t="shared" si="34"/>
        <v>#NAME?</v>
      </c>
      <c r="AY35" s="80" t="e">
        <f t="shared" si="34"/>
        <v>#NAME?</v>
      </c>
      <c r="AZ35" s="80" t="e">
        <f t="shared" si="34"/>
        <v>#NAME?</v>
      </c>
      <c r="BA35" s="80" t="e">
        <f t="shared" si="34"/>
        <v>#NAME?</v>
      </c>
      <c r="BB35" s="80" t="e">
        <f t="shared" si="34"/>
        <v>#NAME?</v>
      </c>
      <c r="BC35" s="80" t="e">
        <f t="shared" si="34"/>
        <v>#NAME?</v>
      </c>
      <c r="BD35" s="80" t="e">
        <f t="shared" si="34"/>
        <v>#NAME?</v>
      </c>
      <c r="BE35" s="80" t="e">
        <f t="shared" si="34"/>
        <v>#NAME?</v>
      </c>
      <c r="BF35" s="80" t="e">
        <f t="shared" si="34"/>
        <v>#NAME?</v>
      </c>
      <c r="BG35" s="80" t="e">
        <f t="shared" si="34"/>
        <v>#NAME?</v>
      </c>
      <c r="BH35" s="80" t="e">
        <f t="shared" si="34"/>
        <v>#NAME?</v>
      </c>
      <c r="BI35" s="80" t="e">
        <f t="shared" si="34"/>
        <v>#NAME?</v>
      </c>
      <c r="BJ35" s="80" t="e">
        <f t="shared" si="34"/>
        <v>#NAME?</v>
      </c>
      <c r="BK35" s="80" t="e">
        <f t="shared" si="34"/>
        <v>#NAME?</v>
      </c>
      <c r="BL35" s="80" t="e">
        <f t="shared" si="34"/>
        <v>#NAME?</v>
      </c>
      <c r="BM35" s="80" t="e">
        <f t="shared" si="34"/>
        <v>#NAME?</v>
      </c>
      <c r="BN35" s="80" t="e">
        <f t="shared" ref="BN35:DY35" si="35">_xlfn.SINGLE(PIS)*BN$12</f>
        <v>#NAME?</v>
      </c>
      <c r="BO35" s="80" t="e">
        <f t="shared" si="35"/>
        <v>#NAME?</v>
      </c>
      <c r="BP35" s="80" t="e">
        <f t="shared" si="35"/>
        <v>#NAME?</v>
      </c>
      <c r="BQ35" s="80" t="e">
        <f t="shared" si="35"/>
        <v>#NAME?</v>
      </c>
      <c r="BR35" s="80" t="e">
        <f t="shared" si="35"/>
        <v>#NAME?</v>
      </c>
      <c r="BS35" s="80" t="e">
        <f t="shared" si="35"/>
        <v>#NAME?</v>
      </c>
      <c r="BT35" s="80" t="e">
        <f t="shared" si="35"/>
        <v>#NAME?</v>
      </c>
      <c r="BU35" s="80" t="e">
        <f t="shared" si="35"/>
        <v>#NAME?</v>
      </c>
      <c r="BV35" s="80" t="e">
        <f t="shared" si="35"/>
        <v>#NAME?</v>
      </c>
      <c r="BW35" s="80" t="e">
        <f t="shared" si="35"/>
        <v>#NAME?</v>
      </c>
      <c r="BX35" s="80" t="e">
        <f t="shared" si="35"/>
        <v>#NAME?</v>
      </c>
      <c r="BY35" s="80" t="e">
        <f t="shared" si="35"/>
        <v>#NAME?</v>
      </c>
      <c r="BZ35" s="80" t="e">
        <f t="shared" si="35"/>
        <v>#NAME?</v>
      </c>
      <c r="CA35" s="80" t="e">
        <f t="shared" si="35"/>
        <v>#NAME?</v>
      </c>
      <c r="CB35" s="80" t="e">
        <f t="shared" si="35"/>
        <v>#NAME?</v>
      </c>
      <c r="CC35" s="80" t="e">
        <f t="shared" si="35"/>
        <v>#NAME?</v>
      </c>
      <c r="CD35" s="80" t="e">
        <f t="shared" si="35"/>
        <v>#NAME?</v>
      </c>
      <c r="CE35" s="80" t="e">
        <f t="shared" si="35"/>
        <v>#NAME?</v>
      </c>
      <c r="CF35" s="80" t="e">
        <f t="shared" si="35"/>
        <v>#NAME?</v>
      </c>
      <c r="CG35" s="80" t="e">
        <f t="shared" si="35"/>
        <v>#NAME?</v>
      </c>
      <c r="CH35" s="80" t="e">
        <f t="shared" si="35"/>
        <v>#NAME?</v>
      </c>
      <c r="CI35" s="80" t="e">
        <f t="shared" si="35"/>
        <v>#NAME?</v>
      </c>
      <c r="CJ35" s="80" t="e">
        <f t="shared" si="35"/>
        <v>#NAME?</v>
      </c>
      <c r="CK35" s="80" t="e">
        <f t="shared" si="35"/>
        <v>#NAME?</v>
      </c>
      <c r="CL35" s="80" t="e">
        <f t="shared" si="35"/>
        <v>#NAME?</v>
      </c>
      <c r="CM35" s="80" t="e">
        <f t="shared" si="35"/>
        <v>#NAME?</v>
      </c>
      <c r="CN35" s="80" t="e">
        <f t="shared" si="35"/>
        <v>#NAME?</v>
      </c>
      <c r="CO35" s="80" t="e">
        <f t="shared" si="35"/>
        <v>#NAME?</v>
      </c>
      <c r="CP35" s="80" t="e">
        <f t="shared" si="35"/>
        <v>#NAME?</v>
      </c>
      <c r="CQ35" s="80" t="e">
        <f t="shared" si="35"/>
        <v>#NAME?</v>
      </c>
      <c r="CR35" s="80" t="e">
        <f t="shared" si="35"/>
        <v>#NAME?</v>
      </c>
      <c r="CS35" s="80" t="e">
        <f t="shared" si="35"/>
        <v>#NAME?</v>
      </c>
      <c r="CT35" s="80" t="e">
        <f t="shared" si="35"/>
        <v>#NAME?</v>
      </c>
      <c r="CU35" s="80" t="e">
        <f t="shared" si="35"/>
        <v>#NAME?</v>
      </c>
      <c r="CV35" s="80" t="e">
        <f t="shared" si="35"/>
        <v>#NAME?</v>
      </c>
      <c r="CW35" s="80" t="e">
        <f t="shared" si="35"/>
        <v>#NAME?</v>
      </c>
      <c r="CX35" s="80" t="e">
        <f t="shared" si="35"/>
        <v>#NAME?</v>
      </c>
      <c r="CY35" s="80" t="e">
        <f t="shared" si="35"/>
        <v>#NAME?</v>
      </c>
      <c r="CZ35" s="80" t="e">
        <f t="shared" si="35"/>
        <v>#NAME?</v>
      </c>
      <c r="DA35" s="80" t="e">
        <f t="shared" si="35"/>
        <v>#NAME?</v>
      </c>
      <c r="DB35" s="80" t="e">
        <f t="shared" si="35"/>
        <v>#NAME?</v>
      </c>
      <c r="DC35" s="80" t="e">
        <f t="shared" si="35"/>
        <v>#NAME?</v>
      </c>
      <c r="DD35" s="80" t="e">
        <f t="shared" si="35"/>
        <v>#NAME?</v>
      </c>
      <c r="DE35" s="80" t="e">
        <f t="shared" si="35"/>
        <v>#NAME?</v>
      </c>
      <c r="DF35" s="80" t="e">
        <f t="shared" si="35"/>
        <v>#NAME?</v>
      </c>
      <c r="DG35" s="80" t="e">
        <f t="shared" si="35"/>
        <v>#NAME?</v>
      </c>
      <c r="DH35" s="80" t="e">
        <f t="shared" si="35"/>
        <v>#NAME?</v>
      </c>
      <c r="DI35" s="80" t="e">
        <f t="shared" si="35"/>
        <v>#NAME?</v>
      </c>
      <c r="DJ35" s="80" t="e">
        <f t="shared" si="35"/>
        <v>#NAME?</v>
      </c>
      <c r="DK35" s="80" t="e">
        <f t="shared" si="35"/>
        <v>#NAME?</v>
      </c>
      <c r="DL35" s="80" t="e">
        <f t="shared" si="35"/>
        <v>#NAME?</v>
      </c>
      <c r="DM35" s="80" t="e">
        <f t="shared" si="35"/>
        <v>#NAME?</v>
      </c>
      <c r="DN35" s="80" t="e">
        <f t="shared" si="35"/>
        <v>#NAME?</v>
      </c>
      <c r="DO35" s="80" t="e">
        <f t="shared" si="35"/>
        <v>#NAME?</v>
      </c>
      <c r="DP35" s="80" t="e">
        <f t="shared" si="35"/>
        <v>#NAME?</v>
      </c>
      <c r="DQ35" s="80" t="e">
        <f t="shared" si="35"/>
        <v>#NAME?</v>
      </c>
      <c r="DR35" s="80" t="e">
        <f t="shared" si="35"/>
        <v>#NAME?</v>
      </c>
      <c r="DS35" s="80" t="e">
        <f t="shared" si="35"/>
        <v>#NAME?</v>
      </c>
      <c r="DT35" s="80" t="e">
        <f t="shared" si="35"/>
        <v>#NAME?</v>
      </c>
      <c r="DU35" s="80" t="e">
        <f t="shared" si="35"/>
        <v>#NAME?</v>
      </c>
      <c r="DV35" s="80" t="e">
        <f t="shared" si="35"/>
        <v>#NAME?</v>
      </c>
      <c r="DW35" s="80" t="e">
        <f t="shared" si="35"/>
        <v>#NAME?</v>
      </c>
      <c r="DX35" s="80" t="e">
        <f t="shared" si="35"/>
        <v>#NAME?</v>
      </c>
      <c r="DY35" s="80" t="e">
        <f t="shared" si="35"/>
        <v>#NAME?</v>
      </c>
      <c r="DZ35" s="80" t="e">
        <f t="shared" ref="DZ35:GK35" si="36">_xlfn.SINGLE(PIS)*DZ$12</f>
        <v>#NAME?</v>
      </c>
      <c r="EA35" s="80" t="e">
        <f t="shared" si="36"/>
        <v>#NAME?</v>
      </c>
      <c r="EB35" s="80" t="e">
        <f t="shared" si="36"/>
        <v>#NAME?</v>
      </c>
      <c r="EC35" s="80" t="e">
        <f t="shared" si="36"/>
        <v>#NAME?</v>
      </c>
      <c r="ED35" s="80" t="e">
        <f t="shared" si="36"/>
        <v>#NAME?</v>
      </c>
      <c r="EE35" s="80" t="e">
        <f t="shared" si="36"/>
        <v>#NAME?</v>
      </c>
      <c r="EF35" s="80" t="e">
        <f t="shared" si="36"/>
        <v>#NAME?</v>
      </c>
      <c r="EG35" s="80" t="e">
        <f t="shared" si="36"/>
        <v>#NAME?</v>
      </c>
      <c r="EH35" s="80" t="e">
        <f t="shared" si="36"/>
        <v>#NAME?</v>
      </c>
      <c r="EI35" s="80" t="e">
        <f t="shared" si="36"/>
        <v>#NAME?</v>
      </c>
      <c r="EJ35" s="80" t="e">
        <f t="shared" si="36"/>
        <v>#NAME?</v>
      </c>
      <c r="EK35" s="80" t="e">
        <f t="shared" si="36"/>
        <v>#NAME?</v>
      </c>
      <c r="EL35" s="80" t="e">
        <f t="shared" si="36"/>
        <v>#NAME?</v>
      </c>
      <c r="EM35" s="80" t="e">
        <f t="shared" si="36"/>
        <v>#NAME?</v>
      </c>
      <c r="EN35" s="80" t="e">
        <f t="shared" si="36"/>
        <v>#NAME?</v>
      </c>
      <c r="EO35" s="80" t="e">
        <f t="shared" si="36"/>
        <v>#NAME?</v>
      </c>
      <c r="EP35" s="80" t="e">
        <f t="shared" si="36"/>
        <v>#NAME?</v>
      </c>
      <c r="EQ35" s="80" t="e">
        <f t="shared" si="36"/>
        <v>#NAME?</v>
      </c>
      <c r="ER35" s="80" t="e">
        <f t="shared" si="36"/>
        <v>#NAME?</v>
      </c>
      <c r="ES35" s="80" t="e">
        <f t="shared" si="36"/>
        <v>#NAME?</v>
      </c>
      <c r="ET35" s="80" t="e">
        <f t="shared" si="36"/>
        <v>#NAME?</v>
      </c>
      <c r="EU35" s="80" t="e">
        <f t="shared" si="36"/>
        <v>#NAME?</v>
      </c>
      <c r="EV35" s="80" t="e">
        <f t="shared" si="36"/>
        <v>#NAME?</v>
      </c>
      <c r="EW35" s="80" t="e">
        <f t="shared" si="36"/>
        <v>#NAME?</v>
      </c>
      <c r="EX35" s="80" t="e">
        <f t="shared" si="36"/>
        <v>#NAME?</v>
      </c>
      <c r="EY35" s="80" t="e">
        <f t="shared" si="36"/>
        <v>#NAME?</v>
      </c>
      <c r="EZ35" s="80" t="e">
        <f t="shared" si="36"/>
        <v>#NAME?</v>
      </c>
      <c r="FA35" s="80" t="e">
        <f t="shared" si="36"/>
        <v>#NAME?</v>
      </c>
      <c r="FB35" s="80" t="e">
        <f t="shared" si="36"/>
        <v>#NAME?</v>
      </c>
      <c r="FC35" s="80" t="e">
        <f t="shared" si="36"/>
        <v>#NAME?</v>
      </c>
      <c r="FD35" s="80" t="e">
        <f t="shared" si="36"/>
        <v>#NAME?</v>
      </c>
      <c r="FE35" s="80" t="e">
        <f t="shared" si="36"/>
        <v>#NAME?</v>
      </c>
      <c r="FF35" s="80" t="e">
        <f t="shared" si="36"/>
        <v>#NAME?</v>
      </c>
      <c r="FG35" s="80" t="e">
        <f t="shared" si="36"/>
        <v>#NAME?</v>
      </c>
      <c r="FH35" s="80" t="e">
        <f t="shared" si="36"/>
        <v>#NAME?</v>
      </c>
      <c r="FI35" s="80" t="e">
        <f t="shared" si="36"/>
        <v>#NAME?</v>
      </c>
      <c r="FJ35" s="80" t="e">
        <f t="shared" si="36"/>
        <v>#NAME?</v>
      </c>
      <c r="FK35" s="80" t="e">
        <f t="shared" si="36"/>
        <v>#NAME?</v>
      </c>
      <c r="FL35" s="80" t="e">
        <f t="shared" si="36"/>
        <v>#NAME?</v>
      </c>
      <c r="FM35" s="80" t="e">
        <f t="shared" si="36"/>
        <v>#NAME?</v>
      </c>
      <c r="FN35" s="80" t="e">
        <f t="shared" si="36"/>
        <v>#NAME?</v>
      </c>
      <c r="FO35" s="80" t="e">
        <f t="shared" si="36"/>
        <v>#NAME?</v>
      </c>
      <c r="FP35" s="80" t="e">
        <f t="shared" si="36"/>
        <v>#NAME?</v>
      </c>
      <c r="FQ35" s="80" t="e">
        <f t="shared" si="36"/>
        <v>#NAME?</v>
      </c>
      <c r="FR35" s="80" t="e">
        <f t="shared" si="36"/>
        <v>#NAME?</v>
      </c>
      <c r="FS35" s="80" t="e">
        <f t="shared" si="36"/>
        <v>#NAME?</v>
      </c>
      <c r="FT35" s="80" t="e">
        <f t="shared" si="36"/>
        <v>#NAME?</v>
      </c>
      <c r="FU35" s="80" t="e">
        <f t="shared" si="36"/>
        <v>#NAME?</v>
      </c>
      <c r="FV35" s="80" t="e">
        <f t="shared" si="36"/>
        <v>#NAME?</v>
      </c>
      <c r="FW35" s="80" t="e">
        <f t="shared" si="36"/>
        <v>#NAME?</v>
      </c>
      <c r="FX35" s="80" t="e">
        <f t="shared" si="36"/>
        <v>#NAME?</v>
      </c>
      <c r="FY35" s="80" t="e">
        <f t="shared" si="36"/>
        <v>#NAME?</v>
      </c>
      <c r="FZ35" s="80" t="e">
        <f t="shared" si="36"/>
        <v>#NAME?</v>
      </c>
      <c r="GA35" s="80" t="e">
        <f t="shared" si="36"/>
        <v>#NAME?</v>
      </c>
      <c r="GB35" s="80" t="e">
        <f t="shared" si="36"/>
        <v>#NAME?</v>
      </c>
      <c r="GC35" s="80" t="e">
        <f t="shared" si="36"/>
        <v>#NAME?</v>
      </c>
      <c r="GD35" s="80" t="e">
        <f t="shared" si="36"/>
        <v>#NAME?</v>
      </c>
      <c r="GE35" s="80" t="e">
        <f t="shared" si="36"/>
        <v>#NAME?</v>
      </c>
      <c r="GF35" s="80" t="e">
        <f t="shared" si="36"/>
        <v>#NAME?</v>
      </c>
      <c r="GG35" s="80" t="e">
        <f t="shared" si="36"/>
        <v>#NAME?</v>
      </c>
      <c r="GH35" s="80" t="e">
        <f t="shared" si="36"/>
        <v>#NAME?</v>
      </c>
      <c r="GI35" s="80" t="e">
        <f t="shared" si="36"/>
        <v>#NAME?</v>
      </c>
      <c r="GJ35" s="80" t="e">
        <f t="shared" si="36"/>
        <v>#NAME?</v>
      </c>
      <c r="GK35" s="80" t="e">
        <f t="shared" si="36"/>
        <v>#NAME?</v>
      </c>
      <c r="GL35" s="80" t="e">
        <f t="shared" ref="GL35:HI35" si="37">_xlfn.SINGLE(PIS)*GL$12</f>
        <v>#NAME?</v>
      </c>
      <c r="GM35" s="80" t="e">
        <f t="shared" si="37"/>
        <v>#NAME?</v>
      </c>
      <c r="GN35" s="80" t="e">
        <f t="shared" si="37"/>
        <v>#NAME?</v>
      </c>
      <c r="GO35" s="80" t="e">
        <f t="shared" si="37"/>
        <v>#NAME?</v>
      </c>
      <c r="GP35" s="80" t="e">
        <f t="shared" si="37"/>
        <v>#NAME?</v>
      </c>
      <c r="GQ35" s="80" t="e">
        <f t="shared" si="37"/>
        <v>#NAME?</v>
      </c>
      <c r="GR35" s="80" t="e">
        <f t="shared" si="37"/>
        <v>#NAME?</v>
      </c>
      <c r="GS35" s="80" t="e">
        <f t="shared" si="37"/>
        <v>#NAME?</v>
      </c>
      <c r="GT35" s="80" t="e">
        <f t="shared" si="37"/>
        <v>#NAME?</v>
      </c>
      <c r="GU35" s="80" t="e">
        <f t="shared" si="37"/>
        <v>#NAME?</v>
      </c>
      <c r="GV35" s="80" t="e">
        <f t="shared" si="37"/>
        <v>#NAME?</v>
      </c>
      <c r="GW35" s="80" t="e">
        <f t="shared" si="37"/>
        <v>#NAME?</v>
      </c>
      <c r="GX35" s="80" t="e">
        <f t="shared" si="37"/>
        <v>#NAME?</v>
      </c>
      <c r="GY35" s="80" t="e">
        <f t="shared" si="37"/>
        <v>#NAME?</v>
      </c>
      <c r="GZ35" s="80" t="e">
        <f t="shared" si="37"/>
        <v>#NAME?</v>
      </c>
      <c r="HA35" s="80" t="e">
        <f t="shared" si="37"/>
        <v>#NAME?</v>
      </c>
      <c r="HB35" s="80" t="e">
        <f t="shared" si="37"/>
        <v>#NAME?</v>
      </c>
      <c r="HC35" s="80" t="e">
        <f t="shared" si="37"/>
        <v>#NAME?</v>
      </c>
      <c r="HD35" s="80" t="e">
        <f t="shared" si="37"/>
        <v>#NAME?</v>
      </c>
      <c r="HE35" s="80" t="e">
        <f t="shared" si="37"/>
        <v>#NAME?</v>
      </c>
      <c r="HF35" s="80" t="e">
        <f t="shared" si="37"/>
        <v>#NAME?</v>
      </c>
      <c r="HG35" s="80" t="e">
        <f t="shared" si="37"/>
        <v>#NAME?</v>
      </c>
      <c r="HH35" s="80" t="e">
        <f t="shared" si="37"/>
        <v>#NAME?</v>
      </c>
      <c r="HI35" s="80" t="e">
        <f t="shared" si="37"/>
        <v>#NAME?</v>
      </c>
    </row>
    <row r="36" spans="1:217" x14ac:dyDescent="0.2">
      <c r="A36" s="30" t="s">
        <v>86</v>
      </c>
      <c r="B36" s="80">
        <f t="shared" ref="B36:BM36" si="38">_xlfn.SINGLE(COFINS)*B$12</f>
        <v>0</v>
      </c>
      <c r="C36" s="80">
        <f t="shared" si="38"/>
        <v>0</v>
      </c>
      <c r="D36" s="80">
        <f t="shared" si="38"/>
        <v>0</v>
      </c>
      <c r="E36" s="80">
        <f t="shared" si="38"/>
        <v>0</v>
      </c>
      <c r="F36" s="80">
        <f t="shared" si="38"/>
        <v>0</v>
      </c>
      <c r="G36" s="80">
        <f t="shared" si="38"/>
        <v>0</v>
      </c>
      <c r="H36" s="80">
        <f t="shared" si="38"/>
        <v>0</v>
      </c>
      <c r="I36" s="80">
        <f t="shared" si="38"/>
        <v>0</v>
      </c>
      <c r="J36" s="80">
        <f t="shared" si="38"/>
        <v>0</v>
      </c>
      <c r="K36" s="80">
        <f t="shared" si="38"/>
        <v>0</v>
      </c>
      <c r="L36" s="80">
        <f t="shared" si="38"/>
        <v>0</v>
      </c>
      <c r="M36" s="80">
        <f t="shared" si="38"/>
        <v>0</v>
      </c>
      <c r="N36" s="80">
        <f t="shared" si="38"/>
        <v>0</v>
      </c>
      <c r="O36" s="80">
        <f t="shared" si="38"/>
        <v>0</v>
      </c>
      <c r="P36" s="80">
        <f t="shared" si="38"/>
        <v>0</v>
      </c>
      <c r="Q36" s="80">
        <f t="shared" si="38"/>
        <v>0</v>
      </c>
      <c r="R36" s="80">
        <f t="shared" si="38"/>
        <v>0</v>
      </c>
      <c r="S36" s="80">
        <f t="shared" si="38"/>
        <v>0</v>
      </c>
      <c r="T36" s="80" t="e">
        <f t="shared" si="38"/>
        <v>#NAME?</v>
      </c>
      <c r="U36" s="80" t="e">
        <f t="shared" si="38"/>
        <v>#NAME?</v>
      </c>
      <c r="V36" s="80" t="e">
        <f t="shared" si="38"/>
        <v>#NAME?</v>
      </c>
      <c r="W36" s="80" t="e">
        <f t="shared" si="38"/>
        <v>#NAME?</v>
      </c>
      <c r="X36" s="80" t="e">
        <f t="shared" si="38"/>
        <v>#NAME?</v>
      </c>
      <c r="Y36" s="80" t="e">
        <f t="shared" si="38"/>
        <v>#NAME?</v>
      </c>
      <c r="Z36" s="80" t="e">
        <f t="shared" si="38"/>
        <v>#NAME?</v>
      </c>
      <c r="AA36" s="80" t="e">
        <f t="shared" si="38"/>
        <v>#NAME?</v>
      </c>
      <c r="AB36" s="80" t="e">
        <f t="shared" si="38"/>
        <v>#NAME?</v>
      </c>
      <c r="AC36" s="80" t="e">
        <f t="shared" si="38"/>
        <v>#NAME?</v>
      </c>
      <c r="AD36" s="80" t="e">
        <f t="shared" si="38"/>
        <v>#NAME?</v>
      </c>
      <c r="AE36" s="80" t="e">
        <f t="shared" si="38"/>
        <v>#NAME?</v>
      </c>
      <c r="AF36" s="80" t="e">
        <f t="shared" si="38"/>
        <v>#NAME?</v>
      </c>
      <c r="AG36" s="80" t="e">
        <f t="shared" si="38"/>
        <v>#NAME?</v>
      </c>
      <c r="AH36" s="80" t="e">
        <f t="shared" si="38"/>
        <v>#NAME?</v>
      </c>
      <c r="AI36" s="80" t="e">
        <f t="shared" si="38"/>
        <v>#NAME?</v>
      </c>
      <c r="AJ36" s="80" t="e">
        <f t="shared" si="38"/>
        <v>#NAME?</v>
      </c>
      <c r="AK36" s="80" t="e">
        <f t="shared" si="38"/>
        <v>#NAME?</v>
      </c>
      <c r="AL36" s="80" t="e">
        <f t="shared" si="38"/>
        <v>#NAME?</v>
      </c>
      <c r="AM36" s="80" t="e">
        <f t="shared" si="38"/>
        <v>#NAME?</v>
      </c>
      <c r="AN36" s="80" t="e">
        <f t="shared" si="38"/>
        <v>#NAME?</v>
      </c>
      <c r="AO36" s="80" t="e">
        <f t="shared" si="38"/>
        <v>#NAME?</v>
      </c>
      <c r="AP36" s="80" t="e">
        <f t="shared" si="38"/>
        <v>#NAME?</v>
      </c>
      <c r="AQ36" s="80" t="e">
        <f t="shared" si="38"/>
        <v>#NAME?</v>
      </c>
      <c r="AR36" s="80" t="e">
        <f t="shared" si="38"/>
        <v>#NAME?</v>
      </c>
      <c r="AS36" s="80" t="e">
        <f t="shared" si="38"/>
        <v>#NAME?</v>
      </c>
      <c r="AT36" s="80" t="e">
        <f t="shared" si="38"/>
        <v>#NAME?</v>
      </c>
      <c r="AU36" s="80" t="e">
        <f t="shared" si="38"/>
        <v>#NAME?</v>
      </c>
      <c r="AV36" s="80" t="e">
        <f t="shared" si="38"/>
        <v>#NAME?</v>
      </c>
      <c r="AW36" s="80" t="e">
        <f t="shared" si="38"/>
        <v>#NAME?</v>
      </c>
      <c r="AX36" s="80" t="e">
        <f t="shared" si="38"/>
        <v>#NAME?</v>
      </c>
      <c r="AY36" s="80" t="e">
        <f t="shared" si="38"/>
        <v>#NAME?</v>
      </c>
      <c r="AZ36" s="80" t="e">
        <f t="shared" si="38"/>
        <v>#NAME?</v>
      </c>
      <c r="BA36" s="80" t="e">
        <f t="shared" si="38"/>
        <v>#NAME?</v>
      </c>
      <c r="BB36" s="80" t="e">
        <f t="shared" si="38"/>
        <v>#NAME?</v>
      </c>
      <c r="BC36" s="80" t="e">
        <f t="shared" si="38"/>
        <v>#NAME?</v>
      </c>
      <c r="BD36" s="80" t="e">
        <f t="shared" si="38"/>
        <v>#NAME?</v>
      </c>
      <c r="BE36" s="80" t="e">
        <f t="shared" si="38"/>
        <v>#NAME?</v>
      </c>
      <c r="BF36" s="80" t="e">
        <f t="shared" si="38"/>
        <v>#NAME?</v>
      </c>
      <c r="BG36" s="80" t="e">
        <f t="shared" si="38"/>
        <v>#NAME?</v>
      </c>
      <c r="BH36" s="80" t="e">
        <f t="shared" si="38"/>
        <v>#NAME?</v>
      </c>
      <c r="BI36" s="80" t="e">
        <f t="shared" si="38"/>
        <v>#NAME?</v>
      </c>
      <c r="BJ36" s="80" t="e">
        <f t="shared" si="38"/>
        <v>#NAME?</v>
      </c>
      <c r="BK36" s="80" t="e">
        <f t="shared" si="38"/>
        <v>#NAME?</v>
      </c>
      <c r="BL36" s="80" t="e">
        <f t="shared" si="38"/>
        <v>#NAME?</v>
      </c>
      <c r="BM36" s="80" t="e">
        <f t="shared" si="38"/>
        <v>#NAME?</v>
      </c>
      <c r="BN36" s="80" t="e">
        <f t="shared" ref="BN36:DY36" si="39">_xlfn.SINGLE(COFINS)*BN$12</f>
        <v>#NAME?</v>
      </c>
      <c r="BO36" s="80" t="e">
        <f t="shared" si="39"/>
        <v>#NAME?</v>
      </c>
      <c r="BP36" s="80" t="e">
        <f t="shared" si="39"/>
        <v>#NAME?</v>
      </c>
      <c r="BQ36" s="80" t="e">
        <f t="shared" si="39"/>
        <v>#NAME?</v>
      </c>
      <c r="BR36" s="80" t="e">
        <f t="shared" si="39"/>
        <v>#NAME?</v>
      </c>
      <c r="BS36" s="80" t="e">
        <f t="shared" si="39"/>
        <v>#NAME?</v>
      </c>
      <c r="BT36" s="80" t="e">
        <f t="shared" si="39"/>
        <v>#NAME?</v>
      </c>
      <c r="BU36" s="80" t="e">
        <f t="shared" si="39"/>
        <v>#NAME?</v>
      </c>
      <c r="BV36" s="80" t="e">
        <f t="shared" si="39"/>
        <v>#NAME?</v>
      </c>
      <c r="BW36" s="80" t="e">
        <f t="shared" si="39"/>
        <v>#NAME?</v>
      </c>
      <c r="BX36" s="80" t="e">
        <f t="shared" si="39"/>
        <v>#NAME?</v>
      </c>
      <c r="BY36" s="80" t="e">
        <f t="shared" si="39"/>
        <v>#NAME?</v>
      </c>
      <c r="BZ36" s="80" t="e">
        <f t="shared" si="39"/>
        <v>#NAME?</v>
      </c>
      <c r="CA36" s="80" t="e">
        <f t="shared" si="39"/>
        <v>#NAME?</v>
      </c>
      <c r="CB36" s="80" t="e">
        <f t="shared" si="39"/>
        <v>#NAME?</v>
      </c>
      <c r="CC36" s="80" t="e">
        <f t="shared" si="39"/>
        <v>#NAME?</v>
      </c>
      <c r="CD36" s="80" t="e">
        <f t="shared" si="39"/>
        <v>#NAME?</v>
      </c>
      <c r="CE36" s="80" t="e">
        <f t="shared" si="39"/>
        <v>#NAME?</v>
      </c>
      <c r="CF36" s="80" t="e">
        <f t="shared" si="39"/>
        <v>#NAME?</v>
      </c>
      <c r="CG36" s="80" t="e">
        <f t="shared" si="39"/>
        <v>#NAME?</v>
      </c>
      <c r="CH36" s="80" t="e">
        <f t="shared" si="39"/>
        <v>#NAME?</v>
      </c>
      <c r="CI36" s="80" t="e">
        <f t="shared" si="39"/>
        <v>#NAME?</v>
      </c>
      <c r="CJ36" s="80" t="e">
        <f t="shared" si="39"/>
        <v>#NAME?</v>
      </c>
      <c r="CK36" s="80" t="e">
        <f t="shared" si="39"/>
        <v>#NAME?</v>
      </c>
      <c r="CL36" s="80" t="e">
        <f t="shared" si="39"/>
        <v>#NAME?</v>
      </c>
      <c r="CM36" s="80" t="e">
        <f t="shared" si="39"/>
        <v>#NAME?</v>
      </c>
      <c r="CN36" s="80" t="e">
        <f t="shared" si="39"/>
        <v>#NAME?</v>
      </c>
      <c r="CO36" s="80" t="e">
        <f t="shared" si="39"/>
        <v>#NAME?</v>
      </c>
      <c r="CP36" s="80" t="e">
        <f t="shared" si="39"/>
        <v>#NAME?</v>
      </c>
      <c r="CQ36" s="80" t="e">
        <f t="shared" si="39"/>
        <v>#NAME?</v>
      </c>
      <c r="CR36" s="80" t="e">
        <f t="shared" si="39"/>
        <v>#NAME?</v>
      </c>
      <c r="CS36" s="80" t="e">
        <f t="shared" si="39"/>
        <v>#NAME?</v>
      </c>
      <c r="CT36" s="80" t="e">
        <f t="shared" si="39"/>
        <v>#NAME?</v>
      </c>
      <c r="CU36" s="80" t="e">
        <f t="shared" si="39"/>
        <v>#NAME?</v>
      </c>
      <c r="CV36" s="80" t="e">
        <f t="shared" si="39"/>
        <v>#NAME?</v>
      </c>
      <c r="CW36" s="80" t="e">
        <f t="shared" si="39"/>
        <v>#NAME?</v>
      </c>
      <c r="CX36" s="80" t="e">
        <f t="shared" si="39"/>
        <v>#NAME?</v>
      </c>
      <c r="CY36" s="80" t="e">
        <f t="shared" si="39"/>
        <v>#NAME?</v>
      </c>
      <c r="CZ36" s="80" t="e">
        <f t="shared" si="39"/>
        <v>#NAME?</v>
      </c>
      <c r="DA36" s="80" t="e">
        <f t="shared" si="39"/>
        <v>#NAME?</v>
      </c>
      <c r="DB36" s="80" t="e">
        <f t="shared" si="39"/>
        <v>#NAME?</v>
      </c>
      <c r="DC36" s="80" t="e">
        <f t="shared" si="39"/>
        <v>#NAME?</v>
      </c>
      <c r="DD36" s="80" t="e">
        <f t="shared" si="39"/>
        <v>#NAME?</v>
      </c>
      <c r="DE36" s="80" t="e">
        <f t="shared" si="39"/>
        <v>#NAME?</v>
      </c>
      <c r="DF36" s="80" t="e">
        <f t="shared" si="39"/>
        <v>#NAME?</v>
      </c>
      <c r="DG36" s="80" t="e">
        <f t="shared" si="39"/>
        <v>#NAME?</v>
      </c>
      <c r="DH36" s="80" t="e">
        <f t="shared" si="39"/>
        <v>#NAME?</v>
      </c>
      <c r="DI36" s="80" t="e">
        <f t="shared" si="39"/>
        <v>#NAME?</v>
      </c>
      <c r="DJ36" s="80" t="e">
        <f t="shared" si="39"/>
        <v>#NAME?</v>
      </c>
      <c r="DK36" s="80" t="e">
        <f t="shared" si="39"/>
        <v>#NAME?</v>
      </c>
      <c r="DL36" s="80" t="e">
        <f t="shared" si="39"/>
        <v>#NAME?</v>
      </c>
      <c r="DM36" s="80" t="e">
        <f t="shared" si="39"/>
        <v>#NAME?</v>
      </c>
      <c r="DN36" s="80" t="e">
        <f t="shared" si="39"/>
        <v>#NAME?</v>
      </c>
      <c r="DO36" s="80" t="e">
        <f t="shared" si="39"/>
        <v>#NAME?</v>
      </c>
      <c r="DP36" s="80" t="e">
        <f t="shared" si="39"/>
        <v>#NAME?</v>
      </c>
      <c r="DQ36" s="80" t="e">
        <f t="shared" si="39"/>
        <v>#NAME?</v>
      </c>
      <c r="DR36" s="80" t="e">
        <f t="shared" si="39"/>
        <v>#NAME?</v>
      </c>
      <c r="DS36" s="80" t="e">
        <f t="shared" si="39"/>
        <v>#NAME?</v>
      </c>
      <c r="DT36" s="80" t="e">
        <f t="shared" si="39"/>
        <v>#NAME?</v>
      </c>
      <c r="DU36" s="80" t="e">
        <f t="shared" si="39"/>
        <v>#NAME?</v>
      </c>
      <c r="DV36" s="80" t="e">
        <f t="shared" si="39"/>
        <v>#NAME?</v>
      </c>
      <c r="DW36" s="80" t="e">
        <f t="shared" si="39"/>
        <v>#NAME?</v>
      </c>
      <c r="DX36" s="80" t="e">
        <f t="shared" si="39"/>
        <v>#NAME?</v>
      </c>
      <c r="DY36" s="80" t="e">
        <f t="shared" si="39"/>
        <v>#NAME?</v>
      </c>
      <c r="DZ36" s="80" t="e">
        <f t="shared" ref="DZ36:GK36" si="40">_xlfn.SINGLE(COFINS)*DZ$12</f>
        <v>#NAME?</v>
      </c>
      <c r="EA36" s="80" t="e">
        <f t="shared" si="40"/>
        <v>#NAME?</v>
      </c>
      <c r="EB36" s="80" t="e">
        <f t="shared" si="40"/>
        <v>#NAME?</v>
      </c>
      <c r="EC36" s="80" t="e">
        <f t="shared" si="40"/>
        <v>#NAME?</v>
      </c>
      <c r="ED36" s="80" t="e">
        <f t="shared" si="40"/>
        <v>#NAME?</v>
      </c>
      <c r="EE36" s="80" t="e">
        <f t="shared" si="40"/>
        <v>#NAME?</v>
      </c>
      <c r="EF36" s="80" t="e">
        <f t="shared" si="40"/>
        <v>#NAME?</v>
      </c>
      <c r="EG36" s="80" t="e">
        <f t="shared" si="40"/>
        <v>#NAME?</v>
      </c>
      <c r="EH36" s="80" t="e">
        <f t="shared" si="40"/>
        <v>#NAME?</v>
      </c>
      <c r="EI36" s="80" t="e">
        <f t="shared" si="40"/>
        <v>#NAME?</v>
      </c>
      <c r="EJ36" s="80" t="e">
        <f t="shared" si="40"/>
        <v>#NAME?</v>
      </c>
      <c r="EK36" s="80" t="e">
        <f t="shared" si="40"/>
        <v>#NAME?</v>
      </c>
      <c r="EL36" s="80" t="e">
        <f t="shared" si="40"/>
        <v>#NAME?</v>
      </c>
      <c r="EM36" s="80" t="e">
        <f t="shared" si="40"/>
        <v>#NAME?</v>
      </c>
      <c r="EN36" s="80" t="e">
        <f t="shared" si="40"/>
        <v>#NAME?</v>
      </c>
      <c r="EO36" s="80" t="e">
        <f t="shared" si="40"/>
        <v>#NAME?</v>
      </c>
      <c r="EP36" s="80" t="e">
        <f t="shared" si="40"/>
        <v>#NAME?</v>
      </c>
      <c r="EQ36" s="80" t="e">
        <f t="shared" si="40"/>
        <v>#NAME?</v>
      </c>
      <c r="ER36" s="80" t="e">
        <f t="shared" si="40"/>
        <v>#NAME?</v>
      </c>
      <c r="ES36" s="80" t="e">
        <f t="shared" si="40"/>
        <v>#NAME?</v>
      </c>
      <c r="ET36" s="80" t="e">
        <f t="shared" si="40"/>
        <v>#NAME?</v>
      </c>
      <c r="EU36" s="80" t="e">
        <f t="shared" si="40"/>
        <v>#NAME?</v>
      </c>
      <c r="EV36" s="80" t="e">
        <f t="shared" si="40"/>
        <v>#NAME?</v>
      </c>
      <c r="EW36" s="80" t="e">
        <f t="shared" si="40"/>
        <v>#NAME?</v>
      </c>
      <c r="EX36" s="80" t="e">
        <f t="shared" si="40"/>
        <v>#NAME?</v>
      </c>
      <c r="EY36" s="80" t="e">
        <f t="shared" si="40"/>
        <v>#NAME?</v>
      </c>
      <c r="EZ36" s="80" t="e">
        <f t="shared" si="40"/>
        <v>#NAME?</v>
      </c>
      <c r="FA36" s="80" t="e">
        <f t="shared" si="40"/>
        <v>#NAME?</v>
      </c>
      <c r="FB36" s="80" t="e">
        <f t="shared" si="40"/>
        <v>#NAME?</v>
      </c>
      <c r="FC36" s="80" t="e">
        <f t="shared" si="40"/>
        <v>#NAME?</v>
      </c>
      <c r="FD36" s="80" t="e">
        <f t="shared" si="40"/>
        <v>#NAME?</v>
      </c>
      <c r="FE36" s="80" t="e">
        <f t="shared" si="40"/>
        <v>#NAME?</v>
      </c>
      <c r="FF36" s="80" t="e">
        <f t="shared" si="40"/>
        <v>#NAME?</v>
      </c>
      <c r="FG36" s="80" t="e">
        <f t="shared" si="40"/>
        <v>#NAME?</v>
      </c>
      <c r="FH36" s="80" t="e">
        <f t="shared" si="40"/>
        <v>#NAME?</v>
      </c>
      <c r="FI36" s="80" t="e">
        <f t="shared" si="40"/>
        <v>#NAME?</v>
      </c>
      <c r="FJ36" s="80" t="e">
        <f t="shared" si="40"/>
        <v>#NAME?</v>
      </c>
      <c r="FK36" s="80" t="e">
        <f t="shared" si="40"/>
        <v>#NAME?</v>
      </c>
      <c r="FL36" s="80" t="e">
        <f t="shared" si="40"/>
        <v>#NAME?</v>
      </c>
      <c r="FM36" s="80" t="e">
        <f t="shared" si="40"/>
        <v>#NAME?</v>
      </c>
      <c r="FN36" s="80" t="e">
        <f t="shared" si="40"/>
        <v>#NAME?</v>
      </c>
      <c r="FO36" s="80" t="e">
        <f t="shared" si="40"/>
        <v>#NAME?</v>
      </c>
      <c r="FP36" s="80" t="e">
        <f t="shared" si="40"/>
        <v>#NAME?</v>
      </c>
      <c r="FQ36" s="80" t="e">
        <f t="shared" si="40"/>
        <v>#NAME?</v>
      </c>
      <c r="FR36" s="80" t="e">
        <f t="shared" si="40"/>
        <v>#NAME?</v>
      </c>
      <c r="FS36" s="80" t="e">
        <f t="shared" si="40"/>
        <v>#NAME?</v>
      </c>
      <c r="FT36" s="80" t="e">
        <f t="shared" si="40"/>
        <v>#NAME?</v>
      </c>
      <c r="FU36" s="80" t="e">
        <f t="shared" si="40"/>
        <v>#NAME?</v>
      </c>
      <c r="FV36" s="80" t="e">
        <f t="shared" si="40"/>
        <v>#NAME?</v>
      </c>
      <c r="FW36" s="80" t="e">
        <f t="shared" si="40"/>
        <v>#NAME?</v>
      </c>
      <c r="FX36" s="80" t="e">
        <f t="shared" si="40"/>
        <v>#NAME?</v>
      </c>
      <c r="FY36" s="80" t="e">
        <f t="shared" si="40"/>
        <v>#NAME?</v>
      </c>
      <c r="FZ36" s="80" t="e">
        <f t="shared" si="40"/>
        <v>#NAME?</v>
      </c>
      <c r="GA36" s="80" t="e">
        <f t="shared" si="40"/>
        <v>#NAME?</v>
      </c>
      <c r="GB36" s="80" t="e">
        <f t="shared" si="40"/>
        <v>#NAME?</v>
      </c>
      <c r="GC36" s="80" t="e">
        <f t="shared" si="40"/>
        <v>#NAME?</v>
      </c>
      <c r="GD36" s="80" t="e">
        <f t="shared" si="40"/>
        <v>#NAME?</v>
      </c>
      <c r="GE36" s="80" t="e">
        <f t="shared" si="40"/>
        <v>#NAME?</v>
      </c>
      <c r="GF36" s="80" t="e">
        <f t="shared" si="40"/>
        <v>#NAME?</v>
      </c>
      <c r="GG36" s="80" t="e">
        <f t="shared" si="40"/>
        <v>#NAME?</v>
      </c>
      <c r="GH36" s="80" t="e">
        <f t="shared" si="40"/>
        <v>#NAME?</v>
      </c>
      <c r="GI36" s="80" t="e">
        <f t="shared" si="40"/>
        <v>#NAME?</v>
      </c>
      <c r="GJ36" s="80" t="e">
        <f t="shared" si="40"/>
        <v>#NAME?</v>
      </c>
      <c r="GK36" s="80" t="e">
        <f t="shared" si="40"/>
        <v>#NAME?</v>
      </c>
      <c r="GL36" s="80" t="e">
        <f t="shared" ref="GL36:HI36" si="41">_xlfn.SINGLE(COFINS)*GL$12</f>
        <v>#NAME?</v>
      </c>
      <c r="GM36" s="80" t="e">
        <f t="shared" si="41"/>
        <v>#NAME?</v>
      </c>
      <c r="GN36" s="80" t="e">
        <f t="shared" si="41"/>
        <v>#NAME?</v>
      </c>
      <c r="GO36" s="80" t="e">
        <f t="shared" si="41"/>
        <v>#NAME?</v>
      </c>
      <c r="GP36" s="80" t="e">
        <f t="shared" si="41"/>
        <v>#NAME?</v>
      </c>
      <c r="GQ36" s="80" t="e">
        <f t="shared" si="41"/>
        <v>#NAME?</v>
      </c>
      <c r="GR36" s="80" t="e">
        <f t="shared" si="41"/>
        <v>#NAME?</v>
      </c>
      <c r="GS36" s="80" t="e">
        <f t="shared" si="41"/>
        <v>#NAME?</v>
      </c>
      <c r="GT36" s="80" t="e">
        <f t="shared" si="41"/>
        <v>#NAME?</v>
      </c>
      <c r="GU36" s="80" t="e">
        <f t="shared" si="41"/>
        <v>#NAME?</v>
      </c>
      <c r="GV36" s="80" t="e">
        <f t="shared" si="41"/>
        <v>#NAME?</v>
      </c>
      <c r="GW36" s="80" t="e">
        <f t="shared" si="41"/>
        <v>#NAME?</v>
      </c>
      <c r="GX36" s="80" t="e">
        <f t="shared" si="41"/>
        <v>#NAME?</v>
      </c>
      <c r="GY36" s="80" t="e">
        <f t="shared" si="41"/>
        <v>#NAME?</v>
      </c>
      <c r="GZ36" s="80" t="e">
        <f t="shared" si="41"/>
        <v>#NAME?</v>
      </c>
      <c r="HA36" s="80" t="e">
        <f t="shared" si="41"/>
        <v>#NAME?</v>
      </c>
      <c r="HB36" s="80" t="e">
        <f t="shared" si="41"/>
        <v>#NAME?</v>
      </c>
      <c r="HC36" s="80" t="e">
        <f t="shared" si="41"/>
        <v>#NAME?</v>
      </c>
      <c r="HD36" s="80" t="e">
        <f t="shared" si="41"/>
        <v>#NAME?</v>
      </c>
      <c r="HE36" s="80" t="e">
        <f t="shared" si="41"/>
        <v>#NAME?</v>
      </c>
      <c r="HF36" s="80" t="e">
        <f t="shared" si="41"/>
        <v>#NAME?</v>
      </c>
      <c r="HG36" s="80" t="e">
        <f t="shared" si="41"/>
        <v>#NAME?</v>
      </c>
      <c r="HH36" s="80" t="e">
        <f t="shared" si="41"/>
        <v>#NAME?</v>
      </c>
      <c r="HI36" s="80" t="e">
        <f t="shared" si="41"/>
        <v>#NAME?</v>
      </c>
    </row>
    <row r="37" spans="1:217" x14ac:dyDescent="0.2">
      <c r="A37" s="30" t="s">
        <v>87</v>
      </c>
      <c r="B37" s="80">
        <f t="shared" ref="B37:BM37" si="42">_xlfn.SINGLE(ISS)*B$12</f>
        <v>0</v>
      </c>
      <c r="C37" s="80">
        <f t="shared" si="42"/>
        <v>0</v>
      </c>
      <c r="D37" s="80">
        <f t="shared" si="42"/>
        <v>0</v>
      </c>
      <c r="E37" s="80">
        <f t="shared" si="42"/>
        <v>0</v>
      </c>
      <c r="F37" s="80">
        <f t="shared" si="42"/>
        <v>0</v>
      </c>
      <c r="G37" s="80">
        <f t="shared" si="42"/>
        <v>0</v>
      </c>
      <c r="H37" s="80">
        <f t="shared" si="42"/>
        <v>0</v>
      </c>
      <c r="I37" s="80">
        <f t="shared" si="42"/>
        <v>0</v>
      </c>
      <c r="J37" s="80">
        <f t="shared" si="42"/>
        <v>0</v>
      </c>
      <c r="K37" s="80">
        <f t="shared" si="42"/>
        <v>0</v>
      </c>
      <c r="L37" s="80">
        <f t="shared" si="42"/>
        <v>0</v>
      </c>
      <c r="M37" s="80">
        <f t="shared" si="42"/>
        <v>0</v>
      </c>
      <c r="N37" s="80">
        <f t="shared" si="42"/>
        <v>0</v>
      </c>
      <c r="O37" s="80">
        <f t="shared" si="42"/>
        <v>0</v>
      </c>
      <c r="P37" s="80">
        <f t="shared" si="42"/>
        <v>0</v>
      </c>
      <c r="Q37" s="80">
        <f t="shared" si="42"/>
        <v>0</v>
      </c>
      <c r="R37" s="80">
        <f t="shared" si="42"/>
        <v>0</v>
      </c>
      <c r="S37" s="80">
        <f t="shared" si="42"/>
        <v>0</v>
      </c>
      <c r="T37" s="80" t="e">
        <f t="shared" si="42"/>
        <v>#NAME?</v>
      </c>
      <c r="U37" s="80" t="e">
        <f t="shared" si="42"/>
        <v>#NAME?</v>
      </c>
      <c r="V37" s="80" t="e">
        <f t="shared" si="42"/>
        <v>#NAME?</v>
      </c>
      <c r="W37" s="80" t="e">
        <f t="shared" si="42"/>
        <v>#NAME?</v>
      </c>
      <c r="X37" s="80" t="e">
        <f t="shared" si="42"/>
        <v>#NAME?</v>
      </c>
      <c r="Y37" s="80" t="e">
        <f t="shared" si="42"/>
        <v>#NAME?</v>
      </c>
      <c r="Z37" s="80" t="e">
        <f t="shared" si="42"/>
        <v>#NAME?</v>
      </c>
      <c r="AA37" s="80" t="e">
        <f t="shared" si="42"/>
        <v>#NAME?</v>
      </c>
      <c r="AB37" s="80" t="e">
        <f t="shared" si="42"/>
        <v>#NAME?</v>
      </c>
      <c r="AC37" s="80" t="e">
        <f t="shared" si="42"/>
        <v>#NAME?</v>
      </c>
      <c r="AD37" s="80" t="e">
        <f t="shared" si="42"/>
        <v>#NAME?</v>
      </c>
      <c r="AE37" s="80" t="e">
        <f t="shared" si="42"/>
        <v>#NAME?</v>
      </c>
      <c r="AF37" s="80" t="e">
        <f t="shared" si="42"/>
        <v>#NAME?</v>
      </c>
      <c r="AG37" s="80" t="e">
        <f t="shared" si="42"/>
        <v>#NAME?</v>
      </c>
      <c r="AH37" s="80" t="e">
        <f t="shared" si="42"/>
        <v>#NAME?</v>
      </c>
      <c r="AI37" s="80" t="e">
        <f t="shared" si="42"/>
        <v>#NAME?</v>
      </c>
      <c r="AJ37" s="80" t="e">
        <f t="shared" si="42"/>
        <v>#NAME?</v>
      </c>
      <c r="AK37" s="80" t="e">
        <f t="shared" si="42"/>
        <v>#NAME?</v>
      </c>
      <c r="AL37" s="80" t="e">
        <f t="shared" si="42"/>
        <v>#NAME?</v>
      </c>
      <c r="AM37" s="80" t="e">
        <f t="shared" si="42"/>
        <v>#NAME?</v>
      </c>
      <c r="AN37" s="80" t="e">
        <f t="shared" si="42"/>
        <v>#NAME?</v>
      </c>
      <c r="AO37" s="80" t="e">
        <f t="shared" si="42"/>
        <v>#NAME?</v>
      </c>
      <c r="AP37" s="80" t="e">
        <f t="shared" si="42"/>
        <v>#NAME?</v>
      </c>
      <c r="AQ37" s="80" t="e">
        <f t="shared" si="42"/>
        <v>#NAME?</v>
      </c>
      <c r="AR37" s="80" t="e">
        <f t="shared" si="42"/>
        <v>#NAME?</v>
      </c>
      <c r="AS37" s="80" t="e">
        <f t="shared" si="42"/>
        <v>#NAME?</v>
      </c>
      <c r="AT37" s="80" t="e">
        <f t="shared" si="42"/>
        <v>#NAME?</v>
      </c>
      <c r="AU37" s="80" t="e">
        <f t="shared" si="42"/>
        <v>#NAME?</v>
      </c>
      <c r="AV37" s="80" t="e">
        <f t="shared" si="42"/>
        <v>#NAME?</v>
      </c>
      <c r="AW37" s="80" t="e">
        <f t="shared" si="42"/>
        <v>#NAME?</v>
      </c>
      <c r="AX37" s="80" t="e">
        <f t="shared" si="42"/>
        <v>#NAME?</v>
      </c>
      <c r="AY37" s="80" t="e">
        <f t="shared" si="42"/>
        <v>#NAME?</v>
      </c>
      <c r="AZ37" s="80" t="e">
        <f t="shared" si="42"/>
        <v>#NAME?</v>
      </c>
      <c r="BA37" s="80" t="e">
        <f t="shared" si="42"/>
        <v>#NAME?</v>
      </c>
      <c r="BB37" s="80" t="e">
        <f t="shared" si="42"/>
        <v>#NAME?</v>
      </c>
      <c r="BC37" s="80" t="e">
        <f t="shared" si="42"/>
        <v>#NAME?</v>
      </c>
      <c r="BD37" s="80" t="e">
        <f t="shared" si="42"/>
        <v>#NAME?</v>
      </c>
      <c r="BE37" s="80" t="e">
        <f t="shared" si="42"/>
        <v>#NAME?</v>
      </c>
      <c r="BF37" s="80" t="e">
        <f t="shared" si="42"/>
        <v>#NAME?</v>
      </c>
      <c r="BG37" s="80" t="e">
        <f t="shared" si="42"/>
        <v>#NAME?</v>
      </c>
      <c r="BH37" s="80" t="e">
        <f t="shared" si="42"/>
        <v>#NAME?</v>
      </c>
      <c r="BI37" s="80" t="e">
        <f t="shared" si="42"/>
        <v>#NAME?</v>
      </c>
      <c r="BJ37" s="80" t="e">
        <f t="shared" si="42"/>
        <v>#NAME?</v>
      </c>
      <c r="BK37" s="80" t="e">
        <f t="shared" si="42"/>
        <v>#NAME?</v>
      </c>
      <c r="BL37" s="80" t="e">
        <f t="shared" si="42"/>
        <v>#NAME?</v>
      </c>
      <c r="BM37" s="80" t="e">
        <f t="shared" si="42"/>
        <v>#NAME?</v>
      </c>
      <c r="BN37" s="80" t="e">
        <f t="shared" ref="BN37:DY37" si="43">_xlfn.SINGLE(ISS)*BN$12</f>
        <v>#NAME?</v>
      </c>
      <c r="BO37" s="80" t="e">
        <f t="shared" si="43"/>
        <v>#NAME?</v>
      </c>
      <c r="BP37" s="80" t="e">
        <f t="shared" si="43"/>
        <v>#NAME?</v>
      </c>
      <c r="BQ37" s="80" t="e">
        <f t="shared" si="43"/>
        <v>#NAME?</v>
      </c>
      <c r="BR37" s="80" t="e">
        <f t="shared" si="43"/>
        <v>#NAME?</v>
      </c>
      <c r="BS37" s="80" t="e">
        <f t="shared" si="43"/>
        <v>#NAME?</v>
      </c>
      <c r="BT37" s="80" t="e">
        <f t="shared" si="43"/>
        <v>#NAME?</v>
      </c>
      <c r="BU37" s="80" t="e">
        <f t="shared" si="43"/>
        <v>#NAME?</v>
      </c>
      <c r="BV37" s="80" t="e">
        <f t="shared" si="43"/>
        <v>#NAME?</v>
      </c>
      <c r="BW37" s="80" t="e">
        <f t="shared" si="43"/>
        <v>#NAME?</v>
      </c>
      <c r="BX37" s="80" t="e">
        <f t="shared" si="43"/>
        <v>#NAME?</v>
      </c>
      <c r="BY37" s="80" t="e">
        <f t="shared" si="43"/>
        <v>#NAME?</v>
      </c>
      <c r="BZ37" s="80" t="e">
        <f t="shared" si="43"/>
        <v>#NAME?</v>
      </c>
      <c r="CA37" s="80" t="e">
        <f t="shared" si="43"/>
        <v>#NAME?</v>
      </c>
      <c r="CB37" s="80" t="e">
        <f t="shared" si="43"/>
        <v>#NAME?</v>
      </c>
      <c r="CC37" s="80" t="e">
        <f t="shared" si="43"/>
        <v>#NAME?</v>
      </c>
      <c r="CD37" s="80" t="e">
        <f t="shared" si="43"/>
        <v>#NAME?</v>
      </c>
      <c r="CE37" s="80" t="e">
        <f t="shared" si="43"/>
        <v>#NAME?</v>
      </c>
      <c r="CF37" s="80" t="e">
        <f t="shared" si="43"/>
        <v>#NAME?</v>
      </c>
      <c r="CG37" s="80" t="e">
        <f t="shared" si="43"/>
        <v>#NAME?</v>
      </c>
      <c r="CH37" s="80" t="e">
        <f t="shared" si="43"/>
        <v>#NAME?</v>
      </c>
      <c r="CI37" s="80" t="e">
        <f t="shared" si="43"/>
        <v>#NAME?</v>
      </c>
      <c r="CJ37" s="80" t="e">
        <f t="shared" si="43"/>
        <v>#NAME?</v>
      </c>
      <c r="CK37" s="80" t="e">
        <f t="shared" si="43"/>
        <v>#NAME?</v>
      </c>
      <c r="CL37" s="80" t="e">
        <f t="shared" si="43"/>
        <v>#NAME?</v>
      </c>
      <c r="CM37" s="80" t="e">
        <f t="shared" si="43"/>
        <v>#NAME?</v>
      </c>
      <c r="CN37" s="80" t="e">
        <f t="shared" si="43"/>
        <v>#NAME?</v>
      </c>
      <c r="CO37" s="80" t="e">
        <f t="shared" si="43"/>
        <v>#NAME?</v>
      </c>
      <c r="CP37" s="80" t="e">
        <f t="shared" si="43"/>
        <v>#NAME?</v>
      </c>
      <c r="CQ37" s="80" t="e">
        <f t="shared" si="43"/>
        <v>#NAME?</v>
      </c>
      <c r="CR37" s="80" t="e">
        <f t="shared" si="43"/>
        <v>#NAME?</v>
      </c>
      <c r="CS37" s="80" t="e">
        <f t="shared" si="43"/>
        <v>#NAME?</v>
      </c>
      <c r="CT37" s="80" t="e">
        <f t="shared" si="43"/>
        <v>#NAME?</v>
      </c>
      <c r="CU37" s="80" t="e">
        <f t="shared" si="43"/>
        <v>#NAME?</v>
      </c>
      <c r="CV37" s="80" t="e">
        <f t="shared" si="43"/>
        <v>#NAME?</v>
      </c>
      <c r="CW37" s="80" t="e">
        <f t="shared" si="43"/>
        <v>#NAME?</v>
      </c>
      <c r="CX37" s="80" t="e">
        <f t="shared" si="43"/>
        <v>#NAME?</v>
      </c>
      <c r="CY37" s="80" t="e">
        <f t="shared" si="43"/>
        <v>#NAME?</v>
      </c>
      <c r="CZ37" s="80" t="e">
        <f t="shared" si="43"/>
        <v>#NAME?</v>
      </c>
      <c r="DA37" s="80" t="e">
        <f t="shared" si="43"/>
        <v>#NAME?</v>
      </c>
      <c r="DB37" s="80" t="e">
        <f t="shared" si="43"/>
        <v>#NAME?</v>
      </c>
      <c r="DC37" s="80" t="e">
        <f t="shared" si="43"/>
        <v>#NAME?</v>
      </c>
      <c r="DD37" s="80" t="e">
        <f t="shared" si="43"/>
        <v>#NAME?</v>
      </c>
      <c r="DE37" s="80" t="e">
        <f t="shared" si="43"/>
        <v>#NAME?</v>
      </c>
      <c r="DF37" s="80" t="e">
        <f t="shared" si="43"/>
        <v>#NAME?</v>
      </c>
      <c r="DG37" s="80" t="e">
        <f t="shared" si="43"/>
        <v>#NAME?</v>
      </c>
      <c r="DH37" s="80" t="e">
        <f t="shared" si="43"/>
        <v>#NAME?</v>
      </c>
      <c r="DI37" s="80" t="e">
        <f t="shared" si="43"/>
        <v>#NAME?</v>
      </c>
      <c r="DJ37" s="80" t="e">
        <f t="shared" si="43"/>
        <v>#NAME?</v>
      </c>
      <c r="DK37" s="80" t="e">
        <f t="shared" si="43"/>
        <v>#NAME?</v>
      </c>
      <c r="DL37" s="80" t="e">
        <f t="shared" si="43"/>
        <v>#NAME?</v>
      </c>
      <c r="DM37" s="80" t="e">
        <f t="shared" si="43"/>
        <v>#NAME?</v>
      </c>
      <c r="DN37" s="80" t="e">
        <f t="shared" si="43"/>
        <v>#NAME?</v>
      </c>
      <c r="DO37" s="80" t="e">
        <f t="shared" si="43"/>
        <v>#NAME?</v>
      </c>
      <c r="DP37" s="80" t="e">
        <f t="shared" si="43"/>
        <v>#NAME?</v>
      </c>
      <c r="DQ37" s="80" t="e">
        <f t="shared" si="43"/>
        <v>#NAME?</v>
      </c>
      <c r="DR37" s="80" t="e">
        <f t="shared" si="43"/>
        <v>#NAME?</v>
      </c>
      <c r="DS37" s="80" t="e">
        <f t="shared" si="43"/>
        <v>#NAME?</v>
      </c>
      <c r="DT37" s="80" t="e">
        <f t="shared" si="43"/>
        <v>#NAME?</v>
      </c>
      <c r="DU37" s="80" t="e">
        <f t="shared" si="43"/>
        <v>#NAME?</v>
      </c>
      <c r="DV37" s="80" t="e">
        <f t="shared" si="43"/>
        <v>#NAME?</v>
      </c>
      <c r="DW37" s="80" t="e">
        <f t="shared" si="43"/>
        <v>#NAME?</v>
      </c>
      <c r="DX37" s="80" t="e">
        <f t="shared" si="43"/>
        <v>#NAME?</v>
      </c>
      <c r="DY37" s="80" t="e">
        <f t="shared" si="43"/>
        <v>#NAME?</v>
      </c>
      <c r="DZ37" s="80" t="e">
        <f t="shared" ref="DZ37:GK37" si="44">_xlfn.SINGLE(ISS)*DZ$12</f>
        <v>#NAME?</v>
      </c>
      <c r="EA37" s="80" t="e">
        <f t="shared" si="44"/>
        <v>#NAME?</v>
      </c>
      <c r="EB37" s="80" t="e">
        <f t="shared" si="44"/>
        <v>#NAME?</v>
      </c>
      <c r="EC37" s="80" t="e">
        <f t="shared" si="44"/>
        <v>#NAME?</v>
      </c>
      <c r="ED37" s="80" t="e">
        <f t="shared" si="44"/>
        <v>#NAME?</v>
      </c>
      <c r="EE37" s="80" t="e">
        <f t="shared" si="44"/>
        <v>#NAME?</v>
      </c>
      <c r="EF37" s="80" t="e">
        <f t="shared" si="44"/>
        <v>#NAME?</v>
      </c>
      <c r="EG37" s="80" t="e">
        <f t="shared" si="44"/>
        <v>#NAME?</v>
      </c>
      <c r="EH37" s="80" t="e">
        <f t="shared" si="44"/>
        <v>#NAME?</v>
      </c>
      <c r="EI37" s="80" t="e">
        <f t="shared" si="44"/>
        <v>#NAME?</v>
      </c>
      <c r="EJ37" s="80" t="e">
        <f t="shared" si="44"/>
        <v>#NAME?</v>
      </c>
      <c r="EK37" s="80" t="e">
        <f t="shared" si="44"/>
        <v>#NAME?</v>
      </c>
      <c r="EL37" s="80" t="e">
        <f t="shared" si="44"/>
        <v>#NAME?</v>
      </c>
      <c r="EM37" s="80" t="e">
        <f t="shared" si="44"/>
        <v>#NAME?</v>
      </c>
      <c r="EN37" s="80" t="e">
        <f t="shared" si="44"/>
        <v>#NAME?</v>
      </c>
      <c r="EO37" s="80" t="e">
        <f t="shared" si="44"/>
        <v>#NAME?</v>
      </c>
      <c r="EP37" s="80" t="e">
        <f t="shared" si="44"/>
        <v>#NAME?</v>
      </c>
      <c r="EQ37" s="80" t="e">
        <f t="shared" si="44"/>
        <v>#NAME?</v>
      </c>
      <c r="ER37" s="80" t="e">
        <f t="shared" si="44"/>
        <v>#NAME?</v>
      </c>
      <c r="ES37" s="80" t="e">
        <f t="shared" si="44"/>
        <v>#NAME?</v>
      </c>
      <c r="ET37" s="80" t="e">
        <f t="shared" si="44"/>
        <v>#NAME?</v>
      </c>
      <c r="EU37" s="80" t="e">
        <f t="shared" si="44"/>
        <v>#NAME?</v>
      </c>
      <c r="EV37" s="80" t="e">
        <f t="shared" si="44"/>
        <v>#NAME?</v>
      </c>
      <c r="EW37" s="80" t="e">
        <f t="shared" si="44"/>
        <v>#NAME?</v>
      </c>
      <c r="EX37" s="80" t="e">
        <f t="shared" si="44"/>
        <v>#NAME?</v>
      </c>
      <c r="EY37" s="80" t="e">
        <f t="shared" si="44"/>
        <v>#NAME?</v>
      </c>
      <c r="EZ37" s="80" t="e">
        <f t="shared" si="44"/>
        <v>#NAME?</v>
      </c>
      <c r="FA37" s="80" t="e">
        <f t="shared" si="44"/>
        <v>#NAME?</v>
      </c>
      <c r="FB37" s="80" t="e">
        <f t="shared" si="44"/>
        <v>#NAME?</v>
      </c>
      <c r="FC37" s="80" t="e">
        <f t="shared" si="44"/>
        <v>#NAME?</v>
      </c>
      <c r="FD37" s="80" t="e">
        <f t="shared" si="44"/>
        <v>#NAME?</v>
      </c>
      <c r="FE37" s="80" t="e">
        <f t="shared" si="44"/>
        <v>#NAME?</v>
      </c>
      <c r="FF37" s="80" t="e">
        <f t="shared" si="44"/>
        <v>#NAME?</v>
      </c>
      <c r="FG37" s="80" t="e">
        <f t="shared" si="44"/>
        <v>#NAME?</v>
      </c>
      <c r="FH37" s="80" t="e">
        <f t="shared" si="44"/>
        <v>#NAME?</v>
      </c>
      <c r="FI37" s="80" t="e">
        <f t="shared" si="44"/>
        <v>#NAME?</v>
      </c>
      <c r="FJ37" s="80" t="e">
        <f t="shared" si="44"/>
        <v>#NAME?</v>
      </c>
      <c r="FK37" s="80" t="e">
        <f t="shared" si="44"/>
        <v>#NAME?</v>
      </c>
      <c r="FL37" s="80" t="e">
        <f t="shared" si="44"/>
        <v>#NAME?</v>
      </c>
      <c r="FM37" s="80" t="e">
        <f t="shared" si="44"/>
        <v>#NAME?</v>
      </c>
      <c r="FN37" s="80" t="e">
        <f t="shared" si="44"/>
        <v>#NAME?</v>
      </c>
      <c r="FO37" s="80" t="e">
        <f t="shared" si="44"/>
        <v>#NAME?</v>
      </c>
      <c r="FP37" s="80" t="e">
        <f t="shared" si="44"/>
        <v>#NAME?</v>
      </c>
      <c r="FQ37" s="80" t="e">
        <f t="shared" si="44"/>
        <v>#NAME?</v>
      </c>
      <c r="FR37" s="80" t="e">
        <f t="shared" si="44"/>
        <v>#NAME?</v>
      </c>
      <c r="FS37" s="80" t="e">
        <f t="shared" si="44"/>
        <v>#NAME?</v>
      </c>
      <c r="FT37" s="80" t="e">
        <f t="shared" si="44"/>
        <v>#NAME?</v>
      </c>
      <c r="FU37" s="80" t="e">
        <f t="shared" si="44"/>
        <v>#NAME?</v>
      </c>
      <c r="FV37" s="80" t="e">
        <f t="shared" si="44"/>
        <v>#NAME?</v>
      </c>
      <c r="FW37" s="80" t="e">
        <f t="shared" si="44"/>
        <v>#NAME?</v>
      </c>
      <c r="FX37" s="80" t="e">
        <f t="shared" si="44"/>
        <v>#NAME?</v>
      </c>
      <c r="FY37" s="80" t="e">
        <f t="shared" si="44"/>
        <v>#NAME?</v>
      </c>
      <c r="FZ37" s="80" t="e">
        <f t="shared" si="44"/>
        <v>#NAME?</v>
      </c>
      <c r="GA37" s="80" t="e">
        <f t="shared" si="44"/>
        <v>#NAME?</v>
      </c>
      <c r="GB37" s="80" t="e">
        <f t="shared" si="44"/>
        <v>#NAME?</v>
      </c>
      <c r="GC37" s="80" t="e">
        <f t="shared" si="44"/>
        <v>#NAME?</v>
      </c>
      <c r="GD37" s="80" t="e">
        <f t="shared" si="44"/>
        <v>#NAME?</v>
      </c>
      <c r="GE37" s="80" t="e">
        <f t="shared" si="44"/>
        <v>#NAME?</v>
      </c>
      <c r="GF37" s="80" t="e">
        <f t="shared" si="44"/>
        <v>#NAME?</v>
      </c>
      <c r="GG37" s="80" t="e">
        <f t="shared" si="44"/>
        <v>#NAME?</v>
      </c>
      <c r="GH37" s="80" t="e">
        <f t="shared" si="44"/>
        <v>#NAME?</v>
      </c>
      <c r="GI37" s="80" t="e">
        <f t="shared" si="44"/>
        <v>#NAME?</v>
      </c>
      <c r="GJ37" s="80" t="e">
        <f t="shared" si="44"/>
        <v>#NAME?</v>
      </c>
      <c r="GK37" s="80" t="e">
        <f t="shared" si="44"/>
        <v>#NAME?</v>
      </c>
      <c r="GL37" s="80" t="e">
        <f t="shared" ref="GL37:HI37" si="45">_xlfn.SINGLE(ISS)*GL$12</f>
        <v>#NAME?</v>
      </c>
      <c r="GM37" s="80" t="e">
        <f t="shared" si="45"/>
        <v>#NAME?</v>
      </c>
      <c r="GN37" s="80" t="e">
        <f t="shared" si="45"/>
        <v>#NAME?</v>
      </c>
      <c r="GO37" s="80" t="e">
        <f t="shared" si="45"/>
        <v>#NAME?</v>
      </c>
      <c r="GP37" s="80" t="e">
        <f t="shared" si="45"/>
        <v>#NAME?</v>
      </c>
      <c r="GQ37" s="80" t="e">
        <f t="shared" si="45"/>
        <v>#NAME?</v>
      </c>
      <c r="GR37" s="80" t="e">
        <f t="shared" si="45"/>
        <v>#NAME?</v>
      </c>
      <c r="GS37" s="80" t="e">
        <f t="shared" si="45"/>
        <v>#NAME?</v>
      </c>
      <c r="GT37" s="80" t="e">
        <f t="shared" si="45"/>
        <v>#NAME?</v>
      </c>
      <c r="GU37" s="80" t="e">
        <f t="shared" si="45"/>
        <v>#NAME?</v>
      </c>
      <c r="GV37" s="80" t="e">
        <f t="shared" si="45"/>
        <v>#NAME?</v>
      </c>
      <c r="GW37" s="80" t="e">
        <f t="shared" si="45"/>
        <v>#NAME?</v>
      </c>
      <c r="GX37" s="80" t="e">
        <f t="shared" si="45"/>
        <v>#NAME?</v>
      </c>
      <c r="GY37" s="80" t="e">
        <f t="shared" si="45"/>
        <v>#NAME?</v>
      </c>
      <c r="GZ37" s="80" t="e">
        <f t="shared" si="45"/>
        <v>#NAME?</v>
      </c>
      <c r="HA37" s="80" t="e">
        <f t="shared" si="45"/>
        <v>#NAME?</v>
      </c>
      <c r="HB37" s="80" t="e">
        <f t="shared" si="45"/>
        <v>#NAME?</v>
      </c>
      <c r="HC37" s="80" t="e">
        <f t="shared" si="45"/>
        <v>#NAME?</v>
      </c>
      <c r="HD37" s="80" t="e">
        <f t="shared" si="45"/>
        <v>#NAME?</v>
      </c>
      <c r="HE37" s="80" t="e">
        <f t="shared" si="45"/>
        <v>#NAME?</v>
      </c>
      <c r="HF37" s="80" t="e">
        <f t="shared" si="45"/>
        <v>#NAME?</v>
      </c>
      <c r="HG37" s="80" t="e">
        <f t="shared" si="45"/>
        <v>#NAME?</v>
      </c>
      <c r="HH37" s="80" t="e">
        <f t="shared" si="45"/>
        <v>#NAME?</v>
      </c>
      <c r="HI37" s="80" t="e">
        <f t="shared" si="45"/>
        <v>#NAME?</v>
      </c>
    </row>
    <row r="38" spans="1:217" x14ac:dyDescent="0.2">
      <c r="A38" s="30" t="s">
        <v>88</v>
      </c>
      <c r="B38" s="80">
        <f t="shared" ref="B38:BM38" si="46">_xlfn.SINGLE(PIS)*SUM(B44,B47:B48,B50:B52)</f>
        <v>0</v>
      </c>
      <c r="C38" s="80">
        <f t="shared" si="46"/>
        <v>0</v>
      </c>
      <c r="D38" s="80">
        <f t="shared" si="46"/>
        <v>0</v>
      </c>
      <c r="E38" s="80">
        <f t="shared" si="46"/>
        <v>0</v>
      </c>
      <c r="F38" s="80">
        <f t="shared" si="46"/>
        <v>0</v>
      </c>
      <c r="G38" s="80">
        <f t="shared" si="46"/>
        <v>0</v>
      </c>
      <c r="H38" s="80">
        <f t="shared" si="46"/>
        <v>0</v>
      </c>
      <c r="I38" s="80">
        <f t="shared" si="46"/>
        <v>0</v>
      </c>
      <c r="J38" s="80">
        <f t="shared" si="46"/>
        <v>0</v>
      </c>
      <c r="K38" s="80">
        <f t="shared" si="46"/>
        <v>0</v>
      </c>
      <c r="L38" s="80">
        <f t="shared" si="46"/>
        <v>0</v>
      </c>
      <c r="M38" s="80">
        <f t="shared" si="46"/>
        <v>0</v>
      </c>
      <c r="N38" s="80">
        <f t="shared" si="46"/>
        <v>0</v>
      </c>
      <c r="O38" s="80">
        <f t="shared" si="46"/>
        <v>0</v>
      </c>
      <c r="P38" s="80">
        <f t="shared" si="46"/>
        <v>0</v>
      </c>
      <c r="Q38" s="80">
        <f t="shared" si="46"/>
        <v>0</v>
      </c>
      <c r="R38" s="80">
        <f t="shared" si="46"/>
        <v>0</v>
      </c>
      <c r="S38" s="80">
        <f t="shared" si="46"/>
        <v>0</v>
      </c>
      <c r="T38" s="80">
        <f t="shared" si="46"/>
        <v>0</v>
      </c>
      <c r="U38" s="80">
        <f t="shared" si="46"/>
        <v>0</v>
      </c>
      <c r="V38" s="80">
        <f t="shared" si="46"/>
        <v>0</v>
      </c>
      <c r="W38" s="80">
        <f t="shared" si="46"/>
        <v>0</v>
      </c>
      <c r="X38" s="80">
        <f t="shared" si="46"/>
        <v>0</v>
      </c>
      <c r="Y38" s="80">
        <f t="shared" si="46"/>
        <v>0</v>
      </c>
      <c r="Z38" s="80">
        <f t="shared" si="46"/>
        <v>0</v>
      </c>
      <c r="AA38" s="80">
        <f t="shared" si="46"/>
        <v>0</v>
      </c>
      <c r="AB38" s="80">
        <f t="shared" si="46"/>
        <v>0</v>
      </c>
      <c r="AC38" s="80">
        <f t="shared" si="46"/>
        <v>0</v>
      </c>
      <c r="AD38" s="80">
        <f t="shared" si="46"/>
        <v>0</v>
      </c>
      <c r="AE38" s="80">
        <f t="shared" si="46"/>
        <v>0</v>
      </c>
      <c r="AF38" s="80">
        <f t="shared" si="46"/>
        <v>0</v>
      </c>
      <c r="AG38" s="80">
        <f t="shared" si="46"/>
        <v>0</v>
      </c>
      <c r="AH38" s="80">
        <f t="shared" si="46"/>
        <v>0</v>
      </c>
      <c r="AI38" s="80">
        <f t="shared" si="46"/>
        <v>0</v>
      </c>
      <c r="AJ38" s="80">
        <f t="shared" si="46"/>
        <v>0</v>
      </c>
      <c r="AK38" s="80">
        <f t="shared" si="46"/>
        <v>0</v>
      </c>
      <c r="AL38" s="80">
        <f t="shared" si="46"/>
        <v>0</v>
      </c>
      <c r="AM38" s="80">
        <f t="shared" si="46"/>
        <v>0</v>
      </c>
      <c r="AN38" s="80">
        <f t="shared" si="46"/>
        <v>0</v>
      </c>
      <c r="AO38" s="80">
        <f t="shared" si="46"/>
        <v>0</v>
      </c>
      <c r="AP38" s="80">
        <f t="shared" si="46"/>
        <v>0</v>
      </c>
      <c r="AQ38" s="80">
        <f t="shared" si="46"/>
        <v>0</v>
      </c>
      <c r="AR38" s="80">
        <f t="shared" si="46"/>
        <v>0</v>
      </c>
      <c r="AS38" s="80">
        <f t="shared" si="46"/>
        <v>0</v>
      </c>
      <c r="AT38" s="80">
        <f t="shared" si="46"/>
        <v>0</v>
      </c>
      <c r="AU38" s="80">
        <f t="shared" si="46"/>
        <v>0</v>
      </c>
      <c r="AV38" s="80">
        <f t="shared" si="46"/>
        <v>0</v>
      </c>
      <c r="AW38" s="80">
        <f t="shared" si="46"/>
        <v>0</v>
      </c>
      <c r="AX38" s="80">
        <f t="shared" si="46"/>
        <v>0</v>
      </c>
      <c r="AY38" s="80">
        <f t="shared" si="46"/>
        <v>0</v>
      </c>
      <c r="AZ38" s="80">
        <f t="shared" si="46"/>
        <v>0</v>
      </c>
      <c r="BA38" s="80">
        <f t="shared" si="46"/>
        <v>0</v>
      </c>
      <c r="BB38" s="80">
        <f t="shared" si="46"/>
        <v>0</v>
      </c>
      <c r="BC38" s="80">
        <f t="shared" si="46"/>
        <v>0</v>
      </c>
      <c r="BD38" s="80">
        <f t="shared" si="46"/>
        <v>0</v>
      </c>
      <c r="BE38" s="80">
        <f t="shared" si="46"/>
        <v>0</v>
      </c>
      <c r="BF38" s="80">
        <f t="shared" si="46"/>
        <v>0</v>
      </c>
      <c r="BG38" s="80">
        <f t="shared" si="46"/>
        <v>0</v>
      </c>
      <c r="BH38" s="80">
        <f t="shared" si="46"/>
        <v>0</v>
      </c>
      <c r="BI38" s="80">
        <f t="shared" si="46"/>
        <v>0</v>
      </c>
      <c r="BJ38" s="80">
        <f t="shared" si="46"/>
        <v>0</v>
      </c>
      <c r="BK38" s="80">
        <f t="shared" si="46"/>
        <v>0</v>
      </c>
      <c r="BL38" s="80">
        <f t="shared" si="46"/>
        <v>0</v>
      </c>
      <c r="BM38" s="80">
        <f t="shared" si="46"/>
        <v>0</v>
      </c>
      <c r="BN38" s="80">
        <f t="shared" ref="BN38:DY38" si="47">_xlfn.SINGLE(PIS)*SUM(BN44,BN47:BN48,BN50:BN52)</f>
        <v>0</v>
      </c>
      <c r="BO38" s="80">
        <f t="shared" si="47"/>
        <v>0</v>
      </c>
      <c r="BP38" s="80">
        <f t="shared" si="47"/>
        <v>0</v>
      </c>
      <c r="BQ38" s="80">
        <f t="shared" si="47"/>
        <v>0</v>
      </c>
      <c r="BR38" s="80">
        <f t="shared" si="47"/>
        <v>0</v>
      </c>
      <c r="BS38" s="80">
        <f t="shared" si="47"/>
        <v>0</v>
      </c>
      <c r="BT38" s="80">
        <f t="shared" si="47"/>
        <v>0</v>
      </c>
      <c r="BU38" s="80">
        <f t="shared" si="47"/>
        <v>0</v>
      </c>
      <c r="BV38" s="80">
        <f t="shared" si="47"/>
        <v>0</v>
      </c>
      <c r="BW38" s="80">
        <f t="shared" si="47"/>
        <v>0</v>
      </c>
      <c r="BX38" s="80">
        <f t="shared" si="47"/>
        <v>0</v>
      </c>
      <c r="BY38" s="80">
        <f t="shared" si="47"/>
        <v>0</v>
      </c>
      <c r="BZ38" s="80">
        <f t="shared" si="47"/>
        <v>0</v>
      </c>
      <c r="CA38" s="80">
        <f t="shared" si="47"/>
        <v>0</v>
      </c>
      <c r="CB38" s="80">
        <f t="shared" si="47"/>
        <v>0</v>
      </c>
      <c r="CC38" s="80">
        <f t="shared" si="47"/>
        <v>0</v>
      </c>
      <c r="CD38" s="80">
        <f t="shared" si="47"/>
        <v>0</v>
      </c>
      <c r="CE38" s="80">
        <f t="shared" si="47"/>
        <v>0</v>
      </c>
      <c r="CF38" s="80">
        <f t="shared" si="47"/>
        <v>0</v>
      </c>
      <c r="CG38" s="80">
        <f t="shared" si="47"/>
        <v>0</v>
      </c>
      <c r="CH38" s="80">
        <f t="shared" si="47"/>
        <v>0</v>
      </c>
      <c r="CI38" s="80">
        <f t="shared" si="47"/>
        <v>0</v>
      </c>
      <c r="CJ38" s="80">
        <f t="shared" si="47"/>
        <v>0</v>
      </c>
      <c r="CK38" s="80">
        <f t="shared" si="47"/>
        <v>0</v>
      </c>
      <c r="CL38" s="80">
        <f t="shared" si="47"/>
        <v>0</v>
      </c>
      <c r="CM38" s="80">
        <f t="shared" si="47"/>
        <v>0</v>
      </c>
      <c r="CN38" s="80">
        <f t="shared" si="47"/>
        <v>0</v>
      </c>
      <c r="CO38" s="80">
        <f t="shared" si="47"/>
        <v>0</v>
      </c>
      <c r="CP38" s="80">
        <f t="shared" si="47"/>
        <v>0</v>
      </c>
      <c r="CQ38" s="80">
        <f t="shared" si="47"/>
        <v>0</v>
      </c>
      <c r="CR38" s="80">
        <f t="shared" si="47"/>
        <v>0</v>
      </c>
      <c r="CS38" s="80">
        <f t="shared" si="47"/>
        <v>0</v>
      </c>
      <c r="CT38" s="80">
        <f t="shared" si="47"/>
        <v>0</v>
      </c>
      <c r="CU38" s="80">
        <f t="shared" si="47"/>
        <v>0</v>
      </c>
      <c r="CV38" s="80">
        <f t="shared" si="47"/>
        <v>0</v>
      </c>
      <c r="CW38" s="80">
        <f t="shared" si="47"/>
        <v>0</v>
      </c>
      <c r="CX38" s="80">
        <f t="shared" si="47"/>
        <v>0</v>
      </c>
      <c r="CY38" s="80">
        <f t="shared" si="47"/>
        <v>0</v>
      </c>
      <c r="CZ38" s="80">
        <f t="shared" si="47"/>
        <v>0</v>
      </c>
      <c r="DA38" s="80">
        <f t="shared" si="47"/>
        <v>0</v>
      </c>
      <c r="DB38" s="80">
        <f t="shared" si="47"/>
        <v>0</v>
      </c>
      <c r="DC38" s="80">
        <f t="shared" si="47"/>
        <v>0</v>
      </c>
      <c r="DD38" s="80">
        <f t="shared" si="47"/>
        <v>0</v>
      </c>
      <c r="DE38" s="80">
        <f t="shared" si="47"/>
        <v>0</v>
      </c>
      <c r="DF38" s="80">
        <f t="shared" si="47"/>
        <v>0</v>
      </c>
      <c r="DG38" s="80">
        <f t="shared" si="47"/>
        <v>0</v>
      </c>
      <c r="DH38" s="80">
        <f t="shared" si="47"/>
        <v>0</v>
      </c>
      <c r="DI38" s="80">
        <f t="shared" si="47"/>
        <v>0</v>
      </c>
      <c r="DJ38" s="80">
        <f t="shared" si="47"/>
        <v>0</v>
      </c>
      <c r="DK38" s="80">
        <f t="shared" si="47"/>
        <v>0</v>
      </c>
      <c r="DL38" s="80">
        <f t="shared" si="47"/>
        <v>0</v>
      </c>
      <c r="DM38" s="80">
        <f t="shared" si="47"/>
        <v>0</v>
      </c>
      <c r="DN38" s="80">
        <f t="shared" si="47"/>
        <v>0</v>
      </c>
      <c r="DO38" s="80">
        <f t="shared" si="47"/>
        <v>0</v>
      </c>
      <c r="DP38" s="80">
        <f t="shared" si="47"/>
        <v>0</v>
      </c>
      <c r="DQ38" s="80">
        <f t="shared" si="47"/>
        <v>0</v>
      </c>
      <c r="DR38" s="80">
        <f t="shared" si="47"/>
        <v>0</v>
      </c>
      <c r="DS38" s="80">
        <f t="shared" si="47"/>
        <v>0</v>
      </c>
      <c r="DT38" s="80">
        <f t="shared" si="47"/>
        <v>0</v>
      </c>
      <c r="DU38" s="80">
        <f t="shared" si="47"/>
        <v>0</v>
      </c>
      <c r="DV38" s="80">
        <f t="shared" si="47"/>
        <v>0</v>
      </c>
      <c r="DW38" s="80">
        <f t="shared" si="47"/>
        <v>0</v>
      </c>
      <c r="DX38" s="80">
        <f t="shared" si="47"/>
        <v>0</v>
      </c>
      <c r="DY38" s="80">
        <f t="shared" si="47"/>
        <v>0</v>
      </c>
      <c r="DZ38" s="80">
        <f t="shared" ref="DZ38:GK38" si="48">_xlfn.SINGLE(PIS)*SUM(DZ44,DZ47:DZ48,DZ50:DZ52)</f>
        <v>0</v>
      </c>
      <c r="EA38" s="80">
        <f t="shared" si="48"/>
        <v>0</v>
      </c>
      <c r="EB38" s="80">
        <f t="shared" si="48"/>
        <v>0</v>
      </c>
      <c r="EC38" s="80">
        <f t="shared" si="48"/>
        <v>0</v>
      </c>
      <c r="ED38" s="80">
        <f t="shared" si="48"/>
        <v>0</v>
      </c>
      <c r="EE38" s="80">
        <f t="shared" si="48"/>
        <v>0</v>
      </c>
      <c r="EF38" s="80">
        <f t="shared" si="48"/>
        <v>0</v>
      </c>
      <c r="EG38" s="80">
        <f t="shared" si="48"/>
        <v>0</v>
      </c>
      <c r="EH38" s="80">
        <f t="shared" si="48"/>
        <v>0</v>
      </c>
      <c r="EI38" s="80">
        <f t="shared" si="48"/>
        <v>0</v>
      </c>
      <c r="EJ38" s="80">
        <f t="shared" si="48"/>
        <v>0</v>
      </c>
      <c r="EK38" s="80">
        <f t="shared" si="48"/>
        <v>0</v>
      </c>
      <c r="EL38" s="80">
        <f t="shared" si="48"/>
        <v>0</v>
      </c>
      <c r="EM38" s="80">
        <f t="shared" si="48"/>
        <v>0</v>
      </c>
      <c r="EN38" s="80">
        <f t="shared" si="48"/>
        <v>0</v>
      </c>
      <c r="EO38" s="80">
        <f t="shared" si="48"/>
        <v>0</v>
      </c>
      <c r="EP38" s="80">
        <f t="shared" si="48"/>
        <v>0</v>
      </c>
      <c r="EQ38" s="80">
        <f t="shared" si="48"/>
        <v>0</v>
      </c>
      <c r="ER38" s="80">
        <f t="shared" si="48"/>
        <v>0</v>
      </c>
      <c r="ES38" s="80">
        <f t="shared" si="48"/>
        <v>0</v>
      </c>
      <c r="ET38" s="80">
        <f t="shared" si="48"/>
        <v>0</v>
      </c>
      <c r="EU38" s="80">
        <f t="shared" si="48"/>
        <v>0</v>
      </c>
      <c r="EV38" s="80">
        <f t="shared" si="48"/>
        <v>0</v>
      </c>
      <c r="EW38" s="80">
        <f t="shared" si="48"/>
        <v>0</v>
      </c>
      <c r="EX38" s="80">
        <f t="shared" si="48"/>
        <v>0</v>
      </c>
      <c r="EY38" s="80">
        <f t="shared" si="48"/>
        <v>0</v>
      </c>
      <c r="EZ38" s="80">
        <f t="shared" si="48"/>
        <v>0</v>
      </c>
      <c r="FA38" s="80">
        <f t="shared" si="48"/>
        <v>0</v>
      </c>
      <c r="FB38" s="80">
        <f t="shared" si="48"/>
        <v>0</v>
      </c>
      <c r="FC38" s="80">
        <f t="shared" si="48"/>
        <v>0</v>
      </c>
      <c r="FD38" s="80">
        <f t="shared" si="48"/>
        <v>0</v>
      </c>
      <c r="FE38" s="80">
        <f t="shared" si="48"/>
        <v>0</v>
      </c>
      <c r="FF38" s="80">
        <f t="shared" si="48"/>
        <v>0</v>
      </c>
      <c r="FG38" s="80">
        <f t="shared" si="48"/>
        <v>0</v>
      </c>
      <c r="FH38" s="80">
        <f t="shared" si="48"/>
        <v>0</v>
      </c>
      <c r="FI38" s="80">
        <f t="shared" si="48"/>
        <v>0</v>
      </c>
      <c r="FJ38" s="80">
        <f t="shared" si="48"/>
        <v>0</v>
      </c>
      <c r="FK38" s="80">
        <f t="shared" si="48"/>
        <v>0</v>
      </c>
      <c r="FL38" s="80">
        <f t="shared" si="48"/>
        <v>0</v>
      </c>
      <c r="FM38" s="80">
        <f t="shared" si="48"/>
        <v>0</v>
      </c>
      <c r="FN38" s="80">
        <f t="shared" si="48"/>
        <v>0</v>
      </c>
      <c r="FO38" s="80">
        <f t="shared" si="48"/>
        <v>0</v>
      </c>
      <c r="FP38" s="80">
        <f t="shared" si="48"/>
        <v>0</v>
      </c>
      <c r="FQ38" s="80">
        <f t="shared" si="48"/>
        <v>0</v>
      </c>
      <c r="FR38" s="80">
        <f t="shared" si="48"/>
        <v>0</v>
      </c>
      <c r="FS38" s="80">
        <f t="shared" si="48"/>
        <v>0</v>
      </c>
      <c r="FT38" s="80">
        <f t="shared" si="48"/>
        <v>0</v>
      </c>
      <c r="FU38" s="80">
        <f t="shared" si="48"/>
        <v>0</v>
      </c>
      <c r="FV38" s="80">
        <f t="shared" si="48"/>
        <v>0</v>
      </c>
      <c r="FW38" s="80">
        <f t="shared" si="48"/>
        <v>0</v>
      </c>
      <c r="FX38" s="80">
        <f t="shared" si="48"/>
        <v>0</v>
      </c>
      <c r="FY38" s="80">
        <f t="shared" si="48"/>
        <v>0</v>
      </c>
      <c r="FZ38" s="80">
        <f t="shared" si="48"/>
        <v>0</v>
      </c>
      <c r="GA38" s="80">
        <f t="shared" si="48"/>
        <v>0</v>
      </c>
      <c r="GB38" s="80">
        <f t="shared" si="48"/>
        <v>0</v>
      </c>
      <c r="GC38" s="80">
        <f t="shared" si="48"/>
        <v>0</v>
      </c>
      <c r="GD38" s="80">
        <f t="shared" si="48"/>
        <v>0</v>
      </c>
      <c r="GE38" s="80">
        <f t="shared" si="48"/>
        <v>0</v>
      </c>
      <c r="GF38" s="80">
        <f t="shared" si="48"/>
        <v>0</v>
      </c>
      <c r="GG38" s="80">
        <f t="shared" si="48"/>
        <v>0</v>
      </c>
      <c r="GH38" s="80">
        <f t="shared" si="48"/>
        <v>0</v>
      </c>
      <c r="GI38" s="80">
        <f t="shared" si="48"/>
        <v>0</v>
      </c>
      <c r="GJ38" s="80">
        <f t="shared" si="48"/>
        <v>0</v>
      </c>
      <c r="GK38" s="80">
        <f t="shared" si="48"/>
        <v>0</v>
      </c>
      <c r="GL38" s="80">
        <f t="shared" ref="GL38:HI38" si="49">_xlfn.SINGLE(PIS)*SUM(GL44,GL47:GL48,GL50:GL52)</f>
        <v>0</v>
      </c>
      <c r="GM38" s="80">
        <f t="shared" si="49"/>
        <v>0</v>
      </c>
      <c r="GN38" s="80">
        <f t="shared" si="49"/>
        <v>0</v>
      </c>
      <c r="GO38" s="80">
        <f t="shared" si="49"/>
        <v>0</v>
      </c>
      <c r="GP38" s="80">
        <f t="shared" si="49"/>
        <v>0</v>
      </c>
      <c r="GQ38" s="80">
        <f t="shared" si="49"/>
        <v>0</v>
      </c>
      <c r="GR38" s="80">
        <f t="shared" si="49"/>
        <v>0</v>
      </c>
      <c r="GS38" s="80">
        <f t="shared" si="49"/>
        <v>0</v>
      </c>
      <c r="GT38" s="80">
        <f t="shared" si="49"/>
        <v>0</v>
      </c>
      <c r="GU38" s="80">
        <f t="shared" si="49"/>
        <v>0</v>
      </c>
      <c r="GV38" s="80">
        <f t="shared" si="49"/>
        <v>0</v>
      </c>
      <c r="GW38" s="80">
        <f t="shared" si="49"/>
        <v>0</v>
      </c>
      <c r="GX38" s="80">
        <f t="shared" si="49"/>
        <v>0</v>
      </c>
      <c r="GY38" s="80">
        <f t="shared" si="49"/>
        <v>0</v>
      </c>
      <c r="GZ38" s="80">
        <f t="shared" si="49"/>
        <v>0</v>
      </c>
      <c r="HA38" s="80">
        <f t="shared" si="49"/>
        <v>0</v>
      </c>
      <c r="HB38" s="80">
        <f t="shared" si="49"/>
        <v>0</v>
      </c>
      <c r="HC38" s="80">
        <f t="shared" si="49"/>
        <v>0</v>
      </c>
      <c r="HD38" s="80">
        <f t="shared" si="49"/>
        <v>0</v>
      </c>
      <c r="HE38" s="80">
        <f t="shared" si="49"/>
        <v>0</v>
      </c>
      <c r="HF38" s="80">
        <f t="shared" si="49"/>
        <v>0</v>
      </c>
      <c r="HG38" s="80">
        <f t="shared" si="49"/>
        <v>0</v>
      </c>
      <c r="HH38" s="80">
        <f t="shared" si="49"/>
        <v>0</v>
      </c>
      <c r="HI38" s="80">
        <f t="shared" si="49"/>
        <v>0</v>
      </c>
    </row>
    <row r="39" spans="1:217" x14ac:dyDescent="0.2">
      <c r="A39" s="30" t="s">
        <v>89</v>
      </c>
      <c r="B39" s="80">
        <f t="shared" ref="B39:BM39" si="50">_xlfn.SINGLE(COFINS)*SUM(B44,B47:B48,B50:B52)</f>
        <v>0</v>
      </c>
      <c r="C39" s="80">
        <f t="shared" si="50"/>
        <v>0</v>
      </c>
      <c r="D39" s="80">
        <f t="shared" si="50"/>
        <v>0</v>
      </c>
      <c r="E39" s="80">
        <f t="shared" si="50"/>
        <v>0</v>
      </c>
      <c r="F39" s="80">
        <f t="shared" si="50"/>
        <v>0</v>
      </c>
      <c r="G39" s="80">
        <f t="shared" si="50"/>
        <v>0</v>
      </c>
      <c r="H39" s="80">
        <f t="shared" si="50"/>
        <v>0</v>
      </c>
      <c r="I39" s="80">
        <f t="shared" si="50"/>
        <v>0</v>
      </c>
      <c r="J39" s="80">
        <f t="shared" si="50"/>
        <v>0</v>
      </c>
      <c r="K39" s="80">
        <f t="shared" si="50"/>
        <v>0</v>
      </c>
      <c r="L39" s="80">
        <f t="shared" si="50"/>
        <v>0</v>
      </c>
      <c r="M39" s="80">
        <f t="shared" si="50"/>
        <v>0</v>
      </c>
      <c r="N39" s="80">
        <f t="shared" si="50"/>
        <v>0</v>
      </c>
      <c r="O39" s="80">
        <f t="shared" si="50"/>
        <v>0</v>
      </c>
      <c r="P39" s="80">
        <f t="shared" si="50"/>
        <v>0</v>
      </c>
      <c r="Q39" s="80">
        <f t="shared" si="50"/>
        <v>0</v>
      </c>
      <c r="R39" s="80">
        <f t="shared" si="50"/>
        <v>0</v>
      </c>
      <c r="S39" s="80">
        <f t="shared" si="50"/>
        <v>0</v>
      </c>
      <c r="T39" s="80">
        <f t="shared" si="50"/>
        <v>0</v>
      </c>
      <c r="U39" s="80">
        <f t="shared" si="50"/>
        <v>0</v>
      </c>
      <c r="V39" s="80">
        <f t="shared" si="50"/>
        <v>0</v>
      </c>
      <c r="W39" s="80">
        <f t="shared" si="50"/>
        <v>0</v>
      </c>
      <c r="X39" s="80">
        <f t="shared" si="50"/>
        <v>0</v>
      </c>
      <c r="Y39" s="80">
        <f t="shared" si="50"/>
        <v>0</v>
      </c>
      <c r="Z39" s="80">
        <f t="shared" si="50"/>
        <v>0</v>
      </c>
      <c r="AA39" s="80">
        <f t="shared" si="50"/>
        <v>0</v>
      </c>
      <c r="AB39" s="80">
        <f t="shared" si="50"/>
        <v>0</v>
      </c>
      <c r="AC39" s="80">
        <f t="shared" si="50"/>
        <v>0</v>
      </c>
      <c r="AD39" s="80">
        <f t="shared" si="50"/>
        <v>0</v>
      </c>
      <c r="AE39" s="80">
        <f t="shared" si="50"/>
        <v>0</v>
      </c>
      <c r="AF39" s="80">
        <f t="shared" si="50"/>
        <v>0</v>
      </c>
      <c r="AG39" s="80">
        <f t="shared" si="50"/>
        <v>0</v>
      </c>
      <c r="AH39" s="80">
        <f t="shared" si="50"/>
        <v>0</v>
      </c>
      <c r="AI39" s="80">
        <f t="shared" si="50"/>
        <v>0</v>
      </c>
      <c r="AJ39" s="80">
        <f t="shared" si="50"/>
        <v>0</v>
      </c>
      <c r="AK39" s="80">
        <f t="shared" si="50"/>
        <v>0</v>
      </c>
      <c r="AL39" s="80">
        <f t="shared" si="50"/>
        <v>0</v>
      </c>
      <c r="AM39" s="80">
        <f t="shared" si="50"/>
        <v>0</v>
      </c>
      <c r="AN39" s="80">
        <f t="shared" si="50"/>
        <v>0</v>
      </c>
      <c r="AO39" s="80">
        <f t="shared" si="50"/>
        <v>0</v>
      </c>
      <c r="AP39" s="80">
        <f t="shared" si="50"/>
        <v>0</v>
      </c>
      <c r="AQ39" s="80">
        <f t="shared" si="50"/>
        <v>0</v>
      </c>
      <c r="AR39" s="80">
        <f t="shared" si="50"/>
        <v>0</v>
      </c>
      <c r="AS39" s="80">
        <f t="shared" si="50"/>
        <v>0</v>
      </c>
      <c r="AT39" s="80">
        <f t="shared" si="50"/>
        <v>0</v>
      </c>
      <c r="AU39" s="80">
        <f t="shared" si="50"/>
        <v>0</v>
      </c>
      <c r="AV39" s="80">
        <f t="shared" si="50"/>
        <v>0</v>
      </c>
      <c r="AW39" s="80">
        <f t="shared" si="50"/>
        <v>0</v>
      </c>
      <c r="AX39" s="80">
        <f t="shared" si="50"/>
        <v>0</v>
      </c>
      <c r="AY39" s="80">
        <f t="shared" si="50"/>
        <v>0</v>
      </c>
      <c r="AZ39" s="80">
        <f t="shared" si="50"/>
        <v>0</v>
      </c>
      <c r="BA39" s="80">
        <f t="shared" si="50"/>
        <v>0</v>
      </c>
      <c r="BB39" s="80">
        <f t="shared" si="50"/>
        <v>0</v>
      </c>
      <c r="BC39" s="80">
        <f t="shared" si="50"/>
        <v>0</v>
      </c>
      <c r="BD39" s="80">
        <f t="shared" si="50"/>
        <v>0</v>
      </c>
      <c r="BE39" s="80">
        <f t="shared" si="50"/>
        <v>0</v>
      </c>
      <c r="BF39" s="80">
        <f t="shared" si="50"/>
        <v>0</v>
      </c>
      <c r="BG39" s="80">
        <f t="shared" si="50"/>
        <v>0</v>
      </c>
      <c r="BH39" s="80">
        <f t="shared" si="50"/>
        <v>0</v>
      </c>
      <c r="BI39" s="80">
        <f t="shared" si="50"/>
        <v>0</v>
      </c>
      <c r="BJ39" s="80">
        <f t="shared" si="50"/>
        <v>0</v>
      </c>
      <c r="BK39" s="80">
        <f t="shared" si="50"/>
        <v>0</v>
      </c>
      <c r="BL39" s="80">
        <f t="shared" si="50"/>
        <v>0</v>
      </c>
      <c r="BM39" s="80">
        <f t="shared" si="50"/>
        <v>0</v>
      </c>
      <c r="BN39" s="80">
        <f t="shared" ref="BN39:DY39" si="51">_xlfn.SINGLE(COFINS)*SUM(BN44,BN47:BN48,BN50:BN52)</f>
        <v>0</v>
      </c>
      <c r="BO39" s="80">
        <f t="shared" si="51"/>
        <v>0</v>
      </c>
      <c r="BP39" s="80">
        <f t="shared" si="51"/>
        <v>0</v>
      </c>
      <c r="BQ39" s="80">
        <f t="shared" si="51"/>
        <v>0</v>
      </c>
      <c r="BR39" s="80">
        <f t="shared" si="51"/>
        <v>0</v>
      </c>
      <c r="BS39" s="80">
        <f t="shared" si="51"/>
        <v>0</v>
      </c>
      <c r="BT39" s="80">
        <f t="shared" si="51"/>
        <v>0</v>
      </c>
      <c r="BU39" s="80">
        <f t="shared" si="51"/>
        <v>0</v>
      </c>
      <c r="BV39" s="80">
        <f t="shared" si="51"/>
        <v>0</v>
      </c>
      <c r="BW39" s="80">
        <f t="shared" si="51"/>
        <v>0</v>
      </c>
      <c r="BX39" s="80">
        <f t="shared" si="51"/>
        <v>0</v>
      </c>
      <c r="BY39" s="80">
        <f t="shared" si="51"/>
        <v>0</v>
      </c>
      <c r="BZ39" s="80">
        <f t="shared" si="51"/>
        <v>0</v>
      </c>
      <c r="CA39" s="80">
        <f t="shared" si="51"/>
        <v>0</v>
      </c>
      <c r="CB39" s="80">
        <f t="shared" si="51"/>
        <v>0</v>
      </c>
      <c r="CC39" s="80">
        <f t="shared" si="51"/>
        <v>0</v>
      </c>
      <c r="CD39" s="80">
        <f t="shared" si="51"/>
        <v>0</v>
      </c>
      <c r="CE39" s="80">
        <f t="shared" si="51"/>
        <v>0</v>
      </c>
      <c r="CF39" s="80">
        <f t="shared" si="51"/>
        <v>0</v>
      </c>
      <c r="CG39" s="80">
        <f t="shared" si="51"/>
        <v>0</v>
      </c>
      <c r="CH39" s="80">
        <f t="shared" si="51"/>
        <v>0</v>
      </c>
      <c r="CI39" s="80">
        <f t="shared" si="51"/>
        <v>0</v>
      </c>
      <c r="CJ39" s="80">
        <f t="shared" si="51"/>
        <v>0</v>
      </c>
      <c r="CK39" s="80">
        <f t="shared" si="51"/>
        <v>0</v>
      </c>
      <c r="CL39" s="80">
        <f t="shared" si="51"/>
        <v>0</v>
      </c>
      <c r="CM39" s="80">
        <f t="shared" si="51"/>
        <v>0</v>
      </c>
      <c r="CN39" s="80">
        <f t="shared" si="51"/>
        <v>0</v>
      </c>
      <c r="CO39" s="80">
        <f t="shared" si="51"/>
        <v>0</v>
      </c>
      <c r="CP39" s="80">
        <f t="shared" si="51"/>
        <v>0</v>
      </c>
      <c r="CQ39" s="80">
        <f t="shared" si="51"/>
        <v>0</v>
      </c>
      <c r="CR39" s="80">
        <f t="shared" si="51"/>
        <v>0</v>
      </c>
      <c r="CS39" s="80">
        <f t="shared" si="51"/>
        <v>0</v>
      </c>
      <c r="CT39" s="80">
        <f t="shared" si="51"/>
        <v>0</v>
      </c>
      <c r="CU39" s="80">
        <f t="shared" si="51"/>
        <v>0</v>
      </c>
      <c r="CV39" s="80">
        <f t="shared" si="51"/>
        <v>0</v>
      </c>
      <c r="CW39" s="80">
        <f t="shared" si="51"/>
        <v>0</v>
      </c>
      <c r="CX39" s="80">
        <f t="shared" si="51"/>
        <v>0</v>
      </c>
      <c r="CY39" s="80">
        <f t="shared" si="51"/>
        <v>0</v>
      </c>
      <c r="CZ39" s="80">
        <f t="shared" si="51"/>
        <v>0</v>
      </c>
      <c r="DA39" s="80">
        <f t="shared" si="51"/>
        <v>0</v>
      </c>
      <c r="DB39" s="80">
        <f t="shared" si="51"/>
        <v>0</v>
      </c>
      <c r="DC39" s="80">
        <f t="shared" si="51"/>
        <v>0</v>
      </c>
      <c r="DD39" s="80">
        <f t="shared" si="51"/>
        <v>0</v>
      </c>
      <c r="DE39" s="80">
        <f t="shared" si="51"/>
        <v>0</v>
      </c>
      <c r="DF39" s="80">
        <f t="shared" si="51"/>
        <v>0</v>
      </c>
      <c r="DG39" s="80">
        <f t="shared" si="51"/>
        <v>0</v>
      </c>
      <c r="DH39" s="80">
        <f t="shared" si="51"/>
        <v>0</v>
      </c>
      <c r="DI39" s="80">
        <f t="shared" si="51"/>
        <v>0</v>
      </c>
      <c r="DJ39" s="80">
        <f t="shared" si="51"/>
        <v>0</v>
      </c>
      <c r="DK39" s="80">
        <f t="shared" si="51"/>
        <v>0</v>
      </c>
      <c r="DL39" s="80">
        <f t="shared" si="51"/>
        <v>0</v>
      </c>
      <c r="DM39" s="80">
        <f t="shared" si="51"/>
        <v>0</v>
      </c>
      <c r="DN39" s="80">
        <f t="shared" si="51"/>
        <v>0</v>
      </c>
      <c r="DO39" s="80">
        <f t="shared" si="51"/>
        <v>0</v>
      </c>
      <c r="DP39" s="80">
        <f t="shared" si="51"/>
        <v>0</v>
      </c>
      <c r="DQ39" s="80">
        <f t="shared" si="51"/>
        <v>0</v>
      </c>
      <c r="DR39" s="80">
        <f t="shared" si="51"/>
        <v>0</v>
      </c>
      <c r="DS39" s="80">
        <f t="shared" si="51"/>
        <v>0</v>
      </c>
      <c r="DT39" s="80">
        <f t="shared" si="51"/>
        <v>0</v>
      </c>
      <c r="DU39" s="80">
        <f t="shared" si="51"/>
        <v>0</v>
      </c>
      <c r="DV39" s="80">
        <f t="shared" si="51"/>
        <v>0</v>
      </c>
      <c r="DW39" s="80">
        <f t="shared" si="51"/>
        <v>0</v>
      </c>
      <c r="DX39" s="80">
        <f t="shared" si="51"/>
        <v>0</v>
      </c>
      <c r="DY39" s="80">
        <f t="shared" si="51"/>
        <v>0</v>
      </c>
      <c r="DZ39" s="80">
        <f t="shared" ref="DZ39:GK39" si="52">_xlfn.SINGLE(COFINS)*SUM(DZ44,DZ47:DZ48,DZ50:DZ52)</f>
        <v>0</v>
      </c>
      <c r="EA39" s="80">
        <f t="shared" si="52"/>
        <v>0</v>
      </c>
      <c r="EB39" s="80">
        <f t="shared" si="52"/>
        <v>0</v>
      </c>
      <c r="EC39" s="80">
        <f t="shared" si="52"/>
        <v>0</v>
      </c>
      <c r="ED39" s="80">
        <f t="shared" si="52"/>
        <v>0</v>
      </c>
      <c r="EE39" s="80">
        <f t="shared" si="52"/>
        <v>0</v>
      </c>
      <c r="EF39" s="80">
        <f t="shared" si="52"/>
        <v>0</v>
      </c>
      <c r="EG39" s="80">
        <f t="shared" si="52"/>
        <v>0</v>
      </c>
      <c r="EH39" s="80">
        <f t="shared" si="52"/>
        <v>0</v>
      </c>
      <c r="EI39" s="80">
        <f t="shared" si="52"/>
        <v>0</v>
      </c>
      <c r="EJ39" s="80">
        <f t="shared" si="52"/>
        <v>0</v>
      </c>
      <c r="EK39" s="80">
        <f t="shared" si="52"/>
        <v>0</v>
      </c>
      <c r="EL39" s="80">
        <f t="shared" si="52"/>
        <v>0</v>
      </c>
      <c r="EM39" s="80">
        <f t="shared" si="52"/>
        <v>0</v>
      </c>
      <c r="EN39" s="80">
        <f t="shared" si="52"/>
        <v>0</v>
      </c>
      <c r="EO39" s="80">
        <f t="shared" si="52"/>
        <v>0</v>
      </c>
      <c r="EP39" s="80">
        <f t="shared" si="52"/>
        <v>0</v>
      </c>
      <c r="EQ39" s="80">
        <f t="shared" si="52"/>
        <v>0</v>
      </c>
      <c r="ER39" s="80">
        <f t="shared" si="52"/>
        <v>0</v>
      </c>
      <c r="ES39" s="80">
        <f t="shared" si="52"/>
        <v>0</v>
      </c>
      <c r="ET39" s="80">
        <f t="shared" si="52"/>
        <v>0</v>
      </c>
      <c r="EU39" s="80">
        <f t="shared" si="52"/>
        <v>0</v>
      </c>
      <c r="EV39" s="80">
        <f t="shared" si="52"/>
        <v>0</v>
      </c>
      <c r="EW39" s="80">
        <f t="shared" si="52"/>
        <v>0</v>
      </c>
      <c r="EX39" s="80">
        <f t="shared" si="52"/>
        <v>0</v>
      </c>
      <c r="EY39" s="80">
        <f t="shared" si="52"/>
        <v>0</v>
      </c>
      <c r="EZ39" s="80">
        <f t="shared" si="52"/>
        <v>0</v>
      </c>
      <c r="FA39" s="80">
        <f t="shared" si="52"/>
        <v>0</v>
      </c>
      <c r="FB39" s="80">
        <f t="shared" si="52"/>
        <v>0</v>
      </c>
      <c r="FC39" s="80">
        <f t="shared" si="52"/>
        <v>0</v>
      </c>
      <c r="FD39" s="80">
        <f t="shared" si="52"/>
        <v>0</v>
      </c>
      <c r="FE39" s="80">
        <f t="shared" si="52"/>
        <v>0</v>
      </c>
      <c r="FF39" s="80">
        <f t="shared" si="52"/>
        <v>0</v>
      </c>
      <c r="FG39" s="80">
        <f t="shared" si="52"/>
        <v>0</v>
      </c>
      <c r="FH39" s="80">
        <f t="shared" si="52"/>
        <v>0</v>
      </c>
      <c r="FI39" s="80">
        <f t="shared" si="52"/>
        <v>0</v>
      </c>
      <c r="FJ39" s="80">
        <f t="shared" si="52"/>
        <v>0</v>
      </c>
      <c r="FK39" s="80">
        <f t="shared" si="52"/>
        <v>0</v>
      </c>
      <c r="FL39" s="80">
        <f t="shared" si="52"/>
        <v>0</v>
      </c>
      <c r="FM39" s="80">
        <f t="shared" si="52"/>
        <v>0</v>
      </c>
      <c r="FN39" s="80">
        <f t="shared" si="52"/>
        <v>0</v>
      </c>
      <c r="FO39" s="80">
        <f t="shared" si="52"/>
        <v>0</v>
      </c>
      <c r="FP39" s="80">
        <f t="shared" si="52"/>
        <v>0</v>
      </c>
      <c r="FQ39" s="80">
        <f t="shared" si="52"/>
        <v>0</v>
      </c>
      <c r="FR39" s="80">
        <f t="shared" si="52"/>
        <v>0</v>
      </c>
      <c r="FS39" s="80">
        <f t="shared" si="52"/>
        <v>0</v>
      </c>
      <c r="FT39" s="80">
        <f t="shared" si="52"/>
        <v>0</v>
      </c>
      <c r="FU39" s="80">
        <f t="shared" si="52"/>
        <v>0</v>
      </c>
      <c r="FV39" s="80">
        <f t="shared" si="52"/>
        <v>0</v>
      </c>
      <c r="FW39" s="80">
        <f t="shared" si="52"/>
        <v>0</v>
      </c>
      <c r="FX39" s="80">
        <f t="shared" si="52"/>
        <v>0</v>
      </c>
      <c r="FY39" s="80">
        <f t="shared" si="52"/>
        <v>0</v>
      </c>
      <c r="FZ39" s="80">
        <f t="shared" si="52"/>
        <v>0</v>
      </c>
      <c r="GA39" s="80">
        <f t="shared" si="52"/>
        <v>0</v>
      </c>
      <c r="GB39" s="80">
        <f t="shared" si="52"/>
        <v>0</v>
      </c>
      <c r="GC39" s="80">
        <f t="shared" si="52"/>
        <v>0</v>
      </c>
      <c r="GD39" s="80">
        <f t="shared" si="52"/>
        <v>0</v>
      </c>
      <c r="GE39" s="80">
        <f t="shared" si="52"/>
        <v>0</v>
      </c>
      <c r="GF39" s="80">
        <f t="shared" si="52"/>
        <v>0</v>
      </c>
      <c r="GG39" s="80">
        <f t="shared" si="52"/>
        <v>0</v>
      </c>
      <c r="GH39" s="80">
        <f t="shared" si="52"/>
        <v>0</v>
      </c>
      <c r="GI39" s="80">
        <f t="shared" si="52"/>
        <v>0</v>
      </c>
      <c r="GJ39" s="80">
        <f t="shared" si="52"/>
        <v>0</v>
      </c>
      <c r="GK39" s="80">
        <f t="shared" si="52"/>
        <v>0</v>
      </c>
      <c r="GL39" s="80">
        <f t="shared" ref="GL39:HI39" si="53">_xlfn.SINGLE(COFINS)*SUM(GL44,GL47:GL48,GL50:GL52)</f>
        <v>0</v>
      </c>
      <c r="GM39" s="80">
        <f t="shared" si="53"/>
        <v>0</v>
      </c>
      <c r="GN39" s="80">
        <f t="shared" si="53"/>
        <v>0</v>
      </c>
      <c r="GO39" s="80">
        <f t="shared" si="53"/>
        <v>0</v>
      </c>
      <c r="GP39" s="80">
        <f t="shared" si="53"/>
        <v>0</v>
      </c>
      <c r="GQ39" s="80">
        <f t="shared" si="53"/>
        <v>0</v>
      </c>
      <c r="GR39" s="80">
        <f t="shared" si="53"/>
        <v>0</v>
      </c>
      <c r="GS39" s="80">
        <f t="shared" si="53"/>
        <v>0</v>
      </c>
      <c r="GT39" s="80">
        <f t="shared" si="53"/>
        <v>0</v>
      </c>
      <c r="GU39" s="80">
        <f t="shared" si="53"/>
        <v>0</v>
      </c>
      <c r="GV39" s="80">
        <f t="shared" si="53"/>
        <v>0</v>
      </c>
      <c r="GW39" s="80">
        <f t="shared" si="53"/>
        <v>0</v>
      </c>
      <c r="GX39" s="80">
        <f t="shared" si="53"/>
        <v>0</v>
      </c>
      <c r="GY39" s="80">
        <f t="shared" si="53"/>
        <v>0</v>
      </c>
      <c r="GZ39" s="80">
        <f t="shared" si="53"/>
        <v>0</v>
      </c>
      <c r="HA39" s="80">
        <f t="shared" si="53"/>
        <v>0</v>
      </c>
      <c r="HB39" s="80">
        <f t="shared" si="53"/>
        <v>0</v>
      </c>
      <c r="HC39" s="80">
        <f t="shared" si="53"/>
        <v>0</v>
      </c>
      <c r="HD39" s="80">
        <f t="shared" si="53"/>
        <v>0</v>
      </c>
      <c r="HE39" s="80">
        <f t="shared" si="53"/>
        <v>0</v>
      </c>
      <c r="HF39" s="80">
        <f t="shared" si="53"/>
        <v>0</v>
      </c>
      <c r="HG39" s="80">
        <f t="shared" si="53"/>
        <v>0</v>
      </c>
      <c r="HH39" s="80">
        <f t="shared" si="53"/>
        <v>0</v>
      </c>
      <c r="HI39" s="80">
        <f t="shared" si="53"/>
        <v>0</v>
      </c>
    </row>
    <row r="41" spans="1:217" s="22" customFormat="1" x14ac:dyDescent="0.2">
      <c r="A41" s="34" t="s">
        <v>90</v>
      </c>
      <c r="B41" s="83">
        <f t="shared" ref="B41:BM41" si="54">B12-B34</f>
        <v>0</v>
      </c>
      <c r="C41" s="83">
        <f t="shared" si="54"/>
        <v>0</v>
      </c>
      <c r="D41" s="83">
        <f t="shared" si="54"/>
        <v>0</v>
      </c>
      <c r="E41" s="83">
        <f t="shared" si="54"/>
        <v>0</v>
      </c>
      <c r="F41" s="83">
        <f t="shared" si="54"/>
        <v>0</v>
      </c>
      <c r="G41" s="83">
        <f t="shared" si="54"/>
        <v>0</v>
      </c>
      <c r="H41" s="83">
        <f t="shared" si="54"/>
        <v>0</v>
      </c>
      <c r="I41" s="83">
        <f t="shared" si="54"/>
        <v>0</v>
      </c>
      <c r="J41" s="83">
        <f t="shared" si="54"/>
        <v>0</v>
      </c>
      <c r="K41" s="83">
        <f t="shared" si="54"/>
        <v>0</v>
      </c>
      <c r="L41" s="83">
        <f t="shared" si="54"/>
        <v>0</v>
      </c>
      <c r="M41" s="83">
        <f t="shared" si="54"/>
        <v>0</v>
      </c>
      <c r="N41" s="83">
        <f t="shared" si="54"/>
        <v>0</v>
      </c>
      <c r="O41" s="83">
        <f t="shared" si="54"/>
        <v>0</v>
      </c>
      <c r="P41" s="83">
        <f t="shared" si="54"/>
        <v>0</v>
      </c>
      <c r="Q41" s="83">
        <f t="shared" si="54"/>
        <v>0</v>
      </c>
      <c r="R41" s="83">
        <f t="shared" si="54"/>
        <v>0</v>
      </c>
      <c r="S41" s="83">
        <f t="shared" si="54"/>
        <v>0</v>
      </c>
      <c r="T41" s="83" t="e">
        <f t="shared" si="54"/>
        <v>#NAME?</v>
      </c>
      <c r="U41" s="83" t="e">
        <f t="shared" si="54"/>
        <v>#NAME?</v>
      </c>
      <c r="V41" s="83" t="e">
        <f t="shared" si="54"/>
        <v>#NAME?</v>
      </c>
      <c r="W41" s="83" t="e">
        <f t="shared" si="54"/>
        <v>#NAME?</v>
      </c>
      <c r="X41" s="83" t="e">
        <f t="shared" si="54"/>
        <v>#NAME?</v>
      </c>
      <c r="Y41" s="83" t="e">
        <f t="shared" si="54"/>
        <v>#NAME?</v>
      </c>
      <c r="Z41" s="83" t="e">
        <f t="shared" si="54"/>
        <v>#NAME?</v>
      </c>
      <c r="AA41" s="83" t="e">
        <f t="shared" si="54"/>
        <v>#NAME?</v>
      </c>
      <c r="AB41" s="83" t="e">
        <f t="shared" si="54"/>
        <v>#NAME?</v>
      </c>
      <c r="AC41" s="83" t="e">
        <f t="shared" si="54"/>
        <v>#NAME?</v>
      </c>
      <c r="AD41" s="83" t="e">
        <f t="shared" si="54"/>
        <v>#NAME?</v>
      </c>
      <c r="AE41" s="83" t="e">
        <f t="shared" si="54"/>
        <v>#NAME?</v>
      </c>
      <c r="AF41" s="83" t="e">
        <f t="shared" si="54"/>
        <v>#NAME?</v>
      </c>
      <c r="AG41" s="83" t="e">
        <f t="shared" si="54"/>
        <v>#NAME?</v>
      </c>
      <c r="AH41" s="83" t="e">
        <f t="shared" si="54"/>
        <v>#NAME?</v>
      </c>
      <c r="AI41" s="83" t="e">
        <f t="shared" si="54"/>
        <v>#NAME?</v>
      </c>
      <c r="AJ41" s="83" t="e">
        <f t="shared" si="54"/>
        <v>#NAME?</v>
      </c>
      <c r="AK41" s="83" t="e">
        <f t="shared" si="54"/>
        <v>#NAME?</v>
      </c>
      <c r="AL41" s="83" t="e">
        <f t="shared" si="54"/>
        <v>#NAME?</v>
      </c>
      <c r="AM41" s="83" t="e">
        <f t="shared" si="54"/>
        <v>#NAME?</v>
      </c>
      <c r="AN41" s="83" t="e">
        <f t="shared" si="54"/>
        <v>#NAME?</v>
      </c>
      <c r="AO41" s="83" t="e">
        <f t="shared" si="54"/>
        <v>#NAME?</v>
      </c>
      <c r="AP41" s="83" t="e">
        <f t="shared" si="54"/>
        <v>#NAME?</v>
      </c>
      <c r="AQ41" s="83" t="e">
        <f t="shared" si="54"/>
        <v>#NAME?</v>
      </c>
      <c r="AR41" s="83" t="e">
        <f t="shared" si="54"/>
        <v>#NAME?</v>
      </c>
      <c r="AS41" s="83" t="e">
        <f t="shared" si="54"/>
        <v>#NAME?</v>
      </c>
      <c r="AT41" s="83" t="e">
        <f t="shared" si="54"/>
        <v>#NAME?</v>
      </c>
      <c r="AU41" s="83" t="e">
        <f t="shared" si="54"/>
        <v>#NAME?</v>
      </c>
      <c r="AV41" s="83" t="e">
        <f t="shared" si="54"/>
        <v>#NAME?</v>
      </c>
      <c r="AW41" s="83" t="e">
        <f t="shared" si="54"/>
        <v>#NAME?</v>
      </c>
      <c r="AX41" s="83" t="e">
        <f t="shared" si="54"/>
        <v>#NAME?</v>
      </c>
      <c r="AY41" s="83" t="e">
        <f t="shared" si="54"/>
        <v>#NAME?</v>
      </c>
      <c r="AZ41" s="83" t="e">
        <f t="shared" si="54"/>
        <v>#NAME?</v>
      </c>
      <c r="BA41" s="83" t="e">
        <f t="shared" si="54"/>
        <v>#NAME?</v>
      </c>
      <c r="BB41" s="83" t="e">
        <f t="shared" si="54"/>
        <v>#NAME?</v>
      </c>
      <c r="BC41" s="83" t="e">
        <f t="shared" si="54"/>
        <v>#NAME?</v>
      </c>
      <c r="BD41" s="83" t="e">
        <f t="shared" si="54"/>
        <v>#NAME?</v>
      </c>
      <c r="BE41" s="83" t="e">
        <f t="shared" si="54"/>
        <v>#NAME?</v>
      </c>
      <c r="BF41" s="83" t="e">
        <f t="shared" si="54"/>
        <v>#NAME?</v>
      </c>
      <c r="BG41" s="83" t="e">
        <f t="shared" si="54"/>
        <v>#NAME?</v>
      </c>
      <c r="BH41" s="83" t="e">
        <f t="shared" si="54"/>
        <v>#NAME?</v>
      </c>
      <c r="BI41" s="83" t="e">
        <f t="shared" si="54"/>
        <v>#NAME?</v>
      </c>
      <c r="BJ41" s="83" t="e">
        <f t="shared" si="54"/>
        <v>#NAME?</v>
      </c>
      <c r="BK41" s="83" t="e">
        <f t="shared" si="54"/>
        <v>#NAME?</v>
      </c>
      <c r="BL41" s="83" t="e">
        <f t="shared" si="54"/>
        <v>#NAME?</v>
      </c>
      <c r="BM41" s="83" t="e">
        <f t="shared" si="54"/>
        <v>#NAME?</v>
      </c>
      <c r="BN41" s="83" t="e">
        <f t="shared" ref="BN41:DY41" si="55">BN12-BN34</f>
        <v>#NAME?</v>
      </c>
      <c r="BO41" s="83" t="e">
        <f t="shared" si="55"/>
        <v>#NAME?</v>
      </c>
      <c r="BP41" s="83" t="e">
        <f t="shared" si="55"/>
        <v>#NAME?</v>
      </c>
      <c r="BQ41" s="83" t="e">
        <f t="shared" si="55"/>
        <v>#NAME?</v>
      </c>
      <c r="BR41" s="83" t="e">
        <f t="shared" si="55"/>
        <v>#NAME?</v>
      </c>
      <c r="BS41" s="83" t="e">
        <f t="shared" si="55"/>
        <v>#NAME?</v>
      </c>
      <c r="BT41" s="83" t="e">
        <f t="shared" si="55"/>
        <v>#NAME?</v>
      </c>
      <c r="BU41" s="83" t="e">
        <f t="shared" si="55"/>
        <v>#NAME?</v>
      </c>
      <c r="BV41" s="83" t="e">
        <f t="shared" si="55"/>
        <v>#NAME?</v>
      </c>
      <c r="BW41" s="83" t="e">
        <f t="shared" si="55"/>
        <v>#NAME?</v>
      </c>
      <c r="BX41" s="83" t="e">
        <f t="shared" si="55"/>
        <v>#NAME?</v>
      </c>
      <c r="BY41" s="83" t="e">
        <f t="shared" si="55"/>
        <v>#NAME?</v>
      </c>
      <c r="BZ41" s="83" t="e">
        <f t="shared" si="55"/>
        <v>#NAME?</v>
      </c>
      <c r="CA41" s="83" t="e">
        <f t="shared" si="55"/>
        <v>#NAME?</v>
      </c>
      <c r="CB41" s="83" t="e">
        <f t="shared" si="55"/>
        <v>#NAME?</v>
      </c>
      <c r="CC41" s="83" t="e">
        <f t="shared" si="55"/>
        <v>#NAME?</v>
      </c>
      <c r="CD41" s="83" t="e">
        <f t="shared" si="55"/>
        <v>#NAME?</v>
      </c>
      <c r="CE41" s="83" t="e">
        <f t="shared" si="55"/>
        <v>#NAME?</v>
      </c>
      <c r="CF41" s="83" t="e">
        <f t="shared" si="55"/>
        <v>#NAME?</v>
      </c>
      <c r="CG41" s="83" t="e">
        <f t="shared" si="55"/>
        <v>#NAME?</v>
      </c>
      <c r="CH41" s="83" t="e">
        <f t="shared" si="55"/>
        <v>#NAME?</v>
      </c>
      <c r="CI41" s="83" t="e">
        <f t="shared" si="55"/>
        <v>#NAME?</v>
      </c>
      <c r="CJ41" s="83" t="e">
        <f t="shared" si="55"/>
        <v>#NAME?</v>
      </c>
      <c r="CK41" s="83" t="e">
        <f t="shared" si="55"/>
        <v>#NAME?</v>
      </c>
      <c r="CL41" s="83" t="e">
        <f t="shared" si="55"/>
        <v>#NAME?</v>
      </c>
      <c r="CM41" s="83" t="e">
        <f t="shared" si="55"/>
        <v>#NAME?</v>
      </c>
      <c r="CN41" s="83" t="e">
        <f t="shared" si="55"/>
        <v>#NAME?</v>
      </c>
      <c r="CO41" s="83" t="e">
        <f t="shared" si="55"/>
        <v>#NAME?</v>
      </c>
      <c r="CP41" s="83" t="e">
        <f t="shared" si="55"/>
        <v>#NAME?</v>
      </c>
      <c r="CQ41" s="83" t="e">
        <f t="shared" si="55"/>
        <v>#NAME?</v>
      </c>
      <c r="CR41" s="83" t="e">
        <f t="shared" si="55"/>
        <v>#NAME?</v>
      </c>
      <c r="CS41" s="83" t="e">
        <f t="shared" si="55"/>
        <v>#NAME?</v>
      </c>
      <c r="CT41" s="83" t="e">
        <f t="shared" si="55"/>
        <v>#NAME?</v>
      </c>
      <c r="CU41" s="83" t="e">
        <f t="shared" si="55"/>
        <v>#NAME?</v>
      </c>
      <c r="CV41" s="83" t="e">
        <f t="shared" si="55"/>
        <v>#NAME?</v>
      </c>
      <c r="CW41" s="83" t="e">
        <f t="shared" si="55"/>
        <v>#NAME?</v>
      </c>
      <c r="CX41" s="83" t="e">
        <f t="shared" si="55"/>
        <v>#NAME?</v>
      </c>
      <c r="CY41" s="83" t="e">
        <f t="shared" si="55"/>
        <v>#NAME?</v>
      </c>
      <c r="CZ41" s="83" t="e">
        <f t="shared" si="55"/>
        <v>#NAME?</v>
      </c>
      <c r="DA41" s="83" t="e">
        <f t="shared" si="55"/>
        <v>#NAME?</v>
      </c>
      <c r="DB41" s="83" t="e">
        <f t="shared" si="55"/>
        <v>#NAME?</v>
      </c>
      <c r="DC41" s="83" t="e">
        <f t="shared" si="55"/>
        <v>#NAME?</v>
      </c>
      <c r="DD41" s="83" t="e">
        <f t="shared" si="55"/>
        <v>#NAME?</v>
      </c>
      <c r="DE41" s="83" t="e">
        <f t="shared" si="55"/>
        <v>#NAME?</v>
      </c>
      <c r="DF41" s="83" t="e">
        <f t="shared" si="55"/>
        <v>#NAME?</v>
      </c>
      <c r="DG41" s="83" t="e">
        <f t="shared" si="55"/>
        <v>#NAME?</v>
      </c>
      <c r="DH41" s="83" t="e">
        <f t="shared" si="55"/>
        <v>#NAME?</v>
      </c>
      <c r="DI41" s="83" t="e">
        <f t="shared" si="55"/>
        <v>#NAME?</v>
      </c>
      <c r="DJ41" s="83" t="e">
        <f t="shared" si="55"/>
        <v>#NAME?</v>
      </c>
      <c r="DK41" s="83" t="e">
        <f t="shared" si="55"/>
        <v>#NAME?</v>
      </c>
      <c r="DL41" s="83" t="e">
        <f t="shared" si="55"/>
        <v>#NAME?</v>
      </c>
      <c r="DM41" s="83" t="e">
        <f t="shared" si="55"/>
        <v>#NAME?</v>
      </c>
      <c r="DN41" s="83" t="e">
        <f t="shared" si="55"/>
        <v>#NAME?</v>
      </c>
      <c r="DO41" s="83" t="e">
        <f t="shared" si="55"/>
        <v>#NAME?</v>
      </c>
      <c r="DP41" s="83" t="e">
        <f t="shared" si="55"/>
        <v>#NAME?</v>
      </c>
      <c r="DQ41" s="83" t="e">
        <f t="shared" si="55"/>
        <v>#NAME?</v>
      </c>
      <c r="DR41" s="83" t="e">
        <f t="shared" si="55"/>
        <v>#NAME?</v>
      </c>
      <c r="DS41" s="83" t="e">
        <f t="shared" si="55"/>
        <v>#NAME?</v>
      </c>
      <c r="DT41" s="83" t="e">
        <f t="shared" si="55"/>
        <v>#NAME?</v>
      </c>
      <c r="DU41" s="83" t="e">
        <f t="shared" si="55"/>
        <v>#NAME?</v>
      </c>
      <c r="DV41" s="83" t="e">
        <f t="shared" si="55"/>
        <v>#NAME?</v>
      </c>
      <c r="DW41" s="83" t="e">
        <f t="shared" si="55"/>
        <v>#NAME?</v>
      </c>
      <c r="DX41" s="83" t="e">
        <f t="shared" si="55"/>
        <v>#NAME?</v>
      </c>
      <c r="DY41" s="83" t="e">
        <f t="shared" si="55"/>
        <v>#NAME?</v>
      </c>
      <c r="DZ41" s="83" t="e">
        <f t="shared" ref="DZ41:GK41" si="56">DZ12-DZ34</f>
        <v>#NAME?</v>
      </c>
      <c r="EA41" s="83" t="e">
        <f t="shared" si="56"/>
        <v>#NAME?</v>
      </c>
      <c r="EB41" s="83" t="e">
        <f t="shared" si="56"/>
        <v>#NAME?</v>
      </c>
      <c r="EC41" s="83" t="e">
        <f t="shared" si="56"/>
        <v>#NAME?</v>
      </c>
      <c r="ED41" s="83" t="e">
        <f t="shared" si="56"/>
        <v>#NAME?</v>
      </c>
      <c r="EE41" s="83" t="e">
        <f t="shared" si="56"/>
        <v>#NAME?</v>
      </c>
      <c r="EF41" s="83" t="e">
        <f t="shared" si="56"/>
        <v>#NAME?</v>
      </c>
      <c r="EG41" s="83" t="e">
        <f t="shared" si="56"/>
        <v>#NAME?</v>
      </c>
      <c r="EH41" s="83" t="e">
        <f t="shared" si="56"/>
        <v>#NAME?</v>
      </c>
      <c r="EI41" s="83" t="e">
        <f t="shared" si="56"/>
        <v>#NAME?</v>
      </c>
      <c r="EJ41" s="83" t="e">
        <f t="shared" si="56"/>
        <v>#NAME?</v>
      </c>
      <c r="EK41" s="83" t="e">
        <f t="shared" si="56"/>
        <v>#NAME?</v>
      </c>
      <c r="EL41" s="83" t="e">
        <f t="shared" si="56"/>
        <v>#NAME?</v>
      </c>
      <c r="EM41" s="83" t="e">
        <f t="shared" si="56"/>
        <v>#NAME?</v>
      </c>
      <c r="EN41" s="83" t="e">
        <f t="shared" si="56"/>
        <v>#NAME?</v>
      </c>
      <c r="EO41" s="83" t="e">
        <f t="shared" si="56"/>
        <v>#NAME?</v>
      </c>
      <c r="EP41" s="83" t="e">
        <f t="shared" si="56"/>
        <v>#NAME?</v>
      </c>
      <c r="EQ41" s="83" t="e">
        <f t="shared" si="56"/>
        <v>#NAME?</v>
      </c>
      <c r="ER41" s="83" t="e">
        <f t="shared" si="56"/>
        <v>#NAME?</v>
      </c>
      <c r="ES41" s="83" t="e">
        <f t="shared" si="56"/>
        <v>#NAME?</v>
      </c>
      <c r="ET41" s="83" t="e">
        <f t="shared" si="56"/>
        <v>#NAME?</v>
      </c>
      <c r="EU41" s="83" t="e">
        <f t="shared" si="56"/>
        <v>#NAME?</v>
      </c>
      <c r="EV41" s="83" t="e">
        <f t="shared" si="56"/>
        <v>#NAME?</v>
      </c>
      <c r="EW41" s="83" t="e">
        <f t="shared" si="56"/>
        <v>#NAME?</v>
      </c>
      <c r="EX41" s="83" t="e">
        <f t="shared" si="56"/>
        <v>#NAME?</v>
      </c>
      <c r="EY41" s="83" t="e">
        <f t="shared" si="56"/>
        <v>#NAME?</v>
      </c>
      <c r="EZ41" s="83" t="e">
        <f t="shared" si="56"/>
        <v>#NAME?</v>
      </c>
      <c r="FA41" s="83" t="e">
        <f t="shared" si="56"/>
        <v>#NAME?</v>
      </c>
      <c r="FB41" s="83" t="e">
        <f t="shared" si="56"/>
        <v>#NAME?</v>
      </c>
      <c r="FC41" s="83" t="e">
        <f t="shared" si="56"/>
        <v>#NAME?</v>
      </c>
      <c r="FD41" s="83" t="e">
        <f t="shared" si="56"/>
        <v>#NAME?</v>
      </c>
      <c r="FE41" s="83" t="e">
        <f t="shared" si="56"/>
        <v>#NAME?</v>
      </c>
      <c r="FF41" s="83" t="e">
        <f t="shared" si="56"/>
        <v>#NAME?</v>
      </c>
      <c r="FG41" s="83" t="e">
        <f t="shared" si="56"/>
        <v>#NAME?</v>
      </c>
      <c r="FH41" s="83" t="e">
        <f t="shared" si="56"/>
        <v>#NAME?</v>
      </c>
      <c r="FI41" s="83" t="e">
        <f t="shared" si="56"/>
        <v>#NAME?</v>
      </c>
      <c r="FJ41" s="83" t="e">
        <f t="shared" si="56"/>
        <v>#NAME?</v>
      </c>
      <c r="FK41" s="83" t="e">
        <f t="shared" si="56"/>
        <v>#NAME?</v>
      </c>
      <c r="FL41" s="83" t="e">
        <f t="shared" si="56"/>
        <v>#NAME?</v>
      </c>
      <c r="FM41" s="83" t="e">
        <f t="shared" si="56"/>
        <v>#NAME?</v>
      </c>
      <c r="FN41" s="83" t="e">
        <f t="shared" si="56"/>
        <v>#NAME?</v>
      </c>
      <c r="FO41" s="83" t="e">
        <f t="shared" si="56"/>
        <v>#NAME?</v>
      </c>
      <c r="FP41" s="83" t="e">
        <f t="shared" si="56"/>
        <v>#NAME?</v>
      </c>
      <c r="FQ41" s="83" t="e">
        <f t="shared" si="56"/>
        <v>#NAME?</v>
      </c>
      <c r="FR41" s="83" t="e">
        <f t="shared" si="56"/>
        <v>#NAME?</v>
      </c>
      <c r="FS41" s="83" t="e">
        <f t="shared" si="56"/>
        <v>#NAME?</v>
      </c>
      <c r="FT41" s="83" t="e">
        <f t="shared" si="56"/>
        <v>#NAME?</v>
      </c>
      <c r="FU41" s="83" t="e">
        <f t="shared" si="56"/>
        <v>#NAME?</v>
      </c>
      <c r="FV41" s="83" t="e">
        <f t="shared" si="56"/>
        <v>#NAME?</v>
      </c>
      <c r="FW41" s="83" t="e">
        <f t="shared" si="56"/>
        <v>#NAME?</v>
      </c>
      <c r="FX41" s="83" t="e">
        <f t="shared" si="56"/>
        <v>#NAME?</v>
      </c>
      <c r="FY41" s="83" t="e">
        <f t="shared" si="56"/>
        <v>#NAME?</v>
      </c>
      <c r="FZ41" s="83" t="e">
        <f t="shared" si="56"/>
        <v>#NAME?</v>
      </c>
      <c r="GA41" s="83" t="e">
        <f t="shared" si="56"/>
        <v>#NAME?</v>
      </c>
      <c r="GB41" s="83" t="e">
        <f t="shared" si="56"/>
        <v>#NAME?</v>
      </c>
      <c r="GC41" s="83" t="e">
        <f t="shared" si="56"/>
        <v>#NAME?</v>
      </c>
      <c r="GD41" s="83" t="e">
        <f t="shared" si="56"/>
        <v>#NAME?</v>
      </c>
      <c r="GE41" s="83" t="e">
        <f t="shared" si="56"/>
        <v>#NAME?</v>
      </c>
      <c r="GF41" s="83" t="e">
        <f t="shared" si="56"/>
        <v>#NAME?</v>
      </c>
      <c r="GG41" s="83" t="e">
        <f t="shared" si="56"/>
        <v>#NAME?</v>
      </c>
      <c r="GH41" s="83" t="e">
        <f t="shared" si="56"/>
        <v>#NAME?</v>
      </c>
      <c r="GI41" s="83" t="e">
        <f t="shared" si="56"/>
        <v>#NAME?</v>
      </c>
      <c r="GJ41" s="83" t="e">
        <f t="shared" si="56"/>
        <v>#NAME?</v>
      </c>
      <c r="GK41" s="83" t="e">
        <f t="shared" si="56"/>
        <v>#NAME?</v>
      </c>
      <c r="GL41" s="83" t="e">
        <f t="shared" ref="GL41:HI41" si="57">GL12-GL34</f>
        <v>#NAME?</v>
      </c>
      <c r="GM41" s="83" t="e">
        <f t="shared" si="57"/>
        <v>#NAME?</v>
      </c>
      <c r="GN41" s="83" t="e">
        <f t="shared" si="57"/>
        <v>#NAME?</v>
      </c>
      <c r="GO41" s="83" t="e">
        <f t="shared" si="57"/>
        <v>#NAME?</v>
      </c>
      <c r="GP41" s="83" t="e">
        <f t="shared" si="57"/>
        <v>#NAME?</v>
      </c>
      <c r="GQ41" s="83" t="e">
        <f t="shared" si="57"/>
        <v>#NAME?</v>
      </c>
      <c r="GR41" s="83" t="e">
        <f t="shared" si="57"/>
        <v>#NAME?</v>
      </c>
      <c r="GS41" s="83" t="e">
        <f t="shared" si="57"/>
        <v>#NAME?</v>
      </c>
      <c r="GT41" s="83" t="e">
        <f t="shared" si="57"/>
        <v>#NAME?</v>
      </c>
      <c r="GU41" s="83" t="e">
        <f t="shared" si="57"/>
        <v>#NAME?</v>
      </c>
      <c r="GV41" s="83" t="e">
        <f t="shared" si="57"/>
        <v>#NAME?</v>
      </c>
      <c r="GW41" s="83" t="e">
        <f t="shared" si="57"/>
        <v>#NAME?</v>
      </c>
      <c r="GX41" s="83" t="e">
        <f t="shared" si="57"/>
        <v>#NAME?</v>
      </c>
      <c r="GY41" s="83" t="e">
        <f t="shared" si="57"/>
        <v>#NAME?</v>
      </c>
      <c r="GZ41" s="83" t="e">
        <f t="shared" si="57"/>
        <v>#NAME?</v>
      </c>
      <c r="HA41" s="83" t="e">
        <f t="shared" si="57"/>
        <v>#NAME?</v>
      </c>
      <c r="HB41" s="83" t="e">
        <f t="shared" si="57"/>
        <v>#NAME?</v>
      </c>
      <c r="HC41" s="83" t="e">
        <f t="shared" si="57"/>
        <v>#NAME?</v>
      </c>
      <c r="HD41" s="83" t="e">
        <f t="shared" si="57"/>
        <v>#NAME?</v>
      </c>
      <c r="HE41" s="83" t="e">
        <f t="shared" si="57"/>
        <v>#NAME?</v>
      </c>
      <c r="HF41" s="83" t="e">
        <f t="shared" si="57"/>
        <v>#NAME?</v>
      </c>
      <c r="HG41" s="83" t="e">
        <f t="shared" si="57"/>
        <v>#NAME?</v>
      </c>
      <c r="HH41" s="83" t="e">
        <f t="shared" si="57"/>
        <v>#NAME?</v>
      </c>
      <c r="HI41" s="83" t="e">
        <f t="shared" si="57"/>
        <v>#NAME?</v>
      </c>
    </row>
    <row r="43" spans="1:217" s="22" customFormat="1" x14ac:dyDescent="0.2">
      <c r="A43" s="34" t="s">
        <v>91</v>
      </c>
      <c r="B43" s="83">
        <f t="shared" ref="B43:BM43" si="58">SUM(B44:B52)</f>
        <v>0</v>
      </c>
      <c r="C43" s="83">
        <f t="shared" si="58"/>
        <v>0</v>
      </c>
      <c r="D43" s="83">
        <f t="shared" si="58"/>
        <v>0</v>
      </c>
      <c r="E43" s="83">
        <f t="shared" si="58"/>
        <v>0</v>
      </c>
      <c r="F43" s="83">
        <f t="shared" si="58"/>
        <v>0</v>
      </c>
      <c r="G43" s="83">
        <f t="shared" si="58"/>
        <v>0</v>
      </c>
      <c r="H43" s="83">
        <f t="shared" si="58"/>
        <v>0</v>
      </c>
      <c r="I43" s="83">
        <f t="shared" si="58"/>
        <v>0</v>
      </c>
      <c r="J43" s="83">
        <f t="shared" si="58"/>
        <v>0</v>
      </c>
      <c r="K43" s="83">
        <f t="shared" si="58"/>
        <v>0</v>
      </c>
      <c r="L43" s="83">
        <f t="shared" si="58"/>
        <v>0</v>
      </c>
      <c r="M43" s="83">
        <f t="shared" si="58"/>
        <v>0</v>
      </c>
      <c r="N43" s="83">
        <f t="shared" si="58"/>
        <v>0</v>
      </c>
      <c r="O43" s="83">
        <f t="shared" si="58"/>
        <v>0</v>
      </c>
      <c r="P43" s="83">
        <f t="shared" si="58"/>
        <v>0</v>
      </c>
      <c r="Q43" s="83">
        <f t="shared" si="58"/>
        <v>0</v>
      </c>
      <c r="R43" s="83">
        <f t="shared" si="58"/>
        <v>0</v>
      </c>
      <c r="S43" s="83">
        <f t="shared" si="58"/>
        <v>0</v>
      </c>
      <c r="T43" s="83">
        <f t="shared" si="58"/>
        <v>0</v>
      </c>
      <c r="U43" s="83">
        <f t="shared" si="58"/>
        <v>0</v>
      </c>
      <c r="V43" s="83">
        <f t="shared" si="58"/>
        <v>0</v>
      </c>
      <c r="W43" s="83">
        <f t="shared" si="58"/>
        <v>0</v>
      </c>
      <c r="X43" s="83">
        <f t="shared" si="58"/>
        <v>0</v>
      </c>
      <c r="Y43" s="83">
        <f t="shared" si="58"/>
        <v>0</v>
      </c>
      <c r="Z43" s="83">
        <f t="shared" si="58"/>
        <v>0</v>
      </c>
      <c r="AA43" s="83">
        <f t="shared" si="58"/>
        <v>0</v>
      </c>
      <c r="AB43" s="83">
        <f t="shared" si="58"/>
        <v>0</v>
      </c>
      <c r="AC43" s="83">
        <f t="shared" si="58"/>
        <v>0</v>
      </c>
      <c r="AD43" s="83">
        <f t="shared" si="58"/>
        <v>0</v>
      </c>
      <c r="AE43" s="83">
        <f t="shared" si="58"/>
        <v>0</v>
      </c>
      <c r="AF43" s="83">
        <f t="shared" si="58"/>
        <v>0</v>
      </c>
      <c r="AG43" s="83">
        <f t="shared" si="58"/>
        <v>0</v>
      </c>
      <c r="AH43" s="83">
        <f t="shared" si="58"/>
        <v>0</v>
      </c>
      <c r="AI43" s="83">
        <f t="shared" si="58"/>
        <v>0</v>
      </c>
      <c r="AJ43" s="83">
        <f t="shared" si="58"/>
        <v>0</v>
      </c>
      <c r="AK43" s="83">
        <f t="shared" si="58"/>
        <v>0</v>
      </c>
      <c r="AL43" s="83">
        <f t="shared" si="58"/>
        <v>0</v>
      </c>
      <c r="AM43" s="83">
        <f t="shared" si="58"/>
        <v>0</v>
      </c>
      <c r="AN43" s="83">
        <f t="shared" si="58"/>
        <v>0</v>
      </c>
      <c r="AO43" s="83">
        <f t="shared" si="58"/>
        <v>0</v>
      </c>
      <c r="AP43" s="83">
        <f t="shared" si="58"/>
        <v>0</v>
      </c>
      <c r="AQ43" s="83">
        <f t="shared" si="58"/>
        <v>0</v>
      </c>
      <c r="AR43" s="83">
        <f t="shared" si="58"/>
        <v>0</v>
      </c>
      <c r="AS43" s="83">
        <f t="shared" si="58"/>
        <v>0</v>
      </c>
      <c r="AT43" s="83">
        <f t="shared" si="58"/>
        <v>0</v>
      </c>
      <c r="AU43" s="83">
        <f t="shared" si="58"/>
        <v>0</v>
      </c>
      <c r="AV43" s="83">
        <f t="shared" si="58"/>
        <v>0</v>
      </c>
      <c r="AW43" s="83">
        <f t="shared" si="58"/>
        <v>0</v>
      </c>
      <c r="AX43" s="83">
        <f t="shared" si="58"/>
        <v>0</v>
      </c>
      <c r="AY43" s="83">
        <f t="shared" si="58"/>
        <v>0</v>
      </c>
      <c r="AZ43" s="83">
        <f t="shared" si="58"/>
        <v>0</v>
      </c>
      <c r="BA43" s="83">
        <f t="shared" si="58"/>
        <v>0</v>
      </c>
      <c r="BB43" s="83">
        <f t="shared" si="58"/>
        <v>0</v>
      </c>
      <c r="BC43" s="83">
        <f t="shared" si="58"/>
        <v>0</v>
      </c>
      <c r="BD43" s="83">
        <f t="shared" si="58"/>
        <v>0</v>
      </c>
      <c r="BE43" s="83">
        <f t="shared" si="58"/>
        <v>0</v>
      </c>
      <c r="BF43" s="83">
        <f t="shared" si="58"/>
        <v>0</v>
      </c>
      <c r="BG43" s="83">
        <f t="shared" si="58"/>
        <v>0</v>
      </c>
      <c r="BH43" s="83">
        <f t="shared" si="58"/>
        <v>0</v>
      </c>
      <c r="BI43" s="83">
        <f t="shared" si="58"/>
        <v>0</v>
      </c>
      <c r="BJ43" s="83">
        <f t="shared" si="58"/>
        <v>0</v>
      </c>
      <c r="BK43" s="83">
        <f t="shared" si="58"/>
        <v>0</v>
      </c>
      <c r="BL43" s="83">
        <f t="shared" si="58"/>
        <v>0</v>
      </c>
      <c r="BM43" s="83">
        <f t="shared" si="58"/>
        <v>0</v>
      </c>
      <c r="BN43" s="83">
        <f t="shared" ref="BN43:DY43" si="59">SUM(BN44:BN52)</f>
        <v>0</v>
      </c>
      <c r="BO43" s="83">
        <f t="shared" si="59"/>
        <v>0</v>
      </c>
      <c r="BP43" s="83">
        <f t="shared" si="59"/>
        <v>0</v>
      </c>
      <c r="BQ43" s="83">
        <f t="shared" si="59"/>
        <v>0</v>
      </c>
      <c r="BR43" s="83">
        <f t="shared" si="59"/>
        <v>0</v>
      </c>
      <c r="BS43" s="83">
        <f t="shared" si="59"/>
        <v>0</v>
      </c>
      <c r="BT43" s="83">
        <f t="shared" si="59"/>
        <v>0</v>
      </c>
      <c r="BU43" s="83">
        <f t="shared" si="59"/>
        <v>0</v>
      </c>
      <c r="BV43" s="83">
        <f t="shared" si="59"/>
        <v>0</v>
      </c>
      <c r="BW43" s="83">
        <f t="shared" si="59"/>
        <v>0</v>
      </c>
      <c r="BX43" s="83">
        <f t="shared" si="59"/>
        <v>0</v>
      </c>
      <c r="BY43" s="83">
        <f t="shared" si="59"/>
        <v>0</v>
      </c>
      <c r="BZ43" s="83">
        <f t="shared" si="59"/>
        <v>0</v>
      </c>
      <c r="CA43" s="83">
        <f t="shared" si="59"/>
        <v>0</v>
      </c>
      <c r="CB43" s="83">
        <f t="shared" si="59"/>
        <v>0</v>
      </c>
      <c r="CC43" s="83">
        <f t="shared" si="59"/>
        <v>0</v>
      </c>
      <c r="CD43" s="83">
        <f t="shared" si="59"/>
        <v>0</v>
      </c>
      <c r="CE43" s="83">
        <f t="shared" si="59"/>
        <v>0</v>
      </c>
      <c r="CF43" s="83">
        <f t="shared" si="59"/>
        <v>0</v>
      </c>
      <c r="CG43" s="83">
        <f t="shared" si="59"/>
        <v>0</v>
      </c>
      <c r="CH43" s="83">
        <f t="shared" si="59"/>
        <v>0</v>
      </c>
      <c r="CI43" s="83">
        <f t="shared" si="59"/>
        <v>0</v>
      </c>
      <c r="CJ43" s="83">
        <f t="shared" si="59"/>
        <v>0</v>
      </c>
      <c r="CK43" s="83">
        <f t="shared" si="59"/>
        <v>0</v>
      </c>
      <c r="CL43" s="83">
        <f t="shared" si="59"/>
        <v>0</v>
      </c>
      <c r="CM43" s="83">
        <f t="shared" si="59"/>
        <v>0</v>
      </c>
      <c r="CN43" s="83">
        <f t="shared" si="59"/>
        <v>0</v>
      </c>
      <c r="CO43" s="83">
        <f t="shared" si="59"/>
        <v>0</v>
      </c>
      <c r="CP43" s="83">
        <f t="shared" si="59"/>
        <v>0</v>
      </c>
      <c r="CQ43" s="83">
        <f t="shared" si="59"/>
        <v>0</v>
      </c>
      <c r="CR43" s="83">
        <f t="shared" si="59"/>
        <v>0</v>
      </c>
      <c r="CS43" s="83">
        <f t="shared" si="59"/>
        <v>0</v>
      </c>
      <c r="CT43" s="83">
        <f t="shared" si="59"/>
        <v>0</v>
      </c>
      <c r="CU43" s="83">
        <f t="shared" si="59"/>
        <v>0</v>
      </c>
      <c r="CV43" s="83">
        <f t="shared" si="59"/>
        <v>0</v>
      </c>
      <c r="CW43" s="83">
        <f t="shared" si="59"/>
        <v>0</v>
      </c>
      <c r="CX43" s="83">
        <f t="shared" si="59"/>
        <v>0</v>
      </c>
      <c r="CY43" s="83">
        <f t="shared" si="59"/>
        <v>0</v>
      </c>
      <c r="CZ43" s="83">
        <f t="shared" si="59"/>
        <v>0</v>
      </c>
      <c r="DA43" s="83">
        <f t="shared" si="59"/>
        <v>0</v>
      </c>
      <c r="DB43" s="83">
        <f t="shared" si="59"/>
        <v>0</v>
      </c>
      <c r="DC43" s="83">
        <f t="shared" si="59"/>
        <v>0</v>
      </c>
      <c r="DD43" s="83">
        <f t="shared" si="59"/>
        <v>0</v>
      </c>
      <c r="DE43" s="83">
        <f t="shared" si="59"/>
        <v>0</v>
      </c>
      <c r="DF43" s="83">
        <f t="shared" si="59"/>
        <v>0</v>
      </c>
      <c r="DG43" s="83">
        <f t="shared" si="59"/>
        <v>0</v>
      </c>
      <c r="DH43" s="83">
        <f t="shared" si="59"/>
        <v>0</v>
      </c>
      <c r="DI43" s="83">
        <f t="shared" si="59"/>
        <v>0</v>
      </c>
      <c r="DJ43" s="83">
        <f t="shared" si="59"/>
        <v>0</v>
      </c>
      <c r="DK43" s="83">
        <f t="shared" si="59"/>
        <v>0</v>
      </c>
      <c r="DL43" s="83">
        <f t="shared" si="59"/>
        <v>0</v>
      </c>
      <c r="DM43" s="83">
        <f t="shared" si="59"/>
        <v>0</v>
      </c>
      <c r="DN43" s="83">
        <f t="shared" si="59"/>
        <v>0</v>
      </c>
      <c r="DO43" s="83">
        <f t="shared" si="59"/>
        <v>0</v>
      </c>
      <c r="DP43" s="83">
        <f t="shared" si="59"/>
        <v>0</v>
      </c>
      <c r="DQ43" s="83">
        <f t="shared" si="59"/>
        <v>0</v>
      </c>
      <c r="DR43" s="83">
        <f t="shared" si="59"/>
        <v>0</v>
      </c>
      <c r="DS43" s="83">
        <f t="shared" si="59"/>
        <v>0</v>
      </c>
      <c r="DT43" s="83">
        <f t="shared" si="59"/>
        <v>0</v>
      </c>
      <c r="DU43" s="83">
        <f t="shared" si="59"/>
        <v>0</v>
      </c>
      <c r="DV43" s="83">
        <f t="shared" si="59"/>
        <v>0</v>
      </c>
      <c r="DW43" s="83">
        <f t="shared" si="59"/>
        <v>0</v>
      </c>
      <c r="DX43" s="83">
        <f t="shared" si="59"/>
        <v>0</v>
      </c>
      <c r="DY43" s="83">
        <f t="shared" si="59"/>
        <v>0</v>
      </c>
      <c r="DZ43" s="83">
        <f t="shared" ref="DZ43:GK43" si="60">SUM(DZ44:DZ52)</f>
        <v>0</v>
      </c>
      <c r="EA43" s="83">
        <f t="shared" si="60"/>
        <v>0</v>
      </c>
      <c r="EB43" s="83">
        <f t="shared" si="60"/>
        <v>0</v>
      </c>
      <c r="EC43" s="83">
        <f t="shared" si="60"/>
        <v>0</v>
      </c>
      <c r="ED43" s="83">
        <f t="shared" si="60"/>
        <v>0</v>
      </c>
      <c r="EE43" s="83">
        <f t="shared" si="60"/>
        <v>0</v>
      </c>
      <c r="EF43" s="83">
        <f t="shared" si="60"/>
        <v>0</v>
      </c>
      <c r="EG43" s="83">
        <f t="shared" si="60"/>
        <v>0</v>
      </c>
      <c r="EH43" s="83">
        <f t="shared" si="60"/>
        <v>0</v>
      </c>
      <c r="EI43" s="83">
        <f t="shared" si="60"/>
        <v>0</v>
      </c>
      <c r="EJ43" s="83">
        <f t="shared" si="60"/>
        <v>0</v>
      </c>
      <c r="EK43" s="83">
        <f t="shared" si="60"/>
        <v>0</v>
      </c>
      <c r="EL43" s="83">
        <f t="shared" si="60"/>
        <v>0</v>
      </c>
      <c r="EM43" s="83">
        <f t="shared" si="60"/>
        <v>0</v>
      </c>
      <c r="EN43" s="83">
        <f t="shared" si="60"/>
        <v>0</v>
      </c>
      <c r="EO43" s="83">
        <f t="shared" si="60"/>
        <v>0</v>
      </c>
      <c r="EP43" s="83">
        <f t="shared" si="60"/>
        <v>0</v>
      </c>
      <c r="EQ43" s="83">
        <f t="shared" si="60"/>
        <v>0</v>
      </c>
      <c r="ER43" s="83">
        <f t="shared" si="60"/>
        <v>0</v>
      </c>
      <c r="ES43" s="83">
        <f t="shared" si="60"/>
        <v>0</v>
      </c>
      <c r="ET43" s="83">
        <f t="shared" si="60"/>
        <v>0</v>
      </c>
      <c r="EU43" s="83">
        <f t="shared" si="60"/>
        <v>0</v>
      </c>
      <c r="EV43" s="83">
        <f t="shared" si="60"/>
        <v>0</v>
      </c>
      <c r="EW43" s="83">
        <f t="shared" si="60"/>
        <v>0</v>
      </c>
      <c r="EX43" s="83">
        <f t="shared" si="60"/>
        <v>0</v>
      </c>
      <c r="EY43" s="83">
        <f t="shared" si="60"/>
        <v>0</v>
      </c>
      <c r="EZ43" s="83">
        <f t="shared" si="60"/>
        <v>0</v>
      </c>
      <c r="FA43" s="83">
        <f t="shared" si="60"/>
        <v>0</v>
      </c>
      <c r="FB43" s="83">
        <f t="shared" si="60"/>
        <v>0</v>
      </c>
      <c r="FC43" s="83">
        <f t="shared" si="60"/>
        <v>0</v>
      </c>
      <c r="FD43" s="83">
        <f t="shared" si="60"/>
        <v>0</v>
      </c>
      <c r="FE43" s="83">
        <f t="shared" si="60"/>
        <v>0</v>
      </c>
      <c r="FF43" s="83">
        <f t="shared" si="60"/>
        <v>0</v>
      </c>
      <c r="FG43" s="83">
        <f t="shared" si="60"/>
        <v>0</v>
      </c>
      <c r="FH43" s="83">
        <f t="shared" si="60"/>
        <v>0</v>
      </c>
      <c r="FI43" s="83">
        <f t="shared" si="60"/>
        <v>0</v>
      </c>
      <c r="FJ43" s="83">
        <f t="shared" si="60"/>
        <v>0</v>
      </c>
      <c r="FK43" s="83">
        <f t="shared" si="60"/>
        <v>0</v>
      </c>
      <c r="FL43" s="83">
        <f t="shared" si="60"/>
        <v>0</v>
      </c>
      <c r="FM43" s="83">
        <f t="shared" si="60"/>
        <v>0</v>
      </c>
      <c r="FN43" s="83">
        <f t="shared" si="60"/>
        <v>0</v>
      </c>
      <c r="FO43" s="83">
        <f t="shared" si="60"/>
        <v>0</v>
      </c>
      <c r="FP43" s="83">
        <f t="shared" si="60"/>
        <v>0</v>
      </c>
      <c r="FQ43" s="83">
        <f t="shared" si="60"/>
        <v>0</v>
      </c>
      <c r="FR43" s="83">
        <f t="shared" si="60"/>
        <v>0</v>
      </c>
      <c r="FS43" s="83">
        <f t="shared" si="60"/>
        <v>0</v>
      </c>
      <c r="FT43" s="83">
        <f t="shared" si="60"/>
        <v>0</v>
      </c>
      <c r="FU43" s="83">
        <f t="shared" si="60"/>
        <v>0</v>
      </c>
      <c r="FV43" s="83">
        <f t="shared" si="60"/>
        <v>0</v>
      </c>
      <c r="FW43" s="83">
        <f t="shared" si="60"/>
        <v>0</v>
      </c>
      <c r="FX43" s="83">
        <f t="shared" si="60"/>
        <v>0</v>
      </c>
      <c r="FY43" s="83">
        <f t="shared" si="60"/>
        <v>0</v>
      </c>
      <c r="FZ43" s="83">
        <f t="shared" si="60"/>
        <v>0</v>
      </c>
      <c r="GA43" s="83">
        <f t="shared" si="60"/>
        <v>0</v>
      </c>
      <c r="GB43" s="83">
        <f t="shared" si="60"/>
        <v>0</v>
      </c>
      <c r="GC43" s="83">
        <f t="shared" si="60"/>
        <v>0</v>
      </c>
      <c r="GD43" s="83">
        <f t="shared" si="60"/>
        <v>0</v>
      </c>
      <c r="GE43" s="83">
        <f t="shared" si="60"/>
        <v>0</v>
      </c>
      <c r="GF43" s="83">
        <f t="shared" si="60"/>
        <v>0</v>
      </c>
      <c r="GG43" s="83">
        <f t="shared" si="60"/>
        <v>0</v>
      </c>
      <c r="GH43" s="83">
        <f t="shared" si="60"/>
        <v>0</v>
      </c>
      <c r="GI43" s="83">
        <f t="shared" si="60"/>
        <v>0</v>
      </c>
      <c r="GJ43" s="83">
        <f t="shared" si="60"/>
        <v>0</v>
      </c>
      <c r="GK43" s="83">
        <f t="shared" si="60"/>
        <v>0</v>
      </c>
      <c r="GL43" s="83">
        <f t="shared" ref="GL43:HI43" si="61">SUM(GL44:GL52)</f>
        <v>0</v>
      </c>
      <c r="GM43" s="83">
        <f t="shared" si="61"/>
        <v>0</v>
      </c>
      <c r="GN43" s="83">
        <f t="shared" si="61"/>
        <v>0</v>
      </c>
      <c r="GO43" s="83">
        <f t="shared" si="61"/>
        <v>0</v>
      </c>
      <c r="GP43" s="83">
        <f t="shared" si="61"/>
        <v>0</v>
      </c>
      <c r="GQ43" s="83">
        <f t="shared" si="61"/>
        <v>0</v>
      </c>
      <c r="GR43" s="83">
        <f t="shared" si="61"/>
        <v>0</v>
      </c>
      <c r="GS43" s="83">
        <f t="shared" si="61"/>
        <v>0</v>
      </c>
      <c r="GT43" s="83">
        <f t="shared" si="61"/>
        <v>0</v>
      </c>
      <c r="GU43" s="83">
        <f t="shared" si="61"/>
        <v>0</v>
      </c>
      <c r="GV43" s="83">
        <f t="shared" si="61"/>
        <v>0</v>
      </c>
      <c r="GW43" s="83">
        <f t="shared" si="61"/>
        <v>0</v>
      </c>
      <c r="GX43" s="83">
        <f t="shared" si="61"/>
        <v>0</v>
      </c>
      <c r="GY43" s="83">
        <f t="shared" si="61"/>
        <v>0</v>
      </c>
      <c r="GZ43" s="83">
        <f t="shared" si="61"/>
        <v>0</v>
      </c>
      <c r="HA43" s="83">
        <f t="shared" si="61"/>
        <v>0</v>
      </c>
      <c r="HB43" s="83">
        <f t="shared" si="61"/>
        <v>0</v>
      </c>
      <c r="HC43" s="83">
        <f t="shared" si="61"/>
        <v>0</v>
      </c>
      <c r="HD43" s="83">
        <f t="shared" si="61"/>
        <v>0</v>
      </c>
      <c r="HE43" s="83">
        <f t="shared" si="61"/>
        <v>0</v>
      </c>
      <c r="HF43" s="83">
        <f t="shared" si="61"/>
        <v>0</v>
      </c>
      <c r="HG43" s="83">
        <f t="shared" si="61"/>
        <v>0</v>
      </c>
      <c r="HH43" s="83">
        <f t="shared" si="61"/>
        <v>0</v>
      </c>
      <c r="HI43" s="83">
        <f t="shared" si="61"/>
        <v>0</v>
      </c>
    </row>
    <row r="44" spans="1:217" s="109" customFormat="1" x14ac:dyDescent="0.2">
      <c r="A44" s="107" t="s">
        <v>92</v>
      </c>
      <c r="B44" s="108">
        <v>0</v>
      </c>
      <c r="C44" s="108">
        <v>0</v>
      </c>
      <c r="D44" s="108">
        <v>0</v>
      </c>
      <c r="E44" s="108">
        <v>0</v>
      </c>
      <c r="F44" s="108">
        <v>0</v>
      </c>
      <c r="G44" s="108">
        <v>0</v>
      </c>
      <c r="H44" s="108">
        <v>0</v>
      </c>
      <c r="I44" s="108">
        <v>0</v>
      </c>
      <c r="J44" s="108">
        <v>0</v>
      </c>
      <c r="K44" s="108">
        <v>0</v>
      </c>
      <c r="L44" s="108">
        <v>0</v>
      </c>
      <c r="M44" s="108">
        <v>0</v>
      </c>
      <c r="N44" s="108">
        <v>0</v>
      </c>
      <c r="O44" s="108">
        <v>0</v>
      </c>
      <c r="P44" s="108">
        <v>0</v>
      </c>
      <c r="Q44" s="108">
        <v>0</v>
      </c>
      <c r="R44" s="108">
        <v>0</v>
      </c>
      <c r="S44" s="108">
        <v>0</v>
      </c>
      <c r="T44" s="108">
        <v>0</v>
      </c>
      <c r="U44" s="108">
        <v>0</v>
      </c>
      <c r="V44" s="108">
        <v>0</v>
      </c>
      <c r="W44" s="108">
        <v>0</v>
      </c>
      <c r="X44" s="108">
        <v>0</v>
      </c>
      <c r="Y44" s="108">
        <v>0</v>
      </c>
      <c r="Z44" s="108">
        <v>0</v>
      </c>
      <c r="AA44" s="108">
        <v>0</v>
      </c>
      <c r="AB44" s="108">
        <v>0</v>
      </c>
      <c r="AC44" s="108">
        <v>0</v>
      </c>
      <c r="AD44" s="108">
        <v>0</v>
      </c>
      <c r="AE44" s="108">
        <v>0</v>
      </c>
      <c r="AF44" s="108">
        <v>0</v>
      </c>
      <c r="AG44" s="108">
        <v>0</v>
      </c>
      <c r="AH44" s="108">
        <v>0</v>
      </c>
      <c r="AI44" s="108">
        <v>0</v>
      </c>
      <c r="AJ44" s="108">
        <v>0</v>
      </c>
      <c r="AK44" s="108">
        <v>0</v>
      </c>
      <c r="AL44" s="108">
        <v>0</v>
      </c>
      <c r="AM44" s="108">
        <v>0</v>
      </c>
      <c r="AN44" s="108">
        <v>0</v>
      </c>
      <c r="AO44" s="108">
        <v>0</v>
      </c>
      <c r="AP44" s="108">
        <v>0</v>
      </c>
      <c r="AQ44" s="108">
        <v>0</v>
      </c>
      <c r="AR44" s="108">
        <v>0</v>
      </c>
      <c r="AS44" s="108">
        <v>0</v>
      </c>
      <c r="AT44" s="108">
        <v>0</v>
      </c>
      <c r="AU44" s="108">
        <v>0</v>
      </c>
      <c r="AV44" s="108">
        <v>0</v>
      </c>
      <c r="AW44" s="108">
        <v>0</v>
      </c>
      <c r="AX44" s="108">
        <v>0</v>
      </c>
      <c r="AY44" s="108">
        <v>0</v>
      </c>
      <c r="AZ44" s="108">
        <v>0</v>
      </c>
      <c r="BA44" s="108">
        <v>0</v>
      </c>
      <c r="BB44" s="108">
        <v>0</v>
      </c>
      <c r="BC44" s="108">
        <v>0</v>
      </c>
      <c r="BD44" s="108">
        <v>0</v>
      </c>
      <c r="BE44" s="108">
        <v>0</v>
      </c>
      <c r="BF44" s="108">
        <v>0</v>
      </c>
      <c r="BG44" s="108">
        <v>0</v>
      </c>
      <c r="BH44" s="108">
        <v>0</v>
      </c>
      <c r="BI44" s="108">
        <v>0</v>
      </c>
      <c r="BJ44" s="108">
        <v>0</v>
      </c>
      <c r="BK44" s="108">
        <v>0</v>
      </c>
      <c r="BL44" s="108">
        <v>0</v>
      </c>
      <c r="BM44" s="108">
        <v>0</v>
      </c>
      <c r="BN44" s="108">
        <v>0</v>
      </c>
      <c r="BO44" s="108">
        <v>0</v>
      </c>
      <c r="BP44" s="108">
        <v>0</v>
      </c>
      <c r="BQ44" s="108">
        <v>0</v>
      </c>
      <c r="BR44" s="108">
        <v>0</v>
      </c>
      <c r="BS44" s="108">
        <v>0</v>
      </c>
      <c r="BT44" s="108">
        <v>0</v>
      </c>
      <c r="BU44" s="108">
        <v>0</v>
      </c>
      <c r="BV44" s="108">
        <v>0</v>
      </c>
      <c r="BW44" s="108">
        <v>0</v>
      </c>
      <c r="BX44" s="108">
        <v>0</v>
      </c>
      <c r="BY44" s="108">
        <v>0</v>
      </c>
      <c r="BZ44" s="108">
        <v>0</v>
      </c>
      <c r="CA44" s="108">
        <v>0</v>
      </c>
      <c r="CB44" s="108">
        <v>0</v>
      </c>
      <c r="CC44" s="108">
        <v>0</v>
      </c>
      <c r="CD44" s="108">
        <v>0</v>
      </c>
      <c r="CE44" s="108">
        <v>0</v>
      </c>
      <c r="CF44" s="108">
        <v>0</v>
      </c>
      <c r="CG44" s="108">
        <v>0</v>
      </c>
      <c r="CH44" s="108">
        <v>0</v>
      </c>
      <c r="CI44" s="108">
        <v>0</v>
      </c>
      <c r="CJ44" s="108">
        <v>0</v>
      </c>
      <c r="CK44" s="108">
        <v>0</v>
      </c>
      <c r="CL44" s="108">
        <v>0</v>
      </c>
      <c r="CM44" s="108">
        <v>0</v>
      </c>
      <c r="CN44" s="108">
        <v>0</v>
      </c>
      <c r="CO44" s="108">
        <v>0</v>
      </c>
      <c r="CP44" s="108">
        <v>0</v>
      </c>
      <c r="CQ44" s="108">
        <v>0</v>
      </c>
      <c r="CR44" s="108">
        <v>0</v>
      </c>
      <c r="CS44" s="108">
        <v>0</v>
      </c>
      <c r="CT44" s="108">
        <v>0</v>
      </c>
      <c r="CU44" s="108">
        <v>0</v>
      </c>
      <c r="CV44" s="108">
        <v>0</v>
      </c>
      <c r="CW44" s="108">
        <v>0</v>
      </c>
      <c r="CX44" s="108">
        <v>0</v>
      </c>
      <c r="CY44" s="108">
        <v>0</v>
      </c>
      <c r="CZ44" s="108">
        <v>0</v>
      </c>
      <c r="DA44" s="108">
        <v>0</v>
      </c>
      <c r="DB44" s="108">
        <v>0</v>
      </c>
      <c r="DC44" s="108">
        <v>0</v>
      </c>
      <c r="DD44" s="108">
        <v>0</v>
      </c>
      <c r="DE44" s="108">
        <v>0</v>
      </c>
      <c r="DF44" s="108">
        <v>0</v>
      </c>
      <c r="DG44" s="108">
        <v>0</v>
      </c>
      <c r="DH44" s="108">
        <v>0</v>
      </c>
      <c r="DI44" s="108">
        <v>0</v>
      </c>
      <c r="DJ44" s="108">
        <v>0</v>
      </c>
      <c r="DK44" s="108">
        <v>0</v>
      </c>
      <c r="DL44" s="108">
        <v>0</v>
      </c>
      <c r="DM44" s="108">
        <v>0</v>
      </c>
      <c r="DN44" s="108">
        <v>0</v>
      </c>
      <c r="DO44" s="108">
        <v>0</v>
      </c>
      <c r="DP44" s="108">
        <v>0</v>
      </c>
      <c r="DQ44" s="108">
        <v>0</v>
      </c>
      <c r="DR44" s="108">
        <v>0</v>
      </c>
      <c r="DS44" s="108">
        <v>0</v>
      </c>
      <c r="DT44" s="108">
        <v>0</v>
      </c>
      <c r="DU44" s="108">
        <v>0</v>
      </c>
      <c r="DV44" s="108">
        <v>0</v>
      </c>
      <c r="DW44" s="108">
        <v>0</v>
      </c>
      <c r="DX44" s="108">
        <v>0</v>
      </c>
      <c r="DY44" s="108">
        <v>0</v>
      </c>
      <c r="DZ44" s="108">
        <v>0</v>
      </c>
      <c r="EA44" s="108">
        <v>0</v>
      </c>
      <c r="EB44" s="108">
        <v>0</v>
      </c>
      <c r="EC44" s="108">
        <v>0</v>
      </c>
      <c r="ED44" s="108">
        <v>0</v>
      </c>
      <c r="EE44" s="108">
        <v>0</v>
      </c>
      <c r="EF44" s="108">
        <v>0</v>
      </c>
      <c r="EG44" s="108">
        <v>0</v>
      </c>
      <c r="EH44" s="108">
        <v>0</v>
      </c>
      <c r="EI44" s="108">
        <v>0</v>
      </c>
      <c r="EJ44" s="108">
        <v>0</v>
      </c>
      <c r="EK44" s="108">
        <v>0</v>
      </c>
      <c r="EL44" s="108">
        <v>0</v>
      </c>
      <c r="EM44" s="108">
        <v>0</v>
      </c>
      <c r="EN44" s="108">
        <v>0</v>
      </c>
      <c r="EO44" s="108">
        <v>0</v>
      </c>
      <c r="EP44" s="108">
        <v>0</v>
      </c>
      <c r="EQ44" s="108">
        <v>0</v>
      </c>
      <c r="ER44" s="108">
        <v>0</v>
      </c>
      <c r="ES44" s="108">
        <v>0</v>
      </c>
      <c r="ET44" s="108">
        <v>0</v>
      </c>
      <c r="EU44" s="108">
        <v>0</v>
      </c>
      <c r="EV44" s="108">
        <v>0</v>
      </c>
      <c r="EW44" s="108">
        <v>0</v>
      </c>
      <c r="EX44" s="108">
        <v>0</v>
      </c>
      <c r="EY44" s="108">
        <v>0</v>
      </c>
      <c r="EZ44" s="108">
        <v>0</v>
      </c>
      <c r="FA44" s="108">
        <v>0</v>
      </c>
      <c r="FB44" s="108">
        <v>0</v>
      </c>
      <c r="FC44" s="108">
        <v>0</v>
      </c>
      <c r="FD44" s="108">
        <v>0</v>
      </c>
      <c r="FE44" s="108">
        <v>0</v>
      </c>
      <c r="FF44" s="108">
        <v>0</v>
      </c>
      <c r="FG44" s="108">
        <v>0</v>
      </c>
      <c r="FH44" s="108">
        <v>0</v>
      </c>
      <c r="FI44" s="108">
        <v>0</v>
      </c>
      <c r="FJ44" s="108">
        <v>0</v>
      </c>
      <c r="FK44" s="108">
        <v>0</v>
      </c>
      <c r="FL44" s="108">
        <v>0</v>
      </c>
      <c r="FM44" s="108">
        <v>0</v>
      </c>
      <c r="FN44" s="108">
        <v>0</v>
      </c>
      <c r="FO44" s="108">
        <v>0</v>
      </c>
      <c r="FP44" s="108">
        <v>0</v>
      </c>
      <c r="FQ44" s="108">
        <v>0</v>
      </c>
      <c r="FR44" s="108">
        <v>0</v>
      </c>
      <c r="FS44" s="108">
        <v>0</v>
      </c>
      <c r="FT44" s="108">
        <v>0</v>
      </c>
      <c r="FU44" s="108">
        <v>0</v>
      </c>
      <c r="FV44" s="108">
        <v>0</v>
      </c>
      <c r="FW44" s="108">
        <v>0</v>
      </c>
      <c r="FX44" s="108">
        <v>0</v>
      </c>
      <c r="FY44" s="108">
        <v>0</v>
      </c>
      <c r="FZ44" s="108">
        <v>0</v>
      </c>
      <c r="GA44" s="108">
        <v>0</v>
      </c>
      <c r="GB44" s="108">
        <v>0</v>
      </c>
      <c r="GC44" s="108">
        <v>0</v>
      </c>
      <c r="GD44" s="108">
        <v>0</v>
      </c>
      <c r="GE44" s="108">
        <v>0</v>
      </c>
      <c r="GF44" s="108">
        <v>0</v>
      </c>
      <c r="GG44" s="108">
        <v>0</v>
      </c>
      <c r="GH44" s="108">
        <v>0</v>
      </c>
      <c r="GI44" s="108">
        <v>0</v>
      </c>
      <c r="GJ44" s="108">
        <v>0</v>
      </c>
      <c r="GK44" s="108">
        <v>0</v>
      </c>
      <c r="GL44" s="108">
        <v>0</v>
      </c>
      <c r="GM44" s="108">
        <v>0</v>
      </c>
      <c r="GN44" s="108">
        <v>0</v>
      </c>
      <c r="GO44" s="108">
        <v>0</v>
      </c>
      <c r="GP44" s="108">
        <v>0</v>
      </c>
      <c r="GQ44" s="108">
        <v>0</v>
      </c>
      <c r="GR44" s="108">
        <v>0</v>
      </c>
      <c r="GS44" s="108">
        <v>0</v>
      </c>
      <c r="GT44" s="108">
        <v>0</v>
      </c>
      <c r="GU44" s="108">
        <v>0</v>
      </c>
      <c r="GV44" s="108">
        <v>0</v>
      </c>
      <c r="GW44" s="108">
        <v>0</v>
      </c>
      <c r="GX44" s="108">
        <v>0</v>
      </c>
      <c r="GY44" s="108">
        <v>0</v>
      </c>
      <c r="GZ44" s="108">
        <v>0</v>
      </c>
      <c r="HA44" s="108">
        <v>0</v>
      </c>
      <c r="HB44" s="108">
        <v>0</v>
      </c>
      <c r="HC44" s="108">
        <v>0</v>
      </c>
      <c r="HD44" s="108">
        <v>0</v>
      </c>
      <c r="HE44" s="108">
        <v>0</v>
      </c>
      <c r="HF44" s="108">
        <v>0</v>
      </c>
      <c r="HG44" s="108">
        <v>0</v>
      </c>
      <c r="HH44" s="108">
        <v>0</v>
      </c>
      <c r="HI44" s="108">
        <v>0</v>
      </c>
    </row>
    <row r="45" spans="1:217" s="109" customFormat="1" x14ac:dyDescent="0.2">
      <c r="A45" s="107" t="s">
        <v>93</v>
      </c>
      <c r="B45" s="108">
        <v>0</v>
      </c>
      <c r="C45" s="108">
        <v>0</v>
      </c>
      <c r="D45" s="108">
        <v>0</v>
      </c>
      <c r="E45" s="108">
        <v>0</v>
      </c>
      <c r="F45" s="108">
        <v>0</v>
      </c>
      <c r="G45" s="108">
        <v>0</v>
      </c>
      <c r="H45" s="108">
        <v>0</v>
      </c>
      <c r="I45" s="108">
        <v>0</v>
      </c>
      <c r="J45" s="108">
        <v>0</v>
      </c>
      <c r="K45" s="108">
        <v>0</v>
      </c>
      <c r="L45" s="108">
        <v>0</v>
      </c>
      <c r="M45" s="108">
        <v>0</v>
      </c>
      <c r="N45" s="108">
        <v>0</v>
      </c>
      <c r="O45" s="108">
        <v>0</v>
      </c>
      <c r="P45" s="108">
        <v>0</v>
      </c>
      <c r="Q45" s="108">
        <v>0</v>
      </c>
      <c r="R45" s="108">
        <v>0</v>
      </c>
      <c r="S45" s="108">
        <v>0</v>
      </c>
      <c r="T45" s="108">
        <v>0</v>
      </c>
      <c r="U45" s="108">
        <v>0</v>
      </c>
      <c r="V45" s="108">
        <v>0</v>
      </c>
      <c r="W45" s="108">
        <v>0</v>
      </c>
      <c r="X45" s="108">
        <v>0</v>
      </c>
      <c r="Y45" s="108">
        <v>0</v>
      </c>
      <c r="Z45" s="108">
        <v>0</v>
      </c>
      <c r="AA45" s="108">
        <v>0</v>
      </c>
      <c r="AB45" s="108">
        <v>0</v>
      </c>
      <c r="AC45" s="108">
        <v>0</v>
      </c>
      <c r="AD45" s="108">
        <v>0</v>
      </c>
      <c r="AE45" s="108">
        <v>0</v>
      </c>
      <c r="AF45" s="108">
        <v>0</v>
      </c>
      <c r="AG45" s="108">
        <v>0</v>
      </c>
      <c r="AH45" s="108">
        <v>0</v>
      </c>
      <c r="AI45" s="108">
        <v>0</v>
      </c>
      <c r="AJ45" s="108">
        <v>0</v>
      </c>
      <c r="AK45" s="108">
        <v>0</v>
      </c>
      <c r="AL45" s="108">
        <v>0</v>
      </c>
      <c r="AM45" s="108">
        <v>0</v>
      </c>
      <c r="AN45" s="108">
        <v>0</v>
      </c>
      <c r="AO45" s="108">
        <v>0</v>
      </c>
      <c r="AP45" s="108">
        <v>0</v>
      </c>
      <c r="AQ45" s="108">
        <v>0</v>
      </c>
      <c r="AR45" s="108">
        <v>0</v>
      </c>
      <c r="AS45" s="108">
        <v>0</v>
      </c>
      <c r="AT45" s="108">
        <v>0</v>
      </c>
      <c r="AU45" s="108">
        <v>0</v>
      </c>
      <c r="AV45" s="108">
        <v>0</v>
      </c>
      <c r="AW45" s="108">
        <v>0</v>
      </c>
      <c r="AX45" s="108">
        <v>0</v>
      </c>
      <c r="AY45" s="108">
        <v>0</v>
      </c>
      <c r="AZ45" s="108">
        <v>0</v>
      </c>
      <c r="BA45" s="108">
        <v>0</v>
      </c>
      <c r="BB45" s="108">
        <v>0</v>
      </c>
      <c r="BC45" s="108">
        <v>0</v>
      </c>
      <c r="BD45" s="108">
        <v>0</v>
      </c>
      <c r="BE45" s="108">
        <v>0</v>
      </c>
      <c r="BF45" s="108">
        <v>0</v>
      </c>
      <c r="BG45" s="108">
        <v>0</v>
      </c>
      <c r="BH45" s="108">
        <v>0</v>
      </c>
      <c r="BI45" s="108">
        <v>0</v>
      </c>
      <c r="BJ45" s="108">
        <v>0</v>
      </c>
      <c r="BK45" s="108">
        <v>0</v>
      </c>
      <c r="BL45" s="108">
        <v>0</v>
      </c>
      <c r="BM45" s="108">
        <v>0</v>
      </c>
      <c r="BN45" s="108">
        <v>0</v>
      </c>
      <c r="BO45" s="108">
        <v>0</v>
      </c>
      <c r="BP45" s="108">
        <v>0</v>
      </c>
      <c r="BQ45" s="108">
        <v>0</v>
      </c>
      <c r="BR45" s="108">
        <v>0</v>
      </c>
      <c r="BS45" s="108">
        <v>0</v>
      </c>
      <c r="BT45" s="108">
        <v>0</v>
      </c>
      <c r="BU45" s="108">
        <v>0</v>
      </c>
      <c r="BV45" s="108">
        <v>0</v>
      </c>
      <c r="BW45" s="108">
        <v>0</v>
      </c>
      <c r="BX45" s="108">
        <v>0</v>
      </c>
      <c r="BY45" s="108">
        <v>0</v>
      </c>
      <c r="BZ45" s="108">
        <v>0</v>
      </c>
      <c r="CA45" s="108">
        <v>0</v>
      </c>
      <c r="CB45" s="108">
        <v>0</v>
      </c>
      <c r="CC45" s="108">
        <v>0</v>
      </c>
      <c r="CD45" s="108">
        <v>0</v>
      </c>
      <c r="CE45" s="108">
        <v>0</v>
      </c>
      <c r="CF45" s="108">
        <v>0</v>
      </c>
      <c r="CG45" s="108">
        <v>0</v>
      </c>
      <c r="CH45" s="108">
        <v>0</v>
      </c>
      <c r="CI45" s="108">
        <v>0</v>
      </c>
      <c r="CJ45" s="108">
        <v>0</v>
      </c>
      <c r="CK45" s="108">
        <v>0</v>
      </c>
      <c r="CL45" s="108">
        <v>0</v>
      </c>
      <c r="CM45" s="108">
        <v>0</v>
      </c>
      <c r="CN45" s="108">
        <v>0</v>
      </c>
      <c r="CO45" s="108">
        <v>0</v>
      </c>
      <c r="CP45" s="108">
        <v>0</v>
      </c>
      <c r="CQ45" s="108">
        <v>0</v>
      </c>
      <c r="CR45" s="108">
        <v>0</v>
      </c>
      <c r="CS45" s="108">
        <v>0</v>
      </c>
      <c r="CT45" s="108">
        <v>0</v>
      </c>
      <c r="CU45" s="108">
        <v>0</v>
      </c>
      <c r="CV45" s="108">
        <v>0</v>
      </c>
      <c r="CW45" s="108">
        <v>0</v>
      </c>
      <c r="CX45" s="108">
        <v>0</v>
      </c>
      <c r="CY45" s="108">
        <v>0</v>
      </c>
      <c r="CZ45" s="108">
        <v>0</v>
      </c>
      <c r="DA45" s="108">
        <v>0</v>
      </c>
      <c r="DB45" s="108">
        <v>0</v>
      </c>
      <c r="DC45" s="108">
        <v>0</v>
      </c>
      <c r="DD45" s="108">
        <v>0</v>
      </c>
      <c r="DE45" s="108">
        <v>0</v>
      </c>
      <c r="DF45" s="108">
        <v>0</v>
      </c>
      <c r="DG45" s="108">
        <v>0</v>
      </c>
      <c r="DH45" s="108">
        <v>0</v>
      </c>
      <c r="DI45" s="108">
        <v>0</v>
      </c>
      <c r="DJ45" s="108">
        <v>0</v>
      </c>
      <c r="DK45" s="108">
        <v>0</v>
      </c>
      <c r="DL45" s="108">
        <v>0</v>
      </c>
      <c r="DM45" s="108">
        <v>0</v>
      </c>
      <c r="DN45" s="108">
        <v>0</v>
      </c>
      <c r="DO45" s="108">
        <v>0</v>
      </c>
      <c r="DP45" s="108">
        <v>0</v>
      </c>
      <c r="DQ45" s="108">
        <v>0</v>
      </c>
      <c r="DR45" s="108">
        <v>0</v>
      </c>
      <c r="DS45" s="108">
        <v>0</v>
      </c>
      <c r="DT45" s="108">
        <v>0</v>
      </c>
      <c r="DU45" s="108">
        <v>0</v>
      </c>
      <c r="DV45" s="108">
        <v>0</v>
      </c>
      <c r="DW45" s="108">
        <v>0</v>
      </c>
      <c r="DX45" s="108">
        <v>0</v>
      </c>
      <c r="DY45" s="108">
        <v>0</v>
      </c>
      <c r="DZ45" s="108">
        <v>0</v>
      </c>
      <c r="EA45" s="108">
        <v>0</v>
      </c>
      <c r="EB45" s="108">
        <v>0</v>
      </c>
      <c r="EC45" s="108">
        <v>0</v>
      </c>
      <c r="ED45" s="108">
        <v>0</v>
      </c>
      <c r="EE45" s="108">
        <v>0</v>
      </c>
      <c r="EF45" s="108">
        <v>0</v>
      </c>
      <c r="EG45" s="108">
        <v>0</v>
      </c>
      <c r="EH45" s="108">
        <v>0</v>
      </c>
      <c r="EI45" s="108">
        <v>0</v>
      </c>
      <c r="EJ45" s="108">
        <v>0</v>
      </c>
      <c r="EK45" s="108">
        <v>0</v>
      </c>
      <c r="EL45" s="108">
        <v>0</v>
      </c>
      <c r="EM45" s="108">
        <v>0</v>
      </c>
      <c r="EN45" s="108">
        <v>0</v>
      </c>
      <c r="EO45" s="108">
        <v>0</v>
      </c>
      <c r="EP45" s="108">
        <v>0</v>
      </c>
      <c r="EQ45" s="108">
        <v>0</v>
      </c>
      <c r="ER45" s="108">
        <v>0</v>
      </c>
      <c r="ES45" s="108">
        <v>0</v>
      </c>
      <c r="ET45" s="108">
        <v>0</v>
      </c>
      <c r="EU45" s="108">
        <v>0</v>
      </c>
      <c r="EV45" s="108">
        <v>0</v>
      </c>
      <c r="EW45" s="108">
        <v>0</v>
      </c>
      <c r="EX45" s="108">
        <v>0</v>
      </c>
      <c r="EY45" s="108">
        <v>0</v>
      </c>
      <c r="EZ45" s="108">
        <v>0</v>
      </c>
      <c r="FA45" s="108">
        <v>0</v>
      </c>
      <c r="FB45" s="108">
        <v>0</v>
      </c>
      <c r="FC45" s="108">
        <v>0</v>
      </c>
      <c r="FD45" s="108">
        <v>0</v>
      </c>
      <c r="FE45" s="108">
        <v>0</v>
      </c>
      <c r="FF45" s="108">
        <v>0</v>
      </c>
      <c r="FG45" s="108">
        <v>0</v>
      </c>
      <c r="FH45" s="108">
        <v>0</v>
      </c>
      <c r="FI45" s="108">
        <v>0</v>
      </c>
      <c r="FJ45" s="108">
        <v>0</v>
      </c>
      <c r="FK45" s="108">
        <v>0</v>
      </c>
      <c r="FL45" s="108">
        <v>0</v>
      </c>
      <c r="FM45" s="108">
        <v>0</v>
      </c>
      <c r="FN45" s="108">
        <v>0</v>
      </c>
      <c r="FO45" s="108">
        <v>0</v>
      </c>
      <c r="FP45" s="108">
        <v>0</v>
      </c>
      <c r="FQ45" s="108">
        <v>0</v>
      </c>
      <c r="FR45" s="108">
        <v>0</v>
      </c>
      <c r="FS45" s="108">
        <v>0</v>
      </c>
      <c r="FT45" s="108">
        <v>0</v>
      </c>
      <c r="FU45" s="108">
        <v>0</v>
      </c>
      <c r="FV45" s="108">
        <v>0</v>
      </c>
      <c r="FW45" s="108">
        <v>0</v>
      </c>
      <c r="FX45" s="108">
        <v>0</v>
      </c>
      <c r="FY45" s="108">
        <v>0</v>
      </c>
      <c r="FZ45" s="108">
        <v>0</v>
      </c>
      <c r="GA45" s="108">
        <v>0</v>
      </c>
      <c r="GB45" s="108">
        <v>0</v>
      </c>
      <c r="GC45" s="108">
        <v>0</v>
      </c>
      <c r="GD45" s="108">
        <v>0</v>
      </c>
      <c r="GE45" s="108">
        <v>0</v>
      </c>
      <c r="GF45" s="108">
        <v>0</v>
      </c>
      <c r="GG45" s="108">
        <v>0</v>
      </c>
      <c r="GH45" s="108">
        <v>0</v>
      </c>
      <c r="GI45" s="108">
        <v>0</v>
      </c>
      <c r="GJ45" s="108">
        <v>0</v>
      </c>
      <c r="GK45" s="108">
        <v>0</v>
      </c>
      <c r="GL45" s="108">
        <v>0</v>
      </c>
      <c r="GM45" s="108">
        <v>0</v>
      </c>
      <c r="GN45" s="108">
        <v>0</v>
      </c>
      <c r="GO45" s="108">
        <v>0</v>
      </c>
      <c r="GP45" s="108">
        <v>0</v>
      </c>
      <c r="GQ45" s="108">
        <v>0</v>
      </c>
      <c r="GR45" s="108">
        <v>0</v>
      </c>
      <c r="GS45" s="108">
        <v>0</v>
      </c>
      <c r="GT45" s="108">
        <v>0</v>
      </c>
      <c r="GU45" s="108">
        <v>0</v>
      </c>
      <c r="GV45" s="108">
        <v>0</v>
      </c>
      <c r="GW45" s="108">
        <v>0</v>
      </c>
      <c r="GX45" s="108">
        <v>0</v>
      </c>
      <c r="GY45" s="108">
        <v>0</v>
      </c>
      <c r="GZ45" s="108">
        <v>0</v>
      </c>
      <c r="HA45" s="108">
        <v>0</v>
      </c>
      <c r="HB45" s="108">
        <v>0</v>
      </c>
      <c r="HC45" s="108">
        <v>0</v>
      </c>
      <c r="HD45" s="108">
        <v>0</v>
      </c>
      <c r="HE45" s="108">
        <v>0</v>
      </c>
      <c r="HF45" s="108">
        <v>0</v>
      </c>
      <c r="HG45" s="108">
        <v>0</v>
      </c>
      <c r="HH45" s="108">
        <v>0</v>
      </c>
      <c r="HI45" s="108">
        <v>0</v>
      </c>
    </row>
    <row r="46" spans="1:217" s="109" customFormat="1" x14ac:dyDescent="0.2">
      <c r="A46" s="107" t="s">
        <v>94</v>
      </c>
      <c r="B46" s="108">
        <v>0</v>
      </c>
      <c r="C46" s="108">
        <v>0</v>
      </c>
      <c r="D46" s="108">
        <v>0</v>
      </c>
      <c r="E46" s="108">
        <v>0</v>
      </c>
      <c r="F46" s="108">
        <v>0</v>
      </c>
      <c r="G46" s="108">
        <v>0</v>
      </c>
      <c r="H46" s="108">
        <v>0</v>
      </c>
      <c r="I46" s="108">
        <v>0</v>
      </c>
      <c r="J46" s="108">
        <v>0</v>
      </c>
      <c r="K46" s="108">
        <v>0</v>
      </c>
      <c r="L46" s="108">
        <v>0</v>
      </c>
      <c r="M46" s="108">
        <v>0</v>
      </c>
      <c r="N46" s="108">
        <v>0</v>
      </c>
      <c r="O46" s="108">
        <v>0</v>
      </c>
      <c r="P46" s="108">
        <v>0</v>
      </c>
      <c r="Q46" s="108">
        <v>0</v>
      </c>
      <c r="R46" s="108">
        <v>0</v>
      </c>
      <c r="S46" s="108">
        <v>0</v>
      </c>
      <c r="T46" s="108">
        <v>0</v>
      </c>
      <c r="U46" s="108">
        <v>0</v>
      </c>
      <c r="V46" s="108">
        <v>0</v>
      </c>
      <c r="W46" s="108">
        <v>0</v>
      </c>
      <c r="X46" s="108">
        <v>0</v>
      </c>
      <c r="Y46" s="108">
        <v>0</v>
      </c>
      <c r="Z46" s="108">
        <v>0</v>
      </c>
      <c r="AA46" s="108">
        <v>0</v>
      </c>
      <c r="AB46" s="108">
        <v>0</v>
      </c>
      <c r="AC46" s="108">
        <v>0</v>
      </c>
      <c r="AD46" s="108">
        <v>0</v>
      </c>
      <c r="AE46" s="108">
        <v>0</v>
      </c>
      <c r="AF46" s="108">
        <v>0</v>
      </c>
      <c r="AG46" s="108">
        <v>0</v>
      </c>
      <c r="AH46" s="108">
        <v>0</v>
      </c>
      <c r="AI46" s="108">
        <v>0</v>
      </c>
      <c r="AJ46" s="108">
        <v>0</v>
      </c>
      <c r="AK46" s="108">
        <v>0</v>
      </c>
      <c r="AL46" s="108">
        <v>0</v>
      </c>
      <c r="AM46" s="108">
        <v>0</v>
      </c>
      <c r="AN46" s="108">
        <v>0</v>
      </c>
      <c r="AO46" s="108">
        <v>0</v>
      </c>
      <c r="AP46" s="108">
        <v>0</v>
      </c>
      <c r="AQ46" s="108">
        <v>0</v>
      </c>
      <c r="AR46" s="108">
        <v>0</v>
      </c>
      <c r="AS46" s="108">
        <v>0</v>
      </c>
      <c r="AT46" s="108">
        <v>0</v>
      </c>
      <c r="AU46" s="108">
        <v>0</v>
      </c>
      <c r="AV46" s="108">
        <v>0</v>
      </c>
      <c r="AW46" s="108">
        <v>0</v>
      </c>
      <c r="AX46" s="108">
        <v>0</v>
      </c>
      <c r="AY46" s="108">
        <v>0</v>
      </c>
      <c r="AZ46" s="108">
        <v>0</v>
      </c>
      <c r="BA46" s="108">
        <v>0</v>
      </c>
      <c r="BB46" s="108">
        <v>0</v>
      </c>
      <c r="BC46" s="108">
        <v>0</v>
      </c>
      <c r="BD46" s="108">
        <v>0</v>
      </c>
      <c r="BE46" s="108">
        <v>0</v>
      </c>
      <c r="BF46" s="108">
        <v>0</v>
      </c>
      <c r="BG46" s="108">
        <v>0</v>
      </c>
      <c r="BH46" s="108">
        <v>0</v>
      </c>
      <c r="BI46" s="108">
        <v>0</v>
      </c>
      <c r="BJ46" s="108">
        <v>0</v>
      </c>
      <c r="BK46" s="108">
        <v>0</v>
      </c>
      <c r="BL46" s="108">
        <v>0</v>
      </c>
      <c r="BM46" s="108">
        <v>0</v>
      </c>
      <c r="BN46" s="108">
        <v>0</v>
      </c>
      <c r="BO46" s="108">
        <v>0</v>
      </c>
      <c r="BP46" s="108">
        <v>0</v>
      </c>
      <c r="BQ46" s="108">
        <v>0</v>
      </c>
      <c r="BR46" s="108">
        <v>0</v>
      </c>
      <c r="BS46" s="108">
        <v>0</v>
      </c>
      <c r="BT46" s="108">
        <v>0</v>
      </c>
      <c r="BU46" s="108">
        <v>0</v>
      </c>
      <c r="BV46" s="108">
        <v>0</v>
      </c>
      <c r="BW46" s="108">
        <v>0</v>
      </c>
      <c r="BX46" s="108">
        <v>0</v>
      </c>
      <c r="BY46" s="108">
        <v>0</v>
      </c>
      <c r="BZ46" s="108">
        <v>0</v>
      </c>
      <c r="CA46" s="108">
        <v>0</v>
      </c>
      <c r="CB46" s="108">
        <v>0</v>
      </c>
      <c r="CC46" s="108">
        <v>0</v>
      </c>
      <c r="CD46" s="108">
        <v>0</v>
      </c>
      <c r="CE46" s="108">
        <v>0</v>
      </c>
      <c r="CF46" s="108">
        <v>0</v>
      </c>
      <c r="CG46" s="108">
        <v>0</v>
      </c>
      <c r="CH46" s="108">
        <v>0</v>
      </c>
      <c r="CI46" s="108">
        <v>0</v>
      </c>
      <c r="CJ46" s="108">
        <v>0</v>
      </c>
      <c r="CK46" s="108">
        <v>0</v>
      </c>
      <c r="CL46" s="108">
        <v>0</v>
      </c>
      <c r="CM46" s="108">
        <v>0</v>
      </c>
      <c r="CN46" s="108">
        <v>0</v>
      </c>
      <c r="CO46" s="108">
        <v>0</v>
      </c>
      <c r="CP46" s="108">
        <v>0</v>
      </c>
      <c r="CQ46" s="108">
        <v>0</v>
      </c>
      <c r="CR46" s="108">
        <v>0</v>
      </c>
      <c r="CS46" s="108">
        <v>0</v>
      </c>
      <c r="CT46" s="108">
        <v>0</v>
      </c>
      <c r="CU46" s="108">
        <v>0</v>
      </c>
      <c r="CV46" s="108">
        <v>0</v>
      </c>
      <c r="CW46" s="108">
        <v>0</v>
      </c>
      <c r="CX46" s="108">
        <v>0</v>
      </c>
      <c r="CY46" s="108">
        <v>0</v>
      </c>
      <c r="CZ46" s="108">
        <v>0</v>
      </c>
      <c r="DA46" s="108">
        <v>0</v>
      </c>
      <c r="DB46" s="108">
        <v>0</v>
      </c>
      <c r="DC46" s="108">
        <v>0</v>
      </c>
      <c r="DD46" s="108">
        <v>0</v>
      </c>
      <c r="DE46" s="108">
        <v>0</v>
      </c>
      <c r="DF46" s="108">
        <v>0</v>
      </c>
      <c r="DG46" s="108">
        <v>0</v>
      </c>
      <c r="DH46" s="108">
        <v>0</v>
      </c>
      <c r="DI46" s="108">
        <v>0</v>
      </c>
      <c r="DJ46" s="108">
        <v>0</v>
      </c>
      <c r="DK46" s="108">
        <v>0</v>
      </c>
      <c r="DL46" s="108">
        <v>0</v>
      </c>
      <c r="DM46" s="108">
        <v>0</v>
      </c>
      <c r="DN46" s="108">
        <v>0</v>
      </c>
      <c r="DO46" s="108">
        <v>0</v>
      </c>
      <c r="DP46" s="108">
        <v>0</v>
      </c>
      <c r="DQ46" s="108">
        <v>0</v>
      </c>
      <c r="DR46" s="108">
        <v>0</v>
      </c>
      <c r="DS46" s="108">
        <v>0</v>
      </c>
      <c r="DT46" s="108">
        <v>0</v>
      </c>
      <c r="DU46" s="108">
        <v>0</v>
      </c>
      <c r="DV46" s="108">
        <v>0</v>
      </c>
      <c r="DW46" s="108">
        <v>0</v>
      </c>
      <c r="DX46" s="108">
        <v>0</v>
      </c>
      <c r="DY46" s="108">
        <v>0</v>
      </c>
      <c r="DZ46" s="108">
        <v>0</v>
      </c>
      <c r="EA46" s="108">
        <v>0</v>
      </c>
      <c r="EB46" s="108">
        <v>0</v>
      </c>
      <c r="EC46" s="108">
        <v>0</v>
      </c>
      <c r="ED46" s="108">
        <v>0</v>
      </c>
      <c r="EE46" s="108">
        <v>0</v>
      </c>
      <c r="EF46" s="108">
        <v>0</v>
      </c>
      <c r="EG46" s="108">
        <v>0</v>
      </c>
      <c r="EH46" s="108">
        <v>0</v>
      </c>
      <c r="EI46" s="108">
        <v>0</v>
      </c>
      <c r="EJ46" s="108">
        <v>0</v>
      </c>
      <c r="EK46" s="108">
        <v>0</v>
      </c>
      <c r="EL46" s="108">
        <v>0</v>
      </c>
      <c r="EM46" s="108">
        <v>0</v>
      </c>
      <c r="EN46" s="108">
        <v>0</v>
      </c>
      <c r="EO46" s="108">
        <v>0</v>
      </c>
      <c r="EP46" s="108">
        <v>0</v>
      </c>
      <c r="EQ46" s="108">
        <v>0</v>
      </c>
      <c r="ER46" s="108">
        <v>0</v>
      </c>
      <c r="ES46" s="108">
        <v>0</v>
      </c>
      <c r="ET46" s="108">
        <v>0</v>
      </c>
      <c r="EU46" s="108">
        <v>0</v>
      </c>
      <c r="EV46" s="108">
        <v>0</v>
      </c>
      <c r="EW46" s="108">
        <v>0</v>
      </c>
      <c r="EX46" s="108">
        <v>0</v>
      </c>
      <c r="EY46" s="108">
        <v>0</v>
      </c>
      <c r="EZ46" s="108">
        <v>0</v>
      </c>
      <c r="FA46" s="108">
        <v>0</v>
      </c>
      <c r="FB46" s="108">
        <v>0</v>
      </c>
      <c r="FC46" s="108">
        <v>0</v>
      </c>
      <c r="FD46" s="108">
        <v>0</v>
      </c>
      <c r="FE46" s="108">
        <v>0</v>
      </c>
      <c r="FF46" s="108">
        <v>0</v>
      </c>
      <c r="FG46" s="108">
        <v>0</v>
      </c>
      <c r="FH46" s="108">
        <v>0</v>
      </c>
      <c r="FI46" s="108">
        <v>0</v>
      </c>
      <c r="FJ46" s="108">
        <v>0</v>
      </c>
      <c r="FK46" s="108">
        <v>0</v>
      </c>
      <c r="FL46" s="108">
        <v>0</v>
      </c>
      <c r="FM46" s="108">
        <v>0</v>
      </c>
      <c r="FN46" s="108">
        <v>0</v>
      </c>
      <c r="FO46" s="108">
        <v>0</v>
      </c>
      <c r="FP46" s="108">
        <v>0</v>
      </c>
      <c r="FQ46" s="108">
        <v>0</v>
      </c>
      <c r="FR46" s="108">
        <v>0</v>
      </c>
      <c r="FS46" s="108">
        <v>0</v>
      </c>
      <c r="FT46" s="108">
        <v>0</v>
      </c>
      <c r="FU46" s="108">
        <v>0</v>
      </c>
      <c r="FV46" s="108">
        <v>0</v>
      </c>
      <c r="FW46" s="108">
        <v>0</v>
      </c>
      <c r="FX46" s="108">
        <v>0</v>
      </c>
      <c r="FY46" s="108">
        <v>0</v>
      </c>
      <c r="FZ46" s="108">
        <v>0</v>
      </c>
      <c r="GA46" s="108">
        <v>0</v>
      </c>
      <c r="GB46" s="108">
        <v>0</v>
      </c>
      <c r="GC46" s="108">
        <v>0</v>
      </c>
      <c r="GD46" s="108">
        <v>0</v>
      </c>
      <c r="GE46" s="108">
        <v>0</v>
      </c>
      <c r="GF46" s="108">
        <v>0</v>
      </c>
      <c r="GG46" s="108">
        <v>0</v>
      </c>
      <c r="GH46" s="108">
        <v>0</v>
      </c>
      <c r="GI46" s="108">
        <v>0</v>
      </c>
      <c r="GJ46" s="108">
        <v>0</v>
      </c>
      <c r="GK46" s="108">
        <v>0</v>
      </c>
      <c r="GL46" s="108">
        <v>0</v>
      </c>
      <c r="GM46" s="108">
        <v>0</v>
      </c>
      <c r="GN46" s="108">
        <v>0</v>
      </c>
      <c r="GO46" s="108">
        <v>0</v>
      </c>
      <c r="GP46" s="108">
        <v>0</v>
      </c>
      <c r="GQ46" s="108">
        <v>0</v>
      </c>
      <c r="GR46" s="108">
        <v>0</v>
      </c>
      <c r="GS46" s="108">
        <v>0</v>
      </c>
      <c r="GT46" s="108">
        <v>0</v>
      </c>
      <c r="GU46" s="108">
        <v>0</v>
      </c>
      <c r="GV46" s="108">
        <v>0</v>
      </c>
      <c r="GW46" s="108">
        <v>0</v>
      </c>
      <c r="GX46" s="108">
        <v>0</v>
      </c>
      <c r="GY46" s="108">
        <v>0</v>
      </c>
      <c r="GZ46" s="108">
        <v>0</v>
      </c>
      <c r="HA46" s="108">
        <v>0</v>
      </c>
      <c r="HB46" s="108">
        <v>0</v>
      </c>
      <c r="HC46" s="108">
        <v>0</v>
      </c>
      <c r="HD46" s="108">
        <v>0</v>
      </c>
      <c r="HE46" s="108">
        <v>0</v>
      </c>
      <c r="HF46" s="108">
        <v>0</v>
      </c>
      <c r="HG46" s="108">
        <v>0</v>
      </c>
      <c r="HH46" s="108">
        <v>0</v>
      </c>
      <c r="HI46" s="108">
        <v>0</v>
      </c>
    </row>
    <row r="47" spans="1:217" s="109" customFormat="1" x14ac:dyDescent="0.2">
      <c r="A47" s="107" t="s">
        <v>95</v>
      </c>
      <c r="B47" s="108">
        <v>0</v>
      </c>
      <c r="C47" s="108">
        <v>0</v>
      </c>
      <c r="D47" s="108">
        <v>0</v>
      </c>
      <c r="E47" s="108">
        <v>0</v>
      </c>
      <c r="F47" s="108">
        <v>0</v>
      </c>
      <c r="G47" s="108">
        <v>0</v>
      </c>
      <c r="H47" s="108">
        <v>0</v>
      </c>
      <c r="I47" s="108">
        <v>0</v>
      </c>
      <c r="J47" s="108">
        <v>0</v>
      </c>
      <c r="K47" s="108">
        <v>0</v>
      </c>
      <c r="L47" s="108">
        <v>0</v>
      </c>
      <c r="M47" s="108">
        <v>0</v>
      </c>
      <c r="N47" s="108">
        <v>0</v>
      </c>
      <c r="O47" s="108">
        <v>0</v>
      </c>
      <c r="P47" s="108">
        <v>0</v>
      </c>
      <c r="Q47" s="108">
        <v>0</v>
      </c>
      <c r="R47" s="108">
        <v>0</v>
      </c>
      <c r="S47" s="108">
        <v>0</v>
      </c>
      <c r="T47" s="108">
        <v>0</v>
      </c>
      <c r="U47" s="108">
        <v>0</v>
      </c>
      <c r="V47" s="108">
        <v>0</v>
      </c>
      <c r="W47" s="108">
        <v>0</v>
      </c>
      <c r="X47" s="108">
        <v>0</v>
      </c>
      <c r="Y47" s="108">
        <v>0</v>
      </c>
      <c r="Z47" s="108">
        <v>0</v>
      </c>
      <c r="AA47" s="108">
        <v>0</v>
      </c>
      <c r="AB47" s="108">
        <v>0</v>
      </c>
      <c r="AC47" s="108">
        <v>0</v>
      </c>
      <c r="AD47" s="108">
        <v>0</v>
      </c>
      <c r="AE47" s="108">
        <v>0</v>
      </c>
      <c r="AF47" s="108">
        <v>0</v>
      </c>
      <c r="AG47" s="108">
        <v>0</v>
      </c>
      <c r="AH47" s="108">
        <v>0</v>
      </c>
      <c r="AI47" s="108">
        <v>0</v>
      </c>
      <c r="AJ47" s="108">
        <v>0</v>
      </c>
      <c r="AK47" s="108">
        <v>0</v>
      </c>
      <c r="AL47" s="108">
        <v>0</v>
      </c>
      <c r="AM47" s="108">
        <v>0</v>
      </c>
      <c r="AN47" s="108">
        <v>0</v>
      </c>
      <c r="AO47" s="108">
        <v>0</v>
      </c>
      <c r="AP47" s="108">
        <v>0</v>
      </c>
      <c r="AQ47" s="108">
        <v>0</v>
      </c>
      <c r="AR47" s="108">
        <v>0</v>
      </c>
      <c r="AS47" s="108">
        <v>0</v>
      </c>
      <c r="AT47" s="108">
        <v>0</v>
      </c>
      <c r="AU47" s="108">
        <v>0</v>
      </c>
      <c r="AV47" s="108">
        <v>0</v>
      </c>
      <c r="AW47" s="108">
        <v>0</v>
      </c>
      <c r="AX47" s="108">
        <v>0</v>
      </c>
      <c r="AY47" s="108">
        <v>0</v>
      </c>
      <c r="AZ47" s="108">
        <v>0</v>
      </c>
      <c r="BA47" s="108">
        <v>0</v>
      </c>
      <c r="BB47" s="108">
        <v>0</v>
      </c>
      <c r="BC47" s="108">
        <v>0</v>
      </c>
      <c r="BD47" s="108">
        <v>0</v>
      </c>
      <c r="BE47" s="108">
        <v>0</v>
      </c>
      <c r="BF47" s="108">
        <v>0</v>
      </c>
      <c r="BG47" s="108">
        <v>0</v>
      </c>
      <c r="BH47" s="108">
        <v>0</v>
      </c>
      <c r="BI47" s="108">
        <v>0</v>
      </c>
      <c r="BJ47" s="108">
        <v>0</v>
      </c>
      <c r="BK47" s="108">
        <v>0</v>
      </c>
      <c r="BL47" s="108">
        <v>0</v>
      </c>
      <c r="BM47" s="108">
        <v>0</v>
      </c>
      <c r="BN47" s="108">
        <v>0</v>
      </c>
      <c r="BO47" s="108">
        <v>0</v>
      </c>
      <c r="BP47" s="108">
        <v>0</v>
      </c>
      <c r="BQ47" s="108">
        <v>0</v>
      </c>
      <c r="BR47" s="108">
        <v>0</v>
      </c>
      <c r="BS47" s="108">
        <v>0</v>
      </c>
      <c r="BT47" s="108">
        <v>0</v>
      </c>
      <c r="BU47" s="108">
        <v>0</v>
      </c>
      <c r="BV47" s="108">
        <v>0</v>
      </c>
      <c r="BW47" s="108">
        <v>0</v>
      </c>
      <c r="BX47" s="108">
        <v>0</v>
      </c>
      <c r="BY47" s="108">
        <v>0</v>
      </c>
      <c r="BZ47" s="108">
        <v>0</v>
      </c>
      <c r="CA47" s="108">
        <v>0</v>
      </c>
      <c r="CB47" s="108">
        <v>0</v>
      </c>
      <c r="CC47" s="108">
        <v>0</v>
      </c>
      <c r="CD47" s="108">
        <v>0</v>
      </c>
      <c r="CE47" s="108">
        <v>0</v>
      </c>
      <c r="CF47" s="108">
        <v>0</v>
      </c>
      <c r="CG47" s="108">
        <v>0</v>
      </c>
      <c r="CH47" s="108">
        <v>0</v>
      </c>
      <c r="CI47" s="108">
        <v>0</v>
      </c>
      <c r="CJ47" s="108">
        <v>0</v>
      </c>
      <c r="CK47" s="108">
        <v>0</v>
      </c>
      <c r="CL47" s="108">
        <v>0</v>
      </c>
      <c r="CM47" s="108">
        <v>0</v>
      </c>
      <c r="CN47" s="108">
        <v>0</v>
      </c>
      <c r="CO47" s="108">
        <v>0</v>
      </c>
      <c r="CP47" s="108">
        <v>0</v>
      </c>
      <c r="CQ47" s="108">
        <v>0</v>
      </c>
      <c r="CR47" s="108">
        <v>0</v>
      </c>
      <c r="CS47" s="108">
        <v>0</v>
      </c>
      <c r="CT47" s="108">
        <v>0</v>
      </c>
      <c r="CU47" s="108">
        <v>0</v>
      </c>
      <c r="CV47" s="108">
        <v>0</v>
      </c>
      <c r="CW47" s="108">
        <v>0</v>
      </c>
      <c r="CX47" s="108">
        <v>0</v>
      </c>
      <c r="CY47" s="108">
        <v>0</v>
      </c>
      <c r="CZ47" s="108">
        <v>0</v>
      </c>
      <c r="DA47" s="108">
        <v>0</v>
      </c>
      <c r="DB47" s="108">
        <v>0</v>
      </c>
      <c r="DC47" s="108">
        <v>0</v>
      </c>
      <c r="DD47" s="108">
        <v>0</v>
      </c>
      <c r="DE47" s="108">
        <v>0</v>
      </c>
      <c r="DF47" s="108">
        <v>0</v>
      </c>
      <c r="DG47" s="108">
        <v>0</v>
      </c>
      <c r="DH47" s="108">
        <v>0</v>
      </c>
      <c r="DI47" s="108">
        <v>0</v>
      </c>
      <c r="DJ47" s="108">
        <v>0</v>
      </c>
      <c r="DK47" s="108">
        <v>0</v>
      </c>
      <c r="DL47" s="108">
        <v>0</v>
      </c>
      <c r="DM47" s="108">
        <v>0</v>
      </c>
      <c r="DN47" s="108">
        <v>0</v>
      </c>
      <c r="DO47" s="108">
        <v>0</v>
      </c>
      <c r="DP47" s="108">
        <v>0</v>
      </c>
      <c r="DQ47" s="108">
        <v>0</v>
      </c>
      <c r="DR47" s="108">
        <v>0</v>
      </c>
      <c r="DS47" s="108">
        <v>0</v>
      </c>
      <c r="DT47" s="108">
        <v>0</v>
      </c>
      <c r="DU47" s="108">
        <v>0</v>
      </c>
      <c r="DV47" s="108">
        <v>0</v>
      </c>
      <c r="DW47" s="108">
        <v>0</v>
      </c>
      <c r="DX47" s="108">
        <v>0</v>
      </c>
      <c r="DY47" s="108">
        <v>0</v>
      </c>
      <c r="DZ47" s="108">
        <v>0</v>
      </c>
      <c r="EA47" s="108">
        <v>0</v>
      </c>
      <c r="EB47" s="108">
        <v>0</v>
      </c>
      <c r="EC47" s="108">
        <v>0</v>
      </c>
      <c r="ED47" s="108">
        <v>0</v>
      </c>
      <c r="EE47" s="108">
        <v>0</v>
      </c>
      <c r="EF47" s="108">
        <v>0</v>
      </c>
      <c r="EG47" s="108">
        <v>0</v>
      </c>
      <c r="EH47" s="108">
        <v>0</v>
      </c>
      <c r="EI47" s="108">
        <v>0</v>
      </c>
      <c r="EJ47" s="108">
        <v>0</v>
      </c>
      <c r="EK47" s="108">
        <v>0</v>
      </c>
      <c r="EL47" s="108">
        <v>0</v>
      </c>
      <c r="EM47" s="108">
        <v>0</v>
      </c>
      <c r="EN47" s="108">
        <v>0</v>
      </c>
      <c r="EO47" s="108">
        <v>0</v>
      </c>
      <c r="EP47" s="108">
        <v>0</v>
      </c>
      <c r="EQ47" s="108">
        <v>0</v>
      </c>
      <c r="ER47" s="108">
        <v>0</v>
      </c>
      <c r="ES47" s="108">
        <v>0</v>
      </c>
      <c r="ET47" s="108">
        <v>0</v>
      </c>
      <c r="EU47" s="108">
        <v>0</v>
      </c>
      <c r="EV47" s="108">
        <v>0</v>
      </c>
      <c r="EW47" s="108">
        <v>0</v>
      </c>
      <c r="EX47" s="108">
        <v>0</v>
      </c>
      <c r="EY47" s="108">
        <v>0</v>
      </c>
      <c r="EZ47" s="108">
        <v>0</v>
      </c>
      <c r="FA47" s="108">
        <v>0</v>
      </c>
      <c r="FB47" s="108">
        <v>0</v>
      </c>
      <c r="FC47" s="108">
        <v>0</v>
      </c>
      <c r="FD47" s="108">
        <v>0</v>
      </c>
      <c r="FE47" s="108">
        <v>0</v>
      </c>
      <c r="FF47" s="108">
        <v>0</v>
      </c>
      <c r="FG47" s="108">
        <v>0</v>
      </c>
      <c r="FH47" s="108">
        <v>0</v>
      </c>
      <c r="FI47" s="108">
        <v>0</v>
      </c>
      <c r="FJ47" s="108">
        <v>0</v>
      </c>
      <c r="FK47" s="108">
        <v>0</v>
      </c>
      <c r="FL47" s="108">
        <v>0</v>
      </c>
      <c r="FM47" s="108">
        <v>0</v>
      </c>
      <c r="FN47" s="108">
        <v>0</v>
      </c>
      <c r="FO47" s="108">
        <v>0</v>
      </c>
      <c r="FP47" s="108">
        <v>0</v>
      </c>
      <c r="FQ47" s="108">
        <v>0</v>
      </c>
      <c r="FR47" s="108">
        <v>0</v>
      </c>
      <c r="FS47" s="108">
        <v>0</v>
      </c>
      <c r="FT47" s="108">
        <v>0</v>
      </c>
      <c r="FU47" s="108">
        <v>0</v>
      </c>
      <c r="FV47" s="108">
        <v>0</v>
      </c>
      <c r="FW47" s="108">
        <v>0</v>
      </c>
      <c r="FX47" s="108">
        <v>0</v>
      </c>
      <c r="FY47" s="108">
        <v>0</v>
      </c>
      <c r="FZ47" s="108">
        <v>0</v>
      </c>
      <c r="GA47" s="108">
        <v>0</v>
      </c>
      <c r="GB47" s="108">
        <v>0</v>
      </c>
      <c r="GC47" s="108">
        <v>0</v>
      </c>
      <c r="GD47" s="108">
        <v>0</v>
      </c>
      <c r="GE47" s="108">
        <v>0</v>
      </c>
      <c r="GF47" s="108">
        <v>0</v>
      </c>
      <c r="GG47" s="108">
        <v>0</v>
      </c>
      <c r="GH47" s="108">
        <v>0</v>
      </c>
      <c r="GI47" s="108">
        <v>0</v>
      </c>
      <c r="GJ47" s="108">
        <v>0</v>
      </c>
      <c r="GK47" s="108">
        <v>0</v>
      </c>
      <c r="GL47" s="108">
        <v>0</v>
      </c>
      <c r="GM47" s="108">
        <v>0</v>
      </c>
      <c r="GN47" s="108">
        <v>0</v>
      </c>
      <c r="GO47" s="108">
        <v>0</v>
      </c>
      <c r="GP47" s="108">
        <v>0</v>
      </c>
      <c r="GQ47" s="108">
        <v>0</v>
      </c>
      <c r="GR47" s="108">
        <v>0</v>
      </c>
      <c r="GS47" s="108">
        <v>0</v>
      </c>
      <c r="GT47" s="108">
        <v>0</v>
      </c>
      <c r="GU47" s="108">
        <v>0</v>
      </c>
      <c r="GV47" s="108">
        <v>0</v>
      </c>
      <c r="GW47" s="108">
        <v>0</v>
      </c>
      <c r="GX47" s="108">
        <v>0</v>
      </c>
      <c r="GY47" s="108">
        <v>0</v>
      </c>
      <c r="GZ47" s="108">
        <v>0</v>
      </c>
      <c r="HA47" s="108">
        <v>0</v>
      </c>
      <c r="HB47" s="108">
        <v>0</v>
      </c>
      <c r="HC47" s="108">
        <v>0</v>
      </c>
      <c r="HD47" s="108">
        <v>0</v>
      </c>
      <c r="HE47" s="108">
        <v>0</v>
      </c>
      <c r="HF47" s="108">
        <v>0</v>
      </c>
      <c r="HG47" s="108">
        <v>0</v>
      </c>
      <c r="HH47" s="108">
        <v>0</v>
      </c>
      <c r="HI47" s="108">
        <v>0</v>
      </c>
    </row>
    <row r="48" spans="1:217" s="109" customFormat="1" x14ac:dyDescent="0.2">
      <c r="A48" s="107" t="s">
        <v>96</v>
      </c>
      <c r="B48" s="108">
        <v>0</v>
      </c>
      <c r="C48" s="108">
        <v>0</v>
      </c>
      <c r="D48" s="108">
        <v>0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08">
        <v>0</v>
      </c>
      <c r="K48" s="108">
        <v>0</v>
      </c>
      <c r="L48" s="108">
        <v>0</v>
      </c>
      <c r="M48" s="108">
        <v>0</v>
      </c>
      <c r="N48" s="108">
        <v>0</v>
      </c>
      <c r="O48" s="108">
        <v>0</v>
      </c>
      <c r="P48" s="108">
        <v>0</v>
      </c>
      <c r="Q48" s="108">
        <v>0</v>
      </c>
      <c r="R48" s="108">
        <v>0</v>
      </c>
      <c r="S48" s="108">
        <v>0</v>
      </c>
      <c r="T48" s="108">
        <v>0</v>
      </c>
      <c r="U48" s="108">
        <v>0</v>
      </c>
      <c r="V48" s="108">
        <v>0</v>
      </c>
      <c r="W48" s="108">
        <v>0</v>
      </c>
      <c r="X48" s="108">
        <v>0</v>
      </c>
      <c r="Y48" s="108">
        <v>0</v>
      </c>
      <c r="Z48" s="108">
        <v>0</v>
      </c>
      <c r="AA48" s="108">
        <v>0</v>
      </c>
      <c r="AB48" s="108">
        <v>0</v>
      </c>
      <c r="AC48" s="108">
        <v>0</v>
      </c>
      <c r="AD48" s="108">
        <v>0</v>
      </c>
      <c r="AE48" s="108">
        <v>0</v>
      </c>
      <c r="AF48" s="108">
        <v>0</v>
      </c>
      <c r="AG48" s="108">
        <v>0</v>
      </c>
      <c r="AH48" s="108">
        <v>0</v>
      </c>
      <c r="AI48" s="108">
        <v>0</v>
      </c>
      <c r="AJ48" s="108">
        <v>0</v>
      </c>
      <c r="AK48" s="108">
        <v>0</v>
      </c>
      <c r="AL48" s="108">
        <v>0</v>
      </c>
      <c r="AM48" s="108">
        <v>0</v>
      </c>
      <c r="AN48" s="108">
        <v>0</v>
      </c>
      <c r="AO48" s="108">
        <v>0</v>
      </c>
      <c r="AP48" s="108">
        <v>0</v>
      </c>
      <c r="AQ48" s="108">
        <v>0</v>
      </c>
      <c r="AR48" s="108">
        <v>0</v>
      </c>
      <c r="AS48" s="108">
        <v>0</v>
      </c>
      <c r="AT48" s="108">
        <v>0</v>
      </c>
      <c r="AU48" s="108">
        <v>0</v>
      </c>
      <c r="AV48" s="108">
        <v>0</v>
      </c>
      <c r="AW48" s="108">
        <v>0</v>
      </c>
      <c r="AX48" s="108">
        <v>0</v>
      </c>
      <c r="AY48" s="108">
        <v>0</v>
      </c>
      <c r="AZ48" s="108">
        <v>0</v>
      </c>
      <c r="BA48" s="108">
        <v>0</v>
      </c>
      <c r="BB48" s="108">
        <v>0</v>
      </c>
      <c r="BC48" s="108">
        <v>0</v>
      </c>
      <c r="BD48" s="108">
        <v>0</v>
      </c>
      <c r="BE48" s="108">
        <v>0</v>
      </c>
      <c r="BF48" s="108">
        <v>0</v>
      </c>
      <c r="BG48" s="108">
        <v>0</v>
      </c>
      <c r="BH48" s="108">
        <v>0</v>
      </c>
      <c r="BI48" s="108">
        <v>0</v>
      </c>
      <c r="BJ48" s="108">
        <v>0</v>
      </c>
      <c r="BK48" s="108">
        <v>0</v>
      </c>
      <c r="BL48" s="108">
        <v>0</v>
      </c>
      <c r="BM48" s="108">
        <v>0</v>
      </c>
      <c r="BN48" s="108">
        <v>0</v>
      </c>
      <c r="BO48" s="108">
        <v>0</v>
      </c>
      <c r="BP48" s="108">
        <v>0</v>
      </c>
      <c r="BQ48" s="108">
        <v>0</v>
      </c>
      <c r="BR48" s="108">
        <v>0</v>
      </c>
      <c r="BS48" s="108">
        <v>0</v>
      </c>
      <c r="BT48" s="108">
        <v>0</v>
      </c>
      <c r="BU48" s="108">
        <v>0</v>
      </c>
      <c r="BV48" s="108">
        <v>0</v>
      </c>
      <c r="BW48" s="108">
        <v>0</v>
      </c>
      <c r="BX48" s="108">
        <v>0</v>
      </c>
      <c r="BY48" s="108">
        <v>0</v>
      </c>
      <c r="BZ48" s="108">
        <v>0</v>
      </c>
      <c r="CA48" s="108">
        <v>0</v>
      </c>
      <c r="CB48" s="108">
        <v>0</v>
      </c>
      <c r="CC48" s="108">
        <v>0</v>
      </c>
      <c r="CD48" s="108">
        <v>0</v>
      </c>
      <c r="CE48" s="108">
        <v>0</v>
      </c>
      <c r="CF48" s="108">
        <v>0</v>
      </c>
      <c r="CG48" s="108">
        <v>0</v>
      </c>
      <c r="CH48" s="108">
        <v>0</v>
      </c>
      <c r="CI48" s="108">
        <v>0</v>
      </c>
      <c r="CJ48" s="108">
        <v>0</v>
      </c>
      <c r="CK48" s="108">
        <v>0</v>
      </c>
      <c r="CL48" s="108">
        <v>0</v>
      </c>
      <c r="CM48" s="108">
        <v>0</v>
      </c>
      <c r="CN48" s="108">
        <v>0</v>
      </c>
      <c r="CO48" s="108">
        <v>0</v>
      </c>
      <c r="CP48" s="108">
        <v>0</v>
      </c>
      <c r="CQ48" s="108">
        <v>0</v>
      </c>
      <c r="CR48" s="108">
        <v>0</v>
      </c>
      <c r="CS48" s="108">
        <v>0</v>
      </c>
      <c r="CT48" s="108">
        <v>0</v>
      </c>
      <c r="CU48" s="108">
        <v>0</v>
      </c>
      <c r="CV48" s="108">
        <v>0</v>
      </c>
      <c r="CW48" s="108">
        <v>0</v>
      </c>
      <c r="CX48" s="108">
        <v>0</v>
      </c>
      <c r="CY48" s="108">
        <v>0</v>
      </c>
      <c r="CZ48" s="108">
        <v>0</v>
      </c>
      <c r="DA48" s="108">
        <v>0</v>
      </c>
      <c r="DB48" s="108">
        <v>0</v>
      </c>
      <c r="DC48" s="108">
        <v>0</v>
      </c>
      <c r="DD48" s="108">
        <v>0</v>
      </c>
      <c r="DE48" s="108">
        <v>0</v>
      </c>
      <c r="DF48" s="108">
        <v>0</v>
      </c>
      <c r="DG48" s="108">
        <v>0</v>
      </c>
      <c r="DH48" s="108">
        <v>0</v>
      </c>
      <c r="DI48" s="108">
        <v>0</v>
      </c>
      <c r="DJ48" s="108">
        <v>0</v>
      </c>
      <c r="DK48" s="108">
        <v>0</v>
      </c>
      <c r="DL48" s="108">
        <v>0</v>
      </c>
      <c r="DM48" s="108">
        <v>0</v>
      </c>
      <c r="DN48" s="108">
        <v>0</v>
      </c>
      <c r="DO48" s="108">
        <v>0</v>
      </c>
      <c r="DP48" s="108">
        <v>0</v>
      </c>
      <c r="DQ48" s="108">
        <v>0</v>
      </c>
      <c r="DR48" s="108">
        <v>0</v>
      </c>
      <c r="DS48" s="108">
        <v>0</v>
      </c>
      <c r="DT48" s="108">
        <v>0</v>
      </c>
      <c r="DU48" s="108">
        <v>0</v>
      </c>
      <c r="DV48" s="108">
        <v>0</v>
      </c>
      <c r="DW48" s="108">
        <v>0</v>
      </c>
      <c r="DX48" s="108">
        <v>0</v>
      </c>
      <c r="DY48" s="108">
        <v>0</v>
      </c>
      <c r="DZ48" s="108">
        <v>0</v>
      </c>
      <c r="EA48" s="108">
        <v>0</v>
      </c>
      <c r="EB48" s="108">
        <v>0</v>
      </c>
      <c r="EC48" s="108">
        <v>0</v>
      </c>
      <c r="ED48" s="108">
        <v>0</v>
      </c>
      <c r="EE48" s="108">
        <v>0</v>
      </c>
      <c r="EF48" s="108">
        <v>0</v>
      </c>
      <c r="EG48" s="108">
        <v>0</v>
      </c>
      <c r="EH48" s="108">
        <v>0</v>
      </c>
      <c r="EI48" s="108">
        <v>0</v>
      </c>
      <c r="EJ48" s="108">
        <v>0</v>
      </c>
      <c r="EK48" s="108">
        <v>0</v>
      </c>
      <c r="EL48" s="108">
        <v>0</v>
      </c>
      <c r="EM48" s="108">
        <v>0</v>
      </c>
      <c r="EN48" s="108">
        <v>0</v>
      </c>
      <c r="EO48" s="108">
        <v>0</v>
      </c>
      <c r="EP48" s="108">
        <v>0</v>
      </c>
      <c r="EQ48" s="108">
        <v>0</v>
      </c>
      <c r="ER48" s="108">
        <v>0</v>
      </c>
      <c r="ES48" s="108">
        <v>0</v>
      </c>
      <c r="ET48" s="108">
        <v>0</v>
      </c>
      <c r="EU48" s="108">
        <v>0</v>
      </c>
      <c r="EV48" s="108">
        <v>0</v>
      </c>
      <c r="EW48" s="108">
        <v>0</v>
      </c>
      <c r="EX48" s="108">
        <v>0</v>
      </c>
      <c r="EY48" s="108">
        <v>0</v>
      </c>
      <c r="EZ48" s="108">
        <v>0</v>
      </c>
      <c r="FA48" s="108">
        <v>0</v>
      </c>
      <c r="FB48" s="108">
        <v>0</v>
      </c>
      <c r="FC48" s="108">
        <v>0</v>
      </c>
      <c r="FD48" s="108">
        <v>0</v>
      </c>
      <c r="FE48" s="108">
        <v>0</v>
      </c>
      <c r="FF48" s="108">
        <v>0</v>
      </c>
      <c r="FG48" s="108">
        <v>0</v>
      </c>
      <c r="FH48" s="108">
        <v>0</v>
      </c>
      <c r="FI48" s="108">
        <v>0</v>
      </c>
      <c r="FJ48" s="108">
        <v>0</v>
      </c>
      <c r="FK48" s="108">
        <v>0</v>
      </c>
      <c r="FL48" s="108">
        <v>0</v>
      </c>
      <c r="FM48" s="108">
        <v>0</v>
      </c>
      <c r="FN48" s="108">
        <v>0</v>
      </c>
      <c r="FO48" s="108">
        <v>0</v>
      </c>
      <c r="FP48" s="108">
        <v>0</v>
      </c>
      <c r="FQ48" s="108">
        <v>0</v>
      </c>
      <c r="FR48" s="108">
        <v>0</v>
      </c>
      <c r="FS48" s="108">
        <v>0</v>
      </c>
      <c r="FT48" s="108">
        <v>0</v>
      </c>
      <c r="FU48" s="108">
        <v>0</v>
      </c>
      <c r="FV48" s="108">
        <v>0</v>
      </c>
      <c r="FW48" s="108">
        <v>0</v>
      </c>
      <c r="FX48" s="108">
        <v>0</v>
      </c>
      <c r="FY48" s="108">
        <v>0</v>
      </c>
      <c r="FZ48" s="108">
        <v>0</v>
      </c>
      <c r="GA48" s="108">
        <v>0</v>
      </c>
      <c r="GB48" s="108">
        <v>0</v>
      </c>
      <c r="GC48" s="108">
        <v>0</v>
      </c>
      <c r="GD48" s="108">
        <v>0</v>
      </c>
      <c r="GE48" s="108">
        <v>0</v>
      </c>
      <c r="GF48" s="108">
        <v>0</v>
      </c>
      <c r="GG48" s="108">
        <v>0</v>
      </c>
      <c r="GH48" s="108">
        <v>0</v>
      </c>
      <c r="GI48" s="108">
        <v>0</v>
      </c>
      <c r="GJ48" s="108">
        <v>0</v>
      </c>
      <c r="GK48" s="108">
        <v>0</v>
      </c>
      <c r="GL48" s="108">
        <v>0</v>
      </c>
      <c r="GM48" s="108">
        <v>0</v>
      </c>
      <c r="GN48" s="108">
        <v>0</v>
      </c>
      <c r="GO48" s="108">
        <v>0</v>
      </c>
      <c r="GP48" s="108">
        <v>0</v>
      </c>
      <c r="GQ48" s="108">
        <v>0</v>
      </c>
      <c r="GR48" s="108">
        <v>0</v>
      </c>
      <c r="GS48" s="108">
        <v>0</v>
      </c>
      <c r="GT48" s="108">
        <v>0</v>
      </c>
      <c r="GU48" s="108">
        <v>0</v>
      </c>
      <c r="GV48" s="108">
        <v>0</v>
      </c>
      <c r="GW48" s="108">
        <v>0</v>
      </c>
      <c r="GX48" s="108">
        <v>0</v>
      </c>
      <c r="GY48" s="108">
        <v>0</v>
      </c>
      <c r="GZ48" s="108">
        <v>0</v>
      </c>
      <c r="HA48" s="108">
        <v>0</v>
      </c>
      <c r="HB48" s="108">
        <v>0</v>
      </c>
      <c r="HC48" s="108">
        <v>0</v>
      </c>
      <c r="HD48" s="108">
        <v>0</v>
      </c>
      <c r="HE48" s="108">
        <v>0</v>
      </c>
      <c r="HF48" s="108">
        <v>0</v>
      </c>
      <c r="HG48" s="108">
        <v>0</v>
      </c>
      <c r="HH48" s="108">
        <v>0</v>
      </c>
      <c r="HI48" s="108">
        <v>0</v>
      </c>
    </row>
    <row r="49" spans="1:217" s="109" customFormat="1" x14ac:dyDescent="0.2">
      <c r="A49" s="107" t="s">
        <v>97</v>
      </c>
      <c r="B49" s="108">
        <v>0</v>
      </c>
      <c r="C49" s="108">
        <v>0</v>
      </c>
      <c r="D49" s="108">
        <v>0</v>
      </c>
      <c r="E49" s="108">
        <v>0</v>
      </c>
      <c r="F49" s="108">
        <v>0</v>
      </c>
      <c r="G49" s="108">
        <v>0</v>
      </c>
      <c r="H49" s="108">
        <v>0</v>
      </c>
      <c r="I49" s="108">
        <v>0</v>
      </c>
      <c r="J49" s="108">
        <v>0</v>
      </c>
      <c r="K49" s="108">
        <v>0</v>
      </c>
      <c r="L49" s="108">
        <v>0</v>
      </c>
      <c r="M49" s="108">
        <v>0</v>
      </c>
      <c r="N49" s="108">
        <v>0</v>
      </c>
      <c r="O49" s="108">
        <v>0</v>
      </c>
      <c r="P49" s="108">
        <v>0</v>
      </c>
      <c r="Q49" s="108">
        <v>0</v>
      </c>
      <c r="R49" s="108">
        <v>0</v>
      </c>
      <c r="S49" s="108">
        <v>0</v>
      </c>
      <c r="T49" s="108">
        <v>0</v>
      </c>
      <c r="U49" s="108">
        <v>0</v>
      </c>
      <c r="V49" s="108">
        <v>0</v>
      </c>
      <c r="W49" s="108">
        <v>0</v>
      </c>
      <c r="X49" s="108">
        <v>0</v>
      </c>
      <c r="Y49" s="108">
        <v>0</v>
      </c>
      <c r="Z49" s="108">
        <v>0</v>
      </c>
      <c r="AA49" s="108">
        <v>0</v>
      </c>
      <c r="AB49" s="108">
        <v>0</v>
      </c>
      <c r="AC49" s="108">
        <v>0</v>
      </c>
      <c r="AD49" s="108">
        <v>0</v>
      </c>
      <c r="AE49" s="108">
        <v>0</v>
      </c>
      <c r="AF49" s="108">
        <v>0</v>
      </c>
      <c r="AG49" s="108">
        <v>0</v>
      </c>
      <c r="AH49" s="108">
        <v>0</v>
      </c>
      <c r="AI49" s="108">
        <v>0</v>
      </c>
      <c r="AJ49" s="108">
        <v>0</v>
      </c>
      <c r="AK49" s="108">
        <v>0</v>
      </c>
      <c r="AL49" s="108">
        <v>0</v>
      </c>
      <c r="AM49" s="108">
        <v>0</v>
      </c>
      <c r="AN49" s="108">
        <v>0</v>
      </c>
      <c r="AO49" s="108">
        <v>0</v>
      </c>
      <c r="AP49" s="108">
        <v>0</v>
      </c>
      <c r="AQ49" s="108">
        <v>0</v>
      </c>
      <c r="AR49" s="108">
        <v>0</v>
      </c>
      <c r="AS49" s="108">
        <v>0</v>
      </c>
      <c r="AT49" s="108">
        <v>0</v>
      </c>
      <c r="AU49" s="108">
        <v>0</v>
      </c>
      <c r="AV49" s="108">
        <v>0</v>
      </c>
      <c r="AW49" s="108">
        <v>0</v>
      </c>
      <c r="AX49" s="108">
        <v>0</v>
      </c>
      <c r="AY49" s="108">
        <v>0</v>
      </c>
      <c r="AZ49" s="108">
        <v>0</v>
      </c>
      <c r="BA49" s="108">
        <v>0</v>
      </c>
      <c r="BB49" s="108">
        <v>0</v>
      </c>
      <c r="BC49" s="108">
        <v>0</v>
      </c>
      <c r="BD49" s="108">
        <v>0</v>
      </c>
      <c r="BE49" s="108">
        <v>0</v>
      </c>
      <c r="BF49" s="108">
        <v>0</v>
      </c>
      <c r="BG49" s="108">
        <v>0</v>
      </c>
      <c r="BH49" s="108">
        <v>0</v>
      </c>
      <c r="BI49" s="108">
        <v>0</v>
      </c>
      <c r="BJ49" s="108">
        <v>0</v>
      </c>
      <c r="BK49" s="108">
        <v>0</v>
      </c>
      <c r="BL49" s="108">
        <v>0</v>
      </c>
      <c r="BM49" s="108">
        <v>0</v>
      </c>
      <c r="BN49" s="108">
        <v>0</v>
      </c>
      <c r="BO49" s="108">
        <v>0</v>
      </c>
      <c r="BP49" s="108">
        <v>0</v>
      </c>
      <c r="BQ49" s="108">
        <v>0</v>
      </c>
      <c r="BR49" s="108">
        <v>0</v>
      </c>
      <c r="BS49" s="108">
        <v>0</v>
      </c>
      <c r="BT49" s="108">
        <v>0</v>
      </c>
      <c r="BU49" s="108">
        <v>0</v>
      </c>
      <c r="BV49" s="108">
        <v>0</v>
      </c>
      <c r="BW49" s="108">
        <v>0</v>
      </c>
      <c r="BX49" s="108">
        <v>0</v>
      </c>
      <c r="BY49" s="108">
        <v>0</v>
      </c>
      <c r="BZ49" s="108">
        <v>0</v>
      </c>
      <c r="CA49" s="108">
        <v>0</v>
      </c>
      <c r="CB49" s="108">
        <v>0</v>
      </c>
      <c r="CC49" s="108">
        <v>0</v>
      </c>
      <c r="CD49" s="108">
        <v>0</v>
      </c>
      <c r="CE49" s="108">
        <v>0</v>
      </c>
      <c r="CF49" s="108">
        <v>0</v>
      </c>
      <c r="CG49" s="108">
        <v>0</v>
      </c>
      <c r="CH49" s="108">
        <v>0</v>
      </c>
      <c r="CI49" s="108">
        <v>0</v>
      </c>
      <c r="CJ49" s="108">
        <v>0</v>
      </c>
      <c r="CK49" s="108">
        <v>0</v>
      </c>
      <c r="CL49" s="108">
        <v>0</v>
      </c>
      <c r="CM49" s="108">
        <v>0</v>
      </c>
      <c r="CN49" s="108">
        <v>0</v>
      </c>
      <c r="CO49" s="108">
        <v>0</v>
      </c>
      <c r="CP49" s="108">
        <v>0</v>
      </c>
      <c r="CQ49" s="108">
        <v>0</v>
      </c>
      <c r="CR49" s="108">
        <v>0</v>
      </c>
      <c r="CS49" s="108">
        <v>0</v>
      </c>
      <c r="CT49" s="108">
        <v>0</v>
      </c>
      <c r="CU49" s="108">
        <v>0</v>
      </c>
      <c r="CV49" s="108">
        <v>0</v>
      </c>
      <c r="CW49" s="108">
        <v>0</v>
      </c>
      <c r="CX49" s="108">
        <v>0</v>
      </c>
      <c r="CY49" s="108">
        <v>0</v>
      </c>
      <c r="CZ49" s="108">
        <v>0</v>
      </c>
      <c r="DA49" s="108">
        <v>0</v>
      </c>
      <c r="DB49" s="108">
        <v>0</v>
      </c>
      <c r="DC49" s="108">
        <v>0</v>
      </c>
      <c r="DD49" s="108">
        <v>0</v>
      </c>
      <c r="DE49" s="108">
        <v>0</v>
      </c>
      <c r="DF49" s="108">
        <v>0</v>
      </c>
      <c r="DG49" s="108">
        <v>0</v>
      </c>
      <c r="DH49" s="108">
        <v>0</v>
      </c>
      <c r="DI49" s="108">
        <v>0</v>
      </c>
      <c r="DJ49" s="108">
        <v>0</v>
      </c>
      <c r="DK49" s="108">
        <v>0</v>
      </c>
      <c r="DL49" s="108">
        <v>0</v>
      </c>
      <c r="DM49" s="108">
        <v>0</v>
      </c>
      <c r="DN49" s="108">
        <v>0</v>
      </c>
      <c r="DO49" s="108">
        <v>0</v>
      </c>
      <c r="DP49" s="108">
        <v>0</v>
      </c>
      <c r="DQ49" s="108">
        <v>0</v>
      </c>
      <c r="DR49" s="108">
        <v>0</v>
      </c>
      <c r="DS49" s="108">
        <v>0</v>
      </c>
      <c r="DT49" s="108">
        <v>0</v>
      </c>
      <c r="DU49" s="108">
        <v>0</v>
      </c>
      <c r="DV49" s="108">
        <v>0</v>
      </c>
      <c r="DW49" s="108">
        <v>0</v>
      </c>
      <c r="DX49" s="108">
        <v>0</v>
      </c>
      <c r="DY49" s="108">
        <v>0</v>
      </c>
      <c r="DZ49" s="108">
        <v>0</v>
      </c>
      <c r="EA49" s="108">
        <v>0</v>
      </c>
      <c r="EB49" s="108">
        <v>0</v>
      </c>
      <c r="EC49" s="108">
        <v>0</v>
      </c>
      <c r="ED49" s="108">
        <v>0</v>
      </c>
      <c r="EE49" s="108">
        <v>0</v>
      </c>
      <c r="EF49" s="108">
        <v>0</v>
      </c>
      <c r="EG49" s="108">
        <v>0</v>
      </c>
      <c r="EH49" s="108">
        <v>0</v>
      </c>
      <c r="EI49" s="108">
        <v>0</v>
      </c>
      <c r="EJ49" s="108">
        <v>0</v>
      </c>
      <c r="EK49" s="108">
        <v>0</v>
      </c>
      <c r="EL49" s="108">
        <v>0</v>
      </c>
      <c r="EM49" s="108">
        <v>0</v>
      </c>
      <c r="EN49" s="108">
        <v>0</v>
      </c>
      <c r="EO49" s="108">
        <v>0</v>
      </c>
      <c r="EP49" s="108">
        <v>0</v>
      </c>
      <c r="EQ49" s="108">
        <v>0</v>
      </c>
      <c r="ER49" s="108">
        <v>0</v>
      </c>
      <c r="ES49" s="108">
        <v>0</v>
      </c>
      <c r="ET49" s="108">
        <v>0</v>
      </c>
      <c r="EU49" s="108">
        <v>0</v>
      </c>
      <c r="EV49" s="108">
        <v>0</v>
      </c>
      <c r="EW49" s="108">
        <v>0</v>
      </c>
      <c r="EX49" s="108">
        <v>0</v>
      </c>
      <c r="EY49" s="108">
        <v>0</v>
      </c>
      <c r="EZ49" s="108">
        <v>0</v>
      </c>
      <c r="FA49" s="108">
        <v>0</v>
      </c>
      <c r="FB49" s="108">
        <v>0</v>
      </c>
      <c r="FC49" s="108">
        <v>0</v>
      </c>
      <c r="FD49" s="108">
        <v>0</v>
      </c>
      <c r="FE49" s="108">
        <v>0</v>
      </c>
      <c r="FF49" s="108">
        <v>0</v>
      </c>
      <c r="FG49" s="108">
        <v>0</v>
      </c>
      <c r="FH49" s="108">
        <v>0</v>
      </c>
      <c r="FI49" s="108">
        <v>0</v>
      </c>
      <c r="FJ49" s="108">
        <v>0</v>
      </c>
      <c r="FK49" s="108">
        <v>0</v>
      </c>
      <c r="FL49" s="108">
        <v>0</v>
      </c>
      <c r="FM49" s="108">
        <v>0</v>
      </c>
      <c r="FN49" s="108">
        <v>0</v>
      </c>
      <c r="FO49" s="108">
        <v>0</v>
      </c>
      <c r="FP49" s="108">
        <v>0</v>
      </c>
      <c r="FQ49" s="108">
        <v>0</v>
      </c>
      <c r="FR49" s="108">
        <v>0</v>
      </c>
      <c r="FS49" s="108">
        <v>0</v>
      </c>
      <c r="FT49" s="108">
        <v>0</v>
      </c>
      <c r="FU49" s="108">
        <v>0</v>
      </c>
      <c r="FV49" s="108">
        <v>0</v>
      </c>
      <c r="FW49" s="108">
        <v>0</v>
      </c>
      <c r="FX49" s="108">
        <v>0</v>
      </c>
      <c r="FY49" s="108">
        <v>0</v>
      </c>
      <c r="FZ49" s="108">
        <v>0</v>
      </c>
      <c r="GA49" s="108">
        <v>0</v>
      </c>
      <c r="GB49" s="108">
        <v>0</v>
      </c>
      <c r="GC49" s="108">
        <v>0</v>
      </c>
      <c r="GD49" s="108">
        <v>0</v>
      </c>
      <c r="GE49" s="108">
        <v>0</v>
      </c>
      <c r="GF49" s="108">
        <v>0</v>
      </c>
      <c r="GG49" s="108">
        <v>0</v>
      </c>
      <c r="GH49" s="108">
        <v>0</v>
      </c>
      <c r="GI49" s="108">
        <v>0</v>
      </c>
      <c r="GJ49" s="108">
        <v>0</v>
      </c>
      <c r="GK49" s="108">
        <v>0</v>
      </c>
      <c r="GL49" s="108">
        <v>0</v>
      </c>
      <c r="GM49" s="108">
        <v>0</v>
      </c>
      <c r="GN49" s="108">
        <v>0</v>
      </c>
      <c r="GO49" s="108">
        <v>0</v>
      </c>
      <c r="GP49" s="108">
        <v>0</v>
      </c>
      <c r="GQ49" s="108">
        <v>0</v>
      </c>
      <c r="GR49" s="108">
        <v>0</v>
      </c>
      <c r="GS49" s="108">
        <v>0</v>
      </c>
      <c r="GT49" s="108">
        <v>0</v>
      </c>
      <c r="GU49" s="108">
        <v>0</v>
      </c>
      <c r="GV49" s="108">
        <v>0</v>
      </c>
      <c r="GW49" s="108">
        <v>0</v>
      </c>
      <c r="GX49" s="108">
        <v>0</v>
      </c>
      <c r="GY49" s="108">
        <v>0</v>
      </c>
      <c r="GZ49" s="108">
        <v>0</v>
      </c>
      <c r="HA49" s="108">
        <v>0</v>
      </c>
      <c r="HB49" s="108">
        <v>0</v>
      </c>
      <c r="HC49" s="108">
        <v>0</v>
      </c>
      <c r="HD49" s="108">
        <v>0</v>
      </c>
      <c r="HE49" s="108">
        <v>0</v>
      </c>
      <c r="HF49" s="108">
        <v>0</v>
      </c>
      <c r="HG49" s="108">
        <v>0</v>
      </c>
      <c r="HH49" s="108">
        <v>0</v>
      </c>
      <c r="HI49" s="108">
        <v>0</v>
      </c>
    </row>
    <row r="50" spans="1:217" s="109" customFormat="1" x14ac:dyDescent="0.2">
      <c r="A50" s="107" t="s">
        <v>98</v>
      </c>
      <c r="B50" s="108">
        <v>0</v>
      </c>
      <c r="C50" s="108">
        <v>0</v>
      </c>
      <c r="D50" s="108">
        <v>0</v>
      </c>
      <c r="E50" s="108">
        <v>0</v>
      </c>
      <c r="F50" s="108">
        <v>0</v>
      </c>
      <c r="G50" s="108">
        <v>0</v>
      </c>
      <c r="H50" s="108">
        <v>0</v>
      </c>
      <c r="I50" s="108">
        <v>0</v>
      </c>
      <c r="J50" s="108">
        <v>0</v>
      </c>
      <c r="K50" s="108">
        <v>0</v>
      </c>
      <c r="L50" s="108">
        <v>0</v>
      </c>
      <c r="M50" s="108">
        <v>0</v>
      </c>
      <c r="N50" s="108">
        <v>0</v>
      </c>
      <c r="O50" s="108">
        <v>0</v>
      </c>
      <c r="P50" s="108">
        <v>0</v>
      </c>
      <c r="Q50" s="108">
        <v>0</v>
      </c>
      <c r="R50" s="108">
        <v>0</v>
      </c>
      <c r="S50" s="108">
        <v>0</v>
      </c>
      <c r="T50" s="108">
        <v>0</v>
      </c>
      <c r="U50" s="108">
        <v>0</v>
      </c>
      <c r="V50" s="108">
        <v>0</v>
      </c>
      <c r="W50" s="108">
        <v>0</v>
      </c>
      <c r="X50" s="108">
        <v>0</v>
      </c>
      <c r="Y50" s="108">
        <v>0</v>
      </c>
      <c r="Z50" s="108">
        <v>0</v>
      </c>
      <c r="AA50" s="108">
        <v>0</v>
      </c>
      <c r="AB50" s="108">
        <v>0</v>
      </c>
      <c r="AC50" s="108">
        <v>0</v>
      </c>
      <c r="AD50" s="108">
        <v>0</v>
      </c>
      <c r="AE50" s="108">
        <v>0</v>
      </c>
      <c r="AF50" s="108">
        <v>0</v>
      </c>
      <c r="AG50" s="108">
        <v>0</v>
      </c>
      <c r="AH50" s="108">
        <v>0</v>
      </c>
      <c r="AI50" s="108">
        <v>0</v>
      </c>
      <c r="AJ50" s="108">
        <v>0</v>
      </c>
      <c r="AK50" s="108">
        <v>0</v>
      </c>
      <c r="AL50" s="108">
        <v>0</v>
      </c>
      <c r="AM50" s="108">
        <v>0</v>
      </c>
      <c r="AN50" s="108">
        <v>0</v>
      </c>
      <c r="AO50" s="108">
        <v>0</v>
      </c>
      <c r="AP50" s="108">
        <v>0</v>
      </c>
      <c r="AQ50" s="108">
        <v>0</v>
      </c>
      <c r="AR50" s="108">
        <v>0</v>
      </c>
      <c r="AS50" s="108">
        <v>0</v>
      </c>
      <c r="AT50" s="108">
        <v>0</v>
      </c>
      <c r="AU50" s="108">
        <v>0</v>
      </c>
      <c r="AV50" s="108">
        <v>0</v>
      </c>
      <c r="AW50" s="108">
        <v>0</v>
      </c>
      <c r="AX50" s="108">
        <v>0</v>
      </c>
      <c r="AY50" s="108">
        <v>0</v>
      </c>
      <c r="AZ50" s="108">
        <v>0</v>
      </c>
      <c r="BA50" s="108">
        <v>0</v>
      </c>
      <c r="BB50" s="108">
        <v>0</v>
      </c>
      <c r="BC50" s="108">
        <v>0</v>
      </c>
      <c r="BD50" s="108">
        <v>0</v>
      </c>
      <c r="BE50" s="108">
        <v>0</v>
      </c>
      <c r="BF50" s="108">
        <v>0</v>
      </c>
      <c r="BG50" s="108">
        <v>0</v>
      </c>
      <c r="BH50" s="108">
        <v>0</v>
      </c>
      <c r="BI50" s="108">
        <v>0</v>
      </c>
      <c r="BJ50" s="108">
        <v>0</v>
      </c>
      <c r="BK50" s="108">
        <v>0</v>
      </c>
      <c r="BL50" s="108">
        <v>0</v>
      </c>
      <c r="BM50" s="108">
        <v>0</v>
      </c>
      <c r="BN50" s="108">
        <v>0</v>
      </c>
      <c r="BO50" s="108">
        <v>0</v>
      </c>
      <c r="BP50" s="108">
        <v>0</v>
      </c>
      <c r="BQ50" s="108">
        <v>0</v>
      </c>
      <c r="BR50" s="108">
        <v>0</v>
      </c>
      <c r="BS50" s="108">
        <v>0</v>
      </c>
      <c r="BT50" s="108">
        <v>0</v>
      </c>
      <c r="BU50" s="108">
        <v>0</v>
      </c>
      <c r="BV50" s="108">
        <v>0</v>
      </c>
      <c r="BW50" s="108">
        <v>0</v>
      </c>
      <c r="BX50" s="108">
        <v>0</v>
      </c>
      <c r="BY50" s="108">
        <v>0</v>
      </c>
      <c r="BZ50" s="108">
        <v>0</v>
      </c>
      <c r="CA50" s="108">
        <v>0</v>
      </c>
      <c r="CB50" s="108">
        <v>0</v>
      </c>
      <c r="CC50" s="108">
        <v>0</v>
      </c>
      <c r="CD50" s="108">
        <v>0</v>
      </c>
      <c r="CE50" s="108">
        <v>0</v>
      </c>
      <c r="CF50" s="108">
        <v>0</v>
      </c>
      <c r="CG50" s="108">
        <v>0</v>
      </c>
      <c r="CH50" s="108">
        <v>0</v>
      </c>
      <c r="CI50" s="108">
        <v>0</v>
      </c>
      <c r="CJ50" s="108">
        <v>0</v>
      </c>
      <c r="CK50" s="108">
        <v>0</v>
      </c>
      <c r="CL50" s="108">
        <v>0</v>
      </c>
      <c r="CM50" s="108">
        <v>0</v>
      </c>
      <c r="CN50" s="108">
        <v>0</v>
      </c>
      <c r="CO50" s="108">
        <v>0</v>
      </c>
      <c r="CP50" s="108">
        <v>0</v>
      </c>
      <c r="CQ50" s="108">
        <v>0</v>
      </c>
      <c r="CR50" s="108">
        <v>0</v>
      </c>
      <c r="CS50" s="108">
        <v>0</v>
      </c>
      <c r="CT50" s="108">
        <v>0</v>
      </c>
      <c r="CU50" s="108">
        <v>0</v>
      </c>
      <c r="CV50" s="108">
        <v>0</v>
      </c>
      <c r="CW50" s="108">
        <v>0</v>
      </c>
      <c r="CX50" s="108">
        <v>0</v>
      </c>
      <c r="CY50" s="108">
        <v>0</v>
      </c>
      <c r="CZ50" s="108">
        <v>0</v>
      </c>
      <c r="DA50" s="108">
        <v>0</v>
      </c>
      <c r="DB50" s="108">
        <v>0</v>
      </c>
      <c r="DC50" s="108">
        <v>0</v>
      </c>
      <c r="DD50" s="108">
        <v>0</v>
      </c>
      <c r="DE50" s="108">
        <v>0</v>
      </c>
      <c r="DF50" s="108">
        <v>0</v>
      </c>
      <c r="DG50" s="108">
        <v>0</v>
      </c>
      <c r="DH50" s="108">
        <v>0</v>
      </c>
      <c r="DI50" s="108">
        <v>0</v>
      </c>
      <c r="DJ50" s="108">
        <v>0</v>
      </c>
      <c r="DK50" s="108">
        <v>0</v>
      </c>
      <c r="DL50" s="108">
        <v>0</v>
      </c>
      <c r="DM50" s="108">
        <v>0</v>
      </c>
      <c r="DN50" s="108">
        <v>0</v>
      </c>
      <c r="DO50" s="108">
        <v>0</v>
      </c>
      <c r="DP50" s="108">
        <v>0</v>
      </c>
      <c r="DQ50" s="108">
        <v>0</v>
      </c>
      <c r="DR50" s="108">
        <v>0</v>
      </c>
      <c r="DS50" s="108">
        <v>0</v>
      </c>
      <c r="DT50" s="108">
        <v>0</v>
      </c>
      <c r="DU50" s="108">
        <v>0</v>
      </c>
      <c r="DV50" s="108">
        <v>0</v>
      </c>
      <c r="DW50" s="108">
        <v>0</v>
      </c>
      <c r="DX50" s="108">
        <v>0</v>
      </c>
      <c r="DY50" s="108">
        <v>0</v>
      </c>
      <c r="DZ50" s="108">
        <v>0</v>
      </c>
      <c r="EA50" s="108">
        <v>0</v>
      </c>
      <c r="EB50" s="108">
        <v>0</v>
      </c>
      <c r="EC50" s="108">
        <v>0</v>
      </c>
      <c r="ED50" s="108">
        <v>0</v>
      </c>
      <c r="EE50" s="108">
        <v>0</v>
      </c>
      <c r="EF50" s="108">
        <v>0</v>
      </c>
      <c r="EG50" s="108">
        <v>0</v>
      </c>
      <c r="EH50" s="108">
        <v>0</v>
      </c>
      <c r="EI50" s="108">
        <v>0</v>
      </c>
      <c r="EJ50" s="108">
        <v>0</v>
      </c>
      <c r="EK50" s="108">
        <v>0</v>
      </c>
      <c r="EL50" s="108">
        <v>0</v>
      </c>
      <c r="EM50" s="108">
        <v>0</v>
      </c>
      <c r="EN50" s="108">
        <v>0</v>
      </c>
      <c r="EO50" s="108">
        <v>0</v>
      </c>
      <c r="EP50" s="108">
        <v>0</v>
      </c>
      <c r="EQ50" s="108">
        <v>0</v>
      </c>
      <c r="ER50" s="108">
        <v>0</v>
      </c>
      <c r="ES50" s="108">
        <v>0</v>
      </c>
      <c r="ET50" s="108">
        <v>0</v>
      </c>
      <c r="EU50" s="108">
        <v>0</v>
      </c>
      <c r="EV50" s="108">
        <v>0</v>
      </c>
      <c r="EW50" s="108">
        <v>0</v>
      </c>
      <c r="EX50" s="108">
        <v>0</v>
      </c>
      <c r="EY50" s="108">
        <v>0</v>
      </c>
      <c r="EZ50" s="108">
        <v>0</v>
      </c>
      <c r="FA50" s="108">
        <v>0</v>
      </c>
      <c r="FB50" s="108">
        <v>0</v>
      </c>
      <c r="FC50" s="108">
        <v>0</v>
      </c>
      <c r="FD50" s="108">
        <v>0</v>
      </c>
      <c r="FE50" s="108">
        <v>0</v>
      </c>
      <c r="FF50" s="108">
        <v>0</v>
      </c>
      <c r="FG50" s="108">
        <v>0</v>
      </c>
      <c r="FH50" s="108">
        <v>0</v>
      </c>
      <c r="FI50" s="108">
        <v>0</v>
      </c>
      <c r="FJ50" s="108">
        <v>0</v>
      </c>
      <c r="FK50" s="108">
        <v>0</v>
      </c>
      <c r="FL50" s="108">
        <v>0</v>
      </c>
      <c r="FM50" s="108">
        <v>0</v>
      </c>
      <c r="FN50" s="108">
        <v>0</v>
      </c>
      <c r="FO50" s="108">
        <v>0</v>
      </c>
      <c r="FP50" s="108">
        <v>0</v>
      </c>
      <c r="FQ50" s="108">
        <v>0</v>
      </c>
      <c r="FR50" s="108">
        <v>0</v>
      </c>
      <c r="FS50" s="108">
        <v>0</v>
      </c>
      <c r="FT50" s="108">
        <v>0</v>
      </c>
      <c r="FU50" s="108">
        <v>0</v>
      </c>
      <c r="FV50" s="108">
        <v>0</v>
      </c>
      <c r="FW50" s="108">
        <v>0</v>
      </c>
      <c r="FX50" s="108">
        <v>0</v>
      </c>
      <c r="FY50" s="108">
        <v>0</v>
      </c>
      <c r="FZ50" s="108">
        <v>0</v>
      </c>
      <c r="GA50" s="108">
        <v>0</v>
      </c>
      <c r="GB50" s="108">
        <v>0</v>
      </c>
      <c r="GC50" s="108">
        <v>0</v>
      </c>
      <c r="GD50" s="108">
        <v>0</v>
      </c>
      <c r="GE50" s="108">
        <v>0</v>
      </c>
      <c r="GF50" s="108">
        <v>0</v>
      </c>
      <c r="GG50" s="108">
        <v>0</v>
      </c>
      <c r="GH50" s="108">
        <v>0</v>
      </c>
      <c r="GI50" s="108">
        <v>0</v>
      </c>
      <c r="GJ50" s="108">
        <v>0</v>
      </c>
      <c r="GK50" s="108">
        <v>0</v>
      </c>
      <c r="GL50" s="108">
        <v>0</v>
      </c>
      <c r="GM50" s="108">
        <v>0</v>
      </c>
      <c r="GN50" s="108">
        <v>0</v>
      </c>
      <c r="GO50" s="108">
        <v>0</v>
      </c>
      <c r="GP50" s="108">
        <v>0</v>
      </c>
      <c r="GQ50" s="108">
        <v>0</v>
      </c>
      <c r="GR50" s="108">
        <v>0</v>
      </c>
      <c r="GS50" s="108">
        <v>0</v>
      </c>
      <c r="GT50" s="108">
        <v>0</v>
      </c>
      <c r="GU50" s="108">
        <v>0</v>
      </c>
      <c r="GV50" s="108">
        <v>0</v>
      </c>
      <c r="GW50" s="108">
        <v>0</v>
      </c>
      <c r="GX50" s="108">
        <v>0</v>
      </c>
      <c r="GY50" s="108">
        <v>0</v>
      </c>
      <c r="GZ50" s="108">
        <v>0</v>
      </c>
      <c r="HA50" s="108">
        <v>0</v>
      </c>
      <c r="HB50" s="108">
        <v>0</v>
      </c>
      <c r="HC50" s="108">
        <v>0</v>
      </c>
      <c r="HD50" s="108">
        <v>0</v>
      </c>
      <c r="HE50" s="108">
        <v>0</v>
      </c>
      <c r="HF50" s="108">
        <v>0</v>
      </c>
      <c r="HG50" s="108">
        <v>0</v>
      </c>
      <c r="HH50" s="108">
        <v>0</v>
      </c>
      <c r="HI50" s="108">
        <v>0</v>
      </c>
    </row>
    <row r="51" spans="1:217" s="109" customFormat="1" x14ac:dyDescent="0.2">
      <c r="A51" s="107" t="s">
        <v>99</v>
      </c>
      <c r="B51" s="108">
        <v>0</v>
      </c>
      <c r="C51" s="108">
        <v>0</v>
      </c>
      <c r="D51" s="108">
        <v>0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0</v>
      </c>
      <c r="K51" s="108">
        <v>0</v>
      </c>
      <c r="L51" s="108">
        <v>0</v>
      </c>
      <c r="M51" s="108">
        <v>0</v>
      </c>
      <c r="N51" s="108">
        <v>0</v>
      </c>
      <c r="O51" s="108">
        <v>0</v>
      </c>
      <c r="P51" s="108">
        <v>0</v>
      </c>
      <c r="Q51" s="108">
        <v>0</v>
      </c>
      <c r="R51" s="108">
        <v>0</v>
      </c>
      <c r="S51" s="108">
        <v>0</v>
      </c>
      <c r="T51" s="108">
        <v>0</v>
      </c>
      <c r="U51" s="108">
        <v>0</v>
      </c>
      <c r="V51" s="108">
        <v>0</v>
      </c>
      <c r="W51" s="108">
        <v>0</v>
      </c>
      <c r="X51" s="108">
        <v>0</v>
      </c>
      <c r="Y51" s="108">
        <v>0</v>
      </c>
      <c r="Z51" s="108">
        <v>0</v>
      </c>
      <c r="AA51" s="108">
        <v>0</v>
      </c>
      <c r="AB51" s="108">
        <v>0</v>
      </c>
      <c r="AC51" s="108">
        <v>0</v>
      </c>
      <c r="AD51" s="108">
        <v>0</v>
      </c>
      <c r="AE51" s="108">
        <v>0</v>
      </c>
      <c r="AF51" s="108">
        <v>0</v>
      </c>
      <c r="AG51" s="108">
        <v>0</v>
      </c>
      <c r="AH51" s="108">
        <v>0</v>
      </c>
      <c r="AI51" s="108">
        <v>0</v>
      </c>
      <c r="AJ51" s="108">
        <v>0</v>
      </c>
      <c r="AK51" s="108">
        <v>0</v>
      </c>
      <c r="AL51" s="108">
        <v>0</v>
      </c>
      <c r="AM51" s="108">
        <v>0</v>
      </c>
      <c r="AN51" s="108">
        <v>0</v>
      </c>
      <c r="AO51" s="108">
        <v>0</v>
      </c>
      <c r="AP51" s="108">
        <v>0</v>
      </c>
      <c r="AQ51" s="108">
        <v>0</v>
      </c>
      <c r="AR51" s="108">
        <v>0</v>
      </c>
      <c r="AS51" s="108">
        <v>0</v>
      </c>
      <c r="AT51" s="108">
        <v>0</v>
      </c>
      <c r="AU51" s="108">
        <v>0</v>
      </c>
      <c r="AV51" s="108">
        <v>0</v>
      </c>
      <c r="AW51" s="108">
        <v>0</v>
      </c>
      <c r="AX51" s="108">
        <v>0</v>
      </c>
      <c r="AY51" s="108">
        <v>0</v>
      </c>
      <c r="AZ51" s="108">
        <v>0</v>
      </c>
      <c r="BA51" s="108">
        <v>0</v>
      </c>
      <c r="BB51" s="108">
        <v>0</v>
      </c>
      <c r="BC51" s="108">
        <v>0</v>
      </c>
      <c r="BD51" s="108">
        <v>0</v>
      </c>
      <c r="BE51" s="108">
        <v>0</v>
      </c>
      <c r="BF51" s="108">
        <v>0</v>
      </c>
      <c r="BG51" s="108">
        <v>0</v>
      </c>
      <c r="BH51" s="108">
        <v>0</v>
      </c>
      <c r="BI51" s="108">
        <v>0</v>
      </c>
      <c r="BJ51" s="108">
        <v>0</v>
      </c>
      <c r="BK51" s="108">
        <v>0</v>
      </c>
      <c r="BL51" s="108">
        <v>0</v>
      </c>
      <c r="BM51" s="108">
        <v>0</v>
      </c>
      <c r="BN51" s="108">
        <v>0</v>
      </c>
      <c r="BO51" s="108">
        <v>0</v>
      </c>
      <c r="BP51" s="108">
        <v>0</v>
      </c>
      <c r="BQ51" s="108">
        <v>0</v>
      </c>
      <c r="BR51" s="108">
        <v>0</v>
      </c>
      <c r="BS51" s="108">
        <v>0</v>
      </c>
      <c r="BT51" s="108">
        <v>0</v>
      </c>
      <c r="BU51" s="108">
        <v>0</v>
      </c>
      <c r="BV51" s="108">
        <v>0</v>
      </c>
      <c r="BW51" s="108">
        <v>0</v>
      </c>
      <c r="BX51" s="108">
        <v>0</v>
      </c>
      <c r="BY51" s="108">
        <v>0</v>
      </c>
      <c r="BZ51" s="108">
        <v>0</v>
      </c>
      <c r="CA51" s="108">
        <v>0</v>
      </c>
      <c r="CB51" s="108">
        <v>0</v>
      </c>
      <c r="CC51" s="108">
        <v>0</v>
      </c>
      <c r="CD51" s="108">
        <v>0</v>
      </c>
      <c r="CE51" s="108">
        <v>0</v>
      </c>
      <c r="CF51" s="108">
        <v>0</v>
      </c>
      <c r="CG51" s="108">
        <v>0</v>
      </c>
      <c r="CH51" s="108">
        <v>0</v>
      </c>
      <c r="CI51" s="108">
        <v>0</v>
      </c>
      <c r="CJ51" s="108">
        <v>0</v>
      </c>
      <c r="CK51" s="108">
        <v>0</v>
      </c>
      <c r="CL51" s="108">
        <v>0</v>
      </c>
      <c r="CM51" s="108">
        <v>0</v>
      </c>
      <c r="CN51" s="108">
        <v>0</v>
      </c>
      <c r="CO51" s="108">
        <v>0</v>
      </c>
      <c r="CP51" s="108">
        <v>0</v>
      </c>
      <c r="CQ51" s="108">
        <v>0</v>
      </c>
      <c r="CR51" s="108">
        <v>0</v>
      </c>
      <c r="CS51" s="108">
        <v>0</v>
      </c>
      <c r="CT51" s="108">
        <v>0</v>
      </c>
      <c r="CU51" s="108">
        <v>0</v>
      </c>
      <c r="CV51" s="108">
        <v>0</v>
      </c>
      <c r="CW51" s="108">
        <v>0</v>
      </c>
      <c r="CX51" s="108">
        <v>0</v>
      </c>
      <c r="CY51" s="108">
        <v>0</v>
      </c>
      <c r="CZ51" s="108">
        <v>0</v>
      </c>
      <c r="DA51" s="108">
        <v>0</v>
      </c>
      <c r="DB51" s="108">
        <v>0</v>
      </c>
      <c r="DC51" s="108">
        <v>0</v>
      </c>
      <c r="DD51" s="108">
        <v>0</v>
      </c>
      <c r="DE51" s="108">
        <v>0</v>
      </c>
      <c r="DF51" s="108">
        <v>0</v>
      </c>
      <c r="DG51" s="108">
        <v>0</v>
      </c>
      <c r="DH51" s="108">
        <v>0</v>
      </c>
      <c r="DI51" s="108">
        <v>0</v>
      </c>
      <c r="DJ51" s="108">
        <v>0</v>
      </c>
      <c r="DK51" s="108">
        <v>0</v>
      </c>
      <c r="DL51" s="108">
        <v>0</v>
      </c>
      <c r="DM51" s="108">
        <v>0</v>
      </c>
      <c r="DN51" s="108">
        <v>0</v>
      </c>
      <c r="DO51" s="108">
        <v>0</v>
      </c>
      <c r="DP51" s="108">
        <v>0</v>
      </c>
      <c r="DQ51" s="108">
        <v>0</v>
      </c>
      <c r="DR51" s="108">
        <v>0</v>
      </c>
      <c r="DS51" s="108">
        <v>0</v>
      </c>
      <c r="DT51" s="108">
        <v>0</v>
      </c>
      <c r="DU51" s="108">
        <v>0</v>
      </c>
      <c r="DV51" s="108">
        <v>0</v>
      </c>
      <c r="DW51" s="108">
        <v>0</v>
      </c>
      <c r="DX51" s="108">
        <v>0</v>
      </c>
      <c r="DY51" s="108">
        <v>0</v>
      </c>
      <c r="DZ51" s="108">
        <v>0</v>
      </c>
      <c r="EA51" s="108">
        <v>0</v>
      </c>
      <c r="EB51" s="108">
        <v>0</v>
      </c>
      <c r="EC51" s="108">
        <v>0</v>
      </c>
      <c r="ED51" s="108">
        <v>0</v>
      </c>
      <c r="EE51" s="108">
        <v>0</v>
      </c>
      <c r="EF51" s="108">
        <v>0</v>
      </c>
      <c r="EG51" s="108">
        <v>0</v>
      </c>
      <c r="EH51" s="108">
        <v>0</v>
      </c>
      <c r="EI51" s="108">
        <v>0</v>
      </c>
      <c r="EJ51" s="108">
        <v>0</v>
      </c>
      <c r="EK51" s="108">
        <v>0</v>
      </c>
      <c r="EL51" s="108">
        <v>0</v>
      </c>
      <c r="EM51" s="108">
        <v>0</v>
      </c>
      <c r="EN51" s="108">
        <v>0</v>
      </c>
      <c r="EO51" s="108">
        <v>0</v>
      </c>
      <c r="EP51" s="108">
        <v>0</v>
      </c>
      <c r="EQ51" s="108">
        <v>0</v>
      </c>
      <c r="ER51" s="108">
        <v>0</v>
      </c>
      <c r="ES51" s="108">
        <v>0</v>
      </c>
      <c r="ET51" s="108">
        <v>0</v>
      </c>
      <c r="EU51" s="108">
        <v>0</v>
      </c>
      <c r="EV51" s="108">
        <v>0</v>
      </c>
      <c r="EW51" s="108">
        <v>0</v>
      </c>
      <c r="EX51" s="108">
        <v>0</v>
      </c>
      <c r="EY51" s="108">
        <v>0</v>
      </c>
      <c r="EZ51" s="108">
        <v>0</v>
      </c>
      <c r="FA51" s="108">
        <v>0</v>
      </c>
      <c r="FB51" s="108">
        <v>0</v>
      </c>
      <c r="FC51" s="108">
        <v>0</v>
      </c>
      <c r="FD51" s="108">
        <v>0</v>
      </c>
      <c r="FE51" s="108">
        <v>0</v>
      </c>
      <c r="FF51" s="108">
        <v>0</v>
      </c>
      <c r="FG51" s="108">
        <v>0</v>
      </c>
      <c r="FH51" s="108">
        <v>0</v>
      </c>
      <c r="FI51" s="108">
        <v>0</v>
      </c>
      <c r="FJ51" s="108">
        <v>0</v>
      </c>
      <c r="FK51" s="108">
        <v>0</v>
      </c>
      <c r="FL51" s="108">
        <v>0</v>
      </c>
      <c r="FM51" s="108">
        <v>0</v>
      </c>
      <c r="FN51" s="108">
        <v>0</v>
      </c>
      <c r="FO51" s="108">
        <v>0</v>
      </c>
      <c r="FP51" s="108">
        <v>0</v>
      </c>
      <c r="FQ51" s="108">
        <v>0</v>
      </c>
      <c r="FR51" s="108">
        <v>0</v>
      </c>
      <c r="FS51" s="108">
        <v>0</v>
      </c>
      <c r="FT51" s="108">
        <v>0</v>
      </c>
      <c r="FU51" s="108">
        <v>0</v>
      </c>
      <c r="FV51" s="108">
        <v>0</v>
      </c>
      <c r="FW51" s="108">
        <v>0</v>
      </c>
      <c r="FX51" s="108">
        <v>0</v>
      </c>
      <c r="FY51" s="108">
        <v>0</v>
      </c>
      <c r="FZ51" s="108">
        <v>0</v>
      </c>
      <c r="GA51" s="108">
        <v>0</v>
      </c>
      <c r="GB51" s="108">
        <v>0</v>
      </c>
      <c r="GC51" s="108">
        <v>0</v>
      </c>
      <c r="GD51" s="108">
        <v>0</v>
      </c>
      <c r="GE51" s="108">
        <v>0</v>
      </c>
      <c r="GF51" s="108">
        <v>0</v>
      </c>
      <c r="GG51" s="108">
        <v>0</v>
      </c>
      <c r="GH51" s="108">
        <v>0</v>
      </c>
      <c r="GI51" s="108">
        <v>0</v>
      </c>
      <c r="GJ51" s="108">
        <v>0</v>
      </c>
      <c r="GK51" s="108">
        <v>0</v>
      </c>
      <c r="GL51" s="108">
        <v>0</v>
      </c>
      <c r="GM51" s="108">
        <v>0</v>
      </c>
      <c r="GN51" s="108">
        <v>0</v>
      </c>
      <c r="GO51" s="108">
        <v>0</v>
      </c>
      <c r="GP51" s="108">
        <v>0</v>
      </c>
      <c r="GQ51" s="108">
        <v>0</v>
      </c>
      <c r="GR51" s="108">
        <v>0</v>
      </c>
      <c r="GS51" s="108">
        <v>0</v>
      </c>
      <c r="GT51" s="108">
        <v>0</v>
      </c>
      <c r="GU51" s="108">
        <v>0</v>
      </c>
      <c r="GV51" s="108">
        <v>0</v>
      </c>
      <c r="GW51" s="108">
        <v>0</v>
      </c>
      <c r="GX51" s="108">
        <v>0</v>
      </c>
      <c r="GY51" s="108">
        <v>0</v>
      </c>
      <c r="GZ51" s="108">
        <v>0</v>
      </c>
      <c r="HA51" s="108">
        <v>0</v>
      </c>
      <c r="HB51" s="108">
        <v>0</v>
      </c>
      <c r="HC51" s="108">
        <v>0</v>
      </c>
      <c r="HD51" s="108">
        <v>0</v>
      </c>
      <c r="HE51" s="108">
        <v>0</v>
      </c>
      <c r="HF51" s="108">
        <v>0</v>
      </c>
      <c r="HG51" s="108">
        <v>0</v>
      </c>
      <c r="HH51" s="108">
        <v>0</v>
      </c>
      <c r="HI51" s="108">
        <v>0</v>
      </c>
    </row>
    <row r="52" spans="1:217" s="109" customFormat="1" x14ac:dyDescent="0.2">
      <c r="A52" s="107" t="s">
        <v>100</v>
      </c>
      <c r="B52" s="108">
        <v>0</v>
      </c>
      <c r="C52" s="108">
        <v>0</v>
      </c>
      <c r="D52" s="108">
        <v>0</v>
      </c>
      <c r="E52" s="108">
        <v>0</v>
      </c>
      <c r="F52" s="108">
        <v>0</v>
      </c>
      <c r="G52" s="108">
        <v>0</v>
      </c>
      <c r="H52" s="108">
        <v>0</v>
      </c>
      <c r="I52" s="108">
        <v>0</v>
      </c>
      <c r="J52" s="108">
        <v>0</v>
      </c>
      <c r="K52" s="108">
        <v>0</v>
      </c>
      <c r="L52" s="108">
        <v>0</v>
      </c>
      <c r="M52" s="108">
        <v>0</v>
      </c>
      <c r="N52" s="108">
        <v>0</v>
      </c>
      <c r="O52" s="108">
        <v>0</v>
      </c>
      <c r="P52" s="108">
        <v>0</v>
      </c>
      <c r="Q52" s="108">
        <v>0</v>
      </c>
      <c r="R52" s="108">
        <v>0</v>
      </c>
      <c r="S52" s="108">
        <v>0</v>
      </c>
      <c r="T52" s="108">
        <v>0</v>
      </c>
      <c r="U52" s="108">
        <v>0</v>
      </c>
      <c r="V52" s="108">
        <v>0</v>
      </c>
      <c r="W52" s="108">
        <v>0</v>
      </c>
      <c r="X52" s="108">
        <v>0</v>
      </c>
      <c r="Y52" s="108">
        <v>0</v>
      </c>
      <c r="Z52" s="108">
        <v>0</v>
      </c>
      <c r="AA52" s="108">
        <v>0</v>
      </c>
      <c r="AB52" s="108">
        <v>0</v>
      </c>
      <c r="AC52" s="108">
        <v>0</v>
      </c>
      <c r="AD52" s="108">
        <v>0</v>
      </c>
      <c r="AE52" s="108">
        <v>0</v>
      </c>
      <c r="AF52" s="108">
        <v>0</v>
      </c>
      <c r="AG52" s="108">
        <v>0</v>
      </c>
      <c r="AH52" s="108">
        <v>0</v>
      </c>
      <c r="AI52" s="108">
        <v>0</v>
      </c>
      <c r="AJ52" s="108">
        <v>0</v>
      </c>
      <c r="AK52" s="108">
        <v>0</v>
      </c>
      <c r="AL52" s="108">
        <v>0</v>
      </c>
      <c r="AM52" s="108">
        <v>0</v>
      </c>
      <c r="AN52" s="108">
        <v>0</v>
      </c>
      <c r="AO52" s="108">
        <v>0</v>
      </c>
      <c r="AP52" s="108">
        <v>0</v>
      </c>
      <c r="AQ52" s="108">
        <v>0</v>
      </c>
      <c r="AR52" s="108">
        <v>0</v>
      </c>
      <c r="AS52" s="108">
        <v>0</v>
      </c>
      <c r="AT52" s="108">
        <v>0</v>
      </c>
      <c r="AU52" s="108">
        <v>0</v>
      </c>
      <c r="AV52" s="108">
        <v>0</v>
      </c>
      <c r="AW52" s="108">
        <v>0</v>
      </c>
      <c r="AX52" s="108">
        <v>0</v>
      </c>
      <c r="AY52" s="108">
        <v>0</v>
      </c>
      <c r="AZ52" s="108">
        <v>0</v>
      </c>
      <c r="BA52" s="108">
        <v>0</v>
      </c>
      <c r="BB52" s="108">
        <v>0</v>
      </c>
      <c r="BC52" s="108">
        <v>0</v>
      </c>
      <c r="BD52" s="108">
        <v>0</v>
      </c>
      <c r="BE52" s="108">
        <v>0</v>
      </c>
      <c r="BF52" s="108">
        <v>0</v>
      </c>
      <c r="BG52" s="108">
        <v>0</v>
      </c>
      <c r="BH52" s="108">
        <v>0</v>
      </c>
      <c r="BI52" s="108">
        <v>0</v>
      </c>
      <c r="BJ52" s="108">
        <v>0</v>
      </c>
      <c r="BK52" s="108">
        <v>0</v>
      </c>
      <c r="BL52" s="108">
        <v>0</v>
      </c>
      <c r="BM52" s="108">
        <v>0</v>
      </c>
      <c r="BN52" s="108">
        <v>0</v>
      </c>
      <c r="BO52" s="108">
        <v>0</v>
      </c>
      <c r="BP52" s="108">
        <v>0</v>
      </c>
      <c r="BQ52" s="108">
        <v>0</v>
      </c>
      <c r="BR52" s="108">
        <v>0</v>
      </c>
      <c r="BS52" s="108">
        <v>0</v>
      </c>
      <c r="BT52" s="108">
        <v>0</v>
      </c>
      <c r="BU52" s="108">
        <v>0</v>
      </c>
      <c r="BV52" s="108">
        <v>0</v>
      </c>
      <c r="BW52" s="108">
        <v>0</v>
      </c>
      <c r="BX52" s="108">
        <v>0</v>
      </c>
      <c r="BY52" s="108">
        <v>0</v>
      </c>
      <c r="BZ52" s="108">
        <v>0</v>
      </c>
      <c r="CA52" s="108">
        <v>0</v>
      </c>
      <c r="CB52" s="108">
        <v>0</v>
      </c>
      <c r="CC52" s="108">
        <v>0</v>
      </c>
      <c r="CD52" s="108">
        <v>0</v>
      </c>
      <c r="CE52" s="108">
        <v>0</v>
      </c>
      <c r="CF52" s="108">
        <v>0</v>
      </c>
      <c r="CG52" s="108">
        <v>0</v>
      </c>
      <c r="CH52" s="108">
        <v>0</v>
      </c>
      <c r="CI52" s="108">
        <v>0</v>
      </c>
      <c r="CJ52" s="108">
        <v>0</v>
      </c>
      <c r="CK52" s="108">
        <v>0</v>
      </c>
      <c r="CL52" s="108">
        <v>0</v>
      </c>
      <c r="CM52" s="108">
        <v>0</v>
      </c>
      <c r="CN52" s="108">
        <v>0</v>
      </c>
      <c r="CO52" s="108">
        <v>0</v>
      </c>
      <c r="CP52" s="108">
        <v>0</v>
      </c>
      <c r="CQ52" s="108">
        <v>0</v>
      </c>
      <c r="CR52" s="108">
        <v>0</v>
      </c>
      <c r="CS52" s="108">
        <v>0</v>
      </c>
      <c r="CT52" s="108">
        <v>0</v>
      </c>
      <c r="CU52" s="108">
        <v>0</v>
      </c>
      <c r="CV52" s="108">
        <v>0</v>
      </c>
      <c r="CW52" s="108">
        <v>0</v>
      </c>
      <c r="CX52" s="108">
        <v>0</v>
      </c>
      <c r="CY52" s="108">
        <v>0</v>
      </c>
      <c r="CZ52" s="108">
        <v>0</v>
      </c>
      <c r="DA52" s="108">
        <v>0</v>
      </c>
      <c r="DB52" s="108">
        <v>0</v>
      </c>
      <c r="DC52" s="108">
        <v>0</v>
      </c>
      <c r="DD52" s="108">
        <v>0</v>
      </c>
      <c r="DE52" s="108">
        <v>0</v>
      </c>
      <c r="DF52" s="108">
        <v>0</v>
      </c>
      <c r="DG52" s="108">
        <v>0</v>
      </c>
      <c r="DH52" s="108">
        <v>0</v>
      </c>
      <c r="DI52" s="108">
        <v>0</v>
      </c>
      <c r="DJ52" s="108">
        <v>0</v>
      </c>
      <c r="DK52" s="108">
        <v>0</v>
      </c>
      <c r="DL52" s="108">
        <v>0</v>
      </c>
      <c r="DM52" s="108">
        <v>0</v>
      </c>
      <c r="DN52" s="108">
        <v>0</v>
      </c>
      <c r="DO52" s="108">
        <v>0</v>
      </c>
      <c r="DP52" s="108">
        <v>0</v>
      </c>
      <c r="DQ52" s="108">
        <v>0</v>
      </c>
      <c r="DR52" s="108">
        <v>0</v>
      </c>
      <c r="DS52" s="108">
        <v>0</v>
      </c>
      <c r="DT52" s="108">
        <v>0</v>
      </c>
      <c r="DU52" s="108">
        <v>0</v>
      </c>
      <c r="DV52" s="108">
        <v>0</v>
      </c>
      <c r="DW52" s="108">
        <v>0</v>
      </c>
      <c r="DX52" s="108">
        <v>0</v>
      </c>
      <c r="DY52" s="108">
        <v>0</v>
      </c>
      <c r="DZ52" s="108">
        <v>0</v>
      </c>
      <c r="EA52" s="108">
        <v>0</v>
      </c>
      <c r="EB52" s="108">
        <v>0</v>
      </c>
      <c r="EC52" s="108">
        <v>0</v>
      </c>
      <c r="ED52" s="108">
        <v>0</v>
      </c>
      <c r="EE52" s="108">
        <v>0</v>
      </c>
      <c r="EF52" s="108">
        <v>0</v>
      </c>
      <c r="EG52" s="108">
        <v>0</v>
      </c>
      <c r="EH52" s="108">
        <v>0</v>
      </c>
      <c r="EI52" s="108">
        <v>0</v>
      </c>
      <c r="EJ52" s="108">
        <v>0</v>
      </c>
      <c r="EK52" s="108">
        <v>0</v>
      </c>
      <c r="EL52" s="108">
        <v>0</v>
      </c>
      <c r="EM52" s="108">
        <v>0</v>
      </c>
      <c r="EN52" s="108">
        <v>0</v>
      </c>
      <c r="EO52" s="108">
        <v>0</v>
      </c>
      <c r="EP52" s="108">
        <v>0</v>
      </c>
      <c r="EQ52" s="108">
        <v>0</v>
      </c>
      <c r="ER52" s="108">
        <v>0</v>
      </c>
      <c r="ES52" s="108">
        <v>0</v>
      </c>
      <c r="ET52" s="108">
        <v>0</v>
      </c>
      <c r="EU52" s="108">
        <v>0</v>
      </c>
      <c r="EV52" s="108">
        <v>0</v>
      </c>
      <c r="EW52" s="108">
        <v>0</v>
      </c>
      <c r="EX52" s="108">
        <v>0</v>
      </c>
      <c r="EY52" s="108">
        <v>0</v>
      </c>
      <c r="EZ52" s="108">
        <v>0</v>
      </c>
      <c r="FA52" s="108">
        <v>0</v>
      </c>
      <c r="FB52" s="108">
        <v>0</v>
      </c>
      <c r="FC52" s="108">
        <v>0</v>
      </c>
      <c r="FD52" s="108">
        <v>0</v>
      </c>
      <c r="FE52" s="108">
        <v>0</v>
      </c>
      <c r="FF52" s="108">
        <v>0</v>
      </c>
      <c r="FG52" s="108">
        <v>0</v>
      </c>
      <c r="FH52" s="108">
        <v>0</v>
      </c>
      <c r="FI52" s="108">
        <v>0</v>
      </c>
      <c r="FJ52" s="108">
        <v>0</v>
      </c>
      <c r="FK52" s="108">
        <v>0</v>
      </c>
      <c r="FL52" s="108">
        <v>0</v>
      </c>
      <c r="FM52" s="108">
        <v>0</v>
      </c>
      <c r="FN52" s="108">
        <v>0</v>
      </c>
      <c r="FO52" s="108">
        <v>0</v>
      </c>
      <c r="FP52" s="108">
        <v>0</v>
      </c>
      <c r="FQ52" s="108">
        <v>0</v>
      </c>
      <c r="FR52" s="108">
        <v>0</v>
      </c>
      <c r="FS52" s="108">
        <v>0</v>
      </c>
      <c r="FT52" s="108">
        <v>0</v>
      </c>
      <c r="FU52" s="108">
        <v>0</v>
      </c>
      <c r="FV52" s="108">
        <v>0</v>
      </c>
      <c r="FW52" s="108">
        <v>0</v>
      </c>
      <c r="FX52" s="108">
        <v>0</v>
      </c>
      <c r="FY52" s="108">
        <v>0</v>
      </c>
      <c r="FZ52" s="108">
        <v>0</v>
      </c>
      <c r="GA52" s="108">
        <v>0</v>
      </c>
      <c r="GB52" s="108">
        <v>0</v>
      </c>
      <c r="GC52" s="108">
        <v>0</v>
      </c>
      <c r="GD52" s="108">
        <v>0</v>
      </c>
      <c r="GE52" s="108">
        <v>0</v>
      </c>
      <c r="GF52" s="108">
        <v>0</v>
      </c>
      <c r="GG52" s="108">
        <v>0</v>
      </c>
      <c r="GH52" s="108">
        <v>0</v>
      </c>
      <c r="GI52" s="108">
        <v>0</v>
      </c>
      <c r="GJ52" s="108">
        <v>0</v>
      </c>
      <c r="GK52" s="108">
        <v>0</v>
      </c>
      <c r="GL52" s="108">
        <v>0</v>
      </c>
      <c r="GM52" s="108">
        <v>0</v>
      </c>
      <c r="GN52" s="108">
        <v>0</v>
      </c>
      <c r="GO52" s="108">
        <v>0</v>
      </c>
      <c r="GP52" s="108">
        <v>0</v>
      </c>
      <c r="GQ52" s="108">
        <v>0</v>
      </c>
      <c r="GR52" s="108">
        <v>0</v>
      </c>
      <c r="GS52" s="108">
        <v>0</v>
      </c>
      <c r="GT52" s="108">
        <v>0</v>
      </c>
      <c r="GU52" s="108">
        <v>0</v>
      </c>
      <c r="GV52" s="108">
        <v>0</v>
      </c>
      <c r="GW52" s="108">
        <v>0</v>
      </c>
      <c r="GX52" s="108">
        <v>0</v>
      </c>
      <c r="GY52" s="108">
        <v>0</v>
      </c>
      <c r="GZ52" s="108">
        <v>0</v>
      </c>
      <c r="HA52" s="108">
        <v>0</v>
      </c>
      <c r="HB52" s="108">
        <v>0</v>
      </c>
      <c r="HC52" s="108">
        <v>0</v>
      </c>
      <c r="HD52" s="108">
        <v>0</v>
      </c>
      <c r="HE52" s="108">
        <v>0</v>
      </c>
      <c r="HF52" s="108">
        <v>0</v>
      </c>
      <c r="HG52" s="108">
        <v>0</v>
      </c>
      <c r="HH52" s="108">
        <v>0</v>
      </c>
      <c r="HI52" s="108">
        <v>0</v>
      </c>
    </row>
    <row r="53" spans="1:217" x14ac:dyDescent="0.2">
      <c r="A53" s="28"/>
    </row>
    <row r="54" spans="1:217" s="22" customFormat="1" x14ac:dyDescent="0.2">
      <c r="A54" s="34" t="s">
        <v>101</v>
      </c>
      <c r="B54" s="83">
        <f t="shared" ref="B54" si="62">B41-B43</f>
        <v>0</v>
      </c>
      <c r="C54" s="83">
        <f t="shared" ref="C54:BM54" si="63">C41-C43</f>
        <v>0</v>
      </c>
      <c r="D54" s="83">
        <f t="shared" si="63"/>
        <v>0</v>
      </c>
      <c r="E54" s="83">
        <f t="shared" si="63"/>
        <v>0</v>
      </c>
      <c r="F54" s="83">
        <f t="shared" si="63"/>
        <v>0</v>
      </c>
      <c r="G54" s="83">
        <f t="shared" si="63"/>
        <v>0</v>
      </c>
      <c r="H54" s="83">
        <f t="shared" si="63"/>
        <v>0</v>
      </c>
      <c r="I54" s="83">
        <f t="shared" si="63"/>
        <v>0</v>
      </c>
      <c r="J54" s="83">
        <f t="shared" si="63"/>
        <v>0</v>
      </c>
      <c r="K54" s="83">
        <f t="shared" si="63"/>
        <v>0</v>
      </c>
      <c r="L54" s="83">
        <f t="shared" si="63"/>
        <v>0</v>
      </c>
      <c r="M54" s="83">
        <f t="shared" si="63"/>
        <v>0</v>
      </c>
      <c r="N54" s="83">
        <f t="shared" si="63"/>
        <v>0</v>
      </c>
      <c r="O54" s="83">
        <f t="shared" si="63"/>
        <v>0</v>
      </c>
      <c r="P54" s="83">
        <f t="shared" si="63"/>
        <v>0</v>
      </c>
      <c r="Q54" s="83">
        <f t="shared" si="63"/>
        <v>0</v>
      </c>
      <c r="R54" s="83">
        <f t="shared" si="63"/>
        <v>0</v>
      </c>
      <c r="S54" s="83">
        <f t="shared" si="63"/>
        <v>0</v>
      </c>
      <c r="T54" s="83" t="e">
        <f t="shared" si="63"/>
        <v>#NAME?</v>
      </c>
      <c r="U54" s="83" t="e">
        <f t="shared" si="63"/>
        <v>#NAME?</v>
      </c>
      <c r="V54" s="83" t="e">
        <f t="shared" si="63"/>
        <v>#NAME?</v>
      </c>
      <c r="W54" s="83" t="e">
        <f t="shared" si="63"/>
        <v>#NAME?</v>
      </c>
      <c r="X54" s="83" t="e">
        <f t="shared" si="63"/>
        <v>#NAME?</v>
      </c>
      <c r="Y54" s="83" t="e">
        <f t="shared" si="63"/>
        <v>#NAME?</v>
      </c>
      <c r="Z54" s="83" t="e">
        <f t="shared" si="63"/>
        <v>#NAME?</v>
      </c>
      <c r="AA54" s="83" t="e">
        <f t="shared" si="63"/>
        <v>#NAME?</v>
      </c>
      <c r="AB54" s="83" t="e">
        <f t="shared" si="63"/>
        <v>#NAME?</v>
      </c>
      <c r="AC54" s="83" t="e">
        <f t="shared" si="63"/>
        <v>#NAME?</v>
      </c>
      <c r="AD54" s="83" t="e">
        <f t="shared" si="63"/>
        <v>#NAME?</v>
      </c>
      <c r="AE54" s="83" t="e">
        <f t="shared" si="63"/>
        <v>#NAME?</v>
      </c>
      <c r="AF54" s="83" t="e">
        <f t="shared" si="63"/>
        <v>#NAME?</v>
      </c>
      <c r="AG54" s="83" t="e">
        <f t="shared" si="63"/>
        <v>#NAME?</v>
      </c>
      <c r="AH54" s="83" t="e">
        <f t="shared" si="63"/>
        <v>#NAME?</v>
      </c>
      <c r="AI54" s="83" t="e">
        <f t="shared" si="63"/>
        <v>#NAME?</v>
      </c>
      <c r="AJ54" s="83" t="e">
        <f t="shared" si="63"/>
        <v>#NAME?</v>
      </c>
      <c r="AK54" s="83" t="e">
        <f t="shared" si="63"/>
        <v>#NAME?</v>
      </c>
      <c r="AL54" s="83" t="e">
        <f t="shared" si="63"/>
        <v>#NAME?</v>
      </c>
      <c r="AM54" s="83" t="e">
        <f t="shared" si="63"/>
        <v>#NAME?</v>
      </c>
      <c r="AN54" s="83" t="e">
        <f t="shared" si="63"/>
        <v>#NAME?</v>
      </c>
      <c r="AO54" s="83" t="e">
        <f t="shared" si="63"/>
        <v>#NAME?</v>
      </c>
      <c r="AP54" s="83" t="e">
        <f t="shared" si="63"/>
        <v>#NAME?</v>
      </c>
      <c r="AQ54" s="83" t="e">
        <f t="shared" si="63"/>
        <v>#NAME?</v>
      </c>
      <c r="AR54" s="83" t="e">
        <f t="shared" si="63"/>
        <v>#NAME?</v>
      </c>
      <c r="AS54" s="83" t="e">
        <f t="shared" si="63"/>
        <v>#NAME?</v>
      </c>
      <c r="AT54" s="83" t="e">
        <f t="shared" si="63"/>
        <v>#NAME?</v>
      </c>
      <c r="AU54" s="83" t="e">
        <f t="shared" si="63"/>
        <v>#NAME?</v>
      </c>
      <c r="AV54" s="83" t="e">
        <f t="shared" si="63"/>
        <v>#NAME?</v>
      </c>
      <c r="AW54" s="83" t="e">
        <f t="shared" si="63"/>
        <v>#NAME?</v>
      </c>
      <c r="AX54" s="83" t="e">
        <f t="shared" si="63"/>
        <v>#NAME?</v>
      </c>
      <c r="AY54" s="83" t="e">
        <f t="shared" si="63"/>
        <v>#NAME?</v>
      </c>
      <c r="AZ54" s="83" t="e">
        <f t="shared" si="63"/>
        <v>#NAME?</v>
      </c>
      <c r="BA54" s="83" t="e">
        <f t="shared" si="63"/>
        <v>#NAME?</v>
      </c>
      <c r="BB54" s="83" t="e">
        <f t="shared" si="63"/>
        <v>#NAME?</v>
      </c>
      <c r="BC54" s="83" t="e">
        <f t="shared" si="63"/>
        <v>#NAME?</v>
      </c>
      <c r="BD54" s="83" t="e">
        <f t="shared" si="63"/>
        <v>#NAME?</v>
      </c>
      <c r="BE54" s="83" t="e">
        <f t="shared" si="63"/>
        <v>#NAME?</v>
      </c>
      <c r="BF54" s="83" t="e">
        <f t="shared" si="63"/>
        <v>#NAME?</v>
      </c>
      <c r="BG54" s="83" t="e">
        <f t="shared" si="63"/>
        <v>#NAME?</v>
      </c>
      <c r="BH54" s="83" t="e">
        <f t="shared" si="63"/>
        <v>#NAME?</v>
      </c>
      <c r="BI54" s="83" t="e">
        <f t="shared" si="63"/>
        <v>#NAME?</v>
      </c>
      <c r="BJ54" s="83" t="e">
        <f t="shared" si="63"/>
        <v>#NAME?</v>
      </c>
      <c r="BK54" s="83" t="e">
        <f t="shared" si="63"/>
        <v>#NAME?</v>
      </c>
      <c r="BL54" s="83" t="e">
        <f t="shared" si="63"/>
        <v>#NAME?</v>
      </c>
      <c r="BM54" s="83" t="e">
        <f t="shared" si="63"/>
        <v>#NAME?</v>
      </c>
      <c r="BN54" s="83" t="e">
        <f t="shared" ref="BN54:DY54" si="64">BN41-BN43</f>
        <v>#NAME?</v>
      </c>
      <c r="BO54" s="83" t="e">
        <f t="shared" si="64"/>
        <v>#NAME?</v>
      </c>
      <c r="BP54" s="83" t="e">
        <f t="shared" si="64"/>
        <v>#NAME?</v>
      </c>
      <c r="BQ54" s="83" t="e">
        <f t="shared" si="64"/>
        <v>#NAME?</v>
      </c>
      <c r="BR54" s="83" t="e">
        <f t="shared" si="64"/>
        <v>#NAME?</v>
      </c>
      <c r="BS54" s="83" t="e">
        <f t="shared" si="64"/>
        <v>#NAME?</v>
      </c>
      <c r="BT54" s="83" t="e">
        <f t="shared" si="64"/>
        <v>#NAME?</v>
      </c>
      <c r="BU54" s="83" t="e">
        <f t="shared" si="64"/>
        <v>#NAME?</v>
      </c>
      <c r="BV54" s="83" t="e">
        <f t="shared" si="64"/>
        <v>#NAME?</v>
      </c>
      <c r="BW54" s="83" t="e">
        <f t="shared" si="64"/>
        <v>#NAME?</v>
      </c>
      <c r="BX54" s="83" t="e">
        <f t="shared" si="64"/>
        <v>#NAME?</v>
      </c>
      <c r="BY54" s="83" t="e">
        <f t="shared" si="64"/>
        <v>#NAME?</v>
      </c>
      <c r="BZ54" s="83" t="e">
        <f t="shared" si="64"/>
        <v>#NAME?</v>
      </c>
      <c r="CA54" s="83" t="e">
        <f t="shared" si="64"/>
        <v>#NAME?</v>
      </c>
      <c r="CB54" s="83" t="e">
        <f t="shared" si="64"/>
        <v>#NAME?</v>
      </c>
      <c r="CC54" s="83" t="e">
        <f t="shared" si="64"/>
        <v>#NAME?</v>
      </c>
      <c r="CD54" s="83" t="e">
        <f t="shared" si="64"/>
        <v>#NAME?</v>
      </c>
      <c r="CE54" s="83" t="e">
        <f t="shared" si="64"/>
        <v>#NAME?</v>
      </c>
      <c r="CF54" s="83" t="e">
        <f t="shared" si="64"/>
        <v>#NAME?</v>
      </c>
      <c r="CG54" s="83" t="e">
        <f t="shared" si="64"/>
        <v>#NAME?</v>
      </c>
      <c r="CH54" s="83" t="e">
        <f t="shared" si="64"/>
        <v>#NAME?</v>
      </c>
      <c r="CI54" s="83" t="e">
        <f t="shared" si="64"/>
        <v>#NAME?</v>
      </c>
      <c r="CJ54" s="83" t="e">
        <f t="shared" si="64"/>
        <v>#NAME?</v>
      </c>
      <c r="CK54" s="83" t="e">
        <f t="shared" si="64"/>
        <v>#NAME?</v>
      </c>
      <c r="CL54" s="83" t="e">
        <f t="shared" si="64"/>
        <v>#NAME?</v>
      </c>
      <c r="CM54" s="83" t="e">
        <f t="shared" si="64"/>
        <v>#NAME?</v>
      </c>
      <c r="CN54" s="83" t="e">
        <f t="shared" si="64"/>
        <v>#NAME?</v>
      </c>
      <c r="CO54" s="83" t="e">
        <f t="shared" si="64"/>
        <v>#NAME?</v>
      </c>
      <c r="CP54" s="83" t="e">
        <f t="shared" si="64"/>
        <v>#NAME?</v>
      </c>
      <c r="CQ54" s="83" t="e">
        <f t="shared" si="64"/>
        <v>#NAME?</v>
      </c>
      <c r="CR54" s="83" t="e">
        <f t="shared" si="64"/>
        <v>#NAME?</v>
      </c>
      <c r="CS54" s="83" t="e">
        <f t="shared" si="64"/>
        <v>#NAME?</v>
      </c>
      <c r="CT54" s="83" t="e">
        <f t="shared" si="64"/>
        <v>#NAME?</v>
      </c>
      <c r="CU54" s="83" t="e">
        <f t="shared" si="64"/>
        <v>#NAME?</v>
      </c>
      <c r="CV54" s="83" t="e">
        <f t="shared" si="64"/>
        <v>#NAME?</v>
      </c>
      <c r="CW54" s="83" t="e">
        <f t="shared" si="64"/>
        <v>#NAME?</v>
      </c>
      <c r="CX54" s="83" t="e">
        <f t="shared" si="64"/>
        <v>#NAME?</v>
      </c>
      <c r="CY54" s="83" t="e">
        <f t="shared" si="64"/>
        <v>#NAME?</v>
      </c>
      <c r="CZ54" s="83" t="e">
        <f t="shared" si="64"/>
        <v>#NAME?</v>
      </c>
      <c r="DA54" s="83" t="e">
        <f t="shared" si="64"/>
        <v>#NAME?</v>
      </c>
      <c r="DB54" s="83" t="e">
        <f t="shared" si="64"/>
        <v>#NAME?</v>
      </c>
      <c r="DC54" s="83" t="e">
        <f t="shared" si="64"/>
        <v>#NAME?</v>
      </c>
      <c r="DD54" s="83" t="e">
        <f t="shared" si="64"/>
        <v>#NAME?</v>
      </c>
      <c r="DE54" s="83" t="e">
        <f t="shared" si="64"/>
        <v>#NAME?</v>
      </c>
      <c r="DF54" s="83" t="e">
        <f t="shared" si="64"/>
        <v>#NAME?</v>
      </c>
      <c r="DG54" s="83" t="e">
        <f t="shared" si="64"/>
        <v>#NAME?</v>
      </c>
      <c r="DH54" s="83" t="e">
        <f t="shared" si="64"/>
        <v>#NAME?</v>
      </c>
      <c r="DI54" s="83" t="e">
        <f t="shared" si="64"/>
        <v>#NAME?</v>
      </c>
      <c r="DJ54" s="83" t="e">
        <f t="shared" si="64"/>
        <v>#NAME?</v>
      </c>
      <c r="DK54" s="83" t="e">
        <f t="shared" si="64"/>
        <v>#NAME?</v>
      </c>
      <c r="DL54" s="83" t="e">
        <f t="shared" si="64"/>
        <v>#NAME?</v>
      </c>
      <c r="DM54" s="83" t="e">
        <f t="shared" si="64"/>
        <v>#NAME?</v>
      </c>
      <c r="DN54" s="83" t="e">
        <f t="shared" si="64"/>
        <v>#NAME?</v>
      </c>
      <c r="DO54" s="83" t="e">
        <f t="shared" si="64"/>
        <v>#NAME?</v>
      </c>
      <c r="DP54" s="83" t="e">
        <f t="shared" si="64"/>
        <v>#NAME?</v>
      </c>
      <c r="DQ54" s="83" t="e">
        <f t="shared" si="64"/>
        <v>#NAME?</v>
      </c>
      <c r="DR54" s="83" t="e">
        <f t="shared" si="64"/>
        <v>#NAME?</v>
      </c>
      <c r="DS54" s="83" t="e">
        <f t="shared" si="64"/>
        <v>#NAME?</v>
      </c>
      <c r="DT54" s="83" t="e">
        <f t="shared" si="64"/>
        <v>#NAME?</v>
      </c>
      <c r="DU54" s="83" t="e">
        <f t="shared" si="64"/>
        <v>#NAME?</v>
      </c>
      <c r="DV54" s="83" t="e">
        <f t="shared" si="64"/>
        <v>#NAME?</v>
      </c>
      <c r="DW54" s="83" t="e">
        <f t="shared" si="64"/>
        <v>#NAME?</v>
      </c>
      <c r="DX54" s="83" t="e">
        <f t="shared" si="64"/>
        <v>#NAME?</v>
      </c>
      <c r="DY54" s="83" t="e">
        <f t="shared" si="64"/>
        <v>#NAME?</v>
      </c>
      <c r="DZ54" s="83" t="e">
        <f t="shared" ref="DZ54:GK54" si="65">DZ41-DZ43</f>
        <v>#NAME?</v>
      </c>
      <c r="EA54" s="83" t="e">
        <f t="shared" si="65"/>
        <v>#NAME?</v>
      </c>
      <c r="EB54" s="83" t="e">
        <f t="shared" si="65"/>
        <v>#NAME?</v>
      </c>
      <c r="EC54" s="83" t="e">
        <f t="shared" si="65"/>
        <v>#NAME?</v>
      </c>
      <c r="ED54" s="83" t="e">
        <f t="shared" si="65"/>
        <v>#NAME?</v>
      </c>
      <c r="EE54" s="83" t="e">
        <f t="shared" si="65"/>
        <v>#NAME?</v>
      </c>
      <c r="EF54" s="83" t="e">
        <f t="shared" si="65"/>
        <v>#NAME?</v>
      </c>
      <c r="EG54" s="83" t="e">
        <f t="shared" si="65"/>
        <v>#NAME?</v>
      </c>
      <c r="EH54" s="83" t="e">
        <f t="shared" si="65"/>
        <v>#NAME?</v>
      </c>
      <c r="EI54" s="83" t="e">
        <f t="shared" si="65"/>
        <v>#NAME?</v>
      </c>
      <c r="EJ54" s="83" t="e">
        <f t="shared" si="65"/>
        <v>#NAME?</v>
      </c>
      <c r="EK54" s="83" t="e">
        <f t="shared" si="65"/>
        <v>#NAME?</v>
      </c>
      <c r="EL54" s="83" t="e">
        <f t="shared" si="65"/>
        <v>#NAME?</v>
      </c>
      <c r="EM54" s="83" t="e">
        <f t="shared" si="65"/>
        <v>#NAME?</v>
      </c>
      <c r="EN54" s="83" t="e">
        <f t="shared" si="65"/>
        <v>#NAME?</v>
      </c>
      <c r="EO54" s="83" t="e">
        <f t="shared" si="65"/>
        <v>#NAME?</v>
      </c>
      <c r="EP54" s="83" t="e">
        <f t="shared" si="65"/>
        <v>#NAME?</v>
      </c>
      <c r="EQ54" s="83" t="e">
        <f t="shared" si="65"/>
        <v>#NAME?</v>
      </c>
      <c r="ER54" s="83" t="e">
        <f t="shared" si="65"/>
        <v>#NAME?</v>
      </c>
      <c r="ES54" s="83" t="e">
        <f t="shared" si="65"/>
        <v>#NAME?</v>
      </c>
      <c r="ET54" s="83" t="e">
        <f t="shared" si="65"/>
        <v>#NAME?</v>
      </c>
      <c r="EU54" s="83" t="e">
        <f t="shared" si="65"/>
        <v>#NAME?</v>
      </c>
      <c r="EV54" s="83" t="e">
        <f t="shared" si="65"/>
        <v>#NAME?</v>
      </c>
      <c r="EW54" s="83" t="e">
        <f t="shared" si="65"/>
        <v>#NAME?</v>
      </c>
      <c r="EX54" s="83" t="e">
        <f t="shared" si="65"/>
        <v>#NAME?</v>
      </c>
      <c r="EY54" s="83" t="e">
        <f t="shared" si="65"/>
        <v>#NAME?</v>
      </c>
      <c r="EZ54" s="83" t="e">
        <f t="shared" si="65"/>
        <v>#NAME?</v>
      </c>
      <c r="FA54" s="83" t="e">
        <f t="shared" si="65"/>
        <v>#NAME?</v>
      </c>
      <c r="FB54" s="83" t="e">
        <f t="shared" si="65"/>
        <v>#NAME?</v>
      </c>
      <c r="FC54" s="83" t="e">
        <f t="shared" si="65"/>
        <v>#NAME?</v>
      </c>
      <c r="FD54" s="83" t="e">
        <f t="shared" si="65"/>
        <v>#NAME?</v>
      </c>
      <c r="FE54" s="83" t="e">
        <f t="shared" si="65"/>
        <v>#NAME?</v>
      </c>
      <c r="FF54" s="83" t="e">
        <f t="shared" si="65"/>
        <v>#NAME?</v>
      </c>
      <c r="FG54" s="83" t="e">
        <f t="shared" si="65"/>
        <v>#NAME?</v>
      </c>
      <c r="FH54" s="83" t="e">
        <f t="shared" si="65"/>
        <v>#NAME?</v>
      </c>
      <c r="FI54" s="83" t="e">
        <f t="shared" si="65"/>
        <v>#NAME?</v>
      </c>
      <c r="FJ54" s="83" t="e">
        <f t="shared" si="65"/>
        <v>#NAME?</v>
      </c>
      <c r="FK54" s="83" t="e">
        <f t="shared" si="65"/>
        <v>#NAME?</v>
      </c>
      <c r="FL54" s="83" t="e">
        <f t="shared" si="65"/>
        <v>#NAME?</v>
      </c>
      <c r="FM54" s="83" t="e">
        <f t="shared" si="65"/>
        <v>#NAME?</v>
      </c>
      <c r="FN54" s="83" t="e">
        <f t="shared" si="65"/>
        <v>#NAME?</v>
      </c>
      <c r="FO54" s="83" t="e">
        <f t="shared" si="65"/>
        <v>#NAME?</v>
      </c>
      <c r="FP54" s="83" t="e">
        <f t="shared" si="65"/>
        <v>#NAME?</v>
      </c>
      <c r="FQ54" s="83" t="e">
        <f t="shared" si="65"/>
        <v>#NAME?</v>
      </c>
      <c r="FR54" s="83" t="e">
        <f t="shared" si="65"/>
        <v>#NAME?</v>
      </c>
      <c r="FS54" s="83" t="e">
        <f t="shared" si="65"/>
        <v>#NAME?</v>
      </c>
      <c r="FT54" s="83" t="e">
        <f t="shared" si="65"/>
        <v>#NAME?</v>
      </c>
      <c r="FU54" s="83" t="e">
        <f t="shared" si="65"/>
        <v>#NAME?</v>
      </c>
      <c r="FV54" s="83" t="e">
        <f t="shared" si="65"/>
        <v>#NAME?</v>
      </c>
      <c r="FW54" s="83" t="e">
        <f t="shared" si="65"/>
        <v>#NAME?</v>
      </c>
      <c r="FX54" s="83" t="e">
        <f t="shared" si="65"/>
        <v>#NAME?</v>
      </c>
      <c r="FY54" s="83" t="e">
        <f t="shared" si="65"/>
        <v>#NAME?</v>
      </c>
      <c r="FZ54" s="83" t="e">
        <f t="shared" si="65"/>
        <v>#NAME?</v>
      </c>
      <c r="GA54" s="83" t="e">
        <f t="shared" si="65"/>
        <v>#NAME?</v>
      </c>
      <c r="GB54" s="83" t="e">
        <f t="shared" si="65"/>
        <v>#NAME?</v>
      </c>
      <c r="GC54" s="83" t="e">
        <f t="shared" si="65"/>
        <v>#NAME?</v>
      </c>
      <c r="GD54" s="83" t="e">
        <f t="shared" si="65"/>
        <v>#NAME?</v>
      </c>
      <c r="GE54" s="83" t="e">
        <f t="shared" si="65"/>
        <v>#NAME?</v>
      </c>
      <c r="GF54" s="83" t="e">
        <f t="shared" si="65"/>
        <v>#NAME?</v>
      </c>
      <c r="GG54" s="83" t="e">
        <f t="shared" si="65"/>
        <v>#NAME?</v>
      </c>
      <c r="GH54" s="83" t="e">
        <f t="shared" si="65"/>
        <v>#NAME?</v>
      </c>
      <c r="GI54" s="83" t="e">
        <f t="shared" si="65"/>
        <v>#NAME?</v>
      </c>
      <c r="GJ54" s="83" t="e">
        <f t="shared" si="65"/>
        <v>#NAME?</v>
      </c>
      <c r="GK54" s="83" t="e">
        <f t="shared" si="65"/>
        <v>#NAME?</v>
      </c>
      <c r="GL54" s="83" t="e">
        <f t="shared" ref="GL54:HI54" si="66">GL41-GL43</f>
        <v>#NAME?</v>
      </c>
      <c r="GM54" s="83" t="e">
        <f t="shared" si="66"/>
        <v>#NAME?</v>
      </c>
      <c r="GN54" s="83" t="e">
        <f t="shared" si="66"/>
        <v>#NAME?</v>
      </c>
      <c r="GO54" s="83" t="e">
        <f t="shared" si="66"/>
        <v>#NAME?</v>
      </c>
      <c r="GP54" s="83" t="e">
        <f t="shared" si="66"/>
        <v>#NAME?</v>
      </c>
      <c r="GQ54" s="83" t="e">
        <f t="shared" si="66"/>
        <v>#NAME?</v>
      </c>
      <c r="GR54" s="83" t="e">
        <f t="shared" si="66"/>
        <v>#NAME?</v>
      </c>
      <c r="GS54" s="83" t="e">
        <f t="shared" si="66"/>
        <v>#NAME?</v>
      </c>
      <c r="GT54" s="83" t="e">
        <f t="shared" si="66"/>
        <v>#NAME?</v>
      </c>
      <c r="GU54" s="83" t="e">
        <f t="shared" si="66"/>
        <v>#NAME?</v>
      </c>
      <c r="GV54" s="83" t="e">
        <f t="shared" si="66"/>
        <v>#NAME?</v>
      </c>
      <c r="GW54" s="83" t="e">
        <f t="shared" si="66"/>
        <v>#NAME?</v>
      </c>
      <c r="GX54" s="83" t="e">
        <f t="shared" si="66"/>
        <v>#NAME?</v>
      </c>
      <c r="GY54" s="83" t="e">
        <f t="shared" si="66"/>
        <v>#NAME?</v>
      </c>
      <c r="GZ54" s="83" t="e">
        <f t="shared" si="66"/>
        <v>#NAME?</v>
      </c>
      <c r="HA54" s="83" t="e">
        <f t="shared" si="66"/>
        <v>#NAME?</v>
      </c>
      <c r="HB54" s="83" t="e">
        <f t="shared" si="66"/>
        <v>#NAME?</v>
      </c>
      <c r="HC54" s="83" t="e">
        <f t="shared" si="66"/>
        <v>#NAME?</v>
      </c>
      <c r="HD54" s="83" t="e">
        <f t="shared" si="66"/>
        <v>#NAME?</v>
      </c>
      <c r="HE54" s="83" t="e">
        <f t="shared" si="66"/>
        <v>#NAME?</v>
      </c>
      <c r="HF54" s="83" t="e">
        <f t="shared" si="66"/>
        <v>#NAME?</v>
      </c>
      <c r="HG54" s="83" t="e">
        <f t="shared" si="66"/>
        <v>#NAME?</v>
      </c>
      <c r="HH54" s="83" t="e">
        <f t="shared" si="66"/>
        <v>#NAME?</v>
      </c>
      <c r="HI54" s="83" t="e">
        <f t="shared" si="66"/>
        <v>#NAME?</v>
      </c>
    </row>
    <row r="55" spans="1:217" s="22" customFormat="1" x14ac:dyDescent="0.2">
      <c r="A55" s="28" t="s">
        <v>102</v>
      </c>
      <c r="B55" s="84">
        <f>'CMM3 - AUX DEPREC'!C2</f>
        <v>0</v>
      </c>
      <c r="C55" s="84">
        <f>'CMM3 - AUX DEPREC'!D2</f>
        <v>0</v>
      </c>
      <c r="D55" s="84">
        <f>'CMM3 - AUX DEPREC'!E2</f>
        <v>0</v>
      </c>
      <c r="E55" s="84">
        <f>'CMM3 - AUX DEPREC'!F2</f>
        <v>0</v>
      </c>
      <c r="F55" s="84">
        <f>'CMM3 - AUX DEPREC'!G2</f>
        <v>0</v>
      </c>
      <c r="G55" s="84">
        <f>'CMM3 - AUX DEPREC'!H2</f>
        <v>0</v>
      </c>
      <c r="H55" s="84" t="e">
        <f>'CMM3 - AUX DEPREC'!I2</f>
        <v>#REF!</v>
      </c>
      <c r="I55" s="84" t="e">
        <f>'CMM3 - AUX DEPREC'!J2</f>
        <v>#REF!</v>
      </c>
      <c r="J55" s="84" t="e">
        <f>'CMM3 - AUX DEPREC'!K2</f>
        <v>#REF!</v>
      </c>
      <c r="K55" s="84" t="e">
        <f>'CMM3 - AUX DEPREC'!L2</f>
        <v>#REF!</v>
      </c>
      <c r="L55" s="84" t="e">
        <f>'CMM3 - AUX DEPREC'!M2</f>
        <v>#REF!</v>
      </c>
      <c r="M55" s="84" t="e">
        <f>'CMM3 - AUX DEPREC'!N2</f>
        <v>#REF!</v>
      </c>
      <c r="N55" s="84" t="e">
        <f>'CMM3 - AUX DEPREC'!O2</f>
        <v>#REF!</v>
      </c>
      <c r="O55" s="84" t="e">
        <f>'CMM3 - AUX DEPREC'!P2</f>
        <v>#REF!</v>
      </c>
      <c r="P55" s="84" t="e">
        <f>'CMM3 - AUX DEPREC'!Q2</f>
        <v>#REF!</v>
      </c>
      <c r="Q55" s="84" t="e">
        <f>'CMM3 - AUX DEPREC'!R2</f>
        <v>#REF!</v>
      </c>
      <c r="R55" s="84" t="e">
        <f>'CMM3 - AUX DEPREC'!S2</f>
        <v>#REF!</v>
      </c>
      <c r="S55" s="84" t="e">
        <f>'CMM3 - AUX DEPREC'!T2</f>
        <v>#REF!</v>
      </c>
      <c r="T55" s="84" t="e">
        <f>'CMM3 - AUX DEPREC'!U2</f>
        <v>#REF!</v>
      </c>
      <c r="U55" s="84" t="e">
        <f>'CMM3 - AUX DEPREC'!V2</f>
        <v>#REF!</v>
      </c>
      <c r="V55" s="84" t="e">
        <f>'CMM3 - AUX DEPREC'!W2</f>
        <v>#REF!</v>
      </c>
      <c r="W55" s="84" t="e">
        <f>'CMM3 - AUX DEPREC'!X2</f>
        <v>#REF!</v>
      </c>
      <c r="X55" s="84" t="e">
        <f>'CMM3 - AUX DEPREC'!Y2</f>
        <v>#REF!</v>
      </c>
      <c r="Y55" s="84" t="e">
        <f>'CMM3 - AUX DEPREC'!Z2</f>
        <v>#REF!</v>
      </c>
      <c r="Z55" s="84" t="e">
        <f>'CMM3 - AUX DEPREC'!AA2</f>
        <v>#REF!</v>
      </c>
      <c r="AA55" s="84" t="e">
        <f>'CMM3 - AUX DEPREC'!AB2</f>
        <v>#REF!</v>
      </c>
      <c r="AB55" s="84" t="e">
        <f>'CMM3 - AUX DEPREC'!AC2</f>
        <v>#REF!</v>
      </c>
      <c r="AC55" s="84" t="e">
        <f>'CMM3 - AUX DEPREC'!AD2</f>
        <v>#REF!</v>
      </c>
      <c r="AD55" s="84" t="e">
        <f>'CMM3 - AUX DEPREC'!AE2</f>
        <v>#REF!</v>
      </c>
      <c r="AE55" s="84" t="e">
        <f>'CMM3 - AUX DEPREC'!AF2</f>
        <v>#REF!</v>
      </c>
      <c r="AF55" s="84" t="e">
        <f>'CMM3 - AUX DEPREC'!AG2</f>
        <v>#REF!</v>
      </c>
      <c r="AG55" s="84" t="e">
        <f>'CMM3 - AUX DEPREC'!AH2</f>
        <v>#REF!</v>
      </c>
      <c r="AH55" s="84" t="e">
        <f>'CMM3 - AUX DEPREC'!AI2</f>
        <v>#REF!</v>
      </c>
      <c r="AI55" s="84" t="e">
        <f>'CMM3 - AUX DEPREC'!AJ2</f>
        <v>#REF!</v>
      </c>
      <c r="AJ55" s="84" t="e">
        <f>'CMM3 - AUX DEPREC'!AK2</f>
        <v>#REF!</v>
      </c>
      <c r="AK55" s="84" t="e">
        <f>'CMM3 - AUX DEPREC'!AL2</f>
        <v>#REF!</v>
      </c>
      <c r="AL55" s="84" t="e">
        <f>'CMM3 - AUX DEPREC'!AM2</f>
        <v>#REF!</v>
      </c>
      <c r="AM55" s="84" t="e">
        <f>'CMM3 - AUX DEPREC'!AN2</f>
        <v>#REF!</v>
      </c>
      <c r="AN55" s="84" t="e">
        <f>'CMM3 - AUX DEPREC'!AO2</f>
        <v>#REF!</v>
      </c>
      <c r="AO55" s="84" t="e">
        <f>'CMM3 - AUX DEPREC'!AP2</f>
        <v>#REF!</v>
      </c>
      <c r="AP55" s="84" t="e">
        <f>'CMM3 - AUX DEPREC'!AQ2</f>
        <v>#REF!</v>
      </c>
      <c r="AQ55" s="84" t="e">
        <f>'CMM3 - AUX DEPREC'!AR2</f>
        <v>#REF!</v>
      </c>
      <c r="AR55" s="84" t="e">
        <f>'CMM3 - AUX DEPREC'!AS2</f>
        <v>#REF!</v>
      </c>
      <c r="AS55" s="84" t="e">
        <f>'CMM3 - AUX DEPREC'!AT2</f>
        <v>#REF!</v>
      </c>
      <c r="AT55" s="84" t="e">
        <f>'CMM3 - AUX DEPREC'!AU2</f>
        <v>#REF!</v>
      </c>
      <c r="AU55" s="84" t="e">
        <f>'CMM3 - AUX DEPREC'!AV2</f>
        <v>#REF!</v>
      </c>
      <c r="AV55" s="84" t="e">
        <f>'CMM3 - AUX DEPREC'!AW2</f>
        <v>#REF!</v>
      </c>
      <c r="AW55" s="84" t="e">
        <f>'CMM3 - AUX DEPREC'!AX2</f>
        <v>#REF!</v>
      </c>
      <c r="AX55" s="84" t="e">
        <f>'CMM3 - AUX DEPREC'!AY2</f>
        <v>#REF!</v>
      </c>
      <c r="AY55" s="84" t="e">
        <f>'CMM3 - AUX DEPREC'!AZ2</f>
        <v>#REF!</v>
      </c>
      <c r="AZ55" s="84" t="e">
        <f>'CMM3 - AUX DEPREC'!BA2</f>
        <v>#REF!</v>
      </c>
      <c r="BA55" s="84" t="e">
        <f>'CMM3 - AUX DEPREC'!BB2</f>
        <v>#REF!</v>
      </c>
      <c r="BB55" s="84" t="e">
        <f>'CMM3 - AUX DEPREC'!BC2</f>
        <v>#REF!</v>
      </c>
      <c r="BC55" s="84" t="e">
        <f>'CMM3 - AUX DEPREC'!BD2</f>
        <v>#REF!</v>
      </c>
      <c r="BD55" s="84" t="e">
        <f>'CMM3 - AUX DEPREC'!BE2</f>
        <v>#REF!</v>
      </c>
      <c r="BE55" s="84" t="e">
        <f>'CMM3 - AUX DEPREC'!BF2</f>
        <v>#REF!</v>
      </c>
      <c r="BF55" s="84" t="e">
        <f>'CMM3 - AUX DEPREC'!BG2</f>
        <v>#REF!</v>
      </c>
      <c r="BG55" s="84" t="e">
        <f>'CMM3 - AUX DEPREC'!BH2</f>
        <v>#REF!</v>
      </c>
      <c r="BH55" s="84" t="e">
        <f>'CMM3 - AUX DEPREC'!BI2</f>
        <v>#REF!</v>
      </c>
      <c r="BI55" s="84" t="e">
        <f>'CMM3 - AUX DEPREC'!BJ2</f>
        <v>#REF!</v>
      </c>
      <c r="BJ55" s="84" t="e">
        <f>'CMM3 - AUX DEPREC'!BK2</f>
        <v>#REF!</v>
      </c>
      <c r="BK55" s="84" t="e">
        <f>'CMM3 - AUX DEPREC'!BL2</f>
        <v>#REF!</v>
      </c>
      <c r="BL55" s="84" t="e">
        <f>'CMM3 - AUX DEPREC'!BM2</f>
        <v>#REF!</v>
      </c>
      <c r="BM55" s="84" t="e">
        <f>'CMM3 - AUX DEPREC'!BN2</f>
        <v>#REF!</v>
      </c>
      <c r="BN55" s="84" t="e">
        <f>'CMM3 - AUX DEPREC'!BO2</f>
        <v>#REF!</v>
      </c>
      <c r="BO55" s="84" t="e">
        <f>'CMM3 - AUX DEPREC'!BP2</f>
        <v>#REF!</v>
      </c>
      <c r="BP55" s="84" t="e">
        <f>'CMM3 - AUX DEPREC'!BQ2</f>
        <v>#REF!</v>
      </c>
      <c r="BQ55" s="84" t="e">
        <f>'CMM3 - AUX DEPREC'!BR2</f>
        <v>#REF!</v>
      </c>
      <c r="BR55" s="84" t="e">
        <f>'CMM3 - AUX DEPREC'!BS2</f>
        <v>#REF!</v>
      </c>
      <c r="BS55" s="84" t="e">
        <f>'CMM3 - AUX DEPREC'!BT2</f>
        <v>#REF!</v>
      </c>
      <c r="BT55" s="84" t="e">
        <f>'CMM3 - AUX DEPREC'!BU2</f>
        <v>#REF!</v>
      </c>
      <c r="BU55" s="84" t="e">
        <f>'CMM3 - AUX DEPREC'!BV2</f>
        <v>#REF!</v>
      </c>
      <c r="BV55" s="84" t="e">
        <f>'CMM3 - AUX DEPREC'!BW2</f>
        <v>#REF!</v>
      </c>
      <c r="BW55" s="84" t="e">
        <f>'CMM3 - AUX DEPREC'!BX2</f>
        <v>#REF!</v>
      </c>
      <c r="BX55" s="84" t="e">
        <f>'CMM3 - AUX DEPREC'!BY2</f>
        <v>#REF!</v>
      </c>
      <c r="BY55" s="84" t="e">
        <f>'CMM3 - AUX DEPREC'!BZ2</f>
        <v>#REF!</v>
      </c>
      <c r="BZ55" s="84" t="e">
        <f>'CMM3 - AUX DEPREC'!CA2</f>
        <v>#REF!</v>
      </c>
      <c r="CA55" s="84" t="e">
        <f>'CMM3 - AUX DEPREC'!CB2</f>
        <v>#REF!</v>
      </c>
      <c r="CB55" s="84" t="e">
        <f>'CMM3 - AUX DEPREC'!CC2</f>
        <v>#REF!</v>
      </c>
      <c r="CC55" s="84" t="e">
        <f>'CMM3 - AUX DEPREC'!CD2</f>
        <v>#REF!</v>
      </c>
      <c r="CD55" s="84" t="e">
        <f>'CMM3 - AUX DEPREC'!CE2</f>
        <v>#REF!</v>
      </c>
      <c r="CE55" s="84" t="e">
        <f>'CMM3 - AUX DEPREC'!CF2</f>
        <v>#REF!</v>
      </c>
      <c r="CF55" s="84" t="e">
        <f>'CMM3 - AUX DEPREC'!CG2</f>
        <v>#REF!</v>
      </c>
      <c r="CG55" s="84" t="e">
        <f>'CMM3 - AUX DEPREC'!CH2</f>
        <v>#REF!</v>
      </c>
      <c r="CH55" s="84" t="e">
        <f>'CMM3 - AUX DEPREC'!CI2</f>
        <v>#REF!</v>
      </c>
      <c r="CI55" s="84" t="e">
        <f>'CMM3 - AUX DEPREC'!CJ2</f>
        <v>#REF!</v>
      </c>
      <c r="CJ55" s="84" t="e">
        <f>'CMM3 - AUX DEPREC'!CK2</f>
        <v>#REF!</v>
      </c>
      <c r="CK55" s="84" t="e">
        <f>'CMM3 - AUX DEPREC'!CL2</f>
        <v>#REF!</v>
      </c>
      <c r="CL55" s="84" t="e">
        <f>'CMM3 - AUX DEPREC'!CM2</f>
        <v>#REF!</v>
      </c>
      <c r="CM55" s="84" t="e">
        <f>'CMM3 - AUX DEPREC'!CN2</f>
        <v>#REF!</v>
      </c>
      <c r="CN55" s="84" t="e">
        <f>'CMM3 - AUX DEPREC'!CO2</f>
        <v>#REF!</v>
      </c>
      <c r="CO55" s="84" t="e">
        <f>'CMM3 - AUX DEPREC'!CP2</f>
        <v>#REF!</v>
      </c>
      <c r="CP55" s="84" t="e">
        <f>'CMM3 - AUX DEPREC'!CQ2</f>
        <v>#REF!</v>
      </c>
      <c r="CQ55" s="84" t="e">
        <f>'CMM3 - AUX DEPREC'!CR2</f>
        <v>#REF!</v>
      </c>
      <c r="CR55" s="84" t="e">
        <f>'CMM3 - AUX DEPREC'!CS2</f>
        <v>#REF!</v>
      </c>
      <c r="CS55" s="84" t="e">
        <f>'CMM3 - AUX DEPREC'!CT2</f>
        <v>#REF!</v>
      </c>
      <c r="CT55" s="84" t="e">
        <f>'CMM3 - AUX DEPREC'!CU2</f>
        <v>#REF!</v>
      </c>
      <c r="CU55" s="84" t="e">
        <f>'CMM3 - AUX DEPREC'!CV2</f>
        <v>#REF!</v>
      </c>
      <c r="CV55" s="84" t="e">
        <f>'CMM3 - AUX DEPREC'!CW2</f>
        <v>#REF!</v>
      </c>
      <c r="CW55" s="84" t="e">
        <f>'CMM3 - AUX DEPREC'!CX2</f>
        <v>#REF!</v>
      </c>
      <c r="CX55" s="84" t="e">
        <f>'CMM3 - AUX DEPREC'!CY2</f>
        <v>#REF!</v>
      </c>
      <c r="CY55" s="84" t="e">
        <f>'CMM3 - AUX DEPREC'!CZ2</f>
        <v>#REF!</v>
      </c>
      <c r="CZ55" s="84" t="e">
        <f>'CMM3 - AUX DEPREC'!DA2</f>
        <v>#REF!</v>
      </c>
      <c r="DA55" s="84" t="e">
        <f>'CMM3 - AUX DEPREC'!DB2</f>
        <v>#REF!</v>
      </c>
      <c r="DB55" s="84" t="e">
        <f>'CMM3 - AUX DEPREC'!DC2</f>
        <v>#REF!</v>
      </c>
      <c r="DC55" s="84" t="e">
        <f>'CMM3 - AUX DEPREC'!DD2</f>
        <v>#REF!</v>
      </c>
      <c r="DD55" s="84" t="e">
        <f>'CMM3 - AUX DEPREC'!DE2</f>
        <v>#REF!</v>
      </c>
      <c r="DE55" s="84" t="e">
        <f>'CMM3 - AUX DEPREC'!DF2</f>
        <v>#REF!</v>
      </c>
      <c r="DF55" s="84" t="e">
        <f>'CMM3 - AUX DEPREC'!DG2</f>
        <v>#REF!</v>
      </c>
      <c r="DG55" s="84" t="e">
        <f>'CMM3 - AUX DEPREC'!DH2</f>
        <v>#REF!</v>
      </c>
      <c r="DH55" s="84" t="e">
        <f>'CMM3 - AUX DEPREC'!DI2</f>
        <v>#REF!</v>
      </c>
      <c r="DI55" s="84" t="e">
        <f>'CMM3 - AUX DEPREC'!DJ2</f>
        <v>#REF!</v>
      </c>
      <c r="DJ55" s="84" t="e">
        <f>'CMM3 - AUX DEPREC'!DK2</f>
        <v>#REF!</v>
      </c>
      <c r="DK55" s="84" t="e">
        <f>'CMM3 - AUX DEPREC'!DL2</f>
        <v>#REF!</v>
      </c>
      <c r="DL55" s="84" t="e">
        <f>'CMM3 - AUX DEPREC'!DM2</f>
        <v>#REF!</v>
      </c>
      <c r="DM55" s="84" t="e">
        <f>'CMM3 - AUX DEPREC'!DN2</f>
        <v>#REF!</v>
      </c>
      <c r="DN55" s="84" t="e">
        <f>'CMM3 - AUX DEPREC'!DO2</f>
        <v>#REF!</v>
      </c>
      <c r="DO55" s="84" t="e">
        <f>'CMM3 - AUX DEPREC'!DP2</f>
        <v>#REF!</v>
      </c>
      <c r="DP55" s="84" t="e">
        <f>'CMM3 - AUX DEPREC'!DQ2</f>
        <v>#REF!</v>
      </c>
      <c r="DQ55" s="84" t="e">
        <f>'CMM3 - AUX DEPREC'!DR2</f>
        <v>#REF!</v>
      </c>
      <c r="DR55" s="84" t="e">
        <f>'CMM3 - AUX DEPREC'!DS2</f>
        <v>#REF!</v>
      </c>
      <c r="DS55" s="84" t="e">
        <f>'CMM3 - AUX DEPREC'!DT2</f>
        <v>#REF!</v>
      </c>
      <c r="DT55" s="84" t="e">
        <f>'CMM3 - AUX DEPREC'!DU2</f>
        <v>#REF!</v>
      </c>
      <c r="DU55" s="84" t="e">
        <f>'CMM3 - AUX DEPREC'!DV2</f>
        <v>#REF!</v>
      </c>
      <c r="DV55" s="84" t="e">
        <f>'CMM3 - AUX DEPREC'!DW2</f>
        <v>#REF!</v>
      </c>
      <c r="DW55" s="84" t="e">
        <f>'CMM3 - AUX DEPREC'!DX2</f>
        <v>#REF!</v>
      </c>
      <c r="DX55" s="84" t="e">
        <f>'CMM3 - AUX DEPREC'!DY2</f>
        <v>#REF!</v>
      </c>
      <c r="DY55" s="84" t="e">
        <f>'CMM3 - AUX DEPREC'!DZ2</f>
        <v>#REF!</v>
      </c>
      <c r="DZ55" s="84" t="e">
        <f>'CMM3 - AUX DEPREC'!EA2</f>
        <v>#REF!</v>
      </c>
      <c r="EA55" s="84" t="e">
        <f>'CMM3 - AUX DEPREC'!EB2</f>
        <v>#REF!</v>
      </c>
      <c r="EB55" s="84" t="e">
        <f>'CMM3 - AUX DEPREC'!EC2</f>
        <v>#REF!</v>
      </c>
      <c r="EC55" s="84" t="e">
        <f>'CMM3 - AUX DEPREC'!ED2</f>
        <v>#REF!</v>
      </c>
      <c r="ED55" s="84" t="e">
        <f>'CMM3 - AUX DEPREC'!EE2</f>
        <v>#REF!</v>
      </c>
      <c r="EE55" s="84" t="e">
        <f>'CMM3 - AUX DEPREC'!EF2</f>
        <v>#REF!</v>
      </c>
      <c r="EF55" s="84" t="e">
        <f>'CMM3 - AUX DEPREC'!EG2</f>
        <v>#REF!</v>
      </c>
      <c r="EG55" s="84" t="e">
        <f>'CMM3 - AUX DEPREC'!EH2</f>
        <v>#REF!</v>
      </c>
      <c r="EH55" s="84" t="e">
        <f>'CMM3 - AUX DEPREC'!EI2</f>
        <v>#REF!</v>
      </c>
      <c r="EI55" s="84" t="e">
        <f>'CMM3 - AUX DEPREC'!EJ2</f>
        <v>#REF!</v>
      </c>
      <c r="EJ55" s="84" t="e">
        <f>'CMM3 - AUX DEPREC'!EK2</f>
        <v>#REF!</v>
      </c>
      <c r="EK55" s="84" t="e">
        <f>'CMM3 - AUX DEPREC'!EL2</f>
        <v>#REF!</v>
      </c>
      <c r="EL55" s="84" t="e">
        <f>'CMM3 - AUX DEPREC'!EM2</f>
        <v>#REF!</v>
      </c>
      <c r="EM55" s="84" t="e">
        <f>'CMM3 - AUX DEPREC'!EN2</f>
        <v>#REF!</v>
      </c>
      <c r="EN55" s="84" t="e">
        <f>'CMM3 - AUX DEPREC'!EO2</f>
        <v>#REF!</v>
      </c>
      <c r="EO55" s="84" t="e">
        <f>'CMM3 - AUX DEPREC'!EP2</f>
        <v>#REF!</v>
      </c>
      <c r="EP55" s="84" t="e">
        <f>'CMM3 - AUX DEPREC'!EQ2</f>
        <v>#REF!</v>
      </c>
      <c r="EQ55" s="84" t="e">
        <f>'CMM3 - AUX DEPREC'!ER2</f>
        <v>#REF!</v>
      </c>
      <c r="ER55" s="84" t="e">
        <f>'CMM3 - AUX DEPREC'!ES2</f>
        <v>#REF!</v>
      </c>
      <c r="ES55" s="84" t="e">
        <f>'CMM3 - AUX DEPREC'!ET2</f>
        <v>#REF!</v>
      </c>
      <c r="ET55" s="84" t="e">
        <f>'CMM3 - AUX DEPREC'!EU2</f>
        <v>#REF!</v>
      </c>
      <c r="EU55" s="84" t="e">
        <f>'CMM3 - AUX DEPREC'!EV2</f>
        <v>#REF!</v>
      </c>
      <c r="EV55" s="84" t="e">
        <f>'CMM3 - AUX DEPREC'!EW2</f>
        <v>#REF!</v>
      </c>
      <c r="EW55" s="84" t="e">
        <f>'CMM3 - AUX DEPREC'!EX2</f>
        <v>#REF!</v>
      </c>
      <c r="EX55" s="84" t="e">
        <f>'CMM3 - AUX DEPREC'!EY2</f>
        <v>#REF!</v>
      </c>
      <c r="EY55" s="84" t="e">
        <f>'CMM3 - AUX DEPREC'!EZ2</f>
        <v>#REF!</v>
      </c>
      <c r="EZ55" s="84" t="e">
        <f>'CMM3 - AUX DEPREC'!FA2</f>
        <v>#REF!</v>
      </c>
      <c r="FA55" s="84" t="e">
        <f>'CMM3 - AUX DEPREC'!FB2</f>
        <v>#REF!</v>
      </c>
      <c r="FB55" s="84" t="e">
        <f>'CMM3 - AUX DEPREC'!FC2</f>
        <v>#REF!</v>
      </c>
      <c r="FC55" s="84" t="e">
        <f>'CMM3 - AUX DEPREC'!FD2</f>
        <v>#REF!</v>
      </c>
      <c r="FD55" s="84" t="e">
        <f>'CMM3 - AUX DEPREC'!FE2</f>
        <v>#REF!</v>
      </c>
      <c r="FE55" s="84" t="e">
        <f>'CMM3 - AUX DEPREC'!FF2</f>
        <v>#REF!</v>
      </c>
      <c r="FF55" s="84" t="e">
        <f>'CMM3 - AUX DEPREC'!FG2</f>
        <v>#REF!</v>
      </c>
      <c r="FG55" s="84" t="e">
        <f>'CMM3 - AUX DEPREC'!FH2</f>
        <v>#REF!</v>
      </c>
      <c r="FH55" s="84" t="e">
        <f>'CMM3 - AUX DEPREC'!FI2</f>
        <v>#REF!</v>
      </c>
      <c r="FI55" s="84" t="e">
        <f>'CMM3 - AUX DEPREC'!FJ2</f>
        <v>#REF!</v>
      </c>
      <c r="FJ55" s="84" t="e">
        <f>'CMM3 - AUX DEPREC'!FK2</f>
        <v>#REF!</v>
      </c>
      <c r="FK55" s="84" t="e">
        <f>'CMM3 - AUX DEPREC'!FL2</f>
        <v>#REF!</v>
      </c>
      <c r="FL55" s="84" t="e">
        <f>'CMM3 - AUX DEPREC'!FM2</f>
        <v>#REF!</v>
      </c>
      <c r="FM55" s="84" t="e">
        <f>'CMM3 - AUX DEPREC'!FN2</f>
        <v>#REF!</v>
      </c>
      <c r="FN55" s="84" t="e">
        <f>'CMM3 - AUX DEPREC'!FO2</f>
        <v>#REF!</v>
      </c>
      <c r="FO55" s="84" t="e">
        <f>'CMM3 - AUX DEPREC'!FP2</f>
        <v>#REF!</v>
      </c>
      <c r="FP55" s="84" t="e">
        <f>'CMM3 - AUX DEPREC'!FQ2</f>
        <v>#REF!</v>
      </c>
      <c r="FQ55" s="84" t="e">
        <f>'CMM3 - AUX DEPREC'!FR2</f>
        <v>#REF!</v>
      </c>
      <c r="FR55" s="84" t="e">
        <f>'CMM3 - AUX DEPREC'!FS2</f>
        <v>#REF!</v>
      </c>
      <c r="FS55" s="84" t="e">
        <f>'CMM3 - AUX DEPREC'!FT2</f>
        <v>#REF!</v>
      </c>
      <c r="FT55" s="84" t="e">
        <f>'CMM3 - AUX DEPREC'!FU2</f>
        <v>#REF!</v>
      </c>
      <c r="FU55" s="84" t="e">
        <f>'CMM3 - AUX DEPREC'!FV2</f>
        <v>#REF!</v>
      </c>
      <c r="FV55" s="84" t="e">
        <f>'CMM3 - AUX DEPREC'!FW2</f>
        <v>#REF!</v>
      </c>
      <c r="FW55" s="84" t="e">
        <f>'CMM3 - AUX DEPREC'!FX2</f>
        <v>#REF!</v>
      </c>
      <c r="FX55" s="84" t="e">
        <f>'CMM3 - AUX DEPREC'!FY2</f>
        <v>#REF!</v>
      </c>
      <c r="FY55" s="84" t="e">
        <f>'CMM3 - AUX DEPREC'!FZ2</f>
        <v>#REF!</v>
      </c>
      <c r="FZ55" s="84" t="e">
        <f>'CMM3 - AUX DEPREC'!GA2</f>
        <v>#REF!</v>
      </c>
      <c r="GA55" s="84" t="e">
        <f>'CMM3 - AUX DEPREC'!GB2</f>
        <v>#REF!</v>
      </c>
      <c r="GB55" s="84" t="e">
        <f>'CMM3 - AUX DEPREC'!GC2</f>
        <v>#REF!</v>
      </c>
      <c r="GC55" s="84" t="e">
        <f>'CMM3 - AUX DEPREC'!GD2</f>
        <v>#REF!</v>
      </c>
      <c r="GD55" s="84" t="e">
        <f>'CMM3 - AUX DEPREC'!GE2</f>
        <v>#REF!</v>
      </c>
      <c r="GE55" s="84" t="e">
        <f>'CMM3 - AUX DEPREC'!GF2</f>
        <v>#REF!</v>
      </c>
      <c r="GF55" s="84" t="e">
        <f>'CMM3 - AUX DEPREC'!GG2</f>
        <v>#REF!</v>
      </c>
      <c r="GG55" s="84" t="e">
        <f>'CMM3 - AUX DEPREC'!GH2</f>
        <v>#REF!</v>
      </c>
      <c r="GH55" s="84" t="e">
        <f>'CMM3 - AUX DEPREC'!GI2</f>
        <v>#REF!</v>
      </c>
      <c r="GI55" s="84" t="e">
        <f>'CMM3 - AUX DEPREC'!GJ2</f>
        <v>#REF!</v>
      </c>
      <c r="GJ55" s="84" t="e">
        <f>'CMM3 - AUX DEPREC'!GK2</f>
        <v>#REF!</v>
      </c>
      <c r="GK55" s="84" t="e">
        <f>'CMM3 - AUX DEPREC'!GL2</f>
        <v>#REF!</v>
      </c>
      <c r="GL55" s="84" t="e">
        <f>'CMM3 - AUX DEPREC'!GM2</f>
        <v>#REF!</v>
      </c>
      <c r="GM55" s="84" t="e">
        <f>'CMM3 - AUX DEPREC'!GN2</f>
        <v>#REF!</v>
      </c>
      <c r="GN55" s="84" t="e">
        <f>'CMM3 - AUX DEPREC'!GO2</f>
        <v>#REF!</v>
      </c>
      <c r="GO55" s="84" t="e">
        <f>'CMM3 - AUX DEPREC'!GP2</f>
        <v>#REF!</v>
      </c>
      <c r="GP55" s="84" t="e">
        <f>'CMM3 - AUX DEPREC'!GQ2</f>
        <v>#REF!</v>
      </c>
      <c r="GQ55" s="84" t="e">
        <f>'CMM3 - AUX DEPREC'!GR2</f>
        <v>#REF!</v>
      </c>
      <c r="GR55" s="84" t="e">
        <f>'CMM3 - AUX DEPREC'!GS2</f>
        <v>#REF!</v>
      </c>
      <c r="GS55" s="84" t="e">
        <f>'CMM3 - AUX DEPREC'!GT2</f>
        <v>#REF!</v>
      </c>
      <c r="GT55" s="84" t="e">
        <f>'CMM3 - AUX DEPREC'!GU2</f>
        <v>#REF!</v>
      </c>
      <c r="GU55" s="84" t="e">
        <f>'CMM3 - AUX DEPREC'!GV2</f>
        <v>#REF!</v>
      </c>
      <c r="GV55" s="84" t="e">
        <f>'CMM3 - AUX DEPREC'!GW2</f>
        <v>#REF!</v>
      </c>
      <c r="GW55" s="84" t="e">
        <f>'CMM3 - AUX DEPREC'!GX2</f>
        <v>#REF!</v>
      </c>
      <c r="GX55" s="84" t="e">
        <f>'CMM3 - AUX DEPREC'!GY2</f>
        <v>#REF!</v>
      </c>
      <c r="GY55" s="84" t="e">
        <f>'CMM3 - AUX DEPREC'!GZ2</f>
        <v>#REF!</v>
      </c>
      <c r="GZ55" s="84" t="e">
        <f>'CMM3 - AUX DEPREC'!HA2</f>
        <v>#REF!</v>
      </c>
      <c r="HA55" s="84" t="e">
        <f>'CMM3 - AUX DEPREC'!HB2</f>
        <v>#REF!</v>
      </c>
      <c r="HB55" s="84" t="e">
        <f>'CMM3 - AUX DEPREC'!HC2</f>
        <v>#REF!</v>
      </c>
      <c r="HC55" s="84" t="e">
        <f>'CMM3 - AUX DEPREC'!HD2</f>
        <v>#REF!</v>
      </c>
      <c r="HD55" s="84" t="e">
        <f>'CMM3 - AUX DEPREC'!HE2</f>
        <v>#REF!</v>
      </c>
      <c r="HE55" s="84" t="e">
        <f>'CMM3 - AUX DEPREC'!HF2</f>
        <v>#REF!</v>
      </c>
      <c r="HF55" s="84" t="e">
        <f>'CMM3 - AUX DEPREC'!HG2</f>
        <v>#REF!</v>
      </c>
      <c r="HG55" s="84" t="e">
        <f>'CMM3 - AUX DEPREC'!HH2</f>
        <v>#REF!</v>
      </c>
      <c r="HH55" s="84" t="e">
        <f>'CMM3 - AUX DEPREC'!HI2</f>
        <v>#REF!</v>
      </c>
      <c r="HI55" s="84" t="e">
        <f>'CMM3 - AUX DEPREC'!HJ2</f>
        <v>#REF!</v>
      </c>
    </row>
    <row r="56" spans="1:217" s="22" customFormat="1" x14ac:dyDescent="0.2">
      <c r="A56" s="28" t="s">
        <v>266</v>
      </c>
      <c r="B56" s="84">
        <f>IFERROR(VLOOKUP(B$7,'CMM3 - FINAN'!$A:$F,3,0),0)</f>
        <v>0</v>
      </c>
      <c r="C56" s="84">
        <f>IFERROR(VLOOKUP(C$7,'CMM3 - FINAN'!$A:$F,3,0),0)</f>
        <v>0</v>
      </c>
      <c r="D56" s="84">
        <f>IFERROR(VLOOKUP(D$7,'CMM3 - FINAN'!$A:$F,3,0),0)</f>
        <v>0</v>
      </c>
      <c r="E56" s="84">
        <f>IFERROR(VLOOKUP(E$7,'CMM3 - FINAN'!$A:$F,3,0),0)</f>
        <v>0</v>
      </c>
      <c r="F56" s="84">
        <f>IFERROR(VLOOKUP(F$7,'CMM3 - FINAN'!$A:$F,3,0),0)</f>
        <v>0</v>
      </c>
      <c r="G56" s="84">
        <f>IFERROR(VLOOKUP(G$7,'CMM3 - FINAN'!$A:$F,3,0),0)</f>
        <v>0</v>
      </c>
      <c r="H56" s="84">
        <f>IFERROR(VLOOKUP(H$7,'CMM3 - FINAN'!$A:$F,3,0),0)</f>
        <v>0</v>
      </c>
      <c r="I56" s="84">
        <f>IFERROR(VLOOKUP(I$7,'CMM3 - FINAN'!$A:$F,3,0),0)</f>
        <v>0</v>
      </c>
      <c r="J56" s="84">
        <f>IFERROR(VLOOKUP(J$7,'CMM3 - FINAN'!$A:$F,3,0),0)</f>
        <v>0</v>
      </c>
      <c r="K56" s="84">
        <f>IFERROR(VLOOKUP(K$7,'CMM3 - FINAN'!$A:$F,3,0),0)</f>
        <v>0</v>
      </c>
      <c r="L56" s="84">
        <f>IFERROR(VLOOKUP(L$7,'CMM3 - FINAN'!$A:$F,3,0),0)</f>
        <v>0</v>
      </c>
      <c r="M56" s="84">
        <f>IFERROR(VLOOKUP(M$7,'CMM3 - FINAN'!$A:$F,3,0),0)</f>
        <v>0</v>
      </c>
      <c r="N56" s="84">
        <f>IFERROR(VLOOKUP(N$7,'CMM3 - FINAN'!$A:$F,3,0),0)</f>
        <v>0</v>
      </c>
      <c r="O56" s="84">
        <f>IFERROR(VLOOKUP(O$7,'CMM3 - FINAN'!$A:$F,3,0),0)</f>
        <v>0</v>
      </c>
      <c r="P56" s="84">
        <f>IFERROR(VLOOKUP(P$7,'CMM3 - FINAN'!$A:$F,3,0),0)</f>
        <v>0</v>
      </c>
      <c r="Q56" s="84">
        <f>IFERROR(VLOOKUP(Q$7,'CMM3 - FINAN'!$A:$F,3,0),0)</f>
        <v>0</v>
      </c>
      <c r="R56" s="84">
        <f>IFERROR(VLOOKUP(R$7,'CMM3 - FINAN'!$A:$F,3,0),0)</f>
        <v>0</v>
      </c>
      <c r="S56" s="84">
        <f>IFERROR(VLOOKUP(S$7,'CMM3 - FINAN'!$A:$F,3,0),0)</f>
        <v>0</v>
      </c>
      <c r="T56" s="84">
        <f>IFERROR(VLOOKUP(T$7,'CMM3 - FINAN'!$A:$F,3,0),0)</f>
        <v>0</v>
      </c>
      <c r="U56" s="84">
        <f>IFERROR(VLOOKUP(U$7,'CMM3 - FINAN'!$A:$F,3,0),0)</f>
        <v>0</v>
      </c>
      <c r="V56" s="84">
        <f>IFERROR(VLOOKUP(V$7,'CMM3 - FINAN'!$A:$F,3,0),0)</f>
        <v>0</v>
      </c>
      <c r="W56" s="84">
        <f>IFERROR(VLOOKUP(W$7,'CMM3 - FINAN'!$A:$F,3,0),0)</f>
        <v>0</v>
      </c>
      <c r="X56" s="84">
        <f>IFERROR(VLOOKUP(X$7,'CMM3 - FINAN'!$A:$F,3,0),0)</f>
        <v>0</v>
      </c>
      <c r="Y56" s="84">
        <f>IFERROR(VLOOKUP(Y$7,'CMM3 - FINAN'!$A:$F,3,0),0)</f>
        <v>0</v>
      </c>
      <c r="Z56" s="84">
        <f>IFERROR(VLOOKUP(Z$7,'CMM3 - FINAN'!$A:$F,3,0),0)</f>
        <v>0</v>
      </c>
      <c r="AA56" s="84">
        <f>IFERROR(VLOOKUP(AA$7,'CMM3 - FINAN'!$A:$F,3,0),0)</f>
        <v>0</v>
      </c>
      <c r="AB56" s="84">
        <f>IFERROR(VLOOKUP(AB$7,'CMM3 - FINAN'!$A:$F,3,0),0)</f>
        <v>0</v>
      </c>
      <c r="AC56" s="84">
        <f>IFERROR(VLOOKUP(AC$7,'CMM3 - FINAN'!$A:$F,3,0),0)</f>
        <v>0</v>
      </c>
      <c r="AD56" s="84">
        <f>IFERROR(VLOOKUP(AD$7,'CMM3 - FINAN'!$A:$F,3,0),0)</f>
        <v>0</v>
      </c>
      <c r="AE56" s="84">
        <f>IFERROR(VLOOKUP(AE$7,'CMM3 - FINAN'!$A:$F,3,0),0)</f>
        <v>0</v>
      </c>
      <c r="AF56" s="84">
        <f>IFERROR(VLOOKUP(AF$7,'CMM3 - FINAN'!$A:$F,3,0),0)</f>
        <v>0</v>
      </c>
      <c r="AG56" s="84">
        <f>IFERROR(VLOOKUP(AG$7,'CMM3 - FINAN'!$A:$F,3,0),0)</f>
        <v>0</v>
      </c>
      <c r="AH56" s="84">
        <f>IFERROR(VLOOKUP(AH$7,'CMM3 - FINAN'!$A:$F,3,0),0)</f>
        <v>0</v>
      </c>
      <c r="AI56" s="84">
        <f>IFERROR(VLOOKUP(AI$7,'CMM3 - FINAN'!$A:$F,3,0),0)</f>
        <v>0</v>
      </c>
      <c r="AJ56" s="84">
        <f>IFERROR(VLOOKUP(AJ$7,'CMM3 - FINAN'!$A:$F,3,0),0)</f>
        <v>0</v>
      </c>
      <c r="AK56" s="84">
        <f>IFERROR(VLOOKUP(AK$7,'CMM3 - FINAN'!$A:$F,3,0),0)</f>
        <v>0</v>
      </c>
      <c r="AL56" s="84">
        <f>IFERROR(VLOOKUP(AL$7,'CMM3 - FINAN'!$A:$F,3,0),0)</f>
        <v>0</v>
      </c>
      <c r="AM56" s="84">
        <f>IFERROR(VLOOKUP(AM$7,'CMM3 - FINAN'!$A:$F,3,0),0)</f>
        <v>0</v>
      </c>
      <c r="AN56" s="84">
        <f>IFERROR(VLOOKUP(AN$7,'CMM3 - FINAN'!$A:$F,3,0),0)</f>
        <v>0</v>
      </c>
      <c r="AO56" s="84">
        <f>IFERROR(VLOOKUP(AO$7,'CMM3 - FINAN'!$A:$F,3,0),0)</f>
        <v>0</v>
      </c>
      <c r="AP56" s="84">
        <f>IFERROR(VLOOKUP(AP$7,'CMM3 - FINAN'!$A:$F,3,0),0)</f>
        <v>0</v>
      </c>
      <c r="AQ56" s="84">
        <f>IFERROR(VLOOKUP(AQ$7,'CMM3 - FINAN'!$A:$F,3,0),0)</f>
        <v>0</v>
      </c>
      <c r="AR56" s="84">
        <f>IFERROR(VLOOKUP(AR$7,'CMM3 - FINAN'!$A:$F,3,0),0)</f>
        <v>0</v>
      </c>
      <c r="AS56" s="84">
        <f>IFERROR(VLOOKUP(AS$7,'CMM3 - FINAN'!$A:$F,3,0),0)</f>
        <v>0</v>
      </c>
      <c r="AT56" s="84">
        <f>IFERROR(VLOOKUP(AT$7,'CMM3 - FINAN'!$A:$F,3,0),0)</f>
        <v>0</v>
      </c>
      <c r="AU56" s="84">
        <f>IFERROR(VLOOKUP(AU$7,'CMM3 - FINAN'!$A:$F,3,0),0)</f>
        <v>0</v>
      </c>
      <c r="AV56" s="84">
        <f>IFERROR(VLOOKUP(AV$7,'CMM3 - FINAN'!$A:$F,3,0),0)</f>
        <v>0</v>
      </c>
      <c r="AW56" s="84">
        <f>IFERROR(VLOOKUP(AW$7,'CMM3 - FINAN'!$A:$F,3,0),0)</f>
        <v>0</v>
      </c>
      <c r="AX56" s="84">
        <f>IFERROR(VLOOKUP(AX$7,'CMM3 - FINAN'!$A:$F,3,0),0)</f>
        <v>0</v>
      </c>
      <c r="AY56" s="84">
        <f>IFERROR(VLOOKUP(AY$7,'CMM3 - FINAN'!$A:$F,3,0),0)</f>
        <v>0</v>
      </c>
      <c r="AZ56" s="84">
        <f>IFERROR(VLOOKUP(AZ$7,'CMM3 - FINAN'!$A:$F,3,0),0)</f>
        <v>0</v>
      </c>
      <c r="BA56" s="84">
        <f>IFERROR(VLOOKUP(BA$7,'CMM3 - FINAN'!$A:$F,3,0),0)</f>
        <v>0</v>
      </c>
      <c r="BB56" s="84">
        <f>IFERROR(VLOOKUP(BB$7,'CMM3 - FINAN'!$A:$F,3,0),0)</f>
        <v>0</v>
      </c>
      <c r="BC56" s="84">
        <f>IFERROR(VLOOKUP(BC$7,'CMM3 - FINAN'!$A:$F,3,0),0)</f>
        <v>0</v>
      </c>
      <c r="BD56" s="84">
        <f>IFERROR(VLOOKUP(BD$7,'CMM3 - FINAN'!$A:$F,3,0),0)</f>
        <v>0</v>
      </c>
      <c r="BE56" s="84">
        <f>IFERROR(VLOOKUP(BE$7,'CMM3 - FINAN'!$A:$F,3,0),0)</f>
        <v>0</v>
      </c>
      <c r="BF56" s="84">
        <f>IFERROR(VLOOKUP(BF$7,'CMM3 - FINAN'!$A:$F,3,0),0)</f>
        <v>0</v>
      </c>
      <c r="BG56" s="84">
        <f>IFERROR(VLOOKUP(BG$7,'CMM3 - FINAN'!$A:$F,3,0),0)</f>
        <v>0</v>
      </c>
      <c r="BH56" s="84">
        <f>IFERROR(VLOOKUP(BH$7,'CMM3 - FINAN'!$A:$F,3,0),0)</f>
        <v>0</v>
      </c>
      <c r="BI56" s="84">
        <f>IFERROR(VLOOKUP(BI$7,'CMM3 - FINAN'!$A:$F,3,0),0)</f>
        <v>0</v>
      </c>
      <c r="BJ56" s="84">
        <f>IFERROR(VLOOKUP(BJ$7,'CMM3 - FINAN'!$A:$F,3,0),0)</f>
        <v>0</v>
      </c>
      <c r="BK56" s="84">
        <f>IFERROR(VLOOKUP(BK$7,'CMM3 - FINAN'!$A:$F,3,0),0)</f>
        <v>0</v>
      </c>
      <c r="BL56" s="84">
        <f>IFERROR(VLOOKUP(BL$7,'CMM3 - FINAN'!$A:$F,3,0),0)</f>
        <v>0</v>
      </c>
      <c r="BM56" s="84">
        <f>IFERROR(VLOOKUP(BM$7,'CMM3 - FINAN'!$A:$F,3,0),0)</f>
        <v>0</v>
      </c>
      <c r="BN56" s="84">
        <f>IFERROR(VLOOKUP(BN$7,'CMM3 - FINAN'!$A:$F,3,0),0)</f>
        <v>0</v>
      </c>
      <c r="BO56" s="84">
        <f>IFERROR(VLOOKUP(BO$7,'CMM3 - FINAN'!$A:$F,3,0),0)</f>
        <v>0</v>
      </c>
      <c r="BP56" s="84">
        <f>IFERROR(VLOOKUP(BP$7,'CMM3 - FINAN'!$A:$F,3,0),0)</f>
        <v>0</v>
      </c>
      <c r="BQ56" s="84">
        <f>IFERROR(VLOOKUP(BQ$7,'CMM3 - FINAN'!$A:$F,3,0),0)</f>
        <v>0</v>
      </c>
      <c r="BR56" s="84">
        <f>IFERROR(VLOOKUP(BR$7,'CMM3 - FINAN'!$A:$F,3,0),0)</f>
        <v>0</v>
      </c>
      <c r="BS56" s="84">
        <f>IFERROR(VLOOKUP(BS$7,'CMM3 - FINAN'!$A:$F,3,0),0)</f>
        <v>0</v>
      </c>
      <c r="BT56" s="84">
        <f>IFERROR(VLOOKUP(BT$7,'CMM3 - FINAN'!$A:$F,3,0),0)</f>
        <v>0</v>
      </c>
      <c r="BU56" s="84">
        <f>IFERROR(VLOOKUP(BU$7,'CMM3 - FINAN'!$A:$F,3,0),0)</f>
        <v>0</v>
      </c>
      <c r="BV56" s="84">
        <f>IFERROR(VLOOKUP(BV$7,'CMM3 - FINAN'!$A:$F,3,0),0)</f>
        <v>0</v>
      </c>
      <c r="BW56" s="84">
        <f>IFERROR(VLOOKUP(BW$7,'CMM3 - FINAN'!$A:$F,3,0),0)</f>
        <v>0</v>
      </c>
      <c r="BX56" s="84">
        <f>IFERROR(VLOOKUP(BX$7,'CMM3 - FINAN'!$A:$F,3,0),0)</f>
        <v>0</v>
      </c>
      <c r="BY56" s="84">
        <f>IFERROR(VLOOKUP(BY$7,'CMM3 - FINAN'!$A:$F,3,0),0)</f>
        <v>0</v>
      </c>
      <c r="BZ56" s="84">
        <f>IFERROR(VLOOKUP(BZ$7,'CMM3 - FINAN'!$A:$F,3,0),0)</f>
        <v>0</v>
      </c>
      <c r="CA56" s="84">
        <f>IFERROR(VLOOKUP(CA$7,'CMM3 - FINAN'!$A:$F,3,0),0)</f>
        <v>0</v>
      </c>
      <c r="CB56" s="84">
        <f>IFERROR(VLOOKUP(CB$7,'CMM3 - FINAN'!$A:$F,3,0),0)</f>
        <v>0</v>
      </c>
      <c r="CC56" s="84">
        <f>IFERROR(VLOOKUP(CC$7,'CMM3 - FINAN'!$A:$F,3,0),0)</f>
        <v>0</v>
      </c>
      <c r="CD56" s="84">
        <f>IFERROR(VLOOKUP(CD$7,'CMM3 - FINAN'!$A:$F,3,0),0)</f>
        <v>0</v>
      </c>
      <c r="CE56" s="84">
        <f>IFERROR(VLOOKUP(CE$7,'CMM3 - FINAN'!$A:$F,3,0),0)</f>
        <v>0</v>
      </c>
      <c r="CF56" s="84">
        <f>IFERROR(VLOOKUP(CF$7,'CMM3 - FINAN'!$A:$F,3,0),0)</f>
        <v>0</v>
      </c>
      <c r="CG56" s="84">
        <f>IFERROR(VLOOKUP(CG$7,'CMM3 - FINAN'!$A:$F,3,0),0)</f>
        <v>0</v>
      </c>
      <c r="CH56" s="84">
        <f>IFERROR(VLOOKUP(CH$7,'CMM3 - FINAN'!$A:$F,3,0),0)</f>
        <v>0</v>
      </c>
      <c r="CI56" s="84">
        <f>IFERROR(VLOOKUP(CI$7,'CMM3 - FINAN'!$A:$F,3,0),0)</f>
        <v>0</v>
      </c>
      <c r="CJ56" s="84">
        <f>IFERROR(VLOOKUP(CJ$7,'CMM3 - FINAN'!$A:$F,3,0),0)</f>
        <v>0</v>
      </c>
      <c r="CK56" s="84">
        <f>IFERROR(VLOOKUP(CK$7,'CMM3 - FINAN'!$A:$F,3,0),0)</f>
        <v>0</v>
      </c>
      <c r="CL56" s="84">
        <f>IFERROR(VLOOKUP(CL$7,'CMM3 - FINAN'!$A:$F,3,0),0)</f>
        <v>0</v>
      </c>
      <c r="CM56" s="84">
        <f>IFERROR(VLOOKUP(CM$7,'CMM3 - FINAN'!$A:$F,3,0),0)</f>
        <v>0</v>
      </c>
      <c r="CN56" s="84">
        <f>IFERROR(VLOOKUP(CN$7,'CMM3 - FINAN'!$A:$F,3,0),0)</f>
        <v>0</v>
      </c>
      <c r="CO56" s="84">
        <f>IFERROR(VLOOKUP(CO$7,'CMM3 - FINAN'!$A:$F,3,0),0)</f>
        <v>0</v>
      </c>
      <c r="CP56" s="84">
        <f>IFERROR(VLOOKUP(CP$7,'CMM3 - FINAN'!$A:$F,3,0),0)</f>
        <v>0</v>
      </c>
      <c r="CQ56" s="84">
        <f>IFERROR(VLOOKUP(CQ$7,'CMM3 - FINAN'!$A:$F,3,0),0)</f>
        <v>0</v>
      </c>
      <c r="CR56" s="84">
        <f>IFERROR(VLOOKUP(CR$7,'CMM3 - FINAN'!$A:$F,3,0),0)</f>
        <v>0</v>
      </c>
      <c r="CS56" s="84">
        <f>IFERROR(VLOOKUP(CS$7,'CMM3 - FINAN'!$A:$F,3,0),0)</f>
        <v>0</v>
      </c>
      <c r="CT56" s="84">
        <f>IFERROR(VLOOKUP(CT$7,'CMM3 - FINAN'!$A:$F,3,0),0)</f>
        <v>0</v>
      </c>
      <c r="CU56" s="84">
        <f>IFERROR(VLOOKUP(CU$7,'CMM3 - FINAN'!$A:$F,3,0),0)</f>
        <v>0</v>
      </c>
      <c r="CV56" s="84">
        <f>IFERROR(VLOOKUP(CV$7,'CMM3 - FINAN'!$A:$F,3,0),0)</f>
        <v>0</v>
      </c>
      <c r="CW56" s="84">
        <f>IFERROR(VLOOKUP(CW$7,'CMM3 - FINAN'!$A:$F,3,0),0)</f>
        <v>0</v>
      </c>
      <c r="CX56" s="84">
        <f>IFERROR(VLOOKUP(CX$7,'CMM3 - FINAN'!$A:$F,3,0),0)</f>
        <v>0</v>
      </c>
      <c r="CY56" s="84">
        <f>IFERROR(VLOOKUP(CY$7,'CMM3 - FINAN'!$A:$F,3,0),0)</f>
        <v>0</v>
      </c>
      <c r="CZ56" s="84">
        <f>IFERROR(VLOOKUP(CZ$7,'CMM3 - FINAN'!$A:$F,3,0),0)</f>
        <v>0</v>
      </c>
      <c r="DA56" s="84">
        <f>IFERROR(VLOOKUP(DA$7,'CMM3 - FINAN'!$A:$F,3,0),0)</f>
        <v>0</v>
      </c>
      <c r="DB56" s="84">
        <f>IFERROR(VLOOKUP(DB$7,'CMM3 - FINAN'!$A:$F,3,0),0)</f>
        <v>0</v>
      </c>
      <c r="DC56" s="84">
        <f>IFERROR(VLOOKUP(DC$7,'CMM3 - FINAN'!$A:$F,3,0),0)</f>
        <v>0</v>
      </c>
      <c r="DD56" s="84">
        <f>IFERROR(VLOOKUP(DD$7,'CMM3 - FINAN'!$A:$F,3,0),0)</f>
        <v>0</v>
      </c>
      <c r="DE56" s="84">
        <f>IFERROR(VLOOKUP(DE$7,'CMM3 - FINAN'!$A:$F,3,0),0)</f>
        <v>0</v>
      </c>
      <c r="DF56" s="84">
        <f>IFERROR(VLOOKUP(DF$7,'CMM3 - FINAN'!$A:$F,3,0),0)</f>
        <v>0</v>
      </c>
      <c r="DG56" s="84">
        <f>IFERROR(VLOOKUP(DG$7,'CMM3 - FINAN'!$A:$F,3,0),0)</f>
        <v>0</v>
      </c>
      <c r="DH56" s="84">
        <f>IFERROR(VLOOKUP(DH$7,'CMM3 - FINAN'!$A:$F,3,0),0)</f>
        <v>0</v>
      </c>
      <c r="DI56" s="84">
        <f>IFERROR(VLOOKUP(DI$7,'CMM3 - FINAN'!$A:$F,3,0),0)</f>
        <v>0</v>
      </c>
      <c r="DJ56" s="84">
        <f>IFERROR(VLOOKUP(DJ$7,'CMM3 - FINAN'!$A:$F,3,0),0)</f>
        <v>0</v>
      </c>
      <c r="DK56" s="84">
        <f>IFERROR(VLOOKUP(DK$7,'CMM3 - FINAN'!$A:$F,3,0),0)</f>
        <v>0</v>
      </c>
      <c r="DL56" s="84">
        <f>IFERROR(VLOOKUP(DL$7,'CMM3 - FINAN'!$A:$F,3,0),0)</f>
        <v>0</v>
      </c>
      <c r="DM56" s="84">
        <f>IFERROR(VLOOKUP(DM$7,'CMM3 - FINAN'!$A:$F,3,0),0)</f>
        <v>0</v>
      </c>
      <c r="DN56" s="84">
        <f>IFERROR(VLOOKUP(DN$7,'CMM3 - FINAN'!$A:$F,3,0),0)</f>
        <v>0</v>
      </c>
      <c r="DO56" s="84">
        <f>IFERROR(VLOOKUP(DO$7,'CMM3 - FINAN'!$A:$F,3,0),0)</f>
        <v>0</v>
      </c>
      <c r="DP56" s="84">
        <f>IFERROR(VLOOKUP(DP$7,'CMM3 - FINAN'!$A:$F,3,0),0)</f>
        <v>0</v>
      </c>
      <c r="DQ56" s="84">
        <f>IFERROR(VLOOKUP(DQ$7,'CMM3 - FINAN'!$A:$F,3,0),0)</f>
        <v>0</v>
      </c>
      <c r="DR56" s="84">
        <f>IFERROR(VLOOKUP(DR$7,'CMM3 - FINAN'!$A:$F,3,0),0)</f>
        <v>0</v>
      </c>
      <c r="DS56" s="84">
        <f>IFERROR(VLOOKUP(DS$7,'CMM3 - FINAN'!$A:$F,3,0),0)</f>
        <v>0</v>
      </c>
      <c r="DT56" s="84">
        <f>IFERROR(VLOOKUP(DT$7,'CMM3 - FINAN'!$A:$F,3,0),0)</f>
        <v>0</v>
      </c>
      <c r="DU56" s="84">
        <f>IFERROR(VLOOKUP(DU$7,'CMM3 - FINAN'!$A:$F,3,0),0)</f>
        <v>0</v>
      </c>
      <c r="DV56" s="84">
        <f>IFERROR(VLOOKUP(DV$7,'CMM3 - FINAN'!$A:$F,3,0),0)</f>
        <v>0</v>
      </c>
      <c r="DW56" s="84">
        <f>IFERROR(VLOOKUP(DW$7,'CMM3 - FINAN'!$A:$F,3,0),0)</f>
        <v>0</v>
      </c>
      <c r="DX56" s="84">
        <f>IFERROR(VLOOKUP(DX$7,'CMM3 - FINAN'!$A:$F,3,0),0)</f>
        <v>0</v>
      </c>
      <c r="DY56" s="84">
        <f>IFERROR(VLOOKUP(DY$7,'CMM3 - FINAN'!$A:$F,3,0),0)</f>
        <v>0</v>
      </c>
      <c r="DZ56" s="84">
        <f>IFERROR(VLOOKUP(DZ$7,'CMM3 - FINAN'!$A:$F,3,0),0)</f>
        <v>0</v>
      </c>
      <c r="EA56" s="84">
        <f>IFERROR(VLOOKUP(EA$7,'CMM3 - FINAN'!$A:$F,3,0),0)</f>
        <v>0</v>
      </c>
      <c r="EB56" s="84">
        <f>IFERROR(VLOOKUP(EB$7,'CMM3 - FINAN'!$A:$F,3,0),0)</f>
        <v>0</v>
      </c>
      <c r="EC56" s="84">
        <f>IFERROR(VLOOKUP(EC$7,'CMM3 - FINAN'!$A:$F,3,0),0)</f>
        <v>0</v>
      </c>
      <c r="ED56" s="84">
        <f>IFERROR(VLOOKUP(ED$7,'CMM3 - FINAN'!$A:$F,3,0),0)</f>
        <v>0</v>
      </c>
      <c r="EE56" s="84">
        <f>IFERROR(VLOOKUP(EE$7,'CMM3 - FINAN'!$A:$F,3,0),0)</f>
        <v>0</v>
      </c>
      <c r="EF56" s="84">
        <f>IFERROR(VLOOKUP(EF$7,'CMM3 - FINAN'!$A:$F,3,0),0)</f>
        <v>0</v>
      </c>
      <c r="EG56" s="84">
        <f>IFERROR(VLOOKUP(EG$7,'CMM3 - FINAN'!$A:$F,3,0),0)</f>
        <v>0</v>
      </c>
      <c r="EH56" s="84">
        <f>IFERROR(VLOOKUP(EH$7,'CMM3 - FINAN'!$A:$F,3,0),0)</f>
        <v>0</v>
      </c>
      <c r="EI56" s="84">
        <f>IFERROR(VLOOKUP(EI$7,'CMM3 - FINAN'!$A:$F,3,0),0)</f>
        <v>0</v>
      </c>
      <c r="EJ56" s="84">
        <f>IFERROR(VLOOKUP(EJ$7,'CMM3 - FINAN'!$A:$F,3,0),0)</f>
        <v>0</v>
      </c>
      <c r="EK56" s="84">
        <f>IFERROR(VLOOKUP(EK$7,'CMM3 - FINAN'!$A:$F,3,0),0)</f>
        <v>0</v>
      </c>
      <c r="EL56" s="84">
        <f>IFERROR(VLOOKUP(EL$7,'CMM3 - FINAN'!$A:$F,3,0),0)</f>
        <v>0</v>
      </c>
      <c r="EM56" s="84">
        <f>IFERROR(VLOOKUP(EM$7,'CMM3 - FINAN'!$A:$F,3,0),0)</f>
        <v>0</v>
      </c>
      <c r="EN56" s="84">
        <f>IFERROR(VLOOKUP(EN$7,'CMM3 - FINAN'!$A:$F,3,0),0)</f>
        <v>0</v>
      </c>
      <c r="EO56" s="84">
        <f>IFERROR(VLOOKUP(EO$7,'CMM3 - FINAN'!$A:$F,3,0),0)</f>
        <v>0</v>
      </c>
      <c r="EP56" s="84">
        <f>IFERROR(VLOOKUP(EP$7,'CMM3 - FINAN'!$A:$F,3,0),0)</f>
        <v>0</v>
      </c>
      <c r="EQ56" s="84">
        <f>IFERROR(VLOOKUP(EQ$7,'CMM3 - FINAN'!$A:$F,3,0),0)</f>
        <v>0</v>
      </c>
      <c r="ER56" s="84">
        <f>IFERROR(VLOOKUP(ER$7,'CMM3 - FINAN'!$A:$F,3,0),0)</f>
        <v>0</v>
      </c>
      <c r="ES56" s="84">
        <f>IFERROR(VLOOKUP(ES$7,'CMM3 - FINAN'!$A:$F,3,0),0)</f>
        <v>0</v>
      </c>
      <c r="ET56" s="84">
        <f>IFERROR(VLOOKUP(ET$7,'CMM3 - FINAN'!$A:$F,3,0),0)</f>
        <v>0</v>
      </c>
      <c r="EU56" s="84">
        <f>IFERROR(VLOOKUP(EU$7,'CMM3 - FINAN'!$A:$F,3,0),0)</f>
        <v>0</v>
      </c>
      <c r="EV56" s="84">
        <f>IFERROR(VLOOKUP(EV$7,'CMM3 - FINAN'!$A:$F,3,0),0)</f>
        <v>0</v>
      </c>
      <c r="EW56" s="84">
        <f>IFERROR(VLOOKUP(EW$7,'CMM3 - FINAN'!$A:$F,3,0),0)</f>
        <v>0</v>
      </c>
      <c r="EX56" s="84">
        <f>IFERROR(VLOOKUP(EX$7,'CMM3 - FINAN'!$A:$F,3,0),0)</f>
        <v>0</v>
      </c>
      <c r="EY56" s="84">
        <f>IFERROR(VLOOKUP(EY$7,'CMM3 - FINAN'!$A:$F,3,0),0)</f>
        <v>0</v>
      </c>
      <c r="EZ56" s="84">
        <f>IFERROR(VLOOKUP(EZ$7,'CMM3 - FINAN'!$A:$F,3,0),0)</f>
        <v>0</v>
      </c>
      <c r="FA56" s="84">
        <f>IFERROR(VLOOKUP(FA$7,'CMM3 - FINAN'!$A:$F,3,0),0)</f>
        <v>0</v>
      </c>
      <c r="FB56" s="84">
        <f>IFERROR(VLOOKUP(FB$7,'CMM3 - FINAN'!$A:$F,3,0),0)</f>
        <v>0</v>
      </c>
      <c r="FC56" s="84">
        <f>IFERROR(VLOOKUP(FC$7,'CMM3 - FINAN'!$A:$F,3,0),0)</f>
        <v>0</v>
      </c>
      <c r="FD56" s="84">
        <f>IFERROR(VLOOKUP(FD$7,'CMM3 - FINAN'!$A:$F,3,0),0)</f>
        <v>0</v>
      </c>
      <c r="FE56" s="84">
        <f>IFERROR(VLOOKUP(FE$7,'CMM3 - FINAN'!$A:$F,3,0),0)</f>
        <v>0</v>
      </c>
      <c r="FF56" s="84">
        <f>IFERROR(VLOOKUP(FF$7,'CMM3 - FINAN'!$A:$F,3,0),0)</f>
        <v>0</v>
      </c>
      <c r="FG56" s="84">
        <f>IFERROR(VLOOKUP(FG$7,'CMM3 - FINAN'!$A:$F,3,0),0)</f>
        <v>0</v>
      </c>
      <c r="FH56" s="84">
        <f>IFERROR(VLOOKUP(FH$7,'CMM3 - FINAN'!$A:$F,3,0),0)</f>
        <v>0</v>
      </c>
      <c r="FI56" s="84">
        <f>IFERROR(VLOOKUP(FI$7,'CMM3 - FINAN'!$A:$F,3,0),0)</f>
        <v>0</v>
      </c>
      <c r="FJ56" s="84">
        <f>IFERROR(VLOOKUP(FJ$7,'CMM3 - FINAN'!$A:$F,3,0),0)</f>
        <v>0</v>
      </c>
      <c r="FK56" s="84">
        <f>IFERROR(VLOOKUP(FK$7,'CMM3 - FINAN'!$A:$F,3,0),0)</f>
        <v>0</v>
      </c>
      <c r="FL56" s="84">
        <f>IFERROR(VLOOKUP(FL$7,'CMM3 - FINAN'!$A:$F,3,0),0)</f>
        <v>0</v>
      </c>
      <c r="FM56" s="84">
        <f>IFERROR(VLOOKUP(FM$7,'CMM3 - FINAN'!$A:$F,3,0),0)</f>
        <v>0</v>
      </c>
      <c r="FN56" s="84">
        <f>IFERROR(VLOOKUP(FN$7,'CMM3 - FINAN'!$A:$F,3,0),0)</f>
        <v>0</v>
      </c>
      <c r="FO56" s="84">
        <f>IFERROR(VLOOKUP(FO$7,'CMM3 - FINAN'!$A:$F,3,0),0)</f>
        <v>0</v>
      </c>
      <c r="FP56" s="84">
        <f>IFERROR(VLOOKUP(FP$7,'CMM3 - FINAN'!$A:$F,3,0),0)</f>
        <v>0</v>
      </c>
      <c r="FQ56" s="84">
        <f>IFERROR(VLOOKUP(FQ$7,'CMM3 - FINAN'!$A:$F,3,0),0)</f>
        <v>0</v>
      </c>
      <c r="FR56" s="84">
        <f>IFERROR(VLOOKUP(FR$7,'CMM3 - FINAN'!$A:$F,3,0),0)</f>
        <v>0</v>
      </c>
      <c r="FS56" s="84">
        <f>IFERROR(VLOOKUP(FS$7,'CMM3 - FINAN'!$A:$F,3,0),0)</f>
        <v>0</v>
      </c>
      <c r="FT56" s="84">
        <f>IFERROR(VLOOKUP(FT$7,'CMM3 - FINAN'!$A:$F,3,0),0)</f>
        <v>0</v>
      </c>
      <c r="FU56" s="84">
        <f>IFERROR(VLOOKUP(FU$7,'CMM3 - FINAN'!$A:$F,3,0),0)</f>
        <v>0</v>
      </c>
      <c r="FV56" s="84">
        <f>IFERROR(VLOOKUP(FV$7,'CMM3 - FINAN'!$A:$F,3,0),0)</f>
        <v>0</v>
      </c>
      <c r="FW56" s="84">
        <f>IFERROR(VLOOKUP(FW$7,'CMM3 - FINAN'!$A:$F,3,0),0)</f>
        <v>0</v>
      </c>
      <c r="FX56" s="84">
        <f>IFERROR(VLOOKUP(FX$7,'CMM3 - FINAN'!$A:$F,3,0),0)</f>
        <v>0</v>
      </c>
      <c r="FY56" s="84">
        <f>IFERROR(VLOOKUP(FY$7,'CMM3 - FINAN'!$A:$F,3,0),0)</f>
        <v>0</v>
      </c>
      <c r="FZ56" s="84">
        <f>IFERROR(VLOOKUP(FZ$7,'CMM3 - FINAN'!$A:$F,3,0),0)</f>
        <v>0</v>
      </c>
      <c r="GA56" s="84">
        <f>IFERROR(VLOOKUP(GA$7,'CMM3 - FINAN'!$A:$F,3,0),0)</f>
        <v>0</v>
      </c>
      <c r="GB56" s="84">
        <f>IFERROR(VLOOKUP(GB$7,'CMM3 - FINAN'!$A:$F,3,0),0)</f>
        <v>0</v>
      </c>
      <c r="GC56" s="84">
        <f>IFERROR(VLOOKUP(GC$7,'CMM3 - FINAN'!$A:$F,3,0),0)</f>
        <v>0</v>
      </c>
      <c r="GD56" s="84">
        <f>IFERROR(VLOOKUP(GD$7,'CMM3 - FINAN'!$A:$F,3,0),0)</f>
        <v>0</v>
      </c>
      <c r="GE56" s="84">
        <f>IFERROR(VLOOKUP(GE$7,'CMM3 - FINAN'!$A:$F,3,0),0)</f>
        <v>0</v>
      </c>
      <c r="GF56" s="84">
        <f>IFERROR(VLOOKUP(GF$7,'CMM3 - FINAN'!$A:$F,3,0),0)</f>
        <v>0</v>
      </c>
      <c r="GG56" s="84">
        <f>IFERROR(VLOOKUP(GG$7,'CMM3 - FINAN'!$A:$F,3,0),0)</f>
        <v>0</v>
      </c>
      <c r="GH56" s="84">
        <f>IFERROR(VLOOKUP(GH$7,'CMM3 - FINAN'!$A:$F,3,0),0)</f>
        <v>0</v>
      </c>
      <c r="GI56" s="84">
        <f>IFERROR(VLOOKUP(GI$7,'CMM3 - FINAN'!$A:$F,3,0),0)</f>
        <v>0</v>
      </c>
      <c r="GJ56" s="84">
        <f>IFERROR(VLOOKUP(GJ$7,'CMM3 - FINAN'!$A:$F,3,0),0)</f>
        <v>0</v>
      </c>
      <c r="GK56" s="84">
        <f>IFERROR(VLOOKUP(GK$7,'CMM3 - FINAN'!$A:$F,3,0),0)</f>
        <v>0</v>
      </c>
      <c r="GL56" s="84">
        <f>IFERROR(VLOOKUP(GL$7,'CMM3 - FINAN'!$A:$F,3,0),0)</f>
        <v>0</v>
      </c>
      <c r="GM56" s="84">
        <f>IFERROR(VLOOKUP(GM$7,'CMM3 - FINAN'!$A:$F,3,0),0)</f>
        <v>0</v>
      </c>
      <c r="GN56" s="84">
        <f>IFERROR(VLOOKUP(GN$7,'CMM3 - FINAN'!$A:$F,3,0),0)</f>
        <v>0</v>
      </c>
      <c r="GO56" s="84">
        <f>IFERROR(VLOOKUP(GO$7,'CMM3 - FINAN'!$A:$F,3,0),0)</f>
        <v>0</v>
      </c>
      <c r="GP56" s="84">
        <f>IFERROR(VLOOKUP(GP$7,'CMM3 - FINAN'!$A:$F,3,0),0)</f>
        <v>0</v>
      </c>
      <c r="GQ56" s="84">
        <f>IFERROR(VLOOKUP(GQ$7,'CMM3 - FINAN'!$A:$F,3,0),0)</f>
        <v>0</v>
      </c>
      <c r="GR56" s="84">
        <f>IFERROR(VLOOKUP(GR$7,'CMM3 - FINAN'!$A:$F,3,0),0)</f>
        <v>0</v>
      </c>
      <c r="GS56" s="84">
        <f>IFERROR(VLOOKUP(GS$7,'CMM3 - FINAN'!$A:$F,3,0),0)</f>
        <v>0</v>
      </c>
      <c r="GT56" s="84">
        <f>IFERROR(VLOOKUP(GT$7,'CMM3 - FINAN'!$A:$F,3,0),0)</f>
        <v>0</v>
      </c>
      <c r="GU56" s="84">
        <f>IFERROR(VLOOKUP(GU$7,'CMM3 - FINAN'!$A:$F,3,0),0)</f>
        <v>0</v>
      </c>
      <c r="GV56" s="84">
        <f>IFERROR(VLOOKUP(GV$7,'CMM3 - FINAN'!$A:$F,3,0),0)</f>
        <v>0</v>
      </c>
      <c r="GW56" s="84">
        <f>IFERROR(VLOOKUP(GW$7,'CMM3 - FINAN'!$A:$F,3,0),0)</f>
        <v>0</v>
      </c>
      <c r="GX56" s="84">
        <f>IFERROR(VLOOKUP(GX$7,'CMM3 - FINAN'!$A:$F,3,0),0)</f>
        <v>0</v>
      </c>
      <c r="GY56" s="84">
        <f>IFERROR(VLOOKUP(GY$7,'CMM3 - FINAN'!$A:$F,3,0),0)</f>
        <v>0</v>
      </c>
      <c r="GZ56" s="84">
        <f>IFERROR(VLOOKUP(GZ$7,'CMM3 - FINAN'!$A:$F,3,0),0)</f>
        <v>0</v>
      </c>
      <c r="HA56" s="84">
        <f>IFERROR(VLOOKUP(HA$7,'CMM3 - FINAN'!$A:$F,3,0),0)</f>
        <v>0</v>
      </c>
      <c r="HB56" s="84">
        <f>IFERROR(VLOOKUP(HB$7,'CMM3 - FINAN'!$A:$F,3,0),0)</f>
        <v>0</v>
      </c>
      <c r="HC56" s="84">
        <f>IFERROR(VLOOKUP(HC$7,'CMM3 - FINAN'!$A:$F,3,0),0)</f>
        <v>0</v>
      </c>
      <c r="HD56" s="84">
        <f>IFERROR(VLOOKUP(HD$7,'CMM3 - FINAN'!$A:$F,3,0),0)</f>
        <v>0</v>
      </c>
      <c r="HE56" s="84">
        <f>IFERROR(VLOOKUP(HE$7,'CMM3 - FINAN'!$A:$F,3,0),0)</f>
        <v>0</v>
      </c>
      <c r="HF56" s="84">
        <f>IFERROR(VLOOKUP(HF$7,'CMM3 - FINAN'!$A:$F,3,0),0)</f>
        <v>0</v>
      </c>
      <c r="HG56" s="84">
        <f>IFERROR(VLOOKUP(HG$7,'CMM3 - FINAN'!$A:$F,3,0),0)</f>
        <v>0</v>
      </c>
      <c r="HH56" s="84">
        <f>IFERROR(VLOOKUP(HH$7,'CMM3 - FINAN'!$A:$F,3,0),0)</f>
        <v>0</v>
      </c>
      <c r="HI56" s="84">
        <f>IFERROR(VLOOKUP(HI$7,'CMM3 - FINAN'!$A:$F,3,0),0)</f>
        <v>0</v>
      </c>
    </row>
    <row r="57" spans="1:217" ht="13.8" x14ac:dyDescent="0.2">
      <c r="A57" s="28"/>
      <c r="B57" s="78"/>
    </row>
    <row r="58" spans="1:217" s="22" customFormat="1" x14ac:dyDescent="0.2">
      <c r="A58" s="34" t="s">
        <v>267</v>
      </c>
      <c r="B58" s="83">
        <f t="shared" ref="B58:BM58" si="67">B54-B55-B56</f>
        <v>0</v>
      </c>
      <c r="C58" s="83">
        <f t="shared" si="67"/>
        <v>0</v>
      </c>
      <c r="D58" s="83">
        <f t="shared" si="67"/>
        <v>0</v>
      </c>
      <c r="E58" s="83">
        <f t="shared" si="67"/>
        <v>0</v>
      </c>
      <c r="F58" s="83">
        <f t="shared" si="67"/>
        <v>0</v>
      </c>
      <c r="G58" s="83">
        <f t="shared" si="67"/>
        <v>0</v>
      </c>
      <c r="H58" s="83" t="e">
        <f t="shared" si="67"/>
        <v>#REF!</v>
      </c>
      <c r="I58" s="83" t="e">
        <f t="shared" si="67"/>
        <v>#REF!</v>
      </c>
      <c r="J58" s="83" t="e">
        <f t="shared" si="67"/>
        <v>#REF!</v>
      </c>
      <c r="K58" s="83" t="e">
        <f t="shared" si="67"/>
        <v>#REF!</v>
      </c>
      <c r="L58" s="83" t="e">
        <f t="shared" si="67"/>
        <v>#REF!</v>
      </c>
      <c r="M58" s="83" t="e">
        <f t="shared" si="67"/>
        <v>#REF!</v>
      </c>
      <c r="N58" s="83" t="e">
        <f t="shared" si="67"/>
        <v>#REF!</v>
      </c>
      <c r="O58" s="83" t="e">
        <f t="shared" si="67"/>
        <v>#REF!</v>
      </c>
      <c r="P58" s="83" t="e">
        <f t="shared" si="67"/>
        <v>#REF!</v>
      </c>
      <c r="Q58" s="83" t="e">
        <f t="shared" si="67"/>
        <v>#REF!</v>
      </c>
      <c r="R58" s="83" t="e">
        <f t="shared" si="67"/>
        <v>#REF!</v>
      </c>
      <c r="S58" s="83" t="e">
        <f t="shared" si="67"/>
        <v>#REF!</v>
      </c>
      <c r="T58" s="83" t="e">
        <f t="shared" si="67"/>
        <v>#NAME?</v>
      </c>
      <c r="U58" s="83" t="e">
        <f t="shared" si="67"/>
        <v>#NAME?</v>
      </c>
      <c r="V58" s="83" t="e">
        <f t="shared" si="67"/>
        <v>#NAME?</v>
      </c>
      <c r="W58" s="83" t="e">
        <f t="shared" si="67"/>
        <v>#NAME?</v>
      </c>
      <c r="X58" s="83" t="e">
        <f t="shared" si="67"/>
        <v>#NAME?</v>
      </c>
      <c r="Y58" s="83" t="e">
        <f t="shared" si="67"/>
        <v>#NAME?</v>
      </c>
      <c r="Z58" s="83" t="e">
        <f t="shared" si="67"/>
        <v>#NAME?</v>
      </c>
      <c r="AA58" s="83" t="e">
        <f t="shared" si="67"/>
        <v>#NAME?</v>
      </c>
      <c r="AB58" s="83" t="e">
        <f t="shared" si="67"/>
        <v>#NAME?</v>
      </c>
      <c r="AC58" s="83" t="e">
        <f t="shared" si="67"/>
        <v>#NAME?</v>
      </c>
      <c r="AD58" s="83" t="e">
        <f t="shared" si="67"/>
        <v>#NAME?</v>
      </c>
      <c r="AE58" s="83" t="e">
        <f t="shared" si="67"/>
        <v>#NAME?</v>
      </c>
      <c r="AF58" s="83" t="e">
        <f t="shared" si="67"/>
        <v>#NAME?</v>
      </c>
      <c r="AG58" s="83" t="e">
        <f t="shared" si="67"/>
        <v>#NAME?</v>
      </c>
      <c r="AH58" s="83" t="e">
        <f t="shared" si="67"/>
        <v>#NAME?</v>
      </c>
      <c r="AI58" s="83" t="e">
        <f t="shared" si="67"/>
        <v>#NAME?</v>
      </c>
      <c r="AJ58" s="83" t="e">
        <f t="shared" si="67"/>
        <v>#NAME?</v>
      </c>
      <c r="AK58" s="83" t="e">
        <f t="shared" si="67"/>
        <v>#NAME?</v>
      </c>
      <c r="AL58" s="83" t="e">
        <f t="shared" si="67"/>
        <v>#NAME?</v>
      </c>
      <c r="AM58" s="83" t="e">
        <f t="shared" si="67"/>
        <v>#NAME?</v>
      </c>
      <c r="AN58" s="83" t="e">
        <f t="shared" si="67"/>
        <v>#NAME?</v>
      </c>
      <c r="AO58" s="83" t="e">
        <f t="shared" si="67"/>
        <v>#NAME?</v>
      </c>
      <c r="AP58" s="83" t="e">
        <f t="shared" si="67"/>
        <v>#NAME?</v>
      </c>
      <c r="AQ58" s="83" t="e">
        <f t="shared" si="67"/>
        <v>#NAME?</v>
      </c>
      <c r="AR58" s="83" t="e">
        <f t="shared" si="67"/>
        <v>#NAME?</v>
      </c>
      <c r="AS58" s="83" t="e">
        <f t="shared" si="67"/>
        <v>#NAME?</v>
      </c>
      <c r="AT58" s="83" t="e">
        <f t="shared" si="67"/>
        <v>#NAME?</v>
      </c>
      <c r="AU58" s="83" t="e">
        <f t="shared" si="67"/>
        <v>#NAME?</v>
      </c>
      <c r="AV58" s="83" t="e">
        <f t="shared" si="67"/>
        <v>#NAME?</v>
      </c>
      <c r="AW58" s="83" t="e">
        <f t="shared" si="67"/>
        <v>#NAME?</v>
      </c>
      <c r="AX58" s="83" t="e">
        <f t="shared" si="67"/>
        <v>#NAME?</v>
      </c>
      <c r="AY58" s="83" t="e">
        <f t="shared" si="67"/>
        <v>#NAME?</v>
      </c>
      <c r="AZ58" s="83" t="e">
        <f t="shared" si="67"/>
        <v>#NAME?</v>
      </c>
      <c r="BA58" s="83" t="e">
        <f t="shared" si="67"/>
        <v>#NAME?</v>
      </c>
      <c r="BB58" s="83" t="e">
        <f t="shared" si="67"/>
        <v>#NAME?</v>
      </c>
      <c r="BC58" s="83" t="e">
        <f t="shared" si="67"/>
        <v>#NAME?</v>
      </c>
      <c r="BD58" s="83" t="e">
        <f t="shared" si="67"/>
        <v>#NAME?</v>
      </c>
      <c r="BE58" s="83" t="e">
        <f t="shared" si="67"/>
        <v>#NAME?</v>
      </c>
      <c r="BF58" s="83" t="e">
        <f t="shared" si="67"/>
        <v>#NAME?</v>
      </c>
      <c r="BG58" s="83" t="e">
        <f t="shared" si="67"/>
        <v>#NAME?</v>
      </c>
      <c r="BH58" s="83" t="e">
        <f t="shared" si="67"/>
        <v>#NAME?</v>
      </c>
      <c r="BI58" s="83" t="e">
        <f t="shared" si="67"/>
        <v>#NAME?</v>
      </c>
      <c r="BJ58" s="83" t="e">
        <f t="shared" si="67"/>
        <v>#NAME?</v>
      </c>
      <c r="BK58" s="83" t="e">
        <f t="shared" si="67"/>
        <v>#NAME?</v>
      </c>
      <c r="BL58" s="83" t="e">
        <f t="shared" si="67"/>
        <v>#NAME?</v>
      </c>
      <c r="BM58" s="83" t="e">
        <f t="shared" si="67"/>
        <v>#NAME?</v>
      </c>
      <c r="BN58" s="83" t="e">
        <f t="shared" ref="BN58:DY58" si="68">BN54-BN55-BN56</f>
        <v>#NAME?</v>
      </c>
      <c r="BO58" s="83" t="e">
        <f t="shared" si="68"/>
        <v>#NAME?</v>
      </c>
      <c r="BP58" s="83" t="e">
        <f t="shared" si="68"/>
        <v>#NAME?</v>
      </c>
      <c r="BQ58" s="83" t="e">
        <f t="shared" si="68"/>
        <v>#NAME?</v>
      </c>
      <c r="BR58" s="83" t="e">
        <f t="shared" si="68"/>
        <v>#NAME?</v>
      </c>
      <c r="BS58" s="83" t="e">
        <f t="shared" si="68"/>
        <v>#NAME?</v>
      </c>
      <c r="BT58" s="83" t="e">
        <f t="shared" si="68"/>
        <v>#NAME?</v>
      </c>
      <c r="BU58" s="83" t="e">
        <f t="shared" si="68"/>
        <v>#NAME?</v>
      </c>
      <c r="BV58" s="83" t="e">
        <f t="shared" si="68"/>
        <v>#NAME?</v>
      </c>
      <c r="BW58" s="83" t="e">
        <f t="shared" si="68"/>
        <v>#NAME?</v>
      </c>
      <c r="BX58" s="83" t="e">
        <f t="shared" si="68"/>
        <v>#NAME?</v>
      </c>
      <c r="BY58" s="83" t="e">
        <f t="shared" si="68"/>
        <v>#NAME?</v>
      </c>
      <c r="BZ58" s="83" t="e">
        <f t="shared" si="68"/>
        <v>#NAME?</v>
      </c>
      <c r="CA58" s="83" t="e">
        <f t="shared" si="68"/>
        <v>#NAME?</v>
      </c>
      <c r="CB58" s="83" t="e">
        <f t="shared" si="68"/>
        <v>#NAME?</v>
      </c>
      <c r="CC58" s="83" t="e">
        <f t="shared" si="68"/>
        <v>#NAME?</v>
      </c>
      <c r="CD58" s="83" t="e">
        <f t="shared" si="68"/>
        <v>#NAME?</v>
      </c>
      <c r="CE58" s="83" t="e">
        <f t="shared" si="68"/>
        <v>#NAME?</v>
      </c>
      <c r="CF58" s="83" t="e">
        <f t="shared" si="68"/>
        <v>#NAME?</v>
      </c>
      <c r="CG58" s="83" t="e">
        <f t="shared" si="68"/>
        <v>#NAME?</v>
      </c>
      <c r="CH58" s="83" t="e">
        <f t="shared" si="68"/>
        <v>#NAME?</v>
      </c>
      <c r="CI58" s="83" t="e">
        <f t="shared" si="68"/>
        <v>#NAME?</v>
      </c>
      <c r="CJ58" s="83" t="e">
        <f t="shared" si="68"/>
        <v>#NAME?</v>
      </c>
      <c r="CK58" s="83" t="e">
        <f t="shared" si="68"/>
        <v>#NAME?</v>
      </c>
      <c r="CL58" s="83" t="e">
        <f t="shared" si="68"/>
        <v>#NAME?</v>
      </c>
      <c r="CM58" s="83" t="e">
        <f t="shared" si="68"/>
        <v>#NAME?</v>
      </c>
      <c r="CN58" s="83" t="e">
        <f t="shared" si="68"/>
        <v>#NAME?</v>
      </c>
      <c r="CO58" s="83" t="e">
        <f t="shared" si="68"/>
        <v>#NAME?</v>
      </c>
      <c r="CP58" s="83" t="e">
        <f t="shared" si="68"/>
        <v>#NAME?</v>
      </c>
      <c r="CQ58" s="83" t="e">
        <f t="shared" si="68"/>
        <v>#NAME?</v>
      </c>
      <c r="CR58" s="83" t="e">
        <f t="shared" si="68"/>
        <v>#NAME?</v>
      </c>
      <c r="CS58" s="83" t="e">
        <f t="shared" si="68"/>
        <v>#NAME?</v>
      </c>
      <c r="CT58" s="83" t="e">
        <f t="shared" si="68"/>
        <v>#NAME?</v>
      </c>
      <c r="CU58" s="83" t="e">
        <f t="shared" si="68"/>
        <v>#NAME?</v>
      </c>
      <c r="CV58" s="83" t="e">
        <f t="shared" si="68"/>
        <v>#NAME?</v>
      </c>
      <c r="CW58" s="83" t="e">
        <f t="shared" si="68"/>
        <v>#NAME?</v>
      </c>
      <c r="CX58" s="83" t="e">
        <f t="shared" si="68"/>
        <v>#NAME?</v>
      </c>
      <c r="CY58" s="83" t="e">
        <f t="shared" si="68"/>
        <v>#NAME?</v>
      </c>
      <c r="CZ58" s="83" t="e">
        <f t="shared" si="68"/>
        <v>#NAME?</v>
      </c>
      <c r="DA58" s="83" t="e">
        <f t="shared" si="68"/>
        <v>#NAME?</v>
      </c>
      <c r="DB58" s="83" t="e">
        <f t="shared" si="68"/>
        <v>#NAME?</v>
      </c>
      <c r="DC58" s="83" t="e">
        <f t="shared" si="68"/>
        <v>#NAME?</v>
      </c>
      <c r="DD58" s="83" t="e">
        <f t="shared" si="68"/>
        <v>#NAME?</v>
      </c>
      <c r="DE58" s="83" t="e">
        <f t="shared" si="68"/>
        <v>#NAME?</v>
      </c>
      <c r="DF58" s="83" t="e">
        <f t="shared" si="68"/>
        <v>#NAME?</v>
      </c>
      <c r="DG58" s="83" t="e">
        <f t="shared" si="68"/>
        <v>#NAME?</v>
      </c>
      <c r="DH58" s="83" t="e">
        <f t="shared" si="68"/>
        <v>#NAME?</v>
      </c>
      <c r="DI58" s="83" t="e">
        <f t="shared" si="68"/>
        <v>#NAME?</v>
      </c>
      <c r="DJ58" s="83" t="e">
        <f t="shared" si="68"/>
        <v>#NAME?</v>
      </c>
      <c r="DK58" s="83" t="e">
        <f t="shared" si="68"/>
        <v>#NAME?</v>
      </c>
      <c r="DL58" s="83" t="e">
        <f t="shared" si="68"/>
        <v>#NAME?</v>
      </c>
      <c r="DM58" s="83" t="e">
        <f t="shared" si="68"/>
        <v>#NAME?</v>
      </c>
      <c r="DN58" s="83" t="e">
        <f t="shared" si="68"/>
        <v>#NAME?</v>
      </c>
      <c r="DO58" s="83" t="e">
        <f t="shared" si="68"/>
        <v>#NAME?</v>
      </c>
      <c r="DP58" s="83" t="e">
        <f t="shared" si="68"/>
        <v>#NAME?</v>
      </c>
      <c r="DQ58" s="83" t="e">
        <f t="shared" si="68"/>
        <v>#NAME?</v>
      </c>
      <c r="DR58" s="83" t="e">
        <f t="shared" si="68"/>
        <v>#NAME?</v>
      </c>
      <c r="DS58" s="83" t="e">
        <f t="shared" si="68"/>
        <v>#NAME?</v>
      </c>
      <c r="DT58" s="83" t="e">
        <f t="shared" si="68"/>
        <v>#NAME?</v>
      </c>
      <c r="DU58" s="83" t="e">
        <f t="shared" si="68"/>
        <v>#NAME?</v>
      </c>
      <c r="DV58" s="83" t="e">
        <f t="shared" si="68"/>
        <v>#NAME?</v>
      </c>
      <c r="DW58" s="83" t="e">
        <f t="shared" si="68"/>
        <v>#NAME?</v>
      </c>
      <c r="DX58" s="83" t="e">
        <f t="shared" si="68"/>
        <v>#NAME?</v>
      </c>
      <c r="DY58" s="83" t="e">
        <f t="shared" si="68"/>
        <v>#NAME?</v>
      </c>
      <c r="DZ58" s="83" t="e">
        <f t="shared" ref="DZ58:GK58" si="69">DZ54-DZ55-DZ56</f>
        <v>#NAME?</v>
      </c>
      <c r="EA58" s="83" t="e">
        <f t="shared" si="69"/>
        <v>#NAME?</v>
      </c>
      <c r="EB58" s="83" t="e">
        <f t="shared" si="69"/>
        <v>#NAME?</v>
      </c>
      <c r="EC58" s="83" t="e">
        <f t="shared" si="69"/>
        <v>#NAME?</v>
      </c>
      <c r="ED58" s="83" t="e">
        <f t="shared" si="69"/>
        <v>#NAME?</v>
      </c>
      <c r="EE58" s="83" t="e">
        <f t="shared" si="69"/>
        <v>#NAME?</v>
      </c>
      <c r="EF58" s="83" t="e">
        <f t="shared" si="69"/>
        <v>#NAME?</v>
      </c>
      <c r="EG58" s="83" t="e">
        <f t="shared" si="69"/>
        <v>#NAME?</v>
      </c>
      <c r="EH58" s="83" t="e">
        <f t="shared" si="69"/>
        <v>#NAME?</v>
      </c>
      <c r="EI58" s="83" t="e">
        <f t="shared" si="69"/>
        <v>#NAME?</v>
      </c>
      <c r="EJ58" s="83" t="e">
        <f t="shared" si="69"/>
        <v>#NAME?</v>
      </c>
      <c r="EK58" s="83" t="e">
        <f t="shared" si="69"/>
        <v>#NAME?</v>
      </c>
      <c r="EL58" s="83" t="e">
        <f t="shared" si="69"/>
        <v>#NAME?</v>
      </c>
      <c r="EM58" s="83" t="e">
        <f t="shared" si="69"/>
        <v>#NAME?</v>
      </c>
      <c r="EN58" s="83" t="e">
        <f t="shared" si="69"/>
        <v>#NAME?</v>
      </c>
      <c r="EO58" s="83" t="e">
        <f t="shared" si="69"/>
        <v>#NAME?</v>
      </c>
      <c r="EP58" s="83" t="e">
        <f t="shared" si="69"/>
        <v>#NAME?</v>
      </c>
      <c r="EQ58" s="83" t="e">
        <f t="shared" si="69"/>
        <v>#NAME?</v>
      </c>
      <c r="ER58" s="83" t="e">
        <f t="shared" si="69"/>
        <v>#NAME?</v>
      </c>
      <c r="ES58" s="83" t="e">
        <f t="shared" si="69"/>
        <v>#NAME?</v>
      </c>
      <c r="ET58" s="83" t="e">
        <f t="shared" si="69"/>
        <v>#NAME?</v>
      </c>
      <c r="EU58" s="83" t="e">
        <f t="shared" si="69"/>
        <v>#NAME?</v>
      </c>
      <c r="EV58" s="83" t="e">
        <f t="shared" si="69"/>
        <v>#NAME?</v>
      </c>
      <c r="EW58" s="83" t="e">
        <f t="shared" si="69"/>
        <v>#NAME?</v>
      </c>
      <c r="EX58" s="83" t="e">
        <f t="shared" si="69"/>
        <v>#NAME?</v>
      </c>
      <c r="EY58" s="83" t="e">
        <f t="shared" si="69"/>
        <v>#NAME?</v>
      </c>
      <c r="EZ58" s="83" t="e">
        <f t="shared" si="69"/>
        <v>#NAME?</v>
      </c>
      <c r="FA58" s="83" t="e">
        <f t="shared" si="69"/>
        <v>#NAME?</v>
      </c>
      <c r="FB58" s="83" t="e">
        <f t="shared" si="69"/>
        <v>#NAME?</v>
      </c>
      <c r="FC58" s="83" t="e">
        <f t="shared" si="69"/>
        <v>#NAME?</v>
      </c>
      <c r="FD58" s="83" t="e">
        <f t="shared" si="69"/>
        <v>#NAME?</v>
      </c>
      <c r="FE58" s="83" t="e">
        <f t="shared" si="69"/>
        <v>#NAME?</v>
      </c>
      <c r="FF58" s="83" t="e">
        <f t="shared" si="69"/>
        <v>#NAME?</v>
      </c>
      <c r="FG58" s="83" t="e">
        <f t="shared" si="69"/>
        <v>#NAME?</v>
      </c>
      <c r="FH58" s="83" t="e">
        <f t="shared" si="69"/>
        <v>#NAME?</v>
      </c>
      <c r="FI58" s="83" t="e">
        <f t="shared" si="69"/>
        <v>#NAME?</v>
      </c>
      <c r="FJ58" s="83" t="e">
        <f t="shared" si="69"/>
        <v>#NAME?</v>
      </c>
      <c r="FK58" s="83" t="e">
        <f t="shared" si="69"/>
        <v>#NAME?</v>
      </c>
      <c r="FL58" s="83" t="e">
        <f t="shared" si="69"/>
        <v>#NAME?</v>
      </c>
      <c r="FM58" s="83" t="e">
        <f t="shared" si="69"/>
        <v>#NAME?</v>
      </c>
      <c r="FN58" s="83" t="e">
        <f t="shared" si="69"/>
        <v>#NAME?</v>
      </c>
      <c r="FO58" s="83" t="e">
        <f t="shared" si="69"/>
        <v>#NAME?</v>
      </c>
      <c r="FP58" s="83" t="e">
        <f t="shared" si="69"/>
        <v>#NAME?</v>
      </c>
      <c r="FQ58" s="83" t="e">
        <f t="shared" si="69"/>
        <v>#NAME?</v>
      </c>
      <c r="FR58" s="83" t="e">
        <f t="shared" si="69"/>
        <v>#NAME?</v>
      </c>
      <c r="FS58" s="83" t="e">
        <f t="shared" si="69"/>
        <v>#NAME?</v>
      </c>
      <c r="FT58" s="83" t="e">
        <f t="shared" si="69"/>
        <v>#NAME?</v>
      </c>
      <c r="FU58" s="83" t="e">
        <f t="shared" si="69"/>
        <v>#NAME?</v>
      </c>
      <c r="FV58" s="83" t="e">
        <f t="shared" si="69"/>
        <v>#NAME?</v>
      </c>
      <c r="FW58" s="83" t="e">
        <f t="shared" si="69"/>
        <v>#NAME?</v>
      </c>
      <c r="FX58" s="83" t="e">
        <f t="shared" si="69"/>
        <v>#NAME?</v>
      </c>
      <c r="FY58" s="83" t="e">
        <f t="shared" si="69"/>
        <v>#NAME?</v>
      </c>
      <c r="FZ58" s="83" t="e">
        <f t="shared" si="69"/>
        <v>#NAME?</v>
      </c>
      <c r="GA58" s="83" t="e">
        <f t="shared" si="69"/>
        <v>#NAME?</v>
      </c>
      <c r="GB58" s="83" t="e">
        <f t="shared" si="69"/>
        <v>#NAME?</v>
      </c>
      <c r="GC58" s="83" t="e">
        <f t="shared" si="69"/>
        <v>#NAME?</v>
      </c>
      <c r="GD58" s="83" t="e">
        <f t="shared" si="69"/>
        <v>#NAME?</v>
      </c>
      <c r="GE58" s="83" t="e">
        <f t="shared" si="69"/>
        <v>#NAME?</v>
      </c>
      <c r="GF58" s="83" t="e">
        <f t="shared" si="69"/>
        <v>#NAME?</v>
      </c>
      <c r="GG58" s="83" t="e">
        <f t="shared" si="69"/>
        <v>#NAME?</v>
      </c>
      <c r="GH58" s="83" t="e">
        <f t="shared" si="69"/>
        <v>#NAME?</v>
      </c>
      <c r="GI58" s="83" t="e">
        <f t="shared" si="69"/>
        <v>#NAME?</v>
      </c>
      <c r="GJ58" s="83" t="e">
        <f t="shared" si="69"/>
        <v>#NAME?</v>
      </c>
      <c r="GK58" s="83" t="e">
        <f t="shared" si="69"/>
        <v>#NAME?</v>
      </c>
      <c r="GL58" s="83" t="e">
        <f t="shared" ref="GL58:HI58" si="70">GL54-GL55-GL56</f>
        <v>#NAME?</v>
      </c>
      <c r="GM58" s="83" t="e">
        <f t="shared" si="70"/>
        <v>#NAME?</v>
      </c>
      <c r="GN58" s="83" t="e">
        <f t="shared" si="70"/>
        <v>#NAME?</v>
      </c>
      <c r="GO58" s="83" t="e">
        <f t="shared" si="70"/>
        <v>#NAME?</v>
      </c>
      <c r="GP58" s="83" t="e">
        <f t="shared" si="70"/>
        <v>#NAME?</v>
      </c>
      <c r="GQ58" s="83" t="e">
        <f t="shared" si="70"/>
        <v>#NAME?</v>
      </c>
      <c r="GR58" s="83" t="e">
        <f t="shared" si="70"/>
        <v>#NAME?</v>
      </c>
      <c r="GS58" s="83" t="e">
        <f t="shared" si="70"/>
        <v>#NAME?</v>
      </c>
      <c r="GT58" s="83" t="e">
        <f t="shared" si="70"/>
        <v>#NAME?</v>
      </c>
      <c r="GU58" s="83" t="e">
        <f t="shared" si="70"/>
        <v>#NAME?</v>
      </c>
      <c r="GV58" s="83" t="e">
        <f t="shared" si="70"/>
        <v>#NAME?</v>
      </c>
      <c r="GW58" s="83" t="e">
        <f t="shared" si="70"/>
        <v>#NAME?</v>
      </c>
      <c r="GX58" s="83" t="e">
        <f t="shared" si="70"/>
        <v>#NAME?</v>
      </c>
      <c r="GY58" s="83" t="e">
        <f t="shared" si="70"/>
        <v>#NAME?</v>
      </c>
      <c r="GZ58" s="83" t="e">
        <f t="shared" si="70"/>
        <v>#NAME?</v>
      </c>
      <c r="HA58" s="83" t="e">
        <f t="shared" si="70"/>
        <v>#NAME?</v>
      </c>
      <c r="HB58" s="83" t="e">
        <f t="shared" si="70"/>
        <v>#NAME?</v>
      </c>
      <c r="HC58" s="83" t="e">
        <f t="shared" si="70"/>
        <v>#NAME?</v>
      </c>
      <c r="HD58" s="83" t="e">
        <f t="shared" si="70"/>
        <v>#NAME?</v>
      </c>
      <c r="HE58" s="83" t="e">
        <f t="shared" si="70"/>
        <v>#NAME?</v>
      </c>
      <c r="HF58" s="83" t="e">
        <f t="shared" si="70"/>
        <v>#NAME?</v>
      </c>
      <c r="HG58" s="83" t="e">
        <f t="shared" si="70"/>
        <v>#NAME?</v>
      </c>
      <c r="HH58" s="83" t="e">
        <f t="shared" si="70"/>
        <v>#NAME?</v>
      </c>
      <c r="HI58" s="83" t="e">
        <f t="shared" si="70"/>
        <v>#NAME?</v>
      </c>
    </row>
    <row r="59" spans="1:217" ht="13.8" x14ac:dyDescent="0.2">
      <c r="A59" s="28"/>
      <c r="B59" s="78"/>
    </row>
    <row r="60" spans="1:217" s="22" customFormat="1" x14ac:dyDescent="0.2">
      <c r="A60" s="34" t="s">
        <v>107</v>
      </c>
      <c r="B60" s="83">
        <f t="shared" ref="B60:BM60" si="71">B62+B63</f>
        <v>0</v>
      </c>
      <c r="C60" s="83">
        <f t="shared" si="71"/>
        <v>0</v>
      </c>
      <c r="D60" s="83">
        <f t="shared" si="71"/>
        <v>0</v>
      </c>
      <c r="E60" s="83">
        <f t="shared" si="71"/>
        <v>0</v>
      </c>
      <c r="F60" s="83">
        <f t="shared" si="71"/>
        <v>0</v>
      </c>
      <c r="G60" s="83">
        <f t="shared" si="71"/>
        <v>0</v>
      </c>
      <c r="H60" s="83" t="e">
        <f t="shared" si="71"/>
        <v>#REF!</v>
      </c>
      <c r="I60" s="83" t="e">
        <f t="shared" si="71"/>
        <v>#REF!</v>
      </c>
      <c r="J60" s="83" t="e">
        <f t="shared" si="71"/>
        <v>#REF!</v>
      </c>
      <c r="K60" s="83" t="e">
        <f t="shared" si="71"/>
        <v>#REF!</v>
      </c>
      <c r="L60" s="83" t="e">
        <f t="shared" si="71"/>
        <v>#REF!</v>
      </c>
      <c r="M60" s="83" t="e">
        <f t="shared" si="71"/>
        <v>#REF!</v>
      </c>
      <c r="N60" s="83" t="e">
        <f t="shared" si="71"/>
        <v>#REF!</v>
      </c>
      <c r="O60" s="83" t="e">
        <f t="shared" si="71"/>
        <v>#REF!</v>
      </c>
      <c r="P60" s="83" t="e">
        <f t="shared" si="71"/>
        <v>#REF!</v>
      </c>
      <c r="Q60" s="83" t="e">
        <f t="shared" si="71"/>
        <v>#REF!</v>
      </c>
      <c r="R60" s="83" t="e">
        <f t="shared" si="71"/>
        <v>#REF!</v>
      </c>
      <c r="S60" s="83" t="e">
        <f t="shared" si="71"/>
        <v>#REF!</v>
      </c>
      <c r="T60" s="83" t="e">
        <f t="shared" si="71"/>
        <v>#NAME?</v>
      </c>
      <c r="U60" s="83" t="e">
        <f t="shared" si="71"/>
        <v>#NAME?</v>
      </c>
      <c r="V60" s="83" t="e">
        <f t="shared" si="71"/>
        <v>#NAME?</v>
      </c>
      <c r="W60" s="83" t="e">
        <f t="shared" si="71"/>
        <v>#NAME?</v>
      </c>
      <c r="X60" s="83" t="e">
        <f t="shared" si="71"/>
        <v>#NAME?</v>
      </c>
      <c r="Y60" s="83" t="e">
        <f t="shared" si="71"/>
        <v>#NAME?</v>
      </c>
      <c r="Z60" s="83" t="e">
        <f t="shared" si="71"/>
        <v>#NAME?</v>
      </c>
      <c r="AA60" s="83" t="e">
        <f t="shared" si="71"/>
        <v>#NAME?</v>
      </c>
      <c r="AB60" s="83" t="e">
        <f t="shared" si="71"/>
        <v>#NAME?</v>
      </c>
      <c r="AC60" s="83" t="e">
        <f t="shared" si="71"/>
        <v>#NAME?</v>
      </c>
      <c r="AD60" s="83" t="e">
        <f t="shared" si="71"/>
        <v>#NAME?</v>
      </c>
      <c r="AE60" s="83" t="e">
        <f t="shared" si="71"/>
        <v>#NAME?</v>
      </c>
      <c r="AF60" s="83" t="e">
        <f t="shared" si="71"/>
        <v>#NAME?</v>
      </c>
      <c r="AG60" s="83" t="e">
        <f t="shared" si="71"/>
        <v>#NAME?</v>
      </c>
      <c r="AH60" s="83" t="e">
        <f t="shared" si="71"/>
        <v>#NAME?</v>
      </c>
      <c r="AI60" s="83" t="e">
        <f t="shared" si="71"/>
        <v>#NAME?</v>
      </c>
      <c r="AJ60" s="83" t="e">
        <f t="shared" si="71"/>
        <v>#NAME?</v>
      </c>
      <c r="AK60" s="83" t="e">
        <f t="shared" si="71"/>
        <v>#NAME?</v>
      </c>
      <c r="AL60" s="83" t="e">
        <f t="shared" si="71"/>
        <v>#NAME?</v>
      </c>
      <c r="AM60" s="83" t="e">
        <f t="shared" si="71"/>
        <v>#NAME?</v>
      </c>
      <c r="AN60" s="83" t="e">
        <f t="shared" si="71"/>
        <v>#NAME?</v>
      </c>
      <c r="AO60" s="83" t="e">
        <f t="shared" si="71"/>
        <v>#NAME?</v>
      </c>
      <c r="AP60" s="83" t="e">
        <f t="shared" si="71"/>
        <v>#NAME?</v>
      </c>
      <c r="AQ60" s="83" t="e">
        <f t="shared" si="71"/>
        <v>#NAME?</v>
      </c>
      <c r="AR60" s="83" t="e">
        <f t="shared" si="71"/>
        <v>#NAME?</v>
      </c>
      <c r="AS60" s="83" t="e">
        <f t="shared" si="71"/>
        <v>#NAME?</v>
      </c>
      <c r="AT60" s="83" t="e">
        <f t="shared" si="71"/>
        <v>#NAME?</v>
      </c>
      <c r="AU60" s="83" t="e">
        <f t="shared" si="71"/>
        <v>#NAME?</v>
      </c>
      <c r="AV60" s="83" t="e">
        <f t="shared" si="71"/>
        <v>#NAME?</v>
      </c>
      <c r="AW60" s="83" t="e">
        <f t="shared" si="71"/>
        <v>#NAME?</v>
      </c>
      <c r="AX60" s="83" t="e">
        <f t="shared" si="71"/>
        <v>#NAME?</v>
      </c>
      <c r="AY60" s="83" t="e">
        <f t="shared" si="71"/>
        <v>#NAME?</v>
      </c>
      <c r="AZ60" s="83" t="e">
        <f t="shared" si="71"/>
        <v>#NAME?</v>
      </c>
      <c r="BA60" s="83" t="e">
        <f t="shared" si="71"/>
        <v>#NAME?</v>
      </c>
      <c r="BB60" s="83" t="e">
        <f t="shared" si="71"/>
        <v>#NAME?</v>
      </c>
      <c r="BC60" s="83" t="e">
        <f t="shared" si="71"/>
        <v>#NAME?</v>
      </c>
      <c r="BD60" s="83" t="e">
        <f t="shared" si="71"/>
        <v>#NAME?</v>
      </c>
      <c r="BE60" s="83" t="e">
        <f t="shared" si="71"/>
        <v>#NAME?</v>
      </c>
      <c r="BF60" s="83" t="e">
        <f t="shared" si="71"/>
        <v>#NAME?</v>
      </c>
      <c r="BG60" s="83" t="e">
        <f t="shared" si="71"/>
        <v>#NAME?</v>
      </c>
      <c r="BH60" s="83" t="e">
        <f t="shared" si="71"/>
        <v>#NAME?</v>
      </c>
      <c r="BI60" s="83" t="e">
        <f t="shared" si="71"/>
        <v>#NAME?</v>
      </c>
      <c r="BJ60" s="83" t="e">
        <f t="shared" si="71"/>
        <v>#NAME?</v>
      </c>
      <c r="BK60" s="83" t="e">
        <f t="shared" si="71"/>
        <v>#NAME?</v>
      </c>
      <c r="BL60" s="83" t="e">
        <f t="shared" si="71"/>
        <v>#NAME?</v>
      </c>
      <c r="BM60" s="83" t="e">
        <f t="shared" si="71"/>
        <v>#NAME?</v>
      </c>
      <c r="BN60" s="83" t="e">
        <f t="shared" ref="BN60:DY60" si="72">BN62+BN63</f>
        <v>#NAME?</v>
      </c>
      <c r="BO60" s="83" t="e">
        <f t="shared" si="72"/>
        <v>#NAME?</v>
      </c>
      <c r="BP60" s="83" t="e">
        <f t="shared" si="72"/>
        <v>#NAME?</v>
      </c>
      <c r="BQ60" s="83" t="e">
        <f t="shared" si="72"/>
        <v>#NAME?</v>
      </c>
      <c r="BR60" s="83" t="e">
        <f t="shared" si="72"/>
        <v>#NAME?</v>
      </c>
      <c r="BS60" s="83" t="e">
        <f t="shared" si="72"/>
        <v>#NAME?</v>
      </c>
      <c r="BT60" s="83" t="e">
        <f t="shared" si="72"/>
        <v>#NAME?</v>
      </c>
      <c r="BU60" s="83" t="e">
        <f t="shared" si="72"/>
        <v>#NAME?</v>
      </c>
      <c r="BV60" s="83" t="e">
        <f t="shared" si="72"/>
        <v>#NAME?</v>
      </c>
      <c r="BW60" s="83" t="e">
        <f t="shared" si="72"/>
        <v>#NAME?</v>
      </c>
      <c r="BX60" s="83" t="e">
        <f t="shared" si="72"/>
        <v>#NAME?</v>
      </c>
      <c r="BY60" s="83" t="e">
        <f t="shared" si="72"/>
        <v>#NAME?</v>
      </c>
      <c r="BZ60" s="83" t="e">
        <f t="shared" si="72"/>
        <v>#NAME?</v>
      </c>
      <c r="CA60" s="83" t="e">
        <f t="shared" si="72"/>
        <v>#NAME?</v>
      </c>
      <c r="CB60" s="83" t="e">
        <f t="shared" si="72"/>
        <v>#NAME?</v>
      </c>
      <c r="CC60" s="83" t="e">
        <f t="shared" si="72"/>
        <v>#NAME?</v>
      </c>
      <c r="CD60" s="83" t="e">
        <f t="shared" si="72"/>
        <v>#NAME?</v>
      </c>
      <c r="CE60" s="83" t="e">
        <f t="shared" si="72"/>
        <v>#NAME?</v>
      </c>
      <c r="CF60" s="83" t="e">
        <f t="shared" si="72"/>
        <v>#NAME?</v>
      </c>
      <c r="CG60" s="83" t="e">
        <f t="shared" si="72"/>
        <v>#NAME?</v>
      </c>
      <c r="CH60" s="83" t="e">
        <f t="shared" si="72"/>
        <v>#NAME?</v>
      </c>
      <c r="CI60" s="83" t="e">
        <f t="shared" si="72"/>
        <v>#NAME?</v>
      </c>
      <c r="CJ60" s="83" t="e">
        <f t="shared" si="72"/>
        <v>#NAME?</v>
      </c>
      <c r="CK60" s="83" t="e">
        <f t="shared" si="72"/>
        <v>#NAME?</v>
      </c>
      <c r="CL60" s="83" t="e">
        <f t="shared" si="72"/>
        <v>#NAME?</v>
      </c>
      <c r="CM60" s="83" t="e">
        <f t="shared" si="72"/>
        <v>#NAME?</v>
      </c>
      <c r="CN60" s="83" t="e">
        <f t="shared" si="72"/>
        <v>#NAME?</v>
      </c>
      <c r="CO60" s="83" t="e">
        <f t="shared" si="72"/>
        <v>#NAME?</v>
      </c>
      <c r="CP60" s="83" t="e">
        <f t="shared" si="72"/>
        <v>#NAME?</v>
      </c>
      <c r="CQ60" s="83" t="e">
        <f t="shared" si="72"/>
        <v>#NAME?</v>
      </c>
      <c r="CR60" s="83" t="e">
        <f t="shared" si="72"/>
        <v>#NAME?</v>
      </c>
      <c r="CS60" s="83" t="e">
        <f t="shared" si="72"/>
        <v>#NAME?</v>
      </c>
      <c r="CT60" s="83" t="e">
        <f t="shared" si="72"/>
        <v>#NAME?</v>
      </c>
      <c r="CU60" s="83" t="e">
        <f t="shared" si="72"/>
        <v>#NAME?</v>
      </c>
      <c r="CV60" s="83" t="e">
        <f t="shared" si="72"/>
        <v>#NAME?</v>
      </c>
      <c r="CW60" s="83" t="e">
        <f t="shared" si="72"/>
        <v>#NAME?</v>
      </c>
      <c r="CX60" s="83" t="e">
        <f t="shared" si="72"/>
        <v>#NAME?</v>
      </c>
      <c r="CY60" s="83" t="e">
        <f t="shared" si="72"/>
        <v>#NAME?</v>
      </c>
      <c r="CZ60" s="83" t="e">
        <f t="shared" si="72"/>
        <v>#NAME?</v>
      </c>
      <c r="DA60" s="83" t="e">
        <f t="shared" si="72"/>
        <v>#NAME?</v>
      </c>
      <c r="DB60" s="83" t="e">
        <f t="shared" si="72"/>
        <v>#NAME?</v>
      </c>
      <c r="DC60" s="83" t="e">
        <f t="shared" si="72"/>
        <v>#NAME?</v>
      </c>
      <c r="DD60" s="83" t="e">
        <f t="shared" si="72"/>
        <v>#NAME?</v>
      </c>
      <c r="DE60" s="83" t="e">
        <f t="shared" si="72"/>
        <v>#NAME?</v>
      </c>
      <c r="DF60" s="83" t="e">
        <f t="shared" si="72"/>
        <v>#NAME?</v>
      </c>
      <c r="DG60" s="83" t="e">
        <f t="shared" si="72"/>
        <v>#NAME?</v>
      </c>
      <c r="DH60" s="83" t="e">
        <f t="shared" si="72"/>
        <v>#NAME?</v>
      </c>
      <c r="DI60" s="83" t="e">
        <f t="shared" si="72"/>
        <v>#NAME?</v>
      </c>
      <c r="DJ60" s="83" t="e">
        <f t="shared" si="72"/>
        <v>#NAME?</v>
      </c>
      <c r="DK60" s="83" t="e">
        <f t="shared" si="72"/>
        <v>#NAME?</v>
      </c>
      <c r="DL60" s="83" t="e">
        <f t="shared" si="72"/>
        <v>#NAME?</v>
      </c>
      <c r="DM60" s="83" t="e">
        <f t="shared" si="72"/>
        <v>#NAME?</v>
      </c>
      <c r="DN60" s="83" t="e">
        <f t="shared" si="72"/>
        <v>#NAME?</v>
      </c>
      <c r="DO60" s="83" t="e">
        <f t="shared" si="72"/>
        <v>#NAME?</v>
      </c>
      <c r="DP60" s="83" t="e">
        <f t="shared" si="72"/>
        <v>#NAME?</v>
      </c>
      <c r="DQ60" s="83" t="e">
        <f t="shared" si="72"/>
        <v>#NAME?</v>
      </c>
      <c r="DR60" s="83" t="e">
        <f t="shared" si="72"/>
        <v>#NAME?</v>
      </c>
      <c r="DS60" s="83" t="e">
        <f t="shared" si="72"/>
        <v>#NAME?</v>
      </c>
      <c r="DT60" s="83" t="e">
        <f t="shared" si="72"/>
        <v>#NAME?</v>
      </c>
      <c r="DU60" s="83" t="e">
        <f t="shared" si="72"/>
        <v>#NAME?</v>
      </c>
      <c r="DV60" s="83" t="e">
        <f t="shared" si="72"/>
        <v>#NAME?</v>
      </c>
      <c r="DW60" s="83" t="e">
        <f t="shared" si="72"/>
        <v>#NAME?</v>
      </c>
      <c r="DX60" s="83" t="e">
        <f t="shared" si="72"/>
        <v>#NAME?</v>
      </c>
      <c r="DY60" s="83" t="e">
        <f t="shared" si="72"/>
        <v>#NAME?</v>
      </c>
      <c r="DZ60" s="83" t="e">
        <f t="shared" ref="DZ60:GK60" si="73">DZ62+DZ63</f>
        <v>#NAME?</v>
      </c>
      <c r="EA60" s="83" t="e">
        <f t="shared" si="73"/>
        <v>#NAME?</v>
      </c>
      <c r="EB60" s="83" t="e">
        <f t="shared" si="73"/>
        <v>#NAME?</v>
      </c>
      <c r="EC60" s="83" t="e">
        <f t="shared" si="73"/>
        <v>#NAME?</v>
      </c>
      <c r="ED60" s="83" t="e">
        <f t="shared" si="73"/>
        <v>#NAME?</v>
      </c>
      <c r="EE60" s="83" t="e">
        <f t="shared" si="73"/>
        <v>#NAME?</v>
      </c>
      <c r="EF60" s="83" t="e">
        <f t="shared" si="73"/>
        <v>#NAME?</v>
      </c>
      <c r="EG60" s="83" t="e">
        <f t="shared" si="73"/>
        <v>#NAME?</v>
      </c>
      <c r="EH60" s="83" t="e">
        <f t="shared" si="73"/>
        <v>#NAME?</v>
      </c>
      <c r="EI60" s="83" t="e">
        <f t="shared" si="73"/>
        <v>#NAME?</v>
      </c>
      <c r="EJ60" s="83" t="e">
        <f t="shared" si="73"/>
        <v>#NAME?</v>
      </c>
      <c r="EK60" s="83" t="e">
        <f t="shared" si="73"/>
        <v>#NAME?</v>
      </c>
      <c r="EL60" s="83" t="e">
        <f t="shared" si="73"/>
        <v>#NAME?</v>
      </c>
      <c r="EM60" s="83" t="e">
        <f t="shared" si="73"/>
        <v>#NAME?</v>
      </c>
      <c r="EN60" s="83" t="e">
        <f t="shared" si="73"/>
        <v>#NAME?</v>
      </c>
      <c r="EO60" s="83" t="e">
        <f t="shared" si="73"/>
        <v>#NAME?</v>
      </c>
      <c r="EP60" s="83" t="e">
        <f t="shared" si="73"/>
        <v>#NAME?</v>
      </c>
      <c r="EQ60" s="83" t="e">
        <f t="shared" si="73"/>
        <v>#NAME?</v>
      </c>
      <c r="ER60" s="83" t="e">
        <f t="shared" si="73"/>
        <v>#NAME?</v>
      </c>
      <c r="ES60" s="83" t="e">
        <f t="shared" si="73"/>
        <v>#NAME?</v>
      </c>
      <c r="ET60" s="83" t="e">
        <f t="shared" si="73"/>
        <v>#NAME?</v>
      </c>
      <c r="EU60" s="83" t="e">
        <f t="shared" si="73"/>
        <v>#NAME?</v>
      </c>
      <c r="EV60" s="83" t="e">
        <f t="shared" si="73"/>
        <v>#NAME?</v>
      </c>
      <c r="EW60" s="83" t="e">
        <f t="shared" si="73"/>
        <v>#NAME?</v>
      </c>
      <c r="EX60" s="83" t="e">
        <f t="shared" si="73"/>
        <v>#NAME?</v>
      </c>
      <c r="EY60" s="83" t="e">
        <f t="shared" si="73"/>
        <v>#NAME?</v>
      </c>
      <c r="EZ60" s="83" t="e">
        <f t="shared" si="73"/>
        <v>#NAME?</v>
      </c>
      <c r="FA60" s="83" t="e">
        <f t="shared" si="73"/>
        <v>#NAME?</v>
      </c>
      <c r="FB60" s="83" t="e">
        <f t="shared" si="73"/>
        <v>#NAME?</v>
      </c>
      <c r="FC60" s="83" t="e">
        <f t="shared" si="73"/>
        <v>#NAME?</v>
      </c>
      <c r="FD60" s="83" t="e">
        <f t="shared" si="73"/>
        <v>#NAME?</v>
      </c>
      <c r="FE60" s="83" t="e">
        <f t="shared" si="73"/>
        <v>#NAME?</v>
      </c>
      <c r="FF60" s="83" t="e">
        <f t="shared" si="73"/>
        <v>#NAME?</v>
      </c>
      <c r="FG60" s="83" t="e">
        <f t="shared" si="73"/>
        <v>#NAME?</v>
      </c>
      <c r="FH60" s="83" t="e">
        <f t="shared" si="73"/>
        <v>#NAME?</v>
      </c>
      <c r="FI60" s="83" t="e">
        <f t="shared" si="73"/>
        <v>#NAME?</v>
      </c>
      <c r="FJ60" s="83" t="e">
        <f t="shared" si="73"/>
        <v>#NAME?</v>
      </c>
      <c r="FK60" s="83" t="e">
        <f t="shared" si="73"/>
        <v>#NAME?</v>
      </c>
      <c r="FL60" s="83" t="e">
        <f t="shared" si="73"/>
        <v>#NAME?</v>
      </c>
      <c r="FM60" s="83" t="e">
        <f t="shared" si="73"/>
        <v>#NAME?</v>
      </c>
      <c r="FN60" s="83" t="e">
        <f t="shared" si="73"/>
        <v>#NAME?</v>
      </c>
      <c r="FO60" s="83" t="e">
        <f t="shared" si="73"/>
        <v>#NAME?</v>
      </c>
      <c r="FP60" s="83" t="e">
        <f t="shared" si="73"/>
        <v>#NAME?</v>
      </c>
      <c r="FQ60" s="83" t="e">
        <f t="shared" si="73"/>
        <v>#NAME?</v>
      </c>
      <c r="FR60" s="83" t="e">
        <f t="shared" si="73"/>
        <v>#NAME?</v>
      </c>
      <c r="FS60" s="83" t="e">
        <f t="shared" si="73"/>
        <v>#NAME?</v>
      </c>
      <c r="FT60" s="83" t="e">
        <f t="shared" si="73"/>
        <v>#NAME?</v>
      </c>
      <c r="FU60" s="83" t="e">
        <f t="shared" si="73"/>
        <v>#NAME?</v>
      </c>
      <c r="FV60" s="83" t="e">
        <f t="shared" si="73"/>
        <v>#NAME?</v>
      </c>
      <c r="FW60" s="83" t="e">
        <f t="shared" si="73"/>
        <v>#NAME?</v>
      </c>
      <c r="FX60" s="83" t="e">
        <f t="shared" si="73"/>
        <v>#NAME?</v>
      </c>
      <c r="FY60" s="83" t="e">
        <f t="shared" si="73"/>
        <v>#NAME?</v>
      </c>
      <c r="FZ60" s="83" t="e">
        <f t="shared" si="73"/>
        <v>#NAME?</v>
      </c>
      <c r="GA60" s="83" t="e">
        <f t="shared" si="73"/>
        <v>#NAME?</v>
      </c>
      <c r="GB60" s="83" t="e">
        <f t="shared" si="73"/>
        <v>#NAME?</v>
      </c>
      <c r="GC60" s="83" t="e">
        <f t="shared" si="73"/>
        <v>#NAME?</v>
      </c>
      <c r="GD60" s="83" t="e">
        <f t="shared" si="73"/>
        <v>#NAME?</v>
      </c>
      <c r="GE60" s="83" t="e">
        <f t="shared" si="73"/>
        <v>#NAME?</v>
      </c>
      <c r="GF60" s="83" t="e">
        <f t="shared" si="73"/>
        <v>#NAME?</v>
      </c>
      <c r="GG60" s="83" t="e">
        <f t="shared" si="73"/>
        <v>#NAME?</v>
      </c>
      <c r="GH60" s="83" t="e">
        <f t="shared" si="73"/>
        <v>#NAME?</v>
      </c>
      <c r="GI60" s="83" t="e">
        <f t="shared" si="73"/>
        <v>#NAME?</v>
      </c>
      <c r="GJ60" s="83" t="e">
        <f t="shared" si="73"/>
        <v>#NAME?</v>
      </c>
      <c r="GK60" s="83" t="e">
        <f t="shared" si="73"/>
        <v>#NAME?</v>
      </c>
      <c r="GL60" s="83" t="e">
        <f t="shared" ref="GL60:HI60" si="74">GL62+GL63</f>
        <v>#NAME?</v>
      </c>
      <c r="GM60" s="83" t="e">
        <f t="shared" si="74"/>
        <v>#NAME?</v>
      </c>
      <c r="GN60" s="83" t="e">
        <f t="shared" si="74"/>
        <v>#NAME?</v>
      </c>
      <c r="GO60" s="83" t="e">
        <f t="shared" si="74"/>
        <v>#NAME?</v>
      </c>
      <c r="GP60" s="83" t="e">
        <f t="shared" si="74"/>
        <v>#NAME?</v>
      </c>
      <c r="GQ60" s="83" t="e">
        <f t="shared" si="74"/>
        <v>#NAME?</v>
      </c>
      <c r="GR60" s="83" t="e">
        <f t="shared" si="74"/>
        <v>#NAME?</v>
      </c>
      <c r="GS60" s="83" t="e">
        <f t="shared" si="74"/>
        <v>#NAME?</v>
      </c>
      <c r="GT60" s="83" t="e">
        <f t="shared" si="74"/>
        <v>#NAME?</v>
      </c>
      <c r="GU60" s="83" t="e">
        <f t="shared" si="74"/>
        <v>#NAME?</v>
      </c>
      <c r="GV60" s="83" t="e">
        <f t="shared" si="74"/>
        <v>#NAME?</v>
      </c>
      <c r="GW60" s="83" t="e">
        <f t="shared" si="74"/>
        <v>#NAME?</v>
      </c>
      <c r="GX60" s="83" t="e">
        <f t="shared" si="74"/>
        <v>#NAME?</v>
      </c>
      <c r="GY60" s="83" t="e">
        <f t="shared" si="74"/>
        <v>#NAME?</v>
      </c>
      <c r="GZ60" s="83" t="e">
        <f t="shared" si="74"/>
        <v>#NAME?</v>
      </c>
      <c r="HA60" s="83" t="e">
        <f t="shared" si="74"/>
        <v>#NAME?</v>
      </c>
      <c r="HB60" s="83" t="e">
        <f t="shared" si="74"/>
        <v>#NAME?</v>
      </c>
      <c r="HC60" s="83" t="e">
        <f t="shared" si="74"/>
        <v>#NAME?</v>
      </c>
      <c r="HD60" s="83" t="e">
        <f t="shared" si="74"/>
        <v>#NAME?</v>
      </c>
      <c r="HE60" s="83" t="e">
        <f t="shared" si="74"/>
        <v>#NAME?</v>
      </c>
      <c r="HF60" s="83" t="e">
        <f t="shared" si="74"/>
        <v>#NAME?</v>
      </c>
      <c r="HG60" s="83" t="e">
        <f t="shared" si="74"/>
        <v>#NAME?</v>
      </c>
      <c r="HH60" s="83" t="e">
        <f t="shared" si="74"/>
        <v>#NAME?</v>
      </c>
      <c r="HI60" s="83" t="e">
        <f t="shared" si="74"/>
        <v>#NAME?</v>
      </c>
    </row>
    <row r="61" spans="1:217" x14ac:dyDescent="0.2">
      <c r="A61" s="29" t="s">
        <v>108</v>
      </c>
      <c r="B61" s="77">
        <f t="shared" ref="B61:BM61" si="75">IF(B58&lt;=0,0,B58)</f>
        <v>0</v>
      </c>
      <c r="C61" s="77">
        <f t="shared" si="75"/>
        <v>0</v>
      </c>
      <c r="D61" s="77">
        <f t="shared" si="75"/>
        <v>0</v>
      </c>
      <c r="E61" s="77">
        <f t="shared" si="75"/>
        <v>0</v>
      </c>
      <c r="F61" s="77">
        <f t="shared" si="75"/>
        <v>0</v>
      </c>
      <c r="G61" s="77">
        <f t="shared" si="75"/>
        <v>0</v>
      </c>
      <c r="H61" s="77" t="e">
        <f t="shared" si="75"/>
        <v>#REF!</v>
      </c>
      <c r="I61" s="77" t="e">
        <f t="shared" si="75"/>
        <v>#REF!</v>
      </c>
      <c r="J61" s="77" t="e">
        <f t="shared" si="75"/>
        <v>#REF!</v>
      </c>
      <c r="K61" s="77" t="e">
        <f t="shared" si="75"/>
        <v>#REF!</v>
      </c>
      <c r="L61" s="77" t="e">
        <f t="shared" si="75"/>
        <v>#REF!</v>
      </c>
      <c r="M61" s="77" t="e">
        <f t="shared" si="75"/>
        <v>#REF!</v>
      </c>
      <c r="N61" s="77" t="e">
        <f t="shared" si="75"/>
        <v>#REF!</v>
      </c>
      <c r="O61" s="77" t="e">
        <f t="shared" si="75"/>
        <v>#REF!</v>
      </c>
      <c r="P61" s="77" t="e">
        <f t="shared" si="75"/>
        <v>#REF!</v>
      </c>
      <c r="Q61" s="77" t="e">
        <f t="shared" si="75"/>
        <v>#REF!</v>
      </c>
      <c r="R61" s="77" t="e">
        <f t="shared" si="75"/>
        <v>#REF!</v>
      </c>
      <c r="S61" s="77" t="e">
        <f t="shared" si="75"/>
        <v>#REF!</v>
      </c>
      <c r="T61" s="77" t="e">
        <f t="shared" si="75"/>
        <v>#NAME?</v>
      </c>
      <c r="U61" s="77" t="e">
        <f t="shared" si="75"/>
        <v>#NAME?</v>
      </c>
      <c r="V61" s="77" t="e">
        <f t="shared" si="75"/>
        <v>#NAME?</v>
      </c>
      <c r="W61" s="77" t="e">
        <f t="shared" si="75"/>
        <v>#NAME?</v>
      </c>
      <c r="X61" s="77" t="e">
        <f t="shared" si="75"/>
        <v>#NAME?</v>
      </c>
      <c r="Y61" s="77" t="e">
        <f t="shared" si="75"/>
        <v>#NAME?</v>
      </c>
      <c r="Z61" s="77" t="e">
        <f t="shared" si="75"/>
        <v>#NAME?</v>
      </c>
      <c r="AA61" s="77" t="e">
        <f t="shared" si="75"/>
        <v>#NAME?</v>
      </c>
      <c r="AB61" s="77" t="e">
        <f t="shared" si="75"/>
        <v>#NAME?</v>
      </c>
      <c r="AC61" s="77" t="e">
        <f t="shared" si="75"/>
        <v>#NAME?</v>
      </c>
      <c r="AD61" s="77" t="e">
        <f t="shared" si="75"/>
        <v>#NAME?</v>
      </c>
      <c r="AE61" s="77" t="e">
        <f t="shared" si="75"/>
        <v>#NAME?</v>
      </c>
      <c r="AF61" s="77" t="e">
        <f t="shared" si="75"/>
        <v>#NAME?</v>
      </c>
      <c r="AG61" s="77" t="e">
        <f t="shared" si="75"/>
        <v>#NAME?</v>
      </c>
      <c r="AH61" s="77" t="e">
        <f t="shared" si="75"/>
        <v>#NAME?</v>
      </c>
      <c r="AI61" s="77" t="e">
        <f t="shared" si="75"/>
        <v>#NAME?</v>
      </c>
      <c r="AJ61" s="77" t="e">
        <f t="shared" si="75"/>
        <v>#NAME?</v>
      </c>
      <c r="AK61" s="77" t="e">
        <f t="shared" si="75"/>
        <v>#NAME?</v>
      </c>
      <c r="AL61" s="77" t="e">
        <f t="shared" si="75"/>
        <v>#NAME?</v>
      </c>
      <c r="AM61" s="77" t="e">
        <f t="shared" si="75"/>
        <v>#NAME?</v>
      </c>
      <c r="AN61" s="77" t="e">
        <f t="shared" si="75"/>
        <v>#NAME?</v>
      </c>
      <c r="AO61" s="77" t="e">
        <f t="shared" si="75"/>
        <v>#NAME?</v>
      </c>
      <c r="AP61" s="77" t="e">
        <f t="shared" si="75"/>
        <v>#NAME?</v>
      </c>
      <c r="AQ61" s="77" t="e">
        <f t="shared" si="75"/>
        <v>#NAME?</v>
      </c>
      <c r="AR61" s="77" t="e">
        <f t="shared" si="75"/>
        <v>#NAME?</v>
      </c>
      <c r="AS61" s="77" t="e">
        <f t="shared" si="75"/>
        <v>#NAME?</v>
      </c>
      <c r="AT61" s="77" t="e">
        <f t="shared" si="75"/>
        <v>#NAME?</v>
      </c>
      <c r="AU61" s="77" t="e">
        <f t="shared" si="75"/>
        <v>#NAME?</v>
      </c>
      <c r="AV61" s="77" t="e">
        <f t="shared" si="75"/>
        <v>#NAME?</v>
      </c>
      <c r="AW61" s="77" t="e">
        <f t="shared" si="75"/>
        <v>#NAME?</v>
      </c>
      <c r="AX61" s="77" t="e">
        <f t="shared" si="75"/>
        <v>#NAME?</v>
      </c>
      <c r="AY61" s="77" t="e">
        <f t="shared" si="75"/>
        <v>#NAME?</v>
      </c>
      <c r="AZ61" s="77" t="e">
        <f t="shared" si="75"/>
        <v>#NAME?</v>
      </c>
      <c r="BA61" s="77" t="e">
        <f t="shared" si="75"/>
        <v>#NAME?</v>
      </c>
      <c r="BB61" s="77" t="e">
        <f t="shared" si="75"/>
        <v>#NAME?</v>
      </c>
      <c r="BC61" s="77" t="e">
        <f t="shared" si="75"/>
        <v>#NAME?</v>
      </c>
      <c r="BD61" s="77" t="e">
        <f t="shared" si="75"/>
        <v>#NAME?</v>
      </c>
      <c r="BE61" s="77" t="e">
        <f t="shared" si="75"/>
        <v>#NAME?</v>
      </c>
      <c r="BF61" s="77" t="e">
        <f t="shared" si="75"/>
        <v>#NAME?</v>
      </c>
      <c r="BG61" s="77" t="e">
        <f t="shared" si="75"/>
        <v>#NAME?</v>
      </c>
      <c r="BH61" s="77" t="e">
        <f t="shared" si="75"/>
        <v>#NAME?</v>
      </c>
      <c r="BI61" s="77" t="e">
        <f t="shared" si="75"/>
        <v>#NAME?</v>
      </c>
      <c r="BJ61" s="77" t="e">
        <f t="shared" si="75"/>
        <v>#NAME?</v>
      </c>
      <c r="BK61" s="77" t="e">
        <f t="shared" si="75"/>
        <v>#NAME?</v>
      </c>
      <c r="BL61" s="77" t="e">
        <f t="shared" si="75"/>
        <v>#NAME?</v>
      </c>
      <c r="BM61" s="77" t="e">
        <f t="shared" si="75"/>
        <v>#NAME?</v>
      </c>
      <c r="BN61" s="77" t="e">
        <f t="shared" ref="BN61:DY61" si="76">IF(BN58&lt;=0,0,BN58)</f>
        <v>#NAME?</v>
      </c>
      <c r="BO61" s="77" t="e">
        <f t="shared" si="76"/>
        <v>#NAME?</v>
      </c>
      <c r="BP61" s="77" t="e">
        <f t="shared" si="76"/>
        <v>#NAME?</v>
      </c>
      <c r="BQ61" s="77" t="e">
        <f t="shared" si="76"/>
        <v>#NAME?</v>
      </c>
      <c r="BR61" s="77" t="e">
        <f t="shared" si="76"/>
        <v>#NAME?</v>
      </c>
      <c r="BS61" s="77" t="e">
        <f t="shared" si="76"/>
        <v>#NAME?</v>
      </c>
      <c r="BT61" s="77" t="e">
        <f t="shared" si="76"/>
        <v>#NAME?</v>
      </c>
      <c r="BU61" s="77" t="e">
        <f t="shared" si="76"/>
        <v>#NAME?</v>
      </c>
      <c r="BV61" s="77" t="e">
        <f t="shared" si="76"/>
        <v>#NAME?</v>
      </c>
      <c r="BW61" s="77" t="e">
        <f t="shared" si="76"/>
        <v>#NAME?</v>
      </c>
      <c r="BX61" s="77" t="e">
        <f t="shared" si="76"/>
        <v>#NAME?</v>
      </c>
      <c r="BY61" s="77" t="e">
        <f t="shared" si="76"/>
        <v>#NAME?</v>
      </c>
      <c r="BZ61" s="77" t="e">
        <f t="shared" si="76"/>
        <v>#NAME?</v>
      </c>
      <c r="CA61" s="77" t="e">
        <f t="shared" si="76"/>
        <v>#NAME?</v>
      </c>
      <c r="CB61" s="77" t="e">
        <f t="shared" si="76"/>
        <v>#NAME?</v>
      </c>
      <c r="CC61" s="77" t="e">
        <f t="shared" si="76"/>
        <v>#NAME?</v>
      </c>
      <c r="CD61" s="77" t="e">
        <f t="shared" si="76"/>
        <v>#NAME?</v>
      </c>
      <c r="CE61" s="77" t="e">
        <f t="shared" si="76"/>
        <v>#NAME?</v>
      </c>
      <c r="CF61" s="77" t="e">
        <f t="shared" si="76"/>
        <v>#NAME?</v>
      </c>
      <c r="CG61" s="77" t="e">
        <f t="shared" si="76"/>
        <v>#NAME?</v>
      </c>
      <c r="CH61" s="77" t="e">
        <f t="shared" si="76"/>
        <v>#NAME?</v>
      </c>
      <c r="CI61" s="77" t="e">
        <f t="shared" si="76"/>
        <v>#NAME?</v>
      </c>
      <c r="CJ61" s="77" t="e">
        <f t="shared" si="76"/>
        <v>#NAME?</v>
      </c>
      <c r="CK61" s="77" t="e">
        <f t="shared" si="76"/>
        <v>#NAME?</v>
      </c>
      <c r="CL61" s="77" t="e">
        <f t="shared" si="76"/>
        <v>#NAME?</v>
      </c>
      <c r="CM61" s="77" t="e">
        <f t="shared" si="76"/>
        <v>#NAME?</v>
      </c>
      <c r="CN61" s="77" t="e">
        <f t="shared" si="76"/>
        <v>#NAME?</v>
      </c>
      <c r="CO61" s="77" t="e">
        <f t="shared" si="76"/>
        <v>#NAME?</v>
      </c>
      <c r="CP61" s="77" t="e">
        <f t="shared" si="76"/>
        <v>#NAME?</v>
      </c>
      <c r="CQ61" s="77" t="e">
        <f t="shared" si="76"/>
        <v>#NAME?</v>
      </c>
      <c r="CR61" s="77" t="e">
        <f t="shared" si="76"/>
        <v>#NAME?</v>
      </c>
      <c r="CS61" s="77" t="e">
        <f t="shared" si="76"/>
        <v>#NAME?</v>
      </c>
      <c r="CT61" s="77" t="e">
        <f t="shared" si="76"/>
        <v>#NAME?</v>
      </c>
      <c r="CU61" s="77" t="e">
        <f t="shared" si="76"/>
        <v>#NAME?</v>
      </c>
      <c r="CV61" s="77" t="e">
        <f t="shared" si="76"/>
        <v>#NAME?</v>
      </c>
      <c r="CW61" s="77" t="e">
        <f t="shared" si="76"/>
        <v>#NAME?</v>
      </c>
      <c r="CX61" s="77" t="e">
        <f t="shared" si="76"/>
        <v>#NAME?</v>
      </c>
      <c r="CY61" s="77" t="e">
        <f t="shared" si="76"/>
        <v>#NAME?</v>
      </c>
      <c r="CZ61" s="77" t="e">
        <f t="shared" si="76"/>
        <v>#NAME?</v>
      </c>
      <c r="DA61" s="77" t="e">
        <f t="shared" si="76"/>
        <v>#NAME?</v>
      </c>
      <c r="DB61" s="77" t="e">
        <f t="shared" si="76"/>
        <v>#NAME?</v>
      </c>
      <c r="DC61" s="77" t="e">
        <f t="shared" si="76"/>
        <v>#NAME?</v>
      </c>
      <c r="DD61" s="77" t="e">
        <f t="shared" si="76"/>
        <v>#NAME?</v>
      </c>
      <c r="DE61" s="77" t="e">
        <f t="shared" si="76"/>
        <v>#NAME?</v>
      </c>
      <c r="DF61" s="77" t="e">
        <f t="shared" si="76"/>
        <v>#NAME?</v>
      </c>
      <c r="DG61" s="77" t="e">
        <f t="shared" si="76"/>
        <v>#NAME?</v>
      </c>
      <c r="DH61" s="77" t="e">
        <f t="shared" si="76"/>
        <v>#NAME?</v>
      </c>
      <c r="DI61" s="77" t="e">
        <f t="shared" si="76"/>
        <v>#NAME?</v>
      </c>
      <c r="DJ61" s="77" t="e">
        <f t="shared" si="76"/>
        <v>#NAME?</v>
      </c>
      <c r="DK61" s="77" t="e">
        <f t="shared" si="76"/>
        <v>#NAME?</v>
      </c>
      <c r="DL61" s="77" t="e">
        <f t="shared" si="76"/>
        <v>#NAME?</v>
      </c>
      <c r="DM61" s="77" t="e">
        <f t="shared" si="76"/>
        <v>#NAME?</v>
      </c>
      <c r="DN61" s="77" t="e">
        <f t="shared" si="76"/>
        <v>#NAME?</v>
      </c>
      <c r="DO61" s="77" t="e">
        <f t="shared" si="76"/>
        <v>#NAME?</v>
      </c>
      <c r="DP61" s="77" t="e">
        <f t="shared" si="76"/>
        <v>#NAME?</v>
      </c>
      <c r="DQ61" s="77" t="e">
        <f t="shared" si="76"/>
        <v>#NAME?</v>
      </c>
      <c r="DR61" s="77" t="e">
        <f t="shared" si="76"/>
        <v>#NAME?</v>
      </c>
      <c r="DS61" s="77" t="e">
        <f t="shared" si="76"/>
        <v>#NAME?</v>
      </c>
      <c r="DT61" s="77" t="e">
        <f t="shared" si="76"/>
        <v>#NAME?</v>
      </c>
      <c r="DU61" s="77" t="e">
        <f t="shared" si="76"/>
        <v>#NAME?</v>
      </c>
      <c r="DV61" s="77" t="e">
        <f t="shared" si="76"/>
        <v>#NAME?</v>
      </c>
      <c r="DW61" s="77" t="e">
        <f t="shared" si="76"/>
        <v>#NAME?</v>
      </c>
      <c r="DX61" s="77" t="e">
        <f t="shared" si="76"/>
        <v>#NAME?</v>
      </c>
      <c r="DY61" s="77" t="e">
        <f t="shared" si="76"/>
        <v>#NAME?</v>
      </c>
      <c r="DZ61" s="77" t="e">
        <f t="shared" ref="DZ61:GK61" si="77">IF(DZ58&lt;=0,0,DZ58)</f>
        <v>#NAME?</v>
      </c>
      <c r="EA61" s="77" t="e">
        <f t="shared" si="77"/>
        <v>#NAME?</v>
      </c>
      <c r="EB61" s="77" t="e">
        <f t="shared" si="77"/>
        <v>#NAME?</v>
      </c>
      <c r="EC61" s="77" t="e">
        <f t="shared" si="77"/>
        <v>#NAME?</v>
      </c>
      <c r="ED61" s="77" t="e">
        <f t="shared" si="77"/>
        <v>#NAME?</v>
      </c>
      <c r="EE61" s="77" t="e">
        <f t="shared" si="77"/>
        <v>#NAME?</v>
      </c>
      <c r="EF61" s="77" t="e">
        <f t="shared" si="77"/>
        <v>#NAME?</v>
      </c>
      <c r="EG61" s="77" t="e">
        <f t="shared" si="77"/>
        <v>#NAME?</v>
      </c>
      <c r="EH61" s="77" t="e">
        <f t="shared" si="77"/>
        <v>#NAME?</v>
      </c>
      <c r="EI61" s="77" t="e">
        <f t="shared" si="77"/>
        <v>#NAME?</v>
      </c>
      <c r="EJ61" s="77" t="e">
        <f t="shared" si="77"/>
        <v>#NAME?</v>
      </c>
      <c r="EK61" s="77" t="e">
        <f t="shared" si="77"/>
        <v>#NAME?</v>
      </c>
      <c r="EL61" s="77" t="e">
        <f t="shared" si="77"/>
        <v>#NAME?</v>
      </c>
      <c r="EM61" s="77" t="e">
        <f t="shared" si="77"/>
        <v>#NAME?</v>
      </c>
      <c r="EN61" s="77" t="e">
        <f t="shared" si="77"/>
        <v>#NAME?</v>
      </c>
      <c r="EO61" s="77" t="e">
        <f t="shared" si="77"/>
        <v>#NAME?</v>
      </c>
      <c r="EP61" s="77" t="e">
        <f t="shared" si="77"/>
        <v>#NAME?</v>
      </c>
      <c r="EQ61" s="77" t="e">
        <f t="shared" si="77"/>
        <v>#NAME?</v>
      </c>
      <c r="ER61" s="77" t="e">
        <f t="shared" si="77"/>
        <v>#NAME?</v>
      </c>
      <c r="ES61" s="77" t="e">
        <f t="shared" si="77"/>
        <v>#NAME?</v>
      </c>
      <c r="ET61" s="77" t="e">
        <f t="shared" si="77"/>
        <v>#NAME?</v>
      </c>
      <c r="EU61" s="77" t="e">
        <f t="shared" si="77"/>
        <v>#NAME?</v>
      </c>
      <c r="EV61" s="77" t="e">
        <f t="shared" si="77"/>
        <v>#NAME?</v>
      </c>
      <c r="EW61" s="77" t="e">
        <f t="shared" si="77"/>
        <v>#NAME?</v>
      </c>
      <c r="EX61" s="77" t="e">
        <f t="shared" si="77"/>
        <v>#NAME?</v>
      </c>
      <c r="EY61" s="77" t="e">
        <f t="shared" si="77"/>
        <v>#NAME?</v>
      </c>
      <c r="EZ61" s="77" t="e">
        <f t="shared" si="77"/>
        <v>#NAME?</v>
      </c>
      <c r="FA61" s="77" t="e">
        <f t="shared" si="77"/>
        <v>#NAME?</v>
      </c>
      <c r="FB61" s="77" t="e">
        <f t="shared" si="77"/>
        <v>#NAME?</v>
      </c>
      <c r="FC61" s="77" t="e">
        <f t="shared" si="77"/>
        <v>#NAME?</v>
      </c>
      <c r="FD61" s="77" t="e">
        <f t="shared" si="77"/>
        <v>#NAME?</v>
      </c>
      <c r="FE61" s="77" t="e">
        <f t="shared" si="77"/>
        <v>#NAME?</v>
      </c>
      <c r="FF61" s="77" t="e">
        <f t="shared" si="77"/>
        <v>#NAME?</v>
      </c>
      <c r="FG61" s="77" t="e">
        <f t="shared" si="77"/>
        <v>#NAME?</v>
      </c>
      <c r="FH61" s="77" t="e">
        <f t="shared" si="77"/>
        <v>#NAME?</v>
      </c>
      <c r="FI61" s="77" t="e">
        <f t="shared" si="77"/>
        <v>#NAME?</v>
      </c>
      <c r="FJ61" s="77" t="e">
        <f t="shared" si="77"/>
        <v>#NAME?</v>
      </c>
      <c r="FK61" s="77" t="e">
        <f t="shared" si="77"/>
        <v>#NAME?</v>
      </c>
      <c r="FL61" s="77" t="e">
        <f t="shared" si="77"/>
        <v>#NAME?</v>
      </c>
      <c r="FM61" s="77" t="e">
        <f t="shared" si="77"/>
        <v>#NAME?</v>
      </c>
      <c r="FN61" s="77" t="e">
        <f t="shared" si="77"/>
        <v>#NAME?</v>
      </c>
      <c r="FO61" s="77" t="e">
        <f t="shared" si="77"/>
        <v>#NAME?</v>
      </c>
      <c r="FP61" s="77" t="e">
        <f t="shared" si="77"/>
        <v>#NAME?</v>
      </c>
      <c r="FQ61" s="77" t="e">
        <f t="shared" si="77"/>
        <v>#NAME?</v>
      </c>
      <c r="FR61" s="77" t="e">
        <f t="shared" si="77"/>
        <v>#NAME?</v>
      </c>
      <c r="FS61" s="77" t="e">
        <f t="shared" si="77"/>
        <v>#NAME?</v>
      </c>
      <c r="FT61" s="77" t="e">
        <f t="shared" si="77"/>
        <v>#NAME?</v>
      </c>
      <c r="FU61" s="77" t="e">
        <f t="shared" si="77"/>
        <v>#NAME?</v>
      </c>
      <c r="FV61" s="77" t="e">
        <f t="shared" si="77"/>
        <v>#NAME?</v>
      </c>
      <c r="FW61" s="77" t="e">
        <f t="shared" si="77"/>
        <v>#NAME?</v>
      </c>
      <c r="FX61" s="77" t="e">
        <f t="shared" si="77"/>
        <v>#NAME?</v>
      </c>
      <c r="FY61" s="77" t="e">
        <f t="shared" si="77"/>
        <v>#NAME?</v>
      </c>
      <c r="FZ61" s="77" t="e">
        <f t="shared" si="77"/>
        <v>#NAME?</v>
      </c>
      <c r="GA61" s="77" t="e">
        <f t="shared" si="77"/>
        <v>#NAME?</v>
      </c>
      <c r="GB61" s="77" t="e">
        <f t="shared" si="77"/>
        <v>#NAME?</v>
      </c>
      <c r="GC61" s="77" t="e">
        <f t="shared" si="77"/>
        <v>#NAME?</v>
      </c>
      <c r="GD61" s="77" t="e">
        <f t="shared" si="77"/>
        <v>#NAME?</v>
      </c>
      <c r="GE61" s="77" t="e">
        <f t="shared" si="77"/>
        <v>#NAME?</v>
      </c>
      <c r="GF61" s="77" t="e">
        <f t="shared" si="77"/>
        <v>#NAME?</v>
      </c>
      <c r="GG61" s="77" t="e">
        <f t="shared" si="77"/>
        <v>#NAME?</v>
      </c>
      <c r="GH61" s="77" t="e">
        <f t="shared" si="77"/>
        <v>#NAME?</v>
      </c>
      <c r="GI61" s="77" t="e">
        <f t="shared" si="77"/>
        <v>#NAME?</v>
      </c>
      <c r="GJ61" s="77" t="e">
        <f t="shared" si="77"/>
        <v>#NAME?</v>
      </c>
      <c r="GK61" s="77" t="e">
        <f t="shared" si="77"/>
        <v>#NAME?</v>
      </c>
      <c r="GL61" s="77" t="e">
        <f t="shared" ref="GL61:HI61" si="78">IF(GL58&lt;=0,0,GL58)</f>
        <v>#NAME?</v>
      </c>
      <c r="GM61" s="77" t="e">
        <f t="shared" si="78"/>
        <v>#NAME?</v>
      </c>
      <c r="GN61" s="77" t="e">
        <f t="shared" si="78"/>
        <v>#NAME?</v>
      </c>
      <c r="GO61" s="77" t="e">
        <f t="shared" si="78"/>
        <v>#NAME?</v>
      </c>
      <c r="GP61" s="77" t="e">
        <f t="shared" si="78"/>
        <v>#NAME?</v>
      </c>
      <c r="GQ61" s="77" t="e">
        <f t="shared" si="78"/>
        <v>#NAME?</v>
      </c>
      <c r="GR61" s="77" t="e">
        <f t="shared" si="78"/>
        <v>#NAME?</v>
      </c>
      <c r="GS61" s="77" t="e">
        <f t="shared" si="78"/>
        <v>#NAME?</v>
      </c>
      <c r="GT61" s="77" t="e">
        <f t="shared" si="78"/>
        <v>#NAME?</v>
      </c>
      <c r="GU61" s="77" t="e">
        <f t="shared" si="78"/>
        <v>#NAME?</v>
      </c>
      <c r="GV61" s="77" t="e">
        <f t="shared" si="78"/>
        <v>#NAME?</v>
      </c>
      <c r="GW61" s="77" t="e">
        <f t="shared" si="78"/>
        <v>#NAME?</v>
      </c>
      <c r="GX61" s="77" t="e">
        <f t="shared" si="78"/>
        <v>#NAME?</v>
      </c>
      <c r="GY61" s="77" t="e">
        <f t="shared" si="78"/>
        <v>#NAME?</v>
      </c>
      <c r="GZ61" s="77" t="e">
        <f t="shared" si="78"/>
        <v>#NAME?</v>
      </c>
      <c r="HA61" s="77" t="e">
        <f t="shared" si="78"/>
        <v>#NAME?</v>
      </c>
      <c r="HB61" s="77" t="e">
        <f t="shared" si="78"/>
        <v>#NAME?</v>
      </c>
      <c r="HC61" s="77" t="e">
        <f t="shared" si="78"/>
        <v>#NAME?</v>
      </c>
      <c r="HD61" s="77" t="e">
        <f t="shared" si="78"/>
        <v>#NAME?</v>
      </c>
      <c r="HE61" s="77" t="e">
        <f t="shared" si="78"/>
        <v>#NAME?</v>
      </c>
      <c r="HF61" s="77" t="e">
        <f t="shared" si="78"/>
        <v>#NAME?</v>
      </c>
      <c r="HG61" s="77" t="e">
        <f t="shared" si="78"/>
        <v>#NAME?</v>
      </c>
      <c r="HH61" s="77" t="e">
        <f t="shared" si="78"/>
        <v>#NAME?</v>
      </c>
      <c r="HI61" s="77" t="e">
        <f t="shared" si="78"/>
        <v>#NAME?</v>
      </c>
    </row>
    <row r="62" spans="1:217" x14ac:dyDescent="0.2">
      <c r="A62" s="29" t="s">
        <v>109</v>
      </c>
      <c r="B62" s="77">
        <f t="shared" ref="B62:BM62" si="79">_xlfn.SINGLE(IRPJ)*B61+IF(B61&gt;20,_xlfn.SINGLE(AdicionalIRPJ)*(B61-20))</f>
        <v>0</v>
      </c>
      <c r="C62" s="77">
        <f t="shared" si="79"/>
        <v>0</v>
      </c>
      <c r="D62" s="77">
        <f t="shared" si="79"/>
        <v>0</v>
      </c>
      <c r="E62" s="77">
        <f t="shared" si="79"/>
        <v>0</v>
      </c>
      <c r="F62" s="77">
        <f t="shared" si="79"/>
        <v>0</v>
      </c>
      <c r="G62" s="77">
        <f t="shared" si="79"/>
        <v>0</v>
      </c>
      <c r="H62" s="77" t="e">
        <f t="shared" si="79"/>
        <v>#REF!</v>
      </c>
      <c r="I62" s="77" t="e">
        <f t="shared" si="79"/>
        <v>#REF!</v>
      </c>
      <c r="J62" s="77" t="e">
        <f t="shared" si="79"/>
        <v>#REF!</v>
      </c>
      <c r="K62" s="77" t="e">
        <f t="shared" si="79"/>
        <v>#REF!</v>
      </c>
      <c r="L62" s="77" t="e">
        <f t="shared" si="79"/>
        <v>#REF!</v>
      </c>
      <c r="M62" s="77" t="e">
        <f t="shared" si="79"/>
        <v>#REF!</v>
      </c>
      <c r="N62" s="77" t="e">
        <f t="shared" si="79"/>
        <v>#REF!</v>
      </c>
      <c r="O62" s="77" t="e">
        <f t="shared" si="79"/>
        <v>#REF!</v>
      </c>
      <c r="P62" s="77" t="e">
        <f t="shared" si="79"/>
        <v>#REF!</v>
      </c>
      <c r="Q62" s="77" t="e">
        <f t="shared" si="79"/>
        <v>#REF!</v>
      </c>
      <c r="R62" s="77" t="e">
        <f t="shared" si="79"/>
        <v>#REF!</v>
      </c>
      <c r="S62" s="77" t="e">
        <f t="shared" si="79"/>
        <v>#REF!</v>
      </c>
      <c r="T62" s="77" t="e">
        <f t="shared" si="79"/>
        <v>#NAME?</v>
      </c>
      <c r="U62" s="77" t="e">
        <f t="shared" si="79"/>
        <v>#NAME?</v>
      </c>
      <c r="V62" s="77" t="e">
        <f t="shared" si="79"/>
        <v>#NAME?</v>
      </c>
      <c r="W62" s="77" t="e">
        <f t="shared" si="79"/>
        <v>#NAME?</v>
      </c>
      <c r="X62" s="77" t="e">
        <f t="shared" si="79"/>
        <v>#NAME?</v>
      </c>
      <c r="Y62" s="77" t="e">
        <f t="shared" si="79"/>
        <v>#NAME?</v>
      </c>
      <c r="Z62" s="77" t="e">
        <f t="shared" si="79"/>
        <v>#NAME?</v>
      </c>
      <c r="AA62" s="77" t="e">
        <f t="shared" si="79"/>
        <v>#NAME?</v>
      </c>
      <c r="AB62" s="77" t="e">
        <f t="shared" si="79"/>
        <v>#NAME?</v>
      </c>
      <c r="AC62" s="77" t="e">
        <f t="shared" si="79"/>
        <v>#NAME?</v>
      </c>
      <c r="AD62" s="77" t="e">
        <f t="shared" si="79"/>
        <v>#NAME?</v>
      </c>
      <c r="AE62" s="77" t="e">
        <f t="shared" si="79"/>
        <v>#NAME?</v>
      </c>
      <c r="AF62" s="77" t="e">
        <f t="shared" si="79"/>
        <v>#NAME?</v>
      </c>
      <c r="AG62" s="77" t="e">
        <f t="shared" si="79"/>
        <v>#NAME?</v>
      </c>
      <c r="AH62" s="77" t="e">
        <f t="shared" si="79"/>
        <v>#NAME?</v>
      </c>
      <c r="AI62" s="77" t="e">
        <f t="shared" si="79"/>
        <v>#NAME?</v>
      </c>
      <c r="AJ62" s="77" t="e">
        <f t="shared" si="79"/>
        <v>#NAME?</v>
      </c>
      <c r="AK62" s="77" t="e">
        <f t="shared" si="79"/>
        <v>#NAME?</v>
      </c>
      <c r="AL62" s="77" t="e">
        <f t="shared" si="79"/>
        <v>#NAME?</v>
      </c>
      <c r="AM62" s="77" t="e">
        <f t="shared" si="79"/>
        <v>#NAME?</v>
      </c>
      <c r="AN62" s="77" t="e">
        <f t="shared" si="79"/>
        <v>#NAME?</v>
      </c>
      <c r="AO62" s="77" t="e">
        <f t="shared" si="79"/>
        <v>#NAME?</v>
      </c>
      <c r="AP62" s="77" t="e">
        <f t="shared" si="79"/>
        <v>#NAME?</v>
      </c>
      <c r="AQ62" s="77" t="e">
        <f t="shared" si="79"/>
        <v>#NAME?</v>
      </c>
      <c r="AR62" s="77" t="e">
        <f t="shared" si="79"/>
        <v>#NAME?</v>
      </c>
      <c r="AS62" s="77" t="e">
        <f t="shared" si="79"/>
        <v>#NAME?</v>
      </c>
      <c r="AT62" s="77" t="e">
        <f t="shared" si="79"/>
        <v>#NAME?</v>
      </c>
      <c r="AU62" s="77" t="e">
        <f t="shared" si="79"/>
        <v>#NAME?</v>
      </c>
      <c r="AV62" s="77" t="e">
        <f t="shared" si="79"/>
        <v>#NAME?</v>
      </c>
      <c r="AW62" s="77" t="e">
        <f t="shared" si="79"/>
        <v>#NAME?</v>
      </c>
      <c r="AX62" s="77" t="e">
        <f t="shared" si="79"/>
        <v>#NAME?</v>
      </c>
      <c r="AY62" s="77" t="e">
        <f t="shared" si="79"/>
        <v>#NAME?</v>
      </c>
      <c r="AZ62" s="77" t="e">
        <f t="shared" si="79"/>
        <v>#NAME?</v>
      </c>
      <c r="BA62" s="77" t="e">
        <f t="shared" si="79"/>
        <v>#NAME?</v>
      </c>
      <c r="BB62" s="77" t="e">
        <f t="shared" si="79"/>
        <v>#NAME?</v>
      </c>
      <c r="BC62" s="77" t="e">
        <f t="shared" si="79"/>
        <v>#NAME?</v>
      </c>
      <c r="BD62" s="77" t="e">
        <f t="shared" si="79"/>
        <v>#NAME?</v>
      </c>
      <c r="BE62" s="77" t="e">
        <f t="shared" si="79"/>
        <v>#NAME?</v>
      </c>
      <c r="BF62" s="77" t="e">
        <f t="shared" si="79"/>
        <v>#NAME?</v>
      </c>
      <c r="BG62" s="77" t="e">
        <f t="shared" si="79"/>
        <v>#NAME?</v>
      </c>
      <c r="BH62" s="77" t="e">
        <f t="shared" si="79"/>
        <v>#NAME?</v>
      </c>
      <c r="BI62" s="77" t="e">
        <f t="shared" si="79"/>
        <v>#NAME?</v>
      </c>
      <c r="BJ62" s="77" t="e">
        <f t="shared" si="79"/>
        <v>#NAME?</v>
      </c>
      <c r="BK62" s="77" t="e">
        <f t="shared" si="79"/>
        <v>#NAME?</v>
      </c>
      <c r="BL62" s="77" t="e">
        <f t="shared" si="79"/>
        <v>#NAME?</v>
      </c>
      <c r="BM62" s="77" t="e">
        <f t="shared" si="79"/>
        <v>#NAME?</v>
      </c>
      <c r="BN62" s="77" t="e">
        <f t="shared" ref="BN62:DY62" si="80">_xlfn.SINGLE(IRPJ)*BN61+IF(BN61&gt;20,_xlfn.SINGLE(AdicionalIRPJ)*(BN61-20))</f>
        <v>#NAME?</v>
      </c>
      <c r="BO62" s="77" t="e">
        <f t="shared" si="80"/>
        <v>#NAME?</v>
      </c>
      <c r="BP62" s="77" t="e">
        <f t="shared" si="80"/>
        <v>#NAME?</v>
      </c>
      <c r="BQ62" s="77" t="e">
        <f t="shared" si="80"/>
        <v>#NAME?</v>
      </c>
      <c r="BR62" s="77" t="e">
        <f t="shared" si="80"/>
        <v>#NAME?</v>
      </c>
      <c r="BS62" s="77" t="e">
        <f t="shared" si="80"/>
        <v>#NAME?</v>
      </c>
      <c r="BT62" s="77" t="e">
        <f t="shared" si="80"/>
        <v>#NAME?</v>
      </c>
      <c r="BU62" s="77" t="e">
        <f t="shared" si="80"/>
        <v>#NAME?</v>
      </c>
      <c r="BV62" s="77" t="e">
        <f t="shared" si="80"/>
        <v>#NAME?</v>
      </c>
      <c r="BW62" s="77" t="e">
        <f t="shared" si="80"/>
        <v>#NAME?</v>
      </c>
      <c r="BX62" s="77" t="e">
        <f t="shared" si="80"/>
        <v>#NAME?</v>
      </c>
      <c r="BY62" s="77" t="e">
        <f t="shared" si="80"/>
        <v>#NAME?</v>
      </c>
      <c r="BZ62" s="77" t="e">
        <f t="shared" si="80"/>
        <v>#NAME?</v>
      </c>
      <c r="CA62" s="77" t="e">
        <f t="shared" si="80"/>
        <v>#NAME?</v>
      </c>
      <c r="CB62" s="77" t="e">
        <f t="shared" si="80"/>
        <v>#NAME?</v>
      </c>
      <c r="CC62" s="77" t="e">
        <f t="shared" si="80"/>
        <v>#NAME?</v>
      </c>
      <c r="CD62" s="77" t="e">
        <f t="shared" si="80"/>
        <v>#NAME?</v>
      </c>
      <c r="CE62" s="77" t="e">
        <f t="shared" si="80"/>
        <v>#NAME?</v>
      </c>
      <c r="CF62" s="77" t="e">
        <f t="shared" si="80"/>
        <v>#NAME?</v>
      </c>
      <c r="CG62" s="77" t="e">
        <f t="shared" si="80"/>
        <v>#NAME?</v>
      </c>
      <c r="CH62" s="77" t="e">
        <f t="shared" si="80"/>
        <v>#NAME?</v>
      </c>
      <c r="CI62" s="77" t="e">
        <f t="shared" si="80"/>
        <v>#NAME?</v>
      </c>
      <c r="CJ62" s="77" t="e">
        <f t="shared" si="80"/>
        <v>#NAME?</v>
      </c>
      <c r="CK62" s="77" t="e">
        <f t="shared" si="80"/>
        <v>#NAME?</v>
      </c>
      <c r="CL62" s="77" t="e">
        <f t="shared" si="80"/>
        <v>#NAME?</v>
      </c>
      <c r="CM62" s="77" t="e">
        <f t="shared" si="80"/>
        <v>#NAME?</v>
      </c>
      <c r="CN62" s="77" t="e">
        <f t="shared" si="80"/>
        <v>#NAME?</v>
      </c>
      <c r="CO62" s="77" t="e">
        <f t="shared" si="80"/>
        <v>#NAME?</v>
      </c>
      <c r="CP62" s="77" t="e">
        <f t="shared" si="80"/>
        <v>#NAME?</v>
      </c>
      <c r="CQ62" s="77" t="e">
        <f t="shared" si="80"/>
        <v>#NAME?</v>
      </c>
      <c r="CR62" s="77" t="e">
        <f t="shared" si="80"/>
        <v>#NAME?</v>
      </c>
      <c r="CS62" s="77" t="e">
        <f t="shared" si="80"/>
        <v>#NAME?</v>
      </c>
      <c r="CT62" s="77" t="e">
        <f t="shared" si="80"/>
        <v>#NAME?</v>
      </c>
      <c r="CU62" s="77" t="e">
        <f t="shared" si="80"/>
        <v>#NAME?</v>
      </c>
      <c r="CV62" s="77" t="e">
        <f t="shared" si="80"/>
        <v>#NAME?</v>
      </c>
      <c r="CW62" s="77" t="e">
        <f t="shared" si="80"/>
        <v>#NAME?</v>
      </c>
      <c r="CX62" s="77" t="e">
        <f t="shared" si="80"/>
        <v>#NAME?</v>
      </c>
      <c r="CY62" s="77" t="e">
        <f t="shared" si="80"/>
        <v>#NAME?</v>
      </c>
      <c r="CZ62" s="77" t="e">
        <f t="shared" si="80"/>
        <v>#NAME?</v>
      </c>
      <c r="DA62" s="77" t="e">
        <f t="shared" si="80"/>
        <v>#NAME?</v>
      </c>
      <c r="DB62" s="77" t="e">
        <f t="shared" si="80"/>
        <v>#NAME?</v>
      </c>
      <c r="DC62" s="77" t="e">
        <f t="shared" si="80"/>
        <v>#NAME?</v>
      </c>
      <c r="DD62" s="77" t="e">
        <f t="shared" si="80"/>
        <v>#NAME?</v>
      </c>
      <c r="DE62" s="77" t="e">
        <f t="shared" si="80"/>
        <v>#NAME?</v>
      </c>
      <c r="DF62" s="77" t="e">
        <f t="shared" si="80"/>
        <v>#NAME?</v>
      </c>
      <c r="DG62" s="77" t="e">
        <f t="shared" si="80"/>
        <v>#NAME?</v>
      </c>
      <c r="DH62" s="77" t="e">
        <f t="shared" si="80"/>
        <v>#NAME?</v>
      </c>
      <c r="DI62" s="77" t="e">
        <f t="shared" si="80"/>
        <v>#NAME?</v>
      </c>
      <c r="DJ62" s="77" t="e">
        <f t="shared" si="80"/>
        <v>#NAME?</v>
      </c>
      <c r="DK62" s="77" t="e">
        <f t="shared" si="80"/>
        <v>#NAME?</v>
      </c>
      <c r="DL62" s="77" t="e">
        <f t="shared" si="80"/>
        <v>#NAME?</v>
      </c>
      <c r="DM62" s="77" t="e">
        <f t="shared" si="80"/>
        <v>#NAME?</v>
      </c>
      <c r="DN62" s="77" t="e">
        <f t="shared" si="80"/>
        <v>#NAME?</v>
      </c>
      <c r="DO62" s="77" t="e">
        <f t="shared" si="80"/>
        <v>#NAME?</v>
      </c>
      <c r="DP62" s="77" t="e">
        <f t="shared" si="80"/>
        <v>#NAME?</v>
      </c>
      <c r="DQ62" s="77" t="e">
        <f t="shared" si="80"/>
        <v>#NAME?</v>
      </c>
      <c r="DR62" s="77" t="e">
        <f t="shared" si="80"/>
        <v>#NAME?</v>
      </c>
      <c r="DS62" s="77" t="e">
        <f t="shared" si="80"/>
        <v>#NAME?</v>
      </c>
      <c r="DT62" s="77" t="e">
        <f t="shared" si="80"/>
        <v>#NAME?</v>
      </c>
      <c r="DU62" s="77" t="e">
        <f t="shared" si="80"/>
        <v>#NAME?</v>
      </c>
      <c r="DV62" s="77" t="e">
        <f t="shared" si="80"/>
        <v>#NAME?</v>
      </c>
      <c r="DW62" s="77" t="e">
        <f t="shared" si="80"/>
        <v>#NAME?</v>
      </c>
      <c r="DX62" s="77" t="e">
        <f t="shared" si="80"/>
        <v>#NAME?</v>
      </c>
      <c r="DY62" s="77" t="e">
        <f t="shared" si="80"/>
        <v>#NAME?</v>
      </c>
      <c r="DZ62" s="77" t="e">
        <f t="shared" ref="DZ62:GK62" si="81">_xlfn.SINGLE(IRPJ)*DZ61+IF(DZ61&gt;20,_xlfn.SINGLE(AdicionalIRPJ)*(DZ61-20))</f>
        <v>#NAME?</v>
      </c>
      <c r="EA62" s="77" t="e">
        <f t="shared" si="81"/>
        <v>#NAME?</v>
      </c>
      <c r="EB62" s="77" t="e">
        <f t="shared" si="81"/>
        <v>#NAME?</v>
      </c>
      <c r="EC62" s="77" t="e">
        <f t="shared" si="81"/>
        <v>#NAME?</v>
      </c>
      <c r="ED62" s="77" t="e">
        <f t="shared" si="81"/>
        <v>#NAME?</v>
      </c>
      <c r="EE62" s="77" t="e">
        <f t="shared" si="81"/>
        <v>#NAME?</v>
      </c>
      <c r="EF62" s="77" t="e">
        <f t="shared" si="81"/>
        <v>#NAME?</v>
      </c>
      <c r="EG62" s="77" t="e">
        <f t="shared" si="81"/>
        <v>#NAME?</v>
      </c>
      <c r="EH62" s="77" t="e">
        <f t="shared" si="81"/>
        <v>#NAME?</v>
      </c>
      <c r="EI62" s="77" t="e">
        <f t="shared" si="81"/>
        <v>#NAME?</v>
      </c>
      <c r="EJ62" s="77" t="e">
        <f t="shared" si="81"/>
        <v>#NAME?</v>
      </c>
      <c r="EK62" s="77" t="e">
        <f t="shared" si="81"/>
        <v>#NAME?</v>
      </c>
      <c r="EL62" s="77" t="e">
        <f t="shared" si="81"/>
        <v>#NAME?</v>
      </c>
      <c r="EM62" s="77" t="e">
        <f t="shared" si="81"/>
        <v>#NAME?</v>
      </c>
      <c r="EN62" s="77" t="e">
        <f t="shared" si="81"/>
        <v>#NAME?</v>
      </c>
      <c r="EO62" s="77" t="e">
        <f t="shared" si="81"/>
        <v>#NAME?</v>
      </c>
      <c r="EP62" s="77" t="e">
        <f t="shared" si="81"/>
        <v>#NAME?</v>
      </c>
      <c r="EQ62" s="77" t="e">
        <f t="shared" si="81"/>
        <v>#NAME?</v>
      </c>
      <c r="ER62" s="77" t="e">
        <f t="shared" si="81"/>
        <v>#NAME?</v>
      </c>
      <c r="ES62" s="77" t="e">
        <f t="shared" si="81"/>
        <v>#NAME?</v>
      </c>
      <c r="ET62" s="77" t="e">
        <f t="shared" si="81"/>
        <v>#NAME?</v>
      </c>
      <c r="EU62" s="77" t="e">
        <f t="shared" si="81"/>
        <v>#NAME?</v>
      </c>
      <c r="EV62" s="77" t="e">
        <f t="shared" si="81"/>
        <v>#NAME?</v>
      </c>
      <c r="EW62" s="77" t="e">
        <f t="shared" si="81"/>
        <v>#NAME?</v>
      </c>
      <c r="EX62" s="77" t="e">
        <f t="shared" si="81"/>
        <v>#NAME?</v>
      </c>
      <c r="EY62" s="77" t="e">
        <f t="shared" si="81"/>
        <v>#NAME?</v>
      </c>
      <c r="EZ62" s="77" t="e">
        <f t="shared" si="81"/>
        <v>#NAME?</v>
      </c>
      <c r="FA62" s="77" t="e">
        <f t="shared" si="81"/>
        <v>#NAME?</v>
      </c>
      <c r="FB62" s="77" t="e">
        <f t="shared" si="81"/>
        <v>#NAME?</v>
      </c>
      <c r="FC62" s="77" t="e">
        <f t="shared" si="81"/>
        <v>#NAME?</v>
      </c>
      <c r="FD62" s="77" t="e">
        <f t="shared" si="81"/>
        <v>#NAME?</v>
      </c>
      <c r="FE62" s="77" t="e">
        <f t="shared" si="81"/>
        <v>#NAME?</v>
      </c>
      <c r="FF62" s="77" t="e">
        <f t="shared" si="81"/>
        <v>#NAME?</v>
      </c>
      <c r="FG62" s="77" t="e">
        <f t="shared" si="81"/>
        <v>#NAME?</v>
      </c>
      <c r="FH62" s="77" t="e">
        <f t="shared" si="81"/>
        <v>#NAME?</v>
      </c>
      <c r="FI62" s="77" t="e">
        <f t="shared" si="81"/>
        <v>#NAME?</v>
      </c>
      <c r="FJ62" s="77" t="e">
        <f t="shared" si="81"/>
        <v>#NAME?</v>
      </c>
      <c r="FK62" s="77" t="e">
        <f t="shared" si="81"/>
        <v>#NAME?</v>
      </c>
      <c r="FL62" s="77" t="e">
        <f t="shared" si="81"/>
        <v>#NAME?</v>
      </c>
      <c r="FM62" s="77" t="e">
        <f t="shared" si="81"/>
        <v>#NAME?</v>
      </c>
      <c r="FN62" s="77" t="e">
        <f t="shared" si="81"/>
        <v>#NAME?</v>
      </c>
      <c r="FO62" s="77" t="e">
        <f t="shared" si="81"/>
        <v>#NAME?</v>
      </c>
      <c r="FP62" s="77" t="e">
        <f t="shared" si="81"/>
        <v>#NAME?</v>
      </c>
      <c r="FQ62" s="77" t="e">
        <f t="shared" si="81"/>
        <v>#NAME?</v>
      </c>
      <c r="FR62" s="77" t="e">
        <f t="shared" si="81"/>
        <v>#NAME?</v>
      </c>
      <c r="FS62" s="77" t="e">
        <f t="shared" si="81"/>
        <v>#NAME?</v>
      </c>
      <c r="FT62" s="77" t="e">
        <f t="shared" si="81"/>
        <v>#NAME?</v>
      </c>
      <c r="FU62" s="77" t="e">
        <f t="shared" si="81"/>
        <v>#NAME?</v>
      </c>
      <c r="FV62" s="77" t="e">
        <f t="shared" si="81"/>
        <v>#NAME?</v>
      </c>
      <c r="FW62" s="77" t="e">
        <f t="shared" si="81"/>
        <v>#NAME?</v>
      </c>
      <c r="FX62" s="77" t="e">
        <f t="shared" si="81"/>
        <v>#NAME?</v>
      </c>
      <c r="FY62" s="77" t="e">
        <f t="shared" si="81"/>
        <v>#NAME?</v>
      </c>
      <c r="FZ62" s="77" t="e">
        <f t="shared" si="81"/>
        <v>#NAME?</v>
      </c>
      <c r="GA62" s="77" t="e">
        <f t="shared" si="81"/>
        <v>#NAME?</v>
      </c>
      <c r="GB62" s="77" t="e">
        <f t="shared" si="81"/>
        <v>#NAME?</v>
      </c>
      <c r="GC62" s="77" t="e">
        <f t="shared" si="81"/>
        <v>#NAME?</v>
      </c>
      <c r="GD62" s="77" t="e">
        <f t="shared" si="81"/>
        <v>#NAME?</v>
      </c>
      <c r="GE62" s="77" t="e">
        <f t="shared" si="81"/>
        <v>#NAME?</v>
      </c>
      <c r="GF62" s="77" t="e">
        <f t="shared" si="81"/>
        <v>#NAME?</v>
      </c>
      <c r="GG62" s="77" t="e">
        <f t="shared" si="81"/>
        <v>#NAME?</v>
      </c>
      <c r="GH62" s="77" t="e">
        <f t="shared" si="81"/>
        <v>#NAME?</v>
      </c>
      <c r="GI62" s="77" t="e">
        <f t="shared" si="81"/>
        <v>#NAME?</v>
      </c>
      <c r="GJ62" s="77" t="e">
        <f t="shared" si="81"/>
        <v>#NAME?</v>
      </c>
      <c r="GK62" s="77" t="e">
        <f t="shared" si="81"/>
        <v>#NAME?</v>
      </c>
      <c r="GL62" s="77" t="e">
        <f t="shared" ref="GL62:HI62" si="82">_xlfn.SINGLE(IRPJ)*GL61+IF(GL61&gt;20,_xlfn.SINGLE(AdicionalIRPJ)*(GL61-20))</f>
        <v>#NAME?</v>
      </c>
      <c r="GM62" s="77" t="e">
        <f t="shared" si="82"/>
        <v>#NAME?</v>
      </c>
      <c r="GN62" s="77" t="e">
        <f t="shared" si="82"/>
        <v>#NAME?</v>
      </c>
      <c r="GO62" s="77" t="e">
        <f t="shared" si="82"/>
        <v>#NAME?</v>
      </c>
      <c r="GP62" s="77" t="e">
        <f t="shared" si="82"/>
        <v>#NAME?</v>
      </c>
      <c r="GQ62" s="77" t="e">
        <f t="shared" si="82"/>
        <v>#NAME?</v>
      </c>
      <c r="GR62" s="77" t="e">
        <f t="shared" si="82"/>
        <v>#NAME?</v>
      </c>
      <c r="GS62" s="77" t="e">
        <f t="shared" si="82"/>
        <v>#NAME?</v>
      </c>
      <c r="GT62" s="77" t="e">
        <f t="shared" si="82"/>
        <v>#NAME?</v>
      </c>
      <c r="GU62" s="77" t="e">
        <f t="shared" si="82"/>
        <v>#NAME?</v>
      </c>
      <c r="GV62" s="77" t="e">
        <f t="shared" si="82"/>
        <v>#NAME?</v>
      </c>
      <c r="GW62" s="77" t="e">
        <f t="shared" si="82"/>
        <v>#NAME?</v>
      </c>
      <c r="GX62" s="77" t="e">
        <f t="shared" si="82"/>
        <v>#NAME?</v>
      </c>
      <c r="GY62" s="77" t="e">
        <f t="shared" si="82"/>
        <v>#NAME?</v>
      </c>
      <c r="GZ62" s="77" t="e">
        <f t="shared" si="82"/>
        <v>#NAME?</v>
      </c>
      <c r="HA62" s="77" t="e">
        <f t="shared" si="82"/>
        <v>#NAME?</v>
      </c>
      <c r="HB62" s="77" t="e">
        <f t="shared" si="82"/>
        <v>#NAME?</v>
      </c>
      <c r="HC62" s="77" t="e">
        <f t="shared" si="82"/>
        <v>#NAME?</v>
      </c>
      <c r="HD62" s="77" t="e">
        <f t="shared" si="82"/>
        <v>#NAME?</v>
      </c>
      <c r="HE62" s="77" t="e">
        <f t="shared" si="82"/>
        <v>#NAME?</v>
      </c>
      <c r="HF62" s="77" t="e">
        <f t="shared" si="82"/>
        <v>#NAME?</v>
      </c>
      <c r="HG62" s="77" t="e">
        <f t="shared" si="82"/>
        <v>#NAME?</v>
      </c>
      <c r="HH62" s="77" t="e">
        <f t="shared" si="82"/>
        <v>#NAME?</v>
      </c>
      <c r="HI62" s="77" t="e">
        <f t="shared" si="82"/>
        <v>#NAME?</v>
      </c>
    </row>
    <row r="63" spans="1:217" x14ac:dyDescent="0.2">
      <c r="A63" s="29" t="s">
        <v>110</v>
      </c>
      <c r="B63" s="77">
        <f t="shared" ref="B63:BM63" si="83">_xlfn.SINGLE(CSLL)*B61</f>
        <v>0</v>
      </c>
      <c r="C63" s="77">
        <f t="shared" si="83"/>
        <v>0</v>
      </c>
      <c r="D63" s="77">
        <f t="shared" si="83"/>
        <v>0</v>
      </c>
      <c r="E63" s="77">
        <f t="shared" si="83"/>
        <v>0</v>
      </c>
      <c r="F63" s="77">
        <f t="shared" si="83"/>
        <v>0</v>
      </c>
      <c r="G63" s="77">
        <f t="shared" si="83"/>
        <v>0</v>
      </c>
      <c r="H63" s="77" t="e">
        <f t="shared" si="83"/>
        <v>#REF!</v>
      </c>
      <c r="I63" s="77" t="e">
        <f t="shared" si="83"/>
        <v>#REF!</v>
      </c>
      <c r="J63" s="77" t="e">
        <f t="shared" si="83"/>
        <v>#REF!</v>
      </c>
      <c r="K63" s="77" t="e">
        <f t="shared" si="83"/>
        <v>#REF!</v>
      </c>
      <c r="L63" s="77" t="e">
        <f t="shared" si="83"/>
        <v>#REF!</v>
      </c>
      <c r="M63" s="77" t="e">
        <f t="shared" si="83"/>
        <v>#REF!</v>
      </c>
      <c r="N63" s="77" t="e">
        <f t="shared" si="83"/>
        <v>#REF!</v>
      </c>
      <c r="O63" s="77" t="e">
        <f t="shared" si="83"/>
        <v>#REF!</v>
      </c>
      <c r="P63" s="77" t="e">
        <f t="shared" si="83"/>
        <v>#REF!</v>
      </c>
      <c r="Q63" s="77" t="e">
        <f t="shared" si="83"/>
        <v>#REF!</v>
      </c>
      <c r="R63" s="77" t="e">
        <f t="shared" si="83"/>
        <v>#REF!</v>
      </c>
      <c r="S63" s="77" t="e">
        <f t="shared" si="83"/>
        <v>#REF!</v>
      </c>
      <c r="T63" s="77" t="e">
        <f t="shared" si="83"/>
        <v>#NAME?</v>
      </c>
      <c r="U63" s="77" t="e">
        <f t="shared" si="83"/>
        <v>#NAME?</v>
      </c>
      <c r="V63" s="77" t="e">
        <f t="shared" si="83"/>
        <v>#NAME?</v>
      </c>
      <c r="W63" s="77" t="e">
        <f t="shared" si="83"/>
        <v>#NAME?</v>
      </c>
      <c r="X63" s="77" t="e">
        <f t="shared" si="83"/>
        <v>#NAME?</v>
      </c>
      <c r="Y63" s="77" t="e">
        <f t="shared" si="83"/>
        <v>#NAME?</v>
      </c>
      <c r="Z63" s="77" t="e">
        <f t="shared" si="83"/>
        <v>#NAME?</v>
      </c>
      <c r="AA63" s="77" t="e">
        <f t="shared" si="83"/>
        <v>#NAME?</v>
      </c>
      <c r="AB63" s="77" t="e">
        <f t="shared" si="83"/>
        <v>#NAME?</v>
      </c>
      <c r="AC63" s="77" t="e">
        <f t="shared" si="83"/>
        <v>#NAME?</v>
      </c>
      <c r="AD63" s="77" t="e">
        <f t="shared" si="83"/>
        <v>#NAME?</v>
      </c>
      <c r="AE63" s="77" t="e">
        <f t="shared" si="83"/>
        <v>#NAME?</v>
      </c>
      <c r="AF63" s="77" t="e">
        <f t="shared" si="83"/>
        <v>#NAME?</v>
      </c>
      <c r="AG63" s="77" t="e">
        <f t="shared" si="83"/>
        <v>#NAME?</v>
      </c>
      <c r="AH63" s="77" t="e">
        <f t="shared" si="83"/>
        <v>#NAME?</v>
      </c>
      <c r="AI63" s="77" t="e">
        <f t="shared" si="83"/>
        <v>#NAME?</v>
      </c>
      <c r="AJ63" s="77" t="e">
        <f t="shared" si="83"/>
        <v>#NAME?</v>
      </c>
      <c r="AK63" s="77" t="e">
        <f t="shared" si="83"/>
        <v>#NAME?</v>
      </c>
      <c r="AL63" s="77" t="e">
        <f t="shared" si="83"/>
        <v>#NAME?</v>
      </c>
      <c r="AM63" s="77" t="e">
        <f t="shared" si="83"/>
        <v>#NAME?</v>
      </c>
      <c r="AN63" s="77" t="e">
        <f t="shared" si="83"/>
        <v>#NAME?</v>
      </c>
      <c r="AO63" s="77" t="e">
        <f t="shared" si="83"/>
        <v>#NAME?</v>
      </c>
      <c r="AP63" s="77" t="e">
        <f t="shared" si="83"/>
        <v>#NAME?</v>
      </c>
      <c r="AQ63" s="77" t="e">
        <f t="shared" si="83"/>
        <v>#NAME?</v>
      </c>
      <c r="AR63" s="77" t="e">
        <f t="shared" si="83"/>
        <v>#NAME?</v>
      </c>
      <c r="AS63" s="77" t="e">
        <f t="shared" si="83"/>
        <v>#NAME?</v>
      </c>
      <c r="AT63" s="77" t="e">
        <f t="shared" si="83"/>
        <v>#NAME?</v>
      </c>
      <c r="AU63" s="77" t="e">
        <f t="shared" si="83"/>
        <v>#NAME?</v>
      </c>
      <c r="AV63" s="77" t="e">
        <f t="shared" si="83"/>
        <v>#NAME?</v>
      </c>
      <c r="AW63" s="77" t="e">
        <f t="shared" si="83"/>
        <v>#NAME?</v>
      </c>
      <c r="AX63" s="77" t="e">
        <f t="shared" si="83"/>
        <v>#NAME?</v>
      </c>
      <c r="AY63" s="77" t="e">
        <f t="shared" si="83"/>
        <v>#NAME?</v>
      </c>
      <c r="AZ63" s="77" t="e">
        <f t="shared" si="83"/>
        <v>#NAME?</v>
      </c>
      <c r="BA63" s="77" t="e">
        <f t="shared" si="83"/>
        <v>#NAME?</v>
      </c>
      <c r="BB63" s="77" t="e">
        <f t="shared" si="83"/>
        <v>#NAME?</v>
      </c>
      <c r="BC63" s="77" t="e">
        <f t="shared" si="83"/>
        <v>#NAME?</v>
      </c>
      <c r="BD63" s="77" t="e">
        <f t="shared" si="83"/>
        <v>#NAME?</v>
      </c>
      <c r="BE63" s="77" t="e">
        <f t="shared" si="83"/>
        <v>#NAME?</v>
      </c>
      <c r="BF63" s="77" t="e">
        <f t="shared" si="83"/>
        <v>#NAME?</v>
      </c>
      <c r="BG63" s="77" t="e">
        <f t="shared" si="83"/>
        <v>#NAME?</v>
      </c>
      <c r="BH63" s="77" t="e">
        <f t="shared" si="83"/>
        <v>#NAME?</v>
      </c>
      <c r="BI63" s="77" t="e">
        <f t="shared" si="83"/>
        <v>#NAME?</v>
      </c>
      <c r="BJ63" s="77" t="e">
        <f t="shared" si="83"/>
        <v>#NAME?</v>
      </c>
      <c r="BK63" s="77" t="e">
        <f t="shared" si="83"/>
        <v>#NAME?</v>
      </c>
      <c r="BL63" s="77" t="e">
        <f t="shared" si="83"/>
        <v>#NAME?</v>
      </c>
      <c r="BM63" s="77" t="e">
        <f t="shared" si="83"/>
        <v>#NAME?</v>
      </c>
      <c r="BN63" s="77" t="e">
        <f t="shared" ref="BN63:DY63" si="84">_xlfn.SINGLE(CSLL)*BN61</f>
        <v>#NAME?</v>
      </c>
      <c r="BO63" s="77" t="e">
        <f t="shared" si="84"/>
        <v>#NAME?</v>
      </c>
      <c r="BP63" s="77" t="e">
        <f t="shared" si="84"/>
        <v>#NAME?</v>
      </c>
      <c r="BQ63" s="77" t="e">
        <f t="shared" si="84"/>
        <v>#NAME?</v>
      </c>
      <c r="BR63" s="77" t="e">
        <f t="shared" si="84"/>
        <v>#NAME?</v>
      </c>
      <c r="BS63" s="77" t="e">
        <f t="shared" si="84"/>
        <v>#NAME?</v>
      </c>
      <c r="BT63" s="77" t="e">
        <f t="shared" si="84"/>
        <v>#NAME?</v>
      </c>
      <c r="BU63" s="77" t="e">
        <f t="shared" si="84"/>
        <v>#NAME?</v>
      </c>
      <c r="BV63" s="77" t="e">
        <f t="shared" si="84"/>
        <v>#NAME?</v>
      </c>
      <c r="BW63" s="77" t="e">
        <f t="shared" si="84"/>
        <v>#NAME?</v>
      </c>
      <c r="BX63" s="77" t="e">
        <f t="shared" si="84"/>
        <v>#NAME?</v>
      </c>
      <c r="BY63" s="77" t="e">
        <f t="shared" si="84"/>
        <v>#NAME?</v>
      </c>
      <c r="BZ63" s="77" t="e">
        <f t="shared" si="84"/>
        <v>#NAME?</v>
      </c>
      <c r="CA63" s="77" t="e">
        <f t="shared" si="84"/>
        <v>#NAME?</v>
      </c>
      <c r="CB63" s="77" t="e">
        <f t="shared" si="84"/>
        <v>#NAME?</v>
      </c>
      <c r="CC63" s="77" t="e">
        <f t="shared" si="84"/>
        <v>#NAME?</v>
      </c>
      <c r="CD63" s="77" t="e">
        <f t="shared" si="84"/>
        <v>#NAME?</v>
      </c>
      <c r="CE63" s="77" t="e">
        <f t="shared" si="84"/>
        <v>#NAME?</v>
      </c>
      <c r="CF63" s="77" t="e">
        <f t="shared" si="84"/>
        <v>#NAME?</v>
      </c>
      <c r="CG63" s="77" t="e">
        <f t="shared" si="84"/>
        <v>#NAME?</v>
      </c>
      <c r="CH63" s="77" t="e">
        <f t="shared" si="84"/>
        <v>#NAME?</v>
      </c>
      <c r="CI63" s="77" t="e">
        <f t="shared" si="84"/>
        <v>#NAME?</v>
      </c>
      <c r="CJ63" s="77" t="e">
        <f t="shared" si="84"/>
        <v>#NAME?</v>
      </c>
      <c r="CK63" s="77" t="e">
        <f t="shared" si="84"/>
        <v>#NAME?</v>
      </c>
      <c r="CL63" s="77" t="e">
        <f t="shared" si="84"/>
        <v>#NAME?</v>
      </c>
      <c r="CM63" s="77" t="e">
        <f t="shared" si="84"/>
        <v>#NAME?</v>
      </c>
      <c r="CN63" s="77" t="e">
        <f t="shared" si="84"/>
        <v>#NAME?</v>
      </c>
      <c r="CO63" s="77" t="e">
        <f t="shared" si="84"/>
        <v>#NAME?</v>
      </c>
      <c r="CP63" s="77" t="e">
        <f t="shared" si="84"/>
        <v>#NAME?</v>
      </c>
      <c r="CQ63" s="77" t="e">
        <f t="shared" si="84"/>
        <v>#NAME?</v>
      </c>
      <c r="CR63" s="77" t="e">
        <f t="shared" si="84"/>
        <v>#NAME?</v>
      </c>
      <c r="CS63" s="77" t="e">
        <f t="shared" si="84"/>
        <v>#NAME?</v>
      </c>
      <c r="CT63" s="77" t="e">
        <f t="shared" si="84"/>
        <v>#NAME?</v>
      </c>
      <c r="CU63" s="77" t="e">
        <f t="shared" si="84"/>
        <v>#NAME?</v>
      </c>
      <c r="CV63" s="77" t="e">
        <f t="shared" si="84"/>
        <v>#NAME?</v>
      </c>
      <c r="CW63" s="77" t="e">
        <f t="shared" si="84"/>
        <v>#NAME?</v>
      </c>
      <c r="CX63" s="77" t="e">
        <f t="shared" si="84"/>
        <v>#NAME?</v>
      </c>
      <c r="CY63" s="77" t="e">
        <f t="shared" si="84"/>
        <v>#NAME?</v>
      </c>
      <c r="CZ63" s="77" t="e">
        <f t="shared" si="84"/>
        <v>#NAME?</v>
      </c>
      <c r="DA63" s="77" t="e">
        <f t="shared" si="84"/>
        <v>#NAME?</v>
      </c>
      <c r="DB63" s="77" t="e">
        <f t="shared" si="84"/>
        <v>#NAME?</v>
      </c>
      <c r="DC63" s="77" t="e">
        <f t="shared" si="84"/>
        <v>#NAME?</v>
      </c>
      <c r="DD63" s="77" t="e">
        <f t="shared" si="84"/>
        <v>#NAME?</v>
      </c>
      <c r="DE63" s="77" t="e">
        <f t="shared" si="84"/>
        <v>#NAME?</v>
      </c>
      <c r="DF63" s="77" t="e">
        <f t="shared" si="84"/>
        <v>#NAME?</v>
      </c>
      <c r="DG63" s="77" t="e">
        <f t="shared" si="84"/>
        <v>#NAME?</v>
      </c>
      <c r="DH63" s="77" t="e">
        <f t="shared" si="84"/>
        <v>#NAME?</v>
      </c>
      <c r="DI63" s="77" t="e">
        <f t="shared" si="84"/>
        <v>#NAME?</v>
      </c>
      <c r="DJ63" s="77" t="e">
        <f t="shared" si="84"/>
        <v>#NAME?</v>
      </c>
      <c r="DK63" s="77" t="e">
        <f t="shared" si="84"/>
        <v>#NAME?</v>
      </c>
      <c r="DL63" s="77" t="e">
        <f t="shared" si="84"/>
        <v>#NAME?</v>
      </c>
      <c r="DM63" s="77" t="e">
        <f t="shared" si="84"/>
        <v>#NAME?</v>
      </c>
      <c r="DN63" s="77" t="e">
        <f t="shared" si="84"/>
        <v>#NAME?</v>
      </c>
      <c r="DO63" s="77" t="e">
        <f t="shared" si="84"/>
        <v>#NAME?</v>
      </c>
      <c r="DP63" s="77" t="e">
        <f t="shared" si="84"/>
        <v>#NAME?</v>
      </c>
      <c r="DQ63" s="77" t="e">
        <f t="shared" si="84"/>
        <v>#NAME?</v>
      </c>
      <c r="DR63" s="77" t="e">
        <f t="shared" si="84"/>
        <v>#NAME?</v>
      </c>
      <c r="DS63" s="77" t="e">
        <f t="shared" si="84"/>
        <v>#NAME?</v>
      </c>
      <c r="DT63" s="77" t="e">
        <f t="shared" si="84"/>
        <v>#NAME?</v>
      </c>
      <c r="DU63" s="77" t="e">
        <f t="shared" si="84"/>
        <v>#NAME?</v>
      </c>
      <c r="DV63" s="77" t="e">
        <f t="shared" si="84"/>
        <v>#NAME?</v>
      </c>
      <c r="DW63" s="77" t="e">
        <f t="shared" si="84"/>
        <v>#NAME?</v>
      </c>
      <c r="DX63" s="77" t="e">
        <f t="shared" si="84"/>
        <v>#NAME?</v>
      </c>
      <c r="DY63" s="77" t="e">
        <f t="shared" si="84"/>
        <v>#NAME?</v>
      </c>
      <c r="DZ63" s="77" t="e">
        <f t="shared" ref="DZ63:GK63" si="85">_xlfn.SINGLE(CSLL)*DZ61</f>
        <v>#NAME?</v>
      </c>
      <c r="EA63" s="77" t="e">
        <f t="shared" si="85"/>
        <v>#NAME?</v>
      </c>
      <c r="EB63" s="77" t="e">
        <f t="shared" si="85"/>
        <v>#NAME?</v>
      </c>
      <c r="EC63" s="77" t="e">
        <f t="shared" si="85"/>
        <v>#NAME?</v>
      </c>
      <c r="ED63" s="77" t="e">
        <f t="shared" si="85"/>
        <v>#NAME?</v>
      </c>
      <c r="EE63" s="77" t="e">
        <f t="shared" si="85"/>
        <v>#NAME?</v>
      </c>
      <c r="EF63" s="77" t="e">
        <f t="shared" si="85"/>
        <v>#NAME?</v>
      </c>
      <c r="EG63" s="77" t="e">
        <f t="shared" si="85"/>
        <v>#NAME?</v>
      </c>
      <c r="EH63" s="77" t="e">
        <f t="shared" si="85"/>
        <v>#NAME?</v>
      </c>
      <c r="EI63" s="77" t="e">
        <f t="shared" si="85"/>
        <v>#NAME?</v>
      </c>
      <c r="EJ63" s="77" t="e">
        <f t="shared" si="85"/>
        <v>#NAME?</v>
      </c>
      <c r="EK63" s="77" t="e">
        <f t="shared" si="85"/>
        <v>#NAME?</v>
      </c>
      <c r="EL63" s="77" t="e">
        <f t="shared" si="85"/>
        <v>#NAME?</v>
      </c>
      <c r="EM63" s="77" t="e">
        <f t="shared" si="85"/>
        <v>#NAME?</v>
      </c>
      <c r="EN63" s="77" t="e">
        <f t="shared" si="85"/>
        <v>#NAME?</v>
      </c>
      <c r="EO63" s="77" t="e">
        <f t="shared" si="85"/>
        <v>#NAME?</v>
      </c>
      <c r="EP63" s="77" t="e">
        <f t="shared" si="85"/>
        <v>#NAME?</v>
      </c>
      <c r="EQ63" s="77" t="e">
        <f t="shared" si="85"/>
        <v>#NAME?</v>
      </c>
      <c r="ER63" s="77" t="e">
        <f t="shared" si="85"/>
        <v>#NAME?</v>
      </c>
      <c r="ES63" s="77" t="e">
        <f t="shared" si="85"/>
        <v>#NAME?</v>
      </c>
      <c r="ET63" s="77" t="e">
        <f t="shared" si="85"/>
        <v>#NAME?</v>
      </c>
      <c r="EU63" s="77" t="e">
        <f t="shared" si="85"/>
        <v>#NAME?</v>
      </c>
      <c r="EV63" s="77" t="e">
        <f t="shared" si="85"/>
        <v>#NAME?</v>
      </c>
      <c r="EW63" s="77" t="e">
        <f t="shared" si="85"/>
        <v>#NAME?</v>
      </c>
      <c r="EX63" s="77" t="e">
        <f t="shared" si="85"/>
        <v>#NAME?</v>
      </c>
      <c r="EY63" s="77" t="e">
        <f t="shared" si="85"/>
        <v>#NAME?</v>
      </c>
      <c r="EZ63" s="77" t="e">
        <f t="shared" si="85"/>
        <v>#NAME?</v>
      </c>
      <c r="FA63" s="77" t="e">
        <f t="shared" si="85"/>
        <v>#NAME?</v>
      </c>
      <c r="FB63" s="77" t="e">
        <f t="shared" si="85"/>
        <v>#NAME?</v>
      </c>
      <c r="FC63" s="77" t="e">
        <f t="shared" si="85"/>
        <v>#NAME?</v>
      </c>
      <c r="FD63" s="77" t="e">
        <f t="shared" si="85"/>
        <v>#NAME?</v>
      </c>
      <c r="FE63" s="77" t="e">
        <f t="shared" si="85"/>
        <v>#NAME?</v>
      </c>
      <c r="FF63" s="77" t="e">
        <f t="shared" si="85"/>
        <v>#NAME?</v>
      </c>
      <c r="FG63" s="77" t="e">
        <f t="shared" si="85"/>
        <v>#NAME?</v>
      </c>
      <c r="FH63" s="77" t="e">
        <f t="shared" si="85"/>
        <v>#NAME?</v>
      </c>
      <c r="FI63" s="77" t="e">
        <f t="shared" si="85"/>
        <v>#NAME?</v>
      </c>
      <c r="FJ63" s="77" t="e">
        <f t="shared" si="85"/>
        <v>#NAME?</v>
      </c>
      <c r="FK63" s="77" t="e">
        <f t="shared" si="85"/>
        <v>#NAME?</v>
      </c>
      <c r="FL63" s="77" t="e">
        <f t="shared" si="85"/>
        <v>#NAME?</v>
      </c>
      <c r="FM63" s="77" t="e">
        <f t="shared" si="85"/>
        <v>#NAME?</v>
      </c>
      <c r="FN63" s="77" t="e">
        <f t="shared" si="85"/>
        <v>#NAME?</v>
      </c>
      <c r="FO63" s="77" t="e">
        <f t="shared" si="85"/>
        <v>#NAME?</v>
      </c>
      <c r="FP63" s="77" t="e">
        <f t="shared" si="85"/>
        <v>#NAME?</v>
      </c>
      <c r="FQ63" s="77" t="e">
        <f t="shared" si="85"/>
        <v>#NAME?</v>
      </c>
      <c r="FR63" s="77" t="e">
        <f t="shared" si="85"/>
        <v>#NAME?</v>
      </c>
      <c r="FS63" s="77" t="e">
        <f t="shared" si="85"/>
        <v>#NAME?</v>
      </c>
      <c r="FT63" s="77" t="e">
        <f t="shared" si="85"/>
        <v>#NAME?</v>
      </c>
      <c r="FU63" s="77" t="e">
        <f t="shared" si="85"/>
        <v>#NAME?</v>
      </c>
      <c r="FV63" s="77" t="e">
        <f t="shared" si="85"/>
        <v>#NAME?</v>
      </c>
      <c r="FW63" s="77" t="e">
        <f t="shared" si="85"/>
        <v>#NAME?</v>
      </c>
      <c r="FX63" s="77" t="e">
        <f t="shared" si="85"/>
        <v>#NAME?</v>
      </c>
      <c r="FY63" s="77" t="e">
        <f t="shared" si="85"/>
        <v>#NAME?</v>
      </c>
      <c r="FZ63" s="77" t="e">
        <f t="shared" si="85"/>
        <v>#NAME?</v>
      </c>
      <c r="GA63" s="77" t="e">
        <f t="shared" si="85"/>
        <v>#NAME?</v>
      </c>
      <c r="GB63" s="77" t="e">
        <f t="shared" si="85"/>
        <v>#NAME?</v>
      </c>
      <c r="GC63" s="77" t="e">
        <f t="shared" si="85"/>
        <v>#NAME?</v>
      </c>
      <c r="GD63" s="77" t="e">
        <f t="shared" si="85"/>
        <v>#NAME?</v>
      </c>
      <c r="GE63" s="77" t="e">
        <f t="shared" si="85"/>
        <v>#NAME?</v>
      </c>
      <c r="GF63" s="77" t="e">
        <f t="shared" si="85"/>
        <v>#NAME?</v>
      </c>
      <c r="GG63" s="77" t="e">
        <f t="shared" si="85"/>
        <v>#NAME?</v>
      </c>
      <c r="GH63" s="77" t="e">
        <f t="shared" si="85"/>
        <v>#NAME?</v>
      </c>
      <c r="GI63" s="77" t="e">
        <f t="shared" si="85"/>
        <v>#NAME?</v>
      </c>
      <c r="GJ63" s="77" t="e">
        <f t="shared" si="85"/>
        <v>#NAME?</v>
      </c>
      <c r="GK63" s="77" t="e">
        <f t="shared" si="85"/>
        <v>#NAME?</v>
      </c>
      <c r="GL63" s="77" t="e">
        <f t="shared" ref="GL63:HI63" si="86">_xlfn.SINGLE(CSLL)*GL61</f>
        <v>#NAME?</v>
      </c>
      <c r="GM63" s="77" t="e">
        <f t="shared" si="86"/>
        <v>#NAME?</v>
      </c>
      <c r="GN63" s="77" t="e">
        <f t="shared" si="86"/>
        <v>#NAME?</v>
      </c>
      <c r="GO63" s="77" t="e">
        <f t="shared" si="86"/>
        <v>#NAME?</v>
      </c>
      <c r="GP63" s="77" t="e">
        <f t="shared" si="86"/>
        <v>#NAME?</v>
      </c>
      <c r="GQ63" s="77" t="e">
        <f t="shared" si="86"/>
        <v>#NAME?</v>
      </c>
      <c r="GR63" s="77" t="e">
        <f t="shared" si="86"/>
        <v>#NAME?</v>
      </c>
      <c r="GS63" s="77" t="e">
        <f t="shared" si="86"/>
        <v>#NAME?</v>
      </c>
      <c r="GT63" s="77" t="e">
        <f t="shared" si="86"/>
        <v>#NAME?</v>
      </c>
      <c r="GU63" s="77" t="e">
        <f t="shared" si="86"/>
        <v>#NAME?</v>
      </c>
      <c r="GV63" s="77" t="e">
        <f t="shared" si="86"/>
        <v>#NAME?</v>
      </c>
      <c r="GW63" s="77" t="e">
        <f t="shared" si="86"/>
        <v>#NAME?</v>
      </c>
      <c r="GX63" s="77" t="e">
        <f t="shared" si="86"/>
        <v>#NAME?</v>
      </c>
      <c r="GY63" s="77" t="e">
        <f t="shared" si="86"/>
        <v>#NAME?</v>
      </c>
      <c r="GZ63" s="77" t="e">
        <f t="shared" si="86"/>
        <v>#NAME?</v>
      </c>
      <c r="HA63" s="77" t="e">
        <f t="shared" si="86"/>
        <v>#NAME?</v>
      </c>
      <c r="HB63" s="77" t="e">
        <f t="shared" si="86"/>
        <v>#NAME?</v>
      </c>
      <c r="HC63" s="77" t="e">
        <f t="shared" si="86"/>
        <v>#NAME?</v>
      </c>
      <c r="HD63" s="77" t="e">
        <f t="shared" si="86"/>
        <v>#NAME?</v>
      </c>
      <c r="HE63" s="77" t="e">
        <f t="shared" si="86"/>
        <v>#NAME?</v>
      </c>
      <c r="HF63" s="77" t="e">
        <f t="shared" si="86"/>
        <v>#NAME?</v>
      </c>
      <c r="HG63" s="77" t="e">
        <f t="shared" si="86"/>
        <v>#NAME?</v>
      </c>
      <c r="HH63" s="77" t="e">
        <f t="shared" si="86"/>
        <v>#NAME?</v>
      </c>
      <c r="HI63" s="77" t="e">
        <f t="shared" si="86"/>
        <v>#NAME?</v>
      </c>
    </row>
    <row r="65" spans="1:217" s="22" customFormat="1" x14ac:dyDescent="0.2">
      <c r="A65" s="34" t="s">
        <v>111</v>
      </c>
      <c r="B65" s="83">
        <f t="shared" ref="B65:BM65" si="87">B58-B60</f>
        <v>0</v>
      </c>
      <c r="C65" s="83">
        <f t="shared" si="87"/>
        <v>0</v>
      </c>
      <c r="D65" s="83">
        <f t="shared" si="87"/>
        <v>0</v>
      </c>
      <c r="E65" s="83">
        <f t="shared" si="87"/>
        <v>0</v>
      </c>
      <c r="F65" s="83">
        <f t="shared" si="87"/>
        <v>0</v>
      </c>
      <c r="G65" s="83">
        <f t="shared" si="87"/>
        <v>0</v>
      </c>
      <c r="H65" s="83" t="e">
        <f t="shared" si="87"/>
        <v>#REF!</v>
      </c>
      <c r="I65" s="83" t="e">
        <f t="shared" si="87"/>
        <v>#REF!</v>
      </c>
      <c r="J65" s="83" t="e">
        <f t="shared" si="87"/>
        <v>#REF!</v>
      </c>
      <c r="K65" s="83" t="e">
        <f t="shared" si="87"/>
        <v>#REF!</v>
      </c>
      <c r="L65" s="83" t="e">
        <f t="shared" si="87"/>
        <v>#REF!</v>
      </c>
      <c r="M65" s="83" t="e">
        <f t="shared" si="87"/>
        <v>#REF!</v>
      </c>
      <c r="N65" s="83" t="e">
        <f t="shared" si="87"/>
        <v>#REF!</v>
      </c>
      <c r="O65" s="83" t="e">
        <f t="shared" si="87"/>
        <v>#REF!</v>
      </c>
      <c r="P65" s="83" t="e">
        <f t="shared" si="87"/>
        <v>#REF!</v>
      </c>
      <c r="Q65" s="83" t="e">
        <f t="shared" si="87"/>
        <v>#REF!</v>
      </c>
      <c r="R65" s="83" t="e">
        <f t="shared" si="87"/>
        <v>#REF!</v>
      </c>
      <c r="S65" s="83" t="e">
        <f t="shared" si="87"/>
        <v>#REF!</v>
      </c>
      <c r="T65" s="83" t="e">
        <f t="shared" si="87"/>
        <v>#NAME?</v>
      </c>
      <c r="U65" s="83" t="e">
        <f t="shared" si="87"/>
        <v>#NAME?</v>
      </c>
      <c r="V65" s="83" t="e">
        <f t="shared" si="87"/>
        <v>#NAME?</v>
      </c>
      <c r="W65" s="83" t="e">
        <f t="shared" si="87"/>
        <v>#NAME?</v>
      </c>
      <c r="X65" s="83" t="e">
        <f t="shared" si="87"/>
        <v>#NAME?</v>
      </c>
      <c r="Y65" s="83" t="e">
        <f t="shared" si="87"/>
        <v>#NAME?</v>
      </c>
      <c r="Z65" s="83" t="e">
        <f t="shared" si="87"/>
        <v>#NAME?</v>
      </c>
      <c r="AA65" s="83" t="e">
        <f t="shared" si="87"/>
        <v>#NAME?</v>
      </c>
      <c r="AB65" s="83" t="e">
        <f t="shared" si="87"/>
        <v>#NAME?</v>
      </c>
      <c r="AC65" s="83" t="e">
        <f t="shared" si="87"/>
        <v>#NAME?</v>
      </c>
      <c r="AD65" s="83" t="e">
        <f t="shared" si="87"/>
        <v>#NAME?</v>
      </c>
      <c r="AE65" s="83" t="e">
        <f t="shared" si="87"/>
        <v>#NAME?</v>
      </c>
      <c r="AF65" s="83" t="e">
        <f t="shared" si="87"/>
        <v>#NAME?</v>
      </c>
      <c r="AG65" s="83" t="e">
        <f t="shared" si="87"/>
        <v>#NAME?</v>
      </c>
      <c r="AH65" s="83" t="e">
        <f t="shared" si="87"/>
        <v>#NAME?</v>
      </c>
      <c r="AI65" s="83" t="e">
        <f t="shared" si="87"/>
        <v>#NAME?</v>
      </c>
      <c r="AJ65" s="83" t="e">
        <f t="shared" si="87"/>
        <v>#NAME?</v>
      </c>
      <c r="AK65" s="83" t="e">
        <f t="shared" si="87"/>
        <v>#NAME?</v>
      </c>
      <c r="AL65" s="83" t="e">
        <f t="shared" si="87"/>
        <v>#NAME?</v>
      </c>
      <c r="AM65" s="83" t="e">
        <f t="shared" si="87"/>
        <v>#NAME?</v>
      </c>
      <c r="AN65" s="83" t="e">
        <f t="shared" si="87"/>
        <v>#NAME?</v>
      </c>
      <c r="AO65" s="83" t="e">
        <f t="shared" si="87"/>
        <v>#NAME?</v>
      </c>
      <c r="AP65" s="83" t="e">
        <f t="shared" si="87"/>
        <v>#NAME?</v>
      </c>
      <c r="AQ65" s="83" t="e">
        <f t="shared" si="87"/>
        <v>#NAME?</v>
      </c>
      <c r="AR65" s="83" t="e">
        <f t="shared" si="87"/>
        <v>#NAME?</v>
      </c>
      <c r="AS65" s="83" t="e">
        <f t="shared" si="87"/>
        <v>#NAME?</v>
      </c>
      <c r="AT65" s="83" t="e">
        <f t="shared" si="87"/>
        <v>#NAME?</v>
      </c>
      <c r="AU65" s="83" t="e">
        <f t="shared" si="87"/>
        <v>#NAME?</v>
      </c>
      <c r="AV65" s="83" t="e">
        <f t="shared" si="87"/>
        <v>#NAME?</v>
      </c>
      <c r="AW65" s="83" t="e">
        <f t="shared" si="87"/>
        <v>#NAME?</v>
      </c>
      <c r="AX65" s="83" t="e">
        <f t="shared" si="87"/>
        <v>#NAME?</v>
      </c>
      <c r="AY65" s="83" t="e">
        <f t="shared" si="87"/>
        <v>#NAME?</v>
      </c>
      <c r="AZ65" s="83" t="e">
        <f t="shared" si="87"/>
        <v>#NAME?</v>
      </c>
      <c r="BA65" s="83" t="e">
        <f t="shared" si="87"/>
        <v>#NAME?</v>
      </c>
      <c r="BB65" s="83" t="e">
        <f t="shared" si="87"/>
        <v>#NAME?</v>
      </c>
      <c r="BC65" s="83" t="e">
        <f t="shared" si="87"/>
        <v>#NAME?</v>
      </c>
      <c r="BD65" s="83" t="e">
        <f t="shared" si="87"/>
        <v>#NAME?</v>
      </c>
      <c r="BE65" s="83" t="e">
        <f t="shared" si="87"/>
        <v>#NAME?</v>
      </c>
      <c r="BF65" s="83" t="e">
        <f t="shared" si="87"/>
        <v>#NAME?</v>
      </c>
      <c r="BG65" s="83" t="e">
        <f t="shared" si="87"/>
        <v>#NAME?</v>
      </c>
      <c r="BH65" s="83" t="e">
        <f t="shared" si="87"/>
        <v>#NAME?</v>
      </c>
      <c r="BI65" s="83" t="e">
        <f t="shared" si="87"/>
        <v>#NAME?</v>
      </c>
      <c r="BJ65" s="83" t="e">
        <f t="shared" si="87"/>
        <v>#NAME?</v>
      </c>
      <c r="BK65" s="83" t="e">
        <f t="shared" si="87"/>
        <v>#NAME?</v>
      </c>
      <c r="BL65" s="83" t="e">
        <f t="shared" si="87"/>
        <v>#NAME?</v>
      </c>
      <c r="BM65" s="83" t="e">
        <f t="shared" si="87"/>
        <v>#NAME?</v>
      </c>
      <c r="BN65" s="83" t="e">
        <f t="shared" ref="BN65:DY65" si="88">BN58-BN60</f>
        <v>#NAME?</v>
      </c>
      <c r="BO65" s="83" t="e">
        <f t="shared" si="88"/>
        <v>#NAME?</v>
      </c>
      <c r="BP65" s="83" t="e">
        <f t="shared" si="88"/>
        <v>#NAME?</v>
      </c>
      <c r="BQ65" s="83" t="e">
        <f t="shared" si="88"/>
        <v>#NAME?</v>
      </c>
      <c r="BR65" s="83" t="e">
        <f t="shared" si="88"/>
        <v>#NAME?</v>
      </c>
      <c r="BS65" s="83" t="e">
        <f t="shared" si="88"/>
        <v>#NAME?</v>
      </c>
      <c r="BT65" s="83" t="e">
        <f t="shared" si="88"/>
        <v>#NAME?</v>
      </c>
      <c r="BU65" s="83" t="e">
        <f t="shared" si="88"/>
        <v>#NAME?</v>
      </c>
      <c r="BV65" s="83" t="e">
        <f t="shared" si="88"/>
        <v>#NAME?</v>
      </c>
      <c r="BW65" s="83" t="e">
        <f t="shared" si="88"/>
        <v>#NAME?</v>
      </c>
      <c r="BX65" s="83" t="e">
        <f t="shared" si="88"/>
        <v>#NAME?</v>
      </c>
      <c r="BY65" s="83" t="e">
        <f t="shared" si="88"/>
        <v>#NAME?</v>
      </c>
      <c r="BZ65" s="83" t="e">
        <f t="shared" si="88"/>
        <v>#NAME?</v>
      </c>
      <c r="CA65" s="83" t="e">
        <f t="shared" si="88"/>
        <v>#NAME?</v>
      </c>
      <c r="CB65" s="83" t="e">
        <f t="shared" si="88"/>
        <v>#NAME?</v>
      </c>
      <c r="CC65" s="83" t="e">
        <f t="shared" si="88"/>
        <v>#NAME?</v>
      </c>
      <c r="CD65" s="83" t="e">
        <f t="shared" si="88"/>
        <v>#NAME?</v>
      </c>
      <c r="CE65" s="83" t="e">
        <f t="shared" si="88"/>
        <v>#NAME?</v>
      </c>
      <c r="CF65" s="83" t="e">
        <f t="shared" si="88"/>
        <v>#NAME?</v>
      </c>
      <c r="CG65" s="83" t="e">
        <f t="shared" si="88"/>
        <v>#NAME?</v>
      </c>
      <c r="CH65" s="83" t="e">
        <f t="shared" si="88"/>
        <v>#NAME?</v>
      </c>
      <c r="CI65" s="83" t="e">
        <f t="shared" si="88"/>
        <v>#NAME?</v>
      </c>
      <c r="CJ65" s="83" t="e">
        <f t="shared" si="88"/>
        <v>#NAME?</v>
      </c>
      <c r="CK65" s="83" t="e">
        <f t="shared" si="88"/>
        <v>#NAME?</v>
      </c>
      <c r="CL65" s="83" t="e">
        <f t="shared" si="88"/>
        <v>#NAME?</v>
      </c>
      <c r="CM65" s="83" t="e">
        <f t="shared" si="88"/>
        <v>#NAME?</v>
      </c>
      <c r="CN65" s="83" t="e">
        <f t="shared" si="88"/>
        <v>#NAME?</v>
      </c>
      <c r="CO65" s="83" t="e">
        <f t="shared" si="88"/>
        <v>#NAME?</v>
      </c>
      <c r="CP65" s="83" t="e">
        <f t="shared" si="88"/>
        <v>#NAME?</v>
      </c>
      <c r="CQ65" s="83" t="e">
        <f t="shared" si="88"/>
        <v>#NAME?</v>
      </c>
      <c r="CR65" s="83" t="e">
        <f t="shared" si="88"/>
        <v>#NAME?</v>
      </c>
      <c r="CS65" s="83" t="e">
        <f t="shared" si="88"/>
        <v>#NAME?</v>
      </c>
      <c r="CT65" s="83" t="e">
        <f t="shared" si="88"/>
        <v>#NAME?</v>
      </c>
      <c r="CU65" s="83" t="e">
        <f t="shared" si="88"/>
        <v>#NAME?</v>
      </c>
      <c r="CV65" s="83" t="e">
        <f t="shared" si="88"/>
        <v>#NAME?</v>
      </c>
      <c r="CW65" s="83" t="e">
        <f t="shared" si="88"/>
        <v>#NAME?</v>
      </c>
      <c r="CX65" s="83" t="e">
        <f t="shared" si="88"/>
        <v>#NAME?</v>
      </c>
      <c r="CY65" s="83" t="e">
        <f t="shared" si="88"/>
        <v>#NAME?</v>
      </c>
      <c r="CZ65" s="83" t="e">
        <f t="shared" si="88"/>
        <v>#NAME?</v>
      </c>
      <c r="DA65" s="83" t="e">
        <f t="shared" si="88"/>
        <v>#NAME?</v>
      </c>
      <c r="DB65" s="83" t="e">
        <f t="shared" si="88"/>
        <v>#NAME?</v>
      </c>
      <c r="DC65" s="83" t="e">
        <f t="shared" si="88"/>
        <v>#NAME?</v>
      </c>
      <c r="DD65" s="83" t="e">
        <f t="shared" si="88"/>
        <v>#NAME?</v>
      </c>
      <c r="DE65" s="83" t="e">
        <f t="shared" si="88"/>
        <v>#NAME?</v>
      </c>
      <c r="DF65" s="83" t="e">
        <f t="shared" si="88"/>
        <v>#NAME?</v>
      </c>
      <c r="DG65" s="83" t="e">
        <f t="shared" si="88"/>
        <v>#NAME?</v>
      </c>
      <c r="DH65" s="83" t="e">
        <f t="shared" si="88"/>
        <v>#NAME?</v>
      </c>
      <c r="DI65" s="83" t="e">
        <f t="shared" si="88"/>
        <v>#NAME?</v>
      </c>
      <c r="DJ65" s="83" t="e">
        <f t="shared" si="88"/>
        <v>#NAME?</v>
      </c>
      <c r="DK65" s="83" t="e">
        <f t="shared" si="88"/>
        <v>#NAME?</v>
      </c>
      <c r="DL65" s="83" t="e">
        <f t="shared" si="88"/>
        <v>#NAME?</v>
      </c>
      <c r="DM65" s="83" t="e">
        <f t="shared" si="88"/>
        <v>#NAME?</v>
      </c>
      <c r="DN65" s="83" t="e">
        <f t="shared" si="88"/>
        <v>#NAME?</v>
      </c>
      <c r="DO65" s="83" t="e">
        <f t="shared" si="88"/>
        <v>#NAME?</v>
      </c>
      <c r="DP65" s="83" t="e">
        <f t="shared" si="88"/>
        <v>#NAME?</v>
      </c>
      <c r="DQ65" s="83" t="e">
        <f t="shared" si="88"/>
        <v>#NAME?</v>
      </c>
      <c r="DR65" s="83" t="e">
        <f t="shared" si="88"/>
        <v>#NAME?</v>
      </c>
      <c r="DS65" s="83" t="e">
        <f t="shared" si="88"/>
        <v>#NAME?</v>
      </c>
      <c r="DT65" s="83" t="e">
        <f t="shared" si="88"/>
        <v>#NAME?</v>
      </c>
      <c r="DU65" s="83" t="e">
        <f t="shared" si="88"/>
        <v>#NAME?</v>
      </c>
      <c r="DV65" s="83" t="e">
        <f t="shared" si="88"/>
        <v>#NAME?</v>
      </c>
      <c r="DW65" s="83" t="e">
        <f t="shared" si="88"/>
        <v>#NAME?</v>
      </c>
      <c r="DX65" s="83" t="e">
        <f t="shared" si="88"/>
        <v>#NAME?</v>
      </c>
      <c r="DY65" s="83" t="e">
        <f t="shared" si="88"/>
        <v>#NAME?</v>
      </c>
      <c r="DZ65" s="83" t="e">
        <f t="shared" ref="DZ65:GK65" si="89">DZ58-DZ60</f>
        <v>#NAME?</v>
      </c>
      <c r="EA65" s="83" t="e">
        <f t="shared" si="89"/>
        <v>#NAME?</v>
      </c>
      <c r="EB65" s="83" t="e">
        <f t="shared" si="89"/>
        <v>#NAME?</v>
      </c>
      <c r="EC65" s="83" t="e">
        <f t="shared" si="89"/>
        <v>#NAME?</v>
      </c>
      <c r="ED65" s="83" t="e">
        <f t="shared" si="89"/>
        <v>#NAME?</v>
      </c>
      <c r="EE65" s="83" t="e">
        <f t="shared" si="89"/>
        <v>#NAME?</v>
      </c>
      <c r="EF65" s="83" t="e">
        <f t="shared" si="89"/>
        <v>#NAME?</v>
      </c>
      <c r="EG65" s="83" t="e">
        <f t="shared" si="89"/>
        <v>#NAME?</v>
      </c>
      <c r="EH65" s="83" t="e">
        <f t="shared" si="89"/>
        <v>#NAME?</v>
      </c>
      <c r="EI65" s="83" t="e">
        <f t="shared" si="89"/>
        <v>#NAME?</v>
      </c>
      <c r="EJ65" s="83" t="e">
        <f t="shared" si="89"/>
        <v>#NAME?</v>
      </c>
      <c r="EK65" s="83" t="e">
        <f t="shared" si="89"/>
        <v>#NAME?</v>
      </c>
      <c r="EL65" s="83" t="e">
        <f t="shared" si="89"/>
        <v>#NAME?</v>
      </c>
      <c r="EM65" s="83" t="e">
        <f t="shared" si="89"/>
        <v>#NAME?</v>
      </c>
      <c r="EN65" s="83" t="e">
        <f t="shared" si="89"/>
        <v>#NAME?</v>
      </c>
      <c r="EO65" s="83" t="e">
        <f t="shared" si="89"/>
        <v>#NAME?</v>
      </c>
      <c r="EP65" s="83" t="e">
        <f t="shared" si="89"/>
        <v>#NAME?</v>
      </c>
      <c r="EQ65" s="83" t="e">
        <f t="shared" si="89"/>
        <v>#NAME?</v>
      </c>
      <c r="ER65" s="83" t="e">
        <f t="shared" si="89"/>
        <v>#NAME?</v>
      </c>
      <c r="ES65" s="83" t="e">
        <f t="shared" si="89"/>
        <v>#NAME?</v>
      </c>
      <c r="ET65" s="83" t="e">
        <f t="shared" si="89"/>
        <v>#NAME?</v>
      </c>
      <c r="EU65" s="83" t="e">
        <f t="shared" si="89"/>
        <v>#NAME?</v>
      </c>
      <c r="EV65" s="83" t="e">
        <f t="shared" si="89"/>
        <v>#NAME?</v>
      </c>
      <c r="EW65" s="83" t="e">
        <f t="shared" si="89"/>
        <v>#NAME?</v>
      </c>
      <c r="EX65" s="83" t="e">
        <f t="shared" si="89"/>
        <v>#NAME?</v>
      </c>
      <c r="EY65" s="83" t="e">
        <f t="shared" si="89"/>
        <v>#NAME?</v>
      </c>
      <c r="EZ65" s="83" t="e">
        <f t="shared" si="89"/>
        <v>#NAME?</v>
      </c>
      <c r="FA65" s="83" t="e">
        <f t="shared" si="89"/>
        <v>#NAME?</v>
      </c>
      <c r="FB65" s="83" t="e">
        <f t="shared" si="89"/>
        <v>#NAME?</v>
      </c>
      <c r="FC65" s="83" t="e">
        <f t="shared" si="89"/>
        <v>#NAME?</v>
      </c>
      <c r="FD65" s="83" t="e">
        <f t="shared" si="89"/>
        <v>#NAME?</v>
      </c>
      <c r="FE65" s="83" t="e">
        <f t="shared" si="89"/>
        <v>#NAME?</v>
      </c>
      <c r="FF65" s="83" t="e">
        <f t="shared" si="89"/>
        <v>#NAME?</v>
      </c>
      <c r="FG65" s="83" t="e">
        <f t="shared" si="89"/>
        <v>#NAME?</v>
      </c>
      <c r="FH65" s="83" t="e">
        <f t="shared" si="89"/>
        <v>#NAME?</v>
      </c>
      <c r="FI65" s="83" t="e">
        <f t="shared" si="89"/>
        <v>#NAME?</v>
      </c>
      <c r="FJ65" s="83" t="e">
        <f t="shared" si="89"/>
        <v>#NAME?</v>
      </c>
      <c r="FK65" s="83" t="e">
        <f t="shared" si="89"/>
        <v>#NAME?</v>
      </c>
      <c r="FL65" s="83" t="e">
        <f t="shared" si="89"/>
        <v>#NAME?</v>
      </c>
      <c r="FM65" s="83" t="e">
        <f t="shared" si="89"/>
        <v>#NAME?</v>
      </c>
      <c r="FN65" s="83" t="e">
        <f t="shared" si="89"/>
        <v>#NAME?</v>
      </c>
      <c r="FO65" s="83" t="e">
        <f t="shared" si="89"/>
        <v>#NAME?</v>
      </c>
      <c r="FP65" s="83" t="e">
        <f t="shared" si="89"/>
        <v>#NAME?</v>
      </c>
      <c r="FQ65" s="83" t="e">
        <f t="shared" si="89"/>
        <v>#NAME?</v>
      </c>
      <c r="FR65" s="83" t="e">
        <f t="shared" si="89"/>
        <v>#NAME?</v>
      </c>
      <c r="FS65" s="83" t="e">
        <f t="shared" si="89"/>
        <v>#NAME?</v>
      </c>
      <c r="FT65" s="83" t="e">
        <f t="shared" si="89"/>
        <v>#NAME?</v>
      </c>
      <c r="FU65" s="83" t="e">
        <f t="shared" si="89"/>
        <v>#NAME?</v>
      </c>
      <c r="FV65" s="83" t="e">
        <f t="shared" si="89"/>
        <v>#NAME?</v>
      </c>
      <c r="FW65" s="83" t="e">
        <f t="shared" si="89"/>
        <v>#NAME?</v>
      </c>
      <c r="FX65" s="83" t="e">
        <f t="shared" si="89"/>
        <v>#NAME?</v>
      </c>
      <c r="FY65" s="83" t="e">
        <f t="shared" si="89"/>
        <v>#NAME?</v>
      </c>
      <c r="FZ65" s="83" t="e">
        <f t="shared" si="89"/>
        <v>#NAME?</v>
      </c>
      <c r="GA65" s="83" t="e">
        <f t="shared" si="89"/>
        <v>#NAME?</v>
      </c>
      <c r="GB65" s="83" t="e">
        <f t="shared" si="89"/>
        <v>#NAME?</v>
      </c>
      <c r="GC65" s="83" t="e">
        <f t="shared" si="89"/>
        <v>#NAME?</v>
      </c>
      <c r="GD65" s="83" t="e">
        <f t="shared" si="89"/>
        <v>#NAME?</v>
      </c>
      <c r="GE65" s="83" t="e">
        <f t="shared" si="89"/>
        <v>#NAME?</v>
      </c>
      <c r="GF65" s="83" t="e">
        <f t="shared" si="89"/>
        <v>#NAME?</v>
      </c>
      <c r="GG65" s="83" t="e">
        <f t="shared" si="89"/>
        <v>#NAME?</v>
      </c>
      <c r="GH65" s="83" t="e">
        <f t="shared" si="89"/>
        <v>#NAME?</v>
      </c>
      <c r="GI65" s="83" t="e">
        <f t="shared" si="89"/>
        <v>#NAME?</v>
      </c>
      <c r="GJ65" s="83" t="e">
        <f t="shared" si="89"/>
        <v>#NAME?</v>
      </c>
      <c r="GK65" s="83" t="e">
        <f t="shared" si="89"/>
        <v>#NAME?</v>
      </c>
      <c r="GL65" s="83" t="e">
        <f t="shared" ref="GL65:HI65" si="90">GL58-GL60</f>
        <v>#NAME?</v>
      </c>
      <c r="GM65" s="83" t="e">
        <f t="shared" si="90"/>
        <v>#NAME?</v>
      </c>
      <c r="GN65" s="83" t="e">
        <f t="shared" si="90"/>
        <v>#NAME?</v>
      </c>
      <c r="GO65" s="83" t="e">
        <f t="shared" si="90"/>
        <v>#NAME?</v>
      </c>
      <c r="GP65" s="83" t="e">
        <f t="shared" si="90"/>
        <v>#NAME?</v>
      </c>
      <c r="GQ65" s="83" t="e">
        <f t="shared" si="90"/>
        <v>#NAME?</v>
      </c>
      <c r="GR65" s="83" t="e">
        <f t="shared" si="90"/>
        <v>#NAME?</v>
      </c>
      <c r="GS65" s="83" t="e">
        <f t="shared" si="90"/>
        <v>#NAME?</v>
      </c>
      <c r="GT65" s="83" t="e">
        <f t="shared" si="90"/>
        <v>#NAME?</v>
      </c>
      <c r="GU65" s="83" t="e">
        <f t="shared" si="90"/>
        <v>#NAME?</v>
      </c>
      <c r="GV65" s="83" t="e">
        <f t="shared" si="90"/>
        <v>#NAME?</v>
      </c>
      <c r="GW65" s="83" t="e">
        <f t="shared" si="90"/>
        <v>#NAME?</v>
      </c>
      <c r="GX65" s="83" t="e">
        <f t="shared" si="90"/>
        <v>#NAME?</v>
      </c>
      <c r="GY65" s="83" t="e">
        <f t="shared" si="90"/>
        <v>#NAME?</v>
      </c>
      <c r="GZ65" s="83" t="e">
        <f t="shared" si="90"/>
        <v>#NAME?</v>
      </c>
      <c r="HA65" s="83" t="e">
        <f t="shared" si="90"/>
        <v>#NAME?</v>
      </c>
      <c r="HB65" s="83" t="e">
        <f t="shared" si="90"/>
        <v>#NAME?</v>
      </c>
      <c r="HC65" s="83" t="e">
        <f t="shared" si="90"/>
        <v>#NAME?</v>
      </c>
      <c r="HD65" s="83" t="e">
        <f t="shared" si="90"/>
        <v>#NAME?</v>
      </c>
      <c r="HE65" s="83" t="e">
        <f t="shared" si="90"/>
        <v>#NAME?</v>
      </c>
      <c r="HF65" s="83" t="e">
        <f t="shared" si="90"/>
        <v>#NAME?</v>
      </c>
      <c r="HG65" s="83" t="e">
        <f t="shared" si="90"/>
        <v>#NAME?</v>
      </c>
      <c r="HH65" s="83" t="e">
        <f t="shared" si="90"/>
        <v>#NAME?</v>
      </c>
      <c r="HI65" s="83" t="e">
        <f t="shared" si="90"/>
        <v>#NAME?</v>
      </c>
    </row>
    <row r="67" spans="1:217" s="22" customFormat="1" x14ac:dyDescent="0.2">
      <c r="A67" s="34" t="s">
        <v>112</v>
      </c>
      <c r="B67" s="83">
        <f t="shared" ref="B67:G67" si="91">SUM(B68:B89)</f>
        <v>0</v>
      </c>
      <c r="C67" s="83">
        <f t="shared" si="91"/>
        <v>0</v>
      </c>
      <c r="D67" s="83">
        <f t="shared" si="91"/>
        <v>0</v>
      </c>
      <c r="E67" s="83">
        <f t="shared" si="91"/>
        <v>0</v>
      </c>
      <c r="F67" s="83">
        <f t="shared" si="91"/>
        <v>0</v>
      </c>
      <c r="G67" s="83">
        <f t="shared" si="91"/>
        <v>0</v>
      </c>
      <c r="H67" s="83" t="e">
        <f t="shared" ref="H67:BS67" si="92">SUM(H68:H89)</f>
        <v>#REF!</v>
      </c>
      <c r="I67" s="83" t="e">
        <f t="shared" si="92"/>
        <v>#REF!</v>
      </c>
      <c r="J67" s="83" t="e">
        <f t="shared" si="92"/>
        <v>#REF!</v>
      </c>
      <c r="K67" s="83" t="e">
        <f t="shared" si="92"/>
        <v>#REF!</v>
      </c>
      <c r="L67" s="83" t="e">
        <f t="shared" si="92"/>
        <v>#REF!</v>
      </c>
      <c r="M67" s="83" t="e">
        <f t="shared" si="92"/>
        <v>#REF!</v>
      </c>
      <c r="N67" s="83" t="e">
        <f t="shared" si="92"/>
        <v>#REF!</v>
      </c>
      <c r="O67" s="83" t="e">
        <f t="shared" si="92"/>
        <v>#REF!</v>
      </c>
      <c r="P67" s="83" t="e">
        <f t="shared" si="92"/>
        <v>#REF!</v>
      </c>
      <c r="Q67" s="83" t="e">
        <f t="shared" si="92"/>
        <v>#REF!</v>
      </c>
      <c r="R67" s="83" t="e">
        <f t="shared" si="92"/>
        <v>#REF!</v>
      </c>
      <c r="S67" s="83" t="e">
        <f t="shared" si="92"/>
        <v>#REF!</v>
      </c>
      <c r="T67" s="83" t="e">
        <f t="shared" si="92"/>
        <v>#REF!</v>
      </c>
      <c r="U67" s="83" t="e">
        <f t="shared" si="92"/>
        <v>#REF!</v>
      </c>
      <c r="V67" s="83" t="e">
        <f t="shared" si="92"/>
        <v>#REF!</v>
      </c>
      <c r="W67" s="83" t="e">
        <f t="shared" si="92"/>
        <v>#REF!</v>
      </c>
      <c r="X67" s="83" t="e">
        <f t="shared" si="92"/>
        <v>#REF!</v>
      </c>
      <c r="Y67" s="83" t="e">
        <f t="shared" si="92"/>
        <v>#REF!</v>
      </c>
      <c r="Z67" s="83" t="e">
        <f t="shared" si="92"/>
        <v>#REF!</v>
      </c>
      <c r="AA67" s="83" t="e">
        <f t="shared" si="92"/>
        <v>#REF!</v>
      </c>
      <c r="AB67" s="83" t="e">
        <f t="shared" si="92"/>
        <v>#REF!</v>
      </c>
      <c r="AC67" s="83" t="e">
        <f t="shared" si="92"/>
        <v>#REF!</v>
      </c>
      <c r="AD67" s="83" t="e">
        <f t="shared" si="92"/>
        <v>#REF!</v>
      </c>
      <c r="AE67" s="83" t="e">
        <f t="shared" si="92"/>
        <v>#REF!</v>
      </c>
      <c r="AF67" s="83" t="e">
        <f t="shared" si="92"/>
        <v>#REF!</v>
      </c>
      <c r="AG67" s="83" t="e">
        <f t="shared" si="92"/>
        <v>#REF!</v>
      </c>
      <c r="AH67" s="83" t="e">
        <f t="shared" si="92"/>
        <v>#REF!</v>
      </c>
      <c r="AI67" s="83" t="e">
        <f t="shared" si="92"/>
        <v>#REF!</v>
      </c>
      <c r="AJ67" s="83" t="e">
        <f t="shared" si="92"/>
        <v>#REF!</v>
      </c>
      <c r="AK67" s="83" t="e">
        <f t="shared" si="92"/>
        <v>#REF!</v>
      </c>
      <c r="AL67" s="83" t="e">
        <f t="shared" si="92"/>
        <v>#REF!</v>
      </c>
      <c r="AM67" s="83" t="e">
        <f t="shared" si="92"/>
        <v>#REF!</v>
      </c>
      <c r="AN67" s="83" t="e">
        <f t="shared" si="92"/>
        <v>#REF!</v>
      </c>
      <c r="AO67" s="83" t="e">
        <f t="shared" si="92"/>
        <v>#REF!</v>
      </c>
      <c r="AP67" s="83" t="e">
        <f t="shared" si="92"/>
        <v>#REF!</v>
      </c>
      <c r="AQ67" s="83" t="e">
        <f t="shared" si="92"/>
        <v>#REF!</v>
      </c>
      <c r="AR67" s="83" t="e">
        <f t="shared" si="92"/>
        <v>#REF!</v>
      </c>
      <c r="AS67" s="83" t="e">
        <f t="shared" si="92"/>
        <v>#REF!</v>
      </c>
      <c r="AT67" s="83" t="e">
        <f t="shared" si="92"/>
        <v>#REF!</v>
      </c>
      <c r="AU67" s="83" t="e">
        <f t="shared" si="92"/>
        <v>#REF!</v>
      </c>
      <c r="AV67" s="83" t="e">
        <f t="shared" si="92"/>
        <v>#REF!</v>
      </c>
      <c r="AW67" s="83" t="e">
        <f t="shared" si="92"/>
        <v>#REF!</v>
      </c>
      <c r="AX67" s="83" t="e">
        <f t="shared" si="92"/>
        <v>#REF!</v>
      </c>
      <c r="AY67" s="83" t="e">
        <f t="shared" si="92"/>
        <v>#REF!</v>
      </c>
      <c r="AZ67" s="83" t="e">
        <f t="shared" si="92"/>
        <v>#REF!</v>
      </c>
      <c r="BA67" s="83" t="e">
        <f t="shared" si="92"/>
        <v>#REF!</v>
      </c>
      <c r="BB67" s="83" t="e">
        <f t="shared" si="92"/>
        <v>#REF!</v>
      </c>
      <c r="BC67" s="83" t="e">
        <f t="shared" si="92"/>
        <v>#REF!</v>
      </c>
      <c r="BD67" s="83" t="e">
        <f t="shared" si="92"/>
        <v>#REF!</v>
      </c>
      <c r="BE67" s="83" t="e">
        <f t="shared" si="92"/>
        <v>#REF!</v>
      </c>
      <c r="BF67" s="83" t="e">
        <f t="shared" si="92"/>
        <v>#REF!</v>
      </c>
      <c r="BG67" s="83" t="e">
        <f t="shared" si="92"/>
        <v>#REF!</v>
      </c>
      <c r="BH67" s="83" t="e">
        <f t="shared" si="92"/>
        <v>#REF!</v>
      </c>
      <c r="BI67" s="83" t="e">
        <f t="shared" si="92"/>
        <v>#REF!</v>
      </c>
      <c r="BJ67" s="83" t="e">
        <f t="shared" si="92"/>
        <v>#REF!</v>
      </c>
      <c r="BK67" s="83" t="e">
        <f t="shared" si="92"/>
        <v>#REF!</v>
      </c>
      <c r="BL67" s="83" t="e">
        <f t="shared" si="92"/>
        <v>#REF!</v>
      </c>
      <c r="BM67" s="83" t="e">
        <f t="shared" si="92"/>
        <v>#REF!</v>
      </c>
      <c r="BN67" s="83" t="e">
        <f t="shared" si="92"/>
        <v>#REF!</v>
      </c>
      <c r="BO67" s="83" t="e">
        <f t="shared" si="92"/>
        <v>#REF!</v>
      </c>
      <c r="BP67" s="83" t="e">
        <f t="shared" si="92"/>
        <v>#REF!</v>
      </c>
      <c r="BQ67" s="83" t="e">
        <f t="shared" si="92"/>
        <v>#REF!</v>
      </c>
      <c r="BR67" s="83" t="e">
        <f t="shared" si="92"/>
        <v>#REF!</v>
      </c>
      <c r="BS67" s="83" t="e">
        <f t="shared" si="92"/>
        <v>#REF!</v>
      </c>
      <c r="BT67" s="83" t="e">
        <f t="shared" ref="BT67:EE67" si="93">SUM(BT68:BT89)</f>
        <v>#REF!</v>
      </c>
      <c r="BU67" s="83" t="e">
        <f t="shared" si="93"/>
        <v>#REF!</v>
      </c>
      <c r="BV67" s="83" t="e">
        <f t="shared" si="93"/>
        <v>#REF!</v>
      </c>
      <c r="BW67" s="83" t="e">
        <f t="shared" si="93"/>
        <v>#REF!</v>
      </c>
      <c r="BX67" s="83" t="e">
        <f t="shared" si="93"/>
        <v>#REF!</v>
      </c>
      <c r="BY67" s="83" t="e">
        <f t="shared" si="93"/>
        <v>#REF!</v>
      </c>
      <c r="BZ67" s="83" t="e">
        <f t="shared" si="93"/>
        <v>#REF!</v>
      </c>
      <c r="CA67" s="83" t="e">
        <f t="shared" si="93"/>
        <v>#REF!</v>
      </c>
      <c r="CB67" s="83" t="e">
        <f t="shared" si="93"/>
        <v>#REF!</v>
      </c>
      <c r="CC67" s="83" t="e">
        <f t="shared" si="93"/>
        <v>#REF!</v>
      </c>
      <c r="CD67" s="83" t="e">
        <f t="shared" si="93"/>
        <v>#REF!</v>
      </c>
      <c r="CE67" s="83" t="e">
        <f t="shared" si="93"/>
        <v>#REF!</v>
      </c>
      <c r="CF67" s="83" t="e">
        <f t="shared" si="93"/>
        <v>#REF!</v>
      </c>
      <c r="CG67" s="83" t="e">
        <f t="shared" si="93"/>
        <v>#REF!</v>
      </c>
      <c r="CH67" s="83" t="e">
        <f t="shared" si="93"/>
        <v>#REF!</v>
      </c>
      <c r="CI67" s="83" t="e">
        <f t="shared" si="93"/>
        <v>#REF!</v>
      </c>
      <c r="CJ67" s="83" t="e">
        <f t="shared" si="93"/>
        <v>#REF!</v>
      </c>
      <c r="CK67" s="83" t="e">
        <f t="shared" si="93"/>
        <v>#REF!</v>
      </c>
      <c r="CL67" s="83" t="e">
        <f t="shared" si="93"/>
        <v>#REF!</v>
      </c>
      <c r="CM67" s="83" t="e">
        <f t="shared" si="93"/>
        <v>#REF!</v>
      </c>
      <c r="CN67" s="83" t="e">
        <f t="shared" si="93"/>
        <v>#REF!</v>
      </c>
      <c r="CO67" s="83" t="e">
        <f t="shared" si="93"/>
        <v>#REF!</v>
      </c>
      <c r="CP67" s="83" t="e">
        <f t="shared" si="93"/>
        <v>#REF!</v>
      </c>
      <c r="CQ67" s="83" t="e">
        <f t="shared" si="93"/>
        <v>#REF!</v>
      </c>
      <c r="CR67" s="83" t="e">
        <f t="shared" si="93"/>
        <v>#REF!</v>
      </c>
      <c r="CS67" s="83" t="e">
        <f t="shared" si="93"/>
        <v>#REF!</v>
      </c>
      <c r="CT67" s="83" t="e">
        <f t="shared" si="93"/>
        <v>#REF!</v>
      </c>
      <c r="CU67" s="83" t="e">
        <f t="shared" si="93"/>
        <v>#REF!</v>
      </c>
      <c r="CV67" s="83" t="e">
        <f t="shared" si="93"/>
        <v>#REF!</v>
      </c>
      <c r="CW67" s="83" t="e">
        <f t="shared" si="93"/>
        <v>#REF!</v>
      </c>
      <c r="CX67" s="83" t="e">
        <f t="shared" si="93"/>
        <v>#REF!</v>
      </c>
      <c r="CY67" s="83" t="e">
        <f t="shared" si="93"/>
        <v>#REF!</v>
      </c>
      <c r="CZ67" s="83" t="e">
        <f t="shared" si="93"/>
        <v>#REF!</v>
      </c>
      <c r="DA67" s="83" t="e">
        <f t="shared" si="93"/>
        <v>#REF!</v>
      </c>
      <c r="DB67" s="83" t="e">
        <f t="shared" si="93"/>
        <v>#REF!</v>
      </c>
      <c r="DC67" s="83" t="e">
        <f t="shared" si="93"/>
        <v>#REF!</v>
      </c>
      <c r="DD67" s="83" t="e">
        <f t="shared" si="93"/>
        <v>#REF!</v>
      </c>
      <c r="DE67" s="83" t="e">
        <f t="shared" si="93"/>
        <v>#REF!</v>
      </c>
      <c r="DF67" s="83" t="e">
        <f t="shared" si="93"/>
        <v>#REF!</v>
      </c>
      <c r="DG67" s="83" t="e">
        <f t="shared" si="93"/>
        <v>#REF!</v>
      </c>
      <c r="DH67" s="83" t="e">
        <f t="shared" si="93"/>
        <v>#REF!</v>
      </c>
      <c r="DI67" s="83" t="e">
        <f t="shared" si="93"/>
        <v>#REF!</v>
      </c>
      <c r="DJ67" s="83" t="e">
        <f t="shared" si="93"/>
        <v>#REF!</v>
      </c>
      <c r="DK67" s="83" t="e">
        <f t="shared" si="93"/>
        <v>#REF!</v>
      </c>
      <c r="DL67" s="83" t="e">
        <f t="shared" si="93"/>
        <v>#REF!</v>
      </c>
      <c r="DM67" s="83" t="e">
        <f t="shared" si="93"/>
        <v>#REF!</v>
      </c>
      <c r="DN67" s="83" t="e">
        <f t="shared" si="93"/>
        <v>#REF!</v>
      </c>
      <c r="DO67" s="83" t="e">
        <f t="shared" si="93"/>
        <v>#REF!</v>
      </c>
      <c r="DP67" s="83" t="e">
        <f t="shared" si="93"/>
        <v>#REF!</v>
      </c>
      <c r="DQ67" s="83" t="e">
        <f t="shared" si="93"/>
        <v>#REF!</v>
      </c>
      <c r="DR67" s="83" t="e">
        <f t="shared" si="93"/>
        <v>#REF!</v>
      </c>
      <c r="DS67" s="83" t="e">
        <f t="shared" si="93"/>
        <v>#REF!</v>
      </c>
      <c r="DT67" s="83" t="e">
        <f t="shared" si="93"/>
        <v>#REF!</v>
      </c>
      <c r="DU67" s="83" t="e">
        <f t="shared" si="93"/>
        <v>#REF!</v>
      </c>
      <c r="DV67" s="83" t="e">
        <f t="shared" si="93"/>
        <v>#REF!</v>
      </c>
      <c r="DW67" s="83" t="e">
        <f t="shared" si="93"/>
        <v>#REF!</v>
      </c>
      <c r="DX67" s="83" t="e">
        <f t="shared" si="93"/>
        <v>#REF!</v>
      </c>
      <c r="DY67" s="83" t="e">
        <f t="shared" si="93"/>
        <v>#REF!</v>
      </c>
      <c r="DZ67" s="83" t="e">
        <f t="shared" si="93"/>
        <v>#REF!</v>
      </c>
      <c r="EA67" s="83" t="e">
        <f t="shared" si="93"/>
        <v>#REF!</v>
      </c>
      <c r="EB67" s="83" t="e">
        <f t="shared" si="93"/>
        <v>#REF!</v>
      </c>
      <c r="EC67" s="83" t="e">
        <f t="shared" si="93"/>
        <v>#REF!</v>
      </c>
      <c r="ED67" s="83" t="e">
        <f t="shared" si="93"/>
        <v>#REF!</v>
      </c>
      <c r="EE67" s="83" t="e">
        <f t="shared" si="93"/>
        <v>#REF!</v>
      </c>
      <c r="EF67" s="83" t="e">
        <f t="shared" ref="EF67:GQ67" si="94">SUM(EF68:EF89)</f>
        <v>#REF!</v>
      </c>
      <c r="EG67" s="83" t="e">
        <f t="shared" si="94"/>
        <v>#REF!</v>
      </c>
      <c r="EH67" s="83" t="e">
        <f t="shared" si="94"/>
        <v>#REF!</v>
      </c>
      <c r="EI67" s="83" t="e">
        <f t="shared" si="94"/>
        <v>#REF!</v>
      </c>
      <c r="EJ67" s="83" t="e">
        <f t="shared" si="94"/>
        <v>#REF!</v>
      </c>
      <c r="EK67" s="83" t="e">
        <f t="shared" si="94"/>
        <v>#REF!</v>
      </c>
      <c r="EL67" s="83" t="e">
        <f t="shared" si="94"/>
        <v>#REF!</v>
      </c>
      <c r="EM67" s="83" t="e">
        <f t="shared" si="94"/>
        <v>#REF!</v>
      </c>
      <c r="EN67" s="83" t="e">
        <f t="shared" si="94"/>
        <v>#REF!</v>
      </c>
      <c r="EO67" s="83" t="e">
        <f t="shared" si="94"/>
        <v>#REF!</v>
      </c>
      <c r="EP67" s="83" t="e">
        <f t="shared" si="94"/>
        <v>#REF!</v>
      </c>
      <c r="EQ67" s="83" t="e">
        <f t="shared" si="94"/>
        <v>#REF!</v>
      </c>
      <c r="ER67" s="83" t="e">
        <f t="shared" si="94"/>
        <v>#REF!</v>
      </c>
      <c r="ES67" s="83" t="e">
        <f t="shared" si="94"/>
        <v>#REF!</v>
      </c>
      <c r="ET67" s="83" t="e">
        <f t="shared" si="94"/>
        <v>#REF!</v>
      </c>
      <c r="EU67" s="83" t="e">
        <f t="shared" si="94"/>
        <v>#REF!</v>
      </c>
      <c r="EV67" s="83" t="e">
        <f t="shared" si="94"/>
        <v>#REF!</v>
      </c>
      <c r="EW67" s="83" t="e">
        <f t="shared" si="94"/>
        <v>#REF!</v>
      </c>
      <c r="EX67" s="83" t="e">
        <f t="shared" si="94"/>
        <v>#REF!</v>
      </c>
      <c r="EY67" s="83" t="e">
        <f t="shared" si="94"/>
        <v>#REF!</v>
      </c>
      <c r="EZ67" s="83" t="e">
        <f t="shared" si="94"/>
        <v>#REF!</v>
      </c>
      <c r="FA67" s="83" t="e">
        <f t="shared" si="94"/>
        <v>#REF!</v>
      </c>
      <c r="FB67" s="83" t="e">
        <f t="shared" si="94"/>
        <v>#REF!</v>
      </c>
      <c r="FC67" s="83" t="e">
        <f t="shared" si="94"/>
        <v>#REF!</v>
      </c>
      <c r="FD67" s="83" t="e">
        <f t="shared" si="94"/>
        <v>#REF!</v>
      </c>
      <c r="FE67" s="83" t="e">
        <f t="shared" si="94"/>
        <v>#REF!</v>
      </c>
      <c r="FF67" s="83" t="e">
        <f t="shared" si="94"/>
        <v>#REF!</v>
      </c>
      <c r="FG67" s="83" t="e">
        <f t="shared" si="94"/>
        <v>#REF!</v>
      </c>
      <c r="FH67" s="83" t="e">
        <f t="shared" si="94"/>
        <v>#REF!</v>
      </c>
      <c r="FI67" s="83" t="e">
        <f t="shared" si="94"/>
        <v>#REF!</v>
      </c>
      <c r="FJ67" s="83" t="e">
        <f t="shared" si="94"/>
        <v>#REF!</v>
      </c>
      <c r="FK67" s="83" t="e">
        <f t="shared" si="94"/>
        <v>#REF!</v>
      </c>
      <c r="FL67" s="83" t="e">
        <f t="shared" si="94"/>
        <v>#REF!</v>
      </c>
      <c r="FM67" s="83" t="e">
        <f t="shared" si="94"/>
        <v>#REF!</v>
      </c>
      <c r="FN67" s="83" t="e">
        <f t="shared" si="94"/>
        <v>#REF!</v>
      </c>
      <c r="FO67" s="83" t="e">
        <f t="shared" si="94"/>
        <v>#REF!</v>
      </c>
      <c r="FP67" s="83" t="e">
        <f t="shared" si="94"/>
        <v>#REF!</v>
      </c>
      <c r="FQ67" s="83" t="e">
        <f t="shared" si="94"/>
        <v>#REF!</v>
      </c>
      <c r="FR67" s="83" t="e">
        <f t="shared" si="94"/>
        <v>#REF!</v>
      </c>
      <c r="FS67" s="83" t="e">
        <f t="shared" si="94"/>
        <v>#REF!</v>
      </c>
      <c r="FT67" s="83" t="e">
        <f t="shared" si="94"/>
        <v>#REF!</v>
      </c>
      <c r="FU67" s="83" t="e">
        <f t="shared" si="94"/>
        <v>#REF!</v>
      </c>
      <c r="FV67" s="83" t="e">
        <f t="shared" si="94"/>
        <v>#REF!</v>
      </c>
      <c r="FW67" s="83" t="e">
        <f t="shared" si="94"/>
        <v>#REF!</v>
      </c>
      <c r="FX67" s="83" t="e">
        <f t="shared" si="94"/>
        <v>#REF!</v>
      </c>
      <c r="FY67" s="83" t="e">
        <f t="shared" si="94"/>
        <v>#REF!</v>
      </c>
      <c r="FZ67" s="83" t="e">
        <f t="shared" si="94"/>
        <v>#REF!</v>
      </c>
      <c r="GA67" s="83" t="e">
        <f t="shared" si="94"/>
        <v>#REF!</v>
      </c>
      <c r="GB67" s="83" t="e">
        <f t="shared" si="94"/>
        <v>#REF!</v>
      </c>
      <c r="GC67" s="83" t="e">
        <f t="shared" si="94"/>
        <v>#REF!</v>
      </c>
      <c r="GD67" s="83" t="e">
        <f t="shared" si="94"/>
        <v>#REF!</v>
      </c>
      <c r="GE67" s="83" t="e">
        <f t="shared" si="94"/>
        <v>#REF!</v>
      </c>
      <c r="GF67" s="83" t="e">
        <f t="shared" si="94"/>
        <v>#REF!</v>
      </c>
      <c r="GG67" s="83" t="e">
        <f t="shared" si="94"/>
        <v>#REF!</v>
      </c>
      <c r="GH67" s="83" t="e">
        <f t="shared" si="94"/>
        <v>#REF!</v>
      </c>
      <c r="GI67" s="83" t="e">
        <f t="shared" si="94"/>
        <v>#REF!</v>
      </c>
      <c r="GJ67" s="83" t="e">
        <f t="shared" si="94"/>
        <v>#REF!</v>
      </c>
      <c r="GK67" s="83" t="e">
        <f t="shared" si="94"/>
        <v>#REF!</v>
      </c>
      <c r="GL67" s="83" t="e">
        <f t="shared" si="94"/>
        <v>#REF!</v>
      </c>
      <c r="GM67" s="83" t="e">
        <f t="shared" si="94"/>
        <v>#REF!</v>
      </c>
      <c r="GN67" s="83" t="e">
        <f t="shared" si="94"/>
        <v>#REF!</v>
      </c>
      <c r="GO67" s="83" t="e">
        <f t="shared" si="94"/>
        <v>#REF!</v>
      </c>
      <c r="GP67" s="83" t="e">
        <f t="shared" si="94"/>
        <v>#REF!</v>
      </c>
      <c r="GQ67" s="83" t="e">
        <f t="shared" si="94"/>
        <v>#REF!</v>
      </c>
      <c r="GR67" s="83" t="e">
        <f t="shared" ref="GR67:HI67" si="95">SUM(GR68:GR89)</f>
        <v>#REF!</v>
      </c>
      <c r="GS67" s="83" t="e">
        <f t="shared" si="95"/>
        <v>#REF!</v>
      </c>
      <c r="GT67" s="83" t="e">
        <f t="shared" si="95"/>
        <v>#REF!</v>
      </c>
      <c r="GU67" s="83" t="e">
        <f t="shared" si="95"/>
        <v>#REF!</v>
      </c>
      <c r="GV67" s="83" t="e">
        <f t="shared" si="95"/>
        <v>#REF!</v>
      </c>
      <c r="GW67" s="83" t="e">
        <f t="shared" si="95"/>
        <v>#REF!</v>
      </c>
      <c r="GX67" s="83" t="e">
        <f t="shared" si="95"/>
        <v>#REF!</v>
      </c>
      <c r="GY67" s="83" t="e">
        <f t="shared" si="95"/>
        <v>#REF!</v>
      </c>
      <c r="GZ67" s="83" t="e">
        <f t="shared" si="95"/>
        <v>#REF!</v>
      </c>
      <c r="HA67" s="83" t="e">
        <f t="shared" si="95"/>
        <v>#REF!</v>
      </c>
      <c r="HB67" s="83" t="e">
        <f t="shared" si="95"/>
        <v>#REF!</v>
      </c>
      <c r="HC67" s="83" t="e">
        <f t="shared" si="95"/>
        <v>#REF!</v>
      </c>
      <c r="HD67" s="83" t="e">
        <f t="shared" si="95"/>
        <v>#REF!</v>
      </c>
      <c r="HE67" s="83" t="e">
        <f t="shared" si="95"/>
        <v>#REF!</v>
      </c>
      <c r="HF67" s="83" t="e">
        <f t="shared" si="95"/>
        <v>#REF!</v>
      </c>
      <c r="HG67" s="83" t="e">
        <f t="shared" si="95"/>
        <v>#REF!</v>
      </c>
      <c r="HH67" s="83" t="e">
        <f t="shared" si="95"/>
        <v>#REF!</v>
      </c>
      <c r="HI67" s="83" t="e">
        <f t="shared" si="95"/>
        <v>#REF!</v>
      </c>
    </row>
    <row r="68" spans="1:217" s="109" customFormat="1" x14ac:dyDescent="0.2">
      <c r="A68" s="113" t="s">
        <v>17</v>
      </c>
      <c r="B68" s="114">
        <v>0</v>
      </c>
      <c r="C68" s="114">
        <v>0</v>
      </c>
      <c r="D68" s="114">
        <v>0</v>
      </c>
      <c r="E68" s="114">
        <v>0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0</v>
      </c>
      <c r="AI68" s="114">
        <v>0</v>
      </c>
      <c r="AJ68" s="114">
        <v>0</v>
      </c>
      <c r="AK68" s="114">
        <v>0</v>
      </c>
      <c r="AL68" s="114">
        <v>0</v>
      </c>
      <c r="AM68" s="114">
        <v>0</v>
      </c>
      <c r="AN68" s="114">
        <v>0</v>
      </c>
      <c r="AO68" s="114">
        <v>0</v>
      </c>
      <c r="AP68" s="114">
        <v>0</v>
      </c>
      <c r="AQ68" s="114">
        <v>0</v>
      </c>
      <c r="AR68" s="114">
        <v>0</v>
      </c>
      <c r="AS68" s="114">
        <v>0</v>
      </c>
      <c r="AT68" s="114">
        <v>0</v>
      </c>
      <c r="AU68" s="114">
        <v>0</v>
      </c>
      <c r="AV68" s="114">
        <v>0</v>
      </c>
      <c r="AW68" s="114">
        <v>0</v>
      </c>
      <c r="AX68" s="114">
        <v>0</v>
      </c>
      <c r="AY68" s="114">
        <v>0</v>
      </c>
      <c r="AZ68" s="114">
        <v>0</v>
      </c>
      <c r="BA68" s="114">
        <v>0</v>
      </c>
      <c r="BB68" s="114">
        <v>0</v>
      </c>
      <c r="BC68" s="114">
        <v>0</v>
      </c>
      <c r="BD68" s="114">
        <v>0</v>
      </c>
      <c r="BE68" s="114">
        <v>0</v>
      </c>
      <c r="BF68" s="114">
        <v>0</v>
      </c>
      <c r="BG68" s="114">
        <v>0</v>
      </c>
      <c r="BH68" s="114">
        <v>0</v>
      </c>
      <c r="BI68" s="114">
        <v>0</v>
      </c>
      <c r="BJ68" s="114">
        <v>0</v>
      </c>
      <c r="BK68" s="114">
        <v>0</v>
      </c>
      <c r="BL68" s="114">
        <v>0</v>
      </c>
      <c r="BM68" s="114">
        <v>0</v>
      </c>
      <c r="BN68" s="114">
        <v>0</v>
      </c>
      <c r="BO68" s="114">
        <v>0</v>
      </c>
      <c r="BP68" s="114">
        <v>0</v>
      </c>
      <c r="BQ68" s="114">
        <v>0</v>
      </c>
      <c r="BR68" s="114">
        <v>0</v>
      </c>
      <c r="BS68" s="114">
        <v>0</v>
      </c>
      <c r="BT68" s="114">
        <v>0</v>
      </c>
      <c r="BU68" s="114">
        <v>0</v>
      </c>
      <c r="BV68" s="114">
        <v>0</v>
      </c>
      <c r="BW68" s="114">
        <v>0</v>
      </c>
      <c r="BX68" s="114">
        <v>0</v>
      </c>
      <c r="BY68" s="114">
        <v>0</v>
      </c>
      <c r="BZ68" s="114">
        <v>0</v>
      </c>
      <c r="CA68" s="114">
        <v>0</v>
      </c>
      <c r="CB68" s="114">
        <v>0</v>
      </c>
      <c r="CC68" s="114">
        <v>0</v>
      </c>
      <c r="CD68" s="114">
        <v>0</v>
      </c>
      <c r="CE68" s="114">
        <v>0</v>
      </c>
      <c r="CF68" s="114">
        <v>0</v>
      </c>
      <c r="CG68" s="114">
        <v>0</v>
      </c>
      <c r="CH68" s="114">
        <v>0</v>
      </c>
      <c r="CI68" s="114">
        <v>0</v>
      </c>
      <c r="CJ68" s="114">
        <v>0</v>
      </c>
      <c r="CK68" s="114">
        <v>0</v>
      </c>
      <c r="CL68" s="114">
        <v>0</v>
      </c>
      <c r="CM68" s="114">
        <v>0</v>
      </c>
      <c r="CN68" s="114">
        <v>0</v>
      </c>
      <c r="CO68" s="114">
        <v>0</v>
      </c>
      <c r="CP68" s="114">
        <v>0</v>
      </c>
      <c r="CQ68" s="114">
        <v>0</v>
      </c>
      <c r="CR68" s="114">
        <v>0</v>
      </c>
      <c r="CS68" s="114">
        <v>0</v>
      </c>
      <c r="CT68" s="114">
        <v>0</v>
      </c>
      <c r="CU68" s="114">
        <v>0</v>
      </c>
      <c r="CV68" s="114">
        <v>0</v>
      </c>
      <c r="CW68" s="114">
        <v>0</v>
      </c>
      <c r="CX68" s="114">
        <v>0</v>
      </c>
      <c r="CY68" s="114">
        <v>0</v>
      </c>
      <c r="CZ68" s="114">
        <v>0</v>
      </c>
      <c r="DA68" s="114">
        <v>0</v>
      </c>
      <c r="DB68" s="114">
        <v>0</v>
      </c>
      <c r="DC68" s="114">
        <v>0</v>
      </c>
      <c r="DD68" s="114">
        <v>0</v>
      </c>
      <c r="DE68" s="114">
        <v>0</v>
      </c>
      <c r="DF68" s="114">
        <v>0</v>
      </c>
      <c r="DG68" s="114">
        <v>0</v>
      </c>
      <c r="DH68" s="114">
        <v>0</v>
      </c>
      <c r="DI68" s="114">
        <v>0</v>
      </c>
      <c r="DJ68" s="114">
        <v>0</v>
      </c>
      <c r="DK68" s="114">
        <v>0</v>
      </c>
      <c r="DL68" s="114">
        <v>0</v>
      </c>
      <c r="DM68" s="114">
        <v>0</v>
      </c>
      <c r="DN68" s="114">
        <v>0</v>
      </c>
      <c r="DO68" s="114">
        <v>0</v>
      </c>
      <c r="DP68" s="114">
        <v>0</v>
      </c>
      <c r="DQ68" s="114">
        <v>0</v>
      </c>
      <c r="DR68" s="114">
        <v>0</v>
      </c>
      <c r="DS68" s="114">
        <v>0</v>
      </c>
      <c r="DT68" s="114">
        <v>0</v>
      </c>
      <c r="DU68" s="114">
        <v>0</v>
      </c>
      <c r="DV68" s="114">
        <v>0</v>
      </c>
      <c r="DW68" s="114">
        <v>0</v>
      </c>
      <c r="DX68" s="114">
        <v>0</v>
      </c>
      <c r="DY68" s="114">
        <v>0</v>
      </c>
      <c r="DZ68" s="114">
        <v>0</v>
      </c>
      <c r="EA68" s="114">
        <v>0</v>
      </c>
      <c r="EB68" s="114">
        <v>0</v>
      </c>
      <c r="EC68" s="114">
        <v>0</v>
      </c>
      <c r="ED68" s="114">
        <v>0</v>
      </c>
      <c r="EE68" s="114">
        <v>0</v>
      </c>
      <c r="EF68" s="114">
        <v>0</v>
      </c>
      <c r="EG68" s="114">
        <v>0</v>
      </c>
      <c r="EH68" s="114">
        <v>0</v>
      </c>
      <c r="EI68" s="114">
        <v>0</v>
      </c>
      <c r="EJ68" s="114">
        <v>0</v>
      </c>
      <c r="EK68" s="114">
        <v>0</v>
      </c>
      <c r="EL68" s="114">
        <v>0</v>
      </c>
      <c r="EM68" s="114">
        <v>0</v>
      </c>
      <c r="EN68" s="114">
        <v>0</v>
      </c>
      <c r="EO68" s="114">
        <v>0</v>
      </c>
      <c r="EP68" s="114">
        <v>0</v>
      </c>
      <c r="EQ68" s="114">
        <v>0</v>
      </c>
      <c r="ER68" s="114">
        <v>0</v>
      </c>
      <c r="ES68" s="114">
        <v>0</v>
      </c>
      <c r="ET68" s="114">
        <v>0</v>
      </c>
      <c r="EU68" s="114">
        <v>0</v>
      </c>
      <c r="EV68" s="114">
        <v>0</v>
      </c>
      <c r="EW68" s="114">
        <v>0</v>
      </c>
      <c r="EX68" s="114">
        <v>0</v>
      </c>
      <c r="EY68" s="114">
        <v>0</v>
      </c>
      <c r="EZ68" s="114">
        <v>0</v>
      </c>
      <c r="FA68" s="114">
        <v>0</v>
      </c>
      <c r="FB68" s="114">
        <v>0</v>
      </c>
      <c r="FC68" s="114">
        <v>0</v>
      </c>
      <c r="FD68" s="114">
        <v>0</v>
      </c>
      <c r="FE68" s="114">
        <v>0</v>
      </c>
      <c r="FF68" s="114">
        <v>0</v>
      </c>
      <c r="FG68" s="114">
        <v>0</v>
      </c>
      <c r="FH68" s="114">
        <v>0</v>
      </c>
      <c r="FI68" s="114">
        <v>0</v>
      </c>
      <c r="FJ68" s="114">
        <v>0</v>
      </c>
      <c r="FK68" s="114">
        <v>0</v>
      </c>
      <c r="FL68" s="114">
        <v>0</v>
      </c>
      <c r="FM68" s="114">
        <v>0</v>
      </c>
      <c r="FN68" s="114">
        <v>0</v>
      </c>
      <c r="FO68" s="114">
        <v>0</v>
      </c>
      <c r="FP68" s="114">
        <v>0</v>
      </c>
      <c r="FQ68" s="114">
        <v>0</v>
      </c>
      <c r="FR68" s="114">
        <v>0</v>
      </c>
      <c r="FS68" s="114">
        <v>0</v>
      </c>
      <c r="FT68" s="114">
        <v>0</v>
      </c>
      <c r="FU68" s="114">
        <v>0</v>
      </c>
      <c r="FV68" s="114">
        <v>0</v>
      </c>
      <c r="FW68" s="114">
        <v>0</v>
      </c>
      <c r="FX68" s="114">
        <v>0</v>
      </c>
      <c r="FY68" s="114">
        <v>0</v>
      </c>
      <c r="FZ68" s="114">
        <v>0</v>
      </c>
      <c r="GA68" s="114">
        <v>0</v>
      </c>
      <c r="GB68" s="114">
        <v>0</v>
      </c>
      <c r="GC68" s="114">
        <v>0</v>
      </c>
      <c r="GD68" s="114">
        <v>0</v>
      </c>
      <c r="GE68" s="114">
        <v>0</v>
      </c>
      <c r="GF68" s="114">
        <v>0</v>
      </c>
      <c r="GG68" s="114">
        <v>0</v>
      </c>
      <c r="GH68" s="114">
        <v>0</v>
      </c>
      <c r="GI68" s="114">
        <v>0</v>
      </c>
      <c r="GJ68" s="114">
        <v>0</v>
      </c>
      <c r="GK68" s="114">
        <v>0</v>
      </c>
      <c r="GL68" s="114">
        <v>0</v>
      </c>
      <c r="GM68" s="114">
        <v>0</v>
      </c>
      <c r="GN68" s="114">
        <v>0</v>
      </c>
      <c r="GO68" s="114">
        <v>0</v>
      </c>
      <c r="GP68" s="114">
        <v>0</v>
      </c>
      <c r="GQ68" s="114">
        <v>0</v>
      </c>
      <c r="GR68" s="114">
        <v>0</v>
      </c>
      <c r="GS68" s="114">
        <v>0</v>
      </c>
      <c r="GT68" s="114">
        <v>0</v>
      </c>
      <c r="GU68" s="114">
        <v>0</v>
      </c>
      <c r="GV68" s="114">
        <v>0</v>
      </c>
      <c r="GW68" s="114">
        <v>0</v>
      </c>
      <c r="GX68" s="114">
        <v>0</v>
      </c>
      <c r="GY68" s="114">
        <v>0</v>
      </c>
      <c r="GZ68" s="114">
        <v>0</v>
      </c>
      <c r="HA68" s="114">
        <v>0</v>
      </c>
      <c r="HB68" s="114">
        <v>0</v>
      </c>
      <c r="HC68" s="114">
        <v>0</v>
      </c>
      <c r="HD68" s="114">
        <v>0</v>
      </c>
      <c r="HE68" s="114">
        <v>0</v>
      </c>
      <c r="HF68" s="114">
        <v>0</v>
      </c>
      <c r="HG68" s="114">
        <v>0</v>
      </c>
      <c r="HH68" s="114">
        <v>0</v>
      </c>
      <c r="HI68" s="114">
        <v>0</v>
      </c>
    </row>
    <row r="69" spans="1:217" s="109" customFormat="1" x14ac:dyDescent="0.2">
      <c r="A69" s="113" t="s">
        <v>18</v>
      </c>
      <c r="B69" s="114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  <c r="AC69" s="114">
        <v>0</v>
      </c>
      <c r="AD69" s="114">
        <v>0</v>
      </c>
      <c r="AE69" s="114">
        <v>0</v>
      </c>
      <c r="AF69" s="114">
        <v>0</v>
      </c>
      <c r="AG69" s="114">
        <v>0</v>
      </c>
      <c r="AH69" s="114">
        <v>0</v>
      </c>
      <c r="AI69" s="114">
        <v>0</v>
      </c>
      <c r="AJ69" s="114">
        <v>0</v>
      </c>
      <c r="AK69" s="114">
        <v>0</v>
      </c>
      <c r="AL69" s="114">
        <v>0</v>
      </c>
      <c r="AM69" s="114">
        <v>0</v>
      </c>
      <c r="AN69" s="114">
        <v>0</v>
      </c>
      <c r="AO69" s="114">
        <v>0</v>
      </c>
      <c r="AP69" s="114">
        <v>0</v>
      </c>
      <c r="AQ69" s="114">
        <v>0</v>
      </c>
      <c r="AR69" s="114">
        <v>0</v>
      </c>
      <c r="AS69" s="114">
        <v>0</v>
      </c>
      <c r="AT69" s="114">
        <v>0</v>
      </c>
      <c r="AU69" s="114">
        <v>0</v>
      </c>
      <c r="AV69" s="114">
        <v>0</v>
      </c>
      <c r="AW69" s="114">
        <v>0</v>
      </c>
      <c r="AX69" s="114">
        <v>0</v>
      </c>
      <c r="AY69" s="114">
        <v>0</v>
      </c>
      <c r="AZ69" s="114">
        <v>0</v>
      </c>
      <c r="BA69" s="114">
        <v>0</v>
      </c>
      <c r="BB69" s="114">
        <v>0</v>
      </c>
      <c r="BC69" s="114">
        <v>0</v>
      </c>
      <c r="BD69" s="114">
        <v>0</v>
      </c>
      <c r="BE69" s="114">
        <v>0</v>
      </c>
      <c r="BF69" s="114">
        <v>0</v>
      </c>
      <c r="BG69" s="114">
        <v>0</v>
      </c>
      <c r="BH69" s="114">
        <v>0</v>
      </c>
      <c r="BI69" s="114">
        <v>0</v>
      </c>
      <c r="BJ69" s="114">
        <v>0</v>
      </c>
      <c r="BK69" s="114">
        <v>0</v>
      </c>
      <c r="BL69" s="114">
        <v>0</v>
      </c>
      <c r="BM69" s="114">
        <v>0</v>
      </c>
      <c r="BN69" s="114">
        <v>0</v>
      </c>
      <c r="BO69" s="114">
        <v>0</v>
      </c>
      <c r="BP69" s="114">
        <v>0</v>
      </c>
      <c r="BQ69" s="114">
        <v>0</v>
      </c>
      <c r="BR69" s="114">
        <v>0</v>
      </c>
      <c r="BS69" s="114">
        <v>0</v>
      </c>
      <c r="BT69" s="114">
        <v>0</v>
      </c>
      <c r="BU69" s="114">
        <v>0</v>
      </c>
      <c r="BV69" s="114">
        <v>0</v>
      </c>
      <c r="BW69" s="114">
        <v>0</v>
      </c>
      <c r="BX69" s="114">
        <v>0</v>
      </c>
      <c r="BY69" s="114">
        <v>0</v>
      </c>
      <c r="BZ69" s="114">
        <v>0</v>
      </c>
      <c r="CA69" s="114">
        <v>0</v>
      </c>
      <c r="CB69" s="114">
        <v>0</v>
      </c>
      <c r="CC69" s="114">
        <v>0</v>
      </c>
      <c r="CD69" s="114">
        <v>0</v>
      </c>
      <c r="CE69" s="114">
        <v>0</v>
      </c>
      <c r="CF69" s="114">
        <v>0</v>
      </c>
      <c r="CG69" s="114">
        <v>0</v>
      </c>
      <c r="CH69" s="114">
        <v>0</v>
      </c>
      <c r="CI69" s="114">
        <v>0</v>
      </c>
      <c r="CJ69" s="114">
        <v>0</v>
      </c>
      <c r="CK69" s="114">
        <v>0</v>
      </c>
      <c r="CL69" s="114">
        <v>0</v>
      </c>
      <c r="CM69" s="114">
        <v>0</v>
      </c>
      <c r="CN69" s="114">
        <v>0</v>
      </c>
      <c r="CO69" s="114">
        <v>0</v>
      </c>
      <c r="CP69" s="114">
        <v>0</v>
      </c>
      <c r="CQ69" s="114">
        <v>0</v>
      </c>
      <c r="CR69" s="114">
        <v>0</v>
      </c>
      <c r="CS69" s="114">
        <v>0</v>
      </c>
      <c r="CT69" s="114">
        <v>0</v>
      </c>
      <c r="CU69" s="114">
        <v>0</v>
      </c>
      <c r="CV69" s="114">
        <v>0</v>
      </c>
      <c r="CW69" s="114">
        <v>0</v>
      </c>
      <c r="CX69" s="114">
        <v>0</v>
      </c>
      <c r="CY69" s="114">
        <v>0</v>
      </c>
      <c r="CZ69" s="114">
        <v>0</v>
      </c>
      <c r="DA69" s="114">
        <v>0</v>
      </c>
      <c r="DB69" s="114">
        <v>0</v>
      </c>
      <c r="DC69" s="114">
        <v>0</v>
      </c>
      <c r="DD69" s="114">
        <v>0</v>
      </c>
      <c r="DE69" s="114">
        <v>0</v>
      </c>
      <c r="DF69" s="114">
        <v>0</v>
      </c>
      <c r="DG69" s="114">
        <v>0</v>
      </c>
      <c r="DH69" s="114">
        <v>0</v>
      </c>
      <c r="DI69" s="114">
        <v>0</v>
      </c>
      <c r="DJ69" s="114">
        <v>0</v>
      </c>
      <c r="DK69" s="114">
        <v>0</v>
      </c>
      <c r="DL69" s="114">
        <v>0</v>
      </c>
      <c r="DM69" s="114">
        <v>0</v>
      </c>
      <c r="DN69" s="114">
        <v>0</v>
      </c>
      <c r="DO69" s="114">
        <v>0</v>
      </c>
      <c r="DP69" s="114">
        <v>0</v>
      </c>
      <c r="DQ69" s="114">
        <v>0</v>
      </c>
      <c r="DR69" s="114">
        <v>0</v>
      </c>
      <c r="DS69" s="114">
        <v>0</v>
      </c>
      <c r="DT69" s="114">
        <v>0</v>
      </c>
      <c r="DU69" s="114">
        <v>0</v>
      </c>
      <c r="DV69" s="114">
        <v>0</v>
      </c>
      <c r="DW69" s="114">
        <v>0</v>
      </c>
      <c r="DX69" s="114">
        <v>0</v>
      </c>
      <c r="DY69" s="114">
        <v>0</v>
      </c>
      <c r="DZ69" s="114">
        <v>0</v>
      </c>
      <c r="EA69" s="114">
        <v>0</v>
      </c>
      <c r="EB69" s="114">
        <v>0</v>
      </c>
      <c r="EC69" s="114">
        <v>0</v>
      </c>
      <c r="ED69" s="114">
        <v>0</v>
      </c>
      <c r="EE69" s="114">
        <v>0</v>
      </c>
      <c r="EF69" s="114">
        <v>0</v>
      </c>
      <c r="EG69" s="114">
        <v>0</v>
      </c>
      <c r="EH69" s="114">
        <v>0</v>
      </c>
      <c r="EI69" s="114">
        <v>0</v>
      </c>
      <c r="EJ69" s="114">
        <v>0</v>
      </c>
      <c r="EK69" s="114">
        <v>0</v>
      </c>
      <c r="EL69" s="114">
        <v>0</v>
      </c>
      <c r="EM69" s="114">
        <v>0</v>
      </c>
      <c r="EN69" s="114">
        <v>0</v>
      </c>
      <c r="EO69" s="114">
        <v>0</v>
      </c>
      <c r="EP69" s="114">
        <v>0</v>
      </c>
      <c r="EQ69" s="114">
        <v>0</v>
      </c>
      <c r="ER69" s="114">
        <v>0</v>
      </c>
      <c r="ES69" s="114">
        <v>0</v>
      </c>
      <c r="ET69" s="114">
        <v>0</v>
      </c>
      <c r="EU69" s="114">
        <v>0</v>
      </c>
      <c r="EV69" s="114">
        <v>0</v>
      </c>
      <c r="EW69" s="114">
        <v>0</v>
      </c>
      <c r="EX69" s="114">
        <v>0</v>
      </c>
      <c r="EY69" s="114">
        <v>0</v>
      </c>
      <c r="EZ69" s="114">
        <v>0</v>
      </c>
      <c r="FA69" s="114">
        <v>0</v>
      </c>
      <c r="FB69" s="114">
        <v>0</v>
      </c>
      <c r="FC69" s="114">
        <v>0</v>
      </c>
      <c r="FD69" s="114">
        <v>0</v>
      </c>
      <c r="FE69" s="114">
        <v>0</v>
      </c>
      <c r="FF69" s="114">
        <v>0</v>
      </c>
      <c r="FG69" s="114">
        <v>0</v>
      </c>
      <c r="FH69" s="114">
        <v>0</v>
      </c>
      <c r="FI69" s="114">
        <v>0</v>
      </c>
      <c r="FJ69" s="114">
        <v>0</v>
      </c>
      <c r="FK69" s="114">
        <v>0</v>
      </c>
      <c r="FL69" s="114">
        <v>0</v>
      </c>
      <c r="FM69" s="114">
        <v>0</v>
      </c>
      <c r="FN69" s="114">
        <v>0</v>
      </c>
      <c r="FO69" s="114">
        <v>0</v>
      </c>
      <c r="FP69" s="114">
        <v>0</v>
      </c>
      <c r="FQ69" s="114">
        <v>0</v>
      </c>
      <c r="FR69" s="114">
        <v>0</v>
      </c>
      <c r="FS69" s="114">
        <v>0</v>
      </c>
      <c r="FT69" s="114">
        <v>0</v>
      </c>
      <c r="FU69" s="114">
        <v>0</v>
      </c>
      <c r="FV69" s="114">
        <v>0</v>
      </c>
      <c r="FW69" s="114">
        <v>0</v>
      </c>
      <c r="FX69" s="114">
        <v>0</v>
      </c>
      <c r="FY69" s="114">
        <v>0</v>
      </c>
      <c r="FZ69" s="114">
        <v>0</v>
      </c>
      <c r="GA69" s="114">
        <v>0</v>
      </c>
      <c r="GB69" s="114">
        <v>0</v>
      </c>
      <c r="GC69" s="114">
        <v>0</v>
      </c>
      <c r="GD69" s="114">
        <v>0</v>
      </c>
      <c r="GE69" s="114">
        <v>0</v>
      </c>
      <c r="GF69" s="114">
        <v>0</v>
      </c>
      <c r="GG69" s="114">
        <v>0</v>
      </c>
      <c r="GH69" s="114">
        <v>0</v>
      </c>
      <c r="GI69" s="114">
        <v>0</v>
      </c>
      <c r="GJ69" s="114">
        <v>0</v>
      </c>
      <c r="GK69" s="114">
        <v>0</v>
      </c>
      <c r="GL69" s="114">
        <v>0</v>
      </c>
      <c r="GM69" s="114">
        <v>0</v>
      </c>
      <c r="GN69" s="114">
        <v>0</v>
      </c>
      <c r="GO69" s="114">
        <v>0</v>
      </c>
      <c r="GP69" s="114">
        <v>0</v>
      </c>
      <c r="GQ69" s="114">
        <v>0</v>
      </c>
      <c r="GR69" s="114">
        <v>0</v>
      </c>
      <c r="GS69" s="114">
        <v>0</v>
      </c>
      <c r="GT69" s="114">
        <v>0</v>
      </c>
      <c r="GU69" s="114">
        <v>0</v>
      </c>
      <c r="GV69" s="114">
        <v>0</v>
      </c>
      <c r="GW69" s="114">
        <v>0</v>
      </c>
      <c r="GX69" s="114">
        <v>0</v>
      </c>
      <c r="GY69" s="114">
        <v>0</v>
      </c>
      <c r="GZ69" s="114">
        <v>0</v>
      </c>
      <c r="HA69" s="114">
        <v>0</v>
      </c>
      <c r="HB69" s="114">
        <v>0</v>
      </c>
      <c r="HC69" s="114">
        <v>0</v>
      </c>
      <c r="HD69" s="114">
        <v>0</v>
      </c>
      <c r="HE69" s="114">
        <v>0</v>
      </c>
      <c r="HF69" s="114">
        <v>0</v>
      </c>
      <c r="HG69" s="114">
        <v>0</v>
      </c>
      <c r="HH69" s="114">
        <v>0</v>
      </c>
      <c r="HI69" s="114">
        <v>0</v>
      </c>
    </row>
    <row r="70" spans="1:217" s="109" customFormat="1" x14ac:dyDescent="0.2">
      <c r="A70" s="113" t="s">
        <v>19</v>
      </c>
      <c r="B70" s="114">
        <v>0</v>
      </c>
      <c r="C70" s="114">
        <v>0</v>
      </c>
      <c r="D70" s="114">
        <v>0</v>
      </c>
      <c r="E70" s="114">
        <v>0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14">
        <v>0</v>
      </c>
      <c r="AG70" s="114">
        <v>0</v>
      </c>
      <c r="AH70" s="114">
        <v>0</v>
      </c>
      <c r="AI70" s="114">
        <v>0</v>
      </c>
      <c r="AJ70" s="114">
        <v>0</v>
      </c>
      <c r="AK70" s="114">
        <v>0</v>
      </c>
      <c r="AL70" s="114">
        <v>0</v>
      </c>
      <c r="AM70" s="114">
        <v>0</v>
      </c>
      <c r="AN70" s="114">
        <v>0</v>
      </c>
      <c r="AO70" s="114">
        <v>0</v>
      </c>
      <c r="AP70" s="114">
        <v>0</v>
      </c>
      <c r="AQ70" s="114">
        <v>0</v>
      </c>
      <c r="AR70" s="114">
        <v>0</v>
      </c>
      <c r="AS70" s="114">
        <v>0</v>
      </c>
      <c r="AT70" s="114">
        <v>0</v>
      </c>
      <c r="AU70" s="114">
        <v>0</v>
      </c>
      <c r="AV70" s="114">
        <v>0</v>
      </c>
      <c r="AW70" s="114">
        <v>0</v>
      </c>
      <c r="AX70" s="114">
        <v>0</v>
      </c>
      <c r="AY70" s="114">
        <v>0</v>
      </c>
      <c r="AZ70" s="114">
        <v>0</v>
      </c>
      <c r="BA70" s="114">
        <v>0</v>
      </c>
      <c r="BB70" s="114">
        <v>0</v>
      </c>
      <c r="BC70" s="114">
        <v>0</v>
      </c>
      <c r="BD70" s="114">
        <v>0</v>
      </c>
      <c r="BE70" s="114">
        <v>0</v>
      </c>
      <c r="BF70" s="114">
        <v>0</v>
      </c>
      <c r="BG70" s="114">
        <v>0</v>
      </c>
      <c r="BH70" s="114">
        <v>0</v>
      </c>
      <c r="BI70" s="114">
        <v>0</v>
      </c>
      <c r="BJ70" s="114">
        <v>0</v>
      </c>
      <c r="BK70" s="114">
        <v>0</v>
      </c>
      <c r="BL70" s="114">
        <v>0</v>
      </c>
      <c r="BM70" s="114">
        <v>0</v>
      </c>
      <c r="BN70" s="114">
        <v>0</v>
      </c>
      <c r="BO70" s="114">
        <v>0</v>
      </c>
      <c r="BP70" s="114">
        <v>0</v>
      </c>
      <c r="BQ70" s="114">
        <v>0</v>
      </c>
      <c r="BR70" s="114">
        <v>0</v>
      </c>
      <c r="BS70" s="114">
        <v>0</v>
      </c>
      <c r="BT70" s="114">
        <v>0</v>
      </c>
      <c r="BU70" s="114">
        <v>0</v>
      </c>
      <c r="BV70" s="114">
        <v>0</v>
      </c>
      <c r="BW70" s="114">
        <v>0</v>
      </c>
      <c r="BX70" s="114">
        <v>0</v>
      </c>
      <c r="BY70" s="114">
        <v>0</v>
      </c>
      <c r="BZ70" s="114">
        <v>0</v>
      </c>
      <c r="CA70" s="114">
        <v>0</v>
      </c>
      <c r="CB70" s="114">
        <v>0</v>
      </c>
      <c r="CC70" s="114">
        <v>0</v>
      </c>
      <c r="CD70" s="114">
        <v>0</v>
      </c>
      <c r="CE70" s="114">
        <v>0</v>
      </c>
      <c r="CF70" s="114">
        <v>0</v>
      </c>
      <c r="CG70" s="114">
        <v>0</v>
      </c>
      <c r="CH70" s="114">
        <v>0</v>
      </c>
      <c r="CI70" s="114">
        <v>0</v>
      </c>
      <c r="CJ70" s="114">
        <v>0</v>
      </c>
      <c r="CK70" s="114">
        <v>0</v>
      </c>
      <c r="CL70" s="114">
        <v>0</v>
      </c>
      <c r="CM70" s="114">
        <v>0</v>
      </c>
      <c r="CN70" s="114">
        <v>0</v>
      </c>
      <c r="CO70" s="114">
        <v>0</v>
      </c>
      <c r="CP70" s="114">
        <v>0</v>
      </c>
      <c r="CQ70" s="114">
        <v>0</v>
      </c>
      <c r="CR70" s="114">
        <v>0</v>
      </c>
      <c r="CS70" s="114">
        <v>0</v>
      </c>
      <c r="CT70" s="114">
        <v>0</v>
      </c>
      <c r="CU70" s="114">
        <v>0</v>
      </c>
      <c r="CV70" s="114">
        <v>0</v>
      </c>
      <c r="CW70" s="114">
        <v>0</v>
      </c>
      <c r="CX70" s="114">
        <v>0</v>
      </c>
      <c r="CY70" s="114">
        <v>0</v>
      </c>
      <c r="CZ70" s="114">
        <v>0</v>
      </c>
      <c r="DA70" s="114">
        <v>0</v>
      </c>
      <c r="DB70" s="114">
        <v>0</v>
      </c>
      <c r="DC70" s="114">
        <v>0</v>
      </c>
      <c r="DD70" s="114">
        <v>0</v>
      </c>
      <c r="DE70" s="114">
        <v>0</v>
      </c>
      <c r="DF70" s="114">
        <v>0</v>
      </c>
      <c r="DG70" s="114">
        <v>0</v>
      </c>
      <c r="DH70" s="114">
        <v>0</v>
      </c>
      <c r="DI70" s="114">
        <v>0</v>
      </c>
      <c r="DJ70" s="114">
        <v>0</v>
      </c>
      <c r="DK70" s="114">
        <v>0</v>
      </c>
      <c r="DL70" s="114">
        <v>0</v>
      </c>
      <c r="DM70" s="114">
        <v>0</v>
      </c>
      <c r="DN70" s="114">
        <v>0</v>
      </c>
      <c r="DO70" s="114">
        <v>0</v>
      </c>
      <c r="DP70" s="114">
        <v>0</v>
      </c>
      <c r="DQ70" s="114">
        <v>0</v>
      </c>
      <c r="DR70" s="114">
        <v>0</v>
      </c>
      <c r="DS70" s="114">
        <v>0</v>
      </c>
      <c r="DT70" s="114">
        <v>0</v>
      </c>
      <c r="DU70" s="114">
        <v>0</v>
      </c>
      <c r="DV70" s="114">
        <v>0</v>
      </c>
      <c r="DW70" s="114">
        <v>0</v>
      </c>
      <c r="DX70" s="114">
        <v>0</v>
      </c>
      <c r="DY70" s="114">
        <v>0</v>
      </c>
      <c r="DZ70" s="114">
        <v>0</v>
      </c>
      <c r="EA70" s="114">
        <v>0</v>
      </c>
      <c r="EB70" s="114">
        <v>0</v>
      </c>
      <c r="EC70" s="114">
        <v>0</v>
      </c>
      <c r="ED70" s="114">
        <v>0</v>
      </c>
      <c r="EE70" s="114">
        <v>0</v>
      </c>
      <c r="EF70" s="114">
        <v>0</v>
      </c>
      <c r="EG70" s="114">
        <v>0</v>
      </c>
      <c r="EH70" s="114">
        <v>0</v>
      </c>
      <c r="EI70" s="114">
        <v>0</v>
      </c>
      <c r="EJ70" s="114">
        <v>0</v>
      </c>
      <c r="EK70" s="114">
        <v>0</v>
      </c>
      <c r="EL70" s="114">
        <v>0</v>
      </c>
      <c r="EM70" s="114">
        <v>0</v>
      </c>
      <c r="EN70" s="114">
        <v>0</v>
      </c>
      <c r="EO70" s="114">
        <v>0</v>
      </c>
      <c r="EP70" s="114">
        <v>0</v>
      </c>
      <c r="EQ70" s="114">
        <v>0</v>
      </c>
      <c r="ER70" s="114">
        <v>0</v>
      </c>
      <c r="ES70" s="114">
        <v>0</v>
      </c>
      <c r="ET70" s="114">
        <v>0</v>
      </c>
      <c r="EU70" s="114">
        <v>0</v>
      </c>
      <c r="EV70" s="114">
        <v>0</v>
      </c>
      <c r="EW70" s="114">
        <v>0</v>
      </c>
      <c r="EX70" s="114">
        <v>0</v>
      </c>
      <c r="EY70" s="114">
        <v>0</v>
      </c>
      <c r="EZ70" s="114">
        <v>0</v>
      </c>
      <c r="FA70" s="114">
        <v>0</v>
      </c>
      <c r="FB70" s="114">
        <v>0</v>
      </c>
      <c r="FC70" s="114">
        <v>0</v>
      </c>
      <c r="FD70" s="114">
        <v>0</v>
      </c>
      <c r="FE70" s="114">
        <v>0</v>
      </c>
      <c r="FF70" s="114">
        <v>0</v>
      </c>
      <c r="FG70" s="114">
        <v>0</v>
      </c>
      <c r="FH70" s="114">
        <v>0</v>
      </c>
      <c r="FI70" s="114">
        <v>0</v>
      </c>
      <c r="FJ70" s="114">
        <v>0</v>
      </c>
      <c r="FK70" s="114">
        <v>0</v>
      </c>
      <c r="FL70" s="114">
        <v>0</v>
      </c>
      <c r="FM70" s="114">
        <v>0</v>
      </c>
      <c r="FN70" s="114">
        <v>0</v>
      </c>
      <c r="FO70" s="114">
        <v>0</v>
      </c>
      <c r="FP70" s="114">
        <v>0</v>
      </c>
      <c r="FQ70" s="114">
        <v>0</v>
      </c>
      <c r="FR70" s="114">
        <v>0</v>
      </c>
      <c r="FS70" s="114">
        <v>0</v>
      </c>
      <c r="FT70" s="114">
        <v>0</v>
      </c>
      <c r="FU70" s="114">
        <v>0</v>
      </c>
      <c r="FV70" s="114">
        <v>0</v>
      </c>
      <c r="FW70" s="114">
        <v>0</v>
      </c>
      <c r="FX70" s="114">
        <v>0</v>
      </c>
      <c r="FY70" s="114">
        <v>0</v>
      </c>
      <c r="FZ70" s="114">
        <v>0</v>
      </c>
      <c r="GA70" s="114">
        <v>0</v>
      </c>
      <c r="GB70" s="114">
        <v>0</v>
      </c>
      <c r="GC70" s="114">
        <v>0</v>
      </c>
      <c r="GD70" s="114">
        <v>0</v>
      </c>
      <c r="GE70" s="114">
        <v>0</v>
      </c>
      <c r="GF70" s="114">
        <v>0</v>
      </c>
      <c r="GG70" s="114">
        <v>0</v>
      </c>
      <c r="GH70" s="114">
        <v>0</v>
      </c>
      <c r="GI70" s="114">
        <v>0</v>
      </c>
      <c r="GJ70" s="114">
        <v>0</v>
      </c>
      <c r="GK70" s="114">
        <v>0</v>
      </c>
      <c r="GL70" s="114">
        <v>0</v>
      </c>
      <c r="GM70" s="114">
        <v>0</v>
      </c>
      <c r="GN70" s="114">
        <v>0</v>
      </c>
      <c r="GO70" s="114">
        <v>0</v>
      </c>
      <c r="GP70" s="114">
        <v>0</v>
      </c>
      <c r="GQ70" s="114">
        <v>0</v>
      </c>
      <c r="GR70" s="114">
        <v>0</v>
      </c>
      <c r="GS70" s="114">
        <v>0</v>
      </c>
      <c r="GT70" s="114">
        <v>0</v>
      </c>
      <c r="GU70" s="114">
        <v>0</v>
      </c>
      <c r="GV70" s="114">
        <v>0</v>
      </c>
      <c r="GW70" s="114">
        <v>0</v>
      </c>
      <c r="GX70" s="114">
        <v>0</v>
      </c>
      <c r="GY70" s="114">
        <v>0</v>
      </c>
      <c r="GZ70" s="114">
        <v>0</v>
      </c>
      <c r="HA70" s="114">
        <v>0</v>
      </c>
      <c r="HB70" s="114">
        <v>0</v>
      </c>
      <c r="HC70" s="114">
        <v>0</v>
      </c>
      <c r="HD70" s="114">
        <v>0</v>
      </c>
      <c r="HE70" s="114">
        <v>0</v>
      </c>
      <c r="HF70" s="114">
        <v>0</v>
      </c>
      <c r="HG70" s="114">
        <v>0</v>
      </c>
      <c r="HH70" s="114">
        <v>0</v>
      </c>
      <c r="HI70" s="114">
        <v>0</v>
      </c>
    </row>
    <row r="71" spans="1:217" s="109" customFormat="1" x14ac:dyDescent="0.2">
      <c r="A71" s="113" t="s">
        <v>20</v>
      </c>
      <c r="B71" s="114">
        <v>0</v>
      </c>
      <c r="C71" s="114">
        <v>0</v>
      </c>
      <c r="D71" s="114">
        <v>0</v>
      </c>
      <c r="E71" s="114">
        <v>0</v>
      </c>
      <c r="F71" s="114">
        <v>0</v>
      </c>
      <c r="G71" s="114">
        <v>0</v>
      </c>
      <c r="H71" s="114">
        <v>0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4">
        <v>0</v>
      </c>
      <c r="AD71" s="114">
        <v>0</v>
      </c>
      <c r="AE71" s="114">
        <v>0</v>
      </c>
      <c r="AF71" s="114">
        <v>0</v>
      </c>
      <c r="AG71" s="114">
        <v>0</v>
      </c>
      <c r="AH71" s="114">
        <v>0</v>
      </c>
      <c r="AI71" s="114">
        <v>0</v>
      </c>
      <c r="AJ71" s="114">
        <v>0</v>
      </c>
      <c r="AK71" s="114">
        <v>0</v>
      </c>
      <c r="AL71" s="114">
        <v>0</v>
      </c>
      <c r="AM71" s="114">
        <v>0</v>
      </c>
      <c r="AN71" s="114">
        <v>0</v>
      </c>
      <c r="AO71" s="114">
        <v>0</v>
      </c>
      <c r="AP71" s="114">
        <v>0</v>
      </c>
      <c r="AQ71" s="114">
        <v>0</v>
      </c>
      <c r="AR71" s="114">
        <v>0</v>
      </c>
      <c r="AS71" s="114">
        <v>0</v>
      </c>
      <c r="AT71" s="114">
        <v>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AZ71" s="114">
        <v>0</v>
      </c>
      <c r="BA71" s="114">
        <v>0</v>
      </c>
      <c r="BB71" s="114">
        <v>0</v>
      </c>
      <c r="BC71" s="114">
        <v>0</v>
      </c>
      <c r="BD71" s="114">
        <v>0</v>
      </c>
      <c r="BE71" s="114">
        <v>0</v>
      </c>
      <c r="BF71" s="114">
        <v>0</v>
      </c>
      <c r="BG71" s="114">
        <v>0</v>
      </c>
      <c r="BH71" s="114">
        <v>0</v>
      </c>
      <c r="BI71" s="114">
        <v>0</v>
      </c>
      <c r="BJ71" s="114">
        <v>0</v>
      </c>
      <c r="BK71" s="114">
        <v>0</v>
      </c>
      <c r="BL71" s="114">
        <v>0</v>
      </c>
      <c r="BM71" s="114">
        <v>0</v>
      </c>
      <c r="BN71" s="114">
        <v>0</v>
      </c>
      <c r="BO71" s="114">
        <v>0</v>
      </c>
      <c r="BP71" s="114">
        <v>0</v>
      </c>
      <c r="BQ71" s="114">
        <v>0</v>
      </c>
      <c r="BR71" s="114">
        <v>0</v>
      </c>
      <c r="BS71" s="114">
        <v>0</v>
      </c>
      <c r="BT71" s="114">
        <v>0</v>
      </c>
      <c r="BU71" s="114">
        <v>0</v>
      </c>
      <c r="BV71" s="114">
        <v>0</v>
      </c>
      <c r="BW71" s="114">
        <v>0</v>
      </c>
      <c r="BX71" s="114">
        <v>0</v>
      </c>
      <c r="BY71" s="114">
        <v>0</v>
      </c>
      <c r="BZ71" s="114">
        <v>0</v>
      </c>
      <c r="CA71" s="114">
        <v>0</v>
      </c>
      <c r="CB71" s="114">
        <v>0</v>
      </c>
      <c r="CC71" s="114">
        <v>0</v>
      </c>
      <c r="CD71" s="114">
        <v>0</v>
      </c>
      <c r="CE71" s="114">
        <v>0</v>
      </c>
      <c r="CF71" s="114">
        <v>0</v>
      </c>
      <c r="CG71" s="114">
        <v>0</v>
      </c>
      <c r="CH71" s="114">
        <v>0</v>
      </c>
      <c r="CI71" s="114">
        <v>0</v>
      </c>
      <c r="CJ71" s="114">
        <v>0</v>
      </c>
      <c r="CK71" s="114">
        <v>0</v>
      </c>
      <c r="CL71" s="114">
        <v>0</v>
      </c>
      <c r="CM71" s="114">
        <v>0</v>
      </c>
      <c r="CN71" s="114">
        <v>0</v>
      </c>
      <c r="CO71" s="114">
        <v>0</v>
      </c>
      <c r="CP71" s="114">
        <v>0</v>
      </c>
      <c r="CQ71" s="114">
        <v>0</v>
      </c>
      <c r="CR71" s="114">
        <v>0</v>
      </c>
      <c r="CS71" s="114">
        <v>0</v>
      </c>
      <c r="CT71" s="114">
        <v>0</v>
      </c>
      <c r="CU71" s="114">
        <v>0</v>
      </c>
      <c r="CV71" s="114">
        <v>0</v>
      </c>
      <c r="CW71" s="114">
        <v>0</v>
      </c>
      <c r="CX71" s="114">
        <v>0</v>
      </c>
      <c r="CY71" s="114">
        <v>0</v>
      </c>
      <c r="CZ71" s="114">
        <v>0</v>
      </c>
      <c r="DA71" s="114">
        <v>0</v>
      </c>
      <c r="DB71" s="114">
        <v>0</v>
      </c>
      <c r="DC71" s="114">
        <v>0</v>
      </c>
      <c r="DD71" s="114">
        <v>0</v>
      </c>
      <c r="DE71" s="114">
        <v>0</v>
      </c>
      <c r="DF71" s="114">
        <v>0</v>
      </c>
      <c r="DG71" s="114">
        <v>0</v>
      </c>
      <c r="DH71" s="114">
        <v>0</v>
      </c>
      <c r="DI71" s="114">
        <v>0</v>
      </c>
      <c r="DJ71" s="114">
        <v>0</v>
      </c>
      <c r="DK71" s="114">
        <v>0</v>
      </c>
      <c r="DL71" s="114">
        <v>0</v>
      </c>
      <c r="DM71" s="114">
        <v>0</v>
      </c>
      <c r="DN71" s="114">
        <v>0</v>
      </c>
      <c r="DO71" s="114">
        <v>0</v>
      </c>
      <c r="DP71" s="114">
        <v>0</v>
      </c>
      <c r="DQ71" s="114">
        <v>0</v>
      </c>
      <c r="DR71" s="114">
        <v>0</v>
      </c>
      <c r="DS71" s="114">
        <v>0</v>
      </c>
      <c r="DT71" s="114">
        <v>0</v>
      </c>
      <c r="DU71" s="114">
        <v>0</v>
      </c>
      <c r="DV71" s="114">
        <v>0</v>
      </c>
      <c r="DW71" s="114">
        <v>0</v>
      </c>
      <c r="DX71" s="114">
        <v>0</v>
      </c>
      <c r="DY71" s="114">
        <v>0</v>
      </c>
      <c r="DZ71" s="114">
        <v>0</v>
      </c>
      <c r="EA71" s="114">
        <v>0</v>
      </c>
      <c r="EB71" s="114">
        <v>0</v>
      </c>
      <c r="EC71" s="114">
        <v>0</v>
      </c>
      <c r="ED71" s="114">
        <v>0</v>
      </c>
      <c r="EE71" s="114">
        <v>0</v>
      </c>
      <c r="EF71" s="114">
        <v>0</v>
      </c>
      <c r="EG71" s="114">
        <v>0</v>
      </c>
      <c r="EH71" s="114">
        <v>0</v>
      </c>
      <c r="EI71" s="114">
        <v>0</v>
      </c>
      <c r="EJ71" s="114">
        <v>0</v>
      </c>
      <c r="EK71" s="114">
        <v>0</v>
      </c>
      <c r="EL71" s="114">
        <v>0</v>
      </c>
      <c r="EM71" s="114">
        <v>0</v>
      </c>
      <c r="EN71" s="114">
        <v>0</v>
      </c>
      <c r="EO71" s="114">
        <v>0</v>
      </c>
      <c r="EP71" s="114">
        <v>0</v>
      </c>
      <c r="EQ71" s="114">
        <v>0</v>
      </c>
      <c r="ER71" s="114">
        <v>0</v>
      </c>
      <c r="ES71" s="114">
        <v>0</v>
      </c>
      <c r="ET71" s="114">
        <v>0</v>
      </c>
      <c r="EU71" s="114">
        <v>0</v>
      </c>
      <c r="EV71" s="114">
        <v>0</v>
      </c>
      <c r="EW71" s="114">
        <v>0</v>
      </c>
      <c r="EX71" s="114">
        <v>0</v>
      </c>
      <c r="EY71" s="114">
        <v>0</v>
      </c>
      <c r="EZ71" s="114">
        <v>0</v>
      </c>
      <c r="FA71" s="114">
        <v>0</v>
      </c>
      <c r="FB71" s="114">
        <v>0</v>
      </c>
      <c r="FC71" s="114">
        <v>0</v>
      </c>
      <c r="FD71" s="114">
        <v>0</v>
      </c>
      <c r="FE71" s="114">
        <v>0</v>
      </c>
      <c r="FF71" s="114">
        <v>0</v>
      </c>
      <c r="FG71" s="114">
        <v>0</v>
      </c>
      <c r="FH71" s="114">
        <v>0</v>
      </c>
      <c r="FI71" s="114">
        <v>0</v>
      </c>
      <c r="FJ71" s="114">
        <v>0</v>
      </c>
      <c r="FK71" s="114">
        <v>0</v>
      </c>
      <c r="FL71" s="114">
        <v>0</v>
      </c>
      <c r="FM71" s="114">
        <v>0</v>
      </c>
      <c r="FN71" s="114">
        <v>0</v>
      </c>
      <c r="FO71" s="114">
        <v>0</v>
      </c>
      <c r="FP71" s="114">
        <v>0</v>
      </c>
      <c r="FQ71" s="114">
        <v>0</v>
      </c>
      <c r="FR71" s="114">
        <v>0</v>
      </c>
      <c r="FS71" s="114">
        <v>0</v>
      </c>
      <c r="FT71" s="114">
        <v>0</v>
      </c>
      <c r="FU71" s="114">
        <v>0</v>
      </c>
      <c r="FV71" s="114">
        <v>0</v>
      </c>
      <c r="FW71" s="114">
        <v>0</v>
      </c>
      <c r="FX71" s="114">
        <v>0</v>
      </c>
      <c r="FY71" s="114">
        <v>0</v>
      </c>
      <c r="FZ71" s="114">
        <v>0</v>
      </c>
      <c r="GA71" s="114">
        <v>0</v>
      </c>
      <c r="GB71" s="114">
        <v>0</v>
      </c>
      <c r="GC71" s="114">
        <v>0</v>
      </c>
      <c r="GD71" s="114">
        <v>0</v>
      </c>
      <c r="GE71" s="114">
        <v>0</v>
      </c>
      <c r="GF71" s="114">
        <v>0</v>
      </c>
      <c r="GG71" s="114">
        <v>0</v>
      </c>
      <c r="GH71" s="114">
        <v>0</v>
      </c>
      <c r="GI71" s="114">
        <v>0</v>
      </c>
      <c r="GJ71" s="114">
        <v>0</v>
      </c>
      <c r="GK71" s="114">
        <v>0</v>
      </c>
      <c r="GL71" s="114">
        <v>0</v>
      </c>
      <c r="GM71" s="114">
        <v>0</v>
      </c>
      <c r="GN71" s="114">
        <v>0</v>
      </c>
      <c r="GO71" s="114">
        <v>0</v>
      </c>
      <c r="GP71" s="114">
        <v>0</v>
      </c>
      <c r="GQ71" s="114">
        <v>0</v>
      </c>
      <c r="GR71" s="114">
        <v>0</v>
      </c>
      <c r="GS71" s="114">
        <v>0</v>
      </c>
      <c r="GT71" s="114">
        <v>0</v>
      </c>
      <c r="GU71" s="114">
        <v>0</v>
      </c>
      <c r="GV71" s="114">
        <v>0</v>
      </c>
      <c r="GW71" s="114">
        <v>0</v>
      </c>
      <c r="GX71" s="114">
        <v>0</v>
      </c>
      <c r="GY71" s="114">
        <v>0</v>
      </c>
      <c r="GZ71" s="114">
        <v>0</v>
      </c>
      <c r="HA71" s="114">
        <v>0</v>
      </c>
      <c r="HB71" s="114">
        <v>0</v>
      </c>
      <c r="HC71" s="114">
        <v>0</v>
      </c>
      <c r="HD71" s="114">
        <v>0</v>
      </c>
      <c r="HE71" s="114">
        <v>0</v>
      </c>
      <c r="HF71" s="114">
        <v>0</v>
      </c>
      <c r="HG71" s="114">
        <v>0</v>
      </c>
      <c r="HH71" s="114">
        <v>0</v>
      </c>
      <c r="HI71" s="114">
        <v>0</v>
      </c>
    </row>
    <row r="72" spans="1:217" s="109" customFormat="1" x14ac:dyDescent="0.2">
      <c r="A72" s="113" t="s">
        <v>21</v>
      </c>
      <c r="B72" s="114">
        <v>0</v>
      </c>
      <c r="C72" s="114">
        <v>0</v>
      </c>
      <c r="D72" s="114">
        <v>0</v>
      </c>
      <c r="E72" s="114">
        <v>0</v>
      </c>
      <c r="F72" s="114">
        <v>0</v>
      </c>
      <c r="G72" s="114">
        <v>0</v>
      </c>
      <c r="H72" s="114">
        <v>0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114">
        <v>0</v>
      </c>
      <c r="AD72" s="114">
        <v>0</v>
      </c>
      <c r="AE72" s="114">
        <v>0</v>
      </c>
      <c r="AF72" s="114">
        <v>0</v>
      </c>
      <c r="AG72" s="114">
        <v>0</v>
      </c>
      <c r="AH72" s="114">
        <v>0</v>
      </c>
      <c r="AI72" s="114">
        <v>0</v>
      </c>
      <c r="AJ72" s="114">
        <v>0</v>
      </c>
      <c r="AK72" s="114">
        <v>0</v>
      </c>
      <c r="AL72" s="114">
        <v>0</v>
      </c>
      <c r="AM72" s="114">
        <v>0</v>
      </c>
      <c r="AN72" s="114">
        <v>0</v>
      </c>
      <c r="AO72" s="114">
        <v>0</v>
      </c>
      <c r="AP72" s="114">
        <v>0</v>
      </c>
      <c r="AQ72" s="114">
        <v>0</v>
      </c>
      <c r="AR72" s="114">
        <v>0</v>
      </c>
      <c r="AS72" s="114">
        <v>0</v>
      </c>
      <c r="AT72" s="114">
        <v>0</v>
      </c>
      <c r="AU72" s="114">
        <v>0</v>
      </c>
      <c r="AV72" s="114">
        <v>0</v>
      </c>
      <c r="AW72" s="114">
        <v>0</v>
      </c>
      <c r="AX72" s="114">
        <v>0</v>
      </c>
      <c r="AY72" s="114">
        <v>0</v>
      </c>
      <c r="AZ72" s="114">
        <v>0</v>
      </c>
      <c r="BA72" s="114">
        <v>0</v>
      </c>
      <c r="BB72" s="114">
        <v>0</v>
      </c>
      <c r="BC72" s="114">
        <v>0</v>
      </c>
      <c r="BD72" s="114">
        <v>0</v>
      </c>
      <c r="BE72" s="114">
        <v>0</v>
      </c>
      <c r="BF72" s="114">
        <v>0</v>
      </c>
      <c r="BG72" s="114">
        <v>0</v>
      </c>
      <c r="BH72" s="114">
        <v>0</v>
      </c>
      <c r="BI72" s="114">
        <v>0</v>
      </c>
      <c r="BJ72" s="114">
        <v>0</v>
      </c>
      <c r="BK72" s="114">
        <v>0</v>
      </c>
      <c r="BL72" s="114">
        <v>0</v>
      </c>
      <c r="BM72" s="114">
        <v>0</v>
      </c>
      <c r="BN72" s="114">
        <v>0</v>
      </c>
      <c r="BO72" s="114">
        <v>0</v>
      </c>
      <c r="BP72" s="114">
        <v>0</v>
      </c>
      <c r="BQ72" s="114">
        <v>0</v>
      </c>
      <c r="BR72" s="114">
        <v>0</v>
      </c>
      <c r="BS72" s="114">
        <v>0</v>
      </c>
      <c r="BT72" s="114">
        <v>0</v>
      </c>
      <c r="BU72" s="114">
        <v>0</v>
      </c>
      <c r="BV72" s="114">
        <v>0</v>
      </c>
      <c r="BW72" s="114">
        <v>0</v>
      </c>
      <c r="BX72" s="114">
        <v>0</v>
      </c>
      <c r="BY72" s="114">
        <v>0</v>
      </c>
      <c r="BZ72" s="114">
        <v>0</v>
      </c>
      <c r="CA72" s="114">
        <v>0</v>
      </c>
      <c r="CB72" s="114">
        <v>0</v>
      </c>
      <c r="CC72" s="114">
        <v>0</v>
      </c>
      <c r="CD72" s="114">
        <v>0</v>
      </c>
      <c r="CE72" s="114">
        <v>0</v>
      </c>
      <c r="CF72" s="114">
        <v>0</v>
      </c>
      <c r="CG72" s="114">
        <v>0</v>
      </c>
      <c r="CH72" s="114">
        <v>0</v>
      </c>
      <c r="CI72" s="114">
        <v>0</v>
      </c>
      <c r="CJ72" s="114">
        <v>0</v>
      </c>
      <c r="CK72" s="114">
        <v>0</v>
      </c>
      <c r="CL72" s="114">
        <v>0</v>
      </c>
      <c r="CM72" s="114">
        <v>0</v>
      </c>
      <c r="CN72" s="114">
        <v>0</v>
      </c>
      <c r="CO72" s="114">
        <v>0</v>
      </c>
      <c r="CP72" s="114">
        <v>0</v>
      </c>
      <c r="CQ72" s="114">
        <v>0</v>
      </c>
      <c r="CR72" s="114">
        <v>0</v>
      </c>
      <c r="CS72" s="114">
        <v>0</v>
      </c>
      <c r="CT72" s="114">
        <v>0</v>
      </c>
      <c r="CU72" s="114">
        <v>0</v>
      </c>
      <c r="CV72" s="114">
        <v>0</v>
      </c>
      <c r="CW72" s="114">
        <v>0</v>
      </c>
      <c r="CX72" s="114">
        <v>0</v>
      </c>
      <c r="CY72" s="114">
        <v>0</v>
      </c>
      <c r="CZ72" s="114">
        <v>0</v>
      </c>
      <c r="DA72" s="114">
        <v>0</v>
      </c>
      <c r="DB72" s="114">
        <v>0</v>
      </c>
      <c r="DC72" s="114">
        <v>0</v>
      </c>
      <c r="DD72" s="114">
        <v>0</v>
      </c>
      <c r="DE72" s="114">
        <v>0</v>
      </c>
      <c r="DF72" s="114">
        <v>0</v>
      </c>
      <c r="DG72" s="114">
        <v>0</v>
      </c>
      <c r="DH72" s="114">
        <v>0</v>
      </c>
      <c r="DI72" s="114">
        <v>0</v>
      </c>
      <c r="DJ72" s="114">
        <v>0</v>
      </c>
      <c r="DK72" s="114">
        <v>0</v>
      </c>
      <c r="DL72" s="114">
        <v>0</v>
      </c>
      <c r="DM72" s="114">
        <v>0</v>
      </c>
      <c r="DN72" s="114">
        <v>0</v>
      </c>
      <c r="DO72" s="114">
        <v>0</v>
      </c>
      <c r="DP72" s="114">
        <v>0</v>
      </c>
      <c r="DQ72" s="114">
        <v>0</v>
      </c>
      <c r="DR72" s="114">
        <v>0</v>
      </c>
      <c r="DS72" s="114">
        <v>0</v>
      </c>
      <c r="DT72" s="114">
        <v>0</v>
      </c>
      <c r="DU72" s="114">
        <v>0</v>
      </c>
      <c r="DV72" s="114">
        <v>0</v>
      </c>
      <c r="DW72" s="114">
        <v>0</v>
      </c>
      <c r="DX72" s="114">
        <v>0</v>
      </c>
      <c r="DY72" s="114">
        <v>0</v>
      </c>
      <c r="DZ72" s="114">
        <v>0</v>
      </c>
      <c r="EA72" s="114">
        <v>0</v>
      </c>
      <c r="EB72" s="114">
        <v>0</v>
      </c>
      <c r="EC72" s="114">
        <v>0</v>
      </c>
      <c r="ED72" s="114">
        <v>0</v>
      </c>
      <c r="EE72" s="114">
        <v>0</v>
      </c>
      <c r="EF72" s="114">
        <v>0</v>
      </c>
      <c r="EG72" s="114">
        <v>0</v>
      </c>
      <c r="EH72" s="114">
        <v>0</v>
      </c>
      <c r="EI72" s="114">
        <v>0</v>
      </c>
      <c r="EJ72" s="114">
        <v>0</v>
      </c>
      <c r="EK72" s="114">
        <v>0</v>
      </c>
      <c r="EL72" s="114">
        <v>0</v>
      </c>
      <c r="EM72" s="114">
        <v>0</v>
      </c>
      <c r="EN72" s="114">
        <v>0</v>
      </c>
      <c r="EO72" s="114">
        <v>0</v>
      </c>
      <c r="EP72" s="114">
        <v>0</v>
      </c>
      <c r="EQ72" s="114">
        <v>0</v>
      </c>
      <c r="ER72" s="114">
        <v>0</v>
      </c>
      <c r="ES72" s="114">
        <v>0</v>
      </c>
      <c r="ET72" s="114">
        <v>0</v>
      </c>
      <c r="EU72" s="114">
        <v>0</v>
      </c>
      <c r="EV72" s="114">
        <v>0</v>
      </c>
      <c r="EW72" s="114">
        <v>0</v>
      </c>
      <c r="EX72" s="114">
        <v>0</v>
      </c>
      <c r="EY72" s="114">
        <v>0</v>
      </c>
      <c r="EZ72" s="114">
        <v>0</v>
      </c>
      <c r="FA72" s="114">
        <v>0</v>
      </c>
      <c r="FB72" s="114">
        <v>0</v>
      </c>
      <c r="FC72" s="114">
        <v>0</v>
      </c>
      <c r="FD72" s="114">
        <v>0</v>
      </c>
      <c r="FE72" s="114">
        <v>0</v>
      </c>
      <c r="FF72" s="114">
        <v>0</v>
      </c>
      <c r="FG72" s="114">
        <v>0</v>
      </c>
      <c r="FH72" s="114">
        <v>0</v>
      </c>
      <c r="FI72" s="114">
        <v>0</v>
      </c>
      <c r="FJ72" s="114">
        <v>0</v>
      </c>
      <c r="FK72" s="114">
        <v>0</v>
      </c>
      <c r="FL72" s="114">
        <v>0</v>
      </c>
      <c r="FM72" s="114">
        <v>0</v>
      </c>
      <c r="FN72" s="114">
        <v>0</v>
      </c>
      <c r="FO72" s="114">
        <v>0</v>
      </c>
      <c r="FP72" s="114">
        <v>0</v>
      </c>
      <c r="FQ72" s="114">
        <v>0</v>
      </c>
      <c r="FR72" s="114">
        <v>0</v>
      </c>
      <c r="FS72" s="114">
        <v>0</v>
      </c>
      <c r="FT72" s="114">
        <v>0</v>
      </c>
      <c r="FU72" s="114">
        <v>0</v>
      </c>
      <c r="FV72" s="114">
        <v>0</v>
      </c>
      <c r="FW72" s="114">
        <v>0</v>
      </c>
      <c r="FX72" s="114">
        <v>0</v>
      </c>
      <c r="FY72" s="114">
        <v>0</v>
      </c>
      <c r="FZ72" s="114">
        <v>0</v>
      </c>
      <c r="GA72" s="114">
        <v>0</v>
      </c>
      <c r="GB72" s="114">
        <v>0</v>
      </c>
      <c r="GC72" s="114">
        <v>0</v>
      </c>
      <c r="GD72" s="114">
        <v>0</v>
      </c>
      <c r="GE72" s="114">
        <v>0</v>
      </c>
      <c r="GF72" s="114">
        <v>0</v>
      </c>
      <c r="GG72" s="114">
        <v>0</v>
      </c>
      <c r="GH72" s="114">
        <v>0</v>
      </c>
      <c r="GI72" s="114">
        <v>0</v>
      </c>
      <c r="GJ72" s="114">
        <v>0</v>
      </c>
      <c r="GK72" s="114">
        <v>0</v>
      </c>
      <c r="GL72" s="114">
        <v>0</v>
      </c>
      <c r="GM72" s="114">
        <v>0</v>
      </c>
      <c r="GN72" s="114">
        <v>0</v>
      </c>
      <c r="GO72" s="114">
        <v>0</v>
      </c>
      <c r="GP72" s="114">
        <v>0</v>
      </c>
      <c r="GQ72" s="114">
        <v>0</v>
      </c>
      <c r="GR72" s="114">
        <v>0</v>
      </c>
      <c r="GS72" s="114">
        <v>0</v>
      </c>
      <c r="GT72" s="114">
        <v>0</v>
      </c>
      <c r="GU72" s="114">
        <v>0</v>
      </c>
      <c r="GV72" s="114">
        <v>0</v>
      </c>
      <c r="GW72" s="114">
        <v>0</v>
      </c>
      <c r="GX72" s="114">
        <v>0</v>
      </c>
      <c r="GY72" s="114">
        <v>0</v>
      </c>
      <c r="GZ72" s="114">
        <v>0</v>
      </c>
      <c r="HA72" s="114">
        <v>0</v>
      </c>
      <c r="HB72" s="114">
        <v>0</v>
      </c>
      <c r="HC72" s="114">
        <v>0</v>
      </c>
      <c r="HD72" s="114">
        <v>0</v>
      </c>
      <c r="HE72" s="114">
        <v>0</v>
      </c>
      <c r="HF72" s="114">
        <v>0</v>
      </c>
      <c r="HG72" s="114">
        <v>0</v>
      </c>
      <c r="HH72" s="114">
        <v>0</v>
      </c>
      <c r="HI72" s="114">
        <v>0</v>
      </c>
    </row>
    <row r="73" spans="1:217" s="109" customFormat="1" x14ac:dyDescent="0.2">
      <c r="A73" s="113" t="s">
        <v>113</v>
      </c>
      <c r="B73" s="114">
        <v>0</v>
      </c>
      <c r="C73" s="114">
        <v>0</v>
      </c>
      <c r="D73" s="114">
        <v>0</v>
      </c>
      <c r="E73" s="114">
        <v>0</v>
      </c>
      <c r="F73" s="114">
        <v>0</v>
      </c>
      <c r="G73" s="114">
        <v>0</v>
      </c>
      <c r="H73" s="114">
        <v>0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  <c r="AC73" s="114">
        <v>0</v>
      </c>
      <c r="AD73" s="114">
        <v>0</v>
      </c>
      <c r="AE73" s="114">
        <v>0</v>
      </c>
      <c r="AF73" s="114">
        <v>0</v>
      </c>
      <c r="AG73" s="114">
        <v>0</v>
      </c>
      <c r="AH73" s="114">
        <v>0</v>
      </c>
      <c r="AI73" s="114">
        <v>0</v>
      </c>
      <c r="AJ73" s="114">
        <v>0</v>
      </c>
      <c r="AK73" s="114">
        <v>0</v>
      </c>
      <c r="AL73" s="114">
        <v>0</v>
      </c>
      <c r="AM73" s="114">
        <v>0</v>
      </c>
      <c r="AN73" s="114">
        <v>0</v>
      </c>
      <c r="AO73" s="114">
        <v>0</v>
      </c>
      <c r="AP73" s="114">
        <v>0</v>
      </c>
      <c r="AQ73" s="114">
        <v>0</v>
      </c>
      <c r="AR73" s="114">
        <v>0</v>
      </c>
      <c r="AS73" s="114">
        <v>0</v>
      </c>
      <c r="AT73" s="114">
        <v>0</v>
      </c>
      <c r="AU73" s="114">
        <v>0</v>
      </c>
      <c r="AV73" s="114">
        <v>0</v>
      </c>
      <c r="AW73" s="114">
        <v>0</v>
      </c>
      <c r="AX73" s="114">
        <v>0</v>
      </c>
      <c r="AY73" s="114">
        <v>0</v>
      </c>
      <c r="AZ73" s="114">
        <v>0</v>
      </c>
      <c r="BA73" s="114">
        <v>0</v>
      </c>
      <c r="BB73" s="114">
        <v>0</v>
      </c>
      <c r="BC73" s="114">
        <v>0</v>
      </c>
      <c r="BD73" s="114">
        <v>0</v>
      </c>
      <c r="BE73" s="114">
        <v>0</v>
      </c>
      <c r="BF73" s="114">
        <v>0</v>
      </c>
      <c r="BG73" s="114">
        <v>0</v>
      </c>
      <c r="BH73" s="114">
        <v>0</v>
      </c>
      <c r="BI73" s="114">
        <v>0</v>
      </c>
      <c r="BJ73" s="114">
        <v>0</v>
      </c>
      <c r="BK73" s="114">
        <v>0</v>
      </c>
      <c r="BL73" s="114">
        <v>0</v>
      </c>
      <c r="BM73" s="114">
        <v>0</v>
      </c>
      <c r="BN73" s="114">
        <v>0</v>
      </c>
      <c r="BO73" s="114">
        <v>0</v>
      </c>
      <c r="BP73" s="114">
        <v>0</v>
      </c>
      <c r="BQ73" s="114">
        <v>0</v>
      </c>
      <c r="BR73" s="114">
        <v>0</v>
      </c>
      <c r="BS73" s="114">
        <v>0</v>
      </c>
      <c r="BT73" s="114">
        <v>0</v>
      </c>
      <c r="BU73" s="114">
        <v>0</v>
      </c>
      <c r="BV73" s="114">
        <v>0</v>
      </c>
      <c r="BW73" s="114">
        <v>0</v>
      </c>
      <c r="BX73" s="114">
        <v>0</v>
      </c>
      <c r="BY73" s="114">
        <v>0</v>
      </c>
      <c r="BZ73" s="114">
        <v>0</v>
      </c>
      <c r="CA73" s="114">
        <v>0</v>
      </c>
      <c r="CB73" s="114">
        <v>0</v>
      </c>
      <c r="CC73" s="114">
        <v>0</v>
      </c>
      <c r="CD73" s="114">
        <v>0</v>
      </c>
      <c r="CE73" s="114">
        <v>0</v>
      </c>
      <c r="CF73" s="114">
        <v>0</v>
      </c>
      <c r="CG73" s="114">
        <v>0</v>
      </c>
      <c r="CH73" s="114">
        <v>0</v>
      </c>
      <c r="CI73" s="114">
        <v>0</v>
      </c>
      <c r="CJ73" s="114">
        <v>0</v>
      </c>
      <c r="CK73" s="114">
        <v>0</v>
      </c>
      <c r="CL73" s="114">
        <v>0</v>
      </c>
      <c r="CM73" s="114">
        <v>0</v>
      </c>
      <c r="CN73" s="114">
        <v>0</v>
      </c>
      <c r="CO73" s="114">
        <v>0</v>
      </c>
      <c r="CP73" s="114">
        <v>0</v>
      </c>
      <c r="CQ73" s="114">
        <v>0</v>
      </c>
      <c r="CR73" s="114">
        <v>0</v>
      </c>
      <c r="CS73" s="114">
        <v>0</v>
      </c>
      <c r="CT73" s="114">
        <v>0</v>
      </c>
      <c r="CU73" s="114">
        <v>0</v>
      </c>
      <c r="CV73" s="114">
        <v>0</v>
      </c>
      <c r="CW73" s="114">
        <v>0</v>
      </c>
      <c r="CX73" s="114">
        <v>0</v>
      </c>
      <c r="CY73" s="114">
        <v>0</v>
      </c>
      <c r="CZ73" s="114">
        <v>0</v>
      </c>
      <c r="DA73" s="114">
        <v>0</v>
      </c>
      <c r="DB73" s="114">
        <v>0</v>
      </c>
      <c r="DC73" s="114">
        <v>0</v>
      </c>
      <c r="DD73" s="114">
        <v>0</v>
      </c>
      <c r="DE73" s="114">
        <v>0</v>
      </c>
      <c r="DF73" s="114">
        <v>0</v>
      </c>
      <c r="DG73" s="114">
        <v>0</v>
      </c>
      <c r="DH73" s="114">
        <v>0</v>
      </c>
      <c r="DI73" s="114">
        <v>0</v>
      </c>
      <c r="DJ73" s="114">
        <v>0</v>
      </c>
      <c r="DK73" s="114">
        <v>0</v>
      </c>
      <c r="DL73" s="114">
        <v>0</v>
      </c>
      <c r="DM73" s="114">
        <v>0</v>
      </c>
      <c r="DN73" s="114">
        <v>0</v>
      </c>
      <c r="DO73" s="114">
        <v>0</v>
      </c>
      <c r="DP73" s="114">
        <v>0</v>
      </c>
      <c r="DQ73" s="114">
        <v>0</v>
      </c>
      <c r="DR73" s="114">
        <v>0</v>
      </c>
      <c r="DS73" s="114">
        <v>0</v>
      </c>
      <c r="DT73" s="114">
        <v>0</v>
      </c>
      <c r="DU73" s="114">
        <v>0</v>
      </c>
      <c r="DV73" s="114">
        <v>0</v>
      </c>
      <c r="DW73" s="114">
        <v>0</v>
      </c>
      <c r="DX73" s="114">
        <v>0</v>
      </c>
      <c r="DY73" s="114">
        <v>0</v>
      </c>
      <c r="DZ73" s="114">
        <v>0</v>
      </c>
      <c r="EA73" s="114">
        <v>0</v>
      </c>
      <c r="EB73" s="114">
        <v>0</v>
      </c>
      <c r="EC73" s="114">
        <v>0</v>
      </c>
      <c r="ED73" s="114">
        <v>0</v>
      </c>
      <c r="EE73" s="114">
        <v>0</v>
      </c>
      <c r="EF73" s="114">
        <v>0</v>
      </c>
      <c r="EG73" s="114">
        <v>0</v>
      </c>
      <c r="EH73" s="114">
        <v>0</v>
      </c>
      <c r="EI73" s="114">
        <v>0</v>
      </c>
      <c r="EJ73" s="114">
        <v>0</v>
      </c>
      <c r="EK73" s="114">
        <v>0</v>
      </c>
      <c r="EL73" s="114">
        <v>0</v>
      </c>
      <c r="EM73" s="114">
        <v>0</v>
      </c>
      <c r="EN73" s="114">
        <v>0</v>
      </c>
      <c r="EO73" s="114">
        <v>0</v>
      </c>
      <c r="EP73" s="114">
        <v>0</v>
      </c>
      <c r="EQ73" s="114">
        <v>0</v>
      </c>
      <c r="ER73" s="114">
        <v>0</v>
      </c>
      <c r="ES73" s="114">
        <v>0</v>
      </c>
      <c r="ET73" s="114">
        <v>0</v>
      </c>
      <c r="EU73" s="114">
        <v>0</v>
      </c>
      <c r="EV73" s="114">
        <v>0</v>
      </c>
      <c r="EW73" s="114">
        <v>0</v>
      </c>
      <c r="EX73" s="114">
        <v>0</v>
      </c>
      <c r="EY73" s="114">
        <v>0</v>
      </c>
      <c r="EZ73" s="114">
        <v>0</v>
      </c>
      <c r="FA73" s="114">
        <v>0</v>
      </c>
      <c r="FB73" s="114">
        <v>0</v>
      </c>
      <c r="FC73" s="114">
        <v>0</v>
      </c>
      <c r="FD73" s="114">
        <v>0</v>
      </c>
      <c r="FE73" s="114">
        <v>0</v>
      </c>
      <c r="FF73" s="114">
        <v>0</v>
      </c>
      <c r="FG73" s="114">
        <v>0</v>
      </c>
      <c r="FH73" s="114">
        <v>0</v>
      </c>
      <c r="FI73" s="114">
        <v>0</v>
      </c>
      <c r="FJ73" s="114">
        <v>0</v>
      </c>
      <c r="FK73" s="114">
        <v>0</v>
      </c>
      <c r="FL73" s="114">
        <v>0</v>
      </c>
      <c r="FM73" s="114">
        <v>0</v>
      </c>
      <c r="FN73" s="114">
        <v>0</v>
      </c>
      <c r="FO73" s="114">
        <v>0</v>
      </c>
      <c r="FP73" s="114">
        <v>0</v>
      </c>
      <c r="FQ73" s="114">
        <v>0</v>
      </c>
      <c r="FR73" s="114">
        <v>0</v>
      </c>
      <c r="FS73" s="114">
        <v>0</v>
      </c>
      <c r="FT73" s="114">
        <v>0</v>
      </c>
      <c r="FU73" s="114">
        <v>0</v>
      </c>
      <c r="FV73" s="114">
        <v>0</v>
      </c>
      <c r="FW73" s="114">
        <v>0</v>
      </c>
      <c r="FX73" s="114">
        <v>0</v>
      </c>
      <c r="FY73" s="114">
        <v>0</v>
      </c>
      <c r="FZ73" s="114">
        <v>0</v>
      </c>
      <c r="GA73" s="114">
        <v>0</v>
      </c>
      <c r="GB73" s="114">
        <v>0</v>
      </c>
      <c r="GC73" s="114">
        <v>0</v>
      </c>
      <c r="GD73" s="114">
        <v>0</v>
      </c>
      <c r="GE73" s="114">
        <v>0</v>
      </c>
      <c r="GF73" s="114">
        <v>0</v>
      </c>
      <c r="GG73" s="114">
        <v>0</v>
      </c>
      <c r="GH73" s="114">
        <v>0</v>
      </c>
      <c r="GI73" s="114">
        <v>0</v>
      </c>
      <c r="GJ73" s="114">
        <v>0</v>
      </c>
      <c r="GK73" s="114">
        <v>0</v>
      </c>
      <c r="GL73" s="114">
        <v>0</v>
      </c>
      <c r="GM73" s="114">
        <v>0</v>
      </c>
      <c r="GN73" s="114">
        <v>0</v>
      </c>
      <c r="GO73" s="114">
        <v>0</v>
      </c>
      <c r="GP73" s="114">
        <v>0</v>
      </c>
      <c r="GQ73" s="114">
        <v>0</v>
      </c>
      <c r="GR73" s="114">
        <v>0</v>
      </c>
      <c r="GS73" s="114">
        <v>0</v>
      </c>
      <c r="GT73" s="114">
        <v>0</v>
      </c>
      <c r="GU73" s="114">
        <v>0</v>
      </c>
      <c r="GV73" s="114">
        <v>0</v>
      </c>
      <c r="GW73" s="114">
        <v>0</v>
      </c>
      <c r="GX73" s="114">
        <v>0</v>
      </c>
      <c r="GY73" s="114">
        <v>0</v>
      </c>
      <c r="GZ73" s="114">
        <v>0</v>
      </c>
      <c r="HA73" s="114">
        <v>0</v>
      </c>
      <c r="HB73" s="114">
        <v>0</v>
      </c>
      <c r="HC73" s="114">
        <v>0</v>
      </c>
      <c r="HD73" s="114">
        <v>0</v>
      </c>
      <c r="HE73" s="114">
        <v>0</v>
      </c>
      <c r="HF73" s="114">
        <v>0</v>
      </c>
      <c r="HG73" s="114">
        <v>0</v>
      </c>
      <c r="HH73" s="114">
        <v>0</v>
      </c>
      <c r="HI73" s="114">
        <v>0</v>
      </c>
    </row>
    <row r="74" spans="1:217" s="109" customFormat="1" x14ac:dyDescent="0.2">
      <c r="A74" s="113" t="s">
        <v>114</v>
      </c>
      <c r="B74" s="114">
        <v>0</v>
      </c>
      <c r="C74" s="114">
        <v>0</v>
      </c>
      <c r="D74" s="114">
        <v>0</v>
      </c>
      <c r="E74" s="114">
        <v>0</v>
      </c>
      <c r="F74" s="114">
        <v>0</v>
      </c>
      <c r="G74" s="114">
        <v>0</v>
      </c>
      <c r="H74" s="114">
        <v>0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4">
        <v>0</v>
      </c>
      <c r="AD74" s="114">
        <v>0</v>
      </c>
      <c r="AE74" s="114">
        <v>0</v>
      </c>
      <c r="AF74" s="114">
        <v>0</v>
      </c>
      <c r="AG74" s="114">
        <v>0</v>
      </c>
      <c r="AH74" s="114">
        <v>0</v>
      </c>
      <c r="AI74" s="114">
        <v>0</v>
      </c>
      <c r="AJ74" s="114">
        <v>0</v>
      </c>
      <c r="AK74" s="114">
        <v>0</v>
      </c>
      <c r="AL74" s="114">
        <v>0</v>
      </c>
      <c r="AM74" s="114">
        <v>0</v>
      </c>
      <c r="AN74" s="114">
        <v>0</v>
      </c>
      <c r="AO74" s="114">
        <v>0</v>
      </c>
      <c r="AP74" s="114">
        <v>0</v>
      </c>
      <c r="AQ74" s="114">
        <v>0</v>
      </c>
      <c r="AR74" s="114">
        <v>0</v>
      </c>
      <c r="AS74" s="114">
        <v>0</v>
      </c>
      <c r="AT74" s="114">
        <v>0</v>
      </c>
      <c r="AU74" s="114">
        <v>0</v>
      </c>
      <c r="AV74" s="114">
        <v>0</v>
      </c>
      <c r="AW74" s="114">
        <v>0</v>
      </c>
      <c r="AX74" s="114">
        <v>0</v>
      </c>
      <c r="AY74" s="114">
        <v>0</v>
      </c>
      <c r="AZ74" s="114">
        <v>0</v>
      </c>
      <c r="BA74" s="114">
        <v>0</v>
      </c>
      <c r="BB74" s="114">
        <v>0</v>
      </c>
      <c r="BC74" s="114">
        <v>0</v>
      </c>
      <c r="BD74" s="114">
        <v>0</v>
      </c>
      <c r="BE74" s="114">
        <v>0</v>
      </c>
      <c r="BF74" s="114">
        <v>0</v>
      </c>
      <c r="BG74" s="114">
        <v>0</v>
      </c>
      <c r="BH74" s="114">
        <v>0</v>
      </c>
      <c r="BI74" s="114">
        <v>0</v>
      </c>
      <c r="BJ74" s="114">
        <v>0</v>
      </c>
      <c r="BK74" s="114">
        <v>0</v>
      </c>
      <c r="BL74" s="114">
        <v>0</v>
      </c>
      <c r="BM74" s="114">
        <v>0</v>
      </c>
      <c r="BN74" s="114">
        <v>0</v>
      </c>
      <c r="BO74" s="114">
        <v>0</v>
      </c>
      <c r="BP74" s="114">
        <v>0</v>
      </c>
      <c r="BQ74" s="114">
        <v>0</v>
      </c>
      <c r="BR74" s="114">
        <v>0</v>
      </c>
      <c r="BS74" s="114">
        <v>0</v>
      </c>
      <c r="BT74" s="114">
        <v>0</v>
      </c>
      <c r="BU74" s="114">
        <v>0</v>
      </c>
      <c r="BV74" s="114">
        <v>0</v>
      </c>
      <c r="BW74" s="114">
        <v>0</v>
      </c>
      <c r="BX74" s="114">
        <v>0</v>
      </c>
      <c r="BY74" s="114">
        <v>0</v>
      </c>
      <c r="BZ74" s="114">
        <v>0</v>
      </c>
      <c r="CA74" s="114">
        <v>0</v>
      </c>
      <c r="CB74" s="114">
        <v>0</v>
      </c>
      <c r="CC74" s="114">
        <v>0</v>
      </c>
      <c r="CD74" s="114">
        <v>0</v>
      </c>
      <c r="CE74" s="114">
        <v>0</v>
      </c>
      <c r="CF74" s="114">
        <v>0</v>
      </c>
      <c r="CG74" s="114">
        <v>0</v>
      </c>
      <c r="CH74" s="114">
        <v>0</v>
      </c>
      <c r="CI74" s="114">
        <v>0</v>
      </c>
      <c r="CJ74" s="114">
        <v>0</v>
      </c>
      <c r="CK74" s="114">
        <v>0</v>
      </c>
      <c r="CL74" s="114">
        <v>0</v>
      </c>
      <c r="CM74" s="114">
        <v>0</v>
      </c>
      <c r="CN74" s="114">
        <v>0</v>
      </c>
      <c r="CO74" s="114">
        <v>0</v>
      </c>
      <c r="CP74" s="114">
        <v>0</v>
      </c>
      <c r="CQ74" s="114">
        <v>0</v>
      </c>
      <c r="CR74" s="114">
        <v>0</v>
      </c>
      <c r="CS74" s="114">
        <v>0</v>
      </c>
      <c r="CT74" s="114">
        <v>0</v>
      </c>
      <c r="CU74" s="114">
        <v>0</v>
      </c>
      <c r="CV74" s="114">
        <v>0</v>
      </c>
      <c r="CW74" s="114">
        <v>0</v>
      </c>
      <c r="CX74" s="114">
        <v>0</v>
      </c>
      <c r="CY74" s="114">
        <v>0</v>
      </c>
      <c r="CZ74" s="114">
        <v>0</v>
      </c>
      <c r="DA74" s="114">
        <v>0</v>
      </c>
      <c r="DB74" s="114">
        <v>0</v>
      </c>
      <c r="DC74" s="114">
        <v>0</v>
      </c>
      <c r="DD74" s="114">
        <v>0</v>
      </c>
      <c r="DE74" s="114">
        <v>0</v>
      </c>
      <c r="DF74" s="114">
        <v>0</v>
      </c>
      <c r="DG74" s="114">
        <v>0</v>
      </c>
      <c r="DH74" s="114">
        <v>0</v>
      </c>
      <c r="DI74" s="114">
        <v>0</v>
      </c>
      <c r="DJ74" s="114">
        <v>0</v>
      </c>
      <c r="DK74" s="114">
        <v>0</v>
      </c>
      <c r="DL74" s="114">
        <v>0</v>
      </c>
      <c r="DM74" s="114">
        <v>0</v>
      </c>
      <c r="DN74" s="114">
        <v>0</v>
      </c>
      <c r="DO74" s="114">
        <v>0</v>
      </c>
      <c r="DP74" s="114">
        <v>0</v>
      </c>
      <c r="DQ74" s="114">
        <v>0</v>
      </c>
      <c r="DR74" s="114">
        <v>0</v>
      </c>
      <c r="DS74" s="114">
        <v>0</v>
      </c>
      <c r="DT74" s="114">
        <v>0</v>
      </c>
      <c r="DU74" s="114">
        <v>0</v>
      </c>
      <c r="DV74" s="114">
        <v>0</v>
      </c>
      <c r="DW74" s="114">
        <v>0</v>
      </c>
      <c r="DX74" s="114">
        <v>0</v>
      </c>
      <c r="DY74" s="114">
        <v>0</v>
      </c>
      <c r="DZ74" s="114">
        <v>0</v>
      </c>
      <c r="EA74" s="114">
        <v>0</v>
      </c>
      <c r="EB74" s="114">
        <v>0</v>
      </c>
      <c r="EC74" s="114">
        <v>0</v>
      </c>
      <c r="ED74" s="114">
        <v>0</v>
      </c>
      <c r="EE74" s="114">
        <v>0</v>
      </c>
      <c r="EF74" s="114">
        <v>0</v>
      </c>
      <c r="EG74" s="114">
        <v>0</v>
      </c>
      <c r="EH74" s="114">
        <v>0</v>
      </c>
      <c r="EI74" s="114">
        <v>0</v>
      </c>
      <c r="EJ74" s="114">
        <v>0</v>
      </c>
      <c r="EK74" s="114">
        <v>0</v>
      </c>
      <c r="EL74" s="114">
        <v>0</v>
      </c>
      <c r="EM74" s="114">
        <v>0</v>
      </c>
      <c r="EN74" s="114">
        <v>0</v>
      </c>
      <c r="EO74" s="114">
        <v>0</v>
      </c>
      <c r="EP74" s="114">
        <v>0</v>
      </c>
      <c r="EQ74" s="114">
        <v>0</v>
      </c>
      <c r="ER74" s="114">
        <v>0</v>
      </c>
      <c r="ES74" s="114">
        <v>0</v>
      </c>
      <c r="ET74" s="114">
        <v>0</v>
      </c>
      <c r="EU74" s="114">
        <v>0</v>
      </c>
      <c r="EV74" s="114">
        <v>0</v>
      </c>
      <c r="EW74" s="114">
        <v>0</v>
      </c>
      <c r="EX74" s="114">
        <v>0</v>
      </c>
      <c r="EY74" s="114">
        <v>0</v>
      </c>
      <c r="EZ74" s="114">
        <v>0</v>
      </c>
      <c r="FA74" s="114">
        <v>0</v>
      </c>
      <c r="FB74" s="114">
        <v>0</v>
      </c>
      <c r="FC74" s="114">
        <v>0</v>
      </c>
      <c r="FD74" s="114">
        <v>0</v>
      </c>
      <c r="FE74" s="114">
        <v>0</v>
      </c>
      <c r="FF74" s="114">
        <v>0</v>
      </c>
      <c r="FG74" s="114">
        <v>0</v>
      </c>
      <c r="FH74" s="114">
        <v>0</v>
      </c>
      <c r="FI74" s="114">
        <v>0</v>
      </c>
      <c r="FJ74" s="114">
        <v>0</v>
      </c>
      <c r="FK74" s="114">
        <v>0</v>
      </c>
      <c r="FL74" s="114">
        <v>0</v>
      </c>
      <c r="FM74" s="114">
        <v>0</v>
      </c>
      <c r="FN74" s="114">
        <v>0</v>
      </c>
      <c r="FO74" s="114">
        <v>0</v>
      </c>
      <c r="FP74" s="114">
        <v>0</v>
      </c>
      <c r="FQ74" s="114">
        <v>0</v>
      </c>
      <c r="FR74" s="114">
        <v>0</v>
      </c>
      <c r="FS74" s="114">
        <v>0</v>
      </c>
      <c r="FT74" s="114">
        <v>0</v>
      </c>
      <c r="FU74" s="114">
        <v>0</v>
      </c>
      <c r="FV74" s="114">
        <v>0</v>
      </c>
      <c r="FW74" s="114">
        <v>0</v>
      </c>
      <c r="FX74" s="114">
        <v>0</v>
      </c>
      <c r="FY74" s="114">
        <v>0</v>
      </c>
      <c r="FZ74" s="114">
        <v>0</v>
      </c>
      <c r="GA74" s="114">
        <v>0</v>
      </c>
      <c r="GB74" s="114">
        <v>0</v>
      </c>
      <c r="GC74" s="114">
        <v>0</v>
      </c>
      <c r="GD74" s="114">
        <v>0</v>
      </c>
      <c r="GE74" s="114">
        <v>0</v>
      </c>
      <c r="GF74" s="114">
        <v>0</v>
      </c>
      <c r="GG74" s="114">
        <v>0</v>
      </c>
      <c r="GH74" s="114">
        <v>0</v>
      </c>
      <c r="GI74" s="114">
        <v>0</v>
      </c>
      <c r="GJ74" s="114">
        <v>0</v>
      </c>
      <c r="GK74" s="114">
        <v>0</v>
      </c>
      <c r="GL74" s="114">
        <v>0</v>
      </c>
      <c r="GM74" s="114">
        <v>0</v>
      </c>
      <c r="GN74" s="114">
        <v>0</v>
      </c>
      <c r="GO74" s="114">
        <v>0</v>
      </c>
      <c r="GP74" s="114">
        <v>0</v>
      </c>
      <c r="GQ74" s="114">
        <v>0</v>
      </c>
      <c r="GR74" s="114">
        <v>0</v>
      </c>
      <c r="GS74" s="114">
        <v>0</v>
      </c>
      <c r="GT74" s="114">
        <v>0</v>
      </c>
      <c r="GU74" s="114">
        <v>0</v>
      </c>
      <c r="GV74" s="114">
        <v>0</v>
      </c>
      <c r="GW74" s="114">
        <v>0</v>
      </c>
      <c r="GX74" s="114">
        <v>0</v>
      </c>
      <c r="GY74" s="114">
        <v>0</v>
      </c>
      <c r="GZ74" s="114">
        <v>0</v>
      </c>
      <c r="HA74" s="114">
        <v>0</v>
      </c>
      <c r="HB74" s="114">
        <v>0</v>
      </c>
      <c r="HC74" s="114">
        <v>0</v>
      </c>
      <c r="HD74" s="114">
        <v>0</v>
      </c>
      <c r="HE74" s="114">
        <v>0</v>
      </c>
      <c r="HF74" s="114">
        <v>0</v>
      </c>
      <c r="HG74" s="114">
        <v>0</v>
      </c>
      <c r="HH74" s="114">
        <v>0</v>
      </c>
      <c r="HI74" s="114">
        <v>0</v>
      </c>
    </row>
    <row r="75" spans="1:217" s="109" customFormat="1" x14ac:dyDescent="0.2">
      <c r="A75" s="113" t="s">
        <v>115</v>
      </c>
      <c r="B75" s="114">
        <v>0</v>
      </c>
      <c r="C75" s="114">
        <v>0</v>
      </c>
      <c r="D75" s="114">
        <v>0</v>
      </c>
      <c r="E75" s="114">
        <v>0</v>
      </c>
      <c r="F75" s="114">
        <v>0</v>
      </c>
      <c r="G75" s="114">
        <v>0</v>
      </c>
      <c r="H75" s="114">
        <v>0</v>
      </c>
      <c r="I75" s="114">
        <v>0</v>
      </c>
      <c r="J75" s="114">
        <v>0</v>
      </c>
      <c r="K75" s="11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  <c r="AC75" s="114">
        <v>0</v>
      </c>
      <c r="AD75" s="114">
        <v>0</v>
      </c>
      <c r="AE75" s="114">
        <v>0</v>
      </c>
      <c r="AF75" s="114">
        <v>0</v>
      </c>
      <c r="AG75" s="114">
        <v>0</v>
      </c>
      <c r="AH75" s="114">
        <v>0</v>
      </c>
      <c r="AI75" s="114">
        <v>0</v>
      </c>
      <c r="AJ75" s="114">
        <v>0</v>
      </c>
      <c r="AK75" s="114">
        <v>0</v>
      </c>
      <c r="AL75" s="114">
        <v>0</v>
      </c>
      <c r="AM75" s="114">
        <v>0</v>
      </c>
      <c r="AN75" s="114">
        <v>0</v>
      </c>
      <c r="AO75" s="114">
        <v>0</v>
      </c>
      <c r="AP75" s="114">
        <v>0</v>
      </c>
      <c r="AQ75" s="114">
        <v>0</v>
      </c>
      <c r="AR75" s="114">
        <v>0</v>
      </c>
      <c r="AS75" s="114">
        <v>0</v>
      </c>
      <c r="AT75" s="114">
        <v>0</v>
      </c>
      <c r="AU75" s="114">
        <v>0</v>
      </c>
      <c r="AV75" s="114">
        <v>0</v>
      </c>
      <c r="AW75" s="114">
        <v>0</v>
      </c>
      <c r="AX75" s="114">
        <v>0</v>
      </c>
      <c r="AY75" s="114">
        <v>0</v>
      </c>
      <c r="AZ75" s="114">
        <v>0</v>
      </c>
      <c r="BA75" s="114">
        <v>0</v>
      </c>
      <c r="BB75" s="114">
        <v>0</v>
      </c>
      <c r="BC75" s="114">
        <v>0</v>
      </c>
      <c r="BD75" s="114">
        <v>0</v>
      </c>
      <c r="BE75" s="114">
        <v>0</v>
      </c>
      <c r="BF75" s="114">
        <v>0</v>
      </c>
      <c r="BG75" s="114">
        <v>0</v>
      </c>
      <c r="BH75" s="114">
        <v>0</v>
      </c>
      <c r="BI75" s="114">
        <v>0</v>
      </c>
      <c r="BJ75" s="114">
        <v>0</v>
      </c>
      <c r="BK75" s="114">
        <v>0</v>
      </c>
      <c r="BL75" s="114">
        <v>0</v>
      </c>
      <c r="BM75" s="114">
        <v>0</v>
      </c>
      <c r="BN75" s="114">
        <v>0</v>
      </c>
      <c r="BO75" s="114">
        <v>0</v>
      </c>
      <c r="BP75" s="114">
        <v>0</v>
      </c>
      <c r="BQ75" s="114">
        <v>0</v>
      </c>
      <c r="BR75" s="114">
        <v>0</v>
      </c>
      <c r="BS75" s="114">
        <v>0</v>
      </c>
      <c r="BT75" s="114">
        <v>0</v>
      </c>
      <c r="BU75" s="114">
        <v>0</v>
      </c>
      <c r="BV75" s="114">
        <v>0</v>
      </c>
      <c r="BW75" s="114">
        <v>0</v>
      </c>
      <c r="BX75" s="114">
        <v>0</v>
      </c>
      <c r="BY75" s="114">
        <v>0</v>
      </c>
      <c r="BZ75" s="114">
        <v>0</v>
      </c>
      <c r="CA75" s="114">
        <v>0</v>
      </c>
      <c r="CB75" s="114">
        <v>0</v>
      </c>
      <c r="CC75" s="114">
        <v>0</v>
      </c>
      <c r="CD75" s="114">
        <v>0</v>
      </c>
      <c r="CE75" s="114">
        <v>0</v>
      </c>
      <c r="CF75" s="114">
        <v>0</v>
      </c>
      <c r="CG75" s="114">
        <v>0</v>
      </c>
      <c r="CH75" s="114">
        <v>0</v>
      </c>
      <c r="CI75" s="114">
        <v>0</v>
      </c>
      <c r="CJ75" s="114">
        <v>0</v>
      </c>
      <c r="CK75" s="114">
        <v>0</v>
      </c>
      <c r="CL75" s="114">
        <v>0</v>
      </c>
      <c r="CM75" s="114">
        <v>0</v>
      </c>
      <c r="CN75" s="114">
        <v>0</v>
      </c>
      <c r="CO75" s="114">
        <v>0</v>
      </c>
      <c r="CP75" s="114">
        <v>0</v>
      </c>
      <c r="CQ75" s="114">
        <v>0</v>
      </c>
      <c r="CR75" s="114">
        <v>0</v>
      </c>
      <c r="CS75" s="114">
        <v>0</v>
      </c>
      <c r="CT75" s="114">
        <v>0</v>
      </c>
      <c r="CU75" s="114">
        <v>0</v>
      </c>
      <c r="CV75" s="114">
        <v>0</v>
      </c>
      <c r="CW75" s="114">
        <v>0</v>
      </c>
      <c r="CX75" s="114">
        <v>0</v>
      </c>
      <c r="CY75" s="114">
        <v>0</v>
      </c>
      <c r="CZ75" s="114">
        <v>0</v>
      </c>
      <c r="DA75" s="114">
        <v>0</v>
      </c>
      <c r="DB75" s="114">
        <v>0</v>
      </c>
      <c r="DC75" s="114">
        <v>0</v>
      </c>
      <c r="DD75" s="114">
        <v>0</v>
      </c>
      <c r="DE75" s="114">
        <v>0</v>
      </c>
      <c r="DF75" s="114">
        <v>0</v>
      </c>
      <c r="DG75" s="114">
        <v>0</v>
      </c>
      <c r="DH75" s="114">
        <v>0</v>
      </c>
      <c r="DI75" s="114">
        <v>0</v>
      </c>
      <c r="DJ75" s="114">
        <v>0</v>
      </c>
      <c r="DK75" s="114">
        <v>0</v>
      </c>
      <c r="DL75" s="114">
        <v>0</v>
      </c>
      <c r="DM75" s="114">
        <v>0</v>
      </c>
      <c r="DN75" s="114">
        <v>0</v>
      </c>
      <c r="DO75" s="114">
        <v>0</v>
      </c>
      <c r="DP75" s="114">
        <v>0</v>
      </c>
      <c r="DQ75" s="114">
        <v>0</v>
      </c>
      <c r="DR75" s="114">
        <v>0</v>
      </c>
      <c r="DS75" s="114">
        <v>0</v>
      </c>
      <c r="DT75" s="114">
        <v>0</v>
      </c>
      <c r="DU75" s="114">
        <v>0</v>
      </c>
      <c r="DV75" s="114">
        <v>0</v>
      </c>
      <c r="DW75" s="114">
        <v>0</v>
      </c>
      <c r="DX75" s="114">
        <v>0</v>
      </c>
      <c r="DY75" s="114">
        <v>0</v>
      </c>
      <c r="DZ75" s="114">
        <v>0</v>
      </c>
      <c r="EA75" s="114">
        <v>0</v>
      </c>
      <c r="EB75" s="114">
        <v>0</v>
      </c>
      <c r="EC75" s="114">
        <v>0</v>
      </c>
      <c r="ED75" s="114">
        <v>0</v>
      </c>
      <c r="EE75" s="114">
        <v>0</v>
      </c>
      <c r="EF75" s="114">
        <v>0</v>
      </c>
      <c r="EG75" s="114">
        <v>0</v>
      </c>
      <c r="EH75" s="114">
        <v>0</v>
      </c>
      <c r="EI75" s="114">
        <v>0</v>
      </c>
      <c r="EJ75" s="114">
        <v>0</v>
      </c>
      <c r="EK75" s="114">
        <v>0</v>
      </c>
      <c r="EL75" s="114">
        <v>0</v>
      </c>
      <c r="EM75" s="114">
        <v>0</v>
      </c>
      <c r="EN75" s="114">
        <v>0</v>
      </c>
      <c r="EO75" s="114">
        <v>0</v>
      </c>
      <c r="EP75" s="114">
        <v>0</v>
      </c>
      <c r="EQ75" s="114">
        <v>0</v>
      </c>
      <c r="ER75" s="114">
        <v>0</v>
      </c>
      <c r="ES75" s="114">
        <v>0</v>
      </c>
      <c r="ET75" s="114">
        <v>0</v>
      </c>
      <c r="EU75" s="114">
        <v>0</v>
      </c>
      <c r="EV75" s="114">
        <v>0</v>
      </c>
      <c r="EW75" s="114">
        <v>0</v>
      </c>
      <c r="EX75" s="114">
        <v>0</v>
      </c>
      <c r="EY75" s="114">
        <v>0</v>
      </c>
      <c r="EZ75" s="114">
        <v>0</v>
      </c>
      <c r="FA75" s="114">
        <v>0</v>
      </c>
      <c r="FB75" s="114">
        <v>0</v>
      </c>
      <c r="FC75" s="114">
        <v>0</v>
      </c>
      <c r="FD75" s="114">
        <v>0</v>
      </c>
      <c r="FE75" s="114">
        <v>0</v>
      </c>
      <c r="FF75" s="114">
        <v>0</v>
      </c>
      <c r="FG75" s="114">
        <v>0</v>
      </c>
      <c r="FH75" s="114">
        <v>0</v>
      </c>
      <c r="FI75" s="114">
        <v>0</v>
      </c>
      <c r="FJ75" s="114">
        <v>0</v>
      </c>
      <c r="FK75" s="114">
        <v>0</v>
      </c>
      <c r="FL75" s="114">
        <v>0</v>
      </c>
      <c r="FM75" s="114">
        <v>0</v>
      </c>
      <c r="FN75" s="114">
        <v>0</v>
      </c>
      <c r="FO75" s="114">
        <v>0</v>
      </c>
      <c r="FP75" s="114">
        <v>0</v>
      </c>
      <c r="FQ75" s="114">
        <v>0</v>
      </c>
      <c r="FR75" s="114">
        <v>0</v>
      </c>
      <c r="FS75" s="114">
        <v>0</v>
      </c>
      <c r="FT75" s="114">
        <v>0</v>
      </c>
      <c r="FU75" s="114">
        <v>0</v>
      </c>
      <c r="FV75" s="114">
        <v>0</v>
      </c>
      <c r="FW75" s="114">
        <v>0</v>
      </c>
      <c r="FX75" s="114">
        <v>0</v>
      </c>
      <c r="FY75" s="114">
        <v>0</v>
      </c>
      <c r="FZ75" s="114">
        <v>0</v>
      </c>
      <c r="GA75" s="114">
        <v>0</v>
      </c>
      <c r="GB75" s="114">
        <v>0</v>
      </c>
      <c r="GC75" s="114">
        <v>0</v>
      </c>
      <c r="GD75" s="114">
        <v>0</v>
      </c>
      <c r="GE75" s="114">
        <v>0</v>
      </c>
      <c r="GF75" s="114">
        <v>0</v>
      </c>
      <c r="GG75" s="114">
        <v>0</v>
      </c>
      <c r="GH75" s="114">
        <v>0</v>
      </c>
      <c r="GI75" s="114">
        <v>0</v>
      </c>
      <c r="GJ75" s="114">
        <v>0</v>
      </c>
      <c r="GK75" s="114">
        <v>0</v>
      </c>
      <c r="GL75" s="114">
        <v>0</v>
      </c>
      <c r="GM75" s="114">
        <v>0</v>
      </c>
      <c r="GN75" s="114">
        <v>0</v>
      </c>
      <c r="GO75" s="114">
        <v>0</v>
      </c>
      <c r="GP75" s="114">
        <v>0</v>
      </c>
      <c r="GQ75" s="114">
        <v>0</v>
      </c>
      <c r="GR75" s="114">
        <v>0</v>
      </c>
      <c r="GS75" s="114">
        <v>0</v>
      </c>
      <c r="GT75" s="114">
        <v>0</v>
      </c>
      <c r="GU75" s="114">
        <v>0</v>
      </c>
      <c r="GV75" s="114">
        <v>0</v>
      </c>
      <c r="GW75" s="114">
        <v>0</v>
      </c>
      <c r="GX75" s="114">
        <v>0</v>
      </c>
      <c r="GY75" s="114">
        <v>0</v>
      </c>
      <c r="GZ75" s="114">
        <v>0</v>
      </c>
      <c r="HA75" s="114">
        <v>0</v>
      </c>
      <c r="HB75" s="114">
        <v>0</v>
      </c>
      <c r="HC75" s="114">
        <v>0</v>
      </c>
      <c r="HD75" s="114">
        <v>0</v>
      </c>
      <c r="HE75" s="114">
        <v>0</v>
      </c>
      <c r="HF75" s="114">
        <v>0</v>
      </c>
      <c r="HG75" s="114">
        <v>0</v>
      </c>
      <c r="HH75" s="114">
        <v>0</v>
      </c>
      <c r="HI75" s="114">
        <v>0</v>
      </c>
    </row>
    <row r="76" spans="1:217" s="109" customFormat="1" ht="12" customHeight="1" x14ac:dyDescent="0.2">
      <c r="A76" s="113" t="s">
        <v>116</v>
      </c>
      <c r="B76" s="114">
        <v>0</v>
      </c>
      <c r="C76" s="114">
        <v>0</v>
      </c>
      <c r="D76" s="114">
        <v>0</v>
      </c>
      <c r="E76" s="114">
        <v>0</v>
      </c>
      <c r="F76" s="114">
        <v>0</v>
      </c>
      <c r="G76" s="114">
        <v>0</v>
      </c>
      <c r="H76" s="114">
        <v>0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  <c r="AC76" s="114">
        <v>0</v>
      </c>
      <c r="AD76" s="114">
        <v>0</v>
      </c>
      <c r="AE76" s="114">
        <v>0</v>
      </c>
      <c r="AF76" s="114">
        <v>0</v>
      </c>
      <c r="AG76" s="114">
        <v>0</v>
      </c>
      <c r="AH76" s="114">
        <v>0</v>
      </c>
      <c r="AI76" s="114">
        <v>0</v>
      </c>
      <c r="AJ76" s="114">
        <v>0</v>
      </c>
      <c r="AK76" s="114">
        <v>0</v>
      </c>
      <c r="AL76" s="114">
        <v>0</v>
      </c>
      <c r="AM76" s="114">
        <v>0</v>
      </c>
      <c r="AN76" s="114">
        <v>0</v>
      </c>
      <c r="AO76" s="114">
        <v>0</v>
      </c>
      <c r="AP76" s="114">
        <v>0</v>
      </c>
      <c r="AQ76" s="114">
        <v>0</v>
      </c>
      <c r="AR76" s="114">
        <v>0</v>
      </c>
      <c r="AS76" s="114">
        <v>0</v>
      </c>
      <c r="AT76" s="114">
        <v>0</v>
      </c>
      <c r="AU76" s="114">
        <v>0</v>
      </c>
      <c r="AV76" s="114">
        <v>0</v>
      </c>
      <c r="AW76" s="114">
        <v>0</v>
      </c>
      <c r="AX76" s="114">
        <v>0</v>
      </c>
      <c r="AY76" s="114">
        <v>0</v>
      </c>
      <c r="AZ76" s="114">
        <v>0</v>
      </c>
      <c r="BA76" s="114">
        <v>0</v>
      </c>
      <c r="BB76" s="114">
        <v>0</v>
      </c>
      <c r="BC76" s="114">
        <v>0</v>
      </c>
      <c r="BD76" s="114">
        <v>0</v>
      </c>
      <c r="BE76" s="114">
        <v>0</v>
      </c>
      <c r="BF76" s="114">
        <v>0</v>
      </c>
      <c r="BG76" s="114">
        <v>0</v>
      </c>
      <c r="BH76" s="114">
        <v>0</v>
      </c>
      <c r="BI76" s="114">
        <v>0</v>
      </c>
      <c r="BJ76" s="114">
        <v>0</v>
      </c>
      <c r="BK76" s="114">
        <v>0</v>
      </c>
      <c r="BL76" s="114">
        <v>0</v>
      </c>
      <c r="BM76" s="114">
        <v>0</v>
      </c>
      <c r="BN76" s="114">
        <v>0</v>
      </c>
      <c r="BO76" s="114">
        <v>0</v>
      </c>
      <c r="BP76" s="114">
        <v>0</v>
      </c>
      <c r="BQ76" s="114">
        <v>0</v>
      </c>
      <c r="BR76" s="114">
        <v>0</v>
      </c>
      <c r="BS76" s="114">
        <v>0</v>
      </c>
      <c r="BT76" s="114">
        <v>0</v>
      </c>
      <c r="BU76" s="114">
        <v>0</v>
      </c>
      <c r="BV76" s="114">
        <v>0</v>
      </c>
      <c r="BW76" s="114">
        <v>0</v>
      </c>
      <c r="BX76" s="114">
        <v>0</v>
      </c>
      <c r="BY76" s="114">
        <v>0</v>
      </c>
      <c r="BZ76" s="114">
        <v>0</v>
      </c>
      <c r="CA76" s="114">
        <v>0</v>
      </c>
      <c r="CB76" s="114">
        <v>0</v>
      </c>
      <c r="CC76" s="114">
        <v>0</v>
      </c>
      <c r="CD76" s="114">
        <v>0</v>
      </c>
      <c r="CE76" s="114">
        <v>0</v>
      </c>
      <c r="CF76" s="114">
        <v>0</v>
      </c>
      <c r="CG76" s="114">
        <v>0</v>
      </c>
      <c r="CH76" s="114">
        <v>0</v>
      </c>
      <c r="CI76" s="114">
        <v>0</v>
      </c>
      <c r="CJ76" s="114">
        <v>0</v>
      </c>
      <c r="CK76" s="114">
        <v>0</v>
      </c>
      <c r="CL76" s="114">
        <v>0</v>
      </c>
      <c r="CM76" s="114">
        <v>0</v>
      </c>
      <c r="CN76" s="114">
        <v>0</v>
      </c>
      <c r="CO76" s="114">
        <v>0</v>
      </c>
      <c r="CP76" s="114">
        <v>0</v>
      </c>
      <c r="CQ76" s="114">
        <v>0</v>
      </c>
      <c r="CR76" s="114">
        <v>0</v>
      </c>
      <c r="CS76" s="114">
        <v>0</v>
      </c>
      <c r="CT76" s="114">
        <v>0</v>
      </c>
      <c r="CU76" s="114">
        <v>0</v>
      </c>
      <c r="CV76" s="114">
        <v>0</v>
      </c>
      <c r="CW76" s="114">
        <v>0</v>
      </c>
      <c r="CX76" s="114">
        <v>0</v>
      </c>
      <c r="CY76" s="114">
        <v>0</v>
      </c>
      <c r="CZ76" s="114">
        <v>0</v>
      </c>
      <c r="DA76" s="114">
        <v>0</v>
      </c>
      <c r="DB76" s="114">
        <v>0</v>
      </c>
      <c r="DC76" s="114">
        <v>0</v>
      </c>
      <c r="DD76" s="114">
        <v>0</v>
      </c>
      <c r="DE76" s="114">
        <v>0</v>
      </c>
      <c r="DF76" s="114">
        <v>0</v>
      </c>
      <c r="DG76" s="114">
        <v>0</v>
      </c>
      <c r="DH76" s="114">
        <v>0</v>
      </c>
      <c r="DI76" s="114">
        <v>0</v>
      </c>
      <c r="DJ76" s="114">
        <v>0</v>
      </c>
      <c r="DK76" s="114">
        <v>0</v>
      </c>
      <c r="DL76" s="114">
        <v>0</v>
      </c>
      <c r="DM76" s="114">
        <v>0</v>
      </c>
      <c r="DN76" s="114">
        <v>0</v>
      </c>
      <c r="DO76" s="114">
        <v>0</v>
      </c>
      <c r="DP76" s="114">
        <v>0</v>
      </c>
      <c r="DQ76" s="114">
        <v>0</v>
      </c>
      <c r="DR76" s="114">
        <v>0</v>
      </c>
      <c r="DS76" s="114">
        <v>0</v>
      </c>
      <c r="DT76" s="114">
        <v>0</v>
      </c>
      <c r="DU76" s="114">
        <v>0</v>
      </c>
      <c r="DV76" s="114">
        <v>0</v>
      </c>
      <c r="DW76" s="114">
        <v>0</v>
      </c>
      <c r="DX76" s="114">
        <v>0</v>
      </c>
      <c r="DY76" s="114">
        <v>0</v>
      </c>
      <c r="DZ76" s="114">
        <v>0</v>
      </c>
      <c r="EA76" s="114">
        <v>0</v>
      </c>
      <c r="EB76" s="114">
        <v>0</v>
      </c>
      <c r="EC76" s="114">
        <v>0</v>
      </c>
      <c r="ED76" s="114">
        <v>0</v>
      </c>
      <c r="EE76" s="114">
        <v>0</v>
      </c>
      <c r="EF76" s="114">
        <v>0</v>
      </c>
      <c r="EG76" s="114">
        <v>0</v>
      </c>
      <c r="EH76" s="114">
        <v>0</v>
      </c>
      <c r="EI76" s="114">
        <v>0</v>
      </c>
      <c r="EJ76" s="114">
        <v>0</v>
      </c>
      <c r="EK76" s="114">
        <v>0</v>
      </c>
      <c r="EL76" s="114">
        <v>0</v>
      </c>
      <c r="EM76" s="114">
        <v>0</v>
      </c>
      <c r="EN76" s="114">
        <v>0</v>
      </c>
      <c r="EO76" s="114">
        <v>0</v>
      </c>
      <c r="EP76" s="114">
        <v>0</v>
      </c>
      <c r="EQ76" s="114">
        <v>0</v>
      </c>
      <c r="ER76" s="114">
        <v>0</v>
      </c>
      <c r="ES76" s="114">
        <v>0</v>
      </c>
      <c r="ET76" s="114">
        <v>0</v>
      </c>
      <c r="EU76" s="114">
        <v>0</v>
      </c>
      <c r="EV76" s="114">
        <v>0</v>
      </c>
      <c r="EW76" s="114">
        <v>0</v>
      </c>
      <c r="EX76" s="114">
        <v>0</v>
      </c>
      <c r="EY76" s="114">
        <v>0</v>
      </c>
      <c r="EZ76" s="114">
        <v>0</v>
      </c>
      <c r="FA76" s="114">
        <v>0</v>
      </c>
      <c r="FB76" s="114">
        <v>0</v>
      </c>
      <c r="FC76" s="114">
        <v>0</v>
      </c>
      <c r="FD76" s="114">
        <v>0</v>
      </c>
      <c r="FE76" s="114">
        <v>0</v>
      </c>
      <c r="FF76" s="114">
        <v>0</v>
      </c>
      <c r="FG76" s="114">
        <v>0</v>
      </c>
      <c r="FH76" s="114">
        <v>0</v>
      </c>
      <c r="FI76" s="114">
        <v>0</v>
      </c>
      <c r="FJ76" s="114">
        <v>0</v>
      </c>
      <c r="FK76" s="114">
        <v>0</v>
      </c>
      <c r="FL76" s="114">
        <v>0</v>
      </c>
      <c r="FM76" s="114">
        <v>0</v>
      </c>
      <c r="FN76" s="114">
        <v>0</v>
      </c>
      <c r="FO76" s="114">
        <v>0</v>
      </c>
      <c r="FP76" s="114">
        <v>0</v>
      </c>
      <c r="FQ76" s="114">
        <v>0</v>
      </c>
      <c r="FR76" s="114">
        <v>0</v>
      </c>
      <c r="FS76" s="114">
        <v>0</v>
      </c>
      <c r="FT76" s="114">
        <v>0</v>
      </c>
      <c r="FU76" s="114">
        <v>0</v>
      </c>
      <c r="FV76" s="114">
        <v>0</v>
      </c>
      <c r="FW76" s="114">
        <v>0</v>
      </c>
      <c r="FX76" s="114">
        <v>0</v>
      </c>
      <c r="FY76" s="114">
        <v>0</v>
      </c>
      <c r="FZ76" s="114">
        <v>0</v>
      </c>
      <c r="GA76" s="114">
        <v>0</v>
      </c>
      <c r="GB76" s="114">
        <v>0</v>
      </c>
      <c r="GC76" s="114">
        <v>0</v>
      </c>
      <c r="GD76" s="114">
        <v>0</v>
      </c>
      <c r="GE76" s="114">
        <v>0</v>
      </c>
      <c r="GF76" s="114">
        <v>0</v>
      </c>
      <c r="GG76" s="114">
        <v>0</v>
      </c>
      <c r="GH76" s="114">
        <v>0</v>
      </c>
      <c r="GI76" s="114">
        <v>0</v>
      </c>
      <c r="GJ76" s="114">
        <v>0</v>
      </c>
      <c r="GK76" s="114">
        <v>0</v>
      </c>
      <c r="GL76" s="114">
        <v>0</v>
      </c>
      <c r="GM76" s="114">
        <v>0</v>
      </c>
      <c r="GN76" s="114">
        <v>0</v>
      </c>
      <c r="GO76" s="114">
        <v>0</v>
      </c>
      <c r="GP76" s="114">
        <v>0</v>
      </c>
      <c r="GQ76" s="114">
        <v>0</v>
      </c>
      <c r="GR76" s="114">
        <v>0</v>
      </c>
      <c r="GS76" s="114">
        <v>0</v>
      </c>
      <c r="GT76" s="114">
        <v>0</v>
      </c>
      <c r="GU76" s="114">
        <v>0</v>
      </c>
      <c r="GV76" s="114">
        <v>0</v>
      </c>
      <c r="GW76" s="114">
        <v>0</v>
      </c>
      <c r="GX76" s="114">
        <v>0</v>
      </c>
      <c r="GY76" s="114">
        <v>0</v>
      </c>
      <c r="GZ76" s="114">
        <v>0</v>
      </c>
      <c r="HA76" s="114">
        <v>0</v>
      </c>
      <c r="HB76" s="114">
        <v>0</v>
      </c>
      <c r="HC76" s="114">
        <v>0</v>
      </c>
      <c r="HD76" s="114">
        <v>0</v>
      </c>
      <c r="HE76" s="114">
        <v>0</v>
      </c>
      <c r="HF76" s="114">
        <v>0</v>
      </c>
      <c r="HG76" s="114">
        <v>0</v>
      </c>
      <c r="HH76" s="114">
        <v>0</v>
      </c>
      <c r="HI76" s="114">
        <v>0</v>
      </c>
    </row>
    <row r="77" spans="1:217" x14ac:dyDescent="0.2">
      <c r="A77" s="29" t="s">
        <v>117</v>
      </c>
      <c r="B77" s="77">
        <v>0</v>
      </c>
      <c r="C77" s="77">
        <v>0</v>
      </c>
      <c r="D77" s="77">
        <v>0</v>
      </c>
      <c r="E77" s="77">
        <v>0</v>
      </c>
      <c r="F77" s="77">
        <v>0</v>
      </c>
      <c r="G77" s="77">
        <v>0</v>
      </c>
      <c r="H77" s="77" t="e">
        <f>(#REF!-#REF!+#REF!-#REF!)*CAPEX_Mod_EPL/1000</f>
        <v>#REF!</v>
      </c>
      <c r="I77" s="77" t="e">
        <f>(#REF!-#REF!)*CAPEX_Mod_EPL/1000</f>
        <v>#REF!</v>
      </c>
      <c r="J77" s="77" t="e">
        <f>(#REF!-#REF!)*CAPEX_Mod_EPL/1000</f>
        <v>#REF!</v>
      </c>
      <c r="K77" s="77" t="e">
        <f>(#REF!-#REF!)*CAPEX_Mod_EPL/1000</f>
        <v>#REF!</v>
      </c>
      <c r="L77" s="77" t="e">
        <f>(#REF!-#REF!)*CAPEX_Mod_EPL/1000</f>
        <v>#REF!</v>
      </c>
      <c r="M77" s="77" t="e">
        <f>(#REF!-#REF!)*CAPEX_Mod_EPL/1000</f>
        <v>#REF!</v>
      </c>
      <c r="N77" s="77" t="e">
        <f>(#REF!-#REF!)*CAPEX_Mod_EPL/1000</f>
        <v>#REF!</v>
      </c>
      <c r="O77" s="77" t="e">
        <f>(#REF!-#REF!)*CAPEX_Mod_EPL/1000</f>
        <v>#REF!</v>
      </c>
      <c r="P77" s="77" t="e">
        <f>(#REF!-#REF!)*CAPEX_Mod_EPL/1000</f>
        <v>#REF!</v>
      </c>
      <c r="Q77" s="77" t="e">
        <f>(#REF!-#REF!)*CAPEX_Mod_EPL/1000</f>
        <v>#REF!</v>
      </c>
      <c r="R77" s="77" t="e">
        <f>(#REF!-#REF!)*CAPEX_Mod_EPL/1000</f>
        <v>#REF!</v>
      </c>
      <c r="S77" s="77" t="e">
        <f>(#REF!-#REF!)*CAPEX_Mod_EPL/1000</f>
        <v>#REF!</v>
      </c>
      <c r="T77" s="77" t="e">
        <f>(#REF!-#REF!)*CAPEX_Mod_EPL/1000</f>
        <v>#REF!</v>
      </c>
      <c r="U77" s="77" t="e">
        <f>(#REF!-#REF!)*CAPEX_Mod_EPL/1000</f>
        <v>#REF!</v>
      </c>
      <c r="V77" s="77" t="e">
        <f>(#REF!-#REF!)*CAPEX_Mod_EPL/1000</f>
        <v>#REF!</v>
      </c>
      <c r="W77" s="77" t="e">
        <f>(#REF!-#REF!)*CAPEX_Mod_EPL/1000</f>
        <v>#REF!</v>
      </c>
      <c r="X77" s="77" t="e">
        <f>(#REF!-#REF!)*CAPEX_Mod_EPL/1000</f>
        <v>#REF!</v>
      </c>
      <c r="Y77" s="77" t="e">
        <f>(#REF!-#REF!)*CAPEX_Mod_EPL/1000</f>
        <v>#REF!</v>
      </c>
      <c r="Z77" s="77" t="e">
        <f>(#REF!-#REF!)*CAPEX_Mod_EPL/1000</f>
        <v>#REF!</v>
      </c>
      <c r="AA77" s="77" t="e">
        <f>(#REF!-#REF!)*CAPEX_Mod_EPL/1000</f>
        <v>#REF!</v>
      </c>
      <c r="AB77" s="77" t="e">
        <f>(#REF!-#REF!)*CAPEX_Mod_EPL/1000</f>
        <v>#REF!</v>
      </c>
      <c r="AC77" s="77" t="e">
        <f>(#REF!-#REF!)*CAPEX_Mod_EPL/1000</f>
        <v>#REF!</v>
      </c>
      <c r="AD77" s="77" t="e">
        <f>(#REF!-#REF!)*CAPEX_Mod_EPL/1000</f>
        <v>#REF!</v>
      </c>
      <c r="AE77" s="77" t="e">
        <f>(#REF!-#REF!)*CAPEX_Mod_EPL/1000</f>
        <v>#REF!</v>
      </c>
      <c r="AF77" s="77" t="e">
        <f>(#REF!-#REF!)*CAPEX_Mod_EPL/1000</f>
        <v>#REF!</v>
      </c>
      <c r="AG77" s="77" t="e">
        <f>(#REF!-#REF!)*CAPEX_Mod_EPL/1000</f>
        <v>#REF!</v>
      </c>
      <c r="AH77" s="77" t="e">
        <f>(#REF!-#REF!)*CAPEX_Mod_EPL/1000</f>
        <v>#REF!</v>
      </c>
      <c r="AI77" s="77" t="e">
        <f>(#REF!-#REF!)*CAPEX_Mod_EPL/1000</f>
        <v>#REF!</v>
      </c>
      <c r="AJ77" s="77" t="e">
        <f>(#REF!-#REF!)*CAPEX_Mod_EPL/1000</f>
        <v>#REF!</v>
      </c>
      <c r="AK77" s="77" t="e">
        <f>(#REF!-#REF!)*CAPEX_Mod_EPL/1000</f>
        <v>#REF!</v>
      </c>
      <c r="AL77" s="77" t="e">
        <f>(#REF!-#REF!)*CAPEX_Mod_EPL/1000</f>
        <v>#REF!</v>
      </c>
      <c r="AM77" s="77" t="e">
        <f>(#REF!-#REF!)*CAPEX_Mod_EPL/1000</f>
        <v>#REF!</v>
      </c>
      <c r="AN77" s="77" t="e">
        <f>(#REF!-#REF!)*CAPEX_Mod_EPL/1000</f>
        <v>#REF!</v>
      </c>
      <c r="AO77" s="77" t="e">
        <f>(#REF!-#REF!)*CAPEX_Mod_EPL/1000</f>
        <v>#REF!</v>
      </c>
      <c r="AP77" s="77" t="e">
        <f>(#REF!-#REF!)*CAPEX_Mod_EPL/1000</f>
        <v>#REF!</v>
      </c>
      <c r="AQ77" s="77" t="e">
        <f>(#REF!-#REF!)*CAPEX_Mod_EPL/1000</f>
        <v>#REF!</v>
      </c>
      <c r="AR77" s="77" t="e">
        <f>(#REF!-#REF!)*CAPEX_Mod_EPL/1000</f>
        <v>#REF!</v>
      </c>
      <c r="AS77" s="77" t="e">
        <f>(#REF!-#REF!)*CAPEX_Mod_EPL/1000</f>
        <v>#REF!</v>
      </c>
      <c r="AT77" s="77" t="e">
        <f>(#REF!-#REF!)*CAPEX_Mod_EPL/1000</f>
        <v>#REF!</v>
      </c>
      <c r="AU77" s="77" t="e">
        <f>(#REF!-#REF!)*CAPEX_Mod_EPL/1000</f>
        <v>#REF!</v>
      </c>
      <c r="AV77" s="77" t="e">
        <f>(#REF!-#REF!)*CAPEX_Mod_EPL/1000</f>
        <v>#REF!</v>
      </c>
      <c r="AW77" s="77" t="e">
        <f>(#REF!-#REF!)*CAPEX_Mod_EPL/1000</f>
        <v>#REF!</v>
      </c>
      <c r="AX77" s="77" t="e">
        <f>(#REF!-#REF!)*CAPEX_Mod_EPL/1000</f>
        <v>#REF!</v>
      </c>
      <c r="AY77" s="77" t="e">
        <f>(#REF!-#REF!)*CAPEX_Mod_EPL/1000</f>
        <v>#REF!</v>
      </c>
      <c r="AZ77" s="77" t="e">
        <f>(#REF!-#REF!)*CAPEX_Mod_EPL/1000</f>
        <v>#REF!</v>
      </c>
      <c r="BA77" s="77" t="e">
        <f>(#REF!-#REF!)*CAPEX_Mod_EPL/1000</f>
        <v>#REF!</v>
      </c>
      <c r="BB77" s="77" t="e">
        <f>(#REF!-#REF!)*CAPEX_Mod_EPL/1000</f>
        <v>#REF!</v>
      </c>
      <c r="BC77" s="77" t="e">
        <f>(#REF!-#REF!)*CAPEX_Mod_EPL/1000</f>
        <v>#REF!</v>
      </c>
      <c r="BD77" s="77" t="e">
        <f>(#REF!-#REF!)*CAPEX_Mod_EPL/1000</f>
        <v>#REF!</v>
      </c>
      <c r="BE77" s="77" t="e">
        <f>(#REF!-#REF!)*CAPEX_Mod_EPL/1000</f>
        <v>#REF!</v>
      </c>
      <c r="BF77" s="77" t="e">
        <f>(#REF!-#REF!)*CAPEX_Mod_EPL/1000</f>
        <v>#REF!</v>
      </c>
      <c r="BG77" s="77" t="e">
        <f>(#REF!-#REF!)*CAPEX_Mod_EPL/1000</f>
        <v>#REF!</v>
      </c>
      <c r="BH77" s="77" t="e">
        <f>(#REF!-#REF!)*CAPEX_Mod_EPL/1000</f>
        <v>#REF!</v>
      </c>
      <c r="BI77" s="77" t="e">
        <f>(#REF!-#REF!)*CAPEX_Mod_EPL/1000</f>
        <v>#REF!</v>
      </c>
      <c r="BJ77" s="77" t="e">
        <f>(#REF!-#REF!)*CAPEX_Mod_EPL/1000</f>
        <v>#REF!</v>
      </c>
      <c r="BK77" s="77" t="e">
        <f>(#REF!-#REF!)*CAPEX_Mod_EPL/1000</f>
        <v>#REF!</v>
      </c>
      <c r="BL77" s="77" t="e">
        <f>(#REF!-#REF!)*CAPEX_Mod_EPL/1000</f>
        <v>#REF!</v>
      </c>
      <c r="BM77" s="77" t="e">
        <f>(#REF!-#REF!)*CAPEX_Mod_EPL/1000</f>
        <v>#REF!</v>
      </c>
      <c r="BN77" s="77" t="e">
        <f>(#REF!-#REF!)*CAPEX_Mod_EPL/1000</f>
        <v>#REF!</v>
      </c>
      <c r="BO77" s="77" t="e">
        <f>(#REF!-#REF!)*CAPEX_Mod_EPL/1000</f>
        <v>#REF!</v>
      </c>
      <c r="BP77" s="77" t="e">
        <f>(#REF!-#REF!)*CAPEX_Mod_EPL/1000</f>
        <v>#REF!</v>
      </c>
      <c r="BQ77" s="77" t="e">
        <f>(#REF!-#REF!)*CAPEX_Mod_EPL/1000</f>
        <v>#REF!</v>
      </c>
      <c r="BR77" s="77" t="e">
        <f>(#REF!-#REF!)*CAPEX_Mod_EPL/1000</f>
        <v>#REF!</v>
      </c>
      <c r="BS77" s="77" t="e">
        <f>(#REF!-#REF!)*CAPEX_Mod_EPL/1000</f>
        <v>#REF!</v>
      </c>
      <c r="BT77" s="77" t="e">
        <f>(#REF!-#REF!)*CAPEX_Mod_EPL/1000</f>
        <v>#REF!</v>
      </c>
      <c r="BU77" s="77" t="e">
        <f>(#REF!-#REF!)*CAPEX_Mod_EPL/1000</f>
        <v>#REF!</v>
      </c>
      <c r="BV77" s="77" t="e">
        <f>(#REF!-#REF!)*CAPEX_Mod_EPL/1000</f>
        <v>#REF!</v>
      </c>
      <c r="BW77" s="77" t="e">
        <f>(#REF!-#REF!)*CAPEX_Mod_EPL/1000</f>
        <v>#REF!</v>
      </c>
      <c r="BX77" s="77" t="e">
        <f>(#REF!-#REF!)*CAPEX_Mod_EPL/1000</f>
        <v>#REF!</v>
      </c>
      <c r="BY77" s="77" t="e">
        <f>(#REF!-#REF!)*CAPEX_Mod_EPL/1000</f>
        <v>#REF!</v>
      </c>
      <c r="BZ77" s="77" t="e">
        <f>(#REF!-#REF!)*CAPEX_Mod_EPL/1000</f>
        <v>#REF!</v>
      </c>
      <c r="CA77" s="77" t="e">
        <f>(#REF!-#REF!)*CAPEX_Mod_EPL/1000</f>
        <v>#REF!</v>
      </c>
      <c r="CB77" s="77" t="e">
        <f>(#REF!-#REF!)*CAPEX_Mod_EPL/1000</f>
        <v>#REF!</v>
      </c>
      <c r="CC77" s="77" t="e">
        <f>(#REF!-#REF!)*CAPEX_Mod_EPL/1000</f>
        <v>#REF!</v>
      </c>
      <c r="CD77" s="77" t="e">
        <f>(#REF!-#REF!)*CAPEX_Mod_EPL/1000</f>
        <v>#REF!</v>
      </c>
      <c r="CE77" s="77" t="e">
        <f>(#REF!-#REF!)*CAPEX_Mod_EPL/1000</f>
        <v>#REF!</v>
      </c>
      <c r="CF77" s="77" t="e">
        <f>(#REF!-#REF!)*CAPEX_Mod_EPL/1000</f>
        <v>#REF!</v>
      </c>
      <c r="CG77" s="77" t="e">
        <f>(#REF!-#REF!)*CAPEX_Mod_EPL/1000</f>
        <v>#REF!</v>
      </c>
      <c r="CH77" s="77" t="e">
        <f>(#REF!-#REF!)*CAPEX_Mod_EPL/1000</f>
        <v>#REF!</v>
      </c>
      <c r="CI77" s="77" t="e">
        <f>(#REF!-#REF!)*CAPEX_Mod_EPL/1000</f>
        <v>#REF!</v>
      </c>
      <c r="CJ77" s="77" t="e">
        <f>(#REF!-#REF!)*CAPEX_Mod_EPL/1000</f>
        <v>#REF!</v>
      </c>
      <c r="CK77" s="77" t="e">
        <f>(#REF!-#REF!)*CAPEX_Mod_EPL/1000</f>
        <v>#REF!</v>
      </c>
      <c r="CL77" s="77" t="e">
        <f>(#REF!-#REF!)*CAPEX_Mod_EPL/1000</f>
        <v>#REF!</v>
      </c>
      <c r="CM77" s="77" t="e">
        <f>(#REF!-#REF!)*CAPEX_Mod_EPL/1000</f>
        <v>#REF!</v>
      </c>
      <c r="CN77" s="77" t="e">
        <f>(#REF!-#REF!)*CAPEX_Mod_EPL/1000</f>
        <v>#REF!</v>
      </c>
      <c r="CO77" s="77" t="e">
        <f>(#REF!-#REF!)*CAPEX_Mod_EPL/1000</f>
        <v>#REF!</v>
      </c>
      <c r="CP77" s="77" t="e">
        <f>(#REF!-#REF!)*CAPEX_Mod_EPL/1000</f>
        <v>#REF!</v>
      </c>
      <c r="CQ77" s="77" t="e">
        <f>(#REF!-#REF!)*CAPEX_Mod_EPL/1000</f>
        <v>#REF!</v>
      </c>
      <c r="CR77" s="77" t="e">
        <f>(#REF!-#REF!)*CAPEX_Mod_EPL/1000</f>
        <v>#REF!</v>
      </c>
      <c r="CS77" s="77" t="e">
        <f>(#REF!-#REF!)*CAPEX_Mod_EPL/1000</f>
        <v>#REF!</v>
      </c>
      <c r="CT77" s="77" t="e">
        <f>(#REF!-#REF!)*CAPEX_Mod_EPL/1000</f>
        <v>#REF!</v>
      </c>
      <c r="CU77" s="77" t="e">
        <f>(#REF!-#REF!)*CAPEX_Mod_EPL/1000</f>
        <v>#REF!</v>
      </c>
      <c r="CV77" s="77" t="e">
        <f>(#REF!-#REF!)*CAPEX_Mod_EPL/1000</f>
        <v>#REF!</v>
      </c>
      <c r="CW77" s="77" t="e">
        <f>(#REF!-#REF!)*CAPEX_Mod_EPL/1000</f>
        <v>#REF!</v>
      </c>
      <c r="CX77" s="77" t="e">
        <f>(#REF!-#REF!)*CAPEX_Mod_EPL/1000</f>
        <v>#REF!</v>
      </c>
      <c r="CY77" s="77" t="e">
        <f>(#REF!-#REF!)*CAPEX_Mod_EPL/1000</f>
        <v>#REF!</v>
      </c>
      <c r="CZ77" s="77" t="e">
        <f>(#REF!-#REF!)*CAPEX_Mod_EPL/1000</f>
        <v>#REF!</v>
      </c>
      <c r="DA77" s="77" t="e">
        <f>(#REF!-#REF!)*CAPEX_Mod_EPL/1000</f>
        <v>#REF!</v>
      </c>
      <c r="DB77" s="77" t="e">
        <f>(#REF!-#REF!)*CAPEX_Mod_EPL/1000</f>
        <v>#REF!</v>
      </c>
      <c r="DC77" s="77" t="e">
        <f>(#REF!-#REF!)*CAPEX_Mod_EPL/1000</f>
        <v>#REF!</v>
      </c>
      <c r="DD77" s="77" t="e">
        <f>(#REF!-#REF!)*CAPEX_Mod_EPL/1000</f>
        <v>#REF!</v>
      </c>
      <c r="DE77" s="77" t="e">
        <f>(#REF!-#REF!)*CAPEX_Mod_EPL/1000</f>
        <v>#REF!</v>
      </c>
      <c r="DF77" s="77" t="e">
        <f>(#REF!-#REF!)*CAPEX_Mod_EPL/1000</f>
        <v>#REF!</v>
      </c>
      <c r="DG77" s="77" t="e">
        <f>(#REF!-#REF!)*CAPEX_Mod_EPL/1000</f>
        <v>#REF!</v>
      </c>
      <c r="DH77" s="77" t="e">
        <f>(#REF!-#REF!)*CAPEX_Mod_EPL/1000</f>
        <v>#REF!</v>
      </c>
      <c r="DI77" s="77" t="e">
        <f>(#REF!-#REF!)*CAPEX_Mod_EPL/1000</f>
        <v>#REF!</v>
      </c>
      <c r="DJ77" s="77" t="e">
        <f>(#REF!-#REF!)*CAPEX_Mod_EPL/1000</f>
        <v>#REF!</v>
      </c>
      <c r="DK77" s="77" t="e">
        <f>(#REF!-#REF!)*CAPEX_Mod_EPL/1000</f>
        <v>#REF!</v>
      </c>
      <c r="DL77" s="77" t="e">
        <f>(#REF!-#REF!)*CAPEX_Mod_EPL/1000</f>
        <v>#REF!</v>
      </c>
      <c r="DM77" s="77" t="e">
        <f>(#REF!-#REF!)*CAPEX_Mod_EPL/1000</f>
        <v>#REF!</v>
      </c>
      <c r="DN77" s="77" t="e">
        <f>(#REF!-#REF!)*CAPEX_Mod_EPL/1000</f>
        <v>#REF!</v>
      </c>
      <c r="DO77" s="77" t="e">
        <f>(#REF!-#REF!)*CAPEX_Mod_EPL/1000</f>
        <v>#REF!</v>
      </c>
      <c r="DP77" s="77" t="e">
        <f>(#REF!-#REF!)*CAPEX_Mod_EPL/1000</f>
        <v>#REF!</v>
      </c>
      <c r="DQ77" s="77" t="e">
        <f>(#REF!-#REF!)*CAPEX_Mod_EPL/1000</f>
        <v>#REF!</v>
      </c>
      <c r="DR77" s="77" t="e">
        <f>(#REF!-#REF!)*CAPEX_Mod_EPL/1000</f>
        <v>#REF!</v>
      </c>
      <c r="DS77" s="77" t="e">
        <f>(#REF!-#REF!)*CAPEX_Mod_EPL/1000</f>
        <v>#REF!</v>
      </c>
      <c r="DT77" s="77" t="e">
        <f>(#REF!-#REF!)*CAPEX_Mod_EPL/1000</f>
        <v>#REF!</v>
      </c>
      <c r="DU77" s="77" t="e">
        <f>(#REF!-#REF!)*CAPEX_Mod_EPL/1000</f>
        <v>#REF!</v>
      </c>
      <c r="DV77" s="77" t="e">
        <f>(#REF!-#REF!)*CAPEX_Mod_EPL/1000</f>
        <v>#REF!</v>
      </c>
      <c r="DW77" s="77" t="e">
        <f>(#REF!-#REF!)*CAPEX_Mod_EPL/1000</f>
        <v>#REF!</v>
      </c>
      <c r="DX77" s="77" t="e">
        <f>(#REF!-#REF!)*CAPEX_Mod_EPL/1000</f>
        <v>#REF!</v>
      </c>
      <c r="DY77" s="77" t="e">
        <f>(#REF!-#REF!)*CAPEX_Mod_EPL/1000</f>
        <v>#REF!</v>
      </c>
      <c r="DZ77" s="77" t="e">
        <f>(#REF!-#REF!)*CAPEX_Mod_EPL/1000</f>
        <v>#REF!</v>
      </c>
      <c r="EA77" s="77" t="e">
        <f>(#REF!-#REF!)*CAPEX_Mod_EPL/1000</f>
        <v>#REF!</v>
      </c>
      <c r="EB77" s="77" t="e">
        <f>(#REF!-#REF!)*CAPEX_Mod_EPL/1000</f>
        <v>#REF!</v>
      </c>
      <c r="EC77" s="77" t="e">
        <f>(#REF!-#REF!)*CAPEX_Mod_EPL/1000</f>
        <v>#REF!</v>
      </c>
      <c r="ED77" s="77" t="e">
        <f>(#REF!-#REF!)*CAPEX_Mod_EPL/1000</f>
        <v>#REF!</v>
      </c>
      <c r="EE77" s="77" t="e">
        <f>(#REF!-#REF!)*CAPEX_Mod_EPL/1000</f>
        <v>#REF!</v>
      </c>
      <c r="EF77" s="77" t="e">
        <f>(#REF!-#REF!)*CAPEX_Mod_EPL/1000</f>
        <v>#REF!</v>
      </c>
      <c r="EG77" s="77" t="e">
        <f>(#REF!-#REF!)*CAPEX_Mod_EPL/1000</f>
        <v>#REF!</v>
      </c>
      <c r="EH77" s="77" t="e">
        <f>(#REF!-#REF!)*CAPEX_Mod_EPL/1000</f>
        <v>#REF!</v>
      </c>
      <c r="EI77" s="77" t="e">
        <f>(#REF!-#REF!)*CAPEX_Mod_EPL/1000</f>
        <v>#REF!</v>
      </c>
      <c r="EJ77" s="77" t="e">
        <f>(#REF!-#REF!)*CAPEX_Mod_EPL/1000</f>
        <v>#REF!</v>
      </c>
      <c r="EK77" s="77" t="e">
        <f>(#REF!-#REF!)*CAPEX_Mod_EPL/1000</f>
        <v>#REF!</v>
      </c>
      <c r="EL77" s="77" t="e">
        <f>(#REF!-#REF!)*CAPEX_Mod_EPL/1000</f>
        <v>#REF!</v>
      </c>
      <c r="EM77" s="77" t="e">
        <f>(#REF!-#REF!)*CAPEX_Mod_EPL/1000</f>
        <v>#REF!</v>
      </c>
      <c r="EN77" s="77" t="e">
        <f>(#REF!-#REF!)*CAPEX_Mod_EPL/1000</f>
        <v>#REF!</v>
      </c>
      <c r="EO77" s="77" t="e">
        <f>(#REF!-#REF!)*CAPEX_Mod_EPL/1000</f>
        <v>#REF!</v>
      </c>
      <c r="EP77" s="77" t="e">
        <f>(#REF!-#REF!)*CAPEX_Mod_EPL/1000</f>
        <v>#REF!</v>
      </c>
      <c r="EQ77" s="77" t="e">
        <f>(#REF!-#REF!)*CAPEX_Mod_EPL/1000</f>
        <v>#REF!</v>
      </c>
      <c r="ER77" s="77" t="e">
        <f>(#REF!-#REF!)*CAPEX_Mod_EPL/1000</f>
        <v>#REF!</v>
      </c>
      <c r="ES77" s="77" t="e">
        <f>(#REF!-#REF!)*CAPEX_Mod_EPL/1000</f>
        <v>#REF!</v>
      </c>
      <c r="ET77" s="77" t="e">
        <f>(#REF!-#REF!)*CAPEX_Mod_EPL/1000</f>
        <v>#REF!</v>
      </c>
      <c r="EU77" s="77" t="e">
        <f>(#REF!-#REF!)*CAPEX_Mod_EPL/1000</f>
        <v>#REF!</v>
      </c>
      <c r="EV77" s="77" t="e">
        <f>(#REF!-#REF!)*CAPEX_Mod_EPL/1000</f>
        <v>#REF!</v>
      </c>
      <c r="EW77" s="77" t="e">
        <f>(#REF!-#REF!)*CAPEX_Mod_EPL/1000</f>
        <v>#REF!</v>
      </c>
      <c r="EX77" s="77" t="e">
        <f>(#REF!-#REF!)*CAPEX_Mod_EPL/1000</f>
        <v>#REF!</v>
      </c>
      <c r="EY77" s="77" t="e">
        <f>(#REF!-#REF!)*CAPEX_Mod_EPL/1000</f>
        <v>#REF!</v>
      </c>
      <c r="EZ77" s="77" t="e">
        <f>(#REF!-#REF!)*CAPEX_Mod_EPL/1000</f>
        <v>#REF!</v>
      </c>
      <c r="FA77" s="77" t="e">
        <f>(#REF!-#REF!)*CAPEX_Mod_EPL/1000</f>
        <v>#REF!</v>
      </c>
      <c r="FB77" s="77" t="e">
        <f>(#REF!-#REF!)*CAPEX_Mod_EPL/1000</f>
        <v>#REF!</v>
      </c>
      <c r="FC77" s="77" t="e">
        <f>(#REF!-#REF!)*CAPEX_Mod_EPL/1000</f>
        <v>#REF!</v>
      </c>
      <c r="FD77" s="77" t="e">
        <f>(#REF!-#REF!)*CAPEX_Mod_EPL/1000</f>
        <v>#REF!</v>
      </c>
      <c r="FE77" s="77" t="e">
        <f>(#REF!-#REF!)*CAPEX_Mod_EPL/1000</f>
        <v>#REF!</v>
      </c>
      <c r="FF77" s="77" t="e">
        <f>(#REF!-#REF!)*CAPEX_Mod_EPL/1000</f>
        <v>#REF!</v>
      </c>
      <c r="FG77" s="77" t="e">
        <f>(#REF!-#REF!)*CAPEX_Mod_EPL/1000</f>
        <v>#REF!</v>
      </c>
      <c r="FH77" s="77" t="e">
        <f>(#REF!-#REF!)*CAPEX_Mod_EPL/1000</f>
        <v>#REF!</v>
      </c>
      <c r="FI77" s="77" t="e">
        <f>(#REF!-#REF!)*CAPEX_Mod_EPL/1000</f>
        <v>#REF!</v>
      </c>
      <c r="FJ77" s="77" t="e">
        <f>(#REF!-#REF!)*CAPEX_Mod_EPL/1000</f>
        <v>#REF!</v>
      </c>
      <c r="FK77" s="77" t="e">
        <f>(#REF!-#REF!)*CAPEX_Mod_EPL/1000</f>
        <v>#REF!</v>
      </c>
      <c r="FL77" s="77" t="e">
        <f>(#REF!-#REF!)*CAPEX_Mod_EPL/1000</f>
        <v>#REF!</v>
      </c>
      <c r="FM77" s="77" t="e">
        <f>(#REF!-#REF!)*CAPEX_Mod_EPL/1000</f>
        <v>#REF!</v>
      </c>
      <c r="FN77" s="77" t="e">
        <f>(#REF!-#REF!)*CAPEX_Mod_EPL/1000</f>
        <v>#REF!</v>
      </c>
      <c r="FO77" s="77" t="e">
        <f>(#REF!-#REF!)*CAPEX_Mod_EPL/1000</f>
        <v>#REF!</v>
      </c>
      <c r="FP77" s="77" t="e">
        <f>(#REF!-#REF!)*CAPEX_Mod_EPL/1000</f>
        <v>#REF!</v>
      </c>
      <c r="FQ77" s="77" t="e">
        <f>(#REF!-#REF!)*CAPEX_Mod_EPL/1000</f>
        <v>#REF!</v>
      </c>
      <c r="FR77" s="77" t="e">
        <f>(#REF!-#REF!)*CAPEX_Mod_EPL/1000</f>
        <v>#REF!</v>
      </c>
      <c r="FS77" s="77" t="e">
        <f>(#REF!-#REF!)*CAPEX_Mod_EPL/1000</f>
        <v>#REF!</v>
      </c>
      <c r="FT77" s="77" t="e">
        <f>(#REF!-#REF!)*CAPEX_Mod_EPL/1000</f>
        <v>#REF!</v>
      </c>
      <c r="FU77" s="77" t="e">
        <f>(#REF!-#REF!)*CAPEX_Mod_EPL/1000</f>
        <v>#REF!</v>
      </c>
      <c r="FV77" s="77" t="e">
        <f>(#REF!-#REF!)*CAPEX_Mod_EPL/1000</f>
        <v>#REF!</v>
      </c>
      <c r="FW77" s="77" t="e">
        <f>(#REF!-#REF!)*CAPEX_Mod_EPL/1000</f>
        <v>#REF!</v>
      </c>
      <c r="FX77" s="77" t="e">
        <f>(#REF!-#REF!)*CAPEX_Mod_EPL/1000</f>
        <v>#REF!</v>
      </c>
      <c r="FY77" s="77" t="e">
        <f>(#REF!-#REF!)*CAPEX_Mod_EPL/1000</f>
        <v>#REF!</v>
      </c>
      <c r="FZ77" s="77" t="e">
        <f>(#REF!-#REF!)*CAPEX_Mod_EPL/1000</f>
        <v>#REF!</v>
      </c>
      <c r="GA77" s="77" t="e">
        <f>(#REF!-#REF!)*CAPEX_Mod_EPL/1000</f>
        <v>#REF!</v>
      </c>
      <c r="GB77" s="77" t="e">
        <f>(#REF!-#REF!)*CAPEX_Mod_EPL/1000</f>
        <v>#REF!</v>
      </c>
      <c r="GC77" s="77" t="e">
        <f>(#REF!-#REF!)*CAPEX_Mod_EPL/1000</f>
        <v>#REF!</v>
      </c>
      <c r="GD77" s="77" t="e">
        <f>(#REF!-#REF!)*CAPEX_Mod_EPL/1000</f>
        <v>#REF!</v>
      </c>
      <c r="GE77" s="77" t="e">
        <f>(#REF!-#REF!)*CAPEX_Mod_EPL/1000</f>
        <v>#REF!</v>
      </c>
      <c r="GF77" s="77" t="e">
        <f>(#REF!-#REF!)*CAPEX_Mod_EPL/1000</f>
        <v>#REF!</v>
      </c>
      <c r="GG77" s="77" t="e">
        <f>(#REF!-#REF!)*CAPEX_Mod_EPL/1000</f>
        <v>#REF!</v>
      </c>
      <c r="GH77" s="77" t="e">
        <f>(#REF!-#REF!)*CAPEX_Mod_EPL/1000</f>
        <v>#REF!</v>
      </c>
      <c r="GI77" s="77" t="e">
        <f>(#REF!-#REF!)*CAPEX_Mod_EPL/1000</f>
        <v>#REF!</v>
      </c>
      <c r="GJ77" s="77" t="e">
        <f>(#REF!-#REF!)*CAPEX_Mod_EPL/1000</f>
        <v>#REF!</v>
      </c>
      <c r="GK77" s="77" t="e">
        <f>(#REF!-#REF!)*CAPEX_Mod_EPL/1000</f>
        <v>#REF!</v>
      </c>
      <c r="GL77" s="77" t="e">
        <f>(#REF!-#REF!)*CAPEX_Mod_EPL/1000</f>
        <v>#REF!</v>
      </c>
      <c r="GM77" s="77" t="e">
        <f>(#REF!-#REF!)*CAPEX_Mod_EPL/1000</f>
        <v>#REF!</v>
      </c>
      <c r="GN77" s="77" t="e">
        <f>(#REF!-#REF!)*CAPEX_Mod_EPL/1000</f>
        <v>#REF!</v>
      </c>
      <c r="GO77" s="77" t="e">
        <f>(#REF!-#REF!)*CAPEX_Mod_EPL/1000</f>
        <v>#REF!</v>
      </c>
      <c r="GP77" s="77" t="e">
        <f>(#REF!-#REF!)*CAPEX_Mod_EPL/1000</f>
        <v>#REF!</v>
      </c>
      <c r="GQ77" s="77" t="e">
        <f>(#REF!-#REF!)*CAPEX_Mod_EPL/1000</f>
        <v>#REF!</v>
      </c>
      <c r="GR77" s="77" t="e">
        <f>(#REF!-#REF!)*CAPEX_Mod_EPL/1000</f>
        <v>#REF!</v>
      </c>
      <c r="GS77" s="77" t="e">
        <f>(#REF!-#REF!)*CAPEX_Mod_EPL/1000</f>
        <v>#REF!</v>
      </c>
      <c r="GT77" s="77" t="e">
        <f>(#REF!-#REF!)*CAPEX_Mod_EPL/1000</f>
        <v>#REF!</v>
      </c>
      <c r="GU77" s="77" t="e">
        <f>(#REF!-#REF!)*CAPEX_Mod_EPL/1000</f>
        <v>#REF!</v>
      </c>
      <c r="GV77" s="77" t="e">
        <f>(#REF!-#REF!)*CAPEX_Mod_EPL/1000</f>
        <v>#REF!</v>
      </c>
      <c r="GW77" s="77" t="e">
        <f>(#REF!-#REF!)*CAPEX_Mod_EPL/1000</f>
        <v>#REF!</v>
      </c>
      <c r="GX77" s="77" t="e">
        <f>(#REF!-#REF!)*CAPEX_Mod_EPL/1000</f>
        <v>#REF!</v>
      </c>
      <c r="GY77" s="77" t="e">
        <f>(#REF!-#REF!)*CAPEX_Mod_EPL/1000</f>
        <v>#REF!</v>
      </c>
      <c r="GZ77" s="77" t="e">
        <f>(#REF!-#REF!)*CAPEX_Mod_EPL/1000</f>
        <v>#REF!</v>
      </c>
      <c r="HA77" s="77" t="e">
        <f>(#REF!-#REF!)*CAPEX_Mod_EPL/1000</f>
        <v>#REF!</v>
      </c>
      <c r="HB77" s="77" t="e">
        <f>(#REF!-#REF!)*CAPEX_Mod_EPL/1000</f>
        <v>#REF!</v>
      </c>
      <c r="HC77" s="77" t="e">
        <f>(#REF!-#REF!)*CAPEX_Mod_EPL/1000</f>
        <v>#REF!</v>
      </c>
      <c r="HD77" s="77" t="e">
        <f>(#REF!-#REF!)*CAPEX_Mod_EPL/1000</f>
        <v>#REF!</v>
      </c>
      <c r="HE77" s="77" t="e">
        <f>(#REF!-#REF!)*CAPEX_Mod_EPL/1000</f>
        <v>#REF!</v>
      </c>
      <c r="HF77" s="77" t="e">
        <f>(#REF!-#REF!)*CAPEX_Mod_EPL/1000</f>
        <v>#REF!</v>
      </c>
      <c r="HG77" s="77" t="e">
        <f>(#REF!-#REF!)*CAPEX_Mod_EPL/1000</f>
        <v>#REF!</v>
      </c>
      <c r="HH77" s="77" t="e">
        <f>(#REF!-#REF!)*CAPEX_Mod_EPL/1000</f>
        <v>#REF!</v>
      </c>
      <c r="HI77" s="77" t="e">
        <f>(#REF!-#REF!)*CAPEX_Mod_EPL/1000</f>
        <v>#REF!</v>
      </c>
    </row>
    <row r="78" spans="1:217" x14ac:dyDescent="0.2">
      <c r="A78" s="29" t="s">
        <v>118</v>
      </c>
      <c r="B78" s="77">
        <v>0</v>
      </c>
      <c r="C78" s="77">
        <v>0</v>
      </c>
      <c r="D78" s="77">
        <v>0</v>
      </c>
      <c r="E78" s="77">
        <v>0</v>
      </c>
      <c r="F78" s="77">
        <v>0</v>
      </c>
      <c r="G78" s="77">
        <v>0</v>
      </c>
      <c r="H78" s="77" t="e">
        <f>(#REF!-#REF!+#REF!-#REF!)*CAPEX_Mod_FTP/1000</f>
        <v>#REF!</v>
      </c>
      <c r="I78" s="77" t="e">
        <f>(#REF!-#REF!+#REF!-#REF!)*CAPEX_Mod_FTP/1000</f>
        <v>#REF!</v>
      </c>
      <c r="J78" s="77" t="e">
        <f>(#REF!-#REF!+#REF!-#REF!)*CAPEX_Mod_FTP/1000</f>
        <v>#REF!</v>
      </c>
      <c r="K78" s="77" t="e">
        <f>(#REF!-#REF!+#REF!-#REF!)*CAPEX_Mod_FTP/1000</f>
        <v>#REF!</v>
      </c>
      <c r="L78" s="77" t="e">
        <f>(#REF!-#REF!+#REF!-#REF!)*CAPEX_Mod_FTP/1000</f>
        <v>#REF!</v>
      </c>
      <c r="M78" s="77" t="e">
        <f>(#REF!-#REF!+#REF!-#REF!)*CAPEX_Mod_FTP/1000</f>
        <v>#REF!</v>
      </c>
      <c r="N78" s="77" t="e">
        <f>(#REF!-#REF!+#REF!-#REF!)*CAPEX_Mod_FTP/1000</f>
        <v>#REF!</v>
      </c>
      <c r="O78" s="77" t="e">
        <f>(#REF!-#REF!+#REF!-#REF!)*CAPEX_Mod_FTP/1000</f>
        <v>#REF!</v>
      </c>
      <c r="P78" s="77" t="e">
        <f>(#REF!-#REF!+#REF!-#REF!)*CAPEX_Mod_FTP/1000</f>
        <v>#REF!</v>
      </c>
      <c r="Q78" s="77" t="e">
        <f>(#REF!-#REF!+#REF!-#REF!)*CAPEX_Mod_FTP/1000</f>
        <v>#REF!</v>
      </c>
      <c r="R78" s="77" t="e">
        <f>(#REF!-#REF!+#REF!-#REF!)*CAPEX_Mod_FTP/1000</f>
        <v>#REF!</v>
      </c>
      <c r="S78" s="77" t="e">
        <f>(#REF!-#REF!+#REF!-#REF!)*CAPEX_Mod_FTP/1000</f>
        <v>#REF!</v>
      </c>
      <c r="T78" s="77" t="e">
        <f>(#REF!-#REF!+#REF!-#REF!)*CAPEX_Mod_FTP/1000</f>
        <v>#REF!</v>
      </c>
      <c r="U78" s="77" t="e">
        <f>(#REF!-#REF!+#REF!-#REF!)*CAPEX_Mod_FTP/1000</f>
        <v>#REF!</v>
      </c>
      <c r="V78" s="77" t="e">
        <f>(#REF!-#REF!+#REF!-#REF!)*CAPEX_Mod_FTP/1000</f>
        <v>#REF!</v>
      </c>
      <c r="W78" s="77" t="e">
        <f>(#REF!-#REF!+#REF!-#REF!)*CAPEX_Mod_FTP/1000</f>
        <v>#REF!</v>
      </c>
      <c r="X78" s="77" t="e">
        <f>(#REF!-#REF!+#REF!-#REF!)*CAPEX_Mod_FTP/1000</f>
        <v>#REF!</v>
      </c>
      <c r="Y78" s="77" t="e">
        <f>(#REF!-#REF!+#REF!-#REF!)*CAPEX_Mod_FTP/1000</f>
        <v>#REF!</v>
      </c>
      <c r="Z78" s="77" t="e">
        <f>(#REF!-#REF!+#REF!-#REF!)*CAPEX_Mod_FTP/1000</f>
        <v>#REF!</v>
      </c>
      <c r="AA78" s="77" t="e">
        <f>(#REF!-#REF!+#REF!-#REF!)*CAPEX_Mod_FTP/1000</f>
        <v>#REF!</v>
      </c>
      <c r="AB78" s="77" t="e">
        <f>(#REF!-#REF!+#REF!-#REF!)*CAPEX_Mod_FTP/1000</f>
        <v>#REF!</v>
      </c>
      <c r="AC78" s="77" t="e">
        <f>(#REF!-#REF!+#REF!-#REF!)*CAPEX_Mod_FTP/1000</f>
        <v>#REF!</v>
      </c>
      <c r="AD78" s="77" t="e">
        <f>(#REF!-#REF!+#REF!-#REF!)*CAPEX_Mod_FTP/1000</f>
        <v>#REF!</v>
      </c>
      <c r="AE78" s="77" t="e">
        <f>(#REF!-#REF!+#REF!-#REF!)*CAPEX_Mod_FTP/1000</f>
        <v>#REF!</v>
      </c>
      <c r="AF78" s="77" t="e">
        <f>(#REF!-#REF!+#REF!-#REF!)*CAPEX_Mod_FTP/1000</f>
        <v>#REF!</v>
      </c>
      <c r="AG78" s="77" t="e">
        <f>(#REF!-#REF!+#REF!-#REF!)*CAPEX_Mod_FTP/1000</f>
        <v>#REF!</v>
      </c>
      <c r="AH78" s="77" t="e">
        <f>(#REF!-#REF!+#REF!-#REF!)*CAPEX_Mod_FTP/1000</f>
        <v>#REF!</v>
      </c>
      <c r="AI78" s="77" t="e">
        <f>(#REF!-#REF!+#REF!-#REF!)*CAPEX_Mod_FTP/1000</f>
        <v>#REF!</v>
      </c>
      <c r="AJ78" s="77" t="e">
        <f>(#REF!-#REF!+#REF!-#REF!)*CAPEX_Mod_FTP/1000</f>
        <v>#REF!</v>
      </c>
      <c r="AK78" s="77" t="e">
        <f>(#REF!-#REF!+#REF!-#REF!)*CAPEX_Mod_FTP/1000</f>
        <v>#REF!</v>
      </c>
      <c r="AL78" s="77" t="e">
        <f>(#REF!-#REF!+#REF!-#REF!)*CAPEX_Mod_FTP/1000</f>
        <v>#REF!</v>
      </c>
      <c r="AM78" s="77" t="e">
        <f>(#REF!-#REF!+#REF!-#REF!)*CAPEX_Mod_FTP/1000</f>
        <v>#REF!</v>
      </c>
      <c r="AN78" s="77" t="e">
        <f>(#REF!-#REF!+#REF!-#REF!)*CAPEX_Mod_FTP/1000</f>
        <v>#REF!</v>
      </c>
      <c r="AO78" s="77" t="e">
        <f>(#REF!-#REF!+#REF!-#REF!)*CAPEX_Mod_FTP/1000</f>
        <v>#REF!</v>
      </c>
      <c r="AP78" s="77" t="e">
        <f>(#REF!-#REF!+#REF!-#REF!)*CAPEX_Mod_FTP/1000</f>
        <v>#REF!</v>
      </c>
      <c r="AQ78" s="77" t="e">
        <f>(#REF!-#REF!+#REF!-#REF!)*CAPEX_Mod_FTP/1000</f>
        <v>#REF!</v>
      </c>
      <c r="AR78" s="77" t="e">
        <f>(#REF!-#REF!+#REF!-#REF!)*CAPEX_Mod_FTP/1000</f>
        <v>#REF!</v>
      </c>
      <c r="AS78" s="77" t="e">
        <f>(#REF!-#REF!+#REF!-#REF!)*CAPEX_Mod_FTP/1000</f>
        <v>#REF!</v>
      </c>
      <c r="AT78" s="77" t="e">
        <f>(#REF!-#REF!+#REF!-#REF!)*CAPEX_Mod_FTP/1000</f>
        <v>#REF!</v>
      </c>
      <c r="AU78" s="77" t="e">
        <f>(#REF!-#REF!+#REF!-#REF!)*CAPEX_Mod_FTP/1000</f>
        <v>#REF!</v>
      </c>
      <c r="AV78" s="77" t="e">
        <f>(#REF!-#REF!+#REF!-#REF!)*CAPEX_Mod_FTP/1000</f>
        <v>#REF!</v>
      </c>
      <c r="AW78" s="77" t="e">
        <f>(#REF!-#REF!+#REF!-#REF!)*CAPEX_Mod_FTP/1000</f>
        <v>#REF!</v>
      </c>
      <c r="AX78" s="77" t="e">
        <f>(#REF!-#REF!+#REF!-#REF!)*CAPEX_Mod_FTP/1000</f>
        <v>#REF!</v>
      </c>
      <c r="AY78" s="77" t="e">
        <f>(#REF!-#REF!+#REF!-#REF!)*CAPEX_Mod_FTP/1000</f>
        <v>#REF!</v>
      </c>
      <c r="AZ78" s="77" t="e">
        <f>(#REF!-#REF!+#REF!-#REF!)*CAPEX_Mod_FTP/1000</f>
        <v>#REF!</v>
      </c>
      <c r="BA78" s="77" t="e">
        <f>(#REF!-#REF!+#REF!-#REF!)*CAPEX_Mod_FTP/1000</f>
        <v>#REF!</v>
      </c>
      <c r="BB78" s="77" t="e">
        <f>(#REF!-#REF!+#REF!-#REF!)*CAPEX_Mod_FTP/1000</f>
        <v>#REF!</v>
      </c>
      <c r="BC78" s="77" t="e">
        <f>(#REF!-#REF!+#REF!-#REF!)*CAPEX_Mod_FTP/1000</f>
        <v>#REF!</v>
      </c>
      <c r="BD78" s="77" t="e">
        <f>(#REF!-#REF!+#REF!-#REF!)*CAPEX_Mod_FTP/1000</f>
        <v>#REF!</v>
      </c>
      <c r="BE78" s="77" t="e">
        <f>(#REF!-#REF!+#REF!-#REF!)*CAPEX_Mod_FTP/1000</f>
        <v>#REF!</v>
      </c>
      <c r="BF78" s="77" t="e">
        <f>(#REF!-#REF!+#REF!-#REF!)*CAPEX_Mod_FTP/1000</f>
        <v>#REF!</v>
      </c>
      <c r="BG78" s="77" t="e">
        <f>(#REF!-#REF!+#REF!-#REF!)*CAPEX_Mod_FTP/1000</f>
        <v>#REF!</v>
      </c>
      <c r="BH78" s="77" t="e">
        <f>(#REF!-#REF!+#REF!-#REF!)*CAPEX_Mod_FTP/1000</f>
        <v>#REF!</v>
      </c>
      <c r="BI78" s="77" t="e">
        <f>(#REF!-#REF!+#REF!-#REF!)*CAPEX_Mod_FTP/1000</f>
        <v>#REF!</v>
      </c>
      <c r="BJ78" s="77" t="e">
        <f>(#REF!-#REF!+#REF!-#REF!)*CAPEX_Mod_FTP/1000</f>
        <v>#REF!</v>
      </c>
      <c r="BK78" s="77" t="e">
        <f>(#REF!-#REF!+#REF!-#REF!)*CAPEX_Mod_FTP/1000</f>
        <v>#REF!</v>
      </c>
      <c r="BL78" s="77" t="e">
        <f>(#REF!-#REF!+#REF!-#REF!)*CAPEX_Mod_FTP/1000</f>
        <v>#REF!</v>
      </c>
      <c r="BM78" s="77" t="e">
        <f>(#REF!-#REF!+#REF!-#REF!)*CAPEX_Mod_FTP/1000</f>
        <v>#REF!</v>
      </c>
      <c r="BN78" s="77" t="e">
        <f>(#REF!-#REF!+#REF!-#REF!)*CAPEX_Mod_FTP/1000</f>
        <v>#REF!</v>
      </c>
      <c r="BO78" s="77" t="e">
        <f>(#REF!-#REF!+#REF!-#REF!)*CAPEX_Mod_FTP/1000</f>
        <v>#REF!</v>
      </c>
      <c r="BP78" s="77" t="e">
        <f>(#REF!-#REF!+#REF!-#REF!)*CAPEX_Mod_FTP/1000</f>
        <v>#REF!</v>
      </c>
      <c r="BQ78" s="77" t="e">
        <f>(#REF!-#REF!+#REF!-#REF!)*CAPEX_Mod_FTP/1000</f>
        <v>#REF!</v>
      </c>
      <c r="BR78" s="77" t="e">
        <f>(#REF!-#REF!+#REF!-#REF!)*CAPEX_Mod_FTP/1000</f>
        <v>#REF!</v>
      </c>
      <c r="BS78" s="77" t="e">
        <f>(#REF!-#REF!+#REF!-#REF!)*CAPEX_Mod_FTP/1000</f>
        <v>#REF!</v>
      </c>
      <c r="BT78" s="77" t="e">
        <f>(#REF!-#REF!+#REF!-#REF!)*CAPEX_Mod_FTP/1000</f>
        <v>#REF!</v>
      </c>
      <c r="BU78" s="77" t="e">
        <f>(#REF!-#REF!+#REF!-#REF!)*CAPEX_Mod_FTP/1000</f>
        <v>#REF!</v>
      </c>
      <c r="BV78" s="77" t="e">
        <f>(#REF!-#REF!+#REF!-#REF!)*CAPEX_Mod_FTP/1000</f>
        <v>#REF!</v>
      </c>
      <c r="BW78" s="77" t="e">
        <f>(#REF!-#REF!+#REF!-#REF!)*CAPEX_Mod_FTP/1000</f>
        <v>#REF!</v>
      </c>
      <c r="BX78" s="77" t="e">
        <f>(#REF!-#REF!+#REF!-#REF!)*CAPEX_Mod_FTP/1000</f>
        <v>#REF!</v>
      </c>
      <c r="BY78" s="77" t="e">
        <f>(#REF!-#REF!+#REF!-#REF!)*CAPEX_Mod_FTP/1000</f>
        <v>#REF!</v>
      </c>
      <c r="BZ78" s="77" t="e">
        <f>(#REF!-#REF!+#REF!-#REF!)*CAPEX_Mod_FTP/1000</f>
        <v>#REF!</v>
      </c>
      <c r="CA78" s="77" t="e">
        <f>(#REF!-#REF!+#REF!-#REF!)*CAPEX_Mod_FTP/1000</f>
        <v>#REF!</v>
      </c>
      <c r="CB78" s="77" t="e">
        <f>(#REF!-#REF!+#REF!-#REF!)*CAPEX_Mod_FTP/1000</f>
        <v>#REF!</v>
      </c>
      <c r="CC78" s="77" t="e">
        <f>(#REF!-#REF!+#REF!-#REF!)*CAPEX_Mod_FTP/1000</f>
        <v>#REF!</v>
      </c>
      <c r="CD78" s="77" t="e">
        <f>(#REF!-#REF!+#REF!-#REF!)*CAPEX_Mod_FTP/1000</f>
        <v>#REF!</v>
      </c>
      <c r="CE78" s="77" t="e">
        <f>(#REF!-#REF!+#REF!-#REF!)*CAPEX_Mod_FTP/1000</f>
        <v>#REF!</v>
      </c>
      <c r="CF78" s="77" t="e">
        <f>(#REF!-#REF!+#REF!-#REF!)*CAPEX_Mod_FTP/1000</f>
        <v>#REF!</v>
      </c>
      <c r="CG78" s="77" t="e">
        <f>(#REF!-#REF!+#REF!-#REF!)*CAPEX_Mod_FTP/1000</f>
        <v>#REF!</v>
      </c>
      <c r="CH78" s="77" t="e">
        <f>(#REF!-#REF!+#REF!-#REF!)*CAPEX_Mod_FTP/1000</f>
        <v>#REF!</v>
      </c>
      <c r="CI78" s="77" t="e">
        <f>(#REF!-#REF!+#REF!-#REF!)*CAPEX_Mod_FTP/1000</f>
        <v>#REF!</v>
      </c>
      <c r="CJ78" s="77" t="e">
        <f>(#REF!-#REF!+#REF!-#REF!)*CAPEX_Mod_FTP/1000</f>
        <v>#REF!</v>
      </c>
      <c r="CK78" s="77" t="e">
        <f>(#REF!-#REF!+#REF!-#REF!)*CAPEX_Mod_FTP/1000</f>
        <v>#REF!</v>
      </c>
      <c r="CL78" s="77" t="e">
        <f>(#REF!-#REF!+#REF!-#REF!)*CAPEX_Mod_FTP/1000</f>
        <v>#REF!</v>
      </c>
      <c r="CM78" s="77" t="e">
        <f>(#REF!-#REF!+#REF!-#REF!)*CAPEX_Mod_FTP/1000</f>
        <v>#REF!</v>
      </c>
      <c r="CN78" s="77" t="e">
        <f>(#REF!-#REF!+#REF!-#REF!)*CAPEX_Mod_FTP/1000</f>
        <v>#REF!</v>
      </c>
      <c r="CO78" s="77" t="e">
        <f>(#REF!-#REF!+#REF!-#REF!)*CAPEX_Mod_FTP/1000</f>
        <v>#REF!</v>
      </c>
      <c r="CP78" s="77" t="e">
        <f>(#REF!-#REF!+#REF!-#REF!)*CAPEX_Mod_FTP/1000</f>
        <v>#REF!</v>
      </c>
      <c r="CQ78" s="77" t="e">
        <f>(#REF!-#REF!+#REF!-#REF!)*CAPEX_Mod_FTP/1000</f>
        <v>#REF!</v>
      </c>
      <c r="CR78" s="77" t="e">
        <f>(#REF!-#REF!+#REF!-#REF!)*CAPEX_Mod_FTP/1000</f>
        <v>#REF!</v>
      </c>
      <c r="CS78" s="77" t="e">
        <f>(#REF!-#REF!+#REF!-#REF!)*CAPEX_Mod_FTP/1000</f>
        <v>#REF!</v>
      </c>
      <c r="CT78" s="77" t="e">
        <f>(#REF!-#REF!+#REF!-#REF!)*CAPEX_Mod_FTP/1000</f>
        <v>#REF!</v>
      </c>
      <c r="CU78" s="77" t="e">
        <f>(#REF!-#REF!+#REF!-#REF!)*CAPEX_Mod_FTP/1000</f>
        <v>#REF!</v>
      </c>
      <c r="CV78" s="77" t="e">
        <f>(#REF!-#REF!+#REF!-#REF!)*CAPEX_Mod_FTP/1000</f>
        <v>#REF!</v>
      </c>
      <c r="CW78" s="77" t="e">
        <f>(#REF!-#REF!+#REF!-#REF!)*CAPEX_Mod_FTP/1000</f>
        <v>#REF!</v>
      </c>
      <c r="CX78" s="77" t="e">
        <f>(#REF!-#REF!+#REF!-#REF!)*CAPEX_Mod_FTP/1000</f>
        <v>#REF!</v>
      </c>
      <c r="CY78" s="77" t="e">
        <f>(#REF!-#REF!+#REF!-#REF!)*CAPEX_Mod_FTP/1000</f>
        <v>#REF!</v>
      </c>
      <c r="CZ78" s="77" t="e">
        <f>(#REF!-#REF!+#REF!-#REF!)*CAPEX_Mod_FTP/1000</f>
        <v>#REF!</v>
      </c>
      <c r="DA78" s="77" t="e">
        <f>(#REF!-#REF!+#REF!-#REF!)*CAPEX_Mod_FTP/1000</f>
        <v>#REF!</v>
      </c>
      <c r="DB78" s="77" t="e">
        <f>(#REF!-#REF!+#REF!-#REF!)*CAPEX_Mod_FTP/1000</f>
        <v>#REF!</v>
      </c>
      <c r="DC78" s="77" t="e">
        <f>(#REF!-#REF!+#REF!-#REF!)*CAPEX_Mod_FTP/1000</f>
        <v>#REF!</v>
      </c>
      <c r="DD78" s="77" t="e">
        <f>(#REF!-#REF!+#REF!-#REF!)*CAPEX_Mod_FTP/1000</f>
        <v>#REF!</v>
      </c>
      <c r="DE78" s="77" t="e">
        <f>(#REF!-#REF!+#REF!-#REF!)*CAPEX_Mod_FTP/1000</f>
        <v>#REF!</v>
      </c>
      <c r="DF78" s="77" t="e">
        <f>(#REF!-#REF!+#REF!-#REF!)*CAPEX_Mod_FTP/1000</f>
        <v>#REF!</v>
      </c>
      <c r="DG78" s="77" t="e">
        <f>(#REF!-#REF!+#REF!-#REF!)*CAPEX_Mod_FTP/1000</f>
        <v>#REF!</v>
      </c>
      <c r="DH78" s="77" t="e">
        <f>(#REF!-#REF!+#REF!-#REF!)*CAPEX_Mod_FTP/1000</f>
        <v>#REF!</v>
      </c>
      <c r="DI78" s="77" t="e">
        <f>(#REF!-#REF!+#REF!-#REF!)*CAPEX_Mod_FTP/1000</f>
        <v>#REF!</v>
      </c>
      <c r="DJ78" s="77" t="e">
        <f>(#REF!-#REF!+#REF!-#REF!)*CAPEX_Mod_FTP/1000</f>
        <v>#REF!</v>
      </c>
      <c r="DK78" s="77" t="e">
        <f>(#REF!-#REF!+#REF!-#REF!)*CAPEX_Mod_FTP/1000</f>
        <v>#REF!</v>
      </c>
      <c r="DL78" s="77" t="e">
        <f>(#REF!-#REF!+#REF!-#REF!)*CAPEX_Mod_FTP/1000</f>
        <v>#REF!</v>
      </c>
      <c r="DM78" s="77" t="e">
        <f>(#REF!-#REF!+#REF!-#REF!)*CAPEX_Mod_FTP/1000</f>
        <v>#REF!</v>
      </c>
      <c r="DN78" s="77" t="e">
        <f>(#REF!-#REF!+#REF!-#REF!)*CAPEX_Mod_FTP/1000</f>
        <v>#REF!</v>
      </c>
      <c r="DO78" s="77" t="e">
        <f>(#REF!-#REF!+#REF!-#REF!)*CAPEX_Mod_FTP/1000</f>
        <v>#REF!</v>
      </c>
      <c r="DP78" s="77" t="e">
        <f>(#REF!-#REF!+#REF!-#REF!)*CAPEX_Mod_FTP/1000</f>
        <v>#REF!</v>
      </c>
      <c r="DQ78" s="77" t="e">
        <f>(#REF!-#REF!+#REF!-#REF!)*CAPEX_Mod_FTP/1000</f>
        <v>#REF!</v>
      </c>
      <c r="DR78" s="77" t="e">
        <f>(#REF!-#REF!+#REF!-#REF!)*CAPEX_Mod_FTP/1000</f>
        <v>#REF!</v>
      </c>
      <c r="DS78" s="77" t="e">
        <f>(#REF!-#REF!+#REF!-#REF!)*CAPEX_Mod_FTP/1000</f>
        <v>#REF!</v>
      </c>
      <c r="DT78" s="77" t="e">
        <f>(#REF!-#REF!+#REF!-#REF!)*CAPEX_Mod_FTP/1000</f>
        <v>#REF!</v>
      </c>
      <c r="DU78" s="77" t="e">
        <f>(#REF!-#REF!+#REF!-#REF!)*CAPEX_Mod_FTP/1000</f>
        <v>#REF!</v>
      </c>
      <c r="DV78" s="77" t="e">
        <f>(#REF!-#REF!+#REF!-#REF!)*CAPEX_Mod_FTP/1000</f>
        <v>#REF!</v>
      </c>
      <c r="DW78" s="77" t="e">
        <f>(#REF!-#REF!+#REF!-#REF!)*CAPEX_Mod_FTP/1000</f>
        <v>#REF!</v>
      </c>
      <c r="DX78" s="77" t="e">
        <f>(#REF!-#REF!+#REF!-#REF!)*CAPEX_Mod_FTP/1000</f>
        <v>#REF!</v>
      </c>
      <c r="DY78" s="77" t="e">
        <f>(#REF!-#REF!+#REF!-#REF!)*CAPEX_Mod_FTP/1000</f>
        <v>#REF!</v>
      </c>
      <c r="DZ78" s="77" t="e">
        <f>(#REF!-#REF!+#REF!-#REF!)*CAPEX_Mod_FTP/1000</f>
        <v>#REF!</v>
      </c>
      <c r="EA78" s="77" t="e">
        <f>(#REF!-#REF!+#REF!-#REF!)*CAPEX_Mod_FTP/1000</f>
        <v>#REF!</v>
      </c>
      <c r="EB78" s="77" t="e">
        <f>(#REF!-#REF!+#REF!-#REF!)*CAPEX_Mod_FTP/1000</f>
        <v>#REF!</v>
      </c>
      <c r="EC78" s="77" t="e">
        <f>(#REF!-#REF!+#REF!-#REF!)*CAPEX_Mod_FTP/1000</f>
        <v>#REF!</v>
      </c>
      <c r="ED78" s="77" t="e">
        <f>(#REF!-#REF!+#REF!-#REF!)*CAPEX_Mod_FTP/1000</f>
        <v>#REF!</v>
      </c>
      <c r="EE78" s="77" t="e">
        <f>(#REF!-#REF!+#REF!-#REF!)*CAPEX_Mod_FTP/1000</f>
        <v>#REF!</v>
      </c>
      <c r="EF78" s="77" t="e">
        <f>(#REF!-#REF!+#REF!-#REF!)*CAPEX_Mod_FTP/1000</f>
        <v>#REF!</v>
      </c>
      <c r="EG78" s="77" t="e">
        <f>(#REF!-#REF!+#REF!-#REF!)*CAPEX_Mod_FTP/1000</f>
        <v>#REF!</v>
      </c>
      <c r="EH78" s="77" t="e">
        <f>(#REF!-#REF!+#REF!-#REF!)*CAPEX_Mod_FTP/1000</f>
        <v>#REF!</v>
      </c>
      <c r="EI78" s="77" t="e">
        <f>(#REF!-#REF!+#REF!-#REF!)*CAPEX_Mod_FTP/1000</f>
        <v>#REF!</v>
      </c>
      <c r="EJ78" s="77" t="e">
        <f>(#REF!-#REF!+#REF!-#REF!)*CAPEX_Mod_FTP/1000</f>
        <v>#REF!</v>
      </c>
      <c r="EK78" s="77" t="e">
        <f>(#REF!-#REF!+#REF!-#REF!)*CAPEX_Mod_FTP/1000</f>
        <v>#REF!</v>
      </c>
      <c r="EL78" s="77" t="e">
        <f>(#REF!-#REF!+#REF!-#REF!)*CAPEX_Mod_FTP/1000</f>
        <v>#REF!</v>
      </c>
      <c r="EM78" s="77" t="e">
        <f>(#REF!-#REF!+#REF!-#REF!)*CAPEX_Mod_FTP/1000</f>
        <v>#REF!</v>
      </c>
      <c r="EN78" s="77" t="e">
        <f>(#REF!-#REF!+#REF!-#REF!)*CAPEX_Mod_FTP/1000</f>
        <v>#REF!</v>
      </c>
      <c r="EO78" s="77" t="e">
        <f>(#REF!-#REF!+#REF!-#REF!)*CAPEX_Mod_FTP/1000</f>
        <v>#REF!</v>
      </c>
      <c r="EP78" s="77" t="e">
        <f>(#REF!-#REF!+#REF!-#REF!)*CAPEX_Mod_FTP/1000</f>
        <v>#REF!</v>
      </c>
      <c r="EQ78" s="77" t="e">
        <f>(#REF!-#REF!+#REF!-#REF!)*CAPEX_Mod_FTP/1000</f>
        <v>#REF!</v>
      </c>
      <c r="ER78" s="77" t="e">
        <f>(#REF!-#REF!+#REF!-#REF!)*CAPEX_Mod_FTP/1000</f>
        <v>#REF!</v>
      </c>
      <c r="ES78" s="77" t="e">
        <f>(#REF!-#REF!+#REF!-#REF!)*CAPEX_Mod_FTP/1000</f>
        <v>#REF!</v>
      </c>
      <c r="ET78" s="77" t="e">
        <f>(#REF!-#REF!+#REF!-#REF!)*CAPEX_Mod_FTP/1000</f>
        <v>#REF!</v>
      </c>
      <c r="EU78" s="77" t="e">
        <f>(#REF!-#REF!+#REF!-#REF!)*CAPEX_Mod_FTP/1000</f>
        <v>#REF!</v>
      </c>
      <c r="EV78" s="77" t="e">
        <f>(#REF!-#REF!+#REF!-#REF!)*CAPEX_Mod_FTP/1000</f>
        <v>#REF!</v>
      </c>
      <c r="EW78" s="77" t="e">
        <f>(#REF!-#REF!+#REF!-#REF!)*CAPEX_Mod_FTP/1000</f>
        <v>#REF!</v>
      </c>
      <c r="EX78" s="77" t="e">
        <f>(#REF!-#REF!+#REF!-#REF!)*CAPEX_Mod_FTP/1000</f>
        <v>#REF!</v>
      </c>
      <c r="EY78" s="77" t="e">
        <f>(#REF!-#REF!+#REF!-#REF!)*CAPEX_Mod_FTP/1000</f>
        <v>#REF!</v>
      </c>
      <c r="EZ78" s="77" t="e">
        <f>(#REF!-#REF!+#REF!-#REF!)*CAPEX_Mod_FTP/1000</f>
        <v>#REF!</v>
      </c>
      <c r="FA78" s="77" t="e">
        <f>(#REF!-#REF!+#REF!-#REF!)*CAPEX_Mod_FTP/1000</f>
        <v>#REF!</v>
      </c>
      <c r="FB78" s="77" t="e">
        <f>(#REF!-#REF!+#REF!-#REF!)*CAPEX_Mod_FTP/1000</f>
        <v>#REF!</v>
      </c>
      <c r="FC78" s="77" t="e">
        <f>(#REF!-#REF!+#REF!-#REF!)*CAPEX_Mod_FTP/1000</f>
        <v>#REF!</v>
      </c>
      <c r="FD78" s="77" t="e">
        <f>(#REF!-#REF!+#REF!-#REF!)*CAPEX_Mod_FTP/1000</f>
        <v>#REF!</v>
      </c>
      <c r="FE78" s="77" t="e">
        <f>(#REF!-#REF!+#REF!-#REF!)*CAPEX_Mod_FTP/1000</f>
        <v>#REF!</v>
      </c>
      <c r="FF78" s="77" t="e">
        <f>(#REF!-#REF!+#REF!-#REF!)*CAPEX_Mod_FTP/1000</f>
        <v>#REF!</v>
      </c>
      <c r="FG78" s="77" t="e">
        <f>(#REF!-#REF!+#REF!-#REF!)*CAPEX_Mod_FTP/1000</f>
        <v>#REF!</v>
      </c>
      <c r="FH78" s="77" t="e">
        <f>(#REF!-#REF!+#REF!-#REF!)*CAPEX_Mod_FTP/1000</f>
        <v>#REF!</v>
      </c>
      <c r="FI78" s="77" t="e">
        <f>(#REF!-#REF!+#REF!-#REF!)*CAPEX_Mod_FTP/1000</f>
        <v>#REF!</v>
      </c>
      <c r="FJ78" s="77" t="e">
        <f>(#REF!-#REF!+#REF!-#REF!)*CAPEX_Mod_FTP/1000</f>
        <v>#REF!</v>
      </c>
      <c r="FK78" s="77" t="e">
        <f>(#REF!-#REF!+#REF!-#REF!)*CAPEX_Mod_FTP/1000</f>
        <v>#REF!</v>
      </c>
      <c r="FL78" s="77" t="e">
        <f>(#REF!-#REF!+#REF!-#REF!)*CAPEX_Mod_FTP/1000</f>
        <v>#REF!</v>
      </c>
      <c r="FM78" s="77" t="e">
        <f>(#REF!-#REF!+#REF!-#REF!)*CAPEX_Mod_FTP/1000</f>
        <v>#REF!</v>
      </c>
      <c r="FN78" s="77" t="e">
        <f>(#REF!-#REF!+#REF!-#REF!)*CAPEX_Mod_FTP/1000</f>
        <v>#REF!</v>
      </c>
      <c r="FO78" s="77" t="e">
        <f>(#REF!-#REF!+#REF!-#REF!)*CAPEX_Mod_FTP/1000</f>
        <v>#REF!</v>
      </c>
      <c r="FP78" s="77" t="e">
        <f>(#REF!-#REF!+#REF!-#REF!)*CAPEX_Mod_FTP/1000</f>
        <v>#REF!</v>
      </c>
      <c r="FQ78" s="77" t="e">
        <f>(#REF!-#REF!+#REF!-#REF!)*CAPEX_Mod_FTP/1000</f>
        <v>#REF!</v>
      </c>
      <c r="FR78" s="77" t="e">
        <f>(#REF!-#REF!+#REF!-#REF!)*CAPEX_Mod_FTP/1000</f>
        <v>#REF!</v>
      </c>
      <c r="FS78" s="77" t="e">
        <f>(#REF!-#REF!+#REF!-#REF!)*CAPEX_Mod_FTP/1000</f>
        <v>#REF!</v>
      </c>
      <c r="FT78" s="77" t="e">
        <f>(#REF!-#REF!+#REF!-#REF!)*CAPEX_Mod_FTP/1000</f>
        <v>#REF!</v>
      </c>
      <c r="FU78" s="77" t="e">
        <f>(#REF!-#REF!+#REF!-#REF!)*CAPEX_Mod_FTP/1000</f>
        <v>#REF!</v>
      </c>
      <c r="FV78" s="77" t="e">
        <f>(#REF!-#REF!+#REF!-#REF!)*CAPEX_Mod_FTP/1000</f>
        <v>#REF!</v>
      </c>
      <c r="FW78" s="77" t="e">
        <f>(#REF!-#REF!+#REF!-#REF!)*CAPEX_Mod_FTP/1000</f>
        <v>#REF!</v>
      </c>
      <c r="FX78" s="77" t="e">
        <f>(#REF!-#REF!+#REF!-#REF!)*CAPEX_Mod_FTP/1000</f>
        <v>#REF!</v>
      </c>
      <c r="FY78" s="77" t="e">
        <f>(#REF!-#REF!+#REF!-#REF!)*CAPEX_Mod_FTP/1000</f>
        <v>#REF!</v>
      </c>
      <c r="FZ78" s="77" t="e">
        <f>(#REF!-#REF!+#REF!-#REF!)*CAPEX_Mod_FTP/1000</f>
        <v>#REF!</v>
      </c>
      <c r="GA78" s="77" t="e">
        <f>(#REF!-#REF!+#REF!-#REF!)*CAPEX_Mod_FTP/1000</f>
        <v>#REF!</v>
      </c>
      <c r="GB78" s="77" t="e">
        <f>(#REF!-#REF!+#REF!-#REF!)*CAPEX_Mod_FTP/1000</f>
        <v>#REF!</v>
      </c>
      <c r="GC78" s="77" t="e">
        <f>(#REF!-#REF!+#REF!-#REF!)*CAPEX_Mod_FTP/1000</f>
        <v>#REF!</v>
      </c>
      <c r="GD78" s="77" t="e">
        <f>(#REF!-#REF!+#REF!-#REF!)*CAPEX_Mod_FTP/1000</f>
        <v>#REF!</v>
      </c>
      <c r="GE78" s="77" t="e">
        <f>(#REF!-#REF!+#REF!-#REF!)*CAPEX_Mod_FTP/1000</f>
        <v>#REF!</v>
      </c>
      <c r="GF78" s="77" t="e">
        <f>(#REF!-#REF!+#REF!-#REF!)*CAPEX_Mod_FTP/1000</f>
        <v>#REF!</v>
      </c>
      <c r="GG78" s="77" t="e">
        <f>(#REF!-#REF!+#REF!-#REF!)*CAPEX_Mod_FTP/1000</f>
        <v>#REF!</v>
      </c>
      <c r="GH78" s="77" t="e">
        <f>(#REF!-#REF!+#REF!-#REF!)*CAPEX_Mod_FTP/1000</f>
        <v>#REF!</v>
      </c>
      <c r="GI78" s="77" t="e">
        <f>(#REF!-#REF!+#REF!-#REF!)*CAPEX_Mod_FTP/1000</f>
        <v>#REF!</v>
      </c>
      <c r="GJ78" s="77" t="e">
        <f>(#REF!-#REF!+#REF!-#REF!)*CAPEX_Mod_FTP/1000</f>
        <v>#REF!</v>
      </c>
      <c r="GK78" s="77" t="e">
        <f>(#REF!-#REF!+#REF!-#REF!)*CAPEX_Mod_FTP/1000</f>
        <v>#REF!</v>
      </c>
      <c r="GL78" s="77" t="e">
        <f>(#REF!-#REF!+#REF!-#REF!)*CAPEX_Mod_FTP/1000</f>
        <v>#REF!</v>
      </c>
      <c r="GM78" s="77" t="e">
        <f>(#REF!-#REF!+#REF!-#REF!)*CAPEX_Mod_FTP/1000</f>
        <v>#REF!</v>
      </c>
      <c r="GN78" s="77" t="e">
        <f>(#REF!-#REF!+#REF!-#REF!)*CAPEX_Mod_FTP/1000</f>
        <v>#REF!</v>
      </c>
      <c r="GO78" s="77" t="e">
        <f>(#REF!-#REF!+#REF!-#REF!)*CAPEX_Mod_FTP/1000</f>
        <v>#REF!</v>
      </c>
      <c r="GP78" s="77" t="e">
        <f>(#REF!-#REF!+#REF!-#REF!)*CAPEX_Mod_FTP/1000</f>
        <v>#REF!</v>
      </c>
      <c r="GQ78" s="77" t="e">
        <f>(#REF!-#REF!+#REF!-#REF!)*CAPEX_Mod_FTP/1000</f>
        <v>#REF!</v>
      </c>
      <c r="GR78" s="77" t="e">
        <f>(#REF!-#REF!+#REF!-#REF!)*CAPEX_Mod_FTP/1000</f>
        <v>#REF!</v>
      </c>
      <c r="GS78" s="77" t="e">
        <f>(#REF!-#REF!+#REF!-#REF!)*CAPEX_Mod_FTP/1000</f>
        <v>#REF!</v>
      </c>
      <c r="GT78" s="77" t="e">
        <f>(#REF!-#REF!+#REF!-#REF!)*CAPEX_Mod_FTP/1000</f>
        <v>#REF!</v>
      </c>
      <c r="GU78" s="77" t="e">
        <f>(#REF!-#REF!+#REF!-#REF!)*CAPEX_Mod_FTP/1000</f>
        <v>#REF!</v>
      </c>
      <c r="GV78" s="77" t="e">
        <f>(#REF!-#REF!+#REF!-#REF!)*CAPEX_Mod_FTP/1000</f>
        <v>#REF!</v>
      </c>
      <c r="GW78" s="77" t="e">
        <f>(#REF!-#REF!+#REF!-#REF!)*CAPEX_Mod_FTP/1000</f>
        <v>#REF!</v>
      </c>
      <c r="GX78" s="77" t="e">
        <f>(#REF!-#REF!+#REF!-#REF!)*CAPEX_Mod_FTP/1000</f>
        <v>#REF!</v>
      </c>
      <c r="GY78" s="77" t="e">
        <f>(#REF!-#REF!+#REF!-#REF!)*CAPEX_Mod_FTP/1000</f>
        <v>#REF!</v>
      </c>
      <c r="GZ78" s="77" t="e">
        <f>(#REF!-#REF!+#REF!-#REF!)*CAPEX_Mod_FTP/1000</f>
        <v>#REF!</v>
      </c>
      <c r="HA78" s="77" t="e">
        <f>(#REF!-#REF!+#REF!-#REF!)*CAPEX_Mod_FTP/1000</f>
        <v>#REF!</v>
      </c>
      <c r="HB78" s="77" t="e">
        <f>(#REF!-#REF!+#REF!-#REF!)*CAPEX_Mod_FTP/1000</f>
        <v>#REF!</v>
      </c>
      <c r="HC78" s="77" t="e">
        <f>(#REF!-#REF!+#REF!-#REF!)*CAPEX_Mod_FTP/1000</f>
        <v>#REF!</v>
      </c>
      <c r="HD78" s="77" t="e">
        <f>(#REF!-#REF!+#REF!-#REF!)*CAPEX_Mod_FTP/1000</f>
        <v>#REF!</v>
      </c>
      <c r="HE78" s="77" t="e">
        <f>(#REF!-#REF!+#REF!-#REF!)*CAPEX_Mod_FTP/1000</f>
        <v>#REF!</v>
      </c>
      <c r="HF78" s="77" t="e">
        <f>(#REF!-#REF!+#REF!-#REF!)*CAPEX_Mod_FTP/1000</f>
        <v>#REF!</v>
      </c>
      <c r="HG78" s="77" t="e">
        <f>(#REF!-#REF!+#REF!-#REF!)*CAPEX_Mod_FTP/1000</f>
        <v>#REF!</v>
      </c>
      <c r="HH78" s="77" t="e">
        <f>(#REF!-#REF!+#REF!-#REF!)*CAPEX_Mod_FTP/1000</f>
        <v>#REF!</v>
      </c>
      <c r="HI78" s="77" t="e">
        <f>(#REF!-#REF!+#REF!-#REF!)*CAPEX_Mod_FTP/1000</f>
        <v>#REF!</v>
      </c>
    </row>
    <row r="79" spans="1:217" x14ac:dyDescent="0.2">
      <c r="A79" s="29" t="s">
        <v>119</v>
      </c>
      <c r="B79" s="77">
        <v>0</v>
      </c>
      <c r="C79" s="77">
        <v>0</v>
      </c>
      <c r="D79" s="77">
        <v>0</v>
      </c>
      <c r="E79" s="77">
        <v>0</v>
      </c>
      <c r="F79" s="77">
        <v>0</v>
      </c>
      <c r="G79" s="77">
        <v>0</v>
      </c>
      <c r="H79" s="77" t="e">
        <f>(#REF!-#REF!+#REF!-#REF!)*CAPEX_Mod_Ciclo/1000</f>
        <v>#REF!</v>
      </c>
      <c r="I79" s="77" t="e">
        <f>(#REF!-#REF!+#REF!-#REF!)*CAPEX_Mod_Ciclo/1000</f>
        <v>#REF!</v>
      </c>
      <c r="J79" s="77" t="e">
        <f>(#REF!-#REF!+#REF!-#REF!)*CAPEX_Mod_Ciclo/1000</f>
        <v>#REF!</v>
      </c>
      <c r="K79" s="77" t="e">
        <f>(#REF!-#REF!+#REF!-#REF!)*CAPEX_Mod_Ciclo/1000</f>
        <v>#REF!</v>
      </c>
      <c r="L79" s="77" t="e">
        <f>(#REF!-#REF!+#REF!-#REF!)*CAPEX_Mod_Ciclo/1000</f>
        <v>#REF!</v>
      </c>
      <c r="M79" s="77" t="e">
        <f>(#REF!-#REF!+#REF!-#REF!)*CAPEX_Mod_Ciclo/1000</f>
        <v>#REF!</v>
      </c>
      <c r="N79" s="77" t="e">
        <f>(#REF!-#REF!+#REF!-#REF!)*CAPEX_Mod_Ciclo/1000</f>
        <v>#REF!</v>
      </c>
      <c r="O79" s="77" t="e">
        <f>(#REF!-#REF!+#REF!-#REF!)*CAPEX_Mod_Ciclo/1000</f>
        <v>#REF!</v>
      </c>
      <c r="P79" s="77" t="e">
        <f>(#REF!-#REF!+#REF!-#REF!)*CAPEX_Mod_Ciclo/1000</f>
        <v>#REF!</v>
      </c>
      <c r="Q79" s="77" t="e">
        <f>(#REF!-#REF!+#REF!-#REF!)*CAPEX_Mod_Ciclo/1000</f>
        <v>#REF!</v>
      </c>
      <c r="R79" s="77" t="e">
        <f>(#REF!-#REF!+#REF!-#REF!)*CAPEX_Mod_Ciclo/1000</f>
        <v>#REF!</v>
      </c>
      <c r="S79" s="77" t="e">
        <f>(#REF!-#REF!+#REF!-#REF!)*CAPEX_Mod_Ciclo/1000</f>
        <v>#REF!</v>
      </c>
      <c r="T79" s="77" t="e">
        <f>(#REF!-#REF!+#REF!-#REF!)*CAPEX_Mod_Ciclo/1000</f>
        <v>#REF!</v>
      </c>
      <c r="U79" s="77" t="e">
        <f>(#REF!-#REF!+#REF!-#REF!)*CAPEX_Mod_Ciclo/1000</f>
        <v>#REF!</v>
      </c>
      <c r="V79" s="77" t="e">
        <f>(#REF!-#REF!+#REF!-#REF!)*CAPEX_Mod_Ciclo/1000</f>
        <v>#REF!</v>
      </c>
      <c r="W79" s="77" t="e">
        <f>(#REF!-#REF!+#REF!-#REF!)*CAPEX_Mod_Ciclo/1000</f>
        <v>#REF!</v>
      </c>
      <c r="X79" s="77" t="e">
        <f>(#REF!-#REF!+#REF!-#REF!)*CAPEX_Mod_Ciclo/1000</f>
        <v>#REF!</v>
      </c>
      <c r="Y79" s="77" t="e">
        <f>(#REF!-#REF!+#REF!-#REF!)*CAPEX_Mod_Ciclo/1000</f>
        <v>#REF!</v>
      </c>
      <c r="Z79" s="77" t="e">
        <f>(#REF!-#REF!+#REF!-#REF!)*CAPEX_Mod_Ciclo/1000</f>
        <v>#REF!</v>
      </c>
      <c r="AA79" s="77" t="e">
        <f>(#REF!-#REF!+#REF!-#REF!)*CAPEX_Mod_Ciclo/1000</f>
        <v>#REF!</v>
      </c>
      <c r="AB79" s="77" t="e">
        <f>(#REF!-#REF!+#REF!-#REF!)*CAPEX_Mod_Ciclo/1000</f>
        <v>#REF!</v>
      </c>
      <c r="AC79" s="77" t="e">
        <f>(#REF!-#REF!+#REF!-#REF!)*CAPEX_Mod_Ciclo/1000</f>
        <v>#REF!</v>
      </c>
      <c r="AD79" s="77" t="e">
        <f>(#REF!-#REF!+#REF!-#REF!)*CAPEX_Mod_Ciclo/1000</f>
        <v>#REF!</v>
      </c>
      <c r="AE79" s="77" t="e">
        <f>(#REF!-#REF!+#REF!-#REF!)*CAPEX_Mod_Ciclo/1000</f>
        <v>#REF!</v>
      </c>
      <c r="AF79" s="77" t="e">
        <f>(#REF!-#REF!+#REF!-#REF!)*CAPEX_Mod_Ciclo/1000</f>
        <v>#REF!</v>
      </c>
      <c r="AG79" s="77" t="e">
        <f>(#REF!-#REF!+#REF!-#REF!)*CAPEX_Mod_Ciclo/1000</f>
        <v>#REF!</v>
      </c>
      <c r="AH79" s="77" t="e">
        <f>(#REF!-#REF!+#REF!-#REF!)*CAPEX_Mod_Ciclo/1000</f>
        <v>#REF!</v>
      </c>
      <c r="AI79" s="77" t="e">
        <f>(#REF!-#REF!+#REF!-#REF!)*CAPEX_Mod_Ciclo/1000</f>
        <v>#REF!</v>
      </c>
      <c r="AJ79" s="77" t="e">
        <f>(#REF!-#REF!+#REF!-#REF!)*CAPEX_Mod_Ciclo/1000</f>
        <v>#REF!</v>
      </c>
      <c r="AK79" s="77" t="e">
        <f>(#REF!-#REF!+#REF!-#REF!)*CAPEX_Mod_Ciclo/1000</f>
        <v>#REF!</v>
      </c>
      <c r="AL79" s="77" t="e">
        <f>(#REF!-#REF!+#REF!-#REF!)*CAPEX_Mod_Ciclo/1000</f>
        <v>#REF!</v>
      </c>
      <c r="AM79" s="77" t="e">
        <f>(#REF!-#REF!+#REF!-#REF!)*CAPEX_Mod_Ciclo/1000</f>
        <v>#REF!</v>
      </c>
      <c r="AN79" s="77" t="e">
        <f>(#REF!-#REF!+#REF!-#REF!)*CAPEX_Mod_Ciclo/1000</f>
        <v>#REF!</v>
      </c>
      <c r="AO79" s="77" t="e">
        <f>(#REF!-#REF!+#REF!-#REF!)*CAPEX_Mod_Ciclo/1000</f>
        <v>#REF!</v>
      </c>
      <c r="AP79" s="77" t="e">
        <f>(#REF!-#REF!+#REF!-#REF!)*CAPEX_Mod_Ciclo/1000</f>
        <v>#REF!</v>
      </c>
      <c r="AQ79" s="77" t="e">
        <f>(#REF!-#REF!+#REF!-#REF!)*CAPEX_Mod_Ciclo/1000</f>
        <v>#REF!</v>
      </c>
      <c r="AR79" s="77" t="e">
        <f>(#REF!-#REF!+#REF!-#REF!)*CAPEX_Mod_Ciclo/1000</f>
        <v>#REF!</v>
      </c>
      <c r="AS79" s="77" t="e">
        <f>(#REF!-#REF!+#REF!-#REF!)*CAPEX_Mod_Ciclo/1000</f>
        <v>#REF!</v>
      </c>
      <c r="AT79" s="77" t="e">
        <f>(#REF!-#REF!+#REF!-#REF!)*CAPEX_Mod_Ciclo/1000</f>
        <v>#REF!</v>
      </c>
      <c r="AU79" s="77" t="e">
        <f>(#REF!-#REF!+#REF!-#REF!)*CAPEX_Mod_Ciclo/1000</f>
        <v>#REF!</v>
      </c>
      <c r="AV79" s="77" t="e">
        <f>(#REF!-#REF!+#REF!-#REF!)*CAPEX_Mod_Ciclo/1000</f>
        <v>#REF!</v>
      </c>
      <c r="AW79" s="77" t="e">
        <f>(#REF!-#REF!+#REF!-#REF!)*CAPEX_Mod_Ciclo/1000</f>
        <v>#REF!</v>
      </c>
      <c r="AX79" s="77" t="e">
        <f>(#REF!-#REF!+#REF!-#REF!)*CAPEX_Mod_Ciclo/1000</f>
        <v>#REF!</v>
      </c>
      <c r="AY79" s="77" t="e">
        <f>(#REF!-#REF!+#REF!-#REF!)*CAPEX_Mod_Ciclo/1000</f>
        <v>#REF!</v>
      </c>
      <c r="AZ79" s="77" t="e">
        <f>(#REF!-#REF!+#REF!-#REF!)*CAPEX_Mod_Ciclo/1000</f>
        <v>#REF!</v>
      </c>
      <c r="BA79" s="77" t="e">
        <f>(#REF!-#REF!+#REF!-#REF!)*CAPEX_Mod_Ciclo/1000</f>
        <v>#REF!</v>
      </c>
      <c r="BB79" s="77" t="e">
        <f>(#REF!-#REF!+#REF!-#REF!)*CAPEX_Mod_Ciclo/1000</f>
        <v>#REF!</v>
      </c>
      <c r="BC79" s="77" t="e">
        <f>(#REF!-#REF!+#REF!-#REF!)*CAPEX_Mod_Ciclo/1000</f>
        <v>#REF!</v>
      </c>
      <c r="BD79" s="77" t="e">
        <f>(#REF!-#REF!+#REF!-#REF!)*CAPEX_Mod_Ciclo/1000</f>
        <v>#REF!</v>
      </c>
      <c r="BE79" s="77" t="e">
        <f>(#REF!-#REF!+#REF!-#REF!)*CAPEX_Mod_Ciclo/1000</f>
        <v>#REF!</v>
      </c>
      <c r="BF79" s="77" t="e">
        <f>(#REF!-#REF!+#REF!-#REF!)*CAPEX_Mod_Ciclo/1000</f>
        <v>#REF!</v>
      </c>
      <c r="BG79" s="77" t="e">
        <f>(#REF!-#REF!+#REF!-#REF!)*CAPEX_Mod_Ciclo/1000</f>
        <v>#REF!</v>
      </c>
      <c r="BH79" s="77" t="e">
        <f>(#REF!-#REF!+#REF!-#REF!)*CAPEX_Mod_Ciclo/1000</f>
        <v>#REF!</v>
      </c>
      <c r="BI79" s="77" t="e">
        <f>(#REF!-#REF!+#REF!-#REF!)*CAPEX_Mod_Ciclo/1000</f>
        <v>#REF!</v>
      </c>
      <c r="BJ79" s="77" t="e">
        <f>(#REF!-#REF!+#REF!-#REF!)*CAPEX_Mod_Ciclo/1000</f>
        <v>#REF!</v>
      </c>
      <c r="BK79" s="77" t="e">
        <f>(#REF!-#REF!+#REF!-#REF!)*CAPEX_Mod_Ciclo/1000</f>
        <v>#REF!</v>
      </c>
      <c r="BL79" s="77" t="e">
        <f>(#REF!-#REF!+#REF!-#REF!)*CAPEX_Mod_Ciclo/1000</f>
        <v>#REF!</v>
      </c>
      <c r="BM79" s="77" t="e">
        <f>(#REF!-#REF!+#REF!-#REF!)*CAPEX_Mod_Ciclo/1000</f>
        <v>#REF!</v>
      </c>
      <c r="BN79" s="77" t="e">
        <f>(#REF!-#REF!+#REF!-#REF!)*CAPEX_Mod_Ciclo/1000</f>
        <v>#REF!</v>
      </c>
      <c r="BO79" s="77" t="e">
        <f>(#REF!-#REF!+#REF!-#REF!)*CAPEX_Mod_Ciclo/1000</f>
        <v>#REF!</v>
      </c>
      <c r="BP79" s="77" t="e">
        <f>(#REF!-#REF!+#REF!-#REF!)*CAPEX_Mod_Ciclo/1000</f>
        <v>#REF!</v>
      </c>
      <c r="BQ79" s="77" t="e">
        <f>(#REF!-#REF!+#REF!-#REF!)*CAPEX_Mod_Ciclo/1000</f>
        <v>#REF!</v>
      </c>
      <c r="BR79" s="77" t="e">
        <f>(#REF!-#REF!+#REF!-#REF!)*CAPEX_Mod_Ciclo/1000</f>
        <v>#REF!</v>
      </c>
      <c r="BS79" s="77" t="e">
        <f>(#REF!-#REF!+#REF!-#REF!)*CAPEX_Mod_Ciclo/1000</f>
        <v>#REF!</v>
      </c>
      <c r="BT79" s="77" t="e">
        <f>(#REF!-#REF!+#REF!-#REF!)*CAPEX_Mod_Ciclo/1000</f>
        <v>#REF!</v>
      </c>
      <c r="BU79" s="77" t="e">
        <f>(#REF!-#REF!+#REF!-#REF!)*CAPEX_Mod_Ciclo/1000</f>
        <v>#REF!</v>
      </c>
      <c r="BV79" s="77" t="e">
        <f>(#REF!-#REF!+#REF!-#REF!)*CAPEX_Mod_Ciclo/1000</f>
        <v>#REF!</v>
      </c>
      <c r="BW79" s="77" t="e">
        <f>(#REF!-#REF!+#REF!-#REF!)*CAPEX_Mod_Ciclo/1000</f>
        <v>#REF!</v>
      </c>
      <c r="BX79" s="77" t="e">
        <f>(#REF!-#REF!+#REF!-#REF!)*CAPEX_Mod_Ciclo/1000</f>
        <v>#REF!</v>
      </c>
      <c r="BY79" s="77" t="e">
        <f>(#REF!-#REF!+#REF!-#REF!)*CAPEX_Mod_Ciclo/1000</f>
        <v>#REF!</v>
      </c>
      <c r="BZ79" s="77" t="e">
        <f>(#REF!-#REF!+#REF!-#REF!)*CAPEX_Mod_Ciclo/1000</f>
        <v>#REF!</v>
      </c>
      <c r="CA79" s="77" t="e">
        <f>(#REF!-#REF!+#REF!-#REF!)*CAPEX_Mod_Ciclo/1000</f>
        <v>#REF!</v>
      </c>
      <c r="CB79" s="77" t="e">
        <f>(#REF!-#REF!+#REF!-#REF!)*CAPEX_Mod_Ciclo/1000</f>
        <v>#REF!</v>
      </c>
      <c r="CC79" s="77" t="e">
        <f>(#REF!-#REF!+#REF!-#REF!)*CAPEX_Mod_Ciclo/1000</f>
        <v>#REF!</v>
      </c>
      <c r="CD79" s="77" t="e">
        <f>(#REF!-#REF!+#REF!-#REF!)*CAPEX_Mod_Ciclo/1000</f>
        <v>#REF!</v>
      </c>
      <c r="CE79" s="77" t="e">
        <f>(#REF!-#REF!+#REF!-#REF!)*CAPEX_Mod_Ciclo/1000</f>
        <v>#REF!</v>
      </c>
      <c r="CF79" s="77" t="e">
        <f>(#REF!-#REF!+#REF!-#REF!)*CAPEX_Mod_Ciclo/1000</f>
        <v>#REF!</v>
      </c>
      <c r="CG79" s="77" t="e">
        <f>(#REF!-#REF!+#REF!-#REF!)*CAPEX_Mod_Ciclo/1000</f>
        <v>#REF!</v>
      </c>
      <c r="CH79" s="77" t="e">
        <f>(#REF!-#REF!+#REF!-#REF!)*CAPEX_Mod_Ciclo/1000</f>
        <v>#REF!</v>
      </c>
      <c r="CI79" s="77" t="e">
        <f>(#REF!-#REF!+#REF!-#REF!)*CAPEX_Mod_Ciclo/1000</f>
        <v>#REF!</v>
      </c>
      <c r="CJ79" s="77" t="e">
        <f>(#REF!-#REF!+#REF!-#REF!)*CAPEX_Mod_Ciclo/1000</f>
        <v>#REF!</v>
      </c>
      <c r="CK79" s="77" t="e">
        <f>(#REF!-#REF!+#REF!-#REF!)*CAPEX_Mod_Ciclo/1000</f>
        <v>#REF!</v>
      </c>
      <c r="CL79" s="77" t="e">
        <f>(#REF!-#REF!+#REF!-#REF!)*CAPEX_Mod_Ciclo/1000</f>
        <v>#REF!</v>
      </c>
      <c r="CM79" s="77" t="e">
        <f>(#REF!-#REF!+#REF!-#REF!)*CAPEX_Mod_Ciclo/1000</f>
        <v>#REF!</v>
      </c>
      <c r="CN79" s="77" t="e">
        <f>(#REF!-#REF!+#REF!-#REF!)*CAPEX_Mod_Ciclo/1000</f>
        <v>#REF!</v>
      </c>
      <c r="CO79" s="77" t="e">
        <f>(#REF!-#REF!+#REF!-#REF!)*CAPEX_Mod_Ciclo/1000</f>
        <v>#REF!</v>
      </c>
      <c r="CP79" s="77" t="e">
        <f>(#REF!-#REF!+#REF!-#REF!)*CAPEX_Mod_Ciclo/1000</f>
        <v>#REF!</v>
      </c>
      <c r="CQ79" s="77" t="e">
        <f>(#REF!-#REF!+#REF!-#REF!)*CAPEX_Mod_Ciclo/1000</f>
        <v>#REF!</v>
      </c>
      <c r="CR79" s="77" t="e">
        <f>(#REF!-#REF!+#REF!-#REF!)*CAPEX_Mod_Ciclo/1000</f>
        <v>#REF!</v>
      </c>
      <c r="CS79" s="77" t="e">
        <f>(#REF!-#REF!+#REF!-#REF!)*CAPEX_Mod_Ciclo/1000</f>
        <v>#REF!</v>
      </c>
      <c r="CT79" s="77" t="e">
        <f>(#REF!-#REF!+#REF!-#REF!)*CAPEX_Mod_Ciclo/1000</f>
        <v>#REF!</v>
      </c>
      <c r="CU79" s="77" t="e">
        <f>(#REF!-#REF!+#REF!-#REF!)*CAPEX_Mod_Ciclo/1000</f>
        <v>#REF!</v>
      </c>
      <c r="CV79" s="77" t="e">
        <f>(#REF!-#REF!+#REF!-#REF!)*CAPEX_Mod_Ciclo/1000</f>
        <v>#REF!</v>
      </c>
      <c r="CW79" s="77" t="e">
        <f>(#REF!-#REF!+#REF!-#REF!)*CAPEX_Mod_Ciclo/1000</f>
        <v>#REF!</v>
      </c>
      <c r="CX79" s="77" t="e">
        <f>(#REF!-#REF!+#REF!-#REF!)*CAPEX_Mod_Ciclo/1000</f>
        <v>#REF!</v>
      </c>
      <c r="CY79" s="77" t="e">
        <f>(#REF!-#REF!+#REF!-#REF!)*CAPEX_Mod_Ciclo/1000</f>
        <v>#REF!</v>
      </c>
      <c r="CZ79" s="77" t="e">
        <f>(#REF!-#REF!+#REF!-#REF!)*CAPEX_Mod_Ciclo/1000</f>
        <v>#REF!</v>
      </c>
      <c r="DA79" s="77" t="e">
        <f>(#REF!-#REF!+#REF!-#REF!)*CAPEX_Mod_Ciclo/1000</f>
        <v>#REF!</v>
      </c>
      <c r="DB79" s="77" t="e">
        <f>(#REF!-#REF!+#REF!-#REF!)*CAPEX_Mod_Ciclo/1000</f>
        <v>#REF!</v>
      </c>
      <c r="DC79" s="77" t="e">
        <f>(#REF!-#REF!+#REF!-#REF!)*CAPEX_Mod_Ciclo/1000</f>
        <v>#REF!</v>
      </c>
      <c r="DD79" s="77" t="e">
        <f>(#REF!-#REF!+#REF!-#REF!)*CAPEX_Mod_Ciclo/1000</f>
        <v>#REF!</v>
      </c>
      <c r="DE79" s="77" t="e">
        <f>(#REF!-#REF!+#REF!-#REF!)*CAPEX_Mod_Ciclo/1000</f>
        <v>#REF!</v>
      </c>
      <c r="DF79" s="77" t="e">
        <f>(#REF!-#REF!+#REF!-#REF!)*CAPEX_Mod_Ciclo/1000</f>
        <v>#REF!</v>
      </c>
      <c r="DG79" s="77" t="e">
        <f>(#REF!-#REF!+#REF!-#REF!)*CAPEX_Mod_Ciclo/1000</f>
        <v>#REF!</v>
      </c>
      <c r="DH79" s="77" t="e">
        <f>(#REF!-#REF!+#REF!-#REF!)*CAPEX_Mod_Ciclo/1000</f>
        <v>#REF!</v>
      </c>
      <c r="DI79" s="77" t="e">
        <f>(#REF!-#REF!+#REF!-#REF!)*CAPEX_Mod_Ciclo/1000</f>
        <v>#REF!</v>
      </c>
      <c r="DJ79" s="77" t="e">
        <f>(#REF!-#REF!+#REF!-#REF!)*CAPEX_Mod_Ciclo/1000</f>
        <v>#REF!</v>
      </c>
      <c r="DK79" s="77" t="e">
        <f>(#REF!-#REF!+#REF!-#REF!)*CAPEX_Mod_Ciclo/1000</f>
        <v>#REF!</v>
      </c>
      <c r="DL79" s="77" t="e">
        <f>(#REF!-#REF!+#REF!-#REF!)*CAPEX_Mod_Ciclo/1000</f>
        <v>#REF!</v>
      </c>
      <c r="DM79" s="77" t="e">
        <f>(#REF!-#REF!+#REF!-#REF!)*CAPEX_Mod_Ciclo/1000</f>
        <v>#REF!</v>
      </c>
      <c r="DN79" s="77" t="e">
        <f>(#REF!-#REF!+#REF!-#REF!)*CAPEX_Mod_Ciclo/1000</f>
        <v>#REF!</v>
      </c>
      <c r="DO79" s="77" t="e">
        <f>(#REF!-#REF!+#REF!-#REF!)*CAPEX_Mod_Ciclo/1000</f>
        <v>#REF!</v>
      </c>
      <c r="DP79" s="77" t="e">
        <f>(#REF!-#REF!+#REF!-#REF!)*CAPEX_Mod_Ciclo/1000</f>
        <v>#REF!</v>
      </c>
      <c r="DQ79" s="77" t="e">
        <f>(#REF!-#REF!+#REF!-#REF!)*CAPEX_Mod_Ciclo/1000</f>
        <v>#REF!</v>
      </c>
      <c r="DR79" s="77" t="e">
        <f>(#REF!-#REF!+#REF!-#REF!)*CAPEX_Mod_Ciclo/1000</f>
        <v>#REF!</v>
      </c>
      <c r="DS79" s="77" t="e">
        <f>(#REF!-#REF!+#REF!-#REF!)*CAPEX_Mod_Ciclo/1000</f>
        <v>#REF!</v>
      </c>
      <c r="DT79" s="77" t="e">
        <f>(#REF!-#REF!+#REF!-#REF!)*CAPEX_Mod_Ciclo/1000</f>
        <v>#REF!</v>
      </c>
      <c r="DU79" s="77" t="e">
        <f>(#REF!-#REF!+#REF!-#REF!)*CAPEX_Mod_Ciclo/1000</f>
        <v>#REF!</v>
      </c>
      <c r="DV79" s="77" t="e">
        <f>(#REF!-#REF!+#REF!-#REF!)*CAPEX_Mod_Ciclo/1000</f>
        <v>#REF!</v>
      </c>
      <c r="DW79" s="77" t="e">
        <f>(#REF!-#REF!+#REF!-#REF!)*CAPEX_Mod_Ciclo/1000</f>
        <v>#REF!</v>
      </c>
      <c r="DX79" s="77" t="e">
        <f>(#REF!-#REF!+#REF!-#REF!)*CAPEX_Mod_Ciclo/1000</f>
        <v>#REF!</v>
      </c>
      <c r="DY79" s="77" t="e">
        <f>(#REF!-#REF!+#REF!-#REF!)*CAPEX_Mod_Ciclo/1000</f>
        <v>#REF!</v>
      </c>
      <c r="DZ79" s="77" t="e">
        <f>(#REF!-#REF!+#REF!-#REF!)*CAPEX_Mod_Ciclo/1000</f>
        <v>#REF!</v>
      </c>
      <c r="EA79" s="77" t="e">
        <f>(#REF!-#REF!+#REF!-#REF!)*CAPEX_Mod_Ciclo/1000</f>
        <v>#REF!</v>
      </c>
      <c r="EB79" s="77" t="e">
        <f>(#REF!-#REF!+#REF!-#REF!)*CAPEX_Mod_Ciclo/1000</f>
        <v>#REF!</v>
      </c>
      <c r="EC79" s="77" t="e">
        <f>(#REF!-#REF!+#REF!-#REF!)*CAPEX_Mod_Ciclo/1000</f>
        <v>#REF!</v>
      </c>
      <c r="ED79" s="77" t="e">
        <f>(#REF!-#REF!+#REF!-#REF!)*CAPEX_Mod_Ciclo/1000</f>
        <v>#REF!</v>
      </c>
      <c r="EE79" s="77" t="e">
        <f>(#REF!-#REF!+#REF!-#REF!)*CAPEX_Mod_Ciclo/1000</f>
        <v>#REF!</v>
      </c>
      <c r="EF79" s="77" t="e">
        <f>(#REF!-#REF!+#REF!-#REF!)*CAPEX_Mod_Ciclo/1000</f>
        <v>#REF!</v>
      </c>
      <c r="EG79" s="77" t="e">
        <f>(#REF!-#REF!+#REF!-#REF!)*CAPEX_Mod_Ciclo/1000</f>
        <v>#REF!</v>
      </c>
      <c r="EH79" s="77" t="e">
        <f>(#REF!-#REF!+#REF!-#REF!)*CAPEX_Mod_Ciclo/1000</f>
        <v>#REF!</v>
      </c>
      <c r="EI79" s="77" t="e">
        <f>(#REF!-#REF!+#REF!-#REF!)*CAPEX_Mod_Ciclo/1000</f>
        <v>#REF!</v>
      </c>
      <c r="EJ79" s="77" t="e">
        <f>(#REF!-#REF!+#REF!-#REF!)*CAPEX_Mod_Ciclo/1000</f>
        <v>#REF!</v>
      </c>
      <c r="EK79" s="77" t="e">
        <f>(#REF!-#REF!+#REF!-#REF!)*CAPEX_Mod_Ciclo/1000</f>
        <v>#REF!</v>
      </c>
      <c r="EL79" s="77" t="e">
        <f>(#REF!-#REF!+#REF!-#REF!)*CAPEX_Mod_Ciclo/1000</f>
        <v>#REF!</v>
      </c>
      <c r="EM79" s="77" t="e">
        <f>(#REF!-#REF!+#REF!-#REF!)*CAPEX_Mod_Ciclo/1000</f>
        <v>#REF!</v>
      </c>
      <c r="EN79" s="77" t="e">
        <f>(#REF!-#REF!+#REF!-#REF!)*CAPEX_Mod_Ciclo/1000</f>
        <v>#REF!</v>
      </c>
      <c r="EO79" s="77" t="e">
        <f>(#REF!-#REF!+#REF!-#REF!)*CAPEX_Mod_Ciclo/1000</f>
        <v>#REF!</v>
      </c>
      <c r="EP79" s="77" t="e">
        <f>(#REF!-#REF!+#REF!-#REF!)*CAPEX_Mod_Ciclo/1000</f>
        <v>#REF!</v>
      </c>
      <c r="EQ79" s="77" t="e">
        <f>(#REF!-#REF!+#REF!-#REF!)*CAPEX_Mod_Ciclo/1000</f>
        <v>#REF!</v>
      </c>
      <c r="ER79" s="77" t="e">
        <f>(#REF!-#REF!+#REF!-#REF!)*CAPEX_Mod_Ciclo/1000</f>
        <v>#REF!</v>
      </c>
      <c r="ES79" s="77" t="e">
        <f>(#REF!-#REF!+#REF!-#REF!)*CAPEX_Mod_Ciclo/1000</f>
        <v>#REF!</v>
      </c>
      <c r="ET79" s="77" t="e">
        <f>(#REF!-#REF!+#REF!-#REF!)*CAPEX_Mod_Ciclo/1000</f>
        <v>#REF!</v>
      </c>
      <c r="EU79" s="77" t="e">
        <f>(#REF!-#REF!+#REF!-#REF!)*CAPEX_Mod_Ciclo/1000</f>
        <v>#REF!</v>
      </c>
      <c r="EV79" s="77" t="e">
        <f>(#REF!-#REF!+#REF!-#REF!)*CAPEX_Mod_Ciclo/1000</f>
        <v>#REF!</v>
      </c>
      <c r="EW79" s="77" t="e">
        <f>(#REF!-#REF!+#REF!-#REF!)*CAPEX_Mod_Ciclo/1000</f>
        <v>#REF!</v>
      </c>
      <c r="EX79" s="77" t="e">
        <f>(#REF!-#REF!+#REF!-#REF!)*CAPEX_Mod_Ciclo/1000</f>
        <v>#REF!</v>
      </c>
      <c r="EY79" s="77" t="e">
        <f>(#REF!-#REF!+#REF!-#REF!)*CAPEX_Mod_Ciclo/1000</f>
        <v>#REF!</v>
      </c>
      <c r="EZ79" s="77" t="e">
        <f>(#REF!-#REF!+#REF!-#REF!)*CAPEX_Mod_Ciclo/1000</f>
        <v>#REF!</v>
      </c>
      <c r="FA79" s="77" t="e">
        <f>(#REF!-#REF!+#REF!-#REF!)*CAPEX_Mod_Ciclo/1000</f>
        <v>#REF!</v>
      </c>
      <c r="FB79" s="77" t="e">
        <f>(#REF!-#REF!+#REF!-#REF!)*CAPEX_Mod_Ciclo/1000</f>
        <v>#REF!</v>
      </c>
      <c r="FC79" s="77" t="e">
        <f>(#REF!-#REF!+#REF!-#REF!)*CAPEX_Mod_Ciclo/1000</f>
        <v>#REF!</v>
      </c>
      <c r="FD79" s="77" t="e">
        <f>(#REF!-#REF!+#REF!-#REF!)*CAPEX_Mod_Ciclo/1000</f>
        <v>#REF!</v>
      </c>
      <c r="FE79" s="77" t="e">
        <f>(#REF!-#REF!+#REF!-#REF!)*CAPEX_Mod_Ciclo/1000</f>
        <v>#REF!</v>
      </c>
      <c r="FF79" s="77" t="e">
        <f>(#REF!-#REF!+#REF!-#REF!)*CAPEX_Mod_Ciclo/1000</f>
        <v>#REF!</v>
      </c>
      <c r="FG79" s="77" t="e">
        <f>(#REF!-#REF!+#REF!-#REF!)*CAPEX_Mod_Ciclo/1000</f>
        <v>#REF!</v>
      </c>
      <c r="FH79" s="77" t="e">
        <f>(#REF!-#REF!+#REF!-#REF!)*CAPEX_Mod_Ciclo/1000</f>
        <v>#REF!</v>
      </c>
      <c r="FI79" s="77" t="e">
        <f>(#REF!-#REF!+#REF!-#REF!)*CAPEX_Mod_Ciclo/1000</f>
        <v>#REF!</v>
      </c>
      <c r="FJ79" s="77" t="e">
        <f>(#REF!-#REF!+#REF!-#REF!)*CAPEX_Mod_Ciclo/1000</f>
        <v>#REF!</v>
      </c>
      <c r="FK79" s="77" t="e">
        <f>(#REF!-#REF!+#REF!-#REF!)*CAPEX_Mod_Ciclo/1000</f>
        <v>#REF!</v>
      </c>
      <c r="FL79" s="77" t="e">
        <f>(#REF!-#REF!+#REF!-#REF!)*CAPEX_Mod_Ciclo/1000</f>
        <v>#REF!</v>
      </c>
      <c r="FM79" s="77" t="e">
        <f>(#REF!-#REF!+#REF!-#REF!)*CAPEX_Mod_Ciclo/1000</f>
        <v>#REF!</v>
      </c>
      <c r="FN79" s="77" t="e">
        <f>(#REF!-#REF!+#REF!-#REF!)*CAPEX_Mod_Ciclo/1000</f>
        <v>#REF!</v>
      </c>
      <c r="FO79" s="77" t="e">
        <f>(#REF!-#REF!+#REF!-#REF!)*CAPEX_Mod_Ciclo/1000</f>
        <v>#REF!</v>
      </c>
      <c r="FP79" s="77" t="e">
        <f>(#REF!-#REF!+#REF!-#REF!)*CAPEX_Mod_Ciclo/1000</f>
        <v>#REF!</v>
      </c>
      <c r="FQ79" s="77" t="e">
        <f>(#REF!-#REF!+#REF!-#REF!)*CAPEX_Mod_Ciclo/1000</f>
        <v>#REF!</v>
      </c>
      <c r="FR79" s="77" t="e">
        <f>(#REF!-#REF!+#REF!-#REF!)*CAPEX_Mod_Ciclo/1000</f>
        <v>#REF!</v>
      </c>
      <c r="FS79" s="77" t="e">
        <f>(#REF!-#REF!+#REF!-#REF!)*CAPEX_Mod_Ciclo/1000</f>
        <v>#REF!</v>
      </c>
      <c r="FT79" s="77" t="e">
        <f>(#REF!-#REF!+#REF!-#REF!)*CAPEX_Mod_Ciclo/1000</f>
        <v>#REF!</v>
      </c>
      <c r="FU79" s="77" t="e">
        <f>(#REF!-#REF!+#REF!-#REF!)*CAPEX_Mod_Ciclo/1000</f>
        <v>#REF!</v>
      </c>
      <c r="FV79" s="77" t="e">
        <f>(#REF!-#REF!+#REF!-#REF!)*CAPEX_Mod_Ciclo/1000</f>
        <v>#REF!</v>
      </c>
      <c r="FW79" s="77" t="e">
        <f>(#REF!-#REF!+#REF!-#REF!)*CAPEX_Mod_Ciclo/1000</f>
        <v>#REF!</v>
      </c>
      <c r="FX79" s="77" t="e">
        <f>(#REF!-#REF!+#REF!-#REF!)*CAPEX_Mod_Ciclo/1000</f>
        <v>#REF!</v>
      </c>
      <c r="FY79" s="77" t="e">
        <f>(#REF!-#REF!+#REF!-#REF!)*CAPEX_Mod_Ciclo/1000</f>
        <v>#REF!</v>
      </c>
      <c r="FZ79" s="77" t="e">
        <f>(#REF!-#REF!+#REF!-#REF!)*CAPEX_Mod_Ciclo/1000</f>
        <v>#REF!</v>
      </c>
      <c r="GA79" s="77" t="e">
        <f>(#REF!-#REF!+#REF!-#REF!)*CAPEX_Mod_Ciclo/1000</f>
        <v>#REF!</v>
      </c>
      <c r="GB79" s="77" t="e">
        <f>(#REF!-#REF!+#REF!-#REF!)*CAPEX_Mod_Ciclo/1000</f>
        <v>#REF!</v>
      </c>
      <c r="GC79" s="77" t="e">
        <f>(#REF!-#REF!+#REF!-#REF!)*CAPEX_Mod_Ciclo/1000</f>
        <v>#REF!</v>
      </c>
      <c r="GD79" s="77" t="e">
        <f>(#REF!-#REF!+#REF!-#REF!)*CAPEX_Mod_Ciclo/1000</f>
        <v>#REF!</v>
      </c>
      <c r="GE79" s="77" t="e">
        <f>(#REF!-#REF!+#REF!-#REF!)*CAPEX_Mod_Ciclo/1000</f>
        <v>#REF!</v>
      </c>
      <c r="GF79" s="77" t="e">
        <f>(#REF!-#REF!+#REF!-#REF!)*CAPEX_Mod_Ciclo/1000</f>
        <v>#REF!</v>
      </c>
      <c r="GG79" s="77" t="e">
        <f>(#REF!-#REF!+#REF!-#REF!)*CAPEX_Mod_Ciclo/1000</f>
        <v>#REF!</v>
      </c>
      <c r="GH79" s="77" t="e">
        <f>(#REF!-#REF!+#REF!-#REF!)*CAPEX_Mod_Ciclo/1000</f>
        <v>#REF!</v>
      </c>
      <c r="GI79" s="77" t="e">
        <f>(#REF!-#REF!+#REF!-#REF!)*CAPEX_Mod_Ciclo/1000</f>
        <v>#REF!</v>
      </c>
      <c r="GJ79" s="77" t="e">
        <f>(#REF!-#REF!+#REF!-#REF!)*CAPEX_Mod_Ciclo/1000</f>
        <v>#REF!</v>
      </c>
      <c r="GK79" s="77" t="e">
        <f>(#REF!-#REF!+#REF!-#REF!)*CAPEX_Mod_Ciclo/1000</f>
        <v>#REF!</v>
      </c>
      <c r="GL79" s="77" t="e">
        <f>(#REF!-#REF!+#REF!-#REF!)*CAPEX_Mod_Ciclo/1000</f>
        <v>#REF!</v>
      </c>
      <c r="GM79" s="77" t="e">
        <f>(#REF!-#REF!+#REF!-#REF!)*CAPEX_Mod_Ciclo/1000</f>
        <v>#REF!</v>
      </c>
      <c r="GN79" s="77" t="e">
        <f>(#REF!-#REF!+#REF!-#REF!)*CAPEX_Mod_Ciclo/1000</f>
        <v>#REF!</v>
      </c>
      <c r="GO79" s="77" t="e">
        <f>(#REF!-#REF!+#REF!-#REF!)*CAPEX_Mod_Ciclo/1000</f>
        <v>#REF!</v>
      </c>
      <c r="GP79" s="77" t="e">
        <f>(#REF!-#REF!+#REF!-#REF!)*CAPEX_Mod_Ciclo/1000</f>
        <v>#REF!</v>
      </c>
      <c r="GQ79" s="77" t="e">
        <f>(#REF!-#REF!+#REF!-#REF!)*CAPEX_Mod_Ciclo/1000</f>
        <v>#REF!</v>
      </c>
      <c r="GR79" s="77" t="e">
        <f>(#REF!-#REF!+#REF!-#REF!)*CAPEX_Mod_Ciclo/1000</f>
        <v>#REF!</v>
      </c>
      <c r="GS79" s="77" t="e">
        <f>(#REF!-#REF!+#REF!-#REF!)*CAPEX_Mod_Ciclo/1000</f>
        <v>#REF!</v>
      </c>
      <c r="GT79" s="77" t="e">
        <f>(#REF!-#REF!+#REF!-#REF!)*CAPEX_Mod_Ciclo/1000</f>
        <v>#REF!</v>
      </c>
      <c r="GU79" s="77" t="e">
        <f>(#REF!-#REF!+#REF!-#REF!)*CAPEX_Mod_Ciclo/1000</f>
        <v>#REF!</v>
      </c>
      <c r="GV79" s="77" t="e">
        <f>(#REF!-#REF!+#REF!-#REF!)*CAPEX_Mod_Ciclo/1000</f>
        <v>#REF!</v>
      </c>
      <c r="GW79" s="77" t="e">
        <f>(#REF!-#REF!+#REF!-#REF!)*CAPEX_Mod_Ciclo/1000</f>
        <v>#REF!</v>
      </c>
      <c r="GX79" s="77" t="e">
        <f>(#REF!-#REF!+#REF!-#REF!)*CAPEX_Mod_Ciclo/1000</f>
        <v>#REF!</v>
      </c>
      <c r="GY79" s="77" t="e">
        <f>(#REF!-#REF!+#REF!-#REF!)*CAPEX_Mod_Ciclo/1000</f>
        <v>#REF!</v>
      </c>
      <c r="GZ79" s="77" t="e">
        <f>(#REF!-#REF!+#REF!-#REF!)*CAPEX_Mod_Ciclo/1000</f>
        <v>#REF!</v>
      </c>
      <c r="HA79" s="77" t="e">
        <f>(#REF!-#REF!+#REF!-#REF!)*CAPEX_Mod_Ciclo/1000</f>
        <v>#REF!</v>
      </c>
      <c r="HB79" s="77" t="e">
        <f>(#REF!-#REF!+#REF!-#REF!)*CAPEX_Mod_Ciclo/1000</f>
        <v>#REF!</v>
      </c>
      <c r="HC79" s="77" t="e">
        <f>(#REF!-#REF!+#REF!-#REF!)*CAPEX_Mod_Ciclo/1000</f>
        <v>#REF!</v>
      </c>
      <c r="HD79" s="77" t="e">
        <f>(#REF!-#REF!+#REF!-#REF!)*CAPEX_Mod_Ciclo/1000</f>
        <v>#REF!</v>
      </c>
      <c r="HE79" s="77" t="e">
        <f>(#REF!-#REF!+#REF!-#REF!)*CAPEX_Mod_Ciclo/1000</f>
        <v>#REF!</v>
      </c>
      <c r="HF79" s="77" t="e">
        <f>(#REF!-#REF!+#REF!-#REF!)*CAPEX_Mod_Ciclo/1000</f>
        <v>#REF!</v>
      </c>
      <c r="HG79" s="77" t="e">
        <f>(#REF!-#REF!+#REF!-#REF!)*CAPEX_Mod_Ciclo/1000</f>
        <v>#REF!</v>
      </c>
      <c r="HH79" s="77" t="e">
        <f>(#REF!-#REF!+#REF!-#REF!)*CAPEX_Mod_Ciclo/1000</f>
        <v>#REF!</v>
      </c>
      <c r="HI79" s="77" t="e">
        <f>(#REF!-#REF!+#REF!-#REF!)*CAPEX_Mod_Ciclo/1000</f>
        <v>#REF!</v>
      </c>
    </row>
    <row r="80" spans="1:217" s="109" customFormat="1" x14ac:dyDescent="0.2">
      <c r="A80" s="113" t="s">
        <v>22</v>
      </c>
      <c r="B80" s="114">
        <v>0</v>
      </c>
      <c r="C80" s="114">
        <v>0</v>
      </c>
      <c r="D80" s="114">
        <v>0</v>
      </c>
      <c r="E80" s="114">
        <v>0</v>
      </c>
      <c r="F80" s="114">
        <v>0</v>
      </c>
      <c r="G80" s="114">
        <v>0</v>
      </c>
      <c r="H80" s="114">
        <v>0</v>
      </c>
      <c r="I80" s="114">
        <v>0</v>
      </c>
      <c r="J80" s="114">
        <v>0</v>
      </c>
      <c r="K80" s="114">
        <v>0</v>
      </c>
      <c r="L80" s="114">
        <v>0</v>
      </c>
      <c r="M80" s="114">
        <v>0</v>
      </c>
      <c r="N80" s="114">
        <v>0</v>
      </c>
      <c r="O80" s="114">
        <v>0</v>
      </c>
      <c r="P80" s="114">
        <v>0</v>
      </c>
      <c r="Q80" s="114">
        <v>0</v>
      </c>
      <c r="R80" s="114">
        <v>0</v>
      </c>
      <c r="S80" s="114">
        <v>0</v>
      </c>
      <c r="T80" s="114">
        <v>0</v>
      </c>
      <c r="U80" s="114">
        <v>0</v>
      </c>
      <c r="V80" s="114">
        <v>0</v>
      </c>
      <c r="W80" s="114">
        <v>0</v>
      </c>
      <c r="X80" s="114">
        <v>0</v>
      </c>
      <c r="Y80" s="114">
        <v>0</v>
      </c>
      <c r="Z80" s="114">
        <v>0</v>
      </c>
      <c r="AA80" s="114">
        <v>0</v>
      </c>
      <c r="AB80" s="114">
        <v>0</v>
      </c>
      <c r="AC80" s="114">
        <v>0</v>
      </c>
      <c r="AD80" s="114">
        <v>0</v>
      </c>
      <c r="AE80" s="114">
        <v>0</v>
      </c>
      <c r="AF80" s="114">
        <v>0</v>
      </c>
      <c r="AG80" s="114">
        <v>0</v>
      </c>
      <c r="AH80" s="114">
        <v>0</v>
      </c>
      <c r="AI80" s="114">
        <v>0</v>
      </c>
      <c r="AJ80" s="114">
        <v>0</v>
      </c>
      <c r="AK80" s="114">
        <v>0</v>
      </c>
      <c r="AL80" s="114">
        <v>0</v>
      </c>
      <c r="AM80" s="114">
        <v>0</v>
      </c>
      <c r="AN80" s="114">
        <v>0</v>
      </c>
      <c r="AO80" s="114">
        <v>0</v>
      </c>
      <c r="AP80" s="114">
        <v>0</v>
      </c>
      <c r="AQ80" s="114">
        <v>0</v>
      </c>
      <c r="AR80" s="114">
        <v>0</v>
      </c>
      <c r="AS80" s="114">
        <v>0</v>
      </c>
      <c r="AT80" s="114">
        <v>0</v>
      </c>
      <c r="AU80" s="114">
        <v>0</v>
      </c>
      <c r="AV80" s="114">
        <v>0</v>
      </c>
      <c r="AW80" s="114">
        <v>0</v>
      </c>
      <c r="AX80" s="114">
        <v>0</v>
      </c>
      <c r="AY80" s="114">
        <v>0</v>
      </c>
      <c r="AZ80" s="114">
        <v>0</v>
      </c>
      <c r="BA80" s="114">
        <v>0</v>
      </c>
      <c r="BB80" s="114">
        <v>0</v>
      </c>
      <c r="BC80" s="114">
        <v>0</v>
      </c>
      <c r="BD80" s="114">
        <v>0</v>
      </c>
      <c r="BE80" s="114">
        <v>0</v>
      </c>
      <c r="BF80" s="114">
        <v>0</v>
      </c>
      <c r="BG80" s="114">
        <v>0</v>
      </c>
      <c r="BH80" s="114">
        <v>0</v>
      </c>
      <c r="BI80" s="114">
        <v>0</v>
      </c>
      <c r="BJ80" s="114">
        <v>0</v>
      </c>
      <c r="BK80" s="114">
        <v>0</v>
      </c>
      <c r="BL80" s="114">
        <v>0</v>
      </c>
      <c r="BM80" s="114">
        <v>0</v>
      </c>
      <c r="BN80" s="114">
        <v>0</v>
      </c>
      <c r="BO80" s="114">
        <v>0</v>
      </c>
      <c r="BP80" s="114">
        <v>0</v>
      </c>
      <c r="BQ80" s="114">
        <v>0</v>
      </c>
      <c r="BR80" s="114">
        <v>0</v>
      </c>
      <c r="BS80" s="114">
        <v>0</v>
      </c>
      <c r="BT80" s="114">
        <v>0</v>
      </c>
      <c r="BU80" s="114">
        <v>0</v>
      </c>
      <c r="BV80" s="114">
        <v>0</v>
      </c>
      <c r="BW80" s="114">
        <v>0</v>
      </c>
      <c r="BX80" s="114">
        <v>0</v>
      </c>
      <c r="BY80" s="114">
        <v>0</v>
      </c>
      <c r="BZ80" s="114">
        <v>0</v>
      </c>
      <c r="CA80" s="114">
        <v>0</v>
      </c>
      <c r="CB80" s="114">
        <v>0</v>
      </c>
      <c r="CC80" s="114">
        <v>0</v>
      </c>
      <c r="CD80" s="114">
        <v>0</v>
      </c>
      <c r="CE80" s="114">
        <v>0</v>
      </c>
      <c r="CF80" s="114">
        <v>0</v>
      </c>
      <c r="CG80" s="114">
        <v>0</v>
      </c>
      <c r="CH80" s="114">
        <v>0</v>
      </c>
      <c r="CI80" s="114">
        <v>0</v>
      </c>
      <c r="CJ80" s="114">
        <v>0</v>
      </c>
      <c r="CK80" s="114">
        <v>0</v>
      </c>
      <c r="CL80" s="114">
        <v>0</v>
      </c>
      <c r="CM80" s="114">
        <v>0</v>
      </c>
      <c r="CN80" s="114">
        <v>0</v>
      </c>
      <c r="CO80" s="114">
        <v>0</v>
      </c>
      <c r="CP80" s="114">
        <v>0</v>
      </c>
      <c r="CQ80" s="114">
        <v>0</v>
      </c>
      <c r="CR80" s="114">
        <v>0</v>
      </c>
      <c r="CS80" s="114">
        <v>0</v>
      </c>
      <c r="CT80" s="114">
        <v>0</v>
      </c>
      <c r="CU80" s="114">
        <v>0</v>
      </c>
      <c r="CV80" s="114">
        <v>0</v>
      </c>
      <c r="CW80" s="114">
        <v>0</v>
      </c>
      <c r="CX80" s="114">
        <v>0</v>
      </c>
      <c r="CY80" s="114">
        <v>0</v>
      </c>
      <c r="CZ80" s="114">
        <v>0</v>
      </c>
      <c r="DA80" s="114">
        <v>0</v>
      </c>
      <c r="DB80" s="114">
        <v>0</v>
      </c>
      <c r="DC80" s="114">
        <v>0</v>
      </c>
      <c r="DD80" s="114">
        <v>0</v>
      </c>
      <c r="DE80" s="114">
        <v>0</v>
      </c>
      <c r="DF80" s="114">
        <v>0</v>
      </c>
      <c r="DG80" s="114">
        <v>0</v>
      </c>
      <c r="DH80" s="114">
        <v>0</v>
      </c>
      <c r="DI80" s="114">
        <v>0</v>
      </c>
      <c r="DJ80" s="114">
        <v>0</v>
      </c>
      <c r="DK80" s="114">
        <v>0</v>
      </c>
      <c r="DL80" s="114">
        <v>0</v>
      </c>
      <c r="DM80" s="114">
        <v>0</v>
      </c>
      <c r="DN80" s="114">
        <v>0</v>
      </c>
      <c r="DO80" s="114">
        <v>0</v>
      </c>
      <c r="DP80" s="114">
        <v>0</v>
      </c>
      <c r="DQ80" s="114">
        <v>0</v>
      </c>
      <c r="DR80" s="114">
        <v>0</v>
      </c>
      <c r="DS80" s="114">
        <v>0</v>
      </c>
      <c r="DT80" s="114">
        <v>0</v>
      </c>
      <c r="DU80" s="114">
        <v>0</v>
      </c>
      <c r="DV80" s="114">
        <v>0</v>
      </c>
      <c r="DW80" s="114">
        <v>0</v>
      </c>
      <c r="DX80" s="114">
        <v>0</v>
      </c>
      <c r="DY80" s="114">
        <v>0</v>
      </c>
      <c r="DZ80" s="114">
        <v>0</v>
      </c>
      <c r="EA80" s="114">
        <v>0</v>
      </c>
      <c r="EB80" s="114">
        <v>0</v>
      </c>
      <c r="EC80" s="114">
        <v>0</v>
      </c>
      <c r="ED80" s="114">
        <v>0</v>
      </c>
      <c r="EE80" s="114">
        <v>0</v>
      </c>
      <c r="EF80" s="114">
        <v>0</v>
      </c>
      <c r="EG80" s="114">
        <v>0</v>
      </c>
      <c r="EH80" s="114">
        <v>0</v>
      </c>
      <c r="EI80" s="114">
        <v>0</v>
      </c>
      <c r="EJ80" s="114">
        <v>0</v>
      </c>
      <c r="EK80" s="114">
        <v>0</v>
      </c>
      <c r="EL80" s="114">
        <v>0</v>
      </c>
      <c r="EM80" s="114">
        <v>0</v>
      </c>
      <c r="EN80" s="114">
        <v>0</v>
      </c>
      <c r="EO80" s="114">
        <v>0</v>
      </c>
      <c r="EP80" s="114">
        <v>0</v>
      </c>
      <c r="EQ80" s="114">
        <v>0</v>
      </c>
      <c r="ER80" s="114">
        <v>0</v>
      </c>
      <c r="ES80" s="114">
        <v>0</v>
      </c>
      <c r="ET80" s="114">
        <v>0</v>
      </c>
      <c r="EU80" s="114">
        <v>0</v>
      </c>
      <c r="EV80" s="114">
        <v>0</v>
      </c>
      <c r="EW80" s="114">
        <v>0</v>
      </c>
      <c r="EX80" s="114">
        <v>0</v>
      </c>
      <c r="EY80" s="114">
        <v>0</v>
      </c>
      <c r="EZ80" s="114">
        <v>0</v>
      </c>
      <c r="FA80" s="114">
        <v>0</v>
      </c>
      <c r="FB80" s="114">
        <v>0</v>
      </c>
      <c r="FC80" s="114">
        <v>0</v>
      </c>
      <c r="FD80" s="114">
        <v>0</v>
      </c>
      <c r="FE80" s="114">
        <v>0</v>
      </c>
      <c r="FF80" s="114">
        <v>0</v>
      </c>
      <c r="FG80" s="114">
        <v>0</v>
      </c>
      <c r="FH80" s="114">
        <v>0</v>
      </c>
      <c r="FI80" s="114">
        <v>0</v>
      </c>
      <c r="FJ80" s="114">
        <v>0</v>
      </c>
      <c r="FK80" s="114">
        <v>0</v>
      </c>
      <c r="FL80" s="114">
        <v>0</v>
      </c>
      <c r="FM80" s="114">
        <v>0</v>
      </c>
      <c r="FN80" s="114">
        <v>0</v>
      </c>
      <c r="FO80" s="114">
        <v>0</v>
      </c>
      <c r="FP80" s="114">
        <v>0</v>
      </c>
      <c r="FQ80" s="114">
        <v>0</v>
      </c>
      <c r="FR80" s="114">
        <v>0</v>
      </c>
      <c r="FS80" s="114">
        <v>0</v>
      </c>
      <c r="FT80" s="114">
        <v>0</v>
      </c>
      <c r="FU80" s="114">
        <v>0</v>
      </c>
      <c r="FV80" s="114">
        <v>0</v>
      </c>
      <c r="FW80" s="114">
        <v>0</v>
      </c>
      <c r="FX80" s="114">
        <v>0</v>
      </c>
      <c r="FY80" s="114">
        <v>0</v>
      </c>
      <c r="FZ80" s="114">
        <v>0</v>
      </c>
      <c r="GA80" s="114">
        <v>0</v>
      </c>
      <c r="GB80" s="114">
        <v>0</v>
      </c>
      <c r="GC80" s="114">
        <v>0</v>
      </c>
      <c r="GD80" s="114">
        <v>0</v>
      </c>
      <c r="GE80" s="114">
        <v>0</v>
      </c>
      <c r="GF80" s="114">
        <v>0</v>
      </c>
      <c r="GG80" s="114">
        <v>0</v>
      </c>
      <c r="GH80" s="114">
        <v>0</v>
      </c>
      <c r="GI80" s="114">
        <v>0</v>
      </c>
      <c r="GJ80" s="114">
        <v>0</v>
      </c>
      <c r="GK80" s="114">
        <v>0</v>
      </c>
      <c r="GL80" s="114">
        <v>0</v>
      </c>
      <c r="GM80" s="114">
        <v>0</v>
      </c>
      <c r="GN80" s="114">
        <v>0</v>
      </c>
      <c r="GO80" s="114">
        <v>0</v>
      </c>
      <c r="GP80" s="114">
        <v>0</v>
      </c>
      <c r="GQ80" s="114">
        <v>0</v>
      </c>
      <c r="GR80" s="114">
        <v>0</v>
      </c>
      <c r="GS80" s="114">
        <v>0</v>
      </c>
      <c r="GT80" s="114">
        <v>0</v>
      </c>
      <c r="GU80" s="114">
        <v>0</v>
      </c>
      <c r="GV80" s="114">
        <v>0</v>
      </c>
      <c r="GW80" s="114">
        <v>0</v>
      </c>
      <c r="GX80" s="114">
        <v>0</v>
      </c>
      <c r="GY80" s="114">
        <v>0</v>
      </c>
      <c r="GZ80" s="114">
        <v>0</v>
      </c>
      <c r="HA80" s="114">
        <v>0</v>
      </c>
      <c r="HB80" s="114">
        <v>0</v>
      </c>
      <c r="HC80" s="114">
        <v>0</v>
      </c>
      <c r="HD80" s="114">
        <v>0</v>
      </c>
      <c r="HE80" s="114">
        <v>0</v>
      </c>
      <c r="HF80" s="114">
        <v>0</v>
      </c>
      <c r="HG80" s="114">
        <v>0</v>
      </c>
      <c r="HH80" s="114">
        <v>0</v>
      </c>
      <c r="HI80" s="114">
        <v>0</v>
      </c>
    </row>
    <row r="81" spans="1:217" s="109" customFormat="1" x14ac:dyDescent="0.2">
      <c r="A81" s="113" t="s">
        <v>120</v>
      </c>
      <c r="B81" s="114">
        <v>0</v>
      </c>
      <c r="C81" s="114">
        <v>0</v>
      </c>
      <c r="D81" s="114">
        <v>0</v>
      </c>
      <c r="E81" s="114">
        <v>0</v>
      </c>
      <c r="F81" s="114">
        <v>0</v>
      </c>
      <c r="G81" s="114">
        <v>0</v>
      </c>
      <c r="H81" s="114">
        <v>0</v>
      </c>
      <c r="I81" s="114">
        <v>0</v>
      </c>
      <c r="J81" s="114">
        <v>0</v>
      </c>
      <c r="K81" s="114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14">
        <v>0</v>
      </c>
      <c r="AF81" s="114">
        <v>0</v>
      </c>
      <c r="AG81" s="114">
        <v>0</v>
      </c>
      <c r="AH81" s="114">
        <v>0</v>
      </c>
      <c r="AI81" s="114">
        <v>0</v>
      </c>
      <c r="AJ81" s="114">
        <v>0</v>
      </c>
      <c r="AK81" s="114">
        <v>0</v>
      </c>
      <c r="AL81" s="114">
        <v>0</v>
      </c>
      <c r="AM81" s="114">
        <v>0</v>
      </c>
      <c r="AN81" s="114">
        <v>0</v>
      </c>
      <c r="AO81" s="114">
        <v>0</v>
      </c>
      <c r="AP81" s="114">
        <v>0</v>
      </c>
      <c r="AQ81" s="114">
        <v>0</v>
      </c>
      <c r="AR81" s="114">
        <v>0</v>
      </c>
      <c r="AS81" s="114">
        <v>0</v>
      </c>
      <c r="AT81" s="114">
        <v>0</v>
      </c>
      <c r="AU81" s="114">
        <v>0</v>
      </c>
      <c r="AV81" s="114">
        <v>0</v>
      </c>
      <c r="AW81" s="114">
        <v>0</v>
      </c>
      <c r="AX81" s="114">
        <v>0</v>
      </c>
      <c r="AY81" s="114">
        <v>0</v>
      </c>
      <c r="AZ81" s="114">
        <v>0</v>
      </c>
      <c r="BA81" s="114">
        <v>0</v>
      </c>
      <c r="BB81" s="114">
        <v>0</v>
      </c>
      <c r="BC81" s="114">
        <v>0</v>
      </c>
      <c r="BD81" s="114">
        <v>0</v>
      </c>
      <c r="BE81" s="114">
        <v>0</v>
      </c>
      <c r="BF81" s="114">
        <v>0</v>
      </c>
      <c r="BG81" s="114">
        <v>0</v>
      </c>
      <c r="BH81" s="114">
        <v>0</v>
      </c>
      <c r="BI81" s="114">
        <v>0</v>
      </c>
      <c r="BJ81" s="114">
        <v>0</v>
      </c>
      <c r="BK81" s="114">
        <v>0</v>
      </c>
      <c r="BL81" s="114">
        <v>0</v>
      </c>
      <c r="BM81" s="114">
        <v>0</v>
      </c>
      <c r="BN81" s="114">
        <v>0</v>
      </c>
      <c r="BO81" s="114">
        <v>0</v>
      </c>
      <c r="BP81" s="114">
        <v>0</v>
      </c>
      <c r="BQ81" s="114">
        <v>0</v>
      </c>
      <c r="BR81" s="114">
        <v>0</v>
      </c>
      <c r="BS81" s="114">
        <v>0</v>
      </c>
      <c r="BT81" s="114">
        <v>0</v>
      </c>
      <c r="BU81" s="114">
        <v>0</v>
      </c>
      <c r="BV81" s="114">
        <v>0</v>
      </c>
      <c r="BW81" s="114">
        <v>0</v>
      </c>
      <c r="BX81" s="114">
        <v>0</v>
      </c>
      <c r="BY81" s="114">
        <v>0</v>
      </c>
      <c r="BZ81" s="114">
        <v>0</v>
      </c>
      <c r="CA81" s="114">
        <v>0</v>
      </c>
      <c r="CB81" s="114">
        <v>0</v>
      </c>
      <c r="CC81" s="114">
        <v>0</v>
      </c>
      <c r="CD81" s="114">
        <v>0</v>
      </c>
      <c r="CE81" s="114">
        <v>0</v>
      </c>
      <c r="CF81" s="114">
        <v>0</v>
      </c>
      <c r="CG81" s="114">
        <v>0</v>
      </c>
      <c r="CH81" s="114">
        <v>0</v>
      </c>
      <c r="CI81" s="114">
        <v>0</v>
      </c>
      <c r="CJ81" s="114">
        <v>0</v>
      </c>
      <c r="CK81" s="114">
        <v>0</v>
      </c>
      <c r="CL81" s="114">
        <v>0</v>
      </c>
      <c r="CM81" s="114">
        <v>0</v>
      </c>
      <c r="CN81" s="114">
        <v>0</v>
      </c>
      <c r="CO81" s="114">
        <v>0</v>
      </c>
      <c r="CP81" s="114">
        <v>0</v>
      </c>
      <c r="CQ81" s="114">
        <v>0</v>
      </c>
      <c r="CR81" s="114">
        <v>0</v>
      </c>
      <c r="CS81" s="114">
        <v>0</v>
      </c>
      <c r="CT81" s="114">
        <v>0</v>
      </c>
      <c r="CU81" s="114">
        <v>0</v>
      </c>
      <c r="CV81" s="114">
        <v>0</v>
      </c>
      <c r="CW81" s="114">
        <v>0</v>
      </c>
      <c r="CX81" s="114">
        <v>0</v>
      </c>
      <c r="CY81" s="114">
        <v>0</v>
      </c>
      <c r="CZ81" s="114">
        <v>0</v>
      </c>
      <c r="DA81" s="114">
        <v>0</v>
      </c>
      <c r="DB81" s="114">
        <v>0</v>
      </c>
      <c r="DC81" s="114">
        <v>0</v>
      </c>
      <c r="DD81" s="114">
        <v>0</v>
      </c>
      <c r="DE81" s="114">
        <v>0</v>
      </c>
      <c r="DF81" s="114">
        <v>0</v>
      </c>
      <c r="DG81" s="114">
        <v>0</v>
      </c>
      <c r="DH81" s="114">
        <v>0</v>
      </c>
      <c r="DI81" s="114">
        <v>0</v>
      </c>
      <c r="DJ81" s="114">
        <v>0</v>
      </c>
      <c r="DK81" s="114">
        <v>0</v>
      </c>
      <c r="DL81" s="114">
        <v>0</v>
      </c>
      <c r="DM81" s="114">
        <v>0</v>
      </c>
      <c r="DN81" s="114">
        <v>0</v>
      </c>
      <c r="DO81" s="114">
        <v>0</v>
      </c>
      <c r="DP81" s="114">
        <v>0</v>
      </c>
      <c r="DQ81" s="114">
        <v>0</v>
      </c>
      <c r="DR81" s="114">
        <v>0</v>
      </c>
      <c r="DS81" s="114">
        <v>0</v>
      </c>
      <c r="DT81" s="114">
        <v>0</v>
      </c>
      <c r="DU81" s="114">
        <v>0</v>
      </c>
      <c r="DV81" s="114">
        <v>0</v>
      </c>
      <c r="DW81" s="114">
        <v>0</v>
      </c>
      <c r="DX81" s="114">
        <v>0</v>
      </c>
      <c r="DY81" s="114">
        <v>0</v>
      </c>
      <c r="DZ81" s="114">
        <v>0</v>
      </c>
      <c r="EA81" s="114">
        <v>0</v>
      </c>
      <c r="EB81" s="114">
        <v>0</v>
      </c>
      <c r="EC81" s="114">
        <v>0</v>
      </c>
      <c r="ED81" s="114">
        <v>0</v>
      </c>
      <c r="EE81" s="114">
        <v>0</v>
      </c>
      <c r="EF81" s="114">
        <v>0</v>
      </c>
      <c r="EG81" s="114">
        <v>0</v>
      </c>
      <c r="EH81" s="114">
        <v>0</v>
      </c>
      <c r="EI81" s="114">
        <v>0</v>
      </c>
      <c r="EJ81" s="114">
        <v>0</v>
      </c>
      <c r="EK81" s="114">
        <v>0</v>
      </c>
      <c r="EL81" s="114">
        <v>0</v>
      </c>
      <c r="EM81" s="114">
        <v>0</v>
      </c>
      <c r="EN81" s="114">
        <v>0</v>
      </c>
      <c r="EO81" s="114">
        <v>0</v>
      </c>
      <c r="EP81" s="114">
        <v>0</v>
      </c>
      <c r="EQ81" s="114">
        <v>0</v>
      </c>
      <c r="ER81" s="114">
        <v>0</v>
      </c>
      <c r="ES81" s="114">
        <v>0</v>
      </c>
      <c r="ET81" s="114">
        <v>0</v>
      </c>
      <c r="EU81" s="114">
        <v>0</v>
      </c>
      <c r="EV81" s="114">
        <v>0</v>
      </c>
      <c r="EW81" s="114">
        <v>0</v>
      </c>
      <c r="EX81" s="114">
        <v>0</v>
      </c>
      <c r="EY81" s="114">
        <v>0</v>
      </c>
      <c r="EZ81" s="114">
        <v>0</v>
      </c>
      <c r="FA81" s="114">
        <v>0</v>
      </c>
      <c r="FB81" s="114">
        <v>0</v>
      </c>
      <c r="FC81" s="114">
        <v>0</v>
      </c>
      <c r="FD81" s="114">
        <v>0</v>
      </c>
      <c r="FE81" s="114">
        <v>0</v>
      </c>
      <c r="FF81" s="114">
        <v>0</v>
      </c>
      <c r="FG81" s="114">
        <v>0</v>
      </c>
      <c r="FH81" s="114">
        <v>0</v>
      </c>
      <c r="FI81" s="114">
        <v>0</v>
      </c>
      <c r="FJ81" s="114">
        <v>0</v>
      </c>
      <c r="FK81" s="114">
        <v>0</v>
      </c>
      <c r="FL81" s="114">
        <v>0</v>
      </c>
      <c r="FM81" s="114">
        <v>0</v>
      </c>
      <c r="FN81" s="114">
        <v>0</v>
      </c>
      <c r="FO81" s="114">
        <v>0</v>
      </c>
      <c r="FP81" s="114">
        <v>0</v>
      </c>
      <c r="FQ81" s="114">
        <v>0</v>
      </c>
      <c r="FR81" s="114">
        <v>0</v>
      </c>
      <c r="FS81" s="114">
        <v>0</v>
      </c>
      <c r="FT81" s="114">
        <v>0</v>
      </c>
      <c r="FU81" s="114">
        <v>0</v>
      </c>
      <c r="FV81" s="114">
        <v>0</v>
      </c>
      <c r="FW81" s="114">
        <v>0</v>
      </c>
      <c r="FX81" s="114">
        <v>0</v>
      </c>
      <c r="FY81" s="114">
        <v>0</v>
      </c>
      <c r="FZ81" s="114">
        <v>0</v>
      </c>
      <c r="GA81" s="114">
        <v>0</v>
      </c>
      <c r="GB81" s="114">
        <v>0</v>
      </c>
      <c r="GC81" s="114">
        <v>0</v>
      </c>
      <c r="GD81" s="114">
        <v>0</v>
      </c>
      <c r="GE81" s="114">
        <v>0</v>
      </c>
      <c r="GF81" s="114">
        <v>0</v>
      </c>
      <c r="GG81" s="114">
        <v>0</v>
      </c>
      <c r="GH81" s="114">
        <v>0</v>
      </c>
      <c r="GI81" s="114">
        <v>0</v>
      </c>
      <c r="GJ81" s="114">
        <v>0</v>
      </c>
      <c r="GK81" s="114">
        <v>0</v>
      </c>
      <c r="GL81" s="114">
        <v>0</v>
      </c>
      <c r="GM81" s="114">
        <v>0</v>
      </c>
      <c r="GN81" s="114">
        <v>0</v>
      </c>
      <c r="GO81" s="114">
        <v>0</v>
      </c>
      <c r="GP81" s="114">
        <v>0</v>
      </c>
      <c r="GQ81" s="114">
        <v>0</v>
      </c>
      <c r="GR81" s="114">
        <v>0</v>
      </c>
      <c r="GS81" s="114">
        <v>0</v>
      </c>
      <c r="GT81" s="114">
        <v>0</v>
      </c>
      <c r="GU81" s="114">
        <v>0</v>
      </c>
      <c r="GV81" s="114">
        <v>0</v>
      </c>
      <c r="GW81" s="114">
        <v>0</v>
      </c>
      <c r="GX81" s="114">
        <v>0</v>
      </c>
      <c r="GY81" s="114">
        <v>0</v>
      </c>
      <c r="GZ81" s="114">
        <v>0</v>
      </c>
      <c r="HA81" s="114">
        <v>0</v>
      </c>
      <c r="HB81" s="114">
        <v>0</v>
      </c>
      <c r="HC81" s="114">
        <v>0</v>
      </c>
      <c r="HD81" s="114">
        <v>0</v>
      </c>
      <c r="HE81" s="114">
        <v>0</v>
      </c>
      <c r="HF81" s="114">
        <v>0</v>
      </c>
      <c r="HG81" s="114">
        <v>0</v>
      </c>
      <c r="HH81" s="114">
        <v>0</v>
      </c>
      <c r="HI81" s="114">
        <v>0</v>
      </c>
    </row>
    <row r="82" spans="1:217" s="109" customFormat="1" x14ac:dyDescent="0.2">
      <c r="A82" s="113" t="s">
        <v>121</v>
      </c>
      <c r="B82" s="114">
        <v>0</v>
      </c>
      <c r="C82" s="114">
        <v>0</v>
      </c>
      <c r="D82" s="115">
        <v>0</v>
      </c>
      <c r="E82" s="115">
        <v>0</v>
      </c>
      <c r="F82" s="115">
        <v>0</v>
      </c>
      <c r="G82" s="115">
        <v>0</v>
      </c>
      <c r="H82" s="115">
        <v>0</v>
      </c>
      <c r="I82" s="115">
        <v>0</v>
      </c>
      <c r="J82" s="115">
        <v>0</v>
      </c>
      <c r="K82" s="115">
        <v>0</v>
      </c>
      <c r="L82" s="115">
        <v>0</v>
      </c>
      <c r="M82" s="115">
        <v>0</v>
      </c>
      <c r="N82" s="115">
        <v>0</v>
      </c>
      <c r="O82" s="115">
        <v>0</v>
      </c>
      <c r="P82" s="115">
        <v>0</v>
      </c>
      <c r="Q82" s="115">
        <v>0</v>
      </c>
      <c r="R82" s="115">
        <v>0</v>
      </c>
      <c r="S82" s="115">
        <v>0</v>
      </c>
      <c r="T82" s="115">
        <v>0</v>
      </c>
      <c r="U82" s="115">
        <v>0</v>
      </c>
      <c r="V82" s="115">
        <v>0</v>
      </c>
      <c r="W82" s="115">
        <v>0</v>
      </c>
      <c r="X82" s="115">
        <v>0</v>
      </c>
      <c r="Y82" s="115">
        <v>0</v>
      </c>
      <c r="Z82" s="115">
        <v>0</v>
      </c>
      <c r="AA82" s="115">
        <v>0</v>
      </c>
      <c r="AB82" s="115">
        <v>0</v>
      </c>
      <c r="AC82" s="115">
        <v>0</v>
      </c>
      <c r="AD82" s="115">
        <v>0</v>
      </c>
      <c r="AE82" s="115">
        <v>0</v>
      </c>
      <c r="AF82" s="115">
        <v>0</v>
      </c>
      <c r="AG82" s="115">
        <v>0</v>
      </c>
      <c r="AH82" s="115"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v>0</v>
      </c>
      <c r="AR82" s="115">
        <v>0</v>
      </c>
      <c r="AS82" s="115">
        <v>0</v>
      </c>
      <c r="AT82" s="115">
        <v>0</v>
      </c>
      <c r="AU82" s="115">
        <v>0</v>
      </c>
      <c r="AV82" s="115">
        <v>0</v>
      </c>
      <c r="AW82" s="115">
        <v>0</v>
      </c>
      <c r="AX82" s="115">
        <v>0</v>
      </c>
      <c r="AY82" s="115">
        <v>0</v>
      </c>
      <c r="AZ82" s="115">
        <v>0</v>
      </c>
      <c r="BA82" s="115">
        <v>0</v>
      </c>
      <c r="BB82" s="115">
        <v>0</v>
      </c>
      <c r="BC82" s="115">
        <v>0</v>
      </c>
      <c r="BD82" s="115">
        <v>0</v>
      </c>
      <c r="BE82" s="115">
        <v>0</v>
      </c>
      <c r="BF82" s="115">
        <v>0</v>
      </c>
      <c r="BG82" s="115">
        <v>0</v>
      </c>
      <c r="BH82" s="115">
        <v>0</v>
      </c>
      <c r="BI82" s="115">
        <v>0</v>
      </c>
      <c r="BJ82" s="115">
        <v>0</v>
      </c>
      <c r="BK82" s="115">
        <v>0</v>
      </c>
      <c r="BL82" s="115">
        <v>0</v>
      </c>
      <c r="BM82" s="115">
        <v>0</v>
      </c>
      <c r="BN82" s="115">
        <v>0</v>
      </c>
      <c r="BO82" s="115">
        <v>0</v>
      </c>
      <c r="BP82" s="115">
        <v>0</v>
      </c>
      <c r="BQ82" s="115">
        <v>0</v>
      </c>
      <c r="BR82" s="115">
        <v>0</v>
      </c>
      <c r="BS82" s="115">
        <v>0</v>
      </c>
      <c r="BT82" s="115">
        <v>0</v>
      </c>
      <c r="BU82" s="115">
        <v>0</v>
      </c>
      <c r="BV82" s="115">
        <v>0</v>
      </c>
      <c r="BW82" s="115">
        <v>0</v>
      </c>
      <c r="BX82" s="115">
        <v>0</v>
      </c>
      <c r="BY82" s="115">
        <v>0</v>
      </c>
      <c r="BZ82" s="115">
        <v>0</v>
      </c>
      <c r="CA82" s="115">
        <v>0</v>
      </c>
      <c r="CB82" s="115">
        <v>0</v>
      </c>
      <c r="CC82" s="115">
        <v>0</v>
      </c>
      <c r="CD82" s="115">
        <v>0</v>
      </c>
      <c r="CE82" s="115">
        <v>0</v>
      </c>
      <c r="CF82" s="115">
        <v>0</v>
      </c>
      <c r="CG82" s="115">
        <v>0</v>
      </c>
      <c r="CH82" s="115">
        <v>0</v>
      </c>
      <c r="CI82" s="115">
        <v>0</v>
      </c>
      <c r="CJ82" s="115">
        <v>0</v>
      </c>
      <c r="CK82" s="115">
        <v>0</v>
      </c>
      <c r="CL82" s="115">
        <v>0</v>
      </c>
      <c r="CM82" s="115">
        <v>0</v>
      </c>
      <c r="CN82" s="115">
        <v>0</v>
      </c>
      <c r="CO82" s="115">
        <v>0</v>
      </c>
      <c r="CP82" s="115">
        <v>0</v>
      </c>
      <c r="CQ82" s="115">
        <v>0</v>
      </c>
      <c r="CR82" s="115">
        <v>0</v>
      </c>
      <c r="CS82" s="115">
        <v>0</v>
      </c>
      <c r="CT82" s="115">
        <v>0</v>
      </c>
      <c r="CU82" s="115">
        <v>0</v>
      </c>
      <c r="CV82" s="115">
        <v>0</v>
      </c>
      <c r="CW82" s="115">
        <v>0</v>
      </c>
      <c r="CX82" s="115">
        <v>0</v>
      </c>
      <c r="CY82" s="115">
        <v>0</v>
      </c>
      <c r="CZ82" s="115">
        <v>0</v>
      </c>
      <c r="DA82" s="115">
        <v>0</v>
      </c>
      <c r="DB82" s="115">
        <v>0</v>
      </c>
      <c r="DC82" s="115">
        <v>0</v>
      </c>
      <c r="DD82" s="115">
        <v>0</v>
      </c>
      <c r="DE82" s="115">
        <v>0</v>
      </c>
      <c r="DF82" s="115">
        <v>0</v>
      </c>
      <c r="DG82" s="115">
        <v>0</v>
      </c>
      <c r="DH82" s="115">
        <v>0</v>
      </c>
      <c r="DI82" s="115">
        <v>0</v>
      </c>
      <c r="DJ82" s="115">
        <v>0</v>
      </c>
      <c r="DK82" s="115">
        <v>0</v>
      </c>
      <c r="DL82" s="115">
        <v>0</v>
      </c>
      <c r="DM82" s="115">
        <v>0</v>
      </c>
      <c r="DN82" s="115">
        <v>0</v>
      </c>
      <c r="DO82" s="115">
        <v>0</v>
      </c>
      <c r="DP82" s="115">
        <v>0</v>
      </c>
      <c r="DQ82" s="115">
        <v>0</v>
      </c>
      <c r="DR82" s="115">
        <v>0</v>
      </c>
      <c r="DS82" s="115">
        <v>0</v>
      </c>
      <c r="DT82" s="115">
        <v>0</v>
      </c>
      <c r="DU82" s="115">
        <v>0</v>
      </c>
      <c r="DV82" s="115">
        <v>0</v>
      </c>
      <c r="DW82" s="115">
        <v>0</v>
      </c>
      <c r="DX82" s="115">
        <v>0</v>
      </c>
      <c r="DY82" s="115">
        <v>0</v>
      </c>
      <c r="DZ82" s="115">
        <v>0</v>
      </c>
      <c r="EA82" s="115">
        <v>0</v>
      </c>
      <c r="EB82" s="115">
        <v>0</v>
      </c>
      <c r="EC82" s="115">
        <v>0</v>
      </c>
      <c r="ED82" s="115">
        <v>0</v>
      </c>
      <c r="EE82" s="115">
        <v>0</v>
      </c>
      <c r="EF82" s="115">
        <v>0</v>
      </c>
      <c r="EG82" s="115">
        <v>0</v>
      </c>
      <c r="EH82" s="115">
        <v>0</v>
      </c>
      <c r="EI82" s="115">
        <v>0</v>
      </c>
      <c r="EJ82" s="115">
        <v>0</v>
      </c>
      <c r="EK82" s="115">
        <v>0</v>
      </c>
      <c r="EL82" s="115">
        <v>0</v>
      </c>
      <c r="EM82" s="115">
        <v>0</v>
      </c>
      <c r="EN82" s="115">
        <v>0</v>
      </c>
      <c r="EO82" s="115">
        <v>0</v>
      </c>
      <c r="EP82" s="115">
        <v>0</v>
      </c>
      <c r="EQ82" s="115">
        <v>0</v>
      </c>
      <c r="ER82" s="115">
        <v>0</v>
      </c>
      <c r="ES82" s="115">
        <v>0</v>
      </c>
      <c r="ET82" s="115">
        <v>0</v>
      </c>
      <c r="EU82" s="115">
        <v>0</v>
      </c>
      <c r="EV82" s="115">
        <v>0</v>
      </c>
      <c r="EW82" s="115">
        <v>0</v>
      </c>
      <c r="EX82" s="115">
        <v>0</v>
      </c>
      <c r="EY82" s="115">
        <v>0</v>
      </c>
      <c r="EZ82" s="115">
        <v>0</v>
      </c>
      <c r="FA82" s="115">
        <v>0</v>
      </c>
      <c r="FB82" s="115">
        <v>0</v>
      </c>
      <c r="FC82" s="115">
        <v>0</v>
      </c>
      <c r="FD82" s="115">
        <v>0</v>
      </c>
      <c r="FE82" s="115">
        <v>0</v>
      </c>
      <c r="FF82" s="115">
        <v>0</v>
      </c>
      <c r="FG82" s="115">
        <v>0</v>
      </c>
      <c r="FH82" s="115">
        <v>0</v>
      </c>
      <c r="FI82" s="115">
        <v>0</v>
      </c>
      <c r="FJ82" s="115">
        <v>0</v>
      </c>
      <c r="FK82" s="115">
        <v>0</v>
      </c>
      <c r="FL82" s="115">
        <v>0</v>
      </c>
      <c r="FM82" s="115">
        <v>0</v>
      </c>
      <c r="FN82" s="115">
        <v>0</v>
      </c>
      <c r="FO82" s="115">
        <v>0</v>
      </c>
      <c r="FP82" s="115">
        <v>0</v>
      </c>
      <c r="FQ82" s="115">
        <v>0</v>
      </c>
      <c r="FR82" s="115">
        <v>0</v>
      </c>
      <c r="FS82" s="115">
        <v>0</v>
      </c>
      <c r="FT82" s="115">
        <v>0</v>
      </c>
      <c r="FU82" s="115">
        <v>0</v>
      </c>
      <c r="FV82" s="115">
        <v>0</v>
      </c>
      <c r="FW82" s="115">
        <v>0</v>
      </c>
      <c r="FX82" s="115">
        <v>0</v>
      </c>
      <c r="FY82" s="115">
        <v>0</v>
      </c>
      <c r="FZ82" s="115">
        <v>0</v>
      </c>
      <c r="GA82" s="115">
        <v>0</v>
      </c>
      <c r="GB82" s="115">
        <v>0</v>
      </c>
      <c r="GC82" s="115">
        <v>0</v>
      </c>
      <c r="GD82" s="115">
        <v>0</v>
      </c>
      <c r="GE82" s="115">
        <v>0</v>
      </c>
      <c r="GF82" s="115">
        <v>0</v>
      </c>
      <c r="GG82" s="115">
        <v>0</v>
      </c>
      <c r="GH82" s="115">
        <v>0</v>
      </c>
      <c r="GI82" s="115">
        <v>0</v>
      </c>
      <c r="GJ82" s="115">
        <v>0</v>
      </c>
      <c r="GK82" s="115">
        <v>0</v>
      </c>
      <c r="GL82" s="115">
        <v>0</v>
      </c>
      <c r="GM82" s="115">
        <v>0</v>
      </c>
      <c r="GN82" s="115">
        <v>0</v>
      </c>
      <c r="GO82" s="115">
        <v>0</v>
      </c>
      <c r="GP82" s="115">
        <v>0</v>
      </c>
      <c r="GQ82" s="115">
        <v>0</v>
      </c>
      <c r="GR82" s="115">
        <v>0</v>
      </c>
      <c r="GS82" s="115">
        <v>0</v>
      </c>
      <c r="GT82" s="115">
        <v>0</v>
      </c>
      <c r="GU82" s="115">
        <v>0</v>
      </c>
      <c r="GV82" s="115">
        <v>0</v>
      </c>
      <c r="GW82" s="115">
        <v>0</v>
      </c>
      <c r="GX82" s="115">
        <v>0</v>
      </c>
      <c r="GY82" s="115">
        <v>0</v>
      </c>
      <c r="GZ82" s="115">
        <v>0</v>
      </c>
      <c r="HA82" s="115">
        <v>0</v>
      </c>
      <c r="HB82" s="115">
        <v>0</v>
      </c>
      <c r="HC82" s="115">
        <v>0</v>
      </c>
      <c r="HD82" s="115">
        <v>0</v>
      </c>
      <c r="HE82" s="115">
        <v>0</v>
      </c>
      <c r="HF82" s="115">
        <v>0</v>
      </c>
      <c r="HG82" s="115">
        <v>0</v>
      </c>
      <c r="HH82" s="115">
        <v>0</v>
      </c>
      <c r="HI82" s="115">
        <v>0</v>
      </c>
    </row>
    <row r="83" spans="1:217" s="109" customFormat="1" x14ac:dyDescent="0.2">
      <c r="A83" s="113" t="s">
        <v>122</v>
      </c>
      <c r="B83" s="114">
        <v>0</v>
      </c>
      <c r="C83" s="114">
        <v>0</v>
      </c>
      <c r="D83" s="115">
        <v>0</v>
      </c>
      <c r="E83" s="115">
        <v>0</v>
      </c>
      <c r="F83" s="115">
        <v>0</v>
      </c>
      <c r="G83" s="115">
        <v>0</v>
      </c>
      <c r="H83" s="115">
        <v>0</v>
      </c>
      <c r="I83" s="115">
        <v>0</v>
      </c>
      <c r="J83" s="115">
        <v>0</v>
      </c>
      <c r="K83" s="115">
        <v>0</v>
      </c>
      <c r="L83" s="115">
        <v>0</v>
      </c>
      <c r="M83" s="115">
        <v>0</v>
      </c>
      <c r="N83" s="115">
        <v>0</v>
      </c>
      <c r="O83" s="115">
        <v>0</v>
      </c>
      <c r="P83" s="115">
        <v>0</v>
      </c>
      <c r="Q83" s="115">
        <v>0</v>
      </c>
      <c r="R83" s="115">
        <v>0</v>
      </c>
      <c r="S83" s="115">
        <v>0</v>
      </c>
      <c r="T83" s="115">
        <v>0</v>
      </c>
      <c r="U83" s="115">
        <v>0</v>
      </c>
      <c r="V83" s="115">
        <v>0</v>
      </c>
      <c r="W83" s="115">
        <v>0</v>
      </c>
      <c r="X83" s="115">
        <v>0</v>
      </c>
      <c r="Y83" s="115">
        <v>0</v>
      </c>
      <c r="Z83" s="115">
        <v>0</v>
      </c>
      <c r="AA83" s="115">
        <v>0</v>
      </c>
      <c r="AB83" s="115">
        <v>0</v>
      </c>
      <c r="AC83" s="115">
        <v>0</v>
      </c>
      <c r="AD83" s="115">
        <v>0</v>
      </c>
      <c r="AE83" s="115">
        <v>0</v>
      </c>
      <c r="AF83" s="115">
        <v>0</v>
      </c>
      <c r="AG83" s="115">
        <v>0</v>
      </c>
      <c r="AH83" s="115"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v>0</v>
      </c>
      <c r="AR83" s="115">
        <v>0</v>
      </c>
      <c r="AS83" s="115">
        <v>0</v>
      </c>
      <c r="AT83" s="115">
        <v>0</v>
      </c>
      <c r="AU83" s="115">
        <v>0</v>
      </c>
      <c r="AV83" s="115">
        <v>0</v>
      </c>
      <c r="AW83" s="115">
        <v>0</v>
      </c>
      <c r="AX83" s="115">
        <v>0</v>
      </c>
      <c r="AY83" s="115">
        <v>0</v>
      </c>
      <c r="AZ83" s="115">
        <v>0</v>
      </c>
      <c r="BA83" s="115">
        <v>0</v>
      </c>
      <c r="BB83" s="115">
        <v>0</v>
      </c>
      <c r="BC83" s="115">
        <v>0</v>
      </c>
      <c r="BD83" s="115">
        <v>0</v>
      </c>
      <c r="BE83" s="115">
        <v>0</v>
      </c>
      <c r="BF83" s="115">
        <v>0</v>
      </c>
      <c r="BG83" s="115">
        <v>0</v>
      </c>
      <c r="BH83" s="115">
        <v>0</v>
      </c>
      <c r="BI83" s="115">
        <v>0</v>
      </c>
      <c r="BJ83" s="115">
        <v>0</v>
      </c>
      <c r="BK83" s="115">
        <v>0</v>
      </c>
      <c r="BL83" s="115">
        <v>0</v>
      </c>
      <c r="BM83" s="115">
        <v>0</v>
      </c>
      <c r="BN83" s="115">
        <v>0</v>
      </c>
      <c r="BO83" s="115">
        <v>0</v>
      </c>
      <c r="BP83" s="115">
        <v>0</v>
      </c>
      <c r="BQ83" s="115">
        <v>0</v>
      </c>
      <c r="BR83" s="115">
        <v>0</v>
      </c>
      <c r="BS83" s="115">
        <v>0</v>
      </c>
      <c r="BT83" s="115">
        <v>0</v>
      </c>
      <c r="BU83" s="115">
        <v>0</v>
      </c>
      <c r="BV83" s="115">
        <v>0</v>
      </c>
      <c r="BW83" s="115">
        <v>0</v>
      </c>
      <c r="BX83" s="115">
        <v>0</v>
      </c>
      <c r="BY83" s="115">
        <v>0</v>
      </c>
      <c r="BZ83" s="115">
        <v>0</v>
      </c>
      <c r="CA83" s="115">
        <v>0</v>
      </c>
      <c r="CB83" s="115">
        <v>0</v>
      </c>
      <c r="CC83" s="115">
        <v>0</v>
      </c>
      <c r="CD83" s="115">
        <v>0</v>
      </c>
      <c r="CE83" s="115">
        <v>0</v>
      </c>
      <c r="CF83" s="115">
        <v>0</v>
      </c>
      <c r="CG83" s="115">
        <v>0</v>
      </c>
      <c r="CH83" s="115">
        <v>0</v>
      </c>
      <c r="CI83" s="115">
        <v>0</v>
      </c>
      <c r="CJ83" s="115">
        <v>0</v>
      </c>
      <c r="CK83" s="115">
        <v>0</v>
      </c>
      <c r="CL83" s="115">
        <v>0</v>
      </c>
      <c r="CM83" s="115">
        <v>0</v>
      </c>
      <c r="CN83" s="115">
        <v>0</v>
      </c>
      <c r="CO83" s="115">
        <v>0</v>
      </c>
      <c r="CP83" s="115">
        <v>0</v>
      </c>
      <c r="CQ83" s="115">
        <v>0</v>
      </c>
      <c r="CR83" s="115">
        <v>0</v>
      </c>
      <c r="CS83" s="115">
        <v>0</v>
      </c>
      <c r="CT83" s="115">
        <v>0</v>
      </c>
      <c r="CU83" s="115">
        <v>0</v>
      </c>
      <c r="CV83" s="115">
        <v>0</v>
      </c>
      <c r="CW83" s="115">
        <v>0</v>
      </c>
      <c r="CX83" s="115">
        <v>0</v>
      </c>
      <c r="CY83" s="115">
        <v>0</v>
      </c>
      <c r="CZ83" s="115">
        <v>0</v>
      </c>
      <c r="DA83" s="115">
        <v>0</v>
      </c>
      <c r="DB83" s="115">
        <v>0</v>
      </c>
      <c r="DC83" s="115">
        <v>0</v>
      </c>
      <c r="DD83" s="115">
        <v>0</v>
      </c>
      <c r="DE83" s="115">
        <v>0</v>
      </c>
      <c r="DF83" s="115">
        <v>0</v>
      </c>
      <c r="DG83" s="115">
        <v>0</v>
      </c>
      <c r="DH83" s="115">
        <v>0</v>
      </c>
      <c r="DI83" s="115">
        <v>0</v>
      </c>
      <c r="DJ83" s="115">
        <v>0</v>
      </c>
      <c r="DK83" s="115">
        <v>0</v>
      </c>
      <c r="DL83" s="115">
        <v>0</v>
      </c>
      <c r="DM83" s="115">
        <v>0</v>
      </c>
      <c r="DN83" s="115">
        <v>0</v>
      </c>
      <c r="DO83" s="115">
        <v>0</v>
      </c>
      <c r="DP83" s="115">
        <v>0</v>
      </c>
      <c r="DQ83" s="115">
        <v>0</v>
      </c>
      <c r="DR83" s="115">
        <v>0</v>
      </c>
      <c r="DS83" s="115">
        <v>0</v>
      </c>
      <c r="DT83" s="115">
        <v>0</v>
      </c>
      <c r="DU83" s="115">
        <v>0</v>
      </c>
      <c r="DV83" s="115">
        <v>0</v>
      </c>
      <c r="DW83" s="115">
        <v>0</v>
      </c>
      <c r="DX83" s="115">
        <v>0</v>
      </c>
      <c r="DY83" s="115">
        <v>0</v>
      </c>
      <c r="DZ83" s="115">
        <v>0</v>
      </c>
      <c r="EA83" s="115">
        <v>0</v>
      </c>
      <c r="EB83" s="115">
        <v>0</v>
      </c>
      <c r="EC83" s="115">
        <v>0</v>
      </c>
      <c r="ED83" s="115">
        <v>0</v>
      </c>
      <c r="EE83" s="115">
        <v>0</v>
      </c>
      <c r="EF83" s="115">
        <v>0</v>
      </c>
      <c r="EG83" s="115">
        <v>0</v>
      </c>
      <c r="EH83" s="115">
        <v>0</v>
      </c>
      <c r="EI83" s="115">
        <v>0</v>
      </c>
      <c r="EJ83" s="115">
        <v>0</v>
      </c>
      <c r="EK83" s="115">
        <v>0</v>
      </c>
      <c r="EL83" s="115">
        <v>0</v>
      </c>
      <c r="EM83" s="115">
        <v>0</v>
      </c>
      <c r="EN83" s="115">
        <v>0</v>
      </c>
      <c r="EO83" s="115">
        <v>0</v>
      </c>
      <c r="EP83" s="115">
        <v>0</v>
      </c>
      <c r="EQ83" s="115">
        <v>0</v>
      </c>
      <c r="ER83" s="115">
        <v>0</v>
      </c>
      <c r="ES83" s="115">
        <v>0</v>
      </c>
      <c r="ET83" s="115">
        <v>0</v>
      </c>
      <c r="EU83" s="115">
        <v>0</v>
      </c>
      <c r="EV83" s="115">
        <v>0</v>
      </c>
      <c r="EW83" s="115">
        <v>0</v>
      </c>
      <c r="EX83" s="115">
        <v>0</v>
      </c>
      <c r="EY83" s="115">
        <v>0</v>
      </c>
      <c r="EZ83" s="115">
        <v>0</v>
      </c>
      <c r="FA83" s="115">
        <v>0</v>
      </c>
      <c r="FB83" s="115">
        <v>0</v>
      </c>
      <c r="FC83" s="115">
        <v>0</v>
      </c>
      <c r="FD83" s="115">
        <v>0</v>
      </c>
      <c r="FE83" s="115">
        <v>0</v>
      </c>
      <c r="FF83" s="115">
        <v>0</v>
      </c>
      <c r="FG83" s="115">
        <v>0</v>
      </c>
      <c r="FH83" s="115">
        <v>0</v>
      </c>
      <c r="FI83" s="115">
        <v>0</v>
      </c>
      <c r="FJ83" s="115">
        <v>0</v>
      </c>
      <c r="FK83" s="115">
        <v>0</v>
      </c>
      <c r="FL83" s="115">
        <v>0</v>
      </c>
      <c r="FM83" s="115">
        <v>0</v>
      </c>
      <c r="FN83" s="115">
        <v>0</v>
      </c>
      <c r="FO83" s="115">
        <v>0</v>
      </c>
      <c r="FP83" s="115">
        <v>0</v>
      </c>
      <c r="FQ83" s="115">
        <v>0</v>
      </c>
      <c r="FR83" s="115">
        <v>0</v>
      </c>
      <c r="FS83" s="115">
        <v>0</v>
      </c>
      <c r="FT83" s="115">
        <v>0</v>
      </c>
      <c r="FU83" s="115">
        <v>0</v>
      </c>
      <c r="FV83" s="115">
        <v>0</v>
      </c>
      <c r="FW83" s="115">
        <v>0</v>
      </c>
      <c r="FX83" s="115">
        <v>0</v>
      </c>
      <c r="FY83" s="115">
        <v>0</v>
      </c>
      <c r="FZ83" s="115">
        <v>0</v>
      </c>
      <c r="GA83" s="115">
        <v>0</v>
      </c>
      <c r="GB83" s="115">
        <v>0</v>
      </c>
      <c r="GC83" s="115">
        <v>0</v>
      </c>
      <c r="GD83" s="115">
        <v>0</v>
      </c>
      <c r="GE83" s="115">
        <v>0</v>
      </c>
      <c r="GF83" s="115">
        <v>0</v>
      </c>
      <c r="GG83" s="115">
        <v>0</v>
      </c>
      <c r="GH83" s="115">
        <v>0</v>
      </c>
      <c r="GI83" s="115">
        <v>0</v>
      </c>
      <c r="GJ83" s="115">
        <v>0</v>
      </c>
      <c r="GK83" s="115">
        <v>0</v>
      </c>
      <c r="GL83" s="115">
        <v>0</v>
      </c>
      <c r="GM83" s="115">
        <v>0</v>
      </c>
      <c r="GN83" s="115">
        <v>0</v>
      </c>
      <c r="GO83" s="115">
        <v>0</v>
      </c>
      <c r="GP83" s="115">
        <v>0</v>
      </c>
      <c r="GQ83" s="115">
        <v>0</v>
      </c>
      <c r="GR83" s="115">
        <v>0</v>
      </c>
      <c r="GS83" s="115">
        <v>0</v>
      </c>
      <c r="GT83" s="115">
        <v>0</v>
      </c>
      <c r="GU83" s="115">
        <v>0</v>
      </c>
      <c r="GV83" s="115">
        <v>0</v>
      </c>
      <c r="GW83" s="115">
        <v>0</v>
      </c>
      <c r="GX83" s="115">
        <v>0</v>
      </c>
      <c r="GY83" s="115">
        <v>0</v>
      </c>
      <c r="GZ83" s="115">
        <v>0</v>
      </c>
      <c r="HA83" s="115">
        <v>0</v>
      </c>
      <c r="HB83" s="115">
        <v>0</v>
      </c>
      <c r="HC83" s="115">
        <v>0</v>
      </c>
      <c r="HD83" s="115">
        <v>0</v>
      </c>
      <c r="HE83" s="115">
        <v>0</v>
      </c>
      <c r="HF83" s="115">
        <v>0</v>
      </c>
      <c r="HG83" s="115">
        <v>0</v>
      </c>
      <c r="HH83" s="115">
        <v>0</v>
      </c>
      <c r="HI83" s="115">
        <v>0</v>
      </c>
    </row>
    <row r="84" spans="1:217" s="109" customFormat="1" x14ac:dyDescent="0.2">
      <c r="A84" s="113" t="s">
        <v>123</v>
      </c>
      <c r="B84" s="114">
        <v>0</v>
      </c>
      <c r="C84" s="114">
        <v>0</v>
      </c>
      <c r="D84" s="115">
        <v>0</v>
      </c>
      <c r="E84" s="115">
        <v>0</v>
      </c>
      <c r="F84" s="115">
        <v>0</v>
      </c>
      <c r="G84" s="115">
        <v>0</v>
      </c>
      <c r="H84" s="115">
        <v>0</v>
      </c>
      <c r="I84" s="115">
        <v>0</v>
      </c>
      <c r="J84" s="115">
        <v>0</v>
      </c>
      <c r="K84" s="115">
        <v>0</v>
      </c>
      <c r="L84" s="115">
        <v>0</v>
      </c>
      <c r="M84" s="115">
        <v>0</v>
      </c>
      <c r="N84" s="115">
        <v>0</v>
      </c>
      <c r="O84" s="115">
        <v>0</v>
      </c>
      <c r="P84" s="115">
        <v>0</v>
      </c>
      <c r="Q84" s="115">
        <v>0</v>
      </c>
      <c r="R84" s="115">
        <v>0</v>
      </c>
      <c r="S84" s="115">
        <v>0</v>
      </c>
      <c r="T84" s="115">
        <v>0</v>
      </c>
      <c r="U84" s="115">
        <v>0</v>
      </c>
      <c r="V84" s="115">
        <v>0</v>
      </c>
      <c r="W84" s="115">
        <v>0</v>
      </c>
      <c r="X84" s="115">
        <v>0</v>
      </c>
      <c r="Y84" s="115">
        <v>0</v>
      </c>
      <c r="Z84" s="115">
        <v>0</v>
      </c>
      <c r="AA84" s="115">
        <v>0</v>
      </c>
      <c r="AB84" s="115">
        <v>0</v>
      </c>
      <c r="AC84" s="115">
        <v>0</v>
      </c>
      <c r="AD84" s="115">
        <v>0</v>
      </c>
      <c r="AE84" s="115">
        <v>0</v>
      </c>
      <c r="AF84" s="115">
        <v>0</v>
      </c>
      <c r="AG84" s="115">
        <v>0</v>
      </c>
      <c r="AH84" s="115"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v>0</v>
      </c>
      <c r="AR84" s="115">
        <v>0</v>
      </c>
      <c r="AS84" s="115">
        <v>0</v>
      </c>
      <c r="AT84" s="115">
        <v>0</v>
      </c>
      <c r="AU84" s="115">
        <v>0</v>
      </c>
      <c r="AV84" s="115">
        <v>0</v>
      </c>
      <c r="AW84" s="115">
        <v>0</v>
      </c>
      <c r="AX84" s="115">
        <v>0</v>
      </c>
      <c r="AY84" s="115">
        <v>0</v>
      </c>
      <c r="AZ84" s="115">
        <v>0</v>
      </c>
      <c r="BA84" s="115">
        <v>0</v>
      </c>
      <c r="BB84" s="115">
        <v>0</v>
      </c>
      <c r="BC84" s="115">
        <v>0</v>
      </c>
      <c r="BD84" s="115">
        <v>0</v>
      </c>
      <c r="BE84" s="115">
        <v>0</v>
      </c>
      <c r="BF84" s="115">
        <v>0</v>
      </c>
      <c r="BG84" s="115">
        <v>0</v>
      </c>
      <c r="BH84" s="115">
        <v>0</v>
      </c>
      <c r="BI84" s="115">
        <v>0</v>
      </c>
      <c r="BJ84" s="115">
        <v>0</v>
      </c>
      <c r="BK84" s="115">
        <v>0</v>
      </c>
      <c r="BL84" s="115">
        <v>0</v>
      </c>
      <c r="BM84" s="115">
        <v>0</v>
      </c>
      <c r="BN84" s="115">
        <v>0</v>
      </c>
      <c r="BO84" s="115">
        <v>0</v>
      </c>
      <c r="BP84" s="115">
        <v>0</v>
      </c>
      <c r="BQ84" s="115">
        <v>0</v>
      </c>
      <c r="BR84" s="115">
        <v>0</v>
      </c>
      <c r="BS84" s="115">
        <v>0</v>
      </c>
      <c r="BT84" s="115">
        <v>0</v>
      </c>
      <c r="BU84" s="115">
        <v>0</v>
      </c>
      <c r="BV84" s="115">
        <v>0</v>
      </c>
      <c r="BW84" s="115">
        <v>0</v>
      </c>
      <c r="BX84" s="115">
        <v>0</v>
      </c>
      <c r="BY84" s="115">
        <v>0</v>
      </c>
      <c r="BZ84" s="115">
        <v>0</v>
      </c>
      <c r="CA84" s="115">
        <v>0</v>
      </c>
      <c r="CB84" s="115">
        <v>0</v>
      </c>
      <c r="CC84" s="115">
        <v>0</v>
      </c>
      <c r="CD84" s="115">
        <v>0</v>
      </c>
      <c r="CE84" s="115">
        <v>0</v>
      </c>
      <c r="CF84" s="115">
        <v>0</v>
      </c>
      <c r="CG84" s="115">
        <v>0</v>
      </c>
      <c r="CH84" s="115">
        <v>0</v>
      </c>
      <c r="CI84" s="115">
        <v>0</v>
      </c>
      <c r="CJ84" s="115">
        <v>0</v>
      </c>
      <c r="CK84" s="115">
        <v>0</v>
      </c>
      <c r="CL84" s="115">
        <v>0</v>
      </c>
      <c r="CM84" s="115">
        <v>0</v>
      </c>
      <c r="CN84" s="115">
        <v>0</v>
      </c>
      <c r="CO84" s="115">
        <v>0</v>
      </c>
      <c r="CP84" s="115">
        <v>0</v>
      </c>
      <c r="CQ84" s="115">
        <v>0</v>
      </c>
      <c r="CR84" s="115">
        <v>0</v>
      </c>
      <c r="CS84" s="115">
        <v>0</v>
      </c>
      <c r="CT84" s="115">
        <v>0</v>
      </c>
      <c r="CU84" s="115">
        <v>0</v>
      </c>
      <c r="CV84" s="115">
        <v>0</v>
      </c>
      <c r="CW84" s="115">
        <v>0</v>
      </c>
      <c r="CX84" s="115">
        <v>0</v>
      </c>
      <c r="CY84" s="115">
        <v>0</v>
      </c>
      <c r="CZ84" s="115">
        <v>0</v>
      </c>
      <c r="DA84" s="115">
        <v>0</v>
      </c>
      <c r="DB84" s="115">
        <v>0</v>
      </c>
      <c r="DC84" s="115">
        <v>0</v>
      </c>
      <c r="DD84" s="115">
        <v>0</v>
      </c>
      <c r="DE84" s="115">
        <v>0</v>
      </c>
      <c r="DF84" s="115">
        <v>0</v>
      </c>
      <c r="DG84" s="115">
        <v>0</v>
      </c>
      <c r="DH84" s="115">
        <v>0</v>
      </c>
      <c r="DI84" s="115">
        <v>0</v>
      </c>
      <c r="DJ84" s="115">
        <v>0</v>
      </c>
      <c r="DK84" s="115">
        <v>0</v>
      </c>
      <c r="DL84" s="115">
        <v>0</v>
      </c>
      <c r="DM84" s="115">
        <v>0</v>
      </c>
      <c r="DN84" s="115">
        <v>0</v>
      </c>
      <c r="DO84" s="115">
        <v>0</v>
      </c>
      <c r="DP84" s="115">
        <v>0</v>
      </c>
      <c r="DQ84" s="115">
        <v>0</v>
      </c>
      <c r="DR84" s="115">
        <v>0</v>
      </c>
      <c r="DS84" s="115">
        <v>0</v>
      </c>
      <c r="DT84" s="115">
        <v>0</v>
      </c>
      <c r="DU84" s="115">
        <v>0</v>
      </c>
      <c r="DV84" s="115">
        <v>0</v>
      </c>
      <c r="DW84" s="115">
        <v>0</v>
      </c>
      <c r="DX84" s="115">
        <v>0</v>
      </c>
      <c r="DY84" s="115">
        <v>0</v>
      </c>
      <c r="DZ84" s="115">
        <v>0</v>
      </c>
      <c r="EA84" s="115">
        <v>0</v>
      </c>
      <c r="EB84" s="115">
        <v>0</v>
      </c>
      <c r="EC84" s="115">
        <v>0</v>
      </c>
      <c r="ED84" s="115">
        <v>0</v>
      </c>
      <c r="EE84" s="115">
        <v>0</v>
      </c>
      <c r="EF84" s="115">
        <v>0</v>
      </c>
      <c r="EG84" s="115">
        <v>0</v>
      </c>
      <c r="EH84" s="115">
        <v>0</v>
      </c>
      <c r="EI84" s="115">
        <v>0</v>
      </c>
      <c r="EJ84" s="115">
        <v>0</v>
      </c>
      <c r="EK84" s="115">
        <v>0</v>
      </c>
      <c r="EL84" s="115">
        <v>0</v>
      </c>
      <c r="EM84" s="115">
        <v>0</v>
      </c>
      <c r="EN84" s="115">
        <v>0</v>
      </c>
      <c r="EO84" s="115">
        <v>0</v>
      </c>
      <c r="EP84" s="115">
        <v>0</v>
      </c>
      <c r="EQ84" s="115">
        <v>0</v>
      </c>
      <c r="ER84" s="115">
        <v>0</v>
      </c>
      <c r="ES84" s="115">
        <v>0</v>
      </c>
      <c r="ET84" s="115">
        <v>0</v>
      </c>
      <c r="EU84" s="115">
        <v>0</v>
      </c>
      <c r="EV84" s="115">
        <v>0</v>
      </c>
      <c r="EW84" s="115">
        <v>0</v>
      </c>
      <c r="EX84" s="115">
        <v>0</v>
      </c>
      <c r="EY84" s="115">
        <v>0</v>
      </c>
      <c r="EZ84" s="115">
        <v>0</v>
      </c>
      <c r="FA84" s="115">
        <v>0</v>
      </c>
      <c r="FB84" s="115">
        <v>0</v>
      </c>
      <c r="FC84" s="115">
        <v>0</v>
      </c>
      <c r="FD84" s="115">
        <v>0</v>
      </c>
      <c r="FE84" s="115">
        <v>0</v>
      </c>
      <c r="FF84" s="115">
        <v>0</v>
      </c>
      <c r="FG84" s="115">
        <v>0</v>
      </c>
      <c r="FH84" s="115">
        <v>0</v>
      </c>
      <c r="FI84" s="115">
        <v>0</v>
      </c>
      <c r="FJ84" s="115">
        <v>0</v>
      </c>
      <c r="FK84" s="115">
        <v>0</v>
      </c>
      <c r="FL84" s="115">
        <v>0</v>
      </c>
      <c r="FM84" s="115">
        <v>0</v>
      </c>
      <c r="FN84" s="115">
        <v>0</v>
      </c>
      <c r="FO84" s="115">
        <v>0</v>
      </c>
      <c r="FP84" s="115">
        <v>0</v>
      </c>
      <c r="FQ84" s="115">
        <v>0</v>
      </c>
      <c r="FR84" s="115">
        <v>0</v>
      </c>
      <c r="FS84" s="115">
        <v>0</v>
      </c>
      <c r="FT84" s="115">
        <v>0</v>
      </c>
      <c r="FU84" s="115">
        <v>0</v>
      </c>
      <c r="FV84" s="115">
        <v>0</v>
      </c>
      <c r="FW84" s="115">
        <v>0</v>
      </c>
      <c r="FX84" s="115">
        <v>0</v>
      </c>
      <c r="FY84" s="115">
        <v>0</v>
      </c>
      <c r="FZ84" s="115">
        <v>0</v>
      </c>
      <c r="GA84" s="115">
        <v>0</v>
      </c>
      <c r="GB84" s="115">
        <v>0</v>
      </c>
      <c r="GC84" s="115">
        <v>0</v>
      </c>
      <c r="GD84" s="115">
        <v>0</v>
      </c>
      <c r="GE84" s="115">
        <v>0</v>
      </c>
      <c r="GF84" s="115">
        <v>0</v>
      </c>
      <c r="GG84" s="115">
        <v>0</v>
      </c>
      <c r="GH84" s="115">
        <v>0</v>
      </c>
      <c r="GI84" s="115">
        <v>0</v>
      </c>
      <c r="GJ84" s="115">
        <v>0</v>
      </c>
      <c r="GK84" s="115">
        <v>0</v>
      </c>
      <c r="GL84" s="115">
        <v>0</v>
      </c>
      <c r="GM84" s="115">
        <v>0</v>
      </c>
      <c r="GN84" s="115">
        <v>0</v>
      </c>
      <c r="GO84" s="115">
        <v>0</v>
      </c>
      <c r="GP84" s="115">
        <v>0</v>
      </c>
      <c r="GQ84" s="115">
        <v>0</v>
      </c>
      <c r="GR84" s="115">
        <v>0</v>
      </c>
      <c r="GS84" s="115">
        <v>0</v>
      </c>
      <c r="GT84" s="115">
        <v>0</v>
      </c>
      <c r="GU84" s="115">
        <v>0</v>
      </c>
      <c r="GV84" s="115">
        <v>0</v>
      </c>
      <c r="GW84" s="115">
        <v>0</v>
      </c>
      <c r="GX84" s="115">
        <v>0</v>
      </c>
      <c r="GY84" s="115">
        <v>0</v>
      </c>
      <c r="GZ84" s="115">
        <v>0</v>
      </c>
      <c r="HA84" s="115">
        <v>0</v>
      </c>
      <c r="HB84" s="115">
        <v>0</v>
      </c>
      <c r="HC84" s="115">
        <v>0</v>
      </c>
      <c r="HD84" s="115">
        <v>0</v>
      </c>
      <c r="HE84" s="115">
        <v>0</v>
      </c>
      <c r="HF84" s="115">
        <v>0</v>
      </c>
      <c r="HG84" s="115">
        <v>0</v>
      </c>
      <c r="HH84" s="115">
        <v>0</v>
      </c>
      <c r="HI84" s="115">
        <v>0</v>
      </c>
    </row>
    <row r="85" spans="1:217" s="109" customFormat="1" x14ac:dyDescent="0.2">
      <c r="A85" s="113" t="s">
        <v>124</v>
      </c>
      <c r="B85" s="114">
        <v>0</v>
      </c>
      <c r="C85" s="114">
        <v>0</v>
      </c>
      <c r="D85" s="115">
        <v>0</v>
      </c>
      <c r="E85" s="115">
        <v>0</v>
      </c>
      <c r="F85" s="115">
        <v>0</v>
      </c>
      <c r="G85" s="115">
        <v>0</v>
      </c>
      <c r="H85" s="115">
        <v>0</v>
      </c>
      <c r="I85" s="115">
        <v>0</v>
      </c>
      <c r="J85" s="115">
        <v>0</v>
      </c>
      <c r="K85" s="115">
        <v>0</v>
      </c>
      <c r="L85" s="115">
        <v>0</v>
      </c>
      <c r="M85" s="115">
        <v>0</v>
      </c>
      <c r="N85" s="115">
        <v>0</v>
      </c>
      <c r="O85" s="115">
        <v>0</v>
      </c>
      <c r="P85" s="115">
        <v>0</v>
      </c>
      <c r="Q85" s="115">
        <v>0</v>
      </c>
      <c r="R85" s="115">
        <v>0</v>
      </c>
      <c r="S85" s="115">
        <v>0</v>
      </c>
      <c r="T85" s="115">
        <v>0</v>
      </c>
      <c r="U85" s="115">
        <v>0</v>
      </c>
      <c r="V85" s="115">
        <v>0</v>
      </c>
      <c r="W85" s="115">
        <v>0</v>
      </c>
      <c r="X85" s="115">
        <v>0</v>
      </c>
      <c r="Y85" s="115">
        <v>0</v>
      </c>
      <c r="Z85" s="115">
        <v>0</v>
      </c>
      <c r="AA85" s="115">
        <v>0</v>
      </c>
      <c r="AB85" s="115">
        <v>0</v>
      </c>
      <c r="AC85" s="115">
        <v>0</v>
      </c>
      <c r="AD85" s="115">
        <v>0</v>
      </c>
      <c r="AE85" s="115">
        <v>0</v>
      </c>
      <c r="AF85" s="115">
        <v>0</v>
      </c>
      <c r="AG85" s="115">
        <v>0</v>
      </c>
      <c r="AH85" s="115"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v>0</v>
      </c>
      <c r="AR85" s="115">
        <v>0</v>
      </c>
      <c r="AS85" s="115">
        <v>0</v>
      </c>
      <c r="AT85" s="115">
        <v>0</v>
      </c>
      <c r="AU85" s="115">
        <v>0</v>
      </c>
      <c r="AV85" s="115">
        <v>0</v>
      </c>
      <c r="AW85" s="115">
        <v>0</v>
      </c>
      <c r="AX85" s="115">
        <v>0</v>
      </c>
      <c r="AY85" s="115">
        <v>0</v>
      </c>
      <c r="AZ85" s="115">
        <v>0</v>
      </c>
      <c r="BA85" s="115">
        <v>0</v>
      </c>
      <c r="BB85" s="115">
        <v>0</v>
      </c>
      <c r="BC85" s="115">
        <v>0</v>
      </c>
      <c r="BD85" s="115">
        <v>0</v>
      </c>
      <c r="BE85" s="115">
        <v>0</v>
      </c>
      <c r="BF85" s="115">
        <v>0</v>
      </c>
      <c r="BG85" s="115">
        <v>0</v>
      </c>
      <c r="BH85" s="115">
        <v>0</v>
      </c>
      <c r="BI85" s="115">
        <v>0</v>
      </c>
      <c r="BJ85" s="115">
        <v>0</v>
      </c>
      <c r="BK85" s="115">
        <v>0</v>
      </c>
      <c r="BL85" s="115">
        <v>0</v>
      </c>
      <c r="BM85" s="115">
        <v>0</v>
      </c>
      <c r="BN85" s="115">
        <v>0</v>
      </c>
      <c r="BO85" s="115">
        <v>0</v>
      </c>
      <c r="BP85" s="115">
        <v>0</v>
      </c>
      <c r="BQ85" s="115">
        <v>0</v>
      </c>
      <c r="BR85" s="115">
        <v>0</v>
      </c>
      <c r="BS85" s="115">
        <v>0</v>
      </c>
      <c r="BT85" s="115">
        <v>0</v>
      </c>
      <c r="BU85" s="115">
        <v>0</v>
      </c>
      <c r="BV85" s="115">
        <v>0</v>
      </c>
      <c r="BW85" s="115">
        <v>0</v>
      </c>
      <c r="BX85" s="115">
        <v>0</v>
      </c>
      <c r="BY85" s="115">
        <v>0</v>
      </c>
      <c r="BZ85" s="115">
        <v>0</v>
      </c>
      <c r="CA85" s="115">
        <v>0</v>
      </c>
      <c r="CB85" s="115">
        <v>0</v>
      </c>
      <c r="CC85" s="115">
        <v>0</v>
      </c>
      <c r="CD85" s="115">
        <v>0</v>
      </c>
      <c r="CE85" s="115">
        <v>0</v>
      </c>
      <c r="CF85" s="115">
        <v>0</v>
      </c>
      <c r="CG85" s="115">
        <v>0</v>
      </c>
      <c r="CH85" s="115">
        <v>0</v>
      </c>
      <c r="CI85" s="115">
        <v>0</v>
      </c>
      <c r="CJ85" s="115">
        <v>0</v>
      </c>
      <c r="CK85" s="115">
        <v>0</v>
      </c>
      <c r="CL85" s="115">
        <v>0</v>
      </c>
      <c r="CM85" s="115">
        <v>0</v>
      </c>
      <c r="CN85" s="115">
        <v>0</v>
      </c>
      <c r="CO85" s="115">
        <v>0</v>
      </c>
      <c r="CP85" s="115">
        <v>0</v>
      </c>
      <c r="CQ85" s="115">
        <v>0</v>
      </c>
      <c r="CR85" s="115">
        <v>0</v>
      </c>
      <c r="CS85" s="115">
        <v>0</v>
      </c>
      <c r="CT85" s="115">
        <v>0</v>
      </c>
      <c r="CU85" s="115">
        <v>0</v>
      </c>
      <c r="CV85" s="115">
        <v>0</v>
      </c>
      <c r="CW85" s="115">
        <v>0</v>
      </c>
      <c r="CX85" s="115">
        <v>0</v>
      </c>
      <c r="CY85" s="115">
        <v>0</v>
      </c>
      <c r="CZ85" s="115">
        <v>0</v>
      </c>
      <c r="DA85" s="115">
        <v>0</v>
      </c>
      <c r="DB85" s="115">
        <v>0</v>
      </c>
      <c r="DC85" s="115">
        <v>0</v>
      </c>
      <c r="DD85" s="115">
        <v>0</v>
      </c>
      <c r="DE85" s="115">
        <v>0</v>
      </c>
      <c r="DF85" s="115">
        <v>0</v>
      </c>
      <c r="DG85" s="115">
        <v>0</v>
      </c>
      <c r="DH85" s="115">
        <v>0</v>
      </c>
      <c r="DI85" s="115">
        <v>0</v>
      </c>
      <c r="DJ85" s="115">
        <v>0</v>
      </c>
      <c r="DK85" s="115">
        <v>0</v>
      </c>
      <c r="DL85" s="115">
        <v>0</v>
      </c>
      <c r="DM85" s="115">
        <v>0</v>
      </c>
      <c r="DN85" s="115">
        <v>0</v>
      </c>
      <c r="DO85" s="115">
        <v>0</v>
      </c>
      <c r="DP85" s="115">
        <v>0</v>
      </c>
      <c r="DQ85" s="115">
        <v>0</v>
      </c>
      <c r="DR85" s="115">
        <v>0</v>
      </c>
      <c r="DS85" s="115">
        <v>0</v>
      </c>
      <c r="DT85" s="115">
        <v>0</v>
      </c>
      <c r="DU85" s="115">
        <v>0</v>
      </c>
      <c r="DV85" s="115">
        <v>0</v>
      </c>
      <c r="DW85" s="115">
        <v>0</v>
      </c>
      <c r="DX85" s="115">
        <v>0</v>
      </c>
      <c r="DY85" s="115">
        <v>0</v>
      </c>
      <c r="DZ85" s="115">
        <v>0</v>
      </c>
      <c r="EA85" s="115">
        <v>0</v>
      </c>
      <c r="EB85" s="115">
        <v>0</v>
      </c>
      <c r="EC85" s="115">
        <v>0</v>
      </c>
      <c r="ED85" s="115">
        <v>0</v>
      </c>
      <c r="EE85" s="115">
        <v>0</v>
      </c>
      <c r="EF85" s="115">
        <v>0</v>
      </c>
      <c r="EG85" s="115">
        <v>0</v>
      </c>
      <c r="EH85" s="115">
        <v>0</v>
      </c>
      <c r="EI85" s="115">
        <v>0</v>
      </c>
      <c r="EJ85" s="115">
        <v>0</v>
      </c>
      <c r="EK85" s="115">
        <v>0</v>
      </c>
      <c r="EL85" s="115">
        <v>0</v>
      </c>
      <c r="EM85" s="115">
        <v>0</v>
      </c>
      <c r="EN85" s="115">
        <v>0</v>
      </c>
      <c r="EO85" s="115">
        <v>0</v>
      </c>
      <c r="EP85" s="115">
        <v>0</v>
      </c>
      <c r="EQ85" s="115">
        <v>0</v>
      </c>
      <c r="ER85" s="115">
        <v>0</v>
      </c>
      <c r="ES85" s="115">
        <v>0</v>
      </c>
      <c r="ET85" s="115">
        <v>0</v>
      </c>
      <c r="EU85" s="115">
        <v>0</v>
      </c>
      <c r="EV85" s="115">
        <v>0</v>
      </c>
      <c r="EW85" s="115">
        <v>0</v>
      </c>
      <c r="EX85" s="115">
        <v>0</v>
      </c>
      <c r="EY85" s="115">
        <v>0</v>
      </c>
      <c r="EZ85" s="115">
        <v>0</v>
      </c>
      <c r="FA85" s="115">
        <v>0</v>
      </c>
      <c r="FB85" s="115">
        <v>0</v>
      </c>
      <c r="FC85" s="115">
        <v>0</v>
      </c>
      <c r="FD85" s="115">
        <v>0</v>
      </c>
      <c r="FE85" s="115">
        <v>0</v>
      </c>
      <c r="FF85" s="115">
        <v>0</v>
      </c>
      <c r="FG85" s="115">
        <v>0</v>
      </c>
      <c r="FH85" s="115">
        <v>0</v>
      </c>
      <c r="FI85" s="115">
        <v>0</v>
      </c>
      <c r="FJ85" s="115">
        <v>0</v>
      </c>
      <c r="FK85" s="115">
        <v>0</v>
      </c>
      <c r="FL85" s="115">
        <v>0</v>
      </c>
      <c r="FM85" s="115">
        <v>0</v>
      </c>
      <c r="FN85" s="115">
        <v>0</v>
      </c>
      <c r="FO85" s="115">
        <v>0</v>
      </c>
      <c r="FP85" s="115">
        <v>0</v>
      </c>
      <c r="FQ85" s="115">
        <v>0</v>
      </c>
      <c r="FR85" s="115">
        <v>0</v>
      </c>
      <c r="FS85" s="115">
        <v>0</v>
      </c>
      <c r="FT85" s="115">
        <v>0</v>
      </c>
      <c r="FU85" s="115">
        <v>0</v>
      </c>
      <c r="FV85" s="115">
        <v>0</v>
      </c>
      <c r="FW85" s="115">
        <v>0</v>
      </c>
      <c r="FX85" s="115">
        <v>0</v>
      </c>
      <c r="FY85" s="115">
        <v>0</v>
      </c>
      <c r="FZ85" s="115">
        <v>0</v>
      </c>
      <c r="GA85" s="115">
        <v>0</v>
      </c>
      <c r="GB85" s="115">
        <v>0</v>
      </c>
      <c r="GC85" s="115">
        <v>0</v>
      </c>
      <c r="GD85" s="115">
        <v>0</v>
      </c>
      <c r="GE85" s="115">
        <v>0</v>
      </c>
      <c r="GF85" s="115">
        <v>0</v>
      </c>
      <c r="GG85" s="115">
        <v>0</v>
      </c>
      <c r="GH85" s="115">
        <v>0</v>
      </c>
      <c r="GI85" s="115">
        <v>0</v>
      </c>
      <c r="GJ85" s="115">
        <v>0</v>
      </c>
      <c r="GK85" s="115">
        <v>0</v>
      </c>
      <c r="GL85" s="115">
        <v>0</v>
      </c>
      <c r="GM85" s="115">
        <v>0</v>
      </c>
      <c r="GN85" s="115">
        <v>0</v>
      </c>
      <c r="GO85" s="115">
        <v>0</v>
      </c>
      <c r="GP85" s="115">
        <v>0</v>
      </c>
      <c r="GQ85" s="115">
        <v>0</v>
      </c>
      <c r="GR85" s="115">
        <v>0</v>
      </c>
      <c r="GS85" s="115">
        <v>0</v>
      </c>
      <c r="GT85" s="115">
        <v>0</v>
      </c>
      <c r="GU85" s="115">
        <v>0</v>
      </c>
      <c r="GV85" s="115">
        <v>0</v>
      </c>
      <c r="GW85" s="115">
        <v>0</v>
      </c>
      <c r="GX85" s="115">
        <v>0</v>
      </c>
      <c r="GY85" s="115">
        <v>0</v>
      </c>
      <c r="GZ85" s="115">
        <v>0</v>
      </c>
      <c r="HA85" s="115">
        <v>0</v>
      </c>
      <c r="HB85" s="115">
        <v>0</v>
      </c>
      <c r="HC85" s="115">
        <v>0</v>
      </c>
      <c r="HD85" s="115">
        <v>0</v>
      </c>
      <c r="HE85" s="115">
        <v>0</v>
      </c>
      <c r="HF85" s="115">
        <v>0</v>
      </c>
      <c r="HG85" s="115">
        <v>0</v>
      </c>
      <c r="HH85" s="115">
        <v>0</v>
      </c>
      <c r="HI85" s="115">
        <v>0</v>
      </c>
    </row>
    <row r="86" spans="1:217" s="109" customFormat="1" x14ac:dyDescent="0.2">
      <c r="A86" s="113" t="s">
        <v>125</v>
      </c>
      <c r="B86" s="114">
        <v>0</v>
      </c>
      <c r="C86" s="114">
        <v>0</v>
      </c>
      <c r="D86" s="115">
        <v>0</v>
      </c>
      <c r="E86" s="115">
        <v>0</v>
      </c>
      <c r="F86" s="115">
        <v>0</v>
      </c>
      <c r="G86" s="115">
        <v>0</v>
      </c>
      <c r="H86" s="115">
        <v>0</v>
      </c>
      <c r="I86" s="115">
        <v>0</v>
      </c>
      <c r="J86" s="115">
        <v>0</v>
      </c>
      <c r="K86" s="115">
        <v>0</v>
      </c>
      <c r="L86" s="115">
        <v>0</v>
      </c>
      <c r="M86" s="115">
        <v>0</v>
      </c>
      <c r="N86" s="115">
        <v>0</v>
      </c>
      <c r="O86" s="115">
        <v>0</v>
      </c>
      <c r="P86" s="115">
        <v>0</v>
      </c>
      <c r="Q86" s="115">
        <v>0</v>
      </c>
      <c r="R86" s="115">
        <v>0</v>
      </c>
      <c r="S86" s="115">
        <v>0</v>
      </c>
      <c r="T86" s="115">
        <v>0</v>
      </c>
      <c r="U86" s="115">
        <v>0</v>
      </c>
      <c r="V86" s="115">
        <v>0</v>
      </c>
      <c r="W86" s="115">
        <v>0</v>
      </c>
      <c r="X86" s="115">
        <v>0</v>
      </c>
      <c r="Y86" s="115">
        <v>0</v>
      </c>
      <c r="Z86" s="115">
        <v>0</v>
      </c>
      <c r="AA86" s="115">
        <v>0</v>
      </c>
      <c r="AB86" s="115">
        <v>0</v>
      </c>
      <c r="AC86" s="115">
        <v>0</v>
      </c>
      <c r="AD86" s="115">
        <v>0</v>
      </c>
      <c r="AE86" s="115">
        <v>0</v>
      </c>
      <c r="AF86" s="115">
        <v>0</v>
      </c>
      <c r="AG86" s="115">
        <v>0</v>
      </c>
      <c r="AH86" s="115"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115">
        <v>0</v>
      </c>
      <c r="AU86" s="115">
        <v>0</v>
      </c>
      <c r="AV86" s="115">
        <v>0</v>
      </c>
      <c r="AW86" s="115">
        <v>0</v>
      </c>
      <c r="AX86" s="115">
        <v>0</v>
      </c>
      <c r="AY86" s="115">
        <v>0</v>
      </c>
      <c r="AZ86" s="115">
        <v>0</v>
      </c>
      <c r="BA86" s="115">
        <v>0</v>
      </c>
      <c r="BB86" s="115">
        <v>0</v>
      </c>
      <c r="BC86" s="115">
        <v>0</v>
      </c>
      <c r="BD86" s="115">
        <v>0</v>
      </c>
      <c r="BE86" s="115">
        <v>0</v>
      </c>
      <c r="BF86" s="115">
        <v>0</v>
      </c>
      <c r="BG86" s="115">
        <v>0</v>
      </c>
      <c r="BH86" s="115">
        <v>0</v>
      </c>
      <c r="BI86" s="115">
        <v>0</v>
      </c>
      <c r="BJ86" s="115">
        <v>0</v>
      </c>
      <c r="BK86" s="115">
        <v>0</v>
      </c>
      <c r="BL86" s="115">
        <v>0</v>
      </c>
      <c r="BM86" s="115">
        <v>0</v>
      </c>
      <c r="BN86" s="115">
        <v>0</v>
      </c>
      <c r="BO86" s="115">
        <v>0</v>
      </c>
      <c r="BP86" s="115">
        <v>0</v>
      </c>
      <c r="BQ86" s="115">
        <v>0</v>
      </c>
      <c r="BR86" s="115">
        <v>0</v>
      </c>
      <c r="BS86" s="115">
        <v>0</v>
      </c>
      <c r="BT86" s="115">
        <v>0</v>
      </c>
      <c r="BU86" s="115">
        <v>0</v>
      </c>
      <c r="BV86" s="115">
        <v>0</v>
      </c>
      <c r="BW86" s="115">
        <v>0</v>
      </c>
      <c r="BX86" s="115">
        <v>0</v>
      </c>
      <c r="BY86" s="115">
        <v>0</v>
      </c>
      <c r="BZ86" s="115">
        <v>0</v>
      </c>
      <c r="CA86" s="115">
        <v>0</v>
      </c>
      <c r="CB86" s="115">
        <v>0</v>
      </c>
      <c r="CC86" s="115">
        <v>0</v>
      </c>
      <c r="CD86" s="115">
        <v>0</v>
      </c>
      <c r="CE86" s="115">
        <v>0</v>
      </c>
      <c r="CF86" s="115">
        <v>0</v>
      </c>
      <c r="CG86" s="115">
        <v>0</v>
      </c>
      <c r="CH86" s="115">
        <v>0</v>
      </c>
      <c r="CI86" s="115">
        <v>0</v>
      </c>
      <c r="CJ86" s="115">
        <v>0</v>
      </c>
      <c r="CK86" s="115">
        <v>0</v>
      </c>
      <c r="CL86" s="115">
        <v>0</v>
      </c>
      <c r="CM86" s="115">
        <v>0</v>
      </c>
      <c r="CN86" s="115">
        <v>0</v>
      </c>
      <c r="CO86" s="115">
        <v>0</v>
      </c>
      <c r="CP86" s="115">
        <v>0</v>
      </c>
      <c r="CQ86" s="115">
        <v>0</v>
      </c>
      <c r="CR86" s="115">
        <v>0</v>
      </c>
      <c r="CS86" s="115">
        <v>0</v>
      </c>
      <c r="CT86" s="115">
        <v>0</v>
      </c>
      <c r="CU86" s="115">
        <v>0</v>
      </c>
      <c r="CV86" s="115">
        <v>0</v>
      </c>
      <c r="CW86" s="115">
        <v>0</v>
      </c>
      <c r="CX86" s="115">
        <v>0</v>
      </c>
      <c r="CY86" s="115">
        <v>0</v>
      </c>
      <c r="CZ86" s="115">
        <v>0</v>
      </c>
      <c r="DA86" s="115">
        <v>0</v>
      </c>
      <c r="DB86" s="115">
        <v>0</v>
      </c>
      <c r="DC86" s="115">
        <v>0</v>
      </c>
      <c r="DD86" s="115">
        <v>0</v>
      </c>
      <c r="DE86" s="115">
        <v>0</v>
      </c>
      <c r="DF86" s="115">
        <v>0</v>
      </c>
      <c r="DG86" s="115">
        <v>0</v>
      </c>
      <c r="DH86" s="115">
        <v>0</v>
      </c>
      <c r="DI86" s="115">
        <v>0</v>
      </c>
      <c r="DJ86" s="115">
        <v>0</v>
      </c>
      <c r="DK86" s="115">
        <v>0</v>
      </c>
      <c r="DL86" s="115">
        <v>0</v>
      </c>
      <c r="DM86" s="115">
        <v>0</v>
      </c>
      <c r="DN86" s="115">
        <v>0</v>
      </c>
      <c r="DO86" s="115">
        <v>0</v>
      </c>
      <c r="DP86" s="115">
        <v>0</v>
      </c>
      <c r="DQ86" s="115">
        <v>0</v>
      </c>
      <c r="DR86" s="115">
        <v>0</v>
      </c>
      <c r="DS86" s="115">
        <v>0</v>
      </c>
      <c r="DT86" s="115">
        <v>0</v>
      </c>
      <c r="DU86" s="115">
        <v>0</v>
      </c>
      <c r="DV86" s="115">
        <v>0</v>
      </c>
      <c r="DW86" s="115">
        <v>0</v>
      </c>
      <c r="DX86" s="115">
        <v>0</v>
      </c>
      <c r="DY86" s="115">
        <v>0</v>
      </c>
      <c r="DZ86" s="115">
        <v>0</v>
      </c>
      <c r="EA86" s="115">
        <v>0</v>
      </c>
      <c r="EB86" s="115">
        <v>0</v>
      </c>
      <c r="EC86" s="115">
        <v>0</v>
      </c>
      <c r="ED86" s="115">
        <v>0</v>
      </c>
      <c r="EE86" s="115">
        <v>0</v>
      </c>
      <c r="EF86" s="115">
        <v>0</v>
      </c>
      <c r="EG86" s="115">
        <v>0</v>
      </c>
      <c r="EH86" s="115">
        <v>0</v>
      </c>
      <c r="EI86" s="115">
        <v>0</v>
      </c>
      <c r="EJ86" s="115">
        <v>0</v>
      </c>
      <c r="EK86" s="115">
        <v>0</v>
      </c>
      <c r="EL86" s="115">
        <v>0</v>
      </c>
      <c r="EM86" s="115">
        <v>0</v>
      </c>
      <c r="EN86" s="115">
        <v>0</v>
      </c>
      <c r="EO86" s="115">
        <v>0</v>
      </c>
      <c r="EP86" s="115">
        <v>0</v>
      </c>
      <c r="EQ86" s="115">
        <v>0</v>
      </c>
      <c r="ER86" s="115">
        <v>0</v>
      </c>
      <c r="ES86" s="115">
        <v>0</v>
      </c>
      <c r="ET86" s="115">
        <v>0</v>
      </c>
      <c r="EU86" s="115">
        <v>0</v>
      </c>
      <c r="EV86" s="115">
        <v>0</v>
      </c>
      <c r="EW86" s="115">
        <v>0</v>
      </c>
      <c r="EX86" s="115">
        <v>0</v>
      </c>
      <c r="EY86" s="115">
        <v>0</v>
      </c>
      <c r="EZ86" s="115">
        <v>0</v>
      </c>
      <c r="FA86" s="115">
        <v>0</v>
      </c>
      <c r="FB86" s="115">
        <v>0</v>
      </c>
      <c r="FC86" s="115">
        <v>0</v>
      </c>
      <c r="FD86" s="115">
        <v>0</v>
      </c>
      <c r="FE86" s="115">
        <v>0</v>
      </c>
      <c r="FF86" s="115">
        <v>0</v>
      </c>
      <c r="FG86" s="115">
        <v>0</v>
      </c>
      <c r="FH86" s="115">
        <v>0</v>
      </c>
      <c r="FI86" s="115">
        <v>0</v>
      </c>
      <c r="FJ86" s="115">
        <v>0</v>
      </c>
      <c r="FK86" s="115">
        <v>0</v>
      </c>
      <c r="FL86" s="115">
        <v>0</v>
      </c>
      <c r="FM86" s="115">
        <v>0</v>
      </c>
      <c r="FN86" s="115">
        <v>0</v>
      </c>
      <c r="FO86" s="115">
        <v>0</v>
      </c>
      <c r="FP86" s="115">
        <v>0</v>
      </c>
      <c r="FQ86" s="115">
        <v>0</v>
      </c>
      <c r="FR86" s="115">
        <v>0</v>
      </c>
      <c r="FS86" s="115">
        <v>0</v>
      </c>
      <c r="FT86" s="115">
        <v>0</v>
      </c>
      <c r="FU86" s="115">
        <v>0</v>
      </c>
      <c r="FV86" s="115">
        <v>0</v>
      </c>
      <c r="FW86" s="115">
        <v>0</v>
      </c>
      <c r="FX86" s="115">
        <v>0</v>
      </c>
      <c r="FY86" s="115">
        <v>0</v>
      </c>
      <c r="FZ86" s="115">
        <v>0</v>
      </c>
      <c r="GA86" s="115">
        <v>0</v>
      </c>
      <c r="GB86" s="115">
        <v>0</v>
      </c>
      <c r="GC86" s="115">
        <v>0</v>
      </c>
      <c r="GD86" s="115">
        <v>0</v>
      </c>
      <c r="GE86" s="115">
        <v>0</v>
      </c>
      <c r="GF86" s="115">
        <v>0</v>
      </c>
      <c r="GG86" s="115">
        <v>0</v>
      </c>
      <c r="GH86" s="115">
        <v>0</v>
      </c>
      <c r="GI86" s="115">
        <v>0</v>
      </c>
      <c r="GJ86" s="115">
        <v>0</v>
      </c>
      <c r="GK86" s="115">
        <v>0</v>
      </c>
      <c r="GL86" s="115">
        <v>0</v>
      </c>
      <c r="GM86" s="115">
        <v>0</v>
      </c>
      <c r="GN86" s="115">
        <v>0</v>
      </c>
      <c r="GO86" s="115">
        <v>0</v>
      </c>
      <c r="GP86" s="115">
        <v>0</v>
      </c>
      <c r="GQ86" s="115">
        <v>0</v>
      </c>
      <c r="GR86" s="115">
        <v>0</v>
      </c>
      <c r="GS86" s="115">
        <v>0</v>
      </c>
      <c r="GT86" s="115">
        <v>0</v>
      </c>
      <c r="GU86" s="115">
        <v>0</v>
      </c>
      <c r="GV86" s="115">
        <v>0</v>
      </c>
      <c r="GW86" s="115">
        <v>0</v>
      </c>
      <c r="GX86" s="115">
        <v>0</v>
      </c>
      <c r="GY86" s="115">
        <v>0</v>
      </c>
      <c r="GZ86" s="115">
        <v>0</v>
      </c>
      <c r="HA86" s="115">
        <v>0</v>
      </c>
      <c r="HB86" s="115">
        <v>0</v>
      </c>
      <c r="HC86" s="115">
        <v>0</v>
      </c>
      <c r="HD86" s="115">
        <v>0</v>
      </c>
      <c r="HE86" s="115">
        <v>0</v>
      </c>
      <c r="HF86" s="115">
        <v>0</v>
      </c>
      <c r="HG86" s="115">
        <v>0</v>
      </c>
      <c r="HH86" s="115">
        <v>0</v>
      </c>
      <c r="HI86" s="115">
        <v>0</v>
      </c>
    </row>
    <row r="87" spans="1:217" x14ac:dyDescent="0.2">
      <c r="A87" s="29" t="s">
        <v>126</v>
      </c>
      <c r="B87" s="77">
        <v>0</v>
      </c>
      <c r="C87" s="77">
        <v>0</v>
      </c>
      <c r="D87" s="79">
        <v>0</v>
      </c>
      <c r="E87" s="79">
        <v>0</v>
      </c>
      <c r="F87" s="79">
        <v>0</v>
      </c>
      <c r="G87" s="79">
        <v>0</v>
      </c>
      <c r="H87" s="79" t="e">
        <f>(#REF!-#REF!+#REF!-#REF!)*Exp_Ciclo/1000</f>
        <v>#REF!</v>
      </c>
      <c r="I87" s="79" t="e">
        <f>(#REF!-#REF!+#REF!-#REF!)*Exp_Ciclo/1000</f>
        <v>#REF!</v>
      </c>
      <c r="J87" s="79" t="e">
        <f>(#REF!-#REF!+#REF!-#REF!)*Exp_Ciclo/1000</f>
        <v>#REF!</v>
      </c>
      <c r="K87" s="79" t="e">
        <f>(#REF!-#REF!+#REF!-#REF!)*Exp_Ciclo/1000</f>
        <v>#REF!</v>
      </c>
      <c r="L87" s="79" t="e">
        <f>(#REF!-#REF!+#REF!-#REF!)*Exp_Ciclo/1000</f>
        <v>#REF!</v>
      </c>
      <c r="M87" s="79" t="e">
        <f>(#REF!-#REF!+#REF!-#REF!)*Exp_Ciclo/1000</f>
        <v>#REF!</v>
      </c>
      <c r="N87" s="79" t="e">
        <f>(#REF!-#REF!+#REF!-#REF!)*Exp_Ciclo/1000</f>
        <v>#REF!</v>
      </c>
      <c r="O87" s="79" t="e">
        <f>(#REF!-#REF!+#REF!-#REF!)*Exp_Ciclo/1000</f>
        <v>#REF!</v>
      </c>
      <c r="P87" s="79" t="e">
        <f>(#REF!-#REF!+#REF!-#REF!)*Exp_Ciclo/1000</f>
        <v>#REF!</v>
      </c>
      <c r="Q87" s="79" t="e">
        <f>(#REF!-#REF!+#REF!-#REF!)*Exp_Ciclo/1000</f>
        <v>#REF!</v>
      </c>
      <c r="R87" s="79" t="e">
        <f>(#REF!-#REF!+#REF!-#REF!)*Exp_Ciclo/1000</f>
        <v>#REF!</v>
      </c>
      <c r="S87" s="79" t="e">
        <f>(#REF!-#REF!+#REF!-#REF!)*Exp_Ciclo/1000</f>
        <v>#REF!</v>
      </c>
      <c r="T87" s="79" t="e">
        <f>(#REF!-#REF!+#REF!-#REF!)*Exp_Ciclo/1000</f>
        <v>#REF!</v>
      </c>
      <c r="U87" s="79" t="e">
        <f>(#REF!-#REF!+#REF!-#REF!)*Exp_Ciclo/1000</f>
        <v>#REF!</v>
      </c>
      <c r="V87" s="79" t="e">
        <f>(#REF!-#REF!+#REF!-#REF!)*Exp_Ciclo/1000</f>
        <v>#REF!</v>
      </c>
      <c r="W87" s="79" t="e">
        <f>(#REF!-#REF!+#REF!-#REF!)*Exp_Ciclo/1000</f>
        <v>#REF!</v>
      </c>
      <c r="X87" s="79" t="e">
        <f>(#REF!-#REF!+#REF!-#REF!)*Exp_Ciclo/1000</f>
        <v>#REF!</v>
      </c>
      <c r="Y87" s="79" t="e">
        <f>(#REF!-#REF!+#REF!-#REF!)*Exp_Ciclo/1000</f>
        <v>#REF!</v>
      </c>
      <c r="Z87" s="79" t="e">
        <f>(#REF!-#REF!+#REF!-#REF!)*Exp_Ciclo/1000</f>
        <v>#REF!</v>
      </c>
      <c r="AA87" s="79" t="e">
        <f>(#REF!-#REF!+#REF!-#REF!)*Exp_Ciclo/1000</f>
        <v>#REF!</v>
      </c>
      <c r="AB87" s="79" t="e">
        <f>(#REF!-#REF!+#REF!-#REF!)*Exp_Ciclo/1000</f>
        <v>#REF!</v>
      </c>
      <c r="AC87" s="79" t="e">
        <f>(#REF!-#REF!+#REF!-#REF!)*Exp_Ciclo/1000</f>
        <v>#REF!</v>
      </c>
      <c r="AD87" s="79" t="e">
        <f>(#REF!-#REF!+#REF!-#REF!)*Exp_Ciclo/1000</f>
        <v>#REF!</v>
      </c>
      <c r="AE87" s="79" t="e">
        <f>(#REF!-#REF!+#REF!-#REF!)*Exp_Ciclo/1000</f>
        <v>#REF!</v>
      </c>
      <c r="AF87" s="79" t="e">
        <f>(#REF!-#REF!+#REF!-#REF!)*Exp_Ciclo/1000</f>
        <v>#REF!</v>
      </c>
      <c r="AG87" s="79" t="e">
        <f>(#REF!-#REF!+#REF!-#REF!)*Exp_Ciclo/1000</f>
        <v>#REF!</v>
      </c>
      <c r="AH87" s="79" t="e">
        <f>(#REF!-#REF!+#REF!-#REF!)*Exp_Ciclo/1000</f>
        <v>#REF!</v>
      </c>
      <c r="AI87" s="79" t="e">
        <f>(#REF!-#REF!+#REF!-#REF!)*Exp_Ciclo/1000</f>
        <v>#REF!</v>
      </c>
      <c r="AJ87" s="79" t="e">
        <f>(#REF!-#REF!+#REF!-#REF!)*Exp_Ciclo/1000</f>
        <v>#REF!</v>
      </c>
      <c r="AK87" s="79" t="e">
        <f>(#REF!-#REF!+#REF!-#REF!)*Exp_Ciclo/1000</f>
        <v>#REF!</v>
      </c>
      <c r="AL87" s="79" t="e">
        <f>(#REF!-#REF!+#REF!-#REF!)*Exp_Ciclo/1000</f>
        <v>#REF!</v>
      </c>
      <c r="AM87" s="79" t="e">
        <f>(#REF!-#REF!+#REF!-#REF!)*Exp_Ciclo/1000</f>
        <v>#REF!</v>
      </c>
      <c r="AN87" s="79" t="e">
        <f>(#REF!-#REF!+#REF!-#REF!)*Exp_Ciclo/1000</f>
        <v>#REF!</v>
      </c>
      <c r="AO87" s="79" t="e">
        <f>(#REF!-#REF!+#REF!-#REF!)*Exp_Ciclo/1000</f>
        <v>#REF!</v>
      </c>
      <c r="AP87" s="79" t="e">
        <f>(#REF!-#REF!+#REF!-#REF!)*Exp_Ciclo/1000</f>
        <v>#REF!</v>
      </c>
      <c r="AQ87" s="79" t="e">
        <f>(#REF!-#REF!+#REF!-#REF!)*Exp_Ciclo/1000</f>
        <v>#REF!</v>
      </c>
      <c r="AR87" s="79" t="e">
        <f>(#REF!-#REF!+#REF!-#REF!)*Exp_Ciclo/1000</f>
        <v>#REF!</v>
      </c>
      <c r="AS87" s="79" t="e">
        <f>(#REF!-#REF!+#REF!-#REF!)*Exp_Ciclo/1000</f>
        <v>#REF!</v>
      </c>
      <c r="AT87" s="79" t="e">
        <f>(#REF!-#REF!+#REF!-#REF!)*Exp_Ciclo/1000</f>
        <v>#REF!</v>
      </c>
      <c r="AU87" s="79" t="e">
        <f>(#REF!-#REF!+#REF!-#REF!)*Exp_Ciclo/1000</f>
        <v>#REF!</v>
      </c>
      <c r="AV87" s="79" t="e">
        <f>(#REF!-#REF!+#REF!-#REF!)*Exp_Ciclo/1000</f>
        <v>#REF!</v>
      </c>
      <c r="AW87" s="79" t="e">
        <f>(#REF!-#REF!+#REF!-#REF!)*Exp_Ciclo/1000</f>
        <v>#REF!</v>
      </c>
      <c r="AX87" s="79" t="e">
        <f>(#REF!-#REF!+#REF!-#REF!)*Exp_Ciclo/1000</f>
        <v>#REF!</v>
      </c>
      <c r="AY87" s="79" t="e">
        <f>(#REF!-#REF!+#REF!-#REF!)*Exp_Ciclo/1000</f>
        <v>#REF!</v>
      </c>
      <c r="AZ87" s="79" t="e">
        <f>(#REF!-#REF!+#REF!-#REF!)*Exp_Ciclo/1000</f>
        <v>#REF!</v>
      </c>
      <c r="BA87" s="79" t="e">
        <f>(#REF!-#REF!+#REF!-#REF!)*Exp_Ciclo/1000</f>
        <v>#REF!</v>
      </c>
      <c r="BB87" s="79" t="e">
        <f>(#REF!-#REF!+#REF!-#REF!)*Exp_Ciclo/1000</f>
        <v>#REF!</v>
      </c>
      <c r="BC87" s="79" t="e">
        <f>(#REF!-#REF!+#REF!-#REF!)*Exp_Ciclo/1000</f>
        <v>#REF!</v>
      </c>
      <c r="BD87" s="79" t="e">
        <f>(#REF!-#REF!+#REF!-#REF!)*Exp_Ciclo/1000</f>
        <v>#REF!</v>
      </c>
      <c r="BE87" s="79" t="e">
        <f>(#REF!-#REF!+#REF!-#REF!)*Exp_Ciclo/1000</f>
        <v>#REF!</v>
      </c>
      <c r="BF87" s="79" t="e">
        <f>(#REF!-#REF!+#REF!-#REF!)*Exp_Ciclo/1000</f>
        <v>#REF!</v>
      </c>
      <c r="BG87" s="79" t="e">
        <f>(#REF!-#REF!+#REF!-#REF!)*Exp_Ciclo/1000</f>
        <v>#REF!</v>
      </c>
      <c r="BH87" s="79" t="e">
        <f>(#REF!-#REF!+#REF!-#REF!)*Exp_Ciclo/1000</f>
        <v>#REF!</v>
      </c>
      <c r="BI87" s="79" t="e">
        <f>(#REF!-#REF!+#REF!-#REF!)*Exp_Ciclo/1000</f>
        <v>#REF!</v>
      </c>
      <c r="BJ87" s="79" t="e">
        <f>(#REF!-#REF!+#REF!-#REF!)*Exp_Ciclo/1000</f>
        <v>#REF!</v>
      </c>
      <c r="BK87" s="79" t="e">
        <f>(#REF!-#REF!+#REF!-#REF!)*Exp_Ciclo/1000</f>
        <v>#REF!</v>
      </c>
      <c r="BL87" s="79" t="e">
        <f>(#REF!-#REF!+#REF!-#REF!)*Exp_Ciclo/1000</f>
        <v>#REF!</v>
      </c>
      <c r="BM87" s="79" t="e">
        <f>(#REF!-#REF!+#REF!-#REF!)*Exp_Ciclo/1000</f>
        <v>#REF!</v>
      </c>
      <c r="BN87" s="79" t="e">
        <f>(#REF!-#REF!+#REF!-#REF!)*Exp_Ciclo/1000</f>
        <v>#REF!</v>
      </c>
      <c r="BO87" s="79" t="e">
        <f>(#REF!-#REF!+#REF!-#REF!)*Exp_Ciclo/1000</f>
        <v>#REF!</v>
      </c>
      <c r="BP87" s="79" t="e">
        <f>(#REF!-#REF!+#REF!-#REF!)*Exp_Ciclo/1000</f>
        <v>#REF!</v>
      </c>
      <c r="BQ87" s="79" t="e">
        <f>(#REF!-#REF!+#REF!-#REF!)*Exp_Ciclo/1000</f>
        <v>#REF!</v>
      </c>
      <c r="BR87" s="79" t="e">
        <f>(#REF!-#REF!+#REF!-#REF!)*Exp_Ciclo/1000</f>
        <v>#REF!</v>
      </c>
      <c r="BS87" s="79" t="e">
        <f>(#REF!-#REF!+#REF!-#REF!)*Exp_Ciclo/1000</f>
        <v>#REF!</v>
      </c>
      <c r="BT87" s="79" t="e">
        <f>(#REF!-#REF!+#REF!-#REF!)*Exp_Ciclo/1000</f>
        <v>#REF!</v>
      </c>
      <c r="BU87" s="79" t="e">
        <f>(#REF!-#REF!+#REF!-#REF!)*Exp_Ciclo/1000</f>
        <v>#REF!</v>
      </c>
      <c r="BV87" s="79" t="e">
        <f>(#REF!-#REF!+#REF!-#REF!)*Exp_Ciclo/1000</f>
        <v>#REF!</v>
      </c>
      <c r="BW87" s="79" t="e">
        <f>(#REF!-#REF!+#REF!-#REF!)*Exp_Ciclo/1000</f>
        <v>#REF!</v>
      </c>
      <c r="BX87" s="79" t="e">
        <f>(#REF!-#REF!+#REF!-#REF!)*Exp_Ciclo/1000</f>
        <v>#REF!</v>
      </c>
      <c r="BY87" s="79" t="e">
        <f>(#REF!-#REF!+#REF!-#REF!)*Exp_Ciclo/1000</f>
        <v>#REF!</v>
      </c>
      <c r="BZ87" s="79" t="e">
        <f>(#REF!-#REF!+#REF!-#REF!)*Exp_Ciclo/1000</f>
        <v>#REF!</v>
      </c>
      <c r="CA87" s="79" t="e">
        <f>(#REF!-#REF!+#REF!-#REF!)*Exp_Ciclo/1000</f>
        <v>#REF!</v>
      </c>
      <c r="CB87" s="79" t="e">
        <f>(#REF!-#REF!+#REF!-#REF!)*Exp_Ciclo/1000</f>
        <v>#REF!</v>
      </c>
      <c r="CC87" s="79" t="e">
        <f>(#REF!-#REF!+#REF!-#REF!)*Exp_Ciclo/1000</f>
        <v>#REF!</v>
      </c>
      <c r="CD87" s="79" t="e">
        <f>(#REF!-#REF!+#REF!-#REF!)*Exp_Ciclo/1000</f>
        <v>#REF!</v>
      </c>
      <c r="CE87" s="79" t="e">
        <f>(#REF!-#REF!+#REF!-#REF!)*Exp_Ciclo/1000</f>
        <v>#REF!</v>
      </c>
      <c r="CF87" s="79" t="e">
        <f>(#REF!-#REF!+#REF!-#REF!)*Exp_Ciclo/1000</f>
        <v>#REF!</v>
      </c>
      <c r="CG87" s="79" t="e">
        <f>(#REF!-#REF!+#REF!-#REF!)*Exp_Ciclo/1000</f>
        <v>#REF!</v>
      </c>
      <c r="CH87" s="79" t="e">
        <f>(#REF!-#REF!+#REF!-#REF!)*Exp_Ciclo/1000</f>
        <v>#REF!</v>
      </c>
      <c r="CI87" s="79" t="e">
        <f>(#REF!-#REF!+#REF!-#REF!)*Exp_Ciclo/1000</f>
        <v>#REF!</v>
      </c>
      <c r="CJ87" s="79" t="e">
        <f>(#REF!-#REF!+#REF!-#REF!)*Exp_Ciclo/1000</f>
        <v>#REF!</v>
      </c>
      <c r="CK87" s="79" t="e">
        <f>(#REF!-#REF!+#REF!-#REF!)*Exp_Ciclo/1000</f>
        <v>#REF!</v>
      </c>
      <c r="CL87" s="79" t="e">
        <f>(#REF!-#REF!+#REF!-#REF!)*Exp_Ciclo/1000</f>
        <v>#REF!</v>
      </c>
      <c r="CM87" s="79" t="e">
        <f>(#REF!-#REF!+#REF!-#REF!)*Exp_Ciclo/1000</f>
        <v>#REF!</v>
      </c>
      <c r="CN87" s="79" t="e">
        <f>(#REF!-#REF!+#REF!-#REF!)*Exp_Ciclo/1000</f>
        <v>#REF!</v>
      </c>
      <c r="CO87" s="79" t="e">
        <f>(#REF!-#REF!+#REF!-#REF!)*Exp_Ciclo/1000</f>
        <v>#REF!</v>
      </c>
      <c r="CP87" s="79" t="e">
        <f>(#REF!-#REF!+#REF!-#REF!)*Exp_Ciclo/1000</f>
        <v>#REF!</v>
      </c>
      <c r="CQ87" s="79" t="e">
        <f>(#REF!-#REF!+#REF!-#REF!)*Exp_Ciclo/1000</f>
        <v>#REF!</v>
      </c>
      <c r="CR87" s="79" t="e">
        <f>(#REF!-#REF!+#REF!-#REF!)*Exp_Ciclo/1000</f>
        <v>#REF!</v>
      </c>
      <c r="CS87" s="79" t="e">
        <f>(#REF!-#REF!+#REF!-#REF!)*Exp_Ciclo/1000</f>
        <v>#REF!</v>
      </c>
      <c r="CT87" s="79" t="e">
        <f>(#REF!-#REF!+#REF!-#REF!)*Exp_Ciclo/1000</f>
        <v>#REF!</v>
      </c>
      <c r="CU87" s="79" t="e">
        <f>(#REF!-#REF!+#REF!-#REF!)*Exp_Ciclo/1000</f>
        <v>#REF!</v>
      </c>
      <c r="CV87" s="79" t="e">
        <f>(#REF!-#REF!+#REF!-#REF!)*Exp_Ciclo/1000</f>
        <v>#REF!</v>
      </c>
      <c r="CW87" s="79" t="e">
        <f>(#REF!-#REF!+#REF!-#REF!)*Exp_Ciclo/1000</f>
        <v>#REF!</v>
      </c>
      <c r="CX87" s="79" t="e">
        <f>(#REF!-#REF!+#REF!-#REF!)*Exp_Ciclo/1000</f>
        <v>#REF!</v>
      </c>
      <c r="CY87" s="79" t="e">
        <f>(#REF!-#REF!+#REF!-#REF!)*Exp_Ciclo/1000</f>
        <v>#REF!</v>
      </c>
      <c r="CZ87" s="79" t="e">
        <f>(#REF!-#REF!+#REF!-#REF!)*Exp_Ciclo/1000</f>
        <v>#REF!</v>
      </c>
      <c r="DA87" s="79" t="e">
        <f>(#REF!-#REF!+#REF!-#REF!)*Exp_Ciclo/1000</f>
        <v>#REF!</v>
      </c>
      <c r="DB87" s="79" t="e">
        <f>(#REF!-#REF!+#REF!-#REF!)*Exp_Ciclo/1000</f>
        <v>#REF!</v>
      </c>
      <c r="DC87" s="79" t="e">
        <f>(#REF!-#REF!+#REF!-#REF!)*Exp_Ciclo/1000</f>
        <v>#REF!</v>
      </c>
      <c r="DD87" s="79" t="e">
        <f>(#REF!-#REF!+#REF!-#REF!)*Exp_Ciclo/1000</f>
        <v>#REF!</v>
      </c>
      <c r="DE87" s="79" t="e">
        <f>(#REF!-#REF!+#REF!-#REF!)*Exp_Ciclo/1000</f>
        <v>#REF!</v>
      </c>
      <c r="DF87" s="79" t="e">
        <f>(#REF!-#REF!+#REF!-#REF!)*Exp_Ciclo/1000</f>
        <v>#REF!</v>
      </c>
      <c r="DG87" s="79" t="e">
        <f>(#REF!-#REF!+#REF!-#REF!)*Exp_Ciclo/1000</f>
        <v>#REF!</v>
      </c>
      <c r="DH87" s="79" t="e">
        <f>(#REF!-#REF!+#REF!-#REF!)*Exp_Ciclo/1000</f>
        <v>#REF!</v>
      </c>
      <c r="DI87" s="79" t="e">
        <f>(#REF!-#REF!+#REF!-#REF!)*Exp_Ciclo/1000</f>
        <v>#REF!</v>
      </c>
      <c r="DJ87" s="79" t="e">
        <f>(#REF!-#REF!+#REF!-#REF!)*Exp_Ciclo/1000</f>
        <v>#REF!</v>
      </c>
      <c r="DK87" s="79" t="e">
        <f>(#REF!-#REF!+#REF!-#REF!)*Exp_Ciclo/1000</f>
        <v>#REF!</v>
      </c>
      <c r="DL87" s="79" t="e">
        <f>(#REF!-#REF!+#REF!-#REF!)*Exp_Ciclo/1000</f>
        <v>#REF!</v>
      </c>
      <c r="DM87" s="79" t="e">
        <f>(#REF!-#REF!+#REF!-#REF!)*Exp_Ciclo/1000</f>
        <v>#REF!</v>
      </c>
      <c r="DN87" s="79" t="e">
        <f>(#REF!-#REF!+#REF!-#REF!)*Exp_Ciclo/1000</f>
        <v>#REF!</v>
      </c>
      <c r="DO87" s="79" t="e">
        <f>(#REF!-#REF!+#REF!-#REF!)*Exp_Ciclo/1000</f>
        <v>#REF!</v>
      </c>
      <c r="DP87" s="79" t="e">
        <f>(#REF!-#REF!+#REF!-#REF!)*Exp_Ciclo/1000</f>
        <v>#REF!</v>
      </c>
      <c r="DQ87" s="79" t="e">
        <f>(#REF!-#REF!+#REF!-#REF!)*Exp_Ciclo/1000</f>
        <v>#REF!</v>
      </c>
      <c r="DR87" s="79" t="e">
        <f>(#REF!-#REF!+#REF!-#REF!)*Exp_Ciclo/1000</f>
        <v>#REF!</v>
      </c>
      <c r="DS87" s="79" t="e">
        <f>(#REF!-#REF!+#REF!-#REF!)*Exp_Ciclo/1000</f>
        <v>#REF!</v>
      </c>
      <c r="DT87" s="79" t="e">
        <f>(#REF!-#REF!+#REF!-#REF!)*Exp_Ciclo/1000</f>
        <v>#REF!</v>
      </c>
      <c r="DU87" s="79" t="e">
        <f>(#REF!-#REF!+#REF!-#REF!)*Exp_Ciclo/1000</f>
        <v>#REF!</v>
      </c>
      <c r="DV87" s="79" t="e">
        <f>(#REF!-#REF!+#REF!-#REF!)*Exp_Ciclo/1000</f>
        <v>#REF!</v>
      </c>
      <c r="DW87" s="79" t="e">
        <f>(#REF!-#REF!+#REF!-#REF!)*Exp_Ciclo/1000</f>
        <v>#REF!</v>
      </c>
      <c r="DX87" s="79" t="e">
        <f>(#REF!-#REF!+#REF!-#REF!)*Exp_Ciclo/1000</f>
        <v>#REF!</v>
      </c>
      <c r="DY87" s="79" t="e">
        <f>(#REF!-#REF!+#REF!-#REF!)*Exp_Ciclo/1000</f>
        <v>#REF!</v>
      </c>
      <c r="DZ87" s="79" t="e">
        <f>(#REF!-#REF!+#REF!-#REF!)*Exp_Ciclo/1000</f>
        <v>#REF!</v>
      </c>
      <c r="EA87" s="79" t="e">
        <f>(#REF!-#REF!+#REF!-#REF!)*Exp_Ciclo/1000</f>
        <v>#REF!</v>
      </c>
      <c r="EB87" s="79" t="e">
        <f>(#REF!-#REF!+#REF!-#REF!)*Exp_Ciclo/1000</f>
        <v>#REF!</v>
      </c>
      <c r="EC87" s="79" t="e">
        <f>(#REF!-#REF!+#REF!-#REF!)*Exp_Ciclo/1000</f>
        <v>#REF!</v>
      </c>
      <c r="ED87" s="79" t="e">
        <f>(#REF!-#REF!+#REF!-#REF!)*Exp_Ciclo/1000</f>
        <v>#REF!</v>
      </c>
      <c r="EE87" s="79" t="e">
        <f>(#REF!-#REF!+#REF!-#REF!)*Exp_Ciclo/1000</f>
        <v>#REF!</v>
      </c>
      <c r="EF87" s="79" t="e">
        <f>(#REF!-#REF!+#REF!-#REF!)*Exp_Ciclo/1000</f>
        <v>#REF!</v>
      </c>
      <c r="EG87" s="79" t="e">
        <f>(#REF!-#REF!+#REF!-#REF!)*Exp_Ciclo/1000</f>
        <v>#REF!</v>
      </c>
      <c r="EH87" s="79" t="e">
        <f>(#REF!-#REF!+#REF!-#REF!)*Exp_Ciclo/1000</f>
        <v>#REF!</v>
      </c>
      <c r="EI87" s="79" t="e">
        <f>(#REF!-#REF!+#REF!-#REF!)*Exp_Ciclo/1000</f>
        <v>#REF!</v>
      </c>
      <c r="EJ87" s="79" t="e">
        <f>(#REF!-#REF!+#REF!-#REF!)*Exp_Ciclo/1000</f>
        <v>#REF!</v>
      </c>
      <c r="EK87" s="79" t="e">
        <f>(#REF!-#REF!+#REF!-#REF!)*Exp_Ciclo/1000</f>
        <v>#REF!</v>
      </c>
      <c r="EL87" s="79" t="e">
        <f>(#REF!-#REF!+#REF!-#REF!)*Exp_Ciclo/1000</f>
        <v>#REF!</v>
      </c>
      <c r="EM87" s="79" t="e">
        <f>(#REF!-#REF!+#REF!-#REF!)*Exp_Ciclo/1000</f>
        <v>#REF!</v>
      </c>
      <c r="EN87" s="79" t="e">
        <f>(#REF!-#REF!+#REF!-#REF!)*Exp_Ciclo/1000</f>
        <v>#REF!</v>
      </c>
      <c r="EO87" s="79" t="e">
        <f>(#REF!-#REF!+#REF!-#REF!)*Exp_Ciclo/1000</f>
        <v>#REF!</v>
      </c>
      <c r="EP87" s="79" t="e">
        <f>(#REF!-#REF!+#REF!-#REF!)*Exp_Ciclo/1000</f>
        <v>#REF!</v>
      </c>
      <c r="EQ87" s="79" t="e">
        <f>(#REF!-#REF!+#REF!-#REF!)*Exp_Ciclo/1000</f>
        <v>#REF!</v>
      </c>
      <c r="ER87" s="79" t="e">
        <f>(#REF!-#REF!+#REF!-#REF!)*Exp_Ciclo/1000</f>
        <v>#REF!</v>
      </c>
      <c r="ES87" s="79" t="e">
        <f>(#REF!-#REF!+#REF!-#REF!)*Exp_Ciclo/1000</f>
        <v>#REF!</v>
      </c>
      <c r="ET87" s="79" t="e">
        <f>(#REF!-#REF!+#REF!-#REF!)*Exp_Ciclo/1000</f>
        <v>#REF!</v>
      </c>
      <c r="EU87" s="79" t="e">
        <f>(#REF!-#REF!+#REF!-#REF!)*Exp_Ciclo/1000</f>
        <v>#REF!</v>
      </c>
      <c r="EV87" s="79" t="e">
        <f>(#REF!-#REF!+#REF!-#REF!)*Exp_Ciclo/1000</f>
        <v>#REF!</v>
      </c>
      <c r="EW87" s="79" t="e">
        <f>(#REF!-#REF!+#REF!-#REF!)*Exp_Ciclo/1000</f>
        <v>#REF!</v>
      </c>
      <c r="EX87" s="79" t="e">
        <f>(#REF!-#REF!+#REF!-#REF!)*Exp_Ciclo/1000</f>
        <v>#REF!</v>
      </c>
      <c r="EY87" s="79" t="e">
        <f>(#REF!-#REF!+#REF!-#REF!)*Exp_Ciclo/1000</f>
        <v>#REF!</v>
      </c>
      <c r="EZ87" s="79" t="e">
        <f>(#REF!-#REF!+#REF!-#REF!)*Exp_Ciclo/1000</f>
        <v>#REF!</v>
      </c>
      <c r="FA87" s="79" t="e">
        <f>(#REF!-#REF!+#REF!-#REF!)*Exp_Ciclo/1000</f>
        <v>#REF!</v>
      </c>
      <c r="FB87" s="79" t="e">
        <f>(#REF!-#REF!+#REF!-#REF!)*Exp_Ciclo/1000</f>
        <v>#REF!</v>
      </c>
      <c r="FC87" s="79" t="e">
        <f>(#REF!-#REF!+#REF!-#REF!)*Exp_Ciclo/1000</f>
        <v>#REF!</v>
      </c>
      <c r="FD87" s="79" t="e">
        <f>(#REF!-#REF!+#REF!-#REF!)*Exp_Ciclo/1000</f>
        <v>#REF!</v>
      </c>
      <c r="FE87" s="79" t="e">
        <f>(#REF!-#REF!+#REF!-#REF!)*Exp_Ciclo/1000</f>
        <v>#REF!</v>
      </c>
      <c r="FF87" s="79" t="e">
        <f>(#REF!-#REF!+#REF!-#REF!)*Exp_Ciclo/1000</f>
        <v>#REF!</v>
      </c>
      <c r="FG87" s="79" t="e">
        <f>(#REF!-#REF!+#REF!-#REF!)*Exp_Ciclo/1000</f>
        <v>#REF!</v>
      </c>
      <c r="FH87" s="79" t="e">
        <f>(#REF!-#REF!+#REF!-#REF!)*Exp_Ciclo/1000</f>
        <v>#REF!</v>
      </c>
      <c r="FI87" s="79" t="e">
        <f>(#REF!-#REF!+#REF!-#REF!)*Exp_Ciclo/1000</f>
        <v>#REF!</v>
      </c>
      <c r="FJ87" s="79" t="e">
        <f>(#REF!-#REF!+#REF!-#REF!)*Exp_Ciclo/1000</f>
        <v>#REF!</v>
      </c>
      <c r="FK87" s="79" t="e">
        <f>(#REF!-#REF!+#REF!-#REF!)*Exp_Ciclo/1000</f>
        <v>#REF!</v>
      </c>
      <c r="FL87" s="79" t="e">
        <f>(#REF!-#REF!+#REF!-#REF!)*Exp_Ciclo/1000</f>
        <v>#REF!</v>
      </c>
      <c r="FM87" s="79" t="e">
        <f>(#REF!-#REF!+#REF!-#REF!)*Exp_Ciclo/1000</f>
        <v>#REF!</v>
      </c>
      <c r="FN87" s="79" t="e">
        <f>(#REF!-#REF!+#REF!-#REF!)*Exp_Ciclo/1000</f>
        <v>#REF!</v>
      </c>
      <c r="FO87" s="79" t="e">
        <f>(#REF!-#REF!+#REF!-#REF!)*Exp_Ciclo/1000</f>
        <v>#REF!</v>
      </c>
      <c r="FP87" s="79" t="e">
        <f>(#REF!-#REF!+#REF!-#REF!)*Exp_Ciclo/1000</f>
        <v>#REF!</v>
      </c>
      <c r="FQ87" s="79" t="e">
        <f>(#REF!-#REF!+#REF!-#REF!)*Exp_Ciclo/1000</f>
        <v>#REF!</v>
      </c>
      <c r="FR87" s="79" t="e">
        <f>(#REF!-#REF!+#REF!-#REF!)*Exp_Ciclo/1000</f>
        <v>#REF!</v>
      </c>
      <c r="FS87" s="79" t="e">
        <f>(#REF!-#REF!+#REF!-#REF!)*Exp_Ciclo/1000</f>
        <v>#REF!</v>
      </c>
      <c r="FT87" s="79" t="e">
        <f>(#REF!-#REF!+#REF!-#REF!)*Exp_Ciclo/1000</f>
        <v>#REF!</v>
      </c>
      <c r="FU87" s="79" t="e">
        <f>(#REF!-#REF!+#REF!-#REF!)*Exp_Ciclo/1000</f>
        <v>#REF!</v>
      </c>
      <c r="FV87" s="79" t="e">
        <f>(#REF!-#REF!+#REF!-#REF!)*Exp_Ciclo/1000</f>
        <v>#REF!</v>
      </c>
      <c r="FW87" s="79" t="e">
        <f>(#REF!-#REF!+#REF!-#REF!)*Exp_Ciclo/1000</f>
        <v>#REF!</v>
      </c>
      <c r="FX87" s="79" t="e">
        <f>(#REF!-#REF!+#REF!-#REF!)*Exp_Ciclo/1000</f>
        <v>#REF!</v>
      </c>
      <c r="FY87" s="79" t="e">
        <f>(#REF!-#REF!+#REF!-#REF!)*Exp_Ciclo/1000</f>
        <v>#REF!</v>
      </c>
      <c r="FZ87" s="79" t="e">
        <f>(#REF!-#REF!+#REF!-#REF!)*Exp_Ciclo/1000</f>
        <v>#REF!</v>
      </c>
      <c r="GA87" s="79" t="e">
        <f>(#REF!-#REF!+#REF!-#REF!)*Exp_Ciclo/1000</f>
        <v>#REF!</v>
      </c>
      <c r="GB87" s="79" t="e">
        <f>(#REF!-#REF!+#REF!-#REF!)*Exp_Ciclo/1000</f>
        <v>#REF!</v>
      </c>
      <c r="GC87" s="79" t="e">
        <f>(#REF!-#REF!+#REF!-#REF!)*Exp_Ciclo/1000</f>
        <v>#REF!</v>
      </c>
      <c r="GD87" s="79" t="e">
        <f>(#REF!-#REF!+#REF!-#REF!)*Exp_Ciclo/1000</f>
        <v>#REF!</v>
      </c>
      <c r="GE87" s="79" t="e">
        <f>(#REF!-#REF!+#REF!-#REF!)*Exp_Ciclo/1000</f>
        <v>#REF!</v>
      </c>
      <c r="GF87" s="79" t="e">
        <f>(#REF!-#REF!+#REF!-#REF!)*Exp_Ciclo/1000</f>
        <v>#REF!</v>
      </c>
      <c r="GG87" s="79" t="e">
        <f>(#REF!-#REF!+#REF!-#REF!)*Exp_Ciclo/1000</f>
        <v>#REF!</v>
      </c>
      <c r="GH87" s="79" t="e">
        <f>(#REF!-#REF!+#REF!-#REF!)*Exp_Ciclo/1000</f>
        <v>#REF!</v>
      </c>
      <c r="GI87" s="79" t="e">
        <f>(#REF!-#REF!+#REF!-#REF!)*Exp_Ciclo/1000</f>
        <v>#REF!</v>
      </c>
      <c r="GJ87" s="79" t="e">
        <f>(#REF!-#REF!+#REF!-#REF!)*Exp_Ciclo/1000</f>
        <v>#REF!</v>
      </c>
      <c r="GK87" s="79" t="e">
        <f>(#REF!-#REF!+#REF!-#REF!)*Exp_Ciclo/1000</f>
        <v>#REF!</v>
      </c>
      <c r="GL87" s="79" t="e">
        <f>(#REF!-#REF!+#REF!-#REF!)*Exp_Ciclo/1000</f>
        <v>#REF!</v>
      </c>
      <c r="GM87" s="79" t="e">
        <f>(#REF!-#REF!+#REF!-#REF!)*Exp_Ciclo/1000</f>
        <v>#REF!</v>
      </c>
      <c r="GN87" s="79" t="e">
        <f>(#REF!-#REF!+#REF!-#REF!)*Exp_Ciclo/1000</f>
        <v>#REF!</v>
      </c>
      <c r="GO87" s="79" t="e">
        <f>(#REF!-#REF!+#REF!-#REF!)*Exp_Ciclo/1000</f>
        <v>#REF!</v>
      </c>
      <c r="GP87" s="79" t="e">
        <f>(#REF!-#REF!+#REF!-#REF!)*Exp_Ciclo/1000</f>
        <v>#REF!</v>
      </c>
      <c r="GQ87" s="79" t="e">
        <f>(#REF!-#REF!+#REF!-#REF!)*Exp_Ciclo/1000</f>
        <v>#REF!</v>
      </c>
      <c r="GR87" s="79" t="e">
        <f>(#REF!-#REF!+#REF!-#REF!)*Exp_Ciclo/1000</f>
        <v>#REF!</v>
      </c>
      <c r="GS87" s="79" t="e">
        <f>(#REF!-#REF!+#REF!-#REF!)*Exp_Ciclo/1000</f>
        <v>#REF!</v>
      </c>
      <c r="GT87" s="79" t="e">
        <f>(#REF!-#REF!+#REF!-#REF!)*Exp_Ciclo/1000</f>
        <v>#REF!</v>
      </c>
      <c r="GU87" s="79" t="e">
        <f>(#REF!-#REF!+#REF!-#REF!)*Exp_Ciclo/1000</f>
        <v>#REF!</v>
      </c>
      <c r="GV87" s="79" t="e">
        <f>(#REF!-#REF!+#REF!-#REF!)*Exp_Ciclo/1000</f>
        <v>#REF!</v>
      </c>
      <c r="GW87" s="79" t="e">
        <f>(#REF!-#REF!+#REF!-#REF!)*Exp_Ciclo/1000</f>
        <v>#REF!</v>
      </c>
      <c r="GX87" s="79" t="e">
        <f>(#REF!-#REF!+#REF!-#REF!)*Exp_Ciclo/1000</f>
        <v>#REF!</v>
      </c>
      <c r="GY87" s="79" t="e">
        <f>(#REF!-#REF!+#REF!-#REF!)*Exp_Ciclo/1000</f>
        <v>#REF!</v>
      </c>
      <c r="GZ87" s="79" t="e">
        <f>(#REF!-#REF!+#REF!-#REF!)*Exp_Ciclo/1000</f>
        <v>#REF!</v>
      </c>
      <c r="HA87" s="79" t="e">
        <f>(#REF!-#REF!+#REF!-#REF!)*Exp_Ciclo/1000</f>
        <v>#REF!</v>
      </c>
      <c r="HB87" s="79" t="e">
        <f>(#REF!-#REF!+#REF!-#REF!)*Exp_Ciclo/1000</f>
        <v>#REF!</v>
      </c>
      <c r="HC87" s="79" t="e">
        <f>(#REF!-#REF!+#REF!-#REF!)*Exp_Ciclo/1000</f>
        <v>#REF!</v>
      </c>
      <c r="HD87" s="79" t="e">
        <f>(#REF!-#REF!+#REF!-#REF!)*Exp_Ciclo/1000</f>
        <v>#REF!</v>
      </c>
      <c r="HE87" s="79" t="e">
        <f>(#REF!-#REF!+#REF!-#REF!)*Exp_Ciclo/1000</f>
        <v>#REF!</v>
      </c>
      <c r="HF87" s="79" t="e">
        <f>(#REF!-#REF!+#REF!-#REF!)*Exp_Ciclo/1000</f>
        <v>#REF!</v>
      </c>
      <c r="HG87" s="79" t="e">
        <f>(#REF!-#REF!+#REF!-#REF!)*Exp_Ciclo/1000</f>
        <v>#REF!</v>
      </c>
      <c r="HH87" s="79" t="e">
        <f>(#REF!-#REF!+#REF!-#REF!)*Exp_Ciclo/1000</f>
        <v>#REF!</v>
      </c>
      <c r="HI87" s="79" t="e">
        <f>(#REF!-#REF!+#REF!-#REF!)*Exp_Ciclo/1000</f>
        <v>#REF!</v>
      </c>
    </row>
    <row r="88" spans="1:217" x14ac:dyDescent="0.2">
      <c r="A88" s="29" t="s">
        <v>127</v>
      </c>
      <c r="B88" s="77">
        <v>0</v>
      </c>
      <c r="C88" s="77">
        <v>0</v>
      </c>
      <c r="D88" s="79">
        <v>0</v>
      </c>
      <c r="E88" s="79">
        <v>0</v>
      </c>
      <c r="F88" s="79">
        <v>0</v>
      </c>
      <c r="G88" s="79">
        <v>0</v>
      </c>
      <c r="H88" s="79" t="e">
        <f>(#REF!-#REF!+#REF!-#REF!)*Exp_EPL/1000</f>
        <v>#REF!</v>
      </c>
      <c r="I88" s="79" t="e">
        <f>(#REF!-#REF!+#REF!-#REF!)*Exp_EPL/1000</f>
        <v>#REF!</v>
      </c>
      <c r="J88" s="79" t="e">
        <f>(#REF!-#REF!+#REF!-#REF!)*Exp_EPL/1000</f>
        <v>#REF!</v>
      </c>
      <c r="K88" s="79" t="e">
        <f>(#REF!-#REF!+#REF!-#REF!)*Exp_EPL/1000</f>
        <v>#REF!</v>
      </c>
      <c r="L88" s="79" t="e">
        <f>(#REF!-#REF!+#REF!-#REF!)*Exp_EPL/1000</f>
        <v>#REF!</v>
      </c>
      <c r="M88" s="79" t="e">
        <f>(#REF!-#REF!+#REF!-#REF!)*Exp_EPL/1000</f>
        <v>#REF!</v>
      </c>
      <c r="N88" s="79" t="e">
        <f>(#REF!-#REF!+#REF!-#REF!)*Exp_EPL/1000</f>
        <v>#REF!</v>
      </c>
      <c r="O88" s="79" t="e">
        <f>(#REF!-#REF!+#REF!-#REF!)*Exp_EPL/1000</f>
        <v>#REF!</v>
      </c>
      <c r="P88" s="79" t="e">
        <f>(#REF!-#REF!+#REF!-#REF!)*Exp_EPL/1000</f>
        <v>#REF!</v>
      </c>
      <c r="Q88" s="79" t="e">
        <f>(#REF!-#REF!+#REF!-#REF!)*Exp_EPL/1000</f>
        <v>#REF!</v>
      </c>
      <c r="R88" s="79" t="e">
        <f>(#REF!-#REF!+#REF!-#REF!)*Exp_EPL/1000</f>
        <v>#REF!</v>
      </c>
      <c r="S88" s="79" t="e">
        <f>(#REF!-#REF!+#REF!-#REF!)*Exp_EPL/1000</f>
        <v>#REF!</v>
      </c>
      <c r="T88" s="79" t="e">
        <f>(#REF!-#REF!+#REF!-#REF!)*Exp_EPL/1000</f>
        <v>#REF!</v>
      </c>
      <c r="U88" s="79" t="e">
        <f>(#REF!-#REF!+#REF!-#REF!)*Exp_EPL/1000</f>
        <v>#REF!</v>
      </c>
      <c r="V88" s="79" t="e">
        <f>(#REF!-#REF!+#REF!-#REF!)*Exp_EPL/1000</f>
        <v>#REF!</v>
      </c>
      <c r="W88" s="79" t="e">
        <f>(#REF!-#REF!+#REF!-#REF!)*Exp_EPL/1000</f>
        <v>#REF!</v>
      </c>
      <c r="X88" s="79" t="e">
        <f>(#REF!-#REF!+#REF!-#REF!)*Exp_EPL/1000</f>
        <v>#REF!</v>
      </c>
      <c r="Y88" s="79" t="e">
        <f>(#REF!-#REF!+#REF!-#REF!)*Exp_EPL/1000</f>
        <v>#REF!</v>
      </c>
      <c r="Z88" s="79" t="e">
        <f>(#REF!-#REF!+#REF!-#REF!)*Exp_EPL/1000</f>
        <v>#REF!</v>
      </c>
      <c r="AA88" s="79" t="e">
        <f>(#REF!-#REF!+#REF!-#REF!)*Exp_EPL/1000</f>
        <v>#REF!</v>
      </c>
      <c r="AB88" s="79" t="e">
        <f>(#REF!-#REF!+#REF!-#REF!)*Exp_EPL/1000</f>
        <v>#REF!</v>
      </c>
      <c r="AC88" s="79" t="e">
        <f>(#REF!-#REF!+#REF!-#REF!)*Exp_EPL/1000</f>
        <v>#REF!</v>
      </c>
      <c r="AD88" s="79" t="e">
        <f>(#REF!-#REF!+#REF!-#REF!)*Exp_EPL/1000</f>
        <v>#REF!</v>
      </c>
      <c r="AE88" s="79" t="e">
        <f>(#REF!-#REF!+#REF!-#REF!)*Exp_EPL/1000</f>
        <v>#REF!</v>
      </c>
      <c r="AF88" s="79" t="e">
        <f>(#REF!-#REF!+#REF!-#REF!)*Exp_EPL/1000</f>
        <v>#REF!</v>
      </c>
      <c r="AG88" s="79" t="e">
        <f>(#REF!-#REF!+#REF!-#REF!)*Exp_EPL/1000</f>
        <v>#REF!</v>
      </c>
      <c r="AH88" s="79" t="e">
        <f>(#REF!-#REF!+#REF!-#REF!)*Exp_EPL/1000</f>
        <v>#REF!</v>
      </c>
      <c r="AI88" s="79" t="e">
        <f>(#REF!-#REF!+#REF!-#REF!)*Exp_EPL/1000</f>
        <v>#REF!</v>
      </c>
      <c r="AJ88" s="79" t="e">
        <f>(#REF!-#REF!+#REF!-#REF!)*Exp_EPL/1000</f>
        <v>#REF!</v>
      </c>
      <c r="AK88" s="79" t="e">
        <f>(#REF!-#REF!+#REF!-#REF!)*Exp_EPL/1000</f>
        <v>#REF!</v>
      </c>
      <c r="AL88" s="79" t="e">
        <f>(#REF!-#REF!+#REF!-#REF!)*Exp_EPL/1000</f>
        <v>#REF!</v>
      </c>
      <c r="AM88" s="79" t="e">
        <f>(#REF!-#REF!+#REF!-#REF!)*Exp_EPL/1000</f>
        <v>#REF!</v>
      </c>
      <c r="AN88" s="79" t="e">
        <f>(#REF!-#REF!+#REF!-#REF!)*Exp_EPL/1000</f>
        <v>#REF!</v>
      </c>
      <c r="AO88" s="79" t="e">
        <f>(#REF!-#REF!+#REF!-#REF!)*Exp_EPL/1000</f>
        <v>#REF!</v>
      </c>
      <c r="AP88" s="79" t="e">
        <f>(#REF!-#REF!+#REF!-#REF!)*Exp_EPL/1000</f>
        <v>#REF!</v>
      </c>
      <c r="AQ88" s="79" t="e">
        <f>(#REF!-#REF!+#REF!-#REF!)*Exp_EPL/1000</f>
        <v>#REF!</v>
      </c>
      <c r="AR88" s="79" t="e">
        <f>(#REF!-#REF!+#REF!-#REF!)*Exp_EPL/1000</f>
        <v>#REF!</v>
      </c>
      <c r="AS88" s="79" t="e">
        <f>(#REF!-#REF!+#REF!-#REF!)*Exp_EPL/1000</f>
        <v>#REF!</v>
      </c>
      <c r="AT88" s="79" t="e">
        <f>(#REF!-#REF!+#REF!-#REF!)*Exp_EPL/1000</f>
        <v>#REF!</v>
      </c>
      <c r="AU88" s="79" t="e">
        <f>(#REF!-#REF!+#REF!-#REF!)*Exp_EPL/1000</f>
        <v>#REF!</v>
      </c>
      <c r="AV88" s="79" t="e">
        <f>(#REF!-#REF!+#REF!-#REF!)*Exp_EPL/1000</f>
        <v>#REF!</v>
      </c>
      <c r="AW88" s="79" t="e">
        <f>(#REF!-#REF!+#REF!-#REF!)*Exp_EPL/1000</f>
        <v>#REF!</v>
      </c>
      <c r="AX88" s="79" t="e">
        <f>(#REF!-#REF!+#REF!-#REF!)*Exp_EPL/1000</f>
        <v>#REF!</v>
      </c>
      <c r="AY88" s="79" t="e">
        <f>(#REF!-#REF!+#REF!-#REF!)*Exp_EPL/1000</f>
        <v>#REF!</v>
      </c>
      <c r="AZ88" s="79" t="e">
        <f>(#REF!-#REF!+#REF!-#REF!)*Exp_EPL/1000</f>
        <v>#REF!</v>
      </c>
      <c r="BA88" s="79" t="e">
        <f>(#REF!-#REF!+#REF!-#REF!)*Exp_EPL/1000</f>
        <v>#REF!</v>
      </c>
      <c r="BB88" s="79" t="e">
        <f>(#REF!-#REF!+#REF!-#REF!)*Exp_EPL/1000</f>
        <v>#REF!</v>
      </c>
      <c r="BC88" s="79" t="e">
        <f>(#REF!-#REF!+#REF!-#REF!)*Exp_EPL/1000</f>
        <v>#REF!</v>
      </c>
      <c r="BD88" s="79" t="e">
        <f>(#REF!-#REF!+#REF!-#REF!)*Exp_EPL/1000</f>
        <v>#REF!</v>
      </c>
      <c r="BE88" s="79" t="e">
        <f>(#REF!-#REF!+#REF!-#REF!)*Exp_EPL/1000</f>
        <v>#REF!</v>
      </c>
      <c r="BF88" s="79" t="e">
        <f>(#REF!-#REF!+#REF!-#REF!)*Exp_EPL/1000</f>
        <v>#REF!</v>
      </c>
      <c r="BG88" s="79" t="e">
        <f>(#REF!-#REF!+#REF!-#REF!)*Exp_EPL/1000</f>
        <v>#REF!</v>
      </c>
      <c r="BH88" s="79" t="e">
        <f>(#REF!-#REF!+#REF!-#REF!)*Exp_EPL/1000</f>
        <v>#REF!</v>
      </c>
      <c r="BI88" s="79" t="e">
        <f>(#REF!-#REF!+#REF!-#REF!)*Exp_EPL/1000</f>
        <v>#REF!</v>
      </c>
      <c r="BJ88" s="79" t="e">
        <f>(#REF!-#REF!+#REF!-#REF!)*Exp_EPL/1000</f>
        <v>#REF!</v>
      </c>
      <c r="BK88" s="79" t="e">
        <f>(#REF!-#REF!+#REF!-#REF!)*Exp_EPL/1000</f>
        <v>#REF!</v>
      </c>
      <c r="BL88" s="79" t="e">
        <f>(#REF!-#REF!+#REF!-#REF!)*Exp_EPL/1000</f>
        <v>#REF!</v>
      </c>
      <c r="BM88" s="79" t="e">
        <f>(#REF!-#REF!+#REF!-#REF!)*Exp_EPL/1000</f>
        <v>#REF!</v>
      </c>
      <c r="BN88" s="79" t="e">
        <f>(#REF!-#REF!+#REF!-#REF!)*Exp_EPL/1000</f>
        <v>#REF!</v>
      </c>
      <c r="BO88" s="79" t="e">
        <f>(#REF!-#REF!+#REF!-#REF!)*Exp_EPL/1000</f>
        <v>#REF!</v>
      </c>
      <c r="BP88" s="79" t="e">
        <f>(#REF!-#REF!+#REF!-#REF!)*Exp_EPL/1000</f>
        <v>#REF!</v>
      </c>
      <c r="BQ88" s="79" t="e">
        <f>(#REF!-#REF!+#REF!-#REF!)*Exp_EPL/1000</f>
        <v>#REF!</v>
      </c>
      <c r="BR88" s="79" t="e">
        <f>(#REF!-#REF!+#REF!-#REF!)*Exp_EPL/1000</f>
        <v>#REF!</v>
      </c>
      <c r="BS88" s="79" t="e">
        <f>(#REF!-#REF!+#REF!-#REF!)*Exp_EPL/1000</f>
        <v>#REF!</v>
      </c>
      <c r="BT88" s="79" t="e">
        <f>(#REF!-#REF!+#REF!-#REF!)*Exp_EPL/1000</f>
        <v>#REF!</v>
      </c>
      <c r="BU88" s="79" t="e">
        <f>(#REF!-#REF!+#REF!-#REF!)*Exp_EPL/1000</f>
        <v>#REF!</v>
      </c>
      <c r="BV88" s="79" t="e">
        <f>(#REF!-#REF!+#REF!-#REF!)*Exp_EPL/1000</f>
        <v>#REF!</v>
      </c>
      <c r="BW88" s="79" t="e">
        <f>(#REF!-#REF!+#REF!-#REF!)*Exp_EPL/1000</f>
        <v>#REF!</v>
      </c>
      <c r="BX88" s="79" t="e">
        <f>(#REF!-#REF!+#REF!-#REF!)*Exp_EPL/1000</f>
        <v>#REF!</v>
      </c>
      <c r="BY88" s="79" t="e">
        <f>(#REF!-#REF!+#REF!-#REF!)*Exp_EPL/1000</f>
        <v>#REF!</v>
      </c>
      <c r="BZ88" s="79" t="e">
        <f>(#REF!-#REF!+#REF!-#REF!)*Exp_EPL/1000</f>
        <v>#REF!</v>
      </c>
      <c r="CA88" s="79" t="e">
        <f>(#REF!-#REF!+#REF!-#REF!)*Exp_EPL/1000</f>
        <v>#REF!</v>
      </c>
      <c r="CB88" s="79" t="e">
        <f>(#REF!-#REF!+#REF!-#REF!)*Exp_EPL/1000</f>
        <v>#REF!</v>
      </c>
      <c r="CC88" s="79" t="e">
        <f>(#REF!-#REF!+#REF!-#REF!)*Exp_EPL/1000</f>
        <v>#REF!</v>
      </c>
      <c r="CD88" s="79" t="e">
        <f>(#REF!-#REF!+#REF!-#REF!)*Exp_EPL/1000</f>
        <v>#REF!</v>
      </c>
      <c r="CE88" s="79" t="e">
        <f>(#REF!-#REF!+#REF!-#REF!)*Exp_EPL/1000</f>
        <v>#REF!</v>
      </c>
      <c r="CF88" s="79" t="e">
        <f>(#REF!-#REF!+#REF!-#REF!)*Exp_EPL/1000</f>
        <v>#REF!</v>
      </c>
      <c r="CG88" s="79" t="e">
        <f>(#REF!-#REF!+#REF!-#REF!)*Exp_EPL/1000</f>
        <v>#REF!</v>
      </c>
      <c r="CH88" s="79" t="e">
        <f>(#REF!-#REF!+#REF!-#REF!)*Exp_EPL/1000</f>
        <v>#REF!</v>
      </c>
      <c r="CI88" s="79" t="e">
        <f>(#REF!-#REF!+#REF!-#REF!)*Exp_EPL/1000</f>
        <v>#REF!</v>
      </c>
      <c r="CJ88" s="79" t="e">
        <f>(#REF!-#REF!+#REF!-#REF!)*Exp_EPL/1000</f>
        <v>#REF!</v>
      </c>
      <c r="CK88" s="79" t="e">
        <f>(#REF!-#REF!+#REF!-#REF!)*Exp_EPL/1000</f>
        <v>#REF!</v>
      </c>
      <c r="CL88" s="79" t="e">
        <f>(#REF!-#REF!+#REF!-#REF!)*Exp_EPL/1000</f>
        <v>#REF!</v>
      </c>
      <c r="CM88" s="79" t="e">
        <f>(#REF!-#REF!+#REF!-#REF!)*Exp_EPL/1000</f>
        <v>#REF!</v>
      </c>
      <c r="CN88" s="79" t="e">
        <f>(#REF!-#REF!+#REF!-#REF!)*Exp_EPL/1000</f>
        <v>#REF!</v>
      </c>
      <c r="CO88" s="79" t="e">
        <f>(#REF!-#REF!+#REF!-#REF!)*Exp_EPL/1000</f>
        <v>#REF!</v>
      </c>
      <c r="CP88" s="79" t="e">
        <f>(#REF!-#REF!+#REF!-#REF!)*Exp_EPL/1000</f>
        <v>#REF!</v>
      </c>
      <c r="CQ88" s="79" t="e">
        <f>(#REF!-#REF!+#REF!-#REF!)*Exp_EPL/1000</f>
        <v>#REF!</v>
      </c>
      <c r="CR88" s="79" t="e">
        <f>(#REF!-#REF!+#REF!-#REF!)*Exp_EPL/1000</f>
        <v>#REF!</v>
      </c>
      <c r="CS88" s="79" t="e">
        <f>(#REF!-#REF!+#REF!-#REF!)*Exp_EPL/1000</f>
        <v>#REF!</v>
      </c>
      <c r="CT88" s="79" t="e">
        <f>(#REF!-#REF!+#REF!-#REF!)*Exp_EPL/1000</f>
        <v>#REF!</v>
      </c>
      <c r="CU88" s="79" t="e">
        <f>(#REF!-#REF!+#REF!-#REF!)*Exp_EPL/1000</f>
        <v>#REF!</v>
      </c>
      <c r="CV88" s="79" t="e">
        <f>(#REF!-#REF!+#REF!-#REF!)*Exp_EPL/1000</f>
        <v>#REF!</v>
      </c>
      <c r="CW88" s="79" t="e">
        <f>(#REF!-#REF!+#REF!-#REF!)*Exp_EPL/1000</f>
        <v>#REF!</v>
      </c>
      <c r="CX88" s="79" t="e">
        <f>(#REF!-#REF!+#REF!-#REF!)*Exp_EPL/1000</f>
        <v>#REF!</v>
      </c>
      <c r="CY88" s="79" t="e">
        <f>(#REF!-#REF!+#REF!-#REF!)*Exp_EPL/1000</f>
        <v>#REF!</v>
      </c>
      <c r="CZ88" s="79" t="e">
        <f>(#REF!-#REF!+#REF!-#REF!)*Exp_EPL/1000</f>
        <v>#REF!</v>
      </c>
      <c r="DA88" s="79" t="e">
        <f>(#REF!-#REF!+#REF!-#REF!)*Exp_EPL/1000</f>
        <v>#REF!</v>
      </c>
      <c r="DB88" s="79" t="e">
        <f>(#REF!-#REF!+#REF!-#REF!)*Exp_EPL/1000</f>
        <v>#REF!</v>
      </c>
      <c r="DC88" s="79" t="e">
        <f>(#REF!-#REF!+#REF!-#REF!)*Exp_EPL/1000</f>
        <v>#REF!</v>
      </c>
      <c r="DD88" s="79" t="e">
        <f>(#REF!-#REF!+#REF!-#REF!)*Exp_EPL/1000</f>
        <v>#REF!</v>
      </c>
      <c r="DE88" s="79" t="e">
        <f>(#REF!-#REF!+#REF!-#REF!)*Exp_EPL/1000</f>
        <v>#REF!</v>
      </c>
      <c r="DF88" s="79" t="e">
        <f>(#REF!-#REF!+#REF!-#REF!)*Exp_EPL/1000</f>
        <v>#REF!</v>
      </c>
      <c r="DG88" s="79" t="e">
        <f>(#REF!-#REF!+#REF!-#REF!)*Exp_EPL/1000</f>
        <v>#REF!</v>
      </c>
      <c r="DH88" s="79" t="e">
        <f>(#REF!-#REF!+#REF!-#REF!)*Exp_EPL/1000</f>
        <v>#REF!</v>
      </c>
      <c r="DI88" s="79" t="e">
        <f>(#REF!-#REF!+#REF!-#REF!)*Exp_EPL/1000</f>
        <v>#REF!</v>
      </c>
      <c r="DJ88" s="79" t="e">
        <f>(#REF!-#REF!+#REF!-#REF!)*Exp_EPL/1000</f>
        <v>#REF!</v>
      </c>
      <c r="DK88" s="79" t="e">
        <f>(#REF!-#REF!+#REF!-#REF!)*Exp_EPL/1000</f>
        <v>#REF!</v>
      </c>
      <c r="DL88" s="79" t="e">
        <f>(#REF!-#REF!+#REF!-#REF!)*Exp_EPL/1000</f>
        <v>#REF!</v>
      </c>
      <c r="DM88" s="79" t="e">
        <f>(#REF!-#REF!+#REF!-#REF!)*Exp_EPL/1000</f>
        <v>#REF!</v>
      </c>
      <c r="DN88" s="79" t="e">
        <f>(#REF!-#REF!+#REF!-#REF!)*Exp_EPL/1000</f>
        <v>#REF!</v>
      </c>
      <c r="DO88" s="79" t="e">
        <f>(#REF!-#REF!+#REF!-#REF!)*Exp_EPL/1000</f>
        <v>#REF!</v>
      </c>
      <c r="DP88" s="79" t="e">
        <f>(#REF!-#REF!+#REF!-#REF!)*Exp_EPL/1000</f>
        <v>#REF!</v>
      </c>
      <c r="DQ88" s="79" t="e">
        <f>(#REF!-#REF!+#REF!-#REF!)*Exp_EPL/1000</f>
        <v>#REF!</v>
      </c>
      <c r="DR88" s="79" t="e">
        <f>(#REF!-#REF!+#REF!-#REF!)*Exp_EPL/1000</f>
        <v>#REF!</v>
      </c>
      <c r="DS88" s="79" t="e">
        <f>(#REF!-#REF!+#REF!-#REF!)*Exp_EPL/1000</f>
        <v>#REF!</v>
      </c>
      <c r="DT88" s="79" t="e">
        <f>(#REF!-#REF!+#REF!-#REF!)*Exp_EPL/1000</f>
        <v>#REF!</v>
      </c>
      <c r="DU88" s="79" t="e">
        <f>(#REF!-#REF!+#REF!-#REF!)*Exp_EPL/1000</f>
        <v>#REF!</v>
      </c>
      <c r="DV88" s="79" t="e">
        <f>(#REF!-#REF!+#REF!-#REF!)*Exp_EPL/1000</f>
        <v>#REF!</v>
      </c>
      <c r="DW88" s="79" t="e">
        <f>(#REF!-#REF!+#REF!-#REF!)*Exp_EPL/1000</f>
        <v>#REF!</v>
      </c>
      <c r="DX88" s="79" t="e">
        <f>(#REF!-#REF!+#REF!-#REF!)*Exp_EPL/1000</f>
        <v>#REF!</v>
      </c>
      <c r="DY88" s="79" t="e">
        <f>(#REF!-#REF!+#REF!-#REF!)*Exp_EPL/1000</f>
        <v>#REF!</v>
      </c>
      <c r="DZ88" s="79" t="e">
        <f>(#REF!-#REF!+#REF!-#REF!)*Exp_EPL/1000</f>
        <v>#REF!</v>
      </c>
      <c r="EA88" s="79" t="e">
        <f>(#REF!-#REF!+#REF!-#REF!)*Exp_EPL/1000</f>
        <v>#REF!</v>
      </c>
      <c r="EB88" s="79" t="e">
        <f>(#REF!-#REF!+#REF!-#REF!)*Exp_EPL/1000</f>
        <v>#REF!</v>
      </c>
      <c r="EC88" s="79" t="e">
        <f>(#REF!-#REF!+#REF!-#REF!)*Exp_EPL/1000</f>
        <v>#REF!</v>
      </c>
      <c r="ED88" s="79" t="e">
        <f>(#REF!-#REF!+#REF!-#REF!)*Exp_EPL/1000</f>
        <v>#REF!</v>
      </c>
      <c r="EE88" s="79" t="e">
        <f>(#REF!-#REF!+#REF!-#REF!)*Exp_EPL/1000</f>
        <v>#REF!</v>
      </c>
      <c r="EF88" s="79" t="e">
        <f>(#REF!-#REF!+#REF!-#REF!)*Exp_EPL/1000</f>
        <v>#REF!</v>
      </c>
      <c r="EG88" s="79" t="e">
        <f>(#REF!-#REF!+#REF!-#REF!)*Exp_EPL/1000</f>
        <v>#REF!</v>
      </c>
      <c r="EH88" s="79" t="e">
        <f>(#REF!-#REF!+#REF!-#REF!)*Exp_EPL/1000</f>
        <v>#REF!</v>
      </c>
      <c r="EI88" s="79" t="e">
        <f>(#REF!-#REF!+#REF!-#REF!)*Exp_EPL/1000</f>
        <v>#REF!</v>
      </c>
      <c r="EJ88" s="79" t="e">
        <f>(#REF!-#REF!+#REF!-#REF!)*Exp_EPL/1000</f>
        <v>#REF!</v>
      </c>
      <c r="EK88" s="79" t="e">
        <f>(#REF!-#REF!+#REF!-#REF!)*Exp_EPL/1000</f>
        <v>#REF!</v>
      </c>
      <c r="EL88" s="79" t="e">
        <f>(#REF!-#REF!+#REF!-#REF!)*Exp_EPL/1000</f>
        <v>#REF!</v>
      </c>
      <c r="EM88" s="79" t="e">
        <f>(#REF!-#REF!+#REF!-#REF!)*Exp_EPL/1000</f>
        <v>#REF!</v>
      </c>
      <c r="EN88" s="79" t="e">
        <f>(#REF!-#REF!+#REF!-#REF!)*Exp_EPL/1000</f>
        <v>#REF!</v>
      </c>
      <c r="EO88" s="79" t="e">
        <f>(#REF!-#REF!+#REF!-#REF!)*Exp_EPL/1000</f>
        <v>#REF!</v>
      </c>
      <c r="EP88" s="79" t="e">
        <f>(#REF!-#REF!+#REF!-#REF!)*Exp_EPL/1000</f>
        <v>#REF!</v>
      </c>
      <c r="EQ88" s="79" t="e">
        <f>(#REF!-#REF!+#REF!-#REF!)*Exp_EPL/1000</f>
        <v>#REF!</v>
      </c>
      <c r="ER88" s="79" t="e">
        <f>(#REF!-#REF!+#REF!-#REF!)*Exp_EPL/1000</f>
        <v>#REF!</v>
      </c>
      <c r="ES88" s="79" t="e">
        <f>(#REF!-#REF!+#REF!-#REF!)*Exp_EPL/1000</f>
        <v>#REF!</v>
      </c>
      <c r="ET88" s="79" t="e">
        <f>(#REF!-#REF!+#REF!-#REF!)*Exp_EPL/1000</f>
        <v>#REF!</v>
      </c>
      <c r="EU88" s="79" t="e">
        <f>(#REF!-#REF!+#REF!-#REF!)*Exp_EPL/1000</f>
        <v>#REF!</v>
      </c>
      <c r="EV88" s="79" t="e">
        <f>(#REF!-#REF!+#REF!-#REF!)*Exp_EPL/1000</f>
        <v>#REF!</v>
      </c>
      <c r="EW88" s="79" t="e">
        <f>(#REF!-#REF!+#REF!-#REF!)*Exp_EPL/1000</f>
        <v>#REF!</v>
      </c>
      <c r="EX88" s="79" t="e">
        <f>(#REF!-#REF!+#REF!-#REF!)*Exp_EPL/1000</f>
        <v>#REF!</v>
      </c>
      <c r="EY88" s="79" t="e">
        <f>(#REF!-#REF!+#REF!-#REF!)*Exp_EPL/1000</f>
        <v>#REF!</v>
      </c>
      <c r="EZ88" s="79" t="e">
        <f>(#REF!-#REF!+#REF!-#REF!)*Exp_EPL/1000</f>
        <v>#REF!</v>
      </c>
      <c r="FA88" s="79" t="e">
        <f>(#REF!-#REF!+#REF!-#REF!)*Exp_EPL/1000</f>
        <v>#REF!</v>
      </c>
      <c r="FB88" s="79" t="e">
        <f>(#REF!-#REF!+#REF!-#REF!)*Exp_EPL/1000</f>
        <v>#REF!</v>
      </c>
      <c r="FC88" s="79" t="e">
        <f>(#REF!-#REF!+#REF!-#REF!)*Exp_EPL/1000</f>
        <v>#REF!</v>
      </c>
      <c r="FD88" s="79" t="e">
        <f>(#REF!-#REF!+#REF!-#REF!)*Exp_EPL/1000</f>
        <v>#REF!</v>
      </c>
      <c r="FE88" s="79" t="e">
        <f>(#REF!-#REF!+#REF!-#REF!)*Exp_EPL/1000</f>
        <v>#REF!</v>
      </c>
      <c r="FF88" s="79" t="e">
        <f>(#REF!-#REF!+#REF!-#REF!)*Exp_EPL/1000</f>
        <v>#REF!</v>
      </c>
      <c r="FG88" s="79" t="e">
        <f>(#REF!-#REF!+#REF!-#REF!)*Exp_EPL/1000</f>
        <v>#REF!</v>
      </c>
      <c r="FH88" s="79" t="e">
        <f>(#REF!-#REF!+#REF!-#REF!)*Exp_EPL/1000</f>
        <v>#REF!</v>
      </c>
      <c r="FI88" s="79" t="e">
        <f>(#REF!-#REF!+#REF!-#REF!)*Exp_EPL/1000</f>
        <v>#REF!</v>
      </c>
      <c r="FJ88" s="79" t="e">
        <f>(#REF!-#REF!+#REF!-#REF!)*Exp_EPL/1000</f>
        <v>#REF!</v>
      </c>
      <c r="FK88" s="79" t="e">
        <f>(#REF!-#REF!+#REF!-#REF!)*Exp_EPL/1000</f>
        <v>#REF!</v>
      </c>
      <c r="FL88" s="79" t="e">
        <f>(#REF!-#REF!+#REF!-#REF!)*Exp_EPL/1000</f>
        <v>#REF!</v>
      </c>
      <c r="FM88" s="79" t="e">
        <f>(#REF!-#REF!+#REF!-#REF!)*Exp_EPL/1000</f>
        <v>#REF!</v>
      </c>
      <c r="FN88" s="79" t="e">
        <f>(#REF!-#REF!+#REF!-#REF!)*Exp_EPL/1000</f>
        <v>#REF!</v>
      </c>
      <c r="FO88" s="79" t="e">
        <f>(#REF!-#REF!+#REF!-#REF!)*Exp_EPL/1000</f>
        <v>#REF!</v>
      </c>
      <c r="FP88" s="79" t="e">
        <f>(#REF!-#REF!+#REF!-#REF!)*Exp_EPL/1000</f>
        <v>#REF!</v>
      </c>
      <c r="FQ88" s="79" t="e">
        <f>(#REF!-#REF!+#REF!-#REF!)*Exp_EPL/1000</f>
        <v>#REF!</v>
      </c>
      <c r="FR88" s="79" t="e">
        <f>(#REF!-#REF!+#REF!-#REF!)*Exp_EPL/1000</f>
        <v>#REF!</v>
      </c>
      <c r="FS88" s="79" t="e">
        <f>(#REF!-#REF!+#REF!-#REF!)*Exp_EPL/1000</f>
        <v>#REF!</v>
      </c>
      <c r="FT88" s="79" t="e">
        <f>(#REF!-#REF!+#REF!-#REF!)*Exp_EPL/1000</f>
        <v>#REF!</v>
      </c>
      <c r="FU88" s="79" t="e">
        <f>(#REF!-#REF!+#REF!-#REF!)*Exp_EPL/1000</f>
        <v>#REF!</v>
      </c>
      <c r="FV88" s="79" t="e">
        <f>(#REF!-#REF!+#REF!-#REF!)*Exp_EPL/1000</f>
        <v>#REF!</v>
      </c>
      <c r="FW88" s="79" t="e">
        <f>(#REF!-#REF!+#REF!-#REF!)*Exp_EPL/1000</f>
        <v>#REF!</v>
      </c>
      <c r="FX88" s="79" t="e">
        <f>(#REF!-#REF!+#REF!-#REF!)*Exp_EPL/1000</f>
        <v>#REF!</v>
      </c>
      <c r="FY88" s="79" t="e">
        <f>(#REF!-#REF!+#REF!-#REF!)*Exp_EPL/1000</f>
        <v>#REF!</v>
      </c>
      <c r="FZ88" s="79" t="e">
        <f>(#REF!-#REF!+#REF!-#REF!)*Exp_EPL/1000</f>
        <v>#REF!</v>
      </c>
      <c r="GA88" s="79" t="e">
        <f>(#REF!-#REF!+#REF!-#REF!)*Exp_EPL/1000</f>
        <v>#REF!</v>
      </c>
      <c r="GB88" s="79" t="e">
        <f>(#REF!-#REF!+#REF!-#REF!)*Exp_EPL/1000</f>
        <v>#REF!</v>
      </c>
      <c r="GC88" s="79" t="e">
        <f>(#REF!-#REF!+#REF!-#REF!)*Exp_EPL/1000</f>
        <v>#REF!</v>
      </c>
      <c r="GD88" s="79" t="e">
        <f>(#REF!-#REF!+#REF!-#REF!)*Exp_EPL/1000</f>
        <v>#REF!</v>
      </c>
      <c r="GE88" s="79" t="e">
        <f>(#REF!-#REF!+#REF!-#REF!)*Exp_EPL/1000</f>
        <v>#REF!</v>
      </c>
      <c r="GF88" s="79" t="e">
        <f>(#REF!-#REF!+#REF!-#REF!)*Exp_EPL/1000</f>
        <v>#REF!</v>
      </c>
      <c r="GG88" s="79" t="e">
        <f>(#REF!-#REF!+#REF!-#REF!)*Exp_EPL/1000</f>
        <v>#REF!</v>
      </c>
      <c r="GH88" s="79" t="e">
        <f>(#REF!-#REF!+#REF!-#REF!)*Exp_EPL/1000</f>
        <v>#REF!</v>
      </c>
      <c r="GI88" s="79" t="e">
        <f>(#REF!-#REF!+#REF!-#REF!)*Exp_EPL/1000</f>
        <v>#REF!</v>
      </c>
      <c r="GJ88" s="79" t="e">
        <f>(#REF!-#REF!+#REF!-#REF!)*Exp_EPL/1000</f>
        <v>#REF!</v>
      </c>
      <c r="GK88" s="79" t="e">
        <f>(#REF!-#REF!+#REF!-#REF!)*Exp_EPL/1000</f>
        <v>#REF!</v>
      </c>
      <c r="GL88" s="79" t="e">
        <f>(#REF!-#REF!+#REF!-#REF!)*Exp_EPL/1000</f>
        <v>#REF!</v>
      </c>
      <c r="GM88" s="79" t="e">
        <f>(#REF!-#REF!+#REF!-#REF!)*Exp_EPL/1000</f>
        <v>#REF!</v>
      </c>
      <c r="GN88" s="79" t="e">
        <f>(#REF!-#REF!+#REF!-#REF!)*Exp_EPL/1000</f>
        <v>#REF!</v>
      </c>
      <c r="GO88" s="79" t="e">
        <f>(#REF!-#REF!+#REF!-#REF!)*Exp_EPL/1000</f>
        <v>#REF!</v>
      </c>
      <c r="GP88" s="79" t="e">
        <f>(#REF!-#REF!+#REF!-#REF!)*Exp_EPL/1000</f>
        <v>#REF!</v>
      </c>
      <c r="GQ88" s="79" t="e">
        <f>(#REF!-#REF!+#REF!-#REF!)*Exp_EPL/1000</f>
        <v>#REF!</v>
      </c>
      <c r="GR88" s="79" t="e">
        <f>(#REF!-#REF!+#REF!-#REF!)*Exp_EPL/1000</f>
        <v>#REF!</v>
      </c>
      <c r="GS88" s="79" t="e">
        <f>(#REF!-#REF!+#REF!-#REF!)*Exp_EPL/1000</f>
        <v>#REF!</v>
      </c>
      <c r="GT88" s="79" t="e">
        <f>(#REF!-#REF!+#REF!-#REF!)*Exp_EPL/1000</f>
        <v>#REF!</v>
      </c>
      <c r="GU88" s="79" t="e">
        <f>(#REF!-#REF!+#REF!-#REF!)*Exp_EPL/1000</f>
        <v>#REF!</v>
      </c>
      <c r="GV88" s="79" t="e">
        <f>(#REF!-#REF!+#REF!-#REF!)*Exp_EPL/1000</f>
        <v>#REF!</v>
      </c>
      <c r="GW88" s="79" t="e">
        <f>(#REF!-#REF!+#REF!-#REF!)*Exp_EPL/1000</f>
        <v>#REF!</v>
      </c>
      <c r="GX88" s="79" t="e">
        <f>(#REF!-#REF!+#REF!-#REF!)*Exp_EPL/1000</f>
        <v>#REF!</v>
      </c>
      <c r="GY88" s="79" t="e">
        <f>(#REF!-#REF!+#REF!-#REF!)*Exp_EPL/1000</f>
        <v>#REF!</v>
      </c>
      <c r="GZ88" s="79" t="e">
        <f>(#REF!-#REF!+#REF!-#REF!)*Exp_EPL/1000</f>
        <v>#REF!</v>
      </c>
      <c r="HA88" s="79" t="e">
        <f>(#REF!-#REF!+#REF!-#REF!)*Exp_EPL/1000</f>
        <v>#REF!</v>
      </c>
      <c r="HB88" s="79" t="e">
        <f>(#REF!-#REF!+#REF!-#REF!)*Exp_EPL/1000</f>
        <v>#REF!</v>
      </c>
      <c r="HC88" s="79" t="e">
        <f>(#REF!-#REF!+#REF!-#REF!)*Exp_EPL/1000</f>
        <v>#REF!</v>
      </c>
      <c r="HD88" s="79" t="e">
        <f>(#REF!-#REF!+#REF!-#REF!)*Exp_EPL/1000</f>
        <v>#REF!</v>
      </c>
      <c r="HE88" s="79" t="e">
        <f>(#REF!-#REF!+#REF!-#REF!)*Exp_EPL/1000</f>
        <v>#REF!</v>
      </c>
      <c r="HF88" s="79" t="e">
        <f>(#REF!-#REF!+#REF!-#REF!)*Exp_EPL/1000</f>
        <v>#REF!</v>
      </c>
      <c r="HG88" s="79" t="e">
        <f>(#REF!-#REF!+#REF!-#REF!)*Exp_EPL/1000</f>
        <v>#REF!</v>
      </c>
      <c r="HH88" s="79" t="e">
        <f>(#REF!-#REF!+#REF!-#REF!)*Exp_EPL/1000</f>
        <v>#REF!</v>
      </c>
      <c r="HI88" s="79" t="e">
        <f>(#REF!-#REF!+#REF!-#REF!)*Exp_EPL/1000</f>
        <v>#REF!</v>
      </c>
    </row>
    <row r="89" spans="1:217" s="109" customFormat="1" x14ac:dyDescent="0.2">
      <c r="A89" s="113" t="s">
        <v>128</v>
      </c>
      <c r="B89" s="114">
        <v>0</v>
      </c>
      <c r="C89" s="114">
        <v>0</v>
      </c>
      <c r="D89" s="115">
        <v>0</v>
      </c>
      <c r="E89" s="115">
        <v>0</v>
      </c>
      <c r="F89" s="115">
        <v>0</v>
      </c>
      <c r="G89" s="115">
        <v>0</v>
      </c>
      <c r="H89" s="115">
        <v>0</v>
      </c>
      <c r="I89" s="115">
        <v>0</v>
      </c>
      <c r="J89" s="115">
        <v>0</v>
      </c>
      <c r="K89" s="115">
        <v>0</v>
      </c>
      <c r="L89" s="115">
        <v>0</v>
      </c>
      <c r="M89" s="115">
        <v>0</v>
      </c>
      <c r="N89" s="115">
        <v>0</v>
      </c>
      <c r="O89" s="115">
        <v>0</v>
      </c>
      <c r="P89" s="115">
        <v>0</v>
      </c>
      <c r="Q89" s="115">
        <v>0</v>
      </c>
      <c r="R89" s="115">
        <v>0</v>
      </c>
      <c r="S89" s="115">
        <v>0</v>
      </c>
      <c r="T89" s="115">
        <v>0</v>
      </c>
      <c r="U89" s="115">
        <v>0</v>
      </c>
      <c r="V89" s="115">
        <v>0</v>
      </c>
      <c r="W89" s="115">
        <v>0</v>
      </c>
      <c r="X89" s="115">
        <v>0</v>
      </c>
      <c r="Y89" s="115">
        <v>0</v>
      </c>
      <c r="Z89" s="115">
        <v>0</v>
      </c>
      <c r="AA89" s="115">
        <v>0</v>
      </c>
      <c r="AB89" s="115">
        <v>0</v>
      </c>
      <c r="AC89" s="115">
        <v>0</v>
      </c>
      <c r="AD89" s="115">
        <v>0</v>
      </c>
      <c r="AE89" s="115">
        <v>0</v>
      </c>
      <c r="AF89" s="115">
        <v>0</v>
      </c>
      <c r="AG89" s="115">
        <v>0</v>
      </c>
      <c r="AH89" s="115">
        <v>0</v>
      </c>
      <c r="AI89" s="115">
        <v>0</v>
      </c>
      <c r="AJ89" s="115"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v>0</v>
      </c>
      <c r="AR89" s="115">
        <v>0</v>
      </c>
      <c r="AS89" s="115">
        <v>0</v>
      </c>
      <c r="AT89" s="115">
        <v>0</v>
      </c>
      <c r="AU89" s="115">
        <v>0</v>
      </c>
      <c r="AV89" s="115">
        <v>0</v>
      </c>
      <c r="AW89" s="115">
        <v>0</v>
      </c>
      <c r="AX89" s="115">
        <v>0</v>
      </c>
      <c r="AY89" s="115">
        <v>0</v>
      </c>
      <c r="AZ89" s="115">
        <v>0</v>
      </c>
      <c r="BA89" s="115">
        <v>0</v>
      </c>
      <c r="BB89" s="115">
        <v>0</v>
      </c>
      <c r="BC89" s="115">
        <v>0</v>
      </c>
      <c r="BD89" s="115">
        <v>0</v>
      </c>
      <c r="BE89" s="115">
        <v>0</v>
      </c>
      <c r="BF89" s="115">
        <v>0</v>
      </c>
      <c r="BG89" s="115">
        <v>0</v>
      </c>
      <c r="BH89" s="115">
        <v>0</v>
      </c>
      <c r="BI89" s="115">
        <v>0</v>
      </c>
      <c r="BJ89" s="115">
        <v>0</v>
      </c>
      <c r="BK89" s="115">
        <v>0</v>
      </c>
      <c r="BL89" s="115">
        <v>0</v>
      </c>
      <c r="BM89" s="115">
        <v>0</v>
      </c>
      <c r="BN89" s="115">
        <v>0</v>
      </c>
      <c r="BO89" s="115">
        <v>0</v>
      </c>
      <c r="BP89" s="115">
        <v>0</v>
      </c>
      <c r="BQ89" s="115">
        <v>0</v>
      </c>
      <c r="BR89" s="115">
        <v>0</v>
      </c>
      <c r="BS89" s="115">
        <v>0</v>
      </c>
      <c r="BT89" s="115">
        <v>0</v>
      </c>
      <c r="BU89" s="115">
        <v>0</v>
      </c>
      <c r="BV89" s="115">
        <v>0</v>
      </c>
      <c r="BW89" s="115">
        <v>0</v>
      </c>
      <c r="BX89" s="115">
        <v>0</v>
      </c>
      <c r="BY89" s="115">
        <v>0</v>
      </c>
      <c r="BZ89" s="115">
        <v>0</v>
      </c>
      <c r="CA89" s="115">
        <v>0</v>
      </c>
      <c r="CB89" s="115">
        <v>0</v>
      </c>
      <c r="CC89" s="115">
        <v>0</v>
      </c>
      <c r="CD89" s="115">
        <v>0</v>
      </c>
      <c r="CE89" s="115">
        <v>0</v>
      </c>
      <c r="CF89" s="115">
        <v>0</v>
      </c>
      <c r="CG89" s="115">
        <v>0</v>
      </c>
      <c r="CH89" s="115">
        <v>0</v>
      </c>
      <c r="CI89" s="115">
        <v>0</v>
      </c>
      <c r="CJ89" s="115">
        <v>0</v>
      </c>
      <c r="CK89" s="115">
        <v>0</v>
      </c>
      <c r="CL89" s="115">
        <v>0</v>
      </c>
      <c r="CM89" s="115">
        <v>0</v>
      </c>
      <c r="CN89" s="115">
        <v>0</v>
      </c>
      <c r="CO89" s="115">
        <v>0</v>
      </c>
      <c r="CP89" s="115">
        <v>0</v>
      </c>
      <c r="CQ89" s="115">
        <v>0</v>
      </c>
      <c r="CR89" s="115">
        <v>0</v>
      </c>
      <c r="CS89" s="115">
        <v>0</v>
      </c>
      <c r="CT89" s="115">
        <v>0</v>
      </c>
      <c r="CU89" s="115">
        <v>0</v>
      </c>
      <c r="CV89" s="115">
        <v>0</v>
      </c>
      <c r="CW89" s="115">
        <v>0</v>
      </c>
      <c r="CX89" s="115">
        <v>0</v>
      </c>
      <c r="CY89" s="115">
        <v>0</v>
      </c>
      <c r="CZ89" s="115">
        <v>0</v>
      </c>
      <c r="DA89" s="115">
        <v>0</v>
      </c>
      <c r="DB89" s="115">
        <v>0</v>
      </c>
      <c r="DC89" s="115">
        <v>0</v>
      </c>
      <c r="DD89" s="115">
        <v>0</v>
      </c>
      <c r="DE89" s="115">
        <v>0</v>
      </c>
      <c r="DF89" s="115">
        <v>0</v>
      </c>
      <c r="DG89" s="115">
        <v>0</v>
      </c>
      <c r="DH89" s="115">
        <v>0</v>
      </c>
      <c r="DI89" s="115">
        <v>0</v>
      </c>
      <c r="DJ89" s="115">
        <v>0</v>
      </c>
      <c r="DK89" s="115">
        <v>0</v>
      </c>
      <c r="DL89" s="115">
        <v>0</v>
      </c>
      <c r="DM89" s="115">
        <v>0</v>
      </c>
      <c r="DN89" s="115">
        <v>0</v>
      </c>
      <c r="DO89" s="115">
        <v>0</v>
      </c>
      <c r="DP89" s="115">
        <v>0</v>
      </c>
      <c r="DQ89" s="115">
        <v>0</v>
      </c>
      <c r="DR89" s="115">
        <v>0</v>
      </c>
      <c r="DS89" s="115">
        <v>0</v>
      </c>
      <c r="DT89" s="115">
        <v>0</v>
      </c>
      <c r="DU89" s="115">
        <v>0</v>
      </c>
      <c r="DV89" s="115">
        <v>0</v>
      </c>
      <c r="DW89" s="115">
        <v>0</v>
      </c>
      <c r="DX89" s="115">
        <v>0</v>
      </c>
      <c r="DY89" s="115">
        <v>0</v>
      </c>
      <c r="DZ89" s="115">
        <v>0</v>
      </c>
      <c r="EA89" s="115">
        <v>0</v>
      </c>
      <c r="EB89" s="115">
        <v>0</v>
      </c>
      <c r="EC89" s="115">
        <v>0</v>
      </c>
      <c r="ED89" s="115">
        <v>0</v>
      </c>
      <c r="EE89" s="115">
        <v>0</v>
      </c>
      <c r="EF89" s="115">
        <v>0</v>
      </c>
      <c r="EG89" s="115">
        <v>0</v>
      </c>
      <c r="EH89" s="115">
        <v>0</v>
      </c>
      <c r="EI89" s="115">
        <v>0</v>
      </c>
      <c r="EJ89" s="115">
        <v>0</v>
      </c>
      <c r="EK89" s="115">
        <v>0</v>
      </c>
      <c r="EL89" s="115">
        <v>0</v>
      </c>
      <c r="EM89" s="115">
        <v>0</v>
      </c>
      <c r="EN89" s="115">
        <v>0</v>
      </c>
      <c r="EO89" s="115">
        <v>0</v>
      </c>
      <c r="EP89" s="115">
        <v>0</v>
      </c>
      <c r="EQ89" s="115">
        <v>0</v>
      </c>
      <c r="ER89" s="115">
        <v>0</v>
      </c>
      <c r="ES89" s="115">
        <v>0</v>
      </c>
      <c r="ET89" s="115">
        <v>0</v>
      </c>
      <c r="EU89" s="115">
        <v>0</v>
      </c>
      <c r="EV89" s="115">
        <v>0</v>
      </c>
      <c r="EW89" s="115">
        <v>0</v>
      </c>
      <c r="EX89" s="115">
        <v>0</v>
      </c>
      <c r="EY89" s="115">
        <v>0</v>
      </c>
      <c r="EZ89" s="115">
        <v>0</v>
      </c>
      <c r="FA89" s="115">
        <v>0</v>
      </c>
      <c r="FB89" s="115">
        <v>0</v>
      </c>
      <c r="FC89" s="115">
        <v>0</v>
      </c>
      <c r="FD89" s="115">
        <v>0</v>
      </c>
      <c r="FE89" s="115">
        <v>0</v>
      </c>
      <c r="FF89" s="115">
        <v>0</v>
      </c>
      <c r="FG89" s="115">
        <v>0</v>
      </c>
      <c r="FH89" s="115">
        <v>0</v>
      </c>
      <c r="FI89" s="115">
        <v>0</v>
      </c>
      <c r="FJ89" s="115">
        <v>0</v>
      </c>
      <c r="FK89" s="115">
        <v>0</v>
      </c>
      <c r="FL89" s="115">
        <v>0</v>
      </c>
      <c r="FM89" s="115">
        <v>0</v>
      </c>
      <c r="FN89" s="115">
        <v>0</v>
      </c>
      <c r="FO89" s="115">
        <v>0</v>
      </c>
      <c r="FP89" s="115">
        <v>0</v>
      </c>
      <c r="FQ89" s="115">
        <v>0</v>
      </c>
      <c r="FR89" s="115">
        <v>0</v>
      </c>
      <c r="FS89" s="115">
        <v>0</v>
      </c>
      <c r="FT89" s="115">
        <v>0</v>
      </c>
      <c r="FU89" s="115">
        <v>0</v>
      </c>
      <c r="FV89" s="115">
        <v>0</v>
      </c>
      <c r="FW89" s="115">
        <v>0</v>
      </c>
      <c r="FX89" s="115">
        <v>0</v>
      </c>
      <c r="FY89" s="115">
        <v>0</v>
      </c>
      <c r="FZ89" s="115">
        <v>0</v>
      </c>
      <c r="GA89" s="115">
        <v>0</v>
      </c>
      <c r="GB89" s="115">
        <v>0</v>
      </c>
      <c r="GC89" s="115">
        <v>0</v>
      </c>
      <c r="GD89" s="115">
        <v>0</v>
      </c>
      <c r="GE89" s="115">
        <v>0</v>
      </c>
      <c r="GF89" s="115">
        <v>0</v>
      </c>
      <c r="GG89" s="115">
        <v>0</v>
      </c>
      <c r="GH89" s="115">
        <v>0</v>
      </c>
      <c r="GI89" s="115">
        <v>0</v>
      </c>
      <c r="GJ89" s="115">
        <v>0</v>
      </c>
      <c r="GK89" s="115">
        <v>0</v>
      </c>
      <c r="GL89" s="115">
        <v>0</v>
      </c>
      <c r="GM89" s="115">
        <v>0</v>
      </c>
      <c r="GN89" s="115">
        <v>0</v>
      </c>
      <c r="GO89" s="115">
        <v>0</v>
      </c>
      <c r="GP89" s="115">
        <v>0</v>
      </c>
      <c r="GQ89" s="115">
        <v>0</v>
      </c>
      <c r="GR89" s="115">
        <v>0</v>
      </c>
      <c r="GS89" s="115">
        <v>0</v>
      </c>
      <c r="GT89" s="115">
        <v>0</v>
      </c>
      <c r="GU89" s="115">
        <v>0</v>
      </c>
      <c r="GV89" s="115">
        <v>0</v>
      </c>
      <c r="GW89" s="115">
        <v>0</v>
      </c>
      <c r="GX89" s="115">
        <v>0</v>
      </c>
      <c r="GY89" s="115">
        <v>0</v>
      </c>
      <c r="GZ89" s="115">
        <v>0</v>
      </c>
      <c r="HA89" s="115">
        <v>0</v>
      </c>
      <c r="HB89" s="115">
        <v>0</v>
      </c>
      <c r="HC89" s="115">
        <v>0</v>
      </c>
      <c r="HD89" s="115">
        <v>0</v>
      </c>
      <c r="HE89" s="115">
        <v>0</v>
      </c>
      <c r="HF89" s="115">
        <v>0</v>
      </c>
      <c r="HG89" s="115">
        <v>0</v>
      </c>
      <c r="HH89" s="115">
        <v>0</v>
      </c>
      <c r="HI89" s="115">
        <v>0</v>
      </c>
    </row>
    <row r="91" spans="1:217" s="22" customFormat="1" x14ac:dyDescent="0.2">
      <c r="A91" s="34" t="s">
        <v>129</v>
      </c>
      <c r="B91" s="83">
        <f>IFERROR(VLOOKUP(B$7,'CMM3 - FINAN'!$A:$F,4,0),0)</f>
        <v>0</v>
      </c>
      <c r="C91" s="83">
        <f>IFERROR(VLOOKUP(C$7,'CMM3 - FINAN'!$A:$F,4,0),0)</f>
        <v>0</v>
      </c>
      <c r="D91" s="83">
        <f>IFERROR(VLOOKUP(D$7,'CMM3 - FINAN'!$A:$F,4,0),0)</f>
        <v>0</v>
      </c>
      <c r="E91" s="83">
        <f>IFERROR(VLOOKUP(E$7,'CMM3 - FINAN'!$A:$F,4,0),0)</f>
        <v>0</v>
      </c>
      <c r="F91" s="83">
        <f>IFERROR(VLOOKUP(F$7,'CMM3 - FINAN'!$A:$F,4,0),0)</f>
        <v>0</v>
      </c>
      <c r="G91" s="83">
        <f>IFERROR(VLOOKUP(G$7,'CMM3 - FINAN'!$A:$F,4,0),0)</f>
        <v>0</v>
      </c>
      <c r="H91" s="83">
        <f>IFERROR(VLOOKUP(H$7,'CMM3 - FINAN'!$A:$F,4,0),0)</f>
        <v>0</v>
      </c>
      <c r="I91" s="83">
        <f>IFERROR(VLOOKUP(I$7,'CMM3 - FINAN'!$A:$F,4,0),0)</f>
        <v>0</v>
      </c>
      <c r="J91" s="83">
        <f>IFERROR(VLOOKUP(J$7,'CMM3 - FINAN'!$A:$F,4,0),0)</f>
        <v>0</v>
      </c>
      <c r="K91" s="83">
        <f>IFERROR(VLOOKUP(K$7,'CMM3 - FINAN'!$A:$F,4,0),0)</f>
        <v>0</v>
      </c>
      <c r="L91" s="83">
        <f>IFERROR(VLOOKUP(L$7,'CMM3 - FINAN'!$A:$F,4,0),0)</f>
        <v>0</v>
      </c>
      <c r="M91" s="83">
        <f>IFERROR(VLOOKUP(M$7,'CMM3 - FINAN'!$A:$F,4,0),0)</f>
        <v>0</v>
      </c>
      <c r="N91" s="83">
        <f>IFERROR(VLOOKUP(N$7,'CMM3 - FINAN'!$A:$F,4,0),0)</f>
        <v>0</v>
      </c>
      <c r="O91" s="83">
        <f>IFERROR(VLOOKUP(O$7,'CMM3 - FINAN'!$A:$F,4,0),0)</f>
        <v>0</v>
      </c>
      <c r="P91" s="83">
        <f>IFERROR(VLOOKUP(P$7,'CMM3 - FINAN'!$A:$F,4,0),0)</f>
        <v>0</v>
      </c>
      <c r="Q91" s="83">
        <f>IFERROR(VLOOKUP(Q$7,'CMM3 - FINAN'!$A:$F,4,0),0)</f>
        <v>0</v>
      </c>
      <c r="R91" s="83">
        <f>IFERROR(VLOOKUP(R$7,'CMM3 - FINAN'!$A:$F,4,0),0)</f>
        <v>0</v>
      </c>
      <c r="S91" s="83">
        <f>IFERROR(VLOOKUP(S$7,'CMM3 - FINAN'!$A:$F,4,0),0)</f>
        <v>0</v>
      </c>
      <c r="T91" s="83">
        <f>IFERROR(VLOOKUP(T$7,'CMM3 - FINAN'!$A:$F,4,0),0)</f>
        <v>0</v>
      </c>
      <c r="U91" s="83">
        <f>IFERROR(VLOOKUP(U$7,'CMM3 - FINAN'!$A:$F,4,0),0)</f>
        <v>0</v>
      </c>
      <c r="V91" s="83">
        <f>IFERROR(VLOOKUP(V$7,'CMM3 - FINAN'!$A:$F,4,0),0)</f>
        <v>0</v>
      </c>
      <c r="W91" s="83">
        <f>IFERROR(VLOOKUP(W$7,'CMM3 - FINAN'!$A:$F,4,0),0)</f>
        <v>0</v>
      </c>
      <c r="X91" s="83">
        <f>IFERROR(VLOOKUP(X$7,'CMM3 - FINAN'!$A:$F,4,0),0)</f>
        <v>0</v>
      </c>
      <c r="Y91" s="83">
        <f>IFERROR(VLOOKUP(Y$7,'CMM3 - FINAN'!$A:$F,4,0),0)</f>
        <v>0</v>
      </c>
      <c r="Z91" s="83">
        <f>IFERROR(VLOOKUP(Z$7,'CMM3 - FINAN'!$A:$F,4,0),0)</f>
        <v>41.13455621363827</v>
      </c>
      <c r="AA91" s="83">
        <f>IFERROR(VLOOKUP(AA$7,'CMM3 - FINAN'!$A:$F,4,0),0)</f>
        <v>41.13455621363827</v>
      </c>
      <c r="AB91" s="83">
        <f>IFERROR(VLOOKUP(AB$7,'CMM3 - FINAN'!$A:$F,4,0),0)</f>
        <v>41.13455621363827</v>
      </c>
      <c r="AC91" s="83">
        <f>IFERROR(VLOOKUP(AC$7,'CMM3 - FINAN'!$A:$F,4,0),0)</f>
        <v>41.13455621363827</v>
      </c>
      <c r="AD91" s="83">
        <f>IFERROR(VLOOKUP(AD$7,'CMM3 - FINAN'!$A:$F,4,0),0)</f>
        <v>41.13455621363827</v>
      </c>
      <c r="AE91" s="83">
        <f>IFERROR(VLOOKUP(AE$7,'CMM3 - FINAN'!$A:$F,4,0),0)</f>
        <v>41.13455621363827</v>
      </c>
      <c r="AF91" s="83">
        <f>IFERROR(VLOOKUP(AF$7,'CMM3 - FINAN'!$A:$F,4,0),0)</f>
        <v>41.13455621363827</v>
      </c>
      <c r="AG91" s="83">
        <f>IFERROR(VLOOKUP(AG$7,'CMM3 - FINAN'!$A:$F,4,0),0)</f>
        <v>41.13455621363827</v>
      </c>
      <c r="AH91" s="83">
        <f>IFERROR(VLOOKUP(AH$7,'CMM3 - FINAN'!$A:$F,4,0),0)</f>
        <v>41.13455621363827</v>
      </c>
      <c r="AI91" s="83">
        <f>IFERROR(VLOOKUP(AI$7,'CMM3 - FINAN'!$A:$F,4,0),0)</f>
        <v>41.13455621363827</v>
      </c>
      <c r="AJ91" s="83">
        <f>IFERROR(VLOOKUP(AJ$7,'CMM3 - FINAN'!$A:$F,4,0),0)</f>
        <v>41.13455621363827</v>
      </c>
      <c r="AK91" s="83">
        <f>IFERROR(VLOOKUP(AK$7,'CMM3 - FINAN'!$A:$F,4,0),0)</f>
        <v>41.13455621363827</v>
      </c>
      <c r="AL91" s="83">
        <f>IFERROR(VLOOKUP(AL$7,'CMM3 - FINAN'!$A:$F,4,0),0)</f>
        <v>41.13455621363827</v>
      </c>
      <c r="AM91" s="83">
        <f>IFERROR(VLOOKUP(AM$7,'CMM3 - FINAN'!$A:$F,4,0),0)</f>
        <v>41.13455621363827</v>
      </c>
      <c r="AN91" s="83">
        <f>IFERROR(VLOOKUP(AN$7,'CMM3 - FINAN'!$A:$F,4,0),0)</f>
        <v>41.13455621363827</v>
      </c>
      <c r="AO91" s="83">
        <f>IFERROR(VLOOKUP(AO$7,'CMM3 - FINAN'!$A:$F,4,0),0)</f>
        <v>41.13455621363827</v>
      </c>
      <c r="AP91" s="83">
        <f>IFERROR(VLOOKUP(AP$7,'CMM3 - FINAN'!$A:$F,4,0),0)</f>
        <v>41.13455621363827</v>
      </c>
      <c r="AQ91" s="83">
        <f>IFERROR(VLOOKUP(AQ$7,'CMM3 - FINAN'!$A:$F,4,0),0)</f>
        <v>41.13455621363827</v>
      </c>
      <c r="AR91" s="83">
        <f>IFERROR(VLOOKUP(AR$7,'CMM3 - FINAN'!$A:$F,4,0),0)</f>
        <v>41.13455621363827</v>
      </c>
      <c r="AS91" s="83">
        <f>IFERROR(VLOOKUP(AS$7,'CMM3 - FINAN'!$A:$F,4,0),0)</f>
        <v>41.13455621363827</v>
      </c>
      <c r="AT91" s="83">
        <f>IFERROR(VLOOKUP(AT$7,'CMM3 - FINAN'!$A:$F,4,0),0)</f>
        <v>41.13455621363827</v>
      </c>
      <c r="AU91" s="83">
        <f>IFERROR(VLOOKUP(AU$7,'CMM3 - FINAN'!$A:$F,4,0),0)</f>
        <v>41.13455621363827</v>
      </c>
      <c r="AV91" s="83">
        <f>IFERROR(VLOOKUP(AV$7,'CMM3 - FINAN'!$A:$F,4,0),0)</f>
        <v>41.13455621363827</v>
      </c>
      <c r="AW91" s="83">
        <f>IFERROR(VLOOKUP(AW$7,'CMM3 - FINAN'!$A:$F,4,0),0)</f>
        <v>41.13455621363827</v>
      </c>
      <c r="AX91" s="83">
        <f>IFERROR(VLOOKUP(AX$7,'CMM3 - FINAN'!$A:$F,4,0),0)</f>
        <v>41.13455621363827</v>
      </c>
      <c r="AY91" s="83">
        <f>IFERROR(VLOOKUP(AY$7,'CMM3 - FINAN'!$A:$F,4,0),0)</f>
        <v>41.13455621363827</v>
      </c>
      <c r="AZ91" s="83">
        <f>IFERROR(VLOOKUP(AZ$7,'CMM3 - FINAN'!$A:$F,4,0),0)</f>
        <v>41.13455621363827</v>
      </c>
      <c r="BA91" s="83">
        <f>IFERROR(VLOOKUP(BA$7,'CMM3 - FINAN'!$A:$F,4,0),0)</f>
        <v>41.13455621363827</v>
      </c>
      <c r="BB91" s="83">
        <f>IFERROR(VLOOKUP(BB$7,'CMM3 - FINAN'!$A:$F,4,0),0)</f>
        <v>41.13455621363827</v>
      </c>
      <c r="BC91" s="83">
        <f>IFERROR(VLOOKUP(BC$7,'CMM3 - FINAN'!$A:$F,4,0),0)</f>
        <v>41.13455621363827</v>
      </c>
      <c r="BD91" s="83">
        <f>IFERROR(VLOOKUP(BD$7,'CMM3 - FINAN'!$A:$F,4,0),0)</f>
        <v>41.13455621363827</v>
      </c>
      <c r="BE91" s="83">
        <f>IFERROR(VLOOKUP(BE$7,'CMM3 - FINAN'!$A:$F,4,0),0)</f>
        <v>41.13455621363827</v>
      </c>
      <c r="BF91" s="83">
        <f>IFERROR(VLOOKUP(BF$7,'CMM3 - FINAN'!$A:$F,4,0),0)</f>
        <v>41.13455621363827</v>
      </c>
      <c r="BG91" s="83">
        <f>IFERROR(VLOOKUP(BG$7,'CMM3 - FINAN'!$A:$F,4,0),0)</f>
        <v>41.13455621363827</v>
      </c>
      <c r="BH91" s="83">
        <f>IFERROR(VLOOKUP(BH$7,'CMM3 - FINAN'!$A:$F,4,0),0)</f>
        <v>41.13455621363827</v>
      </c>
      <c r="BI91" s="83">
        <f>IFERROR(VLOOKUP(BI$7,'CMM3 - FINAN'!$A:$F,4,0),0)</f>
        <v>41.13455621363827</v>
      </c>
      <c r="BJ91" s="83">
        <f>IFERROR(VLOOKUP(BJ$7,'CMM3 - FINAN'!$A:$F,4,0),0)</f>
        <v>41.13455621363827</v>
      </c>
      <c r="BK91" s="83">
        <f>IFERROR(VLOOKUP(BK$7,'CMM3 - FINAN'!$A:$F,4,0),0)</f>
        <v>41.13455621363827</v>
      </c>
      <c r="BL91" s="83">
        <f>IFERROR(VLOOKUP(BL$7,'CMM3 - FINAN'!$A:$F,4,0),0)</f>
        <v>41.13455621363827</v>
      </c>
      <c r="BM91" s="83">
        <f>IFERROR(VLOOKUP(BM$7,'CMM3 - FINAN'!$A:$F,4,0),0)</f>
        <v>41.13455621363827</v>
      </c>
      <c r="BN91" s="83">
        <f>IFERROR(VLOOKUP(BN$7,'CMM3 - FINAN'!$A:$F,4,0),0)</f>
        <v>41.13455621363827</v>
      </c>
      <c r="BO91" s="83">
        <f>IFERROR(VLOOKUP(BO$7,'CMM3 - FINAN'!$A:$F,4,0),0)</f>
        <v>41.13455621363827</v>
      </c>
      <c r="BP91" s="83">
        <f>IFERROR(VLOOKUP(BP$7,'CMM3 - FINAN'!$A:$F,4,0),0)</f>
        <v>41.13455621363827</v>
      </c>
      <c r="BQ91" s="83">
        <f>IFERROR(VLOOKUP(BQ$7,'CMM3 - FINAN'!$A:$F,4,0),0)</f>
        <v>41.13455621363827</v>
      </c>
      <c r="BR91" s="83">
        <f>IFERROR(VLOOKUP(BR$7,'CMM3 - FINAN'!$A:$F,4,0),0)</f>
        <v>41.13455621363827</v>
      </c>
      <c r="BS91" s="83">
        <f>IFERROR(VLOOKUP(BS$7,'CMM3 - FINAN'!$A:$F,4,0),0)</f>
        <v>41.13455621363827</v>
      </c>
      <c r="BT91" s="83">
        <f>IFERROR(VLOOKUP(BT$7,'CMM3 - FINAN'!$A:$F,4,0),0)</f>
        <v>41.13455621363827</v>
      </c>
      <c r="BU91" s="83">
        <f>IFERROR(VLOOKUP(BU$7,'CMM3 - FINAN'!$A:$F,4,0),0)</f>
        <v>41.13455621363827</v>
      </c>
      <c r="BV91" s="83">
        <f>IFERROR(VLOOKUP(BV$7,'CMM3 - FINAN'!$A:$F,4,0),0)</f>
        <v>41.13455621363827</v>
      </c>
      <c r="BW91" s="83">
        <f>IFERROR(VLOOKUP(BW$7,'CMM3 - FINAN'!$A:$F,4,0),0)</f>
        <v>41.13455621363827</v>
      </c>
      <c r="BX91" s="83">
        <f>IFERROR(VLOOKUP(BX$7,'CMM3 - FINAN'!$A:$F,4,0),0)</f>
        <v>41.13455621363827</v>
      </c>
      <c r="BY91" s="83">
        <f>IFERROR(VLOOKUP(BY$7,'CMM3 - FINAN'!$A:$F,4,0),0)</f>
        <v>41.13455621363827</v>
      </c>
      <c r="BZ91" s="83">
        <f>IFERROR(VLOOKUP(BZ$7,'CMM3 - FINAN'!$A:$F,4,0),0)</f>
        <v>41.13455621363827</v>
      </c>
      <c r="CA91" s="83">
        <f>IFERROR(VLOOKUP(CA$7,'CMM3 - FINAN'!$A:$F,4,0),0)</f>
        <v>41.13455621363827</v>
      </c>
      <c r="CB91" s="83">
        <f>IFERROR(VLOOKUP(CB$7,'CMM3 - FINAN'!$A:$F,4,0),0)</f>
        <v>41.13455621363827</v>
      </c>
      <c r="CC91" s="83">
        <f>IFERROR(VLOOKUP(CC$7,'CMM3 - FINAN'!$A:$F,4,0),0)</f>
        <v>41.13455621363827</v>
      </c>
      <c r="CD91" s="83">
        <f>IFERROR(VLOOKUP(CD$7,'CMM3 - FINAN'!$A:$F,4,0),0)</f>
        <v>41.13455621363827</v>
      </c>
      <c r="CE91" s="83">
        <f>IFERROR(VLOOKUP(CE$7,'CMM3 - FINAN'!$A:$F,4,0),0)</f>
        <v>41.13455621363827</v>
      </c>
      <c r="CF91" s="83">
        <f>IFERROR(VLOOKUP(CF$7,'CMM3 - FINAN'!$A:$F,4,0),0)</f>
        <v>41.13455621363827</v>
      </c>
      <c r="CG91" s="83">
        <f>IFERROR(VLOOKUP(CG$7,'CMM3 - FINAN'!$A:$F,4,0),0)</f>
        <v>41.13455621363827</v>
      </c>
      <c r="CH91" s="83">
        <f>IFERROR(VLOOKUP(CH$7,'CMM3 - FINAN'!$A:$F,4,0),0)</f>
        <v>41.13455621363827</v>
      </c>
      <c r="CI91" s="83">
        <f>IFERROR(VLOOKUP(CI$7,'CMM3 - FINAN'!$A:$F,4,0),0)</f>
        <v>41.13455621363827</v>
      </c>
      <c r="CJ91" s="83">
        <f>IFERROR(VLOOKUP(CJ$7,'CMM3 - FINAN'!$A:$F,4,0),0)</f>
        <v>41.13455621363827</v>
      </c>
      <c r="CK91" s="83">
        <f>IFERROR(VLOOKUP(CK$7,'CMM3 - FINAN'!$A:$F,4,0),0)</f>
        <v>41.13455621363827</v>
      </c>
      <c r="CL91" s="83">
        <f>IFERROR(VLOOKUP(CL$7,'CMM3 - FINAN'!$A:$F,4,0),0)</f>
        <v>41.13455621363827</v>
      </c>
      <c r="CM91" s="83">
        <f>IFERROR(VLOOKUP(CM$7,'CMM3 - FINAN'!$A:$F,4,0),0)</f>
        <v>41.13455621363827</v>
      </c>
      <c r="CN91" s="83">
        <f>IFERROR(VLOOKUP(CN$7,'CMM3 - FINAN'!$A:$F,4,0),0)</f>
        <v>41.13455621363827</v>
      </c>
      <c r="CO91" s="83">
        <f>IFERROR(VLOOKUP(CO$7,'CMM3 - FINAN'!$A:$F,4,0),0)</f>
        <v>41.13455621363827</v>
      </c>
      <c r="CP91" s="83">
        <f>IFERROR(VLOOKUP(CP$7,'CMM3 - FINAN'!$A:$F,4,0),0)</f>
        <v>41.13455621363827</v>
      </c>
      <c r="CQ91" s="83">
        <f>IFERROR(VLOOKUP(CQ$7,'CMM3 - FINAN'!$A:$F,4,0),0)</f>
        <v>41.13455621363827</v>
      </c>
      <c r="CR91" s="83">
        <f>IFERROR(VLOOKUP(CR$7,'CMM3 - FINAN'!$A:$F,4,0),0)</f>
        <v>41.13455621363827</v>
      </c>
      <c r="CS91" s="83">
        <f>IFERROR(VLOOKUP(CS$7,'CMM3 - FINAN'!$A:$F,4,0),0)</f>
        <v>41.13455621363827</v>
      </c>
      <c r="CT91" s="83">
        <f>IFERROR(VLOOKUP(CT$7,'CMM3 - FINAN'!$A:$F,4,0),0)</f>
        <v>41.13455621363827</v>
      </c>
      <c r="CU91" s="83">
        <f>IFERROR(VLOOKUP(CU$7,'CMM3 - FINAN'!$A:$F,4,0),0)</f>
        <v>41.13455621363827</v>
      </c>
      <c r="CV91" s="83">
        <f>IFERROR(VLOOKUP(CV$7,'CMM3 - FINAN'!$A:$F,4,0),0)</f>
        <v>41.13455621363827</v>
      </c>
      <c r="CW91" s="83">
        <f>IFERROR(VLOOKUP(CW$7,'CMM3 - FINAN'!$A:$F,4,0),0)</f>
        <v>41.13455621363827</v>
      </c>
      <c r="CX91" s="83">
        <f>IFERROR(VLOOKUP(CX$7,'CMM3 - FINAN'!$A:$F,4,0),0)</f>
        <v>41.13455621363827</v>
      </c>
      <c r="CY91" s="83">
        <f>IFERROR(VLOOKUP(CY$7,'CMM3 - FINAN'!$A:$F,4,0),0)</f>
        <v>41.13455621363827</v>
      </c>
      <c r="CZ91" s="83">
        <f>IFERROR(VLOOKUP(CZ$7,'CMM3 - FINAN'!$A:$F,4,0),0)</f>
        <v>41.13455621363827</v>
      </c>
      <c r="DA91" s="83">
        <f>IFERROR(VLOOKUP(DA$7,'CMM3 - FINAN'!$A:$F,4,0),0)</f>
        <v>41.13455621363827</v>
      </c>
      <c r="DB91" s="83">
        <f>IFERROR(VLOOKUP(DB$7,'CMM3 - FINAN'!$A:$F,4,0),0)</f>
        <v>41.13455621363827</v>
      </c>
      <c r="DC91" s="83">
        <f>IFERROR(VLOOKUP(DC$7,'CMM3 - FINAN'!$A:$F,4,0),0)</f>
        <v>41.13455621363827</v>
      </c>
      <c r="DD91" s="83">
        <f>IFERROR(VLOOKUP(DD$7,'CMM3 - FINAN'!$A:$F,4,0),0)</f>
        <v>41.13455621363827</v>
      </c>
      <c r="DE91" s="83">
        <f>IFERROR(VLOOKUP(DE$7,'CMM3 - FINAN'!$A:$F,4,0),0)</f>
        <v>41.13455621363827</v>
      </c>
      <c r="DF91" s="83">
        <f>IFERROR(VLOOKUP(DF$7,'CMM3 - FINAN'!$A:$F,4,0),0)</f>
        <v>41.13455621363827</v>
      </c>
      <c r="DG91" s="83">
        <f>IFERROR(VLOOKUP(DG$7,'CMM3 - FINAN'!$A:$F,4,0),0)</f>
        <v>41.13455621363827</v>
      </c>
      <c r="DH91" s="83">
        <f>IFERROR(VLOOKUP(DH$7,'CMM3 - FINAN'!$A:$F,4,0),0)</f>
        <v>41.13455621363827</v>
      </c>
      <c r="DI91" s="83">
        <f>IFERROR(VLOOKUP(DI$7,'CMM3 - FINAN'!$A:$F,4,0),0)</f>
        <v>41.13455621363827</v>
      </c>
      <c r="DJ91" s="83">
        <f>IFERROR(VLOOKUP(DJ$7,'CMM3 - FINAN'!$A:$F,4,0),0)</f>
        <v>41.13455621363827</v>
      </c>
      <c r="DK91" s="83">
        <f>IFERROR(VLOOKUP(DK$7,'CMM3 - FINAN'!$A:$F,4,0),0)</f>
        <v>41.13455621363827</v>
      </c>
      <c r="DL91" s="83">
        <f>IFERROR(VLOOKUP(DL$7,'CMM3 - FINAN'!$A:$F,4,0),0)</f>
        <v>41.13455621363827</v>
      </c>
      <c r="DM91" s="83">
        <f>IFERROR(VLOOKUP(DM$7,'CMM3 - FINAN'!$A:$F,4,0),0)</f>
        <v>41.13455621363827</v>
      </c>
      <c r="DN91" s="83">
        <f>IFERROR(VLOOKUP(DN$7,'CMM3 - FINAN'!$A:$F,4,0),0)</f>
        <v>41.13455621363827</v>
      </c>
      <c r="DO91" s="83">
        <f>IFERROR(VLOOKUP(DO$7,'CMM3 - FINAN'!$A:$F,4,0),0)</f>
        <v>41.13455621363827</v>
      </c>
      <c r="DP91" s="83">
        <f>IFERROR(VLOOKUP(DP$7,'CMM3 - FINAN'!$A:$F,4,0),0)</f>
        <v>41.13455621363827</v>
      </c>
      <c r="DQ91" s="83">
        <f>IFERROR(VLOOKUP(DQ$7,'CMM3 - FINAN'!$A:$F,4,0),0)</f>
        <v>41.13455621363827</v>
      </c>
      <c r="DR91" s="83">
        <f>IFERROR(VLOOKUP(DR$7,'CMM3 - FINAN'!$A:$F,4,0),0)</f>
        <v>0</v>
      </c>
      <c r="DS91" s="83">
        <f>IFERROR(VLOOKUP(DS$7,'CMM3 - FINAN'!$A:$F,4,0),0)</f>
        <v>0</v>
      </c>
      <c r="DT91" s="83">
        <f>IFERROR(VLOOKUP(DT$7,'CMM3 - FINAN'!$A:$F,4,0),0)</f>
        <v>0</v>
      </c>
      <c r="DU91" s="83">
        <f>IFERROR(VLOOKUP(DU$7,'CMM3 - FINAN'!$A:$F,4,0),0)</f>
        <v>0</v>
      </c>
      <c r="DV91" s="83">
        <f>IFERROR(VLOOKUP(DV$7,'CMM3 - FINAN'!$A:$F,4,0),0)</f>
        <v>0</v>
      </c>
      <c r="DW91" s="83">
        <f>IFERROR(VLOOKUP(DW$7,'CMM3 - FINAN'!$A:$F,4,0),0)</f>
        <v>0</v>
      </c>
      <c r="DX91" s="83">
        <f>IFERROR(VLOOKUP(DX$7,'CMM3 - FINAN'!$A:$F,4,0),0)</f>
        <v>0</v>
      </c>
      <c r="DY91" s="83">
        <f>IFERROR(VLOOKUP(DY$7,'CMM3 - FINAN'!$A:$F,4,0),0)</f>
        <v>0</v>
      </c>
      <c r="DZ91" s="83">
        <f>IFERROR(VLOOKUP(DZ$7,'CMM3 - FINAN'!$A:$F,4,0),0)</f>
        <v>0</v>
      </c>
      <c r="EA91" s="83">
        <f>IFERROR(VLOOKUP(EA$7,'CMM3 - FINAN'!$A:$F,4,0),0)</f>
        <v>0</v>
      </c>
      <c r="EB91" s="83">
        <f>IFERROR(VLOOKUP(EB$7,'CMM3 - FINAN'!$A:$F,4,0),0)</f>
        <v>0</v>
      </c>
      <c r="EC91" s="83">
        <f>IFERROR(VLOOKUP(EC$7,'CMM3 - FINAN'!$A:$F,4,0),0)</f>
        <v>0</v>
      </c>
      <c r="ED91" s="83">
        <f>IFERROR(VLOOKUP(ED$7,'CMM3 - FINAN'!$A:$F,4,0),0)</f>
        <v>0</v>
      </c>
      <c r="EE91" s="83">
        <f>IFERROR(VLOOKUP(EE$7,'CMM3 - FINAN'!$A:$F,4,0),0)</f>
        <v>0</v>
      </c>
      <c r="EF91" s="83">
        <f>IFERROR(VLOOKUP(EF$7,'CMM3 - FINAN'!$A:$F,4,0),0)</f>
        <v>0</v>
      </c>
      <c r="EG91" s="83">
        <f>IFERROR(VLOOKUP(EG$7,'CMM3 - FINAN'!$A:$F,4,0),0)</f>
        <v>0</v>
      </c>
      <c r="EH91" s="83">
        <f>IFERROR(VLOOKUP(EH$7,'CMM3 - FINAN'!$A:$F,4,0),0)</f>
        <v>0</v>
      </c>
      <c r="EI91" s="83">
        <f>IFERROR(VLOOKUP(EI$7,'CMM3 - FINAN'!$A:$F,4,0),0)</f>
        <v>0</v>
      </c>
      <c r="EJ91" s="83">
        <f>IFERROR(VLOOKUP(EJ$7,'CMM3 - FINAN'!$A:$F,4,0),0)</f>
        <v>0</v>
      </c>
      <c r="EK91" s="83">
        <f>IFERROR(VLOOKUP(EK$7,'CMM3 - FINAN'!$A:$F,4,0),0)</f>
        <v>0</v>
      </c>
      <c r="EL91" s="83">
        <f>IFERROR(VLOOKUP(EL$7,'CMM3 - FINAN'!$A:$F,4,0),0)</f>
        <v>0</v>
      </c>
      <c r="EM91" s="83">
        <f>IFERROR(VLOOKUP(EM$7,'CMM3 - FINAN'!$A:$F,4,0),0)</f>
        <v>0</v>
      </c>
      <c r="EN91" s="83">
        <f>IFERROR(VLOOKUP(EN$7,'CMM3 - FINAN'!$A:$F,4,0),0)</f>
        <v>0</v>
      </c>
      <c r="EO91" s="83">
        <f>IFERROR(VLOOKUP(EO$7,'CMM3 - FINAN'!$A:$F,4,0),0)</f>
        <v>0</v>
      </c>
      <c r="EP91" s="83">
        <f>IFERROR(VLOOKUP(EP$7,'CMM3 - FINAN'!$A:$F,4,0),0)</f>
        <v>0</v>
      </c>
      <c r="EQ91" s="83">
        <f>IFERROR(VLOOKUP(EQ$7,'CMM3 - FINAN'!$A:$F,4,0),0)</f>
        <v>0</v>
      </c>
      <c r="ER91" s="83">
        <f>IFERROR(VLOOKUP(ER$7,'CMM3 - FINAN'!$A:$F,4,0),0)</f>
        <v>0</v>
      </c>
      <c r="ES91" s="83">
        <f>IFERROR(VLOOKUP(ES$7,'CMM3 - FINAN'!$A:$F,4,0),0)</f>
        <v>0</v>
      </c>
      <c r="ET91" s="83">
        <f>IFERROR(VLOOKUP(ET$7,'CMM3 - FINAN'!$A:$F,4,0),0)</f>
        <v>0</v>
      </c>
      <c r="EU91" s="83">
        <f>IFERROR(VLOOKUP(EU$7,'CMM3 - FINAN'!$A:$F,4,0),0)</f>
        <v>0</v>
      </c>
      <c r="EV91" s="83">
        <f>IFERROR(VLOOKUP(EV$7,'CMM3 - FINAN'!$A:$F,4,0),0)</f>
        <v>0</v>
      </c>
      <c r="EW91" s="83">
        <f>IFERROR(VLOOKUP(EW$7,'CMM3 - FINAN'!$A:$F,4,0),0)</f>
        <v>0</v>
      </c>
      <c r="EX91" s="83">
        <f>IFERROR(VLOOKUP(EX$7,'CMM3 - FINAN'!$A:$F,4,0),0)</f>
        <v>0</v>
      </c>
      <c r="EY91" s="83">
        <f>IFERROR(VLOOKUP(EY$7,'CMM3 - FINAN'!$A:$F,4,0),0)</f>
        <v>0</v>
      </c>
      <c r="EZ91" s="83">
        <f>IFERROR(VLOOKUP(EZ$7,'CMM3 - FINAN'!$A:$F,4,0),0)</f>
        <v>0</v>
      </c>
      <c r="FA91" s="83">
        <f>IFERROR(VLOOKUP(FA$7,'CMM3 - FINAN'!$A:$F,4,0),0)</f>
        <v>0</v>
      </c>
      <c r="FB91" s="83">
        <f>IFERROR(VLOOKUP(FB$7,'CMM3 - FINAN'!$A:$F,4,0),0)</f>
        <v>0</v>
      </c>
      <c r="FC91" s="83">
        <f>IFERROR(VLOOKUP(FC$7,'CMM3 - FINAN'!$A:$F,4,0),0)</f>
        <v>0</v>
      </c>
      <c r="FD91" s="83">
        <f>IFERROR(VLOOKUP(FD$7,'CMM3 - FINAN'!$A:$F,4,0),0)</f>
        <v>0</v>
      </c>
      <c r="FE91" s="83">
        <f>IFERROR(VLOOKUP(FE$7,'CMM3 - FINAN'!$A:$F,4,0),0)</f>
        <v>0</v>
      </c>
      <c r="FF91" s="83">
        <f>IFERROR(VLOOKUP(FF$7,'CMM3 - FINAN'!$A:$F,4,0),0)</f>
        <v>0</v>
      </c>
      <c r="FG91" s="83">
        <f>IFERROR(VLOOKUP(FG$7,'CMM3 - FINAN'!$A:$F,4,0),0)</f>
        <v>0</v>
      </c>
      <c r="FH91" s="83">
        <f>IFERROR(VLOOKUP(FH$7,'CMM3 - FINAN'!$A:$F,4,0),0)</f>
        <v>0</v>
      </c>
      <c r="FI91" s="83">
        <f>IFERROR(VLOOKUP(FI$7,'CMM3 - FINAN'!$A:$F,4,0),0)</f>
        <v>0</v>
      </c>
      <c r="FJ91" s="83">
        <f>IFERROR(VLOOKUP(FJ$7,'CMM3 - FINAN'!$A:$F,4,0),0)</f>
        <v>0</v>
      </c>
      <c r="FK91" s="83">
        <f>IFERROR(VLOOKUP(FK$7,'CMM3 - FINAN'!$A:$F,4,0),0)</f>
        <v>0</v>
      </c>
      <c r="FL91" s="83">
        <f>IFERROR(VLOOKUP(FL$7,'CMM3 - FINAN'!$A:$F,4,0),0)</f>
        <v>0</v>
      </c>
      <c r="FM91" s="83">
        <f>IFERROR(VLOOKUP(FM$7,'CMM3 - FINAN'!$A:$F,4,0),0)</f>
        <v>0</v>
      </c>
      <c r="FN91" s="83">
        <f>IFERROR(VLOOKUP(FN$7,'CMM3 - FINAN'!$A:$F,4,0),0)</f>
        <v>0</v>
      </c>
      <c r="FO91" s="83">
        <f>IFERROR(VLOOKUP(FO$7,'CMM3 - FINAN'!$A:$F,4,0),0)</f>
        <v>0</v>
      </c>
      <c r="FP91" s="83">
        <f>IFERROR(VLOOKUP(FP$7,'CMM3 - FINAN'!$A:$F,4,0),0)</f>
        <v>0</v>
      </c>
      <c r="FQ91" s="83">
        <f>IFERROR(VLOOKUP(FQ$7,'CMM3 - FINAN'!$A:$F,4,0),0)</f>
        <v>0</v>
      </c>
      <c r="FR91" s="83">
        <f>IFERROR(VLOOKUP(FR$7,'CMM3 - FINAN'!$A:$F,4,0),0)</f>
        <v>0</v>
      </c>
      <c r="FS91" s="83">
        <f>IFERROR(VLOOKUP(FS$7,'CMM3 - FINAN'!$A:$F,4,0),0)</f>
        <v>0</v>
      </c>
      <c r="FT91" s="83">
        <f>IFERROR(VLOOKUP(FT$7,'CMM3 - FINAN'!$A:$F,4,0),0)</f>
        <v>0</v>
      </c>
      <c r="FU91" s="83">
        <f>IFERROR(VLOOKUP(FU$7,'CMM3 - FINAN'!$A:$F,4,0),0)</f>
        <v>0</v>
      </c>
      <c r="FV91" s="83">
        <f>IFERROR(VLOOKUP(FV$7,'CMM3 - FINAN'!$A:$F,4,0),0)</f>
        <v>0</v>
      </c>
      <c r="FW91" s="83">
        <f>IFERROR(VLOOKUP(FW$7,'CMM3 - FINAN'!$A:$F,4,0),0)</f>
        <v>0</v>
      </c>
      <c r="FX91" s="83">
        <f>IFERROR(VLOOKUP(FX$7,'CMM3 - FINAN'!$A:$F,4,0),0)</f>
        <v>0</v>
      </c>
      <c r="FY91" s="83">
        <f>IFERROR(VLOOKUP(FY$7,'CMM3 - FINAN'!$A:$F,4,0),0)</f>
        <v>0</v>
      </c>
      <c r="FZ91" s="83">
        <f>IFERROR(VLOOKUP(FZ$7,'CMM3 - FINAN'!$A:$F,4,0),0)</f>
        <v>0</v>
      </c>
      <c r="GA91" s="83">
        <f>IFERROR(VLOOKUP(GA$7,'CMM3 - FINAN'!$A:$F,4,0),0)</f>
        <v>0</v>
      </c>
      <c r="GB91" s="83">
        <f>IFERROR(VLOOKUP(GB$7,'CMM3 - FINAN'!$A:$F,4,0),0)</f>
        <v>0</v>
      </c>
      <c r="GC91" s="83">
        <f>IFERROR(VLOOKUP(GC$7,'CMM3 - FINAN'!$A:$F,4,0),0)</f>
        <v>0</v>
      </c>
      <c r="GD91" s="83">
        <f>IFERROR(VLOOKUP(GD$7,'CMM3 - FINAN'!$A:$F,4,0),0)</f>
        <v>0</v>
      </c>
      <c r="GE91" s="83">
        <f>IFERROR(VLOOKUP(GE$7,'CMM3 - FINAN'!$A:$F,4,0),0)</f>
        <v>0</v>
      </c>
      <c r="GF91" s="83">
        <f>IFERROR(VLOOKUP(GF$7,'CMM3 - FINAN'!$A:$F,4,0),0)</f>
        <v>0</v>
      </c>
      <c r="GG91" s="83">
        <f>IFERROR(VLOOKUP(GG$7,'CMM3 - FINAN'!$A:$F,4,0),0)</f>
        <v>0</v>
      </c>
      <c r="GH91" s="83">
        <f>IFERROR(VLOOKUP(GH$7,'CMM3 - FINAN'!$A:$F,4,0),0)</f>
        <v>0</v>
      </c>
      <c r="GI91" s="83">
        <f>IFERROR(VLOOKUP(GI$7,'CMM3 - FINAN'!$A:$F,4,0),0)</f>
        <v>0</v>
      </c>
      <c r="GJ91" s="83">
        <f>IFERROR(VLOOKUP(GJ$7,'CMM3 - FINAN'!$A:$F,4,0),0)</f>
        <v>0</v>
      </c>
      <c r="GK91" s="83">
        <f>IFERROR(VLOOKUP(GK$7,'CMM3 - FINAN'!$A:$F,4,0),0)</f>
        <v>0</v>
      </c>
      <c r="GL91" s="83">
        <f>IFERROR(VLOOKUP(GL$7,'CMM3 - FINAN'!$A:$F,4,0),0)</f>
        <v>0</v>
      </c>
      <c r="GM91" s="83">
        <f>IFERROR(VLOOKUP(GM$7,'CMM3 - FINAN'!$A:$F,4,0),0)</f>
        <v>0</v>
      </c>
      <c r="GN91" s="83">
        <f>IFERROR(VLOOKUP(GN$7,'CMM3 - FINAN'!$A:$F,4,0),0)</f>
        <v>0</v>
      </c>
      <c r="GO91" s="83">
        <f>IFERROR(VLOOKUP(GO$7,'CMM3 - FINAN'!$A:$F,4,0),0)</f>
        <v>0</v>
      </c>
      <c r="GP91" s="83">
        <f>IFERROR(VLOOKUP(GP$7,'CMM3 - FINAN'!$A:$F,4,0),0)</f>
        <v>0</v>
      </c>
      <c r="GQ91" s="83">
        <f>IFERROR(VLOOKUP(GQ$7,'CMM3 - FINAN'!$A:$F,4,0),0)</f>
        <v>0</v>
      </c>
      <c r="GR91" s="83">
        <f>IFERROR(VLOOKUP(GR$7,'CMM3 - FINAN'!$A:$F,4,0),0)</f>
        <v>0</v>
      </c>
      <c r="GS91" s="83">
        <f>IFERROR(VLOOKUP(GS$7,'CMM3 - FINAN'!$A:$F,4,0),0)</f>
        <v>0</v>
      </c>
      <c r="GT91" s="83">
        <f>IFERROR(VLOOKUP(GT$7,'CMM3 - FINAN'!$A:$F,4,0),0)</f>
        <v>0</v>
      </c>
      <c r="GU91" s="83">
        <f>IFERROR(VLOOKUP(GU$7,'CMM3 - FINAN'!$A:$F,4,0),0)</f>
        <v>0</v>
      </c>
      <c r="GV91" s="83">
        <f>IFERROR(VLOOKUP(GV$7,'CMM3 - FINAN'!$A:$F,4,0),0)</f>
        <v>0</v>
      </c>
      <c r="GW91" s="83">
        <f>IFERROR(VLOOKUP(GW$7,'CMM3 - FINAN'!$A:$F,4,0),0)</f>
        <v>0</v>
      </c>
      <c r="GX91" s="83">
        <f>IFERROR(VLOOKUP(GX$7,'CMM3 - FINAN'!$A:$F,4,0),0)</f>
        <v>0</v>
      </c>
      <c r="GY91" s="83">
        <f>IFERROR(VLOOKUP(GY$7,'CMM3 - FINAN'!$A:$F,4,0),0)</f>
        <v>0</v>
      </c>
      <c r="GZ91" s="83">
        <f>IFERROR(VLOOKUP(GZ$7,'CMM3 - FINAN'!$A:$F,4,0),0)</f>
        <v>0</v>
      </c>
      <c r="HA91" s="83">
        <f>IFERROR(VLOOKUP(HA$7,'CMM3 - FINAN'!$A:$F,4,0),0)</f>
        <v>0</v>
      </c>
      <c r="HB91" s="83">
        <f>IFERROR(VLOOKUP(HB$7,'CMM3 - FINAN'!$A:$F,4,0),0)</f>
        <v>0</v>
      </c>
      <c r="HC91" s="83">
        <f>IFERROR(VLOOKUP(HC$7,'CMM3 - FINAN'!$A:$F,4,0),0)</f>
        <v>0</v>
      </c>
      <c r="HD91" s="83">
        <f>IFERROR(VLOOKUP(HD$7,'CMM3 - FINAN'!$A:$F,4,0),0)</f>
        <v>0</v>
      </c>
      <c r="HE91" s="83">
        <f>IFERROR(VLOOKUP(HE$7,'CMM3 - FINAN'!$A:$F,4,0),0)</f>
        <v>0</v>
      </c>
      <c r="HF91" s="83">
        <f>IFERROR(VLOOKUP(HF$7,'CMM3 - FINAN'!$A:$F,4,0),0)</f>
        <v>0</v>
      </c>
      <c r="HG91" s="83">
        <f>IFERROR(VLOOKUP(HG$7,'CMM3 - FINAN'!$A:$F,4,0),0)</f>
        <v>0</v>
      </c>
      <c r="HH91" s="83">
        <f>IFERROR(VLOOKUP(HH$7,'CMM3 - FINAN'!$A:$F,4,0),0)</f>
        <v>0</v>
      </c>
      <c r="HI91" s="83">
        <f>IFERROR(VLOOKUP(HI$7,'CMM3 - FINAN'!$A:$F,4,0),0)</f>
        <v>0</v>
      </c>
    </row>
    <row r="92" spans="1:217" x14ac:dyDescent="0.2">
      <c r="A92" s="29" t="s">
        <v>130</v>
      </c>
      <c r="B92" s="77" t="e">
        <f>_xlfn.SINGLE(estruturacaoOpe)*SUM('CMM3 - FINAN'!B:B)</f>
        <v>#REF!</v>
      </c>
      <c r="C92" s="77">
        <v>0</v>
      </c>
      <c r="D92" s="77">
        <v>0</v>
      </c>
      <c r="E92" s="77">
        <v>0</v>
      </c>
      <c r="F92" s="77">
        <v>0</v>
      </c>
      <c r="G92" s="77">
        <v>0</v>
      </c>
      <c r="H92" s="77">
        <v>0</v>
      </c>
      <c r="I92" s="77">
        <v>0</v>
      </c>
      <c r="J92" s="77">
        <v>0</v>
      </c>
      <c r="K92" s="77">
        <v>0</v>
      </c>
      <c r="L92" s="77">
        <v>0</v>
      </c>
      <c r="M92" s="77">
        <v>0</v>
      </c>
      <c r="N92" s="77">
        <v>0</v>
      </c>
      <c r="O92" s="77">
        <v>0</v>
      </c>
      <c r="P92" s="77">
        <v>0</v>
      </c>
      <c r="Q92" s="77">
        <v>0</v>
      </c>
      <c r="R92" s="77">
        <v>0</v>
      </c>
      <c r="S92" s="77">
        <v>0</v>
      </c>
      <c r="T92" s="77">
        <v>0</v>
      </c>
      <c r="U92" s="77">
        <v>0</v>
      </c>
      <c r="V92" s="77">
        <v>0</v>
      </c>
      <c r="W92" s="77">
        <v>0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0</v>
      </c>
      <c r="AE92" s="77">
        <v>0</v>
      </c>
      <c r="AF92" s="77">
        <v>0</v>
      </c>
      <c r="AG92" s="77">
        <v>0</v>
      </c>
      <c r="AH92" s="77">
        <v>0</v>
      </c>
      <c r="AI92" s="77">
        <v>0</v>
      </c>
      <c r="AJ92" s="77">
        <v>0</v>
      </c>
      <c r="AK92" s="77">
        <v>0</v>
      </c>
      <c r="AL92" s="77">
        <v>0</v>
      </c>
      <c r="AM92" s="77">
        <v>0</v>
      </c>
      <c r="AN92" s="77">
        <v>0</v>
      </c>
      <c r="AO92" s="77">
        <v>0</v>
      </c>
      <c r="AP92" s="77">
        <v>0</v>
      </c>
      <c r="AQ92" s="77">
        <v>0</v>
      </c>
      <c r="AR92" s="77">
        <v>0</v>
      </c>
      <c r="AS92" s="77">
        <v>0</v>
      </c>
      <c r="AT92" s="77">
        <v>0</v>
      </c>
      <c r="AU92" s="77">
        <v>0</v>
      </c>
      <c r="AV92" s="77">
        <v>0</v>
      </c>
      <c r="AW92" s="77">
        <v>0</v>
      </c>
      <c r="AX92" s="77">
        <v>0</v>
      </c>
      <c r="AY92" s="77">
        <v>0</v>
      </c>
      <c r="AZ92" s="77">
        <v>0</v>
      </c>
      <c r="BA92" s="77">
        <v>0</v>
      </c>
      <c r="BB92" s="77">
        <v>0</v>
      </c>
      <c r="BC92" s="77">
        <v>0</v>
      </c>
      <c r="BD92" s="77">
        <v>0</v>
      </c>
      <c r="BE92" s="77">
        <v>0</v>
      </c>
      <c r="BF92" s="77">
        <v>0</v>
      </c>
      <c r="BG92" s="77">
        <v>0</v>
      </c>
      <c r="BH92" s="77">
        <v>0</v>
      </c>
      <c r="BI92" s="77">
        <v>0</v>
      </c>
      <c r="BJ92" s="77">
        <v>0</v>
      </c>
      <c r="BK92" s="77">
        <v>0</v>
      </c>
      <c r="BL92" s="77">
        <v>0</v>
      </c>
      <c r="BM92" s="77">
        <v>0</v>
      </c>
      <c r="BN92" s="77">
        <v>0</v>
      </c>
      <c r="BO92" s="77">
        <v>0</v>
      </c>
      <c r="BP92" s="77">
        <v>0</v>
      </c>
      <c r="BQ92" s="77">
        <v>0</v>
      </c>
      <c r="BR92" s="77">
        <v>0</v>
      </c>
      <c r="BS92" s="77">
        <v>0</v>
      </c>
      <c r="BT92" s="77">
        <v>0</v>
      </c>
      <c r="BU92" s="77">
        <v>0</v>
      </c>
      <c r="BV92" s="77">
        <v>0</v>
      </c>
      <c r="BW92" s="77">
        <v>0</v>
      </c>
      <c r="BX92" s="77">
        <v>0</v>
      </c>
      <c r="BY92" s="77">
        <v>0</v>
      </c>
      <c r="BZ92" s="77">
        <v>0</v>
      </c>
      <c r="CA92" s="77">
        <v>0</v>
      </c>
      <c r="CB92" s="77">
        <v>0</v>
      </c>
      <c r="CC92" s="77">
        <v>0</v>
      </c>
      <c r="CD92" s="77">
        <v>0</v>
      </c>
      <c r="CE92" s="77">
        <v>0</v>
      </c>
      <c r="CF92" s="77">
        <v>0</v>
      </c>
      <c r="CG92" s="77">
        <v>0</v>
      </c>
      <c r="CH92" s="77">
        <v>0</v>
      </c>
      <c r="CI92" s="77">
        <v>0</v>
      </c>
      <c r="CJ92" s="77">
        <v>0</v>
      </c>
      <c r="CK92" s="77">
        <v>0</v>
      </c>
      <c r="CL92" s="77">
        <v>0</v>
      </c>
      <c r="CM92" s="77">
        <v>0</v>
      </c>
      <c r="CN92" s="77">
        <v>0</v>
      </c>
      <c r="CO92" s="77">
        <v>0</v>
      </c>
      <c r="CP92" s="77">
        <v>0</v>
      </c>
      <c r="CQ92" s="77">
        <v>0</v>
      </c>
      <c r="CR92" s="77">
        <v>0</v>
      </c>
      <c r="CS92" s="77">
        <v>0</v>
      </c>
      <c r="CT92" s="77">
        <v>0</v>
      </c>
      <c r="CU92" s="77">
        <v>0</v>
      </c>
      <c r="CV92" s="77">
        <v>0</v>
      </c>
      <c r="CW92" s="77">
        <v>0</v>
      </c>
      <c r="CX92" s="77">
        <v>0</v>
      </c>
      <c r="CY92" s="77">
        <v>0</v>
      </c>
      <c r="CZ92" s="77">
        <v>0</v>
      </c>
      <c r="DA92" s="77">
        <v>0</v>
      </c>
      <c r="DB92" s="77">
        <v>0</v>
      </c>
      <c r="DC92" s="77">
        <v>0</v>
      </c>
      <c r="DD92" s="77">
        <v>0</v>
      </c>
      <c r="DE92" s="77">
        <v>0</v>
      </c>
      <c r="DF92" s="77">
        <v>0</v>
      </c>
      <c r="DG92" s="77">
        <v>0</v>
      </c>
      <c r="DH92" s="77">
        <v>0</v>
      </c>
      <c r="DI92" s="77">
        <v>0</v>
      </c>
      <c r="DJ92" s="77">
        <v>0</v>
      </c>
      <c r="DK92" s="77">
        <v>0</v>
      </c>
      <c r="DL92" s="77">
        <v>0</v>
      </c>
      <c r="DM92" s="77">
        <v>0</v>
      </c>
      <c r="DN92" s="77">
        <v>0</v>
      </c>
      <c r="DO92" s="77">
        <v>0</v>
      </c>
      <c r="DP92" s="77">
        <v>0</v>
      </c>
      <c r="DQ92" s="77">
        <v>0</v>
      </c>
      <c r="DR92" s="77">
        <v>0</v>
      </c>
      <c r="DS92" s="77">
        <v>0</v>
      </c>
      <c r="DT92" s="77">
        <v>0</v>
      </c>
      <c r="DU92" s="77">
        <v>0</v>
      </c>
      <c r="DV92" s="77">
        <v>0</v>
      </c>
      <c r="DW92" s="77">
        <v>0</v>
      </c>
      <c r="DX92" s="77">
        <v>0</v>
      </c>
      <c r="DY92" s="77">
        <v>0</v>
      </c>
      <c r="DZ92" s="77">
        <v>0</v>
      </c>
      <c r="EA92" s="77">
        <v>0</v>
      </c>
      <c r="EB92" s="77">
        <v>0</v>
      </c>
      <c r="EC92" s="77">
        <v>0</v>
      </c>
      <c r="ED92" s="77">
        <v>0</v>
      </c>
      <c r="EE92" s="77">
        <v>0</v>
      </c>
      <c r="EF92" s="77">
        <v>0</v>
      </c>
      <c r="EG92" s="77">
        <v>0</v>
      </c>
      <c r="EH92" s="77">
        <v>0</v>
      </c>
      <c r="EI92" s="77">
        <v>0</v>
      </c>
      <c r="EJ92" s="77">
        <v>0</v>
      </c>
      <c r="EK92" s="77">
        <v>0</v>
      </c>
      <c r="EL92" s="77">
        <v>0</v>
      </c>
      <c r="EM92" s="77">
        <v>0</v>
      </c>
      <c r="EN92" s="77">
        <v>0</v>
      </c>
      <c r="EO92" s="77">
        <v>0</v>
      </c>
      <c r="EP92" s="77">
        <v>0</v>
      </c>
      <c r="EQ92" s="77">
        <v>0</v>
      </c>
      <c r="ER92" s="77">
        <v>0</v>
      </c>
      <c r="ES92" s="77">
        <v>0</v>
      </c>
      <c r="ET92" s="77">
        <v>0</v>
      </c>
      <c r="EU92" s="77">
        <v>0</v>
      </c>
      <c r="EV92" s="77">
        <v>0</v>
      </c>
      <c r="EW92" s="77">
        <v>0</v>
      </c>
      <c r="EX92" s="77">
        <v>0</v>
      </c>
      <c r="EY92" s="77">
        <v>0</v>
      </c>
      <c r="EZ92" s="77">
        <v>0</v>
      </c>
      <c r="FA92" s="77">
        <v>0</v>
      </c>
      <c r="FB92" s="77">
        <v>0</v>
      </c>
      <c r="FC92" s="77">
        <v>0</v>
      </c>
      <c r="FD92" s="77">
        <v>0</v>
      </c>
      <c r="FE92" s="77">
        <v>0</v>
      </c>
      <c r="FF92" s="77">
        <v>0</v>
      </c>
      <c r="FG92" s="77">
        <v>0</v>
      </c>
      <c r="FH92" s="77">
        <v>0</v>
      </c>
      <c r="FI92" s="77">
        <v>0</v>
      </c>
      <c r="FJ92" s="77">
        <v>0</v>
      </c>
      <c r="FK92" s="77">
        <v>0</v>
      </c>
      <c r="FL92" s="77">
        <v>0</v>
      </c>
      <c r="FM92" s="77">
        <v>0</v>
      </c>
      <c r="FN92" s="77">
        <v>0</v>
      </c>
      <c r="FO92" s="77">
        <v>0</v>
      </c>
      <c r="FP92" s="77">
        <v>0</v>
      </c>
      <c r="FQ92" s="77">
        <v>0</v>
      </c>
      <c r="FR92" s="77">
        <v>0</v>
      </c>
      <c r="FS92" s="77">
        <v>0</v>
      </c>
      <c r="FT92" s="77">
        <v>0</v>
      </c>
      <c r="FU92" s="77">
        <v>0</v>
      </c>
      <c r="FV92" s="77">
        <v>0</v>
      </c>
      <c r="FW92" s="77">
        <v>0</v>
      </c>
      <c r="FX92" s="77">
        <v>0</v>
      </c>
      <c r="FY92" s="77">
        <v>0</v>
      </c>
      <c r="FZ92" s="77">
        <v>0</v>
      </c>
      <c r="GA92" s="77">
        <v>0</v>
      </c>
      <c r="GB92" s="77">
        <v>0</v>
      </c>
      <c r="GC92" s="77">
        <v>0</v>
      </c>
      <c r="GD92" s="77">
        <v>0</v>
      </c>
      <c r="GE92" s="77">
        <v>0</v>
      </c>
      <c r="GF92" s="77">
        <v>0</v>
      </c>
      <c r="GG92" s="77">
        <v>0</v>
      </c>
      <c r="GH92" s="77">
        <v>0</v>
      </c>
      <c r="GI92" s="77">
        <v>0</v>
      </c>
      <c r="GJ92" s="77">
        <v>0</v>
      </c>
      <c r="GK92" s="77">
        <v>0</v>
      </c>
      <c r="GL92" s="77">
        <v>0</v>
      </c>
      <c r="GM92" s="77">
        <v>0</v>
      </c>
      <c r="GN92" s="77">
        <v>0</v>
      </c>
      <c r="GO92" s="77">
        <v>0</v>
      </c>
      <c r="GP92" s="77">
        <v>0</v>
      </c>
      <c r="GQ92" s="77">
        <v>0</v>
      </c>
      <c r="GR92" s="77">
        <v>0</v>
      </c>
      <c r="GS92" s="77">
        <v>0</v>
      </c>
      <c r="GT92" s="77">
        <v>0</v>
      </c>
      <c r="GU92" s="77">
        <v>0</v>
      </c>
      <c r="GV92" s="77">
        <v>0</v>
      </c>
      <c r="GW92" s="77">
        <v>0</v>
      </c>
      <c r="GX92" s="77">
        <v>0</v>
      </c>
      <c r="GY92" s="77">
        <v>0</v>
      </c>
      <c r="GZ92" s="77">
        <v>0</v>
      </c>
      <c r="HA92" s="77">
        <v>0</v>
      </c>
      <c r="HB92" s="77">
        <v>0</v>
      </c>
      <c r="HC92" s="77">
        <v>0</v>
      </c>
      <c r="HD92" s="77">
        <v>0</v>
      </c>
      <c r="HE92" s="77">
        <v>0</v>
      </c>
      <c r="HF92" s="77">
        <v>0</v>
      </c>
      <c r="HG92" s="77">
        <v>0</v>
      </c>
      <c r="HH92" s="77">
        <v>0</v>
      </c>
      <c r="HI92" s="77">
        <v>0</v>
      </c>
    </row>
    <row r="93" spans="1:217" x14ac:dyDescent="0.2">
      <c r="A93" s="29" t="s">
        <v>131</v>
      </c>
      <c r="B93" s="77" t="e">
        <f>IF(B7&lt;=_xlfn.SINGLE(PrazoFin)*12,_xlfn.SINGLE(compromisso)*MAX('CMM3 - FINAN'!$F:$F),0)</f>
        <v>#REF!</v>
      </c>
      <c r="C93" s="77" t="e">
        <f>IF(C7&lt;=_xlfn.SINGLE(PrazoFin)*12,_xlfn.SINGLE(compromisso)*MAX('CMM3 - FINAN'!$F:$F),0)</f>
        <v>#REF!</v>
      </c>
      <c r="D93" s="77" t="e">
        <f>IF(D7&lt;=_xlfn.SINGLE(PrazoFin)*12,_xlfn.SINGLE(compromisso)*MAX('CMM3 - FINAN'!$F:$F),0)</f>
        <v>#REF!</v>
      </c>
      <c r="E93" s="77" t="e">
        <f>IF(E7&lt;=_xlfn.SINGLE(PrazoFin)*12,_xlfn.SINGLE(compromisso)*MAX('CMM3 - FINAN'!$F:$F),0)</f>
        <v>#REF!</v>
      </c>
      <c r="F93" s="77" t="e">
        <f>IF(F7&lt;=_xlfn.SINGLE(PrazoFin)*12,_xlfn.SINGLE(compromisso)*MAX('CMM3 - FINAN'!$F:$F),0)</f>
        <v>#REF!</v>
      </c>
      <c r="G93" s="77" t="e">
        <f>IF(G7&lt;=_xlfn.SINGLE(PrazoFin)*12,_xlfn.SINGLE(compromisso)*MAX('CMM3 - FINAN'!$F:$F),0)</f>
        <v>#REF!</v>
      </c>
      <c r="H93" s="77" t="e">
        <f>IF(H7&lt;=_xlfn.SINGLE(PrazoFin)*12,_xlfn.SINGLE(compromisso)*MAX('CMM3 - FINAN'!$F:$F),0)</f>
        <v>#REF!</v>
      </c>
      <c r="I93" s="77" t="e">
        <f>IF(I7&lt;=_xlfn.SINGLE(PrazoFin)*12,_xlfn.SINGLE(compromisso)*MAX('CMM3 - FINAN'!$F:$F),0)</f>
        <v>#REF!</v>
      </c>
      <c r="J93" s="77" t="e">
        <f>IF(J7&lt;=_xlfn.SINGLE(PrazoFin)*12,_xlfn.SINGLE(compromisso)*MAX('CMM3 - FINAN'!$F:$F),0)</f>
        <v>#REF!</v>
      </c>
      <c r="K93" s="77" t="e">
        <f>IF(K7&lt;=_xlfn.SINGLE(PrazoFin)*12,_xlfn.SINGLE(compromisso)*MAX('CMM3 - FINAN'!$F:$F),0)</f>
        <v>#REF!</v>
      </c>
      <c r="L93" s="77" t="e">
        <f>IF(L7&lt;=_xlfn.SINGLE(PrazoFin)*12,_xlfn.SINGLE(compromisso)*MAX('CMM3 - FINAN'!$F:$F),0)</f>
        <v>#REF!</v>
      </c>
      <c r="M93" s="77" t="e">
        <f>IF(M7&lt;=_xlfn.SINGLE(PrazoFin)*12,_xlfn.SINGLE(compromisso)*MAX('CMM3 - FINAN'!$F:$F),0)</f>
        <v>#REF!</v>
      </c>
      <c r="N93" s="77" t="e">
        <f>IF(N7&lt;=_xlfn.SINGLE(PrazoFin)*12,_xlfn.SINGLE(compromisso)*MAX('CMM3 - FINAN'!$F:$F),0)</f>
        <v>#REF!</v>
      </c>
      <c r="O93" s="77" t="e">
        <f>IF(O7&lt;=_xlfn.SINGLE(PrazoFin)*12,_xlfn.SINGLE(compromisso)*MAX('CMM3 - FINAN'!$F:$F),0)</f>
        <v>#REF!</v>
      </c>
      <c r="P93" s="77" t="e">
        <f>IF(P7&lt;=_xlfn.SINGLE(PrazoFin)*12,_xlfn.SINGLE(compromisso)*MAX('CMM3 - FINAN'!$F:$F),0)</f>
        <v>#REF!</v>
      </c>
      <c r="Q93" s="77" t="e">
        <f>IF(Q7&lt;=_xlfn.SINGLE(PrazoFin)*12,_xlfn.SINGLE(compromisso)*MAX('CMM3 - FINAN'!$F:$F),0)</f>
        <v>#REF!</v>
      </c>
      <c r="R93" s="77" t="e">
        <f>IF(R7&lt;=_xlfn.SINGLE(PrazoFin)*12,_xlfn.SINGLE(compromisso)*MAX('CMM3 - FINAN'!$F:$F),0)</f>
        <v>#REF!</v>
      </c>
      <c r="S93" s="77" t="e">
        <f>IF(S7&lt;=_xlfn.SINGLE(PrazoFin)*12,_xlfn.SINGLE(compromisso)*MAX('CMM3 - FINAN'!$F:$F),0)</f>
        <v>#REF!</v>
      </c>
      <c r="T93" s="77" t="e">
        <f>IF(T7&lt;=_xlfn.SINGLE(PrazoFin)*12,_xlfn.SINGLE(compromisso)*MAX('CMM3 - FINAN'!$F:$F),0)</f>
        <v>#REF!</v>
      </c>
      <c r="U93" s="77" t="e">
        <f>IF(U7&lt;=_xlfn.SINGLE(PrazoFin)*12,_xlfn.SINGLE(compromisso)*MAX('CMM3 - FINAN'!$F:$F),0)</f>
        <v>#REF!</v>
      </c>
      <c r="V93" s="77" t="e">
        <f>IF(V7&lt;=_xlfn.SINGLE(PrazoFin)*12,_xlfn.SINGLE(compromisso)*MAX('CMM3 - FINAN'!$F:$F),0)</f>
        <v>#REF!</v>
      </c>
      <c r="W93" s="77" t="e">
        <f>IF(W7&lt;=_xlfn.SINGLE(PrazoFin)*12,_xlfn.SINGLE(compromisso)*MAX('CMM3 - FINAN'!$F:$F),0)</f>
        <v>#REF!</v>
      </c>
      <c r="X93" s="77" t="e">
        <f>IF(X7&lt;=_xlfn.SINGLE(PrazoFin)*12,_xlfn.SINGLE(compromisso)*MAX('CMM3 - FINAN'!$F:$F),0)</f>
        <v>#REF!</v>
      </c>
      <c r="Y93" s="77" t="e">
        <f>IF(Y7&lt;=_xlfn.SINGLE(PrazoFin)*12,_xlfn.SINGLE(compromisso)*MAX('CMM3 - FINAN'!$F:$F),0)</f>
        <v>#REF!</v>
      </c>
      <c r="Z93" s="77" t="e">
        <f>IF(Z7&lt;=_xlfn.SINGLE(PrazoFin)*12,_xlfn.SINGLE(compromisso)*MAX('CMM3 - FINAN'!$F:$F),0)</f>
        <v>#REF!</v>
      </c>
      <c r="AA93" s="77" t="e">
        <f>IF(AA7&lt;=_xlfn.SINGLE(PrazoFin)*12,_xlfn.SINGLE(compromisso)*MAX('CMM3 - FINAN'!$F:$F),0)</f>
        <v>#REF!</v>
      </c>
      <c r="AB93" s="77" t="e">
        <f>IF(AB7&lt;=_xlfn.SINGLE(PrazoFin)*12,_xlfn.SINGLE(compromisso)*MAX('CMM3 - FINAN'!$F:$F),0)</f>
        <v>#REF!</v>
      </c>
      <c r="AC93" s="77" t="e">
        <f>IF(AC7&lt;=_xlfn.SINGLE(PrazoFin)*12,_xlfn.SINGLE(compromisso)*MAX('CMM3 - FINAN'!$F:$F),0)</f>
        <v>#REF!</v>
      </c>
      <c r="AD93" s="77" t="e">
        <f>IF(AD7&lt;=_xlfn.SINGLE(PrazoFin)*12,_xlfn.SINGLE(compromisso)*MAX('CMM3 - FINAN'!$F:$F),0)</f>
        <v>#REF!</v>
      </c>
      <c r="AE93" s="77" t="e">
        <f>IF(AE7&lt;=_xlfn.SINGLE(PrazoFin)*12,_xlfn.SINGLE(compromisso)*MAX('CMM3 - FINAN'!$F:$F),0)</f>
        <v>#REF!</v>
      </c>
      <c r="AF93" s="77" t="e">
        <f>IF(AF7&lt;=_xlfn.SINGLE(PrazoFin)*12,_xlfn.SINGLE(compromisso)*MAX('CMM3 - FINAN'!$F:$F),0)</f>
        <v>#REF!</v>
      </c>
      <c r="AG93" s="77" t="e">
        <f>IF(AG7&lt;=_xlfn.SINGLE(PrazoFin)*12,_xlfn.SINGLE(compromisso)*MAX('CMM3 - FINAN'!$F:$F),0)</f>
        <v>#REF!</v>
      </c>
      <c r="AH93" s="77" t="e">
        <f>IF(AH7&lt;=_xlfn.SINGLE(PrazoFin)*12,_xlfn.SINGLE(compromisso)*MAX('CMM3 - FINAN'!$F:$F),0)</f>
        <v>#REF!</v>
      </c>
      <c r="AI93" s="77" t="e">
        <f>IF(AI7&lt;=_xlfn.SINGLE(PrazoFin)*12,_xlfn.SINGLE(compromisso)*MAX('CMM3 - FINAN'!$F:$F),0)</f>
        <v>#REF!</v>
      </c>
      <c r="AJ93" s="77" t="e">
        <f>IF(AJ7&lt;=_xlfn.SINGLE(PrazoFin)*12,_xlfn.SINGLE(compromisso)*MAX('CMM3 - FINAN'!$F:$F),0)</f>
        <v>#REF!</v>
      </c>
      <c r="AK93" s="77" t="e">
        <f>IF(AK7&lt;=_xlfn.SINGLE(PrazoFin)*12,_xlfn.SINGLE(compromisso)*MAX('CMM3 - FINAN'!$F:$F),0)</f>
        <v>#REF!</v>
      </c>
      <c r="AL93" s="77" t="e">
        <f>IF(AL7&lt;=_xlfn.SINGLE(PrazoFin)*12,_xlfn.SINGLE(compromisso)*MAX('CMM3 - FINAN'!$F:$F),0)</f>
        <v>#REF!</v>
      </c>
      <c r="AM93" s="77" t="e">
        <f>IF(AM7&lt;=_xlfn.SINGLE(PrazoFin)*12,_xlfn.SINGLE(compromisso)*MAX('CMM3 - FINAN'!$F:$F),0)</f>
        <v>#REF!</v>
      </c>
      <c r="AN93" s="77" t="e">
        <f>IF(AN7&lt;=_xlfn.SINGLE(PrazoFin)*12,_xlfn.SINGLE(compromisso)*MAX('CMM3 - FINAN'!$F:$F),0)</f>
        <v>#REF!</v>
      </c>
      <c r="AO93" s="77" t="e">
        <f>IF(AO7&lt;=_xlfn.SINGLE(PrazoFin)*12,_xlfn.SINGLE(compromisso)*MAX('CMM3 - FINAN'!$F:$F),0)</f>
        <v>#REF!</v>
      </c>
      <c r="AP93" s="77" t="e">
        <f>IF(AP7&lt;=_xlfn.SINGLE(PrazoFin)*12,_xlfn.SINGLE(compromisso)*MAX('CMM3 - FINAN'!$F:$F),0)</f>
        <v>#REF!</v>
      </c>
      <c r="AQ93" s="77" t="e">
        <f>IF(AQ7&lt;=_xlfn.SINGLE(PrazoFin)*12,_xlfn.SINGLE(compromisso)*MAX('CMM3 - FINAN'!$F:$F),0)</f>
        <v>#REF!</v>
      </c>
      <c r="AR93" s="77" t="e">
        <f>IF(AR7&lt;=_xlfn.SINGLE(PrazoFin)*12,_xlfn.SINGLE(compromisso)*MAX('CMM3 - FINAN'!$F:$F),0)</f>
        <v>#REF!</v>
      </c>
      <c r="AS93" s="77" t="e">
        <f>IF(AS7&lt;=_xlfn.SINGLE(PrazoFin)*12,_xlfn.SINGLE(compromisso)*MAX('CMM3 - FINAN'!$F:$F),0)</f>
        <v>#REF!</v>
      </c>
      <c r="AT93" s="77" t="e">
        <f>IF(AT7&lt;=_xlfn.SINGLE(PrazoFin)*12,_xlfn.SINGLE(compromisso)*MAX('CMM3 - FINAN'!$F:$F),0)</f>
        <v>#REF!</v>
      </c>
      <c r="AU93" s="77" t="e">
        <f>IF(AU7&lt;=_xlfn.SINGLE(PrazoFin)*12,_xlfn.SINGLE(compromisso)*MAX('CMM3 - FINAN'!$F:$F),0)</f>
        <v>#REF!</v>
      </c>
      <c r="AV93" s="77" t="e">
        <f>IF(AV7&lt;=_xlfn.SINGLE(PrazoFin)*12,_xlfn.SINGLE(compromisso)*MAX('CMM3 - FINAN'!$F:$F),0)</f>
        <v>#REF!</v>
      </c>
      <c r="AW93" s="77" t="e">
        <f>IF(AW7&lt;=_xlfn.SINGLE(PrazoFin)*12,_xlfn.SINGLE(compromisso)*MAX('CMM3 - FINAN'!$F:$F),0)</f>
        <v>#REF!</v>
      </c>
      <c r="AX93" s="77" t="e">
        <f>IF(AX7&lt;=_xlfn.SINGLE(PrazoFin)*12,_xlfn.SINGLE(compromisso)*MAX('CMM3 - FINAN'!$F:$F),0)</f>
        <v>#REF!</v>
      </c>
      <c r="AY93" s="77" t="e">
        <f>IF(AY7&lt;=_xlfn.SINGLE(PrazoFin)*12,_xlfn.SINGLE(compromisso)*MAX('CMM3 - FINAN'!$F:$F),0)</f>
        <v>#REF!</v>
      </c>
      <c r="AZ93" s="77" t="e">
        <f>IF(AZ7&lt;=_xlfn.SINGLE(PrazoFin)*12,_xlfn.SINGLE(compromisso)*MAX('CMM3 - FINAN'!$F:$F),0)</f>
        <v>#REF!</v>
      </c>
      <c r="BA93" s="77" t="e">
        <f>IF(BA7&lt;=_xlfn.SINGLE(PrazoFin)*12,_xlfn.SINGLE(compromisso)*MAX('CMM3 - FINAN'!$F:$F),0)</f>
        <v>#REF!</v>
      </c>
      <c r="BB93" s="77" t="e">
        <f>IF(BB7&lt;=_xlfn.SINGLE(PrazoFin)*12,_xlfn.SINGLE(compromisso)*MAX('CMM3 - FINAN'!$F:$F),0)</f>
        <v>#REF!</v>
      </c>
      <c r="BC93" s="77" t="e">
        <f>IF(BC7&lt;=_xlfn.SINGLE(PrazoFin)*12,_xlfn.SINGLE(compromisso)*MAX('CMM3 - FINAN'!$F:$F),0)</f>
        <v>#REF!</v>
      </c>
      <c r="BD93" s="77" t="e">
        <f>IF(BD7&lt;=_xlfn.SINGLE(PrazoFin)*12,_xlfn.SINGLE(compromisso)*MAX('CMM3 - FINAN'!$F:$F),0)</f>
        <v>#REF!</v>
      </c>
      <c r="BE93" s="77" t="e">
        <f>IF(BE7&lt;=_xlfn.SINGLE(PrazoFin)*12,_xlfn.SINGLE(compromisso)*MAX('CMM3 - FINAN'!$F:$F),0)</f>
        <v>#REF!</v>
      </c>
      <c r="BF93" s="77" t="e">
        <f>IF(BF7&lt;=_xlfn.SINGLE(PrazoFin)*12,_xlfn.SINGLE(compromisso)*MAX('CMM3 - FINAN'!$F:$F),0)</f>
        <v>#REF!</v>
      </c>
      <c r="BG93" s="77" t="e">
        <f>IF(BG7&lt;=_xlfn.SINGLE(PrazoFin)*12,_xlfn.SINGLE(compromisso)*MAX('CMM3 - FINAN'!$F:$F),0)</f>
        <v>#REF!</v>
      </c>
      <c r="BH93" s="77" t="e">
        <f>IF(BH7&lt;=_xlfn.SINGLE(PrazoFin)*12,_xlfn.SINGLE(compromisso)*MAX('CMM3 - FINAN'!$F:$F),0)</f>
        <v>#REF!</v>
      </c>
      <c r="BI93" s="77" t="e">
        <f>IF(BI7&lt;=_xlfn.SINGLE(PrazoFin)*12,_xlfn.SINGLE(compromisso)*MAX('CMM3 - FINAN'!$F:$F),0)</f>
        <v>#REF!</v>
      </c>
      <c r="BJ93" s="77" t="e">
        <f>IF(BJ7&lt;=_xlfn.SINGLE(PrazoFin)*12,_xlfn.SINGLE(compromisso)*MAX('CMM3 - FINAN'!$F:$F),0)</f>
        <v>#REF!</v>
      </c>
      <c r="BK93" s="77" t="e">
        <f>IF(BK7&lt;=_xlfn.SINGLE(PrazoFin)*12,_xlfn.SINGLE(compromisso)*MAX('CMM3 - FINAN'!$F:$F),0)</f>
        <v>#REF!</v>
      </c>
      <c r="BL93" s="77" t="e">
        <f>IF(BL7&lt;=_xlfn.SINGLE(PrazoFin)*12,_xlfn.SINGLE(compromisso)*MAX('CMM3 - FINAN'!$F:$F),0)</f>
        <v>#REF!</v>
      </c>
      <c r="BM93" s="77" t="e">
        <f>IF(BM7&lt;=_xlfn.SINGLE(PrazoFin)*12,_xlfn.SINGLE(compromisso)*MAX('CMM3 - FINAN'!$F:$F),0)</f>
        <v>#REF!</v>
      </c>
      <c r="BN93" s="77" t="e">
        <f>IF(BN7&lt;=_xlfn.SINGLE(PrazoFin)*12,_xlfn.SINGLE(compromisso)*MAX('CMM3 - FINAN'!$F:$F),0)</f>
        <v>#REF!</v>
      </c>
      <c r="BO93" s="77" t="e">
        <f>IF(BO7&lt;=_xlfn.SINGLE(PrazoFin)*12,_xlfn.SINGLE(compromisso)*MAX('CMM3 - FINAN'!$F:$F),0)</f>
        <v>#REF!</v>
      </c>
      <c r="BP93" s="77" t="e">
        <f>IF(BP7&lt;=_xlfn.SINGLE(PrazoFin)*12,_xlfn.SINGLE(compromisso)*MAX('CMM3 - FINAN'!$F:$F),0)</f>
        <v>#REF!</v>
      </c>
      <c r="BQ93" s="77" t="e">
        <f>IF(BQ7&lt;=_xlfn.SINGLE(PrazoFin)*12,_xlfn.SINGLE(compromisso)*MAX('CMM3 - FINAN'!$F:$F),0)</f>
        <v>#REF!</v>
      </c>
      <c r="BR93" s="77" t="e">
        <f>IF(BR7&lt;=_xlfn.SINGLE(PrazoFin)*12,_xlfn.SINGLE(compromisso)*MAX('CMM3 - FINAN'!$F:$F),0)</f>
        <v>#REF!</v>
      </c>
      <c r="BS93" s="77" t="e">
        <f>IF(BS7&lt;=_xlfn.SINGLE(PrazoFin)*12,_xlfn.SINGLE(compromisso)*MAX('CMM3 - FINAN'!$F:$F),0)</f>
        <v>#REF!</v>
      </c>
      <c r="BT93" s="77" t="e">
        <f>IF(BT7&lt;=_xlfn.SINGLE(PrazoFin)*12,_xlfn.SINGLE(compromisso)*MAX('CMM3 - FINAN'!$F:$F),0)</f>
        <v>#REF!</v>
      </c>
      <c r="BU93" s="77" t="e">
        <f>IF(BU7&lt;=_xlfn.SINGLE(PrazoFin)*12,_xlfn.SINGLE(compromisso)*MAX('CMM3 - FINAN'!$F:$F),0)</f>
        <v>#REF!</v>
      </c>
      <c r="BV93" s="77" t="e">
        <f>IF(BV7&lt;=_xlfn.SINGLE(PrazoFin)*12,_xlfn.SINGLE(compromisso)*MAX('CMM3 - FINAN'!$F:$F),0)</f>
        <v>#REF!</v>
      </c>
      <c r="BW93" s="77" t="e">
        <f>IF(BW7&lt;=_xlfn.SINGLE(PrazoFin)*12,_xlfn.SINGLE(compromisso)*MAX('CMM3 - FINAN'!$F:$F),0)</f>
        <v>#REF!</v>
      </c>
      <c r="BX93" s="77" t="e">
        <f>IF(BX7&lt;=_xlfn.SINGLE(PrazoFin)*12,_xlfn.SINGLE(compromisso)*MAX('CMM3 - FINAN'!$F:$F),0)</f>
        <v>#REF!</v>
      </c>
      <c r="BY93" s="77" t="e">
        <f>IF(BY7&lt;=_xlfn.SINGLE(PrazoFin)*12,_xlfn.SINGLE(compromisso)*MAX('CMM3 - FINAN'!$F:$F),0)</f>
        <v>#REF!</v>
      </c>
      <c r="BZ93" s="77" t="e">
        <f>IF(BZ7&lt;=_xlfn.SINGLE(PrazoFin)*12,_xlfn.SINGLE(compromisso)*MAX('CMM3 - FINAN'!$F:$F),0)</f>
        <v>#REF!</v>
      </c>
      <c r="CA93" s="77" t="e">
        <f>IF(CA7&lt;=_xlfn.SINGLE(PrazoFin)*12,_xlfn.SINGLE(compromisso)*MAX('CMM3 - FINAN'!$F:$F),0)</f>
        <v>#REF!</v>
      </c>
      <c r="CB93" s="77" t="e">
        <f>IF(CB7&lt;=_xlfn.SINGLE(PrazoFin)*12,_xlfn.SINGLE(compromisso)*MAX('CMM3 - FINAN'!$F:$F),0)</f>
        <v>#REF!</v>
      </c>
      <c r="CC93" s="77" t="e">
        <f>IF(CC7&lt;=_xlfn.SINGLE(PrazoFin)*12,_xlfn.SINGLE(compromisso)*MAX('CMM3 - FINAN'!$F:$F),0)</f>
        <v>#REF!</v>
      </c>
      <c r="CD93" s="77" t="e">
        <f>IF(CD7&lt;=_xlfn.SINGLE(PrazoFin)*12,_xlfn.SINGLE(compromisso)*MAX('CMM3 - FINAN'!$F:$F),0)</f>
        <v>#REF!</v>
      </c>
      <c r="CE93" s="77" t="e">
        <f>IF(CE7&lt;=_xlfn.SINGLE(PrazoFin)*12,_xlfn.SINGLE(compromisso)*MAX('CMM3 - FINAN'!$F:$F),0)</f>
        <v>#REF!</v>
      </c>
      <c r="CF93" s="77" t="e">
        <f>IF(CF7&lt;=_xlfn.SINGLE(PrazoFin)*12,_xlfn.SINGLE(compromisso)*MAX('CMM3 - FINAN'!$F:$F),0)</f>
        <v>#REF!</v>
      </c>
      <c r="CG93" s="77" t="e">
        <f>IF(CG7&lt;=_xlfn.SINGLE(PrazoFin)*12,_xlfn.SINGLE(compromisso)*MAX('CMM3 - FINAN'!$F:$F),0)</f>
        <v>#REF!</v>
      </c>
      <c r="CH93" s="77" t="e">
        <f>IF(CH7&lt;=_xlfn.SINGLE(PrazoFin)*12,_xlfn.SINGLE(compromisso)*MAX('CMM3 - FINAN'!$F:$F),0)</f>
        <v>#REF!</v>
      </c>
      <c r="CI93" s="77" t="e">
        <f>IF(CI7&lt;=_xlfn.SINGLE(PrazoFin)*12,_xlfn.SINGLE(compromisso)*MAX('CMM3 - FINAN'!$F:$F),0)</f>
        <v>#REF!</v>
      </c>
      <c r="CJ93" s="77" t="e">
        <f>IF(CJ7&lt;=_xlfn.SINGLE(PrazoFin)*12,_xlfn.SINGLE(compromisso)*MAX('CMM3 - FINAN'!$F:$F),0)</f>
        <v>#REF!</v>
      </c>
      <c r="CK93" s="77" t="e">
        <f>IF(CK7&lt;=_xlfn.SINGLE(PrazoFin)*12,_xlfn.SINGLE(compromisso)*MAX('CMM3 - FINAN'!$F:$F),0)</f>
        <v>#REF!</v>
      </c>
      <c r="CL93" s="77" t="e">
        <f>IF(CL7&lt;=_xlfn.SINGLE(PrazoFin)*12,_xlfn.SINGLE(compromisso)*MAX('CMM3 - FINAN'!$F:$F),0)</f>
        <v>#REF!</v>
      </c>
      <c r="CM93" s="77" t="e">
        <f>IF(CM7&lt;=_xlfn.SINGLE(PrazoFin)*12,_xlfn.SINGLE(compromisso)*MAX('CMM3 - FINAN'!$F:$F),0)</f>
        <v>#REF!</v>
      </c>
      <c r="CN93" s="77" t="e">
        <f>IF(CN7&lt;=_xlfn.SINGLE(PrazoFin)*12,_xlfn.SINGLE(compromisso)*MAX('CMM3 - FINAN'!$F:$F),0)</f>
        <v>#REF!</v>
      </c>
      <c r="CO93" s="77" t="e">
        <f>IF(CO7&lt;=_xlfn.SINGLE(PrazoFin)*12,_xlfn.SINGLE(compromisso)*MAX('CMM3 - FINAN'!$F:$F),0)</f>
        <v>#REF!</v>
      </c>
      <c r="CP93" s="77" t="e">
        <f>IF(CP7&lt;=_xlfn.SINGLE(PrazoFin)*12,_xlfn.SINGLE(compromisso)*MAX('CMM3 - FINAN'!$F:$F),0)</f>
        <v>#REF!</v>
      </c>
      <c r="CQ93" s="77" t="e">
        <f>IF(CQ7&lt;=_xlfn.SINGLE(PrazoFin)*12,_xlfn.SINGLE(compromisso)*MAX('CMM3 - FINAN'!$F:$F),0)</f>
        <v>#REF!</v>
      </c>
      <c r="CR93" s="77" t="e">
        <f>IF(CR7&lt;=_xlfn.SINGLE(PrazoFin)*12,_xlfn.SINGLE(compromisso)*MAX('CMM3 - FINAN'!$F:$F),0)</f>
        <v>#REF!</v>
      </c>
      <c r="CS93" s="77" t="e">
        <f>IF(CS7&lt;=_xlfn.SINGLE(PrazoFin)*12,_xlfn.SINGLE(compromisso)*MAX('CMM3 - FINAN'!$F:$F),0)</f>
        <v>#REF!</v>
      </c>
      <c r="CT93" s="77" t="e">
        <f>IF(CT7&lt;=_xlfn.SINGLE(PrazoFin)*12,_xlfn.SINGLE(compromisso)*MAX('CMM3 - FINAN'!$F:$F),0)</f>
        <v>#REF!</v>
      </c>
      <c r="CU93" s="77" t="e">
        <f>IF(CU7&lt;=_xlfn.SINGLE(PrazoFin)*12,_xlfn.SINGLE(compromisso)*MAX('CMM3 - FINAN'!$F:$F),0)</f>
        <v>#REF!</v>
      </c>
      <c r="CV93" s="77" t="e">
        <f>IF(CV7&lt;=_xlfn.SINGLE(PrazoFin)*12,_xlfn.SINGLE(compromisso)*MAX('CMM3 - FINAN'!$F:$F),0)</f>
        <v>#REF!</v>
      </c>
      <c r="CW93" s="77" t="e">
        <f>IF(CW7&lt;=_xlfn.SINGLE(PrazoFin)*12,_xlfn.SINGLE(compromisso)*MAX('CMM3 - FINAN'!$F:$F),0)</f>
        <v>#REF!</v>
      </c>
      <c r="CX93" s="77" t="e">
        <f>IF(CX7&lt;=_xlfn.SINGLE(PrazoFin)*12,_xlfn.SINGLE(compromisso)*MAX('CMM3 - FINAN'!$F:$F),0)</f>
        <v>#REF!</v>
      </c>
      <c r="CY93" s="77" t="e">
        <f>IF(CY7&lt;=_xlfn.SINGLE(PrazoFin)*12,_xlfn.SINGLE(compromisso)*MAX('CMM3 - FINAN'!$F:$F),0)</f>
        <v>#REF!</v>
      </c>
      <c r="CZ93" s="77" t="e">
        <f>IF(CZ7&lt;=_xlfn.SINGLE(PrazoFin)*12,_xlfn.SINGLE(compromisso)*MAX('CMM3 - FINAN'!$F:$F),0)</f>
        <v>#REF!</v>
      </c>
      <c r="DA93" s="77" t="e">
        <f>IF(DA7&lt;=_xlfn.SINGLE(PrazoFin)*12,_xlfn.SINGLE(compromisso)*MAX('CMM3 - FINAN'!$F:$F),0)</f>
        <v>#REF!</v>
      </c>
      <c r="DB93" s="77" t="e">
        <f>IF(DB7&lt;=_xlfn.SINGLE(PrazoFin)*12,_xlfn.SINGLE(compromisso)*MAX('CMM3 - FINAN'!$F:$F),0)</f>
        <v>#REF!</v>
      </c>
      <c r="DC93" s="77" t="e">
        <f>IF(DC7&lt;=_xlfn.SINGLE(PrazoFin)*12,_xlfn.SINGLE(compromisso)*MAX('CMM3 - FINAN'!$F:$F),0)</f>
        <v>#REF!</v>
      </c>
      <c r="DD93" s="77" t="e">
        <f>IF(DD7&lt;=_xlfn.SINGLE(PrazoFin)*12,_xlfn.SINGLE(compromisso)*MAX('CMM3 - FINAN'!$F:$F),0)</f>
        <v>#REF!</v>
      </c>
      <c r="DE93" s="77" t="e">
        <f>IF(DE7&lt;=_xlfn.SINGLE(PrazoFin)*12,_xlfn.SINGLE(compromisso)*MAX('CMM3 - FINAN'!$F:$F),0)</f>
        <v>#REF!</v>
      </c>
      <c r="DF93" s="77" t="e">
        <f>IF(DF7&lt;=_xlfn.SINGLE(PrazoFin)*12,_xlfn.SINGLE(compromisso)*MAX('CMM3 - FINAN'!$F:$F),0)</f>
        <v>#REF!</v>
      </c>
      <c r="DG93" s="77" t="e">
        <f>IF(DG7&lt;=_xlfn.SINGLE(PrazoFin)*12,_xlfn.SINGLE(compromisso)*MAX('CMM3 - FINAN'!$F:$F),0)</f>
        <v>#REF!</v>
      </c>
      <c r="DH93" s="77" t="e">
        <f>IF(DH7&lt;=_xlfn.SINGLE(PrazoFin)*12,_xlfn.SINGLE(compromisso)*MAX('CMM3 - FINAN'!$F:$F),0)</f>
        <v>#REF!</v>
      </c>
      <c r="DI93" s="77" t="e">
        <f>IF(DI7&lt;=_xlfn.SINGLE(PrazoFin)*12,_xlfn.SINGLE(compromisso)*MAX('CMM3 - FINAN'!$F:$F),0)</f>
        <v>#REF!</v>
      </c>
      <c r="DJ93" s="77" t="e">
        <f>IF(DJ7&lt;=_xlfn.SINGLE(PrazoFin)*12,_xlfn.SINGLE(compromisso)*MAX('CMM3 - FINAN'!$F:$F),0)</f>
        <v>#REF!</v>
      </c>
      <c r="DK93" s="77" t="e">
        <f>IF(DK7&lt;=_xlfn.SINGLE(PrazoFin)*12,_xlfn.SINGLE(compromisso)*MAX('CMM3 - FINAN'!$F:$F),0)</f>
        <v>#REF!</v>
      </c>
      <c r="DL93" s="77" t="e">
        <f>IF(DL7&lt;=_xlfn.SINGLE(PrazoFin)*12,_xlfn.SINGLE(compromisso)*MAX('CMM3 - FINAN'!$F:$F),0)</f>
        <v>#REF!</v>
      </c>
      <c r="DM93" s="77" t="e">
        <f>IF(DM7&lt;=_xlfn.SINGLE(PrazoFin)*12,_xlfn.SINGLE(compromisso)*MAX('CMM3 - FINAN'!$F:$F),0)</f>
        <v>#REF!</v>
      </c>
      <c r="DN93" s="77" t="e">
        <f>IF(DN7&lt;=_xlfn.SINGLE(PrazoFin)*12,_xlfn.SINGLE(compromisso)*MAX('CMM3 - FINAN'!$F:$F),0)</f>
        <v>#REF!</v>
      </c>
      <c r="DO93" s="77" t="e">
        <f>IF(DO7&lt;=_xlfn.SINGLE(PrazoFin)*12,_xlfn.SINGLE(compromisso)*MAX('CMM3 - FINAN'!$F:$F),0)</f>
        <v>#REF!</v>
      </c>
      <c r="DP93" s="77" t="e">
        <f>IF(DP7&lt;=_xlfn.SINGLE(PrazoFin)*12,_xlfn.SINGLE(compromisso)*MAX('CMM3 - FINAN'!$F:$F),0)</f>
        <v>#REF!</v>
      </c>
      <c r="DQ93" s="77" t="e">
        <f>IF(DQ7&lt;=_xlfn.SINGLE(PrazoFin)*12,_xlfn.SINGLE(compromisso)*MAX('CMM3 - FINAN'!$F:$F),0)</f>
        <v>#REF!</v>
      </c>
      <c r="DR93" s="77">
        <f>IF(DR7&lt;=_xlfn.SINGLE(PrazoFin)*12,_xlfn.SINGLE(compromisso)*MAX('CMM3 - FINAN'!$F:$F),0)</f>
        <v>0</v>
      </c>
      <c r="DS93" s="77">
        <f>IF(DS7&lt;=_xlfn.SINGLE(PrazoFin)*12,_xlfn.SINGLE(compromisso)*MAX('CMM3 - FINAN'!$F:$F),0)</f>
        <v>0</v>
      </c>
      <c r="DT93" s="77">
        <f>IF(DT7&lt;=_xlfn.SINGLE(PrazoFin)*12,_xlfn.SINGLE(compromisso)*MAX('CMM3 - FINAN'!$F:$F),0)</f>
        <v>0</v>
      </c>
      <c r="DU93" s="77">
        <f>IF(DU7&lt;=_xlfn.SINGLE(PrazoFin)*12,_xlfn.SINGLE(compromisso)*MAX('CMM3 - FINAN'!$F:$F),0)</f>
        <v>0</v>
      </c>
      <c r="DV93" s="77">
        <f>IF(DV7&lt;=_xlfn.SINGLE(PrazoFin)*12,_xlfn.SINGLE(compromisso)*MAX('CMM3 - FINAN'!$F:$F),0)</f>
        <v>0</v>
      </c>
      <c r="DW93" s="77">
        <f>IF(DW7&lt;=_xlfn.SINGLE(PrazoFin)*12,_xlfn.SINGLE(compromisso)*MAX('CMM3 - FINAN'!$F:$F),0)</f>
        <v>0</v>
      </c>
      <c r="DX93" s="77">
        <f>IF(DX7&lt;=_xlfn.SINGLE(PrazoFin)*12,_xlfn.SINGLE(compromisso)*MAX('CMM3 - FINAN'!$F:$F),0)</f>
        <v>0</v>
      </c>
      <c r="DY93" s="77">
        <f>IF(DY7&lt;=_xlfn.SINGLE(PrazoFin)*12,_xlfn.SINGLE(compromisso)*MAX('CMM3 - FINAN'!$F:$F),0)</f>
        <v>0</v>
      </c>
      <c r="DZ93" s="77">
        <f>IF(DZ7&lt;=_xlfn.SINGLE(PrazoFin)*12,_xlfn.SINGLE(compromisso)*MAX('CMM3 - FINAN'!$F:$F),0)</f>
        <v>0</v>
      </c>
      <c r="EA93" s="77">
        <f>IF(EA7&lt;=_xlfn.SINGLE(PrazoFin)*12,_xlfn.SINGLE(compromisso)*MAX('CMM3 - FINAN'!$F:$F),0)</f>
        <v>0</v>
      </c>
      <c r="EB93" s="77">
        <f>IF(EB7&lt;=_xlfn.SINGLE(PrazoFin)*12,_xlfn.SINGLE(compromisso)*MAX('CMM3 - FINAN'!$F:$F),0)</f>
        <v>0</v>
      </c>
      <c r="EC93" s="77">
        <f>IF(EC7&lt;=_xlfn.SINGLE(PrazoFin)*12,_xlfn.SINGLE(compromisso)*MAX('CMM3 - FINAN'!$F:$F),0)</f>
        <v>0</v>
      </c>
      <c r="ED93" s="77">
        <f>IF(ED7&lt;=_xlfn.SINGLE(PrazoFin)*12,_xlfn.SINGLE(compromisso)*MAX('CMM3 - FINAN'!$F:$F),0)</f>
        <v>0</v>
      </c>
      <c r="EE93" s="77">
        <f>IF(EE7&lt;=_xlfn.SINGLE(PrazoFin)*12,_xlfn.SINGLE(compromisso)*MAX('CMM3 - FINAN'!$F:$F),0)</f>
        <v>0</v>
      </c>
      <c r="EF93" s="77">
        <f>IF(EF7&lt;=_xlfn.SINGLE(PrazoFin)*12,_xlfn.SINGLE(compromisso)*MAX('CMM3 - FINAN'!$F:$F),0)</f>
        <v>0</v>
      </c>
      <c r="EG93" s="77">
        <f>IF(EG7&lt;=_xlfn.SINGLE(PrazoFin)*12,_xlfn.SINGLE(compromisso)*MAX('CMM3 - FINAN'!$F:$F),0)</f>
        <v>0</v>
      </c>
      <c r="EH93" s="77">
        <f>IF(EH7&lt;=_xlfn.SINGLE(PrazoFin)*12,_xlfn.SINGLE(compromisso)*MAX('CMM3 - FINAN'!$F:$F),0)</f>
        <v>0</v>
      </c>
      <c r="EI93" s="77">
        <f>IF(EI7&lt;=_xlfn.SINGLE(PrazoFin)*12,_xlfn.SINGLE(compromisso)*MAX('CMM3 - FINAN'!$F:$F),0)</f>
        <v>0</v>
      </c>
      <c r="EJ93" s="77">
        <f>IF(EJ7&lt;=_xlfn.SINGLE(PrazoFin)*12,_xlfn.SINGLE(compromisso)*MAX('CMM3 - FINAN'!$F:$F),0)</f>
        <v>0</v>
      </c>
      <c r="EK93" s="77">
        <f>IF(EK7&lt;=_xlfn.SINGLE(PrazoFin)*12,_xlfn.SINGLE(compromisso)*MAX('CMM3 - FINAN'!$F:$F),0)</f>
        <v>0</v>
      </c>
      <c r="EL93" s="77">
        <f>IF(EL7&lt;=_xlfn.SINGLE(PrazoFin)*12,_xlfn.SINGLE(compromisso)*MAX('CMM3 - FINAN'!$F:$F),0)</f>
        <v>0</v>
      </c>
      <c r="EM93" s="77">
        <f>IF(EM7&lt;=_xlfn.SINGLE(PrazoFin)*12,_xlfn.SINGLE(compromisso)*MAX('CMM3 - FINAN'!$F:$F),0)</f>
        <v>0</v>
      </c>
      <c r="EN93" s="77">
        <f>IF(EN7&lt;=_xlfn.SINGLE(PrazoFin)*12,_xlfn.SINGLE(compromisso)*MAX('CMM3 - FINAN'!$F:$F),0)</f>
        <v>0</v>
      </c>
      <c r="EO93" s="77">
        <f>IF(EO7&lt;=_xlfn.SINGLE(PrazoFin)*12,_xlfn.SINGLE(compromisso)*MAX('CMM3 - FINAN'!$F:$F),0)</f>
        <v>0</v>
      </c>
      <c r="EP93" s="77">
        <f>IF(EP7&lt;=_xlfn.SINGLE(PrazoFin)*12,_xlfn.SINGLE(compromisso)*MAX('CMM3 - FINAN'!$F:$F),0)</f>
        <v>0</v>
      </c>
      <c r="EQ93" s="77">
        <f>IF(EQ7&lt;=_xlfn.SINGLE(PrazoFin)*12,_xlfn.SINGLE(compromisso)*MAX('CMM3 - FINAN'!$F:$F),0)</f>
        <v>0</v>
      </c>
      <c r="ER93" s="77">
        <f>IF(ER7&lt;=_xlfn.SINGLE(PrazoFin)*12,_xlfn.SINGLE(compromisso)*MAX('CMM3 - FINAN'!$F:$F),0)</f>
        <v>0</v>
      </c>
      <c r="ES93" s="77">
        <f>IF(ES7&lt;=_xlfn.SINGLE(PrazoFin)*12,_xlfn.SINGLE(compromisso)*MAX('CMM3 - FINAN'!$F:$F),0)</f>
        <v>0</v>
      </c>
      <c r="ET93" s="77">
        <f>IF(ET7&lt;=_xlfn.SINGLE(PrazoFin)*12,_xlfn.SINGLE(compromisso)*MAX('CMM3 - FINAN'!$F:$F),0)</f>
        <v>0</v>
      </c>
      <c r="EU93" s="77">
        <f>IF(EU7&lt;=_xlfn.SINGLE(PrazoFin)*12,_xlfn.SINGLE(compromisso)*MAX('CMM3 - FINAN'!$F:$F),0)</f>
        <v>0</v>
      </c>
      <c r="EV93" s="77">
        <f>IF(EV7&lt;=_xlfn.SINGLE(PrazoFin)*12,_xlfn.SINGLE(compromisso)*MAX('CMM3 - FINAN'!$F:$F),0)</f>
        <v>0</v>
      </c>
      <c r="EW93" s="77">
        <f>IF(EW7&lt;=_xlfn.SINGLE(PrazoFin)*12,_xlfn.SINGLE(compromisso)*MAX('CMM3 - FINAN'!$F:$F),0)</f>
        <v>0</v>
      </c>
      <c r="EX93" s="77">
        <f>IF(EX7&lt;=_xlfn.SINGLE(PrazoFin)*12,_xlfn.SINGLE(compromisso)*MAX('CMM3 - FINAN'!$F:$F),0)</f>
        <v>0</v>
      </c>
      <c r="EY93" s="77">
        <f>IF(EY7&lt;=_xlfn.SINGLE(PrazoFin)*12,_xlfn.SINGLE(compromisso)*MAX('CMM3 - FINAN'!$F:$F),0)</f>
        <v>0</v>
      </c>
      <c r="EZ93" s="77">
        <f>IF(EZ7&lt;=_xlfn.SINGLE(PrazoFin)*12,_xlfn.SINGLE(compromisso)*MAX('CMM3 - FINAN'!$F:$F),0)</f>
        <v>0</v>
      </c>
      <c r="FA93" s="77">
        <f>IF(FA7&lt;=_xlfn.SINGLE(PrazoFin)*12,_xlfn.SINGLE(compromisso)*MAX('CMM3 - FINAN'!$F:$F),0)</f>
        <v>0</v>
      </c>
      <c r="FB93" s="77">
        <f>IF(FB7&lt;=_xlfn.SINGLE(PrazoFin)*12,_xlfn.SINGLE(compromisso)*MAX('CMM3 - FINAN'!$F:$F),0)</f>
        <v>0</v>
      </c>
      <c r="FC93" s="77">
        <f>IF(FC7&lt;=_xlfn.SINGLE(PrazoFin)*12,_xlfn.SINGLE(compromisso)*MAX('CMM3 - FINAN'!$F:$F),0)</f>
        <v>0</v>
      </c>
      <c r="FD93" s="77">
        <f>IF(FD7&lt;=_xlfn.SINGLE(PrazoFin)*12,_xlfn.SINGLE(compromisso)*MAX('CMM3 - FINAN'!$F:$F),0)</f>
        <v>0</v>
      </c>
      <c r="FE93" s="77">
        <f>IF(FE7&lt;=_xlfn.SINGLE(PrazoFin)*12,_xlfn.SINGLE(compromisso)*MAX('CMM3 - FINAN'!$F:$F),0)</f>
        <v>0</v>
      </c>
      <c r="FF93" s="77">
        <f>IF(FF7&lt;=_xlfn.SINGLE(PrazoFin)*12,_xlfn.SINGLE(compromisso)*MAX('CMM3 - FINAN'!$F:$F),0)</f>
        <v>0</v>
      </c>
      <c r="FG93" s="77">
        <f>IF(FG7&lt;=_xlfn.SINGLE(PrazoFin)*12,_xlfn.SINGLE(compromisso)*MAX('CMM3 - FINAN'!$F:$F),0)</f>
        <v>0</v>
      </c>
      <c r="FH93" s="77">
        <f>IF(FH7&lt;=_xlfn.SINGLE(PrazoFin)*12,_xlfn.SINGLE(compromisso)*MAX('CMM3 - FINAN'!$F:$F),0)</f>
        <v>0</v>
      </c>
      <c r="FI93" s="77">
        <f>IF(FI7&lt;=_xlfn.SINGLE(PrazoFin)*12,_xlfn.SINGLE(compromisso)*MAX('CMM3 - FINAN'!$F:$F),0)</f>
        <v>0</v>
      </c>
      <c r="FJ93" s="77">
        <f>IF(FJ7&lt;=_xlfn.SINGLE(PrazoFin)*12,_xlfn.SINGLE(compromisso)*MAX('CMM3 - FINAN'!$F:$F),0)</f>
        <v>0</v>
      </c>
      <c r="FK93" s="77">
        <f>IF(FK7&lt;=_xlfn.SINGLE(PrazoFin)*12,_xlfn.SINGLE(compromisso)*MAX('CMM3 - FINAN'!$F:$F),0)</f>
        <v>0</v>
      </c>
      <c r="FL93" s="77">
        <f>IF(FL7&lt;=_xlfn.SINGLE(PrazoFin)*12,_xlfn.SINGLE(compromisso)*MAX('CMM3 - FINAN'!$F:$F),0)</f>
        <v>0</v>
      </c>
      <c r="FM93" s="77">
        <f>IF(FM7&lt;=_xlfn.SINGLE(PrazoFin)*12,_xlfn.SINGLE(compromisso)*MAX('CMM3 - FINAN'!$F:$F),0)</f>
        <v>0</v>
      </c>
      <c r="FN93" s="77">
        <f>IF(FN7&lt;=_xlfn.SINGLE(PrazoFin)*12,_xlfn.SINGLE(compromisso)*MAX('CMM3 - FINAN'!$F:$F),0)</f>
        <v>0</v>
      </c>
      <c r="FO93" s="77">
        <f>IF(FO7&lt;=_xlfn.SINGLE(PrazoFin)*12,_xlfn.SINGLE(compromisso)*MAX('CMM3 - FINAN'!$F:$F),0)</f>
        <v>0</v>
      </c>
      <c r="FP93" s="77">
        <f>IF(FP7&lt;=_xlfn.SINGLE(PrazoFin)*12,_xlfn.SINGLE(compromisso)*MAX('CMM3 - FINAN'!$F:$F),0)</f>
        <v>0</v>
      </c>
      <c r="FQ93" s="77">
        <f>IF(FQ7&lt;=_xlfn.SINGLE(PrazoFin)*12,_xlfn.SINGLE(compromisso)*MAX('CMM3 - FINAN'!$F:$F),0)</f>
        <v>0</v>
      </c>
      <c r="FR93" s="77">
        <f>IF(FR7&lt;=_xlfn.SINGLE(PrazoFin)*12,_xlfn.SINGLE(compromisso)*MAX('CMM3 - FINAN'!$F:$F),0)</f>
        <v>0</v>
      </c>
      <c r="FS93" s="77">
        <f>IF(FS7&lt;=_xlfn.SINGLE(PrazoFin)*12,_xlfn.SINGLE(compromisso)*MAX('CMM3 - FINAN'!$F:$F),0)</f>
        <v>0</v>
      </c>
      <c r="FT93" s="77">
        <f>IF(FT7&lt;=_xlfn.SINGLE(PrazoFin)*12,_xlfn.SINGLE(compromisso)*MAX('CMM3 - FINAN'!$F:$F),0)</f>
        <v>0</v>
      </c>
      <c r="FU93" s="77">
        <f>IF(FU7&lt;=_xlfn.SINGLE(PrazoFin)*12,_xlfn.SINGLE(compromisso)*MAX('CMM3 - FINAN'!$F:$F),0)</f>
        <v>0</v>
      </c>
      <c r="FV93" s="77">
        <f>IF(FV7&lt;=_xlfn.SINGLE(PrazoFin)*12,_xlfn.SINGLE(compromisso)*MAX('CMM3 - FINAN'!$F:$F),0)</f>
        <v>0</v>
      </c>
      <c r="FW93" s="77">
        <f>IF(FW7&lt;=_xlfn.SINGLE(PrazoFin)*12,_xlfn.SINGLE(compromisso)*MAX('CMM3 - FINAN'!$F:$F),0)</f>
        <v>0</v>
      </c>
      <c r="FX93" s="77">
        <f>IF(FX7&lt;=_xlfn.SINGLE(PrazoFin)*12,_xlfn.SINGLE(compromisso)*MAX('CMM3 - FINAN'!$F:$F),0)</f>
        <v>0</v>
      </c>
      <c r="FY93" s="77">
        <f>IF(FY7&lt;=_xlfn.SINGLE(PrazoFin)*12,_xlfn.SINGLE(compromisso)*MAX('CMM3 - FINAN'!$F:$F),0)</f>
        <v>0</v>
      </c>
      <c r="FZ93" s="77">
        <f>IF(FZ7&lt;=_xlfn.SINGLE(PrazoFin)*12,_xlfn.SINGLE(compromisso)*MAX('CMM3 - FINAN'!$F:$F),0)</f>
        <v>0</v>
      </c>
      <c r="GA93" s="77">
        <f>IF(GA7&lt;=_xlfn.SINGLE(PrazoFin)*12,_xlfn.SINGLE(compromisso)*MAX('CMM3 - FINAN'!$F:$F),0)</f>
        <v>0</v>
      </c>
      <c r="GB93" s="77">
        <f>IF(GB7&lt;=_xlfn.SINGLE(PrazoFin)*12,_xlfn.SINGLE(compromisso)*MAX('CMM3 - FINAN'!$F:$F),0)</f>
        <v>0</v>
      </c>
      <c r="GC93" s="77">
        <f>IF(GC7&lt;=_xlfn.SINGLE(PrazoFin)*12,_xlfn.SINGLE(compromisso)*MAX('CMM3 - FINAN'!$F:$F),0)</f>
        <v>0</v>
      </c>
      <c r="GD93" s="77">
        <f>IF(GD7&lt;=_xlfn.SINGLE(PrazoFin)*12,_xlfn.SINGLE(compromisso)*MAX('CMM3 - FINAN'!$F:$F),0)</f>
        <v>0</v>
      </c>
      <c r="GE93" s="77">
        <f>IF(GE7&lt;=_xlfn.SINGLE(PrazoFin)*12,_xlfn.SINGLE(compromisso)*MAX('CMM3 - FINAN'!$F:$F),0)</f>
        <v>0</v>
      </c>
      <c r="GF93" s="77">
        <f>IF(GF7&lt;=_xlfn.SINGLE(PrazoFin)*12,_xlfn.SINGLE(compromisso)*MAX('CMM3 - FINAN'!$F:$F),0)</f>
        <v>0</v>
      </c>
      <c r="GG93" s="77">
        <f>IF(GG7&lt;=_xlfn.SINGLE(PrazoFin)*12,_xlfn.SINGLE(compromisso)*MAX('CMM3 - FINAN'!$F:$F),0)</f>
        <v>0</v>
      </c>
      <c r="GH93" s="77">
        <f>IF(GH7&lt;=_xlfn.SINGLE(PrazoFin)*12,_xlfn.SINGLE(compromisso)*MAX('CMM3 - FINAN'!$F:$F),0)</f>
        <v>0</v>
      </c>
      <c r="GI93" s="77">
        <f>IF(GI7&lt;=_xlfn.SINGLE(PrazoFin)*12,_xlfn.SINGLE(compromisso)*MAX('CMM3 - FINAN'!$F:$F),0)</f>
        <v>0</v>
      </c>
      <c r="GJ93" s="77">
        <f>IF(GJ7&lt;=_xlfn.SINGLE(PrazoFin)*12,_xlfn.SINGLE(compromisso)*MAX('CMM3 - FINAN'!$F:$F),0)</f>
        <v>0</v>
      </c>
      <c r="GK93" s="77">
        <f>IF(GK7&lt;=_xlfn.SINGLE(PrazoFin)*12,_xlfn.SINGLE(compromisso)*MAX('CMM3 - FINAN'!$F:$F),0)</f>
        <v>0</v>
      </c>
      <c r="GL93" s="77">
        <f>IF(GL7&lt;=_xlfn.SINGLE(PrazoFin)*12,_xlfn.SINGLE(compromisso)*MAX('CMM3 - FINAN'!$F:$F),0)</f>
        <v>0</v>
      </c>
      <c r="GM93" s="77">
        <f>IF(GM7&lt;=_xlfn.SINGLE(PrazoFin)*12,_xlfn.SINGLE(compromisso)*MAX('CMM3 - FINAN'!$F:$F),0)</f>
        <v>0</v>
      </c>
      <c r="GN93" s="77">
        <f>IF(GN7&lt;=_xlfn.SINGLE(PrazoFin)*12,_xlfn.SINGLE(compromisso)*MAX('CMM3 - FINAN'!$F:$F),0)</f>
        <v>0</v>
      </c>
      <c r="GO93" s="77">
        <f>IF(GO7&lt;=_xlfn.SINGLE(PrazoFin)*12,_xlfn.SINGLE(compromisso)*MAX('CMM3 - FINAN'!$F:$F),0)</f>
        <v>0</v>
      </c>
      <c r="GP93" s="77">
        <f>IF(GP7&lt;=_xlfn.SINGLE(PrazoFin)*12,_xlfn.SINGLE(compromisso)*MAX('CMM3 - FINAN'!$F:$F),0)</f>
        <v>0</v>
      </c>
      <c r="GQ93" s="77">
        <f>IF(GQ7&lt;=_xlfn.SINGLE(PrazoFin)*12,_xlfn.SINGLE(compromisso)*MAX('CMM3 - FINAN'!$F:$F),0)</f>
        <v>0</v>
      </c>
      <c r="GR93" s="77">
        <f>IF(GR7&lt;=_xlfn.SINGLE(PrazoFin)*12,_xlfn.SINGLE(compromisso)*MAX('CMM3 - FINAN'!$F:$F),0)</f>
        <v>0</v>
      </c>
      <c r="GS93" s="77">
        <f>IF(GS7&lt;=_xlfn.SINGLE(PrazoFin)*12,_xlfn.SINGLE(compromisso)*MAX('CMM3 - FINAN'!$F:$F),0)</f>
        <v>0</v>
      </c>
      <c r="GT93" s="77">
        <f>IF(GT7&lt;=_xlfn.SINGLE(PrazoFin)*12,_xlfn.SINGLE(compromisso)*MAX('CMM3 - FINAN'!$F:$F),0)</f>
        <v>0</v>
      </c>
      <c r="GU93" s="77">
        <f>IF(GU7&lt;=_xlfn.SINGLE(PrazoFin)*12,_xlfn.SINGLE(compromisso)*MAX('CMM3 - FINAN'!$F:$F),0)</f>
        <v>0</v>
      </c>
      <c r="GV93" s="77">
        <f>IF(GV7&lt;=_xlfn.SINGLE(PrazoFin)*12,_xlfn.SINGLE(compromisso)*MAX('CMM3 - FINAN'!$F:$F),0)</f>
        <v>0</v>
      </c>
      <c r="GW93" s="77">
        <f>IF(GW7&lt;=_xlfn.SINGLE(PrazoFin)*12,_xlfn.SINGLE(compromisso)*MAX('CMM3 - FINAN'!$F:$F),0)</f>
        <v>0</v>
      </c>
      <c r="GX93" s="77">
        <f>IF(GX7&lt;=_xlfn.SINGLE(PrazoFin)*12,_xlfn.SINGLE(compromisso)*MAX('CMM3 - FINAN'!$F:$F),0)</f>
        <v>0</v>
      </c>
      <c r="GY93" s="77">
        <f>IF(GY7&lt;=_xlfn.SINGLE(PrazoFin)*12,_xlfn.SINGLE(compromisso)*MAX('CMM3 - FINAN'!$F:$F),0)</f>
        <v>0</v>
      </c>
      <c r="GZ93" s="77">
        <f>IF(GZ7&lt;=_xlfn.SINGLE(PrazoFin)*12,_xlfn.SINGLE(compromisso)*MAX('CMM3 - FINAN'!$F:$F),0)</f>
        <v>0</v>
      </c>
      <c r="HA93" s="77">
        <f>IF(HA7&lt;=_xlfn.SINGLE(PrazoFin)*12,_xlfn.SINGLE(compromisso)*MAX('CMM3 - FINAN'!$F:$F),0)</f>
        <v>0</v>
      </c>
      <c r="HB93" s="77">
        <f>IF(HB7&lt;=_xlfn.SINGLE(PrazoFin)*12,_xlfn.SINGLE(compromisso)*MAX('CMM3 - FINAN'!$F:$F),0)</f>
        <v>0</v>
      </c>
      <c r="HC93" s="77">
        <f>IF(HC7&lt;=_xlfn.SINGLE(PrazoFin)*12,_xlfn.SINGLE(compromisso)*MAX('CMM3 - FINAN'!$F:$F),0)</f>
        <v>0</v>
      </c>
      <c r="HD93" s="77">
        <f>IF(HD7&lt;=_xlfn.SINGLE(PrazoFin)*12,_xlfn.SINGLE(compromisso)*MAX('CMM3 - FINAN'!$F:$F),0)</f>
        <v>0</v>
      </c>
      <c r="HE93" s="77">
        <f>IF(HE7&lt;=_xlfn.SINGLE(PrazoFin)*12,_xlfn.SINGLE(compromisso)*MAX('CMM3 - FINAN'!$F:$F),0)</f>
        <v>0</v>
      </c>
      <c r="HF93" s="77">
        <f>IF(HF7&lt;=_xlfn.SINGLE(PrazoFin)*12,_xlfn.SINGLE(compromisso)*MAX('CMM3 - FINAN'!$F:$F),0)</f>
        <v>0</v>
      </c>
      <c r="HG93" s="77">
        <f>IF(HG7&lt;=_xlfn.SINGLE(PrazoFin)*12,_xlfn.SINGLE(compromisso)*MAX('CMM3 - FINAN'!$F:$F),0)</f>
        <v>0</v>
      </c>
      <c r="HH93" s="77">
        <f>IF(HH7&lt;=_xlfn.SINGLE(PrazoFin)*12,_xlfn.SINGLE(compromisso)*MAX('CMM3 - FINAN'!$F:$F),0)</f>
        <v>0</v>
      </c>
      <c r="HI93" s="77">
        <f>IF(HI7&lt;=_xlfn.SINGLE(PrazoFin)*12,_xlfn.SINGLE(compromisso)*MAX('CMM3 - FINAN'!$F:$F),0)</f>
        <v>0</v>
      </c>
    </row>
    <row r="94" spans="1:217" ht="14.4" x14ac:dyDescent="0.3">
      <c r="A94" s="31"/>
    </row>
    <row r="95" spans="1:217" s="22" customFormat="1" x14ac:dyDescent="0.2">
      <c r="A95" s="34" t="s">
        <v>132</v>
      </c>
      <c r="B95" s="83">
        <f>IFERROR(VLOOKUP(B$7,'CMM3 - FINAN'!$A:$F,5,0),0)</f>
        <v>0</v>
      </c>
      <c r="C95" s="83">
        <f>IFERROR(VLOOKUP(C$7,'CMM3 - FINAN'!$A:$F,5,0),0)</f>
        <v>0</v>
      </c>
      <c r="D95" s="83">
        <f>IFERROR(VLOOKUP(D$7,'CMM3 - FINAN'!$A:$F,5,0),0)</f>
        <v>0</v>
      </c>
      <c r="E95" s="83">
        <f>IFERROR(VLOOKUP(E$7,'CMM3 - FINAN'!$A:$F,5,0),0)</f>
        <v>0</v>
      </c>
      <c r="F95" s="83">
        <f>IFERROR(VLOOKUP(F$7,'CMM3 - FINAN'!$A:$F,5,0),0)</f>
        <v>0</v>
      </c>
      <c r="G95" s="83">
        <f>IFERROR(VLOOKUP(G$7,'CMM3 - FINAN'!$A:$F,5,0),0)</f>
        <v>0</v>
      </c>
      <c r="H95" s="83">
        <f>IFERROR(VLOOKUP(H$7,'CMM3 - FINAN'!$A:$F,5,0),0)</f>
        <v>0</v>
      </c>
      <c r="I95" s="83">
        <f>IFERROR(VLOOKUP(I$7,'CMM3 - FINAN'!$A:$F,5,0),0)</f>
        <v>0</v>
      </c>
      <c r="J95" s="83">
        <f>IFERROR(VLOOKUP(J$7,'CMM3 - FINAN'!$A:$F,5,0),0)</f>
        <v>0</v>
      </c>
      <c r="K95" s="83">
        <f>IFERROR(VLOOKUP(K$7,'CMM3 - FINAN'!$A:$F,5,0),0)</f>
        <v>0</v>
      </c>
      <c r="L95" s="83">
        <f>IFERROR(VLOOKUP(L$7,'CMM3 - FINAN'!$A:$F,5,0),0)</f>
        <v>0</v>
      </c>
      <c r="M95" s="83">
        <f>IFERROR(VLOOKUP(M$7,'CMM3 - FINAN'!$A:$F,5,0),0)</f>
        <v>0</v>
      </c>
      <c r="N95" s="83">
        <f>IFERROR(VLOOKUP(N$7,'CMM3 - FINAN'!$A:$F,5,0),0)</f>
        <v>0</v>
      </c>
      <c r="O95" s="83">
        <f>IFERROR(VLOOKUP(O$7,'CMM3 - FINAN'!$A:$F,5,0),0)</f>
        <v>0</v>
      </c>
      <c r="P95" s="83">
        <f>IFERROR(VLOOKUP(P$7,'CMM3 - FINAN'!$A:$F,5,0),0)</f>
        <v>0</v>
      </c>
      <c r="Q95" s="83">
        <f>IFERROR(VLOOKUP(Q$7,'CMM3 - FINAN'!$A:$F,5,0),0)</f>
        <v>0</v>
      </c>
      <c r="R95" s="83">
        <f>IFERROR(VLOOKUP(R$7,'CMM3 - FINAN'!$A:$F,5,0),0)</f>
        <v>0</v>
      </c>
      <c r="S95" s="83">
        <f>IFERROR(VLOOKUP(S$7,'CMM3 - FINAN'!$A:$F,5,0),0)</f>
        <v>0</v>
      </c>
      <c r="T95" s="83">
        <f>IFERROR(VLOOKUP(T$7,'CMM3 - FINAN'!$A:$F,5,0),0)</f>
        <v>0</v>
      </c>
      <c r="U95" s="83">
        <f>IFERROR(VLOOKUP(U$7,'CMM3 - FINAN'!$A:$F,5,0),0)</f>
        <v>0</v>
      </c>
      <c r="V95" s="83">
        <f>IFERROR(VLOOKUP(V$7,'CMM3 - FINAN'!$A:$F,5,0),0)</f>
        <v>0</v>
      </c>
      <c r="W95" s="83">
        <f>IFERROR(VLOOKUP(W$7,'CMM3 - FINAN'!$A:$F,5,0),0)</f>
        <v>0</v>
      </c>
      <c r="X95" s="83">
        <f>IFERROR(VLOOKUP(X$7,'CMM3 - FINAN'!$A:$F,5,0),0)</f>
        <v>0</v>
      </c>
      <c r="Y95" s="83">
        <f>IFERROR(VLOOKUP(Y$7,'CMM3 - FINAN'!$A:$F,5,0),0)</f>
        <v>0</v>
      </c>
      <c r="Z95" s="83">
        <f>IFERROR(VLOOKUP(Z$7,'CMM3 - FINAN'!$A:$F,5,0),0)</f>
        <v>0</v>
      </c>
      <c r="AA95" s="83">
        <f>IFERROR(VLOOKUP(AA$7,'CMM3 - FINAN'!$A:$F,5,0),0)</f>
        <v>0</v>
      </c>
      <c r="AB95" s="83">
        <f>IFERROR(VLOOKUP(AB$7,'CMM3 - FINAN'!$A:$F,5,0),0)</f>
        <v>0</v>
      </c>
      <c r="AC95" s="83">
        <f>IFERROR(VLOOKUP(AC$7,'CMM3 - FINAN'!$A:$F,5,0),0)</f>
        <v>0</v>
      </c>
      <c r="AD95" s="83">
        <f>IFERROR(VLOOKUP(AD$7,'CMM3 - FINAN'!$A:$F,5,0),0)</f>
        <v>0</v>
      </c>
      <c r="AE95" s="83">
        <f>IFERROR(VLOOKUP(AE$7,'CMM3 - FINAN'!$A:$F,5,0),0)</f>
        <v>0</v>
      </c>
      <c r="AF95" s="83">
        <f>IFERROR(VLOOKUP(AF$7,'CMM3 - FINAN'!$A:$F,5,0),0)</f>
        <v>0</v>
      </c>
      <c r="AG95" s="83">
        <f>IFERROR(VLOOKUP(AG$7,'CMM3 - FINAN'!$A:$F,5,0),0)</f>
        <v>0</v>
      </c>
      <c r="AH95" s="83">
        <f>IFERROR(VLOOKUP(AH$7,'CMM3 - FINAN'!$A:$F,5,0),0)</f>
        <v>0</v>
      </c>
      <c r="AI95" s="83">
        <f>IFERROR(VLOOKUP(AI$7,'CMM3 - FINAN'!$A:$F,5,0),0)</f>
        <v>0</v>
      </c>
      <c r="AJ95" s="83">
        <f>IFERROR(VLOOKUP(AJ$7,'CMM3 - FINAN'!$A:$F,5,0),0)</f>
        <v>0</v>
      </c>
      <c r="AK95" s="83">
        <f>IFERROR(VLOOKUP(AK$7,'CMM3 - FINAN'!$A:$F,5,0),0)</f>
        <v>0</v>
      </c>
      <c r="AL95" s="83">
        <f>IFERROR(VLOOKUP(AL$7,'CMM3 - FINAN'!$A:$F,5,0),0)</f>
        <v>0</v>
      </c>
      <c r="AM95" s="83">
        <f>IFERROR(VLOOKUP(AM$7,'CMM3 - FINAN'!$A:$F,5,0),0)</f>
        <v>0</v>
      </c>
      <c r="AN95" s="83">
        <f>IFERROR(VLOOKUP(AN$7,'CMM3 - FINAN'!$A:$F,5,0),0)</f>
        <v>0</v>
      </c>
      <c r="AO95" s="83">
        <f>IFERROR(VLOOKUP(AO$7,'CMM3 - FINAN'!$A:$F,5,0),0)</f>
        <v>0</v>
      </c>
      <c r="AP95" s="83">
        <f>IFERROR(VLOOKUP(AP$7,'CMM3 - FINAN'!$A:$F,5,0),0)</f>
        <v>0</v>
      </c>
      <c r="AQ95" s="83">
        <f>IFERROR(VLOOKUP(AQ$7,'CMM3 - FINAN'!$A:$F,5,0),0)</f>
        <v>0</v>
      </c>
      <c r="AR95" s="83">
        <f>IFERROR(VLOOKUP(AR$7,'CMM3 - FINAN'!$A:$F,5,0),0)</f>
        <v>0</v>
      </c>
      <c r="AS95" s="83">
        <f>IFERROR(VLOOKUP(AS$7,'CMM3 - FINAN'!$A:$F,5,0),0)</f>
        <v>0</v>
      </c>
      <c r="AT95" s="83">
        <f>IFERROR(VLOOKUP(AT$7,'CMM3 - FINAN'!$A:$F,5,0),0)</f>
        <v>0</v>
      </c>
      <c r="AU95" s="83">
        <f>IFERROR(VLOOKUP(AU$7,'CMM3 - FINAN'!$A:$F,5,0),0)</f>
        <v>0</v>
      </c>
      <c r="AV95" s="83">
        <f>IFERROR(VLOOKUP(AV$7,'CMM3 - FINAN'!$A:$F,5,0),0)</f>
        <v>0</v>
      </c>
      <c r="AW95" s="83">
        <f>IFERROR(VLOOKUP(AW$7,'CMM3 - FINAN'!$A:$F,5,0),0)</f>
        <v>0</v>
      </c>
      <c r="AX95" s="83">
        <f>IFERROR(VLOOKUP(AX$7,'CMM3 - FINAN'!$A:$F,5,0),0)</f>
        <v>0</v>
      </c>
      <c r="AY95" s="83">
        <f>IFERROR(VLOOKUP(AY$7,'CMM3 - FINAN'!$A:$F,5,0),0)</f>
        <v>0</v>
      </c>
      <c r="AZ95" s="83">
        <f>IFERROR(VLOOKUP(AZ$7,'CMM3 - FINAN'!$A:$F,5,0),0)</f>
        <v>0</v>
      </c>
      <c r="BA95" s="83">
        <f>IFERROR(VLOOKUP(BA$7,'CMM3 - FINAN'!$A:$F,5,0),0)</f>
        <v>0</v>
      </c>
      <c r="BB95" s="83">
        <f>IFERROR(VLOOKUP(BB$7,'CMM3 - FINAN'!$A:$F,5,0),0)</f>
        <v>0</v>
      </c>
      <c r="BC95" s="83">
        <f>IFERROR(VLOOKUP(BC$7,'CMM3 - FINAN'!$A:$F,5,0),0)</f>
        <v>0</v>
      </c>
      <c r="BD95" s="83">
        <f>IFERROR(VLOOKUP(BD$7,'CMM3 - FINAN'!$A:$F,5,0),0)</f>
        <v>0</v>
      </c>
      <c r="BE95" s="83">
        <f>IFERROR(VLOOKUP(BE$7,'CMM3 - FINAN'!$A:$F,5,0),0)</f>
        <v>0</v>
      </c>
      <c r="BF95" s="83">
        <f>IFERROR(VLOOKUP(BF$7,'CMM3 - FINAN'!$A:$F,5,0),0)</f>
        <v>0</v>
      </c>
      <c r="BG95" s="83">
        <f>IFERROR(VLOOKUP(BG$7,'CMM3 - FINAN'!$A:$F,5,0),0)</f>
        <v>0</v>
      </c>
      <c r="BH95" s="83">
        <f>IFERROR(VLOOKUP(BH$7,'CMM3 - FINAN'!$A:$F,5,0),0)</f>
        <v>0</v>
      </c>
      <c r="BI95" s="83">
        <f>IFERROR(VLOOKUP(BI$7,'CMM3 - FINAN'!$A:$F,5,0),0)</f>
        <v>0</v>
      </c>
      <c r="BJ95" s="83">
        <f>IFERROR(VLOOKUP(BJ$7,'CMM3 - FINAN'!$A:$F,5,0),0)</f>
        <v>0</v>
      </c>
      <c r="BK95" s="83">
        <f>IFERROR(VLOOKUP(BK$7,'CMM3 - FINAN'!$A:$F,5,0),0)</f>
        <v>0</v>
      </c>
      <c r="BL95" s="83">
        <f>IFERROR(VLOOKUP(BL$7,'CMM3 - FINAN'!$A:$F,5,0),0)</f>
        <v>0</v>
      </c>
      <c r="BM95" s="83">
        <f>IFERROR(VLOOKUP(BM$7,'CMM3 - FINAN'!$A:$F,5,0),0)</f>
        <v>0</v>
      </c>
      <c r="BN95" s="83">
        <f>IFERROR(VLOOKUP(BN$7,'CMM3 - FINAN'!$A:$F,5,0),0)</f>
        <v>0</v>
      </c>
      <c r="BO95" s="83">
        <f>IFERROR(VLOOKUP(BO$7,'CMM3 - FINAN'!$A:$F,5,0),0)</f>
        <v>0</v>
      </c>
      <c r="BP95" s="83">
        <f>IFERROR(VLOOKUP(BP$7,'CMM3 - FINAN'!$A:$F,5,0),0)</f>
        <v>0</v>
      </c>
      <c r="BQ95" s="83">
        <f>IFERROR(VLOOKUP(BQ$7,'CMM3 - FINAN'!$A:$F,5,0),0)</f>
        <v>0</v>
      </c>
      <c r="BR95" s="83">
        <f>IFERROR(VLOOKUP(BR$7,'CMM3 - FINAN'!$A:$F,5,0),0)</f>
        <v>0</v>
      </c>
      <c r="BS95" s="83">
        <f>IFERROR(VLOOKUP(BS$7,'CMM3 - FINAN'!$A:$F,5,0),0)</f>
        <v>0</v>
      </c>
      <c r="BT95" s="83">
        <f>IFERROR(VLOOKUP(BT$7,'CMM3 - FINAN'!$A:$F,5,0),0)</f>
        <v>0</v>
      </c>
      <c r="BU95" s="83">
        <f>IFERROR(VLOOKUP(BU$7,'CMM3 - FINAN'!$A:$F,5,0),0)</f>
        <v>0</v>
      </c>
      <c r="BV95" s="83">
        <f>IFERROR(VLOOKUP(BV$7,'CMM3 - FINAN'!$A:$F,5,0),0)</f>
        <v>0</v>
      </c>
      <c r="BW95" s="83">
        <f>IFERROR(VLOOKUP(BW$7,'CMM3 - FINAN'!$A:$F,5,0),0)</f>
        <v>0</v>
      </c>
      <c r="BX95" s="83">
        <f>IFERROR(VLOOKUP(BX$7,'CMM3 - FINAN'!$A:$F,5,0),0)</f>
        <v>0</v>
      </c>
      <c r="BY95" s="83">
        <f>IFERROR(VLOOKUP(BY$7,'CMM3 - FINAN'!$A:$F,5,0),0)</f>
        <v>0</v>
      </c>
      <c r="BZ95" s="83">
        <f>IFERROR(VLOOKUP(BZ$7,'CMM3 - FINAN'!$A:$F,5,0),0)</f>
        <v>0</v>
      </c>
      <c r="CA95" s="83">
        <f>IFERROR(VLOOKUP(CA$7,'CMM3 - FINAN'!$A:$F,5,0),0)</f>
        <v>0</v>
      </c>
      <c r="CB95" s="83">
        <f>IFERROR(VLOOKUP(CB$7,'CMM3 - FINAN'!$A:$F,5,0),0)</f>
        <v>0</v>
      </c>
      <c r="CC95" s="83">
        <f>IFERROR(VLOOKUP(CC$7,'CMM3 - FINAN'!$A:$F,5,0),0)</f>
        <v>0</v>
      </c>
      <c r="CD95" s="83">
        <f>IFERROR(VLOOKUP(CD$7,'CMM3 - FINAN'!$A:$F,5,0),0)</f>
        <v>0</v>
      </c>
      <c r="CE95" s="83">
        <f>IFERROR(VLOOKUP(CE$7,'CMM3 - FINAN'!$A:$F,5,0),0)</f>
        <v>0</v>
      </c>
      <c r="CF95" s="83">
        <f>IFERROR(VLOOKUP(CF$7,'CMM3 - FINAN'!$A:$F,5,0),0)</f>
        <v>0</v>
      </c>
      <c r="CG95" s="83">
        <f>IFERROR(VLOOKUP(CG$7,'CMM3 - FINAN'!$A:$F,5,0),0)</f>
        <v>0</v>
      </c>
      <c r="CH95" s="83">
        <f>IFERROR(VLOOKUP(CH$7,'CMM3 - FINAN'!$A:$F,5,0),0)</f>
        <v>0</v>
      </c>
      <c r="CI95" s="83">
        <f>IFERROR(VLOOKUP(CI$7,'CMM3 - FINAN'!$A:$F,5,0),0)</f>
        <v>0</v>
      </c>
      <c r="CJ95" s="83">
        <f>IFERROR(VLOOKUP(CJ$7,'CMM3 - FINAN'!$A:$F,5,0),0)</f>
        <v>0</v>
      </c>
      <c r="CK95" s="83">
        <f>IFERROR(VLOOKUP(CK$7,'CMM3 - FINAN'!$A:$F,5,0),0)</f>
        <v>0</v>
      </c>
      <c r="CL95" s="83">
        <f>IFERROR(VLOOKUP(CL$7,'CMM3 - FINAN'!$A:$F,5,0),0)</f>
        <v>0</v>
      </c>
      <c r="CM95" s="83">
        <f>IFERROR(VLOOKUP(CM$7,'CMM3 - FINAN'!$A:$F,5,0),0)</f>
        <v>0</v>
      </c>
      <c r="CN95" s="83">
        <f>IFERROR(VLOOKUP(CN$7,'CMM3 - FINAN'!$A:$F,5,0),0)</f>
        <v>0</v>
      </c>
      <c r="CO95" s="83">
        <f>IFERROR(VLOOKUP(CO$7,'CMM3 - FINAN'!$A:$F,5,0),0)</f>
        <v>0</v>
      </c>
      <c r="CP95" s="83">
        <f>IFERROR(VLOOKUP(CP$7,'CMM3 - FINAN'!$A:$F,5,0),0)</f>
        <v>0</v>
      </c>
      <c r="CQ95" s="83">
        <f>IFERROR(VLOOKUP(CQ$7,'CMM3 - FINAN'!$A:$F,5,0),0)</f>
        <v>0</v>
      </c>
      <c r="CR95" s="83">
        <f>IFERROR(VLOOKUP(CR$7,'CMM3 - FINAN'!$A:$F,5,0),0)</f>
        <v>0</v>
      </c>
      <c r="CS95" s="83">
        <f>IFERROR(VLOOKUP(CS$7,'CMM3 - FINAN'!$A:$F,5,0),0)</f>
        <v>0</v>
      </c>
      <c r="CT95" s="83">
        <f>IFERROR(VLOOKUP(CT$7,'CMM3 - FINAN'!$A:$F,5,0),0)</f>
        <v>0</v>
      </c>
      <c r="CU95" s="83">
        <f>IFERROR(VLOOKUP(CU$7,'CMM3 - FINAN'!$A:$F,5,0),0)</f>
        <v>0</v>
      </c>
      <c r="CV95" s="83">
        <f>IFERROR(VLOOKUP(CV$7,'CMM3 - FINAN'!$A:$F,5,0),0)</f>
        <v>0</v>
      </c>
      <c r="CW95" s="83">
        <f>IFERROR(VLOOKUP(CW$7,'CMM3 - FINAN'!$A:$F,5,0),0)</f>
        <v>0</v>
      </c>
      <c r="CX95" s="83">
        <f>IFERROR(VLOOKUP(CX$7,'CMM3 - FINAN'!$A:$F,5,0),0)</f>
        <v>0</v>
      </c>
      <c r="CY95" s="83">
        <f>IFERROR(VLOOKUP(CY$7,'CMM3 - FINAN'!$A:$F,5,0),0)</f>
        <v>0</v>
      </c>
      <c r="CZ95" s="83">
        <f>IFERROR(VLOOKUP(CZ$7,'CMM3 - FINAN'!$A:$F,5,0),0)</f>
        <v>0</v>
      </c>
      <c r="DA95" s="83">
        <f>IFERROR(VLOOKUP(DA$7,'CMM3 - FINAN'!$A:$F,5,0),0)</f>
        <v>0</v>
      </c>
      <c r="DB95" s="83">
        <f>IFERROR(VLOOKUP(DB$7,'CMM3 - FINAN'!$A:$F,5,0),0)</f>
        <v>0</v>
      </c>
      <c r="DC95" s="83">
        <f>IFERROR(VLOOKUP(DC$7,'CMM3 - FINAN'!$A:$F,5,0),0)</f>
        <v>0</v>
      </c>
      <c r="DD95" s="83">
        <f>IFERROR(VLOOKUP(DD$7,'CMM3 - FINAN'!$A:$F,5,0),0)</f>
        <v>0</v>
      </c>
      <c r="DE95" s="83">
        <f>IFERROR(VLOOKUP(DE$7,'CMM3 - FINAN'!$A:$F,5,0),0)</f>
        <v>0</v>
      </c>
      <c r="DF95" s="83">
        <f>IFERROR(VLOOKUP(DF$7,'CMM3 - FINAN'!$A:$F,5,0),0)</f>
        <v>0</v>
      </c>
      <c r="DG95" s="83">
        <f>IFERROR(VLOOKUP(DG$7,'CMM3 - FINAN'!$A:$F,5,0),0)</f>
        <v>0</v>
      </c>
      <c r="DH95" s="83">
        <f>IFERROR(VLOOKUP(DH$7,'CMM3 - FINAN'!$A:$F,5,0),0)</f>
        <v>0</v>
      </c>
      <c r="DI95" s="83">
        <f>IFERROR(VLOOKUP(DI$7,'CMM3 - FINAN'!$A:$F,5,0),0)</f>
        <v>0</v>
      </c>
      <c r="DJ95" s="83">
        <f>IFERROR(VLOOKUP(DJ$7,'CMM3 - FINAN'!$A:$F,5,0),0)</f>
        <v>0</v>
      </c>
      <c r="DK95" s="83">
        <f>IFERROR(VLOOKUP(DK$7,'CMM3 - FINAN'!$A:$F,5,0),0)</f>
        <v>0</v>
      </c>
      <c r="DL95" s="83">
        <f>IFERROR(VLOOKUP(DL$7,'CMM3 - FINAN'!$A:$F,5,0),0)</f>
        <v>0</v>
      </c>
      <c r="DM95" s="83">
        <f>IFERROR(VLOOKUP(DM$7,'CMM3 - FINAN'!$A:$F,5,0),0)</f>
        <v>0</v>
      </c>
      <c r="DN95" s="83">
        <f>IFERROR(VLOOKUP(DN$7,'CMM3 - FINAN'!$A:$F,5,0),0)</f>
        <v>0</v>
      </c>
      <c r="DO95" s="83">
        <f>IFERROR(VLOOKUP(DO$7,'CMM3 - FINAN'!$A:$F,5,0),0)</f>
        <v>0</v>
      </c>
      <c r="DP95" s="83">
        <f>IFERROR(VLOOKUP(DP$7,'CMM3 - FINAN'!$A:$F,5,0),0)</f>
        <v>0</v>
      </c>
      <c r="DQ95" s="83">
        <f>IFERROR(VLOOKUP(DQ$7,'CMM3 - FINAN'!$A:$F,5,0),0)</f>
        <v>0</v>
      </c>
      <c r="DR95" s="83">
        <f>IFERROR(VLOOKUP(DR$7,'CMM3 - FINAN'!$A:$F,5,0),0)</f>
        <v>0</v>
      </c>
      <c r="DS95" s="83">
        <f>IFERROR(VLOOKUP(DS$7,'CMM3 - FINAN'!$A:$F,5,0),0)</f>
        <v>0</v>
      </c>
      <c r="DT95" s="83">
        <f>IFERROR(VLOOKUP(DT$7,'CMM3 - FINAN'!$A:$F,5,0),0)</f>
        <v>0</v>
      </c>
      <c r="DU95" s="83">
        <f>IFERROR(VLOOKUP(DU$7,'CMM3 - FINAN'!$A:$F,5,0),0)</f>
        <v>0</v>
      </c>
      <c r="DV95" s="83">
        <f>IFERROR(VLOOKUP(DV$7,'CMM3 - FINAN'!$A:$F,5,0),0)</f>
        <v>0</v>
      </c>
      <c r="DW95" s="83">
        <f>IFERROR(VLOOKUP(DW$7,'CMM3 - FINAN'!$A:$F,5,0),0)</f>
        <v>0</v>
      </c>
      <c r="DX95" s="83">
        <f>IFERROR(VLOOKUP(DX$7,'CMM3 - FINAN'!$A:$F,5,0),0)</f>
        <v>0</v>
      </c>
      <c r="DY95" s="83">
        <f>IFERROR(VLOOKUP(DY$7,'CMM3 - FINAN'!$A:$F,5,0),0)</f>
        <v>0</v>
      </c>
      <c r="DZ95" s="83">
        <f>IFERROR(VLOOKUP(DZ$7,'CMM3 - FINAN'!$A:$F,5,0),0)</f>
        <v>0</v>
      </c>
      <c r="EA95" s="83">
        <f>IFERROR(VLOOKUP(EA$7,'CMM3 - FINAN'!$A:$F,5,0),0)</f>
        <v>0</v>
      </c>
      <c r="EB95" s="83">
        <f>IFERROR(VLOOKUP(EB$7,'CMM3 - FINAN'!$A:$F,5,0),0)</f>
        <v>0</v>
      </c>
      <c r="EC95" s="83">
        <f>IFERROR(VLOOKUP(EC$7,'CMM3 - FINAN'!$A:$F,5,0),0)</f>
        <v>0</v>
      </c>
      <c r="ED95" s="83">
        <f>IFERROR(VLOOKUP(ED$7,'CMM3 - FINAN'!$A:$F,5,0),0)</f>
        <v>0</v>
      </c>
      <c r="EE95" s="83">
        <f>IFERROR(VLOOKUP(EE$7,'CMM3 - FINAN'!$A:$F,5,0),0)</f>
        <v>0</v>
      </c>
      <c r="EF95" s="83">
        <f>IFERROR(VLOOKUP(EF$7,'CMM3 - FINAN'!$A:$F,5,0),0)</f>
        <v>0</v>
      </c>
      <c r="EG95" s="83">
        <f>IFERROR(VLOOKUP(EG$7,'CMM3 - FINAN'!$A:$F,5,0),0)</f>
        <v>0</v>
      </c>
      <c r="EH95" s="83">
        <f>IFERROR(VLOOKUP(EH$7,'CMM3 - FINAN'!$A:$F,5,0),0)</f>
        <v>0</v>
      </c>
      <c r="EI95" s="83">
        <f>IFERROR(VLOOKUP(EI$7,'CMM3 - FINAN'!$A:$F,5,0),0)</f>
        <v>0</v>
      </c>
      <c r="EJ95" s="83">
        <f>IFERROR(VLOOKUP(EJ$7,'CMM3 - FINAN'!$A:$F,5,0),0)</f>
        <v>0</v>
      </c>
      <c r="EK95" s="83">
        <f>IFERROR(VLOOKUP(EK$7,'CMM3 - FINAN'!$A:$F,5,0),0)</f>
        <v>0</v>
      </c>
      <c r="EL95" s="83">
        <f>IFERROR(VLOOKUP(EL$7,'CMM3 - FINAN'!$A:$F,5,0),0)</f>
        <v>0</v>
      </c>
      <c r="EM95" s="83">
        <f>IFERROR(VLOOKUP(EM$7,'CMM3 - FINAN'!$A:$F,5,0),0)</f>
        <v>0</v>
      </c>
      <c r="EN95" s="83">
        <f>IFERROR(VLOOKUP(EN$7,'CMM3 - FINAN'!$A:$F,5,0),0)</f>
        <v>0</v>
      </c>
      <c r="EO95" s="83">
        <f>IFERROR(VLOOKUP(EO$7,'CMM3 - FINAN'!$A:$F,5,0),0)</f>
        <v>0</v>
      </c>
      <c r="EP95" s="83">
        <f>IFERROR(VLOOKUP(EP$7,'CMM3 - FINAN'!$A:$F,5,0),0)</f>
        <v>0</v>
      </c>
      <c r="EQ95" s="83">
        <f>IFERROR(VLOOKUP(EQ$7,'CMM3 - FINAN'!$A:$F,5,0),0)</f>
        <v>0</v>
      </c>
      <c r="ER95" s="83">
        <f>IFERROR(VLOOKUP(ER$7,'CMM3 - FINAN'!$A:$F,5,0),0)</f>
        <v>0</v>
      </c>
      <c r="ES95" s="83">
        <f>IFERROR(VLOOKUP(ES$7,'CMM3 - FINAN'!$A:$F,5,0),0)</f>
        <v>0</v>
      </c>
      <c r="ET95" s="83">
        <f>IFERROR(VLOOKUP(ET$7,'CMM3 - FINAN'!$A:$F,5,0),0)</f>
        <v>0</v>
      </c>
      <c r="EU95" s="83">
        <f>IFERROR(VLOOKUP(EU$7,'CMM3 - FINAN'!$A:$F,5,0),0)</f>
        <v>0</v>
      </c>
      <c r="EV95" s="83">
        <f>IFERROR(VLOOKUP(EV$7,'CMM3 - FINAN'!$A:$F,5,0),0)</f>
        <v>0</v>
      </c>
      <c r="EW95" s="83">
        <f>IFERROR(VLOOKUP(EW$7,'CMM3 - FINAN'!$A:$F,5,0),0)</f>
        <v>0</v>
      </c>
      <c r="EX95" s="83">
        <f>IFERROR(VLOOKUP(EX$7,'CMM3 - FINAN'!$A:$F,5,0),0)</f>
        <v>0</v>
      </c>
      <c r="EY95" s="83">
        <f>IFERROR(VLOOKUP(EY$7,'CMM3 - FINAN'!$A:$F,5,0),0)</f>
        <v>0</v>
      </c>
      <c r="EZ95" s="83">
        <f>IFERROR(VLOOKUP(EZ$7,'CMM3 - FINAN'!$A:$F,5,0),0)</f>
        <v>0</v>
      </c>
      <c r="FA95" s="83">
        <f>IFERROR(VLOOKUP(FA$7,'CMM3 - FINAN'!$A:$F,5,0),0)</f>
        <v>0</v>
      </c>
      <c r="FB95" s="83">
        <f>IFERROR(VLOOKUP(FB$7,'CMM3 - FINAN'!$A:$F,5,0),0)</f>
        <v>0</v>
      </c>
      <c r="FC95" s="83">
        <f>IFERROR(VLOOKUP(FC$7,'CMM3 - FINAN'!$A:$F,5,0),0)</f>
        <v>0</v>
      </c>
      <c r="FD95" s="83">
        <f>IFERROR(VLOOKUP(FD$7,'CMM3 - FINAN'!$A:$F,5,0),0)</f>
        <v>0</v>
      </c>
      <c r="FE95" s="83">
        <f>IFERROR(VLOOKUP(FE$7,'CMM3 - FINAN'!$A:$F,5,0),0)</f>
        <v>0</v>
      </c>
      <c r="FF95" s="83">
        <f>IFERROR(VLOOKUP(FF$7,'CMM3 - FINAN'!$A:$F,5,0),0)</f>
        <v>0</v>
      </c>
      <c r="FG95" s="83">
        <f>IFERROR(VLOOKUP(FG$7,'CMM3 - FINAN'!$A:$F,5,0),0)</f>
        <v>0</v>
      </c>
      <c r="FH95" s="83">
        <f>IFERROR(VLOOKUP(FH$7,'CMM3 - FINAN'!$A:$F,5,0),0)</f>
        <v>0</v>
      </c>
      <c r="FI95" s="83">
        <f>IFERROR(VLOOKUP(FI$7,'CMM3 - FINAN'!$A:$F,5,0),0)</f>
        <v>0</v>
      </c>
      <c r="FJ95" s="83">
        <f>IFERROR(VLOOKUP(FJ$7,'CMM3 - FINAN'!$A:$F,5,0),0)</f>
        <v>0</v>
      </c>
      <c r="FK95" s="83">
        <f>IFERROR(VLOOKUP(FK$7,'CMM3 - FINAN'!$A:$F,5,0),0)</f>
        <v>0</v>
      </c>
      <c r="FL95" s="83">
        <f>IFERROR(VLOOKUP(FL$7,'CMM3 - FINAN'!$A:$F,5,0),0)</f>
        <v>0</v>
      </c>
      <c r="FM95" s="83">
        <f>IFERROR(VLOOKUP(FM$7,'CMM3 - FINAN'!$A:$F,5,0),0)</f>
        <v>0</v>
      </c>
      <c r="FN95" s="83">
        <f>IFERROR(VLOOKUP(FN$7,'CMM3 - FINAN'!$A:$F,5,0),0)</f>
        <v>0</v>
      </c>
      <c r="FO95" s="83">
        <f>IFERROR(VLOOKUP(FO$7,'CMM3 - FINAN'!$A:$F,5,0),0)</f>
        <v>0</v>
      </c>
      <c r="FP95" s="83">
        <f>IFERROR(VLOOKUP(FP$7,'CMM3 - FINAN'!$A:$F,5,0),0)</f>
        <v>0</v>
      </c>
      <c r="FQ95" s="83">
        <f>IFERROR(VLOOKUP(FQ$7,'CMM3 - FINAN'!$A:$F,5,0),0)</f>
        <v>0</v>
      </c>
      <c r="FR95" s="83">
        <f>IFERROR(VLOOKUP(FR$7,'CMM3 - FINAN'!$A:$F,5,0),0)</f>
        <v>0</v>
      </c>
      <c r="FS95" s="83">
        <f>IFERROR(VLOOKUP(FS$7,'CMM3 - FINAN'!$A:$F,5,0),0)</f>
        <v>0</v>
      </c>
      <c r="FT95" s="83">
        <f>IFERROR(VLOOKUP(FT$7,'CMM3 - FINAN'!$A:$F,5,0),0)</f>
        <v>0</v>
      </c>
      <c r="FU95" s="83">
        <f>IFERROR(VLOOKUP(FU$7,'CMM3 - FINAN'!$A:$F,5,0),0)</f>
        <v>0</v>
      </c>
      <c r="FV95" s="83">
        <f>IFERROR(VLOOKUP(FV$7,'CMM3 - FINAN'!$A:$F,5,0),0)</f>
        <v>0</v>
      </c>
      <c r="FW95" s="83">
        <f>IFERROR(VLOOKUP(FW$7,'CMM3 - FINAN'!$A:$F,5,0),0)</f>
        <v>0</v>
      </c>
      <c r="FX95" s="83">
        <f>IFERROR(VLOOKUP(FX$7,'CMM3 - FINAN'!$A:$F,5,0),0)</f>
        <v>0</v>
      </c>
      <c r="FY95" s="83">
        <f>IFERROR(VLOOKUP(FY$7,'CMM3 - FINAN'!$A:$F,5,0),0)</f>
        <v>0</v>
      </c>
      <c r="FZ95" s="83">
        <f>IFERROR(VLOOKUP(FZ$7,'CMM3 - FINAN'!$A:$F,5,0),0)</f>
        <v>0</v>
      </c>
      <c r="GA95" s="83">
        <f>IFERROR(VLOOKUP(GA$7,'CMM3 - FINAN'!$A:$F,5,0),0)</f>
        <v>0</v>
      </c>
      <c r="GB95" s="83">
        <f>IFERROR(VLOOKUP(GB$7,'CMM3 - FINAN'!$A:$F,5,0),0)</f>
        <v>0</v>
      </c>
      <c r="GC95" s="83">
        <f>IFERROR(VLOOKUP(GC$7,'CMM3 - FINAN'!$A:$F,5,0),0)</f>
        <v>0</v>
      </c>
      <c r="GD95" s="83">
        <f>IFERROR(VLOOKUP(GD$7,'CMM3 - FINAN'!$A:$F,5,0),0)</f>
        <v>0</v>
      </c>
      <c r="GE95" s="83">
        <f>IFERROR(VLOOKUP(GE$7,'CMM3 - FINAN'!$A:$F,5,0),0)</f>
        <v>0</v>
      </c>
      <c r="GF95" s="83">
        <f>IFERROR(VLOOKUP(GF$7,'CMM3 - FINAN'!$A:$F,5,0),0)</f>
        <v>0</v>
      </c>
      <c r="GG95" s="83">
        <f>IFERROR(VLOOKUP(GG$7,'CMM3 - FINAN'!$A:$F,5,0),0)</f>
        <v>0</v>
      </c>
      <c r="GH95" s="83">
        <f>IFERROR(VLOOKUP(GH$7,'CMM3 - FINAN'!$A:$F,5,0),0)</f>
        <v>0</v>
      </c>
      <c r="GI95" s="83">
        <f>IFERROR(VLOOKUP(GI$7,'CMM3 - FINAN'!$A:$F,5,0),0)</f>
        <v>0</v>
      </c>
      <c r="GJ95" s="83">
        <f>IFERROR(VLOOKUP(GJ$7,'CMM3 - FINAN'!$A:$F,5,0),0)</f>
        <v>0</v>
      </c>
      <c r="GK95" s="83">
        <f>IFERROR(VLOOKUP(GK$7,'CMM3 - FINAN'!$A:$F,5,0),0)</f>
        <v>0</v>
      </c>
      <c r="GL95" s="83">
        <f>IFERROR(VLOOKUP(GL$7,'CMM3 - FINAN'!$A:$F,5,0),0)</f>
        <v>0</v>
      </c>
      <c r="GM95" s="83">
        <f>IFERROR(VLOOKUP(GM$7,'CMM3 - FINAN'!$A:$F,5,0),0)</f>
        <v>0</v>
      </c>
      <c r="GN95" s="83">
        <f>IFERROR(VLOOKUP(GN$7,'CMM3 - FINAN'!$A:$F,5,0),0)</f>
        <v>0</v>
      </c>
      <c r="GO95" s="83">
        <f>IFERROR(VLOOKUP(GO$7,'CMM3 - FINAN'!$A:$F,5,0),0)</f>
        <v>0</v>
      </c>
      <c r="GP95" s="83">
        <f>IFERROR(VLOOKUP(GP$7,'CMM3 - FINAN'!$A:$F,5,0),0)</f>
        <v>0</v>
      </c>
      <c r="GQ95" s="83">
        <f>IFERROR(VLOOKUP(GQ$7,'CMM3 - FINAN'!$A:$F,5,0),0)</f>
        <v>0</v>
      </c>
      <c r="GR95" s="83">
        <f>IFERROR(VLOOKUP(GR$7,'CMM3 - FINAN'!$A:$F,5,0),0)</f>
        <v>0</v>
      </c>
      <c r="GS95" s="83">
        <f>IFERROR(VLOOKUP(GS$7,'CMM3 - FINAN'!$A:$F,5,0),0)</f>
        <v>0</v>
      </c>
      <c r="GT95" s="83">
        <f>IFERROR(VLOOKUP(GT$7,'CMM3 - FINAN'!$A:$F,5,0),0)</f>
        <v>0</v>
      </c>
      <c r="GU95" s="83">
        <f>IFERROR(VLOOKUP(GU$7,'CMM3 - FINAN'!$A:$F,5,0),0)</f>
        <v>0</v>
      </c>
      <c r="GV95" s="83">
        <f>IFERROR(VLOOKUP(GV$7,'CMM3 - FINAN'!$A:$F,5,0),0)</f>
        <v>0</v>
      </c>
      <c r="GW95" s="83">
        <f>IFERROR(VLOOKUP(GW$7,'CMM3 - FINAN'!$A:$F,5,0),0)</f>
        <v>0</v>
      </c>
      <c r="GX95" s="83">
        <f>IFERROR(VLOOKUP(GX$7,'CMM3 - FINAN'!$A:$F,5,0),0)</f>
        <v>0</v>
      </c>
      <c r="GY95" s="83">
        <f>IFERROR(VLOOKUP(GY$7,'CMM3 - FINAN'!$A:$F,5,0),0)</f>
        <v>0</v>
      </c>
      <c r="GZ95" s="83">
        <f>IFERROR(VLOOKUP(GZ$7,'CMM3 - FINAN'!$A:$F,5,0),0)</f>
        <v>0</v>
      </c>
      <c r="HA95" s="83">
        <f>IFERROR(VLOOKUP(HA$7,'CMM3 - FINAN'!$A:$F,5,0),0)</f>
        <v>0</v>
      </c>
      <c r="HB95" s="83">
        <f>IFERROR(VLOOKUP(HB$7,'CMM3 - FINAN'!$A:$F,5,0),0)</f>
        <v>0</v>
      </c>
      <c r="HC95" s="83">
        <f>IFERROR(VLOOKUP(HC$7,'CMM3 - FINAN'!$A:$F,5,0),0)</f>
        <v>0</v>
      </c>
      <c r="HD95" s="83">
        <f>IFERROR(VLOOKUP(HD$7,'CMM3 - FINAN'!$A:$F,5,0),0)</f>
        <v>0</v>
      </c>
      <c r="HE95" s="83">
        <f>IFERROR(VLOOKUP(HE$7,'CMM3 - FINAN'!$A:$F,5,0),0)</f>
        <v>0</v>
      </c>
      <c r="HF95" s="83">
        <f>IFERROR(VLOOKUP(HF$7,'CMM3 - FINAN'!$A:$F,5,0),0)</f>
        <v>0</v>
      </c>
      <c r="HG95" s="83">
        <f>IFERROR(VLOOKUP(HG$7,'CMM3 - FINAN'!$A:$F,5,0),0)</f>
        <v>0</v>
      </c>
      <c r="HH95" s="83">
        <f>IFERROR(VLOOKUP(HH$7,'CMM3 - FINAN'!$A:$F,5,0),0)</f>
        <v>0</v>
      </c>
      <c r="HI95" s="83">
        <f>IFERROR(VLOOKUP(HI$7,'CMM3 - FINAN'!$A:$F,5,0),0)</f>
        <v>0</v>
      </c>
    </row>
    <row r="96" spans="1:217" ht="14.4" x14ac:dyDescent="0.3">
      <c r="A96" s="31"/>
    </row>
    <row r="97" spans="1:217" s="22" customFormat="1" x14ac:dyDescent="0.2">
      <c r="A97" s="34" t="s">
        <v>133</v>
      </c>
      <c r="B97" s="83" t="e">
        <f t="shared" ref="B97:BM97" si="96">B65+B55-B67+B91-B92-B93-B95</f>
        <v>#REF!</v>
      </c>
      <c r="C97" s="83" t="e">
        <f t="shared" si="96"/>
        <v>#REF!</v>
      </c>
      <c r="D97" s="83" t="e">
        <f t="shared" si="96"/>
        <v>#REF!</v>
      </c>
      <c r="E97" s="83" t="e">
        <f t="shared" si="96"/>
        <v>#REF!</v>
      </c>
      <c r="F97" s="83" t="e">
        <f t="shared" si="96"/>
        <v>#REF!</v>
      </c>
      <c r="G97" s="83" t="e">
        <f t="shared" si="96"/>
        <v>#REF!</v>
      </c>
      <c r="H97" s="83" t="e">
        <f t="shared" si="96"/>
        <v>#REF!</v>
      </c>
      <c r="I97" s="83" t="e">
        <f t="shared" si="96"/>
        <v>#REF!</v>
      </c>
      <c r="J97" s="83" t="e">
        <f t="shared" si="96"/>
        <v>#REF!</v>
      </c>
      <c r="K97" s="83" t="e">
        <f t="shared" si="96"/>
        <v>#REF!</v>
      </c>
      <c r="L97" s="83" t="e">
        <f t="shared" si="96"/>
        <v>#REF!</v>
      </c>
      <c r="M97" s="83" t="e">
        <f t="shared" si="96"/>
        <v>#REF!</v>
      </c>
      <c r="N97" s="83" t="e">
        <f t="shared" si="96"/>
        <v>#REF!</v>
      </c>
      <c r="O97" s="83" t="e">
        <f t="shared" si="96"/>
        <v>#REF!</v>
      </c>
      <c r="P97" s="83" t="e">
        <f t="shared" si="96"/>
        <v>#REF!</v>
      </c>
      <c r="Q97" s="83" t="e">
        <f t="shared" si="96"/>
        <v>#REF!</v>
      </c>
      <c r="R97" s="83" t="e">
        <f t="shared" si="96"/>
        <v>#REF!</v>
      </c>
      <c r="S97" s="83" t="e">
        <f t="shared" si="96"/>
        <v>#REF!</v>
      </c>
      <c r="T97" s="83" t="e">
        <f t="shared" si="96"/>
        <v>#NAME?</v>
      </c>
      <c r="U97" s="83" t="e">
        <f t="shared" si="96"/>
        <v>#NAME?</v>
      </c>
      <c r="V97" s="83" t="e">
        <f t="shared" si="96"/>
        <v>#NAME?</v>
      </c>
      <c r="W97" s="83" t="e">
        <f t="shared" si="96"/>
        <v>#NAME?</v>
      </c>
      <c r="X97" s="83" t="e">
        <f t="shared" si="96"/>
        <v>#NAME?</v>
      </c>
      <c r="Y97" s="83" t="e">
        <f t="shared" si="96"/>
        <v>#NAME?</v>
      </c>
      <c r="Z97" s="83" t="e">
        <f t="shared" si="96"/>
        <v>#NAME?</v>
      </c>
      <c r="AA97" s="83" t="e">
        <f t="shared" si="96"/>
        <v>#NAME?</v>
      </c>
      <c r="AB97" s="83" t="e">
        <f t="shared" si="96"/>
        <v>#NAME?</v>
      </c>
      <c r="AC97" s="83" t="e">
        <f t="shared" si="96"/>
        <v>#NAME?</v>
      </c>
      <c r="AD97" s="83" t="e">
        <f t="shared" si="96"/>
        <v>#NAME?</v>
      </c>
      <c r="AE97" s="83" t="e">
        <f t="shared" si="96"/>
        <v>#NAME?</v>
      </c>
      <c r="AF97" s="83" t="e">
        <f t="shared" si="96"/>
        <v>#NAME?</v>
      </c>
      <c r="AG97" s="83" t="e">
        <f t="shared" si="96"/>
        <v>#NAME?</v>
      </c>
      <c r="AH97" s="83" t="e">
        <f t="shared" si="96"/>
        <v>#NAME?</v>
      </c>
      <c r="AI97" s="83" t="e">
        <f t="shared" si="96"/>
        <v>#NAME?</v>
      </c>
      <c r="AJ97" s="83" t="e">
        <f t="shared" si="96"/>
        <v>#NAME?</v>
      </c>
      <c r="AK97" s="83" t="e">
        <f t="shared" si="96"/>
        <v>#NAME?</v>
      </c>
      <c r="AL97" s="83" t="e">
        <f t="shared" si="96"/>
        <v>#NAME?</v>
      </c>
      <c r="AM97" s="83" t="e">
        <f t="shared" si="96"/>
        <v>#NAME?</v>
      </c>
      <c r="AN97" s="83" t="e">
        <f t="shared" si="96"/>
        <v>#NAME?</v>
      </c>
      <c r="AO97" s="83" t="e">
        <f t="shared" si="96"/>
        <v>#NAME?</v>
      </c>
      <c r="AP97" s="83" t="e">
        <f t="shared" si="96"/>
        <v>#NAME?</v>
      </c>
      <c r="AQ97" s="83" t="e">
        <f t="shared" si="96"/>
        <v>#NAME?</v>
      </c>
      <c r="AR97" s="83" t="e">
        <f t="shared" si="96"/>
        <v>#NAME?</v>
      </c>
      <c r="AS97" s="83" t="e">
        <f t="shared" si="96"/>
        <v>#NAME?</v>
      </c>
      <c r="AT97" s="83" t="e">
        <f t="shared" si="96"/>
        <v>#NAME?</v>
      </c>
      <c r="AU97" s="83" t="e">
        <f t="shared" si="96"/>
        <v>#NAME?</v>
      </c>
      <c r="AV97" s="83" t="e">
        <f t="shared" si="96"/>
        <v>#NAME?</v>
      </c>
      <c r="AW97" s="83" t="e">
        <f t="shared" si="96"/>
        <v>#NAME?</v>
      </c>
      <c r="AX97" s="83" t="e">
        <f t="shared" si="96"/>
        <v>#NAME?</v>
      </c>
      <c r="AY97" s="83" t="e">
        <f t="shared" si="96"/>
        <v>#NAME?</v>
      </c>
      <c r="AZ97" s="83" t="e">
        <f t="shared" si="96"/>
        <v>#NAME?</v>
      </c>
      <c r="BA97" s="83" t="e">
        <f t="shared" si="96"/>
        <v>#NAME?</v>
      </c>
      <c r="BB97" s="83" t="e">
        <f t="shared" si="96"/>
        <v>#NAME?</v>
      </c>
      <c r="BC97" s="83" t="e">
        <f t="shared" si="96"/>
        <v>#NAME?</v>
      </c>
      <c r="BD97" s="83" t="e">
        <f t="shared" si="96"/>
        <v>#NAME?</v>
      </c>
      <c r="BE97" s="83" t="e">
        <f t="shared" si="96"/>
        <v>#NAME?</v>
      </c>
      <c r="BF97" s="83" t="e">
        <f t="shared" si="96"/>
        <v>#NAME?</v>
      </c>
      <c r="BG97" s="83" t="e">
        <f t="shared" si="96"/>
        <v>#NAME?</v>
      </c>
      <c r="BH97" s="83" t="e">
        <f t="shared" si="96"/>
        <v>#NAME?</v>
      </c>
      <c r="BI97" s="83" t="e">
        <f t="shared" si="96"/>
        <v>#NAME?</v>
      </c>
      <c r="BJ97" s="83" t="e">
        <f t="shared" si="96"/>
        <v>#NAME?</v>
      </c>
      <c r="BK97" s="83" t="e">
        <f t="shared" si="96"/>
        <v>#NAME?</v>
      </c>
      <c r="BL97" s="83" t="e">
        <f t="shared" si="96"/>
        <v>#NAME?</v>
      </c>
      <c r="BM97" s="83" t="e">
        <f t="shared" si="96"/>
        <v>#NAME?</v>
      </c>
      <c r="BN97" s="83" t="e">
        <f t="shared" ref="BN97:DY97" si="97">BN65+BN55-BN67+BN91-BN92-BN93-BN95</f>
        <v>#NAME?</v>
      </c>
      <c r="BO97" s="83" t="e">
        <f t="shared" si="97"/>
        <v>#NAME?</v>
      </c>
      <c r="BP97" s="83" t="e">
        <f t="shared" si="97"/>
        <v>#NAME?</v>
      </c>
      <c r="BQ97" s="83" t="e">
        <f t="shared" si="97"/>
        <v>#NAME?</v>
      </c>
      <c r="BR97" s="83" t="e">
        <f t="shared" si="97"/>
        <v>#NAME?</v>
      </c>
      <c r="BS97" s="83" t="e">
        <f t="shared" si="97"/>
        <v>#NAME?</v>
      </c>
      <c r="BT97" s="83" t="e">
        <f t="shared" si="97"/>
        <v>#NAME?</v>
      </c>
      <c r="BU97" s="83" t="e">
        <f t="shared" si="97"/>
        <v>#NAME?</v>
      </c>
      <c r="BV97" s="83" t="e">
        <f t="shared" si="97"/>
        <v>#NAME?</v>
      </c>
      <c r="BW97" s="83" t="e">
        <f t="shared" si="97"/>
        <v>#NAME?</v>
      </c>
      <c r="BX97" s="83" t="e">
        <f t="shared" si="97"/>
        <v>#NAME?</v>
      </c>
      <c r="BY97" s="83" t="e">
        <f t="shared" si="97"/>
        <v>#NAME?</v>
      </c>
      <c r="BZ97" s="83" t="e">
        <f t="shared" si="97"/>
        <v>#NAME?</v>
      </c>
      <c r="CA97" s="83" t="e">
        <f t="shared" si="97"/>
        <v>#NAME?</v>
      </c>
      <c r="CB97" s="83" t="e">
        <f t="shared" si="97"/>
        <v>#NAME?</v>
      </c>
      <c r="CC97" s="83" t="e">
        <f t="shared" si="97"/>
        <v>#NAME?</v>
      </c>
      <c r="CD97" s="83" t="e">
        <f t="shared" si="97"/>
        <v>#NAME?</v>
      </c>
      <c r="CE97" s="83" t="e">
        <f t="shared" si="97"/>
        <v>#NAME?</v>
      </c>
      <c r="CF97" s="83" t="e">
        <f t="shared" si="97"/>
        <v>#NAME?</v>
      </c>
      <c r="CG97" s="83" t="e">
        <f t="shared" si="97"/>
        <v>#NAME?</v>
      </c>
      <c r="CH97" s="83" t="e">
        <f t="shared" si="97"/>
        <v>#NAME?</v>
      </c>
      <c r="CI97" s="83" t="e">
        <f t="shared" si="97"/>
        <v>#NAME?</v>
      </c>
      <c r="CJ97" s="83" t="e">
        <f t="shared" si="97"/>
        <v>#NAME?</v>
      </c>
      <c r="CK97" s="83" t="e">
        <f t="shared" si="97"/>
        <v>#NAME?</v>
      </c>
      <c r="CL97" s="83" t="e">
        <f t="shared" si="97"/>
        <v>#NAME?</v>
      </c>
      <c r="CM97" s="83" t="e">
        <f t="shared" si="97"/>
        <v>#NAME?</v>
      </c>
      <c r="CN97" s="83" t="e">
        <f t="shared" si="97"/>
        <v>#NAME?</v>
      </c>
      <c r="CO97" s="83" t="e">
        <f t="shared" si="97"/>
        <v>#NAME?</v>
      </c>
      <c r="CP97" s="83" t="e">
        <f t="shared" si="97"/>
        <v>#NAME?</v>
      </c>
      <c r="CQ97" s="83" t="e">
        <f t="shared" si="97"/>
        <v>#NAME?</v>
      </c>
      <c r="CR97" s="83" t="e">
        <f t="shared" si="97"/>
        <v>#NAME?</v>
      </c>
      <c r="CS97" s="83" t="e">
        <f t="shared" si="97"/>
        <v>#NAME?</v>
      </c>
      <c r="CT97" s="83" t="e">
        <f t="shared" si="97"/>
        <v>#NAME?</v>
      </c>
      <c r="CU97" s="83" t="e">
        <f t="shared" si="97"/>
        <v>#NAME?</v>
      </c>
      <c r="CV97" s="83" t="e">
        <f t="shared" si="97"/>
        <v>#NAME?</v>
      </c>
      <c r="CW97" s="83" t="e">
        <f t="shared" si="97"/>
        <v>#NAME?</v>
      </c>
      <c r="CX97" s="83" t="e">
        <f t="shared" si="97"/>
        <v>#NAME?</v>
      </c>
      <c r="CY97" s="83" t="e">
        <f t="shared" si="97"/>
        <v>#NAME?</v>
      </c>
      <c r="CZ97" s="83" t="e">
        <f t="shared" si="97"/>
        <v>#NAME?</v>
      </c>
      <c r="DA97" s="83" t="e">
        <f t="shared" si="97"/>
        <v>#NAME?</v>
      </c>
      <c r="DB97" s="83" t="e">
        <f t="shared" si="97"/>
        <v>#NAME?</v>
      </c>
      <c r="DC97" s="83" t="e">
        <f t="shared" si="97"/>
        <v>#NAME?</v>
      </c>
      <c r="DD97" s="83" t="e">
        <f t="shared" si="97"/>
        <v>#NAME?</v>
      </c>
      <c r="DE97" s="83" t="e">
        <f t="shared" si="97"/>
        <v>#NAME?</v>
      </c>
      <c r="DF97" s="83" t="e">
        <f t="shared" si="97"/>
        <v>#NAME?</v>
      </c>
      <c r="DG97" s="83" t="e">
        <f t="shared" si="97"/>
        <v>#NAME?</v>
      </c>
      <c r="DH97" s="83" t="e">
        <f t="shared" si="97"/>
        <v>#NAME?</v>
      </c>
      <c r="DI97" s="83" t="e">
        <f t="shared" si="97"/>
        <v>#NAME?</v>
      </c>
      <c r="DJ97" s="83" t="e">
        <f t="shared" si="97"/>
        <v>#NAME?</v>
      </c>
      <c r="DK97" s="83" t="e">
        <f t="shared" si="97"/>
        <v>#NAME?</v>
      </c>
      <c r="DL97" s="83" t="e">
        <f t="shared" si="97"/>
        <v>#NAME?</v>
      </c>
      <c r="DM97" s="83" t="e">
        <f t="shared" si="97"/>
        <v>#NAME?</v>
      </c>
      <c r="DN97" s="83" t="e">
        <f t="shared" si="97"/>
        <v>#NAME?</v>
      </c>
      <c r="DO97" s="83" t="e">
        <f t="shared" si="97"/>
        <v>#NAME?</v>
      </c>
      <c r="DP97" s="83" t="e">
        <f t="shared" si="97"/>
        <v>#NAME?</v>
      </c>
      <c r="DQ97" s="83" t="e">
        <f t="shared" si="97"/>
        <v>#NAME?</v>
      </c>
      <c r="DR97" s="83" t="e">
        <f t="shared" si="97"/>
        <v>#NAME?</v>
      </c>
      <c r="DS97" s="83" t="e">
        <f t="shared" si="97"/>
        <v>#NAME?</v>
      </c>
      <c r="DT97" s="83" t="e">
        <f t="shared" si="97"/>
        <v>#NAME?</v>
      </c>
      <c r="DU97" s="83" t="e">
        <f t="shared" si="97"/>
        <v>#NAME?</v>
      </c>
      <c r="DV97" s="83" t="e">
        <f t="shared" si="97"/>
        <v>#NAME?</v>
      </c>
      <c r="DW97" s="83" t="e">
        <f t="shared" si="97"/>
        <v>#NAME?</v>
      </c>
      <c r="DX97" s="83" t="e">
        <f t="shared" si="97"/>
        <v>#NAME?</v>
      </c>
      <c r="DY97" s="83" t="e">
        <f t="shared" si="97"/>
        <v>#NAME?</v>
      </c>
      <c r="DZ97" s="83" t="e">
        <f t="shared" ref="DZ97:GK97" si="98">DZ65+DZ55-DZ67+DZ91-DZ92-DZ93-DZ95</f>
        <v>#NAME?</v>
      </c>
      <c r="EA97" s="83" t="e">
        <f t="shared" si="98"/>
        <v>#NAME?</v>
      </c>
      <c r="EB97" s="83" t="e">
        <f t="shared" si="98"/>
        <v>#NAME?</v>
      </c>
      <c r="EC97" s="83" t="e">
        <f t="shared" si="98"/>
        <v>#NAME?</v>
      </c>
      <c r="ED97" s="83" t="e">
        <f t="shared" si="98"/>
        <v>#NAME?</v>
      </c>
      <c r="EE97" s="83" t="e">
        <f t="shared" si="98"/>
        <v>#NAME?</v>
      </c>
      <c r="EF97" s="83" t="e">
        <f t="shared" si="98"/>
        <v>#NAME?</v>
      </c>
      <c r="EG97" s="83" t="e">
        <f t="shared" si="98"/>
        <v>#NAME?</v>
      </c>
      <c r="EH97" s="83" t="e">
        <f t="shared" si="98"/>
        <v>#NAME?</v>
      </c>
      <c r="EI97" s="83" t="e">
        <f t="shared" si="98"/>
        <v>#NAME?</v>
      </c>
      <c r="EJ97" s="83" t="e">
        <f t="shared" si="98"/>
        <v>#NAME?</v>
      </c>
      <c r="EK97" s="83" t="e">
        <f t="shared" si="98"/>
        <v>#NAME?</v>
      </c>
      <c r="EL97" s="83" t="e">
        <f t="shared" si="98"/>
        <v>#NAME?</v>
      </c>
      <c r="EM97" s="83" t="e">
        <f t="shared" si="98"/>
        <v>#NAME?</v>
      </c>
      <c r="EN97" s="83" t="e">
        <f t="shared" si="98"/>
        <v>#NAME?</v>
      </c>
      <c r="EO97" s="83" t="e">
        <f t="shared" si="98"/>
        <v>#NAME?</v>
      </c>
      <c r="EP97" s="83" t="e">
        <f t="shared" si="98"/>
        <v>#NAME?</v>
      </c>
      <c r="EQ97" s="83" t="e">
        <f t="shared" si="98"/>
        <v>#NAME?</v>
      </c>
      <c r="ER97" s="83" t="e">
        <f t="shared" si="98"/>
        <v>#NAME?</v>
      </c>
      <c r="ES97" s="83" t="e">
        <f t="shared" si="98"/>
        <v>#NAME?</v>
      </c>
      <c r="ET97" s="83" t="e">
        <f t="shared" si="98"/>
        <v>#NAME?</v>
      </c>
      <c r="EU97" s="83" t="e">
        <f t="shared" si="98"/>
        <v>#NAME?</v>
      </c>
      <c r="EV97" s="83" t="e">
        <f t="shared" si="98"/>
        <v>#NAME?</v>
      </c>
      <c r="EW97" s="83" t="e">
        <f t="shared" si="98"/>
        <v>#NAME?</v>
      </c>
      <c r="EX97" s="83" t="e">
        <f t="shared" si="98"/>
        <v>#NAME?</v>
      </c>
      <c r="EY97" s="83" t="e">
        <f t="shared" si="98"/>
        <v>#NAME?</v>
      </c>
      <c r="EZ97" s="83" t="e">
        <f t="shared" si="98"/>
        <v>#NAME?</v>
      </c>
      <c r="FA97" s="83" t="e">
        <f t="shared" si="98"/>
        <v>#NAME?</v>
      </c>
      <c r="FB97" s="83" t="e">
        <f t="shared" si="98"/>
        <v>#NAME?</v>
      </c>
      <c r="FC97" s="83" t="e">
        <f t="shared" si="98"/>
        <v>#NAME?</v>
      </c>
      <c r="FD97" s="83" t="e">
        <f t="shared" si="98"/>
        <v>#NAME?</v>
      </c>
      <c r="FE97" s="83" t="e">
        <f t="shared" si="98"/>
        <v>#NAME?</v>
      </c>
      <c r="FF97" s="83" t="e">
        <f t="shared" si="98"/>
        <v>#NAME?</v>
      </c>
      <c r="FG97" s="83" t="e">
        <f t="shared" si="98"/>
        <v>#NAME?</v>
      </c>
      <c r="FH97" s="83" t="e">
        <f t="shared" si="98"/>
        <v>#NAME?</v>
      </c>
      <c r="FI97" s="83" t="e">
        <f t="shared" si="98"/>
        <v>#NAME?</v>
      </c>
      <c r="FJ97" s="83" t="e">
        <f t="shared" si="98"/>
        <v>#NAME?</v>
      </c>
      <c r="FK97" s="83" t="e">
        <f t="shared" si="98"/>
        <v>#NAME?</v>
      </c>
      <c r="FL97" s="83" t="e">
        <f t="shared" si="98"/>
        <v>#NAME?</v>
      </c>
      <c r="FM97" s="83" t="e">
        <f t="shared" si="98"/>
        <v>#NAME?</v>
      </c>
      <c r="FN97" s="83" t="e">
        <f t="shared" si="98"/>
        <v>#NAME?</v>
      </c>
      <c r="FO97" s="83" t="e">
        <f t="shared" si="98"/>
        <v>#NAME?</v>
      </c>
      <c r="FP97" s="83" t="e">
        <f t="shared" si="98"/>
        <v>#NAME?</v>
      </c>
      <c r="FQ97" s="83" t="e">
        <f t="shared" si="98"/>
        <v>#NAME?</v>
      </c>
      <c r="FR97" s="83" t="e">
        <f t="shared" si="98"/>
        <v>#NAME?</v>
      </c>
      <c r="FS97" s="83" t="e">
        <f t="shared" si="98"/>
        <v>#NAME?</v>
      </c>
      <c r="FT97" s="83" t="e">
        <f t="shared" si="98"/>
        <v>#NAME?</v>
      </c>
      <c r="FU97" s="83" t="e">
        <f t="shared" si="98"/>
        <v>#NAME?</v>
      </c>
      <c r="FV97" s="83" t="e">
        <f t="shared" si="98"/>
        <v>#NAME?</v>
      </c>
      <c r="FW97" s="83" t="e">
        <f t="shared" si="98"/>
        <v>#NAME?</v>
      </c>
      <c r="FX97" s="83" t="e">
        <f t="shared" si="98"/>
        <v>#NAME?</v>
      </c>
      <c r="FY97" s="83" t="e">
        <f t="shared" si="98"/>
        <v>#NAME?</v>
      </c>
      <c r="FZ97" s="83" t="e">
        <f t="shared" si="98"/>
        <v>#NAME?</v>
      </c>
      <c r="GA97" s="83" t="e">
        <f t="shared" si="98"/>
        <v>#NAME?</v>
      </c>
      <c r="GB97" s="83" t="e">
        <f t="shared" si="98"/>
        <v>#NAME?</v>
      </c>
      <c r="GC97" s="83" t="e">
        <f t="shared" si="98"/>
        <v>#NAME?</v>
      </c>
      <c r="GD97" s="83" t="e">
        <f t="shared" si="98"/>
        <v>#NAME?</v>
      </c>
      <c r="GE97" s="83" t="e">
        <f t="shared" si="98"/>
        <v>#NAME?</v>
      </c>
      <c r="GF97" s="83" t="e">
        <f t="shared" si="98"/>
        <v>#NAME?</v>
      </c>
      <c r="GG97" s="83" t="e">
        <f t="shared" si="98"/>
        <v>#NAME?</v>
      </c>
      <c r="GH97" s="83" t="e">
        <f t="shared" si="98"/>
        <v>#NAME?</v>
      </c>
      <c r="GI97" s="83" t="e">
        <f t="shared" si="98"/>
        <v>#NAME?</v>
      </c>
      <c r="GJ97" s="83" t="e">
        <f t="shared" si="98"/>
        <v>#NAME?</v>
      </c>
      <c r="GK97" s="83" t="e">
        <f t="shared" si="98"/>
        <v>#NAME?</v>
      </c>
      <c r="GL97" s="83" t="e">
        <f t="shared" ref="GL97:HI97" si="99">GL65+GL55-GL67+GL91-GL92-GL93-GL95</f>
        <v>#NAME?</v>
      </c>
      <c r="GM97" s="83" t="e">
        <f t="shared" si="99"/>
        <v>#NAME?</v>
      </c>
      <c r="GN97" s="83" t="e">
        <f t="shared" si="99"/>
        <v>#NAME?</v>
      </c>
      <c r="GO97" s="83" t="e">
        <f t="shared" si="99"/>
        <v>#NAME?</v>
      </c>
      <c r="GP97" s="83" t="e">
        <f t="shared" si="99"/>
        <v>#NAME?</v>
      </c>
      <c r="GQ97" s="83" t="e">
        <f t="shared" si="99"/>
        <v>#NAME?</v>
      </c>
      <c r="GR97" s="83" t="e">
        <f t="shared" si="99"/>
        <v>#NAME?</v>
      </c>
      <c r="GS97" s="83" t="e">
        <f t="shared" si="99"/>
        <v>#NAME?</v>
      </c>
      <c r="GT97" s="83" t="e">
        <f t="shared" si="99"/>
        <v>#NAME?</v>
      </c>
      <c r="GU97" s="83" t="e">
        <f t="shared" si="99"/>
        <v>#NAME?</v>
      </c>
      <c r="GV97" s="83" t="e">
        <f t="shared" si="99"/>
        <v>#NAME?</v>
      </c>
      <c r="GW97" s="83" t="e">
        <f t="shared" si="99"/>
        <v>#NAME?</v>
      </c>
      <c r="GX97" s="83" t="e">
        <f t="shared" si="99"/>
        <v>#NAME?</v>
      </c>
      <c r="GY97" s="83" t="e">
        <f t="shared" si="99"/>
        <v>#NAME?</v>
      </c>
      <c r="GZ97" s="83" t="e">
        <f t="shared" si="99"/>
        <v>#NAME?</v>
      </c>
      <c r="HA97" s="83" t="e">
        <f t="shared" si="99"/>
        <v>#NAME?</v>
      </c>
      <c r="HB97" s="83" t="e">
        <f t="shared" si="99"/>
        <v>#NAME?</v>
      </c>
      <c r="HC97" s="83" t="e">
        <f t="shared" si="99"/>
        <v>#NAME?</v>
      </c>
      <c r="HD97" s="83" t="e">
        <f t="shared" si="99"/>
        <v>#NAME?</v>
      </c>
      <c r="HE97" s="83" t="e">
        <f t="shared" si="99"/>
        <v>#NAME?</v>
      </c>
      <c r="HF97" s="83" t="e">
        <f t="shared" si="99"/>
        <v>#NAME?</v>
      </c>
      <c r="HG97" s="83" t="e">
        <f t="shared" si="99"/>
        <v>#NAME?</v>
      </c>
      <c r="HH97" s="83" t="e">
        <f t="shared" si="99"/>
        <v>#NAME?</v>
      </c>
      <c r="HI97" s="83" t="e">
        <f t="shared" si="99"/>
        <v>#NAME?</v>
      </c>
    </row>
    <row r="98" spans="1:217" x14ac:dyDescent="0.2">
      <c r="A98" s="28" t="s">
        <v>134</v>
      </c>
      <c r="B98" s="77" t="e">
        <f>B97</f>
        <v>#REF!</v>
      </c>
      <c r="C98" s="77" t="e">
        <f t="shared" ref="C98:BN98" si="100">B98+C97</f>
        <v>#REF!</v>
      </c>
      <c r="D98" s="77" t="e">
        <f t="shared" si="100"/>
        <v>#REF!</v>
      </c>
      <c r="E98" s="77" t="e">
        <f t="shared" si="100"/>
        <v>#REF!</v>
      </c>
      <c r="F98" s="77" t="e">
        <f t="shared" si="100"/>
        <v>#REF!</v>
      </c>
      <c r="G98" s="77" t="e">
        <f t="shared" si="100"/>
        <v>#REF!</v>
      </c>
      <c r="H98" s="77" t="e">
        <f t="shared" si="100"/>
        <v>#REF!</v>
      </c>
      <c r="I98" s="77" t="e">
        <f t="shared" si="100"/>
        <v>#REF!</v>
      </c>
      <c r="J98" s="77" t="e">
        <f t="shared" si="100"/>
        <v>#REF!</v>
      </c>
      <c r="K98" s="77" t="e">
        <f t="shared" si="100"/>
        <v>#REF!</v>
      </c>
      <c r="L98" s="77" t="e">
        <f t="shared" si="100"/>
        <v>#REF!</v>
      </c>
      <c r="M98" s="77" t="e">
        <f t="shared" si="100"/>
        <v>#REF!</v>
      </c>
      <c r="N98" s="77" t="e">
        <f t="shared" si="100"/>
        <v>#REF!</v>
      </c>
      <c r="O98" s="77" t="e">
        <f t="shared" si="100"/>
        <v>#REF!</v>
      </c>
      <c r="P98" s="77" t="e">
        <f t="shared" si="100"/>
        <v>#REF!</v>
      </c>
      <c r="Q98" s="77" t="e">
        <f t="shared" si="100"/>
        <v>#REF!</v>
      </c>
      <c r="R98" s="77" t="e">
        <f t="shared" si="100"/>
        <v>#REF!</v>
      </c>
      <c r="S98" s="77" t="e">
        <f t="shared" si="100"/>
        <v>#REF!</v>
      </c>
      <c r="T98" s="77" t="e">
        <f t="shared" si="100"/>
        <v>#REF!</v>
      </c>
      <c r="U98" s="77" t="e">
        <f t="shared" si="100"/>
        <v>#REF!</v>
      </c>
      <c r="V98" s="77" t="e">
        <f t="shared" si="100"/>
        <v>#REF!</v>
      </c>
      <c r="W98" s="77" t="e">
        <f t="shared" si="100"/>
        <v>#REF!</v>
      </c>
      <c r="X98" s="77" t="e">
        <f t="shared" si="100"/>
        <v>#REF!</v>
      </c>
      <c r="Y98" s="77" t="e">
        <f t="shared" si="100"/>
        <v>#REF!</v>
      </c>
      <c r="Z98" s="77" t="e">
        <f t="shared" si="100"/>
        <v>#REF!</v>
      </c>
      <c r="AA98" s="77" t="e">
        <f t="shared" si="100"/>
        <v>#REF!</v>
      </c>
      <c r="AB98" s="77" t="e">
        <f t="shared" si="100"/>
        <v>#REF!</v>
      </c>
      <c r="AC98" s="77" t="e">
        <f t="shared" si="100"/>
        <v>#REF!</v>
      </c>
      <c r="AD98" s="77" t="e">
        <f t="shared" si="100"/>
        <v>#REF!</v>
      </c>
      <c r="AE98" s="77" t="e">
        <f t="shared" si="100"/>
        <v>#REF!</v>
      </c>
      <c r="AF98" s="77" t="e">
        <f t="shared" si="100"/>
        <v>#REF!</v>
      </c>
      <c r="AG98" s="77" t="e">
        <f t="shared" si="100"/>
        <v>#REF!</v>
      </c>
      <c r="AH98" s="77" t="e">
        <f t="shared" si="100"/>
        <v>#REF!</v>
      </c>
      <c r="AI98" s="77" t="e">
        <f t="shared" si="100"/>
        <v>#REF!</v>
      </c>
      <c r="AJ98" s="77" t="e">
        <f t="shared" si="100"/>
        <v>#REF!</v>
      </c>
      <c r="AK98" s="77" t="e">
        <f t="shared" si="100"/>
        <v>#REF!</v>
      </c>
      <c r="AL98" s="77" t="e">
        <f t="shared" si="100"/>
        <v>#REF!</v>
      </c>
      <c r="AM98" s="77" t="e">
        <f t="shared" si="100"/>
        <v>#REF!</v>
      </c>
      <c r="AN98" s="77" t="e">
        <f t="shared" si="100"/>
        <v>#REF!</v>
      </c>
      <c r="AO98" s="77" t="e">
        <f t="shared" si="100"/>
        <v>#REF!</v>
      </c>
      <c r="AP98" s="77" t="e">
        <f t="shared" si="100"/>
        <v>#REF!</v>
      </c>
      <c r="AQ98" s="77" t="e">
        <f t="shared" si="100"/>
        <v>#REF!</v>
      </c>
      <c r="AR98" s="77" t="e">
        <f t="shared" si="100"/>
        <v>#REF!</v>
      </c>
      <c r="AS98" s="77" t="e">
        <f t="shared" si="100"/>
        <v>#REF!</v>
      </c>
      <c r="AT98" s="77" t="e">
        <f t="shared" si="100"/>
        <v>#REF!</v>
      </c>
      <c r="AU98" s="77" t="e">
        <f t="shared" si="100"/>
        <v>#REF!</v>
      </c>
      <c r="AV98" s="77" t="e">
        <f t="shared" si="100"/>
        <v>#REF!</v>
      </c>
      <c r="AW98" s="77" t="e">
        <f t="shared" si="100"/>
        <v>#REF!</v>
      </c>
      <c r="AX98" s="77" t="e">
        <f t="shared" si="100"/>
        <v>#REF!</v>
      </c>
      <c r="AY98" s="77" t="e">
        <f t="shared" si="100"/>
        <v>#REF!</v>
      </c>
      <c r="AZ98" s="77" t="e">
        <f t="shared" si="100"/>
        <v>#REF!</v>
      </c>
      <c r="BA98" s="77" t="e">
        <f t="shared" si="100"/>
        <v>#REF!</v>
      </c>
      <c r="BB98" s="77" t="e">
        <f t="shared" si="100"/>
        <v>#REF!</v>
      </c>
      <c r="BC98" s="77" t="e">
        <f t="shared" si="100"/>
        <v>#REF!</v>
      </c>
      <c r="BD98" s="77" t="e">
        <f t="shared" si="100"/>
        <v>#REF!</v>
      </c>
      <c r="BE98" s="77" t="e">
        <f t="shared" si="100"/>
        <v>#REF!</v>
      </c>
      <c r="BF98" s="77" t="e">
        <f t="shared" si="100"/>
        <v>#REF!</v>
      </c>
      <c r="BG98" s="77" t="e">
        <f t="shared" si="100"/>
        <v>#REF!</v>
      </c>
      <c r="BH98" s="77" t="e">
        <f t="shared" si="100"/>
        <v>#REF!</v>
      </c>
      <c r="BI98" s="77" t="e">
        <f t="shared" si="100"/>
        <v>#REF!</v>
      </c>
      <c r="BJ98" s="77" t="e">
        <f t="shared" si="100"/>
        <v>#REF!</v>
      </c>
      <c r="BK98" s="77" t="e">
        <f t="shared" si="100"/>
        <v>#REF!</v>
      </c>
      <c r="BL98" s="77" t="e">
        <f t="shared" si="100"/>
        <v>#REF!</v>
      </c>
      <c r="BM98" s="77" t="e">
        <f t="shared" si="100"/>
        <v>#REF!</v>
      </c>
      <c r="BN98" s="77" t="e">
        <f t="shared" si="100"/>
        <v>#REF!</v>
      </c>
      <c r="BO98" s="77" t="e">
        <f t="shared" ref="BO98:DZ98" si="101">BN98+BO97</f>
        <v>#REF!</v>
      </c>
      <c r="BP98" s="77" t="e">
        <f t="shared" si="101"/>
        <v>#REF!</v>
      </c>
      <c r="BQ98" s="77" t="e">
        <f t="shared" si="101"/>
        <v>#REF!</v>
      </c>
      <c r="BR98" s="77" t="e">
        <f t="shared" si="101"/>
        <v>#REF!</v>
      </c>
      <c r="BS98" s="77" t="e">
        <f t="shared" si="101"/>
        <v>#REF!</v>
      </c>
      <c r="BT98" s="77" t="e">
        <f t="shared" si="101"/>
        <v>#REF!</v>
      </c>
      <c r="BU98" s="77" t="e">
        <f t="shared" si="101"/>
        <v>#REF!</v>
      </c>
      <c r="BV98" s="77" t="e">
        <f t="shared" si="101"/>
        <v>#REF!</v>
      </c>
      <c r="BW98" s="77" t="e">
        <f t="shared" si="101"/>
        <v>#REF!</v>
      </c>
      <c r="BX98" s="77" t="e">
        <f t="shared" si="101"/>
        <v>#REF!</v>
      </c>
      <c r="BY98" s="77" t="e">
        <f t="shared" si="101"/>
        <v>#REF!</v>
      </c>
      <c r="BZ98" s="77" t="e">
        <f t="shared" si="101"/>
        <v>#REF!</v>
      </c>
      <c r="CA98" s="77" t="e">
        <f t="shared" si="101"/>
        <v>#REF!</v>
      </c>
      <c r="CB98" s="77" t="e">
        <f t="shared" si="101"/>
        <v>#REF!</v>
      </c>
      <c r="CC98" s="77" t="e">
        <f t="shared" si="101"/>
        <v>#REF!</v>
      </c>
      <c r="CD98" s="77" t="e">
        <f t="shared" si="101"/>
        <v>#REF!</v>
      </c>
      <c r="CE98" s="77" t="e">
        <f t="shared" si="101"/>
        <v>#REF!</v>
      </c>
      <c r="CF98" s="77" t="e">
        <f t="shared" si="101"/>
        <v>#REF!</v>
      </c>
      <c r="CG98" s="77" t="e">
        <f t="shared" si="101"/>
        <v>#REF!</v>
      </c>
      <c r="CH98" s="77" t="e">
        <f t="shared" si="101"/>
        <v>#REF!</v>
      </c>
      <c r="CI98" s="77" t="e">
        <f t="shared" si="101"/>
        <v>#REF!</v>
      </c>
      <c r="CJ98" s="77" t="e">
        <f t="shared" si="101"/>
        <v>#REF!</v>
      </c>
      <c r="CK98" s="77" t="e">
        <f t="shared" si="101"/>
        <v>#REF!</v>
      </c>
      <c r="CL98" s="77" t="e">
        <f t="shared" si="101"/>
        <v>#REF!</v>
      </c>
      <c r="CM98" s="77" t="e">
        <f t="shared" si="101"/>
        <v>#REF!</v>
      </c>
      <c r="CN98" s="77" t="e">
        <f t="shared" si="101"/>
        <v>#REF!</v>
      </c>
      <c r="CO98" s="77" t="e">
        <f t="shared" si="101"/>
        <v>#REF!</v>
      </c>
      <c r="CP98" s="77" t="e">
        <f t="shared" si="101"/>
        <v>#REF!</v>
      </c>
      <c r="CQ98" s="77" t="e">
        <f t="shared" si="101"/>
        <v>#REF!</v>
      </c>
      <c r="CR98" s="77" t="e">
        <f t="shared" si="101"/>
        <v>#REF!</v>
      </c>
      <c r="CS98" s="77" t="e">
        <f t="shared" si="101"/>
        <v>#REF!</v>
      </c>
      <c r="CT98" s="77" t="e">
        <f t="shared" si="101"/>
        <v>#REF!</v>
      </c>
      <c r="CU98" s="77" t="e">
        <f t="shared" si="101"/>
        <v>#REF!</v>
      </c>
      <c r="CV98" s="77" t="e">
        <f t="shared" si="101"/>
        <v>#REF!</v>
      </c>
      <c r="CW98" s="77" t="e">
        <f t="shared" si="101"/>
        <v>#REF!</v>
      </c>
      <c r="CX98" s="77" t="e">
        <f t="shared" si="101"/>
        <v>#REF!</v>
      </c>
      <c r="CY98" s="77" t="e">
        <f t="shared" si="101"/>
        <v>#REF!</v>
      </c>
      <c r="CZ98" s="77" t="e">
        <f t="shared" si="101"/>
        <v>#REF!</v>
      </c>
      <c r="DA98" s="77" t="e">
        <f t="shared" si="101"/>
        <v>#REF!</v>
      </c>
      <c r="DB98" s="77" t="e">
        <f t="shared" si="101"/>
        <v>#REF!</v>
      </c>
      <c r="DC98" s="77" t="e">
        <f t="shared" si="101"/>
        <v>#REF!</v>
      </c>
      <c r="DD98" s="77" t="e">
        <f t="shared" si="101"/>
        <v>#REF!</v>
      </c>
      <c r="DE98" s="77" t="e">
        <f t="shared" si="101"/>
        <v>#REF!</v>
      </c>
      <c r="DF98" s="77" t="e">
        <f t="shared" si="101"/>
        <v>#REF!</v>
      </c>
      <c r="DG98" s="77" t="e">
        <f t="shared" si="101"/>
        <v>#REF!</v>
      </c>
      <c r="DH98" s="77" t="e">
        <f t="shared" si="101"/>
        <v>#REF!</v>
      </c>
      <c r="DI98" s="77" t="e">
        <f t="shared" si="101"/>
        <v>#REF!</v>
      </c>
      <c r="DJ98" s="77" t="e">
        <f t="shared" si="101"/>
        <v>#REF!</v>
      </c>
      <c r="DK98" s="77" t="e">
        <f t="shared" si="101"/>
        <v>#REF!</v>
      </c>
      <c r="DL98" s="77" t="e">
        <f t="shared" si="101"/>
        <v>#REF!</v>
      </c>
      <c r="DM98" s="77" t="e">
        <f t="shared" si="101"/>
        <v>#REF!</v>
      </c>
      <c r="DN98" s="77" t="e">
        <f t="shared" si="101"/>
        <v>#REF!</v>
      </c>
      <c r="DO98" s="77" t="e">
        <f t="shared" si="101"/>
        <v>#REF!</v>
      </c>
      <c r="DP98" s="77" t="e">
        <f t="shared" si="101"/>
        <v>#REF!</v>
      </c>
      <c r="DQ98" s="77" t="e">
        <f t="shared" si="101"/>
        <v>#REF!</v>
      </c>
      <c r="DR98" s="77" t="e">
        <f t="shared" si="101"/>
        <v>#REF!</v>
      </c>
      <c r="DS98" s="77" t="e">
        <f t="shared" si="101"/>
        <v>#REF!</v>
      </c>
      <c r="DT98" s="77" t="e">
        <f t="shared" si="101"/>
        <v>#REF!</v>
      </c>
      <c r="DU98" s="77" t="e">
        <f t="shared" si="101"/>
        <v>#REF!</v>
      </c>
      <c r="DV98" s="77" t="e">
        <f t="shared" si="101"/>
        <v>#REF!</v>
      </c>
      <c r="DW98" s="77" t="e">
        <f t="shared" si="101"/>
        <v>#REF!</v>
      </c>
      <c r="DX98" s="77" t="e">
        <f t="shared" si="101"/>
        <v>#REF!</v>
      </c>
      <c r="DY98" s="77" t="e">
        <f t="shared" si="101"/>
        <v>#REF!</v>
      </c>
      <c r="DZ98" s="77" t="e">
        <f t="shared" si="101"/>
        <v>#REF!</v>
      </c>
      <c r="EA98" s="77" t="e">
        <f t="shared" ref="EA98:GL98" si="102">DZ98+EA97</f>
        <v>#REF!</v>
      </c>
      <c r="EB98" s="77" t="e">
        <f t="shared" si="102"/>
        <v>#REF!</v>
      </c>
      <c r="EC98" s="77" t="e">
        <f t="shared" si="102"/>
        <v>#REF!</v>
      </c>
      <c r="ED98" s="77" t="e">
        <f t="shared" si="102"/>
        <v>#REF!</v>
      </c>
      <c r="EE98" s="77" t="e">
        <f t="shared" si="102"/>
        <v>#REF!</v>
      </c>
      <c r="EF98" s="77" t="e">
        <f t="shared" si="102"/>
        <v>#REF!</v>
      </c>
      <c r="EG98" s="77" t="e">
        <f t="shared" si="102"/>
        <v>#REF!</v>
      </c>
      <c r="EH98" s="77" t="e">
        <f t="shared" si="102"/>
        <v>#REF!</v>
      </c>
      <c r="EI98" s="77" t="e">
        <f t="shared" si="102"/>
        <v>#REF!</v>
      </c>
      <c r="EJ98" s="77" t="e">
        <f t="shared" si="102"/>
        <v>#REF!</v>
      </c>
      <c r="EK98" s="77" t="e">
        <f t="shared" si="102"/>
        <v>#REF!</v>
      </c>
      <c r="EL98" s="77" t="e">
        <f t="shared" si="102"/>
        <v>#REF!</v>
      </c>
      <c r="EM98" s="77" t="e">
        <f t="shared" si="102"/>
        <v>#REF!</v>
      </c>
      <c r="EN98" s="77" t="e">
        <f t="shared" si="102"/>
        <v>#REF!</v>
      </c>
      <c r="EO98" s="77" t="e">
        <f t="shared" si="102"/>
        <v>#REF!</v>
      </c>
      <c r="EP98" s="77" t="e">
        <f t="shared" si="102"/>
        <v>#REF!</v>
      </c>
      <c r="EQ98" s="77" t="e">
        <f t="shared" si="102"/>
        <v>#REF!</v>
      </c>
      <c r="ER98" s="77" t="e">
        <f t="shared" si="102"/>
        <v>#REF!</v>
      </c>
      <c r="ES98" s="77" t="e">
        <f t="shared" si="102"/>
        <v>#REF!</v>
      </c>
      <c r="ET98" s="77" t="e">
        <f t="shared" si="102"/>
        <v>#REF!</v>
      </c>
      <c r="EU98" s="77" t="e">
        <f t="shared" si="102"/>
        <v>#REF!</v>
      </c>
      <c r="EV98" s="77" t="e">
        <f t="shared" si="102"/>
        <v>#REF!</v>
      </c>
      <c r="EW98" s="77" t="e">
        <f t="shared" si="102"/>
        <v>#REF!</v>
      </c>
      <c r="EX98" s="77" t="e">
        <f t="shared" si="102"/>
        <v>#REF!</v>
      </c>
      <c r="EY98" s="77" t="e">
        <f t="shared" si="102"/>
        <v>#REF!</v>
      </c>
      <c r="EZ98" s="77" t="e">
        <f t="shared" si="102"/>
        <v>#REF!</v>
      </c>
      <c r="FA98" s="77" t="e">
        <f t="shared" si="102"/>
        <v>#REF!</v>
      </c>
      <c r="FB98" s="77" t="e">
        <f t="shared" si="102"/>
        <v>#REF!</v>
      </c>
      <c r="FC98" s="77" t="e">
        <f t="shared" si="102"/>
        <v>#REF!</v>
      </c>
      <c r="FD98" s="77" t="e">
        <f t="shared" si="102"/>
        <v>#REF!</v>
      </c>
      <c r="FE98" s="77" t="e">
        <f t="shared" si="102"/>
        <v>#REF!</v>
      </c>
      <c r="FF98" s="77" t="e">
        <f t="shared" si="102"/>
        <v>#REF!</v>
      </c>
      <c r="FG98" s="77" t="e">
        <f t="shared" si="102"/>
        <v>#REF!</v>
      </c>
      <c r="FH98" s="77" t="e">
        <f t="shared" si="102"/>
        <v>#REF!</v>
      </c>
      <c r="FI98" s="77" t="e">
        <f t="shared" si="102"/>
        <v>#REF!</v>
      </c>
      <c r="FJ98" s="77" t="e">
        <f t="shared" si="102"/>
        <v>#REF!</v>
      </c>
      <c r="FK98" s="77" t="e">
        <f t="shared" si="102"/>
        <v>#REF!</v>
      </c>
      <c r="FL98" s="77" t="e">
        <f t="shared" si="102"/>
        <v>#REF!</v>
      </c>
      <c r="FM98" s="77" t="e">
        <f t="shared" si="102"/>
        <v>#REF!</v>
      </c>
      <c r="FN98" s="77" t="e">
        <f t="shared" si="102"/>
        <v>#REF!</v>
      </c>
      <c r="FO98" s="77" t="e">
        <f t="shared" si="102"/>
        <v>#REF!</v>
      </c>
      <c r="FP98" s="77" t="e">
        <f t="shared" si="102"/>
        <v>#REF!</v>
      </c>
      <c r="FQ98" s="77" t="e">
        <f t="shared" si="102"/>
        <v>#REF!</v>
      </c>
      <c r="FR98" s="77" t="e">
        <f t="shared" si="102"/>
        <v>#REF!</v>
      </c>
      <c r="FS98" s="77" t="e">
        <f t="shared" si="102"/>
        <v>#REF!</v>
      </c>
      <c r="FT98" s="77" t="e">
        <f t="shared" si="102"/>
        <v>#REF!</v>
      </c>
      <c r="FU98" s="77" t="e">
        <f t="shared" si="102"/>
        <v>#REF!</v>
      </c>
      <c r="FV98" s="77" t="e">
        <f t="shared" si="102"/>
        <v>#REF!</v>
      </c>
      <c r="FW98" s="77" t="e">
        <f t="shared" si="102"/>
        <v>#REF!</v>
      </c>
      <c r="FX98" s="77" t="e">
        <f t="shared" si="102"/>
        <v>#REF!</v>
      </c>
      <c r="FY98" s="77" t="e">
        <f t="shared" si="102"/>
        <v>#REF!</v>
      </c>
      <c r="FZ98" s="77" t="e">
        <f t="shared" si="102"/>
        <v>#REF!</v>
      </c>
      <c r="GA98" s="77" t="e">
        <f t="shared" si="102"/>
        <v>#REF!</v>
      </c>
      <c r="GB98" s="77" t="e">
        <f t="shared" si="102"/>
        <v>#REF!</v>
      </c>
      <c r="GC98" s="77" t="e">
        <f t="shared" si="102"/>
        <v>#REF!</v>
      </c>
      <c r="GD98" s="77" t="e">
        <f t="shared" si="102"/>
        <v>#REF!</v>
      </c>
      <c r="GE98" s="77" t="e">
        <f t="shared" si="102"/>
        <v>#REF!</v>
      </c>
      <c r="GF98" s="77" t="e">
        <f t="shared" si="102"/>
        <v>#REF!</v>
      </c>
      <c r="GG98" s="77" t="e">
        <f t="shared" si="102"/>
        <v>#REF!</v>
      </c>
      <c r="GH98" s="77" t="e">
        <f t="shared" si="102"/>
        <v>#REF!</v>
      </c>
      <c r="GI98" s="77" t="e">
        <f t="shared" si="102"/>
        <v>#REF!</v>
      </c>
      <c r="GJ98" s="77" t="e">
        <f t="shared" si="102"/>
        <v>#REF!</v>
      </c>
      <c r="GK98" s="77" t="e">
        <f t="shared" si="102"/>
        <v>#REF!</v>
      </c>
      <c r="GL98" s="77" t="e">
        <f t="shared" si="102"/>
        <v>#REF!</v>
      </c>
      <c r="GM98" s="77" t="e">
        <f t="shared" ref="GM98:HI98" si="103">GL98+GM97</f>
        <v>#REF!</v>
      </c>
      <c r="GN98" s="77" t="e">
        <f t="shared" si="103"/>
        <v>#REF!</v>
      </c>
      <c r="GO98" s="77" t="e">
        <f t="shared" si="103"/>
        <v>#REF!</v>
      </c>
      <c r="GP98" s="77" t="e">
        <f t="shared" si="103"/>
        <v>#REF!</v>
      </c>
      <c r="GQ98" s="77" t="e">
        <f t="shared" si="103"/>
        <v>#REF!</v>
      </c>
      <c r="GR98" s="77" t="e">
        <f t="shared" si="103"/>
        <v>#REF!</v>
      </c>
      <c r="GS98" s="77" t="e">
        <f t="shared" si="103"/>
        <v>#REF!</v>
      </c>
      <c r="GT98" s="77" t="e">
        <f t="shared" si="103"/>
        <v>#REF!</v>
      </c>
      <c r="GU98" s="77" t="e">
        <f t="shared" si="103"/>
        <v>#REF!</v>
      </c>
      <c r="GV98" s="77" t="e">
        <f t="shared" si="103"/>
        <v>#REF!</v>
      </c>
      <c r="GW98" s="77" t="e">
        <f t="shared" si="103"/>
        <v>#REF!</v>
      </c>
      <c r="GX98" s="77" t="e">
        <f t="shared" si="103"/>
        <v>#REF!</v>
      </c>
      <c r="GY98" s="77" t="e">
        <f t="shared" si="103"/>
        <v>#REF!</v>
      </c>
      <c r="GZ98" s="77" t="e">
        <f t="shared" si="103"/>
        <v>#REF!</v>
      </c>
      <c r="HA98" s="77" t="e">
        <f t="shared" si="103"/>
        <v>#REF!</v>
      </c>
      <c r="HB98" s="77" t="e">
        <f t="shared" si="103"/>
        <v>#REF!</v>
      </c>
      <c r="HC98" s="77" t="e">
        <f t="shared" si="103"/>
        <v>#REF!</v>
      </c>
      <c r="HD98" s="77" t="e">
        <f t="shared" si="103"/>
        <v>#REF!</v>
      </c>
      <c r="HE98" s="77" t="e">
        <f t="shared" si="103"/>
        <v>#REF!</v>
      </c>
      <c r="HF98" s="77" t="e">
        <f t="shared" si="103"/>
        <v>#REF!</v>
      </c>
      <c r="HG98" s="77" t="e">
        <f t="shared" si="103"/>
        <v>#REF!</v>
      </c>
      <c r="HH98" s="77" t="e">
        <f t="shared" si="103"/>
        <v>#REF!</v>
      </c>
      <c r="HI98" s="77" t="e">
        <f t="shared" si="103"/>
        <v>#REF!</v>
      </c>
    </row>
    <row r="99" spans="1:217" ht="13.8" x14ac:dyDescent="0.2">
      <c r="A99" s="28"/>
      <c r="D99" s="6"/>
    </row>
    <row r="100" spans="1:217" x14ac:dyDescent="0.2">
      <c r="A100" s="29" t="s">
        <v>135</v>
      </c>
      <c r="B100" s="77" t="e">
        <f>IF(AND(B98&lt;0,C98&gt;0),D$7,"-")</f>
        <v>#REF!</v>
      </c>
      <c r="C100" s="77" t="e">
        <f t="shared" ref="C100:BN100" si="104">IF(AND(B98&lt;0,C98&gt;0),C$7,"-")</f>
        <v>#REF!</v>
      </c>
      <c r="D100" s="79" t="e">
        <f t="shared" si="104"/>
        <v>#REF!</v>
      </c>
      <c r="E100" s="79" t="e">
        <f t="shared" si="104"/>
        <v>#REF!</v>
      </c>
      <c r="F100" s="79" t="e">
        <f t="shared" si="104"/>
        <v>#REF!</v>
      </c>
      <c r="G100" s="79" t="e">
        <f t="shared" si="104"/>
        <v>#REF!</v>
      </c>
      <c r="H100" s="79" t="e">
        <f t="shared" si="104"/>
        <v>#REF!</v>
      </c>
      <c r="I100" s="79" t="e">
        <f t="shared" si="104"/>
        <v>#REF!</v>
      </c>
      <c r="J100" s="79" t="e">
        <f t="shared" si="104"/>
        <v>#REF!</v>
      </c>
      <c r="K100" s="79" t="e">
        <f t="shared" si="104"/>
        <v>#REF!</v>
      </c>
      <c r="L100" s="79" t="e">
        <f t="shared" si="104"/>
        <v>#REF!</v>
      </c>
      <c r="M100" s="79" t="e">
        <f t="shared" si="104"/>
        <v>#REF!</v>
      </c>
      <c r="N100" s="79" t="e">
        <f t="shared" si="104"/>
        <v>#REF!</v>
      </c>
      <c r="O100" s="79" t="e">
        <f t="shared" si="104"/>
        <v>#REF!</v>
      </c>
      <c r="P100" s="79" t="e">
        <f t="shared" si="104"/>
        <v>#REF!</v>
      </c>
      <c r="Q100" s="79" t="e">
        <f t="shared" si="104"/>
        <v>#REF!</v>
      </c>
      <c r="R100" s="79" t="e">
        <f t="shared" si="104"/>
        <v>#REF!</v>
      </c>
      <c r="S100" s="79" t="e">
        <f t="shared" si="104"/>
        <v>#REF!</v>
      </c>
      <c r="T100" s="79" t="e">
        <f t="shared" si="104"/>
        <v>#REF!</v>
      </c>
      <c r="U100" s="79" t="e">
        <f t="shared" si="104"/>
        <v>#REF!</v>
      </c>
      <c r="V100" s="79" t="e">
        <f t="shared" si="104"/>
        <v>#REF!</v>
      </c>
      <c r="W100" s="79" t="e">
        <f t="shared" si="104"/>
        <v>#REF!</v>
      </c>
      <c r="X100" s="79" t="e">
        <f t="shared" si="104"/>
        <v>#REF!</v>
      </c>
      <c r="Y100" s="79" t="e">
        <f t="shared" si="104"/>
        <v>#REF!</v>
      </c>
      <c r="Z100" s="79" t="e">
        <f t="shared" si="104"/>
        <v>#REF!</v>
      </c>
      <c r="AA100" s="79" t="e">
        <f t="shared" si="104"/>
        <v>#REF!</v>
      </c>
      <c r="AB100" s="79" t="e">
        <f t="shared" si="104"/>
        <v>#REF!</v>
      </c>
      <c r="AC100" s="79" t="e">
        <f t="shared" si="104"/>
        <v>#REF!</v>
      </c>
      <c r="AD100" s="79" t="e">
        <f t="shared" si="104"/>
        <v>#REF!</v>
      </c>
      <c r="AE100" s="79" t="e">
        <f t="shared" si="104"/>
        <v>#REF!</v>
      </c>
      <c r="AF100" s="79" t="e">
        <f t="shared" si="104"/>
        <v>#REF!</v>
      </c>
      <c r="AG100" s="79" t="e">
        <f t="shared" si="104"/>
        <v>#REF!</v>
      </c>
      <c r="AH100" s="79" t="e">
        <f t="shared" si="104"/>
        <v>#REF!</v>
      </c>
      <c r="AI100" s="79" t="e">
        <f t="shared" si="104"/>
        <v>#REF!</v>
      </c>
      <c r="AJ100" s="79" t="e">
        <f t="shared" si="104"/>
        <v>#REF!</v>
      </c>
      <c r="AK100" s="79" t="e">
        <f t="shared" si="104"/>
        <v>#REF!</v>
      </c>
      <c r="AL100" s="79" t="e">
        <f t="shared" si="104"/>
        <v>#REF!</v>
      </c>
      <c r="AM100" s="79" t="e">
        <f t="shared" si="104"/>
        <v>#REF!</v>
      </c>
      <c r="AN100" s="79" t="e">
        <f t="shared" si="104"/>
        <v>#REF!</v>
      </c>
      <c r="AO100" s="79" t="e">
        <f t="shared" si="104"/>
        <v>#REF!</v>
      </c>
      <c r="AP100" s="79" t="e">
        <f t="shared" si="104"/>
        <v>#REF!</v>
      </c>
      <c r="AQ100" s="79" t="e">
        <f t="shared" si="104"/>
        <v>#REF!</v>
      </c>
      <c r="AR100" s="79" t="e">
        <f t="shared" si="104"/>
        <v>#REF!</v>
      </c>
      <c r="AS100" s="79" t="e">
        <f t="shared" si="104"/>
        <v>#REF!</v>
      </c>
      <c r="AT100" s="79" t="e">
        <f t="shared" si="104"/>
        <v>#REF!</v>
      </c>
      <c r="AU100" s="79" t="e">
        <f t="shared" si="104"/>
        <v>#REF!</v>
      </c>
      <c r="AV100" s="79" t="e">
        <f t="shared" si="104"/>
        <v>#REF!</v>
      </c>
      <c r="AW100" s="79" t="e">
        <f t="shared" si="104"/>
        <v>#REF!</v>
      </c>
      <c r="AX100" s="79" t="e">
        <f t="shared" si="104"/>
        <v>#REF!</v>
      </c>
      <c r="AY100" s="79" t="e">
        <f t="shared" si="104"/>
        <v>#REF!</v>
      </c>
      <c r="AZ100" s="79" t="e">
        <f t="shared" si="104"/>
        <v>#REF!</v>
      </c>
      <c r="BA100" s="79" t="e">
        <f t="shared" si="104"/>
        <v>#REF!</v>
      </c>
      <c r="BB100" s="79" t="e">
        <f t="shared" si="104"/>
        <v>#REF!</v>
      </c>
      <c r="BC100" s="79" t="e">
        <f t="shared" si="104"/>
        <v>#REF!</v>
      </c>
      <c r="BD100" s="79" t="e">
        <f t="shared" si="104"/>
        <v>#REF!</v>
      </c>
      <c r="BE100" s="79" t="e">
        <f t="shared" si="104"/>
        <v>#REF!</v>
      </c>
      <c r="BF100" s="79" t="e">
        <f t="shared" si="104"/>
        <v>#REF!</v>
      </c>
      <c r="BG100" s="79" t="e">
        <f t="shared" si="104"/>
        <v>#REF!</v>
      </c>
      <c r="BH100" s="79" t="e">
        <f t="shared" si="104"/>
        <v>#REF!</v>
      </c>
      <c r="BI100" s="79" t="e">
        <f t="shared" si="104"/>
        <v>#REF!</v>
      </c>
      <c r="BJ100" s="79" t="e">
        <f t="shared" si="104"/>
        <v>#REF!</v>
      </c>
      <c r="BK100" s="79" t="e">
        <f t="shared" si="104"/>
        <v>#REF!</v>
      </c>
      <c r="BL100" s="79" t="e">
        <f t="shared" si="104"/>
        <v>#REF!</v>
      </c>
      <c r="BM100" s="79" t="e">
        <f t="shared" si="104"/>
        <v>#REF!</v>
      </c>
      <c r="BN100" s="79" t="e">
        <f t="shared" si="104"/>
        <v>#REF!</v>
      </c>
      <c r="BO100" s="79" t="e">
        <f t="shared" ref="BO100:DZ100" si="105">IF(AND(BN98&lt;0,BO98&gt;0),BO$7,"-")</f>
        <v>#REF!</v>
      </c>
      <c r="BP100" s="79" t="e">
        <f t="shared" si="105"/>
        <v>#REF!</v>
      </c>
      <c r="BQ100" s="79" t="e">
        <f t="shared" si="105"/>
        <v>#REF!</v>
      </c>
      <c r="BR100" s="79" t="e">
        <f t="shared" si="105"/>
        <v>#REF!</v>
      </c>
      <c r="BS100" s="79" t="e">
        <f t="shared" si="105"/>
        <v>#REF!</v>
      </c>
      <c r="BT100" s="79" t="e">
        <f t="shared" si="105"/>
        <v>#REF!</v>
      </c>
      <c r="BU100" s="79" t="e">
        <f t="shared" si="105"/>
        <v>#REF!</v>
      </c>
      <c r="BV100" s="79" t="e">
        <f t="shared" si="105"/>
        <v>#REF!</v>
      </c>
      <c r="BW100" s="79" t="e">
        <f t="shared" si="105"/>
        <v>#REF!</v>
      </c>
      <c r="BX100" s="79" t="e">
        <f t="shared" si="105"/>
        <v>#REF!</v>
      </c>
      <c r="BY100" s="79" t="e">
        <f t="shared" si="105"/>
        <v>#REF!</v>
      </c>
      <c r="BZ100" s="79" t="e">
        <f t="shared" si="105"/>
        <v>#REF!</v>
      </c>
      <c r="CA100" s="79" t="e">
        <f t="shared" si="105"/>
        <v>#REF!</v>
      </c>
      <c r="CB100" s="79" t="e">
        <f t="shared" si="105"/>
        <v>#REF!</v>
      </c>
      <c r="CC100" s="79" t="e">
        <f t="shared" si="105"/>
        <v>#REF!</v>
      </c>
      <c r="CD100" s="79" t="e">
        <f t="shared" si="105"/>
        <v>#REF!</v>
      </c>
      <c r="CE100" s="79" t="e">
        <f t="shared" si="105"/>
        <v>#REF!</v>
      </c>
      <c r="CF100" s="79" t="e">
        <f t="shared" si="105"/>
        <v>#REF!</v>
      </c>
      <c r="CG100" s="79" t="e">
        <f t="shared" si="105"/>
        <v>#REF!</v>
      </c>
      <c r="CH100" s="79" t="e">
        <f t="shared" si="105"/>
        <v>#REF!</v>
      </c>
      <c r="CI100" s="79" t="e">
        <f t="shared" si="105"/>
        <v>#REF!</v>
      </c>
      <c r="CJ100" s="79" t="e">
        <f t="shared" si="105"/>
        <v>#REF!</v>
      </c>
      <c r="CK100" s="79" t="e">
        <f t="shared" si="105"/>
        <v>#REF!</v>
      </c>
      <c r="CL100" s="79" t="e">
        <f t="shared" si="105"/>
        <v>#REF!</v>
      </c>
      <c r="CM100" s="79" t="e">
        <f t="shared" si="105"/>
        <v>#REF!</v>
      </c>
      <c r="CN100" s="79" t="e">
        <f t="shared" si="105"/>
        <v>#REF!</v>
      </c>
      <c r="CO100" s="79" t="e">
        <f t="shared" si="105"/>
        <v>#REF!</v>
      </c>
      <c r="CP100" s="79" t="e">
        <f t="shared" si="105"/>
        <v>#REF!</v>
      </c>
      <c r="CQ100" s="79" t="e">
        <f t="shared" si="105"/>
        <v>#REF!</v>
      </c>
      <c r="CR100" s="79" t="e">
        <f t="shared" si="105"/>
        <v>#REF!</v>
      </c>
      <c r="CS100" s="79" t="e">
        <f t="shared" si="105"/>
        <v>#REF!</v>
      </c>
      <c r="CT100" s="79" t="e">
        <f t="shared" si="105"/>
        <v>#REF!</v>
      </c>
      <c r="CU100" s="79" t="e">
        <f t="shared" si="105"/>
        <v>#REF!</v>
      </c>
      <c r="CV100" s="79" t="e">
        <f t="shared" si="105"/>
        <v>#REF!</v>
      </c>
      <c r="CW100" s="79" t="e">
        <f t="shared" si="105"/>
        <v>#REF!</v>
      </c>
      <c r="CX100" s="79" t="e">
        <f t="shared" si="105"/>
        <v>#REF!</v>
      </c>
      <c r="CY100" s="79" t="e">
        <f t="shared" si="105"/>
        <v>#REF!</v>
      </c>
      <c r="CZ100" s="79" t="e">
        <f t="shared" si="105"/>
        <v>#REF!</v>
      </c>
      <c r="DA100" s="79" t="e">
        <f t="shared" si="105"/>
        <v>#REF!</v>
      </c>
      <c r="DB100" s="79" t="e">
        <f t="shared" si="105"/>
        <v>#REF!</v>
      </c>
      <c r="DC100" s="79" t="e">
        <f t="shared" si="105"/>
        <v>#REF!</v>
      </c>
      <c r="DD100" s="79" t="e">
        <f t="shared" si="105"/>
        <v>#REF!</v>
      </c>
      <c r="DE100" s="79" t="e">
        <f t="shared" si="105"/>
        <v>#REF!</v>
      </c>
      <c r="DF100" s="79" t="e">
        <f t="shared" si="105"/>
        <v>#REF!</v>
      </c>
      <c r="DG100" s="79" t="e">
        <f t="shared" si="105"/>
        <v>#REF!</v>
      </c>
      <c r="DH100" s="79" t="e">
        <f t="shared" si="105"/>
        <v>#REF!</v>
      </c>
      <c r="DI100" s="79" t="e">
        <f t="shared" si="105"/>
        <v>#REF!</v>
      </c>
      <c r="DJ100" s="79" t="e">
        <f t="shared" si="105"/>
        <v>#REF!</v>
      </c>
      <c r="DK100" s="79" t="e">
        <f t="shared" si="105"/>
        <v>#REF!</v>
      </c>
      <c r="DL100" s="79" t="e">
        <f t="shared" si="105"/>
        <v>#REF!</v>
      </c>
      <c r="DM100" s="79" t="e">
        <f t="shared" si="105"/>
        <v>#REF!</v>
      </c>
      <c r="DN100" s="79" t="e">
        <f t="shared" si="105"/>
        <v>#REF!</v>
      </c>
      <c r="DO100" s="79" t="e">
        <f t="shared" si="105"/>
        <v>#REF!</v>
      </c>
      <c r="DP100" s="79" t="e">
        <f t="shared" si="105"/>
        <v>#REF!</v>
      </c>
      <c r="DQ100" s="79" t="e">
        <f t="shared" si="105"/>
        <v>#REF!</v>
      </c>
      <c r="DR100" s="79" t="e">
        <f t="shared" si="105"/>
        <v>#REF!</v>
      </c>
      <c r="DS100" s="79" t="e">
        <f t="shared" si="105"/>
        <v>#REF!</v>
      </c>
      <c r="DT100" s="79" t="e">
        <f t="shared" si="105"/>
        <v>#REF!</v>
      </c>
      <c r="DU100" s="79" t="e">
        <f t="shared" si="105"/>
        <v>#REF!</v>
      </c>
      <c r="DV100" s="79" t="e">
        <f t="shared" si="105"/>
        <v>#REF!</v>
      </c>
      <c r="DW100" s="79" t="e">
        <f t="shared" si="105"/>
        <v>#REF!</v>
      </c>
      <c r="DX100" s="79" t="e">
        <f t="shared" si="105"/>
        <v>#REF!</v>
      </c>
      <c r="DY100" s="79" t="e">
        <f t="shared" si="105"/>
        <v>#REF!</v>
      </c>
      <c r="DZ100" s="79" t="e">
        <f t="shared" si="105"/>
        <v>#REF!</v>
      </c>
      <c r="EA100" s="79" t="e">
        <f t="shared" ref="EA100:GL100" si="106">IF(AND(DZ98&lt;0,EA98&gt;0),EA$7,"-")</f>
        <v>#REF!</v>
      </c>
      <c r="EB100" s="79" t="e">
        <f t="shared" si="106"/>
        <v>#REF!</v>
      </c>
      <c r="EC100" s="79" t="e">
        <f t="shared" si="106"/>
        <v>#REF!</v>
      </c>
      <c r="ED100" s="79" t="e">
        <f t="shared" si="106"/>
        <v>#REF!</v>
      </c>
      <c r="EE100" s="79" t="e">
        <f t="shared" si="106"/>
        <v>#REF!</v>
      </c>
      <c r="EF100" s="79" t="e">
        <f t="shared" si="106"/>
        <v>#REF!</v>
      </c>
      <c r="EG100" s="79" t="e">
        <f t="shared" si="106"/>
        <v>#REF!</v>
      </c>
      <c r="EH100" s="79" t="e">
        <f t="shared" si="106"/>
        <v>#REF!</v>
      </c>
      <c r="EI100" s="79" t="e">
        <f t="shared" si="106"/>
        <v>#REF!</v>
      </c>
      <c r="EJ100" s="79" t="e">
        <f t="shared" si="106"/>
        <v>#REF!</v>
      </c>
      <c r="EK100" s="79" t="e">
        <f t="shared" si="106"/>
        <v>#REF!</v>
      </c>
      <c r="EL100" s="79" t="e">
        <f t="shared" si="106"/>
        <v>#REF!</v>
      </c>
      <c r="EM100" s="79" t="e">
        <f t="shared" si="106"/>
        <v>#REF!</v>
      </c>
      <c r="EN100" s="79" t="e">
        <f t="shared" si="106"/>
        <v>#REF!</v>
      </c>
      <c r="EO100" s="79" t="e">
        <f t="shared" si="106"/>
        <v>#REF!</v>
      </c>
      <c r="EP100" s="79" t="e">
        <f t="shared" si="106"/>
        <v>#REF!</v>
      </c>
      <c r="EQ100" s="79" t="e">
        <f t="shared" si="106"/>
        <v>#REF!</v>
      </c>
      <c r="ER100" s="79" t="e">
        <f t="shared" si="106"/>
        <v>#REF!</v>
      </c>
      <c r="ES100" s="79" t="e">
        <f t="shared" si="106"/>
        <v>#REF!</v>
      </c>
      <c r="ET100" s="79" t="e">
        <f t="shared" si="106"/>
        <v>#REF!</v>
      </c>
      <c r="EU100" s="79" t="e">
        <f t="shared" si="106"/>
        <v>#REF!</v>
      </c>
      <c r="EV100" s="79" t="e">
        <f t="shared" si="106"/>
        <v>#REF!</v>
      </c>
      <c r="EW100" s="79" t="e">
        <f t="shared" si="106"/>
        <v>#REF!</v>
      </c>
      <c r="EX100" s="79" t="e">
        <f t="shared" si="106"/>
        <v>#REF!</v>
      </c>
      <c r="EY100" s="79" t="e">
        <f t="shared" si="106"/>
        <v>#REF!</v>
      </c>
      <c r="EZ100" s="79" t="e">
        <f t="shared" si="106"/>
        <v>#REF!</v>
      </c>
      <c r="FA100" s="79" t="e">
        <f t="shared" si="106"/>
        <v>#REF!</v>
      </c>
      <c r="FB100" s="79" t="e">
        <f t="shared" si="106"/>
        <v>#REF!</v>
      </c>
      <c r="FC100" s="79" t="e">
        <f t="shared" si="106"/>
        <v>#REF!</v>
      </c>
      <c r="FD100" s="79" t="e">
        <f t="shared" si="106"/>
        <v>#REF!</v>
      </c>
      <c r="FE100" s="79" t="e">
        <f t="shared" si="106"/>
        <v>#REF!</v>
      </c>
      <c r="FF100" s="79" t="e">
        <f t="shared" si="106"/>
        <v>#REF!</v>
      </c>
      <c r="FG100" s="79" t="e">
        <f t="shared" si="106"/>
        <v>#REF!</v>
      </c>
      <c r="FH100" s="79" t="e">
        <f t="shared" si="106"/>
        <v>#REF!</v>
      </c>
      <c r="FI100" s="79" t="e">
        <f t="shared" si="106"/>
        <v>#REF!</v>
      </c>
      <c r="FJ100" s="79" t="e">
        <f t="shared" si="106"/>
        <v>#REF!</v>
      </c>
      <c r="FK100" s="79" t="e">
        <f t="shared" si="106"/>
        <v>#REF!</v>
      </c>
      <c r="FL100" s="79" t="e">
        <f t="shared" si="106"/>
        <v>#REF!</v>
      </c>
      <c r="FM100" s="79" t="e">
        <f t="shared" si="106"/>
        <v>#REF!</v>
      </c>
      <c r="FN100" s="79" t="e">
        <f t="shared" si="106"/>
        <v>#REF!</v>
      </c>
      <c r="FO100" s="79" t="e">
        <f t="shared" si="106"/>
        <v>#REF!</v>
      </c>
      <c r="FP100" s="79" t="e">
        <f t="shared" si="106"/>
        <v>#REF!</v>
      </c>
      <c r="FQ100" s="79" t="e">
        <f t="shared" si="106"/>
        <v>#REF!</v>
      </c>
      <c r="FR100" s="79" t="e">
        <f t="shared" si="106"/>
        <v>#REF!</v>
      </c>
      <c r="FS100" s="79" t="e">
        <f t="shared" si="106"/>
        <v>#REF!</v>
      </c>
      <c r="FT100" s="79" t="e">
        <f t="shared" si="106"/>
        <v>#REF!</v>
      </c>
      <c r="FU100" s="79" t="e">
        <f t="shared" si="106"/>
        <v>#REF!</v>
      </c>
      <c r="FV100" s="79" t="e">
        <f t="shared" si="106"/>
        <v>#REF!</v>
      </c>
      <c r="FW100" s="79" t="e">
        <f t="shared" si="106"/>
        <v>#REF!</v>
      </c>
      <c r="FX100" s="79" t="e">
        <f t="shared" si="106"/>
        <v>#REF!</v>
      </c>
      <c r="FY100" s="79" t="e">
        <f t="shared" si="106"/>
        <v>#REF!</v>
      </c>
      <c r="FZ100" s="79" t="e">
        <f t="shared" si="106"/>
        <v>#REF!</v>
      </c>
      <c r="GA100" s="79" t="e">
        <f t="shared" si="106"/>
        <v>#REF!</v>
      </c>
      <c r="GB100" s="79" t="e">
        <f t="shared" si="106"/>
        <v>#REF!</v>
      </c>
      <c r="GC100" s="79" t="e">
        <f t="shared" si="106"/>
        <v>#REF!</v>
      </c>
      <c r="GD100" s="79" t="e">
        <f t="shared" si="106"/>
        <v>#REF!</v>
      </c>
      <c r="GE100" s="79" t="e">
        <f t="shared" si="106"/>
        <v>#REF!</v>
      </c>
      <c r="GF100" s="79" t="e">
        <f t="shared" si="106"/>
        <v>#REF!</v>
      </c>
      <c r="GG100" s="79" t="e">
        <f t="shared" si="106"/>
        <v>#REF!</v>
      </c>
      <c r="GH100" s="79" t="e">
        <f t="shared" si="106"/>
        <v>#REF!</v>
      </c>
      <c r="GI100" s="79" t="e">
        <f t="shared" si="106"/>
        <v>#REF!</v>
      </c>
      <c r="GJ100" s="79" t="e">
        <f t="shared" si="106"/>
        <v>#REF!</v>
      </c>
      <c r="GK100" s="79" t="e">
        <f t="shared" si="106"/>
        <v>#REF!</v>
      </c>
      <c r="GL100" s="79" t="e">
        <f t="shared" si="106"/>
        <v>#REF!</v>
      </c>
      <c r="GM100" s="79" t="e">
        <f t="shared" ref="GM100:HI100" si="107">IF(AND(GL98&lt;0,GM98&gt;0),GM$7,"-")</f>
        <v>#REF!</v>
      </c>
      <c r="GN100" s="79" t="e">
        <f t="shared" si="107"/>
        <v>#REF!</v>
      </c>
      <c r="GO100" s="79" t="e">
        <f t="shared" si="107"/>
        <v>#REF!</v>
      </c>
      <c r="GP100" s="79" t="e">
        <f t="shared" si="107"/>
        <v>#REF!</v>
      </c>
      <c r="GQ100" s="79" t="e">
        <f t="shared" si="107"/>
        <v>#REF!</v>
      </c>
      <c r="GR100" s="79" t="e">
        <f t="shared" si="107"/>
        <v>#REF!</v>
      </c>
      <c r="GS100" s="79" t="e">
        <f t="shared" si="107"/>
        <v>#REF!</v>
      </c>
      <c r="GT100" s="79" t="e">
        <f t="shared" si="107"/>
        <v>#REF!</v>
      </c>
      <c r="GU100" s="79" t="e">
        <f t="shared" si="107"/>
        <v>#REF!</v>
      </c>
      <c r="GV100" s="79" t="e">
        <f t="shared" si="107"/>
        <v>#REF!</v>
      </c>
      <c r="GW100" s="79" t="e">
        <f t="shared" si="107"/>
        <v>#REF!</v>
      </c>
      <c r="GX100" s="79" t="e">
        <f t="shared" si="107"/>
        <v>#REF!</v>
      </c>
      <c r="GY100" s="79" t="e">
        <f t="shared" si="107"/>
        <v>#REF!</v>
      </c>
      <c r="GZ100" s="79" t="e">
        <f t="shared" si="107"/>
        <v>#REF!</v>
      </c>
      <c r="HA100" s="79" t="e">
        <f t="shared" si="107"/>
        <v>#REF!</v>
      </c>
      <c r="HB100" s="79" t="e">
        <f t="shared" si="107"/>
        <v>#REF!</v>
      </c>
      <c r="HC100" s="79" t="e">
        <f t="shared" si="107"/>
        <v>#REF!</v>
      </c>
      <c r="HD100" s="79" t="e">
        <f t="shared" si="107"/>
        <v>#REF!</v>
      </c>
      <c r="HE100" s="79" t="e">
        <f t="shared" si="107"/>
        <v>#REF!</v>
      </c>
      <c r="HF100" s="79" t="e">
        <f t="shared" si="107"/>
        <v>#REF!</v>
      </c>
      <c r="HG100" s="79" t="e">
        <f t="shared" si="107"/>
        <v>#REF!</v>
      </c>
      <c r="HH100" s="79" t="e">
        <f t="shared" si="107"/>
        <v>#REF!</v>
      </c>
      <c r="HI100" s="79" t="e">
        <f t="shared" si="107"/>
        <v>#REF!</v>
      </c>
    </row>
    <row r="101" spans="1:217" ht="13.8" x14ac:dyDescent="0.2">
      <c r="A101" s="86" t="s">
        <v>136</v>
      </c>
      <c r="B101" s="87" t="e">
        <f>SMALL(B100:HI100,1)</f>
        <v>#REF!</v>
      </c>
      <c r="D101" s="6"/>
    </row>
    <row r="102" spans="1:217" x14ac:dyDescent="0.2">
      <c r="A102" s="88" t="s">
        <v>137</v>
      </c>
      <c r="B102" s="90" t="e">
        <f>IRR(B97:HI97,1%)</f>
        <v>#VALUE!</v>
      </c>
      <c r="C102" s="91"/>
    </row>
    <row r="103" spans="1:217" x14ac:dyDescent="0.2">
      <c r="A103" s="89" t="s">
        <v>1</v>
      </c>
      <c r="B103" s="105" t="e">
        <f>NPV((POWER(1+_xlfn.SINGLE(wacc),1/12)-1),B97:HI97)</f>
        <v>#REF!</v>
      </c>
    </row>
  </sheetData>
  <conditionalFormatting sqref="A6:A10">
    <cfRule type="cellIs" dxfId="33" priority="10" operator="lessThan">
      <formula>0</formula>
    </cfRule>
  </conditionalFormatting>
  <conditionalFormatting sqref="A12">
    <cfRule type="cellIs" dxfId="32" priority="9" operator="lessThan">
      <formula>0</formula>
    </cfRule>
  </conditionalFormatting>
  <conditionalFormatting sqref="A34">
    <cfRule type="cellIs" dxfId="31" priority="6" operator="lessThan">
      <formula>0</formula>
    </cfRule>
  </conditionalFormatting>
  <conditionalFormatting sqref="A41">
    <cfRule type="cellIs" dxfId="30" priority="8" operator="lessThan">
      <formula>0</formula>
    </cfRule>
  </conditionalFormatting>
  <conditionalFormatting sqref="A43">
    <cfRule type="cellIs" dxfId="29" priority="7" operator="lessThan">
      <formula>0</formula>
    </cfRule>
  </conditionalFormatting>
  <conditionalFormatting sqref="A53:A60">
    <cfRule type="cellIs" dxfId="28" priority="3" operator="lessThan">
      <formula>0</formula>
    </cfRule>
  </conditionalFormatting>
  <conditionalFormatting sqref="A65">
    <cfRule type="cellIs" dxfId="27" priority="5" operator="lessThan">
      <formula>0</formula>
    </cfRule>
  </conditionalFormatting>
  <conditionalFormatting sqref="A67">
    <cfRule type="cellIs" dxfId="26" priority="4" operator="lessThan">
      <formula>0</formula>
    </cfRule>
  </conditionalFormatting>
  <conditionalFormatting sqref="A91">
    <cfRule type="cellIs" dxfId="25" priority="2" operator="lessThan">
      <formula>0</formula>
    </cfRule>
  </conditionalFormatting>
  <conditionalFormatting sqref="A94:A103">
    <cfRule type="cellIs" dxfId="24" priority="1" operator="lessThan">
      <formula>0</formula>
    </cfRule>
  </conditionalFormatting>
  <dataValidations count="1">
    <dataValidation type="list" allowBlank="1" showInputMessage="1" showErrorMessage="1" sqref="B9:HI9" xr:uid="{1E332264-CCD5-40BC-A789-6F0BA2F0E0C9}">
      <formula1>"REAL, PRESUMIDO"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8DF9C-6D7B-4B06-A9A9-AF0A2E5F6CCC}">
  <sheetPr codeName="Planilha14">
    <tabColor theme="8" tint="0.39997558519241921"/>
    <pageSetUpPr fitToPage="1"/>
  </sheetPr>
  <dimension ref="A1:HJ249"/>
  <sheetViews>
    <sheetView zoomScaleNormal="100" zoomScaleSheetLayoutView="100" workbookViewId="0">
      <selection activeCell="B103" sqref="B103"/>
    </sheetView>
  </sheetViews>
  <sheetFormatPr defaultColWidth="9.109375" defaultRowHeight="10.199999999999999" x14ac:dyDescent="0.2"/>
  <cols>
    <col min="1" max="1" width="34.33203125" style="20" customWidth="1"/>
    <col min="2" max="2" width="14" style="20" customWidth="1"/>
    <col min="3" max="16" width="9.33203125" style="20" bestFit="1" customWidth="1"/>
    <col min="17" max="218" width="10.109375" style="20" bestFit="1" customWidth="1"/>
    <col min="219" max="16384" width="9.109375" style="20"/>
  </cols>
  <sheetData>
    <row r="1" spans="1:218" ht="14.4" x14ac:dyDescent="0.3">
      <c r="A1" s="38" t="s">
        <v>54</v>
      </c>
      <c r="B1" s="38"/>
      <c r="C1" s="45">
        <v>1</v>
      </c>
      <c r="D1" s="45">
        <v>1</v>
      </c>
      <c r="E1" s="45">
        <v>1</v>
      </c>
      <c r="F1" s="45">
        <v>1</v>
      </c>
      <c r="G1" s="45">
        <v>1</v>
      </c>
      <c r="H1" s="45">
        <v>1</v>
      </c>
      <c r="I1" s="45">
        <v>1</v>
      </c>
      <c r="J1" s="45">
        <v>1</v>
      </c>
      <c r="K1" s="45">
        <v>1</v>
      </c>
      <c r="L1" s="45">
        <v>1</v>
      </c>
      <c r="M1" s="45">
        <v>1</v>
      </c>
      <c r="N1" s="45">
        <v>1</v>
      </c>
      <c r="O1" s="45">
        <v>2</v>
      </c>
      <c r="P1" s="45">
        <v>2</v>
      </c>
      <c r="Q1" s="45">
        <v>2</v>
      </c>
      <c r="R1" s="45">
        <v>2</v>
      </c>
      <c r="S1" s="45">
        <v>2</v>
      </c>
      <c r="T1" s="45">
        <v>2</v>
      </c>
      <c r="U1" s="45">
        <v>2</v>
      </c>
      <c r="V1" s="45">
        <v>2</v>
      </c>
      <c r="W1" s="45">
        <v>2</v>
      </c>
      <c r="X1" s="45">
        <v>2</v>
      </c>
      <c r="Y1" s="45">
        <v>2</v>
      </c>
      <c r="Z1" s="45">
        <v>2</v>
      </c>
      <c r="AA1" s="45">
        <f t="shared" ref="AA1:CL1" si="0">O1+1</f>
        <v>3</v>
      </c>
      <c r="AB1" s="45">
        <f t="shared" si="0"/>
        <v>3</v>
      </c>
      <c r="AC1" s="45">
        <f t="shared" si="0"/>
        <v>3</v>
      </c>
      <c r="AD1" s="45">
        <f t="shared" si="0"/>
        <v>3</v>
      </c>
      <c r="AE1" s="45">
        <f t="shared" si="0"/>
        <v>3</v>
      </c>
      <c r="AF1" s="45">
        <f t="shared" si="0"/>
        <v>3</v>
      </c>
      <c r="AG1" s="45">
        <f t="shared" si="0"/>
        <v>3</v>
      </c>
      <c r="AH1" s="45">
        <f t="shared" si="0"/>
        <v>3</v>
      </c>
      <c r="AI1" s="45">
        <f t="shared" si="0"/>
        <v>3</v>
      </c>
      <c r="AJ1" s="45">
        <f t="shared" si="0"/>
        <v>3</v>
      </c>
      <c r="AK1" s="45">
        <f t="shared" si="0"/>
        <v>3</v>
      </c>
      <c r="AL1" s="45">
        <f t="shared" si="0"/>
        <v>3</v>
      </c>
      <c r="AM1" s="45">
        <f t="shared" si="0"/>
        <v>4</v>
      </c>
      <c r="AN1" s="45">
        <f t="shared" si="0"/>
        <v>4</v>
      </c>
      <c r="AO1" s="45">
        <f t="shared" si="0"/>
        <v>4</v>
      </c>
      <c r="AP1" s="45">
        <f t="shared" si="0"/>
        <v>4</v>
      </c>
      <c r="AQ1" s="45">
        <f t="shared" si="0"/>
        <v>4</v>
      </c>
      <c r="AR1" s="45">
        <f t="shared" si="0"/>
        <v>4</v>
      </c>
      <c r="AS1" s="45">
        <f t="shared" si="0"/>
        <v>4</v>
      </c>
      <c r="AT1" s="45">
        <f t="shared" si="0"/>
        <v>4</v>
      </c>
      <c r="AU1" s="45">
        <f t="shared" si="0"/>
        <v>4</v>
      </c>
      <c r="AV1" s="45">
        <f t="shared" si="0"/>
        <v>4</v>
      </c>
      <c r="AW1" s="45">
        <f t="shared" si="0"/>
        <v>4</v>
      </c>
      <c r="AX1" s="45">
        <f t="shared" si="0"/>
        <v>4</v>
      </c>
      <c r="AY1" s="46">
        <f t="shared" si="0"/>
        <v>5</v>
      </c>
      <c r="AZ1" s="46">
        <f t="shared" si="0"/>
        <v>5</v>
      </c>
      <c r="BA1" s="46">
        <f t="shared" si="0"/>
        <v>5</v>
      </c>
      <c r="BB1" s="46">
        <f t="shared" si="0"/>
        <v>5</v>
      </c>
      <c r="BC1" s="46">
        <f t="shared" si="0"/>
        <v>5</v>
      </c>
      <c r="BD1" s="46">
        <f t="shared" si="0"/>
        <v>5</v>
      </c>
      <c r="BE1" s="46">
        <f t="shared" si="0"/>
        <v>5</v>
      </c>
      <c r="BF1" s="46">
        <f t="shared" si="0"/>
        <v>5</v>
      </c>
      <c r="BG1" s="46">
        <f t="shared" si="0"/>
        <v>5</v>
      </c>
      <c r="BH1" s="46">
        <f t="shared" si="0"/>
        <v>5</v>
      </c>
      <c r="BI1" s="46">
        <f t="shared" si="0"/>
        <v>5</v>
      </c>
      <c r="BJ1" s="46">
        <f t="shared" si="0"/>
        <v>5</v>
      </c>
      <c r="BK1" s="46">
        <f t="shared" si="0"/>
        <v>6</v>
      </c>
      <c r="BL1" s="46">
        <f t="shared" si="0"/>
        <v>6</v>
      </c>
      <c r="BM1" s="46">
        <f t="shared" si="0"/>
        <v>6</v>
      </c>
      <c r="BN1" s="46">
        <f t="shared" si="0"/>
        <v>6</v>
      </c>
      <c r="BO1" s="46">
        <f t="shared" si="0"/>
        <v>6</v>
      </c>
      <c r="BP1" s="46">
        <f t="shared" si="0"/>
        <v>6</v>
      </c>
      <c r="BQ1" s="46">
        <f t="shared" si="0"/>
        <v>6</v>
      </c>
      <c r="BR1" s="46">
        <f t="shared" si="0"/>
        <v>6</v>
      </c>
      <c r="BS1" s="46">
        <f t="shared" si="0"/>
        <v>6</v>
      </c>
      <c r="BT1" s="46">
        <f t="shared" si="0"/>
        <v>6</v>
      </c>
      <c r="BU1" s="46">
        <f t="shared" si="0"/>
        <v>6</v>
      </c>
      <c r="BV1" s="46">
        <f t="shared" si="0"/>
        <v>6</v>
      </c>
      <c r="BW1" s="46">
        <f t="shared" si="0"/>
        <v>7</v>
      </c>
      <c r="BX1" s="46">
        <f t="shared" si="0"/>
        <v>7</v>
      </c>
      <c r="BY1" s="46">
        <f t="shared" si="0"/>
        <v>7</v>
      </c>
      <c r="BZ1" s="46">
        <f t="shared" si="0"/>
        <v>7</v>
      </c>
      <c r="CA1" s="46">
        <f t="shared" si="0"/>
        <v>7</v>
      </c>
      <c r="CB1" s="46">
        <f t="shared" si="0"/>
        <v>7</v>
      </c>
      <c r="CC1" s="46">
        <f t="shared" si="0"/>
        <v>7</v>
      </c>
      <c r="CD1" s="46">
        <f t="shared" si="0"/>
        <v>7</v>
      </c>
      <c r="CE1" s="46">
        <f t="shared" si="0"/>
        <v>7</v>
      </c>
      <c r="CF1" s="46">
        <f t="shared" si="0"/>
        <v>7</v>
      </c>
      <c r="CG1" s="46">
        <f t="shared" si="0"/>
        <v>7</v>
      </c>
      <c r="CH1" s="46">
        <f t="shared" si="0"/>
        <v>7</v>
      </c>
      <c r="CI1" s="46">
        <f t="shared" si="0"/>
        <v>8</v>
      </c>
      <c r="CJ1" s="46">
        <f t="shared" si="0"/>
        <v>8</v>
      </c>
      <c r="CK1" s="46">
        <f t="shared" si="0"/>
        <v>8</v>
      </c>
      <c r="CL1" s="46">
        <f t="shared" si="0"/>
        <v>8</v>
      </c>
      <c r="CM1" s="46">
        <f t="shared" ref="CM1:EX1" si="1">CA1+1</f>
        <v>8</v>
      </c>
      <c r="CN1" s="46">
        <f t="shared" si="1"/>
        <v>8</v>
      </c>
      <c r="CO1" s="46">
        <f t="shared" si="1"/>
        <v>8</v>
      </c>
      <c r="CP1" s="46">
        <f t="shared" si="1"/>
        <v>8</v>
      </c>
      <c r="CQ1" s="46">
        <f t="shared" si="1"/>
        <v>8</v>
      </c>
      <c r="CR1" s="46">
        <f t="shared" si="1"/>
        <v>8</v>
      </c>
      <c r="CS1" s="46">
        <f t="shared" si="1"/>
        <v>8</v>
      </c>
      <c r="CT1" s="46">
        <f t="shared" si="1"/>
        <v>8</v>
      </c>
      <c r="CU1" s="46">
        <f t="shared" si="1"/>
        <v>9</v>
      </c>
      <c r="CV1" s="46">
        <f t="shared" si="1"/>
        <v>9</v>
      </c>
      <c r="CW1" s="46">
        <f t="shared" si="1"/>
        <v>9</v>
      </c>
      <c r="CX1" s="46">
        <f t="shared" si="1"/>
        <v>9</v>
      </c>
      <c r="CY1" s="46">
        <f t="shared" si="1"/>
        <v>9</v>
      </c>
      <c r="CZ1" s="46">
        <f t="shared" si="1"/>
        <v>9</v>
      </c>
      <c r="DA1" s="46">
        <f t="shared" si="1"/>
        <v>9</v>
      </c>
      <c r="DB1" s="46">
        <f t="shared" si="1"/>
        <v>9</v>
      </c>
      <c r="DC1" s="46">
        <f t="shared" si="1"/>
        <v>9</v>
      </c>
      <c r="DD1" s="46">
        <f t="shared" si="1"/>
        <v>9</v>
      </c>
      <c r="DE1" s="46">
        <f t="shared" si="1"/>
        <v>9</v>
      </c>
      <c r="DF1" s="46">
        <f t="shared" si="1"/>
        <v>9</v>
      </c>
      <c r="DG1" s="46">
        <f t="shared" si="1"/>
        <v>10</v>
      </c>
      <c r="DH1" s="46">
        <f t="shared" si="1"/>
        <v>10</v>
      </c>
      <c r="DI1" s="46">
        <f t="shared" si="1"/>
        <v>10</v>
      </c>
      <c r="DJ1" s="46">
        <f t="shared" si="1"/>
        <v>10</v>
      </c>
      <c r="DK1" s="46">
        <f t="shared" si="1"/>
        <v>10</v>
      </c>
      <c r="DL1" s="46">
        <f t="shared" si="1"/>
        <v>10</v>
      </c>
      <c r="DM1" s="46">
        <f t="shared" si="1"/>
        <v>10</v>
      </c>
      <c r="DN1" s="46">
        <f t="shared" si="1"/>
        <v>10</v>
      </c>
      <c r="DO1" s="46">
        <f t="shared" si="1"/>
        <v>10</v>
      </c>
      <c r="DP1" s="46">
        <f t="shared" si="1"/>
        <v>10</v>
      </c>
      <c r="DQ1" s="46">
        <f t="shared" si="1"/>
        <v>10</v>
      </c>
      <c r="DR1" s="46">
        <f t="shared" si="1"/>
        <v>10</v>
      </c>
      <c r="DS1" s="46">
        <f t="shared" si="1"/>
        <v>11</v>
      </c>
      <c r="DT1" s="46">
        <f t="shared" si="1"/>
        <v>11</v>
      </c>
      <c r="DU1" s="46">
        <f t="shared" si="1"/>
        <v>11</v>
      </c>
      <c r="DV1" s="46">
        <f t="shared" si="1"/>
        <v>11</v>
      </c>
      <c r="DW1" s="46">
        <f t="shared" si="1"/>
        <v>11</v>
      </c>
      <c r="DX1" s="46">
        <f t="shared" si="1"/>
        <v>11</v>
      </c>
      <c r="DY1" s="46">
        <f t="shared" si="1"/>
        <v>11</v>
      </c>
      <c r="DZ1" s="46">
        <f t="shared" si="1"/>
        <v>11</v>
      </c>
      <c r="EA1" s="46">
        <f t="shared" si="1"/>
        <v>11</v>
      </c>
      <c r="EB1" s="46">
        <f t="shared" si="1"/>
        <v>11</v>
      </c>
      <c r="EC1" s="46">
        <f t="shared" si="1"/>
        <v>11</v>
      </c>
      <c r="ED1" s="46">
        <f t="shared" si="1"/>
        <v>11</v>
      </c>
      <c r="EE1" s="46">
        <f t="shared" si="1"/>
        <v>12</v>
      </c>
      <c r="EF1" s="46">
        <f t="shared" si="1"/>
        <v>12</v>
      </c>
      <c r="EG1" s="46">
        <f t="shared" si="1"/>
        <v>12</v>
      </c>
      <c r="EH1" s="46">
        <f t="shared" si="1"/>
        <v>12</v>
      </c>
      <c r="EI1" s="46">
        <f t="shared" si="1"/>
        <v>12</v>
      </c>
      <c r="EJ1" s="46">
        <f t="shared" si="1"/>
        <v>12</v>
      </c>
      <c r="EK1" s="46">
        <f t="shared" si="1"/>
        <v>12</v>
      </c>
      <c r="EL1" s="46">
        <f t="shared" si="1"/>
        <v>12</v>
      </c>
      <c r="EM1" s="46">
        <f t="shared" si="1"/>
        <v>12</v>
      </c>
      <c r="EN1" s="46">
        <f t="shared" si="1"/>
        <v>12</v>
      </c>
      <c r="EO1" s="46">
        <f t="shared" si="1"/>
        <v>12</v>
      </c>
      <c r="EP1" s="46">
        <f t="shared" si="1"/>
        <v>12</v>
      </c>
      <c r="EQ1" s="46">
        <f t="shared" si="1"/>
        <v>13</v>
      </c>
      <c r="ER1" s="46">
        <f t="shared" si="1"/>
        <v>13</v>
      </c>
      <c r="ES1" s="46">
        <f t="shared" si="1"/>
        <v>13</v>
      </c>
      <c r="ET1" s="46">
        <f t="shared" si="1"/>
        <v>13</v>
      </c>
      <c r="EU1" s="46">
        <f t="shared" si="1"/>
        <v>13</v>
      </c>
      <c r="EV1" s="46">
        <f t="shared" si="1"/>
        <v>13</v>
      </c>
      <c r="EW1" s="46">
        <f t="shared" si="1"/>
        <v>13</v>
      </c>
      <c r="EX1" s="46">
        <f t="shared" si="1"/>
        <v>13</v>
      </c>
      <c r="EY1" s="46">
        <f t="shared" ref="EY1:HJ1" si="2">EM1+1</f>
        <v>13</v>
      </c>
      <c r="EZ1" s="46">
        <f t="shared" si="2"/>
        <v>13</v>
      </c>
      <c r="FA1" s="46">
        <f t="shared" si="2"/>
        <v>13</v>
      </c>
      <c r="FB1" s="46">
        <f t="shared" si="2"/>
        <v>13</v>
      </c>
      <c r="FC1" s="46">
        <f t="shared" si="2"/>
        <v>14</v>
      </c>
      <c r="FD1" s="46">
        <f t="shared" si="2"/>
        <v>14</v>
      </c>
      <c r="FE1" s="46">
        <f t="shared" si="2"/>
        <v>14</v>
      </c>
      <c r="FF1" s="46">
        <f t="shared" si="2"/>
        <v>14</v>
      </c>
      <c r="FG1" s="46">
        <f t="shared" si="2"/>
        <v>14</v>
      </c>
      <c r="FH1" s="46">
        <f t="shared" si="2"/>
        <v>14</v>
      </c>
      <c r="FI1" s="46">
        <f t="shared" si="2"/>
        <v>14</v>
      </c>
      <c r="FJ1" s="46">
        <f t="shared" si="2"/>
        <v>14</v>
      </c>
      <c r="FK1" s="46">
        <f t="shared" si="2"/>
        <v>14</v>
      </c>
      <c r="FL1" s="46">
        <f t="shared" si="2"/>
        <v>14</v>
      </c>
      <c r="FM1" s="46">
        <f t="shared" si="2"/>
        <v>14</v>
      </c>
      <c r="FN1" s="46">
        <f t="shared" si="2"/>
        <v>14</v>
      </c>
      <c r="FO1" s="46">
        <f t="shared" si="2"/>
        <v>15</v>
      </c>
      <c r="FP1" s="46">
        <f t="shared" si="2"/>
        <v>15</v>
      </c>
      <c r="FQ1" s="46">
        <f t="shared" si="2"/>
        <v>15</v>
      </c>
      <c r="FR1" s="46">
        <f t="shared" si="2"/>
        <v>15</v>
      </c>
      <c r="FS1" s="46">
        <f t="shared" si="2"/>
        <v>15</v>
      </c>
      <c r="FT1" s="46">
        <f t="shared" si="2"/>
        <v>15</v>
      </c>
      <c r="FU1" s="46">
        <f t="shared" si="2"/>
        <v>15</v>
      </c>
      <c r="FV1" s="46">
        <f t="shared" si="2"/>
        <v>15</v>
      </c>
      <c r="FW1" s="46">
        <f t="shared" si="2"/>
        <v>15</v>
      </c>
      <c r="FX1" s="46">
        <f t="shared" si="2"/>
        <v>15</v>
      </c>
      <c r="FY1" s="46">
        <f t="shared" si="2"/>
        <v>15</v>
      </c>
      <c r="FZ1" s="46">
        <f t="shared" si="2"/>
        <v>15</v>
      </c>
      <c r="GA1" s="46">
        <f t="shared" si="2"/>
        <v>16</v>
      </c>
      <c r="GB1" s="46">
        <f t="shared" si="2"/>
        <v>16</v>
      </c>
      <c r="GC1" s="46">
        <f t="shared" si="2"/>
        <v>16</v>
      </c>
      <c r="GD1" s="46">
        <f t="shared" si="2"/>
        <v>16</v>
      </c>
      <c r="GE1" s="46">
        <f t="shared" si="2"/>
        <v>16</v>
      </c>
      <c r="GF1" s="46">
        <f t="shared" si="2"/>
        <v>16</v>
      </c>
      <c r="GG1" s="46">
        <f t="shared" si="2"/>
        <v>16</v>
      </c>
      <c r="GH1" s="46">
        <f t="shared" si="2"/>
        <v>16</v>
      </c>
      <c r="GI1" s="46">
        <f t="shared" si="2"/>
        <v>16</v>
      </c>
      <c r="GJ1" s="46">
        <f t="shared" si="2"/>
        <v>16</v>
      </c>
      <c r="GK1" s="46">
        <f t="shared" si="2"/>
        <v>16</v>
      </c>
      <c r="GL1" s="46">
        <f t="shared" si="2"/>
        <v>16</v>
      </c>
      <c r="GM1" s="46">
        <f t="shared" si="2"/>
        <v>17</v>
      </c>
      <c r="GN1" s="46">
        <f t="shared" si="2"/>
        <v>17</v>
      </c>
      <c r="GO1" s="46">
        <f t="shared" si="2"/>
        <v>17</v>
      </c>
      <c r="GP1" s="46">
        <f t="shared" si="2"/>
        <v>17</v>
      </c>
      <c r="GQ1" s="46">
        <f t="shared" si="2"/>
        <v>17</v>
      </c>
      <c r="GR1" s="46">
        <f t="shared" si="2"/>
        <v>17</v>
      </c>
      <c r="GS1" s="46">
        <f t="shared" si="2"/>
        <v>17</v>
      </c>
      <c r="GT1" s="46">
        <f t="shared" si="2"/>
        <v>17</v>
      </c>
      <c r="GU1" s="46">
        <f t="shared" si="2"/>
        <v>17</v>
      </c>
      <c r="GV1" s="46">
        <f t="shared" si="2"/>
        <v>17</v>
      </c>
      <c r="GW1" s="46">
        <f t="shared" si="2"/>
        <v>17</v>
      </c>
      <c r="GX1" s="46">
        <f t="shared" si="2"/>
        <v>17</v>
      </c>
      <c r="GY1" s="46">
        <f t="shared" si="2"/>
        <v>18</v>
      </c>
      <c r="GZ1" s="46">
        <f t="shared" si="2"/>
        <v>18</v>
      </c>
      <c r="HA1" s="46">
        <f t="shared" si="2"/>
        <v>18</v>
      </c>
      <c r="HB1" s="46">
        <f t="shared" si="2"/>
        <v>18</v>
      </c>
      <c r="HC1" s="46">
        <f t="shared" si="2"/>
        <v>18</v>
      </c>
      <c r="HD1" s="46">
        <f t="shared" si="2"/>
        <v>18</v>
      </c>
      <c r="HE1" s="46">
        <f t="shared" si="2"/>
        <v>18</v>
      </c>
      <c r="HF1" s="46">
        <f t="shared" si="2"/>
        <v>18</v>
      </c>
      <c r="HG1" s="46">
        <f t="shared" si="2"/>
        <v>18</v>
      </c>
      <c r="HH1" s="46">
        <f t="shared" si="2"/>
        <v>18</v>
      </c>
      <c r="HI1" s="46">
        <f t="shared" si="2"/>
        <v>18</v>
      </c>
      <c r="HJ1" s="46">
        <f t="shared" si="2"/>
        <v>18</v>
      </c>
    </row>
    <row r="2" spans="1:218" ht="14.4" x14ac:dyDescent="0.3">
      <c r="A2" s="38" t="s">
        <v>200</v>
      </c>
      <c r="B2" s="39" t="e">
        <f t="shared" ref="B2:BN2" si="3">SUM(B4:B219)</f>
        <v>#REF!</v>
      </c>
      <c r="C2" s="44">
        <f t="shared" si="3"/>
        <v>0</v>
      </c>
      <c r="D2" s="44">
        <f t="shared" si="3"/>
        <v>0</v>
      </c>
      <c r="E2" s="44">
        <f t="shared" si="3"/>
        <v>0</v>
      </c>
      <c r="F2" s="44">
        <f t="shared" si="3"/>
        <v>0</v>
      </c>
      <c r="G2" s="44">
        <f t="shared" si="3"/>
        <v>0</v>
      </c>
      <c r="H2" s="44">
        <f t="shared" si="3"/>
        <v>0</v>
      </c>
      <c r="I2" s="44" t="e">
        <f t="shared" si="3"/>
        <v>#REF!</v>
      </c>
      <c r="J2" s="44" t="e">
        <f t="shared" si="3"/>
        <v>#REF!</v>
      </c>
      <c r="K2" s="44" t="e">
        <f t="shared" si="3"/>
        <v>#REF!</v>
      </c>
      <c r="L2" s="44" t="e">
        <f t="shared" si="3"/>
        <v>#REF!</v>
      </c>
      <c r="M2" s="44" t="e">
        <f t="shared" si="3"/>
        <v>#REF!</v>
      </c>
      <c r="N2" s="44" t="e">
        <f t="shared" si="3"/>
        <v>#REF!</v>
      </c>
      <c r="O2" s="44" t="e">
        <f t="shared" si="3"/>
        <v>#REF!</v>
      </c>
      <c r="P2" s="44" t="e">
        <f t="shared" si="3"/>
        <v>#REF!</v>
      </c>
      <c r="Q2" s="44" t="e">
        <f t="shared" si="3"/>
        <v>#REF!</v>
      </c>
      <c r="R2" s="44" t="e">
        <f t="shared" si="3"/>
        <v>#REF!</v>
      </c>
      <c r="S2" s="44" t="e">
        <f t="shared" si="3"/>
        <v>#REF!</v>
      </c>
      <c r="T2" s="44" t="e">
        <f t="shared" si="3"/>
        <v>#REF!</v>
      </c>
      <c r="U2" s="44" t="e">
        <f t="shared" si="3"/>
        <v>#REF!</v>
      </c>
      <c r="V2" s="44" t="e">
        <f t="shared" si="3"/>
        <v>#REF!</v>
      </c>
      <c r="W2" s="44" t="e">
        <f t="shared" si="3"/>
        <v>#REF!</v>
      </c>
      <c r="X2" s="44" t="e">
        <f t="shared" si="3"/>
        <v>#REF!</v>
      </c>
      <c r="Y2" s="44" t="e">
        <f t="shared" si="3"/>
        <v>#REF!</v>
      </c>
      <c r="Z2" s="44" t="e">
        <f t="shared" si="3"/>
        <v>#REF!</v>
      </c>
      <c r="AA2" s="44" t="e">
        <f t="shared" si="3"/>
        <v>#REF!</v>
      </c>
      <c r="AB2" s="44" t="e">
        <f t="shared" si="3"/>
        <v>#REF!</v>
      </c>
      <c r="AC2" s="44" t="e">
        <f t="shared" si="3"/>
        <v>#REF!</v>
      </c>
      <c r="AD2" s="44" t="e">
        <f t="shared" si="3"/>
        <v>#REF!</v>
      </c>
      <c r="AE2" s="44" t="e">
        <f t="shared" si="3"/>
        <v>#REF!</v>
      </c>
      <c r="AF2" s="44" t="e">
        <f t="shared" si="3"/>
        <v>#REF!</v>
      </c>
      <c r="AG2" s="44" t="e">
        <f t="shared" si="3"/>
        <v>#REF!</v>
      </c>
      <c r="AH2" s="44" t="e">
        <f t="shared" si="3"/>
        <v>#REF!</v>
      </c>
      <c r="AI2" s="44" t="e">
        <f t="shared" si="3"/>
        <v>#REF!</v>
      </c>
      <c r="AJ2" s="44" t="e">
        <f t="shared" si="3"/>
        <v>#REF!</v>
      </c>
      <c r="AK2" s="44" t="e">
        <f t="shared" si="3"/>
        <v>#REF!</v>
      </c>
      <c r="AL2" s="44" t="e">
        <f t="shared" si="3"/>
        <v>#REF!</v>
      </c>
      <c r="AM2" s="44" t="e">
        <f t="shared" si="3"/>
        <v>#REF!</v>
      </c>
      <c r="AN2" s="44" t="e">
        <f t="shared" si="3"/>
        <v>#REF!</v>
      </c>
      <c r="AO2" s="44" t="e">
        <f t="shared" si="3"/>
        <v>#REF!</v>
      </c>
      <c r="AP2" s="44" t="e">
        <f t="shared" si="3"/>
        <v>#REF!</v>
      </c>
      <c r="AQ2" s="44" t="e">
        <f t="shared" si="3"/>
        <v>#REF!</v>
      </c>
      <c r="AR2" s="44" t="e">
        <f t="shared" si="3"/>
        <v>#REF!</v>
      </c>
      <c r="AS2" s="44" t="e">
        <f t="shared" si="3"/>
        <v>#REF!</v>
      </c>
      <c r="AT2" s="44" t="e">
        <f t="shared" si="3"/>
        <v>#REF!</v>
      </c>
      <c r="AU2" s="44" t="e">
        <f t="shared" si="3"/>
        <v>#REF!</v>
      </c>
      <c r="AV2" s="44" t="e">
        <f t="shared" si="3"/>
        <v>#REF!</v>
      </c>
      <c r="AW2" s="44" t="e">
        <f t="shared" si="3"/>
        <v>#REF!</v>
      </c>
      <c r="AX2" s="44" t="e">
        <f t="shared" si="3"/>
        <v>#REF!</v>
      </c>
      <c r="AY2" s="44" t="e">
        <f t="shared" si="3"/>
        <v>#REF!</v>
      </c>
      <c r="AZ2" s="44" t="e">
        <f t="shared" si="3"/>
        <v>#REF!</v>
      </c>
      <c r="BA2" s="44" t="e">
        <f t="shared" si="3"/>
        <v>#REF!</v>
      </c>
      <c r="BB2" s="44" t="e">
        <f t="shared" si="3"/>
        <v>#REF!</v>
      </c>
      <c r="BC2" s="44" t="e">
        <f t="shared" si="3"/>
        <v>#REF!</v>
      </c>
      <c r="BD2" s="44" t="e">
        <f t="shared" si="3"/>
        <v>#REF!</v>
      </c>
      <c r="BE2" s="44" t="e">
        <f t="shared" si="3"/>
        <v>#REF!</v>
      </c>
      <c r="BF2" s="44" t="e">
        <f t="shared" si="3"/>
        <v>#REF!</v>
      </c>
      <c r="BG2" s="44" t="e">
        <f t="shared" si="3"/>
        <v>#REF!</v>
      </c>
      <c r="BH2" s="44" t="e">
        <f t="shared" si="3"/>
        <v>#REF!</v>
      </c>
      <c r="BI2" s="44" t="e">
        <f t="shared" si="3"/>
        <v>#REF!</v>
      </c>
      <c r="BJ2" s="44" t="e">
        <f t="shared" si="3"/>
        <v>#REF!</v>
      </c>
      <c r="BK2" s="44" t="e">
        <f t="shared" si="3"/>
        <v>#REF!</v>
      </c>
      <c r="BL2" s="44" t="e">
        <f t="shared" si="3"/>
        <v>#REF!</v>
      </c>
      <c r="BM2" s="44" t="e">
        <f t="shared" si="3"/>
        <v>#REF!</v>
      </c>
      <c r="BN2" s="44" t="e">
        <f t="shared" si="3"/>
        <v>#REF!</v>
      </c>
      <c r="BO2" s="44" t="e">
        <f t="shared" ref="BO2:DZ2" si="4">SUM(BO4:BO219)</f>
        <v>#REF!</v>
      </c>
      <c r="BP2" s="44" t="e">
        <f t="shared" si="4"/>
        <v>#REF!</v>
      </c>
      <c r="BQ2" s="44" t="e">
        <f t="shared" si="4"/>
        <v>#REF!</v>
      </c>
      <c r="BR2" s="44" t="e">
        <f t="shared" si="4"/>
        <v>#REF!</v>
      </c>
      <c r="BS2" s="44" t="e">
        <f t="shared" si="4"/>
        <v>#REF!</v>
      </c>
      <c r="BT2" s="44" t="e">
        <f t="shared" si="4"/>
        <v>#REF!</v>
      </c>
      <c r="BU2" s="44" t="e">
        <f t="shared" si="4"/>
        <v>#REF!</v>
      </c>
      <c r="BV2" s="44" t="e">
        <f t="shared" si="4"/>
        <v>#REF!</v>
      </c>
      <c r="BW2" s="44" t="e">
        <f t="shared" si="4"/>
        <v>#REF!</v>
      </c>
      <c r="BX2" s="44" t="e">
        <f t="shared" si="4"/>
        <v>#REF!</v>
      </c>
      <c r="BY2" s="44" t="e">
        <f t="shared" si="4"/>
        <v>#REF!</v>
      </c>
      <c r="BZ2" s="44" t="e">
        <f t="shared" si="4"/>
        <v>#REF!</v>
      </c>
      <c r="CA2" s="44" t="e">
        <f t="shared" si="4"/>
        <v>#REF!</v>
      </c>
      <c r="CB2" s="44" t="e">
        <f t="shared" si="4"/>
        <v>#REF!</v>
      </c>
      <c r="CC2" s="44" t="e">
        <f t="shared" si="4"/>
        <v>#REF!</v>
      </c>
      <c r="CD2" s="44" t="e">
        <f t="shared" si="4"/>
        <v>#REF!</v>
      </c>
      <c r="CE2" s="44" t="e">
        <f t="shared" si="4"/>
        <v>#REF!</v>
      </c>
      <c r="CF2" s="44" t="e">
        <f t="shared" si="4"/>
        <v>#REF!</v>
      </c>
      <c r="CG2" s="44" t="e">
        <f t="shared" si="4"/>
        <v>#REF!</v>
      </c>
      <c r="CH2" s="44" t="e">
        <f t="shared" si="4"/>
        <v>#REF!</v>
      </c>
      <c r="CI2" s="44" t="e">
        <f t="shared" si="4"/>
        <v>#REF!</v>
      </c>
      <c r="CJ2" s="44" t="e">
        <f t="shared" si="4"/>
        <v>#REF!</v>
      </c>
      <c r="CK2" s="44" t="e">
        <f t="shared" si="4"/>
        <v>#REF!</v>
      </c>
      <c r="CL2" s="44" t="e">
        <f t="shared" si="4"/>
        <v>#REF!</v>
      </c>
      <c r="CM2" s="44" t="e">
        <f t="shared" si="4"/>
        <v>#REF!</v>
      </c>
      <c r="CN2" s="44" t="e">
        <f t="shared" si="4"/>
        <v>#REF!</v>
      </c>
      <c r="CO2" s="44" t="e">
        <f t="shared" si="4"/>
        <v>#REF!</v>
      </c>
      <c r="CP2" s="44" t="e">
        <f t="shared" si="4"/>
        <v>#REF!</v>
      </c>
      <c r="CQ2" s="44" t="e">
        <f t="shared" si="4"/>
        <v>#REF!</v>
      </c>
      <c r="CR2" s="44" t="e">
        <f t="shared" si="4"/>
        <v>#REF!</v>
      </c>
      <c r="CS2" s="44" t="e">
        <f t="shared" si="4"/>
        <v>#REF!</v>
      </c>
      <c r="CT2" s="44" t="e">
        <f t="shared" si="4"/>
        <v>#REF!</v>
      </c>
      <c r="CU2" s="44" t="e">
        <f t="shared" si="4"/>
        <v>#REF!</v>
      </c>
      <c r="CV2" s="44" t="e">
        <f t="shared" si="4"/>
        <v>#REF!</v>
      </c>
      <c r="CW2" s="44" t="e">
        <f t="shared" si="4"/>
        <v>#REF!</v>
      </c>
      <c r="CX2" s="44" t="e">
        <f t="shared" si="4"/>
        <v>#REF!</v>
      </c>
      <c r="CY2" s="44" t="e">
        <f t="shared" si="4"/>
        <v>#REF!</v>
      </c>
      <c r="CZ2" s="44" t="e">
        <f t="shared" si="4"/>
        <v>#REF!</v>
      </c>
      <c r="DA2" s="44" t="e">
        <f t="shared" si="4"/>
        <v>#REF!</v>
      </c>
      <c r="DB2" s="44" t="e">
        <f t="shared" si="4"/>
        <v>#REF!</v>
      </c>
      <c r="DC2" s="44" t="e">
        <f t="shared" si="4"/>
        <v>#REF!</v>
      </c>
      <c r="DD2" s="44" t="e">
        <f t="shared" si="4"/>
        <v>#REF!</v>
      </c>
      <c r="DE2" s="44" t="e">
        <f t="shared" si="4"/>
        <v>#REF!</v>
      </c>
      <c r="DF2" s="44" t="e">
        <f t="shared" si="4"/>
        <v>#REF!</v>
      </c>
      <c r="DG2" s="44" t="e">
        <f t="shared" si="4"/>
        <v>#REF!</v>
      </c>
      <c r="DH2" s="44" t="e">
        <f t="shared" si="4"/>
        <v>#REF!</v>
      </c>
      <c r="DI2" s="44" t="e">
        <f t="shared" si="4"/>
        <v>#REF!</v>
      </c>
      <c r="DJ2" s="44" t="e">
        <f t="shared" si="4"/>
        <v>#REF!</v>
      </c>
      <c r="DK2" s="44" t="e">
        <f t="shared" si="4"/>
        <v>#REF!</v>
      </c>
      <c r="DL2" s="44" t="e">
        <f t="shared" si="4"/>
        <v>#REF!</v>
      </c>
      <c r="DM2" s="44" t="e">
        <f t="shared" si="4"/>
        <v>#REF!</v>
      </c>
      <c r="DN2" s="44" t="e">
        <f t="shared" si="4"/>
        <v>#REF!</v>
      </c>
      <c r="DO2" s="44" t="e">
        <f t="shared" si="4"/>
        <v>#REF!</v>
      </c>
      <c r="DP2" s="44" t="e">
        <f t="shared" si="4"/>
        <v>#REF!</v>
      </c>
      <c r="DQ2" s="44" t="e">
        <f t="shared" si="4"/>
        <v>#REF!</v>
      </c>
      <c r="DR2" s="44" t="e">
        <f t="shared" si="4"/>
        <v>#REF!</v>
      </c>
      <c r="DS2" s="44" t="e">
        <f t="shared" si="4"/>
        <v>#REF!</v>
      </c>
      <c r="DT2" s="44" t="e">
        <f t="shared" si="4"/>
        <v>#REF!</v>
      </c>
      <c r="DU2" s="44" t="e">
        <f t="shared" si="4"/>
        <v>#REF!</v>
      </c>
      <c r="DV2" s="44" t="e">
        <f t="shared" si="4"/>
        <v>#REF!</v>
      </c>
      <c r="DW2" s="44" t="e">
        <f t="shared" si="4"/>
        <v>#REF!</v>
      </c>
      <c r="DX2" s="44" t="e">
        <f t="shared" si="4"/>
        <v>#REF!</v>
      </c>
      <c r="DY2" s="44" t="e">
        <f t="shared" si="4"/>
        <v>#REF!</v>
      </c>
      <c r="DZ2" s="44" t="e">
        <f t="shared" si="4"/>
        <v>#REF!</v>
      </c>
      <c r="EA2" s="44" t="e">
        <f t="shared" ref="EA2:GL2" si="5">SUM(EA4:EA219)</f>
        <v>#REF!</v>
      </c>
      <c r="EB2" s="44" t="e">
        <f t="shared" si="5"/>
        <v>#REF!</v>
      </c>
      <c r="EC2" s="44" t="e">
        <f t="shared" si="5"/>
        <v>#REF!</v>
      </c>
      <c r="ED2" s="44" t="e">
        <f t="shared" si="5"/>
        <v>#REF!</v>
      </c>
      <c r="EE2" s="44" t="e">
        <f t="shared" si="5"/>
        <v>#REF!</v>
      </c>
      <c r="EF2" s="44" t="e">
        <f t="shared" si="5"/>
        <v>#REF!</v>
      </c>
      <c r="EG2" s="44" t="e">
        <f t="shared" si="5"/>
        <v>#REF!</v>
      </c>
      <c r="EH2" s="44" t="e">
        <f t="shared" si="5"/>
        <v>#REF!</v>
      </c>
      <c r="EI2" s="44" t="e">
        <f t="shared" si="5"/>
        <v>#REF!</v>
      </c>
      <c r="EJ2" s="44" t="e">
        <f t="shared" si="5"/>
        <v>#REF!</v>
      </c>
      <c r="EK2" s="44" t="e">
        <f t="shared" si="5"/>
        <v>#REF!</v>
      </c>
      <c r="EL2" s="44" t="e">
        <f t="shared" si="5"/>
        <v>#REF!</v>
      </c>
      <c r="EM2" s="44" t="e">
        <f t="shared" si="5"/>
        <v>#REF!</v>
      </c>
      <c r="EN2" s="44" t="e">
        <f t="shared" si="5"/>
        <v>#REF!</v>
      </c>
      <c r="EO2" s="44" t="e">
        <f t="shared" si="5"/>
        <v>#REF!</v>
      </c>
      <c r="EP2" s="44" t="e">
        <f t="shared" si="5"/>
        <v>#REF!</v>
      </c>
      <c r="EQ2" s="44" t="e">
        <f t="shared" si="5"/>
        <v>#REF!</v>
      </c>
      <c r="ER2" s="44" t="e">
        <f t="shared" si="5"/>
        <v>#REF!</v>
      </c>
      <c r="ES2" s="44" t="e">
        <f t="shared" si="5"/>
        <v>#REF!</v>
      </c>
      <c r="ET2" s="44" t="e">
        <f t="shared" si="5"/>
        <v>#REF!</v>
      </c>
      <c r="EU2" s="44" t="e">
        <f t="shared" si="5"/>
        <v>#REF!</v>
      </c>
      <c r="EV2" s="44" t="e">
        <f t="shared" si="5"/>
        <v>#REF!</v>
      </c>
      <c r="EW2" s="44" t="e">
        <f t="shared" si="5"/>
        <v>#REF!</v>
      </c>
      <c r="EX2" s="44" t="e">
        <f t="shared" si="5"/>
        <v>#REF!</v>
      </c>
      <c r="EY2" s="44" t="e">
        <f t="shared" si="5"/>
        <v>#REF!</v>
      </c>
      <c r="EZ2" s="44" t="e">
        <f t="shared" si="5"/>
        <v>#REF!</v>
      </c>
      <c r="FA2" s="44" t="e">
        <f t="shared" si="5"/>
        <v>#REF!</v>
      </c>
      <c r="FB2" s="44" t="e">
        <f t="shared" si="5"/>
        <v>#REF!</v>
      </c>
      <c r="FC2" s="44" t="e">
        <f t="shared" si="5"/>
        <v>#REF!</v>
      </c>
      <c r="FD2" s="44" t="e">
        <f t="shared" si="5"/>
        <v>#REF!</v>
      </c>
      <c r="FE2" s="44" t="e">
        <f t="shared" si="5"/>
        <v>#REF!</v>
      </c>
      <c r="FF2" s="44" t="e">
        <f t="shared" si="5"/>
        <v>#REF!</v>
      </c>
      <c r="FG2" s="44" t="e">
        <f t="shared" si="5"/>
        <v>#REF!</v>
      </c>
      <c r="FH2" s="44" t="e">
        <f t="shared" si="5"/>
        <v>#REF!</v>
      </c>
      <c r="FI2" s="44" t="e">
        <f t="shared" si="5"/>
        <v>#REF!</v>
      </c>
      <c r="FJ2" s="44" t="e">
        <f t="shared" si="5"/>
        <v>#REF!</v>
      </c>
      <c r="FK2" s="44" t="e">
        <f t="shared" si="5"/>
        <v>#REF!</v>
      </c>
      <c r="FL2" s="44" t="e">
        <f t="shared" si="5"/>
        <v>#REF!</v>
      </c>
      <c r="FM2" s="44" t="e">
        <f t="shared" si="5"/>
        <v>#REF!</v>
      </c>
      <c r="FN2" s="44" t="e">
        <f t="shared" si="5"/>
        <v>#REF!</v>
      </c>
      <c r="FO2" s="44" t="e">
        <f t="shared" si="5"/>
        <v>#REF!</v>
      </c>
      <c r="FP2" s="44" t="e">
        <f t="shared" si="5"/>
        <v>#REF!</v>
      </c>
      <c r="FQ2" s="44" t="e">
        <f t="shared" si="5"/>
        <v>#REF!</v>
      </c>
      <c r="FR2" s="44" t="e">
        <f t="shared" si="5"/>
        <v>#REF!</v>
      </c>
      <c r="FS2" s="44" t="e">
        <f t="shared" si="5"/>
        <v>#REF!</v>
      </c>
      <c r="FT2" s="44" t="e">
        <f t="shared" si="5"/>
        <v>#REF!</v>
      </c>
      <c r="FU2" s="44" t="e">
        <f t="shared" si="5"/>
        <v>#REF!</v>
      </c>
      <c r="FV2" s="44" t="e">
        <f t="shared" si="5"/>
        <v>#REF!</v>
      </c>
      <c r="FW2" s="44" t="e">
        <f t="shared" si="5"/>
        <v>#REF!</v>
      </c>
      <c r="FX2" s="44" t="e">
        <f t="shared" si="5"/>
        <v>#REF!</v>
      </c>
      <c r="FY2" s="44" t="e">
        <f t="shared" si="5"/>
        <v>#REF!</v>
      </c>
      <c r="FZ2" s="44" t="e">
        <f t="shared" si="5"/>
        <v>#REF!</v>
      </c>
      <c r="GA2" s="44" t="e">
        <f t="shared" si="5"/>
        <v>#REF!</v>
      </c>
      <c r="GB2" s="44" t="e">
        <f t="shared" si="5"/>
        <v>#REF!</v>
      </c>
      <c r="GC2" s="44" t="e">
        <f t="shared" si="5"/>
        <v>#REF!</v>
      </c>
      <c r="GD2" s="44" t="e">
        <f t="shared" si="5"/>
        <v>#REF!</v>
      </c>
      <c r="GE2" s="44" t="e">
        <f t="shared" si="5"/>
        <v>#REF!</v>
      </c>
      <c r="GF2" s="44" t="e">
        <f t="shared" si="5"/>
        <v>#REF!</v>
      </c>
      <c r="GG2" s="44" t="e">
        <f t="shared" si="5"/>
        <v>#REF!</v>
      </c>
      <c r="GH2" s="44" t="e">
        <f t="shared" si="5"/>
        <v>#REF!</v>
      </c>
      <c r="GI2" s="44" t="e">
        <f t="shared" si="5"/>
        <v>#REF!</v>
      </c>
      <c r="GJ2" s="44" t="e">
        <f t="shared" si="5"/>
        <v>#REF!</v>
      </c>
      <c r="GK2" s="44" t="e">
        <f t="shared" si="5"/>
        <v>#REF!</v>
      </c>
      <c r="GL2" s="44" t="e">
        <f t="shared" si="5"/>
        <v>#REF!</v>
      </c>
      <c r="GM2" s="44" t="e">
        <f t="shared" ref="GM2:HJ2" si="6">SUM(GM4:GM219)</f>
        <v>#REF!</v>
      </c>
      <c r="GN2" s="44" t="e">
        <f t="shared" si="6"/>
        <v>#REF!</v>
      </c>
      <c r="GO2" s="44" t="e">
        <f t="shared" si="6"/>
        <v>#REF!</v>
      </c>
      <c r="GP2" s="44" t="e">
        <f t="shared" si="6"/>
        <v>#REF!</v>
      </c>
      <c r="GQ2" s="44" t="e">
        <f t="shared" si="6"/>
        <v>#REF!</v>
      </c>
      <c r="GR2" s="44" t="e">
        <f t="shared" si="6"/>
        <v>#REF!</v>
      </c>
      <c r="GS2" s="44" t="e">
        <f t="shared" si="6"/>
        <v>#REF!</v>
      </c>
      <c r="GT2" s="44" t="e">
        <f t="shared" si="6"/>
        <v>#REF!</v>
      </c>
      <c r="GU2" s="44" t="e">
        <f t="shared" si="6"/>
        <v>#REF!</v>
      </c>
      <c r="GV2" s="44" t="e">
        <f t="shared" si="6"/>
        <v>#REF!</v>
      </c>
      <c r="GW2" s="44" t="e">
        <f t="shared" si="6"/>
        <v>#REF!</v>
      </c>
      <c r="GX2" s="44" t="e">
        <f t="shared" si="6"/>
        <v>#REF!</v>
      </c>
      <c r="GY2" s="44" t="e">
        <f t="shared" si="6"/>
        <v>#REF!</v>
      </c>
      <c r="GZ2" s="44" t="e">
        <f t="shared" si="6"/>
        <v>#REF!</v>
      </c>
      <c r="HA2" s="44" t="e">
        <f t="shared" si="6"/>
        <v>#REF!</v>
      </c>
      <c r="HB2" s="44" t="e">
        <f t="shared" si="6"/>
        <v>#REF!</v>
      </c>
      <c r="HC2" s="44" t="e">
        <f t="shared" si="6"/>
        <v>#REF!</v>
      </c>
      <c r="HD2" s="44" t="e">
        <f t="shared" si="6"/>
        <v>#REF!</v>
      </c>
      <c r="HE2" s="44" t="e">
        <f t="shared" si="6"/>
        <v>#REF!</v>
      </c>
      <c r="HF2" s="44" t="e">
        <f t="shared" si="6"/>
        <v>#REF!</v>
      </c>
      <c r="HG2" s="44" t="e">
        <f t="shared" si="6"/>
        <v>#REF!</v>
      </c>
      <c r="HH2" s="44" t="e">
        <f t="shared" si="6"/>
        <v>#REF!</v>
      </c>
      <c r="HI2" s="44" t="e">
        <f t="shared" si="6"/>
        <v>#REF!</v>
      </c>
      <c r="HJ2" s="44" t="e">
        <f t="shared" si="6"/>
        <v>#REF!</v>
      </c>
    </row>
    <row r="3" spans="1:218" x14ac:dyDescent="0.2">
      <c r="A3" s="23" t="s">
        <v>55</v>
      </c>
      <c r="B3" s="24" t="s">
        <v>203</v>
      </c>
      <c r="C3" s="24"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5">
        <v>48</v>
      </c>
      <c r="AY3" s="25">
        <v>49</v>
      </c>
      <c r="AZ3" s="25">
        <v>50</v>
      </c>
      <c r="BA3" s="25">
        <v>51</v>
      </c>
      <c r="BB3" s="25">
        <v>52</v>
      </c>
      <c r="BC3" s="25">
        <v>53</v>
      </c>
      <c r="BD3" s="25">
        <v>54</v>
      </c>
      <c r="BE3" s="25">
        <v>55</v>
      </c>
      <c r="BF3" s="25">
        <v>56</v>
      </c>
      <c r="BG3" s="25">
        <v>57</v>
      </c>
      <c r="BH3" s="25">
        <v>58</v>
      </c>
      <c r="BI3" s="25">
        <v>59</v>
      </c>
      <c r="BJ3" s="25">
        <v>60</v>
      </c>
      <c r="BK3" s="25">
        <v>61</v>
      </c>
      <c r="BL3" s="25">
        <v>62</v>
      </c>
      <c r="BM3" s="25">
        <v>63</v>
      </c>
      <c r="BN3" s="25">
        <v>64</v>
      </c>
      <c r="BO3" s="25">
        <v>65</v>
      </c>
      <c r="BP3" s="25">
        <v>66</v>
      </c>
      <c r="BQ3" s="25">
        <v>67</v>
      </c>
      <c r="BR3" s="25">
        <v>68</v>
      </c>
      <c r="BS3" s="25">
        <v>69</v>
      </c>
      <c r="BT3" s="25">
        <v>70</v>
      </c>
      <c r="BU3" s="25">
        <v>71</v>
      </c>
      <c r="BV3" s="25">
        <v>72</v>
      </c>
      <c r="BW3" s="25">
        <v>73</v>
      </c>
      <c r="BX3" s="25">
        <v>74</v>
      </c>
      <c r="BY3" s="25">
        <v>75</v>
      </c>
      <c r="BZ3" s="25">
        <v>76</v>
      </c>
      <c r="CA3" s="25">
        <v>77</v>
      </c>
      <c r="CB3" s="25">
        <v>78</v>
      </c>
      <c r="CC3" s="25">
        <v>79</v>
      </c>
      <c r="CD3" s="25">
        <v>80</v>
      </c>
      <c r="CE3" s="25">
        <v>81</v>
      </c>
      <c r="CF3" s="25">
        <v>82</v>
      </c>
      <c r="CG3" s="25">
        <v>83</v>
      </c>
      <c r="CH3" s="25">
        <v>84</v>
      </c>
      <c r="CI3" s="25">
        <v>85</v>
      </c>
      <c r="CJ3" s="25">
        <v>86</v>
      </c>
      <c r="CK3" s="25">
        <v>87</v>
      </c>
      <c r="CL3" s="25">
        <v>88</v>
      </c>
      <c r="CM3" s="25">
        <v>89</v>
      </c>
      <c r="CN3" s="25">
        <v>90</v>
      </c>
      <c r="CO3" s="25">
        <v>91</v>
      </c>
      <c r="CP3" s="25">
        <v>92</v>
      </c>
      <c r="CQ3" s="25">
        <v>93</v>
      </c>
      <c r="CR3" s="25">
        <v>94</v>
      </c>
      <c r="CS3" s="25">
        <v>95</v>
      </c>
      <c r="CT3" s="25">
        <v>96</v>
      </c>
      <c r="CU3" s="25">
        <v>97</v>
      </c>
      <c r="CV3" s="25">
        <v>98</v>
      </c>
      <c r="CW3" s="25">
        <v>99</v>
      </c>
      <c r="CX3" s="25">
        <v>100</v>
      </c>
      <c r="CY3" s="25">
        <v>101</v>
      </c>
      <c r="CZ3" s="25">
        <v>102</v>
      </c>
      <c r="DA3" s="25">
        <v>103</v>
      </c>
      <c r="DB3" s="25">
        <v>104</v>
      </c>
      <c r="DC3" s="25">
        <v>105</v>
      </c>
      <c r="DD3" s="25">
        <v>106</v>
      </c>
      <c r="DE3" s="25">
        <v>107</v>
      </c>
      <c r="DF3" s="25">
        <v>108</v>
      </c>
      <c r="DG3" s="25">
        <v>109</v>
      </c>
      <c r="DH3" s="25">
        <v>110</v>
      </c>
      <c r="DI3" s="25">
        <v>111</v>
      </c>
      <c r="DJ3" s="25">
        <v>112</v>
      </c>
      <c r="DK3" s="25">
        <v>113</v>
      </c>
      <c r="DL3" s="25">
        <v>114</v>
      </c>
      <c r="DM3" s="25">
        <v>115</v>
      </c>
      <c r="DN3" s="25">
        <v>116</v>
      </c>
      <c r="DO3" s="25">
        <v>117</v>
      </c>
      <c r="DP3" s="25">
        <v>118</v>
      </c>
      <c r="DQ3" s="25">
        <v>119</v>
      </c>
      <c r="DR3" s="25">
        <v>120</v>
      </c>
      <c r="DS3" s="25">
        <v>121</v>
      </c>
      <c r="DT3" s="25">
        <v>122</v>
      </c>
      <c r="DU3" s="25">
        <v>123</v>
      </c>
      <c r="DV3" s="25">
        <v>124</v>
      </c>
      <c r="DW3" s="25">
        <v>125</v>
      </c>
      <c r="DX3" s="25">
        <v>126</v>
      </c>
      <c r="DY3" s="25">
        <v>127</v>
      </c>
      <c r="DZ3" s="25">
        <v>128</v>
      </c>
      <c r="EA3" s="25">
        <v>129</v>
      </c>
      <c r="EB3" s="25">
        <v>130</v>
      </c>
      <c r="EC3" s="25">
        <v>131</v>
      </c>
      <c r="ED3" s="25">
        <v>132</v>
      </c>
      <c r="EE3" s="25">
        <v>133</v>
      </c>
      <c r="EF3" s="25">
        <v>134</v>
      </c>
      <c r="EG3" s="25">
        <v>135</v>
      </c>
      <c r="EH3" s="25">
        <v>136</v>
      </c>
      <c r="EI3" s="25">
        <v>137</v>
      </c>
      <c r="EJ3" s="25">
        <v>138</v>
      </c>
      <c r="EK3" s="25">
        <v>139</v>
      </c>
      <c r="EL3" s="25">
        <v>140</v>
      </c>
      <c r="EM3" s="25">
        <v>141</v>
      </c>
      <c r="EN3" s="25">
        <v>142</v>
      </c>
      <c r="EO3" s="25">
        <v>143</v>
      </c>
      <c r="EP3" s="25">
        <v>144</v>
      </c>
      <c r="EQ3" s="25">
        <v>145</v>
      </c>
      <c r="ER3" s="25">
        <v>146</v>
      </c>
      <c r="ES3" s="25">
        <v>147</v>
      </c>
      <c r="ET3" s="25">
        <v>148</v>
      </c>
      <c r="EU3" s="25">
        <v>149</v>
      </c>
      <c r="EV3" s="25">
        <v>150</v>
      </c>
      <c r="EW3" s="25">
        <v>151</v>
      </c>
      <c r="EX3" s="25">
        <v>152</v>
      </c>
      <c r="EY3" s="25">
        <v>153</v>
      </c>
      <c r="EZ3" s="25">
        <v>154</v>
      </c>
      <c r="FA3" s="25">
        <v>155</v>
      </c>
      <c r="FB3" s="25">
        <v>156</v>
      </c>
      <c r="FC3" s="25">
        <v>157</v>
      </c>
      <c r="FD3" s="25">
        <v>158</v>
      </c>
      <c r="FE3" s="25">
        <v>159</v>
      </c>
      <c r="FF3" s="25">
        <v>160</v>
      </c>
      <c r="FG3" s="25">
        <v>161</v>
      </c>
      <c r="FH3" s="25">
        <v>162</v>
      </c>
      <c r="FI3" s="25">
        <v>163</v>
      </c>
      <c r="FJ3" s="25">
        <v>164</v>
      </c>
      <c r="FK3" s="25">
        <v>165</v>
      </c>
      <c r="FL3" s="25">
        <v>166</v>
      </c>
      <c r="FM3" s="25">
        <v>167</v>
      </c>
      <c r="FN3" s="25">
        <v>168</v>
      </c>
      <c r="FO3" s="25">
        <v>169</v>
      </c>
      <c r="FP3" s="25">
        <v>170</v>
      </c>
      <c r="FQ3" s="25">
        <v>171</v>
      </c>
      <c r="FR3" s="25">
        <v>172</v>
      </c>
      <c r="FS3" s="25">
        <v>173</v>
      </c>
      <c r="FT3" s="25">
        <v>174</v>
      </c>
      <c r="FU3" s="25">
        <v>175</v>
      </c>
      <c r="FV3" s="25">
        <v>176</v>
      </c>
      <c r="FW3" s="25">
        <v>177</v>
      </c>
      <c r="FX3" s="25">
        <v>178</v>
      </c>
      <c r="FY3" s="25">
        <v>179</v>
      </c>
      <c r="FZ3" s="25">
        <v>180</v>
      </c>
      <c r="GA3" s="25">
        <v>181</v>
      </c>
      <c r="GB3" s="25">
        <v>182</v>
      </c>
      <c r="GC3" s="25">
        <v>183</v>
      </c>
      <c r="GD3" s="25">
        <v>184</v>
      </c>
      <c r="GE3" s="25">
        <v>185</v>
      </c>
      <c r="GF3" s="25">
        <v>186</v>
      </c>
      <c r="GG3" s="25">
        <v>187</v>
      </c>
      <c r="GH3" s="25">
        <v>188</v>
      </c>
      <c r="GI3" s="25">
        <v>189</v>
      </c>
      <c r="GJ3" s="25">
        <v>190</v>
      </c>
      <c r="GK3" s="25">
        <v>191</v>
      </c>
      <c r="GL3" s="25">
        <v>192</v>
      </c>
      <c r="GM3" s="25">
        <v>193</v>
      </c>
      <c r="GN3" s="25">
        <v>194</v>
      </c>
      <c r="GO3" s="25">
        <v>195</v>
      </c>
      <c r="GP3" s="25">
        <v>196</v>
      </c>
      <c r="GQ3" s="25">
        <v>197</v>
      </c>
      <c r="GR3" s="25">
        <v>198</v>
      </c>
      <c r="GS3" s="25">
        <v>199</v>
      </c>
      <c r="GT3" s="25">
        <v>200</v>
      </c>
      <c r="GU3" s="25">
        <v>201</v>
      </c>
      <c r="GV3" s="25">
        <v>202</v>
      </c>
      <c r="GW3" s="25">
        <v>203</v>
      </c>
      <c r="GX3" s="25">
        <v>204</v>
      </c>
      <c r="GY3" s="25">
        <v>205</v>
      </c>
      <c r="GZ3" s="25">
        <v>206</v>
      </c>
      <c r="HA3" s="25">
        <v>207</v>
      </c>
      <c r="HB3" s="25">
        <v>208</v>
      </c>
      <c r="HC3" s="25">
        <v>209</v>
      </c>
      <c r="HD3" s="25">
        <v>210</v>
      </c>
      <c r="HE3" s="25">
        <v>211</v>
      </c>
      <c r="HF3" s="25">
        <v>212</v>
      </c>
      <c r="HG3" s="25">
        <v>213</v>
      </c>
      <c r="HH3" s="25">
        <v>214</v>
      </c>
      <c r="HI3" s="25">
        <v>215</v>
      </c>
      <c r="HJ3" s="25">
        <v>216</v>
      </c>
    </row>
    <row r="4" spans="1:218" s="22" customFormat="1" ht="14.4" x14ac:dyDescent="0.3">
      <c r="A4" s="42">
        <v>1</v>
      </c>
      <c r="B4" s="43">
        <f>'CMM3 - AUX CALC'!$B$67</f>
        <v>0</v>
      </c>
      <c r="C4" s="41">
        <f>$B4/(_xlfn.SINGLE(PrazoConcessao)*12-C$3+1)</f>
        <v>0</v>
      </c>
      <c r="D4" s="41">
        <f t="shared" ref="D4:S19" si="7">C4</f>
        <v>0</v>
      </c>
      <c r="E4" s="41">
        <f t="shared" si="7"/>
        <v>0</v>
      </c>
      <c r="F4" s="41">
        <f t="shared" si="7"/>
        <v>0</v>
      </c>
      <c r="G4" s="41">
        <f t="shared" si="7"/>
        <v>0</v>
      </c>
      <c r="H4" s="41">
        <f t="shared" si="7"/>
        <v>0</v>
      </c>
      <c r="I4" s="41">
        <f t="shared" si="7"/>
        <v>0</v>
      </c>
      <c r="J4" s="41">
        <f t="shared" si="7"/>
        <v>0</v>
      </c>
      <c r="K4" s="41">
        <f t="shared" si="7"/>
        <v>0</v>
      </c>
      <c r="L4" s="41">
        <f t="shared" si="7"/>
        <v>0</v>
      </c>
      <c r="M4" s="41">
        <f t="shared" si="7"/>
        <v>0</v>
      </c>
      <c r="N4" s="41">
        <f t="shared" si="7"/>
        <v>0</v>
      </c>
      <c r="O4" s="41">
        <f t="shared" si="7"/>
        <v>0</v>
      </c>
      <c r="P4" s="41">
        <f t="shared" si="7"/>
        <v>0</v>
      </c>
      <c r="Q4" s="41">
        <f t="shared" si="7"/>
        <v>0</v>
      </c>
      <c r="R4" s="41">
        <f t="shared" si="7"/>
        <v>0</v>
      </c>
      <c r="S4" s="41">
        <f t="shared" si="7"/>
        <v>0</v>
      </c>
      <c r="T4" s="41">
        <f t="shared" ref="T4:AI19" si="8">S4</f>
        <v>0</v>
      </c>
      <c r="U4" s="41">
        <f t="shared" si="8"/>
        <v>0</v>
      </c>
      <c r="V4" s="41">
        <f t="shared" si="8"/>
        <v>0</v>
      </c>
      <c r="W4" s="41">
        <f t="shared" si="8"/>
        <v>0</v>
      </c>
      <c r="X4" s="41">
        <f t="shared" si="8"/>
        <v>0</v>
      </c>
      <c r="Y4" s="41">
        <f t="shared" si="8"/>
        <v>0</v>
      </c>
      <c r="Z4" s="41">
        <f t="shared" si="8"/>
        <v>0</v>
      </c>
      <c r="AA4" s="41">
        <f t="shared" si="8"/>
        <v>0</v>
      </c>
      <c r="AB4" s="41">
        <f t="shared" si="8"/>
        <v>0</v>
      </c>
      <c r="AC4" s="41">
        <f t="shared" si="8"/>
        <v>0</v>
      </c>
      <c r="AD4" s="41">
        <f t="shared" si="8"/>
        <v>0</v>
      </c>
      <c r="AE4" s="41">
        <f t="shared" si="8"/>
        <v>0</v>
      </c>
      <c r="AF4" s="41">
        <f t="shared" si="8"/>
        <v>0</v>
      </c>
      <c r="AG4" s="41">
        <f t="shared" si="8"/>
        <v>0</v>
      </c>
      <c r="AH4" s="41">
        <f t="shared" si="8"/>
        <v>0</v>
      </c>
      <c r="AI4" s="41">
        <f t="shared" si="8"/>
        <v>0</v>
      </c>
      <c r="AJ4" s="41">
        <f t="shared" ref="AJ4:AY19" si="9">AI4</f>
        <v>0</v>
      </c>
      <c r="AK4" s="41">
        <f t="shared" si="9"/>
        <v>0</v>
      </c>
      <c r="AL4" s="41">
        <f t="shared" si="9"/>
        <v>0</v>
      </c>
      <c r="AM4" s="41">
        <f t="shared" si="9"/>
        <v>0</v>
      </c>
      <c r="AN4" s="41">
        <f t="shared" si="9"/>
        <v>0</v>
      </c>
      <c r="AO4" s="41">
        <f t="shared" si="9"/>
        <v>0</v>
      </c>
      <c r="AP4" s="41">
        <f t="shared" si="9"/>
        <v>0</v>
      </c>
      <c r="AQ4" s="41">
        <f t="shared" si="9"/>
        <v>0</v>
      </c>
      <c r="AR4" s="41">
        <f t="shared" si="9"/>
        <v>0</v>
      </c>
      <c r="AS4" s="41">
        <f t="shared" si="9"/>
        <v>0</v>
      </c>
      <c r="AT4" s="41">
        <f t="shared" si="9"/>
        <v>0</v>
      </c>
      <c r="AU4" s="41">
        <f t="shared" si="9"/>
        <v>0</v>
      </c>
      <c r="AV4" s="41">
        <f t="shared" si="9"/>
        <v>0</v>
      </c>
      <c r="AW4" s="41">
        <f t="shared" si="9"/>
        <v>0</v>
      </c>
      <c r="AX4" s="41">
        <f t="shared" si="9"/>
        <v>0</v>
      </c>
      <c r="AY4" s="41">
        <f t="shared" si="9"/>
        <v>0</v>
      </c>
      <c r="AZ4" s="41">
        <f t="shared" ref="AZ4:BO19" si="10">AY4</f>
        <v>0</v>
      </c>
      <c r="BA4" s="41">
        <f t="shared" si="10"/>
        <v>0</v>
      </c>
      <c r="BB4" s="41">
        <f t="shared" si="10"/>
        <v>0</v>
      </c>
      <c r="BC4" s="41">
        <f t="shared" si="10"/>
        <v>0</v>
      </c>
      <c r="BD4" s="41">
        <f t="shared" si="10"/>
        <v>0</v>
      </c>
      <c r="BE4" s="41">
        <f t="shared" si="10"/>
        <v>0</v>
      </c>
      <c r="BF4" s="41">
        <f t="shared" si="10"/>
        <v>0</v>
      </c>
      <c r="BG4" s="41">
        <f t="shared" si="10"/>
        <v>0</v>
      </c>
      <c r="BH4" s="41">
        <f t="shared" si="10"/>
        <v>0</v>
      </c>
      <c r="BI4" s="41">
        <f t="shared" si="10"/>
        <v>0</v>
      </c>
      <c r="BJ4" s="41">
        <f t="shared" si="10"/>
        <v>0</v>
      </c>
      <c r="BK4" s="41">
        <f t="shared" si="10"/>
        <v>0</v>
      </c>
      <c r="BL4" s="41">
        <f t="shared" si="10"/>
        <v>0</v>
      </c>
      <c r="BM4" s="41">
        <f t="shared" si="10"/>
        <v>0</v>
      </c>
      <c r="BN4" s="41">
        <f t="shared" si="10"/>
        <v>0</v>
      </c>
      <c r="BO4" s="41">
        <f t="shared" si="10"/>
        <v>0</v>
      </c>
      <c r="BP4" s="41">
        <f t="shared" ref="BP4:CE19" si="11">BO4</f>
        <v>0</v>
      </c>
      <c r="BQ4" s="41">
        <f t="shared" si="11"/>
        <v>0</v>
      </c>
      <c r="BR4" s="41">
        <f t="shared" si="11"/>
        <v>0</v>
      </c>
      <c r="BS4" s="41">
        <f t="shared" si="11"/>
        <v>0</v>
      </c>
      <c r="BT4" s="41">
        <f t="shared" si="11"/>
        <v>0</v>
      </c>
      <c r="BU4" s="41">
        <f t="shared" si="11"/>
        <v>0</v>
      </c>
      <c r="BV4" s="41">
        <f t="shared" si="11"/>
        <v>0</v>
      </c>
      <c r="BW4" s="41">
        <f t="shared" si="11"/>
        <v>0</v>
      </c>
      <c r="BX4" s="41">
        <f t="shared" si="11"/>
        <v>0</v>
      </c>
      <c r="BY4" s="41">
        <f t="shared" si="11"/>
        <v>0</v>
      </c>
      <c r="BZ4" s="41">
        <f t="shared" si="11"/>
        <v>0</v>
      </c>
      <c r="CA4" s="41">
        <f t="shared" si="11"/>
        <v>0</v>
      </c>
      <c r="CB4" s="41">
        <f t="shared" si="11"/>
        <v>0</v>
      </c>
      <c r="CC4" s="41">
        <f t="shared" si="11"/>
        <v>0</v>
      </c>
      <c r="CD4" s="41">
        <f t="shared" si="11"/>
        <v>0</v>
      </c>
      <c r="CE4" s="41">
        <f t="shared" si="11"/>
        <v>0</v>
      </c>
      <c r="CF4" s="41">
        <f t="shared" ref="CF4:CU19" si="12">CE4</f>
        <v>0</v>
      </c>
      <c r="CG4" s="41">
        <f t="shared" si="12"/>
        <v>0</v>
      </c>
      <c r="CH4" s="41">
        <f t="shared" si="12"/>
        <v>0</v>
      </c>
      <c r="CI4" s="41">
        <f t="shared" si="12"/>
        <v>0</v>
      </c>
      <c r="CJ4" s="41">
        <f t="shared" si="12"/>
        <v>0</v>
      </c>
      <c r="CK4" s="41">
        <f t="shared" si="12"/>
        <v>0</v>
      </c>
      <c r="CL4" s="41">
        <f t="shared" si="12"/>
        <v>0</v>
      </c>
      <c r="CM4" s="41">
        <f t="shared" si="12"/>
        <v>0</v>
      </c>
      <c r="CN4" s="41">
        <f t="shared" si="12"/>
        <v>0</v>
      </c>
      <c r="CO4" s="41">
        <f t="shared" si="12"/>
        <v>0</v>
      </c>
      <c r="CP4" s="41">
        <f t="shared" si="12"/>
        <v>0</v>
      </c>
      <c r="CQ4" s="41">
        <f t="shared" si="12"/>
        <v>0</v>
      </c>
      <c r="CR4" s="41">
        <f t="shared" si="12"/>
        <v>0</v>
      </c>
      <c r="CS4" s="41">
        <f t="shared" si="12"/>
        <v>0</v>
      </c>
      <c r="CT4" s="41">
        <f t="shared" si="12"/>
        <v>0</v>
      </c>
      <c r="CU4" s="41">
        <f t="shared" si="12"/>
        <v>0</v>
      </c>
      <c r="CV4" s="41">
        <f t="shared" ref="CV4:DK19" si="13">CU4</f>
        <v>0</v>
      </c>
      <c r="CW4" s="41">
        <f t="shared" si="13"/>
        <v>0</v>
      </c>
      <c r="CX4" s="41">
        <f t="shared" si="13"/>
        <v>0</v>
      </c>
      <c r="CY4" s="41">
        <f t="shared" si="13"/>
        <v>0</v>
      </c>
      <c r="CZ4" s="41">
        <f t="shared" si="13"/>
        <v>0</v>
      </c>
      <c r="DA4" s="41">
        <f t="shared" si="13"/>
        <v>0</v>
      </c>
      <c r="DB4" s="41">
        <f t="shared" si="13"/>
        <v>0</v>
      </c>
      <c r="DC4" s="41">
        <f t="shared" si="13"/>
        <v>0</v>
      </c>
      <c r="DD4" s="41">
        <f t="shared" si="13"/>
        <v>0</v>
      </c>
      <c r="DE4" s="41">
        <f t="shared" si="13"/>
        <v>0</v>
      </c>
      <c r="DF4" s="41">
        <f t="shared" si="13"/>
        <v>0</v>
      </c>
      <c r="DG4" s="41">
        <f t="shared" si="13"/>
        <v>0</v>
      </c>
      <c r="DH4" s="41">
        <f t="shared" si="13"/>
        <v>0</v>
      </c>
      <c r="DI4" s="41">
        <f t="shared" si="13"/>
        <v>0</v>
      </c>
      <c r="DJ4" s="41">
        <f t="shared" si="13"/>
        <v>0</v>
      </c>
      <c r="DK4" s="41">
        <f t="shared" si="13"/>
        <v>0</v>
      </c>
      <c r="DL4" s="41">
        <f t="shared" ref="DL4:EA19" si="14">DK4</f>
        <v>0</v>
      </c>
      <c r="DM4" s="41">
        <f t="shared" si="14"/>
        <v>0</v>
      </c>
      <c r="DN4" s="41">
        <f t="shared" si="14"/>
        <v>0</v>
      </c>
      <c r="DO4" s="41">
        <f t="shared" si="14"/>
        <v>0</v>
      </c>
      <c r="DP4" s="41">
        <f t="shared" si="14"/>
        <v>0</v>
      </c>
      <c r="DQ4" s="41">
        <f t="shared" si="14"/>
        <v>0</v>
      </c>
      <c r="DR4" s="41">
        <f t="shared" si="14"/>
        <v>0</v>
      </c>
      <c r="DS4" s="41">
        <f t="shared" si="14"/>
        <v>0</v>
      </c>
      <c r="DT4" s="41">
        <f t="shared" si="14"/>
        <v>0</v>
      </c>
      <c r="DU4" s="41">
        <f t="shared" si="14"/>
        <v>0</v>
      </c>
      <c r="DV4" s="41">
        <f t="shared" si="14"/>
        <v>0</v>
      </c>
      <c r="DW4" s="41">
        <f t="shared" si="14"/>
        <v>0</v>
      </c>
      <c r="DX4" s="41">
        <f t="shared" si="14"/>
        <v>0</v>
      </c>
      <c r="DY4" s="41">
        <f t="shared" si="14"/>
        <v>0</v>
      </c>
      <c r="DZ4" s="41">
        <f t="shared" si="14"/>
        <v>0</v>
      </c>
      <c r="EA4" s="41">
        <f t="shared" si="14"/>
        <v>0</v>
      </c>
      <c r="EB4" s="41">
        <f t="shared" ref="EB4:EQ19" si="15">EA4</f>
        <v>0</v>
      </c>
      <c r="EC4" s="41">
        <f t="shared" si="15"/>
        <v>0</v>
      </c>
      <c r="ED4" s="41">
        <f t="shared" si="15"/>
        <v>0</v>
      </c>
      <c r="EE4" s="41">
        <f t="shared" si="15"/>
        <v>0</v>
      </c>
      <c r="EF4" s="41">
        <f t="shared" si="15"/>
        <v>0</v>
      </c>
      <c r="EG4" s="41">
        <f t="shared" si="15"/>
        <v>0</v>
      </c>
      <c r="EH4" s="41">
        <f t="shared" si="15"/>
        <v>0</v>
      </c>
      <c r="EI4" s="41">
        <f t="shared" si="15"/>
        <v>0</v>
      </c>
      <c r="EJ4" s="41">
        <f t="shared" si="15"/>
        <v>0</v>
      </c>
      <c r="EK4" s="41">
        <f t="shared" si="15"/>
        <v>0</v>
      </c>
      <c r="EL4" s="41">
        <f t="shared" si="15"/>
        <v>0</v>
      </c>
      <c r="EM4" s="41">
        <f t="shared" si="15"/>
        <v>0</v>
      </c>
      <c r="EN4" s="41">
        <f t="shared" si="15"/>
        <v>0</v>
      </c>
      <c r="EO4" s="41">
        <f t="shared" si="15"/>
        <v>0</v>
      </c>
      <c r="EP4" s="41">
        <f t="shared" si="15"/>
        <v>0</v>
      </c>
      <c r="EQ4" s="41">
        <f t="shared" si="15"/>
        <v>0</v>
      </c>
      <c r="ER4" s="41">
        <f t="shared" ref="ER4:FG19" si="16">EQ4</f>
        <v>0</v>
      </c>
      <c r="ES4" s="41">
        <f t="shared" si="16"/>
        <v>0</v>
      </c>
      <c r="ET4" s="41">
        <f t="shared" si="16"/>
        <v>0</v>
      </c>
      <c r="EU4" s="41">
        <f t="shared" si="16"/>
        <v>0</v>
      </c>
      <c r="EV4" s="41">
        <f t="shared" si="16"/>
        <v>0</v>
      </c>
      <c r="EW4" s="41">
        <f t="shared" si="16"/>
        <v>0</v>
      </c>
      <c r="EX4" s="41">
        <f t="shared" si="16"/>
        <v>0</v>
      </c>
      <c r="EY4" s="41">
        <f t="shared" si="16"/>
        <v>0</v>
      </c>
      <c r="EZ4" s="41">
        <f t="shared" si="16"/>
        <v>0</v>
      </c>
      <c r="FA4" s="41">
        <f t="shared" si="16"/>
        <v>0</v>
      </c>
      <c r="FB4" s="41">
        <f t="shared" si="16"/>
        <v>0</v>
      </c>
      <c r="FC4" s="41">
        <f t="shared" si="16"/>
        <v>0</v>
      </c>
      <c r="FD4" s="41">
        <f t="shared" si="16"/>
        <v>0</v>
      </c>
      <c r="FE4" s="41">
        <f t="shared" si="16"/>
        <v>0</v>
      </c>
      <c r="FF4" s="41">
        <f t="shared" si="16"/>
        <v>0</v>
      </c>
      <c r="FG4" s="41">
        <f t="shared" si="16"/>
        <v>0</v>
      </c>
      <c r="FH4" s="41">
        <f t="shared" ref="FH4:FW19" si="17">FG4</f>
        <v>0</v>
      </c>
      <c r="FI4" s="41">
        <f t="shared" si="17"/>
        <v>0</v>
      </c>
      <c r="FJ4" s="41">
        <f t="shared" si="17"/>
        <v>0</v>
      </c>
      <c r="FK4" s="41">
        <f t="shared" si="17"/>
        <v>0</v>
      </c>
      <c r="FL4" s="41">
        <f t="shared" si="17"/>
        <v>0</v>
      </c>
      <c r="FM4" s="41">
        <f t="shared" si="17"/>
        <v>0</v>
      </c>
      <c r="FN4" s="41">
        <f t="shared" si="17"/>
        <v>0</v>
      </c>
      <c r="FO4" s="41">
        <f t="shared" si="17"/>
        <v>0</v>
      </c>
      <c r="FP4" s="41">
        <f t="shared" si="17"/>
        <v>0</v>
      </c>
      <c r="FQ4" s="41">
        <f t="shared" si="17"/>
        <v>0</v>
      </c>
      <c r="FR4" s="41">
        <f t="shared" si="17"/>
        <v>0</v>
      </c>
      <c r="FS4" s="41">
        <f t="shared" si="17"/>
        <v>0</v>
      </c>
      <c r="FT4" s="41">
        <f t="shared" si="17"/>
        <v>0</v>
      </c>
      <c r="FU4" s="41">
        <f t="shared" si="17"/>
        <v>0</v>
      </c>
      <c r="FV4" s="41">
        <f t="shared" si="17"/>
        <v>0</v>
      </c>
      <c r="FW4" s="41">
        <f t="shared" si="17"/>
        <v>0</v>
      </c>
      <c r="FX4" s="41">
        <f t="shared" ref="FX4:GM19" si="18">FW4</f>
        <v>0</v>
      </c>
      <c r="FY4" s="41">
        <f t="shared" si="18"/>
        <v>0</v>
      </c>
      <c r="FZ4" s="41">
        <f t="shared" si="18"/>
        <v>0</v>
      </c>
      <c r="GA4" s="41">
        <f t="shared" si="18"/>
        <v>0</v>
      </c>
      <c r="GB4" s="41">
        <f t="shared" si="18"/>
        <v>0</v>
      </c>
      <c r="GC4" s="41">
        <f t="shared" si="18"/>
        <v>0</v>
      </c>
      <c r="GD4" s="41">
        <f t="shared" si="18"/>
        <v>0</v>
      </c>
      <c r="GE4" s="41">
        <f t="shared" si="18"/>
        <v>0</v>
      </c>
      <c r="GF4" s="41">
        <f t="shared" si="18"/>
        <v>0</v>
      </c>
      <c r="GG4" s="41">
        <f t="shared" si="18"/>
        <v>0</v>
      </c>
      <c r="GH4" s="41">
        <f t="shared" si="18"/>
        <v>0</v>
      </c>
      <c r="GI4" s="41">
        <f t="shared" si="18"/>
        <v>0</v>
      </c>
      <c r="GJ4" s="41">
        <f t="shared" si="18"/>
        <v>0</v>
      </c>
      <c r="GK4" s="41">
        <f t="shared" si="18"/>
        <v>0</v>
      </c>
      <c r="GL4" s="41">
        <f t="shared" si="18"/>
        <v>0</v>
      </c>
      <c r="GM4" s="41">
        <f t="shared" si="18"/>
        <v>0</v>
      </c>
      <c r="GN4" s="41">
        <f t="shared" ref="GN4:HC19" si="19">GM4</f>
        <v>0</v>
      </c>
      <c r="GO4" s="41">
        <f t="shared" si="19"/>
        <v>0</v>
      </c>
      <c r="GP4" s="41">
        <f t="shared" si="19"/>
        <v>0</v>
      </c>
      <c r="GQ4" s="41">
        <f t="shared" si="19"/>
        <v>0</v>
      </c>
      <c r="GR4" s="41">
        <f t="shared" si="19"/>
        <v>0</v>
      </c>
      <c r="GS4" s="41">
        <f t="shared" si="19"/>
        <v>0</v>
      </c>
      <c r="GT4" s="41">
        <f t="shared" si="19"/>
        <v>0</v>
      </c>
      <c r="GU4" s="41">
        <f t="shared" si="19"/>
        <v>0</v>
      </c>
      <c r="GV4" s="41">
        <f t="shared" si="19"/>
        <v>0</v>
      </c>
      <c r="GW4" s="41">
        <f t="shared" si="19"/>
        <v>0</v>
      </c>
      <c r="GX4" s="41">
        <f t="shared" si="19"/>
        <v>0</v>
      </c>
      <c r="GY4" s="41">
        <f t="shared" si="19"/>
        <v>0</v>
      </c>
      <c r="GZ4" s="41">
        <f t="shared" si="19"/>
        <v>0</v>
      </c>
      <c r="HA4" s="41">
        <f t="shared" si="19"/>
        <v>0</v>
      </c>
      <c r="HB4" s="41">
        <f t="shared" si="19"/>
        <v>0</v>
      </c>
      <c r="HC4" s="41">
        <f t="shared" si="19"/>
        <v>0</v>
      </c>
      <c r="HD4" s="41">
        <f t="shared" ref="HD4:HJ18" si="20">HC4</f>
        <v>0</v>
      </c>
      <c r="HE4" s="41">
        <f t="shared" si="20"/>
        <v>0</v>
      </c>
      <c r="HF4" s="41">
        <f t="shared" si="20"/>
        <v>0</v>
      </c>
      <c r="HG4" s="41">
        <f t="shared" si="20"/>
        <v>0</v>
      </c>
      <c r="HH4" s="41">
        <f t="shared" si="20"/>
        <v>0</v>
      </c>
      <c r="HI4" s="41">
        <f t="shared" si="20"/>
        <v>0</v>
      </c>
      <c r="HJ4" s="41">
        <f t="shared" si="20"/>
        <v>0</v>
      </c>
    </row>
    <row r="5" spans="1:218" ht="14.4" x14ac:dyDescent="0.3">
      <c r="A5" s="42">
        <v>2</v>
      </c>
      <c r="B5" s="43">
        <f>'CMM3 - AUX CALC'!$C$67</f>
        <v>0</v>
      </c>
      <c r="C5" s="41"/>
      <c r="D5" s="41">
        <f>$B5/(_xlfn.SINGLE(PrazoConcessao)*12-D$3+1)</f>
        <v>0</v>
      </c>
      <c r="E5" s="41">
        <f t="shared" si="7"/>
        <v>0</v>
      </c>
      <c r="F5" s="41">
        <f t="shared" si="7"/>
        <v>0</v>
      </c>
      <c r="G5" s="41">
        <f t="shared" si="7"/>
        <v>0</v>
      </c>
      <c r="H5" s="41">
        <f t="shared" si="7"/>
        <v>0</v>
      </c>
      <c r="I5" s="41">
        <f t="shared" si="7"/>
        <v>0</v>
      </c>
      <c r="J5" s="41">
        <f t="shared" si="7"/>
        <v>0</v>
      </c>
      <c r="K5" s="41">
        <f t="shared" si="7"/>
        <v>0</v>
      </c>
      <c r="L5" s="41">
        <f t="shared" si="7"/>
        <v>0</v>
      </c>
      <c r="M5" s="41">
        <f t="shared" si="7"/>
        <v>0</v>
      </c>
      <c r="N5" s="41">
        <f t="shared" si="7"/>
        <v>0</v>
      </c>
      <c r="O5" s="41">
        <f t="shared" si="7"/>
        <v>0</v>
      </c>
      <c r="P5" s="41">
        <f t="shared" si="7"/>
        <v>0</v>
      </c>
      <c r="Q5" s="41">
        <f t="shared" si="7"/>
        <v>0</v>
      </c>
      <c r="R5" s="41">
        <f t="shared" si="7"/>
        <v>0</v>
      </c>
      <c r="S5" s="41">
        <f t="shared" si="7"/>
        <v>0</v>
      </c>
      <c r="T5" s="41">
        <f t="shared" si="8"/>
        <v>0</v>
      </c>
      <c r="U5" s="41">
        <f t="shared" si="8"/>
        <v>0</v>
      </c>
      <c r="V5" s="41">
        <f t="shared" si="8"/>
        <v>0</v>
      </c>
      <c r="W5" s="41">
        <f t="shared" si="8"/>
        <v>0</v>
      </c>
      <c r="X5" s="41">
        <f t="shared" si="8"/>
        <v>0</v>
      </c>
      <c r="Y5" s="41">
        <f t="shared" si="8"/>
        <v>0</v>
      </c>
      <c r="Z5" s="41">
        <f t="shared" si="8"/>
        <v>0</v>
      </c>
      <c r="AA5" s="41">
        <f t="shared" si="8"/>
        <v>0</v>
      </c>
      <c r="AB5" s="41">
        <f t="shared" si="8"/>
        <v>0</v>
      </c>
      <c r="AC5" s="41">
        <f t="shared" si="8"/>
        <v>0</v>
      </c>
      <c r="AD5" s="41">
        <f t="shared" si="8"/>
        <v>0</v>
      </c>
      <c r="AE5" s="41">
        <f t="shared" si="8"/>
        <v>0</v>
      </c>
      <c r="AF5" s="41">
        <f t="shared" si="8"/>
        <v>0</v>
      </c>
      <c r="AG5" s="41">
        <f t="shared" si="8"/>
        <v>0</v>
      </c>
      <c r="AH5" s="41">
        <f t="shared" si="8"/>
        <v>0</v>
      </c>
      <c r="AI5" s="41">
        <f t="shared" si="8"/>
        <v>0</v>
      </c>
      <c r="AJ5" s="41">
        <f t="shared" si="9"/>
        <v>0</v>
      </c>
      <c r="AK5" s="41">
        <f t="shared" si="9"/>
        <v>0</v>
      </c>
      <c r="AL5" s="41">
        <f t="shared" si="9"/>
        <v>0</v>
      </c>
      <c r="AM5" s="41">
        <f t="shared" si="9"/>
        <v>0</v>
      </c>
      <c r="AN5" s="41">
        <f t="shared" si="9"/>
        <v>0</v>
      </c>
      <c r="AO5" s="41">
        <f t="shared" si="9"/>
        <v>0</v>
      </c>
      <c r="AP5" s="41">
        <f t="shared" si="9"/>
        <v>0</v>
      </c>
      <c r="AQ5" s="41">
        <f t="shared" si="9"/>
        <v>0</v>
      </c>
      <c r="AR5" s="41">
        <f t="shared" si="9"/>
        <v>0</v>
      </c>
      <c r="AS5" s="41">
        <f t="shared" si="9"/>
        <v>0</v>
      </c>
      <c r="AT5" s="41">
        <f t="shared" si="9"/>
        <v>0</v>
      </c>
      <c r="AU5" s="41">
        <f t="shared" si="9"/>
        <v>0</v>
      </c>
      <c r="AV5" s="41">
        <f t="shared" si="9"/>
        <v>0</v>
      </c>
      <c r="AW5" s="41">
        <f t="shared" si="9"/>
        <v>0</v>
      </c>
      <c r="AX5" s="41">
        <f t="shared" si="9"/>
        <v>0</v>
      </c>
      <c r="AY5" s="41">
        <f t="shared" si="9"/>
        <v>0</v>
      </c>
      <c r="AZ5" s="41">
        <f t="shared" si="10"/>
        <v>0</v>
      </c>
      <c r="BA5" s="41">
        <f t="shared" si="10"/>
        <v>0</v>
      </c>
      <c r="BB5" s="41">
        <f t="shared" si="10"/>
        <v>0</v>
      </c>
      <c r="BC5" s="41">
        <f t="shared" si="10"/>
        <v>0</v>
      </c>
      <c r="BD5" s="41">
        <f t="shared" si="10"/>
        <v>0</v>
      </c>
      <c r="BE5" s="41">
        <f t="shared" si="10"/>
        <v>0</v>
      </c>
      <c r="BF5" s="41">
        <f t="shared" si="10"/>
        <v>0</v>
      </c>
      <c r="BG5" s="41">
        <f t="shared" si="10"/>
        <v>0</v>
      </c>
      <c r="BH5" s="41">
        <f t="shared" si="10"/>
        <v>0</v>
      </c>
      <c r="BI5" s="41">
        <f t="shared" si="10"/>
        <v>0</v>
      </c>
      <c r="BJ5" s="41">
        <f t="shared" si="10"/>
        <v>0</v>
      </c>
      <c r="BK5" s="41">
        <f t="shared" si="10"/>
        <v>0</v>
      </c>
      <c r="BL5" s="41">
        <f t="shared" si="10"/>
        <v>0</v>
      </c>
      <c r="BM5" s="41">
        <f t="shared" si="10"/>
        <v>0</v>
      </c>
      <c r="BN5" s="41">
        <f t="shared" si="10"/>
        <v>0</v>
      </c>
      <c r="BO5" s="41">
        <f t="shared" si="10"/>
        <v>0</v>
      </c>
      <c r="BP5" s="41">
        <f t="shared" si="11"/>
        <v>0</v>
      </c>
      <c r="BQ5" s="41">
        <f t="shared" si="11"/>
        <v>0</v>
      </c>
      <c r="BR5" s="41">
        <f t="shared" si="11"/>
        <v>0</v>
      </c>
      <c r="BS5" s="41">
        <f t="shared" si="11"/>
        <v>0</v>
      </c>
      <c r="BT5" s="41">
        <f t="shared" si="11"/>
        <v>0</v>
      </c>
      <c r="BU5" s="41">
        <f t="shared" si="11"/>
        <v>0</v>
      </c>
      <c r="BV5" s="41">
        <f t="shared" si="11"/>
        <v>0</v>
      </c>
      <c r="BW5" s="41">
        <f t="shared" si="11"/>
        <v>0</v>
      </c>
      <c r="BX5" s="41">
        <f t="shared" si="11"/>
        <v>0</v>
      </c>
      <c r="BY5" s="41">
        <f t="shared" si="11"/>
        <v>0</v>
      </c>
      <c r="BZ5" s="41">
        <f t="shared" si="11"/>
        <v>0</v>
      </c>
      <c r="CA5" s="41">
        <f t="shared" si="11"/>
        <v>0</v>
      </c>
      <c r="CB5" s="41">
        <f t="shared" si="11"/>
        <v>0</v>
      </c>
      <c r="CC5" s="41">
        <f t="shared" si="11"/>
        <v>0</v>
      </c>
      <c r="CD5" s="41">
        <f t="shared" si="11"/>
        <v>0</v>
      </c>
      <c r="CE5" s="41">
        <f t="shared" si="11"/>
        <v>0</v>
      </c>
      <c r="CF5" s="41">
        <f t="shared" si="12"/>
        <v>0</v>
      </c>
      <c r="CG5" s="41">
        <f t="shared" si="12"/>
        <v>0</v>
      </c>
      <c r="CH5" s="41">
        <f t="shared" si="12"/>
        <v>0</v>
      </c>
      <c r="CI5" s="41">
        <f t="shared" si="12"/>
        <v>0</v>
      </c>
      <c r="CJ5" s="41">
        <f t="shared" si="12"/>
        <v>0</v>
      </c>
      <c r="CK5" s="41">
        <f t="shared" si="12"/>
        <v>0</v>
      </c>
      <c r="CL5" s="41">
        <f t="shared" si="12"/>
        <v>0</v>
      </c>
      <c r="CM5" s="41">
        <f t="shared" si="12"/>
        <v>0</v>
      </c>
      <c r="CN5" s="41">
        <f t="shared" si="12"/>
        <v>0</v>
      </c>
      <c r="CO5" s="41">
        <f t="shared" si="12"/>
        <v>0</v>
      </c>
      <c r="CP5" s="41">
        <f t="shared" si="12"/>
        <v>0</v>
      </c>
      <c r="CQ5" s="41">
        <f t="shared" si="12"/>
        <v>0</v>
      </c>
      <c r="CR5" s="41">
        <f t="shared" si="12"/>
        <v>0</v>
      </c>
      <c r="CS5" s="41">
        <f t="shared" si="12"/>
        <v>0</v>
      </c>
      <c r="CT5" s="41">
        <f t="shared" si="12"/>
        <v>0</v>
      </c>
      <c r="CU5" s="41">
        <f t="shared" si="12"/>
        <v>0</v>
      </c>
      <c r="CV5" s="41">
        <f t="shared" si="13"/>
        <v>0</v>
      </c>
      <c r="CW5" s="41">
        <f t="shared" si="13"/>
        <v>0</v>
      </c>
      <c r="CX5" s="41">
        <f t="shared" si="13"/>
        <v>0</v>
      </c>
      <c r="CY5" s="41">
        <f t="shared" si="13"/>
        <v>0</v>
      </c>
      <c r="CZ5" s="41">
        <f t="shared" si="13"/>
        <v>0</v>
      </c>
      <c r="DA5" s="41">
        <f t="shared" si="13"/>
        <v>0</v>
      </c>
      <c r="DB5" s="41">
        <f t="shared" si="13"/>
        <v>0</v>
      </c>
      <c r="DC5" s="41">
        <f t="shared" si="13"/>
        <v>0</v>
      </c>
      <c r="DD5" s="41">
        <f t="shared" si="13"/>
        <v>0</v>
      </c>
      <c r="DE5" s="41">
        <f t="shared" si="13"/>
        <v>0</v>
      </c>
      <c r="DF5" s="41">
        <f t="shared" si="13"/>
        <v>0</v>
      </c>
      <c r="DG5" s="41">
        <f t="shared" si="13"/>
        <v>0</v>
      </c>
      <c r="DH5" s="41">
        <f t="shared" si="13"/>
        <v>0</v>
      </c>
      <c r="DI5" s="41">
        <f t="shared" si="13"/>
        <v>0</v>
      </c>
      <c r="DJ5" s="41">
        <f t="shared" si="13"/>
        <v>0</v>
      </c>
      <c r="DK5" s="41">
        <f t="shared" si="13"/>
        <v>0</v>
      </c>
      <c r="DL5" s="41">
        <f t="shared" si="14"/>
        <v>0</v>
      </c>
      <c r="DM5" s="41">
        <f t="shared" si="14"/>
        <v>0</v>
      </c>
      <c r="DN5" s="41">
        <f t="shared" si="14"/>
        <v>0</v>
      </c>
      <c r="DO5" s="41">
        <f t="shared" si="14"/>
        <v>0</v>
      </c>
      <c r="DP5" s="41">
        <f t="shared" si="14"/>
        <v>0</v>
      </c>
      <c r="DQ5" s="41">
        <f t="shared" si="14"/>
        <v>0</v>
      </c>
      <c r="DR5" s="41">
        <f t="shared" si="14"/>
        <v>0</v>
      </c>
      <c r="DS5" s="41">
        <f t="shared" si="14"/>
        <v>0</v>
      </c>
      <c r="DT5" s="41">
        <f t="shared" si="14"/>
        <v>0</v>
      </c>
      <c r="DU5" s="41">
        <f t="shared" si="14"/>
        <v>0</v>
      </c>
      <c r="DV5" s="41">
        <f t="shared" si="14"/>
        <v>0</v>
      </c>
      <c r="DW5" s="41">
        <f t="shared" si="14"/>
        <v>0</v>
      </c>
      <c r="DX5" s="41">
        <f t="shared" si="14"/>
        <v>0</v>
      </c>
      <c r="DY5" s="41">
        <f t="shared" si="14"/>
        <v>0</v>
      </c>
      <c r="DZ5" s="41">
        <f t="shared" si="14"/>
        <v>0</v>
      </c>
      <c r="EA5" s="41">
        <f t="shared" si="14"/>
        <v>0</v>
      </c>
      <c r="EB5" s="41">
        <f t="shared" si="15"/>
        <v>0</v>
      </c>
      <c r="EC5" s="41">
        <f t="shared" si="15"/>
        <v>0</v>
      </c>
      <c r="ED5" s="41">
        <f t="shared" si="15"/>
        <v>0</v>
      </c>
      <c r="EE5" s="41">
        <f t="shared" si="15"/>
        <v>0</v>
      </c>
      <c r="EF5" s="41">
        <f t="shared" si="15"/>
        <v>0</v>
      </c>
      <c r="EG5" s="41">
        <f t="shared" si="15"/>
        <v>0</v>
      </c>
      <c r="EH5" s="41">
        <f t="shared" si="15"/>
        <v>0</v>
      </c>
      <c r="EI5" s="41">
        <f t="shared" si="15"/>
        <v>0</v>
      </c>
      <c r="EJ5" s="41">
        <f t="shared" si="15"/>
        <v>0</v>
      </c>
      <c r="EK5" s="41">
        <f t="shared" si="15"/>
        <v>0</v>
      </c>
      <c r="EL5" s="41">
        <f t="shared" si="15"/>
        <v>0</v>
      </c>
      <c r="EM5" s="41">
        <f t="shared" si="15"/>
        <v>0</v>
      </c>
      <c r="EN5" s="41">
        <f t="shared" si="15"/>
        <v>0</v>
      </c>
      <c r="EO5" s="41">
        <f t="shared" si="15"/>
        <v>0</v>
      </c>
      <c r="EP5" s="41">
        <f t="shared" si="15"/>
        <v>0</v>
      </c>
      <c r="EQ5" s="41">
        <f t="shared" si="15"/>
        <v>0</v>
      </c>
      <c r="ER5" s="41">
        <f t="shared" si="16"/>
        <v>0</v>
      </c>
      <c r="ES5" s="41">
        <f t="shared" si="16"/>
        <v>0</v>
      </c>
      <c r="ET5" s="41">
        <f t="shared" si="16"/>
        <v>0</v>
      </c>
      <c r="EU5" s="41">
        <f t="shared" si="16"/>
        <v>0</v>
      </c>
      <c r="EV5" s="41">
        <f t="shared" si="16"/>
        <v>0</v>
      </c>
      <c r="EW5" s="41">
        <f t="shared" si="16"/>
        <v>0</v>
      </c>
      <c r="EX5" s="41">
        <f t="shared" si="16"/>
        <v>0</v>
      </c>
      <c r="EY5" s="41">
        <f t="shared" si="16"/>
        <v>0</v>
      </c>
      <c r="EZ5" s="41">
        <f t="shared" si="16"/>
        <v>0</v>
      </c>
      <c r="FA5" s="41">
        <f t="shared" si="16"/>
        <v>0</v>
      </c>
      <c r="FB5" s="41">
        <f t="shared" si="16"/>
        <v>0</v>
      </c>
      <c r="FC5" s="41">
        <f t="shared" si="16"/>
        <v>0</v>
      </c>
      <c r="FD5" s="41">
        <f t="shared" si="16"/>
        <v>0</v>
      </c>
      <c r="FE5" s="41">
        <f t="shared" si="16"/>
        <v>0</v>
      </c>
      <c r="FF5" s="41">
        <f t="shared" si="16"/>
        <v>0</v>
      </c>
      <c r="FG5" s="41">
        <f t="shared" si="16"/>
        <v>0</v>
      </c>
      <c r="FH5" s="41">
        <f t="shared" si="17"/>
        <v>0</v>
      </c>
      <c r="FI5" s="41">
        <f t="shared" si="17"/>
        <v>0</v>
      </c>
      <c r="FJ5" s="41">
        <f t="shared" si="17"/>
        <v>0</v>
      </c>
      <c r="FK5" s="41">
        <f t="shared" si="17"/>
        <v>0</v>
      </c>
      <c r="FL5" s="41">
        <f t="shared" si="17"/>
        <v>0</v>
      </c>
      <c r="FM5" s="41">
        <f t="shared" si="17"/>
        <v>0</v>
      </c>
      <c r="FN5" s="41">
        <f t="shared" si="17"/>
        <v>0</v>
      </c>
      <c r="FO5" s="41">
        <f t="shared" si="17"/>
        <v>0</v>
      </c>
      <c r="FP5" s="41">
        <f t="shared" si="17"/>
        <v>0</v>
      </c>
      <c r="FQ5" s="41">
        <f t="shared" si="17"/>
        <v>0</v>
      </c>
      <c r="FR5" s="41">
        <f t="shared" si="17"/>
        <v>0</v>
      </c>
      <c r="FS5" s="41">
        <f t="shared" si="17"/>
        <v>0</v>
      </c>
      <c r="FT5" s="41">
        <f t="shared" si="17"/>
        <v>0</v>
      </c>
      <c r="FU5" s="41">
        <f t="shared" si="17"/>
        <v>0</v>
      </c>
      <c r="FV5" s="41">
        <f t="shared" si="17"/>
        <v>0</v>
      </c>
      <c r="FW5" s="41">
        <f t="shared" si="17"/>
        <v>0</v>
      </c>
      <c r="FX5" s="41">
        <f t="shared" si="18"/>
        <v>0</v>
      </c>
      <c r="FY5" s="41">
        <f t="shared" si="18"/>
        <v>0</v>
      </c>
      <c r="FZ5" s="41">
        <f t="shared" si="18"/>
        <v>0</v>
      </c>
      <c r="GA5" s="41">
        <f t="shared" si="18"/>
        <v>0</v>
      </c>
      <c r="GB5" s="41">
        <f t="shared" si="18"/>
        <v>0</v>
      </c>
      <c r="GC5" s="41">
        <f t="shared" si="18"/>
        <v>0</v>
      </c>
      <c r="GD5" s="41">
        <f t="shared" si="18"/>
        <v>0</v>
      </c>
      <c r="GE5" s="41">
        <f t="shared" si="18"/>
        <v>0</v>
      </c>
      <c r="GF5" s="41">
        <f t="shared" si="18"/>
        <v>0</v>
      </c>
      <c r="GG5" s="41">
        <f t="shared" si="18"/>
        <v>0</v>
      </c>
      <c r="GH5" s="41">
        <f t="shared" si="18"/>
        <v>0</v>
      </c>
      <c r="GI5" s="41">
        <f t="shared" si="18"/>
        <v>0</v>
      </c>
      <c r="GJ5" s="41">
        <f t="shared" si="18"/>
        <v>0</v>
      </c>
      <c r="GK5" s="41">
        <f t="shared" si="18"/>
        <v>0</v>
      </c>
      <c r="GL5" s="41">
        <f t="shared" si="18"/>
        <v>0</v>
      </c>
      <c r="GM5" s="41">
        <f t="shared" si="18"/>
        <v>0</v>
      </c>
      <c r="GN5" s="41">
        <f t="shared" si="19"/>
        <v>0</v>
      </c>
      <c r="GO5" s="41">
        <f t="shared" si="19"/>
        <v>0</v>
      </c>
      <c r="GP5" s="41">
        <f t="shared" si="19"/>
        <v>0</v>
      </c>
      <c r="GQ5" s="41">
        <f t="shared" si="19"/>
        <v>0</v>
      </c>
      <c r="GR5" s="41">
        <f t="shared" si="19"/>
        <v>0</v>
      </c>
      <c r="GS5" s="41">
        <f t="shared" si="19"/>
        <v>0</v>
      </c>
      <c r="GT5" s="41">
        <f t="shared" si="19"/>
        <v>0</v>
      </c>
      <c r="GU5" s="41">
        <f t="shared" si="19"/>
        <v>0</v>
      </c>
      <c r="GV5" s="41">
        <f t="shared" si="19"/>
        <v>0</v>
      </c>
      <c r="GW5" s="41">
        <f t="shared" si="19"/>
        <v>0</v>
      </c>
      <c r="GX5" s="41">
        <f t="shared" si="19"/>
        <v>0</v>
      </c>
      <c r="GY5" s="41">
        <f t="shared" si="19"/>
        <v>0</v>
      </c>
      <c r="GZ5" s="41">
        <f t="shared" si="19"/>
        <v>0</v>
      </c>
      <c r="HA5" s="41">
        <f t="shared" si="19"/>
        <v>0</v>
      </c>
      <c r="HB5" s="41">
        <f t="shared" si="19"/>
        <v>0</v>
      </c>
      <c r="HC5" s="41">
        <f t="shared" si="19"/>
        <v>0</v>
      </c>
      <c r="HD5" s="41">
        <f t="shared" si="20"/>
        <v>0</v>
      </c>
      <c r="HE5" s="41">
        <f t="shared" si="20"/>
        <v>0</v>
      </c>
      <c r="HF5" s="41">
        <f t="shared" si="20"/>
        <v>0</v>
      </c>
      <c r="HG5" s="41">
        <f t="shared" si="20"/>
        <v>0</v>
      </c>
      <c r="HH5" s="41">
        <f t="shared" si="20"/>
        <v>0</v>
      </c>
      <c r="HI5" s="41">
        <f t="shared" si="20"/>
        <v>0</v>
      </c>
      <c r="HJ5" s="41">
        <f t="shared" si="20"/>
        <v>0</v>
      </c>
    </row>
    <row r="6" spans="1:218" ht="14.4" x14ac:dyDescent="0.3">
      <c r="A6" s="42">
        <v>3</v>
      </c>
      <c r="B6" s="43">
        <f>'CMM3 - AUX CALC'!$D$67</f>
        <v>0</v>
      </c>
      <c r="C6" s="41"/>
      <c r="D6" s="41"/>
      <c r="E6" s="41">
        <f>$B6/(_xlfn.SINGLE(PrazoConcessao)*12-E$3+1)</f>
        <v>0</v>
      </c>
      <c r="F6" s="41">
        <f t="shared" si="7"/>
        <v>0</v>
      </c>
      <c r="G6" s="41">
        <f t="shared" si="7"/>
        <v>0</v>
      </c>
      <c r="H6" s="41">
        <f t="shared" si="7"/>
        <v>0</v>
      </c>
      <c r="I6" s="41">
        <f t="shared" si="7"/>
        <v>0</v>
      </c>
      <c r="J6" s="41">
        <f t="shared" si="7"/>
        <v>0</v>
      </c>
      <c r="K6" s="41">
        <f t="shared" si="7"/>
        <v>0</v>
      </c>
      <c r="L6" s="41">
        <f t="shared" si="7"/>
        <v>0</v>
      </c>
      <c r="M6" s="41">
        <f t="shared" si="7"/>
        <v>0</v>
      </c>
      <c r="N6" s="41">
        <f t="shared" si="7"/>
        <v>0</v>
      </c>
      <c r="O6" s="41">
        <f t="shared" si="7"/>
        <v>0</v>
      </c>
      <c r="P6" s="41">
        <f t="shared" si="7"/>
        <v>0</v>
      </c>
      <c r="Q6" s="41">
        <f t="shared" si="7"/>
        <v>0</v>
      </c>
      <c r="R6" s="41">
        <f t="shared" si="7"/>
        <v>0</v>
      </c>
      <c r="S6" s="41">
        <f t="shared" si="7"/>
        <v>0</v>
      </c>
      <c r="T6" s="41">
        <f t="shared" si="8"/>
        <v>0</v>
      </c>
      <c r="U6" s="41">
        <f t="shared" si="8"/>
        <v>0</v>
      </c>
      <c r="V6" s="41">
        <f t="shared" si="8"/>
        <v>0</v>
      </c>
      <c r="W6" s="41">
        <f t="shared" si="8"/>
        <v>0</v>
      </c>
      <c r="X6" s="41">
        <f t="shared" si="8"/>
        <v>0</v>
      </c>
      <c r="Y6" s="41">
        <f t="shared" si="8"/>
        <v>0</v>
      </c>
      <c r="Z6" s="41">
        <f t="shared" si="8"/>
        <v>0</v>
      </c>
      <c r="AA6" s="41">
        <f t="shared" si="8"/>
        <v>0</v>
      </c>
      <c r="AB6" s="41">
        <f t="shared" si="8"/>
        <v>0</v>
      </c>
      <c r="AC6" s="41">
        <f t="shared" si="8"/>
        <v>0</v>
      </c>
      <c r="AD6" s="41">
        <f t="shared" si="8"/>
        <v>0</v>
      </c>
      <c r="AE6" s="41">
        <f t="shared" si="8"/>
        <v>0</v>
      </c>
      <c r="AF6" s="41">
        <f t="shared" si="8"/>
        <v>0</v>
      </c>
      <c r="AG6" s="41">
        <f t="shared" si="8"/>
        <v>0</v>
      </c>
      <c r="AH6" s="41">
        <f t="shared" si="8"/>
        <v>0</v>
      </c>
      <c r="AI6" s="41">
        <f t="shared" si="8"/>
        <v>0</v>
      </c>
      <c r="AJ6" s="41">
        <f t="shared" si="9"/>
        <v>0</v>
      </c>
      <c r="AK6" s="41">
        <f t="shared" si="9"/>
        <v>0</v>
      </c>
      <c r="AL6" s="41">
        <f t="shared" si="9"/>
        <v>0</v>
      </c>
      <c r="AM6" s="41">
        <f t="shared" si="9"/>
        <v>0</v>
      </c>
      <c r="AN6" s="41">
        <f t="shared" si="9"/>
        <v>0</v>
      </c>
      <c r="AO6" s="41">
        <f t="shared" si="9"/>
        <v>0</v>
      </c>
      <c r="AP6" s="41">
        <f t="shared" si="9"/>
        <v>0</v>
      </c>
      <c r="AQ6" s="41">
        <f t="shared" si="9"/>
        <v>0</v>
      </c>
      <c r="AR6" s="41">
        <f t="shared" si="9"/>
        <v>0</v>
      </c>
      <c r="AS6" s="41">
        <f t="shared" si="9"/>
        <v>0</v>
      </c>
      <c r="AT6" s="41">
        <f t="shared" si="9"/>
        <v>0</v>
      </c>
      <c r="AU6" s="41">
        <f t="shared" si="9"/>
        <v>0</v>
      </c>
      <c r="AV6" s="41">
        <f t="shared" si="9"/>
        <v>0</v>
      </c>
      <c r="AW6" s="41">
        <f t="shared" si="9"/>
        <v>0</v>
      </c>
      <c r="AX6" s="41">
        <f t="shared" si="9"/>
        <v>0</v>
      </c>
      <c r="AY6" s="41">
        <f t="shared" si="9"/>
        <v>0</v>
      </c>
      <c r="AZ6" s="41">
        <f t="shared" si="10"/>
        <v>0</v>
      </c>
      <c r="BA6" s="41">
        <f t="shared" si="10"/>
        <v>0</v>
      </c>
      <c r="BB6" s="41">
        <f t="shared" si="10"/>
        <v>0</v>
      </c>
      <c r="BC6" s="41">
        <f t="shared" si="10"/>
        <v>0</v>
      </c>
      <c r="BD6" s="41">
        <f t="shared" si="10"/>
        <v>0</v>
      </c>
      <c r="BE6" s="41">
        <f t="shared" si="10"/>
        <v>0</v>
      </c>
      <c r="BF6" s="41">
        <f t="shared" si="10"/>
        <v>0</v>
      </c>
      <c r="BG6" s="41">
        <f t="shared" si="10"/>
        <v>0</v>
      </c>
      <c r="BH6" s="41">
        <f t="shared" si="10"/>
        <v>0</v>
      </c>
      <c r="BI6" s="41">
        <f t="shared" si="10"/>
        <v>0</v>
      </c>
      <c r="BJ6" s="41">
        <f t="shared" si="10"/>
        <v>0</v>
      </c>
      <c r="BK6" s="41">
        <f t="shared" si="10"/>
        <v>0</v>
      </c>
      <c r="BL6" s="41">
        <f t="shared" si="10"/>
        <v>0</v>
      </c>
      <c r="BM6" s="41">
        <f t="shared" si="10"/>
        <v>0</v>
      </c>
      <c r="BN6" s="41">
        <f t="shared" si="10"/>
        <v>0</v>
      </c>
      <c r="BO6" s="41">
        <f t="shared" si="10"/>
        <v>0</v>
      </c>
      <c r="BP6" s="41">
        <f t="shared" si="11"/>
        <v>0</v>
      </c>
      <c r="BQ6" s="41">
        <f t="shared" si="11"/>
        <v>0</v>
      </c>
      <c r="BR6" s="41">
        <f t="shared" si="11"/>
        <v>0</v>
      </c>
      <c r="BS6" s="41">
        <f t="shared" si="11"/>
        <v>0</v>
      </c>
      <c r="BT6" s="41">
        <f t="shared" si="11"/>
        <v>0</v>
      </c>
      <c r="BU6" s="41">
        <f t="shared" si="11"/>
        <v>0</v>
      </c>
      <c r="BV6" s="41">
        <f t="shared" si="11"/>
        <v>0</v>
      </c>
      <c r="BW6" s="41">
        <f t="shared" si="11"/>
        <v>0</v>
      </c>
      <c r="BX6" s="41">
        <f t="shared" si="11"/>
        <v>0</v>
      </c>
      <c r="BY6" s="41">
        <f t="shared" si="11"/>
        <v>0</v>
      </c>
      <c r="BZ6" s="41">
        <f t="shared" si="11"/>
        <v>0</v>
      </c>
      <c r="CA6" s="41">
        <f t="shared" si="11"/>
        <v>0</v>
      </c>
      <c r="CB6" s="41">
        <f t="shared" si="11"/>
        <v>0</v>
      </c>
      <c r="CC6" s="41">
        <f t="shared" si="11"/>
        <v>0</v>
      </c>
      <c r="CD6" s="41">
        <f t="shared" si="11"/>
        <v>0</v>
      </c>
      <c r="CE6" s="41">
        <f t="shared" si="11"/>
        <v>0</v>
      </c>
      <c r="CF6" s="41">
        <f t="shared" si="12"/>
        <v>0</v>
      </c>
      <c r="CG6" s="41">
        <f t="shared" si="12"/>
        <v>0</v>
      </c>
      <c r="CH6" s="41">
        <f t="shared" si="12"/>
        <v>0</v>
      </c>
      <c r="CI6" s="41">
        <f t="shared" si="12"/>
        <v>0</v>
      </c>
      <c r="CJ6" s="41">
        <f t="shared" si="12"/>
        <v>0</v>
      </c>
      <c r="CK6" s="41">
        <f t="shared" si="12"/>
        <v>0</v>
      </c>
      <c r="CL6" s="41">
        <f t="shared" si="12"/>
        <v>0</v>
      </c>
      <c r="CM6" s="41">
        <f t="shared" si="12"/>
        <v>0</v>
      </c>
      <c r="CN6" s="41">
        <f t="shared" si="12"/>
        <v>0</v>
      </c>
      <c r="CO6" s="41">
        <f t="shared" si="12"/>
        <v>0</v>
      </c>
      <c r="CP6" s="41">
        <f t="shared" si="12"/>
        <v>0</v>
      </c>
      <c r="CQ6" s="41">
        <f t="shared" si="12"/>
        <v>0</v>
      </c>
      <c r="CR6" s="41">
        <f t="shared" si="12"/>
        <v>0</v>
      </c>
      <c r="CS6" s="41">
        <f t="shared" si="12"/>
        <v>0</v>
      </c>
      <c r="CT6" s="41">
        <f t="shared" si="12"/>
        <v>0</v>
      </c>
      <c r="CU6" s="41">
        <f t="shared" si="12"/>
        <v>0</v>
      </c>
      <c r="CV6" s="41">
        <f t="shared" si="13"/>
        <v>0</v>
      </c>
      <c r="CW6" s="41">
        <f t="shared" si="13"/>
        <v>0</v>
      </c>
      <c r="CX6" s="41">
        <f t="shared" si="13"/>
        <v>0</v>
      </c>
      <c r="CY6" s="41">
        <f t="shared" si="13"/>
        <v>0</v>
      </c>
      <c r="CZ6" s="41">
        <f t="shared" si="13"/>
        <v>0</v>
      </c>
      <c r="DA6" s="41">
        <f t="shared" si="13"/>
        <v>0</v>
      </c>
      <c r="DB6" s="41">
        <f t="shared" si="13"/>
        <v>0</v>
      </c>
      <c r="DC6" s="41">
        <f t="shared" si="13"/>
        <v>0</v>
      </c>
      <c r="DD6" s="41">
        <f t="shared" si="13"/>
        <v>0</v>
      </c>
      <c r="DE6" s="41">
        <f t="shared" si="13"/>
        <v>0</v>
      </c>
      <c r="DF6" s="41">
        <f t="shared" si="13"/>
        <v>0</v>
      </c>
      <c r="DG6" s="41">
        <f t="shared" si="13"/>
        <v>0</v>
      </c>
      <c r="DH6" s="41">
        <f t="shared" si="13"/>
        <v>0</v>
      </c>
      <c r="DI6" s="41">
        <f t="shared" si="13"/>
        <v>0</v>
      </c>
      <c r="DJ6" s="41">
        <f t="shared" si="13"/>
        <v>0</v>
      </c>
      <c r="DK6" s="41">
        <f t="shared" si="13"/>
        <v>0</v>
      </c>
      <c r="DL6" s="41">
        <f t="shared" si="14"/>
        <v>0</v>
      </c>
      <c r="DM6" s="41">
        <f t="shared" si="14"/>
        <v>0</v>
      </c>
      <c r="DN6" s="41">
        <f t="shared" si="14"/>
        <v>0</v>
      </c>
      <c r="DO6" s="41">
        <f t="shared" si="14"/>
        <v>0</v>
      </c>
      <c r="DP6" s="41">
        <f t="shared" si="14"/>
        <v>0</v>
      </c>
      <c r="DQ6" s="41">
        <f t="shared" si="14"/>
        <v>0</v>
      </c>
      <c r="DR6" s="41">
        <f t="shared" si="14"/>
        <v>0</v>
      </c>
      <c r="DS6" s="41">
        <f t="shared" si="14"/>
        <v>0</v>
      </c>
      <c r="DT6" s="41">
        <f t="shared" si="14"/>
        <v>0</v>
      </c>
      <c r="DU6" s="41">
        <f t="shared" si="14"/>
        <v>0</v>
      </c>
      <c r="DV6" s="41">
        <f t="shared" si="14"/>
        <v>0</v>
      </c>
      <c r="DW6" s="41">
        <f t="shared" si="14"/>
        <v>0</v>
      </c>
      <c r="DX6" s="41">
        <f t="shared" si="14"/>
        <v>0</v>
      </c>
      <c r="DY6" s="41">
        <f t="shared" si="14"/>
        <v>0</v>
      </c>
      <c r="DZ6" s="41">
        <f t="shared" si="14"/>
        <v>0</v>
      </c>
      <c r="EA6" s="41">
        <f t="shared" si="14"/>
        <v>0</v>
      </c>
      <c r="EB6" s="41">
        <f t="shared" si="15"/>
        <v>0</v>
      </c>
      <c r="EC6" s="41">
        <f t="shared" si="15"/>
        <v>0</v>
      </c>
      <c r="ED6" s="41">
        <f t="shared" si="15"/>
        <v>0</v>
      </c>
      <c r="EE6" s="41">
        <f t="shared" si="15"/>
        <v>0</v>
      </c>
      <c r="EF6" s="41">
        <f t="shared" si="15"/>
        <v>0</v>
      </c>
      <c r="EG6" s="41">
        <f t="shared" si="15"/>
        <v>0</v>
      </c>
      <c r="EH6" s="41">
        <f t="shared" si="15"/>
        <v>0</v>
      </c>
      <c r="EI6" s="41">
        <f t="shared" si="15"/>
        <v>0</v>
      </c>
      <c r="EJ6" s="41">
        <f t="shared" si="15"/>
        <v>0</v>
      </c>
      <c r="EK6" s="41">
        <f t="shared" si="15"/>
        <v>0</v>
      </c>
      <c r="EL6" s="41">
        <f t="shared" si="15"/>
        <v>0</v>
      </c>
      <c r="EM6" s="41">
        <f t="shared" si="15"/>
        <v>0</v>
      </c>
      <c r="EN6" s="41">
        <f t="shared" si="15"/>
        <v>0</v>
      </c>
      <c r="EO6" s="41">
        <f t="shared" si="15"/>
        <v>0</v>
      </c>
      <c r="EP6" s="41">
        <f t="shared" si="15"/>
        <v>0</v>
      </c>
      <c r="EQ6" s="41">
        <f t="shared" si="15"/>
        <v>0</v>
      </c>
      <c r="ER6" s="41">
        <f t="shared" si="16"/>
        <v>0</v>
      </c>
      <c r="ES6" s="41">
        <f t="shared" si="16"/>
        <v>0</v>
      </c>
      <c r="ET6" s="41">
        <f t="shared" si="16"/>
        <v>0</v>
      </c>
      <c r="EU6" s="41">
        <f t="shared" si="16"/>
        <v>0</v>
      </c>
      <c r="EV6" s="41">
        <f t="shared" si="16"/>
        <v>0</v>
      </c>
      <c r="EW6" s="41">
        <f t="shared" si="16"/>
        <v>0</v>
      </c>
      <c r="EX6" s="41">
        <f t="shared" si="16"/>
        <v>0</v>
      </c>
      <c r="EY6" s="41">
        <f t="shared" si="16"/>
        <v>0</v>
      </c>
      <c r="EZ6" s="41">
        <f t="shared" si="16"/>
        <v>0</v>
      </c>
      <c r="FA6" s="41">
        <f t="shared" si="16"/>
        <v>0</v>
      </c>
      <c r="FB6" s="41">
        <f t="shared" si="16"/>
        <v>0</v>
      </c>
      <c r="FC6" s="41">
        <f t="shared" si="16"/>
        <v>0</v>
      </c>
      <c r="FD6" s="41">
        <f t="shared" si="16"/>
        <v>0</v>
      </c>
      <c r="FE6" s="41">
        <f t="shared" si="16"/>
        <v>0</v>
      </c>
      <c r="FF6" s="41">
        <f t="shared" si="16"/>
        <v>0</v>
      </c>
      <c r="FG6" s="41">
        <f t="shared" si="16"/>
        <v>0</v>
      </c>
      <c r="FH6" s="41">
        <f t="shared" si="17"/>
        <v>0</v>
      </c>
      <c r="FI6" s="41">
        <f t="shared" si="17"/>
        <v>0</v>
      </c>
      <c r="FJ6" s="41">
        <f t="shared" si="17"/>
        <v>0</v>
      </c>
      <c r="FK6" s="41">
        <f t="shared" si="17"/>
        <v>0</v>
      </c>
      <c r="FL6" s="41">
        <f t="shared" si="17"/>
        <v>0</v>
      </c>
      <c r="FM6" s="41">
        <f t="shared" si="17"/>
        <v>0</v>
      </c>
      <c r="FN6" s="41">
        <f t="shared" si="17"/>
        <v>0</v>
      </c>
      <c r="FO6" s="41">
        <f t="shared" si="17"/>
        <v>0</v>
      </c>
      <c r="FP6" s="41">
        <f t="shared" si="17"/>
        <v>0</v>
      </c>
      <c r="FQ6" s="41">
        <f t="shared" si="17"/>
        <v>0</v>
      </c>
      <c r="FR6" s="41">
        <f t="shared" si="17"/>
        <v>0</v>
      </c>
      <c r="FS6" s="41">
        <f t="shared" si="17"/>
        <v>0</v>
      </c>
      <c r="FT6" s="41">
        <f t="shared" si="17"/>
        <v>0</v>
      </c>
      <c r="FU6" s="41">
        <f t="shared" si="17"/>
        <v>0</v>
      </c>
      <c r="FV6" s="41">
        <f t="shared" si="17"/>
        <v>0</v>
      </c>
      <c r="FW6" s="41">
        <f t="shared" si="17"/>
        <v>0</v>
      </c>
      <c r="FX6" s="41">
        <f t="shared" si="18"/>
        <v>0</v>
      </c>
      <c r="FY6" s="41">
        <f t="shared" si="18"/>
        <v>0</v>
      </c>
      <c r="FZ6" s="41">
        <f t="shared" si="18"/>
        <v>0</v>
      </c>
      <c r="GA6" s="41">
        <f t="shared" si="18"/>
        <v>0</v>
      </c>
      <c r="GB6" s="41">
        <f t="shared" si="18"/>
        <v>0</v>
      </c>
      <c r="GC6" s="41">
        <f t="shared" si="18"/>
        <v>0</v>
      </c>
      <c r="GD6" s="41">
        <f t="shared" si="18"/>
        <v>0</v>
      </c>
      <c r="GE6" s="41">
        <f t="shared" si="18"/>
        <v>0</v>
      </c>
      <c r="GF6" s="41">
        <f t="shared" si="18"/>
        <v>0</v>
      </c>
      <c r="GG6" s="41">
        <f t="shared" si="18"/>
        <v>0</v>
      </c>
      <c r="GH6" s="41">
        <f t="shared" si="18"/>
        <v>0</v>
      </c>
      <c r="GI6" s="41">
        <f t="shared" si="18"/>
        <v>0</v>
      </c>
      <c r="GJ6" s="41">
        <f t="shared" si="18"/>
        <v>0</v>
      </c>
      <c r="GK6" s="41">
        <f t="shared" si="18"/>
        <v>0</v>
      </c>
      <c r="GL6" s="41">
        <f t="shared" si="18"/>
        <v>0</v>
      </c>
      <c r="GM6" s="41">
        <f t="shared" si="18"/>
        <v>0</v>
      </c>
      <c r="GN6" s="41">
        <f t="shared" si="19"/>
        <v>0</v>
      </c>
      <c r="GO6" s="41">
        <f t="shared" si="19"/>
        <v>0</v>
      </c>
      <c r="GP6" s="41">
        <f t="shared" si="19"/>
        <v>0</v>
      </c>
      <c r="GQ6" s="41">
        <f t="shared" si="19"/>
        <v>0</v>
      </c>
      <c r="GR6" s="41">
        <f t="shared" si="19"/>
        <v>0</v>
      </c>
      <c r="GS6" s="41">
        <f t="shared" si="19"/>
        <v>0</v>
      </c>
      <c r="GT6" s="41">
        <f t="shared" si="19"/>
        <v>0</v>
      </c>
      <c r="GU6" s="41">
        <f t="shared" si="19"/>
        <v>0</v>
      </c>
      <c r="GV6" s="41">
        <f t="shared" si="19"/>
        <v>0</v>
      </c>
      <c r="GW6" s="41">
        <f t="shared" si="19"/>
        <v>0</v>
      </c>
      <c r="GX6" s="41">
        <f t="shared" si="19"/>
        <v>0</v>
      </c>
      <c r="GY6" s="41">
        <f t="shared" si="19"/>
        <v>0</v>
      </c>
      <c r="GZ6" s="41">
        <f t="shared" si="19"/>
        <v>0</v>
      </c>
      <c r="HA6" s="41">
        <f t="shared" si="19"/>
        <v>0</v>
      </c>
      <c r="HB6" s="41">
        <f t="shared" si="19"/>
        <v>0</v>
      </c>
      <c r="HC6" s="41">
        <f t="shared" si="19"/>
        <v>0</v>
      </c>
      <c r="HD6" s="41">
        <f t="shared" si="20"/>
        <v>0</v>
      </c>
      <c r="HE6" s="41">
        <f t="shared" si="20"/>
        <v>0</v>
      </c>
      <c r="HF6" s="41">
        <f t="shared" si="20"/>
        <v>0</v>
      </c>
      <c r="HG6" s="41">
        <f t="shared" si="20"/>
        <v>0</v>
      </c>
      <c r="HH6" s="41">
        <f t="shared" si="20"/>
        <v>0</v>
      </c>
      <c r="HI6" s="41">
        <f t="shared" si="20"/>
        <v>0</v>
      </c>
      <c r="HJ6" s="41">
        <f t="shared" si="20"/>
        <v>0</v>
      </c>
    </row>
    <row r="7" spans="1:218" ht="14.4" x14ac:dyDescent="0.3">
      <c r="A7" s="42">
        <v>4</v>
      </c>
      <c r="B7" s="43">
        <f>'CMM3 - AUX CALC'!$E$67</f>
        <v>0</v>
      </c>
      <c r="C7" s="41"/>
      <c r="D7" s="41"/>
      <c r="E7" s="41"/>
      <c r="F7" s="41">
        <f>$B7/(_xlfn.SINGLE(PrazoConcessao)*12-F$3+1)</f>
        <v>0</v>
      </c>
      <c r="G7" s="41">
        <f t="shared" si="7"/>
        <v>0</v>
      </c>
      <c r="H7" s="41">
        <f t="shared" si="7"/>
        <v>0</v>
      </c>
      <c r="I7" s="41">
        <f t="shared" si="7"/>
        <v>0</v>
      </c>
      <c r="J7" s="41">
        <f t="shared" si="7"/>
        <v>0</v>
      </c>
      <c r="K7" s="41">
        <f t="shared" si="7"/>
        <v>0</v>
      </c>
      <c r="L7" s="41">
        <f t="shared" si="7"/>
        <v>0</v>
      </c>
      <c r="M7" s="41">
        <f t="shared" si="7"/>
        <v>0</v>
      </c>
      <c r="N7" s="41">
        <f t="shared" si="7"/>
        <v>0</v>
      </c>
      <c r="O7" s="41">
        <f t="shared" si="7"/>
        <v>0</v>
      </c>
      <c r="P7" s="41">
        <f t="shared" si="7"/>
        <v>0</v>
      </c>
      <c r="Q7" s="41">
        <f t="shared" si="7"/>
        <v>0</v>
      </c>
      <c r="R7" s="41">
        <f t="shared" si="7"/>
        <v>0</v>
      </c>
      <c r="S7" s="41">
        <f t="shared" si="7"/>
        <v>0</v>
      </c>
      <c r="T7" s="41">
        <f t="shared" si="8"/>
        <v>0</v>
      </c>
      <c r="U7" s="41">
        <f t="shared" si="8"/>
        <v>0</v>
      </c>
      <c r="V7" s="41">
        <f t="shared" si="8"/>
        <v>0</v>
      </c>
      <c r="W7" s="41">
        <f t="shared" si="8"/>
        <v>0</v>
      </c>
      <c r="X7" s="41">
        <f t="shared" si="8"/>
        <v>0</v>
      </c>
      <c r="Y7" s="41">
        <f t="shared" si="8"/>
        <v>0</v>
      </c>
      <c r="Z7" s="41">
        <f t="shared" si="8"/>
        <v>0</v>
      </c>
      <c r="AA7" s="41">
        <f t="shared" si="8"/>
        <v>0</v>
      </c>
      <c r="AB7" s="41">
        <f t="shared" si="8"/>
        <v>0</v>
      </c>
      <c r="AC7" s="41">
        <f t="shared" si="8"/>
        <v>0</v>
      </c>
      <c r="AD7" s="41">
        <f t="shared" si="8"/>
        <v>0</v>
      </c>
      <c r="AE7" s="41">
        <f t="shared" si="8"/>
        <v>0</v>
      </c>
      <c r="AF7" s="41">
        <f t="shared" si="8"/>
        <v>0</v>
      </c>
      <c r="AG7" s="41">
        <f t="shared" si="8"/>
        <v>0</v>
      </c>
      <c r="AH7" s="41">
        <f t="shared" si="8"/>
        <v>0</v>
      </c>
      <c r="AI7" s="41">
        <f t="shared" si="8"/>
        <v>0</v>
      </c>
      <c r="AJ7" s="41">
        <f t="shared" si="9"/>
        <v>0</v>
      </c>
      <c r="AK7" s="41">
        <f t="shared" si="9"/>
        <v>0</v>
      </c>
      <c r="AL7" s="41">
        <f t="shared" si="9"/>
        <v>0</v>
      </c>
      <c r="AM7" s="41">
        <f t="shared" si="9"/>
        <v>0</v>
      </c>
      <c r="AN7" s="41">
        <f t="shared" si="9"/>
        <v>0</v>
      </c>
      <c r="AO7" s="41">
        <f t="shared" si="9"/>
        <v>0</v>
      </c>
      <c r="AP7" s="41">
        <f t="shared" si="9"/>
        <v>0</v>
      </c>
      <c r="AQ7" s="41">
        <f t="shared" si="9"/>
        <v>0</v>
      </c>
      <c r="AR7" s="41">
        <f t="shared" si="9"/>
        <v>0</v>
      </c>
      <c r="AS7" s="41">
        <f t="shared" si="9"/>
        <v>0</v>
      </c>
      <c r="AT7" s="41">
        <f t="shared" si="9"/>
        <v>0</v>
      </c>
      <c r="AU7" s="41">
        <f t="shared" si="9"/>
        <v>0</v>
      </c>
      <c r="AV7" s="41">
        <f t="shared" si="9"/>
        <v>0</v>
      </c>
      <c r="AW7" s="41">
        <f t="shared" si="9"/>
        <v>0</v>
      </c>
      <c r="AX7" s="41">
        <f t="shared" si="9"/>
        <v>0</v>
      </c>
      <c r="AY7" s="41">
        <f t="shared" si="9"/>
        <v>0</v>
      </c>
      <c r="AZ7" s="41">
        <f t="shared" si="10"/>
        <v>0</v>
      </c>
      <c r="BA7" s="41">
        <f t="shared" si="10"/>
        <v>0</v>
      </c>
      <c r="BB7" s="41">
        <f t="shared" si="10"/>
        <v>0</v>
      </c>
      <c r="BC7" s="41">
        <f t="shared" si="10"/>
        <v>0</v>
      </c>
      <c r="BD7" s="41">
        <f t="shared" si="10"/>
        <v>0</v>
      </c>
      <c r="BE7" s="41">
        <f t="shared" si="10"/>
        <v>0</v>
      </c>
      <c r="BF7" s="41">
        <f t="shared" si="10"/>
        <v>0</v>
      </c>
      <c r="BG7" s="41">
        <f t="shared" si="10"/>
        <v>0</v>
      </c>
      <c r="BH7" s="41">
        <f t="shared" si="10"/>
        <v>0</v>
      </c>
      <c r="BI7" s="41">
        <f t="shared" si="10"/>
        <v>0</v>
      </c>
      <c r="BJ7" s="41">
        <f t="shared" si="10"/>
        <v>0</v>
      </c>
      <c r="BK7" s="41">
        <f t="shared" si="10"/>
        <v>0</v>
      </c>
      <c r="BL7" s="41">
        <f t="shared" si="10"/>
        <v>0</v>
      </c>
      <c r="BM7" s="41">
        <f t="shared" si="10"/>
        <v>0</v>
      </c>
      <c r="BN7" s="41">
        <f t="shared" si="10"/>
        <v>0</v>
      </c>
      <c r="BO7" s="41">
        <f t="shared" si="10"/>
        <v>0</v>
      </c>
      <c r="BP7" s="41">
        <f t="shared" si="11"/>
        <v>0</v>
      </c>
      <c r="BQ7" s="41">
        <f t="shared" si="11"/>
        <v>0</v>
      </c>
      <c r="BR7" s="41">
        <f t="shared" si="11"/>
        <v>0</v>
      </c>
      <c r="BS7" s="41">
        <f t="shared" si="11"/>
        <v>0</v>
      </c>
      <c r="BT7" s="41">
        <f t="shared" si="11"/>
        <v>0</v>
      </c>
      <c r="BU7" s="41">
        <f t="shared" si="11"/>
        <v>0</v>
      </c>
      <c r="BV7" s="41">
        <f t="shared" si="11"/>
        <v>0</v>
      </c>
      <c r="BW7" s="41">
        <f t="shared" si="11"/>
        <v>0</v>
      </c>
      <c r="BX7" s="41">
        <f t="shared" si="11"/>
        <v>0</v>
      </c>
      <c r="BY7" s="41">
        <f t="shared" si="11"/>
        <v>0</v>
      </c>
      <c r="BZ7" s="41">
        <f t="shared" si="11"/>
        <v>0</v>
      </c>
      <c r="CA7" s="41">
        <f t="shared" si="11"/>
        <v>0</v>
      </c>
      <c r="CB7" s="41">
        <f t="shared" si="11"/>
        <v>0</v>
      </c>
      <c r="CC7" s="41">
        <f t="shared" si="11"/>
        <v>0</v>
      </c>
      <c r="CD7" s="41">
        <f t="shared" si="11"/>
        <v>0</v>
      </c>
      <c r="CE7" s="41">
        <f t="shared" si="11"/>
        <v>0</v>
      </c>
      <c r="CF7" s="41">
        <f t="shared" si="12"/>
        <v>0</v>
      </c>
      <c r="CG7" s="41">
        <f t="shared" si="12"/>
        <v>0</v>
      </c>
      <c r="CH7" s="41">
        <f t="shared" si="12"/>
        <v>0</v>
      </c>
      <c r="CI7" s="41">
        <f t="shared" si="12"/>
        <v>0</v>
      </c>
      <c r="CJ7" s="41">
        <f t="shared" si="12"/>
        <v>0</v>
      </c>
      <c r="CK7" s="41">
        <f t="shared" si="12"/>
        <v>0</v>
      </c>
      <c r="CL7" s="41">
        <f t="shared" si="12"/>
        <v>0</v>
      </c>
      <c r="CM7" s="41">
        <f t="shared" si="12"/>
        <v>0</v>
      </c>
      <c r="CN7" s="41">
        <f t="shared" si="12"/>
        <v>0</v>
      </c>
      <c r="CO7" s="41">
        <f t="shared" si="12"/>
        <v>0</v>
      </c>
      <c r="CP7" s="41">
        <f t="shared" si="12"/>
        <v>0</v>
      </c>
      <c r="CQ7" s="41">
        <f t="shared" si="12"/>
        <v>0</v>
      </c>
      <c r="CR7" s="41">
        <f t="shared" si="12"/>
        <v>0</v>
      </c>
      <c r="CS7" s="41">
        <f t="shared" si="12"/>
        <v>0</v>
      </c>
      <c r="CT7" s="41">
        <f t="shared" si="12"/>
        <v>0</v>
      </c>
      <c r="CU7" s="41">
        <f t="shared" si="12"/>
        <v>0</v>
      </c>
      <c r="CV7" s="41">
        <f t="shared" si="13"/>
        <v>0</v>
      </c>
      <c r="CW7" s="41">
        <f t="shared" si="13"/>
        <v>0</v>
      </c>
      <c r="CX7" s="41">
        <f t="shared" si="13"/>
        <v>0</v>
      </c>
      <c r="CY7" s="41">
        <f t="shared" si="13"/>
        <v>0</v>
      </c>
      <c r="CZ7" s="41">
        <f t="shared" si="13"/>
        <v>0</v>
      </c>
      <c r="DA7" s="41">
        <f t="shared" si="13"/>
        <v>0</v>
      </c>
      <c r="DB7" s="41">
        <f t="shared" si="13"/>
        <v>0</v>
      </c>
      <c r="DC7" s="41">
        <f t="shared" si="13"/>
        <v>0</v>
      </c>
      <c r="DD7" s="41">
        <f t="shared" si="13"/>
        <v>0</v>
      </c>
      <c r="DE7" s="41">
        <f t="shared" si="13"/>
        <v>0</v>
      </c>
      <c r="DF7" s="41">
        <f t="shared" si="13"/>
        <v>0</v>
      </c>
      <c r="DG7" s="41">
        <f t="shared" si="13"/>
        <v>0</v>
      </c>
      <c r="DH7" s="41">
        <f t="shared" si="13"/>
        <v>0</v>
      </c>
      <c r="DI7" s="41">
        <f t="shared" si="13"/>
        <v>0</v>
      </c>
      <c r="DJ7" s="41">
        <f t="shared" si="13"/>
        <v>0</v>
      </c>
      <c r="DK7" s="41">
        <f t="shared" si="13"/>
        <v>0</v>
      </c>
      <c r="DL7" s="41">
        <f t="shared" si="14"/>
        <v>0</v>
      </c>
      <c r="DM7" s="41">
        <f t="shared" si="14"/>
        <v>0</v>
      </c>
      <c r="DN7" s="41">
        <f t="shared" si="14"/>
        <v>0</v>
      </c>
      <c r="DO7" s="41">
        <f t="shared" si="14"/>
        <v>0</v>
      </c>
      <c r="DP7" s="41">
        <f t="shared" si="14"/>
        <v>0</v>
      </c>
      <c r="DQ7" s="41">
        <f t="shared" si="14"/>
        <v>0</v>
      </c>
      <c r="DR7" s="41">
        <f t="shared" si="14"/>
        <v>0</v>
      </c>
      <c r="DS7" s="41">
        <f t="shared" si="14"/>
        <v>0</v>
      </c>
      <c r="DT7" s="41">
        <f t="shared" si="14"/>
        <v>0</v>
      </c>
      <c r="DU7" s="41">
        <f t="shared" si="14"/>
        <v>0</v>
      </c>
      <c r="DV7" s="41">
        <f t="shared" si="14"/>
        <v>0</v>
      </c>
      <c r="DW7" s="41">
        <f t="shared" si="14"/>
        <v>0</v>
      </c>
      <c r="DX7" s="41">
        <f t="shared" si="14"/>
        <v>0</v>
      </c>
      <c r="DY7" s="41">
        <f t="shared" si="14"/>
        <v>0</v>
      </c>
      <c r="DZ7" s="41">
        <f t="shared" si="14"/>
        <v>0</v>
      </c>
      <c r="EA7" s="41">
        <f t="shared" si="14"/>
        <v>0</v>
      </c>
      <c r="EB7" s="41">
        <f t="shared" si="15"/>
        <v>0</v>
      </c>
      <c r="EC7" s="41">
        <f t="shared" si="15"/>
        <v>0</v>
      </c>
      <c r="ED7" s="41">
        <f t="shared" si="15"/>
        <v>0</v>
      </c>
      <c r="EE7" s="41">
        <f t="shared" si="15"/>
        <v>0</v>
      </c>
      <c r="EF7" s="41">
        <f t="shared" si="15"/>
        <v>0</v>
      </c>
      <c r="EG7" s="41">
        <f t="shared" si="15"/>
        <v>0</v>
      </c>
      <c r="EH7" s="41">
        <f t="shared" si="15"/>
        <v>0</v>
      </c>
      <c r="EI7" s="41">
        <f t="shared" si="15"/>
        <v>0</v>
      </c>
      <c r="EJ7" s="41">
        <f t="shared" si="15"/>
        <v>0</v>
      </c>
      <c r="EK7" s="41">
        <f t="shared" si="15"/>
        <v>0</v>
      </c>
      <c r="EL7" s="41">
        <f t="shared" si="15"/>
        <v>0</v>
      </c>
      <c r="EM7" s="41">
        <f t="shared" si="15"/>
        <v>0</v>
      </c>
      <c r="EN7" s="41">
        <f t="shared" si="15"/>
        <v>0</v>
      </c>
      <c r="EO7" s="41">
        <f t="shared" si="15"/>
        <v>0</v>
      </c>
      <c r="EP7" s="41">
        <f t="shared" si="15"/>
        <v>0</v>
      </c>
      <c r="EQ7" s="41">
        <f t="shared" si="15"/>
        <v>0</v>
      </c>
      <c r="ER7" s="41">
        <f t="shared" si="16"/>
        <v>0</v>
      </c>
      <c r="ES7" s="41">
        <f t="shared" si="16"/>
        <v>0</v>
      </c>
      <c r="ET7" s="41">
        <f t="shared" si="16"/>
        <v>0</v>
      </c>
      <c r="EU7" s="41">
        <f t="shared" si="16"/>
        <v>0</v>
      </c>
      <c r="EV7" s="41">
        <f t="shared" si="16"/>
        <v>0</v>
      </c>
      <c r="EW7" s="41">
        <f t="shared" si="16"/>
        <v>0</v>
      </c>
      <c r="EX7" s="41">
        <f t="shared" si="16"/>
        <v>0</v>
      </c>
      <c r="EY7" s="41">
        <f t="shared" si="16"/>
        <v>0</v>
      </c>
      <c r="EZ7" s="41">
        <f t="shared" si="16"/>
        <v>0</v>
      </c>
      <c r="FA7" s="41">
        <f t="shared" si="16"/>
        <v>0</v>
      </c>
      <c r="FB7" s="41">
        <f t="shared" si="16"/>
        <v>0</v>
      </c>
      <c r="FC7" s="41">
        <f t="shared" si="16"/>
        <v>0</v>
      </c>
      <c r="FD7" s="41">
        <f t="shared" si="16"/>
        <v>0</v>
      </c>
      <c r="FE7" s="41">
        <f t="shared" si="16"/>
        <v>0</v>
      </c>
      <c r="FF7" s="41">
        <f t="shared" si="16"/>
        <v>0</v>
      </c>
      <c r="FG7" s="41">
        <f t="shared" si="16"/>
        <v>0</v>
      </c>
      <c r="FH7" s="41">
        <f t="shared" si="17"/>
        <v>0</v>
      </c>
      <c r="FI7" s="41">
        <f t="shared" si="17"/>
        <v>0</v>
      </c>
      <c r="FJ7" s="41">
        <f t="shared" si="17"/>
        <v>0</v>
      </c>
      <c r="FK7" s="41">
        <f t="shared" si="17"/>
        <v>0</v>
      </c>
      <c r="FL7" s="41">
        <f t="shared" si="17"/>
        <v>0</v>
      </c>
      <c r="FM7" s="41">
        <f t="shared" si="17"/>
        <v>0</v>
      </c>
      <c r="FN7" s="41">
        <f t="shared" si="17"/>
        <v>0</v>
      </c>
      <c r="FO7" s="41">
        <f t="shared" si="17"/>
        <v>0</v>
      </c>
      <c r="FP7" s="41">
        <f t="shared" si="17"/>
        <v>0</v>
      </c>
      <c r="FQ7" s="41">
        <f t="shared" si="17"/>
        <v>0</v>
      </c>
      <c r="FR7" s="41">
        <f t="shared" si="17"/>
        <v>0</v>
      </c>
      <c r="FS7" s="41">
        <f t="shared" si="17"/>
        <v>0</v>
      </c>
      <c r="FT7" s="41">
        <f t="shared" si="17"/>
        <v>0</v>
      </c>
      <c r="FU7" s="41">
        <f t="shared" si="17"/>
        <v>0</v>
      </c>
      <c r="FV7" s="41">
        <f t="shared" si="17"/>
        <v>0</v>
      </c>
      <c r="FW7" s="41">
        <f t="shared" si="17"/>
        <v>0</v>
      </c>
      <c r="FX7" s="41">
        <f t="shared" si="18"/>
        <v>0</v>
      </c>
      <c r="FY7" s="41">
        <f t="shared" si="18"/>
        <v>0</v>
      </c>
      <c r="FZ7" s="41">
        <f t="shared" si="18"/>
        <v>0</v>
      </c>
      <c r="GA7" s="41">
        <f t="shared" si="18"/>
        <v>0</v>
      </c>
      <c r="GB7" s="41">
        <f t="shared" si="18"/>
        <v>0</v>
      </c>
      <c r="GC7" s="41">
        <f t="shared" si="18"/>
        <v>0</v>
      </c>
      <c r="GD7" s="41">
        <f t="shared" si="18"/>
        <v>0</v>
      </c>
      <c r="GE7" s="41">
        <f t="shared" si="18"/>
        <v>0</v>
      </c>
      <c r="GF7" s="41">
        <f t="shared" si="18"/>
        <v>0</v>
      </c>
      <c r="GG7" s="41">
        <f t="shared" si="18"/>
        <v>0</v>
      </c>
      <c r="GH7" s="41">
        <f t="shared" si="18"/>
        <v>0</v>
      </c>
      <c r="GI7" s="41">
        <f t="shared" si="18"/>
        <v>0</v>
      </c>
      <c r="GJ7" s="41">
        <f t="shared" si="18"/>
        <v>0</v>
      </c>
      <c r="GK7" s="41">
        <f t="shared" si="18"/>
        <v>0</v>
      </c>
      <c r="GL7" s="41">
        <f t="shared" si="18"/>
        <v>0</v>
      </c>
      <c r="GM7" s="41">
        <f t="shared" si="18"/>
        <v>0</v>
      </c>
      <c r="GN7" s="41">
        <f t="shared" si="19"/>
        <v>0</v>
      </c>
      <c r="GO7" s="41">
        <f t="shared" si="19"/>
        <v>0</v>
      </c>
      <c r="GP7" s="41">
        <f t="shared" si="19"/>
        <v>0</v>
      </c>
      <c r="GQ7" s="41">
        <f t="shared" si="19"/>
        <v>0</v>
      </c>
      <c r="GR7" s="41">
        <f t="shared" si="19"/>
        <v>0</v>
      </c>
      <c r="GS7" s="41">
        <f t="shared" si="19"/>
        <v>0</v>
      </c>
      <c r="GT7" s="41">
        <f t="shared" si="19"/>
        <v>0</v>
      </c>
      <c r="GU7" s="41">
        <f t="shared" si="19"/>
        <v>0</v>
      </c>
      <c r="GV7" s="41">
        <f t="shared" si="19"/>
        <v>0</v>
      </c>
      <c r="GW7" s="41">
        <f t="shared" si="19"/>
        <v>0</v>
      </c>
      <c r="GX7" s="41">
        <f t="shared" si="19"/>
        <v>0</v>
      </c>
      <c r="GY7" s="41">
        <f t="shared" si="19"/>
        <v>0</v>
      </c>
      <c r="GZ7" s="41">
        <f t="shared" si="19"/>
        <v>0</v>
      </c>
      <c r="HA7" s="41">
        <f t="shared" si="19"/>
        <v>0</v>
      </c>
      <c r="HB7" s="41">
        <f t="shared" si="19"/>
        <v>0</v>
      </c>
      <c r="HC7" s="41">
        <f t="shared" si="19"/>
        <v>0</v>
      </c>
      <c r="HD7" s="41">
        <f t="shared" si="20"/>
        <v>0</v>
      </c>
      <c r="HE7" s="41">
        <f t="shared" si="20"/>
        <v>0</v>
      </c>
      <c r="HF7" s="41">
        <f t="shared" si="20"/>
        <v>0</v>
      </c>
      <c r="HG7" s="41">
        <f t="shared" si="20"/>
        <v>0</v>
      </c>
      <c r="HH7" s="41">
        <f t="shared" si="20"/>
        <v>0</v>
      </c>
      <c r="HI7" s="41">
        <f t="shared" si="20"/>
        <v>0</v>
      </c>
      <c r="HJ7" s="41">
        <f t="shared" si="20"/>
        <v>0</v>
      </c>
    </row>
    <row r="8" spans="1:218" ht="14.4" x14ac:dyDescent="0.3">
      <c r="A8" s="42">
        <v>5</v>
      </c>
      <c r="B8" s="43">
        <f>'CMM3 - AUX CALC'!$F$67</f>
        <v>0</v>
      </c>
      <c r="C8" s="41"/>
      <c r="D8" s="41"/>
      <c r="E8" s="41"/>
      <c r="F8" s="41"/>
      <c r="G8" s="41">
        <f>$B8/(_xlfn.SINGLE(PrazoConcessao)*12-G$3+1)</f>
        <v>0</v>
      </c>
      <c r="H8" s="41">
        <f t="shared" si="7"/>
        <v>0</v>
      </c>
      <c r="I8" s="41">
        <f t="shared" si="7"/>
        <v>0</v>
      </c>
      <c r="J8" s="41">
        <f t="shared" si="7"/>
        <v>0</v>
      </c>
      <c r="K8" s="41">
        <f t="shared" si="7"/>
        <v>0</v>
      </c>
      <c r="L8" s="41">
        <f t="shared" si="7"/>
        <v>0</v>
      </c>
      <c r="M8" s="41">
        <f t="shared" si="7"/>
        <v>0</v>
      </c>
      <c r="N8" s="41">
        <f t="shared" si="7"/>
        <v>0</v>
      </c>
      <c r="O8" s="41">
        <f t="shared" si="7"/>
        <v>0</v>
      </c>
      <c r="P8" s="41">
        <f t="shared" si="7"/>
        <v>0</v>
      </c>
      <c r="Q8" s="41">
        <f t="shared" si="7"/>
        <v>0</v>
      </c>
      <c r="R8" s="41">
        <f t="shared" si="7"/>
        <v>0</v>
      </c>
      <c r="S8" s="41">
        <f t="shared" si="7"/>
        <v>0</v>
      </c>
      <c r="T8" s="41">
        <f t="shared" si="8"/>
        <v>0</v>
      </c>
      <c r="U8" s="41">
        <f t="shared" si="8"/>
        <v>0</v>
      </c>
      <c r="V8" s="41">
        <f t="shared" si="8"/>
        <v>0</v>
      </c>
      <c r="W8" s="41">
        <f t="shared" si="8"/>
        <v>0</v>
      </c>
      <c r="X8" s="41">
        <f t="shared" si="8"/>
        <v>0</v>
      </c>
      <c r="Y8" s="41">
        <f t="shared" si="8"/>
        <v>0</v>
      </c>
      <c r="Z8" s="41">
        <f t="shared" si="8"/>
        <v>0</v>
      </c>
      <c r="AA8" s="41">
        <f t="shared" si="8"/>
        <v>0</v>
      </c>
      <c r="AB8" s="41">
        <f t="shared" si="8"/>
        <v>0</v>
      </c>
      <c r="AC8" s="41">
        <f t="shared" si="8"/>
        <v>0</v>
      </c>
      <c r="AD8" s="41">
        <f t="shared" si="8"/>
        <v>0</v>
      </c>
      <c r="AE8" s="41">
        <f t="shared" si="8"/>
        <v>0</v>
      </c>
      <c r="AF8" s="41">
        <f t="shared" si="8"/>
        <v>0</v>
      </c>
      <c r="AG8" s="41">
        <f t="shared" si="8"/>
        <v>0</v>
      </c>
      <c r="AH8" s="41">
        <f t="shared" si="8"/>
        <v>0</v>
      </c>
      <c r="AI8" s="41">
        <f t="shared" si="8"/>
        <v>0</v>
      </c>
      <c r="AJ8" s="41">
        <f t="shared" si="9"/>
        <v>0</v>
      </c>
      <c r="AK8" s="41">
        <f t="shared" si="9"/>
        <v>0</v>
      </c>
      <c r="AL8" s="41">
        <f t="shared" si="9"/>
        <v>0</v>
      </c>
      <c r="AM8" s="41">
        <f t="shared" si="9"/>
        <v>0</v>
      </c>
      <c r="AN8" s="41">
        <f t="shared" si="9"/>
        <v>0</v>
      </c>
      <c r="AO8" s="41">
        <f t="shared" si="9"/>
        <v>0</v>
      </c>
      <c r="AP8" s="41">
        <f t="shared" si="9"/>
        <v>0</v>
      </c>
      <c r="AQ8" s="41">
        <f t="shared" si="9"/>
        <v>0</v>
      </c>
      <c r="AR8" s="41">
        <f t="shared" si="9"/>
        <v>0</v>
      </c>
      <c r="AS8" s="41">
        <f t="shared" si="9"/>
        <v>0</v>
      </c>
      <c r="AT8" s="41">
        <f t="shared" si="9"/>
        <v>0</v>
      </c>
      <c r="AU8" s="41">
        <f t="shared" si="9"/>
        <v>0</v>
      </c>
      <c r="AV8" s="41">
        <f t="shared" si="9"/>
        <v>0</v>
      </c>
      <c r="AW8" s="41">
        <f t="shared" si="9"/>
        <v>0</v>
      </c>
      <c r="AX8" s="41">
        <f t="shared" si="9"/>
        <v>0</v>
      </c>
      <c r="AY8" s="41">
        <f t="shared" si="9"/>
        <v>0</v>
      </c>
      <c r="AZ8" s="41">
        <f t="shared" si="10"/>
        <v>0</v>
      </c>
      <c r="BA8" s="41">
        <f t="shared" si="10"/>
        <v>0</v>
      </c>
      <c r="BB8" s="41">
        <f t="shared" si="10"/>
        <v>0</v>
      </c>
      <c r="BC8" s="41">
        <f t="shared" si="10"/>
        <v>0</v>
      </c>
      <c r="BD8" s="41">
        <f t="shared" si="10"/>
        <v>0</v>
      </c>
      <c r="BE8" s="41">
        <f t="shared" si="10"/>
        <v>0</v>
      </c>
      <c r="BF8" s="41">
        <f t="shared" si="10"/>
        <v>0</v>
      </c>
      <c r="BG8" s="41">
        <f t="shared" si="10"/>
        <v>0</v>
      </c>
      <c r="BH8" s="41">
        <f t="shared" si="10"/>
        <v>0</v>
      </c>
      <c r="BI8" s="41">
        <f t="shared" si="10"/>
        <v>0</v>
      </c>
      <c r="BJ8" s="41">
        <f t="shared" si="10"/>
        <v>0</v>
      </c>
      <c r="BK8" s="41">
        <f t="shared" si="10"/>
        <v>0</v>
      </c>
      <c r="BL8" s="41">
        <f t="shared" si="10"/>
        <v>0</v>
      </c>
      <c r="BM8" s="41">
        <f t="shared" si="10"/>
        <v>0</v>
      </c>
      <c r="BN8" s="41">
        <f t="shared" si="10"/>
        <v>0</v>
      </c>
      <c r="BO8" s="41">
        <f t="shared" si="10"/>
        <v>0</v>
      </c>
      <c r="BP8" s="41">
        <f t="shared" si="11"/>
        <v>0</v>
      </c>
      <c r="BQ8" s="41">
        <f t="shared" si="11"/>
        <v>0</v>
      </c>
      <c r="BR8" s="41">
        <f t="shared" si="11"/>
        <v>0</v>
      </c>
      <c r="BS8" s="41">
        <f t="shared" si="11"/>
        <v>0</v>
      </c>
      <c r="BT8" s="41">
        <f t="shared" si="11"/>
        <v>0</v>
      </c>
      <c r="BU8" s="41">
        <f t="shared" si="11"/>
        <v>0</v>
      </c>
      <c r="BV8" s="41">
        <f t="shared" si="11"/>
        <v>0</v>
      </c>
      <c r="BW8" s="41">
        <f t="shared" si="11"/>
        <v>0</v>
      </c>
      <c r="BX8" s="41">
        <f t="shared" si="11"/>
        <v>0</v>
      </c>
      <c r="BY8" s="41">
        <f t="shared" si="11"/>
        <v>0</v>
      </c>
      <c r="BZ8" s="41">
        <f t="shared" si="11"/>
        <v>0</v>
      </c>
      <c r="CA8" s="41">
        <f t="shared" si="11"/>
        <v>0</v>
      </c>
      <c r="CB8" s="41">
        <f t="shared" si="11"/>
        <v>0</v>
      </c>
      <c r="CC8" s="41">
        <f t="shared" si="11"/>
        <v>0</v>
      </c>
      <c r="CD8" s="41">
        <f t="shared" si="11"/>
        <v>0</v>
      </c>
      <c r="CE8" s="41">
        <f t="shared" si="11"/>
        <v>0</v>
      </c>
      <c r="CF8" s="41">
        <f t="shared" si="12"/>
        <v>0</v>
      </c>
      <c r="CG8" s="41">
        <f t="shared" si="12"/>
        <v>0</v>
      </c>
      <c r="CH8" s="41">
        <f t="shared" si="12"/>
        <v>0</v>
      </c>
      <c r="CI8" s="41">
        <f t="shared" si="12"/>
        <v>0</v>
      </c>
      <c r="CJ8" s="41">
        <f t="shared" si="12"/>
        <v>0</v>
      </c>
      <c r="CK8" s="41">
        <f t="shared" si="12"/>
        <v>0</v>
      </c>
      <c r="CL8" s="41">
        <f t="shared" si="12"/>
        <v>0</v>
      </c>
      <c r="CM8" s="41">
        <f t="shared" si="12"/>
        <v>0</v>
      </c>
      <c r="CN8" s="41">
        <f t="shared" si="12"/>
        <v>0</v>
      </c>
      <c r="CO8" s="41">
        <f t="shared" si="12"/>
        <v>0</v>
      </c>
      <c r="CP8" s="41">
        <f t="shared" si="12"/>
        <v>0</v>
      </c>
      <c r="CQ8" s="41">
        <f t="shared" si="12"/>
        <v>0</v>
      </c>
      <c r="CR8" s="41">
        <f t="shared" si="12"/>
        <v>0</v>
      </c>
      <c r="CS8" s="41">
        <f t="shared" si="12"/>
        <v>0</v>
      </c>
      <c r="CT8" s="41">
        <f t="shared" si="12"/>
        <v>0</v>
      </c>
      <c r="CU8" s="41">
        <f t="shared" si="12"/>
        <v>0</v>
      </c>
      <c r="CV8" s="41">
        <f t="shared" si="13"/>
        <v>0</v>
      </c>
      <c r="CW8" s="41">
        <f t="shared" si="13"/>
        <v>0</v>
      </c>
      <c r="CX8" s="41">
        <f t="shared" si="13"/>
        <v>0</v>
      </c>
      <c r="CY8" s="41">
        <f t="shared" si="13"/>
        <v>0</v>
      </c>
      <c r="CZ8" s="41">
        <f t="shared" si="13"/>
        <v>0</v>
      </c>
      <c r="DA8" s="41">
        <f t="shared" si="13"/>
        <v>0</v>
      </c>
      <c r="DB8" s="41">
        <f t="shared" si="13"/>
        <v>0</v>
      </c>
      <c r="DC8" s="41">
        <f t="shared" si="13"/>
        <v>0</v>
      </c>
      <c r="DD8" s="41">
        <f t="shared" si="13"/>
        <v>0</v>
      </c>
      <c r="DE8" s="41">
        <f t="shared" si="13"/>
        <v>0</v>
      </c>
      <c r="DF8" s="41">
        <f t="shared" si="13"/>
        <v>0</v>
      </c>
      <c r="DG8" s="41">
        <f t="shared" si="13"/>
        <v>0</v>
      </c>
      <c r="DH8" s="41">
        <f t="shared" si="13"/>
        <v>0</v>
      </c>
      <c r="DI8" s="41">
        <f t="shared" si="13"/>
        <v>0</v>
      </c>
      <c r="DJ8" s="41">
        <f t="shared" si="13"/>
        <v>0</v>
      </c>
      <c r="DK8" s="41">
        <f t="shared" si="13"/>
        <v>0</v>
      </c>
      <c r="DL8" s="41">
        <f t="shared" si="14"/>
        <v>0</v>
      </c>
      <c r="DM8" s="41">
        <f t="shared" si="14"/>
        <v>0</v>
      </c>
      <c r="DN8" s="41">
        <f t="shared" si="14"/>
        <v>0</v>
      </c>
      <c r="DO8" s="41">
        <f t="shared" si="14"/>
        <v>0</v>
      </c>
      <c r="DP8" s="41">
        <f t="shared" si="14"/>
        <v>0</v>
      </c>
      <c r="DQ8" s="41">
        <f t="shared" si="14"/>
        <v>0</v>
      </c>
      <c r="DR8" s="41">
        <f t="shared" si="14"/>
        <v>0</v>
      </c>
      <c r="DS8" s="41">
        <f t="shared" si="14"/>
        <v>0</v>
      </c>
      <c r="DT8" s="41">
        <f t="shared" si="14"/>
        <v>0</v>
      </c>
      <c r="DU8" s="41">
        <f t="shared" si="14"/>
        <v>0</v>
      </c>
      <c r="DV8" s="41">
        <f t="shared" si="14"/>
        <v>0</v>
      </c>
      <c r="DW8" s="41">
        <f t="shared" si="14"/>
        <v>0</v>
      </c>
      <c r="DX8" s="41">
        <f t="shared" si="14"/>
        <v>0</v>
      </c>
      <c r="DY8" s="41">
        <f t="shared" si="14"/>
        <v>0</v>
      </c>
      <c r="DZ8" s="41">
        <f t="shared" si="14"/>
        <v>0</v>
      </c>
      <c r="EA8" s="41">
        <f t="shared" si="14"/>
        <v>0</v>
      </c>
      <c r="EB8" s="41">
        <f t="shared" si="15"/>
        <v>0</v>
      </c>
      <c r="EC8" s="41">
        <f t="shared" si="15"/>
        <v>0</v>
      </c>
      <c r="ED8" s="41">
        <f t="shared" si="15"/>
        <v>0</v>
      </c>
      <c r="EE8" s="41">
        <f t="shared" si="15"/>
        <v>0</v>
      </c>
      <c r="EF8" s="41">
        <f t="shared" si="15"/>
        <v>0</v>
      </c>
      <c r="EG8" s="41">
        <f t="shared" si="15"/>
        <v>0</v>
      </c>
      <c r="EH8" s="41">
        <f t="shared" si="15"/>
        <v>0</v>
      </c>
      <c r="EI8" s="41">
        <f t="shared" si="15"/>
        <v>0</v>
      </c>
      <c r="EJ8" s="41">
        <f t="shared" si="15"/>
        <v>0</v>
      </c>
      <c r="EK8" s="41">
        <f t="shared" si="15"/>
        <v>0</v>
      </c>
      <c r="EL8" s="41">
        <f t="shared" si="15"/>
        <v>0</v>
      </c>
      <c r="EM8" s="41">
        <f t="shared" si="15"/>
        <v>0</v>
      </c>
      <c r="EN8" s="41">
        <f t="shared" si="15"/>
        <v>0</v>
      </c>
      <c r="EO8" s="41">
        <f t="shared" si="15"/>
        <v>0</v>
      </c>
      <c r="EP8" s="41">
        <f t="shared" si="15"/>
        <v>0</v>
      </c>
      <c r="EQ8" s="41">
        <f t="shared" si="15"/>
        <v>0</v>
      </c>
      <c r="ER8" s="41">
        <f t="shared" si="16"/>
        <v>0</v>
      </c>
      <c r="ES8" s="41">
        <f t="shared" si="16"/>
        <v>0</v>
      </c>
      <c r="ET8" s="41">
        <f t="shared" si="16"/>
        <v>0</v>
      </c>
      <c r="EU8" s="41">
        <f t="shared" si="16"/>
        <v>0</v>
      </c>
      <c r="EV8" s="41">
        <f t="shared" si="16"/>
        <v>0</v>
      </c>
      <c r="EW8" s="41">
        <f t="shared" si="16"/>
        <v>0</v>
      </c>
      <c r="EX8" s="41">
        <f t="shared" si="16"/>
        <v>0</v>
      </c>
      <c r="EY8" s="41">
        <f t="shared" si="16"/>
        <v>0</v>
      </c>
      <c r="EZ8" s="41">
        <f t="shared" si="16"/>
        <v>0</v>
      </c>
      <c r="FA8" s="41">
        <f t="shared" si="16"/>
        <v>0</v>
      </c>
      <c r="FB8" s="41">
        <f t="shared" si="16"/>
        <v>0</v>
      </c>
      <c r="FC8" s="41">
        <f t="shared" si="16"/>
        <v>0</v>
      </c>
      <c r="FD8" s="41">
        <f t="shared" si="16"/>
        <v>0</v>
      </c>
      <c r="FE8" s="41">
        <f t="shared" si="16"/>
        <v>0</v>
      </c>
      <c r="FF8" s="41">
        <f t="shared" si="16"/>
        <v>0</v>
      </c>
      <c r="FG8" s="41">
        <f t="shared" si="16"/>
        <v>0</v>
      </c>
      <c r="FH8" s="41">
        <f t="shared" si="17"/>
        <v>0</v>
      </c>
      <c r="FI8" s="41">
        <f t="shared" si="17"/>
        <v>0</v>
      </c>
      <c r="FJ8" s="41">
        <f t="shared" si="17"/>
        <v>0</v>
      </c>
      <c r="FK8" s="41">
        <f t="shared" si="17"/>
        <v>0</v>
      </c>
      <c r="FL8" s="41">
        <f t="shared" si="17"/>
        <v>0</v>
      </c>
      <c r="FM8" s="41">
        <f t="shared" si="17"/>
        <v>0</v>
      </c>
      <c r="FN8" s="41">
        <f t="shared" si="17"/>
        <v>0</v>
      </c>
      <c r="FO8" s="41">
        <f t="shared" si="17"/>
        <v>0</v>
      </c>
      <c r="FP8" s="41">
        <f t="shared" si="17"/>
        <v>0</v>
      </c>
      <c r="FQ8" s="41">
        <f t="shared" si="17"/>
        <v>0</v>
      </c>
      <c r="FR8" s="41">
        <f t="shared" si="17"/>
        <v>0</v>
      </c>
      <c r="FS8" s="41">
        <f t="shared" si="17"/>
        <v>0</v>
      </c>
      <c r="FT8" s="41">
        <f t="shared" si="17"/>
        <v>0</v>
      </c>
      <c r="FU8" s="41">
        <f t="shared" si="17"/>
        <v>0</v>
      </c>
      <c r="FV8" s="41">
        <f t="shared" si="17"/>
        <v>0</v>
      </c>
      <c r="FW8" s="41">
        <f t="shared" si="17"/>
        <v>0</v>
      </c>
      <c r="FX8" s="41">
        <f t="shared" si="18"/>
        <v>0</v>
      </c>
      <c r="FY8" s="41">
        <f t="shared" si="18"/>
        <v>0</v>
      </c>
      <c r="FZ8" s="41">
        <f t="shared" si="18"/>
        <v>0</v>
      </c>
      <c r="GA8" s="41">
        <f t="shared" si="18"/>
        <v>0</v>
      </c>
      <c r="GB8" s="41">
        <f t="shared" si="18"/>
        <v>0</v>
      </c>
      <c r="GC8" s="41">
        <f t="shared" si="18"/>
        <v>0</v>
      </c>
      <c r="GD8" s="41">
        <f t="shared" si="18"/>
        <v>0</v>
      </c>
      <c r="GE8" s="41">
        <f t="shared" si="18"/>
        <v>0</v>
      </c>
      <c r="GF8" s="41">
        <f t="shared" si="18"/>
        <v>0</v>
      </c>
      <c r="GG8" s="41">
        <f t="shared" si="18"/>
        <v>0</v>
      </c>
      <c r="GH8" s="41">
        <f t="shared" si="18"/>
        <v>0</v>
      </c>
      <c r="GI8" s="41">
        <f t="shared" si="18"/>
        <v>0</v>
      </c>
      <c r="GJ8" s="41">
        <f t="shared" si="18"/>
        <v>0</v>
      </c>
      <c r="GK8" s="41">
        <f t="shared" si="18"/>
        <v>0</v>
      </c>
      <c r="GL8" s="41">
        <f t="shared" si="18"/>
        <v>0</v>
      </c>
      <c r="GM8" s="41">
        <f t="shared" si="18"/>
        <v>0</v>
      </c>
      <c r="GN8" s="41">
        <f t="shared" si="19"/>
        <v>0</v>
      </c>
      <c r="GO8" s="41">
        <f t="shared" si="19"/>
        <v>0</v>
      </c>
      <c r="GP8" s="41">
        <f t="shared" si="19"/>
        <v>0</v>
      </c>
      <c r="GQ8" s="41">
        <f t="shared" si="19"/>
        <v>0</v>
      </c>
      <c r="GR8" s="41">
        <f t="shared" si="19"/>
        <v>0</v>
      </c>
      <c r="GS8" s="41">
        <f t="shared" si="19"/>
        <v>0</v>
      </c>
      <c r="GT8" s="41">
        <f t="shared" si="19"/>
        <v>0</v>
      </c>
      <c r="GU8" s="41">
        <f t="shared" si="19"/>
        <v>0</v>
      </c>
      <c r="GV8" s="41">
        <f t="shared" si="19"/>
        <v>0</v>
      </c>
      <c r="GW8" s="41">
        <f t="shared" si="19"/>
        <v>0</v>
      </c>
      <c r="GX8" s="41">
        <f t="shared" si="19"/>
        <v>0</v>
      </c>
      <c r="GY8" s="41">
        <f t="shared" si="19"/>
        <v>0</v>
      </c>
      <c r="GZ8" s="41">
        <f t="shared" si="19"/>
        <v>0</v>
      </c>
      <c r="HA8" s="41">
        <f t="shared" si="19"/>
        <v>0</v>
      </c>
      <c r="HB8" s="41">
        <f t="shared" si="19"/>
        <v>0</v>
      </c>
      <c r="HC8" s="41">
        <f t="shared" si="19"/>
        <v>0</v>
      </c>
      <c r="HD8" s="41">
        <f t="shared" si="20"/>
        <v>0</v>
      </c>
      <c r="HE8" s="41">
        <f t="shared" si="20"/>
        <v>0</v>
      </c>
      <c r="HF8" s="41">
        <f t="shared" si="20"/>
        <v>0</v>
      </c>
      <c r="HG8" s="41">
        <f t="shared" si="20"/>
        <v>0</v>
      </c>
      <c r="HH8" s="41">
        <f t="shared" si="20"/>
        <v>0</v>
      </c>
      <c r="HI8" s="41">
        <f t="shared" si="20"/>
        <v>0</v>
      </c>
      <c r="HJ8" s="41">
        <f t="shared" si="20"/>
        <v>0</v>
      </c>
    </row>
    <row r="9" spans="1:218" ht="14.4" x14ac:dyDescent="0.3">
      <c r="A9" s="42">
        <v>6</v>
      </c>
      <c r="B9" s="43">
        <f>'CMM3 - AUX CALC'!$G$67</f>
        <v>0</v>
      </c>
      <c r="C9" s="41"/>
      <c r="D9" s="41"/>
      <c r="E9" s="41"/>
      <c r="F9" s="41"/>
      <c r="G9" s="41"/>
      <c r="H9" s="41">
        <f>$B9/(_xlfn.SINGLE(PrazoConcessao)*12-H$3+1)</f>
        <v>0</v>
      </c>
      <c r="I9" s="41">
        <f t="shared" si="7"/>
        <v>0</v>
      </c>
      <c r="J9" s="41">
        <f t="shared" si="7"/>
        <v>0</v>
      </c>
      <c r="K9" s="41">
        <f t="shared" si="7"/>
        <v>0</v>
      </c>
      <c r="L9" s="41">
        <f t="shared" si="7"/>
        <v>0</v>
      </c>
      <c r="M9" s="41">
        <f t="shared" si="7"/>
        <v>0</v>
      </c>
      <c r="N9" s="41">
        <f t="shared" si="7"/>
        <v>0</v>
      </c>
      <c r="O9" s="41">
        <f t="shared" si="7"/>
        <v>0</v>
      </c>
      <c r="P9" s="41">
        <f t="shared" si="7"/>
        <v>0</v>
      </c>
      <c r="Q9" s="41">
        <f t="shared" si="7"/>
        <v>0</v>
      </c>
      <c r="R9" s="41">
        <f t="shared" si="7"/>
        <v>0</v>
      </c>
      <c r="S9" s="41">
        <f t="shared" si="7"/>
        <v>0</v>
      </c>
      <c r="T9" s="41">
        <f t="shared" si="8"/>
        <v>0</v>
      </c>
      <c r="U9" s="41">
        <f t="shared" si="8"/>
        <v>0</v>
      </c>
      <c r="V9" s="41">
        <f t="shared" si="8"/>
        <v>0</v>
      </c>
      <c r="W9" s="41">
        <f t="shared" si="8"/>
        <v>0</v>
      </c>
      <c r="X9" s="41">
        <f t="shared" si="8"/>
        <v>0</v>
      </c>
      <c r="Y9" s="41">
        <f t="shared" si="8"/>
        <v>0</v>
      </c>
      <c r="Z9" s="41">
        <f t="shared" si="8"/>
        <v>0</v>
      </c>
      <c r="AA9" s="41">
        <f t="shared" si="8"/>
        <v>0</v>
      </c>
      <c r="AB9" s="41">
        <f t="shared" si="8"/>
        <v>0</v>
      </c>
      <c r="AC9" s="41">
        <f t="shared" si="8"/>
        <v>0</v>
      </c>
      <c r="AD9" s="41">
        <f t="shared" si="8"/>
        <v>0</v>
      </c>
      <c r="AE9" s="41">
        <f t="shared" si="8"/>
        <v>0</v>
      </c>
      <c r="AF9" s="41">
        <f t="shared" si="8"/>
        <v>0</v>
      </c>
      <c r="AG9" s="41">
        <f t="shared" si="8"/>
        <v>0</v>
      </c>
      <c r="AH9" s="41">
        <f t="shared" si="8"/>
        <v>0</v>
      </c>
      <c r="AI9" s="41">
        <f t="shared" si="8"/>
        <v>0</v>
      </c>
      <c r="AJ9" s="41">
        <f t="shared" si="9"/>
        <v>0</v>
      </c>
      <c r="AK9" s="41">
        <f t="shared" si="9"/>
        <v>0</v>
      </c>
      <c r="AL9" s="41">
        <f t="shared" si="9"/>
        <v>0</v>
      </c>
      <c r="AM9" s="41">
        <f t="shared" si="9"/>
        <v>0</v>
      </c>
      <c r="AN9" s="41">
        <f t="shared" si="9"/>
        <v>0</v>
      </c>
      <c r="AO9" s="41">
        <f t="shared" si="9"/>
        <v>0</v>
      </c>
      <c r="AP9" s="41">
        <f t="shared" si="9"/>
        <v>0</v>
      </c>
      <c r="AQ9" s="41">
        <f t="shared" si="9"/>
        <v>0</v>
      </c>
      <c r="AR9" s="41">
        <f t="shared" si="9"/>
        <v>0</v>
      </c>
      <c r="AS9" s="41">
        <f t="shared" si="9"/>
        <v>0</v>
      </c>
      <c r="AT9" s="41">
        <f t="shared" si="9"/>
        <v>0</v>
      </c>
      <c r="AU9" s="41">
        <f t="shared" si="9"/>
        <v>0</v>
      </c>
      <c r="AV9" s="41">
        <f t="shared" si="9"/>
        <v>0</v>
      </c>
      <c r="AW9" s="41">
        <f t="shared" si="9"/>
        <v>0</v>
      </c>
      <c r="AX9" s="41">
        <f t="shared" si="9"/>
        <v>0</v>
      </c>
      <c r="AY9" s="41">
        <f t="shared" si="9"/>
        <v>0</v>
      </c>
      <c r="AZ9" s="41">
        <f t="shared" si="10"/>
        <v>0</v>
      </c>
      <c r="BA9" s="41">
        <f t="shared" si="10"/>
        <v>0</v>
      </c>
      <c r="BB9" s="41">
        <f t="shared" si="10"/>
        <v>0</v>
      </c>
      <c r="BC9" s="41">
        <f t="shared" si="10"/>
        <v>0</v>
      </c>
      <c r="BD9" s="41">
        <f t="shared" si="10"/>
        <v>0</v>
      </c>
      <c r="BE9" s="41">
        <f t="shared" si="10"/>
        <v>0</v>
      </c>
      <c r="BF9" s="41">
        <f t="shared" si="10"/>
        <v>0</v>
      </c>
      <c r="BG9" s="41">
        <f t="shared" si="10"/>
        <v>0</v>
      </c>
      <c r="BH9" s="41">
        <f t="shared" si="10"/>
        <v>0</v>
      </c>
      <c r="BI9" s="41">
        <f t="shared" si="10"/>
        <v>0</v>
      </c>
      <c r="BJ9" s="41">
        <f t="shared" si="10"/>
        <v>0</v>
      </c>
      <c r="BK9" s="41">
        <f t="shared" si="10"/>
        <v>0</v>
      </c>
      <c r="BL9" s="41">
        <f t="shared" si="10"/>
        <v>0</v>
      </c>
      <c r="BM9" s="41">
        <f t="shared" si="10"/>
        <v>0</v>
      </c>
      <c r="BN9" s="41">
        <f t="shared" si="10"/>
        <v>0</v>
      </c>
      <c r="BO9" s="41">
        <f t="shared" si="10"/>
        <v>0</v>
      </c>
      <c r="BP9" s="41">
        <f t="shared" si="11"/>
        <v>0</v>
      </c>
      <c r="BQ9" s="41">
        <f t="shared" si="11"/>
        <v>0</v>
      </c>
      <c r="BR9" s="41">
        <f t="shared" si="11"/>
        <v>0</v>
      </c>
      <c r="BS9" s="41">
        <f t="shared" si="11"/>
        <v>0</v>
      </c>
      <c r="BT9" s="41">
        <f t="shared" si="11"/>
        <v>0</v>
      </c>
      <c r="BU9" s="41">
        <f t="shared" si="11"/>
        <v>0</v>
      </c>
      <c r="BV9" s="41">
        <f t="shared" si="11"/>
        <v>0</v>
      </c>
      <c r="BW9" s="41">
        <f t="shared" si="11"/>
        <v>0</v>
      </c>
      <c r="BX9" s="41">
        <f t="shared" si="11"/>
        <v>0</v>
      </c>
      <c r="BY9" s="41">
        <f t="shared" si="11"/>
        <v>0</v>
      </c>
      <c r="BZ9" s="41">
        <f t="shared" si="11"/>
        <v>0</v>
      </c>
      <c r="CA9" s="41">
        <f t="shared" si="11"/>
        <v>0</v>
      </c>
      <c r="CB9" s="41">
        <f t="shared" si="11"/>
        <v>0</v>
      </c>
      <c r="CC9" s="41">
        <f t="shared" si="11"/>
        <v>0</v>
      </c>
      <c r="CD9" s="41">
        <f t="shared" si="11"/>
        <v>0</v>
      </c>
      <c r="CE9" s="41">
        <f t="shared" si="11"/>
        <v>0</v>
      </c>
      <c r="CF9" s="41">
        <f t="shared" si="12"/>
        <v>0</v>
      </c>
      <c r="CG9" s="41">
        <f t="shared" si="12"/>
        <v>0</v>
      </c>
      <c r="CH9" s="41">
        <f t="shared" si="12"/>
        <v>0</v>
      </c>
      <c r="CI9" s="41">
        <f t="shared" si="12"/>
        <v>0</v>
      </c>
      <c r="CJ9" s="41">
        <f t="shared" si="12"/>
        <v>0</v>
      </c>
      <c r="CK9" s="41">
        <f t="shared" si="12"/>
        <v>0</v>
      </c>
      <c r="CL9" s="41">
        <f t="shared" si="12"/>
        <v>0</v>
      </c>
      <c r="CM9" s="41">
        <f t="shared" si="12"/>
        <v>0</v>
      </c>
      <c r="CN9" s="41">
        <f t="shared" si="12"/>
        <v>0</v>
      </c>
      <c r="CO9" s="41">
        <f t="shared" si="12"/>
        <v>0</v>
      </c>
      <c r="CP9" s="41">
        <f t="shared" si="12"/>
        <v>0</v>
      </c>
      <c r="CQ9" s="41">
        <f t="shared" si="12"/>
        <v>0</v>
      </c>
      <c r="CR9" s="41">
        <f t="shared" si="12"/>
        <v>0</v>
      </c>
      <c r="CS9" s="41">
        <f t="shared" si="12"/>
        <v>0</v>
      </c>
      <c r="CT9" s="41">
        <f t="shared" si="12"/>
        <v>0</v>
      </c>
      <c r="CU9" s="41">
        <f t="shared" si="12"/>
        <v>0</v>
      </c>
      <c r="CV9" s="41">
        <f t="shared" si="13"/>
        <v>0</v>
      </c>
      <c r="CW9" s="41">
        <f t="shared" si="13"/>
        <v>0</v>
      </c>
      <c r="CX9" s="41">
        <f t="shared" si="13"/>
        <v>0</v>
      </c>
      <c r="CY9" s="41">
        <f t="shared" si="13"/>
        <v>0</v>
      </c>
      <c r="CZ9" s="41">
        <f t="shared" si="13"/>
        <v>0</v>
      </c>
      <c r="DA9" s="41">
        <f t="shared" si="13"/>
        <v>0</v>
      </c>
      <c r="DB9" s="41">
        <f t="shared" si="13"/>
        <v>0</v>
      </c>
      <c r="DC9" s="41">
        <f t="shared" si="13"/>
        <v>0</v>
      </c>
      <c r="DD9" s="41">
        <f t="shared" si="13"/>
        <v>0</v>
      </c>
      <c r="DE9" s="41">
        <f t="shared" si="13"/>
        <v>0</v>
      </c>
      <c r="DF9" s="41">
        <f t="shared" si="13"/>
        <v>0</v>
      </c>
      <c r="DG9" s="41">
        <f t="shared" si="13"/>
        <v>0</v>
      </c>
      <c r="DH9" s="41">
        <f t="shared" si="13"/>
        <v>0</v>
      </c>
      <c r="DI9" s="41">
        <f t="shared" si="13"/>
        <v>0</v>
      </c>
      <c r="DJ9" s="41">
        <f t="shared" si="13"/>
        <v>0</v>
      </c>
      <c r="DK9" s="41">
        <f t="shared" si="13"/>
        <v>0</v>
      </c>
      <c r="DL9" s="41">
        <f t="shared" si="14"/>
        <v>0</v>
      </c>
      <c r="DM9" s="41">
        <f t="shared" si="14"/>
        <v>0</v>
      </c>
      <c r="DN9" s="41">
        <f t="shared" si="14"/>
        <v>0</v>
      </c>
      <c r="DO9" s="41">
        <f t="shared" si="14"/>
        <v>0</v>
      </c>
      <c r="DP9" s="41">
        <f t="shared" si="14"/>
        <v>0</v>
      </c>
      <c r="DQ9" s="41">
        <f t="shared" si="14"/>
        <v>0</v>
      </c>
      <c r="DR9" s="41">
        <f t="shared" si="14"/>
        <v>0</v>
      </c>
      <c r="DS9" s="41">
        <f t="shared" si="14"/>
        <v>0</v>
      </c>
      <c r="DT9" s="41">
        <f t="shared" si="14"/>
        <v>0</v>
      </c>
      <c r="DU9" s="41">
        <f t="shared" si="14"/>
        <v>0</v>
      </c>
      <c r="DV9" s="41">
        <f t="shared" si="14"/>
        <v>0</v>
      </c>
      <c r="DW9" s="41">
        <f t="shared" si="14"/>
        <v>0</v>
      </c>
      <c r="DX9" s="41">
        <f t="shared" si="14"/>
        <v>0</v>
      </c>
      <c r="DY9" s="41">
        <f t="shared" si="14"/>
        <v>0</v>
      </c>
      <c r="DZ9" s="41">
        <f t="shared" si="14"/>
        <v>0</v>
      </c>
      <c r="EA9" s="41">
        <f t="shared" si="14"/>
        <v>0</v>
      </c>
      <c r="EB9" s="41">
        <f t="shared" si="15"/>
        <v>0</v>
      </c>
      <c r="EC9" s="41">
        <f t="shared" si="15"/>
        <v>0</v>
      </c>
      <c r="ED9" s="41">
        <f t="shared" si="15"/>
        <v>0</v>
      </c>
      <c r="EE9" s="41">
        <f t="shared" si="15"/>
        <v>0</v>
      </c>
      <c r="EF9" s="41">
        <f t="shared" si="15"/>
        <v>0</v>
      </c>
      <c r="EG9" s="41">
        <f t="shared" si="15"/>
        <v>0</v>
      </c>
      <c r="EH9" s="41">
        <f t="shared" si="15"/>
        <v>0</v>
      </c>
      <c r="EI9" s="41">
        <f t="shared" si="15"/>
        <v>0</v>
      </c>
      <c r="EJ9" s="41">
        <f t="shared" si="15"/>
        <v>0</v>
      </c>
      <c r="EK9" s="41">
        <f t="shared" si="15"/>
        <v>0</v>
      </c>
      <c r="EL9" s="41">
        <f t="shared" si="15"/>
        <v>0</v>
      </c>
      <c r="EM9" s="41">
        <f t="shared" si="15"/>
        <v>0</v>
      </c>
      <c r="EN9" s="41">
        <f t="shared" si="15"/>
        <v>0</v>
      </c>
      <c r="EO9" s="41">
        <f t="shared" si="15"/>
        <v>0</v>
      </c>
      <c r="EP9" s="41">
        <f t="shared" si="15"/>
        <v>0</v>
      </c>
      <c r="EQ9" s="41">
        <f t="shared" si="15"/>
        <v>0</v>
      </c>
      <c r="ER9" s="41">
        <f t="shared" si="16"/>
        <v>0</v>
      </c>
      <c r="ES9" s="41">
        <f t="shared" si="16"/>
        <v>0</v>
      </c>
      <c r="ET9" s="41">
        <f t="shared" si="16"/>
        <v>0</v>
      </c>
      <c r="EU9" s="41">
        <f t="shared" si="16"/>
        <v>0</v>
      </c>
      <c r="EV9" s="41">
        <f t="shared" si="16"/>
        <v>0</v>
      </c>
      <c r="EW9" s="41">
        <f t="shared" si="16"/>
        <v>0</v>
      </c>
      <c r="EX9" s="41">
        <f t="shared" si="16"/>
        <v>0</v>
      </c>
      <c r="EY9" s="41">
        <f t="shared" si="16"/>
        <v>0</v>
      </c>
      <c r="EZ9" s="41">
        <f t="shared" si="16"/>
        <v>0</v>
      </c>
      <c r="FA9" s="41">
        <f t="shared" si="16"/>
        <v>0</v>
      </c>
      <c r="FB9" s="41">
        <f t="shared" si="16"/>
        <v>0</v>
      </c>
      <c r="FC9" s="41">
        <f t="shared" si="16"/>
        <v>0</v>
      </c>
      <c r="FD9" s="41">
        <f t="shared" si="16"/>
        <v>0</v>
      </c>
      <c r="FE9" s="41">
        <f t="shared" si="16"/>
        <v>0</v>
      </c>
      <c r="FF9" s="41">
        <f t="shared" si="16"/>
        <v>0</v>
      </c>
      <c r="FG9" s="41">
        <f t="shared" si="16"/>
        <v>0</v>
      </c>
      <c r="FH9" s="41">
        <f t="shared" si="17"/>
        <v>0</v>
      </c>
      <c r="FI9" s="41">
        <f t="shared" si="17"/>
        <v>0</v>
      </c>
      <c r="FJ9" s="41">
        <f t="shared" si="17"/>
        <v>0</v>
      </c>
      <c r="FK9" s="41">
        <f t="shared" si="17"/>
        <v>0</v>
      </c>
      <c r="FL9" s="41">
        <f t="shared" si="17"/>
        <v>0</v>
      </c>
      <c r="FM9" s="41">
        <f t="shared" si="17"/>
        <v>0</v>
      </c>
      <c r="FN9" s="41">
        <f t="shared" si="17"/>
        <v>0</v>
      </c>
      <c r="FO9" s="41">
        <f t="shared" si="17"/>
        <v>0</v>
      </c>
      <c r="FP9" s="41">
        <f t="shared" si="17"/>
        <v>0</v>
      </c>
      <c r="FQ9" s="41">
        <f t="shared" si="17"/>
        <v>0</v>
      </c>
      <c r="FR9" s="41">
        <f t="shared" si="17"/>
        <v>0</v>
      </c>
      <c r="FS9" s="41">
        <f t="shared" si="17"/>
        <v>0</v>
      </c>
      <c r="FT9" s="41">
        <f t="shared" si="17"/>
        <v>0</v>
      </c>
      <c r="FU9" s="41">
        <f t="shared" si="17"/>
        <v>0</v>
      </c>
      <c r="FV9" s="41">
        <f t="shared" si="17"/>
        <v>0</v>
      </c>
      <c r="FW9" s="41">
        <f t="shared" si="17"/>
        <v>0</v>
      </c>
      <c r="FX9" s="41">
        <f t="shared" si="18"/>
        <v>0</v>
      </c>
      <c r="FY9" s="41">
        <f t="shared" si="18"/>
        <v>0</v>
      </c>
      <c r="FZ9" s="41">
        <f t="shared" si="18"/>
        <v>0</v>
      </c>
      <c r="GA9" s="41">
        <f t="shared" si="18"/>
        <v>0</v>
      </c>
      <c r="GB9" s="41">
        <f t="shared" si="18"/>
        <v>0</v>
      </c>
      <c r="GC9" s="41">
        <f t="shared" si="18"/>
        <v>0</v>
      </c>
      <c r="GD9" s="41">
        <f t="shared" si="18"/>
        <v>0</v>
      </c>
      <c r="GE9" s="41">
        <f t="shared" si="18"/>
        <v>0</v>
      </c>
      <c r="GF9" s="41">
        <f t="shared" si="18"/>
        <v>0</v>
      </c>
      <c r="GG9" s="41">
        <f t="shared" si="18"/>
        <v>0</v>
      </c>
      <c r="GH9" s="41">
        <f t="shared" si="18"/>
        <v>0</v>
      </c>
      <c r="GI9" s="41">
        <f t="shared" si="18"/>
        <v>0</v>
      </c>
      <c r="GJ9" s="41">
        <f t="shared" si="18"/>
        <v>0</v>
      </c>
      <c r="GK9" s="41">
        <f t="shared" si="18"/>
        <v>0</v>
      </c>
      <c r="GL9" s="41">
        <f t="shared" si="18"/>
        <v>0</v>
      </c>
      <c r="GM9" s="41">
        <f t="shared" si="18"/>
        <v>0</v>
      </c>
      <c r="GN9" s="41">
        <f t="shared" si="19"/>
        <v>0</v>
      </c>
      <c r="GO9" s="41">
        <f t="shared" si="19"/>
        <v>0</v>
      </c>
      <c r="GP9" s="41">
        <f t="shared" si="19"/>
        <v>0</v>
      </c>
      <c r="GQ9" s="41">
        <f t="shared" si="19"/>
        <v>0</v>
      </c>
      <c r="GR9" s="41">
        <f t="shared" si="19"/>
        <v>0</v>
      </c>
      <c r="GS9" s="41">
        <f t="shared" si="19"/>
        <v>0</v>
      </c>
      <c r="GT9" s="41">
        <f t="shared" si="19"/>
        <v>0</v>
      </c>
      <c r="GU9" s="41">
        <f t="shared" si="19"/>
        <v>0</v>
      </c>
      <c r="GV9" s="41">
        <f t="shared" si="19"/>
        <v>0</v>
      </c>
      <c r="GW9" s="41">
        <f t="shared" si="19"/>
        <v>0</v>
      </c>
      <c r="GX9" s="41">
        <f t="shared" si="19"/>
        <v>0</v>
      </c>
      <c r="GY9" s="41">
        <f t="shared" si="19"/>
        <v>0</v>
      </c>
      <c r="GZ9" s="41">
        <f t="shared" si="19"/>
        <v>0</v>
      </c>
      <c r="HA9" s="41">
        <f t="shared" si="19"/>
        <v>0</v>
      </c>
      <c r="HB9" s="41">
        <f t="shared" si="19"/>
        <v>0</v>
      </c>
      <c r="HC9" s="41">
        <f t="shared" si="19"/>
        <v>0</v>
      </c>
      <c r="HD9" s="41">
        <f t="shared" si="20"/>
        <v>0</v>
      </c>
      <c r="HE9" s="41">
        <f t="shared" si="20"/>
        <v>0</v>
      </c>
      <c r="HF9" s="41">
        <f t="shared" si="20"/>
        <v>0</v>
      </c>
      <c r="HG9" s="41">
        <f t="shared" si="20"/>
        <v>0</v>
      </c>
      <c r="HH9" s="41">
        <f t="shared" si="20"/>
        <v>0</v>
      </c>
      <c r="HI9" s="41">
        <f t="shared" si="20"/>
        <v>0</v>
      </c>
      <c r="HJ9" s="41">
        <f t="shared" si="20"/>
        <v>0</v>
      </c>
    </row>
    <row r="10" spans="1:218" ht="14.4" x14ac:dyDescent="0.3">
      <c r="A10" s="42">
        <v>7</v>
      </c>
      <c r="B10" s="43" t="e">
        <f>'CMM3 - AUX CALC'!$H$67</f>
        <v>#REF!</v>
      </c>
      <c r="C10" s="41"/>
      <c r="D10" s="41"/>
      <c r="E10" s="41"/>
      <c r="F10" s="41"/>
      <c r="G10" s="41"/>
      <c r="H10" s="41"/>
      <c r="I10" s="41" t="e">
        <f>$B10/(_xlfn.SINGLE(PrazoConcessao)*12-I$3+1)</f>
        <v>#REF!</v>
      </c>
      <c r="J10" s="41" t="e">
        <f t="shared" si="7"/>
        <v>#REF!</v>
      </c>
      <c r="K10" s="41" t="e">
        <f t="shared" si="7"/>
        <v>#REF!</v>
      </c>
      <c r="L10" s="41" t="e">
        <f t="shared" si="7"/>
        <v>#REF!</v>
      </c>
      <c r="M10" s="41" t="e">
        <f t="shared" si="7"/>
        <v>#REF!</v>
      </c>
      <c r="N10" s="41" t="e">
        <f t="shared" si="7"/>
        <v>#REF!</v>
      </c>
      <c r="O10" s="41" t="e">
        <f t="shared" si="7"/>
        <v>#REF!</v>
      </c>
      <c r="P10" s="41" t="e">
        <f t="shared" si="7"/>
        <v>#REF!</v>
      </c>
      <c r="Q10" s="41" t="e">
        <f t="shared" si="7"/>
        <v>#REF!</v>
      </c>
      <c r="R10" s="41" t="e">
        <f t="shared" si="7"/>
        <v>#REF!</v>
      </c>
      <c r="S10" s="41" t="e">
        <f t="shared" si="7"/>
        <v>#REF!</v>
      </c>
      <c r="T10" s="41" t="e">
        <f t="shared" si="8"/>
        <v>#REF!</v>
      </c>
      <c r="U10" s="41" t="e">
        <f t="shared" si="8"/>
        <v>#REF!</v>
      </c>
      <c r="V10" s="41" t="e">
        <f t="shared" si="8"/>
        <v>#REF!</v>
      </c>
      <c r="W10" s="41" t="e">
        <f t="shared" si="8"/>
        <v>#REF!</v>
      </c>
      <c r="X10" s="41" t="e">
        <f t="shared" si="8"/>
        <v>#REF!</v>
      </c>
      <c r="Y10" s="41" t="e">
        <f t="shared" si="8"/>
        <v>#REF!</v>
      </c>
      <c r="Z10" s="41" t="e">
        <f t="shared" si="8"/>
        <v>#REF!</v>
      </c>
      <c r="AA10" s="41" t="e">
        <f t="shared" si="8"/>
        <v>#REF!</v>
      </c>
      <c r="AB10" s="41" t="e">
        <f t="shared" si="8"/>
        <v>#REF!</v>
      </c>
      <c r="AC10" s="41" t="e">
        <f t="shared" si="8"/>
        <v>#REF!</v>
      </c>
      <c r="AD10" s="41" t="e">
        <f t="shared" si="8"/>
        <v>#REF!</v>
      </c>
      <c r="AE10" s="41" t="e">
        <f t="shared" si="8"/>
        <v>#REF!</v>
      </c>
      <c r="AF10" s="41" t="e">
        <f t="shared" si="8"/>
        <v>#REF!</v>
      </c>
      <c r="AG10" s="41" t="e">
        <f t="shared" si="8"/>
        <v>#REF!</v>
      </c>
      <c r="AH10" s="41" t="e">
        <f t="shared" si="8"/>
        <v>#REF!</v>
      </c>
      <c r="AI10" s="41" t="e">
        <f t="shared" si="8"/>
        <v>#REF!</v>
      </c>
      <c r="AJ10" s="41" t="e">
        <f t="shared" si="9"/>
        <v>#REF!</v>
      </c>
      <c r="AK10" s="41" t="e">
        <f t="shared" si="9"/>
        <v>#REF!</v>
      </c>
      <c r="AL10" s="41" t="e">
        <f t="shared" si="9"/>
        <v>#REF!</v>
      </c>
      <c r="AM10" s="41" t="e">
        <f t="shared" si="9"/>
        <v>#REF!</v>
      </c>
      <c r="AN10" s="41" t="e">
        <f t="shared" si="9"/>
        <v>#REF!</v>
      </c>
      <c r="AO10" s="41" t="e">
        <f t="shared" si="9"/>
        <v>#REF!</v>
      </c>
      <c r="AP10" s="41" t="e">
        <f t="shared" si="9"/>
        <v>#REF!</v>
      </c>
      <c r="AQ10" s="41" t="e">
        <f t="shared" si="9"/>
        <v>#REF!</v>
      </c>
      <c r="AR10" s="41" t="e">
        <f t="shared" si="9"/>
        <v>#REF!</v>
      </c>
      <c r="AS10" s="41" t="e">
        <f t="shared" si="9"/>
        <v>#REF!</v>
      </c>
      <c r="AT10" s="41" t="e">
        <f t="shared" si="9"/>
        <v>#REF!</v>
      </c>
      <c r="AU10" s="41" t="e">
        <f t="shared" si="9"/>
        <v>#REF!</v>
      </c>
      <c r="AV10" s="41" t="e">
        <f t="shared" si="9"/>
        <v>#REF!</v>
      </c>
      <c r="AW10" s="41" t="e">
        <f t="shared" si="9"/>
        <v>#REF!</v>
      </c>
      <c r="AX10" s="41" t="e">
        <f t="shared" si="9"/>
        <v>#REF!</v>
      </c>
      <c r="AY10" s="41" t="e">
        <f t="shared" si="9"/>
        <v>#REF!</v>
      </c>
      <c r="AZ10" s="41" t="e">
        <f t="shared" si="10"/>
        <v>#REF!</v>
      </c>
      <c r="BA10" s="41" t="e">
        <f t="shared" si="10"/>
        <v>#REF!</v>
      </c>
      <c r="BB10" s="41" t="e">
        <f t="shared" si="10"/>
        <v>#REF!</v>
      </c>
      <c r="BC10" s="41" t="e">
        <f t="shared" si="10"/>
        <v>#REF!</v>
      </c>
      <c r="BD10" s="41" t="e">
        <f t="shared" si="10"/>
        <v>#REF!</v>
      </c>
      <c r="BE10" s="41" t="e">
        <f t="shared" si="10"/>
        <v>#REF!</v>
      </c>
      <c r="BF10" s="41" t="e">
        <f t="shared" si="10"/>
        <v>#REF!</v>
      </c>
      <c r="BG10" s="41" t="e">
        <f t="shared" si="10"/>
        <v>#REF!</v>
      </c>
      <c r="BH10" s="41" t="e">
        <f t="shared" si="10"/>
        <v>#REF!</v>
      </c>
      <c r="BI10" s="41" t="e">
        <f t="shared" si="10"/>
        <v>#REF!</v>
      </c>
      <c r="BJ10" s="41" t="e">
        <f t="shared" si="10"/>
        <v>#REF!</v>
      </c>
      <c r="BK10" s="41" t="e">
        <f t="shared" si="10"/>
        <v>#REF!</v>
      </c>
      <c r="BL10" s="41" t="e">
        <f t="shared" si="10"/>
        <v>#REF!</v>
      </c>
      <c r="BM10" s="41" t="e">
        <f t="shared" si="10"/>
        <v>#REF!</v>
      </c>
      <c r="BN10" s="41" t="e">
        <f t="shared" si="10"/>
        <v>#REF!</v>
      </c>
      <c r="BO10" s="41" t="e">
        <f t="shared" si="10"/>
        <v>#REF!</v>
      </c>
      <c r="BP10" s="41" t="e">
        <f t="shared" si="11"/>
        <v>#REF!</v>
      </c>
      <c r="BQ10" s="41" t="e">
        <f t="shared" si="11"/>
        <v>#REF!</v>
      </c>
      <c r="BR10" s="41" t="e">
        <f t="shared" si="11"/>
        <v>#REF!</v>
      </c>
      <c r="BS10" s="41" t="e">
        <f t="shared" si="11"/>
        <v>#REF!</v>
      </c>
      <c r="BT10" s="41" t="e">
        <f t="shared" si="11"/>
        <v>#REF!</v>
      </c>
      <c r="BU10" s="41" t="e">
        <f t="shared" si="11"/>
        <v>#REF!</v>
      </c>
      <c r="BV10" s="41" t="e">
        <f t="shared" si="11"/>
        <v>#REF!</v>
      </c>
      <c r="BW10" s="41" t="e">
        <f t="shared" si="11"/>
        <v>#REF!</v>
      </c>
      <c r="BX10" s="41" t="e">
        <f t="shared" si="11"/>
        <v>#REF!</v>
      </c>
      <c r="BY10" s="41" t="e">
        <f t="shared" si="11"/>
        <v>#REF!</v>
      </c>
      <c r="BZ10" s="41" t="e">
        <f t="shared" si="11"/>
        <v>#REF!</v>
      </c>
      <c r="CA10" s="41" t="e">
        <f t="shared" si="11"/>
        <v>#REF!</v>
      </c>
      <c r="CB10" s="41" t="e">
        <f t="shared" si="11"/>
        <v>#REF!</v>
      </c>
      <c r="CC10" s="41" t="e">
        <f t="shared" si="11"/>
        <v>#REF!</v>
      </c>
      <c r="CD10" s="41" t="e">
        <f t="shared" si="11"/>
        <v>#REF!</v>
      </c>
      <c r="CE10" s="41" t="e">
        <f t="shared" si="11"/>
        <v>#REF!</v>
      </c>
      <c r="CF10" s="41" t="e">
        <f t="shared" si="12"/>
        <v>#REF!</v>
      </c>
      <c r="CG10" s="41" t="e">
        <f t="shared" si="12"/>
        <v>#REF!</v>
      </c>
      <c r="CH10" s="41" t="e">
        <f t="shared" si="12"/>
        <v>#REF!</v>
      </c>
      <c r="CI10" s="41" t="e">
        <f t="shared" si="12"/>
        <v>#REF!</v>
      </c>
      <c r="CJ10" s="41" t="e">
        <f t="shared" si="12"/>
        <v>#REF!</v>
      </c>
      <c r="CK10" s="41" t="e">
        <f t="shared" si="12"/>
        <v>#REF!</v>
      </c>
      <c r="CL10" s="41" t="e">
        <f t="shared" si="12"/>
        <v>#REF!</v>
      </c>
      <c r="CM10" s="41" t="e">
        <f t="shared" si="12"/>
        <v>#REF!</v>
      </c>
      <c r="CN10" s="41" t="e">
        <f t="shared" si="12"/>
        <v>#REF!</v>
      </c>
      <c r="CO10" s="41" t="e">
        <f t="shared" si="12"/>
        <v>#REF!</v>
      </c>
      <c r="CP10" s="41" t="e">
        <f t="shared" si="12"/>
        <v>#REF!</v>
      </c>
      <c r="CQ10" s="41" t="e">
        <f t="shared" si="12"/>
        <v>#REF!</v>
      </c>
      <c r="CR10" s="41" t="e">
        <f t="shared" si="12"/>
        <v>#REF!</v>
      </c>
      <c r="CS10" s="41" t="e">
        <f t="shared" si="12"/>
        <v>#REF!</v>
      </c>
      <c r="CT10" s="41" t="e">
        <f t="shared" si="12"/>
        <v>#REF!</v>
      </c>
      <c r="CU10" s="41" t="e">
        <f t="shared" si="12"/>
        <v>#REF!</v>
      </c>
      <c r="CV10" s="41" t="e">
        <f t="shared" si="13"/>
        <v>#REF!</v>
      </c>
      <c r="CW10" s="41" t="e">
        <f t="shared" si="13"/>
        <v>#REF!</v>
      </c>
      <c r="CX10" s="41" t="e">
        <f t="shared" si="13"/>
        <v>#REF!</v>
      </c>
      <c r="CY10" s="41" t="e">
        <f t="shared" si="13"/>
        <v>#REF!</v>
      </c>
      <c r="CZ10" s="41" t="e">
        <f t="shared" si="13"/>
        <v>#REF!</v>
      </c>
      <c r="DA10" s="41" t="e">
        <f t="shared" si="13"/>
        <v>#REF!</v>
      </c>
      <c r="DB10" s="41" t="e">
        <f t="shared" si="13"/>
        <v>#REF!</v>
      </c>
      <c r="DC10" s="41" t="e">
        <f t="shared" si="13"/>
        <v>#REF!</v>
      </c>
      <c r="DD10" s="41" t="e">
        <f t="shared" si="13"/>
        <v>#REF!</v>
      </c>
      <c r="DE10" s="41" t="e">
        <f t="shared" si="13"/>
        <v>#REF!</v>
      </c>
      <c r="DF10" s="41" t="e">
        <f t="shared" si="13"/>
        <v>#REF!</v>
      </c>
      <c r="DG10" s="41" t="e">
        <f t="shared" si="13"/>
        <v>#REF!</v>
      </c>
      <c r="DH10" s="41" t="e">
        <f t="shared" si="13"/>
        <v>#REF!</v>
      </c>
      <c r="DI10" s="41" t="e">
        <f t="shared" si="13"/>
        <v>#REF!</v>
      </c>
      <c r="DJ10" s="41" t="e">
        <f t="shared" si="13"/>
        <v>#REF!</v>
      </c>
      <c r="DK10" s="41" t="e">
        <f t="shared" si="13"/>
        <v>#REF!</v>
      </c>
      <c r="DL10" s="41" t="e">
        <f t="shared" si="14"/>
        <v>#REF!</v>
      </c>
      <c r="DM10" s="41" t="e">
        <f t="shared" si="14"/>
        <v>#REF!</v>
      </c>
      <c r="DN10" s="41" t="e">
        <f t="shared" si="14"/>
        <v>#REF!</v>
      </c>
      <c r="DO10" s="41" t="e">
        <f t="shared" si="14"/>
        <v>#REF!</v>
      </c>
      <c r="DP10" s="41" t="e">
        <f t="shared" si="14"/>
        <v>#REF!</v>
      </c>
      <c r="DQ10" s="41" t="e">
        <f t="shared" si="14"/>
        <v>#REF!</v>
      </c>
      <c r="DR10" s="41" t="e">
        <f t="shared" si="14"/>
        <v>#REF!</v>
      </c>
      <c r="DS10" s="41" t="e">
        <f t="shared" si="14"/>
        <v>#REF!</v>
      </c>
      <c r="DT10" s="41" t="e">
        <f t="shared" si="14"/>
        <v>#REF!</v>
      </c>
      <c r="DU10" s="41" t="e">
        <f t="shared" si="14"/>
        <v>#REF!</v>
      </c>
      <c r="DV10" s="41" t="e">
        <f t="shared" si="14"/>
        <v>#REF!</v>
      </c>
      <c r="DW10" s="41" t="e">
        <f t="shared" si="14"/>
        <v>#REF!</v>
      </c>
      <c r="DX10" s="41" t="e">
        <f t="shared" si="14"/>
        <v>#REF!</v>
      </c>
      <c r="DY10" s="41" t="e">
        <f t="shared" si="14"/>
        <v>#REF!</v>
      </c>
      <c r="DZ10" s="41" t="e">
        <f t="shared" si="14"/>
        <v>#REF!</v>
      </c>
      <c r="EA10" s="41" t="e">
        <f t="shared" si="14"/>
        <v>#REF!</v>
      </c>
      <c r="EB10" s="41" t="e">
        <f t="shared" si="15"/>
        <v>#REF!</v>
      </c>
      <c r="EC10" s="41" t="e">
        <f t="shared" si="15"/>
        <v>#REF!</v>
      </c>
      <c r="ED10" s="41" t="e">
        <f t="shared" si="15"/>
        <v>#REF!</v>
      </c>
      <c r="EE10" s="41" t="e">
        <f t="shared" si="15"/>
        <v>#REF!</v>
      </c>
      <c r="EF10" s="41" t="e">
        <f t="shared" si="15"/>
        <v>#REF!</v>
      </c>
      <c r="EG10" s="41" t="e">
        <f t="shared" si="15"/>
        <v>#REF!</v>
      </c>
      <c r="EH10" s="41" t="e">
        <f t="shared" si="15"/>
        <v>#REF!</v>
      </c>
      <c r="EI10" s="41" t="e">
        <f t="shared" si="15"/>
        <v>#REF!</v>
      </c>
      <c r="EJ10" s="41" t="e">
        <f t="shared" si="15"/>
        <v>#REF!</v>
      </c>
      <c r="EK10" s="41" t="e">
        <f t="shared" si="15"/>
        <v>#REF!</v>
      </c>
      <c r="EL10" s="41" t="e">
        <f t="shared" si="15"/>
        <v>#REF!</v>
      </c>
      <c r="EM10" s="41" t="e">
        <f t="shared" si="15"/>
        <v>#REF!</v>
      </c>
      <c r="EN10" s="41" t="e">
        <f t="shared" si="15"/>
        <v>#REF!</v>
      </c>
      <c r="EO10" s="41" t="e">
        <f t="shared" si="15"/>
        <v>#REF!</v>
      </c>
      <c r="EP10" s="41" t="e">
        <f t="shared" si="15"/>
        <v>#REF!</v>
      </c>
      <c r="EQ10" s="41" t="e">
        <f t="shared" si="15"/>
        <v>#REF!</v>
      </c>
      <c r="ER10" s="41" t="e">
        <f t="shared" si="16"/>
        <v>#REF!</v>
      </c>
      <c r="ES10" s="41" t="e">
        <f t="shared" si="16"/>
        <v>#REF!</v>
      </c>
      <c r="ET10" s="41" t="e">
        <f t="shared" si="16"/>
        <v>#REF!</v>
      </c>
      <c r="EU10" s="41" t="e">
        <f t="shared" si="16"/>
        <v>#REF!</v>
      </c>
      <c r="EV10" s="41" t="e">
        <f t="shared" si="16"/>
        <v>#REF!</v>
      </c>
      <c r="EW10" s="41" t="e">
        <f t="shared" si="16"/>
        <v>#REF!</v>
      </c>
      <c r="EX10" s="41" t="e">
        <f t="shared" si="16"/>
        <v>#REF!</v>
      </c>
      <c r="EY10" s="41" t="e">
        <f t="shared" si="16"/>
        <v>#REF!</v>
      </c>
      <c r="EZ10" s="41" t="e">
        <f t="shared" si="16"/>
        <v>#REF!</v>
      </c>
      <c r="FA10" s="41" t="e">
        <f t="shared" si="16"/>
        <v>#REF!</v>
      </c>
      <c r="FB10" s="41" t="e">
        <f t="shared" si="16"/>
        <v>#REF!</v>
      </c>
      <c r="FC10" s="41" t="e">
        <f t="shared" si="16"/>
        <v>#REF!</v>
      </c>
      <c r="FD10" s="41" t="e">
        <f t="shared" si="16"/>
        <v>#REF!</v>
      </c>
      <c r="FE10" s="41" t="e">
        <f t="shared" si="16"/>
        <v>#REF!</v>
      </c>
      <c r="FF10" s="41" t="e">
        <f t="shared" si="16"/>
        <v>#REF!</v>
      </c>
      <c r="FG10" s="41" t="e">
        <f t="shared" si="16"/>
        <v>#REF!</v>
      </c>
      <c r="FH10" s="41" t="e">
        <f t="shared" si="17"/>
        <v>#REF!</v>
      </c>
      <c r="FI10" s="41" t="e">
        <f t="shared" si="17"/>
        <v>#REF!</v>
      </c>
      <c r="FJ10" s="41" t="e">
        <f t="shared" si="17"/>
        <v>#REF!</v>
      </c>
      <c r="FK10" s="41" t="e">
        <f t="shared" si="17"/>
        <v>#REF!</v>
      </c>
      <c r="FL10" s="41" t="e">
        <f t="shared" si="17"/>
        <v>#REF!</v>
      </c>
      <c r="FM10" s="41" t="e">
        <f t="shared" si="17"/>
        <v>#REF!</v>
      </c>
      <c r="FN10" s="41" t="e">
        <f t="shared" si="17"/>
        <v>#REF!</v>
      </c>
      <c r="FO10" s="41" t="e">
        <f t="shared" si="17"/>
        <v>#REF!</v>
      </c>
      <c r="FP10" s="41" t="e">
        <f t="shared" si="17"/>
        <v>#REF!</v>
      </c>
      <c r="FQ10" s="41" t="e">
        <f t="shared" si="17"/>
        <v>#REF!</v>
      </c>
      <c r="FR10" s="41" t="e">
        <f t="shared" si="17"/>
        <v>#REF!</v>
      </c>
      <c r="FS10" s="41" t="e">
        <f t="shared" si="17"/>
        <v>#REF!</v>
      </c>
      <c r="FT10" s="41" t="e">
        <f t="shared" si="17"/>
        <v>#REF!</v>
      </c>
      <c r="FU10" s="41" t="e">
        <f t="shared" si="17"/>
        <v>#REF!</v>
      </c>
      <c r="FV10" s="41" t="e">
        <f t="shared" si="17"/>
        <v>#REF!</v>
      </c>
      <c r="FW10" s="41" t="e">
        <f t="shared" si="17"/>
        <v>#REF!</v>
      </c>
      <c r="FX10" s="41" t="e">
        <f t="shared" si="18"/>
        <v>#REF!</v>
      </c>
      <c r="FY10" s="41" t="e">
        <f t="shared" si="18"/>
        <v>#REF!</v>
      </c>
      <c r="FZ10" s="41" t="e">
        <f t="shared" si="18"/>
        <v>#REF!</v>
      </c>
      <c r="GA10" s="41" t="e">
        <f t="shared" si="18"/>
        <v>#REF!</v>
      </c>
      <c r="GB10" s="41" t="e">
        <f t="shared" si="18"/>
        <v>#REF!</v>
      </c>
      <c r="GC10" s="41" t="e">
        <f t="shared" si="18"/>
        <v>#REF!</v>
      </c>
      <c r="GD10" s="41" t="e">
        <f t="shared" si="18"/>
        <v>#REF!</v>
      </c>
      <c r="GE10" s="41" t="e">
        <f t="shared" si="18"/>
        <v>#REF!</v>
      </c>
      <c r="GF10" s="41" t="e">
        <f t="shared" si="18"/>
        <v>#REF!</v>
      </c>
      <c r="GG10" s="41" t="e">
        <f t="shared" si="18"/>
        <v>#REF!</v>
      </c>
      <c r="GH10" s="41" t="e">
        <f t="shared" si="18"/>
        <v>#REF!</v>
      </c>
      <c r="GI10" s="41" t="e">
        <f t="shared" si="18"/>
        <v>#REF!</v>
      </c>
      <c r="GJ10" s="41" t="e">
        <f t="shared" si="18"/>
        <v>#REF!</v>
      </c>
      <c r="GK10" s="41" t="e">
        <f t="shared" si="18"/>
        <v>#REF!</v>
      </c>
      <c r="GL10" s="41" t="e">
        <f t="shared" si="18"/>
        <v>#REF!</v>
      </c>
      <c r="GM10" s="41" t="e">
        <f t="shared" si="18"/>
        <v>#REF!</v>
      </c>
      <c r="GN10" s="41" t="e">
        <f t="shared" si="19"/>
        <v>#REF!</v>
      </c>
      <c r="GO10" s="41" t="e">
        <f t="shared" si="19"/>
        <v>#REF!</v>
      </c>
      <c r="GP10" s="41" t="e">
        <f t="shared" si="19"/>
        <v>#REF!</v>
      </c>
      <c r="GQ10" s="41" t="e">
        <f t="shared" si="19"/>
        <v>#REF!</v>
      </c>
      <c r="GR10" s="41" t="e">
        <f t="shared" si="19"/>
        <v>#REF!</v>
      </c>
      <c r="GS10" s="41" t="e">
        <f t="shared" si="19"/>
        <v>#REF!</v>
      </c>
      <c r="GT10" s="41" t="e">
        <f t="shared" si="19"/>
        <v>#REF!</v>
      </c>
      <c r="GU10" s="41" t="e">
        <f t="shared" si="19"/>
        <v>#REF!</v>
      </c>
      <c r="GV10" s="41" t="e">
        <f t="shared" si="19"/>
        <v>#REF!</v>
      </c>
      <c r="GW10" s="41" t="e">
        <f t="shared" si="19"/>
        <v>#REF!</v>
      </c>
      <c r="GX10" s="41" t="e">
        <f t="shared" si="19"/>
        <v>#REF!</v>
      </c>
      <c r="GY10" s="41" t="e">
        <f t="shared" si="19"/>
        <v>#REF!</v>
      </c>
      <c r="GZ10" s="41" t="e">
        <f t="shared" si="19"/>
        <v>#REF!</v>
      </c>
      <c r="HA10" s="41" t="e">
        <f t="shared" si="19"/>
        <v>#REF!</v>
      </c>
      <c r="HB10" s="41" t="e">
        <f t="shared" si="19"/>
        <v>#REF!</v>
      </c>
      <c r="HC10" s="41" t="e">
        <f t="shared" si="19"/>
        <v>#REF!</v>
      </c>
      <c r="HD10" s="41" t="e">
        <f t="shared" si="20"/>
        <v>#REF!</v>
      </c>
      <c r="HE10" s="41" t="e">
        <f t="shared" si="20"/>
        <v>#REF!</v>
      </c>
      <c r="HF10" s="41" t="e">
        <f t="shared" si="20"/>
        <v>#REF!</v>
      </c>
      <c r="HG10" s="41" t="e">
        <f t="shared" si="20"/>
        <v>#REF!</v>
      </c>
      <c r="HH10" s="41" t="e">
        <f t="shared" si="20"/>
        <v>#REF!</v>
      </c>
      <c r="HI10" s="41" t="e">
        <f t="shared" si="20"/>
        <v>#REF!</v>
      </c>
      <c r="HJ10" s="41" t="e">
        <f t="shared" si="20"/>
        <v>#REF!</v>
      </c>
    </row>
    <row r="11" spans="1:218" ht="14.4" x14ac:dyDescent="0.3">
      <c r="A11" s="42">
        <v>8</v>
      </c>
      <c r="B11" s="43" t="e">
        <f>'CMM3 - AUX CALC'!$I$67</f>
        <v>#REF!</v>
      </c>
      <c r="C11" s="41"/>
      <c r="D11" s="41"/>
      <c r="E11" s="41"/>
      <c r="F11" s="41"/>
      <c r="G11" s="41"/>
      <c r="H11" s="41"/>
      <c r="I11" s="41"/>
      <c r="J11" s="41" t="e">
        <f>$B11/(_xlfn.SINGLE(PrazoConcessao)*12-J$3+1)</f>
        <v>#REF!</v>
      </c>
      <c r="K11" s="41" t="e">
        <f t="shared" si="7"/>
        <v>#REF!</v>
      </c>
      <c r="L11" s="41" t="e">
        <f t="shared" si="7"/>
        <v>#REF!</v>
      </c>
      <c r="M11" s="41" t="e">
        <f t="shared" si="7"/>
        <v>#REF!</v>
      </c>
      <c r="N11" s="41" t="e">
        <f t="shared" si="7"/>
        <v>#REF!</v>
      </c>
      <c r="O11" s="41" t="e">
        <f t="shared" si="7"/>
        <v>#REF!</v>
      </c>
      <c r="P11" s="41" t="e">
        <f t="shared" si="7"/>
        <v>#REF!</v>
      </c>
      <c r="Q11" s="41" t="e">
        <f t="shared" si="7"/>
        <v>#REF!</v>
      </c>
      <c r="R11" s="41" t="e">
        <f t="shared" si="7"/>
        <v>#REF!</v>
      </c>
      <c r="S11" s="41" t="e">
        <f t="shared" si="7"/>
        <v>#REF!</v>
      </c>
      <c r="T11" s="41" t="e">
        <f t="shared" si="8"/>
        <v>#REF!</v>
      </c>
      <c r="U11" s="41" t="e">
        <f t="shared" si="8"/>
        <v>#REF!</v>
      </c>
      <c r="V11" s="41" t="e">
        <f t="shared" si="8"/>
        <v>#REF!</v>
      </c>
      <c r="W11" s="41" t="e">
        <f t="shared" si="8"/>
        <v>#REF!</v>
      </c>
      <c r="X11" s="41" t="e">
        <f t="shared" si="8"/>
        <v>#REF!</v>
      </c>
      <c r="Y11" s="41" t="e">
        <f t="shared" si="8"/>
        <v>#REF!</v>
      </c>
      <c r="Z11" s="41" t="e">
        <f t="shared" si="8"/>
        <v>#REF!</v>
      </c>
      <c r="AA11" s="41" t="e">
        <f t="shared" si="8"/>
        <v>#REF!</v>
      </c>
      <c r="AB11" s="41" t="e">
        <f t="shared" si="8"/>
        <v>#REF!</v>
      </c>
      <c r="AC11" s="41" t="e">
        <f t="shared" si="8"/>
        <v>#REF!</v>
      </c>
      <c r="AD11" s="41" t="e">
        <f t="shared" si="8"/>
        <v>#REF!</v>
      </c>
      <c r="AE11" s="41" t="e">
        <f t="shared" si="8"/>
        <v>#REF!</v>
      </c>
      <c r="AF11" s="41" t="e">
        <f t="shared" si="8"/>
        <v>#REF!</v>
      </c>
      <c r="AG11" s="41" t="e">
        <f t="shared" si="8"/>
        <v>#REF!</v>
      </c>
      <c r="AH11" s="41" t="e">
        <f t="shared" si="8"/>
        <v>#REF!</v>
      </c>
      <c r="AI11" s="41" t="e">
        <f t="shared" si="8"/>
        <v>#REF!</v>
      </c>
      <c r="AJ11" s="41" t="e">
        <f t="shared" si="9"/>
        <v>#REF!</v>
      </c>
      <c r="AK11" s="41" t="e">
        <f t="shared" si="9"/>
        <v>#REF!</v>
      </c>
      <c r="AL11" s="41" t="e">
        <f t="shared" si="9"/>
        <v>#REF!</v>
      </c>
      <c r="AM11" s="41" t="e">
        <f t="shared" si="9"/>
        <v>#REF!</v>
      </c>
      <c r="AN11" s="41" t="e">
        <f t="shared" si="9"/>
        <v>#REF!</v>
      </c>
      <c r="AO11" s="41" t="e">
        <f t="shared" si="9"/>
        <v>#REF!</v>
      </c>
      <c r="AP11" s="41" t="e">
        <f t="shared" si="9"/>
        <v>#REF!</v>
      </c>
      <c r="AQ11" s="41" t="e">
        <f t="shared" si="9"/>
        <v>#REF!</v>
      </c>
      <c r="AR11" s="41" t="e">
        <f t="shared" si="9"/>
        <v>#REF!</v>
      </c>
      <c r="AS11" s="41" t="e">
        <f t="shared" si="9"/>
        <v>#REF!</v>
      </c>
      <c r="AT11" s="41" t="e">
        <f t="shared" si="9"/>
        <v>#REF!</v>
      </c>
      <c r="AU11" s="41" t="e">
        <f t="shared" si="9"/>
        <v>#REF!</v>
      </c>
      <c r="AV11" s="41" t="e">
        <f t="shared" si="9"/>
        <v>#REF!</v>
      </c>
      <c r="AW11" s="41" t="e">
        <f t="shared" si="9"/>
        <v>#REF!</v>
      </c>
      <c r="AX11" s="41" t="e">
        <f t="shared" si="9"/>
        <v>#REF!</v>
      </c>
      <c r="AY11" s="41" t="e">
        <f t="shared" si="9"/>
        <v>#REF!</v>
      </c>
      <c r="AZ11" s="41" t="e">
        <f t="shared" si="10"/>
        <v>#REF!</v>
      </c>
      <c r="BA11" s="41" t="e">
        <f t="shared" si="10"/>
        <v>#REF!</v>
      </c>
      <c r="BB11" s="41" t="e">
        <f t="shared" si="10"/>
        <v>#REF!</v>
      </c>
      <c r="BC11" s="41" t="e">
        <f t="shared" si="10"/>
        <v>#REF!</v>
      </c>
      <c r="BD11" s="41" t="e">
        <f t="shared" si="10"/>
        <v>#REF!</v>
      </c>
      <c r="BE11" s="41" t="e">
        <f t="shared" si="10"/>
        <v>#REF!</v>
      </c>
      <c r="BF11" s="41" t="e">
        <f t="shared" si="10"/>
        <v>#REF!</v>
      </c>
      <c r="BG11" s="41" t="e">
        <f t="shared" si="10"/>
        <v>#REF!</v>
      </c>
      <c r="BH11" s="41" t="e">
        <f t="shared" si="10"/>
        <v>#REF!</v>
      </c>
      <c r="BI11" s="41" t="e">
        <f t="shared" si="10"/>
        <v>#REF!</v>
      </c>
      <c r="BJ11" s="41" t="e">
        <f t="shared" si="10"/>
        <v>#REF!</v>
      </c>
      <c r="BK11" s="41" t="e">
        <f t="shared" si="10"/>
        <v>#REF!</v>
      </c>
      <c r="BL11" s="41" t="e">
        <f t="shared" si="10"/>
        <v>#REF!</v>
      </c>
      <c r="BM11" s="41" t="e">
        <f t="shared" si="10"/>
        <v>#REF!</v>
      </c>
      <c r="BN11" s="41" t="e">
        <f t="shared" si="10"/>
        <v>#REF!</v>
      </c>
      <c r="BO11" s="41" t="e">
        <f t="shared" si="10"/>
        <v>#REF!</v>
      </c>
      <c r="BP11" s="41" t="e">
        <f t="shared" si="11"/>
        <v>#REF!</v>
      </c>
      <c r="BQ11" s="41" t="e">
        <f t="shared" si="11"/>
        <v>#REF!</v>
      </c>
      <c r="BR11" s="41" t="e">
        <f t="shared" si="11"/>
        <v>#REF!</v>
      </c>
      <c r="BS11" s="41" t="e">
        <f t="shared" si="11"/>
        <v>#REF!</v>
      </c>
      <c r="BT11" s="41" t="e">
        <f t="shared" si="11"/>
        <v>#REF!</v>
      </c>
      <c r="BU11" s="41" t="e">
        <f t="shared" si="11"/>
        <v>#REF!</v>
      </c>
      <c r="BV11" s="41" t="e">
        <f t="shared" si="11"/>
        <v>#REF!</v>
      </c>
      <c r="BW11" s="41" t="e">
        <f t="shared" si="11"/>
        <v>#REF!</v>
      </c>
      <c r="BX11" s="41" t="e">
        <f t="shared" si="11"/>
        <v>#REF!</v>
      </c>
      <c r="BY11" s="41" t="e">
        <f t="shared" si="11"/>
        <v>#REF!</v>
      </c>
      <c r="BZ11" s="41" t="e">
        <f t="shared" si="11"/>
        <v>#REF!</v>
      </c>
      <c r="CA11" s="41" t="e">
        <f t="shared" si="11"/>
        <v>#REF!</v>
      </c>
      <c r="CB11" s="41" t="e">
        <f t="shared" si="11"/>
        <v>#REF!</v>
      </c>
      <c r="CC11" s="41" t="e">
        <f t="shared" si="11"/>
        <v>#REF!</v>
      </c>
      <c r="CD11" s="41" t="e">
        <f t="shared" si="11"/>
        <v>#REF!</v>
      </c>
      <c r="CE11" s="41" t="e">
        <f t="shared" si="11"/>
        <v>#REF!</v>
      </c>
      <c r="CF11" s="41" t="e">
        <f t="shared" si="12"/>
        <v>#REF!</v>
      </c>
      <c r="CG11" s="41" t="e">
        <f t="shared" si="12"/>
        <v>#REF!</v>
      </c>
      <c r="CH11" s="41" t="e">
        <f t="shared" si="12"/>
        <v>#REF!</v>
      </c>
      <c r="CI11" s="41" t="e">
        <f t="shared" si="12"/>
        <v>#REF!</v>
      </c>
      <c r="CJ11" s="41" t="e">
        <f t="shared" si="12"/>
        <v>#REF!</v>
      </c>
      <c r="CK11" s="41" t="e">
        <f t="shared" si="12"/>
        <v>#REF!</v>
      </c>
      <c r="CL11" s="41" t="e">
        <f t="shared" si="12"/>
        <v>#REF!</v>
      </c>
      <c r="CM11" s="41" t="e">
        <f t="shared" si="12"/>
        <v>#REF!</v>
      </c>
      <c r="CN11" s="41" t="e">
        <f t="shared" si="12"/>
        <v>#REF!</v>
      </c>
      <c r="CO11" s="41" t="e">
        <f t="shared" si="12"/>
        <v>#REF!</v>
      </c>
      <c r="CP11" s="41" t="e">
        <f t="shared" si="12"/>
        <v>#REF!</v>
      </c>
      <c r="CQ11" s="41" t="e">
        <f t="shared" si="12"/>
        <v>#REF!</v>
      </c>
      <c r="CR11" s="41" t="e">
        <f t="shared" si="12"/>
        <v>#REF!</v>
      </c>
      <c r="CS11" s="41" t="e">
        <f t="shared" si="12"/>
        <v>#REF!</v>
      </c>
      <c r="CT11" s="41" t="e">
        <f t="shared" si="12"/>
        <v>#REF!</v>
      </c>
      <c r="CU11" s="41" t="e">
        <f t="shared" si="12"/>
        <v>#REF!</v>
      </c>
      <c r="CV11" s="41" t="e">
        <f t="shared" si="13"/>
        <v>#REF!</v>
      </c>
      <c r="CW11" s="41" t="e">
        <f t="shared" si="13"/>
        <v>#REF!</v>
      </c>
      <c r="CX11" s="41" t="e">
        <f t="shared" si="13"/>
        <v>#REF!</v>
      </c>
      <c r="CY11" s="41" t="e">
        <f t="shared" si="13"/>
        <v>#REF!</v>
      </c>
      <c r="CZ11" s="41" t="e">
        <f t="shared" si="13"/>
        <v>#REF!</v>
      </c>
      <c r="DA11" s="41" t="e">
        <f t="shared" si="13"/>
        <v>#REF!</v>
      </c>
      <c r="DB11" s="41" t="e">
        <f t="shared" si="13"/>
        <v>#REF!</v>
      </c>
      <c r="DC11" s="41" t="e">
        <f t="shared" si="13"/>
        <v>#REF!</v>
      </c>
      <c r="DD11" s="41" t="e">
        <f t="shared" si="13"/>
        <v>#REF!</v>
      </c>
      <c r="DE11" s="41" t="e">
        <f t="shared" si="13"/>
        <v>#REF!</v>
      </c>
      <c r="DF11" s="41" t="e">
        <f t="shared" si="13"/>
        <v>#REF!</v>
      </c>
      <c r="DG11" s="41" t="e">
        <f t="shared" si="13"/>
        <v>#REF!</v>
      </c>
      <c r="DH11" s="41" t="e">
        <f t="shared" si="13"/>
        <v>#REF!</v>
      </c>
      <c r="DI11" s="41" t="e">
        <f t="shared" si="13"/>
        <v>#REF!</v>
      </c>
      <c r="DJ11" s="41" t="e">
        <f t="shared" si="13"/>
        <v>#REF!</v>
      </c>
      <c r="DK11" s="41" t="e">
        <f t="shared" si="13"/>
        <v>#REF!</v>
      </c>
      <c r="DL11" s="41" t="e">
        <f t="shared" si="14"/>
        <v>#REF!</v>
      </c>
      <c r="DM11" s="41" t="e">
        <f t="shared" si="14"/>
        <v>#REF!</v>
      </c>
      <c r="DN11" s="41" t="e">
        <f t="shared" si="14"/>
        <v>#REF!</v>
      </c>
      <c r="DO11" s="41" t="e">
        <f t="shared" si="14"/>
        <v>#REF!</v>
      </c>
      <c r="DP11" s="41" t="e">
        <f t="shared" si="14"/>
        <v>#REF!</v>
      </c>
      <c r="DQ11" s="41" t="e">
        <f t="shared" si="14"/>
        <v>#REF!</v>
      </c>
      <c r="DR11" s="41" t="e">
        <f t="shared" si="14"/>
        <v>#REF!</v>
      </c>
      <c r="DS11" s="41" t="e">
        <f t="shared" si="14"/>
        <v>#REF!</v>
      </c>
      <c r="DT11" s="41" t="e">
        <f t="shared" si="14"/>
        <v>#REF!</v>
      </c>
      <c r="DU11" s="41" t="e">
        <f t="shared" si="14"/>
        <v>#REF!</v>
      </c>
      <c r="DV11" s="41" t="e">
        <f t="shared" si="14"/>
        <v>#REF!</v>
      </c>
      <c r="DW11" s="41" t="e">
        <f t="shared" si="14"/>
        <v>#REF!</v>
      </c>
      <c r="DX11" s="41" t="e">
        <f t="shared" si="14"/>
        <v>#REF!</v>
      </c>
      <c r="DY11" s="41" t="e">
        <f t="shared" si="14"/>
        <v>#REF!</v>
      </c>
      <c r="DZ11" s="41" t="e">
        <f t="shared" si="14"/>
        <v>#REF!</v>
      </c>
      <c r="EA11" s="41" t="e">
        <f t="shared" si="14"/>
        <v>#REF!</v>
      </c>
      <c r="EB11" s="41" t="e">
        <f t="shared" si="15"/>
        <v>#REF!</v>
      </c>
      <c r="EC11" s="41" t="e">
        <f t="shared" si="15"/>
        <v>#REF!</v>
      </c>
      <c r="ED11" s="41" t="e">
        <f t="shared" si="15"/>
        <v>#REF!</v>
      </c>
      <c r="EE11" s="41" t="e">
        <f t="shared" si="15"/>
        <v>#REF!</v>
      </c>
      <c r="EF11" s="41" t="e">
        <f t="shared" si="15"/>
        <v>#REF!</v>
      </c>
      <c r="EG11" s="41" t="e">
        <f t="shared" si="15"/>
        <v>#REF!</v>
      </c>
      <c r="EH11" s="41" t="e">
        <f t="shared" si="15"/>
        <v>#REF!</v>
      </c>
      <c r="EI11" s="41" t="e">
        <f t="shared" si="15"/>
        <v>#REF!</v>
      </c>
      <c r="EJ11" s="41" t="e">
        <f t="shared" si="15"/>
        <v>#REF!</v>
      </c>
      <c r="EK11" s="41" t="e">
        <f t="shared" si="15"/>
        <v>#REF!</v>
      </c>
      <c r="EL11" s="41" t="e">
        <f t="shared" si="15"/>
        <v>#REF!</v>
      </c>
      <c r="EM11" s="41" t="e">
        <f t="shared" si="15"/>
        <v>#REF!</v>
      </c>
      <c r="EN11" s="41" t="e">
        <f t="shared" si="15"/>
        <v>#REF!</v>
      </c>
      <c r="EO11" s="41" t="e">
        <f t="shared" si="15"/>
        <v>#REF!</v>
      </c>
      <c r="EP11" s="41" t="e">
        <f t="shared" si="15"/>
        <v>#REF!</v>
      </c>
      <c r="EQ11" s="41" t="e">
        <f t="shared" si="15"/>
        <v>#REF!</v>
      </c>
      <c r="ER11" s="41" t="e">
        <f t="shared" si="16"/>
        <v>#REF!</v>
      </c>
      <c r="ES11" s="41" t="e">
        <f t="shared" si="16"/>
        <v>#REF!</v>
      </c>
      <c r="ET11" s="41" t="e">
        <f t="shared" si="16"/>
        <v>#REF!</v>
      </c>
      <c r="EU11" s="41" t="e">
        <f t="shared" si="16"/>
        <v>#REF!</v>
      </c>
      <c r="EV11" s="41" t="e">
        <f t="shared" si="16"/>
        <v>#REF!</v>
      </c>
      <c r="EW11" s="41" t="e">
        <f t="shared" si="16"/>
        <v>#REF!</v>
      </c>
      <c r="EX11" s="41" t="e">
        <f t="shared" si="16"/>
        <v>#REF!</v>
      </c>
      <c r="EY11" s="41" t="e">
        <f t="shared" si="16"/>
        <v>#REF!</v>
      </c>
      <c r="EZ11" s="41" t="e">
        <f t="shared" si="16"/>
        <v>#REF!</v>
      </c>
      <c r="FA11" s="41" t="e">
        <f t="shared" si="16"/>
        <v>#REF!</v>
      </c>
      <c r="FB11" s="41" t="e">
        <f t="shared" si="16"/>
        <v>#REF!</v>
      </c>
      <c r="FC11" s="41" t="e">
        <f t="shared" si="16"/>
        <v>#REF!</v>
      </c>
      <c r="FD11" s="41" t="e">
        <f t="shared" si="16"/>
        <v>#REF!</v>
      </c>
      <c r="FE11" s="41" t="e">
        <f t="shared" si="16"/>
        <v>#REF!</v>
      </c>
      <c r="FF11" s="41" t="e">
        <f t="shared" si="16"/>
        <v>#REF!</v>
      </c>
      <c r="FG11" s="41" t="e">
        <f t="shared" si="16"/>
        <v>#REF!</v>
      </c>
      <c r="FH11" s="41" t="e">
        <f t="shared" si="17"/>
        <v>#REF!</v>
      </c>
      <c r="FI11" s="41" t="e">
        <f t="shared" si="17"/>
        <v>#REF!</v>
      </c>
      <c r="FJ11" s="41" t="e">
        <f t="shared" si="17"/>
        <v>#REF!</v>
      </c>
      <c r="FK11" s="41" t="e">
        <f t="shared" si="17"/>
        <v>#REF!</v>
      </c>
      <c r="FL11" s="41" t="e">
        <f t="shared" si="17"/>
        <v>#REF!</v>
      </c>
      <c r="FM11" s="41" t="e">
        <f t="shared" si="17"/>
        <v>#REF!</v>
      </c>
      <c r="FN11" s="41" t="e">
        <f t="shared" si="17"/>
        <v>#REF!</v>
      </c>
      <c r="FO11" s="41" t="e">
        <f t="shared" si="17"/>
        <v>#REF!</v>
      </c>
      <c r="FP11" s="41" t="e">
        <f t="shared" si="17"/>
        <v>#REF!</v>
      </c>
      <c r="FQ11" s="41" t="e">
        <f t="shared" si="17"/>
        <v>#REF!</v>
      </c>
      <c r="FR11" s="41" t="e">
        <f t="shared" si="17"/>
        <v>#REF!</v>
      </c>
      <c r="FS11" s="41" t="e">
        <f t="shared" si="17"/>
        <v>#REF!</v>
      </c>
      <c r="FT11" s="41" t="e">
        <f t="shared" si="17"/>
        <v>#REF!</v>
      </c>
      <c r="FU11" s="41" t="e">
        <f t="shared" si="17"/>
        <v>#REF!</v>
      </c>
      <c r="FV11" s="41" t="e">
        <f t="shared" si="17"/>
        <v>#REF!</v>
      </c>
      <c r="FW11" s="41" t="e">
        <f t="shared" si="17"/>
        <v>#REF!</v>
      </c>
      <c r="FX11" s="41" t="e">
        <f t="shared" si="18"/>
        <v>#REF!</v>
      </c>
      <c r="FY11" s="41" t="e">
        <f t="shared" si="18"/>
        <v>#REF!</v>
      </c>
      <c r="FZ11" s="41" t="e">
        <f t="shared" si="18"/>
        <v>#REF!</v>
      </c>
      <c r="GA11" s="41" t="e">
        <f t="shared" si="18"/>
        <v>#REF!</v>
      </c>
      <c r="GB11" s="41" t="e">
        <f t="shared" si="18"/>
        <v>#REF!</v>
      </c>
      <c r="GC11" s="41" t="e">
        <f t="shared" si="18"/>
        <v>#REF!</v>
      </c>
      <c r="GD11" s="41" t="e">
        <f t="shared" si="18"/>
        <v>#REF!</v>
      </c>
      <c r="GE11" s="41" t="e">
        <f t="shared" si="18"/>
        <v>#REF!</v>
      </c>
      <c r="GF11" s="41" t="e">
        <f t="shared" si="18"/>
        <v>#REF!</v>
      </c>
      <c r="GG11" s="41" t="e">
        <f t="shared" si="18"/>
        <v>#REF!</v>
      </c>
      <c r="GH11" s="41" t="e">
        <f t="shared" si="18"/>
        <v>#REF!</v>
      </c>
      <c r="GI11" s="41" t="e">
        <f t="shared" si="18"/>
        <v>#REF!</v>
      </c>
      <c r="GJ11" s="41" t="e">
        <f t="shared" si="18"/>
        <v>#REF!</v>
      </c>
      <c r="GK11" s="41" t="e">
        <f t="shared" si="18"/>
        <v>#REF!</v>
      </c>
      <c r="GL11" s="41" t="e">
        <f t="shared" si="18"/>
        <v>#REF!</v>
      </c>
      <c r="GM11" s="41" t="e">
        <f t="shared" si="18"/>
        <v>#REF!</v>
      </c>
      <c r="GN11" s="41" t="e">
        <f t="shared" si="19"/>
        <v>#REF!</v>
      </c>
      <c r="GO11" s="41" t="e">
        <f t="shared" si="19"/>
        <v>#REF!</v>
      </c>
      <c r="GP11" s="41" t="e">
        <f t="shared" si="19"/>
        <v>#REF!</v>
      </c>
      <c r="GQ11" s="41" t="e">
        <f t="shared" si="19"/>
        <v>#REF!</v>
      </c>
      <c r="GR11" s="41" t="e">
        <f t="shared" si="19"/>
        <v>#REF!</v>
      </c>
      <c r="GS11" s="41" t="e">
        <f t="shared" si="19"/>
        <v>#REF!</v>
      </c>
      <c r="GT11" s="41" t="e">
        <f t="shared" si="19"/>
        <v>#REF!</v>
      </c>
      <c r="GU11" s="41" t="e">
        <f t="shared" si="19"/>
        <v>#REF!</v>
      </c>
      <c r="GV11" s="41" t="e">
        <f t="shared" si="19"/>
        <v>#REF!</v>
      </c>
      <c r="GW11" s="41" t="e">
        <f t="shared" si="19"/>
        <v>#REF!</v>
      </c>
      <c r="GX11" s="41" t="e">
        <f t="shared" si="19"/>
        <v>#REF!</v>
      </c>
      <c r="GY11" s="41" t="e">
        <f t="shared" si="19"/>
        <v>#REF!</v>
      </c>
      <c r="GZ11" s="41" t="e">
        <f t="shared" si="19"/>
        <v>#REF!</v>
      </c>
      <c r="HA11" s="41" t="e">
        <f t="shared" si="19"/>
        <v>#REF!</v>
      </c>
      <c r="HB11" s="41" t="e">
        <f t="shared" si="19"/>
        <v>#REF!</v>
      </c>
      <c r="HC11" s="41" t="e">
        <f t="shared" si="19"/>
        <v>#REF!</v>
      </c>
      <c r="HD11" s="41" t="e">
        <f t="shared" si="20"/>
        <v>#REF!</v>
      </c>
      <c r="HE11" s="41" t="e">
        <f t="shared" si="20"/>
        <v>#REF!</v>
      </c>
      <c r="HF11" s="41" t="e">
        <f t="shared" si="20"/>
        <v>#REF!</v>
      </c>
      <c r="HG11" s="41" t="e">
        <f t="shared" si="20"/>
        <v>#REF!</v>
      </c>
      <c r="HH11" s="41" t="e">
        <f t="shared" si="20"/>
        <v>#REF!</v>
      </c>
      <c r="HI11" s="41" t="e">
        <f t="shared" si="20"/>
        <v>#REF!</v>
      </c>
      <c r="HJ11" s="41" t="e">
        <f t="shared" si="20"/>
        <v>#REF!</v>
      </c>
    </row>
    <row r="12" spans="1:218" ht="14.4" x14ac:dyDescent="0.3">
      <c r="A12" s="42">
        <v>9</v>
      </c>
      <c r="B12" s="43" t="e">
        <f>'CMM3 - AUX CALC'!$J$67</f>
        <v>#REF!</v>
      </c>
      <c r="C12" s="41"/>
      <c r="D12" s="41"/>
      <c r="E12" s="41"/>
      <c r="F12" s="41"/>
      <c r="G12" s="41"/>
      <c r="H12" s="41"/>
      <c r="I12" s="41"/>
      <c r="J12" s="41"/>
      <c r="K12" s="41" t="e">
        <f>$B12/(_xlfn.SINGLE(PrazoConcessao)*12-K$3+1)</f>
        <v>#REF!</v>
      </c>
      <c r="L12" s="41" t="e">
        <f t="shared" si="7"/>
        <v>#REF!</v>
      </c>
      <c r="M12" s="41" t="e">
        <f t="shared" si="7"/>
        <v>#REF!</v>
      </c>
      <c r="N12" s="41" t="e">
        <f t="shared" si="7"/>
        <v>#REF!</v>
      </c>
      <c r="O12" s="41" t="e">
        <f t="shared" si="7"/>
        <v>#REF!</v>
      </c>
      <c r="P12" s="41" t="e">
        <f t="shared" si="7"/>
        <v>#REF!</v>
      </c>
      <c r="Q12" s="41" t="e">
        <f t="shared" si="7"/>
        <v>#REF!</v>
      </c>
      <c r="R12" s="41" t="e">
        <f t="shared" si="7"/>
        <v>#REF!</v>
      </c>
      <c r="S12" s="41" t="e">
        <f t="shared" si="7"/>
        <v>#REF!</v>
      </c>
      <c r="T12" s="41" t="e">
        <f t="shared" si="8"/>
        <v>#REF!</v>
      </c>
      <c r="U12" s="41" t="e">
        <f t="shared" si="8"/>
        <v>#REF!</v>
      </c>
      <c r="V12" s="41" t="e">
        <f t="shared" si="8"/>
        <v>#REF!</v>
      </c>
      <c r="W12" s="41" t="e">
        <f t="shared" si="8"/>
        <v>#REF!</v>
      </c>
      <c r="X12" s="41" t="e">
        <f t="shared" si="8"/>
        <v>#REF!</v>
      </c>
      <c r="Y12" s="41" t="e">
        <f t="shared" si="8"/>
        <v>#REF!</v>
      </c>
      <c r="Z12" s="41" t="e">
        <f t="shared" si="8"/>
        <v>#REF!</v>
      </c>
      <c r="AA12" s="41" t="e">
        <f t="shared" si="8"/>
        <v>#REF!</v>
      </c>
      <c r="AB12" s="41" t="e">
        <f t="shared" si="8"/>
        <v>#REF!</v>
      </c>
      <c r="AC12" s="41" t="e">
        <f t="shared" si="8"/>
        <v>#REF!</v>
      </c>
      <c r="AD12" s="41" t="e">
        <f t="shared" si="8"/>
        <v>#REF!</v>
      </c>
      <c r="AE12" s="41" t="e">
        <f t="shared" si="8"/>
        <v>#REF!</v>
      </c>
      <c r="AF12" s="41" t="e">
        <f t="shared" si="8"/>
        <v>#REF!</v>
      </c>
      <c r="AG12" s="41" t="e">
        <f t="shared" si="8"/>
        <v>#REF!</v>
      </c>
      <c r="AH12" s="41" t="e">
        <f t="shared" si="8"/>
        <v>#REF!</v>
      </c>
      <c r="AI12" s="41" t="e">
        <f t="shared" si="8"/>
        <v>#REF!</v>
      </c>
      <c r="AJ12" s="41" t="e">
        <f t="shared" si="9"/>
        <v>#REF!</v>
      </c>
      <c r="AK12" s="41" t="e">
        <f t="shared" si="9"/>
        <v>#REF!</v>
      </c>
      <c r="AL12" s="41" t="e">
        <f t="shared" si="9"/>
        <v>#REF!</v>
      </c>
      <c r="AM12" s="41" t="e">
        <f t="shared" si="9"/>
        <v>#REF!</v>
      </c>
      <c r="AN12" s="41" t="e">
        <f t="shared" si="9"/>
        <v>#REF!</v>
      </c>
      <c r="AO12" s="41" t="e">
        <f t="shared" si="9"/>
        <v>#REF!</v>
      </c>
      <c r="AP12" s="41" t="e">
        <f t="shared" si="9"/>
        <v>#REF!</v>
      </c>
      <c r="AQ12" s="41" t="e">
        <f t="shared" si="9"/>
        <v>#REF!</v>
      </c>
      <c r="AR12" s="41" t="e">
        <f t="shared" si="9"/>
        <v>#REF!</v>
      </c>
      <c r="AS12" s="41" t="e">
        <f t="shared" si="9"/>
        <v>#REF!</v>
      </c>
      <c r="AT12" s="41" t="e">
        <f t="shared" si="9"/>
        <v>#REF!</v>
      </c>
      <c r="AU12" s="41" t="e">
        <f t="shared" si="9"/>
        <v>#REF!</v>
      </c>
      <c r="AV12" s="41" t="e">
        <f t="shared" si="9"/>
        <v>#REF!</v>
      </c>
      <c r="AW12" s="41" t="e">
        <f t="shared" si="9"/>
        <v>#REF!</v>
      </c>
      <c r="AX12" s="41" t="e">
        <f t="shared" si="9"/>
        <v>#REF!</v>
      </c>
      <c r="AY12" s="41" t="e">
        <f t="shared" si="9"/>
        <v>#REF!</v>
      </c>
      <c r="AZ12" s="41" t="e">
        <f t="shared" si="10"/>
        <v>#REF!</v>
      </c>
      <c r="BA12" s="41" t="e">
        <f t="shared" si="10"/>
        <v>#REF!</v>
      </c>
      <c r="BB12" s="41" t="e">
        <f t="shared" si="10"/>
        <v>#REF!</v>
      </c>
      <c r="BC12" s="41" t="e">
        <f t="shared" si="10"/>
        <v>#REF!</v>
      </c>
      <c r="BD12" s="41" t="e">
        <f t="shared" si="10"/>
        <v>#REF!</v>
      </c>
      <c r="BE12" s="41" t="e">
        <f t="shared" si="10"/>
        <v>#REF!</v>
      </c>
      <c r="BF12" s="41" t="e">
        <f t="shared" si="10"/>
        <v>#REF!</v>
      </c>
      <c r="BG12" s="41" t="e">
        <f t="shared" si="10"/>
        <v>#REF!</v>
      </c>
      <c r="BH12" s="41" t="e">
        <f t="shared" si="10"/>
        <v>#REF!</v>
      </c>
      <c r="BI12" s="41" t="e">
        <f t="shared" si="10"/>
        <v>#REF!</v>
      </c>
      <c r="BJ12" s="41" t="e">
        <f t="shared" si="10"/>
        <v>#REF!</v>
      </c>
      <c r="BK12" s="41" t="e">
        <f t="shared" si="10"/>
        <v>#REF!</v>
      </c>
      <c r="BL12" s="41" t="e">
        <f t="shared" si="10"/>
        <v>#REF!</v>
      </c>
      <c r="BM12" s="41" t="e">
        <f t="shared" si="10"/>
        <v>#REF!</v>
      </c>
      <c r="BN12" s="41" t="e">
        <f t="shared" si="10"/>
        <v>#REF!</v>
      </c>
      <c r="BO12" s="41" t="e">
        <f t="shared" si="10"/>
        <v>#REF!</v>
      </c>
      <c r="BP12" s="41" t="e">
        <f t="shared" si="11"/>
        <v>#REF!</v>
      </c>
      <c r="BQ12" s="41" t="e">
        <f t="shared" si="11"/>
        <v>#REF!</v>
      </c>
      <c r="BR12" s="41" t="e">
        <f t="shared" si="11"/>
        <v>#REF!</v>
      </c>
      <c r="BS12" s="41" t="e">
        <f t="shared" si="11"/>
        <v>#REF!</v>
      </c>
      <c r="BT12" s="41" t="e">
        <f t="shared" si="11"/>
        <v>#REF!</v>
      </c>
      <c r="BU12" s="41" t="e">
        <f t="shared" si="11"/>
        <v>#REF!</v>
      </c>
      <c r="BV12" s="41" t="e">
        <f t="shared" si="11"/>
        <v>#REF!</v>
      </c>
      <c r="BW12" s="41" t="e">
        <f t="shared" si="11"/>
        <v>#REF!</v>
      </c>
      <c r="BX12" s="41" t="e">
        <f t="shared" si="11"/>
        <v>#REF!</v>
      </c>
      <c r="BY12" s="41" t="e">
        <f t="shared" si="11"/>
        <v>#REF!</v>
      </c>
      <c r="BZ12" s="41" t="e">
        <f t="shared" si="11"/>
        <v>#REF!</v>
      </c>
      <c r="CA12" s="41" t="e">
        <f t="shared" si="11"/>
        <v>#REF!</v>
      </c>
      <c r="CB12" s="41" t="e">
        <f t="shared" si="11"/>
        <v>#REF!</v>
      </c>
      <c r="CC12" s="41" t="e">
        <f t="shared" si="11"/>
        <v>#REF!</v>
      </c>
      <c r="CD12" s="41" t="e">
        <f t="shared" si="11"/>
        <v>#REF!</v>
      </c>
      <c r="CE12" s="41" t="e">
        <f t="shared" si="11"/>
        <v>#REF!</v>
      </c>
      <c r="CF12" s="41" t="e">
        <f t="shared" si="12"/>
        <v>#REF!</v>
      </c>
      <c r="CG12" s="41" t="e">
        <f t="shared" si="12"/>
        <v>#REF!</v>
      </c>
      <c r="CH12" s="41" t="e">
        <f t="shared" si="12"/>
        <v>#REF!</v>
      </c>
      <c r="CI12" s="41" t="e">
        <f t="shared" si="12"/>
        <v>#REF!</v>
      </c>
      <c r="CJ12" s="41" t="e">
        <f t="shared" si="12"/>
        <v>#REF!</v>
      </c>
      <c r="CK12" s="41" t="e">
        <f t="shared" si="12"/>
        <v>#REF!</v>
      </c>
      <c r="CL12" s="41" t="e">
        <f t="shared" si="12"/>
        <v>#REF!</v>
      </c>
      <c r="CM12" s="41" t="e">
        <f t="shared" si="12"/>
        <v>#REF!</v>
      </c>
      <c r="CN12" s="41" t="e">
        <f t="shared" si="12"/>
        <v>#REF!</v>
      </c>
      <c r="CO12" s="41" t="e">
        <f t="shared" si="12"/>
        <v>#REF!</v>
      </c>
      <c r="CP12" s="41" t="e">
        <f t="shared" si="12"/>
        <v>#REF!</v>
      </c>
      <c r="CQ12" s="41" t="e">
        <f t="shared" si="12"/>
        <v>#REF!</v>
      </c>
      <c r="CR12" s="41" t="e">
        <f t="shared" si="12"/>
        <v>#REF!</v>
      </c>
      <c r="CS12" s="41" t="e">
        <f t="shared" si="12"/>
        <v>#REF!</v>
      </c>
      <c r="CT12" s="41" t="e">
        <f t="shared" si="12"/>
        <v>#REF!</v>
      </c>
      <c r="CU12" s="41" t="e">
        <f t="shared" si="12"/>
        <v>#REF!</v>
      </c>
      <c r="CV12" s="41" t="e">
        <f t="shared" si="13"/>
        <v>#REF!</v>
      </c>
      <c r="CW12" s="41" t="e">
        <f t="shared" si="13"/>
        <v>#REF!</v>
      </c>
      <c r="CX12" s="41" t="e">
        <f t="shared" si="13"/>
        <v>#REF!</v>
      </c>
      <c r="CY12" s="41" t="e">
        <f t="shared" si="13"/>
        <v>#REF!</v>
      </c>
      <c r="CZ12" s="41" t="e">
        <f t="shared" si="13"/>
        <v>#REF!</v>
      </c>
      <c r="DA12" s="41" t="e">
        <f t="shared" si="13"/>
        <v>#REF!</v>
      </c>
      <c r="DB12" s="41" t="e">
        <f t="shared" si="13"/>
        <v>#REF!</v>
      </c>
      <c r="DC12" s="41" t="e">
        <f t="shared" si="13"/>
        <v>#REF!</v>
      </c>
      <c r="DD12" s="41" t="e">
        <f t="shared" si="13"/>
        <v>#REF!</v>
      </c>
      <c r="DE12" s="41" t="e">
        <f t="shared" si="13"/>
        <v>#REF!</v>
      </c>
      <c r="DF12" s="41" t="e">
        <f t="shared" si="13"/>
        <v>#REF!</v>
      </c>
      <c r="DG12" s="41" t="e">
        <f t="shared" si="13"/>
        <v>#REF!</v>
      </c>
      <c r="DH12" s="41" t="e">
        <f t="shared" si="13"/>
        <v>#REF!</v>
      </c>
      <c r="DI12" s="41" t="e">
        <f t="shared" si="13"/>
        <v>#REF!</v>
      </c>
      <c r="DJ12" s="41" t="e">
        <f t="shared" si="13"/>
        <v>#REF!</v>
      </c>
      <c r="DK12" s="41" t="e">
        <f t="shared" si="13"/>
        <v>#REF!</v>
      </c>
      <c r="DL12" s="41" t="e">
        <f t="shared" si="14"/>
        <v>#REF!</v>
      </c>
      <c r="DM12" s="41" t="e">
        <f t="shared" si="14"/>
        <v>#REF!</v>
      </c>
      <c r="DN12" s="41" t="e">
        <f t="shared" si="14"/>
        <v>#REF!</v>
      </c>
      <c r="DO12" s="41" t="e">
        <f t="shared" si="14"/>
        <v>#REF!</v>
      </c>
      <c r="DP12" s="41" t="e">
        <f t="shared" si="14"/>
        <v>#REF!</v>
      </c>
      <c r="DQ12" s="41" t="e">
        <f t="shared" si="14"/>
        <v>#REF!</v>
      </c>
      <c r="DR12" s="41" t="e">
        <f t="shared" si="14"/>
        <v>#REF!</v>
      </c>
      <c r="DS12" s="41" t="e">
        <f t="shared" si="14"/>
        <v>#REF!</v>
      </c>
      <c r="DT12" s="41" t="e">
        <f t="shared" si="14"/>
        <v>#REF!</v>
      </c>
      <c r="DU12" s="41" t="e">
        <f t="shared" si="14"/>
        <v>#REF!</v>
      </c>
      <c r="DV12" s="41" t="e">
        <f t="shared" si="14"/>
        <v>#REF!</v>
      </c>
      <c r="DW12" s="41" t="e">
        <f t="shared" si="14"/>
        <v>#REF!</v>
      </c>
      <c r="DX12" s="41" t="e">
        <f t="shared" si="14"/>
        <v>#REF!</v>
      </c>
      <c r="DY12" s="41" t="e">
        <f t="shared" si="14"/>
        <v>#REF!</v>
      </c>
      <c r="DZ12" s="41" t="e">
        <f t="shared" si="14"/>
        <v>#REF!</v>
      </c>
      <c r="EA12" s="41" t="e">
        <f t="shared" si="14"/>
        <v>#REF!</v>
      </c>
      <c r="EB12" s="41" t="e">
        <f t="shared" si="15"/>
        <v>#REF!</v>
      </c>
      <c r="EC12" s="41" t="e">
        <f t="shared" si="15"/>
        <v>#REF!</v>
      </c>
      <c r="ED12" s="41" t="e">
        <f t="shared" si="15"/>
        <v>#REF!</v>
      </c>
      <c r="EE12" s="41" t="e">
        <f t="shared" si="15"/>
        <v>#REF!</v>
      </c>
      <c r="EF12" s="41" t="e">
        <f t="shared" si="15"/>
        <v>#REF!</v>
      </c>
      <c r="EG12" s="41" t="e">
        <f t="shared" si="15"/>
        <v>#REF!</v>
      </c>
      <c r="EH12" s="41" t="e">
        <f t="shared" si="15"/>
        <v>#REF!</v>
      </c>
      <c r="EI12" s="41" t="e">
        <f t="shared" si="15"/>
        <v>#REF!</v>
      </c>
      <c r="EJ12" s="41" t="e">
        <f t="shared" si="15"/>
        <v>#REF!</v>
      </c>
      <c r="EK12" s="41" t="e">
        <f t="shared" si="15"/>
        <v>#REF!</v>
      </c>
      <c r="EL12" s="41" t="e">
        <f t="shared" si="15"/>
        <v>#REF!</v>
      </c>
      <c r="EM12" s="41" t="e">
        <f t="shared" si="15"/>
        <v>#REF!</v>
      </c>
      <c r="EN12" s="41" t="e">
        <f t="shared" si="15"/>
        <v>#REF!</v>
      </c>
      <c r="EO12" s="41" t="e">
        <f t="shared" si="15"/>
        <v>#REF!</v>
      </c>
      <c r="EP12" s="41" t="e">
        <f t="shared" si="15"/>
        <v>#REF!</v>
      </c>
      <c r="EQ12" s="41" t="e">
        <f t="shared" si="15"/>
        <v>#REF!</v>
      </c>
      <c r="ER12" s="41" t="e">
        <f t="shared" si="16"/>
        <v>#REF!</v>
      </c>
      <c r="ES12" s="41" t="e">
        <f t="shared" si="16"/>
        <v>#REF!</v>
      </c>
      <c r="ET12" s="41" t="e">
        <f t="shared" si="16"/>
        <v>#REF!</v>
      </c>
      <c r="EU12" s="41" t="e">
        <f t="shared" si="16"/>
        <v>#REF!</v>
      </c>
      <c r="EV12" s="41" t="e">
        <f t="shared" si="16"/>
        <v>#REF!</v>
      </c>
      <c r="EW12" s="41" t="e">
        <f t="shared" si="16"/>
        <v>#REF!</v>
      </c>
      <c r="EX12" s="41" t="e">
        <f t="shared" si="16"/>
        <v>#REF!</v>
      </c>
      <c r="EY12" s="41" t="e">
        <f t="shared" si="16"/>
        <v>#REF!</v>
      </c>
      <c r="EZ12" s="41" t="e">
        <f t="shared" si="16"/>
        <v>#REF!</v>
      </c>
      <c r="FA12" s="41" t="e">
        <f t="shared" si="16"/>
        <v>#REF!</v>
      </c>
      <c r="FB12" s="41" t="e">
        <f t="shared" si="16"/>
        <v>#REF!</v>
      </c>
      <c r="FC12" s="41" t="e">
        <f t="shared" si="16"/>
        <v>#REF!</v>
      </c>
      <c r="FD12" s="41" t="e">
        <f t="shared" si="16"/>
        <v>#REF!</v>
      </c>
      <c r="FE12" s="41" t="e">
        <f t="shared" si="16"/>
        <v>#REF!</v>
      </c>
      <c r="FF12" s="41" t="e">
        <f t="shared" si="16"/>
        <v>#REF!</v>
      </c>
      <c r="FG12" s="41" t="e">
        <f t="shared" si="16"/>
        <v>#REF!</v>
      </c>
      <c r="FH12" s="41" t="e">
        <f t="shared" si="17"/>
        <v>#REF!</v>
      </c>
      <c r="FI12" s="41" t="e">
        <f t="shared" si="17"/>
        <v>#REF!</v>
      </c>
      <c r="FJ12" s="41" t="e">
        <f t="shared" si="17"/>
        <v>#REF!</v>
      </c>
      <c r="FK12" s="41" t="e">
        <f t="shared" si="17"/>
        <v>#REF!</v>
      </c>
      <c r="FL12" s="41" t="e">
        <f t="shared" si="17"/>
        <v>#REF!</v>
      </c>
      <c r="FM12" s="41" t="e">
        <f t="shared" si="17"/>
        <v>#REF!</v>
      </c>
      <c r="FN12" s="41" t="e">
        <f t="shared" si="17"/>
        <v>#REF!</v>
      </c>
      <c r="FO12" s="41" t="e">
        <f t="shared" si="17"/>
        <v>#REF!</v>
      </c>
      <c r="FP12" s="41" t="e">
        <f t="shared" si="17"/>
        <v>#REF!</v>
      </c>
      <c r="FQ12" s="41" t="e">
        <f t="shared" si="17"/>
        <v>#REF!</v>
      </c>
      <c r="FR12" s="41" t="e">
        <f t="shared" si="17"/>
        <v>#REF!</v>
      </c>
      <c r="FS12" s="41" t="e">
        <f t="shared" si="17"/>
        <v>#REF!</v>
      </c>
      <c r="FT12" s="41" t="e">
        <f t="shared" si="17"/>
        <v>#REF!</v>
      </c>
      <c r="FU12" s="41" t="e">
        <f t="shared" si="17"/>
        <v>#REF!</v>
      </c>
      <c r="FV12" s="41" t="e">
        <f t="shared" si="17"/>
        <v>#REF!</v>
      </c>
      <c r="FW12" s="41" t="e">
        <f t="shared" si="17"/>
        <v>#REF!</v>
      </c>
      <c r="FX12" s="41" t="e">
        <f t="shared" si="18"/>
        <v>#REF!</v>
      </c>
      <c r="FY12" s="41" t="e">
        <f t="shared" si="18"/>
        <v>#REF!</v>
      </c>
      <c r="FZ12" s="41" t="e">
        <f t="shared" si="18"/>
        <v>#REF!</v>
      </c>
      <c r="GA12" s="41" t="e">
        <f t="shared" si="18"/>
        <v>#REF!</v>
      </c>
      <c r="GB12" s="41" t="e">
        <f t="shared" si="18"/>
        <v>#REF!</v>
      </c>
      <c r="GC12" s="41" t="e">
        <f t="shared" si="18"/>
        <v>#REF!</v>
      </c>
      <c r="GD12" s="41" t="e">
        <f t="shared" si="18"/>
        <v>#REF!</v>
      </c>
      <c r="GE12" s="41" t="e">
        <f t="shared" si="18"/>
        <v>#REF!</v>
      </c>
      <c r="GF12" s="41" t="e">
        <f t="shared" si="18"/>
        <v>#REF!</v>
      </c>
      <c r="GG12" s="41" t="e">
        <f t="shared" si="18"/>
        <v>#REF!</v>
      </c>
      <c r="GH12" s="41" t="e">
        <f t="shared" si="18"/>
        <v>#REF!</v>
      </c>
      <c r="GI12" s="41" t="e">
        <f t="shared" si="18"/>
        <v>#REF!</v>
      </c>
      <c r="GJ12" s="41" t="e">
        <f t="shared" si="18"/>
        <v>#REF!</v>
      </c>
      <c r="GK12" s="41" t="e">
        <f t="shared" si="18"/>
        <v>#REF!</v>
      </c>
      <c r="GL12" s="41" t="e">
        <f t="shared" si="18"/>
        <v>#REF!</v>
      </c>
      <c r="GM12" s="41" t="e">
        <f t="shared" si="18"/>
        <v>#REF!</v>
      </c>
      <c r="GN12" s="41" t="e">
        <f t="shared" si="19"/>
        <v>#REF!</v>
      </c>
      <c r="GO12" s="41" t="e">
        <f t="shared" si="19"/>
        <v>#REF!</v>
      </c>
      <c r="GP12" s="41" t="e">
        <f t="shared" si="19"/>
        <v>#REF!</v>
      </c>
      <c r="GQ12" s="41" t="e">
        <f t="shared" si="19"/>
        <v>#REF!</v>
      </c>
      <c r="GR12" s="41" t="e">
        <f t="shared" si="19"/>
        <v>#REF!</v>
      </c>
      <c r="GS12" s="41" t="e">
        <f t="shared" si="19"/>
        <v>#REF!</v>
      </c>
      <c r="GT12" s="41" t="e">
        <f t="shared" si="19"/>
        <v>#REF!</v>
      </c>
      <c r="GU12" s="41" t="e">
        <f t="shared" si="19"/>
        <v>#REF!</v>
      </c>
      <c r="GV12" s="41" t="e">
        <f t="shared" si="19"/>
        <v>#REF!</v>
      </c>
      <c r="GW12" s="41" t="e">
        <f t="shared" si="19"/>
        <v>#REF!</v>
      </c>
      <c r="GX12" s="41" t="e">
        <f t="shared" si="19"/>
        <v>#REF!</v>
      </c>
      <c r="GY12" s="41" t="e">
        <f t="shared" si="19"/>
        <v>#REF!</v>
      </c>
      <c r="GZ12" s="41" t="e">
        <f t="shared" si="19"/>
        <v>#REF!</v>
      </c>
      <c r="HA12" s="41" t="e">
        <f t="shared" si="19"/>
        <v>#REF!</v>
      </c>
      <c r="HB12" s="41" t="e">
        <f t="shared" si="19"/>
        <v>#REF!</v>
      </c>
      <c r="HC12" s="41" t="e">
        <f t="shared" si="19"/>
        <v>#REF!</v>
      </c>
      <c r="HD12" s="41" t="e">
        <f t="shared" si="20"/>
        <v>#REF!</v>
      </c>
      <c r="HE12" s="41" t="e">
        <f t="shared" si="20"/>
        <v>#REF!</v>
      </c>
      <c r="HF12" s="41" t="e">
        <f t="shared" si="20"/>
        <v>#REF!</v>
      </c>
      <c r="HG12" s="41" t="e">
        <f t="shared" si="20"/>
        <v>#REF!</v>
      </c>
      <c r="HH12" s="41" t="e">
        <f t="shared" si="20"/>
        <v>#REF!</v>
      </c>
      <c r="HI12" s="41" t="e">
        <f t="shared" si="20"/>
        <v>#REF!</v>
      </c>
      <c r="HJ12" s="41" t="e">
        <f t="shared" si="20"/>
        <v>#REF!</v>
      </c>
    </row>
    <row r="13" spans="1:218" ht="14.4" x14ac:dyDescent="0.3">
      <c r="A13" s="42">
        <v>10</v>
      </c>
      <c r="B13" s="43" t="e">
        <f>'CMM3 - AUX CALC'!$K$67</f>
        <v>#REF!</v>
      </c>
      <c r="C13" s="41"/>
      <c r="D13" s="41"/>
      <c r="E13" s="41"/>
      <c r="F13" s="41"/>
      <c r="G13" s="41"/>
      <c r="H13" s="41"/>
      <c r="I13" s="41"/>
      <c r="J13" s="41"/>
      <c r="K13" s="41"/>
      <c r="L13" s="41" t="e">
        <f>$B13/(_xlfn.SINGLE(PrazoConcessao)*12-L$3+1)</f>
        <v>#REF!</v>
      </c>
      <c r="M13" s="41" t="e">
        <f t="shared" si="7"/>
        <v>#REF!</v>
      </c>
      <c r="N13" s="41" t="e">
        <f t="shared" si="7"/>
        <v>#REF!</v>
      </c>
      <c r="O13" s="41" t="e">
        <f t="shared" si="7"/>
        <v>#REF!</v>
      </c>
      <c r="P13" s="41" t="e">
        <f t="shared" si="7"/>
        <v>#REF!</v>
      </c>
      <c r="Q13" s="41" t="e">
        <f t="shared" si="7"/>
        <v>#REF!</v>
      </c>
      <c r="R13" s="41" t="e">
        <f t="shared" si="7"/>
        <v>#REF!</v>
      </c>
      <c r="S13" s="41" t="e">
        <f t="shared" si="7"/>
        <v>#REF!</v>
      </c>
      <c r="T13" s="41" t="e">
        <f t="shared" si="8"/>
        <v>#REF!</v>
      </c>
      <c r="U13" s="41" t="e">
        <f t="shared" si="8"/>
        <v>#REF!</v>
      </c>
      <c r="V13" s="41" t="e">
        <f t="shared" si="8"/>
        <v>#REF!</v>
      </c>
      <c r="W13" s="41" t="e">
        <f t="shared" si="8"/>
        <v>#REF!</v>
      </c>
      <c r="X13" s="41" t="e">
        <f t="shared" si="8"/>
        <v>#REF!</v>
      </c>
      <c r="Y13" s="41" t="e">
        <f t="shared" si="8"/>
        <v>#REF!</v>
      </c>
      <c r="Z13" s="41" t="e">
        <f t="shared" si="8"/>
        <v>#REF!</v>
      </c>
      <c r="AA13" s="41" t="e">
        <f t="shared" si="8"/>
        <v>#REF!</v>
      </c>
      <c r="AB13" s="41" t="e">
        <f t="shared" si="8"/>
        <v>#REF!</v>
      </c>
      <c r="AC13" s="41" t="e">
        <f t="shared" si="8"/>
        <v>#REF!</v>
      </c>
      <c r="AD13" s="41" t="e">
        <f t="shared" si="8"/>
        <v>#REF!</v>
      </c>
      <c r="AE13" s="41" t="e">
        <f t="shared" si="8"/>
        <v>#REF!</v>
      </c>
      <c r="AF13" s="41" t="e">
        <f t="shared" si="8"/>
        <v>#REF!</v>
      </c>
      <c r="AG13" s="41" t="e">
        <f t="shared" si="8"/>
        <v>#REF!</v>
      </c>
      <c r="AH13" s="41" t="e">
        <f t="shared" si="8"/>
        <v>#REF!</v>
      </c>
      <c r="AI13" s="41" t="e">
        <f t="shared" si="8"/>
        <v>#REF!</v>
      </c>
      <c r="AJ13" s="41" t="e">
        <f t="shared" si="9"/>
        <v>#REF!</v>
      </c>
      <c r="AK13" s="41" t="e">
        <f t="shared" si="9"/>
        <v>#REF!</v>
      </c>
      <c r="AL13" s="41" t="e">
        <f t="shared" si="9"/>
        <v>#REF!</v>
      </c>
      <c r="AM13" s="41" t="e">
        <f t="shared" si="9"/>
        <v>#REF!</v>
      </c>
      <c r="AN13" s="41" t="e">
        <f t="shared" si="9"/>
        <v>#REF!</v>
      </c>
      <c r="AO13" s="41" t="e">
        <f t="shared" si="9"/>
        <v>#REF!</v>
      </c>
      <c r="AP13" s="41" t="e">
        <f t="shared" si="9"/>
        <v>#REF!</v>
      </c>
      <c r="AQ13" s="41" t="e">
        <f t="shared" si="9"/>
        <v>#REF!</v>
      </c>
      <c r="AR13" s="41" t="e">
        <f t="shared" si="9"/>
        <v>#REF!</v>
      </c>
      <c r="AS13" s="41" t="e">
        <f t="shared" si="9"/>
        <v>#REF!</v>
      </c>
      <c r="AT13" s="41" t="e">
        <f t="shared" si="9"/>
        <v>#REF!</v>
      </c>
      <c r="AU13" s="41" t="e">
        <f t="shared" si="9"/>
        <v>#REF!</v>
      </c>
      <c r="AV13" s="41" t="e">
        <f t="shared" si="9"/>
        <v>#REF!</v>
      </c>
      <c r="AW13" s="41" t="e">
        <f t="shared" si="9"/>
        <v>#REF!</v>
      </c>
      <c r="AX13" s="41" t="e">
        <f t="shared" si="9"/>
        <v>#REF!</v>
      </c>
      <c r="AY13" s="41" t="e">
        <f t="shared" si="9"/>
        <v>#REF!</v>
      </c>
      <c r="AZ13" s="41" t="e">
        <f t="shared" si="10"/>
        <v>#REF!</v>
      </c>
      <c r="BA13" s="41" t="e">
        <f t="shared" si="10"/>
        <v>#REF!</v>
      </c>
      <c r="BB13" s="41" t="e">
        <f t="shared" si="10"/>
        <v>#REF!</v>
      </c>
      <c r="BC13" s="41" t="e">
        <f t="shared" si="10"/>
        <v>#REF!</v>
      </c>
      <c r="BD13" s="41" t="e">
        <f t="shared" si="10"/>
        <v>#REF!</v>
      </c>
      <c r="BE13" s="41" t="e">
        <f t="shared" si="10"/>
        <v>#REF!</v>
      </c>
      <c r="BF13" s="41" t="e">
        <f t="shared" si="10"/>
        <v>#REF!</v>
      </c>
      <c r="BG13" s="41" t="e">
        <f t="shared" si="10"/>
        <v>#REF!</v>
      </c>
      <c r="BH13" s="41" t="e">
        <f t="shared" si="10"/>
        <v>#REF!</v>
      </c>
      <c r="BI13" s="41" t="e">
        <f t="shared" si="10"/>
        <v>#REF!</v>
      </c>
      <c r="BJ13" s="41" t="e">
        <f t="shared" si="10"/>
        <v>#REF!</v>
      </c>
      <c r="BK13" s="41" t="e">
        <f t="shared" si="10"/>
        <v>#REF!</v>
      </c>
      <c r="BL13" s="41" t="e">
        <f t="shared" si="10"/>
        <v>#REF!</v>
      </c>
      <c r="BM13" s="41" t="e">
        <f t="shared" si="10"/>
        <v>#REF!</v>
      </c>
      <c r="BN13" s="41" t="e">
        <f t="shared" si="10"/>
        <v>#REF!</v>
      </c>
      <c r="BO13" s="41" t="e">
        <f t="shared" si="10"/>
        <v>#REF!</v>
      </c>
      <c r="BP13" s="41" t="e">
        <f t="shared" si="11"/>
        <v>#REF!</v>
      </c>
      <c r="BQ13" s="41" t="e">
        <f t="shared" si="11"/>
        <v>#REF!</v>
      </c>
      <c r="BR13" s="41" t="e">
        <f t="shared" si="11"/>
        <v>#REF!</v>
      </c>
      <c r="BS13" s="41" t="e">
        <f t="shared" si="11"/>
        <v>#REF!</v>
      </c>
      <c r="BT13" s="41" t="e">
        <f t="shared" si="11"/>
        <v>#REF!</v>
      </c>
      <c r="BU13" s="41" t="e">
        <f t="shared" si="11"/>
        <v>#REF!</v>
      </c>
      <c r="BV13" s="41" t="e">
        <f t="shared" si="11"/>
        <v>#REF!</v>
      </c>
      <c r="BW13" s="41" t="e">
        <f t="shared" si="11"/>
        <v>#REF!</v>
      </c>
      <c r="BX13" s="41" t="e">
        <f t="shared" si="11"/>
        <v>#REF!</v>
      </c>
      <c r="BY13" s="41" t="e">
        <f t="shared" si="11"/>
        <v>#REF!</v>
      </c>
      <c r="BZ13" s="41" t="e">
        <f t="shared" si="11"/>
        <v>#REF!</v>
      </c>
      <c r="CA13" s="41" t="e">
        <f t="shared" si="11"/>
        <v>#REF!</v>
      </c>
      <c r="CB13" s="41" t="e">
        <f t="shared" si="11"/>
        <v>#REF!</v>
      </c>
      <c r="CC13" s="41" t="e">
        <f t="shared" si="11"/>
        <v>#REF!</v>
      </c>
      <c r="CD13" s="41" t="e">
        <f t="shared" si="11"/>
        <v>#REF!</v>
      </c>
      <c r="CE13" s="41" t="e">
        <f t="shared" si="11"/>
        <v>#REF!</v>
      </c>
      <c r="CF13" s="41" t="e">
        <f t="shared" si="12"/>
        <v>#REF!</v>
      </c>
      <c r="CG13" s="41" t="e">
        <f t="shared" si="12"/>
        <v>#REF!</v>
      </c>
      <c r="CH13" s="41" t="e">
        <f t="shared" si="12"/>
        <v>#REF!</v>
      </c>
      <c r="CI13" s="41" t="e">
        <f t="shared" si="12"/>
        <v>#REF!</v>
      </c>
      <c r="CJ13" s="41" t="e">
        <f t="shared" si="12"/>
        <v>#REF!</v>
      </c>
      <c r="CK13" s="41" t="e">
        <f t="shared" si="12"/>
        <v>#REF!</v>
      </c>
      <c r="CL13" s="41" t="e">
        <f t="shared" si="12"/>
        <v>#REF!</v>
      </c>
      <c r="CM13" s="41" t="e">
        <f t="shared" si="12"/>
        <v>#REF!</v>
      </c>
      <c r="CN13" s="41" t="e">
        <f t="shared" si="12"/>
        <v>#REF!</v>
      </c>
      <c r="CO13" s="41" t="e">
        <f t="shared" si="12"/>
        <v>#REF!</v>
      </c>
      <c r="CP13" s="41" t="e">
        <f t="shared" si="12"/>
        <v>#REF!</v>
      </c>
      <c r="CQ13" s="41" t="e">
        <f t="shared" si="12"/>
        <v>#REF!</v>
      </c>
      <c r="CR13" s="41" t="e">
        <f t="shared" si="12"/>
        <v>#REF!</v>
      </c>
      <c r="CS13" s="41" t="e">
        <f t="shared" si="12"/>
        <v>#REF!</v>
      </c>
      <c r="CT13" s="41" t="e">
        <f t="shared" si="12"/>
        <v>#REF!</v>
      </c>
      <c r="CU13" s="41" t="e">
        <f t="shared" si="12"/>
        <v>#REF!</v>
      </c>
      <c r="CV13" s="41" t="e">
        <f t="shared" si="13"/>
        <v>#REF!</v>
      </c>
      <c r="CW13" s="41" t="e">
        <f t="shared" si="13"/>
        <v>#REF!</v>
      </c>
      <c r="CX13" s="41" t="e">
        <f t="shared" si="13"/>
        <v>#REF!</v>
      </c>
      <c r="CY13" s="41" t="e">
        <f t="shared" si="13"/>
        <v>#REF!</v>
      </c>
      <c r="CZ13" s="41" t="e">
        <f t="shared" si="13"/>
        <v>#REF!</v>
      </c>
      <c r="DA13" s="41" t="e">
        <f t="shared" si="13"/>
        <v>#REF!</v>
      </c>
      <c r="DB13" s="41" t="e">
        <f t="shared" si="13"/>
        <v>#REF!</v>
      </c>
      <c r="DC13" s="41" t="e">
        <f t="shared" si="13"/>
        <v>#REF!</v>
      </c>
      <c r="DD13" s="41" t="e">
        <f t="shared" si="13"/>
        <v>#REF!</v>
      </c>
      <c r="DE13" s="41" t="e">
        <f t="shared" si="13"/>
        <v>#REF!</v>
      </c>
      <c r="DF13" s="41" t="e">
        <f t="shared" si="13"/>
        <v>#REF!</v>
      </c>
      <c r="DG13" s="41" t="e">
        <f t="shared" si="13"/>
        <v>#REF!</v>
      </c>
      <c r="DH13" s="41" t="e">
        <f t="shared" si="13"/>
        <v>#REF!</v>
      </c>
      <c r="DI13" s="41" t="e">
        <f t="shared" si="13"/>
        <v>#REF!</v>
      </c>
      <c r="DJ13" s="41" t="e">
        <f t="shared" si="13"/>
        <v>#REF!</v>
      </c>
      <c r="DK13" s="41" t="e">
        <f t="shared" si="13"/>
        <v>#REF!</v>
      </c>
      <c r="DL13" s="41" t="e">
        <f t="shared" si="14"/>
        <v>#REF!</v>
      </c>
      <c r="DM13" s="41" t="e">
        <f t="shared" si="14"/>
        <v>#REF!</v>
      </c>
      <c r="DN13" s="41" t="e">
        <f t="shared" si="14"/>
        <v>#REF!</v>
      </c>
      <c r="DO13" s="41" t="e">
        <f t="shared" si="14"/>
        <v>#REF!</v>
      </c>
      <c r="DP13" s="41" t="e">
        <f t="shared" si="14"/>
        <v>#REF!</v>
      </c>
      <c r="DQ13" s="41" t="e">
        <f t="shared" si="14"/>
        <v>#REF!</v>
      </c>
      <c r="DR13" s="41" t="e">
        <f t="shared" si="14"/>
        <v>#REF!</v>
      </c>
      <c r="DS13" s="41" t="e">
        <f t="shared" si="14"/>
        <v>#REF!</v>
      </c>
      <c r="DT13" s="41" t="e">
        <f t="shared" si="14"/>
        <v>#REF!</v>
      </c>
      <c r="DU13" s="41" t="e">
        <f t="shared" si="14"/>
        <v>#REF!</v>
      </c>
      <c r="DV13" s="41" t="e">
        <f t="shared" si="14"/>
        <v>#REF!</v>
      </c>
      <c r="DW13" s="41" t="e">
        <f t="shared" si="14"/>
        <v>#REF!</v>
      </c>
      <c r="DX13" s="41" t="e">
        <f t="shared" si="14"/>
        <v>#REF!</v>
      </c>
      <c r="DY13" s="41" t="e">
        <f t="shared" si="14"/>
        <v>#REF!</v>
      </c>
      <c r="DZ13" s="41" t="e">
        <f t="shared" si="14"/>
        <v>#REF!</v>
      </c>
      <c r="EA13" s="41" t="e">
        <f t="shared" si="14"/>
        <v>#REF!</v>
      </c>
      <c r="EB13" s="41" t="e">
        <f t="shared" si="15"/>
        <v>#REF!</v>
      </c>
      <c r="EC13" s="41" t="e">
        <f t="shared" si="15"/>
        <v>#REF!</v>
      </c>
      <c r="ED13" s="41" t="e">
        <f t="shared" si="15"/>
        <v>#REF!</v>
      </c>
      <c r="EE13" s="41" t="e">
        <f t="shared" si="15"/>
        <v>#REF!</v>
      </c>
      <c r="EF13" s="41" t="e">
        <f t="shared" si="15"/>
        <v>#REF!</v>
      </c>
      <c r="EG13" s="41" t="e">
        <f t="shared" si="15"/>
        <v>#REF!</v>
      </c>
      <c r="EH13" s="41" t="e">
        <f t="shared" si="15"/>
        <v>#REF!</v>
      </c>
      <c r="EI13" s="41" t="e">
        <f t="shared" si="15"/>
        <v>#REF!</v>
      </c>
      <c r="EJ13" s="41" t="e">
        <f t="shared" si="15"/>
        <v>#REF!</v>
      </c>
      <c r="EK13" s="41" t="e">
        <f t="shared" si="15"/>
        <v>#REF!</v>
      </c>
      <c r="EL13" s="41" t="e">
        <f t="shared" si="15"/>
        <v>#REF!</v>
      </c>
      <c r="EM13" s="41" t="e">
        <f t="shared" si="15"/>
        <v>#REF!</v>
      </c>
      <c r="EN13" s="41" t="e">
        <f t="shared" si="15"/>
        <v>#REF!</v>
      </c>
      <c r="EO13" s="41" t="e">
        <f t="shared" si="15"/>
        <v>#REF!</v>
      </c>
      <c r="EP13" s="41" t="e">
        <f t="shared" si="15"/>
        <v>#REF!</v>
      </c>
      <c r="EQ13" s="41" t="e">
        <f t="shared" si="15"/>
        <v>#REF!</v>
      </c>
      <c r="ER13" s="41" t="e">
        <f t="shared" si="16"/>
        <v>#REF!</v>
      </c>
      <c r="ES13" s="41" t="e">
        <f t="shared" si="16"/>
        <v>#REF!</v>
      </c>
      <c r="ET13" s="41" t="e">
        <f t="shared" si="16"/>
        <v>#REF!</v>
      </c>
      <c r="EU13" s="41" t="e">
        <f t="shared" si="16"/>
        <v>#REF!</v>
      </c>
      <c r="EV13" s="41" t="e">
        <f t="shared" si="16"/>
        <v>#REF!</v>
      </c>
      <c r="EW13" s="41" t="e">
        <f t="shared" si="16"/>
        <v>#REF!</v>
      </c>
      <c r="EX13" s="41" t="e">
        <f t="shared" si="16"/>
        <v>#REF!</v>
      </c>
      <c r="EY13" s="41" t="e">
        <f t="shared" si="16"/>
        <v>#REF!</v>
      </c>
      <c r="EZ13" s="41" t="e">
        <f t="shared" si="16"/>
        <v>#REF!</v>
      </c>
      <c r="FA13" s="41" t="e">
        <f t="shared" si="16"/>
        <v>#REF!</v>
      </c>
      <c r="FB13" s="41" t="e">
        <f t="shared" si="16"/>
        <v>#REF!</v>
      </c>
      <c r="FC13" s="41" t="e">
        <f t="shared" si="16"/>
        <v>#REF!</v>
      </c>
      <c r="FD13" s="41" t="e">
        <f t="shared" si="16"/>
        <v>#REF!</v>
      </c>
      <c r="FE13" s="41" t="e">
        <f t="shared" si="16"/>
        <v>#REF!</v>
      </c>
      <c r="FF13" s="41" t="e">
        <f t="shared" si="16"/>
        <v>#REF!</v>
      </c>
      <c r="FG13" s="41" t="e">
        <f t="shared" si="16"/>
        <v>#REF!</v>
      </c>
      <c r="FH13" s="41" t="e">
        <f t="shared" si="17"/>
        <v>#REF!</v>
      </c>
      <c r="FI13" s="41" t="e">
        <f t="shared" si="17"/>
        <v>#REF!</v>
      </c>
      <c r="FJ13" s="41" t="e">
        <f t="shared" si="17"/>
        <v>#REF!</v>
      </c>
      <c r="FK13" s="41" t="e">
        <f t="shared" si="17"/>
        <v>#REF!</v>
      </c>
      <c r="FL13" s="41" t="e">
        <f t="shared" si="17"/>
        <v>#REF!</v>
      </c>
      <c r="FM13" s="41" t="e">
        <f t="shared" si="17"/>
        <v>#REF!</v>
      </c>
      <c r="FN13" s="41" t="e">
        <f t="shared" si="17"/>
        <v>#REF!</v>
      </c>
      <c r="FO13" s="41" t="e">
        <f t="shared" si="17"/>
        <v>#REF!</v>
      </c>
      <c r="FP13" s="41" t="e">
        <f t="shared" si="17"/>
        <v>#REF!</v>
      </c>
      <c r="FQ13" s="41" t="e">
        <f t="shared" si="17"/>
        <v>#REF!</v>
      </c>
      <c r="FR13" s="41" t="e">
        <f t="shared" si="17"/>
        <v>#REF!</v>
      </c>
      <c r="FS13" s="41" t="e">
        <f t="shared" si="17"/>
        <v>#REF!</v>
      </c>
      <c r="FT13" s="41" t="e">
        <f t="shared" si="17"/>
        <v>#REF!</v>
      </c>
      <c r="FU13" s="41" t="e">
        <f t="shared" si="17"/>
        <v>#REF!</v>
      </c>
      <c r="FV13" s="41" t="e">
        <f t="shared" si="17"/>
        <v>#REF!</v>
      </c>
      <c r="FW13" s="41" t="e">
        <f t="shared" si="17"/>
        <v>#REF!</v>
      </c>
      <c r="FX13" s="41" t="e">
        <f t="shared" si="18"/>
        <v>#REF!</v>
      </c>
      <c r="FY13" s="41" t="e">
        <f t="shared" si="18"/>
        <v>#REF!</v>
      </c>
      <c r="FZ13" s="41" t="e">
        <f t="shared" si="18"/>
        <v>#REF!</v>
      </c>
      <c r="GA13" s="41" t="e">
        <f t="shared" si="18"/>
        <v>#REF!</v>
      </c>
      <c r="GB13" s="41" t="e">
        <f t="shared" si="18"/>
        <v>#REF!</v>
      </c>
      <c r="GC13" s="41" t="e">
        <f t="shared" si="18"/>
        <v>#REF!</v>
      </c>
      <c r="GD13" s="41" t="e">
        <f t="shared" si="18"/>
        <v>#REF!</v>
      </c>
      <c r="GE13" s="41" t="e">
        <f t="shared" si="18"/>
        <v>#REF!</v>
      </c>
      <c r="GF13" s="41" t="e">
        <f t="shared" si="18"/>
        <v>#REF!</v>
      </c>
      <c r="GG13" s="41" t="e">
        <f t="shared" si="18"/>
        <v>#REF!</v>
      </c>
      <c r="GH13" s="41" t="e">
        <f t="shared" si="18"/>
        <v>#REF!</v>
      </c>
      <c r="GI13" s="41" t="e">
        <f t="shared" si="18"/>
        <v>#REF!</v>
      </c>
      <c r="GJ13" s="41" t="e">
        <f t="shared" si="18"/>
        <v>#REF!</v>
      </c>
      <c r="GK13" s="41" t="e">
        <f t="shared" si="18"/>
        <v>#REF!</v>
      </c>
      <c r="GL13" s="41" t="e">
        <f t="shared" si="18"/>
        <v>#REF!</v>
      </c>
      <c r="GM13" s="41" t="e">
        <f t="shared" si="18"/>
        <v>#REF!</v>
      </c>
      <c r="GN13" s="41" t="e">
        <f t="shared" si="19"/>
        <v>#REF!</v>
      </c>
      <c r="GO13" s="41" t="e">
        <f t="shared" si="19"/>
        <v>#REF!</v>
      </c>
      <c r="GP13" s="41" t="e">
        <f t="shared" si="19"/>
        <v>#REF!</v>
      </c>
      <c r="GQ13" s="41" t="e">
        <f t="shared" si="19"/>
        <v>#REF!</v>
      </c>
      <c r="GR13" s="41" t="e">
        <f t="shared" si="19"/>
        <v>#REF!</v>
      </c>
      <c r="GS13" s="41" t="e">
        <f t="shared" si="19"/>
        <v>#REF!</v>
      </c>
      <c r="GT13" s="41" t="e">
        <f t="shared" si="19"/>
        <v>#REF!</v>
      </c>
      <c r="GU13" s="41" t="e">
        <f t="shared" si="19"/>
        <v>#REF!</v>
      </c>
      <c r="GV13" s="41" t="e">
        <f t="shared" si="19"/>
        <v>#REF!</v>
      </c>
      <c r="GW13" s="41" t="e">
        <f t="shared" si="19"/>
        <v>#REF!</v>
      </c>
      <c r="GX13" s="41" t="e">
        <f t="shared" si="19"/>
        <v>#REF!</v>
      </c>
      <c r="GY13" s="41" t="e">
        <f t="shared" si="19"/>
        <v>#REF!</v>
      </c>
      <c r="GZ13" s="41" t="e">
        <f t="shared" si="19"/>
        <v>#REF!</v>
      </c>
      <c r="HA13" s="41" t="e">
        <f t="shared" si="19"/>
        <v>#REF!</v>
      </c>
      <c r="HB13" s="41" t="e">
        <f t="shared" si="19"/>
        <v>#REF!</v>
      </c>
      <c r="HC13" s="41" t="e">
        <f t="shared" si="19"/>
        <v>#REF!</v>
      </c>
      <c r="HD13" s="41" t="e">
        <f t="shared" si="20"/>
        <v>#REF!</v>
      </c>
      <c r="HE13" s="41" t="e">
        <f t="shared" si="20"/>
        <v>#REF!</v>
      </c>
      <c r="HF13" s="41" t="e">
        <f t="shared" si="20"/>
        <v>#REF!</v>
      </c>
      <c r="HG13" s="41" t="e">
        <f t="shared" si="20"/>
        <v>#REF!</v>
      </c>
      <c r="HH13" s="41" t="e">
        <f t="shared" si="20"/>
        <v>#REF!</v>
      </c>
      <c r="HI13" s="41" t="e">
        <f t="shared" si="20"/>
        <v>#REF!</v>
      </c>
      <c r="HJ13" s="41" t="e">
        <f t="shared" si="20"/>
        <v>#REF!</v>
      </c>
    </row>
    <row r="14" spans="1:218" ht="14.4" x14ac:dyDescent="0.3">
      <c r="A14" s="42">
        <v>11</v>
      </c>
      <c r="B14" s="43" t="e">
        <f>'CMM3 - AUX CALC'!$L$67</f>
        <v>#REF!</v>
      </c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 t="e">
        <f>$B14/(_xlfn.SINGLE(PrazoConcessao)*12-M$3+1)</f>
        <v>#REF!</v>
      </c>
      <c r="N14" s="41" t="e">
        <f t="shared" si="7"/>
        <v>#REF!</v>
      </c>
      <c r="O14" s="41" t="e">
        <f t="shared" si="7"/>
        <v>#REF!</v>
      </c>
      <c r="P14" s="41" t="e">
        <f t="shared" si="7"/>
        <v>#REF!</v>
      </c>
      <c r="Q14" s="41" t="e">
        <f t="shared" si="7"/>
        <v>#REF!</v>
      </c>
      <c r="R14" s="41" t="e">
        <f t="shared" si="7"/>
        <v>#REF!</v>
      </c>
      <c r="S14" s="41" t="e">
        <f t="shared" si="7"/>
        <v>#REF!</v>
      </c>
      <c r="T14" s="41" t="e">
        <f t="shared" si="8"/>
        <v>#REF!</v>
      </c>
      <c r="U14" s="41" t="e">
        <f t="shared" si="8"/>
        <v>#REF!</v>
      </c>
      <c r="V14" s="41" t="e">
        <f t="shared" si="8"/>
        <v>#REF!</v>
      </c>
      <c r="W14" s="41" t="e">
        <f t="shared" si="8"/>
        <v>#REF!</v>
      </c>
      <c r="X14" s="41" t="e">
        <f t="shared" si="8"/>
        <v>#REF!</v>
      </c>
      <c r="Y14" s="41" t="e">
        <f t="shared" si="8"/>
        <v>#REF!</v>
      </c>
      <c r="Z14" s="41" t="e">
        <f t="shared" si="8"/>
        <v>#REF!</v>
      </c>
      <c r="AA14" s="41" t="e">
        <f t="shared" si="8"/>
        <v>#REF!</v>
      </c>
      <c r="AB14" s="41" t="e">
        <f t="shared" si="8"/>
        <v>#REF!</v>
      </c>
      <c r="AC14" s="41" t="e">
        <f t="shared" si="8"/>
        <v>#REF!</v>
      </c>
      <c r="AD14" s="41" t="e">
        <f t="shared" si="8"/>
        <v>#REF!</v>
      </c>
      <c r="AE14" s="41" t="e">
        <f t="shared" si="8"/>
        <v>#REF!</v>
      </c>
      <c r="AF14" s="41" t="e">
        <f t="shared" si="8"/>
        <v>#REF!</v>
      </c>
      <c r="AG14" s="41" t="e">
        <f t="shared" si="8"/>
        <v>#REF!</v>
      </c>
      <c r="AH14" s="41" t="e">
        <f t="shared" si="8"/>
        <v>#REF!</v>
      </c>
      <c r="AI14" s="41" t="e">
        <f t="shared" si="8"/>
        <v>#REF!</v>
      </c>
      <c r="AJ14" s="41" t="e">
        <f t="shared" si="9"/>
        <v>#REF!</v>
      </c>
      <c r="AK14" s="41" t="e">
        <f t="shared" si="9"/>
        <v>#REF!</v>
      </c>
      <c r="AL14" s="41" t="e">
        <f t="shared" si="9"/>
        <v>#REF!</v>
      </c>
      <c r="AM14" s="41" t="e">
        <f t="shared" si="9"/>
        <v>#REF!</v>
      </c>
      <c r="AN14" s="41" t="e">
        <f t="shared" si="9"/>
        <v>#REF!</v>
      </c>
      <c r="AO14" s="41" t="e">
        <f t="shared" si="9"/>
        <v>#REF!</v>
      </c>
      <c r="AP14" s="41" t="e">
        <f t="shared" si="9"/>
        <v>#REF!</v>
      </c>
      <c r="AQ14" s="41" t="e">
        <f t="shared" si="9"/>
        <v>#REF!</v>
      </c>
      <c r="AR14" s="41" t="e">
        <f t="shared" si="9"/>
        <v>#REF!</v>
      </c>
      <c r="AS14" s="41" t="e">
        <f t="shared" si="9"/>
        <v>#REF!</v>
      </c>
      <c r="AT14" s="41" t="e">
        <f t="shared" si="9"/>
        <v>#REF!</v>
      </c>
      <c r="AU14" s="41" t="e">
        <f t="shared" si="9"/>
        <v>#REF!</v>
      </c>
      <c r="AV14" s="41" t="e">
        <f t="shared" si="9"/>
        <v>#REF!</v>
      </c>
      <c r="AW14" s="41" t="e">
        <f t="shared" si="9"/>
        <v>#REF!</v>
      </c>
      <c r="AX14" s="41" t="e">
        <f t="shared" si="9"/>
        <v>#REF!</v>
      </c>
      <c r="AY14" s="41" t="e">
        <f t="shared" si="9"/>
        <v>#REF!</v>
      </c>
      <c r="AZ14" s="41" t="e">
        <f t="shared" si="10"/>
        <v>#REF!</v>
      </c>
      <c r="BA14" s="41" t="e">
        <f t="shared" si="10"/>
        <v>#REF!</v>
      </c>
      <c r="BB14" s="41" t="e">
        <f t="shared" si="10"/>
        <v>#REF!</v>
      </c>
      <c r="BC14" s="41" t="e">
        <f t="shared" si="10"/>
        <v>#REF!</v>
      </c>
      <c r="BD14" s="41" t="e">
        <f t="shared" si="10"/>
        <v>#REF!</v>
      </c>
      <c r="BE14" s="41" t="e">
        <f t="shared" si="10"/>
        <v>#REF!</v>
      </c>
      <c r="BF14" s="41" t="e">
        <f t="shared" si="10"/>
        <v>#REF!</v>
      </c>
      <c r="BG14" s="41" t="e">
        <f t="shared" si="10"/>
        <v>#REF!</v>
      </c>
      <c r="BH14" s="41" t="e">
        <f t="shared" si="10"/>
        <v>#REF!</v>
      </c>
      <c r="BI14" s="41" t="e">
        <f t="shared" si="10"/>
        <v>#REF!</v>
      </c>
      <c r="BJ14" s="41" t="e">
        <f t="shared" si="10"/>
        <v>#REF!</v>
      </c>
      <c r="BK14" s="41" t="e">
        <f t="shared" si="10"/>
        <v>#REF!</v>
      </c>
      <c r="BL14" s="41" t="e">
        <f t="shared" si="10"/>
        <v>#REF!</v>
      </c>
      <c r="BM14" s="41" t="e">
        <f t="shared" si="10"/>
        <v>#REF!</v>
      </c>
      <c r="BN14" s="41" t="e">
        <f t="shared" si="10"/>
        <v>#REF!</v>
      </c>
      <c r="BO14" s="41" t="e">
        <f t="shared" si="10"/>
        <v>#REF!</v>
      </c>
      <c r="BP14" s="41" t="e">
        <f t="shared" si="11"/>
        <v>#REF!</v>
      </c>
      <c r="BQ14" s="41" t="e">
        <f t="shared" si="11"/>
        <v>#REF!</v>
      </c>
      <c r="BR14" s="41" t="e">
        <f t="shared" si="11"/>
        <v>#REF!</v>
      </c>
      <c r="BS14" s="41" t="e">
        <f t="shared" si="11"/>
        <v>#REF!</v>
      </c>
      <c r="BT14" s="41" t="e">
        <f t="shared" si="11"/>
        <v>#REF!</v>
      </c>
      <c r="BU14" s="41" t="e">
        <f t="shared" si="11"/>
        <v>#REF!</v>
      </c>
      <c r="BV14" s="41" t="e">
        <f t="shared" si="11"/>
        <v>#REF!</v>
      </c>
      <c r="BW14" s="41" t="e">
        <f t="shared" si="11"/>
        <v>#REF!</v>
      </c>
      <c r="BX14" s="41" t="e">
        <f t="shared" si="11"/>
        <v>#REF!</v>
      </c>
      <c r="BY14" s="41" t="e">
        <f t="shared" si="11"/>
        <v>#REF!</v>
      </c>
      <c r="BZ14" s="41" t="e">
        <f t="shared" si="11"/>
        <v>#REF!</v>
      </c>
      <c r="CA14" s="41" t="e">
        <f t="shared" si="11"/>
        <v>#REF!</v>
      </c>
      <c r="CB14" s="41" t="e">
        <f t="shared" si="11"/>
        <v>#REF!</v>
      </c>
      <c r="CC14" s="41" t="e">
        <f t="shared" si="11"/>
        <v>#REF!</v>
      </c>
      <c r="CD14" s="41" t="e">
        <f t="shared" si="11"/>
        <v>#REF!</v>
      </c>
      <c r="CE14" s="41" t="e">
        <f t="shared" si="11"/>
        <v>#REF!</v>
      </c>
      <c r="CF14" s="41" t="e">
        <f t="shared" si="12"/>
        <v>#REF!</v>
      </c>
      <c r="CG14" s="41" t="e">
        <f t="shared" si="12"/>
        <v>#REF!</v>
      </c>
      <c r="CH14" s="41" t="e">
        <f t="shared" si="12"/>
        <v>#REF!</v>
      </c>
      <c r="CI14" s="41" t="e">
        <f t="shared" si="12"/>
        <v>#REF!</v>
      </c>
      <c r="CJ14" s="41" t="e">
        <f t="shared" si="12"/>
        <v>#REF!</v>
      </c>
      <c r="CK14" s="41" t="e">
        <f t="shared" si="12"/>
        <v>#REF!</v>
      </c>
      <c r="CL14" s="41" t="e">
        <f t="shared" si="12"/>
        <v>#REF!</v>
      </c>
      <c r="CM14" s="41" t="e">
        <f t="shared" si="12"/>
        <v>#REF!</v>
      </c>
      <c r="CN14" s="41" t="e">
        <f t="shared" si="12"/>
        <v>#REF!</v>
      </c>
      <c r="CO14" s="41" t="e">
        <f t="shared" si="12"/>
        <v>#REF!</v>
      </c>
      <c r="CP14" s="41" t="e">
        <f t="shared" si="12"/>
        <v>#REF!</v>
      </c>
      <c r="CQ14" s="41" t="e">
        <f t="shared" si="12"/>
        <v>#REF!</v>
      </c>
      <c r="CR14" s="41" t="e">
        <f t="shared" si="12"/>
        <v>#REF!</v>
      </c>
      <c r="CS14" s="41" t="e">
        <f t="shared" si="12"/>
        <v>#REF!</v>
      </c>
      <c r="CT14" s="41" t="e">
        <f t="shared" si="12"/>
        <v>#REF!</v>
      </c>
      <c r="CU14" s="41" t="e">
        <f t="shared" si="12"/>
        <v>#REF!</v>
      </c>
      <c r="CV14" s="41" t="e">
        <f t="shared" si="13"/>
        <v>#REF!</v>
      </c>
      <c r="CW14" s="41" t="e">
        <f t="shared" si="13"/>
        <v>#REF!</v>
      </c>
      <c r="CX14" s="41" t="e">
        <f t="shared" si="13"/>
        <v>#REF!</v>
      </c>
      <c r="CY14" s="41" t="e">
        <f t="shared" si="13"/>
        <v>#REF!</v>
      </c>
      <c r="CZ14" s="41" t="e">
        <f t="shared" si="13"/>
        <v>#REF!</v>
      </c>
      <c r="DA14" s="41" t="e">
        <f t="shared" si="13"/>
        <v>#REF!</v>
      </c>
      <c r="DB14" s="41" t="e">
        <f t="shared" si="13"/>
        <v>#REF!</v>
      </c>
      <c r="DC14" s="41" t="e">
        <f t="shared" si="13"/>
        <v>#REF!</v>
      </c>
      <c r="DD14" s="41" t="e">
        <f t="shared" si="13"/>
        <v>#REF!</v>
      </c>
      <c r="DE14" s="41" t="e">
        <f t="shared" si="13"/>
        <v>#REF!</v>
      </c>
      <c r="DF14" s="41" t="e">
        <f t="shared" si="13"/>
        <v>#REF!</v>
      </c>
      <c r="DG14" s="41" t="e">
        <f t="shared" si="13"/>
        <v>#REF!</v>
      </c>
      <c r="DH14" s="41" t="e">
        <f t="shared" si="13"/>
        <v>#REF!</v>
      </c>
      <c r="DI14" s="41" t="e">
        <f t="shared" si="13"/>
        <v>#REF!</v>
      </c>
      <c r="DJ14" s="41" t="e">
        <f t="shared" si="13"/>
        <v>#REF!</v>
      </c>
      <c r="DK14" s="41" t="e">
        <f t="shared" si="13"/>
        <v>#REF!</v>
      </c>
      <c r="DL14" s="41" t="e">
        <f t="shared" si="14"/>
        <v>#REF!</v>
      </c>
      <c r="DM14" s="41" t="e">
        <f t="shared" si="14"/>
        <v>#REF!</v>
      </c>
      <c r="DN14" s="41" t="e">
        <f t="shared" si="14"/>
        <v>#REF!</v>
      </c>
      <c r="DO14" s="41" t="e">
        <f t="shared" si="14"/>
        <v>#REF!</v>
      </c>
      <c r="DP14" s="41" t="e">
        <f t="shared" si="14"/>
        <v>#REF!</v>
      </c>
      <c r="DQ14" s="41" t="e">
        <f t="shared" si="14"/>
        <v>#REF!</v>
      </c>
      <c r="DR14" s="41" t="e">
        <f t="shared" si="14"/>
        <v>#REF!</v>
      </c>
      <c r="DS14" s="41" t="e">
        <f t="shared" si="14"/>
        <v>#REF!</v>
      </c>
      <c r="DT14" s="41" t="e">
        <f t="shared" si="14"/>
        <v>#REF!</v>
      </c>
      <c r="DU14" s="41" t="e">
        <f t="shared" si="14"/>
        <v>#REF!</v>
      </c>
      <c r="DV14" s="41" t="e">
        <f t="shared" si="14"/>
        <v>#REF!</v>
      </c>
      <c r="DW14" s="41" t="e">
        <f t="shared" si="14"/>
        <v>#REF!</v>
      </c>
      <c r="DX14" s="41" t="e">
        <f t="shared" si="14"/>
        <v>#REF!</v>
      </c>
      <c r="DY14" s="41" t="e">
        <f t="shared" si="14"/>
        <v>#REF!</v>
      </c>
      <c r="DZ14" s="41" t="e">
        <f t="shared" si="14"/>
        <v>#REF!</v>
      </c>
      <c r="EA14" s="41" t="e">
        <f t="shared" si="14"/>
        <v>#REF!</v>
      </c>
      <c r="EB14" s="41" t="e">
        <f t="shared" si="15"/>
        <v>#REF!</v>
      </c>
      <c r="EC14" s="41" t="e">
        <f t="shared" si="15"/>
        <v>#REF!</v>
      </c>
      <c r="ED14" s="41" t="e">
        <f t="shared" si="15"/>
        <v>#REF!</v>
      </c>
      <c r="EE14" s="41" t="e">
        <f t="shared" si="15"/>
        <v>#REF!</v>
      </c>
      <c r="EF14" s="41" t="e">
        <f t="shared" si="15"/>
        <v>#REF!</v>
      </c>
      <c r="EG14" s="41" t="e">
        <f t="shared" si="15"/>
        <v>#REF!</v>
      </c>
      <c r="EH14" s="41" t="e">
        <f t="shared" si="15"/>
        <v>#REF!</v>
      </c>
      <c r="EI14" s="41" t="e">
        <f t="shared" si="15"/>
        <v>#REF!</v>
      </c>
      <c r="EJ14" s="41" t="e">
        <f t="shared" si="15"/>
        <v>#REF!</v>
      </c>
      <c r="EK14" s="41" t="e">
        <f t="shared" si="15"/>
        <v>#REF!</v>
      </c>
      <c r="EL14" s="41" t="e">
        <f t="shared" si="15"/>
        <v>#REF!</v>
      </c>
      <c r="EM14" s="41" t="e">
        <f t="shared" si="15"/>
        <v>#REF!</v>
      </c>
      <c r="EN14" s="41" t="e">
        <f t="shared" si="15"/>
        <v>#REF!</v>
      </c>
      <c r="EO14" s="41" t="e">
        <f t="shared" si="15"/>
        <v>#REF!</v>
      </c>
      <c r="EP14" s="41" t="e">
        <f t="shared" si="15"/>
        <v>#REF!</v>
      </c>
      <c r="EQ14" s="41" t="e">
        <f t="shared" si="15"/>
        <v>#REF!</v>
      </c>
      <c r="ER14" s="41" t="e">
        <f t="shared" si="16"/>
        <v>#REF!</v>
      </c>
      <c r="ES14" s="41" t="e">
        <f t="shared" si="16"/>
        <v>#REF!</v>
      </c>
      <c r="ET14" s="41" t="e">
        <f t="shared" si="16"/>
        <v>#REF!</v>
      </c>
      <c r="EU14" s="41" t="e">
        <f t="shared" si="16"/>
        <v>#REF!</v>
      </c>
      <c r="EV14" s="41" t="e">
        <f t="shared" si="16"/>
        <v>#REF!</v>
      </c>
      <c r="EW14" s="41" t="e">
        <f t="shared" si="16"/>
        <v>#REF!</v>
      </c>
      <c r="EX14" s="41" t="e">
        <f t="shared" si="16"/>
        <v>#REF!</v>
      </c>
      <c r="EY14" s="41" t="e">
        <f t="shared" si="16"/>
        <v>#REF!</v>
      </c>
      <c r="EZ14" s="41" t="e">
        <f t="shared" si="16"/>
        <v>#REF!</v>
      </c>
      <c r="FA14" s="41" t="e">
        <f t="shared" si="16"/>
        <v>#REF!</v>
      </c>
      <c r="FB14" s="41" t="e">
        <f t="shared" si="16"/>
        <v>#REF!</v>
      </c>
      <c r="FC14" s="41" t="e">
        <f t="shared" si="16"/>
        <v>#REF!</v>
      </c>
      <c r="FD14" s="41" t="e">
        <f t="shared" si="16"/>
        <v>#REF!</v>
      </c>
      <c r="FE14" s="41" t="e">
        <f t="shared" si="16"/>
        <v>#REF!</v>
      </c>
      <c r="FF14" s="41" t="e">
        <f t="shared" si="16"/>
        <v>#REF!</v>
      </c>
      <c r="FG14" s="41" t="e">
        <f t="shared" si="16"/>
        <v>#REF!</v>
      </c>
      <c r="FH14" s="41" t="e">
        <f t="shared" si="17"/>
        <v>#REF!</v>
      </c>
      <c r="FI14" s="41" t="e">
        <f t="shared" si="17"/>
        <v>#REF!</v>
      </c>
      <c r="FJ14" s="41" t="e">
        <f t="shared" si="17"/>
        <v>#REF!</v>
      </c>
      <c r="FK14" s="41" t="e">
        <f t="shared" si="17"/>
        <v>#REF!</v>
      </c>
      <c r="FL14" s="41" t="e">
        <f t="shared" si="17"/>
        <v>#REF!</v>
      </c>
      <c r="FM14" s="41" t="e">
        <f t="shared" si="17"/>
        <v>#REF!</v>
      </c>
      <c r="FN14" s="41" t="e">
        <f t="shared" si="17"/>
        <v>#REF!</v>
      </c>
      <c r="FO14" s="41" t="e">
        <f t="shared" si="17"/>
        <v>#REF!</v>
      </c>
      <c r="FP14" s="41" t="e">
        <f t="shared" si="17"/>
        <v>#REF!</v>
      </c>
      <c r="FQ14" s="41" t="e">
        <f t="shared" si="17"/>
        <v>#REF!</v>
      </c>
      <c r="FR14" s="41" t="e">
        <f t="shared" si="17"/>
        <v>#REF!</v>
      </c>
      <c r="FS14" s="41" t="e">
        <f t="shared" si="17"/>
        <v>#REF!</v>
      </c>
      <c r="FT14" s="41" t="e">
        <f t="shared" si="17"/>
        <v>#REF!</v>
      </c>
      <c r="FU14" s="41" t="e">
        <f t="shared" si="17"/>
        <v>#REF!</v>
      </c>
      <c r="FV14" s="41" t="e">
        <f t="shared" si="17"/>
        <v>#REF!</v>
      </c>
      <c r="FW14" s="41" t="e">
        <f t="shared" si="17"/>
        <v>#REF!</v>
      </c>
      <c r="FX14" s="41" t="e">
        <f t="shared" si="18"/>
        <v>#REF!</v>
      </c>
      <c r="FY14" s="41" t="e">
        <f t="shared" si="18"/>
        <v>#REF!</v>
      </c>
      <c r="FZ14" s="41" t="e">
        <f t="shared" si="18"/>
        <v>#REF!</v>
      </c>
      <c r="GA14" s="41" t="e">
        <f t="shared" si="18"/>
        <v>#REF!</v>
      </c>
      <c r="GB14" s="41" t="e">
        <f t="shared" si="18"/>
        <v>#REF!</v>
      </c>
      <c r="GC14" s="41" t="e">
        <f t="shared" si="18"/>
        <v>#REF!</v>
      </c>
      <c r="GD14" s="41" t="e">
        <f t="shared" si="18"/>
        <v>#REF!</v>
      </c>
      <c r="GE14" s="41" t="e">
        <f t="shared" si="18"/>
        <v>#REF!</v>
      </c>
      <c r="GF14" s="41" t="e">
        <f t="shared" si="18"/>
        <v>#REF!</v>
      </c>
      <c r="GG14" s="41" t="e">
        <f t="shared" si="18"/>
        <v>#REF!</v>
      </c>
      <c r="GH14" s="41" t="e">
        <f t="shared" si="18"/>
        <v>#REF!</v>
      </c>
      <c r="GI14" s="41" t="e">
        <f t="shared" si="18"/>
        <v>#REF!</v>
      </c>
      <c r="GJ14" s="41" t="e">
        <f t="shared" si="18"/>
        <v>#REF!</v>
      </c>
      <c r="GK14" s="41" t="e">
        <f t="shared" si="18"/>
        <v>#REF!</v>
      </c>
      <c r="GL14" s="41" t="e">
        <f t="shared" si="18"/>
        <v>#REF!</v>
      </c>
      <c r="GM14" s="41" t="e">
        <f t="shared" si="18"/>
        <v>#REF!</v>
      </c>
      <c r="GN14" s="41" t="e">
        <f t="shared" si="19"/>
        <v>#REF!</v>
      </c>
      <c r="GO14" s="41" t="e">
        <f t="shared" si="19"/>
        <v>#REF!</v>
      </c>
      <c r="GP14" s="41" t="e">
        <f t="shared" si="19"/>
        <v>#REF!</v>
      </c>
      <c r="GQ14" s="41" t="e">
        <f t="shared" si="19"/>
        <v>#REF!</v>
      </c>
      <c r="GR14" s="41" t="e">
        <f t="shared" si="19"/>
        <v>#REF!</v>
      </c>
      <c r="GS14" s="41" t="e">
        <f t="shared" si="19"/>
        <v>#REF!</v>
      </c>
      <c r="GT14" s="41" t="e">
        <f t="shared" si="19"/>
        <v>#REF!</v>
      </c>
      <c r="GU14" s="41" t="e">
        <f t="shared" si="19"/>
        <v>#REF!</v>
      </c>
      <c r="GV14" s="41" t="e">
        <f t="shared" si="19"/>
        <v>#REF!</v>
      </c>
      <c r="GW14" s="41" t="e">
        <f t="shared" si="19"/>
        <v>#REF!</v>
      </c>
      <c r="GX14" s="41" t="e">
        <f t="shared" si="19"/>
        <v>#REF!</v>
      </c>
      <c r="GY14" s="41" t="e">
        <f t="shared" si="19"/>
        <v>#REF!</v>
      </c>
      <c r="GZ14" s="41" t="e">
        <f t="shared" si="19"/>
        <v>#REF!</v>
      </c>
      <c r="HA14" s="41" t="e">
        <f t="shared" si="19"/>
        <v>#REF!</v>
      </c>
      <c r="HB14" s="41" t="e">
        <f t="shared" si="19"/>
        <v>#REF!</v>
      </c>
      <c r="HC14" s="41" t="e">
        <f t="shared" si="19"/>
        <v>#REF!</v>
      </c>
      <c r="HD14" s="41" t="e">
        <f t="shared" si="20"/>
        <v>#REF!</v>
      </c>
      <c r="HE14" s="41" t="e">
        <f t="shared" si="20"/>
        <v>#REF!</v>
      </c>
      <c r="HF14" s="41" t="e">
        <f t="shared" si="20"/>
        <v>#REF!</v>
      </c>
      <c r="HG14" s="41" t="e">
        <f t="shared" si="20"/>
        <v>#REF!</v>
      </c>
      <c r="HH14" s="41" t="e">
        <f t="shared" si="20"/>
        <v>#REF!</v>
      </c>
      <c r="HI14" s="41" t="e">
        <f t="shared" si="20"/>
        <v>#REF!</v>
      </c>
      <c r="HJ14" s="41" t="e">
        <f t="shared" si="20"/>
        <v>#REF!</v>
      </c>
    </row>
    <row r="15" spans="1:218" ht="14.4" x14ac:dyDescent="0.3">
      <c r="A15" s="42">
        <v>12</v>
      </c>
      <c r="B15" s="43" t="e">
        <f>'CMM3 - AUX CALC'!$M$67</f>
        <v>#REF!</v>
      </c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 t="e">
        <f>$B15/(_xlfn.SINGLE(PrazoConcessao)*12-N$3+1)</f>
        <v>#REF!</v>
      </c>
      <c r="O15" s="41" t="e">
        <f t="shared" si="7"/>
        <v>#REF!</v>
      </c>
      <c r="P15" s="41" t="e">
        <f t="shared" si="7"/>
        <v>#REF!</v>
      </c>
      <c r="Q15" s="41" t="e">
        <f t="shared" si="7"/>
        <v>#REF!</v>
      </c>
      <c r="R15" s="41" t="e">
        <f t="shared" si="7"/>
        <v>#REF!</v>
      </c>
      <c r="S15" s="41" t="e">
        <f t="shared" si="7"/>
        <v>#REF!</v>
      </c>
      <c r="T15" s="41" t="e">
        <f t="shared" si="8"/>
        <v>#REF!</v>
      </c>
      <c r="U15" s="41" t="e">
        <f t="shared" si="8"/>
        <v>#REF!</v>
      </c>
      <c r="V15" s="41" t="e">
        <f t="shared" si="8"/>
        <v>#REF!</v>
      </c>
      <c r="W15" s="41" t="e">
        <f t="shared" si="8"/>
        <v>#REF!</v>
      </c>
      <c r="X15" s="41" t="e">
        <f t="shared" si="8"/>
        <v>#REF!</v>
      </c>
      <c r="Y15" s="41" t="e">
        <f t="shared" si="8"/>
        <v>#REF!</v>
      </c>
      <c r="Z15" s="41" t="e">
        <f t="shared" si="8"/>
        <v>#REF!</v>
      </c>
      <c r="AA15" s="41" t="e">
        <f t="shared" si="8"/>
        <v>#REF!</v>
      </c>
      <c r="AB15" s="41" t="e">
        <f t="shared" si="8"/>
        <v>#REF!</v>
      </c>
      <c r="AC15" s="41" t="e">
        <f t="shared" si="8"/>
        <v>#REF!</v>
      </c>
      <c r="AD15" s="41" t="e">
        <f t="shared" si="8"/>
        <v>#REF!</v>
      </c>
      <c r="AE15" s="41" t="e">
        <f t="shared" si="8"/>
        <v>#REF!</v>
      </c>
      <c r="AF15" s="41" t="e">
        <f t="shared" si="8"/>
        <v>#REF!</v>
      </c>
      <c r="AG15" s="41" t="e">
        <f t="shared" si="8"/>
        <v>#REF!</v>
      </c>
      <c r="AH15" s="41" t="e">
        <f t="shared" si="8"/>
        <v>#REF!</v>
      </c>
      <c r="AI15" s="41" t="e">
        <f t="shared" si="8"/>
        <v>#REF!</v>
      </c>
      <c r="AJ15" s="41" t="e">
        <f t="shared" si="9"/>
        <v>#REF!</v>
      </c>
      <c r="AK15" s="41" t="e">
        <f t="shared" si="9"/>
        <v>#REF!</v>
      </c>
      <c r="AL15" s="41" t="e">
        <f t="shared" si="9"/>
        <v>#REF!</v>
      </c>
      <c r="AM15" s="41" t="e">
        <f t="shared" si="9"/>
        <v>#REF!</v>
      </c>
      <c r="AN15" s="41" t="e">
        <f t="shared" si="9"/>
        <v>#REF!</v>
      </c>
      <c r="AO15" s="41" t="e">
        <f t="shared" si="9"/>
        <v>#REF!</v>
      </c>
      <c r="AP15" s="41" t="e">
        <f t="shared" si="9"/>
        <v>#REF!</v>
      </c>
      <c r="AQ15" s="41" t="e">
        <f t="shared" si="9"/>
        <v>#REF!</v>
      </c>
      <c r="AR15" s="41" t="e">
        <f t="shared" si="9"/>
        <v>#REF!</v>
      </c>
      <c r="AS15" s="41" t="e">
        <f t="shared" si="9"/>
        <v>#REF!</v>
      </c>
      <c r="AT15" s="41" t="e">
        <f t="shared" si="9"/>
        <v>#REF!</v>
      </c>
      <c r="AU15" s="41" t="e">
        <f t="shared" si="9"/>
        <v>#REF!</v>
      </c>
      <c r="AV15" s="41" t="e">
        <f t="shared" si="9"/>
        <v>#REF!</v>
      </c>
      <c r="AW15" s="41" t="e">
        <f t="shared" si="9"/>
        <v>#REF!</v>
      </c>
      <c r="AX15" s="41" t="e">
        <f t="shared" si="9"/>
        <v>#REF!</v>
      </c>
      <c r="AY15" s="41" t="e">
        <f t="shared" si="9"/>
        <v>#REF!</v>
      </c>
      <c r="AZ15" s="41" t="e">
        <f t="shared" si="10"/>
        <v>#REF!</v>
      </c>
      <c r="BA15" s="41" t="e">
        <f t="shared" si="10"/>
        <v>#REF!</v>
      </c>
      <c r="BB15" s="41" t="e">
        <f t="shared" si="10"/>
        <v>#REF!</v>
      </c>
      <c r="BC15" s="41" t="e">
        <f t="shared" si="10"/>
        <v>#REF!</v>
      </c>
      <c r="BD15" s="41" t="e">
        <f t="shared" si="10"/>
        <v>#REF!</v>
      </c>
      <c r="BE15" s="41" t="e">
        <f t="shared" si="10"/>
        <v>#REF!</v>
      </c>
      <c r="BF15" s="41" t="e">
        <f t="shared" si="10"/>
        <v>#REF!</v>
      </c>
      <c r="BG15" s="41" t="e">
        <f t="shared" si="10"/>
        <v>#REF!</v>
      </c>
      <c r="BH15" s="41" t="e">
        <f t="shared" si="10"/>
        <v>#REF!</v>
      </c>
      <c r="BI15" s="41" t="e">
        <f t="shared" si="10"/>
        <v>#REF!</v>
      </c>
      <c r="BJ15" s="41" t="e">
        <f t="shared" si="10"/>
        <v>#REF!</v>
      </c>
      <c r="BK15" s="41" t="e">
        <f t="shared" si="10"/>
        <v>#REF!</v>
      </c>
      <c r="BL15" s="41" t="e">
        <f t="shared" si="10"/>
        <v>#REF!</v>
      </c>
      <c r="BM15" s="41" t="e">
        <f t="shared" si="10"/>
        <v>#REF!</v>
      </c>
      <c r="BN15" s="41" t="e">
        <f t="shared" si="10"/>
        <v>#REF!</v>
      </c>
      <c r="BO15" s="41" t="e">
        <f t="shared" si="10"/>
        <v>#REF!</v>
      </c>
      <c r="BP15" s="41" t="e">
        <f t="shared" si="11"/>
        <v>#REF!</v>
      </c>
      <c r="BQ15" s="41" t="e">
        <f t="shared" si="11"/>
        <v>#REF!</v>
      </c>
      <c r="BR15" s="41" t="e">
        <f t="shared" si="11"/>
        <v>#REF!</v>
      </c>
      <c r="BS15" s="41" t="e">
        <f t="shared" si="11"/>
        <v>#REF!</v>
      </c>
      <c r="BT15" s="41" t="e">
        <f t="shared" si="11"/>
        <v>#REF!</v>
      </c>
      <c r="BU15" s="41" t="e">
        <f t="shared" si="11"/>
        <v>#REF!</v>
      </c>
      <c r="BV15" s="41" t="e">
        <f t="shared" si="11"/>
        <v>#REF!</v>
      </c>
      <c r="BW15" s="41" t="e">
        <f t="shared" si="11"/>
        <v>#REF!</v>
      </c>
      <c r="BX15" s="41" t="e">
        <f t="shared" si="11"/>
        <v>#REF!</v>
      </c>
      <c r="BY15" s="41" t="e">
        <f t="shared" si="11"/>
        <v>#REF!</v>
      </c>
      <c r="BZ15" s="41" t="e">
        <f t="shared" si="11"/>
        <v>#REF!</v>
      </c>
      <c r="CA15" s="41" t="e">
        <f t="shared" si="11"/>
        <v>#REF!</v>
      </c>
      <c r="CB15" s="41" t="e">
        <f t="shared" si="11"/>
        <v>#REF!</v>
      </c>
      <c r="CC15" s="41" t="e">
        <f t="shared" si="11"/>
        <v>#REF!</v>
      </c>
      <c r="CD15" s="41" t="e">
        <f t="shared" si="11"/>
        <v>#REF!</v>
      </c>
      <c r="CE15" s="41" t="e">
        <f t="shared" si="11"/>
        <v>#REF!</v>
      </c>
      <c r="CF15" s="41" t="e">
        <f t="shared" si="12"/>
        <v>#REF!</v>
      </c>
      <c r="CG15" s="41" t="e">
        <f t="shared" si="12"/>
        <v>#REF!</v>
      </c>
      <c r="CH15" s="41" t="e">
        <f t="shared" si="12"/>
        <v>#REF!</v>
      </c>
      <c r="CI15" s="41" t="e">
        <f t="shared" si="12"/>
        <v>#REF!</v>
      </c>
      <c r="CJ15" s="41" t="e">
        <f t="shared" si="12"/>
        <v>#REF!</v>
      </c>
      <c r="CK15" s="41" t="e">
        <f t="shared" si="12"/>
        <v>#REF!</v>
      </c>
      <c r="CL15" s="41" t="e">
        <f t="shared" si="12"/>
        <v>#REF!</v>
      </c>
      <c r="CM15" s="41" t="e">
        <f t="shared" si="12"/>
        <v>#REF!</v>
      </c>
      <c r="CN15" s="41" t="e">
        <f t="shared" si="12"/>
        <v>#REF!</v>
      </c>
      <c r="CO15" s="41" t="e">
        <f t="shared" si="12"/>
        <v>#REF!</v>
      </c>
      <c r="CP15" s="41" t="e">
        <f t="shared" si="12"/>
        <v>#REF!</v>
      </c>
      <c r="CQ15" s="41" t="e">
        <f t="shared" si="12"/>
        <v>#REF!</v>
      </c>
      <c r="CR15" s="41" t="e">
        <f t="shared" si="12"/>
        <v>#REF!</v>
      </c>
      <c r="CS15" s="41" t="e">
        <f t="shared" si="12"/>
        <v>#REF!</v>
      </c>
      <c r="CT15" s="41" t="e">
        <f t="shared" si="12"/>
        <v>#REF!</v>
      </c>
      <c r="CU15" s="41" t="e">
        <f t="shared" si="12"/>
        <v>#REF!</v>
      </c>
      <c r="CV15" s="41" t="e">
        <f t="shared" si="13"/>
        <v>#REF!</v>
      </c>
      <c r="CW15" s="41" t="e">
        <f t="shared" si="13"/>
        <v>#REF!</v>
      </c>
      <c r="CX15" s="41" t="e">
        <f t="shared" si="13"/>
        <v>#REF!</v>
      </c>
      <c r="CY15" s="41" t="e">
        <f t="shared" si="13"/>
        <v>#REF!</v>
      </c>
      <c r="CZ15" s="41" t="e">
        <f t="shared" si="13"/>
        <v>#REF!</v>
      </c>
      <c r="DA15" s="41" t="e">
        <f t="shared" si="13"/>
        <v>#REF!</v>
      </c>
      <c r="DB15" s="41" t="e">
        <f t="shared" si="13"/>
        <v>#REF!</v>
      </c>
      <c r="DC15" s="41" t="e">
        <f t="shared" si="13"/>
        <v>#REF!</v>
      </c>
      <c r="DD15" s="41" t="e">
        <f t="shared" si="13"/>
        <v>#REF!</v>
      </c>
      <c r="DE15" s="41" t="e">
        <f t="shared" si="13"/>
        <v>#REF!</v>
      </c>
      <c r="DF15" s="41" t="e">
        <f t="shared" si="13"/>
        <v>#REF!</v>
      </c>
      <c r="DG15" s="41" t="e">
        <f t="shared" si="13"/>
        <v>#REF!</v>
      </c>
      <c r="DH15" s="41" t="e">
        <f t="shared" si="13"/>
        <v>#REF!</v>
      </c>
      <c r="DI15" s="41" t="e">
        <f t="shared" si="13"/>
        <v>#REF!</v>
      </c>
      <c r="DJ15" s="41" t="e">
        <f t="shared" si="13"/>
        <v>#REF!</v>
      </c>
      <c r="DK15" s="41" t="e">
        <f t="shared" si="13"/>
        <v>#REF!</v>
      </c>
      <c r="DL15" s="41" t="e">
        <f t="shared" si="14"/>
        <v>#REF!</v>
      </c>
      <c r="DM15" s="41" t="e">
        <f t="shared" si="14"/>
        <v>#REF!</v>
      </c>
      <c r="DN15" s="41" t="e">
        <f t="shared" si="14"/>
        <v>#REF!</v>
      </c>
      <c r="DO15" s="41" t="e">
        <f t="shared" si="14"/>
        <v>#REF!</v>
      </c>
      <c r="DP15" s="41" t="e">
        <f t="shared" si="14"/>
        <v>#REF!</v>
      </c>
      <c r="DQ15" s="41" t="e">
        <f t="shared" si="14"/>
        <v>#REF!</v>
      </c>
      <c r="DR15" s="41" t="e">
        <f t="shared" si="14"/>
        <v>#REF!</v>
      </c>
      <c r="DS15" s="41" t="e">
        <f t="shared" si="14"/>
        <v>#REF!</v>
      </c>
      <c r="DT15" s="41" t="e">
        <f t="shared" si="14"/>
        <v>#REF!</v>
      </c>
      <c r="DU15" s="41" t="e">
        <f t="shared" si="14"/>
        <v>#REF!</v>
      </c>
      <c r="DV15" s="41" t="e">
        <f t="shared" si="14"/>
        <v>#REF!</v>
      </c>
      <c r="DW15" s="41" t="e">
        <f t="shared" si="14"/>
        <v>#REF!</v>
      </c>
      <c r="DX15" s="41" t="e">
        <f t="shared" si="14"/>
        <v>#REF!</v>
      </c>
      <c r="DY15" s="41" t="e">
        <f t="shared" si="14"/>
        <v>#REF!</v>
      </c>
      <c r="DZ15" s="41" t="e">
        <f t="shared" si="14"/>
        <v>#REF!</v>
      </c>
      <c r="EA15" s="41" t="e">
        <f t="shared" si="14"/>
        <v>#REF!</v>
      </c>
      <c r="EB15" s="41" t="e">
        <f t="shared" si="15"/>
        <v>#REF!</v>
      </c>
      <c r="EC15" s="41" t="e">
        <f t="shared" si="15"/>
        <v>#REF!</v>
      </c>
      <c r="ED15" s="41" t="e">
        <f t="shared" si="15"/>
        <v>#REF!</v>
      </c>
      <c r="EE15" s="41" t="e">
        <f t="shared" si="15"/>
        <v>#REF!</v>
      </c>
      <c r="EF15" s="41" t="e">
        <f t="shared" si="15"/>
        <v>#REF!</v>
      </c>
      <c r="EG15" s="41" t="e">
        <f t="shared" si="15"/>
        <v>#REF!</v>
      </c>
      <c r="EH15" s="41" t="e">
        <f t="shared" si="15"/>
        <v>#REF!</v>
      </c>
      <c r="EI15" s="41" t="e">
        <f t="shared" si="15"/>
        <v>#REF!</v>
      </c>
      <c r="EJ15" s="41" t="e">
        <f t="shared" si="15"/>
        <v>#REF!</v>
      </c>
      <c r="EK15" s="41" t="e">
        <f t="shared" si="15"/>
        <v>#REF!</v>
      </c>
      <c r="EL15" s="41" t="e">
        <f t="shared" si="15"/>
        <v>#REF!</v>
      </c>
      <c r="EM15" s="41" t="e">
        <f t="shared" si="15"/>
        <v>#REF!</v>
      </c>
      <c r="EN15" s="41" t="e">
        <f t="shared" si="15"/>
        <v>#REF!</v>
      </c>
      <c r="EO15" s="41" t="e">
        <f t="shared" si="15"/>
        <v>#REF!</v>
      </c>
      <c r="EP15" s="41" t="e">
        <f t="shared" si="15"/>
        <v>#REF!</v>
      </c>
      <c r="EQ15" s="41" t="e">
        <f t="shared" si="15"/>
        <v>#REF!</v>
      </c>
      <c r="ER15" s="41" t="e">
        <f t="shared" si="16"/>
        <v>#REF!</v>
      </c>
      <c r="ES15" s="41" t="e">
        <f t="shared" si="16"/>
        <v>#REF!</v>
      </c>
      <c r="ET15" s="41" t="e">
        <f t="shared" si="16"/>
        <v>#REF!</v>
      </c>
      <c r="EU15" s="41" t="e">
        <f t="shared" si="16"/>
        <v>#REF!</v>
      </c>
      <c r="EV15" s="41" t="e">
        <f t="shared" si="16"/>
        <v>#REF!</v>
      </c>
      <c r="EW15" s="41" t="e">
        <f t="shared" si="16"/>
        <v>#REF!</v>
      </c>
      <c r="EX15" s="41" t="e">
        <f t="shared" si="16"/>
        <v>#REF!</v>
      </c>
      <c r="EY15" s="41" t="e">
        <f t="shared" si="16"/>
        <v>#REF!</v>
      </c>
      <c r="EZ15" s="41" t="e">
        <f t="shared" si="16"/>
        <v>#REF!</v>
      </c>
      <c r="FA15" s="41" t="e">
        <f t="shared" si="16"/>
        <v>#REF!</v>
      </c>
      <c r="FB15" s="41" t="e">
        <f t="shared" si="16"/>
        <v>#REF!</v>
      </c>
      <c r="FC15" s="41" t="e">
        <f t="shared" si="16"/>
        <v>#REF!</v>
      </c>
      <c r="FD15" s="41" t="e">
        <f t="shared" si="16"/>
        <v>#REF!</v>
      </c>
      <c r="FE15" s="41" t="e">
        <f t="shared" si="16"/>
        <v>#REF!</v>
      </c>
      <c r="FF15" s="41" t="e">
        <f t="shared" si="16"/>
        <v>#REF!</v>
      </c>
      <c r="FG15" s="41" t="e">
        <f t="shared" si="16"/>
        <v>#REF!</v>
      </c>
      <c r="FH15" s="41" t="e">
        <f t="shared" si="17"/>
        <v>#REF!</v>
      </c>
      <c r="FI15" s="41" t="e">
        <f t="shared" si="17"/>
        <v>#REF!</v>
      </c>
      <c r="FJ15" s="41" t="e">
        <f t="shared" si="17"/>
        <v>#REF!</v>
      </c>
      <c r="FK15" s="41" t="e">
        <f t="shared" si="17"/>
        <v>#REF!</v>
      </c>
      <c r="FL15" s="41" t="e">
        <f t="shared" si="17"/>
        <v>#REF!</v>
      </c>
      <c r="FM15" s="41" t="e">
        <f t="shared" si="17"/>
        <v>#REF!</v>
      </c>
      <c r="FN15" s="41" t="e">
        <f t="shared" si="17"/>
        <v>#REF!</v>
      </c>
      <c r="FO15" s="41" t="e">
        <f t="shared" si="17"/>
        <v>#REF!</v>
      </c>
      <c r="FP15" s="41" t="e">
        <f t="shared" si="17"/>
        <v>#REF!</v>
      </c>
      <c r="FQ15" s="41" t="e">
        <f t="shared" si="17"/>
        <v>#REF!</v>
      </c>
      <c r="FR15" s="41" t="e">
        <f t="shared" si="17"/>
        <v>#REF!</v>
      </c>
      <c r="FS15" s="41" t="e">
        <f t="shared" si="17"/>
        <v>#REF!</v>
      </c>
      <c r="FT15" s="41" t="e">
        <f t="shared" si="17"/>
        <v>#REF!</v>
      </c>
      <c r="FU15" s="41" t="e">
        <f t="shared" si="17"/>
        <v>#REF!</v>
      </c>
      <c r="FV15" s="41" t="e">
        <f t="shared" si="17"/>
        <v>#REF!</v>
      </c>
      <c r="FW15" s="41" t="e">
        <f t="shared" si="17"/>
        <v>#REF!</v>
      </c>
      <c r="FX15" s="41" t="e">
        <f t="shared" si="18"/>
        <v>#REF!</v>
      </c>
      <c r="FY15" s="41" t="e">
        <f t="shared" si="18"/>
        <v>#REF!</v>
      </c>
      <c r="FZ15" s="41" t="e">
        <f t="shared" si="18"/>
        <v>#REF!</v>
      </c>
      <c r="GA15" s="41" t="e">
        <f t="shared" si="18"/>
        <v>#REF!</v>
      </c>
      <c r="GB15" s="41" t="e">
        <f t="shared" si="18"/>
        <v>#REF!</v>
      </c>
      <c r="GC15" s="41" t="e">
        <f t="shared" si="18"/>
        <v>#REF!</v>
      </c>
      <c r="GD15" s="41" t="e">
        <f t="shared" si="18"/>
        <v>#REF!</v>
      </c>
      <c r="GE15" s="41" t="e">
        <f t="shared" si="18"/>
        <v>#REF!</v>
      </c>
      <c r="GF15" s="41" t="e">
        <f t="shared" si="18"/>
        <v>#REF!</v>
      </c>
      <c r="GG15" s="41" t="e">
        <f t="shared" si="18"/>
        <v>#REF!</v>
      </c>
      <c r="GH15" s="41" t="e">
        <f t="shared" si="18"/>
        <v>#REF!</v>
      </c>
      <c r="GI15" s="41" t="e">
        <f t="shared" si="18"/>
        <v>#REF!</v>
      </c>
      <c r="GJ15" s="41" t="e">
        <f t="shared" si="18"/>
        <v>#REF!</v>
      </c>
      <c r="GK15" s="41" t="e">
        <f t="shared" si="18"/>
        <v>#REF!</v>
      </c>
      <c r="GL15" s="41" t="e">
        <f t="shared" si="18"/>
        <v>#REF!</v>
      </c>
      <c r="GM15" s="41" t="e">
        <f t="shared" si="18"/>
        <v>#REF!</v>
      </c>
      <c r="GN15" s="41" t="e">
        <f t="shared" si="19"/>
        <v>#REF!</v>
      </c>
      <c r="GO15" s="41" t="e">
        <f t="shared" si="19"/>
        <v>#REF!</v>
      </c>
      <c r="GP15" s="41" t="e">
        <f t="shared" si="19"/>
        <v>#REF!</v>
      </c>
      <c r="GQ15" s="41" t="e">
        <f t="shared" si="19"/>
        <v>#REF!</v>
      </c>
      <c r="GR15" s="41" t="e">
        <f t="shared" si="19"/>
        <v>#REF!</v>
      </c>
      <c r="GS15" s="41" t="e">
        <f t="shared" si="19"/>
        <v>#REF!</v>
      </c>
      <c r="GT15" s="41" t="e">
        <f t="shared" si="19"/>
        <v>#REF!</v>
      </c>
      <c r="GU15" s="41" t="e">
        <f t="shared" si="19"/>
        <v>#REF!</v>
      </c>
      <c r="GV15" s="41" t="e">
        <f t="shared" si="19"/>
        <v>#REF!</v>
      </c>
      <c r="GW15" s="41" t="e">
        <f t="shared" si="19"/>
        <v>#REF!</v>
      </c>
      <c r="GX15" s="41" t="e">
        <f t="shared" si="19"/>
        <v>#REF!</v>
      </c>
      <c r="GY15" s="41" t="e">
        <f t="shared" si="19"/>
        <v>#REF!</v>
      </c>
      <c r="GZ15" s="41" t="e">
        <f t="shared" si="19"/>
        <v>#REF!</v>
      </c>
      <c r="HA15" s="41" t="e">
        <f t="shared" si="19"/>
        <v>#REF!</v>
      </c>
      <c r="HB15" s="41" t="e">
        <f t="shared" si="19"/>
        <v>#REF!</v>
      </c>
      <c r="HC15" s="41" t="e">
        <f t="shared" si="19"/>
        <v>#REF!</v>
      </c>
      <c r="HD15" s="41" t="e">
        <f t="shared" si="20"/>
        <v>#REF!</v>
      </c>
      <c r="HE15" s="41" t="e">
        <f t="shared" si="20"/>
        <v>#REF!</v>
      </c>
      <c r="HF15" s="41" t="e">
        <f t="shared" si="20"/>
        <v>#REF!</v>
      </c>
      <c r="HG15" s="41" t="e">
        <f t="shared" si="20"/>
        <v>#REF!</v>
      </c>
      <c r="HH15" s="41" t="e">
        <f t="shared" si="20"/>
        <v>#REF!</v>
      </c>
      <c r="HI15" s="41" t="e">
        <f t="shared" si="20"/>
        <v>#REF!</v>
      </c>
      <c r="HJ15" s="41" t="e">
        <f t="shared" si="20"/>
        <v>#REF!</v>
      </c>
    </row>
    <row r="16" spans="1:218" ht="14.4" x14ac:dyDescent="0.3">
      <c r="A16" s="42">
        <v>13</v>
      </c>
      <c r="B16" s="43" t="e">
        <f>'CMM3 - AUX CALC'!$N$67</f>
        <v>#REF!</v>
      </c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 t="e">
        <f>$B16/(_xlfn.SINGLE(PrazoConcessao)*12-O$3+1)</f>
        <v>#REF!</v>
      </c>
      <c r="P16" s="41" t="e">
        <f t="shared" si="7"/>
        <v>#REF!</v>
      </c>
      <c r="Q16" s="41" t="e">
        <f t="shared" si="7"/>
        <v>#REF!</v>
      </c>
      <c r="R16" s="41" t="e">
        <f t="shared" si="7"/>
        <v>#REF!</v>
      </c>
      <c r="S16" s="41" t="e">
        <f t="shared" si="7"/>
        <v>#REF!</v>
      </c>
      <c r="T16" s="41" t="e">
        <f t="shared" si="8"/>
        <v>#REF!</v>
      </c>
      <c r="U16" s="41" t="e">
        <f t="shared" si="8"/>
        <v>#REF!</v>
      </c>
      <c r="V16" s="41" t="e">
        <f t="shared" si="8"/>
        <v>#REF!</v>
      </c>
      <c r="W16" s="41" t="e">
        <f t="shared" si="8"/>
        <v>#REF!</v>
      </c>
      <c r="X16" s="41" t="e">
        <f t="shared" si="8"/>
        <v>#REF!</v>
      </c>
      <c r="Y16" s="41" t="e">
        <f t="shared" si="8"/>
        <v>#REF!</v>
      </c>
      <c r="Z16" s="41" t="e">
        <f t="shared" si="8"/>
        <v>#REF!</v>
      </c>
      <c r="AA16" s="41" t="e">
        <f t="shared" si="8"/>
        <v>#REF!</v>
      </c>
      <c r="AB16" s="41" t="e">
        <f t="shared" si="8"/>
        <v>#REF!</v>
      </c>
      <c r="AC16" s="41" t="e">
        <f t="shared" si="8"/>
        <v>#REF!</v>
      </c>
      <c r="AD16" s="41" t="e">
        <f t="shared" si="8"/>
        <v>#REF!</v>
      </c>
      <c r="AE16" s="41" t="e">
        <f t="shared" si="8"/>
        <v>#REF!</v>
      </c>
      <c r="AF16" s="41" t="e">
        <f t="shared" si="8"/>
        <v>#REF!</v>
      </c>
      <c r="AG16" s="41" t="e">
        <f t="shared" si="8"/>
        <v>#REF!</v>
      </c>
      <c r="AH16" s="41" t="e">
        <f t="shared" si="8"/>
        <v>#REF!</v>
      </c>
      <c r="AI16" s="41" t="e">
        <f t="shared" si="8"/>
        <v>#REF!</v>
      </c>
      <c r="AJ16" s="41" t="e">
        <f t="shared" si="9"/>
        <v>#REF!</v>
      </c>
      <c r="AK16" s="41" t="e">
        <f t="shared" si="9"/>
        <v>#REF!</v>
      </c>
      <c r="AL16" s="41" t="e">
        <f t="shared" si="9"/>
        <v>#REF!</v>
      </c>
      <c r="AM16" s="41" t="e">
        <f t="shared" si="9"/>
        <v>#REF!</v>
      </c>
      <c r="AN16" s="41" t="e">
        <f t="shared" si="9"/>
        <v>#REF!</v>
      </c>
      <c r="AO16" s="41" t="e">
        <f t="shared" si="9"/>
        <v>#REF!</v>
      </c>
      <c r="AP16" s="41" t="e">
        <f t="shared" si="9"/>
        <v>#REF!</v>
      </c>
      <c r="AQ16" s="41" t="e">
        <f t="shared" si="9"/>
        <v>#REF!</v>
      </c>
      <c r="AR16" s="41" t="e">
        <f t="shared" si="9"/>
        <v>#REF!</v>
      </c>
      <c r="AS16" s="41" t="e">
        <f t="shared" si="9"/>
        <v>#REF!</v>
      </c>
      <c r="AT16" s="41" t="e">
        <f t="shared" si="9"/>
        <v>#REF!</v>
      </c>
      <c r="AU16" s="41" t="e">
        <f t="shared" si="9"/>
        <v>#REF!</v>
      </c>
      <c r="AV16" s="41" t="e">
        <f t="shared" si="9"/>
        <v>#REF!</v>
      </c>
      <c r="AW16" s="41" t="e">
        <f t="shared" si="9"/>
        <v>#REF!</v>
      </c>
      <c r="AX16" s="41" t="e">
        <f t="shared" si="9"/>
        <v>#REF!</v>
      </c>
      <c r="AY16" s="41" t="e">
        <f t="shared" si="9"/>
        <v>#REF!</v>
      </c>
      <c r="AZ16" s="41" t="e">
        <f t="shared" si="10"/>
        <v>#REF!</v>
      </c>
      <c r="BA16" s="41" t="e">
        <f t="shared" si="10"/>
        <v>#REF!</v>
      </c>
      <c r="BB16" s="41" t="e">
        <f t="shared" si="10"/>
        <v>#REF!</v>
      </c>
      <c r="BC16" s="41" t="e">
        <f t="shared" si="10"/>
        <v>#REF!</v>
      </c>
      <c r="BD16" s="41" t="e">
        <f t="shared" si="10"/>
        <v>#REF!</v>
      </c>
      <c r="BE16" s="41" t="e">
        <f t="shared" si="10"/>
        <v>#REF!</v>
      </c>
      <c r="BF16" s="41" t="e">
        <f t="shared" si="10"/>
        <v>#REF!</v>
      </c>
      <c r="BG16" s="41" t="e">
        <f t="shared" si="10"/>
        <v>#REF!</v>
      </c>
      <c r="BH16" s="41" t="e">
        <f t="shared" si="10"/>
        <v>#REF!</v>
      </c>
      <c r="BI16" s="41" t="e">
        <f t="shared" si="10"/>
        <v>#REF!</v>
      </c>
      <c r="BJ16" s="41" t="e">
        <f t="shared" si="10"/>
        <v>#REF!</v>
      </c>
      <c r="BK16" s="41" t="e">
        <f t="shared" si="10"/>
        <v>#REF!</v>
      </c>
      <c r="BL16" s="41" t="e">
        <f t="shared" si="10"/>
        <v>#REF!</v>
      </c>
      <c r="BM16" s="41" t="e">
        <f t="shared" si="10"/>
        <v>#REF!</v>
      </c>
      <c r="BN16" s="41" t="e">
        <f t="shared" si="10"/>
        <v>#REF!</v>
      </c>
      <c r="BO16" s="41" t="e">
        <f t="shared" si="10"/>
        <v>#REF!</v>
      </c>
      <c r="BP16" s="41" t="e">
        <f t="shared" si="11"/>
        <v>#REF!</v>
      </c>
      <c r="BQ16" s="41" t="e">
        <f t="shared" si="11"/>
        <v>#REF!</v>
      </c>
      <c r="BR16" s="41" t="e">
        <f t="shared" si="11"/>
        <v>#REF!</v>
      </c>
      <c r="BS16" s="41" t="e">
        <f t="shared" si="11"/>
        <v>#REF!</v>
      </c>
      <c r="BT16" s="41" t="e">
        <f t="shared" si="11"/>
        <v>#REF!</v>
      </c>
      <c r="BU16" s="41" t="e">
        <f t="shared" si="11"/>
        <v>#REF!</v>
      </c>
      <c r="BV16" s="41" t="e">
        <f t="shared" si="11"/>
        <v>#REF!</v>
      </c>
      <c r="BW16" s="41" t="e">
        <f t="shared" si="11"/>
        <v>#REF!</v>
      </c>
      <c r="BX16" s="41" t="e">
        <f t="shared" si="11"/>
        <v>#REF!</v>
      </c>
      <c r="BY16" s="41" t="e">
        <f t="shared" si="11"/>
        <v>#REF!</v>
      </c>
      <c r="BZ16" s="41" t="e">
        <f t="shared" si="11"/>
        <v>#REF!</v>
      </c>
      <c r="CA16" s="41" t="e">
        <f t="shared" si="11"/>
        <v>#REF!</v>
      </c>
      <c r="CB16" s="41" t="e">
        <f t="shared" si="11"/>
        <v>#REF!</v>
      </c>
      <c r="CC16" s="41" t="e">
        <f t="shared" si="11"/>
        <v>#REF!</v>
      </c>
      <c r="CD16" s="41" t="e">
        <f t="shared" si="11"/>
        <v>#REF!</v>
      </c>
      <c r="CE16" s="41" t="e">
        <f t="shared" si="11"/>
        <v>#REF!</v>
      </c>
      <c r="CF16" s="41" t="e">
        <f t="shared" si="12"/>
        <v>#REF!</v>
      </c>
      <c r="CG16" s="41" t="e">
        <f t="shared" si="12"/>
        <v>#REF!</v>
      </c>
      <c r="CH16" s="41" t="e">
        <f t="shared" si="12"/>
        <v>#REF!</v>
      </c>
      <c r="CI16" s="41" t="e">
        <f t="shared" si="12"/>
        <v>#REF!</v>
      </c>
      <c r="CJ16" s="41" t="e">
        <f t="shared" si="12"/>
        <v>#REF!</v>
      </c>
      <c r="CK16" s="41" t="e">
        <f t="shared" si="12"/>
        <v>#REF!</v>
      </c>
      <c r="CL16" s="41" t="e">
        <f t="shared" si="12"/>
        <v>#REF!</v>
      </c>
      <c r="CM16" s="41" t="e">
        <f t="shared" si="12"/>
        <v>#REF!</v>
      </c>
      <c r="CN16" s="41" t="e">
        <f t="shared" si="12"/>
        <v>#REF!</v>
      </c>
      <c r="CO16" s="41" t="e">
        <f t="shared" si="12"/>
        <v>#REF!</v>
      </c>
      <c r="CP16" s="41" t="e">
        <f t="shared" si="12"/>
        <v>#REF!</v>
      </c>
      <c r="CQ16" s="41" t="e">
        <f t="shared" si="12"/>
        <v>#REF!</v>
      </c>
      <c r="CR16" s="41" t="e">
        <f t="shared" si="12"/>
        <v>#REF!</v>
      </c>
      <c r="CS16" s="41" t="e">
        <f t="shared" si="12"/>
        <v>#REF!</v>
      </c>
      <c r="CT16" s="41" t="e">
        <f t="shared" si="12"/>
        <v>#REF!</v>
      </c>
      <c r="CU16" s="41" t="e">
        <f t="shared" si="12"/>
        <v>#REF!</v>
      </c>
      <c r="CV16" s="41" t="e">
        <f t="shared" si="13"/>
        <v>#REF!</v>
      </c>
      <c r="CW16" s="41" t="e">
        <f t="shared" si="13"/>
        <v>#REF!</v>
      </c>
      <c r="CX16" s="41" t="e">
        <f t="shared" si="13"/>
        <v>#REF!</v>
      </c>
      <c r="CY16" s="41" t="e">
        <f t="shared" si="13"/>
        <v>#REF!</v>
      </c>
      <c r="CZ16" s="41" t="e">
        <f t="shared" si="13"/>
        <v>#REF!</v>
      </c>
      <c r="DA16" s="41" t="e">
        <f t="shared" si="13"/>
        <v>#REF!</v>
      </c>
      <c r="DB16" s="41" t="e">
        <f t="shared" si="13"/>
        <v>#REF!</v>
      </c>
      <c r="DC16" s="41" t="e">
        <f t="shared" si="13"/>
        <v>#REF!</v>
      </c>
      <c r="DD16" s="41" t="e">
        <f t="shared" si="13"/>
        <v>#REF!</v>
      </c>
      <c r="DE16" s="41" t="e">
        <f t="shared" si="13"/>
        <v>#REF!</v>
      </c>
      <c r="DF16" s="41" t="e">
        <f t="shared" si="13"/>
        <v>#REF!</v>
      </c>
      <c r="DG16" s="41" t="e">
        <f t="shared" si="13"/>
        <v>#REF!</v>
      </c>
      <c r="DH16" s="41" t="e">
        <f t="shared" si="13"/>
        <v>#REF!</v>
      </c>
      <c r="DI16" s="41" t="e">
        <f t="shared" si="13"/>
        <v>#REF!</v>
      </c>
      <c r="DJ16" s="41" t="e">
        <f t="shared" si="13"/>
        <v>#REF!</v>
      </c>
      <c r="DK16" s="41" t="e">
        <f t="shared" si="13"/>
        <v>#REF!</v>
      </c>
      <c r="DL16" s="41" t="e">
        <f t="shared" si="14"/>
        <v>#REF!</v>
      </c>
      <c r="DM16" s="41" t="e">
        <f t="shared" si="14"/>
        <v>#REF!</v>
      </c>
      <c r="DN16" s="41" t="e">
        <f t="shared" si="14"/>
        <v>#REF!</v>
      </c>
      <c r="DO16" s="41" t="e">
        <f t="shared" si="14"/>
        <v>#REF!</v>
      </c>
      <c r="DP16" s="41" t="e">
        <f t="shared" si="14"/>
        <v>#REF!</v>
      </c>
      <c r="DQ16" s="41" t="e">
        <f t="shared" si="14"/>
        <v>#REF!</v>
      </c>
      <c r="DR16" s="41" t="e">
        <f t="shared" si="14"/>
        <v>#REF!</v>
      </c>
      <c r="DS16" s="41" t="e">
        <f t="shared" si="14"/>
        <v>#REF!</v>
      </c>
      <c r="DT16" s="41" t="e">
        <f t="shared" si="14"/>
        <v>#REF!</v>
      </c>
      <c r="DU16" s="41" t="e">
        <f t="shared" si="14"/>
        <v>#REF!</v>
      </c>
      <c r="DV16" s="41" t="e">
        <f t="shared" si="14"/>
        <v>#REF!</v>
      </c>
      <c r="DW16" s="41" t="e">
        <f t="shared" si="14"/>
        <v>#REF!</v>
      </c>
      <c r="DX16" s="41" t="e">
        <f t="shared" si="14"/>
        <v>#REF!</v>
      </c>
      <c r="DY16" s="41" t="e">
        <f t="shared" si="14"/>
        <v>#REF!</v>
      </c>
      <c r="DZ16" s="41" t="e">
        <f t="shared" si="14"/>
        <v>#REF!</v>
      </c>
      <c r="EA16" s="41" t="e">
        <f t="shared" si="14"/>
        <v>#REF!</v>
      </c>
      <c r="EB16" s="41" t="e">
        <f t="shared" si="15"/>
        <v>#REF!</v>
      </c>
      <c r="EC16" s="41" t="e">
        <f t="shared" si="15"/>
        <v>#REF!</v>
      </c>
      <c r="ED16" s="41" t="e">
        <f t="shared" si="15"/>
        <v>#REF!</v>
      </c>
      <c r="EE16" s="41" t="e">
        <f t="shared" si="15"/>
        <v>#REF!</v>
      </c>
      <c r="EF16" s="41" t="e">
        <f t="shared" si="15"/>
        <v>#REF!</v>
      </c>
      <c r="EG16" s="41" t="e">
        <f t="shared" si="15"/>
        <v>#REF!</v>
      </c>
      <c r="EH16" s="41" t="e">
        <f t="shared" si="15"/>
        <v>#REF!</v>
      </c>
      <c r="EI16" s="41" t="e">
        <f t="shared" si="15"/>
        <v>#REF!</v>
      </c>
      <c r="EJ16" s="41" t="e">
        <f t="shared" si="15"/>
        <v>#REF!</v>
      </c>
      <c r="EK16" s="41" t="e">
        <f t="shared" si="15"/>
        <v>#REF!</v>
      </c>
      <c r="EL16" s="41" t="e">
        <f t="shared" si="15"/>
        <v>#REF!</v>
      </c>
      <c r="EM16" s="41" t="e">
        <f t="shared" si="15"/>
        <v>#REF!</v>
      </c>
      <c r="EN16" s="41" t="e">
        <f t="shared" si="15"/>
        <v>#REF!</v>
      </c>
      <c r="EO16" s="41" t="e">
        <f t="shared" si="15"/>
        <v>#REF!</v>
      </c>
      <c r="EP16" s="41" t="e">
        <f t="shared" si="15"/>
        <v>#REF!</v>
      </c>
      <c r="EQ16" s="41" t="e">
        <f t="shared" si="15"/>
        <v>#REF!</v>
      </c>
      <c r="ER16" s="41" t="e">
        <f t="shared" si="16"/>
        <v>#REF!</v>
      </c>
      <c r="ES16" s="41" t="e">
        <f t="shared" si="16"/>
        <v>#REF!</v>
      </c>
      <c r="ET16" s="41" t="e">
        <f t="shared" si="16"/>
        <v>#REF!</v>
      </c>
      <c r="EU16" s="41" t="e">
        <f t="shared" si="16"/>
        <v>#REF!</v>
      </c>
      <c r="EV16" s="41" t="e">
        <f t="shared" si="16"/>
        <v>#REF!</v>
      </c>
      <c r="EW16" s="41" t="e">
        <f t="shared" si="16"/>
        <v>#REF!</v>
      </c>
      <c r="EX16" s="41" t="e">
        <f t="shared" si="16"/>
        <v>#REF!</v>
      </c>
      <c r="EY16" s="41" t="e">
        <f t="shared" si="16"/>
        <v>#REF!</v>
      </c>
      <c r="EZ16" s="41" t="e">
        <f t="shared" si="16"/>
        <v>#REF!</v>
      </c>
      <c r="FA16" s="41" t="e">
        <f t="shared" si="16"/>
        <v>#REF!</v>
      </c>
      <c r="FB16" s="41" t="e">
        <f t="shared" si="16"/>
        <v>#REF!</v>
      </c>
      <c r="FC16" s="41" t="e">
        <f t="shared" si="16"/>
        <v>#REF!</v>
      </c>
      <c r="FD16" s="41" t="e">
        <f t="shared" si="16"/>
        <v>#REF!</v>
      </c>
      <c r="FE16" s="41" t="e">
        <f t="shared" si="16"/>
        <v>#REF!</v>
      </c>
      <c r="FF16" s="41" t="e">
        <f t="shared" si="16"/>
        <v>#REF!</v>
      </c>
      <c r="FG16" s="41" t="e">
        <f t="shared" si="16"/>
        <v>#REF!</v>
      </c>
      <c r="FH16" s="41" t="e">
        <f t="shared" si="17"/>
        <v>#REF!</v>
      </c>
      <c r="FI16" s="41" t="e">
        <f t="shared" si="17"/>
        <v>#REF!</v>
      </c>
      <c r="FJ16" s="41" t="e">
        <f t="shared" si="17"/>
        <v>#REF!</v>
      </c>
      <c r="FK16" s="41" t="e">
        <f t="shared" si="17"/>
        <v>#REF!</v>
      </c>
      <c r="FL16" s="41" t="e">
        <f t="shared" si="17"/>
        <v>#REF!</v>
      </c>
      <c r="FM16" s="41" t="e">
        <f t="shared" si="17"/>
        <v>#REF!</v>
      </c>
      <c r="FN16" s="41" t="e">
        <f t="shared" si="17"/>
        <v>#REF!</v>
      </c>
      <c r="FO16" s="41" t="e">
        <f t="shared" si="17"/>
        <v>#REF!</v>
      </c>
      <c r="FP16" s="41" t="e">
        <f t="shared" si="17"/>
        <v>#REF!</v>
      </c>
      <c r="FQ16" s="41" t="e">
        <f t="shared" si="17"/>
        <v>#REF!</v>
      </c>
      <c r="FR16" s="41" t="e">
        <f t="shared" si="17"/>
        <v>#REF!</v>
      </c>
      <c r="FS16" s="41" t="e">
        <f t="shared" si="17"/>
        <v>#REF!</v>
      </c>
      <c r="FT16" s="41" t="e">
        <f t="shared" si="17"/>
        <v>#REF!</v>
      </c>
      <c r="FU16" s="41" t="e">
        <f t="shared" si="17"/>
        <v>#REF!</v>
      </c>
      <c r="FV16" s="41" t="e">
        <f t="shared" si="17"/>
        <v>#REF!</v>
      </c>
      <c r="FW16" s="41" t="e">
        <f t="shared" si="17"/>
        <v>#REF!</v>
      </c>
      <c r="FX16" s="41" t="e">
        <f t="shared" si="18"/>
        <v>#REF!</v>
      </c>
      <c r="FY16" s="41" t="e">
        <f t="shared" si="18"/>
        <v>#REF!</v>
      </c>
      <c r="FZ16" s="41" t="e">
        <f t="shared" si="18"/>
        <v>#REF!</v>
      </c>
      <c r="GA16" s="41" t="e">
        <f t="shared" si="18"/>
        <v>#REF!</v>
      </c>
      <c r="GB16" s="41" t="e">
        <f t="shared" si="18"/>
        <v>#REF!</v>
      </c>
      <c r="GC16" s="41" t="e">
        <f t="shared" si="18"/>
        <v>#REF!</v>
      </c>
      <c r="GD16" s="41" t="e">
        <f t="shared" si="18"/>
        <v>#REF!</v>
      </c>
      <c r="GE16" s="41" t="e">
        <f t="shared" si="18"/>
        <v>#REF!</v>
      </c>
      <c r="GF16" s="41" t="e">
        <f t="shared" si="18"/>
        <v>#REF!</v>
      </c>
      <c r="GG16" s="41" t="e">
        <f t="shared" si="18"/>
        <v>#REF!</v>
      </c>
      <c r="GH16" s="41" t="e">
        <f t="shared" si="18"/>
        <v>#REF!</v>
      </c>
      <c r="GI16" s="41" t="e">
        <f t="shared" si="18"/>
        <v>#REF!</v>
      </c>
      <c r="GJ16" s="41" t="e">
        <f t="shared" si="18"/>
        <v>#REF!</v>
      </c>
      <c r="GK16" s="41" t="e">
        <f t="shared" si="18"/>
        <v>#REF!</v>
      </c>
      <c r="GL16" s="41" t="e">
        <f t="shared" si="18"/>
        <v>#REF!</v>
      </c>
      <c r="GM16" s="41" t="e">
        <f t="shared" si="18"/>
        <v>#REF!</v>
      </c>
      <c r="GN16" s="41" t="e">
        <f t="shared" si="19"/>
        <v>#REF!</v>
      </c>
      <c r="GO16" s="41" t="e">
        <f t="shared" si="19"/>
        <v>#REF!</v>
      </c>
      <c r="GP16" s="41" t="e">
        <f t="shared" si="19"/>
        <v>#REF!</v>
      </c>
      <c r="GQ16" s="41" t="e">
        <f t="shared" si="19"/>
        <v>#REF!</v>
      </c>
      <c r="GR16" s="41" t="e">
        <f t="shared" si="19"/>
        <v>#REF!</v>
      </c>
      <c r="GS16" s="41" t="e">
        <f t="shared" si="19"/>
        <v>#REF!</v>
      </c>
      <c r="GT16" s="41" t="e">
        <f t="shared" si="19"/>
        <v>#REF!</v>
      </c>
      <c r="GU16" s="41" t="e">
        <f t="shared" si="19"/>
        <v>#REF!</v>
      </c>
      <c r="GV16" s="41" t="e">
        <f t="shared" si="19"/>
        <v>#REF!</v>
      </c>
      <c r="GW16" s="41" t="e">
        <f t="shared" si="19"/>
        <v>#REF!</v>
      </c>
      <c r="GX16" s="41" t="e">
        <f t="shared" si="19"/>
        <v>#REF!</v>
      </c>
      <c r="GY16" s="41" t="e">
        <f t="shared" si="19"/>
        <v>#REF!</v>
      </c>
      <c r="GZ16" s="41" t="e">
        <f t="shared" si="19"/>
        <v>#REF!</v>
      </c>
      <c r="HA16" s="41" t="e">
        <f t="shared" si="19"/>
        <v>#REF!</v>
      </c>
      <c r="HB16" s="41" t="e">
        <f t="shared" si="19"/>
        <v>#REF!</v>
      </c>
      <c r="HC16" s="41" t="e">
        <f t="shared" si="19"/>
        <v>#REF!</v>
      </c>
      <c r="HD16" s="41" t="e">
        <f t="shared" si="20"/>
        <v>#REF!</v>
      </c>
      <c r="HE16" s="41" t="e">
        <f t="shared" si="20"/>
        <v>#REF!</v>
      </c>
      <c r="HF16" s="41" t="e">
        <f t="shared" si="20"/>
        <v>#REF!</v>
      </c>
      <c r="HG16" s="41" t="e">
        <f t="shared" si="20"/>
        <v>#REF!</v>
      </c>
      <c r="HH16" s="41" t="e">
        <f t="shared" si="20"/>
        <v>#REF!</v>
      </c>
      <c r="HI16" s="41" t="e">
        <f t="shared" si="20"/>
        <v>#REF!</v>
      </c>
      <c r="HJ16" s="41" t="e">
        <f t="shared" si="20"/>
        <v>#REF!</v>
      </c>
    </row>
    <row r="17" spans="1:218" ht="14.4" x14ac:dyDescent="0.3">
      <c r="A17" s="42">
        <v>14</v>
      </c>
      <c r="B17" s="43" t="e">
        <f>'CMM3 - AUX CALC'!$O$67</f>
        <v>#REF!</v>
      </c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 t="e">
        <f>$B17/(_xlfn.SINGLE(PrazoConcessao)*12-P$3+1)</f>
        <v>#REF!</v>
      </c>
      <c r="Q17" s="41" t="e">
        <f t="shared" si="7"/>
        <v>#REF!</v>
      </c>
      <c r="R17" s="41" t="e">
        <f t="shared" si="7"/>
        <v>#REF!</v>
      </c>
      <c r="S17" s="41" t="e">
        <f t="shared" si="7"/>
        <v>#REF!</v>
      </c>
      <c r="T17" s="41" t="e">
        <f t="shared" si="8"/>
        <v>#REF!</v>
      </c>
      <c r="U17" s="41" t="e">
        <f t="shared" si="8"/>
        <v>#REF!</v>
      </c>
      <c r="V17" s="41" t="e">
        <f t="shared" si="8"/>
        <v>#REF!</v>
      </c>
      <c r="W17" s="41" t="e">
        <f t="shared" si="8"/>
        <v>#REF!</v>
      </c>
      <c r="X17" s="41" t="e">
        <f t="shared" si="8"/>
        <v>#REF!</v>
      </c>
      <c r="Y17" s="41" t="e">
        <f t="shared" si="8"/>
        <v>#REF!</v>
      </c>
      <c r="Z17" s="41" t="e">
        <f t="shared" si="8"/>
        <v>#REF!</v>
      </c>
      <c r="AA17" s="41" t="e">
        <f t="shared" si="8"/>
        <v>#REF!</v>
      </c>
      <c r="AB17" s="41" t="e">
        <f t="shared" si="8"/>
        <v>#REF!</v>
      </c>
      <c r="AC17" s="41" t="e">
        <f t="shared" si="8"/>
        <v>#REF!</v>
      </c>
      <c r="AD17" s="41" t="e">
        <f t="shared" si="8"/>
        <v>#REF!</v>
      </c>
      <c r="AE17" s="41" t="e">
        <f t="shared" si="8"/>
        <v>#REF!</v>
      </c>
      <c r="AF17" s="41" t="e">
        <f t="shared" si="8"/>
        <v>#REF!</v>
      </c>
      <c r="AG17" s="41" t="e">
        <f t="shared" si="8"/>
        <v>#REF!</v>
      </c>
      <c r="AH17" s="41" t="e">
        <f t="shared" si="8"/>
        <v>#REF!</v>
      </c>
      <c r="AI17" s="41" t="e">
        <f t="shared" si="8"/>
        <v>#REF!</v>
      </c>
      <c r="AJ17" s="41" t="e">
        <f t="shared" si="9"/>
        <v>#REF!</v>
      </c>
      <c r="AK17" s="41" t="e">
        <f t="shared" si="9"/>
        <v>#REF!</v>
      </c>
      <c r="AL17" s="41" t="e">
        <f t="shared" si="9"/>
        <v>#REF!</v>
      </c>
      <c r="AM17" s="41" t="e">
        <f t="shared" si="9"/>
        <v>#REF!</v>
      </c>
      <c r="AN17" s="41" t="e">
        <f t="shared" si="9"/>
        <v>#REF!</v>
      </c>
      <c r="AO17" s="41" t="e">
        <f t="shared" si="9"/>
        <v>#REF!</v>
      </c>
      <c r="AP17" s="41" t="e">
        <f t="shared" si="9"/>
        <v>#REF!</v>
      </c>
      <c r="AQ17" s="41" t="e">
        <f t="shared" si="9"/>
        <v>#REF!</v>
      </c>
      <c r="AR17" s="41" t="e">
        <f t="shared" si="9"/>
        <v>#REF!</v>
      </c>
      <c r="AS17" s="41" t="e">
        <f t="shared" si="9"/>
        <v>#REF!</v>
      </c>
      <c r="AT17" s="41" t="e">
        <f t="shared" si="9"/>
        <v>#REF!</v>
      </c>
      <c r="AU17" s="41" t="e">
        <f t="shared" si="9"/>
        <v>#REF!</v>
      </c>
      <c r="AV17" s="41" t="e">
        <f t="shared" si="9"/>
        <v>#REF!</v>
      </c>
      <c r="AW17" s="41" t="e">
        <f t="shared" si="9"/>
        <v>#REF!</v>
      </c>
      <c r="AX17" s="41" t="e">
        <f t="shared" si="9"/>
        <v>#REF!</v>
      </c>
      <c r="AY17" s="41" t="e">
        <f t="shared" si="9"/>
        <v>#REF!</v>
      </c>
      <c r="AZ17" s="41" t="e">
        <f t="shared" si="10"/>
        <v>#REF!</v>
      </c>
      <c r="BA17" s="41" t="e">
        <f t="shared" si="10"/>
        <v>#REF!</v>
      </c>
      <c r="BB17" s="41" t="e">
        <f t="shared" si="10"/>
        <v>#REF!</v>
      </c>
      <c r="BC17" s="41" t="e">
        <f t="shared" si="10"/>
        <v>#REF!</v>
      </c>
      <c r="BD17" s="41" t="e">
        <f t="shared" si="10"/>
        <v>#REF!</v>
      </c>
      <c r="BE17" s="41" t="e">
        <f t="shared" si="10"/>
        <v>#REF!</v>
      </c>
      <c r="BF17" s="41" t="e">
        <f t="shared" si="10"/>
        <v>#REF!</v>
      </c>
      <c r="BG17" s="41" t="e">
        <f t="shared" si="10"/>
        <v>#REF!</v>
      </c>
      <c r="BH17" s="41" t="e">
        <f t="shared" si="10"/>
        <v>#REF!</v>
      </c>
      <c r="BI17" s="41" t="e">
        <f t="shared" si="10"/>
        <v>#REF!</v>
      </c>
      <c r="BJ17" s="41" t="e">
        <f t="shared" si="10"/>
        <v>#REF!</v>
      </c>
      <c r="BK17" s="41" t="e">
        <f t="shared" si="10"/>
        <v>#REF!</v>
      </c>
      <c r="BL17" s="41" t="e">
        <f t="shared" si="10"/>
        <v>#REF!</v>
      </c>
      <c r="BM17" s="41" t="e">
        <f t="shared" si="10"/>
        <v>#REF!</v>
      </c>
      <c r="BN17" s="41" t="e">
        <f t="shared" si="10"/>
        <v>#REF!</v>
      </c>
      <c r="BO17" s="41" t="e">
        <f t="shared" si="10"/>
        <v>#REF!</v>
      </c>
      <c r="BP17" s="41" t="e">
        <f t="shared" si="11"/>
        <v>#REF!</v>
      </c>
      <c r="BQ17" s="41" t="e">
        <f t="shared" si="11"/>
        <v>#REF!</v>
      </c>
      <c r="BR17" s="41" t="e">
        <f t="shared" si="11"/>
        <v>#REF!</v>
      </c>
      <c r="BS17" s="41" t="e">
        <f t="shared" si="11"/>
        <v>#REF!</v>
      </c>
      <c r="BT17" s="41" t="e">
        <f t="shared" si="11"/>
        <v>#REF!</v>
      </c>
      <c r="BU17" s="41" t="e">
        <f t="shared" si="11"/>
        <v>#REF!</v>
      </c>
      <c r="BV17" s="41" t="e">
        <f t="shared" si="11"/>
        <v>#REF!</v>
      </c>
      <c r="BW17" s="41" t="e">
        <f t="shared" si="11"/>
        <v>#REF!</v>
      </c>
      <c r="BX17" s="41" t="e">
        <f t="shared" si="11"/>
        <v>#REF!</v>
      </c>
      <c r="BY17" s="41" t="e">
        <f t="shared" si="11"/>
        <v>#REF!</v>
      </c>
      <c r="BZ17" s="41" t="e">
        <f t="shared" si="11"/>
        <v>#REF!</v>
      </c>
      <c r="CA17" s="41" t="e">
        <f t="shared" si="11"/>
        <v>#REF!</v>
      </c>
      <c r="CB17" s="41" t="e">
        <f t="shared" si="11"/>
        <v>#REF!</v>
      </c>
      <c r="CC17" s="41" t="e">
        <f t="shared" si="11"/>
        <v>#REF!</v>
      </c>
      <c r="CD17" s="41" t="e">
        <f t="shared" si="11"/>
        <v>#REF!</v>
      </c>
      <c r="CE17" s="41" t="e">
        <f t="shared" si="11"/>
        <v>#REF!</v>
      </c>
      <c r="CF17" s="41" t="e">
        <f t="shared" si="12"/>
        <v>#REF!</v>
      </c>
      <c r="CG17" s="41" t="e">
        <f t="shared" si="12"/>
        <v>#REF!</v>
      </c>
      <c r="CH17" s="41" t="e">
        <f t="shared" si="12"/>
        <v>#REF!</v>
      </c>
      <c r="CI17" s="41" t="e">
        <f t="shared" si="12"/>
        <v>#REF!</v>
      </c>
      <c r="CJ17" s="41" t="e">
        <f t="shared" si="12"/>
        <v>#REF!</v>
      </c>
      <c r="CK17" s="41" t="e">
        <f t="shared" si="12"/>
        <v>#REF!</v>
      </c>
      <c r="CL17" s="41" t="e">
        <f t="shared" si="12"/>
        <v>#REF!</v>
      </c>
      <c r="CM17" s="41" t="e">
        <f t="shared" si="12"/>
        <v>#REF!</v>
      </c>
      <c r="CN17" s="41" t="e">
        <f t="shared" si="12"/>
        <v>#REF!</v>
      </c>
      <c r="CO17" s="41" t="e">
        <f t="shared" si="12"/>
        <v>#REF!</v>
      </c>
      <c r="CP17" s="41" t="e">
        <f t="shared" si="12"/>
        <v>#REF!</v>
      </c>
      <c r="CQ17" s="41" t="e">
        <f t="shared" si="12"/>
        <v>#REF!</v>
      </c>
      <c r="CR17" s="41" t="e">
        <f t="shared" si="12"/>
        <v>#REF!</v>
      </c>
      <c r="CS17" s="41" t="e">
        <f t="shared" si="12"/>
        <v>#REF!</v>
      </c>
      <c r="CT17" s="41" t="e">
        <f t="shared" si="12"/>
        <v>#REF!</v>
      </c>
      <c r="CU17" s="41" t="e">
        <f t="shared" si="12"/>
        <v>#REF!</v>
      </c>
      <c r="CV17" s="41" t="e">
        <f t="shared" si="13"/>
        <v>#REF!</v>
      </c>
      <c r="CW17" s="41" t="e">
        <f t="shared" si="13"/>
        <v>#REF!</v>
      </c>
      <c r="CX17" s="41" t="e">
        <f t="shared" si="13"/>
        <v>#REF!</v>
      </c>
      <c r="CY17" s="41" t="e">
        <f t="shared" si="13"/>
        <v>#REF!</v>
      </c>
      <c r="CZ17" s="41" t="e">
        <f t="shared" si="13"/>
        <v>#REF!</v>
      </c>
      <c r="DA17" s="41" t="e">
        <f t="shared" si="13"/>
        <v>#REF!</v>
      </c>
      <c r="DB17" s="41" t="e">
        <f t="shared" si="13"/>
        <v>#REF!</v>
      </c>
      <c r="DC17" s="41" t="e">
        <f t="shared" si="13"/>
        <v>#REF!</v>
      </c>
      <c r="DD17" s="41" t="e">
        <f t="shared" si="13"/>
        <v>#REF!</v>
      </c>
      <c r="DE17" s="41" t="e">
        <f t="shared" si="13"/>
        <v>#REF!</v>
      </c>
      <c r="DF17" s="41" t="e">
        <f t="shared" si="13"/>
        <v>#REF!</v>
      </c>
      <c r="DG17" s="41" t="e">
        <f t="shared" si="13"/>
        <v>#REF!</v>
      </c>
      <c r="DH17" s="41" t="e">
        <f t="shared" si="13"/>
        <v>#REF!</v>
      </c>
      <c r="DI17" s="41" t="e">
        <f t="shared" si="13"/>
        <v>#REF!</v>
      </c>
      <c r="DJ17" s="41" t="e">
        <f t="shared" si="13"/>
        <v>#REF!</v>
      </c>
      <c r="DK17" s="41" t="e">
        <f t="shared" si="13"/>
        <v>#REF!</v>
      </c>
      <c r="DL17" s="41" t="e">
        <f t="shared" si="14"/>
        <v>#REF!</v>
      </c>
      <c r="DM17" s="41" t="e">
        <f t="shared" si="14"/>
        <v>#REF!</v>
      </c>
      <c r="DN17" s="41" t="e">
        <f t="shared" si="14"/>
        <v>#REF!</v>
      </c>
      <c r="DO17" s="41" t="e">
        <f t="shared" si="14"/>
        <v>#REF!</v>
      </c>
      <c r="DP17" s="41" t="e">
        <f t="shared" si="14"/>
        <v>#REF!</v>
      </c>
      <c r="DQ17" s="41" t="e">
        <f t="shared" si="14"/>
        <v>#REF!</v>
      </c>
      <c r="DR17" s="41" t="e">
        <f t="shared" si="14"/>
        <v>#REF!</v>
      </c>
      <c r="DS17" s="41" t="e">
        <f t="shared" si="14"/>
        <v>#REF!</v>
      </c>
      <c r="DT17" s="41" t="e">
        <f t="shared" si="14"/>
        <v>#REF!</v>
      </c>
      <c r="DU17" s="41" t="e">
        <f t="shared" si="14"/>
        <v>#REF!</v>
      </c>
      <c r="DV17" s="41" t="e">
        <f t="shared" si="14"/>
        <v>#REF!</v>
      </c>
      <c r="DW17" s="41" t="e">
        <f t="shared" si="14"/>
        <v>#REF!</v>
      </c>
      <c r="DX17" s="41" t="e">
        <f t="shared" si="14"/>
        <v>#REF!</v>
      </c>
      <c r="DY17" s="41" t="e">
        <f t="shared" si="14"/>
        <v>#REF!</v>
      </c>
      <c r="DZ17" s="41" t="e">
        <f t="shared" si="14"/>
        <v>#REF!</v>
      </c>
      <c r="EA17" s="41" t="e">
        <f t="shared" si="14"/>
        <v>#REF!</v>
      </c>
      <c r="EB17" s="41" t="e">
        <f t="shared" si="15"/>
        <v>#REF!</v>
      </c>
      <c r="EC17" s="41" t="e">
        <f t="shared" si="15"/>
        <v>#REF!</v>
      </c>
      <c r="ED17" s="41" t="e">
        <f t="shared" si="15"/>
        <v>#REF!</v>
      </c>
      <c r="EE17" s="41" t="e">
        <f t="shared" si="15"/>
        <v>#REF!</v>
      </c>
      <c r="EF17" s="41" t="e">
        <f t="shared" si="15"/>
        <v>#REF!</v>
      </c>
      <c r="EG17" s="41" t="e">
        <f t="shared" si="15"/>
        <v>#REF!</v>
      </c>
      <c r="EH17" s="41" t="e">
        <f t="shared" si="15"/>
        <v>#REF!</v>
      </c>
      <c r="EI17" s="41" t="e">
        <f t="shared" si="15"/>
        <v>#REF!</v>
      </c>
      <c r="EJ17" s="41" t="e">
        <f t="shared" si="15"/>
        <v>#REF!</v>
      </c>
      <c r="EK17" s="41" t="e">
        <f t="shared" si="15"/>
        <v>#REF!</v>
      </c>
      <c r="EL17" s="41" t="e">
        <f t="shared" si="15"/>
        <v>#REF!</v>
      </c>
      <c r="EM17" s="41" t="e">
        <f t="shared" si="15"/>
        <v>#REF!</v>
      </c>
      <c r="EN17" s="41" t="e">
        <f t="shared" si="15"/>
        <v>#REF!</v>
      </c>
      <c r="EO17" s="41" t="e">
        <f t="shared" si="15"/>
        <v>#REF!</v>
      </c>
      <c r="EP17" s="41" t="e">
        <f t="shared" si="15"/>
        <v>#REF!</v>
      </c>
      <c r="EQ17" s="41" t="e">
        <f t="shared" si="15"/>
        <v>#REF!</v>
      </c>
      <c r="ER17" s="41" t="e">
        <f t="shared" si="16"/>
        <v>#REF!</v>
      </c>
      <c r="ES17" s="41" t="e">
        <f t="shared" si="16"/>
        <v>#REF!</v>
      </c>
      <c r="ET17" s="41" t="e">
        <f t="shared" si="16"/>
        <v>#REF!</v>
      </c>
      <c r="EU17" s="41" t="e">
        <f t="shared" si="16"/>
        <v>#REF!</v>
      </c>
      <c r="EV17" s="41" t="e">
        <f t="shared" si="16"/>
        <v>#REF!</v>
      </c>
      <c r="EW17" s="41" t="e">
        <f t="shared" si="16"/>
        <v>#REF!</v>
      </c>
      <c r="EX17" s="41" t="e">
        <f t="shared" si="16"/>
        <v>#REF!</v>
      </c>
      <c r="EY17" s="41" t="e">
        <f t="shared" si="16"/>
        <v>#REF!</v>
      </c>
      <c r="EZ17" s="41" t="e">
        <f t="shared" si="16"/>
        <v>#REF!</v>
      </c>
      <c r="FA17" s="41" t="e">
        <f t="shared" si="16"/>
        <v>#REF!</v>
      </c>
      <c r="FB17" s="41" t="e">
        <f t="shared" si="16"/>
        <v>#REF!</v>
      </c>
      <c r="FC17" s="41" t="e">
        <f t="shared" si="16"/>
        <v>#REF!</v>
      </c>
      <c r="FD17" s="41" t="e">
        <f t="shared" si="16"/>
        <v>#REF!</v>
      </c>
      <c r="FE17" s="41" t="e">
        <f t="shared" si="16"/>
        <v>#REF!</v>
      </c>
      <c r="FF17" s="41" t="e">
        <f t="shared" si="16"/>
        <v>#REF!</v>
      </c>
      <c r="FG17" s="41" t="e">
        <f t="shared" si="16"/>
        <v>#REF!</v>
      </c>
      <c r="FH17" s="41" t="e">
        <f t="shared" si="17"/>
        <v>#REF!</v>
      </c>
      <c r="FI17" s="41" t="e">
        <f t="shared" si="17"/>
        <v>#REF!</v>
      </c>
      <c r="FJ17" s="41" t="e">
        <f t="shared" si="17"/>
        <v>#REF!</v>
      </c>
      <c r="FK17" s="41" t="e">
        <f t="shared" si="17"/>
        <v>#REF!</v>
      </c>
      <c r="FL17" s="41" t="e">
        <f t="shared" si="17"/>
        <v>#REF!</v>
      </c>
      <c r="FM17" s="41" t="e">
        <f t="shared" si="17"/>
        <v>#REF!</v>
      </c>
      <c r="FN17" s="41" t="e">
        <f t="shared" si="17"/>
        <v>#REF!</v>
      </c>
      <c r="FO17" s="41" t="e">
        <f t="shared" si="17"/>
        <v>#REF!</v>
      </c>
      <c r="FP17" s="41" t="e">
        <f t="shared" si="17"/>
        <v>#REF!</v>
      </c>
      <c r="FQ17" s="41" t="e">
        <f t="shared" si="17"/>
        <v>#REF!</v>
      </c>
      <c r="FR17" s="41" t="e">
        <f t="shared" si="17"/>
        <v>#REF!</v>
      </c>
      <c r="FS17" s="41" t="e">
        <f t="shared" si="17"/>
        <v>#REF!</v>
      </c>
      <c r="FT17" s="41" t="e">
        <f t="shared" si="17"/>
        <v>#REF!</v>
      </c>
      <c r="FU17" s="41" t="e">
        <f t="shared" si="17"/>
        <v>#REF!</v>
      </c>
      <c r="FV17" s="41" t="e">
        <f t="shared" si="17"/>
        <v>#REF!</v>
      </c>
      <c r="FW17" s="41" t="e">
        <f t="shared" si="17"/>
        <v>#REF!</v>
      </c>
      <c r="FX17" s="41" t="e">
        <f t="shared" si="18"/>
        <v>#REF!</v>
      </c>
      <c r="FY17" s="41" t="e">
        <f t="shared" si="18"/>
        <v>#REF!</v>
      </c>
      <c r="FZ17" s="41" t="e">
        <f t="shared" si="18"/>
        <v>#REF!</v>
      </c>
      <c r="GA17" s="41" t="e">
        <f t="shared" si="18"/>
        <v>#REF!</v>
      </c>
      <c r="GB17" s="41" t="e">
        <f t="shared" si="18"/>
        <v>#REF!</v>
      </c>
      <c r="GC17" s="41" t="e">
        <f t="shared" si="18"/>
        <v>#REF!</v>
      </c>
      <c r="GD17" s="41" t="e">
        <f t="shared" si="18"/>
        <v>#REF!</v>
      </c>
      <c r="GE17" s="41" t="e">
        <f t="shared" si="18"/>
        <v>#REF!</v>
      </c>
      <c r="GF17" s="41" t="e">
        <f t="shared" si="18"/>
        <v>#REF!</v>
      </c>
      <c r="GG17" s="41" t="e">
        <f t="shared" si="18"/>
        <v>#REF!</v>
      </c>
      <c r="GH17" s="41" t="e">
        <f t="shared" si="18"/>
        <v>#REF!</v>
      </c>
      <c r="GI17" s="41" t="e">
        <f t="shared" si="18"/>
        <v>#REF!</v>
      </c>
      <c r="GJ17" s="41" t="e">
        <f t="shared" si="18"/>
        <v>#REF!</v>
      </c>
      <c r="GK17" s="41" t="e">
        <f t="shared" si="18"/>
        <v>#REF!</v>
      </c>
      <c r="GL17" s="41" t="e">
        <f t="shared" si="18"/>
        <v>#REF!</v>
      </c>
      <c r="GM17" s="41" t="e">
        <f t="shared" si="18"/>
        <v>#REF!</v>
      </c>
      <c r="GN17" s="41" t="e">
        <f t="shared" si="19"/>
        <v>#REF!</v>
      </c>
      <c r="GO17" s="41" t="e">
        <f t="shared" si="19"/>
        <v>#REF!</v>
      </c>
      <c r="GP17" s="41" t="e">
        <f t="shared" si="19"/>
        <v>#REF!</v>
      </c>
      <c r="GQ17" s="41" t="e">
        <f t="shared" si="19"/>
        <v>#REF!</v>
      </c>
      <c r="GR17" s="41" t="e">
        <f t="shared" si="19"/>
        <v>#REF!</v>
      </c>
      <c r="GS17" s="41" t="e">
        <f t="shared" si="19"/>
        <v>#REF!</v>
      </c>
      <c r="GT17" s="41" t="e">
        <f t="shared" si="19"/>
        <v>#REF!</v>
      </c>
      <c r="GU17" s="41" t="e">
        <f t="shared" si="19"/>
        <v>#REF!</v>
      </c>
      <c r="GV17" s="41" t="e">
        <f t="shared" si="19"/>
        <v>#REF!</v>
      </c>
      <c r="GW17" s="41" t="e">
        <f t="shared" si="19"/>
        <v>#REF!</v>
      </c>
      <c r="GX17" s="41" t="e">
        <f t="shared" si="19"/>
        <v>#REF!</v>
      </c>
      <c r="GY17" s="41" t="e">
        <f t="shared" si="19"/>
        <v>#REF!</v>
      </c>
      <c r="GZ17" s="41" t="e">
        <f t="shared" si="19"/>
        <v>#REF!</v>
      </c>
      <c r="HA17" s="41" t="e">
        <f t="shared" si="19"/>
        <v>#REF!</v>
      </c>
      <c r="HB17" s="41" t="e">
        <f t="shared" si="19"/>
        <v>#REF!</v>
      </c>
      <c r="HC17" s="41" t="e">
        <f t="shared" si="19"/>
        <v>#REF!</v>
      </c>
      <c r="HD17" s="41" t="e">
        <f t="shared" si="20"/>
        <v>#REF!</v>
      </c>
      <c r="HE17" s="41" t="e">
        <f t="shared" si="20"/>
        <v>#REF!</v>
      </c>
      <c r="HF17" s="41" t="e">
        <f t="shared" si="20"/>
        <v>#REF!</v>
      </c>
      <c r="HG17" s="41" t="e">
        <f t="shared" si="20"/>
        <v>#REF!</v>
      </c>
      <c r="HH17" s="41" t="e">
        <f t="shared" si="20"/>
        <v>#REF!</v>
      </c>
      <c r="HI17" s="41" t="e">
        <f t="shared" si="20"/>
        <v>#REF!</v>
      </c>
      <c r="HJ17" s="41" t="e">
        <f t="shared" si="20"/>
        <v>#REF!</v>
      </c>
    </row>
    <row r="18" spans="1:218" ht="14.4" x14ac:dyDescent="0.3">
      <c r="A18" s="42">
        <v>15</v>
      </c>
      <c r="B18" s="43" t="e">
        <f>'CMM3 - AUX CALC'!$P$67</f>
        <v>#REF!</v>
      </c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 t="e">
        <f>$B18/(_xlfn.SINGLE(PrazoConcessao)*12-Q$3+1)</f>
        <v>#REF!</v>
      </c>
      <c r="R18" s="41" t="e">
        <f t="shared" si="7"/>
        <v>#REF!</v>
      </c>
      <c r="S18" s="41" t="e">
        <f t="shared" si="7"/>
        <v>#REF!</v>
      </c>
      <c r="T18" s="41" t="e">
        <f t="shared" si="8"/>
        <v>#REF!</v>
      </c>
      <c r="U18" s="41" t="e">
        <f t="shared" si="8"/>
        <v>#REF!</v>
      </c>
      <c r="V18" s="41" t="e">
        <f t="shared" si="8"/>
        <v>#REF!</v>
      </c>
      <c r="W18" s="41" t="e">
        <f t="shared" si="8"/>
        <v>#REF!</v>
      </c>
      <c r="X18" s="41" t="e">
        <f t="shared" si="8"/>
        <v>#REF!</v>
      </c>
      <c r="Y18" s="41" t="e">
        <f t="shared" si="8"/>
        <v>#REF!</v>
      </c>
      <c r="Z18" s="41" t="e">
        <f t="shared" si="8"/>
        <v>#REF!</v>
      </c>
      <c r="AA18" s="41" t="e">
        <f t="shared" si="8"/>
        <v>#REF!</v>
      </c>
      <c r="AB18" s="41" t="e">
        <f t="shared" si="8"/>
        <v>#REF!</v>
      </c>
      <c r="AC18" s="41" t="e">
        <f t="shared" si="8"/>
        <v>#REF!</v>
      </c>
      <c r="AD18" s="41" t="e">
        <f t="shared" si="8"/>
        <v>#REF!</v>
      </c>
      <c r="AE18" s="41" t="e">
        <f t="shared" si="8"/>
        <v>#REF!</v>
      </c>
      <c r="AF18" s="41" t="e">
        <f t="shared" si="8"/>
        <v>#REF!</v>
      </c>
      <c r="AG18" s="41" t="e">
        <f t="shared" si="8"/>
        <v>#REF!</v>
      </c>
      <c r="AH18" s="41" t="e">
        <f t="shared" si="8"/>
        <v>#REF!</v>
      </c>
      <c r="AI18" s="41" t="e">
        <f t="shared" si="8"/>
        <v>#REF!</v>
      </c>
      <c r="AJ18" s="41" t="e">
        <f t="shared" si="9"/>
        <v>#REF!</v>
      </c>
      <c r="AK18" s="41" t="e">
        <f t="shared" si="9"/>
        <v>#REF!</v>
      </c>
      <c r="AL18" s="41" t="e">
        <f t="shared" si="9"/>
        <v>#REF!</v>
      </c>
      <c r="AM18" s="41" t="e">
        <f t="shared" si="9"/>
        <v>#REF!</v>
      </c>
      <c r="AN18" s="41" t="e">
        <f t="shared" si="9"/>
        <v>#REF!</v>
      </c>
      <c r="AO18" s="41" t="e">
        <f t="shared" si="9"/>
        <v>#REF!</v>
      </c>
      <c r="AP18" s="41" t="e">
        <f t="shared" si="9"/>
        <v>#REF!</v>
      </c>
      <c r="AQ18" s="41" t="e">
        <f t="shared" si="9"/>
        <v>#REF!</v>
      </c>
      <c r="AR18" s="41" t="e">
        <f t="shared" si="9"/>
        <v>#REF!</v>
      </c>
      <c r="AS18" s="41" t="e">
        <f t="shared" si="9"/>
        <v>#REF!</v>
      </c>
      <c r="AT18" s="41" t="e">
        <f t="shared" si="9"/>
        <v>#REF!</v>
      </c>
      <c r="AU18" s="41" t="e">
        <f t="shared" si="9"/>
        <v>#REF!</v>
      </c>
      <c r="AV18" s="41" t="e">
        <f t="shared" si="9"/>
        <v>#REF!</v>
      </c>
      <c r="AW18" s="41" t="e">
        <f t="shared" si="9"/>
        <v>#REF!</v>
      </c>
      <c r="AX18" s="41" t="e">
        <f t="shared" si="9"/>
        <v>#REF!</v>
      </c>
      <c r="AY18" s="41" t="e">
        <f t="shared" si="9"/>
        <v>#REF!</v>
      </c>
      <c r="AZ18" s="41" t="e">
        <f t="shared" si="10"/>
        <v>#REF!</v>
      </c>
      <c r="BA18" s="41" t="e">
        <f t="shared" si="10"/>
        <v>#REF!</v>
      </c>
      <c r="BB18" s="41" t="e">
        <f t="shared" si="10"/>
        <v>#REF!</v>
      </c>
      <c r="BC18" s="41" t="e">
        <f t="shared" si="10"/>
        <v>#REF!</v>
      </c>
      <c r="BD18" s="41" t="e">
        <f t="shared" si="10"/>
        <v>#REF!</v>
      </c>
      <c r="BE18" s="41" t="e">
        <f t="shared" si="10"/>
        <v>#REF!</v>
      </c>
      <c r="BF18" s="41" t="e">
        <f t="shared" si="10"/>
        <v>#REF!</v>
      </c>
      <c r="BG18" s="41" t="e">
        <f t="shared" si="10"/>
        <v>#REF!</v>
      </c>
      <c r="BH18" s="41" t="e">
        <f t="shared" si="10"/>
        <v>#REF!</v>
      </c>
      <c r="BI18" s="41" t="e">
        <f t="shared" si="10"/>
        <v>#REF!</v>
      </c>
      <c r="BJ18" s="41" t="e">
        <f t="shared" si="10"/>
        <v>#REF!</v>
      </c>
      <c r="BK18" s="41" t="e">
        <f t="shared" si="10"/>
        <v>#REF!</v>
      </c>
      <c r="BL18" s="41" t="e">
        <f t="shared" si="10"/>
        <v>#REF!</v>
      </c>
      <c r="BM18" s="41" t="e">
        <f t="shared" si="10"/>
        <v>#REF!</v>
      </c>
      <c r="BN18" s="41" t="e">
        <f t="shared" si="10"/>
        <v>#REF!</v>
      </c>
      <c r="BO18" s="41" t="e">
        <f t="shared" si="10"/>
        <v>#REF!</v>
      </c>
      <c r="BP18" s="41" t="e">
        <f t="shared" si="11"/>
        <v>#REF!</v>
      </c>
      <c r="BQ18" s="41" t="e">
        <f t="shared" si="11"/>
        <v>#REF!</v>
      </c>
      <c r="BR18" s="41" t="e">
        <f t="shared" si="11"/>
        <v>#REF!</v>
      </c>
      <c r="BS18" s="41" t="e">
        <f t="shared" si="11"/>
        <v>#REF!</v>
      </c>
      <c r="BT18" s="41" t="e">
        <f t="shared" si="11"/>
        <v>#REF!</v>
      </c>
      <c r="BU18" s="41" t="e">
        <f t="shared" si="11"/>
        <v>#REF!</v>
      </c>
      <c r="BV18" s="41" t="e">
        <f t="shared" si="11"/>
        <v>#REF!</v>
      </c>
      <c r="BW18" s="41" t="e">
        <f t="shared" si="11"/>
        <v>#REF!</v>
      </c>
      <c r="BX18" s="41" t="e">
        <f t="shared" si="11"/>
        <v>#REF!</v>
      </c>
      <c r="BY18" s="41" t="e">
        <f t="shared" si="11"/>
        <v>#REF!</v>
      </c>
      <c r="BZ18" s="41" t="e">
        <f t="shared" si="11"/>
        <v>#REF!</v>
      </c>
      <c r="CA18" s="41" t="e">
        <f t="shared" si="11"/>
        <v>#REF!</v>
      </c>
      <c r="CB18" s="41" t="e">
        <f t="shared" si="11"/>
        <v>#REF!</v>
      </c>
      <c r="CC18" s="41" t="e">
        <f t="shared" si="11"/>
        <v>#REF!</v>
      </c>
      <c r="CD18" s="41" t="e">
        <f t="shared" si="11"/>
        <v>#REF!</v>
      </c>
      <c r="CE18" s="41" t="e">
        <f t="shared" si="11"/>
        <v>#REF!</v>
      </c>
      <c r="CF18" s="41" t="e">
        <f t="shared" si="12"/>
        <v>#REF!</v>
      </c>
      <c r="CG18" s="41" t="e">
        <f t="shared" si="12"/>
        <v>#REF!</v>
      </c>
      <c r="CH18" s="41" t="e">
        <f t="shared" si="12"/>
        <v>#REF!</v>
      </c>
      <c r="CI18" s="41" t="e">
        <f t="shared" si="12"/>
        <v>#REF!</v>
      </c>
      <c r="CJ18" s="41" t="e">
        <f t="shared" si="12"/>
        <v>#REF!</v>
      </c>
      <c r="CK18" s="41" t="e">
        <f t="shared" si="12"/>
        <v>#REF!</v>
      </c>
      <c r="CL18" s="41" t="e">
        <f t="shared" si="12"/>
        <v>#REF!</v>
      </c>
      <c r="CM18" s="41" t="e">
        <f t="shared" si="12"/>
        <v>#REF!</v>
      </c>
      <c r="CN18" s="41" t="e">
        <f t="shared" si="12"/>
        <v>#REF!</v>
      </c>
      <c r="CO18" s="41" t="e">
        <f t="shared" si="12"/>
        <v>#REF!</v>
      </c>
      <c r="CP18" s="41" t="e">
        <f t="shared" si="12"/>
        <v>#REF!</v>
      </c>
      <c r="CQ18" s="41" t="e">
        <f t="shared" si="12"/>
        <v>#REF!</v>
      </c>
      <c r="CR18" s="41" t="e">
        <f t="shared" si="12"/>
        <v>#REF!</v>
      </c>
      <c r="CS18" s="41" t="e">
        <f t="shared" si="12"/>
        <v>#REF!</v>
      </c>
      <c r="CT18" s="41" t="e">
        <f t="shared" si="12"/>
        <v>#REF!</v>
      </c>
      <c r="CU18" s="41" t="e">
        <f t="shared" si="12"/>
        <v>#REF!</v>
      </c>
      <c r="CV18" s="41" t="e">
        <f t="shared" si="13"/>
        <v>#REF!</v>
      </c>
      <c r="CW18" s="41" t="e">
        <f t="shared" si="13"/>
        <v>#REF!</v>
      </c>
      <c r="CX18" s="41" t="e">
        <f t="shared" si="13"/>
        <v>#REF!</v>
      </c>
      <c r="CY18" s="41" t="e">
        <f t="shared" si="13"/>
        <v>#REF!</v>
      </c>
      <c r="CZ18" s="41" t="e">
        <f t="shared" si="13"/>
        <v>#REF!</v>
      </c>
      <c r="DA18" s="41" t="e">
        <f t="shared" si="13"/>
        <v>#REF!</v>
      </c>
      <c r="DB18" s="41" t="e">
        <f t="shared" si="13"/>
        <v>#REF!</v>
      </c>
      <c r="DC18" s="41" t="e">
        <f t="shared" si="13"/>
        <v>#REF!</v>
      </c>
      <c r="DD18" s="41" t="e">
        <f t="shared" si="13"/>
        <v>#REF!</v>
      </c>
      <c r="DE18" s="41" t="e">
        <f t="shared" si="13"/>
        <v>#REF!</v>
      </c>
      <c r="DF18" s="41" t="e">
        <f t="shared" si="13"/>
        <v>#REF!</v>
      </c>
      <c r="DG18" s="41" t="e">
        <f t="shared" si="13"/>
        <v>#REF!</v>
      </c>
      <c r="DH18" s="41" t="e">
        <f t="shared" si="13"/>
        <v>#REF!</v>
      </c>
      <c r="DI18" s="41" t="e">
        <f t="shared" si="13"/>
        <v>#REF!</v>
      </c>
      <c r="DJ18" s="41" t="e">
        <f t="shared" si="13"/>
        <v>#REF!</v>
      </c>
      <c r="DK18" s="41" t="e">
        <f t="shared" si="13"/>
        <v>#REF!</v>
      </c>
      <c r="DL18" s="41" t="e">
        <f t="shared" si="14"/>
        <v>#REF!</v>
      </c>
      <c r="DM18" s="41" t="e">
        <f t="shared" si="14"/>
        <v>#REF!</v>
      </c>
      <c r="DN18" s="41" t="e">
        <f t="shared" si="14"/>
        <v>#REF!</v>
      </c>
      <c r="DO18" s="41" t="e">
        <f t="shared" si="14"/>
        <v>#REF!</v>
      </c>
      <c r="DP18" s="41" t="e">
        <f t="shared" si="14"/>
        <v>#REF!</v>
      </c>
      <c r="DQ18" s="41" t="e">
        <f t="shared" si="14"/>
        <v>#REF!</v>
      </c>
      <c r="DR18" s="41" t="e">
        <f t="shared" si="14"/>
        <v>#REF!</v>
      </c>
      <c r="DS18" s="41" t="e">
        <f t="shared" si="14"/>
        <v>#REF!</v>
      </c>
      <c r="DT18" s="41" t="e">
        <f t="shared" si="14"/>
        <v>#REF!</v>
      </c>
      <c r="DU18" s="41" t="e">
        <f t="shared" si="14"/>
        <v>#REF!</v>
      </c>
      <c r="DV18" s="41" t="e">
        <f t="shared" si="14"/>
        <v>#REF!</v>
      </c>
      <c r="DW18" s="41" t="e">
        <f t="shared" si="14"/>
        <v>#REF!</v>
      </c>
      <c r="DX18" s="41" t="e">
        <f t="shared" si="14"/>
        <v>#REF!</v>
      </c>
      <c r="DY18" s="41" t="e">
        <f t="shared" si="14"/>
        <v>#REF!</v>
      </c>
      <c r="DZ18" s="41" t="e">
        <f t="shared" si="14"/>
        <v>#REF!</v>
      </c>
      <c r="EA18" s="41" t="e">
        <f t="shared" si="14"/>
        <v>#REF!</v>
      </c>
      <c r="EB18" s="41" t="e">
        <f t="shared" si="15"/>
        <v>#REF!</v>
      </c>
      <c r="EC18" s="41" t="e">
        <f t="shared" si="15"/>
        <v>#REF!</v>
      </c>
      <c r="ED18" s="41" t="e">
        <f t="shared" si="15"/>
        <v>#REF!</v>
      </c>
      <c r="EE18" s="41" t="e">
        <f t="shared" si="15"/>
        <v>#REF!</v>
      </c>
      <c r="EF18" s="41" t="e">
        <f t="shared" si="15"/>
        <v>#REF!</v>
      </c>
      <c r="EG18" s="41" t="e">
        <f t="shared" si="15"/>
        <v>#REF!</v>
      </c>
      <c r="EH18" s="41" t="e">
        <f t="shared" si="15"/>
        <v>#REF!</v>
      </c>
      <c r="EI18" s="41" t="e">
        <f t="shared" si="15"/>
        <v>#REF!</v>
      </c>
      <c r="EJ18" s="41" t="e">
        <f t="shared" si="15"/>
        <v>#REF!</v>
      </c>
      <c r="EK18" s="41" t="e">
        <f t="shared" si="15"/>
        <v>#REF!</v>
      </c>
      <c r="EL18" s="41" t="e">
        <f t="shared" si="15"/>
        <v>#REF!</v>
      </c>
      <c r="EM18" s="41" t="e">
        <f t="shared" si="15"/>
        <v>#REF!</v>
      </c>
      <c r="EN18" s="41" t="e">
        <f t="shared" si="15"/>
        <v>#REF!</v>
      </c>
      <c r="EO18" s="41" t="e">
        <f t="shared" si="15"/>
        <v>#REF!</v>
      </c>
      <c r="EP18" s="41" t="e">
        <f t="shared" si="15"/>
        <v>#REF!</v>
      </c>
      <c r="EQ18" s="41" t="e">
        <f t="shared" si="15"/>
        <v>#REF!</v>
      </c>
      <c r="ER18" s="41" t="e">
        <f t="shared" si="16"/>
        <v>#REF!</v>
      </c>
      <c r="ES18" s="41" t="e">
        <f t="shared" si="16"/>
        <v>#REF!</v>
      </c>
      <c r="ET18" s="41" t="e">
        <f t="shared" si="16"/>
        <v>#REF!</v>
      </c>
      <c r="EU18" s="41" t="e">
        <f t="shared" si="16"/>
        <v>#REF!</v>
      </c>
      <c r="EV18" s="41" t="e">
        <f t="shared" si="16"/>
        <v>#REF!</v>
      </c>
      <c r="EW18" s="41" t="e">
        <f t="shared" si="16"/>
        <v>#REF!</v>
      </c>
      <c r="EX18" s="41" t="e">
        <f t="shared" si="16"/>
        <v>#REF!</v>
      </c>
      <c r="EY18" s="41" t="e">
        <f t="shared" si="16"/>
        <v>#REF!</v>
      </c>
      <c r="EZ18" s="41" t="e">
        <f t="shared" si="16"/>
        <v>#REF!</v>
      </c>
      <c r="FA18" s="41" t="e">
        <f t="shared" si="16"/>
        <v>#REF!</v>
      </c>
      <c r="FB18" s="41" t="e">
        <f t="shared" si="16"/>
        <v>#REF!</v>
      </c>
      <c r="FC18" s="41" t="e">
        <f t="shared" si="16"/>
        <v>#REF!</v>
      </c>
      <c r="FD18" s="41" t="e">
        <f t="shared" si="16"/>
        <v>#REF!</v>
      </c>
      <c r="FE18" s="41" t="e">
        <f t="shared" si="16"/>
        <v>#REF!</v>
      </c>
      <c r="FF18" s="41" t="e">
        <f t="shared" si="16"/>
        <v>#REF!</v>
      </c>
      <c r="FG18" s="41" t="e">
        <f t="shared" si="16"/>
        <v>#REF!</v>
      </c>
      <c r="FH18" s="41" t="e">
        <f t="shared" si="17"/>
        <v>#REF!</v>
      </c>
      <c r="FI18" s="41" t="e">
        <f t="shared" si="17"/>
        <v>#REF!</v>
      </c>
      <c r="FJ18" s="41" t="e">
        <f t="shared" si="17"/>
        <v>#REF!</v>
      </c>
      <c r="FK18" s="41" t="e">
        <f t="shared" si="17"/>
        <v>#REF!</v>
      </c>
      <c r="FL18" s="41" t="e">
        <f t="shared" si="17"/>
        <v>#REF!</v>
      </c>
      <c r="FM18" s="41" t="e">
        <f t="shared" si="17"/>
        <v>#REF!</v>
      </c>
      <c r="FN18" s="41" t="e">
        <f t="shared" si="17"/>
        <v>#REF!</v>
      </c>
      <c r="FO18" s="41" t="e">
        <f t="shared" si="17"/>
        <v>#REF!</v>
      </c>
      <c r="FP18" s="41" t="e">
        <f t="shared" si="17"/>
        <v>#REF!</v>
      </c>
      <c r="FQ18" s="41" t="e">
        <f t="shared" si="17"/>
        <v>#REF!</v>
      </c>
      <c r="FR18" s="41" t="e">
        <f t="shared" si="17"/>
        <v>#REF!</v>
      </c>
      <c r="FS18" s="41" t="e">
        <f t="shared" si="17"/>
        <v>#REF!</v>
      </c>
      <c r="FT18" s="41" t="e">
        <f t="shared" si="17"/>
        <v>#REF!</v>
      </c>
      <c r="FU18" s="41" t="e">
        <f t="shared" si="17"/>
        <v>#REF!</v>
      </c>
      <c r="FV18" s="41" t="e">
        <f t="shared" si="17"/>
        <v>#REF!</v>
      </c>
      <c r="FW18" s="41" t="e">
        <f t="shared" si="17"/>
        <v>#REF!</v>
      </c>
      <c r="FX18" s="41" t="e">
        <f t="shared" si="18"/>
        <v>#REF!</v>
      </c>
      <c r="FY18" s="41" t="e">
        <f t="shared" si="18"/>
        <v>#REF!</v>
      </c>
      <c r="FZ18" s="41" t="e">
        <f t="shared" si="18"/>
        <v>#REF!</v>
      </c>
      <c r="GA18" s="41" t="e">
        <f t="shared" si="18"/>
        <v>#REF!</v>
      </c>
      <c r="GB18" s="41" t="e">
        <f t="shared" si="18"/>
        <v>#REF!</v>
      </c>
      <c r="GC18" s="41" t="e">
        <f t="shared" si="18"/>
        <v>#REF!</v>
      </c>
      <c r="GD18" s="41" t="e">
        <f t="shared" si="18"/>
        <v>#REF!</v>
      </c>
      <c r="GE18" s="41" t="e">
        <f t="shared" si="18"/>
        <v>#REF!</v>
      </c>
      <c r="GF18" s="41" t="e">
        <f t="shared" si="18"/>
        <v>#REF!</v>
      </c>
      <c r="GG18" s="41" t="e">
        <f t="shared" si="18"/>
        <v>#REF!</v>
      </c>
      <c r="GH18" s="41" t="e">
        <f t="shared" si="18"/>
        <v>#REF!</v>
      </c>
      <c r="GI18" s="41" t="e">
        <f t="shared" si="18"/>
        <v>#REF!</v>
      </c>
      <c r="GJ18" s="41" t="e">
        <f t="shared" si="18"/>
        <v>#REF!</v>
      </c>
      <c r="GK18" s="41" t="e">
        <f t="shared" si="18"/>
        <v>#REF!</v>
      </c>
      <c r="GL18" s="41" t="e">
        <f t="shared" si="18"/>
        <v>#REF!</v>
      </c>
      <c r="GM18" s="41" t="e">
        <f t="shared" si="18"/>
        <v>#REF!</v>
      </c>
      <c r="GN18" s="41" t="e">
        <f t="shared" si="19"/>
        <v>#REF!</v>
      </c>
      <c r="GO18" s="41" t="e">
        <f t="shared" si="19"/>
        <v>#REF!</v>
      </c>
      <c r="GP18" s="41" t="e">
        <f t="shared" si="19"/>
        <v>#REF!</v>
      </c>
      <c r="GQ18" s="41" t="e">
        <f t="shared" si="19"/>
        <v>#REF!</v>
      </c>
      <c r="GR18" s="41" t="e">
        <f t="shared" si="19"/>
        <v>#REF!</v>
      </c>
      <c r="GS18" s="41" t="e">
        <f t="shared" si="19"/>
        <v>#REF!</v>
      </c>
      <c r="GT18" s="41" t="e">
        <f t="shared" si="19"/>
        <v>#REF!</v>
      </c>
      <c r="GU18" s="41" t="e">
        <f t="shared" si="19"/>
        <v>#REF!</v>
      </c>
      <c r="GV18" s="41" t="e">
        <f t="shared" si="19"/>
        <v>#REF!</v>
      </c>
      <c r="GW18" s="41" t="e">
        <f t="shared" si="19"/>
        <v>#REF!</v>
      </c>
      <c r="GX18" s="41" t="e">
        <f t="shared" si="19"/>
        <v>#REF!</v>
      </c>
      <c r="GY18" s="41" t="e">
        <f t="shared" si="19"/>
        <v>#REF!</v>
      </c>
      <c r="GZ18" s="41" t="e">
        <f t="shared" si="19"/>
        <v>#REF!</v>
      </c>
      <c r="HA18" s="41" t="e">
        <f t="shared" si="19"/>
        <v>#REF!</v>
      </c>
      <c r="HB18" s="41" t="e">
        <f t="shared" si="19"/>
        <v>#REF!</v>
      </c>
      <c r="HC18" s="41" t="e">
        <f t="shared" si="19"/>
        <v>#REF!</v>
      </c>
      <c r="HD18" s="41" t="e">
        <f t="shared" si="20"/>
        <v>#REF!</v>
      </c>
      <c r="HE18" s="41" t="e">
        <f t="shared" si="20"/>
        <v>#REF!</v>
      </c>
      <c r="HF18" s="41" t="e">
        <f t="shared" si="20"/>
        <v>#REF!</v>
      </c>
      <c r="HG18" s="41" t="e">
        <f t="shared" si="20"/>
        <v>#REF!</v>
      </c>
      <c r="HH18" s="41" t="e">
        <f t="shared" si="20"/>
        <v>#REF!</v>
      </c>
      <c r="HI18" s="41" t="e">
        <f t="shared" si="20"/>
        <v>#REF!</v>
      </c>
      <c r="HJ18" s="41" t="e">
        <f t="shared" si="20"/>
        <v>#REF!</v>
      </c>
    </row>
    <row r="19" spans="1:218" ht="14.4" x14ac:dyDescent="0.3">
      <c r="A19" s="42">
        <v>16</v>
      </c>
      <c r="B19" s="43" t="e">
        <f>'CMM3 - AUX CALC'!$Q$67</f>
        <v>#REF!</v>
      </c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 t="e">
        <f>$B19/(_xlfn.SINGLE(PrazoConcessao)*12-R$3+1)</f>
        <v>#REF!</v>
      </c>
      <c r="S19" s="41" t="e">
        <f t="shared" si="7"/>
        <v>#REF!</v>
      </c>
      <c r="T19" s="41" t="e">
        <f t="shared" si="8"/>
        <v>#REF!</v>
      </c>
      <c r="U19" s="41" t="e">
        <f t="shared" si="8"/>
        <v>#REF!</v>
      </c>
      <c r="V19" s="41" t="e">
        <f t="shared" si="8"/>
        <v>#REF!</v>
      </c>
      <c r="W19" s="41" t="e">
        <f t="shared" si="8"/>
        <v>#REF!</v>
      </c>
      <c r="X19" s="41" t="e">
        <f t="shared" si="8"/>
        <v>#REF!</v>
      </c>
      <c r="Y19" s="41" t="e">
        <f t="shared" si="8"/>
        <v>#REF!</v>
      </c>
      <c r="Z19" s="41" t="e">
        <f t="shared" si="8"/>
        <v>#REF!</v>
      </c>
      <c r="AA19" s="41" t="e">
        <f t="shared" si="8"/>
        <v>#REF!</v>
      </c>
      <c r="AB19" s="41" t="e">
        <f t="shared" si="8"/>
        <v>#REF!</v>
      </c>
      <c r="AC19" s="41" t="e">
        <f t="shared" si="8"/>
        <v>#REF!</v>
      </c>
      <c r="AD19" s="41" t="e">
        <f t="shared" si="8"/>
        <v>#REF!</v>
      </c>
      <c r="AE19" s="41" t="e">
        <f t="shared" si="8"/>
        <v>#REF!</v>
      </c>
      <c r="AF19" s="41" t="e">
        <f t="shared" si="8"/>
        <v>#REF!</v>
      </c>
      <c r="AG19" s="41" t="e">
        <f t="shared" si="8"/>
        <v>#REF!</v>
      </c>
      <c r="AH19" s="41" t="e">
        <f t="shared" si="8"/>
        <v>#REF!</v>
      </c>
      <c r="AI19" s="41" t="e">
        <f t="shared" ref="AI19:AX34" si="21">AH19</f>
        <v>#REF!</v>
      </c>
      <c r="AJ19" s="41" t="e">
        <f t="shared" si="21"/>
        <v>#REF!</v>
      </c>
      <c r="AK19" s="41" t="e">
        <f t="shared" si="21"/>
        <v>#REF!</v>
      </c>
      <c r="AL19" s="41" t="e">
        <f t="shared" si="21"/>
        <v>#REF!</v>
      </c>
      <c r="AM19" s="41" t="e">
        <f t="shared" si="21"/>
        <v>#REF!</v>
      </c>
      <c r="AN19" s="41" t="e">
        <f t="shared" si="21"/>
        <v>#REF!</v>
      </c>
      <c r="AO19" s="41" t="e">
        <f t="shared" si="21"/>
        <v>#REF!</v>
      </c>
      <c r="AP19" s="41" t="e">
        <f t="shared" si="21"/>
        <v>#REF!</v>
      </c>
      <c r="AQ19" s="41" t="e">
        <f t="shared" si="21"/>
        <v>#REF!</v>
      </c>
      <c r="AR19" s="41" t="e">
        <f t="shared" si="21"/>
        <v>#REF!</v>
      </c>
      <c r="AS19" s="41" t="e">
        <f t="shared" si="21"/>
        <v>#REF!</v>
      </c>
      <c r="AT19" s="41" t="e">
        <f t="shared" si="21"/>
        <v>#REF!</v>
      </c>
      <c r="AU19" s="41" t="e">
        <f t="shared" si="21"/>
        <v>#REF!</v>
      </c>
      <c r="AV19" s="41" t="e">
        <f t="shared" si="21"/>
        <v>#REF!</v>
      </c>
      <c r="AW19" s="41" t="e">
        <f t="shared" si="21"/>
        <v>#REF!</v>
      </c>
      <c r="AX19" s="41" t="e">
        <f t="shared" si="21"/>
        <v>#REF!</v>
      </c>
      <c r="AY19" s="41" t="e">
        <f t="shared" si="9"/>
        <v>#REF!</v>
      </c>
      <c r="AZ19" s="41" t="e">
        <f t="shared" si="10"/>
        <v>#REF!</v>
      </c>
      <c r="BA19" s="41" t="e">
        <f t="shared" si="10"/>
        <v>#REF!</v>
      </c>
      <c r="BB19" s="41" t="e">
        <f t="shared" si="10"/>
        <v>#REF!</v>
      </c>
      <c r="BC19" s="41" t="e">
        <f t="shared" si="10"/>
        <v>#REF!</v>
      </c>
      <c r="BD19" s="41" t="e">
        <f t="shared" si="10"/>
        <v>#REF!</v>
      </c>
      <c r="BE19" s="41" t="e">
        <f t="shared" si="10"/>
        <v>#REF!</v>
      </c>
      <c r="BF19" s="41" t="e">
        <f t="shared" si="10"/>
        <v>#REF!</v>
      </c>
      <c r="BG19" s="41" t="e">
        <f t="shared" si="10"/>
        <v>#REF!</v>
      </c>
      <c r="BH19" s="41" t="e">
        <f t="shared" si="10"/>
        <v>#REF!</v>
      </c>
      <c r="BI19" s="41" t="e">
        <f t="shared" si="10"/>
        <v>#REF!</v>
      </c>
      <c r="BJ19" s="41" t="e">
        <f t="shared" si="10"/>
        <v>#REF!</v>
      </c>
      <c r="BK19" s="41" t="e">
        <f t="shared" si="10"/>
        <v>#REF!</v>
      </c>
      <c r="BL19" s="41" t="e">
        <f t="shared" si="10"/>
        <v>#REF!</v>
      </c>
      <c r="BM19" s="41" t="e">
        <f t="shared" si="10"/>
        <v>#REF!</v>
      </c>
      <c r="BN19" s="41" t="e">
        <f t="shared" si="10"/>
        <v>#REF!</v>
      </c>
      <c r="BO19" s="41" t="e">
        <f t="shared" ref="BO19:CD34" si="22">BN19</f>
        <v>#REF!</v>
      </c>
      <c r="BP19" s="41" t="e">
        <f t="shared" si="11"/>
        <v>#REF!</v>
      </c>
      <c r="BQ19" s="41" t="e">
        <f t="shared" si="11"/>
        <v>#REF!</v>
      </c>
      <c r="BR19" s="41" t="e">
        <f t="shared" si="11"/>
        <v>#REF!</v>
      </c>
      <c r="BS19" s="41" t="e">
        <f t="shared" si="11"/>
        <v>#REF!</v>
      </c>
      <c r="BT19" s="41" t="e">
        <f t="shared" si="11"/>
        <v>#REF!</v>
      </c>
      <c r="BU19" s="41" t="e">
        <f t="shared" si="11"/>
        <v>#REF!</v>
      </c>
      <c r="BV19" s="41" t="e">
        <f t="shared" si="11"/>
        <v>#REF!</v>
      </c>
      <c r="BW19" s="41" t="e">
        <f t="shared" si="11"/>
        <v>#REF!</v>
      </c>
      <c r="BX19" s="41" t="e">
        <f t="shared" si="11"/>
        <v>#REF!</v>
      </c>
      <c r="BY19" s="41" t="e">
        <f t="shared" si="11"/>
        <v>#REF!</v>
      </c>
      <c r="BZ19" s="41" t="e">
        <f t="shared" si="11"/>
        <v>#REF!</v>
      </c>
      <c r="CA19" s="41" t="e">
        <f t="shared" si="11"/>
        <v>#REF!</v>
      </c>
      <c r="CB19" s="41" t="e">
        <f t="shared" si="11"/>
        <v>#REF!</v>
      </c>
      <c r="CC19" s="41" t="e">
        <f t="shared" si="11"/>
        <v>#REF!</v>
      </c>
      <c r="CD19" s="41" t="e">
        <f t="shared" si="11"/>
        <v>#REF!</v>
      </c>
      <c r="CE19" s="41" t="e">
        <f t="shared" ref="CE19:CT34" si="23">CD19</f>
        <v>#REF!</v>
      </c>
      <c r="CF19" s="41" t="e">
        <f t="shared" si="23"/>
        <v>#REF!</v>
      </c>
      <c r="CG19" s="41" t="e">
        <f t="shared" si="23"/>
        <v>#REF!</v>
      </c>
      <c r="CH19" s="41" t="e">
        <f t="shared" si="23"/>
        <v>#REF!</v>
      </c>
      <c r="CI19" s="41" t="e">
        <f t="shared" si="23"/>
        <v>#REF!</v>
      </c>
      <c r="CJ19" s="41" t="e">
        <f t="shared" si="23"/>
        <v>#REF!</v>
      </c>
      <c r="CK19" s="41" t="e">
        <f t="shared" si="23"/>
        <v>#REF!</v>
      </c>
      <c r="CL19" s="41" t="e">
        <f t="shared" si="23"/>
        <v>#REF!</v>
      </c>
      <c r="CM19" s="41" t="e">
        <f t="shared" si="23"/>
        <v>#REF!</v>
      </c>
      <c r="CN19" s="41" t="e">
        <f t="shared" si="23"/>
        <v>#REF!</v>
      </c>
      <c r="CO19" s="41" t="e">
        <f t="shared" si="23"/>
        <v>#REF!</v>
      </c>
      <c r="CP19" s="41" t="e">
        <f t="shared" si="23"/>
        <v>#REF!</v>
      </c>
      <c r="CQ19" s="41" t="e">
        <f t="shared" si="23"/>
        <v>#REF!</v>
      </c>
      <c r="CR19" s="41" t="e">
        <f t="shared" si="23"/>
        <v>#REF!</v>
      </c>
      <c r="CS19" s="41" t="e">
        <f t="shared" si="23"/>
        <v>#REF!</v>
      </c>
      <c r="CT19" s="41" t="e">
        <f t="shared" si="23"/>
        <v>#REF!</v>
      </c>
      <c r="CU19" s="41" t="e">
        <f t="shared" si="12"/>
        <v>#REF!</v>
      </c>
      <c r="CV19" s="41" t="e">
        <f t="shared" si="13"/>
        <v>#REF!</v>
      </c>
      <c r="CW19" s="41" t="e">
        <f t="shared" si="13"/>
        <v>#REF!</v>
      </c>
      <c r="CX19" s="41" t="e">
        <f t="shared" si="13"/>
        <v>#REF!</v>
      </c>
      <c r="CY19" s="41" t="e">
        <f t="shared" si="13"/>
        <v>#REF!</v>
      </c>
      <c r="CZ19" s="41" t="e">
        <f t="shared" si="13"/>
        <v>#REF!</v>
      </c>
      <c r="DA19" s="41" t="e">
        <f t="shared" si="13"/>
        <v>#REF!</v>
      </c>
      <c r="DB19" s="41" t="e">
        <f t="shared" si="13"/>
        <v>#REF!</v>
      </c>
      <c r="DC19" s="41" t="e">
        <f t="shared" si="13"/>
        <v>#REF!</v>
      </c>
      <c r="DD19" s="41" t="e">
        <f t="shared" si="13"/>
        <v>#REF!</v>
      </c>
      <c r="DE19" s="41" t="e">
        <f t="shared" si="13"/>
        <v>#REF!</v>
      </c>
      <c r="DF19" s="41" t="e">
        <f t="shared" si="13"/>
        <v>#REF!</v>
      </c>
      <c r="DG19" s="41" t="e">
        <f t="shared" si="13"/>
        <v>#REF!</v>
      </c>
      <c r="DH19" s="41" t="e">
        <f t="shared" si="13"/>
        <v>#REF!</v>
      </c>
      <c r="DI19" s="41" t="e">
        <f t="shared" si="13"/>
        <v>#REF!</v>
      </c>
      <c r="DJ19" s="41" t="e">
        <f t="shared" si="13"/>
        <v>#REF!</v>
      </c>
      <c r="DK19" s="41" t="e">
        <f t="shared" ref="DK19:DZ34" si="24">DJ19</f>
        <v>#REF!</v>
      </c>
      <c r="DL19" s="41" t="e">
        <f t="shared" si="24"/>
        <v>#REF!</v>
      </c>
      <c r="DM19" s="41" t="e">
        <f t="shared" si="24"/>
        <v>#REF!</v>
      </c>
      <c r="DN19" s="41" t="e">
        <f t="shared" si="24"/>
        <v>#REF!</v>
      </c>
      <c r="DO19" s="41" t="e">
        <f t="shared" si="24"/>
        <v>#REF!</v>
      </c>
      <c r="DP19" s="41" t="e">
        <f t="shared" si="24"/>
        <v>#REF!</v>
      </c>
      <c r="DQ19" s="41" t="e">
        <f t="shared" si="24"/>
        <v>#REF!</v>
      </c>
      <c r="DR19" s="41" t="e">
        <f t="shared" si="24"/>
        <v>#REF!</v>
      </c>
      <c r="DS19" s="41" t="e">
        <f t="shared" si="24"/>
        <v>#REF!</v>
      </c>
      <c r="DT19" s="41" t="e">
        <f t="shared" si="24"/>
        <v>#REF!</v>
      </c>
      <c r="DU19" s="41" t="e">
        <f t="shared" si="24"/>
        <v>#REF!</v>
      </c>
      <c r="DV19" s="41" t="e">
        <f t="shared" si="24"/>
        <v>#REF!</v>
      </c>
      <c r="DW19" s="41" t="e">
        <f t="shared" si="24"/>
        <v>#REF!</v>
      </c>
      <c r="DX19" s="41" t="e">
        <f t="shared" si="24"/>
        <v>#REF!</v>
      </c>
      <c r="DY19" s="41" t="e">
        <f t="shared" si="24"/>
        <v>#REF!</v>
      </c>
      <c r="DZ19" s="41" t="e">
        <f t="shared" si="24"/>
        <v>#REF!</v>
      </c>
      <c r="EA19" s="41" t="e">
        <f t="shared" si="14"/>
        <v>#REF!</v>
      </c>
      <c r="EB19" s="41" t="e">
        <f t="shared" si="15"/>
        <v>#REF!</v>
      </c>
      <c r="EC19" s="41" t="e">
        <f t="shared" si="15"/>
        <v>#REF!</v>
      </c>
      <c r="ED19" s="41" t="e">
        <f t="shared" si="15"/>
        <v>#REF!</v>
      </c>
      <c r="EE19" s="41" t="e">
        <f t="shared" si="15"/>
        <v>#REF!</v>
      </c>
      <c r="EF19" s="41" t="e">
        <f t="shared" si="15"/>
        <v>#REF!</v>
      </c>
      <c r="EG19" s="41" t="e">
        <f t="shared" si="15"/>
        <v>#REF!</v>
      </c>
      <c r="EH19" s="41" t="e">
        <f t="shared" si="15"/>
        <v>#REF!</v>
      </c>
      <c r="EI19" s="41" t="e">
        <f t="shared" si="15"/>
        <v>#REF!</v>
      </c>
      <c r="EJ19" s="41" t="e">
        <f t="shared" si="15"/>
        <v>#REF!</v>
      </c>
      <c r="EK19" s="41" t="e">
        <f t="shared" si="15"/>
        <v>#REF!</v>
      </c>
      <c r="EL19" s="41" t="e">
        <f t="shared" si="15"/>
        <v>#REF!</v>
      </c>
      <c r="EM19" s="41" t="e">
        <f t="shared" si="15"/>
        <v>#REF!</v>
      </c>
      <c r="EN19" s="41" t="e">
        <f t="shared" si="15"/>
        <v>#REF!</v>
      </c>
      <c r="EO19" s="41" t="e">
        <f t="shared" si="15"/>
        <v>#REF!</v>
      </c>
      <c r="EP19" s="41" t="e">
        <f t="shared" si="15"/>
        <v>#REF!</v>
      </c>
      <c r="EQ19" s="41" t="e">
        <f t="shared" ref="EQ19:FF34" si="25">EP19</f>
        <v>#REF!</v>
      </c>
      <c r="ER19" s="41" t="e">
        <f t="shared" si="25"/>
        <v>#REF!</v>
      </c>
      <c r="ES19" s="41" t="e">
        <f t="shared" si="25"/>
        <v>#REF!</v>
      </c>
      <c r="ET19" s="41" t="e">
        <f t="shared" si="25"/>
        <v>#REF!</v>
      </c>
      <c r="EU19" s="41" t="e">
        <f t="shared" si="25"/>
        <v>#REF!</v>
      </c>
      <c r="EV19" s="41" t="e">
        <f t="shared" si="25"/>
        <v>#REF!</v>
      </c>
      <c r="EW19" s="41" t="e">
        <f t="shared" si="25"/>
        <v>#REF!</v>
      </c>
      <c r="EX19" s="41" t="e">
        <f t="shared" si="25"/>
        <v>#REF!</v>
      </c>
      <c r="EY19" s="41" t="e">
        <f t="shared" si="25"/>
        <v>#REF!</v>
      </c>
      <c r="EZ19" s="41" t="e">
        <f t="shared" si="25"/>
        <v>#REF!</v>
      </c>
      <c r="FA19" s="41" t="e">
        <f t="shared" si="25"/>
        <v>#REF!</v>
      </c>
      <c r="FB19" s="41" t="e">
        <f t="shared" si="25"/>
        <v>#REF!</v>
      </c>
      <c r="FC19" s="41" t="e">
        <f t="shared" si="25"/>
        <v>#REF!</v>
      </c>
      <c r="FD19" s="41" t="e">
        <f t="shared" si="25"/>
        <v>#REF!</v>
      </c>
      <c r="FE19" s="41" t="e">
        <f t="shared" si="25"/>
        <v>#REF!</v>
      </c>
      <c r="FF19" s="41" t="e">
        <f t="shared" si="25"/>
        <v>#REF!</v>
      </c>
      <c r="FG19" s="41" t="e">
        <f t="shared" si="16"/>
        <v>#REF!</v>
      </c>
      <c r="FH19" s="41" t="e">
        <f t="shared" si="17"/>
        <v>#REF!</v>
      </c>
      <c r="FI19" s="41" t="e">
        <f t="shared" si="17"/>
        <v>#REF!</v>
      </c>
      <c r="FJ19" s="41" t="e">
        <f t="shared" si="17"/>
        <v>#REF!</v>
      </c>
      <c r="FK19" s="41" t="e">
        <f t="shared" si="17"/>
        <v>#REF!</v>
      </c>
      <c r="FL19" s="41" t="e">
        <f t="shared" si="17"/>
        <v>#REF!</v>
      </c>
      <c r="FM19" s="41" t="e">
        <f t="shared" si="17"/>
        <v>#REF!</v>
      </c>
      <c r="FN19" s="41" t="e">
        <f t="shared" si="17"/>
        <v>#REF!</v>
      </c>
      <c r="FO19" s="41" t="e">
        <f t="shared" si="17"/>
        <v>#REF!</v>
      </c>
      <c r="FP19" s="41" t="e">
        <f t="shared" si="17"/>
        <v>#REF!</v>
      </c>
      <c r="FQ19" s="41" t="e">
        <f t="shared" si="17"/>
        <v>#REF!</v>
      </c>
      <c r="FR19" s="41" t="e">
        <f t="shared" si="17"/>
        <v>#REF!</v>
      </c>
      <c r="FS19" s="41" t="e">
        <f t="shared" si="17"/>
        <v>#REF!</v>
      </c>
      <c r="FT19" s="41" t="e">
        <f t="shared" si="17"/>
        <v>#REF!</v>
      </c>
      <c r="FU19" s="41" t="e">
        <f t="shared" si="17"/>
        <v>#REF!</v>
      </c>
      <c r="FV19" s="41" t="e">
        <f t="shared" si="17"/>
        <v>#REF!</v>
      </c>
      <c r="FW19" s="41" t="e">
        <f t="shared" ref="FW19:GL34" si="26">FV19</f>
        <v>#REF!</v>
      </c>
      <c r="FX19" s="41" t="e">
        <f t="shared" si="26"/>
        <v>#REF!</v>
      </c>
      <c r="FY19" s="41" t="e">
        <f t="shared" si="26"/>
        <v>#REF!</v>
      </c>
      <c r="FZ19" s="41" t="e">
        <f t="shared" si="26"/>
        <v>#REF!</v>
      </c>
      <c r="GA19" s="41" t="e">
        <f t="shared" si="26"/>
        <v>#REF!</v>
      </c>
      <c r="GB19" s="41" t="e">
        <f t="shared" si="26"/>
        <v>#REF!</v>
      </c>
      <c r="GC19" s="41" t="e">
        <f t="shared" si="26"/>
        <v>#REF!</v>
      </c>
      <c r="GD19" s="41" t="e">
        <f t="shared" si="26"/>
        <v>#REF!</v>
      </c>
      <c r="GE19" s="41" t="e">
        <f t="shared" si="26"/>
        <v>#REF!</v>
      </c>
      <c r="GF19" s="41" t="e">
        <f t="shared" si="26"/>
        <v>#REF!</v>
      </c>
      <c r="GG19" s="41" t="e">
        <f t="shared" si="26"/>
        <v>#REF!</v>
      </c>
      <c r="GH19" s="41" t="e">
        <f t="shared" si="26"/>
        <v>#REF!</v>
      </c>
      <c r="GI19" s="41" t="e">
        <f t="shared" si="26"/>
        <v>#REF!</v>
      </c>
      <c r="GJ19" s="41" t="e">
        <f t="shared" si="26"/>
        <v>#REF!</v>
      </c>
      <c r="GK19" s="41" t="e">
        <f t="shared" si="26"/>
        <v>#REF!</v>
      </c>
      <c r="GL19" s="41" t="e">
        <f t="shared" si="26"/>
        <v>#REF!</v>
      </c>
      <c r="GM19" s="41" t="e">
        <f t="shared" si="18"/>
        <v>#REF!</v>
      </c>
      <c r="GN19" s="41" t="e">
        <f t="shared" si="19"/>
        <v>#REF!</v>
      </c>
      <c r="GO19" s="41" t="e">
        <f t="shared" si="19"/>
        <v>#REF!</v>
      </c>
      <c r="GP19" s="41" t="e">
        <f t="shared" si="19"/>
        <v>#REF!</v>
      </c>
      <c r="GQ19" s="41" t="e">
        <f t="shared" si="19"/>
        <v>#REF!</v>
      </c>
      <c r="GR19" s="41" t="e">
        <f t="shared" si="19"/>
        <v>#REF!</v>
      </c>
      <c r="GS19" s="41" t="e">
        <f t="shared" si="19"/>
        <v>#REF!</v>
      </c>
      <c r="GT19" s="41" t="e">
        <f t="shared" si="19"/>
        <v>#REF!</v>
      </c>
      <c r="GU19" s="41" t="e">
        <f t="shared" si="19"/>
        <v>#REF!</v>
      </c>
      <c r="GV19" s="41" t="e">
        <f t="shared" si="19"/>
        <v>#REF!</v>
      </c>
      <c r="GW19" s="41" t="e">
        <f t="shared" si="19"/>
        <v>#REF!</v>
      </c>
      <c r="GX19" s="41" t="e">
        <f t="shared" si="19"/>
        <v>#REF!</v>
      </c>
      <c r="GY19" s="41" t="e">
        <f t="shared" si="19"/>
        <v>#REF!</v>
      </c>
      <c r="GZ19" s="41" t="e">
        <f t="shared" si="19"/>
        <v>#REF!</v>
      </c>
      <c r="HA19" s="41" t="e">
        <f t="shared" si="19"/>
        <v>#REF!</v>
      </c>
      <c r="HB19" s="41" t="e">
        <f t="shared" si="19"/>
        <v>#REF!</v>
      </c>
      <c r="HC19" s="41" t="e">
        <f t="shared" ref="HC19:HJ34" si="27">HB19</f>
        <v>#REF!</v>
      </c>
      <c r="HD19" s="41" t="e">
        <f t="shared" si="27"/>
        <v>#REF!</v>
      </c>
      <c r="HE19" s="41" t="e">
        <f t="shared" si="27"/>
        <v>#REF!</v>
      </c>
      <c r="HF19" s="41" t="e">
        <f t="shared" si="27"/>
        <v>#REF!</v>
      </c>
      <c r="HG19" s="41" t="e">
        <f t="shared" si="27"/>
        <v>#REF!</v>
      </c>
      <c r="HH19" s="41" t="e">
        <f t="shared" si="27"/>
        <v>#REF!</v>
      </c>
      <c r="HI19" s="41" t="e">
        <f t="shared" si="27"/>
        <v>#REF!</v>
      </c>
      <c r="HJ19" s="41" t="e">
        <f t="shared" si="27"/>
        <v>#REF!</v>
      </c>
    </row>
    <row r="20" spans="1:218" ht="14.4" x14ac:dyDescent="0.3">
      <c r="A20" s="42">
        <v>17</v>
      </c>
      <c r="B20" s="43" t="e">
        <f>'CMM3 - AUX CALC'!$R$67</f>
        <v>#REF!</v>
      </c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 t="e">
        <f>$B20/(_xlfn.SINGLE(PrazoConcessao)*12-S$3+1)</f>
        <v>#REF!</v>
      </c>
      <c r="T20" s="41" t="e">
        <f t="shared" ref="T20:AI35" si="28">S20</f>
        <v>#REF!</v>
      </c>
      <c r="U20" s="41" t="e">
        <f t="shared" si="28"/>
        <v>#REF!</v>
      </c>
      <c r="V20" s="41" t="e">
        <f t="shared" si="28"/>
        <v>#REF!</v>
      </c>
      <c r="W20" s="41" t="e">
        <f t="shared" si="28"/>
        <v>#REF!</v>
      </c>
      <c r="X20" s="41" t="e">
        <f t="shared" si="28"/>
        <v>#REF!</v>
      </c>
      <c r="Y20" s="41" t="e">
        <f t="shared" si="28"/>
        <v>#REF!</v>
      </c>
      <c r="Z20" s="41" t="e">
        <f t="shared" si="28"/>
        <v>#REF!</v>
      </c>
      <c r="AA20" s="41" t="e">
        <f t="shared" si="28"/>
        <v>#REF!</v>
      </c>
      <c r="AB20" s="41" t="e">
        <f t="shared" si="28"/>
        <v>#REF!</v>
      </c>
      <c r="AC20" s="41" t="e">
        <f t="shared" si="28"/>
        <v>#REF!</v>
      </c>
      <c r="AD20" s="41" t="e">
        <f t="shared" si="28"/>
        <v>#REF!</v>
      </c>
      <c r="AE20" s="41" t="e">
        <f t="shared" si="28"/>
        <v>#REF!</v>
      </c>
      <c r="AF20" s="41" t="e">
        <f t="shared" si="28"/>
        <v>#REF!</v>
      </c>
      <c r="AG20" s="41" t="e">
        <f t="shared" si="28"/>
        <v>#REF!</v>
      </c>
      <c r="AH20" s="41" t="e">
        <f t="shared" si="28"/>
        <v>#REF!</v>
      </c>
      <c r="AI20" s="41" t="e">
        <f t="shared" si="28"/>
        <v>#REF!</v>
      </c>
      <c r="AJ20" s="41" t="e">
        <f t="shared" si="21"/>
        <v>#REF!</v>
      </c>
      <c r="AK20" s="41" t="e">
        <f t="shared" si="21"/>
        <v>#REF!</v>
      </c>
      <c r="AL20" s="41" t="e">
        <f t="shared" si="21"/>
        <v>#REF!</v>
      </c>
      <c r="AM20" s="41" t="e">
        <f t="shared" si="21"/>
        <v>#REF!</v>
      </c>
      <c r="AN20" s="41" t="e">
        <f t="shared" si="21"/>
        <v>#REF!</v>
      </c>
      <c r="AO20" s="41" t="e">
        <f t="shared" si="21"/>
        <v>#REF!</v>
      </c>
      <c r="AP20" s="41" t="e">
        <f t="shared" si="21"/>
        <v>#REF!</v>
      </c>
      <c r="AQ20" s="41" t="e">
        <f t="shared" si="21"/>
        <v>#REF!</v>
      </c>
      <c r="AR20" s="41" t="e">
        <f t="shared" si="21"/>
        <v>#REF!</v>
      </c>
      <c r="AS20" s="41" t="e">
        <f t="shared" si="21"/>
        <v>#REF!</v>
      </c>
      <c r="AT20" s="41" t="e">
        <f t="shared" si="21"/>
        <v>#REF!</v>
      </c>
      <c r="AU20" s="41" t="e">
        <f t="shared" si="21"/>
        <v>#REF!</v>
      </c>
      <c r="AV20" s="41" t="e">
        <f t="shared" si="21"/>
        <v>#REF!</v>
      </c>
      <c r="AW20" s="41" t="e">
        <f t="shared" si="21"/>
        <v>#REF!</v>
      </c>
      <c r="AX20" s="41" t="e">
        <f t="shared" si="21"/>
        <v>#REF!</v>
      </c>
      <c r="AY20" s="41" t="e">
        <f t="shared" ref="AY20:BN35" si="29">AX20</f>
        <v>#REF!</v>
      </c>
      <c r="AZ20" s="41" t="e">
        <f t="shared" si="29"/>
        <v>#REF!</v>
      </c>
      <c r="BA20" s="41" t="e">
        <f t="shared" si="29"/>
        <v>#REF!</v>
      </c>
      <c r="BB20" s="41" t="e">
        <f t="shared" si="29"/>
        <v>#REF!</v>
      </c>
      <c r="BC20" s="41" t="e">
        <f t="shared" si="29"/>
        <v>#REF!</v>
      </c>
      <c r="BD20" s="41" t="e">
        <f t="shared" si="29"/>
        <v>#REF!</v>
      </c>
      <c r="BE20" s="41" t="e">
        <f t="shared" si="29"/>
        <v>#REF!</v>
      </c>
      <c r="BF20" s="41" t="e">
        <f t="shared" si="29"/>
        <v>#REF!</v>
      </c>
      <c r="BG20" s="41" t="e">
        <f t="shared" si="29"/>
        <v>#REF!</v>
      </c>
      <c r="BH20" s="41" t="e">
        <f t="shared" si="29"/>
        <v>#REF!</v>
      </c>
      <c r="BI20" s="41" t="e">
        <f t="shared" si="29"/>
        <v>#REF!</v>
      </c>
      <c r="BJ20" s="41" t="e">
        <f t="shared" si="29"/>
        <v>#REF!</v>
      </c>
      <c r="BK20" s="41" t="e">
        <f t="shared" si="29"/>
        <v>#REF!</v>
      </c>
      <c r="BL20" s="41" t="e">
        <f t="shared" si="29"/>
        <v>#REF!</v>
      </c>
      <c r="BM20" s="41" t="e">
        <f t="shared" si="29"/>
        <v>#REF!</v>
      </c>
      <c r="BN20" s="41" t="e">
        <f t="shared" si="29"/>
        <v>#REF!</v>
      </c>
      <c r="BO20" s="41" t="e">
        <f t="shared" si="22"/>
        <v>#REF!</v>
      </c>
      <c r="BP20" s="41" t="e">
        <f t="shared" si="22"/>
        <v>#REF!</v>
      </c>
      <c r="BQ20" s="41" t="e">
        <f t="shared" si="22"/>
        <v>#REF!</v>
      </c>
      <c r="BR20" s="41" t="e">
        <f t="shared" si="22"/>
        <v>#REF!</v>
      </c>
      <c r="BS20" s="41" t="e">
        <f t="shared" si="22"/>
        <v>#REF!</v>
      </c>
      <c r="BT20" s="41" t="e">
        <f t="shared" si="22"/>
        <v>#REF!</v>
      </c>
      <c r="BU20" s="41" t="e">
        <f t="shared" si="22"/>
        <v>#REF!</v>
      </c>
      <c r="BV20" s="41" t="e">
        <f t="shared" si="22"/>
        <v>#REF!</v>
      </c>
      <c r="BW20" s="41" t="e">
        <f t="shared" si="22"/>
        <v>#REF!</v>
      </c>
      <c r="BX20" s="41" t="e">
        <f t="shared" si="22"/>
        <v>#REF!</v>
      </c>
      <c r="BY20" s="41" t="e">
        <f t="shared" si="22"/>
        <v>#REF!</v>
      </c>
      <c r="BZ20" s="41" t="e">
        <f t="shared" si="22"/>
        <v>#REF!</v>
      </c>
      <c r="CA20" s="41" t="e">
        <f t="shared" si="22"/>
        <v>#REF!</v>
      </c>
      <c r="CB20" s="41" t="e">
        <f t="shared" si="22"/>
        <v>#REF!</v>
      </c>
      <c r="CC20" s="41" t="e">
        <f t="shared" si="22"/>
        <v>#REF!</v>
      </c>
      <c r="CD20" s="41" t="e">
        <f t="shared" si="22"/>
        <v>#REF!</v>
      </c>
      <c r="CE20" s="41" t="e">
        <f t="shared" si="23"/>
        <v>#REF!</v>
      </c>
      <c r="CF20" s="41" t="e">
        <f t="shared" si="23"/>
        <v>#REF!</v>
      </c>
      <c r="CG20" s="41" t="e">
        <f t="shared" si="23"/>
        <v>#REF!</v>
      </c>
      <c r="CH20" s="41" t="e">
        <f t="shared" si="23"/>
        <v>#REF!</v>
      </c>
      <c r="CI20" s="41" t="e">
        <f t="shared" si="23"/>
        <v>#REF!</v>
      </c>
      <c r="CJ20" s="41" t="e">
        <f t="shared" si="23"/>
        <v>#REF!</v>
      </c>
      <c r="CK20" s="41" t="e">
        <f t="shared" si="23"/>
        <v>#REF!</v>
      </c>
      <c r="CL20" s="41" t="e">
        <f t="shared" si="23"/>
        <v>#REF!</v>
      </c>
      <c r="CM20" s="41" t="e">
        <f t="shared" si="23"/>
        <v>#REF!</v>
      </c>
      <c r="CN20" s="41" t="e">
        <f t="shared" si="23"/>
        <v>#REF!</v>
      </c>
      <c r="CO20" s="41" t="e">
        <f t="shared" si="23"/>
        <v>#REF!</v>
      </c>
      <c r="CP20" s="41" t="e">
        <f t="shared" si="23"/>
        <v>#REF!</v>
      </c>
      <c r="CQ20" s="41" t="e">
        <f t="shared" si="23"/>
        <v>#REF!</v>
      </c>
      <c r="CR20" s="41" t="e">
        <f t="shared" si="23"/>
        <v>#REF!</v>
      </c>
      <c r="CS20" s="41" t="e">
        <f t="shared" si="23"/>
        <v>#REF!</v>
      </c>
      <c r="CT20" s="41" t="e">
        <f t="shared" si="23"/>
        <v>#REF!</v>
      </c>
      <c r="CU20" s="41" t="e">
        <f t="shared" ref="CU20:DJ35" si="30">CT20</f>
        <v>#REF!</v>
      </c>
      <c r="CV20" s="41" t="e">
        <f t="shared" si="30"/>
        <v>#REF!</v>
      </c>
      <c r="CW20" s="41" t="e">
        <f t="shared" si="30"/>
        <v>#REF!</v>
      </c>
      <c r="CX20" s="41" t="e">
        <f t="shared" si="30"/>
        <v>#REF!</v>
      </c>
      <c r="CY20" s="41" t="e">
        <f t="shared" si="30"/>
        <v>#REF!</v>
      </c>
      <c r="CZ20" s="41" t="e">
        <f t="shared" si="30"/>
        <v>#REF!</v>
      </c>
      <c r="DA20" s="41" t="e">
        <f t="shared" si="30"/>
        <v>#REF!</v>
      </c>
      <c r="DB20" s="41" t="e">
        <f t="shared" si="30"/>
        <v>#REF!</v>
      </c>
      <c r="DC20" s="41" t="e">
        <f t="shared" si="30"/>
        <v>#REF!</v>
      </c>
      <c r="DD20" s="41" t="e">
        <f t="shared" si="30"/>
        <v>#REF!</v>
      </c>
      <c r="DE20" s="41" t="e">
        <f t="shared" si="30"/>
        <v>#REF!</v>
      </c>
      <c r="DF20" s="41" t="e">
        <f t="shared" si="30"/>
        <v>#REF!</v>
      </c>
      <c r="DG20" s="41" t="e">
        <f t="shared" si="30"/>
        <v>#REF!</v>
      </c>
      <c r="DH20" s="41" t="e">
        <f t="shared" si="30"/>
        <v>#REF!</v>
      </c>
      <c r="DI20" s="41" t="e">
        <f t="shared" si="30"/>
        <v>#REF!</v>
      </c>
      <c r="DJ20" s="41" t="e">
        <f t="shared" si="30"/>
        <v>#REF!</v>
      </c>
      <c r="DK20" s="41" t="e">
        <f t="shared" si="24"/>
        <v>#REF!</v>
      </c>
      <c r="DL20" s="41" t="e">
        <f t="shared" si="24"/>
        <v>#REF!</v>
      </c>
      <c r="DM20" s="41" t="e">
        <f t="shared" si="24"/>
        <v>#REF!</v>
      </c>
      <c r="DN20" s="41" t="e">
        <f t="shared" si="24"/>
        <v>#REF!</v>
      </c>
      <c r="DO20" s="41" t="e">
        <f t="shared" si="24"/>
        <v>#REF!</v>
      </c>
      <c r="DP20" s="41" t="e">
        <f t="shared" si="24"/>
        <v>#REF!</v>
      </c>
      <c r="DQ20" s="41" t="e">
        <f t="shared" si="24"/>
        <v>#REF!</v>
      </c>
      <c r="DR20" s="41" t="e">
        <f t="shared" si="24"/>
        <v>#REF!</v>
      </c>
      <c r="DS20" s="41" t="e">
        <f t="shared" si="24"/>
        <v>#REF!</v>
      </c>
      <c r="DT20" s="41" t="e">
        <f t="shared" si="24"/>
        <v>#REF!</v>
      </c>
      <c r="DU20" s="41" t="e">
        <f t="shared" si="24"/>
        <v>#REF!</v>
      </c>
      <c r="DV20" s="41" t="e">
        <f t="shared" si="24"/>
        <v>#REF!</v>
      </c>
      <c r="DW20" s="41" t="e">
        <f t="shared" si="24"/>
        <v>#REF!</v>
      </c>
      <c r="DX20" s="41" t="e">
        <f t="shared" si="24"/>
        <v>#REF!</v>
      </c>
      <c r="DY20" s="41" t="e">
        <f t="shared" si="24"/>
        <v>#REF!</v>
      </c>
      <c r="DZ20" s="41" t="e">
        <f t="shared" si="24"/>
        <v>#REF!</v>
      </c>
      <c r="EA20" s="41" t="e">
        <f t="shared" ref="EA20:EP35" si="31">DZ20</f>
        <v>#REF!</v>
      </c>
      <c r="EB20" s="41" t="e">
        <f t="shared" si="31"/>
        <v>#REF!</v>
      </c>
      <c r="EC20" s="41" t="e">
        <f t="shared" si="31"/>
        <v>#REF!</v>
      </c>
      <c r="ED20" s="41" t="e">
        <f t="shared" si="31"/>
        <v>#REF!</v>
      </c>
      <c r="EE20" s="41" t="e">
        <f t="shared" si="31"/>
        <v>#REF!</v>
      </c>
      <c r="EF20" s="41" t="e">
        <f t="shared" si="31"/>
        <v>#REF!</v>
      </c>
      <c r="EG20" s="41" t="e">
        <f t="shared" si="31"/>
        <v>#REF!</v>
      </c>
      <c r="EH20" s="41" t="e">
        <f t="shared" si="31"/>
        <v>#REF!</v>
      </c>
      <c r="EI20" s="41" t="e">
        <f t="shared" si="31"/>
        <v>#REF!</v>
      </c>
      <c r="EJ20" s="41" t="e">
        <f t="shared" si="31"/>
        <v>#REF!</v>
      </c>
      <c r="EK20" s="41" t="e">
        <f t="shared" si="31"/>
        <v>#REF!</v>
      </c>
      <c r="EL20" s="41" t="e">
        <f t="shared" si="31"/>
        <v>#REF!</v>
      </c>
      <c r="EM20" s="41" t="e">
        <f t="shared" si="31"/>
        <v>#REF!</v>
      </c>
      <c r="EN20" s="41" t="e">
        <f t="shared" si="31"/>
        <v>#REF!</v>
      </c>
      <c r="EO20" s="41" t="e">
        <f t="shared" si="31"/>
        <v>#REF!</v>
      </c>
      <c r="EP20" s="41" t="e">
        <f t="shared" si="31"/>
        <v>#REF!</v>
      </c>
      <c r="EQ20" s="41" t="e">
        <f t="shared" si="25"/>
        <v>#REF!</v>
      </c>
      <c r="ER20" s="41" t="e">
        <f t="shared" si="25"/>
        <v>#REF!</v>
      </c>
      <c r="ES20" s="41" t="e">
        <f t="shared" si="25"/>
        <v>#REF!</v>
      </c>
      <c r="ET20" s="41" t="e">
        <f t="shared" si="25"/>
        <v>#REF!</v>
      </c>
      <c r="EU20" s="41" t="e">
        <f t="shared" si="25"/>
        <v>#REF!</v>
      </c>
      <c r="EV20" s="41" t="e">
        <f t="shared" si="25"/>
        <v>#REF!</v>
      </c>
      <c r="EW20" s="41" t="e">
        <f t="shared" si="25"/>
        <v>#REF!</v>
      </c>
      <c r="EX20" s="41" t="e">
        <f t="shared" si="25"/>
        <v>#REF!</v>
      </c>
      <c r="EY20" s="41" t="e">
        <f t="shared" si="25"/>
        <v>#REF!</v>
      </c>
      <c r="EZ20" s="41" t="e">
        <f t="shared" si="25"/>
        <v>#REF!</v>
      </c>
      <c r="FA20" s="41" t="e">
        <f t="shared" si="25"/>
        <v>#REF!</v>
      </c>
      <c r="FB20" s="41" t="e">
        <f t="shared" si="25"/>
        <v>#REF!</v>
      </c>
      <c r="FC20" s="41" t="e">
        <f t="shared" si="25"/>
        <v>#REF!</v>
      </c>
      <c r="FD20" s="41" t="e">
        <f t="shared" si="25"/>
        <v>#REF!</v>
      </c>
      <c r="FE20" s="41" t="e">
        <f t="shared" si="25"/>
        <v>#REF!</v>
      </c>
      <c r="FF20" s="41" t="e">
        <f t="shared" si="25"/>
        <v>#REF!</v>
      </c>
      <c r="FG20" s="41" t="e">
        <f t="shared" ref="FG20:FV35" si="32">FF20</f>
        <v>#REF!</v>
      </c>
      <c r="FH20" s="41" t="e">
        <f t="shared" si="32"/>
        <v>#REF!</v>
      </c>
      <c r="FI20" s="41" t="e">
        <f t="shared" si="32"/>
        <v>#REF!</v>
      </c>
      <c r="FJ20" s="41" t="e">
        <f t="shared" si="32"/>
        <v>#REF!</v>
      </c>
      <c r="FK20" s="41" t="e">
        <f t="shared" si="32"/>
        <v>#REF!</v>
      </c>
      <c r="FL20" s="41" t="e">
        <f t="shared" si="32"/>
        <v>#REF!</v>
      </c>
      <c r="FM20" s="41" t="e">
        <f t="shared" si="32"/>
        <v>#REF!</v>
      </c>
      <c r="FN20" s="41" t="e">
        <f t="shared" si="32"/>
        <v>#REF!</v>
      </c>
      <c r="FO20" s="41" t="e">
        <f t="shared" si="32"/>
        <v>#REF!</v>
      </c>
      <c r="FP20" s="41" t="e">
        <f t="shared" si="32"/>
        <v>#REF!</v>
      </c>
      <c r="FQ20" s="41" t="e">
        <f t="shared" si="32"/>
        <v>#REF!</v>
      </c>
      <c r="FR20" s="41" t="e">
        <f t="shared" si="32"/>
        <v>#REF!</v>
      </c>
      <c r="FS20" s="41" t="e">
        <f t="shared" si="32"/>
        <v>#REF!</v>
      </c>
      <c r="FT20" s="41" t="e">
        <f t="shared" si="32"/>
        <v>#REF!</v>
      </c>
      <c r="FU20" s="41" t="e">
        <f t="shared" si="32"/>
        <v>#REF!</v>
      </c>
      <c r="FV20" s="41" t="e">
        <f t="shared" si="32"/>
        <v>#REF!</v>
      </c>
      <c r="FW20" s="41" t="e">
        <f t="shared" si="26"/>
        <v>#REF!</v>
      </c>
      <c r="FX20" s="41" t="e">
        <f t="shared" si="26"/>
        <v>#REF!</v>
      </c>
      <c r="FY20" s="41" t="e">
        <f t="shared" si="26"/>
        <v>#REF!</v>
      </c>
      <c r="FZ20" s="41" t="e">
        <f t="shared" si="26"/>
        <v>#REF!</v>
      </c>
      <c r="GA20" s="41" t="e">
        <f t="shared" si="26"/>
        <v>#REF!</v>
      </c>
      <c r="GB20" s="41" t="e">
        <f t="shared" si="26"/>
        <v>#REF!</v>
      </c>
      <c r="GC20" s="41" t="e">
        <f t="shared" si="26"/>
        <v>#REF!</v>
      </c>
      <c r="GD20" s="41" t="e">
        <f t="shared" si="26"/>
        <v>#REF!</v>
      </c>
      <c r="GE20" s="41" t="e">
        <f t="shared" si="26"/>
        <v>#REF!</v>
      </c>
      <c r="GF20" s="41" t="e">
        <f t="shared" si="26"/>
        <v>#REF!</v>
      </c>
      <c r="GG20" s="41" t="e">
        <f t="shared" si="26"/>
        <v>#REF!</v>
      </c>
      <c r="GH20" s="41" t="e">
        <f t="shared" si="26"/>
        <v>#REF!</v>
      </c>
      <c r="GI20" s="41" t="e">
        <f t="shared" si="26"/>
        <v>#REF!</v>
      </c>
      <c r="GJ20" s="41" t="e">
        <f t="shared" si="26"/>
        <v>#REF!</v>
      </c>
      <c r="GK20" s="41" t="e">
        <f t="shared" si="26"/>
        <v>#REF!</v>
      </c>
      <c r="GL20" s="41" t="e">
        <f t="shared" si="26"/>
        <v>#REF!</v>
      </c>
      <c r="GM20" s="41" t="e">
        <f t="shared" ref="GM20:HB35" si="33">GL20</f>
        <v>#REF!</v>
      </c>
      <c r="GN20" s="41" t="e">
        <f t="shared" si="33"/>
        <v>#REF!</v>
      </c>
      <c r="GO20" s="41" t="e">
        <f t="shared" si="33"/>
        <v>#REF!</v>
      </c>
      <c r="GP20" s="41" t="e">
        <f t="shared" si="33"/>
        <v>#REF!</v>
      </c>
      <c r="GQ20" s="41" t="e">
        <f t="shared" si="33"/>
        <v>#REF!</v>
      </c>
      <c r="GR20" s="41" t="e">
        <f t="shared" si="33"/>
        <v>#REF!</v>
      </c>
      <c r="GS20" s="41" t="e">
        <f t="shared" si="33"/>
        <v>#REF!</v>
      </c>
      <c r="GT20" s="41" t="e">
        <f t="shared" si="33"/>
        <v>#REF!</v>
      </c>
      <c r="GU20" s="41" t="e">
        <f t="shared" si="33"/>
        <v>#REF!</v>
      </c>
      <c r="GV20" s="41" t="e">
        <f t="shared" si="33"/>
        <v>#REF!</v>
      </c>
      <c r="GW20" s="41" t="e">
        <f t="shared" si="33"/>
        <v>#REF!</v>
      </c>
      <c r="GX20" s="41" t="e">
        <f t="shared" si="33"/>
        <v>#REF!</v>
      </c>
      <c r="GY20" s="41" t="e">
        <f t="shared" si="33"/>
        <v>#REF!</v>
      </c>
      <c r="GZ20" s="41" t="e">
        <f t="shared" si="33"/>
        <v>#REF!</v>
      </c>
      <c r="HA20" s="41" t="e">
        <f t="shared" si="33"/>
        <v>#REF!</v>
      </c>
      <c r="HB20" s="41" t="e">
        <f t="shared" si="33"/>
        <v>#REF!</v>
      </c>
      <c r="HC20" s="41" t="e">
        <f t="shared" si="27"/>
        <v>#REF!</v>
      </c>
      <c r="HD20" s="41" t="e">
        <f t="shared" si="27"/>
        <v>#REF!</v>
      </c>
      <c r="HE20" s="41" t="e">
        <f t="shared" si="27"/>
        <v>#REF!</v>
      </c>
      <c r="HF20" s="41" t="e">
        <f t="shared" si="27"/>
        <v>#REF!</v>
      </c>
      <c r="HG20" s="41" t="e">
        <f t="shared" si="27"/>
        <v>#REF!</v>
      </c>
      <c r="HH20" s="41" t="e">
        <f t="shared" si="27"/>
        <v>#REF!</v>
      </c>
      <c r="HI20" s="41" t="e">
        <f t="shared" si="27"/>
        <v>#REF!</v>
      </c>
      <c r="HJ20" s="41" t="e">
        <f t="shared" si="27"/>
        <v>#REF!</v>
      </c>
    </row>
    <row r="21" spans="1:218" ht="14.4" x14ac:dyDescent="0.3">
      <c r="A21" s="42">
        <v>18</v>
      </c>
      <c r="B21" s="43" t="e">
        <f>'CMM3 - AUX CALC'!$S$67</f>
        <v>#REF!</v>
      </c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 t="e">
        <f>$B21/(_xlfn.SINGLE(PrazoConcessao)*12-T$3+1)</f>
        <v>#REF!</v>
      </c>
      <c r="U21" s="41" t="e">
        <f t="shared" si="28"/>
        <v>#REF!</v>
      </c>
      <c r="V21" s="41" t="e">
        <f t="shared" si="28"/>
        <v>#REF!</v>
      </c>
      <c r="W21" s="41" t="e">
        <f t="shared" si="28"/>
        <v>#REF!</v>
      </c>
      <c r="X21" s="41" t="e">
        <f t="shared" si="28"/>
        <v>#REF!</v>
      </c>
      <c r="Y21" s="41" t="e">
        <f t="shared" si="28"/>
        <v>#REF!</v>
      </c>
      <c r="Z21" s="41" t="e">
        <f t="shared" si="28"/>
        <v>#REF!</v>
      </c>
      <c r="AA21" s="41" t="e">
        <f t="shared" si="28"/>
        <v>#REF!</v>
      </c>
      <c r="AB21" s="41" t="e">
        <f t="shared" si="28"/>
        <v>#REF!</v>
      </c>
      <c r="AC21" s="41" t="e">
        <f t="shared" si="28"/>
        <v>#REF!</v>
      </c>
      <c r="AD21" s="41" t="e">
        <f t="shared" si="28"/>
        <v>#REF!</v>
      </c>
      <c r="AE21" s="41" t="e">
        <f t="shared" si="28"/>
        <v>#REF!</v>
      </c>
      <c r="AF21" s="41" t="e">
        <f t="shared" si="28"/>
        <v>#REF!</v>
      </c>
      <c r="AG21" s="41" t="e">
        <f t="shared" si="28"/>
        <v>#REF!</v>
      </c>
      <c r="AH21" s="41" t="e">
        <f t="shared" si="28"/>
        <v>#REF!</v>
      </c>
      <c r="AI21" s="41" t="e">
        <f t="shared" si="28"/>
        <v>#REF!</v>
      </c>
      <c r="AJ21" s="41" t="e">
        <f t="shared" si="21"/>
        <v>#REF!</v>
      </c>
      <c r="AK21" s="41" t="e">
        <f t="shared" si="21"/>
        <v>#REF!</v>
      </c>
      <c r="AL21" s="41" t="e">
        <f t="shared" si="21"/>
        <v>#REF!</v>
      </c>
      <c r="AM21" s="41" t="e">
        <f t="shared" si="21"/>
        <v>#REF!</v>
      </c>
      <c r="AN21" s="41" t="e">
        <f t="shared" si="21"/>
        <v>#REF!</v>
      </c>
      <c r="AO21" s="41" t="e">
        <f t="shared" si="21"/>
        <v>#REF!</v>
      </c>
      <c r="AP21" s="41" t="e">
        <f t="shared" si="21"/>
        <v>#REF!</v>
      </c>
      <c r="AQ21" s="41" t="e">
        <f t="shared" si="21"/>
        <v>#REF!</v>
      </c>
      <c r="AR21" s="41" t="e">
        <f t="shared" si="21"/>
        <v>#REF!</v>
      </c>
      <c r="AS21" s="41" t="e">
        <f t="shared" si="21"/>
        <v>#REF!</v>
      </c>
      <c r="AT21" s="41" t="e">
        <f t="shared" si="21"/>
        <v>#REF!</v>
      </c>
      <c r="AU21" s="41" t="e">
        <f t="shared" si="21"/>
        <v>#REF!</v>
      </c>
      <c r="AV21" s="41" t="e">
        <f t="shared" si="21"/>
        <v>#REF!</v>
      </c>
      <c r="AW21" s="41" t="e">
        <f t="shared" si="21"/>
        <v>#REF!</v>
      </c>
      <c r="AX21" s="41" t="e">
        <f t="shared" si="21"/>
        <v>#REF!</v>
      </c>
      <c r="AY21" s="41" t="e">
        <f t="shared" si="29"/>
        <v>#REF!</v>
      </c>
      <c r="AZ21" s="41" t="e">
        <f t="shared" si="29"/>
        <v>#REF!</v>
      </c>
      <c r="BA21" s="41" t="e">
        <f t="shared" si="29"/>
        <v>#REF!</v>
      </c>
      <c r="BB21" s="41" t="e">
        <f t="shared" si="29"/>
        <v>#REF!</v>
      </c>
      <c r="BC21" s="41" t="e">
        <f t="shared" si="29"/>
        <v>#REF!</v>
      </c>
      <c r="BD21" s="41" t="e">
        <f t="shared" si="29"/>
        <v>#REF!</v>
      </c>
      <c r="BE21" s="41" t="e">
        <f t="shared" si="29"/>
        <v>#REF!</v>
      </c>
      <c r="BF21" s="41" t="e">
        <f t="shared" si="29"/>
        <v>#REF!</v>
      </c>
      <c r="BG21" s="41" t="e">
        <f t="shared" si="29"/>
        <v>#REF!</v>
      </c>
      <c r="BH21" s="41" t="e">
        <f t="shared" si="29"/>
        <v>#REF!</v>
      </c>
      <c r="BI21" s="41" t="e">
        <f t="shared" si="29"/>
        <v>#REF!</v>
      </c>
      <c r="BJ21" s="41" t="e">
        <f t="shared" si="29"/>
        <v>#REF!</v>
      </c>
      <c r="BK21" s="41" t="e">
        <f t="shared" si="29"/>
        <v>#REF!</v>
      </c>
      <c r="BL21" s="41" t="e">
        <f t="shared" si="29"/>
        <v>#REF!</v>
      </c>
      <c r="BM21" s="41" t="e">
        <f t="shared" si="29"/>
        <v>#REF!</v>
      </c>
      <c r="BN21" s="41" t="e">
        <f t="shared" si="29"/>
        <v>#REF!</v>
      </c>
      <c r="BO21" s="41" t="e">
        <f t="shared" si="22"/>
        <v>#REF!</v>
      </c>
      <c r="BP21" s="41" t="e">
        <f t="shared" si="22"/>
        <v>#REF!</v>
      </c>
      <c r="BQ21" s="41" t="e">
        <f t="shared" si="22"/>
        <v>#REF!</v>
      </c>
      <c r="BR21" s="41" t="e">
        <f t="shared" si="22"/>
        <v>#REF!</v>
      </c>
      <c r="BS21" s="41" t="e">
        <f t="shared" si="22"/>
        <v>#REF!</v>
      </c>
      <c r="BT21" s="41" t="e">
        <f t="shared" si="22"/>
        <v>#REF!</v>
      </c>
      <c r="BU21" s="41" t="e">
        <f t="shared" si="22"/>
        <v>#REF!</v>
      </c>
      <c r="BV21" s="41" t="e">
        <f t="shared" si="22"/>
        <v>#REF!</v>
      </c>
      <c r="BW21" s="41" t="e">
        <f t="shared" si="22"/>
        <v>#REF!</v>
      </c>
      <c r="BX21" s="41" t="e">
        <f t="shared" si="22"/>
        <v>#REF!</v>
      </c>
      <c r="BY21" s="41" t="e">
        <f t="shared" si="22"/>
        <v>#REF!</v>
      </c>
      <c r="BZ21" s="41" t="e">
        <f t="shared" si="22"/>
        <v>#REF!</v>
      </c>
      <c r="CA21" s="41" t="e">
        <f t="shared" si="22"/>
        <v>#REF!</v>
      </c>
      <c r="CB21" s="41" t="e">
        <f t="shared" si="22"/>
        <v>#REF!</v>
      </c>
      <c r="CC21" s="41" t="e">
        <f t="shared" si="22"/>
        <v>#REF!</v>
      </c>
      <c r="CD21" s="41" t="e">
        <f t="shared" si="22"/>
        <v>#REF!</v>
      </c>
      <c r="CE21" s="41" t="e">
        <f t="shared" si="23"/>
        <v>#REF!</v>
      </c>
      <c r="CF21" s="41" t="e">
        <f t="shared" si="23"/>
        <v>#REF!</v>
      </c>
      <c r="CG21" s="41" t="e">
        <f t="shared" si="23"/>
        <v>#REF!</v>
      </c>
      <c r="CH21" s="41" t="e">
        <f t="shared" si="23"/>
        <v>#REF!</v>
      </c>
      <c r="CI21" s="41" t="e">
        <f t="shared" si="23"/>
        <v>#REF!</v>
      </c>
      <c r="CJ21" s="41" t="e">
        <f t="shared" si="23"/>
        <v>#REF!</v>
      </c>
      <c r="CK21" s="41" t="e">
        <f t="shared" si="23"/>
        <v>#REF!</v>
      </c>
      <c r="CL21" s="41" t="e">
        <f t="shared" si="23"/>
        <v>#REF!</v>
      </c>
      <c r="CM21" s="41" t="e">
        <f t="shared" si="23"/>
        <v>#REF!</v>
      </c>
      <c r="CN21" s="41" t="e">
        <f t="shared" si="23"/>
        <v>#REF!</v>
      </c>
      <c r="CO21" s="41" t="e">
        <f t="shared" si="23"/>
        <v>#REF!</v>
      </c>
      <c r="CP21" s="41" t="e">
        <f t="shared" si="23"/>
        <v>#REF!</v>
      </c>
      <c r="CQ21" s="41" t="e">
        <f t="shared" si="23"/>
        <v>#REF!</v>
      </c>
      <c r="CR21" s="41" t="e">
        <f t="shared" si="23"/>
        <v>#REF!</v>
      </c>
      <c r="CS21" s="41" t="e">
        <f t="shared" si="23"/>
        <v>#REF!</v>
      </c>
      <c r="CT21" s="41" t="e">
        <f t="shared" si="23"/>
        <v>#REF!</v>
      </c>
      <c r="CU21" s="41" t="e">
        <f t="shared" si="30"/>
        <v>#REF!</v>
      </c>
      <c r="CV21" s="41" t="e">
        <f t="shared" si="30"/>
        <v>#REF!</v>
      </c>
      <c r="CW21" s="41" t="e">
        <f t="shared" si="30"/>
        <v>#REF!</v>
      </c>
      <c r="CX21" s="41" t="e">
        <f t="shared" si="30"/>
        <v>#REF!</v>
      </c>
      <c r="CY21" s="41" t="e">
        <f t="shared" si="30"/>
        <v>#REF!</v>
      </c>
      <c r="CZ21" s="41" t="e">
        <f t="shared" si="30"/>
        <v>#REF!</v>
      </c>
      <c r="DA21" s="41" t="e">
        <f t="shared" si="30"/>
        <v>#REF!</v>
      </c>
      <c r="DB21" s="41" t="e">
        <f t="shared" si="30"/>
        <v>#REF!</v>
      </c>
      <c r="DC21" s="41" t="e">
        <f t="shared" si="30"/>
        <v>#REF!</v>
      </c>
      <c r="DD21" s="41" t="e">
        <f t="shared" si="30"/>
        <v>#REF!</v>
      </c>
      <c r="DE21" s="41" t="e">
        <f t="shared" si="30"/>
        <v>#REF!</v>
      </c>
      <c r="DF21" s="41" t="e">
        <f t="shared" si="30"/>
        <v>#REF!</v>
      </c>
      <c r="DG21" s="41" t="e">
        <f t="shared" si="30"/>
        <v>#REF!</v>
      </c>
      <c r="DH21" s="41" t="e">
        <f t="shared" si="30"/>
        <v>#REF!</v>
      </c>
      <c r="DI21" s="41" t="e">
        <f t="shared" si="30"/>
        <v>#REF!</v>
      </c>
      <c r="DJ21" s="41" t="e">
        <f t="shared" si="30"/>
        <v>#REF!</v>
      </c>
      <c r="DK21" s="41" t="e">
        <f t="shared" si="24"/>
        <v>#REF!</v>
      </c>
      <c r="DL21" s="41" t="e">
        <f t="shared" si="24"/>
        <v>#REF!</v>
      </c>
      <c r="DM21" s="41" t="e">
        <f t="shared" si="24"/>
        <v>#REF!</v>
      </c>
      <c r="DN21" s="41" t="e">
        <f t="shared" si="24"/>
        <v>#REF!</v>
      </c>
      <c r="DO21" s="41" t="e">
        <f t="shared" si="24"/>
        <v>#REF!</v>
      </c>
      <c r="DP21" s="41" t="e">
        <f t="shared" si="24"/>
        <v>#REF!</v>
      </c>
      <c r="DQ21" s="41" t="e">
        <f t="shared" si="24"/>
        <v>#REF!</v>
      </c>
      <c r="DR21" s="41" t="e">
        <f t="shared" si="24"/>
        <v>#REF!</v>
      </c>
      <c r="DS21" s="41" t="e">
        <f t="shared" si="24"/>
        <v>#REF!</v>
      </c>
      <c r="DT21" s="41" t="e">
        <f t="shared" si="24"/>
        <v>#REF!</v>
      </c>
      <c r="DU21" s="41" t="e">
        <f t="shared" si="24"/>
        <v>#REF!</v>
      </c>
      <c r="DV21" s="41" t="e">
        <f t="shared" si="24"/>
        <v>#REF!</v>
      </c>
      <c r="DW21" s="41" t="e">
        <f t="shared" si="24"/>
        <v>#REF!</v>
      </c>
      <c r="DX21" s="41" t="e">
        <f t="shared" si="24"/>
        <v>#REF!</v>
      </c>
      <c r="DY21" s="41" t="e">
        <f t="shared" si="24"/>
        <v>#REF!</v>
      </c>
      <c r="DZ21" s="41" t="e">
        <f t="shared" si="24"/>
        <v>#REF!</v>
      </c>
      <c r="EA21" s="41" t="e">
        <f t="shared" si="31"/>
        <v>#REF!</v>
      </c>
      <c r="EB21" s="41" t="e">
        <f t="shared" si="31"/>
        <v>#REF!</v>
      </c>
      <c r="EC21" s="41" t="e">
        <f t="shared" si="31"/>
        <v>#REF!</v>
      </c>
      <c r="ED21" s="41" t="e">
        <f t="shared" si="31"/>
        <v>#REF!</v>
      </c>
      <c r="EE21" s="41" t="e">
        <f t="shared" si="31"/>
        <v>#REF!</v>
      </c>
      <c r="EF21" s="41" t="e">
        <f t="shared" si="31"/>
        <v>#REF!</v>
      </c>
      <c r="EG21" s="41" t="e">
        <f t="shared" si="31"/>
        <v>#REF!</v>
      </c>
      <c r="EH21" s="41" t="e">
        <f t="shared" si="31"/>
        <v>#REF!</v>
      </c>
      <c r="EI21" s="41" t="e">
        <f t="shared" si="31"/>
        <v>#REF!</v>
      </c>
      <c r="EJ21" s="41" t="e">
        <f t="shared" si="31"/>
        <v>#REF!</v>
      </c>
      <c r="EK21" s="41" t="e">
        <f t="shared" si="31"/>
        <v>#REF!</v>
      </c>
      <c r="EL21" s="41" t="e">
        <f t="shared" si="31"/>
        <v>#REF!</v>
      </c>
      <c r="EM21" s="41" t="e">
        <f t="shared" si="31"/>
        <v>#REF!</v>
      </c>
      <c r="EN21" s="41" t="e">
        <f t="shared" si="31"/>
        <v>#REF!</v>
      </c>
      <c r="EO21" s="41" t="e">
        <f t="shared" si="31"/>
        <v>#REF!</v>
      </c>
      <c r="EP21" s="41" t="e">
        <f t="shared" si="31"/>
        <v>#REF!</v>
      </c>
      <c r="EQ21" s="41" t="e">
        <f t="shared" si="25"/>
        <v>#REF!</v>
      </c>
      <c r="ER21" s="41" t="e">
        <f t="shared" si="25"/>
        <v>#REF!</v>
      </c>
      <c r="ES21" s="41" t="e">
        <f t="shared" si="25"/>
        <v>#REF!</v>
      </c>
      <c r="ET21" s="41" t="e">
        <f t="shared" si="25"/>
        <v>#REF!</v>
      </c>
      <c r="EU21" s="41" t="e">
        <f t="shared" si="25"/>
        <v>#REF!</v>
      </c>
      <c r="EV21" s="41" t="e">
        <f t="shared" si="25"/>
        <v>#REF!</v>
      </c>
      <c r="EW21" s="41" t="e">
        <f t="shared" si="25"/>
        <v>#REF!</v>
      </c>
      <c r="EX21" s="41" t="e">
        <f t="shared" si="25"/>
        <v>#REF!</v>
      </c>
      <c r="EY21" s="41" t="e">
        <f t="shared" si="25"/>
        <v>#REF!</v>
      </c>
      <c r="EZ21" s="41" t="e">
        <f t="shared" si="25"/>
        <v>#REF!</v>
      </c>
      <c r="FA21" s="41" t="e">
        <f t="shared" si="25"/>
        <v>#REF!</v>
      </c>
      <c r="FB21" s="41" t="e">
        <f t="shared" si="25"/>
        <v>#REF!</v>
      </c>
      <c r="FC21" s="41" t="e">
        <f t="shared" si="25"/>
        <v>#REF!</v>
      </c>
      <c r="FD21" s="41" t="e">
        <f t="shared" si="25"/>
        <v>#REF!</v>
      </c>
      <c r="FE21" s="41" t="e">
        <f t="shared" si="25"/>
        <v>#REF!</v>
      </c>
      <c r="FF21" s="41" t="e">
        <f t="shared" si="25"/>
        <v>#REF!</v>
      </c>
      <c r="FG21" s="41" t="e">
        <f t="shared" si="32"/>
        <v>#REF!</v>
      </c>
      <c r="FH21" s="41" t="e">
        <f t="shared" si="32"/>
        <v>#REF!</v>
      </c>
      <c r="FI21" s="41" t="e">
        <f t="shared" si="32"/>
        <v>#REF!</v>
      </c>
      <c r="FJ21" s="41" t="e">
        <f t="shared" si="32"/>
        <v>#REF!</v>
      </c>
      <c r="FK21" s="41" t="e">
        <f t="shared" si="32"/>
        <v>#REF!</v>
      </c>
      <c r="FL21" s="41" t="e">
        <f t="shared" si="32"/>
        <v>#REF!</v>
      </c>
      <c r="FM21" s="41" t="e">
        <f t="shared" si="32"/>
        <v>#REF!</v>
      </c>
      <c r="FN21" s="41" t="e">
        <f t="shared" si="32"/>
        <v>#REF!</v>
      </c>
      <c r="FO21" s="41" t="e">
        <f t="shared" si="32"/>
        <v>#REF!</v>
      </c>
      <c r="FP21" s="41" t="e">
        <f t="shared" si="32"/>
        <v>#REF!</v>
      </c>
      <c r="FQ21" s="41" t="e">
        <f t="shared" si="32"/>
        <v>#REF!</v>
      </c>
      <c r="FR21" s="41" t="e">
        <f t="shared" si="32"/>
        <v>#REF!</v>
      </c>
      <c r="FS21" s="41" t="e">
        <f t="shared" si="32"/>
        <v>#REF!</v>
      </c>
      <c r="FT21" s="41" t="e">
        <f t="shared" si="32"/>
        <v>#REF!</v>
      </c>
      <c r="FU21" s="41" t="e">
        <f t="shared" si="32"/>
        <v>#REF!</v>
      </c>
      <c r="FV21" s="41" t="e">
        <f t="shared" si="32"/>
        <v>#REF!</v>
      </c>
      <c r="FW21" s="41" t="e">
        <f t="shared" si="26"/>
        <v>#REF!</v>
      </c>
      <c r="FX21" s="41" t="e">
        <f t="shared" si="26"/>
        <v>#REF!</v>
      </c>
      <c r="FY21" s="41" t="e">
        <f t="shared" si="26"/>
        <v>#REF!</v>
      </c>
      <c r="FZ21" s="41" t="e">
        <f t="shared" si="26"/>
        <v>#REF!</v>
      </c>
      <c r="GA21" s="41" t="e">
        <f t="shared" si="26"/>
        <v>#REF!</v>
      </c>
      <c r="GB21" s="41" t="e">
        <f t="shared" si="26"/>
        <v>#REF!</v>
      </c>
      <c r="GC21" s="41" t="e">
        <f t="shared" si="26"/>
        <v>#REF!</v>
      </c>
      <c r="GD21" s="41" t="e">
        <f t="shared" si="26"/>
        <v>#REF!</v>
      </c>
      <c r="GE21" s="41" t="e">
        <f t="shared" si="26"/>
        <v>#REF!</v>
      </c>
      <c r="GF21" s="41" t="e">
        <f t="shared" si="26"/>
        <v>#REF!</v>
      </c>
      <c r="GG21" s="41" t="e">
        <f t="shared" si="26"/>
        <v>#REF!</v>
      </c>
      <c r="GH21" s="41" t="e">
        <f t="shared" si="26"/>
        <v>#REF!</v>
      </c>
      <c r="GI21" s="41" t="e">
        <f t="shared" si="26"/>
        <v>#REF!</v>
      </c>
      <c r="GJ21" s="41" t="e">
        <f t="shared" si="26"/>
        <v>#REF!</v>
      </c>
      <c r="GK21" s="41" t="e">
        <f t="shared" si="26"/>
        <v>#REF!</v>
      </c>
      <c r="GL21" s="41" t="e">
        <f t="shared" si="26"/>
        <v>#REF!</v>
      </c>
      <c r="GM21" s="41" t="e">
        <f t="shared" si="33"/>
        <v>#REF!</v>
      </c>
      <c r="GN21" s="41" t="e">
        <f t="shared" si="33"/>
        <v>#REF!</v>
      </c>
      <c r="GO21" s="41" t="e">
        <f t="shared" si="33"/>
        <v>#REF!</v>
      </c>
      <c r="GP21" s="41" t="e">
        <f t="shared" si="33"/>
        <v>#REF!</v>
      </c>
      <c r="GQ21" s="41" t="e">
        <f t="shared" si="33"/>
        <v>#REF!</v>
      </c>
      <c r="GR21" s="41" t="e">
        <f t="shared" si="33"/>
        <v>#REF!</v>
      </c>
      <c r="GS21" s="41" t="e">
        <f t="shared" si="33"/>
        <v>#REF!</v>
      </c>
      <c r="GT21" s="41" t="e">
        <f t="shared" si="33"/>
        <v>#REF!</v>
      </c>
      <c r="GU21" s="41" t="e">
        <f t="shared" si="33"/>
        <v>#REF!</v>
      </c>
      <c r="GV21" s="41" t="e">
        <f t="shared" si="33"/>
        <v>#REF!</v>
      </c>
      <c r="GW21" s="41" t="e">
        <f t="shared" si="33"/>
        <v>#REF!</v>
      </c>
      <c r="GX21" s="41" t="e">
        <f t="shared" si="33"/>
        <v>#REF!</v>
      </c>
      <c r="GY21" s="41" t="e">
        <f t="shared" si="33"/>
        <v>#REF!</v>
      </c>
      <c r="GZ21" s="41" t="e">
        <f t="shared" si="33"/>
        <v>#REF!</v>
      </c>
      <c r="HA21" s="41" t="e">
        <f t="shared" si="33"/>
        <v>#REF!</v>
      </c>
      <c r="HB21" s="41" t="e">
        <f t="shared" si="33"/>
        <v>#REF!</v>
      </c>
      <c r="HC21" s="41" t="e">
        <f t="shared" si="27"/>
        <v>#REF!</v>
      </c>
      <c r="HD21" s="41" t="e">
        <f t="shared" si="27"/>
        <v>#REF!</v>
      </c>
      <c r="HE21" s="41" t="e">
        <f t="shared" si="27"/>
        <v>#REF!</v>
      </c>
      <c r="HF21" s="41" t="e">
        <f t="shared" si="27"/>
        <v>#REF!</v>
      </c>
      <c r="HG21" s="41" t="e">
        <f t="shared" si="27"/>
        <v>#REF!</v>
      </c>
      <c r="HH21" s="41" t="e">
        <f t="shared" si="27"/>
        <v>#REF!</v>
      </c>
      <c r="HI21" s="41" t="e">
        <f t="shared" si="27"/>
        <v>#REF!</v>
      </c>
      <c r="HJ21" s="41" t="e">
        <f t="shared" si="27"/>
        <v>#REF!</v>
      </c>
    </row>
    <row r="22" spans="1:218" ht="14.4" x14ac:dyDescent="0.3">
      <c r="A22" s="42">
        <v>19</v>
      </c>
      <c r="B22" s="43" t="e">
        <f>'CMM3 - AUX CALC'!$T$67</f>
        <v>#REF!</v>
      </c>
      <c r="U22" s="41" t="e">
        <f>$B22/(_xlfn.SINGLE(PrazoConcessao)*12-U$3+1)</f>
        <v>#REF!</v>
      </c>
      <c r="V22" s="41" t="e">
        <f t="shared" si="28"/>
        <v>#REF!</v>
      </c>
      <c r="W22" s="41" t="e">
        <f t="shared" si="28"/>
        <v>#REF!</v>
      </c>
      <c r="X22" s="41" t="e">
        <f t="shared" si="28"/>
        <v>#REF!</v>
      </c>
      <c r="Y22" s="41" t="e">
        <f t="shared" si="28"/>
        <v>#REF!</v>
      </c>
      <c r="Z22" s="41" t="e">
        <f t="shared" si="28"/>
        <v>#REF!</v>
      </c>
      <c r="AA22" s="41" t="e">
        <f t="shared" si="28"/>
        <v>#REF!</v>
      </c>
      <c r="AB22" s="41" t="e">
        <f t="shared" si="28"/>
        <v>#REF!</v>
      </c>
      <c r="AC22" s="41" t="e">
        <f t="shared" si="28"/>
        <v>#REF!</v>
      </c>
      <c r="AD22" s="41" t="e">
        <f t="shared" si="28"/>
        <v>#REF!</v>
      </c>
      <c r="AE22" s="41" t="e">
        <f t="shared" si="28"/>
        <v>#REF!</v>
      </c>
      <c r="AF22" s="41" t="e">
        <f t="shared" si="28"/>
        <v>#REF!</v>
      </c>
      <c r="AG22" s="41" t="e">
        <f t="shared" si="28"/>
        <v>#REF!</v>
      </c>
      <c r="AH22" s="41" t="e">
        <f t="shared" si="28"/>
        <v>#REF!</v>
      </c>
      <c r="AI22" s="41" t="e">
        <f t="shared" si="28"/>
        <v>#REF!</v>
      </c>
      <c r="AJ22" s="41" t="e">
        <f t="shared" si="21"/>
        <v>#REF!</v>
      </c>
      <c r="AK22" s="41" t="e">
        <f t="shared" si="21"/>
        <v>#REF!</v>
      </c>
      <c r="AL22" s="41" t="e">
        <f t="shared" si="21"/>
        <v>#REF!</v>
      </c>
      <c r="AM22" s="41" t="e">
        <f t="shared" si="21"/>
        <v>#REF!</v>
      </c>
      <c r="AN22" s="41" t="e">
        <f t="shared" si="21"/>
        <v>#REF!</v>
      </c>
      <c r="AO22" s="41" t="e">
        <f t="shared" si="21"/>
        <v>#REF!</v>
      </c>
      <c r="AP22" s="41" t="e">
        <f t="shared" si="21"/>
        <v>#REF!</v>
      </c>
      <c r="AQ22" s="41" t="e">
        <f t="shared" si="21"/>
        <v>#REF!</v>
      </c>
      <c r="AR22" s="41" t="e">
        <f t="shared" si="21"/>
        <v>#REF!</v>
      </c>
      <c r="AS22" s="41" t="e">
        <f t="shared" si="21"/>
        <v>#REF!</v>
      </c>
      <c r="AT22" s="41" t="e">
        <f t="shared" si="21"/>
        <v>#REF!</v>
      </c>
      <c r="AU22" s="41" t="e">
        <f t="shared" si="21"/>
        <v>#REF!</v>
      </c>
      <c r="AV22" s="41" t="e">
        <f t="shared" si="21"/>
        <v>#REF!</v>
      </c>
      <c r="AW22" s="41" t="e">
        <f t="shared" si="21"/>
        <v>#REF!</v>
      </c>
      <c r="AX22" s="41" t="e">
        <f t="shared" si="21"/>
        <v>#REF!</v>
      </c>
      <c r="AY22" s="41" t="e">
        <f t="shared" si="29"/>
        <v>#REF!</v>
      </c>
      <c r="AZ22" s="41" t="e">
        <f t="shared" si="29"/>
        <v>#REF!</v>
      </c>
      <c r="BA22" s="41" t="e">
        <f t="shared" si="29"/>
        <v>#REF!</v>
      </c>
      <c r="BB22" s="41" t="e">
        <f t="shared" si="29"/>
        <v>#REF!</v>
      </c>
      <c r="BC22" s="41" t="e">
        <f t="shared" si="29"/>
        <v>#REF!</v>
      </c>
      <c r="BD22" s="41" t="e">
        <f t="shared" si="29"/>
        <v>#REF!</v>
      </c>
      <c r="BE22" s="41" t="e">
        <f t="shared" si="29"/>
        <v>#REF!</v>
      </c>
      <c r="BF22" s="41" t="e">
        <f t="shared" si="29"/>
        <v>#REF!</v>
      </c>
      <c r="BG22" s="41" t="e">
        <f t="shared" si="29"/>
        <v>#REF!</v>
      </c>
      <c r="BH22" s="41" t="e">
        <f t="shared" si="29"/>
        <v>#REF!</v>
      </c>
      <c r="BI22" s="41" t="e">
        <f t="shared" si="29"/>
        <v>#REF!</v>
      </c>
      <c r="BJ22" s="41" t="e">
        <f t="shared" si="29"/>
        <v>#REF!</v>
      </c>
      <c r="BK22" s="41" t="e">
        <f t="shared" si="29"/>
        <v>#REF!</v>
      </c>
      <c r="BL22" s="41" t="e">
        <f t="shared" si="29"/>
        <v>#REF!</v>
      </c>
      <c r="BM22" s="41" t="e">
        <f t="shared" si="29"/>
        <v>#REF!</v>
      </c>
      <c r="BN22" s="41" t="e">
        <f t="shared" si="29"/>
        <v>#REF!</v>
      </c>
      <c r="BO22" s="41" t="e">
        <f t="shared" si="22"/>
        <v>#REF!</v>
      </c>
      <c r="BP22" s="41" t="e">
        <f t="shared" si="22"/>
        <v>#REF!</v>
      </c>
      <c r="BQ22" s="41" t="e">
        <f t="shared" si="22"/>
        <v>#REF!</v>
      </c>
      <c r="BR22" s="41" t="e">
        <f t="shared" si="22"/>
        <v>#REF!</v>
      </c>
      <c r="BS22" s="41" t="e">
        <f t="shared" si="22"/>
        <v>#REF!</v>
      </c>
      <c r="BT22" s="41" t="e">
        <f t="shared" si="22"/>
        <v>#REF!</v>
      </c>
      <c r="BU22" s="41" t="e">
        <f t="shared" si="22"/>
        <v>#REF!</v>
      </c>
      <c r="BV22" s="41" t="e">
        <f t="shared" si="22"/>
        <v>#REF!</v>
      </c>
      <c r="BW22" s="41" t="e">
        <f t="shared" si="22"/>
        <v>#REF!</v>
      </c>
      <c r="BX22" s="41" t="e">
        <f t="shared" si="22"/>
        <v>#REF!</v>
      </c>
      <c r="BY22" s="41" t="e">
        <f t="shared" si="22"/>
        <v>#REF!</v>
      </c>
      <c r="BZ22" s="41" t="e">
        <f t="shared" si="22"/>
        <v>#REF!</v>
      </c>
      <c r="CA22" s="41" t="e">
        <f t="shared" si="22"/>
        <v>#REF!</v>
      </c>
      <c r="CB22" s="41" t="e">
        <f t="shared" si="22"/>
        <v>#REF!</v>
      </c>
      <c r="CC22" s="41" t="e">
        <f t="shared" si="22"/>
        <v>#REF!</v>
      </c>
      <c r="CD22" s="41" t="e">
        <f t="shared" si="22"/>
        <v>#REF!</v>
      </c>
      <c r="CE22" s="41" t="e">
        <f t="shared" si="23"/>
        <v>#REF!</v>
      </c>
      <c r="CF22" s="41" t="e">
        <f t="shared" si="23"/>
        <v>#REF!</v>
      </c>
      <c r="CG22" s="41" t="e">
        <f t="shared" si="23"/>
        <v>#REF!</v>
      </c>
      <c r="CH22" s="41" t="e">
        <f t="shared" si="23"/>
        <v>#REF!</v>
      </c>
      <c r="CI22" s="41" t="e">
        <f t="shared" si="23"/>
        <v>#REF!</v>
      </c>
      <c r="CJ22" s="41" t="e">
        <f t="shared" si="23"/>
        <v>#REF!</v>
      </c>
      <c r="CK22" s="41" t="e">
        <f t="shared" si="23"/>
        <v>#REF!</v>
      </c>
      <c r="CL22" s="41" t="e">
        <f t="shared" si="23"/>
        <v>#REF!</v>
      </c>
      <c r="CM22" s="41" t="e">
        <f t="shared" si="23"/>
        <v>#REF!</v>
      </c>
      <c r="CN22" s="41" t="e">
        <f t="shared" si="23"/>
        <v>#REF!</v>
      </c>
      <c r="CO22" s="41" t="e">
        <f t="shared" si="23"/>
        <v>#REF!</v>
      </c>
      <c r="CP22" s="41" t="e">
        <f t="shared" si="23"/>
        <v>#REF!</v>
      </c>
      <c r="CQ22" s="41" t="e">
        <f t="shared" si="23"/>
        <v>#REF!</v>
      </c>
      <c r="CR22" s="41" t="e">
        <f t="shared" si="23"/>
        <v>#REF!</v>
      </c>
      <c r="CS22" s="41" t="e">
        <f t="shared" si="23"/>
        <v>#REF!</v>
      </c>
      <c r="CT22" s="41" t="e">
        <f t="shared" si="23"/>
        <v>#REF!</v>
      </c>
      <c r="CU22" s="41" t="e">
        <f t="shared" si="30"/>
        <v>#REF!</v>
      </c>
      <c r="CV22" s="41" t="e">
        <f t="shared" si="30"/>
        <v>#REF!</v>
      </c>
      <c r="CW22" s="41" t="e">
        <f t="shared" si="30"/>
        <v>#REF!</v>
      </c>
      <c r="CX22" s="41" t="e">
        <f t="shared" si="30"/>
        <v>#REF!</v>
      </c>
      <c r="CY22" s="41" t="e">
        <f t="shared" si="30"/>
        <v>#REF!</v>
      </c>
      <c r="CZ22" s="41" t="e">
        <f t="shared" si="30"/>
        <v>#REF!</v>
      </c>
      <c r="DA22" s="41" t="e">
        <f t="shared" si="30"/>
        <v>#REF!</v>
      </c>
      <c r="DB22" s="41" t="e">
        <f t="shared" si="30"/>
        <v>#REF!</v>
      </c>
      <c r="DC22" s="41" t="e">
        <f t="shared" si="30"/>
        <v>#REF!</v>
      </c>
      <c r="DD22" s="41" t="e">
        <f t="shared" si="30"/>
        <v>#REF!</v>
      </c>
      <c r="DE22" s="41" t="e">
        <f t="shared" si="30"/>
        <v>#REF!</v>
      </c>
      <c r="DF22" s="41" t="e">
        <f t="shared" si="30"/>
        <v>#REF!</v>
      </c>
      <c r="DG22" s="41" t="e">
        <f t="shared" si="30"/>
        <v>#REF!</v>
      </c>
      <c r="DH22" s="41" t="e">
        <f t="shared" si="30"/>
        <v>#REF!</v>
      </c>
      <c r="DI22" s="41" t="e">
        <f t="shared" si="30"/>
        <v>#REF!</v>
      </c>
      <c r="DJ22" s="41" t="e">
        <f t="shared" si="30"/>
        <v>#REF!</v>
      </c>
      <c r="DK22" s="41" t="e">
        <f t="shared" si="24"/>
        <v>#REF!</v>
      </c>
      <c r="DL22" s="41" t="e">
        <f t="shared" si="24"/>
        <v>#REF!</v>
      </c>
      <c r="DM22" s="41" t="e">
        <f t="shared" si="24"/>
        <v>#REF!</v>
      </c>
      <c r="DN22" s="41" t="e">
        <f t="shared" si="24"/>
        <v>#REF!</v>
      </c>
      <c r="DO22" s="41" t="e">
        <f t="shared" si="24"/>
        <v>#REF!</v>
      </c>
      <c r="DP22" s="41" t="e">
        <f t="shared" si="24"/>
        <v>#REF!</v>
      </c>
      <c r="DQ22" s="41" t="e">
        <f t="shared" si="24"/>
        <v>#REF!</v>
      </c>
      <c r="DR22" s="41" t="e">
        <f t="shared" si="24"/>
        <v>#REF!</v>
      </c>
      <c r="DS22" s="41" t="e">
        <f t="shared" si="24"/>
        <v>#REF!</v>
      </c>
      <c r="DT22" s="41" t="e">
        <f t="shared" si="24"/>
        <v>#REF!</v>
      </c>
      <c r="DU22" s="41" t="e">
        <f t="shared" si="24"/>
        <v>#REF!</v>
      </c>
      <c r="DV22" s="41" t="e">
        <f t="shared" si="24"/>
        <v>#REF!</v>
      </c>
      <c r="DW22" s="41" t="e">
        <f t="shared" si="24"/>
        <v>#REF!</v>
      </c>
      <c r="DX22" s="41" t="e">
        <f t="shared" si="24"/>
        <v>#REF!</v>
      </c>
      <c r="DY22" s="41" t="e">
        <f t="shared" si="24"/>
        <v>#REF!</v>
      </c>
      <c r="DZ22" s="41" t="e">
        <f t="shared" si="24"/>
        <v>#REF!</v>
      </c>
      <c r="EA22" s="41" t="e">
        <f t="shared" si="31"/>
        <v>#REF!</v>
      </c>
      <c r="EB22" s="41" t="e">
        <f t="shared" si="31"/>
        <v>#REF!</v>
      </c>
      <c r="EC22" s="41" t="e">
        <f t="shared" si="31"/>
        <v>#REF!</v>
      </c>
      <c r="ED22" s="41" t="e">
        <f t="shared" si="31"/>
        <v>#REF!</v>
      </c>
      <c r="EE22" s="41" t="e">
        <f t="shared" si="31"/>
        <v>#REF!</v>
      </c>
      <c r="EF22" s="41" t="e">
        <f t="shared" si="31"/>
        <v>#REF!</v>
      </c>
      <c r="EG22" s="41" t="e">
        <f t="shared" si="31"/>
        <v>#REF!</v>
      </c>
      <c r="EH22" s="41" t="e">
        <f t="shared" si="31"/>
        <v>#REF!</v>
      </c>
      <c r="EI22" s="41" t="e">
        <f t="shared" si="31"/>
        <v>#REF!</v>
      </c>
      <c r="EJ22" s="41" t="e">
        <f t="shared" si="31"/>
        <v>#REF!</v>
      </c>
      <c r="EK22" s="41" t="e">
        <f t="shared" si="31"/>
        <v>#REF!</v>
      </c>
      <c r="EL22" s="41" t="e">
        <f t="shared" si="31"/>
        <v>#REF!</v>
      </c>
      <c r="EM22" s="41" t="e">
        <f t="shared" si="31"/>
        <v>#REF!</v>
      </c>
      <c r="EN22" s="41" t="e">
        <f t="shared" si="31"/>
        <v>#REF!</v>
      </c>
      <c r="EO22" s="41" t="e">
        <f t="shared" si="31"/>
        <v>#REF!</v>
      </c>
      <c r="EP22" s="41" t="e">
        <f t="shared" si="31"/>
        <v>#REF!</v>
      </c>
      <c r="EQ22" s="41" t="e">
        <f t="shared" si="25"/>
        <v>#REF!</v>
      </c>
      <c r="ER22" s="41" t="e">
        <f t="shared" si="25"/>
        <v>#REF!</v>
      </c>
      <c r="ES22" s="41" t="e">
        <f t="shared" si="25"/>
        <v>#REF!</v>
      </c>
      <c r="ET22" s="41" t="e">
        <f t="shared" si="25"/>
        <v>#REF!</v>
      </c>
      <c r="EU22" s="41" t="e">
        <f t="shared" si="25"/>
        <v>#REF!</v>
      </c>
      <c r="EV22" s="41" t="e">
        <f t="shared" si="25"/>
        <v>#REF!</v>
      </c>
      <c r="EW22" s="41" t="e">
        <f t="shared" si="25"/>
        <v>#REF!</v>
      </c>
      <c r="EX22" s="41" t="e">
        <f t="shared" si="25"/>
        <v>#REF!</v>
      </c>
      <c r="EY22" s="41" t="e">
        <f t="shared" si="25"/>
        <v>#REF!</v>
      </c>
      <c r="EZ22" s="41" t="e">
        <f t="shared" si="25"/>
        <v>#REF!</v>
      </c>
      <c r="FA22" s="41" t="e">
        <f t="shared" si="25"/>
        <v>#REF!</v>
      </c>
      <c r="FB22" s="41" t="e">
        <f t="shared" si="25"/>
        <v>#REF!</v>
      </c>
      <c r="FC22" s="41" t="e">
        <f t="shared" si="25"/>
        <v>#REF!</v>
      </c>
      <c r="FD22" s="41" t="e">
        <f t="shared" si="25"/>
        <v>#REF!</v>
      </c>
      <c r="FE22" s="41" t="e">
        <f t="shared" si="25"/>
        <v>#REF!</v>
      </c>
      <c r="FF22" s="41" t="e">
        <f t="shared" si="25"/>
        <v>#REF!</v>
      </c>
      <c r="FG22" s="41" t="e">
        <f t="shared" si="32"/>
        <v>#REF!</v>
      </c>
      <c r="FH22" s="41" t="e">
        <f t="shared" si="32"/>
        <v>#REF!</v>
      </c>
      <c r="FI22" s="41" t="e">
        <f t="shared" si="32"/>
        <v>#REF!</v>
      </c>
      <c r="FJ22" s="41" t="e">
        <f t="shared" si="32"/>
        <v>#REF!</v>
      </c>
      <c r="FK22" s="41" t="e">
        <f t="shared" si="32"/>
        <v>#REF!</v>
      </c>
      <c r="FL22" s="41" t="e">
        <f t="shared" si="32"/>
        <v>#REF!</v>
      </c>
      <c r="FM22" s="41" t="e">
        <f t="shared" si="32"/>
        <v>#REF!</v>
      </c>
      <c r="FN22" s="41" t="e">
        <f t="shared" si="32"/>
        <v>#REF!</v>
      </c>
      <c r="FO22" s="41" t="e">
        <f t="shared" si="32"/>
        <v>#REF!</v>
      </c>
      <c r="FP22" s="41" t="e">
        <f t="shared" si="32"/>
        <v>#REF!</v>
      </c>
      <c r="FQ22" s="41" t="e">
        <f t="shared" si="32"/>
        <v>#REF!</v>
      </c>
      <c r="FR22" s="41" t="e">
        <f t="shared" si="32"/>
        <v>#REF!</v>
      </c>
      <c r="FS22" s="41" t="e">
        <f t="shared" si="32"/>
        <v>#REF!</v>
      </c>
      <c r="FT22" s="41" t="e">
        <f t="shared" si="32"/>
        <v>#REF!</v>
      </c>
      <c r="FU22" s="41" t="e">
        <f t="shared" si="32"/>
        <v>#REF!</v>
      </c>
      <c r="FV22" s="41" t="e">
        <f t="shared" si="32"/>
        <v>#REF!</v>
      </c>
      <c r="FW22" s="41" t="e">
        <f t="shared" si="26"/>
        <v>#REF!</v>
      </c>
      <c r="FX22" s="41" t="e">
        <f t="shared" si="26"/>
        <v>#REF!</v>
      </c>
      <c r="FY22" s="41" t="e">
        <f t="shared" si="26"/>
        <v>#REF!</v>
      </c>
      <c r="FZ22" s="41" t="e">
        <f t="shared" si="26"/>
        <v>#REF!</v>
      </c>
      <c r="GA22" s="41" t="e">
        <f t="shared" si="26"/>
        <v>#REF!</v>
      </c>
      <c r="GB22" s="41" t="e">
        <f t="shared" si="26"/>
        <v>#REF!</v>
      </c>
      <c r="GC22" s="41" t="e">
        <f t="shared" si="26"/>
        <v>#REF!</v>
      </c>
      <c r="GD22" s="41" t="e">
        <f t="shared" si="26"/>
        <v>#REF!</v>
      </c>
      <c r="GE22" s="41" t="e">
        <f t="shared" si="26"/>
        <v>#REF!</v>
      </c>
      <c r="GF22" s="41" t="e">
        <f t="shared" si="26"/>
        <v>#REF!</v>
      </c>
      <c r="GG22" s="41" t="e">
        <f t="shared" si="26"/>
        <v>#REF!</v>
      </c>
      <c r="GH22" s="41" t="e">
        <f t="shared" si="26"/>
        <v>#REF!</v>
      </c>
      <c r="GI22" s="41" t="e">
        <f t="shared" si="26"/>
        <v>#REF!</v>
      </c>
      <c r="GJ22" s="41" t="e">
        <f t="shared" si="26"/>
        <v>#REF!</v>
      </c>
      <c r="GK22" s="41" t="e">
        <f t="shared" si="26"/>
        <v>#REF!</v>
      </c>
      <c r="GL22" s="41" t="e">
        <f t="shared" si="26"/>
        <v>#REF!</v>
      </c>
      <c r="GM22" s="41" t="e">
        <f t="shared" si="33"/>
        <v>#REF!</v>
      </c>
      <c r="GN22" s="41" t="e">
        <f t="shared" si="33"/>
        <v>#REF!</v>
      </c>
      <c r="GO22" s="41" t="e">
        <f t="shared" si="33"/>
        <v>#REF!</v>
      </c>
      <c r="GP22" s="41" t="e">
        <f t="shared" si="33"/>
        <v>#REF!</v>
      </c>
      <c r="GQ22" s="41" t="e">
        <f t="shared" si="33"/>
        <v>#REF!</v>
      </c>
      <c r="GR22" s="41" t="e">
        <f t="shared" si="33"/>
        <v>#REF!</v>
      </c>
      <c r="GS22" s="41" t="e">
        <f t="shared" si="33"/>
        <v>#REF!</v>
      </c>
      <c r="GT22" s="41" t="e">
        <f t="shared" si="33"/>
        <v>#REF!</v>
      </c>
      <c r="GU22" s="41" t="e">
        <f t="shared" si="33"/>
        <v>#REF!</v>
      </c>
      <c r="GV22" s="41" t="e">
        <f t="shared" si="33"/>
        <v>#REF!</v>
      </c>
      <c r="GW22" s="41" t="e">
        <f t="shared" si="33"/>
        <v>#REF!</v>
      </c>
      <c r="GX22" s="41" t="e">
        <f t="shared" si="33"/>
        <v>#REF!</v>
      </c>
      <c r="GY22" s="41" t="e">
        <f t="shared" si="33"/>
        <v>#REF!</v>
      </c>
      <c r="GZ22" s="41" t="e">
        <f t="shared" si="33"/>
        <v>#REF!</v>
      </c>
      <c r="HA22" s="41" t="e">
        <f t="shared" si="33"/>
        <v>#REF!</v>
      </c>
      <c r="HB22" s="41" t="e">
        <f t="shared" si="33"/>
        <v>#REF!</v>
      </c>
      <c r="HC22" s="41" t="e">
        <f t="shared" si="27"/>
        <v>#REF!</v>
      </c>
      <c r="HD22" s="41" t="e">
        <f t="shared" si="27"/>
        <v>#REF!</v>
      </c>
      <c r="HE22" s="41" t="e">
        <f t="shared" si="27"/>
        <v>#REF!</v>
      </c>
      <c r="HF22" s="41" t="e">
        <f t="shared" si="27"/>
        <v>#REF!</v>
      </c>
      <c r="HG22" s="41" t="e">
        <f t="shared" si="27"/>
        <v>#REF!</v>
      </c>
      <c r="HH22" s="41" t="e">
        <f t="shared" si="27"/>
        <v>#REF!</v>
      </c>
      <c r="HI22" s="41" t="e">
        <f t="shared" si="27"/>
        <v>#REF!</v>
      </c>
      <c r="HJ22" s="41" t="e">
        <f t="shared" si="27"/>
        <v>#REF!</v>
      </c>
    </row>
    <row r="23" spans="1:218" ht="14.4" x14ac:dyDescent="0.3">
      <c r="A23" s="42">
        <v>20</v>
      </c>
      <c r="B23" s="43" t="e">
        <f>'CMM3 - AUX CALC'!$U$67</f>
        <v>#REF!</v>
      </c>
      <c r="V23" s="41" t="e">
        <f>$B23/(_xlfn.SINGLE(PrazoConcessao)*12-V$3+1)</f>
        <v>#REF!</v>
      </c>
      <c r="W23" s="41" t="e">
        <f t="shared" si="28"/>
        <v>#REF!</v>
      </c>
      <c r="X23" s="41" t="e">
        <f t="shared" si="28"/>
        <v>#REF!</v>
      </c>
      <c r="Y23" s="41" t="e">
        <f t="shared" si="28"/>
        <v>#REF!</v>
      </c>
      <c r="Z23" s="41" t="e">
        <f t="shared" si="28"/>
        <v>#REF!</v>
      </c>
      <c r="AA23" s="41" t="e">
        <f t="shared" si="28"/>
        <v>#REF!</v>
      </c>
      <c r="AB23" s="41" t="e">
        <f t="shared" si="28"/>
        <v>#REF!</v>
      </c>
      <c r="AC23" s="41" t="e">
        <f t="shared" si="28"/>
        <v>#REF!</v>
      </c>
      <c r="AD23" s="41" t="e">
        <f t="shared" si="28"/>
        <v>#REF!</v>
      </c>
      <c r="AE23" s="41" t="e">
        <f t="shared" si="28"/>
        <v>#REF!</v>
      </c>
      <c r="AF23" s="41" t="e">
        <f t="shared" si="28"/>
        <v>#REF!</v>
      </c>
      <c r="AG23" s="41" t="e">
        <f t="shared" si="28"/>
        <v>#REF!</v>
      </c>
      <c r="AH23" s="41" t="e">
        <f t="shared" si="28"/>
        <v>#REF!</v>
      </c>
      <c r="AI23" s="41" t="e">
        <f t="shared" si="28"/>
        <v>#REF!</v>
      </c>
      <c r="AJ23" s="41" t="e">
        <f t="shared" si="21"/>
        <v>#REF!</v>
      </c>
      <c r="AK23" s="41" t="e">
        <f t="shared" si="21"/>
        <v>#REF!</v>
      </c>
      <c r="AL23" s="41" t="e">
        <f t="shared" si="21"/>
        <v>#REF!</v>
      </c>
      <c r="AM23" s="41" t="e">
        <f t="shared" si="21"/>
        <v>#REF!</v>
      </c>
      <c r="AN23" s="41" t="e">
        <f t="shared" si="21"/>
        <v>#REF!</v>
      </c>
      <c r="AO23" s="41" t="e">
        <f t="shared" si="21"/>
        <v>#REF!</v>
      </c>
      <c r="AP23" s="41" t="e">
        <f t="shared" si="21"/>
        <v>#REF!</v>
      </c>
      <c r="AQ23" s="41" t="e">
        <f t="shared" si="21"/>
        <v>#REF!</v>
      </c>
      <c r="AR23" s="41" t="e">
        <f t="shared" si="21"/>
        <v>#REF!</v>
      </c>
      <c r="AS23" s="41" t="e">
        <f t="shared" si="21"/>
        <v>#REF!</v>
      </c>
      <c r="AT23" s="41" t="e">
        <f t="shared" si="21"/>
        <v>#REF!</v>
      </c>
      <c r="AU23" s="41" t="e">
        <f t="shared" si="21"/>
        <v>#REF!</v>
      </c>
      <c r="AV23" s="41" t="e">
        <f t="shared" si="21"/>
        <v>#REF!</v>
      </c>
      <c r="AW23" s="41" t="e">
        <f t="shared" si="21"/>
        <v>#REF!</v>
      </c>
      <c r="AX23" s="41" t="e">
        <f t="shared" si="21"/>
        <v>#REF!</v>
      </c>
      <c r="AY23" s="41" t="e">
        <f t="shared" si="29"/>
        <v>#REF!</v>
      </c>
      <c r="AZ23" s="41" t="e">
        <f t="shared" si="29"/>
        <v>#REF!</v>
      </c>
      <c r="BA23" s="41" t="e">
        <f t="shared" si="29"/>
        <v>#REF!</v>
      </c>
      <c r="BB23" s="41" t="e">
        <f t="shared" si="29"/>
        <v>#REF!</v>
      </c>
      <c r="BC23" s="41" t="e">
        <f t="shared" si="29"/>
        <v>#REF!</v>
      </c>
      <c r="BD23" s="41" t="e">
        <f t="shared" si="29"/>
        <v>#REF!</v>
      </c>
      <c r="BE23" s="41" t="e">
        <f t="shared" si="29"/>
        <v>#REF!</v>
      </c>
      <c r="BF23" s="41" t="e">
        <f t="shared" si="29"/>
        <v>#REF!</v>
      </c>
      <c r="BG23" s="41" t="e">
        <f t="shared" si="29"/>
        <v>#REF!</v>
      </c>
      <c r="BH23" s="41" t="e">
        <f t="shared" si="29"/>
        <v>#REF!</v>
      </c>
      <c r="BI23" s="41" t="e">
        <f t="shared" si="29"/>
        <v>#REF!</v>
      </c>
      <c r="BJ23" s="41" t="e">
        <f t="shared" si="29"/>
        <v>#REF!</v>
      </c>
      <c r="BK23" s="41" t="e">
        <f t="shared" si="29"/>
        <v>#REF!</v>
      </c>
      <c r="BL23" s="41" t="e">
        <f t="shared" si="29"/>
        <v>#REF!</v>
      </c>
      <c r="BM23" s="41" t="e">
        <f t="shared" si="29"/>
        <v>#REF!</v>
      </c>
      <c r="BN23" s="41" t="e">
        <f t="shared" si="29"/>
        <v>#REF!</v>
      </c>
      <c r="BO23" s="41" t="e">
        <f t="shared" si="22"/>
        <v>#REF!</v>
      </c>
      <c r="BP23" s="41" t="e">
        <f t="shared" si="22"/>
        <v>#REF!</v>
      </c>
      <c r="BQ23" s="41" t="e">
        <f t="shared" si="22"/>
        <v>#REF!</v>
      </c>
      <c r="BR23" s="41" t="e">
        <f t="shared" si="22"/>
        <v>#REF!</v>
      </c>
      <c r="BS23" s="41" t="e">
        <f t="shared" si="22"/>
        <v>#REF!</v>
      </c>
      <c r="BT23" s="41" t="e">
        <f t="shared" si="22"/>
        <v>#REF!</v>
      </c>
      <c r="BU23" s="41" t="e">
        <f t="shared" si="22"/>
        <v>#REF!</v>
      </c>
      <c r="BV23" s="41" t="e">
        <f t="shared" si="22"/>
        <v>#REF!</v>
      </c>
      <c r="BW23" s="41" t="e">
        <f t="shared" si="22"/>
        <v>#REF!</v>
      </c>
      <c r="BX23" s="41" t="e">
        <f t="shared" si="22"/>
        <v>#REF!</v>
      </c>
      <c r="BY23" s="41" t="e">
        <f t="shared" si="22"/>
        <v>#REF!</v>
      </c>
      <c r="BZ23" s="41" t="e">
        <f t="shared" si="22"/>
        <v>#REF!</v>
      </c>
      <c r="CA23" s="41" t="e">
        <f t="shared" si="22"/>
        <v>#REF!</v>
      </c>
      <c r="CB23" s="41" t="e">
        <f t="shared" si="22"/>
        <v>#REF!</v>
      </c>
      <c r="CC23" s="41" t="e">
        <f t="shared" si="22"/>
        <v>#REF!</v>
      </c>
      <c r="CD23" s="41" t="e">
        <f t="shared" si="22"/>
        <v>#REF!</v>
      </c>
      <c r="CE23" s="41" t="e">
        <f t="shared" si="23"/>
        <v>#REF!</v>
      </c>
      <c r="CF23" s="41" t="e">
        <f t="shared" si="23"/>
        <v>#REF!</v>
      </c>
      <c r="CG23" s="41" t="e">
        <f t="shared" si="23"/>
        <v>#REF!</v>
      </c>
      <c r="CH23" s="41" t="e">
        <f t="shared" si="23"/>
        <v>#REF!</v>
      </c>
      <c r="CI23" s="41" t="e">
        <f t="shared" si="23"/>
        <v>#REF!</v>
      </c>
      <c r="CJ23" s="41" t="e">
        <f t="shared" si="23"/>
        <v>#REF!</v>
      </c>
      <c r="CK23" s="41" t="e">
        <f t="shared" si="23"/>
        <v>#REF!</v>
      </c>
      <c r="CL23" s="41" t="e">
        <f t="shared" si="23"/>
        <v>#REF!</v>
      </c>
      <c r="CM23" s="41" t="e">
        <f t="shared" si="23"/>
        <v>#REF!</v>
      </c>
      <c r="CN23" s="41" t="e">
        <f t="shared" si="23"/>
        <v>#REF!</v>
      </c>
      <c r="CO23" s="41" t="e">
        <f t="shared" si="23"/>
        <v>#REF!</v>
      </c>
      <c r="CP23" s="41" t="e">
        <f t="shared" si="23"/>
        <v>#REF!</v>
      </c>
      <c r="CQ23" s="41" t="e">
        <f t="shared" si="23"/>
        <v>#REF!</v>
      </c>
      <c r="CR23" s="41" t="e">
        <f t="shared" si="23"/>
        <v>#REF!</v>
      </c>
      <c r="CS23" s="41" t="e">
        <f t="shared" si="23"/>
        <v>#REF!</v>
      </c>
      <c r="CT23" s="41" t="e">
        <f t="shared" si="23"/>
        <v>#REF!</v>
      </c>
      <c r="CU23" s="41" t="e">
        <f t="shared" si="30"/>
        <v>#REF!</v>
      </c>
      <c r="CV23" s="41" t="e">
        <f t="shared" si="30"/>
        <v>#REF!</v>
      </c>
      <c r="CW23" s="41" t="e">
        <f t="shared" si="30"/>
        <v>#REF!</v>
      </c>
      <c r="CX23" s="41" t="e">
        <f t="shared" si="30"/>
        <v>#REF!</v>
      </c>
      <c r="CY23" s="41" t="e">
        <f t="shared" si="30"/>
        <v>#REF!</v>
      </c>
      <c r="CZ23" s="41" t="e">
        <f t="shared" si="30"/>
        <v>#REF!</v>
      </c>
      <c r="DA23" s="41" t="e">
        <f t="shared" si="30"/>
        <v>#REF!</v>
      </c>
      <c r="DB23" s="41" t="e">
        <f t="shared" si="30"/>
        <v>#REF!</v>
      </c>
      <c r="DC23" s="41" t="e">
        <f t="shared" si="30"/>
        <v>#REF!</v>
      </c>
      <c r="DD23" s="41" t="e">
        <f t="shared" si="30"/>
        <v>#REF!</v>
      </c>
      <c r="DE23" s="41" t="e">
        <f t="shared" si="30"/>
        <v>#REF!</v>
      </c>
      <c r="DF23" s="41" t="e">
        <f t="shared" si="30"/>
        <v>#REF!</v>
      </c>
      <c r="DG23" s="41" t="e">
        <f t="shared" si="30"/>
        <v>#REF!</v>
      </c>
      <c r="DH23" s="41" t="e">
        <f t="shared" si="30"/>
        <v>#REF!</v>
      </c>
      <c r="DI23" s="41" t="e">
        <f t="shared" si="30"/>
        <v>#REF!</v>
      </c>
      <c r="DJ23" s="41" t="e">
        <f t="shared" si="30"/>
        <v>#REF!</v>
      </c>
      <c r="DK23" s="41" t="e">
        <f t="shared" si="24"/>
        <v>#REF!</v>
      </c>
      <c r="DL23" s="41" t="e">
        <f t="shared" si="24"/>
        <v>#REF!</v>
      </c>
      <c r="DM23" s="41" t="e">
        <f t="shared" si="24"/>
        <v>#REF!</v>
      </c>
      <c r="DN23" s="41" t="e">
        <f t="shared" si="24"/>
        <v>#REF!</v>
      </c>
      <c r="DO23" s="41" t="e">
        <f t="shared" si="24"/>
        <v>#REF!</v>
      </c>
      <c r="DP23" s="41" t="e">
        <f t="shared" si="24"/>
        <v>#REF!</v>
      </c>
      <c r="DQ23" s="41" t="e">
        <f t="shared" si="24"/>
        <v>#REF!</v>
      </c>
      <c r="DR23" s="41" t="e">
        <f t="shared" si="24"/>
        <v>#REF!</v>
      </c>
      <c r="DS23" s="41" t="e">
        <f t="shared" si="24"/>
        <v>#REF!</v>
      </c>
      <c r="DT23" s="41" t="e">
        <f t="shared" si="24"/>
        <v>#REF!</v>
      </c>
      <c r="DU23" s="41" t="e">
        <f t="shared" si="24"/>
        <v>#REF!</v>
      </c>
      <c r="DV23" s="41" t="e">
        <f t="shared" si="24"/>
        <v>#REF!</v>
      </c>
      <c r="DW23" s="41" t="e">
        <f t="shared" si="24"/>
        <v>#REF!</v>
      </c>
      <c r="DX23" s="41" t="e">
        <f t="shared" si="24"/>
        <v>#REF!</v>
      </c>
      <c r="DY23" s="41" t="e">
        <f t="shared" si="24"/>
        <v>#REF!</v>
      </c>
      <c r="DZ23" s="41" t="e">
        <f t="shared" si="24"/>
        <v>#REF!</v>
      </c>
      <c r="EA23" s="41" t="e">
        <f t="shared" si="31"/>
        <v>#REF!</v>
      </c>
      <c r="EB23" s="41" t="e">
        <f t="shared" si="31"/>
        <v>#REF!</v>
      </c>
      <c r="EC23" s="41" t="e">
        <f t="shared" si="31"/>
        <v>#REF!</v>
      </c>
      <c r="ED23" s="41" t="e">
        <f t="shared" si="31"/>
        <v>#REF!</v>
      </c>
      <c r="EE23" s="41" t="e">
        <f t="shared" si="31"/>
        <v>#REF!</v>
      </c>
      <c r="EF23" s="41" t="e">
        <f t="shared" si="31"/>
        <v>#REF!</v>
      </c>
      <c r="EG23" s="41" t="e">
        <f t="shared" si="31"/>
        <v>#REF!</v>
      </c>
      <c r="EH23" s="41" t="e">
        <f t="shared" si="31"/>
        <v>#REF!</v>
      </c>
      <c r="EI23" s="41" t="e">
        <f t="shared" si="31"/>
        <v>#REF!</v>
      </c>
      <c r="EJ23" s="41" t="e">
        <f t="shared" si="31"/>
        <v>#REF!</v>
      </c>
      <c r="EK23" s="41" t="e">
        <f t="shared" si="31"/>
        <v>#REF!</v>
      </c>
      <c r="EL23" s="41" t="e">
        <f t="shared" si="31"/>
        <v>#REF!</v>
      </c>
      <c r="EM23" s="41" t="e">
        <f t="shared" si="31"/>
        <v>#REF!</v>
      </c>
      <c r="EN23" s="41" t="e">
        <f t="shared" si="31"/>
        <v>#REF!</v>
      </c>
      <c r="EO23" s="41" t="e">
        <f t="shared" si="31"/>
        <v>#REF!</v>
      </c>
      <c r="EP23" s="41" t="e">
        <f t="shared" si="31"/>
        <v>#REF!</v>
      </c>
      <c r="EQ23" s="41" t="e">
        <f t="shared" si="25"/>
        <v>#REF!</v>
      </c>
      <c r="ER23" s="41" t="e">
        <f t="shared" si="25"/>
        <v>#REF!</v>
      </c>
      <c r="ES23" s="41" t="e">
        <f t="shared" si="25"/>
        <v>#REF!</v>
      </c>
      <c r="ET23" s="41" t="e">
        <f t="shared" si="25"/>
        <v>#REF!</v>
      </c>
      <c r="EU23" s="41" t="e">
        <f t="shared" si="25"/>
        <v>#REF!</v>
      </c>
      <c r="EV23" s="41" t="e">
        <f t="shared" si="25"/>
        <v>#REF!</v>
      </c>
      <c r="EW23" s="41" t="e">
        <f t="shared" si="25"/>
        <v>#REF!</v>
      </c>
      <c r="EX23" s="41" t="e">
        <f t="shared" si="25"/>
        <v>#REF!</v>
      </c>
      <c r="EY23" s="41" t="e">
        <f t="shared" si="25"/>
        <v>#REF!</v>
      </c>
      <c r="EZ23" s="41" t="e">
        <f t="shared" si="25"/>
        <v>#REF!</v>
      </c>
      <c r="FA23" s="41" t="e">
        <f t="shared" si="25"/>
        <v>#REF!</v>
      </c>
      <c r="FB23" s="41" t="e">
        <f t="shared" si="25"/>
        <v>#REF!</v>
      </c>
      <c r="FC23" s="41" t="e">
        <f t="shared" si="25"/>
        <v>#REF!</v>
      </c>
      <c r="FD23" s="41" t="e">
        <f t="shared" si="25"/>
        <v>#REF!</v>
      </c>
      <c r="FE23" s="41" t="e">
        <f t="shared" si="25"/>
        <v>#REF!</v>
      </c>
      <c r="FF23" s="41" t="e">
        <f t="shared" si="25"/>
        <v>#REF!</v>
      </c>
      <c r="FG23" s="41" t="e">
        <f t="shared" si="32"/>
        <v>#REF!</v>
      </c>
      <c r="FH23" s="41" t="e">
        <f t="shared" si="32"/>
        <v>#REF!</v>
      </c>
      <c r="FI23" s="41" t="e">
        <f t="shared" si="32"/>
        <v>#REF!</v>
      </c>
      <c r="FJ23" s="41" t="e">
        <f t="shared" si="32"/>
        <v>#REF!</v>
      </c>
      <c r="FK23" s="41" t="e">
        <f t="shared" si="32"/>
        <v>#REF!</v>
      </c>
      <c r="FL23" s="41" t="e">
        <f t="shared" si="32"/>
        <v>#REF!</v>
      </c>
      <c r="FM23" s="41" t="e">
        <f t="shared" si="32"/>
        <v>#REF!</v>
      </c>
      <c r="FN23" s="41" t="e">
        <f t="shared" si="32"/>
        <v>#REF!</v>
      </c>
      <c r="FO23" s="41" t="e">
        <f t="shared" si="32"/>
        <v>#REF!</v>
      </c>
      <c r="FP23" s="41" t="e">
        <f t="shared" si="32"/>
        <v>#REF!</v>
      </c>
      <c r="FQ23" s="41" t="e">
        <f t="shared" si="32"/>
        <v>#REF!</v>
      </c>
      <c r="FR23" s="41" t="e">
        <f t="shared" si="32"/>
        <v>#REF!</v>
      </c>
      <c r="FS23" s="41" t="e">
        <f t="shared" si="32"/>
        <v>#REF!</v>
      </c>
      <c r="FT23" s="41" t="e">
        <f t="shared" si="32"/>
        <v>#REF!</v>
      </c>
      <c r="FU23" s="41" t="e">
        <f t="shared" si="32"/>
        <v>#REF!</v>
      </c>
      <c r="FV23" s="41" t="e">
        <f t="shared" si="32"/>
        <v>#REF!</v>
      </c>
      <c r="FW23" s="41" t="e">
        <f t="shared" si="26"/>
        <v>#REF!</v>
      </c>
      <c r="FX23" s="41" t="e">
        <f t="shared" si="26"/>
        <v>#REF!</v>
      </c>
      <c r="FY23" s="41" t="e">
        <f t="shared" si="26"/>
        <v>#REF!</v>
      </c>
      <c r="FZ23" s="41" t="e">
        <f t="shared" si="26"/>
        <v>#REF!</v>
      </c>
      <c r="GA23" s="41" t="e">
        <f t="shared" si="26"/>
        <v>#REF!</v>
      </c>
      <c r="GB23" s="41" t="e">
        <f t="shared" si="26"/>
        <v>#REF!</v>
      </c>
      <c r="GC23" s="41" t="e">
        <f t="shared" si="26"/>
        <v>#REF!</v>
      </c>
      <c r="GD23" s="41" t="e">
        <f t="shared" si="26"/>
        <v>#REF!</v>
      </c>
      <c r="GE23" s="41" t="e">
        <f t="shared" si="26"/>
        <v>#REF!</v>
      </c>
      <c r="GF23" s="41" t="e">
        <f t="shared" si="26"/>
        <v>#REF!</v>
      </c>
      <c r="GG23" s="41" t="e">
        <f t="shared" si="26"/>
        <v>#REF!</v>
      </c>
      <c r="GH23" s="41" t="e">
        <f t="shared" si="26"/>
        <v>#REF!</v>
      </c>
      <c r="GI23" s="41" t="e">
        <f t="shared" si="26"/>
        <v>#REF!</v>
      </c>
      <c r="GJ23" s="41" t="e">
        <f t="shared" si="26"/>
        <v>#REF!</v>
      </c>
      <c r="GK23" s="41" t="e">
        <f t="shared" si="26"/>
        <v>#REF!</v>
      </c>
      <c r="GL23" s="41" t="e">
        <f t="shared" si="26"/>
        <v>#REF!</v>
      </c>
      <c r="GM23" s="41" t="e">
        <f t="shared" si="33"/>
        <v>#REF!</v>
      </c>
      <c r="GN23" s="41" t="e">
        <f t="shared" si="33"/>
        <v>#REF!</v>
      </c>
      <c r="GO23" s="41" t="e">
        <f t="shared" si="33"/>
        <v>#REF!</v>
      </c>
      <c r="GP23" s="41" t="e">
        <f t="shared" si="33"/>
        <v>#REF!</v>
      </c>
      <c r="GQ23" s="41" t="e">
        <f t="shared" si="33"/>
        <v>#REF!</v>
      </c>
      <c r="GR23" s="41" t="e">
        <f t="shared" si="33"/>
        <v>#REF!</v>
      </c>
      <c r="GS23" s="41" t="e">
        <f t="shared" si="33"/>
        <v>#REF!</v>
      </c>
      <c r="GT23" s="41" t="e">
        <f t="shared" si="33"/>
        <v>#REF!</v>
      </c>
      <c r="GU23" s="41" t="e">
        <f t="shared" si="33"/>
        <v>#REF!</v>
      </c>
      <c r="GV23" s="41" t="e">
        <f t="shared" si="33"/>
        <v>#REF!</v>
      </c>
      <c r="GW23" s="41" t="e">
        <f t="shared" si="33"/>
        <v>#REF!</v>
      </c>
      <c r="GX23" s="41" t="e">
        <f t="shared" si="33"/>
        <v>#REF!</v>
      </c>
      <c r="GY23" s="41" t="e">
        <f t="shared" si="33"/>
        <v>#REF!</v>
      </c>
      <c r="GZ23" s="41" t="e">
        <f t="shared" si="33"/>
        <v>#REF!</v>
      </c>
      <c r="HA23" s="41" t="e">
        <f t="shared" si="33"/>
        <v>#REF!</v>
      </c>
      <c r="HB23" s="41" t="e">
        <f t="shared" si="33"/>
        <v>#REF!</v>
      </c>
      <c r="HC23" s="41" t="e">
        <f t="shared" si="27"/>
        <v>#REF!</v>
      </c>
      <c r="HD23" s="41" t="e">
        <f t="shared" si="27"/>
        <v>#REF!</v>
      </c>
      <c r="HE23" s="41" t="e">
        <f t="shared" si="27"/>
        <v>#REF!</v>
      </c>
      <c r="HF23" s="41" t="e">
        <f t="shared" si="27"/>
        <v>#REF!</v>
      </c>
      <c r="HG23" s="41" t="e">
        <f t="shared" si="27"/>
        <v>#REF!</v>
      </c>
      <c r="HH23" s="41" t="e">
        <f t="shared" si="27"/>
        <v>#REF!</v>
      </c>
      <c r="HI23" s="41" t="e">
        <f t="shared" si="27"/>
        <v>#REF!</v>
      </c>
      <c r="HJ23" s="41" t="e">
        <f t="shared" si="27"/>
        <v>#REF!</v>
      </c>
    </row>
    <row r="24" spans="1:218" ht="14.4" x14ac:dyDescent="0.3">
      <c r="A24" s="42">
        <v>21</v>
      </c>
      <c r="B24" s="43" t="e">
        <f>'CMM3 - AUX CALC'!$V$67</f>
        <v>#REF!</v>
      </c>
      <c r="W24" s="41" t="e">
        <f>$B24/(_xlfn.SINGLE(PrazoConcessao)*12-W$3+1)</f>
        <v>#REF!</v>
      </c>
      <c r="X24" s="41" t="e">
        <f t="shared" si="28"/>
        <v>#REF!</v>
      </c>
      <c r="Y24" s="41" t="e">
        <f t="shared" si="28"/>
        <v>#REF!</v>
      </c>
      <c r="Z24" s="41" t="e">
        <f t="shared" si="28"/>
        <v>#REF!</v>
      </c>
      <c r="AA24" s="41" t="e">
        <f t="shared" si="28"/>
        <v>#REF!</v>
      </c>
      <c r="AB24" s="41" t="e">
        <f t="shared" si="28"/>
        <v>#REF!</v>
      </c>
      <c r="AC24" s="41" t="e">
        <f t="shared" si="28"/>
        <v>#REF!</v>
      </c>
      <c r="AD24" s="41" t="e">
        <f t="shared" si="28"/>
        <v>#REF!</v>
      </c>
      <c r="AE24" s="41" t="e">
        <f t="shared" si="28"/>
        <v>#REF!</v>
      </c>
      <c r="AF24" s="41" t="e">
        <f t="shared" si="28"/>
        <v>#REF!</v>
      </c>
      <c r="AG24" s="41" t="e">
        <f t="shared" si="28"/>
        <v>#REF!</v>
      </c>
      <c r="AH24" s="41" t="e">
        <f t="shared" si="28"/>
        <v>#REF!</v>
      </c>
      <c r="AI24" s="41" t="e">
        <f t="shared" si="28"/>
        <v>#REF!</v>
      </c>
      <c r="AJ24" s="41" t="e">
        <f t="shared" si="21"/>
        <v>#REF!</v>
      </c>
      <c r="AK24" s="41" t="e">
        <f t="shared" si="21"/>
        <v>#REF!</v>
      </c>
      <c r="AL24" s="41" t="e">
        <f t="shared" si="21"/>
        <v>#REF!</v>
      </c>
      <c r="AM24" s="41" t="e">
        <f t="shared" si="21"/>
        <v>#REF!</v>
      </c>
      <c r="AN24" s="41" t="e">
        <f t="shared" si="21"/>
        <v>#REF!</v>
      </c>
      <c r="AO24" s="41" t="e">
        <f t="shared" si="21"/>
        <v>#REF!</v>
      </c>
      <c r="AP24" s="41" t="e">
        <f t="shared" si="21"/>
        <v>#REF!</v>
      </c>
      <c r="AQ24" s="41" t="e">
        <f t="shared" si="21"/>
        <v>#REF!</v>
      </c>
      <c r="AR24" s="41" t="e">
        <f t="shared" si="21"/>
        <v>#REF!</v>
      </c>
      <c r="AS24" s="41" t="e">
        <f t="shared" si="21"/>
        <v>#REF!</v>
      </c>
      <c r="AT24" s="41" t="e">
        <f t="shared" si="21"/>
        <v>#REF!</v>
      </c>
      <c r="AU24" s="41" t="e">
        <f t="shared" si="21"/>
        <v>#REF!</v>
      </c>
      <c r="AV24" s="41" t="e">
        <f t="shared" si="21"/>
        <v>#REF!</v>
      </c>
      <c r="AW24" s="41" t="e">
        <f t="shared" si="21"/>
        <v>#REF!</v>
      </c>
      <c r="AX24" s="41" t="e">
        <f t="shared" si="21"/>
        <v>#REF!</v>
      </c>
      <c r="AY24" s="41" t="e">
        <f t="shared" si="29"/>
        <v>#REF!</v>
      </c>
      <c r="AZ24" s="41" t="e">
        <f t="shared" si="29"/>
        <v>#REF!</v>
      </c>
      <c r="BA24" s="41" t="e">
        <f t="shared" si="29"/>
        <v>#REF!</v>
      </c>
      <c r="BB24" s="41" t="e">
        <f t="shared" si="29"/>
        <v>#REF!</v>
      </c>
      <c r="BC24" s="41" t="e">
        <f t="shared" si="29"/>
        <v>#REF!</v>
      </c>
      <c r="BD24" s="41" t="e">
        <f t="shared" si="29"/>
        <v>#REF!</v>
      </c>
      <c r="BE24" s="41" t="e">
        <f t="shared" si="29"/>
        <v>#REF!</v>
      </c>
      <c r="BF24" s="41" t="e">
        <f t="shared" si="29"/>
        <v>#REF!</v>
      </c>
      <c r="BG24" s="41" t="e">
        <f t="shared" si="29"/>
        <v>#REF!</v>
      </c>
      <c r="BH24" s="41" t="e">
        <f t="shared" si="29"/>
        <v>#REF!</v>
      </c>
      <c r="BI24" s="41" t="e">
        <f t="shared" si="29"/>
        <v>#REF!</v>
      </c>
      <c r="BJ24" s="41" t="e">
        <f t="shared" si="29"/>
        <v>#REF!</v>
      </c>
      <c r="BK24" s="41" t="e">
        <f t="shared" si="29"/>
        <v>#REF!</v>
      </c>
      <c r="BL24" s="41" t="e">
        <f t="shared" si="29"/>
        <v>#REF!</v>
      </c>
      <c r="BM24" s="41" t="e">
        <f t="shared" si="29"/>
        <v>#REF!</v>
      </c>
      <c r="BN24" s="41" t="e">
        <f t="shared" si="29"/>
        <v>#REF!</v>
      </c>
      <c r="BO24" s="41" t="e">
        <f t="shared" si="22"/>
        <v>#REF!</v>
      </c>
      <c r="BP24" s="41" t="e">
        <f t="shared" si="22"/>
        <v>#REF!</v>
      </c>
      <c r="BQ24" s="41" t="e">
        <f t="shared" si="22"/>
        <v>#REF!</v>
      </c>
      <c r="BR24" s="41" t="e">
        <f t="shared" si="22"/>
        <v>#REF!</v>
      </c>
      <c r="BS24" s="41" t="e">
        <f t="shared" si="22"/>
        <v>#REF!</v>
      </c>
      <c r="BT24" s="41" t="e">
        <f t="shared" si="22"/>
        <v>#REF!</v>
      </c>
      <c r="BU24" s="41" t="e">
        <f t="shared" si="22"/>
        <v>#REF!</v>
      </c>
      <c r="BV24" s="41" t="e">
        <f t="shared" si="22"/>
        <v>#REF!</v>
      </c>
      <c r="BW24" s="41" t="e">
        <f t="shared" si="22"/>
        <v>#REF!</v>
      </c>
      <c r="BX24" s="41" t="e">
        <f t="shared" si="22"/>
        <v>#REF!</v>
      </c>
      <c r="BY24" s="41" t="e">
        <f t="shared" si="22"/>
        <v>#REF!</v>
      </c>
      <c r="BZ24" s="41" t="e">
        <f t="shared" si="22"/>
        <v>#REF!</v>
      </c>
      <c r="CA24" s="41" t="e">
        <f t="shared" si="22"/>
        <v>#REF!</v>
      </c>
      <c r="CB24" s="41" t="e">
        <f t="shared" si="22"/>
        <v>#REF!</v>
      </c>
      <c r="CC24" s="41" t="e">
        <f t="shared" si="22"/>
        <v>#REF!</v>
      </c>
      <c r="CD24" s="41" t="e">
        <f t="shared" si="22"/>
        <v>#REF!</v>
      </c>
      <c r="CE24" s="41" t="e">
        <f t="shared" si="23"/>
        <v>#REF!</v>
      </c>
      <c r="CF24" s="41" t="e">
        <f t="shared" si="23"/>
        <v>#REF!</v>
      </c>
      <c r="CG24" s="41" t="e">
        <f t="shared" si="23"/>
        <v>#REF!</v>
      </c>
      <c r="CH24" s="41" t="e">
        <f t="shared" si="23"/>
        <v>#REF!</v>
      </c>
      <c r="CI24" s="41" t="e">
        <f t="shared" si="23"/>
        <v>#REF!</v>
      </c>
      <c r="CJ24" s="41" t="e">
        <f t="shared" si="23"/>
        <v>#REF!</v>
      </c>
      <c r="CK24" s="41" t="e">
        <f t="shared" si="23"/>
        <v>#REF!</v>
      </c>
      <c r="CL24" s="41" t="e">
        <f t="shared" si="23"/>
        <v>#REF!</v>
      </c>
      <c r="CM24" s="41" t="e">
        <f t="shared" si="23"/>
        <v>#REF!</v>
      </c>
      <c r="CN24" s="41" t="e">
        <f t="shared" si="23"/>
        <v>#REF!</v>
      </c>
      <c r="CO24" s="41" t="e">
        <f t="shared" si="23"/>
        <v>#REF!</v>
      </c>
      <c r="CP24" s="41" t="e">
        <f t="shared" si="23"/>
        <v>#REF!</v>
      </c>
      <c r="CQ24" s="41" t="e">
        <f t="shared" si="23"/>
        <v>#REF!</v>
      </c>
      <c r="CR24" s="41" t="e">
        <f t="shared" si="23"/>
        <v>#REF!</v>
      </c>
      <c r="CS24" s="41" t="e">
        <f t="shared" si="23"/>
        <v>#REF!</v>
      </c>
      <c r="CT24" s="41" t="e">
        <f t="shared" si="23"/>
        <v>#REF!</v>
      </c>
      <c r="CU24" s="41" t="e">
        <f t="shared" si="30"/>
        <v>#REF!</v>
      </c>
      <c r="CV24" s="41" t="e">
        <f t="shared" si="30"/>
        <v>#REF!</v>
      </c>
      <c r="CW24" s="41" t="e">
        <f t="shared" si="30"/>
        <v>#REF!</v>
      </c>
      <c r="CX24" s="41" t="e">
        <f t="shared" si="30"/>
        <v>#REF!</v>
      </c>
      <c r="CY24" s="41" t="e">
        <f t="shared" si="30"/>
        <v>#REF!</v>
      </c>
      <c r="CZ24" s="41" t="e">
        <f t="shared" si="30"/>
        <v>#REF!</v>
      </c>
      <c r="DA24" s="41" t="e">
        <f t="shared" si="30"/>
        <v>#REF!</v>
      </c>
      <c r="DB24" s="41" t="e">
        <f t="shared" si="30"/>
        <v>#REF!</v>
      </c>
      <c r="DC24" s="41" t="e">
        <f t="shared" si="30"/>
        <v>#REF!</v>
      </c>
      <c r="DD24" s="41" t="e">
        <f t="shared" si="30"/>
        <v>#REF!</v>
      </c>
      <c r="DE24" s="41" t="e">
        <f t="shared" si="30"/>
        <v>#REF!</v>
      </c>
      <c r="DF24" s="41" t="e">
        <f t="shared" si="30"/>
        <v>#REF!</v>
      </c>
      <c r="DG24" s="41" t="e">
        <f t="shared" si="30"/>
        <v>#REF!</v>
      </c>
      <c r="DH24" s="41" t="e">
        <f t="shared" si="30"/>
        <v>#REF!</v>
      </c>
      <c r="DI24" s="41" t="e">
        <f t="shared" si="30"/>
        <v>#REF!</v>
      </c>
      <c r="DJ24" s="41" t="e">
        <f t="shared" si="30"/>
        <v>#REF!</v>
      </c>
      <c r="DK24" s="41" t="e">
        <f t="shared" si="24"/>
        <v>#REF!</v>
      </c>
      <c r="DL24" s="41" t="e">
        <f t="shared" si="24"/>
        <v>#REF!</v>
      </c>
      <c r="DM24" s="41" t="e">
        <f t="shared" si="24"/>
        <v>#REF!</v>
      </c>
      <c r="DN24" s="41" t="e">
        <f t="shared" si="24"/>
        <v>#REF!</v>
      </c>
      <c r="DO24" s="41" t="e">
        <f t="shared" si="24"/>
        <v>#REF!</v>
      </c>
      <c r="DP24" s="41" t="e">
        <f t="shared" si="24"/>
        <v>#REF!</v>
      </c>
      <c r="DQ24" s="41" t="e">
        <f t="shared" si="24"/>
        <v>#REF!</v>
      </c>
      <c r="DR24" s="41" t="e">
        <f t="shared" si="24"/>
        <v>#REF!</v>
      </c>
      <c r="DS24" s="41" t="e">
        <f t="shared" si="24"/>
        <v>#REF!</v>
      </c>
      <c r="DT24" s="41" t="e">
        <f t="shared" si="24"/>
        <v>#REF!</v>
      </c>
      <c r="DU24" s="41" t="e">
        <f t="shared" si="24"/>
        <v>#REF!</v>
      </c>
      <c r="DV24" s="41" t="e">
        <f t="shared" si="24"/>
        <v>#REF!</v>
      </c>
      <c r="DW24" s="41" t="e">
        <f t="shared" si="24"/>
        <v>#REF!</v>
      </c>
      <c r="DX24" s="41" t="e">
        <f t="shared" si="24"/>
        <v>#REF!</v>
      </c>
      <c r="DY24" s="41" t="e">
        <f t="shared" si="24"/>
        <v>#REF!</v>
      </c>
      <c r="DZ24" s="41" t="e">
        <f t="shared" si="24"/>
        <v>#REF!</v>
      </c>
      <c r="EA24" s="41" t="e">
        <f t="shared" si="31"/>
        <v>#REF!</v>
      </c>
      <c r="EB24" s="41" t="e">
        <f t="shared" si="31"/>
        <v>#REF!</v>
      </c>
      <c r="EC24" s="41" t="e">
        <f t="shared" si="31"/>
        <v>#REF!</v>
      </c>
      <c r="ED24" s="41" t="e">
        <f t="shared" si="31"/>
        <v>#REF!</v>
      </c>
      <c r="EE24" s="41" t="e">
        <f t="shared" si="31"/>
        <v>#REF!</v>
      </c>
      <c r="EF24" s="41" t="e">
        <f t="shared" si="31"/>
        <v>#REF!</v>
      </c>
      <c r="EG24" s="41" t="e">
        <f t="shared" si="31"/>
        <v>#REF!</v>
      </c>
      <c r="EH24" s="41" t="e">
        <f t="shared" si="31"/>
        <v>#REF!</v>
      </c>
      <c r="EI24" s="41" t="e">
        <f t="shared" si="31"/>
        <v>#REF!</v>
      </c>
      <c r="EJ24" s="41" t="e">
        <f t="shared" si="31"/>
        <v>#REF!</v>
      </c>
      <c r="EK24" s="41" t="e">
        <f t="shared" si="31"/>
        <v>#REF!</v>
      </c>
      <c r="EL24" s="41" t="e">
        <f t="shared" si="31"/>
        <v>#REF!</v>
      </c>
      <c r="EM24" s="41" t="e">
        <f t="shared" si="31"/>
        <v>#REF!</v>
      </c>
      <c r="EN24" s="41" t="e">
        <f t="shared" si="31"/>
        <v>#REF!</v>
      </c>
      <c r="EO24" s="41" t="e">
        <f t="shared" si="31"/>
        <v>#REF!</v>
      </c>
      <c r="EP24" s="41" t="e">
        <f t="shared" si="31"/>
        <v>#REF!</v>
      </c>
      <c r="EQ24" s="41" t="e">
        <f t="shared" si="25"/>
        <v>#REF!</v>
      </c>
      <c r="ER24" s="41" t="e">
        <f t="shared" si="25"/>
        <v>#REF!</v>
      </c>
      <c r="ES24" s="41" t="e">
        <f t="shared" si="25"/>
        <v>#REF!</v>
      </c>
      <c r="ET24" s="41" t="e">
        <f t="shared" si="25"/>
        <v>#REF!</v>
      </c>
      <c r="EU24" s="41" t="e">
        <f t="shared" si="25"/>
        <v>#REF!</v>
      </c>
      <c r="EV24" s="41" t="e">
        <f t="shared" si="25"/>
        <v>#REF!</v>
      </c>
      <c r="EW24" s="41" t="e">
        <f t="shared" si="25"/>
        <v>#REF!</v>
      </c>
      <c r="EX24" s="41" t="e">
        <f t="shared" si="25"/>
        <v>#REF!</v>
      </c>
      <c r="EY24" s="41" t="e">
        <f t="shared" si="25"/>
        <v>#REF!</v>
      </c>
      <c r="EZ24" s="41" t="e">
        <f t="shared" si="25"/>
        <v>#REF!</v>
      </c>
      <c r="FA24" s="41" t="e">
        <f t="shared" si="25"/>
        <v>#REF!</v>
      </c>
      <c r="FB24" s="41" t="e">
        <f t="shared" si="25"/>
        <v>#REF!</v>
      </c>
      <c r="FC24" s="41" t="e">
        <f t="shared" si="25"/>
        <v>#REF!</v>
      </c>
      <c r="FD24" s="41" t="e">
        <f t="shared" si="25"/>
        <v>#REF!</v>
      </c>
      <c r="FE24" s="41" t="e">
        <f t="shared" si="25"/>
        <v>#REF!</v>
      </c>
      <c r="FF24" s="41" t="e">
        <f t="shared" si="25"/>
        <v>#REF!</v>
      </c>
      <c r="FG24" s="41" t="e">
        <f t="shared" si="32"/>
        <v>#REF!</v>
      </c>
      <c r="FH24" s="41" t="e">
        <f t="shared" si="32"/>
        <v>#REF!</v>
      </c>
      <c r="FI24" s="41" t="e">
        <f t="shared" si="32"/>
        <v>#REF!</v>
      </c>
      <c r="FJ24" s="41" t="e">
        <f t="shared" si="32"/>
        <v>#REF!</v>
      </c>
      <c r="FK24" s="41" t="e">
        <f t="shared" si="32"/>
        <v>#REF!</v>
      </c>
      <c r="FL24" s="41" t="e">
        <f t="shared" si="32"/>
        <v>#REF!</v>
      </c>
      <c r="FM24" s="41" t="e">
        <f t="shared" si="32"/>
        <v>#REF!</v>
      </c>
      <c r="FN24" s="41" t="e">
        <f t="shared" si="32"/>
        <v>#REF!</v>
      </c>
      <c r="FO24" s="41" t="e">
        <f t="shared" si="32"/>
        <v>#REF!</v>
      </c>
      <c r="FP24" s="41" t="e">
        <f t="shared" si="32"/>
        <v>#REF!</v>
      </c>
      <c r="FQ24" s="41" t="e">
        <f t="shared" si="32"/>
        <v>#REF!</v>
      </c>
      <c r="FR24" s="41" t="e">
        <f t="shared" si="32"/>
        <v>#REF!</v>
      </c>
      <c r="FS24" s="41" t="e">
        <f t="shared" si="32"/>
        <v>#REF!</v>
      </c>
      <c r="FT24" s="41" t="e">
        <f t="shared" si="32"/>
        <v>#REF!</v>
      </c>
      <c r="FU24" s="41" t="e">
        <f t="shared" si="32"/>
        <v>#REF!</v>
      </c>
      <c r="FV24" s="41" t="e">
        <f t="shared" si="32"/>
        <v>#REF!</v>
      </c>
      <c r="FW24" s="41" t="e">
        <f t="shared" si="26"/>
        <v>#REF!</v>
      </c>
      <c r="FX24" s="41" t="e">
        <f t="shared" si="26"/>
        <v>#REF!</v>
      </c>
      <c r="FY24" s="41" t="e">
        <f t="shared" si="26"/>
        <v>#REF!</v>
      </c>
      <c r="FZ24" s="41" t="e">
        <f t="shared" si="26"/>
        <v>#REF!</v>
      </c>
      <c r="GA24" s="41" t="e">
        <f t="shared" si="26"/>
        <v>#REF!</v>
      </c>
      <c r="GB24" s="41" t="e">
        <f t="shared" si="26"/>
        <v>#REF!</v>
      </c>
      <c r="GC24" s="41" t="e">
        <f t="shared" si="26"/>
        <v>#REF!</v>
      </c>
      <c r="GD24" s="41" t="e">
        <f t="shared" si="26"/>
        <v>#REF!</v>
      </c>
      <c r="GE24" s="41" t="e">
        <f t="shared" si="26"/>
        <v>#REF!</v>
      </c>
      <c r="GF24" s="41" t="e">
        <f t="shared" si="26"/>
        <v>#REF!</v>
      </c>
      <c r="GG24" s="41" t="e">
        <f t="shared" si="26"/>
        <v>#REF!</v>
      </c>
      <c r="GH24" s="41" t="e">
        <f t="shared" si="26"/>
        <v>#REF!</v>
      </c>
      <c r="GI24" s="41" t="e">
        <f t="shared" si="26"/>
        <v>#REF!</v>
      </c>
      <c r="GJ24" s="41" t="e">
        <f t="shared" si="26"/>
        <v>#REF!</v>
      </c>
      <c r="GK24" s="41" t="e">
        <f t="shared" si="26"/>
        <v>#REF!</v>
      </c>
      <c r="GL24" s="41" t="e">
        <f t="shared" si="26"/>
        <v>#REF!</v>
      </c>
      <c r="GM24" s="41" t="e">
        <f t="shared" si="33"/>
        <v>#REF!</v>
      </c>
      <c r="GN24" s="41" t="e">
        <f t="shared" si="33"/>
        <v>#REF!</v>
      </c>
      <c r="GO24" s="41" t="e">
        <f t="shared" si="33"/>
        <v>#REF!</v>
      </c>
      <c r="GP24" s="41" t="e">
        <f t="shared" si="33"/>
        <v>#REF!</v>
      </c>
      <c r="GQ24" s="41" t="e">
        <f t="shared" si="33"/>
        <v>#REF!</v>
      </c>
      <c r="GR24" s="41" t="e">
        <f t="shared" si="33"/>
        <v>#REF!</v>
      </c>
      <c r="GS24" s="41" t="e">
        <f t="shared" si="33"/>
        <v>#REF!</v>
      </c>
      <c r="GT24" s="41" t="e">
        <f t="shared" si="33"/>
        <v>#REF!</v>
      </c>
      <c r="GU24" s="41" t="e">
        <f t="shared" si="33"/>
        <v>#REF!</v>
      </c>
      <c r="GV24" s="41" t="e">
        <f t="shared" si="33"/>
        <v>#REF!</v>
      </c>
      <c r="GW24" s="41" t="e">
        <f t="shared" si="33"/>
        <v>#REF!</v>
      </c>
      <c r="GX24" s="41" t="e">
        <f t="shared" si="33"/>
        <v>#REF!</v>
      </c>
      <c r="GY24" s="41" t="e">
        <f t="shared" si="33"/>
        <v>#REF!</v>
      </c>
      <c r="GZ24" s="41" t="e">
        <f t="shared" si="33"/>
        <v>#REF!</v>
      </c>
      <c r="HA24" s="41" t="e">
        <f t="shared" si="33"/>
        <v>#REF!</v>
      </c>
      <c r="HB24" s="41" t="e">
        <f t="shared" si="33"/>
        <v>#REF!</v>
      </c>
      <c r="HC24" s="41" t="e">
        <f t="shared" si="27"/>
        <v>#REF!</v>
      </c>
      <c r="HD24" s="41" t="e">
        <f t="shared" si="27"/>
        <v>#REF!</v>
      </c>
      <c r="HE24" s="41" t="e">
        <f t="shared" si="27"/>
        <v>#REF!</v>
      </c>
      <c r="HF24" s="41" t="e">
        <f t="shared" si="27"/>
        <v>#REF!</v>
      </c>
      <c r="HG24" s="41" t="e">
        <f t="shared" si="27"/>
        <v>#REF!</v>
      </c>
      <c r="HH24" s="41" t="e">
        <f t="shared" si="27"/>
        <v>#REF!</v>
      </c>
      <c r="HI24" s="41" t="e">
        <f t="shared" si="27"/>
        <v>#REF!</v>
      </c>
      <c r="HJ24" s="41" t="e">
        <f t="shared" si="27"/>
        <v>#REF!</v>
      </c>
    </row>
    <row r="25" spans="1:218" ht="14.4" x14ac:dyDescent="0.3">
      <c r="A25" s="42">
        <v>22</v>
      </c>
      <c r="B25" s="43" t="e">
        <f>'CMM3 - AUX CALC'!$W$67</f>
        <v>#REF!</v>
      </c>
      <c r="X25" s="41" t="e">
        <f>$B25/(_xlfn.SINGLE(PrazoConcessao)*12-X$3+1)</f>
        <v>#REF!</v>
      </c>
      <c r="Y25" s="41" t="e">
        <f t="shared" si="28"/>
        <v>#REF!</v>
      </c>
      <c r="Z25" s="41" t="e">
        <f t="shared" si="28"/>
        <v>#REF!</v>
      </c>
      <c r="AA25" s="41" t="e">
        <f t="shared" si="28"/>
        <v>#REF!</v>
      </c>
      <c r="AB25" s="41" t="e">
        <f t="shared" si="28"/>
        <v>#REF!</v>
      </c>
      <c r="AC25" s="41" t="e">
        <f t="shared" si="28"/>
        <v>#REF!</v>
      </c>
      <c r="AD25" s="41" t="e">
        <f t="shared" si="28"/>
        <v>#REF!</v>
      </c>
      <c r="AE25" s="41" t="e">
        <f t="shared" si="28"/>
        <v>#REF!</v>
      </c>
      <c r="AF25" s="41" t="e">
        <f t="shared" si="28"/>
        <v>#REF!</v>
      </c>
      <c r="AG25" s="41" t="e">
        <f t="shared" si="28"/>
        <v>#REF!</v>
      </c>
      <c r="AH25" s="41" t="e">
        <f t="shared" si="28"/>
        <v>#REF!</v>
      </c>
      <c r="AI25" s="41" t="e">
        <f t="shared" si="28"/>
        <v>#REF!</v>
      </c>
      <c r="AJ25" s="41" t="e">
        <f t="shared" si="21"/>
        <v>#REF!</v>
      </c>
      <c r="AK25" s="41" t="e">
        <f t="shared" si="21"/>
        <v>#REF!</v>
      </c>
      <c r="AL25" s="41" t="e">
        <f t="shared" si="21"/>
        <v>#REF!</v>
      </c>
      <c r="AM25" s="41" t="e">
        <f t="shared" si="21"/>
        <v>#REF!</v>
      </c>
      <c r="AN25" s="41" t="e">
        <f t="shared" si="21"/>
        <v>#REF!</v>
      </c>
      <c r="AO25" s="41" t="e">
        <f t="shared" si="21"/>
        <v>#REF!</v>
      </c>
      <c r="AP25" s="41" t="e">
        <f t="shared" si="21"/>
        <v>#REF!</v>
      </c>
      <c r="AQ25" s="41" t="e">
        <f t="shared" si="21"/>
        <v>#REF!</v>
      </c>
      <c r="AR25" s="41" t="e">
        <f t="shared" si="21"/>
        <v>#REF!</v>
      </c>
      <c r="AS25" s="41" t="e">
        <f t="shared" si="21"/>
        <v>#REF!</v>
      </c>
      <c r="AT25" s="41" t="e">
        <f t="shared" si="21"/>
        <v>#REF!</v>
      </c>
      <c r="AU25" s="41" t="e">
        <f t="shared" si="21"/>
        <v>#REF!</v>
      </c>
      <c r="AV25" s="41" t="e">
        <f t="shared" si="21"/>
        <v>#REF!</v>
      </c>
      <c r="AW25" s="41" t="e">
        <f t="shared" si="21"/>
        <v>#REF!</v>
      </c>
      <c r="AX25" s="41" t="e">
        <f t="shared" si="21"/>
        <v>#REF!</v>
      </c>
      <c r="AY25" s="41" t="e">
        <f t="shared" si="29"/>
        <v>#REF!</v>
      </c>
      <c r="AZ25" s="41" t="e">
        <f t="shared" si="29"/>
        <v>#REF!</v>
      </c>
      <c r="BA25" s="41" t="e">
        <f t="shared" si="29"/>
        <v>#REF!</v>
      </c>
      <c r="BB25" s="41" t="e">
        <f t="shared" si="29"/>
        <v>#REF!</v>
      </c>
      <c r="BC25" s="41" t="e">
        <f t="shared" si="29"/>
        <v>#REF!</v>
      </c>
      <c r="BD25" s="41" t="e">
        <f t="shared" si="29"/>
        <v>#REF!</v>
      </c>
      <c r="BE25" s="41" t="e">
        <f t="shared" si="29"/>
        <v>#REF!</v>
      </c>
      <c r="BF25" s="41" t="e">
        <f t="shared" si="29"/>
        <v>#REF!</v>
      </c>
      <c r="BG25" s="41" t="e">
        <f t="shared" si="29"/>
        <v>#REF!</v>
      </c>
      <c r="BH25" s="41" t="e">
        <f t="shared" si="29"/>
        <v>#REF!</v>
      </c>
      <c r="BI25" s="41" t="e">
        <f t="shared" si="29"/>
        <v>#REF!</v>
      </c>
      <c r="BJ25" s="41" t="e">
        <f t="shared" si="29"/>
        <v>#REF!</v>
      </c>
      <c r="BK25" s="41" t="e">
        <f t="shared" si="29"/>
        <v>#REF!</v>
      </c>
      <c r="BL25" s="41" t="e">
        <f t="shared" si="29"/>
        <v>#REF!</v>
      </c>
      <c r="BM25" s="41" t="e">
        <f t="shared" si="29"/>
        <v>#REF!</v>
      </c>
      <c r="BN25" s="41" t="e">
        <f t="shared" si="29"/>
        <v>#REF!</v>
      </c>
      <c r="BO25" s="41" t="e">
        <f t="shared" si="22"/>
        <v>#REF!</v>
      </c>
      <c r="BP25" s="41" t="e">
        <f t="shared" si="22"/>
        <v>#REF!</v>
      </c>
      <c r="BQ25" s="41" t="e">
        <f t="shared" si="22"/>
        <v>#REF!</v>
      </c>
      <c r="BR25" s="41" t="e">
        <f t="shared" si="22"/>
        <v>#REF!</v>
      </c>
      <c r="BS25" s="41" t="e">
        <f t="shared" si="22"/>
        <v>#REF!</v>
      </c>
      <c r="BT25" s="41" t="e">
        <f t="shared" si="22"/>
        <v>#REF!</v>
      </c>
      <c r="BU25" s="41" t="e">
        <f t="shared" si="22"/>
        <v>#REF!</v>
      </c>
      <c r="BV25" s="41" t="e">
        <f t="shared" si="22"/>
        <v>#REF!</v>
      </c>
      <c r="BW25" s="41" t="e">
        <f t="shared" si="22"/>
        <v>#REF!</v>
      </c>
      <c r="BX25" s="41" t="e">
        <f t="shared" si="22"/>
        <v>#REF!</v>
      </c>
      <c r="BY25" s="41" t="e">
        <f t="shared" si="22"/>
        <v>#REF!</v>
      </c>
      <c r="BZ25" s="41" t="e">
        <f t="shared" si="22"/>
        <v>#REF!</v>
      </c>
      <c r="CA25" s="41" t="e">
        <f t="shared" si="22"/>
        <v>#REF!</v>
      </c>
      <c r="CB25" s="41" t="e">
        <f t="shared" si="22"/>
        <v>#REF!</v>
      </c>
      <c r="CC25" s="41" t="e">
        <f t="shared" si="22"/>
        <v>#REF!</v>
      </c>
      <c r="CD25" s="41" t="e">
        <f t="shared" si="22"/>
        <v>#REF!</v>
      </c>
      <c r="CE25" s="41" t="e">
        <f t="shared" si="23"/>
        <v>#REF!</v>
      </c>
      <c r="CF25" s="41" t="e">
        <f t="shared" si="23"/>
        <v>#REF!</v>
      </c>
      <c r="CG25" s="41" t="e">
        <f t="shared" si="23"/>
        <v>#REF!</v>
      </c>
      <c r="CH25" s="41" t="e">
        <f t="shared" si="23"/>
        <v>#REF!</v>
      </c>
      <c r="CI25" s="41" t="e">
        <f t="shared" si="23"/>
        <v>#REF!</v>
      </c>
      <c r="CJ25" s="41" t="e">
        <f t="shared" si="23"/>
        <v>#REF!</v>
      </c>
      <c r="CK25" s="41" t="e">
        <f t="shared" si="23"/>
        <v>#REF!</v>
      </c>
      <c r="CL25" s="41" t="e">
        <f t="shared" si="23"/>
        <v>#REF!</v>
      </c>
      <c r="CM25" s="41" t="e">
        <f t="shared" si="23"/>
        <v>#REF!</v>
      </c>
      <c r="CN25" s="41" t="e">
        <f t="shared" si="23"/>
        <v>#REF!</v>
      </c>
      <c r="CO25" s="41" t="e">
        <f t="shared" si="23"/>
        <v>#REF!</v>
      </c>
      <c r="CP25" s="41" t="e">
        <f t="shared" si="23"/>
        <v>#REF!</v>
      </c>
      <c r="CQ25" s="41" t="e">
        <f t="shared" si="23"/>
        <v>#REF!</v>
      </c>
      <c r="CR25" s="41" t="e">
        <f t="shared" si="23"/>
        <v>#REF!</v>
      </c>
      <c r="CS25" s="41" t="e">
        <f t="shared" si="23"/>
        <v>#REF!</v>
      </c>
      <c r="CT25" s="41" t="e">
        <f t="shared" si="23"/>
        <v>#REF!</v>
      </c>
      <c r="CU25" s="41" t="e">
        <f t="shared" si="30"/>
        <v>#REF!</v>
      </c>
      <c r="CV25" s="41" t="e">
        <f t="shared" si="30"/>
        <v>#REF!</v>
      </c>
      <c r="CW25" s="41" t="e">
        <f t="shared" si="30"/>
        <v>#REF!</v>
      </c>
      <c r="CX25" s="41" t="e">
        <f t="shared" si="30"/>
        <v>#REF!</v>
      </c>
      <c r="CY25" s="41" t="e">
        <f t="shared" si="30"/>
        <v>#REF!</v>
      </c>
      <c r="CZ25" s="41" t="e">
        <f t="shared" si="30"/>
        <v>#REF!</v>
      </c>
      <c r="DA25" s="41" t="e">
        <f t="shared" si="30"/>
        <v>#REF!</v>
      </c>
      <c r="DB25" s="41" t="e">
        <f t="shared" si="30"/>
        <v>#REF!</v>
      </c>
      <c r="DC25" s="41" t="e">
        <f t="shared" si="30"/>
        <v>#REF!</v>
      </c>
      <c r="DD25" s="41" t="e">
        <f t="shared" si="30"/>
        <v>#REF!</v>
      </c>
      <c r="DE25" s="41" t="e">
        <f t="shared" si="30"/>
        <v>#REF!</v>
      </c>
      <c r="DF25" s="41" t="e">
        <f t="shared" si="30"/>
        <v>#REF!</v>
      </c>
      <c r="DG25" s="41" t="e">
        <f t="shared" si="30"/>
        <v>#REF!</v>
      </c>
      <c r="DH25" s="41" t="e">
        <f t="shared" si="30"/>
        <v>#REF!</v>
      </c>
      <c r="DI25" s="41" t="e">
        <f t="shared" si="30"/>
        <v>#REF!</v>
      </c>
      <c r="DJ25" s="41" t="e">
        <f t="shared" si="30"/>
        <v>#REF!</v>
      </c>
      <c r="DK25" s="41" t="e">
        <f t="shared" si="24"/>
        <v>#REF!</v>
      </c>
      <c r="DL25" s="41" t="e">
        <f t="shared" si="24"/>
        <v>#REF!</v>
      </c>
      <c r="DM25" s="41" t="e">
        <f t="shared" si="24"/>
        <v>#REF!</v>
      </c>
      <c r="DN25" s="41" t="e">
        <f t="shared" si="24"/>
        <v>#REF!</v>
      </c>
      <c r="DO25" s="41" t="e">
        <f t="shared" si="24"/>
        <v>#REF!</v>
      </c>
      <c r="DP25" s="41" t="e">
        <f t="shared" si="24"/>
        <v>#REF!</v>
      </c>
      <c r="DQ25" s="41" t="e">
        <f t="shared" si="24"/>
        <v>#REF!</v>
      </c>
      <c r="DR25" s="41" t="e">
        <f t="shared" si="24"/>
        <v>#REF!</v>
      </c>
      <c r="DS25" s="41" t="e">
        <f t="shared" si="24"/>
        <v>#REF!</v>
      </c>
      <c r="DT25" s="41" t="e">
        <f t="shared" si="24"/>
        <v>#REF!</v>
      </c>
      <c r="DU25" s="41" t="e">
        <f t="shared" si="24"/>
        <v>#REF!</v>
      </c>
      <c r="DV25" s="41" t="e">
        <f t="shared" si="24"/>
        <v>#REF!</v>
      </c>
      <c r="DW25" s="41" t="e">
        <f t="shared" si="24"/>
        <v>#REF!</v>
      </c>
      <c r="DX25" s="41" t="e">
        <f t="shared" si="24"/>
        <v>#REF!</v>
      </c>
      <c r="DY25" s="41" t="e">
        <f t="shared" si="24"/>
        <v>#REF!</v>
      </c>
      <c r="DZ25" s="41" t="e">
        <f t="shared" si="24"/>
        <v>#REF!</v>
      </c>
      <c r="EA25" s="41" t="e">
        <f t="shared" si="31"/>
        <v>#REF!</v>
      </c>
      <c r="EB25" s="41" t="e">
        <f t="shared" si="31"/>
        <v>#REF!</v>
      </c>
      <c r="EC25" s="41" t="e">
        <f t="shared" si="31"/>
        <v>#REF!</v>
      </c>
      <c r="ED25" s="41" t="e">
        <f t="shared" si="31"/>
        <v>#REF!</v>
      </c>
      <c r="EE25" s="41" t="e">
        <f t="shared" si="31"/>
        <v>#REF!</v>
      </c>
      <c r="EF25" s="41" t="e">
        <f t="shared" si="31"/>
        <v>#REF!</v>
      </c>
      <c r="EG25" s="41" t="e">
        <f t="shared" si="31"/>
        <v>#REF!</v>
      </c>
      <c r="EH25" s="41" t="e">
        <f t="shared" si="31"/>
        <v>#REF!</v>
      </c>
      <c r="EI25" s="41" t="e">
        <f t="shared" si="31"/>
        <v>#REF!</v>
      </c>
      <c r="EJ25" s="41" t="e">
        <f t="shared" si="31"/>
        <v>#REF!</v>
      </c>
      <c r="EK25" s="41" t="e">
        <f t="shared" si="31"/>
        <v>#REF!</v>
      </c>
      <c r="EL25" s="41" t="e">
        <f t="shared" si="31"/>
        <v>#REF!</v>
      </c>
      <c r="EM25" s="41" t="e">
        <f t="shared" si="31"/>
        <v>#REF!</v>
      </c>
      <c r="EN25" s="41" t="e">
        <f t="shared" si="31"/>
        <v>#REF!</v>
      </c>
      <c r="EO25" s="41" t="e">
        <f t="shared" si="31"/>
        <v>#REF!</v>
      </c>
      <c r="EP25" s="41" t="e">
        <f t="shared" si="31"/>
        <v>#REF!</v>
      </c>
      <c r="EQ25" s="41" t="e">
        <f t="shared" si="25"/>
        <v>#REF!</v>
      </c>
      <c r="ER25" s="41" t="e">
        <f t="shared" si="25"/>
        <v>#REF!</v>
      </c>
      <c r="ES25" s="41" t="e">
        <f t="shared" si="25"/>
        <v>#REF!</v>
      </c>
      <c r="ET25" s="41" t="e">
        <f t="shared" si="25"/>
        <v>#REF!</v>
      </c>
      <c r="EU25" s="41" t="e">
        <f t="shared" si="25"/>
        <v>#REF!</v>
      </c>
      <c r="EV25" s="41" t="e">
        <f t="shared" si="25"/>
        <v>#REF!</v>
      </c>
      <c r="EW25" s="41" t="e">
        <f t="shared" si="25"/>
        <v>#REF!</v>
      </c>
      <c r="EX25" s="41" t="e">
        <f t="shared" si="25"/>
        <v>#REF!</v>
      </c>
      <c r="EY25" s="41" t="e">
        <f t="shared" si="25"/>
        <v>#REF!</v>
      </c>
      <c r="EZ25" s="41" t="e">
        <f t="shared" si="25"/>
        <v>#REF!</v>
      </c>
      <c r="FA25" s="41" t="e">
        <f t="shared" si="25"/>
        <v>#REF!</v>
      </c>
      <c r="FB25" s="41" t="e">
        <f t="shared" si="25"/>
        <v>#REF!</v>
      </c>
      <c r="FC25" s="41" t="e">
        <f t="shared" si="25"/>
        <v>#REF!</v>
      </c>
      <c r="FD25" s="41" t="e">
        <f t="shared" si="25"/>
        <v>#REF!</v>
      </c>
      <c r="FE25" s="41" t="e">
        <f t="shared" si="25"/>
        <v>#REF!</v>
      </c>
      <c r="FF25" s="41" t="e">
        <f t="shared" si="25"/>
        <v>#REF!</v>
      </c>
      <c r="FG25" s="41" t="e">
        <f t="shared" si="32"/>
        <v>#REF!</v>
      </c>
      <c r="FH25" s="41" t="e">
        <f t="shared" si="32"/>
        <v>#REF!</v>
      </c>
      <c r="FI25" s="41" t="e">
        <f t="shared" si="32"/>
        <v>#REF!</v>
      </c>
      <c r="FJ25" s="41" t="e">
        <f t="shared" si="32"/>
        <v>#REF!</v>
      </c>
      <c r="FK25" s="41" t="e">
        <f t="shared" si="32"/>
        <v>#REF!</v>
      </c>
      <c r="FL25" s="41" t="e">
        <f t="shared" si="32"/>
        <v>#REF!</v>
      </c>
      <c r="FM25" s="41" t="e">
        <f t="shared" si="32"/>
        <v>#REF!</v>
      </c>
      <c r="FN25" s="41" t="e">
        <f t="shared" si="32"/>
        <v>#REF!</v>
      </c>
      <c r="FO25" s="41" t="e">
        <f t="shared" si="32"/>
        <v>#REF!</v>
      </c>
      <c r="FP25" s="41" t="e">
        <f t="shared" si="32"/>
        <v>#REF!</v>
      </c>
      <c r="FQ25" s="41" t="e">
        <f t="shared" si="32"/>
        <v>#REF!</v>
      </c>
      <c r="FR25" s="41" t="e">
        <f t="shared" si="32"/>
        <v>#REF!</v>
      </c>
      <c r="FS25" s="41" t="e">
        <f t="shared" si="32"/>
        <v>#REF!</v>
      </c>
      <c r="FT25" s="41" t="e">
        <f t="shared" si="32"/>
        <v>#REF!</v>
      </c>
      <c r="FU25" s="41" t="e">
        <f t="shared" si="32"/>
        <v>#REF!</v>
      </c>
      <c r="FV25" s="41" t="e">
        <f t="shared" si="32"/>
        <v>#REF!</v>
      </c>
      <c r="FW25" s="41" t="e">
        <f t="shared" si="26"/>
        <v>#REF!</v>
      </c>
      <c r="FX25" s="41" t="e">
        <f t="shared" si="26"/>
        <v>#REF!</v>
      </c>
      <c r="FY25" s="41" t="e">
        <f t="shared" si="26"/>
        <v>#REF!</v>
      </c>
      <c r="FZ25" s="41" t="e">
        <f t="shared" si="26"/>
        <v>#REF!</v>
      </c>
      <c r="GA25" s="41" t="e">
        <f t="shared" si="26"/>
        <v>#REF!</v>
      </c>
      <c r="GB25" s="41" t="e">
        <f t="shared" si="26"/>
        <v>#REF!</v>
      </c>
      <c r="GC25" s="41" t="e">
        <f t="shared" si="26"/>
        <v>#REF!</v>
      </c>
      <c r="GD25" s="41" t="e">
        <f t="shared" si="26"/>
        <v>#REF!</v>
      </c>
      <c r="GE25" s="41" t="e">
        <f t="shared" si="26"/>
        <v>#REF!</v>
      </c>
      <c r="GF25" s="41" t="e">
        <f t="shared" si="26"/>
        <v>#REF!</v>
      </c>
      <c r="GG25" s="41" t="e">
        <f t="shared" si="26"/>
        <v>#REF!</v>
      </c>
      <c r="GH25" s="41" t="e">
        <f t="shared" si="26"/>
        <v>#REF!</v>
      </c>
      <c r="GI25" s="41" t="e">
        <f t="shared" si="26"/>
        <v>#REF!</v>
      </c>
      <c r="GJ25" s="41" t="e">
        <f t="shared" si="26"/>
        <v>#REF!</v>
      </c>
      <c r="GK25" s="41" t="e">
        <f t="shared" si="26"/>
        <v>#REF!</v>
      </c>
      <c r="GL25" s="41" t="e">
        <f t="shared" si="26"/>
        <v>#REF!</v>
      </c>
      <c r="GM25" s="41" t="e">
        <f t="shared" si="33"/>
        <v>#REF!</v>
      </c>
      <c r="GN25" s="41" t="e">
        <f t="shared" si="33"/>
        <v>#REF!</v>
      </c>
      <c r="GO25" s="41" t="e">
        <f t="shared" si="33"/>
        <v>#REF!</v>
      </c>
      <c r="GP25" s="41" t="e">
        <f t="shared" si="33"/>
        <v>#REF!</v>
      </c>
      <c r="GQ25" s="41" t="e">
        <f t="shared" si="33"/>
        <v>#REF!</v>
      </c>
      <c r="GR25" s="41" t="e">
        <f t="shared" si="33"/>
        <v>#REF!</v>
      </c>
      <c r="GS25" s="41" t="e">
        <f t="shared" si="33"/>
        <v>#REF!</v>
      </c>
      <c r="GT25" s="41" t="e">
        <f t="shared" si="33"/>
        <v>#REF!</v>
      </c>
      <c r="GU25" s="41" t="e">
        <f t="shared" si="33"/>
        <v>#REF!</v>
      </c>
      <c r="GV25" s="41" t="e">
        <f t="shared" si="33"/>
        <v>#REF!</v>
      </c>
      <c r="GW25" s="41" t="e">
        <f t="shared" si="33"/>
        <v>#REF!</v>
      </c>
      <c r="GX25" s="41" t="e">
        <f t="shared" si="33"/>
        <v>#REF!</v>
      </c>
      <c r="GY25" s="41" t="e">
        <f t="shared" si="33"/>
        <v>#REF!</v>
      </c>
      <c r="GZ25" s="41" t="e">
        <f t="shared" si="33"/>
        <v>#REF!</v>
      </c>
      <c r="HA25" s="41" t="e">
        <f t="shared" si="33"/>
        <v>#REF!</v>
      </c>
      <c r="HB25" s="41" t="e">
        <f t="shared" si="33"/>
        <v>#REF!</v>
      </c>
      <c r="HC25" s="41" t="e">
        <f t="shared" si="27"/>
        <v>#REF!</v>
      </c>
      <c r="HD25" s="41" t="e">
        <f t="shared" si="27"/>
        <v>#REF!</v>
      </c>
      <c r="HE25" s="41" t="e">
        <f t="shared" si="27"/>
        <v>#REF!</v>
      </c>
      <c r="HF25" s="41" t="e">
        <f t="shared" si="27"/>
        <v>#REF!</v>
      </c>
      <c r="HG25" s="41" t="e">
        <f t="shared" si="27"/>
        <v>#REF!</v>
      </c>
      <c r="HH25" s="41" t="e">
        <f t="shared" si="27"/>
        <v>#REF!</v>
      </c>
      <c r="HI25" s="41" t="e">
        <f t="shared" si="27"/>
        <v>#REF!</v>
      </c>
      <c r="HJ25" s="41" t="e">
        <f t="shared" si="27"/>
        <v>#REF!</v>
      </c>
    </row>
    <row r="26" spans="1:218" ht="14.4" x14ac:dyDescent="0.3">
      <c r="A26" s="42">
        <v>23</v>
      </c>
      <c r="B26" s="43" t="e">
        <f>'CMM3 - AUX CALC'!$X$67</f>
        <v>#REF!</v>
      </c>
      <c r="Y26" s="41" t="e">
        <f>$B26/(_xlfn.SINGLE(PrazoConcessao)*12-Y$3+1)</f>
        <v>#REF!</v>
      </c>
      <c r="Z26" s="41" t="e">
        <f t="shared" si="28"/>
        <v>#REF!</v>
      </c>
      <c r="AA26" s="41" t="e">
        <f t="shared" si="28"/>
        <v>#REF!</v>
      </c>
      <c r="AB26" s="41" t="e">
        <f t="shared" si="28"/>
        <v>#REF!</v>
      </c>
      <c r="AC26" s="41" t="e">
        <f t="shared" si="28"/>
        <v>#REF!</v>
      </c>
      <c r="AD26" s="41" t="e">
        <f t="shared" si="28"/>
        <v>#REF!</v>
      </c>
      <c r="AE26" s="41" t="e">
        <f t="shared" si="28"/>
        <v>#REF!</v>
      </c>
      <c r="AF26" s="41" t="e">
        <f t="shared" si="28"/>
        <v>#REF!</v>
      </c>
      <c r="AG26" s="41" t="e">
        <f t="shared" si="28"/>
        <v>#REF!</v>
      </c>
      <c r="AH26" s="41" t="e">
        <f t="shared" si="28"/>
        <v>#REF!</v>
      </c>
      <c r="AI26" s="41" t="e">
        <f t="shared" si="28"/>
        <v>#REF!</v>
      </c>
      <c r="AJ26" s="41" t="e">
        <f t="shared" si="21"/>
        <v>#REF!</v>
      </c>
      <c r="AK26" s="41" t="e">
        <f t="shared" si="21"/>
        <v>#REF!</v>
      </c>
      <c r="AL26" s="41" t="e">
        <f t="shared" si="21"/>
        <v>#REF!</v>
      </c>
      <c r="AM26" s="41" t="e">
        <f t="shared" si="21"/>
        <v>#REF!</v>
      </c>
      <c r="AN26" s="41" t="e">
        <f t="shared" si="21"/>
        <v>#REF!</v>
      </c>
      <c r="AO26" s="41" t="e">
        <f t="shared" si="21"/>
        <v>#REF!</v>
      </c>
      <c r="AP26" s="41" t="e">
        <f t="shared" si="21"/>
        <v>#REF!</v>
      </c>
      <c r="AQ26" s="41" t="e">
        <f t="shared" si="21"/>
        <v>#REF!</v>
      </c>
      <c r="AR26" s="41" t="e">
        <f t="shared" si="21"/>
        <v>#REF!</v>
      </c>
      <c r="AS26" s="41" t="e">
        <f t="shared" si="21"/>
        <v>#REF!</v>
      </c>
      <c r="AT26" s="41" t="e">
        <f t="shared" si="21"/>
        <v>#REF!</v>
      </c>
      <c r="AU26" s="41" t="e">
        <f t="shared" si="21"/>
        <v>#REF!</v>
      </c>
      <c r="AV26" s="41" t="e">
        <f t="shared" si="21"/>
        <v>#REF!</v>
      </c>
      <c r="AW26" s="41" t="e">
        <f t="shared" si="21"/>
        <v>#REF!</v>
      </c>
      <c r="AX26" s="41" t="e">
        <f t="shared" si="21"/>
        <v>#REF!</v>
      </c>
      <c r="AY26" s="41" t="e">
        <f t="shared" si="29"/>
        <v>#REF!</v>
      </c>
      <c r="AZ26" s="41" t="e">
        <f t="shared" si="29"/>
        <v>#REF!</v>
      </c>
      <c r="BA26" s="41" t="e">
        <f t="shared" si="29"/>
        <v>#REF!</v>
      </c>
      <c r="BB26" s="41" t="e">
        <f t="shared" si="29"/>
        <v>#REF!</v>
      </c>
      <c r="BC26" s="41" t="e">
        <f t="shared" si="29"/>
        <v>#REF!</v>
      </c>
      <c r="BD26" s="41" t="e">
        <f t="shared" si="29"/>
        <v>#REF!</v>
      </c>
      <c r="BE26" s="41" t="e">
        <f t="shared" si="29"/>
        <v>#REF!</v>
      </c>
      <c r="BF26" s="41" t="e">
        <f t="shared" si="29"/>
        <v>#REF!</v>
      </c>
      <c r="BG26" s="41" t="e">
        <f t="shared" si="29"/>
        <v>#REF!</v>
      </c>
      <c r="BH26" s="41" t="e">
        <f t="shared" si="29"/>
        <v>#REF!</v>
      </c>
      <c r="BI26" s="41" t="e">
        <f t="shared" si="29"/>
        <v>#REF!</v>
      </c>
      <c r="BJ26" s="41" t="e">
        <f t="shared" si="29"/>
        <v>#REF!</v>
      </c>
      <c r="BK26" s="41" t="e">
        <f t="shared" si="29"/>
        <v>#REF!</v>
      </c>
      <c r="BL26" s="41" t="e">
        <f t="shared" si="29"/>
        <v>#REF!</v>
      </c>
      <c r="BM26" s="41" t="e">
        <f t="shared" si="29"/>
        <v>#REF!</v>
      </c>
      <c r="BN26" s="41" t="e">
        <f t="shared" si="29"/>
        <v>#REF!</v>
      </c>
      <c r="BO26" s="41" t="e">
        <f t="shared" si="22"/>
        <v>#REF!</v>
      </c>
      <c r="BP26" s="41" t="e">
        <f t="shared" si="22"/>
        <v>#REF!</v>
      </c>
      <c r="BQ26" s="41" t="e">
        <f t="shared" si="22"/>
        <v>#REF!</v>
      </c>
      <c r="BR26" s="41" t="e">
        <f t="shared" si="22"/>
        <v>#REF!</v>
      </c>
      <c r="BS26" s="41" t="e">
        <f t="shared" si="22"/>
        <v>#REF!</v>
      </c>
      <c r="BT26" s="41" t="e">
        <f t="shared" si="22"/>
        <v>#REF!</v>
      </c>
      <c r="BU26" s="41" t="e">
        <f t="shared" si="22"/>
        <v>#REF!</v>
      </c>
      <c r="BV26" s="41" t="e">
        <f t="shared" si="22"/>
        <v>#REF!</v>
      </c>
      <c r="BW26" s="41" t="e">
        <f t="shared" si="22"/>
        <v>#REF!</v>
      </c>
      <c r="BX26" s="41" t="e">
        <f t="shared" si="22"/>
        <v>#REF!</v>
      </c>
      <c r="BY26" s="41" t="e">
        <f t="shared" si="22"/>
        <v>#REF!</v>
      </c>
      <c r="BZ26" s="41" t="e">
        <f t="shared" si="22"/>
        <v>#REF!</v>
      </c>
      <c r="CA26" s="41" t="e">
        <f t="shared" si="22"/>
        <v>#REF!</v>
      </c>
      <c r="CB26" s="41" t="e">
        <f t="shared" si="22"/>
        <v>#REF!</v>
      </c>
      <c r="CC26" s="41" t="e">
        <f t="shared" si="22"/>
        <v>#REF!</v>
      </c>
      <c r="CD26" s="41" t="e">
        <f t="shared" si="22"/>
        <v>#REF!</v>
      </c>
      <c r="CE26" s="41" t="e">
        <f t="shared" si="23"/>
        <v>#REF!</v>
      </c>
      <c r="CF26" s="41" t="e">
        <f t="shared" si="23"/>
        <v>#REF!</v>
      </c>
      <c r="CG26" s="41" t="e">
        <f t="shared" si="23"/>
        <v>#REF!</v>
      </c>
      <c r="CH26" s="41" t="e">
        <f t="shared" si="23"/>
        <v>#REF!</v>
      </c>
      <c r="CI26" s="41" t="e">
        <f t="shared" si="23"/>
        <v>#REF!</v>
      </c>
      <c r="CJ26" s="41" t="e">
        <f t="shared" si="23"/>
        <v>#REF!</v>
      </c>
      <c r="CK26" s="41" t="e">
        <f t="shared" si="23"/>
        <v>#REF!</v>
      </c>
      <c r="CL26" s="41" t="e">
        <f t="shared" si="23"/>
        <v>#REF!</v>
      </c>
      <c r="CM26" s="41" t="e">
        <f t="shared" si="23"/>
        <v>#REF!</v>
      </c>
      <c r="CN26" s="41" t="e">
        <f t="shared" si="23"/>
        <v>#REF!</v>
      </c>
      <c r="CO26" s="41" t="e">
        <f t="shared" si="23"/>
        <v>#REF!</v>
      </c>
      <c r="CP26" s="41" t="e">
        <f t="shared" si="23"/>
        <v>#REF!</v>
      </c>
      <c r="CQ26" s="41" t="e">
        <f t="shared" si="23"/>
        <v>#REF!</v>
      </c>
      <c r="CR26" s="41" t="e">
        <f t="shared" si="23"/>
        <v>#REF!</v>
      </c>
      <c r="CS26" s="41" t="e">
        <f t="shared" si="23"/>
        <v>#REF!</v>
      </c>
      <c r="CT26" s="41" t="e">
        <f t="shared" si="23"/>
        <v>#REF!</v>
      </c>
      <c r="CU26" s="41" t="e">
        <f t="shared" si="30"/>
        <v>#REF!</v>
      </c>
      <c r="CV26" s="41" t="e">
        <f t="shared" si="30"/>
        <v>#REF!</v>
      </c>
      <c r="CW26" s="41" t="e">
        <f t="shared" si="30"/>
        <v>#REF!</v>
      </c>
      <c r="CX26" s="41" t="e">
        <f t="shared" si="30"/>
        <v>#REF!</v>
      </c>
      <c r="CY26" s="41" t="e">
        <f t="shared" si="30"/>
        <v>#REF!</v>
      </c>
      <c r="CZ26" s="41" t="e">
        <f t="shared" si="30"/>
        <v>#REF!</v>
      </c>
      <c r="DA26" s="41" t="e">
        <f t="shared" si="30"/>
        <v>#REF!</v>
      </c>
      <c r="DB26" s="41" t="e">
        <f t="shared" si="30"/>
        <v>#REF!</v>
      </c>
      <c r="DC26" s="41" t="e">
        <f t="shared" si="30"/>
        <v>#REF!</v>
      </c>
      <c r="DD26" s="41" t="e">
        <f t="shared" si="30"/>
        <v>#REF!</v>
      </c>
      <c r="DE26" s="41" t="e">
        <f t="shared" si="30"/>
        <v>#REF!</v>
      </c>
      <c r="DF26" s="41" t="e">
        <f t="shared" si="30"/>
        <v>#REF!</v>
      </c>
      <c r="DG26" s="41" t="e">
        <f t="shared" si="30"/>
        <v>#REF!</v>
      </c>
      <c r="DH26" s="41" t="e">
        <f t="shared" si="30"/>
        <v>#REF!</v>
      </c>
      <c r="DI26" s="41" t="e">
        <f t="shared" si="30"/>
        <v>#REF!</v>
      </c>
      <c r="DJ26" s="41" t="e">
        <f t="shared" si="30"/>
        <v>#REF!</v>
      </c>
      <c r="DK26" s="41" t="e">
        <f t="shared" si="24"/>
        <v>#REF!</v>
      </c>
      <c r="DL26" s="41" t="e">
        <f t="shared" si="24"/>
        <v>#REF!</v>
      </c>
      <c r="DM26" s="41" t="e">
        <f t="shared" si="24"/>
        <v>#REF!</v>
      </c>
      <c r="DN26" s="41" t="e">
        <f t="shared" si="24"/>
        <v>#REF!</v>
      </c>
      <c r="DO26" s="41" t="e">
        <f t="shared" si="24"/>
        <v>#REF!</v>
      </c>
      <c r="DP26" s="41" t="e">
        <f t="shared" si="24"/>
        <v>#REF!</v>
      </c>
      <c r="DQ26" s="41" t="e">
        <f t="shared" si="24"/>
        <v>#REF!</v>
      </c>
      <c r="DR26" s="41" t="e">
        <f t="shared" si="24"/>
        <v>#REF!</v>
      </c>
      <c r="DS26" s="41" t="e">
        <f t="shared" si="24"/>
        <v>#REF!</v>
      </c>
      <c r="DT26" s="41" t="e">
        <f t="shared" si="24"/>
        <v>#REF!</v>
      </c>
      <c r="DU26" s="41" t="e">
        <f t="shared" si="24"/>
        <v>#REF!</v>
      </c>
      <c r="DV26" s="41" t="e">
        <f t="shared" si="24"/>
        <v>#REF!</v>
      </c>
      <c r="DW26" s="41" t="e">
        <f t="shared" si="24"/>
        <v>#REF!</v>
      </c>
      <c r="DX26" s="41" t="e">
        <f t="shared" si="24"/>
        <v>#REF!</v>
      </c>
      <c r="DY26" s="41" t="e">
        <f t="shared" si="24"/>
        <v>#REF!</v>
      </c>
      <c r="DZ26" s="41" t="e">
        <f t="shared" si="24"/>
        <v>#REF!</v>
      </c>
      <c r="EA26" s="41" t="e">
        <f t="shared" si="31"/>
        <v>#REF!</v>
      </c>
      <c r="EB26" s="41" t="e">
        <f t="shared" si="31"/>
        <v>#REF!</v>
      </c>
      <c r="EC26" s="41" t="e">
        <f t="shared" si="31"/>
        <v>#REF!</v>
      </c>
      <c r="ED26" s="41" t="e">
        <f t="shared" si="31"/>
        <v>#REF!</v>
      </c>
      <c r="EE26" s="41" t="e">
        <f t="shared" si="31"/>
        <v>#REF!</v>
      </c>
      <c r="EF26" s="41" t="e">
        <f t="shared" si="31"/>
        <v>#REF!</v>
      </c>
      <c r="EG26" s="41" t="e">
        <f t="shared" si="31"/>
        <v>#REF!</v>
      </c>
      <c r="EH26" s="41" t="e">
        <f t="shared" si="31"/>
        <v>#REF!</v>
      </c>
      <c r="EI26" s="41" t="e">
        <f t="shared" si="31"/>
        <v>#REF!</v>
      </c>
      <c r="EJ26" s="41" t="e">
        <f t="shared" si="31"/>
        <v>#REF!</v>
      </c>
      <c r="EK26" s="41" t="e">
        <f t="shared" si="31"/>
        <v>#REF!</v>
      </c>
      <c r="EL26" s="41" t="e">
        <f t="shared" si="31"/>
        <v>#REF!</v>
      </c>
      <c r="EM26" s="41" t="e">
        <f t="shared" si="31"/>
        <v>#REF!</v>
      </c>
      <c r="EN26" s="41" t="e">
        <f t="shared" si="31"/>
        <v>#REF!</v>
      </c>
      <c r="EO26" s="41" t="e">
        <f t="shared" si="31"/>
        <v>#REF!</v>
      </c>
      <c r="EP26" s="41" t="e">
        <f t="shared" si="31"/>
        <v>#REF!</v>
      </c>
      <c r="EQ26" s="41" t="e">
        <f t="shared" si="25"/>
        <v>#REF!</v>
      </c>
      <c r="ER26" s="41" t="e">
        <f t="shared" si="25"/>
        <v>#REF!</v>
      </c>
      <c r="ES26" s="41" t="e">
        <f t="shared" si="25"/>
        <v>#REF!</v>
      </c>
      <c r="ET26" s="41" t="e">
        <f t="shared" si="25"/>
        <v>#REF!</v>
      </c>
      <c r="EU26" s="41" t="e">
        <f t="shared" si="25"/>
        <v>#REF!</v>
      </c>
      <c r="EV26" s="41" t="e">
        <f t="shared" si="25"/>
        <v>#REF!</v>
      </c>
      <c r="EW26" s="41" t="e">
        <f t="shared" si="25"/>
        <v>#REF!</v>
      </c>
      <c r="EX26" s="41" t="e">
        <f t="shared" si="25"/>
        <v>#REF!</v>
      </c>
      <c r="EY26" s="41" t="e">
        <f t="shared" si="25"/>
        <v>#REF!</v>
      </c>
      <c r="EZ26" s="41" t="e">
        <f t="shared" si="25"/>
        <v>#REF!</v>
      </c>
      <c r="FA26" s="41" t="e">
        <f t="shared" si="25"/>
        <v>#REF!</v>
      </c>
      <c r="FB26" s="41" t="e">
        <f t="shared" si="25"/>
        <v>#REF!</v>
      </c>
      <c r="FC26" s="41" t="e">
        <f t="shared" si="25"/>
        <v>#REF!</v>
      </c>
      <c r="FD26" s="41" t="e">
        <f t="shared" si="25"/>
        <v>#REF!</v>
      </c>
      <c r="FE26" s="41" t="e">
        <f t="shared" si="25"/>
        <v>#REF!</v>
      </c>
      <c r="FF26" s="41" t="e">
        <f t="shared" si="25"/>
        <v>#REF!</v>
      </c>
      <c r="FG26" s="41" t="e">
        <f t="shared" si="32"/>
        <v>#REF!</v>
      </c>
      <c r="FH26" s="41" t="e">
        <f t="shared" si="32"/>
        <v>#REF!</v>
      </c>
      <c r="FI26" s="41" t="e">
        <f t="shared" si="32"/>
        <v>#REF!</v>
      </c>
      <c r="FJ26" s="41" t="e">
        <f t="shared" si="32"/>
        <v>#REF!</v>
      </c>
      <c r="FK26" s="41" t="e">
        <f t="shared" si="32"/>
        <v>#REF!</v>
      </c>
      <c r="FL26" s="41" t="e">
        <f t="shared" si="32"/>
        <v>#REF!</v>
      </c>
      <c r="FM26" s="41" t="e">
        <f t="shared" si="32"/>
        <v>#REF!</v>
      </c>
      <c r="FN26" s="41" t="e">
        <f t="shared" si="32"/>
        <v>#REF!</v>
      </c>
      <c r="FO26" s="41" t="e">
        <f t="shared" si="32"/>
        <v>#REF!</v>
      </c>
      <c r="FP26" s="41" t="e">
        <f t="shared" si="32"/>
        <v>#REF!</v>
      </c>
      <c r="FQ26" s="41" t="e">
        <f t="shared" si="32"/>
        <v>#REF!</v>
      </c>
      <c r="FR26" s="41" t="e">
        <f t="shared" si="32"/>
        <v>#REF!</v>
      </c>
      <c r="FS26" s="41" t="e">
        <f t="shared" si="32"/>
        <v>#REF!</v>
      </c>
      <c r="FT26" s="41" t="e">
        <f t="shared" si="32"/>
        <v>#REF!</v>
      </c>
      <c r="FU26" s="41" t="e">
        <f t="shared" si="32"/>
        <v>#REF!</v>
      </c>
      <c r="FV26" s="41" t="e">
        <f t="shared" si="32"/>
        <v>#REF!</v>
      </c>
      <c r="FW26" s="41" t="e">
        <f t="shared" si="26"/>
        <v>#REF!</v>
      </c>
      <c r="FX26" s="41" t="e">
        <f t="shared" si="26"/>
        <v>#REF!</v>
      </c>
      <c r="FY26" s="41" t="e">
        <f t="shared" si="26"/>
        <v>#REF!</v>
      </c>
      <c r="FZ26" s="41" t="e">
        <f t="shared" si="26"/>
        <v>#REF!</v>
      </c>
      <c r="GA26" s="41" t="e">
        <f t="shared" si="26"/>
        <v>#REF!</v>
      </c>
      <c r="GB26" s="41" t="e">
        <f t="shared" si="26"/>
        <v>#REF!</v>
      </c>
      <c r="GC26" s="41" t="e">
        <f t="shared" si="26"/>
        <v>#REF!</v>
      </c>
      <c r="GD26" s="41" t="e">
        <f t="shared" si="26"/>
        <v>#REF!</v>
      </c>
      <c r="GE26" s="41" t="e">
        <f t="shared" si="26"/>
        <v>#REF!</v>
      </c>
      <c r="GF26" s="41" t="e">
        <f t="shared" si="26"/>
        <v>#REF!</v>
      </c>
      <c r="GG26" s="41" t="e">
        <f t="shared" si="26"/>
        <v>#REF!</v>
      </c>
      <c r="GH26" s="41" t="e">
        <f t="shared" si="26"/>
        <v>#REF!</v>
      </c>
      <c r="GI26" s="41" t="e">
        <f t="shared" si="26"/>
        <v>#REF!</v>
      </c>
      <c r="GJ26" s="41" t="e">
        <f t="shared" si="26"/>
        <v>#REF!</v>
      </c>
      <c r="GK26" s="41" t="e">
        <f t="shared" si="26"/>
        <v>#REF!</v>
      </c>
      <c r="GL26" s="41" t="e">
        <f t="shared" si="26"/>
        <v>#REF!</v>
      </c>
      <c r="GM26" s="41" t="e">
        <f t="shared" si="33"/>
        <v>#REF!</v>
      </c>
      <c r="GN26" s="41" t="e">
        <f t="shared" si="33"/>
        <v>#REF!</v>
      </c>
      <c r="GO26" s="41" t="e">
        <f t="shared" si="33"/>
        <v>#REF!</v>
      </c>
      <c r="GP26" s="41" t="e">
        <f t="shared" si="33"/>
        <v>#REF!</v>
      </c>
      <c r="GQ26" s="41" t="e">
        <f t="shared" si="33"/>
        <v>#REF!</v>
      </c>
      <c r="GR26" s="41" t="e">
        <f t="shared" si="33"/>
        <v>#REF!</v>
      </c>
      <c r="GS26" s="41" t="e">
        <f t="shared" si="33"/>
        <v>#REF!</v>
      </c>
      <c r="GT26" s="41" t="e">
        <f t="shared" si="33"/>
        <v>#REF!</v>
      </c>
      <c r="GU26" s="41" t="e">
        <f t="shared" si="33"/>
        <v>#REF!</v>
      </c>
      <c r="GV26" s="41" t="e">
        <f t="shared" si="33"/>
        <v>#REF!</v>
      </c>
      <c r="GW26" s="41" t="e">
        <f t="shared" si="33"/>
        <v>#REF!</v>
      </c>
      <c r="GX26" s="41" t="e">
        <f t="shared" si="33"/>
        <v>#REF!</v>
      </c>
      <c r="GY26" s="41" t="e">
        <f t="shared" si="33"/>
        <v>#REF!</v>
      </c>
      <c r="GZ26" s="41" t="e">
        <f t="shared" si="33"/>
        <v>#REF!</v>
      </c>
      <c r="HA26" s="41" t="e">
        <f t="shared" si="33"/>
        <v>#REF!</v>
      </c>
      <c r="HB26" s="41" t="e">
        <f t="shared" si="33"/>
        <v>#REF!</v>
      </c>
      <c r="HC26" s="41" t="e">
        <f t="shared" si="27"/>
        <v>#REF!</v>
      </c>
      <c r="HD26" s="41" t="e">
        <f t="shared" si="27"/>
        <v>#REF!</v>
      </c>
      <c r="HE26" s="41" t="e">
        <f t="shared" si="27"/>
        <v>#REF!</v>
      </c>
      <c r="HF26" s="41" t="e">
        <f t="shared" si="27"/>
        <v>#REF!</v>
      </c>
      <c r="HG26" s="41" t="e">
        <f t="shared" si="27"/>
        <v>#REF!</v>
      </c>
      <c r="HH26" s="41" t="e">
        <f t="shared" si="27"/>
        <v>#REF!</v>
      </c>
      <c r="HI26" s="41" t="e">
        <f t="shared" si="27"/>
        <v>#REF!</v>
      </c>
      <c r="HJ26" s="41" t="e">
        <f t="shared" si="27"/>
        <v>#REF!</v>
      </c>
    </row>
    <row r="27" spans="1:218" ht="14.4" x14ac:dyDescent="0.3">
      <c r="A27" s="42">
        <v>24</v>
      </c>
      <c r="B27" s="43" t="e">
        <f>'CMM3 - AUX CALC'!$Y$67</f>
        <v>#REF!</v>
      </c>
      <c r="Z27" s="41" t="e">
        <f>$B27/(_xlfn.SINGLE(PrazoConcessao)*12-Z$3+1)</f>
        <v>#REF!</v>
      </c>
      <c r="AA27" s="41" t="e">
        <f t="shared" si="28"/>
        <v>#REF!</v>
      </c>
      <c r="AB27" s="41" t="e">
        <f t="shared" si="28"/>
        <v>#REF!</v>
      </c>
      <c r="AC27" s="41" t="e">
        <f t="shared" si="28"/>
        <v>#REF!</v>
      </c>
      <c r="AD27" s="41" t="e">
        <f t="shared" si="28"/>
        <v>#REF!</v>
      </c>
      <c r="AE27" s="41" t="e">
        <f t="shared" si="28"/>
        <v>#REF!</v>
      </c>
      <c r="AF27" s="41" t="e">
        <f t="shared" si="28"/>
        <v>#REF!</v>
      </c>
      <c r="AG27" s="41" t="e">
        <f t="shared" si="28"/>
        <v>#REF!</v>
      </c>
      <c r="AH27" s="41" t="e">
        <f t="shared" si="28"/>
        <v>#REF!</v>
      </c>
      <c r="AI27" s="41" t="e">
        <f t="shared" si="28"/>
        <v>#REF!</v>
      </c>
      <c r="AJ27" s="41" t="e">
        <f t="shared" si="21"/>
        <v>#REF!</v>
      </c>
      <c r="AK27" s="41" t="e">
        <f t="shared" si="21"/>
        <v>#REF!</v>
      </c>
      <c r="AL27" s="41" t="e">
        <f t="shared" si="21"/>
        <v>#REF!</v>
      </c>
      <c r="AM27" s="41" t="e">
        <f t="shared" si="21"/>
        <v>#REF!</v>
      </c>
      <c r="AN27" s="41" t="e">
        <f t="shared" si="21"/>
        <v>#REF!</v>
      </c>
      <c r="AO27" s="41" t="e">
        <f t="shared" si="21"/>
        <v>#REF!</v>
      </c>
      <c r="AP27" s="41" t="e">
        <f t="shared" si="21"/>
        <v>#REF!</v>
      </c>
      <c r="AQ27" s="41" t="e">
        <f t="shared" si="21"/>
        <v>#REF!</v>
      </c>
      <c r="AR27" s="41" t="e">
        <f t="shared" si="21"/>
        <v>#REF!</v>
      </c>
      <c r="AS27" s="41" t="e">
        <f t="shared" si="21"/>
        <v>#REF!</v>
      </c>
      <c r="AT27" s="41" t="e">
        <f t="shared" si="21"/>
        <v>#REF!</v>
      </c>
      <c r="AU27" s="41" t="e">
        <f t="shared" si="21"/>
        <v>#REF!</v>
      </c>
      <c r="AV27" s="41" t="e">
        <f t="shared" si="21"/>
        <v>#REF!</v>
      </c>
      <c r="AW27" s="41" t="e">
        <f t="shared" si="21"/>
        <v>#REF!</v>
      </c>
      <c r="AX27" s="41" t="e">
        <f t="shared" si="21"/>
        <v>#REF!</v>
      </c>
      <c r="AY27" s="41" t="e">
        <f t="shared" si="29"/>
        <v>#REF!</v>
      </c>
      <c r="AZ27" s="41" t="e">
        <f t="shared" si="29"/>
        <v>#REF!</v>
      </c>
      <c r="BA27" s="41" t="e">
        <f t="shared" si="29"/>
        <v>#REF!</v>
      </c>
      <c r="BB27" s="41" t="e">
        <f t="shared" si="29"/>
        <v>#REF!</v>
      </c>
      <c r="BC27" s="41" t="e">
        <f t="shared" si="29"/>
        <v>#REF!</v>
      </c>
      <c r="BD27" s="41" t="e">
        <f t="shared" si="29"/>
        <v>#REF!</v>
      </c>
      <c r="BE27" s="41" t="e">
        <f t="shared" si="29"/>
        <v>#REF!</v>
      </c>
      <c r="BF27" s="41" t="e">
        <f t="shared" si="29"/>
        <v>#REF!</v>
      </c>
      <c r="BG27" s="41" t="e">
        <f t="shared" si="29"/>
        <v>#REF!</v>
      </c>
      <c r="BH27" s="41" t="e">
        <f t="shared" si="29"/>
        <v>#REF!</v>
      </c>
      <c r="BI27" s="41" t="e">
        <f t="shared" si="29"/>
        <v>#REF!</v>
      </c>
      <c r="BJ27" s="41" t="e">
        <f t="shared" si="29"/>
        <v>#REF!</v>
      </c>
      <c r="BK27" s="41" t="e">
        <f t="shared" si="29"/>
        <v>#REF!</v>
      </c>
      <c r="BL27" s="41" t="e">
        <f t="shared" si="29"/>
        <v>#REF!</v>
      </c>
      <c r="BM27" s="41" t="e">
        <f t="shared" si="29"/>
        <v>#REF!</v>
      </c>
      <c r="BN27" s="41" t="e">
        <f t="shared" si="29"/>
        <v>#REF!</v>
      </c>
      <c r="BO27" s="41" t="e">
        <f t="shared" si="22"/>
        <v>#REF!</v>
      </c>
      <c r="BP27" s="41" t="e">
        <f t="shared" si="22"/>
        <v>#REF!</v>
      </c>
      <c r="BQ27" s="41" t="e">
        <f t="shared" si="22"/>
        <v>#REF!</v>
      </c>
      <c r="BR27" s="41" t="e">
        <f t="shared" si="22"/>
        <v>#REF!</v>
      </c>
      <c r="BS27" s="41" t="e">
        <f t="shared" si="22"/>
        <v>#REF!</v>
      </c>
      <c r="BT27" s="41" t="e">
        <f t="shared" si="22"/>
        <v>#REF!</v>
      </c>
      <c r="BU27" s="41" t="e">
        <f t="shared" si="22"/>
        <v>#REF!</v>
      </c>
      <c r="BV27" s="41" t="e">
        <f t="shared" si="22"/>
        <v>#REF!</v>
      </c>
      <c r="BW27" s="41" t="e">
        <f t="shared" si="22"/>
        <v>#REF!</v>
      </c>
      <c r="BX27" s="41" t="e">
        <f t="shared" si="22"/>
        <v>#REF!</v>
      </c>
      <c r="BY27" s="41" t="e">
        <f t="shared" si="22"/>
        <v>#REF!</v>
      </c>
      <c r="BZ27" s="41" t="e">
        <f t="shared" si="22"/>
        <v>#REF!</v>
      </c>
      <c r="CA27" s="41" t="e">
        <f t="shared" si="22"/>
        <v>#REF!</v>
      </c>
      <c r="CB27" s="41" t="e">
        <f t="shared" si="22"/>
        <v>#REF!</v>
      </c>
      <c r="CC27" s="41" t="e">
        <f t="shared" si="22"/>
        <v>#REF!</v>
      </c>
      <c r="CD27" s="41" t="e">
        <f t="shared" si="22"/>
        <v>#REF!</v>
      </c>
      <c r="CE27" s="41" t="e">
        <f t="shared" si="23"/>
        <v>#REF!</v>
      </c>
      <c r="CF27" s="41" t="e">
        <f t="shared" si="23"/>
        <v>#REF!</v>
      </c>
      <c r="CG27" s="41" t="e">
        <f t="shared" si="23"/>
        <v>#REF!</v>
      </c>
      <c r="CH27" s="41" t="e">
        <f t="shared" si="23"/>
        <v>#REF!</v>
      </c>
      <c r="CI27" s="41" t="e">
        <f t="shared" si="23"/>
        <v>#REF!</v>
      </c>
      <c r="CJ27" s="41" t="e">
        <f t="shared" si="23"/>
        <v>#REF!</v>
      </c>
      <c r="CK27" s="41" t="e">
        <f t="shared" si="23"/>
        <v>#REF!</v>
      </c>
      <c r="CL27" s="41" t="e">
        <f t="shared" si="23"/>
        <v>#REF!</v>
      </c>
      <c r="CM27" s="41" t="e">
        <f t="shared" si="23"/>
        <v>#REF!</v>
      </c>
      <c r="CN27" s="41" t="e">
        <f t="shared" si="23"/>
        <v>#REF!</v>
      </c>
      <c r="CO27" s="41" t="e">
        <f t="shared" si="23"/>
        <v>#REF!</v>
      </c>
      <c r="CP27" s="41" t="e">
        <f t="shared" si="23"/>
        <v>#REF!</v>
      </c>
      <c r="CQ27" s="41" t="e">
        <f t="shared" si="23"/>
        <v>#REF!</v>
      </c>
      <c r="CR27" s="41" t="e">
        <f t="shared" si="23"/>
        <v>#REF!</v>
      </c>
      <c r="CS27" s="41" t="e">
        <f t="shared" si="23"/>
        <v>#REF!</v>
      </c>
      <c r="CT27" s="41" t="e">
        <f t="shared" si="23"/>
        <v>#REF!</v>
      </c>
      <c r="CU27" s="41" t="e">
        <f t="shared" si="30"/>
        <v>#REF!</v>
      </c>
      <c r="CV27" s="41" t="e">
        <f t="shared" si="30"/>
        <v>#REF!</v>
      </c>
      <c r="CW27" s="41" t="e">
        <f t="shared" si="30"/>
        <v>#REF!</v>
      </c>
      <c r="CX27" s="41" t="e">
        <f t="shared" si="30"/>
        <v>#REF!</v>
      </c>
      <c r="CY27" s="41" t="e">
        <f t="shared" si="30"/>
        <v>#REF!</v>
      </c>
      <c r="CZ27" s="41" t="e">
        <f t="shared" si="30"/>
        <v>#REF!</v>
      </c>
      <c r="DA27" s="41" t="e">
        <f t="shared" si="30"/>
        <v>#REF!</v>
      </c>
      <c r="DB27" s="41" t="e">
        <f t="shared" si="30"/>
        <v>#REF!</v>
      </c>
      <c r="DC27" s="41" t="e">
        <f t="shared" si="30"/>
        <v>#REF!</v>
      </c>
      <c r="DD27" s="41" t="e">
        <f t="shared" si="30"/>
        <v>#REF!</v>
      </c>
      <c r="DE27" s="41" t="e">
        <f t="shared" si="30"/>
        <v>#REF!</v>
      </c>
      <c r="DF27" s="41" t="e">
        <f t="shared" si="30"/>
        <v>#REF!</v>
      </c>
      <c r="DG27" s="41" t="e">
        <f t="shared" si="30"/>
        <v>#REF!</v>
      </c>
      <c r="DH27" s="41" t="e">
        <f t="shared" si="30"/>
        <v>#REF!</v>
      </c>
      <c r="DI27" s="41" t="e">
        <f t="shared" si="30"/>
        <v>#REF!</v>
      </c>
      <c r="DJ27" s="41" t="e">
        <f t="shared" si="30"/>
        <v>#REF!</v>
      </c>
      <c r="DK27" s="41" t="e">
        <f t="shared" si="24"/>
        <v>#REF!</v>
      </c>
      <c r="DL27" s="41" t="e">
        <f t="shared" si="24"/>
        <v>#REF!</v>
      </c>
      <c r="DM27" s="41" t="e">
        <f t="shared" si="24"/>
        <v>#REF!</v>
      </c>
      <c r="DN27" s="41" t="e">
        <f t="shared" si="24"/>
        <v>#REF!</v>
      </c>
      <c r="DO27" s="41" t="e">
        <f t="shared" si="24"/>
        <v>#REF!</v>
      </c>
      <c r="DP27" s="41" t="e">
        <f t="shared" si="24"/>
        <v>#REF!</v>
      </c>
      <c r="DQ27" s="41" t="e">
        <f t="shared" si="24"/>
        <v>#REF!</v>
      </c>
      <c r="DR27" s="41" t="e">
        <f t="shared" si="24"/>
        <v>#REF!</v>
      </c>
      <c r="DS27" s="41" t="e">
        <f t="shared" si="24"/>
        <v>#REF!</v>
      </c>
      <c r="DT27" s="41" t="e">
        <f t="shared" si="24"/>
        <v>#REF!</v>
      </c>
      <c r="DU27" s="41" t="e">
        <f t="shared" si="24"/>
        <v>#REF!</v>
      </c>
      <c r="DV27" s="41" t="e">
        <f t="shared" si="24"/>
        <v>#REF!</v>
      </c>
      <c r="DW27" s="41" t="e">
        <f t="shared" si="24"/>
        <v>#REF!</v>
      </c>
      <c r="DX27" s="41" t="e">
        <f t="shared" si="24"/>
        <v>#REF!</v>
      </c>
      <c r="DY27" s="41" t="e">
        <f t="shared" si="24"/>
        <v>#REF!</v>
      </c>
      <c r="DZ27" s="41" t="e">
        <f t="shared" si="24"/>
        <v>#REF!</v>
      </c>
      <c r="EA27" s="41" t="e">
        <f t="shared" si="31"/>
        <v>#REF!</v>
      </c>
      <c r="EB27" s="41" t="e">
        <f t="shared" si="31"/>
        <v>#REF!</v>
      </c>
      <c r="EC27" s="41" t="e">
        <f t="shared" si="31"/>
        <v>#REF!</v>
      </c>
      <c r="ED27" s="41" t="e">
        <f t="shared" si="31"/>
        <v>#REF!</v>
      </c>
      <c r="EE27" s="41" t="e">
        <f t="shared" si="31"/>
        <v>#REF!</v>
      </c>
      <c r="EF27" s="41" t="e">
        <f t="shared" si="31"/>
        <v>#REF!</v>
      </c>
      <c r="EG27" s="41" t="e">
        <f t="shared" si="31"/>
        <v>#REF!</v>
      </c>
      <c r="EH27" s="41" t="e">
        <f t="shared" si="31"/>
        <v>#REF!</v>
      </c>
      <c r="EI27" s="41" t="e">
        <f t="shared" si="31"/>
        <v>#REF!</v>
      </c>
      <c r="EJ27" s="41" t="e">
        <f t="shared" si="31"/>
        <v>#REF!</v>
      </c>
      <c r="EK27" s="41" t="e">
        <f t="shared" si="31"/>
        <v>#REF!</v>
      </c>
      <c r="EL27" s="41" t="e">
        <f t="shared" si="31"/>
        <v>#REF!</v>
      </c>
      <c r="EM27" s="41" t="e">
        <f t="shared" si="31"/>
        <v>#REF!</v>
      </c>
      <c r="EN27" s="41" t="e">
        <f t="shared" si="31"/>
        <v>#REF!</v>
      </c>
      <c r="EO27" s="41" t="e">
        <f t="shared" si="31"/>
        <v>#REF!</v>
      </c>
      <c r="EP27" s="41" t="e">
        <f t="shared" si="31"/>
        <v>#REF!</v>
      </c>
      <c r="EQ27" s="41" t="e">
        <f t="shared" si="25"/>
        <v>#REF!</v>
      </c>
      <c r="ER27" s="41" t="e">
        <f t="shared" si="25"/>
        <v>#REF!</v>
      </c>
      <c r="ES27" s="41" t="e">
        <f t="shared" si="25"/>
        <v>#REF!</v>
      </c>
      <c r="ET27" s="41" t="e">
        <f t="shared" si="25"/>
        <v>#REF!</v>
      </c>
      <c r="EU27" s="41" t="e">
        <f t="shared" si="25"/>
        <v>#REF!</v>
      </c>
      <c r="EV27" s="41" t="e">
        <f t="shared" si="25"/>
        <v>#REF!</v>
      </c>
      <c r="EW27" s="41" t="e">
        <f t="shared" si="25"/>
        <v>#REF!</v>
      </c>
      <c r="EX27" s="41" t="e">
        <f t="shared" si="25"/>
        <v>#REF!</v>
      </c>
      <c r="EY27" s="41" t="e">
        <f t="shared" si="25"/>
        <v>#REF!</v>
      </c>
      <c r="EZ27" s="41" t="e">
        <f t="shared" si="25"/>
        <v>#REF!</v>
      </c>
      <c r="FA27" s="41" t="e">
        <f t="shared" si="25"/>
        <v>#REF!</v>
      </c>
      <c r="FB27" s="41" t="e">
        <f t="shared" si="25"/>
        <v>#REF!</v>
      </c>
      <c r="FC27" s="41" t="e">
        <f t="shared" si="25"/>
        <v>#REF!</v>
      </c>
      <c r="FD27" s="41" t="e">
        <f t="shared" si="25"/>
        <v>#REF!</v>
      </c>
      <c r="FE27" s="41" t="e">
        <f t="shared" si="25"/>
        <v>#REF!</v>
      </c>
      <c r="FF27" s="41" t="e">
        <f t="shared" si="25"/>
        <v>#REF!</v>
      </c>
      <c r="FG27" s="41" t="e">
        <f t="shared" si="32"/>
        <v>#REF!</v>
      </c>
      <c r="FH27" s="41" t="e">
        <f t="shared" si="32"/>
        <v>#REF!</v>
      </c>
      <c r="FI27" s="41" t="e">
        <f t="shared" si="32"/>
        <v>#REF!</v>
      </c>
      <c r="FJ27" s="41" t="e">
        <f t="shared" si="32"/>
        <v>#REF!</v>
      </c>
      <c r="FK27" s="41" t="e">
        <f t="shared" si="32"/>
        <v>#REF!</v>
      </c>
      <c r="FL27" s="41" t="e">
        <f t="shared" si="32"/>
        <v>#REF!</v>
      </c>
      <c r="FM27" s="41" t="e">
        <f t="shared" si="32"/>
        <v>#REF!</v>
      </c>
      <c r="FN27" s="41" t="e">
        <f t="shared" si="32"/>
        <v>#REF!</v>
      </c>
      <c r="FO27" s="41" t="e">
        <f t="shared" si="32"/>
        <v>#REF!</v>
      </c>
      <c r="FP27" s="41" t="e">
        <f t="shared" si="32"/>
        <v>#REF!</v>
      </c>
      <c r="FQ27" s="41" t="e">
        <f t="shared" si="32"/>
        <v>#REF!</v>
      </c>
      <c r="FR27" s="41" t="e">
        <f t="shared" si="32"/>
        <v>#REF!</v>
      </c>
      <c r="FS27" s="41" t="e">
        <f t="shared" si="32"/>
        <v>#REF!</v>
      </c>
      <c r="FT27" s="41" t="e">
        <f t="shared" si="32"/>
        <v>#REF!</v>
      </c>
      <c r="FU27" s="41" t="e">
        <f t="shared" si="32"/>
        <v>#REF!</v>
      </c>
      <c r="FV27" s="41" t="e">
        <f t="shared" si="32"/>
        <v>#REF!</v>
      </c>
      <c r="FW27" s="41" t="e">
        <f t="shared" si="26"/>
        <v>#REF!</v>
      </c>
      <c r="FX27" s="41" t="e">
        <f t="shared" si="26"/>
        <v>#REF!</v>
      </c>
      <c r="FY27" s="41" t="e">
        <f t="shared" si="26"/>
        <v>#REF!</v>
      </c>
      <c r="FZ27" s="41" t="e">
        <f t="shared" si="26"/>
        <v>#REF!</v>
      </c>
      <c r="GA27" s="41" t="e">
        <f t="shared" si="26"/>
        <v>#REF!</v>
      </c>
      <c r="GB27" s="41" t="e">
        <f t="shared" si="26"/>
        <v>#REF!</v>
      </c>
      <c r="GC27" s="41" t="e">
        <f t="shared" si="26"/>
        <v>#REF!</v>
      </c>
      <c r="GD27" s="41" t="e">
        <f t="shared" si="26"/>
        <v>#REF!</v>
      </c>
      <c r="GE27" s="41" t="e">
        <f t="shared" si="26"/>
        <v>#REF!</v>
      </c>
      <c r="GF27" s="41" t="e">
        <f t="shared" si="26"/>
        <v>#REF!</v>
      </c>
      <c r="GG27" s="41" t="e">
        <f t="shared" si="26"/>
        <v>#REF!</v>
      </c>
      <c r="GH27" s="41" t="e">
        <f t="shared" si="26"/>
        <v>#REF!</v>
      </c>
      <c r="GI27" s="41" t="e">
        <f t="shared" si="26"/>
        <v>#REF!</v>
      </c>
      <c r="GJ27" s="41" t="e">
        <f t="shared" si="26"/>
        <v>#REF!</v>
      </c>
      <c r="GK27" s="41" t="e">
        <f t="shared" si="26"/>
        <v>#REF!</v>
      </c>
      <c r="GL27" s="41" t="e">
        <f t="shared" si="26"/>
        <v>#REF!</v>
      </c>
      <c r="GM27" s="41" t="e">
        <f t="shared" si="33"/>
        <v>#REF!</v>
      </c>
      <c r="GN27" s="41" t="e">
        <f t="shared" si="33"/>
        <v>#REF!</v>
      </c>
      <c r="GO27" s="41" t="e">
        <f t="shared" si="33"/>
        <v>#REF!</v>
      </c>
      <c r="GP27" s="41" t="e">
        <f t="shared" si="33"/>
        <v>#REF!</v>
      </c>
      <c r="GQ27" s="41" t="e">
        <f t="shared" si="33"/>
        <v>#REF!</v>
      </c>
      <c r="GR27" s="41" t="e">
        <f t="shared" si="33"/>
        <v>#REF!</v>
      </c>
      <c r="GS27" s="41" t="e">
        <f t="shared" si="33"/>
        <v>#REF!</v>
      </c>
      <c r="GT27" s="41" t="e">
        <f t="shared" si="33"/>
        <v>#REF!</v>
      </c>
      <c r="GU27" s="41" t="e">
        <f t="shared" si="33"/>
        <v>#REF!</v>
      </c>
      <c r="GV27" s="41" t="e">
        <f t="shared" si="33"/>
        <v>#REF!</v>
      </c>
      <c r="GW27" s="41" t="e">
        <f t="shared" si="33"/>
        <v>#REF!</v>
      </c>
      <c r="GX27" s="41" t="e">
        <f t="shared" si="33"/>
        <v>#REF!</v>
      </c>
      <c r="GY27" s="41" t="e">
        <f t="shared" si="33"/>
        <v>#REF!</v>
      </c>
      <c r="GZ27" s="41" t="e">
        <f t="shared" si="33"/>
        <v>#REF!</v>
      </c>
      <c r="HA27" s="41" t="e">
        <f t="shared" si="33"/>
        <v>#REF!</v>
      </c>
      <c r="HB27" s="41" t="e">
        <f t="shared" si="33"/>
        <v>#REF!</v>
      </c>
      <c r="HC27" s="41" t="e">
        <f t="shared" si="27"/>
        <v>#REF!</v>
      </c>
      <c r="HD27" s="41" t="e">
        <f t="shared" si="27"/>
        <v>#REF!</v>
      </c>
      <c r="HE27" s="41" t="e">
        <f t="shared" si="27"/>
        <v>#REF!</v>
      </c>
      <c r="HF27" s="41" t="e">
        <f t="shared" si="27"/>
        <v>#REF!</v>
      </c>
      <c r="HG27" s="41" t="e">
        <f t="shared" si="27"/>
        <v>#REF!</v>
      </c>
      <c r="HH27" s="41" t="e">
        <f t="shared" si="27"/>
        <v>#REF!</v>
      </c>
      <c r="HI27" s="41" t="e">
        <f t="shared" si="27"/>
        <v>#REF!</v>
      </c>
      <c r="HJ27" s="41" t="e">
        <f t="shared" si="27"/>
        <v>#REF!</v>
      </c>
    </row>
    <row r="28" spans="1:218" ht="14.4" x14ac:dyDescent="0.3">
      <c r="A28" s="42">
        <v>25</v>
      </c>
      <c r="B28" s="43" t="e">
        <f>'CMM3 - AUX CALC'!$Z$67</f>
        <v>#REF!</v>
      </c>
      <c r="AA28" s="41" t="e">
        <f>$B28/(_xlfn.SINGLE(PrazoConcessao)*12-AA$3+1)</f>
        <v>#REF!</v>
      </c>
      <c r="AB28" s="41" t="e">
        <f t="shared" si="28"/>
        <v>#REF!</v>
      </c>
      <c r="AC28" s="41" t="e">
        <f t="shared" si="28"/>
        <v>#REF!</v>
      </c>
      <c r="AD28" s="41" t="e">
        <f t="shared" si="28"/>
        <v>#REF!</v>
      </c>
      <c r="AE28" s="41" t="e">
        <f t="shared" si="28"/>
        <v>#REF!</v>
      </c>
      <c r="AF28" s="41" t="e">
        <f t="shared" si="28"/>
        <v>#REF!</v>
      </c>
      <c r="AG28" s="41" t="e">
        <f t="shared" si="28"/>
        <v>#REF!</v>
      </c>
      <c r="AH28" s="41" t="e">
        <f t="shared" si="28"/>
        <v>#REF!</v>
      </c>
      <c r="AI28" s="41" t="e">
        <f t="shared" si="28"/>
        <v>#REF!</v>
      </c>
      <c r="AJ28" s="41" t="e">
        <f t="shared" si="21"/>
        <v>#REF!</v>
      </c>
      <c r="AK28" s="41" t="e">
        <f t="shared" si="21"/>
        <v>#REF!</v>
      </c>
      <c r="AL28" s="41" t="e">
        <f t="shared" si="21"/>
        <v>#REF!</v>
      </c>
      <c r="AM28" s="41" t="e">
        <f t="shared" si="21"/>
        <v>#REF!</v>
      </c>
      <c r="AN28" s="41" t="e">
        <f t="shared" si="21"/>
        <v>#REF!</v>
      </c>
      <c r="AO28" s="41" t="e">
        <f t="shared" si="21"/>
        <v>#REF!</v>
      </c>
      <c r="AP28" s="41" t="e">
        <f t="shared" si="21"/>
        <v>#REF!</v>
      </c>
      <c r="AQ28" s="41" t="e">
        <f t="shared" si="21"/>
        <v>#REF!</v>
      </c>
      <c r="AR28" s="41" t="e">
        <f t="shared" si="21"/>
        <v>#REF!</v>
      </c>
      <c r="AS28" s="41" t="e">
        <f t="shared" si="21"/>
        <v>#REF!</v>
      </c>
      <c r="AT28" s="41" t="e">
        <f t="shared" si="21"/>
        <v>#REF!</v>
      </c>
      <c r="AU28" s="41" t="e">
        <f t="shared" si="21"/>
        <v>#REF!</v>
      </c>
      <c r="AV28" s="41" t="e">
        <f t="shared" si="21"/>
        <v>#REF!</v>
      </c>
      <c r="AW28" s="41" t="e">
        <f t="shared" si="21"/>
        <v>#REF!</v>
      </c>
      <c r="AX28" s="41" t="e">
        <f t="shared" si="21"/>
        <v>#REF!</v>
      </c>
      <c r="AY28" s="41" t="e">
        <f t="shared" si="29"/>
        <v>#REF!</v>
      </c>
      <c r="AZ28" s="41" t="e">
        <f t="shared" si="29"/>
        <v>#REF!</v>
      </c>
      <c r="BA28" s="41" t="e">
        <f t="shared" si="29"/>
        <v>#REF!</v>
      </c>
      <c r="BB28" s="41" t="e">
        <f t="shared" si="29"/>
        <v>#REF!</v>
      </c>
      <c r="BC28" s="41" t="e">
        <f t="shared" si="29"/>
        <v>#REF!</v>
      </c>
      <c r="BD28" s="41" t="e">
        <f t="shared" si="29"/>
        <v>#REF!</v>
      </c>
      <c r="BE28" s="41" t="e">
        <f t="shared" si="29"/>
        <v>#REF!</v>
      </c>
      <c r="BF28" s="41" t="e">
        <f t="shared" si="29"/>
        <v>#REF!</v>
      </c>
      <c r="BG28" s="41" t="e">
        <f t="shared" si="29"/>
        <v>#REF!</v>
      </c>
      <c r="BH28" s="41" t="e">
        <f t="shared" si="29"/>
        <v>#REF!</v>
      </c>
      <c r="BI28" s="41" t="e">
        <f t="shared" si="29"/>
        <v>#REF!</v>
      </c>
      <c r="BJ28" s="41" t="e">
        <f t="shared" si="29"/>
        <v>#REF!</v>
      </c>
      <c r="BK28" s="41" t="e">
        <f t="shared" si="29"/>
        <v>#REF!</v>
      </c>
      <c r="BL28" s="41" t="e">
        <f t="shared" si="29"/>
        <v>#REF!</v>
      </c>
      <c r="BM28" s="41" t="e">
        <f t="shared" si="29"/>
        <v>#REF!</v>
      </c>
      <c r="BN28" s="41" t="e">
        <f t="shared" si="29"/>
        <v>#REF!</v>
      </c>
      <c r="BO28" s="41" t="e">
        <f t="shared" si="22"/>
        <v>#REF!</v>
      </c>
      <c r="BP28" s="41" t="e">
        <f t="shared" si="22"/>
        <v>#REF!</v>
      </c>
      <c r="BQ28" s="41" t="e">
        <f t="shared" si="22"/>
        <v>#REF!</v>
      </c>
      <c r="BR28" s="41" t="e">
        <f t="shared" si="22"/>
        <v>#REF!</v>
      </c>
      <c r="BS28" s="41" t="e">
        <f t="shared" si="22"/>
        <v>#REF!</v>
      </c>
      <c r="BT28" s="41" t="e">
        <f t="shared" si="22"/>
        <v>#REF!</v>
      </c>
      <c r="BU28" s="41" t="e">
        <f t="shared" si="22"/>
        <v>#REF!</v>
      </c>
      <c r="BV28" s="41" t="e">
        <f t="shared" si="22"/>
        <v>#REF!</v>
      </c>
      <c r="BW28" s="41" t="e">
        <f t="shared" si="22"/>
        <v>#REF!</v>
      </c>
      <c r="BX28" s="41" t="e">
        <f t="shared" si="22"/>
        <v>#REF!</v>
      </c>
      <c r="BY28" s="41" t="e">
        <f t="shared" si="22"/>
        <v>#REF!</v>
      </c>
      <c r="BZ28" s="41" t="e">
        <f t="shared" si="22"/>
        <v>#REF!</v>
      </c>
      <c r="CA28" s="41" t="e">
        <f t="shared" si="22"/>
        <v>#REF!</v>
      </c>
      <c r="CB28" s="41" t="e">
        <f t="shared" si="22"/>
        <v>#REF!</v>
      </c>
      <c r="CC28" s="41" t="e">
        <f t="shared" si="22"/>
        <v>#REF!</v>
      </c>
      <c r="CD28" s="41" t="e">
        <f t="shared" si="22"/>
        <v>#REF!</v>
      </c>
      <c r="CE28" s="41" t="e">
        <f t="shared" si="23"/>
        <v>#REF!</v>
      </c>
      <c r="CF28" s="41" t="e">
        <f t="shared" si="23"/>
        <v>#REF!</v>
      </c>
      <c r="CG28" s="41" t="e">
        <f t="shared" si="23"/>
        <v>#REF!</v>
      </c>
      <c r="CH28" s="41" t="e">
        <f t="shared" si="23"/>
        <v>#REF!</v>
      </c>
      <c r="CI28" s="41" t="e">
        <f t="shared" si="23"/>
        <v>#REF!</v>
      </c>
      <c r="CJ28" s="41" t="e">
        <f t="shared" si="23"/>
        <v>#REF!</v>
      </c>
      <c r="CK28" s="41" t="e">
        <f t="shared" si="23"/>
        <v>#REF!</v>
      </c>
      <c r="CL28" s="41" t="e">
        <f t="shared" si="23"/>
        <v>#REF!</v>
      </c>
      <c r="CM28" s="41" t="e">
        <f t="shared" si="23"/>
        <v>#REF!</v>
      </c>
      <c r="CN28" s="41" t="e">
        <f t="shared" si="23"/>
        <v>#REF!</v>
      </c>
      <c r="CO28" s="41" t="e">
        <f t="shared" si="23"/>
        <v>#REF!</v>
      </c>
      <c r="CP28" s="41" t="e">
        <f t="shared" si="23"/>
        <v>#REF!</v>
      </c>
      <c r="CQ28" s="41" t="e">
        <f t="shared" si="23"/>
        <v>#REF!</v>
      </c>
      <c r="CR28" s="41" t="e">
        <f t="shared" si="23"/>
        <v>#REF!</v>
      </c>
      <c r="CS28" s="41" t="e">
        <f t="shared" si="23"/>
        <v>#REF!</v>
      </c>
      <c r="CT28" s="41" t="e">
        <f t="shared" si="23"/>
        <v>#REF!</v>
      </c>
      <c r="CU28" s="41" t="e">
        <f t="shared" si="30"/>
        <v>#REF!</v>
      </c>
      <c r="CV28" s="41" t="e">
        <f t="shared" si="30"/>
        <v>#REF!</v>
      </c>
      <c r="CW28" s="41" t="e">
        <f t="shared" si="30"/>
        <v>#REF!</v>
      </c>
      <c r="CX28" s="41" t="e">
        <f t="shared" si="30"/>
        <v>#REF!</v>
      </c>
      <c r="CY28" s="41" t="e">
        <f t="shared" si="30"/>
        <v>#REF!</v>
      </c>
      <c r="CZ28" s="41" t="e">
        <f t="shared" si="30"/>
        <v>#REF!</v>
      </c>
      <c r="DA28" s="41" t="e">
        <f t="shared" si="30"/>
        <v>#REF!</v>
      </c>
      <c r="DB28" s="41" t="e">
        <f t="shared" si="30"/>
        <v>#REF!</v>
      </c>
      <c r="DC28" s="41" t="e">
        <f t="shared" si="30"/>
        <v>#REF!</v>
      </c>
      <c r="DD28" s="41" t="e">
        <f t="shared" si="30"/>
        <v>#REF!</v>
      </c>
      <c r="DE28" s="41" t="e">
        <f t="shared" si="30"/>
        <v>#REF!</v>
      </c>
      <c r="DF28" s="41" t="e">
        <f t="shared" si="30"/>
        <v>#REF!</v>
      </c>
      <c r="DG28" s="41" t="e">
        <f t="shared" si="30"/>
        <v>#REF!</v>
      </c>
      <c r="DH28" s="41" t="e">
        <f t="shared" si="30"/>
        <v>#REF!</v>
      </c>
      <c r="DI28" s="41" t="e">
        <f t="shared" si="30"/>
        <v>#REF!</v>
      </c>
      <c r="DJ28" s="41" t="e">
        <f t="shared" si="30"/>
        <v>#REF!</v>
      </c>
      <c r="DK28" s="41" t="e">
        <f t="shared" si="24"/>
        <v>#REF!</v>
      </c>
      <c r="DL28" s="41" t="e">
        <f t="shared" si="24"/>
        <v>#REF!</v>
      </c>
      <c r="DM28" s="41" t="e">
        <f t="shared" si="24"/>
        <v>#REF!</v>
      </c>
      <c r="DN28" s="41" t="e">
        <f t="shared" si="24"/>
        <v>#REF!</v>
      </c>
      <c r="DO28" s="41" t="e">
        <f t="shared" si="24"/>
        <v>#REF!</v>
      </c>
      <c r="DP28" s="41" t="e">
        <f t="shared" si="24"/>
        <v>#REF!</v>
      </c>
      <c r="DQ28" s="41" t="e">
        <f t="shared" si="24"/>
        <v>#REF!</v>
      </c>
      <c r="DR28" s="41" t="e">
        <f t="shared" si="24"/>
        <v>#REF!</v>
      </c>
      <c r="DS28" s="41" t="e">
        <f t="shared" si="24"/>
        <v>#REF!</v>
      </c>
      <c r="DT28" s="41" t="e">
        <f t="shared" si="24"/>
        <v>#REF!</v>
      </c>
      <c r="DU28" s="41" t="e">
        <f t="shared" si="24"/>
        <v>#REF!</v>
      </c>
      <c r="DV28" s="41" t="e">
        <f t="shared" si="24"/>
        <v>#REF!</v>
      </c>
      <c r="DW28" s="41" t="e">
        <f t="shared" si="24"/>
        <v>#REF!</v>
      </c>
      <c r="DX28" s="41" t="e">
        <f t="shared" si="24"/>
        <v>#REF!</v>
      </c>
      <c r="DY28" s="41" t="e">
        <f t="shared" si="24"/>
        <v>#REF!</v>
      </c>
      <c r="DZ28" s="41" t="e">
        <f t="shared" si="24"/>
        <v>#REF!</v>
      </c>
      <c r="EA28" s="41" t="e">
        <f t="shared" si="31"/>
        <v>#REF!</v>
      </c>
      <c r="EB28" s="41" t="e">
        <f t="shared" si="31"/>
        <v>#REF!</v>
      </c>
      <c r="EC28" s="41" t="e">
        <f t="shared" si="31"/>
        <v>#REF!</v>
      </c>
      <c r="ED28" s="41" t="e">
        <f t="shared" si="31"/>
        <v>#REF!</v>
      </c>
      <c r="EE28" s="41" t="e">
        <f t="shared" si="31"/>
        <v>#REF!</v>
      </c>
      <c r="EF28" s="41" t="e">
        <f t="shared" si="31"/>
        <v>#REF!</v>
      </c>
      <c r="EG28" s="41" t="e">
        <f t="shared" si="31"/>
        <v>#REF!</v>
      </c>
      <c r="EH28" s="41" t="e">
        <f t="shared" si="31"/>
        <v>#REF!</v>
      </c>
      <c r="EI28" s="41" t="e">
        <f t="shared" si="31"/>
        <v>#REF!</v>
      </c>
      <c r="EJ28" s="41" t="e">
        <f t="shared" si="31"/>
        <v>#REF!</v>
      </c>
      <c r="EK28" s="41" t="e">
        <f t="shared" si="31"/>
        <v>#REF!</v>
      </c>
      <c r="EL28" s="41" t="e">
        <f t="shared" si="31"/>
        <v>#REF!</v>
      </c>
      <c r="EM28" s="41" t="e">
        <f t="shared" si="31"/>
        <v>#REF!</v>
      </c>
      <c r="EN28" s="41" t="e">
        <f t="shared" si="31"/>
        <v>#REF!</v>
      </c>
      <c r="EO28" s="41" t="e">
        <f t="shared" si="31"/>
        <v>#REF!</v>
      </c>
      <c r="EP28" s="41" t="e">
        <f t="shared" si="31"/>
        <v>#REF!</v>
      </c>
      <c r="EQ28" s="41" t="e">
        <f t="shared" si="25"/>
        <v>#REF!</v>
      </c>
      <c r="ER28" s="41" t="e">
        <f t="shared" si="25"/>
        <v>#REF!</v>
      </c>
      <c r="ES28" s="41" t="e">
        <f t="shared" si="25"/>
        <v>#REF!</v>
      </c>
      <c r="ET28" s="41" t="e">
        <f t="shared" si="25"/>
        <v>#REF!</v>
      </c>
      <c r="EU28" s="41" t="e">
        <f t="shared" si="25"/>
        <v>#REF!</v>
      </c>
      <c r="EV28" s="41" t="e">
        <f t="shared" si="25"/>
        <v>#REF!</v>
      </c>
      <c r="EW28" s="41" t="e">
        <f t="shared" si="25"/>
        <v>#REF!</v>
      </c>
      <c r="EX28" s="41" t="e">
        <f t="shared" si="25"/>
        <v>#REF!</v>
      </c>
      <c r="EY28" s="41" t="e">
        <f t="shared" si="25"/>
        <v>#REF!</v>
      </c>
      <c r="EZ28" s="41" t="e">
        <f t="shared" si="25"/>
        <v>#REF!</v>
      </c>
      <c r="FA28" s="41" t="e">
        <f t="shared" si="25"/>
        <v>#REF!</v>
      </c>
      <c r="FB28" s="41" t="e">
        <f t="shared" si="25"/>
        <v>#REF!</v>
      </c>
      <c r="FC28" s="41" t="e">
        <f t="shared" si="25"/>
        <v>#REF!</v>
      </c>
      <c r="FD28" s="41" t="e">
        <f t="shared" si="25"/>
        <v>#REF!</v>
      </c>
      <c r="FE28" s="41" t="e">
        <f t="shared" si="25"/>
        <v>#REF!</v>
      </c>
      <c r="FF28" s="41" t="e">
        <f t="shared" si="25"/>
        <v>#REF!</v>
      </c>
      <c r="FG28" s="41" t="e">
        <f t="shared" si="32"/>
        <v>#REF!</v>
      </c>
      <c r="FH28" s="41" t="e">
        <f t="shared" si="32"/>
        <v>#REF!</v>
      </c>
      <c r="FI28" s="41" t="e">
        <f t="shared" si="32"/>
        <v>#REF!</v>
      </c>
      <c r="FJ28" s="41" t="e">
        <f t="shared" si="32"/>
        <v>#REF!</v>
      </c>
      <c r="FK28" s="41" t="e">
        <f t="shared" si="32"/>
        <v>#REF!</v>
      </c>
      <c r="FL28" s="41" t="e">
        <f t="shared" si="32"/>
        <v>#REF!</v>
      </c>
      <c r="FM28" s="41" t="e">
        <f t="shared" si="32"/>
        <v>#REF!</v>
      </c>
      <c r="FN28" s="41" t="e">
        <f t="shared" si="32"/>
        <v>#REF!</v>
      </c>
      <c r="FO28" s="41" t="e">
        <f t="shared" si="32"/>
        <v>#REF!</v>
      </c>
      <c r="FP28" s="41" t="e">
        <f t="shared" si="32"/>
        <v>#REF!</v>
      </c>
      <c r="FQ28" s="41" t="e">
        <f t="shared" si="32"/>
        <v>#REF!</v>
      </c>
      <c r="FR28" s="41" t="e">
        <f t="shared" si="32"/>
        <v>#REF!</v>
      </c>
      <c r="FS28" s="41" t="e">
        <f t="shared" si="32"/>
        <v>#REF!</v>
      </c>
      <c r="FT28" s="41" t="e">
        <f t="shared" si="32"/>
        <v>#REF!</v>
      </c>
      <c r="FU28" s="41" t="e">
        <f t="shared" si="32"/>
        <v>#REF!</v>
      </c>
      <c r="FV28" s="41" t="e">
        <f t="shared" si="32"/>
        <v>#REF!</v>
      </c>
      <c r="FW28" s="41" t="e">
        <f t="shared" si="26"/>
        <v>#REF!</v>
      </c>
      <c r="FX28" s="41" t="e">
        <f t="shared" si="26"/>
        <v>#REF!</v>
      </c>
      <c r="FY28" s="41" t="e">
        <f t="shared" si="26"/>
        <v>#REF!</v>
      </c>
      <c r="FZ28" s="41" t="e">
        <f t="shared" si="26"/>
        <v>#REF!</v>
      </c>
      <c r="GA28" s="41" t="e">
        <f t="shared" si="26"/>
        <v>#REF!</v>
      </c>
      <c r="GB28" s="41" t="e">
        <f t="shared" si="26"/>
        <v>#REF!</v>
      </c>
      <c r="GC28" s="41" t="e">
        <f t="shared" si="26"/>
        <v>#REF!</v>
      </c>
      <c r="GD28" s="41" t="e">
        <f t="shared" si="26"/>
        <v>#REF!</v>
      </c>
      <c r="GE28" s="41" t="e">
        <f t="shared" si="26"/>
        <v>#REF!</v>
      </c>
      <c r="GF28" s="41" t="e">
        <f t="shared" si="26"/>
        <v>#REF!</v>
      </c>
      <c r="GG28" s="41" t="e">
        <f t="shared" si="26"/>
        <v>#REF!</v>
      </c>
      <c r="GH28" s="41" t="e">
        <f t="shared" si="26"/>
        <v>#REF!</v>
      </c>
      <c r="GI28" s="41" t="e">
        <f t="shared" si="26"/>
        <v>#REF!</v>
      </c>
      <c r="GJ28" s="41" t="e">
        <f t="shared" si="26"/>
        <v>#REF!</v>
      </c>
      <c r="GK28" s="41" t="e">
        <f t="shared" si="26"/>
        <v>#REF!</v>
      </c>
      <c r="GL28" s="41" t="e">
        <f t="shared" si="26"/>
        <v>#REF!</v>
      </c>
      <c r="GM28" s="41" t="e">
        <f t="shared" si="33"/>
        <v>#REF!</v>
      </c>
      <c r="GN28" s="41" t="e">
        <f t="shared" si="33"/>
        <v>#REF!</v>
      </c>
      <c r="GO28" s="41" t="e">
        <f t="shared" si="33"/>
        <v>#REF!</v>
      </c>
      <c r="GP28" s="41" t="e">
        <f t="shared" si="33"/>
        <v>#REF!</v>
      </c>
      <c r="GQ28" s="41" t="e">
        <f t="shared" si="33"/>
        <v>#REF!</v>
      </c>
      <c r="GR28" s="41" t="e">
        <f t="shared" si="33"/>
        <v>#REF!</v>
      </c>
      <c r="GS28" s="41" t="e">
        <f t="shared" si="33"/>
        <v>#REF!</v>
      </c>
      <c r="GT28" s="41" t="e">
        <f t="shared" si="33"/>
        <v>#REF!</v>
      </c>
      <c r="GU28" s="41" t="e">
        <f t="shared" si="33"/>
        <v>#REF!</v>
      </c>
      <c r="GV28" s="41" t="e">
        <f t="shared" si="33"/>
        <v>#REF!</v>
      </c>
      <c r="GW28" s="41" t="e">
        <f t="shared" si="33"/>
        <v>#REF!</v>
      </c>
      <c r="GX28" s="41" t="e">
        <f t="shared" si="33"/>
        <v>#REF!</v>
      </c>
      <c r="GY28" s="41" t="e">
        <f t="shared" si="33"/>
        <v>#REF!</v>
      </c>
      <c r="GZ28" s="41" t="e">
        <f t="shared" si="33"/>
        <v>#REF!</v>
      </c>
      <c r="HA28" s="41" t="e">
        <f t="shared" si="33"/>
        <v>#REF!</v>
      </c>
      <c r="HB28" s="41" t="e">
        <f t="shared" si="33"/>
        <v>#REF!</v>
      </c>
      <c r="HC28" s="41" t="e">
        <f t="shared" si="27"/>
        <v>#REF!</v>
      </c>
      <c r="HD28" s="41" t="e">
        <f t="shared" si="27"/>
        <v>#REF!</v>
      </c>
      <c r="HE28" s="41" t="e">
        <f t="shared" si="27"/>
        <v>#REF!</v>
      </c>
      <c r="HF28" s="41" t="e">
        <f t="shared" si="27"/>
        <v>#REF!</v>
      </c>
      <c r="HG28" s="41" t="e">
        <f t="shared" si="27"/>
        <v>#REF!</v>
      </c>
      <c r="HH28" s="41" t="e">
        <f t="shared" si="27"/>
        <v>#REF!</v>
      </c>
      <c r="HI28" s="41" t="e">
        <f t="shared" si="27"/>
        <v>#REF!</v>
      </c>
      <c r="HJ28" s="41" t="e">
        <f t="shared" si="27"/>
        <v>#REF!</v>
      </c>
    </row>
    <row r="29" spans="1:218" ht="14.4" x14ac:dyDescent="0.3">
      <c r="A29" s="42">
        <v>26</v>
      </c>
      <c r="B29" s="43" t="e">
        <f>'CMM3 - AUX CALC'!$AA$67</f>
        <v>#REF!</v>
      </c>
      <c r="AB29" s="41" t="e">
        <f>$B29/(_xlfn.SINGLE(PrazoConcessao)*12-AB$3+1)</f>
        <v>#REF!</v>
      </c>
      <c r="AC29" s="41" t="e">
        <f t="shared" si="28"/>
        <v>#REF!</v>
      </c>
      <c r="AD29" s="41" t="e">
        <f t="shared" si="28"/>
        <v>#REF!</v>
      </c>
      <c r="AE29" s="41" t="e">
        <f t="shared" si="28"/>
        <v>#REF!</v>
      </c>
      <c r="AF29" s="41" t="e">
        <f t="shared" si="28"/>
        <v>#REF!</v>
      </c>
      <c r="AG29" s="41" t="e">
        <f t="shared" si="28"/>
        <v>#REF!</v>
      </c>
      <c r="AH29" s="41" t="e">
        <f t="shared" si="28"/>
        <v>#REF!</v>
      </c>
      <c r="AI29" s="41" t="e">
        <f t="shared" si="28"/>
        <v>#REF!</v>
      </c>
      <c r="AJ29" s="41" t="e">
        <f t="shared" si="21"/>
        <v>#REF!</v>
      </c>
      <c r="AK29" s="41" t="e">
        <f t="shared" si="21"/>
        <v>#REF!</v>
      </c>
      <c r="AL29" s="41" t="e">
        <f t="shared" si="21"/>
        <v>#REF!</v>
      </c>
      <c r="AM29" s="41" t="e">
        <f t="shared" si="21"/>
        <v>#REF!</v>
      </c>
      <c r="AN29" s="41" t="e">
        <f t="shared" si="21"/>
        <v>#REF!</v>
      </c>
      <c r="AO29" s="41" t="e">
        <f t="shared" si="21"/>
        <v>#REF!</v>
      </c>
      <c r="AP29" s="41" t="e">
        <f t="shared" si="21"/>
        <v>#REF!</v>
      </c>
      <c r="AQ29" s="41" t="e">
        <f t="shared" si="21"/>
        <v>#REF!</v>
      </c>
      <c r="AR29" s="41" t="e">
        <f t="shared" si="21"/>
        <v>#REF!</v>
      </c>
      <c r="AS29" s="41" t="e">
        <f t="shared" si="21"/>
        <v>#REF!</v>
      </c>
      <c r="AT29" s="41" t="e">
        <f t="shared" si="21"/>
        <v>#REF!</v>
      </c>
      <c r="AU29" s="41" t="e">
        <f t="shared" si="21"/>
        <v>#REF!</v>
      </c>
      <c r="AV29" s="41" t="e">
        <f t="shared" si="21"/>
        <v>#REF!</v>
      </c>
      <c r="AW29" s="41" t="e">
        <f t="shared" si="21"/>
        <v>#REF!</v>
      </c>
      <c r="AX29" s="41" t="e">
        <f t="shared" si="21"/>
        <v>#REF!</v>
      </c>
      <c r="AY29" s="41" t="e">
        <f t="shared" si="29"/>
        <v>#REF!</v>
      </c>
      <c r="AZ29" s="41" t="e">
        <f t="shared" si="29"/>
        <v>#REF!</v>
      </c>
      <c r="BA29" s="41" t="e">
        <f t="shared" si="29"/>
        <v>#REF!</v>
      </c>
      <c r="BB29" s="41" t="e">
        <f t="shared" si="29"/>
        <v>#REF!</v>
      </c>
      <c r="BC29" s="41" t="e">
        <f t="shared" si="29"/>
        <v>#REF!</v>
      </c>
      <c r="BD29" s="41" t="e">
        <f t="shared" si="29"/>
        <v>#REF!</v>
      </c>
      <c r="BE29" s="41" t="e">
        <f t="shared" si="29"/>
        <v>#REF!</v>
      </c>
      <c r="BF29" s="41" t="e">
        <f t="shared" si="29"/>
        <v>#REF!</v>
      </c>
      <c r="BG29" s="41" t="e">
        <f t="shared" si="29"/>
        <v>#REF!</v>
      </c>
      <c r="BH29" s="41" t="e">
        <f t="shared" si="29"/>
        <v>#REF!</v>
      </c>
      <c r="BI29" s="41" t="e">
        <f t="shared" si="29"/>
        <v>#REF!</v>
      </c>
      <c r="BJ29" s="41" t="e">
        <f t="shared" si="29"/>
        <v>#REF!</v>
      </c>
      <c r="BK29" s="41" t="e">
        <f t="shared" si="29"/>
        <v>#REF!</v>
      </c>
      <c r="BL29" s="41" t="e">
        <f t="shared" si="29"/>
        <v>#REF!</v>
      </c>
      <c r="BM29" s="41" t="e">
        <f t="shared" si="29"/>
        <v>#REF!</v>
      </c>
      <c r="BN29" s="41" t="e">
        <f t="shared" si="29"/>
        <v>#REF!</v>
      </c>
      <c r="BO29" s="41" t="e">
        <f t="shared" si="22"/>
        <v>#REF!</v>
      </c>
      <c r="BP29" s="41" t="e">
        <f t="shared" si="22"/>
        <v>#REF!</v>
      </c>
      <c r="BQ29" s="41" t="e">
        <f t="shared" si="22"/>
        <v>#REF!</v>
      </c>
      <c r="BR29" s="41" t="e">
        <f t="shared" si="22"/>
        <v>#REF!</v>
      </c>
      <c r="BS29" s="41" t="e">
        <f t="shared" si="22"/>
        <v>#REF!</v>
      </c>
      <c r="BT29" s="41" t="e">
        <f t="shared" si="22"/>
        <v>#REF!</v>
      </c>
      <c r="BU29" s="41" t="e">
        <f t="shared" si="22"/>
        <v>#REF!</v>
      </c>
      <c r="BV29" s="41" t="e">
        <f t="shared" si="22"/>
        <v>#REF!</v>
      </c>
      <c r="BW29" s="41" t="e">
        <f t="shared" si="22"/>
        <v>#REF!</v>
      </c>
      <c r="BX29" s="41" t="e">
        <f t="shared" si="22"/>
        <v>#REF!</v>
      </c>
      <c r="BY29" s="41" t="e">
        <f t="shared" si="22"/>
        <v>#REF!</v>
      </c>
      <c r="BZ29" s="41" t="e">
        <f t="shared" si="22"/>
        <v>#REF!</v>
      </c>
      <c r="CA29" s="41" t="e">
        <f t="shared" si="22"/>
        <v>#REF!</v>
      </c>
      <c r="CB29" s="41" t="e">
        <f t="shared" si="22"/>
        <v>#REF!</v>
      </c>
      <c r="CC29" s="41" t="e">
        <f t="shared" si="22"/>
        <v>#REF!</v>
      </c>
      <c r="CD29" s="41" t="e">
        <f t="shared" si="22"/>
        <v>#REF!</v>
      </c>
      <c r="CE29" s="41" t="e">
        <f t="shared" si="23"/>
        <v>#REF!</v>
      </c>
      <c r="CF29" s="41" t="e">
        <f t="shared" si="23"/>
        <v>#REF!</v>
      </c>
      <c r="CG29" s="41" t="e">
        <f t="shared" si="23"/>
        <v>#REF!</v>
      </c>
      <c r="CH29" s="41" t="e">
        <f t="shared" si="23"/>
        <v>#REF!</v>
      </c>
      <c r="CI29" s="41" t="e">
        <f t="shared" si="23"/>
        <v>#REF!</v>
      </c>
      <c r="CJ29" s="41" t="e">
        <f t="shared" si="23"/>
        <v>#REF!</v>
      </c>
      <c r="CK29" s="41" t="e">
        <f t="shared" si="23"/>
        <v>#REF!</v>
      </c>
      <c r="CL29" s="41" t="e">
        <f t="shared" si="23"/>
        <v>#REF!</v>
      </c>
      <c r="CM29" s="41" t="e">
        <f t="shared" si="23"/>
        <v>#REF!</v>
      </c>
      <c r="CN29" s="41" t="e">
        <f t="shared" si="23"/>
        <v>#REF!</v>
      </c>
      <c r="CO29" s="41" t="e">
        <f t="shared" si="23"/>
        <v>#REF!</v>
      </c>
      <c r="CP29" s="41" t="e">
        <f t="shared" si="23"/>
        <v>#REF!</v>
      </c>
      <c r="CQ29" s="41" t="e">
        <f t="shared" si="23"/>
        <v>#REF!</v>
      </c>
      <c r="CR29" s="41" t="e">
        <f t="shared" si="23"/>
        <v>#REF!</v>
      </c>
      <c r="CS29" s="41" t="e">
        <f t="shared" si="23"/>
        <v>#REF!</v>
      </c>
      <c r="CT29" s="41" t="e">
        <f t="shared" si="23"/>
        <v>#REF!</v>
      </c>
      <c r="CU29" s="41" t="e">
        <f t="shared" si="30"/>
        <v>#REF!</v>
      </c>
      <c r="CV29" s="41" t="e">
        <f t="shared" si="30"/>
        <v>#REF!</v>
      </c>
      <c r="CW29" s="41" t="e">
        <f t="shared" si="30"/>
        <v>#REF!</v>
      </c>
      <c r="CX29" s="41" t="e">
        <f t="shared" si="30"/>
        <v>#REF!</v>
      </c>
      <c r="CY29" s="41" t="e">
        <f t="shared" si="30"/>
        <v>#REF!</v>
      </c>
      <c r="CZ29" s="41" t="e">
        <f t="shared" si="30"/>
        <v>#REF!</v>
      </c>
      <c r="DA29" s="41" t="e">
        <f t="shared" si="30"/>
        <v>#REF!</v>
      </c>
      <c r="DB29" s="41" t="e">
        <f t="shared" si="30"/>
        <v>#REF!</v>
      </c>
      <c r="DC29" s="41" t="e">
        <f t="shared" si="30"/>
        <v>#REF!</v>
      </c>
      <c r="DD29" s="41" t="e">
        <f t="shared" si="30"/>
        <v>#REF!</v>
      </c>
      <c r="DE29" s="41" t="e">
        <f t="shared" si="30"/>
        <v>#REF!</v>
      </c>
      <c r="DF29" s="41" t="e">
        <f t="shared" si="30"/>
        <v>#REF!</v>
      </c>
      <c r="DG29" s="41" t="e">
        <f t="shared" si="30"/>
        <v>#REF!</v>
      </c>
      <c r="DH29" s="41" t="e">
        <f t="shared" si="30"/>
        <v>#REF!</v>
      </c>
      <c r="DI29" s="41" t="e">
        <f t="shared" si="30"/>
        <v>#REF!</v>
      </c>
      <c r="DJ29" s="41" t="e">
        <f t="shared" si="30"/>
        <v>#REF!</v>
      </c>
      <c r="DK29" s="41" t="e">
        <f t="shared" si="24"/>
        <v>#REF!</v>
      </c>
      <c r="DL29" s="41" t="e">
        <f t="shared" si="24"/>
        <v>#REF!</v>
      </c>
      <c r="DM29" s="41" t="e">
        <f t="shared" si="24"/>
        <v>#REF!</v>
      </c>
      <c r="DN29" s="41" t="e">
        <f t="shared" si="24"/>
        <v>#REF!</v>
      </c>
      <c r="DO29" s="41" t="e">
        <f t="shared" si="24"/>
        <v>#REF!</v>
      </c>
      <c r="DP29" s="41" t="e">
        <f t="shared" si="24"/>
        <v>#REF!</v>
      </c>
      <c r="DQ29" s="41" t="e">
        <f t="shared" si="24"/>
        <v>#REF!</v>
      </c>
      <c r="DR29" s="41" t="e">
        <f t="shared" si="24"/>
        <v>#REF!</v>
      </c>
      <c r="DS29" s="41" t="e">
        <f t="shared" si="24"/>
        <v>#REF!</v>
      </c>
      <c r="DT29" s="41" t="e">
        <f t="shared" si="24"/>
        <v>#REF!</v>
      </c>
      <c r="DU29" s="41" t="e">
        <f t="shared" si="24"/>
        <v>#REF!</v>
      </c>
      <c r="DV29" s="41" t="e">
        <f t="shared" si="24"/>
        <v>#REF!</v>
      </c>
      <c r="DW29" s="41" t="e">
        <f t="shared" si="24"/>
        <v>#REF!</v>
      </c>
      <c r="DX29" s="41" t="e">
        <f t="shared" si="24"/>
        <v>#REF!</v>
      </c>
      <c r="DY29" s="41" t="e">
        <f t="shared" si="24"/>
        <v>#REF!</v>
      </c>
      <c r="DZ29" s="41" t="e">
        <f t="shared" si="24"/>
        <v>#REF!</v>
      </c>
      <c r="EA29" s="41" t="e">
        <f t="shared" si="31"/>
        <v>#REF!</v>
      </c>
      <c r="EB29" s="41" t="e">
        <f t="shared" si="31"/>
        <v>#REF!</v>
      </c>
      <c r="EC29" s="41" t="e">
        <f t="shared" si="31"/>
        <v>#REF!</v>
      </c>
      <c r="ED29" s="41" t="e">
        <f t="shared" si="31"/>
        <v>#REF!</v>
      </c>
      <c r="EE29" s="41" t="e">
        <f t="shared" si="31"/>
        <v>#REF!</v>
      </c>
      <c r="EF29" s="41" t="e">
        <f t="shared" si="31"/>
        <v>#REF!</v>
      </c>
      <c r="EG29" s="41" t="e">
        <f t="shared" si="31"/>
        <v>#REF!</v>
      </c>
      <c r="EH29" s="41" t="e">
        <f t="shared" si="31"/>
        <v>#REF!</v>
      </c>
      <c r="EI29" s="41" t="e">
        <f t="shared" si="31"/>
        <v>#REF!</v>
      </c>
      <c r="EJ29" s="41" t="e">
        <f t="shared" si="31"/>
        <v>#REF!</v>
      </c>
      <c r="EK29" s="41" t="e">
        <f t="shared" si="31"/>
        <v>#REF!</v>
      </c>
      <c r="EL29" s="41" t="e">
        <f t="shared" si="31"/>
        <v>#REF!</v>
      </c>
      <c r="EM29" s="41" t="e">
        <f t="shared" si="31"/>
        <v>#REF!</v>
      </c>
      <c r="EN29" s="41" t="e">
        <f t="shared" si="31"/>
        <v>#REF!</v>
      </c>
      <c r="EO29" s="41" t="e">
        <f t="shared" si="31"/>
        <v>#REF!</v>
      </c>
      <c r="EP29" s="41" t="e">
        <f t="shared" si="31"/>
        <v>#REF!</v>
      </c>
      <c r="EQ29" s="41" t="e">
        <f t="shared" si="25"/>
        <v>#REF!</v>
      </c>
      <c r="ER29" s="41" t="e">
        <f t="shared" si="25"/>
        <v>#REF!</v>
      </c>
      <c r="ES29" s="41" t="e">
        <f t="shared" si="25"/>
        <v>#REF!</v>
      </c>
      <c r="ET29" s="41" t="e">
        <f t="shared" si="25"/>
        <v>#REF!</v>
      </c>
      <c r="EU29" s="41" t="e">
        <f t="shared" si="25"/>
        <v>#REF!</v>
      </c>
      <c r="EV29" s="41" t="e">
        <f t="shared" si="25"/>
        <v>#REF!</v>
      </c>
      <c r="EW29" s="41" t="e">
        <f t="shared" si="25"/>
        <v>#REF!</v>
      </c>
      <c r="EX29" s="41" t="e">
        <f t="shared" si="25"/>
        <v>#REF!</v>
      </c>
      <c r="EY29" s="41" t="e">
        <f t="shared" si="25"/>
        <v>#REF!</v>
      </c>
      <c r="EZ29" s="41" t="e">
        <f t="shared" si="25"/>
        <v>#REF!</v>
      </c>
      <c r="FA29" s="41" t="e">
        <f t="shared" si="25"/>
        <v>#REF!</v>
      </c>
      <c r="FB29" s="41" t="e">
        <f t="shared" si="25"/>
        <v>#REF!</v>
      </c>
      <c r="FC29" s="41" t="e">
        <f t="shared" si="25"/>
        <v>#REF!</v>
      </c>
      <c r="FD29" s="41" t="e">
        <f t="shared" si="25"/>
        <v>#REF!</v>
      </c>
      <c r="FE29" s="41" t="e">
        <f t="shared" si="25"/>
        <v>#REF!</v>
      </c>
      <c r="FF29" s="41" t="e">
        <f t="shared" si="25"/>
        <v>#REF!</v>
      </c>
      <c r="FG29" s="41" t="e">
        <f t="shared" si="32"/>
        <v>#REF!</v>
      </c>
      <c r="FH29" s="41" t="e">
        <f t="shared" si="32"/>
        <v>#REF!</v>
      </c>
      <c r="FI29" s="41" t="e">
        <f t="shared" si="32"/>
        <v>#REF!</v>
      </c>
      <c r="FJ29" s="41" t="e">
        <f t="shared" si="32"/>
        <v>#REF!</v>
      </c>
      <c r="FK29" s="41" t="e">
        <f t="shared" si="32"/>
        <v>#REF!</v>
      </c>
      <c r="FL29" s="41" t="e">
        <f t="shared" si="32"/>
        <v>#REF!</v>
      </c>
      <c r="FM29" s="41" t="e">
        <f t="shared" si="32"/>
        <v>#REF!</v>
      </c>
      <c r="FN29" s="41" t="e">
        <f t="shared" si="32"/>
        <v>#REF!</v>
      </c>
      <c r="FO29" s="41" t="e">
        <f t="shared" si="32"/>
        <v>#REF!</v>
      </c>
      <c r="FP29" s="41" t="e">
        <f t="shared" si="32"/>
        <v>#REF!</v>
      </c>
      <c r="FQ29" s="41" t="e">
        <f t="shared" si="32"/>
        <v>#REF!</v>
      </c>
      <c r="FR29" s="41" t="e">
        <f t="shared" si="32"/>
        <v>#REF!</v>
      </c>
      <c r="FS29" s="41" t="e">
        <f t="shared" si="32"/>
        <v>#REF!</v>
      </c>
      <c r="FT29" s="41" t="e">
        <f t="shared" si="32"/>
        <v>#REF!</v>
      </c>
      <c r="FU29" s="41" t="e">
        <f t="shared" si="32"/>
        <v>#REF!</v>
      </c>
      <c r="FV29" s="41" t="e">
        <f t="shared" si="32"/>
        <v>#REF!</v>
      </c>
      <c r="FW29" s="41" t="e">
        <f t="shared" si="26"/>
        <v>#REF!</v>
      </c>
      <c r="FX29" s="41" t="e">
        <f t="shared" si="26"/>
        <v>#REF!</v>
      </c>
      <c r="FY29" s="41" t="e">
        <f t="shared" si="26"/>
        <v>#REF!</v>
      </c>
      <c r="FZ29" s="41" t="e">
        <f t="shared" si="26"/>
        <v>#REF!</v>
      </c>
      <c r="GA29" s="41" t="e">
        <f t="shared" si="26"/>
        <v>#REF!</v>
      </c>
      <c r="GB29" s="41" t="e">
        <f t="shared" si="26"/>
        <v>#REF!</v>
      </c>
      <c r="GC29" s="41" t="e">
        <f t="shared" si="26"/>
        <v>#REF!</v>
      </c>
      <c r="GD29" s="41" t="e">
        <f t="shared" si="26"/>
        <v>#REF!</v>
      </c>
      <c r="GE29" s="41" t="e">
        <f t="shared" si="26"/>
        <v>#REF!</v>
      </c>
      <c r="GF29" s="41" t="e">
        <f t="shared" si="26"/>
        <v>#REF!</v>
      </c>
      <c r="GG29" s="41" t="e">
        <f t="shared" si="26"/>
        <v>#REF!</v>
      </c>
      <c r="GH29" s="41" t="e">
        <f t="shared" si="26"/>
        <v>#REF!</v>
      </c>
      <c r="GI29" s="41" t="e">
        <f t="shared" si="26"/>
        <v>#REF!</v>
      </c>
      <c r="GJ29" s="41" t="e">
        <f t="shared" si="26"/>
        <v>#REF!</v>
      </c>
      <c r="GK29" s="41" t="e">
        <f t="shared" si="26"/>
        <v>#REF!</v>
      </c>
      <c r="GL29" s="41" t="e">
        <f t="shared" si="26"/>
        <v>#REF!</v>
      </c>
      <c r="GM29" s="41" t="e">
        <f t="shared" si="33"/>
        <v>#REF!</v>
      </c>
      <c r="GN29" s="41" t="e">
        <f t="shared" si="33"/>
        <v>#REF!</v>
      </c>
      <c r="GO29" s="41" t="e">
        <f t="shared" si="33"/>
        <v>#REF!</v>
      </c>
      <c r="GP29" s="41" t="e">
        <f t="shared" si="33"/>
        <v>#REF!</v>
      </c>
      <c r="GQ29" s="41" t="e">
        <f t="shared" si="33"/>
        <v>#REF!</v>
      </c>
      <c r="GR29" s="41" t="e">
        <f t="shared" si="33"/>
        <v>#REF!</v>
      </c>
      <c r="GS29" s="41" t="e">
        <f t="shared" si="33"/>
        <v>#REF!</v>
      </c>
      <c r="GT29" s="41" t="e">
        <f t="shared" si="33"/>
        <v>#REF!</v>
      </c>
      <c r="GU29" s="41" t="e">
        <f t="shared" si="33"/>
        <v>#REF!</v>
      </c>
      <c r="GV29" s="41" t="e">
        <f t="shared" si="33"/>
        <v>#REF!</v>
      </c>
      <c r="GW29" s="41" t="e">
        <f t="shared" si="33"/>
        <v>#REF!</v>
      </c>
      <c r="GX29" s="41" t="e">
        <f t="shared" si="33"/>
        <v>#REF!</v>
      </c>
      <c r="GY29" s="41" t="e">
        <f t="shared" si="33"/>
        <v>#REF!</v>
      </c>
      <c r="GZ29" s="41" t="e">
        <f t="shared" si="33"/>
        <v>#REF!</v>
      </c>
      <c r="HA29" s="41" t="e">
        <f t="shared" si="33"/>
        <v>#REF!</v>
      </c>
      <c r="HB29" s="41" t="e">
        <f t="shared" si="33"/>
        <v>#REF!</v>
      </c>
      <c r="HC29" s="41" t="e">
        <f t="shared" si="27"/>
        <v>#REF!</v>
      </c>
      <c r="HD29" s="41" t="e">
        <f t="shared" si="27"/>
        <v>#REF!</v>
      </c>
      <c r="HE29" s="41" t="e">
        <f t="shared" si="27"/>
        <v>#REF!</v>
      </c>
      <c r="HF29" s="41" t="e">
        <f t="shared" si="27"/>
        <v>#REF!</v>
      </c>
      <c r="HG29" s="41" t="e">
        <f t="shared" si="27"/>
        <v>#REF!</v>
      </c>
      <c r="HH29" s="41" t="e">
        <f t="shared" si="27"/>
        <v>#REF!</v>
      </c>
      <c r="HI29" s="41" t="e">
        <f t="shared" si="27"/>
        <v>#REF!</v>
      </c>
      <c r="HJ29" s="41" t="e">
        <f t="shared" si="27"/>
        <v>#REF!</v>
      </c>
    </row>
    <row r="30" spans="1:218" ht="14.4" x14ac:dyDescent="0.3">
      <c r="A30" s="42">
        <v>27</v>
      </c>
      <c r="B30" s="43" t="e">
        <f>'CMM3 - AUX CALC'!$AB$67</f>
        <v>#REF!</v>
      </c>
      <c r="AC30" s="41" t="e">
        <f>$B30/(_xlfn.SINGLE(PrazoConcessao)*12-AC$3+1)</f>
        <v>#REF!</v>
      </c>
      <c r="AD30" s="41" t="e">
        <f t="shared" si="28"/>
        <v>#REF!</v>
      </c>
      <c r="AE30" s="41" t="e">
        <f t="shared" si="28"/>
        <v>#REF!</v>
      </c>
      <c r="AF30" s="41" t="e">
        <f t="shared" si="28"/>
        <v>#REF!</v>
      </c>
      <c r="AG30" s="41" t="e">
        <f t="shared" si="28"/>
        <v>#REF!</v>
      </c>
      <c r="AH30" s="41" t="e">
        <f t="shared" si="28"/>
        <v>#REF!</v>
      </c>
      <c r="AI30" s="41" t="e">
        <f t="shared" si="28"/>
        <v>#REF!</v>
      </c>
      <c r="AJ30" s="41" t="e">
        <f t="shared" si="21"/>
        <v>#REF!</v>
      </c>
      <c r="AK30" s="41" t="e">
        <f t="shared" si="21"/>
        <v>#REF!</v>
      </c>
      <c r="AL30" s="41" t="e">
        <f t="shared" si="21"/>
        <v>#REF!</v>
      </c>
      <c r="AM30" s="41" t="e">
        <f t="shared" si="21"/>
        <v>#REF!</v>
      </c>
      <c r="AN30" s="41" t="e">
        <f t="shared" si="21"/>
        <v>#REF!</v>
      </c>
      <c r="AO30" s="41" t="e">
        <f t="shared" si="21"/>
        <v>#REF!</v>
      </c>
      <c r="AP30" s="41" t="e">
        <f t="shared" si="21"/>
        <v>#REF!</v>
      </c>
      <c r="AQ30" s="41" t="e">
        <f t="shared" si="21"/>
        <v>#REF!</v>
      </c>
      <c r="AR30" s="41" t="e">
        <f t="shared" si="21"/>
        <v>#REF!</v>
      </c>
      <c r="AS30" s="41" t="e">
        <f t="shared" si="21"/>
        <v>#REF!</v>
      </c>
      <c r="AT30" s="41" t="e">
        <f t="shared" si="21"/>
        <v>#REF!</v>
      </c>
      <c r="AU30" s="41" t="e">
        <f t="shared" si="21"/>
        <v>#REF!</v>
      </c>
      <c r="AV30" s="41" t="e">
        <f t="shared" si="21"/>
        <v>#REF!</v>
      </c>
      <c r="AW30" s="41" t="e">
        <f t="shared" si="21"/>
        <v>#REF!</v>
      </c>
      <c r="AX30" s="41" t="e">
        <f t="shared" si="21"/>
        <v>#REF!</v>
      </c>
      <c r="AY30" s="41" t="e">
        <f t="shared" si="29"/>
        <v>#REF!</v>
      </c>
      <c r="AZ30" s="41" t="e">
        <f t="shared" si="29"/>
        <v>#REF!</v>
      </c>
      <c r="BA30" s="41" t="e">
        <f t="shared" si="29"/>
        <v>#REF!</v>
      </c>
      <c r="BB30" s="41" t="e">
        <f t="shared" si="29"/>
        <v>#REF!</v>
      </c>
      <c r="BC30" s="41" t="e">
        <f t="shared" si="29"/>
        <v>#REF!</v>
      </c>
      <c r="BD30" s="41" t="e">
        <f t="shared" si="29"/>
        <v>#REF!</v>
      </c>
      <c r="BE30" s="41" t="e">
        <f t="shared" si="29"/>
        <v>#REF!</v>
      </c>
      <c r="BF30" s="41" t="e">
        <f t="shared" si="29"/>
        <v>#REF!</v>
      </c>
      <c r="BG30" s="41" t="e">
        <f t="shared" si="29"/>
        <v>#REF!</v>
      </c>
      <c r="BH30" s="41" t="e">
        <f t="shared" si="29"/>
        <v>#REF!</v>
      </c>
      <c r="BI30" s="41" t="e">
        <f t="shared" si="29"/>
        <v>#REF!</v>
      </c>
      <c r="BJ30" s="41" t="e">
        <f t="shared" si="29"/>
        <v>#REF!</v>
      </c>
      <c r="BK30" s="41" t="e">
        <f t="shared" si="29"/>
        <v>#REF!</v>
      </c>
      <c r="BL30" s="41" t="e">
        <f t="shared" si="29"/>
        <v>#REF!</v>
      </c>
      <c r="BM30" s="41" t="e">
        <f t="shared" si="29"/>
        <v>#REF!</v>
      </c>
      <c r="BN30" s="41" t="e">
        <f t="shared" si="29"/>
        <v>#REF!</v>
      </c>
      <c r="BO30" s="41" t="e">
        <f t="shared" si="22"/>
        <v>#REF!</v>
      </c>
      <c r="BP30" s="41" t="e">
        <f t="shared" si="22"/>
        <v>#REF!</v>
      </c>
      <c r="BQ30" s="41" t="e">
        <f t="shared" si="22"/>
        <v>#REF!</v>
      </c>
      <c r="BR30" s="41" t="e">
        <f t="shared" si="22"/>
        <v>#REF!</v>
      </c>
      <c r="BS30" s="41" t="e">
        <f t="shared" si="22"/>
        <v>#REF!</v>
      </c>
      <c r="BT30" s="41" t="e">
        <f t="shared" si="22"/>
        <v>#REF!</v>
      </c>
      <c r="BU30" s="41" t="e">
        <f t="shared" si="22"/>
        <v>#REF!</v>
      </c>
      <c r="BV30" s="41" t="e">
        <f t="shared" si="22"/>
        <v>#REF!</v>
      </c>
      <c r="BW30" s="41" t="e">
        <f t="shared" si="22"/>
        <v>#REF!</v>
      </c>
      <c r="BX30" s="41" t="e">
        <f t="shared" si="22"/>
        <v>#REF!</v>
      </c>
      <c r="BY30" s="41" t="e">
        <f t="shared" si="22"/>
        <v>#REF!</v>
      </c>
      <c r="BZ30" s="41" t="e">
        <f t="shared" si="22"/>
        <v>#REF!</v>
      </c>
      <c r="CA30" s="41" t="e">
        <f t="shared" si="22"/>
        <v>#REF!</v>
      </c>
      <c r="CB30" s="41" t="e">
        <f t="shared" si="22"/>
        <v>#REF!</v>
      </c>
      <c r="CC30" s="41" t="e">
        <f t="shared" si="22"/>
        <v>#REF!</v>
      </c>
      <c r="CD30" s="41" t="e">
        <f t="shared" si="22"/>
        <v>#REF!</v>
      </c>
      <c r="CE30" s="41" t="e">
        <f t="shared" si="23"/>
        <v>#REF!</v>
      </c>
      <c r="CF30" s="41" t="e">
        <f t="shared" si="23"/>
        <v>#REF!</v>
      </c>
      <c r="CG30" s="41" t="e">
        <f t="shared" si="23"/>
        <v>#REF!</v>
      </c>
      <c r="CH30" s="41" t="e">
        <f t="shared" si="23"/>
        <v>#REF!</v>
      </c>
      <c r="CI30" s="41" t="e">
        <f t="shared" si="23"/>
        <v>#REF!</v>
      </c>
      <c r="CJ30" s="41" t="e">
        <f t="shared" si="23"/>
        <v>#REF!</v>
      </c>
      <c r="CK30" s="41" t="e">
        <f t="shared" si="23"/>
        <v>#REF!</v>
      </c>
      <c r="CL30" s="41" t="e">
        <f t="shared" si="23"/>
        <v>#REF!</v>
      </c>
      <c r="CM30" s="41" t="e">
        <f t="shared" si="23"/>
        <v>#REF!</v>
      </c>
      <c r="CN30" s="41" t="e">
        <f t="shared" si="23"/>
        <v>#REF!</v>
      </c>
      <c r="CO30" s="41" t="e">
        <f t="shared" si="23"/>
        <v>#REF!</v>
      </c>
      <c r="CP30" s="41" t="e">
        <f t="shared" si="23"/>
        <v>#REF!</v>
      </c>
      <c r="CQ30" s="41" t="e">
        <f t="shared" si="23"/>
        <v>#REF!</v>
      </c>
      <c r="CR30" s="41" t="e">
        <f t="shared" si="23"/>
        <v>#REF!</v>
      </c>
      <c r="CS30" s="41" t="e">
        <f t="shared" si="23"/>
        <v>#REF!</v>
      </c>
      <c r="CT30" s="41" t="e">
        <f t="shared" si="23"/>
        <v>#REF!</v>
      </c>
      <c r="CU30" s="41" t="e">
        <f t="shared" si="30"/>
        <v>#REF!</v>
      </c>
      <c r="CV30" s="41" t="e">
        <f t="shared" si="30"/>
        <v>#REF!</v>
      </c>
      <c r="CW30" s="41" t="e">
        <f t="shared" si="30"/>
        <v>#REF!</v>
      </c>
      <c r="CX30" s="41" t="e">
        <f t="shared" si="30"/>
        <v>#REF!</v>
      </c>
      <c r="CY30" s="41" t="e">
        <f t="shared" si="30"/>
        <v>#REF!</v>
      </c>
      <c r="CZ30" s="41" t="e">
        <f t="shared" si="30"/>
        <v>#REF!</v>
      </c>
      <c r="DA30" s="41" t="e">
        <f t="shared" si="30"/>
        <v>#REF!</v>
      </c>
      <c r="DB30" s="41" t="e">
        <f t="shared" si="30"/>
        <v>#REF!</v>
      </c>
      <c r="DC30" s="41" t="e">
        <f t="shared" si="30"/>
        <v>#REF!</v>
      </c>
      <c r="DD30" s="41" t="e">
        <f t="shared" si="30"/>
        <v>#REF!</v>
      </c>
      <c r="DE30" s="41" t="e">
        <f t="shared" si="30"/>
        <v>#REF!</v>
      </c>
      <c r="DF30" s="41" t="e">
        <f t="shared" si="30"/>
        <v>#REF!</v>
      </c>
      <c r="DG30" s="41" t="e">
        <f t="shared" si="30"/>
        <v>#REF!</v>
      </c>
      <c r="DH30" s="41" t="e">
        <f t="shared" si="30"/>
        <v>#REF!</v>
      </c>
      <c r="DI30" s="41" t="e">
        <f t="shared" si="30"/>
        <v>#REF!</v>
      </c>
      <c r="DJ30" s="41" t="e">
        <f t="shared" si="30"/>
        <v>#REF!</v>
      </c>
      <c r="DK30" s="41" t="e">
        <f t="shared" si="24"/>
        <v>#REF!</v>
      </c>
      <c r="DL30" s="41" t="e">
        <f t="shared" si="24"/>
        <v>#REF!</v>
      </c>
      <c r="DM30" s="41" t="e">
        <f t="shared" si="24"/>
        <v>#REF!</v>
      </c>
      <c r="DN30" s="41" t="e">
        <f t="shared" si="24"/>
        <v>#REF!</v>
      </c>
      <c r="DO30" s="41" t="e">
        <f t="shared" si="24"/>
        <v>#REF!</v>
      </c>
      <c r="DP30" s="41" t="e">
        <f t="shared" si="24"/>
        <v>#REF!</v>
      </c>
      <c r="DQ30" s="41" t="e">
        <f t="shared" si="24"/>
        <v>#REF!</v>
      </c>
      <c r="DR30" s="41" t="e">
        <f t="shared" si="24"/>
        <v>#REF!</v>
      </c>
      <c r="DS30" s="41" t="e">
        <f t="shared" si="24"/>
        <v>#REF!</v>
      </c>
      <c r="DT30" s="41" t="e">
        <f t="shared" si="24"/>
        <v>#REF!</v>
      </c>
      <c r="DU30" s="41" t="e">
        <f t="shared" si="24"/>
        <v>#REF!</v>
      </c>
      <c r="DV30" s="41" t="e">
        <f t="shared" si="24"/>
        <v>#REF!</v>
      </c>
      <c r="DW30" s="41" t="e">
        <f t="shared" si="24"/>
        <v>#REF!</v>
      </c>
      <c r="DX30" s="41" t="e">
        <f t="shared" si="24"/>
        <v>#REF!</v>
      </c>
      <c r="DY30" s="41" t="e">
        <f t="shared" si="24"/>
        <v>#REF!</v>
      </c>
      <c r="DZ30" s="41" t="e">
        <f t="shared" si="24"/>
        <v>#REF!</v>
      </c>
      <c r="EA30" s="41" t="e">
        <f t="shared" si="31"/>
        <v>#REF!</v>
      </c>
      <c r="EB30" s="41" t="e">
        <f t="shared" si="31"/>
        <v>#REF!</v>
      </c>
      <c r="EC30" s="41" t="e">
        <f t="shared" si="31"/>
        <v>#REF!</v>
      </c>
      <c r="ED30" s="41" t="e">
        <f t="shared" si="31"/>
        <v>#REF!</v>
      </c>
      <c r="EE30" s="41" t="e">
        <f t="shared" si="31"/>
        <v>#REF!</v>
      </c>
      <c r="EF30" s="41" t="e">
        <f t="shared" si="31"/>
        <v>#REF!</v>
      </c>
      <c r="EG30" s="41" t="e">
        <f t="shared" si="31"/>
        <v>#REF!</v>
      </c>
      <c r="EH30" s="41" t="e">
        <f t="shared" si="31"/>
        <v>#REF!</v>
      </c>
      <c r="EI30" s="41" t="e">
        <f t="shared" si="31"/>
        <v>#REF!</v>
      </c>
      <c r="EJ30" s="41" t="e">
        <f t="shared" si="31"/>
        <v>#REF!</v>
      </c>
      <c r="EK30" s="41" t="e">
        <f t="shared" si="31"/>
        <v>#REF!</v>
      </c>
      <c r="EL30" s="41" t="e">
        <f t="shared" si="31"/>
        <v>#REF!</v>
      </c>
      <c r="EM30" s="41" t="e">
        <f t="shared" si="31"/>
        <v>#REF!</v>
      </c>
      <c r="EN30" s="41" t="e">
        <f t="shared" si="31"/>
        <v>#REF!</v>
      </c>
      <c r="EO30" s="41" t="e">
        <f t="shared" si="31"/>
        <v>#REF!</v>
      </c>
      <c r="EP30" s="41" t="e">
        <f t="shared" si="31"/>
        <v>#REF!</v>
      </c>
      <c r="EQ30" s="41" t="e">
        <f t="shared" si="25"/>
        <v>#REF!</v>
      </c>
      <c r="ER30" s="41" t="e">
        <f t="shared" si="25"/>
        <v>#REF!</v>
      </c>
      <c r="ES30" s="41" t="e">
        <f t="shared" si="25"/>
        <v>#REF!</v>
      </c>
      <c r="ET30" s="41" t="e">
        <f t="shared" si="25"/>
        <v>#REF!</v>
      </c>
      <c r="EU30" s="41" t="e">
        <f t="shared" si="25"/>
        <v>#REF!</v>
      </c>
      <c r="EV30" s="41" t="e">
        <f t="shared" si="25"/>
        <v>#REF!</v>
      </c>
      <c r="EW30" s="41" t="e">
        <f t="shared" si="25"/>
        <v>#REF!</v>
      </c>
      <c r="EX30" s="41" t="e">
        <f t="shared" si="25"/>
        <v>#REF!</v>
      </c>
      <c r="EY30" s="41" t="e">
        <f t="shared" si="25"/>
        <v>#REF!</v>
      </c>
      <c r="EZ30" s="41" t="e">
        <f t="shared" si="25"/>
        <v>#REF!</v>
      </c>
      <c r="FA30" s="41" t="e">
        <f t="shared" si="25"/>
        <v>#REF!</v>
      </c>
      <c r="FB30" s="41" t="e">
        <f t="shared" si="25"/>
        <v>#REF!</v>
      </c>
      <c r="FC30" s="41" t="e">
        <f t="shared" si="25"/>
        <v>#REF!</v>
      </c>
      <c r="FD30" s="41" t="e">
        <f t="shared" si="25"/>
        <v>#REF!</v>
      </c>
      <c r="FE30" s="41" t="e">
        <f t="shared" si="25"/>
        <v>#REF!</v>
      </c>
      <c r="FF30" s="41" t="e">
        <f t="shared" si="25"/>
        <v>#REF!</v>
      </c>
      <c r="FG30" s="41" t="e">
        <f t="shared" si="32"/>
        <v>#REF!</v>
      </c>
      <c r="FH30" s="41" t="e">
        <f t="shared" si="32"/>
        <v>#REF!</v>
      </c>
      <c r="FI30" s="41" t="e">
        <f t="shared" si="32"/>
        <v>#REF!</v>
      </c>
      <c r="FJ30" s="41" t="e">
        <f t="shared" si="32"/>
        <v>#REF!</v>
      </c>
      <c r="FK30" s="41" t="e">
        <f t="shared" si="32"/>
        <v>#REF!</v>
      </c>
      <c r="FL30" s="41" t="e">
        <f t="shared" si="32"/>
        <v>#REF!</v>
      </c>
      <c r="FM30" s="41" t="e">
        <f t="shared" si="32"/>
        <v>#REF!</v>
      </c>
      <c r="FN30" s="41" t="e">
        <f t="shared" si="32"/>
        <v>#REF!</v>
      </c>
      <c r="FO30" s="41" t="e">
        <f t="shared" si="32"/>
        <v>#REF!</v>
      </c>
      <c r="FP30" s="41" t="e">
        <f t="shared" si="32"/>
        <v>#REF!</v>
      </c>
      <c r="FQ30" s="41" t="e">
        <f t="shared" si="32"/>
        <v>#REF!</v>
      </c>
      <c r="FR30" s="41" t="e">
        <f t="shared" si="32"/>
        <v>#REF!</v>
      </c>
      <c r="FS30" s="41" t="e">
        <f t="shared" si="32"/>
        <v>#REF!</v>
      </c>
      <c r="FT30" s="41" t="e">
        <f t="shared" si="32"/>
        <v>#REF!</v>
      </c>
      <c r="FU30" s="41" t="e">
        <f t="shared" si="32"/>
        <v>#REF!</v>
      </c>
      <c r="FV30" s="41" t="e">
        <f t="shared" si="32"/>
        <v>#REF!</v>
      </c>
      <c r="FW30" s="41" t="e">
        <f t="shared" si="26"/>
        <v>#REF!</v>
      </c>
      <c r="FX30" s="41" t="e">
        <f t="shared" si="26"/>
        <v>#REF!</v>
      </c>
      <c r="FY30" s="41" t="e">
        <f t="shared" si="26"/>
        <v>#REF!</v>
      </c>
      <c r="FZ30" s="41" t="e">
        <f t="shared" si="26"/>
        <v>#REF!</v>
      </c>
      <c r="GA30" s="41" t="e">
        <f t="shared" si="26"/>
        <v>#REF!</v>
      </c>
      <c r="GB30" s="41" t="e">
        <f t="shared" si="26"/>
        <v>#REF!</v>
      </c>
      <c r="GC30" s="41" t="e">
        <f t="shared" si="26"/>
        <v>#REF!</v>
      </c>
      <c r="GD30" s="41" t="e">
        <f t="shared" si="26"/>
        <v>#REF!</v>
      </c>
      <c r="GE30" s="41" t="e">
        <f t="shared" si="26"/>
        <v>#REF!</v>
      </c>
      <c r="GF30" s="41" t="e">
        <f t="shared" si="26"/>
        <v>#REF!</v>
      </c>
      <c r="GG30" s="41" t="e">
        <f t="shared" si="26"/>
        <v>#REF!</v>
      </c>
      <c r="GH30" s="41" t="e">
        <f t="shared" si="26"/>
        <v>#REF!</v>
      </c>
      <c r="GI30" s="41" t="e">
        <f t="shared" si="26"/>
        <v>#REF!</v>
      </c>
      <c r="GJ30" s="41" t="e">
        <f t="shared" si="26"/>
        <v>#REF!</v>
      </c>
      <c r="GK30" s="41" t="e">
        <f t="shared" si="26"/>
        <v>#REF!</v>
      </c>
      <c r="GL30" s="41" t="e">
        <f t="shared" si="26"/>
        <v>#REF!</v>
      </c>
      <c r="GM30" s="41" t="e">
        <f t="shared" si="33"/>
        <v>#REF!</v>
      </c>
      <c r="GN30" s="41" t="e">
        <f t="shared" si="33"/>
        <v>#REF!</v>
      </c>
      <c r="GO30" s="41" t="e">
        <f t="shared" si="33"/>
        <v>#REF!</v>
      </c>
      <c r="GP30" s="41" t="e">
        <f t="shared" si="33"/>
        <v>#REF!</v>
      </c>
      <c r="GQ30" s="41" t="e">
        <f t="shared" si="33"/>
        <v>#REF!</v>
      </c>
      <c r="GR30" s="41" t="e">
        <f t="shared" si="33"/>
        <v>#REF!</v>
      </c>
      <c r="GS30" s="41" t="e">
        <f t="shared" si="33"/>
        <v>#REF!</v>
      </c>
      <c r="GT30" s="41" t="e">
        <f t="shared" si="33"/>
        <v>#REF!</v>
      </c>
      <c r="GU30" s="41" t="e">
        <f t="shared" si="33"/>
        <v>#REF!</v>
      </c>
      <c r="GV30" s="41" t="e">
        <f t="shared" si="33"/>
        <v>#REF!</v>
      </c>
      <c r="GW30" s="41" t="e">
        <f t="shared" si="33"/>
        <v>#REF!</v>
      </c>
      <c r="GX30" s="41" t="e">
        <f t="shared" si="33"/>
        <v>#REF!</v>
      </c>
      <c r="GY30" s="41" t="e">
        <f t="shared" si="33"/>
        <v>#REF!</v>
      </c>
      <c r="GZ30" s="41" t="e">
        <f t="shared" si="33"/>
        <v>#REF!</v>
      </c>
      <c r="HA30" s="41" t="e">
        <f t="shared" si="33"/>
        <v>#REF!</v>
      </c>
      <c r="HB30" s="41" t="e">
        <f t="shared" si="33"/>
        <v>#REF!</v>
      </c>
      <c r="HC30" s="41" t="e">
        <f t="shared" si="27"/>
        <v>#REF!</v>
      </c>
      <c r="HD30" s="41" t="e">
        <f t="shared" si="27"/>
        <v>#REF!</v>
      </c>
      <c r="HE30" s="41" t="e">
        <f t="shared" si="27"/>
        <v>#REF!</v>
      </c>
      <c r="HF30" s="41" t="e">
        <f t="shared" si="27"/>
        <v>#REF!</v>
      </c>
      <c r="HG30" s="41" t="e">
        <f t="shared" si="27"/>
        <v>#REF!</v>
      </c>
      <c r="HH30" s="41" t="e">
        <f t="shared" si="27"/>
        <v>#REF!</v>
      </c>
      <c r="HI30" s="41" t="e">
        <f t="shared" si="27"/>
        <v>#REF!</v>
      </c>
      <c r="HJ30" s="41" t="e">
        <f t="shared" si="27"/>
        <v>#REF!</v>
      </c>
    </row>
    <row r="31" spans="1:218" ht="14.4" x14ac:dyDescent="0.3">
      <c r="A31" s="42">
        <v>28</v>
      </c>
      <c r="B31" s="43" t="e">
        <f>'CMM3 - AUX CALC'!$AC$67</f>
        <v>#REF!</v>
      </c>
      <c r="AD31" s="41" t="e">
        <f>$B31/(_xlfn.SINGLE(PrazoConcessao)*12-AD$3+1)</f>
        <v>#REF!</v>
      </c>
      <c r="AE31" s="41" t="e">
        <f t="shared" si="28"/>
        <v>#REF!</v>
      </c>
      <c r="AF31" s="41" t="e">
        <f t="shared" si="28"/>
        <v>#REF!</v>
      </c>
      <c r="AG31" s="41" t="e">
        <f t="shared" si="28"/>
        <v>#REF!</v>
      </c>
      <c r="AH31" s="41" t="e">
        <f t="shared" si="28"/>
        <v>#REF!</v>
      </c>
      <c r="AI31" s="41" t="e">
        <f t="shared" si="28"/>
        <v>#REF!</v>
      </c>
      <c r="AJ31" s="41" t="e">
        <f t="shared" si="21"/>
        <v>#REF!</v>
      </c>
      <c r="AK31" s="41" t="e">
        <f t="shared" si="21"/>
        <v>#REF!</v>
      </c>
      <c r="AL31" s="41" t="e">
        <f t="shared" si="21"/>
        <v>#REF!</v>
      </c>
      <c r="AM31" s="41" t="e">
        <f t="shared" si="21"/>
        <v>#REF!</v>
      </c>
      <c r="AN31" s="41" t="e">
        <f t="shared" si="21"/>
        <v>#REF!</v>
      </c>
      <c r="AO31" s="41" t="e">
        <f t="shared" si="21"/>
        <v>#REF!</v>
      </c>
      <c r="AP31" s="41" t="e">
        <f t="shared" si="21"/>
        <v>#REF!</v>
      </c>
      <c r="AQ31" s="41" t="e">
        <f t="shared" si="21"/>
        <v>#REF!</v>
      </c>
      <c r="AR31" s="41" t="e">
        <f t="shared" si="21"/>
        <v>#REF!</v>
      </c>
      <c r="AS31" s="41" t="e">
        <f t="shared" si="21"/>
        <v>#REF!</v>
      </c>
      <c r="AT31" s="41" t="e">
        <f t="shared" si="21"/>
        <v>#REF!</v>
      </c>
      <c r="AU31" s="41" t="e">
        <f t="shared" si="21"/>
        <v>#REF!</v>
      </c>
      <c r="AV31" s="41" t="e">
        <f t="shared" si="21"/>
        <v>#REF!</v>
      </c>
      <c r="AW31" s="41" t="e">
        <f t="shared" si="21"/>
        <v>#REF!</v>
      </c>
      <c r="AX31" s="41" t="e">
        <f t="shared" si="21"/>
        <v>#REF!</v>
      </c>
      <c r="AY31" s="41" t="e">
        <f t="shared" si="29"/>
        <v>#REF!</v>
      </c>
      <c r="AZ31" s="41" t="e">
        <f t="shared" si="29"/>
        <v>#REF!</v>
      </c>
      <c r="BA31" s="41" t="e">
        <f t="shared" si="29"/>
        <v>#REF!</v>
      </c>
      <c r="BB31" s="41" t="e">
        <f t="shared" si="29"/>
        <v>#REF!</v>
      </c>
      <c r="BC31" s="41" t="e">
        <f t="shared" si="29"/>
        <v>#REF!</v>
      </c>
      <c r="BD31" s="41" t="e">
        <f t="shared" si="29"/>
        <v>#REF!</v>
      </c>
      <c r="BE31" s="41" t="e">
        <f t="shared" si="29"/>
        <v>#REF!</v>
      </c>
      <c r="BF31" s="41" t="e">
        <f t="shared" si="29"/>
        <v>#REF!</v>
      </c>
      <c r="BG31" s="41" t="e">
        <f t="shared" si="29"/>
        <v>#REF!</v>
      </c>
      <c r="BH31" s="41" t="e">
        <f t="shared" si="29"/>
        <v>#REF!</v>
      </c>
      <c r="BI31" s="41" t="e">
        <f t="shared" si="29"/>
        <v>#REF!</v>
      </c>
      <c r="BJ31" s="41" t="e">
        <f t="shared" si="29"/>
        <v>#REF!</v>
      </c>
      <c r="BK31" s="41" t="e">
        <f t="shared" si="29"/>
        <v>#REF!</v>
      </c>
      <c r="BL31" s="41" t="e">
        <f t="shared" si="29"/>
        <v>#REF!</v>
      </c>
      <c r="BM31" s="41" t="e">
        <f t="shared" si="29"/>
        <v>#REF!</v>
      </c>
      <c r="BN31" s="41" t="e">
        <f t="shared" si="29"/>
        <v>#REF!</v>
      </c>
      <c r="BO31" s="41" t="e">
        <f t="shared" si="22"/>
        <v>#REF!</v>
      </c>
      <c r="BP31" s="41" t="e">
        <f t="shared" si="22"/>
        <v>#REF!</v>
      </c>
      <c r="BQ31" s="41" t="e">
        <f t="shared" si="22"/>
        <v>#REF!</v>
      </c>
      <c r="BR31" s="41" t="e">
        <f t="shared" si="22"/>
        <v>#REF!</v>
      </c>
      <c r="BS31" s="41" t="e">
        <f t="shared" si="22"/>
        <v>#REF!</v>
      </c>
      <c r="BT31" s="41" t="e">
        <f t="shared" si="22"/>
        <v>#REF!</v>
      </c>
      <c r="BU31" s="41" t="e">
        <f t="shared" si="22"/>
        <v>#REF!</v>
      </c>
      <c r="BV31" s="41" t="e">
        <f t="shared" si="22"/>
        <v>#REF!</v>
      </c>
      <c r="BW31" s="41" t="e">
        <f t="shared" si="22"/>
        <v>#REF!</v>
      </c>
      <c r="BX31" s="41" t="e">
        <f t="shared" si="22"/>
        <v>#REF!</v>
      </c>
      <c r="BY31" s="41" t="e">
        <f t="shared" si="22"/>
        <v>#REF!</v>
      </c>
      <c r="BZ31" s="41" t="e">
        <f t="shared" si="22"/>
        <v>#REF!</v>
      </c>
      <c r="CA31" s="41" t="e">
        <f t="shared" si="22"/>
        <v>#REF!</v>
      </c>
      <c r="CB31" s="41" t="e">
        <f t="shared" si="22"/>
        <v>#REF!</v>
      </c>
      <c r="CC31" s="41" t="e">
        <f t="shared" si="22"/>
        <v>#REF!</v>
      </c>
      <c r="CD31" s="41" t="e">
        <f t="shared" si="22"/>
        <v>#REF!</v>
      </c>
      <c r="CE31" s="41" t="e">
        <f t="shared" si="23"/>
        <v>#REF!</v>
      </c>
      <c r="CF31" s="41" t="e">
        <f t="shared" si="23"/>
        <v>#REF!</v>
      </c>
      <c r="CG31" s="41" t="e">
        <f t="shared" si="23"/>
        <v>#REF!</v>
      </c>
      <c r="CH31" s="41" t="e">
        <f t="shared" si="23"/>
        <v>#REF!</v>
      </c>
      <c r="CI31" s="41" t="e">
        <f t="shared" si="23"/>
        <v>#REF!</v>
      </c>
      <c r="CJ31" s="41" t="e">
        <f t="shared" si="23"/>
        <v>#REF!</v>
      </c>
      <c r="CK31" s="41" t="e">
        <f t="shared" si="23"/>
        <v>#REF!</v>
      </c>
      <c r="CL31" s="41" t="e">
        <f t="shared" si="23"/>
        <v>#REF!</v>
      </c>
      <c r="CM31" s="41" t="e">
        <f t="shared" si="23"/>
        <v>#REF!</v>
      </c>
      <c r="CN31" s="41" t="e">
        <f t="shared" si="23"/>
        <v>#REF!</v>
      </c>
      <c r="CO31" s="41" t="e">
        <f t="shared" si="23"/>
        <v>#REF!</v>
      </c>
      <c r="CP31" s="41" t="e">
        <f t="shared" si="23"/>
        <v>#REF!</v>
      </c>
      <c r="CQ31" s="41" t="e">
        <f t="shared" si="23"/>
        <v>#REF!</v>
      </c>
      <c r="CR31" s="41" t="e">
        <f t="shared" si="23"/>
        <v>#REF!</v>
      </c>
      <c r="CS31" s="41" t="e">
        <f t="shared" si="23"/>
        <v>#REF!</v>
      </c>
      <c r="CT31" s="41" t="e">
        <f t="shared" si="23"/>
        <v>#REF!</v>
      </c>
      <c r="CU31" s="41" t="e">
        <f t="shared" si="30"/>
        <v>#REF!</v>
      </c>
      <c r="CV31" s="41" t="e">
        <f t="shared" si="30"/>
        <v>#REF!</v>
      </c>
      <c r="CW31" s="41" t="e">
        <f t="shared" si="30"/>
        <v>#REF!</v>
      </c>
      <c r="CX31" s="41" t="e">
        <f t="shared" si="30"/>
        <v>#REF!</v>
      </c>
      <c r="CY31" s="41" t="e">
        <f t="shared" si="30"/>
        <v>#REF!</v>
      </c>
      <c r="CZ31" s="41" t="e">
        <f t="shared" si="30"/>
        <v>#REF!</v>
      </c>
      <c r="DA31" s="41" t="e">
        <f t="shared" si="30"/>
        <v>#REF!</v>
      </c>
      <c r="DB31" s="41" t="e">
        <f t="shared" si="30"/>
        <v>#REF!</v>
      </c>
      <c r="DC31" s="41" t="e">
        <f t="shared" si="30"/>
        <v>#REF!</v>
      </c>
      <c r="DD31" s="41" t="e">
        <f t="shared" si="30"/>
        <v>#REF!</v>
      </c>
      <c r="DE31" s="41" t="e">
        <f t="shared" si="30"/>
        <v>#REF!</v>
      </c>
      <c r="DF31" s="41" t="e">
        <f t="shared" si="30"/>
        <v>#REF!</v>
      </c>
      <c r="DG31" s="41" t="e">
        <f t="shared" si="30"/>
        <v>#REF!</v>
      </c>
      <c r="DH31" s="41" t="e">
        <f t="shared" si="30"/>
        <v>#REF!</v>
      </c>
      <c r="DI31" s="41" t="e">
        <f t="shared" si="30"/>
        <v>#REF!</v>
      </c>
      <c r="DJ31" s="41" t="e">
        <f t="shared" si="30"/>
        <v>#REF!</v>
      </c>
      <c r="DK31" s="41" t="e">
        <f t="shared" si="24"/>
        <v>#REF!</v>
      </c>
      <c r="DL31" s="41" t="e">
        <f t="shared" si="24"/>
        <v>#REF!</v>
      </c>
      <c r="DM31" s="41" t="e">
        <f t="shared" si="24"/>
        <v>#REF!</v>
      </c>
      <c r="DN31" s="41" t="e">
        <f t="shared" si="24"/>
        <v>#REF!</v>
      </c>
      <c r="DO31" s="41" t="e">
        <f t="shared" si="24"/>
        <v>#REF!</v>
      </c>
      <c r="DP31" s="41" t="e">
        <f t="shared" si="24"/>
        <v>#REF!</v>
      </c>
      <c r="DQ31" s="41" t="e">
        <f t="shared" si="24"/>
        <v>#REF!</v>
      </c>
      <c r="DR31" s="41" t="e">
        <f t="shared" si="24"/>
        <v>#REF!</v>
      </c>
      <c r="DS31" s="41" t="e">
        <f t="shared" si="24"/>
        <v>#REF!</v>
      </c>
      <c r="DT31" s="41" t="e">
        <f t="shared" si="24"/>
        <v>#REF!</v>
      </c>
      <c r="DU31" s="41" t="e">
        <f t="shared" si="24"/>
        <v>#REF!</v>
      </c>
      <c r="DV31" s="41" t="e">
        <f t="shared" si="24"/>
        <v>#REF!</v>
      </c>
      <c r="DW31" s="41" t="e">
        <f t="shared" si="24"/>
        <v>#REF!</v>
      </c>
      <c r="DX31" s="41" t="e">
        <f t="shared" si="24"/>
        <v>#REF!</v>
      </c>
      <c r="DY31" s="41" t="e">
        <f t="shared" si="24"/>
        <v>#REF!</v>
      </c>
      <c r="DZ31" s="41" t="e">
        <f t="shared" si="24"/>
        <v>#REF!</v>
      </c>
      <c r="EA31" s="41" t="e">
        <f t="shared" si="31"/>
        <v>#REF!</v>
      </c>
      <c r="EB31" s="41" t="e">
        <f t="shared" si="31"/>
        <v>#REF!</v>
      </c>
      <c r="EC31" s="41" t="e">
        <f t="shared" si="31"/>
        <v>#REF!</v>
      </c>
      <c r="ED31" s="41" t="e">
        <f t="shared" si="31"/>
        <v>#REF!</v>
      </c>
      <c r="EE31" s="41" t="e">
        <f t="shared" si="31"/>
        <v>#REF!</v>
      </c>
      <c r="EF31" s="41" t="e">
        <f t="shared" si="31"/>
        <v>#REF!</v>
      </c>
      <c r="EG31" s="41" t="e">
        <f t="shared" si="31"/>
        <v>#REF!</v>
      </c>
      <c r="EH31" s="41" t="e">
        <f t="shared" si="31"/>
        <v>#REF!</v>
      </c>
      <c r="EI31" s="41" t="e">
        <f t="shared" si="31"/>
        <v>#REF!</v>
      </c>
      <c r="EJ31" s="41" t="e">
        <f t="shared" si="31"/>
        <v>#REF!</v>
      </c>
      <c r="EK31" s="41" t="e">
        <f t="shared" si="31"/>
        <v>#REF!</v>
      </c>
      <c r="EL31" s="41" t="e">
        <f t="shared" si="31"/>
        <v>#REF!</v>
      </c>
      <c r="EM31" s="41" t="e">
        <f t="shared" si="31"/>
        <v>#REF!</v>
      </c>
      <c r="EN31" s="41" t="e">
        <f t="shared" si="31"/>
        <v>#REF!</v>
      </c>
      <c r="EO31" s="41" t="e">
        <f t="shared" si="31"/>
        <v>#REF!</v>
      </c>
      <c r="EP31" s="41" t="e">
        <f t="shared" si="31"/>
        <v>#REF!</v>
      </c>
      <c r="EQ31" s="41" t="e">
        <f t="shared" si="25"/>
        <v>#REF!</v>
      </c>
      <c r="ER31" s="41" t="e">
        <f t="shared" si="25"/>
        <v>#REF!</v>
      </c>
      <c r="ES31" s="41" t="e">
        <f t="shared" si="25"/>
        <v>#REF!</v>
      </c>
      <c r="ET31" s="41" t="e">
        <f t="shared" si="25"/>
        <v>#REF!</v>
      </c>
      <c r="EU31" s="41" t="e">
        <f t="shared" si="25"/>
        <v>#REF!</v>
      </c>
      <c r="EV31" s="41" t="e">
        <f t="shared" si="25"/>
        <v>#REF!</v>
      </c>
      <c r="EW31" s="41" t="e">
        <f t="shared" si="25"/>
        <v>#REF!</v>
      </c>
      <c r="EX31" s="41" t="e">
        <f t="shared" si="25"/>
        <v>#REF!</v>
      </c>
      <c r="EY31" s="41" t="e">
        <f t="shared" si="25"/>
        <v>#REF!</v>
      </c>
      <c r="EZ31" s="41" t="e">
        <f t="shared" si="25"/>
        <v>#REF!</v>
      </c>
      <c r="FA31" s="41" t="e">
        <f t="shared" si="25"/>
        <v>#REF!</v>
      </c>
      <c r="FB31" s="41" t="e">
        <f t="shared" si="25"/>
        <v>#REF!</v>
      </c>
      <c r="FC31" s="41" t="e">
        <f t="shared" si="25"/>
        <v>#REF!</v>
      </c>
      <c r="FD31" s="41" t="e">
        <f t="shared" si="25"/>
        <v>#REF!</v>
      </c>
      <c r="FE31" s="41" t="e">
        <f t="shared" si="25"/>
        <v>#REF!</v>
      </c>
      <c r="FF31" s="41" t="e">
        <f t="shared" si="25"/>
        <v>#REF!</v>
      </c>
      <c r="FG31" s="41" t="e">
        <f t="shared" si="32"/>
        <v>#REF!</v>
      </c>
      <c r="FH31" s="41" t="e">
        <f t="shared" si="32"/>
        <v>#REF!</v>
      </c>
      <c r="FI31" s="41" t="e">
        <f t="shared" si="32"/>
        <v>#REF!</v>
      </c>
      <c r="FJ31" s="41" t="e">
        <f t="shared" si="32"/>
        <v>#REF!</v>
      </c>
      <c r="FK31" s="41" t="e">
        <f t="shared" si="32"/>
        <v>#REF!</v>
      </c>
      <c r="FL31" s="41" t="e">
        <f t="shared" si="32"/>
        <v>#REF!</v>
      </c>
      <c r="FM31" s="41" t="e">
        <f t="shared" si="32"/>
        <v>#REF!</v>
      </c>
      <c r="FN31" s="41" t="e">
        <f t="shared" si="32"/>
        <v>#REF!</v>
      </c>
      <c r="FO31" s="41" t="e">
        <f t="shared" si="32"/>
        <v>#REF!</v>
      </c>
      <c r="FP31" s="41" t="e">
        <f t="shared" si="32"/>
        <v>#REF!</v>
      </c>
      <c r="FQ31" s="41" t="e">
        <f t="shared" si="32"/>
        <v>#REF!</v>
      </c>
      <c r="FR31" s="41" t="e">
        <f t="shared" si="32"/>
        <v>#REF!</v>
      </c>
      <c r="FS31" s="41" t="e">
        <f t="shared" si="32"/>
        <v>#REF!</v>
      </c>
      <c r="FT31" s="41" t="e">
        <f t="shared" si="32"/>
        <v>#REF!</v>
      </c>
      <c r="FU31" s="41" t="e">
        <f t="shared" si="32"/>
        <v>#REF!</v>
      </c>
      <c r="FV31" s="41" t="e">
        <f t="shared" si="32"/>
        <v>#REF!</v>
      </c>
      <c r="FW31" s="41" t="e">
        <f t="shared" si="26"/>
        <v>#REF!</v>
      </c>
      <c r="FX31" s="41" t="e">
        <f t="shared" si="26"/>
        <v>#REF!</v>
      </c>
      <c r="FY31" s="41" t="e">
        <f t="shared" si="26"/>
        <v>#REF!</v>
      </c>
      <c r="FZ31" s="41" t="e">
        <f t="shared" si="26"/>
        <v>#REF!</v>
      </c>
      <c r="GA31" s="41" t="e">
        <f t="shared" si="26"/>
        <v>#REF!</v>
      </c>
      <c r="GB31" s="41" t="e">
        <f t="shared" si="26"/>
        <v>#REF!</v>
      </c>
      <c r="GC31" s="41" t="e">
        <f t="shared" si="26"/>
        <v>#REF!</v>
      </c>
      <c r="GD31" s="41" t="e">
        <f t="shared" si="26"/>
        <v>#REF!</v>
      </c>
      <c r="GE31" s="41" t="e">
        <f t="shared" si="26"/>
        <v>#REF!</v>
      </c>
      <c r="GF31" s="41" t="e">
        <f t="shared" si="26"/>
        <v>#REF!</v>
      </c>
      <c r="GG31" s="41" t="e">
        <f t="shared" si="26"/>
        <v>#REF!</v>
      </c>
      <c r="GH31" s="41" t="e">
        <f t="shared" si="26"/>
        <v>#REF!</v>
      </c>
      <c r="GI31" s="41" t="e">
        <f t="shared" si="26"/>
        <v>#REF!</v>
      </c>
      <c r="GJ31" s="41" t="e">
        <f t="shared" si="26"/>
        <v>#REF!</v>
      </c>
      <c r="GK31" s="41" t="e">
        <f t="shared" si="26"/>
        <v>#REF!</v>
      </c>
      <c r="GL31" s="41" t="e">
        <f t="shared" si="26"/>
        <v>#REF!</v>
      </c>
      <c r="GM31" s="41" t="e">
        <f t="shared" si="33"/>
        <v>#REF!</v>
      </c>
      <c r="GN31" s="41" t="e">
        <f t="shared" si="33"/>
        <v>#REF!</v>
      </c>
      <c r="GO31" s="41" t="e">
        <f t="shared" si="33"/>
        <v>#REF!</v>
      </c>
      <c r="GP31" s="41" t="e">
        <f t="shared" si="33"/>
        <v>#REF!</v>
      </c>
      <c r="GQ31" s="41" t="e">
        <f t="shared" si="33"/>
        <v>#REF!</v>
      </c>
      <c r="GR31" s="41" t="e">
        <f t="shared" si="33"/>
        <v>#REF!</v>
      </c>
      <c r="GS31" s="41" t="e">
        <f t="shared" si="33"/>
        <v>#REF!</v>
      </c>
      <c r="GT31" s="41" t="e">
        <f t="shared" si="33"/>
        <v>#REF!</v>
      </c>
      <c r="GU31" s="41" t="e">
        <f t="shared" si="33"/>
        <v>#REF!</v>
      </c>
      <c r="GV31" s="41" t="e">
        <f t="shared" si="33"/>
        <v>#REF!</v>
      </c>
      <c r="GW31" s="41" t="e">
        <f t="shared" si="33"/>
        <v>#REF!</v>
      </c>
      <c r="GX31" s="41" t="e">
        <f t="shared" si="33"/>
        <v>#REF!</v>
      </c>
      <c r="GY31" s="41" t="e">
        <f t="shared" si="33"/>
        <v>#REF!</v>
      </c>
      <c r="GZ31" s="41" t="e">
        <f t="shared" si="33"/>
        <v>#REF!</v>
      </c>
      <c r="HA31" s="41" t="e">
        <f t="shared" si="33"/>
        <v>#REF!</v>
      </c>
      <c r="HB31" s="41" t="e">
        <f t="shared" si="33"/>
        <v>#REF!</v>
      </c>
      <c r="HC31" s="41" t="e">
        <f t="shared" si="27"/>
        <v>#REF!</v>
      </c>
      <c r="HD31" s="41" t="e">
        <f t="shared" si="27"/>
        <v>#REF!</v>
      </c>
      <c r="HE31" s="41" t="e">
        <f t="shared" si="27"/>
        <v>#REF!</v>
      </c>
      <c r="HF31" s="41" t="e">
        <f t="shared" si="27"/>
        <v>#REF!</v>
      </c>
      <c r="HG31" s="41" t="e">
        <f t="shared" si="27"/>
        <v>#REF!</v>
      </c>
      <c r="HH31" s="41" t="e">
        <f t="shared" si="27"/>
        <v>#REF!</v>
      </c>
      <c r="HI31" s="41" t="e">
        <f t="shared" si="27"/>
        <v>#REF!</v>
      </c>
      <c r="HJ31" s="41" t="e">
        <f t="shared" si="27"/>
        <v>#REF!</v>
      </c>
    </row>
    <row r="32" spans="1:218" ht="14.4" x14ac:dyDescent="0.3">
      <c r="A32" s="42">
        <v>29</v>
      </c>
      <c r="B32" s="43" t="e">
        <f>'CMM3 - AUX CALC'!$AD$67</f>
        <v>#REF!</v>
      </c>
      <c r="AE32" s="41" t="e">
        <f>$B32/(_xlfn.SINGLE(PrazoConcessao)*12-AE$3+1)</f>
        <v>#REF!</v>
      </c>
      <c r="AF32" s="41" t="e">
        <f t="shared" si="28"/>
        <v>#REF!</v>
      </c>
      <c r="AG32" s="41" t="e">
        <f t="shared" si="28"/>
        <v>#REF!</v>
      </c>
      <c r="AH32" s="41" t="e">
        <f t="shared" si="28"/>
        <v>#REF!</v>
      </c>
      <c r="AI32" s="41" t="e">
        <f t="shared" si="28"/>
        <v>#REF!</v>
      </c>
      <c r="AJ32" s="41" t="e">
        <f t="shared" si="21"/>
        <v>#REF!</v>
      </c>
      <c r="AK32" s="41" t="e">
        <f t="shared" si="21"/>
        <v>#REF!</v>
      </c>
      <c r="AL32" s="41" t="e">
        <f t="shared" si="21"/>
        <v>#REF!</v>
      </c>
      <c r="AM32" s="41" t="e">
        <f t="shared" si="21"/>
        <v>#REF!</v>
      </c>
      <c r="AN32" s="41" t="e">
        <f t="shared" si="21"/>
        <v>#REF!</v>
      </c>
      <c r="AO32" s="41" t="e">
        <f t="shared" si="21"/>
        <v>#REF!</v>
      </c>
      <c r="AP32" s="41" t="e">
        <f t="shared" si="21"/>
        <v>#REF!</v>
      </c>
      <c r="AQ32" s="41" t="e">
        <f t="shared" si="21"/>
        <v>#REF!</v>
      </c>
      <c r="AR32" s="41" t="e">
        <f t="shared" si="21"/>
        <v>#REF!</v>
      </c>
      <c r="AS32" s="41" t="e">
        <f t="shared" si="21"/>
        <v>#REF!</v>
      </c>
      <c r="AT32" s="41" t="e">
        <f t="shared" si="21"/>
        <v>#REF!</v>
      </c>
      <c r="AU32" s="41" t="e">
        <f t="shared" si="21"/>
        <v>#REF!</v>
      </c>
      <c r="AV32" s="41" t="e">
        <f t="shared" si="21"/>
        <v>#REF!</v>
      </c>
      <c r="AW32" s="41" t="e">
        <f t="shared" si="21"/>
        <v>#REF!</v>
      </c>
      <c r="AX32" s="41" t="e">
        <f t="shared" si="21"/>
        <v>#REF!</v>
      </c>
      <c r="AY32" s="41" t="e">
        <f t="shared" si="29"/>
        <v>#REF!</v>
      </c>
      <c r="AZ32" s="41" t="e">
        <f t="shared" si="29"/>
        <v>#REF!</v>
      </c>
      <c r="BA32" s="41" t="e">
        <f t="shared" si="29"/>
        <v>#REF!</v>
      </c>
      <c r="BB32" s="41" t="e">
        <f t="shared" si="29"/>
        <v>#REF!</v>
      </c>
      <c r="BC32" s="41" t="e">
        <f t="shared" si="29"/>
        <v>#REF!</v>
      </c>
      <c r="BD32" s="41" t="e">
        <f t="shared" si="29"/>
        <v>#REF!</v>
      </c>
      <c r="BE32" s="41" t="e">
        <f t="shared" si="29"/>
        <v>#REF!</v>
      </c>
      <c r="BF32" s="41" t="e">
        <f t="shared" si="29"/>
        <v>#REF!</v>
      </c>
      <c r="BG32" s="41" t="e">
        <f t="shared" si="29"/>
        <v>#REF!</v>
      </c>
      <c r="BH32" s="41" t="e">
        <f t="shared" si="29"/>
        <v>#REF!</v>
      </c>
      <c r="BI32" s="41" t="e">
        <f t="shared" si="29"/>
        <v>#REF!</v>
      </c>
      <c r="BJ32" s="41" t="e">
        <f t="shared" si="29"/>
        <v>#REF!</v>
      </c>
      <c r="BK32" s="41" t="e">
        <f t="shared" si="29"/>
        <v>#REF!</v>
      </c>
      <c r="BL32" s="41" t="e">
        <f t="shared" si="29"/>
        <v>#REF!</v>
      </c>
      <c r="BM32" s="41" t="e">
        <f t="shared" si="29"/>
        <v>#REF!</v>
      </c>
      <c r="BN32" s="41" t="e">
        <f t="shared" si="29"/>
        <v>#REF!</v>
      </c>
      <c r="BO32" s="41" t="e">
        <f t="shared" si="22"/>
        <v>#REF!</v>
      </c>
      <c r="BP32" s="41" t="e">
        <f t="shared" si="22"/>
        <v>#REF!</v>
      </c>
      <c r="BQ32" s="41" t="e">
        <f t="shared" si="22"/>
        <v>#REF!</v>
      </c>
      <c r="BR32" s="41" t="e">
        <f t="shared" si="22"/>
        <v>#REF!</v>
      </c>
      <c r="BS32" s="41" t="e">
        <f t="shared" si="22"/>
        <v>#REF!</v>
      </c>
      <c r="BT32" s="41" t="e">
        <f t="shared" si="22"/>
        <v>#REF!</v>
      </c>
      <c r="BU32" s="41" t="e">
        <f t="shared" si="22"/>
        <v>#REF!</v>
      </c>
      <c r="BV32" s="41" t="e">
        <f t="shared" si="22"/>
        <v>#REF!</v>
      </c>
      <c r="BW32" s="41" t="e">
        <f t="shared" si="22"/>
        <v>#REF!</v>
      </c>
      <c r="BX32" s="41" t="e">
        <f t="shared" si="22"/>
        <v>#REF!</v>
      </c>
      <c r="BY32" s="41" t="e">
        <f t="shared" si="22"/>
        <v>#REF!</v>
      </c>
      <c r="BZ32" s="41" t="e">
        <f t="shared" si="22"/>
        <v>#REF!</v>
      </c>
      <c r="CA32" s="41" t="e">
        <f t="shared" si="22"/>
        <v>#REF!</v>
      </c>
      <c r="CB32" s="41" t="e">
        <f t="shared" si="22"/>
        <v>#REF!</v>
      </c>
      <c r="CC32" s="41" t="e">
        <f t="shared" si="22"/>
        <v>#REF!</v>
      </c>
      <c r="CD32" s="41" t="e">
        <f t="shared" si="22"/>
        <v>#REF!</v>
      </c>
      <c r="CE32" s="41" t="e">
        <f t="shared" si="23"/>
        <v>#REF!</v>
      </c>
      <c r="CF32" s="41" t="e">
        <f t="shared" si="23"/>
        <v>#REF!</v>
      </c>
      <c r="CG32" s="41" t="e">
        <f t="shared" si="23"/>
        <v>#REF!</v>
      </c>
      <c r="CH32" s="41" t="e">
        <f t="shared" si="23"/>
        <v>#REF!</v>
      </c>
      <c r="CI32" s="41" t="e">
        <f t="shared" si="23"/>
        <v>#REF!</v>
      </c>
      <c r="CJ32" s="41" t="e">
        <f t="shared" si="23"/>
        <v>#REF!</v>
      </c>
      <c r="CK32" s="41" t="e">
        <f t="shared" si="23"/>
        <v>#REF!</v>
      </c>
      <c r="CL32" s="41" t="e">
        <f t="shared" si="23"/>
        <v>#REF!</v>
      </c>
      <c r="CM32" s="41" t="e">
        <f t="shared" si="23"/>
        <v>#REF!</v>
      </c>
      <c r="CN32" s="41" t="e">
        <f t="shared" si="23"/>
        <v>#REF!</v>
      </c>
      <c r="CO32" s="41" t="e">
        <f t="shared" si="23"/>
        <v>#REF!</v>
      </c>
      <c r="CP32" s="41" t="e">
        <f t="shared" si="23"/>
        <v>#REF!</v>
      </c>
      <c r="CQ32" s="41" t="e">
        <f t="shared" si="23"/>
        <v>#REF!</v>
      </c>
      <c r="CR32" s="41" t="e">
        <f t="shared" si="23"/>
        <v>#REF!</v>
      </c>
      <c r="CS32" s="41" t="e">
        <f t="shared" si="23"/>
        <v>#REF!</v>
      </c>
      <c r="CT32" s="41" t="e">
        <f t="shared" si="23"/>
        <v>#REF!</v>
      </c>
      <c r="CU32" s="41" t="e">
        <f t="shared" si="30"/>
        <v>#REF!</v>
      </c>
      <c r="CV32" s="41" t="e">
        <f t="shared" si="30"/>
        <v>#REF!</v>
      </c>
      <c r="CW32" s="41" t="e">
        <f t="shared" si="30"/>
        <v>#REF!</v>
      </c>
      <c r="CX32" s="41" t="e">
        <f t="shared" si="30"/>
        <v>#REF!</v>
      </c>
      <c r="CY32" s="41" t="e">
        <f t="shared" si="30"/>
        <v>#REF!</v>
      </c>
      <c r="CZ32" s="41" t="e">
        <f t="shared" si="30"/>
        <v>#REF!</v>
      </c>
      <c r="DA32" s="41" t="e">
        <f t="shared" si="30"/>
        <v>#REF!</v>
      </c>
      <c r="DB32" s="41" t="e">
        <f t="shared" si="30"/>
        <v>#REF!</v>
      </c>
      <c r="DC32" s="41" t="e">
        <f t="shared" si="30"/>
        <v>#REF!</v>
      </c>
      <c r="DD32" s="41" t="e">
        <f t="shared" si="30"/>
        <v>#REF!</v>
      </c>
      <c r="DE32" s="41" t="e">
        <f t="shared" si="30"/>
        <v>#REF!</v>
      </c>
      <c r="DF32" s="41" t="e">
        <f t="shared" si="30"/>
        <v>#REF!</v>
      </c>
      <c r="DG32" s="41" t="e">
        <f t="shared" si="30"/>
        <v>#REF!</v>
      </c>
      <c r="DH32" s="41" t="e">
        <f t="shared" si="30"/>
        <v>#REF!</v>
      </c>
      <c r="DI32" s="41" t="e">
        <f t="shared" si="30"/>
        <v>#REF!</v>
      </c>
      <c r="DJ32" s="41" t="e">
        <f t="shared" si="30"/>
        <v>#REF!</v>
      </c>
      <c r="DK32" s="41" t="e">
        <f t="shared" si="24"/>
        <v>#REF!</v>
      </c>
      <c r="DL32" s="41" t="e">
        <f t="shared" si="24"/>
        <v>#REF!</v>
      </c>
      <c r="DM32" s="41" t="e">
        <f t="shared" si="24"/>
        <v>#REF!</v>
      </c>
      <c r="DN32" s="41" t="e">
        <f t="shared" si="24"/>
        <v>#REF!</v>
      </c>
      <c r="DO32" s="41" t="e">
        <f t="shared" si="24"/>
        <v>#REF!</v>
      </c>
      <c r="DP32" s="41" t="e">
        <f t="shared" si="24"/>
        <v>#REF!</v>
      </c>
      <c r="DQ32" s="41" t="e">
        <f t="shared" si="24"/>
        <v>#REF!</v>
      </c>
      <c r="DR32" s="41" t="e">
        <f t="shared" si="24"/>
        <v>#REF!</v>
      </c>
      <c r="DS32" s="41" t="e">
        <f t="shared" si="24"/>
        <v>#REF!</v>
      </c>
      <c r="DT32" s="41" t="e">
        <f t="shared" si="24"/>
        <v>#REF!</v>
      </c>
      <c r="DU32" s="41" t="e">
        <f t="shared" si="24"/>
        <v>#REF!</v>
      </c>
      <c r="DV32" s="41" t="e">
        <f t="shared" si="24"/>
        <v>#REF!</v>
      </c>
      <c r="DW32" s="41" t="e">
        <f t="shared" si="24"/>
        <v>#REF!</v>
      </c>
      <c r="DX32" s="41" t="e">
        <f t="shared" si="24"/>
        <v>#REF!</v>
      </c>
      <c r="DY32" s="41" t="e">
        <f t="shared" si="24"/>
        <v>#REF!</v>
      </c>
      <c r="DZ32" s="41" t="e">
        <f t="shared" si="24"/>
        <v>#REF!</v>
      </c>
      <c r="EA32" s="41" t="e">
        <f t="shared" si="31"/>
        <v>#REF!</v>
      </c>
      <c r="EB32" s="41" t="e">
        <f t="shared" si="31"/>
        <v>#REF!</v>
      </c>
      <c r="EC32" s="41" t="e">
        <f t="shared" si="31"/>
        <v>#REF!</v>
      </c>
      <c r="ED32" s="41" t="e">
        <f t="shared" si="31"/>
        <v>#REF!</v>
      </c>
      <c r="EE32" s="41" t="e">
        <f t="shared" si="31"/>
        <v>#REF!</v>
      </c>
      <c r="EF32" s="41" t="e">
        <f t="shared" si="31"/>
        <v>#REF!</v>
      </c>
      <c r="EG32" s="41" t="e">
        <f t="shared" si="31"/>
        <v>#REF!</v>
      </c>
      <c r="EH32" s="41" t="e">
        <f t="shared" si="31"/>
        <v>#REF!</v>
      </c>
      <c r="EI32" s="41" t="e">
        <f t="shared" si="31"/>
        <v>#REF!</v>
      </c>
      <c r="EJ32" s="41" t="e">
        <f t="shared" si="31"/>
        <v>#REF!</v>
      </c>
      <c r="EK32" s="41" t="e">
        <f t="shared" si="31"/>
        <v>#REF!</v>
      </c>
      <c r="EL32" s="41" t="e">
        <f t="shared" si="31"/>
        <v>#REF!</v>
      </c>
      <c r="EM32" s="41" t="e">
        <f t="shared" si="31"/>
        <v>#REF!</v>
      </c>
      <c r="EN32" s="41" t="e">
        <f t="shared" si="31"/>
        <v>#REF!</v>
      </c>
      <c r="EO32" s="41" t="e">
        <f t="shared" si="31"/>
        <v>#REF!</v>
      </c>
      <c r="EP32" s="41" t="e">
        <f t="shared" si="31"/>
        <v>#REF!</v>
      </c>
      <c r="EQ32" s="41" t="e">
        <f t="shared" si="25"/>
        <v>#REF!</v>
      </c>
      <c r="ER32" s="41" t="e">
        <f t="shared" si="25"/>
        <v>#REF!</v>
      </c>
      <c r="ES32" s="41" t="e">
        <f t="shared" si="25"/>
        <v>#REF!</v>
      </c>
      <c r="ET32" s="41" t="e">
        <f t="shared" si="25"/>
        <v>#REF!</v>
      </c>
      <c r="EU32" s="41" t="e">
        <f t="shared" si="25"/>
        <v>#REF!</v>
      </c>
      <c r="EV32" s="41" t="e">
        <f t="shared" si="25"/>
        <v>#REF!</v>
      </c>
      <c r="EW32" s="41" t="e">
        <f t="shared" si="25"/>
        <v>#REF!</v>
      </c>
      <c r="EX32" s="41" t="e">
        <f t="shared" si="25"/>
        <v>#REF!</v>
      </c>
      <c r="EY32" s="41" t="e">
        <f t="shared" si="25"/>
        <v>#REF!</v>
      </c>
      <c r="EZ32" s="41" t="e">
        <f t="shared" si="25"/>
        <v>#REF!</v>
      </c>
      <c r="FA32" s="41" t="e">
        <f t="shared" si="25"/>
        <v>#REF!</v>
      </c>
      <c r="FB32" s="41" t="e">
        <f t="shared" si="25"/>
        <v>#REF!</v>
      </c>
      <c r="FC32" s="41" t="e">
        <f t="shared" si="25"/>
        <v>#REF!</v>
      </c>
      <c r="FD32" s="41" t="e">
        <f t="shared" si="25"/>
        <v>#REF!</v>
      </c>
      <c r="FE32" s="41" t="e">
        <f t="shared" si="25"/>
        <v>#REF!</v>
      </c>
      <c r="FF32" s="41" t="e">
        <f t="shared" si="25"/>
        <v>#REF!</v>
      </c>
      <c r="FG32" s="41" t="e">
        <f t="shared" si="32"/>
        <v>#REF!</v>
      </c>
      <c r="FH32" s="41" t="e">
        <f t="shared" si="32"/>
        <v>#REF!</v>
      </c>
      <c r="FI32" s="41" t="e">
        <f t="shared" si="32"/>
        <v>#REF!</v>
      </c>
      <c r="FJ32" s="41" t="e">
        <f t="shared" si="32"/>
        <v>#REF!</v>
      </c>
      <c r="FK32" s="41" t="e">
        <f t="shared" si="32"/>
        <v>#REF!</v>
      </c>
      <c r="FL32" s="41" t="e">
        <f t="shared" si="32"/>
        <v>#REF!</v>
      </c>
      <c r="FM32" s="41" t="e">
        <f t="shared" si="32"/>
        <v>#REF!</v>
      </c>
      <c r="FN32" s="41" t="e">
        <f t="shared" si="32"/>
        <v>#REF!</v>
      </c>
      <c r="FO32" s="41" t="e">
        <f t="shared" si="32"/>
        <v>#REF!</v>
      </c>
      <c r="FP32" s="41" t="e">
        <f t="shared" si="32"/>
        <v>#REF!</v>
      </c>
      <c r="FQ32" s="41" t="e">
        <f t="shared" si="32"/>
        <v>#REF!</v>
      </c>
      <c r="FR32" s="41" t="e">
        <f t="shared" si="32"/>
        <v>#REF!</v>
      </c>
      <c r="FS32" s="41" t="e">
        <f t="shared" si="32"/>
        <v>#REF!</v>
      </c>
      <c r="FT32" s="41" t="e">
        <f t="shared" si="32"/>
        <v>#REF!</v>
      </c>
      <c r="FU32" s="41" t="e">
        <f t="shared" si="32"/>
        <v>#REF!</v>
      </c>
      <c r="FV32" s="41" t="e">
        <f t="shared" si="32"/>
        <v>#REF!</v>
      </c>
      <c r="FW32" s="41" t="e">
        <f t="shared" si="26"/>
        <v>#REF!</v>
      </c>
      <c r="FX32" s="41" t="e">
        <f t="shared" si="26"/>
        <v>#REF!</v>
      </c>
      <c r="FY32" s="41" t="e">
        <f t="shared" si="26"/>
        <v>#REF!</v>
      </c>
      <c r="FZ32" s="41" t="e">
        <f t="shared" si="26"/>
        <v>#REF!</v>
      </c>
      <c r="GA32" s="41" t="e">
        <f t="shared" si="26"/>
        <v>#REF!</v>
      </c>
      <c r="GB32" s="41" t="e">
        <f t="shared" si="26"/>
        <v>#REF!</v>
      </c>
      <c r="GC32" s="41" t="e">
        <f t="shared" si="26"/>
        <v>#REF!</v>
      </c>
      <c r="GD32" s="41" t="e">
        <f t="shared" si="26"/>
        <v>#REF!</v>
      </c>
      <c r="GE32" s="41" t="e">
        <f t="shared" si="26"/>
        <v>#REF!</v>
      </c>
      <c r="GF32" s="41" t="e">
        <f t="shared" si="26"/>
        <v>#REF!</v>
      </c>
      <c r="GG32" s="41" t="e">
        <f t="shared" si="26"/>
        <v>#REF!</v>
      </c>
      <c r="GH32" s="41" t="e">
        <f t="shared" si="26"/>
        <v>#REF!</v>
      </c>
      <c r="GI32" s="41" t="e">
        <f t="shared" si="26"/>
        <v>#REF!</v>
      </c>
      <c r="GJ32" s="41" t="e">
        <f t="shared" si="26"/>
        <v>#REF!</v>
      </c>
      <c r="GK32" s="41" t="e">
        <f t="shared" si="26"/>
        <v>#REF!</v>
      </c>
      <c r="GL32" s="41" t="e">
        <f t="shared" si="26"/>
        <v>#REF!</v>
      </c>
      <c r="GM32" s="41" t="e">
        <f t="shared" si="33"/>
        <v>#REF!</v>
      </c>
      <c r="GN32" s="41" t="e">
        <f t="shared" si="33"/>
        <v>#REF!</v>
      </c>
      <c r="GO32" s="41" t="e">
        <f t="shared" si="33"/>
        <v>#REF!</v>
      </c>
      <c r="GP32" s="41" t="e">
        <f t="shared" si="33"/>
        <v>#REF!</v>
      </c>
      <c r="GQ32" s="41" t="e">
        <f t="shared" si="33"/>
        <v>#REF!</v>
      </c>
      <c r="GR32" s="41" t="e">
        <f t="shared" si="33"/>
        <v>#REF!</v>
      </c>
      <c r="GS32" s="41" t="e">
        <f t="shared" si="33"/>
        <v>#REF!</v>
      </c>
      <c r="GT32" s="41" t="e">
        <f t="shared" si="33"/>
        <v>#REF!</v>
      </c>
      <c r="GU32" s="41" t="e">
        <f t="shared" si="33"/>
        <v>#REF!</v>
      </c>
      <c r="GV32" s="41" t="e">
        <f t="shared" si="33"/>
        <v>#REF!</v>
      </c>
      <c r="GW32" s="41" t="e">
        <f t="shared" si="33"/>
        <v>#REF!</v>
      </c>
      <c r="GX32" s="41" t="e">
        <f t="shared" si="33"/>
        <v>#REF!</v>
      </c>
      <c r="GY32" s="41" t="e">
        <f t="shared" si="33"/>
        <v>#REF!</v>
      </c>
      <c r="GZ32" s="41" t="e">
        <f t="shared" si="33"/>
        <v>#REF!</v>
      </c>
      <c r="HA32" s="41" t="e">
        <f t="shared" si="33"/>
        <v>#REF!</v>
      </c>
      <c r="HB32" s="41" t="e">
        <f t="shared" si="33"/>
        <v>#REF!</v>
      </c>
      <c r="HC32" s="41" t="e">
        <f t="shared" si="27"/>
        <v>#REF!</v>
      </c>
      <c r="HD32" s="41" t="e">
        <f t="shared" si="27"/>
        <v>#REF!</v>
      </c>
      <c r="HE32" s="41" t="e">
        <f t="shared" si="27"/>
        <v>#REF!</v>
      </c>
      <c r="HF32" s="41" t="e">
        <f t="shared" si="27"/>
        <v>#REF!</v>
      </c>
      <c r="HG32" s="41" t="e">
        <f t="shared" si="27"/>
        <v>#REF!</v>
      </c>
      <c r="HH32" s="41" t="e">
        <f t="shared" si="27"/>
        <v>#REF!</v>
      </c>
      <c r="HI32" s="41" t="e">
        <f t="shared" si="27"/>
        <v>#REF!</v>
      </c>
      <c r="HJ32" s="41" t="e">
        <f t="shared" si="27"/>
        <v>#REF!</v>
      </c>
    </row>
    <row r="33" spans="1:218" ht="14.4" x14ac:dyDescent="0.3">
      <c r="A33" s="42">
        <v>30</v>
      </c>
      <c r="B33" s="43" t="e">
        <f>'CMM3 - AUX CALC'!$AE$67</f>
        <v>#REF!</v>
      </c>
      <c r="AF33" s="41" t="e">
        <f>$B33/(_xlfn.SINGLE(PrazoConcessao)*12-AF$3+1)</f>
        <v>#REF!</v>
      </c>
      <c r="AG33" s="41" t="e">
        <f t="shared" si="28"/>
        <v>#REF!</v>
      </c>
      <c r="AH33" s="41" t="e">
        <f t="shared" si="28"/>
        <v>#REF!</v>
      </c>
      <c r="AI33" s="41" t="e">
        <f t="shared" si="28"/>
        <v>#REF!</v>
      </c>
      <c r="AJ33" s="41" t="e">
        <f t="shared" si="21"/>
        <v>#REF!</v>
      </c>
      <c r="AK33" s="41" t="e">
        <f t="shared" si="21"/>
        <v>#REF!</v>
      </c>
      <c r="AL33" s="41" t="e">
        <f t="shared" si="21"/>
        <v>#REF!</v>
      </c>
      <c r="AM33" s="41" t="e">
        <f t="shared" si="21"/>
        <v>#REF!</v>
      </c>
      <c r="AN33" s="41" t="e">
        <f t="shared" si="21"/>
        <v>#REF!</v>
      </c>
      <c r="AO33" s="41" t="e">
        <f t="shared" si="21"/>
        <v>#REF!</v>
      </c>
      <c r="AP33" s="41" t="e">
        <f t="shared" si="21"/>
        <v>#REF!</v>
      </c>
      <c r="AQ33" s="41" t="e">
        <f t="shared" si="21"/>
        <v>#REF!</v>
      </c>
      <c r="AR33" s="41" t="e">
        <f t="shared" si="21"/>
        <v>#REF!</v>
      </c>
      <c r="AS33" s="41" t="e">
        <f t="shared" si="21"/>
        <v>#REF!</v>
      </c>
      <c r="AT33" s="41" t="e">
        <f t="shared" si="21"/>
        <v>#REF!</v>
      </c>
      <c r="AU33" s="41" t="e">
        <f t="shared" si="21"/>
        <v>#REF!</v>
      </c>
      <c r="AV33" s="41" t="e">
        <f t="shared" si="21"/>
        <v>#REF!</v>
      </c>
      <c r="AW33" s="41" t="e">
        <f t="shared" si="21"/>
        <v>#REF!</v>
      </c>
      <c r="AX33" s="41" t="e">
        <f t="shared" si="21"/>
        <v>#REF!</v>
      </c>
      <c r="AY33" s="41" t="e">
        <f t="shared" si="29"/>
        <v>#REF!</v>
      </c>
      <c r="AZ33" s="41" t="e">
        <f t="shared" si="29"/>
        <v>#REF!</v>
      </c>
      <c r="BA33" s="41" t="e">
        <f t="shared" si="29"/>
        <v>#REF!</v>
      </c>
      <c r="BB33" s="41" t="e">
        <f t="shared" si="29"/>
        <v>#REF!</v>
      </c>
      <c r="BC33" s="41" t="e">
        <f t="shared" si="29"/>
        <v>#REF!</v>
      </c>
      <c r="BD33" s="41" t="e">
        <f t="shared" si="29"/>
        <v>#REF!</v>
      </c>
      <c r="BE33" s="41" t="e">
        <f t="shared" si="29"/>
        <v>#REF!</v>
      </c>
      <c r="BF33" s="41" t="e">
        <f t="shared" si="29"/>
        <v>#REF!</v>
      </c>
      <c r="BG33" s="41" t="e">
        <f t="shared" si="29"/>
        <v>#REF!</v>
      </c>
      <c r="BH33" s="41" t="e">
        <f t="shared" si="29"/>
        <v>#REF!</v>
      </c>
      <c r="BI33" s="41" t="e">
        <f t="shared" si="29"/>
        <v>#REF!</v>
      </c>
      <c r="BJ33" s="41" t="e">
        <f t="shared" si="29"/>
        <v>#REF!</v>
      </c>
      <c r="BK33" s="41" t="e">
        <f t="shared" si="29"/>
        <v>#REF!</v>
      </c>
      <c r="BL33" s="41" t="e">
        <f t="shared" si="29"/>
        <v>#REF!</v>
      </c>
      <c r="BM33" s="41" t="e">
        <f t="shared" si="29"/>
        <v>#REF!</v>
      </c>
      <c r="BN33" s="41" t="e">
        <f t="shared" si="29"/>
        <v>#REF!</v>
      </c>
      <c r="BO33" s="41" t="e">
        <f t="shared" si="22"/>
        <v>#REF!</v>
      </c>
      <c r="BP33" s="41" t="e">
        <f t="shared" si="22"/>
        <v>#REF!</v>
      </c>
      <c r="BQ33" s="41" t="e">
        <f t="shared" si="22"/>
        <v>#REF!</v>
      </c>
      <c r="BR33" s="41" t="e">
        <f t="shared" si="22"/>
        <v>#REF!</v>
      </c>
      <c r="BS33" s="41" t="e">
        <f t="shared" si="22"/>
        <v>#REF!</v>
      </c>
      <c r="BT33" s="41" t="e">
        <f t="shared" si="22"/>
        <v>#REF!</v>
      </c>
      <c r="BU33" s="41" t="e">
        <f t="shared" si="22"/>
        <v>#REF!</v>
      </c>
      <c r="BV33" s="41" t="e">
        <f t="shared" si="22"/>
        <v>#REF!</v>
      </c>
      <c r="BW33" s="41" t="e">
        <f t="shared" si="22"/>
        <v>#REF!</v>
      </c>
      <c r="BX33" s="41" t="e">
        <f t="shared" si="22"/>
        <v>#REF!</v>
      </c>
      <c r="BY33" s="41" t="e">
        <f t="shared" si="22"/>
        <v>#REF!</v>
      </c>
      <c r="BZ33" s="41" t="e">
        <f t="shared" si="22"/>
        <v>#REF!</v>
      </c>
      <c r="CA33" s="41" t="e">
        <f t="shared" si="22"/>
        <v>#REF!</v>
      </c>
      <c r="CB33" s="41" t="e">
        <f t="shared" si="22"/>
        <v>#REF!</v>
      </c>
      <c r="CC33" s="41" t="e">
        <f t="shared" si="22"/>
        <v>#REF!</v>
      </c>
      <c r="CD33" s="41" t="e">
        <f t="shared" si="22"/>
        <v>#REF!</v>
      </c>
      <c r="CE33" s="41" t="e">
        <f t="shared" si="23"/>
        <v>#REF!</v>
      </c>
      <c r="CF33" s="41" t="e">
        <f t="shared" si="23"/>
        <v>#REF!</v>
      </c>
      <c r="CG33" s="41" t="e">
        <f t="shared" si="23"/>
        <v>#REF!</v>
      </c>
      <c r="CH33" s="41" t="e">
        <f t="shared" si="23"/>
        <v>#REF!</v>
      </c>
      <c r="CI33" s="41" t="e">
        <f t="shared" si="23"/>
        <v>#REF!</v>
      </c>
      <c r="CJ33" s="41" t="e">
        <f t="shared" si="23"/>
        <v>#REF!</v>
      </c>
      <c r="CK33" s="41" t="e">
        <f t="shared" si="23"/>
        <v>#REF!</v>
      </c>
      <c r="CL33" s="41" t="e">
        <f t="shared" si="23"/>
        <v>#REF!</v>
      </c>
      <c r="CM33" s="41" t="e">
        <f t="shared" si="23"/>
        <v>#REF!</v>
      </c>
      <c r="CN33" s="41" t="e">
        <f t="shared" si="23"/>
        <v>#REF!</v>
      </c>
      <c r="CO33" s="41" t="e">
        <f t="shared" si="23"/>
        <v>#REF!</v>
      </c>
      <c r="CP33" s="41" t="e">
        <f t="shared" si="23"/>
        <v>#REF!</v>
      </c>
      <c r="CQ33" s="41" t="e">
        <f t="shared" si="23"/>
        <v>#REF!</v>
      </c>
      <c r="CR33" s="41" t="e">
        <f t="shared" si="23"/>
        <v>#REF!</v>
      </c>
      <c r="CS33" s="41" t="e">
        <f t="shared" si="23"/>
        <v>#REF!</v>
      </c>
      <c r="CT33" s="41" t="e">
        <f t="shared" si="23"/>
        <v>#REF!</v>
      </c>
      <c r="CU33" s="41" t="e">
        <f t="shared" si="30"/>
        <v>#REF!</v>
      </c>
      <c r="CV33" s="41" t="e">
        <f t="shared" si="30"/>
        <v>#REF!</v>
      </c>
      <c r="CW33" s="41" t="e">
        <f t="shared" si="30"/>
        <v>#REF!</v>
      </c>
      <c r="CX33" s="41" t="e">
        <f t="shared" si="30"/>
        <v>#REF!</v>
      </c>
      <c r="CY33" s="41" t="e">
        <f t="shared" si="30"/>
        <v>#REF!</v>
      </c>
      <c r="CZ33" s="41" t="e">
        <f t="shared" si="30"/>
        <v>#REF!</v>
      </c>
      <c r="DA33" s="41" t="e">
        <f t="shared" si="30"/>
        <v>#REF!</v>
      </c>
      <c r="DB33" s="41" t="e">
        <f t="shared" si="30"/>
        <v>#REF!</v>
      </c>
      <c r="DC33" s="41" t="e">
        <f t="shared" si="30"/>
        <v>#REF!</v>
      </c>
      <c r="DD33" s="41" t="e">
        <f t="shared" si="30"/>
        <v>#REF!</v>
      </c>
      <c r="DE33" s="41" t="e">
        <f t="shared" si="30"/>
        <v>#REF!</v>
      </c>
      <c r="DF33" s="41" t="e">
        <f t="shared" si="30"/>
        <v>#REF!</v>
      </c>
      <c r="DG33" s="41" t="e">
        <f t="shared" si="30"/>
        <v>#REF!</v>
      </c>
      <c r="DH33" s="41" t="e">
        <f t="shared" si="30"/>
        <v>#REF!</v>
      </c>
      <c r="DI33" s="41" t="e">
        <f t="shared" si="30"/>
        <v>#REF!</v>
      </c>
      <c r="DJ33" s="41" t="e">
        <f t="shared" si="30"/>
        <v>#REF!</v>
      </c>
      <c r="DK33" s="41" t="e">
        <f t="shared" si="24"/>
        <v>#REF!</v>
      </c>
      <c r="DL33" s="41" t="e">
        <f t="shared" si="24"/>
        <v>#REF!</v>
      </c>
      <c r="DM33" s="41" t="e">
        <f t="shared" si="24"/>
        <v>#REF!</v>
      </c>
      <c r="DN33" s="41" t="e">
        <f t="shared" si="24"/>
        <v>#REF!</v>
      </c>
      <c r="DO33" s="41" t="e">
        <f t="shared" si="24"/>
        <v>#REF!</v>
      </c>
      <c r="DP33" s="41" t="e">
        <f t="shared" si="24"/>
        <v>#REF!</v>
      </c>
      <c r="DQ33" s="41" t="e">
        <f t="shared" si="24"/>
        <v>#REF!</v>
      </c>
      <c r="DR33" s="41" t="e">
        <f t="shared" si="24"/>
        <v>#REF!</v>
      </c>
      <c r="DS33" s="41" t="e">
        <f t="shared" si="24"/>
        <v>#REF!</v>
      </c>
      <c r="DT33" s="41" t="e">
        <f t="shared" si="24"/>
        <v>#REF!</v>
      </c>
      <c r="DU33" s="41" t="e">
        <f t="shared" si="24"/>
        <v>#REF!</v>
      </c>
      <c r="DV33" s="41" t="e">
        <f t="shared" si="24"/>
        <v>#REF!</v>
      </c>
      <c r="DW33" s="41" t="e">
        <f t="shared" si="24"/>
        <v>#REF!</v>
      </c>
      <c r="DX33" s="41" t="e">
        <f t="shared" si="24"/>
        <v>#REF!</v>
      </c>
      <c r="DY33" s="41" t="e">
        <f t="shared" si="24"/>
        <v>#REF!</v>
      </c>
      <c r="DZ33" s="41" t="e">
        <f t="shared" si="24"/>
        <v>#REF!</v>
      </c>
      <c r="EA33" s="41" t="e">
        <f t="shared" si="31"/>
        <v>#REF!</v>
      </c>
      <c r="EB33" s="41" t="e">
        <f t="shared" si="31"/>
        <v>#REF!</v>
      </c>
      <c r="EC33" s="41" t="e">
        <f t="shared" si="31"/>
        <v>#REF!</v>
      </c>
      <c r="ED33" s="41" t="e">
        <f t="shared" si="31"/>
        <v>#REF!</v>
      </c>
      <c r="EE33" s="41" t="e">
        <f t="shared" si="31"/>
        <v>#REF!</v>
      </c>
      <c r="EF33" s="41" t="e">
        <f t="shared" si="31"/>
        <v>#REF!</v>
      </c>
      <c r="EG33" s="41" t="e">
        <f t="shared" si="31"/>
        <v>#REF!</v>
      </c>
      <c r="EH33" s="41" t="e">
        <f t="shared" si="31"/>
        <v>#REF!</v>
      </c>
      <c r="EI33" s="41" t="e">
        <f t="shared" si="31"/>
        <v>#REF!</v>
      </c>
      <c r="EJ33" s="41" t="e">
        <f t="shared" si="31"/>
        <v>#REF!</v>
      </c>
      <c r="EK33" s="41" t="e">
        <f t="shared" si="31"/>
        <v>#REF!</v>
      </c>
      <c r="EL33" s="41" t="e">
        <f t="shared" si="31"/>
        <v>#REF!</v>
      </c>
      <c r="EM33" s="41" t="e">
        <f t="shared" si="31"/>
        <v>#REF!</v>
      </c>
      <c r="EN33" s="41" t="e">
        <f t="shared" si="31"/>
        <v>#REF!</v>
      </c>
      <c r="EO33" s="41" t="e">
        <f t="shared" si="31"/>
        <v>#REF!</v>
      </c>
      <c r="EP33" s="41" t="e">
        <f t="shared" si="31"/>
        <v>#REF!</v>
      </c>
      <c r="EQ33" s="41" t="e">
        <f t="shared" si="25"/>
        <v>#REF!</v>
      </c>
      <c r="ER33" s="41" t="e">
        <f t="shared" si="25"/>
        <v>#REF!</v>
      </c>
      <c r="ES33" s="41" t="e">
        <f t="shared" si="25"/>
        <v>#REF!</v>
      </c>
      <c r="ET33" s="41" t="e">
        <f t="shared" si="25"/>
        <v>#REF!</v>
      </c>
      <c r="EU33" s="41" t="e">
        <f t="shared" si="25"/>
        <v>#REF!</v>
      </c>
      <c r="EV33" s="41" t="e">
        <f t="shared" si="25"/>
        <v>#REF!</v>
      </c>
      <c r="EW33" s="41" t="e">
        <f t="shared" si="25"/>
        <v>#REF!</v>
      </c>
      <c r="EX33" s="41" t="e">
        <f t="shared" si="25"/>
        <v>#REF!</v>
      </c>
      <c r="EY33" s="41" t="e">
        <f t="shared" si="25"/>
        <v>#REF!</v>
      </c>
      <c r="EZ33" s="41" t="e">
        <f t="shared" si="25"/>
        <v>#REF!</v>
      </c>
      <c r="FA33" s="41" t="e">
        <f t="shared" si="25"/>
        <v>#REF!</v>
      </c>
      <c r="FB33" s="41" t="e">
        <f t="shared" si="25"/>
        <v>#REF!</v>
      </c>
      <c r="FC33" s="41" t="e">
        <f t="shared" si="25"/>
        <v>#REF!</v>
      </c>
      <c r="FD33" s="41" t="e">
        <f t="shared" si="25"/>
        <v>#REF!</v>
      </c>
      <c r="FE33" s="41" t="e">
        <f t="shared" si="25"/>
        <v>#REF!</v>
      </c>
      <c r="FF33" s="41" t="e">
        <f t="shared" si="25"/>
        <v>#REF!</v>
      </c>
      <c r="FG33" s="41" t="e">
        <f t="shared" si="32"/>
        <v>#REF!</v>
      </c>
      <c r="FH33" s="41" t="e">
        <f t="shared" si="32"/>
        <v>#REF!</v>
      </c>
      <c r="FI33" s="41" t="e">
        <f t="shared" si="32"/>
        <v>#REF!</v>
      </c>
      <c r="FJ33" s="41" t="e">
        <f t="shared" si="32"/>
        <v>#REF!</v>
      </c>
      <c r="FK33" s="41" t="e">
        <f t="shared" si="32"/>
        <v>#REF!</v>
      </c>
      <c r="FL33" s="41" t="e">
        <f t="shared" si="32"/>
        <v>#REF!</v>
      </c>
      <c r="FM33" s="41" t="e">
        <f t="shared" si="32"/>
        <v>#REF!</v>
      </c>
      <c r="FN33" s="41" t="e">
        <f t="shared" si="32"/>
        <v>#REF!</v>
      </c>
      <c r="FO33" s="41" t="e">
        <f t="shared" si="32"/>
        <v>#REF!</v>
      </c>
      <c r="FP33" s="41" t="e">
        <f t="shared" si="32"/>
        <v>#REF!</v>
      </c>
      <c r="FQ33" s="41" t="e">
        <f t="shared" si="32"/>
        <v>#REF!</v>
      </c>
      <c r="FR33" s="41" t="e">
        <f t="shared" si="32"/>
        <v>#REF!</v>
      </c>
      <c r="FS33" s="41" t="e">
        <f t="shared" si="32"/>
        <v>#REF!</v>
      </c>
      <c r="FT33" s="41" t="e">
        <f t="shared" si="32"/>
        <v>#REF!</v>
      </c>
      <c r="FU33" s="41" t="e">
        <f t="shared" si="32"/>
        <v>#REF!</v>
      </c>
      <c r="FV33" s="41" t="e">
        <f t="shared" si="32"/>
        <v>#REF!</v>
      </c>
      <c r="FW33" s="41" t="e">
        <f t="shared" si="26"/>
        <v>#REF!</v>
      </c>
      <c r="FX33" s="41" t="e">
        <f t="shared" si="26"/>
        <v>#REF!</v>
      </c>
      <c r="FY33" s="41" t="e">
        <f t="shared" si="26"/>
        <v>#REF!</v>
      </c>
      <c r="FZ33" s="41" t="e">
        <f t="shared" si="26"/>
        <v>#REF!</v>
      </c>
      <c r="GA33" s="41" t="e">
        <f t="shared" si="26"/>
        <v>#REF!</v>
      </c>
      <c r="GB33" s="41" t="e">
        <f t="shared" si="26"/>
        <v>#REF!</v>
      </c>
      <c r="GC33" s="41" t="e">
        <f t="shared" si="26"/>
        <v>#REF!</v>
      </c>
      <c r="GD33" s="41" t="e">
        <f t="shared" si="26"/>
        <v>#REF!</v>
      </c>
      <c r="GE33" s="41" t="e">
        <f t="shared" si="26"/>
        <v>#REF!</v>
      </c>
      <c r="GF33" s="41" t="e">
        <f t="shared" si="26"/>
        <v>#REF!</v>
      </c>
      <c r="GG33" s="41" t="e">
        <f t="shared" si="26"/>
        <v>#REF!</v>
      </c>
      <c r="GH33" s="41" t="e">
        <f t="shared" si="26"/>
        <v>#REF!</v>
      </c>
      <c r="GI33" s="41" t="e">
        <f t="shared" si="26"/>
        <v>#REF!</v>
      </c>
      <c r="GJ33" s="41" t="e">
        <f t="shared" si="26"/>
        <v>#REF!</v>
      </c>
      <c r="GK33" s="41" t="e">
        <f t="shared" si="26"/>
        <v>#REF!</v>
      </c>
      <c r="GL33" s="41" t="e">
        <f t="shared" si="26"/>
        <v>#REF!</v>
      </c>
      <c r="GM33" s="41" t="e">
        <f t="shared" si="33"/>
        <v>#REF!</v>
      </c>
      <c r="GN33" s="41" t="e">
        <f t="shared" si="33"/>
        <v>#REF!</v>
      </c>
      <c r="GO33" s="41" t="e">
        <f t="shared" si="33"/>
        <v>#REF!</v>
      </c>
      <c r="GP33" s="41" t="e">
        <f t="shared" si="33"/>
        <v>#REF!</v>
      </c>
      <c r="GQ33" s="41" t="e">
        <f t="shared" si="33"/>
        <v>#REF!</v>
      </c>
      <c r="GR33" s="41" t="e">
        <f t="shared" si="33"/>
        <v>#REF!</v>
      </c>
      <c r="GS33" s="41" t="e">
        <f t="shared" si="33"/>
        <v>#REF!</v>
      </c>
      <c r="GT33" s="41" t="e">
        <f t="shared" si="33"/>
        <v>#REF!</v>
      </c>
      <c r="GU33" s="41" t="e">
        <f t="shared" si="33"/>
        <v>#REF!</v>
      </c>
      <c r="GV33" s="41" t="e">
        <f t="shared" si="33"/>
        <v>#REF!</v>
      </c>
      <c r="GW33" s="41" t="e">
        <f t="shared" si="33"/>
        <v>#REF!</v>
      </c>
      <c r="GX33" s="41" t="e">
        <f t="shared" si="33"/>
        <v>#REF!</v>
      </c>
      <c r="GY33" s="41" t="e">
        <f t="shared" si="33"/>
        <v>#REF!</v>
      </c>
      <c r="GZ33" s="41" t="e">
        <f t="shared" si="33"/>
        <v>#REF!</v>
      </c>
      <c r="HA33" s="41" t="e">
        <f t="shared" si="33"/>
        <v>#REF!</v>
      </c>
      <c r="HB33" s="41" t="e">
        <f t="shared" si="33"/>
        <v>#REF!</v>
      </c>
      <c r="HC33" s="41" t="e">
        <f t="shared" si="27"/>
        <v>#REF!</v>
      </c>
      <c r="HD33" s="41" t="e">
        <f t="shared" si="27"/>
        <v>#REF!</v>
      </c>
      <c r="HE33" s="41" t="e">
        <f t="shared" si="27"/>
        <v>#REF!</v>
      </c>
      <c r="HF33" s="41" t="e">
        <f t="shared" si="27"/>
        <v>#REF!</v>
      </c>
      <c r="HG33" s="41" t="e">
        <f t="shared" si="27"/>
        <v>#REF!</v>
      </c>
      <c r="HH33" s="41" t="e">
        <f t="shared" si="27"/>
        <v>#REF!</v>
      </c>
      <c r="HI33" s="41" t="e">
        <f t="shared" si="27"/>
        <v>#REF!</v>
      </c>
      <c r="HJ33" s="41" t="e">
        <f t="shared" si="27"/>
        <v>#REF!</v>
      </c>
    </row>
    <row r="34" spans="1:218" ht="14.4" x14ac:dyDescent="0.3">
      <c r="A34" s="42">
        <v>31</v>
      </c>
      <c r="B34" s="43" t="e">
        <f>'CMM3 - AUX CALC'!$AF$67</f>
        <v>#REF!</v>
      </c>
      <c r="AG34" s="41" t="e">
        <f>$B34/(_xlfn.SINGLE(PrazoConcessao)*12-AG$3+1)</f>
        <v>#REF!</v>
      </c>
      <c r="AH34" s="41" t="e">
        <f t="shared" si="28"/>
        <v>#REF!</v>
      </c>
      <c r="AI34" s="41" t="e">
        <f t="shared" si="28"/>
        <v>#REF!</v>
      </c>
      <c r="AJ34" s="41" t="e">
        <f t="shared" si="21"/>
        <v>#REF!</v>
      </c>
      <c r="AK34" s="41" t="e">
        <f t="shared" si="21"/>
        <v>#REF!</v>
      </c>
      <c r="AL34" s="41" t="e">
        <f t="shared" si="21"/>
        <v>#REF!</v>
      </c>
      <c r="AM34" s="41" t="e">
        <f t="shared" si="21"/>
        <v>#REF!</v>
      </c>
      <c r="AN34" s="41" t="e">
        <f t="shared" si="21"/>
        <v>#REF!</v>
      </c>
      <c r="AO34" s="41" t="e">
        <f t="shared" si="21"/>
        <v>#REF!</v>
      </c>
      <c r="AP34" s="41" t="e">
        <f t="shared" si="21"/>
        <v>#REF!</v>
      </c>
      <c r="AQ34" s="41" t="e">
        <f t="shared" si="21"/>
        <v>#REF!</v>
      </c>
      <c r="AR34" s="41" t="e">
        <f t="shared" si="21"/>
        <v>#REF!</v>
      </c>
      <c r="AS34" s="41" t="e">
        <f t="shared" si="21"/>
        <v>#REF!</v>
      </c>
      <c r="AT34" s="41" t="e">
        <f t="shared" si="21"/>
        <v>#REF!</v>
      </c>
      <c r="AU34" s="41" t="e">
        <f t="shared" si="21"/>
        <v>#REF!</v>
      </c>
      <c r="AV34" s="41" t="e">
        <f t="shared" si="21"/>
        <v>#REF!</v>
      </c>
      <c r="AW34" s="41" t="e">
        <f t="shared" si="21"/>
        <v>#REF!</v>
      </c>
      <c r="AX34" s="41" t="e">
        <f t="shared" si="21"/>
        <v>#REF!</v>
      </c>
      <c r="AY34" s="41" t="e">
        <f t="shared" si="29"/>
        <v>#REF!</v>
      </c>
      <c r="AZ34" s="41" t="e">
        <f t="shared" si="29"/>
        <v>#REF!</v>
      </c>
      <c r="BA34" s="41" t="e">
        <f t="shared" si="29"/>
        <v>#REF!</v>
      </c>
      <c r="BB34" s="41" t="e">
        <f t="shared" si="29"/>
        <v>#REF!</v>
      </c>
      <c r="BC34" s="41" t="e">
        <f t="shared" si="29"/>
        <v>#REF!</v>
      </c>
      <c r="BD34" s="41" t="e">
        <f t="shared" si="29"/>
        <v>#REF!</v>
      </c>
      <c r="BE34" s="41" t="e">
        <f t="shared" si="29"/>
        <v>#REF!</v>
      </c>
      <c r="BF34" s="41" t="e">
        <f t="shared" si="29"/>
        <v>#REF!</v>
      </c>
      <c r="BG34" s="41" t="e">
        <f t="shared" si="29"/>
        <v>#REF!</v>
      </c>
      <c r="BH34" s="41" t="e">
        <f t="shared" si="29"/>
        <v>#REF!</v>
      </c>
      <c r="BI34" s="41" t="e">
        <f t="shared" si="29"/>
        <v>#REF!</v>
      </c>
      <c r="BJ34" s="41" t="e">
        <f t="shared" si="29"/>
        <v>#REF!</v>
      </c>
      <c r="BK34" s="41" t="e">
        <f t="shared" si="29"/>
        <v>#REF!</v>
      </c>
      <c r="BL34" s="41" t="e">
        <f t="shared" si="29"/>
        <v>#REF!</v>
      </c>
      <c r="BM34" s="41" t="e">
        <f t="shared" si="29"/>
        <v>#REF!</v>
      </c>
      <c r="BN34" s="41" t="e">
        <f t="shared" si="29"/>
        <v>#REF!</v>
      </c>
      <c r="BO34" s="41" t="e">
        <f t="shared" si="22"/>
        <v>#REF!</v>
      </c>
      <c r="BP34" s="41" t="e">
        <f t="shared" si="22"/>
        <v>#REF!</v>
      </c>
      <c r="BQ34" s="41" t="e">
        <f t="shared" si="22"/>
        <v>#REF!</v>
      </c>
      <c r="BR34" s="41" t="e">
        <f t="shared" si="22"/>
        <v>#REF!</v>
      </c>
      <c r="BS34" s="41" t="e">
        <f t="shared" si="22"/>
        <v>#REF!</v>
      </c>
      <c r="BT34" s="41" t="e">
        <f t="shared" si="22"/>
        <v>#REF!</v>
      </c>
      <c r="BU34" s="41" t="e">
        <f t="shared" si="22"/>
        <v>#REF!</v>
      </c>
      <c r="BV34" s="41" t="e">
        <f t="shared" si="22"/>
        <v>#REF!</v>
      </c>
      <c r="BW34" s="41" t="e">
        <f t="shared" si="22"/>
        <v>#REF!</v>
      </c>
      <c r="BX34" s="41" t="e">
        <f t="shared" si="22"/>
        <v>#REF!</v>
      </c>
      <c r="BY34" s="41" t="e">
        <f t="shared" si="22"/>
        <v>#REF!</v>
      </c>
      <c r="BZ34" s="41" t="e">
        <f t="shared" si="22"/>
        <v>#REF!</v>
      </c>
      <c r="CA34" s="41" t="e">
        <f t="shared" si="22"/>
        <v>#REF!</v>
      </c>
      <c r="CB34" s="41" t="e">
        <f t="shared" si="22"/>
        <v>#REF!</v>
      </c>
      <c r="CC34" s="41" t="e">
        <f t="shared" si="22"/>
        <v>#REF!</v>
      </c>
      <c r="CD34" s="41" t="e">
        <f t="shared" si="22"/>
        <v>#REF!</v>
      </c>
      <c r="CE34" s="41" t="e">
        <f t="shared" si="23"/>
        <v>#REF!</v>
      </c>
      <c r="CF34" s="41" t="e">
        <f t="shared" si="23"/>
        <v>#REF!</v>
      </c>
      <c r="CG34" s="41" t="e">
        <f t="shared" si="23"/>
        <v>#REF!</v>
      </c>
      <c r="CH34" s="41" t="e">
        <f t="shared" si="23"/>
        <v>#REF!</v>
      </c>
      <c r="CI34" s="41" t="e">
        <f t="shared" si="23"/>
        <v>#REF!</v>
      </c>
      <c r="CJ34" s="41" t="e">
        <f t="shared" si="23"/>
        <v>#REF!</v>
      </c>
      <c r="CK34" s="41" t="e">
        <f t="shared" si="23"/>
        <v>#REF!</v>
      </c>
      <c r="CL34" s="41" t="e">
        <f t="shared" si="23"/>
        <v>#REF!</v>
      </c>
      <c r="CM34" s="41" t="e">
        <f t="shared" si="23"/>
        <v>#REF!</v>
      </c>
      <c r="CN34" s="41" t="e">
        <f t="shared" si="23"/>
        <v>#REF!</v>
      </c>
      <c r="CO34" s="41" t="e">
        <f t="shared" si="23"/>
        <v>#REF!</v>
      </c>
      <c r="CP34" s="41" t="e">
        <f t="shared" si="23"/>
        <v>#REF!</v>
      </c>
      <c r="CQ34" s="41" t="e">
        <f t="shared" si="23"/>
        <v>#REF!</v>
      </c>
      <c r="CR34" s="41" t="e">
        <f t="shared" si="23"/>
        <v>#REF!</v>
      </c>
      <c r="CS34" s="41" t="e">
        <f t="shared" si="23"/>
        <v>#REF!</v>
      </c>
      <c r="CT34" s="41" t="e">
        <f t="shared" ref="CT34:DI51" si="34">CS34</f>
        <v>#REF!</v>
      </c>
      <c r="CU34" s="41" t="e">
        <f t="shared" si="30"/>
        <v>#REF!</v>
      </c>
      <c r="CV34" s="41" t="e">
        <f t="shared" si="30"/>
        <v>#REF!</v>
      </c>
      <c r="CW34" s="41" t="e">
        <f t="shared" si="30"/>
        <v>#REF!</v>
      </c>
      <c r="CX34" s="41" t="e">
        <f t="shared" si="30"/>
        <v>#REF!</v>
      </c>
      <c r="CY34" s="41" t="e">
        <f t="shared" si="30"/>
        <v>#REF!</v>
      </c>
      <c r="CZ34" s="41" t="e">
        <f t="shared" si="30"/>
        <v>#REF!</v>
      </c>
      <c r="DA34" s="41" t="e">
        <f t="shared" si="30"/>
        <v>#REF!</v>
      </c>
      <c r="DB34" s="41" t="e">
        <f t="shared" si="30"/>
        <v>#REF!</v>
      </c>
      <c r="DC34" s="41" t="e">
        <f t="shared" si="30"/>
        <v>#REF!</v>
      </c>
      <c r="DD34" s="41" t="e">
        <f t="shared" si="30"/>
        <v>#REF!</v>
      </c>
      <c r="DE34" s="41" t="e">
        <f t="shared" si="30"/>
        <v>#REF!</v>
      </c>
      <c r="DF34" s="41" t="e">
        <f t="shared" si="30"/>
        <v>#REF!</v>
      </c>
      <c r="DG34" s="41" t="e">
        <f t="shared" si="30"/>
        <v>#REF!</v>
      </c>
      <c r="DH34" s="41" t="e">
        <f t="shared" si="30"/>
        <v>#REF!</v>
      </c>
      <c r="DI34" s="41" t="e">
        <f t="shared" si="30"/>
        <v>#REF!</v>
      </c>
      <c r="DJ34" s="41" t="e">
        <f t="shared" si="30"/>
        <v>#REF!</v>
      </c>
      <c r="DK34" s="41" t="e">
        <f t="shared" si="24"/>
        <v>#REF!</v>
      </c>
      <c r="DL34" s="41" t="e">
        <f t="shared" si="24"/>
        <v>#REF!</v>
      </c>
      <c r="DM34" s="41" t="e">
        <f t="shared" si="24"/>
        <v>#REF!</v>
      </c>
      <c r="DN34" s="41" t="e">
        <f t="shared" si="24"/>
        <v>#REF!</v>
      </c>
      <c r="DO34" s="41" t="e">
        <f t="shared" si="24"/>
        <v>#REF!</v>
      </c>
      <c r="DP34" s="41" t="e">
        <f t="shared" si="24"/>
        <v>#REF!</v>
      </c>
      <c r="DQ34" s="41" t="e">
        <f t="shared" si="24"/>
        <v>#REF!</v>
      </c>
      <c r="DR34" s="41" t="e">
        <f t="shared" si="24"/>
        <v>#REF!</v>
      </c>
      <c r="DS34" s="41" t="e">
        <f t="shared" si="24"/>
        <v>#REF!</v>
      </c>
      <c r="DT34" s="41" t="e">
        <f t="shared" si="24"/>
        <v>#REF!</v>
      </c>
      <c r="DU34" s="41" t="e">
        <f t="shared" si="24"/>
        <v>#REF!</v>
      </c>
      <c r="DV34" s="41" t="e">
        <f t="shared" si="24"/>
        <v>#REF!</v>
      </c>
      <c r="DW34" s="41" t="e">
        <f t="shared" si="24"/>
        <v>#REF!</v>
      </c>
      <c r="DX34" s="41" t="e">
        <f t="shared" si="24"/>
        <v>#REF!</v>
      </c>
      <c r="DY34" s="41" t="e">
        <f t="shared" si="24"/>
        <v>#REF!</v>
      </c>
      <c r="DZ34" s="41" t="e">
        <f t="shared" ref="DZ34:EO51" si="35">DY34</f>
        <v>#REF!</v>
      </c>
      <c r="EA34" s="41" t="e">
        <f t="shared" si="31"/>
        <v>#REF!</v>
      </c>
      <c r="EB34" s="41" t="e">
        <f t="shared" si="31"/>
        <v>#REF!</v>
      </c>
      <c r="EC34" s="41" t="e">
        <f t="shared" si="31"/>
        <v>#REF!</v>
      </c>
      <c r="ED34" s="41" t="e">
        <f t="shared" si="31"/>
        <v>#REF!</v>
      </c>
      <c r="EE34" s="41" t="e">
        <f t="shared" si="31"/>
        <v>#REF!</v>
      </c>
      <c r="EF34" s="41" t="e">
        <f t="shared" si="31"/>
        <v>#REF!</v>
      </c>
      <c r="EG34" s="41" t="e">
        <f t="shared" si="31"/>
        <v>#REF!</v>
      </c>
      <c r="EH34" s="41" t="e">
        <f t="shared" si="31"/>
        <v>#REF!</v>
      </c>
      <c r="EI34" s="41" t="e">
        <f t="shared" si="31"/>
        <v>#REF!</v>
      </c>
      <c r="EJ34" s="41" t="e">
        <f t="shared" si="31"/>
        <v>#REF!</v>
      </c>
      <c r="EK34" s="41" t="e">
        <f t="shared" si="31"/>
        <v>#REF!</v>
      </c>
      <c r="EL34" s="41" t="e">
        <f t="shared" si="31"/>
        <v>#REF!</v>
      </c>
      <c r="EM34" s="41" t="e">
        <f t="shared" si="31"/>
        <v>#REF!</v>
      </c>
      <c r="EN34" s="41" t="e">
        <f t="shared" si="31"/>
        <v>#REF!</v>
      </c>
      <c r="EO34" s="41" t="e">
        <f t="shared" si="31"/>
        <v>#REF!</v>
      </c>
      <c r="EP34" s="41" t="e">
        <f t="shared" si="31"/>
        <v>#REF!</v>
      </c>
      <c r="EQ34" s="41" t="e">
        <f t="shared" si="25"/>
        <v>#REF!</v>
      </c>
      <c r="ER34" s="41" t="e">
        <f t="shared" si="25"/>
        <v>#REF!</v>
      </c>
      <c r="ES34" s="41" t="e">
        <f t="shared" si="25"/>
        <v>#REF!</v>
      </c>
      <c r="ET34" s="41" t="e">
        <f t="shared" si="25"/>
        <v>#REF!</v>
      </c>
      <c r="EU34" s="41" t="e">
        <f t="shared" si="25"/>
        <v>#REF!</v>
      </c>
      <c r="EV34" s="41" t="e">
        <f t="shared" si="25"/>
        <v>#REF!</v>
      </c>
      <c r="EW34" s="41" t="e">
        <f t="shared" si="25"/>
        <v>#REF!</v>
      </c>
      <c r="EX34" s="41" t="e">
        <f t="shared" si="25"/>
        <v>#REF!</v>
      </c>
      <c r="EY34" s="41" t="e">
        <f t="shared" si="25"/>
        <v>#REF!</v>
      </c>
      <c r="EZ34" s="41" t="e">
        <f t="shared" si="25"/>
        <v>#REF!</v>
      </c>
      <c r="FA34" s="41" t="e">
        <f t="shared" si="25"/>
        <v>#REF!</v>
      </c>
      <c r="FB34" s="41" t="e">
        <f t="shared" si="25"/>
        <v>#REF!</v>
      </c>
      <c r="FC34" s="41" t="e">
        <f t="shared" si="25"/>
        <v>#REF!</v>
      </c>
      <c r="FD34" s="41" t="e">
        <f t="shared" si="25"/>
        <v>#REF!</v>
      </c>
      <c r="FE34" s="41" t="e">
        <f t="shared" si="25"/>
        <v>#REF!</v>
      </c>
      <c r="FF34" s="41" t="e">
        <f t="shared" ref="FF34:FU51" si="36">FE34</f>
        <v>#REF!</v>
      </c>
      <c r="FG34" s="41" t="e">
        <f t="shared" si="32"/>
        <v>#REF!</v>
      </c>
      <c r="FH34" s="41" t="e">
        <f t="shared" si="32"/>
        <v>#REF!</v>
      </c>
      <c r="FI34" s="41" t="e">
        <f t="shared" si="32"/>
        <v>#REF!</v>
      </c>
      <c r="FJ34" s="41" t="e">
        <f t="shared" si="32"/>
        <v>#REF!</v>
      </c>
      <c r="FK34" s="41" t="e">
        <f t="shared" si="32"/>
        <v>#REF!</v>
      </c>
      <c r="FL34" s="41" t="e">
        <f t="shared" si="32"/>
        <v>#REF!</v>
      </c>
      <c r="FM34" s="41" t="e">
        <f t="shared" si="32"/>
        <v>#REF!</v>
      </c>
      <c r="FN34" s="41" t="e">
        <f t="shared" si="32"/>
        <v>#REF!</v>
      </c>
      <c r="FO34" s="41" t="e">
        <f t="shared" si="32"/>
        <v>#REF!</v>
      </c>
      <c r="FP34" s="41" t="e">
        <f t="shared" si="32"/>
        <v>#REF!</v>
      </c>
      <c r="FQ34" s="41" t="e">
        <f t="shared" si="32"/>
        <v>#REF!</v>
      </c>
      <c r="FR34" s="41" t="e">
        <f t="shared" si="32"/>
        <v>#REF!</v>
      </c>
      <c r="FS34" s="41" t="e">
        <f t="shared" si="32"/>
        <v>#REF!</v>
      </c>
      <c r="FT34" s="41" t="e">
        <f t="shared" si="32"/>
        <v>#REF!</v>
      </c>
      <c r="FU34" s="41" t="e">
        <f t="shared" si="32"/>
        <v>#REF!</v>
      </c>
      <c r="FV34" s="41" t="e">
        <f t="shared" si="32"/>
        <v>#REF!</v>
      </c>
      <c r="FW34" s="41" t="e">
        <f t="shared" si="26"/>
        <v>#REF!</v>
      </c>
      <c r="FX34" s="41" t="e">
        <f t="shared" si="26"/>
        <v>#REF!</v>
      </c>
      <c r="FY34" s="41" t="e">
        <f t="shared" si="26"/>
        <v>#REF!</v>
      </c>
      <c r="FZ34" s="41" t="e">
        <f t="shared" si="26"/>
        <v>#REF!</v>
      </c>
      <c r="GA34" s="41" t="e">
        <f t="shared" si="26"/>
        <v>#REF!</v>
      </c>
      <c r="GB34" s="41" t="e">
        <f t="shared" si="26"/>
        <v>#REF!</v>
      </c>
      <c r="GC34" s="41" t="e">
        <f t="shared" si="26"/>
        <v>#REF!</v>
      </c>
      <c r="GD34" s="41" t="e">
        <f t="shared" si="26"/>
        <v>#REF!</v>
      </c>
      <c r="GE34" s="41" t="e">
        <f t="shared" si="26"/>
        <v>#REF!</v>
      </c>
      <c r="GF34" s="41" t="e">
        <f t="shared" si="26"/>
        <v>#REF!</v>
      </c>
      <c r="GG34" s="41" t="e">
        <f t="shared" si="26"/>
        <v>#REF!</v>
      </c>
      <c r="GH34" s="41" t="e">
        <f t="shared" si="26"/>
        <v>#REF!</v>
      </c>
      <c r="GI34" s="41" t="e">
        <f t="shared" si="26"/>
        <v>#REF!</v>
      </c>
      <c r="GJ34" s="41" t="e">
        <f t="shared" si="26"/>
        <v>#REF!</v>
      </c>
      <c r="GK34" s="41" t="e">
        <f t="shared" si="26"/>
        <v>#REF!</v>
      </c>
      <c r="GL34" s="41" t="e">
        <f t="shared" ref="GL34:HA51" si="37">GK34</f>
        <v>#REF!</v>
      </c>
      <c r="GM34" s="41" t="e">
        <f t="shared" si="33"/>
        <v>#REF!</v>
      </c>
      <c r="GN34" s="41" t="e">
        <f t="shared" si="33"/>
        <v>#REF!</v>
      </c>
      <c r="GO34" s="41" t="e">
        <f t="shared" si="33"/>
        <v>#REF!</v>
      </c>
      <c r="GP34" s="41" t="e">
        <f t="shared" si="33"/>
        <v>#REF!</v>
      </c>
      <c r="GQ34" s="41" t="e">
        <f t="shared" si="33"/>
        <v>#REF!</v>
      </c>
      <c r="GR34" s="41" t="e">
        <f t="shared" si="33"/>
        <v>#REF!</v>
      </c>
      <c r="GS34" s="41" t="e">
        <f t="shared" si="33"/>
        <v>#REF!</v>
      </c>
      <c r="GT34" s="41" t="e">
        <f t="shared" si="33"/>
        <v>#REF!</v>
      </c>
      <c r="GU34" s="41" t="e">
        <f t="shared" si="33"/>
        <v>#REF!</v>
      </c>
      <c r="GV34" s="41" t="e">
        <f t="shared" si="33"/>
        <v>#REF!</v>
      </c>
      <c r="GW34" s="41" t="e">
        <f t="shared" si="33"/>
        <v>#REF!</v>
      </c>
      <c r="GX34" s="41" t="e">
        <f t="shared" si="33"/>
        <v>#REF!</v>
      </c>
      <c r="GY34" s="41" t="e">
        <f t="shared" si="33"/>
        <v>#REF!</v>
      </c>
      <c r="GZ34" s="41" t="e">
        <f t="shared" si="33"/>
        <v>#REF!</v>
      </c>
      <c r="HA34" s="41" t="e">
        <f t="shared" si="33"/>
        <v>#REF!</v>
      </c>
      <c r="HB34" s="41" t="e">
        <f t="shared" si="33"/>
        <v>#REF!</v>
      </c>
      <c r="HC34" s="41" t="e">
        <f t="shared" si="27"/>
        <v>#REF!</v>
      </c>
      <c r="HD34" s="41" t="e">
        <f t="shared" si="27"/>
        <v>#REF!</v>
      </c>
      <c r="HE34" s="41" t="e">
        <f t="shared" si="27"/>
        <v>#REF!</v>
      </c>
      <c r="HF34" s="41" t="e">
        <f t="shared" si="27"/>
        <v>#REF!</v>
      </c>
      <c r="HG34" s="41" t="e">
        <f t="shared" si="27"/>
        <v>#REF!</v>
      </c>
      <c r="HH34" s="41" t="e">
        <f t="shared" si="27"/>
        <v>#REF!</v>
      </c>
      <c r="HI34" s="41" t="e">
        <f t="shared" si="27"/>
        <v>#REF!</v>
      </c>
      <c r="HJ34" s="41" t="e">
        <f t="shared" si="27"/>
        <v>#REF!</v>
      </c>
    </row>
    <row r="35" spans="1:218" ht="14.4" x14ac:dyDescent="0.3">
      <c r="A35" s="42">
        <v>32</v>
      </c>
      <c r="B35" s="43" t="e">
        <f>'CMM3 - AUX CALC'!$AG$67</f>
        <v>#REF!</v>
      </c>
      <c r="AH35" s="41" t="e">
        <f>$B35/(_xlfn.SINGLE(PrazoConcessao)*12-AH$3+1)</f>
        <v>#REF!</v>
      </c>
      <c r="AI35" s="41" t="e">
        <f t="shared" si="28"/>
        <v>#REF!</v>
      </c>
      <c r="AJ35" s="41" t="e">
        <f t="shared" ref="AJ35:AY50" si="38">AI35</f>
        <v>#REF!</v>
      </c>
      <c r="AK35" s="41" t="e">
        <f t="shared" si="38"/>
        <v>#REF!</v>
      </c>
      <c r="AL35" s="41" t="e">
        <f t="shared" si="38"/>
        <v>#REF!</v>
      </c>
      <c r="AM35" s="41" t="e">
        <f t="shared" si="38"/>
        <v>#REF!</v>
      </c>
      <c r="AN35" s="41" t="e">
        <f t="shared" si="38"/>
        <v>#REF!</v>
      </c>
      <c r="AO35" s="41" t="e">
        <f t="shared" si="38"/>
        <v>#REF!</v>
      </c>
      <c r="AP35" s="41" t="e">
        <f t="shared" si="38"/>
        <v>#REF!</v>
      </c>
      <c r="AQ35" s="41" t="e">
        <f t="shared" si="38"/>
        <v>#REF!</v>
      </c>
      <c r="AR35" s="41" t="e">
        <f t="shared" si="38"/>
        <v>#REF!</v>
      </c>
      <c r="AS35" s="41" t="e">
        <f t="shared" si="38"/>
        <v>#REF!</v>
      </c>
      <c r="AT35" s="41" t="e">
        <f t="shared" si="38"/>
        <v>#REF!</v>
      </c>
      <c r="AU35" s="41" t="e">
        <f t="shared" si="38"/>
        <v>#REF!</v>
      </c>
      <c r="AV35" s="41" t="e">
        <f t="shared" si="38"/>
        <v>#REF!</v>
      </c>
      <c r="AW35" s="41" t="e">
        <f t="shared" si="38"/>
        <v>#REF!</v>
      </c>
      <c r="AX35" s="41" t="e">
        <f t="shared" si="38"/>
        <v>#REF!</v>
      </c>
      <c r="AY35" s="41" t="e">
        <f t="shared" si="29"/>
        <v>#REF!</v>
      </c>
      <c r="AZ35" s="41" t="e">
        <f t="shared" si="29"/>
        <v>#REF!</v>
      </c>
      <c r="BA35" s="41" t="e">
        <f t="shared" si="29"/>
        <v>#REF!</v>
      </c>
      <c r="BB35" s="41" t="e">
        <f t="shared" si="29"/>
        <v>#REF!</v>
      </c>
      <c r="BC35" s="41" t="e">
        <f t="shared" si="29"/>
        <v>#REF!</v>
      </c>
      <c r="BD35" s="41" t="e">
        <f t="shared" si="29"/>
        <v>#REF!</v>
      </c>
      <c r="BE35" s="41" t="e">
        <f t="shared" si="29"/>
        <v>#REF!</v>
      </c>
      <c r="BF35" s="41" t="e">
        <f t="shared" si="29"/>
        <v>#REF!</v>
      </c>
      <c r="BG35" s="41" t="e">
        <f t="shared" si="29"/>
        <v>#REF!</v>
      </c>
      <c r="BH35" s="41" t="e">
        <f t="shared" si="29"/>
        <v>#REF!</v>
      </c>
      <c r="BI35" s="41" t="e">
        <f t="shared" si="29"/>
        <v>#REF!</v>
      </c>
      <c r="BJ35" s="41" t="e">
        <f t="shared" si="29"/>
        <v>#REF!</v>
      </c>
      <c r="BK35" s="41" t="e">
        <f t="shared" si="29"/>
        <v>#REF!</v>
      </c>
      <c r="BL35" s="41" t="e">
        <f t="shared" si="29"/>
        <v>#REF!</v>
      </c>
      <c r="BM35" s="41" t="e">
        <f t="shared" si="29"/>
        <v>#REF!</v>
      </c>
      <c r="BN35" s="41" t="e">
        <f t="shared" ref="BN35:CC50" si="39">BM35</f>
        <v>#REF!</v>
      </c>
      <c r="BO35" s="41" t="e">
        <f t="shared" si="39"/>
        <v>#REF!</v>
      </c>
      <c r="BP35" s="41" t="e">
        <f t="shared" si="39"/>
        <v>#REF!</v>
      </c>
      <c r="BQ35" s="41" t="e">
        <f t="shared" si="39"/>
        <v>#REF!</v>
      </c>
      <c r="BR35" s="41" t="e">
        <f t="shared" si="39"/>
        <v>#REF!</v>
      </c>
      <c r="BS35" s="41" t="e">
        <f t="shared" si="39"/>
        <v>#REF!</v>
      </c>
      <c r="BT35" s="41" t="e">
        <f t="shared" si="39"/>
        <v>#REF!</v>
      </c>
      <c r="BU35" s="41" t="e">
        <f t="shared" si="39"/>
        <v>#REF!</v>
      </c>
      <c r="BV35" s="41" t="e">
        <f t="shared" si="39"/>
        <v>#REF!</v>
      </c>
      <c r="BW35" s="41" t="e">
        <f t="shared" si="39"/>
        <v>#REF!</v>
      </c>
      <c r="BX35" s="41" t="e">
        <f t="shared" si="39"/>
        <v>#REF!</v>
      </c>
      <c r="BY35" s="41" t="e">
        <f t="shared" si="39"/>
        <v>#REF!</v>
      </c>
      <c r="BZ35" s="41" t="e">
        <f t="shared" si="39"/>
        <v>#REF!</v>
      </c>
      <c r="CA35" s="41" t="e">
        <f t="shared" si="39"/>
        <v>#REF!</v>
      </c>
      <c r="CB35" s="41" t="e">
        <f t="shared" si="39"/>
        <v>#REF!</v>
      </c>
      <c r="CC35" s="41" t="e">
        <f t="shared" si="39"/>
        <v>#REF!</v>
      </c>
      <c r="CD35" s="41" t="e">
        <f t="shared" ref="CD35:CS50" si="40">CC35</f>
        <v>#REF!</v>
      </c>
      <c r="CE35" s="41" t="e">
        <f t="shared" si="40"/>
        <v>#REF!</v>
      </c>
      <c r="CF35" s="41" t="e">
        <f t="shared" si="40"/>
        <v>#REF!</v>
      </c>
      <c r="CG35" s="41" t="e">
        <f t="shared" si="40"/>
        <v>#REF!</v>
      </c>
      <c r="CH35" s="41" t="e">
        <f t="shared" si="40"/>
        <v>#REF!</v>
      </c>
      <c r="CI35" s="41" t="e">
        <f t="shared" si="40"/>
        <v>#REF!</v>
      </c>
      <c r="CJ35" s="41" t="e">
        <f t="shared" si="40"/>
        <v>#REF!</v>
      </c>
      <c r="CK35" s="41" t="e">
        <f t="shared" si="40"/>
        <v>#REF!</v>
      </c>
      <c r="CL35" s="41" t="e">
        <f t="shared" si="40"/>
        <v>#REF!</v>
      </c>
      <c r="CM35" s="41" t="e">
        <f t="shared" si="40"/>
        <v>#REF!</v>
      </c>
      <c r="CN35" s="41" t="e">
        <f t="shared" si="40"/>
        <v>#REF!</v>
      </c>
      <c r="CO35" s="41" t="e">
        <f t="shared" si="40"/>
        <v>#REF!</v>
      </c>
      <c r="CP35" s="41" t="e">
        <f t="shared" si="40"/>
        <v>#REF!</v>
      </c>
      <c r="CQ35" s="41" t="e">
        <f t="shared" si="40"/>
        <v>#REF!</v>
      </c>
      <c r="CR35" s="41" t="e">
        <f t="shared" si="40"/>
        <v>#REF!</v>
      </c>
      <c r="CS35" s="41" t="e">
        <f t="shared" si="40"/>
        <v>#REF!</v>
      </c>
      <c r="CT35" s="41" t="e">
        <f t="shared" si="34"/>
        <v>#REF!</v>
      </c>
      <c r="CU35" s="41" t="e">
        <f t="shared" si="30"/>
        <v>#REF!</v>
      </c>
      <c r="CV35" s="41" t="e">
        <f t="shared" si="30"/>
        <v>#REF!</v>
      </c>
      <c r="CW35" s="41" t="e">
        <f t="shared" si="30"/>
        <v>#REF!</v>
      </c>
      <c r="CX35" s="41" t="e">
        <f t="shared" si="30"/>
        <v>#REF!</v>
      </c>
      <c r="CY35" s="41" t="e">
        <f t="shared" si="30"/>
        <v>#REF!</v>
      </c>
      <c r="CZ35" s="41" t="e">
        <f t="shared" si="30"/>
        <v>#REF!</v>
      </c>
      <c r="DA35" s="41" t="e">
        <f t="shared" si="30"/>
        <v>#REF!</v>
      </c>
      <c r="DB35" s="41" t="e">
        <f t="shared" si="30"/>
        <v>#REF!</v>
      </c>
      <c r="DC35" s="41" t="e">
        <f t="shared" si="30"/>
        <v>#REF!</v>
      </c>
      <c r="DD35" s="41" t="e">
        <f t="shared" si="30"/>
        <v>#REF!</v>
      </c>
      <c r="DE35" s="41" t="e">
        <f t="shared" si="30"/>
        <v>#REF!</v>
      </c>
      <c r="DF35" s="41" t="e">
        <f t="shared" si="30"/>
        <v>#REF!</v>
      </c>
      <c r="DG35" s="41" t="e">
        <f t="shared" si="30"/>
        <v>#REF!</v>
      </c>
      <c r="DH35" s="41" t="e">
        <f t="shared" si="30"/>
        <v>#REF!</v>
      </c>
      <c r="DI35" s="41" t="e">
        <f t="shared" si="30"/>
        <v>#REF!</v>
      </c>
      <c r="DJ35" s="41" t="e">
        <f t="shared" ref="DJ35:DY50" si="41">DI35</f>
        <v>#REF!</v>
      </c>
      <c r="DK35" s="41" t="e">
        <f t="shared" si="41"/>
        <v>#REF!</v>
      </c>
      <c r="DL35" s="41" t="e">
        <f t="shared" si="41"/>
        <v>#REF!</v>
      </c>
      <c r="DM35" s="41" t="e">
        <f t="shared" si="41"/>
        <v>#REF!</v>
      </c>
      <c r="DN35" s="41" t="e">
        <f t="shared" si="41"/>
        <v>#REF!</v>
      </c>
      <c r="DO35" s="41" t="e">
        <f t="shared" si="41"/>
        <v>#REF!</v>
      </c>
      <c r="DP35" s="41" t="e">
        <f t="shared" si="41"/>
        <v>#REF!</v>
      </c>
      <c r="DQ35" s="41" t="e">
        <f t="shared" si="41"/>
        <v>#REF!</v>
      </c>
      <c r="DR35" s="41" t="e">
        <f t="shared" si="41"/>
        <v>#REF!</v>
      </c>
      <c r="DS35" s="41" t="e">
        <f t="shared" si="41"/>
        <v>#REF!</v>
      </c>
      <c r="DT35" s="41" t="e">
        <f t="shared" si="41"/>
        <v>#REF!</v>
      </c>
      <c r="DU35" s="41" t="e">
        <f t="shared" si="41"/>
        <v>#REF!</v>
      </c>
      <c r="DV35" s="41" t="e">
        <f t="shared" si="41"/>
        <v>#REF!</v>
      </c>
      <c r="DW35" s="41" t="e">
        <f t="shared" si="41"/>
        <v>#REF!</v>
      </c>
      <c r="DX35" s="41" t="e">
        <f t="shared" si="41"/>
        <v>#REF!</v>
      </c>
      <c r="DY35" s="41" t="e">
        <f t="shared" si="41"/>
        <v>#REF!</v>
      </c>
      <c r="DZ35" s="41" t="e">
        <f t="shared" si="35"/>
        <v>#REF!</v>
      </c>
      <c r="EA35" s="41" t="e">
        <f t="shared" si="31"/>
        <v>#REF!</v>
      </c>
      <c r="EB35" s="41" t="e">
        <f t="shared" si="31"/>
        <v>#REF!</v>
      </c>
      <c r="EC35" s="41" t="e">
        <f t="shared" si="31"/>
        <v>#REF!</v>
      </c>
      <c r="ED35" s="41" t="e">
        <f t="shared" si="31"/>
        <v>#REF!</v>
      </c>
      <c r="EE35" s="41" t="e">
        <f t="shared" si="31"/>
        <v>#REF!</v>
      </c>
      <c r="EF35" s="41" t="e">
        <f t="shared" si="31"/>
        <v>#REF!</v>
      </c>
      <c r="EG35" s="41" t="e">
        <f t="shared" si="31"/>
        <v>#REF!</v>
      </c>
      <c r="EH35" s="41" t="e">
        <f t="shared" si="31"/>
        <v>#REF!</v>
      </c>
      <c r="EI35" s="41" t="e">
        <f t="shared" si="31"/>
        <v>#REF!</v>
      </c>
      <c r="EJ35" s="41" t="e">
        <f t="shared" si="31"/>
        <v>#REF!</v>
      </c>
      <c r="EK35" s="41" t="e">
        <f t="shared" si="31"/>
        <v>#REF!</v>
      </c>
      <c r="EL35" s="41" t="e">
        <f t="shared" si="31"/>
        <v>#REF!</v>
      </c>
      <c r="EM35" s="41" t="e">
        <f t="shared" si="31"/>
        <v>#REF!</v>
      </c>
      <c r="EN35" s="41" t="e">
        <f t="shared" si="31"/>
        <v>#REF!</v>
      </c>
      <c r="EO35" s="41" t="e">
        <f t="shared" si="31"/>
        <v>#REF!</v>
      </c>
      <c r="EP35" s="41" t="e">
        <f t="shared" ref="EP35:FE50" si="42">EO35</f>
        <v>#REF!</v>
      </c>
      <c r="EQ35" s="41" t="e">
        <f t="shared" si="42"/>
        <v>#REF!</v>
      </c>
      <c r="ER35" s="41" t="e">
        <f t="shared" si="42"/>
        <v>#REF!</v>
      </c>
      <c r="ES35" s="41" t="e">
        <f t="shared" si="42"/>
        <v>#REF!</v>
      </c>
      <c r="ET35" s="41" t="e">
        <f t="shared" si="42"/>
        <v>#REF!</v>
      </c>
      <c r="EU35" s="41" t="e">
        <f t="shared" si="42"/>
        <v>#REF!</v>
      </c>
      <c r="EV35" s="41" t="e">
        <f t="shared" si="42"/>
        <v>#REF!</v>
      </c>
      <c r="EW35" s="41" t="e">
        <f t="shared" si="42"/>
        <v>#REF!</v>
      </c>
      <c r="EX35" s="41" t="e">
        <f t="shared" si="42"/>
        <v>#REF!</v>
      </c>
      <c r="EY35" s="41" t="e">
        <f t="shared" si="42"/>
        <v>#REF!</v>
      </c>
      <c r="EZ35" s="41" t="e">
        <f t="shared" si="42"/>
        <v>#REF!</v>
      </c>
      <c r="FA35" s="41" t="e">
        <f t="shared" si="42"/>
        <v>#REF!</v>
      </c>
      <c r="FB35" s="41" t="e">
        <f t="shared" si="42"/>
        <v>#REF!</v>
      </c>
      <c r="FC35" s="41" t="e">
        <f t="shared" si="42"/>
        <v>#REF!</v>
      </c>
      <c r="FD35" s="41" t="e">
        <f t="shared" si="42"/>
        <v>#REF!</v>
      </c>
      <c r="FE35" s="41" t="e">
        <f t="shared" si="42"/>
        <v>#REF!</v>
      </c>
      <c r="FF35" s="41" t="e">
        <f t="shared" si="36"/>
        <v>#REF!</v>
      </c>
      <c r="FG35" s="41" t="e">
        <f t="shared" si="32"/>
        <v>#REF!</v>
      </c>
      <c r="FH35" s="41" t="e">
        <f t="shared" si="32"/>
        <v>#REF!</v>
      </c>
      <c r="FI35" s="41" t="e">
        <f t="shared" si="32"/>
        <v>#REF!</v>
      </c>
      <c r="FJ35" s="41" t="e">
        <f t="shared" si="32"/>
        <v>#REF!</v>
      </c>
      <c r="FK35" s="41" t="e">
        <f t="shared" si="32"/>
        <v>#REF!</v>
      </c>
      <c r="FL35" s="41" t="e">
        <f t="shared" si="32"/>
        <v>#REF!</v>
      </c>
      <c r="FM35" s="41" t="e">
        <f t="shared" si="32"/>
        <v>#REF!</v>
      </c>
      <c r="FN35" s="41" t="e">
        <f t="shared" si="32"/>
        <v>#REF!</v>
      </c>
      <c r="FO35" s="41" t="e">
        <f t="shared" si="32"/>
        <v>#REF!</v>
      </c>
      <c r="FP35" s="41" t="e">
        <f t="shared" si="32"/>
        <v>#REF!</v>
      </c>
      <c r="FQ35" s="41" t="e">
        <f t="shared" si="32"/>
        <v>#REF!</v>
      </c>
      <c r="FR35" s="41" t="e">
        <f t="shared" si="32"/>
        <v>#REF!</v>
      </c>
      <c r="FS35" s="41" t="e">
        <f t="shared" si="32"/>
        <v>#REF!</v>
      </c>
      <c r="FT35" s="41" t="e">
        <f t="shared" si="32"/>
        <v>#REF!</v>
      </c>
      <c r="FU35" s="41" t="e">
        <f t="shared" si="32"/>
        <v>#REF!</v>
      </c>
      <c r="FV35" s="41" t="e">
        <f t="shared" ref="FV35:GK50" si="43">FU35</f>
        <v>#REF!</v>
      </c>
      <c r="FW35" s="41" t="e">
        <f t="shared" si="43"/>
        <v>#REF!</v>
      </c>
      <c r="FX35" s="41" t="e">
        <f t="shared" si="43"/>
        <v>#REF!</v>
      </c>
      <c r="FY35" s="41" t="e">
        <f t="shared" si="43"/>
        <v>#REF!</v>
      </c>
      <c r="FZ35" s="41" t="e">
        <f t="shared" si="43"/>
        <v>#REF!</v>
      </c>
      <c r="GA35" s="41" t="e">
        <f t="shared" si="43"/>
        <v>#REF!</v>
      </c>
      <c r="GB35" s="41" t="e">
        <f t="shared" si="43"/>
        <v>#REF!</v>
      </c>
      <c r="GC35" s="41" t="e">
        <f t="shared" si="43"/>
        <v>#REF!</v>
      </c>
      <c r="GD35" s="41" t="e">
        <f t="shared" si="43"/>
        <v>#REF!</v>
      </c>
      <c r="GE35" s="41" t="e">
        <f t="shared" si="43"/>
        <v>#REF!</v>
      </c>
      <c r="GF35" s="41" t="e">
        <f t="shared" si="43"/>
        <v>#REF!</v>
      </c>
      <c r="GG35" s="41" t="e">
        <f t="shared" si="43"/>
        <v>#REF!</v>
      </c>
      <c r="GH35" s="41" t="e">
        <f t="shared" si="43"/>
        <v>#REF!</v>
      </c>
      <c r="GI35" s="41" t="e">
        <f t="shared" si="43"/>
        <v>#REF!</v>
      </c>
      <c r="GJ35" s="41" t="e">
        <f t="shared" si="43"/>
        <v>#REF!</v>
      </c>
      <c r="GK35" s="41" t="e">
        <f t="shared" si="43"/>
        <v>#REF!</v>
      </c>
      <c r="GL35" s="41" t="e">
        <f t="shared" si="37"/>
        <v>#REF!</v>
      </c>
      <c r="GM35" s="41" t="e">
        <f t="shared" si="33"/>
        <v>#REF!</v>
      </c>
      <c r="GN35" s="41" t="e">
        <f t="shared" si="33"/>
        <v>#REF!</v>
      </c>
      <c r="GO35" s="41" t="e">
        <f t="shared" si="33"/>
        <v>#REF!</v>
      </c>
      <c r="GP35" s="41" t="e">
        <f t="shared" si="33"/>
        <v>#REF!</v>
      </c>
      <c r="GQ35" s="41" t="e">
        <f t="shared" si="33"/>
        <v>#REF!</v>
      </c>
      <c r="GR35" s="41" t="e">
        <f t="shared" si="33"/>
        <v>#REF!</v>
      </c>
      <c r="GS35" s="41" t="e">
        <f t="shared" si="33"/>
        <v>#REF!</v>
      </c>
      <c r="GT35" s="41" t="e">
        <f t="shared" si="33"/>
        <v>#REF!</v>
      </c>
      <c r="GU35" s="41" t="e">
        <f t="shared" si="33"/>
        <v>#REF!</v>
      </c>
      <c r="GV35" s="41" t="e">
        <f t="shared" si="33"/>
        <v>#REF!</v>
      </c>
      <c r="GW35" s="41" t="e">
        <f t="shared" si="33"/>
        <v>#REF!</v>
      </c>
      <c r="GX35" s="41" t="e">
        <f t="shared" si="33"/>
        <v>#REF!</v>
      </c>
      <c r="GY35" s="41" t="e">
        <f t="shared" si="33"/>
        <v>#REF!</v>
      </c>
      <c r="GZ35" s="41" t="e">
        <f t="shared" si="33"/>
        <v>#REF!</v>
      </c>
      <c r="HA35" s="41" t="e">
        <f t="shared" si="33"/>
        <v>#REF!</v>
      </c>
      <c r="HB35" s="41" t="e">
        <f t="shared" ref="HB35:HJ63" si="44">HA35</f>
        <v>#REF!</v>
      </c>
      <c r="HC35" s="41" t="e">
        <f t="shared" si="44"/>
        <v>#REF!</v>
      </c>
      <c r="HD35" s="41" t="e">
        <f t="shared" si="44"/>
        <v>#REF!</v>
      </c>
      <c r="HE35" s="41" t="e">
        <f t="shared" si="44"/>
        <v>#REF!</v>
      </c>
      <c r="HF35" s="41" t="e">
        <f t="shared" si="44"/>
        <v>#REF!</v>
      </c>
      <c r="HG35" s="41" t="e">
        <f t="shared" si="44"/>
        <v>#REF!</v>
      </c>
      <c r="HH35" s="41" t="e">
        <f t="shared" si="44"/>
        <v>#REF!</v>
      </c>
      <c r="HI35" s="41" t="e">
        <f t="shared" si="44"/>
        <v>#REF!</v>
      </c>
      <c r="HJ35" s="41" t="e">
        <f t="shared" si="44"/>
        <v>#REF!</v>
      </c>
    </row>
    <row r="36" spans="1:218" ht="14.4" x14ac:dyDescent="0.3">
      <c r="A36" s="42">
        <v>33</v>
      </c>
      <c r="B36" s="43" t="e">
        <f>'CMM3 - AUX CALC'!$AH$67</f>
        <v>#REF!</v>
      </c>
      <c r="AI36" s="41" t="e">
        <f>$B36/(_xlfn.SINGLE(PrazoConcessao)*12-AI$3+1)</f>
        <v>#REF!</v>
      </c>
      <c r="AJ36" s="41" t="e">
        <f t="shared" si="38"/>
        <v>#REF!</v>
      </c>
      <c r="AK36" s="41" t="e">
        <f t="shared" si="38"/>
        <v>#REF!</v>
      </c>
      <c r="AL36" s="41" t="e">
        <f t="shared" si="38"/>
        <v>#REF!</v>
      </c>
      <c r="AM36" s="41" t="e">
        <f t="shared" si="38"/>
        <v>#REF!</v>
      </c>
      <c r="AN36" s="41" t="e">
        <f t="shared" si="38"/>
        <v>#REF!</v>
      </c>
      <c r="AO36" s="41" t="e">
        <f t="shared" si="38"/>
        <v>#REF!</v>
      </c>
      <c r="AP36" s="41" t="e">
        <f t="shared" si="38"/>
        <v>#REF!</v>
      </c>
      <c r="AQ36" s="41" t="e">
        <f t="shared" si="38"/>
        <v>#REF!</v>
      </c>
      <c r="AR36" s="41" t="e">
        <f t="shared" si="38"/>
        <v>#REF!</v>
      </c>
      <c r="AS36" s="41" t="e">
        <f t="shared" si="38"/>
        <v>#REF!</v>
      </c>
      <c r="AT36" s="41" t="e">
        <f t="shared" si="38"/>
        <v>#REF!</v>
      </c>
      <c r="AU36" s="41" t="e">
        <f t="shared" si="38"/>
        <v>#REF!</v>
      </c>
      <c r="AV36" s="41" t="e">
        <f t="shared" si="38"/>
        <v>#REF!</v>
      </c>
      <c r="AW36" s="41" t="e">
        <f t="shared" si="38"/>
        <v>#REF!</v>
      </c>
      <c r="AX36" s="41" t="e">
        <f t="shared" si="38"/>
        <v>#REF!</v>
      </c>
      <c r="AY36" s="41" t="e">
        <f t="shared" si="38"/>
        <v>#REF!</v>
      </c>
      <c r="AZ36" s="41" t="e">
        <f t="shared" ref="AZ36:BO53" si="45">AY36</f>
        <v>#REF!</v>
      </c>
      <c r="BA36" s="41" t="e">
        <f t="shared" si="45"/>
        <v>#REF!</v>
      </c>
      <c r="BB36" s="41" t="e">
        <f t="shared" si="45"/>
        <v>#REF!</v>
      </c>
      <c r="BC36" s="41" t="e">
        <f t="shared" si="45"/>
        <v>#REF!</v>
      </c>
      <c r="BD36" s="41" t="e">
        <f t="shared" si="45"/>
        <v>#REF!</v>
      </c>
      <c r="BE36" s="41" t="e">
        <f t="shared" si="45"/>
        <v>#REF!</v>
      </c>
      <c r="BF36" s="41" t="e">
        <f t="shared" si="45"/>
        <v>#REF!</v>
      </c>
      <c r="BG36" s="41" t="e">
        <f t="shared" si="45"/>
        <v>#REF!</v>
      </c>
      <c r="BH36" s="41" t="e">
        <f t="shared" si="45"/>
        <v>#REF!</v>
      </c>
      <c r="BI36" s="41" t="e">
        <f t="shared" si="45"/>
        <v>#REF!</v>
      </c>
      <c r="BJ36" s="41" t="e">
        <f t="shared" si="45"/>
        <v>#REF!</v>
      </c>
      <c r="BK36" s="41" t="e">
        <f t="shared" si="45"/>
        <v>#REF!</v>
      </c>
      <c r="BL36" s="41" t="e">
        <f t="shared" si="45"/>
        <v>#REF!</v>
      </c>
      <c r="BM36" s="41" t="e">
        <f t="shared" si="45"/>
        <v>#REF!</v>
      </c>
      <c r="BN36" s="41" t="e">
        <f t="shared" si="39"/>
        <v>#REF!</v>
      </c>
      <c r="BO36" s="41" t="e">
        <f t="shared" si="39"/>
        <v>#REF!</v>
      </c>
      <c r="BP36" s="41" t="e">
        <f t="shared" si="39"/>
        <v>#REF!</v>
      </c>
      <c r="BQ36" s="41" t="e">
        <f t="shared" si="39"/>
        <v>#REF!</v>
      </c>
      <c r="BR36" s="41" t="e">
        <f t="shared" si="39"/>
        <v>#REF!</v>
      </c>
      <c r="BS36" s="41" t="e">
        <f t="shared" si="39"/>
        <v>#REF!</v>
      </c>
      <c r="BT36" s="41" t="e">
        <f t="shared" si="39"/>
        <v>#REF!</v>
      </c>
      <c r="BU36" s="41" t="e">
        <f t="shared" si="39"/>
        <v>#REF!</v>
      </c>
      <c r="BV36" s="41" t="e">
        <f t="shared" si="39"/>
        <v>#REF!</v>
      </c>
      <c r="BW36" s="41" t="e">
        <f t="shared" si="39"/>
        <v>#REF!</v>
      </c>
      <c r="BX36" s="41" t="e">
        <f t="shared" si="39"/>
        <v>#REF!</v>
      </c>
      <c r="BY36" s="41" t="e">
        <f t="shared" si="39"/>
        <v>#REF!</v>
      </c>
      <c r="BZ36" s="41" t="e">
        <f t="shared" si="39"/>
        <v>#REF!</v>
      </c>
      <c r="CA36" s="41" t="e">
        <f t="shared" si="39"/>
        <v>#REF!</v>
      </c>
      <c r="CB36" s="41" t="e">
        <f t="shared" si="39"/>
        <v>#REF!</v>
      </c>
      <c r="CC36" s="41" t="e">
        <f t="shared" si="39"/>
        <v>#REF!</v>
      </c>
      <c r="CD36" s="41" t="e">
        <f t="shared" si="40"/>
        <v>#REF!</v>
      </c>
      <c r="CE36" s="41" t="e">
        <f t="shared" si="40"/>
        <v>#REF!</v>
      </c>
      <c r="CF36" s="41" t="e">
        <f t="shared" si="40"/>
        <v>#REF!</v>
      </c>
      <c r="CG36" s="41" t="e">
        <f t="shared" si="40"/>
        <v>#REF!</v>
      </c>
      <c r="CH36" s="41" t="e">
        <f t="shared" si="40"/>
        <v>#REF!</v>
      </c>
      <c r="CI36" s="41" t="e">
        <f t="shared" si="40"/>
        <v>#REF!</v>
      </c>
      <c r="CJ36" s="41" t="e">
        <f t="shared" si="40"/>
        <v>#REF!</v>
      </c>
      <c r="CK36" s="41" t="e">
        <f t="shared" si="40"/>
        <v>#REF!</v>
      </c>
      <c r="CL36" s="41" t="e">
        <f t="shared" si="40"/>
        <v>#REF!</v>
      </c>
      <c r="CM36" s="41" t="e">
        <f t="shared" si="40"/>
        <v>#REF!</v>
      </c>
      <c r="CN36" s="41" t="e">
        <f t="shared" si="40"/>
        <v>#REF!</v>
      </c>
      <c r="CO36" s="41" t="e">
        <f t="shared" si="40"/>
        <v>#REF!</v>
      </c>
      <c r="CP36" s="41" t="e">
        <f t="shared" si="40"/>
        <v>#REF!</v>
      </c>
      <c r="CQ36" s="41" t="e">
        <f t="shared" si="40"/>
        <v>#REF!</v>
      </c>
      <c r="CR36" s="41" t="e">
        <f t="shared" si="40"/>
        <v>#REF!</v>
      </c>
      <c r="CS36" s="41" t="e">
        <f t="shared" si="40"/>
        <v>#REF!</v>
      </c>
      <c r="CT36" s="41" t="e">
        <f t="shared" si="34"/>
        <v>#REF!</v>
      </c>
      <c r="CU36" s="41" t="e">
        <f t="shared" si="34"/>
        <v>#REF!</v>
      </c>
      <c r="CV36" s="41" t="e">
        <f t="shared" si="34"/>
        <v>#REF!</v>
      </c>
      <c r="CW36" s="41" t="e">
        <f t="shared" si="34"/>
        <v>#REF!</v>
      </c>
      <c r="CX36" s="41" t="e">
        <f t="shared" si="34"/>
        <v>#REF!</v>
      </c>
      <c r="CY36" s="41" t="e">
        <f t="shared" si="34"/>
        <v>#REF!</v>
      </c>
      <c r="CZ36" s="41" t="e">
        <f t="shared" si="34"/>
        <v>#REF!</v>
      </c>
      <c r="DA36" s="41" t="e">
        <f t="shared" si="34"/>
        <v>#REF!</v>
      </c>
      <c r="DB36" s="41" t="e">
        <f t="shared" si="34"/>
        <v>#REF!</v>
      </c>
      <c r="DC36" s="41" t="e">
        <f t="shared" si="34"/>
        <v>#REF!</v>
      </c>
      <c r="DD36" s="41" t="e">
        <f t="shared" si="34"/>
        <v>#REF!</v>
      </c>
      <c r="DE36" s="41" t="e">
        <f t="shared" si="34"/>
        <v>#REF!</v>
      </c>
      <c r="DF36" s="41" t="e">
        <f t="shared" si="34"/>
        <v>#REF!</v>
      </c>
      <c r="DG36" s="41" t="e">
        <f t="shared" si="34"/>
        <v>#REF!</v>
      </c>
      <c r="DH36" s="41" t="e">
        <f t="shared" si="34"/>
        <v>#REF!</v>
      </c>
      <c r="DI36" s="41" t="e">
        <f t="shared" si="34"/>
        <v>#REF!</v>
      </c>
      <c r="DJ36" s="41" t="e">
        <f t="shared" si="41"/>
        <v>#REF!</v>
      </c>
      <c r="DK36" s="41" t="e">
        <f t="shared" si="41"/>
        <v>#REF!</v>
      </c>
      <c r="DL36" s="41" t="e">
        <f t="shared" si="41"/>
        <v>#REF!</v>
      </c>
      <c r="DM36" s="41" t="e">
        <f t="shared" si="41"/>
        <v>#REF!</v>
      </c>
      <c r="DN36" s="41" t="e">
        <f t="shared" si="41"/>
        <v>#REF!</v>
      </c>
      <c r="DO36" s="41" t="e">
        <f t="shared" si="41"/>
        <v>#REF!</v>
      </c>
      <c r="DP36" s="41" t="e">
        <f t="shared" si="41"/>
        <v>#REF!</v>
      </c>
      <c r="DQ36" s="41" t="e">
        <f t="shared" si="41"/>
        <v>#REF!</v>
      </c>
      <c r="DR36" s="41" t="e">
        <f t="shared" si="41"/>
        <v>#REF!</v>
      </c>
      <c r="DS36" s="41" t="e">
        <f t="shared" si="41"/>
        <v>#REF!</v>
      </c>
      <c r="DT36" s="41" t="e">
        <f t="shared" si="41"/>
        <v>#REF!</v>
      </c>
      <c r="DU36" s="41" t="e">
        <f t="shared" si="41"/>
        <v>#REF!</v>
      </c>
      <c r="DV36" s="41" t="e">
        <f t="shared" si="41"/>
        <v>#REF!</v>
      </c>
      <c r="DW36" s="41" t="e">
        <f t="shared" si="41"/>
        <v>#REF!</v>
      </c>
      <c r="DX36" s="41" t="e">
        <f t="shared" si="41"/>
        <v>#REF!</v>
      </c>
      <c r="DY36" s="41" t="e">
        <f t="shared" si="41"/>
        <v>#REF!</v>
      </c>
      <c r="DZ36" s="41" t="e">
        <f t="shared" si="35"/>
        <v>#REF!</v>
      </c>
      <c r="EA36" s="41" t="e">
        <f t="shared" si="35"/>
        <v>#REF!</v>
      </c>
      <c r="EB36" s="41" t="e">
        <f t="shared" si="35"/>
        <v>#REF!</v>
      </c>
      <c r="EC36" s="41" t="e">
        <f t="shared" si="35"/>
        <v>#REF!</v>
      </c>
      <c r="ED36" s="41" t="e">
        <f t="shared" si="35"/>
        <v>#REF!</v>
      </c>
      <c r="EE36" s="41" t="e">
        <f t="shared" si="35"/>
        <v>#REF!</v>
      </c>
      <c r="EF36" s="41" t="e">
        <f t="shared" si="35"/>
        <v>#REF!</v>
      </c>
      <c r="EG36" s="41" t="e">
        <f t="shared" si="35"/>
        <v>#REF!</v>
      </c>
      <c r="EH36" s="41" t="e">
        <f t="shared" si="35"/>
        <v>#REF!</v>
      </c>
      <c r="EI36" s="41" t="e">
        <f t="shared" si="35"/>
        <v>#REF!</v>
      </c>
      <c r="EJ36" s="41" t="e">
        <f t="shared" si="35"/>
        <v>#REF!</v>
      </c>
      <c r="EK36" s="41" t="e">
        <f t="shared" si="35"/>
        <v>#REF!</v>
      </c>
      <c r="EL36" s="41" t="e">
        <f t="shared" si="35"/>
        <v>#REF!</v>
      </c>
      <c r="EM36" s="41" t="e">
        <f t="shared" si="35"/>
        <v>#REF!</v>
      </c>
      <c r="EN36" s="41" t="e">
        <f t="shared" si="35"/>
        <v>#REF!</v>
      </c>
      <c r="EO36" s="41" t="e">
        <f t="shared" si="35"/>
        <v>#REF!</v>
      </c>
      <c r="EP36" s="41" t="e">
        <f t="shared" si="42"/>
        <v>#REF!</v>
      </c>
      <c r="EQ36" s="41" t="e">
        <f t="shared" si="42"/>
        <v>#REF!</v>
      </c>
      <c r="ER36" s="41" t="e">
        <f t="shared" si="42"/>
        <v>#REF!</v>
      </c>
      <c r="ES36" s="41" t="e">
        <f t="shared" si="42"/>
        <v>#REF!</v>
      </c>
      <c r="ET36" s="41" t="e">
        <f t="shared" si="42"/>
        <v>#REF!</v>
      </c>
      <c r="EU36" s="41" t="e">
        <f t="shared" si="42"/>
        <v>#REF!</v>
      </c>
      <c r="EV36" s="41" t="e">
        <f t="shared" si="42"/>
        <v>#REF!</v>
      </c>
      <c r="EW36" s="41" t="e">
        <f t="shared" si="42"/>
        <v>#REF!</v>
      </c>
      <c r="EX36" s="41" t="e">
        <f t="shared" si="42"/>
        <v>#REF!</v>
      </c>
      <c r="EY36" s="41" t="e">
        <f t="shared" si="42"/>
        <v>#REF!</v>
      </c>
      <c r="EZ36" s="41" t="e">
        <f t="shared" si="42"/>
        <v>#REF!</v>
      </c>
      <c r="FA36" s="41" t="e">
        <f t="shared" si="42"/>
        <v>#REF!</v>
      </c>
      <c r="FB36" s="41" t="e">
        <f t="shared" si="42"/>
        <v>#REF!</v>
      </c>
      <c r="FC36" s="41" t="e">
        <f t="shared" si="42"/>
        <v>#REF!</v>
      </c>
      <c r="FD36" s="41" t="e">
        <f t="shared" si="42"/>
        <v>#REF!</v>
      </c>
      <c r="FE36" s="41" t="e">
        <f t="shared" si="42"/>
        <v>#REF!</v>
      </c>
      <c r="FF36" s="41" t="e">
        <f t="shared" si="36"/>
        <v>#REF!</v>
      </c>
      <c r="FG36" s="41" t="e">
        <f t="shared" si="36"/>
        <v>#REF!</v>
      </c>
      <c r="FH36" s="41" t="e">
        <f t="shared" si="36"/>
        <v>#REF!</v>
      </c>
      <c r="FI36" s="41" t="e">
        <f t="shared" si="36"/>
        <v>#REF!</v>
      </c>
      <c r="FJ36" s="41" t="e">
        <f t="shared" si="36"/>
        <v>#REF!</v>
      </c>
      <c r="FK36" s="41" t="e">
        <f t="shared" si="36"/>
        <v>#REF!</v>
      </c>
      <c r="FL36" s="41" t="e">
        <f t="shared" si="36"/>
        <v>#REF!</v>
      </c>
      <c r="FM36" s="41" t="e">
        <f t="shared" si="36"/>
        <v>#REF!</v>
      </c>
      <c r="FN36" s="41" t="e">
        <f t="shared" si="36"/>
        <v>#REF!</v>
      </c>
      <c r="FO36" s="41" t="e">
        <f t="shared" si="36"/>
        <v>#REF!</v>
      </c>
      <c r="FP36" s="41" t="e">
        <f t="shared" si="36"/>
        <v>#REF!</v>
      </c>
      <c r="FQ36" s="41" t="e">
        <f t="shared" si="36"/>
        <v>#REF!</v>
      </c>
      <c r="FR36" s="41" t="e">
        <f t="shared" si="36"/>
        <v>#REF!</v>
      </c>
      <c r="FS36" s="41" t="e">
        <f t="shared" si="36"/>
        <v>#REF!</v>
      </c>
      <c r="FT36" s="41" t="e">
        <f t="shared" si="36"/>
        <v>#REF!</v>
      </c>
      <c r="FU36" s="41" t="e">
        <f t="shared" si="36"/>
        <v>#REF!</v>
      </c>
      <c r="FV36" s="41" t="e">
        <f t="shared" si="43"/>
        <v>#REF!</v>
      </c>
      <c r="FW36" s="41" t="e">
        <f t="shared" si="43"/>
        <v>#REF!</v>
      </c>
      <c r="FX36" s="41" t="e">
        <f t="shared" si="43"/>
        <v>#REF!</v>
      </c>
      <c r="FY36" s="41" t="e">
        <f t="shared" si="43"/>
        <v>#REF!</v>
      </c>
      <c r="FZ36" s="41" t="e">
        <f t="shared" si="43"/>
        <v>#REF!</v>
      </c>
      <c r="GA36" s="41" t="e">
        <f t="shared" si="43"/>
        <v>#REF!</v>
      </c>
      <c r="GB36" s="41" t="e">
        <f t="shared" si="43"/>
        <v>#REF!</v>
      </c>
      <c r="GC36" s="41" t="e">
        <f t="shared" si="43"/>
        <v>#REF!</v>
      </c>
      <c r="GD36" s="41" t="e">
        <f t="shared" si="43"/>
        <v>#REF!</v>
      </c>
      <c r="GE36" s="41" t="e">
        <f t="shared" si="43"/>
        <v>#REF!</v>
      </c>
      <c r="GF36" s="41" t="e">
        <f t="shared" si="43"/>
        <v>#REF!</v>
      </c>
      <c r="GG36" s="41" t="e">
        <f t="shared" si="43"/>
        <v>#REF!</v>
      </c>
      <c r="GH36" s="41" t="e">
        <f t="shared" si="43"/>
        <v>#REF!</v>
      </c>
      <c r="GI36" s="41" t="e">
        <f t="shared" si="43"/>
        <v>#REF!</v>
      </c>
      <c r="GJ36" s="41" t="e">
        <f t="shared" si="43"/>
        <v>#REF!</v>
      </c>
      <c r="GK36" s="41" t="e">
        <f t="shared" si="43"/>
        <v>#REF!</v>
      </c>
      <c r="GL36" s="41" t="e">
        <f t="shared" si="37"/>
        <v>#REF!</v>
      </c>
      <c r="GM36" s="41" t="e">
        <f t="shared" si="37"/>
        <v>#REF!</v>
      </c>
      <c r="GN36" s="41" t="e">
        <f t="shared" si="37"/>
        <v>#REF!</v>
      </c>
      <c r="GO36" s="41" t="e">
        <f t="shared" si="37"/>
        <v>#REF!</v>
      </c>
      <c r="GP36" s="41" t="e">
        <f t="shared" si="37"/>
        <v>#REF!</v>
      </c>
      <c r="GQ36" s="41" t="e">
        <f t="shared" si="37"/>
        <v>#REF!</v>
      </c>
      <c r="GR36" s="41" t="e">
        <f t="shared" si="37"/>
        <v>#REF!</v>
      </c>
      <c r="GS36" s="41" t="e">
        <f t="shared" si="37"/>
        <v>#REF!</v>
      </c>
      <c r="GT36" s="41" t="e">
        <f t="shared" si="37"/>
        <v>#REF!</v>
      </c>
      <c r="GU36" s="41" t="e">
        <f t="shared" si="37"/>
        <v>#REF!</v>
      </c>
      <c r="GV36" s="41" t="e">
        <f t="shared" si="37"/>
        <v>#REF!</v>
      </c>
      <c r="GW36" s="41" t="e">
        <f t="shared" si="37"/>
        <v>#REF!</v>
      </c>
      <c r="GX36" s="41" t="e">
        <f t="shared" si="37"/>
        <v>#REF!</v>
      </c>
      <c r="GY36" s="41" t="e">
        <f t="shared" si="37"/>
        <v>#REF!</v>
      </c>
      <c r="GZ36" s="41" t="e">
        <f t="shared" si="37"/>
        <v>#REF!</v>
      </c>
      <c r="HA36" s="41" t="e">
        <f t="shared" si="37"/>
        <v>#REF!</v>
      </c>
      <c r="HB36" s="41" t="e">
        <f t="shared" si="44"/>
        <v>#REF!</v>
      </c>
      <c r="HC36" s="41" t="e">
        <f t="shared" si="44"/>
        <v>#REF!</v>
      </c>
      <c r="HD36" s="41" t="e">
        <f t="shared" si="44"/>
        <v>#REF!</v>
      </c>
      <c r="HE36" s="41" t="e">
        <f t="shared" si="44"/>
        <v>#REF!</v>
      </c>
      <c r="HF36" s="41" t="e">
        <f t="shared" si="44"/>
        <v>#REF!</v>
      </c>
      <c r="HG36" s="41" t="e">
        <f t="shared" si="44"/>
        <v>#REF!</v>
      </c>
      <c r="HH36" s="41" t="e">
        <f t="shared" si="44"/>
        <v>#REF!</v>
      </c>
      <c r="HI36" s="41" t="e">
        <f t="shared" si="44"/>
        <v>#REF!</v>
      </c>
      <c r="HJ36" s="41" t="e">
        <f t="shared" si="44"/>
        <v>#REF!</v>
      </c>
    </row>
    <row r="37" spans="1:218" ht="14.4" x14ac:dyDescent="0.3">
      <c r="A37" s="42">
        <v>34</v>
      </c>
      <c r="B37" s="43" t="e">
        <f>'CMM3 - AUX CALC'!$AI$67</f>
        <v>#REF!</v>
      </c>
      <c r="AJ37" s="41" t="e">
        <f>$B37/(_xlfn.SINGLE(PrazoConcessao)*12-AJ$3+1)</f>
        <v>#REF!</v>
      </c>
      <c r="AK37" s="41" t="e">
        <f t="shared" si="38"/>
        <v>#REF!</v>
      </c>
      <c r="AL37" s="41" t="e">
        <f t="shared" si="38"/>
        <v>#REF!</v>
      </c>
      <c r="AM37" s="41" t="e">
        <f t="shared" si="38"/>
        <v>#REF!</v>
      </c>
      <c r="AN37" s="41" t="e">
        <f t="shared" si="38"/>
        <v>#REF!</v>
      </c>
      <c r="AO37" s="41" t="e">
        <f t="shared" si="38"/>
        <v>#REF!</v>
      </c>
      <c r="AP37" s="41" t="e">
        <f t="shared" si="38"/>
        <v>#REF!</v>
      </c>
      <c r="AQ37" s="41" t="e">
        <f t="shared" si="38"/>
        <v>#REF!</v>
      </c>
      <c r="AR37" s="41" t="e">
        <f t="shared" si="38"/>
        <v>#REF!</v>
      </c>
      <c r="AS37" s="41" t="e">
        <f t="shared" si="38"/>
        <v>#REF!</v>
      </c>
      <c r="AT37" s="41" t="e">
        <f t="shared" si="38"/>
        <v>#REF!</v>
      </c>
      <c r="AU37" s="41" t="e">
        <f t="shared" si="38"/>
        <v>#REF!</v>
      </c>
      <c r="AV37" s="41" t="e">
        <f t="shared" si="38"/>
        <v>#REF!</v>
      </c>
      <c r="AW37" s="41" t="e">
        <f t="shared" si="38"/>
        <v>#REF!</v>
      </c>
      <c r="AX37" s="41" t="e">
        <f t="shared" si="38"/>
        <v>#REF!</v>
      </c>
      <c r="AY37" s="41" t="e">
        <f t="shared" si="38"/>
        <v>#REF!</v>
      </c>
      <c r="AZ37" s="41" t="e">
        <f t="shared" si="45"/>
        <v>#REF!</v>
      </c>
      <c r="BA37" s="41" t="e">
        <f t="shared" si="45"/>
        <v>#REF!</v>
      </c>
      <c r="BB37" s="41" t="e">
        <f t="shared" si="45"/>
        <v>#REF!</v>
      </c>
      <c r="BC37" s="41" t="e">
        <f t="shared" si="45"/>
        <v>#REF!</v>
      </c>
      <c r="BD37" s="41" t="e">
        <f t="shared" si="45"/>
        <v>#REF!</v>
      </c>
      <c r="BE37" s="41" t="e">
        <f t="shared" si="45"/>
        <v>#REF!</v>
      </c>
      <c r="BF37" s="41" t="e">
        <f t="shared" si="45"/>
        <v>#REF!</v>
      </c>
      <c r="BG37" s="41" t="e">
        <f t="shared" si="45"/>
        <v>#REF!</v>
      </c>
      <c r="BH37" s="41" t="e">
        <f t="shared" si="45"/>
        <v>#REF!</v>
      </c>
      <c r="BI37" s="41" t="e">
        <f t="shared" si="45"/>
        <v>#REF!</v>
      </c>
      <c r="BJ37" s="41" t="e">
        <f t="shared" si="45"/>
        <v>#REF!</v>
      </c>
      <c r="BK37" s="41" t="e">
        <f t="shared" si="45"/>
        <v>#REF!</v>
      </c>
      <c r="BL37" s="41" t="e">
        <f t="shared" si="45"/>
        <v>#REF!</v>
      </c>
      <c r="BM37" s="41" t="e">
        <f t="shared" si="45"/>
        <v>#REF!</v>
      </c>
      <c r="BN37" s="41" t="e">
        <f t="shared" si="39"/>
        <v>#REF!</v>
      </c>
      <c r="BO37" s="41" t="e">
        <f t="shared" si="39"/>
        <v>#REF!</v>
      </c>
      <c r="BP37" s="41" t="e">
        <f t="shared" si="39"/>
        <v>#REF!</v>
      </c>
      <c r="BQ37" s="41" t="e">
        <f t="shared" si="39"/>
        <v>#REF!</v>
      </c>
      <c r="BR37" s="41" t="e">
        <f t="shared" si="39"/>
        <v>#REF!</v>
      </c>
      <c r="BS37" s="41" t="e">
        <f t="shared" si="39"/>
        <v>#REF!</v>
      </c>
      <c r="BT37" s="41" t="e">
        <f t="shared" si="39"/>
        <v>#REF!</v>
      </c>
      <c r="BU37" s="41" t="e">
        <f t="shared" si="39"/>
        <v>#REF!</v>
      </c>
      <c r="BV37" s="41" t="e">
        <f t="shared" si="39"/>
        <v>#REF!</v>
      </c>
      <c r="BW37" s="41" t="e">
        <f t="shared" si="39"/>
        <v>#REF!</v>
      </c>
      <c r="BX37" s="41" t="e">
        <f t="shared" si="39"/>
        <v>#REF!</v>
      </c>
      <c r="BY37" s="41" t="e">
        <f t="shared" si="39"/>
        <v>#REF!</v>
      </c>
      <c r="BZ37" s="41" t="e">
        <f t="shared" si="39"/>
        <v>#REF!</v>
      </c>
      <c r="CA37" s="41" t="e">
        <f t="shared" si="39"/>
        <v>#REF!</v>
      </c>
      <c r="CB37" s="41" t="e">
        <f t="shared" si="39"/>
        <v>#REF!</v>
      </c>
      <c r="CC37" s="41" t="e">
        <f t="shared" si="39"/>
        <v>#REF!</v>
      </c>
      <c r="CD37" s="41" t="e">
        <f t="shared" si="40"/>
        <v>#REF!</v>
      </c>
      <c r="CE37" s="41" t="e">
        <f t="shared" si="40"/>
        <v>#REF!</v>
      </c>
      <c r="CF37" s="41" t="e">
        <f t="shared" si="40"/>
        <v>#REF!</v>
      </c>
      <c r="CG37" s="41" t="e">
        <f t="shared" si="40"/>
        <v>#REF!</v>
      </c>
      <c r="CH37" s="41" t="e">
        <f t="shared" si="40"/>
        <v>#REF!</v>
      </c>
      <c r="CI37" s="41" t="e">
        <f t="shared" si="40"/>
        <v>#REF!</v>
      </c>
      <c r="CJ37" s="41" t="e">
        <f t="shared" si="40"/>
        <v>#REF!</v>
      </c>
      <c r="CK37" s="41" t="e">
        <f t="shared" si="40"/>
        <v>#REF!</v>
      </c>
      <c r="CL37" s="41" t="e">
        <f t="shared" si="40"/>
        <v>#REF!</v>
      </c>
      <c r="CM37" s="41" t="e">
        <f t="shared" si="40"/>
        <v>#REF!</v>
      </c>
      <c r="CN37" s="41" t="e">
        <f t="shared" si="40"/>
        <v>#REF!</v>
      </c>
      <c r="CO37" s="41" t="e">
        <f t="shared" si="40"/>
        <v>#REF!</v>
      </c>
      <c r="CP37" s="41" t="e">
        <f t="shared" si="40"/>
        <v>#REF!</v>
      </c>
      <c r="CQ37" s="41" t="e">
        <f t="shared" si="40"/>
        <v>#REF!</v>
      </c>
      <c r="CR37" s="41" t="e">
        <f t="shared" si="40"/>
        <v>#REF!</v>
      </c>
      <c r="CS37" s="41" t="e">
        <f t="shared" si="40"/>
        <v>#REF!</v>
      </c>
      <c r="CT37" s="41" t="e">
        <f t="shared" si="34"/>
        <v>#REF!</v>
      </c>
      <c r="CU37" s="41" t="e">
        <f t="shared" si="34"/>
        <v>#REF!</v>
      </c>
      <c r="CV37" s="41" t="e">
        <f t="shared" si="34"/>
        <v>#REF!</v>
      </c>
      <c r="CW37" s="41" t="e">
        <f t="shared" si="34"/>
        <v>#REF!</v>
      </c>
      <c r="CX37" s="41" t="e">
        <f t="shared" si="34"/>
        <v>#REF!</v>
      </c>
      <c r="CY37" s="41" t="e">
        <f t="shared" si="34"/>
        <v>#REF!</v>
      </c>
      <c r="CZ37" s="41" t="e">
        <f t="shared" si="34"/>
        <v>#REF!</v>
      </c>
      <c r="DA37" s="41" t="e">
        <f t="shared" si="34"/>
        <v>#REF!</v>
      </c>
      <c r="DB37" s="41" t="e">
        <f t="shared" si="34"/>
        <v>#REF!</v>
      </c>
      <c r="DC37" s="41" t="e">
        <f t="shared" si="34"/>
        <v>#REF!</v>
      </c>
      <c r="DD37" s="41" t="e">
        <f t="shared" si="34"/>
        <v>#REF!</v>
      </c>
      <c r="DE37" s="41" t="e">
        <f t="shared" si="34"/>
        <v>#REF!</v>
      </c>
      <c r="DF37" s="41" t="e">
        <f t="shared" si="34"/>
        <v>#REF!</v>
      </c>
      <c r="DG37" s="41" t="e">
        <f t="shared" si="34"/>
        <v>#REF!</v>
      </c>
      <c r="DH37" s="41" t="e">
        <f t="shared" si="34"/>
        <v>#REF!</v>
      </c>
      <c r="DI37" s="41" t="e">
        <f t="shared" si="34"/>
        <v>#REF!</v>
      </c>
      <c r="DJ37" s="41" t="e">
        <f t="shared" si="41"/>
        <v>#REF!</v>
      </c>
      <c r="DK37" s="41" t="e">
        <f t="shared" si="41"/>
        <v>#REF!</v>
      </c>
      <c r="DL37" s="41" t="e">
        <f t="shared" si="41"/>
        <v>#REF!</v>
      </c>
      <c r="DM37" s="41" t="e">
        <f t="shared" si="41"/>
        <v>#REF!</v>
      </c>
      <c r="DN37" s="41" t="e">
        <f t="shared" si="41"/>
        <v>#REF!</v>
      </c>
      <c r="DO37" s="41" t="e">
        <f t="shared" si="41"/>
        <v>#REF!</v>
      </c>
      <c r="DP37" s="41" t="e">
        <f t="shared" si="41"/>
        <v>#REF!</v>
      </c>
      <c r="DQ37" s="41" t="e">
        <f t="shared" si="41"/>
        <v>#REF!</v>
      </c>
      <c r="DR37" s="41" t="e">
        <f t="shared" si="41"/>
        <v>#REF!</v>
      </c>
      <c r="DS37" s="41" t="e">
        <f t="shared" si="41"/>
        <v>#REF!</v>
      </c>
      <c r="DT37" s="41" t="e">
        <f t="shared" si="41"/>
        <v>#REF!</v>
      </c>
      <c r="DU37" s="41" t="e">
        <f t="shared" si="41"/>
        <v>#REF!</v>
      </c>
      <c r="DV37" s="41" t="e">
        <f t="shared" si="41"/>
        <v>#REF!</v>
      </c>
      <c r="DW37" s="41" t="e">
        <f t="shared" si="41"/>
        <v>#REF!</v>
      </c>
      <c r="DX37" s="41" t="e">
        <f t="shared" si="41"/>
        <v>#REF!</v>
      </c>
      <c r="DY37" s="41" t="e">
        <f t="shared" si="41"/>
        <v>#REF!</v>
      </c>
      <c r="DZ37" s="41" t="e">
        <f t="shared" si="35"/>
        <v>#REF!</v>
      </c>
      <c r="EA37" s="41" t="e">
        <f t="shared" si="35"/>
        <v>#REF!</v>
      </c>
      <c r="EB37" s="41" t="e">
        <f t="shared" si="35"/>
        <v>#REF!</v>
      </c>
      <c r="EC37" s="41" t="e">
        <f t="shared" si="35"/>
        <v>#REF!</v>
      </c>
      <c r="ED37" s="41" t="e">
        <f t="shared" si="35"/>
        <v>#REF!</v>
      </c>
      <c r="EE37" s="41" t="e">
        <f t="shared" si="35"/>
        <v>#REF!</v>
      </c>
      <c r="EF37" s="41" t="e">
        <f t="shared" si="35"/>
        <v>#REF!</v>
      </c>
      <c r="EG37" s="41" t="e">
        <f t="shared" si="35"/>
        <v>#REF!</v>
      </c>
      <c r="EH37" s="41" t="e">
        <f t="shared" si="35"/>
        <v>#REF!</v>
      </c>
      <c r="EI37" s="41" t="e">
        <f t="shared" si="35"/>
        <v>#REF!</v>
      </c>
      <c r="EJ37" s="41" t="e">
        <f t="shared" si="35"/>
        <v>#REF!</v>
      </c>
      <c r="EK37" s="41" t="e">
        <f t="shared" si="35"/>
        <v>#REF!</v>
      </c>
      <c r="EL37" s="41" t="e">
        <f t="shared" si="35"/>
        <v>#REF!</v>
      </c>
      <c r="EM37" s="41" t="e">
        <f t="shared" si="35"/>
        <v>#REF!</v>
      </c>
      <c r="EN37" s="41" t="e">
        <f t="shared" si="35"/>
        <v>#REF!</v>
      </c>
      <c r="EO37" s="41" t="e">
        <f t="shared" si="35"/>
        <v>#REF!</v>
      </c>
      <c r="EP37" s="41" t="e">
        <f t="shared" si="42"/>
        <v>#REF!</v>
      </c>
      <c r="EQ37" s="41" t="e">
        <f t="shared" si="42"/>
        <v>#REF!</v>
      </c>
      <c r="ER37" s="41" t="e">
        <f t="shared" si="42"/>
        <v>#REF!</v>
      </c>
      <c r="ES37" s="41" t="e">
        <f t="shared" si="42"/>
        <v>#REF!</v>
      </c>
      <c r="ET37" s="41" t="e">
        <f t="shared" si="42"/>
        <v>#REF!</v>
      </c>
      <c r="EU37" s="41" t="e">
        <f t="shared" si="42"/>
        <v>#REF!</v>
      </c>
      <c r="EV37" s="41" t="e">
        <f t="shared" si="42"/>
        <v>#REF!</v>
      </c>
      <c r="EW37" s="41" t="e">
        <f t="shared" si="42"/>
        <v>#REF!</v>
      </c>
      <c r="EX37" s="41" t="e">
        <f t="shared" si="42"/>
        <v>#REF!</v>
      </c>
      <c r="EY37" s="41" t="e">
        <f t="shared" si="42"/>
        <v>#REF!</v>
      </c>
      <c r="EZ37" s="41" t="e">
        <f t="shared" si="42"/>
        <v>#REF!</v>
      </c>
      <c r="FA37" s="41" t="e">
        <f t="shared" si="42"/>
        <v>#REF!</v>
      </c>
      <c r="FB37" s="41" t="e">
        <f t="shared" si="42"/>
        <v>#REF!</v>
      </c>
      <c r="FC37" s="41" t="e">
        <f t="shared" si="42"/>
        <v>#REF!</v>
      </c>
      <c r="FD37" s="41" t="e">
        <f t="shared" si="42"/>
        <v>#REF!</v>
      </c>
      <c r="FE37" s="41" t="e">
        <f t="shared" si="42"/>
        <v>#REF!</v>
      </c>
      <c r="FF37" s="41" t="e">
        <f t="shared" si="36"/>
        <v>#REF!</v>
      </c>
      <c r="FG37" s="41" t="e">
        <f t="shared" si="36"/>
        <v>#REF!</v>
      </c>
      <c r="FH37" s="41" t="e">
        <f t="shared" si="36"/>
        <v>#REF!</v>
      </c>
      <c r="FI37" s="41" t="e">
        <f t="shared" si="36"/>
        <v>#REF!</v>
      </c>
      <c r="FJ37" s="41" t="e">
        <f t="shared" si="36"/>
        <v>#REF!</v>
      </c>
      <c r="FK37" s="41" t="e">
        <f t="shared" si="36"/>
        <v>#REF!</v>
      </c>
      <c r="FL37" s="41" t="e">
        <f t="shared" si="36"/>
        <v>#REF!</v>
      </c>
      <c r="FM37" s="41" t="e">
        <f t="shared" si="36"/>
        <v>#REF!</v>
      </c>
      <c r="FN37" s="41" t="e">
        <f t="shared" si="36"/>
        <v>#REF!</v>
      </c>
      <c r="FO37" s="41" t="e">
        <f t="shared" si="36"/>
        <v>#REF!</v>
      </c>
      <c r="FP37" s="41" t="e">
        <f t="shared" si="36"/>
        <v>#REF!</v>
      </c>
      <c r="FQ37" s="41" t="e">
        <f t="shared" si="36"/>
        <v>#REF!</v>
      </c>
      <c r="FR37" s="41" t="e">
        <f t="shared" si="36"/>
        <v>#REF!</v>
      </c>
      <c r="FS37" s="41" t="e">
        <f t="shared" si="36"/>
        <v>#REF!</v>
      </c>
      <c r="FT37" s="41" t="e">
        <f t="shared" si="36"/>
        <v>#REF!</v>
      </c>
      <c r="FU37" s="41" t="e">
        <f t="shared" si="36"/>
        <v>#REF!</v>
      </c>
      <c r="FV37" s="41" t="e">
        <f t="shared" si="43"/>
        <v>#REF!</v>
      </c>
      <c r="FW37" s="41" t="e">
        <f t="shared" si="43"/>
        <v>#REF!</v>
      </c>
      <c r="FX37" s="41" t="e">
        <f t="shared" si="43"/>
        <v>#REF!</v>
      </c>
      <c r="FY37" s="41" t="e">
        <f t="shared" si="43"/>
        <v>#REF!</v>
      </c>
      <c r="FZ37" s="41" t="e">
        <f t="shared" si="43"/>
        <v>#REF!</v>
      </c>
      <c r="GA37" s="41" t="e">
        <f t="shared" si="43"/>
        <v>#REF!</v>
      </c>
      <c r="GB37" s="41" t="e">
        <f t="shared" si="43"/>
        <v>#REF!</v>
      </c>
      <c r="GC37" s="41" t="e">
        <f t="shared" si="43"/>
        <v>#REF!</v>
      </c>
      <c r="GD37" s="41" t="e">
        <f t="shared" si="43"/>
        <v>#REF!</v>
      </c>
      <c r="GE37" s="41" t="e">
        <f t="shared" si="43"/>
        <v>#REF!</v>
      </c>
      <c r="GF37" s="41" t="e">
        <f t="shared" si="43"/>
        <v>#REF!</v>
      </c>
      <c r="GG37" s="41" t="e">
        <f t="shared" si="43"/>
        <v>#REF!</v>
      </c>
      <c r="GH37" s="41" t="e">
        <f t="shared" si="43"/>
        <v>#REF!</v>
      </c>
      <c r="GI37" s="41" t="e">
        <f t="shared" si="43"/>
        <v>#REF!</v>
      </c>
      <c r="GJ37" s="41" t="e">
        <f t="shared" si="43"/>
        <v>#REF!</v>
      </c>
      <c r="GK37" s="41" t="e">
        <f t="shared" si="43"/>
        <v>#REF!</v>
      </c>
      <c r="GL37" s="41" t="e">
        <f t="shared" si="37"/>
        <v>#REF!</v>
      </c>
      <c r="GM37" s="41" t="e">
        <f t="shared" si="37"/>
        <v>#REF!</v>
      </c>
      <c r="GN37" s="41" t="e">
        <f t="shared" si="37"/>
        <v>#REF!</v>
      </c>
      <c r="GO37" s="41" t="e">
        <f t="shared" si="37"/>
        <v>#REF!</v>
      </c>
      <c r="GP37" s="41" t="e">
        <f t="shared" si="37"/>
        <v>#REF!</v>
      </c>
      <c r="GQ37" s="41" t="e">
        <f t="shared" si="37"/>
        <v>#REF!</v>
      </c>
      <c r="GR37" s="41" t="e">
        <f t="shared" si="37"/>
        <v>#REF!</v>
      </c>
      <c r="GS37" s="41" t="e">
        <f t="shared" si="37"/>
        <v>#REF!</v>
      </c>
      <c r="GT37" s="41" t="e">
        <f t="shared" si="37"/>
        <v>#REF!</v>
      </c>
      <c r="GU37" s="41" t="e">
        <f t="shared" si="37"/>
        <v>#REF!</v>
      </c>
      <c r="GV37" s="41" t="e">
        <f t="shared" si="37"/>
        <v>#REF!</v>
      </c>
      <c r="GW37" s="41" t="e">
        <f t="shared" si="37"/>
        <v>#REF!</v>
      </c>
      <c r="GX37" s="41" t="e">
        <f t="shared" si="37"/>
        <v>#REF!</v>
      </c>
      <c r="GY37" s="41" t="e">
        <f t="shared" si="37"/>
        <v>#REF!</v>
      </c>
      <c r="GZ37" s="41" t="e">
        <f t="shared" si="37"/>
        <v>#REF!</v>
      </c>
      <c r="HA37" s="41" t="e">
        <f t="shared" si="37"/>
        <v>#REF!</v>
      </c>
      <c r="HB37" s="41" t="e">
        <f t="shared" si="44"/>
        <v>#REF!</v>
      </c>
      <c r="HC37" s="41" t="e">
        <f t="shared" si="44"/>
        <v>#REF!</v>
      </c>
      <c r="HD37" s="41" t="e">
        <f t="shared" si="44"/>
        <v>#REF!</v>
      </c>
      <c r="HE37" s="41" t="e">
        <f t="shared" si="44"/>
        <v>#REF!</v>
      </c>
      <c r="HF37" s="41" t="e">
        <f t="shared" si="44"/>
        <v>#REF!</v>
      </c>
      <c r="HG37" s="41" t="e">
        <f t="shared" si="44"/>
        <v>#REF!</v>
      </c>
      <c r="HH37" s="41" t="e">
        <f t="shared" si="44"/>
        <v>#REF!</v>
      </c>
      <c r="HI37" s="41" t="e">
        <f t="shared" si="44"/>
        <v>#REF!</v>
      </c>
      <c r="HJ37" s="41" t="e">
        <f t="shared" si="44"/>
        <v>#REF!</v>
      </c>
    </row>
    <row r="38" spans="1:218" ht="14.4" x14ac:dyDescent="0.3">
      <c r="A38" s="42">
        <v>35</v>
      </c>
      <c r="B38" s="43" t="e">
        <f>'CMM3 - AUX CALC'!$AJ$67</f>
        <v>#REF!</v>
      </c>
      <c r="AK38" s="41" t="e">
        <f>$B38/(_xlfn.SINGLE(PrazoConcessao)*12-AK$3+1)</f>
        <v>#REF!</v>
      </c>
      <c r="AL38" s="41" t="e">
        <f t="shared" si="38"/>
        <v>#REF!</v>
      </c>
      <c r="AM38" s="41" t="e">
        <f t="shared" si="38"/>
        <v>#REF!</v>
      </c>
      <c r="AN38" s="41" t="e">
        <f t="shared" si="38"/>
        <v>#REF!</v>
      </c>
      <c r="AO38" s="41" t="e">
        <f t="shared" si="38"/>
        <v>#REF!</v>
      </c>
      <c r="AP38" s="41" t="e">
        <f t="shared" si="38"/>
        <v>#REF!</v>
      </c>
      <c r="AQ38" s="41" t="e">
        <f t="shared" si="38"/>
        <v>#REF!</v>
      </c>
      <c r="AR38" s="41" t="e">
        <f t="shared" si="38"/>
        <v>#REF!</v>
      </c>
      <c r="AS38" s="41" t="e">
        <f t="shared" si="38"/>
        <v>#REF!</v>
      </c>
      <c r="AT38" s="41" t="e">
        <f t="shared" si="38"/>
        <v>#REF!</v>
      </c>
      <c r="AU38" s="41" t="e">
        <f t="shared" si="38"/>
        <v>#REF!</v>
      </c>
      <c r="AV38" s="41" t="e">
        <f t="shared" si="38"/>
        <v>#REF!</v>
      </c>
      <c r="AW38" s="41" t="e">
        <f t="shared" si="38"/>
        <v>#REF!</v>
      </c>
      <c r="AX38" s="41" t="e">
        <f t="shared" si="38"/>
        <v>#REF!</v>
      </c>
      <c r="AY38" s="41" t="e">
        <f t="shared" si="38"/>
        <v>#REF!</v>
      </c>
      <c r="AZ38" s="41" t="e">
        <f t="shared" si="45"/>
        <v>#REF!</v>
      </c>
      <c r="BA38" s="41" t="e">
        <f t="shared" si="45"/>
        <v>#REF!</v>
      </c>
      <c r="BB38" s="41" t="e">
        <f t="shared" si="45"/>
        <v>#REF!</v>
      </c>
      <c r="BC38" s="41" t="e">
        <f t="shared" si="45"/>
        <v>#REF!</v>
      </c>
      <c r="BD38" s="41" t="e">
        <f t="shared" si="45"/>
        <v>#REF!</v>
      </c>
      <c r="BE38" s="41" t="e">
        <f t="shared" si="45"/>
        <v>#REF!</v>
      </c>
      <c r="BF38" s="41" t="e">
        <f t="shared" si="45"/>
        <v>#REF!</v>
      </c>
      <c r="BG38" s="41" t="e">
        <f t="shared" si="45"/>
        <v>#REF!</v>
      </c>
      <c r="BH38" s="41" t="e">
        <f t="shared" si="45"/>
        <v>#REF!</v>
      </c>
      <c r="BI38" s="41" t="e">
        <f t="shared" si="45"/>
        <v>#REF!</v>
      </c>
      <c r="BJ38" s="41" t="e">
        <f t="shared" si="45"/>
        <v>#REF!</v>
      </c>
      <c r="BK38" s="41" t="e">
        <f t="shared" si="45"/>
        <v>#REF!</v>
      </c>
      <c r="BL38" s="41" t="e">
        <f t="shared" si="45"/>
        <v>#REF!</v>
      </c>
      <c r="BM38" s="41" t="e">
        <f t="shared" si="45"/>
        <v>#REF!</v>
      </c>
      <c r="BN38" s="41" t="e">
        <f t="shared" si="39"/>
        <v>#REF!</v>
      </c>
      <c r="BO38" s="41" t="e">
        <f t="shared" si="39"/>
        <v>#REF!</v>
      </c>
      <c r="BP38" s="41" t="e">
        <f t="shared" si="39"/>
        <v>#REF!</v>
      </c>
      <c r="BQ38" s="41" t="e">
        <f t="shared" si="39"/>
        <v>#REF!</v>
      </c>
      <c r="BR38" s="41" t="e">
        <f t="shared" si="39"/>
        <v>#REF!</v>
      </c>
      <c r="BS38" s="41" t="e">
        <f t="shared" si="39"/>
        <v>#REF!</v>
      </c>
      <c r="BT38" s="41" t="e">
        <f t="shared" si="39"/>
        <v>#REF!</v>
      </c>
      <c r="BU38" s="41" t="e">
        <f t="shared" si="39"/>
        <v>#REF!</v>
      </c>
      <c r="BV38" s="41" t="e">
        <f t="shared" si="39"/>
        <v>#REF!</v>
      </c>
      <c r="BW38" s="41" t="e">
        <f t="shared" si="39"/>
        <v>#REF!</v>
      </c>
      <c r="BX38" s="41" t="e">
        <f t="shared" si="39"/>
        <v>#REF!</v>
      </c>
      <c r="BY38" s="41" t="e">
        <f t="shared" si="39"/>
        <v>#REF!</v>
      </c>
      <c r="BZ38" s="41" t="e">
        <f t="shared" si="39"/>
        <v>#REF!</v>
      </c>
      <c r="CA38" s="41" t="e">
        <f t="shared" si="39"/>
        <v>#REF!</v>
      </c>
      <c r="CB38" s="41" t="e">
        <f t="shared" si="39"/>
        <v>#REF!</v>
      </c>
      <c r="CC38" s="41" t="e">
        <f t="shared" si="39"/>
        <v>#REF!</v>
      </c>
      <c r="CD38" s="41" t="e">
        <f t="shared" si="40"/>
        <v>#REF!</v>
      </c>
      <c r="CE38" s="41" t="e">
        <f t="shared" si="40"/>
        <v>#REF!</v>
      </c>
      <c r="CF38" s="41" t="e">
        <f t="shared" si="40"/>
        <v>#REF!</v>
      </c>
      <c r="CG38" s="41" t="e">
        <f t="shared" si="40"/>
        <v>#REF!</v>
      </c>
      <c r="CH38" s="41" t="e">
        <f t="shared" si="40"/>
        <v>#REF!</v>
      </c>
      <c r="CI38" s="41" t="e">
        <f t="shared" si="40"/>
        <v>#REF!</v>
      </c>
      <c r="CJ38" s="41" t="e">
        <f t="shared" si="40"/>
        <v>#REF!</v>
      </c>
      <c r="CK38" s="41" t="e">
        <f t="shared" si="40"/>
        <v>#REF!</v>
      </c>
      <c r="CL38" s="41" t="e">
        <f t="shared" si="40"/>
        <v>#REF!</v>
      </c>
      <c r="CM38" s="41" t="e">
        <f t="shared" si="40"/>
        <v>#REF!</v>
      </c>
      <c r="CN38" s="41" t="e">
        <f t="shared" si="40"/>
        <v>#REF!</v>
      </c>
      <c r="CO38" s="41" t="e">
        <f t="shared" si="40"/>
        <v>#REF!</v>
      </c>
      <c r="CP38" s="41" t="e">
        <f t="shared" si="40"/>
        <v>#REF!</v>
      </c>
      <c r="CQ38" s="41" t="e">
        <f t="shared" si="40"/>
        <v>#REF!</v>
      </c>
      <c r="CR38" s="41" t="e">
        <f t="shared" si="40"/>
        <v>#REF!</v>
      </c>
      <c r="CS38" s="41" t="e">
        <f t="shared" si="40"/>
        <v>#REF!</v>
      </c>
      <c r="CT38" s="41" t="e">
        <f t="shared" si="34"/>
        <v>#REF!</v>
      </c>
      <c r="CU38" s="41" t="e">
        <f t="shared" si="34"/>
        <v>#REF!</v>
      </c>
      <c r="CV38" s="41" t="e">
        <f t="shared" si="34"/>
        <v>#REF!</v>
      </c>
      <c r="CW38" s="41" t="e">
        <f t="shared" si="34"/>
        <v>#REF!</v>
      </c>
      <c r="CX38" s="41" t="e">
        <f t="shared" si="34"/>
        <v>#REF!</v>
      </c>
      <c r="CY38" s="41" t="e">
        <f t="shared" si="34"/>
        <v>#REF!</v>
      </c>
      <c r="CZ38" s="41" t="e">
        <f t="shared" si="34"/>
        <v>#REF!</v>
      </c>
      <c r="DA38" s="41" t="e">
        <f t="shared" si="34"/>
        <v>#REF!</v>
      </c>
      <c r="DB38" s="41" t="e">
        <f t="shared" si="34"/>
        <v>#REF!</v>
      </c>
      <c r="DC38" s="41" t="e">
        <f t="shared" si="34"/>
        <v>#REF!</v>
      </c>
      <c r="DD38" s="41" t="e">
        <f t="shared" si="34"/>
        <v>#REF!</v>
      </c>
      <c r="DE38" s="41" t="e">
        <f t="shared" si="34"/>
        <v>#REF!</v>
      </c>
      <c r="DF38" s="41" t="e">
        <f t="shared" si="34"/>
        <v>#REF!</v>
      </c>
      <c r="DG38" s="41" t="e">
        <f t="shared" si="34"/>
        <v>#REF!</v>
      </c>
      <c r="DH38" s="41" t="e">
        <f t="shared" si="34"/>
        <v>#REF!</v>
      </c>
      <c r="DI38" s="41" t="e">
        <f t="shared" si="34"/>
        <v>#REF!</v>
      </c>
      <c r="DJ38" s="41" t="e">
        <f t="shared" si="41"/>
        <v>#REF!</v>
      </c>
      <c r="DK38" s="41" t="e">
        <f t="shared" si="41"/>
        <v>#REF!</v>
      </c>
      <c r="DL38" s="41" t="e">
        <f t="shared" si="41"/>
        <v>#REF!</v>
      </c>
      <c r="DM38" s="41" t="e">
        <f t="shared" si="41"/>
        <v>#REF!</v>
      </c>
      <c r="DN38" s="41" t="e">
        <f t="shared" si="41"/>
        <v>#REF!</v>
      </c>
      <c r="DO38" s="41" t="e">
        <f t="shared" si="41"/>
        <v>#REF!</v>
      </c>
      <c r="DP38" s="41" t="e">
        <f t="shared" si="41"/>
        <v>#REF!</v>
      </c>
      <c r="DQ38" s="41" t="e">
        <f t="shared" si="41"/>
        <v>#REF!</v>
      </c>
      <c r="DR38" s="41" t="e">
        <f t="shared" si="41"/>
        <v>#REF!</v>
      </c>
      <c r="DS38" s="41" t="e">
        <f t="shared" si="41"/>
        <v>#REF!</v>
      </c>
      <c r="DT38" s="41" t="e">
        <f t="shared" si="41"/>
        <v>#REF!</v>
      </c>
      <c r="DU38" s="41" t="e">
        <f t="shared" si="41"/>
        <v>#REF!</v>
      </c>
      <c r="DV38" s="41" t="e">
        <f t="shared" si="41"/>
        <v>#REF!</v>
      </c>
      <c r="DW38" s="41" t="e">
        <f t="shared" si="41"/>
        <v>#REF!</v>
      </c>
      <c r="DX38" s="41" t="e">
        <f t="shared" si="41"/>
        <v>#REF!</v>
      </c>
      <c r="DY38" s="41" t="e">
        <f t="shared" si="41"/>
        <v>#REF!</v>
      </c>
      <c r="DZ38" s="41" t="e">
        <f t="shared" si="35"/>
        <v>#REF!</v>
      </c>
      <c r="EA38" s="41" t="e">
        <f t="shared" si="35"/>
        <v>#REF!</v>
      </c>
      <c r="EB38" s="41" t="e">
        <f t="shared" si="35"/>
        <v>#REF!</v>
      </c>
      <c r="EC38" s="41" t="e">
        <f t="shared" si="35"/>
        <v>#REF!</v>
      </c>
      <c r="ED38" s="41" t="e">
        <f t="shared" si="35"/>
        <v>#REF!</v>
      </c>
      <c r="EE38" s="41" t="e">
        <f t="shared" si="35"/>
        <v>#REF!</v>
      </c>
      <c r="EF38" s="41" t="e">
        <f t="shared" si="35"/>
        <v>#REF!</v>
      </c>
      <c r="EG38" s="41" t="e">
        <f t="shared" si="35"/>
        <v>#REF!</v>
      </c>
      <c r="EH38" s="41" t="e">
        <f t="shared" si="35"/>
        <v>#REF!</v>
      </c>
      <c r="EI38" s="41" t="e">
        <f t="shared" si="35"/>
        <v>#REF!</v>
      </c>
      <c r="EJ38" s="41" t="e">
        <f t="shared" si="35"/>
        <v>#REF!</v>
      </c>
      <c r="EK38" s="41" t="e">
        <f t="shared" si="35"/>
        <v>#REF!</v>
      </c>
      <c r="EL38" s="41" t="e">
        <f t="shared" si="35"/>
        <v>#REF!</v>
      </c>
      <c r="EM38" s="41" t="e">
        <f t="shared" si="35"/>
        <v>#REF!</v>
      </c>
      <c r="EN38" s="41" t="e">
        <f t="shared" si="35"/>
        <v>#REF!</v>
      </c>
      <c r="EO38" s="41" t="e">
        <f t="shared" si="35"/>
        <v>#REF!</v>
      </c>
      <c r="EP38" s="41" t="e">
        <f t="shared" si="42"/>
        <v>#REF!</v>
      </c>
      <c r="EQ38" s="41" t="e">
        <f t="shared" si="42"/>
        <v>#REF!</v>
      </c>
      <c r="ER38" s="41" t="e">
        <f t="shared" si="42"/>
        <v>#REF!</v>
      </c>
      <c r="ES38" s="41" t="e">
        <f t="shared" si="42"/>
        <v>#REF!</v>
      </c>
      <c r="ET38" s="41" t="e">
        <f t="shared" si="42"/>
        <v>#REF!</v>
      </c>
      <c r="EU38" s="41" t="e">
        <f t="shared" si="42"/>
        <v>#REF!</v>
      </c>
      <c r="EV38" s="41" t="e">
        <f t="shared" si="42"/>
        <v>#REF!</v>
      </c>
      <c r="EW38" s="41" t="e">
        <f t="shared" si="42"/>
        <v>#REF!</v>
      </c>
      <c r="EX38" s="41" t="e">
        <f t="shared" si="42"/>
        <v>#REF!</v>
      </c>
      <c r="EY38" s="41" t="e">
        <f t="shared" si="42"/>
        <v>#REF!</v>
      </c>
      <c r="EZ38" s="41" t="e">
        <f t="shared" si="42"/>
        <v>#REF!</v>
      </c>
      <c r="FA38" s="41" t="e">
        <f t="shared" si="42"/>
        <v>#REF!</v>
      </c>
      <c r="FB38" s="41" t="e">
        <f t="shared" si="42"/>
        <v>#REF!</v>
      </c>
      <c r="FC38" s="41" t="e">
        <f t="shared" si="42"/>
        <v>#REF!</v>
      </c>
      <c r="FD38" s="41" t="e">
        <f t="shared" si="42"/>
        <v>#REF!</v>
      </c>
      <c r="FE38" s="41" t="e">
        <f t="shared" si="42"/>
        <v>#REF!</v>
      </c>
      <c r="FF38" s="41" t="e">
        <f t="shared" si="36"/>
        <v>#REF!</v>
      </c>
      <c r="FG38" s="41" t="e">
        <f t="shared" si="36"/>
        <v>#REF!</v>
      </c>
      <c r="FH38" s="41" t="e">
        <f t="shared" si="36"/>
        <v>#REF!</v>
      </c>
      <c r="FI38" s="41" t="e">
        <f t="shared" si="36"/>
        <v>#REF!</v>
      </c>
      <c r="FJ38" s="41" t="e">
        <f t="shared" si="36"/>
        <v>#REF!</v>
      </c>
      <c r="FK38" s="41" t="e">
        <f t="shared" si="36"/>
        <v>#REF!</v>
      </c>
      <c r="FL38" s="41" t="e">
        <f t="shared" si="36"/>
        <v>#REF!</v>
      </c>
      <c r="FM38" s="41" t="e">
        <f t="shared" si="36"/>
        <v>#REF!</v>
      </c>
      <c r="FN38" s="41" t="e">
        <f t="shared" si="36"/>
        <v>#REF!</v>
      </c>
      <c r="FO38" s="41" t="e">
        <f t="shared" si="36"/>
        <v>#REF!</v>
      </c>
      <c r="FP38" s="41" t="e">
        <f t="shared" si="36"/>
        <v>#REF!</v>
      </c>
      <c r="FQ38" s="41" t="e">
        <f t="shared" si="36"/>
        <v>#REF!</v>
      </c>
      <c r="FR38" s="41" t="e">
        <f t="shared" si="36"/>
        <v>#REF!</v>
      </c>
      <c r="FS38" s="41" t="e">
        <f t="shared" si="36"/>
        <v>#REF!</v>
      </c>
      <c r="FT38" s="41" t="e">
        <f t="shared" si="36"/>
        <v>#REF!</v>
      </c>
      <c r="FU38" s="41" t="e">
        <f t="shared" si="36"/>
        <v>#REF!</v>
      </c>
      <c r="FV38" s="41" t="e">
        <f t="shared" si="43"/>
        <v>#REF!</v>
      </c>
      <c r="FW38" s="41" t="e">
        <f t="shared" si="43"/>
        <v>#REF!</v>
      </c>
      <c r="FX38" s="41" t="e">
        <f t="shared" si="43"/>
        <v>#REF!</v>
      </c>
      <c r="FY38" s="41" t="e">
        <f t="shared" si="43"/>
        <v>#REF!</v>
      </c>
      <c r="FZ38" s="41" t="e">
        <f t="shared" si="43"/>
        <v>#REF!</v>
      </c>
      <c r="GA38" s="41" t="e">
        <f t="shared" si="43"/>
        <v>#REF!</v>
      </c>
      <c r="GB38" s="41" t="e">
        <f t="shared" si="43"/>
        <v>#REF!</v>
      </c>
      <c r="GC38" s="41" t="e">
        <f t="shared" si="43"/>
        <v>#REF!</v>
      </c>
      <c r="GD38" s="41" t="e">
        <f t="shared" si="43"/>
        <v>#REF!</v>
      </c>
      <c r="GE38" s="41" t="e">
        <f t="shared" si="43"/>
        <v>#REF!</v>
      </c>
      <c r="GF38" s="41" t="e">
        <f t="shared" si="43"/>
        <v>#REF!</v>
      </c>
      <c r="GG38" s="41" t="e">
        <f t="shared" si="43"/>
        <v>#REF!</v>
      </c>
      <c r="GH38" s="41" t="e">
        <f t="shared" si="43"/>
        <v>#REF!</v>
      </c>
      <c r="GI38" s="41" t="e">
        <f t="shared" si="43"/>
        <v>#REF!</v>
      </c>
      <c r="GJ38" s="41" t="e">
        <f t="shared" si="43"/>
        <v>#REF!</v>
      </c>
      <c r="GK38" s="41" t="e">
        <f t="shared" si="43"/>
        <v>#REF!</v>
      </c>
      <c r="GL38" s="41" t="e">
        <f t="shared" si="37"/>
        <v>#REF!</v>
      </c>
      <c r="GM38" s="41" t="e">
        <f t="shared" si="37"/>
        <v>#REF!</v>
      </c>
      <c r="GN38" s="41" t="e">
        <f t="shared" si="37"/>
        <v>#REF!</v>
      </c>
      <c r="GO38" s="41" t="e">
        <f t="shared" si="37"/>
        <v>#REF!</v>
      </c>
      <c r="GP38" s="41" t="e">
        <f t="shared" si="37"/>
        <v>#REF!</v>
      </c>
      <c r="GQ38" s="41" t="e">
        <f t="shared" si="37"/>
        <v>#REF!</v>
      </c>
      <c r="GR38" s="41" t="e">
        <f t="shared" si="37"/>
        <v>#REF!</v>
      </c>
      <c r="GS38" s="41" t="e">
        <f t="shared" si="37"/>
        <v>#REF!</v>
      </c>
      <c r="GT38" s="41" t="e">
        <f t="shared" si="37"/>
        <v>#REF!</v>
      </c>
      <c r="GU38" s="41" t="e">
        <f t="shared" si="37"/>
        <v>#REF!</v>
      </c>
      <c r="GV38" s="41" t="e">
        <f t="shared" si="37"/>
        <v>#REF!</v>
      </c>
      <c r="GW38" s="41" t="e">
        <f t="shared" si="37"/>
        <v>#REF!</v>
      </c>
      <c r="GX38" s="41" t="e">
        <f t="shared" si="37"/>
        <v>#REF!</v>
      </c>
      <c r="GY38" s="41" t="e">
        <f t="shared" si="37"/>
        <v>#REF!</v>
      </c>
      <c r="GZ38" s="41" t="e">
        <f t="shared" si="37"/>
        <v>#REF!</v>
      </c>
      <c r="HA38" s="41" t="e">
        <f t="shared" si="37"/>
        <v>#REF!</v>
      </c>
      <c r="HB38" s="41" t="e">
        <f t="shared" si="44"/>
        <v>#REF!</v>
      </c>
      <c r="HC38" s="41" t="e">
        <f t="shared" si="44"/>
        <v>#REF!</v>
      </c>
      <c r="HD38" s="41" t="e">
        <f t="shared" si="44"/>
        <v>#REF!</v>
      </c>
      <c r="HE38" s="41" t="e">
        <f t="shared" si="44"/>
        <v>#REF!</v>
      </c>
      <c r="HF38" s="41" t="e">
        <f t="shared" si="44"/>
        <v>#REF!</v>
      </c>
      <c r="HG38" s="41" t="e">
        <f t="shared" si="44"/>
        <v>#REF!</v>
      </c>
      <c r="HH38" s="41" t="e">
        <f t="shared" si="44"/>
        <v>#REF!</v>
      </c>
      <c r="HI38" s="41" t="e">
        <f t="shared" si="44"/>
        <v>#REF!</v>
      </c>
      <c r="HJ38" s="41" t="e">
        <f t="shared" si="44"/>
        <v>#REF!</v>
      </c>
    </row>
    <row r="39" spans="1:218" ht="14.4" x14ac:dyDescent="0.3">
      <c r="A39" s="42">
        <v>36</v>
      </c>
      <c r="B39" s="43" t="e">
        <f>'CMM3 - AUX CALC'!$AK$67</f>
        <v>#REF!</v>
      </c>
      <c r="AL39" s="41" t="e">
        <f>$B39/(_xlfn.SINGLE(PrazoConcessao)*12-AL$3+1)</f>
        <v>#REF!</v>
      </c>
      <c r="AM39" s="41" t="e">
        <f t="shared" si="38"/>
        <v>#REF!</v>
      </c>
      <c r="AN39" s="41" t="e">
        <f t="shared" si="38"/>
        <v>#REF!</v>
      </c>
      <c r="AO39" s="41" t="e">
        <f t="shared" si="38"/>
        <v>#REF!</v>
      </c>
      <c r="AP39" s="41" t="e">
        <f t="shared" si="38"/>
        <v>#REF!</v>
      </c>
      <c r="AQ39" s="41" t="e">
        <f t="shared" si="38"/>
        <v>#REF!</v>
      </c>
      <c r="AR39" s="41" t="e">
        <f t="shared" si="38"/>
        <v>#REF!</v>
      </c>
      <c r="AS39" s="41" t="e">
        <f t="shared" si="38"/>
        <v>#REF!</v>
      </c>
      <c r="AT39" s="41" t="e">
        <f t="shared" si="38"/>
        <v>#REF!</v>
      </c>
      <c r="AU39" s="41" t="e">
        <f t="shared" si="38"/>
        <v>#REF!</v>
      </c>
      <c r="AV39" s="41" t="e">
        <f t="shared" si="38"/>
        <v>#REF!</v>
      </c>
      <c r="AW39" s="41" t="e">
        <f t="shared" si="38"/>
        <v>#REF!</v>
      </c>
      <c r="AX39" s="41" t="e">
        <f t="shared" si="38"/>
        <v>#REF!</v>
      </c>
      <c r="AY39" s="41" t="e">
        <f t="shared" si="38"/>
        <v>#REF!</v>
      </c>
      <c r="AZ39" s="41" t="e">
        <f t="shared" si="45"/>
        <v>#REF!</v>
      </c>
      <c r="BA39" s="41" t="e">
        <f t="shared" si="45"/>
        <v>#REF!</v>
      </c>
      <c r="BB39" s="41" t="e">
        <f t="shared" si="45"/>
        <v>#REF!</v>
      </c>
      <c r="BC39" s="41" t="e">
        <f t="shared" si="45"/>
        <v>#REF!</v>
      </c>
      <c r="BD39" s="41" t="e">
        <f t="shared" si="45"/>
        <v>#REF!</v>
      </c>
      <c r="BE39" s="41" t="e">
        <f t="shared" si="45"/>
        <v>#REF!</v>
      </c>
      <c r="BF39" s="41" t="e">
        <f t="shared" si="45"/>
        <v>#REF!</v>
      </c>
      <c r="BG39" s="41" t="e">
        <f t="shared" si="45"/>
        <v>#REF!</v>
      </c>
      <c r="BH39" s="41" t="e">
        <f t="shared" si="45"/>
        <v>#REF!</v>
      </c>
      <c r="BI39" s="41" t="e">
        <f t="shared" si="45"/>
        <v>#REF!</v>
      </c>
      <c r="BJ39" s="41" t="e">
        <f t="shared" si="45"/>
        <v>#REF!</v>
      </c>
      <c r="BK39" s="41" t="e">
        <f t="shared" si="45"/>
        <v>#REF!</v>
      </c>
      <c r="BL39" s="41" t="e">
        <f t="shared" si="45"/>
        <v>#REF!</v>
      </c>
      <c r="BM39" s="41" t="e">
        <f t="shared" si="45"/>
        <v>#REF!</v>
      </c>
      <c r="BN39" s="41" t="e">
        <f t="shared" si="39"/>
        <v>#REF!</v>
      </c>
      <c r="BO39" s="41" t="e">
        <f t="shared" si="39"/>
        <v>#REF!</v>
      </c>
      <c r="BP39" s="41" t="e">
        <f t="shared" si="39"/>
        <v>#REF!</v>
      </c>
      <c r="BQ39" s="41" t="e">
        <f t="shared" si="39"/>
        <v>#REF!</v>
      </c>
      <c r="BR39" s="41" t="e">
        <f t="shared" si="39"/>
        <v>#REF!</v>
      </c>
      <c r="BS39" s="41" t="e">
        <f t="shared" si="39"/>
        <v>#REF!</v>
      </c>
      <c r="BT39" s="41" t="e">
        <f t="shared" si="39"/>
        <v>#REF!</v>
      </c>
      <c r="BU39" s="41" t="e">
        <f t="shared" si="39"/>
        <v>#REF!</v>
      </c>
      <c r="BV39" s="41" t="e">
        <f t="shared" si="39"/>
        <v>#REF!</v>
      </c>
      <c r="BW39" s="41" t="e">
        <f t="shared" si="39"/>
        <v>#REF!</v>
      </c>
      <c r="BX39" s="41" t="e">
        <f t="shared" si="39"/>
        <v>#REF!</v>
      </c>
      <c r="BY39" s="41" t="e">
        <f t="shared" si="39"/>
        <v>#REF!</v>
      </c>
      <c r="BZ39" s="41" t="e">
        <f t="shared" si="39"/>
        <v>#REF!</v>
      </c>
      <c r="CA39" s="41" t="e">
        <f t="shared" si="39"/>
        <v>#REF!</v>
      </c>
      <c r="CB39" s="41" t="e">
        <f t="shared" si="39"/>
        <v>#REF!</v>
      </c>
      <c r="CC39" s="41" t="e">
        <f t="shared" si="39"/>
        <v>#REF!</v>
      </c>
      <c r="CD39" s="41" t="e">
        <f t="shared" si="40"/>
        <v>#REF!</v>
      </c>
      <c r="CE39" s="41" t="e">
        <f t="shared" si="40"/>
        <v>#REF!</v>
      </c>
      <c r="CF39" s="41" t="e">
        <f t="shared" si="40"/>
        <v>#REF!</v>
      </c>
      <c r="CG39" s="41" t="e">
        <f t="shared" si="40"/>
        <v>#REF!</v>
      </c>
      <c r="CH39" s="41" t="e">
        <f t="shared" si="40"/>
        <v>#REF!</v>
      </c>
      <c r="CI39" s="41" t="e">
        <f t="shared" si="40"/>
        <v>#REF!</v>
      </c>
      <c r="CJ39" s="41" t="e">
        <f t="shared" si="40"/>
        <v>#REF!</v>
      </c>
      <c r="CK39" s="41" t="e">
        <f t="shared" si="40"/>
        <v>#REF!</v>
      </c>
      <c r="CL39" s="41" t="e">
        <f t="shared" si="40"/>
        <v>#REF!</v>
      </c>
      <c r="CM39" s="41" t="e">
        <f t="shared" si="40"/>
        <v>#REF!</v>
      </c>
      <c r="CN39" s="41" t="e">
        <f t="shared" si="40"/>
        <v>#REF!</v>
      </c>
      <c r="CO39" s="41" t="e">
        <f t="shared" si="40"/>
        <v>#REF!</v>
      </c>
      <c r="CP39" s="41" t="e">
        <f t="shared" si="40"/>
        <v>#REF!</v>
      </c>
      <c r="CQ39" s="41" t="e">
        <f t="shared" si="40"/>
        <v>#REF!</v>
      </c>
      <c r="CR39" s="41" t="e">
        <f t="shared" si="40"/>
        <v>#REF!</v>
      </c>
      <c r="CS39" s="41" t="e">
        <f t="shared" si="40"/>
        <v>#REF!</v>
      </c>
      <c r="CT39" s="41" t="e">
        <f t="shared" si="34"/>
        <v>#REF!</v>
      </c>
      <c r="CU39" s="41" t="e">
        <f t="shared" si="34"/>
        <v>#REF!</v>
      </c>
      <c r="CV39" s="41" t="e">
        <f t="shared" si="34"/>
        <v>#REF!</v>
      </c>
      <c r="CW39" s="41" t="e">
        <f t="shared" si="34"/>
        <v>#REF!</v>
      </c>
      <c r="CX39" s="41" t="e">
        <f t="shared" si="34"/>
        <v>#REF!</v>
      </c>
      <c r="CY39" s="41" t="e">
        <f t="shared" si="34"/>
        <v>#REF!</v>
      </c>
      <c r="CZ39" s="41" t="e">
        <f t="shared" si="34"/>
        <v>#REF!</v>
      </c>
      <c r="DA39" s="41" t="e">
        <f t="shared" si="34"/>
        <v>#REF!</v>
      </c>
      <c r="DB39" s="41" t="e">
        <f t="shared" si="34"/>
        <v>#REF!</v>
      </c>
      <c r="DC39" s="41" t="e">
        <f t="shared" si="34"/>
        <v>#REF!</v>
      </c>
      <c r="DD39" s="41" t="e">
        <f t="shared" si="34"/>
        <v>#REF!</v>
      </c>
      <c r="DE39" s="41" t="e">
        <f t="shared" si="34"/>
        <v>#REF!</v>
      </c>
      <c r="DF39" s="41" t="e">
        <f t="shared" si="34"/>
        <v>#REF!</v>
      </c>
      <c r="DG39" s="41" t="e">
        <f t="shared" si="34"/>
        <v>#REF!</v>
      </c>
      <c r="DH39" s="41" t="e">
        <f t="shared" si="34"/>
        <v>#REF!</v>
      </c>
      <c r="DI39" s="41" t="e">
        <f t="shared" si="34"/>
        <v>#REF!</v>
      </c>
      <c r="DJ39" s="41" t="e">
        <f t="shared" si="41"/>
        <v>#REF!</v>
      </c>
      <c r="DK39" s="41" t="e">
        <f t="shared" si="41"/>
        <v>#REF!</v>
      </c>
      <c r="DL39" s="41" t="e">
        <f t="shared" si="41"/>
        <v>#REF!</v>
      </c>
      <c r="DM39" s="41" t="e">
        <f t="shared" si="41"/>
        <v>#REF!</v>
      </c>
      <c r="DN39" s="41" t="e">
        <f t="shared" si="41"/>
        <v>#REF!</v>
      </c>
      <c r="DO39" s="41" t="e">
        <f t="shared" si="41"/>
        <v>#REF!</v>
      </c>
      <c r="DP39" s="41" t="e">
        <f t="shared" si="41"/>
        <v>#REF!</v>
      </c>
      <c r="DQ39" s="41" t="e">
        <f t="shared" si="41"/>
        <v>#REF!</v>
      </c>
      <c r="DR39" s="41" t="e">
        <f t="shared" si="41"/>
        <v>#REF!</v>
      </c>
      <c r="DS39" s="41" t="e">
        <f t="shared" si="41"/>
        <v>#REF!</v>
      </c>
      <c r="DT39" s="41" t="e">
        <f t="shared" si="41"/>
        <v>#REF!</v>
      </c>
      <c r="DU39" s="41" t="e">
        <f t="shared" si="41"/>
        <v>#REF!</v>
      </c>
      <c r="DV39" s="41" t="e">
        <f t="shared" si="41"/>
        <v>#REF!</v>
      </c>
      <c r="DW39" s="41" t="e">
        <f t="shared" si="41"/>
        <v>#REF!</v>
      </c>
      <c r="DX39" s="41" t="e">
        <f t="shared" si="41"/>
        <v>#REF!</v>
      </c>
      <c r="DY39" s="41" t="e">
        <f t="shared" si="41"/>
        <v>#REF!</v>
      </c>
      <c r="DZ39" s="41" t="e">
        <f t="shared" si="35"/>
        <v>#REF!</v>
      </c>
      <c r="EA39" s="41" t="e">
        <f t="shared" si="35"/>
        <v>#REF!</v>
      </c>
      <c r="EB39" s="41" t="e">
        <f t="shared" si="35"/>
        <v>#REF!</v>
      </c>
      <c r="EC39" s="41" t="e">
        <f t="shared" si="35"/>
        <v>#REF!</v>
      </c>
      <c r="ED39" s="41" t="e">
        <f t="shared" si="35"/>
        <v>#REF!</v>
      </c>
      <c r="EE39" s="41" t="e">
        <f t="shared" si="35"/>
        <v>#REF!</v>
      </c>
      <c r="EF39" s="41" t="e">
        <f t="shared" si="35"/>
        <v>#REF!</v>
      </c>
      <c r="EG39" s="41" t="e">
        <f t="shared" si="35"/>
        <v>#REF!</v>
      </c>
      <c r="EH39" s="41" t="e">
        <f t="shared" si="35"/>
        <v>#REF!</v>
      </c>
      <c r="EI39" s="41" t="e">
        <f t="shared" si="35"/>
        <v>#REF!</v>
      </c>
      <c r="EJ39" s="41" t="e">
        <f t="shared" si="35"/>
        <v>#REF!</v>
      </c>
      <c r="EK39" s="41" t="e">
        <f t="shared" si="35"/>
        <v>#REF!</v>
      </c>
      <c r="EL39" s="41" t="e">
        <f t="shared" si="35"/>
        <v>#REF!</v>
      </c>
      <c r="EM39" s="41" t="e">
        <f t="shared" si="35"/>
        <v>#REF!</v>
      </c>
      <c r="EN39" s="41" t="e">
        <f t="shared" si="35"/>
        <v>#REF!</v>
      </c>
      <c r="EO39" s="41" t="e">
        <f t="shared" si="35"/>
        <v>#REF!</v>
      </c>
      <c r="EP39" s="41" t="e">
        <f t="shared" si="42"/>
        <v>#REF!</v>
      </c>
      <c r="EQ39" s="41" t="e">
        <f t="shared" si="42"/>
        <v>#REF!</v>
      </c>
      <c r="ER39" s="41" t="e">
        <f t="shared" si="42"/>
        <v>#REF!</v>
      </c>
      <c r="ES39" s="41" t="e">
        <f t="shared" si="42"/>
        <v>#REF!</v>
      </c>
      <c r="ET39" s="41" t="e">
        <f t="shared" si="42"/>
        <v>#REF!</v>
      </c>
      <c r="EU39" s="41" t="e">
        <f t="shared" si="42"/>
        <v>#REF!</v>
      </c>
      <c r="EV39" s="41" t="e">
        <f t="shared" si="42"/>
        <v>#REF!</v>
      </c>
      <c r="EW39" s="41" t="e">
        <f t="shared" si="42"/>
        <v>#REF!</v>
      </c>
      <c r="EX39" s="41" t="e">
        <f t="shared" si="42"/>
        <v>#REF!</v>
      </c>
      <c r="EY39" s="41" t="e">
        <f t="shared" si="42"/>
        <v>#REF!</v>
      </c>
      <c r="EZ39" s="41" t="e">
        <f t="shared" si="42"/>
        <v>#REF!</v>
      </c>
      <c r="FA39" s="41" t="e">
        <f t="shared" si="42"/>
        <v>#REF!</v>
      </c>
      <c r="FB39" s="41" t="e">
        <f t="shared" si="42"/>
        <v>#REF!</v>
      </c>
      <c r="FC39" s="41" t="e">
        <f t="shared" si="42"/>
        <v>#REF!</v>
      </c>
      <c r="FD39" s="41" t="e">
        <f t="shared" si="42"/>
        <v>#REF!</v>
      </c>
      <c r="FE39" s="41" t="e">
        <f t="shared" si="42"/>
        <v>#REF!</v>
      </c>
      <c r="FF39" s="41" t="e">
        <f t="shared" si="36"/>
        <v>#REF!</v>
      </c>
      <c r="FG39" s="41" t="e">
        <f t="shared" si="36"/>
        <v>#REF!</v>
      </c>
      <c r="FH39" s="41" t="e">
        <f t="shared" si="36"/>
        <v>#REF!</v>
      </c>
      <c r="FI39" s="41" t="e">
        <f t="shared" si="36"/>
        <v>#REF!</v>
      </c>
      <c r="FJ39" s="41" t="e">
        <f t="shared" si="36"/>
        <v>#REF!</v>
      </c>
      <c r="FK39" s="41" t="e">
        <f t="shared" si="36"/>
        <v>#REF!</v>
      </c>
      <c r="FL39" s="41" t="e">
        <f t="shared" si="36"/>
        <v>#REF!</v>
      </c>
      <c r="FM39" s="41" t="e">
        <f t="shared" si="36"/>
        <v>#REF!</v>
      </c>
      <c r="FN39" s="41" t="e">
        <f t="shared" si="36"/>
        <v>#REF!</v>
      </c>
      <c r="FO39" s="41" t="e">
        <f t="shared" si="36"/>
        <v>#REF!</v>
      </c>
      <c r="FP39" s="41" t="e">
        <f t="shared" si="36"/>
        <v>#REF!</v>
      </c>
      <c r="FQ39" s="41" t="e">
        <f t="shared" si="36"/>
        <v>#REF!</v>
      </c>
      <c r="FR39" s="41" t="e">
        <f t="shared" si="36"/>
        <v>#REF!</v>
      </c>
      <c r="FS39" s="41" t="e">
        <f t="shared" si="36"/>
        <v>#REF!</v>
      </c>
      <c r="FT39" s="41" t="e">
        <f t="shared" si="36"/>
        <v>#REF!</v>
      </c>
      <c r="FU39" s="41" t="e">
        <f t="shared" si="36"/>
        <v>#REF!</v>
      </c>
      <c r="FV39" s="41" t="e">
        <f t="shared" si="43"/>
        <v>#REF!</v>
      </c>
      <c r="FW39" s="41" t="e">
        <f t="shared" si="43"/>
        <v>#REF!</v>
      </c>
      <c r="FX39" s="41" t="e">
        <f t="shared" si="43"/>
        <v>#REF!</v>
      </c>
      <c r="FY39" s="41" t="e">
        <f t="shared" si="43"/>
        <v>#REF!</v>
      </c>
      <c r="FZ39" s="41" t="e">
        <f t="shared" si="43"/>
        <v>#REF!</v>
      </c>
      <c r="GA39" s="41" t="e">
        <f t="shared" si="43"/>
        <v>#REF!</v>
      </c>
      <c r="GB39" s="41" t="e">
        <f t="shared" si="43"/>
        <v>#REF!</v>
      </c>
      <c r="GC39" s="41" t="e">
        <f t="shared" si="43"/>
        <v>#REF!</v>
      </c>
      <c r="GD39" s="41" t="e">
        <f t="shared" si="43"/>
        <v>#REF!</v>
      </c>
      <c r="GE39" s="41" t="e">
        <f t="shared" si="43"/>
        <v>#REF!</v>
      </c>
      <c r="GF39" s="41" t="e">
        <f t="shared" si="43"/>
        <v>#REF!</v>
      </c>
      <c r="GG39" s="41" t="e">
        <f t="shared" si="43"/>
        <v>#REF!</v>
      </c>
      <c r="GH39" s="41" t="e">
        <f t="shared" si="43"/>
        <v>#REF!</v>
      </c>
      <c r="GI39" s="41" t="e">
        <f t="shared" si="43"/>
        <v>#REF!</v>
      </c>
      <c r="GJ39" s="41" t="e">
        <f t="shared" si="43"/>
        <v>#REF!</v>
      </c>
      <c r="GK39" s="41" t="e">
        <f t="shared" si="43"/>
        <v>#REF!</v>
      </c>
      <c r="GL39" s="41" t="e">
        <f t="shared" si="37"/>
        <v>#REF!</v>
      </c>
      <c r="GM39" s="41" t="e">
        <f t="shared" si="37"/>
        <v>#REF!</v>
      </c>
      <c r="GN39" s="41" t="e">
        <f t="shared" si="37"/>
        <v>#REF!</v>
      </c>
      <c r="GO39" s="41" t="e">
        <f t="shared" si="37"/>
        <v>#REF!</v>
      </c>
      <c r="GP39" s="41" t="e">
        <f t="shared" si="37"/>
        <v>#REF!</v>
      </c>
      <c r="GQ39" s="41" t="e">
        <f t="shared" si="37"/>
        <v>#REF!</v>
      </c>
      <c r="GR39" s="41" t="e">
        <f t="shared" si="37"/>
        <v>#REF!</v>
      </c>
      <c r="GS39" s="41" t="e">
        <f t="shared" si="37"/>
        <v>#REF!</v>
      </c>
      <c r="GT39" s="41" t="e">
        <f t="shared" si="37"/>
        <v>#REF!</v>
      </c>
      <c r="GU39" s="41" t="e">
        <f t="shared" si="37"/>
        <v>#REF!</v>
      </c>
      <c r="GV39" s="41" t="e">
        <f t="shared" si="37"/>
        <v>#REF!</v>
      </c>
      <c r="GW39" s="41" t="e">
        <f t="shared" si="37"/>
        <v>#REF!</v>
      </c>
      <c r="GX39" s="41" t="e">
        <f t="shared" si="37"/>
        <v>#REF!</v>
      </c>
      <c r="GY39" s="41" t="e">
        <f t="shared" si="37"/>
        <v>#REF!</v>
      </c>
      <c r="GZ39" s="41" t="e">
        <f t="shared" si="37"/>
        <v>#REF!</v>
      </c>
      <c r="HA39" s="41" t="e">
        <f t="shared" si="37"/>
        <v>#REF!</v>
      </c>
      <c r="HB39" s="41" t="e">
        <f t="shared" si="44"/>
        <v>#REF!</v>
      </c>
      <c r="HC39" s="41" t="e">
        <f t="shared" si="44"/>
        <v>#REF!</v>
      </c>
      <c r="HD39" s="41" t="e">
        <f t="shared" si="44"/>
        <v>#REF!</v>
      </c>
      <c r="HE39" s="41" t="e">
        <f t="shared" si="44"/>
        <v>#REF!</v>
      </c>
      <c r="HF39" s="41" t="e">
        <f t="shared" si="44"/>
        <v>#REF!</v>
      </c>
      <c r="HG39" s="41" t="e">
        <f t="shared" si="44"/>
        <v>#REF!</v>
      </c>
      <c r="HH39" s="41" t="e">
        <f t="shared" si="44"/>
        <v>#REF!</v>
      </c>
      <c r="HI39" s="41" t="e">
        <f t="shared" si="44"/>
        <v>#REF!</v>
      </c>
      <c r="HJ39" s="41" t="e">
        <f t="shared" si="44"/>
        <v>#REF!</v>
      </c>
    </row>
    <row r="40" spans="1:218" ht="14.4" x14ac:dyDescent="0.3">
      <c r="A40" s="42">
        <v>37</v>
      </c>
      <c r="B40" s="43" t="e">
        <f>'CMM3 - AUX CALC'!$AL$67</f>
        <v>#REF!</v>
      </c>
      <c r="AM40" s="41" t="e">
        <f>$B40/(_xlfn.SINGLE(PrazoConcessao)*12-AM$3+1)</f>
        <v>#REF!</v>
      </c>
      <c r="AN40" s="41" t="e">
        <f t="shared" si="38"/>
        <v>#REF!</v>
      </c>
      <c r="AO40" s="41" t="e">
        <f t="shared" si="38"/>
        <v>#REF!</v>
      </c>
      <c r="AP40" s="41" t="e">
        <f t="shared" si="38"/>
        <v>#REF!</v>
      </c>
      <c r="AQ40" s="41" t="e">
        <f t="shared" si="38"/>
        <v>#REF!</v>
      </c>
      <c r="AR40" s="41" t="e">
        <f t="shared" si="38"/>
        <v>#REF!</v>
      </c>
      <c r="AS40" s="41" t="e">
        <f t="shared" si="38"/>
        <v>#REF!</v>
      </c>
      <c r="AT40" s="41" t="e">
        <f t="shared" si="38"/>
        <v>#REF!</v>
      </c>
      <c r="AU40" s="41" t="e">
        <f t="shared" si="38"/>
        <v>#REF!</v>
      </c>
      <c r="AV40" s="41" t="e">
        <f t="shared" si="38"/>
        <v>#REF!</v>
      </c>
      <c r="AW40" s="41" t="e">
        <f t="shared" si="38"/>
        <v>#REF!</v>
      </c>
      <c r="AX40" s="41" t="e">
        <f t="shared" si="38"/>
        <v>#REF!</v>
      </c>
      <c r="AY40" s="41" t="e">
        <f t="shared" si="38"/>
        <v>#REF!</v>
      </c>
      <c r="AZ40" s="41" t="e">
        <f t="shared" si="45"/>
        <v>#REF!</v>
      </c>
      <c r="BA40" s="41" t="e">
        <f t="shared" si="45"/>
        <v>#REF!</v>
      </c>
      <c r="BB40" s="41" t="e">
        <f t="shared" si="45"/>
        <v>#REF!</v>
      </c>
      <c r="BC40" s="41" t="e">
        <f t="shared" si="45"/>
        <v>#REF!</v>
      </c>
      <c r="BD40" s="41" t="e">
        <f t="shared" si="45"/>
        <v>#REF!</v>
      </c>
      <c r="BE40" s="41" t="e">
        <f t="shared" si="45"/>
        <v>#REF!</v>
      </c>
      <c r="BF40" s="41" t="e">
        <f t="shared" si="45"/>
        <v>#REF!</v>
      </c>
      <c r="BG40" s="41" t="e">
        <f t="shared" si="45"/>
        <v>#REF!</v>
      </c>
      <c r="BH40" s="41" t="e">
        <f t="shared" si="45"/>
        <v>#REF!</v>
      </c>
      <c r="BI40" s="41" t="e">
        <f t="shared" si="45"/>
        <v>#REF!</v>
      </c>
      <c r="BJ40" s="41" t="e">
        <f t="shared" si="45"/>
        <v>#REF!</v>
      </c>
      <c r="BK40" s="41" t="e">
        <f t="shared" si="45"/>
        <v>#REF!</v>
      </c>
      <c r="BL40" s="41" t="e">
        <f t="shared" si="45"/>
        <v>#REF!</v>
      </c>
      <c r="BM40" s="41" t="e">
        <f t="shared" si="45"/>
        <v>#REF!</v>
      </c>
      <c r="BN40" s="41" t="e">
        <f t="shared" si="39"/>
        <v>#REF!</v>
      </c>
      <c r="BO40" s="41" t="e">
        <f t="shared" si="39"/>
        <v>#REF!</v>
      </c>
      <c r="BP40" s="41" t="e">
        <f t="shared" si="39"/>
        <v>#REF!</v>
      </c>
      <c r="BQ40" s="41" t="e">
        <f t="shared" si="39"/>
        <v>#REF!</v>
      </c>
      <c r="BR40" s="41" t="e">
        <f t="shared" si="39"/>
        <v>#REF!</v>
      </c>
      <c r="BS40" s="41" t="e">
        <f t="shared" si="39"/>
        <v>#REF!</v>
      </c>
      <c r="BT40" s="41" t="e">
        <f t="shared" si="39"/>
        <v>#REF!</v>
      </c>
      <c r="BU40" s="41" t="e">
        <f t="shared" si="39"/>
        <v>#REF!</v>
      </c>
      <c r="BV40" s="41" t="e">
        <f t="shared" si="39"/>
        <v>#REF!</v>
      </c>
      <c r="BW40" s="41" t="e">
        <f t="shared" si="39"/>
        <v>#REF!</v>
      </c>
      <c r="BX40" s="41" t="e">
        <f t="shared" si="39"/>
        <v>#REF!</v>
      </c>
      <c r="BY40" s="41" t="e">
        <f t="shared" si="39"/>
        <v>#REF!</v>
      </c>
      <c r="BZ40" s="41" t="e">
        <f t="shared" si="39"/>
        <v>#REF!</v>
      </c>
      <c r="CA40" s="41" t="e">
        <f t="shared" si="39"/>
        <v>#REF!</v>
      </c>
      <c r="CB40" s="41" t="e">
        <f t="shared" si="39"/>
        <v>#REF!</v>
      </c>
      <c r="CC40" s="41" t="e">
        <f t="shared" si="39"/>
        <v>#REF!</v>
      </c>
      <c r="CD40" s="41" t="e">
        <f t="shared" si="40"/>
        <v>#REF!</v>
      </c>
      <c r="CE40" s="41" t="e">
        <f t="shared" si="40"/>
        <v>#REF!</v>
      </c>
      <c r="CF40" s="41" t="e">
        <f t="shared" si="40"/>
        <v>#REF!</v>
      </c>
      <c r="CG40" s="41" t="e">
        <f t="shared" si="40"/>
        <v>#REF!</v>
      </c>
      <c r="CH40" s="41" t="e">
        <f t="shared" si="40"/>
        <v>#REF!</v>
      </c>
      <c r="CI40" s="41" t="e">
        <f t="shared" si="40"/>
        <v>#REF!</v>
      </c>
      <c r="CJ40" s="41" t="e">
        <f t="shared" si="40"/>
        <v>#REF!</v>
      </c>
      <c r="CK40" s="41" t="e">
        <f t="shared" si="40"/>
        <v>#REF!</v>
      </c>
      <c r="CL40" s="41" t="e">
        <f t="shared" si="40"/>
        <v>#REF!</v>
      </c>
      <c r="CM40" s="41" t="e">
        <f t="shared" si="40"/>
        <v>#REF!</v>
      </c>
      <c r="CN40" s="41" t="e">
        <f t="shared" si="40"/>
        <v>#REF!</v>
      </c>
      <c r="CO40" s="41" t="e">
        <f t="shared" si="40"/>
        <v>#REF!</v>
      </c>
      <c r="CP40" s="41" t="e">
        <f t="shared" si="40"/>
        <v>#REF!</v>
      </c>
      <c r="CQ40" s="41" t="e">
        <f t="shared" si="40"/>
        <v>#REF!</v>
      </c>
      <c r="CR40" s="41" t="e">
        <f t="shared" si="40"/>
        <v>#REF!</v>
      </c>
      <c r="CS40" s="41" t="e">
        <f t="shared" si="40"/>
        <v>#REF!</v>
      </c>
      <c r="CT40" s="41" t="e">
        <f t="shared" si="34"/>
        <v>#REF!</v>
      </c>
      <c r="CU40" s="41" t="e">
        <f t="shared" si="34"/>
        <v>#REF!</v>
      </c>
      <c r="CV40" s="41" t="e">
        <f t="shared" si="34"/>
        <v>#REF!</v>
      </c>
      <c r="CW40" s="41" t="e">
        <f t="shared" si="34"/>
        <v>#REF!</v>
      </c>
      <c r="CX40" s="41" t="e">
        <f t="shared" si="34"/>
        <v>#REF!</v>
      </c>
      <c r="CY40" s="41" t="e">
        <f t="shared" si="34"/>
        <v>#REF!</v>
      </c>
      <c r="CZ40" s="41" t="e">
        <f t="shared" si="34"/>
        <v>#REF!</v>
      </c>
      <c r="DA40" s="41" t="e">
        <f t="shared" si="34"/>
        <v>#REF!</v>
      </c>
      <c r="DB40" s="41" t="e">
        <f t="shared" si="34"/>
        <v>#REF!</v>
      </c>
      <c r="DC40" s="41" t="e">
        <f t="shared" si="34"/>
        <v>#REF!</v>
      </c>
      <c r="DD40" s="41" t="e">
        <f t="shared" si="34"/>
        <v>#REF!</v>
      </c>
      <c r="DE40" s="41" t="e">
        <f t="shared" si="34"/>
        <v>#REF!</v>
      </c>
      <c r="DF40" s="41" t="e">
        <f t="shared" si="34"/>
        <v>#REF!</v>
      </c>
      <c r="DG40" s="41" t="e">
        <f t="shared" si="34"/>
        <v>#REF!</v>
      </c>
      <c r="DH40" s="41" t="e">
        <f t="shared" si="34"/>
        <v>#REF!</v>
      </c>
      <c r="DI40" s="41" t="e">
        <f t="shared" si="34"/>
        <v>#REF!</v>
      </c>
      <c r="DJ40" s="41" t="e">
        <f t="shared" si="41"/>
        <v>#REF!</v>
      </c>
      <c r="DK40" s="41" t="e">
        <f t="shared" si="41"/>
        <v>#REF!</v>
      </c>
      <c r="DL40" s="41" t="e">
        <f t="shared" si="41"/>
        <v>#REF!</v>
      </c>
      <c r="DM40" s="41" t="e">
        <f t="shared" si="41"/>
        <v>#REF!</v>
      </c>
      <c r="DN40" s="41" t="e">
        <f t="shared" si="41"/>
        <v>#REF!</v>
      </c>
      <c r="DO40" s="41" t="e">
        <f t="shared" si="41"/>
        <v>#REF!</v>
      </c>
      <c r="DP40" s="41" t="e">
        <f t="shared" si="41"/>
        <v>#REF!</v>
      </c>
      <c r="DQ40" s="41" t="e">
        <f t="shared" si="41"/>
        <v>#REF!</v>
      </c>
      <c r="DR40" s="41" t="e">
        <f t="shared" si="41"/>
        <v>#REF!</v>
      </c>
      <c r="DS40" s="41" t="e">
        <f t="shared" si="41"/>
        <v>#REF!</v>
      </c>
      <c r="DT40" s="41" t="e">
        <f t="shared" si="41"/>
        <v>#REF!</v>
      </c>
      <c r="DU40" s="41" t="e">
        <f t="shared" si="41"/>
        <v>#REF!</v>
      </c>
      <c r="DV40" s="41" t="e">
        <f t="shared" si="41"/>
        <v>#REF!</v>
      </c>
      <c r="DW40" s="41" t="e">
        <f t="shared" si="41"/>
        <v>#REF!</v>
      </c>
      <c r="DX40" s="41" t="e">
        <f t="shared" si="41"/>
        <v>#REF!</v>
      </c>
      <c r="DY40" s="41" t="e">
        <f t="shared" si="41"/>
        <v>#REF!</v>
      </c>
      <c r="DZ40" s="41" t="e">
        <f t="shared" si="35"/>
        <v>#REF!</v>
      </c>
      <c r="EA40" s="41" t="e">
        <f t="shared" si="35"/>
        <v>#REF!</v>
      </c>
      <c r="EB40" s="41" t="e">
        <f t="shared" si="35"/>
        <v>#REF!</v>
      </c>
      <c r="EC40" s="41" t="e">
        <f t="shared" si="35"/>
        <v>#REF!</v>
      </c>
      <c r="ED40" s="41" t="e">
        <f t="shared" si="35"/>
        <v>#REF!</v>
      </c>
      <c r="EE40" s="41" t="e">
        <f t="shared" si="35"/>
        <v>#REF!</v>
      </c>
      <c r="EF40" s="41" t="e">
        <f t="shared" si="35"/>
        <v>#REF!</v>
      </c>
      <c r="EG40" s="41" t="e">
        <f t="shared" si="35"/>
        <v>#REF!</v>
      </c>
      <c r="EH40" s="41" t="e">
        <f t="shared" si="35"/>
        <v>#REF!</v>
      </c>
      <c r="EI40" s="41" t="e">
        <f t="shared" si="35"/>
        <v>#REF!</v>
      </c>
      <c r="EJ40" s="41" t="e">
        <f t="shared" si="35"/>
        <v>#REF!</v>
      </c>
      <c r="EK40" s="41" t="e">
        <f t="shared" si="35"/>
        <v>#REF!</v>
      </c>
      <c r="EL40" s="41" t="e">
        <f t="shared" si="35"/>
        <v>#REF!</v>
      </c>
      <c r="EM40" s="41" t="e">
        <f t="shared" si="35"/>
        <v>#REF!</v>
      </c>
      <c r="EN40" s="41" t="e">
        <f t="shared" si="35"/>
        <v>#REF!</v>
      </c>
      <c r="EO40" s="41" t="e">
        <f t="shared" si="35"/>
        <v>#REF!</v>
      </c>
      <c r="EP40" s="41" t="e">
        <f t="shared" si="42"/>
        <v>#REF!</v>
      </c>
      <c r="EQ40" s="41" t="e">
        <f t="shared" si="42"/>
        <v>#REF!</v>
      </c>
      <c r="ER40" s="41" t="e">
        <f t="shared" si="42"/>
        <v>#REF!</v>
      </c>
      <c r="ES40" s="41" t="e">
        <f t="shared" si="42"/>
        <v>#REF!</v>
      </c>
      <c r="ET40" s="41" t="e">
        <f t="shared" si="42"/>
        <v>#REF!</v>
      </c>
      <c r="EU40" s="41" t="e">
        <f t="shared" si="42"/>
        <v>#REF!</v>
      </c>
      <c r="EV40" s="41" t="e">
        <f t="shared" si="42"/>
        <v>#REF!</v>
      </c>
      <c r="EW40" s="41" t="e">
        <f t="shared" si="42"/>
        <v>#REF!</v>
      </c>
      <c r="EX40" s="41" t="e">
        <f t="shared" si="42"/>
        <v>#REF!</v>
      </c>
      <c r="EY40" s="41" t="e">
        <f t="shared" si="42"/>
        <v>#REF!</v>
      </c>
      <c r="EZ40" s="41" t="e">
        <f t="shared" si="42"/>
        <v>#REF!</v>
      </c>
      <c r="FA40" s="41" t="e">
        <f t="shared" si="42"/>
        <v>#REF!</v>
      </c>
      <c r="FB40" s="41" t="e">
        <f t="shared" si="42"/>
        <v>#REF!</v>
      </c>
      <c r="FC40" s="41" t="e">
        <f t="shared" si="42"/>
        <v>#REF!</v>
      </c>
      <c r="FD40" s="41" t="e">
        <f t="shared" si="42"/>
        <v>#REF!</v>
      </c>
      <c r="FE40" s="41" t="e">
        <f t="shared" si="42"/>
        <v>#REF!</v>
      </c>
      <c r="FF40" s="41" t="e">
        <f t="shared" si="36"/>
        <v>#REF!</v>
      </c>
      <c r="FG40" s="41" t="e">
        <f t="shared" si="36"/>
        <v>#REF!</v>
      </c>
      <c r="FH40" s="41" t="e">
        <f t="shared" si="36"/>
        <v>#REF!</v>
      </c>
      <c r="FI40" s="41" t="e">
        <f t="shared" si="36"/>
        <v>#REF!</v>
      </c>
      <c r="FJ40" s="41" t="e">
        <f t="shared" si="36"/>
        <v>#REF!</v>
      </c>
      <c r="FK40" s="41" t="e">
        <f t="shared" si="36"/>
        <v>#REF!</v>
      </c>
      <c r="FL40" s="41" t="e">
        <f t="shared" si="36"/>
        <v>#REF!</v>
      </c>
      <c r="FM40" s="41" t="e">
        <f t="shared" si="36"/>
        <v>#REF!</v>
      </c>
      <c r="FN40" s="41" t="e">
        <f t="shared" si="36"/>
        <v>#REF!</v>
      </c>
      <c r="FO40" s="41" t="e">
        <f t="shared" si="36"/>
        <v>#REF!</v>
      </c>
      <c r="FP40" s="41" t="e">
        <f t="shared" si="36"/>
        <v>#REF!</v>
      </c>
      <c r="FQ40" s="41" t="e">
        <f t="shared" si="36"/>
        <v>#REF!</v>
      </c>
      <c r="FR40" s="41" t="e">
        <f t="shared" si="36"/>
        <v>#REF!</v>
      </c>
      <c r="FS40" s="41" t="e">
        <f t="shared" si="36"/>
        <v>#REF!</v>
      </c>
      <c r="FT40" s="41" t="e">
        <f t="shared" si="36"/>
        <v>#REF!</v>
      </c>
      <c r="FU40" s="41" t="e">
        <f t="shared" si="36"/>
        <v>#REF!</v>
      </c>
      <c r="FV40" s="41" t="e">
        <f t="shared" si="43"/>
        <v>#REF!</v>
      </c>
      <c r="FW40" s="41" t="e">
        <f t="shared" si="43"/>
        <v>#REF!</v>
      </c>
      <c r="FX40" s="41" t="e">
        <f t="shared" si="43"/>
        <v>#REF!</v>
      </c>
      <c r="FY40" s="41" t="e">
        <f t="shared" si="43"/>
        <v>#REF!</v>
      </c>
      <c r="FZ40" s="41" t="e">
        <f t="shared" si="43"/>
        <v>#REF!</v>
      </c>
      <c r="GA40" s="41" t="e">
        <f t="shared" si="43"/>
        <v>#REF!</v>
      </c>
      <c r="GB40" s="41" t="e">
        <f t="shared" si="43"/>
        <v>#REF!</v>
      </c>
      <c r="GC40" s="41" t="e">
        <f t="shared" si="43"/>
        <v>#REF!</v>
      </c>
      <c r="GD40" s="41" t="e">
        <f t="shared" si="43"/>
        <v>#REF!</v>
      </c>
      <c r="GE40" s="41" t="e">
        <f t="shared" si="43"/>
        <v>#REF!</v>
      </c>
      <c r="GF40" s="41" t="e">
        <f t="shared" si="43"/>
        <v>#REF!</v>
      </c>
      <c r="GG40" s="41" t="e">
        <f t="shared" si="43"/>
        <v>#REF!</v>
      </c>
      <c r="GH40" s="41" t="e">
        <f t="shared" si="43"/>
        <v>#REF!</v>
      </c>
      <c r="GI40" s="41" t="e">
        <f t="shared" si="43"/>
        <v>#REF!</v>
      </c>
      <c r="GJ40" s="41" t="e">
        <f t="shared" si="43"/>
        <v>#REF!</v>
      </c>
      <c r="GK40" s="41" t="e">
        <f t="shared" si="43"/>
        <v>#REF!</v>
      </c>
      <c r="GL40" s="41" t="e">
        <f t="shared" si="37"/>
        <v>#REF!</v>
      </c>
      <c r="GM40" s="41" t="e">
        <f t="shared" si="37"/>
        <v>#REF!</v>
      </c>
      <c r="GN40" s="41" t="e">
        <f t="shared" si="37"/>
        <v>#REF!</v>
      </c>
      <c r="GO40" s="41" t="e">
        <f t="shared" si="37"/>
        <v>#REF!</v>
      </c>
      <c r="GP40" s="41" t="e">
        <f t="shared" si="37"/>
        <v>#REF!</v>
      </c>
      <c r="GQ40" s="41" t="e">
        <f t="shared" si="37"/>
        <v>#REF!</v>
      </c>
      <c r="GR40" s="41" t="e">
        <f t="shared" si="37"/>
        <v>#REF!</v>
      </c>
      <c r="GS40" s="41" t="e">
        <f t="shared" si="37"/>
        <v>#REF!</v>
      </c>
      <c r="GT40" s="41" t="e">
        <f t="shared" si="37"/>
        <v>#REF!</v>
      </c>
      <c r="GU40" s="41" t="e">
        <f t="shared" si="37"/>
        <v>#REF!</v>
      </c>
      <c r="GV40" s="41" t="e">
        <f t="shared" si="37"/>
        <v>#REF!</v>
      </c>
      <c r="GW40" s="41" t="e">
        <f t="shared" si="37"/>
        <v>#REF!</v>
      </c>
      <c r="GX40" s="41" t="e">
        <f t="shared" si="37"/>
        <v>#REF!</v>
      </c>
      <c r="GY40" s="41" t="e">
        <f t="shared" si="37"/>
        <v>#REF!</v>
      </c>
      <c r="GZ40" s="41" t="e">
        <f t="shared" si="37"/>
        <v>#REF!</v>
      </c>
      <c r="HA40" s="41" t="e">
        <f t="shared" si="37"/>
        <v>#REF!</v>
      </c>
      <c r="HB40" s="41" t="e">
        <f t="shared" si="44"/>
        <v>#REF!</v>
      </c>
      <c r="HC40" s="41" t="e">
        <f t="shared" si="44"/>
        <v>#REF!</v>
      </c>
      <c r="HD40" s="41" t="e">
        <f t="shared" si="44"/>
        <v>#REF!</v>
      </c>
      <c r="HE40" s="41" t="e">
        <f t="shared" si="44"/>
        <v>#REF!</v>
      </c>
      <c r="HF40" s="41" t="e">
        <f t="shared" si="44"/>
        <v>#REF!</v>
      </c>
      <c r="HG40" s="41" t="e">
        <f t="shared" si="44"/>
        <v>#REF!</v>
      </c>
      <c r="HH40" s="41" t="e">
        <f t="shared" si="44"/>
        <v>#REF!</v>
      </c>
      <c r="HI40" s="41" t="e">
        <f t="shared" si="44"/>
        <v>#REF!</v>
      </c>
      <c r="HJ40" s="41" t="e">
        <f t="shared" si="44"/>
        <v>#REF!</v>
      </c>
    </row>
    <row r="41" spans="1:218" ht="14.4" x14ac:dyDescent="0.3">
      <c r="A41" s="42">
        <v>38</v>
      </c>
      <c r="B41" s="43" t="e">
        <f>'CMM3 - AUX CALC'!$AM$67</f>
        <v>#REF!</v>
      </c>
      <c r="AN41" s="41" t="e">
        <f>$B41/(_xlfn.SINGLE(PrazoConcessao)*12-AN$3+1)</f>
        <v>#REF!</v>
      </c>
      <c r="AO41" s="41" t="e">
        <f t="shared" si="38"/>
        <v>#REF!</v>
      </c>
      <c r="AP41" s="41" t="e">
        <f t="shared" si="38"/>
        <v>#REF!</v>
      </c>
      <c r="AQ41" s="41" t="e">
        <f t="shared" si="38"/>
        <v>#REF!</v>
      </c>
      <c r="AR41" s="41" t="e">
        <f t="shared" si="38"/>
        <v>#REF!</v>
      </c>
      <c r="AS41" s="41" t="e">
        <f t="shared" si="38"/>
        <v>#REF!</v>
      </c>
      <c r="AT41" s="41" t="e">
        <f t="shared" si="38"/>
        <v>#REF!</v>
      </c>
      <c r="AU41" s="41" t="e">
        <f t="shared" si="38"/>
        <v>#REF!</v>
      </c>
      <c r="AV41" s="41" t="e">
        <f t="shared" si="38"/>
        <v>#REF!</v>
      </c>
      <c r="AW41" s="41" t="e">
        <f t="shared" si="38"/>
        <v>#REF!</v>
      </c>
      <c r="AX41" s="41" t="e">
        <f t="shared" si="38"/>
        <v>#REF!</v>
      </c>
      <c r="AY41" s="41" t="e">
        <f t="shared" si="38"/>
        <v>#REF!</v>
      </c>
      <c r="AZ41" s="41" t="e">
        <f t="shared" si="45"/>
        <v>#REF!</v>
      </c>
      <c r="BA41" s="41" t="e">
        <f t="shared" si="45"/>
        <v>#REF!</v>
      </c>
      <c r="BB41" s="41" t="e">
        <f t="shared" si="45"/>
        <v>#REF!</v>
      </c>
      <c r="BC41" s="41" t="e">
        <f t="shared" si="45"/>
        <v>#REF!</v>
      </c>
      <c r="BD41" s="41" t="e">
        <f t="shared" si="45"/>
        <v>#REF!</v>
      </c>
      <c r="BE41" s="41" t="e">
        <f t="shared" si="45"/>
        <v>#REF!</v>
      </c>
      <c r="BF41" s="41" t="e">
        <f t="shared" si="45"/>
        <v>#REF!</v>
      </c>
      <c r="BG41" s="41" t="e">
        <f t="shared" si="45"/>
        <v>#REF!</v>
      </c>
      <c r="BH41" s="41" t="e">
        <f t="shared" si="45"/>
        <v>#REF!</v>
      </c>
      <c r="BI41" s="41" t="e">
        <f t="shared" si="45"/>
        <v>#REF!</v>
      </c>
      <c r="BJ41" s="41" t="e">
        <f t="shared" si="45"/>
        <v>#REF!</v>
      </c>
      <c r="BK41" s="41" t="e">
        <f t="shared" si="45"/>
        <v>#REF!</v>
      </c>
      <c r="BL41" s="41" t="e">
        <f t="shared" si="45"/>
        <v>#REF!</v>
      </c>
      <c r="BM41" s="41" t="e">
        <f t="shared" si="45"/>
        <v>#REF!</v>
      </c>
      <c r="BN41" s="41" t="e">
        <f t="shared" si="39"/>
        <v>#REF!</v>
      </c>
      <c r="BO41" s="41" t="e">
        <f t="shared" si="39"/>
        <v>#REF!</v>
      </c>
      <c r="BP41" s="41" t="e">
        <f t="shared" si="39"/>
        <v>#REF!</v>
      </c>
      <c r="BQ41" s="41" t="e">
        <f t="shared" si="39"/>
        <v>#REF!</v>
      </c>
      <c r="BR41" s="41" t="e">
        <f t="shared" si="39"/>
        <v>#REF!</v>
      </c>
      <c r="BS41" s="41" t="e">
        <f t="shared" si="39"/>
        <v>#REF!</v>
      </c>
      <c r="BT41" s="41" t="e">
        <f t="shared" si="39"/>
        <v>#REF!</v>
      </c>
      <c r="BU41" s="41" t="e">
        <f t="shared" si="39"/>
        <v>#REF!</v>
      </c>
      <c r="BV41" s="41" t="e">
        <f t="shared" si="39"/>
        <v>#REF!</v>
      </c>
      <c r="BW41" s="41" t="e">
        <f t="shared" si="39"/>
        <v>#REF!</v>
      </c>
      <c r="BX41" s="41" t="e">
        <f t="shared" si="39"/>
        <v>#REF!</v>
      </c>
      <c r="BY41" s="41" t="e">
        <f t="shared" si="39"/>
        <v>#REF!</v>
      </c>
      <c r="BZ41" s="41" t="e">
        <f t="shared" si="39"/>
        <v>#REF!</v>
      </c>
      <c r="CA41" s="41" t="e">
        <f t="shared" si="39"/>
        <v>#REF!</v>
      </c>
      <c r="CB41" s="41" t="e">
        <f t="shared" si="39"/>
        <v>#REF!</v>
      </c>
      <c r="CC41" s="41" t="e">
        <f t="shared" si="39"/>
        <v>#REF!</v>
      </c>
      <c r="CD41" s="41" t="e">
        <f t="shared" si="40"/>
        <v>#REF!</v>
      </c>
      <c r="CE41" s="41" t="e">
        <f t="shared" si="40"/>
        <v>#REF!</v>
      </c>
      <c r="CF41" s="41" t="e">
        <f t="shared" si="40"/>
        <v>#REF!</v>
      </c>
      <c r="CG41" s="41" t="e">
        <f t="shared" si="40"/>
        <v>#REF!</v>
      </c>
      <c r="CH41" s="41" t="e">
        <f t="shared" si="40"/>
        <v>#REF!</v>
      </c>
      <c r="CI41" s="41" t="e">
        <f t="shared" si="40"/>
        <v>#REF!</v>
      </c>
      <c r="CJ41" s="41" t="e">
        <f t="shared" si="40"/>
        <v>#REF!</v>
      </c>
      <c r="CK41" s="41" t="e">
        <f t="shared" si="40"/>
        <v>#REF!</v>
      </c>
      <c r="CL41" s="41" t="e">
        <f t="shared" si="40"/>
        <v>#REF!</v>
      </c>
      <c r="CM41" s="41" t="e">
        <f t="shared" si="40"/>
        <v>#REF!</v>
      </c>
      <c r="CN41" s="41" t="e">
        <f t="shared" si="40"/>
        <v>#REF!</v>
      </c>
      <c r="CO41" s="41" t="e">
        <f t="shared" si="40"/>
        <v>#REF!</v>
      </c>
      <c r="CP41" s="41" t="e">
        <f t="shared" si="40"/>
        <v>#REF!</v>
      </c>
      <c r="CQ41" s="41" t="e">
        <f t="shared" si="40"/>
        <v>#REF!</v>
      </c>
      <c r="CR41" s="41" t="e">
        <f t="shared" si="40"/>
        <v>#REF!</v>
      </c>
      <c r="CS41" s="41" t="e">
        <f t="shared" si="40"/>
        <v>#REF!</v>
      </c>
      <c r="CT41" s="41" t="e">
        <f t="shared" si="34"/>
        <v>#REF!</v>
      </c>
      <c r="CU41" s="41" t="e">
        <f t="shared" si="34"/>
        <v>#REF!</v>
      </c>
      <c r="CV41" s="41" t="e">
        <f t="shared" si="34"/>
        <v>#REF!</v>
      </c>
      <c r="CW41" s="41" t="e">
        <f t="shared" si="34"/>
        <v>#REF!</v>
      </c>
      <c r="CX41" s="41" t="e">
        <f t="shared" si="34"/>
        <v>#REF!</v>
      </c>
      <c r="CY41" s="41" t="e">
        <f t="shared" si="34"/>
        <v>#REF!</v>
      </c>
      <c r="CZ41" s="41" t="e">
        <f t="shared" si="34"/>
        <v>#REF!</v>
      </c>
      <c r="DA41" s="41" t="e">
        <f t="shared" si="34"/>
        <v>#REF!</v>
      </c>
      <c r="DB41" s="41" t="e">
        <f t="shared" si="34"/>
        <v>#REF!</v>
      </c>
      <c r="DC41" s="41" t="e">
        <f t="shared" si="34"/>
        <v>#REF!</v>
      </c>
      <c r="DD41" s="41" t="e">
        <f t="shared" si="34"/>
        <v>#REF!</v>
      </c>
      <c r="DE41" s="41" t="e">
        <f t="shared" si="34"/>
        <v>#REF!</v>
      </c>
      <c r="DF41" s="41" t="e">
        <f t="shared" si="34"/>
        <v>#REF!</v>
      </c>
      <c r="DG41" s="41" t="e">
        <f t="shared" si="34"/>
        <v>#REF!</v>
      </c>
      <c r="DH41" s="41" t="e">
        <f t="shared" si="34"/>
        <v>#REF!</v>
      </c>
      <c r="DI41" s="41" t="e">
        <f t="shared" si="34"/>
        <v>#REF!</v>
      </c>
      <c r="DJ41" s="41" t="e">
        <f t="shared" si="41"/>
        <v>#REF!</v>
      </c>
      <c r="DK41" s="41" t="e">
        <f t="shared" si="41"/>
        <v>#REF!</v>
      </c>
      <c r="DL41" s="41" t="e">
        <f t="shared" si="41"/>
        <v>#REF!</v>
      </c>
      <c r="DM41" s="41" t="e">
        <f t="shared" si="41"/>
        <v>#REF!</v>
      </c>
      <c r="DN41" s="41" t="e">
        <f t="shared" si="41"/>
        <v>#REF!</v>
      </c>
      <c r="DO41" s="41" t="e">
        <f t="shared" si="41"/>
        <v>#REF!</v>
      </c>
      <c r="DP41" s="41" t="e">
        <f t="shared" si="41"/>
        <v>#REF!</v>
      </c>
      <c r="DQ41" s="41" t="e">
        <f t="shared" si="41"/>
        <v>#REF!</v>
      </c>
      <c r="DR41" s="41" t="e">
        <f t="shared" si="41"/>
        <v>#REF!</v>
      </c>
      <c r="DS41" s="41" t="e">
        <f t="shared" si="41"/>
        <v>#REF!</v>
      </c>
      <c r="DT41" s="41" t="e">
        <f t="shared" si="41"/>
        <v>#REF!</v>
      </c>
      <c r="DU41" s="41" t="e">
        <f t="shared" si="41"/>
        <v>#REF!</v>
      </c>
      <c r="DV41" s="41" t="e">
        <f t="shared" si="41"/>
        <v>#REF!</v>
      </c>
      <c r="DW41" s="41" t="e">
        <f t="shared" si="41"/>
        <v>#REF!</v>
      </c>
      <c r="DX41" s="41" t="e">
        <f t="shared" si="41"/>
        <v>#REF!</v>
      </c>
      <c r="DY41" s="41" t="e">
        <f t="shared" si="41"/>
        <v>#REF!</v>
      </c>
      <c r="DZ41" s="41" t="e">
        <f t="shared" si="35"/>
        <v>#REF!</v>
      </c>
      <c r="EA41" s="41" t="e">
        <f t="shared" si="35"/>
        <v>#REF!</v>
      </c>
      <c r="EB41" s="41" t="e">
        <f t="shared" si="35"/>
        <v>#REF!</v>
      </c>
      <c r="EC41" s="41" t="e">
        <f t="shared" si="35"/>
        <v>#REF!</v>
      </c>
      <c r="ED41" s="41" t="e">
        <f t="shared" si="35"/>
        <v>#REF!</v>
      </c>
      <c r="EE41" s="41" t="e">
        <f t="shared" si="35"/>
        <v>#REF!</v>
      </c>
      <c r="EF41" s="41" t="e">
        <f t="shared" si="35"/>
        <v>#REF!</v>
      </c>
      <c r="EG41" s="41" t="e">
        <f t="shared" si="35"/>
        <v>#REF!</v>
      </c>
      <c r="EH41" s="41" t="e">
        <f t="shared" si="35"/>
        <v>#REF!</v>
      </c>
      <c r="EI41" s="41" t="e">
        <f t="shared" si="35"/>
        <v>#REF!</v>
      </c>
      <c r="EJ41" s="41" t="e">
        <f t="shared" si="35"/>
        <v>#REF!</v>
      </c>
      <c r="EK41" s="41" t="e">
        <f t="shared" si="35"/>
        <v>#REF!</v>
      </c>
      <c r="EL41" s="41" t="e">
        <f t="shared" si="35"/>
        <v>#REF!</v>
      </c>
      <c r="EM41" s="41" t="e">
        <f t="shared" si="35"/>
        <v>#REF!</v>
      </c>
      <c r="EN41" s="41" t="e">
        <f t="shared" si="35"/>
        <v>#REF!</v>
      </c>
      <c r="EO41" s="41" t="e">
        <f t="shared" si="35"/>
        <v>#REF!</v>
      </c>
      <c r="EP41" s="41" t="e">
        <f t="shared" si="42"/>
        <v>#REF!</v>
      </c>
      <c r="EQ41" s="41" t="e">
        <f t="shared" si="42"/>
        <v>#REF!</v>
      </c>
      <c r="ER41" s="41" t="e">
        <f t="shared" si="42"/>
        <v>#REF!</v>
      </c>
      <c r="ES41" s="41" t="e">
        <f t="shared" si="42"/>
        <v>#REF!</v>
      </c>
      <c r="ET41" s="41" t="e">
        <f t="shared" si="42"/>
        <v>#REF!</v>
      </c>
      <c r="EU41" s="41" t="e">
        <f t="shared" si="42"/>
        <v>#REF!</v>
      </c>
      <c r="EV41" s="41" t="e">
        <f t="shared" si="42"/>
        <v>#REF!</v>
      </c>
      <c r="EW41" s="41" t="e">
        <f t="shared" si="42"/>
        <v>#REF!</v>
      </c>
      <c r="EX41" s="41" t="e">
        <f t="shared" si="42"/>
        <v>#REF!</v>
      </c>
      <c r="EY41" s="41" t="e">
        <f t="shared" si="42"/>
        <v>#REF!</v>
      </c>
      <c r="EZ41" s="41" t="e">
        <f t="shared" si="42"/>
        <v>#REF!</v>
      </c>
      <c r="FA41" s="41" t="e">
        <f t="shared" si="42"/>
        <v>#REF!</v>
      </c>
      <c r="FB41" s="41" t="e">
        <f t="shared" si="42"/>
        <v>#REF!</v>
      </c>
      <c r="FC41" s="41" t="e">
        <f t="shared" si="42"/>
        <v>#REF!</v>
      </c>
      <c r="FD41" s="41" t="e">
        <f t="shared" si="42"/>
        <v>#REF!</v>
      </c>
      <c r="FE41" s="41" t="e">
        <f t="shared" si="42"/>
        <v>#REF!</v>
      </c>
      <c r="FF41" s="41" t="e">
        <f t="shared" si="36"/>
        <v>#REF!</v>
      </c>
      <c r="FG41" s="41" t="e">
        <f t="shared" si="36"/>
        <v>#REF!</v>
      </c>
      <c r="FH41" s="41" t="e">
        <f t="shared" si="36"/>
        <v>#REF!</v>
      </c>
      <c r="FI41" s="41" t="e">
        <f t="shared" si="36"/>
        <v>#REF!</v>
      </c>
      <c r="FJ41" s="41" t="e">
        <f t="shared" si="36"/>
        <v>#REF!</v>
      </c>
      <c r="FK41" s="41" t="e">
        <f t="shared" si="36"/>
        <v>#REF!</v>
      </c>
      <c r="FL41" s="41" t="e">
        <f t="shared" si="36"/>
        <v>#REF!</v>
      </c>
      <c r="FM41" s="41" t="e">
        <f t="shared" si="36"/>
        <v>#REF!</v>
      </c>
      <c r="FN41" s="41" t="e">
        <f t="shared" si="36"/>
        <v>#REF!</v>
      </c>
      <c r="FO41" s="41" t="e">
        <f t="shared" si="36"/>
        <v>#REF!</v>
      </c>
      <c r="FP41" s="41" t="e">
        <f t="shared" si="36"/>
        <v>#REF!</v>
      </c>
      <c r="FQ41" s="41" t="e">
        <f t="shared" si="36"/>
        <v>#REF!</v>
      </c>
      <c r="FR41" s="41" t="e">
        <f t="shared" si="36"/>
        <v>#REF!</v>
      </c>
      <c r="FS41" s="41" t="e">
        <f t="shared" si="36"/>
        <v>#REF!</v>
      </c>
      <c r="FT41" s="41" t="e">
        <f t="shared" si="36"/>
        <v>#REF!</v>
      </c>
      <c r="FU41" s="41" t="e">
        <f t="shared" si="36"/>
        <v>#REF!</v>
      </c>
      <c r="FV41" s="41" t="e">
        <f t="shared" si="43"/>
        <v>#REF!</v>
      </c>
      <c r="FW41" s="41" t="e">
        <f t="shared" si="43"/>
        <v>#REF!</v>
      </c>
      <c r="FX41" s="41" t="e">
        <f t="shared" si="43"/>
        <v>#REF!</v>
      </c>
      <c r="FY41" s="41" t="e">
        <f t="shared" si="43"/>
        <v>#REF!</v>
      </c>
      <c r="FZ41" s="41" t="e">
        <f t="shared" si="43"/>
        <v>#REF!</v>
      </c>
      <c r="GA41" s="41" t="e">
        <f t="shared" si="43"/>
        <v>#REF!</v>
      </c>
      <c r="GB41" s="41" t="e">
        <f t="shared" si="43"/>
        <v>#REF!</v>
      </c>
      <c r="GC41" s="41" t="e">
        <f t="shared" si="43"/>
        <v>#REF!</v>
      </c>
      <c r="GD41" s="41" t="e">
        <f t="shared" si="43"/>
        <v>#REF!</v>
      </c>
      <c r="GE41" s="41" t="e">
        <f t="shared" si="43"/>
        <v>#REF!</v>
      </c>
      <c r="GF41" s="41" t="e">
        <f t="shared" si="43"/>
        <v>#REF!</v>
      </c>
      <c r="GG41" s="41" t="e">
        <f t="shared" si="43"/>
        <v>#REF!</v>
      </c>
      <c r="GH41" s="41" t="e">
        <f t="shared" si="43"/>
        <v>#REF!</v>
      </c>
      <c r="GI41" s="41" t="e">
        <f t="shared" si="43"/>
        <v>#REF!</v>
      </c>
      <c r="GJ41" s="41" t="e">
        <f t="shared" si="43"/>
        <v>#REF!</v>
      </c>
      <c r="GK41" s="41" t="e">
        <f t="shared" si="43"/>
        <v>#REF!</v>
      </c>
      <c r="GL41" s="41" t="e">
        <f t="shared" si="37"/>
        <v>#REF!</v>
      </c>
      <c r="GM41" s="41" t="e">
        <f t="shared" si="37"/>
        <v>#REF!</v>
      </c>
      <c r="GN41" s="41" t="e">
        <f t="shared" si="37"/>
        <v>#REF!</v>
      </c>
      <c r="GO41" s="41" t="e">
        <f t="shared" si="37"/>
        <v>#REF!</v>
      </c>
      <c r="GP41" s="41" t="e">
        <f t="shared" si="37"/>
        <v>#REF!</v>
      </c>
      <c r="GQ41" s="41" t="e">
        <f t="shared" si="37"/>
        <v>#REF!</v>
      </c>
      <c r="GR41" s="41" t="e">
        <f t="shared" si="37"/>
        <v>#REF!</v>
      </c>
      <c r="GS41" s="41" t="e">
        <f t="shared" si="37"/>
        <v>#REF!</v>
      </c>
      <c r="GT41" s="41" t="e">
        <f t="shared" si="37"/>
        <v>#REF!</v>
      </c>
      <c r="GU41" s="41" t="e">
        <f t="shared" si="37"/>
        <v>#REF!</v>
      </c>
      <c r="GV41" s="41" t="e">
        <f t="shared" si="37"/>
        <v>#REF!</v>
      </c>
      <c r="GW41" s="41" t="e">
        <f t="shared" si="37"/>
        <v>#REF!</v>
      </c>
      <c r="GX41" s="41" t="e">
        <f t="shared" si="37"/>
        <v>#REF!</v>
      </c>
      <c r="GY41" s="41" t="e">
        <f t="shared" si="37"/>
        <v>#REF!</v>
      </c>
      <c r="GZ41" s="41" t="e">
        <f t="shared" si="37"/>
        <v>#REF!</v>
      </c>
      <c r="HA41" s="41" t="e">
        <f t="shared" si="37"/>
        <v>#REF!</v>
      </c>
      <c r="HB41" s="41" t="e">
        <f t="shared" si="44"/>
        <v>#REF!</v>
      </c>
      <c r="HC41" s="41" t="e">
        <f t="shared" si="44"/>
        <v>#REF!</v>
      </c>
      <c r="HD41" s="41" t="e">
        <f t="shared" si="44"/>
        <v>#REF!</v>
      </c>
      <c r="HE41" s="41" t="e">
        <f t="shared" si="44"/>
        <v>#REF!</v>
      </c>
      <c r="HF41" s="41" t="e">
        <f t="shared" si="44"/>
        <v>#REF!</v>
      </c>
      <c r="HG41" s="41" t="e">
        <f t="shared" si="44"/>
        <v>#REF!</v>
      </c>
      <c r="HH41" s="41" t="e">
        <f t="shared" si="44"/>
        <v>#REF!</v>
      </c>
      <c r="HI41" s="41" t="e">
        <f t="shared" si="44"/>
        <v>#REF!</v>
      </c>
      <c r="HJ41" s="41" t="e">
        <f t="shared" si="44"/>
        <v>#REF!</v>
      </c>
    </row>
    <row r="42" spans="1:218" ht="14.4" x14ac:dyDescent="0.3">
      <c r="A42" s="42">
        <v>39</v>
      </c>
      <c r="B42" s="43" t="e">
        <f>'CMM3 - AUX CALC'!$AN$67</f>
        <v>#REF!</v>
      </c>
      <c r="AO42" s="41" t="e">
        <f>$B42/(_xlfn.SINGLE(PrazoConcessao)*12-AO$3+1)</f>
        <v>#REF!</v>
      </c>
      <c r="AP42" s="41" t="e">
        <f t="shared" si="38"/>
        <v>#REF!</v>
      </c>
      <c r="AQ42" s="41" t="e">
        <f t="shared" si="38"/>
        <v>#REF!</v>
      </c>
      <c r="AR42" s="41" t="e">
        <f t="shared" si="38"/>
        <v>#REF!</v>
      </c>
      <c r="AS42" s="41" t="e">
        <f t="shared" si="38"/>
        <v>#REF!</v>
      </c>
      <c r="AT42" s="41" t="e">
        <f t="shared" si="38"/>
        <v>#REF!</v>
      </c>
      <c r="AU42" s="41" t="e">
        <f t="shared" si="38"/>
        <v>#REF!</v>
      </c>
      <c r="AV42" s="41" t="e">
        <f t="shared" si="38"/>
        <v>#REF!</v>
      </c>
      <c r="AW42" s="41" t="e">
        <f t="shared" si="38"/>
        <v>#REF!</v>
      </c>
      <c r="AX42" s="41" t="e">
        <f t="shared" si="38"/>
        <v>#REF!</v>
      </c>
      <c r="AY42" s="41" t="e">
        <f t="shared" si="38"/>
        <v>#REF!</v>
      </c>
      <c r="AZ42" s="41" t="e">
        <f t="shared" si="45"/>
        <v>#REF!</v>
      </c>
      <c r="BA42" s="41" t="e">
        <f t="shared" si="45"/>
        <v>#REF!</v>
      </c>
      <c r="BB42" s="41" t="e">
        <f t="shared" si="45"/>
        <v>#REF!</v>
      </c>
      <c r="BC42" s="41" t="e">
        <f t="shared" si="45"/>
        <v>#REF!</v>
      </c>
      <c r="BD42" s="41" t="e">
        <f t="shared" si="45"/>
        <v>#REF!</v>
      </c>
      <c r="BE42" s="41" t="e">
        <f t="shared" si="45"/>
        <v>#REF!</v>
      </c>
      <c r="BF42" s="41" t="e">
        <f t="shared" si="45"/>
        <v>#REF!</v>
      </c>
      <c r="BG42" s="41" t="e">
        <f t="shared" si="45"/>
        <v>#REF!</v>
      </c>
      <c r="BH42" s="41" t="e">
        <f t="shared" si="45"/>
        <v>#REF!</v>
      </c>
      <c r="BI42" s="41" t="e">
        <f t="shared" si="45"/>
        <v>#REF!</v>
      </c>
      <c r="BJ42" s="41" t="e">
        <f t="shared" si="45"/>
        <v>#REF!</v>
      </c>
      <c r="BK42" s="41" t="e">
        <f t="shared" si="45"/>
        <v>#REF!</v>
      </c>
      <c r="BL42" s="41" t="e">
        <f t="shared" si="45"/>
        <v>#REF!</v>
      </c>
      <c r="BM42" s="41" t="e">
        <f t="shared" si="45"/>
        <v>#REF!</v>
      </c>
      <c r="BN42" s="41" t="e">
        <f t="shared" si="39"/>
        <v>#REF!</v>
      </c>
      <c r="BO42" s="41" t="e">
        <f t="shared" si="39"/>
        <v>#REF!</v>
      </c>
      <c r="BP42" s="41" t="e">
        <f t="shared" si="39"/>
        <v>#REF!</v>
      </c>
      <c r="BQ42" s="41" t="e">
        <f t="shared" si="39"/>
        <v>#REF!</v>
      </c>
      <c r="BR42" s="41" t="e">
        <f t="shared" si="39"/>
        <v>#REF!</v>
      </c>
      <c r="BS42" s="41" t="e">
        <f t="shared" si="39"/>
        <v>#REF!</v>
      </c>
      <c r="BT42" s="41" t="e">
        <f t="shared" si="39"/>
        <v>#REF!</v>
      </c>
      <c r="BU42" s="41" t="e">
        <f t="shared" si="39"/>
        <v>#REF!</v>
      </c>
      <c r="BV42" s="41" t="e">
        <f t="shared" si="39"/>
        <v>#REF!</v>
      </c>
      <c r="BW42" s="41" t="e">
        <f t="shared" si="39"/>
        <v>#REF!</v>
      </c>
      <c r="BX42" s="41" t="e">
        <f t="shared" si="39"/>
        <v>#REF!</v>
      </c>
      <c r="BY42" s="41" t="e">
        <f t="shared" si="39"/>
        <v>#REF!</v>
      </c>
      <c r="BZ42" s="41" t="e">
        <f t="shared" si="39"/>
        <v>#REF!</v>
      </c>
      <c r="CA42" s="41" t="e">
        <f t="shared" si="39"/>
        <v>#REF!</v>
      </c>
      <c r="CB42" s="41" t="e">
        <f t="shared" si="39"/>
        <v>#REF!</v>
      </c>
      <c r="CC42" s="41" t="e">
        <f t="shared" si="39"/>
        <v>#REF!</v>
      </c>
      <c r="CD42" s="41" t="e">
        <f t="shared" si="40"/>
        <v>#REF!</v>
      </c>
      <c r="CE42" s="41" t="e">
        <f t="shared" si="40"/>
        <v>#REF!</v>
      </c>
      <c r="CF42" s="41" t="e">
        <f t="shared" si="40"/>
        <v>#REF!</v>
      </c>
      <c r="CG42" s="41" t="e">
        <f t="shared" si="40"/>
        <v>#REF!</v>
      </c>
      <c r="CH42" s="41" t="e">
        <f t="shared" si="40"/>
        <v>#REF!</v>
      </c>
      <c r="CI42" s="41" t="e">
        <f t="shared" si="40"/>
        <v>#REF!</v>
      </c>
      <c r="CJ42" s="41" t="e">
        <f t="shared" si="40"/>
        <v>#REF!</v>
      </c>
      <c r="CK42" s="41" t="e">
        <f t="shared" si="40"/>
        <v>#REF!</v>
      </c>
      <c r="CL42" s="41" t="e">
        <f t="shared" si="40"/>
        <v>#REF!</v>
      </c>
      <c r="CM42" s="41" t="e">
        <f t="shared" si="40"/>
        <v>#REF!</v>
      </c>
      <c r="CN42" s="41" t="e">
        <f t="shared" si="40"/>
        <v>#REF!</v>
      </c>
      <c r="CO42" s="41" t="e">
        <f t="shared" si="40"/>
        <v>#REF!</v>
      </c>
      <c r="CP42" s="41" t="e">
        <f t="shared" si="40"/>
        <v>#REF!</v>
      </c>
      <c r="CQ42" s="41" t="e">
        <f t="shared" si="40"/>
        <v>#REF!</v>
      </c>
      <c r="CR42" s="41" t="e">
        <f t="shared" si="40"/>
        <v>#REF!</v>
      </c>
      <c r="CS42" s="41" t="e">
        <f t="shared" si="40"/>
        <v>#REF!</v>
      </c>
      <c r="CT42" s="41" t="e">
        <f t="shared" si="34"/>
        <v>#REF!</v>
      </c>
      <c r="CU42" s="41" t="e">
        <f t="shared" si="34"/>
        <v>#REF!</v>
      </c>
      <c r="CV42" s="41" t="e">
        <f t="shared" si="34"/>
        <v>#REF!</v>
      </c>
      <c r="CW42" s="41" t="e">
        <f t="shared" si="34"/>
        <v>#REF!</v>
      </c>
      <c r="CX42" s="41" t="e">
        <f t="shared" si="34"/>
        <v>#REF!</v>
      </c>
      <c r="CY42" s="41" t="e">
        <f t="shared" si="34"/>
        <v>#REF!</v>
      </c>
      <c r="CZ42" s="41" t="e">
        <f t="shared" si="34"/>
        <v>#REF!</v>
      </c>
      <c r="DA42" s="41" t="e">
        <f t="shared" si="34"/>
        <v>#REF!</v>
      </c>
      <c r="DB42" s="41" t="e">
        <f t="shared" si="34"/>
        <v>#REF!</v>
      </c>
      <c r="DC42" s="41" t="e">
        <f t="shared" si="34"/>
        <v>#REF!</v>
      </c>
      <c r="DD42" s="41" t="e">
        <f t="shared" si="34"/>
        <v>#REF!</v>
      </c>
      <c r="DE42" s="41" t="e">
        <f t="shared" si="34"/>
        <v>#REF!</v>
      </c>
      <c r="DF42" s="41" t="e">
        <f t="shared" si="34"/>
        <v>#REF!</v>
      </c>
      <c r="DG42" s="41" t="e">
        <f t="shared" si="34"/>
        <v>#REF!</v>
      </c>
      <c r="DH42" s="41" t="e">
        <f t="shared" si="34"/>
        <v>#REF!</v>
      </c>
      <c r="DI42" s="41" t="e">
        <f t="shared" si="34"/>
        <v>#REF!</v>
      </c>
      <c r="DJ42" s="41" t="e">
        <f t="shared" si="41"/>
        <v>#REF!</v>
      </c>
      <c r="DK42" s="41" t="e">
        <f t="shared" si="41"/>
        <v>#REF!</v>
      </c>
      <c r="DL42" s="41" t="e">
        <f t="shared" si="41"/>
        <v>#REF!</v>
      </c>
      <c r="DM42" s="41" t="e">
        <f t="shared" si="41"/>
        <v>#REF!</v>
      </c>
      <c r="DN42" s="41" t="e">
        <f t="shared" si="41"/>
        <v>#REF!</v>
      </c>
      <c r="DO42" s="41" t="e">
        <f t="shared" si="41"/>
        <v>#REF!</v>
      </c>
      <c r="DP42" s="41" t="e">
        <f t="shared" si="41"/>
        <v>#REF!</v>
      </c>
      <c r="DQ42" s="41" t="e">
        <f t="shared" si="41"/>
        <v>#REF!</v>
      </c>
      <c r="DR42" s="41" t="e">
        <f t="shared" si="41"/>
        <v>#REF!</v>
      </c>
      <c r="DS42" s="41" t="e">
        <f t="shared" si="41"/>
        <v>#REF!</v>
      </c>
      <c r="DT42" s="41" t="e">
        <f t="shared" si="41"/>
        <v>#REF!</v>
      </c>
      <c r="DU42" s="41" t="e">
        <f t="shared" si="41"/>
        <v>#REF!</v>
      </c>
      <c r="DV42" s="41" t="e">
        <f t="shared" si="41"/>
        <v>#REF!</v>
      </c>
      <c r="DW42" s="41" t="e">
        <f t="shared" si="41"/>
        <v>#REF!</v>
      </c>
      <c r="DX42" s="41" t="e">
        <f t="shared" si="41"/>
        <v>#REF!</v>
      </c>
      <c r="DY42" s="41" t="e">
        <f t="shared" si="41"/>
        <v>#REF!</v>
      </c>
      <c r="DZ42" s="41" t="e">
        <f t="shared" si="35"/>
        <v>#REF!</v>
      </c>
      <c r="EA42" s="41" t="e">
        <f t="shared" si="35"/>
        <v>#REF!</v>
      </c>
      <c r="EB42" s="41" t="e">
        <f t="shared" si="35"/>
        <v>#REF!</v>
      </c>
      <c r="EC42" s="41" t="e">
        <f t="shared" si="35"/>
        <v>#REF!</v>
      </c>
      <c r="ED42" s="41" t="e">
        <f t="shared" si="35"/>
        <v>#REF!</v>
      </c>
      <c r="EE42" s="41" t="e">
        <f t="shared" si="35"/>
        <v>#REF!</v>
      </c>
      <c r="EF42" s="41" t="e">
        <f t="shared" si="35"/>
        <v>#REF!</v>
      </c>
      <c r="EG42" s="41" t="e">
        <f t="shared" si="35"/>
        <v>#REF!</v>
      </c>
      <c r="EH42" s="41" t="e">
        <f t="shared" si="35"/>
        <v>#REF!</v>
      </c>
      <c r="EI42" s="41" t="e">
        <f t="shared" si="35"/>
        <v>#REF!</v>
      </c>
      <c r="EJ42" s="41" t="e">
        <f t="shared" si="35"/>
        <v>#REF!</v>
      </c>
      <c r="EK42" s="41" t="e">
        <f t="shared" si="35"/>
        <v>#REF!</v>
      </c>
      <c r="EL42" s="41" t="e">
        <f t="shared" si="35"/>
        <v>#REF!</v>
      </c>
      <c r="EM42" s="41" t="e">
        <f t="shared" si="35"/>
        <v>#REF!</v>
      </c>
      <c r="EN42" s="41" t="e">
        <f t="shared" si="35"/>
        <v>#REF!</v>
      </c>
      <c r="EO42" s="41" t="e">
        <f t="shared" si="35"/>
        <v>#REF!</v>
      </c>
      <c r="EP42" s="41" t="e">
        <f t="shared" si="42"/>
        <v>#REF!</v>
      </c>
      <c r="EQ42" s="41" t="e">
        <f t="shared" si="42"/>
        <v>#REF!</v>
      </c>
      <c r="ER42" s="41" t="e">
        <f t="shared" si="42"/>
        <v>#REF!</v>
      </c>
      <c r="ES42" s="41" t="e">
        <f t="shared" si="42"/>
        <v>#REF!</v>
      </c>
      <c r="ET42" s="41" t="e">
        <f t="shared" si="42"/>
        <v>#REF!</v>
      </c>
      <c r="EU42" s="41" t="e">
        <f t="shared" si="42"/>
        <v>#REF!</v>
      </c>
      <c r="EV42" s="41" t="e">
        <f t="shared" si="42"/>
        <v>#REF!</v>
      </c>
      <c r="EW42" s="41" t="e">
        <f t="shared" si="42"/>
        <v>#REF!</v>
      </c>
      <c r="EX42" s="41" t="e">
        <f t="shared" si="42"/>
        <v>#REF!</v>
      </c>
      <c r="EY42" s="41" t="e">
        <f t="shared" si="42"/>
        <v>#REF!</v>
      </c>
      <c r="EZ42" s="41" t="e">
        <f t="shared" si="42"/>
        <v>#REF!</v>
      </c>
      <c r="FA42" s="41" t="e">
        <f t="shared" si="42"/>
        <v>#REF!</v>
      </c>
      <c r="FB42" s="41" t="e">
        <f t="shared" si="42"/>
        <v>#REF!</v>
      </c>
      <c r="FC42" s="41" t="e">
        <f t="shared" si="42"/>
        <v>#REF!</v>
      </c>
      <c r="FD42" s="41" t="e">
        <f t="shared" si="42"/>
        <v>#REF!</v>
      </c>
      <c r="FE42" s="41" t="e">
        <f t="shared" si="42"/>
        <v>#REF!</v>
      </c>
      <c r="FF42" s="41" t="e">
        <f t="shared" si="36"/>
        <v>#REF!</v>
      </c>
      <c r="FG42" s="41" t="e">
        <f t="shared" si="36"/>
        <v>#REF!</v>
      </c>
      <c r="FH42" s="41" t="e">
        <f t="shared" si="36"/>
        <v>#REF!</v>
      </c>
      <c r="FI42" s="41" t="e">
        <f t="shared" si="36"/>
        <v>#REF!</v>
      </c>
      <c r="FJ42" s="41" t="e">
        <f t="shared" si="36"/>
        <v>#REF!</v>
      </c>
      <c r="FK42" s="41" t="e">
        <f t="shared" si="36"/>
        <v>#REF!</v>
      </c>
      <c r="FL42" s="41" t="e">
        <f t="shared" si="36"/>
        <v>#REF!</v>
      </c>
      <c r="FM42" s="41" t="e">
        <f t="shared" si="36"/>
        <v>#REF!</v>
      </c>
      <c r="FN42" s="41" t="e">
        <f t="shared" si="36"/>
        <v>#REF!</v>
      </c>
      <c r="FO42" s="41" t="e">
        <f t="shared" si="36"/>
        <v>#REF!</v>
      </c>
      <c r="FP42" s="41" t="e">
        <f t="shared" si="36"/>
        <v>#REF!</v>
      </c>
      <c r="FQ42" s="41" t="e">
        <f t="shared" si="36"/>
        <v>#REF!</v>
      </c>
      <c r="FR42" s="41" t="e">
        <f t="shared" si="36"/>
        <v>#REF!</v>
      </c>
      <c r="FS42" s="41" t="e">
        <f t="shared" si="36"/>
        <v>#REF!</v>
      </c>
      <c r="FT42" s="41" t="e">
        <f t="shared" si="36"/>
        <v>#REF!</v>
      </c>
      <c r="FU42" s="41" t="e">
        <f t="shared" si="36"/>
        <v>#REF!</v>
      </c>
      <c r="FV42" s="41" t="e">
        <f t="shared" si="43"/>
        <v>#REF!</v>
      </c>
      <c r="FW42" s="41" t="e">
        <f t="shared" si="43"/>
        <v>#REF!</v>
      </c>
      <c r="FX42" s="41" t="e">
        <f t="shared" si="43"/>
        <v>#REF!</v>
      </c>
      <c r="FY42" s="41" t="e">
        <f t="shared" si="43"/>
        <v>#REF!</v>
      </c>
      <c r="FZ42" s="41" t="e">
        <f t="shared" si="43"/>
        <v>#REF!</v>
      </c>
      <c r="GA42" s="41" t="e">
        <f t="shared" si="43"/>
        <v>#REF!</v>
      </c>
      <c r="GB42" s="41" t="e">
        <f t="shared" si="43"/>
        <v>#REF!</v>
      </c>
      <c r="GC42" s="41" t="e">
        <f t="shared" si="43"/>
        <v>#REF!</v>
      </c>
      <c r="GD42" s="41" t="e">
        <f t="shared" si="43"/>
        <v>#REF!</v>
      </c>
      <c r="GE42" s="41" t="e">
        <f t="shared" si="43"/>
        <v>#REF!</v>
      </c>
      <c r="GF42" s="41" t="e">
        <f t="shared" si="43"/>
        <v>#REF!</v>
      </c>
      <c r="GG42" s="41" t="e">
        <f t="shared" si="43"/>
        <v>#REF!</v>
      </c>
      <c r="GH42" s="41" t="e">
        <f t="shared" si="43"/>
        <v>#REF!</v>
      </c>
      <c r="GI42" s="41" t="e">
        <f t="shared" si="43"/>
        <v>#REF!</v>
      </c>
      <c r="GJ42" s="41" t="e">
        <f t="shared" si="43"/>
        <v>#REF!</v>
      </c>
      <c r="GK42" s="41" t="e">
        <f t="shared" si="43"/>
        <v>#REF!</v>
      </c>
      <c r="GL42" s="41" t="e">
        <f t="shared" si="37"/>
        <v>#REF!</v>
      </c>
      <c r="GM42" s="41" t="e">
        <f t="shared" si="37"/>
        <v>#REF!</v>
      </c>
      <c r="GN42" s="41" t="e">
        <f t="shared" si="37"/>
        <v>#REF!</v>
      </c>
      <c r="GO42" s="41" t="e">
        <f t="shared" si="37"/>
        <v>#REF!</v>
      </c>
      <c r="GP42" s="41" t="e">
        <f t="shared" si="37"/>
        <v>#REF!</v>
      </c>
      <c r="GQ42" s="41" t="e">
        <f t="shared" si="37"/>
        <v>#REF!</v>
      </c>
      <c r="GR42" s="41" t="e">
        <f t="shared" si="37"/>
        <v>#REF!</v>
      </c>
      <c r="GS42" s="41" t="e">
        <f t="shared" si="37"/>
        <v>#REF!</v>
      </c>
      <c r="GT42" s="41" t="e">
        <f t="shared" si="37"/>
        <v>#REF!</v>
      </c>
      <c r="GU42" s="41" t="e">
        <f t="shared" si="37"/>
        <v>#REF!</v>
      </c>
      <c r="GV42" s="41" t="e">
        <f t="shared" si="37"/>
        <v>#REF!</v>
      </c>
      <c r="GW42" s="41" t="e">
        <f t="shared" si="37"/>
        <v>#REF!</v>
      </c>
      <c r="GX42" s="41" t="e">
        <f t="shared" si="37"/>
        <v>#REF!</v>
      </c>
      <c r="GY42" s="41" t="e">
        <f t="shared" si="37"/>
        <v>#REF!</v>
      </c>
      <c r="GZ42" s="41" t="e">
        <f t="shared" si="37"/>
        <v>#REF!</v>
      </c>
      <c r="HA42" s="41" t="e">
        <f t="shared" si="37"/>
        <v>#REF!</v>
      </c>
      <c r="HB42" s="41" t="e">
        <f t="shared" si="44"/>
        <v>#REF!</v>
      </c>
      <c r="HC42" s="41" t="e">
        <f t="shared" si="44"/>
        <v>#REF!</v>
      </c>
      <c r="HD42" s="41" t="e">
        <f t="shared" si="44"/>
        <v>#REF!</v>
      </c>
      <c r="HE42" s="41" t="e">
        <f t="shared" si="44"/>
        <v>#REF!</v>
      </c>
      <c r="HF42" s="41" t="e">
        <f t="shared" si="44"/>
        <v>#REF!</v>
      </c>
      <c r="HG42" s="41" t="e">
        <f t="shared" si="44"/>
        <v>#REF!</v>
      </c>
      <c r="HH42" s="41" t="e">
        <f t="shared" si="44"/>
        <v>#REF!</v>
      </c>
      <c r="HI42" s="41" t="e">
        <f t="shared" si="44"/>
        <v>#REF!</v>
      </c>
      <c r="HJ42" s="41" t="e">
        <f t="shared" si="44"/>
        <v>#REF!</v>
      </c>
    </row>
    <row r="43" spans="1:218" ht="14.4" x14ac:dyDescent="0.3">
      <c r="A43" s="42">
        <v>40</v>
      </c>
      <c r="B43" s="43" t="e">
        <f>'CMM3 - AUX CALC'!$AO$67</f>
        <v>#REF!</v>
      </c>
      <c r="AP43" s="41" t="e">
        <f>$B43/(_xlfn.SINGLE(PrazoConcessao)*12-AP$3+1)</f>
        <v>#REF!</v>
      </c>
      <c r="AQ43" s="41" t="e">
        <f t="shared" si="38"/>
        <v>#REF!</v>
      </c>
      <c r="AR43" s="41" t="e">
        <f t="shared" si="38"/>
        <v>#REF!</v>
      </c>
      <c r="AS43" s="41" t="e">
        <f t="shared" si="38"/>
        <v>#REF!</v>
      </c>
      <c r="AT43" s="41" t="e">
        <f t="shared" si="38"/>
        <v>#REF!</v>
      </c>
      <c r="AU43" s="41" t="e">
        <f t="shared" si="38"/>
        <v>#REF!</v>
      </c>
      <c r="AV43" s="41" t="e">
        <f t="shared" si="38"/>
        <v>#REF!</v>
      </c>
      <c r="AW43" s="41" t="e">
        <f t="shared" si="38"/>
        <v>#REF!</v>
      </c>
      <c r="AX43" s="41" t="e">
        <f t="shared" si="38"/>
        <v>#REF!</v>
      </c>
      <c r="AY43" s="41" t="e">
        <f t="shared" si="38"/>
        <v>#REF!</v>
      </c>
      <c r="AZ43" s="41" t="e">
        <f t="shared" si="45"/>
        <v>#REF!</v>
      </c>
      <c r="BA43" s="41" t="e">
        <f t="shared" si="45"/>
        <v>#REF!</v>
      </c>
      <c r="BB43" s="41" t="e">
        <f t="shared" si="45"/>
        <v>#REF!</v>
      </c>
      <c r="BC43" s="41" t="e">
        <f t="shared" si="45"/>
        <v>#REF!</v>
      </c>
      <c r="BD43" s="41" t="e">
        <f t="shared" si="45"/>
        <v>#REF!</v>
      </c>
      <c r="BE43" s="41" t="e">
        <f t="shared" si="45"/>
        <v>#REF!</v>
      </c>
      <c r="BF43" s="41" t="e">
        <f t="shared" si="45"/>
        <v>#REF!</v>
      </c>
      <c r="BG43" s="41" t="e">
        <f t="shared" si="45"/>
        <v>#REF!</v>
      </c>
      <c r="BH43" s="41" t="e">
        <f t="shared" si="45"/>
        <v>#REF!</v>
      </c>
      <c r="BI43" s="41" t="e">
        <f t="shared" si="45"/>
        <v>#REF!</v>
      </c>
      <c r="BJ43" s="41" t="e">
        <f t="shared" si="45"/>
        <v>#REF!</v>
      </c>
      <c r="BK43" s="41" t="e">
        <f t="shared" si="45"/>
        <v>#REF!</v>
      </c>
      <c r="BL43" s="41" t="e">
        <f t="shared" si="45"/>
        <v>#REF!</v>
      </c>
      <c r="BM43" s="41" t="e">
        <f t="shared" si="45"/>
        <v>#REF!</v>
      </c>
      <c r="BN43" s="41" t="e">
        <f t="shared" si="39"/>
        <v>#REF!</v>
      </c>
      <c r="BO43" s="41" t="e">
        <f t="shared" si="39"/>
        <v>#REF!</v>
      </c>
      <c r="BP43" s="41" t="e">
        <f t="shared" si="39"/>
        <v>#REF!</v>
      </c>
      <c r="BQ43" s="41" t="e">
        <f t="shared" si="39"/>
        <v>#REF!</v>
      </c>
      <c r="BR43" s="41" t="e">
        <f t="shared" si="39"/>
        <v>#REF!</v>
      </c>
      <c r="BS43" s="41" t="e">
        <f t="shared" si="39"/>
        <v>#REF!</v>
      </c>
      <c r="BT43" s="41" t="e">
        <f t="shared" si="39"/>
        <v>#REF!</v>
      </c>
      <c r="BU43" s="41" t="e">
        <f t="shared" si="39"/>
        <v>#REF!</v>
      </c>
      <c r="BV43" s="41" t="e">
        <f t="shared" si="39"/>
        <v>#REF!</v>
      </c>
      <c r="BW43" s="41" t="e">
        <f t="shared" si="39"/>
        <v>#REF!</v>
      </c>
      <c r="BX43" s="41" t="e">
        <f t="shared" si="39"/>
        <v>#REF!</v>
      </c>
      <c r="BY43" s="41" t="e">
        <f t="shared" si="39"/>
        <v>#REF!</v>
      </c>
      <c r="BZ43" s="41" t="e">
        <f t="shared" si="39"/>
        <v>#REF!</v>
      </c>
      <c r="CA43" s="41" t="e">
        <f t="shared" si="39"/>
        <v>#REF!</v>
      </c>
      <c r="CB43" s="41" t="e">
        <f t="shared" si="39"/>
        <v>#REF!</v>
      </c>
      <c r="CC43" s="41" t="e">
        <f t="shared" si="39"/>
        <v>#REF!</v>
      </c>
      <c r="CD43" s="41" t="e">
        <f t="shared" si="40"/>
        <v>#REF!</v>
      </c>
      <c r="CE43" s="41" t="e">
        <f t="shared" si="40"/>
        <v>#REF!</v>
      </c>
      <c r="CF43" s="41" t="e">
        <f t="shared" si="40"/>
        <v>#REF!</v>
      </c>
      <c r="CG43" s="41" t="e">
        <f t="shared" si="40"/>
        <v>#REF!</v>
      </c>
      <c r="CH43" s="41" t="e">
        <f t="shared" si="40"/>
        <v>#REF!</v>
      </c>
      <c r="CI43" s="41" t="e">
        <f t="shared" si="40"/>
        <v>#REF!</v>
      </c>
      <c r="CJ43" s="41" t="e">
        <f t="shared" si="40"/>
        <v>#REF!</v>
      </c>
      <c r="CK43" s="41" t="e">
        <f t="shared" si="40"/>
        <v>#REF!</v>
      </c>
      <c r="CL43" s="41" t="e">
        <f t="shared" si="40"/>
        <v>#REF!</v>
      </c>
      <c r="CM43" s="41" t="e">
        <f t="shared" si="40"/>
        <v>#REF!</v>
      </c>
      <c r="CN43" s="41" t="e">
        <f t="shared" si="40"/>
        <v>#REF!</v>
      </c>
      <c r="CO43" s="41" t="e">
        <f t="shared" si="40"/>
        <v>#REF!</v>
      </c>
      <c r="CP43" s="41" t="e">
        <f t="shared" si="40"/>
        <v>#REF!</v>
      </c>
      <c r="CQ43" s="41" t="e">
        <f t="shared" si="40"/>
        <v>#REF!</v>
      </c>
      <c r="CR43" s="41" t="e">
        <f t="shared" si="40"/>
        <v>#REF!</v>
      </c>
      <c r="CS43" s="41" t="e">
        <f t="shared" si="40"/>
        <v>#REF!</v>
      </c>
      <c r="CT43" s="41" t="e">
        <f t="shared" si="34"/>
        <v>#REF!</v>
      </c>
      <c r="CU43" s="41" t="e">
        <f t="shared" si="34"/>
        <v>#REF!</v>
      </c>
      <c r="CV43" s="41" t="e">
        <f t="shared" si="34"/>
        <v>#REF!</v>
      </c>
      <c r="CW43" s="41" t="e">
        <f t="shared" si="34"/>
        <v>#REF!</v>
      </c>
      <c r="CX43" s="41" t="e">
        <f t="shared" si="34"/>
        <v>#REF!</v>
      </c>
      <c r="CY43" s="41" t="e">
        <f t="shared" si="34"/>
        <v>#REF!</v>
      </c>
      <c r="CZ43" s="41" t="e">
        <f t="shared" si="34"/>
        <v>#REF!</v>
      </c>
      <c r="DA43" s="41" t="e">
        <f t="shared" si="34"/>
        <v>#REF!</v>
      </c>
      <c r="DB43" s="41" t="e">
        <f t="shared" si="34"/>
        <v>#REF!</v>
      </c>
      <c r="DC43" s="41" t="e">
        <f t="shared" si="34"/>
        <v>#REF!</v>
      </c>
      <c r="DD43" s="41" t="e">
        <f t="shared" si="34"/>
        <v>#REF!</v>
      </c>
      <c r="DE43" s="41" t="e">
        <f t="shared" si="34"/>
        <v>#REF!</v>
      </c>
      <c r="DF43" s="41" t="e">
        <f t="shared" si="34"/>
        <v>#REF!</v>
      </c>
      <c r="DG43" s="41" t="e">
        <f t="shared" si="34"/>
        <v>#REF!</v>
      </c>
      <c r="DH43" s="41" t="e">
        <f t="shared" si="34"/>
        <v>#REF!</v>
      </c>
      <c r="DI43" s="41" t="e">
        <f t="shared" si="34"/>
        <v>#REF!</v>
      </c>
      <c r="DJ43" s="41" t="e">
        <f t="shared" si="41"/>
        <v>#REF!</v>
      </c>
      <c r="DK43" s="41" t="e">
        <f t="shared" si="41"/>
        <v>#REF!</v>
      </c>
      <c r="DL43" s="41" t="e">
        <f t="shared" si="41"/>
        <v>#REF!</v>
      </c>
      <c r="DM43" s="41" t="e">
        <f t="shared" si="41"/>
        <v>#REF!</v>
      </c>
      <c r="DN43" s="41" t="e">
        <f t="shared" si="41"/>
        <v>#REF!</v>
      </c>
      <c r="DO43" s="41" t="e">
        <f t="shared" si="41"/>
        <v>#REF!</v>
      </c>
      <c r="DP43" s="41" t="e">
        <f t="shared" si="41"/>
        <v>#REF!</v>
      </c>
      <c r="DQ43" s="41" t="e">
        <f t="shared" si="41"/>
        <v>#REF!</v>
      </c>
      <c r="DR43" s="41" t="e">
        <f t="shared" si="41"/>
        <v>#REF!</v>
      </c>
      <c r="DS43" s="41" t="e">
        <f t="shared" si="41"/>
        <v>#REF!</v>
      </c>
      <c r="DT43" s="41" t="e">
        <f t="shared" si="41"/>
        <v>#REF!</v>
      </c>
      <c r="DU43" s="41" t="e">
        <f t="shared" si="41"/>
        <v>#REF!</v>
      </c>
      <c r="DV43" s="41" t="e">
        <f t="shared" si="41"/>
        <v>#REF!</v>
      </c>
      <c r="DW43" s="41" t="e">
        <f t="shared" si="41"/>
        <v>#REF!</v>
      </c>
      <c r="DX43" s="41" t="e">
        <f t="shared" si="41"/>
        <v>#REF!</v>
      </c>
      <c r="DY43" s="41" t="e">
        <f t="shared" si="41"/>
        <v>#REF!</v>
      </c>
      <c r="DZ43" s="41" t="e">
        <f t="shared" si="35"/>
        <v>#REF!</v>
      </c>
      <c r="EA43" s="41" t="e">
        <f t="shared" si="35"/>
        <v>#REF!</v>
      </c>
      <c r="EB43" s="41" t="e">
        <f t="shared" si="35"/>
        <v>#REF!</v>
      </c>
      <c r="EC43" s="41" t="e">
        <f t="shared" si="35"/>
        <v>#REF!</v>
      </c>
      <c r="ED43" s="41" t="e">
        <f t="shared" si="35"/>
        <v>#REF!</v>
      </c>
      <c r="EE43" s="41" t="e">
        <f t="shared" si="35"/>
        <v>#REF!</v>
      </c>
      <c r="EF43" s="41" t="e">
        <f t="shared" si="35"/>
        <v>#REF!</v>
      </c>
      <c r="EG43" s="41" t="e">
        <f t="shared" si="35"/>
        <v>#REF!</v>
      </c>
      <c r="EH43" s="41" t="e">
        <f t="shared" si="35"/>
        <v>#REF!</v>
      </c>
      <c r="EI43" s="41" t="e">
        <f t="shared" si="35"/>
        <v>#REF!</v>
      </c>
      <c r="EJ43" s="41" t="e">
        <f t="shared" si="35"/>
        <v>#REF!</v>
      </c>
      <c r="EK43" s="41" t="e">
        <f t="shared" si="35"/>
        <v>#REF!</v>
      </c>
      <c r="EL43" s="41" t="e">
        <f t="shared" si="35"/>
        <v>#REF!</v>
      </c>
      <c r="EM43" s="41" t="e">
        <f t="shared" si="35"/>
        <v>#REF!</v>
      </c>
      <c r="EN43" s="41" t="e">
        <f t="shared" si="35"/>
        <v>#REF!</v>
      </c>
      <c r="EO43" s="41" t="e">
        <f t="shared" si="35"/>
        <v>#REF!</v>
      </c>
      <c r="EP43" s="41" t="e">
        <f t="shared" si="42"/>
        <v>#REF!</v>
      </c>
      <c r="EQ43" s="41" t="e">
        <f t="shared" si="42"/>
        <v>#REF!</v>
      </c>
      <c r="ER43" s="41" t="e">
        <f t="shared" si="42"/>
        <v>#REF!</v>
      </c>
      <c r="ES43" s="41" t="e">
        <f t="shared" si="42"/>
        <v>#REF!</v>
      </c>
      <c r="ET43" s="41" t="e">
        <f t="shared" si="42"/>
        <v>#REF!</v>
      </c>
      <c r="EU43" s="41" t="e">
        <f t="shared" si="42"/>
        <v>#REF!</v>
      </c>
      <c r="EV43" s="41" t="e">
        <f t="shared" si="42"/>
        <v>#REF!</v>
      </c>
      <c r="EW43" s="41" t="e">
        <f t="shared" si="42"/>
        <v>#REF!</v>
      </c>
      <c r="EX43" s="41" t="e">
        <f t="shared" si="42"/>
        <v>#REF!</v>
      </c>
      <c r="EY43" s="41" t="e">
        <f t="shared" si="42"/>
        <v>#REF!</v>
      </c>
      <c r="EZ43" s="41" t="e">
        <f t="shared" si="42"/>
        <v>#REF!</v>
      </c>
      <c r="FA43" s="41" t="e">
        <f t="shared" si="42"/>
        <v>#REF!</v>
      </c>
      <c r="FB43" s="41" t="e">
        <f t="shared" si="42"/>
        <v>#REF!</v>
      </c>
      <c r="FC43" s="41" t="e">
        <f t="shared" si="42"/>
        <v>#REF!</v>
      </c>
      <c r="FD43" s="41" t="e">
        <f t="shared" si="42"/>
        <v>#REF!</v>
      </c>
      <c r="FE43" s="41" t="e">
        <f t="shared" si="42"/>
        <v>#REF!</v>
      </c>
      <c r="FF43" s="41" t="e">
        <f t="shared" si="36"/>
        <v>#REF!</v>
      </c>
      <c r="FG43" s="41" t="e">
        <f t="shared" si="36"/>
        <v>#REF!</v>
      </c>
      <c r="FH43" s="41" t="e">
        <f t="shared" si="36"/>
        <v>#REF!</v>
      </c>
      <c r="FI43" s="41" t="e">
        <f t="shared" si="36"/>
        <v>#REF!</v>
      </c>
      <c r="FJ43" s="41" t="e">
        <f t="shared" si="36"/>
        <v>#REF!</v>
      </c>
      <c r="FK43" s="41" t="e">
        <f t="shared" si="36"/>
        <v>#REF!</v>
      </c>
      <c r="FL43" s="41" t="e">
        <f t="shared" si="36"/>
        <v>#REF!</v>
      </c>
      <c r="FM43" s="41" t="e">
        <f t="shared" si="36"/>
        <v>#REF!</v>
      </c>
      <c r="FN43" s="41" t="e">
        <f t="shared" si="36"/>
        <v>#REF!</v>
      </c>
      <c r="FO43" s="41" t="e">
        <f t="shared" si="36"/>
        <v>#REF!</v>
      </c>
      <c r="FP43" s="41" t="e">
        <f t="shared" si="36"/>
        <v>#REF!</v>
      </c>
      <c r="FQ43" s="41" t="e">
        <f t="shared" si="36"/>
        <v>#REF!</v>
      </c>
      <c r="FR43" s="41" t="e">
        <f t="shared" si="36"/>
        <v>#REF!</v>
      </c>
      <c r="FS43" s="41" t="e">
        <f t="shared" si="36"/>
        <v>#REF!</v>
      </c>
      <c r="FT43" s="41" t="e">
        <f t="shared" si="36"/>
        <v>#REF!</v>
      </c>
      <c r="FU43" s="41" t="e">
        <f t="shared" si="36"/>
        <v>#REF!</v>
      </c>
      <c r="FV43" s="41" t="e">
        <f t="shared" si="43"/>
        <v>#REF!</v>
      </c>
      <c r="FW43" s="41" t="e">
        <f t="shared" si="43"/>
        <v>#REF!</v>
      </c>
      <c r="FX43" s="41" t="e">
        <f t="shared" si="43"/>
        <v>#REF!</v>
      </c>
      <c r="FY43" s="41" t="e">
        <f t="shared" si="43"/>
        <v>#REF!</v>
      </c>
      <c r="FZ43" s="41" t="e">
        <f t="shared" si="43"/>
        <v>#REF!</v>
      </c>
      <c r="GA43" s="41" t="e">
        <f t="shared" si="43"/>
        <v>#REF!</v>
      </c>
      <c r="GB43" s="41" t="e">
        <f t="shared" si="43"/>
        <v>#REF!</v>
      </c>
      <c r="GC43" s="41" t="e">
        <f t="shared" si="43"/>
        <v>#REF!</v>
      </c>
      <c r="GD43" s="41" t="e">
        <f t="shared" si="43"/>
        <v>#REF!</v>
      </c>
      <c r="GE43" s="41" t="e">
        <f t="shared" si="43"/>
        <v>#REF!</v>
      </c>
      <c r="GF43" s="41" t="e">
        <f t="shared" si="43"/>
        <v>#REF!</v>
      </c>
      <c r="GG43" s="41" t="e">
        <f t="shared" si="43"/>
        <v>#REF!</v>
      </c>
      <c r="GH43" s="41" t="e">
        <f t="shared" si="43"/>
        <v>#REF!</v>
      </c>
      <c r="GI43" s="41" t="e">
        <f t="shared" si="43"/>
        <v>#REF!</v>
      </c>
      <c r="GJ43" s="41" t="e">
        <f t="shared" si="43"/>
        <v>#REF!</v>
      </c>
      <c r="GK43" s="41" t="e">
        <f t="shared" si="43"/>
        <v>#REF!</v>
      </c>
      <c r="GL43" s="41" t="e">
        <f t="shared" si="37"/>
        <v>#REF!</v>
      </c>
      <c r="GM43" s="41" t="e">
        <f t="shared" si="37"/>
        <v>#REF!</v>
      </c>
      <c r="GN43" s="41" t="e">
        <f t="shared" si="37"/>
        <v>#REF!</v>
      </c>
      <c r="GO43" s="41" t="e">
        <f t="shared" si="37"/>
        <v>#REF!</v>
      </c>
      <c r="GP43" s="41" t="e">
        <f t="shared" si="37"/>
        <v>#REF!</v>
      </c>
      <c r="GQ43" s="41" t="e">
        <f t="shared" si="37"/>
        <v>#REF!</v>
      </c>
      <c r="GR43" s="41" t="e">
        <f t="shared" si="37"/>
        <v>#REF!</v>
      </c>
      <c r="GS43" s="41" t="e">
        <f t="shared" si="37"/>
        <v>#REF!</v>
      </c>
      <c r="GT43" s="41" t="e">
        <f t="shared" si="37"/>
        <v>#REF!</v>
      </c>
      <c r="GU43" s="41" t="e">
        <f t="shared" si="37"/>
        <v>#REF!</v>
      </c>
      <c r="GV43" s="41" t="e">
        <f t="shared" si="37"/>
        <v>#REF!</v>
      </c>
      <c r="GW43" s="41" t="e">
        <f t="shared" si="37"/>
        <v>#REF!</v>
      </c>
      <c r="GX43" s="41" t="e">
        <f t="shared" si="37"/>
        <v>#REF!</v>
      </c>
      <c r="GY43" s="41" t="e">
        <f t="shared" si="37"/>
        <v>#REF!</v>
      </c>
      <c r="GZ43" s="41" t="e">
        <f t="shared" si="37"/>
        <v>#REF!</v>
      </c>
      <c r="HA43" s="41" t="e">
        <f t="shared" si="37"/>
        <v>#REF!</v>
      </c>
      <c r="HB43" s="41" t="e">
        <f t="shared" si="44"/>
        <v>#REF!</v>
      </c>
      <c r="HC43" s="41" t="e">
        <f t="shared" si="44"/>
        <v>#REF!</v>
      </c>
      <c r="HD43" s="41" t="e">
        <f t="shared" si="44"/>
        <v>#REF!</v>
      </c>
      <c r="HE43" s="41" t="e">
        <f t="shared" si="44"/>
        <v>#REF!</v>
      </c>
      <c r="HF43" s="41" t="e">
        <f t="shared" si="44"/>
        <v>#REF!</v>
      </c>
      <c r="HG43" s="41" t="e">
        <f t="shared" si="44"/>
        <v>#REF!</v>
      </c>
      <c r="HH43" s="41" t="e">
        <f t="shared" si="44"/>
        <v>#REF!</v>
      </c>
      <c r="HI43" s="41" t="e">
        <f t="shared" si="44"/>
        <v>#REF!</v>
      </c>
      <c r="HJ43" s="41" t="e">
        <f t="shared" si="44"/>
        <v>#REF!</v>
      </c>
    </row>
    <row r="44" spans="1:218" ht="14.4" x14ac:dyDescent="0.3">
      <c r="A44" s="42">
        <v>41</v>
      </c>
      <c r="B44" s="43" t="e">
        <f>'CMM3 - AUX CALC'!$AP$67</f>
        <v>#REF!</v>
      </c>
      <c r="AQ44" s="41" t="e">
        <f>$B44/(_xlfn.SINGLE(PrazoConcessao)*12-AQ$3+1)</f>
        <v>#REF!</v>
      </c>
      <c r="AR44" s="41" t="e">
        <f t="shared" si="38"/>
        <v>#REF!</v>
      </c>
      <c r="AS44" s="41" t="e">
        <f t="shared" si="38"/>
        <v>#REF!</v>
      </c>
      <c r="AT44" s="41" t="e">
        <f t="shared" si="38"/>
        <v>#REF!</v>
      </c>
      <c r="AU44" s="41" t="e">
        <f t="shared" si="38"/>
        <v>#REF!</v>
      </c>
      <c r="AV44" s="41" t="e">
        <f t="shared" si="38"/>
        <v>#REF!</v>
      </c>
      <c r="AW44" s="41" t="e">
        <f t="shared" si="38"/>
        <v>#REF!</v>
      </c>
      <c r="AX44" s="41" t="e">
        <f t="shared" si="38"/>
        <v>#REF!</v>
      </c>
      <c r="AY44" s="41" t="e">
        <f t="shared" si="38"/>
        <v>#REF!</v>
      </c>
      <c r="AZ44" s="41" t="e">
        <f t="shared" si="45"/>
        <v>#REF!</v>
      </c>
      <c r="BA44" s="41" t="e">
        <f t="shared" si="45"/>
        <v>#REF!</v>
      </c>
      <c r="BB44" s="41" t="e">
        <f t="shared" si="45"/>
        <v>#REF!</v>
      </c>
      <c r="BC44" s="41" t="e">
        <f t="shared" si="45"/>
        <v>#REF!</v>
      </c>
      <c r="BD44" s="41" t="e">
        <f t="shared" si="45"/>
        <v>#REF!</v>
      </c>
      <c r="BE44" s="41" t="e">
        <f t="shared" si="45"/>
        <v>#REF!</v>
      </c>
      <c r="BF44" s="41" t="e">
        <f t="shared" si="45"/>
        <v>#REF!</v>
      </c>
      <c r="BG44" s="41" t="e">
        <f t="shared" si="45"/>
        <v>#REF!</v>
      </c>
      <c r="BH44" s="41" t="e">
        <f t="shared" si="45"/>
        <v>#REF!</v>
      </c>
      <c r="BI44" s="41" t="e">
        <f t="shared" si="45"/>
        <v>#REF!</v>
      </c>
      <c r="BJ44" s="41" t="e">
        <f t="shared" si="45"/>
        <v>#REF!</v>
      </c>
      <c r="BK44" s="41" t="e">
        <f t="shared" si="45"/>
        <v>#REF!</v>
      </c>
      <c r="BL44" s="41" t="e">
        <f t="shared" si="45"/>
        <v>#REF!</v>
      </c>
      <c r="BM44" s="41" t="e">
        <f t="shared" si="45"/>
        <v>#REF!</v>
      </c>
      <c r="BN44" s="41" t="e">
        <f t="shared" si="39"/>
        <v>#REF!</v>
      </c>
      <c r="BO44" s="41" t="e">
        <f t="shared" si="39"/>
        <v>#REF!</v>
      </c>
      <c r="BP44" s="41" t="e">
        <f t="shared" si="39"/>
        <v>#REF!</v>
      </c>
      <c r="BQ44" s="41" t="e">
        <f t="shared" si="39"/>
        <v>#REF!</v>
      </c>
      <c r="BR44" s="41" t="e">
        <f t="shared" si="39"/>
        <v>#REF!</v>
      </c>
      <c r="BS44" s="41" t="e">
        <f t="shared" si="39"/>
        <v>#REF!</v>
      </c>
      <c r="BT44" s="41" t="e">
        <f t="shared" si="39"/>
        <v>#REF!</v>
      </c>
      <c r="BU44" s="41" t="e">
        <f t="shared" si="39"/>
        <v>#REF!</v>
      </c>
      <c r="BV44" s="41" t="e">
        <f t="shared" si="39"/>
        <v>#REF!</v>
      </c>
      <c r="BW44" s="41" t="e">
        <f t="shared" si="39"/>
        <v>#REF!</v>
      </c>
      <c r="BX44" s="41" t="e">
        <f t="shared" si="39"/>
        <v>#REF!</v>
      </c>
      <c r="BY44" s="41" t="e">
        <f t="shared" si="39"/>
        <v>#REF!</v>
      </c>
      <c r="BZ44" s="41" t="e">
        <f t="shared" si="39"/>
        <v>#REF!</v>
      </c>
      <c r="CA44" s="41" t="e">
        <f t="shared" si="39"/>
        <v>#REF!</v>
      </c>
      <c r="CB44" s="41" t="e">
        <f t="shared" si="39"/>
        <v>#REF!</v>
      </c>
      <c r="CC44" s="41" t="e">
        <f t="shared" si="39"/>
        <v>#REF!</v>
      </c>
      <c r="CD44" s="41" t="e">
        <f t="shared" si="40"/>
        <v>#REF!</v>
      </c>
      <c r="CE44" s="41" t="e">
        <f t="shared" si="40"/>
        <v>#REF!</v>
      </c>
      <c r="CF44" s="41" t="e">
        <f t="shared" si="40"/>
        <v>#REF!</v>
      </c>
      <c r="CG44" s="41" t="e">
        <f t="shared" si="40"/>
        <v>#REF!</v>
      </c>
      <c r="CH44" s="41" t="e">
        <f t="shared" si="40"/>
        <v>#REF!</v>
      </c>
      <c r="CI44" s="41" t="e">
        <f t="shared" si="40"/>
        <v>#REF!</v>
      </c>
      <c r="CJ44" s="41" t="e">
        <f t="shared" si="40"/>
        <v>#REF!</v>
      </c>
      <c r="CK44" s="41" t="e">
        <f t="shared" si="40"/>
        <v>#REF!</v>
      </c>
      <c r="CL44" s="41" t="e">
        <f t="shared" si="40"/>
        <v>#REF!</v>
      </c>
      <c r="CM44" s="41" t="e">
        <f t="shared" si="40"/>
        <v>#REF!</v>
      </c>
      <c r="CN44" s="41" t="e">
        <f t="shared" si="40"/>
        <v>#REF!</v>
      </c>
      <c r="CO44" s="41" t="e">
        <f t="shared" si="40"/>
        <v>#REF!</v>
      </c>
      <c r="CP44" s="41" t="e">
        <f t="shared" si="40"/>
        <v>#REF!</v>
      </c>
      <c r="CQ44" s="41" t="e">
        <f t="shared" si="40"/>
        <v>#REF!</v>
      </c>
      <c r="CR44" s="41" t="e">
        <f t="shared" si="40"/>
        <v>#REF!</v>
      </c>
      <c r="CS44" s="41" t="e">
        <f t="shared" si="40"/>
        <v>#REF!</v>
      </c>
      <c r="CT44" s="41" t="e">
        <f t="shared" si="34"/>
        <v>#REF!</v>
      </c>
      <c r="CU44" s="41" t="e">
        <f t="shared" si="34"/>
        <v>#REF!</v>
      </c>
      <c r="CV44" s="41" t="e">
        <f t="shared" si="34"/>
        <v>#REF!</v>
      </c>
      <c r="CW44" s="41" t="e">
        <f t="shared" si="34"/>
        <v>#REF!</v>
      </c>
      <c r="CX44" s="41" t="e">
        <f t="shared" si="34"/>
        <v>#REF!</v>
      </c>
      <c r="CY44" s="41" t="e">
        <f t="shared" si="34"/>
        <v>#REF!</v>
      </c>
      <c r="CZ44" s="41" t="e">
        <f t="shared" si="34"/>
        <v>#REF!</v>
      </c>
      <c r="DA44" s="41" t="e">
        <f t="shared" si="34"/>
        <v>#REF!</v>
      </c>
      <c r="DB44" s="41" t="e">
        <f t="shared" si="34"/>
        <v>#REF!</v>
      </c>
      <c r="DC44" s="41" t="e">
        <f t="shared" si="34"/>
        <v>#REF!</v>
      </c>
      <c r="DD44" s="41" t="e">
        <f t="shared" si="34"/>
        <v>#REF!</v>
      </c>
      <c r="DE44" s="41" t="e">
        <f t="shared" si="34"/>
        <v>#REF!</v>
      </c>
      <c r="DF44" s="41" t="e">
        <f t="shared" si="34"/>
        <v>#REF!</v>
      </c>
      <c r="DG44" s="41" t="e">
        <f t="shared" si="34"/>
        <v>#REF!</v>
      </c>
      <c r="DH44" s="41" t="e">
        <f t="shared" si="34"/>
        <v>#REF!</v>
      </c>
      <c r="DI44" s="41" t="e">
        <f t="shared" si="34"/>
        <v>#REF!</v>
      </c>
      <c r="DJ44" s="41" t="e">
        <f t="shared" si="41"/>
        <v>#REF!</v>
      </c>
      <c r="DK44" s="41" t="e">
        <f t="shared" si="41"/>
        <v>#REF!</v>
      </c>
      <c r="DL44" s="41" t="e">
        <f t="shared" si="41"/>
        <v>#REF!</v>
      </c>
      <c r="DM44" s="41" t="e">
        <f t="shared" si="41"/>
        <v>#REF!</v>
      </c>
      <c r="DN44" s="41" t="e">
        <f t="shared" si="41"/>
        <v>#REF!</v>
      </c>
      <c r="DO44" s="41" t="e">
        <f t="shared" si="41"/>
        <v>#REF!</v>
      </c>
      <c r="DP44" s="41" t="e">
        <f t="shared" si="41"/>
        <v>#REF!</v>
      </c>
      <c r="DQ44" s="41" t="e">
        <f t="shared" si="41"/>
        <v>#REF!</v>
      </c>
      <c r="DR44" s="41" t="e">
        <f t="shared" si="41"/>
        <v>#REF!</v>
      </c>
      <c r="DS44" s="41" t="e">
        <f t="shared" si="41"/>
        <v>#REF!</v>
      </c>
      <c r="DT44" s="41" t="e">
        <f t="shared" si="41"/>
        <v>#REF!</v>
      </c>
      <c r="DU44" s="41" t="e">
        <f t="shared" si="41"/>
        <v>#REF!</v>
      </c>
      <c r="DV44" s="41" t="e">
        <f t="shared" si="41"/>
        <v>#REF!</v>
      </c>
      <c r="DW44" s="41" t="e">
        <f t="shared" si="41"/>
        <v>#REF!</v>
      </c>
      <c r="DX44" s="41" t="e">
        <f t="shared" si="41"/>
        <v>#REF!</v>
      </c>
      <c r="DY44" s="41" t="e">
        <f t="shared" si="41"/>
        <v>#REF!</v>
      </c>
      <c r="DZ44" s="41" t="e">
        <f t="shared" si="35"/>
        <v>#REF!</v>
      </c>
      <c r="EA44" s="41" t="e">
        <f t="shared" si="35"/>
        <v>#REF!</v>
      </c>
      <c r="EB44" s="41" t="e">
        <f t="shared" si="35"/>
        <v>#REF!</v>
      </c>
      <c r="EC44" s="41" t="e">
        <f t="shared" si="35"/>
        <v>#REF!</v>
      </c>
      <c r="ED44" s="41" t="e">
        <f t="shared" si="35"/>
        <v>#REF!</v>
      </c>
      <c r="EE44" s="41" t="e">
        <f t="shared" si="35"/>
        <v>#REF!</v>
      </c>
      <c r="EF44" s="41" t="e">
        <f t="shared" si="35"/>
        <v>#REF!</v>
      </c>
      <c r="EG44" s="41" t="e">
        <f t="shared" si="35"/>
        <v>#REF!</v>
      </c>
      <c r="EH44" s="41" t="e">
        <f t="shared" si="35"/>
        <v>#REF!</v>
      </c>
      <c r="EI44" s="41" t="e">
        <f t="shared" si="35"/>
        <v>#REF!</v>
      </c>
      <c r="EJ44" s="41" t="e">
        <f t="shared" si="35"/>
        <v>#REF!</v>
      </c>
      <c r="EK44" s="41" t="e">
        <f t="shared" si="35"/>
        <v>#REF!</v>
      </c>
      <c r="EL44" s="41" t="e">
        <f t="shared" si="35"/>
        <v>#REF!</v>
      </c>
      <c r="EM44" s="41" t="e">
        <f t="shared" si="35"/>
        <v>#REF!</v>
      </c>
      <c r="EN44" s="41" t="e">
        <f t="shared" si="35"/>
        <v>#REF!</v>
      </c>
      <c r="EO44" s="41" t="e">
        <f t="shared" si="35"/>
        <v>#REF!</v>
      </c>
      <c r="EP44" s="41" t="e">
        <f t="shared" si="42"/>
        <v>#REF!</v>
      </c>
      <c r="EQ44" s="41" t="e">
        <f t="shared" si="42"/>
        <v>#REF!</v>
      </c>
      <c r="ER44" s="41" t="e">
        <f t="shared" si="42"/>
        <v>#REF!</v>
      </c>
      <c r="ES44" s="41" t="e">
        <f t="shared" si="42"/>
        <v>#REF!</v>
      </c>
      <c r="ET44" s="41" t="e">
        <f t="shared" si="42"/>
        <v>#REF!</v>
      </c>
      <c r="EU44" s="41" t="e">
        <f t="shared" si="42"/>
        <v>#REF!</v>
      </c>
      <c r="EV44" s="41" t="e">
        <f t="shared" si="42"/>
        <v>#REF!</v>
      </c>
      <c r="EW44" s="41" t="e">
        <f t="shared" si="42"/>
        <v>#REF!</v>
      </c>
      <c r="EX44" s="41" t="e">
        <f t="shared" si="42"/>
        <v>#REF!</v>
      </c>
      <c r="EY44" s="41" t="e">
        <f t="shared" si="42"/>
        <v>#REF!</v>
      </c>
      <c r="EZ44" s="41" t="e">
        <f t="shared" si="42"/>
        <v>#REF!</v>
      </c>
      <c r="FA44" s="41" t="e">
        <f t="shared" si="42"/>
        <v>#REF!</v>
      </c>
      <c r="FB44" s="41" t="e">
        <f t="shared" si="42"/>
        <v>#REF!</v>
      </c>
      <c r="FC44" s="41" t="e">
        <f t="shared" si="42"/>
        <v>#REF!</v>
      </c>
      <c r="FD44" s="41" t="e">
        <f t="shared" si="42"/>
        <v>#REF!</v>
      </c>
      <c r="FE44" s="41" t="e">
        <f t="shared" si="42"/>
        <v>#REF!</v>
      </c>
      <c r="FF44" s="41" t="e">
        <f t="shared" si="36"/>
        <v>#REF!</v>
      </c>
      <c r="FG44" s="41" t="e">
        <f t="shared" si="36"/>
        <v>#REF!</v>
      </c>
      <c r="FH44" s="41" t="e">
        <f t="shared" si="36"/>
        <v>#REF!</v>
      </c>
      <c r="FI44" s="41" t="e">
        <f t="shared" si="36"/>
        <v>#REF!</v>
      </c>
      <c r="FJ44" s="41" t="e">
        <f t="shared" si="36"/>
        <v>#REF!</v>
      </c>
      <c r="FK44" s="41" t="e">
        <f t="shared" si="36"/>
        <v>#REF!</v>
      </c>
      <c r="FL44" s="41" t="e">
        <f t="shared" si="36"/>
        <v>#REF!</v>
      </c>
      <c r="FM44" s="41" t="e">
        <f t="shared" si="36"/>
        <v>#REF!</v>
      </c>
      <c r="FN44" s="41" t="e">
        <f t="shared" si="36"/>
        <v>#REF!</v>
      </c>
      <c r="FO44" s="41" t="e">
        <f t="shared" si="36"/>
        <v>#REF!</v>
      </c>
      <c r="FP44" s="41" t="e">
        <f t="shared" si="36"/>
        <v>#REF!</v>
      </c>
      <c r="FQ44" s="41" t="e">
        <f t="shared" si="36"/>
        <v>#REF!</v>
      </c>
      <c r="FR44" s="41" t="e">
        <f t="shared" si="36"/>
        <v>#REF!</v>
      </c>
      <c r="FS44" s="41" t="e">
        <f t="shared" si="36"/>
        <v>#REF!</v>
      </c>
      <c r="FT44" s="41" t="e">
        <f t="shared" si="36"/>
        <v>#REF!</v>
      </c>
      <c r="FU44" s="41" t="e">
        <f t="shared" si="36"/>
        <v>#REF!</v>
      </c>
      <c r="FV44" s="41" t="e">
        <f t="shared" si="43"/>
        <v>#REF!</v>
      </c>
      <c r="FW44" s="41" t="e">
        <f t="shared" si="43"/>
        <v>#REF!</v>
      </c>
      <c r="FX44" s="41" t="e">
        <f t="shared" si="43"/>
        <v>#REF!</v>
      </c>
      <c r="FY44" s="41" t="e">
        <f t="shared" si="43"/>
        <v>#REF!</v>
      </c>
      <c r="FZ44" s="41" t="e">
        <f t="shared" si="43"/>
        <v>#REF!</v>
      </c>
      <c r="GA44" s="41" t="e">
        <f t="shared" si="43"/>
        <v>#REF!</v>
      </c>
      <c r="GB44" s="41" t="e">
        <f t="shared" si="43"/>
        <v>#REF!</v>
      </c>
      <c r="GC44" s="41" t="e">
        <f t="shared" si="43"/>
        <v>#REF!</v>
      </c>
      <c r="GD44" s="41" t="e">
        <f t="shared" si="43"/>
        <v>#REF!</v>
      </c>
      <c r="GE44" s="41" t="e">
        <f t="shared" si="43"/>
        <v>#REF!</v>
      </c>
      <c r="GF44" s="41" t="e">
        <f t="shared" si="43"/>
        <v>#REF!</v>
      </c>
      <c r="GG44" s="41" t="e">
        <f t="shared" si="43"/>
        <v>#REF!</v>
      </c>
      <c r="GH44" s="41" t="e">
        <f t="shared" si="43"/>
        <v>#REF!</v>
      </c>
      <c r="GI44" s="41" t="e">
        <f t="shared" si="43"/>
        <v>#REF!</v>
      </c>
      <c r="GJ44" s="41" t="e">
        <f t="shared" si="43"/>
        <v>#REF!</v>
      </c>
      <c r="GK44" s="41" t="e">
        <f t="shared" si="43"/>
        <v>#REF!</v>
      </c>
      <c r="GL44" s="41" t="e">
        <f t="shared" si="37"/>
        <v>#REF!</v>
      </c>
      <c r="GM44" s="41" t="e">
        <f t="shared" si="37"/>
        <v>#REF!</v>
      </c>
      <c r="GN44" s="41" t="e">
        <f t="shared" si="37"/>
        <v>#REF!</v>
      </c>
      <c r="GO44" s="41" t="e">
        <f t="shared" si="37"/>
        <v>#REF!</v>
      </c>
      <c r="GP44" s="41" t="e">
        <f t="shared" si="37"/>
        <v>#REF!</v>
      </c>
      <c r="GQ44" s="41" t="e">
        <f t="shared" si="37"/>
        <v>#REF!</v>
      </c>
      <c r="GR44" s="41" t="e">
        <f t="shared" si="37"/>
        <v>#REF!</v>
      </c>
      <c r="GS44" s="41" t="e">
        <f t="shared" si="37"/>
        <v>#REF!</v>
      </c>
      <c r="GT44" s="41" t="e">
        <f t="shared" si="37"/>
        <v>#REF!</v>
      </c>
      <c r="GU44" s="41" t="e">
        <f t="shared" si="37"/>
        <v>#REF!</v>
      </c>
      <c r="GV44" s="41" t="e">
        <f t="shared" si="37"/>
        <v>#REF!</v>
      </c>
      <c r="GW44" s="41" t="e">
        <f t="shared" si="37"/>
        <v>#REF!</v>
      </c>
      <c r="GX44" s="41" t="e">
        <f t="shared" si="37"/>
        <v>#REF!</v>
      </c>
      <c r="GY44" s="41" t="e">
        <f t="shared" si="37"/>
        <v>#REF!</v>
      </c>
      <c r="GZ44" s="41" t="e">
        <f t="shared" si="37"/>
        <v>#REF!</v>
      </c>
      <c r="HA44" s="41" t="e">
        <f t="shared" si="37"/>
        <v>#REF!</v>
      </c>
      <c r="HB44" s="41" t="e">
        <f t="shared" si="44"/>
        <v>#REF!</v>
      </c>
      <c r="HC44" s="41" t="e">
        <f t="shared" si="44"/>
        <v>#REF!</v>
      </c>
      <c r="HD44" s="41" t="e">
        <f t="shared" si="44"/>
        <v>#REF!</v>
      </c>
      <c r="HE44" s="41" t="e">
        <f t="shared" si="44"/>
        <v>#REF!</v>
      </c>
      <c r="HF44" s="41" t="e">
        <f t="shared" si="44"/>
        <v>#REF!</v>
      </c>
      <c r="HG44" s="41" t="e">
        <f t="shared" si="44"/>
        <v>#REF!</v>
      </c>
      <c r="HH44" s="41" t="e">
        <f t="shared" si="44"/>
        <v>#REF!</v>
      </c>
      <c r="HI44" s="41" t="e">
        <f t="shared" si="44"/>
        <v>#REF!</v>
      </c>
      <c r="HJ44" s="41" t="e">
        <f t="shared" si="44"/>
        <v>#REF!</v>
      </c>
    </row>
    <row r="45" spans="1:218" ht="14.4" x14ac:dyDescent="0.3">
      <c r="A45" s="42">
        <v>42</v>
      </c>
      <c r="B45" s="43" t="e">
        <f>'CMM3 - AUX CALC'!$AQ$67</f>
        <v>#REF!</v>
      </c>
      <c r="AR45" s="41" t="e">
        <f>$B45/(_xlfn.SINGLE(PrazoConcessao)*12-AR$3+1)</f>
        <v>#REF!</v>
      </c>
      <c r="AS45" s="41" t="e">
        <f t="shared" si="38"/>
        <v>#REF!</v>
      </c>
      <c r="AT45" s="41" t="e">
        <f t="shared" si="38"/>
        <v>#REF!</v>
      </c>
      <c r="AU45" s="41" t="e">
        <f t="shared" si="38"/>
        <v>#REF!</v>
      </c>
      <c r="AV45" s="41" t="e">
        <f t="shared" si="38"/>
        <v>#REF!</v>
      </c>
      <c r="AW45" s="41" t="e">
        <f t="shared" si="38"/>
        <v>#REF!</v>
      </c>
      <c r="AX45" s="41" t="e">
        <f t="shared" si="38"/>
        <v>#REF!</v>
      </c>
      <c r="AY45" s="41" t="e">
        <f t="shared" si="38"/>
        <v>#REF!</v>
      </c>
      <c r="AZ45" s="41" t="e">
        <f t="shared" si="45"/>
        <v>#REF!</v>
      </c>
      <c r="BA45" s="41" t="e">
        <f t="shared" si="45"/>
        <v>#REF!</v>
      </c>
      <c r="BB45" s="41" t="e">
        <f t="shared" si="45"/>
        <v>#REF!</v>
      </c>
      <c r="BC45" s="41" t="e">
        <f t="shared" si="45"/>
        <v>#REF!</v>
      </c>
      <c r="BD45" s="41" t="e">
        <f t="shared" si="45"/>
        <v>#REF!</v>
      </c>
      <c r="BE45" s="41" t="e">
        <f t="shared" si="45"/>
        <v>#REF!</v>
      </c>
      <c r="BF45" s="41" t="e">
        <f t="shared" si="45"/>
        <v>#REF!</v>
      </c>
      <c r="BG45" s="41" t="e">
        <f t="shared" si="45"/>
        <v>#REF!</v>
      </c>
      <c r="BH45" s="41" t="e">
        <f t="shared" si="45"/>
        <v>#REF!</v>
      </c>
      <c r="BI45" s="41" t="e">
        <f t="shared" si="45"/>
        <v>#REF!</v>
      </c>
      <c r="BJ45" s="41" t="e">
        <f t="shared" si="45"/>
        <v>#REF!</v>
      </c>
      <c r="BK45" s="41" t="e">
        <f t="shared" si="45"/>
        <v>#REF!</v>
      </c>
      <c r="BL45" s="41" t="e">
        <f t="shared" si="45"/>
        <v>#REF!</v>
      </c>
      <c r="BM45" s="41" t="e">
        <f t="shared" si="45"/>
        <v>#REF!</v>
      </c>
      <c r="BN45" s="41" t="e">
        <f t="shared" si="39"/>
        <v>#REF!</v>
      </c>
      <c r="BO45" s="41" t="e">
        <f t="shared" si="39"/>
        <v>#REF!</v>
      </c>
      <c r="BP45" s="41" t="e">
        <f t="shared" si="39"/>
        <v>#REF!</v>
      </c>
      <c r="BQ45" s="41" t="e">
        <f t="shared" si="39"/>
        <v>#REF!</v>
      </c>
      <c r="BR45" s="41" t="e">
        <f t="shared" si="39"/>
        <v>#REF!</v>
      </c>
      <c r="BS45" s="41" t="e">
        <f t="shared" si="39"/>
        <v>#REF!</v>
      </c>
      <c r="BT45" s="41" t="e">
        <f t="shared" si="39"/>
        <v>#REF!</v>
      </c>
      <c r="BU45" s="41" t="e">
        <f t="shared" si="39"/>
        <v>#REF!</v>
      </c>
      <c r="BV45" s="41" t="e">
        <f t="shared" si="39"/>
        <v>#REF!</v>
      </c>
      <c r="BW45" s="41" t="e">
        <f t="shared" si="39"/>
        <v>#REF!</v>
      </c>
      <c r="BX45" s="41" t="e">
        <f t="shared" si="39"/>
        <v>#REF!</v>
      </c>
      <c r="BY45" s="41" t="e">
        <f t="shared" si="39"/>
        <v>#REF!</v>
      </c>
      <c r="BZ45" s="41" t="e">
        <f t="shared" si="39"/>
        <v>#REF!</v>
      </c>
      <c r="CA45" s="41" t="e">
        <f t="shared" si="39"/>
        <v>#REF!</v>
      </c>
      <c r="CB45" s="41" t="e">
        <f t="shared" si="39"/>
        <v>#REF!</v>
      </c>
      <c r="CC45" s="41" t="e">
        <f t="shared" si="39"/>
        <v>#REF!</v>
      </c>
      <c r="CD45" s="41" t="e">
        <f t="shared" si="40"/>
        <v>#REF!</v>
      </c>
      <c r="CE45" s="41" t="e">
        <f t="shared" si="40"/>
        <v>#REF!</v>
      </c>
      <c r="CF45" s="41" t="e">
        <f t="shared" si="40"/>
        <v>#REF!</v>
      </c>
      <c r="CG45" s="41" t="e">
        <f t="shared" si="40"/>
        <v>#REF!</v>
      </c>
      <c r="CH45" s="41" t="e">
        <f t="shared" si="40"/>
        <v>#REF!</v>
      </c>
      <c r="CI45" s="41" t="e">
        <f t="shared" si="40"/>
        <v>#REF!</v>
      </c>
      <c r="CJ45" s="41" t="e">
        <f t="shared" si="40"/>
        <v>#REF!</v>
      </c>
      <c r="CK45" s="41" t="e">
        <f t="shared" si="40"/>
        <v>#REF!</v>
      </c>
      <c r="CL45" s="41" t="e">
        <f t="shared" si="40"/>
        <v>#REF!</v>
      </c>
      <c r="CM45" s="41" t="e">
        <f t="shared" si="40"/>
        <v>#REF!</v>
      </c>
      <c r="CN45" s="41" t="e">
        <f t="shared" si="40"/>
        <v>#REF!</v>
      </c>
      <c r="CO45" s="41" t="e">
        <f t="shared" si="40"/>
        <v>#REF!</v>
      </c>
      <c r="CP45" s="41" t="e">
        <f t="shared" si="40"/>
        <v>#REF!</v>
      </c>
      <c r="CQ45" s="41" t="e">
        <f t="shared" si="40"/>
        <v>#REF!</v>
      </c>
      <c r="CR45" s="41" t="e">
        <f t="shared" si="40"/>
        <v>#REF!</v>
      </c>
      <c r="CS45" s="41" t="e">
        <f t="shared" si="40"/>
        <v>#REF!</v>
      </c>
      <c r="CT45" s="41" t="e">
        <f t="shared" si="34"/>
        <v>#REF!</v>
      </c>
      <c r="CU45" s="41" t="e">
        <f t="shared" si="34"/>
        <v>#REF!</v>
      </c>
      <c r="CV45" s="41" t="e">
        <f t="shared" si="34"/>
        <v>#REF!</v>
      </c>
      <c r="CW45" s="41" t="e">
        <f t="shared" si="34"/>
        <v>#REF!</v>
      </c>
      <c r="CX45" s="41" t="e">
        <f t="shared" si="34"/>
        <v>#REF!</v>
      </c>
      <c r="CY45" s="41" t="e">
        <f t="shared" si="34"/>
        <v>#REF!</v>
      </c>
      <c r="CZ45" s="41" t="e">
        <f t="shared" si="34"/>
        <v>#REF!</v>
      </c>
      <c r="DA45" s="41" t="e">
        <f t="shared" si="34"/>
        <v>#REF!</v>
      </c>
      <c r="DB45" s="41" t="e">
        <f t="shared" si="34"/>
        <v>#REF!</v>
      </c>
      <c r="DC45" s="41" t="e">
        <f t="shared" si="34"/>
        <v>#REF!</v>
      </c>
      <c r="DD45" s="41" t="e">
        <f t="shared" si="34"/>
        <v>#REF!</v>
      </c>
      <c r="DE45" s="41" t="e">
        <f t="shared" si="34"/>
        <v>#REF!</v>
      </c>
      <c r="DF45" s="41" t="e">
        <f t="shared" si="34"/>
        <v>#REF!</v>
      </c>
      <c r="DG45" s="41" t="e">
        <f t="shared" si="34"/>
        <v>#REF!</v>
      </c>
      <c r="DH45" s="41" t="e">
        <f t="shared" si="34"/>
        <v>#REF!</v>
      </c>
      <c r="DI45" s="41" t="e">
        <f t="shared" si="34"/>
        <v>#REF!</v>
      </c>
      <c r="DJ45" s="41" t="e">
        <f t="shared" si="41"/>
        <v>#REF!</v>
      </c>
      <c r="DK45" s="41" t="e">
        <f t="shared" si="41"/>
        <v>#REF!</v>
      </c>
      <c r="DL45" s="41" t="e">
        <f t="shared" si="41"/>
        <v>#REF!</v>
      </c>
      <c r="DM45" s="41" t="e">
        <f t="shared" si="41"/>
        <v>#REF!</v>
      </c>
      <c r="DN45" s="41" t="e">
        <f t="shared" si="41"/>
        <v>#REF!</v>
      </c>
      <c r="DO45" s="41" t="e">
        <f t="shared" si="41"/>
        <v>#REF!</v>
      </c>
      <c r="DP45" s="41" t="e">
        <f t="shared" si="41"/>
        <v>#REF!</v>
      </c>
      <c r="DQ45" s="41" t="e">
        <f t="shared" si="41"/>
        <v>#REF!</v>
      </c>
      <c r="DR45" s="41" t="e">
        <f t="shared" si="41"/>
        <v>#REF!</v>
      </c>
      <c r="DS45" s="41" t="e">
        <f t="shared" si="41"/>
        <v>#REF!</v>
      </c>
      <c r="DT45" s="41" t="e">
        <f t="shared" si="41"/>
        <v>#REF!</v>
      </c>
      <c r="DU45" s="41" t="e">
        <f t="shared" si="41"/>
        <v>#REF!</v>
      </c>
      <c r="DV45" s="41" t="e">
        <f t="shared" si="41"/>
        <v>#REF!</v>
      </c>
      <c r="DW45" s="41" t="e">
        <f t="shared" si="41"/>
        <v>#REF!</v>
      </c>
      <c r="DX45" s="41" t="e">
        <f t="shared" si="41"/>
        <v>#REF!</v>
      </c>
      <c r="DY45" s="41" t="e">
        <f t="shared" si="41"/>
        <v>#REF!</v>
      </c>
      <c r="DZ45" s="41" t="e">
        <f t="shared" si="35"/>
        <v>#REF!</v>
      </c>
      <c r="EA45" s="41" t="e">
        <f t="shared" si="35"/>
        <v>#REF!</v>
      </c>
      <c r="EB45" s="41" t="e">
        <f t="shared" si="35"/>
        <v>#REF!</v>
      </c>
      <c r="EC45" s="41" t="e">
        <f t="shared" si="35"/>
        <v>#REF!</v>
      </c>
      <c r="ED45" s="41" t="e">
        <f t="shared" si="35"/>
        <v>#REF!</v>
      </c>
      <c r="EE45" s="41" t="e">
        <f t="shared" si="35"/>
        <v>#REF!</v>
      </c>
      <c r="EF45" s="41" t="e">
        <f t="shared" si="35"/>
        <v>#REF!</v>
      </c>
      <c r="EG45" s="41" t="e">
        <f t="shared" si="35"/>
        <v>#REF!</v>
      </c>
      <c r="EH45" s="41" t="e">
        <f t="shared" si="35"/>
        <v>#REF!</v>
      </c>
      <c r="EI45" s="41" t="e">
        <f t="shared" si="35"/>
        <v>#REF!</v>
      </c>
      <c r="EJ45" s="41" t="e">
        <f t="shared" si="35"/>
        <v>#REF!</v>
      </c>
      <c r="EK45" s="41" t="e">
        <f t="shared" si="35"/>
        <v>#REF!</v>
      </c>
      <c r="EL45" s="41" t="e">
        <f t="shared" si="35"/>
        <v>#REF!</v>
      </c>
      <c r="EM45" s="41" t="e">
        <f t="shared" si="35"/>
        <v>#REF!</v>
      </c>
      <c r="EN45" s="41" t="e">
        <f t="shared" si="35"/>
        <v>#REF!</v>
      </c>
      <c r="EO45" s="41" t="e">
        <f t="shared" si="35"/>
        <v>#REF!</v>
      </c>
      <c r="EP45" s="41" t="e">
        <f t="shared" si="42"/>
        <v>#REF!</v>
      </c>
      <c r="EQ45" s="41" t="e">
        <f t="shared" si="42"/>
        <v>#REF!</v>
      </c>
      <c r="ER45" s="41" t="e">
        <f t="shared" si="42"/>
        <v>#REF!</v>
      </c>
      <c r="ES45" s="41" t="e">
        <f t="shared" si="42"/>
        <v>#REF!</v>
      </c>
      <c r="ET45" s="41" t="e">
        <f t="shared" si="42"/>
        <v>#REF!</v>
      </c>
      <c r="EU45" s="41" t="e">
        <f t="shared" si="42"/>
        <v>#REF!</v>
      </c>
      <c r="EV45" s="41" t="e">
        <f t="shared" si="42"/>
        <v>#REF!</v>
      </c>
      <c r="EW45" s="41" t="e">
        <f t="shared" si="42"/>
        <v>#REF!</v>
      </c>
      <c r="EX45" s="41" t="e">
        <f t="shared" si="42"/>
        <v>#REF!</v>
      </c>
      <c r="EY45" s="41" t="e">
        <f t="shared" si="42"/>
        <v>#REF!</v>
      </c>
      <c r="EZ45" s="41" t="e">
        <f t="shared" si="42"/>
        <v>#REF!</v>
      </c>
      <c r="FA45" s="41" t="e">
        <f t="shared" si="42"/>
        <v>#REF!</v>
      </c>
      <c r="FB45" s="41" t="e">
        <f t="shared" si="42"/>
        <v>#REF!</v>
      </c>
      <c r="FC45" s="41" t="e">
        <f t="shared" si="42"/>
        <v>#REF!</v>
      </c>
      <c r="FD45" s="41" t="e">
        <f t="shared" si="42"/>
        <v>#REF!</v>
      </c>
      <c r="FE45" s="41" t="e">
        <f t="shared" si="42"/>
        <v>#REF!</v>
      </c>
      <c r="FF45" s="41" t="e">
        <f t="shared" si="36"/>
        <v>#REF!</v>
      </c>
      <c r="FG45" s="41" t="e">
        <f t="shared" si="36"/>
        <v>#REF!</v>
      </c>
      <c r="FH45" s="41" t="e">
        <f t="shared" si="36"/>
        <v>#REF!</v>
      </c>
      <c r="FI45" s="41" t="e">
        <f t="shared" si="36"/>
        <v>#REF!</v>
      </c>
      <c r="FJ45" s="41" t="e">
        <f t="shared" si="36"/>
        <v>#REF!</v>
      </c>
      <c r="FK45" s="41" t="e">
        <f t="shared" si="36"/>
        <v>#REF!</v>
      </c>
      <c r="FL45" s="41" t="e">
        <f t="shared" si="36"/>
        <v>#REF!</v>
      </c>
      <c r="FM45" s="41" t="e">
        <f t="shared" si="36"/>
        <v>#REF!</v>
      </c>
      <c r="FN45" s="41" t="e">
        <f t="shared" si="36"/>
        <v>#REF!</v>
      </c>
      <c r="FO45" s="41" t="e">
        <f t="shared" si="36"/>
        <v>#REF!</v>
      </c>
      <c r="FP45" s="41" t="e">
        <f t="shared" si="36"/>
        <v>#REF!</v>
      </c>
      <c r="FQ45" s="41" t="e">
        <f t="shared" si="36"/>
        <v>#REF!</v>
      </c>
      <c r="FR45" s="41" t="e">
        <f t="shared" si="36"/>
        <v>#REF!</v>
      </c>
      <c r="FS45" s="41" t="e">
        <f t="shared" si="36"/>
        <v>#REF!</v>
      </c>
      <c r="FT45" s="41" t="e">
        <f t="shared" si="36"/>
        <v>#REF!</v>
      </c>
      <c r="FU45" s="41" t="e">
        <f t="shared" si="36"/>
        <v>#REF!</v>
      </c>
      <c r="FV45" s="41" t="e">
        <f t="shared" si="43"/>
        <v>#REF!</v>
      </c>
      <c r="FW45" s="41" t="e">
        <f t="shared" si="43"/>
        <v>#REF!</v>
      </c>
      <c r="FX45" s="41" t="e">
        <f t="shared" si="43"/>
        <v>#REF!</v>
      </c>
      <c r="FY45" s="41" t="e">
        <f t="shared" si="43"/>
        <v>#REF!</v>
      </c>
      <c r="FZ45" s="41" t="e">
        <f t="shared" si="43"/>
        <v>#REF!</v>
      </c>
      <c r="GA45" s="41" t="e">
        <f t="shared" si="43"/>
        <v>#REF!</v>
      </c>
      <c r="GB45" s="41" t="e">
        <f t="shared" si="43"/>
        <v>#REF!</v>
      </c>
      <c r="GC45" s="41" t="e">
        <f t="shared" si="43"/>
        <v>#REF!</v>
      </c>
      <c r="GD45" s="41" t="e">
        <f t="shared" si="43"/>
        <v>#REF!</v>
      </c>
      <c r="GE45" s="41" t="e">
        <f t="shared" si="43"/>
        <v>#REF!</v>
      </c>
      <c r="GF45" s="41" t="e">
        <f t="shared" si="43"/>
        <v>#REF!</v>
      </c>
      <c r="GG45" s="41" t="e">
        <f t="shared" si="43"/>
        <v>#REF!</v>
      </c>
      <c r="GH45" s="41" t="e">
        <f t="shared" si="43"/>
        <v>#REF!</v>
      </c>
      <c r="GI45" s="41" t="e">
        <f t="shared" si="43"/>
        <v>#REF!</v>
      </c>
      <c r="GJ45" s="41" t="e">
        <f t="shared" si="43"/>
        <v>#REF!</v>
      </c>
      <c r="GK45" s="41" t="e">
        <f t="shared" si="43"/>
        <v>#REF!</v>
      </c>
      <c r="GL45" s="41" t="e">
        <f t="shared" si="37"/>
        <v>#REF!</v>
      </c>
      <c r="GM45" s="41" t="e">
        <f t="shared" si="37"/>
        <v>#REF!</v>
      </c>
      <c r="GN45" s="41" t="e">
        <f t="shared" si="37"/>
        <v>#REF!</v>
      </c>
      <c r="GO45" s="41" t="e">
        <f t="shared" si="37"/>
        <v>#REF!</v>
      </c>
      <c r="GP45" s="41" t="e">
        <f t="shared" si="37"/>
        <v>#REF!</v>
      </c>
      <c r="GQ45" s="41" t="e">
        <f t="shared" si="37"/>
        <v>#REF!</v>
      </c>
      <c r="GR45" s="41" t="e">
        <f t="shared" si="37"/>
        <v>#REF!</v>
      </c>
      <c r="GS45" s="41" t="e">
        <f t="shared" si="37"/>
        <v>#REF!</v>
      </c>
      <c r="GT45" s="41" t="e">
        <f t="shared" si="37"/>
        <v>#REF!</v>
      </c>
      <c r="GU45" s="41" t="e">
        <f t="shared" si="37"/>
        <v>#REF!</v>
      </c>
      <c r="GV45" s="41" t="e">
        <f t="shared" si="37"/>
        <v>#REF!</v>
      </c>
      <c r="GW45" s="41" t="e">
        <f t="shared" si="37"/>
        <v>#REF!</v>
      </c>
      <c r="GX45" s="41" t="e">
        <f t="shared" si="37"/>
        <v>#REF!</v>
      </c>
      <c r="GY45" s="41" t="e">
        <f t="shared" si="37"/>
        <v>#REF!</v>
      </c>
      <c r="GZ45" s="41" t="e">
        <f t="shared" si="37"/>
        <v>#REF!</v>
      </c>
      <c r="HA45" s="41" t="e">
        <f t="shared" si="37"/>
        <v>#REF!</v>
      </c>
      <c r="HB45" s="41" t="e">
        <f t="shared" si="44"/>
        <v>#REF!</v>
      </c>
      <c r="HC45" s="41" t="e">
        <f t="shared" si="44"/>
        <v>#REF!</v>
      </c>
      <c r="HD45" s="41" t="e">
        <f t="shared" si="44"/>
        <v>#REF!</v>
      </c>
      <c r="HE45" s="41" t="e">
        <f t="shared" si="44"/>
        <v>#REF!</v>
      </c>
      <c r="HF45" s="41" t="e">
        <f t="shared" si="44"/>
        <v>#REF!</v>
      </c>
      <c r="HG45" s="41" t="e">
        <f t="shared" si="44"/>
        <v>#REF!</v>
      </c>
      <c r="HH45" s="41" t="e">
        <f t="shared" si="44"/>
        <v>#REF!</v>
      </c>
      <c r="HI45" s="41" t="e">
        <f t="shared" si="44"/>
        <v>#REF!</v>
      </c>
      <c r="HJ45" s="41" t="e">
        <f t="shared" si="44"/>
        <v>#REF!</v>
      </c>
    </row>
    <row r="46" spans="1:218" ht="14.4" x14ac:dyDescent="0.3">
      <c r="A46" s="42">
        <v>43</v>
      </c>
      <c r="B46" s="43" t="e">
        <f>'CMM3 - AUX CALC'!$AR$67</f>
        <v>#REF!</v>
      </c>
      <c r="AS46" s="41" t="e">
        <f>$B46/(_xlfn.SINGLE(PrazoConcessao)*12-AS$3+1)</f>
        <v>#REF!</v>
      </c>
      <c r="AT46" s="41" t="e">
        <f t="shared" si="38"/>
        <v>#REF!</v>
      </c>
      <c r="AU46" s="41" t="e">
        <f t="shared" si="38"/>
        <v>#REF!</v>
      </c>
      <c r="AV46" s="41" t="e">
        <f t="shared" si="38"/>
        <v>#REF!</v>
      </c>
      <c r="AW46" s="41" t="e">
        <f t="shared" si="38"/>
        <v>#REF!</v>
      </c>
      <c r="AX46" s="41" t="e">
        <f t="shared" si="38"/>
        <v>#REF!</v>
      </c>
      <c r="AY46" s="41" t="e">
        <f t="shared" si="38"/>
        <v>#REF!</v>
      </c>
      <c r="AZ46" s="41" t="e">
        <f t="shared" si="45"/>
        <v>#REF!</v>
      </c>
      <c r="BA46" s="41" t="e">
        <f t="shared" si="45"/>
        <v>#REF!</v>
      </c>
      <c r="BB46" s="41" t="e">
        <f t="shared" si="45"/>
        <v>#REF!</v>
      </c>
      <c r="BC46" s="41" t="e">
        <f t="shared" si="45"/>
        <v>#REF!</v>
      </c>
      <c r="BD46" s="41" t="e">
        <f t="shared" si="45"/>
        <v>#REF!</v>
      </c>
      <c r="BE46" s="41" t="e">
        <f t="shared" si="45"/>
        <v>#REF!</v>
      </c>
      <c r="BF46" s="41" t="e">
        <f t="shared" si="45"/>
        <v>#REF!</v>
      </c>
      <c r="BG46" s="41" t="e">
        <f t="shared" si="45"/>
        <v>#REF!</v>
      </c>
      <c r="BH46" s="41" t="e">
        <f t="shared" si="45"/>
        <v>#REF!</v>
      </c>
      <c r="BI46" s="41" t="e">
        <f t="shared" si="45"/>
        <v>#REF!</v>
      </c>
      <c r="BJ46" s="41" t="e">
        <f t="shared" si="45"/>
        <v>#REF!</v>
      </c>
      <c r="BK46" s="41" t="e">
        <f t="shared" si="45"/>
        <v>#REF!</v>
      </c>
      <c r="BL46" s="41" t="e">
        <f t="shared" si="45"/>
        <v>#REF!</v>
      </c>
      <c r="BM46" s="41" t="e">
        <f t="shared" si="45"/>
        <v>#REF!</v>
      </c>
      <c r="BN46" s="41" t="e">
        <f t="shared" si="39"/>
        <v>#REF!</v>
      </c>
      <c r="BO46" s="41" t="e">
        <f t="shared" si="39"/>
        <v>#REF!</v>
      </c>
      <c r="BP46" s="41" t="e">
        <f t="shared" si="39"/>
        <v>#REF!</v>
      </c>
      <c r="BQ46" s="41" t="e">
        <f t="shared" si="39"/>
        <v>#REF!</v>
      </c>
      <c r="BR46" s="41" t="e">
        <f t="shared" si="39"/>
        <v>#REF!</v>
      </c>
      <c r="BS46" s="41" t="e">
        <f t="shared" si="39"/>
        <v>#REF!</v>
      </c>
      <c r="BT46" s="41" t="e">
        <f t="shared" si="39"/>
        <v>#REF!</v>
      </c>
      <c r="BU46" s="41" t="e">
        <f t="shared" si="39"/>
        <v>#REF!</v>
      </c>
      <c r="BV46" s="41" t="e">
        <f t="shared" si="39"/>
        <v>#REF!</v>
      </c>
      <c r="BW46" s="41" t="e">
        <f t="shared" si="39"/>
        <v>#REF!</v>
      </c>
      <c r="BX46" s="41" t="e">
        <f t="shared" si="39"/>
        <v>#REF!</v>
      </c>
      <c r="BY46" s="41" t="e">
        <f t="shared" si="39"/>
        <v>#REF!</v>
      </c>
      <c r="BZ46" s="41" t="e">
        <f t="shared" si="39"/>
        <v>#REF!</v>
      </c>
      <c r="CA46" s="41" t="e">
        <f t="shared" si="39"/>
        <v>#REF!</v>
      </c>
      <c r="CB46" s="41" t="e">
        <f t="shared" si="39"/>
        <v>#REF!</v>
      </c>
      <c r="CC46" s="41" t="e">
        <f t="shared" si="39"/>
        <v>#REF!</v>
      </c>
      <c r="CD46" s="41" t="e">
        <f t="shared" si="40"/>
        <v>#REF!</v>
      </c>
      <c r="CE46" s="41" t="e">
        <f t="shared" si="40"/>
        <v>#REF!</v>
      </c>
      <c r="CF46" s="41" t="e">
        <f t="shared" si="40"/>
        <v>#REF!</v>
      </c>
      <c r="CG46" s="41" t="e">
        <f t="shared" si="40"/>
        <v>#REF!</v>
      </c>
      <c r="CH46" s="41" t="e">
        <f t="shared" si="40"/>
        <v>#REF!</v>
      </c>
      <c r="CI46" s="41" t="e">
        <f t="shared" si="40"/>
        <v>#REF!</v>
      </c>
      <c r="CJ46" s="41" t="e">
        <f t="shared" si="40"/>
        <v>#REF!</v>
      </c>
      <c r="CK46" s="41" t="e">
        <f t="shared" si="40"/>
        <v>#REF!</v>
      </c>
      <c r="CL46" s="41" t="e">
        <f t="shared" si="40"/>
        <v>#REF!</v>
      </c>
      <c r="CM46" s="41" t="e">
        <f t="shared" si="40"/>
        <v>#REF!</v>
      </c>
      <c r="CN46" s="41" t="e">
        <f t="shared" si="40"/>
        <v>#REF!</v>
      </c>
      <c r="CO46" s="41" t="e">
        <f t="shared" si="40"/>
        <v>#REF!</v>
      </c>
      <c r="CP46" s="41" t="e">
        <f t="shared" si="40"/>
        <v>#REF!</v>
      </c>
      <c r="CQ46" s="41" t="e">
        <f t="shared" si="40"/>
        <v>#REF!</v>
      </c>
      <c r="CR46" s="41" t="e">
        <f t="shared" si="40"/>
        <v>#REF!</v>
      </c>
      <c r="CS46" s="41" t="e">
        <f t="shared" si="40"/>
        <v>#REF!</v>
      </c>
      <c r="CT46" s="41" t="e">
        <f t="shared" si="34"/>
        <v>#REF!</v>
      </c>
      <c r="CU46" s="41" t="e">
        <f t="shared" si="34"/>
        <v>#REF!</v>
      </c>
      <c r="CV46" s="41" t="e">
        <f t="shared" si="34"/>
        <v>#REF!</v>
      </c>
      <c r="CW46" s="41" t="e">
        <f t="shared" si="34"/>
        <v>#REF!</v>
      </c>
      <c r="CX46" s="41" t="e">
        <f t="shared" si="34"/>
        <v>#REF!</v>
      </c>
      <c r="CY46" s="41" t="e">
        <f t="shared" si="34"/>
        <v>#REF!</v>
      </c>
      <c r="CZ46" s="41" t="e">
        <f t="shared" si="34"/>
        <v>#REF!</v>
      </c>
      <c r="DA46" s="41" t="e">
        <f t="shared" si="34"/>
        <v>#REF!</v>
      </c>
      <c r="DB46" s="41" t="e">
        <f t="shared" si="34"/>
        <v>#REF!</v>
      </c>
      <c r="DC46" s="41" t="e">
        <f t="shared" si="34"/>
        <v>#REF!</v>
      </c>
      <c r="DD46" s="41" t="e">
        <f t="shared" si="34"/>
        <v>#REF!</v>
      </c>
      <c r="DE46" s="41" t="e">
        <f t="shared" si="34"/>
        <v>#REF!</v>
      </c>
      <c r="DF46" s="41" t="e">
        <f t="shared" si="34"/>
        <v>#REF!</v>
      </c>
      <c r="DG46" s="41" t="e">
        <f t="shared" si="34"/>
        <v>#REF!</v>
      </c>
      <c r="DH46" s="41" t="e">
        <f t="shared" si="34"/>
        <v>#REF!</v>
      </c>
      <c r="DI46" s="41" t="e">
        <f t="shared" si="34"/>
        <v>#REF!</v>
      </c>
      <c r="DJ46" s="41" t="e">
        <f t="shared" si="41"/>
        <v>#REF!</v>
      </c>
      <c r="DK46" s="41" t="e">
        <f t="shared" si="41"/>
        <v>#REF!</v>
      </c>
      <c r="DL46" s="41" t="e">
        <f t="shared" si="41"/>
        <v>#REF!</v>
      </c>
      <c r="DM46" s="41" t="e">
        <f t="shared" si="41"/>
        <v>#REF!</v>
      </c>
      <c r="DN46" s="41" t="e">
        <f t="shared" si="41"/>
        <v>#REF!</v>
      </c>
      <c r="DO46" s="41" t="e">
        <f t="shared" si="41"/>
        <v>#REF!</v>
      </c>
      <c r="DP46" s="41" t="e">
        <f t="shared" si="41"/>
        <v>#REF!</v>
      </c>
      <c r="DQ46" s="41" t="e">
        <f t="shared" si="41"/>
        <v>#REF!</v>
      </c>
      <c r="DR46" s="41" t="e">
        <f t="shared" si="41"/>
        <v>#REF!</v>
      </c>
      <c r="DS46" s="41" t="e">
        <f t="shared" si="41"/>
        <v>#REF!</v>
      </c>
      <c r="DT46" s="41" t="e">
        <f t="shared" si="41"/>
        <v>#REF!</v>
      </c>
      <c r="DU46" s="41" t="e">
        <f t="shared" si="41"/>
        <v>#REF!</v>
      </c>
      <c r="DV46" s="41" t="e">
        <f t="shared" si="41"/>
        <v>#REF!</v>
      </c>
      <c r="DW46" s="41" t="e">
        <f t="shared" si="41"/>
        <v>#REF!</v>
      </c>
      <c r="DX46" s="41" t="e">
        <f t="shared" si="41"/>
        <v>#REF!</v>
      </c>
      <c r="DY46" s="41" t="e">
        <f t="shared" si="41"/>
        <v>#REF!</v>
      </c>
      <c r="DZ46" s="41" t="e">
        <f t="shared" si="35"/>
        <v>#REF!</v>
      </c>
      <c r="EA46" s="41" t="e">
        <f t="shared" si="35"/>
        <v>#REF!</v>
      </c>
      <c r="EB46" s="41" t="e">
        <f t="shared" si="35"/>
        <v>#REF!</v>
      </c>
      <c r="EC46" s="41" t="e">
        <f t="shared" si="35"/>
        <v>#REF!</v>
      </c>
      <c r="ED46" s="41" t="e">
        <f t="shared" si="35"/>
        <v>#REF!</v>
      </c>
      <c r="EE46" s="41" t="e">
        <f t="shared" si="35"/>
        <v>#REF!</v>
      </c>
      <c r="EF46" s="41" t="e">
        <f t="shared" si="35"/>
        <v>#REF!</v>
      </c>
      <c r="EG46" s="41" t="e">
        <f t="shared" si="35"/>
        <v>#REF!</v>
      </c>
      <c r="EH46" s="41" t="e">
        <f t="shared" si="35"/>
        <v>#REF!</v>
      </c>
      <c r="EI46" s="41" t="e">
        <f t="shared" si="35"/>
        <v>#REF!</v>
      </c>
      <c r="EJ46" s="41" t="e">
        <f t="shared" si="35"/>
        <v>#REF!</v>
      </c>
      <c r="EK46" s="41" t="e">
        <f t="shared" si="35"/>
        <v>#REF!</v>
      </c>
      <c r="EL46" s="41" t="e">
        <f t="shared" si="35"/>
        <v>#REF!</v>
      </c>
      <c r="EM46" s="41" t="e">
        <f t="shared" si="35"/>
        <v>#REF!</v>
      </c>
      <c r="EN46" s="41" t="e">
        <f t="shared" si="35"/>
        <v>#REF!</v>
      </c>
      <c r="EO46" s="41" t="e">
        <f t="shared" si="35"/>
        <v>#REF!</v>
      </c>
      <c r="EP46" s="41" t="e">
        <f t="shared" si="42"/>
        <v>#REF!</v>
      </c>
      <c r="EQ46" s="41" t="e">
        <f t="shared" si="42"/>
        <v>#REF!</v>
      </c>
      <c r="ER46" s="41" t="e">
        <f t="shared" si="42"/>
        <v>#REF!</v>
      </c>
      <c r="ES46" s="41" t="e">
        <f t="shared" si="42"/>
        <v>#REF!</v>
      </c>
      <c r="ET46" s="41" t="e">
        <f t="shared" si="42"/>
        <v>#REF!</v>
      </c>
      <c r="EU46" s="41" t="e">
        <f t="shared" si="42"/>
        <v>#REF!</v>
      </c>
      <c r="EV46" s="41" t="e">
        <f t="shared" si="42"/>
        <v>#REF!</v>
      </c>
      <c r="EW46" s="41" t="e">
        <f t="shared" si="42"/>
        <v>#REF!</v>
      </c>
      <c r="EX46" s="41" t="e">
        <f t="shared" si="42"/>
        <v>#REF!</v>
      </c>
      <c r="EY46" s="41" t="e">
        <f t="shared" si="42"/>
        <v>#REF!</v>
      </c>
      <c r="EZ46" s="41" t="e">
        <f t="shared" si="42"/>
        <v>#REF!</v>
      </c>
      <c r="FA46" s="41" t="e">
        <f t="shared" si="42"/>
        <v>#REF!</v>
      </c>
      <c r="FB46" s="41" t="e">
        <f t="shared" si="42"/>
        <v>#REF!</v>
      </c>
      <c r="FC46" s="41" t="e">
        <f t="shared" si="42"/>
        <v>#REF!</v>
      </c>
      <c r="FD46" s="41" t="e">
        <f t="shared" si="42"/>
        <v>#REF!</v>
      </c>
      <c r="FE46" s="41" t="e">
        <f t="shared" si="42"/>
        <v>#REF!</v>
      </c>
      <c r="FF46" s="41" t="e">
        <f t="shared" si="36"/>
        <v>#REF!</v>
      </c>
      <c r="FG46" s="41" t="e">
        <f t="shared" si="36"/>
        <v>#REF!</v>
      </c>
      <c r="FH46" s="41" t="e">
        <f t="shared" si="36"/>
        <v>#REF!</v>
      </c>
      <c r="FI46" s="41" t="e">
        <f t="shared" si="36"/>
        <v>#REF!</v>
      </c>
      <c r="FJ46" s="41" t="e">
        <f t="shared" si="36"/>
        <v>#REF!</v>
      </c>
      <c r="FK46" s="41" t="e">
        <f t="shared" si="36"/>
        <v>#REF!</v>
      </c>
      <c r="FL46" s="41" t="e">
        <f t="shared" si="36"/>
        <v>#REF!</v>
      </c>
      <c r="FM46" s="41" t="e">
        <f t="shared" si="36"/>
        <v>#REF!</v>
      </c>
      <c r="FN46" s="41" t="e">
        <f t="shared" si="36"/>
        <v>#REF!</v>
      </c>
      <c r="FO46" s="41" t="e">
        <f t="shared" si="36"/>
        <v>#REF!</v>
      </c>
      <c r="FP46" s="41" t="e">
        <f t="shared" si="36"/>
        <v>#REF!</v>
      </c>
      <c r="FQ46" s="41" t="e">
        <f t="shared" si="36"/>
        <v>#REF!</v>
      </c>
      <c r="FR46" s="41" t="e">
        <f t="shared" si="36"/>
        <v>#REF!</v>
      </c>
      <c r="FS46" s="41" t="e">
        <f t="shared" si="36"/>
        <v>#REF!</v>
      </c>
      <c r="FT46" s="41" t="e">
        <f t="shared" si="36"/>
        <v>#REF!</v>
      </c>
      <c r="FU46" s="41" t="e">
        <f t="shared" si="36"/>
        <v>#REF!</v>
      </c>
      <c r="FV46" s="41" t="e">
        <f t="shared" si="43"/>
        <v>#REF!</v>
      </c>
      <c r="FW46" s="41" t="e">
        <f t="shared" si="43"/>
        <v>#REF!</v>
      </c>
      <c r="FX46" s="41" t="e">
        <f t="shared" si="43"/>
        <v>#REF!</v>
      </c>
      <c r="FY46" s="41" t="e">
        <f t="shared" si="43"/>
        <v>#REF!</v>
      </c>
      <c r="FZ46" s="41" t="e">
        <f t="shared" si="43"/>
        <v>#REF!</v>
      </c>
      <c r="GA46" s="41" t="e">
        <f t="shared" si="43"/>
        <v>#REF!</v>
      </c>
      <c r="GB46" s="41" t="e">
        <f t="shared" si="43"/>
        <v>#REF!</v>
      </c>
      <c r="GC46" s="41" t="e">
        <f t="shared" si="43"/>
        <v>#REF!</v>
      </c>
      <c r="GD46" s="41" t="e">
        <f t="shared" si="43"/>
        <v>#REF!</v>
      </c>
      <c r="GE46" s="41" t="e">
        <f t="shared" si="43"/>
        <v>#REF!</v>
      </c>
      <c r="GF46" s="41" t="e">
        <f t="shared" si="43"/>
        <v>#REF!</v>
      </c>
      <c r="GG46" s="41" t="e">
        <f t="shared" si="43"/>
        <v>#REF!</v>
      </c>
      <c r="GH46" s="41" t="e">
        <f t="shared" si="43"/>
        <v>#REF!</v>
      </c>
      <c r="GI46" s="41" t="e">
        <f t="shared" si="43"/>
        <v>#REF!</v>
      </c>
      <c r="GJ46" s="41" t="e">
        <f t="shared" si="43"/>
        <v>#REF!</v>
      </c>
      <c r="GK46" s="41" t="e">
        <f t="shared" si="43"/>
        <v>#REF!</v>
      </c>
      <c r="GL46" s="41" t="e">
        <f t="shared" si="37"/>
        <v>#REF!</v>
      </c>
      <c r="GM46" s="41" t="e">
        <f t="shared" si="37"/>
        <v>#REF!</v>
      </c>
      <c r="GN46" s="41" t="e">
        <f t="shared" si="37"/>
        <v>#REF!</v>
      </c>
      <c r="GO46" s="41" t="e">
        <f t="shared" si="37"/>
        <v>#REF!</v>
      </c>
      <c r="GP46" s="41" t="e">
        <f t="shared" si="37"/>
        <v>#REF!</v>
      </c>
      <c r="GQ46" s="41" t="e">
        <f t="shared" si="37"/>
        <v>#REF!</v>
      </c>
      <c r="GR46" s="41" t="e">
        <f t="shared" si="37"/>
        <v>#REF!</v>
      </c>
      <c r="GS46" s="41" t="e">
        <f t="shared" si="37"/>
        <v>#REF!</v>
      </c>
      <c r="GT46" s="41" t="e">
        <f t="shared" si="37"/>
        <v>#REF!</v>
      </c>
      <c r="GU46" s="41" t="e">
        <f t="shared" si="37"/>
        <v>#REF!</v>
      </c>
      <c r="GV46" s="41" t="e">
        <f t="shared" si="37"/>
        <v>#REF!</v>
      </c>
      <c r="GW46" s="41" t="e">
        <f t="shared" si="37"/>
        <v>#REF!</v>
      </c>
      <c r="GX46" s="41" t="e">
        <f t="shared" si="37"/>
        <v>#REF!</v>
      </c>
      <c r="GY46" s="41" t="e">
        <f t="shared" si="37"/>
        <v>#REF!</v>
      </c>
      <c r="GZ46" s="41" t="e">
        <f t="shared" si="37"/>
        <v>#REF!</v>
      </c>
      <c r="HA46" s="41" t="e">
        <f t="shared" si="37"/>
        <v>#REF!</v>
      </c>
      <c r="HB46" s="41" t="e">
        <f t="shared" si="44"/>
        <v>#REF!</v>
      </c>
      <c r="HC46" s="41" t="e">
        <f t="shared" si="44"/>
        <v>#REF!</v>
      </c>
      <c r="HD46" s="41" t="e">
        <f t="shared" si="44"/>
        <v>#REF!</v>
      </c>
      <c r="HE46" s="41" t="e">
        <f t="shared" si="44"/>
        <v>#REF!</v>
      </c>
      <c r="HF46" s="41" t="e">
        <f t="shared" si="44"/>
        <v>#REF!</v>
      </c>
      <c r="HG46" s="41" t="e">
        <f t="shared" si="44"/>
        <v>#REF!</v>
      </c>
      <c r="HH46" s="41" t="e">
        <f t="shared" si="44"/>
        <v>#REF!</v>
      </c>
      <c r="HI46" s="41" t="e">
        <f t="shared" si="44"/>
        <v>#REF!</v>
      </c>
      <c r="HJ46" s="41" t="e">
        <f t="shared" si="44"/>
        <v>#REF!</v>
      </c>
    </row>
    <row r="47" spans="1:218" ht="14.4" x14ac:dyDescent="0.3">
      <c r="A47" s="42">
        <v>44</v>
      </c>
      <c r="B47" s="43" t="e">
        <f>'CMM3 - AUX CALC'!$AS$67</f>
        <v>#REF!</v>
      </c>
      <c r="AT47" s="41" t="e">
        <f>$B47/(_xlfn.SINGLE(PrazoConcessao)*12-AT$3+1)</f>
        <v>#REF!</v>
      </c>
      <c r="AU47" s="41" t="e">
        <f t="shared" si="38"/>
        <v>#REF!</v>
      </c>
      <c r="AV47" s="41" t="e">
        <f t="shared" si="38"/>
        <v>#REF!</v>
      </c>
      <c r="AW47" s="41" t="e">
        <f t="shared" si="38"/>
        <v>#REF!</v>
      </c>
      <c r="AX47" s="41" t="e">
        <f t="shared" si="38"/>
        <v>#REF!</v>
      </c>
      <c r="AY47" s="41" t="e">
        <f t="shared" si="38"/>
        <v>#REF!</v>
      </c>
      <c r="AZ47" s="41" t="e">
        <f t="shared" si="45"/>
        <v>#REF!</v>
      </c>
      <c r="BA47" s="41" t="e">
        <f t="shared" si="45"/>
        <v>#REF!</v>
      </c>
      <c r="BB47" s="41" t="e">
        <f t="shared" si="45"/>
        <v>#REF!</v>
      </c>
      <c r="BC47" s="41" t="e">
        <f t="shared" si="45"/>
        <v>#REF!</v>
      </c>
      <c r="BD47" s="41" t="e">
        <f t="shared" si="45"/>
        <v>#REF!</v>
      </c>
      <c r="BE47" s="41" t="e">
        <f t="shared" si="45"/>
        <v>#REF!</v>
      </c>
      <c r="BF47" s="41" t="e">
        <f t="shared" si="45"/>
        <v>#REF!</v>
      </c>
      <c r="BG47" s="41" t="e">
        <f t="shared" si="45"/>
        <v>#REF!</v>
      </c>
      <c r="BH47" s="41" t="e">
        <f t="shared" si="45"/>
        <v>#REF!</v>
      </c>
      <c r="BI47" s="41" t="e">
        <f t="shared" si="45"/>
        <v>#REF!</v>
      </c>
      <c r="BJ47" s="41" t="e">
        <f t="shared" si="45"/>
        <v>#REF!</v>
      </c>
      <c r="BK47" s="41" t="e">
        <f t="shared" si="45"/>
        <v>#REF!</v>
      </c>
      <c r="BL47" s="41" t="e">
        <f t="shared" si="45"/>
        <v>#REF!</v>
      </c>
      <c r="BM47" s="41" t="e">
        <f t="shared" si="45"/>
        <v>#REF!</v>
      </c>
      <c r="BN47" s="41" t="e">
        <f t="shared" si="39"/>
        <v>#REF!</v>
      </c>
      <c r="BO47" s="41" t="e">
        <f t="shared" si="39"/>
        <v>#REF!</v>
      </c>
      <c r="BP47" s="41" t="e">
        <f t="shared" si="39"/>
        <v>#REF!</v>
      </c>
      <c r="BQ47" s="41" t="e">
        <f t="shared" si="39"/>
        <v>#REF!</v>
      </c>
      <c r="BR47" s="41" t="e">
        <f t="shared" si="39"/>
        <v>#REF!</v>
      </c>
      <c r="BS47" s="41" t="e">
        <f t="shared" si="39"/>
        <v>#REF!</v>
      </c>
      <c r="BT47" s="41" t="e">
        <f t="shared" si="39"/>
        <v>#REF!</v>
      </c>
      <c r="BU47" s="41" t="e">
        <f t="shared" si="39"/>
        <v>#REF!</v>
      </c>
      <c r="BV47" s="41" t="e">
        <f t="shared" si="39"/>
        <v>#REF!</v>
      </c>
      <c r="BW47" s="41" t="e">
        <f t="shared" si="39"/>
        <v>#REF!</v>
      </c>
      <c r="BX47" s="41" t="e">
        <f t="shared" si="39"/>
        <v>#REF!</v>
      </c>
      <c r="BY47" s="41" t="e">
        <f t="shared" si="39"/>
        <v>#REF!</v>
      </c>
      <c r="BZ47" s="41" t="e">
        <f t="shared" si="39"/>
        <v>#REF!</v>
      </c>
      <c r="CA47" s="41" t="e">
        <f t="shared" si="39"/>
        <v>#REF!</v>
      </c>
      <c r="CB47" s="41" t="e">
        <f t="shared" si="39"/>
        <v>#REF!</v>
      </c>
      <c r="CC47" s="41" t="e">
        <f t="shared" si="39"/>
        <v>#REF!</v>
      </c>
      <c r="CD47" s="41" t="e">
        <f t="shared" si="40"/>
        <v>#REF!</v>
      </c>
      <c r="CE47" s="41" t="e">
        <f t="shared" si="40"/>
        <v>#REF!</v>
      </c>
      <c r="CF47" s="41" t="e">
        <f t="shared" si="40"/>
        <v>#REF!</v>
      </c>
      <c r="CG47" s="41" t="e">
        <f t="shared" si="40"/>
        <v>#REF!</v>
      </c>
      <c r="CH47" s="41" t="e">
        <f t="shared" si="40"/>
        <v>#REF!</v>
      </c>
      <c r="CI47" s="41" t="e">
        <f t="shared" si="40"/>
        <v>#REF!</v>
      </c>
      <c r="CJ47" s="41" t="e">
        <f t="shared" si="40"/>
        <v>#REF!</v>
      </c>
      <c r="CK47" s="41" t="e">
        <f t="shared" si="40"/>
        <v>#REF!</v>
      </c>
      <c r="CL47" s="41" t="e">
        <f t="shared" si="40"/>
        <v>#REF!</v>
      </c>
      <c r="CM47" s="41" t="e">
        <f t="shared" si="40"/>
        <v>#REF!</v>
      </c>
      <c r="CN47" s="41" t="e">
        <f t="shared" si="40"/>
        <v>#REF!</v>
      </c>
      <c r="CO47" s="41" t="e">
        <f t="shared" si="40"/>
        <v>#REF!</v>
      </c>
      <c r="CP47" s="41" t="e">
        <f t="shared" si="40"/>
        <v>#REF!</v>
      </c>
      <c r="CQ47" s="41" t="e">
        <f t="shared" si="40"/>
        <v>#REF!</v>
      </c>
      <c r="CR47" s="41" t="e">
        <f t="shared" si="40"/>
        <v>#REF!</v>
      </c>
      <c r="CS47" s="41" t="e">
        <f t="shared" si="40"/>
        <v>#REF!</v>
      </c>
      <c r="CT47" s="41" t="e">
        <f t="shared" si="34"/>
        <v>#REF!</v>
      </c>
      <c r="CU47" s="41" t="e">
        <f t="shared" si="34"/>
        <v>#REF!</v>
      </c>
      <c r="CV47" s="41" t="e">
        <f t="shared" si="34"/>
        <v>#REF!</v>
      </c>
      <c r="CW47" s="41" t="e">
        <f t="shared" si="34"/>
        <v>#REF!</v>
      </c>
      <c r="CX47" s="41" t="e">
        <f t="shared" si="34"/>
        <v>#REF!</v>
      </c>
      <c r="CY47" s="41" t="e">
        <f t="shared" si="34"/>
        <v>#REF!</v>
      </c>
      <c r="CZ47" s="41" t="e">
        <f t="shared" si="34"/>
        <v>#REF!</v>
      </c>
      <c r="DA47" s="41" t="e">
        <f t="shared" si="34"/>
        <v>#REF!</v>
      </c>
      <c r="DB47" s="41" t="e">
        <f t="shared" si="34"/>
        <v>#REF!</v>
      </c>
      <c r="DC47" s="41" t="e">
        <f t="shared" si="34"/>
        <v>#REF!</v>
      </c>
      <c r="DD47" s="41" t="e">
        <f t="shared" si="34"/>
        <v>#REF!</v>
      </c>
      <c r="DE47" s="41" t="e">
        <f t="shared" si="34"/>
        <v>#REF!</v>
      </c>
      <c r="DF47" s="41" t="e">
        <f t="shared" si="34"/>
        <v>#REF!</v>
      </c>
      <c r="DG47" s="41" t="e">
        <f t="shared" si="34"/>
        <v>#REF!</v>
      </c>
      <c r="DH47" s="41" t="e">
        <f t="shared" si="34"/>
        <v>#REF!</v>
      </c>
      <c r="DI47" s="41" t="e">
        <f t="shared" si="34"/>
        <v>#REF!</v>
      </c>
      <c r="DJ47" s="41" t="e">
        <f t="shared" si="41"/>
        <v>#REF!</v>
      </c>
      <c r="DK47" s="41" t="e">
        <f t="shared" si="41"/>
        <v>#REF!</v>
      </c>
      <c r="DL47" s="41" t="e">
        <f t="shared" si="41"/>
        <v>#REF!</v>
      </c>
      <c r="DM47" s="41" t="e">
        <f t="shared" si="41"/>
        <v>#REF!</v>
      </c>
      <c r="DN47" s="41" t="e">
        <f t="shared" si="41"/>
        <v>#REF!</v>
      </c>
      <c r="DO47" s="41" t="e">
        <f t="shared" si="41"/>
        <v>#REF!</v>
      </c>
      <c r="DP47" s="41" t="e">
        <f t="shared" si="41"/>
        <v>#REF!</v>
      </c>
      <c r="DQ47" s="41" t="e">
        <f t="shared" si="41"/>
        <v>#REF!</v>
      </c>
      <c r="DR47" s="41" t="e">
        <f t="shared" si="41"/>
        <v>#REF!</v>
      </c>
      <c r="DS47" s="41" t="e">
        <f t="shared" si="41"/>
        <v>#REF!</v>
      </c>
      <c r="DT47" s="41" t="e">
        <f t="shared" si="41"/>
        <v>#REF!</v>
      </c>
      <c r="DU47" s="41" t="e">
        <f t="shared" si="41"/>
        <v>#REF!</v>
      </c>
      <c r="DV47" s="41" t="e">
        <f t="shared" si="41"/>
        <v>#REF!</v>
      </c>
      <c r="DW47" s="41" t="e">
        <f t="shared" si="41"/>
        <v>#REF!</v>
      </c>
      <c r="DX47" s="41" t="e">
        <f t="shared" si="41"/>
        <v>#REF!</v>
      </c>
      <c r="DY47" s="41" t="e">
        <f t="shared" si="41"/>
        <v>#REF!</v>
      </c>
      <c r="DZ47" s="41" t="e">
        <f t="shared" si="35"/>
        <v>#REF!</v>
      </c>
      <c r="EA47" s="41" t="e">
        <f t="shared" si="35"/>
        <v>#REF!</v>
      </c>
      <c r="EB47" s="41" t="e">
        <f t="shared" si="35"/>
        <v>#REF!</v>
      </c>
      <c r="EC47" s="41" t="e">
        <f t="shared" si="35"/>
        <v>#REF!</v>
      </c>
      <c r="ED47" s="41" t="e">
        <f t="shared" si="35"/>
        <v>#REF!</v>
      </c>
      <c r="EE47" s="41" t="e">
        <f t="shared" si="35"/>
        <v>#REF!</v>
      </c>
      <c r="EF47" s="41" t="e">
        <f t="shared" si="35"/>
        <v>#REF!</v>
      </c>
      <c r="EG47" s="41" t="e">
        <f t="shared" si="35"/>
        <v>#REF!</v>
      </c>
      <c r="EH47" s="41" t="e">
        <f t="shared" si="35"/>
        <v>#REF!</v>
      </c>
      <c r="EI47" s="41" t="e">
        <f t="shared" si="35"/>
        <v>#REF!</v>
      </c>
      <c r="EJ47" s="41" t="e">
        <f t="shared" si="35"/>
        <v>#REF!</v>
      </c>
      <c r="EK47" s="41" t="e">
        <f t="shared" si="35"/>
        <v>#REF!</v>
      </c>
      <c r="EL47" s="41" t="e">
        <f t="shared" si="35"/>
        <v>#REF!</v>
      </c>
      <c r="EM47" s="41" t="e">
        <f t="shared" si="35"/>
        <v>#REF!</v>
      </c>
      <c r="EN47" s="41" t="e">
        <f t="shared" si="35"/>
        <v>#REF!</v>
      </c>
      <c r="EO47" s="41" t="e">
        <f t="shared" si="35"/>
        <v>#REF!</v>
      </c>
      <c r="EP47" s="41" t="e">
        <f t="shared" si="42"/>
        <v>#REF!</v>
      </c>
      <c r="EQ47" s="41" t="e">
        <f t="shared" si="42"/>
        <v>#REF!</v>
      </c>
      <c r="ER47" s="41" t="e">
        <f t="shared" si="42"/>
        <v>#REF!</v>
      </c>
      <c r="ES47" s="41" t="e">
        <f t="shared" si="42"/>
        <v>#REF!</v>
      </c>
      <c r="ET47" s="41" t="e">
        <f t="shared" si="42"/>
        <v>#REF!</v>
      </c>
      <c r="EU47" s="41" t="e">
        <f t="shared" si="42"/>
        <v>#REF!</v>
      </c>
      <c r="EV47" s="41" t="e">
        <f t="shared" si="42"/>
        <v>#REF!</v>
      </c>
      <c r="EW47" s="41" t="e">
        <f t="shared" si="42"/>
        <v>#REF!</v>
      </c>
      <c r="EX47" s="41" t="e">
        <f t="shared" si="42"/>
        <v>#REF!</v>
      </c>
      <c r="EY47" s="41" t="e">
        <f t="shared" si="42"/>
        <v>#REF!</v>
      </c>
      <c r="EZ47" s="41" t="e">
        <f t="shared" si="42"/>
        <v>#REF!</v>
      </c>
      <c r="FA47" s="41" t="e">
        <f t="shared" si="42"/>
        <v>#REF!</v>
      </c>
      <c r="FB47" s="41" t="e">
        <f t="shared" si="42"/>
        <v>#REF!</v>
      </c>
      <c r="FC47" s="41" t="e">
        <f t="shared" si="42"/>
        <v>#REF!</v>
      </c>
      <c r="FD47" s="41" t="e">
        <f t="shared" si="42"/>
        <v>#REF!</v>
      </c>
      <c r="FE47" s="41" t="e">
        <f t="shared" si="42"/>
        <v>#REF!</v>
      </c>
      <c r="FF47" s="41" t="e">
        <f t="shared" si="36"/>
        <v>#REF!</v>
      </c>
      <c r="FG47" s="41" t="e">
        <f t="shared" si="36"/>
        <v>#REF!</v>
      </c>
      <c r="FH47" s="41" t="e">
        <f t="shared" si="36"/>
        <v>#REF!</v>
      </c>
      <c r="FI47" s="41" t="e">
        <f t="shared" si="36"/>
        <v>#REF!</v>
      </c>
      <c r="FJ47" s="41" t="e">
        <f t="shared" si="36"/>
        <v>#REF!</v>
      </c>
      <c r="FK47" s="41" t="e">
        <f t="shared" si="36"/>
        <v>#REF!</v>
      </c>
      <c r="FL47" s="41" t="e">
        <f t="shared" si="36"/>
        <v>#REF!</v>
      </c>
      <c r="FM47" s="41" t="e">
        <f t="shared" si="36"/>
        <v>#REF!</v>
      </c>
      <c r="FN47" s="41" t="e">
        <f t="shared" si="36"/>
        <v>#REF!</v>
      </c>
      <c r="FO47" s="41" t="e">
        <f t="shared" si="36"/>
        <v>#REF!</v>
      </c>
      <c r="FP47" s="41" t="e">
        <f t="shared" si="36"/>
        <v>#REF!</v>
      </c>
      <c r="FQ47" s="41" t="e">
        <f t="shared" si="36"/>
        <v>#REF!</v>
      </c>
      <c r="FR47" s="41" t="e">
        <f t="shared" si="36"/>
        <v>#REF!</v>
      </c>
      <c r="FS47" s="41" t="e">
        <f t="shared" si="36"/>
        <v>#REF!</v>
      </c>
      <c r="FT47" s="41" t="e">
        <f t="shared" si="36"/>
        <v>#REF!</v>
      </c>
      <c r="FU47" s="41" t="e">
        <f t="shared" si="36"/>
        <v>#REF!</v>
      </c>
      <c r="FV47" s="41" t="e">
        <f t="shared" si="43"/>
        <v>#REF!</v>
      </c>
      <c r="FW47" s="41" t="e">
        <f t="shared" si="43"/>
        <v>#REF!</v>
      </c>
      <c r="FX47" s="41" t="e">
        <f t="shared" si="43"/>
        <v>#REF!</v>
      </c>
      <c r="FY47" s="41" t="e">
        <f t="shared" si="43"/>
        <v>#REF!</v>
      </c>
      <c r="FZ47" s="41" t="e">
        <f t="shared" si="43"/>
        <v>#REF!</v>
      </c>
      <c r="GA47" s="41" t="e">
        <f t="shared" si="43"/>
        <v>#REF!</v>
      </c>
      <c r="GB47" s="41" t="e">
        <f t="shared" si="43"/>
        <v>#REF!</v>
      </c>
      <c r="GC47" s="41" t="e">
        <f t="shared" si="43"/>
        <v>#REF!</v>
      </c>
      <c r="GD47" s="41" t="e">
        <f t="shared" si="43"/>
        <v>#REF!</v>
      </c>
      <c r="GE47" s="41" t="e">
        <f t="shared" si="43"/>
        <v>#REF!</v>
      </c>
      <c r="GF47" s="41" t="e">
        <f t="shared" si="43"/>
        <v>#REF!</v>
      </c>
      <c r="GG47" s="41" t="e">
        <f t="shared" si="43"/>
        <v>#REF!</v>
      </c>
      <c r="GH47" s="41" t="e">
        <f t="shared" si="43"/>
        <v>#REF!</v>
      </c>
      <c r="GI47" s="41" t="e">
        <f t="shared" si="43"/>
        <v>#REF!</v>
      </c>
      <c r="GJ47" s="41" t="e">
        <f t="shared" si="43"/>
        <v>#REF!</v>
      </c>
      <c r="GK47" s="41" t="e">
        <f t="shared" si="43"/>
        <v>#REF!</v>
      </c>
      <c r="GL47" s="41" t="e">
        <f t="shared" si="37"/>
        <v>#REF!</v>
      </c>
      <c r="GM47" s="41" t="e">
        <f t="shared" si="37"/>
        <v>#REF!</v>
      </c>
      <c r="GN47" s="41" t="e">
        <f t="shared" si="37"/>
        <v>#REF!</v>
      </c>
      <c r="GO47" s="41" t="e">
        <f t="shared" si="37"/>
        <v>#REF!</v>
      </c>
      <c r="GP47" s="41" t="e">
        <f t="shared" si="37"/>
        <v>#REF!</v>
      </c>
      <c r="GQ47" s="41" t="e">
        <f t="shared" si="37"/>
        <v>#REF!</v>
      </c>
      <c r="GR47" s="41" t="e">
        <f t="shared" si="37"/>
        <v>#REF!</v>
      </c>
      <c r="GS47" s="41" t="e">
        <f t="shared" si="37"/>
        <v>#REF!</v>
      </c>
      <c r="GT47" s="41" t="e">
        <f t="shared" si="37"/>
        <v>#REF!</v>
      </c>
      <c r="GU47" s="41" t="e">
        <f t="shared" si="37"/>
        <v>#REF!</v>
      </c>
      <c r="GV47" s="41" t="e">
        <f t="shared" si="37"/>
        <v>#REF!</v>
      </c>
      <c r="GW47" s="41" t="e">
        <f t="shared" si="37"/>
        <v>#REF!</v>
      </c>
      <c r="GX47" s="41" t="e">
        <f t="shared" si="37"/>
        <v>#REF!</v>
      </c>
      <c r="GY47" s="41" t="e">
        <f t="shared" si="37"/>
        <v>#REF!</v>
      </c>
      <c r="GZ47" s="41" t="e">
        <f t="shared" si="37"/>
        <v>#REF!</v>
      </c>
      <c r="HA47" s="41" t="e">
        <f t="shared" si="37"/>
        <v>#REF!</v>
      </c>
      <c r="HB47" s="41" t="e">
        <f t="shared" si="44"/>
        <v>#REF!</v>
      </c>
      <c r="HC47" s="41" t="e">
        <f t="shared" si="44"/>
        <v>#REF!</v>
      </c>
      <c r="HD47" s="41" t="e">
        <f t="shared" si="44"/>
        <v>#REF!</v>
      </c>
      <c r="HE47" s="41" t="e">
        <f t="shared" si="44"/>
        <v>#REF!</v>
      </c>
      <c r="HF47" s="41" t="e">
        <f t="shared" si="44"/>
        <v>#REF!</v>
      </c>
      <c r="HG47" s="41" t="e">
        <f t="shared" si="44"/>
        <v>#REF!</v>
      </c>
      <c r="HH47" s="41" t="e">
        <f t="shared" si="44"/>
        <v>#REF!</v>
      </c>
      <c r="HI47" s="41" t="e">
        <f t="shared" si="44"/>
        <v>#REF!</v>
      </c>
      <c r="HJ47" s="41" t="e">
        <f t="shared" si="44"/>
        <v>#REF!</v>
      </c>
    </row>
    <row r="48" spans="1:218" ht="14.4" x14ac:dyDescent="0.3">
      <c r="A48" s="42">
        <v>45</v>
      </c>
      <c r="B48" s="43" t="e">
        <f>'CMM3 - AUX CALC'!$AT$67</f>
        <v>#REF!</v>
      </c>
      <c r="AU48" s="41" t="e">
        <f>$B48/(_xlfn.SINGLE(PrazoConcessao)*12-AU$3+1)</f>
        <v>#REF!</v>
      </c>
      <c r="AV48" s="41" t="e">
        <f t="shared" si="38"/>
        <v>#REF!</v>
      </c>
      <c r="AW48" s="41" t="e">
        <f t="shared" si="38"/>
        <v>#REF!</v>
      </c>
      <c r="AX48" s="41" t="e">
        <f t="shared" si="38"/>
        <v>#REF!</v>
      </c>
      <c r="AY48" s="41" t="e">
        <f t="shared" si="38"/>
        <v>#REF!</v>
      </c>
      <c r="AZ48" s="41" t="e">
        <f t="shared" si="45"/>
        <v>#REF!</v>
      </c>
      <c r="BA48" s="41" t="e">
        <f t="shared" si="45"/>
        <v>#REF!</v>
      </c>
      <c r="BB48" s="41" t="e">
        <f t="shared" si="45"/>
        <v>#REF!</v>
      </c>
      <c r="BC48" s="41" t="e">
        <f t="shared" si="45"/>
        <v>#REF!</v>
      </c>
      <c r="BD48" s="41" t="e">
        <f t="shared" si="45"/>
        <v>#REF!</v>
      </c>
      <c r="BE48" s="41" t="e">
        <f t="shared" si="45"/>
        <v>#REF!</v>
      </c>
      <c r="BF48" s="41" t="e">
        <f t="shared" si="45"/>
        <v>#REF!</v>
      </c>
      <c r="BG48" s="41" t="e">
        <f t="shared" si="45"/>
        <v>#REF!</v>
      </c>
      <c r="BH48" s="41" t="e">
        <f t="shared" si="45"/>
        <v>#REF!</v>
      </c>
      <c r="BI48" s="41" t="e">
        <f t="shared" si="45"/>
        <v>#REF!</v>
      </c>
      <c r="BJ48" s="41" t="e">
        <f t="shared" si="45"/>
        <v>#REF!</v>
      </c>
      <c r="BK48" s="41" t="e">
        <f t="shared" si="45"/>
        <v>#REF!</v>
      </c>
      <c r="BL48" s="41" t="e">
        <f t="shared" si="45"/>
        <v>#REF!</v>
      </c>
      <c r="BM48" s="41" t="e">
        <f t="shared" si="45"/>
        <v>#REF!</v>
      </c>
      <c r="BN48" s="41" t="e">
        <f t="shared" si="39"/>
        <v>#REF!</v>
      </c>
      <c r="BO48" s="41" t="e">
        <f t="shared" si="39"/>
        <v>#REF!</v>
      </c>
      <c r="BP48" s="41" t="e">
        <f t="shared" si="39"/>
        <v>#REF!</v>
      </c>
      <c r="BQ48" s="41" t="e">
        <f t="shared" si="39"/>
        <v>#REF!</v>
      </c>
      <c r="BR48" s="41" t="e">
        <f t="shared" si="39"/>
        <v>#REF!</v>
      </c>
      <c r="BS48" s="41" t="e">
        <f t="shared" si="39"/>
        <v>#REF!</v>
      </c>
      <c r="BT48" s="41" t="e">
        <f t="shared" si="39"/>
        <v>#REF!</v>
      </c>
      <c r="BU48" s="41" t="e">
        <f t="shared" si="39"/>
        <v>#REF!</v>
      </c>
      <c r="BV48" s="41" t="e">
        <f t="shared" si="39"/>
        <v>#REF!</v>
      </c>
      <c r="BW48" s="41" t="e">
        <f t="shared" si="39"/>
        <v>#REF!</v>
      </c>
      <c r="BX48" s="41" t="e">
        <f t="shared" si="39"/>
        <v>#REF!</v>
      </c>
      <c r="BY48" s="41" t="e">
        <f t="shared" si="39"/>
        <v>#REF!</v>
      </c>
      <c r="BZ48" s="41" t="e">
        <f t="shared" si="39"/>
        <v>#REF!</v>
      </c>
      <c r="CA48" s="41" t="e">
        <f t="shared" si="39"/>
        <v>#REF!</v>
      </c>
      <c r="CB48" s="41" t="e">
        <f t="shared" si="39"/>
        <v>#REF!</v>
      </c>
      <c r="CC48" s="41" t="e">
        <f t="shared" si="39"/>
        <v>#REF!</v>
      </c>
      <c r="CD48" s="41" t="e">
        <f t="shared" si="40"/>
        <v>#REF!</v>
      </c>
      <c r="CE48" s="41" t="e">
        <f t="shared" si="40"/>
        <v>#REF!</v>
      </c>
      <c r="CF48" s="41" t="e">
        <f t="shared" si="40"/>
        <v>#REF!</v>
      </c>
      <c r="CG48" s="41" t="e">
        <f t="shared" si="40"/>
        <v>#REF!</v>
      </c>
      <c r="CH48" s="41" t="e">
        <f t="shared" si="40"/>
        <v>#REF!</v>
      </c>
      <c r="CI48" s="41" t="e">
        <f t="shared" si="40"/>
        <v>#REF!</v>
      </c>
      <c r="CJ48" s="41" t="e">
        <f t="shared" si="40"/>
        <v>#REF!</v>
      </c>
      <c r="CK48" s="41" t="e">
        <f t="shared" si="40"/>
        <v>#REF!</v>
      </c>
      <c r="CL48" s="41" t="e">
        <f t="shared" si="40"/>
        <v>#REF!</v>
      </c>
      <c r="CM48" s="41" t="e">
        <f t="shared" si="40"/>
        <v>#REF!</v>
      </c>
      <c r="CN48" s="41" t="e">
        <f t="shared" si="40"/>
        <v>#REF!</v>
      </c>
      <c r="CO48" s="41" t="e">
        <f t="shared" si="40"/>
        <v>#REF!</v>
      </c>
      <c r="CP48" s="41" t="e">
        <f t="shared" si="40"/>
        <v>#REF!</v>
      </c>
      <c r="CQ48" s="41" t="e">
        <f t="shared" si="40"/>
        <v>#REF!</v>
      </c>
      <c r="CR48" s="41" t="e">
        <f t="shared" si="40"/>
        <v>#REF!</v>
      </c>
      <c r="CS48" s="41" t="e">
        <f t="shared" si="40"/>
        <v>#REF!</v>
      </c>
      <c r="CT48" s="41" t="e">
        <f t="shared" si="34"/>
        <v>#REF!</v>
      </c>
      <c r="CU48" s="41" t="e">
        <f t="shared" si="34"/>
        <v>#REF!</v>
      </c>
      <c r="CV48" s="41" t="e">
        <f t="shared" si="34"/>
        <v>#REF!</v>
      </c>
      <c r="CW48" s="41" t="e">
        <f t="shared" si="34"/>
        <v>#REF!</v>
      </c>
      <c r="CX48" s="41" t="e">
        <f t="shared" si="34"/>
        <v>#REF!</v>
      </c>
      <c r="CY48" s="41" t="e">
        <f t="shared" si="34"/>
        <v>#REF!</v>
      </c>
      <c r="CZ48" s="41" t="e">
        <f t="shared" si="34"/>
        <v>#REF!</v>
      </c>
      <c r="DA48" s="41" t="e">
        <f t="shared" si="34"/>
        <v>#REF!</v>
      </c>
      <c r="DB48" s="41" t="e">
        <f t="shared" si="34"/>
        <v>#REF!</v>
      </c>
      <c r="DC48" s="41" t="e">
        <f t="shared" si="34"/>
        <v>#REF!</v>
      </c>
      <c r="DD48" s="41" t="e">
        <f t="shared" si="34"/>
        <v>#REF!</v>
      </c>
      <c r="DE48" s="41" t="e">
        <f t="shared" si="34"/>
        <v>#REF!</v>
      </c>
      <c r="DF48" s="41" t="e">
        <f t="shared" si="34"/>
        <v>#REF!</v>
      </c>
      <c r="DG48" s="41" t="e">
        <f t="shared" si="34"/>
        <v>#REF!</v>
      </c>
      <c r="DH48" s="41" t="e">
        <f t="shared" si="34"/>
        <v>#REF!</v>
      </c>
      <c r="DI48" s="41" t="e">
        <f t="shared" si="34"/>
        <v>#REF!</v>
      </c>
      <c r="DJ48" s="41" t="e">
        <f t="shared" si="41"/>
        <v>#REF!</v>
      </c>
      <c r="DK48" s="41" t="e">
        <f t="shared" si="41"/>
        <v>#REF!</v>
      </c>
      <c r="DL48" s="41" t="e">
        <f t="shared" si="41"/>
        <v>#REF!</v>
      </c>
      <c r="DM48" s="41" t="e">
        <f t="shared" si="41"/>
        <v>#REF!</v>
      </c>
      <c r="DN48" s="41" t="e">
        <f t="shared" si="41"/>
        <v>#REF!</v>
      </c>
      <c r="DO48" s="41" t="e">
        <f t="shared" si="41"/>
        <v>#REF!</v>
      </c>
      <c r="DP48" s="41" t="e">
        <f t="shared" si="41"/>
        <v>#REF!</v>
      </c>
      <c r="DQ48" s="41" t="e">
        <f t="shared" si="41"/>
        <v>#REF!</v>
      </c>
      <c r="DR48" s="41" t="e">
        <f t="shared" si="41"/>
        <v>#REF!</v>
      </c>
      <c r="DS48" s="41" t="e">
        <f t="shared" si="41"/>
        <v>#REF!</v>
      </c>
      <c r="DT48" s="41" t="e">
        <f t="shared" si="41"/>
        <v>#REF!</v>
      </c>
      <c r="DU48" s="41" t="e">
        <f t="shared" si="41"/>
        <v>#REF!</v>
      </c>
      <c r="DV48" s="41" t="e">
        <f t="shared" si="41"/>
        <v>#REF!</v>
      </c>
      <c r="DW48" s="41" t="e">
        <f t="shared" si="41"/>
        <v>#REF!</v>
      </c>
      <c r="DX48" s="41" t="e">
        <f t="shared" si="41"/>
        <v>#REF!</v>
      </c>
      <c r="DY48" s="41" t="e">
        <f t="shared" si="41"/>
        <v>#REF!</v>
      </c>
      <c r="DZ48" s="41" t="e">
        <f t="shared" si="35"/>
        <v>#REF!</v>
      </c>
      <c r="EA48" s="41" t="e">
        <f t="shared" si="35"/>
        <v>#REF!</v>
      </c>
      <c r="EB48" s="41" t="e">
        <f t="shared" si="35"/>
        <v>#REF!</v>
      </c>
      <c r="EC48" s="41" t="e">
        <f t="shared" si="35"/>
        <v>#REF!</v>
      </c>
      <c r="ED48" s="41" t="e">
        <f t="shared" si="35"/>
        <v>#REF!</v>
      </c>
      <c r="EE48" s="41" t="e">
        <f t="shared" si="35"/>
        <v>#REF!</v>
      </c>
      <c r="EF48" s="41" t="e">
        <f t="shared" si="35"/>
        <v>#REF!</v>
      </c>
      <c r="EG48" s="41" t="e">
        <f t="shared" si="35"/>
        <v>#REF!</v>
      </c>
      <c r="EH48" s="41" t="e">
        <f t="shared" si="35"/>
        <v>#REF!</v>
      </c>
      <c r="EI48" s="41" t="e">
        <f t="shared" si="35"/>
        <v>#REF!</v>
      </c>
      <c r="EJ48" s="41" t="e">
        <f t="shared" si="35"/>
        <v>#REF!</v>
      </c>
      <c r="EK48" s="41" t="e">
        <f t="shared" si="35"/>
        <v>#REF!</v>
      </c>
      <c r="EL48" s="41" t="e">
        <f t="shared" si="35"/>
        <v>#REF!</v>
      </c>
      <c r="EM48" s="41" t="e">
        <f t="shared" si="35"/>
        <v>#REF!</v>
      </c>
      <c r="EN48" s="41" t="e">
        <f t="shared" si="35"/>
        <v>#REF!</v>
      </c>
      <c r="EO48" s="41" t="e">
        <f t="shared" si="35"/>
        <v>#REF!</v>
      </c>
      <c r="EP48" s="41" t="e">
        <f t="shared" si="42"/>
        <v>#REF!</v>
      </c>
      <c r="EQ48" s="41" t="e">
        <f t="shared" si="42"/>
        <v>#REF!</v>
      </c>
      <c r="ER48" s="41" t="e">
        <f t="shared" si="42"/>
        <v>#REF!</v>
      </c>
      <c r="ES48" s="41" t="e">
        <f t="shared" si="42"/>
        <v>#REF!</v>
      </c>
      <c r="ET48" s="41" t="e">
        <f t="shared" si="42"/>
        <v>#REF!</v>
      </c>
      <c r="EU48" s="41" t="e">
        <f t="shared" si="42"/>
        <v>#REF!</v>
      </c>
      <c r="EV48" s="41" t="e">
        <f t="shared" si="42"/>
        <v>#REF!</v>
      </c>
      <c r="EW48" s="41" t="e">
        <f t="shared" si="42"/>
        <v>#REF!</v>
      </c>
      <c r="EX48" s="41" t="e">
        <f t="shared" si="42"/>
        <v>#REF!</v>
      </c>
      <c r="EY48" s="41" t="e">
        <f t="shared" si="42"/>
        <v>#REF!</v>
      </c>
      <c r="EZ48" s="41" t="e">
        <f t="shared" si="42"/>
        <v>#REF!</v>
      </c>
      <c r="FA48" s="41" t="e">
        <f t="shared" si="42"/>
        <v>#REF!</v>
      </c>
      <c r="FB48" s="41" t="e">
        <f t="shared" si="42"/>
        <v>#REF!</v>
      </c>
      <c r="FC48" s="41" t="e">
        <f t="shared" si="42"/>
        <v>#REF!</v>
      </c>
      <c r="FD48" s="41" t="e">
        <f t="shared" si="42"/>
        <v>#REF!</v>
      </c>
      <c r="FE48" s="41" t="e">
        <f t="shared" si="42"/>
        <v>#REF!</v>
      </c>
      <c r="FF48" s="41" t="e">
        <f t="shared" si="36"/>
        <v>#REF!</v>
      </c>
      <c r="FG48" s="41" t="e">
        <f t="shared" si="36"/>
        <v>#REF!</v>
      </c>
      <c r="FH48" s="41" t="e">
        <f t="shared" si="36"/>
        <v>#REF!</v>
      </c>
      <c r="FI48" s="41" t="e">
        <f t="shared" si="36"/>
        <v>#REF!</v>
      </c>
      <c r="FJ48" s="41" t="e">
        <f t="shared" si="36"/>
        <v>#REF!</v>
      </c>
      <c r="FK48" s="41" t="e">
        <f t="shared" si="36"/>
        <v>#REF!</v>
      </c>
      <c r="FL48" s="41" t="e">
        <f t="shared" si="36"/>
        <v>#REF!</v>
      </c>
      <c r="FM48" s="41" t="e">
        <f t="shared" si="36"/>
        <v>#REF!</v>
      </c>
      <c r="FN48" s="41" t="e">
        <f t="shared" si="36"/>
        <v>#REF!</v>
      </c>
      <c r="FO48" s="41" t="e">
        <f t="shared" si="36"/>
        <v>#REF!</v>
      </c>
      <c r="FP48" s="41" t="e">
        <f t="shared" si="36"/>
        <v>#REF!</v>
      </c>
      <c r="FQ48" s="41" t="e">
        <f t="shared" si="36"/>
        <v>#REF!</v>
      </c>
      <c r="FR48" s="41" t="e">
        <f t="shared" si="36"/>
        <v>#REF!</v>
      </c>
      <c r="FS48" s="41" t="e">
        <f t="shared" si="36"/>
        <v>#REF!</v>
      </c>
      <c r="FT48" s="41" t="e">
        <f t="shared" si="36"/>
        <v>#REF!</v>
      </c>
      <c r="FU48" s="41" t="e">
        <f t="shared" si="36"/>
        <v>#REF!</v>
      </c>
      <c r="FV48" s="41" t="e">
        <f t="shared" si="43"/>
        <v>#REF!</v>
      </c>
      <c r="FW48" s="41" t="e">
        <f t="shared" si="43"/>
        <v>#REF!</v>
      </c>
      <c r="FX48" s="41" t="e">
        <f t="shared" si="43"/>
        <v>#REF!</v>
      </c>
      <c r="FY48" s="41" t="e">
        <f t="shared" si="43"/>
        <v>#REF!</v>
      </c>
      <c r="FZ48" s="41" t="e">
        <f t="shared" si="43"/>
        <v>#REF!</v>
      </c>
      <c r="GA48" s="41" t="e">
        <f t="shared" si="43"/>
        <v>#REF!</v>
      </c>
      <c r="GB48" s="41" t="e">
        <f t="shared" si="43"/>
        <v>#REF!</v>
      </c>
      <c r="GC48" s="41" t="e">
        <f t="shared" si="43"/>
        <v>#REF!</v>
      </c>
      <c r="GD48" s="41" t="e">
        <f t="shared" si="43"/>
        <v>#REF!</v>
      </c>
      <c r="GE48" s="41" t="e">
        <f t="shared" si="43"/>
        <v>#REF!</v>
      </c>
      <c r="GF48" s="41" t="e">
        <f t="shared" si="43"/>
        <v>#REF!</v>
      </c>
      <c r="GG48" s="41" t="e">
        <f t="shared" si="43"/>
        <v>#REF!</v>
      </c>
      <c r="GH48" s="41" t="e">
        <f t="shared" si="43"/>
        <v>#REF!</v>
      </c>
      <c r="GI48" s="41" t="e">
        <f t="shared" si="43"/>
        <v>#REF!</v>
      </c>
      <c r="GJ48" s="41" t="e">
        <f t="shared" si="43"/>
        <v>#REF!</v>
      </c>
      <c r="GK48" s="41" t="e">
        <f t="shared" si="43"/>
        <v>#REF!</v>
      </c>
      <c r="GL48" s="41" t="e">
        <f t="shared" si="37"/>
        <v>#REF!</v>
      </c>
      <c r="GM48" s="41" t="e">
        <f t="shared" si="37"/>
        <v>#REF!</v>
      </c>
      <c r="GN48" s="41" t="e">
        <f t="shared" si="37"/>
        <v>#REF!</v>
      </c>
      <c r="GO48" s="41" t="e">
        <f t="shared" si="37"/>
        <v>#REF!</v>
      </c>
      <c r="GP48" s="41" t="e">
        <f t="shared" si="37"/>
        <v>#REF!</v>
      </c>
      <c r="GQ48" s="41" t="e">
        <f t="shared" si="37"/>
        <v>#REF!</v>
      </c>
      <c r="GR48" s="41" t="e">
        <f t="shared" si="37"/>
        <v>#REF!</v>
      </c>
      <c r="GS48" s="41" t="e">
        <f t="shared" si="37"/>
        <v>#REF!</v>
      </c>
      <c r="GT48" s="41" t="e">
        <f t="shared" si="37"/>
        <v>#REF!</v>
      </c>
      <c r="GU48" s="41" t="e">
        <f t="shared" si="37"/>
        <v>#REF!</v>
      </c>
      <c r="GV48" s="41" t="e">
        <f t="shared" si="37"/>
        <v>#REF!</v>
      </c>
      <c r="GW48" s="41" t="e">
        <f t="shared" si="37"/>
        <v>#REF!</v>
      </c>
      <c r="GX48" s="41" t="e">
        <f t="shared" si="37"/>
        <v>#REF!</v>
      </c>
      <c r="GY48" s="41" t="e">
        <f t="shared" si="37"/>
        <v>#REF!</v>
      </c>
      <c r="GZ48" s="41" t="e">
        <f t="shared" si="37"/>
        <v>#REF!</v>
      </c>
      <c r="HA48" s="41" t="e">
        <f t="shared" si="37"/>
        <v>#REF!</v>
      </c>
      <c r="HB48" s="41" t="e">
        <f t="shared" si="44"/>
        <v>#REF!</v>
      </c>
      <c r="HC48" s="41" t="e">
        <f t="shared" si="44"/>
        <v>#REF!</v>
      </c>
      <c r="HD48" s="41" t="e">
        <f t="shared" si="44"/>
        <v>#REF!</v>
      </c>
      <c r="HE48" s="41" t="e">
        <f t="shared" si="44"/>
        <v>#REF!</v>
      </c>
      <c r="HF48" s="41" t="e">
        <f t="shared" si="44"/>
        <v>#REF!</v>
      </c>
      <c r="HG48" s="41" t="e">
        <f t="shared" si="44"/>
        <v>#REF!</v>
      </c>
      <c r="HH48" s="41" t="e">
        <f t="shared" si="44"/>
        <v>#REF!</v>
      </c>
      <c r="HI48" s="41" t="e">
        <f t="shared" si="44"/>
        <v>#REF!</v>
      </c>
      <c r="HJ48" s="41" t="e">
        <f t="shared" si="44"/>
        <v>#REF!</v>
      </c>
    </row>
    <row r="49" spans="1:218" ht="14.4" x14ac:dyDescent="0.3">
      <c r="A49" s="42">
        <v>46</v>
      </c>
      <c r="B49" s="43" t="e">
        <f>'CMM3 - AUX CALC'!$AU$67</f>
        <v>#REF!</v>
      </c>
      <c r="AV49" s="41" t="e">
        <f>$B49/(_xlfn.SINGLE(PrazoConcessao)*12-AV$3+1)</f>
        <v>#REF!</v>
      </c>
      <c r="AW49" s="41" t="e">
        <f t="shared" si="38"/>
        <v>#REF!</v>
      </c>
      <c r="AX49" s="41" t="e">
        <f t="shared" si="38"/>
        <v>#REF!</v>
      </c>
      <c r="AY49" s="41" t="e">
        <f t="shared" si="38"/>
        <v>#REF!</v>
      </c>
      <c r="AZ49" s="41" t="e">
        <f t="shared" si="45"/>
        <v>#REF!</v>
      </c>
      <c r="BA49" s="41" t="e">
        <f t="shared" si="45"/>
        <v>#REF!</v>
      </c>
      <c r="BB49" s="41" t="e">
        <f t="shared" si="45"/>
        <v>#REF!</v>
      </c>
      <c r="BC49" s="41" t="e">
        <f t="shared" si="45"/>
        <v>#REF!</v>
      </c>
      <c r="BD49" s="41" t="e">
        <f t="shared" si="45"/>
        <v>#REF!</v>
      </c>
      <c r="BE49" s="41" t="e">
        <f t="shared" si="45"/>
        <v>#REF!</v>
      </c>
      <c r="BF49" s="41" t="e">
        <f t="shared" si="45"/>
        <v>#REF!</v>
      </c>
      <c r="BG49" s="41" t="e">
        <f t="shared" si="45"/>
        <v>#REF!</v>
      </c>
      <c r="BH49" s="41" t="e">
        <f t="shared" si="45"/>
        <v>#REF!</v>
      </c>
      <c r="BI49" s="41" t="e">
        <f t="shared" si="45"/>
        <v>#REF!</v>
      </c>
      <c r="BJ49" s="41" t="e">
        <f t="shared" si="45"/>
        <v>#REF!</v>
      </c>
      <c r="BK49" s="41" t="e">
        <f t="shared" si="45"/>
        <v>#REF!</v>
      </c>
      <c r="BL49" s="41" t="e">
        <f t="shared" si="45"/>
        <v>#REF!</v>
      </c>
      <c r="BM49" s="41" t="e">
        <f t="shared" si="45"/>
        <v>#REF!</v>
      </c>
      <c r="BN49" s="41" t="e">
        <f t="shared" si="39"/>
        <v>#REF!</v>
      </c>
      <c r="BO49" s="41" t="e">
        <f t="shared" si="39"/>
        <v>#REF!</v>
      </c>
      <c r="BP49" s="41" t="e">
        <f t="shared" si="39"/>
        <v>#REF!</v>
      </c>
      <c r="BQ49" s="41" t="e">
        <f t="shared" si="39"/>
        <v>#REF!</v>
      </c>
      <c r="BR49" s="41" t="e">
        <f t="shared" si="39"/>
        <v>#REF!</v>
      </c>
      <c r="BS49" s="41" t="e">
        <f t="shared" si="39"/>
        <v>#REF!</v>
      </c>
      <c r="BT49" s="41" t="e">
        <f t="shared" si="39"/>
        <v>#REF!</v>
      </c>
      <c r="BU49" s="41" t="e">
        <f t="shared" si="39"/>
        <v>#REF!</v>
      </c>
      <c r="BV49" s="41" t="e">
        <f t="shared" si="39"/>
        <v>#REF!</v>
      </c>
      <c r="BW49" s="41" t="e">
        <f t="shared" si="39"/>
        <v>#REF!</v>
      </c>
      <c r="BX49" s="41" t="e">
        <f t="shared" si="39"/>
        <v>#REF!</v>
      </c>
      <c r="BY49" s="41" t="e">
        <f t="shared" si="39"/>
        <v>#REF!</v>
      </c>
      <c r="BZ49" s="41" t="e">
        <f t="shared" si="39"/>
        <v>#REF!</v>
      </c>
      <c r="CA49" s="41" t="e">
        <f t="shared" si="39"/>
        <v>#REF!</v>
      </c>
      <c r="CB49" s="41" t="e">
        <f t="shared" si="39"/>
        <v>#REF!</v>
      </c>
      <c r="CC49" s="41" t="e">
        <f t="shared" si="39"/>
        <v>#REF!</v>
      </c>
      <c r="CD49" s="41" t="e">
        <f t="shared" si="40"/>
        <v>#REF!</v>
      </c>
      <c r="CE49" s="41" t="e">
        <f t="shared" si="40"/>
        <v>#REF!</v>
      </c>
      <c r="CF49" s="41" t="e">
        <f t="shared" si="40"/>
        <v>#REF!</v>
      </c>
      <c r="CG49" s="41" t="e">
        <f t="shared" si="40"/>
        <v>#REF!</v>
      </c>
      <c r="CH49" s="41" t="e">
        <f t="shared" si="40"/>
        <v>#REF!</v>
      </c>
      <c r="CI49" s="41" t="e">
        <f t="shared" si="40"/>
        <v>#REF!</v>
      </c>
      <c r="CJ49" s="41" t="e">
        <f t="shared" si="40"/>
        <v>#REF!</v>
      </c>
      <c r="CK49" s="41" t="e">
        <f t="shared" si="40"/>
        <v>#REF!</v>
      </c>
      <c r="CL49" s="41" t="e">
        <f t="shared" si="40"/>
        <v>#REF!</v>
      </c>
      <c r="CM49" s="41" t="e">
        <f t="shared" si="40"/>
        <v>#REF!</v>
      </c>
      <c r="CN49" s="41" t="e">
        <f t="shared" si="40"/>
        <v>#REF!</v>
      </c>
      <c r="CO49" s="41" t="e">
        <f t="shared" si="40"/>
        <v>#REF!</v>
      </c>
      <c r="CP49" s="41" t="e">
        <f t="shared" si="40"/>
        <v>#REF!</v>
      </c>
      <c r="CQ49" s="41" t="e">
        <f t="shared" si="40"/>
        <v>#REF!</v>
      </c>
      <c r="CR49" s="41" t="e">
        <f t="shared" si="40"/>
        <v>#REF!</v>
      </c>
      <c r="CS49" s="41" t="e">
        <f t="shared" si="40"/>
        <v>#REF!</v>
      </c>
      <c r="CT49" s="41" t="e">
        <f t="shared" si="34"/>
        <v>#REF!</v>
      </c>
      <c r="CU49" s="41" t="e">
        <f t="shared" si="34"/>
        <v>#REF!</v>
      </c>
      <c r="CV49" s="41" t="e">
        <f t="shared" si="34"/>
        <v>#REF!</v>
      </c>
      <c r="CW49" s="41" t="e">
        <f t="shared" si="34"/>
        <v>#REF!</v>
      </c>
      <c r="CX49" s="41" t="e">
        <f t="shared" si="34"/>
        <v>#REF!</v>
      </c>
      <c r="CY49" s="41" t="e">
        <f t="shared" si="34"/>
        <v>#REF!</v>
      </c>
      <c r="CZ49" s="41" t="e">
        <f t="shared" si="34"/>
        <v>#REF!</v>
      </c>
      <c r="DA49" s="41" t="e">
        <f t="shared" si="34"/>
        <v>#REF!</v>
      </c>
      <c r="DB49" s="41" t="e">
        <f t="shared" si="34"/>
        <v>#REF!</v>
      </c>
      <c r="DC49" s="41" t="e">
        <f t="shared" si="34"/>
        <v>#REF!</v>
      </c>
      <c r="DD49" s="41" t="e">
        <f t="shared" si="34"/>
        <v>#REF!</v>
      </c>
      <c r="DE49" s="41" t="e">
        <f t="shared" si="34"/>
        <v>#REF!</v>
      </c>
      <c r="DF49" s="41" t="e">
        <f t="shared" si="34"/>
        <v>#REF!</v>
      </c>
      <c r="DG49" s="41" t="e">
        <f t="shared" si="34"/>
        <v>#REF!</v>
      </c>
      <c r="DH49" s="41" t="e">
        <f t="shared" si="34"/>
        <v>#REF!</v>
      </c>
      <c r="DI49" s="41" t="e">
        <f t="shared" si="34"/>
        <v>#REF!</v>
      </c>
      <c r="DJ49" s="41" t="e">
        <f t="shared" si="41"/>
        <v>#REF!</v>
      </c>
      <c r="DK49" s="41" t="e">
        <f t="shared" si="41"/>
        <v>#REF!</v>
      </c>
      <c r="DL49" s="41" t="e">
        <f t="shared" si="41"/>
        <v>#REF!</v>
      </c>
      <c r="DM49" s="41" t="e">
        <f t="shared" si="41"/>
        <v>#REF!</v>
      </c>
      <c r="DN49" s="41" t="e">
        <f t="shared" si="41"/>
        <v>#REF!</v>
      </c>
      <c r="DO49" s="41" t="e">
        <f t="shared" si="41"/>
        <v>#REF!</v>
      </c>
      <c r="DP49" s="41" t="e">
        <f t="shared" si="41"/>
        <v>#REF!</v>
      </c>
      <c r="DQ49" s="41" t="e">
        <f t="shared" si="41"/>
        <v>#REF!</v>
      </c>
      <c r="DR49" s="41" t="e">
        <f t="shared" si="41"/>
        <v>#REF!</v>
      </c>
      <c r="DS49" s="41" t="e">
        <f t="shared" si="41"/>
        <v>#REF!</v>
      </c>
      <c r="DT49" s="41" t="e">
        <f t="shared" si="41"/>
        <v>#REF!</v>
      </c>
      <c r="DU49" s="41" t="e">
        <f t="shared" si="41"/>
        <v>#REF!</v>
      </c>
      <c r="DV49" s="41" t="e">
        <f t="shared" si="41"/>
        <v>#REF!</v>
      </c>
      <c r="DW49" s="41" t="e">
        <f t="shared" si="41"/>
        <v>#REF!</v>
      </c>
      <c r="DX49" s="41" t="e">
        <f t="shared" si="41"/>
        <v>#REF!</v>
      </c>
      <c r="DY49" s="41" t="e">
        <f t="shared" si="41"/>
        <v>#REF!</v>
      </c>
      <c r="DZ49" s="41" t="e">
        <f t="shared" si="35"/>
        <v>#REF!</v>
      </c>
      <c r="EA49" s="41" t="e">
        <f t="shared" si="35"/>
        <v>#REF!</v>
      </c>
      <c r="EB49" s="41" t="e">
        <f t="shared" si="35"/>
        <v>#REF!</v>
      </c>
      <c r="EC49" s="41" t="e">
        <f t="shared" si="35"/>
        <v>#REF!</v>
      </c>
      <c r="ED49" s="41" t="e">
        <f t="shared" si="35"/>
        <v>#REF!</v>
      </c>
      <c r="EE49" s="41" t="e">
        <f t="shared" si="35"/>
        <v>#REF!</v>
      </c>
      <c r="EF49" s="41" t="e">
        <f t="shared" si="35"/>
        <v>#REF!</v>
      </c>
      <c r="EG49" s="41" t="e">
        <f t="shared" si="35"/>
        <v>#REF!</v>
      </c>
      <c r="EH49" s="41" t="e">
        <f t="shared" si="35"/>
        <v>#REF!</v>
      </c>
      <c r="EI49" s="41" t="e">
        <f t="shared" si="35"/>
        <v>#REF!</v>
      </c>
      <c r="EJ49" s="41" t="e">
        <f t="shared" si="35"/>
        <v>#REF!</v>
      </c>
      <c r="EK49" s="41" t="e">
        <f t="shared" si="35"/>
        <v>#REF!</v>
      </c>
      <c r="EL49" s="41" t="e">
        <f t="shared" si="35"/>
        <v>#REF!</v>
      </c>
      <c r="EM49" s="41" t="e">
        <f t="shared" si="35"/>
        <v>#REF!</v>
      </c>
      <c r="EN49" s="41" t="e">
        <f t="shared" si="35"/>
        <v>#REF!</v>
      </c>
      <c r="EO49" s="41" t="e">
        <f t="shared" si="35"/>
        <v>#REF!</v>
      </c>
      <c r="EP49" s="41" t="e">
        <f t="shared" si="42"/>
        <v>#REF!</v>
      </c>
      <c r="EQ49" s="41" t="e">
        <f t="shared" si="42"/>
        <v>#REF!</v>
      </c>
      <c r="ER49" s="41" t="e">
        <f t="shared" si="42"/>
        <v>#REF!</v>
      </c>
      <c r="ES49" s="41" t="e">
        <f t="shared" si="42"/>
        <v>#REF!</v>
      </c>
      <c r="ET49" s="41" t="e">
        <f t="shared" si="42"/>
        <v>#REF!</v>
      </c>
      <c r="EU49" s="41" t="e">
        <f t="shared" si="42"/>
        <v>#REF!</v>
      </c>
      <c r="EV49" s="41" t="e">
        <f t="shared" si="42"/>
        <v>#REF!</v>
      </c>
      <c r="EW49" s="41" t="e">
        <f t="shared" si="42"/>
        <v>#REF!</v>
      </c>
      <c r="EX49" s="41" t="e">
        <f t="shared" si="42"/>
        <v>#REF!</v>
      </c>
      <c r="EY49" s="41" t="e">
        <f t="shared" si="42"/>
        <v>#REF!</v>
      </c>
      <c r="EZ49" s="41" t="e">
        <f t="shared" si="42"/>
        <v>#REF!</v>
      </c>
      <c r="FA49" s="41" t="e">
        <f t="shared" si="42"/>
        <v>#REF!</v>
      </c>
      <c r="FB49" s="41" t="e">
        <f t="shared" si="42"/>
        <v>#REF!</v>
      </c>
      <c r="FC49" s="41" t="e">
        <f t="shared" si="42"/>
        <v>#REF!</v>
      </c>
      <c r="FD49" s="41" t="e">
        <f t="shared" si="42"/>
        <v>#REF!</v>
      </c>
      <c r="FE49" s="41" t="e">
        <f t="shared" si="42"/>
        <v>#REF!</v>
      </c>
      <c r="FF49" s="41" t="e">
        <f t="shared" si="36"/>
        <v>#REF!</v>
      </c>
      <c r="FG49" s="41" t="e">
        <f t="shared" si="36"/>
        <v>#REF!</v>
      </c>
      <c r="FH49" s="41" t="e">
        <f t="shared" si="36"/>
        <v>#REF!</v>
      </c>
      <c r="FI49" s="41" t="e">
        <f t="shared" si="36"/>
        <v>#REF!</v>
      </c>
      <c r="FJ49" s="41" t="e">
        <f t="shared" si="36"/>
        <v>#REF!</v>
      </c>
      <c r="FK49" s="41" t="e">
        <f t="shared" si="36"/>
        <v>#REF!</v>
      </c>
      <c r="FL49" s="41" t="e">
        <f t="shared" si="36"/>
        <v>#REF!</v>
      </c>
      <c r="FM49" s="41" t="e">
        <f t="shared" si="36"/>
        <v>#REF!</v>
      </c>
      <c r="FN49" s="41" t="e">
        <f t="shared" si="36"/>
        <v>#REF!</v>
      </c>
      <c r="FO49" s="41" t="e">
        <f t="shared" si="36"/>
        <v>#REF!</v>
      </c>
      <c r="FP49" s="41" t="e">
        <f t="shared" si="36"/>
        <v>#REF!</v>
      </c>
      <c r="FQ49" s="41" t="e">
        <f t="shared" si="36"/>
        <v>#REF!</v>
      </c>
      <c r="FR49" s="41" t="e">
        <f t="shared" si="36"/>
        <v>#REF!</v>
      </c>
      <c r="FS49" s="41" t="e">
        <f t="shared" si="36"/>
        <v>#REF!</v>
      </c>
      <c r="FT49" s="41" t="e">
        <f t="shared" si="36"/>
        <v>#REF!</v>
      </c>
      <c r="FU49" s="41" t="e">
        <f t="shared" si="36"/>
        <v>#REF!</v>
      </c>
      <c r="FV49" s="41" t="e">
        <f t="shared" si="43"/>
        <v>#REF!</v>
      </c>
      <c r="FW49" s="41" t="e">
        <f t="shared" si="43"/>
        <v>#REF!</v>
      </c>
      <c r="FX49" s="41" t="e">
        <f t="shared" si="43"/>
        <v>#REF!</v>
      </c>
      <c r="FY49" s="41" t="e">
        <f t="shared" si="43"/>
        <v>#REF!</v>
      </c>
      <c r="FZ49" s="41" t="e">
        <f t="shared" si="43"/>
        <v>#REF!</v>
      </c>
      <c r="GA49" s="41" t="e">
        <f t="shared" si="43"/>
        <v>#REF!</v>
      </c>
      <c r="GB49" s="41" t="e">
        <f t="shared" si="43"/>
        <v>#REF!</v>
      </c>
      <c r="GC49" s="41" t="e">
        <f t="shared" si="43"/>
        <v>#REF!</v>
      </c>
      <c r="GD49" s="41" t="e">
        <f t="shared" si="43"/>
        <v>#REF!</v>
      </c>
      <c r="GE49" s="41" t="e">
        <f t="shared" si="43"/>
        <v>#REF!</v>
      </c>
      <c r="GF49" s="41" t="e">
        <f t="shared" si="43"/>
        <v>#REF!</v>
      </c>
      <c r="GG49" s="41" t="e">
        <f t="shared" si="43"/>
        <v>#REF!</v>
      </c>
      <c r="GH49" s="41" t="e">
        <f t="shared" si="43"/>
        <v>#REF!</v>
      </c>
      <c r="GI49" s="41" t="e">
        <f t="shared" si="43"/>
        <v>#REF!</v>
      </c>
      <c r="GJ49" s="41" t="e">
        <f t="shared" si="43"/>
        <v>#REF!</v>
      </c>
      <c r="GK49" s="41" t="e">
        <f t="shared" si="43"/>
        <v>#REF!</v>
      </c>
      <c r="GL49" s="41" t="e">
        <f t="shared" si="37"/>
        <v>#REF!</v>
      </c>
      <c r="GM49" s="41" t="e">
        <f t="shared" si="37"/>
        <v>#REF!</v>
      </c>
      <c r="GN49" s="41" t="e">
        <f t="shared" si="37"/>
        <v>#REF!</v>
      </c>
      <c r="GO49" s="41" t="e">
        <f t="shared" si="37"/>
        <v>#REF!</v>
      </c>
      <c r="GP49" s="41" t="e">
        <f t="shared" si="37"/>
        <v>#REF!</v>
      </c>
      <c r="GQ49" s="41" t="e">
        <f t="shared" si="37"/>
        <v>#REF!</v>
      </c>
      <c r="GR49" s="41" t="e">
        <f t="shared" si="37"/>
        <v>#REF!</v>
      </c>
      <c r="GS49" s="41" t="e">
        <f t="shared" si="37"/>
        <v>#REF!</v>
      </c>
      <c r="GT49" s="41" t="e">
        <f t="shared" si="37"/>
        <v>#REF!</v>
      </c>
      <c r="GU49" s="41" t="e">
        <f t="shared" si="37"/>
        <v>#REF!</v>
      </c>
      <c r="GV49" s="41" t="e">
        <f t="shared" si="37"/>
        <v>#REF!</v>
      </c>
      <c r="GW49" s="41" t="e">
        <f t="shared" si="37"/>
        <v>#REF!</v>
      </c>
      <c r="GX49" s="41" t="e">
        <f t="shared" si="37"/>
        <v>#REF!</v>
      </c>
      <c r="GY49" s="41" t="e">
        <f t="shared" si="37"/>
        <v>#REF!</v>
      </c>
      <c r="GZ49" s="41" t="e">
        <f t="shared" si="37"/>
        <v>#REF!</v>
      </c>
      <c r="HA49" s="41" t="e">
        <f t="shared" si="37"/>
        <v>#REF!</v>
      </c>
      <c r="HB49" s="41" t="e">
        <f t="shared" si="44"/>
        <v>#REF!</v>
      </c>
      <c r="HC49" s="41" t="e">
        <f t="shared" si="44"/>
        <v>#REF!</v>
      </c>
      <c r="HD49" s="41" t="e">
        <f t="shared" si="44"/>
        <v>#REF!</v>
      </c>
      <c r="HE49" s="41" t="e">
        <f t="shared" si="44"/>
        <v>#REF!</v>
      </c>
      <c r="HF49" s="41" t="e">
        <f t="shared" si="44"/>
        <v>#REF!</v>
      </c>
      <c r="HG49" s="41" t="e">
        <f t="shared" si="44"/>
        <v>#REF!</v>
      </c>
      <c r="HH49" s="41" t="e">
        <f t="shared" si="44"/>
        <v>#REF!</v>
      </c>
      <c r="HI49" s="41" t="e">
        <f t="shared" si="44"/>
        <v>#REF!</v>
      </c>
      <c r="HJ49" s="41" t="e">
        <f t="shared" si="44"/>
        <v>#REF!</v>
      </c>
    </row>
    <row r="50" spans="1:218" ht="14.4" x14ac:dyDescent="0.3">
      <c r="A50" s="42">
        <v>47</v>
      </c>
      <c r="B50" s="43" t="e">
        <f>'CMM3 - AUX CALC'!$AV$67</f>
        <v>#REF!</v>
      </c>
      <c r="AW50" s="41" t="e">
        <f>$B50/(_xlfn.SINGLE(PrazoConcessao)*12-AW$3+1)</f>
        <v>#REF!</v>
      </c>
      <c r="AX50" s="41" t="e">
        <f t="shared" si="38"/>
        <v>#REF!</v>
      </c>
      <c r="AY50" s="41" t="e">
        <f t="shared" si="38"/>
        <v>#REF!</v>
      </c>
      <c r="AZ50" s="41" t="e">
        <f t="shared" si="45"/>
        <v>#REF!</v>
      </c>
      <c r="BA50" s="41" t="e">
        <f t="shared" si="45"/>
        <v>#REF!</v>
      </c>
      <c r="BB50" s="41" t="e">
        <f t="shared" si="45"/>
        <v>#REF!</v>
      </c>
      <c r="BC50" s="41" t="e">
        <f t="shared" si="45"/>
        <v>#REF!</v>
      </c>
      <c r="BD50" s="41" t="e">
        <f t="shared" si="45"/>
        <v>#REF!</v>
      </c>
      <c r="BE50" s="41" t="e">
        <f t="shared" si="45"/>
        <v>#REF!</v>
      </c>
      <c r="BF50" s="41" t="e">
        <f t="shared" si="45"/>
        <v>#REF!</v>
      </c>
      <c r="BG50" s="41" t="e">
        <f t="shared" si="45"/>
        <v>#REF!</v>
      </c>
      <c r="BH50" s="41" t="e">
        <f t="shared" si="45"/>
        <v>#REF!</v>
      </c>
      <c r="BI50" s="41" t="e">
        <f t="shared" si="45"/>
        <v>#REF!</v>
      </c>
      <c r="BJ50" s="41" t="e">
        <f t="shared" si="45"/>
        <v>#REF!</v>
      </c>
      <c r="BK50" s="41" t="e">
        <f t="shared" si="45"/>
        <v>#REF!</v>
      </c>
      <c r="BL50" s="41" t="e">
        <f t="shared" si="45"/>
        <v>#REF!</v>
      </c>
      <c r="BM50" s="41" t="e">
        <f t="shared" si="45"/>
        <v>#REF!</v>
      </c>
      <c r="BN50" s="41" t="e">
        <f t="shared" si="39"/>
        <v>#REF!</v>
      </c>
      <c r="BO50" s="41" t="e">
        <f t="shared" si="39"/>
        <v>#REF!</v>
      </c>
      <c r="BP50" s="41" t="e">
        <f t="shared" si="39"/>
        <v>#REF!</v>
      </c>
      <c r="BQ50" s="41" t="e">
        <f t="shared" si="39"/>
        <v>#REF!</v>
      </c>
      <c r="BR50" s="41" t="e">
        <f t="shared" si="39"/>
        <v>#REF!</v>
      </c>
      <c r="BS50" s="41" t="e">
        <f t="shared" si="39"/>
        <v>#REF!</v>
      </c>
      <c r="BT50" s="41" t="e">
        <f t="shared" si="39"/>
        <v>#REF!</v>
      </c>
      <c r="BU50" s="41" t="e">
        <f t="shared" si="39"/>
        <v>#REF!</v>
      </c>
      <c r="BV50" s="41" t="e">
        <f t="shared" si="39"/>
        <v>#REF!</v>
      </c>
      <c r="BW50" s="41" t="e">
        <f t="shared" si="39"/>
        <v>#REF!</v>
      </c>
      <c r="BX50" s="41" t="e">
        <f t="shared" si="39"/>
        <v>#REF!</v>
      </c>
      <c r="BY50" s="41" t="e">
        <f t="shared" si="39"/>
        <v>#REF!</v>
      </c>
      <c r="BZ50" s="41" t="e">
        <f t="shared" si="39"/>
        <v>#REF!</v>
      </c>
      <c r="CA50" s="41" t="e">
        <f t="shared" si="39"/>
        <v>#REF!</v>
      </c>
      <c r="CB50" s="41" t="e">
        <f t="shared" si="39"/>
        <v>#REF!</v>
      </c>
      <c r="CC50" s="41" t="e">
        <f t="shared" ref="CC50:CR66" si="46">CB50</f>
        <v>#REF!</v>
      </c>
      <c r="CD50" s="41" t="e">
        <f t="shared" si="40"/>
        <v>#REF!</v>
      </c>
      <c r="CE50" s="41" t="e">
        <f t="shared" si="40"/>
        <v>#REF!</v>
      </c>
      <c r="CF50" s="41" t="e">
        <f t="shared" si="40"/>
        <v>#REF!</v>
      </c>
      <c r="CG50" s="41" t="e">
        <f t="shared" si="40"/>
        <v>#REF!</v>
      </c>
      <c r="CH50" s="41" t="e">
        <f t="shared" si="40"/>
        <v>#REF!</v>
      </c>
      <c r="CI50" s="41" t="e">
        <f t="shared" si="40"/>
        <v>#REF!</v>
      </c>
      <c r="CJ50" s="41" t="e">
        <f t="shared" si="40"/>
        <v>#REF!</v>
      </c>
      <c r="CK50" s="41" t="e">
        <f t="shared" si="40"/>
        <v>#REF!</v>
      </c>
      <c r="CL50" s="41" t="e">
        <f t="shared" si="40"/>
        <v>#REF!</v>
      </c>
      <c r="CM50" s="41" t="e">
        <f t="shared" si="40"/>
        <v>#REF!</v>
      </c>
      <c r="CN50" s="41" t="e">
        <f t="shared" si="40"/>
        <v>#REF!</v>
      </c>
      <c r="CO50" s="41" t="e">
        <f t="shared" si="40"/>
        <v>#REF!</v>
      </c>
      <c r="CP50" s="41" t="e">
        <f t="shared" si="40"/>
        <v>#REF!</v>
      </c>
      <c r="CQ50" s="41" t="e">
        <f t="shared" si="40"/>
        <v>#REF!</v>
      </c>
      <c r="CR50" s="41" t="e">
        <f t="shared" si="40"/>
        <v>#REF!</v>
      </c>
      <c r="CS50" s="41" t="e">
        <f t="shared" ref="CS50:DH69" si="47">CR50</f>
        <v>#REF!</v>
      </c>
      <c r="CT50" s="41" t="e">
        <f t="shared" si="34"/>
        <v>#REF!</v>
      </c>
      <c r="CU50" s="41" t="e">
        <f t="shared" si="34"/>
        <v>#REF!</v>
      </c>
      <c r="CV50" s="41" t="e">
        <f t="shared" si="34"/>
        <v>#REF!</v>
      </c>
      <c r="CW50" s="41" t="e">
        <f t="shared" si="34"/>
        <v>#REF!</v>
      </c>
      <c r="CX50" s="41" t="e">
        <f t="shared" si="34"/>
        <v>#REF!</v>
      </c>
      <c r="CY50" s="41" t="e">
        <f t="shared" si="34"/>
        <v>#REF!</v>
      </c>
      <c r="CZ50" s="41" t="e">
        <f t="shared" si="34"/>
        <v>#REF!</v>
      </c>
      <c r="DA50" s="41" t="e">
        <f t="shared" si="34"/>
        <v>#REF!</v>
      </c>
      <c r="DB50" s="41" t="e">
        <f t="shared" si="34"/>
        <v>#REF!</v>
      </c>
      <c r="DC50" s="41" t="e">
        <f t="shared" si="34"/>
        <v>#REF!</v>
      </c>
      <c r="DD50" s="41" t="e">
        <f t="shared" si="34"/>
        <v>#REF!</v>
      </c>
      <c r="DE50" s="41" t="e">
        <f t="shared" si="34"/>
        <v>#REF!</v>
      </c>
      <c r="DF50" s="41" t="e">
        <f t="shared" si="34"/>
        <v>#REF!</v>
      </c>
      <c r="DG50" s="41" t="e">
        <f t="shared" si="34"/>
        <v>#REF!</v>
      </c>
      <c r="DH50" s="41" t="e">
        <f t="shared" si="34"/>
        <v>#REF!</v>
      </c>
      <c r="DI50" s="41" t="e">
        <f t="shared" si="34"/>
        <v>#REF!</v>
      </c>
      <c r="DJ50" s="41" t="e">
        <f t="shared" si="41"/>
        <v>#REF!</v>
      </c>
      <c r="DK50" s="41" t="e">
        <f t="shared" si="41"/>
        <v>#REF!</v>
      </c>
      <c r="DL50" s="41" t="e">
        <f t="shared" si="41"/>
        <v>#REF!</v>
      </c>
      <c r="DM50" s="41" t="e">
        <f t="shared" si="41"/>
        <v>#REF!</v>
      </c>
      <c r="DN50" s="41" t="e">
        <f t="shared" si="41"/>
        <v>#REF!</v>
      </c>
      <c r="DO50" s="41" t="e">
        <f t="shared" si="41"/>
        <v>#REF!</v>
      </c>
      <c r="DP50" s="41" t="e">
        <f t="shared" si="41"/>
        <v>#REF!</v>
      </c>
      <c r="DQ50" s="41" t="e">
        <f t="shared" si="41"/>
        <v>#REF!</v>
      </c>
      <c r="DR50" s="41" t="e">
        <f t="shared" si="41"/>
        <v>#REF!</v>
      </c>
      <c r="DS50" s="41" t="e">
        <f t="shared" si="41"/>
        <v>#REF!</v>
      </c>
      <c r="DT50" s="41" t="e">
        <f t="shared" si="41"/>
        <v>#REF!</v>
      </c>
      <c r="DU50" s="41" t="e">
        <f t="shared" si="41"/>
        <v>#REF!</v>
      </c>
      <c r="DV50" s="41" t="e">
        <f t="shared" si="41"/>
        <v>#REF!</v>
      </c>
      <c r="DW50" s="41" t="e">
        <f t="shared" si="41"/>
        <v>#REF!</v>
      </c>
      <c r="DX50" s="41" t="e">
        <f t="shared" si="41"/>
        <v>#REF!</v>
      </c>
      <c r="DY50" s="41" t="e">
        <f t="shared" ref="DY50:EN69" si="48">DX50</f>
        <v>#REF!</v>
      </c>
      <c r="DZ50" s="41" t="e">
        <f t="shared" si="35"/>
        <v>#REF!</v>
      </c>
      <c r="EA50" s="41" t="e">
        <f t="shared" si="35"/>
        <v>#REF!</v>
      </c>
      <c r="EB50" s="41" t="e">
        <f t="shared" si="35"/>
        <v>#REF!</v>
      </c>
      <c r="EC50" s="41" t="e">
        <f t="shared" si="35"/>
        <v>#REF!</v>
      </c>
      <c r="ED50" s="41" t="e">
        <f t="shared" si="35"/>
        <v>#REF!</v>
      </c>
      <c r="EE50" s="41" t="e">
        <f t="shared" si="35"/>
        <v>#REF!</v>
      </c>
      <c r="EF50" s="41" t="e">
        <f t="shared" si="35"/>
        <v>#REF!</v>
      </c>
      <c r="EG50" s="41" t="e">
        <f t="shared" si="35"/>
        <v>#REF!</v>
      </c>
      <c r="EH50" s="41" t="e">
        <f t="shared" si="35"/>
        <v>#REF!</v>
      </c>
      <c r="EI50" s="41" t="e">
        <f t="shared" si="35"/>
        <v>#REF!</v>
      </c>
      <c r="EJ50" s="41" t="e">
        <f t="shared" si="35"/>
        <v>#REF!</v>
      </c>
      <c r="EK50" s="41" t="e">
        <f t="shared" si="35"/>
        <v>#REF!</v>
      </c>
      <c r="EL50" s="41" t="e">
        <f t="shared" si="35"/>
        <v>#REF!</v>
      </c>
      <c r="EM50" s="41" t="e">
        <f t="shared" si="35"/>
        <v>#REF!</v>
      </c>
      <c r="EN50" s="41" t="e">
        <f t="shared" si="35"/>
        <v>#REF!</v>
      </c>
      <c r="EO50" s="41" t="e">
        <f t="shared" si="35"/>
        <v>#REF!</v>
      </c>
      <c r="EP50" s="41" t="e">
        <f t="shared" si="42"/>
        <v>#REF!</v>
      </c>
      <c r="EQ50" s="41" t="e">
        <f t="shared" si="42"/>
        <v>#REF!</v>
      </c>
      <c r="ER50" s="41" t="e">
        <f t="shared" si="42"/>
        <v>#REF!</v>
      </c>
      <c r="ES50" s="41" t="e">
        <f t="shared" si="42"/>
        <v>#REF!</v>
      </c>
      <c r="ET50" s="41" t="e">
        <f t="shared" si="42"/>
        <v>#REF!</v>
      </c>
      <c r="EU50" s="41" t="e">
        <f t="shared" si="42"/>
        <v>#REF!</v>
      </c>
      <c r="EV50" s="41" t="e">
        <f t="shared" si="42"/>
        <v>#REF!</v>
      </c>
      <c r="EW50" s="41" t="e">
        <f t="shared" si="42"/>
        <v>#REF!</v>
      </c>
      <c r="EX50" s="41" t="e">
        <f t="shared" si="42"/>
        <v>#REF!</v>
      </c>
      <c r="EY50" s="41" t="e">
        <f t="shared" si="42"/>
        <v>#REF!</v>
      </c>
      <c r="EZ50" s="41" t="e">
        <f t="shared" si="42"/>
        <v>#REF!</v>
      </c>
      <c r="FA50" s="41" t="e">
        <f t="shared" si="42"/>
        <v>#REF!</v>
      </c>
      <c r="FB50" s="41" t="e">
        <f t="shared" si="42"/>
        <v>#REF!</v>
      </c>
      <c r="FC50" s="41" t="e">
        <f t="shared" si="42"/>
        <v>#REF!</v>
      </c>
      <c r="FD50" s="41" t="e">
        <f t="shared" si="42"/>
        <v>#REF!</v>
      </c>
      <c r="FE50" s="41" t="e">
        <f t="shared" ref="FE50:FT69" si="49">FD50</f>
        <v>#REF!</v>
      </c>
      <c r="FF50" s="41" t="e">
        <f t="shared" si="36"/>
        <v>#REF!</v>
      </c>
      <c r="FG50" s="41" t="e">
        <f t="shared" si="36"/>
        <v>#REF!</v>
      </c>
      <c r="FH50" s="41" t="e">
        <f t="shared" si="36"/>
        <v>#REF!</v>
      </c>
      <c r="FI50" s="41" t="e">
        <f t="shared" si="36"/>
        <v>#REF!</v>
      </c>
      <c r="FJ50" s="41" t="e">
        <f t="shared" si="36"/>
        <v>#REF!</v>
      </c>
      <c r="FK50" s="41" t="e">
        <f t="shared" si="36"/>
        <v>#REF!</v>
      </c>
      <c r="FL50" s="41" t="e">
        <f t="shared" si="36"/>
        <v>#REF!</v>
      </c>
      <c r="FM50" s="41" t="e">
        <f t="shared" si="36"/>
        <v>#REF!</v>
      </c>
      <c r="FN50" s="41" t="e">
        <f t="shared" si="36"/>
        <v>#REF!</v>
      </c>
      <c r="FO50" s="41" t="e">
        <f t="shared" si="36"/>
        <v>#REF!</v>
      </c>
      <c r="FP50" s="41" t="e">
        <f t="shared" si="36"/>
        <v>#REF!</v>
      </c>
      <c r="FQ50" s="41" t="e">
        <f t="shared" si="36"/>
        <v>#REF!</v>
      </c>
      <c r="FR50" s="41" t="e">
        <f t="shared" si="36"/>
        <v>#REF!</v>
      </c>
      <c r="FS50" s="41" t="e">
        <f t="shared" si="36"/>
        <v>#REF!</v>
      </c>
      <c r="FT50" s="41" t="e">
        <f t="shared" si="36"/>
        <v>#REF!</v>
      </c>
      <c r="FU50" s="41" t="e">
        <f t="shared" si="36"/>
        <v>#REF!</v>
      </c>
      <c r="FV50" s="41" t="e">
        <f t="shared" si="43"/>
        <v>#REF!</v>
      </c>
      <c r="FW50" s="41" t="e">
        <f t="shared" si="43"/>
        <v>#REF!</v>
      </c>
      <c r="FX50" s="41" t="e">
        <f t="shared" si="43"/>
        <v>#REF!</v>
      </c>
      <c r="FY50" s="41" t="e">
        <f t="shared" si="43"/>
        <v>#REF!</v>
      </c>
      <c r="FZ50" s="41" t="e">
        <f t="shared" si="43"/>
        <v>#REF!</v>
      </c>
      <c r="GA50" s="41" t="e">
        <f t="shared" si="43"/>
        <v>#REF!</v>
      </c>
      <c r="GB50" s="41" t="e">
        <f t="shared" si="43"/>
        <v>#REF!</v>
      </c>
      <c r="GC50" s="41" t="e">
        <f t="shared" si="43"/>
        <v>#REF!</v>
      </c>
      <c r="GD50" s="41" t="e">
        <f t="shared" si="43"/>
        <v>#REF!</v>
      </c>
      <c r="GE50" s="41" t="e">
        <f t="shared" si="43"/>
        <v>#REF!</v>
      </c>
      <c r="GF50" s="41" t="e">
        <f t="shared" si="43"/>
        <v>#REF!</v>
      </c>
      <c r="GG50" s="41" t="e">
        <f t="shared" si="43"/>
        <v>#REF!</v>
      </c>
      <c r="GH50" s="41" t="e">
        <f t="shared" si="43"/>
        <v>#REF!</v>
      </c>
      <c r="GI50" s="41" t="e">
        <f t="shared" si="43"/>
        <v>#REF!</v>
      </c>
      <c r="GJ50" s="41" t="e">
        <f t="shared" si="43"/>
        <v>#REF!</v>
      </c>
      <c r="GK50" s="41" t="e">
        <f t="shared" ref="GK50:GX70" si="50">GJ50</f>
        <v>#REF!</v>
      </c>
      <c r="GL50" s="41" t="e">
        <f t="shared" si="37"/>
        <v>#REF!</v>
      </c>
      <c r="GM50" s="41" t="e">
        <f t="shared" si="37"/>
        <v>#REF!</v>
      </c>
      <c r="GN50" s="41" t="e">
        <f t="shared" si="37"/>
        <v>#REF!</v>
      </c>
      <c r="GO50" s="41" t="e">
        <f t="shared" si="37"/>
        <v>#REF!</v>
      </c>
      <c r="GP50" s="41" t="e">
        <f t="shared" si="37"/>
        <v>#REF!</v>
      </c>
      <c r="GQ50" s="41" t="e">
        <f t="shared" si="37"/>
        <v>#REF!</v>
      </c>
      <c r="GR50" s="41" t="e">
        <f t="shared" si="37"/>
        <v>#REF!</v>
      </c>
      <c r="GS50" s="41" t="e">
        <f t="shared" si="37"/>
        <v>#REF!</v>
      </c>
      <c r="GT50" s="41" t="e">
        <f t="shared" si="37"/>
        <v>#REF!</v>
      </c>
      <c r="GU50" s="41" t="e">
        <f t="shared" si="37"/>
        <v>#REF!</v>
      </c>
      <c r="GV50" s="41" t="e">
        <f t="shared" si="37"/>
        <v>#REF!</v>
      </c>
      <c r="GW50" s="41" t="e">
        <f t="shared" si="37"/>
        <v>#REF!</v>
      </c>
      <c r="GX50" s="41" t="e">
        <f t="shared" si="37"/>
        <v>#REF!</v>
      </c>
      <c r="GY50" s="41" t="e">
        <f t="shared" si="37"/>
        <v>#REF!</v>
      </c>
      <c r="GZ50" s="41" t="e">
        <f t="shared" si="37"/>
        <v>#REF!</v>
      </c>
      <c r="HA50" s="41" t="e">
        <f t="shared" si="37"/>
        <v>#REF!</v>
      </c>
      <c r="HB50" s="41" t="e">
        <f t="shared" si="44"/>
        <v>#REF!</v>
      </c>
      <c r="HC50" s="41" t="e">
        <f t="shared" si="44"/>
        <v>#REF!</v>
      </c>
      <c r="HD50" s="41" t="e">
        <f t="shared" si="44"/>
        <v>#REF!</v>
      </c>
      <c r="HE50" s="41" t="e">
        <f t="shared" si="44"/>
        <v>#REF!</v>
      </c>
      <c r="HF50" s="41" t="e">
        <f t="shared" si="44"/>
        <v>#REF!</v>
      </c>
      <c r="HG50" s="41" t="e">
        <f t="shared" si="44"/>
        <v>#REF!</v>
      </c>
      <c r="HH50" s="41" t="e">
        <f t="shared" si="44"/>
        <v>#REF!</v>
      </c>
      <c r="HI50" s="41" t="e">
        <f t="shared" si="44"/>
        <v>#REF!</v>
      </c>
      <c r="HJ50" s="41" t="e">
        <f t="shared" si="44"/>
        <v>#REF!</v>
      </c>
    </row>
    <row r="51" spans="1:218" ht="14.4" x14ac:dyDescent="0.3">
      <c r="A51" s="42">
        <v>48</v>
      </c>
      <c r="B51" s="43" t="e">
        <f>'CMM3 - AUX CALC'!$AW$67</f>
        <v>#REF!</v>
      </c>
      <c r="AX51" s="41" t="e">
        <f>$B51/(_xlfn.SINGLE(PrazoConcessao)*12-AX$3+1)</f>
        <v>#REF!</v>
      </c>
      <c r="AY51" s="41" t="e">
        <f t="shared" ref="AY51" si="51">AX51</f>
        <v>#REF!</v>
      </c>
      <c r="AZ51" s="41" t="e">
        <f t="shared" si="45"/>
        <v>#REF!</v>
      </c>
      <c r="BA51" s="41" t="e">
        <f t="shared" si="45"/>
        <v>#REF!</v>
      </c>
      <c r="BB51" s="41" t="e">
        <f t="shared" si="45"/>
        <v>#REF!</v>
      </c>
      <c r="BC51" s="41" t="e">
        <f t="shared" si="45"/>
        <v>#REF!</v>
      </c>
      <c r="BD51" s="41" t="e">
        <f t="shared" si="45"/>
        <v>#REF!</v>
      </c>
      <c r="BE51" s="41" t="e">
        <f t="shared" si="45"/>
        <v>#REF!</v>
      </c>
      <c r="BF51" s="41" t="e">
        <f t="shared" si="45"/>
        <v>#REF!</v>
      </c>
      <c r="BG51" s="41" t="e">
        <f t="shared" si="45"/>
        <v>#REF!</v>
      </c>
      <c r="BH51" s="41" t="e">
        <f t="shared" si="45"/>
        <v>#REF!</v>
      </c>
      <c r="BI51" s="41" t="e">
        <f t="shared" si="45"/>
        <v>#REF!</v>
      </c>
      <c r="BJ51" s="41" t="e">
        <f t="shared" si="45"/>
        <v>#REF!</v>
      </c>
      <c r="BK51" s="41" t="e">
        <f t="shared" si="45"/>
        <v>#REF!</v>
      </c>
      <c r="BL51" s="41" t="e">
        <f t="shared" si="45"/>
        <v>#REF!</v>
      </c>
      <c r="BM51" s="41" t="e">
        <f t="shared" si="45"/>
        <v>#REF!</v>
      </c>
      <c r="BN51" s="41" t="e">
        <f t="shared" si="45"/>
        <v>#REF!</v>
      </c>
      <c r="BO51" s="41" t="e">
        <f t="shared" si="45"/>
        <v>#REF!</v>
      </c>
      <c r="BP51" s="41" t="e">
        <f t="shared" ref="BP51:CE69" si="52">BO51</f>
        <v>#REF!</v>
      </c>
      <c r="BQ51" s="41" t="e">
        <f t="shared" si="52"/>
        <v>#REF!</v>
      </c>
      <c r="BR51" s="41" t="e">
        <f t="shared" si="52"/>
        <v>#REF!</v>
      </c>
      <c r="BS51" s="41" t="e">
        <f t="shared" si="52"/>
        <v>#REF!</v>
      </c>
      <c r="BT51" s="41" t="e">
        <f t="shared" si="52"/>
        <v>#REF!</v>
      </c>
      <c r="BU51" s="41" t="e">
        <f t="shared" si="52"/>
        <v>#REF!</v>
      </c>
      <c r="BV51" s="41" t="e">
        <f t="shared" si="52"/>
        <v>#REF!</v>
      </c>
      <c r="BW51" s="41" t="e">
        <f t="shared" si="52"/>
        <v>#REF!</v>
      </c>
      <c r="BX51" s="41" t="e">
        <f t="shared" si="52"/>
        <v>#REF!</v>
      </c>
      <c r="BY51" s="41" t="e">
        <f t="shared" si="52"/>
        <v>#REF!</v>
      </c>
      <c r="BZ51" s="41" t="e">
        <f t="shared" si="52"/>
        <v>#REF!</v>
      </c>
      <c r="CA51" s="41" t="e">
        <f t="shared" si="52"/>
        <v>#REF!</v>
      </c>
      <c r="CB51" s="41" t="e">
        <f t="shared" si="52"/>
        <v>#REF!</v>
      </c>
      <c r="CC51" s="41" t="e">
        <f t="shared" si="46"/>
        <v>#REF!</v>
      </c>
      <c r="CD51" s="41" t="e">
        <f t="shared" si="46"/>
        <v>#REF!</v>
      </c>
      <c r="CE51" s="41" t="e">
        <f t="shared" si="46"/>
        <v>#REF!</v>
      </c>
      <c r="CF51" s="41" t="e">
        <f t="shared" si="46"/>
        <v>#REF!</v>
      </c>
      <c r="CG51" s="41" t="e">
        <f t="shared" si="46"/>
        <v>#REF!</v>
      </c>
      <c r="CH51" s="41" t="e">
        <f t="shared" si="46"/>
        <v>#REF!</v>
      </c>
      <c r="CI51" s="41" t="e">
        <f t="shared" si="46"/>
        <v>#REF!</v>
      </c>
      <c r="CJ51" s="41" t="e">
        <f t="shared" si="46"/>
        <v>#REF!</v>
      </c>
      <c r="CK51" s="41" t="e">
        <f t="shared" si="46"/>
        <v>#REF!</v>
      </c>
      <c r="CL51" s="41" t="e">
        <f t="shared" si="46"/>
        <v>#REF!</v>
      </c>
      <c r="CM51" s="41" t="e">
        <f t="shared" si="46"/>
        <v>#REF!</v>
      </c>
      <c r="CN51" s="41" t="e">
        <f t="shared" si="46"/>
        <v>#REF!</v>
      </c>
      <c r="CO51" s="41" t="e">
        <f t="shared" si="46"/>
        <v>#REF!</v>
      </c>
      <c r="CP51" s="41" t="e">
        <f t="shared" si="46"/>
        <v>#REF!</v>
      </c>
      <c r="CQ51" s="41" t="e">
        <f t="shared" si="46"/>
        <v>#REF!</v>
      </c>
      <c r="CR51" s="41" t="e">
        <f t="shared" si="46"/>
        <v>#REF!</v>
      </c>
      <c r="CS51" s="41" t="e">
        <f t="shared" si="47"/>
        <v>#REF!</v>
      </c>
      <c r="CT51" s="41" t="e">
        <f t="shared" si="34"/>
        <v>#REF!</v>
      </c>
      <c r="CU51" s="41" t="e">
        <f t="shared" si="34"/>
        <v>#REF!</v>
      </c>
      <c r="CV51" s="41" t="e">
        <f t="shared" si="34"/>
        <v>#REF!</v>
      </c>
      <c r="CW51" s="41" t="e">
        <f t="shared" si="34"/>
        <v>#REF!</v>
      </c>
      <c r="CX51" s="41" t="e">
        <f t="shared" si="34"/>
        <v>#REF!</v>
      </c>
      <c r="CY51" s="41" t="e">
        <f t="shared" si="34"/>
        <v>#REF!</v>
      </c>
      <c r="CZ51" s="41" t="e">
        <f t="shared" si="34"/>
        <v>#REF!</v>
      </c>
      <c r="DA51" s="41" t="e">
        <f t="shared" si="34"/>
        <v>#REF!</v>
      </c>
      <c r="DB51" s="41" t="e">
        <f t="shared" si="34"/>
        <v>#REF!</v>
      </c>
      <c r="DC51" s="41" t="e">
        <f t="shared" si="34"/>
        <v>#REF!</v>
      </c>
      <c r="DD51" s="41" t="e">
        <f t="shared" si="34"/>
        <v>#REF!</v>
      </c>
      <c r="DE51" s="41" t="e">
        <f t="shared" si="34"/>
        <v>#REF!</v>
      </c>
      <c r="DF51" s="41" t="e">
        <f t="shared" si="34"/>
        <v>#REF!</v>
      </c>
      <c r="DG51" s="41" t="e">
        <f t="shared" ref="DG51:DV66" si="53">DF51</f>
        <v>#REF!</v>
      </c>
      <c r="DH51" s="41" t="e">
        <f t="shared" si="53"/>
        <v>#REF!</v>
      </c>
      <c r="DI51" s="41" t="e">
        <f t="shared" si="53"/>
        <v>#REF!</v>
      </c>
      <c r="DJ51" s="41" t="e">
        <f t="shared" si="53"/>
        <v>#REF!</v>
      </c>
      <c r="DK51" s="41" t="e">
        <f t="shared" si="53"/>
        <v>#REF!</v>
      </c>
      <c r="DL51" s="41" t="e">
        <f t="shared" si="53"/>
        <v>#REF!</v>
      </c>
      <c r="DM51" s="41" t="e">
        <f t="shared" si="53"/>
        <v>#REF!</v>
      </c>
      <c r="DN51" s="41" t="e">
        <f t="shared" si="53"/>
        <v>#REF!</v>
      </c>
      <c r="DO51" s="41" t="e">
        <f t="shared" si="53"/>
        <v>#REF!</v>
      </c>
      <c r="DP51" s="41" t="e">
        <f t="shared" si="53"/>
        <v>#REF!</v>
      </c>
      <c r="DQ51" s="41" t="e">
        <f t="shared" si="53"/>
        <v>#REF!</v>
      </c>
      <c r="DR51" s="41" t="e">
        <f t="shared" si="53"/>
        <v>#REF!</v>
      </c>
      <c r="DS51" s="41" t="e">
        <f t="shared" si="53"/>
        <v>#REF!</v>
      </c>
      <c r="DT51" s="41" t="e">
        <f t="shared" si="53"/>
        <v>#REF!</v>
      </c>
      <c r="DU51" s="41" t="e">
        <f t="shared" si="53"/>
        <v>#REF!</v>
      </c>
      <c r="DV51" s="41" t="e">
        <f t="shared" si="53"/>
        <v>#REF!</v>
      </c>
      <c r="DW51" s="41" t="e">
        <f t="shared" ref="DW51:EI86" si="54">DV51</f>
        <v>#REF!</v>
      </c>
      <c r="DX51" s="41" t="e">
        <f t="shared" si="54"/>
        <v>#REF!</v>
      </c>
      <c r="DY51" s="41" t="e">
        <f t="shared" si="48"/>
        <v>#REF!</v>
      </c>
      <c r="DZ51" s="41" t="e">
        <f t="shared" si="35"/>
        <v>#REF!</v>
      </c>
      <c r="EA51" s="41" t="e">
        <f t="shared" si="35"/>
        <v>#REF!</v>
      </c>
      <c r="EB51" s="41" t="e">
        <f t="shared" si="35"/>
        <v>#REF!</v>
      </c>
      <c r="EC51" s="41" t="e">
        <f t="shared" si="35"/>
        <v>#REF!</v>
      </c>
      <c r="ED51" s="41" t="e">
        <f t="shared" si="35"/>
        <v>#REF!</v>
      </c>
      <c r="EE51" s="41" t="e">
        <f t="shared" si="35"/>
        <v>#REF!</v>
      </c>
      <c r="EF51" s="41" t="e">
        <f t="shared" si="35"/>
        <v>#REF!</v>
      </c>
      <c r="EG51" s="41" t="e">
        <f t="shared" si="35"/>
        <v>#REF!</v>
      </c>
      <c r="EH51" s="41" t="e">
        <f t="shared" si="35"/>
        <v>#REF!</v>
      </c>
      <c r="EI51" s="41" t="e">
        <f t="shared" si="35"/>
        <v>#REF!</v>
      </c>
      <c r="EJ51" s="41" t="e">
        <f t="shared" si="35"/>
        <v>#REF!</v>
      </c>
      <c r="EK51" s="41" t="e">
        <f t="shared" si="35"/>
        <v>#REF!</v>
      </c>
      <c r="EL51" s="41" t="e">
        <f t="shared" si="35"/>
        <v>#REF!</v>
      </c>
      <c r="EM51" s="41" t="e">
        <f t="shared" ref="EM51:FB66" si="55">EL51</f>
        <v>#REF!</v>
      </c>
      <c r="EN51" s="41" t="e">
        <f t="shared" si="55"/>
        <v>#REF!</v>
      </c>
      <c r="EO51" s="41" t="e">
        <f t="shared" si="55"/>
        <v>#REF!</v>
      </c>
      <c r="EP51" s="41" t="e">
        <f t="shared" si="55"/>
        <v>#REF!</v>
      </c>
      <c r="EQ51" s="41" t="e">
        <f t="shared" si="55"/>
        <v>#REF!</v>
      </c>
      <c r="ER51" s="41" t="e">
        <f t="shared" si="55"/>
        <v>#REF!</v>
      </c>
      <c r="ES51" s="41" t="e">
        <f t="shared" si="55"/>
        <v>#REF!</v>
      </c>
      <c r="ET51" s="41" t="e">
        <f t="shared" si="55"/>
        <v>#REF!</v>
      </c>
      <c r="EU51" s="41" t="e">
        <f t="shared" si="55"/>
        <v>#REF!</v>
      </c>
      <c r="EV51" s="41" t="e">
        <f t="shared" si="55"/>
        <v>#REF!</v>
      </c>
      <c r="EW51" s="41" t="e">
        <f t="shared" si="55"/>
        <v>#REF!</v>
      </c>
      <c r="EX51" s="41" t="e">
        <f t="shared" si="55"/>
        <v>#REF!</v>
      </c>
      <c r="EY51" s="41" t="e">
        <f t="shared" si="55"/>
        <v>#REF!</v>
      </c>
      <c r="EZ51" s="41" t="e">
        <f t="shared" si="55"/>
        <v>#REF!</v>
      </c>
      <c r="FA51" s="41" t="e">
        <f t="shared" si="55"/>
        <v>#REF!</v>
      </c>
      <c r="FB51" s="41" t="e">
        <f t="shared" si="55"/>
        <v>#REF!</v>
      </c>
      <c r="FC51" s="41" t="e">
        <f t="shared" ref="FC51:FO86" si="56">FB51</f>
        <v>#REF!</v>
      </c>
      <c r="FD51" s="41" t="e">
        <f t="shared" si="56"/>
        <v>#REF!</v>
      </c>
      <c r="FE51" s="41" t="e">
        <f t="shared" si="49"/>
        <v>#REF!</v>
      </c>
      <c r="FF51" s="41" t="e">
        <f t="shared" si="36"/>
        <v>#REF!</v>
      </c>
      <c r="FG51" s="41" t="e">
        <f t="shared" si="36"/>
        <v>#REF!</v>
      </c>
      <c r="FH51" s="41" t="e">
        <f t="shared" si="36"/>
        <v>#REF!</v>
      </c>
      <c r="FI51" s="41" t="e">
        <f t="shared" si="36"/>
        <v>#REF!</v>
      </c>
      <c r="FJ51" s="41" t="e">
        <f t="shared" si="36"/>
        <v>#REF!</v>
      </c>
      <c r="FK51" s="41" t="e">
        <f t="shared" si="36"/>
        <v>#REF!</v>
      </c>
      <c r="FL51" s="41" t="e">
        <f t="shared" si="36"/>
        <v>#REF!</v>
      </c>
      <c r="FM51" s="41" t="e">
        <f t="shared" si="36"/>
        <v>#REF!</v>
      </c>
      <c r="FN51" s="41" t="e">
        <f t="shared" si="36"/>
        <v>#REF!</v>
      </c>
      <c r="FO51" s="41" t="e">
        <f t="shared" si="36"/>
        <v>#REF!</v>
      </c>
      <c r="FP51" s="41" t="e">
        <f t="shared" si="36"/>
        <v>#REF!</v>
      </c>
      <c r="FQ51" s="41" t="e">
        <f t="shared" si="36"/>
        <v>#REF!</v>
      </c>
      <c r="FR51" s="41" t="e">
        <f t="shared" si="36"/>
        <v>#REF!</v>
      </c>
      <c r="FS51" s="41" t="e">
        <f t="shared" ref="FS51:GH66" si="57">FR51</f>
        <v>#REF!</v>
      </c>
      <c r="FT51" s="41" t="e">
        <f t="shared" si="57"/>
        <v>#REF!</v>
      </c>
      <c r="FU51" s="41" t="e">
        <f t="shared" si="57"/>
        <v>#REF!</v>
      </c>
      <c r="FV51" s="41" t="e">
        <f t="shared" si="57"/>
        <v>#REF!</v>
      </c>
      <c r="FW51" s="41" t="e">
        <f t="shared" si="57"/>
        <v>#REF!</v>
      </c>
      <c r="FX51" s="41" t="e">
        <f t="shared" si="57"/>
        <v>#REF!</v>
      </c>
      <c r="FY51" s="41" t="e">
        <f t="shared" si="57"/>
        <v>#REF!</v>
      </c>
      <c r="FZ51" s="41" t="e">
        <f t="shared" si="57"/>
        <v>#REF!</v>
      </c>
      <c r="GA51" s="41" t="e">
        <f t="shared" si="57"/>
        <v>#REF!</v>
      </c>
      <c r="GB51" s="41" t="e">
        <f t="shared" si="57"/>
        <v>#REF!</v>
      </c>
      <c r="GC51" s="41" t="e">
        <f t="shared" si="57"/>
        <v>#REF!</v>
      </c>
      <c r="GD51" s="41" t="e">
        <f t="shared" si="57"/>
        <v>#REF!</v>
      </c>
      <c r="GE51" s="41" t="e">
        <f t="shared" si="57"/>
        <v>#REF!</v>
      </c>
      <c r="GF51" s="41" t="e">
        <f t="shared" si="57"/>
        <v>#REF!</v>
      </c>
      <c r="GG51" s="41" t="e">
        <f t="shared" si="57"/>
        <v>#REF!</v>
      </c>
      <c r="GH51" s="41" t="e">
        <f t="shared" si="57"/>
        <v>#REF!</v>
      </c>
      <c r="GI51" s="41" t="e">
        <f t="shared" ref="GI51:GS104" si="58">GH51</f>
        <v>#REF!</v>
      </c>
      <c r="GJ51" s="41" t="e">
        <f t="shared" si="58"/>
        <v>#REF!</v>
      </c>
      <c r="GK51" s="41" t="e">
        <f t="shared" si="50"/>
        <v>#REF!</v>
      </c>
      <c r="GL51" s="41" t="e">
        <f t="shared" si="37"/>
        <v>#REF!</v>
      </c>
      <c r="GM51" s="41" t="e">
        <f t="shared" si="37"/>
        <v>#REF!</v>
      </c>
      <c r="GN51" s="41" t="e">
        <f t="shared" si="37"/>
        <v>#REF!</v>
      </c>
      <c r="GO51" s="41" t="e">
        <f t="shared" si="37"/>
        <v>#REF!</v>
      </c>
      <c r="GP51" s="41" t="e">
        <f t="shared" si="37"/>
        <v>#REF!</v>
      </c>
      <c r="GQ51" s="41" t="e">
        <f t="shared" si="37"/>
        <v>#REF!</v>
      </c>
      <c r="GR51" s="41" t="e">
        <f t="shared" si="37"/>
        <v>#REF!</v>
      </c>
      <c r="GS51" s="41" t="e">
        <f t="shared" si="37"/>
        <v>#REF!</v>
      </c>
      <c r="GT51" s="41" t="e">
        <f t="shared" si="37"/>
        <v>#REF!</v>
      </c>
      <c r="GU51" s="41" t="e">
        <f t="shared" si="37"/>
        <v>#REF!</v>
      </c>
      <c r="GV51" s="41" t="e">
        <f t="shared" si="37"/>
        <v>#REF!</v>
      </c>
      <c r="GW51" s="41" t="e">
        <f t="shared" si="37"/>
        <v>#REF!</v>
      </c>
      <c r="GX51" s="41" t="e">
        <f t="shared" si="37"/>
        <v>#REF!</v>
      </c>
      <c r="GY51" s="41" t="e">
        <f t="shared" ref="GY51:HD99" si="59">GX51</f>
        <v>#REF!</v>
      </c>
      <c r="GZ51" s="41" t="e">
        <f t="shared" si="59"/>
        <v>#REF!</v>
      </c>
      <c r="HA51" s="41" t="e">
        <f t="shared" si="59"/>
        <v>#REF!</v>
      </c>
      <c r="HB51" s="41" t="e">
        <f t="shared" si="44"/>
        <v>#REF!</v>
      </c>
      <c r="HC51" s="41" t="e">
        <f t="shared" si="44"/>
        <v>#REF!</v>
      </c>
      <c r="HD51" s="41" t="e">
        <f t="shared" si="44"/>
        <v>#REF!</v>
      </c>
      <c r="HE51" s="41" t="e">
        <f t="shared" si="44"/>
        <v>#REF!</v>
      </c>
      <c r="HF51" s="41" t="e">
        <f t="shared" si="44"/>
        <v>#REF!</v>
      </c>
      <c r="HG51" s="41" t="e">
        <f t="shared" si="44"/>
        <v>#REF!</v>
      </c>
      <c r="HH51" s="41" t="e">
        <f t="shared" si="44"/>
        <v>#REF!</v>
      </c>
      <c r="HI51" s="41" t="e">
        <f t="shared" si="44"/>
        <v>#REF!</v>
      </c>
      <c r="HJ51" s="41" t="e">
        <f t="shared" si="44"/>
        <v>#REF!</v>
      </c>
    </row>
    <row r="52" spans="1:218" ht="14.4" x14ac:dyDescent="0.3">
      <c r="A52" s="42">
        <v>49</v>
      </c>
      <c r="B52" s="43" t="e">
        <f>'CMM3 - AUX CALC'!$AX$67</f>
        <v>#REF!</v>
      </c>
      <c r="AY52" s="41" t="e">
        <f>$B52/(_xlfn.SINGLE(PrazoConcessao)*12-AY$3+1)</f>
        <v>#REF!</v>
      </c>
      <c r="AZ52" s="41" t="e">
        <f t="shared" si="45"/>
        <v>#REF!</v>
      </c>
      <c r="BA52" s="41" t="e">
        <f t="shared" si="45"/>
        <v>#REF!</v>
      </c>
      <c r="BB52" s="41" t="e">
        <f t="shared" si="45"/>
        <v>#REF!</v>
      </c>
      <c r="BC52" s="41" t="e">
        <f t="shared" si="45"/>
        <v>#REF!</v>
      </c>
      <c r="BD52" s="41" t="e">
        <f t="shared" si="45"/>
        <v>#REF!</v>
      </c>
      <c r="BE52" s="41" t="e">
        <f t="shared" si="45"/>
        <v>#REF!</v>
      </c>
      <c r="BF52" s="41" t="e">
        <f t="shared" si="45"/>
        <v>#REF!</v>
      </c>
      <c r="BG52" s="41" t="e">
        <f t="shared" si="45"/>
        <v>#REF!</v>
      </c>
      <c r="BH52" s="41" t="e">
        <f t="shared" si="45"/>
        <v>#REF!</v>
      </c>
      <c r="BI52" s="41" t="e">
        <f t="shared" si="45"/>
        <v>#REF!</v>
      </c>
      <c r="BJ52" s="41" t="e">
        <f t="shared" si="45"/>
        <v>#REF!</v>
      </c>
      <c r="BK52" s="41" t="e">
        <f t="shared" si="45"/>
        <v>#REF!</v>
      </c>
      <c r="BL52" s="41" t="e">
        <f t="shared" si="45"/>
        <v>#REF!</v>
      </c>
      <c r="BM52" s="41" t="e">
        <f t="shared" si="45"/>
        <v>#REF!</v>
      </c>
      <c r="BN52" s="41" t="e">
        <f t="shared" si="45"/>
        <v>#REF!</v>
      </c>
      <c r="BO52" s="41" t="e">
        <f t="shared" si="45"/>
        <v>#REF!</v>
      </c>
      <c r="BP52" s="41" t="e">
        <f t="shared" si="52"/>
        <v>#REF!</v>
      </c>
      <c r="BQ52" s="41" t="e">
        <f t="shared" si="52"/>
        <v>#REF!</v>
      </c>
      <c r="BR52" s="41" t="e">
        <f t="shared" si="52"/>
        <v>#REF!</v>
      </c>
      <c r="BS52" s="41" t="e">
        <f t="shared" si="52"/>
        <v>#REF!</v>
      </c>
      <c r="BT52" s="41" t="e">
        <f t="shared" si="52"/>
        <v>#REF!</v>
      </c>
      <c r="BU52" s="41" t="e">
        <f t="shared" si="52"/>
        <v>#REF!</v>
      </c>
      <c r="BV52" s="41" t="e">
        <f t="shared" si="52"/>
        <v>#REF!</v>
      </c>
      <c r="BW52" s="41" t="e">
        <f t="shared" si="52"/>
        <v>#REF!</v>
      </c>
      <c r="BX52" s="41" t="e">
        <f t="shared" si="52"/>
        <v>#REF!</v>
      </c>
      <c r="BY52" s="41" t="e">
        <f t="shared" si="52"/>
        <v>#REF!</v>
      </c>
      <c r="BZ52" s="41" t="e">
        <f t="shared" si="52"/>
        <v>#REF!</v>
      </c>
      <c r="CA52" s="41" t="e">
        <f t="shared" si="52"/>
        <v>#REF!</v>
      </c>
      <c r="CB52" s="41" t="e">
        <f t="shared" si="52"/>
        <v>#REF!</v>
      </c>
      <c r="CC52" s="41" t="e">
        <f t="shared" si="46"/>
        <v>#REF!</v>
      </c>
      <c r="CD52" s="41" t="e">
        <f t="shared" si="46"/>
        <v>#REF!</v>
      </c>
      <c r="CE52" s="41" t="e">
        <f t="shared" si="46"/>
        <v>#REF!</v>
      </c>
      <c r="CF52" s="41" t="e">
        <f t="shared" si="46"/>
        <v>#REF!</v>
      </c>
      <c r="CG52" s="41" t="e">
        <f t="shared" si="46"/>
        <v>#REF!</v>
      </c>
      <c r="CH52" s="41" t="e">
        <f t="shared" si="46"/>
        <v>#REF!</v>
      </c>
      <c r="CI52" s="41" t="e">
        <f t="shared" si="46"/>
        <v>#REF!</v>
      </c>
      <c r="CJ52" s="41" t="e">
        <f t="shared" si="46"/>
        <v>#REF!</v>
      </c>
      <c r="CK52" s="41" t="e">
        <f t="shared" si="46"/>
        <v>#REF!</v>
      </c>
      <c r="CL52" s="41" t="e">
        <f t="shared" si="46"/>
        <v>#REF!</v>
      </c>
      <c r="CM52" s="41" t="e">
        <f t="shared" si="46"/>
        <v>#REF!</v>
      </c>
      <c r="CN52" s="41" t="e">
        <f t="shared" si="46"/>
        <v>#REF!</v>
      </c>
      <c r="CO52" s="41" t="e">
        <f t="shared" si="46"/>
        <v>#REF!</v>
      </c>
      <c r="CP52" s="41" t="e">
        <f t="shared" si="46"/>
        <v>#REF!</v>
      </c>
      <c r="CQ52" s="41" t="e">
        <f t="shared" si="46"/>
        <v>#REF!</v>
      </c>
      <c r="CR52" s="41" t="e">
        <f t="shared" si="46"/>
        <v>#REF!</v>
      </c>
      <c r="CS52" s="41" t="e">
        <f t="shared" si="47"/>
        <v>#REF!</v>
      </c>
      <c r="CT52" s="41" t="e">
        <f t="shared" si="47"/>
        <v>#REF!</v>
      </c>
      <c r="CU52" s="41" t="e">
        <f t="shared" si="47"/>
        <v>#REF!</v>
      </c>
      <c r="CV52" s="41" t="e">
        <f t="shared" si="47"/>
        <v>#REF!</v>
      </c>
      <c r="CW52" s="41" t="e">
        <f t="shared" si="47"/>
        <v>#REF!</v>
      </c>
      <c r="CX52" s="41" t="e">
        <f t="shared" si="47"/>
        <v>#REF!</v>
      </c>
      <c r="CY52" s="41" t="e">
        <f t="shared" si="47"/>
        <v>#REF!</v>
      </c>
      <c r="CZ52" s="41" t="e">
        <f t="shared" si="47"/>
        <v>#REF!</v>
      </c>
      <c r="DA52" s="41" t="e">
        <f t="shared" si="47"/>
        <v>#REF!</v>
      </c>
      <c r="DB52" s="41" t="e">
        <f t="shared" si="47"/>
        <v>#REF!</v>
      </c>
      <c r="DC52" s="41" t="e">
        <f t="shared" si="47"/>
        <v>#REF!</v>
      </c>
      <c r="DD52" s="41" t="e">
        <f t="shared" si="47"/>
        <v>#REF!</v>
      </c>
      <c r="DE52" s="41" t="e">
        <f t="shared" si="47"/>
        <v>#REF!</v>
      </c>
      <c r="DF52" s="41" t="e">
        <f t="shared" si="47"/>
        <v>#REF!</v>
      </c>
      <c r="DG52" s="41" t="e">
        <f t="shared" si="53"/>
        <v>#REF!</v>
      </c>
      <c r="DH52" s="41" t="e">
        <f t="shared" si="53"/>
        <v>#REF!</v>
      </c>
      <c r="DI52" s="41" t="e">
        <f t="shared" si="53"/>
        <v>#REF!</v>
      </c>
      <c r="DJ52" s="41" t="e">
        <f t="shared" si="53"/>
        <v>#REF!</v>
      </c>
      <c r="DK52" s="41" t="e">
        <f t="shared" si="53"/>
        <v>#REF!</v>
      </c>
      <c r="DL52" s="41" t="e">
        <f t="shared" si="53"/>
        <v>#REF!</v>
      </c>
      <c r="DM52" s="41" t="e">
        <f t="shared" si="53"/>
        <v>#REF!</v>
      </c>
      <c r="DN52" s="41" t="e">
        <f t="shared" si="53"/>
        <v>#REF!</v>
      </c>
      <c r="DO52" s="41" t="e">
        <f t="shared" si="53"/>
        <v>#REF!</v>
      </c>
      <c r="DP52" s="41" t="e">
        <f t="shared" si="53"/>
        <v>#REF!</v>
      </c>
      <c r="DQ52" s="41" t="e">
        <f t="shared" si="53"/>
        <v>#REF!</v>
      </c>
      <c r="DR52" s="41" t="e">
        <f t="shared" si="53"/>
        <v>#REF!</v>
      </c>
      <c r="DS52" s="41" t="e">
        <f t="shared" si="53"/>
        <v>#REF!</v>
      </c>
      <c r="DT52" s="41" t="e">
        <f t="shared" si="53"/>
        <v>#REF!</v>
      </c>
      <c r="DU52" s="41" t="e">
        <f t="shared" si="53"/>
        <v>#REF!</v>
      </c>
      <c r="DV52" s="41" t="e">
        <f t="shared" si="53"/>
        <v>#REF!</v>
      </c>
      <c r="DW52" s="41" t="e">
        <f t="shared" si="54"/>
        <v>#REF!</v>
      </c>
      <c r="DX52" s="41" t="e">
        <f t="shared" si="54"/>
        <v>#REF!</v>
      </c>
      <c r="DY52" s="41" t="e">
        <f t="shared" si="48"/>
        <v>#REF!</v>
      </c>
      <c r="DZ52" s="41" t="e">
        <f t="shared" si="48"/>
        <v>#REF!</v>
      </c>
      <c r="EA52" s="41" t="e">
        <f t="shared" si="48"/>
        <v>#REF!</v>
      </c>
      <c r="EB52" s="41" t="e">
        <f t="shared" si="48"/>
        <v>#REF!</v>
      </c>
      <c r="EC52" s="41" t="e">
        <f t="shared" si="48"/>
        <v>#REF!</v>
      </c>
      <c r="ED52" s="41" t="e">
        <f t="shared" si="48"/>
        <v>#REF!</v>
      </c>
      <c r="EE52" s="41" t="e">
        <f t="shared" si="48"/>
        <v>#REF!</v>
      </c>
      <c r="EF52" s="41" t="e">
        <f t="shared" si="48"/>
        <v>#REF!</v>
      </c>
      <c r="EG52" s="41" t="e">
        <f t="shared" si="48"/>
        <v>#REF!</v>
      </c>
      <c r="EH52" s="41" t="e">
        <f t="shared" si="48"/>
        <v>#REF!</v>
      </c>
      <c r="EI52" s="41" t="e">
        <f t="shared" si="48"/>
        <v>#REF!</v>
      </c>
      <c r="EJ52" s="41" t="e">
        <f t="shared" si="48"/>
        <v>#REF!</v>
      </c>
      <c r="EK52" s="41" t="e">
        <f t="shared" si="48"/>
        <v>#REF!</v>
      </c>
      <c r="EL52" s="41" t="e">
        <f t="shared" si="48"/>
        <v>#REF!</v>
      </c>
      <c r="EM52" s="41" t="e">
        <f t="shared" si="55"/>
        <v>#REF!</v>
      </c>
      <c r="EN52" s="41" t="e">
        <f t="shared" si="55"/>
        <v>#REF!</v>
      </c>
      <c r="EO52" s="41" t="e">
        <f t="shared" si="55"/>
        <v>#REF!</v>
      </c>
      <c r="EP52" s="41" t="e">
        <f t="shared" si="55"/>
        <v>#REF!</v>
      </c>
      <c r="EQ52" s="41" t="e">
        <f t="shared" si="55"/>
        <v>#REF!</v>
      </c>
      <c r="ER52" s="41" t="e">
        <f t="shared" si="55"/>
        <v>#REF!</v>
      </c>
      <c r="ES52" s="41" t="e">
        <f t="shared" si="55"/>
        <v>#REF!</v>
      </c>
      <c r="ET52" s="41" t="e">
        <f t="shared" si="55"/>
        <v>#REF!</v>
      </c>
      <c r="EU52" s="41" t="e">
        <f t="shared" si="55"/>
        <v>#REF!</v>
      </c>
      <c r="EV52" s="41" t="e">
        <f t="shared" si="55"/>
        <v>#REF!</v>
      </c>
      <c r="EW52" s="41" t="e">
        <f t="shared" si="55"/>
        <v>#REF!</v>
      </c>
      <c r="EX52" s="41" t="e">
        <f t="shared" si="55"/>
        <v>#REF!</v>
      </c>
      <c r="EY52" s="41" t="e">
        <f t="shared" si="55"/>
        <v>#REF!</v>
      </c>
      <c r="EZ52" s="41" t="e">
        <f t="shared" si="55"/>
        <v>#REF!</v>
      </c>
      <c r="FA52" s="41" t="e">
        <f t="shared" si="55"/>
        <v>#REF!</v>
      </c>
      <c r="FB52" s="41" t="e">
        <f t="shared" si="55"/>
        <v>#REF!</v>
      </c>
      <c r="FC52" s="41" t="e">
        <f t="shared" si="56"/>
        <v>#REF!</v>
      </c>
      <c r="FD52" s="41" t="e">
        <f t="shared" si="56"/>
        <v>#REF!</v>
      </c>
      <c r="FE52" s="41" t="e">
        <f t="shared" si="49"/>
        <v>#REF!</v>
      </c>
      <c r="FF52" s="41" t="e">
        <f t="shared" si="49"/>
        <v>#REF!</v>
      </c>
      <c r="FG52" s="41" t="e">
        <f t="shared" si="49"/>
        <v>#REF!</v>
      </c>
      <c r="FH52" s="41" t="e">
        <f t="shared" si="49"/>
        <v>#REF!</v>
      </c>
      <c r="FI52" s="41" t="e">
        <f t="shared" si="49"/>
        <v>#REF!</v>
      </c>
      <c r="FJ52" s="41" t="e">
        <f t="shared" si="49"/>
        <v>#REF!</v>
      </c>
      <c r="FK52" s="41" t="e">
        <f t="shared" si="49"/>
        <v>#REF!</v>
      </c>
      <c r="FL52" s="41" t="e">
        <f t="shared" si="49"/>
        <v>#REF!</v>
      </c>
      <c r="FM52" s="41" t="e">
        <f t="shared" si="49"/>
        <v>#REF!</v>
      </c>
      <c r="FN52" s="41" t="e">
        <f t="shared" si="49"/>
        <v>#REF!</v>
      </c>
      <c r="FO52" s="41" t="e">
        <f t="shared" si="49"/>
        <v>#REF!</v>
      </c>
      <c r="FP52" s="41" t="e">
        <f t="shared" si="49"/>
        <v>#REF!</v>
      </c>
      <c r="FQ52" s="41" t="e">
        <f t="shared" si="49"/>
        <v>#REF!</v>
      </c>
      <c r="FR52" s="41" t="e">
        <f t="shared" si="49"/>
        <v>#REF!</v>
      </c>
      <c r="FS52" s="41" t="e">
        <f t="shared" si="57"/>
        <v>#REF!</v>
      </c>
      <c r="FT52" s="41" t="e">
        <f t="shared" si="57"/>
        <v>#REF!</v>
      </c>
      <c r="FU52" s="41" t="e">
        <f t="shared" si="57"/>
        <v>#REF!</v>
      </c>
      <c r="FV52" s="41" t="e">
        <f t="shared" si="57"/>
        <v>#REF!</v>
      </c>
      <c r="FW52" s="41" t="e">
        <f t="shared" si="57"/>
        <v>#REF!</v>
      </c>
      <c r="FX52" s="41" t="e">
        <f t="shared" si="57"/>
        <v>#REF!</v>
      </c>
      <c r="FY52" s="41" t="e">
        <f t="shared" si="57"/>
        <v>#REF!</v>
      </c>
      <c r="FZ52" s="41" t="e">
        <f t="shared" si="57"/>
        <v>#REF!</v>
      </c>
      <c r="GA52" s="41" t="e">
        <f t="shared" si="57"/>
        <v>#REF!</v>
      </c>
      <c r="GB52" s="41" t="e">
        <f t="shared" si="57"/>
        <v>#REF!</v>
      </c>
      <c r="GC52" s="41" t="e">
        <f t="shared" si="57"/>
        <v>#REF!</v>
      </c>
      <c r="GD52" s="41" t="e">
        <f t="shared" si="57"/>
        <v>#REF!</v>
      </c>
      <c r="GE52" s="41" t="e">
        <f t="shared" si="57"/>
        <v>#REF!</v>
      </c>
      <c r="GF52" s="41" t="e">
        <f t="shared" si="57"/>
        <v>#REF!</v>
      </c>
      <c r="GG52" s="41" t="e">
        <f t="shared" si="57"/>
        <v>#REF!</v>
      </c>
      <c r="GH52" s="41" t="e">
        <f t="shared" si="57"/>
        <v>#REF!</v>
      </c>
      <c r="GI52" s="41" t="e">
        <f t="shared" si="58"/>
        <v>#REF!</v>
      </c>
      <c r="GJ52" s="41" t="e">
        <f t="shared" si="58"/>
        <v>#REF!</v>
      </c>
      <c r="GK52" s="41" t="e">
        <f t="shared" si="50"/>
        <v>#REF!</v>
      </c>
      <c r="GL52" s="41" t="e">
        <f t="shared" si="50"/>
        <v>#REF!</v>
      </c>
      <c r="GM52" s="41" t="e">
        <f t="shared" si="50"/>
        <v>#REF!</v>
      </c>
      <c r="GN52" s="41" t="e">
        <f t="shared" si="50"/>
        <v>#REF!</v>
      </c>
      <c r="GO52" s="41" t="e">
        <f t="shared" si="50"/>
        <v>#REF!</v>
      </c>
      <c r="GP52" s="41" t="e">
        <f t="shared" si="50"/>
        <v>#REF!</v>
      </c>
      <c r="GQ52" s="41" t="e">
        <f t="shared" si="50"/>
        <v>#REF!</v>
      </c>
      <c r="GR52" s="41" t="e">
        <f t="shared" si="50"/>
        <v>#REF!</v>
      </c>
      <c r="GS52" s="41" t="e">
        <f t="shared" si="50"/>
        <v>#REF!</v>
      </c>
      <c r="GT52" s="41" t="e">
        <f t="shared" si="50"/>
        <v>#REF!</v>
      </c>
      <c r="GU52" s="41" t="e">
        <f t="shared" si="50"/>
        <v>#REF!</v>
      </c>
      <c r="GV52" s="41" t="e">
        <f t="shared" si="50"/>
        <v>#REF!</v>
      </c>
      <c r="GW52" s="41" t="e">
        <f t="shared" si="50"/>
        <v>#REF!</v>
      </c>
      <c r="GX52" s="41" t="e">
        <f t="shared" si="50"/>
        <v>#REF!</v>
      </c>
      <c r="GY52" s="41" t="e">
        <f t="shared" si="59"/>
        <v>#REF!</v>
      </c>
      <c r="GZ52" s="41" t="e">
        <f t="shared" si="59"/>
        <v>#REF!</v>
      </c>
      <c r="HA52" s="41" t="e">
        <f t="shared" si="59"/>
        <v>#REF!</v>
      </c>
      <c r="HB52" s="41" t="e">
        <f t="shared" si="44"/>
        <v>#REF!</v>
      </c>
      <c r="HC52" s="41" t="e">
        <f t="shared" si="44"/>
        <v>#REF!</v>
      </c>
      <c r="HD52" s="41" t="e">
        <f t="shared" si="44"/>
        <v>#REF!</v>
      </c>
      <c r="HE52" s="41" t="e">
        <f t="shared" si="44"/>
        <v>#REF!</v>
      </c>
      <c r="HF52" s="41" t="e">
        <f t="shared" si="44"/>
        <v>#REF!</v>
      </c>
      <c r="HG52" s="41" t="e">
        <f t="shared" si="44"/>
        <v>#REF!</v>
      </c>
      <c r="HH52" s="41" t="e">
        <f t="shared" si="44"/>
        <v>#REF!</v>
      </c>
      <c r="HI52" s="41" t="e">
        <f t="shared" si="44"/>
        <v>#REF!</v>
      </c>
      <c r="HJ52" s="41" t="e">
        <f t="shared" si="44"/>
        <v>#REF!</v>
      </c>
    </row>
    <row r="53" spans="1:218" ht="14.4" x14ac:dyDescent="0.3">
      <c r="A53" s="42">
        <v>50</v>
      </c>
      <c r="B53" s="43" t="e">
        <f>'CMM3 - AUX CALC'!$AY$67</f>
        <v>#REF!</v>
      </c>
      <c r="AZ53" s="41" t="e">
        <f>$B53/(_xlfn.SINGLE(PrazoConcessao)*12-AZ$3+1)</f>
        <v>#REF!</v>
      </c>
      <c r="BA53" s="41" t="e">
        <f t="shared" si="45"/>
        <v>#REF!</v>
      </c>
      <c r="BB53" s="41" t="e">
        <f t="shared" si="45"/>
        <v>#REF!</v>
      </c>
      <c r="BC53" s="41" t="e">
        <f t="shared" si="45"/>
        <v>#REF!</v>
      </c>
      <c r="BD53" s="41" t="e">
        <f t="shared" si="45"/>
        <v>#REF!</v>
      </c>
      <c r="BE53" s="41" t="e">
        <f t="shared" si="45"/>
        <v>#REF!</v>
      </c>
      <c r="BF53" s="41" t="e">
        <f t="shared" si="45"/>
        <v>#REF!</v>
      </c>
      <c r="BG53" s="41" t="e">
        <f t="shared" si="45"/>
        <v>#REF!</v>
      </c>
      <c r="BH53" s="41" t="e">
        <f t="shared" si="45"/>
        <v>#REF!</v>
      </c>
      <c r="BI53" s="41" t="e">
        <f t="shared" si="45"/>
        <v>#REF!</v>
      </c>
      <c r="BJ53" s="41" t="e">
        <f t="shared" si="45"/>
        <v>#REF!</v>
      </c>
      <c r="BK53" s="41" t="e">
        <f t="shared" si="45"/>
        <v>#REF!</v>
      </c>
      <c r="BL53" s="41" t="e">
        <f t="shared" si="45"/>
        <v>#REF!</v>
      </c>
      <c r="BM53" s="41" t="e">
        <f t="shared" si="45"/>
        <v>#REF!</v>
      </c>
      <c r="BN53" s="41" t="e">
        <f t="shared" ref="BN53:BO67" si="60">BM53</f>
        <v>#REF!</v>
      </c>
      <c r="BO53" s="41" t="e">
        <f t="shared" si="60"/>
        <v>#REF!</v>
      </c>
      <c r="BP53" s="41" t="e">
        <f t="shared" si="52"/>
        <v>#REF!</v>
      </c>
      <c r="BQ53" s="41" t="e">
        <f t="shared" si="52"/>
        <v>#REF!</v>
      </c>
      <c r="BR53" s="41" t="e">
        <f t="shared" si="52"/>
        <v>#REF!</v>
      </c>
      <c r="BS53" s="41" t="e">
        <f t="shared" si="52"/>
        <v>#REF!</v>
      </c>
      <c r="BT53" s="41" t="e">
        <f t="shared" si="52"/>
        <v>#REF!</v>
      </c>
      <c r="BU53" s="41" t="e">
        <f t="shared" si="52"/>
        <v>#REF!</v>
      </c>
      <c r="BV53" s="41" t="e">
        <f t="shared" si="52"/>
        <v>#REF!</v>
      </c>
      <c r="BW53" s="41" t="e">
        <f t="shared" si="52"/>
        <v>#REF!</v>
      </c>
      <c r="BX53" s="41" t="e">
        <f t="shared" si="52"/>
        <v>#REF!</v>
      </c>
      <c r="BY53" s="41" t="e">
        <f t="shared" si="52"/>
        <v>#REF!</v>
      </c>
      <c r="BZ53" s="41" t="e">
        <f t="shared" si="52"/>
        <v>#REF!</v>
      </c>
      <c r="CA53" s="41" t="e">
        <f t="shared" si="52"/>
        <v>#REF!</v>
      </c>
      <c r="CB53" s="41" t="e">
        <f t="shared" si="52"/>
        <v>#REF!</v>
      </c>
      <c r="CC53" s="41" t="e">
        <f t="shared" si="46"/>
        <v>#REF!</v>
      </c>
      <c r="CD53" s="41" t="e">
        <f t="shared" si="46"/>
        <v>#REF!</v>
      </c>
      <c r="CE53" s="41" t="e">
        <f t="shared" si="46"/>
        <v>#REF!</v>
      </c>
      <c r="CF53" s="41" t="e">
        <f t="shared" si="46"/>
        <v>#REF!</v>
      </c>
      <c r="CG53" s="41" t="e">
        <f t="shared" si="46"/>
        <v>#REF!</v>
      </c>
      <c r="CH53" s="41" t="e">
        <f t="shared" si="46"/>
        <v>#REF!</v>
      </c>
      <c r="CI53" s="41" t="e">
        <f t="shared" si="46"/>
        <v>#REF!</v>
      </c>
      <c r="CJ53" s="41" t="e">
        <f t="shared" si="46"/>
        <v>#REF!</v>
      </c>
      <c r="CK53" s="41" t="e">
        <f t="shared" si="46"/>
        <v>#REF!</v>
      </c>
      <c r="CL53" s="41" t="e">
        <f t="shared" si="46"/>
        <v>#REF!</v>
      </c>
      <c r="CM53" s="41" t="e">
        <f t="shared" si="46"/>
        <v>#REF!</v>
      </c>
      <c r="CN53" s="41" t="e">
        <f t="shared" si="46"/>
        <v>#REF!</v>
      </c>
      <c r="CO53" s="41" t="e">
        <f t="shared" si="46"/>
        <v>#REF!</v>
      </c>
      <c r="CP53" s="41" t="e">
        <f t="shared" si="46"/>
        <v>#REF!</v>
      </c>
      <c r="CQ53" s="41" t="e">
        <f t="shared" si="46"/>
        <v>#REF!</v>
      </c>
      <c r="CR53" s="41" t="e">
        <f t="shared" si="46"/>
        <v>#REF!</v>
      </c>
      <c r="CS53" s="41" t="e">
        <f t="shared" si="47"/>
        <v>#REF!</v>
      </c>
      <c r="CT53" s="41" t="e">
        <f t="shared" si="47"/>
        <v>#REF!</v>
      </c>
      <c r="CU53" s="41" t="e">
        <f t="shared" si="47"/>
        <v>#REF!</v>
      </c>
      <c r="CV53" s="41" t="e">
        <f t="shared" si="47"/>
        <v>#REF!</v>
      </c>
      <c r="CW53" s="41" t="e">
        <f t="shared" si="47"/>
        <v>#REF!</v>
      </c>
      <c r="CX53" s="41" t="e">
        <f t="shared" si="47"/>
        <v>#REF!</v>
      </c>
      <c r="CY53" s="41" t="e">
        <f t="shared" si="47"/>
        <v>#REF!</v>
      </c>
      <c r="CZ53" s="41" t="e">
        <f t="shared" si="47"/>
        <v>#REF!</v>
      </c>
      <c r="DA53" s="41" t="e">
        <f t="shared" si="47"/>
        <v>#REF!</v>
      </c>
      <c r="DB53" s="41" t="e">
        <f t="shared" si="47"/>
        <v>#REF!</v>
      </c>
      <c r="DC53" s="41" t="e">
        <f t="shared" si="47"/>
        <v>#REF!</v>
      </c>
      <c r="DD53" s="41" t="e">
        <f t="shared" si="47"/>
        <v>#REF!</v>
      </c>
      <c r="DE53" s="41" t="e">
        <f t="shared" si="47"/>
        <v>#REF!</v>
      </c>
      <c r="DF53" s="41" t="e">
        <f t="shared" si="47"/>
        <v>#REF!</v>
      </c>
      <c r="DG53" s="41" t="e">
        <f t="shared" si="53"/>
        <v>#REF!</v>
      </c>
      <c r="DH53" s="41" t="e">
        <f t="shared" si="53"/>
        <v>#REF!</v>
      </c>
      <c r="DI53" s="41" t="e">
        <f t="shared" si="53"/>
        <v>#REF!</v>
      </c>
      <c r="DJ53" s="41" t="e">
        <f t="shared" si="53"/>
        <v>#REF!</v>
      </c>
      <c r="DK53" s="41" t="e">
        <f t="shared" si="53"/>
        <v>#REF!</v>
      </c>
      <c r="DL53" s="41" t="e">
        <f t="shared" si="53"/>
        <v>#REF!</v>
      </c>
      <c r="DM53" s="41" t="e">
        <f t="shared" si="53"/>
        <v>#REF!</v>
      </c>
      <c r="DN53" s="41" t="e">
        <f t="shared" si="53"/>
        <v>#REF!</v>
      </c>
      <c r="DO53" s="41" t="e">
        <f t="shared" si="53"/>
        <v>#REF!</v>
      </c>
      <c r="DP53" s="41" t="e">
        <f t="shared" si="53"/>
        <v>#REF!</v>
      </c>
      <c r="DQ53" s="41" t="e">
        <f t="shared" si="53"/>
        <v>#REF!</v>
      </c>
      <c r="DR53" s="41" t="e">
        <f t="shared" si="53"/>
        <v>#REF!</v>
      </c>
      <c r="DS53" s="41" t="e">
        <f t="shared" si="53"/>
        <v>#REF!</v>
      </c>
      <c r="DT53" s="41" t="e">
        <f t="shared" si="53"/>
        <v>#REF!</v>
      </c>
      <c r="DU53" s="41" t="e">
        <f t="shared" si="53"/>
        <v>#REF!</v>
      </c>
      <c r="DV53" s="41" t="e">
        <f t="shared" si="53"/>
        <v>#REF!</v>
      </c>
      <c r="DW53" s="41" t="e">
        <f t="shared" si="54"/>
        <v>#REF!</v>
      </c>
      <c r="DX53" s="41" t="e">
        <f t="shared" si="54"/>
        <v>#REF!</v>
      </c>
      <c r="DY53" s="41" t="e">
        <f t="shared" si="48"/>
        <v>#REF!</v>
      </c>
      <c r="DZ53" s="41" t="e">
        <f t="shared" si="48"/>
        <v>#REF!</v>
      </c>
      <c r="EA53" s="41" t="e">
        <f t="shared" si="48"/>
        <v>#REF!</v>
      </c>
      <c r="EB53" s="41" t="e">
        <f t="shared" si="48"/>
        <v>#REF!</v>
      </c>
      <c r="EC53" s="41" t="e">
        <f t="shared" si="48"/>
        <v>#REF!</v>
      </c>
      <c r="ED53" s="41" t="e">
        <f t="shared" si="48"/>
        <v>#REF!</v>
      </c>
      <c r="EE53" s="41" t="e">
        <f t="shared" si="48"/>
        <v>#REF!</v>
      </c>
      <c r="EF53" s="41" t="e">
        <f t="shared" si="48"/>
        <v>#REF!</v>
      </c>
      <c r="EG53" s="41" t="e">
        <f t="shared" si="48"/>
        <v>#REF!</v>
      </c>
      <c r="EH53" s="41" t="e">
        <f t="shared" si="48"/>
        <v>#REF!</v>
      </c>
      <c r="EI53" s="41" t="e">
        <f t="shared" si="48"/>
        <v>#REF!</v>
      </c>
      <c r="EJ53" s="41" t="e">
        <f t="shared" si="48"/>
        <v>#REF!</v>
      </c>
      <c r="EK53" s="41" t="e">
        <f t="shared" si="48"/>
        <v>#REF!</v>
      </c>
      <c r="EL53" s="41" t="e">
        <f t="shared" si="48"/>
        <v>#REF!</v>
      </c>
      <c r="EM53" s="41" t="e">
        <f t="shared" si="55"/>
        <v>#REF!</v>
      </c>
      <c r="EN53" s="41" t="e">
        <f t="shared" si="55"/>
        <v>#REF!</v>
      </c>
      <c r="EO53" s="41" t="e">
        <f t="shared" si="55"/>
        <v>#REF!</v>
      </c>
      <c r="EP53" s="41" t="e">
        <f t="shared" si="55"/>
        <v>#REF!</v>
      </c>
      <c r="EQ53" s="41" t="e">
        <f t="shared" si="55"/>
        <v>#REF!</v>
      </c>
      <c r="ER53" s="41" t="e">
        <f t="shared" si="55"/>
        <v>#REF!</v>
      </c>
      <c r="ES53" s="41" t="e">
        <f t="shared" si="55"/>
        <v>#REF!</v>
      </c>
      <c r="ET53" s="41" t="e">
        <f t="shared" si="55"/>
        <v>#REF!</v>
      </c>
      <c r="EU53" s="41" t="e">
        <f t="shared" si="55"/>
        <v>#REF!</v>
      </c>
      <c r="EV53" s="41" t="e">
        <f t="shared" si="55"/>
        <v>#REF!</v>
      </c>
      <c r="EW53" s="41" t="e">
        <f t="shared" si="55"/>
        <v>#REF!</v>
      </c>
      <c r="EX53" s="41" t="e">
        <f t="shared" si="55"/>
        <v>#REF!</v>
      </c>
      <c r="EY53" s="41" t="e">
        <f t="shared" si="55"/>
        <v>#REF!</v>
      </c>
      <c r="EZ53" s="41" t="e">
        <f t="shared" si="55"/>
        <v>#REF!</v>
      </c>
      <c r="FA53" s="41" t="e">
        <f t="shared" si="55"/>
        <v>#REF!</v>
      </c>
      <c r="FB53" s="41" t="e">
        <f t="shared" si="55"/>
        <v>#REF!</v>
      </c>
      <c r="FC53" s="41" t="e">
        <f t="shared" si="56"/>
        <v>#REF!</v>
      </c>
      <c r="FD53" s="41" t="e">
        <f t="shared" si="56"/>
        <v>#REF!</v>
      </c>
      <c r="FE53" s="41" t="e">
        <f t="shared" si="49"/>
        <v>#REF!</v>
      </c>
      <c r="FF53" s="41" t="e">
        <f t="shared" si="49"/>
        <v>#REF!</v>
      </c>
      <c r="FG53" s="41" t="e">
        <f t="shared" si="49"/>
        <v>#REF!</v>
      </c>
      <c r="FH53" s="41" t="e">
        <f t="shared" si="49"/>
        <v>#REF!</v>
      </c>
      <c r="FI53" s="41" t="e">
        <f t="shared" si="49"/>
        <v>#REF!</v>
      </c>
      <c r="FJ53" s="41" t="e">
        <f t="shared" si="49"/>
        <v>#REF!</v>
      </c>
      <c r="FK53" s="41" t="e">
        <f t="shared" si="49"/>
        <v>#REF!</v>
      </c>
      <c r="FL53" s="41" t="e">
        <f t="shared" si="49"/>
        <v>#REF!</v>
      </c>
      <c r="FM53" s="41" t="e">
        <f t="shared" si="49"/>
        <v>#REF!</v>
      </c>
      <c r="FN53" s="41" t="e">
        <f t="shared" si="49"/>
        <v>#REF!</v>
      </c>
      <c r="FO53" s="41" t="e">
        <f t="shared" si="49"/>
        <v>#REF!</v>
      </c>
      <c r="FP53" s="41" t="e">
        <f t="shared" si="49"/>
        <v>#REF!</v>
      </c>
      <c r="FQ53" s="41" t="e">
        <f t="shared" si="49"/>
        <v>#REF!</v>
      </c>
      <c r="FR53" s="41" t="e">
        <f t="shared" si="49"/>
        <v>#REF!</v>
      </c>
      <c r="FS53" s="41" t="e">
        <f t="shared" si="57"/>
        <v>#REF!</v>
      </c>
      <c r="FT53" s="41" t="e">
        <f t="shared" si="57"/>
        <v>#REF!</v>
      </c>
      <c r="FU53" s="41" t="e">
        <f t="shared" si="57"/>
        <v>#REF!</v>
      </c>
      <c r="FV53" s="41" t="e">
        <f t="shared" si="57"/>
        <v>#REF!</v>
      </c>
      <c r="FW53" s="41" t="e">
        <f t="shared" si="57"/>
        <v>#REF!</v>
      </c>
      <c r="FX53" s="41" t="e">
        <f t="shared" si="57"/>
        <v>#REF!</v>
      </c>
      <c r="FY53" s="41" t="e">
        <f t="shared" si="57"/>
        <v>#REF!</v>
      </c>
      <c r="FZ53" s="41" t="e">
        <f t="shared" si="57"/>
        <v>#REF!</v>
      </c>
      <c r="GA53" s="41" t="e">
        <f t="shared" si="57"/>
        <v>#REF!</v>
      </c>
      <c r="GB53" s="41" t="e">
        <f t="shared" si="57"/>
        <v>#REF!</v>
      </c>
      <c r="GC53" s="41" t="e">
        <f t="shared" si="57"/>
        <v>#REF!</v>
      </c>
      <c r="GD53" s="41" t="e">
        <f t="shared" si="57"/>
        <v>#REF!</v>
      </c>
      <c r="GE53" s="41" t="e">
        <f t="shared" si="57"/>
        <v>#REF!</v>
      </c>
      <c r="GF53" s="41" t="e">
        <f t="shared" si="57"/>
        <v>#REF!</v>
      </c>
      <c r="GG53" s="41" t="e">
        <f t="shared" si="57"/>
        <v>#REF!</v>
      </c>
      <c r="GH53" s="41" t="e">
        <f t="shared" si="57"/>
        <v>#REF!</v>
      </c>
      <c r="GI53" s="41" t="e">
        <f t="shared" si="58"/>
        <v>#REF!</v>
      </c>
      <c r="GJ53" s="41" t="e">
        <f t="shared" si="58"/>
        <v>#REF!</v>
      </c>
      <c r="GK53" s="41" t="e">
        <f t="shared" si="50"/>
        <v>#REF!</v>
      </c>
      <c r="GL53" s="41" t="e">
        <f t="shared" si="50"/>
        <v>#REF!</v>
      </c>
      <c r="GM53" s="41" t="e">
        <f t="shared" si="50"/>
        <v>#REF!</v>
      </c>
      <c r="GN53" s="41" t="e">
        <f t="shared" si="50"/>
        <v>#REF!</v>
      </c>
      <c r="GO53" s="41" t="e">
        <f t="shared" si="50"/>
        <v>#REF!</v>
      </c>
      <c r="GP53" s="41" t="e">
        <f t="shared" si="50"/>
        <v>#REF!</v>
      </c>
      <c r="GQ53" s="41" t="e">
        <f t="shared" si="50"/>
        <v>#REF!</v>
      </c>
      <c r="GR53" s="41" t="e">
        <f t="shared" si="50"/>
        <v>#REF!</v>
      </c>
      <c r="GS53" s="41" t="e">
        <f t="shared" si="50"/>
        <v>#REF!</v>
      </c>
      <c r="GT53" s="41" t="e">
        <f t="shared" si="50"/>
        <v>#REF!</v>
      </c>
      <c r="GU53" s="41" t="e">
        <f t="shared" si="50"/>
        <v>#REF!</v>
      </c>
      <c r="GV53" s="41" t="e">
        <f t="shared" si="50"/>
        <v>#REF!</v>
      </c>
      <c r="GW53" s="41" t="e">
        <f t="shared" si="50"/>
        <v>#REF!</v>
      </c>
      <c r="GX53" s="41" t="e">
        <f t="shared" si="50"/>
        <v>#REF!</v>
      </c>
      <c r="GY53" s="41" t="e">
        <f t="shared" si="59"/>
        <v>#REF!</v>
      </c>
      <c r="GZ53" s="41" t="e">
        <f t="shared" si="59"/>
        <v>#REF!</v>
      </c>
      <c r="HA53" s="41" t="e">
        <f t="shared" si="59"/>
        <v>#REF!</v>
      </c>
      <c r="HB53" s="41" t="e">
        <f t="shared" si="44"/>
        <v>#REF!</v>
      </c>
      <c r="HC53" s="41" t="e">
        <f t="shared" si="44"/>
        <v>#REF!</v>
      </c>
      <c r="HD53" s="41" t="e">
        <f t="shared" si="44"/>
        <v>#REF!</v>
      </c>
      <c r="HE53" s="41" t="e">
        <f t="shared" si="44"/>
        <v>#REF!</v>
      </c>
      <c r="HF53" s="41" t="e">
        <f t="shared" si="44"/>
        <v>#REF!</v>
      </c>
      <c r="HG53" s="41" t="e">
        <f t="shared" si="44"/>
        <v>#REF!</v>
      </c>
      <c r="HH53" s="41" t="e">
        <f t="shared" si="44"/>
        <v>#REF!</v>
      </c>
      <c r="HI53" s="41" t="e">
        <f t="shared" si="44"/>
        <v>#REF!</v>
      </c>
      <c r="HJ53" s="41" t="e">
        <f t="shared" si="44"/>
        <v>#REF!</v>
      </c>
    </row>
    <row r="54" spans="1:218" ht="14.4" x14ac:dyDescent="0.3">
      <c r="A54" s="42">
        <v>51</v>
      </c>
      <c r="B54" s="43" t="e">
        <f>'CMM3 - AUX CALC'!$AZ$67</f>
        <v>#REF!</v>
      </c>
      <c r="BA54" s="41" t="e">
        <f>$B54/(_xlfn.SINGLE(PrazoConcessao)*12-BA$3+1)</f>
        <v>#REF!</v>
      </c>
      <c r="BB54" s="41" t="e">
        <f t="shared" ref="BB54:BM65" si="61">BA54</f>
        <v>#REF!</v>
      </c>
      <c r="BC54" s="41" t="e">
        <f t="shared" si="61"/>
        <v>#REF!</v>
      </c>
      <c r="BD54" s="41" t="e">
        <f t="shared" si="61"/>
        <v>#REF!</v>
      </c>
      <c r="BE54" s="41" t="e">
        <f t="shared" si="61"/>
        <v>#REF!</v>
      </c>
      <c r="BF54" s="41" t="e">
        <f t="shared" si="61"/>
        <v>#REF!</v>
      </c>
      <c r="BG54" s="41" t="e">
        <f t="shared" si="61"/>
        <v>#REF!</v>
      </c>
      <c r="BH54" s="41" t="e">
        <f t="shared" si="61"/>
        <v>#REF!</v>
      </c>
      <c r="BI54" s="41" t="e">
        <f t="shared" si="61"/>
        <v>#REF!</v>
      </c>
      <c r="BJ54" s="41" t="e">
        <f t="shared" si="61"/>
        <v>#REF!</v>
      </c>
      <c r="BK54" s="41" t="e">
        <f t="shared" si="61"/>
        <v>#REF!</v>
      </c>
      <c r="BL54" s="41" t="e">
        <f t="shared" si="61"/>
        <v>#REF!</v>
      </c>
      <c r="BM54" s="41" t="e">
        <f t="shared" si="61"/>
        <v>#REF!</v>
      </c>
      <c r="BN54" s="41" t="e">
        <f t="shared" si="60"/>
        <v>#REF!</v>
      </c>
      <c r="BO54" s="41" t="e">
        <f t="shared" si="60"/>
        <v>#REF!</v>
      </c>
      <c r="BP54" s="41" t="e">
        <f t="shared" si="52"/>
        <v>#REF!</v>
      </c>
      <c r="BQ54" s="41" t="e">
        <f t="shared" si="52"/>
        <v>#REF!</v>
      </c>
      <c r="BR54" s="41" t="e">
        <f t="shared" si="52"/>
        <v>#REF!</v>
      </c>
      <c r="BS54" s="41" t="e">
        <f t="shared" si="52"/>
        <v>#REF!</v>
      </c>
      <c r="BT54" s="41" t="e">
        <f t="shared" si="52"/>
        <v>#REF!</v>
      </c>
      <c r="BU54" s="41" t="e">
        <f t="shared" si="52"/>
        <v>#REF!</v>
      </c>
      <c r="BV54" s="41" t="e">
        <f t="shared" si="52"/>
        <v>#REF!</v>
      </c>
      <c r="BW54" s="41" t="e">
        <f t="shared" si="52"/>
        <v>#REF!</v>
      </c>
      <c r="BX54" s="41" t="e">
        <f t="shared" si="52"/>
        <v>#REF!</v>
      </c>
      <c r="BY54" s="41" t="e">
        <f t="shared" si="52"/>
        <v>#REF!</v>
      </c>
      <c r="BZ54" s="41" t="e">
        <f t="shared" si="52"/>
        <v>#REF!</v>
      </c>
      <c r="CA54" s="41" t="e">
        <f t="shared" si="52"/>
        <v>#REF!</v>
      </c>
      <c r="CB54" s="41" t="e">
        <f t="shared" si="52"/>
        <v>#REF!</v>
      </c>
      <c r="CC54" s="41" t="e">
        <f t="shared" si="46"/>
        <v>#REF!</v>
      </c>
      <c r="CD54" s="41" t="e">
        <f t="shared" si="46"/>
        <v>#REF!</v>
      </c>
      <c r="CE54" s="41" t="e">
        <f t="shared" si="46"/>
        <v>#REF!</v>
      </c>
      <c r="CF54" s="41" t="e">
        <f t="shared" si="46"/>
        <v>#REF!</v>
      </c>
      <c r="CG54" s="41" t="e">
        <f t="shared" si="46"/>
        <v>#REF!</v>
      </c>
      <c r="CH54" s="41" t="e">
        <f t="shared" si="46"/>
        <v>#REF!</v>
      </c>
      <c r="CI54" s="41" t="e">
        <f t="shared" si="46"/>
        <v>#REF!</v>
      </c>
      <c r="CJ54" s="41" t="e">
        <f t="shared" si="46"/>
        <v>#REF!</v>
      </c>
      <c r="CK54" s="41" t="e">
        <f t="shared" si="46"/>
        <v>#REF!</v>
      </c>
      <c r="CL54" s="41" t="e">
        <f t="shared" si="46"/>
        <v>#REF!</v>
      </c>
      <c r="CM54" s="41" t="e">
        <f t="shared" si="46"/>
        <v>#REF!</v>
      </c>
      <c r="CN54" s="41" t="e">
        <f t="shared" si="46"/>
        <v>#REF!</v>
      </c>
      <c r="CO54" s="41" t="e">
        <f t="shared" si="46"/>
        <v>#REF!</v>
      </c>
      <c r="CP54" s="41" t="e">
        <f t="shared" si="46"/>
        <v>#REF!</v>
      </c>
      <c r="CQ54" s="41" t="e">
        <f t="shared" si="46"/>
        <v>#REF!</v>
      </c>
      <c r="CR54" s="41" t="e">
        <f t="shared" si="46"/>
        <v>#REF!</v>
      </c>
      <c r="CS54" s="41" t="e">
        <f t="shared" si="47"/>
        <v>#REF!</v>
      </c>
      <c r="CT54" s="41" t="e">
        <f t="shared" si="47"/>
        <v>#REF!</v>
      </c>
      <c r="CU54" s="41" t="e">
        <f t="shared" si="47"/>
        <v>#REF!</v>
      </c>
      <c r="CV54" s="41" t="e">
        <f t="shared" si="47"/>
        <v>#REF!</v>
      </c>
      <c r="CW54" s="41" t="e">
        <f t="shared" si="47"/>
        <v>#REF!</v>
      </c>
      <c r="CX54" s="41" t="e">
        <f t="shared" si="47"/>
        <v>#REF!</v>
      </c>
      <c r="CY54" s="41" t="e">
        <f t="shared" si="47"/>
        <v>#REF!</v>
      </c>
      <c r="CZ54" s="41" t="e">
        <f t="shared" si="47"/>
        <v>#REF!</v>
      </c>
      <c r="DA54" s="41" t="e">
        <f t="shared" si="47"/>
        <v>#REF!</v>
      </c>
      <c r="DB54" s="41" t="e">
        <f t="shared" si="47"/>
        <v>#REF!</v>
      </c>
      <c r="DC54" s="41" t="e">
        <f t="shared" si="47"/>
        <v>#REF!</v>
      </c>
      <c r="DD54" s="41" t="e">
        <f t="shared" si="47"/>
        <v>#REF!</v>
      </c>
      <c r="DE54" s="41" t="e">
        <f t="shared" si="47"/>
        <v>#REF!</v>
      </c>
      <c r="DF54" s="41" t="e">
        <f t="shared" si="47"/>
        <v>#REF!</v>
      </c>
      <c r="DG54" s="41" t="e">
        <f t="shared" si="53"/>
        <v>#REF!</v>
      </c>
      <c r="DH54" s="41" t="e">
        <f t="shared" si="53"/>
        <v>#REF!</v>
      </c>
      <c r="DI54" s="41" t="e">
        <f t="shared" si="53"/>
        <v>#REF!</v>
      </c>
      <c r="DJ54" s="41" t="e">
        <f t="shared" si="53"/>
        <v>#REF!</v>
      </c>
      <c r="DK54" s="41" t="e">
        <f t="shared" si="53"/>
        <v>#REF!</v>
      </c>
      <c r="DL54" s="41" t="e">
        <f t="shared" si="53"/>
        <v>#REF!</v>
      </c>
      <c r="DM54" s="41" t="e">
        <f t="shared" si="53"/>
        <v>#REF!</v>
      </c>
      <c r="DN54" s="41" t="e">
        <f t="shared" si="53"/>
        <v>#REF!</v>
      </c>
      <c r="DO54" s="41" t="e">
        <f t="shared" si="53"/>
        <v>#REF!</v>
      </c>
      <c r="DP54" s="41" t="e">
        <f t="shared" si="53"/>
        <v>#REF!</v>
      </c>
      <c r="DQ54" s="41" t="e">
        <f t="shared" si="53"/>
        <v>#REF!</v>
      </c>
      <c r="DR54" s="41" t="e">
        <f t="shared" si="53"/>
        <v>#REF!</v>
      </c>
      <c r="DS54" s="41" t="e">
        <f t="shared" si="53"/>
        <v>#REF!</v>
      </c>
      <c r="DT54" s="41" t="e">
        <f t="shared" si="53"/>
        <v>#REF!</v>
      </c>
      <c r="DU54" s="41" t="e">
        <f t="shared" si="53"/>
        <v>#REF!</v>
      </c>
      <c r="DV54" s="41" t="e">
        <f t="shared" si="53"/>
        <v>#REF!</v>
      </c>
      <c r="DW54" s="41" t="e">
        <f t="shared" si="54"/>
        <v>#REF!</v>
      </c>
      <c r="DX54" s="41" t="e">
        <f t="shared" si="54"/>
        <v>#REF!</v>
      </c>
      <c r="DY54" s="41" t="e">
        <f t="shared" si="48"/>
        <v>#REF!</v>
      </c>
      <c r="DZ54" s="41" t="e">
        <f t="shared" si="48"/>
        <v>#REF!</v>
      </c>
      <c r="EA54" s="41" t="e">
        <f t="shared" si="48"/>
        <v>#REF!</v>
      </c>
      <c r="EB54" s="41" t="e">
        <f t="shared" si="48"/>
        <v>#REF!</v>
      </c>
      <c r="EC54" s="41" t="e">
        <f t="shared" si="48"/>
        <v>#REF!</v>
      </c>
      <c r="ED54" s="41" t="e">
        <f t="shared" si="48"/>
        <v>#REF!</v>
      </c>
      <c r="EE54" s="41" t="e">
        <f t="shared" si="48"/>
        <v>#REF!</v>
      </c>
      <c r="EF54" s="41" t="e">
        <f t="shared" si="48"/>
        <v>#REF!</v>
      </c>
      <c r="EG54" s="41" t="e">
        <f t="shared" si="48"/>
        <v>#REF!</v>
      </c>
      <c r="EH54" s="41" t="e">
        <f t="shared" si="48"/>
        <v>#REF!</v>
      </c>
      <c r="EI54" s="41" t="e">
        <f t="shared" si="48"/>
        <v>#REF!</v>
      </c>
      <c r="EJ54" s="41" t="e">
        <f t="shared" si="48"/>
        <v>#REF!</v>
      </c>
      <c r="EK54" s="41" t="e">
        <f t="shared" si="48"/>
        <v>#REF!</v>
      </c>
      <c r="EL54" s="41" t="e">
        <f t="shared" si="48"/>
        <v>#REF!</v>
      </c>
      <c r="EM54" s="41" t="e">
        <f t="shared" si="55"/>
        <v>#REF!</v>
      </c>
      <c r="EN54" s="41" t="e">
        <f t="shared" si="55"/>
        <v>#REF!</v>
      </c>
      <c r="EO54" s="41" t="e">
        <f t="shared" si="55"/>
        <v>#REF!</v>
      </c>
      <c r="EP54" s="41" t="e">
        <f t="shared" si="55"/>
        <v>#REF!</v>
      </c>
      <c r="EQ54" s="41" t="e">
        <f t="shared" si="55"/>
        <v>#REF!</v>
      </c>
      <c r="ER54" s="41" t="e">
        <f t="shared" si="55"/>
        <v>#REF!</v>
      </c>
      <c r="ES54" s="41" t="e">
        <f t="shared" si="55"/>
        <v>#REF!</v>
      </c>
      <c r="ET54" s="41" t="e">
        <f t="shared" si="55"/>
        <v>#REF!</v>
      </c>
      <c r="EU54" s="41" t="e">
        <f t="shared" si="55"/>
        <v>#REF!</v>
      </c>
      <c r="EV54" s="41" t="e">
        <f t="shared" si="55"/>
        <v>#REF!</v>
      </c>
      <c r="EW54" s="41" t="e">
        <f t="shared" si="55"/>
        <v>#REF!</v>
      </c>
      <c r="EX54" s="41" t="e">
        <f t="shared" si="55"/>
        <v>#REF!</v>
      </c>
      <c r="EY54" s="41" t="e">
        <f t="shared" si="55"/>
        <v>#REF!</v>
      </c>
      <c r="EZ54" s="41" t="e">
        <f t="shared" si="55"/>
        <v>#REF!</v>
      </c>
      <c r="FA54" s="41" t="e">
        <f t="shared" si="55"/>
        <v>#REF!</v>
      </c>
      <c r="FB54" s="41" t="e">
        <f t="shared" si="55"/>
        <v>#REF!</v>
      </c>
      <c r="FC54" s="41" t="e">
        <f t="shared" si="56"/>
        <v>#REF!</v>
      </c>
      <c r="FD54" s="41" t="e">
        <f t="shared" si="56"/>
        <v>#REF!</v>
      </c>
      <c r="FE54" s="41" t="e">
        <f t="shared" si="49"/>
        <v>#REF!</v>
      </c>
      <c r="FF54" s="41" t="e">
        <f t="shared" si="49"/>
        <v>#REF!</v>
      </c>
      <c r="FG54" s="41" t="e">
        <f t="shared" si="49"/>
        <v>#REF!</v>
      </c>
      <c r="FH54" s="41" t="e">
        <f t="shared" si="49"/>
        <v>#REF!</v>
      </c>
      <c r="FI54" s="41" t="e">
        <f t="shared" si="49"/>
        <v>#REF!</v>
      </c>
      <c r="FJ54" s="41" t="e">
        <f t="shared" si="49"/>
        <v>#REF!</v>
      </c>
      <c r="FK54" s="41" t="e">
        <f t="shared" si="49"/>
        <v>#REF!</v>
      </c>
      <c r="FL54" s="41" t="e">
        <f t="shared" si="49"/>
        <v>#REF!</v>
      </c>
      <c r="FM54" s="41" t="e">
        <f t="shared" si="49"/>
        <v>#REF!</v>
      </c>
      <c r="FN54" s="41" t="e">
        <f t="shared" si="49"/>
        <v>#REF!</v>
      </c>
      <c r="FO54" s="41" t="e">
        <f t="shared" si="49"/>
        <v>#REF!</v>
      </c>
      <c r="FP54" s="41" t="e">
        <f t="shared" si="49"/>
        <v>#REF!</v>
      </c>
      <c r="FQ54" s="41" t="e">
        <f t="shared" si="49"/>
        <v>#REF!</v>
      </c>
      <c r="FR54" s="41" t="e">
        <f t="shared" si="49"/>
        <v>#REF!</v>
      </c>
      <c r="FS54" s="41" t="e">
        <f t="shared" si="57"/>
        <v>#REF!</v>
      </c>
      <c r="FT54" s="41" t="e">
        <f t="shared" si="57"/>
        <v>#REF!</v>
      </c>
      <c r="FU54" s="41" t="e">
        <f t="shared" si="57"/>
        <v>#REF!</v>
      </c>
      <c r="FV54" s="41" t="e">
        <f t="shared" si="57"/>
        <v>#REF!</v>
      </c>
      <c r="FW54" s="41" t="e">
        <f t="shared" si="57"/>
        <v>#REF!</v>
      </c>
      <c r="FX54" s="41" t="e">
        <f t="shared" si="57"/>
        <v>#REF!</v>
      </c>
      <c r="FY54" s="41" t="e">
        <f t="shared" si="57"/>
        <v>#REF!</v>
      </c>
      <c r="FZ54" s="41" t="e">
        <f t="shared" si="57"/>
        <v>#REF!</v>
      </c>
      <c r="GA54" s="41" t="e">
        <f t="shared" si="57"/>
        <v>#REF!</v>
      </c>
      <c r="GB54" s="41" t="e">
        <f t="shared" si="57"/>
        <v>#REF!</v>
      </c>
      <c r="GC54" s="41" t="e">
        <f t="shared" si="57"/>
        <v>#REF!</v>
      </c>
      <c r="GD54" s="41" t="e">
        <f t="shared" si="57"/>
        <v>#REF!</v>
      </c>
      <c r="GE54" s="41" t="e">
        <f t="shared" si="57"/>
        <v>#REF!</v>
      </c>
      <c r="GF54" s="41" t="e">
        <f t="shared" si="57"/>
        <v>#REF!</v>
      </c>
      <c r="GG54" s="41" t="e">
        <f t="shared" si="57"/>
        <v>#REF!</v>
      </c>
      <c r="GH54" s="41" t="e">
        <f t="shared" si="57"/>
        <v>#REF!</v>
      </c>
      <c r="GI54" s="41" t="e">
        <f t="shared" si="58"/>
        <v>#REF!</v>
      </c>
      <c r="GJ54" s="41" t="e">
        <f t="shared" si="58"/>
        <v>#REF!</v>
      </c>
      <c r="GK54" s="41" t="e">
        <f t="shared" si="50"/>
        <v>#REF!</v>
      </c>
      <c r="GL54" s="41" t="e">
        <f t="shared" si="50"/>
        <v>#REF!</v>
      </c>
      <c r="GM54" s="41" t="e">
        <f t="shared" si="50"/>
        <v>#REF!</v>
      </c>
      <c r="GN54" s="41" t="e">
        <f t="shared" si="50"/>
        <v>#REF!</v>
      </c>
      <c r="GO54" s="41" t="e">
        <f t="shared" si="50"/>
        <v>#REF!</v>
      </c>
      <c r="GP54" s="41" t="e">
        <f t="shared" si="50"/>
        <v>#REF!</v>
      </c>
      <c r="GQ54" s="41" t="e">
        <f t="shared" si="50"/>
        <v>#REF!</v>
      </c>
      <c r="GR54" s="41" t="e">
        <f t="shared" si="50"/>
        <v>#REF!</v>
      </c>
      <c r="GS54" s="41" t="e">
        <f t="shared" si="50"/>
        <v>#REF!</v>
      </c>
      <c r="GT54" s="41" t="e">
        <f t="shared" si="50"/>
        <v>#REF!</v>
      </c>
      <c r="GU54" s="41" t="e">
        <f t="shared" si="50"/>
        <v>#REF!</v>
      </c>
      <c r="GV54" s="41" t="e">
        <f t="shared" si="50"/>
        <v>#REF!</v>
      </c>
      <c r="GW54" s="41" t="e">
        <f t="shared" si="50"/>
        <v>#REF!</v>
      </c>
      <c r="GX54" s="41" t="e">
        <f t="shared" si="50"/>
        <v>#REF!</v>
      </c>
      <c r="GY54" s="41" t="e">
        <f t="shared" si="59"/>
        <v>#REF!</v>
      </c>
      <c r="GZ54" s="41" t="e">
        <f t="shared" si="59"/>
        <v>#REF!</v>
      </c>
      <c r="HA54" s="41" t="e">
        <f t="shared" si="59"/>
        <v>#REF!</v>
      </c>
      <c r="HB54" s="41" t="e">
        <f t="shared" si="44"/>
        <v>#REF!</v>
      </c>
      <c r="HC54" s="41" t="e">
        <f t="shared" si="44"/>
        <v>#REF!</v>
      </c>
      <c r="HD54" s="41" t="e">
        <f t="shared" si="44"/>
        <v>#REF!</v>
      </c>
      <c r="HE54" s="41" t="e">
        <f t="shared" si="44"/>
        <v>#REF!</v>
      </c>
      <c r="HF54" s="41" t="e">
        <f t="shared" si="44"/>
        <v>#REF!</v>
      </c>
      <c r="HG54" s="41" t="e">
        <f t="shared" si="44"/>
        <v>#REF!</v>
      </c>
      <c r="HH54" s="41" t="e">
        <f t="shared" si="44"/>
        <v>#REF!</v>
      </c>
      <c r="HI54" s="41" t="e">
        <f t="shared" si="44"/>
        <v>#REF!</v>
      </c>
      <c r="HJ54" s="41" t="e">
        <f t="shared" si="44"/>
        <v>#REF!</v>
      </c>
    </row>
    <row r="55" spans="1:218" ht="14.4" x14ac:dyDescent="0.3">
      <c r="A55" s="42">
        <v>52</v>
      </c>
      <c r="B55" s="43" t="e">
        <f>'CMM3 - AUX CALC'!$BA$67</f>
        <v>#REF!</v>
      </c>
      <c r="BB55" s="41" t="e">
        <f>$B55/(_xlfn.SINGLE(PrazoConcessao)*12-BB$3+1)</f>
        <v>#REF!</v>
      </c>
      <c r="BC55" s="41" t="e">
        <f t="shared" si="61"/>
        <v>#REF!</v>
      </c>
      <c r="BD55" s="41" t="e">
        <f t="shared" si="61"/>
        <v>#REF!</v>
      </c>
      <c r="BE55" s="41" t="e">
        <f t="shared" si="61"/>
        <v>#REF!</v>
      </c>
      <c r="BF55" s="41" t="e">
        <f t="shared" si="61"/>
        <v>#REF!</v>
      </c>
      <c r="BG55" s="41" t="e">
        <f t="shared" si="61"/>
        <v>#REF!</v>
      </c>
      <c r="BH55" s="41" t="e">
        <f t="shared" si="61"/>
        <v>#REF!</v>
      </c>
      <c r="BI55" s="41" t="e">
        <f t="shared" si="61"/>
        <v>#REF!</v>
      </c>
      <c r="BJ55" s="41" t="e">
        <f t="shared" si="61"/>
        <v>#REF!</v>
      </c>
      <c r="BK55" s="41" t="e">
        <f t="shared" si="61"/>
        <v>#REF!</v>
      </c>
      <c r="BL55" s="41" t="e">
        <f t="shared" si="61"/>
        <v>#REF!</v>
      </c>
      <c r="BM55" s="41" t="e">
        <f t="shared" si="61"/>
        <v>#REF!</v>
      </c>
      <c r="BN55" s="41" t="e">
        <f t="shared" si="60"/>
        <v>#REF!</v>
      </c>
      <c r="BO55" s="41" t="e">
        <f t="shared" si="60"/>
        <v>#REF!</v>
      </c>
      <c r="BP55" s="41" t="e">
        <f t="shared" si="52"/>
        <v>#REF!</v>
      </c>
      <c r="BQ55" s="41" t="e">
        <f t="shared" si="52"/>
        <v>#REF!</v>
      </c>
      <c r="BR55" s="41" t="e">
        <f t="shared" si="52"/>
        <v>#REF!</v>
      </c>
      <c r="BS55" s="41" t="e">
        <f t="shared" si="52"/>
        <v>#REF!</v>
      </c>
      <c r="BT55" s="41" t="e">
        <f t="shared" si="52"/>
        <v>#REF!</v>
      </c>
      <c r="BU55" s="41" t="e">
        <f t="shared" si="52"/>
        <v>#REF!</v>
      </c>
      <c r="BV55" s="41" t="e">
        <f t="shared" si="52"/>
        <v>#REF!</v>
      </c>
      <c r="BW55" s="41" t="e">
        <f t="shared" si="52"/>
        <v>#REF!</v>
      </c>
      <c r="BX55" s="41" t="e">
        <f t="shared" si="52"/>
        <v>#REF!</v>
      </c>
      <c r="BY55" s="41" t="e">
        <f t="shared" si="52"/>
        <v>#REF!</v>
      </c>
      <c r="BZ55" s="41" t="e">
        <f t="shared" si="52"/>
        <v>#REF!</v>
      </c>
      <c r="CA55" s="41" t="e">
        <f t="shared" si="52"/>
        <v>#REF!</v>
      </c>
      <c r="CB55" s="41" t="e">
        <f t="shared" si="52"/>
        <v>#REF!</v>
      </c>
      <c r="CC55" s="41" t="e">
        <f t="shared" si="46"/>
        <v>#REF!</v>
      </c>
      <c r="CD55" s="41" t="e">
        <f t="shared" si="46"/>
        <v>#REF!</v>
      </c>
      <c r="CE55" s="41" t="e">
        <f t="shared" si="46"/>
        <v>#REF!</v>
      </c>
      <c r="CF55" s="41" t="e">
        <f t="shared" si="46"/>
        <v>#REF!</v>
      </c>
      <c r="CG55" s="41" t="e">
        <f t="shared" si="46"/>
        <v>#REF!</v>
      </c>
      <c r="CH55" s="41" t="e">
        <f t="shared" si="46"/>
        <v>#REF!</v>
      </c>
      <c r="CI55" s="41" t="e">
        <f t="shared" si="46"/>
        <v>#REF!</v>
      </c>
      <c r="CJ55" s="41" t="e">
        <f t="shared" si="46"/>
        <v>#REF!</v>
      </c>
      <c r="CK55" s="41" t="e">
        <f t="shared" si="46"/>
        <v>#REF!</v>
      </c>
      <c r="CL55" s="41" t="e">
        <f t="shared" si="46"/>
        <v>#REF!</v>
      </c>
      <c r="CM55" s="41" t="e">
        <f t="shared" si="46"/>
        <v>#REF!</v>
      </c>
      <c r="CN55" s="41" t="e">
        <f t="shared" si="46"/>
        <v>#REF!</v>
      </c>
      <c r="CO55" s="41" t="e">
        <f t="shared" si="46"/>
        <v>#REF!</v>
      </c>
      <c r="CP55" s="41" t="e">
        <f t="shared" si="46"/>
        <v>#REF!</v>
      </c>
      <c r="CQ55" s="41" t="e">
        <f t="shared" si="46"/>
        <v>#REF!</v>
      </c>
      <c r="CR55" s="41" t="e">
        <f t="shared" si="46"/>
        <v>#REF!</v>
      </c>
      <c r="CS55" s="41" t="e">
        <f t="shared" si="47"/>
        <v>#REF!</v>
      </c>
      <c r="CT55" s="41" t="e">
        <f t="shared" si="47"/>
        <v>#REF!</v>
      </c>
      <c r="CU55" s="41" t="e">
        <f t="shared" si="47"/>
        <v>#REF!</v>
      </c>
      <c r="CV55" s="41" t="e">
        <f t="shared" si="47"/>
        <v>#REF!</v>
      </c>
      <c r="CW55" s="41" t="e">
        <f t="shared" si="47"/>
        <v>#REF!</v>
      </c>
      <c r="CX55" s="41" t="e">
        <f t="shared" si="47"/>
        <v>#REF!</v>
      </c>
      <c r="CY55" s="41" t="e">
        <f t="shared" si="47"/>
        <v>#REF!</v>
      </c>
      <c r="CZ55" s="41" t="e">
        <f t="shared" si="47"/>
        <v>#REF!</v>
      </c>
      <c r="DA55" s="41" t="e">
        <f t="shared" si="47"/>
        <v>#REF!</v>
      </c>
      <c r="DB55" s="41" t="e">
        <f t="shared" si="47"/>
        <v>#REF!</v>
      </c>
      <c r="DC55" s="41" t="e">
        <f t="shared" si="47"/>
        <v>#REF!</v>
      </c>
      <c r="DD55" s="41" t="e">
        <f t="shared" si="47"/>
        <v>#REF!</v>
      </c>
      <c r="DE55" s="41" t="e">
        <f t="shared" si="47"/>
        <v>#REF!</v>
      </c>
      <c r="DF55" s="41" t="e">
        <f t="shared" si="47"/>
        <v>#REF!</v>
      </c>
      <c r="DG55" s="41" t="e">
        <f t="shared" si="53"/>
        <v>#REF!</v>
      </c>
      <c r="DH55" s="41" t="e">
        <f t="shared" si="53"/>
        <v>#REF!</v>
      </c>
      <c r="DI55" s="41" t="e">
        <f t="shared" si="53"/>
        <v>#REF!</v>
      </c>
      <c r="DJ55" s="41" t="e">
        <f t="shared" si="53"/>
        <v>#REF!</v>
      </c>
      <c r="DK55" s="41" t="e">
        <f t="shared" si="53"/>
        <v>#REF!</v>
      </c>
      <c r="DL55" s="41" t="e">
        <f t="shared" si="53"/>
        <v>#REF!</v>
      </c>
      <c r="DM55" s="41" t="e">
        <f t="shared" si="53"/>
        <v>#REF!</v>
      </c>
      <c r="DN55" s="41" t="e">
        <f t="shared" si="53"/>
        <v>#REF!</v>
      </c>
      <c r="DO55" s="41" t="e">
        <f t="shared" si="53"/>
        <v>#REF!</v>
      </c>
      <c r="DP55" s="41" t="e">
        <f t="shared" si="53"/>
        <v>#REF!</v>
      </c>
      <c r="DQ55" s="41" t="e">
        <f t="shared" si="53"/>
        <v>#REF!</v>
      </c>
      <c r="DR55" s="41" t="e">
        <f t="shared" si="53"/>
        <v>#REF!</v>
      </c>
      <c r="DS55" s="41" t="e">
        <f t="shared" si="53"/>
        <v>#REF!</v>
      </c>
      <c r="DT55" s="41" t="e">
        <f t="shared" si="53"/>
        <v>#REF!</v>
      </c>
      <c r="DU55" s="41" t="e">
        <f t="shared" si="53"/>
        <v>#REF!</v>
      </c>
      <c r="DV55" s="41" t="e">
        <f t="shared" si="53"/>
        <v>#REF!</v>
      </c>
      <c r="DW55" s="41" t="e">
        <f t="shared" si="54"/>
        <v>#REF!</v>
      </c>
      <c r="DX55" s="41" t="e">
        <f t="shared" si="54"/>
        <v>#REF!</v>
      </c>
      <c r="DY55" s="41" t="e">
        <f t="shared" si="48"/>
        <v>#REF!</v>
      </c>
      <c r="DZ55" s="41" t="e">
        <f t="shared" si="48"/>
        <v>#REF!</v>
      </c>
      <c r="EA55" s="41" t="e">
        <f t="shared" si="48"/>
        <v>#REF!</v>
      </c>
      <c r="EB55" s="41" t="e">
        <f t="shared" si="48"/>
        <v>#REF!</v>
      </c>
      <c r="EC55" s="41" t="e">
        <f t="shared" si="48"/>
        <v>#REF!</v>
      </c>
      <c r="ED55" s="41" t="e">
        <f t="shared" si="48"/>
        <v>#REF!</v>
      </c>
      <c r="EE55" s="41" t="e">
        <f t="shared" si="48"/>
        <v>#REF!</v>
      </c>
      <c r="EF55" s="41" t="e">
        <f t="shared" si="48"/>
        <v>#REF!</v>
      </c>
      <c r="EG55" s="41" t="e">
        <f t="shared" si="48"/>
        <v>#REF!</v>
      </c>
      <c r="EH55" s="41" t="e">
        <f t="shared" si="48"/>
        <v>#REF!</v>
      </c>
      <c r="EI55" s="41" t="e">
        <f t="shared" si="48"/>
        <v>#REF!</v>
      </c>
      <c r="EJ55" s="41" t="e">
        <f t="shared" si="48"/>
        <v>#REF!</v>
      </c>
      <c r="EK55" s="41" t="e">
        <f t="shared" si="48"/>
        <v>#REF!</v>
      </c>
      <c r="EL55" s="41" t="e">
        <f t="shared" si="48"/>
        <v>#REF!</v>
      </c>
      <c r="EM55" s="41" t="e">
        <f t="shared" si="55"/>
        <v>#REF!</v>
      </c>
      <c r="EN55" s="41" t="e">
        <f t="shared" si="55"/>
        <v>#REF!</v>
      </c>
      <c r="EO55" s="41" t="e">
        <f t="shared" si="55"/>
        <v>#REF!</v>
      </c>
      <c r="EP55" s="41" t="e">
        <f t="shared" si="55"/>
        <v>#REF!</v>
      </c>
      <c r="EQ55" s="41" t="e">
        <f t="shared" si="55"/>
        <v>#REF!</v>
      </c>
      <c r="ER55" s="41" t="e">
        <f t="shared" si="55"/>
        <v>#REF!</v>
      </c>
      <c r="ES55" s="41" t="e">
        <f t="shared" si="55"/>
        <v>#REF!</v>
      </c>
      <c r="ET55" s="41" t="e">
        <f t="shared" si="55"/>
        <v>#REF!</v>
      </c>
      <c r="EU55" s="41" t="e">
        <f t="shared" si="55"/>
        <v>#REF!</v>
      </c>
      <c r="EV55" s="41" t="e">
        <f t="shared" si="55"/>
        <v>#REF!</v>
      </c>
      <c r="EW55" s="41" t="e">
        <f t="shared" si="55"/>
        <v>#REF!</v>
      </c>
      <c r="EX55" s="41" t="e">
        <f t="shared" si="55"/>
        <v>#REF!</v>
      </c>
      <c r="EY55" s="41" t="e">
        <f t="shared" si="55"/>
        <v>#REF!</v>
      </c>
      <c r="EZ55" s="41" t="e">
        <f t="shared" si="55"/>
        <v>#REF!</v>
      </c>
      <c r="FA55" s="41" t="e">
        <f t="shared" si="55"/>
        <v>#REF!</v>
      </c>
      <c r="FB55" s="41" t="e">
        <f t="shared" si="55"/>
        <v>#REF!</v>
      </c>
      <c r="FC55" s="41" t="e">
        <f t="shared" si="56"/>
        <v>#REF!</v>
      </c>
      <c r="FD55" s="41" t="e">
        <f t="shared" si="56"/>
        <v>#REF!</v>
      </c>
      <c r="FE55" s="41" t="e">
        <f t="shared" si="49"/>
        <v>#REF!</v>
      </c>
      <c r="FF55" s="41" t="e">
        <f t="shared" si="49"/>
        <v>#REF!</v>
      </c>
      <c r="FG55" s="41" t="e">
        <f t="shared" si="49"/>
        <v>#REF!</v>
      </c>
      <c r="FH55" s="41" t="e">
        <f t="shared" si="49"/>
        <v>#REF!</v>
      </c>
      <c r="FI55" s="41" t="e">
        <f t="shared" si="49"/>
        <v>#REF!</v>
      </c>
      <c r="FJ55" s="41" t="e">
        <f t="shared" si="49"/>
        <v>#REF!</v>
      </c>
      <c r="FK55" s="41" t="e">
        <f t="shared" si="49"/>
        <v>#REF!</v>
      </c>
      <c r="FL55" s="41" t="e">
        <f t="shared" si="49"/>
        <v>#REF!</v>
      </c>
      <c r="FM55" s="41" t="e">
        <f t="shared" si="49"/>
        <v>#REF!</v>
      </c>
      <c r="FN55" s="41" t="e">
        <f t="shared" si="49"/>
        <v>#REF!</v>
      </c>
      <c r="FO55" s="41" t="e">
        <f t="shared" si="49"/>
        <v>#REF!</v>
      </c>
      <c r="FP55" s="41" t="e">
        <f t="shared" si="49"/>
        <v>#REF!</v>
      </c>
      <c r="FQ55" s="41" t="e">
        <f t="shared" si="49"/>
        <v>#REF!</v>
      </c>
      <c r="FR55" s="41" t="e">
        <f t="shared" si="49"/>
        <v>#REF!</v>
      </c>
      <c r="FS55" s="41" t="e">
        <f t="shared" si="57"/>
        <v>#REF!</v>
      </c>
      <c r="FT55" s="41" t="e">
        <f t="shared" si="57"/>
        <v>#REF!</v>
      </c>
      <c r="FU55" s="41" t="e">
        <f t="shared" si="57"/>
        <v>#REF!</v>
      </c>
      <c r="FV55" s="41" t="e">
        <f t="shared" si="57"/>
        <v>#REF!</v>
      </c>
      <c r="FW55" s="41" t="e">
        <f t="shared" si="57"/>
        <v>#REF!</v>
      </c>
      <c r="FX55" s="41" t="e">
        <f t="shared" si="57"/>
        <v>#REF!</v>
      </c>
      <c r="FY55" s="41" t="e">
        <f t="shared" si="57"/>
        <v>#REF!</v>
      </c>
      <c r="FZ55" s="41" t="e">
        <f t="shared" si="57"/>
        <v>#REF!</v>
      </c>
      <c r="GA55" s="41" t="e">
        <f t="shared" si="57"/>
        <v>#REF!</v>
      </c>
      <c r="GB55" s="41" t="e">
        <f t="shared" si="57"/>
        <v>#REF!</v>
      </c>
      <c r="GC55" s="41" t="e">
        <f t="shared" si="57"/>
        <v>#REF!</v>
      </c>
      <c r="GD55" s="41" t="e">
        <f t="shared" si="57"/>
        <v>#REF!</v>
      </c>
      <c r="GE55" s="41" t="e">
        <f t="shared" si="57"/>
        <v>#REF!</v>
      </c>
      <c r="GF55" s="41" t="e">
        <f t="shared" si="57"/>
        <v>#REF!</v>
      </c>
      <c r="GG55" s="41" t="e">
        <f t="shared" si="57"/>
        <v>#REF!</v>
      </c>
      <c r="GH55" s="41" t="e">
        <f t="shared" si="57"/>
        <v>#REF!</v>
      </c>
      <c r="GI55" s="41" t="e">
        <f t="shared" si="58"/>
        <v>#REF!</v>
      </c>
      <c r="GJ55" s="41" t="e">
        <f t="shared" si="58"/>
        <v>#REF!</v>
      </c>
      <c r="GK55" s="41" t="e">
        <f t="shared" si="50"/>
        <v>#REF!</v>
      </c>
      <c r="GL55" s="41" t="e">
        <f t="shared" si="50"/>
        <v>#REF!</v>
      </c>
      <c r="GM55" s="41" t="e">
        <f t="shared" si="50"/>
        <v>#REF!</v>
      </c>
      <c r="GN55" s="41" t="e">
        <f t="shared" si="50"/>
        <v>#REF!</v>
      </c>
      <c r="GO55" s="41" t="e">
        <f t="shared" si="50"/>
        <v>#REF!</v>
      </c>
      <c r="GP55" s="41" t="e">
        <f t="shared" si="50"/>
        <v>#REF!</v>
      </c>
      <c r="GQ55" s="41" t="e">
        <f t="shared" si="50"/>
        <v>#REF!</v>
      </c>
      <c r="GR55" s="41" t="e">
        <f t="shared" si="50"/>
        <v>#REF!</v>
      </c>
      <c r="GS55" s="41" t="e">
        <f t="shared" si="50"/>
        <v>#REF!</v>
      </c>
      <c r="GT55" s="41" t="e">
        <f t="shared" si="50"/>
        <v>#REF!</v>
      </c>
      <c r="GU55" s="41" t="e">
        <f t="shared" si="50"/>
        <v>#REF!</v>
      </c>
      <c r="GV55" s="41" t="e">
        <f t="shared" si="50"/>
        <v>#REF!</v>
      </c>
      <c r="GW55" s="41" t="e">
        <f t="shared" si="50"/>
        <v>#REF!</v>
      </c>
      <c r="GX55" s="41" t="e">
        <f t="shared" si="50"/>
        <v>#REF!</v>
      </c>
      <c r="GY55" s="41" t="e">
        <f t="shared" si="59"/>
        <v>#REF!</v>
      </c>
      <c r="GZ55" s="41" t="e">
        <f t="shared" si="59"/>
        <v>#REF!</v>
      </c>
      <c r="HA55" s="41" t="e">
        <f t="shared" si="59"/>
        <v>#REF!</v>
      </c>
      <c r="HB55" s="41" t="e">
        <f t="shared" si="44"/>
        <v>#REF!</v>
      </c>
      <c r="HC55" s="41" t="e">
        <f t="shared" si="44"/>
        <v>#REF!</v>
      </c>
      <c r="HD55" s="41" t="e">
        <f t="shared" si="44"/>
        <v>#REF!</v>
      </c>
      <c r="HE55" s="41" t="e">
        <f t="shared" si="44"/>
        <v>#REF!</v>
      </c>
      <c r="HF55" s="41" t="e">
        <f t="shared" si="44"/>
        <v>#REF!</v>
      </c>
      <c r="HG55" s="41" t="e">
        <f t="shared" si="44"/>
        <v>#REF!</v>
      </c>
      <c r="HH55" s="41" t="e">
        <f t="shared" si="44"/>
        <v>#REF!</v>
      </c>
      <c r="HI55" s="41" t="e">
        <f t="shared" si="44"/>
        <v>#REF!</v>
      </c>
      <c r="HJ55" s="41" t="e">
        <f t="shared" si="44"/>
        <v>#REF!</v>
      </c>
    </row>
    <row r="56" spans="1:218" ht="14.4" x14ac:dyDescent="0.3">
      <c r="A56" s="42">
        <v>53</v>
      </c>
      <c r="B56" s="43" t="e">
        <f>'CMM3 - AUX CALC'!$BB$67</f>
        <v>#REF!</v>
      </c>
      <c r="BC56" s="41" t="e">
        <f>$B56/(_xlfn.SINGLE(PrazoConcessao)*12-BC$3+1)</f>
        <v>#REF!</v>
      </c>
      <c r="BD56" s="41" t="e">
        <f t="shared" si="61"/>
        <v>#REF!</v>
      </c>
      <c r="BE56" s="41" t="e">
        <f t="shared" si="61"/>
        <v>#REF!</v>
      </c>
      <c r="BF56" s="41" t="e">
        <f t="shared" si="61"/>
        <v>#REF!</v>
      </c>
      <c r="BG56" s="41" t="e">
        <f t="shared" si="61"/>
        <v>#REF!</v>
      </c>
      <c r="BH56" s="41" t="e">
        <f t="shared" si="61"/>
        <v>#REF!</v>
      </c>
      <c r="BI56" s="41" t="e">
        <f t="shared" si="61"/>
        <v>#REF!</v>
      </c>
      <c r="BJ56" s="41" t="e">
        <f t="shared" si="61"/>
        <v>#REF!</v>
      </c>
      <c r="BK56" s="41" t="e">
        <f t="shared" si="61"/>
        <v>#REF!</v>
      </c>
      <c r="BL56" s="41" t="e">
        <f t="shared" si="61"/>
        <v>#REF!</v>
      </c>
      <c r="BM56" s="41" t="e">
        <f t="shared" si="61"/>
        <v>#REF!</v>
      </c>
      <c r="BN56" s="41" t="e">
        <f t="shared" si="60"/>
        <v>#REF!</v>
      </c>
      <c r="BO56" s="41" t="e">
        <f t="shared" si="60"/>
        <v>#REF!</v>
      </c>
      <c r="BP56" s="41" t="e">
        <f t="shared" si="52"/>
        <v>#REF!</v>
      </c>
      <c r="BQ56" s="41" t="e">
        <f t="shared" si="52"/>
        <v>#REF!</v>
      </c>
      <c r="BR56" s="41" t="e">
        <f t="shared" si="52"/>
        <v>#REF!</v>
      </c>
      <c r="BS56" s="41" t="e">
        <f t="shared" si="52"/>
        <v>#REF!</v>
      </c>
      <c r="BT56" s="41" t="e">
        <f t="shared" si="52"/>
        <v>#REF!</v>
      </c>
      <c r="BU56" s="41" t="e">
        <f t="shared" si="52"/>
        <v>#REF!</v>
      </c>
      <c r="BV56" s="41" t="e">
        <f t="shared" si="52"/>
        <v>#REF!</v>
      </c>
      <c r="BW56" s="41" t="e">
        <f t="shared" si="52"/>
        <v>#REF!</v>
      </c>
      <c r="BX56" s="41" t="e">
        <f t="shared" si="52"/>
        <v>#REF!</v>
      </c>
      <c r="BY56" s="41" t="e">
        <f t="shared" si="52"/>
        <v>#REF!</v>
      </c>
      <c r="BZ56" s="41" t="e">
        <f t="shared" si="52"/>
        <v>#REF!</v>
      </c>
      <c r="CA56" s="41" t="e">
        <f t="shared" si="52"/>
        <v>#REF!</v>
      </c>
      <c r="CB56" s="41" t="e">
        <f t="shared" si="52"/>
        <v>#REF!</v>
      </c>
      <c r="CC56" s="41" t="e">
        <f t="shared" si="46"/>
        <v>#REF!</v>
      </c>
      <c r="CD56" s="41" t="e">
        <f t="shared" si="46"/>
        <v>#REF!</v>
      </c>
      <c r="CE56" s="41" t="e">
        <f t="shared" si="46"/>
        <v>#REF!</v>
      </c>
      <c r="CF56" s="41" t="e">
        <f t="shared" si="46"/>
        <v>#REF!</v>
      </c>
      <c r="CG56" s="41" t="e">
        <f t="shared" si="46"/>
        <v>#REF!</v>
      </c>
      <c r="CH56" s="41" t="e">
        <f t="shared" si="46"/>
        <v>#REF!</v>
      </c>
      <c r="CI56" s="41" t="e">
        <f t="shared" si="46"/>
        <v>#REF!</v>
      </c>
      <c r="CJ56" s="41" t="e">
        <f t="shared" si="46"/>
        <v>#REF!</v>
      </c>
      <c r="CK56" s="41" t="e">
        <f t="shared" si="46"/>
        <v>#REF!</v>
      </c>
      <c r="CL56" s="41" t="e">
        <f t="shared" si="46"/>
        <v>#REF!</v>
      </c>
      <c r="CM56" s="41" t="e">
        <f t="shared" si="46"/>
        <v>#REF!</v>
      </c>
      <c r="CN56" s="41" t="e">
        <f t="shared" si="46"/>
        <v>#REF!</v>
      </c>
      <c r="CO56" s="41" t="e">
        <f t="shared" si="46"/>
        <v>#REF!</v>
      </c>
      <c r="CP56" s="41" t="e">
        <f t="shared" si="46"/>
        <v>#REF!</v>
      </c>
      <c r="CQ56" s="41" t="e">
        <f t="shared" si="46"/>
        <v>#REF!</v>
      </c>
      <c r="CR56" s="41" t="e">
        <f t="shared" si="46"/>
        <v>#REF!</v>
      </c>
      <c r="CS56" s="41" t="e">
        <f t="shared" si="47"/>
        <v>#REF!</v>
      </c>
      <c r="CT56" s="41" t="e">
        <f t="shared" si="47"/>
        <v>#REF!</v>
      </c>
      <c r="CU56" s="41" t="e">
        <f t="shared" si="47"/>
        <v>#REF!</v>
      </c>
      <c r="CV56" s="41" t="e">
        <f t="shared" si="47"/>
        <v>#REF!</v>
      </c>
      <c r="CW56" s="41" t="e">
        <f t="shared" si="47"/>
        <v>#REF!</v>
      </c>
      <c r="CX56" s="41" t="e">
        <f t="shared" si="47"/>
        <v>#REF!</v>
      </c>
      <c r="CY56" s="41" t="e">
        <f t="shared" si="47"/>
        <v>#REF!</v>
      </c>
      <c r="CZ56" s="41" t="e">
        <f t="shared" si="47"/>
        <v>#REF!</v>
      </c>
      <c r="DA56" s="41" t="e">
        <f t="shared" si="47"/>
        <v>#REF!</v>
      </c>
      <c r="DB56" s="41" t="e">
        <f t="shared" si="47"/>
        <v>#REF!</v>
      </c>
      <c r="DC56" s="41" t="e">
        <f t="shared" si="47"/>
        <v>#REF!</v>
      </c>
      <c r="DD56" s="41" t="e">
        <f t="shared" si="47"/>
        <v>#REF!</v>
      </c>
      <c r="DE56" s="41" t="e">
        <f t="shared" si="47"/>
        <v>#REF!</v>
      </c>
      <c r="DF56" s="41" t="e">
        <f t="shared" si="47"/>
        <v>#REF!</v>
      </c>
      <c r="DG56" s="41" t="e">
        <f t="shared" si="53"/>
        <v>#REF!</v>
      </c>
      <c r="DH56" s="41" t="e">
        <f t="shared" si="53"/>
        <v>#REF!</v>
      </c>
      <c r="DI56" s="41" t="e">
        <f t="shared" si="53"/>
        <v>#REF!</v>
      </c>
      <c r="DJ56" s="41" t="e">
        <f t="shared" si="53"/>
        <v>#REF!</v>
      </c>
      <c r="DK56" s="41" t="e">
        <f t="shared" si="53"/>
        <v>#REF!</v>
      </c>
      <c r="DL56" s="41" t="e">
        <f t="shared" si="53"/>
        <v>#REF!</v>
      </c>
      <c r="DM56" s="41" t="e">
        <f t="shared" si="53"/>
        <v>#REF!</v>
      </c>
      <c r="DN56" s="41" t="e">
        <f t="shared" si="53"/>
        <v>#REF!</v>
      </c>
      <c r="DO56" s="41" t="e">
        <f t="shared" si="53"/>
        <v>#REF!</v>
      </c>
      <c r="DP56" s="41" t="e">
        <f t="shared" si="53"/>
        <v>#REF!</v>
      </c>
      <c r="DQ56" s="41" t="e">
        <f t="shared" si="53"/>
        <v>#REF!</v>
      </c>
      <c r="DR56" s="41" t="e">
        <f t="shared" si="53"/>
        <v>#REF!</v>
      </c>
      <c r="DS56" s="41" t="e">
        <f t="shared" si="53"/>
        <v>#REF!</v>
      </c>
      <c r="DT56" s="41" t="e">
        <f t="shared" si="53"/>
        <v>#REF!</v>
      </c>
      <c r="DU56" s="41" t="e">
        <f t="shared" si="53"/>
        <v>#REF!</v>
      </c>
      <c r="DV56" s="41" t="e">
        <f t="shared" si="53"/>
        <v>#REF!</v>
      </c>
      <c r="DW56" s="41" t="e">
        <f t="shared" si="54"/>
        <v>#REF!</v>
      </c>
      <c r="DX56" s="41" t="e">
        <f t="shared" si="54"/>
        <v>#REF!</v>
      </c>
      <c r="DY56" s="41" t="e">
        <f t="shared" si="48"/>
        <v>#REF!</v>
      </c>
      <c r="DZ56" s="41" t="e">
        <f t="shared" si="48"/>
        <v>#REF!</v>
      </c>
      <c r="EA56" s="41" t="e">
        <f t="shared" si="48"/>
        <v>#REF!</v>
      </c>
      <c r="EB56" s="41" t="e">
        <f t="shared" si="48"/>
        <v>#REF!</v>
      </c>
      <c r="EC56" s="41" t="e">
        <f t="shared" si="48"/>
        <v>#REF!</v>
      </c>
      <c r="ED56" s="41" t="e">
        <f t="shared" si="48"/>
        <v>#REF!</v>
      </c>
      <c r="EE56" s="41" t="e">
        <f t="shared" si="48"/>
        <v>#REF!</v>
      </c>
      <c r="EF56" s="41" t="e">
        <f t="shared" si="48"/>
        <v>#REF!</v>
      </c>
      <c r="EG56" s="41" t="e">
        <f t="shared" si="48"/>
        <v>#REF!</v>
      </c>
      <c r="EH56" s="41" t="e">
        <f t="shared" si="48"/>
        <v>#REF!</v>
      </c>
      <c r="EI56" s="41" t="e">
        <f t="shared" si="48"/>
        <v>#REF!</v>
      </c>
      <c r="EJ56" s="41" t="e">
        <f t="shared" si="48"/>
        <v>#REF!</v>
      </c>
      <c r="EK56" s="41" t="e">
        <f t="shared" si="48"/>
        <v>#REF!</v>
      </c>
      <c r="EL56" s="41" t="e">
        <f t="shared" si="48"/>
        <v>#REF!</v>
      </c>
      <c r="EM56" s="41" t="e">
        <f t="shared" si="55"/>
        <v>#REF!</v>
      </c>
      <c r="EN56" s="41" t="e">
        <f t="shared" si="55"/>
        <v>#REF!</v>
      </c>
      <c r="EO56" s="41" t="e">
        <f t="shared" si="55"/>
        <v>#REF!</v>
      </c>
      <c r="EP56" s="41" t="e">
        <f t="shared" si="55"/>
        <v>#REF!</v>
      </c>
      <c r="EQ56" s="41" t="e">
        <f t="shared" si="55"/>
        <v>#REF!</v>
      </c>
      <c r="ER56" s="41" t="e">
        <f t="shared" si="55"/>
        <v>#REF!</v>
      </c>
      <c r="ES56" s="41" t="e">
        <f t="shared" si="55"/>
        <v>#REF!</v>
      </c>
      <c r="ET56" s="41" t="e">
        <f t="shared" si="55"/>
        <v>#REF!</v>
      </c>
      <c r="EU56" s="41" t="e">
        <f t="shared" si="55"/>
        <v>#REF!</v>
      </c>
      <c r="EV56" s="41" t="e">
        <f t="shared" si="55"/>
        <v>#REF!</v>
      </c>
      <c r="EW56" s="41" t="e">
        <f t="shared" si="55"/>
        <v>#REF!</v>
      </c>
      <c r="EX56" s="41" t="e">
        <f t="shared" si="55"/>
        <v>#REF!</v>
      </c>
      <c r="EY56" s="41" t="e">
        <f t="shared" si="55"/>
        <v>#REF!</v>
      </c>
      <c r="EZ56" s="41" t="e">
        <f t="shared" si="55"/>
        <v>#REF!</v>
      </c>
      <c r="FA56" s="41" t="e">
        <f t="shared" si="55"/>
        <v>#REF!</v>
      </c>
      <c r="FB56" s="41" t="e">
        <f t="shared" si="55"/>
        <v>#REF!</v>
      </c>
      <c r="FC56" s="41" t="e">
        <f t="shared" si="56"/>
        <v>#REF!</v>
      </c>
      <c r="FD56" s="41" t="e">
        <f t="shared" si="56"/>
        <v>#REF!</v>
      </c>
      <c r="FE56" s="41" t="e">
        <f t="shared" si="49"/>
        <v>#REF!</v>
      </c>
      <c r="FF56" s="41" t="e">
        <f t="shared" si="49"/>
        <v>#REF!</v>
      </c>
      <c r="FG56" s="41" t="e">
        <f t="shared" si="49"/>
        <v>#REF!</v>
      </c>
      <c r="FH56" s="41" t="e">
        <f t="shared" si="49"/>
        <v>#REF!</v>
      </c>
      <c r="FI56" s="41" t="e">
        <f t="shared" si="49"/>
        <v>#REF!</v>
      </c>
      <c r="FJ56" s="41" t="e">
        <f t="shared" si="49"/>
        <v>#REF!</v>
      </c>
      <c r="FK56" s="41" t="e">
        <f t="shared" si="49"/>
        <v>#REF!</v>
      </c>
      <c r="FL56" s="41" t="e">
        <f t="shared" si="49"/>
        <v>#REF!</v>
      </c>
      <c r="FM56" s="41" t="e">
        <f t="shared" si="49"/>
        <v>#REF!</v>
      </c>
      <c r="FN56" s="41" t="e">
        <f t="shared" si="49"/>
        <v>#REF!</v>
      </c>
      <c r="FO56" s="41" t="e">
        <f t="shared" si="49"/>
        <v>#REF!</v>
      </c>
      <c r="FP56" s="41" t="e">
        <f t="shared" si="49"/>
        <v>#REF!</v>
      </c>
      <c r="FQ56" s="41" t="e">
        <f t="shared" si="49"/>
        <v>#REF!</v>
      </c>
      <c r="FR56" s="41" t="e">
        <f t="shared" si="49"/>
        <v>#REF!</v>
      </c>
      <c r="FS56" s="41" t="e">
        <f t="shared" si="57"/>
        <v>#REF!</v>
      </c>
      <c r="FT56" s="41" t="e">
        <f t="shared" si="57"/>
        <v>#REF!</v>
      </c>
      <c r="FU56" s="41" t="e">
        <f t="shared" si="57"/>
        <v>#REF!</v>
      </c>
      <c r="FV56" s="41" t="e">
        <f t="shared" si="57"/>
        <v>#REF!</v>
      </c>
      <c r="FW56" s="41" t="e">
        <f t="shared" si="57"/>
        <v>#REF!</v>
      </c>
      <c r="FX56" s="41" t="e">
        <f t="shared" si="57"/>
        <v>#REF!</v>
      </c>
      <c r="FY56" s="41" t="e">
        <f t="shared" si="57"/>
        <v>#REF!</v>
      </c>
      <c r="FZ56" s="41" t="e">
        <f t="shared" si="57"/>
        <v>#REF!</v>
      </c>
      <c r="GA56" s="41" t="e">
        <f t="shared" si="57"/>
        <v>#REF!</v>
      </c>
      <c r="GB56" s="41" t="e">
        <f t="shared" si="57"/>
        <v>#REF!</v>
      </c>
      <c r="GC56" s="41" t="e">
        <f t="shared" si="57"/>
        <v>#REF!</v>
      </c>
      <c r="GD56" s="41" t="e">
        <f t="shared" si="57"/>
        <v>#REF!</v>
      </c>
      <c r="GE56" s="41" t="e">
        <f t="shared" si="57"/>
        <v>#REF!</v>
      </c>
      <c r="GF56" s="41" t="e">
        <f t="shared" si="57"/>
        <v>#REF!</v>
      </c>
      <c r="GG56" s="41" t="e">
        <f t="shared" si="57"/>
        <v>#REF!</v>
      </c>
      <c r="GH56" s="41" t="e">
        <f t="shared" si="57"/>
        <v>#REF!</v>
      </c>
      <c r="GI56" s="41" t="e">
        <f t="shared" si="58"/>
        <v>#REF!</v>
      </c>
      <c r="GJ56" s="41" t="e">
        <f t="shared" si="58"/>
        <v>#REF!</v>
      </c>
      <c r="GK56" s="41" t="e">
        <f t="shared" si="50"/>
        <v>#REF!</v>
      </c>
      <c r="GL56" s="41" t="e">
        <f t="shared" si="50"/>
        <v>#REF!</v>
      </c>
      <c r="GM56" s="41" t="e">
        <f t="shared" si="50"/>
        <v>#REF!</v>
      </c>
      <c r="GN56" s="41" t="e">
        <f t="shared" si="50"/>
        <v>#REF!</v>
      </c>
      <c r="GO56" s="41" t="e">
        <f t="shared" si="50"/>
        <v>#REF!</v>
      </c>
      <c r="GP56" s="41" t="e">
        <f t="shared" si="50"/>
        <v>#REF!</v>
      </c>
      <c r="GQ56" s="41" t="e">
        <f t="shared" si="50"/>
        <v>#REF!</v>
      </c>
      <c r="GR56" s="41" t="e">
        <f t="shared" si="50"/>
        <v>#REF!</v>
      </c>
      <c r="GS56" s="41" t="e">
        <f t="shared" si="50"/>
        <v>#REF!</v>
      </c>
      <c r="GT56" s="41" t="e">
        <f t="shared" si="50"/>
        <v>#REF!</v>
      </c>
      <c r="GU56" s="41" t="e">
        <f t="shared" si="50"/>
        <v>#REF!</v>
      </c>
      <c r="GV56" s="41" t="e">
        <f t="shared" si="50"/>
        <v>#REF!</v>
      </c>
      <c r="GW56" s="41" t="e">
        <f t="shared" si="50"/>
        <v>#REF!</v>
      </c>
      <c r="GX56" s="41" t="e">
        <f t="shared" si="50"/>
        <v>#REF!</v>
      </c>
      <c r="GY56" s="41" t="e">
        <f t="shared" si="59"/>
        <v>#REF!</v>
      </c>
      <c r="GZ56" s="41" t="e">
        <f t="shared" si="59"/>
        <v>#REF!</v>
      </c>
      <c r="HA56" s="41" t="e">
        <f t="shared" si="59"/>
        <v>#REF!</v>
      </c>
      <c r="HB56" s="41" t="e">
        <f t="shared" si="44"/>
        <v>#REF!</v>
      </c>
      <c r="HC56" s="41" t="e">
        <f t="shared" si="44"/>
        <v>#REF!</v>
      </c>
      <c r="HD56" s="41" t="e">
        <f t="shared" si="44"/>
        <v>#REF!</v>
      </c>
      <c r="HE56" s="41" t="e">
        <f t="shared" si="44"/>
        <v>#REF!</v>
      </c>
      <c r="HF56" s="41" t="e">
        <f t="shared" si="44"/>
        <v>#REF!</v>
      </c>
      <c r="HG56" s="41" t="e">
        <f t="shared" si="44"/>
        <v>#REF!</v>
      </c>
      <c r="HH56" s="41" t="e">
        <f t="shared" si="44"/>
        <v>#REF!</v>
      </c>
      <c r="HI56" s="41" t="e">
        <f t="shared" si="44"/>
        <v>#REF!</v>
      </c>
      <c r="HJ56" s="41" t="e">
        <f t="shared" si="44"/>
        <v>#REF!</v>
      </c>
    </row>
    <row r="57" spans="1:218" ht="14.4" x14ac:dyDescent="0.3">
      <c r="A57" s="42">
        <v>54</v>
      </c>
      <c r="B57" s="43" t="e">
        <f>'CMM3 - AUX CALC'!$BC$67</f>
        <v>#REF!</v>
      </c>
      <c r="BD57" s="41" t="e">
        <f>$B57/(_xlfn.SINGLE(PrazoConcessao)*12-BD$3+1)</f>
        <v>#REF!</v>
      </c>
      <c r="BE57" s="41" t="e">
        <f t="shared" si="61"/>
        <v>#REF!</v>
      </c>
      <c r="BF57" s="41" t="e">
        <f t="shared" si="61"/>
        <v>#REF!</v>
      </c>
      <c r="BG57" s="41" t="e">
        <f t="shared" si="61"/>
        <v>#REF!</v>
      </c>
      <c r="BH57" s="41" t="e">
        <f t="shared" si="61"/>
        <v>#REF!</v>
      </c>
      <c r="BI57" s="41" t="e">
        <f t="shared" si="61"/>
        <v>#REF!</v>
      </c>
      <c r="BJ57" s="41" t="e">
        <f t="shared" si="61"/>
        <v>#REF!</v>
      </c>
      <c r="BK57" s="41" t="e">
        <f t="shared" si="61"/>
        <v>#REF!</v>
      </c>
      <c r="BL57" s="41" t="e">
        <f t="shared" si="61"/>
        <v>#REF!</v>
      </c>
      <c r="BM57" s="41" t="e">
        <f t="shared" si="61"/>
        <v>#REF!</v>
      </c>
      <c r="BN57" s="41" t="e">
        <f t="shared" si="60"/>
        <v>#REF!</v>
      </c>
      <c r="BO57" s="41" t="e">
        <f t="shared" si="60"/>
        <v>#REF!</v>
      </c>
      <c r="BP57" s="41" t="e">
        <f t="shared" si="52"/>
        <v>#REF!</v>
      </c>
      <c r="BQ57" s="41" t="e">
        <f t="shared" si="52"/>
        <v>#REF!</v>
      </c>
      <c r="BR57" s="41" t="e">
        <f t="shared" si="52"/>
        <v>#REF!</v>
      </c>
      <c r="BS57" s="41" t="e">
        <f t="shared" si="52"/>
        <v>#REF!</v>
      </c>
      <c r="BT57" s="41" t="e">
        <f t="shared" si="52"/>
        <v>#REF!</v>
      </c>
      <c r="BU57" s="41" t="e">
        <f t="shared" si="52"/>
        <v>#REF!</v>
      </c>
      <c r="BV57" s="41" t="e">
        <f t="shared" si="52"/>
        <v>#REF!</v>
      </c>
      <c r="BW57" s="41" t="e">
        <f t="shared" si="52"/>
        <v>#REF!</v>
      </c>
      <c r="BX57" s="41" t="e">
        <f t="shared" si="52"/>
        <v>#REF!</v>
      </c>
      <c r="BY57" s="41" t="e">
        <f t="shared" si="52"/>
        <v>#REF!</v>
      </c>
      <c r="BZ57" s="41" t="e">
        <f t="shared" si="52"/>
        <v>#REF!</v>
      </c>
      <c r="CA57" s="41" t="e">
        <f t="shared" si="52"/>
        <v>#REF!</v>
      </c>
      <c r="CB57" s="41" t="e">
        <f t="shared" si="52"/>
        <v>#REF!</v>
      </c>
      <c r="CC57" s="41" t="e">
        <f t="shared" si="46"/>
        <v>#REF!</v>
      </c>
      <c r="CD57" s="41" t="e">
        <f t="shared" si="46"/>
        <v>#REF!</v>
      </c>
      <c r="CE57" s="41" t="e">
        <f t="shared" si="46"/>
        <v>#REF!</v>
      </c>
      <c r="CF57" s="41" t="e">
        <f t="shared" si="46"/>
        <v>#REF!</v>
      </c>
      <c r="CG57" s="41" t="e">
        <f t="shared" si="46"/>
        <v>#REF!</v>
      </c>
      <c r="CH57" s="41" t="e">
        <f t="shared" si="46"/>
        <v>#REF!</v>
      </c>
      <c r="CI57" s="41" t="e">
        <f t="shared" si="46"/>
        <v>#REF!</v>
      </c>
      <c r="CJ57" s="41" t="e">
        <f t="shared" si="46"/>
        <v>#REF!</v>
      </c>
      <c r="CK57" s="41" t="e">
        <f t="shared" si="46"/>
        <v>#REF!</v>
      </c>
      <c r="CL57" s="41" t="e">
        <f t="shared" si="46"/>
        <v>#REF!</v>
      </c>
      <c r="CM57" s="41" t="e">
        <f t="shared" si="46"/>
        <v>#REF!</v>
      </c>
      <c r="CN57" s="41" t="e">
        <f t="shared" si="46"/>
        <v>#REF!</v>
      </c>
      <c r="CO57" s="41" t="e">
        <f t="shared" si="46"/>
        <v>#REF!</v>
      </c>
      <c r="CP57" s="41" t="e">
        <f t="shared" si="46"/>
        <v>#REF!</v>
      </c>
      <c r="CQ57" s="41" t="e">
        <f t="shared" si="46"/>
        <v>#REF!</v>
      </c>
      <c r="CR57" s="41" t="e">
        <f t="shared" si="46"/>
        <v>#REF!</v>
      </c>
      <c r="CS57" s="41" t="e">
        <f t="shared" si="47"/>
        <v>#REF!</v>
      </c>
      <c r="CT57" s="41" t="e">
        <f t="shared" si="47"/>
        <v>#REF!</v>
      </c>
      <c r="CU57" s="41" t="e">
        <f t="shared" si="47"/>
        <v>#REF!</v>
      </c>
      <c r="CV57" s="41" t="e">
        <f t="shared" si="47"/>
        <v>#REF!</v>
      </c>
      <c r="CW57" s="41" t="e">
        <f t="shared" si="47"/>
        <v>#REF!</v>
      </c>
      <c r="CX57" s="41" t="e">
        <f t="shared" si="47"/>
        <v>#REF!</v>
      </c>
      <c r="CY57" s="41" t="e">
        <f t="shared" si="47"/>
        <v>#REF!</v>
      </c>
      <c r="CZ57" s="41" t="e">
        <f t="shared" si="47"/>
        <v>#REF!</v>
      </c>
      <c r="DA57" s="41" t="e">
        <f t="shared" si="47"/>
        <v>#REF!</v>
      </c>
      <c r="DB57" s="41" t="e">
        <f t="shared" si="47"/>
        <v>#REF!</v>
      </c>
      <c r="DC57" s="41" t="e">
        <f t="shared" si="47"/>
        <v>#REF!</v>
      </c>
      <c r="DD57" s="41" t="e">
        <f t="shared" si="47"/>
        <v>#REF!</v>
      </c>
      <c r="DE57" s="41" t="e">
        <f t="shared" si="47"/>
        <v>#REF!</v>
      </c>
      <c r="DF57" s="41" t="e">
        <f t="shared" si="47"/>
        <v>#REF!</v>
      </c>
      <c r="DG57" s="41" t="e">
        <f t="shared" si="53"/>
        <v>#REF!</v>
      </c>
      <c r="DH57" s="41" t="e">
        <f t="shared" si="53"/>
        <v>#REF!</v>
      </c>
      <c r="DI57" s="41" t="e">
        <f t="shared" si="53"/>
        <v>#REF!</v>
      </c>
      <c r="DJ57" s="41" t="e">
        <f t="shared" si="53"/>
        <v>#REF!</v>
      </c>
      <c r="DK57" s="41" t="e">
        <f t="shared" si="53"/>
        <v>#REF!</v>
      </c>
      <c r="DL57" s="41" t="e">
        <f t="shared" si="53"/>
        <v>#REF!</v>
      </c>
      <c r="DM57" s="41" t="e">
        <f t="shared" si="53"/>
        <v>#REF!</v>
      </c>
      <c r="DN57" s="41" t="e">
        <f t="shared" si="53"/>
        <v>#REF!</v>
      </c>
      <c r="DO57" s="41" t="e">
        <f t="shared" si="53"/>
        <v>#REF!</v>
      </c>
      <c r="DP57" s="41" t="e">
        <f t="shared" si="53"/>
        <v>#REF!</v>
      </c>
      <c r="DQ57" s="41" t="e">
        <f t="shared" si="53"/>
        <v>#REF!</v>
      </c>
      <c r="DR57" s="41" t="e">
        <f t="shared" si="53"/>
        <v>#REF!</v>
      </c>
      <c r="DS57" s="41" t="e">
        <f t="shared" si="53"/>
        <v>#REF!</v>
      </c>
      <c r="DT57" s="41" t="e">
        <f t="shared" si="53"/>
        <v>#REF!</v>
      </c>
      <c r="DU57" s="41" t="e">
        <f t="shared" si="53"/>
        <v>#REF!</v>
      </c>
      <c r="DV57" s="41" t="e">
        <f t="shared" si="53"/>
        <v>#REF!</v>
      </c>
      <c r="DW57" s="41" t="e">
        <f t="shared" si="54"/>
        <v>#REF!</v>
      </c>
      <c r="DX57" s="41" t="e">
        <f t="shared" si="54"/>
        <v>#REF!</v>
      </c>
      <c r="DY57" s="41" t="e">
        <f t="shared" si="48"/>
        <v>#REF!</v>
      </c>
      <c r="DZ57" s="41" t="e">
        <f t="shared" si="48"/>
        <v>#REF!</v>
      </c>
      <c r="EA57" s="41" t="e">
        <f t="shared" si="48"/>
        <v>#REF!</v>
      </c>
      <c r="EB57" s="41" t="e">
        <f t="shared" si="48"/>
        <v>#REF!</v>
      </c>
      <c r="EC57" s="41" t="e">
        <f t="shared" si="48"/>
        <v>#REF!</v>
      </c>
      <c r="ED57" s="41" t="e">
        <f t="shared" si="48"/>
        <v>#REF!</v>
      </c>
      <c r="EE57" s="41" t="e">
        <f t="shared" si="48"/>
        <v>#REF!</v>
      </c>
      <c r="EF57" s="41" t="e">
        <f t="shared" si="48"/>
        <v>#REF!</v>
      </c>
      <c r="EG57" s="41" t="e">
        <f t="shared" si="48"/>
        <v>#REF!</v>
      </c>
      <c r="EH57" s="41" t="e">
        <f t="shared" si="48"/>
        <v>#REF!</v>
      </c>
      <c r="EI57" s="41" t="e">
        <f t="shared" si="48"/>
        <v>#REF!</v>
      </c>
      <c r="EJ57" s="41" t="e">
        <f t="shared" si="48"/>
        <v>#REF!</v>
      </c>
      <c r="EK57" s="41" t="e">
        <f t="shared" si="48"/>
        <v>#REF!</v>
      </c>
      <c r="EL57" s="41" t="e">
        <f t="shared" si="48"/>
        <v>#REF!</v>
      </c>
      <c r="EM57" s="41" t="e">
        <f t="shared" si="55"/>
        <v>#REF!</v>
      </c>
      <c r="EN57" s="41" t="e">
        <f t="shared" si="55"/>
        <v>#REF!</v>
      </c>
      <c r="EO57" s="41" t="e">
        <f t="shared" si="55"/>
        <v>#REF!</v>
      </c>
      <c r="EP57" s="41" t="e">
        <f t="shared" si="55"/>
        <v>#REF!</v>
      </c>
      <c r="EQ57" s="41" t="e">
        <f t="shared" si="55"/>
        <v>#REF!</v>
      </c>
      <c r="ER57" s="41" t="e">
        <f t="shared" si="55"/>
        <v>#REF!</v>
      </c>
      <c r="ES57" s="41" t="e">
        <f t="shared" si="55"/>
        <v>#REF!</v>
      </c>
      <c r="ET57" s="41" t="e">
        <f t="shared" si="55"/>
        <v>#REF!</v>
      </c>
      <c r="EU57" s="41" t="e">
        <f t="shared" si="55"/>
        <v>#REF!</v>
      </c>
      <c r="EV57" s="41" t="e">
        <f t="shared" si="55"/>
        <v>#REF!</v>
      </c>
      <c r="EW57" s="41" t="e">
        <f t="shared" si="55"/>
        <v>#REF!</v>
      </c>
      <c r="EX57" s="41" t="e">
        <f t="shared" si="55"/>
        <v>#REF!</v>
      </c>
      <c r="EY57" s="41" t="e">
        <f t="shared" si="55"/>
        <v>#REF!</v>
      </c>
      <c r="EZ57" s="41" t="e">
        <f t="shared" si="55"/>
        <v>#REF!</v>
      </c>
      <c r="FA57" s="41" t="e">
        <f t="shared" si="55"/>
        <v>#REF!</v>
      </c>
      <c r="FB57" s="41" t="e">
        <f t="shared" si="55"/>
        <v>#REF!</v>
      </c>
      <c r="FC57" s="41" t="e">
        <f t="shared" si="56"/>
        <v>#REF!</v>
      </c>
      <c r="FD57" s="41" t="e">
        <f t="shared" si="56"/>
        <v>#REF!</v>
      </c>
      <c r="FE57" s="41" t="e">
        <f t="shared" si="49"/>
        <v>#REF!</v>
      </c>
      <c r="FF57" s="41" t="e">
        <f t="shared" si="49"/>
        <v>#REF!</v>
      </c>
      <c r="FG57" s="41" t="e">
        <f t="shared" si="49"/>
        <v>#REF!</v>
      </c>
      <c r="FH57" s="41" t="e">
        <f t="shared" si="49"/>
        <v>#REF!</v>
      </c>
      <c r="FI57" s="41" t="e">
        <f t="shared" si="49"/>
        <v>#REF!</v>
      </c>
      <c r="FJ57" s="41" t="e">
        <f t="shared" si="49"/>
        <v>#REF!</v>
      </c>
      <c r="FK57" s="41" t="e">
        <f t="shared" si="49"/>
        <v>#REF!</v>
      </c>
      <c r="FL57" s="41" t="e">
        <f t="shared" si="49"/>
        <v>#REF!</v>
      </c>
      <c r="FM57" s="41" t="e">
        <f t="shared" si="49"/>
        <v>#REF!</v>
      </c>
      <c r="FN57" s="41" t="e">
        <f t="shared" si="49"/>
        <v>#REF!</v>
      </c>
      <c r="FO57" s="41" t="e">
        <f t="shared" si="49"/>
        <v>#REF!</v>
      </c>
      <c r="FP57" s="41" t="e">
        <f t="shared" si="49"/>
        <v>#REF!</v>
      </c>
      <c r="FQ57" s="41" t="e">
        <f t="shared" si="49"/>
        <v>#REF!</v>
      </c>
      <c r="FR57" s="41" t="e">
        <f t="shared" si="49"/>
        <v>#REF!</v>
      </c>
      <c r="FS57" s="41" t="e">
        <f t="shared" si="57"/>
        <v>#REF!</v>
      </c>
      <c r="FT57" s="41" t="e">
        <f t="shared" si="57"/>
        <v>#REF!</v>
      </c>
      <c r="FU57" s="41" t="e">
        <f t="shared" si="57"/>
        <v>#REF!</v>
      </c>
      <c r="FV57" s="41" t="e">
        <f t="shared" si="57"/>
        <v>#REF!</v>
      </c>
      <c r="FW57" s="41" t="e">
        <f t="shared" si="57"/>
        <v>#REF!</v>
      </c>
      <c r="FX57" s="41" t="e">
        <f t="shared" si="57"/>
        <v>#REF!</v>
      </c>
      <c r="FY57" s="41" t="e">
        <f t="shared" si="57"/>
        <v>#REF!</v>
      </c>
      <c r="FZ57" s="41" t="e">
        <f t="shared" si="57"/>
        <v>#REF!</v>
      </c>
      <c r="GA57" s="41" t="e">
        <f t="shared" si="57"/>
        <v>#REF!</v>
      </c>
      <c r="GB57" s="41" t="e">
        <f t="shared" si="57"/>
        <v>#REF!</v>
      </c>
      <c r="GC57" s="41" t="e">
        <f t="shared" si="57"/>
        <v>#REF!</v>
      </c>
      <c r="GD57" s="41" t="e">
        <f t="shared" si="57"/>
        <v>#REF!</v>
      </c>
      <c r="GE57" s="41" t="e">
        <f t="shared" si="57"/>
        <v>#REF!</v>
      </c>
      <c r="GF57" s="41" t="e">
        <f t="shared" si="57"/>
        <v>#REF!</v>
      </c>
      <c r="GG57" s="41" t="e">
        <f t="shared" si="57"/>
        <v>#REF!</v>
      </c>
      <c r="GH57" s="41" t="e">
        <f t="shared" si="57"/>
        <v>#REF!</v>
      </c>
      <c r="GI57" s="41" t="e">
        <f t="shared" si="58"/>
        <v>#REF!</v>
      </c>
      <c r="GJ57" s="41" t="e">
        <f t="shared" si="58"/>
        <v>#REF!</v>
      </c>
      <c r="GK57" s="41" t="e">
        <f t="shared" si="50"/>
        <v>#REF!</v>
      </c>
      <c r="GL57" s="41" t="e">
        <f t="shared" si="50"/>
        <v>#REF!</v>
      </c>
      <c r="GM57" s="41" t="e">
        <f t="shared" si="50"/>
        <v>#REF!</v>
      </c>
      <c r="GN57" s="41" t="e">
        <f t="shared" si="50"/>
        <v>#REF!</v>
      </c>
      <c r="GO57" s="41" t="e">
        <f t="shared" si="50"/>
        <v>#REF!</v>
      </c>
      <c r="GP57" s="41" t="e">
        <f t="shared" si="50"/>
        <v>#REF!</v>
      </c>
      <c r="GQ57" s="41" t="e">
        <f t="shared" si="50"/>
        <v>#REF!</v>
      </c>
      <c r="GR57" s="41" t="e">
        <f t="shared" si="50"/>
        <v>#REF!</v>
      </c>
      <c r="GS57" s="41" t="e">
        <f t="shared" si="50"/>
        <v>#REF!</v>
      </c>
      <c r="GT57" s="41" t="e">
        <f t="shared" si="50"/>
        <v>#REF!</v>
      </c>
      <c r="GU57" s="41" t="e">
        <f t="shared" si="50"/>
        <v>#REF!</v>
      </c>
      <c r="GV57" s="41" t="e">
        <f t="shared" si="50"/>
        <v>#REF!</v>
      </c>
      <c r="GW57" s="41" t="e">
        <f t="shared" si="50"/>
        <v>#REF!</v>
      </c>
      <c r="GX57" s="41" t="e">
        <f t="shared" si="50"/>
        <v>#REF!</v>
      </c>
      <c r="GY57" s="41" t="e">
        <f t="shared" si="59"/>
        <v>#REF!</v>
      </c>
      <c r="GZ57" s="41" t="e">
        <f t="shared" si="59"/>
        <v>#REF!</v>
      </c>
      <c r="HA57" s="41" t="e">
        <f t="shared" si="59"/>
        <v>#REF!</v>
      </c>
      <c r="HB57" s="41" t="e">
        <f t="shared" si="44"/>
        <v>#REF!</v>
      </c>
      <c r="HC57" s="41" t="e">
        <f t="shared" si="44"/>
        <v>#REF!</v>
      </c>
      <c r="HD57" s="41" t="e">
        <f t="shared" si="44"/>
        <v>#REF!</v>
      </c>
      <c r="HE57" s="41" t="e">
        <f t="shared" si="44"/>
        <v>#REF!</v>
      </c>
      <c r="HF57" s="41" t="e">
        <f t="shared" si="44"/>
        <v>#REF!</v>
      </c>
      <c r="HG57" s="41" t="e">
        <f t="shared" si="44"/>
        <v>#REF!</v>
      </c>
      <c r="HH57" s="41" t="e">
        <f t="shared" si="44"/>
        <v>#REF!</v>
      </c>
      <c r="HI57" s="41" t="e">
        <f t="shared" si="44"/>
        <v>#REF!</v>
      </c>
      <c r="HJ57" s="41" t="e">
        <f t="shared" si="44"/>
        <v>#REF!</v>
      </c>
    </row>
    <row r="58" spans="1:218" ht="14.4" x14ac:dyDescent="0.3">
      <c r="A58" s="42">
        <v>55</v>
      </c>
      <c r="B58" s="43" t="e">
        <f>'CMM3 - AUX CALC'!$BD$67</f>
        <v>#REF!</v>
      </c>
      <c r="BE58" s="41" t="e">
        <f>$B58/(_xlfn.SINGLE(PrazoConcessao)*12-BE$3+1)</f>
        <v>#REF!</v>
      </c>
      <c r="BF58" s="41" t="e">
        <f t="shared" si="61"/>
        <v>#REF!</v>
      </c>
      <c r="BG58" s="41" t="e">
        <f t="shared" si="61"/>
        <v>#REF!</v>
      </c>
      <c r="BH58" s="41" t="e">
        <f t="shared" si="61"/>
        <v>#REF!</v>
      </c>
      <c r="BI58" s="41" t="e">
        <f t="shared" si="61"/>
        <v>#REF!</v>
      </c>
      <c r="BJ58" s="41" t="e">
        <f t="shared" si="61"/>
        <v>#REF!</v>
      </c>
      <c r="BK58" s="41" t="e">
        <f t="shared" si="61"/>
        <v>#REF!</v>
      </c>
      <c r="BL58" s="41" t="e">
        <f t="shared" si="61"/>
        <v>#REF!</v>
      </c>
      <c r="BM58" s="41" t="e">
        <f t="shared" si="61"/>
        <v>#REF!</v>
      </c>
      <c r="BN58" s="41" t="e">
        <f t="shared" si="60"/>
        <v>#REF!</v>
      </c>
      <c r="BO58" s="41" t="e">
        <f t="shared" si="60"/>
        <v>#REF!</v>
      </c>
      <c r="BP58" s="41" t="e">
        <f t="shared" si="52"/>
        <v>#REF!</v>
      </c>
      <c r="BQ58" s="41" t="e">
        <f t="shared" si="52"/>
        <v>#REF!</v>
      </c>
      <c r="BR58" s="41" t="e">
        <f t="shared" si="52"/>
        <v>#REF!</v>
      </c>
      <c r="BS58" s="41" t="e">
        <f t="shared" si="52"/>
        <v>#REF!</v>
      </c>
      <c r="BT58" s="41" t="e">
        <f t="shared" si="52"/>
        <v>#REF!</v>
      </c>
      <c r="BU58" s="41" t="e">
        <f t="shared" si="52"/>
        <v>#REF!</v>
      </c>
      <c r="BV58" s="41" t="e">
        <f t="shared" si="52"/>
        <v>#REF!</v>
      </c>
      <c r="BW58" s="41" t="e">
        <f t="shared" si="52"/>
        <v>#REF!</v>
      </c>
      <c r="BX58" s="41" t="e">
        <f t="shared" si="52"/>
        <v>#REF!</v>
      </c>
      <c r="BY58" s="41" t="e">
        <f t="shared" si="52"/>
        <v>#REF!</v>
      </c>
      <c r="BZ58" s="41" t="e">
        <f t="shared" si="52"/>
        <v>#REF!</v>
      </c>
      <c r="CA58" s="41" t="e">
        <f t="shared" si="52"/>
        <v>#REF!</v>
      </c>
      <c r="CB58" s="41" t="e">
        <f t="shared" si="52"/>
        <v>#REF!</v>
      </c>
      <c r="CC58" s="41" t="e">
        <f t="shared" si="46"/>
        <v>#REF!</v>
      </c>
      <c r="CD58" s="41" t="e">
        <f t="shared" si="46"/>
        <v>#REF!</v>
      </c>
      <c r="CE58" s="41" t="e">
        <f t="shared" si="46"/>
        <v>#REF!</v>
      </c>
      <c r="CF58" s="41" t="e">
        <f t="shared" si="46"/>
        <v>#REF!</v>
      </c>
      <c r="CG58" s="41" t="e">
        <f t="shared" si="46"/>
        <v>#REF!</v>
      </c>
      <c r="CH58" s="41" t="e">
        <f t="shared" si="46"/>
        <v>#REF!</v>
      </c>
      <c r="CI58" s="41" t="e">
        <f t="shared" si="46"/>
        <v>#REF!</v>
      </c>
      <c r="CJ58" s="41" t="e">
        <f t="shared" si="46"/>
        <v>#REF!</v>
      </c>
      <c r="CK58" s="41" t="e">
        <f t="shared" si="46"/>
        <v>#REF!</v>
      </c>
      <c r="CL58" s="41" t="e">
        <f t="shared" si="46"/>
        <v>#REF!</v>
      </c>
      <c r="CM58" s="41" t="e">
        <f t="shared" si="46"/>
        <v>#REF!</v>
      </c>
      <c r="CN58" s="41" t="e">
        <f t="shared" si="46"/>
        <v>#REF!</v>
      </c>
      <c r="CO58" s="41" t="e">
        <f t="shared" si="46"/>
        <v>#REF!</v>
      </c>
      <c r="CP58" s="41" t="e">
        <f t="shared" si="46"/>
        <v>#REF!</v>
      </c>
      <c r="CQ58" s="41" t="e">
        <f t="shared" si="46"/>
        <v>#REF!</v>
      </c>
      <c r="CR58" s="41" t="e">
        <f t="shared" si="46"/>
        <v>#REF!</v>
      </c>
      <c r="CS58" s="41" t="e">
        <f t="shared" si="47"/>
        <v>#REF!</v>
      </c>
      <c r="CT58" s="41" t="e">
        <f t="shared" si="47"/>
        <v>#REF!</v>
      </c>
      <c r="CU58" s="41" t="e">
        <f t="shared" si="47"/>
        <v>#REF!</v>
      </c>
      <c r="CV58" s="41" t="e">
        <f t="shared" si="47"/>
        <v>#REF!</v>
      </c>
      <c r="CW58" s="41" t="e">
        <f t="shared" si="47"/>
        <v>#REF!</v>
      </c>
      <c r="CX58" s="41" t="e">
        <f t="shared" si="47"/>
        <v>#REF!</v>
      </c>
      <c r="CY58" s="41" t="e">
        <f t="shared" si="47"/>
        <v>#REF!</v>
      </c>
      <c r="CZ58" s="41" t="e">
        <f t="shared" si="47"/>
        <v>#REF!</v>
      </c>
      <c r="DA58" s="41" t="e">
        <f t="shared" si="47"/>
        <v>#REF!</v>
      </c>
      <c r="DB58" s="41" t="e">
        <f t="shared" si="47"/>
        <v>#REF!</v>
      </c>
      <c r="DC58" s="41" t="e">
        <f t="shared" si="47"/>
        <v>#REF!</v>
      </c>
      <c r="DD58" s="41" t="e">
        <f t="shared" si="47"/>
        <v>#REF!</v>
      </c>
      <c r="DE58" s="41" t="e">
        <f t="shared" si="47"/>
        <v>#REF!</v>
      </c>
      <c r="DF58" s="41" t="e">
        <f t="shared" si="47"/>
        <v>#REF!</v>
      </c>
      <c r="DG58" s="41" t="e">
        <f t="shared" si="53"/>
        <v>#REF!</v>
      </c>
      <c r="DH58" s="41" t="e">
        <f t="shared" si="53"/>
        <v>#REF!</v>
      </c>
      <c r="DI58" s="41" t="e">
        <f t="shared" si="53"/>
        <v>#REF!</v>
      </c>
      <c r="DJ58" s="41" t="e">
        <f t="shared" si="53"/>
        <v>#REF!</v>
      </c>
      <c r="DK58" s="41" t="e">
        <f t="shared" si="53"/>
        <v>#REF!</v>
      </c>
      <c r="DL58" s="41" t="e">
        <f t="shared" si="53"/>
        <v>#REF!</v>
      </c>
      <c r="DM58" s="41" t="e">
        <f t="shared" si="53"/>
        <v>#REF!</v>
      </c>
      <c r="DN58" s="41" t="e">
        <f t="shared" si="53"/>
        <v>#REF!</v>
      </c>
      <c r="DO58" s="41" t="e">
        <f t="shared" si="53"/>
        <v>#REF!</v>
      </c>
      <c r="DP58" s="41" t="e">
        <f t="shared" si="53"/>
        <v>#REF!</v>
      </c>
      <c r="DQ58" s="41" t="e">
        <f t="shared" si="53"/>
        <v>#REF!</v>
      </c>
      <c r="DR58" s="41" t="e">
        <f t="shared" si="53"/>
        <v>#REF!</v>
      </c>
      <c r="DS58" s="41" t="e">
        <f t="shared" si="53"/>
        <v>#REF!</v>
      </c>
      <c r="DT58" s="41" t="e">
        <f t="shared" si="53"/>
        <v>#REF!</v>
      </c>
      <c r="DU58" s="41" t="e">
        <f t="shared" si="53"/>
        <v>#REF!</v>
      </c>
      <c r="DV58" s="41" t="e">
        <f t="shared" si="53"/>
        <v>#REF!</v>
      </c>
      <c r="DW58" s="41" t="e">
        <f t="shared" si="54"/>
        <v>#REF!</v>
      </c>
      <c r="DX58" s="41" t="e">
        <f t="shared" si="54"/>
        <v>#REF!</v>
      </c>
      <c r="DY58" s="41" t="e">
        <f t="shared" si="48"/>
        <v>#REF!</v>
      </c>
      <c r="DZ58" s="41" t="e">
        <f t="shared" si="48"/>
        <v>#REF!</v>
      </c>
      <c r="EA58" s="41" t="e">
        <f t="shared" si="48"/>
        <v>#REF!</v>
      </c>
      <c r="EB58" s="41" t="e">
        <f t="shared" si="48"/>
        <v>#REF!</v>
      </c>
      <c r="EC58" s="41" t="e">
        <f t="shared" si="48"/>
        <v>#REF!</v>
      </c>
      <c r="ED58" s="41" t="e">
        <f t="shared" si="48"/>
        <v>#REF!</v>
      </c>
      <c r="EE58" s="41" t="e">
        <f t="shared" si="48"/>
        <v>#REF!</v>
      </c>
      <c r="EF58" s="41" t="e">
        <f t="shared" si="48"/>
        <v>#REF!</v>
      </c>
      <c r="EG58" s="41" t="e">
        <f t="shared" si="48"/>
        <v>#REF!</v>
      </c>
      <c r="EH58" s="41" t="e">
        <f t="shared" si="48"/>
        <v>#REF!</v>
      </c>
      <c r="EI58" s="41" t="e">
        <f t="shared" si="48"/>
        <v>#REF!</v>
      </c>
      <c r="EJ58" s="41" t="e">
        <f t="shared" si="48"/>
        <v>#REF!</v>
      </c>
      <c r="EK58" s="41" t="e">
        <f t="shared" si="48"/>
        <v>#REF!</v>
      </c>
      <c r="EL58" s="41" t="e">
        <f t="shared" si="48"/>
        <v>#REF!</v>
      </c>
      <c r="EM58" s="41" t="e">
        <f t="shared" si="55"/>
        <v>#REF!</v>
      </c>
      <c r="EN58" s="41" t="e">
        <f t="shared" si="55"/>
        <v>#REF!</v>
      </c>
      <c r="EO58" s="41" t="e">
        <f t="shared" si="55"/>
        <v>#REF!</v>
      </c>
      <c r="EP58" s="41" t="e">
        <f t="shared" si="55"/>
        <v>#REF!</v>
      </c>
      <c r="EQ58" s="41" t="e">
        <f t="shared" si="55"/>
        <v>#REF!</v>
      </c>
      <c r="ER58" s="41" t="e">
        <f t="shared" si="55"/>
        <v>#REF!</v>
      </c>
      <c r="ES58" s="41" t="e">
        <f t="shared" si="55"/>
        <v>#REF!</v>
      </c>
      <c r="ET58" s="41" t="e">
        <f t="shared" si="55"/>
        <v>#REF!</v>
      </c>
      <c r="EU58" s="41" t="e">
        <f t="shared" si="55"/>
        <v>#REF!</v>
      </c>
      <c r="EV58" s="41" t="e">
        <f t="shared" si="55"/>
        <v>#REF!</v>
      </c>
      <c r="EW58" s="41" t="e">
        <f t="shared" si="55"/>
        <v>#REF!</v>
      </c>
      <c r="EX58" s="41" t="e">
        <f t="shared" si="55"/>
        <v>#REF!</v>
      </c>
      <c r="EY58" s="41" t="e">
        <f t="shared" si="55"/>
        <v>#REF!</v>
      </c>
      <c r="EZ58" s="41" t="e">
        <f t="shared" si="55"/>
        <v>#REF!</v>
      </c>
      <c r="FA58" s="41" t="e">
        <f t="shared" si="55"/>
        <v>#REF!</v>
      </c>
      <c r="FB58" s="41" t="e">
        <f t="shared" si="55"/>
        <v>#REF!</v>
      </c>
      <c r="FC58" s="41" t="e">
        <f t="shared" si="56"/>
        <v>#REF!</v>
      </c>
      <c r="FD58" s="41" t="e">
        <f t="shared" si="56"/>
        <v>#REF!</v>
      </c>
      <c r="FE58" s="41" t="e">
        <f t="shared" si="49"/>
        <v>#REF!</v>
      </c>
      <c r="FF58" s="41" t="e">
        <f t="shared" si="49"/>
        <v>#REF!</v>
      </c>
      <c r="FG58" s="41" t="e">
        <f t="shared" si="49"/>
        <v>#REF!</v>
      </c>
      <c r="FH58" s="41" t="e">
        <f t="shared" si="49"/>
        <v>#REF!</v>
      </c>
      <c r="FI58" s="41" t="e">
        <f t="shared" si="49"/>
        <v>#REF!</v>
      </c>
      <c r="FJ58" s="41" t="e">
        <f t="shared" si="49"/>
        <v>#REF!</v>
      </c>
      <c r="FK58" s="41" t="e">
        <f t="shared" si="49"/>
        <v>#REF!</v>
      </c>
      <c r="FL58" s="41" t="e">
        <f t="shared" si="49"/>
        <v>#REF!</v>
      </c>
      <c r="FM58" s="41" t="e">
        <f t="shared" si="49"/>
        <v>#REF!</v>
      </c>
      <c r="FN58" s="41" t="e">
        <f t="shared" si="49"/>
        <v>#REF!</v>
      </c>
      <c r="FO58" s="41" t="e">
        <f t="shared" si="49"/>
        <v>#REF!</v>
      </c>
      <c r="FP58" s="41" t="e">
        <f t="shared" si="49"/>
        <v>#REF!</v>
      </c>
      <c r="FQ58" s="41" t="e">
        <f t="shared" si="49"/>
        <v>#REF!</v>
      </c>
      <c r="FR58" s="41" t="e">
        <f t="shared" si="49"/>
        <v>#REF!</v>
      </c>
      <c r="FS58" s="41" t="e">
        <f t="shared" si="57"/>
        <v>#REF!</v>
      </c>
      <c r="FT58" s="41" t="e">
        <f t="shared" si="57"/>
        <v>#REF!</v>
      </c>
      <c r="FU58" s="41" t="e">
        <f t="shared" si="57"/>
        <v>#REF!</v>
      </c>
      <c r="FV58" s="41" t="e">
        <f t="shared" si="57"/>
        <v>#REF!</v>
      </c>
      <c r="FW58" s="41" t="e">
        <f t="shared" si="57"/>
        <v>#REF!</v>
      </c>
      <c r="FX58" s="41" t="e">
        <f t="shared" si="57"/>
        <v>#REF!</v>
      </c>
      <c r="FY58" s="41" t="e">
        <f t="shared" si="57"/>
        <v>#REF!</v>
      </c>
      <c r="FZ58" s="41" t="e">
        <f t="shared" si="57"/>
        <v>#REF!</v>
      </c>
      <c r="GA58" s="41" t="e">
        <f t="shared" si="57"/>
        <v>#REF!</v>
      </c>
      <c r="GB58" s="41" t="e">
        <f t="shared" si="57"/>
        <v>#REF!</v>
      </c>
      <c r="GC58" s="41" t="e">
        <f t="shared" si="57"/>
        <v>#REF!</v>
      </c>
      <c r="GD58" s="41" t="e">
        <f t="shared" si="57"/>
        <v>#REF!</v>
      </c>
      <c r="GE58" s="41" t="e">
        <f t="shared" si="57"/>
        <v>#REF!</v>
      </c>
      <c r="GF58" s="41" t="e">
        <f t="shared" si="57"/>
        <v>#REF!</v>
      </c>
      <c r="GG58" s="41" t="e">
        <f t="shared" si="57"/>
        <v>#REF!</v>
      </c>
      <c r="GH58" s="41" t="e">
        <f t="shared" si="57"/>
        <v>#REF!</v>
      </c>
      <c r="GI58" s="41" t="e">
        <f t="shared" si="58"/>
        <v>#REF!</v>
      </c>
      <c r="GJ58" s="41" t="e">
        <f t="shared" si="58"/>
        <v>#REF!</v>
      </c>
      <c r="GK58" s="41" t="e">
        <f t="shared" si="50"/>
        <v>#REF!</v>
      </c>
      <c r="GL58" s="41" t="e">
        <f t="shared" si="50"/>
        <v>#REF!</v>
      </c>
      <c r="GM58" s="41" t="e">
        <f t="shared" si="50"/>
        <v>#REF!</v>
      </c>
      <c r="GN58" s="41" t="e">
        <f t="shared" si="50"/>
        <v>#REF!</v>
      </c>
      <c r="GO58" s="41" t="e">
        <f t="shared" si="50"/>
        <v>#REF!</v>
      </c>
      <c r="GP58" s="41" t="e">
        <f t="shared" si="50"/>
        <v>#REF!</v>
      </c>
      <c r="GQ58" s="41" t="e">
        <f t="shared" si="50"/>
        <v>#REF!</v>
      </c>
      <c r="GR58" s="41" t="e">
        <f t="shared" si="50"/>
        <v>#REF!</v>
      </c>
      <c r="GS58" s="41" t="e">
        <f t="shared" si="50"/>
        <v>#REF!</v>
      </c>
      <c r="GT58" s="41" t="e">
        <f t="shared" si="50"/>
        <v>#REF!</v>
      </c>
      <c r="GU58" s="41" t="e">
        <f t="shared" si="50"/>
        <v>#REF!</v>
      </c>
      <c r="GV58" s="41" t="e">
        <f t="shared" si="50"/>
        <v>#REF!</v>
      </c>
      <c r="GW58" s="41" t="e">
        <f t="shared" si="50"/>
        <v>#REF!</v>
      </c>
      <c r="GX58" s="41" t="e">
        <f t="shared" si="50"/>
        <v>#REF!</v>
      </c>
      <c r="GY58" s="41" t="e">
        <f t="shared" si="59"/>
        <v>#REF!</v>
      </c>
      <c r="GZ58" s="41" t="e">
        <f t="shared" si="59"/>
        <v>#REF!</v>
      </c>
      <c r="HA58" s="41" t="e">
        <f t="shared" si="59"/>
        <v>#REF!</v>
      </c>
      <c r="HB58" s="41" t="e">
        <f t="shared" si="44"/>
        <v>#REF!</v>
      </c>
      <c r="HC58" s="41" t="e">
        <f t="shared" si="44"/>
        <v>#REF!</v>
      </c>
      <c r="HD58" s="41" t="e">
        <f t="shared" si="44"/>
        <v>#REF!</v>
      </c>
      <c r="HE58" s="41" t="e">
        <f t="shared" si="44"/>
        <v>#REF!</v>
      </c>
      <c r="HF58" s="41" t="e">
        <f t="shared" si="44"/>
        <v>#REF!</v>
      </c>
      <c r="HG58" s="41" t="e">
        <f t="shared" si="44"/>
        <v>#REF!</v>
      </c>
      <c r="HH58" s="41" t="e">
        <f t="shared" si="44"/>
        <v>#REF!</v>
      </c>
      <c r="HI58" s="41" t="e">
        <f t="shared" si="44"/>
        <v>#REF!</v>
      </c>
      <c r="HJ58" s="41" t="e">
        <f t="shared" si="44"/>
        <v>#REF!</v>
      </c>
    </row>
    <row r="59" spans="1:218" ht="14.4" x14ac:dyDescent="0.3">
      <c r="A59" s="42">
        <v>56</v>
      </c>
      <c r="B59" s="43" t="e">
        <f>'CMM3 - AUX CALC'!$BE$67</f>
        <v>#REF!</v>
      </c>
      <c r="BF59" s="41" t="e">
        <f>$B59/(_xlfn.SINGLE(PrazoConcessao)*12-BF$3+1)</f>
        <v>#REF!</v>
      </c>
      <c r="BG59" s="41" t="e">
        <f t="shared" si="61"/>
        <v>#REF!</v>
      </c>
      <c r="BH59" s="41" t="e">
        <f t="shared" si="61"/>
        <v>#REF!</v>
      </c>
      <c r="BI59" s="41" t="e">
        <f t="shared" si="61"/>
        <v>#REF!</v>
      </c>
      <c r="BJ59" s="41" t="e">
        <f t="shared" si="61"/>
        <v>#REF!</v>
      </c>
      <c r="BK59" s="41" t="e">
        <f t="shared" si="61"/>
        <v>#REF!</v>
      </c>
      <c r="BL59" s="41" t="e">
        <f t="shared" si="61"/>
        <v>#REF!</v>
      </c>
      <c r="BM59" s="41" t="e">
        <f t="shared" si="61"/>
        <v>#REF!</v>
      </c>
      <c r="BN59" s="41" t="e">
        <f t="shared" si="60"/>
        <v>#REF!</v>
      </c>
      <c r="BO59" s="41" t="e">
        <f t="shared" si="60"/>
        <v>#REF!</v>
      </c>
      <c r="BP59" s="41" t="e">
        <f t="shared" si="52"/>
        <v>#REF!</v>
      </c>
      <c r="BQ59" s="41" t="e">
        <f t="shared" si="52"/>
        <v>#REF!</v>
      </c>
      <c r="BR59" s="41" t="e">
        <f t="shared" si="52"/>
        <v>#REF!</v>
      </c>
      <c r="BS59" s="41" t="e">
        <f t="shared" si="52"/>
        <v>#REF!</v>
      </c>
      <c r="BT59" s="41" t="e">
        <f t="shared" si="52"/>
        <v>#REF!</v>
      </c>
      <c r="BU59" s="41" t="e">
        <f t="shared" si="52"/>
        <v>#REF!</v>
      </c>
      <c r="BV59" s="41" t="e">
        <f t="shared" si="52"/>
        <v>#REF!</v>
      </c>
      <c r="BW59" s="41" t="e">
        <f t="shared" si="52"/>
        <v>#REF!</v>
      </c>
      <c r="BX59" s="41" t="e">
        <f t="shared" si="52"/>
        <v>#REF!</v>
      </c>
      <c r="BY59" s="41" t="e">
        <f t="shared" si="52"/>
        <v>#REF!</v>
      </c>
      <c r="BZ59" s="41" t="e">
        <f t="shared" si="52"/>
        <v>#REF!</v>
      </c>
      <c r="CA59" s="41" t="e">
        <f t="shared" si="52"/>
        <v>#REF!</v>
      </c>
      <c r="CB59" s="41" t="e">
        <f t="shared" si="52"/>
        <v>#REF!</v>
      </c>
      <c r="CC59" s="41" t="e">
        <f t="shared" si="46"/>
        <v>#REF!</v>
      </c>
      <c r="CD59" s="41" t="e">
        <f t="shared" si="46"/>
        <v>#REF!</v>
      </c>
      <c r="CE59" s="41" t="e">
        <f t="shared" si="46"/>
        <v>#REF!</v>
      </c>
      <c r="CF59" s="41" t="e">
        <f t="shared" si="46"/>
        <v>#REF!</v>
      </c>
      <c r="CG59" s="41" t="e">
        <f t="shared" si="46"/>
        <v>#REF!</v>
      </c>
      <c r="CH59" s="41" t="e">
        <f t="shared" si="46"/>
        <v>#REF!</v>
      </c>
      <c r="CI59" s="41" t="e">
        <f t="shared" si="46"/>
        <v>#REF!</v>
      </c>
      <c r="CJ59" s="41" t="e">
        <f t="shared" si="46"/>
        <v>#REF!</v>
      </c>
      <c r="CK59" s="41" t="e">
        <f t="shared" si="46"/>
        <v>#REF!</v>
      </c>
      <c r="CL59" s="41" t="e">
        <f t="shared" si="46"/>
        <v>#REF!</v>
      </c>
      <c r="CM59" s="41" t="e">
        <f t="shared" si="46"/>
        <v>#REF!</v>
      </c>
      <c r="CN59" s="41" t="e">
        <f t="shared" si="46"/>
        <v>#REF!</v>
      </c>
      <c r="CO59" s="41" t="e">
        <f t="shared" si="46"/>
        <v>#REF!</v>
      </c>
      <c r="CP59" s="41" t="e">
        <f t="shared" si="46"/>
        <v>#REF!</v>
      </c>
      <c r="CQ59" s="41" t="e">
        <f t="shared" si="46"/>
        <v>#REF!</v>
      </c>
      <c r="CR59" s="41" t="e">
        <f t="shared" si="46"/>
        <v>#REF!</v>
      </c>
      <c r="CS59" s="41" t="e">
        <f t="shared" si="47"/>
        <v>#REF!</v>
      </c>
      <c r="CT59" s="41" t="e">
        <f t="shared" si="47"/>
        <v>#REF!</v>
      </c>
      <c r="CU59" s="41" t="e">
        <f t="shared" si="47"/>
        <v>#REF!</v>
      </c>
      <c r="CV59" s="41" t="e">
        <f t="shared" si="47"/>
        <v>#REF!</v>
      </c>
      <c r="CW59" s="41" t="e">
        <f t="shared" si="47"/>
        <v>#REF!</v>
      </c>
      <c r="CX59" s="41" t="e">
        <f t="shared" si="47"/>
        <v>#REF!</v>
      </c>
      <c r="CY59" s="41" t="e">
        <f t="shared" si="47"/>
        <v>#REF!</v>
      </c>
      <c r="CZ59" s="41" t="e">
        <f t="shared" si="47"/>
        <v>#REF!</v>
      </c>
      <c r="DA59" s="41" t="e">
        <f t="shared" si="47"/>
        <v>#REF!</v>
      </c>
      <c r="DB59" s="41" t="e">
        <f t="shared" si="47"/>
        <v>#REF!</v>
      </c>
      <c r="DC59" s="41" t="e">
        <f t="shared" si="47"/>
        <v>#REF!</v>
      </c>
      <c r="DD59" s="41" t="e">
        <f t="shared" si="47"/>
        <v>#REF!</v>
      </c>
      <c r="DE59" s="41" t="e">
        <f t="shared" si="47"/>
        <v>#REF!</v>
      </c>
      <c r="DF59" s="41" t="e">
        <f t="shared" si="47"/>
        <v>#REF!</v>
      </c>
      <c r="DG59" s="41" t="e">
        <f t="shared" si="53"/>
        <v>#REF!</v>
      </c>
      <c r="DH59" s="41" t="e">
        <f t="shared" si="53"/>
        <v>#REF!</v>
      </c>
      <c r="DI59" s="41" t="e">
        <f t="shared" si="53"/>
        <v>#REF!</v>
      </c>
      <c r="DJ59" s="41" t="e">
        <f t="shared" si="53"/>
        <v>#REF!</v>
      </c>
      <c r="DK59" s="41" t="e">
        <f t="shared" si="53"/>
        <v>#REF!</v>
      </c>
      <c r="DL59" s="41" t="e">
        <f t="shared" si="53"/>
        <v>#REF!</v>
      </c>
      <c r="DM59" s="41" t="e">
        <f t="shared" si="53"/>
        <v>#REF!</v>
      </c>
      <c r="DN59" s="41" t="e">
        <f t="shared" si="53"/>
        <v>#REF!</v>
      </c>
      <c r="DO59" s="41" t="e">
        <f t="shared" si="53"/>
        <v>#REF!</v>
      </c>
      <c r="DP59" s="41" t="e">
        <f t="shared" si="53"/>
        <v>#REF!</v>
      </c>
      <c r="DQ59" s="41" t="e">
        <f t="shared" si="53"/>
        <v>#REF!</v>
      </c>
      <c r="DR59" s="41" t="e">
        <f t="shared" si="53"/>
        <v>#REF!</v>
      </c>
      <c r="DS59" s="41" t="e">
        <f t="shared" si="53"/>
        <v>#REF!</v>
      </c>
      <c r="DT59" s="41" t="e">
        <f t="shared" si="53"/>
        <v>#REF!</v>
      </c>
      <c r="DU59" s="41" t="e">
        <f t="shared" si="53"/>
        <v>#REF!</v>
      </c>
      <c r="DV59" s="41" t="e">
        <f t="shared" si="53"/>
        <v>#REF!</v>
      </c>
      <c r="DW59" s="41" t="e">
        <f t="shared" si="54"/>
        <v>#REF!</v>
      </c>
      <c r="DX59" s="41" t="e">
        <f t="shared" si="54"/>
        <v>#REF!</v>
      </c>
      <c r="DY59" s="41" t="e">
        <f t="shared" si="48"/>
        <v>#REF!</v>
      </c>
      <c r="DZ59" s="41" t="e">
        <f t="shared" si="48"/>
        <v>#REF!</v>
      </c>
      <c r="EA59" s="41" t="e">
        <f t="shared" si="48"/>
        <v>#REF!</v>
      </c>
      <c r="EB59" s="41" t="e">
        <f t="shared" si="48"/>
        <v>#REF!</v>
      </c>
      <c r="EC59" s="41" t="e">
        <f t="shared" si="48"/>
        <v>#REF!</v>
      </c>
      <c r="ED59" s="41" t="e">
        <f t="shared" si="48"/>
        <v>#REF!</v>
      </c>
      <c r="EE59" s="41" t="e">
        <f t="shared" si="48"/>
        <v>#REF!</v>
      </c>
      <c r="EF59" s="41" t="e">
        <f t="shared" si="48"/>
        <v>#REF!</v>
      </c>
      <c r="EG59" s="41" t="e">
        <f t="shared" si="48"/>
        <v>#REF!</v>
      </c>
      <c r="EH59" s="41" t="e">
        <f t="shared" si="48"/>
        <v>#REF!</v>
      </c>
      <c r="EI59" s="41" t="e">
        <f t="shared" si="48"/>
        <v>#REF!</v>
      </c>
      <c r="EJ59" s="41" t="e">
        <f t="shared" si="48"/>
        <v>#REF!</v>
      </c>
      <c r="EK59" s="41" t="e">
        <f t="shared" si="48"/>
        <v>#REF!</v>
      </c>
      <c r="EL59" s="41" t="e">
        <f t="shared" si="48"/>
        <v>#REF!</v>
      </c>
      <c r="EM59" s="41" t="e">
        <f t="shared" si="55"/>
        <v>#REF!</v>
      </c>
      <c r="EN59" s="41" t="e">
        <f t="shared" si="55"/>
        <v>#REF!</v>
      </c>
      <c r="EO59" s="41" t="e">
        <f t="shared" si="55"/>
        <v>#REF!</v>
      </c>
      <c r="EP59" s="41" t="e">
        <f t="shared" si="55"/>
        <v>#REF!</v>
      </c>
      <c r="EQ59" s="41" t="e">
        <f t="shared" si="55"/>
        <v>#REF!</v>
      </c>
      <c r="ER59" s="41" t="e">
        <f t="shared" si="55"/>
        <v>#REF!</v>
      </c>
      <c r="ES59" s="41" t="e">
        <f t="shared" si="55"/>
        <v>#REF!</v>
      </c>
      <c r="ET59" s="41" t="e">
        <f t="shared" si="55"/>
        <v>#REF!</v>
      </c>
      <c r="EU59" s="41" t="e">
        <f t="shared" si="55"/>
        <v>#REF!</v>
      </c>
      <c r="EV59" s="41" t="e">
        <f t="shared" si="55"/>
        <v>#REF!</v>
      </c>
      <c r="EW59" s="41" t="e">
        <f t="shared" si="55"/>
        <v>#REF!</v>
      </c>
      <c r="EX59" s="41" t="e">
        <f t="shared" si="55"/>
        <v>#REF!</v>
      </c>
      <c r="EY59" s="41" t="e">
        <f t="shared" si="55"/>
        <v>#REF!</v>
      </c>
      <c r="EZ59" s="41" t="e">
        <f t="shared" si="55"/>
        <v>#REF!</v>
      </c>
      <c r="FA59" s="41" t="e">
        <f t="shared" si="55"/>
        <v>#REF!</v>
      </c>
      <c r="FB59" s="41" t="e">
        <f t="shared" si="55"/>
        <v>#REF!</v>
      </c>
      <c r="FC59" s="41" t="e">
        <f t="shared" si="56"/>
        <v>#REF!</v>
      </c>
      <c r="FD59" s="41" t="e">
        <f t="shared" si="56"/>
        <v>#REF!</v>
      </c>
      <c r="FE59" s="41" t="e">
        <f t="shared" si="49"/>
        <v>#REF!</v>
      </c>
      <c r="FF59" s="41" t="e">
        <f t="shared" si="49"/>
        <v>#REF!</v>
      </c>
      <c r="FG59" s="41" t="e">
        <f t="shared" si="49"/>
        <v>#REF!</v>
      </c>
      <c r="FH59" s="41" t="e">
        <f t="shared" si="49"/>
        <v>#REF!</v>
      </c>
      <c r="FI59" s="41" t="e">
        <f t="shared" si="49"/>
        <v>#REF!</v>
      </c>
      <c r="FJ59" s="41" t="e">
        <f t="shared" si="49"/>
        <v>#REF!</v>
      </c>
      <c r="FK59" s="41" t="e">
        <f t="shared" si="49"/>
        <v>#REF!</v>
      </c>
      <c r="FL59" s="41" t="e">
        <f t="shared" si="49"/>
        <v>#REF!</v>
      </c>
      <c r="FM59" s="41" t="e">
        <f t="shared" si="49"/>
        <v>#REF!</v>
      </c>
      <c r="FN59" s="41" t="e">
        <f t="shared" si="49"/>
        <v>#REF!</v>
      </c>
      <c r="FO59" s="41" t="e">
        <f t="shared" si="49"/>
        <v>#REF!</v>
      </c>
      <c r="FP59" s="41" t="e">
        <f t="shared" si="49"/>
        <v>#REF!</v>
      </c>
      <c r="FQ59" s="41" t="e">
        <f t="shared" si="49"/>
        <v>#REF!</v>
      </c>
      <c r="FR59" s="41" t="e">
        <f t="shared" si="49"/>
        <v>#REF!</v>
      </c>
      <c r="FS59" s="41" t="e">
        <f t="shared" si="57"/>
        <v>#REF!</v>
      </c>
      <c r="FT59" s="41" t="e">
        <f t="shared" si="57"/>
        <v>#REF!</v>
      </c>
      <c r="FU59" s="41" t="e">
        <f t="shared" si="57"/>
        <v>#REF!</v>
      </c>
      <c r="FV59" s="41" t="e">
        <f t="shared" si="57"/>
        <v>#REF!</v>
      </c>
      <c r="FW59" s="41" t="e">
        <f t="shared" si="57"/>
        <v>#REF!</v>
      </c>
      <c r="FX59" s="41" t="e">
        <f t="shared" si="57"/>
        <v>#REF!</v>
      </c>
      <c r="FY59" s="41" t="e">
        <f t="shared" si="57"/>
        <v>#REF!</v>
      </c>
      <c r="FZ59" s="41" t="e">
        <f t="shared" si="57"/>
        <v>#REF!</v>
      </c>
      <c r="GA59" s="41" t="e">
        <f t="shared" si="57"/>
        <v>#REF!</v>
      </c>
      <c r="GB59" s="41" t="e">
        <f t="shared" si="57"/>
        <v>#REF!</v>
      </c>
      <c r="GC59" s="41" t="e">
        <f t="shared" si="57"/>
        <v>#REF!</v>
      </c>
      <c r="GD59" s="41" t="e">
        <f t="shared" si="57"/>
        <v>#REF!</v>
      </c>
      <c r="GE59" s="41" t="e">
        <f t="shared" si="57"/>
        <v>#REF!</v>
      </c>
      <c r="GF59" s="41" t="e">
        <f t="shared" si="57"/>
        <v>#REF!</v>
      </c>
      <c r="GG59" s="41" t="e">
        <f t="shared" si="57"/>
        <v>#REF!</v>
      </c>
      <c r="GH59" s="41" t="e">
        <f t="shared" si="57"/>
        <v>#REF!</v>
      </c>
      <c r="GI59" s="41" t="e">
        <f t="shared" si="58"/>
        <v>#REF!</v>
      </c>
      <c r="GJ59" s="41" t="e">
        <f t="shared" si="58"/>
        <v>#REF!</v>
      </c>
      <c r="GK59" s="41" t="e">
        <f t="shared" si="50"/>
        <v>#REF!</v>
      </c>
      <c r="GL59" s="41" t="e">
        <f t="shared" si="50"/>
        <v>#REF!</v>
      </c>
      <c r="GM59" s="41" t="e">
        <f t="shared" si="50"/>
        <v>#REF!</v>
      </c>
      <c r="GN59" s="41" t="e">
        <f t="shared" si="50"/>
        <v>#REF!</v>
      </c>
      <c r="GO59" s="41" t="e">
        <f t="shared" si="50"/>
        <v>#REF!</v>
      </c>
      <c r="GP59" s="41" t="e">
        <f t="shared" si="50"/>
        <v>#REF!</v>
      </c>
      <c r="GQ59" s="41" t="e">
        <f t="shared" si="50"/>
        <v>#REF!</v>
      </c>
      <c r="GR59" s="41" t="e">
        <f t="shared" si="50"/>
        <v>#REF!</v>
      </c>
      <c r="GS59" s="41" t="e">
        <f t="shared" si="50"/>
        <v>#REF!</v>
      </c>
      <c r="GT59" s="41" t="e">
        <f t="shared" si="50"/>
        <v>#REF!</v>
      </c>
      <c r="GU59" s="41" t="e">
        <f t="shared" si="50"/>
        <v>#REF!</v>
      </c>
      <c r="GV59" s="41" t="e">
        <f t="shared" si="50"/>
        <v>#REF!</v>
      </c>
      <c r="GW59" s="41" t="e">
        <f t="shared" si="50"/>
        <v>#REF!</v>
      </c>
      <c r="GX59" s="41" t="e">
        <f t="shared" si="50"/>
        <v>#REF!</v>
      </c>
      <c r="GY59" s="41" t="e">
        <f t="shared" si="59"/>
        <v>#REF!</v>
      </c>
      <c r="GZ59" s="41" t="e">
        <f t="shared" si="59"/>
        <v>#REF!</v>
      </c>
      <c r="HA59" s="41" t="e">
        <f t="shared" si="59"/>
        <v>#REF!</v>
      </c>
      <c r="HB59" s="41" t="e">
        <f t="shared" si="44"/>
        <v>#REF!</v>
      </c>
      <c r="HC59" s="41" t="e">
        <f t="shared" si="44"/>
        <v>#REF!</v>
      </c>
      <c r="HD59" s="41" t="e">
        <f t="shared" si="44"/>
        <v>#REF!</v>
      </c>
      <c r="HE59" s="41" t="e">
        <f t="shared" si="44"/>
        <v>#REF!</v>
      </c>
      <c r="HF59" s="41" t="e">
        <f t="shared" si="44"/>
        <v>#REF!</v>
      </c>
      <c r="HG59" s="41" t="e">
        <f t="shared" si="44"/>
        <v>#REF!</v>
      </c>
      <c r="HH59" s="41" t="e">
        <f t="shared" si="44"/>
        <v>#REF!</v>
      </c>
      <c r="HI59" s="41" t="e">
        <f t="shared" si="44"/>
        <v>#REF!</v>
      </c>
      <c r="HJ59" s="41" t="e">
        <f t="shared" si="44"/>
        <v>#REF!</v>
      </c>
    </row>
    <row r="60" spans="1:218" ht="14.4" x14ac:dyDescent="0.3">
      <c r="A60" s="42">
        <v>57</v>
      </c>
      <c r="B60" s="43" t="e">
        <f>'CMM3 - AUX CALC'!$BF$67</f>
        <v>#REF!</v>
      </c>
      <c r="BG60" s="41" t="e">
        <f>$B60/(_xlfn.SINGLE(PrazoConcessao)*12-BG$3+1)</f>
        <v>#REF!</v>
      </c>
      <c r="BH60" s="41" t="e">
        <f t="shared" si="61"/>
        <v>#REF!</v>
      </c>
      <c r="BI60" s="41" t="e">
        <f t="shared" si="61"/>
        <v>#REF!</v>
      </c>
      <c r="BJ60" s="41" t="e">
        <f t="shared" si="61"/>
        <v>#REF!</v>
      </c>
      <c r="BK60" s="41" t="e">
        <f t="shared" si="61"/>
        <v>#REF!</v>
      </c>
      <c r="BL60" s="41" t="e">
        <f t="shared" si="61"/>
        <v>#REF!</v>
      </c>
      <c r="BM60" s="41" t="e">
        <f t="shared" si="61"/>
        <v>#REF!</v>
      </c>
      <c r="BN60" s="41" t="e">
        <f t="shared" si="60"/>
        <v>#REF!</v>
      </c>
      <c r="BO60" s="41" t="e">
        <f t="shared" si="60"/>
        <v>#REF!</v>
      </c>
      <c r="BP60" s="41" t="e">
        <f t="shared" si="52"/>
        <v>#REF!</v>
      </c>
      <c r="BQ60" s="41" t="e">
        <f t="shared" si="52"/>
        <v>#REF!</v>
      </c>
      <c r="BR60" s="41" t="e">
        <f t="shared" si="52"/>
        <v>#REF!</v>
      </c>
      <c r="BS60" s="41" t="e">
        <f t="shared" si="52"/>
        <v>#REF!</v>
      </c>
      <c r="BT60" s="41" t="e">
        <f t="shared" si="52"/>
        <v>#REF!</v>
      </c>
      <c r="BU60" s="41" t="e">
        <f t="shared" si="52"/>
        <v>#REF!</v>
      </c>
      <c r="BV60" s="41" t="e">
        <f t="shared" si="52"/>
        <v>#REF!</v>
      </c>
      <c r="BW60" s="41" t="e">
        <f t="shared" si="52"/>
        <v>#REF!</v>
      </c>
      <c r="BX60" s="41" t="e">
        <f t="shared" si="52"/>
        <v>#REF!</v>
      </c>
      <c r="BY60" s="41" t="e">
        <f t="shared" si="52"/>
        <v>#REF!</v>
      </c>
      <c r="BZ60" s="41" t="e">
        <f t="shared" si="52"/>
        <v>#REF!</v>
      </c>
      <c r="CA60" s="41" t="e">
        <f t="shared" si="52"/>
        <v>#REF!</v>
      </c>
      <c r="CB60" s="41" t="e">
        <f t="shared" si="52"/>
        <v>#REF!</v>
      </c>
      <c r="CC60" s="41" t="e">
        <f t="shared" si="46"/>
        <v>#REF!</v>
      </c>
      <c r="CD60" s="41" t="e">
        <f t="shared" si="46"/>
        <v>#REF!</v>
      </c>
      <c r="CE60" s="41" t="e">
        <f t="shared" si="46"/>
        <v>#REF!</v>
      </c>
      <c r="CF60" s="41" t="e">
        <f t="shared" si="46"/>
        <v>#REF!</v>
      </c>
      <c r="CG60" s="41" t="e">
        <f t="shared" si="46"/>
        <v>#REF!</v>
      </c>
      <c r="CH60" s="41" t="e">
        <f t="shared" si="46"/>
        <v>#REF!</v>
      </c>
      <c r="CI60" s="41" t="e">
        <f t="shared" si="46"/>
        <v>#REF!</v>
      </c>
      <c r="CJ60" s="41" t="e">
        <f t="shared" si="46"/>
        <v>#REF!</v>
      </c>
      <c r="CK60" s="41" t="e">
        <f t="shared" si="46"/>
        <v>#REF!</v>
      </c>
      <c r="CL60" s="41" t="e">
        <f t="shared" si="46"/>
        <v>#REF!</v>
      </c>
      <c r="CM60" s="41" t="e">
        <f t="shared" si="46"/>
        <v>#REF!</v>
      </c>
      <c r="CN60" s="41" t="e">
        <f t="shared" si="46"/>
        <v>#REF!</v>
      </c>
      <c r="CO60" s="41" t="e">
        <f t="shared" si="46"/>
        <v>#REF!</v>
      </c>
      <c r="CP60" s="41" t="e">
        <f t="shared" si="46"/>
        <v>#REF!</v>
      </c>
      <c r="CQ60" s="41" t="e">
        <f t="shared" si="46"/>
        <v>#REF!</v>
      </c>
      <c r="CR60" s="41" t="e">
        <f t="shared" si="46"/>
        <v>#REF!</v>
      </c>
      <c r="CS60" s="41" t="e">
        <f t="shared" si="47"/>
        <v>#REF!</v>
      </c>
      <c r="CT60" s="41" t="e">
        <f t="shared" si="47"/>
        <v>#REF!</v>
      </c>
      <c r="CU60" s="41" t="e">
        <f t="shared" si="47"/>
        <v>#REF!</v>
      </c>
      <c r="CV60" s="41" t="e">
        <f t="shared" si="47"/>
        <v>#REF!</v>
      </c>
      <c r="CW60" s="41" t="e">
        <f t="shared" si="47"/>
        <v>#REF!</v>
      </c>
      <c r="CX60" s="41" t="e">
        <f t="shared" si="47"/>
        <v>#REF!</v>
      </c>
      <c r="CY60" s="41" t="e">
        <f t="shared" si="47"/>
        <v>#REF!</v>
      </c>
      <c r="CZ60" s="41" t="e">
        <f t="shared" si="47"/>
        <v>#REF!</v>
      </c>
      <c r="DA60" s="41" t="e">
        <f t="shared" si="47"/>
        <v>#REF!</v>
      </c>
      <c r="DB60" s="41" t="e">
        <f t="shared" si="47"/>
        <v>#REF!</v>
      </c>
      <c r="DC60" s="41" t="e">
        <f t="shared" si="47"/>
        <v>#REF!</v>
      </c>
      <c r="DD60" s="41" t="e">
        <f t="shared" si="47"/>
        <v>#REF!</v>
      </c>
      <c r="DE60" s="41" t="e">
        <f t="shared" si="47"/>
        <v>#REF!</v>
      </c>
      <c r="DF60" s="41" t="e">
        <f t="shared" si="47"/>
        <v>#REF!</v>
      </c>
      <c r="DG60" s="41" t="e">
        <f t="shared" si="53"/>
        <v>#REF!</v>
      </c>
      <c r="DH60" s="41" t="e">
        <f t="shared" si="53"/>
        <v>#REF!</v>
      </c>
      <c r="DI60" s="41" t="e">
        <f t="shared" si="53"/>
        <v>#REF!</v>
      </c>
      <c r="DJ60" s="41" t="e">
        <f t="shared" si="53"/>
        <v>#REF!</v>
      </c>
      <c r="DK60" s="41" t="e">
        <f t="shared" si="53"/>
        <v>#REF!</v>
      </c>
      <c r="DL60" s="41" t="e">
        <f t="shared" si="53"/>
        <v>#REF!</v>
      </c>
      <c r="DM60" s="41" t="e">
        <f t="shared" si="53"/>
        <v>#REF!</v>
      </c>
      <c r="DN60" s="41" t="e">
        <f t="shared" si="53"/>
        <v>#REF!</v>
      </c>
      <c r="DO60" s="41" t="e">
        <f t="shared" si="53"/>
        <v>#REF!</v>
      </c>
      <c r="DP60" s="41" t="e">
        <f t="shared" si="53"/>
        <v>#REF!</v>
      </c>
      <c r="DQ60" s="41" t="e">
        <f t="shared" si="53"/>
        <v>#REF!</v>
      </c>
      <c r="DR60" s="41" t="e">
        <f t="shared" si="53"/>
        <v>#REF!</v>
      </c>
      <c r="DS60" s="41" t="e">
        <f t="shared" si="53"/>
        <v>#REF!</v>
      </c>
      <c r="DT60" s="41" t="e">
        <f t="shared" si="53"/>
        <v>#REF!</v>
      </c>
      <c r="DU60" s="41" t="e">
        <f t="shared" si="53"/>
        <v>#REF!</v>
      </c>
      <c r="DV60" s="41" t="e">
        <f t="shared" si="53"/>
        <v>#REF!</v>
      </c>
      <c r="DW60" s="41" t="e">
        <f t="shared" si="54"/>
        <v>#REF!</v>
      </c>
      <c r="DX60" s="41" t="e">
        <f t="shared" si="54"/>
        <v>#REF!</v>
      </c>
      <c r="DY60" s="41" t="e">
        <f t="shared" si="48"/>
        <v>#REF!</v>
      </c>
      <c r="DZ60" s="41" t="e">
        <f t="shared" si="48"/>
        <v>#REF!</v>
      </c>
      <c r="EA60" s="41" t="e">
        <f t="shared" si="48"/>
        <v>#REF!</v>
      </c>
      <c r="EB60" s="41" t="e">
        <f t="shared" si="48"/>
        <v>#REF!</v>
      </c>
      <c r="EC60" s="41" t="e">
        <f t="shared" si="48"/>
        <v>#REF!</v>
      </c>
      <c r="ED60" s="41" t="e">
        <f t="shared" si="48"/>
        <v>#REF!</v>
      </c>
      <c r="EE60" s="41" t="e">
        <f t="shared" si="48"/>
        <v>#REF!</v>
      </c>
      <c r="EF60" s="41" t="e">
        <f t="shared" si="48"/>
        <v>#REF!</v>
      </c>
      <c r="EG60" s="41" t="e">
        <f t="shared" si="48"/>
        <v>#REF!</v>
      </c>
      <c r="EH60" s="41" t="e">
        <f t="shared" si="48"/>
        <v>#REF!</v>
      </c>
      <c r="EI60" s="41" t="e">
        <f t="shared" si="48"/>
        <v>#REF!</v>
      </c>
      <c r="EJ60" s="41" t="e">
        <f t="shared" si="48"/>
        <v>#REF!</v>
      </c>
      <c r="EK60" s="41" t="e">
        <f t="shared" si="48"/>
        <v>#REF!</v>
      </c>
      <c r="EL60" s="41" t="e">
        <f t="shared" si="48"/>
        <v>#REF!</v>
      </c>
      <c r="EM60" s="41" t="e">
        <f t="shared" si="55"/>
        <v>#REF!</v>
      </c>
      <c r="EN60" s="41" t="e">
        <f t="shared" si="55"/>
        <v>#REF!</v>
      </c>
      <c r="EO60" s="41" t="e">
        <f t="shared" si="55"/>
        <v>#REF!</v>
      </c>
      <c r="EP60" s="41" t="e">
        <f t="shared" si="55"/>
        <v>#REF!</v>
      </c>
      <c r="EQ60" s="41" t="e">
        <f t="shared" si="55"/>
        <v>#REF!</v>
      </c>
      <c r="ER60" s="41" t="e">
        <f t="shared" si="55"/>
        <v>#REF!</v>
      </c>
      <c r="ES60" s="41" t="e">
        <f t="shared" si="55"/>
        <v>#REF!</v>
      </c>
      <c r="ET60" s="41" t="e">
        <f t="shared" si="55"/>
        <v>#REF!</v>
      </c>
      <c r="EU60" s="41" t="e">
        <f t="shared" si="55"/>
        <v>#REF!</v>
      </c>
      <c r="EV60" s="41" t="e">
        <f t="shared" si="55"/>
        <v>#REF!</v>
      </c>
      <c r="EW60" s="41" t="e">
        <f t="shared" si="55"/>
        <v>#REF!</v>
      </c>
      <c r="EX60" s="41" t="e">
        <f t="shared" si="55"/>
        <v>#REF!</v>
      </c>
      <c r="EY60" s="41" t="e">
        <f t="shared" si="55"/>
        <v>#REF!</v>
      </c>
      <c r="EZ60" s="41" t="e">
        <f t="shared" si="55"/>
        <v>#REF!</v>
      </c>
      <c r="FA60" s="41" t="e">
        <f t="shared" si="55"/>
        <v>#REF!</v>
      </c>
      <c r="FB60" s="41" t="e">
        <f t="shared" si="55"/>
        <v>#REF!</v>
      </c>
      <c r="FC60" s="41" t="e">
        <f t="shared" si="56"/>
        <v>#REF!</v>
      </c>
      <c r="FD60" s="41" t="e">
        <f t="shared" si="56"/>
        <v>#REF!</v>
      </c>
      <c r="FE60" s="41" t="e">
        <f t="shared" si="49"/>
        <v>#REF!</v>
      </c>
      <c r="FF60" s="41" t="e">
        <f t="shared" si="49"/>
        <v>#REF!</v>
      </c>
      <c r="FG60" s="41" t="e">
        <f t="shared" si="49"/>
        <v>#REF!</v>
      </c>
      <c r="FH60" s="41" t="e">
        <f t="shared" si="49"/>
        <v>#REF!</v>
      </c>
      <c r="FI60" s="41" t="e">
        <f t="shared" si="49"/>
        <v>#REF!</v>
      </c>
      <c r="FJ60" s="41" t="e">
        <f t="shared" si="49"/>
        <v>#REF!</v>
      </c>
      <c r="FK60" s="41" t="e">
        <f t="shared" si="49"/>
        <v>#REF!</v>
      </c>
      <c r="FL60" s="41" t="e">
        <f t="shared" si="49"/>
        <v>#REF!</v>
      </c>
      <c r="FM60" s="41" t="e">
        <f t="shared" si="49"/>
        <v>#REF!</v>
      </c>
      <c r="FN60" s="41" t="e">
        <f t="shared" si="49"/>
        <v>#REF!</v>
      </c>
      <c r="FO60" s="41" t="e">
        <f t="shared" si="49"/>
        <v>#REF!</v>
      </c>
      <c r="FP60" s="41" t="e">
        <f t="shared" si="49"/>
        <v>#REF!</v>
      </c>
      <c r="FQ60" s="41" t="e">
        <f t="shared" si="49"/>
        <v>#REF!</v>
      </c>
      <c r="FR60" s="41" t="e">
        <f t="shared" si="49"/>
        <v>#REF!</v>
      </c>
      <c r="FS60" s="41" t="e">
        <f t="shared" si="57"/>
        <v>#REF!</v>
      </c>
      <c r="FT60" s="41" t="e">
        <f t="shared" si="57"/>
        <v>#REF!</v>
      </c>
      <c r="FU60" s="41" t="e">
        <f t="shared" si="57"/>
        <v>#REF!</v>
      </c>
      <c r="FV60" s="41" t="e">
        <f t="shared" si="57"/>
        <v>#REF!</v>
      </c>
      <c r="FW60" s="41" t="e">
        <f t="shared" si="57"/>
        <v>#REF!</v>
      </c>
      <c r="FX60" s="41" t="e">
        <f t="shared" si="57"/>
        <v>#REF!</v>
      </c>
      <c r="FY60" s="41" t="e">
        <f t="shared" si="57"/>
        <v>#REF!</v>
      </c>
      <c r="FZ60" s="41" t="e">
        <f t="shared" si="57"/>
        <v>#REF!</v>
      </c>
      <c r="GA60" s="41" t="e">
        <f t="shared" si="57"/>
        <v>#REF!</v>
      </c>
      <c r="GB60" s="41" t="e">
        <f t="shared" si="57"/>
        <v>#REF!</v>
      </c>
      <c r="GC60" s="41" t="e">
        <f t="shared" si="57"/>
        <v>#REF!</v>
      </c>
      <c r="GD60" s="41" t="e">
        <f t="shared" si="57"/>
        <v>#REF!</v>
      </c>
      <c r="GE60" s="41" t="e">
        <f t="shared" si="57"/>
        <v>#REF!</v>
      </c>
      <c r="GF60" s="41" t="e">
        <f t="shared" si="57"/>
        <v>#REF!</v>
      </c>
      <c r="GG60" s="41" t="e">
        <f t="shared" si="57"/>
        <v>#REF!</v>
      </c>
      <c r="GH60" s="41" t="e">
        <f t="shared" si="57"/>
        <v>#REF!</v>
      </c>
      <c r="GI60" s="41" t="e">
        <f t="shared" si="58"/>
        <v>#REF!</v>
      </c>
      <c r="GJ60" s="41" t="e">
        <f t="shared" si="58"/>
        <v>#REF!</v>
      </c>
      <c r="GK60" s="41" t="e">
        <f t="shared" si="50"/>
        <v>#REF!</v>
      </c>
      <c r="GL60" s="41" t="e">
        <f t="shared" si="50"/>
        <v>#REF!</v>
      </c>
      <c r="GM60" s="41" t="e">
        <f t="shared" si="50"/>
        <v>#REF!</v>
      </c>
      <c r="GN60" s="41" t="e">
        <f t="shared" si="50"/>
        <v>#REF!</v>
      </c>
      <c r="GO60" s="41" t="e">
        <f t="shared" si="50"/>
        <v>#REF!</v>
      </c>
      <c r="GP60" s="41" t="e">
        <f t="shared" si="50"/>
        <v>#REF!</v>
      </c>
      <c r="GQ60" s="41" t="e">
        <f t="shared" si="50"/>
        <v>#REF!</v>
      </c>
      <c r="GR60" s="41" t="e">
        <f t="shared" si="50"/>
        <v>#REF!</v>
      </c>
      <c r="GS60" s="41" t="e">
        <f t="shared" si="50"/>
        <v>#REF!</v>
      </c>
      <c r="GT60" s="41" t="e">
        <f t="shared" si="50"/>
        <v>#REF!</v>
      </c>
      <c r="GU60" s="41" t="e">
        <f t="shared" si="50"/>
        <v>#REF!</v>
      </c>
      <c r="GV60" s="41" t="e">
        <f t="shared" si="50"/>
        <v>#REF!</v>
      </c>
      <c r="GW60" s="41" t="e">
        <f t="shared" si="50"/>
        <v>#REF!</v>
      </c>
      <c r="GX60" s="41" t="e">
        <f t="shared" si="50"/>
        <v>#REF!</v>
      </c>
      <c r="GY60" s="41" t="e">
        <f t="shared" si="59"/>
        <v>#REF!</v>
      </c>
      <c r="GZ60" s="41" t="e">
        <f t="shared" si="59"/>
        <v>#REF!</v>
      </c>
      <c r="HA60" s="41" t="e">
        <f t="shared" si="59"/>
        <v>#REF!</v>
      </c>
      <c r="HB60" s="41" t="e">
        <f t="shared" si="44"/>
        <v>#REF!</v>
      </c>
      <c r="HC60" s="41" t="e">
        <f t="shared" si="44"/>
        <v>#REF!</v>
      </c>
      <c r="HD60" s="41" t="e">
        <f t="shared" si="44"/>
        <v>#REF!</v>
      </c>
      <c r="HE60" s="41" t="e">
        <f t="shared" si="44"/>
        <v>#REF!</v>
      </c>
      <c r="HF60" s="41" t="e">
        <f t="shared" si="44"/>
        <v>#REF!</v>
      </c>
      <c r="HG60" s="41" t="e">
        <f t="shared" si="44"/>
        <v>#REF!</v>
      </c>
      <c r="HH60" s="41" t="e">
        <f t="shared" si="44"/>
        <v>#REF!</v>
      </c>
      <c r="HI60" s="41" t="e">
        <f t="shared" si="44"/>
        <v>#REF!</v>
      </c>
      <c r="HJ60" s="41" t="e">
        <f t="shared" si="44"/>
        <v>#REF!</v>
      </c>
    </row>
    <row r="61" spans="1:218" ht="14.4" x14ac:dyDescent="0.3">
      <c r="A61" s="42">
        <v>58</v>
      </c>
      <c r="B61" s="43" t="e">
        <f>'CMM3 - AUX CALC'!$BG$67</f>
        <v>#REF!</v>
      </c>
      <c r="BH61" s="41" t="e">
        <f>$B61/(_xlfn.SINGLE(PrazoConcessao)*12-BH$3+1)</f>
        <v>#REF!</v>
      </c>
      <c r="BI61" s="41" t="e">
        <f t="shared" si="61"/>
        <v>#REF!</v>
      </c>
      <c r="BJ61" s="41" t="e">
        <f t="shared" si="61"/>
        <v>#REF!</v>
      </c>
      <c r="BK61" s="41" t="e">
        <f t="shared" si="61"/>
        <v>#REF!</v>
      </c>
      <c r="BL61" s="41" t="e">
        <f t="shared" si="61"/>
        <v>#REF!</v>
      </c>
      <c r="BM61" s="41" t="e">
        <f t="shared" si="61"/>
        <v>#REF!</v>
      </c>
      <c r="BN61" s="41" t="e">
        <f t="shared" si="60"/>
        <v>#REF!</v>
      </c>
      <c r="BO61" s="41" t="e">
        <f t="shared" si="60"/>
        <v>#REF!</v>
      </c>
      <c r="BP61" s="41" t="e">
        <f t="shared" si="52"/>
        <v>#REF!</v>
      </c>
      <c r="BQ61" s="41" t="e">
        <f t="shared" si="52"/>
        <v>#REF!</v>
      </c>
      <c r="BR61" s="41" t="e">
        <f t="shared" si="52"/>
        <v>#REF!</v>
      </c>
      <c r="BS61" s="41" t="e">
        <f t="shared" si="52"/>
        <v>#REF!</v>
      </c>
      <c r="BT61" s="41" t="e">
        <f t="shared" si="52"/>
        <v>#REF!</v>
      </c>
      <c r="BU61" s="41" t="e">
        <f t="shared" si="52"/>
        <v>#REF!</v>
      </c>
      <c r="BV61" s="41" t="e">
        <f t="shared" si="52"/>
        <v>#REF!</v>
      </c>
      <c r="BW61" s="41" t="e">
        <f t="shared" si="52"/>
        <v>#REF!</v>
      </c>
      <c r="BX61" s="41" t="e">
        <f t="shared" si="52"/>
        <v>#REF!</v>
      </c>
      <c r="BY61" s="41" t="e">
        <f t="shared" si="52"/>
        <v>#REF!</v>
      </c>
      <c r="BZ61" s="41" t="e">
        <f t="shared" si="52"/>
        <v>#REF!</v>
      </c>
      <c r="CA61" s="41" t="e">
        <f t="shared" si="52"/>
        <v>#REF!</v>
      </c>
      <c r="CB61" s="41" t="e">
        <f t="shared" si="52"/>
        <v>#REF!</v>
      </c>
      <c r="CC61" s="41" t="e">
        <f t="shared" si="46"/>
        <v>#REF!</v>
      </c>
      <c r="CD61" s="41" t="e">
        <f t="shared" si="46"/>
        <v>#REF!</v>
      </c>
      <c r="CE61" s="41" t="e">
        <f t="shared" si="46"/>
        <v>#REF!</v>
      </c>
      <c r="CF61" s="41" t="e">
        <f t="shared" si="46"/>
        <v>#REF!</v>
      </c>
      <c r="CG61" s="41" t="e">
        <f t="shared" si="46"/>
        <v>#REF!</v>
      </c>
      <c r="CH61" s="41" t="e">
        <f t="shared" si="46"/>
        <v>#REF!</v>
      </c>
      <c r="CI61" s="41" t="e">
        <f t="shared" si="46"/>
        <v>#REF!</v>
      </c>
      <c r="CJ61" s="41" t="e">
        <f t="shared" si="46"/>
        <v>#REF!</v>
      </c>
      <c r="CK61" s="41" t="e">
        <f t="shared" si="46"/>
        <v>#REF!</v>
      </c>
      <c r="CL61" s="41" t="e">
        <f t="shared" si="46"/>
        <v>#REF!</v>
      </c>
      <c r="CM61" s="41" t="e">
        <f t="shared" si="46"/>
        <v>#REF!</v>
      </c>
      <c r="CN61" s="41" t="e">
        <f t="shared" si="46"/>
        <v>#REF!</v>
      </c>
      <c r="CO61" s="41" t="e">
        <f t="shared" si="46"/>
        <v>#REF!</v>
      </c>
      <c r="CP61" s="41" t="e">
        <f t="shared" si="46"/>
        <v>#REF!</v>
      </c>
      <c r="CQ61" s="41" t="e">
        <f t="shared" si="46"/>
        <v>#REF!</v>
      </c>
      <c r="CR61" s="41" t="e">
        <f t="shared" si="46"/>
        <v>#REF!</v>
      </c>
      <c r="CS61" s="41" t="e">
        <f t="shared" si="47"/>
        <v>#REF!</v>
      </c>
      <c r="CT61" s="41" t="e">
        <f t="shared" si="47"/>
        <v>#REF!</v>
      </c>
      <c r="CU61" s="41" t="e">
        <f t="shared" si="47"/>
        <v>#REF!</v>
      </c>
      <c r="CV61" s="41" t="e">
        <f t="shared" si="47"/>
        <v>#REF!</v>
      </c>
      <c r="CW61" s="41" t="e">
        <f t="shared" si="47"/>
        <v>#REF!</v>
      </c>
      <c r="CX61" s="41" t="e">
        <f t="shared" si="47"/>
        <v>#REF!</v>
      </c>
      <c r="CY61" s="41" t="e">
        <f t="shared" si="47"/>
        <v>#REF!</v>
      </c>
      <c r="CZ61" s="41" t="e">
        <f t="shared" si="47"/>
        <v>#REF!</v>
      </c>
      <c r="DA61" s="41" t="e">
        <f t="shared" si="47"/>
        <v>#REF!</v>
      </c>
      <c r="DB61" s="41" t="e">
        <f t="shared" si="47"/>
        <v>#REF!</v>
      </c>
      <c r="DC61" s="41" t="e">
        <f t="shared" si="47"/>
        <v>#REF!</v>
      </c>
      <c r="DD61" s="41" t="e">
        <f t="shared" si="47"/>
        <v>#REF!</v>
      </c>
      <c r="DE61" s="41" t="e">
        <f t="shared" si="47"/>
        <v>#REF!</v>
      </c>
      <c r="DF61" s="41" t="e">
        <f t="shared" si="47"/>
        <v>#REF!</v>
      </c>
      <c r="DG61" s="41" t="e">
        <f t="shared" si="53"/>
        <v>#REF!</v>
      </c>
      <c r="DH61" s="41" t="e">
        <f t="shared" si="53"/>
        <v>#REF!</v>
      </c>
      <c r="DI61" s="41" t="e">
        <f t="shared" si="53"/>
        <v>#REF!</v>
      </c>
      <c r="DJ61" s="41" t="e">
        <f t="shared" si="53"/>
        <v>#REF!</v>
      </c>
      <c r="DK61" s="41" t="e">
        <f t="shared" si="53"/>
        <v>#REF!</v>
      </c>
      <c r="DL61" s="41" t="e">
        <f t="shared" si="53"/>
        <v>#REF!</v>
      </c>
      <c r="DM61" s="41" t="e">
        <f t="shared" si="53"/>
        <v>#REF!</v>
      </c>
      <c r="DN61" s="41" t="e">
        <f t="shared" si="53"/>
        <v>#REF!</v>
      </c>
      <c r="DO61" s="41" t="e">
        <f t="shared" si="53"/>
        <v>#REF!</v>
      </c>
      <c r="DP61" s="41" t="e">
        <f t="shared" si="53"/>
        <v>#REF!</v>
      </c>
      <c r="DQ61" s="41" t="e">
        <f t="shared" si="53"/>
        <v>#REF!</v>
      </c>
      <c r="DR61" s="41" t="e">
        <f t="shared" si="53"/>
        <v>#REF!</v>
      </c>
      <c r="DS61" s="41" t="e">
        <f t="shared" si="53"/>
        <v>#REF!</v>
      </c>
      <c r="DT61" s="41" t="e">
        <f t="shared" si="53"/>
        <v>#REF!</v>
      </c>
      <c r="DU61" s="41" t="e">
        <f t="shared" si="53"/>
        <v>#REF!</v>
      </c>
      <c r="DV61" s="41" t="e">
        <f t="shared" si="53"/>
        <v>#REF!</v>
      </c>
      <c r="DW61" s="41" t="e">
        <f t="shared" si="54"/>
        <v>#REF!</v>
      </c>
      <c r="DX61" s="41" t="e">
        <f t="shared" si="54"/>
        <v>#REF!</v>
      </c>
      <c r="DY61" s="41" t="e">
        <f t="shared" si="48"/>
        <v>#REF!</v>
      </c>
      <c r="DZ61" s="41" t="e">
        <f t="shared" si="48"/>
        <v>#REF!</v>
      </c>
      <c r="EA61" s="41" t="e">
        <f t="shared" si="48"/>
        <v>#REF!</v>
      </c>
      <c r="EB61" s="41" t="e">
        <f t="shared" si="48"/>
        <v>#REF!</v>
      </c>
      <c r="EC61" s="41" t="e">
        <f t="shared" si="48"/>
        <v>#REF!</v>
      </c>
      <c r="ED61" s="41" t="e">
        <f t="shared" si="48"/>
        <v>#REF!</v>
      </c>
      <c r="EE61" s="41" t="e">
        <f t="shared" si="48"/>
        <v>#REF!</v>
      </c>
      <c r="EF61" s="41" t="e">
        <f t="shared" si="48"/>
        <v>#REF!</v>
      </c>
      <c r="EG61" s="41" t="e">
        <f t="shared" si="48"/>
        <v>#REF!</v>
      </c>
      <c r="EH61" s="41" t="e">
        <f t="shared" si="48"/>
        <v>#REF!</v>
      </c>
      <c r="EI61" s="41" t="e">
        <f t="shared" si="48"/>
        <v>#REF!</v>
      </c>
      <c r="EJ61" s="41" t="e">
        <f t="shared" si="48"/>
        <v>#REF!</v>
      </c>
      <c r="EK61" s="41" t="e">
        <f t="shared" si="48"/>
        <v>#REF!</v>
      </c>
      <c r="EL61" s="41" t="e">
        <f t="shared" si="48"/>
        <v>#REF!</v>
      </c>
      <c r="EM61" s="41" t="e">
        <f t="shared" si="55"/>
        <v>#REF!</v>
      </c>
      <c r="EN61" s="41" t="e">
        <f t="shared" si="55"/>
        <v>#REF!</v>
      </c>
      <c r="EO61" s="41" t="e">
        <f t="shared" si="55"/>
        <v>#REF!</v>
      </c>
      <c r="EP61" s="41" t="e">
        <f t="shared" si="55"/>
        <v>#REF!</v>
      </c>
      <c r="EQ61" s="41" t="e">
        <f t="shared" si="55"/>
        <v>#REF!</v>
      </c>
      <c r="ER61" s="41" t="e">
        <f t="shared" si="55"/>
        <v>#REF!</v>
      </c>
      <c r="ES61" s="41" t="e">
        <f t="shared" si="55"/>
        <v>#REF!</v>
      </c>
      <c r="ET61" s="41" t="e">
        <f t="shared" si="55"/>
        <v>#REF!</v>
      </c>
      <c r="EU61" s="41" t="e">
        <f t="shared" si="55"/>
        <v>#REF!</v>
      </c>
      <c r="EV61" s="41" t="e">
        <f t="shared" si="55"/>
        <v>#REF!</v>
      </c>
      <c r="EW61" s="41" t="e">
        <f t="shared" si="55"/>
        <v>#REF!</v>
      </c>
      <c r="EX61" s="41" t="e">
        <f t="shared" si="55"/>
        <v>#REF!</v>
      </c>
      <c r="EY61" s="41" t="e">
        <f t="shared" si="55"/>
        <v>#REF!</v>
      </c>
      <c r="EZ61" s="41" t="e">
        <f t="shared" si="55"/>
        <v>#REF!</v>
      </c>
      <c r="FA61" s="41" t="e">
        <f t="shared" si="55"/>
        <v>#REF!</v>
      </c>
      <c r="FB61" s="41" t="e">
        <f t="shared" si="55"/>
        <v>#REF!</v>
      </c>
      <c r="FC61" s="41" t="e">
        <f t="shared" si="56"/>
        <v>#REF!</v>
      </c>
      <c r="FD61" s="41" t="e">
        <f t="shared" si="56"/>
        <v>#REF!</v>
      </c>
      <c r="FE61" s="41" t="e">
        <f t="shared" si="49"/>
        <v>#REF!</v>
      </c>
      <c r="FF61" s="41" t="e">
        <f t="shared" si="49"/>
        <v>#REF!</v>
      </c>
      <c r="FG61" s="41" t="e">
        <f t="shared" si="49"/>
        <v>#REF!</v>
      </c>
      <c r="FH61" s="41" t="e">
        <f t="shared" si="49"/>
        <v>#REF!</v>
      </c>
      <c r="FI61" s="41" t="e">
        <f t="shared" si="49"/>
        <v>#REF!</v>
      </c>
      <c r="FJ61" s="41" t="e">
        <f t="shared" si="49"/>
        <v>#REF!</v>
      </c>
      <c r="FK61" s="41" t="e">
        <f t="shared" si="49"/>
        <v>#REF!</v>
      </c>
      <c r="FL61" s="41" t="e">
        <f t="shared" si="49"/>
        <v>#REF!</v>
      </c>
      <c r="FM61" s="41" t="e">
        <f t="shared" si="49"/>
        <v>#REF!</v>
      </c>
      <c r="FN61" s="41" t="e">
        <f t="shared" si="49"/>
        <v>#REF!</v>
      </c>
      <c r="FO61" s="41" t="e">
        <f t="shared" si="49"/>
        <v>#REF!</v>
      </c>
      <c r="FP61" s="41" t="e">
        <f t="shared" si="49"/>
        <v>#REF!</v>
      </c>
      <c r="FQ61" s="41" t="e">
        <f t="shared" si="49"/>
        <v>#REF!</v>
      </c>
      <c r="FR61" s="41" t="e">
        <f t="shared" si="49"/>
        <v>#REF!</v>
      </c>
      <c r="FS61" s="41" t="e">
        <f t="shared" si="57"/>
        <v>#REF!</v>
      </c>
      <c r="FT61" s="41" t="e">
        <f t="shared" si="57"/>
        <v>#REF!</v>
      </c>
      <c r="FU61" s="41" t="e">
        <f t="shared" si="57"/>
        <v>#REF!</v>
      </c>
      <c r="FV61" s="41" t="e">
        <f t="shared" si="57"/>
        <v>#REF!</v>
      </c>
      <c r="FW61" s="41" t="e">
        <f t="shared" si="57"/>
        <v>#REF!</v>
      </c>
      <c r="FX61" s="41" t="e">
        <f t="shared" si="57"/>
        <v>#REF!</v>
      </c>
      <c r="FY61" s="41" t="e">
        <f t="shared" si="57"/>
        <v>#REF!</v>
      </c>
      <c r="FZ61" s="41" t="e">
        <f t="shared" si="57"/>
        <v>#REF!</v>
      </c>
      <c r="GA61" s="41" t="e">
        <f t="shared" si="57"/>
        <v>#REF!</v>
      </c>
      <c r="GB61" s="41" t="e">
        <f t="shared" si="57"/>
        <v>#REF!</v>
      </c>
      <c r="GC61" s="41" t="e">
        <f t="shared" si="57"/>
        <v>#REF!</v>
      </c>
      <c r="GD61" s="41" t="e">
        <f t="shared" si="57"/>
        <v>#REF!</v>
      </c>
      <c r="GE61" s="41" t="e">
        <f t="shared" si="57"/>
        <v>#REF!</v>
      </c>
      <c r="GF61" s="41" t="e">
        <f t="shared" si="57"/>
        <v>#REF!</v>
      </c>
      <c r="GG61" s="41" t="e">
        <f t="shared" si="57"/>
        <v>#REF!</v>
      </c>
      <c r="GH61" s="41" t="e">
        <f t="shared" si="57"/>
        <v>#REF!</v>
      </c>
      <c r="GI61" s="41" t="e">
        <f t="shared" si="58"/>
        <v>#REF!</v>
      </c>
      <c r="GJ61" s="41" t="e">
        <f t="shared" si="58"/>
        <v>#REF!</v>
      </c>
      <c r="GK61" s="41" t="e">
        <f t="shared" si="50"/>
        <v>#REF!</v>
      </c>
      <c r="GL61" s="41" t="e">
        <f t="shared" si="50"/>
        <v>#REF!</v>
      </c>
      <c r="GM61" s="41" t="e">
        <f t="shared" si="50"/>
        <v>#REF!</v>
      </c>
      <c r="GN61" s="41" t="e">
        <f t="shared" si="50"/>
        <v>#REF!</v>
      </c>
      <c r="GO61" s="41" t="e">
        <f t="shared" si="50"/>
        <v>#REF!</v>
      </c>
      <c r="GP61" s="41" t="e">
        <f t="shared" si="50"/>
        <v>#REF!</v>
      </c>
      <c r="GQ61" s="41" t="e">
        <f t="shared" si="50"/>
        <v>#REF!</v>
      </c>
      <c r="GR61" s="41" t="e">
        <f t="shared" si="50"/>
        <v>#REF!</v>
      </c>
      <c r="GS61" s="41" t="e">
        <f t="shared" si="50"/>
        <v>#REF!</v>
      </c>
      <c r="GT61" s="41" t="e">
        <f t="shared" si="50"/>
        <v>#REF!</v>
      </c>
      <c r="GU61" s="41" t="e">
        <f t="shared" si="50"/>
        <v>#REF!</v>
      </c>
      <c r="GV61" s="41" t="e">
        <f t="shared" si="50"/>
        <v>#REF!</v>
      </c>
      <c r="GW61" s="41" t="e">
        <f t="shared" si="50"/>
        <v>#REF!</v>
      </c>
      <c r="GX61" s="41" t="e">
        <f t="shared" si="50"/>
        <v>#REF!</v>
      </c>
      <c r="GY61" s="41" t="e">
        <f t="shared" si="59"/>
        <v>#REF!</v>
      </c>
      <c r="GZ61" s="41" t="e">
        <f t="shared" si="59"/>
        <v>#REF!</v>
      </c>
      <c r="HA61" s="41" t="e">
        <f t="shared" si="59"/>
        <v>#REF!</v>
      </c>
      <c r="HB61" s="41" t="e">
        <f t="shared" si="44"/>
        <v>#REF!</v>
      </c>
      <c r="HC61" s="41" t="e">
        <f t="shared" si="44"/>
        <v>#REF!</v>
      </c>
      <c r="HD61" s="41" t="e">
        <f t="shared" si="44"/>
        <v>#REF!</v>
      </c>
      <c r="HE61" s="41" t="e">
        <f t="shared" si="44"/>
        <v>#REF!</v>
      </c>
      <c r="HF61" s="41" t="e">
        <f t="shared" si="44"/>
        <v>#REF!</v>
      </c>
      <c r="HG61" s="41" t="e">
        <f t="shared" si="44"/>
        <v>#REF!</v>
      </c>
      <c r="HH61" s="41" t="e">
        <f t="shared" si="44"/>
        <v>#REF!</v>
      </c>
      <c r="HI61" s="41" t="e">
        <f t="shared" si="44"/>
        <v>#REF!</v>
      </c>
      <c r="HJ61" s="41" t="e">
        <f t="shared" si="44"/>
        <v>#REF!</v>
      </c>
    </row>
    <row r="62" spans="1:218" ht="14.4" x14ac:dyDescent="0.3">
      <c r="A62" s="42">
        <v>59</v>
      </c>
      <c r="B62" s="43" t="e">
        <f>'CMM3 - AUX CALC'!$BH$67</f>
        <v>#REF!</v>
      </c>
      <c r="BI62" s="41" t="e">
        <f>$B62/(_xlfn.SINGLE(PrazoConcessao)*12-BI$3+1)</f>
        <v>#REF!</v>
      </c>
      <c r="BJ62" s="41" t="e">
        <f t="shared" si="61"/>
        <v>#REF!</v>
      </c>
      <c r="BK62" s="41" t="e">
        <f t="shared" si="61"/>
        <v>#REF!</v>
      </c>
      <c r="BL62" s="41" t="e">
        <f t="shared" si="61"/>
        <v>#REF!</v>
      </c>
      <c r="BM62" s="41" t="e">
        <f t="shared" si="61"/>
        <v>#REF!</v>
      </c>
      <c r="BN62" s="41" t="e">
        <f t="shared" si="60"/>
        <v>#REF!</v>
      </c>
      <c r="BO62" s="41" t="e">
        <f t="shared" si="60"/>
        <v>#REF!</v>
      </c>
      <c r="BP62" s="41" t="e">
        <f t="shared" si="52"/>
        <v>#REF!</v>
      </c>
      <c r="BQ62" s="41" t="e">
        <f t="shared" si="52"/>
        <v>#REF!</v>
      </c>
      <c r="BR62" s="41" t="e">
        <f t="shared" si="52"/>
        <v>#REF!</v>
      </c>
      <c r="BS62" s="41" t="e">
        <f t="shared" si="52"/>
        <v>#REF!</v>
      </c>
      <c r="BT62" s="41" t="e">
        <f t="shared" si="52"/>
        <v>#REF!</v>
      </c>
      <c r="BU62" s="41" t="e">
        <f t="shared" si="52"/>
        <v>#REF!</v>
      </c>
      <c r="BV62" s="41" t="e">
        <f t="shared" si="52"/>
        <v>#REF!</v>
      </c>
      <c r="BW62" s="41" t="e">
        <f t="shared" si="52"/>
        <v>#REF!</v>
      </c>
      <c r="BX62" s="41" t="e">
        <f t="shared" si="52"/>
        <v>#REF!</v>
      </c>
      <c r="BY62" s="41" t="e">
        <f t="shared" si="52"/>
        <v>#REF!</v>
      </c>
      <c r="BZ62" s="41" t="e">
        <f t="shared" si="52"/>
        <v>#REF!</v>
      </c>
      <c r="CA62" s="41" t="e">
        <f t="shared" si="52"/>
        <v>#REF!</v>
      </c>
      <c r="CB62" s="41" t="e">
        <f t="shared" si="52"/>
        <v>#REF!</v>
      </c>
      <c r="CC62" s="41" t="e">
        <f t="shared" si="46"/>
        <v>#REF!</v>
      </c>
      <c r="CD62" s="41" t="e">
        <f t="shared" si="46"/>
        <v>#REF!</v>
      </c>
      <c r="CE62" s="41" t="e">
        <f t="shared" si="46"/>
        <v>#REF!</v>
      </c>
      <c r="CF62" s="41" t="e">
        <f t="shared" si="46"/>
        <v>#REF!</v>
      </c>
      <c r="CG62" s="41" t="e">
        <f t="shared" si="46"/>
        <v>#REF!</v>
      </c>
      <c r="CH62" s="41" t="e">
        <f t="shared" si="46"/>
        <v>#REF!</v>
      </c>
      <c r="CI62" s="41" t="e">
        <f t="shared" si="46"/>
        <v>#REF!</v>
      </c>
      <c r="CJ62" s="41" t="e">
        <f t="shared" si="46"/>
        <v>#REF!</v>
      </c>
      <c r="CK62" s="41" t="e">
        <f t="shared" si="46"/>
        <v>#REF!</v>
      </c>
      <c r="CL62" s="41" t="e">
        <f t="shared" si="46"/>
        <v>#REF!</v>
      </c>
      <c r="CM62" s="41" t="e">
        <f t="shared" si="46"/>
        <v>#REF!</v>
      </c>
      <c r="CN62" s="41" t="e">
        <f t="shared" si="46"/>
        <v>#REF!</v>
      </c>
      <c r="CO62" s="41" t="e">
        <f t="shared" si="46"/>
        <v>#REF!</v>
      </c>
      <c r="CP62" s="41" t="e">
        <f t="shared" si="46"/>
        <v>#REF!</v>
      </c>
      <c r="CQ62" s="41" t="e">
        <f t="shared" si="46"/>
        <v>#REF!</v>
      </c>
      <c r="CR62" s="41" t="e">
        <f t="shared" si="46"/>
        <v>#REF!</v>
      </c>
      <c r="CS62" s="41" t="e">
        <f t="shared" si="47"/>
        <v>#REF!</v>
      </c>
      <c r="CT62" s="41" t="e">
        <f t="shared" si="47"/>
        <v>#REF!</v>
      </c>
      <c r="CU62" s="41" t="e">
        <f t="shared" si="47"/>
        <v>#REF!</v>
      </c>
      <c r="CV62" s="41" t="e">
        <f t="shared" si="47"/>
        <v>#REF!</v>
      </c>
      <c r="CW62" s="41" t="e">
        <f t="shared" si="47"/>
        <v>#REF!</v>
      </c>
      <c r="CX62" s="41" t="e">
        <f t="shared" si="47"/>
        <v>#REF!</v>
      </c>
      <c r="CY62" s="41" t="e">
        <f t="shared" si="47"/>
        <v>#REF!</v>
      </c>
      <c r="CZ62" s="41" t="e">
        <f t="shared" si="47"/>
        <v>#REF!</v>
      </c>
      <c r="DA62" s="41" t="e">
        <f t="shared" si="47"/>
        <v>#REF!</v>
      </c>
      <c r="DB62" s="41" t="e">
        <f t="shared" si="47"/>
        <v>#REF!</v>
      </c>
      <c r="DC62" s="41" t="e">
        <f t="shared" si="47"/>
        <v>#REF!</v>
      </c>
      <c r="DD62" s="41" t="e">
        <f t="shared" si="47"/>
        <v>#REF!</v>
      </c>
      <c r="DE62" s="41" t="e">
        <f t="shared" si="47"/>
        <v>#REF!</v>
      </c>
      <c r="DF62" s="41" t="e">
        <f t="shared" si="47"/>
        <v>#REF!</v>
      </c>
      <c r="DG62" s="41" t="e">
        <f t="shared" si="53"/>
        <v>#REF!</v>
      </c>
      <c r="DH62" s="41" t="e">
        <f t="shared" si="53"/>
        <v>#REF!</v>
      </c>
      <c r="DI62" s="41" t="e">
        <f t="shared" si="53"/>
        <v>#REF!</v>
      </c>
      <c r="DJ62" s="41" t="e">
        <f t="shared" si="53"/>
        <v>#REF!</v>
      </c>
      <c r="DK62" s="41" t="e">
        <f t="shared" si="53"/>
        <v>#REF!</v>
      </c>
      <c r="DL62" s="41" t="e">
        <f t="shared" si="53"/>
        <v>#REF!</v>
      </c>
      <c r="DM62" s="41" t="e">
        <f t="shared" si="53"/>
        <v>#REF!</v>
      </c>
      <c r="DN62" s="41" t="e">
        <f t="shared" si="53"/>
        <v>#REF!</v>
      </c>
      <c r="DO62" s="41" t="e">
        <f t="shared" si="53"/>
        <v>#REF!</v>
      </c>
      <c r="DP62" s="41" t="e">
        <f t="shared" si="53"/>
        <v>#REF!</v>
      </c>
      <c r="DQ62" s="41" t="e">
        <f t="shared" si="53"/>
        <v>#REF!</v>
      </c>
      <c r="DR62" s="41" t="e">
        <f t="shared" si="53"/>
        <v>#REF!</v>
      </c>
      <c r="DS62" s="41" t="e">
        <f t="shared" si="53"/>
        <v>#REF!</v>
      </c>
      <c r="DT62" s="41" t="e">
        <f t="shared" si="53"/>
        <v>#REF!</v>
      </c>
      <c r="DU62" s="41" t="e">
        <f t="shared" si="53"/>
        <v>#REF!</v>
      </c>
      <c r="DV62" s="41" t="e">
        <f t="shared" si="53"/>
        <v>#REF!</v>
      </c>
      <c r="DW62" s="41" t="e">
        <f t="shared" si="54"/>
        <v>#REF!</v>
      </c>
      <c r="DX62" s="41" t="e">
        <f t="shared" si="54"/>
        <v>#REF!</v>
      </c>
      <c r="DY62" s="41" t="e">
        <f t="shared" si="48"/>
        <v>#REF!</v>
      </c>
      <c r="DZ62" s="41" t="e">
        <f t="shared" si="48"/>
        <v>#REF!</v>
      </c>
      <c r="EA62" s="41" t="e">
        <f t="shared" si="48"/>
        <v>#REF!</v>
      </c>
      <c r="EB62" s="41" t="e">
        <f t="shared" si="48"/>
        <v>#REF!</v>
      </c>
      <c r="EC62" s="41" t="e">
        <f t="shared" si="48"/>
        <v>#REF!</v>
      </c>
      <c r="ED62" s="41" t="e">
        <f t="shared" si="48"/>
        <v>#REF!</v>
      </c>
      <c r="EE62" s="41" t="e">
        <f t="shared" si="48"/>
        <v>#REF!</v>
      </c>
      <c r="EF62" s="41" t="e">
        <f t="shared" si="48"/>
        <v>#REF!</v>
      </c>
      <c r="EG62" s="41" t="e">
        <f t="shared" si="48"/>
        <v>#REF!</v>
      </c>
      <c r="EH62" s="41" t="e">
        <f t="shared" si="48"/>
        <v>#REF!</v>
      </c>
      <c r="EI62" s="41" t="e">
        <f t="shared" si="48"/>
        <v>#REF!</v>
      </c>
      <c r="EJ62" s="41" t="e">
        <f t="shared" si="48"/>
        <v>#REF!</v>
      </c>
      <c r="EK62" s="41" t="e">
        <f t="shared" si="48"/>
        <v>#REF!</v>
      </c>
      <c r="EL62" s="41" t="e">
        <f t="shared" si="48"/>
        <v>#REF!</v>
      </c>
      <c r="EM62" s="41" t="e">
        <f t="shared" si="55"/>
        <v>#REF!</v>
      </c>
      <c r="EN62" s="41" t="e">
        <f t="shared" si="55"/>
        <v>#REF!</v>
      </c>
      <c r="EO62" s="41" t="e">
        <f t="shared" si="55"/>
        <v>#REF!</v>
      </c>
      <c r="EP62" s="41" t="e">
        <f t="shared" si="55"/>
        <v>#REF!</v>
      </c>
      <c r="EQ62" s="41" t="e">
        <f t="shared" si="55"/>
        <v>#REF!</v>
      </c>
      <c r="ER62" s="41" t="e">
        <f t="shared" si="55"/>
        <v>#REF!</v>
      </c>
      <c r="ES62" s="41" t="e">
        <f t="shared" si="55"/>
        <v>#REF!</v>
      </c>
      <c r="ET62" s="41" t="e">
        <f t="shared" si="55"/>
        <v>#REF!</v>
      </c>
      <c r="EU62" s="41" t="e">
        <f t="shared" si="55"/>
        <v>#REF!</v>
      </c>
      <c r="EV62" s="41" t="e">
        <f t="shared" si="55"/>
        <v>#REF!</v>
      </c>
      <c r="EW62" s="41" t="e">
        <f t="shared" si="55"/>
        <v>#REF!</v>
      </c>
      <c r="EX62" s="41" t="e">
        <f t="shared" si="55"/>
        <v>#REF!</v>
      </c>
      <c r="EY62" s="41" t="e">
        <f t="shared" si="55"/>
        <v>#REF!</v>
      </c>
      <c r="EZ62" s="41" t="e">
        <f t="shared" si="55"/>
        <v>#REF!</v>
      </c>
      <c r="FA62" s="41" t="e">
        <f t="shared" si="55"/>
        <v>#REF!</v>
      </c>
      <c r="FB62" s="41" t="e">
        <f t="shared" si="55"/>
        <v>#REF!</v>
      </c>
      <c r="FC62" s="41" t="e">
        <f t="shared" si="56"/>
        <v>#REF!</v>
      </c>
      <c r="FD62" s="41" t="e">
        <f t="shared" si="56"/>
        <v>#REF!</v>
      </c>
      <c r="FE62" s="41" t="e">
        <f t="shared" si="49"/>
        <v>#REF!</v>
      </c>
      <c r="FF62" s="41" t="e">
        <f t="shared" si="49"/>
        <v>#REF!</v>
      </c>
      <c r="FG62" s="41" t="e">
        <f t="shared" si="49"/>
        <v>#REF!</v>
      </c>
      <c r="FH62" s="41" t="e">
        <f t="shared" si="49"/>
        <v>#REF!</v>
      </c>
      <c r="FI62" s="41" t="e">
        <f t="shared" si="49"/>
        <v>#REF!</v>
      </c>
      <c r="FJ62" s="41" t="e">
        <f t="shared" si="49"/>
        <v>#REF!</v>
      </c>
      <c r="FK62" s="41" t="e">
        <f t="shared" si="49"/>
        <v>#REF!</v>
      </c>
      <c r="FL62" s="41" t="e">
        <f t="shared" si="49"/>
        <v>#REF!</v>
      </c>
      <c r="FM62" s="41" t="e">
        <f t="shared" si="49"/>
        <v>#REF!</v>
      </c>
      <c r="FN62" s="41" t="e">
        <f t="shared" si="49"/>
        <v>#REF!</v>
      </c>
      <c r="FO62" s="41" t="e">
        <f t="shared" si="49"/>
        <v>#REF!</v>
      </c>
      <c r="FP62" s="41" t="e">
        <f t="shared" si="49"/>
        <v>#REF!</v>
      </c>
      <c r="FQ62" s="41" t="e">
        <f t="shared" si="49"/>
        <v>#REF!</v>
      </c>
      <c r="FR62" s="41" t="e">
        <f t="shared" si="49"/>
        <v>#REF!</v>
      </c>
      <c r="FS62" s="41" t="e">
        <f t="shared" si="57"/>
        <v>#REF!</v>
      </c>
      <c r="FT62" s="41" t="e">
        <f t="shared" si="57"/>
        <v>#REF!</v>
      </c>
      <c r="FU62" s="41" t="e">
        <f t="shared" si="57"/>
        <v>#REF!</v>
      </c>
      <c r="FV62" s="41" t="e">
        <f t="shared" si="57"/>
        <v>#REF!</v>
      </c>
      <c r="FW62" s="41" t="e">
        <f t="shared" si="57"/>
        <v>#REF!</v>
      </c>
      <c r="FX62" s="41" t="e">
        <f t="shared" si="57"/>
        <v>#REF!</v>
      </c>
      <c r="FY62" s="41" t="e">
        <f t="shared" si="57"/>
        <v>#REF!</v>
      </c>
      <c r="FZ62" s="41" t="e">
        <f t="shared" si="57"/>
        <v>#REF!</v>
      </c>
      <c r="GA62" s="41" t="e">
        <f t="shared" si="57"/>
        <v>#REF!</v>
      </c>
      <c r="GB62" s="41" t="e">
        <f t="shared" si="57"/>
        <v>#REF!</v>
      </c>
      <c r="GC62" s="41" t="e">
        <f t="shared" si="57"/>
        <v>#REF!</v>
      </c>
      <c r="GD62" s="41" t="e">
        <f t="shared" si="57"/>
        <v>#REF!</v>
      </c>
      <c r="GE62" s="41" t="e">
        <f t="shared" si="57"/>
        <v>#REF!</v>
      </c>
      <c r="GF62" s="41" t="e">
        <f t="shared" si="57"/>
        <v>#REF!</v>
      </c>
      <c r="GG62" s="41" t="e">
        <f t="shared" si="57"/>
        <v>#REF!</v>
      </c>
      <c r="GH62" s="41" t="e">
        <f t="shared" si="57"/>
        <v>#REF!</v>
      </c>
      <c r="GI62" s="41" t="e">
        <f t="shared" si="58"/>
        <v>#REF!</v>
      </c>
      <c r="GJ62" s="41" t="e">
        <f t="shared" si="58"/>
        <v>#REF!</v>
      </c>
      <c r="GK62" s="41" t="e">
        <f t="shared" si="50"/>
        <v>#REF!</v>
      </c>
      <c r="GL62" s="41" t="e">
        <f t="shared" si="50"/>
        <v>#REF!</v>
      </c>
      <c r="GM62" s="41" t="e">
        <f t="shared" si="50"/>
        <v>#REF!</v>
      </c>
      <c r="GN62" s="41" t="e">
        <f t="shared" si="50"/>
        <v>#REF!</v>
      </c>
      <c r="GO62" s="41" t="e">
        <f t="shared" si="50"/>
        <v>#REF!</v>
      </c>
      <c r="GP62" s="41" t="e">
        <f t="shared" si="50"/>
        <v>#REF!</v>
      </c>
      <c r="GQ62" s="41" t="e">
        <f t="shared" si="50"/>
        <v>#REF!</v>
      </c>
      <c r="GR62" s="41" t="e">
        <f t="shared" si="50"/>
        <v>#REF!</v>
      </c>
      <c r="GS62" s="41" t="e">
        <f t="shared" si="50"/>
        <v>#REF!</v>
      </c>
      <c r="GT62" s="41" t="e">
        <f t="shared" si="50"/>
        <v>#REF!</v>
      </c>
      <c r="GU62" s="41" t="e">
        <f t="shared" si="50"/>
        <v>#REF!</v>
      </c>
      <c r="GV62" s="41" t="e">
        <f t="shared" si="50"/>
        <v>#REF!</v>
      </c>
      <c r="GW62" s="41" t="e">
        <f t="shared" si="50"/>
        <v>#REF!</v>
      </c>
      <c r="GX62" s="41" t="e">
        <f t="shared" si="50"/>
        <v>#REF!</v>
      </c>
      <c r="GY62" s="41" t="e">
        <f t="shared" si="59"/>
        <v>#REF!</v>
      </c>
      <c r="GZ62" s="41" t="e">
        <f t="shared" si="59"/>
        <v>#REF!</v>
      </c>
      <c r="HA62" s="41" t="e">
        <f t="shared" si="59"/>
        <v>#REF!</v>
      </c>
      <c r="HB62" s="41" t="e">
        <f t="shared" si="44"/>
        <v>#REF!</v>
      </c>
      <c r="HC62" s="41" t="e">
        <f t="shared" si="44"/>
        <v>#REF!</v>
      </c>
      <c r="HD62" s="41" t="e">
        <f t="shared" si="44"/>
        <v>#REF!</v>
      </c>
      <c r="HE62" s="41" t="e">
        <f t="shared" si="44"/>
        <v>#REF!</v>
      </c>
      <c r="HF62" s="41" t="e">
        <f t="shared" si="44"/>
        <v>#REF!</v>
      </c>
      <c r="HG62" s="41" t="e">
        <f t="shared" si="44"/>
        <v>#REF!</v>
      </c>
      <c r="HH62" s="41" t="e">
        <f t="shared" si="44"/>
        <v>#REF!</v>
      </c>
      <c r="HI62" s="41" t="e">
        <f t="shared" si="44"/>
        <v>#REF!</v>
      </c>
      <c r="HJ62" s="41" t="e">
        <f t="shared" si="44"/>
        <v>#REF!</v>
      </c>
    </row>
    <row r="63" spans="1:218" ht="14.4" x14ac:dyDescent="0.3">
      <c r="A63" s="42">
        <v>60</v>
      </c>
      <c r="B63" s="43" t="e">
        <f>'CMM3 - AUX CALC'!$BI$67</f>
        <v>#REF!</v>
      </c>
      <c r="BJ63" s="41" t="e">
        <f>$B63/(_xlfn.SINGLE(PrazoConcessao)*12-BJ$3+1)</f>
        <v>#REF!</v>
      </c>
      <c r="BK63" s="41" t="e">
        <f t="shared" si="61"/>
        <v>#REF!</v>
      </c>
      <c r="BL63" s="41" t="e">
        <f t="shared" si="61"/>
        <v>#REF!</v>
      </c>
      <c r="BM63" s="41" t="e">
        <f t="shared" si="61"/>
        <v>#REF!</v>
      </c>
      <c r="BN63" s="41" t="e">
        <f t="shared" si="60"/>
        <v>#REF!</v>
      </c>
      <c r="BO63" s="41" t="e">
        <f t="shared" si="60"/>
        <v>#REF!</v>
      </c>
      <c r="BP63" s="41" t="e">
        <f t="shared" si="52"/>
        <v>#REF!</v>
      </c>
      <c r="BQ63" s="41" t="e">
        <f t="shared" si="52"/>
        <v>#REF!</v>
      </c>
      <c r="BR63" s="41" t="e">
        <f t="shared" si="52"/>
        <v>#REF!</v>
      </c>
      <c r="BS63" s="41" t="e">
        <f t="shared" si="52"/>
        <v>#REF!</v>
      </c>
      <c r="BT63" s="41" t="e">
        <f t="shared" si="52"/>
        <v>#REF!</v>
      </c>
      <c r="BU63" s="41" t="e">
        <f t="shared" si="52"/>
        <v>#REF!</v>
      </c>
      <c r="BV63" s="41" t="e">
        <f t="shared" si="52"/>
        <v>#REF!</v>
      </c>
      <c r="BW63" s="41" t="e">
        <f t="shared" si="52"/>
        <v>#REF!</v>
      </c>
      <c r="BX63" s="41" t="e">
        <f t="shared" si="52"/>
        <v>#REF!</v>
      </c>
      <c r="BY63" s="41" t="e">
        <f t="shared" si="52"/>
        <v>#REF!</v>
      </c>
      <c r="BZ63" s="41" t="e">
        <f t="shared" si="52"/>
        <v>#REF!</v>
      </c>
      <c r="CA63" s="41" t="e">
        <f t="shared" si="52"/>
        <v>#REF!</v>
      </c>
      <c r="CB63" s="41" t="e">
        <f t="shared" si="52"/>
        <v>#REF!</v>
      </c>
      <c r="CC63" s="41" t="e">
        <f t="shared" si="46"/>
        <v>#REF!</v>
      </c>
      <c r="CD63" s="41" t="e">
        <f t="shared" si="46"/>
        <v>#REF!</v>
      </c>
      <c r="CE63" s="41" t="e">
        <f t="shared" si="46"/>
        <v>#REF!</v>
      </c>
      <c r="CF63" s="41" t="e">
        <f t="shared" si="46"/>
        <v>#REF!</v>
      </c>
      <c r="CG63" s="41" t="e">
        <f t="shared" si="46"/>
        <v>#REF!</v>
      </c>
      <c r="CH63" s="41" t="e">
        <f t="shared" si="46"/>
        <v>#REF!</v>
      </c>
      <c r="CI63" s="41" t="e">
        <f t="shared" si="46"/>
        <v>#REF!</v>
      </c>
      <c r="CJ63" s="41" t="e">
        <f t="shared" si="46"/>
        <v>#REF!</v>
      </c>
      <c r="CK63" s="41" t="e">
        <f t="shared" si="46"/>
        <v>#REF!</v>
      </c>
      <c r="CL63" s="41" t="e">
        <f t="shared" si="46"/>
        <v>#REF!</v>
      </c>
      <c r="CM63" s="41" t="e">
        <f t="shared" si="46"/>
        <v>#REF!</v>
      </c>
      <c r="CN63" s="41" t="e">
        <f t="shared" si="46"/>
        <v>#REF!</v>
      </c>
      <c r="CO63" s="41" t="e">
        <f t="shared" si="46"/>
        <v>#REF!</v>
      </c>
      <c r="CP63" s="41" t="e">
        <f t="shared" si="46"/>
        <v>#REF!</v>
      </c>
      <c r="CQ63" s="41" t="e">
        <f t="shared" si="46"/>
        <v>#REF!</v>
      </c>
      <c r="CR63" s="41" t="e">
        <f t="shared" si="46"/>
        <v>#REF!</v>
      </c>
      <c r="CS63" s="41" t="e">
        <f t="shared" si="47"/>
        <v>#REF!</v>
      </c>
      <c r="CT63" s="41" t="e">
        <f t="shared" si="47"/>
        <v>#REF!</v>
      </c>
      <c r="CU63" s="41" t="e">
        <f t="shared" si="47"/>
        <v>#REF!</v>
      </c>
      <c r="CV63" s="41" t="e">
        <f t="shared" si="47"/>
        <v>#REF!</v>
      </c>
      <c r="CW63" s="41" t="e">
        <f t="shared" si="47"/>
        <v>#REF!</v>
      </c>
      <c r="CX63" s="41" t="e">
        <f t="shared" si="47"/>
        <v>#REF!</v>
      </c>
      <c r="CY63" s="41" t="e">
        <f t="shared" si="47"/>
        <v>#REF!</v>
      </c>
      <c r="CZ63" s="41" t="e">
        <f t="shared" si="47"/>
        <v>#REF!</v>
      </c>
      <c r="DA63" s="41" t="e">
        <f t="shared" si="47"/>
        <v>#REF!</v>
      </c>
      <c r="DB63" s="41" t="e">
        <f t="shared" si="47"/>
        <v>#REF!</v>
      </c>
      <c r="DC63" s="41" t="e">
        <f t="shared" si="47"/>
        <v>#REF!</v>
      </c>
      <c r="DD63" s="41" t="e">
        <f t="shared" si="47"/>
        <v>#REF!</v>
      </c>
      <c r="DE63" s="41" t="e">
        <f t="shared" si="47"/>
        <v>#REF!</v>
      </c>
      <c r="DF63" s="41" t="e">
        <f t="shared" si="47"/>
        <v>#REF!</v>
      </c>
      <c r="DG63" s="41" t="e">
        <f t="shared" si="53"/>
        <v>#REF!</v>
      </c>
      <c r="DH63" s="41" t="e">
        <f t="shared" si="53"/>
        <v>#REF!</v>
      </c>
      <c r="DI63" s="41" t="e">
        <f t="shared" si="53"/>
        <v>#REF!</v>
      </c>
      <c r="DJ63" s="41" t="e">
        <f t="shared" si="53"/>
        <v>#REF!</v>
      </c>
      <c r="DK63" s="41" t="e">
        <f t="shared" si="53"/>
        <v>#REF!</v>
      </c>
      <c r="DL63" s="41" t="e">
        <f t="shared" si="53"/>
        <v>#REF!</v>
      </c>
      <c r="DM63" s="41" t="e">
        <f t="shared" si="53"/>
        <v>#REF!</v>
      </c>
      <c r="DN63" s="41" t="e">
        <f t="shared" si="53"/>
        <v>#REF!</v>
      </c>
      <c r="DO63" s="41" t="e">
        <f t="shared" si="53"/>
        <v>#REF!</v>
      </c>
      <c r="DP63" s="41" t="e">
        <f t="shared" si="53"/>
        <v>#REF!</v>
      </c>
      <c r="DQ63" s="41" t="e">
        <f t="shared" si="53"/>
        <v>#REF!</v>
      </c>
      <c r="DR63" s="41" t="e">
        <f t="shared" si="53"/>
        <v>#REF!</v>
      </c>
      <c r="DS63" s="41" t="e">
        <f t="shared" si="53"/>
        <v>#REF!</v>
      </c>
      <c r="DT63" s="41" t="e">
        <f t="shared" si="53"/>
        <v>#REF!</v>
      </c>
      <c r="DU63" s="41" t="e">
        <f t="shared" si="53"/>
        <v>#REF!</v>
      </c>
      <c r="DV63" s="41" t="e">
        <f t="shared" si="53"/>
        <v>#REF!</v>
      </c>
      <c r="DW63" s="41" t="e">
        <f t="shared" si="54"/>
        <v>#REF!</v>
      </c>
      <c r="DX63" s="41" t="e">
        <f t="shared" si="54"/>
        <v>#REF!</v>
      </c>
      <c r="DY63" s="41" t="e">
        <f t="shared" si="48"/>
        <v>#REF!</v>
      </c>
      <c r="DZ63" s="41" t="e">
        <f t="shared" si="48"/>
        <v>#REF!</v>
      </c>
      <c r="EA63" s="41" t="e">
        <f t="shared" si="48"/>
        <v>#REF!</v>
      </c>
      <c r="EB63" s="41" t="e">
        <f t="shared" si="48"/>
        <v>#REF!</v>
      </c>
      <c r="EC63" s="41" t="e">
        <f t="shared" si="48"/>
        <v>#REF!</v>
      </c>
      <c r="ED63" s="41" t="e">
        <f t="shared" si="48"/>
        <v>#REF!</v>
      </c>
      <c r="EE63" s="41" t="e">
        <f t="shared" si="48"/>
        <v>#REF!</v>
      </c>
      <c r="EF63" s="41" t="e">
        <f t="shared" si="48"/>
        <v>#REF!</v>
      </c>
      <c r="EG63" s="41" t="e">
        <f t="shared" si="48"/>
        <v>#REF!</v>
      </c>
      <c r="EH63" s="41" t="e">
        <f t="shared" si="48"/>
        <v>#REF!</v>
      </c>
      <c r="EI63" s="41" t="e">
        <f t="shared" si="48"/>
        <v>#REF!</v>
      </c>
      <c r="EJ63" s="41" t="e">
        <f t="shared" si="48"/>
        <v>#REF!</v>
      </c>
      <c r="EK63" s="41" t="e">
        <f t="shared" si="48"/>
        <v>#REF!</v>
      </c>
      <c r="EL63" s="41" t="e">
        <f t="shared" si="48"/>
        <v>#REF!</v>
      </c>
      <c r="EM63" s="41" t="e">
        <f t="shared" si="55"/>
        <v>#REF!</v>
      </c>
      <c r="EN63" s="41" t="e">
        <f t="shared" si="55"/>
        <v>#REF!</v>
      </c>
      <c r="EO63" s="41" t="e">
        <f t="shared" si="55"/>
        <v>#REF!</v>
      </c>
      <c r="EP63" s="41" t="e">
        <f t="shared" si="55"/>
        <v>#REF!</v>
      </c>
      <c r="EQ63" s="41" t="e">
        <f t="shared" si="55"/>
        <v>#REF!</v>
      </c>
      <c r="ER63" s="41" t="e">
        <f t="shared" si="55"/>
        <v>#REF!</v>
      </c>
      <c r="ES63" s="41" t="e">
        <f t="shared" si="55"/>
        <v>#REF!</v>
      </c>
      <c r="ET63" s="41" t="e">
        <f t="shared" si="55"/>
        <v>#REF!</v>
      </c>
      <c r="EU63" s="41" t="e">
        <f t="shared" si="55"/>
        <v>#REF!</v>
      </c>
      <c r="EV63" s="41" t="e">
        <f t="shared" si="55"/>
        <v>#REF!</v>
      </c>
      <c r="EW63" s="41" t="e">
        <f t="shared" si="55"/>
        <v>#REF!</v>
      </c>
      <c r="EX63" s="41" t="e">
        <f t="shared" si="55"/>
        <v>#REF!</v>
      </c>
      <c r="EY63" s="41" t="e">
        <f t="shared" si="55"/>
        <v>#REF!</v>
      </c>
      <c r="EZ63" s="41" t="e">
        <f t="shared" si="55"/>
        <v>#REF!</v>
      </c>
      <c r="FA63" s="41" t="e">
        <f t="shared" si="55"/>
        <v>#REF!</v>
      </c>
      <c r="FB63" s="41" t="e">
        <f t="shared" si="55"/>
        <v>#REF!</v>
      </c>
      <c r="FC63" s="41" t="e">
        <f t="shared" si="56"/>
        <v>#REF!</v>
      </c>
      <c r="FD63" s="41" t="e">
        <f t="shared" si="56"/>
        <v>#REF!</v>
      </c>
      <c r="FE63" s="41" t="e">
        <f t="shared" si="49"/>
        <v>#REF!</v>
      </c>
      <c r="FF63" s="41" t="e">
        <f t="shared" si="49"/>
        <v>#REF!</v>
      </c>
      <c r="FG63" s="41" t="e">
        <f t="shared" si="49"/>
        <v>#REF!</v>
      </c>
      <c r="FH63" s="41" t="e">
        <f t="shared" si="49"/>
        <v>#REF!</v>
      </c>
      <c r="FI63" s="41" t="e">
        <f t="shared" si="49"/>
        <v>#REF!</v>
      </c>
      <c r="FJ63" s="41" t="e">
        <f t="shared" si="49"/>
        <v>#REF!</v>
      </c>
      <c r="FK63" s="41" t="e">
        <f t="shared" si="49"/>
        <v>#REF!</v>
      </c>
      <c r="FL63" s="41" t="e">
        <f t="shared" si="49"/>
        <v>#REF!</v>
      </c>
      <c r="FM63" s="41" t="e">
        <f t="shared" si="49"/>
        <v>#REF!</v>
      </c>
      <c r="FN63" s="41" t="e">
        <f t="shared" si="49"/>
        <v>#REF!</v>
      </c>
      <c r="FO63" s="41" t="e">
        <f t="shared" si="49"/>
        <v>#REF!</v>
      </c>
      <c r="FP63" s="41" t="e">
        <f t="shared" si="49"/>
        <v>#REF!</v>
      </c>
      <c r="FQ63" s="41" t="e">
        <f t="shared" si="49"/>
        <v>#REF!</v>
      </c>
      <c r="FR63" s="41" t="e">
        <f t="shared" si="49"/>
        <v>#REF!</v>
      </c>
      <c r="FS63" s="41" t="e">
        <f t="shared" si="57"/>
        <v>#REF!</v>
      </c>
      <c r="FT63" s="41" t="e">
        <f t="shared" si="57"/>
        <v>#REF!</v>
      </c>
      <c r="FU63" s="41" t="e">
        <f t="shared" si="57"/>
        <v>#REF!</v>
      </c>
      <c r="FV63" s="41" t="e">
        <f t="shared" si="57"/>
        <v>#REF!</v>
      </c>
      <c r="FW63" s="41" t="e">
        <f t="shared" si="57"/>
        <v>#REF!</v>
      </c>
      <c r="FX63" s="41" t="e">
        <f t="shared" si="57"/>
        <v>#REF!</v>
      </c>
      <c r="FY63" s="41" t="e">
        <f t="shared" si="57"/>
        <v>#REF!</v>
      </c>
      <c r="FZ63" s="41" t="e">
        <f t="shared" si="57"/>
        <v>#REF!</v>
      </c>
      <c r="GA63" s="41" t="e">
        <f t="shared" si="57"/>
        <v>#REF!</v>
      </c>
      <c r="GB63" s="41" t="e">
        <f t="shared" si="57"/>
        <v>#REF!</v>
      </c>
      <c r="GC63" s="41" t="e">
        <f t="shared" si="57"/>
        <v>#REF!</v>
      </c>
      <c r="GD63" s="41" t="e">
        <f t="shared" si="57"/>
        <v>#REF!</v>
      </c>
      <c r="GE63" s="41" t="e">
        <f t="shared" si="57"/>
        <v>#REF!</v>
      </c>
      <c r="GF63" s="41" t="e">
        <f t="shared" si="57"/>
        <v>#REF!</v>
      </c>
      <c r="GG63" s="41" t="e">
        <f t="shared" si="57"/>
        <v>#REF!</v>
      </c>
      <c r="GH63" s="41" t="e">
        <f t="shared" si="57"/>
        <v>#REF!</v>
      </c>
      <c r="GI63" s="41" t="e">
        <f t="shared" si="58"/>
        <v>#REF!</v>
      </c>
      <c r="GJ63" s="41" t="e">
        <f t="shared" si="58"/>
        <v>#REF!</v>
      </c>
      <c r="GK63" s="41" t="e">
        <f t="shared" si="50"/>
        <v>#REF!</v>
      </c>
      <c r="GL63" s="41" t="e">
        <f t="shared" si="50"/>
        <v>#REF!</v>
      </c>
      <c r="GM63" s="41" t="e">
        <f t="shared" si="50"/>
        <v>#REF!</v>
      </c>
      <c r="GN63" s="41" t="e">
        <f t="shared" si="50"/>
        <v>#REF!</v>
      </c>
      <c r="GO63" s="41" t="e">
        <f t="shared" si="50"/>
        <v>#REF!</v>
      </c>
      <c r="GP63" s="41" t="e">
        <f t="shared" si="50"/>
        <v>#REF!</v>
      </c>
      <c r="GQ63" s="41" t="e">
        <f t="shared" si="50"/>
        <v>#REF!</v>
      </c>
      <c r="GR63" s="41" t="e">
        <f t="shared" si="50"/>
        <v>#REF!</v>
      </c>
      <c r="GS63" s="41" t="e">
        <f t="shared" si="50"/>
        <v>#REF!</v>
      </c>
      <c r="GT63" s="41" t="e">
        <f t="shared" si="50"/>
        <v>#REF!</v>
      </c>
      <c r="GU63" s="41" t="e">
        <f t="shared" si="50"/>
        <v>#REF!</v>
      </c>
      <c r="GV63" s="41" t="e">
        <f t="shared" si="50"/>
        <v>#REF!</v>
      </c>
      <c r="GW63" s="41" t="e">
        <f t="shared" si="50"/>
        <v>#REF!</v>
      </c>
      <c r="GX63" s="41" t="e">
        <f t="shared" si="50"/>
        <v>#REF!</v>
      </c>
      <c r="GY63" s="41" t="e">
        <f t="shared" si="59"/>
        <v>#REF!</v>
      </c>
      <c r="GZ63" s="41" t="e">
        <f t="shared" si="59"/>
        <v>#REF!</v>
      </c>
      <c r="HA63" s="41" t="e">
        <f t="shared" si="59"/>
        <v>#REF!</v>
      </c>
      <c r="HB63" s="41" t="e">
        <f t="shared" si="44"/>
        <v>#REF!</v>
      </c>
      <c r="HC63" s="41" t="e">
        <f t="shared" si="44"/>
        <v>#REF!</v>
      </c>
      <c r="HD63" s="41" t="e">
        <f t="shared" si="44"/>
        <v>#REF!</v>
      </c>
      <c r="HE63" s="41" t="e">
        <f t="shared" ref="HE63:HJ105" si="62">HD63</f>
        <v>#REF!</v>
      </c>
      <c r="HF63" s="41" t="e">
        <f t="shared" si="62"/>
        <v>#REF!</v>
      </c>
      <c r="HG63" s="41" t="e">
        <f t="shared" si="62"/>
        <v>#REF!</v>
      </c>
      <c r="HH63" s="41" t="e">
        <f t="shared" si="62"/>
        <v>#REF!</v>
      </c>
      <c r="HI63" s="41" t="e">
        <f t="shared" si="62"/>
        <v>#REF!</v>
      </c>
      <c r="HJ63" s="41" t="e">
        <f t="shared" si="62"/>
        <v>#REF!</v>
      </c>
    </row>
    <row r="64" spans="1:218" ht="14.4" x14ac:dyDescent="0.3">
      <c r="A64" s="42">
        <v>61</v>
      </c>
      <c r="B64" s="43" t="e">
        <f>'CMM3 - AUX CALC'!$BJ$67</f>
        <v>#REF!</v>
      </c>
      <c r="BK64" s="41" t="e">
        <f>$B64/(_xlfn.SINGLE(PrazoConcessao)*12-BK$3+1)</f>
        <v>#REF!</v>
      </c>
      <c r="BL64" s="41" t="e">
        <f t="shared" si="61"/>
        <v>#REF!</v>
      </c>
      <c r="BM64" s="41" t="e">
        <f t="shared" si="61"/>
        <v>#REF!</v>
      </c>
      <c r="BN64" s="41" t="e">
        <f t="shared" si="60"/>
        <v>#REF!</v>
      </c>
      <c r="BO64" s="41" t="e">
        <f t="shared" si="60"/>
        <v>#REF!</v>
      </c>
      <c r="BP64" s="41" t="e">
        <f t="shared" si="52"/>
        <v>#REF!</v>
      </c>
      <c r="BQ64" s="41" t="e">
        <f t="shared" si="52"/>
        <v>#REF!</v>
      </c>
      <c r="BR64" s="41" t="e">
        <f t="shared" si="52"/>
        <v>#REF!</v>
      </c>
      <c r="BS64" s="41" t="e">
        <f t="shared" si="52"/>
        <v>#REF!</v>
      </c>
      <c r="BT64" s="41" t="e">
        <f t="shared" si="52"/>
        <v>#REF!</v>
      </c>
      <c r="BU64" s="41" t="e">
        <f t="shared" si="52"/>
        <v>#REF!</v>
      </c>
      <c r="BV64" s="41" t="e">
        <f t="shared" si="52"/>
        <v>#REF!</v>
      </c>
      <c r="BW64" s="41" t="e">
        <f t="shared" si="52"/>
        <v>#REF!</v>
      </c>
      <c r="BX64" s="41" t="e">
        <f t="shared" si="52"/>
        <v>#REF!</v>
      </c>
      <c r="BY64" s="41" t="e">
        <f t="shared" si="52"/>
        <v>#REF!</v>
      </c>
      <c r="BZ64" s="41" t="e">
        <f t="shared" si="52"/>
        <v>#REF!</v>
      </c>
      <c r="CA64" s="41" t="e">
        <f t="shared" si="52"/>
        <v>#REF!</v>
      </c>
      <c r="CB64" s="41" t="e">
        <f t="shared" si="52"/>
        <v>#REF!</v>
      </c>
      <c r="CC64" s="41" t="e">
        <f t="shared" si="46"/>
        <v>#REF!</v>
      </c>
      <c r="CD64" s="41" t="e">
        <f t="shared" si="46"/>
        <v>#REF!</v>
      </c>
      <c r="CE64" s="41" t="e">
        <f t="shared" si="46"/>
        <v>#REF!</v>
      </c>
      <c r="CF64" s="41" t="e">
        <f t="shared" si="46"/>
        <v>#REF!</v>
      </c>
      <c r="CG64" s="41" t="e">
        <f t="shared" si="46"/>
        <v>#REF!</v>
      </c>
      <c r="CH64" s="41" t="e">
        <f t="shared" si="46"/>
        <v>#REF!</v>
      </c>
      <c r="CI64" s="41" t="e">
        <f t="shared" si="46"/>
        <v>#REF!</v>
      </c>
      <c r="CJ64" s="41" t="e">
        <f t="shared" si="46"/>
        <v>#REF!</v>
      </c>
      <c r="CK64" s="41" t="e">
        <f t="shared" si="46"/>
        <v>#REF!</v>
      </c>
      <c r="CL64" s="41" t="e">
        <f t="shared" si="46"/>
        <v>#REF!</v>
      </c>
      <c r="CM64" s="41" t="e">
        <f t="shared" si="46"/>
        <v>#REF!</v>
      </c>
      <c r="CN64" s="41" t="e">
        <f t="shared" si="46"/>
        <v>#REF!</v>
      </c>
      <c r="CO64" s="41" t="e">
        <f t="shared" si="46"/>
        <v>#REF!</v>
      </c>
      <c r="CP64" s="41" t="e">
        <f t="shared" si="46"/>
        <v>#REF!</v>
      </c>
      <c r="CQ64" s="41" t="e">
        <f t="shared" si="46"/>
        <v>#REF!</v>
      </c>
      <c r="CR64" s="41" t="e">
        <f t="shared" si="46"/>
        <v>#REF!</v>
      </c>
      <c r="CS64" s="41" t="e">
        <f t="shared" si="47"/>
        <v>#REF!</v>
      </c>
      <c r="CT64" s="41" t="e">
        <f t="shared" si="47"/>
        <v>#REF!</v>
      </c>
      <c r="CU64" s="41" t="e">
        <f t="shared" si="47"/>
        <v>#REF!</v>
      </c>
      <c r="CV64" s="41" t="e">
        <f t="shared" si="47"/>
        <v>#REF!</v>
      </c>
      <c r="CW64" s="41" t="e">
        <f t="shared" si="47"/>
        <v>#REF!</v>
      </c>
      <c r="CX64" s="41" t="e">
        <f t="shared" si="47"/>
        <v>#REF!</v>
      </c>
      <c r="CY64" s="41" t="e">
        <f t="shared" si="47"/>
        <v>#REF!</v>
      </c>
      <c r="CZ64" s="41" t="e">
        <f t="shared" si="47"/>
        <v>#REF!</v>
      </c>
      <c r="DA64" s="41" t="e">
        <f t="shared" si="47"/>
        <v>#REF!</v>
      </c>
      <c r="DB64" s="41" t="e">
        <f t="shared" si="47"/>
        <v>#REF!</v>
      </c>
      <c r="DC64" s="41" t="e">
        <f t="shared" si="47"/>
        <v>#REF!</v>
      </c>
      <c r="DD64" s="41" t="e">
        <f t="shared" si="47"/>
        <v>#REF!</v>
      </c>
      <c r="DE64" s="41" t="e">
        <f t="shared" si="47"/>
        <v>#REF!</v>
      </c>
      <c r="DF64" s="41" t="e">
        <f t="shared" si="47"/>
        <v>#REF!</v>
      </c>
      <c r="DG64" s="41" t="e">
        <f t="shared" si="53"/>
        <v>#REF!</v>
      </c>
      <c r="DH64" s="41" t="e">
        <f t="shared" si="53"/>
        <v>#REF!</v>
      </c>
      <c r="DI64" s="41" t="e">
        <f t="shared" si="53"/>
        <v>#REF!</v>
      </c>
      <c r="DJ64" s="41" t="e">
        <f t="shared" si="53"/>
        <v>#REF!</v>
      </c>
      <c r="DK64" s="41" t="e">
        <f t="shared" si="53"/>
        <v>#REF!</v>
      </c>
      <c r="DL64" s="41" t="e">
        <f t="shared" si="53"/>
        <v>#REF!</v>
      </c>
      <c r="DM64" s="41" t="e">
        <f t="shared" si="53"/>
        <v>#REF!</v>
      </c>
      <c r="DN64" s="41" t="e">
        <f t="shared" si="53"/>
        <v>#REF!</v>
      </c>
      <c r="DO64" s="41" t="e">
        <f t="shared" si="53"/>
        <v>#REF!</v>
      </c>
      <c r="DP64" s="41" t="e">
        <f t="shared" si="53"/>
        <v>#REF!</v>
      </c>
      <c r="DQ64" s="41" t="e">
        <f t="shared" si="53"/>
        <v>#REF!</v>
      </c>
      <c r="DR64" s="41" t="e">
        <f t="shared" si="53"/>
        <v>#REF!</v>
      </c>
      <c r="DS64" s="41" t="e">
        <f t="shared" si="53"/>
        <v>#REF!</v>
      </c>
      <c r="DT64" s="41" t="e">
        <f t="shared" si="53"/>
        <v>#REF!</v>
      </c>
      <c r="DU64" s="41" t="e">
        <f t="shared" si="53"/>
        <v>#REF!</v>
      </c>
      <c r="DV64" s="41" t="e">
        <f t="shared" si="53"/>
        <v>#REF!</v>
      </c>
      <c r="DW64" s="41" t="e">
        <f t="shared" si="54"/>
        <v>#REF!</v>
      </c>
      <c r="DX64" s="41" t="e">
        <f t="shared" si="54"/>
        <v>#REF!</v>
      </c>
      <c r="DY64" s="41" t="e">
        <f t="shared" si="48"/>
        <v>#REF!</v>
      </c>
      <c r="DZ64" s="41" t="e">
        <f t="shared" si="48"/>
        <v>#REF!</v>
      </c>
      <c r="EA64" s="41" t="e">
        <f t="shared" si="48"/>
        <v>#REF!</v>
      </c>
      <c r="EB64" s="41" t="e">
        <f t="shared" si="48"/>
        <v>#REF!</v>
      </c>
      <c r="EC64" s="41" t="e">
        <f t="shared" si="48"/>
        <v>#REF!</v>
      </c>
      <c r="ED64" s="41" t="e">
        <f t="shared" si="48"/>
        <v>#REF!</v>
      </c>
      <c r="EE64" s="41" t="e">
        <f t="shared" si="48"/>
        <v>#REF!</v>
      </c>
      <c r="EF64" s="41" t="e">
        <f t="shared" si="48"/>
        <v>#REF!</v>
      </c>
      <c r="EG64" s="41" t="e">
        <f t="shared" si="48"/>
        <v>#REF!</v>
      </c>
      <c r="EH64" s="41" t="e">
        <f t="shared" si="48"/>
        <v>#REF!</v>
      </c>
      <c r="EI64" s="41" t="e">
        <f t="shared" si="48"/>
        <v>#REF!</v>
      </c>
      <c r="EJ64" s="41" t="e">
        <f t="shared" si="48"/>
        <v>#REF!</v>
      </c>
      <c r="EK64" s="41" t="e">
        <f t="shared" si="48"/>
        <v>#REF!</v>
      </c>
      <c r="EL64" s="41" t="e">
        <f t="shared" si="48"/>
        <v>#REF!</v>
      </c>
      <c r="EM64" s="41" t="e">
        <f t="shared" si="55"/>
        <v>#REF!</v>
      </c>
      <c r="EN64" s="41" t="e">
        <f t="shared" si="55"/>
        <v>#REF!</v>
      </c>
      <c r="EO64" s="41" t="e">
        <f t="shared" si="55"/>
        <v>#REF!</v>
      </c>
      <c r="EP64" s="41" t="e">
        <f t="shared" si="55"/>
        <v>#REF!</v>
      </c>
      <c r="EQ64" s="41" t="e">
        <f t="shared" si="55"/>
        <v>#REF!</v>
      </c>
      <c r="ER64" s="41" t="e">
        <f t="shared" si="55"/>
        <v>#REF!</v>
      </c>
      <c r="ES64" s="41" t="e">
        <f t="shared" si="55"/>
        <v>#REF!</v>
      </c>
      <c r="ET64" s="41" t="e">
        <f t="shared" si="55"/>
        <v>#REF!</v>
      </c>
      <c r="EU64" s="41" t="e">
        <f t="shared" si="55"/>
        <v>#REF!</v>
      </c>
      <c r="EV64" s="41" t="e">
        <f t="shared" si="55"/>
        <v>#REF!</v>
      </c>
      <c r="EW64" s="41" t="e">
        <f t="shared" si="55"/>
        <v>#REF!</v>
      </c>
      <c r="EX64" s="41" t="e">
        <f t="shared" si="55"/>
        <v>#REF!</v>
      </c>
      <c r="EY64" s="41" t="e">
        <f t="shared" si="55"/>
        <v>#REF!</v>
      </c>
      <c r="EZ64" s="41" t="e">
        <f t="shared" si="55"/>
        <v>#REF!</v>
      </c>
      <c r="FA64" s="41" t="e">
        <f t="shared" si="55"/>
        <v>#REF!</v>
      </c>
      <c r="FB64" s="41" t="e">
        <f t="shared" si="55"/>
        <v>#REF!</v>
      </c>
      <c r="FC64" s="41" t="e">
        <f t="shared" si="56"/>
        <v>#REF!</v>
      </c>
      <c r="FD64" s="41" t="e">
        <f t="shared" si="56"/>
        <v>#REF!</v>
      </c>
      <c r="FE64" s="41" t="e">
        <f t="shared" si="49"/>
        <v>#REF!</v>
      </c>
      <c r="FF64" s="41" t="e">
        <f t="shared" si="49"/>
        <v>#REF!</v>
      </c>
      <c r="FG64" s="41" t="e">
        <f t="shared" si="49"/>
        <v>#REF!</v>
      </c>
      <c r="FH64" s="41" t="e">
        <f t="shared" si="49"/>
        <v>#REF!</v>
      </c>
      <c r="FI64" s="41" t="e">
        <f t="shared" si="49"/>
        <v>#REF!</v>
      </c>
      <c r="FJ64" s="41" t="e">
        <f t="shared" si="49"/>
        <v>#REF!</v>
      </c>
      <c r="FK64" s="41" t="e">
        <f t="shared" si="49"/>
        <v>#REF!</v>
      </c>
      <c r="FL64" s="41" t="e">
        <f t="shared" si="49"/>
        <v>#REF!</v>
      </c>
      <c r="FM64" s="41" t="e">
        <f t="shared" si="49"/>
        <v>#REF!</v>
      </c>
      <c r="FN64" s="41" t="e">
        <f t="shared" si="49"/>
        <v>#REF!</v>
      </c>
      <c r="FO64" s="41" t="e">
        <f t="shared" si="49"/>
        <v>#REF!</v>
      </c>
      <c r="FP64" s="41" t="e">
        <f t="shared" si="49"/>
        <v>#REF!</v>
      </c>
      <c r="FQ64" s="41" t="e">
        <f t="shared" si="49"/>
        <v>#REF!</v>
      </c>
      <c r="FR64" s="41" t="e">
        <f t="shared" si="49"/>
        <v>#REF!</v>
      </c>
      <c r="FS64" s="41" t="e">
        <f t="shared" si="57"/>
        <v>#REF!</v>
      </c>
      <c r="FT64" s="41" t="e">
        <f t="shared" si="57"/>
        <v>#REF!</v>
      </c>
      <c r="FU64" s="41" t="e">
        <f t="shared" si="57"/>
        <v>#REF!</v>
      </c>
      <c r="FV64" s="41" t="e">
        <f t="shared" si="57"/>
        <v>#REF!</v>
      </c>
      <c r="FW64" s="41" t="e">
        <f t="shared" si="57"/>
        <v>#REF!</v>
      </c>
      <c r="FX64" s="41" t="e">
        <f t="shared" si="57"/>
        <v>#REF!</v>
      </c>
      <c r="FY64" s="41" t="e">
        <f t="shared" si="57"/>
        <v>#REF!</v>
      </c>
      <c r="FZ64" s="41" t="e">
        <f t="shared" si="57"/>
        <v>#REF!</v>
      </c>
      <c r="GA64" s="41" t="e">
        <f t="shared" si="57"/>
        <v>#REF!</v>
      </c>
      <c r="GB64" s="41" t="e">
        <f t="shared" si="57"/>
        <v>#REF!</v>
      </c>
      <c r="GC64" s="41" t="e">
        <f t="shared" si="57"/>
        <v>#REF!</v>
      </c>
      <c r="GD64" s="41" t="e">
        <f t="shared" si="57"/>
        <v>#REF!</v>
      </c>
      <c r="GE64" s="41" t="e">
        <f t="shared" si="57"/>
        <v>#REF!</v>
      </c>
      <c r="GF64" s="41" t="e">
        <f t="shared" si="57"/>
        <v>#REF!</v>
      </c>
      <c r="GG64" s="41" t="e">
        <f t="shared" si="57"/>
        <v>#REF!</v>
      </c>
      <c r="GH64" s="41" t="e">
        <f t="shared" si="57"/>
        <v>#REF!</v>
      </c>
      <c r="GI64" s="41" t="e">
        <f t="shared" si="58"/>
        <v>#REF!</v>
      </c>
      <c r="GJ64" s="41" t="e">
        <f t="shared" si="58"/>
        <v>#REF!</v>
      </c>
      <c r="GK64" s="41" t="e">
        <f t="shared" si="50"/>
        <v>#REF!</v>
      </c>
      <c r="GL64" s="41" t="e">
        <f t="shared" si="50"/>
        <v>#REF!</v>
      </c>
      <c r="GM64" s="41" t="e">
        <f t="shared" si="50"/>
        <v>#REF!</v>
      </c>
      <c r="GN64" s="41" t="e">
        <f t="shared" si="50"/>
        <v>#REF!</v>
      </c>
      <c r="GO64" s="41" t="e">
        <f t="shared" si="50"/>
        <v>#REF!</v>
      </c>
      <c r="GP64" s="41" t="e">
        <f t="shared" si="50"/>
        <v>#REF!</v>
      </c>
      <c r="GQ64" s="41" t="e">
        <f t="shared" si="50"/>
        <v>#REF!</v>
      </c>
      <c r="GR64" s="41" t="e">
        <f t="shared" si="50"/>
        <v>#REF!</v>
      </c>
      <c r="GS64" s="41" t="e">
        <f t="shared" si="50"/>
        <v>#REF!</v>
      </c>
      <c r="GT64" s="41" t="e">
        <f t="shared" si="50"/>
        <v>#REF!</v>
      </c>
      <c r="GU64" s="41" t="e">
        <f t="shared" si="50"/>
        <v>#REF!</v>
      </c>
      <c r="GV64" s="41" t="e">
        <f t="shared" si="50"/>
        <v>#REF!</v>
      </c>
      <c r="GW64" s="41" t="e">
        <f t="shared" si="50"/>
        <v>#REF!</v>
      </c>
      <c r="GX64" s="41" t="e">
        <f t="shared" si="50"/>
        <v>#REF!</v>
      </c>
      <c r="GY64" s="41" t="e">
        <f t="shared" si="59"/>
        <v>#REF!</v>
      </c>
      <c r="GZ64" s="41" t="e">
        <f t="shared" si="59"/>
        <v>#REF!</v>
      </c>
      <c r="HA64" s="41" t="e">
        <f t="shared" si="59"/>
        <v>#REF!</v>
      </c>
      <c r="HB64" s="41" t="e">
        <f t="shared" si="59"/>
        <v>#REF!</v>
      </c>
      <c r="HC64" s="41" t="e">
        <f t="shared" si="59"/>
        <v>#REF!</v>
      </c>
      <c r="HD64" s="41" t="e">
        <f t="shared" si="59"/>
        <v>#REF!</v>
      </c>
      <c r="HE64" s="41" t="e">
        <f t="shared" si="62"/>
        <v>#REF!</v>
      </c>
      <c r="HF64" s="41" t="e">
        <f t="shared" si="62"/>
        <v>#REF!</v>
      </c>
      <c r="HG64" s="41" t="e">
        <f t="shared" si="62"/>
        <v>#REF!</v>
      </c>
      <c r="HH64" s="41" t="e">
        <f t="shared" si="62"/>
        <v>#REF!</v>
      </c>
      <c r="HI64" s="41" t="e">
        <f t="shared" si="62"/>
        <v>#REF!</v>
      </c>
      <c r="HJ64" s="41" t="e">
        <f t="shared" si="62"/>
        <v>#REF!</v>
      </c>
    </row>
    <row r="65" spans="1:218" ht="14.4" x14ac:dyDescent="0.3">
      <c r="A65" s="42">
        <v>62</v>
      </c>
      <c r="B65" s="43" t="e">
        <f>'CMM3 - AUX CALC'!$BK$67</f>
        <v>#REF!</v>
      </c>
      <c r="BL65" s="41" t="e">
        <f>$B65/(_xlfn.SINGLE(PrazoConcessao)*12-BL$3+1)</f>
        <v>#REF!</v>
      </c>
      <c r="BM65" s="41" t="e">
        <f t="shared" si="61"/>
        <v>#REF!</v>
      </c>
      <c r="BN65" s="41" t="e">
        <f t="shared" si="60"/>
        <v>#REF!</v>
      </c>
      <c r="BO65" s="41" t="e">
        <f t="shared" si="60"/>
        <v>#REF!</v>
      </c>
      <c r="BP65" s="41" t="e">
        <f t="shared" si="52"/>
        <v>#REF!</v>
      </c>
      <c r="BQ65" s="41" t="e">
        <f t="shared" si="52"/>
        <v>#REF!</v>
      </c>
      <c r="BR65" s="41" t="e">
        <f t="shared" si="52"/>
        <v>#REF!</v>
      </c>
      <c r="BS65" s="41" t="e">
        <f t="shared" si="52"/>
        <v>#REF!</v>
      </c>
      <c r="BT65" s="41" t="e">
        <f t="shared" si="52"/>
        <v>#REF!</v>
      </c>
      <c r="BU65" s="41" t="e">
        <f t="shared" si="52"/>
        <v>#REF!</v>
      </c>
      <c r="BV65" s="41" t="e">
        <f t="shared" si="52"/>
        <v>#REF!</v>
      </c>
      <c r="BW65" s="41" t="e">
        <f t="shared" si="52"/>
        <v>#REF!</v>
      </c>
      <c r="BX65" s="41" t="e">
        <f t="shared" si="52"/>
        <v>#REF!</v>
      </c>
      <c r="BY65" s="41" t="e">
        <f t="shared" si="52"/>
        <v>#REF!</v>
      </c>
      <c r="BZ65" s="41" t="e">
        <f t="shared" si="52"/>
        <v>#REF!</v>
      </c>
      <c r="CA65" s="41" t="e">
        <f t="shared" si="52"/>
        <v>#REF!</v>
      </c>
      <c r="CB65" s="41" t="e">
        <f t="shared" si="52"/>
        <v>#REF!</v>
      </c>
      <c r="CC65" s="41" t="e">
        <f t="shared" si="46"/>
        <v>#REF!</v>
      </c>
      <c r="CD65" s="41" t="e">
        <f t="shared" si="46"/>
        <v>#REF!</v>
      </c>
      <c r="CE65" s="41" t="e">
        <f t="shared" si="46"/>
        <v>#REF!</v>
      </c>
      <c r="CF65" s="41" t="e">
        <f t="shared" si="46"/>
        <v>#REF!</v>
      </c>
      <c r="CG65" s="41" t="e">
        <f t="shared" si="46"/>
        <v>#REF!</v>
      </c>
      <c r="CH65" s="41" t="e">
        <f t="shared" si="46"/>
        <v>#REF!</v>
      </c>
      <c r="CI65" s="41" t="e">
        <f t="shared" si="46"/>
        <v>#REF!</v>
      </c>
      <c r="CJ65" s="41" t="e">
        <f t="shared" si="46"/>
        <v>#REF!</v>
      </c>
      <c r="CK65" s="41" t="e">
        <f t="shared" si="46"/>
        <v>#REF!</v>
      </c>
      <c r="CL65" s="41" t="e">
        <f t="shared" si="46"/>
        <v>#REF!</v>
      </c>
      <c r="CM65" s="41" t="e">
        <f t="shared" si="46"/>
        <v>#REF!</v>
      </c>
      <c r="CN65" s="41" t="e">
        <f t="shared" si="46"/>
        <v>#REF!</v>
      </c>
      <c r="CO65" s="41" t="e">
        <f t="shared" si="46"/>
        <v>#REF!</v>
      </c>
      <c r="CP65" s="41" t="e">
        <f t="shared" si="46"/>
        <v>#REF!</v>
      </c>
      <c r="CQ65" s="41" t="e">
        <f t="shared" si="46"/>
        <v>#REF!</v>
      </c>
      <c r="CR65" s="41" t="e">
        <f t="shared" si="46"/>
        <v>#REF!</v>
      </c>
      <c r="CS65" s="41" t="e">
        <f t="shared" si="47"/>
        <v>#REF!</v>
      </c>
      <c r="CT65" s="41" t="e">
        <f t="shared" si="47"/>
        <v>#REF!</v>
      </c>
      <c r="CU65" s="41" t="e">
        <f t="shared" si="47"/>
        <v>#REF!</v>
      </c>
      <c r="CV65" s="41" t="e">
        <f t="shared" si="47"/>
        <v>#REF!</v>
      </c>
      <c r="CW65" s="41" t="e">
        <f t="shared" si="47"/>
        <v>#REF!</v>
      </c>
      <c r="CX65" s="41" t="e">
        <f t="shared" si="47"/>
        <v>#REF!</v>
      </c>
      <c r="CY65" s="41" t="e">
        <f t="shared" si="47"/>
        <v>#REF!</v>
      </c>
      <c r="CZ65" s="41" t="e">
        <f t="shared" si="47"/>
        <v>#REF!</v>
      </c>
      <c r="DA65" s="41" t="e">
        <f t="shared" si="47"/>
        <v>#REF!</v>
      </c>
      <c r="DB65" s="41" t="e">
        <f t="shared" si="47"/>
        <v>#REF!</v>
      </c>
      <c r="DC65" s="41" t="e">
        <f t="shared" si="47"/>
        <v>#REF!</v>
      </c>
      <c r="DD65" s="41" t="e">
        <f t="shared" si="47"/>
        <v>#REF!</v>
      </c>
      <c r="DE65" s="41" t="e">
        <f t="shared" si="47"/>
        <v>#REF!</v>
      </c>
      <c r="DF65" s="41" t="e">
        <f t="shared" si="47"/>
        <v>#REF!</v>
      </c>
      <c r="DG65" s="41" t="e">
        <f t="shared" si="53"/>
        <v>#REF!</v>
      </c>
      <c r="DH65" s="41" t="e">
        <f t="shared" si="53"/>
        <v>#REF!</v>
      </c>
      <c r="DI65" s="41" t="e">
        <f t="shared" si="53"/>
        <v>#REF!</v>
      </c>
      <c r="DJ65" s="41" t="e">
        <f t="shared" si="53"/>
        <v>#REF!</v>
      </c>
      <c r="DK65" s="41" t="e">
        <f t="shared" si="53"/>
        <v>#REF!</v>
      </c>
      <c r="DL65" s="41" t="e">
        <f t="shared" si="53"/>
        <v>#REF!</v>
      </c>
      <c r="DM65" s="41" t="e">
        <f t="shared" si="53"/>
        <v>#REF!</v>
      </c>
      <c r="DN65" s="41" t="e">
        <f t="shared" si="53"/>
        <v>#REF!</v>
      </c>
      <c r="DO65" s="41" t="e">
        <f t="shared" si="53"/>
        <v>#REF!</v>
      </c>
      <c r="DP65" s="41" t="e">
        <f t="shared" si="53"/>
        <v>#REF!</v>
      </c>
      <c r="DQ65" s="41" t="e">
        <f t="shared" si="53"/>
        <v>#REF!</v>
      </c>
      <c r="DR65" s="41" t="e">
        <f t="shared" si="53"/>
        <v>#REF!</v>
      </c>
      <c r="DS65" s="41" t="e">
        <f t="shared" si="53"/>
        <v>#REF!</v>
      </c>
      <c r="DT65" s="41" t="e">
        <f t="shared" si="53"/>
        <v>#REF!</v>
      </c>
      <c r="DU65" s="41" t="e">
        <f t="shared" si="53"/>
        <v>#REF!</v>
      </c>
      <c r="DV65" s="41" t="e">
        <f t="shared" si="53"/>
        <v>#REF!</v>
      </c>
      <c r="DW65" s="41" t="e">
        <f t="shared" si="54"/>
        <v>#REF!</v>
      </c>
      <c r="DX65" s="41" t="e">
        <f t="shared" si="54"/>
        <v>#REF!</v>
      </c>
      <c r="DY65" s="41" t="e">
        <f t="shared" si="48"/>
        <v>#REF!</v>
      </c>
      <c r="DZ65" s="41" t="e">
        <f t="shared" si="48"/>
        <v>#REF!</v>
      </c>
      <c r="EA65" s="41" t="e">
        <f t="shared" si="48"/>
        <v>#REF!</v>
      </c>
      <c r="EB65" s="41" t="e">
        <f t="shared" si="48"/>
        <v>#REF!</v>
      </c>
      <c r="EC65" s="41" t="e">
        <f t="shared" si="48"/>
        <v>#REF!</v>
      </c>
      <c r="ED65" s="41" t="e">
        <f t="shared" si="48"/>
        <v>#REF!</v>
      </c>
      <c r="EE65" s="41" t="e">
        <f t="shared" si="48"/>
        <v>#REF!</v>
      </c>
      <c r="EF65" s="41" t="e">
        <f t="shared" si="48"/>
        <v>#REF!</v>
      </c>
      <c r="EG65" s="41" t="e">
        <f t="shared" si="48"/>
        <v>#REF!</v>
      </c>
      <c r="EH65" s="41" t="e">
        <f t="shared" si="48"/>
        <v>#REF!</v>
      </c>
      <c r="EI65" s="41" t="e">
        <f t="shared" si="48"/>
        <v>#REF!</v>
      </c>
      <c r="EJ65" s="41" t="e">
        <f t="shared" si="48"/>
        <v>#REF!</v>
      </c>
      <c r="EK65" s="41" t="e">
        <f t="shared" si="48"/>
        <v>#REF!</v>
      </c>
      <c r="EL65" s="41" t="e">
        <f t="shared" si="48"/>
        <v>#REF!</v>
      </c>
      <c r="EM65" s="41" t="e">
        <f t="shared" si="55"/>
        <v>#REF!</v>
      </c>
      <c r="EN65" s="41" t="e">
        <f t="shared" si="55"/>
        <v>#REF!</v>
      </c>
      <c r="EO65" s="41" t="e">
        <f t="shared" si="55"/>
        <v>#REF!</v>
      </c>
      <c r="EP65" s="41" t="e">
        <f t="shared" si="55"/>
        <v>#REF!</v>
      </c>
      <c r="EQ65" s="41" t="e">
        <f t="shared" si="55"/>
        <v>#REF!</v>
      </c>
      <c r="ER65" s="41" t="e">
        <f t="shared" si="55"/>
        <v>#REF!</v>
      </c>
      <c r="ES65" s="41" t="e">
        <f t="shared" si="55"/>
        <v>#REF!</v>
      </c>
      <c r="ET65" s="41" t="e">
        <f t="shared" si="55"/>
        <v>#REF!</v>
      </c>
      <c r="EU65" s="41" t="e">
        <f t="shared" si="55"/>
        <v>#REF!</v>
      </c>
      <c r="EV65" s="41" t="e">
        <f t="shared" si="55"/>
        <v>#REF!</v>
      </c>
      <c r="EW65" s="41" t="e">
        <f t="shared" si="55"/>
        <v>#REF!</v>
      </c>
      <c r="EX65" s="41" t="e">
        <f t="shared" si="55"/>
        <v>#REF!</v>
      </c>
      <c r="EY65" s="41" t="e">
        <f t="shared" si="55"/>
        <v>#REF!</v>
      </c>
      <c r="EZ65" s="41" t="e">
        <f t="shared" si="55"/>
        <v>#REF!</v>
      </c>
      <c r="FA65" s="41" t="e">
        <f t="shared" si="55"/>
        <v>#REF!</v>
      </c>
      <c r="FB65" s="41" t="e">
        <f t="shared" si="55"/>
        <v>#REF!</v>
      </c>
      <c r="FC65" s="41" t="e">
        <f t="shared" si="56"/>
        <v>#REF!</v>
      </c>
      <c r="FD65" s="41" t="e">
        <f t="shared" si="56"/>
        <v>#REF!</v>
      </c>
      <c r="FE65" s="41" t="e">
        <f t="shared" si="49"/>
        <v>#REF!</v>
      </c>
      <c r="FF65" s="41" t="e">
        <f t="shared" si="49"/>
        <v>#REF!</v>
      </c>
      <c r="FG65" s="41" t="e">
        <f t="shared" si="49"/>
        <v>#REF!</v>
      </c>
      <c r="FH65" s="41" t="e">
        <f t="shared" si="49"/>
        <v>#REF!</v>
      </c>
      <c r="FI65" s="41" t="e">
        <f t="shared" si="49"/>
        <v>#REF!</v>
      </c>
      <c r="FJ65" s="41" t="e">
        <f t="shared" si="49"/>
        <v>#REF!</v>
      </c>
      <c r="FK65" s="41" t="e">
        <f t="shared" si="49"/>
        <v>#REF!</v>
      </c>
      <c r="FL65" s="41" t="e">
        <f t="shared" si="49"/>
        <v>#REF!</v>
      </c>
      <c r="FM65" s="41" t="e">
        <f t="shared" si="49"/>
        <v>#REF!</v>
      </c>
      <c r="FN65" s="41" t="e">
        <f t="shared" si="49"/>
        <v>#REF!</v>
      </c>
      <c r="FO65" s="41" t="e">
        <f t="shared" si="49"/>
        <v>#REF!</v>
      </c>
      <c r="FP65" s="41" t="e">
        <f t="shared" si="49"/>
        <v>#REF!</v>
      </c>
      <c r="FQ65" s="41" t="e">
        <f t="shared" si="49"/>
        <v>#REF!</v>
      </c>
      <c r="FR65" s="41" t="e">
        <f t="shared" si="49"/>
        <v>#REF!</v>
      </c>
      <c r="FS65" s="41" t="e">
        <f t="shared" si="57"/>
        <v>#REF!</v>
      </c>
      <c r="FT65" s="41" t="e">
        <f t="shared" si="57"/>
        <v>#REF!</v>
      </c>
      <c r="FU65" s="41" t="e">
        <f t="shared" si="57"/>
        <v>#REF!</v>
      </c>
      <c r="FV65" s="41" t="e">
        <f t="shared" si="57"/>
        <v>#REF!</v>
      </c>
      <c r="FW65" s="41" t="e">
        <f t="shared" si="57"/>
        <v>#REF!</v>
      </c>
      <c r="FX65" s="41" t="e">
        <f t="shared" si="57"/>
        <v>#REF!</v>
      </c>
      <c r="FY65" s="41" t="e">
        <f t="shared" si="57"/>
        <v>#REF!</v>
      </c>
      <c r="FZ65" s="41" t="e">
        <f t="shared" si="57"/>
        <v>#REF!</v>
      </c>
      <c r="GA65" s="41" t="e">
        <f t="shared" si="57"/>
        <v>#REF!</v>
      </c>
      <c r="GB65" s="41" t="e">
        <f t="shared" si="57"/>
        <v>#REF!</v>
      </c>
      <c r="GC65" s="41" t="e">
        <f t="shared" si="57"/>
        <v>#REF!</v>
      </c>
      <c r="GD65" s="41" t="e">
        <f t="shared" si="57"/>
        <v>#REF!</v>
      </c>
      <c r="GE65" s="41" t="e">
        <f t="shared" si="57"/>
        <v>#REF!</v>
      </c>
      <c r="GF65" s="41" t="e">
        <f t="shared" si="57"/>
        <v>#REF!</v>
      </c>
      <c r="GG65" s="41" t="e">
        <f t="shared" si="57"/>
        <v>#REF!</v>
      </c>
      <c r="GH65" s="41" t="e">
        <f t="shared" si="57"/>
        <v>#REF!</v>
      </c>
      <c r="GI65" s="41" t="e">
        <f t="shared" si="58"/>
        <v>#REF!</v>
      </c>
      <c r="GJ65" s="41" t="e">
        <f t="shared" si="58"/>
        <v>#REF!</v>
      </c>
      <c r="GK65" s="41" t="e">
        <f t="shared" si="50"/>
        <v>#REF!</v>
      </c>
      <c r="GL65" s="41" t="e">
        <f t="shared" si="50"/>
        <v>#REF!</v>
      </c>
      <c r="GM65" s="41" t="e">
        <f t="shared" si="50"/>
        <v>#REF!</v>
      </c>
      <c r="GN65" s="41" t="e">
        <f t="shared" si="50"/>
        <v>#REF!</v>
      </c>
      <c r="GO65" s="41" t="e">
        <f t="shared" si="50"/>
        <v>#REF!</v>
      </c>
      <c r="GP65" s="41" t="e">
        <f t="shared" si="50"/>
        <v>#REF!</v>
      </c>
      <c r="GQ65" s="41" t="e">
        <f t="shared" si="50"/>
        <v>#REF!</v>
      </c>
      <c r="GR65" s="41" t="e">
        <f t="shared" si="50"/>
        <v>#REF!</v>
      </c>
      <c r="GS65" s="41" t="e">
        <f t="shared" si="50"/>
        <v>#REF!</v>
      </c>
      <c r="GT65" s="41" t="e">
        <f t="shared" si="50"/>
        <v>#REF!</v>
      </c>
      <c r="GU65" s="41" t="e">
        <f t="shared" si="50"/>
        <v>#REF!</v>
      </c>
      <c r="GV65" s="41" t="e">
        <f t="shared" si="50"/>
        <v>#REF!</v>
      </c>
      <c r="GW65" s="41" t="e">
        <f t="shared" si="50"/>
        <v>#REF!</v>
      </c>
      <c r="GX65" s="41" t="e">
        <f t="shared" si="50"/>
        <v>#REF!</v>
      </c>
      <c r="GY65" s="41" t="e">
        <f t="shared" si="59"/>
        <v>#REF!</v>
      </c>
      <c r="GZ65" s="41" t="e">
        <f t="shared" si="59"/>
        <v>#REF!</v>
      </c>
      <c r="HA65" s="41" t="e">
        <f t="shared" si="59"/>
        <v>#REF!</v>
      </c>
      <c r="HB65" s="41" t="e">
        <f t="shared" si="59"/>
        <v>#REF!</v>
      </c>
      <c r="HC65" s="41" t="e">
        <f t="shared" si="59"/>
        <v>#REF!</v>
      </c>
      <c r="HD65" s="41" t="e">
        <f t="shared" si="59"/>
        <v>#REF!</v>
      </c>
      <c r="HE65" s="41" t="e">
        <f t="shared" si="62"/>
        <v>#REF!</v>
      </c>
      <c r="HF65" s="41" t="e">
        <f t="shared" si="62"/>
        <v>#REF!</v>
      </c>
      <c r="HG65" s="41" t="e">
        <f t="shared" si="62"/>
        <v>#REF!</v>
      </c>
      <c r="HH65" s="41" t="e">
        <f t="shared" si="62"/>
        <v>#REF!</v>
      </c>
      <c r="HI65" s="41" t="e">
        <f t="shared" si="62"/>
        <v>#REF!</v>
      </c>
      <c r="HJ65" s="41" t="e">
        <f t="shared" si="62"/>
        <v>#REF!</v>
      </c>
    </row>
    <row r="66" spans="1:218" ht="14.4" x14ac:dyDescent="0.3">
      <c r="A66" s="42">
        <v>63</v>
      </c>
      <c r="B66" s="43" t="e">
        <f>'CMM3 - AUX CALC'!$BL$67</f>
        <v>#REF!</v>
      </c>
      <c r="BM66" s="41" t="e">
        <f>$B66/(_xlfn.SINGLE(PrazoConcessao)*12-BM$3+1)</f>
        <v>#REF!</v>
      </c>
      <c r="BN66" s="41" t="e">
        <f t="shared" si="60"/>
        <v>#REF!</v>
      </c>
      <c r="BO66" s="41" t="e">
        <f t="shared" si="60"/>
        <v>#REF!</v>
      </c>
      <c r="BP66" s="41" t="e">
        <f t="shared" si="52"/>
        <v>#REF!</v>
      </c>
      <c r="BQ66" s="41" t="e">
        <f t="shared" si="52"/>
        <v>#REF!</v>
      </c>
      <c r="BR66" s="41" t="e">
        <f t="shared" si="52"/>
        <v>#REF!</v>
      </c>
      <c r="BS66" s="41" t="e">
        <f t="shared" si="52"/>
        <v>#REF!</v>
      </c>
      <c r="BT66" s="41" t="e">
        <f t="shared" si="52"/>
        <v>#REF!</v>
      </c>
      <c r="BU66" s="41" t="e">
        <f t="shared" si="52"/>
        <v>#REF!</v>
      </c>
      <c r="BV66" s="41" t="e">
        <f t="shared" si="52"/>
        <v>#REF!</v>
      </c>
      <c r="BW66" s="41" t="e">
        <f t="shared" si="52"/>
        <v>#REF!</v>
      </c>
      <c r="BX66" s="41" t="e">
        <f t="shared" si="52"/>
        <v>#REF!</v>
      </c>
      <c r="BY66" s="41" t="e">
        <f t="shared" si="52"/>
        <v>#REF!</v>
      </c>
      <c r="BZ66" s="41" t="e">
        <f t="shared" si="52"/>
        <v>#REF!</v>
      </c>
      <c r="CA66" s="41" t="e">
        <f t="shared" si="52"/>
        <v>#REF!</v>
      </c>
      <c r="CB66" s="41" t="e">
        <f t="shared" si="52"/>
        <v>#REF!</v>
      </c>
      <c r="CC66" s="41" t="e">
        <f t="shared" si="46"/>
        <v>#REF!</v>
      </c>
      <c r="CD66" s="41" t="e">
        <f t="shared" si="46"/>
        <v>#REF!</v>
      </c>
      <c r="CE66" s="41" t="e">
        <f t="shared" si="46"/>
        <v>#REF!</v>
      </c>
      <c r="CF66" s="41" t="e">
        <f t="shared" si="46"/>
        <v>#REF!</v>
      </c>
      <c r="CG66" s="41" t="e">
        <f t="shared" si="46"/>
        <v>#REF!</v>
      </c>
      <c r="CH66" s="41" t="e">
        <f t="shared" si="46"/>
        <v>#REF!</v>
      </c>
      <c r="CI66" s="41" t="e">
        <f t="shared" si="46"/>
        <v>#REF!</v>
      </c>
      <c r="CJ66" s="41" t="e">
        <f t="shared" si="46"/>
        <v>#REF!</v>
      </c>
      <c r="CK66" s="41" t="e">
        <f t="shared" si="46"/>
        <v>#REF!</v>
      </c>
      <c r="CL66" s="41" t="e">
        <f t="shared" si="46"/>
        <v>#REF!</v>
      </c>
      <c r="CM66" s="41" t="e">
        <f t="shared" si="46"/>
        <v>#REF!</v>
      </c>
      <c r="CN66" s="41" t="e">
        <f t="shared" si="46"/>
        <v>#REF!</v>
      </c>
      <c r="CO66" s="41" t="e">
        <f t="shared" si="46"/>
        <v>#REF!</v>
      </c>
      <c r="CP66" s="41" t="e">
        <f t="shared" si="46"/>
        <v>#REF!</v>
      </c>
      <c r="CQ66" s="41" t="e">
        <f t="shared" ref="CQ66:DC88" si="63">CP66</f>
        <v>#REF!</v>
      </c>
      <c r="CR66" s="41" t="e">
        <f t="shared" si="63"/>
        <v>#REF!</v>
      </c>
      <c r="CS66" s="41" t="e">
        <f t="shared" si="47"/>
        <v>#REF!</v>
      </c>
      <c r="CT66" s="41" t="e">
        <f t="shared" si="47"/>
        <v>#REF!</v>
      </c>
      <c r="CU66" s="41" t="e">
        <f t="shared" si="47"/>
        <v>#REF!</v>
      </c>
      <c r="CV66" s="41" t="e">
        <f t="shared" si="47"/>
        <v>#REF!</v>
      </c>
      <c r="CW66" s="41" t="e">
        <f t="shared" si="47"/>
        <v>#REF!</v>
      </c>
      <c r="CX66" s="41" t="e">
        <f t="shared" si="47"/>
        <v>#REF!</v>
      </c>
      <c r="CY66" s="41" t="e">
        <f t="shared" si="47"/>
        <v>#REF!</v>
      </c>
      <c r="CZ66" s="41" t="e">
        <f t="shared" si="47"/>
        <v>#REF!</v>
      </c>
      <c r="DA66" s="41" t="e">
        <f t="shared" si="47"/>
        <v>#REF!</v>
      </c>
      <c r="DB66" s="41" t="e">
        <f t="shared" si="47"/>
        <v>#REF!</v>
      </c>
      <c r="DC66" s="41" t="e">
        <f t="shared" si="47"/>
        <v>#REF!</v>
      </c>
      <c r="DD66" s="41" t="e">
        <f t="shared" si="47"/>
        <v>#REF!</v>
      </c>
      <c r="DE66" s="41" t="e">
        <f t="shared" si="47"/>
        <v>#REF!</v>
      </c>
      <c r="DF66" s="41" t="e">
        <f t="shared" si="47"/>
        <v>#REF!</v>
      </c>
      <c r="DG66" s="41" t="e">
        <f t="shared" si="53"/>
        <v>#REF!</v>
      </c>
      <c r="DH66" s="41" t="e">
        <f t="shared" si="53"/>
        <v>#REF!</v>
      </c>
      <c r="DI66" s="41" t="e">
        <f t="shared" si="53"/>
        <v>#REF!</v>
      </c>
      <c r="DJ66" s="41" t="e">
        <f t="shared" si="53"/>
        <v>#REF!</v>
      </c>
      <c r="DK66" s="41" t="e">
        <f t="shared" si="53"/>
        <v>#REF!</v>
      </c>
      <c r="DL66" s="41" t="e">
        <f t="shared" si="53"/>
        <v>#REF!</v>
      </c>
      <c r="DM66" s="41" t="e">
        <f t="shared" si="53"/>
        <v>#REF!</v>
      </c>
      <c r="DN66" s="41" t="e">
        <f t="shared" si="53"/>
        <v>#REF!</v>
      </c>
      <c r="DO66" s="41" t="e">
        <f t="shared" si="53"/>
        <v>#REF!</v>
      </c>
      <c r="DP66" s="41" t="e">
        <f t="shared" si="53"/>
        <v>#REF!</v>
      </c>
      <c r="DQ66" s="41" t="e">
        <f t="shared" si="53"/>
        <v>#REF!</v>
      </c>
      <c r="DR66" s="41" t="e">
        <f t="shared" si="53"/>
        <v>#REF!</v>
      </c>
      <c r="DS66" s="41" t="e">
        <f t="shared" si="53"/>
        <v>#REF!</v>
      </c>
      <c r="DT66" s="41" t="e">
        <f t="shared" si="53"/>
        <v>#REF!</v>
      </c>
      <c r="DU66" s="41" t="e">
        <f t="shared" si="53"/>
        <v>#REF!</v>
      </c>
      <c r="DV66" s="41" t="e">
        <f t="shared" ref="DV66:EE110" si="64">DU66</f>
        <v>#REF!</v>
      </c>
      <c r="DW66" s="41" t="e">
        <f t="shared" si="54"/>
        <v>#REF!</v>
      </c>
      <c r="DX66" s="41" t="e">
        <f t="shared" si="54"/>
        <v>#REF!</v>
      </c>
      <c r="DY66" s="41" t="e">
        <f t="shared" si="48"/>
        <v>#REF!</v>
      </c>
      <c r="DZ66" s="41" t="e">
        <f t="shared" si="48"/>
        <v>#REF!</v>
      </c>
      <c r="EA66" s="41" t="e">
        <f t="shared" si="48"/>
        <v>#REF!</v>
      </c>
      <c r="EB66" s="41" t="e">
        <f t="shared" si="48"/>
        <v>#REF!</v>
      </c>
      <c r="EC66" s="41" t="e">
        <f t="shared" si="48"/>
        <v>#REF!</v>
      </c>
      <c r="ED66" s="41" t="e">
        <f t="shared" si="48"/>
        <v>#REF!</v>
      </c>
      <c r="EE66" s="41" t="e">
        <f t="shared" si="48"/>
        <v>#REF!</v>
      </c>
      <c r="EF66" s="41" t="e">
        <f t="shared" si="48"/>
        <v>#REF!</v>
      </c>
      <c r="EG66" s="41" t="e">
        <f t="shared" si="48"/>
        <v>#REF!</v>
      </c>
      <c r="EH66" s="41" t="e">
        <f t="shared" si="48"/>
        <v>#REF!</v>
      </c>
      <c r="EI66" s="41" t="e">
        <f t="shared" si="48"/>
        <v>#REF!</v>
      </c>
      <c r="EJ66" s="41" t="e">
        <f t="shared" si="48"/>
        <v>#REF!</v>
      </c>
      <c r="EK66" s="41" t="e">
        <f t="shared" si="48"/>
        <v>#REF!</v>
      </c>
      <c r="EL66" s="41" t="e">
        <f t="shared" si="48"/>
        <v>#REF!</v>
      </c>
      <c r="EM66" s="41" t="e">
        <f t="shared" si="55"/>
        <v>#REF!</v>
      </c>
      <c r="EN66" s="41" t="e">
        <f t="shared" si="55"/>
        <v>#REF!</v>
      </c>
      <c r="EO66" s="41" t="e">
        <f t="shared" si="55"/>
        <v>#REF!</v>
      </c>
      <c r="EP66" s="41" t="e">
        <f t="shared" si="55"/>
        <v>#REF!</v>
      </c>
      <c r="EQ66" s="41" t="e">
        <f t="shared" si="55"/>
        <v>#REF!</v>
      </c>
      <c r="ER66" s="41" t="e">
        <f t="shared" si="55"/>
        <v>#REF!</v>
      </c>
      <c r="ES66" s="41" t="e">
        <f t="shared" si="55"/>
        <v>#REF!</v>
      </c>
      <c r="ET66" s="41" t="e">
        <f t="shared" si="55"/>
        <v>#REF!</v>
      </c>
      <c r="EU66" s="41" t="e">
        <f t="shared" si="55"/>
        <v>#REF!</v>
      </c>
      <c r="EV66" s="41" t="e">
        <f t="shared" si="55"/>
        <v>#REF!</v>
      </c>
      <c r="EW66" s="41" t="e">
        <f t="shared" si="55"/>
        <v>#REF!</v>
      </c>
      <c r="EX66" s="41" t="e">
        <f t="shared" si="55"/>
        <v>#REF!</v>
      </c>
      <c r="EY66" s="41" t="e">
        <f t="shared" si="55"/>
        <v>#REF!</v>
      </c>
      <c r="EZ66" s="41" t="e">
        <f t="shared" si="55"/>
        <v>#REF!</v>
      </c>
      <c r="FA66" s="41" t="e">
        <f t="shared" si="55"/>
        <v>#REF!</v>
      </c>
      <c r="FB66" s="41" t="e">
        <f t="shared" ref="FB66:FK110" si="65">FA66</f>
        <v>#REF!</v>
      </c>
      <c r="FC66" s="41" t="e">
        <f t="shared" si="56"/>
        <v>#REF!</v>
      </c>
      <c r="FD66" s="41" t="e">
        <f t="shared" si="56"/>
        <v>#REF!</v>
      </c>
      <c r="FE66" s="41" t="e">
        <f t="shared" si="49"/>
        <v>#REF!</v>
      </c>
      <c r="FF66" s="41" t="e">
        <f t="shared" si="49"/>
        <v>#REF!</v>
      </c>
      <c r="FG66" s="41" t="e">
        <f t="shared" si="49"/>
        <v>#REF!</v>
      </c>
      <c r="FH66" s="41" t="e">
        <f t="shared" si="49"/>
        <v>#REF!</v>
      </c>
      <c r="FI66" s="41" t="e">
        <f t="shared" si="49"/>
        <v>#REF!</v>
      </c>
      <c r="FJ66" s="41" t="e">
        <f t="shared" si="49"/>
        <v>#REF!</v>
      </c>
      <c r="FK66" s="41" t="e">
        <f t="shared" si="49"/>
        <v>#REF!</v>
      </c>
      <c r="FL66" s="41" t="e">
        <f t="shared" si="49"/>
        <v>#REF!</v>
      </c>
      <c r="FM66" s="41" t="e">
        <f t="shared" si="49"/>
        <v>#REF!</v>
      </c>
      <c r="FN66" s="41" t="e">
        <f t="shared" si="49"/>
        <v>#REF!</v>
      </c>
      <c r="FO66" s="41" t="e">
        <f t="shared" si="49"/>
        <v>#REF!</v>
      </c>
      <c r="FP66" s="41" t="e">
        <f t="shared" si="49"/>
        <v>#REF!</v>
      </c>
      <c r="FQ66" s="41" t="e">
        <f t="shared" si="49"/>
        <v>#REF!</v>
      </c>
      <c r="FR66" s="41" t="e">
        <f t="shared" si="49"/>
        <v>#REF!</v>
      </c>
      <c r="FS66" s="41" t="e">
        <f t="shared" si="57"/>
        <v>#REF!</v>
      </c>
      <c r="FT66" s="41" t="e">
        <f t="shared" si="57"/>
        <v>#REF!</v>
      </c>
      <c r="FU66" s="41" t="e">
        <f t="shared" si="57"/>
        <v>#REF!</v>
      </c>
      <c r="FV66" s="41" t="e">
        <f t="shared" si="57"/>
        <v>#REF!</v>
      </c>
      <c r="FW66" s="41" t="e">
        <f t="shared" si="57"/>
        <v>#REF!</v>
      </c>
      <c r="FX66" s="41" t="e">
        <f t="shared" si="57"/>
        <v>#REF!</v>
      </c>
      <c r="FY66" s="41" t="e">
        <f t="shared" si="57"/>
        <v>#REF!</v>
      </c>
      <c r="FZ66" s="41" t="e">
        <f t="shared" si="57"/>
        <v>#REF!</v>
      </c>
      <c r="GA66" s="41" t="e">
        <f t="shared" si="57"/>
        <v>#REF!</v>
      </c>
      <c r="GB66" s="41" t="e">
        <f t="shared" si="57"/>
        <v>#REF!</v>
      </c>
      <c r="GC66" s="41" t="e">
        <f t="shared" si="57"/>
        <v>#REF!</v>
      </c>
      <c r="GD66" s="41" t="e">
        <f t="shared" si="57"/>
        <v>#REF!</v>
      </c>
      <c r="GE66" s="41" t="e">
        <f t="shared" si="57"/>
        <v>#REF!</v>
      </c>
      <c r="GF66" s="41" t="e">
        <f t="shared" si="57"/>
        <v>#REF!</v>
      </c>
      <c r="GG66" s="41" t="e">
        <f t="shared" si="57"/>
        <v>#REF!</v>
      </c>
      <c r="GH66" s="41" t="e">
        <f t="shared" ref="GH66:GR129" si="66">GG66</f>
        <v>#REF!</v>
      </c>
      <c r="GI66" s="41" t="e">
        <f t="shared" si="58"/>
        <v>#REF!</v>
      </c>
      <c r="GJ66" s="41" t="e">
        <f t="shared" si="58"/>
        <v>#REF!</v>
      </c>
      <c r="GK66" s="41" t="e">
        <f t="shared" si="50"/>
        <v>#REF!</v>
      </c>
      <c r="GL66" s="41" t="e">
        <f t="shared" si="50"/>
        <v>#REF!</v>
      </c>
      <c r="GM66" s="41" t="e">
        <f t="shared" si="50"/>
        <v>#REF!</v>
      </c>
      <c r="GN66" s="41" t="e">
        <f t="shared" si="50"/>
        <v>#REF!</v>
      </c>
      <c r="GO66" s="41" t="e">
        <f t="shared" si="50"/>
        <v>#REF!</v>
      </c>
      <c r="GP66" s="41" t="e">
        <f t="shared" si="50"/>
        <v>#REF!</v>
      </c>
      <c r="GQ66" s="41" t="e">
        <f t="shared" si="50"/>
        <v>#REF!</v>
      </c>
      <c r="GR66" s="41" t="e">
        <f t="shared" si="50"/>
        <v>#REF!</v>
      </c>
      <c r="GS66" s="41" t="e">
        <f t="shared" si="50"/>
        <v>#REF!</v>
      </c>
      <c r="GT66" s="41" t="e">
        <f t="shared" si="50"/>
        <v>#REF!</v>
      </c>
      <c r="GU66" s="41" t="e">
        <f t="shared" si="50"/>
        <v>#REF!</v>
      </c>
      <c r="GV66" s="41" t="e">
        <f t="shared" si="50"/>
        <v>#REF!</v>
      </c>
      <c r="GW66" s="41" t="e">
        <f t="shared" si="50"/>
        <v>#REF!</v>
      </c>
      <c r="GX66" s="41" t="e">
        <f t="shared" si="50"/>
        <v>#REF!</v>
      </c>
      <c r="GY66" s="41" t="e">
        <f t="shared" si="59"/>
        <v>#REF!</v>
      </c>
      <c r="GZ66" s="41" t="e">
        <f t="shared" si="59"/>
        <v>#REF!</v>
      </c>
      <c r="HA66" s="41" t="e">
        <f t="shared" si="59"/>
        <v>#REF!</v>
      </c>
      <c r="HB66" s="41" t="e">
        <f t="shared" si="59"/>
        <v>#REF!</v>
      </c>
      <c r="HC66" s="41" t="e">
        <f t="shared" si="59"/>
        <v>#REF!</v>
      </c>
      <c r="HD66" s="41" t="e">
        <f t="shared" si="59"/>
        <v>#REF!</v>
      </c>
      <c r="HE66" s="41" t="e">
        <f t="shared" si="62"/>
        <v>#REF!</v>
      </c>
      <c r="HF66" s="41" t="e">
        <f t="shared" si="62"/>
        <v>#REF!</v>
      </c>
      <c r="HG66" s="41" t="e">
        <f t="shared" si="62"/>
        <v>#REF!</v>
      </c>
      <c r="HH66" s="41" t="e">
        <f t="shared" si="62"/>
        <v>#REF!</v>
      </c>
      <c r="HI66" s="41" t="e">
        <f t="shared" si="62"/>
        <v>#REF!</v>
      </c>
      <c r="HJ66" s="41" t="e">
        <f t="shared" si="62"/>
        <v>#REF!</v>
      </c>
    </row>
    <row r="67" spans="1:218" ht="14.4" x14ac:dyDescent="0.3">
      <c r="A67" s="42">
        <v>64</v>
      </c>
      <c r="B67" s="43" t="e">
        <f>'CMM3 - AUX CALC'!$BM$67</f>
        <v>#REF!</v>
      </c>
      <c r="BN67" s="41" t="e">
        <f>$B67/(_xlfn.SINGLE(PrazoConcessao)*12-BN$3+1)</f>
        <v>#REF!</v>
      </c>
      <c r="BO67" s="41" t="e">
        <f t="shared" si="60"/>
        <v>#REF!</v>
      </c>
      <c r="BP67" s="41" t="e">
        <f t="shared" si="52"/>
        <v>#REF!</v>
      </c>
      <c r="BQ67" s="41" t="e">
        <f t="shared" si="52"/>
        <v>#REF!</v>
      </c>
      <c r="BR67" s="41" t="e">
        <f t="shared" si="52"/>
        <v>#REF!</v>
      </c>
      <c r="BS67" s="41" t="e">
        <f t="shared" si="52"/>
        <v>#REF!</v>
      </c>
      <c r="BT67" s="41" t="e">
        <f t="shared" si="52"/>
        <v>#REF!</v>
      </c>
      <c r="BU67" s="41" t="e">
        <f t="shared" si="52"/>
        <v>#REF!</v>
      </c>
      <c r="BV67" s="41" t="e">
        <f t="shared" si="52"/>
        <v>#REF!</v>
      </c>
      <c r="BW67" s="41" t="e">
        <f t="shared" si="52"/>
        <v>#REF!</v>
      </c>
      <c r="BX67" s="41" t="e">
        <f t="shared" si="52"/>
        <v>#REF!</v>
      </c>
      <c r="BY67" s="41" t="e">
        <f t="shared" si="52"/>
        <v>#REF!</v>
      </c>
      <c r="BZ67" s="41" t="e">
        <f t="shared" si="52"/>
        <v>#REF!</v>
      </c>
      <c r="CA67" s="41" t="e">
        <f t="shared" si="52"/>
        <v>#REF!</v>
      </c>
      <c r="CB67" s="41" t="e">
        <f t="shared" si="52"/>
        <v>#REF!</v>
      </c>
      <c r="CC67" s="41" t="e">
        <f t="shared" si="52"/>
        <v>#REF!</v>
      </c>
      <c r="CD67" s="41" t="e">
        <f t="shared" si="52"/>
        <v>#REF!</v>
      </c>
      <c r="CE67" s="41" t="e">
        <f t="shared" si="52"/>
        <v>#REF!</v>
      </c>
      <c r="CF67" s="41" t="e">
        <f t="shared" ref="CF67:CU91" si="67">CE67</f>
        <v>#REF!</v>
      </c>
      <c r="CG67" s="41" t="e">
        <f t="shared" si="67"/>
        <v>#REF!</v>
      </c>
      <c r="CH67" s="41" t="e">
        <f t="shared" si="67"/>
        <v>#REF!</v>
      </c>
      <c r="CI67" s="41" t="e">
        <f t="shared" si="67"/>
        <v>#REF!</v>
      </c>
      <c r="CJ67" s="41" t="e">
        <f t="shared" si="67"/>
        <v>#REF!</v>
      </c>
      <c r="CK67" s="41" t="e">
        <f t="shared" si="67"/>
        <v>#REF!</v>
      </c>
      <c r="CL67" s="41" t="e">
        <f t="shared" si="67"/>
        <v>#REF!</v>
      </c>
      <c r="CM67" s="41" t="e">
        <f t="shared" si="67"/>
        <v>#REF!</v>
      </c>
      <c r="CN67" s="41" t="e">
        <f t="shared" si="67"/>
        <v>#REF!</v>
      </c>
      <c r="CO67" s="41" t="e">
        <f t="shared" si="67"/>
        <v>#REF!</v>
      </c>
      <c r="CP67" s="41" t="e">
        <f t="shared" si="67"/>
        <v>#REF!</v>
      </c>
      <c r="CQ67" s="41" t="e">
        <f t="shared" si="63"/>
        <v>#REF!</v>
      </c>
      <c r="CR67" s="41" t="e">
        <f t="shared" si="63"/>
        <v>#REF!</v>
      </c>
      <c r="CS67" s="41" t="e">
        <f t="shared" si="47"/>
        <v>#REF!</v>
      </c>
      <c r="CT67" s="41" t="e">
        <f t="shared" si="47"/>
        <v>#REF!</v>
      </c>
      <c r="CU67" s="41" t="e">
        <f t="shared" si="47"/>
        <v>#REF!</v>
      </c>
      <c r="CV67" s="41" t="e">
        <f t="shared" si="47"/>
        <v>#REF!</v>
      </c>
      <c r="CW67" s="41" t="e">
        <f t="shared" si="47"/>
        <v>#REF!</v>
      </c>
      <c r="CX67" s="41" t="e">
        <f t="shared" si="47"/>
        <v>#REF!</v>
      </c>
      <c r="CY67" s="41" t="e">
        <f t="shared" si="47"/>
        <v>#REF!</v>
      </c>
      <c r="CZ67" s="41" t="e">
        <f t="shared" si="47"/>
        <v>#REF!</v>
      </c>
      <c r="DA67" s="41" t="e">
        <f t="shared" si="47"/>
        <v>#REF!</v>
      </c>
      <c r="DB67" s="41" t="e">
        <f t="shared" si="47"/>
        <v>#REF!</v>
      </c>
      <c r="DC67" s="41" t="e">
        <f t="shared" si="47"/>
        <v>#REF!</v>
      </c>
      <c r="DD67" s="41" t="e">
        <f t="shared" si="47"/>
        <v>#REF!</v>
      </c>
      <c r="DE67" s="41" t="e">
        <f t="shared" si="47"/>
        <v>#REF!</v>
      </c>
      <c r="DF67" s="41" t="e">
        <f t="shared" si="47"/>
        <v>#REF!</v>
      </c>
      <c r="DG67" s="41" t="e">
        <f t="shared" si="47"/>
        <v>#REF!</v>
      </c>
      <c r="DH67" s="41" t="e">
        <f t="shared" si="47"/>
        <v>#REF!</v>
      </c>
      <c r="DI67" s="41" t="e">
        <f t="shared" ref="DI67:DU86" si="68">DH67</f>
        <v>#REF!</v>
      </c>
      <c r="DJ67" s="41" t="e">
        <f t="shared" si="68"/>
        <v>#REF!</v>
      </c>
      <c r="DK67" s="41" t="e">
        <f t="shared" si="68"/>
        <v>#REF!</v>
      </c>
      <c r="DL67" s="41" t="e">
        <f t="shared" si="68"/>
        <v>#REF!</v>
      </c>
      <c r="DM67" s="41" t="e">
        <f t="shared" si="68"/>
        <v>#REF!</v>
      </c>
      <c r="DN67" s="41" t="e">
        <f t="shared" si="68"/>
        <v>#REF!</v>
      </c>
      <c r="DO67" s="41" t="e">
        <f t="shared" si="68"/>
        <v>#REF!</v>
      </c>
      <c r="DP67" s="41" t="e">
        <f t="shared" si="68"/>
        <v>#REF!</v>
      </c>
      <c r="DQ67" s="41" t="e">
        <f t="shared" si="68"/>
        <v>#REF!</v>
      </c>
      <c r="DR67" s="41" t="e">
        <f t="shared" si="68"/>
        <v>#REF!</v>
      </c>
      <c r="DS67" s="41" t="e">
        <f t="shared" si="68"/>
        <v>#REF!</v>
      </c>
      <c r="DT67" s="41" t="e">
        <f t="shared" si="68"/>
        <v>#REF!</v>
      </c>
      <c r="DU67" s="41" t="e">
        <f t="shared" si="68"/>
        <v>#REF!</v>
      </c>
      <c r="DV67" s="41" t="e">
        <f t="shared" si="64"/>
        <v>#REF!</v>
      </c>
      <c r="DW67" s="41" t="e">
        <f t="shared" si="54"/>
        <v>#REF!</v>
      </c>
      <c r="DX67" s="41" t="e">
        <f t="shared" si="54"/>
        <v>#REF!</v>
      </c>
      <c r="DY67" s="41" t="e">
        <f t="shared" si="48"/>
        <v>#REF!</v>
      </c>
      <c r="DZ67" s="41" t="e">
        <f t="shared" si="48"/>
        <v>#REF!</v>
      </c>
      <c r="EA67" s="41" t="e">
        <f t="shared" si="48"/>
        <v>#REF!</v>
      </c>
      <c r="EB67" s="41" t="e">
        <f t="shared" si="48"/>
        <v>#REF!</v>
      </c>
      <c r="EC67" s="41" t="e">
        <f t="shared" si="48"/>
        <v>#REF!</v>
      </c>
      <c r="ED67" s="41" t="e">
        <f t="shared" si="48"/>
        <v>#REF!</v>
      </c>
      <c r="EE67" s="41" t="e">
        <f t="shared" si="48"/>
        <v>#REF!</v>
      </c>
      <c r="EF67" s="41" t="e">
        <f t="shared" si="48"/>
        <v>#REF!</v>
      </c>
      <c r="EG67" s="41" t="e">
        <f t="shared" si="48"/>
        <v>#REF!</v>
      </c>
      <c r="EH67" s="41" t="e">
        <f t="shared" si="48"/>
        <v>#REF!</v>
      </c>
      <c r="EI67" s="41" t="e">
        <f t="shared" si="48"/>
        <v>#REF!</v>
      </c>
      <c r="EJ67" s="41" t="e">
        <f t="shared" si="48"/>
        <v>#REF!</v>
      </c>
      <c r="EK67" s="41" t="e">
        <f t="shared" si="48"/>
        <v>#REF!</v>
      </c>
      <c r="EL67" s="41" t="e">
        <f t="shared" si="48"/>
        <v>#REF!</v>
      </c>
      <c r="EM67" s="41" t="e">
        <f t="shared" si="48"/>
        <v>#REF!</v>
      </c>
      <c r="EN67" s="41" t="e">
        <f t="shared" si="48"/>
        <v>#REF!</v>
      </c>
      <c r="EO67" s="41" t="e">
        <f t="shared" ref="EO67:FA86" si="69">EN67</f>
        <v>#REF!</v>
      </c>
      <c r="EP67" s="41" t="e">
        <f t="shared" si="69"/>
        <v>#REF!</v>
      </c>
      <c r="EQ67" s="41" t="e">
        <f t="shared" si="69"/>
        <v>#REF!</v>
      </c>
      <c r="ER67" s="41" t="e">
        <f t="shared" si="69"/>
        <v>#REF!</v>
      </c>
      <c r="ES67" s="41" t="e">
        <f t="shared" si="69"/>
        <v>#REF!</v>
      </c>
      <c r="ET67" s="41" t="e">
        <f t="shared" si="69"/>
        <v>#REF!</v>
      </c>
      <c r="EU67" s="41" t="e">
        <f t="shared" si="69"/>
        <v>#REF!</v>
      </c>
      <c r="EV67" s="41" t="e">
        <f t="shared" si="69"/>
        <v>#REF!</v>
      </c>
      <c r="EW67" s="41" t="e">
        <f t="shared" si="69"/>
        <v>#REF!</v>
      </c>
      <c r="EX67" s="41" t="e">
        <f t="shared" si="69"/>
        <v>#REF!</v>
      </c>
      <c r="EY67" s="41" t="e">
        <f t="shared" si="69"/>
        <v>#REF!</v>
      </c>
      <c r="EZ67" s="41" t="e">
        <f t="shared" si="69"/>
        <v>#REF!</v>
      </c>
      <c r="FA67" s="41" t="e">
        <f t="shared" si="69"/>
        <v>#REF!</v>
      </c>
      <c r="FB67" s="41" t="e">
        <f t="shared" si="65"/>
        <v>#REF!</v>
      </c>
      <c r="FC67" s="41" t="e">
        <f t="shared" si="56"/>
        <v>#REF!</v>
      </c>
      <c r="FD67" s="41" t="e">
        <f t="shared" si="56"/>
        <v>#REF!</v>
      </c>
      <c r="FE67" s="41" t="e">
        <f t="shared" si="49"/>
        <v>#REF!</v>
      </c>
      <c r="FF67" s="41" t="e">
        <f t="shared" si="49"/>
        <v>#REF!</v>
      </c>
      <c r="FG67" s="41" t="e">
        <f t="shared" si="49"/>
        <v>#REF!</v>
      </c>
      <c r="FH67" s="41" t="e">
        <f t="shared" si="49"/>
        <v>#REF!</v>
      </c>
      <c r="FI67" s="41" t="e">
        <f t="shared" si="49"/>
        <v>#REF!</v>
      </c>
      <c r="FJ67" s="41" t="e">
        <f t="shared" si="49"/>
        <v>#REF!</v>
      </c>
      <c r="FK67" s="41" t="e">
        <f t="shared" si="49"/>
        <v>#REF!</v>
      </c>
      <c r="FL67" s="41" t="e">
        <f t="shared" si="49"/>
        <v>#REF!</v>
      </c>
      <c r="FM67" s="41" t="e">
        <f t="shared" si="49"/>
        <v>#REF!</v>
      </c>
      <c r="FN67" s="41" t="e">
        <f t="shared" si="49"/>
        <v>#REF!</v>
      </c>
      <c r="FO67" s="41" t="e">
        <f t="shared" si="49"/>
        <v>#REF!</v>
      </c>
      <c r="FP67" s="41" t="e">
        <f t="shared" si="49"/>
        <v>#REF!</v>
      </c>
      <c r="FQ67" s="41" t="e">
        <f t="shared" si="49"/>
        <v>#REF!</v>
      </c>
      <c r="FR67" s="41" t="e">
        <f t="shared" si="49"/>
        <v>#REF!</v>
      </c>
      <c r="FS67" s="41" t="e">
        <f t="shared" si="49"/>
        <v>#REF!</v>
      </c>
      <c r="FT67" s="41" t="e">
        <f t="shared" si="49"/>
        <v>#REF!</v>
      </c>
      <c r="FU67" s="41" t="e">
        <f t="shared" ref="FU67:GG86" si="70">FT67</f>
        <v>#REF!</v>
      </c>
      <c r="FV67" s="41" t="e">
        <f t="shared" si="70"/>
        <v>#REF!</v>
      </c>
      <c r="FW67" s="41" t="e">
        <f t="shared" si="70"/>
        <v>#REF!</v>
      </c>
      <c r="FX67" s="41" t="e">
        <f t="shared" si="70"/>
        <v>#REF!</v>
      </c>
      <c r="FY67" s="41" t="e">
        <f t="shared" si="70"/>
        <v>#REF!</v>
      </c>
      <c r="FZ67" s="41" t="e">
        <f t="shared" si="70"/>
        <v>#REF!</v>
      </c>
      <c r="GA67" s="41" t="e">
        <f t="shared" si="70"/>
        <v>#REF!</v>
      </c>
      <c r="GB67" s="41" t="e">
        <f t="shared" si="70"/>
        <v>#REF!</v>
      </c>
      <c r="GC67" s="41" t="e">
        <f t="shared" si="70"/>
        <v>#REF!</v>
      </c>
      <c r="GD67" s="41" t="e">
        <f t="shared" si="70"/>
        <v>#REF!</v>
      </c>
      <c r="GE67" s="41" t="e">
        <f t="shared" si="70"/>
        <v>#REF!</v>
      </c>
      <c r="GF67" s="41" t="e">
        <f t="shared" si="70"/>
        <v>#REF!</v>
      </c>
      <c r="GG67" s="41" t="e">
        <f t="shared" si="70"/>
        <v>#REF!</v>
      </c>
      <c r="GH67" s="41" t="e">
        <f t="shared" si="66"/>
        <v>#REF!</v>
      </c>
      <c r="GI67" s="41" t="e">
        <f t="shared" si="58"/>
        <v>#REF!</v>
      </c>
      <c r="GJ67" s="41" t="e">
        <f t="shared" si="58"/>
        <v>#REF!</v>
      </c>
      <c r="GK67" s="41" t="e">
        <f t="shared" si="50"/>
        <v>#REF!</v>
      </c>
      <c r="GL67" s="41" t="e">
        <f t="shared" si="50"/>
        <v>#REF!</v>
      </c>
      <c r="GM67" s="41" t="e">
        <f t="shared" si="50"/>
        <v>#REF!</v>
      </c>
      <c r="GN67" s="41" t="e">
        <f t="shared" si="50"/>
        <v>#REF!</v>
      </c>
      <c r="GO67" s="41" t="e">
        <f t="shared" si="50"/>
        <v>#REF!</v>
      </c>
      <c r="GP67" s="41" t="e">
        <f t="shared" si="50"/>
        <v>#REF!</v>
      </c>
      <c r="GQ67" s="41" t="e">
        <f t="shared" si="50"/>
        <v>#REF!</v>
      </c>
      <c r="GR67" s="41" t="e">
        <f t="shared" si="50"/>
        <v>#REF!</v>
      </c>
      <c r="GS67" s="41" t="e">
        <f t="shared" si="50"/>
        <v>#REF!</v>
      </c>
      <c r="GT67" s="41" t="e">
        <f t="shared" si="50"/>
        <v>#REF!</v>
      </c>
      <c r="GU67" s="41" t="e">
        <f t="shared" si="50"/>
        <v>#REF!</v>
      </c>
      <c r="GV67" s="41" t="e">
        <f t="shared" si="50"/>
        <v>#REF!</v>
      </c>
      <c r="GW67" s="41" t="e">
        <f t="shared" si="50"/>
        <v>#REF!</v>
      </c>
      <c r="GX67" s="41" t="e">
        <f t="shared" si="50"/>
        <v>#REF!</v>
      </c>
      <c r="GY67" s="41" t="e">
        <f t="shared" si="59"/>
        <v>#REF!</v>
      </c>
      <c r="GZ67" s="41" t="e">
        <f t="shared" si="59"/>
        <v>#REF!</v>
      </c>
      <c r="HA67" s="41" t="e">
        <f t="shared" si="59"/>
        <v>#REF!</v>
      </c>
      <c r="HB67" s="41" t="e">
        <f t="shared" si="59"/>
        <v>#REF!</v>
      </c>
      <c r="HC67" s="41" t="e">
        <f t="shared" si="59"/>
        <v>#REF!</v>
      </c>
      <c r="HD67" s="41" t="e">
        <f t="shared" si="59"/>
        <v>#REF!</v>
      </c>
      <c r="HE67" s="41" t="e">
        <f t="shared" si="62"/>
        <v>#REF!</v>
      </c>
      <c r="HF67" s="41" t="e">
        <f t="shared" si="62"/>
        <v>#REF!</v>
      </c>
      <c r="HG67" s="41" t="e">
        <f t="shared" si="62"/>
        <v>#REF!</v>
      </c>
      <c r="HH67" s="41" t="e">
        <f t="shared" si="62"/>
        <v>#REF!</v>
      </c>
      <c r="HI67" s="41" t="e">
        <f t="shared" si="62"/>
        <v>#REF!</v>
      </c>
      <c r="HJ67" s="41" t="e">
        <f t="shared" si="62"/>
        <v>#REF!</v>
      </c>
    </row>
    <row r="68" spans="1:218" ht="14.4" x14ac:dyDescent="0.3">
      <c r="A68" s="42">
        <v>65</v>
      </c>
      <c r="B68" s="43" t="e">
        <f>'CMM3 - AUX CALC'!$BN$67</f>
        <v>#REF!</v>
      </c>
      <c r="BO68" s="41" t="e">
        <f>$B68/(_xlfn.SINGLE(PrazoConcessao)*12-BO$3+1)</f>
        <v>#REF!</v>
      </c>
      <c r="BP68" s="41" t="e">
        <f t="shared" si="52"/>
        <v>#REF!</v>
      </c>
      <c r="BQ68" s="41" t="e">
        <f t="shared" si="52"/>
        <v>#REF!</v>
      </c>
      <c r="BR68" s="41" t="e">
        <f t="shared" si="52"/>
        <v>#REF!</v>
      </c>
      <c r="BS68" s="41" t="e">
        <f t="shared" si="52"/>
        <v>#REF!</v>
      </c>
      <c r="BT68" s="41" t="e">
        <f t="shared" si="52"/>
        <v>#REF!</v>
      </c>
      <c r="BU68" s="41" t="e">
        <f t="shared" si="52"/>
        <v>#REF!</v>
      </c>
      <c r="BV68" s="41" t="e">
        <f t="shared" si="52"/>
        <v>#REF!</v>
      </c>
      <c r="BW68" s="41" t="e">
        <f t="shared" si="52"/>
        <v>#REF!</v>
      </c>
      <c r="BX68" s="41" t="e">
        <f t="shared" si="52"/>
        <v>#REF!</v>
      </c>
      <c r="BY68" s="41" t="e">
        <f t="shared" si="52"/>
        <v>#REF!</v>
      </c>
      <c r="BZ68" s="41" t="e">
        <f t="shared" si="52"/>
        <v>#REF!</v>
      </c>
      <c r="CA68" s="41" t="e">
        <f t="shared" si="52"/>
        <v>#REF!</v>
      </c>
      <c r="CB68" s="41" t="e">
        <f t="shared" si="52"/>
        <v>#REF!</v>
      </c>
      <c r="CC68" s="41" t="e">
        <f t="shared" si="52"/>
        <v>#REF!</v>
      </c>
      <c r="CD68" s="41" t="e">
        <f t="shared" si="52"/>
        <v>#REF!</v>
      </c>
      <c r="CE68" s="41" t="e">
        <f t="shared" si="52"/>
        <v>#REF!</v>
      </c>
      <c r="CF68" s="41" t="e">
        <f t="shared" si="67"/>
        <v>#REF!</v>
      </c>
      <c r="CG68" s="41" t="e">
        <f t="shared" si="67"/>
        <v>#REF!</v>
      </c>
      <c r="CH68" s="41" t="e">
        <f t="shared" si="67"/>
        <v>#REF!</v>
      </c>
      <c r="CI68" s="41" t="e">
        <f t="shared" si="67"/>
        <v>#REF!</v>
      </c>
      <c r="CJ68" s="41" t="e">
        <f t="shared" si="67"/>
        <v>#REF!</v>
      </c>
      <c r="CK68" s="41" t="e">
        <f t="shared" si="67"/>
        <v>#REF!</v>
      </c>
      <c r="CL68" s="41" t="e">
        <f t="shared" si="67"/>
        <v>#REF!</v>
      </c>
      <c r="CM68" s="41" t="e">
        <f t="shared" si="67"/>
        <v>#REF!</v>
      </c>
      <c r="CN68" s="41" t="e">
        <f t="shared" si="67"/>
        <v>#REF!</v>
      </c>
      <c r="CO68" s="41" t="e">
        <f t="shared" si="67"/>
        <v>#REF!</v>
      </c>
      <c r="CP68" s="41" t="e">
        <f t="shared" si="67"/>
        <v>#REF!</v>
      </c>
      <c r="CQ68" s="41" t="e">
        <f t="shared" si="63"/>
        <v>#REF!</v>
      </c>
      <c r="CR68" s="41" t="e">
        <f t="shared" si="63"/>
        <v>#REF!</v>
      </c>
      <c r="CS68" s="41" t="e">
        <f t="shared" si="47"/>
        <v>#REF!</v>
      </c>
      <c r="CT68" s="41" t="e">
        <f t="shared" si="47"/>
        <v>#REF!</v>
      </c>
      <c r="CU68" s="41" t="e">
        <f t="shared" si="47"/>
        <v>#REF!</v>
      </c>
      <c r="CV68" s="41" t="e">
        <f t="shared" si="47"/>
        <v>#REF!</v>
      </c>
      <c r="CW68" s="41" t="e">
        <f t="shared" si="47"/>
        <v>#REF!</v>
      </c>
      <c r="CX68" s="41" t="e">
        <f t="shared" si="47"/>
        <v>#REF!</v>
      </c>
      <c r="CY68" s="41" t="e">
        <f t="shared" si="47"/>
        <v>#REF!</v>
      </c>
      <c r="CZ68" s="41" t="e">
        <f t="shared" si="47"/>
        <v>#REF!</v>
      </c>
      <c r="DA68" s="41" t="e">
        <f t="shared" si="47"/>
        <v>#REF!</v>
      </c>
      <c r="DB68" s="41" t="e">
        <f t="shared" si="47"/>
        <v>#REF!</v>
      </c>
      <c r="DC68" s="41" t="e">
        <f t="shared" si="47"/>
        <v>#REF!</v>
      </c>
      <c r="DD68" s="41" t="e">
        <f t="shared" si="47"/>
        <v>#REF!</v>
      </c>
      <c r="DE68" s="41" t="e">
        <f t="shared" si="47"/>
        <v>#REF!</v>
      </c>
      <c r="DF68" s="41" t="e">
        <f t="shared" si="47"/>
        <v>#REF!</v>
      </c>
      <c r="DG68" s="41" t="e">
        <f t="shared" si="47"/>
        <v>#REF!</v>
      </c>
      <c r="DH68" s="41" t="e">
        <f t="shared" si="47"/>
        <v>#REF!</v>
      </c>
      <c r="DI68" s="41" t="e">
        <f t="shared" si="68"/>
        <v>#REF!</v>
      </c>
      <c r="DJ68" s="41" t="e">
        <f t="shared" si="68"/>
        <v>#REF!</v>
      </c>
      <c r="DK68" s="41" t="e">
        <f t="shared" si="68"/>
        <v>#REF!</v>
      </c>
      <c r="DL68" s="41" t="e">
        <f t="shared" si="68"/>
        <v>#REF!</v>
      </c>
      <c r="DM68" s="41" t="e">
        <f t="shared" si="68"/>
        <v>#REF!</v>
      </c>
      <c r="DN68" s="41" t="e">
        <f t="shared" si="68"/>
        <v>#REF!</v>
      </c>
      <c r="DO68" s="41" t="e">
        <f t="shared" si="68"/>
        <v>#REF!</v>
      </c>
      <c r="DP68" s="41" t="e">
        <f t="shared" si="68"/>
        <v>#REF!</v>
      </c>
      <c r="DQ68" s="41" t="e">
        <f t="shared" si="68"/>
        <v>#REF!</v>
      </c>
      <c r="DR68" s="41" t="e">
        <f t="shared" si="68"/>
        <v>#REF!</v>
      </c>
      <c r="DS68" s="41" t="e">
        <f t="shared" si="68"/>
        <v>#REF!</v>
      </c>
      <c r="DT68" s="41" t="e">
        <f t="shared" si="68"/>
        <v>#REF!</v>
      </c>
      <c r="DU68" s="41" t="e">
        <f t="shared" si="68"/>
        <v>#REF!</v>
      </c>
      <c r="DV68" s="41" t="e">
        <f t="shared" si="64"/>
        <v>#REF!</v>
      </c>
      <c r="DW68" s="41" t="e">
        <f t="shared" si="54"/>
        <v>#REF!</v>
      </c>
      <c r="DX68" s="41" t="e">
        <f t="shared" si="54"/>
        <v>#REF!</v>
      </c>
      <c r="DY68" s="41" t="e">
        <f t="shared" si="48"/>
        <v>#REF!</v>
      </c>
      <c r="DZ68" s="41" t="e">
        <f t="shared" si="48"/>
        <v>#REF!</v>
      </c>
      <c r="EA68" s="41" t="e">
        <f t="shared" si="48"/>
        <v>#REF!</v>
      </c>
      <c r="EB68" s="41" t="e">
        <f t="shared" si="48"/>
        <v>#REF!</v>
      </c>
      <c r="EC68" s="41" t="e">
        <f t="shared" si="48"/>
        <v>#REF!</v>
      </c>
      <c r="ED68" s="41" t="e">
        <f t="shared" si="48"/>
        <v>#REF!</v>
      </c>
      <c r="EE68" s="41" t="e">
        <f t="shared" si="48"/>
        <v>#REF!</v>
      </c>
      <c r="EF68" s="41" t="e">
        <f t="shared" si="48"/>
        <v>#REF!</v>
      </c>
      <c r="EG68" s="41" t="e">
        <f t="shared" si="48"/>
        <v>#REF!</v>
      </c>
      <c r="EH68" s="41" t="e">
        <f t="shared" si="48"/>
        <v>#REF!</v>
      </c>
      <c r="EI68" s="41" t="e">
        <f t="shared" si="48"/>
        <v>#REF!</v>
      </c>
      <c r="EJ68" s="41" t="e">
        <f t="shared" si="48"/>
        <v>#REF!</v>
      </c>
      <c r="EK68" s="41" t="e">
        <f t="shared" si="48"/>
        <v>#REF!</v>
      </c>
      <c r="EL68" s="41" t="e">
        <f t="shared" si="48"/>
        <v>#REF!</v>
      </c>
      <c r="EM68" s="41" t="e">
        <f t="shared" si="48"/>
        <v>#REF!</v>
      </c>
      <c r="EN68" s="41" t="e">
        <f t="shared" si="48"/>
        <v>#REF!</v>
      </c>
      <c r="EO68" s="41" t="e">
        <f t="shared" si="69"/>
        <v>#REF!</v>
      </c>
      <c r="EP68" s="41" t="e">
        <f t="shared" si="69"/>
        <v>#REF!</v>
      </c>
      <c r="EQ68" s="41" t="e">
        <f t="shared" si="69"/>
        <v>#REF!</v>
      </c>
      <c r="ER68" s="41" t="e">
        <f t="shared" si="69"/>
        <v>#REF!</v>
      </c>
      <c r="ES68" s="41" t="e">
        <f t="shared" si="69"/>
        <v>#REF!</v>
      </c>
      <c r="ET68" s="41" t="e">
        <f t="shared" si="69"/>
        <v>#REF!</v>
      </c>
      <c r="EU68" s="41" t="e">
        <f t="shared" si="69"/>
        <v>#REF!</v>
      </c>
      <c r="EV68" s="41" t="e">
        <f t="shared" si="69"/>
        <v>#REF!</v>
      </c>
      <c r="EW68" s="41" t="e">
        <f t="shared" si="69"/>
        <v>#REF!</v>
      </c>
      <c r="EX68" s="41" t="e">
        <f t="shared" si="69"/>
        <v>#REF!</v>
      </c>
      <c r="EY68" s="41" t="e">
        <f t="shared" si="69"/>
        <v>#REF!</v>
      </c>
      <c r="EZ68" s="41" t="e">
        <f t="shared" si="69"/>
        <v>#REF!</v>
      </c>
      <c r="FA68" s="41" t="e">
        <f t="shared" si="69"/>
        <v>#REF!</v>
      </c>
      <c r="FB68" s="41" t="e">
        <f t="shared" si="65"/>
        <v>#REF!</v>
      </c>
      <c r="FC68" s="41" t="e">
        <f t="shared" si="56"/>
        <v>#REF!</v>
      </c>
      <c r="FD68" s="41" t="e">
        <f t="shared" si="56"/>
        <v>#REF!</v>
      </c>
      <c r="FE68" s="41" t="e">
        <f t="shared" si="49"/>
        <v>#REF!</v>
      </c>
      <c r="FF68" s="41" t="e">
        <f t="shared" si="49"/>
        <v>#REF!</v>
      </c>
      <c r="FG68" s="41" t="e">
        <f t="shared" si="49"/>
        <v>#REF!</v>
      </c>
      <c r="FH68" s="41" t="e">
        <f t="shared" si="49"/>
        <v>#REF!</v>
      </c>
      <c r="FI68" s="41" t="e">
        <f t="shared" si="49"/>
        <v>#REF!</v>
      </c>
      <c r="FJ68" s="41" t="e">
        <f t="shared" si="49"/>
        <v>#REF!</v>
      </c>
      <c r="FK68" s="41" t="e">
        <f t="shared" si="49"/>
        <v>#REF!</v>
      </c>
      <c r="FL68" s="41" t="e">
        <f t="shared" si="49"/>
        <v>#REF!</v>
      </c>
      <c r="FM68" s="41" t="e">
        <f t="shared" si="49"/>
        <v>#REF!</v>
      </c>
      <c r="FN68" s="41" t="e">
        <f t="shared" si="49"/>
        <v>#REF!</v>
      </c>
      <c r="FO68" s="41" t="e">
        <f t="shared" si="49"/>
        <v>#REF!</v>
      </c>
      <c r="FP68" s="41" t="e">
        <f t="shared" si="49"/>
        <v>#REF!</v>
      </c>
      <c r="FQ68" s="41" t="e">
        <f t="shared" si="49"/>
        <v>#REF!</v>
      </c>
      <c r="FR68" s="41" t="e">
        <f t="shared" si="49"/>
        <v>#REF!</v>
      </c>
      <c r="FS68" s="41" t="e">
        <f t="shared" si="49"/>
        <v>#REF!</v>
      </c>
      <c r="FT68" s="41" t="e">
        <f t="shared" si="49"/>
        <v>#REF!</v>
      </c>
      <c r="FU68" s="41" t="e">
        <f t="shared" si="70"/>
        <v>#REF!</v>
      </c>
      <c r="FV68" s="41" t="e">
        <f t="shared" si="70"/>
        <v>#REF!</v>
      </c>
      <c r="FW68" s="41" t="e">
        <f t="shared" si="70"/>
        <v>#REF!</v>
      </c>
      <c r="FX68" s="41" t="e">
        <f t="shared" si="70"/>
        <v>#REF!</v>
      </c>
      <c r="FY68" s="41" t="e">
        <f t="shared" si="70"/>
        <v>#REF!</v>
      </c>
      <c r="FZ68" s="41" t="e">
        <f t="shared" si="70"/>
        <v>#REF!</v>
      </c>
      <c r="GA68" s="41" t="e">
        <f t="shared" si="70"/>
        <v>#REF!</v>
      </c>
      <c r="GB68" s="41" t="e">
        <f t="shared" si="70"/>
        <v>#REF!</v>
      </c>
      <c r="GC68" s="41" t="e">
        <f t="shared" si="70"/>
        <v>#REF!</v>
      </c>
      <c r="GD68" s="41" t="e">
        <f t="shared" si="70"/>
        <v>#REF!</v>
      </c>
      <c r="GE68" s="41" t="e">
        <f t="shared" si="70"/>
        <v>#REF!</v>
      </c>
      <c r="GF68" s="41" t="e">
        <f t="shared" si="70"/>
        <v>#REF!</v>
      </c>
      <c r="GG68" s="41" t="e">
        <f t="shared" si="70"/>
        <v>#REF!</v>
      </c>
      <c r="GH68" s="41" t="e">
        <f t="shared" si="66"/>
        <v>#REF!</v>
      </c>
      <c r="GI68" s="41" t="e">
        <f t="shared" si="58"/>
        <v>#REF!</v>
      </c>
      <c r="GJ68" s="41" t="e">
        <f t="shared" si="58"/>
        <v>#REF!</v>
      </c>
      <c r="GK68" s="41" t="e">
        <f t="shared" si="50"/>
        <v>#REF!</v>
      </c>
      <c r="GL68" s="41" t="e">
        <f t="shared" si="50"/>
        <v>#REF!</v>
      </c>
      <c r="GM68" s="41" t="e">
        <f t="shared" si="50"/>
        <v>#REF!</v>
      </c>
      <c r="GN68" s="41" t="e">
        <f t="shared" si="50"/>
        <v>#REF!</v>
      </c>
      <c r="GO68" s="41" t="e">
        <f t="shared" si="50"/>
        <v>#REF!</v>
      </c>
      <c r="GP68" s="41" t="e">
        <f t="shared" si="50"/>
        <v>#REF!</v>
      </c>
      <c r="GQ68" s="41" t="e">
        <f t="shared" si="50"/>
        <v>#REF!</v>
      </c>
      <c r="GR68" s="41" t="e">
        <f t="shared" si="50"/>
        <v>#REF!</v>
      </c>
      <c r="GS68" s="41" t="e">
        <f t="shared" si="50"/>
        <v>#REF!</v>
      </c>
      <c r="GT68" s="41" t="e">
        <f t="shared" si="50"/>
        <v>#REF!</v>
      </c>
      <c r="GU68" s="41" t="e">
        <f t="shared" si="50"/>
        <v>#REF!</v>
      </c>
      <c r="GV68" s="41" t="e">
        <f t="shared" si="50"/>
        <v>#REF!</v>
      </c>
      <c r="GW68" s="41" t="e">
        <f t="shared" si="50"/>
        <v>#REF!</v>
      </c>
      <c r="GX68" s="41" t="e">
        <f t="shared" si="50"/>
        <v>#REF!</v>
      </c>
      <c r="GY68" s="41" t="e">
        <f t="shared" si="59"/>
        <v>#REF!</v>
      </c>
      <c r="GZ68" s="41" t="e">
        <f t="shared" si="59"/>
        <v>#REF!</v>
      </c>
      <c r="HA68" s="41" t="e">
        <f t="shared" si="59"/>
        <v>#REF!</v>
      </c>
      <c r="HB68" s="41" t="e">
        <f t="shared" si="59"/>
        <v>#REF!</v>
      </c>
      <c r="HC68" s="41" t="e">
        <f t="shared" si="59"/>
        <v>#REF!</v>
      </c>
      <c r="HD68" s="41" t="e">
        <f t="shared" si="59"/>
        <v>#REF!</v>
      </c>
      <c r="HE68" s="41" t="e">
        <f t="shared" si="62"/>
        <v>#REF!</v>
      </c>
      <c r="HF68" s="41" t="e">
        <f t="shared" si="62"/>
        <v>#REF!</v>
      </c>
      <c r="HG68" s="41" t="e">
        <f t="shared" si="62"/>
        <v>#REF!</v>
      </c>
      <c r="HH68" s="41" t="e">
        <f t="shared" si="62"/>
        <v>#REF!</v>
      </c>
      <c r="HI68" s="41" t="e">
        <f t="shared" si="62"/>
        <v>#REF!</v>
      </c>
      <c r="HJ68" s="41" t="e">
        <f t="shared" si="62"/>
        <v>#REF!</v>
      </c>
    </row>
    <row r="69" spans="1:218" ht="14.4" x14ac:dyDescent="0.3">
      <c r="A69" s="42">
        <v>66</v>
      </c>
      <c r="B69" s="43" t="e">
        <f>'CMM3 - AUX CALC'!$BO$67</f>
        <v>#REF!</v>
      </c>
      <c r="BP69" s="41" t="e">
        <f>$B69/(_xlfn.SINGLE(PrazoConcessao)*12-BP$3+1)</f>
        <v>#REF!</v>
      </c>
      <c r="BQ69" s="41" t="e">
        <f t="shared" si="52"/>
        <v>#REF!</v>
      </c>
      <c r="BR69" s="41" t="e">
        <f t="shared" si="52"/>
        <v>#REF!</v>
      </c>
      <c r="BS69" s="41" t="e">
        <f t="shared" si="52"/>
        <v>#REF!</v>
      </c>
      <c r="BT69" s="41" t="e">
        <f t="shared" si="52"/>
        <v>#REF!</v>
      </c>
      <c r="BU69" s="41" t="e">
        <f t="shared" si="52"/>
        <v>#REF!</v>
      </c>
      <c r="BV69" s="41" t="e">
        <f t="shared" si="52"/>
        <v>#REF!</v>
      </c>
      <c r="BW69" s="41" t="e">
        <f t="shared" si="52"/>
        <v>#REF!</v>
      </c>
      <c r="BX69" s="41" t="e">
        <f t="shared" si="52"/>
        <v>#REF!</v>
      </c>
      <c r="BY69" s="41" t="e">
        <f t="shared" si="52"/>
        <v>#REF!</v>
      </c>
      <c r="BZ69" s="41" t="e">
        <f t="shared" si="52"/>
        <v>#REF!</v>
      </c>
      <c r="CA69" s="41" t="e">
        <f t="shared" si="52"/>
        <v>#REF!</v>
      </c>
      <c r="CB69" s="41" t="e">
        <f t="shared" si="52"/>
        <v>#REF!</v>
      </c>
      <c r="CC69" s="41" t="e">
        <f t="shared" si="52"/>
        <v>#REF!</v>
      </c>
      <c r="CD69" s="41" t="e">
        <f t="shared" si="52"/>
        <v>#REF!</v>
      </c>
      <c r="CE69" s="41" t="e">
        <f t="shared" si="52"/>
        <v>#REF!</v>
      </c>
      <c r="CF69" s="41" t="e">
        <f t="shared" si="67"/>
        <v>#REF!</v>
      </c>
      <c r="CG69" s="41" t="e">
        <f t="shared" si="67"/>
        <v>#REF!</v>
      </c>
      <c r="CH69" s="41" t="e">
        <f t="shared" si="67"/>
        <v>#REF!</v>
      </c>
      <c r="CI69" s="41" t="e">
        <f t="shared" si="67"/>
        <v>#REF!</v>
      </c>
      <c r="CJ69" s="41" t="e">
        <f t="shared" si="67"/>
        <v>#REF!</v>
      </c>
      <c r="CK69" s="41" t="e">
        <f t="shared" si="67"/>
        <v>#REF!</v>
      </c>
      <c r="CL69" s="41" t="e">
        <f t="shared" si="67"/>
        <v>#REF!</v>
      </c>
      <c r="CM69" s="41" t="e">
        <f t="shared" si="67"/>
        <v>#REF!</v>
      </c>
      <c r="CN69" s="41" t="e">
        <f t="shared" si="67"/>
        <v>#REF!</v>
      </c>
      <c r="CO69" s="41" t="e">
        <f t="shared" si="67"/>
        <v>#REF!</v>
      </c>
      <c r="CP69" s="41" t="e">
        <f t="shared" si="67"/>
        <v>#REF!</v>
      </c>
      <c r="CQ69" s="41" t="e">
        <f t="shared" si="63"/>
        <v>#REF!</v>
      </c>
      <c r="CR69" s="41" t="e">
        <f t="shared" si="63"/>
        <v>#REF!</v>
      </c>
      <c r="CS69" s="41" t="e">
        <f t="shared" si="47"/>
        <v>#REF!</v>
      </c>
      <c r="CT69" s="41" t="e">
        <f t="shared" si="47"/>
        <v>#REF!</v>
      </c>
      <c r="CU69" s="41" t="e">
        <f t="shared" si="47"/>
        <v>#REF!</v>
      </c>
      <c r="CV69" s="41" t="e">
        <f t="shared" si="47"/>
        <v>#REF!</v>
      </c>
      <c r="CW69" s="41" t="e">
        <f t="shared" si="47"/>
        <v>#REF!</v>
      </c>
      <c r="CX69" s="41" t="e">
        <f t="shared" si="47"/>
        <v>#REF!</v>
      </c>
      <c r="CY69" s="41" t="e">
        <f t="shared" si="47"/>
        <v>#REF!</v>
      </c>
      <c r="CZ69" s="41" t="e">
        <f t="shared" si="47"/>
        <v>#REF!</v>
      </c>
      <c r="DA69" s="41" t="e">
        <f t="shared" si="47"/>
        <v>#REF!</v>
      </c>
      <c r="DB69" s="41" t="e">
        <f t="shared" si="47"/>
        <v>#REF!</v>
      </c>
      <c r="DC69" s="41" t="e">
        <f t="shared" si="47"/>
        <v>#REF!</v>
      </c>
      <c r="DD69" s="41" t="e">
        <f t="shared" ref="DD69:DP99" si="71">DC69</f>
        <v>#REF!</v>
      </c>
      <c r="DE69" s="41" t="e">
        <f t="shared" si="71"/>
        <v>#REF!</v>
      </c>
      <c r="DF69" s="41" t="e">
        <f t="shared" si="71"/>
        <v>#REF!</v>
      </c>
      <c r="DG69" s="41" t="e">
        <f t="shared" si="71"/>
        <v>#REF!</v>
      </c>
      <c r="DH69" s="41" t="e">
        <f t="shared" si="71"/>
        <v>#REF!</v>
      </c>
      <c r="DI69" s="41" t="e">
        <f t="shared" si="68"/>
        <v>#REF!</v>
      </c>
      <c r="DJ69" s="41" t="e">
        <f t="shared" si="68"/>
        <v>#REF!</v>
      </c>
      <c r="DK69" s="41" t="e">
        <f t="shared" si="68"/>
        <v>#REF!</v>
      </c>
      <c r="DL69" s="41" t="e">
        <f t="shared" si="68"/>
        <v>#REF!</v>
      </c>
      <c r="DM69" s="41" t="e">
        <f t="shared" si="68"/>
        <v>#REF!</v>
      </c>
      <c r="DN69" s="41" t="e">
        <f t="shared" si="68"/>
        <v>#REF!</v>
      </c>
      <c r="DO69" s="41" t="e">
        <f t="shared" si="68"/>
        <v>#REF!</v>
      </c>
      <c r="DP69" s="41" t="e">
        <f t="shared" si="68"/>
        <v>#REF!</v>
      </c>
      <c r="DQ69" s="41" t="e">
        <f t="shared" si="68"/>
        <v>#REF!</v>
      </c>
      <c r="DR69" s="41" t="e">
        <f t="shared" si="68"/>
        <v>#REF!</v>
      </c>
      <c r="DS69" s="41" t="e">
        <f t="shared" si="68"/>
        <v>#REF!</v>
      </c>
      <c r="DT69" s="41" t="e">
        <f t="shared" si="68"/>
        <v>#REF!</v>
      </c>
      <c r="DU69" s="41" t="e">
        <f t="shared" si="68"/>
        <v>#REF!</v>
      </c>
      <c r="DV69" s="41" t="e">
        <f t="shared" si="64"/>
        <v>#REF!</v>
      </c>
      <c r="DW69" s="41" t="e">
        <f t="shared" si="54"/>
        <v>#REF!</v>
      </c>
      <c r="DX69" s="41" t="e">
        <f t="shared" si="54"/>
        <v>#REF!</v>
      </c>
      <c r="DY69" s="41" t="e">
        <f t="shared" si="48"/>
        <v>#REF!</v>
      </c>
      <c r="DZ69" s="41" t="e">
        <f t="shared" si="48"/>
        <v>#REF!</v>
      </c>
      <c r="EA69" s="41" t="e">
        <f t="shared" si="48"/>
        <v>#REF!</v>
      </c>
      <c r="EB69" s="41" t="e">
        <f t="shared" si="48"/>
        <v>#REF!</v>
      </c>
      <c r="EC69" s="41" t="e">
        <f t="shared" si="48"/>
        <v>#REF!</v>
      </c>
      <c r="ED69" s="41" t="e">
        <f t="shared" si="48"/>
        <v>#REF!</v>
      </c>
      <c r="EE69" s="41" t="e">
        <f t="shared" si="48"/>
        <v>#REF!</v>
      </c>
      <c r="EF69" s="41" t="e">
        <f t="shared" si="48"/>
        <v>#REF!</v>
      </c>
      <c r="EG69" s="41" t="e">
        <f t="shared" si="48"/>
        <v>#REF!</v>
      </c>
      <c r="EH69" s="41" t="e">
        <f t="shared" si="48"/>
        <v>#REF!</v>
      </c>
      <c r="EI69" s="41" t="e">
        <f t="shared" si="48"/>
        <v>#REF!</v>
      </c>
      <c r="EJ69" s="41" t="e">
        <f t="shared" ref="EJ69:EV99" si="72">EI69</f>
        <v>#REF!</v>
      </c>
      <c r="EK69" s="41" t="e">
        <f t="shared" si="72"/>
        <v>#REF!</v>
      </c>
      <c r="EL69" s="41" t="e">
        <f t="shared" si="72"/>
        <v>#REF!</v>
      </c>
      <c r="EM69" s="41" t="e">
        <f t="shared" si="72"/>
        <v>#REF!</v>
      </c>
      <c r="EN69" s="41" t="e">
        <f t="shared" si="72"/>
        <v>#REF!</v>
      </c>
      <c r="EO69" s="41" t="e">
        <f t="shared" si="69"/>
        <v>#REF!</v>
      </c>
      <c r="EP69" s="41" t="e">
        <f t="shared" si="69"/>
        <v>#REF!</v>
      </c>
      <c r="EQ69" s="41" t="e">
        <f t="shared" si="69"/>
        <v>#REF!</v>
      </c>
      <c r="ER69" s="41" t="e">
        <f t="shared" si="69"/>
        <v>#REF!</v>
      </c>
      <c r="ES69" s="41" t="e">
        <f t="shared" si="69"/>
        <v>#REF!</v>
      </c>
      <c r="ET69" s="41" t="e">
        <f t="shared" si="69"/>
        <v>#REF!</v>
      </c>
      <c r="EU69" s="41" t="e">
        <f t="shared" si="69"/>
        <v>#REF!</v>
      </c>
      <c r="EV69" s="41" t="e">
        <f t="shared" si="69"/>
        <v>#REF!</v>
      </c>
      <c r="EW69" s="41" t="e">
        <f t="shared" si="69"/>
        <v>#REF!</v>
      </c>
      <c r="EX69" s="41" t="e">
        <f t="shared" si="69"/>
        <v>#REF!</v>
      </c>
      <c r="EY69" s="41" t="e">
        <f t="shared" si="69"/>
        <v>#REF!</v>
      </c>
      <c r="EZ69" s="41" t="e">
        <f t="shared" si="69"/>
        <v>#REF!</v>
      </c>
      <c r="FA69" s="41" t="e">
        <f t="shared" si="69"/>
        <v>#REF!</v>
      </c>
      <c r="FB69" s="41" t="e">
        <f t="shared" si="65"/>
        <v>#REF!</v>
      </c>
      <c r="FC69" s="41" t="e">
        <f t="shared" si="56"/>
        <v>#REF!</v>
      </c>
      <c r="FD69" s="41" t="e">
        <f t="shared" si="56"/>
        <v>#REF!</v>
      </c>
      <c r="FE69" s="41" t="e">
        <f t="shared" si="49"/>
        <v>#REF!</v>
      </c>
      <c r="FF69" s="41" t="e">
        <f t="shared" si="49"/>
        <v>#REF!</v>
      </c>
      <c r="FG69" s="41" t="e">
        <f t="shared" si="49"/>
        <v>#REF!</v>
      </c>
      <c r="FH69" s="41" t="e">
        <f t="shared" si="49"/>
        <v>#REF!</v>
      </c>
      <c r="FI69" s="41" t="e">
        <f t="shared" si="49"/>
        <v>#REF!</v>
      </c>
      <c r="FJ69" s="41" t="e">
        <f t="shared" si="49"/>
        <v>#REF!</v>
      </c>
      <c r="FK69" s="41" t="e">
        <f t="shared" si="49"/>
        <v>#REF!</v>
      </c>
      <c r="FL69" s="41" t="e">
        <f t="shared" si="49"/>
        <v>#REF!</v>
      </c>
      <c r="FM69" s="41" t="e">
        <f t="shared" si="49"/>
        <v>#REF!</v>
      </c>
      <c r="FN69" s="41" t="e">
        <f t="shared" si="49"/>
        <v>#REF!</v>
      </c>
      <c r="FO69" s="41" t="e">
        <f t="shared" si="49"/>
        <v>#REF!</v>
      </c>
      <c r="FP69" s="41" t="e">
        <f t="shared" ref="FP69:GB99" si="73">FO69</f>
        <v>#REF!</v>
      </c>
      <c r="FQ69" s="41" t="e">
        <f t="shared" si="73"/>
        <v>#REF!</v>
      </c>
      <c r="FR69" s="41" t="e">
        <f t="shared" si="73"/>
        <v>#REF!</v>
      </c>
      <c r="FS69" s="41" t="e">
        <f t="shared" si="73"/>
        <v>#REF!</v>
      </c>
      <c r="FT69" s="41" t="e">
        <f t="shared" si="73"/>
        <v>#REF!</v>
      </c>
      <c r="FU69" s="41" t="e">
        <f t="shared" si="70"/>
        <v>#REF!</v>
      </c>
      <c r="FV69" s="41" t="e">
        <f t="shared" si="70"/>
        <v>#REF!</v>
      </c>
      <c r="FW69" s="41" t="e">
        <f t="shared" si="70"/>
        <v>#REF!</v>
      </c>
      <c r="FX69" s="41" t="e">
        <f t="shared" si="70"/>
        <v>#REF!</v>
      </c>
      <c r="FY69" s="41" t="e">
        <f t="shared" si="70"/>
        <v>#REF!</v>
      </c>
      <c r="FZ69" s="41" t="e">
        <f t="shared" si="70"/>
        <v>#REF!</v>
      </c>
      <c r="GA69" s="41" t="e">
        <f t="shared" si="70"/>
        <v>#REF!</v>
      </c>
      <c r="GB69" s="41" t="e">
        <f t="shared" si="70"/>
        <v>#REF!</v>
      </c>
      <c r="GC69" s="41" t="e">
        <f t="shared" si="70"/>
        <v>#REF!</v>
      </c>
      <c r="GD69" s="41" t="e">
        <f t="shared" si="70"/>
        <v>#REF!</v>
      </c>
      <c r="GE69" s="41" t="e">
        <f t="shared" si="70"/>
        <v>#REF!</v>
      </c>
      <c r="GF69" s="41" t="e">
        <f t="shared" si="70"/>
        <v>#REF!</v>
      </c>
      <c r="GG69" s="41" t="e">
        <f t="shared" si="70"/>
        <v>#REF!</v>
      </c>
      <c r="GH69" s="41" t="e">
        <f t="shared" si="66"/>
        <v>#REF!</v>
      </c>
      <c r="GI69" s="41" t="e">
        <f t="shared" si="58"/>
        <v>#REF!</v>
      </c>
      <c r="GJ69" s="41" t="e">
        <f t="shared" si="58"/>
        <v>#REF!</v>
      </c>
      <c r="GK69" s="41" t="e">
        <f t="shared" si="50"/>
        <v>#REF!</v>
      </c>
      <c r="GL69" s="41" t="e">
        <f t="shared" si="50"/>
        <v>#REF!</v>
      </c>
      <c r="GM69" s="41" t="e">
        <f t="shared" si="50"/>
        <v>#REF!</v>
      </c>
      <c r="GN69" s="41" t="e">
        <f t="shared" si="50"/>
        <v>#REF!</v>
      </c>
      <c r="GO69" s="41" t="e">
        <f t="shared" si="50"/>
        <v>#REF!</v>
      </c>
      <c r="GP69" s="41" t="e">
        <f t="shared" si="50"/>
        <v>#REF!</v>
      </c>
      <c r="GQ69" s="41" t="e">
        <f t="shared" si="50"/>
        <v>#REF!</v>
      </c>
      <c r="GR69" s="41" t="e">
        <f t="shared" si="50"/>
        <v>#REF!</v>
      </c>
      <c r="GS69" s="41" t="e">
        <f t="shared" si="50"/>
        <v>#REF!</v>
      </c>
      <c r="GT69" s="41" t="e">
        <f t="shared" si="50"/>
        <v>#REF!</v>
      </c>
      <c r="GU69" s="41" t="e">
        <f t="shared" si="50"/>
        <v>#REF!</v>
      </c>
      <c r="GV69" s="41" t="e">
        <f t="shared" si="50"/>
        <v>#REF!</v>
      </c>
      <c r="GW69" s="41" t="e">
        <f t="shared" si="50"/>
        <v>#REF!</v>
      </c>
      <c r="GX69" s="41" t="e">
        <f t="shared" si="50"/>
        <v>#REF!</v>
      </c>
      <c r="GY69" s="41" t="e">
        <f t="shared" si="59"/>
        <v>#REF!</v>
      </c>
      <c r="GZ69" s="41" t="e">
        <f t="shared" si="59"/>
        <v>#REF!</v>
      </c>
      <c r="HA69" s="41" t="e">
        <f t="shared" si="59"/>
        <v>#REF!</v>
      </c>
      <c r="HB69" s="41" t="e">
        <f t="shared" si="59"/>
        <v>#REF!</v>
      </c>
      <c r="HC69" s="41" t="e">
        <f t="shared" si="59"/>
        <v>#REF!</v>
      </c>
      <c r="HD69" s="41" t="e">
        <f t="shared" si="59"/>
        <v>#REF!</v>
      </c>
      <c r="HE69" s="41" t="e">
        <f t="shared" si="62"/>
        <v>#REF!</v>
      </c>
      <c r="HF69" s="41" t="e">
        <f t="shared" si="62"/>
        <v>#REF!</v>
      </c>
      <c r="HG69" s="41" t="e">
        <f t="shared" si="62"/>
        <v>#REF!</v>
      </c>
      <c r="HH69" s="41" t="e">
        <f t="shared" si="62"/>
        <v>#REF!</v>
      </c>
      <c r="HI69" s="41" t="e">
        <f t="shared" si="62"/>
        <v>#REF!</v>
      </c>
      <c r="HJ69" s="41" t="e">
        <f t="shared" si="62"/>
        <v>#REF!</v>
      </c>
    </row>
    <row r="70" spans="1:218" ht="14.4" x14ac:dyDescent="0.3">
      <c r="A70" s="42">
        <v>67</v>
      </c>
      <c r="B70" s="43" t="e">
        <f>'CMM3 - AUX CALC'!$BP$67</f>
        <v>#REF!</v>
      </c>
      <c r="BQ70" s="41" t="e">
        <f>$B70/(_xlfn.SINGLE(PrazoConcessao)*12-BQ$3+1)</f>
        <v>#REF!</v>
      </c>
      <c r="BR70" s="41" t="e">
        <f t="shared" ref="BR70:CE83" si="74">BQ70</f>
        <v>#REF!</v>
      </c>
      <c r="BS70" s="41" t="e">
        <f t="shared" si="74"/>
        <v>#REF!</v>
      </c>
      <c r="BT70" s="41" t="e">
        <f t="shared" si="74"/>
        <v>#REF!</v>
      </c>
      <c r="BU70" s="41" t="e">
        <f t="shared" si="74"/>
        <v>#REF!</v>
      </c>
      <c r="BV70" s="41" t="e">
        <f t="shared" si="74"/>
        <v>#REF!</v>
      </c>
      <c r="BW70" s="41" t="e">
        <f t="shared" si="74"/>
        <v>#REF!</v>
      </c>
      <c r="BX70" s="41" t="e">
        <f t="shared" si="74"/>
        <v>#REF!</v>
      </c>
      <c r="BY70" s="41" t="e">
        <f t="shared" si="74"/>
        <v>#REF!</v>
      </c>
      <c r="BZ70" s="41" t="e">
        <f t="shared" si="74"/>
        <v>#REF!</v>
      </c>
      <c r="CA70" s="41" t="e">
        <f t="shared" si="74"/>
        <v>#REF!</v>
      </c>
      <c r="CB70" s="41" t="e">
        <f t="shared" si="74"/>
        <v>#REF!</v>
      </c>
      <c r="CC70" s="41" t="e">
        <f t="shared" si="74"/>
        <v>#REF!</v>
      </c>
      <c r="CD70" s="41" t="e">
        <f t="shared" si="74"/>
        <v>#REF!</v>
      </c>
      <c r="CE70" s="41" t="e">
        <f t="shared" si="74"/>
        <v>#REF!</v>
      </c>
      <c r="CF70" s="41" t="e">
        <f t="shared" si="67"/>
        <v>#REF!</v>
      </c>
      <c r="CG70" s="41" t="e">
        <f t="shared" si="67"/>
        <v>#REF!</v>
      </c>
      <c r="CH70" s="41" t="e">
        <f t="shared" si="67"/>
        <v>#REF!</v>
      </c>
      <c r="CI70" s="41" t="e">
        <f t="shared" si="67"/>
        <v>#REF!</v>
      </c>
      <c r="CJ70" s="41" t="e">
        <f t="shared" si="67"/>
        <v>#REF!</v>
      </c>
      <c r="CK70" s="41" t="e">
        <f t="shared" si="67"/>
        <v>#REF!</v>
      </c>
      <c r="CL70" s="41" t="e">
        <f t="shared" si="67"/>
        <v>#REF!</v>
      </c>
      <c r="CM70" s="41" t="e">
        <f t="shared" si="67"/>
        <v>#REF!</v>
      </c>
      <c r="CN70" s="41" t="e">
        <f t="shared" si="67"/>
        <v>#REF!</v>
      </c>
      <c r="CO70" s="41" t="e">
        <f t="shared" si="67"/>
        <v>#REF!</v>
      </c>
      <c r="CP70" s="41" t="e">
        <f t="shared" si="67"/>
        <v>#REF!</v>
      </c>
      <c r="CQ70" s="41" t="e">
        <f t="shared" si="63"/>
        <v>#REF!</v>
      </c>
      <c r="CR70" s="41" t="e">
        <f t="shared" si="63"/>
        <v>#REF!</v>
      </c>
      <c r="CS70" s="41" t="e">
        <f t="shared" si="63"/>
        <v>#REF!</v>
      </c>
      <c r="CT70" s="41" t="e">
        <f t="shared" si="63"/>
        <v>#REF!</v>
      </c>
      <c r="CU70" s="41" t="e">
        <f t="shared" si="63"/>
        <v>#REF!</v>
      </c>
      <c r="CV70" s="41" t="e">
        <f t="shared" si="63"/>
        <v>#REF!</v>
      </c>
      <c r="CW70" s="41" t="e">
        <f t="shared" si="63"/>
        <v>#REF!</v>
      </c>
      <c r="CX70" s="41" t="e">
        <f t="shared" si="63"/>
        <v>#REF!</v>
      </c>
      <c r="CY70" s="41" t="e">
        <f t="shared" si="63"/>
        <v>#REF!</v>
      </c>
      <c r="CZ70" s="41" t="e">
        <f t="shared" si="63"/>
        <v>#REF!</v>
      </c>
      <c r="DA70" s="41" t="e">
        <f t="shared" si="63"/>
        <v>#REF!</v>
      </c>
      <c r="DB70" s="41" t="e">
        <f t="shared" si="63"/>
        <v>#REF!</v>
      </c>
      <c r="DC70" s="41" t="e">
        <f t="shared" si="63"/>
        <v>#REF!</v>
      </c>
      <c r="DD70" s="41" t="e">
        <f t="shared" si="71"/>
        <v>#REF!</v>
      </c>
      <c r="DE70" s="41" t="e">
        <f t="shared" si="71"/>
        <v>#REF!</v>
      </c>
      <c r="DF70" s="41" t="e">
        <f t="shared" si="71"/>
        <v>#REF!</v>
      </c>
      <c r="DG70" s="41" t="e">
        <f t="shared" si="71"/>
        <v>#REF!</v>
      </c>
      <c r="DH70" s="41" t="e">
        <f t="shared" si="71"/>
        <v>#REF!</v>
      </c>
      <c r="DI70" s="41" t="e">
        <f t="shared" si="68"/>
        <v>#REF!</v>
      </c>
      <c r="DJ70" s="41" t="e">
        <f t="shared" si="68"/>
        <v>#REF!</v>
      </c>
      <c r="DK70" s="41" t="e">
        <f t="shared" si="68"/>
        <v>#REF!</v>
      </c>
      <c r="DL70" s="41" t="e">
        <f t="shared" si="68"/>
        <v>#REF!</v>
      </c>
      <c r="DM70" s="41" t="e">
        <f t="shared" si="68"/>
        <v>#REF!</v>
      </c>
      <c r="DN70" s="41" t="e">
        <f t="shared" si="68"/>
        <v>#REF!</v>
      </c>
      <c r="DO70" s="41" t="e">
        <f t="shared" si="68"/>
        <v>#REF!</v>
      </c>
      <c r="DP70" s="41" t="e">
        <f t="shared" si="68"/>
        <v>#REF!</v>
      </c>
      <c r="DQ70" s="41" t="e">
        <f t="shared" si="68"/>
        <v>#REF!</v>
      </c>
      <c r="DR70" s="41" t="e">
        <f t="shared" si="68"/>
        <v>#REF!</v>
      </c>
      <c r="DS70" s="41" t="e">
        <f t="shared" si="68"/>
        <v>#REF!</v>
      </c>
      <c r="DT70" s="41" t="e">
        <f t="shared" si="68"/>
        <v>#REF!</v>
      </c>
      <c r="DU70" s="41" t="e">
        <f t="shared" si="68"/>
        <v>#REF!</v>
      </c>
      <c r="DV70" s="41" t="e">
        <f t="shared" si="64"/>
        <v>#REF!</v>
      </c>
      <c r="DW70" s="41" t="e">
        <f t="shared" si="54"/>
        <v>#REF!</v>
      </c>
      <c r="DX70" s="41" t="e">
        <f t="shared" si="54"/>
        <v>#REF!</v>
      </c>
      <c r="DY70" s="41" t="e">
        <f t="shared" si="54"/>
        <v>#REF!</v>
      </c>
      <c r="DZ70" s="41" t="e">
        <f t="shared" si="54"/>
        <v>#REF!</v>
      </c>
      <c r="EA70" s="41" t="e">
        <f t="shared" si="54"/>
        <v>#REF!</v>
      </c>
      <c r="EB70" s="41" t="e">
        <f t="shared" si="54"/>
        <v>#REF!</v>
      </c>
      <c r="EC70" s="41" t="e">
        <f t="shared" si="54"/>
        <v>#REF!</v>
      </c>
      <c r="ED70" s="41" t="e">
        <f t="shared" si="54"/>
        <v>#REF!</v>
      </c>
      <c r="EE70" s="41" t="e">
        <f t="shared" si="54"/>
        <v>#REF!</v>
      </c>
      <c r="EF70" s="41" t="e">
        <f t="shared" si="54"/>
        <v>#REF!</v>
      </c>
      <c r="EG70" s="41" t="e">
        <f t="shared" si="54"/>
        <v>#REF!</v>
      </c>
      <c r="EH70" s="41" t="e">
        <f t="shared" si="54"/>
        <v>#REF!</v>
      </c>
      <c r="EI70" s="41" t="e">
        <f t="shared" si="54"/>
        <v>#REF!</v>
      </c>
      <c r="EJ70" s="41" t="e">
        <f t="shared" si="72"/>
        <v>#REF!</v>
      </c>
      <c r="EK70" s="41" t="e">
        <f t="shared" si="72"/>
        <v>#REF!</v>
      </c>
      <c r="EL70" s="41" t="e">
        <f t="shared" si="72"/>
        <v>#REF!</v>
      </c>
      <c r="EM70" s="41" t="e">
        <f t="shared" si="72"/>
        <v>#REF!</v>
      </c>
      <c r="EN70" s="41" t="e">
        <f t="shared" si="72"/>
        <v>#REF!</v>
      </c>
      <c r="EO70" s="41" t="e">
        <f t="shared" si="69"/>
        <v>#REF!</v>
      </c>
      <c r="EP70" s="41" t="e">
        <f t="shared" si="69"/>
        <v>#REF!</v>
      </c>
      <c r="EQ70" s="41" t="e">
        <f t="shared" si="69"/>
        <v>#REF!</v>
      </c>
      <c r="ER70" s="41" t="e">
        <f t="shared" si="69"/>
        <v>#REF!</v>
      </c>
      <c r="ES70" s="41" t="e">
        <f t="shared" si="69"/>
        <v>#REF!</v>
      </c>
      <c r="ET70" s="41" t="e">
        <f t="shared" si="69"/>
        <v>#REF!</v>
      </c>
      <c r="EU70" s="41" t="e">
        <f t="shared" si="69"/>
        <v>#REF!</v>
      </c>
      <c r="EV70" s="41" t="e">
        <f t="shared" si="69"/>
        <v>#REF!</v>
      </c>
      <c r="EW70" s="41" t="e">
        <f t="shared" si="69"/>
        <v>#REF!</v>
      </c>
      <c r="EX70" s="41" t="e">
        <f t="shared" si="69"/>
        <v>#REF!</v>
      </c>
      <c r="EY70" s="41" t="e">
        <f t="shared" si="69"/>
        <v>#REF!</v>
      </c>
      <c r="EZ70" s="41" t="e">
        <f t="shared" si="69"/>
        <v>#REF!</v>
      </c>
      <c r="FA70" s="41" t="e">
        <f t="shared" si="69"/>
        <v>#REF!</v>
      </c>
      <c r="FB70" s="41" t="e">
        <f t="shared" si="65"/>
        <v>#REF!</v>
      </c>
      <c r="FC70" s="41" t="e">
        <f t="shared" si="56"/>
        <v>#REF!</v>
      </c>
      <c r="FD70" s="41" t="e">
        <f t="shared" si="56"/>
        <v>#REF!</v>
      </c>
      <c r="FE70" s="41" t="e">
        <f t="shared" si="56"/>
        <v>#REF!</v>
      </c>
      <c r="FF70" s="41" t="e">
        <f t="shared" si="56"/>
        <v>#REF!</v>
      </c>
      <c r="FG70" s="41" t="e">
        <f t="shared" si="56"/>
        <v>#REF!</v>
      </c>
      <c r="FH70" s="41" t="e">
        <f t="shared" si="56"/>
        <v>#REF!</v>
      </c>
      <c r="FI70" s="41" t="e">
        <f t="shared" si="56"/>
        <v>#REF!</v>
      </c>
      <c r="FJ70" s="41" t="e">
        <f t="shared" si="56"/>
        <v>#REF!</v>
      </c>
      <c r="FK70" s="41" t="e">
        <f t="shared" si="56"/>
        <v>#REF!</v>
      </c>
      <c r="FL70" s="41" t="e">
        <f t="shared" si="56"/>
        <v>#REF!</v>
      </c>
      <c r="FM70" s="41" t="e">
        <f t="shared" si="56"/>
        <v>#REF!</v>
      </c>
      <c r="FN70" s="41" t="e">
        <f t="shared" si="56"/>
        <v>#REF!</v>
      </c>
      <c r="FO70" s="41" t="e">
        <f t="shared" si="56"/>
        <v>#REF!</v>
      </c>
      <c r="FP70" s="41" t="e">
        <f t="shared" si="73"/>
        <v>#REF!</v>
      </c>
      <c r="FQ70" s="41" t="e">
        <f t="shared" si="73"/>
        <v>#REF!</v>
      </c>
      <c r="FR70" s="41" t="e">
        <f t="shared" si="73"/>
        <v>#REF!</v>
      </c>
      <c r="FS70" s="41" t="e">
        <f t="shared" si="73"/>
        <v>#REF!</v>
      </c>
      <c r="FT70" s="41" t="e">
        <f t="shared" si="73"/>
        <v>#REF!</v>
      </c>
      <c r="FU70" s="41" t="e">
        <f t="shared" si="70"/>
        <v>#REF!</v>
      </c>
      <c r="FV70" s="41" t="e">
        <f t="shared" si="70"/>
        <v>#REF!</v>
      </c>
      <c r="FW70" s="41" t="e">
        <f t="shared" si="70"/>
        <v>#REF!</v>
      </c>
      <c r="FX70" s="41" t="e">
        <f t="shared" si="70"/>
        <v>#REF!</v>
      </c>
      <c r="FY70" s="41" t="e">
        <f t="shared" si="70"/>
        <v>#REF!</v>
      </c>
      <c r="FZ70" s="41" t="e">
        <f t="shared" si="70"/>
        <v>#REF!</v>
      </c>
      <c r="GA70" s="41" t="e">
        <f t="shared" si="70"/>
        <v>#REF!</v>
      </c>
      <c r="GB70" s="41" t="e">
        <f t="shared" si="70"/>
        <v>#REF!</v>
      </c>
      <c r="GC70" s="41" t="e">
        <f t="shared" si="70"/>
        <v>#REF!</v>
      </c>
      <c r="GD70" s="41" t="e">
        <f t="shared" si="70"/>
        <v>#REF!</v>
      </c>
      <c r="GE70" s="41" t="e">
        <f t="shared" si="70"/>
        <v>#REF!</v>
      </c>
      <c r="GF70" s="41" t="e">
        <f t="shared" si="70"/>
        <v>#REF!</v>
      </c>
      <c r="GG70" s="41" t="e">
        <f t="shared" si="70"/>
        <v>#REF!</v>
      </c>
      <c r="GH70" s="41" t="e">
        <f t="shared" si="66"/>
        <v>#REF!</v>
      </c>
      <c r="GI70" s="41" t="e">
        <f t="shared" si="58"/>
        <v>#REF!</v>
      </c>
      <c r="GJ70" s="41" t="e">
        <f t="shared" si="58"/>
        <v>#REF!</v>
      </c>
      <c r="GK70" s="41" t="e">
        <f t="shared" si="50"/>
        <v>#REF!</v>
      </c>
      <c r="GL70" s="41" t="e">
        <f t="shared" ref="GL70:GX89" si="75">GK70</f>
        <v>#REF!</v>
      </c>
      <c r="GM70" s="41" t="e">
        <f t="shared" si="75"/>
        <v>#REF!</v>
      </c>
      <c r="GN70" s="41" t="e">
        <f t="shared" si="75"/>
        <v>#REF!</v>
      </c>
      <c r="GO70" s="41" t="e">
        <f t="shared" si="75"/>
        <v>#REF!</v>
      </c>
      <c r="GP70" s="41" t="e">
        <f t="shared" si="75"/>
        <v>#REF!</v>
      </c>
      <c r="GQ70" s="41" t="e">
        <f t="shared" si="75"/>
        <v>#REF!</v>
      </c>
      <c r="GR70" s="41" t="e">
        <f t="shared" si="75"/>
        <v>#REF!</v>
      </c>
      <c r="GS70" s="41" t="e">
        <f t="shared" si="75"/>
        <v>#REF!</v>
      </c>
      <c r="GT70" s="41" t="e">
        <f t="shared" si="75"/>
        <v>#REF!</v>
      </c>
      <c r="GU70" s="41" t="e">
        <f t="shared" si="75"/>
        <v>#REF!</v>
      </c>
      <c r="GV70" s="41" t="e">
        <f t="shared" si="75"/>
        <v>#REF!</v>
      </c>
      <c r="GW70" s="41" t="e">
        <f t="shared" si="75"/>
        <v>#REF!</v>
      </c>
      <c r="GX70" s="41" t="e">
        <f t="shared" si="75"/>
        <v>#REF!</v>
      </c>
      <c r="GY70" s="41" t="e">
        <f t="shared" si="59"/>
        <v>#REF!</v>
      </c>
      <c r="GZ70" s="41" t="e">
        <f t="shared" si="59"/>
        <v>#REF!</v>
      </c>
      <c r="HA70" s="41" t="e">
        <f t="shared" si="59"/>
        <v>#REF!</v>
      </c>
      <c r="HB70" s="41" t="e">
        <f t="shared" si="59"/>
        <v>#REF!</v>
      </c>
      <c r="HC70" s="41" t="e">
        <f t="shared" si="59"/>
        <v>#REF!</v>
      </c>
      <c r="HD70" s="41" t="e">
        <f t="shared" si="59"/>
        <v>#REF!</v>
      </c>
      <c r="HE70" s="41" t="e">
        <f t="shared" si="62"/>
        <v>#REF!</v>
      </c>
      <c r="HF70" s="41" t="e">
        <f t="shared" si="62"/>
        <v>#REF!</v>
      </c>
      <c r="HG70" s="41" t="e">
        <f t="shared" si="62"/>
        <v>#REF!</v>
      </c>
      <c r="HH70" s="41" t="e">
        <f t="shared" si="62"/>
        <v>#REF!</v>
      </c>
      <c r="HI70" s="41" t="e">
        <f t="shared" si="62"/>
        <v>#REF!</v>
      </c>
      <c r="HJ70" s="41" t="e">
        <f t="shared" si="62"/>
        <v>#REF!</v>
      </c>
    </row>
    <row r="71" spans="1:218" ht="14.4" x14ac:dyDescent="0.3">
      <c r="A71" s="42">
        <v>68</v>
      </c>
      <c r="B71" s="43" t="e">
        <f>'CMM3 - AUX CALC'!$BQ$67</f>
        <v>#REF!</v>
      </c>
      <c r="BR71" s="41" t="e">
        <f>$B71/(_xlfn.SINGLE(PrazoConcessao)*12-BR$3+1)</f>
        <v>#REF!</v>
      </c>
      <c r="BS71" s="41" t="e">
        <f t="shared" si="74"/>
        <v>#REF!</v>
      </c>
      <c r="BT71" s="41" t="e">
        <f t="shared" si="74"/>
        <v>#REF!</v>
      </c>
      <c r="BU71" s="41" t="e">
        <f t="shared" si="74"/>
        <v>#REF!</v>
      </c>
      <c r="BV71" s="41" t="e">
        <f t="shared" si="74"/>
        <v>#REF!</v>
      </c>
      <c r="BW71" s="41" t="e">
        <f t="shared" si="74"/>
        <v>#REF!</v>
      </c>
      <c r="BX71" s="41" t="e">
        <f t="shared" si="74"/>
        <v>#REF!</v>
      </c>
      <c r="BY71" s="41" t="e">
        <f t="shared" si="74"/>
        <v>#REF!</v>
      </c>
      <c r="BZ71" s="41" t="e">
        <f t="shared" si="74"/>
        <v>#REF!</v>
      </c>
      <c r="CA71" s="41" t="e">
        <f t="shared" si="74"/>
        <v>#REF!</v>
      </c>
      <c r="CB71" s="41" t="e">
        <f t="shared" si="74"/>
        <v>#REF!</v>
      </c>
      <c r="CC71" s="41" t="e">
        <f t="shared" si="74"/>
        <v>#REF!</v>
      </c>
      <c r="CD71" s="41" t="e">
        <f t="shared" si="74"/>
        <v>#REF!</v>
      </c>
      <c r="CE71" s="41" t="e">
        <f t="shared" si="74"/>
        <v>#REF!</v>
      </c>
      <c r="CF71" s="41" t="e">
        <f t="shared" si="67"/>
        <v>#REF!</v>
      </c>
      <c r="CG71" s="41" t="e">
        <f t="shared" si="67"/>
        <v>#REF!</v>
      </c>
      <c r="CH71" s="41" t="e">
        <f t="shared" si="67"/>
        <v>#REF!</v>
      </c>
      <c r="CI71" s="41" t="e">
        <f t="shared" si="67"/>
        <v>#REF!</v>
      </c>
      <c r="CJ71" s="41" t="e">
        <f t="shared" si="67"/>
        <v>#REF!</v>
      </c>
      <c r="CK71" s="41" t="e">
        <f t="shared" si="67"/>
        <v>#REF!</v>
      </c>
      <c r="CL71" s="41" t="e">
        <f t="shared" si="67"/>
        <v>#REF!</v>
      </c>
      <c r="CM71" s="41" t="e">
        <f t="shared" si="67"/>
        <v>#REF!</v>
      </c>
      <c r="CN71" s="41" t="e">
        <f t="shared" si="67"/>
        <v>#REF!</v>
      </c>
      <c r="CO71" s="41" t="e">
        <f t="shared" si="67"/>
        <v>#REF!</v>
      </c>
      <c r="CP71" s="41" t="e">
        <f t="shared" si="67"/>
        <v>#REF!</v>
      </c>
      <c r="CQ71" s="41" t="e">
        <f t="shared" si="63"/>
        <v>#REF!</v>
      </c>
      <c r="CR71" s="41" t="e">
        <f t="shared" si="63"/>
        <v>#REF!</v>
      </c>
      <c r="CS71" s="41" t="e">
        <f t="shared" si="63"/>
        <v>#REF!</v>
      </c>
      <c r="CT71" s="41" t="e">
        <f t="shared" si="63"/>
        <v>#REF!</v>
      </c>
      <c r="CU71" s="41" t="e">
        <f t="shared" si="63"/>
        <v>#REF!</v>
      </c>
      <c r="CV71" s="41" t="e">
        <f t="shared" si="63"/>
        <v>#REF!</v>
      </c>
      <c r="CW71" s="41" t="e">
        <f t="shared" si="63"/>
        <v>#REF!</v>
      </c>
      <c r="CX71" s="41" t="e">
        <f t="shared" si="63"/>
        <v>#REF!</v>
      </c>
      <c r="CY71" s="41" t="e">
        <f t="shared" si="63"/>
        <v>#REF!</v>
      </c>
      <c r="CZ71" s="41" t="e">
        <f t="shared" si="63"/>
        <v>#REF!</v>
      </c>
      <c r="DA71" s="41" t="e">
        <f t="shared" si="63"/>
        <v>#REF!</v>
      </c>
      <c r="DB71" s="41" t="e">
        <f t="shared" si="63"/>
        <v>#REF!</v>
      </c>
      <c r="DC71" s="41" t="e">
        <f t="shared" si="63"/>
        <v>#REF!</v>
      </c>
      <c r="DD71" s="41" t="e">
        <f t="shared" si="71"/>
        <v>#REF!</v>
      </c>
      <c r="DE71" s="41" t="e">
        <f t="shared" si="71"/>
        <v>#REF!</v>
      </c>
      <c r="DF71" s="41" t="e">
        <f t="shared" si="71"/>
        <v>#REF!</v>
      </c>
      <c r="DG71" s="41" t="e">
        <f t="shared" si="71"/>
        <v>#REF!</v>
      </c>
      <c r="DH71" s="41" t="e">
        <f t="shared" si="71"/>
        <v>#REF!</v>
      </c>
      <c r="DI71" s="41" t="e">
        <f t="shared" si="68"/>
        <v>#REF!</v>
      </c>
      <c r="DJ71" s="41" t="e">
        <f t="shared" si="68"/>
        <v>#REF!</v>
      </c>
      <c r="DK71" s="41" t="e">
        <f t="shared" si="68"/>
        <v>#REF!</v>
      </c>
      <c r="DL71" s="41" t="e">
        <f t="shared" si="68"/>
        <v>#REF!</v>
      </c>
      <c r="DM71" s="41" t="e">
        <f t="shared" si="68"/>
        <v>#REF!</v>
      </c>
      <c r="DN71" s="41" t="e">
        <f t="shared" si="68"/>
        <v>#REF!</v>
      </c>
      <c r="DO71" s="41" t="e">
        <f t="shared" si="68"/>
        <v>#REF!</v>
      </c>
      <c r="DP71" s="41" t="e">
        <f t="shared" si="68"/>
        <v>#REF!</v>
      </c>
      <c r="DQ71" s="41" t="e">
        <f t="shared" si="68"/>
        <v>#REF!</v>
      </c>
      <c r="DR71" s="41" t="e">
        <f t="shared" si="68"/>
        <v>#REF!</v>
      </c>
      <c r="DS71" s="41" t="e">
        <f t="shared" si="68"/>
        <v>#REF!</v>
      </c>
      <c r="DT71" s="41" t="e">
        <f t="shared" si="68"/>
        <v>#REF!</v>
      </c>
      <c r="DU71" s="41" t="e">
        <f t="shared" si="68"/>
        <v>#REF!</v>
      </c>
      <c r="DV71" s="41" t="e">
        <f t="shared" si="64"/>
        <v>#REF!</v>
      </c>
      <c r="DW71" s="41" t="e">
        <f t="shared" si="54"/>
        <v>#REF!</v>
      </c>
      <c r="DX71" s="41" t="e">
        <f t="shared" si="54"/>
        <v>#REF!</v>
      </c>
      <c r="DY71" s="41" t="e">
        <f t="shared" si="54"/>
        <v>#REF!</v>
      </c>
      <c r="DZ71" s="41" t="e">
        <f t="shared" si="54"/>
        <v>#REF!</v>
      </c>
      <c r="EA71" s="41" t="e">
        <f t="shared" si="54"/>
        <v>#REF!</v>
      </c>
      <c r="EB71" s="41" t="e">
        <f t="shared" si="54"/>
        <v>#REF!</v>
      </c>
      <c r="EC71" s="41" t="e">
        <f t="shared" si="54"/>
        <v>#REF!</v>
      </c>
      <c r="ED71" s="41" t="e">
        <f t="shared" si="54"/>
        <v>#REF!</v>
      </c>
      <c r="EE71" s="41" t="e">
        <f t="shared" si="54"/>
        <v>#REF!</v>
      </c>
      <c r="EF71" s="41" t="e">
        <f t="shared" si="54"/>
        <v>#REF!</v>
      </c>
      <c r="EG71" s="41" t="e">
        <f t="shared" si="54"/>
        <v>#REF!</v>
      </c>
      <c r="EH71" s="41" t="e">
        <f t="shared" si="54"/>
        <v>#REF!</v>
      </c>
      <c r="EI71" s="41" t="e">
        <f t="shared" si="54"/>
        <v>#REF!</v>
      </c>
      <c r="EJ71" s="41" t="e">
        <f t="shared" si="72"/>
        <v>#REF!</v>
      </c>
      <c r="EK71" s="41" t="e">
        <f t="shared" si="72"/>
        <v>#REF!</v>
      </c>
      <c r="EL71" s="41" t="e">
        <f t="shared" si="72"/>
        <v>#REF!</v>
      </c>
      <c r="EM71" s="41" t="e">
        <f t="shared" si="72"/>
        <v>#REF!</v>
      </c>
      <c r="EN71" s="41" t="e">
        <f t="shared" si="72"/>
        <v>#REF!</v>
      </c>
      <c r="EO71" s="41" t="e">
        <f t="shared" si="69"/>
        <v>#REF!</v>
      </c>
      <c r="EP71" s="41" t="e">
        <f t="shared" si="69"/>
        <v>#REF!</v>
      </c>
      <c r="EQ71" s="41" t="e">
        <f t="shared" si="69"/>
        <v>#REF!</v>
      </c>
      <c r="ER71" s="41" t="e">
        <f t="shared" si="69"/>
        <v>#REF!</v>
      </c>
      <c r="ES71" s="41" t="e">
        <f t="shared" si="69"/>
        <v>#REF!</v>
      </c>
      <c r="ET71" s="41" t="e">
        <f t="shared" si="69"/>
        <v>#REF!</v>
      </c>
      <c r="EU71" s="41" t="e">
        <f t="shared" si="69"/>
        <v>#REF!</v>
      </c>
      <c r="EV71" s="41" t="e">
        <f t="shared" si="69"/>
        <v>#REF!</v>
      </c>
      <c r="EW71" s="41" t="e">
        <f t="shared" si="69"/>
        <v>#REF!</v>
      </c>
      <c r="EX71" s="41" t="e">
        <f t="shared" si="69"/>
        <v>#REF!</v>
      </c>
      <c r="EY71" s="41" t="e">
        <f t="shared" si="69"/>
        <v>#REF!</v>
      </c>
      <c r="EZ71" s="41" t="e">
        <f t="shared" si="69"/>
        <v>#REF!</v>
      </c>
      <c r="FA71" s="41" t="e">
        <f t="shared" si="69"/>
        <v>#REF!</v>
      </c>
      <c r="FB71" s="41" t="e">
        <f t="shared" si="65"/>
        <v>#REF!</v>
      </c>
      <c r="FC71" s="41" t="e">
        <f t="shared" si="56"/>
        <v>#REF!</v>
      </c>
      <c r="FD71" s="41" t="e">
        <f t="shared" si="56"/>
        <v>#REF!</v>
      </c>
      <c r="FE71" s="41" t="e">
        <f t="shared" si="56"/>
        <v>#REF!</v>
      </c>
      <c r="FF71" s="41" t="e">
        <f t="shared" si="56"/>
        <v>#REF!</v>
      </c>
      <c r="FG71" s="41" t="e">
        <f t="shared" si="56"/>
        <v>#REF!</v>
      </c>
      <c r="FH71" s="41" t="e">
        <f t="shared" si="56"/>
        <v>#REF!</v>
      </c>
      <c r="FI71" s="41" t="e">
        <f t="shared" si="56"/>
        <v>#REF!</v>
      </c>
      <c r="FJ71" s="41" t="e">
        <f t="shared" si="56"/>
        <v>#REF!</v>
      </c>
      <c r="FK71" s="41" t="e">
        <f t="shared" si="56"/>
        <v>#REF!</v>
      </c>
      <c r="FL71" s="41" t="e">
        <f t="shared" si="56"/>
        <v>#REF!</v>
      </c>
      <c r="FM71" s="41" t="e">
        <f t="shared" si="56"/>
        <v>#REF!</v>
      </c>
      <c r="FN71" s="41" t="e">
        <f t="shared" si="56"/>
        <v>#REF!</v>
      </c>
      <c r="FO71" s="41" t="e">
        <f t="shared" si="56"/>
        <v>#REF!</v>
      </c>
      <c r="FP71" s="41" t="e">
        <f t="shared" si="73"/>
        <v>#REF!</v>
      </c>
      <c r="FQ71" s="41" t="e">
        <f t="shared" si="73"/>
        <v>#REF!</v>
      </c>
      <c r="FR71" s="41" t="e">
        <f t="shared" si="73"/>
        <v>#REF!</v>
      </c>
      <c r="FS71" s="41" t="e">
        <f t="shared" si="73"/>
        <v>#REF!</v>
      </c>
      <c r="FT71" s="41" t="e">
        <f t="shared" si="73"/>
        <v>#REF!</v>
      </c>
      <c r="FU71" s="41" t="e">
        <f t="shared" si="70"/>
        <v>#REF!</v>
      </c>
      <c r="FV71" s="41" t="e">
        <f t="shared" si="70"/>
        <v>#REF!</v>
      </c>
      <c r="FW71" s="41" t="e">
        <f t="shared" si="70"/>
        <v>#REF!</v>
      </c>
      <c r="FX71" s="41" t="e">
        <f t="shared" si="70"/>
        <v>#REF!</v>
      </c>
      <c r="FY71" s="41" t="e">
        <f t="shared" si="70"/>
        <v>#REF!</v>
      </c>
      <c r="FZ71" s="41" t="e">
        <f t="shared" si="70"/>
        <v>#REF!</v>
      </c>
      <c r="GA71" s="41" t="e">
        <f t="shared" si="70"/>
        <v>#REF!</v>
      </c>
      <c r="GB71" s="41" t="e">
        <f t="shared" si="70"/>
        <v>#REF!</v>
      </c>
      <c r="GC71" s="41" t="e">
        <f t="shared" si="70"/>
        <v>#REF!</v>
      </c>
      <c r="GD71" s="41" t="e">
        <f t="shared" si="70"/>
        <v>#REF!</v>
      </c>
      <c r="GE71" s="41" t="e">
        <f t="shared" si="70"/>
        <v>#REF!</v>
      </c>
      <c r="GF71" s="41" t="e">
        <f t="shared" si="70"/>
        <v>#REF!</v>
      </c>
      <c r="GG71" s="41" t="e">
        <f t="shared" si="70"/>
        <v>#REF!</v>
      </c>
      <c r="GH71" s="41" t="e">
        <f t="shared" si="66"/>
        <v>#REF!</v>
      </c>
      <c r="GI71" s="41" t="e">
        <f t="shared" si="58"/>
        <v>#REF!</v>
      </c>
      <c r="GJ71" s="41" t="e">
        <f t="shared" si="58"/>
        <v>#REF!</v>
      </c>
      <c r="GK71" s="41" t="e">
        <f t="shared" si="58"/>
        <v>#REF!</v>
      </c>
      <c r="GL71" s="41" t="e">
        <f t="shared" si="75"/>
        <v>#REF!</v>
      </c>
      <c r="GM71" s="41" t="e">
        <f t="shared" si="75"/>
        <v>#REF!</v>
      </c>
      <c r="GN71" s="41" t="e">
        <f t="shared" si="75"/>
        <v>#REF!</v>
      </c>
      <c r="GO71" s="41" t="e">
        <f t="shared" si="75"/>
        <v>#REF!</v>
      </c>
      <c r="GP71" s="41" t="e">
        <f t="shared" si="75"/>
        <v>#REF!</v>
      </c>
      <c r="GQ71" s="41" t="e">
        <f t="shared" si="75"/>
        <v>#REF!</v>
      </c>
      <c r="GR71" s="41" t="e">
        <f t="shared" si="75"/>
        <v>#REF!</v>
      </c>
      <c r="GS71" s="41" t="e">
        <f t="shared" si="75"/>
        <v>#REF!</v>
      </c>
      <c r="GT71" s="41" t="e">
        <f t="shared" si="75"/>
        <v>#REF!</v>
      </c>
      <c r="GU71" s="41" t="e">
        <f t="shared" si="75"/>
        <v>#REF!</v>
      </c>
      <c r="GV71" s="41" t="e">
        <f t="shared" si="75"/>
        <v>#REF!</v>
      </c>
      <c r="GW71" s="41" t="e">
        <f t="shared" si="75"/>
        <v>#REF!</v>
      </c>
      <c r="GX71" s="41" t="e">
        <f t="shared" si="75"/>
        <v>#REF!</v>
      </c>
      <c r="GY71" s="41" t="e">
        <f t="shared" si="59"/>
        <v>#REF!</v>
      </c>
      <c r="GZ71" s="41" t="e">
        <f t="shared" si="59"/>
        <v>#REF!</v>
      </c>
      <c r="HA71" s="41" t="e">
        <f t="shared" si="59"/>
        <v>#REF!</v>
      </c>
      <c r="HB71" s="41" t="e">
        <f t="shared" si="59"/>
        <v>#REF!</v>
      </c>
      <c r="HC71" s="41" t="e">
        <f t="shared" si="59"/>
        <v>#REF!</v>
      </c>
      <c r="HD71" s="41" t="e">
        <f t="shared" si="59"/>
        <v>#REF!</v>
      </c>
      <c r="HE71" s="41" t="e">
        <f t="shared" si="62"/>
        <v>#REF!</v>
      </c>
      <c r="HF71" s="41" t="e">
        <f t="shared" si="62"/>
        <v>#REF!</v>
      </c>
      <c r="HG71" s="41" t="e">
        <f t="shared" si="62"/>
        <v>#REF!</v>
      </c>
      <c r="HH71" s="41" t="e">
        <f t="shared" si="62"/>
        <v>#REF!</v>
      </c>
      <c r="HI71" s="41" t="e">
        <f t="shared" si="62"/>
        <v>#REF!</v>
      </c>
      <c r="HJ71" s="41" t="e">
        <f t="shared" si="62"/>
        <v>#REF!</v>
      </c>
    </row>
    <row r="72" spans="1:218" ht="14.4" x14ac:dyDescent="0.3">
      <c r="A72" s="42">
        <v>69</v>
      </c>
      <c r="B72" s="43" t="e">
        <f>'CMM3 - AUX CALC'!$BR$67</f>
        <v>#REF!</v>
      </c>
      <c r="BS72" s="41" t="e">
        <f>$B72/(_xlfn.SINGLE(PrazoConcessao)*12-BS$3+1)</f>
        <v>#REF!</v>
      </c>
      <c r="BT72" s="41" t="e">
        <f t="shared" si="74"/>
        <v>#REF!</v>
      </c>
      <c r="BU72" s="41" t="e">
        <f t="shared" si="74"/>
        <v>#REF!</v>
      </c>
      <c r="BV72" s="41" t="e">
        <f t="shared" si="74"/>
        <v>#REF!</v>
      </c>
      <c r="BW72" s="41" t="e">
        <f t="shared" si="74"/>
        <v>#REF!</v>
      </c>
      <c r="BX72" s="41" t="e">
        <f t="shared" si="74"/>
        <v>#REF!</v>
      </c>
      <c r="BY72" s="41" t="e">
        <f t="shared" si="74"/>
        <v>#REF!</v>
      </c>
      <c r="BZ72" s="41" t="e">
        <f t="shared" si="74"/>
        <v>#REF!</v>
      </c>
      <c r="CA72" s="41" t="e">
        <f t="shared" si="74"/>
        <v>#REF!</v>
      </c>
      <c r="CB72" s="41" t="e">
        <f t="shared" si="74"/>
        <v>#REF!</v>
      </c>
      <c r="CC72" s="41" t="e">
        <f t="shared" si="74"/>
        <v>#REF!</v>
      </c>
      <c r="CD72" s="41" t="e">
        <f t="shared" si="74"/>
        <v>#REF!</v>
      </c>
      <c r="CE72" s="41" t="e">
        <f t="shared" si="74"/>
        <v>#REF!</v>
      </c>
      <c r="CF72" s="41" t="e">
        <f t="shared" si="67"/>
        <v>#REF!</v>
      </c>
      <c r="CG72" s="41" t="e">
        <f t="shared" si="67"/>
        <v>#REF!</v>
      </c>
      <c r="CH72" s="41" t="e">
        <f t="shared" si="67"/>
        <v>#REF!</v>
      </c>
      <c r="CI72" s="41" t="e">
        <f t="shared" si="67"/>
        <v>#REF!</v>
      </c>
      <c r="CJ72" s="41" t="e">
        <f t="shared" si="67"/>
        <v>#REF!</v>
      </c>
      <c r="CK72" s="41" t="e">
        <f t="shared" si="67"/>
        <v>#REF!</v>
      </c>
      <c r="CL72" s="41" t="e">
        <f t="shared" si="67"/>
        <v>#REF!</v>
      </c>
      <c r="CM72" s="41" t="e">
        <f t="shared" si="67"/>
        <v>#REF!</v>
      </c>
      <c r="CN72" s="41" t="e">
        <f t="shared" si="67"/>
        <v>#REF!</v>
      </c>
      <c r="CO72" s="41" t="e">
        <f t="shared" si="67"/>
        <v>#REF!</v>
      </c>
      <c r="CP72" s="41" t="e">
        <f t="shared" si="67"/>
        <v>#REF!</v>
      </c>
      <c r="CQ72" s="41" t="e">
        <f t="shared" si="63"/>
        <v>#REF!</v>
      </c>
      <c r="CR72" s="41" t="e">
        <f t="shared" si="63"/>
        <v>#REF!</v>
      </c>
      <c r="CS72" s="41" t="e">
        <f t="shared" si="63"/>
        <v>#REF!</v>
      </c>
      <c r="CT72" s="41" t="e">
        <f t="shared" si="63"/>
        <v>#REF!</v>
      </c>
      <c r="CU72" s="41" t="e">
        <f t="shared" si="63"/>
        <v>#REF!</v>
      </c>
      <c r="CV72" s="41" t="e">
        <f t="shared" si="63"/>
        <v>#REF!</v>
      </c>
      <c r="CW72" s="41" t="e">
        <f t="shared" si="63"/>
        <v>#REF!</v>
      </c>
      <c r="CX72" s="41" t="e">
        <f t="shared" si="63"/>
        <v>#REF!</v>
      </c>
      <c r="CY72" s="41" t="e">
        <f t="shared" si="63"/>
        <v>#REF!</v>
      </c>
      <c r="CZ72" s="41" t="e">
        <f t="shared" si="63"/>
        <v>#REF!</v>
      </c>
      <c r="DA72" s="41" t="e">
        <f t="shared" si="63"/>
        <v>#REF!</v>
      </c>
      <c r="DB72" s="41" t="e">
        <f t="shared" si="63"/>
        <v>#REF!</v>
      </c>
      <c r="DC72" s="41" t="e">
        <f t="shared" si="63"/>
        <v>#REF!</v>
      </c>
      <c r="DD72" s="41" t="e">
        <f t="shared" si="71"/>
        <v>#REF!</v>
      </c>
      <c r="DE72" s="41" t="e">
        <f t="shared" si="71"/>
        <v>#REF!</v>
      </c>
      <c r="DF72" s="41" t="e">
        <f t="shared" si="71"/>
        <v>#REF!</v>
      </c>
      <c r="DG72" s="41" t="e">
        <f t="shared" si="71"/>
        <v>#REF!</v>
      </c>
      <c r="DH72" s="41" t="e">
        <f t="shared" si="71"/>
        <v>#REF!</v>
      </c>
      <c r="DI72" s="41" t="e">
        <f t="shared" si="68"/>
        <v>#REF!</v>
      </c>
      <c r="DJ72" s="41" t="e">
        <f t="shared" si="68"/>
        <v>#REF!</v>
      </c>
      <c r="DK72" s="41" t="e">
        <f t="shared" si="68"/>
        <v>#REF!</v>
      </c>
      <c r="DL72" s="41" t="e">
        <f t="shared" si="68"/>
        <v>#REF!</v>
      </c>
      <c r="DM72" s="41" t="e">
        <f t="shared" si="68"/>
        <v>#REF!</v>
      </c>
      <c r="DN72" s="41" t="e">
        <f t="shared" si="68"/>
        <v>#REF!</v>
      </c>
      <c r="DO72" s="41" t="e">
        <f t="shared" si="68"/>
        <v>#REF!</v>
      </c>
      <c r="DP72" s="41" t="e">
        <f t="shared" si="68"/>
        <v>#REF!</v>
      </c>
      <c r="DQ72" s="41" t="e">
        <f t="shared" si="68"/>
        <v>#REF!</v>
      </c>
      <c r="DR72" s="41" t="e">
        <f t="shared" si="68"/>
        <v>#REF!</v>
      </c>
      <c r="DS72" s="41" t="e">
        <f t="shared" si="68"/>
        <v>#REF!</v>
      </c>
      <c r="DT72" s="41" t="e">
        <f t="shared" si="68"/>
        <v>#REF!</v>
      </c>
      <c r="DU72" s="41" t="e">
        <f t="shared" si="68"/>
        <v>#REF!</v>
      </c>
      <c r="DV72" s="41" t="e">
        <f t="shared" si="64"/>
        <v>#REF!</v>
      </c>
      <c r="DW72" s="41" t="e">
        <f t="shared" si="54"/>
        <v>#REF!</v>
      </c>
      <c r="DX72" s="41" t="e">
        <f t="shared" si="54"/>
        <v>#REF!</v>
      </c>
      <c r="DY72" s="41" t="e">
        <f t="shared" si="54"/>
        <v>#REF!</v>
      </c>
      <c r="DZ72" s="41" t="e">
        <f t="shared" si="54"/>
        <v>#REF!</v>
      </c>
      <c r="EA72" s="41" t="e">
        <f t="shared" si="54"/>
        <v>#REF!</v>
      </c>
      <c r="EB72" s="41" t="e">
        <f t="shared" si="54"/>
        <v>#REF!</v>
      </c>
      <c r="EC72" s="41" t="e">
        <f t="shared" si="54"/>
        <v>#REF!</v>
      </c>
      <c r="ED72" s="41" t="e">
        <f t="shared" si="54"/>
        <v>#REF!</v>
      </c>
      <c r="EE72" s="41" t="e">
        <f t="shared" si="54"/>
        <v>#REF!</v>
      </c>
      <c r="EF72" s="41" t="e">
        <f t="shared" si="54"/>
        <v>#REF!</v>
      </c>
      <c r="EG72" s="41" t="e">
        <f t="shared" si="54"/>
        <v>#REF!</v>
      </c>
      <c r="EH72" s="41" t="e">
        <f t="shared" si="54"/>
        <v>#REF!</v>
      </c>
      <c r="EI72" s="41" t="e">
        <f t="shared" si="54"/>
        <v>#REF!</v>
      </c>
      <c r="EJ72" s="41" t="e">
        <f t="shared" si="72"/>
        <v>#REF!</v>
      </c>
      <c r="EK72" s="41" t="e">
        <f t="shared" si="72"/>
        <v>#REF!</v>
      </c>
      <c r="EL72" s="41" t="e">
        <f t="shared" si="72"/>
        <v>#REF!</v>
      </c>
      <c r="EM72" s="41" t="e">
        <f t="shared" si="72"/>
        <v>#REF!</v>
      </c>
      <c r="EN72" s="41" t="e">
        <f t="shared" si="72"/>
        <v>#REF!</v>
      </c>
      <c r="EO72" s="41" t="e">
        <f t="shared" si="69"/>
        <v>#REF!</v>
      </c>
      <c r="EP72" s="41" t="e">
        <f t="shared" si="69"/>
        <v>#REF!</v>
      </c>
      <c r="EQ72" s="41" t="e">
        <f t="shared" si="69"/>
        <v>#REF!</v>
      </c>
      <c r="ER72" s="41" t="e">
        <f t="shared" si="69"/>
        <v>#REF!</v>
      </c>
      <c r="ES72" s="41" t="e">
        <f t="shared" si="69"/>
        <v>#REF!</v>
      </c>
      <c r="ET72" s="41" t="e">
        <f t="shared" si="69"/>
        <v>#REF!</v>
      </c>
      <c r="EU72" s="41" t="e">
        <f t="shared" si="69"/>
        <v>#REF!</v>
      </c>
      <c r="EV72" s="41" t="e">
        <f t="shared" si="69"/>
        <v>#REF!</v>
      </c>
      <c r="EW72" s="41" t="e">
        <f t="shared" si="69"/>
        <v>#REF!</v>
      </c>
      <c r="EX72" s="41" t="e">
        <f t="shared" si="69"/>
        <v>#REF!</v>
      </c>
      <c r="EY72" s="41" t="e">
        <f t="shared" si="69"/>
        <v>#REF!</v>
      </c>
      <c r="EZ72" s="41" t="e">
        <f t="shared" si="69"/>
        <v>#REF!</v>
      </c>
      <c r="FA72" s="41" t="e">
        <f t="shared" si="69"/>
        <v>#REF!</v>
      </c>
      <c r="FB72" s="41" t="e">
        <f t="shared" si="65"/>
        <v>#REF!</v>
      </c>
      <c r="FC72" s="41" t="e">
        <f t="shared" si="56"/>
        <v>#REF!</v>
      </c>
      <c r="FD72" s="41" t="e">
        <f t="shared" si="56"/>
        <v>#REF!</v>
      </c>
      <c r="FE72" s="41" t="e">
        <f t="shared" si="56"/>
        <v>#REF!</v>
      </c>
      <c r="FF72" s="41" t="e">
        <f t="shared" si="56"/>
        <v>#REF!</v>
      </c>
      <c r="FG72" s="41" t="e">
        <f t="shared" si="56"/>
        <v>#REF!</v>
      </c>
      <c r="FH72" s="41" t="e">
        <f t="shared" si="56"/>
        <v>#REF!</v>
      </c>
      <c r="FI72" s="41" t="e">
        <f t="shared" si="56"/>
        <v>#REF!</v>
      </c>
      <c r="FJ72" s="41" t="e">
        <f t="shared" si="56"/>
        <v>#REF!</v>
      </c>
      <c r="FK72" s="41" t="e">
        <f t="shared" si="56"/>
        <v>#REF!</v>
      </c>
      <c r="FL72" s="41" t="e">
        <f t="shared" si="56"/>
        <v>#REF!</v>
      </c>
      <c r="FM72" s="41" t="e">
        <f t="shared" si="56"/>
        <v>#REF!</v>
      </c>
      <c r="FN72" s="41" t="e">
        <f t="shared" si="56"/>
        <v>#REF!</v>
      </c>
      <c r="FO72" s="41" t="e">
        <f t="shared" si="56"/>
        <v>#REF!</v>
      </c>
      <c r="FP72" s="41" t="e">
        <f t="shared" si="73"/>
        <v>#REF!</v>
      </c>
      <c r="FQ72" s="41" t="e">
        <f t="shared" si="73"/>
        <v>#REF!</v>
      </c>
      <c r="FR72" s="41" t="e">
        <f t="shared" si="73"/>
        <v>#REF!</v>
      </c>
      <c r="FS72" s="41" t="e">
        <f t="shared" si="73"/>
        <v>#REF!</v>
      </c>
      <c r="FT72" s="41" t="e">
        <f t="shared" si="73"/>
        <v>#REF!</v>
      </c>
      <c r="FU72" s="41" t="e">
        <f t="shared" si="70"/>
        <v>#REF!</v>
      </c>
      <c r="FV72" s="41" t="e">
        <f t="shared" si="70"/>
        <v>#REF!</v>
      </c>
      <c r="FW72" s="41" t="e">
        <f t="shared" si="70"/>
        <v>#REF!</v>
      </c>
      <c r="FX72" s="41" t="e">
        <f t="shared" si="70"/>
        <v>#REF!</v>
      </c>
      <c r="FY72" s="41" t="e">
        <f t="shared" si="70"/>
        <v>#REF!</v>
      </c>
      <c r="FZ72" s="41" t="e">
        <f t="shared" si="70"/>
        <v>#REF!</v>
      </c>
      <c r="GA72" s="41" t="e">
        <f t="shared" si="70"/>
        <v>#REF!</v>
      </c>
      <c r="GB72" s="41" t="e">
        <f t="shared" si="70"/>
        <v>#REF!</v>
      </c>
      <c r="GC72" s="41" t="e">
        <f t="shared" si="70"/>
        <v>#REF!</v>
      </c>
      <c r="GD72" s="41" t="e">
        <f t="shared" si="70"/>
        <v>#REF!</v>
      </c>
      <c r="GE72" s="41" t="e">
        <f t="shared" si="70"/>
        <v>#REF!</v>
      </c>
      <c r="GF72" s="41" t="e">
        <f t="shared" si="70"/>
        <v>#REF!</v>
      </c>
      <c r="GG72" s="41" t="e">
        <f t="shared" si="70"/>
        <v>#REF!</v>
      </c>
      <c r="GH72" s="41" t="e">
        <f t="shared" si="66"/>
        <v>#REF!</v>
      </c>
      <c r="GI72" s="41" t="e">
        <f t="shared" si="58"/>
        <v>#REF!</v>
      </c>
      <c r="GJ72" s="41" t="e">
        <f t="shared" si="58"/>
        <v>#REF!</v>
      </c>
      <c r="GK72" s="41" t="e">
        <f t="shared" si="58"/>
        <v>#REF!</v>
      </c>
      <c r="GL72" s="41" t="e">
        <f t="shared" si="75"/>
        <v>#REF!</v>
      </c>
      <c r="GM72" s="41" t="e">
        <f t="shared" si="75"/>
        <v>#REF!</v>
      </c>
      <c r="GN72" s="41" t="e">
        <f t="shared" si="75"/>
        <v>#REF!</v>
      </c>
      <c r="GO72" s="41" t="e">
        <f t="shared" si="75"/>
        <v>#REF!</v>
      </c>
      <c r="GP72" s="41" t="e">
        <f t="shared" si="75"/>
        <v>#REF!</v>
      </c>
      <c r="GQ72" s="41" t="e">
        <f t="shared" si="75"/>
        <v>#REF!</v>
      </c>
      <c r="GR72" s="41" t="e">
        <f t="shared" si="75"/>
        <v>#REF!</v>
      </c>
      <c r="GS72" s="41" t="e">
        <f t="shared" si="75"/>
        <v>#REF!</v>
      </c>
      <c r="GT72" s="41" t="e">
        <f t="shared" si="75"/>
        <v>#REF!</v>
      </c>
      <c r="GU72" s="41" t="e">
        <f t="shared" si="75"/>
        <v>#REF!</v>
      </c>
      <c r="GV72" s="41" t="e">
        <f t="shared" si="75"/>
        <v>#REF!</v>
      </c>
      <c r="GW72" s="41" t="e">
        <f t="shared" si="75"/>
        <v>#REF!</v>
      </c>
      <c r="GX72" s="41" t="e">
        <f t="shared" si="75"/>
        <v>#REF!</v>
      </c>
      <c r="GY72" s="41" t="e">
        <f t="shared" si="59"/>
        <v>#REF!</v>
      </c>
      <c r="GZ72" s="41" t="e">
        <f t="shared" si="59"/>
        <v>#REF!</v>
      </c>
      <c r="HA72" s="41" t="e">
        <f t="shared" si="59"/>
        <v>#REF!</v>
      </c>
      <c r="HB72" s="41" t="e">
        <f t="shared" si="59"/>
        <v>#REF!</v>
      </c>
      <c r="HC72" s="41" t="e">
        <f t="shared" si="59"/>
        <v>#REF!</v>
      </c>
      <c r="HD72" s="41" t="e">
        <f t="shared" si="59"/>
        <v>#REF!</v>
      </c>
      <c r="HE72" s="41" t="e">
        <f t="shared" si="62"/>
        <v>#REF!</v>
      </c>
      <c r="HF72" s="41" t="e">
        <f t="shared" si="62"/>
        <v>#REF!</v>
      </c>
      <c r="HG72" s="41" t="e">
        <f t="shared" si="62"/>
        <v>#REF!</v>
      </c>
      <c r="HH72" s="41" t="e">
        <f t="shared" si="62"/>
        <v>#REF!</v>
      </c>
      <c r="HI72" s="41" t="e">
        <f t="shared" si="62"/>
        <v>#REF!</v>
      </c>
      <c r="HJ72" s="41" t="e">
        <f t="shared" si="62"/>
        <v>#REF!</v>
      </c>
    </row>
    <row r="73" spans="1:218" ht="14.4" x14ac:dyDescent="0.3">
      <c r="A73" s="42">
        <v>70</v>
      </c>
      <c r="B73" s="43" t="e">
        <f>'CMM3 - AUX CALC'!$BS$67</f>
        <v>#REF!</v>
      </c>
      <c r="BT73" s="41" t="e">
        <f>$B73/(_xlfn.SINGLE(PrazoConcessao)*12-BT$3+1)</f>
        <v>#REF!</v>
      </c>
      <c r="BU73" s="41" t="e">
        <f t="shared" si="74"/>
        <v>#REF!</v>
      </c>
      <c r="BV73" s="41" t="e">
        <f t="shared" si="74"/>
        <v>#REF!</v>
      </c>
      <c r="BW73" s="41" t="e">
        <f t="shared" si="74"/>
        <v>#REF!</v>
      </c>
      <c r="BX73" s="41" t="e">
        <f t="shared" si="74"/>
        <v>#REF!</v>
      </c>
      <c r="BY73" s="41" t="e">
        <f t="shared" si="74"/>
        <v>#REF!</v>
      </c>
      <c r="BZ73" s="41" t="e">
        <f t="shared" si="74"/>
        <v>#REF!</v>
      </c>
      <c r="CA73" s="41" t="e">
        <f t="shared" si="74"/>
        <v>#REF!</v>
      </c>
      <c r="CB73" s="41" t="e">
        <f t="shared" si="74"/>
        <v>#REF!</v>
      </c>
      <c r="CC73" s="41" t="e">
        <f t="shared" si="74"/>
        <v>#REF!</v>
      </c>
      <c r="CD73" s="41" t="e">
        <f t="shared" si="74"/>
        <v>#REF!</v>
      </c>
      <c r="CE73" s="41" t="e">
        <f t="shared" si="74"/>
        <v>#REF!</v>
      </c>
      <c r="CF73" s="41" t="e">
        <f t="shared" si="67"/>
        <v>#REF!</v>
      </c>
      <c r="CG73" s="41" t="e">
        <f t="shared" si="67"/>
        <v>#REF!</v>
      </c>
      <c r="CH73" s="41" t="e">
        <f t="shared" si="67"/>
        <v>#REF!</v>
      </c>
      <c r="CI73" s="41" t="e">
        <f t="shared" si="67"/>
        <v>#REF!</v>
      </c>
      <c r="CJ73" s="41" t="e">
        <f t="shared" si="67"/>
        <v>#REF!</v>
      </c>
      <c r="CK73" s="41" t="e">
        <f t="shared" si="67"/>
        <v>#REF!</v>
      </c>
      <c r="CL73" s="41" t="e">
        <f t="shared" si="67"/>
        <v>#REF!</v>
      </c>
      <c r="CM73" s="41" t="e">
        <f t="shared" si="67"/>
        <v>#REF!</v>
      </c>
      <c r="CN73" s="41" t="e">
        <f t="shared" si="67"/>
        <v>#REF!</v>
      </c>
      <c r="CO73" s="41" t="e">
        <f t="shared" si="67"/>
        <v>#REF!</v>
      </c>
      <c r="CP73" s="41" t="e">
        <f t="shared" si="67"/>
        <v>#REF!</v>
      </c>
      <c r="CQ73" s="41" t="e">
        <f t="shared" si="63"/>
        <v>#REF!</v>
      </c>
      <c r="CR73" s="41" t="e">
        <f t="shared" si="63"/>
        <v>#REF!</v>
      </c>
      <c r="CS73" s="41" t="e">
        <f t="shared" si="63"/>
        <v>#REF!</v>
      </c>
      <c r="CT73" s="41" t="e">
        <f t="shared" si="63"/>
        <v>#REF!</v>
      </c>
      <c r="CU73" s="41" t="e">
        <f t="shared" si="63"/>
        <v>#REF!</v>
      </c>
      <c r="CV73" s="41" t="e">
        <f t="shared" si="63"/>
        <v>#REF!</v>
      </c>
      <c r="CW73" s="41" t="e">
        <f t="shared" si="63"/>
        <v>#REF!</v>
      </c>
      <c r="CX73" s="41" t="e">
        <f t="shared" si="63"/>
        <v>#REF!</v>
      </c>
      <c r="CY73" s="41" t="e">
        <f t="shared" si="63"/>
        <v>#REF!</v>
      </c>
      <c r="CZ73" s="41" t="e">
        <f t="shared" si="63"/>
        <v>#REF!</v>
      </c>
      <c r="DA73" s="41" t="e">
        <f t="shared" si="63"/>
        <v>#REF!</v>
      </c>
      <c r="DB73" s="41" t="e">
        <f t="shared" si="63"/>
        <v>#REF!</v>
      </c>
      <c r="DC73" s="41" t="e">
        <f t="shared" si="63"/>
        <v>#REF!</v>
      </c>
      <c r="DD73" s="41" t="e">
        <f t="shared" si="71"/>
        <v>#REF!</v>
      </c>
      <c r="DE73" s="41" t="e">
        <f t="shared" si="71"/>
        <v>#REF!</v>
      </c>
      <c r="DF73" s="41" t="e">
        <f t="shared" si="71"/>
        <v>#REF!</v>
      </c>
      <c r="DG73" s="41" t="e">
        <f t="shared" si="71"/>
        <v>#REF!</v>
      </c>
      <c r="DH73" s="41" t="e">
        <f t="shared" si="71"/>
        <v>#REF!</v>
      </c>
      <c r="DI73" s="41" t="e">
        <f t="shared" si="68"/>
        <v>#REF!</v>
      </c>
      <c r="DJ73" s="41" t="e">
        <f t="shared" si="68"/>
        <v>#REF!</v>
      </c>
      <c r="DK73" s="41" t="e">
        <f t="shared" si="68"/>
        <v>#REF!</v>
      </c>
      <c r="DL73" s="41" t="e">
        <f t="shared" si="68"/>
        <v>#REF!</v>
      </c>
      <c r="DM73" s="41" t="e">
        <f t="shared" si="68"/>
        <v>#REF!</v>
      </c>
      <c r="DN73" s="41" t="e">
        <f t="shared" si="68"/>
        <v>#REF!</v>
      </c>
      <c r="DO73" s="41" t="e">
        <f t="shared" si="68"/>
        <v>#REF!</v>
      </c>
      <c r="DP73" s="41" t="e">
        <f t="shared" si="68"/>
        <v>#REF!</v>
      </c>
      <c r="DQ73" s="41" t="e">
        <f t="shared" si="68"/>
        <v>#REF!</v>
      </c>
      <c r="DR73" s="41" t="e">
        <f t="shared" si="68"/>
        <v>#REF!</v>
      </c>
      <c r="DS73" s="41" t="e">
        <f t="shared" si="68"/>
        <v>#REF!</v>
      </c>
      <c r="DT73" s="41" t="e">
        <f t="shared" si="68"/>
        <v>#REF!</v>
      </c>
      <c r="DU73" s="41" t="e">
        <f t="shared" si="68"/>
        <v>#REF!</v>
      </c>
      <c r="DV73" s="41" t="e">
        <f t="shared" si="64"/>
        <v>#REF!</v>
      </c>
      <c r="DW73" s="41" t="e">
        <f t="shared" si="54"/>
        <v>#REF!</v>
      </c>
      <c r="DX73" s="41" t="e">
        <f t="shared" si="54"/>
        <v>#REF!</v>
      </c>
      <c r="DY73" s="41" t="e">
        <f t="shared" si="54"/>
        <v>#REF!</v>
      </c>
      <c r="DZ73" s="41" t="e">
        <f t="shared" si="54"/>
        <v>#REF!</v>
      </c>
      <c r="EA73" s="41" t="e">
        <f t="shared" si="54"/>
        <v>#REF!</v>
      </c>
      <c r="EB73" s="41" t="e">
        <f t="shared" si="54"/>
        <v>#REF!</v>
      </c>
      <c r="EC73" s="41" t="e">
        <f t="shared" si="54"/>
        <v>#REF!</v>
      </c>
      <c r="ED73" s="41" t="e">
        <f t="shared" si="54"/>
        <v>#REF!</v>
      </c>
      <c r="EE73" s="41" t="e">
        <f t="shared" si="54"/>
        <v>#REF!</v>
      </c>
      <c r="EF73" s="41" t="e">
        <f t="shared" si="54"/>
        <v>#REF!</v>
      </c>
      <c r="EG73" s="41" t="e">
        <f t="shared" si="54"/>
        <v>#REF!</v>
      </c>
      <c r="EH73" s="41" t="e">
        <f t="shared" si="54"/>
        <v>#REF!</v>
      </c>
      <c r="EI73" s="41" t="e">
        <f t="shared" si="54"/>
        <v>#REF!</v>
      </c>
      <c r="EJ73" s="41" t="e">
        <f t="shared" si="72"/>
        <v>#REF!</v>
      </c>
      <c r="EK73" s="41" t="e">
        <f t="shared" si="72"/>
        <v>#REF!</v>
      </c>
      <c r="EL73" s="41" t="e">
        <f t="shared" si="72"/>
        <v>#REF!</v>
      </c>
      <c r="EM73" s="41" t="e">
        <f t="shared" si="72"/>
        <v>#REF!</v>
      </c>
      <c r="EN73" s="41" t="e">
        <f t="shared" si="72"/>
        <v>#REF!</v>
      </c>
      <c r="EO73" s="41" t="e">
        <f t="shared" si="69"/>
        <v>#REF!</v>
      </c>
      <c r="EP73" s="41" t="e">
        <f t="shared" si="69"/>
        <v>#REF!</v>
      </c>
      <c r="EQ73" s="41" t="e">
        <f t="shared" si="69"/>
        <v>#REF!</v>
      </c>
      <c r="ER73" s="41" t="e">
        <f t="shared" si="69"/>
        <v>#REF!</v>
      </c>
      <c r="ES73" s="41" t="e">
        <f t="shared" si="69"/>
        <v>#REF!</v>
      </c>
      <c r="ET73" s="41" t="e">
        <f t="shared" si="69"/>
        <v>#REF!</v>
      </c>
      <c r="EU73" s="41" t="e">
        <f t="shared" si="69"/>
        <v>#REF!</v>
      </c>
      <c r="EV73" s="41" t="e">
        <f t="shared" si="69"/>
        <v>#REF!</v>
      </c>
      <c r="EW73" s="41" t="e">
        <f t="shared" si="69"/>
        <v>#REF!</v>
      </c>
      <c r="EX73" s="41" t="e">
        <f t="shared" si="69"/>
        <v>#REF!</v>
      </c>
      <c r="EY73" s="41" t="e">
        <f t="shared" si="69"/>
        <v>#REF!</v>
      </c>
      <c r="EZ73" s="41" t="e">
        <f t="shared" si="69"/>
        <v>#REF!</v>
      </c>
      <c r="FA73" s="41" t="e">
        <f t="shared" si="69"/>
        <v>#REF!</v>
      </c>
      <c r="FB73" s="41" t="e">
        <f t="shared" si="65"/>
        <v>#REF!</v>
      </c>
      <c r="FC73" s="41" t="e">
        <f t="shared" si="56"/>
        <v>#REF!</v>
      </c>
      <c r="FD73" s="41" t="e">
        <f t="shared" si="56"/>
        <v>#REF!</v>
      </c>
      <c r="FE73" s="41" t="e">
        <f t="shared" si="56"/>
        <v>#REF!</v>
      </c>
      <c r="FF73" s="41" t="e">
        <f t="shared" si="56"/>
        <v>#REF!</v>
      </c>
      <c r="FG73" s="41" t="e">
        <f t="shared" si="56"/>
        <v>#REF!</v>
      </c>
      <c r="FH73" s="41" t="e">
        <f t="shared" si="56"/>
        <v>#REF!</v>
      </c>
      <c r="FI73" s="41" t="e">
        <f t="shared" si="56"/>
        <v>#REF!</v>
      </c>
      <c r="FJ73" s="41" t="e">
        <f t="shared" si="56"/>
        <v>#REF!</v>
      </c>
      <c r="FK73" s="41" t="e">
        <f t="shared" si="56"/>
        <v>#REF!</v>
      </c>
      <c r="FL73" s="41" t="e">
        <f t="shared" si="56"/>
        <v>#REF!</v>
      </c>
      <c r="FM73" s="41" t="e">
        <f t="shared" si="56"/>
        <v>#REF!</v>
      </c>
      <c r="FN73" s="41" t="e">
        <f t="shared" si="56"/>
        <v>#REF!</v>
      </c>
      <c r="FO73" s="41" t="e">
        <f t="shared" si="56"/>
        <v>#REF!</v>
      </c>
      <c r="FP73" s="41" t="e">
        <f t="shared" si="73"/>
        <v>#REF!</v>
      </c>
      <c r="FQ73" s="41" t="e">
        <f t="shared" si="73"/>
        <v>#REF!</v>
      </c>
      <c r="FR73" s="41" t="e">
        <f t="shared" si="73"/>
        <v>#REF!</v>
      </c>
      <c r="FS73" s="41" t="e">
        <f t="shared" si="73"/>
        <v>#REF!</v>
      </c>
      <c r="FT73" s="41" t="e">
        <f t="shared" si="73"/>
        <v>#REF!</v>
      </c>
      <c r="FU73" s="41" t="e">
        <f t="shared" si="70"/>
        <v>#REF!</v>
      </c>
      <c r="FV73" s="41" t="e">
        <f t="shared" si="70"/>
        <v>#REF!</v>
      </c>
      <c r="FW73" s="41" t="e">
        <f t="shared" si="70"/>
        <v>#REF!</v>
      </c>
      <c r="FX73" s="41" t="e">
        <f t="shared" si="70"/>
        <v>#REF!</v>
      </c>
      <c r="FY73" s="41" t="e">
        <f t="shared" si="70"/>
        <v>#REF!</v>
      </c>
      <c r="FZ73" s="41" t="e">
        <f t="shared" si="70"/>
        <v>#REF!</v>
      </c>
      <c r="GA73" s="41" t="e">
        <f t="shared" si="70"/>
        <v>#REF!</v>
      </c>
      <c r="GB73" s="41" t="e">
        <f t="shared" si="70"/>
        <v>#REF!</v>
      </c>
      <c r="GC73" s="41" t="e">
        <f t="shared" si="70"/>
        <v>#REF!</v>
      </c>
      <c r="GD73" s="41" t="e">
        <f t="shared" si="70"/>
        <v>#REF!</v>
      </c>
      <c r="GE73" s="41" t="e">
        <f t="shared" si="70"/>
        <v>#REF!</v>
      </c>
      <c r="GF73" s="41" t="e">
        <f t="shared" si="70"/>
        <v>#REF!</v>
      </c>
      <c r="GG73" s="41" t="e">
        <f t="shared" si="70"/>
        <v>#REF!</v>
      </c>
      <c r="GH73" s="41" t="e">
        <f t="shared" si="66"/>
        <v>#REF!</v>
      </c>
      <c r="GI73" s="41" t="e">
        <f t="shared" si="58"/>
        <v>#REF!</v>
      </c>
      <c r="GJ73" s="41" t="e">
        <f t="shared" si="58"/>
        <v>#REF!</v>
      </c>
      <c r="GK73" s="41" t="e">
        <f t="shared" si="58"/>
        <v>#REF!</v>
      </c>
      <c r="GL73" s="41" t="e">
        <f t="shared" si="75"/>
        <v>#REF!</v>
      </c>
      <c r="GM73" s="41" t="e">
        <f t="shared" si="75"/>
        <v>#REF!</v>
      </c>
      <c r="GN73" s="41" t="e">
        <f t="shared" si="75"/>
        <v>#REF!</v>
      </c>
      <c r="GO73" s="41" t="e">
        <f t="shared" si="75"/>
        <v>#REF!</v>
      </c>
      <c r="GP73" s="41" t="e">
        <f t="shared" si="75"/>
        <v>#REF!</v>
      </c>
      <c r="GQ73" s="41" t="e">
        <f t="shared" si="75"/>
        <v>#REF!</v>
      </c>
      <c r="GR73" s="41" t="e">
        <f t="shared" si="75"/>
        <v>#REF!</v>
      </c>
      <c r="GS73" s="41" t="e">
        <f t="shared" si="75"/>
        <v>#REF!</v>
      </c>
      <c r="GT73" s="41" t="e">
        <f t="shared" si="75"/>
        <v>#REF!</v>
      </c>
      <c r="GU73" s="41" t="e">
        <f t="shared" si="75"/>
        <v>#REF!</v>
      </c>
      <c r="GV73" s="41" t="e">
        <f t="shared" si="75"/>
        <v>#REF!</v>
      </c>
      <c r="GW73" s="41" t="e">
        <f t="shared" si="75"/>
        <v>#REF!</v>
      </c>
      <c r="GX73" s="41" t="e">
        <f t="shared" si="75"/>
        <v>#REF!</v>
      </c>
      <c r="GY73" s="41" t="e">
        <f t="shared" si="59"/>
        <v>#REF!</v>
      </c>
      <c r="GZ73" s="41" t="e">
        <f t="shared" si="59"/>
        <v>#REF!</v>
      </c>
      <c r="HA73" s="41" t="e">
        <f t="shared" si="59"/>
        <v>#REF!</v>
      </c>
      <c r="HB73" s="41" t="e">
        <f t="shared" si="59"/>
        <v>#REF!</v>
      </c>
      <c r="HC73" s="41" t="e">
        <f t="shared" si="59"/>
        <v>#REF!</v>
      </c>
      <c r="HD73" s="41" t="e">
        <f t="shared" si="59"/>
        <v>#REF!</v>
      </c>
      <c r="HE73" s="41" t="e">
        <f t="shared" si="62"/>
        <v>#REF!</v>
      </c>
      <c r="HF73" s="41" t="e">
        <f t="shared" si="62"/>
        <v>#REF!</v>
      </c>
      <c r="HG73" s="41" t="e">
        <f t="shared" si="62"/>
        <v>#REF!</v>
      </c>
      <c r="HH73" s="41" t="e">
        <f t="shared" si="62"/>
        <v>#REF!</v>
      </c>
      <c r="HI73" s="41" t="e">
        <f t="shared" si="62"/>
        <v>#REF!</v>
      </c>
      <c r="HJ73" s="41" t="e">
        <f t="shared" si="62"/>
        <v>#REF!</v>
      </c>
    </row>
    <row r="74" spans="1:218" ht="14.4" x14ac:dyDescent="0.3">
      <c r="A74" s="42">
        <v>71</v>
      </c>
      <c r="B74" s="43" t="e">
        <f>'CMM3 - AUX CALC'!$BT$67</f>
        <v>#REF!</v>
      </c>
      <c r="BU74" s="41" t="e">
        <f>$B74/(_xlfn.SINGLE(PrazoConcessao)*12-BU$3+1)</f>
        <v>#REF!</v>
      </c>
      <c r="BV74" s="41" t="e">
        <f t="shared" si="74"/>
        <v>#REF!</v>
      </c>
      <c r="BW74" s="41" t="e">
        <f t="shared" si="74"/>
        <v>#REF!</v>
      </c>
      <c r="BX74" s="41" t="e">
        <f t="shared" si="74"/>
        <v>#REF!</v>
      </c>
      <c r="BY74" s="41" t="e">
        <f t="shared" si="74"/>
        <v>#REF!</v>
      </c>
      <c r="BZ74" s="41" t="e">
        <f t="shared" si="74"/>
        <v>#REF!</v>
      </c>
      <c r="CA74" s="41" t="e">
        <f t="shared" si="74"/>
        <v>#REF!</v>
      </c>
      <c r="CB74" s="41" t="e">
        <f t="shared" si="74"/>
        <v>#REF!</v>
      </c>
      <c r="CC74" s="41" t="e">
        <f t="shared" si="74"/>
        <v>#REF!</v>
      </c>
      <c r="CD74" s="41" t="e">
        <f t="shared" si="74"/>
        <v>#REF!</v>
      </c>
      <c r="CE74" s="41" t="e">
        <f t="shared" si="74"/>
        <v>#REF!</v>
      </c>
      <c r="CF74" s="41" t="e">
        <f t="shared" si="67"/>
        <v>#REF!</v>
      </c>
      <c r="CG74" s="41" t="e">
        <f t="shared" si="67"/>
        <v>#REF!</v>
      </c>
      <c r="CH74" s="41" t="e">
        <f t="shared" si="67"/>
        <v>#REF!</v>
      </c>
      <c r="CI74" s="41" t="e">
        <f t="shared" si="67"/>
        <v>#REF!</v>
      </c>
      <c r="CJ74" s="41" t="e">
        <f t="shared" si="67"/>
        <v>#REF!</v>
      </c>
      <c r="CK74" s="41" t="e">
        <f t="shared" si="67"/>
        <v>#REF!</v>
      </c>
      <c r="CL74" s="41" t="e">
        <f t="shared" si="67"/>
        <v>#REF!</v>
      </c>
      <c r="CM74" s="41" t="e">
        <f t="shared" si="67"/>
        <v>#REF!</v>
      </c>
      <c r="CN74" s="41" t="e">
        <f t="shared" si="67"/>
        <v>#REF!</v>
      </c>
      <c r="CO74" s="41" t="e">
        <f t="shared" si="67"/>
        <v>#REF!</v>
      </c>
      <c r="CP74" s="41" t="e">
        <f t="shared" si="67"/>
        <v>#REF!</v>
      </c>
      <c r="CQ74" s="41" t="e">
        <f t="shared" si="63"/>
        <v>#REF!</v>
      </c>
      <c r="CR74" s="41" t="e">
        <f t="shared" si="63"/>
        <v>#REF!</v>
      </c>
      <c r="CS74" s="41" t="e">
        <f t="shared" si="63"/>
        <v>#REF!</v>
      </c>
      <c r="CT74" s="41" t="e">
        <f t="shared" si="63"/>
        <v>#REF!</v>
      </c>
      <c r="CU74" s="41" t="e">
        <f t="shared" si="63"/>
        <v>#REF!</v>
      </c>
      <c r="CV74" s="41" t="e">
        <f t="shared" si="63"/>
        <v>#REF!</v>
      </c>
      <c r="CW74" s="41" t="e">
        <f t="shared" si="63"/>
        <v>#REF!</v>
      </c>
      <c r="CX74" s="41" t="e">
        <f t="shared" si="63"/>
        <v>#REF!</v>
      </c>
      <c r="CY74" s="41" t="e">
        <f t="shared" si="63"/>
        <v>#REF!</v>
      </c>
      <c r="CZ74" s="41" t="e">
        <f t="shared" si="63"/>
        <v>#REF!</v>
      </c>
      <c r="DA74" s="41" t="e">
        <f t="shared" si="63"/>
        <v>#REF!</v>
      </c>
      <c r="DB74" s="41" t="e">
        <f t="shared" si="63"/>
        <v>#REF!</v>
      </c>
      <c r="DC74" s="41" t="e">
        <f t="shared" si="63"/>
        <v>#REF!</v>
      </c>
      <c r="DD74" s="41" t="e">
        <f t="shared" si="71"/>
        <v>#REF!</v>
      </c>
      <c r="DE74" s="41" t="e">
        <f t="shared" si="71"/>
        <v>#REF!</v>
      </c>
      <c r="DF74" s="41" t="e">
        <f t="shared" si="71"/>
        <v>#REF!</v>
      </c>
      <c r="DG74" s="41" t="e">
        <f t="shared" si="71"/>
        <v>#REF!</v>
      </c>
      <c r="DH74" s="41" t="e">
        <f t="shared" si="71"/>
        <v>#REF!</v>
      </c>
      <c r="DI74" s="41" t="e">
        <f t="shared" si="68"/>
        <v>#REF!</v>
      </c>
      <c r="DJ74" s="41" t="e">
        <f t="shared" si="68"/>
        <v>#REF!</v>
      </c>
      <c r="DK74" s="41" t="e">
        <f t="shared" si="68"/>
        <v>#REF!</v>
      </c>
      <c r="DL74" s="41" t="e">
        <f t="shared" si="68"/>
        <v>#REF!</v>
      </c>
      <c r="DM74" s="41" t="e">
        <f t="shared" si="68"/>
        <v>#REF!</v>
      </c>
      <c r="DN74" s="41" t="e">
        <f t="shared" si="68"/>
        <v>#REF!</v>
      </c>
      <c r="DO74" s="41" t="e">
        <f t="shared" si="68"/>
        <v>#REF!</v>
      </c>
      <c r="DP74" s="41" t="e">
        <f t="shared" si="68"/>
        <v>#REF!</v>
      </c>
      <c r="DQ74" s="41" t="e">
        <f t="shared" si="68"/>
        <v>#REF!</v>
      </c>
      <c r="DR74" s="41" t="e">
        <f t="shared" si="68"/>
        <v>#REF!</v>
      </c>
      <c r="DS74" s="41" t="e">
        <f t="shared" si="68"/>
        <v>#REF!</v>
      </c>
      <c r="DT74" s="41" t="e">
        <f t="shared" si="68"/>
        <v>#REF!</v>
      </c>
      <c r="DU74" s="41" t="e">
        <f t="shared" si="68"/>
        <v>#REF!</v>
      </c>
      <c r="DV74" s="41" t="e">
        <f t="shared" si="64"/>
        <v>#REF!</v>
      </c>
      <c r="DW74" s="41" t="e">
        <f t="shared" si="54"/>
        <v>#REF!</v>
      </c>
      <c r="DX74" s="41" t="e">
        <f t="shared" si="54"/>
        <v>#REF!</v>
      </c>
      <c r="DY74" s="41" t="e">
        <f t="shared" si="54"/>
        <v>#REF!</v>
      </c>
      <c r="DZ74" s="41" t="e">
        <f t="shared" si="54"/>
        <v>#REF!</v>
      </c>
      <c r="EA74" s="41" t="e">
        <f t="shared" si="54"/>
        <v>#REF!</v>
      </c>
      <c r="EB74" s="41" t="e">
        <f t="shared" si="54"/>
        <v>#REF!</v>
      </c>
      <c r="EC74" s="41" t="e">
        <f t="shared" si="54"/>
        <v>#REF!</v>
      </c>
      <c r="ED74" s="41" t="e">
        <f t="shared" si="54"/>
        <v>#REF!</v>
      </c>
      <c r="EE74" s="41" t="e">
        <f t="shared" si="54"/>
        <v>#REF!</v>
      </c>
      <c r="EF74" s="41" t="e">
        <f t="shared" si="54"/>
        <v>#REF!</v>
      </c>
      <c r="EG74" s="41" t="e">
        <f t="shared" si="54"/>
        <v>#REF!</v>
      </c>
      <c r="EH74" s="41" t="e">
        <f t="shared" si="54"/>
        <v>#REF!</v>
      </c>
      <c r="EI74" s="41" t="e">
        <f t="shared" si="54"/>
        <v>#REF!</v>
      </c>
      <c r="EJ74" s="41" t="e">
        <f t="shared" si="72"/>
        <v>#REF!</v>
      </c>
      <c r="EK74" s="41" t="e">
        <f t="shared" si="72"/>
        <v>#REF!</v>
      </c>
      <c r="EL74" s="41" t="e">
        <f t="shared" si="72"/>
        <v>#REF!</v>
      </c>
      <c r="EM74" s="41" t="e">
        <f t="shared" si="72"/>
        <v>#REF!</v>
      </c>
      <c r="EN74" s="41" t="e">
        <f t="shared" si="72"/>
        <v>#REF!</v>
      </c>
      <c r="EO74" s="41" t="e">
        <f t="shared" si="69"/>
        <v>#REF!</v>
      </c>
      <c r="EP74" s="41" t="e">
        <f t="shared" si="69"/>
        <v>#REF!</v>
      </c>
      <c r="EQ74" s="41" t="e">
        <f t="shared" si="69"/>
        <v>#REF!</v>
      </c>
      <c r="ER74" s="41" t="e">
        <f t="shared" si="69"/>
        <v>#REF!</v>
      </c>
      <c r="ES74" s="41" t="e">
        <f t="shared" si="69"/>
        <v>#REF!</v>
      </c>
      <c r="ET74" s="41" t="e">
        <f t="shared" si="69"/>
        <v>#REF!</v>
      </c>
      <c r="EU74" s="41" t="e">
        <f t="shared" si="69"/>
        <v>#REF!</v>
      </c>
      <c r="EV74" s="41" t="e">
        <f t="shared" si="69"/>
        <v>#REF!</v>
      </c>
      <c r="EW74" s="41" t="e">
        <f t="shared" si="69"/>
        <v>#REF!</v>
      </c>
      <c r="EX74" s="41" t="e">
        <f t="shared" si="69"/>
        <v>#REF!</v>
      </c>
      <c r="EY74" s="41" t="e">
        <f t="shared" si="69"/>
        <v>#REF!</v>
      </c>
      <c r="EZ74" s="41" t="e">
        <f t="shared" si="69"/>
        <v>#REF!</v>
      </c>
      <c r="FA74" s="41" t="e">
        <f t="shared" si="69"/>
        <v>#REF!</v>
      </c>
      <c r="FB74" s="41" t="e">
        <f t="shared" si="65"/>
        <v>#REF!</v>
      </c>
      <c r="FC74" s="41" t="e">
        <f t="shared" si="56"/>
        <v>#REF!</v>
      </c>
      <c r="FD74" s="41" t="e">
        <f t="shared" si="56"/>
        <v>#REF!</v>
      </c>
      <c r="FE74" s="41" t="e">
        <f t="shared" si="56"/>
        <v>#REF!</v>
      </c>
      <c r="FF74" s="41" t="e">
        <f t="shared" si="56"/>
        <v>#REF!</v>
      </c>
      <c r="FG74" s="41" t="e">
        <f t="shared" si="56"/>
        <v>#REF!</v>
      </c>
      <c r="FH74" s="41" t="e">
        <f t="shared" si="56"/>
        <v>#REF!</v>
      </c>
      <c r="FI74" s="41" t="e">
        <f t="shared" si="56"/>
        <v>#REF!</v>
      </c>
      <c r="FJ74" s="41" t="e">
        <f t="shared" si="56"/>
        <v>#REF!</v>
      </c>
      <c r="FK74" s="41" t="e">
        <f t="shared" si="56"/>
        <v>#REF!</v>
      </c>
      <c r="FL74" s="41" t="e">
        <f t="shared" si="56"/>
        <v>#REF!</v>
      </c>
      <c r="FM74" s="41" t="e">
        <f t="shared" si="56"/>
        <v>#REF!</v>
      </c>
      <c r="FN74" s="41" t="e">
        <f t="shared" si="56"/>
        <v>#REF!</v>
      </c>
      <c r="FO74" s="41" t="e">
        <f t="shared" si="56"/>
        <v>#REF!</v>
      </c>
      <c r="FP74" s="41" t="e">
        <f t="shared" si="73"/>
        <v>#REF!</v>
      </c>
      <c r="FQ74" s="41" t="e">
        <f t="shared" si="73"/>
        <v>#REF!</v>
      </c>
      <c r="FR74" s="41" t="e">
        <f t="shared" si="73"/>
        <v>#REF!</v>
      </c>
      <c r="FS74" s="41" t="e">
        <f t="shared" si="73"/>
        <v>#REF!</v>
      </c>
      <c r="FT74" s="41" t="e">
        <f t="shared" si="73"/>
        <v>#REF!</v>
      </c>
      <c r="FU74" s="41" t="e">
        <f t="shared" si="70"/>
        <v>#REF!</v>
      </c>
      <c r="FV74" s="41" t="e">
        <f t="shared" si="70"/>
        <v>#REF!</v>
      </c>
      <c r="FW74" s="41" t="e">
        <f t="shared" si="70"/>
        <v>#REF!</v>
      </c>
      <c r="FX74" s="41" t="e">
        <f t="shared" si="70"/>
        <v>#REF!</v>
      </c>
      <c r="FY74" s="41" t="e">
        <f t="shared" si="70"/>
        <v>#REF!</v>
      </c>
      <c r="FZ74" s="41" t="e">
        <f t="shared" si="70"/>
        <v>#REF!</v>
      </c>
      <c r="GA74" s="41" t="e">
        <f t="shared" si="70"/>
        <v>#REF!</v>
      </c>
      <c r="GB74" s="41" t="e">
        <f t="shared" si="70"/>
        <v>#REF!</v>
      </c>
      <c r="GC74" s="41" t="e">
        <f t="shared" si="70"/>
        <v>#REF!</v>
      </c>
      <c r="GD74" s="41" t="e">
        <f t="shared" si="70"/>
        <v>#REF!</v>
      </c>
      <c r="GE74" s="41" t="e">
        <f t="shared" si="70"/>
        <v>#REF!</v>
      </c>
      <c r="GF74" s="41" t="e">
        <f t="shared" si="70"/>
        <v>#REF!</v>
      </c>
      <c r="GG74" s="41" t="e">
        <f t="shared" si="70"/>
        <v>#REF!</v>
      </c>
      <c r="GH74" s="41" t="e">
        <f t="shared" si="66"/>
        <v>#REF!</v>
      </c>
      <c r="GI74" s="41" t="e">
        <f t="shared" si="58"/>
        <v>#REF!</v>
      </c>
      <c r="GJ74" s="41" t="e">
        <f t="shared" si="58"/>
        <v>#REF!</v>
      </c>
      <c r="GK74" s="41" t="e">
        <f t="shared" si="58"/>
        <v>#REF!</v>
      </c>
      <c r="GL74" s="41" t="e">
        <f t="shared" si="75"/>
        <v>#REF!</v>
      </c>
      <c r="GM74" s="41" t="e">
        <f t="shared" si="75"/>
        <v>#REF!</v>
      </c>
      <c r="GN74" s="41" t="e">
        <f t="shared" si="75"/>
        <v>#REF!</v>
      </c>
      <c r="GO74" s="41" t="e">
        <f t="shared" si="75"/>
        <v>#REF!</v>
      </c>
      <c r="GP74" s="41" t="e">
        <f t="shared" si="75"/>
        <v>#REF!</v>
      </c>
      <c r="GQ74" s="41" t="e">
        <f t="shared" si="75"/>
        <v>#REF!</v>
      </c>
      <c r="GR74" s="41" t="e">
        <f t="shared" si="75"/>
        <v>#REF!</v>
      </c>
      <c r="GS74" s="41" t="e">
        <f t="shared" si="75"/>
        <v>#REF!</v>
      </c>
      <c r="GT74" s="41" t="e">
        <f t="shared" si="75"/>
        <v>#REF!</v>
      </c>
      <c r="GU74" s="41" t="e">
        <f t="shared" si="75"/>
        <v>#REF!</v>
      </c>
      <c r="GV74" s="41" t="e">
        <f t="shared" si="75"/>
        <v>#REF!</v>
      </c>
      <c r="GW74" s="41" t="e">
        <f t="shared" si="75"/>
        <v>#REF!</v>
      </c>
      <c r="GX74" s="41" t="e">
        <f t="shared" si="75"/>
        <v>#REF!</v>
      </c>
      <c r="GY74" s="41" t="e">
        <f t="shared" si="59"/>
        <v>#REF!</v>
      </c>
      <c r="GZ74" s="41" t="e">
        <f t="shared" si="59"/>
        <v>#REF!</v>
      </c>
      <c r="HA74" s="41" t="e">
        <f t="shared" si="59"/>
        <v>#REF!</v>
      </c>
      <c r="HB74" s="41" t="e">
        <f t="shared" si="59"/>
        <v>#REF!</v>
      </c>
      <c r="HC74" s="41" t="e">
        <f t="shared" si="59"/>
        <v>#REF!</v>
      </c>
      <c r="HD74" s="41" t="e">
        <f t="shared" si="59"/>
        <v>#REF!</v>
      </c>
      <c r="HE74" s="41" t="e">
        <f t="shared" si="62"/>
        <v>#REF!</v>
      </c>
      <c r="HF74" s="41" t="e">
        <f t="shared" si="62"/>
        <v>#REF!</v>
      </c>
      <c r="HG74" s="41" t="e">
        <f t="shared" si="62"/>
        <v>#REF!</v>
      </c>
      <c r="HH74" s="41" t="e">
        <f t="shared" si="62"/>
        <v>#REF!</v>
      </c>
      <c r="HI74" s="41" t="e">
        <f t="shared" si="62"/>
        <v>#REF!</v>
      </c>
      <c r="HJ74" s="41" t="e">
        <f t="shared" si="62"/>
        <v>#REF!</v>
      </c>
    </row>
    <row r="75" spans="1:218" ht="14.4" x14ac:dyDescent="0.3">
      <c r="A75" s="42">
        <v>72</v>
      </c>
      <c r="B75" s="43" t="e">
        <f>'CMM3 - AUX CALC'!$BU$67</f>
        <v>#REF!</v>
      </c>
      <c r="BV75" s="41" t="e">
        <f>$B75/(_xlfn.SINGLE(PrazoConcessao)*12-BV$3+1)</f>
        <v>#REF!</v>
      </c>
      <c r="BW75" s="41" t="e">
        <f t="shared" si="74"/>
        <v>#REF!</v>
      </c>
      <c r="BX75" s="41" t="e">
        <f t="shared" si="74"/>
        <v>#REF!</v>
      </c>
      <c r="BY75" s="41" t="e">
        <f t="shared" si="74"/>
        <v>#REF!</v>
      </c>
      <c r="BZ75" s="41" t="e">
        <f t="shared" si="74"/>
        <v>#REF!</v>
      </c>
      <c r="CA75" s="41" t="e">
        <f t="shared" si="74"/>
        <v>#REF!</v>
      </c>
      <c r="CB75" s="41" t="e">
        <f t="shared" si="74"/>
        <v>#REF!</v>
      </c>
      <c r="CC75" s="41" t="e">
        <f t="shared" si="74"/>
        <v>#REF!</v>
      </c>
      <c r="CD75" s="41" t="e">
        <f t="shared" si="74"/>
        <v>#REF!</v>
      </c>
      <c r="CE75" s="41" t="e">
        <f t="shared" si="74"/>
        <v>#REF!</v>
      </c>
      <c r="CF75" s="41" t="e">
        <f t="shared" si="67"/>
        <v>#REF!</v>
      </c>
      <c r="CG75" s="41" t="e">
        <f t="shared" si="67"/>
        <v>#REF!</v>
      </c>
      <c r="CH75" s="41" t="e">
        <f t="shared" si="67"/>
        <v>#REF!</v>
      </c>
      <c r="CI75" s="41" t="e">
        <f t="shared" si="67"/>
        <v>#REF!</v>
      </c>
      <c r="CJ75" s="41" t="e">
        <f t="shared" si="67"/>
        <v>#REF!</v>
      </c>
      <c r="CK75" s="41" t="e">
        <f t="shared" si="67"/>
        <v>#REF!</v>
      </c>
      <c r="CL75" s="41" t="e">
        <f t="shared" si="67"/>
        <v>#REF!</v>
      </c>
      <c r="CM75" s="41" t="e">
        <f t="shared" si="67"/>
        <v>#REF!</v>
      </c>
      <c r="CN75" s="41" t="e">
        <f t="shared" si="67"/>
        <v>#REF!</v>
      </c>
      <c r="CO75" s="41" t="e">
        <f t="shared" si="67"/>
        <v>#REF!</v>
      </c>
      <c r="CP75" s="41" t="e">
        <f t="shared" si="67"/>
        <v>#REF!</v>
      </c>
      <c r="CQ75" s="41" t="e">
        <f t="shared" si="63"/>
        <v>#REF!</v>
      </c>
      <c r="CR75" s="41" t="e">
        <f t="shared" si="63"/>
        <v>#REF!</v>
      </c>
      <c r="CS75" s="41" t="e">
        <f t="shared" si="63"/>
        <v>#REF!</v>
      </c>
      <c r="CT75" s="41" t="e">
        <f t="shared" si="63"/>
        <v>#REF!</v>
      </c>
      <c r="CU75" s="41" t="e">
        <f t="shared" si="63"/>
        <v>#REF!</v>
      </c>
      <c r="CV75" s="41" t="e">
        <f t="shared" si="63"/>
        <v>#REF!</v>
      </c>
      <c r="CW75" s="41" t="e">
        <f t="shared" si="63"/>
        <v>#REF!</v>
      </c>
      <c r="CX75" s="41" t="e">
        <f t="shared" si="63"/>
        <v>#REF!</v>
      </c>
      <c r="CY75" s="41" t="e">
        <f t="shared" si="63"/>
        <v>#REF!</v>
      </c>
      <c r="CZ75" s="41" t="e">
        <f t="shared" si="63"/>
        <v>#REF!</v>
      </c>
      <c r="DA75" s="41" t="e">
        <f t="shared" si="63"/>
        <v>#REF!</v>
      </c>
      <c r="DB75" s="41" t="e">
        <f t="shared" si="63"/>
        <v>#REF!</v>
      </c>
      <c r="DC75" s="41" t="e">
        <f t="shared" si="63"/>
        <v>#REF!</v>
      </c>
      <c r="DD75" s="41" t="e">
        <f t="shared" si="71"/>
        <v>#REF!</v>
      </c>
      <c r="DE75" s="41" t="e">
        <f t="shared" si="71"/>
        <v>#REF!</v>
      </c>
      <c r="DF75" s="41" t="e">
        <f t="shared" si="71"/>
        <v>#REF!</v>
      </c>
      <c r="DG75" s="41" t="e">
        <f t="shared" si="71"/>
        <v>#REF!</v>
      </c>
      <c r="DH75" s="41" t="e">
        <f t="shared" si="71"/>
        <v>#REF!</v>
      </c>
      <c r="DI75" s="41" t="e">
        <f t="shared" si="68"/>
        <v>#REF!</v>
      </c>
      <c r="DJ75" s="41" t="e">
        <f t="shared" si="68"/>
        <v>#REF!</v>
      </c>
      <c r="DK75" s="41" t="e">
        <f t="shared" si="68"/>
        <v>#REF!</v>
      </c>
      <c r="DL75" s="41" t="e">
        <f t="shared" si="68"/>
        <v>#REF!</v>
      </c>
      <c r="DM75" s="41" t="e">
        <f t="shared" si="68"/>
        <v>#REF!</v>
      </c>
      <c r="DN75" s="41" t="e">
        <f t="shared" si="68"/>
        <v>#REF!</v>
      </c>
      <c r="DO75" s="41" t="e">
        <f t="shared" si="68"/>
        <v>#REF!</v>
      </c>
      <c r="DP75" s="41" t="e">
        <f t="shared" si="68"/>
        <v>#REF!</v>
      </c>
      <c r="DQ75" s="41" t="e">
        <f t="shared" si="68"/>
        <v>#REF!</v>
      </c>
      <c r="DR75" s="41" t="e">
        <f t="shared" si="68"/>
        <v>#REF!</v>
      </c>
      <c r="DS75" s="41" t="e">
        <f t="shared" si="68"/>
        <v>#REF!</v>
      </c>
      <c r="DT75" s="41" t="e">
        <f t="shared" si="68"/>
        <v>#REF!</v>
      </c>
      <c r="DU75" s="41" t="e">
        <f t="shared" si="68"/>
        <v>#REF!</v>
      </c>
      <c r="DV75" s="41" t="e">
        <f t="shared" si="64"/>
        <v>#REF!</v>
      </c>
      <c r="DW75" s="41" t="e">
        <f t="shared" si="54"/>
        <v>#REF!</v>
      </c>
      <c r="DX75" s="41" t="e">
        <f t="shared" si="54"/>
        <v>#REF!</v>
      </c>
      <c r="DY75" s="41" t="e">
        <f t="shared" si="54"/>
        <v>#REF!</v>
      </c>
      <c r="DZ75" s="41" t="e">
        <f t="shared" si="54"/>
        <v>#REF!</v>
      </c>
      <c r="EA75" s="41" t="e">
        <f t="shared" si="54"/>
        <v>#REF!</v>
      </c>
      <c r="EB75" s="41" t="e">
        <f t="shared" si="54"/>
        <v>#REF!</v>
      </c>
      <c r="EC75" s="41" t="e">
        <f t="shared" si="54"/>
        <v>#REF!</v>
      </c>
      <c r="ED75" s="41" t="e">
        <f t="shared" si="54"/>
        <v>#REF!</v>
      </c>
      <c r="EE75" s="41" t="e">
        <f t="shared" si="54"/>
        <v>#REF!</v>
      </c>
      <c r="EF75" s="41" t="e">
        <f t="shared" si="54"/>
        <v>#REF!</v>
      </c>
      <c r="EG75" s="41" t="e">
        <f t="shared" si="54"/>
        <v>#REF!</v>
      </c>
      <c r="EH75" s="41" t="e">
        <f t="shared" si="54"/>
        <v>#REF!</v>
      </c>
      <c r="EI75" s="41" t="e">
        <f t="shared" si="54"/>
        <v>#REF!</v>
      </c>
      <c r="EJ75" s="41" t="e">
        <f t="shared" si="72"/>
        <v>#REF!</v>
      </c>
      <c r="EK75" s="41" t="e">
        <f t="shared" si="72"/>
        <v>#REF!</v>
      </c>
      <c r="EL75" s="41" t="e">
        <f t="shared" si="72"/>
        <v>#REF!</v>
      </c>
      <c r="EM75" s="41" t="e">
        <f t="shared" si="72"/>
        <v>#REF!</v>
      </c>
      <c r="EN75" s="41" t="e">
        <f t="shared" si="72"/>
        <v>#REF!</v>
      </c>
      <c r="EO75" s="41" t="e">
        <f t="shared" si="69"/>
        <v>#REF!</v>
      </c>
      <c r="EP75" s="41" t="e">
        <f t="shared" si="69"/>
        <v>#REF!</v>
      </c>
      <c r="EQ75" s="41" t="e">
        <f t="shared" si="69"/>
        <v>#REF!</v>
      </c>
      <c r="ER75" s="41" t="e">
        <f t="shared" si="69"/>
        <v>#REF!</v>
      </c>
      <c r="ES75" s="41" t="e">
        <f t="shared" si="69"/>
        <v>#REF!</v>
      </c>
      <c r="ET75" s="41" t="e">
        <f t="shared" si="69"/>
        <v>#REF!</v>
      </c>
      <c r="EU75" s="41" t="e">
        <f t="shared" si="69"/>
        <v>#REF!</v>
      </c>
      <c r="EV75" s="41" t="e">
        <f t="shared" si="69"/>
        <v>#REF!</v>
      </c>
      <c r="EW75" s="41" t="e">
        <f t="shared" si="69"/>
        <v>#REF!</v>
      </c>
      <c r="EX75" s="41" t="e">
        <f t="shared" si="69"/>
        <v>#REF!</v>
      </c>
      <c r="EY75" s="41" t="e">
        <f t="shared" si="69"/>
        <v>#REF!</v>
      </c>
      <c r="EZ75" s="41" t="e">
        <f t="shared" si="69"/>
        <v>#REF!</v>
      </c>
      <c r="FA75" s="41" t="e">
        <f t="shared" si="69"/>
        <v>#REF!</v>
      </c>
      <c r="FB75" s="41" t="e">
        <f t="shared" si="65"/>
        <v>#REF!</v>
      </c>
      <c r="FC75" s="41" t="e">
        <f t="shared" si="56"/>
        <v>#REF!</v>
      </c>
      <c r="FD75" s="41" t="e">
        <f t="shared" si="56"/>
        <v>#REF!</v>
      </c>
      <c r="FE75" s="41" t="e">
        <f t="shared" si="56"/>
        <v>#REF!</v>
      </c>
      <c r="FF75" s="41" t="e">
        <f t="shared" si="56"/>
        <v>#REF!</v>
      </c>
      <c r="FG75" s="41" t="e">
        <f t="shared" si="56"/>
        <v>#REF!</v>
      </c>
      <c r="FH75" s="41" t="e">
        <f t="shared" si="56"/>
        <v>#REF!</v>
      </c>
      <c r="FI75" s="41" t="e">
        <f t="shared" si="56"/>
        <v>#REF!</v>
      </c>
      <c r="FJ75" s="41" t="e">
        <f t="shared" si="56"/>
        <v>#REF!</v>
      </c>
      <c r="FK75" s="41" t="e">
        <f t="shared" si="56"/>
        <v>#REF!</v>
      </c>
      <c r="FL75" s="41" t="e">
        <f t="shared" si="56"/>
        <v>#REF!</v>
      </c>
      <c r="FM75" s="41" t="e">
        <f t="shared" si="56"/>
        <v>#REF!</v>
      </c>
      <c r="FN75" s="41" t="e">
        <f t="shared" si="56"/>
        <v>#REF!</v>
      </c>
      <c r="FO75" s="41" t="e">
        <f t="shared" si="56"/>
        <v>#REF!</v>
      </c>
      <c r="FP75" s="41" t="e">
        <f t="shared" si="73"/>
        <v>#REF!</v>
      </c>
      <c r="FQ75" s="41" t="e">
        <f t="shared" si="73"/>
        <v>#REF!</v>
      </c>
      <c r="FR75" s="41" t="e">
        <f t="shared" si="73"/>
        <v>#REF!</v>
      </c>
      <c r="FS75" s="41" t="e">
        <f t="shared" si="73"/>
        <v>#REF!</v>
      </c>
      <c r="FT75" s="41" t="e">
        <f t="shared" si="73"/>
        <v>#REF!</v>
      </c>
      <c r="FU75" s="41" t="e">
        <f t="shared" si="70"/>
        <v>#REF!</v>
      </c>
      <c r="FV75" s="41" t="e">
        <f t="shared" si="70"/>
        <v>#REF!</v>
      </c>
      <c r="FW75" s="41" t="e">
        <f t="shared" si="70"/>
        <v>#REF!</v>
      </c>
      <c r="FX75" s="41" t="e">
        <f t="shared" si="70"/>
        <v>#REF!</v>
      </c>
      <c r="FY75" s="41" t="e">
        <f t="shared" si="70"/>
        <v>#REF!</v>
      </c>
      <c r="FZ75" s="41" t="e">
        <f t="shared" si="70"/>
        <v>#REF!</v>
      </c>
      <c r="GA75" s="41" t="e">
        <f t="shared" si="70"/>
        <v>#REF!</v>
      </c>
      <c r="GB75" s="41" t="e">
        <f t="shared" si="70"/>
        <v>#REF!</v>
      </c>
      <c r="GC75" s="41" t="e">
        <f t="shared" si="70"/>
        <v>#REF!</v>
      </c>
      <c r="GD75" s="41" t="e">
        <f t="shared" si="70"/>
        <v>#REF!</v>
      </c>
      <c r="GE75" s="41" t="e">
        <f t="shared" si="70"/>
        <v>#REF!</v>
      </c>
      <c r="GF75" s="41" t="e">
        <f t="shared" si="70"/>
        <v>#REF!</v>
      </c>
      <c r="GG75" s="41" t="e">
        <f t="shared" si="70"/>
        <v>#REF!</v>
      </c>
      <c r="GH75" s="41" t="e">
        <f t="shared" si="66"/>
        <v>#REF!</v>
      </c>
      <c r="GI75" s="41" t="e">
        <f t="shared" si="58"/>
        <v>#REF!</v>
      </c>
      <c r="GJ75" s="41" t="e">
        <f t="shared" si="58"/>
        <v>#REF!</v>
      </c>
      <c r="GK75" s="41" t="e">
        <f t="shared" si="58"/>
        <v>#REF!</v>
      </c>
      <c r="GL75" s="41" t="e">
        <f t="shared" si="75"/>
        <v>#REF!</v>
      </c>
      <c r="GM75" s="41" t="e">
        <f t="shared" si="75"/>
        <v>#REF!</v>
      </c>
      <c r="GN75" s="41" t="e">
        <f t="shared" si="75"/>
        <v>#REF!</v>
      </c>
      <c r="GO75" s="41" t="e">
        <f t="shared" si="75"/>
        <v>#REF!</v>
      </c>
      <c r="GP75" s="41" t="e">
        <f t="shared" si="75"/>
        <v>#REF!</v>
      </c>
      <c r="GQ75" s="41" t="e">
        <f t="shared" si="75"/>
        <v>#REF!</v>
      </c>
      <c r="GR75" s="41" t="e">
        <f t="shared" si="75"/>
        <v>#REF!</v>
      </c>
      <c r="GS75" s="41" t="e">
        <f t="shared" si="75"/>
        <v>#REF!</v>
      </c>
      <c r="GT75" s="41" t="e">
        <f t="shared" si="75"/>
        <v>#REF!</v>
      </c>
      <c r="GU75" s="41" t="e">
        <f t="shared" si="75"/>
        <v>#REF!</v>
      </c>
      <c r="GV75" s="41" t="e">
        <f t="shared" si="75"/>
        <v>#REF!</v>
      </c>
      <c r="GW75" s="41" t="e">
        <f t="shared" si="75"/>
        <v>#REF!</v>
      </c>
      <c r="GX75" s="41" t="e">
        <f t="shared" si="75"/>
        <v>#REF!</v>
      </c>
      <c r="GY75" s="41" t="e">
        <f t="shared" si="59"/>
        <v>#REF!</v>
      </c>
      <c r="GZ75" s="41" t="e">
        <f t="shared" si="59"/>
        <v>#REF!</v>
      </c>
      <c r="HA75" s="41" t="e">
        <f t="shared" si="59"/>
        <v>#REF!</v>
      </c>
      <c r="HB75" s="41" t="e">
        <f t="shared" si="59"/>
        <v>#REF!</v>
      </c>
      <c r="HC75" s="41" t="e">
        <f t="shared" si="59"/>
        <v>#REF!</v>
      </c>
      <c r="HD75" s="41" t="e">
        <f t="shared" si="59"/>
        <v>#REF!</v>
      </c>
      <c r="HE75" s="41" t="e">
        <f t="shared" si="62"/>
        <v>#REF!</v>
      </c>
      <c r="HF75" s="41" t="e">
        <f t="shared" si="62"/>
        <v>#REF!</v>
      </c>
      <c r="HG75" s="41" t="e">
        <f t="shared" si="62"/>
        <v>#REF!</v>
      </c>
      <c r="HH75" s="41" t="e">
        <f t="shared" si="62"/>
        <v>#REF!</v>
      </c>
      <c r="HI75" s="41" t="e">
        <f t="shared" si="62"/>
        <v>#REF!</v>
      </c>
      <c r="HJ75" s="41" t="e">
        <f t="shared" si="62"/>
        <v>#REF!</v>
      </c>
    </row>
    <row r="76" spans="1:218" ht="14.4" x14ac:dyDescent="0.3">
      <c r="A76" s="42">
        <v>73</v>
      </c>
      <c r="B76" s="43" t="e">
        <f>'CMM3 - AUX CALC'!$BV$67</f>
        <v>#REF!</v>
      </c>
      <c r="BW76" s="41" t="e">
        <f>$B76/(_xlfn.SINGLE(PrazoConcessao)*12-BW$3+1)</f>
        <v>#REF!</v>
      </c>
      <c r="BX76" s="41" t="e">
        <f t="shared" si="74"/>
        <v>#REF!</v>
      </c>
      <c r="BY76" s="41" t="e">
        <f t="shared" si="74"/>
        <v>#REF!</v>
      </c>
      <c r="BZ76" s="41" t="e">
        <f t="shared" si="74"/>
        <v>#REF!</v>
      </c>
      <c r="CA76" s="41" t="e">
        <f t="shared" si="74"/>
        <v>#REF!</v>
      </c>
      <c r="CB76" s="41" t="e">
        <f t="shared" si="74"/>
        <v>#REF!</v>
      </c>
      <c r="CC76" s="41" t="e">
        <f t="shared" si="74"/>
        <v>#REF!</v>
      </c>
      <c r="CD76" s="41" t="e">
        <f t="shared" si="74"/>
        <v>#REF!</v>
      </c>
      <c r="CE76" s="41" t="e">
        <f t="shared" si="74"/>
        <v>#REF!</v>
      </c>
      <c r="CF76" s="41" t="e">
        <f t="shared" si="67"/>
        <v>#REF!</v>
      </c>
      <c r="CG76" s="41" t="e">
        <f t="shared" si="67"/>
        <v>#REF!</v>
      </c>
      <c r="CH76" s="41" t="e">
        <f t="shared" si="67"/>
        <v>#REF!</v>
      </c>
      <c r="CI76" s="41" t="e">
        <f t="shared" si="67"/>
        <v>#REF!</v>
      </c>
      <c r="CJ76" s="41" t="e">
        <f t="shared" si="67"/>
        <v>#REF!</v>
      </c>
      <c r="CK76" s="41" t="e">
        <f t="shared" si="67"/>
        <v>#REF!</v>
      </c>
      <c r="CL76" s="41" t="e">
        <f t="shared" si="67"/>
        <v>#REF!</v>
      </c>
      <c r="CM76" s="41" t="e">
        <f t="shared" si="67"/>
        <v>#REF!</v>
      </c>
      <c r="CN76" s="41" t="e">
        <f t="shared" si="67"/>
        <v>#REF!</v>
      </c>
      <c r="CO76" s="41" t="e">
        <f t="shared" si="67"/>
        <v>#REF!</v>
      </c>
      <c r="CP76" s="41" t="e">
        <f t="shared" si="67"/>
        <v>#REF!</v>
      </c>
      <c r="CQ76" s="41" t="e">
        <f t="shared" si="63"/>
        <v>#REF!</v>
      </c>
      <c r="CR76" s="41" t="e">
        <f t="shared" si="63"/>
        <v>#REF!</v>
      </c>
      <c r="CS76" s="41" t="e">
        <f t="shared" si="63"/>
        <v>#REF!</v>
      </c>
      <c r="CT76" s="41" t="e">
        <f t="shared" si="63"/>
        <v>#REF!</v>
      </c>
      <c r="CU76" s="41" t="e">
        <f t="shared" si="63"/>
        <v>#REF!</v>
      </c>
      <c r="CV76" s="41" t="e">
        <f t="shared" si="63"/>
        <v>#REF!</v>
      </c>
      <c r="CW76" s="41" t="e">
        <f t="shared" si="63"/>
        <v>#REF!</v>
      </c>
      <c r="CX76" s="41" t="e">
        <f t="shared" si="63"/>
        <v>#REF!</v>
      </c>
      <c r="CY76" s="41" t="e">
        <f t="shared" si="63"/>
        <v>#REF!</v>
      </c>
      <c r="CZ76" s="41" t="e">
        <f t="shared" si="63"/>
        <v>#REF!</v>
      </c>
      <c r="DA76" s="41" t="e">
        <f t="shared" si="63"/>
        <v>#REF!</v>
      </c>
      <c r="DB76" s="41" t="e">
        <f t="shared" si="63"/>
        <v>#REF!</v>
      </c>
      <c r="DC76" s="41" t="e">
        <f t="shared" si="63"/>
        <v>#REF!</v>
      </c>
      <c r="DD76" s="41" t="e">
        <f t="shared" si="71"/>
        <v>#REF!</v>
      </c>
      <c r="DE76" s="41" t="e">
        <f t="shared" si="71"/>
        <v>#REF!</v>
      </c>
      <c r="DF76" s="41" t="e">
        <f t="shared" si="71"/>
        <v>#REF!</v>
      </c>
      <c r="DG76" s="41" t="e">
        <f t="shared" si="71"/>
        <v>#REF!</v>
      </c>
      <c r="DH76" s="41" t="e">
        <f t="shared" si="71"/>
        <v>#REF!</v>
      </c>
      <c r="DI76" s="41" t="e">
        <f t="shared" si="68"/>
        <v>#REF!</v>
      </c>
      <c r="DJ76" s="41" t="e">
        <f t="shared" si="68"/>
        <v>#REF!</v>
      </c>
      <c r="DK76" s="41" t="e">
        <f t="shared" si="68"/>
        <v>#REF!</v>
      </c>
      <c r="DL76" s="41" t="e">
        <f t="shared" si="68"/>
        <v>#REF!</v>
      </c>
      <c r="DM76" s="41" t="e">
        <f t="shared" si="68"/>
        <v>#REF!</v>
      </c>
      <c r="DN76" s="41" t="e">
        <f t="shared" si="68"/>
        <v>#REF!</v>
      </c>
      <c r="DO76" s="41" t="e">
        <f t="shared" si="68"/>
        <v>#REF!</v>
      </c>
      <c r="DP76" s="41" t="e">
        <f t="shared" si="68"/>
        <v>#REF!</v>
      </c>
      <c r="DQ76" s="41" t="e">
        <f t="shared" si="68"/>
        <v>#REF!</v>
      </c>
      <c r="DR76" s="41" t="e">
        <f t="shared" si="68"/>
        <v>#REF!</v>
      </c>
      <c r="DS76" s="41" t="e">
        <f t="shared" si="68"/>
        <v>#REF!</v>
      </c>
      <c r="DT76" s="41" t="e">
        <f t="shared" si="68"/>
        <v>#REF!</v>
      </c>
      <c r="DU76" s="41" t="e">
        <f t="shared" si="68"/>
        <v>#REF!</v>
      </c>
      <c r="DV76" s="41" t="e">
        <f t="shared" si="64"/>
        <v>#REF!</v>
      </c>
      <c r="DW76" s="41" t="e">
        <f t="shared" si="54"/>
        <v>#REF!</v>
      </c>
      <c r="DX76" s="41" t="e">
        <f t="shared" si="54"/>
        <v>#REF!</v>
      </c>
      <c r="DY76" s="41" t="e">
        <f t="shared" si="54"/>
        <v>#REF!</v>
      </c>
      <c r="DZ76" s="41" t="e">
        <f t="shared" si="54"/>
        <v>#REF!</v>
      </c>
      <c r="EA76" s="41" t="e">
        <f t="shared" si="54"/>
        <v>#REF!</v>
      </c>
      <c r="EB76" s="41" t="e">
        <f t="shared" si="54"/>
        <v>#REF!</v>
      </c>
      <c r="EC76" s="41" t="e">
        <f t="shared" si="54"/>
        <v>#REF!</v>
      </c>
      <c r="ED76" s="41" t="e">
        <f t="shared" si="54"/>
        <v>#REF!</v>
      </c>
      <c r="EE76" s="41" t="e">
        <f t="shared" si="54"/>
        <v>#REF!</v>
      </c>
      <c r="EF76" s="41" t="e">
        <f t="shared" si="54"/>
        <v>#REF!</v>
      </c>
      <c r="EG76" s="41" t="e">
        <f t="shared" si="54"/>
        <v>#REF!</v>
      </c>
      <c r="EH76" s="41" t="e">
        <f t="shared" si="54"/>
        <v>#REF!</v>
      </c>
      <c r="EI76" s="41" t="e">
        <f t="shared" si="54"/>
        <v>#REF!</v>
      </c>
      <c r="EJ76" s="41" t="e">
        <f t="shared" si="72"/>
        <v>#REF!</v>
      </c>
      <c r="EK76" s="41" t="e">
        <f t="shared" si="72"/>
        <v>#REF!</v>
      </c>
      <c r="EL76" s="41" t="e">
        <f t="shared" si="72"/>
        <v>#REF!</v>
      </c>
      <c r="EM76" s="41" t="e">
        <f t="shared" si="72"/>
        <v>#REF!</v>
      </c>
      <c r="EN76" s="41" t="e">
        <f t="shared" si="72"/>
        <v>#REF!</v>
      </c>
      <c r="EO76" s="41" t="e">
        <f t="shared" si="69"/>
        <v>#REF!</v>
      </c>
      <c r="EP76" s="41" t="e">
        <f t="shared" si="69"/>
        <v>#REF!</v>
      </c>
      <c r="EQ76" s="41" t="e">
        <f t="shared" si="69"/>
        <v>#REF!</v>
      </c>
      <c r="ER76" s="41" t="e">
        <f t="shared" si="69"/>
        <v>#REF!</v>
      </c>
      <c r="ES76" s="41" t="e">
        <f t="shared" si="69"/>
        <v>#REF!</v>
      </c>
      <c r="ET76" s="41" t="e">
        <f t="shared" si="69"/>
        <v>#REF!</v>
      </c>
      <c r="EU76" s="41" t="e">
        <f t="shared" si="69"/>
        <v>#REF!</v>
      </c>
      <c r="EV76" s="41" t="e">
        <f t="shared" si="69"/>
        <v>#REF!</v>
      </c>
      <c r="EW76" s="41" t="e">
        <f t="shared" si="69"/>
        <v>#REF!</v>
      </c>
      <c r="EX76" s="41" t="e">
        <f t="shared" si="69"/>
        <v>#REF!</v>
      </c>
      <c r="EY76" s="41" t="e">
        <f t="shared" si="69"/>
        <v>#REF!</v>
      </c>
      <c r="EZ76" s="41" t="e">
        <f t="shared" si="69"/>
        <v>#REF!</v>
      </c>
      <c r="FA76" s="41" t="e">
        <f t="shared" si="69"/>
        <v>#REF!</v>
      </c>
      <c r="FB76" s="41" t="e">
        <f t="shared" si="65"/>
        <v>#REF!</v>
      </c>
      <c r="FC76" s="41" t="e">
        <f t="shared" si="56"/>
        <v>#REF!</v>
      </c>
      <c r="FD76" s="41" t="e">
        <f t="shared" si="56"/>
        <v>#REF!</v>
      </c>
      <c r="FE76" s="41" t="e">
        <f t="shared" si="56"/>
        <v>#REF!</v>
      </c>
      <c r="FF76" s="41" t="e">
        <f t="shared" si="56"/>
        <v>#REF!</v>
      </c>
      <c r="FG76" s="41" t="e">
        <f t="shared" si="56"/>
        <v>#REF!</v>
      </c>
      <c r="FH76" s="41" t="e">
        <f t="shared" si="56"/>
        <v>#REF!</v>
      </c>
      <c r="FI76" s="41" t="e">
        <f t="shared" si="56"/>
        <v>#REF!</v>
      </c>
      <c r="FJ76" s="41" t="e">
        <f t="shared" si="56"/>
        <v>#REF!</v>
      </c>
      <c r="FK76" s="41" t="e">
        <f t="shared" si="56"/>
        <v>#REF!</v>
      </c>
      <c r="FL76" s="41" t="e">
        <f t="shared" si="56"/>
        <v>#REF!</v>
      </c>
      <c r="FM76" s="41" t="e">
        <f t="shared" si="56"/>
        <v>#REF!</v>
      </c>
      <c r="FN76" s="41" t="e">
        <f t="shared" si="56"/>
        <v>#REF!</v>
      </c>
      <c r="FO76" s="41" t="e">
        <f t="shared" si="56"/>
        <v>#REF!</v>
      </c>
      <c r="FP76" s="41" t="e">
        <f t="shared" si="73"/>
        <v>#REF!</v>
      </c>
      <c r="FQ76" s="41" t="e">
        <f t="shared" si="73"/>
        <v>#REF!</v>
      </c>
      <c r="FR76" s="41" t="e">
        <f t="shared" si="73"/>
        <v>#REF!</v>
      </c>
      <c r="FS76" s="41" t="e">
        <f t="shared" si="73"/>
        <v>#REF!</v>
      </c>
      <c r="FT76" s="41" t="e">
        <f t="shared" si="73"/>
        <v>#REF!</v>
      </c>
      <c r="FU76" s="41" t="e">
        <f t="shared" si="70"/>
        <v>#REF!</v>
      </c>
      <c r="FV76" s="41" t="e">
        <f t="shared" si="70"/>
        <v>#REF!</v>
      </c>
      <c r="FW76" s="41" t="e">
        <f t="shared" si="70"/>
        <v>#REF!</v>
      </c>
      <c r="FX76" s="41" t="e">
        <f t="shared" si="70"/>
        <v>#REF!</v>
      </c>
      <c r="FY76" s="41" t="e">
        <f t="shared" si="70"/>
        <v>#REF!</v>
      </c>
      <c r="FZ76" s="41" t="e">
        <f t="shared" si="70"/>
        <v>#REF!</v>
      </c>
      <c r="GA76" s="41" t="e">
        <f t="shared" si="70"/>
        <v>#REF!</v>
      </c>
      <c r="GB76" s="41" t="e">
        <f t="shared" si="70"/>
        <v>#REF!</v>
      </c>
      <c r="GC76" s="41" t="e">
        <f t="shared" si="70"/>
        <v>#REF!</v>
      </c>
      <c r="GD76" s="41" t="e">
        <f t="shared" si="70"/>
        <v>#REF!</v>
      </c>
      <c r="GE76" s="41" t="e">
        <f t="shared" si="70"/>
        <v>#REF!</v>
      </c>
      <c r="GF76" s="41" t="e">
        <f t="shared" si="70"/>
        <v>#REF!</v>
      </c>
      <c r="GG76" s="41" t="e">
        <f t="shared" si="70"/>
        <v>#REF!</v>
      </c>
      <c r="GH76" s="41" t="e">
        <f t="shared" si="66"/>
        <v>#REF!</v>
      </c>
      <c r="GI76" s="41" t="e">
        <f t="shared" si="58"/>
        <v>#REF!</v>
      </c>
      <c r="GJ76" s="41" t="e">
        <f t="shared" si="58"/>
        <v>#REF!</v>
      </c>
      <c r="GK76" s="41" t="e">
        <f t="shared" si="58"/>
        <v>#REF!</v>
      </c>
      <c r="GL76" s="41" t="e">
        <f t="shared" si="75"/>
        <v>#REF!</v>
      </c>
      <c r="GM76" s="41" t="e">
        <f t="shared" si="75"/>
        <v>#REF!</v>
      </c>
      <c r="GN76" s="41" t="e">
        <f t="shared" si="75"/>
        <v>#REF!</v>
      </c>
      <c r="GO76" s="41" t="e">
        <f t="shared" si="75"/>
        <v>#REF!</v>
      </c>
      <c r="GP76" s="41" t="e">
        <f t="shared" si="75"/>
        <v>#REF!</v>
      </c>
      <c r="GQ76" s="41" t="e">
        <f t="shared" si="75"/>
        <v>#REF!</v>
      </c>
      <c r="GR76" s="41" t="e">
        <f t="shared" si="75"/>
        <v>#REF!</v>
      </c>
      <c r="GS76" s="41" t="e">
        <f t="shared" si="75"/>
        <v>#REF!</v>
      </c>
      <c r="GT76" s="41" t="e">
        <f t="shared" si="75"/>
        <v>#REF!</v>
      </c>
      <c r="GU76" s="41" t="e">
        <f t="shared" si="75"/>
        <v>#REF!</v>
      </c>
      <c r="GV76" s="41" t="e">
        <f t="shared" si="75"/>
        <v>#REF!</v>
      </c>
      <c r="GW76" s="41" t="e">
        <f t="shared" si="75"/>
        <v>#REF!</v>
      </c>
      <c r="GX76" s="41" t="e">
        <f t="shared" si="75"/>
        <v>#REF!</v>
      </c>
      <c r="GY76" s="41" t="e">
        <f t="shared" si="59"/>
        <v>#REF!</v>
      </c>
      <c r="GZ76" s="41" t="e">
        <f t="shared" si="59"/>
        <v>#REF!</v>
      </c>
      <c r="HA76" s="41" t="e">
        <f t="shared" si="59"/>
        <v>#REF!</v>
      </c>
      <c r="HB76" s="41" t="e">
        <f t="shared" si="59"/>
        <v>#REF!</v>
      </c>
      <c r="HC76" s="41" t="e">
        <f t="shared" si="59"/>
        <v>#REF!</v>
      </c>
      <c r="HD76" s="41" t="e">
        <f t="shared" si="59"/>
        <v>#REF!</v>
      </c>
      <c r="HE76" s="41" t="e">
        <f t="shared" si="62"/>
        <v>#REF!</v>
      </c>
      <c r="HF76" s="41" t="e">
        <f t="shared" si="62"/>
        <v>#REF!</v>
      </c>
      <c r="HG76" s="41" t="e">
        <f t="shared" si="62"/>
        <v>#REF!</v>
      </c>
      <c r="HH76" s="41" t="e">
        <f t="shared" si="62"/>
        <v>#REF!</v>
      </c>
      <c r="HI76" s="41" t="e">
        <f t="shared" si="62"/>
        <v>#REF!</v>
      </c>
      <c r="HJ76" s="41" t="e">
        <f t="shared" si="62"/>
        <v>#REF!</v>
      </c>
    </row>
    <row r="77" spans="1:218" ht="14.4" x14ac:dyDescent="0.3">
      <c r="A77" s="42">
        <v>74</v>
      </c>
      <c r="B77" s="43" t="e">
        <f>'CMM3 - AUX CALC'!$BW$67</f>
        <v>#REF!</v>
      </c>
      <c r="BX77" s="41" t="e">
        <f>$B77/(_xlfn.SINGLE(PrazoConcessao)*12-BX$3+1)</f>
        <v>#REF!</v>
      </c>
      <c r="BY77" s="41" t="e">
        <f t="shared" si="74"/>
        <v>#REF!</v>
      </c>
      <c r="BZ77" s="41" t="e">
        <f t="shared" si="74"/>
        <v>#REF!</v>
      </c>
      <c r="CA77" s="41" t="e">
        <f t="shared" si="74"/>
        <v>#REF!</v>
      </c>
      <c r="CB77" s="41" t="e">
        <f t="shared" si="74"/>
        <v>#REF!</v>
      </c>
      <c r="CC77" s="41" t="e">
        <f t="shared" si="74"/>
        <v>#REF!</v>
      </c>
      <c r="CD77" s="41" t="e">
        <f t="shared" si="74"/>
        <v>#REF!</v>
      </c>
      <c r="CE77" s="41" t="e">
        <f t="shared" si="74"/>
        <v>#REF!</v>
      </c>
      <c r="CF77" s="41" t="e">
        <f t="shared" si="67"/>
        <v>#REF!</v>
      </c>
      <c r="CG77" s="41" t="e">
        <f t="shared" si="67"/>
        <v>#REF!</v>
      </c>
      <c r="CH77" s="41" t="e">
        <f t="shared" si="67"/>
        <v>#REF!</v>
      </c>
      <c r="CI77" s="41" t="e">
        <f t="shared" si="67"/>
        <v>#REF!</v>
      </c>
      <c r="CJ77" s="41" t="e">
        <f t="shared" si="67"/>
        <v>#REF!</v>
      </c>
      <c r="CK77" s="41" t="e">
        <f t="shared" si="67"/>
        <v>#REF!</v>
      </c>
      <c r="CL77" s="41" t="e">
        <f t="shared" si="67"/>
        <v>#REF!</v>
      </c>
      <c r="CM77" s="41" t="e">
        <f t="shared" si="67"/>
        <v>#REF!</v>
      </c>
      <c r="CN77" s="41" t="e">
        <f t="shared" si="67"/>
        <v>#REF!</v>
      </c>
      <c r="CO77" s="41" t="e">
        <f t="shared" si="67"/>
        <v>#REF!</v>
      </c>
      <c r="CP77" s="41" t="e">
        <f t="shared" si="67"/>
        <v>#REF!</v>
      </c>
      <c r="CQ77" s="41" t="e">
        <f t="shared" si="63"/>
        <v>#REF!</v>
      </c>
      <c r="CR77" s="41" t="e">
        <f t="shared" si="63"/>
        <v>#REF!</v>
      </c>
      <c r="CS77" s="41" t="e">
        <f t="shared" si="63"/>
        <v>#REF!</v>
      </c>
      <c r="CT77" s="41" t="e">
        <f t="shared" si="63"/>
        <v>#REF!</v>
      </c>
      <c r="CU77" s="41" t="e">
        <f t="shared" si="63"/>
        <v>#REF!</v>
      </c>
      <c r="CV77" s="41" t="e">
        <f t="shared" si="63"/>
        <v>#REF!</v>
      </c>
      <c r="CW77" s="41" t="e">
        <f t="shared" si="63"/>
        <v>#REF!</v>
      </c>
      <c r="CX77" s="41" t="e">
        <f t="shared" si="63"/>
        <v>#REF!</v>
      </c>
      <c r="CY77" s="41" t="e">
        <f t="shared" si="63"/>
        <v>#REF!</v>
      </c>
      <c r="CZ77" s="41" t="e">
        <f t="shared" si="63"/>
        <v>#REF!</v>
      </c>
      <c r="DA77" s="41" t="e">
        <f t="shared" si="63"/>
        <v>#REF!</v>
      </c>
      <c r="DB77" s="41" t="e">
        <f t="shared" si="63"/>
        <v>#REF!</v>
      </c>
      <c r="DC77" s="41" t="e">
        <f t="shared" si="63"/>
        <v>#REF!</v>
      </c>
      <c r="DD77" s="41" t="e">
        <f t="shared" si="71"/>
        <v>#REF!</v>
      </c>
      <c r="DE77" s="41" t="e">
        <f t="shared" si="71"/>
        <v>#REF!</v>
      </c>
      <c r="DF77" s="41" t="e">
        <f t="shared" si="71"/>
        <v>#REF!</v>
      </c>
      <c r="DG77" s="41" t="e">
        <f t="shared" si="71"/>
        <v>#REF!</v>
      </c>
      <c r="DH77" s="41" t="e">
        <f t="shared" si="71"/>
        <v>#REF!</v>
      </c>
      <c r="DI77" s="41" t="e">
        <f t="shared" si="68"/>
        <v>#REF!</v>
      </c>
      <c r="DJ77" s="41" t="e">
        <f t="shared" si="68"/>
        <v>#REF!</v>
      </c>
      <c r="DK77" s="41" t="e">
        <f t="shared" si="68"/>
        <v>#REF!</v>
      </c>
      <c r="DL77" s="41" t="e">
        <f t="shared" si="68"/>
        <v>#REF!</v>
      </c>
      <c r="DM77" s="41" t="e">
        <f t="shared" si="68"/>
        <v>#REF!</v>
      </c>
      <c r="DN77" s="41" t="e">
        <f t="shared" si="68"/>
        <v>#REF!</v>
      </c>
      <c r="DO77" s="41" t="e">
        <f t="shared" si="68"/>
        <v>#REF!</v>
      </c>
      <c r="DP77" s="41" t="e">
        <f t="shared" si="68"/>
        <v>#REF!</v>
      </c>
      <c r="DQ77" s="41" t="e">
        <f t="shared" si="68"/>
        <v>#REF!</v>
      </c>
      <c r="DR77" s="41" t="e">
        <f t="shared" si="68"/>
        <v>#REF!</v>
      </c>
      <c r="DS77" s="41" t="e">
        <f t="shared" si="68"/>
        <v>#REF!</v>
      </c>
      <c r="DT77" s="41" t="e">
        <f t="shared" si="68"/>
        <v>#REF!</v>
      </c>
      <c r="DU77" s="41" t="e">
        <f t="shared" si="68"/>
        <v>#REF!</v>
      </c>
      <c r="DV77" s="41" t="e">
        <f t="shared" si="64"/>
        <v>#REF!</v>
      </c>
      <c r="DW77" s="41" t="e">
        <f t="shared" si="54"/>
        <v>#REF!</v>
      </c>
      <c r="DX77" s="41" t="e">
        <f t="shared" si="54"/>
        <v>#REF!</v>
      </c>
      <c r="DY77" s="41" t="e">
        <f t="shared" si="54"/>
        <v>#REF!</v>
      </c>
      <c r="DZ77" s="41" t="e">
        <f t="shared" si="54"/>
        <v>#REF!</v>
      </c>
      <c r="EA77" s="41" t="e">
        <f t="shared" si="54"/>
        <v>#REF!</v>
      </c>
      <c r="EB77" s="41" t="e">
        <f t="shared" si="54"/>
        <v>#REF!</v>
      </c>
      <c r="EC77" s="41" t="e">
        <f t="shared" si="54"/>
        <v>#REF!</v>
      </c>
      <c r="ED77" s="41" t="e">
        <f t="shared" si="54"/>
        <v>#REF!</v>
      </c>
      <c r="EE77" s="41" t="e">
        <f t="shared" si="54"/>
        <v>#REF!</v>
      </c>
      <c r="EF77" s="41" t="e">
        <f t="shared" si="54"/>
        <v>#REF!</v>
      </c>
      <c r="EG77" s="41" t="e">
        <f t="shared" si="54"/>
        <v>#REF!</v>
      </c>
      <c r="EH77" s="41" t="e">
        <f t="shared" si="54"/>
        <v>#REF!</v>
      </c>
      <c r="EI77" s="41" t="e">
        <f t="shared" si="54"/>
        <v>#REF!</v>
      </c>
      <c r="EJ77" s="41" t="e">
        <f t="shared" si="72"/>
        <v>#REF!</v>
      </c>
      <c r="EK77" s="41" t="e">
        <f t="shared" si="72"/>
        <v>#REF!</v>
      </c>
      <c r="EL77" s="41" t="e">
        <f t="shared" si="72"/>
        <v>#REF!</v>
      </c>
      <c r="EM77" s="41" t="e">
        <f t="shared" si="72"/>
        <v>#REF!</v>
      </c>
      <c r="EN77" s="41" t="e">
        <f t="shared" si="72"/>
        <v>#REF!</v>
      </c>
      <c r="EO77" s="41" t="e">
        <f t="shared" si="69"/>
        <v>#REF!</v>
      </c>
      <c r="EP77" s="41" t="e">
        <f t="shared" si="69"/>
        <v>#REF!</v>
      </c>
      <c r="EQ77" s="41" t="e">
        <f t="shared" si="69"/>
        <v>#REF!</v>
      </c>
      <c r="ER77" s="41" t="e">
        <f t="shared" si="69"/>
        <v>#REF!</v>
      </c>
      <c r="ES77" s="41" t="e">
        <f t="shared" si="69"/>
        <v>#REF!</v>
      </c>
      <c r="ET77" s="41" t="e">
        <f t="shared" si="69"/>
        <v>#REF!</v>
      </c>
      <c r="EU77" s="41" t="e">
        <f t="shared" si="69"/>
        <v>#REF!</v>
      </c>
      <c r="EV77" s="41" t="e">
        <f t="shared" si="69"/>
        <v>#REF!</v>
      </c>
      <c r="EW77" s="41" t="e">
        <f t="shared" si="69"/>
        <v>#REF!</v>
      </c>
      <c r="EX77" s="41" t="e">
        <f t="shared" si="69"/>
        <v>#REF!</v>
      </c>
      <c r="EY77" s="41" t="e">
        <f t="shared" si="69"/>
        <v>#REF!</v>
      </c>
      <c r="EZ77" s="41" t="e">
        <f t="shared" si="69"/>
        <v>#REF!</v>
      </c>
      <c r="FA77" s="41" t="e">
        <f t="shared" si="69"/>
        <v>#REF!</v>
      </c>
      <c r="FB77" s="41" t="e">
        <f t="shared" si="65"/>
        <v>#REF!</v>
      </c>
      <c r="FC77" s="41" t="e">
        <f t="shared" si="56"/>
        <v>#REF!</v>
      </c>
      <c r="FD77" s="41" t="e">
        <f t="shared" si="56"/>
        <v>#REF!</v>
      </c>
      <c r="FE77" s="41" t="e">
        <f t="shared" si="56"/>
        <v>#REF!</v>
      </c>
      <c r="FF77" s="41" t="e">
        <f t="shared" si="56"/>
        <v>#REF!</v>
      </c>
      <c r="FG77" s="41" t="e">
        <f t="shared" si="56"/>
        <v>#REF!</v>
      </c>
      <c r="FH77" s="41" t="e">
        <f t="shared" si="56"/>
        <v>#REF!</v>
      </c>
      <c r="FI77" s="41" t="e">
        <f t="shared" si="56"/>
        <v>#REF!</v>
      </c>
      <c r="FJ77" s="41" t="e">
        <f t="shared" si="56"/>
        <v>#REF!</v>
      </c>
      <c r="FK77" s="41" t="e">
        <f t="shared" si="56"/>
        <v>#REF!</v>
      </c>
      <c r="FL77" s="41" t="e">
        <f t="shared" si="56"/>
        <v>#REF!</v>
      </c>
      <c r="FM77" s="41" t="e">
        <f t="shared" si="56"/>
        <v>#REF!</v>
      </c>
      <c r="FN77" s="41" t="e">
        <f t="shared" si="56"/>
        <v>#REF!</v>
      </c>
      <c r="FO77" s="41" t="e">
        <f t="shared" si="56"/>
        <v>#REF!</v>
      </c>
      <c r="FP77" s="41" t="e">
        <f t="shared" si="73"/>
        <v>#REF!</v>
      </c>
      <c r="FQ77" s="41" t="e">
        <f t="shared" si="73"/>
        <v>#REF!</v>
      </c>
      <c r="FR77" s="41" t="e">
        <f t="shared" si="73"/>
        <v>#REF!</v>
      </c>
      <c r="FS77" s="41" t="e">
        <f t="shared" si="73"/>
        <v>#REF!</v>
      </c>
      <c r="FT77" s="41" t="e">
        <f t="shared" si="73"/>
        <v>#REF!</v>
      </c>
      <c r="FU77" s="41" t="e">
        <f t="shared" si="70"/>
        <v>#REF!</v>
      </c>
      <c r="FV77" s="41" t="e">
        <f t="shared" si="70"/>
        <v>#REF!</v>
      </c>
      <c r="FW77" s="41" t="e">
        <f t="shared" si="70"/>
        <v>#REF!</v>
      </c>
      <c r="FX77" s="41" t="e">
        <f t="shared" si="70"/>
        <v>#REF!</v>
      </c>
      <c r="FY77" s="41" t="e">
        <f t="shared" si="70"/>
        <v>#REF!</v>
      </c>
      <c r="FZ77" s="41" t="e">
        <f t="shared" si="70"/>
        <v>#REF!</v>
      </c>
      <c r="GA77" s="41" t="e">
        <f t="shared" si="70"/>
        <v>#REF!</v>
      </c>
      <c r="GB77" s="41" t="e">
        <f t="shared" si="70"/>
        <v>#REF!</v>
      </c>
      <c r="GC77" s="41" t="e">
        <f t="shared" si="70"/>
        <v>#REF!</v>
      </c>
      <c r="GD77" s="41" t="e">
        <f t="shared" si="70"/>
        <v>#REF!</v>
      </c>
      <c r="GE77" s="41" t="e">
        <f t="shared" si="70"/>
        <v>#REF!</v>
      </c>
      <c r="GF77" s="41" t="e">
        <f t="shared" si="70"/>
        <v>#REF!</v>
      </c>
      <c r="GG77" s="41" t="e">
        <f t="shared" si="70"/>
        <v>#REF!</v>
      </c>
      <c r="GH77" s="41" t="e">
        <f t="shared" si="66"/>
        <v>#REF!</v>
      </c>
      <c r="GI77" s="41" t="e">
        <f t="shared" si="58"/>
        <v>#REF!</v>
      </c>
      <c r="GJ77" s="41" t="e">
        <f t="shared" si="58"/>
        <v>#REF!</v>
      </c>
      <c r="GK77" s="41" t="e">
        <f t="shared" si="58"/>
        <v>#REF!</v>
      </c>
      <c r="GL77" s="41" t="e">
        <f t="shared" si="75"/>
        <v>#REF!</v>
      </c>
      <c r="GM77" s="41" t="e">
        <f t="shared" si="75"/>
        <v>#REF!</v>
      </c>
      <c r="GN77" s="41" t="e">
        <f t="shared" si="75"/>
        <v>#REF!</v>
      </c>
      <c r="GO77" s="41" t="e">
        <f t="shared" si="75"/>
        <v>#REF!</v>
      </c>
      <c r="GP77" s="41" t="e">
        <f t="shared" si="75"/>
        <v>#REF!</v>
      </c>
      <c r="GQ77" s="41" t="e">
        <f t="shared" si="75"/>
        <v>#REF!</v>
      </c>
      <c r="GR77" s="41" t="e">
        <f t="shared" si="75"/>
        <v>#REF!</v>
      </c>
      <c r="GS77" s="41" t="e">
        <f t="shared" si="75"/>
        <v>#REF!</v>
      </c>
      <c r="GT77" s="41" t="e">
        <f t="shared" si="75"/>
        <v>#REF!</v>
      </c>
      <c r="GU77" s="41" t="e">
        <f t="shared" si="75"/>
        <v>#REF!</v>
      </c>
      <c r="GV77" s="41" t="e">
        <f t="shared" si="75"/>
        <v>#REF!</v>
      </c>
      <c r="GW77" s="41" t="e">
        <f t="shared" si="75"/>
        <v>#REF!</v>
      </c>
      <c r="GX77" s="41" t="e">
        <f t="shared" si="75"/>
        <v>#REF!</v>
      </c>
      <c r="GY77" s="41" t="e">
        <f t="shared" si="59"/>
        <v>#REF!</v>
      </c>
      <c r="GZ77" s="41" t="e">
        <f t="shared" si="59"/>
        <v>#REF!</v>
      </c>
      <c r="HA77" s="41" t="e">
        <f t="shared" si="59"/>
        <v>#REF!</v>
      </c>
      <c r="HB77" s="41" t="e">
        <f t="shared" si="59"/>
        <v>#REF!</v>
      </c>
      <c r="HC77" s="41" t="e">
        <f t="shared" si="59"/>
        <v>#REF!</v>
      </c>
      <c r="HD77" s="41" t="e">
        <f t="shared" si="59"/>
        <v>#REF!</v>
      </c>
      <c r="HE77" s="41" t="e">
        <f t="shared" si="62"/>
        <v>#REF!</v>
      </c>
      <c r="HF77" s="41" t="e">
        <f t="shared" si="62"/>
        <v>#REF!</v>
      </c>
      <c r="HG77" s="41" t="e">
        <f t="shared" si="62"/>
        <v>#REF!</v>
      </c>
      <c r="HH77" s="41" t="e">
        <f t="shared" si="62"/>
        <v>#REF!</v>
      </c>
      <c r="HI77" s="41" t="e">
        <f t="shared" si="62"/>
        <v>#REF!</v>
      </c>
      <c r="HJ77" s="41" t="e">
        <f t="shared" si="62"/>
        <v>#REF!</v>
      </c>
    </row>
    <row r="78" spans="1:218" ht="14.4" x14ac:dyDescent="0.3">
      <c r="A78" s="42">
        <v>75</v>
      </c>
      <c r="B78" s="43" t="e">
        <f>'CMM3 - AUX CALC'!$BX$67</f>
        <v>#REF!</v>
      </c>
      <c r="BY78" s="41" t="e">
        <f>$B78/(_xlfn.SINGLE(PrazoConcessao)*12-BY$3+1)</f>
        <v>#REF!</v>
      </c>
      <c r="BZ78" s="41" t="e">
        <f t="shared" si="74"/>
        <v>#REF!</v>
      </c>
      <c r="CA78" s="41" t="e">
        <f t="shared" si="74"/>
        <v>#REF!</v>
      </c>
      <c r="CB78" s="41" t="e">
        <f t="shared" si="74"/>
        <v>#REF!</v>
      </c>
      <c r="CC78" s="41" t="e">
        <f t="shared" si="74"/>
        <v>#REF!</v>
      </c>
      <c r="CD78" s="41" t="e">
        <f t="shared" si="74"/>
        <v>#REF!</v>
      </c>
      <c r="CE78" s="41" t="e">
        <f t="shared" si="74"/>
        <v>#REF!</v>
      </c>
      <c r="CF78" s="41" t="e">
        <f t="shared" si="67"/>
        <v>#REF!</v>
      </c>
      <c r="CG78" s="41" t="e">
        <f t="shared" si="67"/>
        <v>#REF!</v>
      </c>
      <c r="CH78" s="41" t="e">
        <f t="shared" si="67"/>
        <v>#REF!</v>
      </c>
      <c r="CI78" s="41" t="e">
        <f t="shared" si="67"/>
        <v>#REF!</v>
      </c>
      <c r="CJ78" s="41" t="e">
        <f t="shared" si="67"/>
        <v>#REF!</v>
      </c>
      <c r="CK78" s="41" t="e">
        <f t="shared" si="67"/>
        <v>#REF!</v>
      </c>
      <c r="CL78" s="41" t="e">
        <f t="shared" si="67"/>
        <v>#REF!</v>
      </c>
      <c r="CM78" s="41" t="e">
        <f t="shared" si="67"/>
        <v>#REF!</v>
      </c>
      <c r="CN78" s="41" t="e">
        <f t="shared" si="67"/>
        <v>#REF!</v>
      </c>
      <c r="CO78" s="41" t="e">
        <f t="shared" si="67"/>
        <v>#REF!</v>
      </c>
      <c r="CP78" s="41" t="e">
        <f t="shared" si="67"/>
        <v>#REF!</v>
      </c>
      <c r="CQ78" s="41" t="e">
        <f t="shared" si="63"/>
        <v>#REF!</v>
      </c>
      <c r="CR78" s="41" t="e">
        <f t="shared" si="63"/>
        <v>#REF!</v>
      </c>
      <c r="CS78" s="41" t="e">
        <f t="shared" si="63"/>
        <v>#REF!</v>
      </c>
      <c r="CT78" s="41" t="e">
        <f t="shared" si="63"/>
        <v>#REF!</v>
      </c>
      <c r="CU78" s="41" t="e">
        <f t="shared" si="63"/>
        <v>#REF!</v>
      </c>
      <c r="CV78" s="41" t="e">
        <f t="shared" si="63"/>
        <v>#REF!</v>
      </c>
      <c r="CW78" s="41" t="e">
        <f t="shared" si="63"/>
        <v>#REF!</v>
      </c>
      <c r="CX78" s="41" t="e">
        <f t="shared" si="63"/>
        <v>#REF!</v>
      </c>
      <c r="CY78" s="41" t="e">
        <f t="shared" si="63"/>
        <v>#REF!</v>
      </c>
      <c r="CZ78" s="41" t="e">
        <f t="shared" si="63"/>
        <v>#REF!</v>
      </c>
      <c r="DA78" s="41" t="e">
        <f t="shared" si="63"/>
        <v>#REF!</v>
      </c>
      <c r="DB78" s="41" t="e">
        <f t="shared" si="63"/>
        <v>#REF!</v>
      </c>
      <c r="DC78" s="41" t="e">
        <f t="shared" si="63"/>
        <v>#REF!</v>
      </c>
      <c r="DD78" s="41" t="e">
        <f t="shared" si="71"/>
        <v>#REF!</v>
      </c>
      <c r="DE78" s="41" t="e">
        <f t="shared" si="71"/>
        <v>#REF!</v>
      </c>
      <c r="DF78" s="41" t="e">
        <f t="shared" si="71"/>
        <v>#REF!</v>
      </c>
      <c r="DG78" s="41" t="e">
        <f t="shared" si="71"/>
        <v>#REF!</v>
      </c>
      <c r="DH78" s="41" t="e">
        <f t="shared" si="71"/>
        <v>#REF!</v>
      </c>
      <c r="DI78" s="41" t="e">
        <f t="shared" si="68"/>
        <v>#REF!</v>
      </c>
      <c r="DJ78" s="41" t="e">
        <f t="shared" si="68"/>
        <v>#REF!</v>
      </c>
      <c r="DK78" s="41" t="e">
        <f t="shared" si="68"/>
        <v>#REF!</v>
      </c>
      <c r="DL78" s="41" t="e">
        <f t="shared" si="68"/>
        <v>#REF!</v>
      </c>
      <c r="DM78" s="41" t="e">
        <f t="shared" si="68"/>
        <v>#REF!</v>
      </c>
      <c r="DN78" s="41" t="e">
        <f t="shared" si="68"/>
        <v>#REF!</v>
      </c>
      <c r="DO78" s="41" t="e">
        <f t="shared" si="68"/>
        <v>#REF!</v>
      </c>
      <c r="DP78" s="41" t="e">
        <f t="shared" si="68"/>
        <v>#REF!</v>
      </c>
      <c r="DQ78" s="41" t="e">
        <f t="shared" si="68"/>
        <v>#REF!</v>
      </c>
      <c r="DR78" s="41" t="e">
        <f t="shared" si="68"/>
        <v>#REF!</v>
      </c>
      <c r="DS78" s="41" t="e">
        <f t="shared" si="68"/>
        <v>#REF!</v>
      </c>
      <c r="DT78" s="41" t="e">
        <f t="shared" si="68"/>
        <v>#REF!</v>
      </c>
      <c r="DU78" s="41" t="e">
        <f t="shared" si="68"/>
        <v>#REF!</v>
      </c>
      <c r="DV78" s="41" t="e">
        <f t="shared" si="64"/>
        <v>#REF!</v>
      </c>
      <c r="DW78" s="41" t="e">
        <f t="shared" si="54"/>
        <v>#REF!</v>
      </c>
      <c r="DX78" s="41" t="e">
        <f t="shared" si="54"/>
        <v>#REF!</v>
      </c>
      <c r="DY78" s="41" t="e">
        <f t="shared" si="54"/>
        <v>#REF!</v>
      </c>
      <c r="DZ78" s="41" t="e">
        <f t="shared" si="54"/>
        <v>#REF!</v>
      </c>
      <c r="EA78" s="41" t="e">
        <f t="shared" si="54"/>
        <v>#REF!</v>
      </c>
      <c r="EB78" s="41" t="e">
        <f t="shared" si="54"/>
        <v>#REF!</v>
      </c>
      <c r="EC78" s="41" t="e">
        <f t="shared" si="54"/>
        <v>#REF!</v>
      </c>
      <c r="ED78" s="41" t="e">
        <f t="shared" si="54"/>
        <v>#REF!</v>
      </c>
      <c r="EE78" s="41" t="e">
        <f t="shared" si="54"/>
        <v>#REF!</v>
      </c>
      <c r="EF78" s="41" t="e">
        <f t="shared" si="54"/>
        <v>#REF!</v>
      </c>
      <c r="EG78" s="41" t="e">
        <f t="shared" si="54"/>
        <v>#REF!</v>
      </c>
      <c r="EH78" s="41" t="e">
        <f t="shared" si="54"/>
        <v>#REF!</v>
      </c>
      <c r="EI78" s="41" t="e">
        <f t="shared" si="54"/>
        <v>#REF!</v>
      </c>
      <c r="EJ78" s="41" t="e">
        <f t="shared" si="72"/>
        <v>#REF!</v>
      </c>
      <c r="EK78" s="41" t="e">
        <f t="shared" si="72"/>
        <v>#REF!</v>
      </c>
      <c r="EL78" s="41" t="e">
        <f t="shared" si="72"/>
        <v>#REF!</v>
      </c>
      <c r="EM78" s="41" t="e">
        <f t="shared" si="72"/>
        <v>#REF!</v>
      </c>
      <c r="EN78" s="41" t="e">
        <f t="shared" si="72"/>
        <v>#REF!</v>
      </c>
      <c r="EO78" s="41" t="e">
        <f t="shared" si="69"/>
        <v>#REF!</v>
      </c>
      <c r="EP78" s="41" t="e">
        <f t="shared" si="69"/>
        <v>#REF!</v>
      </c>
      <c r="EQ78" s="41" t="e">
        <f t="shared" si="69"/>
        <v>#REF!</v>
      </c>
      <c r="ER78" s="41" t="e">
        <f t="shared" si="69"/>
        <v>#REF!</v>
      </c>
      <c r="ES78" s="41" t="e">
        <f t="shared" si="69"/>
        <v>#REF!</v>
      </c>
      <c r="ET78" s="41" t="e">
        <f t="shared" si="69"/>
        <v>#REF!</v>
      </c>
      <c r="EU78" s="41" t="e">
        <f t="shared" si="69"/>
        <v>#REF!</v>
      </c>
      <c r="EV78" s="41" t="e">
        <f t="shared" si="69"/>
        <v>#REF!</v>
      </c>
      <c r="EW78" s="41" t="e">
        <f t="shared" si="69"/>
        <v>#REF!</v>
      </c>
      <c r="EX78" s="41" t="e">
        <f t="shared" si="69"/>
        <v>#REF!</v>
      </c>
      <c r="EY78" s="41" t="e">
        <f t="shared" si="69"/>
        <v>#REF!</v>
      </c>
      <c r="EZ78" s="41" t="e">
        <f t="shared" si="69"/>
        <v>#REF!</v>
      </c>
      <c r="FA78" s="41" t="e">
        <f t="shared" si="69"/>
        <v>#REF!</v>
      </c>
      <c r="FB78" s="41" t="e">
        <f t="shared" si="65"/>
        <v>#REF!</v>
      </c>
      <c r="FC78" s="41" t="e">
        <f t="shared" si="56"/>
        <v>#REF!</v>
      </c>
      <c r="FD78" s="41" t="e">
        <f t="shared" si="56"/>
        <v>#REF!</v>
      </c>
      <c r="FE78" s="41" t="e">
        <f t="shared" si="56"/>
        <v>#REF!</v>
      </c>
      <c r="FF78" s="41" t="e">
        <f t="shared" si="56"/>
        <v>#REF!</v>
      </c>
      <c r="FG78" s="41" t="e">
        <f t="shared" si="56"/>
        <v>#REF!</v>
      </c>
      <c r="FH78" s="41" t="e">
        <f t="shared" si="56"/>
        <v>#REF!</v>
      </c>
      <c r="FI78" s="41" t="e">
        <f t="shared" si="56"/>
        <v>#REF!</v>
      </c>
      <c r="FJ78" s="41" t="e">
        <f t="shared" si="56"/>
        <v>#REF!</v>
      </c>
      <c r="FK78" s="41" t="e">
        <f t="shared" si="56"/>
        <v>#REF!</v>
      </c>
      <c r="FL78" s="41" t="e">
        <f t="shared" si="56"/>
        <v>#REF!</v>
      </c>
      <c r="FM78" s="41" t="e">
        <f t="shared" si="56"/>
        <v>#REF!</v>
      </c>
      <c r="FN78" s="41" t="e">
        <f t="shared" si="56"/>
        <v>#REF!</v>
      </c>
      <c r="FO78" s="41" t="e">
        <f t="shared" si="56"/>
        <v>#REF!</v>
      </c>
      <c r="FP78" s="41" t="e">
        <f t="shared" si="73"/>
        <v>#REF!</v>
      </c>
      <c r="FQ78" s="41" t="e">
        <f t="shared" si="73"/>
        <v>#REF!</v>
      </c>
      <c r="FR78" s="41" t="e">
        <f t="shared" si="73"/>
        <v>#REF!</v>
      </c>
      <c r="FS78" s="41" t="e">
        <f t="shared" si="73"/>
        <v>#REF!</v>
      </c>
      <c r="FT78" s="41" t="e">
        <f t="shared" si="73"/>
        <v>#REF!</v>
      </c>
      <c r="FU78" s="41" t="e">
        <f t="shared" si="70"/>
        <v>#REF!</v>
      </c>
      <c r="FV78" s="41" t="e">
        <f t="shared" si="70"/>
        <v>#REF!</v>
      </c>
      <c r="FW78" s="41" t="e">
        <f t="shared" si="70"/>
        <v>#REF!</v>
      </c>
      <c r="FX78" s="41" t="e">
        <f t="shared" si="70"/>
        <v>#REF!</v>
      </c>
      <c r="FY78" s="41" t="e">
        <f t="shared" si="70"/>
        <v>#REF!</v>
      </c>
      <c r="FZ78" s="41" t="e">
        <f t="shared" si="70"/>
        <v>#REF!</v>
      </c>
      <c r="GA78" s="41" t="e">
        <f t="shared" si="70"/>
        <v>#REF!</v>
      </c>
      <c r="GB78" s="41" t="e">
        <f t="shared" si="70"/>
        <v>#REF!</v>
      </c>
      <c r="GC78" s="41" t="e">
        <f t="shared" si="70"/>
        <v>#REF!</v>
      </c>
      <c r="GD78" s="41" t="e">
        <f t="shared" si="70"/>
        <v>#REF!</v>
      </c>
      <c r="GE78" s="41" t="e">
        <f t="shared" si="70"/>
        <v>#REF!</v>
      </c>
      <c r="GF78" s="41" t="e">
        <f t="shared" si="70"/>
        <v>#REF!</v>
      </c>
      <c r="GG78" s="41" t="e">
        <f t="shared" si="70"/>
        <v>#REF!</v>
      </c>
      <c r="GH78" s="41" t="e">
        <f t="shared" si="66"/>
        <v>#REF!</v>
      </c>
      <c r="GI78" s="41" t="e">
        <f t="shared" si="58"/>
        <v>#REF!</v>
      </c>
      <c r="GJ78" s="41" t="e">
        <f t="shared" si="58"/>
        <v>#REF!</v>
      </c>
      <c r="GK78" s="41" t="e">
        <f t="shared" si="58"/>
        <v>#REF!</v>
      </c>
      <c r="GL78" s="41" t="e">
        <f t="shared" si="75"/>
        <v>#REF!</v>
      </c>
      <c r="GM78" s="41" t="e">
        <f t="shared" si="75"/>
        <v>#REF!</v>
      </c>
      <c r="GN78" s="41" t="e">
        <f t="shared" si="75"/>
        <v>#REF!</v>
      </c>
      <c r="GO78" s="41" t="e">
        <f t="shared" si="75"/>
        <v>#REF!</v>
      </c>
      <c r="GP78" s="41" t="e">
        <f t="shared" si="75"/>
        <v>#REF!</v>
      </c>
      <c r="GQ78" s="41" t="e">
        <f t="shared" si="75"/>
        <v>#REF!</v>
      </c>
      <c r="GR78" s="41" t="e">
        <f t="shared" si="75"/>
        <v>#REF!</v>
      </c>
      <c r="GS78" s="41" t="e">
        <f t="shared" si="75"/>
        <v>#REF!</v>
      </c>
      <c r="GT78" s="41" t="e">
        <f t="shared" si="75"/>
        <v>#REF!</v>
      </c>
      <c r="GU78" s="41" t="e">
        <f t="shared" si="75"/>
        <v>#REF!</v>
      </c>
      <c r="GV78" s="41" t="e">
        <f t="shared" si="75"/>
        <v>#REF!</v>
      </c>
      <c r="GW78" s="41" t="e">
        <f t="shared" si="75"/>
        <v>#REF!</v>
      </c>
      <c r="GX78" s="41" t="e">
        <f t="shared" si="75"/>
        <v>#REF!</v>
      </c>
      <c r="GY78" s="41" t="e">
        <f t="shared" si="59"/>
        <v>#REF!</v>
      </c>
      <c r="GZ78" s="41" t="e">
        <f t="shared" si="59"/>
        <v>#REF!</v>
      </c>
      <c r="HA78" s="41" t="e">
        <f t="shared" si="59"/>
        <v>#REF!</v>
      </c>
      <c r="HB78" s="41" t="e">
        <f t="shared" si="59"/>
        <v>#REF!</v>
      </c>
      <c r="HC78" s="41" t="e">
        <f t="shared" si="59"/>
        <v>#REF!</v>
      </c>
      <c r="HD78" s="41" t="e">
        <f t="shared" si="59"/>
        <v>#REF!</v>
      </c>
      <c r="HE78" s="41" t="e">
        <f t="shared" si="62"/>
        <v>#REF!</v>
      </c>
      <c r="HF78" s="41" t="e">
        <f t="shared" si="62"/>
        <v>#REF!</v>
      </c>
      <c r="HG78" s="41" t="e">
        <f t="shared" si="62"/>
        <v>#REF!</v>
      </c>
      <c r="HH78" s="41" t="e">
        <f t="shared" si="62"/>
        <v>#REF!</v>
      </c>
      <c r="HI78" s="41" t="e">
        <f t="shared" si="62"/>
        <v>#REF!</v>
      </c>
      <c r="HJ78" s="41" t="e">
        <f t="shared" si="62"/>
        <v>#REF!</v>
      </c>
    </row>
    <row r="79" spans="1:218" ht="14.4" x14ac:dyDescent="0.3">
      <c r="A79" s="42">
        <v>76</v>
      </c>
      <c r="B79" s="43" t="e">
        <f>'CMM3 - AUX CALC'!$BY$67</f>
        <v>#REF!</v>
      </c>
      <c r="BZ79" s="41" t="e">
        <f>$B79/(_xlfn.SINGLE(PrazoConcessao)*12-BZ$3+1)</f>
        <v>#REF!</v>
      </c>
      <c r="CA79" s="41" t="e">
        <f t="shared" si="74"/>
        <v>#REF!</v>
      </c>
      <c r="CB79" s="41" t="e">
        <f t="shared" si="74"/>
        <v>#REF!</v>
      </c>
      <c r="CC79" s="41" t="e">
        <f t="shared" si="74"/>
        <v>#REF!</v>
      </c>
      <c r="CD79" s="41" t="e">
        <f t="shared" si="74"/>
        <v>#REF!</v>
      </c>
      <c r="CE79" s="41" t="e">
        <f t="shared" si="74"/>
        <v>#REF!</v>
      </c>
      <c r="CF79" s="41" t="e">
        <f t="shared" si="67"/>
        <v>#REF!</v>
      </c>
      <c r="CG79" s="41" t="e">
        <f t="shared" si="67"/>
        <v>#REF!</v>
      </c>
      <c r="CH79" s="41" t="e">
        <f t="shared" si="67"/>
        <v>#REF!</v>
      </c>
      <c r="CI79" s="41" t="e">
        <f t="shared" si="67"/>
        <v>#REF!</v>
      </c>
      <c r="CJ79" s="41" t="e">
        <f t="shared" si="67"/>
        <v>#REF!</v>
      </c>
      <c r="CK79" s="41" t="e">
        <f t="shared" si="67"/>
        <v>#REF!</v>
      </c>
      <c r="CL79" s="41" t="e">
        <f t="shared" si="67"/>
        <v>#REF!</v>
      </c>
      <c r="CM79" s="41" t="e">
        <f t="shared" si="67"/>
        <v>#REF!</v>
      </c>
      <c r="CN79" s="41" t="e">
        <f t="shared" si="67"/>
        <v>#REF!</v>
      </c>
      <c r="CO79" s="41" t="e">
        <f t="shared" si="67"/>
        <v>#REF!</v>
      </c>
      <c r="CP79" s="41" t="e">
        <f t="shared" si="67"/>
        <v>#REF!</v>
      </c>
      <c r="CQ79" s="41" t="e">
        <f t="shared" si="63"/>
        <v>#REF!</v>
      </c>
      <c r="CR79" s="41" t="e">
        <f t="shared" si="63"/>
        <v>#REF!</v>
      </c>
      <c r="CS79" s="41" t="e">
        <f t="shared" si="63"/>
        <v>#REF!</v>
      </c>
      <c r="CT79" s="41" t="e">
        <f t="shared" si="63"/>
        <v>#REF!</v>
      </c>
      <c r="CU79" s="41" t="e">
        <f t="shared" si="63"/>
        <v>#REF!</v>
      </c>
      <c r="CV79" s="41" t="e">
        <f t="shared" si="63"/>
        <v>#REF!</v>
      </c>
      <c r="CW79" s="41" t="e">
        <f t="shared" si="63"/>
        <v>#REF!</v>
      </c>
      <c r="CX79" s="41" t="e">
        <f t="shared" si="63"/>
        <v>#REF!</v>
      </c>
      <c r="CY79" s="41" t="e">
        <f t="shared" si="63"/>
        <v>#REF!</v>
      </c>
      <c r="CZ79" s="41" t="e">
        <f t="shared" si="63"/>
        <v>#REF!</v>
      </c>
      <c r="DA79" s="41" t="e">
        <f t="shared" si="63"/>
        <v>#REF!</v>
      </c>
      <c r="DB79" s="41" t="e">
        <f t="shared" si="63"/>
        <v>#REF!</v>
      </c>
      <c r="DC79" s="41" t="e">
        <f t="shared" si="63"/>
        <v>#REF!</v>
      </c>
      <c r="DD79" s="41" t="e">
        <f t="shared" si="71"/>
        <v>#REF!</v>
      </c>
      <c r="DE79" s="41" t="e">
        <f t="shared" si="71"/>
        <v>#REF!</v>
      </c>
      <c r="DF79" s="41" t="e">
        <f t="shared" si="71"/>
        <v>#REF!</v>
      </c>
      <c r="DG79" s="41" t="e">
        <f t="shared" si="71"/>
        <v>#REF!</v>
      </c>
      <c r="DH79" s="41" t="e">
        <f t="shared" si="71"/>
        <v>#REF!</v>
      </c>
      <c r="DI79" s="41" t="e">
        <f t="shared" si="68"/>
        <v>#REF!</v>
      </c>
      <c r="DJ79" s="41" t="e">
        <f t="shared" si="68"/>
        <v>#REF!</v>
      </c>
      <c r="DK79" s="41" t="e">
        <f t="shared" si="68"/>
        <v>#REF!</v>
      </c>
      <c r="DL79" s="41" t="e">
        <f t="shared" si="68"/>
        <v>#REF!</v>
      </c>
      <c r="DM79" s="41" t="e">
        <f t="shared" si="68"/>
        <v>#REF!</v>
      </c>
      <c r="DN79" s="41" t="e">
        <f t="shared" si="68"/>
        <v>#REF!</v>
      </c>
      <c r="DO79" s="41" t="e">
        <f t="shared" si="68"/>
        <v>#REF!</v>
      </c>
      <c r="DP79" s="41" t="e">
        <f t="shared" si="68"/>
        <v>#REF!</v>
      </c>
      <c r="DQ79" s="41" t="e">
        <f t="shared" si="68"/>
        <v>#REF!</v>
      </c>
      <c r="DR79" s="41" t="e">
        <f t="shared" si="68"/>
        <v>#REF!</v>
      </c>
      <c r="DS79" s="41" t="e">
        <f t="shared" si="68"/>
        <v>#REF!</v>
      </c>
      <c r="DT79" s="41" t="e">
        <f t="shared" si="68"/>
        <v>#REF!</v>
      </c>
      <c r="DU79" s="41" t="e">
        <f t="shared" si="68"/>
        <v>#REF!</v>
      </c>
      <c r="DV79" s="41" t="e">
        <f t="shared" si="64"/>
        <v>#REF!</v>
      </c>
      <c r="DW79" s="41" t="e">
        <f t="shared" si="54"/>
        <v>#REF!</v>
      </c>
      <c r="DX79" s="41" t="e">
        <f t="shared" si="54"/>
        <v>#REF!</v>
      </c>
      <c r="DY79" s="41" t="e">
        <f t="shared" si="54"/>
        <v>#REF!</v>
      </c>
      <c r="DZ79" s="41" t="e">
        <f t="shared" si="54"/>
        <v>#REF!</v>
      </c>
      <c r="EA79" s="41" t="e">
        <f t="shared" si="54"/>
        <v>#REF!</v>
      </c>
      <c r="EB79" s="41" t="e">
        <f t="shared" si="54"/>
        <v>#REF!</v>
      </c>
      <c r="EC79" s="41" t="e">
        <f t="shared" si="54"/>
        <v>#REF!</v>
      </c>
      <c r="ED79" s="41" t="e">
        <f t="shared" si="54"/>
        <v>#REF!</v>
      </c>
      <c r="EE79" s="41" t="e">
        <f t="shared" si="54"/>
        <v>#REF!</v>
      </c>
      <c r="EF79" s="41" t="e">
        <f t="shared" si="54"/>
        <v>#REF!</v>
      </c>
      <c r="EG79" s="41" t="e">
        <f t="shared" si="54"/>
        <v>#REF!</v>
      </c>
      <c r="EH79" s="41" t="e">
        <f t="shared" si="54"/>
        <v>#REF!</v>
      </c>
      <c r="EI79" s="41" t="e">
        <f t="shared" si="54"/>
        <v>#REF!</v>
      </c>
      <c r="EJ79" s="41" t="e">
        <f t="shared" si="72"/>
        <v>#REF!</v>
      </c>
      <c r="EK79" s="41" t="e">
        <f t="shared" si="72"/>
        <v>#REF!</v>
      </c>
      <c r="EL79" s="41" t="e">
        <f t="shared" si="72"/>
        <v>#REF!</v>
      </c>
      <c r="EM79" s="41" t="e">
        <f t="shared" si="72"/>
        <v>#REF!</v>
      </c>
      <c r="EN79" s="41" t="e">
        <f t="shared" si="72"/>
        <v>#REF!</v>
      </c>
      <c r="EO79" s="41" t="e">
        <f t="shared" si="69"/>
        <v>#REF!</v>
      </c>
      <c r="EP79" s="41" t="e">
        <f t="shared" si="69"/>
        <v>#REF!</v>
      </c>
      <c r="EQ79" s="41" t="e">
        <f t="shared" si="69"/>
        <v>#REF!</v>
      </c>
      <c r="ER79" s="41" t="e">
        <f t="shared" si="69"/>
        <v>#REF!</v>
      </c>
      <c r="ES79" s="41" t="e">
        <f t="shared" si="69"/>
        <v>#REF!</v>
      </c>
      <c r="ET79" s="41" t="e">
        <f t="shared" si="69"/>
        <v>#REF!</v>
      </c>
      <c r="EU79" s="41" t="e">
        <f t="shared" si="69"/>
        <v>#REF!</v>
      </c>
      <c r="EV79" s="41" t="e">
        <f t="shared" si="69"/>
        <v>#REF!</v>
      </c>
      <c r="EW79" s="41" t="e">
        <f t="shared" si="69"/>
        <v>#REF!</v>
      </c>
      <c r="EX79" s="41" t="e">
        <f t="shared" si="69"/>
        <v>#REF!</v>
      </c>
      <c r="EY79" s="41" t="e">
        <f t="shared" si="69"/>
        <v>#REF!</v>
      </c>
      <c r="EZ79" s="41" t="e">
        <f t="shared" si="69"/>
        <v>#REF!</v>
      </c>
      <c r="FA79" s="41" t="e">
        <f t="shared" si="69"/>
        <v>#REF!</v>
      </c>
      <c r="FB79" s="41" t="e">
        <f t="shared" si="65"/>
        <v>#REF!</v>
      </c>
      <c r="FC79" s="41" t="e">
        <f t="shared" si="56"/>
        <v>#REF!</v>
      </c>
      <c r="FD79" s="41" t="e">
        <f t="shared" si="56"/>
        <v>#REF!</v>
      </c>
      <c r="FE79" s="41" t="e">
        <f t="shared" si="56"/>
        <v>#REF!</v>
      </c>
      <c r="FF79" s="41" t="e">
        <f t="shared" si="56"/>
        <v>#REF!</v>
      </c>
      <c r="FG79" s="41" t="e">
        <f t="shared" si="56"/>
        <v>#REF!</v>
      </c>
      <c r="FH79" s="41" t="e">
        <f t="shared" si="56"/>
        <v>#REF!</v>
      </c>
      <c r="FI79" s="41" t="e">
        <f t="shared" si="56"/>
        <v>#REF!</v>
      </c>
      <c r="FJ79" s="41" t="e">
        <f t="shared" si="56"/>
        <v>#REF!</v>
      </c>
      <c r="FK79" s="41" t="e">
        <f t="shared" si="56"/>
        <v>#REF!</v>
      </c>
      <c r="FL79" s="41" t="e">
        <f t="shared" si="56"/>
        <v>#REF!</v>
      </c>
      <c r="FM79" s="41" t="e">
        <f t="shared" si="56"/>
        <v>#REF!</v>
      </c>
      <c r="FN79" s="41" t="e">
        <f t="shared" si="56"/>
        <v>#REF!</v>
      </c>
      <c r="FO79" s="41" t="e">
        <f t="shared" si="56"/>
        <v>#REF!</v>
      </c>
      <c r="FP79" s="41" t="e">
        <f t="shared" si="73"/>
        <v>#REF!</v>
      </c>
      <c r="FQ79" s="41" t="e">
        <f t="shared" si="73"/>
        <v>#REF!</v>
      </c>
      <c r="FR79" s="41" t="e">
        <f t="shared" si="73"/>
        <v>#REF!</v>
      </c>
      <c r="FS79" s="41" t="e">
        <f t="shared" si="73"/>
        <v>#REF!</v>
      </c>
      <c r="FT79" s="41" t="e">
        <f t="shared" si="73"/>
        <v>#REF!</v>
      </c>
      <c r="FU79" s="41" t="e">
        <f t="shared" si="70"/>
        <v>#REF!</v>
      </c>
      <c r="FV79" s="41" t="e">
        <f t="shared" si="70"/>
        <v>#REF!</v>
      </c>
      <c r="FW79" s="41" t="e">
        <f t="shared" si="70"/>
        <v>#REF!</v>
      </c>
      <c r="FX79" s="41" t="e">
        <f t="shared" si="70"/>
        <v>#REF!</v>
      </c>
      <c r="FY79" s="41" t="e">
        <f t="shared" si="70"/>
        <v>#REF!</v>
      </c>
      <c r="FZ79" s="41" t="e">
        <f t="shared" si="70"/>
        <v>#REF!</v>
      </c>
      <c r="GA79" s="41" t="e">
        <f t="shared" si="70"/>
        <v>#REF!</v>
      </c>
      <c r="GB79" s="41" t="e">
        <f t="shared" si="70"/>
        <v>#REF!</v>
      </c>
      <c r="GC79" s="41" t="e">
        <f t="shared" si="70"/>
        <v>#REF!</v>
      </c>
      <c r="GD79" s="41" t="e">
        <f t="shared" si="70"/>
        <v>#REF!</v>
      </c>
      <c r="GE79" s="41" t="e">
        <f t="shared" si="70"/>
        <v>#REF!</v>
      </c>
      <c r="GF79" s="41" t="e">
        <f t="shared" si="70"/>
        <v>#REF!</v>
      </c>
      <c r="GG79" s="41" t="e">
        <f t="shared" si="70"/>
        <v>#REF!</v>
      </c>
      <c r="GH79" s="41" t="e">
        <f t="shared" si="66"/>
        <v>#REF!</v>
      </c>
      <c r="GI79" s="41" t="e">
        <f t="shared" si="58"/>
        <v>#REF!</v>
      </c>
      <c r="GJ79" s="41" t="e">
        <f t="shared" si="58"/>
        <v>#REF!</v>
      </c>
      <c r="GK79" s="41" t="e">
        <f t="shared" si="58"/>
        <v>#REF!</v>
      </c>
      <c r="GL79" s="41" t="e">
        <f t="shared" si="75"/>
        <v>#REF!</v>
      </c>
      <c r="GM79" s="41" t="e">
        <f t="shared" si="75"/>
        <v>#REF!</v>
      </c>
      <c r="GN79" s="41" t="e">
        <f t="shared" si="75"/>
        <v>#REF!</v>
      </c>
      <c r="GO79" s="41" t="e">
        <f t="shared" si="75"/>
        <v>#REF!</v>
      </c>
      <c r="GP79" s="41" t="e">
        <f t="shared" si="75"/>
        <v>#REF!</v>
      </c>
      <c r="GQ79" s="41" t="e">
        <f t="shared" si="75"/>
        <v>#REF!</v>
      </c>
      <c r="GR79" s="41" t="e">
        <f t="shared" si="75"/>
        <v>#REF!</v>
      </c>
      <c r="GS79" s="41" t="e">
        <f t="shared" si="75"/>
        <v>#REF!</v>
      </c>
      <c r="GT79" s="41" t="e">
        <f t="shared" si="75"/>
        <v>#REF!</v>
      </c>
      <c r="GU79" s="41" t="e">
        <f t="shared" si="75"/>
        <v>#REF!</v>
      </c>
      <c r="GV79" s="41" t="e">
        <f t="shared" si="75"/>
        <v>#REF!</v>
      </c>
      <c r="GW79" s="41" t="e">
        <f t="shared" si="75"/>
        <v>#REF!</v>
      </c>
      <c r="GX79" s="41" t="e">
        <f t="shared" si="75"/>
        <v>#REF!</v>
      </c>
      <c r="GY79" s="41" t="e">
        <f t="shared" si="59"/>
        <v>#REF!</v>
      </c>
      <c r="GZ79" s="41" t="e">
        <f t="shared" si="59"/>
        <v>#REF!</v>
      </c>
      <c r="HA79" s="41" t="e">
        <f t="shared" si="59"/>
        <v>#REF!</v>
      </c>
      <c r="HB79" s="41" t="e">
        <f t="shared" si="59"/>
        <v>#REF!</v>
      </c>
      <c r="HC79" s="41" t="e">
        <f t="shared" si="59"/>
        <v>#REF!</v>
      </c>
      <c r="HD79" s="41" t="e">
        <f t="shared" si="59"/>
        <v>#REF!</v>
      </c>
      <c r="HE79" s="41" t="e">
        <f t="shared" si="62"/>
        <v>#REF!</v>
      </c>
      <c r="HF79" s="41" t="e">
        <f t="shared" si="62"/>
        <v>#REF!</v>
      </c>
      <c r="HG79" s="41" t="e">
        <f t="shared" si="62"/>
        <v>#REF!</v>
      </c>
      <c r="HH79" s="41" t="e">
        <f t="shared" si="62"/>
        <v>#REF!</v>
      </c>
      <c r="HI79" s="41" t="e">
        <f t="shared" si="62"/>
        <v>#REF!</v>
      </c>
      <c r="HJ79" s="41" t="e">
        <f t="shared" si="62"/>
        <v>#REF!</v>
      </c>
    </row>
    <row r="80" spans="1:218" ht="14.4" x14ac:dyDescent="0.3">
      <c r="A80" s="42">
        <v>77</v>
      </c>
      <c r="B80" s="43" t="e">
        <f>'CMM3 - AUX CALC'!$BZ$67</f>
        <v>#REF!</v>
      </c>
      <c r="CA80" s="41" t="e">
        <f>$B80/(_xlfn.SINGLE(PrazoConcessao)*12-CA$3+1)</f>
        <v>#REF!</v>
      </c>
      <c r="CB80" s="41" t="e">
        <f t="shared" si="74"/>
        <v>#REF!</v>
      </c>
      <c r="CC80" s="41" t="e">
        <f t="shared" si="74"/>
        <v>#REF!</v>
      </c>
      <c r="CD80" s="41" t="e">
        <f t="shared" si="74"/>
        <v>#REF!</v>
      </c>
      <c r="CE80" s="41" t="e">
        <f t="shared" si="74"/>
        <v>#REF!</v>
      </c>
      <c r="CF80" s="41" t="e">
        <f t="shared" si="67"/>
        <v>#REF!</v>
      </c>
      <c r="CG80" s="41" t="e">
        <f t="shared" si="67"/>
        <v>#REF!</v>
      </c>
      <c r="CH80" s="41" t="e">
        <f t="shared" si="67"/>
        <v>#REF!</v>
      </c>
      <c r="CI80" s="41" t="e">
        <f t="shared" si="67"/>
        <v>#REF!</v>
      </c>
      <c r="CJ80" s="41" t="e">
        <f t="shared" si="67"/>
        <v>#REF!</v>
      </c>
      <c r="CK80" s="41" t="e">
        <f t="shared" si="67"/>
        <v>#REF!</v>
      </c>
      <c r="CL80" s="41" t="e">
        <f t="shared" si="67"/>
        <v>#REF!</v>
      </c>
      <c r="CM80" s="41" t="e">
        <f t="shared" si="67"/>
        <v>#REF!</v>
      </c>
      <c r="CN80" s="41" t="e">
        <f t="shared" si="67"/>
        <v>#REF!</v>
      </c>
      <c r="CO80" s="41" t="e">
        <f t="shared" si="67"/>
        <v>#REF!</v>
      </c>
      <c r="CP80" s="41" t="e">
        <f t="shared" si="67"/>
        <v>#REF!</v>
      </c>
      <c r="CQ80" s="41" t="e">
        <f t="shared" si="63"/>
        <v>#REF!</v>
      </c>
      <c r="CR80" s="41" t="e">
        <f t="shared" si="63"/>
        <v>#REF!</v>
      </c>
      <c r="CS80" s="41" t="e">
        <f t="shared" si="63"/>
        <v>#REF!</v>
      </c>
      <c r="CT80" s="41" t="e">
        <f t="shared" si="63"/>
        <v>#REF!</v>
      </c>
      <c r="CU80" s="41" t="e">
        <f t="shared" si="63"/>
        <v>#REF!</v>
      </c>
      <c r="CV80" s="41" t="e">
        <f t="shared" si="63"/>
        <v>#REF!</v>
      </c>
      <c r="CW80" s="41" t="e">
        <f t="shared" si="63"/>
        <v>#REF!</v>
      </c>
      <c r="CX80" s="41" t="e">
        <f t="shared" si="63"/>
        <v>#REF!</v>
      </c>
      <c r="CY80" s="41" t="e">
        <f t="shared" si="63"/>
        <v>#REF!</v>
      </c>
      <c r="CZ80" s="41" t="e">
        <f t="shared" si="63"/>
        <v>#REF!</v>
      </c>
      <c r="DA80" s="41" t="e">
        <f t="shared" si="63"/>
        <v>#REF!</v>
      </c>
      <c r="DB80" s="41" t="e">
        <f t="shared" si="63"/>
        <v>#REF!</v>
      </c>
      <c r="DC80" s="41" t="e">
        <f t="shared" si="63"/>
        <v>#REF!</v>
      </c>
      <c r="DD80" s="41" t="e">
        <f t="shared" si="71"/>
        <v>#REF!</v>
      </c>
      <c r="DE80" s="41" t="e">
        <f t="shared" si="71"/>
        <v>#REF!</v>
      </c>
      <c r="DF80" s="41" t="e">
        <f t="shared" si="71"/>
        <v>#REF!</v>
      </c>
      <c r="DG80" s="41" t="e">
        <f t="shared" si="71"/>
        <v>#REF!</v>
      </c>
      <c r="DH80" s="41" t="e">
        <f t="shared" si="71"/>
        <v>#REF!</v>
      </c>
      <c r="DI80" s="41" t="e">
        <f t="shared" si="68"/>
        <v>#REF!</v>
      </c>
      <c r="DJ80" s="41" t="e">
        <f t="shared" si="68"/>
        <v>#REF!</v>
      </c>
      <c r="DK80" s="41" t="e">
        <f t="shared" si="68"/>
        <v>#REF!</v>
      </c>
      <c r="DL80" s="41" t="e">
        <f t="shared" si="68"/>
        <v>#REF!</v>
      </c>
      <c r="DM80" s="41" t="e">
        <f t="shared" si="68"/>
        <v>#REF!</v>
      </c>
      <c r="DN80" s="41" t="e">
        <f t="shared" si="68"/>
        <v>#REF!</v>
      </c>
      <c r="DO80" s="41" t="e">
        <f t="shared" si="68"/>
        <v>#REF!</v>
      </c>
      <c r="DP80" s="41" t="e">
        <f t="shared" si="68"/>
        <v>#REF!</v>
      </c>
      <c r="DQ80" s="41" t="e">
        <f t="shared" si="68"/>
        <v>#REF!</v>
      </c>
      <c r="DR80" s="41" t="e">
        <f t="shared" si="68"/>
        <v>#REF!</v>
      </c>
      <c r="DS80" s="41" t="e">
        <f t="shared" si="68"/>
        <v>#REF!</v>
      </c>
      <c r="DT80" s="41" t="e">
        <f t="shared" si="68"/>
        <v>#REF!</v>
      </c>
      <c r="DU80" s="41" t="e">
        <f t="shared" si="68"/>
        <v>#REF!</v>
      </c>
      <c r="DV80" s="41" t="e">
        <f t="shared" si="64"/>
        <v>#REF!</v>
      </c>
      <c r="DW80" s="41" t="e">
        <f t="shared" si="54"/>
        <v>#REF!</v>
      </c>
      <c r="DX80" s="41" t="e">
        <f t="shared" si="54"/>
        <v>#REF!</v>
      </c>
      <c r="DY80" s="41" t="e">
        <f t="shared" si="54"/>
        <v>#REF!</v>
      </c>
      <c r="DZ80" s="41" t="e">
        <f t="shared" si="54"/>
        <v>#REF!</v>
      </c>
      <c r="EA80" s="41" t="e">
        <f t="shared" si="54"/>
        <v>#REF!</v>
      </c>
      <c r="EB80" s="41" t="e">
        <f t="shared" si="54"/>
        <v>#REF!</v>
      </c>
      <c r="EC80" s="41" t="e">
        <f t="shared" si="54"/>
        <v>#REF!</v>
      </c>
      <c r="ED80" s="41" t="e">
        <f t="shared" si="54"/>
        <v>#REF!</v>
      </c>
      <c r="EE80" s="41" t="e">
        <f t="shared" si="54"/>
        <v>#REF!</v>
      </c>
      <c r="EF80" s="41" t="e">
        <f t="shared" si="54"/>
        <v>#REF!</v>
      </c>
      <c r="EG80" s="41" t="e">
        <f t="shared" si="54"/>
        <v>#REF!</v>
      </c>
      <c r="EH80" s="41" t="e">
        <f t="shared" si="54"/>
        <v>#REF!</v>
      </c>
      <c r="EI80" s="41" t="e">
        <f t="shared" si="54"/>
        <v>#REF!</v>
      </c>
      <c r="EJ80" s="41" t="e">
        <f t="shared" si="72"/>
        <v>#REF!</v>
      </c>
      <c r="EK80" s="41" t="e">
        <f t="shared" si="72"/>
        <v>#REF!</v>
      </c>
      <c r="EL80" s="41" t="e">
        <f t="shared" si="72"/>
        <v>#REF!</v>
      </c>
      <c r="EM80" s="41" t="e">
        <f t="shared" si="72"/>
        <v>#REF!</v>
      </c>
      <c r="EN80" s="41" t="e">
        <f t="shared" si="72"/>
        <v>#REF!</v>
      </c>
      <c r="EO80" s="41" t="e">
        <f t="shared" si="69"/>
        <v>#REF!</v>
      </c>
      <c r="EP80" s="41" t="e">
        <f t="shared" si="69"/>
        <v>#REF!</v>
      </c>
      <c r="EQ80" s="41" t="e">
        <f t="shared" si="69"/>
        <v>#REF!</v>
      </c>
      <c r="ER80" s="41" t="e">
        <f t="shared" si="69"/>
        <v>#REF!</v>
      </c>
      <c r="ES80" s="41" t="e">
        <f t="shared" si="69"/>
        <v>#REF!</v>
      </c>
      <c r="ET80" s="41" t="e">
        <f t="shared" si="69"/>
        <v>#REF!</v>
      </c>
      <c r="EU80" s="41" t="e">
        <f t="shared" si="69"/>
        <v>#REF!</v>
      </c>
      <c r="EV80" s="41" t="e">
        <f t="shared" si="69"/>
        <v>#REF!</v>
      </c>
      <c r="EW80" s="41" t="e">
        <f t="shared" si="69"/>
        <v>#REF!</v>
      </c>
      <c r="EX80" s="41" t="e">
        <f t="shared" si="69"/>
        <v>#REF!</v>
      </c>
      <c r="EY80" s="41" t="e">
        <f t="shared" si="69"/>
        <v>#REF!</v>
      </c>
      <c r="EZ80" s="41" t="e">
        <f t="shared" si="69"/>
        <v>#REF!</v>
      </c>
      <c r="FA80" s="41" t="e">
        <f t="shared" si="69"/>
        <v>#REF!</v>
      </c>
      <c r="FB80" s="41" t="e">
        <f t="shared" si="65"/>
        <v>#REF!</v>
      </c>
      <c r="FC80" s="41" t="e">
        <f t="shared" si="56"/>
        <v>#REF!</v>
      </c>
      <c r="FD80" s="41" t="e">
        <f t="shared" si="56"/>
        <v>#REF!</v>
      </c>
      <c r="FE80" s="41" t="e">
        <f t="shared" si="56"/>
        <v>#REF!</v>
      </c>
      <c r="FF80" s="41" t="e">
        <f t="shared" si="56"/>
        <v>#REF!</v>
      </c>
      <c r="FG80" s="41" t="e">
        <f t="shared" si="56"/>
        <v>#REF!</v>
      </c>
      <c r="FH80" s="41" t="e">
        <f t="shared" si="56"/>
        <v>#REF!</v>
      </c>
      <c r="FI80" s="41" t="e">
        <f t="shared" si="56"/>
        <v>#REF!</v>
      </c>
      <c r="FJ80" s="41" t="e">
        <f t="shared" si="56"/>
        <v>#REF!</v>
      </c>
      <c r="FK80" s="41" t="e">
        <f t="shared" si="56"/>
        <v>#REF!</v>
      </c>
      <c r="FL80" s="41" t="e">
        <f t="shared" si="56"/>
        <v>#REF!</v>
      </c>
      <c r="FM80" s="41" t="e">
        <f t="shared" si="56"/>
        <v>#REF!</v>
      </c>
      <c r="FN80" s="41" t="e">
        <f t="shared" si="56"/>
        <v>#REF!</v>
      </c>
      <c r="FO80" s="41" t="e">
        <f t="shared" si="56"/>
        <v>#REF!</v>
      </c>
      <c r="FP80" s="41" t="e">
        <f t="shared" si="73"/>
        <v>#REF!</v>
      </c>
      <c r="FQ80" s="41" t="e">
        <f t="shared" si="73"/>
        <v>#REF!</v>
      </c>
      <c r="FR80" s="41" t="e">
        <f t="shared" si="73"/>
        <v>#REF!</v>
      </c>
      <c r="FS80" s="41" t="e">
        <f t="shared" si="73"/>
        <v>#REF!</v>
      </c>
      <c r="FT80" s="41" t="e">
        <f t="shared" si="73"/>
        <v>#REF!</v>
      </c>
      <c r="FU80" s="41" t="e">
        <f t="shared" si="70"/>
        <v>#REF!</v>
      </c>
      <c r="FV80" s="41" t="e">
        <f t="shared" si="70"/>
        <v>#REF!</v>
      </c>
      <c r="FW80" s="41" t="e">
        <f t="shared" si="70"/>
        <v>#REF!</v>
      </c>
      <c r="FX80" s="41" t="e">
        <f t="shared" si="70"/>
        <v>#REF!</v>
      </c>
      <c r="FY80" s="41" t="e">
        <f t="shared" si="70"/>
        <v>#REF!</v>
      </c>
      <c r="FZ80" s="41" t="e">
        <f t="shared" si="70"/>
        <v>#REF!</v>
      </c>
      <c r="GA80" s="41" t="e">
        <f t="shared" si="70"/>
        <v>#REF!</v>
      </c>
      <c r="GB80" s="41" t="e">
        <f t="shared" si="70"/>
        <v>#REF!</v>
      </c>
      <c r="GC80" s="41" t="e">
        <f t="shared" si="70"/>
        <v>#REF!</v>
      </c>
      <c r="GD80" s="41" t="e">
        <f t="shared" si="70"/>
        <v>#REF!</v>
      </c>
      <c r="GE80" s="41" t="e">
        <f t="shared" si="70"/>
        <v>#REF!</v>
      </c>
      <c r="GF80" s="41" t="e">
        <f t="shared" si="70"/>
        <v>#REF!</v>
      </c>
      <c r="GG80" s="41" t="e">
        <f t="shared" si="70"/>
        <v>#REF!</v>
      </c>
      <c r="GH80" s="41" t="e">
        <f t="shared" si="66"/>
        <v>#REF!</v>
      </c>
      <c r="GI80" s="41" t="e">
        <f t="shared" si="58"/>
        <v>#REF!</v>
      </c>
      <c r="GJ80" s="41" t="e">
        <f t="shared" si="58"/>
        <v>#REF!</v>
      </c>
      <c r="GK80" s="41" t="e">
        <f t="shared" si="58"/>
        <v>#REF!</v>
      </c>
      <c r="GL80" s="41" t="e">
        <f t="shared" si="75"/>
        <v>#REF!</v>
      </c>
      <c r="GM80" s="41" t="e">
        <f t="shared" si="75"/>
        <v>#REF!</v>
      </c>
      <c r="GN80" s="41" t="e">
        <f t="shared" si="75"/>
        <v>#REF!</v>
      </c>
      <c r="GO80" s="41" t="e">
        <f t="shared" si="75"/>
        <v>#REF!</v>
      </c>
      <c r="GP80" s="41" t="e">
        <f t="shared" si="75"/>
        <v>#REF!</v>
      </c>
      <c r="GQ80" s="41" t="e">
        <f t="shared" si="75"/>
        <v>#REF!</v>
      </c>
      <c r="GR80" s="41" t="e">
        <f t="shared" si="75"/>
        <v>#REF!</v>
      </c>
      <c r="GS80" s="41" t="e">
        <f t="shared" si="75"/>
        <v>#REF!</v>
      </c>
      <c r="GT80" s="41" t="e">
        <f t="shared" si="75"/>
        <v>#REF!</v>
      </c>
      <c r="GU80" s="41" t="e">
        <f t="shared" si="75"/>
        <v>#REF!</v>
      </c>
      <c r="GV80" s="41" t="e">
        <f t="shared" si="75"/>
        <v>#REF!</v>
      </c>
      <c r="GW80" s="41" t="e">
        <f t="shared" si="75"/>
        <v>#REF!</v>
      </c>
      <c r="GX80" s="41" t="e">
        <f t="shared" si="75"/>
        <v>#REF!</v>
      </c>
      <c r="GY80" s="41" t="e">
        <f t="shared" si="59"/>
        <v>#REF!</v>
      </c>
      <c r="GZ80" s="41" t="e">
        <f t="shared" si="59"/>
        <v>#REF!</v>
      </c>
      <c r="HA80" s="41" t="e">
        <f t="shared" si="59"/>
        <v>#REF!</v>
      </c>
      <c r="HB80" s="41" t="e">
        <f t="shared" si="59"/>
        <v>#REF!</v>
      </c>
      <c r="HC80" s="41" t="e">
        <f t="shared" si="59"/>
        <v>#REF!</v>
      </c>
      <c r="HD80" s="41" t="e">
        <f t="shared" si="59"/>
        <v>#REF!</v>
      </c>
      <c r="HE80" s="41" t="e">
        <f t="shared" si="62"/>
        <v>#REF!</v>
      </c>
      <c r="HF80" s="41" t="e">
        <f t="shared" si="62"/>
        <v>#REF!</v>
      </c>
      <c r="HG80" s="41" t="e">
        <f t="shared" si="62"/>
        <v>#REF!</v>
      </c>
      <c r="HH80" s="41" t="e">
        <f t="shared" si="62"/>
        <v>#REF!</v>
      </c>
      <c r="HI80" s="41" t="e">
        <f t="shared" si="62"/>
        <v>#REF!</v>
      </c>
      <c r="HJ80" s="41" t="e">
        <f t="shared" si="62"/>
        <v>#REF!</v>
      </c>
    </row>
    <row r="81" spans="1:218" ht="14.4" x14ac:dyDescent="0.3">
      <c r="A81" s="42">
        <v>78</v>
      </c>
      <c r="B81" s="43" t="e">
        <f>'CMM3 - AUX CALC'!$CA$67</f>
        <v>#REF!</v>
      </c>
      <c r="CB81" s="41" t="e">
        <f>$B81/(_xlfn.SINGLE(PrazoConcessao)*12-CB$3+1)</f>
        <v>#REF!</v>
      </c>
      <c r="CC81" s="41" t="e">
        <f t="shared" si="74"/>
        <v>#REF!</v>
      </c>
      <c r="CD81" s="41" t="e">
        <f t="shared" si="74"/>
        <v>#REF!</v>
      </c>
      <c r="CE81" s="41" t="e">
        <f t="shared" si="74"/>
        <v>#REF!</v>
      </c>
      <c r="CF81" s="41" t="e">
        <f t="shared" si="67"/>
        <v>#REF!</v>
      </c>
      <c r="CG81" s="41" t="e">
        <f t="shared" si="67"/>
        <v>#REF!</v>
      </c>
      <c r="CH81" s="41" t="e">
        <f t="shared" si="67"/>
        <v>#REF!</v>
      </c>
      <c r="CI81" s="41" t="e">
        <f t="shared" si="67"/>
        <v>#REF!</v>
      </c>
      <c r="CJ81" s="41" t="e">
        <f t="shared" si="67"/>
        <v>#REF!</v>
      </c>
      <c r="CK81" s="41" t="e">
        <f t="shared" si="67"/>
        <v>#REF!</v>
      </c>
      <c r="CL81" s="41" t="e">
        <f t="shared" si="67"/>
        <v>#REF!</v>
      </c>
      <c r="CM81" s="41" t="e">
        <f t="shared" si="67"/>
        <v>#REF!</v>
      </c>
      <c r="CN81" s="41" t="e">
        <f t="shared" si="67"/>
        <v>#REF!</v>
      </c>
      <c r="CO81" s="41" t="e">
        <f t="shared" si="67"/>
        <v>#REF!</v>
      </c>
      <c r="CP81" s="41" t="e">
        <f t="shared" si="67"/>
        <v>#REF!</v>
      </c>
      <c r="CQ81" s="41" t="e">
        <f t="shared" si="63"/>
        <v>#REF!</v>
      </c>
      <c r="CR81" s="41" t="e">
        <f t="shared" si="63"/>
        <v>#REF!</v>
      </c>
      <c r="CS81" s="41" t="e">
        <f t="shared" si="63"/>
        <v>#REF!</v>
      </c>
      <c r="CT81" s="41" t="e">
        <f t="shared" si="63"/>
        <v>#REF!</v>
      </c>
      <c r="CU81" s="41" t="e">
        <f t="shared" si="63"/>
        <v>#REF!</v>
      </c>
      <c r="CV81" s="41" t="e">
        <f t="shared" si="63"/>
        <v>#REF!</v>
      </c>
      <c r="CW81" s="41" t="e">
        <f t="shared" si="63"/>
        <v>#REF!</v>
      </c>
      <c r="CX81" s="41" t="e">
        <f t="shared" si="63"/>
        <v>#REF!</v>
      </c>
      <c r="CY81" s="41" t="e">
        <f t="shared" si="63"/>
        <v>#REF!</v>
      </c>
      <c r="CZ81" s="41" t="e">
        <f t="shared" si="63"/>
        <v>#REF!</v>
      </c>
      <c r="DA81" s="41" t="e">
        <f t="shared" si="63"/>
        <v>#REF!</v>
      </c>
      <c r="DB81" s="41" t="e">
        <f t="shared" si="63"/>
        <v>#REF!</v>
      </c>
      <c r="DC81" s="41" t="e">
        <f t="shared" si="63"/>
        <v>#REF!</v>
      </c>
      <c r="DD81" s="41" t="e">
        <f t="shared" si="71"/>
        <v>#REF!</v>
      </c>
      <c r="DE81" s="41" t="e">
        <f t="shared" si="71"/>
        <v>#REF!</v>
      </c>
      <c r="DF81" s="41" t="e">
        <f t="shared" si="71"/>
        <v>#REF!</v>
      </c>
      <c r="DG81" s="41" t="e">
        <f t="shared" si="71"/>
        <v>#REF!</v>
      </c>
      <c r="DH81" s="41" t="e">
        <f t="shared" si="71"/>
        <v>#REF!</v>
      </c>
      <c r="DI81" s="41" t="e">
        <f t="shared" si="68"/>
        <v>#REF!</v>
      </c>
      <c r="DJ81" s="41" t="e">
        <f t="shared" si="68"/>
        <v>#REF!</v>
      </c>
      <c r="DK81" s="41" t="e">
        <f t="shared" si="68"/>
        <v>#REF!</v>
      </c>
      <c r="DL81" s="41" t="e">
        <f t="shared" si="68"/>
        <v>#REF!</v>
      </c>
      <c r="DM81" s="41" t="e">
        <f t="shared" si="68"/>
        <v>#REF!</v>
      </c>
      <c r="DN81" s="41" t="e">
        <f t="shared" si="68"/>
        <v>#REF!</v>
      </c>
      <c r="DO81" s="41" t="e">
        <f t="shared" si="68"/>
        <v>#REF!</v>
      </c>
      <c r="DP81" s="41" t="e">
        <f t="shared" si="68"/>
        <v>#REF!</v>
      </c>
      <c r="DQ81" s="41" t="e">
        <f t="shared" si="68"/>
        <v>#REF!</v>
      </c>
      <c r="DR81" s="41" t="e">
        <f t="shared" si="68"/>
        <v>#REF!</v>
      </c>
      <c r="DS81" s="41" t="e">
        <f t="shared" si="68"/>
        <v>#REF!</v>
      </c>
      <c r="DT81" s="41" t="e">
        <f t="shared" si="68"/>
        <v>#REF!</v>
      </c>
      <c r="DU81" s="41" t="e">
        <f t="shared" si="68"/>
        <v>#REF!</v>
      </c>
      <c r="DV81" s="41" t="e">
        <f t="shared" si="64"/>
        <v>#REF!</v>
      </c>
      <c r="DW81" s="41" t="e">
        <f t="shared" si="54"/>
        <v>#REF!</v>
      </c>
      <c r="DX81" s="41" t="e">
        <f t="shared" si="54"/>
        <v>#REF!</v>
      </c>
      <c r="DY81" s="41" t="e">
        <f t="shared" si="54"/>
        <v>#REF!</v>
      </c>
      <c r="DZ81" s="41" t="e">
        <f t="shared" si="54"/>
        <v>#REF!</v>
      </c>
      <c r="EA81" s="41" t="e">
        <f t="shared" si="54"/>
        <v>#REF!</v>
      </c>
      <c r="EB81" s="41" t="e">
        <f t="shared" si="54"/>
        <v>#REF!</v>
      </c>
      <c r="EC81" s="41" t="e">
        <f t="shared" si="54"/>
        <v>#REF!</v>
      </c>
      <c r="ED81" s="41" t="e">
        <f t="shared" si="54"/>
        <v>#REF!</v>
      </c>
      <c r="EE81" s="41" t="e">
        <f t="shared" si="54"/>
        <v>#REF!</v>
      </c>
      <c r="EF81" s="41" t="e">
        <f t="shared" si="54"/>
        <v>#REF!</v>
      </c>
      <c r="EG81" s="41" t="e">
        <f t="shared" si="54"/>
        <v>#REF!</v>
      </c>
      <c r="EH81" s="41" t="e">
        <f t="shared" si="54"/>
        <v>#REF!</v>
      </c>
      <c r="EI81" s="41" t="e">
        <f t="shared" si="54"/>
        <v>#REF!</v>
      </c>
      <c r="EJ81" s="41" t="e">
        <f t="shared" si="72"/>
        <v>#REF!</v>
      </c>
      <c r="EK81" s="41" t="e">
        <f t="shared" si="72"/>
        <v>#REF!</v>
      </c>
      <c r="EL81" s="41" t="e">
        <f t="shared" si="72"/>
        <v>#REF!</v>
      </c>
      <c r="EM81" s="41" t="e">
        <f t="shared" si="72"/>
        <v>#REF!</v>
      </c>
      <c r="EN81" s="41" t="e">
        <f t="shared" si="72"/>
        <v>#REF!</v>
      </c>
      <c r="EO81" s="41" t="e">
        <f t="shared" si="69"/>
        <v>#REF!</v>
      </c>
      <c r="EP81" s="41" t="e">
        <f t="shared" si="69"/>
        <v>#REF!</v>
      </c>
      <c r="EQ81" s="41" t="e">
        <f t="shared" si="69"/>
        <v>#REF!</v>
      </c>
      <c r="ER81" s="41" t="e">
        <f t="shared" si="69"/>
        <v>#REF!</v>
      </c>
      <c r="ES81" s="41" t="e">
        <f t="shared" si="69"/>
        <v>#REF!</v>
      </c>
      <c r="ET81" s="41" t="e">
        <f t="shared" si="69"/>
        <v>#REF!</v>
      </c>
      <c r="EU81" s="41" t="e">
        <f t="shared" si="69"/>
        <v>#REF!</v>
      </c>
      <c r="EV81" s="41" t="e">
        <f t="shared" si="69"/>
        <v>#REF!</v>
      </c>
      <c r="EW81" s="41" t="e">
        <f t="shared" si="69"/>
        <v>#REF!</v>
      </c>
      <c r="EX81" s="41" t="e">
        <f t="shared" si="69"/>
        <v>#REF!</v>
      </c>
      <c r="EY81" s="41" t="e">
        <f t="shared" si="69"/>
        <v>#REF!</v>
      </c>
      <c r="EZ81" s="41" t="e">
        <f t="shared" si="69"/>
        <v>#REF!</v>
      </c>
      <c r="FA81" s="41" t="e">
        <f t="shared" si="69"/>
        <v>#REF!</v>
      </c>
      <c r="FB81" s="41" t="e">
        <f t="shared" si="65"/>
        <v>#REF!</v>
      </c>
      <c r="FC81" s="41" t="e">
        <f t="shared" si="56"/>
        <v>#REF!</v>
      </c>
      <c r="FD81" s="41" t="e">
        <f t="shared" si="56"/>
        <v>#REF!</v>
      </c>
      <c r="FE81" s="41" t="e">
        <f t="shared" si="56"/>
        <v>#REF!</v>
      </c>
      <c r="FF81" s="41" t="e">
        <f t="shared" si="56"/>
        <v>#REF!</v>
      </c>
      <c r="FG81" s="41" t="e">
        <f t="shared" si="56"/>
        <v>#REF!</v>
      </c>
      <c r="FH81" s="41" t="e">
        <f t="shared" si="56"/>
        <v>#REF!</v>
      </c>
      <c r="FI81" s="41" t="e">
        <f t="shared" si="56"/>
        <v>#REF!</v>
      </c>
      <c r="FJ81" s="41" t="e">
        <f t="shared" si="56"/>
        <v>#REF!</v>
      </c>
      <c r="FK81" s="41" t="e">
        <f t="shared" si="56"/>
        <v>#REF!</v>
      </c>
      <c r="FL81" s="41" t="e">
        <f t="shared" si="56"/>
        <v>#REF!</v>
      </c>
      <c r="FM81" s="41" t="e">
        <f t="shared" si="56"/>
        <v>#REF!</v>
      </c>
      <c r="FN81" s="41" t="e">
        <f t="shared" si="56"/>
        <v>#REF!</v>
      </c>
      <c r="FO81" s="41" t="e">
        <f t="shared" si="56"/>
        <v>#REF!</v>
      </c>
      <c r="FP81" s="41" t="e">
        <f t="shared" si="73"/>
        <v>#REF!</v>
      </c>
      <c r="FQ81" s="41" t="e">
        <f t="shared" si="73"/>
        <v>#REF!</v>
      </c>
      <c r="FR81" s="41" t="e">
        <f t="shared" si="73"/>
        <v>#REF!</v>
      </c>
      <c r="FS81" s="41" t="e">
        <f t="shared" si="73"/>
        <v>#REF!</v>
      </c>
      <c r="FT81" s="41" t="e">
        <f t="shared" si="73"/>
        <v>#REF!</v>
      </c>
      <c r="FU81" s="41" t="e">
        <f t="shared" si="70"/>
        <v>#REF!</v>
      </c>
      <c r="FV81" s="41" t="e">
        <f t="shared" si="70"/>
        <v>#REF!</v>
      </c>
      <c r="FW81" s="41" t="e">
        <f t="shared" si="70"/>
        <v>#REF!</v>
      </c>
      <c r="FX81" s="41" t="e">
        <f t="shared" si="70"/>
        <v>#REF!</v>
      </c>
      <c r="FY81" s="41" t="e">
        <f t="shared" si="70"/>
        <v>#REF!</v>
      </c>
      <c r="FZ81" s="41" t="e">
        <f t="shared" si="70"/>
        <v>#REF!</v>
      </c>
      <c r="GA81" s="41" t="e">
        <f t="shared" si="70"/>
        <v>#REF!</v>
      </c>
      <c r="GB81" s="41" t="e">
        <f t="shared" si="70"/>
        <v>#REF!</v>
      </c>
      <c r="GC81" s="41" t="e">
        <f t="shared" si="70"/>
        <v>#REF!</v>
      </c>
      <c r="GD81" s="41" t="e">
        <f t="shared" si="70"/>
        <v>#REF!</v>
      </c>
      <c r="GE81" s="41" t="e">
        <f t="shared" si="70"/>
        <v>#REF!</v>
      </c>
      <c r="GF81" s="41" t="e">
        <f t="shared" si="70"/>
        <v>#REF!</v>
      </c>
      <c r="GG81" s="41" t="e">
        <f t="shared" si="70"/>
        <v>#REF!</v>
      </c>
      <c r="GH81" s="41" t="e">
        <f t="shared" si="66"/>
        <v>#REF!</v>
      </c>
      <c r="GI81" s="41" t="e">
        <f t="shared" si="58"/>
        <v>#REF!</v>
      </c>
      <c r="GJ81" s="41" t="e">
        <f t="shared" si="58"/>
        <v>#REF!</v>
      </c>
      <c r="GK81" s="41" t="e">
        <f t="shared" si="58"/>
        <v>#REF!</v>
      </c>
      <c r="GL81" s="41" t="e">
        <f t="shared" si="75"/>
        <v>#REF!</v>
      </c>
      <c r="GM81" s="41" t="e">
        <f t="shared" si="75"/>
        <v>#REF!</v>
      </c>
      <c r="GN81" s="41" t="e">
        <f t="shared" si="75"/>
        <v>#REF!</v>
      </c>
      <c r="GO81" s="41" t="e">
        <f t="shared" si="75"/>
        <v>#REF!</v>
      </c>
      <c r="GP81" s="41" t="e">
        <f t="shared" si="75"/>
        <v>#REF!</v>
      </c>
      <c r="GQ81" s="41" t="e">
        <f t="shared" si="75"/>
        <v>#REF!</v>
      </c>
      <c r="GR81" s="41" t="e">
        <f t="shared" si="75"/>
        <v>#REF!</v>
      </c>
      <c r="GS81" s="41" t="e">
        <f t="shared" si="75"/>
        <v>#REF!</v>
      </c>
      <c r="GT81" s="41" t="e">
        <f t="shared" si="75"/>
        <v>#REF!</v>
      </c>
      <c r="GU81" s="41" t="e">
        <f t="shared" si="75"/>
        <v>#REF!</v>
      </c>
      <c r="GV81" s="41" t="e">
        <f t="shared" si="75"/>
        <v>#REF!</v>
      </c>
      <c r="GW81" s="41" t="e">
        <f t="shared" si="75"/>
        <v>#REF!</v>
      </c>
      <c r="GX81" s="41" t="e">
        <f t="shared" si="75"/>
        <v>#REF!</v>
      </c>
      <c r="GY81" s="41" t="e">
        <f t="shared" si="59"/>
        <v>#REF!</v>
      </c>
      <c r="GZ81" s="41" t="e">
        <f t="shared" si="59"/>
        <v>#REF!</v>
      </c>
      <c r="HA81" s="41" t="e">
        <f t="shared" si="59"/>
        <v>#REF!</v>
      </c>
      <c r="HB81" s="41" t="e">
        <f t="shared" si="59"/>
        <v>#REF!</v>
      </c>
      <c r="HC81" s="41" t="e">
        <f t="shared" si="59"/>
        <v>#REF!</v>
      </c>
      <c r="HD81" s="41" t="e">
        <f t="shared" si="59"/>
        <v>#REF!</v>
      </c>
      <c r="HE81" s="41" t="e">
        <f t="shared" si="62"/>
        <v>#REF!</v>
      </c>
      <c r="HF81" s="41" t="e">
        <f t="shared" si="62"/>
        <v>#REF!</v>
      </c>
      <c r="HG81" s="41" t="e">
        <f t="shared" si="62"/>
        <v>#REF!</v>
      </c>
      <c r="HH81" s="41" t="e">
        <f t="shared" si="62"/>
        <v>#REF!</v>
      </c>
      <c r="HI81" s="41" t="e">
        <f t="shared" si="62"/>
        <v>#REF!</v>
      </c>
      <c r="HJ81" s="41" t="e">
        <f t="shared" si="62"/>
        <v>#REF!</v>
      </c>
    </row>
    <row r="82" spans="1:218" ht="14.4" x14ac:dyDescent="0.3">
      <c r="A82" s="42">
        <v>79</v>
      </c>
      <c r="B82" s="43" t="e">
        <f>'CMM3 - AUX CALC'!$CB$67</f>
        <v>#REF!</v>
      </c>
      <c r="CC82" s="41" t="e">
        <f>$B82/(_xlfn.SINGLE(PrazoConcessao)*12-CC$3+1)</f>
        <v>#REF!</v>
      </c>
      <c r="CD82" s="41" t="e">
        <f t="shared" si="74"/>
        <v>#REF!</v>
      </c>
      <c r="CE82" s="41" t="e">
        <f t="shared" si="74"/>
        <v>#REF!</v>
      </c>
      <c r="CF82" s="41" t="e">
        <f t="shared" si="67"/>
        <v>#REF!</v>
      </c>
      <c r="CG82" s="41" t="e">
        <f t="shared" si="67"/>
        <v>#REF!</v>
      </c>
      <c r="CH82" s="41" t="e">
        <f t="shared" si="67"/>
        <v>#REF!</v>
      </c>
      <c r="CI82" s="41" t="e">
        <f t="shared" si="67"/>
        <v>#REF!</v>
      </c>
      <c r="CJ82" s="41" t="e">
        <f t="shared" si="67"/>
        <v>#REF!</v>
      </c>
      <c r="CK82" s="41" t="e">
        <f t="shared" si="67"/>
        <v>#REF!</v>
      </c>
      <c r="CL82" s="41" t="e">
        <f t="shared" si="67"/>
        <v>#REF!</v>
      </c>
      <c r="CM82" s="41" t="e">
        <f t="shared" si="67"/>
        <v>#REF!</v>
      </c>
      <c r="CN82" s="41" t="e">
        <f t="shared" si="67"/>
        <v>#REF!</v>
      </c>
      <c r="CO82" s="41" t="e">
        <f t="shared" si="67"/>
        <v>#REF!</v>
      </c>
      <c r="CP82" s="41" t="e">
        <f t="shared" si="67"/>
        <v>#REF!</v>
      </c>
      <c r="CQ82" s="41" t="e">
        <f t="shared" si="63"/>
        <v>#REF!</v>
      </c>
      <c r="CR82" s="41" t="e">
        <f t="shared" si="63"/>
        <v>#REF!</v>
      </c>
      <c r="CS82" s="41" t="e">
        <f t="shared" si="63"/>
        <v>#REF!</v>
      </c>
      <c r="CT82" s="41" t="e">
        <f t="shared" si="63"/>
        <v>#REF!</v>
      </c>
      <c r="CU82" s="41" t="e">
        <f t="shared" si="63"/>
        <v>#REF!</v>
      </c>
      <c r="CV82" s="41" t="e">
        <f t="shared" si="63"/>
        <v>#REF!</v>
      </c>
      <c r="CW82" s="41" t="e">
        <f t="shared" si="63"/>
        <v>#REF!</v>
      </c>
      <c r="CX82" s="41" t="e">
        <f t="shared" si="63"/>
        <v>#REF!</v>
      </c>
      <c r="CY82" s="41" t="e">
        <f t="shared" si="63"/>
        <v>#REF!</v>
      </c>
      <c r="CZ82" s="41" t="e">
        <f t="shared" si="63"/>
        <v>#REF!</v>
      </c>
      <c r="DA82" s="41" t="e">
        <f t="shared" si="63"/>
        <v>#REF!</v>
      </c>
      <c r="DB82" s="41" t="e">
        <f t="shared" si="63"/>
        <v>#REF!</v>
      </c>
      <c r="DC82" s="41" t="e">
        <f t="shared" si="63"/>
        <v>#REF!</v>
      </c>
      <c r="DD82" s="41" t="e">
        <f t="shared" si="71"/>
        <v>#REF!</v>
      </c>
      <c r="DE82" s="41" t="e">
        <f t="shared" si="71"/>
        <v>#REF!</v>
      </c>
      <c r="DF82" s="41" t="e">
        <f t="shared" si="71"/>
        <v>#REF!</v>
      </c>
      <c r="DG82" s="41" t="e">
        <f t="shared" si="71"/>
        <v>#REF!</v>
      </c>
      <c r="DH82" s="41" t="e">
        <f t="shared" si="71"/>
        <v>#REF!</v>
      </c>
      <c r="DI82" s="41" t="e">
        <f t="shared" si="68"/>
        <v>#REF!</v>
      </c>
      <c r="DJ82" s="41" t="e">
        <f t="shared" si="68"/>
        <v>#REF!</v>
      </c>
      <c r="DK82" s="41" t="e">
        <f t="shared" si="68"/>
        <v>#REF!</v>
      </c>
      <c r="DL82" s="41" t="e">
        <f t="shared" si="68"/>
        <v>#REF!</v>
      </c>
      <c r="DM82" s="41" t="e">
        <f t="shared" si="68"/>
        <v>#REF!</v>
      </c>
      <c r="DN82" s="41" t="e">
        <f t="shared" si="68"/>
        <v>#REF!</v>
      </c>
      <c r="DO82" s="41" t="e">
        <f t="shared" si="68"/>
        <v>#REF!</v>
      </c>
      <c r="DP82" s="41" t="e">
        <f t="shared" si="68"/>
        <v>#REF!</v>
      </c>
      <c r="DQ82" s="41" t="e">
        <f t="shared" si="68"/>
        <v>#REF!</v>
      </c>
      <c r="DR82" s="41" t="e">
        <f t="shared" si="68"/>
        <v>#REF!</v>
      </c>
      <c r="DS82" s="41" t="e">
        <f t="shared" si="68"/>
        <v>#REF!</v>
      </c>
      <c r="DT82" s="41" t="e">
        <f t="shared" si="68"/>
        <v>#REF!</v>
      </c>
      <c r="DU82" s="41" t="e">
        <f t="shared" si="68"/>
        <v>#REF!</v>
      </c>
      <c r="DV82" s="41" t="e">
        <f t="shared" si="64"/>
        <v>#REF!</v>
      </c>
      <c r="DW82" s="41" t="e">
        <f t="shared" si="54"/>
        <v>#REF!</v>
      </c>
      <c r="DX82" s="41" t="e">
        <f t="shared" si="54"/>
        <v>#REF!</v>
      </c>
      <c r="DY82" s="41" t="e">
        <f t="shared" si="54"/>
        <v>#REF!</v>
      </c>
      <c r="DZ82" s="41" t="e">
        <f t="shared" si="54"/>
        <v>#REF!</v>
      </c>
      <c r="EA82" s="41" t="e">
        <f t="shared" si="54"/>
        <v>#REF!</v>
      </c>
      <c r="EB82" s="41" t="e">
        <f t="shared" si="54"/>
        <v>#REF!</v>
      </c>
      <c r="EC82" s="41" t="e">
        <f t="shared" si="54"/>
        <v>#REF!</v>
      </c>
      <c r="ED82" s="41" t="e">
        <f t="shared" si="54"/>
        <v>#REF!</v>
      </c>
      <c r="EE82" s="41" t="e">
        <f t="shared" si="54"/>
        <v>#REF!</v>
      </c>
      <c r="EF82" s="41" t="e">
        <f t="shared" si="54"/>
        <v>#REF!</v>
      </c>
      <c r="EG82" s="41" t="e">
        <f t="shared" si="54"/>
        <v>#REF!</v>
      </c>
      <c r="EH82" s="41" t="e">
        <f t="shared" si="54"/>
        <v>#REF!</v>
      </c>
      <c r="EI82" s="41" t="e">
        <f t="shared" si="54"/>
        <v>#REF!</v>
      </c>
      <c r="EJ82" s="41" t="e">
        <f t="shared" si="72"/>
        <v>#REF!</v>
      </c>
      <c r="EK82" s="41" t="e">
        <f t="shared" si="72"/>
        <v>#REF!</v>
      </c>
      <c r="EL82" s="41" t="e">
        <f t="shared" si="72"/>
        <v>#REF!</v>
      </c>
      <c r="EM82" s="41" t="e">
        <f t="shared" si="72"/>
        <v>#REF!</v>
      </c>
      <c r="EN82" s="41" t="e">
        <f t="shared" si="72"/>
        <v>#REF!</v>
      </c>
      <c r="EO82" s="41" t="e">
        <f t="shared" si="69"/>
        <v>#REF!</v>
      </c>
      <c r="EP82" s="41" t="e">
        <f t="shared" si="69"/>
        <v>#REF!</v>
      </c>
      <c r="EQ82" s="41" t="e">
        <f t="shared" si="69"/>
        <v>#REF!</v>
      </c>
      <c r="ER82" s="41" t="e">
        <f t="shared" si="69"/>
        <v>#REF!</v>
      </c>
      <c r="ES82" s="41" t="e">
        <f t="shared" si="69"/>
        <v>#REF!</v>
      </c>
      <c r="ET82" s="41" t="e">
        <f t="shared" si="69"/>
        <v>#REF!</v>
      </c>
      <c r="EU82" s="41" t="e">
        <f t="shared" si="69"/>
        <v>#REF!</v>
      </c>
      <c r="EV82" s="41" t="e">
        <f t="shared" si="69"/>
        <v>#REF!</v>
      </c>
      <c r="EW82" s="41" t="e">
        <f t="shared" si="69"/>
        <v>#REF!</v>
      </c>
      <c r="EX82" s="41" t="e">
        <f t="shared" si="69"/>
        <v>#REF!</v>
      </c>
      <c r="EY82" s="41" t="e">
        <f t="shared" si="69"/>
        <v>#REF!</v>
      </c>
      <c r="EZ82" s="41" t="e">
        <f t="shared" si="69"/>
        <v>#REF!</v>
      </c>
      <c r="FA82" s="41" t="e">
        <f t="shared" si="69"/>
        <v>#REF!</v>
      </c>
      <c r="FB82" s="41" t="e">
        <f t="shared" si="65"/>
        <v>#REF!</v>
      </c>
      <c r="FC82" s="41" t="e">
        <f t="shared" si="56"/>
        <v>#REF!</v>
      </c>
      <c r="FD82" s="41" t="e">
        <f t="shared" si="56"/>
        <v>#REF!</v>
      </c>
      <c r="FE82" s="41" t="e">
        <f t="shared" si="56"/>
        <v>#REF!</v>
      </c>
      <c r="FF82" s="41" t="e">
        <f t="shared" si="56"/>
        <v>#REF!</v>
      </c>
      <c r="FG82" s="41" t="e">
        <f t="shared" si="56"/>
        <v>#REF!</v>
      </c>
      <c r="FH82" s="41" t="e">
        <f t="shared" si="56"/>
        <v>#REF!</v>
      </c>
      <c r="FI82" s="41" t="e">
        <f t="shared" si="56"/>
        <v>#REF!</v>
      </c>
      <c r="FJ82" s="41" t="e">
        <f t="shared" si="56"/>
        <v>#REF!</v>
      </c>
      <c r="FK82" s="41" t="e">
        <f t="shared" si="56"/>
        <v>#REF!</v>
      </c>
      <c r="FL82" s="41" t="e">
        <f t="shared" si="56"/>
        <v>#REF!</v>
      </c>
      <c r="FM82" s="41" t="e">
        <f t="shared" si="56"/>
        <v>#REF!</v>
      </c>
      <c r="FN82" s="41" t="e">
        <f t="shared" si="56"/>
        <v>#REF!</v>
      </c>
      <c r="FO82" s="41" t="e">
        <f t="shared" si="56"/>
        <v>#REF!</v>
      </c>
      <c r="FP82" s="41" t="e">
        <f t="shared" si="73"/>
        <v>#REF!</v>
      </c>
      <c r="FQ82" s="41" t="e">
        <f t="shared" si="73"/>
        <v>#REF!</v>
      </c>
      <c r="FR82" s="41" t="e">
        <f t="shared" si="73"/>
        <v>#REF!</v>
      </c>
      <c r="FS82" s="41" t="e">
        <f t="shared" si="73"/>
        <v>#REF!</v>
      </c>
      <c r="FT82" s="41" t="e">
        <f t="shared" si="73"/>
        <v>#REF!</v>
      </c>
      <c r="FU82" s="41" t="e">
        <f t="shared" si="70"/>
        <v>#REF!</v>
      </c>
      <c r="FV82" s="41" t="e">
        <f t="shared" si="70"/>
        <v>#REF!</v>
      </c>
      <c r="FW82" s="41" t="e">
        <f t="shared" si="70"/>
        <v>#REF!</v>
      </c>
      <c r="FX82" s="41" t="e">
        <f t="shared" si="70"/>
        <v>#REF!</v>
      </c>
      <c r="FY82" s="41" t="e">
        <f t="shared" si="70"/>
        <v>#REF!</v>
      </c>
      <c r="FZ82" s="41" t="e">
        <f t="shared" si="70"/>
        <v>#REF!</v>
      </c>
      <c r="GA82" s="41" t="e">
        <f t="shared" si="70"/>
        <v>#REF!</v>
      </c>
      <c r="GB82" s="41" t="e">
        <f t="shared" si="70"/>
        <v>#REF!</v>
      </c>
      <c r="GC82" s="41" t="e">
        <f t="shared" si="70"/>
        <v>#REF!</v>
      </c>
      <c r="GD82" s="41" t="e">
        <f t="shared" si="70"/>
        <v>#REF!</v>
      </c>
      <c r="GE82" s="41" t="e">
        <f t="shared" si="70"/>
        <v>#REF!</v>
      </c>
      <c r="GF82" s="41" t="e">
        <f t="shared" si="70"/>
        <v>#REF!</v>
      </c>
      <c r="GG82" s="41" t="e">
        <f t="shared" si="70"/>
        <v>#REF!</v>
      </c>
      <c r="GH82" s="41" t="e">
        <f t="shared" si="66"/>
        <v>#REF!</v>
      </c>
      <c r="GI82" s="41" t="e">
        <f t="shared" si="58"/>
        <v>#REF!</v>
      </c>
      <c r="GJ82" s="41" t="e">
        <f t="shared" si="58"/>
        <v>#REF!</v>
      </c>
      <c r="GK82" s="41" t="e">
        <f t="shared" si="58"/>
        <v>#REF!</v>
      </c>
      <c r="GL82" s="41" t="e">
        <f t="shared" si="75"/>
        <v>#REF!</v>
      </c>
      <c r="GM82" s="41" t="e">
        <f t="shared" si="75"/>
        <v>#REF!</v>
      </c>
      <c r="GN82" s="41" t="e">
        <f t="shared" si="75"/>
        <v>#REF!</v>
      </c>
      <c r="GO82" s="41" t="e">
        <f t="shared" si="75"/>
        <v>#REF!</v>
      </c>
      <c r="GP82" s="41" t="e">
        <f t="shared" si="75"/>
        <v>#REF!</v>
      </c>
      <c r="GQ82" s="41" t="e">
        <f t="shared" si="75"/>
        <v>#REF!</v>
      </c>
      <c r="GR82" s="41" t="e">
        <f t="shared" si="75"/>
        <v>#REF!</v>
      </c>
      <c r="GS82" s="41" t="e">
        <f t="shared" si="75"/>
        <v>#REF!</v>
      </c>
      <c r="GT82" s="41" t="e">
        <f t="shared" si="75"/>
        <v>#REF!</v>
      </c>
      <c r="GU82" s="41" t="e">
        <f t="shared" si="75"/>
        <v>#REF!</v>
      </c>
      <c r="GV82" s="41" t="e">
        <f t="shared" si="75"/>
        <v>#REF!</v>
      </c>
      <c r="GW82" s="41" t="e">
        <f t="shared" si="75"/>
        <v>#REF!</v>
      </c>
      <c r="GX82" s="41" t="e">
        <f t="shared" si="75"/>
        <v>#REF!</v>
      </c>
      <c r="GY82" s="41" t="e">
        <f t="shared" si="59"/>
        <v>#REF!</v>
      </c>
      <c r="GZ82" s="41" t="e">
        <f t="shared" si="59"/>
        <v>#REF!</v>
      </c>
      <c r="HA82" s="41" t="e">
        <f t="shared" si="59"/>
        <v>#REF!</v>
      </c>
      <c r="HB82" s="41" t="e">
        <f t="shared" si="59"/>
        <v>#REF!</v>
      </c>
      <c r="HC82" s="41" t="e">
        <f t="shared" si="59"/>
        <v>#REF!</v>
      </c>
      <c r="HD82" s="41" t="e">
        <f t="shared" si="59"/>
        <v>#REF!</v>
      </c>
      <c r="HE82" s="41" t="e">
        <f t="shared" si="62"/>
        <v>#REF!</v>
      </c>
      <c r="HF82" s="41" t="e">
        <f t="shared" si="62"/>
        <v>#REF!</v>
      </c>
      <c r="HG82" s="41" t="e">
        <f t="shared" si="62"/>
        <v>#REF!</v>
      </c>
      <c r="HH82" s="41" t="e">
        <f t="shared" si="62"/>
        <v>#REF!</v>
      </c>
      <c r="HI82" s="41" t="e">
        <f t="shared" si="62"/>
        <v>#REF!</v>
      </c>
      <c r="HJ82" s="41" t="e">
        <f t="shared" si="62"/>
        <v>#REF!</v>
      </c>
    </row>
    <row r="83" spans="1:218" ht="14.4" x14ac:dyDescent="0.3">
      <c r="A83" s="42">
        <v>80</v>
      </c>
      <c r="B83" s="43" t="e">
        <f>'CMM3 - AUX CALC'!$CC$67</f>
        <v>#REF!</v>
      </c>
      <c r="CD83" s="41" t="e">
        <f>$B83/(_xlfn.SINGLE(PrazoConcessao)*12-CD$3+1)</f>
        <v>#REF!</v>
      </c>
      <c r="CE83" s="41" t="e">
        <f t="shared" si="74"/>
        <v>#REF!</v>
      </c>
      <c r="CF83" s="41" t="e">
        <f t="shared" si="67"/>
        <v>#REF!</v>
      </c>
      <c r="CG83" s="41" t="e">
        <f t="shared" si="67"/>
        <v>#REF!</v>
      </c>
      <c r="CH83" s="41" t="e">
        <f t="shared" si="67"/>
        <v>#REF!</v>
      </c>
      <c r="CI83" s="41" t="e">
        <f t="shared" si="67"/>
        <v>#REF!</v>
      </c>
      <c r="CJ83" s="41" t="e">
        <f t="shared" si="67"/>
        <v>#REF!</v>
      </c>
      <c r="CK83" s="41" t="e">
        <f t="shared" si="67"/>
        <v>#REF!</v>
      </c>
      <c r="CL83" s="41" t="e">
        <f t="shared" si="67"/>
        <v>#REF!</v>
      </c>
      <c r="CM83" s="41" t="e">
        <f t="shared" si="67"/>
        <v>#REF!</v>
      </c>
      <c r="CN83" s="41" t="e">
        <f t="shared" si="67"/>
        <v>#REF!</v>
      </c>
      <c r="CO83" s="41" t="e">
        <f t="shared" si="67"/>
        <v>#REF!</v>
      </c>
      <c r="CP83" s="41" t="e">
        <f t="shared" si="67"/>
        <v>#REF!</v>
      </c>
      <c r="CQ83" s="41" t="e">
        <f t="shared" si="63"/>
        <v>#REF!</v>
      </c>
      <c r="CR83" s="41" t="e">
        <f t="shared" si="63"/>
        <v>#REF!</v>
      </c>
      <c r="CS83" s="41" t="e">
        <f t="shared" si="63"/>
        <v>#REF!</v>
      </c>
      <c r="CT83" s="41" t="e">
        <f t="shared" si="63"/>
        <v>#REF!</v>
      </c>
      <c r="CU83" s="41" t="e">
        <f t="shared" si="63"/>
        <v>#REF!</v>
      </c>
      <c r="CV83" s="41" t="e">
        <f t="shared" si="63"/>
        <v>#REF!</v>
      </c>
      <c r="CW83" s="41" t="e">
        <f t="shared" si="63"/>
        <v>#REF!</v>
      </c>
      <c r="CX83" s="41" t="e">
        <f t="shared" si="63"/>
        <v>#REF!</v>
      </c>
      <c r="CY83" s="41" t="e">
        <f t="shared" si="63"/>
        <v>#REF!</v>
      </c>
      <c r="CZ83" s="41" t="e">
        <f t="shared" si="63"/>
        <v>#REF!</v>
      </c>
      <c r="DA83" s="41" t="e">
        <f t="shared" si="63"/>
        <v>#REF!</v>
      </c>
      <c r="DB83" s="41" t="e">
        <f t="shared" si="63"/>
        <v>#REF!</v>
      </c>
      <c r="DC83" s="41" t="e">
        <f t="shared" si="63"/>
        <v>#REF!</v>
      </c>
      <c r="DD83" s="41" t="e">
        <f t="shared" si="71"/>
        <v>#REF!</v>
      </c>
      <c r="DE83" s="41" t="e">
        <f t="shared" si="71"/>
        <v>#REF!</v>
      </c>
      <c r="DF83" s="41" t="e">
        <f t="shared" si="71"/>
        <v>#REF!</v>
      </c>
      <c r="DG83" s="41" t="e">
        <f t="shared" si="71"/>
        <v>#REF!</v>
      </c>
      <c r="DH83" s="41" t="e">
        <f t="shared" si="71"/>
        <v>#REF!</v>
      </c>
      <c r="DI83" s="41" t="e">
        <f t="shared" si="68"/>
        <v>#REF!</v>
      </c>
      <c r="DJ83" s="41" t="e">
        <f t="shared" si="68"/>
        <v>#REF!</v>
      </c>
      <c r="DK83" s="41" t="e">
        <f t="shared" si="68"/>
        <v>#REF!</v>
      </c>
      <c r="DL83" s="41" t="e">
        <f t="shared" si="68"/>
        <v>#REF!</v>
      </c>
      <c r="DM83" s="41" t="e">
        <f t="shared" si="68"/>
        <v>#REF!</v>
      </c>
      <c r="DN83" s="41" t="e">
        <f t="shared" si="68"/>
        <v>#REF!</v>
      </c>
      <c r="DO83" s="41" t="e">
        <f t="shared" si="68"/>
        <v>#REF!</v>
      </c>
      <c r="DP83" s="41" t="e">
        <f t="shared" si="68"/>
        <v>#REF!</v>
      </c>
      <c r="DQ83" s="41" t="e">
        <f t="shared" si="68"/>
        <v>#REF!</v>
      </c>
      <c r="DR83" s="41" t="e">
        <f t="shared" si="68"/>
        <v>#REF!</v>
      </c>
      <c r="DS83" s="41" t="e">
        <f t="shared" si="68"/>
        <v>#REF!</v>
      </c>
      <c r="DT83" s="41" t="e">
        <f t="shared" si="68"/>
        <v>#REF!</v>
      </c>
      <c r="DU83" s="41" t="e">
        <f t="shared" si="68"/>
        <v>#REF!</v>
      </c>
      <c r="DV83" s="41" t="e">
        <f t="shared" si="64"/>
        <v>#REF!</v>
      </c>
      <c r="DW83" s="41" t="e">
        <f t="shared" si="54"/>
        <v>#REF!</v>
      </c>
      <c r="DX83" s="41" t="e">
        <f t="shared" si="54"/>
        <v>#REF!</v>
      </c>
      <c r="DY83" s="41" t="e">
        <f t="shared" si="54"/>
        <v>#REF!</v>
      </c>
      <c r="DZ83" s="41" t="e">
        <f t="shared" si="54"/>
        <v>#REF!</v>
      </c>
      <c r="EA83" s="41" t="e">
        <f t="shared" si="54"/>
        <v>#REF!</v>
      </c>
      <c r="EB83" s="41" t="e">
        <f t="shared" si="54"/>
        <v>#REF!</v>
      </c>
      <c r="EC83" s="41" t="e">
        <f t="shared" si="54"/>
        <v>#REF!</v>
      </c>
      <c r="ED83" s="41" t="e">
        <f t="shared" si="54"/>
        <v>#REF!</v>
      </c>
      <c r="EE83" s="41" t="e">
        <f t="shared" si="54"/>
        <v>#REF!</v>
      </c>
      <c r="EF83" s="41" t="e">
        <f t="shared" si="54"/>
        <v>#REF!</v>
      </c>
      <c r="EG83" s="41" t="e">
        <f t="shared" si="54"/>
        <v>#REF!</v>
      </c>
      <c r="EH83" s="41" t="e">
        <f t="shared" si="54"/>
        <v>#REF!</v>
      </c>
      <c r="EI83" s="41" t="e">
        <f t="shared" si="54"/>
        <v>#REF!</v>
      </c>
      <c r="EJ83" s="41" t="e">
        <f t="shared" si="72"/>
        <v>#REF!</v>
      </c>
      <c r="EK83" s="41" t="e">
        <f t="shared" si="72"/>
        <v>#REF!</v>
      </c>
      <c r="EL83" s="41" t="e">
        <f t="shared" si="72"/>
        <v>#REF!</v>
      </c>
      <c r="EM83" s="41" t="e">
        <f t="shared" si="72"/>
        <v>#REF!</v>
      </c>
      <c r="EN83" s="41" t="e">
        <f t="shared" si="72"/>
        <v>#REF!</v>
      </c>
      <c r="EO83" s="41" t="e">
        <f t="shared" si="69"/>
        <v>#REF!</v>
      </c>
      <c r="EP83" s="41" t="e">
        <f t="shared" si="69"/>
        <v>#REF!</v>
      </c>
      <c r="EQ83" s="41" t="e">
        <f t="shared" si="69"/>
        <v>#REF!</v>
      </c>
      <c r="ER83" s="41" t="e">
        <f t="shared" si="69"/>
        <v>#REF!</v>
      </c>
      <c r="ES83" s="41" t="e">
        <f t="shared" si="69"/>
        <v>#REF!</v>
      </c>
      <c r="ET83" s="41" t="e">
        <f t="shared" si="69"/>
        <v>#REF!</v>
      </c>
      <c r="EU83" s="41" t="e">
        <f t="shared" si="69"/>
        <v>#REF!</v>
      </c>
      <c r="EV83" s="41" t="e">
        <f t="shared" si="69"/>
        <v>#REF!</v>
      </c>
      <c r="EW83" s="41" t="e">
        <f t="shared" si="69"/>
        <v>#REF!</v>
      </c>
      <c r="EX83" s="41" t="e">
        <f t="shared" si="69"/>
        <v>#REF!</v>
      </c>
      <c r="EY83" s="41" t="e">
        <f t="shared" si="69"/>
        <v>#REF!</v>
      </c>
      <c r="EZ83" s="41" t="e">
        <f t="shared" si="69"/>
        <v>#REF!</v>
      </c>
      <c r="FA83" s="41" t="e">
        <f t="shared" si="69"/>
        <v>#REF!</v>
      </c>
      <c r="FB83" s="41" t="e">
        <f t="shared" si="65"/>
        <v>#REF!</v>
      </c>
      <c r="FC83" s="41" t="e">
        <f t="shared" si="56"/>
        <v>#REF!</v>
      </c>
      <c r="FD83" s="41" t="e">
        <f t="shared" si="56"/>
        <v>#REF!</v>
      </c>
      <c r="FE83" s="41" t="e">
        <f t="shared" si="56"/>
        <v>#REF!</v>
      </c>
      <c r="FF83" s="41" t="e">
        <f t="shared" si="56"/>
        <v>#REF!</v>
      </c>
      <c r="FG83" s="41" t="e">
        <f t="shared" si="56"/>
        <v>#REF!</v>
      </c>
      <c r="FH83" s="41" t="e">
        <f t="shared" si="56"/>
        <v>#REF!</v>
      </c>
      <c r="FI83" s="41" t="e">
        <f t="shared" si="56"/>
        <v>#REF!</v>
      </c>
      <c r="FJ83" s="41" t="e">
        <f t="shared" si="56"/>
        <v>#REF!</v>
      </c>
      <c r="FK83" s="41" t="e">
        <f t="shared" si="56"/>
        <v>#REF!</v>
      </c>
      <c r="FL83" s="41" t="e">
        <f t="shared" si="56"/>
        <v>#REF!</v>
      </c>
      <c r="FM83" s="41" t="e">
        <f t="shared" si="56"/>
        <v>#REF!</v>
      </c>
      <c r="FN83" s="41" t="e">
        <f t="shared" si="56"/>
        <v>#REF!</v>
      </c>
      <c r="FO83" s="41" t="e">
        <f t="shared" si="56"/>
        <v>#REF!</v>
      </c>
      <c r="FP83" s="41" t="e">
        <f t="shared" si="73"/>
        <v>#REF!</v>
      </c>
      <c r="FQ83" s="41" t="e">
        <f t="shared" si="73"/>
        <v>#REF!</v>
      </c>
      <c r="FR83" s="41" t="e">
        <f t="shared" si="73"/>
        <v>#REF!</v>
      </c>
      <c r="FS83" s="41" t="e">
        <f t="shared" si="73"/>
        <v>#REF!</v>
      </c>
      <c r="FT83" s="41" t="e">
        <f t="shared" si="73"/>
        <v>#REF!</v>
      </c>
      <c r="FU83" s="41" t="e">
        <f t="shared" si="70"/>
        <v>#REF!</v>
      </c>
      <c r="FV83" s="41" t="e">
        <f t="shared" si="70"/>
        <v>#REF!</v>
      </c>
      <c r="FW83" s="41" t="e">
        <f t="shared" si="70"/>
        <v>#REF!</v>
      </c>
      <c r="FX83" s="41" t="e">
        <f t="shared" si="70"/>
        <v>#REF!</v>
      </c>
      <c r="FY83" s="41" t="e">
        <f t="shared" si="70"/>
        <v>#REF!</v>
      </c>
      <c r="FZ83" s="41" t="e">
        <f t="shared" si="70"/>
        <v>#REF!</v>
      </c>
      <c r="GA83" s="41" t="e">
        <f t="shared" si="70"/>
        <v>#REF!</v>
      </c>
      <c r="GB83" s="41" t="e">
        <f t="shared" si="70"/>
        <v>#REF!</v>
      </c>
      <c r="GC83" s="41" t="e">
        <f t="shared" si="70"/>
        <v>#REF!</v>
      </c>
      <c r="GD83" s="41" t="e">
        <f t="shared" si="70"/>
        <v>#REF!</v>
      </c>
      <c r="GE83" s="41" t="e">
        <f t="shared" si="70"/>
        <v>#REF!</v>
      </c>
      <c r="GF83" s="41" t="e">
        <f t="shared" si="70"/>
        <v>#REF!</v>
      </c>
      <c r="GG83" s="41" t="e">
        <f t="shared" si="70"/>
        <v>#REF!</v>
      </c>
      <c r="GH83" s="41" t="e">
        <f t="shared" si="66"/>
        <v>#REF!</v>
      </c>
      <c r="GI83" s="41" t="e">
        <f t="shared" si="58"/>
        <v>#REF!</v>
      </c>
      <c r="GJ83" s="41" t="e">
        <f t="shared" si="58"/>
        <v>#REF!</v>
      </c>
      <c r="GK83" s="41" t="e">
        <f t="shared" si="58"/>
        <v>#REF!</v>
      </c>
      <c r="GL83" s="41" t="e">
        <f t="shared" si="75"/>
        <v>#REF!</v>
      </c>
      <c r="GM83" s="41" t="e">
        <f t="shared" si="75"/>
        <v>#REF!</v>
      </c>
      <c r="GN83" s="41" t="e">
        <f t="shared" si="75"/>
        <v>#REF!</v>
      </c>
      <c r="GO83" s="41" t="e">
        <f t="shared" si="75"/>
        <v>#REF!</v>
      </c>
      <c r="GP83" s="41" t="e">
        <f t="shared" si="75"/>
        <v>#REF!</v>
      </c>
      <c r="GQ83" s="41" t="e">
        <f t="shared" si="75"/>
        <v>#REF!</v>
      </c>
      <c r="GR83" s="41" t="e">
        <f t="shared" si="75"/>
        <v>#REF!</v>
      </c>
      <c r="GS83" s="41" t="e">
        <f t="shared" si="75"/>
        <v>#REF!</v>
      </c>
      <c r="GT83" s="41" t="e">
        <f t="shared" si="75"/>
        <v>#REF!</v>
      </c>
      <c r="GU83" s="41" t="e">
        <f t="shared" si="75"/>
        <v>#REF!</v>
      </c>
      <c r="GV83" s="41" t="e">
        <f t="shared" si="75"/>
        <v>#REF!</v>
      </c>
      <c r="GW83" s="41" t="e">
        <f t="shared" si="75"/>
        <v>#REF!</v>
      </c>
      <c r="GX83" s="41" t="e">
        <f t="shared" si="75"/>
        <v>#REF!</v>
      </c>
      <c r="GY83" s="41" t="e">
        <f t="shared" si="59"/>
        <v>#REF!</v>
      </c>
      <c r="GZ83" s="41" t="e">
        <f t="shared" si="59"/>
        <v>#REF!</v>
      </c>
      <c r="HA83" s="41" t="e">
        <f t="shared" si="59"/>
        <v>#REF!</v>
      </c>
      <c r="HB83" s="41" t="e">
        <f t="shared" si="59"/>
        <v>#REF!</v>
      </c>
      <c r="HC83" s="41" t="e">
        <f t="shared" si="59"/>
        <v>#REF!</v>
      </c>
      <c r="HD83" s="41" t="e">
        <f t="shared" si="59"/>
        <v>#REF!</v>
      </c>
      <c r="HE83" s="41" t="e">
        <f t="shared" si="62"/>
        <v>#REF!</v>
      </c>
      <c r="HF83" s="41" t="e">
        <f t="shared" si="62"/>
        <v>#REF!</v>
      </c>
      <c r="HG83" s="41" t="e">
        <f t="shared" si="62"/>
        <v>#REF!</v>
      </c>
      <c r="HH83" s="41" t="e">
        <f t="shared" si="62"/>
        <v>#REF!</v>
      </c>
      <c r="HI83" s="41" t="e">
        <f t="shared" si="62"/>
        <v>#REF!</v>
      </c>
      <c r="HJ83" s="41" t="e">
        <f t="shared" si="62"/>
        <v>#REF!</v>
      </c>
    </row>
    <row r="84" spans="1:218" ht="14.4" x14ac:dyDescent="0.3">
      <c r="A84" s="42">
        <v>81</v>
      </c>
      <c r="B84" s="43" t="e">
        <f>'CMM3 - AUX CALC'!$CD$67</f>
        <v>#REF!</v>
      </c>
      <c r="CE84" s="41" t="e">
        <f>$B84/(_xlfn.SINGLE(PrazoConcessao)*12-CE$3+1)</f>
        <v>#REF!</v>
      </c>
      <c r="CF84" s="41" t="e">
        <f t="shared" si="67"/>
        <v>#REF!</v>
      </c>
      <c r="CG84" s="41" t="e">
        <f t="shared" si="67"/>
        <v>#REF!</v>
      </c>
      <c r="CH84" s="41" t="e">
        <f t="shared" si="67"/>
        <v>#REF!</v>
      </c>
      <c r="CI84" s="41" t="e">
        <f t="shared" si="67"/>
        <v>#REF!</v>
      </c>
      <c r="CJ84" s="41" t="e">
        <f t="shared" si="67"/>
        <v>#REF!</v>
      </c>
      <c r="CK84" s="41" t="e">
        <f t="shared" si="67"/>
        <v>#REF!</v>
      </c>
      <c r="CL84" s="41" t="e">
        <f t="shared" si="67"/>
        <v>#REF!</v>
      </c>
      <c r="CM84" s="41" t="e">
        <f t="shared" si="67"/>
        <v>#REF!</v>
      </c>
      <c r="CN84" s="41" t="e">
        <f t="shared" si="67"/>
        <v>#REF!</v>
      </c>
      <c r="CO84" s="41" t="e">
        <f t="shared" si="67"/>
        <v>#REF!</v>
      </c>
      <c r="CP84" s="41" t="e">
        <f t="shared" si="67"/>
        <v>#REF!</v>
      </c>
      <c r="CQ84" s="41" t="e">
        <f t="shared" si="63"/>
        <v>#REF!</v>
      </c>
      <c r="CR84" s="41" t="e">
        <f t="shared" si="63"/>
        <v>#REF!</v>
      </c>
      <c r="CS84" s="41" t="e">
        <f t="shared" si="63"/>
        <v>#REF!</v>
      </c>
      <c r="CT84" s="41" t="e">
        <f t="shared" si="63"/>
        <v>#REF!</v>
      </c>
      <c r="CU84" s="41" t="e">
        <f t="shared" si="63"/>
        <v>#REF!</v>
      </c>
      <c r="CV84" s="41" t="e">
        <f t="shared" si="63"/>
        <v>#REF!</v>
      </c>
      <c r="CW84" s="41" t="e">
        <f t="shared" si="63"/>
        <v>#REF!</v>
      </c>
      <c r="CX84" s="41" t="e">
        <f t="shared" si="63"/>
        <v>#REF!</v>
      </c>
      <c r="CY84" s="41" t="e">
        <f t="shared" si="63"/>
        <v>#REF!</v>
      </c>
      <c r="CZ84" s="41" t="e">
        <f t="shared" si="63"/>
        <v>#REF!</v>
      </c>
      <c r="DA84" s="41" t="e">
        <f t="shared" si="63"/>
        <v>#REF!</v>
      </c>
      <c r="DB84" s="41" t="e">
        <f t="shared" si="63"/>
        <v>#REF!</v>
      </c>
      <c r="DC84" s="41" t="e">
        <f t="shared" si="63"/>
        <v>#REF!</v>
      </c>
      <c r="DD84" s="41" t="e">
        <f t="shared" si="71"/>
        <v>#REF!</v>
      </c>
      <c r="DE84" s="41" t="e">
        <f t="shared" si="71"/>
        <v>#REF!</v>
      </c>
      <c r="DF84" s="41" t="e">
        <f t="shared" si="71"/>
        <v>#REF!</v>
      </c>
      <c r="DG84" s="41" t="e">
        <f t="shared" si="71"/>
        <v>#REF!</v>
      </c>
      <c r="DH84" s="41" t="e">
        <f t="shared" si="71"/>
        <v>#REF!</v>
      </c>
      <c r="DI84" s="41" t="e">
        <f t="shared" si="68"/>
        <v>#REF!</v>
      </c>
      <c r="DJ84" s="41" t="e">
        <f t="shared" si="68"/>
        <v>#REF!</v>
      </c>
      <c r="DK84" s="41" t="e">
        <f t="shared" si="68"/>
        <v>#REF!</v>
      </c>
      <c r="DL84" s="41" t="e">
        <f t="shared" si="68"/>
        <v>#REF!</v>
      </c>
      <c r="DM84" s="41" t="e">
        <f t="shared" si="68"/>
        <v>#REF!</v>
      </c>
      <c r="DN84" s="41" t="e">
        <f t="shared" si="68"/>
        <v>#REF!</v>
      </c>
      <c r="DO84" s="41" t="e">
        <f t="shared" si="68"/>
        <v>#REF!</v>
      </c>
      <c r="DP84" s="41" t="e">
        <f t="shared" si="68"/>
        <v>#REF!</v>
      </c>
      <c r="DQ84" s="41" t="e">
        <f t="shared" si="68"/>
        <v>#REF!</v>
      </c>
      <c r="DR84" s="41" t="e">
        <f t="shared" si="68"/>
        <v>#REF!</v>
      </c>
      <c r="DS84" s="41" t="e">
        <f t="shared" si="68"/>
        <v>#REF!</v>
      </c>
      <c r="DT84" s="41" t="e">
        <f t="shared" si="68"/>
        <v>#REF!</v>
      </c>
      <c r="DU84" s="41" t="e">
        <f t="shared" si="68"/>
        <v>#REF!</v>
      </c>
      <c r="DV84" s="41" t="e">
        <f t="shared" si="64"/>
        <v>#REF!</v>
      </c>
      <c r="DW84" s="41" t="e">
        <f t="shared" si="54"/>
        <v>#REF!</v>
      </c>
      <c r="DX84" s="41" t="e">
        <f t="shared" si="54"/>
        <v>#REF!</v>
      </c>
      <c r="DY84" s="41" t="e">
        <f t="shared" si="54"/>
        <v>#REF!</v>
      </c>
      <c r="DZ84" s="41" t="e">
        <f t="shared" si="54"/>
        <v>#REF!</v>
      </c>
      <c r="EA84" s="41" t="e">
        <f t="shared" si="54"/>
        <v>#REF!</v>
      </c>
      <c r="EB84" s="41" t="e">
        <f t="shared" si="54"/>
        <v>#REF!</v>
      </c>
      <c r="EC84" s="41" t="e">
        <f t="shared" si="54"/>
        <v>#REF!</v>
      </c>
      <c r="ED84" s="41" t="e">
        <f t="shared" si="54"/>
        <v>#REF!</v>
      </c>
      <c r="EE84" s="41" t="e">
        <f t="shared" si="54"/>
        <v>#REF!</v>
      </c>
      <c r="EF84" s="41" t="e">
        <f t="shared" si="54"/>
        <v>#REF!</v>
      </c>
      <c r="EG84" s="41" t="e">
        <f t="shared" si="54"/>
        <v>#REF!</v>
      </c>
      <c r="EH84" s="41" t="e">
        <f t="shared" si="54"/>
        <v>#REF!</v>
      </c>
      <c r="EI84" s="41" t="e">
        <f t="shared" si="54"/>
        <v>#REF!</v>
      </c>
      <c r="EJ84" s="41" t="e">
        <f t="shared" si="72"/>
        <v>#REF!</v>
      </c>
      <c r="EK84" s="41" t="e">
        <f t="shared" si="72"/>
        <v>#REF!</v>
      </c>
      <c r="EL84" s="41" t="e">
        <f t="shared" si="72"/>
        <v>#REF!</v>
      </c>
      <c r="EM84" s="41" t="e">
        <f t="shared" si="72"/>
        <v>#REF!</v>
      </c>
      <c r="EN84" s="41" t="e">
        <f t="shared" si="72"/>
        <v>#REF!</v>
      </c>
      <c r="EO84" s="41" t="e">
        <f t="shared" si="69"/>
        <v>#REF!</v>
      </c>
      <c r="EP84" s="41" t="e">
        <f t="shared" si="69"/>
        <v>#REF!</v>
      </c>
      <c r="EQ84" s="41" t="e">
        <f t="shared" si="69"/>
        <v>#REF!</v>
      </c>
      <c r="ER84" s="41" t="e">
        <f t="shared" si="69"/>
        <v>#REF!</v>
      </c>
      <c r="ES84" s="41" t="e">
        <f t="shared" si="69"/>
        <v>#REF!</v>
      </c>
      <c r="ET84" s="41" t="e">
        <f t="shared" si="69"/>
        <v>#REF!</v>
      </c>
      <c r="EU84" s="41" t="e">
        <f t="shared" si="69"/>
        <v>#REF!</v>
      </c>
      <c r="EV84" s="41" t="e">
        <f t="shared" si="69"/>
        <v>#REF!</v>
      </c>
      <c r="EW84" s="41" t="e">
        <f t="shared" si="69"/>
        <v>#REF!</v>
      </c>
      <c r="EX84" s="41" t="e">
        <f t="shared" si="69"/>
        <v>#REF!</v>
      </c>
      <c r="EY84" s="41" t="e">
        <f t="shared" si="69"/>
        <v>#REF!</v>
      </c>
      <c r="EZ84" s="41" t="e">
        <f t="shared" si="69"/>
        <v>#REF!</v>
      </c>
      <c r="FA84" s="41" t="e">
        <f t="shared" si="69"/>
        <v>#REF!</v>
      </c>
      <c r="FB84" s="41" t="e">
        <f t="shared" si="65"/>
        <v>#REF!</v>
      </c>
      <c r="FC84" s="41" t="e">
        <f t="shared" si="56"/>
        <v>#REF!</v>
      </c>
      <c r="FD84" s="41" t="e">
        <f t="shared" si="56"/>
        <v>#REF!</v>
      </c>
      <c r="FE84" s="41" t="e">
        <f t="shared" si="56"/>
        <v>#REF!</v>
      </c>
      <c r="FF84" s="41" t="e">
        <f t="shared" si="56"/>
        <v>#REF!</v>
      </c>
      <c r="FG84" s="41" t="e">
        <f t="shared" si="56"/>
        <v>#REF!</v>
      </c>
      <c r="FH84" s="41" t="e">
        <f t="shared" si="56"/>
        <v>#REF!</v>
      </c>
      <c r="FI84" s="41" t="e">
        <f t="shared" si="56"/>
        <v>#REF!</v>
      </c>
      <c r="FJ84" s="41" t="e">
        <f t="shared" si="56"/>
        <v>#REF!</v>
      </c>
      <c r="FK84" s="41" t="e">
        <f t="shared" si="56"/>
        <v>#REF!</v>
      </c>
      <c r="FL84" s="41" t="e">
        <f t="shared" si="56"/>
        <v>#REF!</v>
      </c>
      <c r="FM84" s="41" t="e">
        <f t="shared" si="56"/>
        <v>#REF!</v>
      </c>
      <c r="FN84" s="41" t="e">
        <f t="shared" si="56"/>
        <v>#REF!</v>
      </c>
      <c r="FO84" s="41" t="e">
        <f t="shared" si="56"/>
        <v>#REF!</v>
      </c>
      <c r="FP84" s="41" t="e">
        <f t="shared" si="73"/>
        <v>#REF!</v>
      </c>
      <c r="FQ84" s="41" t="e">
        <f t="shared" si="73"/>
        <v>#REF!</v>
      </c>
      <c r="FR84" s="41" t="e">
        <f t="shared" si="73"/>
        <v>#REF!</v>
      </c>
      <c r="FS84" s="41" t="e">
        <f t="shared" si="73"/>
        <v>#REF!</v>
      </c>
      <c r="FT84" s="41" t="e">
        <f t="shared" si="73"/>
        <v>#REF!</v>
      </c>
      <c r="FU84" s="41" t="e">
        <f t="shared" si="70"/>
        <v>#REF!</v>
      </c>
      <c r="FV84" s="41" t="e">
        <f t="shared" si="70"/>
        <v>#REF!</v>
      </c>
      <c r="FW84" s="41" t="e">
        <f t="shared" si="70"/>
        <v>#REF!</v>
      </c>
      <c r="FX84" s="41" t="e">
        <f t="shared" si="70"/>
        <v>#REF!</v>
      </c>
      <c r="FY84" s="41" t="e">
        <f t="shared" si="70"/>
        <v>#REF!</v>
      </c>
      <c r="FZ84" s="41" t="e">
        <f t="shared" si="70"/>
        <v>#REF!</v>
      </c>
      <c r="GA84" s="41" t="e">
        <f t="shared" si="70"/>
        <v>#REF!</v>
      </c>
      <c r="GB84" s="41" t="e">
        <f t="shared" si="70"/>
        <v>#REF!</v>
      </c>
      <c r="GC84" s="41" t="e">
        <f t="shared" si="70"/>
        <v>#REF!</v>
      </c>
      <c r="GD84" s="41" t="e">
        <f t="shared" si="70"/>
        <v>#REF!</v>
      </c>
      <c r="GE84" s="41" t="e">
        <f t="shared" si="70"/>
        <v>#REF!</v>
      </c>
      <c r="GF84" s="41" t="e">
        <f t="shared" si="70"/>
        <v>#REF!</v>
      </c>
      <c r="GG84" s="41" t="e">
        <f t="shared" si="70"/>
        <v>#REF!</v>
      </c>
      <c r="GH84" s="41" t="e">
        <f t="shared" si="66"/>
        <v>#REF!</v>
      </c>
      <c r="GI84" s="41" t="e">
        <f t="shared" si="58"/>
        <v>#REF!</v>
      </c>
      <c r="GJ84" s="41" t="e">
        <f t="shared" si="58"/>
        <v>#REF!</v>
      </c>
      <c r="GK84" s="41" t="e">
        <f t="shared" si="58"/>
        <v>#REF!</v>
      </c>
      <c r="GL84" s="41" t="e">
        <f t="shared" si="75"/>
        <v>#REF!</v>
      </c>
      <c r="GM84" s="41" t="e">
        <f t="shared" si="75"/>
        <v>#REF!</v>
      </c>
      <c r="GN84" s="41" t="e">
        <f t="shared" si="75"/>
        <v>#REF!</v>
      </c>
      <c r="GO84" s="41" t="e">
        <f t="shared" si="75"/>
        <v>#REF!</v>
      </c>
      <c r="GP84" s="41" t="e">
        <f t="shared" si="75"/>
        <v>#REF!</v>
      </c>
      <c r="GQ84" s="41" t="e">
        <f t="shared" si="75"/>
        <v>#REF!</v>
      </c>
      <c r="GR84" s="41" t="e">
        <f t="shared" si="75"/>
        <v>#REF!</v>
      </c>
      <c r="GS84" s="41" t="e">
        <f t="shared" si="75"/>
        <v>#REF!</v>
      </c>
      <c r="GT84" s="41" t="e">
        <f t="shared" si="75"/>
        <v>#REF!</v>
      </c>
      <c r="GU84" s="41" t="e">
        <f t="shared" si="75"/>
        <v>#REF!</v>
      </c>
      <c r="GV84" s="41" t="e">
        <f t="shared" si="75"/>
        <v>#REF!</v>
      </c>
      <c r="GW84" s="41" t="e">
        <f t="shared" si="75"/>
        <v>#REF!</v>
      </c>
      <c r="GX84" s="41" t="e">
        <f t="shared" si="75"/>
        <v>#REF!</v>
      </c>
      <c r="GY84" s="41" t="e">
        <f t="shared" si="59"/>
        <v>#REF!</v>
      </c>
      <c r="GZ84" s="41" t="e">
        <f t="shared" si="59"/>
        <v>#REF!</v>
      </c>
      <c r="HA84" s="41" t="e">
        <f t="shared" si="59"/>
        <v>#REF!</v>
      </c>
      <c r="HB84" s="41" t="e">
        <f t="shared" si="59"/>
        <v>#REF!</v>
      </c>
      <c r="HC84" s="41" t="e">
        <f t="shared" si="59"/>
        <v>#REF!</v>
      </c>
      <c r="HD84" s="41" t="e">
        <f t="shared" si="59"/>
        <v>#REF!</v>
      </c>
      <c r="HE84" s="41" t="e">
        <f t="shared" si="62"/>
        <v>#REF!</v>
      </c>
      <c r="HF84" s="41" t="e">
        <f t="shared" si="62"/>
        <v>#REF!</v>
      </c>
      <c r="HG84" s="41" t="e">
        <f t="shared" si="62"/>
        <v>#REF!</v>
      </c>
      <c r="HH84" s="41" t="e">
        <f t="shared" si="62"/>
        <v>#REF!</v>
      </c>
      <c r="HI84" s="41" t="e">
        <f t="shared" si="62"/>
        <v>#REF!</v>
      </c>
      <c r="HJ84" s="41" t="e">
        <f t="shared" si="62"/>
        <v>#REF!</v>
      </c>
    </row>
    <row r="85" spans="1:218" ht="14.4" x14ac:dyDescent="0.3">
      <c r="A85" s="42">
        <v>82</v>
      </c>
      <c r="B85" s="43" t="e">
        <f>'CMM3 - AUX CALC'!$CE$67</f>
        <v>#REF!</v>
      </c>
      <c r="CF85" s="41" t="e">
        <f>$B85/(_xlfn.SINGLE(PrazoConcessao)*12-CF$3+1)</f>
        <v>#REF!</v>
      </c>
      <c r="CG85" s="41" t="e">
        <f t="shared" si="67"/>
        <v>#REF!</v>
      </c>
      <c r="CH85" s="41" t="e">
        <f t="shared" si="67"/>
        <v>#REF!</v>
      </c>
      <c r="CI85" s="41" t="e">
        <f t="shared" si="67"/>
        <v>#REF!</v>
      </c>
      <c r="CJ85" s="41" t="e">
        <f t="shared" si="67"/>
        <v>#REF!</v>
      </c>
      <c r="CK85" s="41" t="e">
        <f t="shared" si="67"/>
        <v>#REF!</v>
      </c>
      <c r="CL85" s="41" t="e">
        <f t="shared" si="67"/>
        <v>#REF!</v>
      </c>
      <c r="CM85" s="41" t="e">
        <f t="shared" si="67"/>
        <v>#REF!</v>
      </c>
      <c r="CN85" s="41" t="e">
        <f t="shared" si="67"/>
        <v>#REF!</v>
      </c>
      <c r="CO85" s="41" t="e">
        <f t="shared" si="67"/>
        <v>#REF!</v>
      </c>
      <c r="CP85" s="41" t="e">
        <f t="shared" si="67"/>
        <v>#REF!</v>
      </c>
      <c r="CQ85" s="41" t="e">
        <f t="shared" si="63"/>
        <v>#REF!</v>
      </c>
      <c r="CR85" s="41" t="e">
        <f t="shared" si="63"/>
        <v>#REF!</v>
      </c>
      <c r="CS85" s="41" t="e">
        <f t="shared" si="63"/>
        <v>#REF!</v>
      </c>
      <c r="CT85" s="41" t="e">
        <f t="shared" si="63"/>
        <v>#REF!</v>
      </c>
      <c r="CU85" s="41" t="e">
        <f t="shared" si="63"/>
        <v>#REF!</v>
      </c>
      <c r="CV85" s="41" t="e">
        <f t="shared" si="63"/>
        <v>#REF!</v>
      </c>
      <c r="CW85" s="41" t="e">
        <f t="shared" si="63"/>
        <v>#REF!</v>
      </c>
      <c r="CX85" s="41" t="e">
        <f t="shared" si="63"/>
        <v>#REF!</v>
      </c>
      <c r="CY85" s="41" t="e">
        <f t="shared" si="63"/>
        <v>#REF!</v>
      </c>
      <c r="CZ85" s="41" t="e">
        <f t="shared" si="63"/>
        <v>#REF!</v>
      </c>
      <c r="DA85" s="41" t="e">
        <f t="shared" si="63"/>
        <v>#REF!</v>
      </c>
      <c r="DB85" s="41" t="e">
        <f t="shared" si="63"/>
        <v>#REF!</v>
      </c>
      <c r="DC85" s="41" t="e">
        <f t="shared" si="63"/>
        <v>#REF!</v>
      </c>
      <c r="DD85" s="41" t="e">
        <f t="shared" si="71"/>
        <v>#REF!</v>
      </c>
      <c r="DE85" s="41" t="e">
        <f t="shared" si="71"/>
        <v>#REF!</v>
      </c>
      <c r="DF85" s="41" t="e">
        <f t="shared" si="71"/>
        <v>#REF!</v>
      </c>
      <c r="DG85" s="41" t="e">
        <f t="shared" si="71"/>
        <v>#REF!</v>
      </c>
      <c r="DH85" s="41" t="e">
        <f t="shared" si="71"/>
        <v>#REF!</v>
      </c>
      <c r="DI85" s="41" t="e">
        <f t="shared" si="68"/>
        <v>#REF!</v>
      </c>
      <c r="DJ85" s="41" t="e">
        <f t="shared" si="68"/>
        <v>#REF!</v>
      </c>
      <c r="DK85" s="41" t="e">
        <f t="shared" si="68"/>
        <v>#REF!</v>
      </c>
      <c r="DL85" s="41" t="e">
        <f t="shared" si="68"/>
        <v>#REF!</v>
      </c>
      <c r="DM85" s="41" t="e">
        <f t="shared" si="68"/>
        <v>#REF!</v>
      </c>
      <c r="DN85" s="41" t="e">
        <f t="shared" si="68"/>
        <v>#REF!</v>
      </c>
      <c r="DO85" s="41" t="e">
        <f t="shared" si="68"/>
        <v>#REF!</v>
      </c>
      <c r="DP85" s="41" t="e">
        <f t="shared" si="68"/>
        <v>#REF!</v>
      </c>
      <c r="DQ85" s="41" t="e">
        <f t="shared" si="68"/>
        <v>#REF!</v>
      </c>
      <c r="DR85" s="41" t="e">
        <f t="shared" si="68"/>
        <v>#REF!</v>
      </c>
      <c r="DS85" s="41" t="e">
        <f t="shared" si="68"/>
        <v>#REF!</v>
      </c>
      <c r="DT85" s="41" t="e">
        <f t="shared" si="68"/>
        <v>#REF!</v>
      </c>
      <c r="DU85" s="41" t="e">
        <f t="shared" si="68"/>
        <v>#REF!</v>
      </c>
      <c r="DV85" s="41" t="e">
        <f t="shared" si="64"/>
        <v>#REF!</v>
      </c>
      <c r="DW85" s="41" t="e">
        <f t="shared" si="54"/>
        <v>#REF!</v>
      </c>
      <c r="DX85" s="41" t="e">
        <f t="shared" si="54"/>
        <v>#REF!</v>
      </c>
      <c r="DY85" s="41" t="e">
        <f t="shared" si="54"/>
        <v>#REF!</v>
      </c>
      <c r="DZ85" s="41" t="e">
        <f t="shared" si="54"/>
        <v>#REF!</v>
      </c>
      <c r="EA85" s="41" t="e">
        <f t="shared" si="54"/>
        <v>#REF!</v>
      </c>
      <c r="EB85" s="41" t="e">
        <f t="shared" si="54"/>
        <v>#REF!</v>
      </c>
      <c r="EC85" s="41" t="e">
        <f t="shared" si="54"/>
        <v>#REF!</v>
      </c>
      <c r="ED85" s="41" t="e">
        <f t="shared" si="54"/>
        <v>#REF!</v>
      </c>
      <c r="EE85" s="41" t="e">
        <f t="shared" si="54"/>
        <v>#REF!</v>
      </c>
      <c r="EF85" s="41" t="e">
        <f t="shared" si="54"/>
        <v>#REF!</v>
      </c>
      <c r="EG85" s="41" t="e">
        <f t="shared" si="54"/>
        <v>#REF!</v>
      </c>
      <c r="EH85" s="41" t="e">
        <f t="shared" si="54"/>
        <v>#REF!</v>
      </c>
      <c r="EI85" s="41" t="e">
        <f t="shared" si="54"/>
        <v>#REF!</v>
      </c>
      <c r="EJ85" s="41" t="e">
        <f t="shared" si="72"/>
        <v>#REF!</v>
      </c>
      <c r="EK85" s="41" t="e">
        <f t="shared" si="72"/>
        <v>#REF!</v>
      </c>
      <c r="EL85" s="41" t="e">
        <f t="shared" si="72"/>
        <v>#REF!</v>
      </c>
      <c r="EM85" s="41" t="e">
        <f t="shared" si="72"/>
        <v>#REF!</v>
      </c>
      <c r="EN85" s="41" t="e">
        <f t="shared" si="72"/>
        <v>#REF!</v>
      </c>
      <c r="EO85" s="41" t="e">
        <f t="shared" si="69"/>
        <v>#REF!</v>
      </c>
      <c r="EP85" s="41" t="e">
        <f t="shared" si="69"/>
        <v>#REF!</v>
      </c>
      <c r="EQ85" s="41" t="e">
        <f t="shared" si="69"/>
        <v>#REF!</v>
      </c>
      <c r="ER85" s="41" t="e">
        <f t="shared" si="69"/>
        <v>#REF!</v>
      </c>
      <c r="ES85" s="41" t="e">
        <f t="shared" si="69"/>
        <v>#REF!</v>
      </c>
      <c r="ET85" s="41" t="e">
        <f t="shared" si="69"/>
        <v>#REF!</v>
      </c>
      <c r="EU85" s="41" t="e">
        <f t="shared" si="69"/>
        <v>#REF!</v>
      </c>
      <c r="EV85" s="41" t="e">
        <f t="shared" si="69"/>
        <v>#REF!</v>
      </c>
      <c r="EW85" s="41" t="e">
        <f t="shared" si="69"/>
        <v>#REF!</v>
      </c>
      <c r="EX85" s="41" t="e">
        <f t="shared" si="69"/>
        <v>#REF!</v>
      </c>
      <c r="EY85" s="41" t="e">
        <f t="shared" si="69"/>
        <v>#REF!</v>
      </c>
      <c r="EZ85" s="41" t="e">
        <f t="shared" si="69"/>
        <v>#REF!</v>
      </c>
      <c r="FA85" s="41" t="e">
        <f t="shared" si="69"/>
        <v>#REF!</v>
      </c>
      <c r="FB85" s="41" t="e">
        <f t="shared" si="65"/>
        <v>#REF!</v>
      </c>
      <c r="FC85" s="41" t="e">
        <f t="shared" si="56"/>
        <v>#REF!</v>
      </c>
      <c r="FD85" s="41" t="e">
        <f t="shared" si="56"/>
        <v>#REF!</v>
      </c>
      <c r="FE85" s="41" t="e">
        <f t="shared" si="56"/>
        <v>#REF!</v>
      </c>
      <c r="FF85" s="41" t="e">
        <f t="shared" si="56"/>
        <v>#REF!</v>
      </c>
      <c r="FG85" s="41" t="e">
        <f t="shared" si="56"/>
        <v>#REF!</v>
      </c>
      <c r="FH85" s="41" t="e">
        <f t="shared" si="56"/>
        <v>#REF!</v>
      </c>
      <c r="FI85" s="41" t="e">
        <f t="shared" si="56"/>
        <v>#REF!</v>
      </c>
      <c r="FJ85" s="41" t="e">
        <f t="shared" si="56"/>
        <v>#REF!</v>
      </c>
      <c r="FK85" s="41" t="e">
        <f t="shared" si="56"/>
        <v>#REF!</v>
      </c>
      <c r="FL85" s="41" t="e">
        <f t="shared" si="56"/>
        <v>#REF!</v>
      </c>
      <c r="FM85" s="41" t="e">
        <f t="shared" si="56"/>
        <v>#REF!</v>
      </c>
      <c r="FN85" s="41" t="e">
        <f t="shared" si="56"/>
        <v>#REF!</v>
      </c>
      <c r="FO85" s="41" t="e">
        <f t="shared" si="56"/>
        <v>#REF!</v>
      </c>
      <c r="FP85" s="41" t="e">
        <f t="shared" si="73"/>
        <v>#REF!</v>
      </c>
      <c r="FQ85" s="41" t="e">
        <f t="shared" si="73"/>
        <v>#REF!</v>
      </c>
      <c r="FR85" s="41" t="e">
        <f t="shared" si="73"/>
        <v>#REF!</v>
      </c>
      <c r="FS85" s="41" t="e">
        <f t="shared" si="73"/>
        <v>#REF!</v>
      </c>
      <c r="FT85" s="41" t="e">
        <f t="shared" si="73"/>
        <v>#REF!</v>
      </c>
      <c r="FU85" s="41" t="e">
        <f t="shared" si="70"/>
        <v>#REF!</v>
      </c>
      <c r="FV85" s="41" t="e">
        <f t="shared" si="70"/>
        <v>#REF!</v>
      </c>
      <c r="FW85" s="41" t="e">
        <f t="shared" si="70"/>
        <v>#REF!</v>
      </c>
      <c r="FX85" s="41" t="e">
        <f t="shared" si="70"/>
        <v>#REF!</v>
      </c>
      <c r="FY85" s="41" t="e">
        <f t="shared" si="70"/>
        <v>#REF!</v>
      </c>
      <c r="FZ85" s="41" t="e">
        <f t="shared" si="70"/>
        <v>#REF!</v>
      </c>
      <c r="GA85" s="41" t="e">
        <f t="shared" si="70"/>
        <v>#REF!</v>
      </c>
      <c r="GB85" s="41" t="e">
        <f t="shared" si="70"/>
        <v>#REF!</v>
      </c>
      <c r="GC85" s="41" t="e">
        <f t="shared" si="70"/>
        <v>#REF!</v>
      </c>
      <c r="GD85" s="41" t="e">
        <f t="shared" si="70"/>
        <v>#REF!</v>
      </c>
      <c r="GE85" s="41" t="e">
        <f t="shared" si="70"/>
        <v>#REF!</v>
      </c>
      <c r="GF85" s="41" t="e">
        <f t="shared" si="70"/>
        <v>#REF!</v>
      </c>
      <c r="GG85" s="41" t="e">
        <f t="shared" si="70"/>
        <v>#REF!</v>
      </c>
      <c r="GH85" s="41" t="e">
        <f t="shared" si="66"/>
        <v>#REF!</v>
      </c>
      <c r="GI85" s="41" t="e">
        <f t="shared" si="58"/>
        <v>#REF!</v>
      </c>
      <c r="GJ85" s="41" t="e">
        <f t="shared" si="58"/>
        <v>#REF!</v>
      </c>
      <c r="GK85" s="41" t="e">
        <f t="shared" si="58"/>
        <v>#REF!</v>
      </c>
      <c r="GL85" s="41" t="e">
        <f t="shared" si="75"/>
        <v>#REF!</v>
      </c>
      <c r="GM85" s="41" t="e">
        <f t="shared" si="75"/>
        <v>#REF!</v>
      </c>
      <c r="GN85" s="41" t="e">
        <f t="shared" si="75"/>
        <v>#REF!</v>
      </c>
      <c r="GO85" s="41" t="e">
        <f t="shared" si="75"/>
        <v>#REF!</v>
      </c>
      <c r="GP85" s="41" t="e">
        <f t="shared" si="75"/>
        <v>#REF!</v>
      </c>
      <c r="GQ85" s="41" t="e">
        <f t="shared" si="75"/>
        <v>#REF!</v>
      </c>
      <c r="GR85" s="41" t="e">
        <f t="shared" si="75"/>
        <v>#REF!</v>
      </c>
      <c r="GS85" s="41" t="e">
        <f t="shared" si="75"/>
        <v>#REF!</v>
      </c>
      <c r="GT85" s="41" t="e">
        <f t="shared" si="75"/>
        <v>#REF!</v>
      </c>
      <c r="GU85" s="41" t="e">
        <f t="shared" si="75"/>
        <v>#REF!</v>
      </c>
      <c r="GV85" s="41" t="e">
        <f t="shared" si="75"/>
        <v>#REF!</v>
      </c>
      <c r="GW85" s="41" t="e">
        <f t="shared" si="75"/>
        <v>#REF!</v>
      </c>
      <c r="GX85" s="41" t="e">
        <f t="shared" si="75"/>
        <v>#REF!</v>
      </c>
      <c r="GY85" s="41" t="e">
        <f t="shared" si="59"/>
        <v>#REF!</v>
      </c>
      <c r="GZ85" s="41" t="e">
        <f t="shared" si="59"/>
        <v>#REF!</v>
      </c>
      <c r="HA85" s="41" t="e">
        <f t="shared" si="59"/>
        <v>#REF!</v>
      </c>
      <c r="HB85" s="41" t="e">
        <f t="shared" si="59"/>
        <v>#REF!</v>
      </c>
      <c r="HC85" s="41" t="e">
        <f t="shared" si="59"/>
        <v>#REF!</v>
      </c>
      <c r="HD85" s="41" t="e">
        <f t="shared" si="59"/>
        <v>#REF!</v>
      </c>
      <c r="HE85" s="41" t="e">
        <f t="shared" si="62"/>
        <v>#REF!</v>
      </c>
      <c r="HF85" s="41" t="e">
        <f t="shared" si="62"/>
        <v>#REF!</v>
      </c>
      <c r="HG85" s="41" t="e">
        <f t="shared" si="62"/>
        <v>#REF!</v>
      </c>
      <c r="HH85" s="41" t="e">
        <f t="shared" si="62"/>
        <v>#REF!</v>
      </c>
      <c r="HI85" s="41" t="e">
        <f t="shared" si="62"/>
        <v>#REF!</v>
      </c>
      <c r="HJ85" s="41" t="e">
        <f t="shared" si="62"/>
        <v>#REF!</v>
      </c>
    </row>
    <row r="86" spans="1:218" ht="14.4" x14ac:dyDescent="0.3">
      <c r="A86" s="42">
        <v>83</v>
      </c>
      <c r="B86" s="43" t="e">
        <f>'CMM3 - AUX CALC'!$CF$67</f>
        <v>#REF!</v>
      </c>
      <c r="CG86" s="41" t="e">
        <f>$B86/(_xlfn.SINGLE(PrazoConcessao)*12-CG$3+1)</f>
        <v>#REF!</v>
      </c>
      <c r="CH86" s="41" t="e">
        <f t="shared" si="67"/>
        <v>#REF!</v>
      </c>
      <c r="CI86" s="41" t="e">
        <f t="shared" si="67"/>
        <v>#REF!</v>
      </c>
      <c r="CJ86" s="41" t="e">
        <f t="shared" si="67"/>
        <v>#REF!</v>
      </c>
      <c r="CK86" s="41" t="e">
        <f t="shared" si="67"/>
        <v>#REF!</v>
      </c>
      <c r="CL86" s="41" t="e">
        <f t="shared" si="67"/>
        <v>#REF!</v>
      </c>
      <c r="CM86" s="41" t="e">
        <f t="shared" si="67"/>
        <v>#REF!</v>
      </c>
      <c r="CN86" s="41" t="e">
        <f t="shared" si="67"/>
        <v>#REF!</v>
      </c>
      <c r="CO86" s="41" t="e">
        <f t="shared" si="67"/>
        <v>#REF!</v>
      </c>
      <c r="CP86" s="41" t="e">
        <f t="shared" si="67"/>
        <v>#REF!</v>
      </c>
      <c r="CQ86" s="41" t="e">
        <f t="shared" si="63"/>
        <v>#REF!</v>
      </c>
      <c r="CR86" s="41" t="e">
        <f t="shared" si="63"/>
        <v>#REF!</v>
      </c>
      <c r="CS86" s="41" t="e">
        <f t="shared" si="63"/>
        <v>#REF!</v>
      </c>
      <c r="CT86" s="41" t="e">
        <f t="shared" si="63"/>
        <v>#REF!</v>
      </c>
      <c r="CU86" s="41" t="e">
        <f t="shared" si="63"/>
        <v>#REF!</v>
      </c>
      <c r="CV86" s="41" t="e">
        <f t="shared" si="63"/>
        <v>#REF!</v>
      </c>
      <c r="CW86" s="41" t="e">
        <f t="shared" si="63"/>
        <v>#REF!</v>
      </c>
      <c r="CX86" s="41" t="e">
        <f t="shared" si="63"/>
        <v>#REF!</v>
      </c>
      <c r="CY86" s="41" t="e">
        <f t="shared" si="63"/>
        <v>#REF!</v>
      </c>
      <c r="CZ86" s="41" t="e">
        <f t="shared" si="63"/>
        <v>#REF!</v>
      </c>
      <c r="DA86" s="41" t="e">
        <f t="shared" si="63"/>
        <v>#REF!</v>
      </c>
      <c r="DB86" s="41" t="e">
        <f t="shared" si="63"/>
        <v>#REF!</v>
      </c>
      <c r="DC86" s="41" t="e">
        <f t="shared" si="63"/>
        <v>#REF!</v>
      </c>
      <c r="DD86" s="41" t="e">
        <f t="shared" si="71"/>
        <v>#REF!</v>
      </c>
      <c r="DE86" s="41" t="e">
        <f t="shared" si="71"/>
        <v>#REF!</v>
      </c>
      <c r="DF86" s="41" t="e">
        <f t="shared" si="71"/>
        <v>#REF!</v>
      </c>
      <c r="DG86" s="41" t="e">
        <f t="shared" si="71"/>
        <v>#REF!</v>
      </c>
      <c r="DH86" s="41" t="e">
        <f t="shared" si="71"/>
        <v>#REF!</v>
      </c>
      <c r="DI86" s="41" t="e">
        <f t="shared" si="68"/>
        <v>#REF!</v>
      </c>
      <c r="DJ86" s="41" t="e">
        <f t="shared" si="68"/>
        <v>#REF!</v>
      </c>
      <c r="DK86" s="41" t="e">
        <f t="shared" si="68"/>
        <v>#REF!</v>
      </c>
      <c r="DL86" s="41" t="e">
        <f t="shared" si="68"/>
        <v>#REF!</v>
      </c>
      <c r="DM86" s="41" t="e">
        <f t="shared" si="68"/>
        <v>#REF!</v>
      </c>
      <c r="DN86" s="41" t="e">
        <f t="shared" si="68"/>
        <v>#REF!</v>
      </c>
      <c r="DO86" s="41" t="e">
        <f t="shared" si="68"/>
        <v>#REF!</v>
      </c>
      <c r="DP86" s="41" t="e">
        <f t="shared" si="68"/>
        <v>#REF!</v>
      </c>
      <c r="DQ86" s="41" t="e">
        <f t="shared" ref="DQ86:DY121" si="76">DP86</f>
        <v>#REF!</v>
      </c>
      <c r="DR86" s="41" t="e">
        <f t="shared" si="76"/>
        <v>#REF!</v>
      </c>
      <c r="DS86" s="41" t="e">
        <f t="shared" si="76"/>
        <v>#REF!</v>
      </c>
      <c r="DT86" s="41" t="e">
        <f t="shared" si="76"/>
        <v>#REF!</v>
      </c>
      <c r="DU86" s="41" t="e">
        <f t="shared" si="76"/>
        <v>#REF!</v>
      </c>
      <c r="DV86" s="41" t="e">
        <f t="shared" si="64"/>
        <v>#REF!</v>
      </c>
      <c r="DW86" s="41" t="e">
        <f t="shared" si="54"/>
        <v>#REF!</v>
      </c>
      <c r="DX86" s="41" t="e">
        <f t="shared" si="54"/>
        <v>#REF!</v>
      </c>
      <c r="DY86" s="41" t="e">
        <f t="shared" si="54"/>
        <v>#REF!</v>
      </c>
      <c r="DZ86" s="41" t="e">
        <f t="shared" si="54"/>
        <v>#REF!</v>
      </c>
      <c r="EA86" s="41" t="e">
        <f t="shared" si="54"/>
        <v>#REF!</v>
      </c>
      <c r="EB86" s="41" t="e">
        <f t="shared" si="54"/>
        <v>#REF!</v>
      </c>
      <c r="EC86" s="41" t="e">
        <f t="shared" si="54"/>
        <v>#REF!</v>
      </c>
      <c r="ED86" s="41" t="e">
        <f t="shared" si="54"/>
        <v>#REF!</v>
      </c>
      <c r="EE86" s="41" t="e">
        <f t="shared" si="54"/>
        <v>#REF!</v>
      </c>
      <c r="EF86" s="41" t="e">
        <f t="shared" ref="EF86:ER115" si="77">EE86</f>
        <v>#REF!</v>
      </c>
      <c r="EG86" s="41" t="e">
        <f t="shared" si="77"/>
        <v>#REF!</v>
      </c>
      <c r="EH86" s="41" t="e">
        <f t="shared" si="77"/>
        <v>#REF!</v>
      </c>
      <c r="EI86" s="41" t="e">
        <f t="shared" si="77"/>
        <v>#REF!</v>
      </c>
      <c r="EJ86" s="41" t="e">
        <f t="shared" si="72"/>
        <v>#REF!</v>
      </c>
      <c r="EK86" s="41" t="e">
        <f t="shared" si="72"/>
        <v>#REF!</v>
      </c>
      <c r="EL86" s="41" t="e">
        <f t="shared" si="72"/>
        <v>#REF!</v>
      </c>
      <c r="EM86" s="41" t="e">
        <f t="shared" si="72"/>
        <v>#REF!</v>
      </c>
      <c r="EN86" s="41" t="e">
        <f t="shared" si="72"/>
        <v>#REF!</v>
      </c>
      <c r="EO86" s="41" t="e">
        <f t="shared" si="69"/>
        <v>#REF!</v>
      </c>
      <c r="EP86" s="41" t="e">
        <f t="shared" si="69"/>
        <v>#REF!</v>
      </c>
      <c r="EQ86" s="41" t="e">
        <f t="shared" si="69"/>
        <v>#REF!</v>
      </c>
      <c r="ER86" s="41" t="e">
        <f t="shared" si="69"/>
        <v>#REF!</v>
      </c>
      <c r="ES86" s="41" t="e">
        <f t="shared" si="69"/>
        <v>#REF!</v>
      </c>
      <c r="ET86" s="41" t="e">
        <f t="shared" si="69"/>
        <v>#REF!</v>
      </c>
      <c r="EU86" s="41" t="e">
        <f t="shared" si="69"/>
        <v>#REF!</v>
      </c>
      <c r="EV86" s="41" t="e">
        <f t="shared" si="69"/>
        <v>#REF!</v>
      </c>
      <c r="EW86" s="41" t="e">
        <f t="shared" ref="EW86:FE125" si="78">EV86</f>
        <v>#REF!</v>
      </c>
      <c r="EX86" s="41" t="e">
        <f t="shared" si="78"/>
        <v>#REF!</v>
      </c>
      <c r="EY86" s="41" t="e">
        <f t="shared" si="78"/>
        <v>#REF!</v>
      </c>
      <c r="EZ86" s="41" t="e">
        <f t="shared" si="78"/>
        <v>#REF!</v>
      </c>
      <c r="FA86" s="41" t="e">
        <f t="shared" si="78"/>
        <v>#REF!</v>
      </c>
      <c r="FB86" s="41" t="e">
        <f t="shared" si="65"/>
        <v>#REF!</v>
      </c>
      <c r="FC86" s="41" t="e">
        <f t="shared" si="56"/>
        <v>#REF!</v>
      </c>
      <c r="FD86" s="41" t="e">
        <f t="shared" si="56"/>
        <v>#REF!</v>
      </c>
      <c r="FE86" s="41" t="e">
        <f t="shared" si="56"/>
        <v>#REF!</v>
      </c>
      <c r="FF86" s="41" t="e">
        <f t="shared" si="56"/>
        <v>#REF!</v>
      </c>
      <c r="FG86" s="41" t="e">
        <f t="shared" si="56"/>
        <v>#REF!</v>
      </c>
      <c r="FH86" s="41" t="e">
        <f t="shared" si="56"/>
        <v>#REF!</v>
      </c>
      <c r="FI86" s="41" t="e">
        <f t="shared" si="56"/>
        <v>#REF!</v>
      </c>
      <c r="FJ86" s="41" t="e">
        <f t="shared" si="56"/>
        <v>#REF!</v>
      </c>
      <c r="FK86" s="41" t="e">
        <f t="shared" si="56"/>
        <v>#REF!</v>
      </c>
      <c r="FL86" s="41" t="e">
        <f t="shared" ref="FL86:FX115" si="79">FK86</f>
        <v>#REF!</v>
      </c>
      <c r="FM86" s="41" t="e">
        <f t="shared" si="79"/>
        <v>#REF!</v>
      </c>
      <c r="FN86" s="41" t="e">
        <f t="shared" si="79"/>
        <v>#REF!</v>
      </c>
      <c r="FO86" s="41" t="e">
        <f t="shared" si="79"/>
        <v>#REF!</v>
      </c>
      <c r="FP86" s="41" t="e">
        <f t="shared" si="73"/>
        <v>#REF!</v>
      </c>
      <c r="FQ86" s="41" t="e">
        <f t="shared" si="73"/>
        <v>#REF!</v>
      </c>
      <c r="FR86" s="41" t="e">
        <f t="shared" si="73"/>
        <v>#REF!</v>
      </c>
      <c r="FS86" s="41" t="e">
        <f t="shared" si="73"/>
        <v>#REF!</v>
      </c>
      <c r="FT86" s="41" t="e">
        <f t="shared" si="73"/>
        <v>#REF!</v>
      </c>
      <c r="FU86" s="41" t="e">
        <f t="shared" si="70"/>
        <v>#REF!</v>
      </c>
      <c r="FV86" s="41" t="e">
        <f t="shared" si="70"/>
        <v>#REF!</v>
      </c>
      <c r="FW86" s="41" t="e">
        <f t="shared" si="70"/>
        <v>#REF!</v>
      </c>
      <c r="FX86" s="41" t="e">
        <f t="shared" si="70"/>
        <v>#REF!</v>
      </c>
      <c r="FY86" s="41" t="e">
        <f t="shared" si="70"/>
        <v>#REF!</v>
      </c>
      <c r="FZ86" s="41" t="e">
        <f t="shared" si="70"/>
        <v>#REF!</v>
      </c>
      <c r="GA86" s="41" t="e">
        <f t="shared" si="70"/>
        <v>#REF!</v>
      </c>
      <c r="GB86" s="41" t="e">
        <f t="shared" si="70"/>
        <v>#REF!</v>
      </c>
      <c r="GC86" s="41" t="e">
        <f t="shared" ref="GC86:GR132" si="80">GB86</f>
        <v>#REF!</v>
      </c>
      <c r="GD86" s="41" t="e">
        <f t="shared" si="80"/>
        <v>#REF!</v>
      </c>
      <c r="GE86" s="41" t="e">
        <f t="shared" si="80"/>
        <v>#REF!</v>
      </c>
      <c r="GF86" s="41" t="e">
        <f t="shared" si="80"/>
        <v>#REF!</v>
      </c>
      <c r="GG86" s="41" t="e">
        <f t="shared" si="80"/>
        <v>#REF!</v>
      </c>
      <c r="GH86" s="41" t="e">
        <f t="shared" si="66"/>
        <v>#REF!</v>
      </c>
      <c r="GI86" s="41" t="e">
        <f t="shared" si="58"/>
        <v>#REF!</v>
      </c>
      <c r="GJ86" s="41" t="e">
        <f t="shared" si="58"/>
        <v>#REF!</v>
      </c>
      <c r="GK86" s="41" t="e">
        <f t="shared" si="58"/>
        <v>#REF!</v>
      </c>
      <c r="GL86" s="41" t="e">
        <f t="shared" si="75"/>
        <v>#REF!</v>
      </c>
      <c r="GM86" s="41" t="e">
        <f t="shared" si="75"/>
        <v>#REF!</v>
      </c>
      <c r="GN86" s="41" t="e">
        <f t="shared" si="75"/>
        <v>#REF!</v>
      </c>
      <c r="GO86" s="41" t="e">
        <f t="shared" si="75"/>
        <v>#REF!</v>
      </c>
      <c r="GP86" s="41" t="e">
        <f t="shared" si="75"/>
        <v>#REF!</v>
      </c>
      <c r="GQ86" s="41" t="e">
        <f t="shared" si="75"/>
        <v>#REF!</v>
      </c>
      <c r="GR86" s="41" t="e">
        <f t="shared" si="75"/>
        <v>#REF!</v>
      </c>
      <c r="GS86" s="41" t="e">
        <f t="shared" si="75"/>
        <v>#REF!</v>
      </c>
      <c r="GT86" s="41" t="e">
        <f t="shared" si="75"/>
        <v>#REF!</v>
      </c>
      <c r="GU86" s="41" t="e">
        <f t="shared" si="75"/>
        <v>#REF!</v>
      </c>
      <c r="GV86" s="41" t="e">
        <f t="shared" si="75"/>
        <v>#REF!</v>
      </c>
      <c r="GW86" s="41" t="e">
        <f t="shared" si="75"/>
        <v>#REF!</v>
      </c>
      <c r="GX86" s="41" t="e">
        <f t="shared" si="75"/>
        <v>#REF!</v>
      </c>
      <c r="GY86" s="41" t="e">
        <f t="shared" si="59"/>
        <v>#REF!</v>
      </c>
      <c r="GZ86" s="41" t="e">
        <f t="shared" si="59"/>
        <v>#REF!</v>
      </c>
      <c r="HA86" s="41" t="e">
        <f t="shared" si="59"/>
        <v>#REF!</v>
      </c>
      <c r="HB86" s="41" t="e">
        <f t="shared" si="59"/>
        <v>#REF!</v>
      </c>
      <c r="HC86" s="41" t="e">
        <f t="shared" si="59"/>
        <v>#REF!</v>
      </c>
      <c r="HD86" s="41" t="e">
        <f t="shared" si="59"/>
        <v>#REF!</v>
      </c>
      <c r="HE86" s="41" t="e">
        <f t="shared" si="62"/>
        <v>#REF!</v>
      </c>
      <c r="HF86" s="41" t="e">
        <f t="shared" si="62"/>
        <v>#REF!</v>
      </c>
      <c r="HG86" s="41" t="e">
        <f t="shared" si="62"/>
        <v>#REF!</v>
      </c>
      <c r="HH86" s="41" t="e">
        <f t="shared" si="62"/>
        <v>#REF!</v>
      </c>
      <c r="HI86" s="41" t="e">
        <f t="shared" si="62"/>
        <v>#REF!</v>
      </c>
      <c r="HJ86" s="41" t="e">
        <f t="shared" si="62"/>
        <v>#REF!</v>
      </c>
    </row>
    <row r="87" spans="1:218" ht="14.4" x14ac:dyDescent="0.3">
      <c r="A87" s="42">
        <v>84</v>
      </c>
      <c r="B87" s="43" t="e">
        <f>'CMM3 - AUX CALC'!$CG$67</f>
        <v>#REF!</v>
      </c>
      <c r="CH87" s="41" t="e">
        <f>$B87/(_xlfn.SINGLE(PrazoConcessao)*12-CH$3+1)</f>
        <v>#REF!</v>
      </c>
      <c r="CI87" s="41" t="e">
        <f t="shared" si="67"/>
        <v>#REF!</v>
      </c>
      <c r="CJ87" s="41" t="e">
        <f t="shared" si="67"/>
        <v>#REF!</v>
      </c>
      <c r="CK87" s="41" t="e">
        <f t="shared" si="67"/>
        <v>#REF!</v>
      </c>
      <c r="CL87" s="41" t="e">
        <f t="shared" si="67"/>
        <v>#REF!</v>
      </c>
      <c r="CM87" s="41" t="e">
        <f t="shared" si="67"/>
        <v>#REF!</v>
      </c>
      <c r="CN87" s="41" t="e">
        <f t="shared" si="67"/>
        <v>#REF!</v>
      </c>
      <c r="CO87" s="41" t="e">
        <f t="shared" si="67"/>
        <v>#REF!</v>
      </c>
      <c r="CP87" s="41" t="e">
        <f t="shared" si="67"/>
        <v>#REF!</v>
      </c>
      <c r="CQ87" s="41" t="e">
        <f t="shared" si="63"/>
        <v>#REF!</v>
      </c>
      <c r="CR87" s="41" t="e">
        <f t="shared" si="63"/>
        <v>#REF!</v>
      </c>
      <c r="CS87" s="41" t="e">
        <f t="shared" si="63"/>
        <v>#REF!</v>
      </c>
      <c r="CT87" s="41" t="e">
        <f t="shared" si="63"/>
        <v>#REF!</v>
      </c>
      <c r="CU87" s="41" t="e">
        <f t="shared" si="63"/>
        <v>#REF!</v>
      </c>
      <c r="CV87" s="41" t="e">
        <f t="shared" si="63"/>
        <v>#REF!</v>
      </c>
      <c r="CW87" s="41" t="e">
        <f t="shared" si="63"/>
        <v>#REF!</v>
      </c>
      <c r="CX87" s="41" t="e">
        <f t="shared" si="63"/>
        <v>#REF!</v>
      </c>
      <c r="CY87" s="41" t="e">
        <f t="shared" si="63"/>
        <v>#REF!</v>
      </c>
      <c r="CZ87" s="41" t="e">
        <f t="shared" si="63"/>
        <v>#REF!</v>
      </c>
      <c r="DA87" s="41" t="e">
        <f t="shared" si="63"/>
        <v>#REF!</v>
      </c>
      <c r="DB87" s="41" t="e">
        <f t="shared" si="63"/>
        <v>#REF!</v>
      </c>
      <c r="DC87" s="41" t="e">
        <f t="shared" si="63"/>
        <v>#REF!</v>
      </c>
      <c r="DD87" s="41" t="e">
        <f t="shared" si="71"/>
        <v>#REF!</v>
      </c>
      <c r="DE87" s="41" t="e">
        <f t="shared" si="71"/>
        <v>#REF!</v>
      </c>
      <c r="DF87" s="41" t="e">
        <f t="shared" si="71"/>
        <v>#REF!</v>
      </c>
      <c r="DG87" s="41" t="e">
        <f t="shared" si="71"/>
        <v>#REF!</v>
      </c>
      <c r="DH87" s="41" t="e">
        <f t="shared" si="71"/>
        <v>#REF!</v>
      </c>
      <c r="DI87" s="41" t="e">
        <f t="shared" si="71"/>
        <v>#REF!</v>
      </c>
      <c r="DJ87" s="41" t="e">
        <f t="shared" si="71"/>
        <v>#REF!</v>
      </c>
      <c r="DK87" s="41" t="e">
        <f t="shared" si="71"/>
        <v>#REF!</v>
      </c>
      <c r="DL87" s="41" t="e">
        <f t="shared" si="71"/>
        <v>#REF!</v>
      </c>
      <c r="DM87" s="41" t="e">
        <f t="shared" si="71"/>
        <v>#REF!</v>
      </c>
      <c r="DN87" s="41" t="e">
        <f t="shared" si="71"/>
        <v>#REF!</v>
      </c>
      <c r="DO87" s="41" t="e">
        <f t="shared" si="71"/>
        <v>#REF!</v>
      </c>
      <c r="DP87" s="41" t="e">
        <f t="shared" si="71"/>
        <v>#REF!</v>
      </c>
      <c r="DQ87" s="41" t="e">
        <f t="shared" si="76"/>
        <v>#REF!</v>
      </c>
      <c r="DR87" s="41" t="e">
        <f t="shared" si="76"/>
        <v>#REF!</v>
      </c>
      <c r="DS87" s="41" t="e">
        <f t="shared" si="76"/>
        <v>#REF!</v>
      </c>
      <c r="DT87" s="41" t="e">
        <f t="shared" si="76"/>
        <v>#REF!</v>
      </c>
      <c r="DU87" s="41" t="e">
        <f t="shared" si="76"/>
        <v>#REF!</v>
      </c>
      <c r="DV87" s="41" t="e">
        <f t="shared" si="64"/>
        <v>#REF!</v>
      </c>
      <c r="DW87" s="41" t="e">
        <f t="shared" si="64"/>
        <v>#REF!</v>
      </c>
      <c r="DX87" s="41" t="e">
        <f t="shared" si="64"/>
        <v>#REF!</v>
      </c>
      <c r="DY87" s="41" t="e">
        <f t="shared" si="64"/>
        <v>#REF!</v>
      </c>
      <c r="DZ87" s="41" t="e">
        <f t="shared" si="64"/>
        <v>#REF!</v>
      </c>
      <c r="EA87" s="41" t="e">
        <f t="shared" si="64"/>
        <v>#REF!</v>
      </c>
      <c r="EB87" s="41" t="e">
        <f t="shared" si="64"/>
        <v>#REF!</v>
      </c>
      <c r="EC87" s="41" t="e">
        <f t="shared" si="64"/>
        <v>#REF!</v>
      </c>
      <c r="ED87" s="41" t="e">
        <f t="shared" si="64"/>
        <v>#REF!</v>
      </c>
      <c r="EE87" s="41" t="e">
        <f t="shared" si="64"/>
        <v>#REF!</v>
      </c>
      <c r="EF87" s="41" t="e">
        <f t="shared" si="77"/>
        <v>#REF!</v>
      </c>
      <c r="EG87" s="41" t="e">
        <f t="shared" si="77"/>
        <v>#REF!</v>
      </c>
      <c r="EH87" s="41" t="e">
        <f t="shared" si="77"/>
        <v>#REF!</v>
      </c>
      <c r="EI87" s="41" t="e">
        <f t="shared" si="77"/>
        <v>#REF!</v>
      </c>
      <c r="EJ87" s="41" t="e">
        <f t="shared" si="72"/>
        <v>#REF!</v>
      </c>
      <c r="EK87" s="41" t="e">
        <f t="shared" si="72"/>
        <v>#REF!</v>
      </c>
      <c r="EL87" s="41" t="e">
        <f t="shared" si="72"/>
        <v>#REF!</v>
      </c>
      <c r="EM87" s="41" t="e">
        <f t="shared" si="72"/>
        <v>#REF!</v>
      </c>
      <c r="EN87" s="41" t="e">
        <f t="shared" si="72"/>
        <v>#REF!</v>
      </c>
      <c r="EO87" s="41" t="e">
        <f t="shared" si="72"/>
        <v>#REF!</v>
      </c>
      <c r="EP87" s="41" t="e">
        <f t="shared" si="72"/>
        <v>#REF!</v>
      </c>
      <c r="EQ87" s="41" t="e">
        <f t="shared" si="72"/>
        <v>#REF!</v>
      </c>
      <c r="ER87" s="41" t="e">
        <f t="shared" si="72"/>
        <v>#REF!</v>
      </c>
      <c r="ES87" s="41" t="e">
        <f t="shared" si="72"/>
        <v>#REF!</v>
      </c>
      <c r="ET87" s="41" t="e">
        <f t="shared" si="72"/>
        <v>#REF!</v>
      </c>
      <c r="EU87" s="41" t="e">
        <f t="shared" si="72"/>
        <v>#REF!</v>
      </c>
      <c r="EV87" s="41" t="e">
        <f t="shared" si="72"/>
        <v>#REF!</v>
      </c>
      <c r="EW87" s="41" t="e">
        <f t="shared" si="78"/>
        <v>#REF!</v>
      </c>
      <c r="EX87" s="41" t="e">
        <f t="shared" si="78"/>
        <v>#REF!</v>
      </c>
      <c r="EY87" s="41" t="e">
        <f t="shared" si="78"/>
        <v>#REF!</v>
      </c>
      <c r="EZ87" s="41" t="e">
        <f t="shared" si="78"/>
        <v>#REF!</v>
      </c>
      <c r="FA87" s="41" t="e">
        <f t="shared" si="78"/>
        <v>#REF!</v>
      </c>
      <c r="FB87" s="41" t="e">
        <f t="shared" si="65"/>
        <v>#REF!</v>
      </c>
      <c r="FC87" s="41" t="e">
        <f t="shared" si="65"/>
        <v>#REF!</v>
      </c>
      <c r="FD87" s="41" t="e">
        <f t="shared" si="65"/>
        <v>#REF!</v>
      </c>
      <c r="FE87" s="41" t="e">
        <f t="shared" si="65"/>
        <v>#REF!</v>
      </c>
      <c r="FF87" s="41" t="e">
        <f t="shared" si="65"/>
        <v>#REF!</v>
      </c>
      <c r="FG87" s="41" t="e">
        <f t="shared" si="65"/>
        <v>#REF!</v>
      </c>
      <c r="FH87" s="41" t="e">
        <f t="shared" si="65"/>
        <v>#REF!</v>
      </c>
      <c r="FI87" s="41" t="e">
        <f t="shared" si="65"/>
        <v>#REF!</v>
      </c>
      <c r="FJ87" s="41" t="e">
        <f t="shared" si="65"/>
        <v>#REF!</v>
      </c>
      <c r="FK87" s="41" t="e">
        <f t="shared" si="65"/>
        <v>#REF!</v>
      </c>
      <c r="FL87" s="41" t="e">
        <f t="shared" si="79"/>
        <v>#REF!</v>
      </c>
      <c r="FM87" s="41" t="e">
        <f t="shared" si="79"/>
        <v>#REF!</v>
      </c>
      <c r="FN87" s="41" t="e">
        <f t="shared" si="79"/>
        <v>#REF!</v>
      </c>
      <c r="FO87" s="41" t="e">
        <f t="shared" si="79"/>
        <v>#REF!</v>
      </c>
      <c r="FP87" s="41" t="e">
        <f t="shared" si="73"/>
        <v>#REF!</v>
      </c>
      <c r="FQ87" s="41" t="e">
        <f t="shared" si="73"/>
        <v>#REF!</v>
      </c>
      <c r="FR87" s="41" t="e">
        <f t="shared" si="73"/>
        <v>#REF!</v>
      </c>
      <c r="FS87" s="41" t="e">
        <f t="shared" si="73"/>
        <v>#REF!</v>
      </c>
      <c r="FT87" s="41" t="e">
        <f t="shared" si="73"/>
        <v>#REF!</v>
      </c>
      <c r="FU87" s="41" t="e">
        <f t="shared" si="73"/>
        <v>#REF!</v>
      </c>
      <c r="FV87" s="41" t="e">
        <f t="shared" si="73"/>
        <v>#REF!</v>
      </c>
      <c r="FW87" s="41" t="e">
        <f t="shared" si="73"/>
        <v>#REF!</v>
      </c>
      <c r="FX87" s="41" t="e">
        <f t="shared" si="73"/>
        <v>#REF!</v>
      </c>
      <c r="FY87" s="41" t="e">
        <f t="shared" si="73"/>
        <v>#REF!</v>
      </c>
      <c r="FZ87" s="41" t="e">
        <f t="shared" si="73"/>
        <v>#REF!</v>
      </c>
      <c r="GA87" s="41" t="e">
        <f t="shared" si="73"/>
        <v>#REF!</v>
      </c>
      <c r="GB87" s="41" t="e">
        <f t="shared" si="73"/>
        <v>#REF!</v>
      </c>
      <c r="GC87" s="41" t="e">
        <f t="shared" si="80"/>
        <v>#REF!</v>
      </c>
      <c r="GD87" s="41" t="e">
        <f t="shared" si="80"/>
        <v>#REF!</v>
      </c>
      <c r="GE87" s="41" t="e">
        <f t="shared" si="80"/>
        <v>#REF!</v>
      </c>
      <c r="GF87" s="41" t="e">
        <f t="shared" si="80"/>
        <v>#REF!</v>
      </c>
      <c r="GG87" s="41" t="e">
        <f t="shared" si="80"/>
        <v>#REF!</v>
      </c>
      <c r="GH87" s="41" t="e">
        <f t="shared" si="66"/>
        <v>#REF!</v>
      </c>
      <c r="GI87" s="41" t="e">
        <f t="shared" si="58"/>
        <v>#REF!</v>
      </c>
      <c r="GJ87" s="41" t="e">
        <f t="shared" si="58"/>
        <v>#REF!</v>
      </c>
      <c r="GK87" s="41" t="e">
        <f t="shared" si="58"/>
        <v>#REF!</v>
      </c>
      <c r="GL87" s="41" t="e">
        <f t="shared" si="75"/>
        <v>#REF!</v>
      </c>
      <c r="GM87" s="41" t="e">
        <f t="shared" si="75"/>
        <v>#REF!</v>
      </c>
      <c r="GN87" s="41" t="e">
        <f t="shared" si="75"/>
        <v>#REF!</v>
      </c>
      <c r="GO87" s="41" t="e">
        <f t="shared" si="75"/>
        <v>#REF!</v>
      </c>
      <c r="GP87" s="41" t="e">
        <f t="shared" si="75"/>
        <v>#REF!</v>
      </c>
      <c r="GQ87" s="41" t="e">
        <f t="shared" si="75"/>
        <v>#REF!</v>
      </c>
      <c r="GR87" s="41" t="e">
        <f t="shared" si="75"/>
        <v>#REF!</v>
      </c>
      <c r="GS87" s="41" t="e">
        <f t="shared" si="75"/>
        <v>#REF!</v>
      </c>
      <c r="GT87" s="41" t="e">
        <f t="shared" si="75"/>
        <v>#REF!</v>
      </c>
      <c r="GU87" s="41" t="e">
        <f t="shared" si="75"/>
        <v>#REF!</v>
      </c>
      <c r="GV87" s="41" t="e">
        <f t="shared" si="75"/>
        <v>#REF!</v>
      </c>
      <c r="GW87" s="41" t="e">
        <f t="shared" si="75"/>
        <v>#REF!</v>
      </c>
      <c r="GX87" s="41" t="e">
        <f t="shared" si="75"/>
        <v>#REF!</v>
      </c>
      <c r="GY87" s="41" t="e">
        <f t="shared" si="59"/>
        <v>#REF!</v>
      </c>
      <c r="GZ87" s="41" t="e">
        <f t="shared" si="59"/>
        <v>#REF!</v>
      </c>
      <c r="HA87" s="41" t="e">
        <f t="shared" si="59"/>
        <v>#REF!</v>
      </c>
      <c r="HB87" s="41" t="e">
        <f t="shared" si="59"/>
        <v>#REF!</v>
      </c>
      <c r="HC87" s="41" t="e">
        <f t="shared" si="59"/>
        <v>#REF!</v>
      </c>
      <c r="HD87" s="41" t="e">
        <f t="shared" si="59"/>
        <v>#REF!</v>
      </c>
      <c r="HE87" s="41" t="e">
        <f t="shared" si="62"/>
        <v>#REF!</v>
      </c>
      <c r="HF87" s="41" t="e">
        <f t="shared" si="62"/>
        <v>#REF!</v>
      </c>
      <c r="HG87" s="41" t="e">
        <f t="shared" si="62"/>
        <v>#REF!</v>
      </c>
      <c r="HH87" s="41" t="e">
        <f t="shared" si="62"/>
        <v>#REF!</v>
      </c>
      <c r="HI87" s="41" t="e">
        <f t="shared" si="62"/>
        <v>#REF!</v>
      </c>
      <c r="HJ87" s="41" t="e">
        <f t="shared" si="62"/>
        <v>#REF!</v>
      </c>
    </row>
    <row r="88" spans="1:218" ht="14.4" x14ac:dyDescent="0.3">
      <c r="A88" s="42">
        <v>85</v>
      </c>
      <c r="B88" s="43" t="e">
        <f>'CMM3 - AUX CALC'!$CH$67</f>
        <v>#REF!</v>
      </c>
      <c r="CI88" s="41" t="e">
        <f>$B88/(_xlfn.SINGLE(PrazoConcessao)*12-CI$3+1)</f>
        <v>#REF!</v>
      </c>
      <c r="CJ88" s="41" t="e">
        <f t="shared" si="67"/>
        <v>#REF!</v>
      </c>
      <c r="CK88" s="41" t="e">
        <f t="shared" si="67"/>
        <v>#REF!</v>
      </c>
      <c r="CL88" s="41" t="e">
        <f t="shared" si="67"/>
        <v>#REF!</v>
      </c>
      <c r="CM88" s="41" t="e">
        <f t="shared" si="67"/>
        <v>#REF!</v>
      </c>
      <c r="CN88" s="41" t="e">
        <f t="shared" si="67"/>
        <v>#REF!</v>
      </c>
      <c r="CO88" s="41" t="e">
        <f t="shared" si="67"/>
        <v>#REF!</v>
      </c>
      <c r="CP88" s="41" t="e">
        <f t="shared" si="67"/>
        <v>#REF!</v>
      </c>
      <c r="CQ88" s="41" t="e">
        <f t="shared" si="63"/>
        <v>#REF!</v>
      </c>
      <c r="CR88" s="41" t="e">
        <f t="shared" si="63"/>
        <v>#REF!</v>
      </c>
      <c r="CS88" s="41" t="e">
        <f t="shared" si="63"/>
        <v>#REF!</v>
      </c>
      <c r="CT88" s="41" t="e">
        <f t="shared" si="63"/>
        <v>#REF!</v>
      </c>
      <c r="CU88" s="41" t="e">
        <f t="shared" si="63"/>
        <v>#REF!</v>
      </c>
      <c r="CV88" s="41" t="e">
        <f t="shared" si="63"/>
        <v>#REF!</v>
      </c>
      <c r="CW88" s="41" t="e">
        <f t="shared" si="63"/>
        <v>#REF!</v>
      </c>
      <c r="CX88" s="41" t="e">
        <f t="shared" si="63"/>
        <v>#REF!</v>
      </c>
      <c r="CY88" s="41" t="e">
        <f t="shared" si="63"/>
        <v>#REF!</v>
      </c>
      <c r="CZ88" s="41" t="e">
        <f t="shared" si="63"/>
        <v>#REF!</v>
      </c>
      <c r="DA88" s="41" t="e">
        <f t="shared" si="63"/>
        <v>#REF!</v>
      </c>
      <c r="DB88" s="41" t="e">
        <f t="shared" si="63"/>
        <v>#REF!</v>
      </c>
      <c r="DC88" s="41" t="e">
        <f t="shared" si="63"/>
        <v>#REF!</v>
      </c>
      <c r="DD88" s="41" t="e">
        <f t="shared" si="71"/>
        <v>#REF!</v>
      </c>
      <c r="DE88" s="41" t="e">
        <f t="shared" si="71"/>
        <v>#REF!</v>
      </c>
      <c r="DF88" s="41" t="e">
        <f t="shared" si="71"/>
        <v>#REF!</v>
      </c>
      <c r="DG88" s="41" t="e">
        <f t="shared" si="71"/>
        <v>#REF!</v>
      </c>
      <c r="DH88" s="41" t="e">
        <f t="shared" si="71"/>
        <v>#REF!</v>
      </c>
      <c r="DI88" s="41" t="e">
        <f t="shared" si="71"/>
        <v>#REF!</v>
      </c>
      <c r="DJ88" s="41" t="e">
        <f t="shared" si="71"/>
        <v>#REF!</v>
      </c>
      <c r="DK88" s="41" t="e">
        <f t="shared" si="71"/>
        <v>#REF!</v>
      </c>
      <c r="DL88" s="41" t="e">
        <f t="shared" si="71"/>
        <v>#REF!</v>
      </c>
      <c r="DM88" s="41" t="e">
        <f t="shared" si="71"/>
        <v>#REF!</v>
      </c>
      <c r="DN88" s="41" t="e">
        <f t="shared" si="71"/>
        <v>#REF!</v>
      </c>
      <c r="DO88" s="41" t="e">
        <f t="shared" si="71"/>
        <v>#REF!</v>
      </c>
      <c r="DP88" s="41" t="e">
        <f t="shared" si="71"/>
        <v>#REF!</v>
      </c>
      <c r="DQ88" s="41" t="e">
        <f t="shared" si="76"/>
        <v>#REF!</v>
      </c>
      <c r="DR88" s="41" t="e">
        <f t="shared" si="76"/>
        <v>#REF!</v>
      </c>
      <c r="DS88" s="41" t="e">
        <f t="shared" si="76"/>
        <v>#REF!</v>
      </c>
      <c r="DT88" s="41" t="e">
        <f t="shared" si="76"/>
        <v>#REF!</v>
      </c>
      <c r="DU88" s="41" t="e">
        <f t="shared" si="76"/>
        <v>#REF!</v>
      </c>
      <c r="DV88" s="41" t="e">
        <f t="shared" si="64"/>
        <v>#REF!</v>
      </c>
      <c r="DW88" s="41" t="e">
        <f t="shared" si="64"/>
        <v>#REF!</v>
      </c>
      <c r="DX88" s="41" t="e">
        <f t="shared" si="64"/>
        <v>#REF!</v>
      </c>
      <c r="DY88" s="41" t="e">
        <f t="shared" si="64"/>
        <v>#REF!</v>
      </c>
      <c r="DZ88" s="41" t="e">
        <f t="shared" si="64"/>
        <v>#REF!</v>
      </c>
      <c r="EA88" s="41" t="e">
        <f t="shared" si="64"/>
        <v>#REF!</v>
      </c>
      <c r="EB88" s="41" t="e">
        <f t="shared" si="64"/>
        <v>#REF!</v>
      </c>
      <c r="EC88" s="41" t="e">
        <f t="shared" si="64"/>
        <v>#REF!</v>
      </c>
      <c r="ED88" s="41" t="e">
        <f t="shared" si="64"/>
        <v>#REF!</v>
      </c>
      <c r="EE88" s="41" t="e">
        <f t="shared" si="64"/>
        <v>#REF!</v>
      </c>
      <c r="EF88" s="41" t="e">
        <f t="shared" si="77"/>
        <v>#REF!</v>
      </c>
      <c r="EG88" s="41" t="e">
        <f t="shared" si="77"/>
        <v>#REF!</v>
      </c>
      <c r="EH88" s="41" t="e">
        <f t="shared" si="77"/>
        <v>#REF!</v>
      </c>
      <c r="EI88" s="41" t="e">
        <f t="shared" si="77"/>
        <v>#REF!</v>
      </c>
      <c r="EJ88" s="41" t="e">
        <f t="shared" si="72"/>
        <v>#REF!</v>
      </c>
      <c r="EK88" s="41" t="e">
        <f t="shared" si="72"/>
        <v>#REF!</v>
      </c>
      <c r="EL88" s="41" t="e">
        <f t="shared" si="72"/>
        <v>#REF!</v>
      </c>
      <c r="EM88" s="41" t="e">
        <f t="shared" si="72"/>
        <v>#REF!</v>
      </c>
      <c r="EN88" s="41" t="e">
        <f t="shared" si="72"/>
        <v>#REF!</v>
      </c>
      <c r="EO88" s="41" t="e">
        <f t="shared" si="72"/>
        <v>#REF!</v>
      </c>
      <c r="EP88" s="41" t="e">
        <f t="shared" si="72"/>
        <v>#REF!</v>
      </c>
      <c r="EQ88" s="41" t="e">
        <f t="shared" si="72"/>
        <v>#REF!</v>
      </c>
      <c r="ER88" s="41" t="e">
        <f t="shared" si="72"/>
        <v>#REF!</v>
      </c>
      <c r="ES88" s="41" t="e">
        <f t="shared" si="72"/>
        <v>#REF!</v>
      </c>
      <c r="ET88" s="41" t="e">
        <f t="shared" si="72"/>
        <v>#REF!</v>
      </c>
      <c r="EU88" s="41" t="e">
        <f t="shared" si="72"/>
        <v>#REF!</v>
      </c>
      <c r="EV88" s="41" t="e">
        <f t="shared" si="72"/>
        <v>#REF!</v>
      </c>
      <c r="EW88" s="41" t="e">
        <f t="shared" si="78"/>
        <v>#REF!</v>
      </c>
      <c r="EX88" s="41" t="e">
        <f t="shared" si="78"/>
        <v>#REF!</v>
      </c>
      <c r="EY88" s="41" t="e">
        <f t="shared" si="78"/>
        <v>#REF!</v>
      </c>
      <c r="EZ88" s="41" t="e">
        <f t="shared" si="78"/>
        <v>#REF!</v>
      </c>
      <c r="FA88" s="41" t="e">
        <f t="shared" si="78"/>
        <v>#REF!</v>
      </c>
      <c r="FB88" s="41" t="e">
        <f t="shared" si="65"/>
        <v>#REF!</v>
      </c>
      <c r="FC88" s="41" t="e">
        <f t="shared" si="65"/>
        <v>#REF!</v>
      </c>
      <c r="FD88" s="41" t="e">
        <f t="shared" si="65"/>
        <v>#REF!</v>
      </c>
      <c r="FE88" s="41" t="e">
        <f t="shared" si="65"/>
        <v>#REF!</v>
      </c>
      <c r="FF88" s="41" t="e">
        <f t="shared" si="65"/>
        <v>#REF!</v>
      </c>
      <c r="FG88" s="41" t="e">
        <f t="shared" si="65"/>
        <v>#REF!</v>
      </c>
      <c r="FH88" s="41" t="e">
        <f t="shared" si="65"/>
        <v>#REF!</v>
      </c>
      <c r="FI88" s="41" t="e">
        <f t="shared" si="65"/>
        <v>#REF!</v>
      </c>
      <c r="FJ88" s="41" t="e">
        <f t="shared" si="65"/>
        <v>#REF!</v>
      </c>
      <c r="FK88" s="41" t="e">
        <f t="shared" si="65"/>
        <v>#REF!</v>
      </c>
      <c r="FL88" s="41" t="e">
        <f t="shared" si="79"/>
        <v>#REF!</v>
      </c>
      <c r="FM88" s="41" t="e">
        <f t="shared" si="79"/>
        <v>#REF!</v>
      </c>
      <c r="FN88" s="41" t="e">
        <f t="shared" si="79"/>
        <v>#REF!</v>
      </c>
      <c r="FO88" s="41" t="e">
        <f t="shared" si="79"/>
        <v>#REF!</v>
      </c>
      <c r="FP88" s="41" t="e">
        <f t="shared" si="73"/>
        <v>#REF!</v>
      </c>
      <c r="FQ88" s="41" t="e">
        <f t="shared" si="73"/>
        <v>#REF!</v>
      </c>
      <c r="FR88" s="41" t="e">
        <f t="shared" si="73"/>
        <v>#REF!</v>
      </c>
      <c r="FS88" s="41" t="e">
        <f t="shared" si="73"/>
        <v>#REF!</v>
      </c>
      <c r="FT88" s="41" t="e">
        <f t="shared" si="73"/>
        <v>#REF!</v>
      </c>
      <c r="FU88" s="41" t="e">
        <f t="shared" si="73"/>
        <v>#REF!</v>
      </c>
      <c r="FV88" s="41" t="e">
        <f t="shared" si="73"/>
        <v>#REF!</v>
      </c>
      <c r="FW88" s="41" t="e">
        <f t="shared" si="73"/>
        <v>#REF!</v>
      </c>
      <c r="FX88" s="41" t="e">
        <f t="shared" si="73"/>
        <v>#REF!</v>
      </c>
      <c r="FY88" s="41" t="e">
        <f t="shared" si="73"/>
        <v>#REF!</v>
      </c>
      <c r="FZ88" s="41" t="e">
        <f t="shared" si="73"/>
        <v>#REF!</v>
      </c>
      <c r="GA88" s="41" t="e">
        <f t="shared" si="73"/>
        <v>#REF!</v>
      </c>
      <c r="GB88" s="41" t="e">
        <f t="shared" si="73"/>
        <v>#REF!</v>
      </c>
      <c r="GC88" s="41" t="e">
        <f t="shared" si="80"/>
        <v>#REF!</v>
      </c>
      <c r="GD88" s="41" t="e">
        <f t="shared" si="80"/>
        <v>#REF!</v>
      </c>
      <c r="GE88" s="41" t="e">
        <f t="shared" si="80"/>
        <v>#REF!</v>
      </c>
      <c r="GF88" s="41" t="e">
        <f t="shared" si="80"/>
        <v>#REF!</v>
      </c>
      <c r="GG88" s="41" t="e">
        <f t="shared" si="80"/>
        <v>#REF!</v>
      </c>
      <c r="GH88" s="41" t="e">
        <f t="shared" si="66"/>
        <v>#REF!</v>
      </c>
      <c r="GI88" s="41" t="e">
        <f t="shared" si="58"/>
        <v>#REF!</v>
      </c>
      <c r="GJ88" s="41" t="e">
        <f t="shared" si="58"/>
        <v>#REF!</v>
      </c>
      <c r="GK88" s="41" t="e">
        <f t="shared" si="58"/>
        <v>#REF!</v>
      </c>
      <c r="GL88" s="41" t="e">
        <f t="shared" si="75"/>
        <v>#REF!</v>
      </c>
      <c r="GM88" s="41" t="e">
        <f t="shared" si="75"/>
        <v>#REF!</v>
      </c>
      <c r="GN88" s="41" t="e">
        <f t="shared" si="75"/>
        <v>#REF!</v>
      </c>
      <c r="GO88" s="41" t="e">
        <f t="shared" si="75"/>
        <v>#REF!</v>
      </c>
      <c r="GP88" s="41" t="e">
        <f t="shared" si="75"/>
        <v>#REF!</v>
      </c>
      <c r="GQ88" s="41" t="e">
        <f t="shared" si="75"/>
        <v>#REF!</v>
      </c>
      <c r="GR88" s="41" t="e">
        <f t="shared" si="75"/>
        <v>#REF!</v>
      </c>
      <c r="GS88" s="41" t="e">
        <f t="shared" si="75"/>
        <v>#REF!</v>
      </c>
      <c r="GT88" s="41" t="e">
        <f t="shared" si="75"/>
        <v>#REF!</v>
      </c>
      <c r="GU88" s="41" t="e">
        <f t="shared" si="75"/>
        <v>#REF!</v>
      </c>
      <c r="GV88" s="41" t="e">
        <f t="shared" si="75"/>
        <v>#REF!</v>
      </c>
      <c r="GW88" s="41" t="e">
        <f t="shared" si="75"/>
        <v>#REF!</v>
      </c>
      <c r="GX88" s="41" t="e">
        <f t="shared" si="75"/>
        <v>#REF!</v>
      </c>
      <c r="GY88" s="41" t="e">
        <f t="shared" si="59"/>
        <v>#REF!</v>
      </c>
      <c r="GZ88" s="41" t="e">
        <f t="shared" si="59"/>
        <v>#REF!</v>
      </c>
      <c r="HA88" s="41" t="e">
        <f t="shared" si="59"/>
        <v>#REF!</v>
      </c>
      <c r="HB88" s="41" t="e">
        <f t="shared" si="59"/>
        <v>#REF!</v>
      </c>
      <c r="HC88" s="41" t="e">
        <f t="shared" si="59"/>
        <v>#REF!</v>
      </c>
      <c r="HD88" s="41" t="e">
        <f t="shared" si="59"/>
        <v>#REF!</v>
      </c>
      <c r="HE88" s="41" t="e">
        <f t="shared" si="62"/>
        <v>#REF!</v>
      </c>
      <c r="HF88" s="41" t="e">
        <f t="shared" si="62"/>
        <v>#REF!</v>
      </c>
      <c r="HG88" s="41" t="e">
        <f t="shared" si="62"/>
        <v>#REF!</v>
      </c>
      <c r="HH88" s="41" t="e">
        <f t="shared" si="62"/>
        <v>#REF!</v>
      </c>
      <c r="HI88" s="41" t="e">
        <f t="shared" si="62"/>
        <v>#REF!</v>
      </c>
      <c r="HJ88" s="41" t="e">
        <f t="shared" si="62"/>
        <v>#REF!</v>
      </c>
    </row>
    <row r="89" spans="1:218" ht="14.4" x14ac:dyDescent="0.3">
      <c r="A89" s="42">
        <v>86</v>
      </c>
      <c r="B89" s="43" t="e">
        <f>'CMM3 - AUX CALC'!$CI$67</f>
        <v>#REF!</v>
      </c>
      <c r="CJ89" s="41" t="e">
        <f>$B89/(_xlfn.SINGLE(PrazoConcessao)*12-CJ$3+1)</f>
        <v>#REF!</v>
      </c>
      <c r="CK89" s="41" t="e">
        <f t="shared" si="67"/>
        <v>#REF!</v>
      </c>
      <c r="CL89" s="41" t="e">
        <f t="shared" si="67"/>
        <v>#REF!</v>
      </c>
      <c r="CM89" s="41" t="e">
        <f t="shared" si="67"/>
        <v>#REF!</v>
      </c>
      <c r="CN89" s="41" t="e">
        <f t="shared" si="67"/>
        <v>#REF!</v>
      </c>
      <c r="CO89" s="41" t="e">
        <f t="shared" si="67"/>
        <v>#REF!</v>
      </c>
      <c r="CP89" s="41" t="e">
        <f t="shared" si="67"/>
        <v>#REF!</v>
      </c>
      <c r="CQ89" s="41" t="e">
        <f t="shared" si="67"/>
        <v>#REF!</v>
      </c>
      <c r="CR89" s="41" t="e">
        <f t="shared" si="67"/>
        <v>#REF!</v>
      </c>
      <c r="CS89" s="41" t="e">
        <f t="shared" si="67"/>
        <v>#REF!</v>
      </c>
      <c r="CT89" s="41" t="e">
        <f t="shared" si="67"/>
        <v>#REF!</v>
      </c>
      <c r="CU89" s="41" t="e">
        <f t="shared" si="67"/>
        <v>#REF!</v>
      </c>
      <c r="CV89" s="41" t="e">
        <f t="shared" ref="CV89:DK104" si="81">CU89</f>
        <v>#REF!</v>
      </c>
      <c r="CW89" s="41" t="e">
        <f t="shared" si="81"/>
        <v>#REF!</v>
      </c>
      <c r="CX89" s="41" t="e">
        <f t="shared" si="81"/>
        <v>#REF!</v>
      </c>
      <c r="CY89" s="41" t="e">
        <f t="shared" si="81"/>
        <v>#REF!</v>
      </c>
      <c r="CZ89" s="41" t="e">
        <f t="shared" si="81"/>
        <v>#REF!</v>
      </c>
      <c r="DA89" s="41" t="e">
        <f t="shared" si="81"/>
        <v>#REF!</v>
      </c>
      <c r="DB89" s="41" t="e">
        <f t="shared" si="81"/>
        <v>#REF!</v>
      </c>
      <c r="DC89" s="41" t="e">
        <f t="shared" si="81"/>
        <v>#REF!</v>
      </c>
      <c r="DD89" s="41" t="e">
        <f t="shared" si="71"/>
        <v>#REF!</v>
      </c>
      <c r="DE89" s="41" t="e">
        <f t="shared" si="71"/>
        <v>#REF!</v>
      </c>
      <c r="DF89" s="41" t="e">
        <f t="shared" si="71"/>
        <v>#REF!</v>
      </c>
      <c r="DG89" s="41" t="e">
        <f t="shared" si="71"/>
        <v>#REF!</v>
      </c>
      <c r="DH89" s="41" t="e">
        <f t="shared" si="71"/>
        <v>#REF!</v>
      </c>
      <c r="DI89" s="41" t="e">
        <f t="shared" si="71"/>
        <v>#REF!</v>
      </c>
      <c r="DJ89" s="41" t="e">
        <f t="shared" si="71"/>
        <v>#REF!</v>
      </c>
      <c r="DK89" s="41" t="e">
        <f t="shared" si="71"/>
        <v>#REF!</v>
      </c>
      <c r="DL89" s="41" t="e">
        <f t="shared" si="71"/>
        <v>#REF!</v>
      </c>
      <c r="DM89" s="41" t="e">
        <f t="shared" si="71"/>
        <v>#REF!</v>
      </c>
      <c r="DN89" s="41" t="e">
        <f t="shared" si="71"/>
        <v>#REF!</v>
      </c>
      <c r="DO89" s="41" t="e">
        <f t="shared" si="71"/>
        <v>#REF!</v>
      </c>
      <c r="DP89" s="41" t="e">
        <f t="shared" si="71"/>
        <v>#REF!</v>
      </c>
      <c r="DQ89" s="41" t="e">
        <f t="shared" si="76"/>
        <v>#REF!</v>
      </c>
      <c r="DR89" s="41" t="e">
        <f t="shared" si="76"/>
        <v>#REF!</v>
      </c>
      <c r="DS89" s="41" t="e">
        <f t="shared" si="76"/>
        <v>#REF!</v>
      </c>
      <c r="DT89" s="41" t="e">
        <f t="shared" si="76"/>
        <v>#REF!</v>
      </c>
      <c r="DU89" s="41" t="e">
        <f t="shared" si="76"/>
        <v>#REF!</v>
      </c>
      <c r="DV89" s="41" t="e">
        <f t="shared" si="64"/>
        <v>#REF!</v>
      </c>
      <c r="DW89" s="41" t="e">
        <f t="shared" si="64"/>
        <v>#REF!</v>
      </c>
      <c r="DX89" s="41" t="e">
        <f t="shared" si="64"/>
        <v>#REF!</v>
      </c>
      <c r="DY89" s="41" t="e">
        <f t="shared" si="64"/>
        <v>#REF!</v>
      </c>
      <c r="DZ89" s="41" t="e">
        <f t="shared" si="64"/>
        <v>#REF!</v>
      </c>
      <c r="EA89" s="41" t="e">
        <f t="shared" si="64"/>
        <v>#REF!</v>
      </c>
      <c r="EB89" s="41" t="e">
        <f t="shared" si="64"/>
        <v>#REF!</v>
      </c>
      <c r="EC89" s="41" t="e">
        <f t="shared" si="64"/>
        <v>#REF!</v>
      </c>
      <c r="ED89" s="41" t="e">
        <f t="shared" si="64"/>
        <v>#REF!</v>
      </c>
      <c r="EE89" s="41" t="e">
        <f t="shared" si="64"/>
        <v>#REF!</v>
      </c>
      <c r="EF89" s="41" t="e">
        <f t="shared" si="77"/>
        <v>#REF!</v>
      </c>
      <c r="EG89" s="41" t="e">
        <f t="shared" si="77"/>
        <v>#REF!</v>
      </c>
      <c r="EH89" s="41" t="e">
        <f t="shared" si="77"/>
        <v>#REF!</v>
      </c>
      <c r="EI89" s="41" t="e">
        <f t="shared" si="77"/>
        <v>#REF!</v>
      </c>
      <c r="EJ89" s="41" t="e">
        <f t="shared" si="72"/>
        <v>#REF!</v>
      </c>
      <c r="EK89" s="41" t="e">
        <f t="shared" si="72"/>
        <v>#REF!</v>
      </c>
      <c r="EL89" s="41" t="e">
        <f t="shared" si="72"/>
        <v>#REF!</v>
      </c>
      <c r="EM89" s="41" t="e">
        <f t="shared" si="72"/>
        <v>#REF!</v>
      </c>
      <c r="EN89" s="41" t="e">
        <f t="shared" si="72"/>
        <v>#REF!</v>
      </c>
      <c r="EO89" s="41" t="e">
        <f t="shared" si="72"/>
        <v>#REF!</v>
      </c>
      <c r="EP89" s="41" t="e">
        <f t="shared" si="72"/>
        <v>#REF!</v>
      </c>
      <c r="EQ89" s="41" t="e">
        <f t="shared" si="72"/>
        <v>#REF!</v>
      </c>
      <c r="ER89" s="41" t="e">
        <f t="shared" si="72"/>
        <v>#REF!</v>
      </c>
      <c r="ES89" s="41" t="e">
        <f t="shared" si="72"/>
        <v>#REF!</v>
      </c>
      <c r="ET89" s="41" t="e">
        <f t="shared" si="72"/>
        <v>#REF!</v>
      </c>
      <c r="EU89" s="41" t="e">
        <f t="shared" si="72"/>
        <v>#REF!</v>
      </c>
      <c r="EV89" s="41" t="e">
        <f t="shared" si="72"/>
        <v>#REF!</v>
      </c>
      <c r="EW89" s="41" t="e">
        <f t="shared" si="78"/>
        <v>#REF!</v>
      </c>
      <c r="EX89" s="41" t="e">
        <f t="shared" si="78"/>
        <v>#REF!</v>
      </c>
      <c r="EY89" s="41" t="e">
        <f t="shared" si="78"/>
        <v>#REF!</v>
      </c>
      <c r="EZ89" s="41" t="e">
        <f t="shared" si="78"/>
        <v>#REF!</v>
      </c>
      <c r="FA89" s="41" t="e">
        <f t="shared" si="78"/>
        <v>#REF!</v>
      </c>
      <c r="FB89" s="41" t="e">
        <f t="shared" si="65"/>
        <v>#REF!</v>
      </c>
      <c r="FC89" s="41" t="e">
        <f t="shared" si="65"/>
        <v>#REF!</v>
      </c>
      <c r="FD89" s="41" t="e">
        <f t="shared" si="65"/>
        <v>#REF!</v>
      </c>
      <c r="FE89" s="41" t="e">
        <f t="shared" si="65"/>
        <v>#REF!</v>
      </c>
      <c r="FF89" s="41" t="e">
        <f t="shared" si="65"/>
        <v>#REF!</v>
      </c>
      <c r="FG89" s="41" t="e">
        <f t="shared" si="65"/>
        <v>#REF!</v>
      </c>
      <c r="FH89" s="41" t="e">
        <f t="shared" si="65"/>
        <v>#REF!</v>
      </c>
      <c r="FI89" s="41" t="e">
        <f t="shared" si="65"/>
        <v>#REF!</v>
      </c>
      <c r="FJ89" s="41" t="e">
        <f t="shared" si="65"/>
        <v>#REF!</v>
      </c>
      <c r="FK89" s="41" t="e">
        <f t="shared" si="65"/>
        <v>#REF!</v>
      </c>
      <c r="FL89" s="41" t="e">
        <f t="shared" si="79"/>
        <v>#REF!</v>
      </c>
      <c r="FM89" s="41" t="e">
        <f t="shared" si="79"/>
        <v>#REF!</v>
      </c>
      <c r="FN89" s="41" t="e">
        <f t="shared" si="79"/>
        <v>#REF!</v>
      </c>
      <c r="FO89" s="41" t="e">
        <f t="shared" si="79"/>
        <v>#REF!</v>
      </c>
      <c r="FP89" s="41" t="e">
        <f t="shared" si="73"/>
        <v>#REF!</v>
      </c>
      <c r="FQ89" s="41" t="e">
        <f t="shared" si="73"/>
        <v>#REF!</v>
      </c>
      <c r="FR89" s="41" t="e">
        <f t="shared" si="73"/>
        <v>#REF!</v>
      </c>
      <c r="FS89" s="41" t="e">
        <f t="shared" si="73"/>
        <v>#REF!</v>
      </c>
      <c r="FT89" s="41" t="e">
        <f t="shared" si="73"/>
        <v>#REF!</v>
      </c>
      <c r="FU89" s="41" t="e">
        <f t="shared" si="73"/>
        <v>#REF!</v>
      </c>
      <c r="FV89" s="41" t="e">
        <f t="shared" si="73"/>
        <v>#REF!</v>
      </c>
      <c r="FW89" s="41" t="e">
        <f t="shared" si="73"/>
        <v>#REF!</v>
      </c>
      <c r="FX89" s="41" t="e">
        <f t="shared" si="73"/>
        <v>#REF!</v>
      </c>
      <c r="FY89" s="41" t="e">
        <f t="shared" si="73"/>
        <v>#REF!</v>
      </c>
      <c r="FZ89" s="41" t="e">
        <f t="shared" si="73"/>
        <v>#REF!</v>
      </c>
      <c r="GA89" s="41" t="e">
        <f t="shared" si="73"/>
        <v>#REF!</v>
      </c>
      <c r="GB89" s="41" t="e">
        <f t="shared" si="73"/>
        <v>#REF!</v>
      </c>
      <c r="GC89" s="41" t="e">
        <f t="shared" si="80"/>
        <v>#REF!</v>
      </c>
      <c r="GD89" s="41" t="e">
        <f t="shared" si="80"/>
        <v>#REF!</v>
      </c>
      <c r="GE89" s="41" t="e">
        <f t="shared" si="80"/>
        <v>#REF!</v>
      </c>
      <c r="GF89" s="41" t="e">
        <f t="shared" si="80"/>
        <v>#REF!</v>
      </c>
      <c r="GG89" s="41" t="e">
        <f t="shared" si="80"/>
        <v>#REF!</v>
      </c>
      <c r="GH89" s="41" t="e">
        <f t="shared" si="66"/>
        <v>#REF!</v>
      </c>
      <c r="GI89" s="41" t="e">
        <f t="shared" si="58"/>
        <v>#REF!</v>
      </c>
      <c r="GJ89" s="41" t="e">
        <f t="shared" si="58"/>
        <v>#REF!</v>
      </c>
      <c r="GK89" s="41" t="e">
        <f t="shared" si="58"/>
        <v>#REF!</v>
      </c>
      <c r="GL89" s="41" t="e">
        <f t="shared" si="75"/>
        <v>#REF!</v>
      </c>
      <c r="GM89" s="41" t="e">
        <f t="shared" si="75"/>
        <v>#REF!</v>
      </c>
      <c r="GN89" s="41" t="e">
        <f t="shared" si="75"/>
        <v>#REF!</v>
      </c>
      <c r="GO89" s="41" t="e">
        <f t="shared" si="75"/>
        <v>#REF!</v>
      </c>
      <c r="GP89" s="41" t="e">
        <f t="shared" si="75"/>
        <v>#REF!</v>
      </c>
      <c r="GQ89" s="41" t="e">
        <f t="shared" si="75"/>
        <v>#REF!</v>
      </c>
      <c r="GR89" s="41" t="e">
        <f t="shared" si="75"/>
        <v>#REF!</v>
      </c>
      <c r="GS89" s="41" t="e">
        <f t="shared" si="75"/>
        <v>#REF!</v>
      </c>
      <c r="GT89" s="41" t="e">
        <f t="shared" ref="GT89:HG115" si="82">GS89</f>
        <v>#REF!</v>
      </c>
      <c r="GU89" s="41" t="e">
        <f t="shared" si="82"/>
        <v>#REF!</v>
      </c>
      <c r="GV89" s="41" t="e">
        <f t="shared" si="82"/>
        <v>#REF!</v>
      </c>
      <c r="GW89" s="41" t="e">
        <f t="shared" si="82"/>
        <v>#REF!</v>
      </c>
      <c r="GX89" s="41" t="e">
        <f t="shared" si="82"/>
        <v>#REF!</v>
      </c>
      <c r="GY89" s="41" t="e">
        <f t="shared" si="59"/>
        <v>#REF!</v>
      </c>
      <c r="GZ89" s="41" t="e">
        <f t="shared" si="59"/>
        <v>#REF!</v>
      </c>
      <c r="HA89" s="41" t="e">
        <f t="shared" si="59"/>
        <v>#REF!</v>
      </c>
      <c r="HB89" s="41" t="e">
        <f t="shared" si="59"/>
        <v>#REF!</v>
      </c>
      <c r="HC89" s="41" t="e">
        <f t="shared" si="59"/>
        <v>#REF!</v>
      </c>
      <c r="HD89" s="41" t="e">
        <f t="shared" si="59"/>
        <v>#REF!</v>
      </c>
      <c r="HE89" s="41" t="e">
        <f t="shared" si="62"/>
        <v>#REF!</v>
      </c>
      <c r="HF89" s="41" t="e">
        <f t="shared" si="62"/>
        <v>#REF!</v>
      </c>
      <c r="HG89" s="41" t="e">
        <f t="shared" si="62"/>
        <v>#REF!</v>
      </c>
      <c r="HH89" s="41" t="e">
        <f t="shared" si="62"/>
        <v>#REF!</v>
      </c>
      <c r="HI89" s="41" t="e">
        <f t="shared" si="62"/>
        <v>#REF!</v>
      </c>
      <c r="HJ89" s="41" t="e">
        <f t="shared" si="62"/>
        <v>#REF!</v>
      </c>
    </row>
    <row r="90" spans="1:218" ht="14.4" x14ac:dyDescent="0.3">
      <c r="A90" s="42">
        <v>87</v>
      </c>
      <c r="B90" s="43" t="e">
        <f>'CMM3 - AUX CALC'!$CJ$67</f>
        <v>#REF!</v>
      </c>
      <c r="CK90" s="41" t="e">
        <f>$B90/(_xlfn.SINGLE(PrazoConcessao)*12-CK$3+1)</f>
        <v>#REF!</v>
      </c>
      <c r="CL90" s="41" t="e">
        <f t="shared" si="67"/>
        <v>#REF!</v>
      </c>
      <c r="CM90" s="41" t="e">
        <f t="shared" si="67"/>
        <v>#REF!</v>
      </c>
      <c r="CN90" s="41" t="e">
        <f t="shared" si="67"/>
        <v>#REF!</v>
      </c>
      <c r="CO90" s="41" t="e">
        <f t="shared" si="67"/>
        <v>#REF!</v>
      </c>
      <c r="CP90" s="41" t="e">
        <f t="shared" si="67"/>
        <v>#REF!</v>
      </c>
      <c r="CQ90" s="41" t="e">
        <f t="shared" si="67"/>
        <v>#REF!</v>
      </c>
      <c r="CR90" s="41" t="e">
        <f t="shared" si="67"/>
        <v>#REF!</v>
      </c>
      <c r="CS90" s="41" t="e">
        <f t="shared" si="67"/>
        <v>#REF!</v>
      </c>
      <c r="CT90" s="41" t="e">
        <f t="shared" si="67"/>
        <v>#REF!</v>
      </c>
      <c r="CU90" s="41" t="e">
        <f t="shared" si="67"/>
        <v>#REF!</v>
      </c>
      <c r="CV90" s="41" t="e">
        <f t="shared" si="81"/>
        <v>#REF!</v>
      </c>
      <c r="CW90" s="41" t="e">
        <f t="shared" si="81"/>
        <v>#REF!</v>
      </c>
      <c r="CX90" s="41" t="e">
        <f t="shared" si="81"/>
        <v>#REF!</v>
      </c>
      <c r="CY90" s="41" t="e">
        <f t="shared" si="81"/>
        <v>#REF!</v>
      </c>
      <c r="CZ90" s="41" t="e">
        <f t="shared" si="81"/>
        <v>#REF!</v>
      </c>
      <c r="DA90" s="41" t="e">
        <f t="shared" si="81"/>
        <v>#REF!</v>
      </c>
      <c r="DB90" s="41" t="e">
        <f t="shared" si="81"/>
        <v>#REF!</v>
      </c>
      <c r="DC90" s="41" t="e">
        <f t="shared" si="81"/>
        <v>#REF!</v>
      </c>
      <c r="DD90" s="41" t="e">
        <f t="shared" si="71"/>
        <v>#REF!</v>
      </c>
      <c r="DE90" s="41" t="e">
        <f t="shared" si="71"/>
        <v>#REF!</v>
      </c>
      <c r="DF90" s="41" t="e">
        <f t="shared" si="71"/>
        <v>#REF!</v>
      </c>
      <c r="DG90" s="41" t="e">
        <f t="shared" si="71"/>
        <v>#REF!</v>
      </c>
      <c r="DH90" s="41" t="e">
        <f t="shared" si="71"/>
        <v>#REF!</v>
      </c>
      <c r="DI90" s="41" t="e">
        <f t="shared" si="71"/>
        <v>#REF!</v>
      </c>
      <c r="DJ90" s="41" t="e">
        <f t="shared" si="71"/>
        <v>#REF!</v>
      </c>
      <c r="DK90" s="41" t="e">
        <f t="shared" si="71"/>
        <v>#REF!</v>
      </c>
      <c r="DL90" s="41" t="e">
        <f t="shared" si="71"/>
        <v>#REF!</v>
      </c>
      <c r="DM90" s="41" t="e">
        <f t="shared" si="71"/>
        <v>#REF!</v>
      </c>
      <c r="DN90" s="41" t="e">
        <f t="shared" si="71"/>
        <v>#REF!</v>
      </c>
      <c r="DO90" s="41" t="e">
        <f t="shared" si="71"/>
        <v>#REF!</v>
      </c>
      <c r="DP90" s="41" t="e">
        <f t="shared" si="71"/>
        <v>#REF!</v>
      </c>
      <c r="DQ90" s="41" t="e">
        <f t="shared" si="76"/>
        <v>#REF!</v>
      </c>
      <c r="DR90" s="41" t="e">
        <f t="shared" si="76"/>
        <v>#REF!</v>
      </c>
      <c r="DS90" s="41" t="e">
        <f t="shared" si="76"/>
        <v>#REF!</v>
      </c>
      <c r="DT90" s="41" t="e">
        <f t="shared" si="76"/>
        <v>#REF!</v>
      </c>
      <c r="DU90" s="41" t="e">
        <f t="shared" si="76"/>
        <v>#REF!</v>
      </c>
      <c r="DV90" s="41" t="e">
        <f t="shared" si="64"/>
        <v>#REF!</v>
      </c>
      <c r="DW90" s="41" t="e">
        <f t="shared" si="64"/>
        <v>#REF!</v>
      </c>
      <c r="DX90" s="41" t="e">
        <f t="shared" si="64"/>
        <v>#REF!</v>
      </c>
      <c r="DY90" s="41" t="e">
        <f t="shared" si="64"/>
        <v>#REF!</v>
      </c>
      <c r="DZ90" s="41" t="e">
        <f t="shared" si="64"/>
        <v>#REF!</v>
      </c>
      <c r="EA90" s="41" t="e">
        <f t="shared" si="64"/>
        <v>#REF!</v>
      </c>
      <c r="EB90" s="41" t="e">
        <f t="shared" si="64"/>
        <v>#REF!</v>
      </c>
      <c r="EC90" s="41" t="e">
        <f t="shared" si="64"/>
        <v>#REF!</v>
      </c>
      <c r="ED90" s="41" t="e">
        <f t="shared" si="64"/>
        <v>#REF!</v>
      </c>
      <c r="EE90" s="41" t="e">
        <f t="shared" si="64"/>
        <v>#REF!</v>
      </c>
      <c r="EF90" s="41" t="e">
        <f t="shared" si="77"/>
        <v>#REF!</v>
      </c>
      <c r="EG90" s="41" t="e">
        <f t="shared" si="77"/>
        <v>#REF!</v>
      </c>
      <c r="EH90" s="41" t="e">
        <f t="shared" si="77"/>
        <v>#REF!</v>
      </c>
      <c r="EI90" s="41" t="e">
        <f t="shared" si="77"/>
        <v>#REF!</v>
      </c>
      <c r="EJ90" s="41" t="e">
        <f t="shared" si="72"/>
        <v>#REF!</v>
      </c>
      <c r="EK90" s="41" t="e">
        <f t="shared" si="72"/>
        <v>#REF!</v>
      </c>
      <c r="EL90" s="41" t="e">
        <f t="shared" si="72"/>
        <v>#REF!</v>
      </c>
      <c r="EM90" s="41" t="e">
        <f t="shared" si="72"/>
        <v>#REF!</v>
      </c>
      <c r="EN90" s="41" t="e">
        <f t="shared" si="72"/>
        <v>#REF!</v>
      </c>
      <c r="EO90" s="41" t="e">
        <f t="shared" si="72"/>
        <v>#REF!</v>
      </c>
      <c r="EP90" s="41" t="e">
        <f t="shared" si="72"/>
        <v>#REF!</v>
      </c>
      <c r="EQ90" s="41" t="e">
        <f t="shared" si="72"/>
        <v>#REF!</v>
      </c>
      <c r="ER90" s="41" t="e">
        <f t="shared" si="72"/>
        <v>#REF!</v>
      </c>
      <c r="ES90" s="41" t="e">
        <f t="shared" si="72"/>
        <v>#REF!</v>
      </c>
      <c r="ET90" s="41" t="e">
        <f t="shared" si="72"/>
        <v>#REF!</v>
      </c>
      <c r="EU90" s="41" t="e">
        <f t="shared" si="72"/>
        <v>#REF!</v>
      </c>
      <c r="EV90" s="41" t="e">
        <f t="shared" si="72"/>
        <v>#REF!</v>
      </c>
      <c r="EW90" s="41" t="e">
        <f t="shared" si="78"/>
        <v>#REF!</v>
      </c>
      <c r="EX90" s="41" t="e">
        <f t="shared" si="78"/>
        <v>#REF!</v>
      </c>
      <c r="EY90" s="41" t="e">
        <f t="shared" si="78"/>
        <v>#REF!</v>
      </c>
      <c r="EZ90" s="41" t="e">
        <f t="shared" si="78"/>
        <v>#REF!</v>
      </c>
      <c r="FA90" s="41" t="e">
        <f t="shared" si="78"/>
        <v>#REF!</v>
      </c>
      <c r="FB90" s="41" t="e">
        <f t="shared" si="65"/>
        <v>#REF!</v>
      </c>
      <c r="FC90" s="41" t="e">
        <f t="shared" si="65"/>
        <v>#REF!</v>
      </c>
      <c r="FD90" s="41" t="e">
        <f t="shared" si="65"/>
        <v>#REF!</v>
      </c>
      <c r="FE90" s="41" t="e">
        <f t="shared" si="65"/>
        <v>#REF!</v>
      </c>
      <c r="FF90" s="41" t="e">
        <f t="shared" si="65"/>
        <v>#REF!</v>
      </c>
      <c r="FG90" s="41" t="e">
        <f t="shared" si="65"/>
        <v>#REF!</v>
      </c>
      <c r="FH90" s="41" t="e">
        <f t="shared" si="65"/>
        <v>#REF!</v>
      </c>
      <c r="FI90" s="41" t="e">
        <f t="shared" si="65"/>
        <v>#REF!</v>
      </c>
      <c r="FJ90" s="41" t="e">
        <f t="shared" si="65"/>
        <v>#REF!</v>
      </c>
      <c r="FK90" s="41" t="e">
        <f t="shared" si="65"/>
        <v>#REF!</v>
      </c>
      <c r="FL90" s="41" t="e">
        <f t="shared" si="79"/>
        <v>#REF!</v>
      </c>
      <c r="FM90" s="41" t="e">
        <f t="shared" si="79"/>
        <v>#REF!</v>
      </c>
      <c r="FN90" s="41" t="e">
        <f t="shared" si="79"/>
        <v>#REF!</v>
      </c>
      <c r="FO90" s="41" t="e">
        <f t="shared" si="79"/>
        <v>#REF!</v>
      </c>
      <c r="FP90" s="41" t="e">
        <f t="shared" si="73"/>
        <v>#REF!</v>
      </c>
      <c r="FQ90" s="41" t="e">
        <f t="shared" si="73"/>
        <v>#REF!</v>
      </c>
      <c r="FR90" s="41" t="e">
        <f t="shared" si="73"/>
        <v>#REF!</v>
      </c>
      <c r="FS90" s="41" t="e">
        <f t="shared" si="73"/>
        <v>#REF!</v>
      </c>
      <c r="FT90" s="41" t="e">
        <f t="shared" si="73"/>
        <v>#REF!</v>
      </c>
      <c r="FU90" s="41" t="e">
        <f t="shared" si="73"/>
        <v>#REF!</v>
      </c>
      <c r="FV90" s="41" t="e">
        <f t="shared" si="73"/>
        <v>#REF!</v>
      </c>
      <c r="FW90" s="41" t="e">
        <f t="shared" si="73"/>
        <v>#REF!</v>
      </c>
      <c r="FX90" s="41" t="e">
        <f t="shared" si="73"/>
        <v>#REF!</v>
      </c>
      <c r="FY90" s="41" t="e">
        <f t="shared" si="73"/>
        <v>#REF!</v>
      </c>
      <c r="FZ90" s="41" t="e">
        <f t="shared" si="73"/>
        <v>#REF!</v>
      </c>
      <c r="GA90" s="41" t="e">
        <f t="shared" si="73"/>
        <v>#REF!</v>
      </c>
      <c r="GB90" s="41" t="e">
        <f t="shared" si="73"/>
        <v>#REF!</v>
      </c>
      <c r="GC90" s="41" t="e">
        <f t="shared" si="80"/>
        <v>#REF!</v>
      </c>
      <c r="GD90" s="41" t="e">
        <f t="shared" si="80"/>
        <v>#REF!</v>
      </c>
      <c r="GE90" s="41" t="e">
        <f t="shared" si="80"/>
        <v>#REF!</v>
      </c>
      <c r="GF90" s="41" t="e">
        <f t="shared" si="80"/>
        <v>#REF!</v>
      </c>
      <c r="GG90" s="41" t="e">
        <f t="shared" si="80"/>
        <v>#REF!</v>
      </c>
      <c r="GH90" s="41" t="e">
        <f t="shared" si="66"/>
        <v>#REF!</v>
      </c>
      <c r="GI90" s="41" t="e">
        <f t="shared" si="58"/>
        <v>#REF!</v>
      </c>
      <c r="GJ90" s="41" t="e">
        <f t="shared" si="58"/>
        <v>#REF!</v>
      </c>
      <c r="GK90" s="41" t="e">
        <f t="shared" si="58"/>
        <v>#REF!</v>
      </c>
      <c r="GL90" s="41" t="e">
        <f t="shared" si="58"/>
        <v>#REF!</v>
      </c>
      <c r="GM90" s="41" t="e">
        <f t="shared" si="58"/>
        <v>#REF!</v>
      </c>
      <c r="GN90" s="41" t="e">
        <f t="shared" si="58"/>
        <v>#REF!</v>
      </c>
      <c r="GO90" s="41" t="e">
        <f t="shared" si="58"/>
        <v>#REF!</v>
      </c>
      <c r="GP90" s="41" t="e">
        <f t="shared" si="58"/>
        <v>#REF!</v>
      </c>
      <c r="GQ90" s="41" t="e">
        <f t="shared" si="58"/>
        <v>#REF!</v>
      </c>
      <c r="GR90" s="41" t="e">
        <f t="shared" si="58"/>
        <v>#REF!</v>
      </c>
      <c r="GS90" s="41" t="e">
        <f t="shared" si="58"/>
        <v>#REF!</v>
      </c>
      <c r="GT90" s="41" t="e">
        <f t="shared" si="82"/>
        <v>#REF!</v>
      </c>
      <c r="GU90" s="41" t="e">
        <f t="shared" si="82"/>
        <v>#REF!</v>
      </c>
      <c r="GV90" s="41" t="e">
        <f t="shared" si="82"/>
        <v>#REF!</v>
      </c>
      <c r="GW90" s="41" t="e">
        <f t="shared" si="82"/>
        <v>#REF!</v>
      </c>
      <c r="GX90" s="41" t="e">
        <f t="shared" si="82"/>
        <v>#REF!</v>
      </c>
      <c r="GY90" s="41" t="e">
        <f t="shared" si="59"/>
        <v>#REF!</v>
      </c>
      <c r="GZ90" s="41" t="e">
        <f t="shared" si="59"/>
        <v>#REF!</v>
      </c>
      <c r="HA90" s="41" t="e">
        <f t="shared" si="59"/>
        <v>#REF!</v>
      </c>
      <c r="HB90" s="41" t="e">
        <f t="shared" si="59"/>
        <v>#REF!</v>
      </c>
      <c r="HC90" s="41" t="e">
        <f t="shared" si="59"/>
        <v>#REF!</v>
      </c>
      <c r="HD90" s="41" t="e">
        <f t="shared" si="59"/>
        <v>#REF!</v>
      </c>
      <c r="HE90" s="41" t="e">
        <f t="shared" si="62"/>
        <v>#REF!</v>
      </c>
      <c r="HF90" s="41" t="e">
        <f t="shared" si="62"/>
        <v>#REF!</v>
      </c>
      <c r="HG90" s="41" t="e">
        <f t="shared" si="62"/>
        <v>#REF!</v>
      </c>
      <c r="HH90" s="41" t="e">
        <f t="shared" si="62"/>
        <v>#REF!</v>
      </c>
      <c r="HI90" s="41" t="e">
        <f t="shared" si="62"/>
        <v>#REF!</v>
      </c>
      <c r="HJ90" s="41" t="e">
        <f t="shared" si="62"/>
        <v>#REF!</v>
      </c>
    </row>
    <row r="91" spans="1:218" ht="14.4" x14ac:dyDescent="0.3">
      <c r="A91" s="42">
        <v>88</v>
      </c>
      <c r="B91" s="43" t="e">
        <f>'CMM3 - AUX CALC'!$CK$67</f>
        <v>#REF!</v>
      </c>
      <c r="CL91" s="41" t="e">
        <f>$B91/(_xlfn.SINGLE(PrazoConcessao)*12-CL$3+1)</f>
        <v>#REF!</v>
      </c>
      <c r="CM91" s="41" t="e">
        <f t="shared" si="67"/>
        <v>#REF!</v>
      </c>
      <c r="CN91" s="41" t="e">
        <f t="shared" si="67"/>
        <v>#REF!</v>
      </c>
      <c r="CO91" s="41" t="e">
        <f t="shared" ref="CO91:CU99" si="83">CN91</f>
        <v>#REF!</v>
      </c>
      <c r="CP91" s="41" t="e">
        <f t="shared" si="83"/>
        <v>#REF!</v>
      </c>
      <c r="CQ91" s="41" t="e">
        <f t="shared" si="83"/>
        <v>#REF!</v>
      </c>
      <c r="CR91" s="41" t="e">
        <f t="shared" si="83"/>
        <v>#REF!</v>
      </c>
      <c r="CS91" s="41" t="e">
        <f t="shared" si="83"/>
        <v>#REF!</v>
      </c>
      <c r="CT91" s="41" t="e">
        <f t="shared" si="83"/>
        <v>#REF!</v>
      </c>
      <c r="CU91" s="41" t="e">
        <f t="shared" si="83"/>
        <v>#REF!</v>
      </c>
      <c r="CV91" s="41" t="e">
        <f t="shared" si="81"/>
        <v>#REF!</v>
      </c>
      <c r="CW91" s="41" t="e">
        <f t="shared" si="81"/>
        <v>#REF!</v>
      </c>
      <c r="CX91" s="41" t="e">
        <f t="shared" si="81"/>
        <v>#REF!</v>
      </c>
      <c r="CY91" s="41" t="e">
        <f t="shared" si="81"/>
        <v>#REF!</v>
      </c>
      <c r="CZ91" s="41" t="e">
        <f t="shared" si="81"/>
        <v>#REF!</v>
      </c>
      <c r="DA91" s="41" t="e">
        <f t="shared" si="81"/>
        <v>#REF!</v>
      </c>
      <c r="DB91" s="41" t="e">
        <f t="shared" si="81"/>
        <v>#REF!</v>
      </c>
      <c r="DC91" s="41" t="e">
        <f t="shared" si="81"/>
        <v>#REF!</v>
      </c>
      <c r="DD91" s="41" t="e">
        <f t="shared" si="71"/>
        <v>#REF!</v>
      </c>
      <c r="DE91" s="41" t="e">
        <f t="shared" si="71"/>
        <v>#REF!</v>
      </c>
      <c r="DF91" s="41" t="e">
        <f t="shared" si="71"/>
        <v>#REF!</v>
      </c>
      <c r="DG91" s="41" t="e">
        <f t="shared" si="71"/>
        <v>#REF!</v>
      </c>
      <c r="DH91" s="41" t="e">
        <f t="shared" si="71"/>
        <v>#REF!</v>
      </c>
      <c r="DI91" s="41" t="e">
        <f t="shared" si="71"/>
        <v>#REF!</v>
      </c>
      <c r="DJ91" s="41" t="e">
        <f t="shared" si="71"/>
        <v>#REF!</v>
      </c>
      <c r="DK91" s="41" t="e">
        <f t="shared" si="71"/>
        <v>#REF!</v>
      </c>
      <c r="DL91" s="41" t="e">
        <f t="shared" si="71"/>
        <v>#REF!</v>
      </c>
      <c r="DM91" s="41" t="e">
        <f t="shared" si="71"/>
        <v>#REF!</v>
      </c>
      <c r="DN91" s="41" t="e">
        <f t="shared" si="71"/>
        <v>#REF!</v>
      </c>
      <c r="DO91" s="41" t="e">
        <f t="shared" si="71"/>
        <v>#REF!</v>
      </c>
      <c r="DP91" s="41" t="e">
        <f t="shared" si="71"/>
        <v>#REF!</v>
      </c>
      <c r="DQ91" s="41" t="e">
        <f t="shared" si="76"/>
        <v>#REF!</v>
      </c>
      <c r="DR91" s="41" t="e">
        <f t="shared" si="76"/>
        <v>#REF!</v>
      </c>
      <c r="DS91" s="41" t="e">
        <f t="shared" si="76"/>
        <v>#REF!</v>
      </c>
      <c r="DT91" s="41" t="e">
        <f t="shared" si="76"/>
        <v>#REF!</v>
      </c>
      <c r="DU91" s="41" t="e">
        <f t="shared" si="76"/>
        <v>#REF!</v>
      </c>
      <c r="DV91" s="41" t="e">
        <f t="shared" si="64"/>
        <v>#REF!</v>
      </c>
      <c r="DW91" s="41" t="e">
        <f t="shared" si="64"/>
        <v>#REF!</v>
      </c>
      <c r="DX91" s="41" t="e">
        <f t="shared" si="64"/>
        <v>#REF!</v>
      </c>
      <c r="DY91" s="41" t="e">
        <f t="shared" si="64"/>
        <v>#REF!</v>
      </c>
      <c r="DZ91" s="41" t="e">
        <f t="shared" si="64"/>
        <v>#REF!</v>
      </c>
      <c r="EA91" s="41" t="e">
        <f t="shared" si="64"/>
        <v>#REF!</v>
      </c>
      <c r="EB91" s="41" t="e">
        <f t="shared" si="64"/>
        <v>#REF!</v>
      </c>
      <c r="EC91" s="41" t="e">
        <f t="shared" si="64"/>
        <v>#REF!</v>
      </c>
      <c r="ED91" s="41" t="e">
        <f t="shared" si="64"/>
        <v>#REF!</v>
      </c>
      <c r="EE91" s="41" t="e">
        <f t="shared" si="64"/>
        <v>#REF!</v>
      </c>
      <c r="EF91" s="41" t="e">
        <f t="shared" si="77"/>
        <v>#REF!</v>
      </c>
      <c r="EG91" s="41" t="e">
        <f t="shared" si="77"/>
        <v>#REF!</v>
      </c>
      <c r="EH91" s="41" t="e">
        <f t="shared" si="77"/>
        <v>#REF!</v>
      </c>
      <c r="EI91" s="41" t="e">
        <f t="shared" si="77"/>
        <v>#REF!</v>
      </c>
      <c r="EJ91" s="41" t="e">
        <f t="shared" si="72"/>
        <v>#REF!</v>
      </c>
      <c r="EK91" s="41" t="e">
        <f t="shared" si="72"/>
        <v>#REF!</v>
      </c>
      <c r="EL91" s="41" t="e">
        <f t="shared" si="72"/>
        <v>#REF!</v>
      </c>
      <c r="EM91" s="41" t="e">
        <f t="shared" si="72"/>
        <v>#REF!</v>
      </c>
      <c r="EN91" s="41" t="e">
        <f t="shared" si="72"/>
        <v>#REF!</v>
      </c>
      <c r="EO91" s="41" t="e">
        <f t="shared" si="72"/>
        <v>#REF!</v>
      </c>
      <c r="EP91" s="41" t="e">
        <f t="shared" si="72"/>
        <v>#REF!</v>
      </c>
      <c r="EQ91" s="41" t="e">
        <f t="shared" si="72"/>
        <v>#REF!</v>
      </c>
      <c r="ER91" s="41" t="e">
        <f t="shared" si="72"/>
        <v>#REF!</v>
      </c>
      <c r="ES91" s="41" t="e">
        <f t="shared" si="72"/>
        <v>#REF!</v>
      </c>
      <c r="ET91" s="41" t="e">
        <f t="shared" si="72"/>
        <v>#REF!</v>
      </c>
      <c r="EU91" s="41" t="e">
        <f t="shared" si="72"/>
        <v>#REF!</v>
      </c>
      <c r="EV91" s="41" t="e">
        <f t="shared" si="72"/>
        <v>#REF!</v>
      </c>
      <c r="EW91" s="41" t="e">
        <f t="shared" si="78"/>
        <v>#REF!</v>
      </c>
      <c r="EX91" s="41" t="e">
        <f t="shared" si="78"/>
        <v>#REF!</v>
      </c>
      <c r="EY91" s="41" t="e">
        <f t="shared" si="78"/>
        <v>#REF!</v>
      </c>
      <c r="EZ91" s="41" t="e">
        <f t="shared" si="78"/>
        <v>#REF!</v>
      </c>
      <c r="FA91" s="41" t="e">
        <f t="shared" si="78"/>
        <v>#REF!</v>
      </c>
      <c r="FB91" s="41" t="e">
        <f t="shared" si="65"/>
        <v>#REF!</v>
      </c>
      <c r="FC91" s="41" t="e">
        <f t="shared" si="65"/>
        <v>#REF!</v>
      </c>
      <c r="FD91" s="41" t="e">
        <f t="shared" si="65"/>
        <v>#REF!</v>
      </c>
      <c r="FE91" s="41" t="e">
        <f t="shared" si="65"/>
        <v>#REF!</v>
      </c>
      <c r="FF91" s="41" t="e">
        <f t="shared" si="65"/>
        <v>#REF!</v>
      </c>
      <c r="FG91" s="41" t="e">
        <f t="shared" si="65"/>
        <v>#REF!</v>
      </c>
      <c r="FH91" s="41" t="e">
        <f t="shared" si="65"/>
        <v>#REF!</v>
      </c>
      <c r="FI91" s="41" t="e">
        <f t="shared" si="65"/>
        <v>#REF!</v>
      </c>
      <c r="FJ91" s="41" t="e">
        <f t="shared" si="65"/>
        <v>#REF!</v>
      </c>
      <c r="FK91" s="41" t="e">
        <f t="shared" si="65"/>
        <v>#REF!</v>
      </c>
      <c r="FL91" s="41" t="e">
        <f t="shared" si="79"/>
        <v>#REF!</v>
      </c>
      <c r="FM91" s="41" t="e">
        <f t="shared" si="79"/>
        <v>#REF!</v>
      </c>
      <c r="FN91" s="41" t="e">
        <f t="shared" si="79"/>
        <v>#REF!</v>
      </c>
      <c r="FO91" s="41" t="e">
        <f t="shared" si="79"/>
        <v>#REF!</v>
      </c>
      <c r="FP91" s="41" t="e">
        <f t="shared" si="73"/>
        <v>#REF!</v>
      </c>
      <c r="FQ91" s="41" t="e">
        <f t="shared" si="73"/>
        <v>#REF!</v>
      </c>
      <c r="FR91" s="41" t="e">
        <f t="shared" si="73"/>
        <v>#REF!</v>
      </c>
      <c r="FS91" s="41" t="e">
        <f t="shared" si="73"/>
        <v>#REF!</v>
      </c>
      <c r="FT91" s="41" t="e">
        <f t="shared" si="73"/>
        <v>#REF!</v>
      </c>
      <c r="FU91" s="41" t="e">
        <f t="shared" si="73"/>
        <v>#REF!</v>
      </c>
      <c r="FV91" s="41" t="e">
        <f t="shared" si="73"/>
        <v>#REF!</v>
      </c>
      <c r="FW91" s="41" t="e">
        <f t="shared" si="73"/>
        <v>#REF!</v>
      </c>
      <c r="FX91" s="41" t="e">
        <f t="shared" si="73"/>
        <v>#REF!</v>
      </c>
      <c r="FY91" s="41" t="e">
        <f t="shared" si="73"/>
        <v>#REF!</v>
      </c>
      <c r="FZ91" s="41" t="e">
        <f t="shared" si="73"/>
        <v>#REF!</v>
      </c>
      <c r="GA91" s="41" t="e">
        <f t="shared" si="73"/>
        <v>#REF!</v>
      </c>
      <c r="GB91" s="41" t="e">
        <f t="shared" si="73"/>
        <v>#REF!</v>
      </c>
      <c r="GC91" s="41" t="e">
        <f t="shared" si="80"/>
        <v>#REF!</v>
      </c>
      <c r="GD91" s="41" t="e">
        <f t="shared" si="80"/>
        <v>#REF!</v>
      </c>
      <c r="GE91" s="41" t="e">
        <f t="shared" si="80"/>
        <v>#REF!</v>
      </c>
      <c r="GF91" s="41" t="e">
        <f t="shared" si="80"/>
        <v>#REF!</v>
      </c>
      <c r="GG91" s="41" t="e">
        <f t="shared" si="80"/>
        <v>#REF!</v>
      </c>
      <c r="GH91" s="41" t="e">
        <f t="shared" si="66"/>
        <v>#REF!</v>
      </c>
      <c r="GI91" s="41" t="e">
        <f t="shared" si="58"/>
        <v>#REF!</v>
      </c>
      <c r="GJ91" s="41" t="e">
        <f t="shared" si="58"/>
        <v>#REF!</v>
      </c>
      <c r="GK91" s="41" t="e">
        <f t="shared" si="58"/>
        <v>#REF!</v>
      </c>
      <c r="GL91" s="41" t="e">
        <f t="shared" si="58"/>
        <v>#REF!</v>
      </c>
      <c r="GM91" s="41" t="e">
        <f t="shared" si="58"/>
        <v>#REF!</v>
      </c>
      <c r="GN91" s="41" t="e">
        <f t="shared" si="58"/>
        <v>#REF!</v>
      </c>
      <c r="GO91" s="41" t="e">
        <f t="shared" si="58"/>
        <v>#REF!</v>
      </c>
      <c r="GP91" s="41" t="e">
        <f t="shared" si="58"/>
        <v>#REF!</v>
      </c>
      <c r="GQ91" s="41" t="e">
        <f t="shared" si="58"/>
        <v>#REF!</v>
      </c>
      <c r="GR91" s="41" t="e">
        <f t="shared" si="58"/>
        <v>#REF!</v>
      </c>
      <c r="GS91" s="41" t="e">
        <f t="shared" si="58"/>
        <v>#REF!</v>
      </c>
      <c r="GT91" s="41" t="e">
        <f t="shared" si="82"/>
        <v>#REF!</v>
      </c>
      <c r="GU91" s="41" t="e">
        <f t="shared" si="82"/>
        <v>#REF!</v>
      </c>
      <c r="GV91" s="41" t="e">
        <f t="shared" si="82"/>
        <v>#REF!</v>
      </c>
      <c r="GW91" s="41" t="e">
        <f t="shared" si="82"/>
        <v>#REF!</v>
      </c>
      <c r="GX91" s="41" t="e">
        <f t="shared" si="82"/>
        <v>#REF!</v>
      </c>
      <c r="GY91" s="41" t="e">
        <f t="shared" si="59"/>
        <v>#REF!</v>
      </c>
      <c r="GZ91" s="41" t="e">
        <f t="shared" si="59"/>
        <v>#REF!</v>
      </c>
      <c r="HA91" s="41" t="e">
        <f t="shared" si="59"/>
        <v>#REF!</v>
      </c>
      <c r="HB91" s="41" t="e">
        <f t="shared" si="59"/>
        <v>#REF!</v>
      </c>
      <c r="HC91" s="41" t="e">
        <f t="shared" si="59"/>
        <v>#REF!</v>
      </c>
      <c r="HD91" s="41" t="e">
        <f t="shared" si="59"/>
        <v>#REF!</v>
      </c>
      <c r="HE91" s="41" t="e">
        <f t="shared" si="62"/>
        <v>#REF!</v>
      </c>
      <c r="HF91" s="41" t="e">
        <f t="shared" si="62"/>
        <v>#REF!</v>
      </c>
      <c r="HG91" s="41" t="e">
        <f t="shared" si="62"/>
        <v>#REF!</v>
      </c>
      <c r="HH91" s="41" t="e">
        <f t="shared" si="62"/>
        <v>#REF!</v>
      </c>
      <c r="HI91" s="41" t="e">
        <f t="shared" si="62"/>
        <v>#REF!</v>
      </c>
      <c r="HJ91" s="41" t="e">
        <f t="shared" si="62"/>
        <v>#REF!</v>
      </c>
    </row>
    <row r="92" spans="1:218" ht="14.4" x14ac:dyDescent="0.3">
      <c r="A92" s="42">
        <v>89</v>
      </c>
      <c r="B92" s="43" t="e">
        <f>'CMM3 - AUX CALC'!$CL$67</f>
        <v>#REF!</v>
      </c>
      <c r="CM92" s="41" t="e">
        <f>$B92/(_xlfn.SINGLE(PrazoConcessao)*12-CM$3+1)</f>
        <v>#REF!</v>
      </c>
      <c r="CN92" s="41" t="e">
        <f t="shared" ref="CN92" si="84">CM92</f>
        <v>#REF!</v>
      </c>
      <c r="CO92" s="41" t="e">
        <f t="shared" si="83"/>
        <v>#REF!</v>
      </c>
      <c r="CP92" s="41" t="e">
        <f t="shared" si="83"/>
        <v>#REF!</v>
      </c>
      <c r="CQ92" s="41" t="e">
        <f t="shared" si="83"/>
        <v>#REF!</v>
      </c>
      <c r="CR92" s="41" t="e">
        <f t="shared" si="83"/>
        <v>#REF!</v>
      </c>
      <c r="CS92" s="41" t="e">
        <f t="shared" si="83"/>
        <v>#REF!</v>
      </c>
      <c r="CT92" s="41" t="e">
        <f t="shared" si="83"/>
        <v>#REF!</v>
      </c>
      <c r="CU92" s="41" t="e">
        <f t="shared" si="83"/>
        <v>#REF!</v>
      </c>
      <c r="CV92" s="41" t="e">
        <f t="shared" si="81"/>
        <v>#REF!</v>
      </c>
      <c r="CW92" s="41" t="e">
        <f t="shared" si="81"/>
        <v>#REF!</v>
      </c>
      <c r="CX92" s="41" t="e">
        <f t="shared" si="81"/>
        <v>#REF!</v>
      </c>
      <c r="CY92" s="41" t="e">
        <f t="shared" si="81"/>
        <v>#REF!</v>
      </c>
      <c r="CZ92" s="41" t="e">
        <f t="shared" si="81"/>
        <v>#REF!</v>
      </c>
      <c r="DA92" s="41" t="e">
        <f t="shared" si="81"/>
        <v>#REF!</v>
      </c>
      <c r="DB92" s="41" t="e">
        <f t="shared" si="81"/>
        <v>#REF!</v>
      </c>
      <c r="DC92" s="41" t="e">
        <f t="shared" si="81"/>
        <v>#REF!</v>
      </c>
      <c r="DD92" s="41" t="e">
        <f t="shared" si="71"/>
        <v>#REF!</v>
      </c>
      <c r="DE92" s="41" t="e">
        <f t="shared" si="71"/>
        <v>#REF!</v>
      </c>
      <c r="DF92" s="41" t="e">
        <f t="shared" si="71"/>
        <v>#REF!</v>
      </c>
      <c r="DG92" s="41" t="e">
        <f t="shared" si="71"/>
        <v>#REF!</v>
      </c>
      <c r="DH92" s="41" t="e">
        <f t="shared" si="71"/>
        <v>#REF!</v>
      </c>
      <c r="DI92" s="41" t="e">
        <f t="shared" si="71"/>
        <v>#REF!</v>
      </c>
      <c r="DJ92" s="41" t="e">
        <f t="shared" si="71"/>
        <v>#REF!</v>
      </c>
      <c r="DK92" s="41" t="e">
        <f t="shared" si="71"/>
        <v>#REF!</v>
      </c>
      <c r="DL92" s="41" t="e">
        <f t="shared" si="71"/>
        <v>#REF!</v>
      </c>
      <c r="DM92" s="41" t="e">
        <f t="shared" si="71"/>
        <v>#REF!</v>
      </c>
      <c r="DN92" s="41" t="e">
        <f t="shared" si="71"/>
        <v>#REF!</v>
      </c>
      <c r="DO92" s="41" t="e">
        <f t="shared" si="71"/>
        <v>#REF!</v>
      </c>
      <c r="DP92" s="41" t="e">
        <f t="shared" si="71"/>
        <v>#REF!</v>
      </c>
      <c r="DQ92" s="41" t="e">
        <f t="shared" si="76"/>
        <v>#REF!</v>
      </c>
      <c r="DR92" s="41" t="e">
        <f t="shared" si="76"/>
        <v>#REF!</v>
      </c>
      <c r="DS92" s="41" t="e">
        <f t="shared" si="76"/>
        <v>#REF!</v>
      </c>
      <c r="DT92" s="41" t="e">
        <f t="shared" si="76"/>
        <v>#REF!</v>
      </c>
      <c r="DU92" s="41" t="e">
        <f t="shared" si="76"/>
        <v>#REF!</v>
      </c>
      <c r="DV92" s="41" t="e">
        <f t="shared" si="64"/>
        <v>#REF!</v>
      </c>
      <c r="DW92" s="41" t="e">
        <f t="shared" si="64"/>
        <v>#REF!</v>
      </c>
      <c r="DX92" s="41" t="e">
        <f t="shared" si="64"/>
        <v>#REF!</v>
      </c>
      <c r="DY92" s="41" t="e">
        <f t="shared" si="64"/>
        <v>#REF!</v>
      </c>
      <c r="DZ92" s="41" t="e">
        <f t="shared" si="64"/>
        <v>#REF!</v>
      </c>
      <c r="EA92" s="41" t="e">
        <f t="shared" si="64"/>
        <v>#REF!</v>
      </c>
      <c r="EB92" s="41" t="e">
        <f t="shared" si="64"/>
        <v>#REF!</v>
      </c>
      <c r="EC92" s="41" t="e">
        <f t="shared" si="64"/>
        <v>#REF!</v>
      </c>
      <c r="ED92" s="41" t="e">
        <f t="shared" si="64"/>
        <v>#REF!</v>
      </c>
      <c r="EE92" s="41" t="e">
        <f t="shared" si="64"/>
        <v>#REF!</v>
      </c>
      <c r="EF92" s="41" t="e">
        <f t="shared" si="77"/>
        <v>#REF!</v>
      </c>
      <c r="EG92" s="41" t="e">
        <f t="shared" si="77"/>
        <v>#REF!</v>
      </c>
      <c r="EH92" s="41" t="e">
        <f t="shared" si="77"/>
        <v>#REF!</v>
      </c>
      <c r="EI92" s="41" t="e">
        <f t="shared" si="77"/>
        <v>#REF!</v>
      </c>
      <c r="EJ92" s="41" t="e">
        <f t="shared" si="72"/>
        <v>#REF!</v>
      </c>
      <c r="EK92" s="41" t="e">
        <f t="shared" si="72"/>
        <v>#REF!</v>
      </c>
      <c r="EL92" s="41" t="e">
        <f t="shared" si="72"/>
        <v>#REF!</v>
      </c>
      <c r="EM92" s="41" t="e">
        <f t="shared" si="72"/>
        <v>#REF!</v>
      </c>
      <c r="EN92" s="41" t="e">
        <f t="shared" si="72"/>
        <v>#REF!</v>
      </c>
      <c r="EO92" s="41" t="e">
        <f t="shared" si="72"/>
        <v>#REF!</v>
      </c>
      <c r="EP92" s="41" t="e">
        <f t="shared" si="72"/>
        <v>#REF!</v>
      </c>
      <c r="EQ92" s="41" t="e">
        <f t="shared" si="72"/>
        <v>#REF!</v>
      </c>
      <c r="ER92" s="41" t="e">
        <f t="shared" si="72"/>
        <v>#REF!</v>
      </c>
      <c r="ES92" s="41" t="e">
        <f t="shared" si="72"/>
        <v>#REF!</v>
      </c>
      <c r="ET92" s="41" t="e">
        <f t="shared" si="72"/>
        <v>#REF!</v>
      </c>
      <c r="EU92" s="41" t="e">
        <f t="shared" si="72"/>
        <v>#REF!</v>
      </c>
      <c r="EV92" s="41" t="e">
        <f t="shared" si="72"/>
        <v>#REF!</v>
      </c>
      <c r="EW92" s="41" t="e">
        <f t="shared" si="78"/>
        <v>#REF!</v>
      </c>
      <c r="EX92" s="41" t="e">
        <f t="shared" si="78"/>
        <v>#REF!</v>
      </c>
      <c r="EY92" s="41" t="e">
        <f t="shared" si="78"/>
        <v>#REF!</v>
      </c>
      <c r="EZ92" s="41" t="e">
        <f t="shared" si="78"/>
        <v>#REF!</v>
      </c>
      <c r="FA92" s="41" t="e">
        <f t="shared" si="78"/>
        <v>#REF!</v>
      </c>
      <c r="FB92" s="41" t="e">
        <f t="shared" si="65"/>
        <v>#REF!</v>
      </c>
      <c r="FC92" s="41" t="e">
        <f t="shared" si="65"/>
        <v>#REF!</v>
      </c>
      <c r="FD92" s="41" t="e">
        <f t="shared" si="65"/>
        <v>#REF!</v>
      </c>
      <c r="FE92" s="41" t="e">
        <f t="shared" si="65"/>
        <v>#REF!</v>
      </c>
      <c r="FF92" s="41" t="e">
        <f t="shared" si="65"/>
        <v>#REF!</v>
      </c>
      <c r="FG92" s="41" t="e">
        <f t="shared" si="65"/>
        <v>#REF!</v>
      </c>
      <c r="FH92" s="41" t="e">
        <f t="shared" si="65"/>
        <v>#REF!</v>
      </c>
      <c r="FI92" s="41" t="e">
        <f t="shared" si="65"/>
        <v>#REF!</v>
      </c>
      <c r="FJ92" s="41" t="e">
        <f t="shared" si="65"/>
        <v>#REF!</v>
      </c>
      <c r="FK92" s="41" t="e">
        <f t="shared" si="65"/>
        <v>#REF!</v>
      </c>
      <c r="FL92" s="41" t="e">
        <f t="shared" si="79"/>
        <v>#REF!</v>
      </c>
      <c r="FM92" s="41" t="e">
        <f t="shared" si="79"/>
        <v>#REF!</v>
      </c>
      <c r="FN92" s="41" t="e">
        <f t="shared" si="79"/>
        <v>#REF!</v>
      </c>
      <c r="FO92" s="41" t="e">
        <f t="shared" si="79"/>
        <v>#REF!</v>
      </c>
      <c r="FP92" s="41" t="e">
        <f t="shared" si="73"/>
        <v>#REF!</v>
      </c>
      <c r="FQ92" s="41" t="e">
        <f t="shared" si="73"/>
        <v>#REF!</v>
      </c>
      <c r="FR92" s="41" t="e">
        <f t="shared" si="73"/>
        <v>#REF!</v>
      </c>
      <c r="FS92" s="41" t="e">
        <f t="shared" si="73"/>
        <v>#REF!</v>
      </c>
      <c r="FT92" s="41" t="e">
        <f t="shared" si="73"/>
        <v>#REF!</v>
      </c>
      <c r="FU92" s="41" t="e">
        <f t="shared" si="73"/>
        <v>#REF!</v>
      </c>
      <c r="FV92" s="41" t="e">
        <f t="shared" si="73"/>
        <v>#REF!</v>
      </c>
      <c r="FW92" s="41" t="e">
        <f t="shared" si="73"/>
        <v>#REF!</v>
      </c>
      <c r="FX92" s="41" t="e">
        <f t="shared" si="73"/>
        <v>#REF!</v>
      </c>
      <c r="FY92" s="41" t="e">
        <f t="shared" si="73"/>
        <v>#REF!</v>
      </c>
      <c r="FZ92" s="41" t="e">
        <f t="shared" si="73"/>
        <v>#REF!</v>
      </c>
      <c r="GA92" s="41" t="e">
        <f t="shared" si="73"/>
        <v>#REF!</v>
      </c>
      <c r="GB92" s="41" t="e">
        <f t="shared" si="73"/>
        <v>#REF!</v>
      </c>
      <c r="GC92" s="41" t="e">
        <f t="shared" si="80"/>
        <v>#REF!</v>
      </c>
      <c r="GD92" s="41" t="e">
        <f t="shared" si="80"/>
        <v>#REF!</v>
      </c>
      <c r="GE92" s="41" t="e">
        <f t="shared" si="80"/>
        <v>#REF!</v>
      </c>
      <c r="GF92" s="41" t="e">
        <f t="shared" si="80"/>
        <v>#REF!</v>
      </c>
      <c r="GG92" s="41" t="e">
        <f t="shared" si="80"/>
        <v>#REF!</v>
      </c>
      <c r="GH92" s="41" t="e">
        <f t="shared" si="66"/>
        <v>#REF!</v>
      </c>
      <c r="GI92" s="41" t="e">
        <f t="shared" si="58"/>
        <v>#REF!</v>
      </c>
      <c r="GJ92" s="41" t="e">
        <f t="shared" si="58"/>
        <v>#REF!</v>
      </c>
      <c r="GK92" s="41" t="e">
        <f t="shared" si="58"/>
        <v>#REF!</v>
      </c>
      <c r="GL92" s="41" t="e">
        <f t="shared" si="58"/>
        <v>#REF!</v>
      </c>
      <c r="GM92" s="41" t="e">
        <f t="shared" si="58"/>
        <v>#REF!</v>
      </c>
      <c r="GN92" s="41" t="e">
        <f t="shared" si="58"/>
        <v>#REF!</v>
      </c>
      <c r="GO92" s="41" t="e">
        <f t="shared" si="58"/>
        <v>#REF!</v>
      </c>
      <c r="GP92" s="41" t="e">
        <f t="shared" si="58"/>
        <v>#REF!</v>
      </c>
      <c r="GQ92" s="41" t="e">
        <f t="shared" si="58"/>
        <v>#REF!</v>
      </c>
      <c r="GR92" s="41" t="e">
        <f t="shared" si="58"/>
        <v>#REF!</v>
      </c>
      <c r="GS92" s="41" t="e">
        <f t="shared" si="58"/>
        <v>#REF!</v>
      </c>
      <c r="GT92" s="41" t="e">
        <f t="shared" si="82"/>
        <v>#REF!</v>
      </c>
      <c r="GU92" s="41" t="e">
        <f t="shared" si="82"/>
        <v>#REF!</v>
      </c>
      <c r="GV92" s="41" t="e">
        <f t="shared" si="82"/>
        <v>#REF!</v>
      </c>
      <c r="GW92" s="41" t="e">
        <f t="shared" si="82"/>
        <v>#REF!</v>
      </c>
      <c r="GX92" s="41" t="e">
        <f t="shared" si="82"/>
        <v>#REF!</v>
      </c>
      <c r="GY92" s="41" t="e">
        <f t="shared" si="59"/>
        <v>#REF!</v>
      </c>
      <c r="GZ92" s="41" t="e">
        <f t="shared" si="59"/>
        <v>#REF!</v>
      </c>
      <c r="HA92" s="41" t="e">
        <f t="shared" si="59"/>
        <v>#REF!</v>
      </c>
      <c r="HB92" s="41" t="e">
        <f t="shared" si="59"/>
        <v>#REF!</v>
      </c>
      <c r="HC92" s="41" t="e">
        <f t="shared" si="59"/>
        <v>#REF!</v>
      </c>
      <c r="HD92" s="41" t="e">
        <f t="shared" si="59"/>
        <v>#REF!</v>
      </c>
      <c r="HE92" s="41" t="e">
        <f t="shared" si="62"/>
        <v>#REF!</v>
      </c>
      <c r="HF92" s="41" t="e">
        <f t="shared" si="62"/>
        <v>#REF!</v>
      </c>
      <c r="HG92" s="41" t="e">
        <f t="shared" si="62"/>
        <v>#REF!</v>
      </c>
      <c r="HH92" s="41" t="e">
        <f t="shared" si="62"/>
        <v>#REF!</v>
      </c>
      <c r="HI92" s="41" t="e">
        <f t="shared" si="62"/>
        <v>#REF!</v>
      </c>
      <c r="HJ92" s="41" t="e">
        <f t="shared" si="62"/>
        <v>#REF!</v>
      </c>
    </row>
    <row r="93" spans="1:218" ht="14.4" x14ac:dyDescent="0.3">
      <c r="A93" s="42">
        <v>90</v>
      </c>
      <c r="B93" s="43" t="e">
        <f>'CMM3 - AUX CALC'!$CM$67</f>
        <v>#REF!</v>
      </c>
      <c r="CN93" s="41" t="e">
        <f>$B93/(_xlfn.SINGLE(PrazoConcessao)*12-CN$3+1)</f>
        <v>#REF!</v>
      </c>
      <c r="CO93" s="41" t="e">
        <f t="shared" si="83"/>
        <v>#REF!</v>
      </c>
      <c r="CP93" s="41" t="e">
        <f t="shared" si="83"/>
        <v>#REF!</v>
      </c>
      <c r="CQ93" s="41" t="e">
        <f t="shared" si="83"/>
        <v>#REF!</v>
      </c>
      <c r="CR93" s="41" t="e">
        <f t="shared" si="83"/>
        <v>#REF!</v>
      </c>
      <c r="CS93" s="41" t="e">
        <f t="shared" si="83"/>
        <v>#REF!</v>
      </c>
      <c r="CT93" s="41" t="e">
        <f t="shared" si="83"/>
        <v>#REF!</v>
      </c>
      <c r="CU93" s="41" t="e">
        <f t="shared" si="83"/>
        <v>#REF!</v>
      </c>
      <c r="CV93" s="41" t="e">
        <f t="shared" si="81"/>
        <v>#REF!</v>
      </c>
      <c r="CW93" s="41" t="e">
        <f t="shared" si="81"/>
        <v>#REF!</v>
      </c>
      <c r="CX93" s="41" t="e">
        <f t="shared" si="81"/>
        <v>#REF!</v>
      </c>
      <c r="CY93" s="41" t="e">
        <f t="shared" si="81"/>
        <v>#REF!</v>
      </c>
      <c r="CZ93" s="41" t="e">
        <f t="shared" si="81"/>
        <v>#REF!</v>
      </c>
      <c r="DA93" s="41" t="e">
        <f t="shared" si="81"/>
        <v>#REF!</v>
      </c>
      <c r="DB93" s="41" t="e">
        <f t="shared" si="81"/>
        <v>#REF!</v>
      </c>
      <c r="DC93" s="41" t="e">
        <f t="shared" si="81"/>
        <v>#REF!</v>
      </c>
      <c r="DD93" s="41" t="e">
        <f t="shared" si="71"/>
        <v>#REF!</v>
      </c>
      <c r="DE93" s="41" t="e">
        <f t="shared" si="71"/>
        <v>#REF!</v>
      </c>
      <c r="DF93" s="41" t="e">
        <f t="shared" si="71"/>
        <v>#REF!</v>
      </c>
      <c r="DG93" s="41" t="e">
        <f t="shared" si="71"/>
        <v>#REF!</v>
      </c>
      <c r="DH93" s="41" t="e">
        <f t="shared" si="71"/>
        <v>#REF!</v>
      </c>
      <c r="DI93" s="41" t="e">
        <f t="shared" si="71"/>
        <v>#REF!</v>
      </c>
      <c r="DJ93" s="41" t="e">
        <f t="shared" si="71"/>
        <v>#REF!</v>
      </c>
      <c r="DK93" s="41" t="e">
        <f t="shared" si="71"/>
        <v>#REF!</v>
      </c>
      <c r="DL93" s="41" t="e">
        <f t="shared" si="71"/>
        <v>#REF!</v>
      </c>
      <c r="DM93" s="41" t="e">
        <f t="shared" si="71"/>
        <v>#REF!</v>
      </c>
      <c r="DN93" s="41" t="e">
        <f t="shared" si="71"/>
        <v>#REF!</v>
      </c>
      <c r="DO93" s="41" t="e">
        <f t="shared" si="71"/>
        <v>#REF!</v>
      </c>
      <c r="DP93" s="41" t="e">
        <f t="shared" si="71"/>
        <v>#REF!</v>
      </c>
      <c r="DQ93" s="41" t="e">
        <f t="shared" si="76"/>
        <v>#REF!</v>
      </c>
      <c r="DR93" s="41" t="e">
        <f t="shared" si="76"/>
        <v>#REF!</v>
      </c>
      <c r="DS93" s="41" t="e">
        <f t="shared" si="76"/>
        <v>#REF!</v>
      </c>
      <c r="DT93" s="41" t="e">
        <f t="shared" si="76"/>
        <v>#REF!</v>
      </c>
      <c r="DU93" s="41" t="e">
        <f t="shared" si="76"/>
        <v>#REF!</v>
      </c>
      <c r="DV93" s="41" t="e">
        <f t="shared" si="64"/>
        <v>#REF!</v>
      </c>
      <c r="DW93" s="41" t="e">
        <f t="shared" si="64"/>
        <v>#REF!</v>
      </c>
      <c r="DX93" s="41" t="e">
        <f t="shared" si="64"/>
        <v>#REF!</v>
      </c>
      <c r="DY93" s="41" t="e">
        <f t="shared" si="64"/>
        <v>#REF!</v>
      </c>
      <c r="DZ93" s="41" t="e">
        <f t="shared" si="64"/>
        <v>#REF!</v>
      </c>
      <c r="EA93" s="41" t="e">
        <f t="shared" si="64"/>
        <v>#REF!</v>
      </c>
      <c r="EB93" s="41" t="e">
        <f t="shared" si="64"/>
        <v>#REF!</v>
      </c>
      <c r="EC93" s="41" t="e">
        <f t="shared" si="64"/>
        <v>#REF!</v>
      </c>
      <c r="ED93" s="41" t="e">
        <f t="shared" si="64"/>
        <v>#REF!</v>
      </c>
      <c r="EE93" s="41" t="e">
        <f t="shared" si="64"/>
        <v>#REF!</v>
      </c>
      <c r="EF93" s="41" t="e">
        <f t="shared" si="77"/>
        <v>#REF!</v>
      </c>
      <c r="EG93" s="41" t="e">
        <f t="shared" si="77"/>
        <v>#REF!</v>
      </c>
      <c r="EH93" s="41" t="e">
        <f t="shared" si="77"/>
        <v>#REF!</v>
      </c>
      <c r="EI93" s="41" t="e">
        <f t="shared" si="77"/>
        <v>#REF!</v>
      </c>
      <c r="EJ93" s="41" t="e">
        <f t="shared" si="72"/>
        <v>#REF!</v>
      </c>
      <c r="EK93" s="41" t="e">
        <f t="shared" si="72"/>
        <v>#REF!</v>
      </c>
      <c r="EL93" s="41" t="e">
        <f t="shared" si="72"/>
        <v>#REF!</v>
      </c>
      <c r="EM93" s="41" t="e">
        <f t="shared" si="72"/>
        <v>#REF!</v>
      </c>
      <c r="EN93" s="41" t="e">
        <f t="shared" si="72"/>
        <v>#REF!</v>
      </c>
      <c r="EO93" s="41" t="e">
        <f t="shared" si="72"/>
        <v>#REF!</v>
      </c>
      <c r="EP93" s="41" t="e">
        <f t="shared" si="72"/>
        <v>#REF!</v>
      </c>
      <c r="EQ93" s="41" t="e">
        <f t="shared" si="72"/>
        <v>#REF!</v>
      </c>
      <c r="ER93" s="41" t="e">
        <f t="shared" si="72"/>
        <v>#REF!</v>
      </c>
      <c r="ES93" s="41" t="e">
        <f t="shared" si="72"/>
        <v>#REF!</v>
      </c>
      <c r="ET93" s="41" t="e">
        <f t="shared" si="72"/>
        <v>#REF!</v>
      </c>
      <c r="EU93" s="41" t="e">
        <f t="shared" si="72"/>
        <v>#REF!</v>
      </c>
      <c r="EV93" s="41" t="e">
        <f t="shared" si="72"/>
        <v>#REF!</v>
      </c>
      <c r="EW93" s="41" t="e">
        <f t="shared" si="78"/>
        <v>#REF!</v>
      </c>
      <c r="EX93" s="41" t="e">
        <f t="shared" si="78"/>
        <v>#REF!</v>
      </c>
      <c r="EY93" s="41" t="e">
        <f t="shared" si="78"/>
        <v>#REF!</v>
      </c>
      <c r="EZ93" s="41" t="e">
        <f t="shared" si="78"/>
        <v>#REF!</v>
      </c>
      <c r="FA93" s="41" t="e">
        <f t="shared" si="78"/>
        <v>#REF!</v>
      </c>
      <c r="FB93" s="41" t="e">
        <f t="shared" si="65"/>
        <v>#REF!</v>
      </c>
      <c r="FC93" s="41" t="e">
        <f t="shared" si="65"/>
        <v>#REF!</v>
      </c>
      <c r="FD93" s="41" t="e">
        <f t="shared" si="65"/>
        <v>#REF!</v>
      </c>
      <c r="FE93" s="41" t="e">
        <f t="shared" si="65"/>
        <v>#REF!</v>
      </c>
      <c r="FF93" s="41" t="e">
        <f t="shared" si="65"/>
        <v>#REF!</v>
      </c>
      <c r="FG93" s="41" t="e">
        <f t="shared" si="65"/>
        <v>#REF!</v>
      </c>
      <c r="FH93" s="41" t="e">
        <f t="shared" si="65"/>
        <v>#REF!</v>
      </c>
      <c r="FI93" s="41" t="e">
        <f t="shared" si="65"/>
        <v>#REF!</v>
      </c>
      <c r="FJ93" s="41" t="e">
        <f t="shared" si="65"/>
        <v>#REF!</v>
      </c>
      <c r="FK93" s="41" t="e">
        <f t="shared" si="65"/>
        <v>#REF!</v>
      </c>
      <c r="FL93" s="41" t="e">
        <f t="shared" si="79"/>
        <v>#REF!</v>
      </c>
      <c r="FM93" s="41" t="e">
        <f t="shared" si="79"/>
        <v>#REF!</v>
      </c>
      <c r="FN93" s="41" t="e">
        <f t="shared" si="79"/>
        <v>#REF!</v>
      </c>
      <c r="FO93" s="41" t="e">
        <f t="shared" si="79"/>
        <v>#REF!</v>
      </c>
      <c r="FP93" s="41" t="e">
        <f t="shared" si="73"/>
        <v>#REF!</v>
      </c>
      <c r="FQ93" s="41" t="e">
        <f t="shared" si="73"/>
        <v>#REF!</v>
      </c>
      <c r="FR93" s="41" t="e">
        <f t="shared" si="73"/>
        <v>#REF!</v>
      </c>
      <c r="FS93" s="41" t="e">
        <f t="shared" si="73"/>
        <v>#REF!</v>
      </c>
      <c r="FT93" s="41" t="e">
        <f t="shared" si="73"/>
        <v>#REF!</v>
      </c>
      <c r="FU93" s="41" t="e">
        <f t="shared" si="73"/>
        <v>#REF!</v>
      </c>
      <c r="FV93" s="41" t="e">
        <f t="shared" si="73"/>
        <v>#REF!</v>
      </c>
      <c r="FW93" s="41" t="e">
        <f t="shared" si="73"/>
        <v>#REF!</v>
      </c>
      <c r="FX93" s="41" t="e">
        <f t="shared" si="73"/>
        <v>#REF!</v>
      </c>
      <c r="FY93" s="41" t="e">
        <f t="shared" si="73"/>
        <v>#REF!</v>
      </c>
      <c r="FZ93" s="41" t="e">
        <f t="shared" si="73"/>
        <v>#REF!</v>
      </c>
      <c r="GA93" s="41" t="e">
        <f t="shared" si="73"/>
        <v>#REF!</v>
      </c>
      <c r="GB93" s="41" t="e">
        <f t="shared" si="73"/>
        <v>#REF!</v>
      </c>
      <c r="GC93" s="41" t="e">
        <f t="shared" si="80"/>
        <v>#REF!</v>
      </c>
      <c r="GD93" s="41" t="e">
        <f t="shared" si="80"/>
        <v>#REF!</v>
      </c>
      <c r="GE93" s="41" t="e">
        <f t="shared" si="80"/>
        <v>#REF!</v>
      </c>
      <c r="GF93" s="41" t="e">
        <f t="shared" si="80"/>
        <v>#REF!</v>
      </c>
      <c r="GG93" s="41" t="e">
        <f t="shared" si="80"/>
        <v>#REF!</v>
      </c>
      <c r="GH93" s="41" t="e">
        <f t="shared" si="66"/>
        <v>#REF!</v>
      </c>
      <c r="GI93" s="41" t="e">
        <f t="shared" si="58"/>
        <v>#REF!</v>
      </c>
      <c r="GJ93" s="41" t="e">
        <f t="shared" si="58"/>
        <v>#REF!</v>
      </c>
      <c r="GK93" s="41" t="e">
        <f t="shared" si="58"/>
        <v>#REF!</v>
      </c>
      <c r="GL93" s="41" t="e">
        <f t="shared" si="58"/>
        <v>#REF!</v>
      </c>
      <c r="GM93" s="41" t="e">
        <f t="shared" si="58"/>
        <v>#REF!</v>
      </c>
      <c r="GN93" s="41" t="e">
        <f t="shared" si="58"/>
        <v>#REF!</v>
      </c>
      <c r="GO93" s="41" t="e">
        <f t="shared" si="58"/>
        <v>#REF!</v>
      </c>
      <c r="GP93" s="41" t="e">
        <f t="shared" si="58"/>
        <v>#REF!</v>
      </c>
      <c r="GQ93" s="41" t="e">
        <f t="shared" si="58"/>
        <v>#REF!</v>
      </c>
      <c r="GR93" s="41" t="e">
        <f t="shared" si="58"/>
        <v>#REF!</v>
      </c>
      <c r="GS93" s="41" t="e">
        <f t="shared" si="58"/>
        <v>#REF!</v>
      </c>
      <c r="GT93" s="41" t="e">
        <f t="shared" si="82"/>
        <v>#REF!</v>
      </c>
      <c r="GU93" s="41" t="e">
        <f t="shared" si="82"/>
        <v>#REF!</v>
      </c>
      <c r="GV93" s="41" t="e">
        <f t="shared" si="82"/>
        <v>#REF!</v>
      </c>
      <c r="GW93" s="41" t="e">
        <f t="shared" si="82"/>
        <v>#REF!</v>
      </c>
      <c r="GX93" s="41" t="e">
        <f t="shared" si="82"/>
        <v>#REF!</v>
      </c>
      <c r="GY93" s="41" t="e">
        <f t="shared" si="59"/>
        <v>#REF!</v>
      </c>
      <c r="GZ93" s="41" t="e">
        <f t="shared" si="59"/>
        <v>#REF!</v>
      </c>
      <c r="HA93" s="41" t="e">
        <f t="shared" si="59"/>
        <v>#REF!</v>
      </c>
      <c r="HB93" s="41" t="e">
        <f t="shared" si="59"/>
        <v>#REF!</v>
      </c>
      <c r="HC93" s="41" t="e">
        <f t="shared" si="59"/>
        <v>#REF!</v>
      </c>
      <c r="HD93" s="41" t="e">
        <f t="shared" si="59"/>
        <v>#REF!</v>
      </c>
      <c r="HE93" s="41" t="e">
        <f t="shared" si="62"/>
        <v>#REF!</v>
      </c>
      <c r="HF93" s="41" t="e">
        <f t="shared" si="62"/>
        <v>#REF!</v>
      </c>
      <c r="HG93" s="41" t="e">
        <f t="shared" si="62"/>
        <v>#REF!</v>
      </c>
      <c r="HH93" s="41" t="e">
        <f t="shared" si="62"/>
        <v>#REF!</v>
      </c>
      <c r="HI93" s="41" t="e">
        <f t="shared" si="62"/>
        <v>#REF!</v>
      </c>
      <c r="HJ93" s="41" t="e">
        <f t="shared" si="62"/>
        <v>#REF!</v>
      </c>
    </row>
    <row r="94" spans="1:218" ht="14.4" x14ac:dyDescent="0.3">
      <c r="A94" s="42">
        <v>91</v>
      </c>
      <c r="B94" s="43" t="e">
        <f>'CMM3 - AUX CALC'!$CN$67</f>
        <v>#REF!</v>
      </c>
      <c r="CO94" s="41" t="e">
        <f>$B94/(_xlfn.SINGLE(PrazoConcessao)*12-CO$3+1)</f>
        <v>#REF!</v>
      </c>
      <c r="CP94" s="41" t="e">
        <f t="shared" si="83"/>
        <v>#REF!</v>
      </c>
      <c r="CQ94" s="41" t="e">
        <f t="shared" si="83"/>
        <v>#REF!</v>
      </c>
      <c r="CR94" s="41" t="e">
        <f t="shared" si="83"/>
        <v>#REF!</v>
      </c>
      <c r="CS94" s="41" t="e">
        <f t="shared" si="83"/>
        <v>#REF!</v>
      </c>
      <c r="CT94" s="41" t="e">
        <f t="shared" si="83"/>
        <v>#REF!</v>
      </c>
      <c r="CU94" s="41" t="e">
        <f t="shared" si="83"/>
        <v>#REF!</v>
      </c>
      <c r="CV94" s="41" t="e">
        <f t="shared" si="81"/>
        <v>#REF!</v>
      </c>
      <c r="CW94" s="41" t="e">
        <f t="shared" si="81"/>
        <v>#REF!</v>
      </c>
      <c r="CX94" s="41" t="e">
        <f t="shared" si="81"/>
        <v>#REF!</v>
      </c>
      <c r="CY94" s="41" t="e">
        <f t="shared" si="81"/>
        <v>#REF!</v>
      </c>
      <c r="CZ94" s="41" t="e">
        <f t="shared" si="81"/>
        <v>#REF!</v>
      </c>
      <c r="DA94" s="41" t="e">
        <f t="shared" si="81"/>
        <v>#REF!</v>
      </c>
      <c r="DB94" s="41" t="e">
        <f t="shared" si="81"/>
        <v>#REF!</v>
      </c>
      <c r="DC94" s="41" t="e">
        <f t="shared" si="81"/>
        <v>#REF!</v>
      </c>
      <c r="DD94" s="41" t="e">
        <f t="shared" si="71"/>
        <v>#REF!</v>
      </c>
      <c r="DE94" s="41" t="e">
        <f t="shared" si="71"/>
        <v>#REF!</v>
      </c>
      <c r="DF94" s="41" t="e">
        <f t="shared" si="71"/>
        <v>#REF!</v>
      </c>
      <c r="DG94" s="41" t="e">
        <f t="shared" si="71"/>
        <v>#REF!</v>
      </c>
      <c r="DH94" s="41" t="e">
        <f t="shared" si="71"/>
        <v>#REF!</v>
      </c>
      <c r="DI94" s="41" t="e">
        <f t="shared" si="71"/>
        <v>#REF!</v>
      </c>
      <c r="DJ94" s="41" t="e">
        <f t="shared" si="71"/>
        <v>#REF!</v>
      </c>
      <c r="DK94" s="41" t="e">
        <f t="shared" si="71"/>
        <v>#REF!</v>
      </c>
      <c r="DL94" s="41" t="e">
        <f t="shared" si="71"/>
        <v>#REF!</v>
      </c>
      <c r="DM94" s="41" t="e">
        <f t="shared" si="71"/>
        <v>#REF!</v>
      </c>
      <c r="DN94" s="41" t="e">
        <f t="shared" si="71"/>
        <v>#REF!</v>
      </c>
      <c r="DO94" s="41" t="e">
        <f t="shared" si="71"/>
        <v>#REF!</v>
      </c>
      <c r="DP94" s="41" t="e">
        <f t="shared" si="71"/>
        <v>#REF!</v>
      </c>
      <c r="DQ94" s="41" t="e">
        <f t="shared" si="76"/>
        <v>#REF!</v>
      </c>
      <c r="DR94" s="41" t="e">
        <f t="shared" si="76"/>
        <v>#REF!</v>
      </c>
      <c r="DS94" s="41" t="e">
        <f t="shared" si="76"/>
        <v>#REF!</v>
      </c>
      <c r="DT94" s="41" t="e">
        <f t="shared" si="76"/>
        <v>#REF!</v>
      </c>
      <c r="DU94" s="41" t="e">
        <f t="shared" si="76"/>
        <v>#REF!</v>
      </c>
      <c r="DV94" s="41" t="e">
        <f t="shared" si="64"/>
        <v>#REF!</v>
      </c>
      <c r="DW94" s="41" t="e">
        <f t="shared" si="64"/>
        <v>#REF!</v>
      </c>
      <c r="DX94" s="41" t="e">
        <f t="shared" si="64"/>
        <v>#REF!</v>
      </c>
      <c r="DY94" s="41" t="e">
        <f t="shared" si="64"/>
        <v>#REF!</v>
      </c>
      <c r="DZ94" s="41" t="e">
        <f t="shared" si="64"/>
        <v>#REF!</v>
      </c>
      <c r="EA94" s="41" t="e">
        <f t="shared" si="64"/>
        <v>#REF!</v>
      </c>
      <c r="EB94" s="41" t="e">
        <f t="shared" si="64"/>
        <v>#REF!</v>
      </c>
      <c r="EC94" s="41" t="e">
        <f t="shared" si="64"/>
        <v>#REF!</v>
      </c>
      <c r="ED94" s="41" t="e">
        <f t="shared" si="64"/>
        <v>#REF!</v>
      </c>
      <c r="EE94" s="41" t="e">
        <f t="shared" si="64"/>
        <v>#REF!</v>
      </c>
      <c r="EF94" s="41" t="e">
        <f t="shared" si="77"/>
        <v>#REF!</v>
      </c>
      <c r="EG94" s="41" t="e">
        <f t="shared" si="77"/>
        <v>#REF!</v>
      </c>
      <c r="EH94" s="41" t="e">
        <f t="shared" si="77"/>
        <v>#REF!</v>
      </c>
      <c r="EI94" s="41" t="e">
        <f t="shared" si="77"/>
        <v>#REF!</v>
      </c>
      <c r="EJ94" s="41" t="e">
        <f t="shared" si="72"/>
        <v>#REF!</v>
      </c>
      <c r="EK94" s="41" t="e">
        <f t="shared" si="72"/>
        <v>#REF!</v>
      </c>
      <c r="EL94" s="41" t="e">
        <f t="shared" si="72"/>
        <v>#REF!</v>
      </c>
      <c r="EM94" s="41" t="e">
        <f t="shared" si="72"/>
        <v>#REF!</v>
      </c>
      <c r="EN94" s="41" t="e">
        <f t="shared" si="72"/>
        <v>#REF!</v>
      </c>
      <c r="EO94" s="41" t="e">
        <f t="shared" si="72"/>
        <v>#REF!</v>
      </c>
      <c r="EP94" s="41" t="e">
        <f t="shared" si="72"/>
        <v>#REF!</v>
      </c>
      <c r="EQ94" s="41" t="e">
        <f t="shared" si="72"/>
        <v>#REF!</v>
      </c>
      <c r="ER94" s="41" t="e">
        <f t="shared" si="72"/>
        <v>#REF!</v>
      </c>
      <c r="ES94" s="41" t="e">
        <f t="shared" si="72"/>
        <v>#REF!</v>
      </c>
      <c r="ET94" s="41" t="e">
        <f t="shared" si="72"/>
        <v>#REF!</v>
      </c>
      <c r="EU94" s="41" t="e">
        <f t="shared" si="72"/>
        <v>#REF!</v>
      </c>
      <c r="EV94" s="41" t="e">
        <f t="shared" si="72"/>
        <v>#REF!</v>
      </c>
      <c r="EW94" s="41" t="e">
        <f t="shared" si="78"/>
        <v>#REF!</v>
      </c>
      <c r="EX94" s="41" t="e">
        <f t="shared" si="78"/>
        <v>#REF!</v>
      </c>
      <c r="EY94" s="41" t="e">
        <f t="shared" si="78"/>
        <v>#REF!</v>
      </c>
      <c r="EZ94" s="41" t="e">
        <f t="shared" si="78"/>
        <v>#REF!</v>
      </c>
      <c r="FA94" s="41" t="e">
        <f t="shared" si="78"/>
        <v>#REF!</v>
      </c>
      <c r="FB94" s="41" t="e">
        <f t="shared" si="65"/>
        <v>#REF!</v>
      </c>
      <c r="FC94" s="41" t="e">
        <f t="shared" si="65"/>
        <v>#REF!</v>
      </c>
      <c r="FD94" s="41" t="e">
        <f t="shared" si="65"/>
        <v>#REF!</v>
      </c>
      <c r="FE94" s="41" t="e">
        <f t="shared" si="65"/>
        <v>#REF!</v>
      </c>
      <c r="FF94" s="41" t="e">
        <f t="shared" si="65"/>
        <v>#REF!</v>
      </c>
      <c r="FG94" s="41" t="e">
        <f t="shared" si="65"/>
        <v>#REF!</v>
      </c>
      <c r="FH94" s="41" t="e">
        <f t="shared" si="65"/>
        <v>#REF!</v>
      </c>
      <c r="FI94" s="41" t="e">
        <f t="shared" si="65"/>
        <v>#REF!</v>
      </c>
      <c r="FJ94" s="41" t="e">
        <f t="shared" si="65"/>
        <v>#REF!</v>
      </c>
      <c r="FK94" s="41" t="e">
        <f t="shared" si="65"/>
        <v>#REF!</v>
      </c>
      <c r="FL94" s="41" t="e">
        <f t="shared" si="79"/>
        <v>#REF!</v>
      </c>
      <c r="FM94" s="41" t="e">
        <f t="shared" si="79"/>
        <v>#REF!</v>
      </c>
      <c r="FN94" s="41" t="e">
        <f t="shared" si="79"/>
        <v>#REF!</v>
      </c>
      <c r="FO94" s="41" t="e">
        <f t="shared" si="79"/>
        <v>#REF!</v>
      </c>
      <c r="FP94" s="41" t="e">
        <f t="shared" si="73"/>
        <v>#REF!</v>
      </c>
      <c r="FQ94" s="41" t="e">
        <f t="shared" si="73"/>
        <v>#REF!</v>
      </c>
      <c r="FR94" s="41" t="e">
        <f t="shared" si="73"/>
        <v>#REF!</v>
      </c>
      <c r="FS94" s="41" t="e">
        <f t="shared" si="73"/>
        <v>#REF!</v>
      </c>
      <c r="FT94" s="41" t="e">
        <f t="shared" si="73"/>
        <v>#REF!</v>
      </c>
      <c r="FU94" s="41" t="e">
        <f t="shared" si="73"/>
        <v>#REF!</v>
      </c>
      <c r="FV94" s="41" t="e">
        <f t="shared" si="73"/>
        <v>#REF!</v>
      </c>
      <c r="FW94" s="41" t="e">
        <f t="shared" si="73"/>
        <v>#REF!</v>
      </c>
      <c r="FX94" s="41" t="e">
        <f t="shared" si="73"/>
        <v>#REF!</v>
      </c>
      <c r="FY94" s="41" t="e">
        <f t="shared" si="73"/>
        <v>#REF!</v>
      </c>
      <c r="FZ94" s="41" t="e">
        <f t="shared" si="73"/>
        <v>#REF!</v>
      </c>
      <c r="GA94" s="41" t="e">
        <f t="shared" si="73"/>
        <v>#REF!</v>
      </c>
      <c r="GB94" s="41" t="e">
        <f t="shared" si="73"/>
        <v>#REF!</v>
      </c>
      <c r="GC94" s="41" t="e">
        <f t="shared" si="80"/>
        <v>#REF!</v>
      </c>
      <c r="GD94" s="41" t="e">
        <f t="shared" si="80"/>
        <v>#REF!</v>
      </c>
      <c r="GE94" s="41" t="e">
        <f t="shared" si="80"/>
        <v>#REF!</v>
      </c>
      <c r="GF94" s="41" t="e">
        <f t="shared" si="80"/>
        <v>#REF!</v>
      </c>
      <c r="GG94" s="41" t="e">
        <f t="shared" si="80"/>
        <v>#REF!</v>
      </c>
      <c r="GH94" s="41" t="e">
        <f t="shared" si="66"/>
        <v>#REF!</v>
      </c>
      <c r="GI94" s="41" t="e">
        <f t="shared" si="58"/>
        <v>#REF!</v>
      </c>
      <c r="GJ94" s="41" t="e">
        <f t="shared" si="58"/>
        <v>#REF!</v>
      </c>
      <c r="GK94" s="41" t="e">
        <f t="shared" si="58"/>
        <v>#REF!</v>
      </c>
      <c r="GL94" s="41" t="e">
        <f t="shared" si="58"/>
        <v>#REF!</v>
      </c>
      <c r="GM94" s="41" t="e">
        <f t="shared" si="58"/>
        <v>#REF!</v>
      </c>
      <c r="GN94" s="41" t="e">
        <f t="shared" si="58"/>
        <v>#REF!</v>
      </c>
      <c r="GO94" s="41" t="e">
        <f t="shared" si="58"/>
        <v>#REF!</v>
      </c>
      <c r="GP94" s="41" t="e">
        <f t="shared" si="58"/>
        <v>#REF!</v>
      </c>
      <c r="GQ94" s="41" t="e">
        <f t="shared" si="58"/>
        <v>#REF!</v>
      </c>
      <c r="GR94" s="41" t="e">
        <f t="shared" si="58"/>
        <v>#REF!</v>
      </c>
      <c r="GS94" s="41" t="e">
        <f t="shared" si="58"/>
        <v>#REF!</v>
      </c>
      <c r="GT94" s="41" t="e">
        <f t="shared" si="82"/>
        <v>#REF!</v>
      </c>
      <c r="GU94" s="41" t="e">
        <f t="shared" si="82"/>
        <v>#REF!</v>
      </c>
      <c r="GV94" s="41" t="e">
        <f t="shared" si="82"/>
        <v>#REF!</v>
      </c>
      <c r="GW94" s="41" t="e">
        <f t="shared" si="82"/>
        <v>#REF!</v>
      </c>
      <c r="GX94" s="41" t="e">
        <f t="shared" si="82"/>
        <v>#REF!</v>
      </c>
      <c r="GY94" s="41" t="e">
        <f t="shared" si="59"/>
        <v>#REF!</v>
      </c>
      <c r="GZ94" s="41" t="e">
        <f t="shared" si="59"/>
        <v>#REF!</v>
      </c>
      <c r="HA94" s="41" t="e">
        <f t="shared" si="59"/>
        <v>#REF!</v>
      </c>
      <c r="HB94" s="41" t="e">
        <f t="shared" si="59"/>
        <v>#REF!</v>
      </c>
      <c r="HC94" s="41" t="e">
        <f t="shared" si="59"/>
        <v>#REF!</v>
      </c>
      <c r="HD94" s="41" t="e">
        <f t="shared" si="59"/>
        <v>#REF!</v>
      </c>
      <c r="HE94" s="41" t="e">
        <f t="shared" si="62"/>
        <v>#REF!</v>
      </c>
      <c r="HF94" s="41" t="e">
        <f t="shared" si="62"/>
        <v>#REF!</v>
      </c>
      <c r="HG94" s="41" t="e">
        <f t="shared" si="62"/>
        <v>#REF!</v>
      </c>
      <c r="HH94" s="41" t="e">
        <f t="shared" si="62"/>
        <v>#REF!</v>
      </c>
      <c r="HI94" s="41" t="e">
        <f t="shared" si="62"/>
        <v>#REF!</v>
      </c>
      <c r="HJ94" s="41" t="e">
        <f t="shared" si="62"/>
        <v>#REF!</v>
      </c>
    </row>
    <row r="95" spans="1:218" ht="14.4" x14ac:dyDescent="0.3">
      <c r="A95" s="42">
        <v>92</v>
      </c>
      <c r="B95" s="43" t="e">
        <f>'CMM3 - AUX CALC'!$CO$67</f>
        <v>#REF!</v>
      </c>
      <c r="CP95" s="41" t="e">
        <f>$B95/(_xlfn.SINGLE(PrazoConcessao)*12-CP$3+1)</f>
        <v>#REF!</v>
      </c>
      <c r="CQ95" s="41" t="e">
        <f t="shared" si="83"/>
        <v>#REF!</v>
      </c>
      <c r="CR95" s="41" t="e">
        <f t="shared" si="83"/>
        <v>#REF!</v>
      </c>
      <c r="CS95" s="41" t="e">
        <f t="shared" si="83"/>
        <v>#REF!</v>
      </c>
      <c r="CT95" s="41" t="e">
        <f t="shared" si="83"/>
        <v>#REF!</v>
      </c>
      <c r="CU95" s="41" t="e">
        <f t="shared" si="83"/>
        <v>#REF!</v>
      </c>
      <c r="CV95" s="41" t="e">
        <f t="shared" si="81"/>
        <v>#REF!</v>
      </c>
      <c r="CW95" s="41" t="e">
        <f t="shared" si="81"/>
        <v>#REF!</v>
      </c>
      <c r="CX95" s="41" t="e">
        <f t="shared" si="81"/>
        <v>#REF!</v>
      </c>
      <c r="CY95" s="41" t="e">
        <f t="shared" si="81"/>
        <v>#REF!</v>
      </c>
      <c r="CZ95" s="41" t="e">
        <f t="shared" si="81"/>
        <v>#REF!</v>
      </c>
      <c r="DA95" s="41" t="e">
        <f t="shared" si="81"/>
        <v>#REF!</v>
      </c>
      <c r="DB95" s="41" t="e">
        <f t="shared" si="81"/>
        <v>#REF!</v>
      </c>
      <c r="DC95" s="41" t="e">
        <f t="shared" si="81"/>
        <v>#REF!</v>
      </c>
      <c r="DD95" s="41" t="e">
        <f t="shared" si="71"/>
        <v>#REF!</v>
      </c>
      <c r="DE95" s="41" t="e">
        <f t="shared" si="71"/>
        <v>#REF!</v>
      </c>
      <c r="DF95" s="41" t="e">
        <f t="shared" si="71"/>
        <v>#REF!</v>
      </c>
      <c r="DG95" s="41" t="e">
        <f t="shared" si="71"/>
        <v>#REF!</v>
      </c>
      <c r="DH95" s="41" t="e">
        <f t="shared" si="71"/>
        <v>#REF!</v>
      </c>
      <c r="DI95" s="41" t="e">
        <f t="shared" si="71"/>
        <v>#REF!</v>
      </c>
      <c r="DJ95" s="41" t="e">
        <f t="shared" si="71"/>
        <v>#REF!</v>
      </c>
      <c r="DK95" s="41" t="e">
        <f t="shared" si="71"/>
        <v>#REF!</v>
      </c>
      <c r="DL95" s="41" t="e">
        <f t="shared" si="71"/>
        <v>#REF!</v>
      </c>
      <c r="DM95" s="41" t="e">
        <f t="shared" si="71"/>
        <v>#REF!</v>
      </c>
      <c r="DN95" s="41" t="e">
        <f t="shared" si="71"/>
        <v>#REF!</v>
      </c>
      <c r="DO95" s="41" t="e">
        <f t="shared" si="71"/>
        <v>#REF!</v>
      </c>
      <c r="DP95" s="41" t="e">
        <f t="shared" si="71"/>
        <v>#REF!</v>
      </c>
      <c r="DQ95" s="41" t="e">
        <f t="shared" si="76"/>
        <v>#REF!</v>
      </c>
      <c r="DR95" s="41" t="e">
        <f t="shared" si="76"/>
        <v>#REF!</v>
      </c>
      <c r="DS95" s="41" t="e">
        <f t="shared" si="76"/>
        <v>#REF!</v>
      </c>
      <c r="DT95" s="41" t="e">
        <f t="shared" si="76"/>
        <v>#REF!</v>
      </c>
      <c r="DU95" s="41" t="e">
        <f t="shared" si="76"/>
        <v>#REF!</v>
      </c>
      <c r="DV95" s="41" t="e">
        <f t="shared" si="64"/>
        <v>#REF!</v>
      </c>
      <c r="DW95" s="41" t="e">
        <f t="shared" si="64"/>
        <v>#REF!</v>
      </c>
      <c r="DX95" s="41" t="e">
        <f t="shared" si="64"/>
        <v>#REF!</v>
      </c>
      <c r="DY95" s="41" t="e">
        <f t="shared" si="64"/>
        <v>#REF!</v>
      </c>
      <c r="DZ95" s="41" t="e">
        <f t="shared" si="64"/>
        <v>#REF!</v>
      </c>
      <c r="EA95" s="41" t="e">
        <f t="shared" si="64"/>
        <v>#REF!</v>
      </c>
      <c r="EB95" s="41" t="e">
        <f t="shared" si="64"/>
        <v>#REF!</v>
      </c>
      <c r="EC95" s="41" t="e">
        <f t="shared" si="64"/>
        <v>#REF!</v>
      </c>
      <c r="ED95" s="41" t="e">
        <f t="shared" si="64"/>
        <v>#REF!</v>
      </c>
      <c r="EE95" s="41" t="e">
        <f t="shared" si="64"/>
        <v>#REF!</v>
      </c>
      <c r="EF95" s="41" t="e">
        <f t="shared" si="77"/>
        <v>#REF!</v>
      </c>
      <c r="EG95" s="41" t="e">
        <f t="shared" si="77"/>
        <v>#REF!</v>
      </c>
      <c r="EH95" s="41" t="e">
        <f t="shared" si="77"/>
        <v>#REF!</v>
      </c>
      <c r="EI95" s="41" t="e">
        <f t="shared" si="77"/>
        <v>#REF!</v>
      </c>
      <c r="EJ95" s="41" t="e">
        <f t="shared" si="72"/>
        <v>#REF!</v>
      </c>
      <c r="EK95" s="41" t="e">
        <f t="shared" si="72"/>
        <v>#REF!</v>
      </c>
      <c r="EL95" s="41" t="e">
        <f t="shared" si="72"/>
        <v>#REF!</v>
      </c>
      <c r="EM95" s="41" t="e">
        <f t="shared" si="72"/>
        <v>#REF!</v>
      </c>
      <c r="EN95" s="41" t="e">
        <f t="shared" si="72"/>
        <v>#REF!</v>
      </c>
      <c r="EO95" s="41" t="e">
        <f t="shared" si="72"/>
        <v>#REF!</v>
      </c>
      <c r="EP95" s="41" t="e">
        <f t="shared" si="72"/>
        <v>#REF!</v>
      </c>
      <c r="EQ95" s="41" t="e">
        <f t="shared" si="72"/>
        <v>#REF!</v>
      </c>
      <c r="ER95" s="41" t="e">
        <f t="shared" si="72"/>
        <v>#REF!</v>
      </c>
      <c r="ES95" s="41" t="e">
        <f t="shared" si="72"/>
        <v>#REF!</v>
      </c>
      <c r="ET95" s="41" t="e">
        <f t="shared" si="72"/>
        <v>#REF!</v>
      </c>
      <c r="EU95" s="41" t="e">
        <f t="shared" si="72"/>
        <v>#REF!</v>
      </c>
      <c r="EV95" s="41" t="e">
        <f t="shared" si="72"/>
        <v>#REF!</v>
      </c>
      <c r="EW95" s="41" t="e">
        <f t="shared" si="78"/>
        <v>#REF!</v>
      </c>
      <c r="EX95" s="41" t="e">
        <f t="shared" si="78"/>
        <v>#REF!</v>
      </c>
      <c r="EY95" s="41" t="e">
        <f t="shared" si="78"/>
        <v>#REF!</v>
      </c>
      <c r="EZ95" s="41" t="e">
        <f t="shared" si="78"/>
        <v>#REF!</v>
      </c>
      <c r="FA95" s="41" t="e">
        <f t="shared" si="78"/>
        <v>#REF!</v>
      </c>
      <c r="FB95" s="41" t="e">
        <f t="shared" si="65"/>
        <v>#REF!</v>
      </c>
      <c r="FC95" s="41" t="e">
        <f t="shared" si="65"/>
        <v>#REF!</v>
      </c>
      <c r="FD95" s="41" t="e">
        <f t="shared" si="65"/>
        <v>#REF!</v>
      </c>
      <c r="FE95" s="41" t="e">
        <f t="shared" si="65"/>
        <v>#REF!</v>
      </c>
      <c r="FF95" s="41" t="e">
        <f t="shared" si="65"/>
        <v>#REF!</v>
      </c>
      <c r="FG95" s="41" t="e">
        <f t="shared" si="65"/>
        <v>#REF!</v>
      </c>
      <c r="FH95" s="41" t="e">
        <f t="shared" si="65"/>
        <v>#REF!</v>
      </c>
      <c r="FI95" s="41" t="e">
        <f t="shared" si="65"/>
        <v>#REF!</v>
      </c>
      <c r="FJ95" s="41" t="e">
        <f t="shared" si="65"/>
        <v>#REF!</v>
      </c>
      <c r="FK95" s="41" t="e">
        <f t="shared" si="65"/>
        <v>#REF!</v>
      </c>
      <c r="FL95" s="41" t="e">
        <f t="shared" si="79"/>
        <v>#REF!</v>
      </c>
      <c r="FM95" s="41" t="e">
        <f t="shared" si="79"/>
        <v>#REF!</v>
      </c>
      <c r="FN95" s="41" t="e">
        <f t="shared" si="79"/>
        <v>#REF!</v>
      </c>
      <c r="FO95" s="41" t="e">
        <f t="shared" si="79"/>
        <v>#REF!</v>
      </c>
      <c r="FP95" s="41" t="e">
        <f t="shared" si="73"/>
        <v>#REF!</v>
      </c>
      <c r="FQ95" s="41" t="e">
        <f t="shared" si="73"/>
        <v>#REF!</v>
      </c>
      <c r="FR95" s="41" t="e">
        <f t="shared" si="73"/>
        <v>#REF!</v>
      </c>
      <c r="FS95" s="41" t="e">
        <f t="shared" si="73"/>
        <v>#REF!</v>
      </c>
      <c r="FT95" s="41" t="e">
        <f t="shared" si="73"/>
        <v>#REF!</v>
      </c>
      <c r="FU95" s="41" t="e">
        <f t="shared" si="73"/>
        <v>#REF!</v>
      </c>
      <c r="FV95" s="41" t="e">
        <f t="shared" si="73"/>
        <v>#REF!</v>
      </c>
      <c r="FW95" s="41" t="e">
        <f t="shared" si="73"/>
        <v>#REF!</v>
      </c>
      <c r="FX95" s="41" t="e">
        <f t="shared" si="73"/>
        <v>#REF!</v>
      </c>
      <c r="FY95" s="41" t="e">
        <f t="shared" si="73"/>
        <v>#REF!</v>
      </c>
      <c r="FZ95" s="41" t="e">
        <f t="shared" si="73"/>
        <v>#REF!</v>
      </c>
      <c r="GA95" s="41" t="e">
        <f t="shared" si="73"/>
        <v>#REF!</v>
      </c>
      <c r="GB95" s="41" t="e">
        <f t="shared" si="73"/>
        <v>#REF!</v>
      </c>
      <c r="GC95" s="41" t="e">
        <f t="shared" si="80"/>
        <v>#REF!</v>
      </c>
      <c r="GD95" s="41" t="e">
        <f t="shared" si="80"/>
        <v>#REF!</v>
      </c>
      <c r="GE95" s="41" t="e">
        <f t="shared" si="80"/>
        <v>#REF!</v>
      </c>
      <c r="GF95" s="41" t="e">
        <f t="shared" si="80"/>
        <v>#REF!</v>
      </c>
      <c r="GG95" s="41" t="e">
        <f t="shared" si="80"/>
        <v>#REF!</v>
      </c>
      <c r="GH95" s="41" t="e">
        <f t="shared" si="66"/>
        <v>#REF!</v>
      </c>
      <c r="GI95" s="41" t="e">
        <f t="shared" si="58"/>
        <v>#REF!</v>
      </c>
      <c r="GJ95" s="41" t="e">
        <f t="shared" si="58"/>
        <v>#REF!</v>
      </c>
      <c r="GK95" s="41" t="e">
        <f t="shared" si="58"/>
        <v>#REF!</v>
      </c>
      <c r="GL95" s="41" t="e">
        <f t="shared" si="58"/>
        <v>#REF!</v>
      </c>
      <c r="GM95" s="41" t="e">
        <f t="shared" si="58"/>
        <v>#REF!</v>
      </c>
      <c r="GN95" s="41" t="e">
        <f t="shared" si="58"/>
        <v>#REF!</v>
      </c>
      <c r="GO95" s="41" t="e">
        <f t="shared" si="58"/>
        <v>#REF!</v>
      </c>
      <c r="GP95" s="41" t="e">
        <f t="shared" si="58"/>
        <v>#REF!</v>
      </c>
      <c r="GQ95" s="41" t="e">
        <f t="shared" si="58"/>
        <v>#REF!</v>
      </c>
      <c r="GR95" s="41" t="e">
        <f t="shared" si="58"/>
        <v>#REF!</v>
      </c>
      <c r="GS95" s="41" t="e">
        <f t="shared" si="58"/>
        <v>#REF!</v>
      </c>
      <c r="GT95" s="41" t="e">
        <f t="shared" si="82"/>
        <v>#REF!</v>
      </c>
      <c r="GU95" s="41" t="e">
        <f t="shared" si="82"/>
        <v>#REF!</v>
      </c>
      <c r="GV95" s="41" t="e">
        <f t="shared" si="82"/>
        <v>#REF!</v>
      </c>
      <c r="GW95" s="41" t="e">
        <f t="shared" si="82"/>
        <v>#REF!</v>
      </c>
      <c r="GX95" s="41" t="e">
        <f t="shared" si="82"/>
        <v>#REF!</v>
      </c>
      <c r="GY95" s="41" t="e">
        <f t="shared" si="59"/>
        <v>#REF!</v>
      </c>
      <c r="GZ95" s="41" t="e">
        <f t="shared" si="59"/>
        <v>#REF!</v>
      </c>
      <c r="HA95" s="41" t="e">
        <f t="shared" si="59"/>
        <v>#REF!</v>
      </c>
      <c r="HB95" s="41" t="e">
        <f t="shared" si="59"/>
        <v>#REF!</v>
      </c>
      <c r="HC95" s="41" t="e">
        <f t="shared" si="59"/>
        <v>#REF!</v>
      </c>
      <c r="HD95" s="41" t="e">
        <f t="shared" si="59"/>
        <v>#REF!</v>
      </c>
      <c r="HE95" s="41" t="e">
        <f t="shared" si="62"/>
        <v>#REF!</v>
      </c>
      <c r="HF95" s="41" t="e">
        <f t="shared" si="62"/>
        <v>#REF!</v>
      </c>
      <c r="HG95" s="41" t="e">
        <f t="shared" si="62"/>
        <v>#REF!</v>
      </c>
      <c r="HH95" s="41" t="e">
        <f t="shared" si="62"/>
        <v>#REF!</v>
      </c>
      <c r="HI95" s="41" t="e">
        <f t="shared" si="62"/>
        <v>#REF!</v>
      </c>
      <c r="HJ95" s="41" t="e">
        <f t="shared" si="62"/>
        <v>#REF!</v>
      </c>
    </row>
    <row r="96" spans="1:218" ht="14.4" x14ac:dyDescent="0.3">
      <c r="A96" s="42">
        <v>93</v>
      </c>
      <c r="B96" s="43" t="e">
        <f>'CMM3 - AUX CALC'!$CP$67</f>
        <v>#REF!</v>
      </c>
      <c r="CQ96" s="41" t="e">
        <f>$B96/(_xlfn.SINGLE(PrazoConcessao)*12-CQ$3+1)</f>
        <v>#REF!</v>
      </c>
      <c r="CR96" s="41" t="e">
        <f t="shared" si="83"/>
        <v>#REF!</v>
      </c>
      <c r="CS96" s="41" t="e">
        <f t="shared" si="83"/>
        <v>#REF!</v>
      </c>
      <c r="CT96" s="41" t="e">
        <f t="shared" si="83"/>
        <v>#REF!</v>
      </c>
      <c r="CU96" s="41" t="e">
        <f t="shared" si="83"/>
        <v>#REF!</v>
      </c>
      <c r="CV96" s="41" t="e">
        <f t="shared" si="81"/>
        <v>#REF!</v>
      </c>
      <c r="CW96" s="41" t="e">
        <f t="shared" si="81"/>
        <v>#REF!</v>
      </c>
      <c r="CX96" s="41" t="e">
        <f t="shared" si="81"/>
        <v>#REF!</v>
      </c>
      <c r="CY96" s="41" t="e">
        <f t="shared" si="81"/>
        <v>#REF!</v>
      </c>
      <c r="CZ96" s="41" t="e">
        <f t="shared" si="81"/>
        <v>#REF!</v>
      </c>
      <c r="DA96" s="41" t="e">
        <f t="shared" si="81"/>
        <v>#REF!</v>
      </c>
      <c r="DB96" s="41" t="e">
        <f t="shared" si="81"/>
        <v>#REF!</v>
      </c>
      <c r="DC96" s="41" t="e">
        <f t="shared" si="81"/>
        <v>#REF!</v>
      </c>
      <c r="DD96" s="41" t="e">
        <f t="shared" si="71"/>
        <v>#REF!</v>
      </c>
      <c r="DE96" s="41" t="e">
        <f t="shared" si="71"/>
        <v>#REF!</v>
      </c>
      <c r="DF96" s="41" t="e">
        <f t="shared" si="71"/>
        <v>#REF!</v>
      </c>
      <c r="DG96" s="41" t="e">
        <f t="shared" si="71"/>
        <v>#REF!</v>
      </c>
      <c r="DH96" s="41" t="e">
        <f t="shared" si="71"/>
        <v>#REF!</v>
      </c>
      <c r="DI96" s="41" t="e">
        <f t="shared" si="71"/>
        <v>#REF!</v>
      </c>
      <c r="DJ96" s="41" t="e">
        <f t="shared" si="71"/>
        <v>#REF!</v>
      </c>
      <c r="DK96" s="41" t="e">
        <f t="shared" si="71"/>
        <v>#REF!</v>
      </c>
      <c r="DL96" s="41" t="e">
        <f t="shared" si="71"/>
        <v>#REF!</v>
      </c>
      <c r="DM96" s="41" t="e">
        <f t="shared" si="71"/>
        <v>#REF!</v>
      </c>
      <c r="DN96" s="41" t="e">
        <f t="shared" si="71"/>
        <v>#REF!</v>
      </c>
      <c r="DO96" s="41" t="e">
        <f t="shared" si="71"/>
        <v>#REF!</v>
      </c>
      <c r="DP96" s="41" t="e">
        <f t="shared" si="71"/>
        <v>#REF!</v>
      </c>
      <c r="DQ96" s="41" t="e">
        <f t="shared" si="76"/>
        <v>#REF!</v>
      </c>
      <c r="DR96" s="41" t="e">
        <f t="shared" si="76"/>
        <v>#REF!</v>
      </c>
      <c r="DS96" s="41" t="e">
        <f t="shared" si="76"/>
        <v>#REF!</v>
      </c>
      <c r="DT96" s="41" t="e">
        <f t="shared" si="76"/>
        <v>#REF!</v>
      </c>
      <c r="DU96" s="41" t="e">
        <f t="shared" si="76"/>
        <v>#REF!</v>
      </c>
      <c r="DV96" s="41" t="e">
        <f t="shared" si="64"/>
        <v>#REF!</v>
      </c>
      <c r="DW96" s="41" t="e">
        <f t="shared" si="64"/>
        <v>#REF!</v>
      </c>
      <c r="DX96" s="41" t="e">
        <f t="shared" si="64"/>
        <v>#REF!</v>
      </c>
      <c r="DY96" s="41" t="e">
        <f t="shared" si="64"/>
        <v>#REF!</v>
      </c>
      <c r="DZ96" s="41" t="e">
        <f t="shared" si="64"/>
        <v>#REF!</v>
      </c>
      <c r="EA96" s="41" t="e">
        <f t="shared" si="64"/>
        <v>#REF!</v>
      </c>
      <c r="EB96" s="41" t="e">
        <f t="shared" si="64"/>
        <v>#REF!</v>
      </c>
      <c r="EC96" s="41" t="e">
        <f t="shared" si="64"/>
        <v>#REF!</v>
      </c>
      <c r="ED96" s="41" t="e">
        <f t="shared" si="64"/>
        <v>#REF!</v>
      </c>
      <c r="EE96" s="41" t="e">
        <f t="shared" si="64"/>
        <v>#REF!</v>
      </c>
      <c r="EF96" s="41" t="e">
        <f t="shared" si="77"/>
        <v>#REF!</v>
      </c>
      <c r="EG96" s="41" t="e">
        <f t="shared" si="77"/>
        <v>#REF!</v>
      </c>
      <c r="EH96" s="41" t="e">
        <f t="shared" si="77"/>
        <v>#REF!</v>
      </c>
      <c r="EI96" s="41" t="e">
        <f t="shared" si="77"/>
        <v>#REF!</v>
      </c>
      <c r="EJ96" s="41" t="e">
        <f t="shared" si="72"/>
        <v>#REF!</v>
      </c>
      <c r="EK96" s="41" t="e">
        <f t="shared" si="72"/>
        <v>#REF!</v>
      </c>
      <c r="EL96" s="41" t="e">
        <f t="shared" si="72"/>
        <v>#REF!</v>
      </c>
      <c r="EM96" s="41" t="e">
        <f t="shared" si="72"/>
        <v>#REF!</v>
      </c>
      <c r="EN96" s="41" t="e">
        <f t="shared" si="72"/>
        <v>#REF!</v>
      </c>
      <c r="EO96" s="41" t="e">
        <f t="shared" si="72"/>
        <v>#REF!</v>
      </c>
      <c r="EP96" s="41" t="e">
        <f t="shared" si="72"/>
        <v>#REF!</v>
      </c>
      <c r="EQ96" s="41" t="e">
        <f t="shared" si="72"/>
        <v>#REF!</v>
      </c>
      <c r="ER96" s="41" t="e">
        <f t="shared" si="72"/>
        <v>#REF!</v>
      </c>
      <c r="ES96" s="41" t="e">
        <f t="shared" si="72"/>
        <v>#REF!</v>
      </c>
      <c r="ET96" s="41" t="e">
        <f t="shared" si="72"/>
        <v>#REF!</v>
      </c>
      <c r="EU96" s="41" t="e">
        <f t="shared" si="72"/>
        <v>#REF!</v>
      </c>
      <c r="EV96" s="41" t="e">
        <f t="shared" si="72"/>
        <v>#REF!</v>
      </c>
      <c r="EW96" s="41" t="e">
        <f t="shared" si="78"/>
        <v>#REF!</v>
      </c>
      <c r="EX96" s="41" t="e">
        <f t="shared" si="78"/>
        <v>#REF!</v>
      </c>
      <c r="EY96" s="41" t="e">
        <f t="shared" si="78"/>
        <v>#REF!</v>
      </c>
      <c r="EZ96" s="41" t="e">
        <f t="shared" si="78"/>
        <v>#REF!</v>
      </c>
      <c r="FA96" s="41" t="e">
        <f t="shared" si="78"/>
        <v>#REF!</v>
      </c>
      <c r="FB96" s="41" t="e">
        <f t="shared" si="65"/>
        <v>#REF!</v>
      </c>
      <c r="FC96" s="41" t="e">
        <f t="shared" si="65"/>
        <v>#REF!</v>
      </c>
      <c r="FD96" s="41" t="e">
        <f t="shared" si="65"/>
        <v>#REF!</v>
      </c>
      <c r="FE96" s="41" t="e">
        <f t="shared" si="65"/>
        <v>#REF!</v>
      </c>
      <c r="FF96" s="41" t="e">
        <f t="shared" si="65"/>
        <v>#REF!</v>
      </c>
      <c r="FG96" s="41" t="e">
        <f t="shared" si="65"/>
        <v>#REF!</v>
      </c>
      <c r="FH96" s="41" t="e">
        <f t="shared" si="65"/>
        <v>#REF!</v>
      </c>
      <c r="FI96" s="41" t="e">
        <f t="shared" si="65"/>
        <v>#REF!</v>
      </c>
      <c r="FJ96" s="41" t="e">
        <f t="shared" si="65"/>
        <v>#REF!</v>
      </c>
      <c r="FK96" s="41" t="e">
        <f t="shared" si="65"/>
        <v>#REF!</v>
      </c>
      <c r="FL96" s="41" t="e">
        <f t="shared" si="79"/>
        <v>#REF!</v>
      </c>
      <c r="FM96" s="41" t="e">
        <f t="shared" si="79"/>
        <v>#REF!</v>
      </c>
      <c r="FN96" s="41" t="e">
        <f t="shared" si="79"/>
        <v>#REF!</v>
      </c>
      <c r="FO96" s="41" t="e">
        <f t="shared" si="79"/>
        <v>#REF!</v>
      </c>
      <c r="FP96" s="41" t="e">
        <f t="shared" si="73"/>
        <v>#REF!</v>
      </c>
      <c r="FQ96" s="41" t="e">
        <f t="shared" si="73"/>
        <v>#REF!</v>
      </c>
      <c r="FR96" s="41" t="e">
        <f t="shared" si="73"/>
        <v>#REF!</v>
      </c>
      <c r="FS96" s="41" t="e">
        <f t="shared" si="73"/>
        <v>#REF!</v>
      </c>
      <c r="FT96" s="41" t="e">
        <f t="shared" si="73"/>
        <v>#REF!</v>
      </c>
      <c r="FU96" s="41" t="e">
        <f t="shared" si="73"/>
        <v>#REF!</v>
      </c>
      <c r="FV96" s="41" t="e">
        <f t="shared" si="73"/>
        <v>#REF!</v>
      </c>
      <c r="FW96" s="41" t="e">
        <f t="shared" si="73"/>
        <v>#REF!</v>
      </c>
      <c r="FX96" s="41" t="e">
        <f t="shared" si="73"/>
        <v>#REF!</v>
      </c>
      <c r="FY96" s="41" t="e">
        <f t="shared" si="73"/>
        <v>#REF!</v>
      </c>
      <c r="FZ96" s="41" t="e">
        <f t="shared" si="73"/>
        <v>#REF!</v>
      </c>
      <c r="GA96" s="41" t="e">
        <f t="shared" si="73"/>
        <v>#REF!</v>
      </c>
      <c r="GB96" s="41" t="e">
        <f t="shared" si="73"/>
        <v>#REF!</v>
      </c>
      <c r="GC96" s="41" t="e">
        <f t="shared" si="80"/>
        <v>#REF!</v>
      </c>
      <c r="GD96" s="41" t="e">
        <f t="shared" si="80"/>
        <v>#REF!</v>
      </c>
      <c r="GE96" s="41" t="e">
        <f t="shared" si="80"/>
        <v>#REF!</v>
      </c>
      <c r="GF96" s="41" t="e">
        <f t="shared" si="80"/>
        <v>#REF!</v>
      </c>
      <c r="GG96" s="41" t="e">
        <f t="shared" si="80"/>
        <v>#REF!</v>
      </c>
      <c r="GH96" s="41" t="e">
        <f t="shared" si="66"/>
        <v>#REF!</v>
      </c>
      <c r="GI96" s="41" t="e">
        <f t="shared" si="58"/>
        <v>#REF!</v>
      </c>
      <c r="GJ96" s="41" t="e">
        <f t="shared" si="58"/>
        <v>#REF!</v>
      </c>
      <c r="GK96" s="41" t="e">
        <f t="shared" si="58"/>
        <v>#REF!</v>
      </c>
      <c r="GL96" s="41" t="e">
        <f t="shared" si="58"/>
        <v>#REF!</v>
      </c>
      <c r="GM96" s="41" t="e">
        <f t="shared" si="58"/>
        <v>#REF!</v>
      </c>
      <c r="GN96" s="41" t="e">
        <f t="shared" si="58"/>
        <v>#REF!</v>
      </c>
      <c r="GO96" s="41" t="e">
        <f t="shared" si="58"/>
        <v>#REF!</v>
      </c>
      <c r="GP96" s="41" t="e">
        <f t="shared" si="58"/>
        <v>#REF!</v>
      </c>
      <c r="GQ96" s="41" t="e">
        <f t="shared" si="58"/>
        <v>#REF!</v>
      </c>
      <c r="GR96" s="41" t="e">
        <f t="shared" si="58"/>
        <v>#REF!</v>
      </c>
      <c r="GS96" s="41" t="e">
        <f t="shared" si="58"/>
        <v>#REF!</v>
      </c>
      <c r="GT96" s="41" t="e">
        <f t="shared" si="82"/>
        <v>#REF!</v>
      </c>
      <c r="GU96" s="41" t="e">
        <f t="shared" si="82"/>
        <v>#REF!</v>
      </c>
      <c r="GV96" s="41" t="e">
        <f t="shared" si="82"/>
        <v>#REF!</v>
      </c>
      <c r="GW96" s="41" t="e">
        <f t="shared" si="82"/>
        <v>#REF!</v>
      </c>
      <c r="GX96" s="41" t="e">
        <f t="shared" si="82"/>
        <v>#REF!</v>
      </c>
      <c r="GY96" s="41" t="e">
        <f t="shared" si="59"/>
        <v>#REF!</v>
      </c>
      <c r="GZ96" s="41" t="e">
        <f t="shared" si="59"/>
        <v>#REF!</v>
      </c>
      <c r="HA96" s="41" t="e">
        <f t="shared" si="59"/>
        <v>#REF!</v>
      </c>
      <c r="HB96" s="41" t="e">
        <f t="shared" si="59"/>
        <v>#REF!</v>
      </c>
      <c r="HC96" s="41" t="e">
        <f t="shared" si="59"/>
        <v>#REF!</v>
      </c>
      <c r="HD96" s="41" t="e">
        <f t="shared" si="59"/>
        <v>#REF!</v>
      </c>
      <c r="HE96" s="41" t="e">
        <f t="shared" si="62"/>
        <v>#REF!</v>
      </c>
      <c r="HF96" s="41" t="e">
        <f t="shared" si="62"/>
        <v>#REF!</v>
      </c>
      <c r="HG96" s="41" t="e">
        <f t="shared" si="62"/>
        <v>#REF!</v>
      </c>
      <c r="HH96" s="41" t="e">
        <f t="shared" si="62"/>
        <v>#REF!</v>
      </c>
      <c r="HI96" s="41" t="e">
        <f t="shared" si="62"/>
        <v>#REF!</v>
      </c>
      <c r="HJ96" s="41" t="e">
        <f t="shared" si="62"/>
        <v>#REF!</v>
      </c>
    </row>
    <row r="97" spans="1:218" ht="14.4" x14ac:dyDescent="0.3">
      <c r="A97" s="42">
        <v>94</v>
      </c>
      <c r="B97" s="43" t="e">
        <f>'CMM3 - AUX CALC'!$CQ$67</f>
        <v>#REF!</v>
      </c>
      <c r="CR97" s="41" t="e">
        <f>$B97/(_xlfn.SINGLE(PrazoConcessao)*12-CR$3+1)</f>
        <v>#REF!</v>
      </c>
      <c r="CS97" s="41" t="e">
        <f t="shared" si="83"/>
        <v>#REF!</v>
      </c>
      <c r="CT97" s="41" t="e">
        <f t="shared" si="83"/>
        <v>#REF!</v>
      </c>
      <c r="CU97" s="41" t="e">
        <f t="shared" si="83"/>
        <v>#REF!</v>
      </c>
      <c r="CV97" s="41" t="e">
        <f t="shared" si="81"/>
        <v>#REF!</v>
      </c>
      <c r="CW97" s="41" t="e">
        <f t="shared" si="81"/>
        <v>#REF!</v>
      </c>
      <c r="CX97" s="41" t="e">
        <f t="shared" si="81"/>
        <v>#REF!</v>
      </c>
      <c r="CY97" s="41" t="e">
        <f t="shared" si="81"/>
        <v>#REF!</v>
      </c>
      <c r="CZ97" s="41" t="e">
        <f t="shared" si="81"/>
        <v>#REF!</v>
      </c>
      <c r="DA97" s="41" t="e">
        <f t="shared" si="81"/>
        <v>#REF!</v>
      </c>
      <c r="DB97" s="41" t="e">
        <f t="shared" si="81"/>
        <v>#REF!</v>
      </c>
      <c r="DC97" s="41" t="e">
        <f t="shared" si="81"/>
        <v>#REF!</v>
      </c>
      <c r="DD97" s="41" t="e">
        <f t="shared" si="71"/>
        <v>#REF!</v>
      </c>
      <c r="DE97" s="41" t="e">
        <f t="shared" si="71"/>
        <v>#REF!</v>
      </c>
      <c r="DF97" s="41" t="e">
        <f t="shared" si="71"/>
        <v>#REF!</v>
      </c>
      <c r="DG97" s="41" t="e">
        <f t="shared" si="71"/>
        <v>#REF!</v>
      </c>
      <c r="DH97" s="41" t="e">
        <f t="shared" si="71"/>
        <v>#REF!</v>
      </c>
      <c r="DI97" s="41" t="e">
        <f t="shared" si="71"/>
        <v>#REF!</v>
      </c>
      <c r="DJ97" s="41" t="e">
        <f t="shared" si="71"/>
        <v>#REF!</v>
      </c>
      <c r="DK97" s="41" t="e">
        <f t="shared" si="71"/>
        <v>#REF!</v>
      </c>
      <c r="DL97" s="41" t="e">
        <f t="shared" si="71"/>
        <v>#REF!</v>
      </c>
      <c r="DM97" s="41" t="e">
        <f t="shared" si="71"/>
        <v>#REF!</v>
      </c>
      <c r="DN97" s="41" t="e">
        <f t="shared" si="71"/>
        <v>#REF!</v>
      </c>
      <c r="DO97" s="41" t="e">
        <f t="shared" si="71"/>
        <v>#REF!</v>
      </c>
      <c r="DP97" s="41" t="e">
        <f t="shared" si="71"/>
        <v>#REF!</v>
      </c>
      <c r="DQ97" s="41" t="e">
        <f t="shared" si="76"/>
        <v>#REF!</v>
      </c>
      <c r="DR97" s="41" t="e">
        <f t="shared" si="76"/>
        <v>#REF!</v>
      </c>
      <c r="DS97" s="41" t="e">
        <f t="shared" si="76"/>
        <v>#REF!</v>
      </c>
      <c r="DT97" s="41" t="e">
        <f t="shared" si="76"/>
        <v>#REF!</v>
      </c>
      <c r="DU97" s="41" t="e">
        <f t="shared" si="76"/>
        <v>#REF!</v>
      </c>
      <c r="DV97" s="41" t="e">
        <f t="shared" si="64"/>
        <v>#REF!</v>
      </c>
      <c r="DW97" s="41" t="e">
        <f t="shared" si="64"/>
        <v>#REF!</v>
      </c>
      <c r="DX97" s="41" t="e">
        <f t="shared" si="64"/>
        <v>#REF!</v>
      </c>
      <c r="DY97" s="41" t="e">
        <f t="shared" si="64"/>
        <v>#REF!</v>
      </c>
      <c r="DZ97" s="41" t="e">
        <f t="shared" si="64"/>
        <v>#REF!</v>
      </c>
      <c r="EA97" s="41" t="e">
        <f t="shared" si="64"/>
        <v>#REF!</v>
      </c>
      <c r="EB97" s="41" t="e">
        <f t="shared" si="64"/>
        <v>#REF!</v>
      </c>
      <c r="EC97" s="41" t="e">
        <f t="shared" si="64"/>
        <v>#REF!</v>
      </c>
      <c r="ED97" s="41" t="e">
        <f t="shared" si="64"/>
        <v>#REF!</v>
      </c>
      <c r="EE97" s="41" t="e">
        <f t="shared" si="64"/>
        <v>#REF!</v>
      </c>
      <c r="EF97" s="41" t="e">
        <f t="shared" si="77"/>
        <v>#REF!</v>
      </c>
      <c r="EG97" s="41" t="e">
        <f t="shared" si="77"/>
        <v>#REF!</v>
      </c>
      <c r="EH97" s="41" t="e">
        <f t="shared" si="77"/>
        <v>#REF!</v>
      </c>
      <c r="EI97" s="41" t="e">
        <f t="shared" si="77"/>
        <v>#REF!</v>
      </c>
      <c r="EJ97" s="41" t="e">
        <f t="shared" si="72"/>
        <v>#REF!</v>
      </c>
      <c r="EK97" s="41" t="e">
        <f t="shared" si="72"/>
        <v>#REF!</v>
      </c>
      <c r="EL97" s="41" t="e">
        <f t="shared" si="72"/>
        <v>#REF!</v>
      </c>
      <c r="EM97" s="41" t="e">
        <f t="shared" si="72"/>
        <v>#REF!</v>
      </c>
      <c r="EN97" s="41" t="e">
        <f t="shared" si="72"/>
        <v>#REF!</v>
      </c>
      <c r="EO97" s="41" t="e">
        <f t="shared" si="72"/>
        <v>#REF!</v>
      </c>
      <c r="EP97" s="41" t="e">
        <f t="shared" si="72"/>
        <v>#REF!</v>
      </c>
      <c r="EQ97" s="41" t="e">
        <f t="shared" si="72"/>
        <v>#REF!</v>
      </c>
      <c r="ER97" s="41" t="e">
        <f t="shared" si="72"/>
        <v>#REF!</v>
      </c>
      <c r="ES97" s="41" t="e">
        <f t="shared" si="72"/>
        <v>#REF!</v>
      </c>
      <c r="ET97" s="41" t="e">
        <f t="shared" si="72"/>
        <v>#REF!</v>
      </c>
      <c r="EU97" s="41" t="e">
        <f t="shared" si="72"/>
        <v>#REF!</v>
      </c>
      <c r="EV97" s="41" t="e">
        <f t="shared" si="72"/>
        <v>#REF!</v>
      </c>
      <c r="EW97" s="41" t="e">
        <f t="shared" si="78"/>
        <v>#REF!</v>
      </c>
      <c r="EX97" s="41" t="e">
        <f t="shared" si="78"/>
        <v>#REF!</v>
      </c>
      <c r="EY97" s="41" t="e">
        <f t="shared" si="78"/>
        <v>#REF!</v>
      </c>
      <c r="EZ97" s="41" t="e">
        <f t="shared" si="78"/>
        <v>#REF!</v>
      </c>
      <c r="FA97" s="41" t="e">
        <f t="shared" si="78"/>
        <v>#REF!</v>
      </c>
      <c r="FB97" s="41" t="e">
        <f t="shared" si="65"/>
        <v>#REF!</v>
      </c>
      <c r="FC97" s="41" t="e">
        <f t="shared" si="65"/>
        <v>#REF!</v>
      </c>
      <c r="FD97" s="41" t="e">
        <f t="shared" si="65"/>
        <v>#REF!</v>
      </c>
      <c r="FE97" s="41" t="e">
        <f t="shared" si="65"/>
        <v>#REF!</v>
      </c>
      <c r="FF97" s="41" t="e">
        <f t="shared" si="65"/>
        <v>#REF!</v>
      </c>
      <c r="FG97" s="41" t="e">
        <f t="shared" si="65"/>
        <v>#REF!</v>
      </c>
      <c r="FH97" s="41" t="e">
        <f t="shared" si="65"/>
        <v>#REF!</v>
      </c>
      <c r="FI97" s="41" t="e">
        <f t="shared" si="65"/>
        <v>#REF!</v>
      </c>
      <c r="FJ97" s="41" t="e">
        <f t="shared" si="65"/>
        <v>#REF!</v>
      </c>
      <c r="FK97" s="41" t="e">
        <f t="shared" si="65"/>
        <v>#REF!</v>
      </c>
      <c r="FL97" s="41" t="e">
        <f t="shared" si="79"/>
        <v>#REF!</v>
      </c>
      <c r="FM97" s="41" t="e">
        <f t="shared" si="79"/>
        <v>#REF!</v>
      </c>
      <c r="FN97" s="41" t="e">
        <f t="shared" si="79"/>
        <v>#REF!</v>
      </c>
      <c r="FO97" s="41" t="e">
        <f t="shared" si="79"/>
        <v>#REF!</v>
      </c>
      <c r="FP97" s="41" t="e">
        <f t="shared" si="73"/>
        <v>#REF!</v>
      </c>
      <c r="FQ97" s="41" t="e">
        <f t="shared" si="73"/>
        <v>#REF!</v>
      </c>
      <c r="FR97" s="41" t="e">
        <f t="shared" si="73"/>
        <v>#REF!</v>
      </c>
      <c r="FS97" s="41" t="e">
        <f t="shared" si="73"/>
        <v>#REF!</v>
      </c>
      <c r="FT97" s="41" t="e">
        <f t="shared" si="73"/>
        <v>#REF!</v>
      </c>
      <c r="FU97" s="41" t="e">
        <f t="shared" si="73"/>
        <v>#REF!</v>
      </c>
      <c r="FV97" s="41" t="e">
        <f t="shared" si="73"/>
        <v>#REF!</v>
      </c>
      <c r="FW97" s="41" t="e">
        <f t="shared" si="73"/>
        <v>#REF!</v>
      </c>
      <c r="FX97" s="41" t="e">
        <f t="shared" si="73"/>
        <v>#REF!</v>
      </c>
      <c r="FY97" s="41" t="e">
        <f t="shared" si="73"/>
        <v>#REF!</v>
      </c>
      <c r="FZ97" s="41" t="e">
        <f t="shared" si="73"/>
        <v>#REF!</v>
      </c>
      <c r="GA97" s="41" t="e">
        <f t="shared" si="73"/>
        <v>#REF!</v>
      </c>
      <c r="GB97" s="41" t="e">
        <f t="shared" si="73"/>
        <v>#REF!</v>
      </c>
      <c r="GC97" s="41" t="e">
        <f t="shared" si="80"/>
        <v>#REF!</v>
      </c>
      <c r="GD97" s="41" t="e">
        <f t="shared" si="80"/>
        <v>#REF!</v>
      </c>
      <c r="GE97" s="41" t="e">
        <f t="shared" si="80"/>
        <v>#REF!</v>
      </c>
      <c r="GF97" s="41" t="e">
        <f t="shared" si="80"/>
        <v>#REF!</v>
      </c>
      <c r="GG97" s="41" t="e">
        <f t="shared" si="80"/>
        <v>#REF!</v>
      </c>
      <c r="GH97" s="41" t="e">
        <f t="shared" si="66"/>
        <v>#REF!</v>
      </c>
      <c r="GI97" s="41" t="e">
        <f t="shared" si="58"/>
        <v>#REF!</v>
      </c>
      <c r="GJ97" s="41" t="e">
        <f t="shared" si="58"/>
        <v>#REF!</v>
      </c>
      <c r="GK97" s="41" t="e">
        <f t="shared" si="58"/>
        <v>#REF!</v>
      </c>
      <c r="GL97" s="41" t="e">
        <f t="shared" si="58"/>
        <v>#REF!</v>
      </c>
      <c r="GM97" s="41" t="e">
        <f t="shared" si="58"/>
        <v>#REF!</v>
      </c>
      <c r="GN97" s="41" t="e">
        <f t="shared" si="58"/>
        <v>#REF!</v>
      </c>
      <c r="GO97" s="41" t="e">
        <f t="shared" si="58"/>
        <v>#REF!</v>
      </c>
      <c r="GP97" s="41" t="e">
        <f t="shared" si="58"/>
        <v>#REF!</v>
      </c>
      <c r="GQ97" s="41" t="e">
        <f t="shared" si="58"/>
        <v>#REF!</v>
      </c>
      <c r="GR97" s="41" t="e">
        <f t="shared" si="58"/>
        <v>#REF!</v>
      </c>
      <c r="GS97" s="41" t="e">
        <f t="shared" si="58"/>
        <v>#REF!</v>
      </c>
      <c r="GT97" s="41" t="e">
        <f t="shared" si="82"/>
        <v>#REF!</v>
      </c>
      <c r="GU97" s="41" t="e">
        <f t="shared" si="82"/>
        <v>#REF!</v>
      </c>
      <c r="GV97" s="41" t="e">
        <f t="shared" si="82"/>
        <v>#REF!</v>
      </c>
      <c r="GW97" s="41" t="e">
        <f t="shared" si="82"/>
        <v>#REF!</v>
      </c>
      <c r="GX97" s="41" t="e">
        <f t="shared" si="82"/>
        <v>#REF!</v>
      </c>
      <c r="GY97" s="41" t="e">
        <f t="shared" si="59"/>
        <v>#REF!</v>
      </c>
      <c r="GZ97" s="41" t="e">
        <f t="shared" si="59"/>
        <v>#REF!</v>
      </c>
      <c r="HA97" s="41" t="e">
        <f t="shared" si="59"/>
        <v>#REF!</v>
      </c>
      <c r="HB97" s="41" t="e">
        <f t="shared" si="59"/>
        <v>#REF!</v>
      </c>
      <c r="HC97" s="41" t="e">
        <f t="shared" si="59"/>
        <v>#REF!</v>
      </c>
      <c r="HD97" s="41" t="e">
        <f t="shared" si="59"/>
        <v>#REF!</v>
      </c>
      <c r="HE97" s="41" t="e">
        <f t="shared" si="62"/>
        <v>#REF!</v>
      </c>
      <c r="HF97" s="41" t="e">
        <f t="shared" si="62"/>
        <v>#REF!</v>
      </c>
      <c r="HG97" s="41" t="e">
        <f t="shared" si="62"/>
        <v>#REF!</v>
      </c>
      <c r="HH97" s="41" t="e">
        <f t="shared" si="62"/>
        <v>#REF!</v>
      </c>
      <c r="HI97" s="41" t="e">
        <f t="shared" si="62"/>
        <v>#REF!</v>
      </c>
      <c r="HJ97" s="41" t="e">
        <f t="shared" si="62"/>
        <v>#REF!</v>
      </c>
    </row>
    <row r="98" spans="1:218" ht="14.4" x14ac:dyDescent="0.3">
      <c r="A98" s="42">
        <v>95</v>
      </c>
      <c r="B98" s="43" t="e">
        <f>'CMM3 - AUX CALC'!$CR$67</f>
        <v>#REF!</v>
      </c>
      <c r="CS98" s="41" t="e">
        <f>$B98/(_xlfn.SINGLE(PrazoConcessao)*12-CS$3+1)</f>
        <v>#REF!</v>
      </c>
      <c r="CT98" s="41" t="e">
        <f t="shared" si="83"/>
        <v>#REF!</v>
      </c>
      <c r="CU98" s="41" t="e">
        <f t="shared" si="83"/>
        <v>#REF!</v>
      </c>
      <c r="CV98" s="41" t="e">
        <f t="shared" si="81"/>
        <v>#REF!</v>
      </c>
      <c r="CW98" s="41" t="e">
        <f t="shared" si="81"/>
        <v>#REF!</v>
      </c>
      <c r="CX98" s="41" t="e">
        <f t="shared" si="81"/>
        <v>#REF!</v>
      </c>
      <c r="CY98" s="41" t="e">
        <f t="shared" si="81"/>
        <v>#REF!</v>
      </c>
      <c r="CZ98" s="41" t="e">
        <f t="shared" si="81"/>
        <v>#REF!</v>
      </c>
      <c r="DA98" s="41" t="e">
        <f t="shared" si="81"/>
        <v>#REF!</v>
      </c>
      <c r="DB98" s="41" t="e">
        <f t="shared" si="81"/>
        <v>#REF!</v>
      </c>
      <c r="DC98" s="41" t="e">
        <f t="shared" si="81"/>
        <v>#REF!</v>
      </c>
      <c r="DD98" s="41" t="e">
        <f t="shared" si="71"/>
        <v>#REF!</v>
      </c>
      <c r="DE98" s="41" t="e">
        <f t="shared" si="71"/>
        <v>#REF!</v>
      </c>
      <c r="DF98" s="41" t="e">
        <f t="shared" si="71"/>
        <v>#REF!</v>
      </c>
      <c r="DG98" s="41" t="e">
        <f t="shared" si="71"/>
        <v>#REF!</v>
      </c>
      <c r="DH98" s="41" t="e">
        <f t="shared" si="71"/>
        <v>#REF!</v>
      </c>
      <c r="DI98" s="41" t="e">
        <f t="shared" si="71"/>
        <v>#REF!</v>
      </c>
      <c r="DJ98" s="41" t="e">
        <f t="shared" si="71"/>
        <v>#REF!</v>
      </c>
      <c r="DK98" s="41" t="e">
        <f t="shared" si="71"/>
        <v>#REF!</v>
      </c>
      <c r="DL98" s="41" t="e">
        <f t="shared" si="71"/>
        <v>#REF!</v>
      </c>
      <c r="DM98" s="41" t="e">
        <f t="shared" si="71"/>
        <v>#REF!</v>
      </c>
      <c r="DN98" s="41" t="e">
        <f t="shared" si="71"/>
        <v>#REF!</v>
      </c>
      <c r="DO98" s="41" t="e">
        <f t="shared" si="71"/>
        <v>#REF!</v>
      </c>
      <c r="DP98" s="41" t="e">
        <f t="shared" si="71"/>
        <v>#REF!</v>
      </c>
      <c r="DQ98" s="41" t="e">
        <f t="shared" si="76"/>
        <v>#REF!</v>
      </c>
      <c r="DR98" s="41" t="e">
        <f t="shared" si="76"/>
        <v>#REF!</v>
      </c>
      <c r="DS98" s="41" t="e">
        <f t="shared" si="76"/>
        <v>#REF!</v>
      </c>
      <c r="DT98" s="41" t="e">
        <f t="shared" si="76"/>
        <v>#REF!</v>
      </c>
      <c r="DU98" s="41" t="e">
        <f t="shared" si="76"/>
        <v>#REF!</v>
      </c>
      <c r="DV98" s="41" t="e">
        <f t="shared" si="64"/>
        <v>#REF!</v>
      </c>
      <c r="DW98" s="41" t="e">
        <f t="shared" si="64"/>
        <v>#REF!</v>
      </c>
      <c r="DX98" s="41" t="e">
        <f t="shared" si="64"/>
        <v>#REF!</v>
      </c>
      <c r="DY98" s="41" t="e">
        <f t="shared" si="64"/>
        <v>#REF!</v>
      </c>
      <c r="DZ98" s="41" t="e">
        <f t="shared" si="64"/>
        <v>#REF!</v>
      </c>
      <c r="EA98" s="41" t="e">
        <f t="shared" si="64"/>
        <v>#REF!</v>
      </c>
      <c r="EB98" s="41" t="e">
        <f t="shared" si="64"/>
        <v>#REF!</v>
      </c>
      <c r="EC98" s="41" t="e">
        <f t="shared" si="64"/>
        <v>#REF!</v>
      </c>
      <c r="ED98" s="41" t="e">
        <f t="shared" si="64"/>
        <v>#REF!</v>
      </c>
      <c r="EE98" s="41" t="e">
        <f t="shared" si="64"/>
        <v>#REF!</v>
      </c>
      <c r="EF98" s="41" t="e">
        <f t="shared" si="77"/>
        <v>#REF!</v>
      </c>
      <c r="EG98" s="41" t="e">
        <f t="shared" si="77"/>
        <v>#REF!</v>
      </c>
      <c r="EH98" s="41" t="e">
        <f t="shared" si="77"/>
        <v>#REF!</v>
      </c>
      <c r="EI98" s="41" t="e">
        <f t="shared" si="77"/>
        <v>#REF!</v>
      </c>
      <c r="EJ98" s="41" t="e">
        <f t="shared" si="72"/>
        <v>#REF!</v>
      </c>
      <c r="EK98" s="41" t="e">
        <f t="shared" si="72"/>
        <v>#REF!</v>
      </c>
      <c r="EL98" s="41" t="e">
        <f t="shared" si="72"/>
        <v>#REF!</v>
      </c>
      <c r="EM98" s="41" t="e">
        <f t="shared" si="72"/>
        <v>#REF!</v>
      </c>
      <c r="EN98" s="41" t="e">
        <f t="shared" si="72"/>
        <v>#REF!</v>
      </c>
      <c r="EO98" s="41" t="e">
        <f t="shared" si="72"/>
        <v>#REF!</v>
      </c>
      <c r="EP98" s="41" t="e">
        <f t="shared" si="72"/>
        <v>#REF!</v>
      </c>
      <c r="EQ98" s="41" t="e">
        <f t="shared" si="72"/>
        <v>#REF!</v>
      </c>
      <c r="ER98" s="41" t="e">
        <f t="shared" si="72"/>
        <v>#REF!</v>
      </c>
      <c r="ES98" s="41" t="e">
        <f t="shared" si="72"/>
        <v>#REF!</v>
      </c>
      <c r="ET98" s="41" t="e">
        <f t="shared" si="72"/>
        <v>#REF!</v>
      </c>
      <c r="EU98" s="41" t="e">
        <f t="shared" si="72"/>
        <v>#REF!</v>
      </c>
      <c r="EV98" s="41" t="e">
        <f t="shared" si="72"/>
        <v>#REF!</v>
      </c>
      <c r="EW98" s="41" t="e">
        <f t="shared" si="78"/>
        <v>#REF!</v>
      </c>
      <c r="EX98" s="41" t="e">
        <f t="shared" si="78"/>
        <v>#REF!</v>
      </c>
      <c r="EY98" s="41" t="e">
        <f t="shared" si="78"/>
        <v>#REF!</v>
      </c>
      <c r="EZ98" s="41" t="e">
        <f t="shared" si="78"/>
        <v>#REF!</v>
      </c>
      <c r="FA98" s="41" t="e">
        <f t="shared" si="78"/>
        <v>#REF!</v>
      </c>
      <c r="FB98" s="41" t="e">
        <f t="shared" si="65"/>
        <v>#REF!</v>
      </c>
      <c r="FC98" s="41" t="e">
        <f t="shared" si="65"/>
        <v>#REF!</v>
      </c>
      <c r="FD98" s="41" t="e">
        <f t="shared" si="65"/>
        <v>#REF!</v>
      </c>
      <c r="FE98" s="41" t="e">
        <f t="shared" si="65"/>
        <v>#REF!</v>
      </c>
      <c r="FF98" s="41" t="e">
        <f t="shared" si="65"/>
        <v>#REF!</v>
      </c>
      <c r="FG98" s="41" t="e">
        <f t="shared" si="65"/>
        <v>#REF!</v>
      </c>
      <c r="FH98" s="41" t="e">
        <f t="shared" si="65"/>
        <v>#REF!</v>
      </c>
      <c r="FI98" s="41" t="e">
        <f t="shared" si="65"/>
        <v>#REF!</v>
      </c>
      <c r="FJ98" s="41" t="e">
        <f t="shared" si="65"/>
        <v>#REF!</v>
      </c>
      <c r="FK98" s="41" t="e">
        <f t="shared" si="65"/>
        <v>#REF!</v>
      </c>
      <c r="FL98" s="41" t="e">
        <f t="shared" si="79"/>
        <v>#REF!</v>
      </c>
      <c r="FM98" s="41" t="e">
        <f t="shared" si="79"/>
        <v>#REF!</v>
      </c>
      <c r="FN98" s="41" t="e">
        <f t="shared" si="79"/>
        <v>#REF!</v>
      </c>
      <c r="FO98" s="41" t="e">
        <f t="shared" si="79"/>
        <v>#REF!</v>
      </c>
      <c r="FP98" s="41" t="e">
        <f t="shared" si="73"/>
        <v>#REF!</v>
      </c>
      <c r="FQ98" s="41" t="e">
        <f t="shared" si="73"/>
        <v>#REF!</v>
      </c>
      <c r="FR98" s="41" t="e">
        <f t="shared" si="73"/>
        <v>#REF!</v>
      </c>
      <c r="FS98" s="41" t="e">
        <f t="shared" si="73"/>
        <v>#REF!</v>
      </c>
      <c r="FT98" s="41" t="e">
        <f t="shared" si="73"/>
        <v>#REF!</v>
      </c>
      <c r="FU98" s="41" t="e">
        <f t="shared" si="73"/>
        <v>#REF!</v>
      </c>
      <c r="FV98" s="41" t="e">
        <f t="shared" si="73"/>
        <v>#REF!</v>
      </c>
      <c r="FW98" s="41" t="e">
        <f t="shared" si="73"/>
        <v>#REF!</v>
      </c>
      <c r="FX98" s="41" t="e">
        <f t="shared" si="73"/>
        <v>#REF!</v>
      </c>
      <c r="FY98" s="41" t="e">
        <f t="shared" si="73"/>
        <v>#REF!</v>
      </c>
      <c r="FZ98" s="41" t="e">
        <f t="shared" si="73"/>
        <v>#REF!</v>
      </c>
      <c r="GA98" s="41" t="e">
        <f t="shared" si="73"/>
        <v>#REF!</v>
      </c>
      <c r="GB98" s="41" t="e">
        <f t="shared" si="73"/>
        <v>#REF!</v>
      </c>
      <c r="GC98" s="41" t="e">
        <f t="shared" si="80"/>
        <v>#REF!</v>
      </c>
      <c r="GD98" s="41" t="e">
        <f t="shared" si="80"/>
        <v>#REF!</v>
      </c>
      <c r="GE98" s="41" t="e">
        <f t="shared" si="80"/>
        <v>#REF!</v>
      </c>
      <c r="GF98" s="41" t="e">
        <f t="shared" si="80"/>
        <v>#REF!</v>
      </c>
      <c r="GG98" s="41" t="e">
        <f t="shared" si="80"/>
        <v>#REF!</v>
      </c>
      <c r="GH98" s="41" t="e">
        <f t="shared" si="66"/>
        <v>#REF!</v>
      </c>
      <c r="GI98" s="41" t="e">
        <f t="shared" si="58"/>
        <v>#REF!</v>
      </c>
      <c r="GJ98" s="41" t="e">
        <f t="shared" si="58"/>
        <v>#REF!</v>
      </c>
      <c r="GK98" s="41" t="e">
        <f t="shared" si="58"/>
        <v>#REF!</v>
      </c>
      <c r="GL98" s="41" t="e">
        <f t="shared" si="58"/>
        <v>#REF!</v>
      </c>
      <c r="GM98" s="41" t="e">
        <f t="shared" si="58"/>
        <v>#REF!</v>
      </c>
      <c r="GN98" s="41" t="e">
        <f t="shared" si="58"/>
        <v>#REF!</v>
      </c>
      <c r="GO98" s="41" t="e">
        <f t="shared" si="58"/>
        <v>#REF!</v>
      </c>
      <c r="GP98" s="41" t="e">
        <f t="shared" si="58"/>
        <v>#REF!</v>
      </c>
      <c r="GQ98" s="41" t="e">
        <f t="shared" si="58"/>
        <v>#REF!</v>
      </c>
      <c r="GR98" s="41" t="e">
        <f t="shared" si="58"/>
        <v>#REF!</v>
      </c>
      <c r="GS98" s="41" t="e">
        <f t="shared" si="58"/>
        <v>#REF!</v>
      </c>
      <c r="GT98" s="41" t="e">
        <f t="shared" si="82"/>
        <v>#REF!</v>
      </c>
      <c r="GU98" s="41" t="e">
        <f t="shared" si="82"/>
        <v>#REF!</v>
      </c>
      <c r="GV98" s="41" t="e">
        <f t="shared" si="82"/>
        <v>#REF!</v>
      </c>
      <c r="GW98" s="41" t="e">
        <f t="shared" si="82"/>
        <v>#REF!</v>
      </c>
      <c r="GX98" s="41" t="e">
        <f t="shared" si="82"/>
        <v>#REF!</v>
      </c>
      <c r="GY98" s="41" t="e">
        <f t="shared" si="59"/>
        <v>#REF!</v>
      </c>
      <c r="GZ98" s="41" t="e">
        <f t="shared" si="59"/>
        <v>#REF!</v>
      </c>
      <c r="HA98" s="41" t="e">
        <f t="shared" si="59"/>
        <v>#REF!</v>
      </c>
      <c r="HB98" s="41" t="e">
        <f t="shared" si="59"/>
        <v>#REF!</v>
      </c>
      <c r="HC98" s="41" t="e">
        <f t="shared" si="59"/>
        <v>#REF!</v>
      </c>
      <c r="HD98" s="41" t="e">
        <f t="shared" si="59"/>
        <v>#REF!</v>
      </c>
      <c r="HE98" s="41" t="e">
        <f t="shared" si="62"/>
        <v>#REF!</v>
      </c>
      <c r="HF98" s="41" t="e">
        <f t="shared" si="62"/>
        <v>#REF!</v>
      </c>
      <c r="HG98" s="41" t="e">
        <f t="shared" si="62"/>
        <v>#REF!</v>
      </c>
      <c r="HH98" s="41" t="e">
        <f t="shared" si="62"/>
        <v>#REF!</v>
      </c>
      <c r="HI98" s="41" t="e">
        <f t="shared" si="62"/>
        <v>#REF!</v>
      </c>
      <c r="HJ98" s="41" t="e">
        <f t="shared" si="62"/>
        <v>#REF!</v>
      </c>
    </row>
    <row r="99" spans="1:218" ht="14.4" x14ac:dyDescent="0.3">
      <c r="A99" s="42">
        <v>96</v>
      </c>
      <c r="B99" s="43" t="e">
        <f>'CMM3 - AUX CALC'!$CS$67</f>
        <v>#REF!</v>
      </c>
      <c r="CT99" s="41" t="e">
        <f>$B99/(_xlfn.SINGLE(PrazoConcessao)*12-CT$3+1)</f>
        <v>#REF!</v>
      </c>
      <c r="CU99" s="41" t="e">
        <f t="shared" si="83"/>
        <v>#REF!</v>
      </c>
      <c r="CV99" s="41" t="e">
        <f t="shared" si="81"/>
        <v>#REF!</v>
      </c>
      <c r="CW99" s="41" t="e">
        <f t="shared" si="81"/>
        <v>#REF!</v>
      </c>
      <c r="CX99" s="41" t="e">
        <f t="shared" si="81"/>
        <v>#REF!</v>
      </c>
      <c r="CY99" s="41" t="e">
        <f t="shared" si="81"/>
        <v>#REF!</v>
      </c>
      <c r="CZ99" s="41" t="e">
        <f t="shared" si="81"/>
        <v>#REF!</v>
      </c>
      <c r="DA99" s="41" t="e">
        <f t="shared" si="81"/>
        <v>#REF!</v>
      </c>
      <c r="DB99" s="41" t="e">
        <f t="shared" si="81"/>
        <v>#REF!</v>
      </c>
      <c r="DC99" s="41" t="e">
        <f t="shared" si="81"/>
        <v>#REF!</v>
      </c>
      <c r="DD99" s="41" t="e">
        <f t="shared" si="71"/>
        <v>#REF!</v>
      </c>
      <c r="DE99" s="41" t="e">
        <f t="shared" si="71"/>
        <v>#REF!</v>
      </c>
      <c r="DF99" s="41" t="e">
        <f t="shared" si="71"/>
        <v>#REF!</v>
      </c>
      <c r="DG99" s="41" t="e">
        <f t="shared" si="71"/>
        <v>#REF!</v>
      </c>
      <c r="DH99" s="41" t="e">
        <f t="shared" si="71"/>
        <v>#REF!</v>
      </c>
      <c r="DI99" s="41" t="e">
        <f t="shared" si="71"/>
        <v>#REF!</v>
      </c>
      <c r="DJ99" s="41" t="e">
        <f t="shared" si="71"/>
        <v>#REF!</v>
      </c>
      <c r="DK99" s="41" t="e">
        <f t="shared" si="71"/>
        <v>#REF!</v>
      </c>
      <c r="DL99" s="41" t="e">
        <f t="shared" si="71"/>
        <v>#REF!</v>
      </c>
      <c r="DM99" s="41" t="e">
        <f t="shared" ref="DM99:DP120" si="85">DL99</f>
        <v>#REF!</v>
      </c>
      <c r="DN99" s="41" t="e">
        <f t="shared" si="85"/>
        <v>#REF!</v>
      </c>
      <c r="DO99" s="41" t="e">
        <f t="shared" si="85"/>
        <v>#REF!</v>
      </c>
      <c r="DP99" s="41" t="e">
        <f t="shared" si="85"/>
        <v>#REF!</v>
      </c>
      <c r="DQ99" s="41" t="e">
        <f t="shared" si="76"/>
        <v>#REF!</v>
      </c>
      <c r="DR99" s="41" t="e">
        <f t="shared" si="76"/>
        <v>#REF!</v>
      </c>
      <c r="DS99" s="41" t="e">
        <f t="shared" si="76"/>
        <v>#REF!</v>
      </c>
      <c r="DT99" s="41" t="e">
        <f t="shared" si="76"/>
        <v>#REF!</v>
      </c>
      <c r="DU99" s="41" t="e">
        <f t="shared" si="76"/>
        <v>#REF!</v>
      </c>
      <c r="DV99" s="41" t="e">
        <f t="shared" si="64"/>
        <v>#REF!</v>
      </c>
      <c r="DW99" s="41" t="e">
        <f t="shared" si="64"/>
        <v>#REF!</v>
      </c>
      <c r="DX99" s="41" t="e">
        <f t="shared" si="64"/>
        <v>#REF!</v>
      </c>
      <c r="DY99" s="41" t="e">
        <f t="shared" si="64"/>
        <v>#REF!</v>
      </c>
      <c r="DZ99" s="41" t="e">
        <f t="shared" si="64"/>
        <v>#REF!</v>
      </c>
      <c r="EA99" s="41" t="e">
        <f t="shared" si="64"/>
        <v>#REF!</v>
      </c>
      <c r="EB99" s="41" t="e">
        <f t="shared" si="64"/>
        <v>#REF!</v>
      </c>
      <c r="EC99" s="41" t="e">
        <f t="shared" si="64"/>
        <v>#REF!</v>
      </c>
      <c r="ED99" s="41" t="e">
        <f t="shared" si="64"/>
        <v>#REF!</v>
      </c>
      <c r="EE99" s="41" t="e">
        <f t="shared" si="64"/>
        <v>#REF!</v>
      </c>
      <c r="EF99" s="41" t="e">
        <f t="shared" si="77"/>
        <v>#REF!</v>
      </c>
      <c r="EG99" s="41" t="e">
        <f t="shared" si="77"/>
        <v>#REF!</v>
      </c>
      <c r="EH99" s="41" t="e">
        <f t="shared" si="77"/>
        <v>#REF!</v>
      </c>
      <c r="EI99" s="41" t="e">
        <f t="shared" si="77"/>
        <v>#REF!</v>
      </c>
      <c r="EJ99" s="41" t="e">
        <f t="shared" si="72"/>
        <v>#REF!</v>
      </c>
      <c r="EK99" s="41" t="e">
        <f t="shared" si="72"/>
        <v>#REF!</v>
      </c>
      <c r="EL99" s="41" t="e">
        <f t="shared" si="72"/>
        <v>#REF!</v>
      </c>
      <c r="EM99" s="41" t="e">
        <f t="shared" si="72"/>
        <v>#REF!</v>
      </c>
      <c r="EN99" s="41" t="e">
        <f t="shared" si="72"/>
        <v>#REF!</v>
      </c>
      <c r="EO99" s="41" t="e">
        <f t="shared" si="72"/>
        <v>#REF!</v>
      </c>
      <c r="EP99" s="41" t="e">
        <f t="shared" si="72"/>
        <v>#REF!</v>
      </c>
      <c r="EQ99" s="41" t="e">
        <f t="shared" si="72"/>
        <v>#REF!</v>
      </c>
      <c r="ER99" s="41" t="e">
        <f t="shared" si="72"/>
        <v>#REF!</v>
      </c>
      <c r="ES99" s="41" t="e">
        <f t="shared" ref="ES99:EZ144" si="86">ER99</f>
        <v>#REF!</v>
      </c>
      <c r="ET99" s="41" t="e">
        <f t="shared" si="86"/>
        <v>#REF!</v>
      </c>
      <c r="EU99" s="41" t="e">
        <f t="shared" si="86"/>
        <v>#REF!</v>
      </c>
      <c r="EV99" s="41" t="e">
        <f t="shared" si="86"/>
        <v>#REF!</v>
      </c>
      <c r="EW99" s="41" t="e">
        <f t="shared" si="78"/>
        <v>#REF!</v>
      </c>
      <c r="EX99" s="41" t="e">
        <f t="shared" si="78"/>
        <v>#REF!</v>
      </c>
      <c r="EY99" s="41" t="e">
        <f t="shared" si="78"/>
        <v>#REF!</v>
      </c>
      <c r="EZ99" s="41" t="e">
        <f t="shared" si="78"/>
        <v>#REF!</v>
      </c>
      <c r="FA99" s="41" t="e">
        <f t="shared" si="78"/>
        <v>#REF!</v>
      </c>
      <c r="FB99" s="41" t="e">
        <f t="shared" si="65"/>
        <v>#REF!</v>
      </c>
      <c r="FC99" s="41" t="e">
        <f t="shared" si="65"/>
        <v>#REF!</v>
      </c>
      <c r="FD99" s="41" t="e">
        <f t="shared" si="65"/>
        <v>#REF!</v>
      </c>
      <c r="FE99" s="41" t="e">
        <f t="shared" si="65"/>
        <v>#REF!</v>
      </c>
      <c r="FF99" s="41" t="e">
        <f t="shared" si="65"/>
        <v>#REF!</v>
      </c>
      <c r="FG99" s="41" t="e">
        <f t="shared" si="65"/>
        <v>#REF!</v>
      </c>
      <c r="FH99" s="41" t="e">
        <f t="shared" si="65"/>
        <v>#REF!</v>
      </c>
      <c r="FI99" s="41" t="e">
        <f t="shared" si="65"/>
        <v>#REF!</v>
      </c>
      <c r="FJ99" s="41" t="e">
        <f t="shared" si="65"/>
        <v>#REF!</v>
      </c>
      <c r="FK99" s="41" t="e">
        <f t="shared" si="65"/>
        <v>#REF!</v>
      </c>
      <c r="FL99" s="41" t="e">
        <f t="shared" si="79"/>
        <v>#REF!</v>
      </c>
      <c r="FM99" s="41" t="e">
        <f t="shared" si="79"/>
        <v>#REF!</v>
      </c>
      <c r="FN99" s="41" t="e">
        <f t="shared" si="79"/>
        <v>#REF!</v>
      </c>
      <c r="FO99" s="41" t="e">
        <f t="shared" si="79"/>
        <v>#REF!</v>
      </c>
      <c r="FP99" s="41" t="e">
        <f t="shared" si="73"/>
        <v>#REF!</v>
      </c>
      <c r="FQ99" s="41" t="e">
        <f t="shared" si="73"/>
        <v>#REF!</v>
      </c>
      <c r="FR99" s="41" t="e">
        <f t="shared" si="73"/>
        <v>#REF!</v>
      </c>
      <c r="FS99" s="41" t="e">
        <f t="shared" si="73"/>
        <v>#REF!</v>
      </c>
      <c r="FT99" s="41" t="e">
        <f t="shared" si="73"/>
        <v>#REF!</v>
      </c>
      <c r="FU99" s="41" t="e">
        <f t="shared" si="73"/>
        <v>#REF!</v>
      </c>
      <c r="FV99" s="41" t="e">
        <f t="shared" si="73"/>
        <v>#REF!</v>
      </c>
      <c r="FW99" s="41" t="e">
        <f t="shared" si="73"/>
        <v>#REF!</v>
      </c>
      <c r="FX99" s="41" t="e">
        <f t="shared" si="73"/>
        <v>#REF!</v>
      </c>
      <c r="FY99" s="41" t="e">
        <f t="shared" ref="FY99:GE149" si="87">FX99</f>
        <v>#REF!</v>
      </c>
      <c r="FZ99" s="41" t="e">
        <f t="shared" si="87"/>
        <v>#REF!</v>
      </c>
      <c r="GA99" s="41" t="e">
        <f t="shared" si="87"/>
        <v>#REF!</v>
      </c>
      <c r="GB99" s="41" t="e">
        <f t="shared" si="87"/>
        <v>#REF!</v>
      </c>
      <c r="GC99" s="41" t="e">
        <f t="shared" si="80"/>
        <v>#REF!</v>
      </c>
      <c r="GD99" s="41" t="e">
        <f t="shared" si="80"/>
        <v>#REF!</v>
      </c>
      <c r="GE99" s="41" t="e">
        <f t="shared" si="80"/>
        <v>#REF!</v>
      </c>
      <c r="GF99" s="41" t="e">
        <f t="shared" si="80"/>
        <v>#REF!</v>
      </c>
      <c r="GG99" s="41" t="e">
        <f t="shared" si="80"/>
        <v>#REF!</v>
      </c>
      <c r="GH99" s="41" t="e">
        <f t="shared" si="66"/>
        <v>#REF!</v>
      </c>
      <c r="GI99" s="41" t="e">
        <f t="shared" si="58"/>
        <v>#REF!</v>
      </c>
      <c r="GJ99" s="41" t="e">
        <f t="shared" si="58"/>
        <v>#REF!</v>
      </c>
      <c r="GK99" s="41" t="e">
        <f t="shared" si="58"/>
        <v>#REF!</v>
      </c>
      <c r="GL99" s="41" t="e">
        <f t="shared" si="58"/>
        <v>#REF!</v>
      </c>
      <c r="GM99" s="41" t="e">
        <f t="shared" si="58"/>
        <v>#REF!</v>
      </c>
      <c r="GN99" s="41" t="e">
        <f t="shared" si="58"/>
        <v>#REF!</v>
      </c>
      <c r="GO99" s="41" t="e">
        <f t="shared" si="58"/>
        <v>#REF!</v>
      </c>
      <c r="GP99" s="41" t="e">
        <f t="shared" si="58"/>
        <v>#REF!</v>
      </c>
      <c r="GQ99" s="41" t="e">
        <f t="shared" si="58"/>
        <v>#REF!</v>
      </c>
      <c r="GR99" s="41" t="e">
        <f t="shared" si="58"/>
        <v>#REF!</v>
      </c>
      <c r="GS99" s="41" t="e">
        <f t="shared" si="58"/>
        <v>#REF!</v>
      </c>
      <c r="GT99" s="41" t="e">
        <f t="shared" si="82"/>
        <v>#REF!</v>
      </c>
      <c r="GU99" s="41" t="e">
        <f t="shared" si="82"/>
        <v>#REF!</v>
      </c>
      <c r="GV99" s="41" t="e">
        <f t="shared" si="82"/>
        <v>#REF!</v>
      </c>
      <c r="GW99" s="41" t="e">
        <f t="shared" si="82"/>
        <v>#REF!</v>
      </c>
      <c r="GX99" s="41" t="e">
        <f t="shared" si="82"/>
        <v>#REF!</v>
      </c>
      <c r="GY99" s="41" t="e">
        <f t="shared" si="59"/>
        <v>#REF!</v>
      </c>
      <c r="GZ99" s="41" t="e">
        <f t="shared" si="59"/>
        <v>#REF!</v>
      </c>
      <c r="HA99" s="41" t="e">
        <f t="shared" si="59"/>
        <v>#REF!</v>
      </c>
      <c r="HB99" s="41" t="e">
        <f t="shared" si="59"/>
        <v>#REF!</v>
      </c>
      <c r="HC99" s="41" t="e">
        <f t="shared" si="59"/>
        <v>#REF!</v>
      </c>
      <c r="HD99" s="41" t="e">
        <f t="shared" si="59"/>
        <v>#REF!</v>
      </c>
      <c r="HE99" s="41" t="e">
        <f t="shared" si="62"/>
        <v>#REF!</v>
      </c>
      <c r="HF99" s="41" t="e">
        <f t="shared" si="62"/>
        <v>#REF!</v>
      </c>
      <c r="HG99" s="41" t="e">
        <f t="shared" si="62"/>
        <v>#REF!</v>
      </c>
      <c r="HH99" s="41" t="e">
        <f t="shared" si="62"/>
        <v>#REF!</v>
      </c>
      <c r="HI99" s="41" t="e">
        <f t="shared" si="62"/>
        <v>#REF!</v>
      </c>
      <c r="HJ99" s="41" t="e">
        <f t="shared" si="62"/>
        <v>#REF!</v>
      </c>
    </row>
    <row r="100" spans="1:218" ht="14.4" x14ac:dyDescent="0.3">
      <c r="A100" s="42">
        <v>97</v>
      </c>
      <c r="B100" s="43" t="e">
        <f>'CMM3 - AUX CALC'!$CT$67</f>
        <v>#REF!</v>
      </c>
      <c r="CU100" s="41" t="e">
        <f>$B100/(_xlfn.SINGLE(PrazoConcessao)*12-CU$3+1)</f>
        <v>#REF!</v>
      </c>
      <c r="CV100" s="41" t="e">
        <f t="shared" si="81"/>
        <v>#REF!</v>
      </c>
      <c r="CW100" s="41" t="e">
        <f t="shared" si="81"/>
        <v>#REF!</v>
      </c>
      <c r="CX100" s="41" t="e">
        <f t="shared" si="81"/>
        <v>#REF!</v>
      </c>
      <c r="CY100" s="41" t="e">
        <f t="shared" si="81"/>
        <v>#REF!</v>
      </c>
      <c r="CZ100" s="41" t="e">
        <f t="shared" si="81"/>
        <v>#REF!</v>
      </c>
      <c r="DA100" s="41" t="e">
        <f t="shared" si="81"/>
        <v>#REF!</v>
      </c>
      <c r="DB100" s="41" t="e">
        <f t="shared" si="81"/>
        <v>#REF!</v>
      </c>
      <c r="DC100" s="41" t="e">
        <f t="shared" si="81"/>
        <v>#REF!</v>
      </c>
      <c r="DD100" s="41" t="e">
        <f t="shared" si="81"/>
        <v>#REF!</v>
      </c>
      <c r="DE100" s="41" t="e">
        <f t="shared" si="81"/>
        <v>#REF!</v>
      </c>
      <c r="DF100" s="41" t="e">
        <f t="shared" si="81"/>
        <v>#REF!</v>
      </c>
      <c r="DG100" s="41" t="e">
        <f t="shared" si="81"/>
        <v>#REF!</v>
      </c>
      <c r="DH100" s="41" t="e">
        <f t="shared" si="81"/>
        <v>#REF!</v>
      </c>
      <c r="DI100" s="41" t="e">
        <f t="shared" si="81"/>
        <v>#REF!</v>
      </c>
      <c r="DJ100" s="41" t="e">
        <f t="shared" si="81"/>
        <v>#REF!</v>
      </c>
      <c r="DK100" s="41" t="e">
        <f t="shared" si="81"/>
        <v>#REF!</v>
      </c>
      <c r="DL100" s="41" t="e">
        <f t="shared" ref="DL100:DL116" si="88">DK100</f>
        <v>#REF!</v>
      </c>
      <c r="DM100" s="41" t="e">
        <f t="shared" si="85"/>
        <v>#REF!</v>
      </c>
      <c r="DN100" s="41" t="e">
        <f t="shared" si="85"/>
        <v>#REF!</v>
      </c>
      <c r="DO100" s="41" t="e">
        <f t="shared" si="85"/>
        <v>#REF!</v>
      </c>
      <c r="DP100" s="41" t="e">
        <f t="shared" si="85"/>
        <v>#REF!</v>
      </c>
      <c r="DQ100" s="41" t="e">
        <f t="shared" si="76"/>
        <v>#REF!</v>
      </c>
      <c r="DR100" s="41" t="e">
        <f t="shared" si="76"/>
        <v>#REF!</v>
      </c>
      <c r="DS100" s="41" t="e">
        <f t="shared" si="76"/>
        <v>#REF!</v>
      </c>
      <c r="DT100" s="41" t="e">
        <f t="shared" si="76"/>
        <v>#REF!</v>
      </c>
      <c r="DU100" s="41" t="e">
        <f t="shared" si="76"/>
        <v>#REF!</v>
      </c>
      <c r="DV100" s="41" t="e">
        <f t="shared" si="64"/>
        <v>#REF!</v>
      </c>
      <c r="DW100" s="41" t="e">
        <f t="shared" si="64"/>
        <v>#REF!</v>
      </c>
      <c r="DX100" s="41" t="e">
        <f t="shared" si="64"/>
        <v>#REF!</v>
      </c>
      <c r="DY100" s="41" t="e">
        <f t="shared" si="64"/>
        <v>#REF!</v>
      </c>
      <c r="DZ100" s="41" t="e">
        <f t="shared" si="64"/>
        <v>#REF!</v>
      </c>
      <c r="EA100" s="41" t="e">
        <f t="shared" si="64"/>
        <v>#REF!</v>
      </c>
      <c r="EB100" s="41" t="e">
        <f t="shared" si="64"/>
        <v>#REF!</v>
      </c>
      <c r="EC100" s="41" t="e">
        <f t="shared" si="64"/>
        <v>#REF!</v>
      </c>
      <c r="ED100" s="41" t="e">
        <f t="shared" si="64"/>
        <v>#REF!</v>
      </c>
      <c r="EE100" s="41" t="e">
        <f t="shared" si="64"/>
        <v>#REF!</v>
      </c>
      <c r="EF100" s="41" t="e">
        <f t="shared" si="77"/>
        <v>#REF!</v>
      </c>
      <c r="EG100" s="41" t="e">
        <f t="shared" si="77"/>
        <v>#REF!</v>
      </c>
      <c r="EH100" s="41" t="e">
        <f t="shared" si="77"/>
        <v>#REF!</v>
      </c>
      <c r="EI100" s="41" t="e">
        <f t="shared" si="77"/>
        <v>#REF!</v>
      </c>
      <c r="EJ100" s="41" t="e">
        <f t="shared" si="77"/>
        <v>#REF!</v>
      </c>
      <c r="EK100" s="41" t="e">
        <f t="shared" si="77"/>
        <v>#REF!</v>
      </c>
      <c r="EL100" s="41" t="e">
        <f t="shared" si="77"/>
        <v>#REF!</v>
      </c>
      <c r="EM100" s="41" t="e">
        <f t="shared" si="77"/>
        <v>#REF!</v>
      </c>
      <c r="EN100" s="41" t="e">
        <f t="shared" si="77"/>
        <v>#REF!</v>
      </c>
      <c r="EO100" s="41" t="e">
        <f t="shared" si="77"/>
        <v>#REF!</v>
      </c>
      <c r="EP100" s="41" t="e">
        <f t="shared" si="77"/>
        <v>#REF!</v>
      </c>
      <c r="EQ100" s="41" t="e">
        <f t="shared" si="77"/>
        <v>#REF!</v>
      </c>
      <c r="ER100" s="41" t="e">
        <f t="shared" si="77"/>
        <v>#REF!</v>
      </c>
      <c r="ES100" s="41" t="e">
        <f t="shared" si="86"/>
        <v>#REF!</v>
      </c>
      <c r="ET100" s="41" t="e">
        <f t="shared" si="86"/>
        <v>#REF!</v>
      </c>
      <c r="EU100" s="41" t="e">
        <f t="shared" si="86"/>
        <v>#REF!</v>
      </c>
      <c r="EV100" s="41" t="e">
        <f t="shared" si="86"/>
        <v>#REF!</v>
      </c>
      <c r="EW100" s="41" t="e">
        <f t="shared" si="78"/>
        <v>#REF!</v>
      </c>
      <c r="EX100" s="41" t="e">
        <f t="shared" si="78"/>
        <v>#REF!</v>
      </c>
      <c r="EY100" s="41" t="e">
        <f t="shared" si="78"/>
        <v>#REF!</v>
      </c>
      <c r="EZ100" s="41" t="e">
        <f t="shared" si="78"/>
        <v>#REF!</v>
      </c>
      <c r="FA100" s="41" t="e">
        <f t="shared" si="78"/>
        <v>#REF!</v>
      </c>
      <c r="FB100" s="41" t="e">
        <f t="shared" si="65"/>
        <v>#REF!</v>
      </c>
      <c r="FC100" s="41" t="e">
        <f t="shared" si="65"/>
        <v>#REF!</v>
      </c>
      <c r="FD100" s="41" t="e">
        <f t="shared" si="65"/>
        <v>#REF!</v>
      </c>
      <c r="FE100" s="41" t="e">
        <f t="shared" si="65"/>
        <v>#REF!</v>
      </c>
      <c r="FF100" s="41" t="e">
        <f t="shared" si="65"/>
        <v>#REF!</v>
      </c>
      <c r="FG100" s="41" t="e">
        <f t="shared" si="65"/>
        <v>#REF!</v>
      </c>
      <c r="FH100" s="41" t="e">
        <f t="shared" si="65"/>
        <v>#REF!</v>
      </c>
      <c r="FI100" s="41" t="e">
        <f t="shared" si="65"/>
        <v>#REF!</v>
      </c>
      <c r="FJ100" s="41" t="e">
        <f t="shared" si="65"/>
        <v>#REF!</v>
      </c>
      <c r="FK100" s="41" t="e">
        <f t="shared" si="65"/>
        <v>#REF!</v>
      </c>
      <c r="FL100" s="41" t="e">
        <f t="shared" si="79"/>
        <v>#REF!</v>
      </c>
      <c r="FM100" s="41" t="e">
        <f t="shared" si="79"/>
        <v>#REF!</v>
      </c>
      <c r="FN100" s="41" t="e">
        <f t="shared" si="79"/>
        <v>#REF!</v>
      </c>
      <c r="FO100" s="41" t="e">
        <f t="shared" si="79"/>
        <v>#REF!</v>
      </c>
      <c r="FP100" s="41" t="e">
        <f t="shared" si="79"/>
        <v>#REF!</v>
      </c>
      <c r="FQ100" s="41" t="e">
        <f t="shared" si="79"/>
        <v>#REF!</v>
      </c>
      <c r="FR100" s="41" t="e">
        <f t="shared" si="79"/>
        <v>#REF!</v>
      </c>
      <c r="FS100" s="41" t="e">
        <f t="shared" si="79"/>
        <v>#REF!</v>
      </c>
      <c r="FT100" s="41" t="e">
        <f t="shared" si="79"/>
        <v>#REF!</v>
      </c>
      <c r="FU100" s="41" t="e">
        <f t="shared" si="79"/>
        <v>#REF!</v>
      </c>
      <c r="FV100" s="41" t="e">
        <f t="shared" si="79"/>
        <v>#REF!</v>
      </c>
      <c r="FW100" s="41" t="e">
        <f t="shared" si="79"/>
        <v>#REF!</v>
      </c>
      <c r="FX100" s="41" t="e">
        <f t="shared" si="79"/>
        <v>#REF!</v>
      </c>
      <c r="FY100" s="41" t="e">
        <f t="shared" si="87"/>
        <v>#REF!</v>
      </c>
      <c r="FZ100" s="41" t="e">
        <f t="shared" si="87"/>
        <v>#REF!</v>
      </c>
      <c r="GA100" s="41" t="e">
        <f t="shared" si="87"/>
        <v>#REF!</v>
      </c>
      <c r="GB100" s="41" t="e">
        <f t="shared" si="87"/>
        <v>#REF!</v>
      </c>
      <c r="GC100" s="41" t="e">
        <f t="shared" si="80"/>
        <v>#REF!</v>
      </c>
      <c r="GD100" s="41" t="e">
        <f t="shared" si="80"/>
        <v>#REF!</v>
      </c>
      <c r="GE100" s="41" t="e">
        <f t="shared" si="80"/>
        <v>#REF!</v>
      </c>
      <c r="GF100" s="41" t="e">
        <f t="shared" si="80"/>
        <v>#REF!</v>
      </c>
      <c r="GG100" s="41" t="e">
        <f t="shared" si="80"/>
        <v>#REF!</v>
      </c>
      <c r="GH100" s="41" t="e">
        <f t="shared" si="66"/>
        <v>#REF!</v>
      </c>
      <c r="GI100" s="41" t="e">
        <f t="shared" si="58"/>
        <v>#REF!</v>
      </c>
      <c r="GJ100" s="41" t="e">
        <f t="shared" si="58"/>
        <v>#REF!</v>
      </c>
      <c r="GK100" s="41" t="e">
        <f t="shared" si="58"/>
        <v>#REF!</v>
      </c>
      <c r="GL100" s="41" t="e">
        <f t="shared" si="58"/>
        <v>#REF!</v>
      </c>
      <c r="GM100" s="41" t="e">
        <f t="shared" si="58"/>
        <v>#REF!</v>
      </c>
      <c r="GN100" s="41" t="e">
        <f t="shared" si="58"/>
        <v>#REF!</v>
      </c>
      <c r="GO100" s="41" t="e">
        <f t="shared" si="58"/>
        <v>#REF!</v>
      </c>
      <c r="GP100" s="41" t="e">
        <f t="shared" si="58"/>
        <v>#REF!</v>
      </c>
      <c r="GQ100" s="41" t="e">
        <f t="shared" si="58"/>
        <v>#REF!</v>
      </c>
      <c r="GR100" s="41" t="e">
        <f t="shared" si="58"/>
        <v>#REF!</v>
      </c>
      <c r="GS100" s="41" t="e">
        <f t="shared" si="58"/>
        <v>#REF!</v>
      </c>
      <c r="GT100" s="41" t="e">
        <f t="shared" si="82"/>
        <v>#REF!</v>
      </c>
      <c r="GU100" s="41" t="e">
        <f t="shared" si="82"/>
        <v>#REF!</v>
      </c>
      <c r="GV100" s="41" t="e">
        <f t="shared" si="82"/>
        <v>#REF!</v>
      </c>
      <c r="GW100" s="41" t="e">
        <f t="shared" si="82"/>
        <v>#REF!</v>
      </c>
      <c r="GX100" s="41" t="e">
        <f t="shared" si="82"/>
        <v>#REF!</v>
      </c>
      <c r="GY100" s="41" t="e">
        <f t="shared" si="82"/>
        <v>#REF!</v>
      </c>
      <c r="GZ100" s="41" t="e">
        <f t="shared" si="82"/>
        <v>#REF!</v>
      </c>
      <c r="HA100" s="41" t="e">
        <f t="shared" si="82"/>
        <v>#REF!</v>
      </c>
      <c r="HB100" s="41" t="e">
        <f t="shared" si="82"/>
        <v>#REF!</v>
      </c>
      <c r="HC100" s="41" t="e">
        <f t="shared" si="82"/>
        <v>#REF!</v>
      </c>
      <c r="HD100" s="41" t="e">
        <f t="shared" si="82"/>
        <v>#REF!</v>
      </c>
      <c r="HE100" s="41" t="e">
        <f t="shared" si="62"/>
        <v>#REF!</v>
      </c>
      <c r="HF100" s="41" t="e">
        <f t="shared" si="62"/>
        <v>#REF!</v>
      </c>
      <c r="HG100" s="41" t="e">
        <f t="shared" si="62"/>
        <v>#REF!</v>
      </c>
      <c r="HH100" s="41" t="e">
        <f t="shared" si="62"/>
        <v>#REF!</v>
      </c>
      <c r="HI100" s="41" t="e">
        <f t="shared" si="62"/>
        <v>#REF!</v>
      </c>
      <c r="HJ100" s="41" t="e">
        <f t="shared" si="62"/>
        <v>#REF!</v>
      </c>
    </row>
    <row r="101" spans="1:218" ht="14.4" x14ac:dyDescent="0.3">
      <c r="A101" s="42">
        <v>98</v>
      </c>
      <c r="B101" s="43" t="e">
        <f>'CMM3 - AUX CALC'!$CU$67</f>
        <v>#REF!</v>
      </c>
      <c r="CV101" s="41" t="e">
        <f>$B101/(_xlfn.SINGLE(PrazoConcessao)*12-CV$3+1)</f>
        <v>#REF!</v>
      </c>
      <c r="CW101" s="41" t="e">
        <f t="shared" si="81"/>
        <v>#REF!</v>
      </c>
      <c r="CX101" s="41" t="e">
        <f t="shared" si="81"/>
        <v>#REF!</v>
      </c>
      <c r="CY101" s="41" t="e">
        <f t="shared" si="81"/>
        <v>#REF!</v>
      </c>
      <c r="CZ101" s="41" t="e">
        <f t="shared" si="81"/>
        <v>#REF!</v>
      </c>
      <c r="DA101" s="41" t="e">
        <f t="shared" si="81"/>
        <v>#REF!</v>
      </c>
      <c r="DB101" s="41" t="e">
        <f t="shared" si="81"/>
        <v>#REF!</v>
      </c>
      <c r="DC101" s="41" t="e">
        <f t="shared" si="81"/>
        <v>#REF!</v>
      </c>
      <c r="DD101" s="41" t="e">
        <f t="shared" si="81"/>
        <v>#REF!</v>
      </c>
      <c r="DE101" s="41" t="e">
        <f t="shared" si="81"/>
        <v>#REF!</v>
      </c>
      <c r="DF101" s="41" t="e">
        <f t="shared" si="81"/>
        <v>#REF!</v>
      </c>
      <c r="DG101" s="41" t="e">
        <f t="shared" si="81"/>
        <v>#REF!</v>
      </c>
      <c r="DH101" s="41" t="e">
        <f t="shared" si="81"/>
        <v>#REF!</v>
      </c>
      <c r="DI101" s="41" t="e">
        <f t="shared" si="81"/>
        <v>#REF!</v>
      </c>
      <c r="DJ101" s="41" t="e">
        <f t="shared" si="81"/>
        <v>#REF!</v>
      </c>
      <c r="DK101" s="41" t="e">
        <f t="shared" si="81"/>
        <v>#REF!</v>
      </c>
      <c r="DL101" s="41" t="e">
        <f t="shared" si="88"/>
        <v>#REF!</v>
      </c>
      <c r="DM101" s="41" t="e">
        <f t="shared" si="85"/>
        <v>#REF!</v>
      </c>
      <c r="DN101" s="41" t="e">
        <f t="shared" si="85"/>
        <v>#REF!</v>
      </c>
      <c r="DO101" s="41" t="e">
        <f t="shared" si="85"/>
        <v>#REF!</v>
      </c>
      <c r="DP101" s="41" t="e">
        <f t="shared" si="85"/>
        <v>#REF!</v>
      </c>
      <c r="DQ101" s="41" t="e">
        <f t="shared" si="76"/>
        <v>#REF!</v>
      </c>
      <c r="DR101" s="41" t="e">
        <f t="shared" si="76"/>
        <v>#REF!</v>
      </c>
      <c r="DS101" s="41" t="e">
        <f t="shared" si="76"/>
        <v>#REF!</v>
      </c>
      <c r="DT101" s="41" t="e">
        <f t="shared" si="76"/>
        <v>#REF!</v>
      </c>
      <c r="DU101" s="41" t="e">
        <f t="shared" si="76"/>
        <v>#REF!</v>
      </c>
      <c r="DV101" s="41" t="e">
        <f t="shared" si="64"/>
        <v>#REF!</v>
      </c>
      <c r="DW101" s="41" t="e">
        <f t="shared" si="64"/>
        <v>#REF!</v>
      </c>
      <c r="DX101" s="41" t="e">
        <f t="shared" si="64"/>
        <v>#REF!</v>
      </c>
      <c r="DY101" s="41" t="e">
        <f t="shared" si="64"/>
        <v>#REF!</v>
      </c>
      <c r="DZ101" s="41" t="e">
        <f t="shared" si="64"/>
        <v>#REF!</v>
      </c>
      <c r="EA101" s="41" t="e">
        <f t="shared" si="64"/>
        <v>#REF!</v>
      </c>
      <c r="EB101" s="41" t="e">
        <f t="shared" si="64"/>
        <v>#REF!</v>
      </c>
      <c r="EC101" s="41" t="e">
        <f t="shared" si="64"/>
        <v>#REF!</v>
      </c>
      <c r="ED101" s="41" t="e">
        <f t="shared" si="64"/>
        <v>#REF!</v>
      </c>
      <c r="EE101" s="41" t="e">
        <f t="shared" si="64"/>
        <v>#REF!</v>
      </c>
      <c r="EF101" s="41" t="e">
        <f t="shared" si="77"/>
        <v>#REF!</v>
      </c>
      <c r="EG101" s="41" t="e">
        <f t="shared" si="77"/>
        <v>#REF!</v>
      </c>
      <c r="EH101" s="41" t="e">
        <f t="shared" si="77"/>
        <v>#REF!</v>
      </c>
      <c r="EI101" s="41" t="e">
        <f t="shared" si="77"/>
        <v>#REF!</v>
      </c>
      <c r="EJ101" s="41" t="e">
        <f t="shared" si="77"/>
        <v>#REF!</v>
      </c>
      <c r="EK101" s="41" t="e">
        <f t="shared" si="77"/>
        <v>#REF!</v>
      </c>
      <c r="EL101" s="41" t="e">
        <f t="shared" si="77"/>
        <v>#REF!</v>
      </c>
      <c r="EM101" s="41" t="e">
        <f t="shared" si="77"/>
        <v>#REF!</v>
      </c>
      <c r="EN101" s="41" t="e">
        <f t="shared" si="77"/>
        <v>#REF!</v>
      </c>
      <c r="EO101" s="41" t="e">
        <f t="shared" si="77"/>
        <v>#REF!</v>
      </c>
      <c r="EP101" s="41" t="e">
        <f t="shared" si="77"/>
        <v>#REF!</v>
      </c>
      <c r="EQ101" s="41" t="e">
        <f t="shared" si="77"/>
        <v>#REF!</v>
      </c>
      <c r="ER101" s="41" t="e">
        <f t="shared" si="77"/>
        <v>#REF!</v>
      </c>
      <c r="ES101" s="41" t="e">
        <f t="shared" si="86"/>
        <v>#REF!</v>
      </c>
      <c r="ET101" s="41" t="e">
        <f t="shared" si="86"/>
        <v>#REF!</v>
      </c>
      <c r="EU101" s="41" t="e">
        <f t="shared" si="86"/>
        <v>#REF!</v>
      </c>
      <c r="EV101" s="41" t="e">
        <f t="shared" si="86"/>
        <v>#REF!</v>
      </c>
      <c r="EW101" s="41" t="e">
        <f t="shared" si="78"/>
        <v>#REF!</v>
      </c>
      <c r="EX101" s="41" t="e">
        <f t="shared" si="78"/>
        <v>#REF!</v>
      </c>
      <c r="EY101" s="41" t="e">
        <f t="shared" si="78"/>
        <v>#REF!</v>
      </c>
      <c r="EZ101" s="41" t="e">
        <f t="shared" si="78"/>
        <v>#REF!</v>
      </c>
      <c r="FA101" s="41" t="e">
        <f t="shared" si="78"/>
        <v>#REF!</v>
      </c>
      <c r="FB101" s="41" t="e">
        <f t="shared" si="65"/>
        <v>#REF!</v>
      </c>
      <c r="FC101" s="41" t="e">
        <f t="shared" si="65"/>
        <v>#REF!</v>
      </c>
      <c r="FD101" s="41" t="e">
        <f t="shared" si="65"/>
        <v>#REF!</v>
      </c>
      <c r="FE101" s="41" t="e">
        <f t="shared" si="65"/>
        <v>#REF!</v>
      </c>
      <c r="FF101" s="41" t="e">
        <f t="shared" si="65"/>
        <v>#REF!</v>
      </c>
      <c r="FG101" s="41" t="e">
        <f t="shared" si="65"/>
        <v>#REF!</v>
      </c>
      <c r="FH101" s="41" t="e">
        <f t="shared" si="65"/>
        <v>#REF!</v>
      </c>
      <c r="FI101" s="41" t="e">
        <f t="shared" si="65"/>
        <v>#REF!</v>
      </c>
      <c r="FJ101" s="41" t="e">
        <f t="shared" si="65"/>
        <v>#REF!</v>
      </c>
      <c r="FK101" s="41" t="e">
        <f t="shared" si="65"/>
        <v>#REF!</v>
      </c>
      <c r="FL101" s="41" t="e">
        <f t="shared" si="79"/>
        <v>#REF!</v>
      </c>
      <c r="FM101" s="41" t="e">
        <f t="shared" si="79"/>
        <v>#REF!</v>
      </c>
      <c r="FN101" s="41" t="e">
        <f t="shared" si="79"/>
        <v>#REF!</v>
      </c>
      <c r="FO101" s="41" t="e">
        <f t="shared" si="79"/>
        <v>#REF!</v>
      </c>
      <c r="FP101" s="41" t="e">
        <f t="shared" si="79"/>
        <v>#REF!</v>
      </c>
      <c r="FQ101" s="41" t="e">
        <f t="shared" si="79"/>
        <v>#REF!</v>
      </c>
      <c r="FR101" s="41" t="e">
        <f t="shared" si="79"/>
        <v>#REF!</v>
      </c>
      <c r="FS101" s="41" t="e">
        <f t="shared" si="79"/>
        <v>#REF!</v>
      </c>
      <c r="FT101" s="41" t="e">
        <f t="shared" si="79"/>
        <v>#REF!</v>
      </c>
      <c r="FU101" s="41" t="e">
        <f t="shared" si="79"/>
        <v>#REF!</v>
      </c>
      <c r="FV101" s="41" t="e">
        <f t="shared" si="79"/>
        <v>#REF!</v>
      </c>
      <c r="FW101" s="41" t="e">
        <f t="shared" si="79"/>
        <v>#REF!</v>
      </c>
      <c r="FX101" s="41" t="e">
        <f t="shared" si="79"/>
        <v>#REF!</v>
      </c>
      <c r="FY101" s="41" t="e">
        <f t="shared" si="87"/>
        <v>#REF!</v>
      </c>
      <c r="FZ101" s="41" t="e">
        <f t="shared" si="87"/>
        <v>#REF!</v>
      </c>
      <c r="GA101" s="41" t="e">
        <f t="shared" si="87"/>
        <v>#REF!</v>
      </c>
      <c r="GB101" s="41" t="e">
        <f t="shared" si="87"/>
        <v>#REF!</v>
      </c>
      <c r="GC101" s="41" t="e">
        <f t="shared" si="80"/>
        <v>#REF!</v>
      </c>
      <c r="GD101" s="41" t="e">
        <f t="shared" si="80"/>
        <v>#REF!</v>
      </c>
      <c r="GE101" s="41" t="e">
        <f t="shared" si="80"/>
        <v>#REF!</v>
      </c>
      <c r="GF101" s="41" t="e">
        <f t="shared" si="80"/>
        <v>#REF!</v>
      </c>
      <c r="GG101" s="41" t="e">
        <f t="shared" si="80"/>
        <v>#REF!</v>
      </c>
      <c r="GH101" s="41" t="e">
        <f t="shared" si="66"/>
        <v>#REF!</v>
      </c>
      <c r="GI101" s="41" t="e">
        <f t="shared" si="58"/>
        <v>#REF!</v>
      </c>
      <c r="GJ101" s="41" t="e">
        <f t="shared" si="58"/>
        <v>#REF!</v>
      </c>
      <c r="GK101" s="41" t="e">
        <f t="shared" si="58"/>
        <v>#REF!</v>
      </c>
      <c r="GL101" s="41" t="e">
        <f t="shared" si="58"/>
        <v>#REF!</v>
      </c>
      <c r="GM101" s="41" t="e">
        <f t="shared" si="58"/>
        <v>#REF!</v>
      </c>
      <c r="GN101" s="41" t="e">
        <f t="shared" si="58"/>
        <v>#REF!</v>
      </c>
      <c r="GO101" s="41" t="e">
        <f t="shared" si="58"/>
        <v>#REF!</v>
      </c>
      <c r="GP101" s="41" t="e">
        <f t="shared" si="58"/>
        <v>#REF!</v>
      </c>
      <c r="GQ101" s="41" t="e">
        <f t="shared" si="58"/>
        <v>#REF!</v>
      </c>
      <c r="GR101" s="41" t="e">
        <f t="shared" si="58"/>
        <v>#REF!</v>
      </c>
      <c r="GS101" s="41" t="e">
        <f t="shared" si="58"/>
        <v>#REF!</v>
      </c>
      <c r="GT101" s="41" t="e">
        <f t="shared" si="82"/>
        <v>#REF!</v>
      </c>
      <c r="GU101" s="41" t="e">
        <f t="shared" si="82"/>
        <v>#REF!</v>
      </c>
      <c r="GV101" s="41" t="e">
        <f t="shared" si="82"/>
        <v>#REF!</v>
      </c>
      <c r="GW101" s="41" t="e">
        <f t="shared" si="82"/>
        <v>#REF!</v>
      </c>
      <c r="GX101" s="41" t="e">
        <f t="shared" si="82"/>
        <v>#REF!</v>
      </c>
      <c r="GY101" s="41" t="e">
        <f t="shared" si="82"/>
        <v>#REF!</v>
      </c>
      <c r="GZ101" s="41" t="e">
        <f t="shared" si="82"/>
        <v>#REF!</v>
      </c>
      <c r="HA101" s="41" t="e">
        <f t="shared" si="82"/>
        <v>#REF!</v>
      </c>
      <c r="HB101" s="41" t="e">
        <f t="shared" si="82"/>
        <v>#REF!</v>
      </c>
      <c r="HC101" s="41" t="e">
        <f t="shared" si="82"/>
        <v>#REF!</v>
      </c>
      <c r="HD101" s="41" t="e">
        <f t="shared" si="82"/>
        <v>#REF!</v>
      </c>
      <c r="HE101" s="41" t="e">
        <f t="shared" si="62"/>
        <v>#REF!</v>
      </c>
      <c r="HF101" s="41" t="e">
        <f t="shared" si="62"/>
        <v>#REF!</v>
      </c>
      <c r="HG101" s="41" t="e">
        <f t="shared" si="62"/>
        <v>#REF!</v>
      </c>
      <c r="HH101" s="41" t="e">
        <f t="shared" si="62"/>
        <v>#REF!</v>
      </c>
      <c r="HI101" s="41" t="e">
        <f t="shared" si="62"/>
        <v>#REF!</v>
      </c>
      <c r="HJ101" s="41" t="e">
        <f t="shared" si="62"/>
        <v>#REF!</v>
      </c>
    </row>
    <row r="102" spans="1:218" ht="14.4" x14ac:dyDescent="0.3">
      <c r="A102" s="42">
        <v>99</v>
      </c>
      <c r="B102" s="43" t="e">
        <f>'CMM3 - AUX CALC'!$CV$67</f>
        <v>#REF!</v>
      </c>
      <c r="CW102" s="41" t="e">
        <f>$B102/(_xlfn.SINGLE(PrazoConcessao)*12-CW$3+1)</f>
        <v>#REF!</v>
      </c>
      <c r="CX102" s="41" t="e">
        <f t="shared" si="81"/>
        <v>#REF!</v>
      </c>
      <c r="CY102" s="41" t="e">
        <f t="shared" si="81"/>
        <v>#REF!</v>
      </c>
      <c r="CZ102" s="41" t="e">
        <f t="shared" si="81"/>
        <v>#REF!</v>
      </c>
      <c r="DA102" s="41" t="e">
        <f t="shared" si="81"/>
        <v>#REF!</v>
      </c>
      <c r="DB102" s="41" t="e">
        <f t="shared" si="81"/>
        <v>#REF!</v>
      </c>
      <c r="DC102" s="41" t="e">
        <f t="shared" si="81"/>
        <v>#REF!</v>
      </c>
      <c r="DD102" s="41" t="e">
        <f t="shared" si="81"/>
        <v>#REF!</v>
      </c>
      <c r="DE102" s="41" t="e">
        <f t="shared" si="81"/>
        <v>#REF!</v>
      </c>
      <c r="DF102" s="41" t="e">
        <f t="shared" si="81"/>
        <v>#REF!</v>
      </c>
      <c r="DG102" s="41" t="e">
        <f t="shared" si="81"/>
        <v>#REF!</v>
      </c>
      <c r="DH102" s="41" t="e">
        <f t="shared" si="81"/>
        <v>#REF!</v>
      </c>
      <c r="DI102" s="41" t="e">
        <f t="shared" si="81"/>
        <v>#REF!</v>
      </c>
      <c r="DJ102" s="41" t="e">
        <f t="shared" si="81"/>
        <v>#REF!</v>
      </c>
      <c r="DK102" s="41" t="e">
        <f t="shared" si="81"/>
        <v>#REF!</v>
      </c>
      <c r="DL102" s="41" t="e">
        <f t="shared" si="88"/>
        <v>#REF!</v>
      </c>
      <c r="DM102" s="41" t="e">
        <f t="shared" si="85"/>
        <v>#REF!</v>
      </c>
      <c r="DN102" s="41" t="e">
        <f t="shared" si="85"/>
        <v>#REF!</v>
      </c>
      <c r="DO102" s="41" t="e">
        <f t="shared" si="85"/>
        <v>#REF!</v>
      </c>
      <c r="DP102" s="41" t="e">
        <f t="shared" si="85"/>
        <v>#REF!</v>
      </c>
      <c r="DQ102" s="41" t="e">
        <f t="shared" si="76"/>
        <v>#REF!</v>
      </c>
      <c r="DR102" s="41" t="e">
        <f t="shared" si="76"/>
        <v>#REF!</v>
      </c>
      <c r="DS102" s="41" t="e">
        <f t="shared" si="76"/>
        <v>#REF!</v>
      </c>
      <c r="DT102" s="41" t="e">
        <f t="shared" si="76"/>
        <v>#REF!</v>
      </c>
      <c r="DU102" s="41" t="e">
        <f t="shared" si="76"/>
        <v>#REF!</v>
      </c>
      <c r="DV102" s="41" t="e">
        <f t="shared" si="64"/>
        <v>#REF!</v>
      </c>
      <c r="DW102" s="41" t="e">
        <f t="shared" si="64"/>
        <v>#REF!</v>
      </c>
      <c r="DX102" s="41" t="e">
        <f t="shared" si="64"/>
        <v>#REF!</v>
      </c>
      <c r="DY102" s="41" t="e">
        <f t="shared" si="64"/>
        <v>#REF!</v>
      </c>
      <c r="DZ102" s="41" t="e">
        <f t="shared" si="64"/>
        <v>#REF!</v>
      </c>
      <c r="EA102" s="41" t="e">
        <f t="shared" si="64"/>
        <v>#REF!</v>
      </c>
      <c r="EB102" s="41" t="e">
        <f t="shared" si="64"/>
        <v>#REF!</v>
      </c>
      <c r="EC102" s="41" t="e">
        <f t="shared" si="64"/>
        <v>#REF!</v>
      </c>
      <c r="ED102" s="41" t="e">
        <f t="shared" si="64"/>
        <v>#REF!</v>
      </c>
      <c r="EE102" s="41" t="e">
        <f t="shared" si="64"/>
        <v>#REF!</v>
      </c>
      <c r="EF102" s="41" t="e">
        <f t="shared" si="77"/>
        <v>#REF!</v>
      </c>
      <c r="EG102" s="41" t="e">
        <f t="shared" si="77"/>
        <v>#REF!</v>
      </c>
      <c r="EH102" s="41" t="e">
        <f t="shared" si="77"/>
        <v>#REF!</v>
      </c>
      <c r="EI102" s="41" t="e">
        <f t="shared" si="77"/>
        <v>#REF!</v>
      </c>
      <c r="EJ102" s="41" t="e">
        <f t="shared" si="77"/>
        <v>#REF!</v>
      </c>
      <c r="EK102" s="41" t="e">
        <f t="shared" si="77"/>
        <v>#REF!</v>
      </c>
      <c r="EL102" s="41" t="e">
        <f t="shared" si="77"/>
        <v>#REF!</v>
      </c>
      <c r="EM102" s="41" t="e">
        <f t="shared" si="77"/>
        <v>#REF!</v>
      </c>
      <c r="EN102" s="41" t="e">
        <f t="shared" si="77"/>
        <v>#REF!</v>
      </c>
      <c r="EO102" s="41" t="e">
        <f t="shared" si="77"/>
        <v>#REF!</v>
      </c>
      <c r="EP102" s="41" t="e">
        <f t="shared" si="77"/>
        <v>#REF!</v>
      </c>
      <c r="EQ102" s="41" t="e">
        <f t="shared" si="77"/>
        <v>#REF!</v>
      </c>
      <c r="ER102" s="41" t="e">
        <f t="shared" si="77"/>
        <v>#REF!</v>
      </c>
      <c r="ES102" s="41" t="e">
        <f t="shared" si="86"/>
        <v>#REF!</v>
      </c>
      <c r="ET102" s="41" t="e">
        <f t="shared" si="86"/>
        <v>#REF!</v>
      </c>
      <c r="EU102" s="41" t="e">
        <f t="shared" si="86"/>
        <v>#REF!</v>
      </c>
      <c r="EV102" s="41" t="e">
        <f t="shared" si="86"/>
        <v>#REF!</v>
      </c>
      <c r="EW102" s="41" t="e">
        <f t="shared" si="78"/>
        <v>#REF!</v>
      </c>
      <c r="EX102" s="41" t="e">
        <f t="shared" si="78"/>
        <v>#REF!</v>
      </c>
      <c r="EY102" s="41" t="e">
        <f t="shared" si="78"/>
        <v>#REF!</v>
      </c>
      <c r="EZ102" s="41" t="e">
        <f t="shared" si="78"/>
        <v>#REF!</v>
      </c>
      <c r="FA102" s="41" t="e">
        <f t="shared" si="78"/>
        <v>#REF!</v>
      </c>
      <c r="FB102" s="41" t="e">
        <f t="shared" si="65"/>
        <v>#REF!</v>
      </c>
      <c r="FC102" s="41" t="e">
        <f t="shared" si="65"/>
        <v>#REF!</v>
      </c>
      <c r="FD102" s="41" t="e">
        <f t="shared" si="65"/>
        <v>#REF!</v>
      </c>
      <c r="FE102" s="41" t="e">
        <f t="shared" si="65"/>
        <v>#REF!</v>
      </c>
      <c r="FF102" s="41" t="e">
        <f t="shared" si="65"/>
        <v>#REF!</v>
      </c>
      <c r="FG102" s="41" t="e">
        <f t="shared" si="65"/>
        <v>#REF!</v>
      </c>
      <c r="FH102" s="41" t="e">
        <f t="shared" si="65"/>
        <v>#REF!</v>
      </c>
      <c r="FI102" s="41" t="e">
        <f t="shared" si="65"/>
        <v>#REF!</v>
      </c>
      <c r="FJ102" s="41" t="e">
        <f t="shared" si="65"/>
        <v>#REF!</v>
      </c>
      <c r="FK102" s="41" t="e">
        <f t="shared" si="65"/>
        <v>#REF!</v>
      </c>
      <c r="FL102" s="41" t="e">
        <f t="shared" si="79"/>
        <v>#REF!</v>
      </c>
      <c r="FM102" s="41" t="e">
        <f t="shared" si="79"/>
        <v>#REF!</v>
      </c>
      <c r="FN102" s="41" t="e">
        <f t="shared" si="79"/>
        <v>#REF!</v>
      </c>
      <c r="FO102" s="41" t="e">
        <f t="shared" si="79"/>
        <v>#REF!</v>
      </c>
      <c r="FP102" s="41" t="e">
        <f t="shared" si="79"/>
        <v>#REF!</v>
      </c>
      <c r="FQ102" s="41" t="e">
        <f t="shared" si="79"/>
        <v>#REF!</v>
      </c>
      <c r="FR102" s="41" t="e">
        <f t="shared" si="79"/>
        <v>#REF!</v>
      </c>
      <c r="FS102" s="41" t="e">
        <f t="shared" si="79"/>
        <v>#REF!</v>
      </c>
      <c r="FT102" s="41" t="e">
        <f t="shared" si="79"/>
        <v>#REF!</v>
      </c>
      <c r="FU102" s="41" t="e">
        <f t="shared" si="79"/>
        <v>#REF!</v>
      </c>
      <c r="FV102" s="41" t="e">
        <f t="shared" si="79"/>
        <v>#REF!</v>
      </c>
      <c r="FW102" s="41" t="e">
        <f t="shared" si="79"/>
        <v>#REF!</v>
      </c>
      <c r="FX102" s="41" t="e">
        <f t="shared" si="79"/>
        <v>#REF!</v>
      </c>
      <c r="FY102" s="41" t="e">
        <f t="shared" si="87"/>
        <v>#REF!</v>
      </c>
      <c r="FZ102" s="41" t="e">
        <f t="shared" si="87"/>
        <v>#REF!</v>
      </c>
      <c r="GA102" s="41" t="e">
        <f t="shared" si="87"/>
        <v>#REF!</v>
      </c>
      <c r="GB102" s="41" t="e">
        <f t="shared" si="87"/>
        <v>#REF!</v>
      </c>
      <c r="GC102" s="41" t="e">
        <f t="shared" si="80"/>
        <v>#REF!</v>
      </c>
      <c r="GD102" s="41" t="e">
        <f t="shared" si="80"/>
        <v>#REF!</v>
      </c>
      <c r="GE102" s="41" t="e">
        <f t="shared" si="80"/>
        <v>#REF!</v>
      </c>
      <c r="GF102" s="41" t="e">
        <f t="shared" si="80"/>
        <v>#REF!</v>
      </c>
      <c r="GG102" s="41" t="e">
        <f t="shared" si="80"/>
        <v>#REF!</v>
      </c>
      <c r="GH102" s="41" t="e">
        <f t="shared" si="66"/>
        <v>#REF!</v>
      </c>
      <c r="GI102" s="41" t="e">
        <f t="shared" si="58"/>
        <v>#REF!</v>
      </c>
      <c r="GJ102" s="41" t="e">
        <f t="shared" si="58"/>
        <v>#REF!</v>
      </c>
      <c r="GK102" s="41" t="e">
        <f t="shared" si="58"/>
        <v>#REF!</v>
      </c>
      <c r="GL102" s="41" t="e">
        <f t="shared" si="58"/>
        <v>#REF!</v>
      </c>
      <c r="GM102" s="41" t="e">
        <f t="shared" si="58"/>
        <v>#REF!</v>
      </c>
      <c r="GN102" s="41" t="e">
        <f t="shared" si="58"/>
        <v>#REF!</v>
      </c>
      <c r="GO102" s="41" t="e">
        <f t="shared" si="58"/>
        <v>#REF!</v>
      </c>
      <c r="GP102" s="41" t="e">
        <f t="shared" si="58"/>
        <v>#REF!</v>
      </c>
      <c r="GQ102" s="41" t="e">
        <f t="shared" si="58"/>
        <v>#REF!</v>
      </c>
      <c r="GR102" s="41" t="e">
        <f t="shared" si="58"/>
        <v>#REF!</v>
      </c>
      <c r="GS102" s="41" t="e">
        <f t="shared" si="58"/>
        <v>#REF!</v>
      </c>
      <c r="GT102" s="41" t="e">
        <f t="shared" si="82"/>
        <v>#REF!</v>
      </c>
      <c r="GU102" s="41" t="e">
        <f t="shared" si="82"/>
        <v>#REF!</v>
      </c>
      <c r="GV102" s="41" t="e">
        <f t="shared" si="82"/>
        <v>#REF!</v>
      </c>
      <c r="GW102" s="41" t="e">
        <f t="shared" si="82"/>
        <v>#REF!</v>
      </c>
      <c r="GX102" s="41" t="e">
        <f t="shared" si="82"/>
        <v>#REF!</v>
      </c>
      <c r="GY102" s="41" t="e">
        <f t="shared" si="82"/>
        <v>#REF!</v>
      </c>
      <c r="GZ102" s="41" t="e">
        <f t="shared" si="82"/>
        <v>#REF!</v>
      </c>
      <c r="HA102" s="41" t="e">
        <f t="shared" si="82"/>
        <v>#REF!</v>
      </c>
      <c r="HB102" s="41" t="e">
        <f t="shared" si="82"/>
        <v>#REF!</v>
      </c>
      <c r="HC102" s="41" t="e">
        <f t="shared" si="82"/>
        <v>#REF!</v>
      </c>
      <c r="HD102" s="41" t="e">
        <f t="shared" si="82"/>
        <v>#REF!</v>
      </c>
      <c r="HE102" s="41" t="e">
        <f t="shared" si="62"/>
        <v>#REF!</v>
      </c>
      <c r="HF102" s="41" t="e">
        <f t="shared" si="62"/>
        <v>#REF!</v>
      </c>
      <c r="HG102" s="41" t="e">
        <f t="shared" si="62"/>
        <v>#REF!</v>
      </c>
      <c r="HH102" s="41" t="e">
        <f t="shared" si="62"/>
        <v>#REF!</v>
      </c>
      <c r="HI102" s="41" t="e">
        <f t="shared" si="62"/>
        <v>#REF!</v>
      </c>
      <c r="HJ102" s="41" t="e">
        <f t="shared" si="62"/>
        <v>#REF!</v>
      </c>
    </row>
    <row r="103" spans="1:218" ht="14.4" x14ac:dyDescent="0.3">
      <c r="A103" s="42">
        <v>100</v>
      </c>
      <c r="B103" s="43" t="e">
        <f>'CMM3 - AUX CALC'!$CW$67</f>
        <v>#REF!</v>
      </c>
      <c r="CX103" s="41" t="e">
        <f>$B103/(_xlfn.SINGLE(PrazoConcessao)*12-CX$3+1)</f>
        <v>#REF!</v>
      </c>
      <c r="CY103" s="41" t="e">
        <f t="shared" si="81"/>
        <v>#REF!</v>
      </c>
      <c r="CZ103" s="41" t="e">
        <f t="shared" si="81"/>
        <v>#REF!</v>
      </c>
      <c r="DA103" s="41" t="e">
        <f t="shared" si="81"/>
        <v>#REF!</v>
      </c>
      <c r="DB103" s="41" t="e">
        <f t="shared" si="81"/>
        <v>#REF!</v>
      </c>
      <c r="DC103" s="41" t="e">
        <f t="shared" si="81"/>
        <v>#REF!</v>
      </c>
      <c r="DD103" s="41" t="e">
        <f t="shared" si="81"/>
        <v>#REF!</v>
      </c>
      <c r="DE103" s="41" t="e">
        <f t="shared" si="81"/>
        <v>#REF!</v>
      </c>
      <c r="DF103" s="41" t="e">
        <f t="shared" si="81"/>
        <v>#REF!</v>
      </c>
      <c r="DG103" s="41" t="e">
        <f t="shared" si="81"/>
        <v>#REF!</v>
      </c>
      <c r="DH103" s="41" t="e">
        <f t="shared" si="81"/>
        <v>#REF!</v>
      </c>
      <c r="DI103" s="41" t="e">
        <f t="shared" si="81"/>
        <v>#REF!</v>
      </c>
      <c r="DJ103" s="41" t="e">
        <f t="shared" si="81"/>
        <v>#REF!</v>
      </c>
      <c r="DK103" s="41" t="e">
        <f t="shared" si="81"/>
        <v>#REF!</v>
      </c>
      <c r="DL103" s="41" t="e">
        <f t="shared" si="88"/>
        <v>#REF!</v>
      </c>
      <c r="DM103" s="41" t="e">
        <f t="shared" si="85"/>
        <v>#REF!</v>
      </c>
      <c r="DN103" s="41" t="e">
        <f t="shared" si="85"/>
        <v>#REF!</v>
      </c>
      <c r="DO103" s="41" t="e">
        <f t="shared" si="85"/>
        <v>#REF!</v>
      </c>
      <c r="DP103" s="41" t="e">
        <f t="shared" si="85"/>
        <v>#REF!</v>
      </c>
      <c r="DQ103" s="41" t="e">
        <f t="shared" si="76"/>
        <v>#REF!</v>
      </c>
      <c r="DR103" s="41" t="e">
        <f t="shared" si="76"/>
        <v>#REF!</v>
      </c>
      <c r="DS103" s="41" t="e">
        <f t="shared" si="76"/>
        <v>#REF!</v>
      </c>
      <c r="DT103" s="41" t="e">
        <f t="shared" si="76"/>
        <v>#REF!</v>
      </c>
      <c r="DU103" s="41" t="e">
        <f t="shared" si="76"/>
        <v>#REF!</v>
      </c>
      <c r="DV103" s="41" t="e">
        <f t="shared" si="64"/>
        <v>#REF!</v>
      </c>
      <c r="DW103" s="41" t="e">
        <f t="shared" si="64"/>
        <v>#REF!</v>
      </c>
      <c r="DX103" s="41" t="e">
        <f t="shared" si="64"/>
        <v>#REF!</v>
      </c>
      <c r="DY103" s="41" t="e">
        <f t="shared" si="64"/>
        <v>#REF!</v>
      </c>
      <c r="DZ103" s="41" t="e">
        <f t="shared" si="64"/>
        <v>#REF!</v>
      </c>
      <c r="EA103" s="41" t="e">
        <f t="shared" si="64"/>
        <v>#REF!</v>
      </c>
      <c r="EB103" s="41" t="e">
        <f t="shared" si="64"/>
        <v>#REF!</v>
      </c>
      <c r="EC103" s="41" t="e">
        <f t="shared" si="64"/>
        <v>#REF!</v>
      </c>
      <c r="ED103" s="41" t="e">
        <f t="shared" si="64"/>
        <v>#REF!</v>
      </c>
      <c r="EE103" s="41" t="e">
        <f t="shared" si="64"/>
        <v>#REF!</v>
      </c>
      <c r="EF103" s="41" t="e">
        <f t="shared" si="77"/>
        <v>#REF!</v>
      </c>
      <c r="EG103" s="41" t="e">
        <f t="shared" si="77"/>
        <v>#REF!</v>
      </c>
      <c r="EH103" s="41" t="e">
        <f t="shared" si="77"/>
        <v>#REF!</v>
      </c>
      <c r="EI103" s="41" t="e">
        <f t="shared" si="77"/>
        <v>#REF!</v>
      </c>
      <c r="EJ103" s="41" t="e">
        <f t="shared" si="77"/>
        <v>#REF!</v>
      </c>
      <c r="EK103" s="41" t="e">
        <f t="shared" si="77"/>
        <v>#REF!</v>
      </c>
      <c r="EL103" s="41" t="e">
        <f t="shared" si="77"/>
        <v>#REF!</v>
      </c>
      <c r="EM103" s="41" t="e">
        <f t="shared" si="77"/>
        <v>#REF!</v>
      </c>
      <c r="EN103" s="41" t="e">
        <f t="shared" si="77"/>
        <v>#REF!</v>
      </c>
      <c r="EO103" s="41" t="e">
        <f t="shared" si="77"/>
        <v>#REF!</v>
      </c>
      <c r="EP103" s="41" t="e">
        <f t="shared" si="77"/>
        <v>#REF!</v>
      </c>
      <c r="EQ103" s="41" t="e">
        <f t="shared" si="77"/>
        <v>#REF!</v>
      </c>
      <c r="ER103" s="41" t="e">
        <f t="shared" si="77"/>
        <v>#REF!</v>
      </c>
      <c r="ES103" s="41" t="e">
        <f t="shared" si="86"/>
        <v>#REF!</v>
      </c>
      <c r="ET103" s="41" t="e">
        <f t="shared" si="86"/>
        <v>#REF!</v>
      </c>
      <c r="EU103" s="41" t="e">
        <f t="shared" si="86"/>
        <v>#REF!</v>
      </c>
      <c r="EV103" s="41" t="e">
        <f t="shared" si="86"/>
        <v>#REF!</v>
      </c>
      <c r="EW103" s="41" t="e">
        <f t="shared" si="78"/>
        <v>#REF!</v>
      </c>
      <c r="EX103" s="41" t="e">
        <f t="shared" si="78"/>
        <v>#REF!</v>
      </c>
      <c r="EY103" s="41" t="e">
        <f t="shared" si="78"/>
        <v>#REF!</v>
      </c>
      <c r="EZ103" s="41" t="e">
        <f t="shared" si="78"/>
        <v>#REF!</v>
      </c>
      <c r="FA103" s="41" t="e">
        <f t="shared" si="78"/>
        <v>#REF!</v>
      </c>
      <c r="FB103" s="41" t="e">
        <f t="shared" si="65"/>
        <v>#REF!</v>
      </c>
      <c r="FC103" s="41" t="e">
        <f t="shared" si="65"/>
        <v>#REF!</v>
      </c>
      <c r="FD103" s="41" t="e">
        <f t="shared" si="65"/>
        <v>#REF!</v>
      </c>
      <c r="FE103" s="41" t="e">
        <f t="shared" si="65"/>
        <v>#REF!</v>
      </c>
      <c r="FF103" s="41" t="e">
        <f t="shared" si="65"/>
        <v>#REF!</v>
      </c>
      <c r="FG103" s="41" t="e">
        <f t="shared" si="65"/>
        <v>#REF!</v>
      </c>
      <c r="FH103" s="41" t="e">
        <f t="shared" si="65"/>
        <v>#REF!</v>
      </c>
      <c r="FI103" s="41" t="e">
        <f t="shared" si="65"/>
        <v>#REF!</v>
      </c>
      <c r="FJ103" s="41" t="e">
        <f t="shared" si="65"/>
        <v>#REF!</v>
      </c>
      <c r="FK103" s="41" t="e">
        <f t="shared" si="65"/>
        <v>#REF!</v>
      </c>
      <c r="FL103" s="41" t="e">
        <f t="shared" si="79"/>
        <v>#REF!</v>
      </c>
      <c r="FM103" s="41" t="e">
        <f t="shared" si="79"/>
        <v>#REF!</v>
      </c>
      <c r="FN103" s="41" t="e">
        <f t="shared" si="79"/>
        <v>#REF!</v>
      </c>
      <c r="FO103" s="41" t="e">
        <f t="shared" si="79"/>
        <v>#REF!</v>
      </c>
      <c r="FP103" s="41" t="e">
        <f t="shared" si="79"/>
        <v>#REF!</v>
      </c>
      <c r="FQ103" s="41" t="e">
        <f t="shared" si="79"/>
        <v>#REF!</v>
      </c>
      <c r="FR103" s="41" t="e">
        <f t="shared" si="79"/>
        <v>#REF!</v>
      </c>
      <c r="FS103" s="41" t="e">
        <f t="shared" si="79"/>
        <v>#REF!</v>
      </c>
      <c r="FT103" s="41" t="e">
        <f t="shared" si="79"/>
        <v>#REF!</v>
      </c>
      <c r="FU103" s="41" t="e">
        <f t="shared" si="79"/>
        <v>#REF!</v>
      </c>
      <c r="FV103" s="41" t="e">
        <f t="shared" si="79"/>
        <v>#REF!</v>
      </c>
      <c r="FW103" s="41" t="e">
        <f t="shared" si="79"/>
        <v>#REF!</v>
      </c>
      <c r="FX103" s="41" t="e">
        <f t="shared" si="79"/>
        <v>#REF!</v>
      </c>
      <c r="FY103" s="41" t="e">
        <f t="shared" si="87"/>
        <v>#REF!</v>
      </c>
      <c r="FZ103" s="41" t="e">
        <f t="shared" si="87"/>
        <v>#REF!</v>
      </c>
      <c r="GA103" s="41" t="e">
        <f t="shared" si="87"/>
        <v>#REF!</v>
      </c>
      <c r="GB103" s="41" t="e">
        <f t="shared" si="87"/>
        <v>#REF!</v>
      </c>
      <c r="GC103" s="41" t="e">
        <f t="shared" si="80"/>
        <v>#REF!</v>
      </c>
      <c r="GD103" s="41" t="e">
        <f t="shared" si="80"/>
        <v>#REF!</v>
      </c>
      <c r="GE103" s="41" t="e">
        <f t="shared" si="80"/>
        <v>#REF!</v>
      </c>
      <c r="GF103" s="41" t="e">
        <f t="shared" si="80"/>
        <v>#REF!</v>
      </c>
      <c r="GG103" s="41" t="e">
        <f t="shared" si="80"/>
        <v>#REF!</v>
      </c>
      <c r="GH103" s="41" t="e">
        <f t="shared" si="66"/>
        <v>#REF!</v>
      </c>
      <c r="GI103" s="41" t="e">
        <f t="shared" si="58"/>
        <v>#REF!</v>
      </c>
      <c r="GJ103" s="41" t="e">
        <f t="shared" si="58"/>
        <v>#REF!</v>
      </c>
      <c r="GK103" s="41" t="e">
        <f t="shared" si="58"/>
        <v>#REF!</v>
      </c>
      <c r="GL103" s="41" t="e">
        <f t="shared" si="58"/>
        <v>#REF!</v>
      </c>
      <c r="GM103" s="41" t="e">
        <f t="shared" si="58"/>
        <v>#REF!</v>
      </c>
      <c r="GN103" s="41" t="e">
        <f t="shared" si="58"/>
        <v>#REF!</v>
      </c>
      <c r="GO103" s="41" t="e">
        <f t="shared" si="58"/>
        <v>#REF!</v>
      </c>
      <c r="GP103" s="41" t="e">
        <f t="shared" si="58"/>
        <v>#REF!</v>
      </c>
      <c r="GQ103" s="41" t="e">
        <f t="shared" si="58"/>
        <v>#REF!</v>
      </c>
      <c r="GR103" s="41" t="e">
        <f t="shared" si="58"/>
        <v>#REF!</v>
      </c>
      <c r="GS103" s="41" t="e">
        <f t="shared" si="58"/>
        <v>#REF!</v>
      </c>
      <c r="GT103" s="41" t="e">
        <f t="shared" si="82"/>
        <v>#REF!</v>
      </c>
      <c r="GU103" s="41" t="e">
        <f t="shared" si="82"/>
        <v>#REF!</v>
      </c>
      <c r="GV103" s="41" t="e">
        <f t="shared" si="82"/>
        <v>#REF!</v>
      </c>
      <c r="GW103" s="41" t="e">
        <f t="shared" si="82"/>
        <v>#REF!</v>
      </c>
      <c r="GX103" s="41" t="e">
        <f t="shared" si="82"/>
        <v>#REF!</v>
      </c>
      <c r="GY103" s="41" t="e">
        <f t="shared" si="82"/>
        <v>#REF!</v>
      </c>
      <c r="GZ103" s="41" t="e">
        <f t="shared" si="82"/>
        <v>#REF!</v>
      </c>
      <c r="HA103" s="41" t="e">
        <f t="shared" si="82"/>
        <v>#REF!</v>
      </c>
      <c r="HB103" s="41" t="e">
        <f t="shared" si="82"/>
        <v>#REF!</v>
      </c>
      <c r="HC103" s="41" t="e">
        <f t="shared" si="82"/>
        <v>#REF!</v>
      </c>
      <c r="HD103" s="41" t="e">
        <f t="shared" si="82"/>
        <v>#REF!</v>
      </c>
      <c r="HE103" s="41" t="e">
        <f t="shared" si="62"/>
        <v>#REF!</v>
      </c>
      <c r="HF103" s="41" t="e">
        <f t="shared" si="62"/>
        <v>#REF!</v>
      </c>
      <c r="HG103" s="41" t="e">
        <f t="shared" si="62"/>
        <v>#REF!</v>
      </c>
      <c r="HH103" s="41" t="e">
        <f t="shared" si="62"/>
        <v>#REF!</v>
      </c>
      <c r="HI103" s="41" t="e">
        <f t="shared" si="62"/>
        <v>#REF!</v>
      </c>
      <c r="HJ103" s="41" t="e">
        <f t="shared" si="62"/>
        <v>#REF!</v>
      </c>
    </row>
    <row r="104" spans="1:218" ht="14.4" x14ac:dyDescent="0.3">
      <c r="A104" s="42">
        <v>101</v>
      </c>
      <c r="B104" s="43" t="e">
        <f>'CMM3 - AUX CALC'!$CX$67</f>
        <v>#REF!</v>
      </c>
      <c r="CY104" s="41" t="e">
        <f>$B104/(_xlfn.SINGLE(PrazoConcessao)*12-CY$3+1)</f>
        <v>#REF!</v>
      </c>
      <c r="CZ104" s="41" t="e">
        <f t="shared" si="81"/>
        <v>#REF!</v>
      </c>
      <c r="DA104" s="41" t="e">
        <f t="shared" si="81"/>
        <v>#REF!</v>
      </c>
      <c r="DB104" s="41" t="e">
        <f t="shared" si="81"/>
        <v>#REF!</v>
      </c>
      <c r="DC104" s="41" t="e">
        <f t="shared" si="81"/>
        <v>#REF!</v>
      </c>
      <c r="DD104" s="41" t="e">
        <f t="shared" si="81"/>
        <v>#REF!</v>
      </c>
      <c r="DE104" s="41" t="e">
        <f t="shared" si="81"/>
        <v>#REF!</v>
      </c>
      <c r="DF104" s="41" t="e">
        <f t="shared" si="81"/>
        <v>#REF!</v>
      </c>
      <c r="DG104" s="41" t="e">
        <f t="shared" si="81"/>
        <v>#REF!</v>
      </c>
      <c r="DH104" s="41" t="e">
        <f t="shared" si="81"/>
        <v>#REF!</v>
      </c>
      <c r="DI104" s="41" t="e">
        <f t="shared" si="81"/>
        <v>#REF!</v>
      </c>
      <c r="DJ104" s="41" t="e">
        <f t="shared" si="81"/>
        <v>#REF!</v>
      </c>
      <c r="DK104" s="41" t="e">
        <f t="shared" si="81"/>
        <v>#REF!</v>
      </c>
      <c r="DL104" s="41" t="e">
        <f t="shared" si="88"/>
        <v>#REF!</v>
      </c>
      <c r="DM104" s="41" t="e">
        <f t="shared" si="85"/>
        <v>#REF!</v>
      </c>
      <c r="DN104" s="41" t="e">
        <f t="shared" si="85"/>
        <v>#REF!</v>
      </c>
      <c r="DO104" s="41" t="e">
        <f t="shared" si="85"/>
        <v>#REF!</v>
      </c>
      <c r="DP104" s="41" t="e">
        <f t="shared" si="85"/>
        <v>#REF!</v>
      </c>
      <c r="DQ104" s="41" t="e">
        <f t="shared" si="76"/>
        <v>#REF!</v>
      </c>
      <c r="DR104" s="41" t="e">
        <f t="shared" si="76"/>
        <v>#REF!</v>
      </c>
      <c r="DS104" s="41" t="e">
        <f t="shared" si="76"/>
        <v>#REF!</v>
      </c>
      <c r="DT104" s="41" t="e">
        <f t="shared" si="76"/>
        <v>#REF!</v>
      </c>
      <c r="DU104" s="41" t="e">
        <f t="shared" si="76"/>
        <v>#REF!</v>
      </c>
      <c r="DV104" s="41" t="e">
        <f t="shared" si="64"/>
        <v>#REF!</v>
      </c>
      <c r="DW104" s="41" t="e">
        <f t="shared" si="64"/>
        <v>#REF!</v>
      </c>
      <c r="DX104" s="41" t="e">
        <f t="shared" si="64"/>
        <v>#REF!</v>
      </c>
      <c r="DY104" s="41" t="e">
        <f t="shared" si="64"/>
        <v>#REF!</v>
      </c>
      <c r="DZ104" s="41" t="e">
        <f t="shared" si="64"/>
        <v>#REF!</v>
      </c>
      <c r="EA104" s="41" t="e">
        <f t="shared" si="64"/>
        <v>#REF!</v>
      </c>
      <c r="EB104" s="41" t="e">
        <f t="shared" si="64"/>
        <v>#REF!</v>
      </c>
      <c r="EC104" s="41" t="e">
        <f t="shared" si="64"/>
        <v>#REF!</v>
      </c>
      <c r="ED104" s="41" t="e">
        <f t="shared" si="64"/>
        <v>#REF!</v>
      </c>
      <c r="EE104" s="41" t="e">
        <f t="shared" si="64"/>
        <v>#REF!</v>
      </c>
      <c r="EF104" s="41" t="e">
        <f t="shared" si="77"/>
        <v>#REF!</v>
      </c>
      <c r="EG104" s="41" t="e">
        <f t="shared" si="77"/>
        <v>#REF!</v>
      </c>
      <c r="EH104" s="41" t="e">
        <f t="shared" si="77"/>
        <v>#REF!</v>
      </c>
      <c r="EI104" s="41" t="e">
        <f t="shared" si="77"/>
        <v>#REF!</v>
      </c>
      <c r="EJ104" s="41" t="e">
        <f t="shared" si="77"/>
        <v>#REF!</v>
      </c>
      <c r="EK104" s="41" t="e">
        <f t="shared" si="77"/>
        <v>#REF!</v>
      </c>
      <c r="EL104" s="41" t="e">
        <f t="shared" si="77"/>
        <v>#REF!</v>
      </c>
      <c r="EM104" s="41" t="e">
        <f t="shared" si="77"/>
        <v>#REF!</v>
      </c>
      <c r="EN104" s="41" t="e">
        <f t="shared" si="77"/>
        <v>#REF!</v>
      </c>
      <c r="EO104" s="41" t="e">
        <f t="shared" si="77"/>
        <v>#REF!</v>
      </c>
      <c r="EP104" s="41" t="e">
        <f t="shared" si="77"/>
        <v>#REF!</v>
      </c>
      <c r="EQ104" s="41" t="e">
        <f t="shared" si="77"/>
        <v>#REF!</v>
      </c>
      <c r="ER104" s="41" t="e">
        <f t="shared" si="77"/>
        <v>#REF!</v>
      </c>
      <c r="ES104" s="41" t="e">
        <f t="shared" si="86"/>
        <v>#REF!</v>
      </c>
      <c r="ET104" s="41" t="e">
        <f t="shared" si="86"/>
        <v>#REF!</v>
      </c>
      <c r="EU104" s="41" t="e">
        <f t="shared" si="86"/>
        <v>#REF!</v>
      </c>
      <c r="EV104" s="41" t="e">
        <f t="shared" si="86"/>
        <v>#REF!</v>
      </c>
      <c r="EW104" s="41" t="e">
        <f t="shared" si="78"/>
        <v>#REF!</v>
      </c>
      <c r="EX104" s="41" t="e">
        <f t="shared" si="78"/>
        <v>#REF!</v>
      </c>
      <c r="EY104" s="41" t="e">
        <f t="shared" si="78"/>
        <v>#REF!</v>
      </c>
      <c r="EZ104" s="41" t="e">
        <f t="shared" si="78"/>
        <v>#REF!</v>
      </c>
      <c r="FA104" s="41" t="e">
        <f t="shared" si="78"/>
        <v>#REF!</v>
      </c>
      <c r="FB104" s="41" t="e">
        <f t="shared" si="65"/>
        <v>#REF!</v>
      </c>
      <c r="FC104" s="41" t="e">
        <f t="shared" si="65"/>
        <v>#REF!</v>
      </c>
      <c r="FD104" s="41" t="e">
        <f t="shared" si="65"/>
        <v>#REF!</v>
      </c>
      <c r="FE104" s="41" t="e">
        <f t="shared" si="65"/>
        <v>#REF!</v>
      </c>
      <c r="FF104" s="41" t="e">
        <f t="shared" si="65"/>
        <v>#REF!</v>
      </c>
      <c r="FG104" s="41" t="e">
        <f t="shared" si="65"/>
        <v>#REF!</v>
      </c>
      <c r="FH104" s="41" t="e">
        <f t="shared" si="65"/>
        <v>#REF!</v>
      </c>
      <c r="FI104" s="41" t="e">
        <f t="shared" si="65"/>
        <v>#REF!</v>
      </c>
      <c r="FJ104" s="41" t="e">
        <f t="shared" si="65"/>
        <v>#REF!</v>
      </c>
      <c r="FK104" s="41" t="e">
        <f t="shared" si="65"/>
        <v>#REF!</v>
      </c>
      <c r="FL104" s="41" t="e">
        <f t="shared" si="79"/>
        <v>#REF!</v>
      </c>
      <c r="FM104" s="41" t="e">
        <f t="shared" si="79"/>
        <v>#REF!</v>
      </c>
      <c r="FN104" s="41" t="e">
        <f t="shared" si="79"/>
        <v>#REF!</v>
      </c>
      <c r="FO104" s="41" t="e">
        <f t="shared" si="79"/>
        <v>#REF!</v>
      </c>
      <c r="FP104" s="41" t="e">
        <f t="shared" si="79"/>
        <v>#REF!</v>
      </c>
      <c r="FQ104" s="41" t="e">
        <f t="shared" si="79"/>
        <v>#REF!</v>
      </c>
      <c r="FR104" s="41" t="e">
        <f t="shared" si="79"/>
        <v>#REF!</v>
      </c>
      <c r="FS104" s="41" t="e">
        <f t="shared" si="79"/>
        <v>#REF!</v>
      </c>
      <c r="FT104" s="41" t="e">
        <f t="shared" si="79"/>
        <v>#REF!</v>
      </c>
      <c r="FU104" s="41" t="e">
        <f t="shared" si="79"/>
        <v>#REF!</v>
      </c>
      <c r="FV104" s="41" t="e">
        <f t="shared" si="79"/>
        <v>#REF!</v>
      </c>
      <c r="FW104" s="41" t="e">
        <f t="shared" si="79"/>
        <v>#REF!</v>
      </c>
      <c r="FX104" s="41" t="e">
        <f t="shared" si="79"/>
        <v>#REF!</v>
      </c>
      <c r="FY104" s="41" t="e">
        <f t="shared" si="87"/>
        <v>#REF!</v>
      </c>
      <c r="FZ104" s="41" t="e">
        <f t="shared" si="87"/>
        <v>#REF!</v>
      </c>
      <c r="GA104" s="41" t="e">
        <f t="shared" si="87"/>
        <v>#REF!</v>
      </c>
      <c r="GB104" s="41" t="e">
        <f t="shared" si="87"/>
        <v>#REF!</v>
      </c>
      <c r="GC104" s="41" t="e">
        <f t="shared" si="80"/>
        <v>#REF!</v>
      </c>
      <c r="GD104" s="41" t="e">
        <f t="shared" si="80"/>
        <v>#REF!</v>
      </c>
      <c r="GE104" s="41" t="e">
        <f t="shared" si="80"/>
        <v>#REF!</v>
      </c>
      <c r="GF104" s="41" t="e">
        <f t="shared" si="80"/>
        <v>#REF!</v>
      </c>
      <c r="GG104" s="41" t="e">
        <f t="shared" si="80"/>
        <v>#REF!</v>
      </c>
      <c r="GH104" s="41" t="e">
        <f t="shared" si="66"/>
        <v>#REF!</v>
      </c>
      <c r="GI104" s="41" t="e">
        <f t="shared" si="58"/>
        <v>#REF!</v>
      </c>
      <c r="GJ104" s="41" t="e">
        <f t="shared" si="58"/>
        <v>#REF!</v>
      </c>
      <c r="GK104" s="41" t="e">
        <f t="shared" si="58"/>
        <v>#REF!</v>
      </c>
      <c r="GL104" s="41" t="e">
        <f t="shared" si="58"/>
        <v>#REF!</v>
      </c>
      <c r="GM104" s="41" t="e">
        <f t="shared" ref="GM104:HA127" si="89">GL104</f>
        <v>#REF!</v>
      </c>
      <c r="GN104" s="41" t="e">
        <f t="shared" si="89"/>
        <v>#REF!</v>
      </c>
      <c r="GO104" s="41" t="e">
        <f t="shared" si="89"/>
        <v>#REF!</v>
      </c>
      <c r="GP104" s="41" t="e">
        <f t="shared" si="89"/>
        <v>#REF!</v>
      </c>
      <c r="GQ104" s="41" t="e">
        <f t="shared" si="89"/>
        <v>#REF!</v>
      </c>
      <c r="GR104" s="41" t="e">
        <f t="shared" si="89"/>
        <v>#REF!</v>
      </c>
      <c r="GS104" s="41" t="e">
        <f t="shared" si="89"/>
        <v>#REF!</v>
      </c>
      <c r="GT104" s="41" t="e">
        <f t="shared" si="82"/>
        <v>#REF!</v>
      </c>
      <c r="GU104" s="41" t="e">
        <f t="shared" si="82"/>
        <v>#REF!</v>
      </c>
      <c r="GV104" s="41" t="e">
        <f t="shared" si="82"/>
        <v>#REF!</v>
      </c>
      <c r="GW104" s="41" t="e">
        <f t="shared" si="82"/>
        <v>#REF!</v>
      </c>
      <c r="GX104" s="41" t="e">
        <f t="shared" si="82"/>
        <v>#REF!</v>
      </c>
      <c r="GY104" s="41" t="e">
        <f t="shared" si="82"/>
        <v>#REF!</v>
      </c>
      <c r="GZ104" s="41" t="e">
        <f t="shared" si="82"/>
        <v>#REF!</v>
      </c>
      <c r="HA104" s="41" t="e">
        <f t="shared" si="82"/>
        <v>#REF!</v>
      </c>
      <c r="HB104" s="41" t="e">
        <f t="shared" si="82"/>
        <v>#REF!</v>
      </c>
      <c r="HC104" s="41" t="e">
        <f t="shared" si="82"/>
        <v>#REF!</v>
      </c>
      <c r="HD104" s="41" t="e">
        <f t="shared" si="82"/>
        <v>#REF!</v>
      </c>
      <c r="HE104" s="41" t="e">
        <f t="shared" si="62"/>
        <v>#REF!</v>
      </c>
      <c r="HF104" s="41" t="e">
        <f t="shared" si="62"/>
        <v>#REF!</v>
      </c>
      <c r="HG104" s="41" t="e">
        <f t="shared" si="62"/>
        <v>#REF!</v>
      </c>
      <c r="HH104" s="41" t="e">
        <f t="shared" si="62"/>
        <v>#REF!</v>
      </c>
      <c r="HI104" s="41" t="e">
        <f t="shared" si="62"/>
        <v>#REF!</v>
      </c>
      <c r="HJ104" s="41" t="e">
        <f t="shared" si="62"/>
        <v>#REF!</v>
      </c>
    </row>
    <row r="105" spans="1:218" ht="14.4" x14ac:dyDescent="0.3">
      <c r="A105" s="42">
        <v>102</v>
      </c>
      <c r="B105" s="43" t="e">
        <f>'CMM3 - AUX CALC'!$CY$67</f>
        <v>#REF!</v>
      </c>
      <c r="CZ105" s="41" t="e">
        <f>$B105/(_xlfn.SINGLE(PrazoConcessao)*12-CZ$3+1)</f>
        <v>#REF!</v>
      </c>
      <c r="DA105" s="41" t="e">
        <f t="shared" ref="DA105:DK115" si="90">CZ105</f>
        <v>#REF!</v>
      </c>
      <c r="DB105" s="41" t="e">
        <f t="shared" si="90"/>
        <v>#REF!</v>
      </c>
      <c r="DC105" s="41" t="e">
        <f t="shared" si="90"/>
        <v>#REF!</v>
      </c>
      <c r="DD105" s="41" t="e">
        <f t="shared" si="90"/>
        <v>#REF!</v>
      </c>
      <c r="DE105" s="41" t="e">
        <f t="shared" si="90"/>
        <v>#REF!</v>
      </c>
      <c r="DF105" s="41" t="e">
        <f t="shared" si="90"/>
        <v>#REF!</v>
      </c>
      <c r="DG105" s="41" t="e">
        <f t="shared" si="90"/>
        <v>#REF!</v>
      </c>
      <c r="DH105" s="41" t="e">
        <f t="shared" si="90"/>
        <v>#REF!</v>
      </c>
      <c r="DI105" s="41" t="e">
        <f t="shared" si="90"/>
        <v>#REF!</v>
      </c>
      <c r="DJ105" s="41" t="e">
        <f t="shared" si="90"/>
        <v>#REF!</v>
      </c>
      <c r="DK105" s="41" t="e">
        <f t="shared" si="90"/>
        <v>#REF!</v>
      </c>
      <c r="DL105" s="41" t="e">
        <f t="shared" si="88"/>
        <v>#REF!</v>
      </c>
      <c r="DM105" s="41" t="e">
        <f t="shared" si="85"/>
        <v>#REF!</v>
      </c>
      <c r="DN105" s="41" t="e">
        <f t="shared" si="85"/>
        <v>#REF!</v>
      </c>
      <c r="DO105" s="41" t="e">
        <f t="shared" si="85"/>
        <v>#REF!</v>
      </c>
      <c r="DP105" s="41" t="e">
        <f t="shared" si="85"/>
        <v>#REF!</v>
      </c>
      <c r="DQ105" s="41" t="e">
        <f t="shared" si="76"/>
        <v>#REF!</v>
      </c>
      <c r="DR105" s="41" t="e">
        <f t="shared" si="76"/>
        <v>#REF!</v>
      </c>
      <c r="DS105" s="41" t="e">
        <f t="shared" si="76"/>
        <v>#REF!</v>
      </c>
      <c r="DT105" s="41" t="e">
        <f t="shared" si="76"/>
        <v>#REF!</v>
      </c>
      <c r="DU105" s="41" t="e">
        <f t="shared" si="76"/>
        <v>#REF!</v>
      </c>
      <c r="DV105" s="41" t="e">
        <f t="shared" si="64"/>
        <v>#REF!</v>
      </c>
      <c r="DW105" s="41" t="e">
        <f t="shared" si="64"/>
        <v>#REF!</v>
      </c>
      <c r="DX105" s="41" t="e">
        <f t="shared" si="64"/>
        <v>#REF!</v>
      </c>
      <c r="DY105" s="41" t="e">
        <f t="shared" si="64"/>
        <v>#REF!</v>
      </c>
      <c r="DZ105" s="41" t="e">
        <f t="shared" si="64"/>
        <v>#REF!</v>
      </c>
      <c r="EA105" s="41" t="e">
        <f t="shared" si="64"/>
        <v>#REF!</v>
      </c>
      <c r="EB105" s="41" t="e">
        <f t="shared" si="64"/>
        <v>#REF!</v>
      </c>
      <c r="EC105" s="41" t="e">
        <f t="shared" si="64"/>
        <v>#REF!</v>
      </c>
      <c r="ED105" s="41" t="e">
        <f t="shared" si="64"/>
        <v>#REF!</v>
      </c>
      <c r="EE105" s="41" t="e">
        <f t="shared" si="64"/>
        <v>#REF!</v>
      </c>
      <c r="EF105" s="41" t="e">
        <f t="shared" si="77"/>
        <v>#REF!</v>
      </c>
      <c r="EG105" s="41" t="e">
        <f t="shared" si="77"/>
        <v>#REF!</v>
      </c>
      <c r="EH105" s="41" t="e">
        <f t="shared" si="77"/>
        <v>#REF!</v>
      </c>
      <c r="EI105" s="41" t="e">
        <f t="shared" si="77"/>
        <v>#REF!</v>
      </c>
      <c r="EJ105" s="41" t="e">
        <f t="shared" si="77"/>
        <v>#REF!</v>
      </c>
      <c r="EK105" s="41" t="e">
        <f t="shared" si="77"/>
        <v>#REF!</v>
      </c>
      <c r="EL105" s="41" t="e">
        <f t="shared" si="77"/>
        <v>#REF!</v>
      </c>
      <c r="EM105" s="41" t="e">
        <f t="shared" si="77"/>
        <v>#REF!</v>
      </c>
      <c r="EN105" s="41" t="e">
        <f t="shared" si="77"/>
        <v>#REF!</v>
      </c>
      <c r="EO105" s="41" t="e">
        <f t="shared" si="77"/>
        <v>#REF!</v>
      </c>
      <c r="EP105" s="41" t="e">
        <f t="shared" si="77"/>
        <v>#REF!</v>
      </c>
      <c r="EQ105" s="41" t="e">
        <f t="shared" si="77"/>
        <v>#REF!</v>
      </c>
      <c r="ER105" s="41" t="e">
        <f t="shared" si="77"/>
        <v>#REF!</v>
      </c>
      <c r="ES105" s="41" t="e">
        <f t="shared" si="86"/>
        <v>#REF!</v>
      </c>
      <c r="ET105" s="41" t="e">
        <f t="shared" si="86"/>
        <v>#REF!</v>
      </c>
      <c r="EU105" s="41" t="e">
        <f t="shared" si="86"/>
        <v>#REF!</v>
      </c>
      <c r="EV105" s="41" t="e">
        <f t="shared" si="86"/>
        <v>#REF!</v>
      </c>
      <c r="EW105" s="41" t="e">
        <f t="shared" si="78"/>
        <v>#REF!</v>
      </c>
      <c r="EX105" s="41" t="e">
        <f t="shared" si="78"/>
        <v>#REF!</v>
      </c>
      <c r="EY105" s="41" t="e">
        <f t="shared" si="78"/>
        <v>#REF!</v>
      </c>
      <c r="EZ105" s="41" t="e">
        <f t="shared" si="78"/>
        <v>#REF!</v>
      </c>
      <c r="FA105" s="41" t="e">
        <f t="shared" si="78"/>
        <v>#REF!</v>
      </c>
      <c r="FB105" s="41" t="e">
        <f t="shared" si="65"/>
        <v>#REF!</v>
      </c>
      <c r="FC105" s="41" t="e">
        <f t="shared" si="65"/>
        <v>#REF!</v>
      </c>
      <c r="FD105" s="41" t="e">
        <f t="shared" si="65"/>
        <v>#REF!</v>
      </c>
      <c r="FE105" s="41" t="e">
        <f t="shared" si="65"/>
        <v>#REF!</v>
      </c>
      <c r="FF105" s="41" t="e">
        <f t="shared" si="65"/>
        <v>#REF!</v>
      </c>
      <c r="FG105" s="41" t="e">
        <f t="shared" si="65"/>
        <v>#REF!</v>
      </c>
      <c r="FH105" s="41" t="e">
        <f t="shared" si="65"/>
        <v>#REF!</v>
      </c>
      <c r="FI105" s="41" t="e">
        <f t="shared" si="65"/>
        <v>#REF!</v>
      </c>
      <c r="FJ105" s="41" t="e">
        <f t="shared" si="65"/>
        <v>#REF!</v>
      </c>
      <c r="FK105" s="41" t="e">
        <f t="shared" si="65"/>
        <v>#REF!</v>
      </c>
      <c r="FL105" s="41" t="e">
        <f t="shared" si="79"/>
        <v>#REF!</v>
      </c>
      <c r="FM105" s="41" t="e">
        <f t="shared" si="79"/>
        <v>#REF!</v>
      </c>
      <c r="FN105" s="41" t="e">
        <f t="shared" si="79"/>
        <v>#REF!</v>
      </c>
      <c r="FO105" s="41" t="e">
        <f t="shared" si="79"/>
        <v>#REF!</v>
      </c>
      <c r="FP105" s="41" t="e">
        <f t="shared" si="79"/>
        <v>#REF!</v>
      </c>
      <c r="FQ105" s="41" t="e">
        <f t="shared" si="79"/>
        <v>#REF!</v>
      </c>
      <c r="FR105" s="41" t="e">
        <f t="shared" si="79"/>
        <v>#REF!</v>
      </c>
      <c r="FS105" s="41" t="e">
        <f t="shared" si="79"/>
        <v>#REF!</v>
      </c>
      <c r="FT105" s="41" t="e">
        <f t="shared" si="79"/>
        <v>#REF!</v>
      </c>
      <c r="FU105" s="41" t="e">
        <f t="shared" si="79"/>
        <v>#REF!</v>
      </c>
      <c r="FV105" s="41" t="e">
        <f t="shared" si="79"/>
        <v>#REF!</v>
      </c>
      <c r="FW105" s="41" t="e">
        <f t="shared" si="79"/>
        <v>#REF!</v>
      </c>
      <c r="FX105" s="41" t="e">
        <f t="shared" si="79"/>
        <v>#REF!</v>
      </c>
      <c r="FY105" s="41" t="e">
        <f t="shared" si="87"/>
        <v>#REF!</v>
      </c>
      <c r="FZ105" s="41" t="e">
        <f t="shared" si="87"/>
        <v>#REF!</v>
      </c>
      <c r="GA105" s="41" t="e">
        <f t="shared" si="87"/>
        <v>#REF!</v>
      </c>
      <c r="GB105" s="41" t="e">
        <f t="shared" si="87"/>
        <v>#REF!</v>
      </c>
      <c r="GC105" s="41" t="e">
        <f t="shared" si="80"/>
        <v>#REF!</v>
      </c>
      <c r="GD105" s="41" t="e">
        <f t="shared" si="80"/>
        <v>#REF!</v>
      </c>
      <c r="GE105" s="41" t="e">
        <f t="shared" si="80"/>
        <v>#REF!</v>
      </c>
      <c r="GF105" s="41" t="e">
        <f t="shared" si="80"/>
        <v>#REF!</v>
      </c>
      <c r="GG105" s="41" t="e">
        <f t="shared" si="80"/>
        <v>#REF!</v>
      </c>
      <c r="GH105" s="41" t="e">
        <f t="shared" si="66"/>
        <v>#REF!</v>
      </c>
      <c r="GI105" s="41" t="e">
        <f t="shared" si="66"/>
        <v>#REF!</v>
      </c>
      <c r="GJ105" s="41" t="e">
        <f t="shared" si="66"/>
        <v>#REF!</v>
      </c>
      <c r="GK105" s="41" t="e">
        <f t="shared" si="66"/>
        <v>#REF!</v>
      </c>
      <c r="GL105" s="41" t="e">
        <f t="shared" si="66"/>
        <v>#REF!</v>
      </c>
      <c r="GM105" s="41" t="e">
        <f t="shared" si="89"/>
        <v>#REF!</v>
      </c>
      <c r="GN105" s="41" t="e">
        <f t="shared" si="89"/>
        <v>#REF!</v>
      </c>
      <c r="GO105" s="41" t="e">
        <f t="shared" si="89"/>
        <v>#REF!</v>
      </c>
      <c r="GP105" s="41" t="e">
        <f t="shared" si="89"/>
        <v>#REF!</v>
      </c>
      <c r="GQ105" s="41" t="e">
        <f t="shared" si="89"/>
        <v>#REF!</v>
      </c>
      <c r="GR105" s="41" t="e">
        <f t="shared" si="89"/>
        <v>#REF!</v>
      </c>
      <c r="GS105" s="41" t="e">
        <f t="shared" si="89"/>
        <v>#REF!</v>
      </c>
      <c r="GT105" s="41" t="e">
        <f t="shared" si="82"/>
        <v>#REF!</v>
      </c>
      <c r="GU105" s="41" t="e">
        <f t="shared" si="82"/>
        <v>#REF!</v>
      </c>
      <c r="GV105" s="41" t="e">
        <f t="shared" si="82"/>
        <v>#REF!</v>
      </c>
      <c r="GW105" s="41" t="e">
        <f t="shared" si="82"/>
        <v>#REF!</v>
      </c>
      <c r="GX105" s="41" t="e">
        <f t="shared" si="82"/>
        <v>#REF!</v>
      </c>
      <c r="GY105" s="41" t="e">
        <f t="shared" si="82"/>
        <v>#REF!</v>
      </c>
      <c r="GZ105" s="41" t="e">
        <f t="shared" si="82"/>
        <v>#REF!</v>
      </c>
      <c r="HA105" s="41" t="e">
        <f t="shared" si="82"/>
        <v>#REF!</v>
      </c>
      <c r="HB105" s="41" t="e">
        <f t="shared" si="82"/>
        <v>#REF!</v>
      </c>
      <c r="HC105" s="41" t="e">
        <f t="shared" si="82"/>
        <v>#REF!</v>
      </c>
      <c r="HD105" s="41" t="e">
        <f t="shared" si="82"/>
        <v>#REF!</v>
      </c>
      <c r="HE105" s="41" t="e">
        <f t="shared" si="62"/>
        <v>#REF!</v>
      </c>
      <c r="HF105" s="41" t="e">
        <f t="shared" si="62"/>
        <v>#REF!</v>
      </c>
      <c r="HG105" s="41" t="e">
        <f t="shared" si="62"/>
        <v>#REF!</v>
      </c>
      <c r="HH105" s="41" t="e">
        <f t="shared" ref="HH105:HJ168" si="91">HG105</f>
        <v>#REF!</v>
      </c>
      <c r="HI105" s="41" t="e">
        <f t="shared" si="91"/>
        <v>#REF!</v>
      </c>
      <c r="HJ105" s="41" t="e">
        <f t="shared" si="91"/>
        <v>#REF!</v>
      </c>
    </row>
    <row r="106" spans="1:218" ht="14.4" x14ac:dyDescent="0.3">
      <c r="A106" s="42">
        <v>103</v>
      </c>
      <c r="B106" s="43" t="e">
        <f>'CMM3 - AUX CALC'!$CZ$67</f>
        <v>#REF!</v>
      </c>
      <c r="DA106" s="41" t="e">
        <f>$B106/(_xlfn.SINGLE(PrazoConcessao)*12-DA$3+1)</f>
        <v>#REF!</v>
      </c>
      <c r="DB106" s="41" t="e">
        <f t="shared" si="90"/>
        <v>#REF!</v>
      </c>
      <c r="DC106" s="41" t="e">
        <f t="shared" si="90"/>
        <v>#REF!</v>
      </c>
      <c r="DD106" s="41" t="e">
        <f t="shared" si="90"/>
        <v>#REF!</v>
      </c>
      <c r="DE106" s="41" t="e">
        <f t="shared" si="90"/>
        <v>#REF!</v>
      </c>
      <c r="DF106" s="41" t="e">
        <f t="shared" si="90"/>
        <v>#REF!</v>
      </c>
      <c r="DG106" s="41" t="e">
        <f t="shared" si="90"/>
        <v>#REF!</v>
      </c>
      <c r="DH106" s="41" t="e">
        <f t="shared" si="90"/>
        <v>#REF!</v>
      </c>
      <c r="DI106" s="41" t="e">
        <f t="shared" si="90"/>
        <v>#REF!</v>
      </c>
      <c r="DJ106" s="41" t="e">
        <f t="shared" si="90"/>
        <v>#REF!</v>
      </c>
      <c r="DK106" s="41" t="e">
        <f t="shared" si="90"/>
        <v>#REF!</v>
      </c>
      <c r="DL106" s="41" t="e">
        <f t="shared" si="88"/>
        <v>#REF!</v>
      </c>
      <c r="DM106" s="41" t="e">
        <f t="shared" si="85"/>
        <v>#REF!</v>
      </c>
      <c r="DN106" s="41" t="e">
        <f t="shared" si="85"/>
        <v>#REF!</v>
      </c>
      <c r="DO106" s="41" t="e">
        <f t="shared" si="85"/>
        <v>#REF!</v>
      </c>
      <c r="DP106" s="41" t="e">
        <f t="shared" si="85"/>
        <v>#REF!</v>
      </c>
      <c r="DQ106" s="41" t="e">
        <f t="shared" si="76"/>
        <v>#REF!</v>
      </c>
      <c r="DR106" s="41" t="e">
        <f t="shared" si="76"/>
        <v>#REF!</v>
      </c>
      <c r="DS106" s="41" t="e">
        <f t="shared" si="76"/>
        <v>#REF!</v>
      </c>
      <c r="DT106" s="41" t="e">
        <f t="shared" si="76"/>
        <v>#REF!</v>
      </c>
      <c r="DU106" s="41" t="e">
        <f t="shared" si="76"/>
        <v>#REF!</v>
      </c>
      <c r="DV106" s="41" t="e">
        <f t="shared" si="64"/>
        <v>#REF!</v>
      </c>
      <c r="DW106" s="41" t="e">
        <f t="shared" si="64"/>
        <v>#REF!</v>
      </c>
      <c r="DX106" s="41" t="e">
        <f t="shared" si="64"/>
        <v>#REF!</v>
      </c>
      <c r="DY106" s="41" t="e">
        <f t="shared" si="64"/>
        <v>#REF!</v>
      </c>
      <c r="DZ106" s="41" t="e">
        <f t="shared" si="64"/>
        <v>#REF!</v>
      </c>
      <c r="EA106" s="41" t="e">
        <f t="shared" si="64"/>
        <v>#REF!</v>
      </c>
      <c r="EB106" s="41" t="e">
        <f t="shared" si="64"/>
        <v>#REF!</v>
      </c>
      <c r="EC106" s="41" t="e">
        <f t="shared" si="64"/>
        <v>#REF!</v>
      </c>
      <c r="ED106" s="41" t="e">
        <f t="shared" si="64"/>
        <v>#REF!</v>
      </c>
      <c r="EE106" s="41" t="e">
        <f t="shared" si="64"/>
        <v>#REF!</v>
      </c>
      <c r="EF106" s="41" t="e">
        <f t="shared" si="77"/>
        <v>#REF!</v>
      </c>
      <c r="EG106" s="41" t="e">
        <f t="shared" si="77"/>
        <v>#REF!</v>
      </c>
      <c r="EH106" s="41" t="e">
        <f t="shared" si="77"/>
        <v>#REF!</v>
      </c>
      <c r="EI106" s="41" t="e">
        <f t="shared" si="77"/>
        <v>#REF!</v>
      </c>
      <c r="EJ106" s="41" t="e">
        <f t="shared" si="77"/>
        <v>#REF!</v>
      </c>
      <c r="EK106" s="41" t="e">
        <f t="shared" si="77"/>
        <v>#REF!</v>
      </c>
      <c r="EL106" s="41" t="e">
        <f t="shared" si="77"/>
        <v>#REF!</v>
      </c>
      <c r="EM106" s="41" t="e">
        <f t="shared" si="77"/>
        <v>#REF!</v>
      </c>
      <c r="EN106" s="41" t="e">
        <f t="shared" si="77"/>
        <v>#REF!</v>
      </c>
      <c r="EO106" s="41" t="e">
        <f t="shared" si="77"/>
        <v>#REF!</v>
      </c>
      <c r="EP106" s="41" t="e">
        <f t="shared" si="77"/>
        <v>#REF!</v>
      </c>
      <c r="EQ106" s="41" t="e">
        <f t="shared" si="77"/>
        <v>#REF!</v>
      </c>
      <c r="ER106" s="41" t="e">
        <f t="shared" si="77"/>
        <v>#REF!</v>
      </c>
      <c r="ES106" s="41" t="e">
        <f t="shared" si="86"/>
        <v>#REF!</v>
      </c>
      <c r="ET106" s="41" t="e">
        <f t="shared" si="86"/>
        <v>#REF!</v>
      </c>
      <c r="EU106" s="41" t="e">
        <f t="shared" si="86"/>
        <v>#REF!</v>
      </c>
      <c r="EV106" s="41" t="e">
        <f t="shared" si="86"/>
        <v>#REF!</v>
      </c>
      <c r="EW106" s="41" t="e">
        <f t="shared" si="78"/>
        <v>#REF!</v>
      </c>
      <c r="EX106" s="41" t="e">
        <f t="shared" si="78"/>
        <v>#REF!</v>
      </c>
      <c r="EY106" s="41" t="e">
        <f t="shared" si="78"/>
        <v>#REF!</v>
      </c>
      <c r="EZ106" s="41" t="e">
        <f t="shared" si="78"/>
        <v>#REF!</v>
      </c>
      <c r="FA106" s="41" t="e">
        <f t="shared" si="78"/>
        <v>#REF!</v>
      </c>
      <c r="FB106" s="41" t="e">
        <f t="shared" si="65"/>
        <v>#REF!</v>
      </c>
      <c r="FC106" s="41" t="e">
        <f t="shared" si="65"/>
        <v>#REF!</v>
      </c>
      <c r="FD106" s="41" t="e">
        <f t="shared" si="65"/>
        <v>#REF!</v>
      </c>
      <c r="FE106" s="41" t="e">
        <f t="shared" si="65"/>
        <v>#REF!</v>
      </c>
      <c r="FF106" s="41" t="e">
        <f t="shared" si="65"/>
        <v>#REF!</v>
      </c>
      <c r="FG106" s="41" t="e">
        <f t="shared" si="65"/>
        <v>#REF!</v>
      </c>
      <c r="FH106" s="41" t="e">
        <f t="shared" si="65"/>
        <v>#REF!</v>
      </c>
      <c r="FI106" s="41" t="e">
        <f t="shared" si="65"/>
        <v>#REF!</v>
      </c>
      <c r="FJ106" s="41" t="e">
        <f t="shared" si="65"/>
        <v>#REF!</v>
      </c>
      <c r="FK106" s="41" t="e">
        <f t="shared" si="65"/>
        <v>#REF!</v>
      </c>
      <c r="FL106" s="41" t="e">
        <f t="shared" si="79"/>
        <v>#REF!</v>
      </c>
      <c r="FM106" s="41" t="e">
        <f t="shared" si="79"/>
        <v>#REF!</v>
      </c>
      <c r="FN106" s="41" t="e">
        <f t="shared" si="79"/>
        <v>#REF!</v>
      </c>
      <c r="FO106" s="41" t="e">
        <f t="shared" si="79"/>
        <v>#REF!</v>
      </c>
      <c r="FP106" s="41" t="e">
        <f t="shared" si="79"/>
        <v>#REF!</v>
      </c>
      <c r="FQ106" s="41" t="e">
        <f t="shared" si="79"/>
        <v>#REF!</v>
      </c>
      <c r="FR106" s="41" t="e">
        <f t="shared" si="79"/>
        <v>#REF!</v>
      </c>
      <c r="FS106" s="41" t="e">
        <f t="shared" si="79"/>
        <v>#REF!</v>
      </c>
      <c r="FT106" s="41" t="e">
        <f t="shared" si="79"/>
        <v>#REF!</v>
      </c>
      <c r="FU106" s="41" t="e">
        <f t="shared" si="79"/>
        <v>#REF!</v>
      </c>
      <c r="FV106" s="41" t="e">
        <f t="shared" si="79"/>
        <v>#REF!</v>
      </c>
      <c r="FW106" s="41" t="e">
        <f t="shared" si="79"/>
        <v>#REF!</v>
      </c>
      <c r="FX106" s="41" t="e">
        <f t="shared" si="79"/>
        <v>#REF!</v>
      </c>
      <c r="FY106" s="41" t="e">
        <f t="shared" si="87"/>
        <v>#REF!</v>
      </c>
      <c r="FZ106" s="41" t="e">
        <f t="shared" si="87"/>
        <v>#REF!</v>
      </c>
      <c r="GA106" s="41" t="e">
        <f t="shared" si="87"/>
        <v>#REF!</v>
      </c>
      <c r="GB106" s="41" t="e">
        <f t="shared" si="87"/>
        <v>#REF!</v>
      </c>
      <c r="GC106" s="41" t="e">
        <f t="shared" si="80"/>
        <v>#REF!</v>
      </c>
      <c r="GD106" s="41" t="e">
        <f t="shared" si="80"/>
        <v>#REF!</v>
      </c>
      <c r="GE106" s="41" t="e">
        <f t="shared" si="80"/>
        <v>#REF!</v>
      </c>
      <c r="GF106" s="41" t="e">
        <f t="shared" si="80"/>
        <v>#REF!</v>
      </c>
      <c r="GG106" s="41" t="e">
        <f t="shared" si="80"/>
        <v>#REF!</v>
      </c>
      <c r="GH106" s="41" t="e">
        <f t="shared" si="66"/>
        <v>#REF!</v>
      </c>
      <c r="GI106" s="41" t="e">
        <f t="shared" si="66"/>
        <v>#REF!</v>
      </c>
      <c r="GJ106" s="41" t="e">
        <f t="shared" si="66"/>
        <v>#REF!</v>
      </c>
      <c r="GK106" s="41" t="e">
        <f t="shared" si="66"/>
        <v>#REF!</v>
      </c>
      <c r="GL106" s="41" t="e">
        <f t="shared" si="66"/>
        <v>#REF!</v>
      </c>
      <c r="GM106" s="41" t="e">
        <f t="shared" si="89"/>
        <v>#REF!</v>
      </c>
      <c r="GN106" s="41" t="e">
        <f t="shared" si="89"/>
        <v>#REF!</v>
      </c>
      <c r="GO106" s="41" t="e">
        <f t="shared" si="89"/>
        <v>#REF!</v>
      </c>
      <c r="GP106" s="41" t="e">
        <f t="shared" si="89"/>
        <v>#REF!</v>
      </c>
      <c r="GQ106" s="41" t="e">
        <f t="shared" si="89"/>
        <v>#REF!</v>
      </c>
      <c r="GR106" s="41" t="e">
        <f t="shared" si="89"/>
        <v>#REF!</v>
      </c>
      <c r="GS106" s="41" t="e">
        <f t="shared" si="89"/>
        <v>#REF!</v>
      </c>
      <c r="GT106" s="41" t="e">
        <f t="shared" si="82"/>
        <v>#REF!</v>
      </c>
      <c r="GU106" s="41" t="e">
        <f t="shared" si="82"/>
        <v>#REF!</v>
      </c>
      <c r="GV106" s="41" t="e">
        <f t="shared" si="82"/>
        <v>#REF!</v>
      </c>
      <c r="GW106" s="41" t="e">
        <f t="shared" si="82"/>
        <v>#REF!</v>
      </c>
      <c r="GX106" s="41" t="e">
        <f t="shared" si="82"/>
        <v>#REF!</v>
      </c>
      <c r="GY106" s="41" t="e">
        <f t="shared" si="82"/>
        <v>#REF!</v>
      </c>
      <c r="GZ106" s="41" t="e">
        <f t="shared" si="82"/>
        <v>#REF!</v>
      </c>
      <c r="HA106" s="41" t="e">
        <f t="shared" si="82"/>
        <v>#REF!</v>
      </c>
      <c r="HB106" s="41" t="e">
        <f t="shared" si="82"/>
        <v>#REF!</v>
      </c>
      <c r="HC106" s="41" t="e">
        <f t="shared" si="82"/>
        <v>#REF!</v>
      </c>
      <c r="HD106" s="41" t="e">
        <f t="shared" si="82"/>
        <v>#REF!</v>
      </c>
      <c r="HE106" s="41" t="e">
        <f t="shared" si="82"/>
        <v>#REF!</v>
      </c>
      <c r="HF106" s="41" t="e">
        <f t="shared" si="82"/>
        <v>#REF!</v>
      </c>
      <c r="HG106" s="41" t="e">
        <f t="shared" si="82"/>
        <v>#REF!</v>
      </c>
      <c r="HH106" s="41" t="e">
        <f t="shared" si="91"/>
        <v>#REF!</v>
      </c>
      <c r="HI106" s="41" t="e">
        <f t="shared" si="91"/>
        <v>#REF!</v>
      </c>
      <c r="HJ106" s="41" t="e">
        <f t="shared" si="91"/>
        <v>#REF!</v>
      </c>
    </row>
    <row r="107" spans="1:218" ht="14.4" x14ac:dyDescent="0.3">
      <c r="A107" s="42">
        <v>104</v>
      </c>
      <c r="B107" s="43" t="e">
        <f>'CMM3 - AUX CALC'!$DA$67</f>
        <v>#REF!</v>
      </c>
      <c r="DB107" s="41" t="e">
        <f>$B107/(_xlfn.SINGLE(PrazoConcessao)*12-DB$3+1)</f>
        <v>#REF!</v>
      </c>
      <c r="DC107" s="41" t="e">
        <f t="shared" si="90"/>
        <v>#REF!</v>
      </c>
      <c r="DD107" s="41" t="e">
        <f t="shared" si="90"/>
        <v>#REF!</v>
      </c>
      <c r="DE107" s="41" t="e">
        <f t="shared" si="90"/>
        <v>#REF!</v>
      </c>
      <c r="DF107" s="41" t="e">
        <f t="shared" si="90"/>
        <v>#REF!</v>
      </c>
      <c r="DG107" s="41" t="e">
        <f t="shared" si="90"/>
        <v>#REF!</v>
      </c>
      <c r="DH107" s="41" t="e">
        <f t="shared" si="90"/>
        <v>#REF!</v>
      </c>
      <c r="DI107" s="41" t="e">
        <f t="shared" si="90"/>
        <v>#REF!</v>
      </c>
      <c r="DJ107" s="41" t="e">
        <f t="shared" si="90"/>
        <v>#REF!</v>
      </c>
      <c r="DK107" s="41" t="e">
        <f t="shared" si="90"/>
        <v>#REF!</v>
      </c>
      <c r="DL107" s="41" t="e">
        <f t="shared" si="88"/>
        <v>#REF!</v>
      </c>
      <c r="DM107" s="41" t="e">
        <f t="shared" si="85"/>
        <v>#REF!</v>
      </c>
      <c r="DN107" s="41" t="e">
        <f t="shared" si="85"/>
        <v>#REF!</v>
      </c>
      <c r="DO107" s="41" t="e">
        <f t="shared" si="85"/>
        <v>#REF!</v>
      </c>
      <c r="DP107" s="41" t="e">
        <f t="shared" si="85"/>
        <v>#REF!</v>
      </c>
      <c r="DQ107" s="41" t="e">
        <f t="shared" si="76"/>
        <v>#REF!</v>
      </c>
      <c r="DR107" s="41" t="e">
        <f t="shared" si="76"/>
        <v>#REF!</v>
      </c>
      <c r="DS107" s="41" t="e">
        <f t="shared" si="76"/>
        <v>#REF!</v>
      </c>
      <c r="DT107" s="41" t="e">
        <f t="shared" si="76"/>
        <v>#REF!</v>
      </c>
      <c r="DU107" s="41" t="e">
        <f t="shared" si="76"/>
        <v>#REF!</v>
      </c>
      <c r="DV107" s="41" t="e">
        <f t="shared" si="64"/>
        <v>#REF!</v>
      </c>
      <c r="DW107" s="41" t="e">
        <f t="shared" si="64"/>
        <v>#REF!</v>
      </c>
      <c r="DX107" s="41" t="e">
        <f t="shared" si="64"/>
        <v>#REF!</v>
      </c>
      <c r="DY107" s="41" t="e">
        <f t="shared" si="64"/>
        <v>#REF!</v>
      </c>
      <c r="DZ107" s="41" t="e">
        <f t="shared" si="64"/>
        <v>#REF!</v>
      </c>
      <c r="EA107" s="41" t="e">
        <f t="shared" si="64"/>
        <v>#REF!</v>
      </c>
      <c r="EB107" s="41" t="e">
        <f t="shared" si="64"/>
        <v>#REF!</v>
      </c>
      <c r="EC107" s="41" t="e">
        <f t="shared" si="64"/>
        <v>#REF!</v>
      </c>
      <c r="ED107" s="41" t="e">
        <f t="shared" si="64"/>
        <v>#REF!</v>
      </c>
      <c r="EE107" s="41" t="e">
        <f t="shared" si="64"/>
        <v>#REF!</v>
      </c>
      <c r="EF107" s="41" t="e">
        <f t="shared" si="77"/>
        <v>#REF!</v>
      </c>
      <c r="EG107" s="41" t="e">
        <f t="shared" si="77"/>
        <v>#REF!</v>
      </c>
      <c r="EH107" s="41" t="e">
        <f t="shared" si="77"/>
        <v>#REF!</v>
      </c>
      <c r="EI107" s="41" t="e">
        <f t="shared" si="77"/>
        <v>#REF!</v>
      </c>
      <c r="EJ107" s="41" t="e">
        <f t="shared" si="77"/>
        <v>#REF!</v>
      </c>
      <c r="EK107" s="41" t="e">
        <f t="shared" si="77"/>
        <v>#REF!</v>
      </c>
      <c r="EL107" s="41" t="e">
        <f t="shared" si="77"/>
        <v>#REF!</v>
      </c>
      <c r="EM107" s="41" t="e">
        <f t="shared" si="77"/>
        <v>#REF!</v>
      </c>
      <c r="EN107" s="41" t="e">
        <f t="shared" si="77"/>
        <v>#REF!</v>
      </c>
      <c r="EO107" s="41" t="e">
        <f t="shared" si="77"/>
        <v>#REF!</v>
      </c>
      <c r="EP107" s="41" t="e">
        <f t="shared" si="77"/>
        <v>#REF!</v>
      </c>
      <c r="EQ107" s="41" t="e">
        <f t="shared" si="77"/>
        <v>#REF!</v>
      </c>
      <c r="ER107" s="41" t="e">
        <f t="shared" si="77"/>
        <v>#REF!</v>
      </c>
      <c r="ES107" s="41" t="e">
        <f t="shared" si="86"/>
        <v>#REF!</v>
      </c>
      <c r="ET107" s="41" t="e">
        <f t="shared" si="86"/>
        <v>#REF!</v>
      </c>
      <c r="EU107" s="41" t="e">
        <f t="shared" si="86"/>
        <v>#REF!</v>
      </c>
      <c r="EV107" s="41" t="e">
        <f t="shared" si="86"/>
        <v>#REF!</v>
      </c>
      <c r="EW107" s="41" t="e">
        <f t="shared" si="78"/>
        <v>#REF!</v>
      </c>
      <c r="EX107" s="41" t="e">
        <f t="shared" si="78"/>
        <v>#REF!</v>
      </c>
      <c r="EY107" s="41" t="e">
        <f t="shared" si="78"/>
        <v>#REF!</v>
      </c>
      <c r="EZ107" s="41" t="e">
        <f t="shared" si="78"/>
        <v>#REF!</v>
      </c>
      <c r="FA107" s="41" t="e">
        <f t="shared" si="78"/>
        <v>#REF!</v>
      </c>
      <c r="FB107" s="41" t="e">
        <f t="shared" si="65"/>
        <v>#REF!</v>
      </c>
      <c r="FC107" s="41" t="e">
        <f t="shared" si="65"/>
        <v>#REF!</v>
      </c>
      <c r="FD107" s="41" t="e">
        <f t="shared" si="65"/>
        <v>#REF!</v>
      </c>
      <c r="FE107" s="41" t="e">
        <f t="shared" si="65"/>
        <v>#REF!</v>
      </c>
      <c r="FF107" s="41" t="e">
        <f t="shared" si="65"/>
        <v>#REF!</v>
      </c>
      <c r="FG107" s="41" t="e">
        <f t="shared" si="65"/>
        <v>#REF!</v>
      </c>
      <c r="FH107" s="41" t="e">
        <f t="shared" si="65"/>
        <v>#REF!</v>
      </c>
      <c r="FI107" s="41" t="e">
        <f t="shared" si="65"/>
        <v>#REF!</v>
      </c>
      <c r="FJ107" s="41" t="e">
        <f t="shared" si="65"/>
        <v>#REF!</v>
      </c>
      <c r="FK107" s="41" t="e">
        <f t="shared" si="65"/>
        <v>#REF!</v>
      </c>
      <c r="FL107" s="41" t="e">
        <f t="shared" si="79"/>
        <v>#REF!</v>
      </c>
      <c r="FM107" s="41" t="e">
        <f t="shared" si="79"/>
        <v>#REF!</v>
      </c>
      <c r="FN107" s="41" t="e">
        <f t="shared" si="79"/>
        <v>#REF!</v>
      </c>
      <c r="FO107" s="41" t="e">
        <f t="shared" si="79"/>
        <v>#REF!</v>
      </c>
      <c r="FP107" s="41" t="e">
        <f t="shared" si="79"/>
        <v>#REF!</v>
      </c>
      <c r="FQ107" s="41" t="e">
        <f t="shared" si="79"/>
        <v>#REF!</v>
      </c>
      <c r="FR107" s="41" t="e">
        <f t="shared" si="79"/>
        <v>#REF!</v>
      </c>
      <c r="FS107" s="41" t="e">
        <f t="shared" si="79"/>
        <v>#REF!</v>
      </c>
      <c r="FT107" s="41" t="e">
        <f t="shared" si="79"/>
        <v>#REF!</v>
      </c>
      <c r="FU107" s="41" t="e">
        <f t="shared" si="79"/>
        <v>#REF!</v>
      </c>
      <c r="FV107" s="41" t="e">
        <f t="shared" si="79"/>
        <v>#REF!</v>
      </c>
      <c r="FW107" s="41" t="e">
        <f t="shared" si="79"/>
        <v>#REF!</v>
      </c>
      <c r="FX107" s="41" t="e">
        <f t="shared" si="79"/>
        <v>#REF!</v>
      </c>
      <c r="FY107" s="41" t="e">
        <f t="shared" si="87"/>
        <v>#REF!</v>
      </c>
      <c r="FZ107" s="41" t="e">
        <f t="shared" si="87"/>
        <v>#REF!</v>
      </c>
      <c r="GA107" s="41" t="e">
        <f t="shared" si="87"/>
        <v>#REF!</v>
      </c>
      <c r="GB107" s="41" t="e">
        <f t="shared" si="87"/>
        <v>#REF!</v>
      </c>
      <c r="GC107" s="41" t="e">
        <f t="shared" si="80"/>
        <v>#REF!</v>
      </c>
      <c r="GD107" s="41" t="e">
        <f t="shared" si="80"/>
        <v>#REF!</v>
      </c>
      <c r="GE107" s="41" t="e">
        <f t="shared" si="80"/>
        <v>#REF!</v>
      </c>
      <c r="GF107" s="41" t="e">
        <f t="shared" si="80"/>
        <v>#REF!</v>
      </c>
      <c r="GG107" s="41" t="e">
        <f t="shared" si="80"/>
        <v>#REF!</v>
      </c>
      <c r="GH107" s="41" t="e">
        <f t="shared" si="66"/>
        <v>#REF!</v>
      </c>
      <c r="GI107" s="41" t="e">
        <f t="shared" si="66"/>
        <v>#REF!</v>
      </c>
      <c r="GJ107" s="41" t="e">
        <f t="shared" si="66"/>
        <v>#REF!</v>
      </c>
      <c r="GK107" s="41" t="e">
        <f t="shared" si="66"/>
        <v>#REF!</v>
      </c>
      <c r="GL107" s="41" t="e">
        <f t="shared" si="66"/>
        <v>#REF!</v>
      </c>
      <c r="GM107" s="41" t="e">
        <f t="shared" si="89"/>
        <v>#REF!</v>
      </c>
      <c r="GN107" s="41" t="e">
        <f t="shared" si="89"/>
        <v>#REF!</v>
      </c>
      <c r="GO107" s="41" t="e">
        <f t="shared" si="89"/>
        <v>#REF!</v>
      </c>
      <c r="GP107" s="41" t="e">
        <f t="shared" si="89"/>
        <v>#REF!</v>
      </c>
      <c r="GQ107" s="41" t="e">
        <f t="shared" si="89"/>
        <v>#REF!</v>
      </c>
      <c r="GR107" s="41" t="e">
        <f t="shared" si="89"/>
        <v>#REF!</v>
      </c>
      <c r="GS107" s="41" t="e">
        <f t="shared" si="89"/>
        <v>#REF!</v>
      </c>
      <c r="GT107" s="41" t="e">
        <f t="shared" si="82"/>
        <v>#REF!</v>
      </c>
      <c r="GU107" s="41" t="e">
        <f t="shared" si="82"/>
        <v>#REF!</v>
      </c>
      <c r="GV107" s="41" t="e">
        <f t="shared" si="82"/>
        <v>#REF!</v>
      </c>
      <c r="GW107" s="41" t="e">
        <f t="shared" si="82"/>
        <v>#REF!</v>
      </c>
      <c r="GX107" s="41" t="e">
        <f t="shared" si="82"/>
        <v>#REF!</v>
      </c>
      <c r="GY107" s="41" t="e">
        <f t="shared" si="82"/>
        <v>#REF!</v>
      </c>
      <c r="GZ107" s="41" t="e">
        <f t="shared" si="82"/>
        <v>#REF!</v>
      </c>
      <c r="HA107" s="41" t="e">
        <f t="shared" si="82"/>
        <v>#REF!</v>
      </c>
      <c r="HB107" s="41" t="e">
        <f t="shared" si="82"/>
        <v>#REF!</v>
      </c>
      <c r="HC107" s="41" t="e">
        <f t="shared" si="82"/>
        <v>#REF!</v>
      </c>
      <c r="HD107" s="41" t="e">
        <f t="shared" si="82"/>
        <v>#REF!</v>
      </c>
      <c r="HE107" s="41" t="e">
        <f t="shared" si="82"/>
        <v>#REF!</v>
      </c>
      <c r="HF107" s="41" t="e">
        <f t="shared" si="82"/>
        <v>#REF!</v>
      </c>
      <c r="HG107" s="41" t="e">
        <f t="shared" si="82"/>
        <v>#REF!</v>
      </c>
      <c r="HH107" s="41" t="e">
        <f t="shared" si="91"/>
        <v>#REF!</v>
      </c>
      <c r="HI107" s="41" t="e">
        <f t="shared" si="91"/>
        <v>#REF!</v>
      </c>
      <c r="HJ107" s="41" t="e">
        <f t="shared" si="91"/>
        <v>#REF!</v>
      </c>
    </row>
    <row r="108" spans="1:218" ht="14.4" x14ac:dyDescent="0.3">
      <c r="A108" s="42">
        <v>105</v>
      </c>
      <c r="B108" s="43" t="e">
        <f>'CMM3 - AUX CALC'!$DB$67</f>
        <v>#REF!</v>
      </c>
      <c r="DC108" s="41" t="e">
        <f>$B108/(_xlfn.SINGLE(PrazoConcessao)*12-DC$3+1)</f>
        <v>#REF!</v>
      </c>
      <c r="DD108" s="41" t="e">
        <f t="shared" si="90"/>
        <v>#REF!</v>
      </c>
      <c r="DE108" s="41" t="e">
        <f t="shared" si="90"/>
        <v>#REF!</v>
      </c>
      <c r="DF108" s="41" t="e">
        <f t="shared" si="90"/>
        <v>#REF!</v>
      </c>
      <c r="DG108" s="41" t="e">
        <f t="shared" si="90"/>
        <v>#REF!</v>
      </c>
      <c r="DH108" s="41" t="e">
        <f t="shared" si="90"/>
        <v>#REF!</v>
      </c>
      <c r="DI108" s="41" t="e">
        <f t="shared" si="90"/>
        <v>#REF!</v>
      </c>
      <c r="DJ108" s="41" t="e">
        <f t="shared" si="90"/>
        <v>#REF!</v>
      </c>
      <c r="DK108" s="41" t="e">
        <f t="shared" si="90"/>
        <v>#REF!</v>
      </c>
      <c r="DL108" s="41" t="e">
        <f t="shared" si="88"/>
        <v>#REF!</v>
      </c>
      <c r="DM108" s="41" t="e">
        <f t="shared" si="85"/>
        <v>#REF!</v>
      </c>
      <c r="DN108" s="41" t="e">
        <f t="shared" si="85"/>
        <v>#REF!</v>
      </c>
      <c r="DO108" s="41" t="e">
        <f t="shared" si="85"/>
        <v>#REF!</v>
      </c>
      <c r="DP108" s="41" t="e">
        <f t="shared" si="85"/>
        <v>#REF!</v>
      </c>
      <c r="DQ108" s="41" t="e">
        <f t="shared" si="76"/>
        <v>#REF!</v>
      </c>
      <c r="DR108" s="41" t="e">
        <f t="shared" si="76"/>
        <v>#REF!</v>
      </c>
      <c r="DS108" s="41" t="e">
        <f t="shared" si="76"/>
        <v>#REF!</v>
      </c>
      <c r="DT108" s="41" t="e">
        <f t="shared" si="76"/>
        <v>#REF!</v>
      </c>
      <c r="DU108" s="41" t="e">
        <f t="shared" si="76"/>
        <v>#REF!</v>
      </c>
      <c r="DV108" s="41" t="e">
        <f t="shared" si="64"/>
        <v>#REF!</v>
      </c>
      <c r="DW108" s="41" t="e">
        <f t="shared" si="64"/>
        <v>#REF!</v>
      </c>
      <c r="DX108" s="41" t="e">
        <f t="shared" si="64"/>
        <v>#REF!</v>
      </c>
      <c r="DY108" s="41" t="e">
        <f t="shared" si="64"/>
        <v>#REF!</v>
      </c>
      <c r="DZ108" s="41" t="e">
        <f t="shared" si="64"/>
        <v>#REF!</v>
      </c>
      <c r="EA108" s="41" t="e">
        <f t="shared" si="64"/>
        <v>#REF!</v>
      </c>
      <c r="EB108" s="41" t="e">
        <f t="shared" si="64"/>
        <v>#REF!</v>
      </c>
      <c r="EC108" s="41" t="e">
        <f t="shared" si="64"/>
        <v>#REF!</v>
      </c>
      <c r="ED108" s="41" t="e">
        <f t="shared" si="64"/>
        <v>#REF!</v>
      </c>
      <c r="EE108" s="41" t="e">
        <f t="shared" si="64"/>
        <v>#REF!</v>
      </c>
      <c r="EF108" s="41" t="e">
        <f t="shared" si="77"/>
        <v>#REF!</v>
      </c>
      <c r="EG108" s="41" t="e">
        <f t="shared" si="77"/>
        <v>#REF!</v>
      </c>
      <c r="EH108" s="41" t="e">
        <f t="shared" si="77"/>
        <v>#REF!</v>
      </c>
      <c r="EI108" s="41" t="e">
        <f t="shared" si="77"/>
        <v>#REF!</v>
      </c>
      <c r="EJ108" s="41" t="e">
        <f t="shared" si="77"/>
        <v>#REF!</v>
      </c>
      <c r="EK108" s="41" t="e">
        <f t="shared" si="77"/>
        <v>#REF!</v>
      </c>
      <c r="EL108" s="41" t="e">
        <f t="shared" si="77"/>
        <v>#REF!</v>
      </c>
      <c r="EM108" s="41" t="e">
        <f t="shared" si="77"/>
        <v>#REF!</v>
      </c>
      <c r="EN108" s="41" t="e">
        <f t="shared" si="77"/>
        <v>#REF!</v>
      </c>
      <c r="EO108" s="41" t="e">
        <f t="shared" si="77"/>
        <v>#REF!</v>
      </c>
      <c r="EP108" s="41" t="e">
        <f t="shared" si="77"/>
        <v>#REF!</v>
      </c>
      <c r="EQ108" s="41" t="e">
        <f t="shared" si="77"/>
        <v>#REF!</v>
      </c>
      <c r="ER108" s="41" t="e">
        <f t="shared" si="77"/>
        <v>#REF!</v>
      </c>
      <c r="ES108" s="41" t="e">
        <f t="shared" si="86"/>
        <v>#REF!</v>
      </c>
      <c r="ET108" s="41" t="e">
        <f t="shared" si="86"/>
        <v>#REF!</v>
      </c>
      <c r="EU108" s="41" t="e">
        <f t="shared" si="86"/>
        <v>#REF!</v>
      </c>
      <c r="EV108" s="41" t="e">
        <f t="shared" si="86"/>
        <v>#REF!</v>
      </c>
      <c r="EW108" s="41" t="e">
        <f t="shared" si="78"/>
        <v>#REF!</v>
      </c>
      <c r="EX108" s="41" t="e">
        <f t="shared" si="78"/>
        <v>#REF!</v>
      </c>
      <c r="EY108" s="41" t="e">
        <f t="shared" si="78"/>
        <v>#REF!</v>
      </c>
      <c r="EZ108" s="41" t="e">
        <f t="shared" si="78"/>
        <v>#REF!</v>
      </c>
      <c r="FA108" s="41" t="e">
        <f t="shared" si="78"/>
        <v>#REF!</v>
      </c>
      <c r="FB108" s="41" t="e">
        <f t="shared" si="65"/>
        <v>#REF!</v>
      </c>
      <c r="FC108" s="41" t="e">
        <f t="shared" si="65"/>
        <v>#REF!</v>
      </c>
      <c r="FD108" s="41" t="e">
        <f t="shared" si="65"/>
        <v>#REF!</v>
      </c>
      <c r="FE108" s="41" t="e">
        <f t="shared" si="65"/>
        <v>#REF!</v>
      </c>
      <c r="FF108" s="41" t="e">
        <f t="shared" si="65"/>
        <v>#REF!</v>
      </c>
      <c r="FG108" s="41" t="e">
        <f t="shared" si="65"/>
        <v>#REF!</v>
      </c>
      <c r="FH108" s="41" t="e">
        <f t="shared" si="65"/>
        <v>#REF!</v>
      </c>
      <c r="FI108" s="41" t="e">
        <f t="shared" si="65"/>
        <v>#REF!</v>
      </c>
      <c r="FJ108" s="41" t="e">
        <f t="shared" si="65"/>
        <v>#REF!</v>
      </c>
      <c r="FK108" s="41" t="e">
        <f t="shared" si="65"/>
        <v>#REF!</v>
      </c>
      <c r="FL108" s="41" t="e">
        <f t="shared" si="79"/>
        <v>#REF!</v>
      </c>
      <c r="FM108" s="41" t="e">
        <f t="shared" si="79"/>
        <v>#REF!</v>
      </c>
      <c r="FN108" s="41" t="e">
        <f t="shared" si="79"/>
        <v>#REF!</v>
      </c>
      <c r="FO108" s="41" t="e">
        <f t="shared" si="79"/>
        <v>#REF!</v>
      </c>
      <c r="FP108" s="41" t="e">
        <f t="shared" si="79"/>
        <v>#REF!</v>
      </c>
      <c r="FQ108" s="41" t="e">
        <f t="shared" si="79"/>
        <v>#REF!</v>
      </c>
      <c r="FR108" s="41" t="e">
        <f t="shared" si="79"/>
        <v>#REF!</v>
      </c>
      <c r="FS108" s="41" t="e">
        <f t="shared" si="79"/>
        <v>#REF!</v>
      </c>
      <c r="FT108" s="41" t="e">
        <f t="shared" si="79"/>
        <v>#REF!</v>
      </c>
      <c r="FU108" s="41" t="e">
        <f t="shared" si="79"/>
        <v>#REF!</v>
      </c>
      <c r="FV108" s="41" t="e">
        <f t="shared" si="79"/>
        <v>#REF!</v>
      </c>
      <c r="FW108" s="41" t="e">
        <f t="shared" si="79"/>
        <v>#REF!</v>
      </c>
      <c r="FX108" s="41" t="e">
        <f t="shared" si="79"/>
        <v>#REF!</v>
      </c>
      <c r="FY108" s="41" t="e">
        <f t="shared" si="87"/>
        <v>#REF!</v>
      </c>
      <c r="FZ108" s="41" t="e">
        <f t="shared" si="87"/>
        <v>#REF!</v>
      </c>
      <c r="GA108" s="41" t="e">
        <f t="shared" si="87"/>
        <v>#REF!</v>
      </c>
      <c r="GB108" s="41" t="e">
        <f t="shared" si="87"/>
        <v>#REF!</v>
      </c>
      <c r="GC108" s="41" t="e">
        <f t="shared" si="80"/>
        <v>#REF!</v>
      </c>
      <c r="GD108" s="41" t="e">
        <f t="shared" si="80"/>
        <v>#REF!</v>
      </c>
      <c r="GE108" s="41" t="e">
        <f t="shared" si="80"/>
        <v>#REF!</v>
      </c>
      <c r="GF108" s="41" t="e">
        <f t="shared" si="80"/>
        <v>#REF!</v>
      </c>
      <c r="GG108" s="41" t="e">
        <f t="shared" si="80"/>
        <v>#REF!</v>
      </c>
      <c r="GH108" s="41" t="e">
        <f t="shared" si="66"/>
        <v>#REF!</v>
      </c>
      <c r="GI108" s="41" t="e">
        <f t="shared" si="66"/>
        <v>#REF!</v>
      </c>
      <c r="GJ108" s="41" t="e">
        <f t="shared" si="66"/>
        <v>#REF!</v>
      </c>
      <c r="GK108" s="41" t="e">
        <f t="shared" si="66"/>
        <v>#REF!</v>
      </c>
      <c r="GL108" s="41" t="e">
        <f t="shared" si="66"/>
        <v>#REF!</v>
      </c>
      <c r="GM108" s="41" t="e">
        <f t="shared" si="89"/>
        <v>#REF!</v>
      </c>
      <c r="GN108" s="41" t="e">
        <f t="shared" si="89"/>
        <v>#REF!</v>
      </c>
      <c r="GO108" s="41" t="e">
        <f t="shared" si="89"/>
        <v>#REF!</v>
      </c>
      <c r="GP108" s="41" t="e">
        <f t="shared" si="89"/>
        <v>#REF!</v>
      </c>
      <c r="GQ108" s="41" t="e">
        <f t="shared" si="89"/>
        <v>#REF!</v>
      </c>
      <c r="GR108" s="41" t="e">
        <f t="shared" si="89"/>
        <v>#REF!</v>
      </c>
      <c r="GS108" s="41" t="e">
        <f t="shared" si="89"/>
        <v>#REF!</v>
      </c>
      <c r="GT108" s="41" t="e">
        <f t="shared" si="82"/>
        <v>#REF!</v>
      </c>
      <c r="GU108" s="41" t="e">
        <f t="shared" si="82"/>
        <v>#REF!</v>
      </c>
      <c r="GV108" s="41" t="e">
        <f t="shared" si="82"/>
        <v>#REF!</v>
      </c>
      <c r="GW108" s="41" t="e">
        <f t="shared" si="82"/>
        <v>#REF!</v>
      </c>
      <c r="GX108" s="41" t="e">
        <f t="shared" si="82"/>
        <v>#REF!</v>
      </c>
      <c r="GY108" s="41" t="e">
        <f t="shared" si="82"/>
        <v>#REF!</v>
      </c>
      <c r="GZ108" s="41" t="e">
        <f t="shared" si="82"/>
        <v>#REF!</v>
      </c>
      <c r="HA108" s="41" t="e">
        <f t="shared" si="82"/>
        <v>#REF!</v>
      </c>
      <c r="HB108" s="41" t="e">
        <f t="shared" si="82"/>
        <v>#REF!</v>
      </c>
      <c r="HC108" s="41" t="e">
        <f t="shared" si="82"/>
        <v>#REF!</v>
      </c>
      <c r="HD108" s="41" t="e">
        <f t="shared" si="82"/>
        <v>#REF!</v>
      </c>
      <c r="HE108" s="41" t="e">
        <f t="shared" si="82"/>
        <v>#REF!</v>
      </c>
      <c r="HF108" s="41" t="e">
        <f t="shared" si="82"/>
        <v>#REF!</v>
      </c>
      <c r="HG108" s="41" t="e">
        <f t="shared" si="82"/>
        <v>#REF!</v>
      </c>
      <c r="HH108" s="41" t="e">
        <f t="shared" si="91"/>
        <v>#REF!</v>
      </c>
      <c r="HI108" s="41" t="e">
        <f t="shared" si="91"/>
        <v>#REF!</v>
      </c>
      <c r="HJ108" s="41" t="e">
        <f t="shared" si="91"/>
        <v>#REF!</v>
      </c>
    </row>
    <row r="109" spans="1:218" ht="14.4" x14ac:dyDescent="0.3">
      <c r="A109" s="42">
        <v>106</v>
      </c>
      <c r="B109" s="43" t="e">
        <f>'CMM3 - AUX CALC'!$DC$67</f>
        <v>#REF!</v>
      </c>
      <c r="DD109" s="41" t="e">
        <f>$B109/(_xlfn.SINGLE(PrazoConcessao)*12-DD$3+1)</f>
        <v>#REF!</v>
      </c>
      <c r="DE109" s="41" t="e">
        <f t="shared" si="90"/>
        <v>#REF!</v>
      </c>
      <c r="DF109" s="41" t="e">
        <f t="shared" si="90"/>
        <v>#REF!</v>
      </c>
      <c r="DG109" s="41" t="e">
        <f t="shared" si="90"/>
        <v>#REF!</v>
      </c>
      <c r="DH109" s="41" t="e">
        <f t="shared" si="90"/>
        <v>#REF!</v>
      </c>
      <c r="DI109" s="41" t="e">
        <f t="shared" si="90"/>
        <v>#REF!</v>
      </c>
      <c r="DJ109" s="41" t="e">
        <f t="shared" si="90"/>
        <v>#REF!</v>
      </c>
      <c r="DK109" s="41" t="e">
        <f t="shared" si="90"/>
        <v>#REF!</v>
      </c>
      <c r="DL109" s="41" t="e">
        <f t="shared" si="88"/>
        <v>#REF!</v>
      </c>
      <c r="DM109" s="41" t="e">
        <f t="shared" si="85"/>
        <v>#REF!</v>
      </c>
      <c r="DN109" s="41" t="e">
        <f t="shared" si="85"/>
        <v>#REF!</v>
      </c>
      <c r="DO109" s="41" t="e">
        <f t="shared" si="85"/>
        <v>#REF!</v>
      </c>
      <c r="DP109" s="41" t="e">
        <f t="shared" si="85"/>
        <v>#REF!</v>
      </c>
      <c r="DQ109" s="41" t="e">
        <f t="shared" si="76"/>
        <v>#REF!</v>
      </c>
      <c r="DR109" s="41" t="e">
        <f t="shared" si="76"/>
        <v>#REF!</v>
      </c>
      <c r="DS109" s="41" t="e">
        <f t="shared" si="76"/>
        <v>#REF!</v>
      </c>
      <c r="DT109" s="41" t="e">
        <f t="shared" si="76"/>
        <v>#REF!</v>
      </c>
      <c r="DU109" s="41" t="e">
        <f t="shared" si="76"/>
        <v>#REF!</v>
      </c>
      <c r="DV109" s="41" t="e">
        <f t="shared" si="64"/>
        <v>#REF!</v>
      </c>
      <c r="DW109" s="41" t="e">
        <f t="shared" si="64"/>
        <v>#REF!</v>
      </c>
      <c r="DX109" s="41" t="e">
        <f t="shared" si="64"/>
        <v>#REF!</v>
      </c>
      <c r="DY109" s="41" t="e">
        <f t="shared" si="64"/>
        <v>#REF!</v>
      </c>
      <c r="DZ109" s="41" t="e">
        <f t="shared" si="64"/>
        <v>#REF!</v>
      </c>
      <c r="EA109" s="41" t="e">
        <f t="shared" si="64"/>
        <v>#REF!</v>
      </c>
      <c r="EB109" s="41" t="e">
        <f t="shared" si="64"/>
        <v>#REF!</v>
      </c>
      <c r="EC109" s="41" t="e">
        <f t="shared" si="64"/>
        <v>#REF!</v>
      </c>
      <c r="ED109" s="41" t="e">
        <f t="shared" si="64"/>
        <v>#REF!</v>
      </c>
      <c r="EE109" s="41" t="e">
        <f t="shared" si="64"/>
        <v>#REF!</v>
      </c>
      <c r="EF109" s="41" t="e">
        <f t="shared" si="77"/>
        <v>#REF!</v>
      </c>
      <c r="EG109" s="41" t="e">
        <f t="shared" si="77"/>
        <v>#REF!</v>
      </c>
      <c r="EH109" s="41" t="e">
        <f t="shared" si="77"/>
        <v>#REF!</v>
      </c>
      <c r="EI109" s="41" t="e">
        <f t="shared" si="77"/>
        <v>#REF!</v>
      </c>
      <c r="EJ109" s="41" t="e">
        <f t="shared" si="77"/>
        <v>#REF!</v>
      </c>
      <c r="EK109" s="41" t="e">
        <f t="shared" si="77"/>
        <v>#REF!</v>
      </c>
      <c r="EL109" s="41" t="e">
        <f t="shared" si="77"/>
        <v>#REF!</v>
      </c>
      <c r="EM109" s="41" t="e">
        <f t="shared" si="77"/>
        <v>#REF!</v>
      </c>
      <c r="EN109" s="41" t="e">
        <f t="shared" si="77"/>
        <v>#REF!</v>
      </c>
      <c r="EO109" s="41" t="e">
        <f t="shared" si="77"/>
        <v>#REF!</v>
      </c>
      <c r="EP109" s="41" t="e">
        <f t="shared" si="77"/>
        <v>#REF!</v>
      </c>
      <c r="EQ109" s="41" t="e">
        <f t="shared" si="77"/>
        <v>#REF!</v>
      </c>
      <c r="ER109" s="41" t="e">
        <f t="shared" si="77"/>
        <v>#REF!</v>
      </c>
      <c r="ES109" s="41" t="e">
        <f t="shared" si="86"/>
        <v>#REF!</v>
      </c>
      <c r="ET109" s="41" t="e">
        <f t="shared" si="86"/>
        <v>#REF!</v>
      </c>
      <c r="EU109" s="41" t="e">
        <f t="shared" si="86"/>
        <v>#REF!</v>
      </c>
      <c r="EV109" s="41" t="e">
        <f t="shared" si="86"/>
        <v>#REF!</v>
      </c>
      <c r="EW109" s="41" t="e">
        <f t="shared" si="78"/>
        <v>#REF!</v>
      </c>
      <c r="EX109" s="41" t="e">
        <f t="shared" si="78"/>
        <v>#REF!</v>
      </c>
      <c r="EY109" s="41" t="e">
        <f t="shared" si="78"/>
        <v>#REF!</v>
      </c>
      <c r="EZ109" s="41" t="e">
        <f t="shared" si="78"/>
        <v>#REF!</v>
      </c>
      <c r="FA109" s="41" t="e">
        <f t="shared" si="78"/>
        <v>#REF!</v>
      </c>
      <c r="FB109" s="41" t="e">
        <f t="shared" si="65"/>
        <v>#REF!</v>
      </c>
      <c r="FC109" s="41" t="e">
        <f t="shared" si="65"/>
        <v>#REF!</v>
      </c>
      <c r="FD109" s="41" t="e">
        <f t="shared" si="65"/>
        <v>#REF!</v>
      </c>
      <c r="FE109" s="41" t="e">
        <f t="shared" si="65"/>
        <v>#REF!</v>
      </c>
      <c r="FF109" s="41" t="e">
        <f t="shared" si="65"/>
        <v>#REF!</v>
      </c>
      <c r="FG109" s="41" t="e">
        <f t="shared" si="65"/>
        <v>#REF!</v>
      </c>
      <c r="FH109" s="41" t="e">
        <f t="shared" si="65"/>
        <v>#REF!</v>
      </c>
      <c r="FI109" s="41" t="e">
        <f t="shared" si="65"/>
        <v>#REF!</v>
      </c>
      <c r="FJ109" s="41" t="e">
        <f t="shared" si="65"/>
        <v>#REF!</v>
      </c>
      <c r="FK109" s="41" t="e">
        <f t="shared" si="65"/>
        <v>#REF!</v>
      </c>
      <c r="FL109" s="41" t="e">
        <f t="shared" si="79"/>
        <v>#REF!</v>
      </c>
      <c r="FM109" s="41" t="e">
        <f t="shared" si="79"/>
        <v>#REF!</v>
      </c>
      <c r="FN109" s="41" t="e">
        <f t="shared" si="79"/>
        <v>#REF!</v>
      </c>
      <c r="FO109" s="41" t="e">
        <f t="shared" si="79"/>
        <v>#REF!</v>
      </c>
      <c r="FP109" s="41" t="e">
        <f t="shared" si="79"/>
        <v>#REF!</v>
      </c>
      <c r="FQ109" s="41" t="e">
        <f t="shared" si="79"/>
        <v>#REF!</v>
      </c>
      <c r="FR109" s="41" t="e">
        <f t="shared" si="79"/>
        <v>#REF!</v>
      </c>
      <c r="FS109" s="41" t="e">
        <f t="shared" si="79"/>
        <v>#REF!</v>
      </c>
      <c r="FT109" s="41" t="e">
        <f t="shared" si="79"/>
        <v>#REF!</v>
      </c>
      <c r="FU109" s="41" t="e">
        <f t="shared" si="79"/>
        <v>#REF!</v>
      </c>
      <c r="FV109" s="41" t="e">
        <f t="shared" si="79"/>
        <v>#REF!</v>
      </c>
      <c r="FW109" s="41" t="e">
        <f t="shared" si="79"/>
        <v>#REF!</v>
      </c>
      <c r="FX109" s="41" t="e">
        <f t="shared" si="79"/>
        <v>#REF!</v>
      </c>
      <c r="FY109" s="41" t="e">
        <f t="shared" si="87"/>
        <v>#REF!</v>
      </c>
      <c r="FZ109" s="41" t="e">
        <f t="shared" si="87"/>
        <v>#REF!</v>
      </c>
      <c r="GA109" s="41" t="e">
        <f t="shared" si="87"/>
        <v>#REF!</v>
      </c>
      <c r="GB109" s="41" t="e">
        <f t="shared" si="87"/>
        <v>#REF!</v>
      </c>
      <c r="GC109" s="41" t="e">
        <f t="shared" si="80"/>
        <v>#REF!</v>
      </c>
      <c r="GD109" s="41" t="e">
        <f t="shared" si="80"/>
        <v>#REF!</v>
      </c>
      <c r="GE109" s="41" t="e">
        <f t="shared" si="80"/>
        <v>#REF!</v>
      </c>
      <c r="GF109" s="41" t="e">
        <f t="shared" si="80"/>
        <v>#REF!</v>
      </c>
      <c r="GG109" s="41" t="e">
        <f t="shared" si="80"/>
        <v>#REF!</v>
      </c>
      <c r="GH109" s="41" t="e">
        <f t="shared" si="66"/>
        <v>#REF!</v>
      </c>
      <c r="GI109" s="41" t="e">
        <f t="shared" si="66"/>
        <v>#REF!</v>
      </c>
      <c r="GJ109" s="41" t="e">
        <f t="shared" si="66"/>
        <v>#REF!</v>
      </c>
      <c r="GK109" s="41" t="e">
        <f t="shared" si="66"/>
        <v>#REF!</v>
      </c>
      <c r="GL109" s="41" t="e">
        <f t="shared" si="66"/>
        <v>#REF!</v>
      </c>
      <c r="GM109" s="41" t="e">
        <f t="shared" si="89"/>
        <v>#REF!</v>
      </c>
      <c r="GN109" s="41" t="e">
        <f t="shared" si="89"/>
        <v>#REF!</v>
      </c>
      <c r="GO109" s="41" t="e">
        <f t="shared" si="89"/>
        <v>#REF!</v>
      </c>
      <c r="GP109" s="41" t="e">
        <f t="shared" si="89"/>
        <v>#REF!</v>
      </c>
      <c r="GQ109" s="41" t="e">
        <f t="shared" si="89"/>
        <v>#REF!</v>
      </c>
      <c r="GR109" s="41" t="e">
        <f t="shared" si="89"/>
        <v>#REF!</v>
      </c>
      <c r="GS109" s="41" t="e">
        <f t="shared" si="89"/>
        <v>#REF!</v>
      </c>
      <c r="GT109" s="41" t="e">
        <f t="shared" si="82"/>
        <v>#REF!</v>
      </c>
      <c r="GU109" s="41" t="e">
        <f t="shared" si="82"/>
        <v>#REF!</v>
      </c>
      <c r="GV109" s="41" t="e">
        <f t="shared" si="82"/>
        <v>#REF!</v>
      </c>
      <c r="GW109" s="41" t="e">
        <f t="shared" si="82"/>
        <v>#REF!</v>
      </c>
      <c r="GX109" s="41" t="e">
        <f t="shared" si="82"/>
        <v>#REF!</v>
      </c>
      <c r="GY109" s="41" t="e">
        <f t="shared" si="82"/>
        <v>#REF!</v>
      </c>
      <c r="GZ109" s="41" t="e">
        <f t="shared" si="82"/>
        <v>#REF!</v>
      </c>
      <c r="HA109" s="41" t="e">
        <f t="shared" si="82"/>
        <v>#REF!</v>
      </c>
      <c r="HB109" s="41" t="e">
        <f t="shared" si="82"/>
        <v>#REF!</v>
      </c>
      <c r="HC109" s="41" t="e">
        <f t="shared" si="82"/>
        <v>#REF!</v>
      </c>
      <c r="HD109" s="41" t="e">
        <f t="shared" si="82"/>
        <v>#REF!</v>
      </c>
      <c r="HE109" s="41" t="e">
        <f t="shared" si="82"/>
        <v>#REF!</v>
      </c>
      <c r="HF109" s="41" t="e">
        <f t="shared" si="82"/>
        <v>#REF!</v>
      </c>
      <c r="HG109" s="41" t="e">
        <f t="shared" si="82"/>
        <v>#REF!</v>
      </c>
      <c r="HH109" s="41" t="e">
        <f t="shared" si="91"/>
        <v>#REF!</v>
      </c>
      <c r="HI109" s="41" t="e">
        <f t="shared" si="91"/>
        <v>#REF!</v>
      </c>
      <c r="HJ109" s="41" t="e">
        <f t="shared" si="91"/>
        <v>#REF!</v>
      </c>
    </row>
    <row r="110" spans="1:218" ht="14.4" x14ac:dyDescent="0.3">
      <c r="A110" s="42">
        <v>107</v>
      </c>
      <c r="B110" s="43" t="e">
        <f>'CMM3 - AUX CALC'!$DD$67</f>
        <v>#REF!</v>
      </c>
      <c r="DE110" s="41" t="e">
        <f>$B110/(_xlfn.SINGLE(PrazoConcessao)*12-DE$3+1)</f>
        <v>#REF!</v>
      </c>
      <c r="DF110" s="41" t="e">
        <f t="shared" si="90"/>
        <v>#REF!</v>
      </c>
      <c r="DG110" s="41" t="e">
        <f t="shared" si="90"/>
        <v>#REF!</v>
      </c>
      <c r="DH110" s="41" t="e">
        <f t="shared" si="90"/>
        <v>#REF!</v>
      </c>
      <c r="DI110" s="41" t="e">
        <f t="shared" si="90"/>
        <v>#REF!</v>
      </c>
      <c r="DJ110" s="41" t="e">
        <f t="shared" si="90"/>
        <v>#REF!</v>
      </c>
      <c r="DK110" s="41" t="e">
        <f t="shared" si="90"/>
        <v>#REF!</v>
      </c>
      <c r="DL110" s="41" t="e">
        <f t="shared" si="88"/>
        <v>#REF!</v>
      </c>
      <c r="DM110" s="41" t="e">
        <f t="shared" si="85"/>
        <v>#REF!</v>
      </c>
      <c r="DN110" s="41" t="e">
        <f t="shared" si="85"/>
        <v>#REF!</v>
      </c>
      <c r="DO110" s="41" t="e">
        <f t="shared" si="85"/>
        <v>#REF!</v>
      </c>
      <c r="DP110" s="41" t="e">
        <f t="shared" si="85"/>
        <v>#REF!</v>
      </c>
      <c r="DQ110" s="41" t="e">
        <f t="shared" si="76"/>
        <v>#REF!</v>
      </c>
      <c r="DR110" s="41" t="e">
        <f t="shared" si="76"/>
        <v>#REF!</v>
      </c>
      <c r="DS110" s="41" t="e">
        <f t="shared" si="76"/>
        <v>#REF!</v>
      </c>
      <c r="DT110" s="41" t="e">
        <f t="shared" si="76"/>
        <v>#REF!</v>
      </c>
      <c r="DU110" s="41" t="e">
        <f t="shared" si="76"/>
        <v>#REF!</v>
      </c>
      <c r="DV110" s="41" t="e">
        <f t="shared" si="64"/>
        <v>#REF!</v>
      </c>
      <c r="DW110" s="41" t="e">
        <f t="shared" si="64"/>
        <v>#REF!</v>
      </c>
      <c r="DX110" s="41" t="e">
        <f t="shared" si="64"/>
        <v>#REF!</v>
      </c>
      <c r="DY110" s="41" t="e">
        <f t="shared" si="64"/>
        <v>#REF!</v>
      </c>
      <c r="DZ110" s="41" t="e">
        <f t="shared" ref="DZ110:EI139" si="92">DY110</f>
        <v>#REF!</v>
      </c>
      <c r="EA110" s="41" t="e">
        <f t="shared" si="92"/>
        <v>#REF!</v>
      </c>
      <c r="EB110" s="41" t="e">
        <f t="shared" si="92"/>
        <v>#REF!</v>
      </c>
      <c r="EC110" s="41" t="e">
        <f t="shared" si="92"/>
        <v>#REF!</v>
      </c>
      <c r="ED110" s="41" t="e">
        <f t="shared" si="92"/>
        <v>#REF!</v>
      </c>
      <c r="EE110" s="41" t="e">
        <f t="shared" si="92"/>
        <v>#REF!</v>
      </c>
      <c r="EF110" s="41" t="e">
        <f t="shared" si="77"/>
        <v>#REF!</v>
      </c>
      <c r="EG110" s="41" t="e">
        <f t="shared" si="77"/>
        <v>#REF!</v>
      </c>
      <c r="EH110" s="41" t="e">
        <f t="shared" si="77"/>
        <v>#REF!</v>
      </c>
      <c r="EI110" s="41" t="e">
        <f t="shared" si="77"/>
        <v>#REF!</v>
      </c>
      <c r="EJ110" s="41" t="e">
        <f t="shared" si="77"/>
        <v>#REF!</v>
      </c>
      <c r="EK110" s="41" t="e">
        <f t="shared" si="77"/>
        <v>#REF!</v>
      </c>
      <c r="EL110" s="41" t="e">
        <f t="shared" si="77"/>
        <v>#REF!</v>
      </c>
      <c r="EM110" s="41" t="e">
        <f t="shared" si="77"/>
        <v>#REF!</v>
      </c>
      <c r="EN110" s="41" t="e">
        <f t="shared" si="77"/>
        <v>#REF!</v>
      </c>
      <c r="EO110" s="41" t="e">
        <f t="shared" si="77"/>
        <v>#REF!</v>
      </c>
      <c r="EP110" s="41" t="e">
        <f t="shared" si="77"/>
        <v>#REF!</v>
      </c>
      <c r="EQ110" s="41" t="e">
        <f t="shared" si="77"/>
        <v>#REF!</v>
      </c>
      <c r="ER110" s="41" t="e">
        <f t="shared" si="77"/>
        <v>#REF!</v>
      </c>
      <c r="ES110" s="41" t="e">
        <f t="shared" si="86"/>
        <v>#REF!</v>
      </c>
      <c r="ET110" s="41" t="e">
        <f t="shared" si="86"/>
        <v>#REF!</v>
      </c>
      <c r="EU110" s="41" t="e">
        <f t="shared" si="86"/>
        <v>#REF!</v>
      </c>
      <c r="EV110" s="41" t="e">
        <f t="shared" si="86"/>
        <v>#REF!</v>
      </c>
      <c r="EW110" s="41" t="e">
        <f t="shared" si="78"/>
        <v>#REF!</v>
      </c>
      <c r="EX110" s="41" t="e">
        <f t="shared" si="78"/>
        <v>#REF!</v>
      </c>
      <c r="EY110" s="41" t="e">
        <f t="shared" si="78"/>
        <v>#REF!</v>
      </c>
      <c r="EZ110" s="41" t="e">
        <f t="shared" si="78"/>
        <v>#REF!</v>
      </c>
      <c r="FA110" s="41" t="e">
        <f t="shared" si="78"/>
        <v>#REF!</v>
      </c>
      <c r="FB110" s="41" t="e">
        <f t="shared" si="65"/>
        <v>#REF!</v>
      </c>
      <c r="FC110" s="41" t="e">
        <f t="shared" si="65"/>
        <v>#REF!</v>
      </c>
      <c r="FD110" s="41" t="e">
        <f t="shared" si="65"/>
        <v>#REF!</v>
      </c>
      <c r="FE110" s="41" t="e">
        <f t="shared" si="65"/>
        <v>#REF!</v>
      </c>
      <c r="FF110" s="41" t="e">
        <f t="shared" ref="FF110:FO137" si="93">FE110</f>
        <v>#REF!</v>
      </c>
      <c r="FG110" s="41" t="e">
        <f t="shared" si="93"/>
        <v>#REF!</v>
      </c>
      <c r="FH110" s="41" t="e">
        <f t="shared" si="93"/>
        <v>#REF!</v>
      </c>
      <c r="FI110" s="41" t="e">
        <f t="shared" si="93"/>
        <v>#REF!</v>
      </c>
      <c r="FJ110" s="41" t="e">
        <f t="shared" si="93"/>
        <v>#REF!</v>
      </c>
      <c r="FK110" s="41" t="e">
        <f t="shared" si="93"/>
        <v>#REF!</v>
      </c>
      <c r="FL110" s="41" t="e">
        <f t="shared" si="79"/>
        <v>#REF!</v>
      </c>
      <c r="FM110" s="41" t="e">
        <f t="shared" si="79"/>
        <v>#REF!</v>
      </c>
      <c r="FN110" s="41" t="e">
        <f t="shared" si="79"/>
        <v>#REF!</v>
      </c>
      <c r="FO110" s="41" t="e">
        <f t="shared" si="79"/>
        <v>#REF!</v>
      </c>
      <c r="FP110" s="41" t="e">
        <f t="shared" si="79"/>
        <v>#REF!</v>
      </c>
      <c r="FQ110" s="41" t="e">
        <f t="shared" si="79"/>
        <v>#REF!</v>
      </c>
      <c r="FR110" s="41" t="e">
        <f t="shared" si="79"/>
        <v>#REF!</v>
      </c>
      <c r="FS110" s="41" t="e">
        <f t="shared" si="79"/>
        <v>#REF!</v>
      </c>
      <c r="FT110" s="41" t="e">
        <f t="shared" si="79"/>
        <v>#REF!</v>
      </c>
      <c r="FU110" s="41" t="e">
        <f t="shared" si="79"/>
        <v>#REF!</v>
      </c>
      <c r="FV110" s="41" t="e">
        <f t="shared" si="79"/>
        <v>#REF!</v>
      </c>
      <c r="FW110" s="41" t="e">
        <f t="shared" si="79"/>
        <v>#REF!</v>
      </c>
      <c r="FX110" s="41" t="e">
        <f t="shared" si="79"/>
        <v>#REF!</v>
      </c>
      <c r="FY110" s="41" t="e">
        <f t="shared" si="87"/>
        <v>#REF!</v>
      </c>
      <c r="FZ110" s="41" t="e">
        <f t="shared" si="87"/>
        <v>#REF!</v>
      </c>
      <c r="GA110" s="41" t="e">
        <f t="shared" si="87"/>
        <v>#REF!</v>
      </c>
      <c r="GB110" s="41" t="e">
        <f t="shared" si="87"/>
        <v>#REF!</v>
      </c>
      <c r="GC110" s="41" t="e">
        <f t="shared" si="80"/>
        <v>#REF!</v>
      </c>
      <c r="GD110" s="41" t="e">
        <f t="shared" si="80"/>
        <v>#REF!</v>
      </c>
      <c r="GE110" s="41" t="e">
        <f t="shared" si="80"/>
        <v>#REF!</v>
      </c>
      <c r="GF110" s="41" t="e">
        <f t="shared" si="80"/>
        <v>#REF!</v>
      </c>
      <c r="GG110" s="41" t="e">
        <f t="shared" si="80"/>
        <v>#REF!</v>
      </c>
      <c r="GH110" s="41" t="e">
        <f t="shared" si="66"/>
        <v>#REF!</v>
      </c>
      <c r="GI110" s="41" t="e">
        <f t="shared" si="66"/>
        <v>#REF!</v>
      </c>
      <c r="GJ110" s="41" t="e">
        <f t="shared" si="66"/>
        <v>#REF!</v>
      </c>
      <c r="GK110" s="41" t="e">
        <f t="shared" si="66"/>
        <v>#REF!</v>
      </c>
      <c r="GL110" s="41" t="e">
        <f t="shared" si="66"/>
        <v>#REF!</v>
      </c>
      <c r="GM110" s="41" t="e">
        <f t="shared" si="89"/>
        <v>#REF!</v>
      </c>
      <c r="GN110" s="41" t="e">
        <f t="shared" si="89"/>
        <v>#REF!</v>
      </c>
      <c r="GO110" s="41" t="e">
        <f t="shared" si="89"/>
        <v>#REF!</v>
      </c>
      <c r="GP110" s="41" t="e">
        <f t="shared" si="89"/>
        <v>#REF!</v>
      </c>
      <c r="GQ110" s="41" t="e">
        <f t="shared" si="89"/>
        <v>#REF!</v>
      </c>
      <c r="GR110" s="41" t="e">
        <f t="shared" si="89"/>
        <v>#REF!</v>
      </c>
      <c r="GS110" s="41" t="e">
        <f t="shared" si="89"/>
        <v>#REF!</v>
      </c>
      <c r="GT110" s="41" t="e">
        <f t="shared" si="82"/>
        <v>#REF!</v>
      </c>
      <c r="GU110" s="41" t="e">
        <f t="shared" si="82"/>
        <v>#REF!</v>
      </c>
      <c r="GV110" s="41" t="e">
        <f t="shared" si="82"/>
        <v>#REF!</v>
      </c>
      <c r="GW110" s="41" t="e">
        <f t="shared" si="82"/>
        <v>#REF!</v>
      </c>
      <c r="GX110" s="41" t="e">
        <f t="shared" si="82"/>
        <v>#REF!</v>
      </c>
      <c r="GY110" s="41" t="e">
        <f t="shared" si="82"/>
        <v>#REF!</v>
      </c>
      <c r="GZ110" s="41" t="e">
        <f t="shared" si="82"/>
        <v>#REF!</v>
      </c>
      <c r="HA110" s="41" t="e">
        <f t="shared" si="82"/>
        <v>#REF!</v>
      </c>
      <c r="HB110" s="41" t="e">
        <f t="shared" si="82"/>
        <v>#REF!</v>
      </c>
      <c r="HC110" s="41" t="e">
        <f t="shared" si="82"/>
        <v>#REF!</v>
      </c>
      <c r="HD110" s="41" t="e">
        <f t="shared" si="82"/>
        <v>#REF!</v>
      </c>
      <c r="HE110" s="41" t="e">
        <f t="shared" si="82"/>
        <v>#REF!</v>
      </c>
      <c r="HF110" s="41" t="e">
        <f t="shared" si="82"/>
        <v>#REF!</v>
      </c>
      <c r="HG110" s="41" t="e">
        <f t="shared" si="82"/>
        <v>#REF!</v>
      </c>
      <c r="HH110" s="41" t="e">
        <f t="shared" si="91"/>
        <v>#REF!</v>
      </c>
      <c r="HI110" s="41" t="e">
        <f t="shared" si="91"/>
        <v>#REF!</v>
      </c>
      <c r="HJ110" s="41" t="e">
        <f t="shared" si="91"/>
        <v>#REF!</v>
      </c>
    </row>
    <row r="111" spans="1:218" ht="14.4" x14ac:dyDescent="0.3">
      <c r="A111" s="42">
        <v>108</v>
      </c>
      <c r="B111" s="43" t="e">
        <f>'CMM3 - AUX CALC'!$DE$67</f>
        <v>#REF!</v>
      </c>
      <c r="DF111" s="41" t="e">
        <f>$B111/(_xlfn.SINGLE(PrazoConcessao)*12-DF$3+1)</f>
        <v>#REF!</v>
      </c>
      <c r="DG111" s="41" t="e">
        <f t="shared" si="90"/>
        <v>#REF!</v>
      </c>
      <c r="DH111" s="41" t="e">
        <f t="shared" si="90"/>
        <v>#REF!</v>
      </c>
      <c r="DI111" s="41" t="e">
        <f t="shared" si="90"/>
        <v>#REF!</v>
      </c>
      <c r="DJ111" s="41" t="e">
        <f t="shared" si="90"/>
        <v>#REF!</v>
      </c>
      <c r="DK111" s="41" t="e">
        <f t="shared" si="90"/>
        <v>#REF!</v>
      </c>
      <c r="DL111" s="41" t="e">
        <f t="shared" si="88"/>
        <v>#REF!</v>
      </c>
      <c r="DM111" s="41" t="e">
        <f t="shared" si="85"/>
        <v>#REF!</v>
      </c>
      <c r="DN111" s="41" t="e">
        <f t="shared" si="85"/>
        <v>#REF!</v>
      </c>
      <c r="DO111" s="41" t="e">
        <f t="shared" si="85"/>
        <v>#REF!</v>
      </c>
      <c r="DP111" s="41" t="e">
        <f t="shared" si="85"/>
        <v>#REF!</v>
      </c>
      <c r="DQ111" s="41" t="e">
        <f t="shared" si="76"/>
        <v>#REF!</v>
      </c>
      <c r="DR111" s="41" t="e">
        <f t="shared" si="76"/>
        <v>#REF!</v>
      </c>
      <c r="DS111" s="41" t="e">
        <f t="shared" si="76"/>
        <v>#REF!</v>
      </c>
      <c r="DT111" s="41" t="e">
        <f t="shared" si="76"/>
        <v>#REF!</v>
      </c>
      <c r="DU111" s="41" t="e">
        <f t="shared" si="76"/>
        <v>#REF!</v>
      </c>
      <c r="DV111" s="41" t="e">
        <f t="shared" si="76"/>
        <v>#REF!</v>
      </c>
      <c r="DW111" s="41" t="e">
        <f t="shared" si="76"/>
        <v>#REF!</v>
      </c>
      <c r="DX111" s="41" t="e">
        <f t="shared" si="76"/>
        <v>#REF!</v>
      </c>
      <c r="DY111" s="41" t="e">
        <f t="shared" si="76"/>
        <v>#REF!</v>
      </c>
      <c r="DZ111" s="41" t="e">
        <f t="shared" si="92"/>
        <v>#REF!</v>
      </c>
      <c r="EA111" s="41" t="e">
        <f t="shared" si="92"/>
        <v>#REF!</v>
      </c>
      <c r="EB111" s="41" t="e">
        <f t="shared" si="92"/>
        <v>#REF!</v>
      </c>
      <c r="EC111" s="41" t="e">
        <f t="shared" si="92"/>
        <v>#REF!</v>
      </c>
      <c r="ED111" s="41" t="e">
        <f t="shared" si="92"/>
        <v>#REF!</v>
      </c>
      <c r="EE111" s="41" t="e">
        <f t="shared" si="92"/>
        <v>#REF!</v>
      </c>
      <c r="EF111" s="41" t="e">
        <f t="shared" si="77"/>
        <v>#REF!</v>
      </c>
      <c r="EG111" s="41" t="e">
        <f t="shared" si="77"/>
        <v>#REF!</v>
      </c>
      <c r="EH111" s="41" t="e">
        <f t="shared" si="77"/>
        <v>#REF!</v>
      </c>
      <c r="EI111" s="41" t="e">
        <f t="shared" si="77"/>
        <v>#REF!</v>
      </c>
      <c r="EJ111" s="41" t="e">
        <f t="shared" si="77"/>
        <v>#REF!</v>
      </c>
      <c r="EK111" s="41" t="e">
        <f t="shared" si="77"/>
        <v>#REF!</v>
      </c>
      <c r="EL111" s="41" t="e">
        <f t="shared" si="77"/>
        <v>#REF!</v>
      </c>
      <c r="EM111" s="41" t="e">
        <f t="shared" si="77"/>
        <v>#REF!</v>
      </c>
      <c r="EN111" s="41" t="e">
        <f t="shared" si="77"/>
        <v>#REF!</v>
      </c>
      <c r="EO111" s="41" t="e">
        <f t="shared" si="77"/>
        <v>#REF!</v>
      </c>
      <c r="EP111" s="41" t="e">
        <f t="shared" si="77"/>
        <v>#REF!</v>
      </c>
      <c r="EQ111" s="41" t="e">
        <f t="shared" si="77"/>
        <v>#REF!</v>
      </c>
      <c r="ER111" s="41" t="e">
        <f t="shared" si="77"/>
        <v>#REF!</v>
      </c>
      <c r="ES111" s="41" t="e">
        <f t="shared" si="86"/>
        <v>#REF!</v>
      </c>
      <c r="ET111" s="41" t="e">
        <f t="shared" si="86"/>
        <v>#REF!</v>
      </c>
      <c r="EU111" s="41" t="e">
        <f t="shared" si="86"/>
        <v>#REF!</v>
      </c>
      <c r="EV111" s="41" t="e">
        <f t="shared" si="86"/>
        <v>#REF!</v>
      </c>
      <c r="EW111" s="41" t="e">
        <f t="shared" si="78"/>
        <v>#REF!</v>
      </c>
      <c r="EX111" s="41" t="e">
        <f t="shared" si="78"/>
        <v>#REF!</v>
      </c>
      <c r="EY111" s="41" t="e">
        <f t="shared" si="78"/>
        <v>#REF!</v>
      </c>
      <c r="EZ111" s="41" t="e">
        <f t="shared" si="78"/>
        <v>#REF!</v>
      </c>
      <c r="FA111" s="41" t="e">
        <f t="shared" si="78"/>
        <v>#REF!</v>
      </c>
      <c r="FB111" s="41" t="e">
        <f t="shared" si="78"/>
        <v>#REF!</v>
      </c>
      <c r="FC111" s="41" t="e">
        <f t="shared" si="78"/>
        <v>#REF!</v>
      </c>
      <c r="FD111" s="41" t="e">
        <f t="shared" si="78"/>
        <v>#REF!</v>
      </c>
      <c r="FE111" s="41" t="e">
        <f t="shared" si="78"/>
        <v>#REF!</v>
      </c>
      <c r="FF111" s="41" t="e">
        <f t="shared" si="93"/>
        <v>#REF!</v>
      </c>
      <c r="FG111" s="41" t="e">
        <f t="shared" si="93"/>
        <v>#REF!</v>
      </c>
      <c r="FH111" s="41" t="e">
        <f t="shared" si="93"/>
        <v>#REF!</v>
      </c>
      <c r="FI111" s="41" t="e">
        <f t="shared" si="93"/>
        <v>#REF!</v>
      </c>
      <c r="FJ111" s="41" t="e">
        <f t="shared" si="93"/>
        <v>#REF!</v>
      </c>
      <c r="FK111" s="41" t="e">
        <f t="shared" si="93"/>
        <v>#REF!</v>
      </c>
      <c r="FL111" s="41" t="e">
        <f t="shared" si="79"/>
        <v>#REF!</v>
      </c>
      <c r="FM111" s="41" t="e">
        <f t="shared" si="79"/>
        <v>#REF!</v>
      </c>
      <c r="FN111" s="41" t="e">
        <f t="shared" si="79"/>
        <v>#REF!</v>
      </c>
      <c r="FO111" s="41" t="e">
        <f t="shared" si="79"/>
        <v>#REF!</v>
      </c>
      <c r="FP111" s="41" t="e">
        <f t="shared" si="79"/>
        <v>#REF!</v>
      </c>
      <c r="FQ111" s="41" t="e">
        <f t="shared" si="79"/>
        <v>#REF!</v>
      </c>
      <c r="FR111" s="41" t="e">
        <f t="shared" si="79"/>
        <v>#REF!</v>
      </c>
      <c r="FS111" s="41" t="e">
        <f t="shared" si="79"/>
        <v>#REF!</v>
      </c>
      <c r="FT111" s="41" t="e">
        <f t="shared" si="79"/>
        <v>#REF!</v>
      </c>
      <c r="FU111" s="41" t="e">
        <f t="shared" si="79"/>
        <v>#REF!</v>
      </c>
      <c r="FV111" s="41" t="e">
        <f t="shared" si="79"/>
        <v>#REF!</v>
      </c>
      <c r="FW111" s="41" t="e">
        <f t="shared" si="79"/>
        <v>#REF!</v>
      </c>
      <c r="FX111" s="41" t="e">
        <f t="shared" si="79"/>
        <v>#REF!</v>
      </c>
      <c r="FY111" s="41" t="e">
        <f t="shared" si="87"/>
        <v>#REF!</v>
      </c>
      <c r="FZ111" s="41" t="e">
        <f t="shared" si="87"/>
        <v>#REF!</v>
      </c>
      <c r="GA111" s="41" t="e">
        <f t="shared" si="87"/>
        <v>#REF!</v>
      </c>
      <c r="GB111" s="41" t="e">
        <f t="shared" si="87"/>
        <v>#REF!</v>
      </c>
      <c r="GC111" s="41" t="e">
        <f t="shared" si="80"/>
        <v>#REF!</v>
      </c>
      <c r="GD111" s="41" t="e">
        <f t="shared" si="80"/>
        <v>#REF!</v>
      </c>
      <c r="GE111" s="41" t="e">
        <f t="shared" si="80"/>
        <v>#REF!</v>
      </c>
      <c r="GF111" s="41" t="e">
        <f t="shared" si="80"/>
        <v>#REF!</v>
      </c>
      <c r="GG111" s="41" t="e">
        <f t="shared" si="80"/>
        <v>#REF!</v>
      </c>
      <c r="GH111" s="41" t="e">
        <f t="shared" si="66"/>
        <v>#REF!</v>
      </c>
      <c r="GI111" s="41" t="e">
        <f t="shared" si="66"/>
        <v>#REF!</v>
      </c>
      <c r="GJ111" s="41" t="e">
        <f t="shared" si="66"/>
        <v>#REF!</v>
      </c>
      <c r="GK111" s="41" t="e">
        <f t="shared" si="66"/>
        <v>#REF!</v>
      </c>
      <c r="GL111" s="41" t="e">
        <f t="shared" si="66"/>
        <v>#REF!</v>
      </c>
      <c r="GM111" s="41" t="e">
        <f t="shared" si="89"/>
        <v>#REF!</v>
      </c>
      <c r="GN111" s="41" t="e">
        <f t="shared" si="89"/>
        <v>#REF!</v>
      </c>
      <c r="GO111" s="41" t="e">
        <f t="shared" si="89"/>
        <v>#REF!</v>
      </c>
      <c r="GP111" s="41" t="e">
        <f t="shared" si="89"/>
        <v>#REF!</v>
      </c>
      <c r="GQ111" s="41" t="e">
        <f t="shared" si="89"/>
        <v>#REF!</v>
      </c>
      <c r="GR111" s="41" t="e">
        <f t="shared" si="89"/>
        <v>#REF!</v>
      </c>
      <c r="GS111" s="41" t="e">
        <f t="shared" si="89"/>
        <v>#REF!</v>
      </c>
      <c r="GT111" s="41" t="e">
        <f t="shared" si="82"/>
        <v>#REF!</v>
      </c>
      <c r="GU111" s="41" t="e">
        <f t="shared" si="82"/>
        <v>#REF!</v>
      </c>
      <c r="GV111" s="41" t="e">
        <f t="shared" si="82"/>
        <v>#REF!</v>
      </c>
      <c r="GW111" s="41" t="e">
        <f t="shared" si="82"/>
        <v>#REF!</v>
      </c>
      <c r="GX111" s="41" t="e">
        <f t="shared" si="82"/>
        <v>#REF!</v>
      </c>
      <c r="GY111" s="41" t="e">
        <f t="shared" si="82"/>
        <v>#REF!</v>
      </c>
      <c r="GZ111" s="41" t="e">
        <f t="shared" si="82"/>
        <v>#REF!</v>
      </c>
      <c r="HA111" s="41" t="e">
        <f t="shared" si="82"/>
        <v>#REF!</v>
      </c>
      <c r="HB111" s="41" t="e">
        <f t="shared" si="82"/>
        <v>#REF!</v>
      </c>
      <c r="HC111" s="41" t="e">
        <f t="shared" si="82"/>
        <v>#REF!</v>
      </c>
      <c r="HD111" s="41" t="e">
        <f t="shared" si="82"/>
        <v>#REF!</v>
      </c>
      <c r="HE111" s="41" t="e">
        <f t="shared" si="82"/>
        <v>#REF!</v>
      </c>
      <c r="HF111" s="41" t="e">
        <f t="shared" si="82"/>
        <v>#REF!</v>
      </c>
      <c r="HG111" s="41" t="e">
        <f t="shared" si="82"/>
        <v>#REF!</v>
      </c>
      <c r="HH111" s="41" t="e">
        <f t="shared" si="91"/>
        <v>#REF!</v>
      </c>
      <c r="HI111" s="41" t="e">
        <f t="shared" si="91"/>
        <v>#REF!</v>
      </c>
      <c r="HJ111" s="41" t="e">
        <f t="shared" si="91"/>
        <v>#REF!</v>
      </c>
    </row>
    <row r="112" spans="1:218" ht="14.4" x14ac:dyDescent="0.3">
      <c r="A112" s="42">
        <v>109</v>
      </c>
      <c r="B112" s="43" t="e">
        <f>'CMM3 - AUX CALC'!$DF$67</f>
        <v>#REF!</v>
      </c>
      <c r="DG112" s="41" t="e">
        <f>$B112/(_xlfn.SINGLE(PrazoConcessao)*12-DG$3+1)</f>
        <v>#REF!</v>
      </c>
      <c r="DH112" s="41" t="e">
        <f t="shared" si="90"/>
        <v>#REF!</v>
      </c>
      <c r="DI112" s="41" t="e">
        <f t="shared" si="90"/>
        <v>#REF!</v>
      </c>
      <c r="DJ112" s="41" t="e">
        <f t="shared" si="90"/>
        <v>#REF!</v>
      </c>
      <c r="DK112" s="41" t="e">
        <f t="shared" si="90"/>
        <v>#REF!</v>
      </c>
      <c r="DL112" s="41" t="e">
        <f t="shared" si="88"/>
        <v>#REF!</v>
      </c>
      <c r="DM112" s="41" t="e">
        <f t="shared" si="85"/>
        <v>#REF!</v>
      </c>
      <c r="DN112" s="41" t="e">
        <f t="shared" si="85"/>
        <v>#REF!</v>
      </c>
      <c r="DO112" s="41" t="e">
        <f t="shared" si="85"/>
        <v>#REF!</v>
      </c>
      <c r="DP112" s="41" t="e">
        <f t="shared" si="85"/>
        <v>#REF!</v>
      </c>
      <c r="DQ112" s="41" t="e">
        <f t="shared" si="76"/>
        <v>#REF!</v>
      </c>
      <c r="DR112" s="41" t="e">
        <f t="shared" si="76"/>
        <v>#REF!</v>
      </c>
      <c r="DS112" s="41" t="e">
        <f t="shared" si="76"/>
        <v>#REF!</v>
      </c>
      <c r="DT112" s="41" t="e">
        <f t="shared" si="76"/>
        <v>#REF!</v>
      </c>
      <c r="DU112" s="41" t="e">
        <f t="shared" si="76"/>
        <v>#REF!</v>
      </c>
      <c r="DV112" s="41" t="e">
        <f t="shared" si="76"/>
        <v>#REF!</v>
      </c>
      <c r="DW112" s="41" t="e">
        <f t="shared" si="76"/>
        <v>#REF!</v>
      </c>
      <c r="DX112" s="41" t="e">
        <f t="shared" si="76"/>
        <v>#REF!</v>
      </c>
      <c r="DY112" s="41" t="e">
        <f t="shared" si="76"/>
        <v>#REF!</v>
      </c>
      <c r="DZ112" s="41" t="e">
        <f t="shared" si="92"/>
        <v>#REF!</v>
      </c>
      <c r="EA112" s="41" t="e">
        <f t="shared" si="92"/>
        <v>#REF!</v>
      </c>
      <c r="EB112" s="41" t="e">
        <f t="shared" si="92"/>
        <v>#REF!</v>
      </c>
      <c r="EC112" s="41" t="e">
        <f t="shared" si="92"/>
        <v>#REF!</v>
      </c>
      <c r="ED112" s="41" t="e">
        <f t="shared" si="92"/>
        <v>#REF!</v>
      </c>
      <c r="EE112" s="41" t="e">
        <f t="shared" si="92"/>
        <v>#REF!</v>
      </c>
      <c r="EF112" s="41" t="e">
        <f t="shared" si="77"/>
        <v>#REF!</v>
      </c>
      <c r="EG112" s="41" t="e">
        <f t="shared" si="77"/>
        <v>#REF!</v>
      </c>
      <c r="EH112" s="41" t="e">
        <f t="shared" si="77"/>
        <v>#REF!</v>
      </c>
      <c r="EI112" s="41" t="e">
        <f t="shared" si="77"/>
        <v>#REF!</v>
      </c>
      <c r="EJ112" s="41" t="e">
        <f t="shared" si="77"/>
        <v>#REF!</v>
      </c>
      <c r="EK112" s="41" t="e">
        <f t="shared" si="77"/>
        <v>#REF!</v>
      </c>
      <c r="EL112" s="41" t="e">
        <f t="shared" si="77"/>
        <v>#REF!</v>
      </c>
      <c r="EM112" s="41" t="e">
        <f t="shared" si="77"/>
        <v>#REF!</v>
      </c>
      <c r="EN112" s="41" t="e">
        <f t="shared" si="77"/>
        <v>#REF!</v>
      </c>
      <c r="EO112" s="41" t="e">
        <f t="shared" si="77"/>
        <v>#REF!</v>
      </c>
      <c r="EP112" s="41" t="e">
        <f t="shared" si="77"/>
        <v>#REF!</v>
      </c>
      <c r="EQ112" s="41" t="e">
        <f t="shared" si="77"/>
        <v>#REF!</v>
      </c>
      <c r="ER112" s="41" t="e">
        <f t="shared" si="77"/>
        <v>#REF!</v>
      </c>
      <c r="ES112" s="41" t="e">
        <f t="shared" si="86"/>
        <v>#REF!</v>
      </c>
      <c r="ET112" s="41" t="e">
        <f t="shared" si="86"/>
        <v>#REF!</v>
      </c>
      <c r="EU112" s="41" t="e">
        <f t="shared" si="86"/>
        <v>#REF!</v>
      </c>
      <c r="EV112" s="41" t="e">
        <f t="shared" si="86"/>
        <v>#REF!</v>
      </c>
      <c r="EW112" s="41" t="e">
        <f t="shared" si="78"/>
        <v>#REF!</v>
      </c>
      <c r="EX112" s="41" t="e">
        <f t="shared" si="78"/>
        <v>#REF!</v>
      </c>
      <c r="EY112" s="41" t="e">
        <f t="shared" si="78"/>
        <v>#REF!</v>
      </c>
      <c r="EZ112" s="41" t="e">
        <f t="shared" si="78"/>
        <v>#REF!</v>
      </c>
      <c r="FA112" s="41" t="e">
        <f t="shared" si="78"/>
        <v>#REF!</v>
      </c>
      <c r="FB112" s="41" t="e">
        <f t="shared" si="78"/>
        <v>#REF!</v>
      </c>
      <c r="FC112" s="41" t="e">
        <f t="shared" si="78"/>
        <v>#REF!</v>
      </c>
      <c r="FD112" s="41" t="e">
        <f t="shared" si="78"/>
        <v>#REF!</v>
      </c>
      <c r="FE112" s="41" t="e">
        <f t="shared" si="78"/>
        <v>#REF!</v>
      </c>
      <c r="FF112" s="41" t="e">
        <f t="shared" si="93"/>
        <v>#REF!</v>
      </c>
      <c r="FG112" s="41" t="e">
        <f t="shared" si="93"/>
        <v>#REF!</v>
      </c>
      <c r="FH112" s="41" t="e">
        <f t="shared" si="93"/>
        <v>#REF!</v>
      </c>
      <c r="FI112" s="41" t="e">
        <f t="shared" si="93"/>
        <v>#REF!</v>
      </c>
      <c r="FJ112" s="41" t="e">
        <f t="shared" si="93"/>
        <v>#REF!</v>
      </c>
      <c r="FK112" s="41" t="e">
        <f t="shared" si="93"/>
        <v>#REF!</v>
      </c>
      <c r="FL112" s="41" t="e">
        <f t="shared" si="79"/>
        <v>#REF!</v>
      </c>
      <c r="FM112" s="41" t="e">
        <f t="shared" si="79"/>
        <v>#REF!</v>
      </c>
      <c r="FN112" s="41" t="e">
        <f t="shared" si="79"/>
        <v>#REF!</v>
      </c>
      <c r="FO112" s="41" t="e">
        <f t="shared" si="79"/>
        <v>#REF!</v>
      </c>
      <c r="FP112" s="41" t="e">
        <f t="shared" si="79"/>
        <v>#REF!</v>
      </c>
      <c r="FQ112" s="41" t="e">
        <f t="shared" si="79"/>
        <v>#REF!</v>
      </c>
      <c r="FR112" s="41" t="e">
        <f t="shared" si="79"/>
        <v>#REF!</v>
      </c>
      <c r="FS112" s="41" t="e">
        <f t="shared" si="79"/>
        <v>#REF!</v>
      </c>
      <c r="FT112" s="41" t="e">
        <f t="shared" si="79"/>
        <v>#REF!</v>
      </c>
      <c r="FU112" s="41" t="e">
        <f t="shared" si="79"/>
        <v>#REF!</v>
      </c>
      <c r="FV112" s="41" t="e">
        <f t="shared" si="79"/>
        <v>#REF!</v>
      </c>
      <c r="FW112" s="41" t="e">
        <f t="shared" si="79"/>
        <v>#REF!</v>
      </c>
      <c r="FX112" s="41" t="e">
        <f t="shared" si="79"/>
        <v>#REF!</v>
      </c>
      <c r="FY112" s="41" t="e">
        <f t="shared" si="87"/>
        <v>#REF!</v>
      </c>
      <c r="FZ112" s="41" t="e">
        <f t="shared" si="87"/>
        <v>#REF!</v>
      </c>
      <c r="GA112" s="41" t="e">
        <f t="shared" si="87"/>
        <v>#REF!</v>
      </c>
      <c r="GB112" s="41" t="e">
        <f t="shared" si="87"/>
        <v>#REF!</v>
      </c>
      <c r="GC112" s="41" t="e">
        <f t="shared" si="80"/>
        <v>#REF!</v>
      </c>
      <c r="GD112" s="41" t="e">
        <f t="shared" si="80"/>
        <v>#REF!</v>
      </c>
      <c r="GE112" s="41" t="e">
        <f t="shared" si="80"/>
        <v>#REF!</v>
      </c>
      <c r="GF112" s="41" t="e">
        <f t="shared" si="80"/>
        <v>#REF!</v>
      </c>
      <c r="GG112" s="41" t="e">
        <f t="shared" si="80"/>
        <v>#REF!</v>
      </c>
      <c r="GH112" s="41" t="e">
        <f t="shared" si="66"/>
        <v>#REF!</v>
      </c>
      <c r="GI112" s="41" t="e">
        <f t="shared" si="66"/>
        <v>#REF!</v>
      </c>
      <c r="GJ112" s="41" t="e">
        <f t="shared" si="66"/>
        <v>#REF!</v>
      </c>
      <c r="GK112" s="41" t="e">
        <f t="shared" si="66"/>
        <v>#REF!</v>
      </c>
      <c r="GL112" s="41" t="e">
        <f t="shared" si="66"/>
        <v>#REF!</v>
      </c>
      <c r="GM112" s="41" t="e">
        <f t="shared" si="89"/>
        <v>#REF!</v>
      </c>
      <c r="GN112" s="41" t="e">
        <f t="shared" si="89"/>
        <v>#REF!</v>
      </c>
      <c r="GO112" s="41" t="e">
        <f t="shared" si="89"/>
        <v>#REF!</v>
      </c>
      <c r="GP112" s="41" t="e">
        <f t="shared" si="89"/>
        <v>#REF!</v>
      </c>
      <c r="GQ112" s="41" t="e">
        <f t="shared" si="89"/>
        <v>#REF!</v>
      </c>
      <c r="GR112" s="41" t="e">
        <f t="shared" si="89"/>
        <v>#REF!</v>
      </c>
      <c r="GS112" s="41" t="e">
        <f t="shared" si="89"/>
        <v>#REF!</v>
      </c>
      <c r="GT112" s="41" t="e">
        <f t="shared" si="82"/>
        <v>#REF!</v>
      </c>
      <c r="GU112" s="41" t="e">
        <f t="shared" si="82"/>
        <v>#REF!</v>
      </c>
      <c r="GV112" s="41" t="e">
        <f t="shared" si="82"/>
        <v>#REF!</v>
      </c>
      <c r="GW112" s="41" t="e">
        <f t="shared" si="82"/>
        <v>#REF!</v>
      </c>
      <c r="GX112" s="41" t="e">
        <f t="shared" si="82"/>
        <v>#REF!</v>
      </c>
      <c r="GY112" s="41" t="e">
        <f t="shared" si="82"/>
        <v>#REF!</v>
      </c>
      <c r="GZ112" s="41" t="e">
        <f t="shared" si="82"/>
        <v>#REF!</v>
      </c>
      <c r="HA112" s="41" t="e">
        <f t="shared" si="82"/>
        <v>#REF!</v>
      </c>
      <c r="HB112" s="41" t="e">
        <f t="shared" si="82"/>
        <v>#REF!</v>
      </c>
      <c r="HC112" s="41" t="e">
        <f t="shared" si="82"/>
        <v>#REF!</v>
      </c>
      <c r="HD112" s="41" t="e">
        <f t="shared" si="82"/>
        <v>#REF!</v>
      </c>
      <c r="HE112" s="41" t="e">
        <f t="shared" si="82"/>
        <v>#REF!</v>
      </c>
      <c r="HF112" s="41" t="e">
        <f t="shared" si="82"/>
        <v>#REF!</v>
      </c>
      <c r="HG112" s="41" t="e">
        <f t="shared" si="82"/>
        <v>#REF!</v>
      </c>
      <c r="HH112" s="41" t="e">
        <f t="shared" si="91"/>
        <v>#REF!</v>
      </c>
      <c r="HI112" s="41" t="e">
        <f t="shared" si="91"/>
        <v>#REF!</v>
      </c>
      <c r="HJ112" s="41" t="e">
        <f t="shared" si="91"/>
        <v>#REF!</v>
      </c>
    </row>
    <row r="113" spans="1:218" ht="14.4" x14ac:dyDescent="0.3">
      <c r="A113" s="42">
        <v>110</v>
      </c>
      <c r="B113" s="43" t="e">
        <f>'CMM3 - AUX CALC'!$DG$67</f>
        <v>#REF!</v>
      </c>
      <c r="DH113" s="41" t="e">
        <f>$B113/(_xlfn.SINGLE(PrazoConcessao)*12-DH$3+1)</f>
        <v>#REF!</v>
      </c>
      <c r="DI113" s="41" t="e">
        <f t="shared" si="90"/>
        <v>#REF!</v>
      </c>
      <c r="DJ113" s="41" t="e">
        <f t="shared" si="90"/>
        <v>#REF!</v>
      </c>
      <c r="DK113" s="41" t="e">
        <f t="shared" si="90"/>
        <v>#REF!</v>
      </c>
      <c r="DL113" s="41" t="e">
        <f t="shared" si="88"/>
        <v>#REF!</v>
      </c>
      <c r="DM113" s="41" t="e">
        <f t="shared" si="85"/>
        <v>#REF!</v>
      </c>
      <c r="DN113" s="41" t="e">
        <f t="shared" si="85"/>
        <v>#REF!</v>
      </c>
      <c r="DO113" s="41" t="e">
        <f t="shared" si="85"/>
        <v>#REF!</v>
      </c>
      <c r="DP113" s="41" t="e">
        <f t="shared" si="85"/>
        <v>#REF!</v>
      </c>
      <c r="DQ113" s="41" t="e">
        <f t="shared" si="76"/>
        <v>#REF!</v>
      </c>
      <c r="DR113" s="41" t="e">
        <f t="shared" si="76"/>
        <v>#REF!</v>
      </c>
      <c r="DS113" s="41" t="e">
        <f t="shared" si="76"/>
        <v>#REF!</v>
      </c>
      <c r="DT113" s="41" t="e">
        <f t="shared" si="76"/>
        <v>#REF!</v>
      </c>
      <c r="DU113" s="41" t="e">
        <f t="shared" si="76"/>
        <v>#REF!</v>
      </c>
      <c r="DV113" s="41" t="e">
        <f t="shared" si="76"/>
        <v>#REF!</v>
      </c>
      <c r="DW113" s="41" t="e">
        <f t="shared" si="76"/>
        <v>#REF!</v>
      </c>
      <c r="DX113" s="41" t="e">
        <f t="shared" si="76"/>
        <v>#REF!</v>
      </c>
      <c r="DY113" s="41" t="e">
        <f t="shared" si="76"/>
        <v>#REF!</v>
      </c>
      <c r="DZ113" s="41" t="e">
        <f t="shared" si="92"/>
        <v>#REF!</v>
      </c>
      <c r="EA113" s="41" t="e">
        <f t="shared" si="92"/>
        <v>#REF!</v>
      </c>
      <c r="EB113" s="41" t="e">
        <f t="shared" si="92"/>
        <v>#REF!</v>
      </c>
      <c r="EC113" s="41" t="e">
        <f t="shared" si="92"/>
        <v>#REF!</v>
      </c>
      <c r="ED113" s="41" t="e">
        <f t="shared" si="92"/>
        <v>#REF!</v>
      </c>
      <c r="EE113" s="41" t="e">
        <f t="shared" si="92"/>
        <v>#REF!</v>
      </c>
      <c r="EF113" s="41" t="e">
        <f t="shared" si="77"/>
        <v>#REF!</v>
      </c>
      <c r="EG113" s="41" t="e">
        <f t="shared" si="77"/>
        <v>#REF!</v>
      </c>
      <c r="EH113" s="41" t="e">
        <f t="shared" si="77"/>
        <v>#REF!</v>
      </c>
      <c r="EI113" s="41" t="e">
        <f t="shared" si="77"/>
        <v>#REF!</v>
      </c>
      <c r="EJ113" s="41" t="e">
        <f t="shared" si="77"/>
        <v>#REF!</v>
      </c>
      <c r="EK113" s="41" t="e">
        <f t="shared" si="77"/>
        <v>#REF!</v>
      </c>
      <c r="EL113" s="41" t="e">
        <f t="shared" si="77"/>
        <v>#REF!</v>
      </c>
      <c r="EM113" s="41" t="e">
        <f t="shared" si="77"/>
        <v>#REF!</v>
      </c>
      <c r="EN113" s="41" t="e">
        <f t="shared" si="77"/>
        <v>#REF!</v>
      </c>
      <c r="EO113" s="41" t="e">
        <f t="shared" si="77"/>
        <v>#REF!</v>
      </c>
      <c r="EP113" s="41" t="e">
        <f t="shared" si="77"/>
        <v>#REF!</v>
      </c>
      <c r="EQ113" s="41" t="e">
        <f t="shared" si="77"/>
        <v>#REF!</v>
      </c>
      <c r="ER113" s="41" t="e">
        <f t="shared" si="77"/>
        <v>#REF!</v>
      </c>
      <c r="ES113" s="41" t="e">
        <f t="shared" si="86"/>
        <v>#REF!</v>
      </c>
      <c r="ET113" s="41" t="e">
        <f t="shared" si="86"/>
        <v>#REF!</v>
      </c>
      <c r="EU113" s="41" t="e">
        <f t="shared" si="86"/>
        <v>#REF!</v>
      </c>
      <c r="EV113" s="41" t="e">
        <f t="shared" si="86"/>
        <v>#REF!</v>
      </c>
      <c r="EW113" s="41" t="e">
        <f t="shared" si="78"/>
        <v>#REF!</v>
      </c>
      <c r="EX113" s="41" t="e">
        <f t="shared" si="78"/>
        <v>#REF!</v>
      </c>
      <c r="EY113" s="41" t="e">
        <f t="shared" si="78"/>
        <v>#REF!</v>
      </c>
      <c r="EZ113" s="41" t="e">
        <f t="shared" si="78"/>
        <v>#REF!</v>
      </c>
      <c r="FA113" s="41" t="e">
        <f t="shared" si="78"/>
        <v>#REF!</v>
      </c>
      <c r="FB113" s="41" t="e">
        <f t="shared" si="78"/>
        <v>#REF!</v>
      </c>
      <c r="FC113" s="41" t="e">
        <f t="shared" si="78"/>
        <v>#REF!</v>
      </c>
      <c r="FD113" s="41" t="e">
        <f t="shared" si="78"/>
        <v>#REF!</v>
      </c>
      <c r="FE113" s="41" t="e">
        <f t="shared" si="78"/>
        <v>#REF!</v>
      </c>
      <c r="FF113" s="41" t="e">
        <f t="shared" si="93"/>
        <v>#REF!</v>
      </c>
      <c r="FG113" s="41" t="e">
        <f t="shared" si="93"/>
        <v>#REF!</v>
      </c>
      <c r="FH113" s="41" t="e">
        <f t="shared" si="93"/>
        <v>#REF!</v>
      </c>
      <c r="FI113" s="41" t="e">
        <f t="shared" si="93"/>
        <v>#REF!</v>
      </c>
      <c r="FJ113" s="41" t="e">
        <f t="shared" si="93"/>
        <v>#REF!</v>
      </c>
      <c r="FK113" s="41" t="e">
        <f t="shared" si="93"/>
        <v>#REF!</v>
      </c>
      <c r="FL113" s="41" t="e">
        <f t="shared" si="79"/>
        <v>#REF!</v>
      </c>
      <c r="FM113" s="41" t="e">
        <f t="shared" si="79"/>
        <v>#REF!</v>
      </c>
      <c r="FN113" s="41" t="e">
        <f t="shared" si="79"/>
        <v>#REF!</v>
      </c>
      <c r="FO113" s="41" t="e">
        <f t="shared" si="79"/>
        <v>#REF!</v>
      </c>
      <c r="FP113" s="41" t="e">
        <f t="shared" si="79"/>
        <v>#REF!</v>
      </c>
      <c r="FQ113" s="41" t="e">
        <f t="shared" si="79"/>
        <v>#REF!</v>
      </c>
      <c r="FR113" s="41" t="e">
        <f t="shared" si="79"/>
        <v>#REF!</v>
      </c>
      <c r="FS113" s="41" t="e">
        <f t="shared" si="79"/>
        <v>#REF!</v>
      </c>
      <c r="FT113" s="41" t="e">
        <f t="shared" si="79"/>
        <v>#REF!</v>
      </c>
      <c r="FU113" s="41" t="e">
        <f t="shared" si="79"/>
        <v>#REF!</v>
      </c>
      <c r="FV113" s="41" t="e">
        <f t="shared" si="79"/>
        <v>#REF!</v>
      </c>
      <c r="FW113" s="41" t="e">
        <f t="shared" si="79"/>
        <v>#REF!</v>
      </c>
      <c r="FX113" s="41" t="e">
        <f t="shared" si="79"/>
        <v>#REF!</v>
      </c>
      <c r="FY113" s="41" t="e">
        <f t="shared" si="87"/>
        <v>#REF!</v>
      </c>
      <c r="FZ113" s="41" t="e">
        <f t="shared" si="87"/>
        <v>#REF!</v>
      </c>
      <c r="GA113" s="41" t="e">
        <f t="shared" si="87"/>
        <v>#REF!</v>
      </c>
      <c r="GB113" s="41" t="e">
        <f t="shared" si="87"/>
        <v>#REF!</v>
      </c>
      <c r="GC113" s="41" t="e">
        <f t="shared" si="80"/>
        <v>#REF!</v>
      </c>
      <c r="GD113" s="41" t="e">
        <f t="shared" si="80"/>
        <v>#REF!</v>
      </c>
      <c r="GE113" s="41" t="e">
        <f t="shared" si="80"/>
        <v>#REF!</v>
      </c>
      <c r="GF113" s="41" t="e">
        <f t="shared" si="80"/>
        <v>#REF!</v>
      </c>
      <c r="GG113" s="41" t="e">
        <f t="shared" si="80"/>
        <v>#REF!</v>
      </c>
      <c r="GH113" s="41" t="e">
        <f t="shared" si="66"/>
        <v>#REF!</v>
      </c>
      <c r="GI113" s="41" t="e">
        <f t="shared" si="66"/>
        <v>#REF!</v>
      </c>
      <c r="GJ113" s="41" t="e">
        <f t="shared" si="66"/>
        <v>#REF!</v>
      </c>
      <c r="GK113" s="41" t="e">
        <f t="shared" si="66"/>
        <v>#REF!</v>
      </c>
      <c r="GL113" s="41" t="e">
        <f t="shared" si="66"/>
        <v>#REF!</v>
      </c>
      <c r="GM113" s="41" t="e">
        <f t="shared" si="89"/>
        <v>#REF!</v>
      </c>
      <c r="GN113" s="41" t="e">
        <f t="shared" si="89"/>
        <v>#REF!</v>
      </c>
      <c r="GO113" s="41" t="e">
        <f t="shared" si="89"/>
        <v>#REF!</v>
      </c>
      <c r="GP113" s="41" t="e">
        <f t="shared" si="89"/>
        <v>#REF!</v>
      </c>
      <c r="GQ113" s="41" t="e">
        <f t="shared" si="89"/>
        <v>#REF!</v>
      </c>
      <c r="GR113" s="41" t="e">
        <f t="shared" si="89"/>
        <v>#REF!</v>
      </c>
      <c r="GS113" s="41" t="e">
        <f t="shared" si="89"/>
        <v>#REF!</v>
      </c>
      <c r="GT113" s="41" t="e">
        <f t="shared" si="82"/>
        <v>#REF!</v>
      </c>
      <c r="GU113" s="41" t="e">
        <f t="shared" si="82"/>
        <v>#REF!</v>
      </c>
      <c r="GV113" s="41" t="e">
        <f t="shared" si="82"/>
        <v>#REF!</v>
      </c>
      <c r="GW113" s="41" t="e">
        <f t="shared" si="82"/>
        <v>#REF!</v>
      </c>
      <c r="GX113" s="41" t="e">
        <f t="shared" si="82"/>
        <v>#REF!</v>
      </c>
      <c r="GY113" s="41" t="e">
        <f t="shared" si="82"/>
        <v>#REF!</v>
      </c>
      <c r="GZ113" s="41" t="e">
        <f t="shared" si="82"/>
        <v>#REF!</v>
      </c>
      <c r="HA113" s="41" t="e">
        <f t="shared" si="82"/>
        <v>#REF!</v>
      </c>
      <c r="HB113" s="41" t="e">
        <f t="shared" si="82"/>
        <v>#REF!</v>
      </c>
      <c r="HC113" s="41" t="e">
        <f t="shared" si="82"/>
        <v>#REF!</v>
      </c>
      <c r="HD113" s="41" t="e">
        <f t="shared" si="82"/>
        <v>#REF!</v>
      </c>
      <c r="HE113" s="41" t="e">
        <f t="shared" si="82"/>
        <v>#REF!</v>
      </c>
      <c r="HF113" s="41" t="e">
        <f t="shared" si="82"/>
        <v>#REF!</v>
      </c>
      <c r="HG113" s="41" t="e">
        <f t="shared" si="82"/>
        <v>#REF!</v>
      </c>
      <c r="HH113" s="41" t="e">
        <f t="shared" si="91"/>
        <v>#REF!</v>
      </c>
      <c r="HI113" s="41" t="e">
        <f t="shared" si="91"/>
        <v>#REF!</v>
      </c>
      <c r="HJ113" s="41" t="e">
        <f t="shared" si="91"/>
        <v>#REF!</v>
      </c>
    </row>
    <row r="114" spans="1:218" ht="14.4" x14ac:dyDescent="0.3">
      <c r="A114" s="42">
        <v>111</v>
      </c>
      <c r="B114" s="43" t="e">
        <f>'CMM3 - AUX CALC'!$DH$67</f>
        <v>#REF!</v>
      </c>
      <c r="DI114" s="41" t="e">
        <f>$B114/(_xlfn.SINGLE(PrazoConcessao)*12-DI$3+1)</f>
        <v>#REF!</v>
      </c>
      <c r="DJ114" s="41" t="e">
        <f t="shared" si="90"/>
        <v>#REF!</v>
      </c>
      <c r="DK114" s="41" t="e">
        <f t="shared" si="90"/>
        <v>#REF!</v>
      </c>
      <c r="DL114" s="41" t="e">
        <f t="shared" si="88"/>
        <v>#REF!</v>
      </c>
      <c r="DM114" s="41" t="e">
        <f t="shared" si="85"/>
        <v>#REF!</v>
      </c>
      <c r="DN114" s="41" t="e">
        <f t="shared" si="85"/>
        <v>#REF!</v>
      </c>
      <c r="DO114" s="41" t="e">
        <f t="shared" si="85"/>
        <v>#REF!</v>
      </c>
      <c r="DP114" s="41" t="e">
        <f t="shared" si="85"/>
        <v>#REF!</v>
      </c>
      <c r="DQ114" s="41" t="e">
        <f t="shared" si="76"/>
        <v>#REF!</v>
      </c>
      <c r="DR114" s="41" t="e">
        <f t="shared" si="76"/>
        <v>#REF!</v>
      </c>
      <c r="DS114" s="41" t="e">
        <f t="shared" si="76"/>
        <v>#REF!</v>
      </c>
      <c r="DT114" s="41" t="e">
        <f t="shared" si="76"/>
        <v>#REF!</v>
      </c>
      <c r="DU114" s="41" t="e">
        <f t="shared" si="76"/>
        <v>#REF!</v>
      </c>
      <c r="DV114" s="41" t="e">
        <f t="shared" si="76"/>
        <v>#REF!</v>
      </c>
      <c r="DW114" s="41" t="e">
        <f t="shared" si="76"/>
        <v>#REF!</v>
      </c>
      <c r="DX114" s="41" t="e">
        <f t="shared" si="76"/>
        <v>#REF!</v>
      </c>
      <c r="DY114" s="41" t="e">
        <f t="shared" si="76"/>
        <v>#REF!</v>
      </c>
      <c r="DZ114" s="41" t="e">
        <f t="shared" si="92"/>
        <v>#REF!</v>
      </c>
      <c r="EA114" s="41" t="e">
        <f t="shared" si="92"/>
        <v>#REF!</v>
      </c>
      <c r="EB114" s="41" t="e">
        <f t="shared" si="92"/>
        <v>#REF!</v>
      </c>
      <c r="EC114" s="41" t="e">
        <f t="shared" si="92"/>
        <v>#REF!</v>
      </c>
      <c r="ED114" s="41" t="e">
        <f t="shared" si="92"/>
        <v>#REF!</v>
      </c>
      <c r="EE114" s="41" t="e">
        <f t="shared" si="92"/>
        <v>#REF!</v>
      </c>
      <c r="EF114" s="41" t="e">
        <f t="shared" si="77"/>
        <v>#REF!</v>
      </c>
      <c r="EG114" s="41" t="e">
        <f t="shared" si="77"/>
        <v>#REF!</v>
      </c>
      <c r="EH114" s="41" t="e">
        <f t="shared" si="77"/>
        <v>#REF!</v>
      </c>
      <c r="EI114" s="41" t="e">
        <f t="shared" si="77"/>
        <v>#REF!</v>
      </c>
      <c r="EJ114" s="41" t="e">
        <f t="shared" si="77"/>
        <v>#REF!</v>
      </c>
      <c r="EK114" s="41" t="e">
        <f t="shared" si="77"/>
        <v>#REF!</v>
      </c>
      <c r="EL114" s="41" t="e">
        <f t="shared" si="77"/>
        <v>#REF!</v>
      </c>
      <c r="EM114" s="41" t="e">
        <f t="shared" si="77"/>
        <v>#REF!</v>
      </c>
      <c r="EN114" s="41" t="e">
        <f t="shared" si="77"/>
        <v>#REF!</v>
      </c>
      <c r="EO114" s="41" t="e">
        <f t="shared" si="77"/>
        <v>#REF!</v>
      </c>
      <c r="EP114" s="41" t="e">
        <f t="shared" si="77"/>
        <v>#REF!</v>
      </c>
      <c r="EQ114" s="41" t="e">
        <f t="shared" si="77"/>
        <v>#REF!</v>
      </c>
      <c r="ER114" s="41" t="e">
        <f t="shared" si="77"/>
        <v>#REF!</v>
      </c>
      <c r="ES114" s="41" t="e">
        <f t="shared" si="86"/>
        <v>#REF!</v>
      </c>
      <c r="ET114" s="41" t="e">
        <f t="shared" si="86"/>
        <v>#REF!</v>
      </c>
      <c r="EU114" s="41" t="e">
        <f t="shared" si="86"/>
        <v>#REF!</v>
      </c>
      <c r="EV114" s="41" t="e">
        <f t="shared" si="86"/>
        <v>#REF!</v>
      </c>
      <c r="EW114" s="41" t="e">
        <f t="shared" si="78"/>
        <v>#REF!</v>
      </c>
      <c r="EX114" s="41" t="e">
        <f t="shared" si="78"/>
        <v>#REF!</v>
      </c>
      <c r="EY114" s="41" t="e">
        <f t="shared" si="78"/>
        <v>#REF!</v>
      </c>
      <c r="EZ114" s="41" t="e">
        <f t="shared" si="78"/>
        <v>#REF!</v>
      </c>
      <c r="FA114" s="41" t="e">
        <f t="shared" si="78"/>
        <v>#REF!</v>
      </c>
      <c r="FB114" s="41" t="e">
        <f t="shared" si="78"/>
        <v>#REF!</v>
      </c>
      <c r="FC114" s="41" t="e">
        <f t="shared" si="78"/>
        <v>#REF!</v>
      </c>
      <c r="FD114" s="41" t="e">
        <f t="shared" si="78"/>
        <v>#REF!</v>
      </c>
      <c r="FE114" s="41" t="e">
        <f t="shared" si="78"/>
        <v>#REF!</v>
      </c>
      <c r="FF114" s="41" t="e">
        <f t="shared" si="93"/>
        <v>#REF!</v>
      </c>
      <c r="FG114" s="41" t="e">
        <f t="shared" si="93"/>
        <v>#REF!</v>
      </c>
      <c r="FH114" s="41" t="e">
        <f t="shared" si="93"/>
        <v>#REF!</v>
      </c>
      <c r="FI114" s="41" t="e">
        <f t="shared" si="93"/>
        <v>#REF!</v>
      </c>
      <c r="FJ114" s="41" t="e">
        <f t="shared" si="93"/>
        <v>#REF!</v>
      </c>
      <c r="FK114" s="41" t="e">
        <f t="shared" si="93"/>
        <v>#REF!</v>
      </c>
      <c r="FL114" s="41" t="e">
        <f t="shared" si="79"/>
        <v>#REF!</v>
      </c>
      <c r="FM114" s="41" t="e">
        <f t="shared" si="79"/>
        <v>#REF!</v>
      </c>
      <c r="FN114" s="41" t="e">
        <f t="shared" si="79"/>
        <v>#REF!</v>
      </c>
      <c r="FO114" s="41" t="e">
        <f t="shared" si="79"/>
        <v>#REF!</v>
      </c>
      <c r="FP114" s="41" t="e">
        <f t="shared" si="79"/>
        <v>#REF!</v>
      </c>
      <c r="FQ114" s="41" t="e">
        <f t="shared" si="79"/>
        <v>#REF!</v>
      </c>
      <c r="FR114" s="41" t="e">
        <f t="shared" si="79"/>
        <v>#REF!</v>
      </c>
      <c r="FS114" s="41" t="e">
        <f t="shared" si="79"/>
        <v>#REF!</v>
      </c>
      <c r="FT114" s="41" t="e">
        <f t="shared" si="79"/>
        <v>#REF!</v>
      </c>
      <c r="FU114" s="41" t="e">
        <f t="shared" si="79"/>
        <v>#REF!</v>
      </c>
      <c r="FV114" s="41" t="e">
        <f t="shared" si="79"/>
        <v>#REF!</v>
      </c>
      <c r="FW114" s="41" t="e">
        <f t="shared" si="79"/>
        <v>#REF!</v>
      </c>
      <c r="FX114" s="41" t="e">
        <f t="shared" si="79"/>
        <v>#REF!</v>
      </c>
      <c r="FY114" s="41" t="e">
        <f t="shared" si="87"/>
        <v>#REF!</v>
      </c>
      <c r="FZ114" s="41" t="e">
        <f t="shared" si="87"/>
        <v>#REF!</v>
      </c>
      <c r="GA114" s="41" t="e">
        <f t="shared" si="87"/>
        <v>#REF!</v>
      </c>
      <c r="GB114" s="41" t="e">
        <f t="shared" si="87"/>
        <v>#REF!</v>
      </c>
      <c r="GC114" s="41" t="e">
        <f t="shared" si="80"/>
        <v>#REF!</v>
      </c>
      <c r="GD114" s="41" t="e">
        <f t="shared" si="80"/>
        <v>#REF!</v>
      </c>
      <c r="GE114" s="41" t="e">
        <f t="shared" si="80"/>
        <v>#REF!</v>
      </c>
      <c r="GF114" s="41" t="e">
        <f t="shared" si="80"/>
        <v>#REF!</v>
      </c>
      <c r="GG114" s="41" t="e">
        <f t="shared" si="80"/>
        <v>#REF!</v>
      </c>
      <c r="GH114" s="41" t="e">
        <f t="shared" si="66"/>
        <v>#REF!</v>
      </c>
      <c r="GI114" s="41" t="e">
        <f t="shared" si="66"/>
        <v>#REF!</v>
      </c>
      <c r="GJ114" s="41" t="e">
        <f t="shared" si="66"/>
        <v>#REF!</v>
      </c>
      <c r="GK114" s="41" t="e">
        <f t="shared" si="66"/>
        <v>#REF!</v>
      </c>
      <c r="GL114" s="41" t="e">
        <f t="shared" si="66"/>
        <v>#REF!</v>
      </c>
      <c r="GM114" s="41" t="e">
        <f t="shared" si="89"/>
        <v>#REF!</v>
      </c>
      <c r="GN114" s="41" t="e">
        <f t="shared" si="89"/>
        <v>#REF!</v>
      </c>
      <c r="GO114" s="41" t="e">
        <f t="shared" si="89"/>
        <v>#REF!</v>
      </c>
      <c r="GP114" s="41" t="e">
        <f t="shared" si="89"/>
        <v>#REF!</v>
      </c>
      <c r="GQ114" s="41" t="e">
        <f t="shared" si="89"/>
        <v>#REF!</v>
      </c>
      <c r="GR114" s="41" t="e">
        <f t="shared" si="89"/>
        <v>#REF!</v>
      </c>
      <c r="GS114" s="41" t="e">
        <f t="shared" si="89"/>
        <v>#REF!</v>
      </c>
      <c r="GT114" s="41" t="e">
        <f t="shared" si="82"/>
        <v>#REF!</v>
      </c>
      <c r="GU114" s="41" t="e">
        <f t="shared" si="82"/>
        <v>#REF!</v>
      </c>
      <c r="GV114" s="41" t="e">
        <f t="shared" si="82"/>
        <v>#REF!</v>
      </c>
      <c r="GW114" s="41" t="e">
        <f t="shared" si="82"/>
        <v>#REF!</v>
      </c>
      <c r="GX114" s="41" t="e">
        <f t="shared" si="82"/>
        <v>#REF!</v>
      </c>
      <c r="GY114" s="41" t="e">
        <f t="shared" si="82"/>
        <v>#REF!</v>
      </c>
      <c r="GZ114" s="41" t="e">
        <f t="shared" si="82"/>
        <v>#REF!</v>
      </c>
      <c r="HA114" s="41" t="e">
        <f t="shared" si="82"/>
        <v>#REF!</v>
      </c>
      <c r="HB114" s="41" t="e">
        <f t="shared" si="82"/>
        <v>#REF!</v>
      </c>
      <c r="HC114" s="41" t="e">
        <f t="shared" si="82"/>
        <v>#REF!</v>
      </c>
      <c r="HD114" s="41" t="e">
        <f t="shared" si="82"/>
        <v>#REF!</v>
      </c>
      <c r="HE114" s="41" t="e">
        <f t="shared" si="82"/>
        <v>#REF!</v>
      </c>
      <c r="HF114" s="41" t="e">
        <f t="shared" si="82"/>
        <v>#REF!</v>
      </c>
      <c r="HG114" s="41" t="e">
        <f t="shared" si="82"/>
        <v>#REF!</v>
      </c>
      <c r="HH114" s="41" t="e">
        <f t="shared" si="91"/>
        <v>#REF!</v>
      </c>
      <c r="HI114" s="41" t="e">
        <f t="shared" si="91"/>
        <v>#REF!</v>
      </c>
      <c r="HJ114" s="41" t="e">
        <f t="shared" si="91"/>
        <v>#REF!</v>
      </c>
    </row>
    <row r="115" spans="1:218" ht="14.4" x14ac:dyDescent="0.3">
      <c r="A115" s="42">
        <v>112</v>
      </c>
      <c r="B115" s="43" t="e">
        <f>'CMM3 - AUX CALC'!$DI$67</f>
        <v>#REF!</v>
      </c>
      <c r="DJ115" s="41" t="e">
        <f>$B115/(_xlfn.SINGLE(PrazoConcessao)*12-DJ$3+1)</f>
        <v>#REF!</v>
      </c>
      <c r="DK115" s="41" t="e">
        <f t="shared" si="90"/>
        <v>#REF!</v>
      </c>
      <c r="DL115" s="41" t="e">
        <f t="shared" si="88"/>
        <v>#REF!</v>
      </c>
      <c r="DM115" s="41" t="e">
        <f t="shared" si="85"/>
        <v>#REF!</v>
      </c>
      <c r="DN115" s="41" t="e">
        <f t="shared" si="85"/>
        <v>#REF!</v>
      </c>
      <c r="DO115" s="41" t="e">
        <f t="shared" si="85"/>
        <v>#REF!</v>
      </c>
      <c r="DP115" s="41" t="e">
        <f t="shared" si="85"/>
        <v>#REF!</v>
      </c>
      <c r="DQ115" s="41" t="e">
        <f t="shared" si="76"/>
        <v>#REF!</v>
      </c>
      <c r="DR115" s="41" t="e">
        <f t="shared" si="76"/>
        <v>#REF!</v>
      </c>
      <c r="DS115" s="41" t="e">
        <f t="shared" si="76"/>
        <v>#REF!</v>
      </c>
      <c r="DT115" s="41" t="e">
        <f t="shared" si="76"/>
        <v>#REF!</v>
      </c>
      <c r="DU115" s="41" t="e">
        <f t="shared" si="76"/>
        <v>#REF!</v>
      </c>
      <c r="DV115" s="41" t="e">
        <f t="shared" si="76"/>
        <v>#REF!</v>
      </c>
      <c r="DW115" s="41" t="e">
        <f t="shared" si="76"/>
        <v>#REF!</v>
      </c>
      <c r="DX115" s="41" t="e">
        <f t="shared" si="76"/>
        <v>#REF!</v>
      </c>
      <c r="DY115" s="41" t="e">
        <f t="shared" si="76"/>
        <v>#REF!</v>
      </c>
      <c r="DZ115" s="41" t="e">
        <f t="shared" si="92"/>
        <v>#REF!</v>
      </c>
      <c r="EA115" s="41" t="e">
        <f t="shared" si="92"/>
        <v>#REF!</v>
      </c>
      <c r="EB115" s="41" t="e">
        <f t="shared" si="92"/>
        <v>#REF!</v>
      </c>
      <c r="EC115" s="41" t="e">
        <f t="shared" si="92"/>
        <v>#REF!</v>
      </c>
      <c r="ED115" s="41" t="e">
        <f t="shared" si="92"/>
        <v>#REF!</v>
      </c>
      <c r="EE115" s="41" t="e">
        <f t="shared" si="92"/>
        <v>#REF!</v>
      </c>
      <c r="EF115" s="41" t="e">
        <f t="shared" si="77"/>
        <v>#REF!</v>
      </c>
      <c r="EG115" s="41" t="e">
        <f t="shared" si="77"/>
        <v>#REF!</v>
      </c>
      <c r="EH115" s="41" t="e">
        <f t="shared" si="77"/>
        <v>#REF!</v>
      </c>
      <c r="EI115" s="41" t="e">
        <f t="shared" si="77"/>
        <v>#REF!</v>
      </c>
      <c r="EJ115" s="41" t="e">
        <f t="shared" ref="EJ115:ER143" si="94">EI115</f>
        <v>#REF!</v>
      </c>
      <c r="EK115" s="41" t="e">
        <f t="shared" si="94"/>
        <v>#REF!</v>
      </c>
      <c r="EL115" s="41" t="e">
        <f t="shared" si="94"/>
        <v>#REF!</v>
      </c>
      <c r="EM115" s="41" t="e">
        <f t="shared" si="94"/>
        <v>#REF!</v>
      </c>
      <c r="EN115" s="41" t="e">
        <f t="shared" si="94"/>
        <v>#REF!</v>
      </c>
      <c r="EO115" s="41" t="e">
        <f t="shared" si="94"/>
        <v>#REF!</v>
      </c>
      <c r="EP115" s="41" t="e">
        <f t="shared" si="94"/>
        <v>#REF!</v>
      </c>
      <c r="EQ115" s="41" t="e">
        <f t="shared" si="94"/>
        <v>#REF!</v>
      </c>
      <c r="ER115" s="41" t="e">
        <f t="shared" si="94"/>
        <v>#REF!</v>
      </c>
      <c r="ES115" s="41" t="e">
        <f t="shared" si="86"/>
        <v>#REF!</v>
      </c>
      <c r="ET115" s="41" t="e">
        <f t="shared" si="86"/>
        <v>#REF!</v>
      </c>
      <c r="EU115" s="41" t="e">
        <f t="shared" si="86"/>
        <v>#REF!</v>
      </c>
      <c r="EV115" s="41" t="e">
        <f t="shared" si="86"/>
        <v>#REF!</v>
      </c>
      <c r="EW115" s="41" t="e">
        <f t="shared" si="78"/>
        <v>#REF!</v>
      </c>
      <c r="EX115" s="41" t="e">
        <f t="shared" si="78"/>
        <v>#REF!</v>
      </c>
      <c r="EY115" s="41" t="e">
        <f t="shared" si="78"/>
        <v>#REF!</v>
      </c>
      <c r="EZ115" s="41" t="e">
        <f t="shared" si="78"/>
        <v>#REF!</v>
      </c>
      <c r="FA115" s="41" t="e">
        <f t="shared" si="78"/>
        <v>#REF!</v>
      </c>
      <c r="FB115" s="41" t="e">
        <f t="shared" si="78"/>
        <v>#REF!</v>
      </c>
      <c r="FC115" s="41" t="e">
        <f t="shared" si="78"/>
        <v>#REF!</v>
      </c>
      <c r="FD115" s="41" t="e">
        <f t="shared" si="78"/>
        <v>#REF!</v>
      </c>
      <c r="FE115" s="41" t="e">
        <f t="shared" si="78"/>
        <v>#REF!</v>
      </c>
      <c r="FF115" s="41" t="e">
        <f t="shared" si="93"/>
        <v>#REF!</v>
      </c>
      <c r="FG115" s="41" t="e">
        <f t="shared" si="93"/>
        <v>#REF!</v>
      </c>
      <c r="FH115" s="41" t="e">
        <f t="shared" si="93"/>
        <v>#REF!</v>
      </c>
      <c r="FI115" s="41" t="e">
        <f t="shared" si="93"/>
        <v>#REF!</v>
      </c>
      <c r="FJ115" s="41" t="e">
        <f t="shared" si="93"/>
        <v>#REF!</v>
      </c>
      <c r="FK115" s="41" t="e">
        <f t="shared" si="93"/>
        <v>#REF!</v>
      </c>
      <c r="FL115" s="41" t="e">
        <f t="shared" si="79"/>
        <v>#REF!</v>
      </c>
      <c r="FM115" s="41" t="e">
        <f t="shared" si="79"/>
        <v>#REF!</v>
      </c>
      <c r="FN115" s="41" t="e">
        <f t="shared" si="79"/>
        <v>#REF!</v>
      </c>
      <c r="FO115" s="41" t="e">
        <f t="shared" si="79"/>
        <v>#REF!</v>
      </c>
      <c r="FP115" s="41" t="e">
        <f t="shared" ref="FP115:FX143" si="95">FO115</f>
        <v>#REF!</v>
      </c>
      <c r="FQ115" s="41" t="e">
        <f t="shared" si="95"/>
        <v>#REF!</v>
      </c>
      <c r="FR115" s="41" t="e">
        <f t="shared" si="95"/>
        <v>#REF!</v>
      </c>
      <c r="FS115" s="41" t="e">
        <f t="shared" si="95"/>
        <v>#REF!</v>
      </c>
      <c r="FT115" s="41" t="e">
        <f t="shared" si="95"/>
        <v>#REF!</v>
      </c>
      <c r="FU115" s="41" t="e">
        <f t="shared" si="95"/>
        <v>#REF!</v>
      </c>
      <c r="FV115" s="41" t="e">
        <f t="shared" si="95"/>
        <v>#REF!</v>
      </c>
      <c r="FW115" s="41" t="e">
        <f t="shared" si="95"/>
        <v>#REF!</v>
      </c>
      <c r="FX115" s="41" t="e">
        <f t="shared" si="95"/>
        <v>#REF!</v>
      </c>
      <c r="FY115" s="41" t="e">
        <f t="shared" si="87"/>
        <v>#REF!</v>
      </c>
      <c r="FZ115" s="41" t="e">
        <f t="shared" si="87"/>
        <v>#REF!</v>
      </c>
      <c r="GA115" s="41" t="e">
        <f t="shared" si="87"/>
        <v>#REF!</v>
      </c>
      <c r="GB115" s="41" t="e">
        <f t="shared" si="87"/>
        <v>#REF!</v>
      </c>
      <c r="GC115" s="41" t="e">
        <f t="shared" si="80"/>
        <v>#REF!</v>
      </c>
      <c r="GD115" s="41" t="e">
        <f t="shared" si="80"/>
        <v>#REF!</v>
      </c>
      <c r="GE115" s="41" t="e">
        <f t="shared" si="80"/>
        <v>#REF!</v>
      </c>
      <c r="GF115" s="41" t="e">
        <f t="shared" si="80"/>
        <v>#REF!</v>
      </c>
      <c r="GG115" s="41" t="e">
        <f t="shared" si="80"/>
        <v>#REF!</v>
      </c>
      <c r="GH115" s="41" t="e">
        <f t="shared" si="66"/>
        <v>#REF!</v>
      </c>
      <c r="GI115" s="41" t="e">
        <f t="shared" si="66"/>
        <v>#REF!</v>
      </c>
      <c r="GJ115" s="41" t="e">
        <f t="shared" si="66"/>
        <v>#REF!</v>
      </c>
      <c r="GK115" s="41" t="e">
        <f t="shared" si="66"/>
        <v>#REF!</v>
      </c>
      <c r="GL115" s="41" t="e">
        <f t="shared" si="66"/>
        <v>#REF!</v>
      </c>
      <c r="GM115" s="41" t="e">
        <f t="shared" si="89"/>
        <v>#REF!</v>
      </c>
      <c r="GN115" s="41" t="e">
        <f t="shared" si="89"/>
        <v>#REF!</v>
      </c>
      <c r="GO115" s="41" t="e">
        <f t="shared" si="89"/>
        <v>#REF!</v>
      </c>
      <c r="GP115" s="41" t="e">
        <f t="shared" si="89"/>
        <v>#REF!</v>
      </c>
      <c r="GQ115" s="41" t="e">
        <f t="shared" si="89"/>
        <v>#REF!</v>
      </c>
      <c r="GR115" s="41" t="e">
        <f t="shared" si="89"/>
        <v>#REF!</v>
      </c>
      <c r="GS115" s="41" t="e">
        <f t="shared" si="89"/>
        <v>#REF!</v>
      </c>
      <c r="GT115" s="41" t="e">
        <f t="shared" si="82"/>
        <v>#REF!</v>
      </c>
      <c r="GU115" s="41" t="e">
        <f t="shared" si="82"/>
        <v>#REF!</v>
      </c>
      <c r="GV115" s="41" t="e">
        <f t="shared" si="82"/>
        <v>#REF!</v>
      </c>
      <c r="GW115" s="41" t="e">
        <f t="shared" si="82"/>
        <v>#REF!</v>
      </c>
      <c r="GX115" s="41" t="e">
        <f t="shared" si="82"/>
        <v>#REF!</v>
      </c>
      <c r="GY115" s="41" t="e">
        <f t="shared" si="82"/>
        <v>#REF!</v>
      </c>
      <c r="GZ115" s="41" t="e">
        <f t="shared" si="82"/>
        <v>#REF!</v>
      </c>
      <c r="HA115" s="41" t="e">
        <f t="shared" si="82"/>
        <v>#REF!</v>
      </c>
      <c r="HB115" s="41" t="e">
        <f t="shared" ref="HB115:HG157" si="96">HA115</f>
        <v>#REF!</v>
      </c>
      <c r="HC115" s="41" t="e">
        <f t="shared" si="96"/>
        <v>#REF!</v>
      </c>
      <c r="HD115" s="41" t="e">
        <f t="shared" si="96"/>
        <v>#REF!</v>
      </c>
      <c r="HE115" s="41" t="e">
        <f t="shared" si="96"/>
        <v>#REF!</v>
      </c>
      <c r="HF115" s="41" t="e">
        <f t="shared" si="96"/>
        <v>#REF!</v>
      </c>
      <c r="HG115" s="41" t="e">
        <f t="shared" si="96"/>
        <v>#REF!</v>
      </c>
      <c r="HH115" s="41" t="e">
        <f t="shared" si="91"/>
        <v>#REF!</v>
      </c>
      <c r="HI115" s="41" t="e">
        <f t="shared" si="91"/>
        <v>#REF!</v>
      </c>
      <c r="HJ115" s="41" t="e">
        <f t="shared" si="91"/>
        <v>#REF!</v>
      </c>
    </row>
    <row r="116" spans="1:218" ht="14.4" x14ac:dyDescent="0.3">
      <c r="A116" s="42">
        <v>113</v>
      </c>
      <c r="B116" s="43" t="e">
        <f>'CMM3 - AUX CALC'!$DJ$67</f>
        <v>#REF!</v>
      </c>
      <c r="DK116" s="41" t="e">
        <f>$B116/(_xlfn.SINGLE(PrazoConcessao)*12-DK$3+1)</f>
        <v>#REF!</v>
      </c>
      <c r="DL116" s="41" t="e">
        <f t="shared" si="88"/>
        <v>#REF!</v>
      </c>
      <c r="DM116" s="41" t="e">
        <f t="shared" si="85"/>
        <v>#REF!</v>
      </c>
      <c r="DN116" s="41" t="e">
        <f t="shared" si="85"/>
        <v>#REF!</v>
      </c>
      <c r="DO116" s="41" t="e">
        <f t="shared" si="85"/>
        <v>#REF!</v>
      </c>
      <c r="DP116" s="41" t="e">
        <f t="shared" si="85"/>
        <v>#REF!</v>
      </c>
      <c r="DQ116" s="41" t="e">
        <f t="shared" si="76"/>
        <v>#REF!</v>
      </c>
      <c r="DR116" s="41" t="e">
        <f t="shared" si="76"/>
        <v>#REF!</v>
      </c>
      <c r="DS116" s="41" t="e">
        <f t="shared" si="76"/>
        <v>#REF!</v>
      </c>
      <c r="DT116" s="41" t="e">
        <f t="shared" si="76"/>
        <v>#REF!</v>
      </c>
      <c r="DU116" s="41" t="e">
        <f t="shared" si="76"/>
        <v>#REF!</v>
      </c>
      <c r="DV116" s="41" t="e">
        <f t="shared" si="76"/>
        <v>#REF!</v>
      </c>
      <c r="DW116" s="41" t="e">
        <f t="shared" si="76"/>
        <v>#REF!</v>
      </c>
      <c r="DX116" s="41" t="e">
        <f t="shared" si="76"/>
        <v>#REF!</v>
      </c>
      <c r="DY116" s="41" t="e">
        <f t="shared" si="76"/>
        <v>#REF!</v>
      </c>
      <c r="DZ116" s="41" t="e">
        <f t="shared" si="92"/>
        <v>#REF!</v>
      </c>
      <c r="EA116" s="41" t="e">
        <f t="shared" si="92"/>
        <v>#REF!</v>
      </c>
      <c r="EB116" s="41" t="e">
        <f t="shared" si="92"/>
        <v>#REF!</v>
      </c>
      <c r="EC116" s="41" t="e">
        <f t="shared" si="92"/>
        <v>#REF!</v>
      </c>
      <c r="ED116" s="41" t="e">
        <f t="shared" si="92"/>
        <v>#REF!</v>
      </c>
      <c r="EE116" s="41" t="e">
        <f t="shared" si="92"/>
        <v>#REF!</v>
      </c>
      <c r="EF116" s="41" t="e">
        <f t="shared" si="92"/>
        <v>#REF!</v>
      </c>
      <c r="EG116" s="41" t="e">
        <f t="shared" si="92"/>
        <v>#REF!</v>
      </c>
      <c r="EH116" s="41" t="e">
        <f t="shared" si="92"/>
        <v>#REF!</v>
      </c>
      <c r="EI116" s="41" t="e">
        <f t="shared" si="92"/>
        <v>#REF!</v>
      </c>
      <c r="EJ116" s="41" t="e">
        <f t="shared" si="94"/>
        <v>#REF!</v>
      </c>
      <c r="EK116" s="41" t="e">
        <f t="shared" si="94"/>
        <v>#REF!</v>
      </c>
      <c r="EL116" s="41" t="e">
        <f t="shared" si="94"/>
        <v>#REF!</v>
      </c>
      <c r="EM116" s="41" t="e">
        <f t="shared" si="94"/>
        <v>#REF!</v>
      </c>
      <c r="EN116" s="41" t="e">
        <f t="shared" si="94"/>
        <v>#REF!</v>
      </c>
      <c r="EO116" s="41" t="e">
        <f t="shared" si="94"/>
        <v>#REF!</v>
      </c>
      <c r="EP116" s="41" t="e">
        <f t="shared" si="94"/>
        <v>#REF!</v>
      </c>
      <c r="EQ116" s="41" t="e">
        <f t="shared" si="94"/>
        <v>#REF!</v>
      </c>
      <c r="ER116" s="41" t="e">
        <f t="shared" si="94"/>
        <v>#REF!</v>
      </c>
      <c r="ES116" s="41" t="e">
        <f t="shared" si="86"/>
        <v>#REF!</v>
      </c>
      <c r="ET116" s="41" t="e">
        <f t="shared" si="86"/>
        <v>#REF!</v>
      </c>
      <c r="EU116" s="41" t="e">
        <f t="shared" si="86"/>
        <v>#REF!</v>
      </c>
      <c r="EV116" s="41" t="e">
        <f t="shared" si="86"/>
        <v>#REF!</v>
      </c>
      <c r="EW116" s="41" t="e">
        <f t="shared" si="78"/>
        <v>#REF!</v>
      </c>
      <c r="EX116" s="41" t="e">
        <f t="shared" si="78"/>
        <v>#REF!</v>
      </c>
      <c r="EY116" s="41" t="e">
        <f t="shared" si="78"/>
        <v>#REF!</v>
      </c>
      <c r="EZ116" s="41" t="e">
        <f t="shared" si="78"/>
        <v>#REF!</v>
      </c>
      <c r="FA116" s="41" t="e">
        <f t="shared" si="78"/>
        <v>#REF!</v>
      </c>
      <c r="FB116" s="41" t="e">
        <f t="shared" si="78"/>
        <v>#REF!</v>
      </c>
      <c r="FC116" s="41" t="e">
        <f t="shared" si="78"/>
        <v>#REF!</v>
      </c>
      <c r="FD116" s="41" t="e">
        <f t="shared" si="78"/>
        <v>#REF!</v>
      </c>
      <c r="FE116" s="41" t="e">
        <f t="shared" si="78"/>
        <v>#REF!</v>
      </c>
      <c r="FF116" s="41" t="e">
        <f t="shared" si="93"/>
        <v>#REF!</v>
      </c>
      <c r="FG116" s="41" t="e">
        <f t="shared" si="93"/>
        <v>#REF!</v>
      </c>
      <c r="FH116" s="41" t="e">
        <f t="shared" si="93"/>
        <v>#REF!</v>
      </c>
      <c r="FI116" s="41" t="e">
        <f t="shared" si="93"/>
        <v>#REF!</v>
      </c>
      <c r="FJ116" s="41" t="e">
        <f t="shared" si="93"/>
        <v>#REF!</v>
      </c>
      <c r="FK116" s="41" t="e">
        <f t="shared" si="93"/>
        <v>#REF!</v>
      </c>
      <c r="FL116" s="41" t="e">
        <f t="shared" si="93"/>
        <v>#REF!</v>
      </c>
      <c r="FM116" s="41" t="e">
        <f t="shared" si="93"/>
        <v>#REF!</v>
      </c>
      <c r="FN116" s="41" t="e">
        <f t="shared" si="93"/>
        <v>#REF!</v>
      </c>
      <c r="FO116" s="41" t="e">
        <f t="shared" si="93"/>
        <v>#REF!</v>
      </c>
      <c r="FP116" s="41" t="e">
        <f t="shared" si="95"/>
        <v>#REF!</v>
      </c>
      <c r="FQ116" s="41" t="e">
        <f t="shared" si="95"/>
        <v>#REF!</v>
      </c>
      <c r="FR116" s="41" t="e">
        <f t="shared" si="95"/>
        <v>#REF!</v>
      </c>
      <c r="FS116" s="41" t="e">
        <f t="shared" si="95"/>
        <v>#REF!</v>
      </c>
      <c r="FT116" s="41" t="e">
        <f t="shared" si="95"/>
        <v>#REF!</v>
      </c>
      <c r="FU116" s="41" t="e">
        <f t="shared" si="95"/>
        <v>#REF!</v>
      </c>
      <c r="FV116" s="41" t="e">
        <f t="shared" si="95"/>
        <v>#REF!</v>
      </c>
      <c r="FW116" s="41" t="e">
        <f t="shared" si="95"/>
        <v>#REF!</v>
      </c>
      <c r="FX116" s="41" t="e">
        <f t="shared" si="95"/>
        <v>#REF!</v>
      </c>
      <c r="FY116" s="41" t="e">
        <f t="shared" si="87"/>
        <v>#REF!</v>
      </c>
      <c r="FZ116" s="41" t="e">
        <f t="shared" si="87"/>
        <v>#REF!</v>
      </c>
      <c r="GA116" s="41" t="e">
        <f t="shared" si="87"/>
        <v>#REF!</v>
      </c>
      <c r="GB116" s="41" t="e">
        <f t="shared" si="87"/>
        <v>#REF!</v>
      </c>
      <c r="GC116" s="41" t="e">
        <f t="shared" si="80"/>
        <v>#REF!</v>
      </c>
      <c r="GD116" s="41" t="e">
        <f t="shared" si="80"/>
        <v>#REF!</v>
      </c>
      <c r="GE116" s="41" t="e">
        <f t="shared" si="80"/>
        <v>#REF!</v>
      </c>
      <c r="GF116" s="41" t="e">
        <f t="shared" si="80"/>
        <v>#REF!</v>
      </c>
      <c r="GG116" s="41" t="e">
        <f t="shared" si="80"/>
        <v>#REF!</v>
      </c>
      <c r="GH116" s="41" t="e">
        <f t="shared" si="66"/>
        <v>#REF!</v>
      </c>
      <c r="GI116" s="41" t="e">
        <f t="shared" si="66"/>
        <v>#REF!</v>
      </c>
      <c r="GJ116" s="41" t="e">
        <f t="shared" si="66"/>
        <v>#REF!</v>
      </c>
      <c r="GK116" s="41" t="e">
        <f t="shared" si="66"/>
        <v>#REF!</v>
      </c>
      <c r="GL116" s="41" t="e">
        <f t="shared" si="66"/>
        <v>#REF!</v>
      </c>
      <c r="GM116" s="41" t="e">
        <f t="shared" si="89"/>
        <v>#REF!</v>
      </c>
      <c r="GN116" s="41" t="e">
        <f t="shared" si="89"/>
        <v>#REF!</v>
      </c>
      <c r="GO116" s="41" t="e">
        <f t="shared" si="89"/>
        <v>#REF!</v>
      </c>
      <c r="GP116" s="41" t="e">
        <f t="shared" si="89"/>
        <v>#REF!</v>
      </c>
      <c r="GQ116" s="41" t="e">
        <f t="shared" si="89"/>
        <v>#REF!</v>
      </c>
      <c r="GR116" s="41" t="e">
        <f t="shared" si="89"/>
        <v>#REF!</v>
      </c>
      <c r="GS116" s="41" t="e">
        <f t="shared" si="89"/>
        <v>#REF!</v>
      </c>
      <c r="GT116" s="41" t="e">
        <f t="shared" si="89"/>
        <v>#REF!</v>
      </c>
      <c r="GU116" s="41" t="e">
        <f t="shared" si="89"/>
        <v>#REF!</v>
      </c>
      <c r="GV116" s="41" t="e">
        <f t="shared" si="89"/>
        <v>#REF!</v>
      </c>
      <c r="GW116" s="41" t="e">
        <f t="shared" si="89"/>
        <v>#REF!</v>
      </c>
      <c r="GX116" s="41" t="e">
        <f t="shared" si="89"/>
        <v>#REF!</v>
      </c>
      <c r="GY116" s="41" t="e">
        <f t="shared" si="89"/>
        <v>#REF!</v>
      </c>
      <c r="GZ116" s="41" t="e">
        <f t="shared" si="89"/>
        <v>#REF!</v>
      </c>
      <c r="HA116" s="41" t="e">
        <f t="shared" si="89"/>
        <v>#REF!</v>
      </c>
      <c r="HB116" s="41" t="e">
        <f t="shared" si="96"/>
        <v>#REF!</v>
      </c>
      <c r="HC116" s="41" t="e">
        <f t="shared" si="96"/>
        <v>#REF!</v>
      </c>
      <c r="HD116" s="41" t="e">
        <f t="shared" si="96"/>
        <v>#REF!</v>
      </c>
      <c r="HE116" s="41" t="e">
        <f t="shared" si="96"/>
        <v>#REF!</v>
      </c>
      <c r="HF116" s="41" t="e">
        <f t="shared" si="96"/>
        <v>#REF!</v>
      </c>
      <c r="HG116" s="41" t="e">
        <f t="shared" si="96"/>
        <v>#REF!</v>
      </c>
      <c r="HH116" s="41" t="e">
        <f t="shared" si="91"/>
        <v>#REF!</v>
      </c>
      <c r="HI116" s="41" t="e">
        <f t="shared" si="91"/>
        <v>#REF!</v>
      </c>
      <c r="HJ116" s="41" t="e">
        <f t="shared" si="91"/>
        <v>#REF!</v>
      </c>
    </row>
    <row r="117" spans="1:218" ht="14.4" x14ac:dyDescent="0.3">
      <c r="A117" s="42">
        <v>114</v>
      </c>
      <c r="B117" s="43" t="e">
        <f>'CMM3 - AUX CALC'!$DK$67</f>
        <v>#REF!</v>
      </c>
      <c r="DL117" s="41" t="e">
        <f>$B117/(_xlfn.SINGLE(PrazoConcessao)*12-DL$3+1)</f>
        <v>#REF!</v>
      </c>
      <c r="DM117" s="41" t="e">
        <f t="shared" si="85"/>
        <v>#REF!</v>
      </c>
      <c r="DN117" s="41" t="e">
        <f t="shared" si="85"/>
        <v>#REF!</v>
      </c>
      <c r="DO117" s="41" t="e">
        <f t="shared" si="85"/>
        <v>#REF!</v>
      </c>
      <c r="DP117" s="41" t="e">
        <f t="shared" si="85"/>
        <v>#REF!</v>
      </c>
      <c r="DQ117" s="41" t="e">
        <f t="shared" si="76"/>
        <v>#REF!</v>
      </c>
      <c r="DR117" s="41" t="e">
        <f t="shared" si="76"/>
        <v>#REF!</v>
      </c>
      <c r="DS117" s="41" t="e">
        <f t="shared" si="76"/>
        <v>#REF!</v>
      </c>
      <c r="DT117" s="41" t="e">
        <f t="shared" si="76"/>
        <v>#REF!</v>
      </c>
      <c r="DU117" s="41" t="e">
        <f t="shared" si="76"/>
        <v>#REF!</v>
      </c>
      <c r="DV117" s="41" t="e">
        <f t="shared" si="76"/>
        <v>#REF!</v>
      </c>
      <c r="DW117" s="41" t="e">
        <f t="shared" si="76"/>
        <v>#REF!</v>
      </c>
      <c r="DX117" s="41" t="e">
        <f t="shared" si="76"/>
        <v>#REF!</v>
      </c>
      <c r="DY117" s="41" t="e">
        <f t="shared" si="76"/>
        <v>#REF!</v>
      </c>
      <c r="DZ117" s="41" t="e">
        <f t="shared" si="92"/>
        <v>#REF!</v>
      </c>
      <c r="EA117" s="41" t="e">
        <f t="shared" si="92"/>
        <v>#REF!</v>
      </c>
      <c r="EB117" s="41" t="e">
        <f t="shared" si="92"/>
        <v>#REF!</v>
      </c>
      <c r="EC117" s="41" t="e">
        <f t="shared" si="92"/>
        <v>#REF!</v>
      </c>
      <c r="ED117" s="41" t="e">
        <f t="shared" si="92"/>
        <v>#REF!</v>
      </c>
      <c r="EE117" s="41" t="e">
        <f t="shared" si="92"/>
        <v>#REF!</v>
      </c>
      <c r="EF117" s="41" t="e">
        <f t="shared" si="92"/>
        <v>#REF!</v>
      </c>
      <c r="EG117" s="41" t="e">
        <f t="shared" si="92"/>
        <v>#REF!</v>
      </c>
      <c r="EH117" s="41" t="e">
        <f t="shared" si="92"/>
        <v>#REF!</v>
      </c>
      <c r="EI117" s="41" t="e">
        <f t="shared" si="92"/>
        <v>#REF!</v>
      </c>
      <c r="EJ117" s="41" t="e">
        <f t="shared" si="94"/>
        <v>#REF!</v>
      </c>
      <c r="EK117" s="41" t="e">
        <f t="shared" si="94"/>
        <v>#REF!</v>
      </c>
      <c r="EL117" s="41" t="e">
        <f t="shared" si="94"/>
        <v>#REF!</v>
      </c>
      <c r="EM117" s="41" t="e">
        <f t="shared" si="94"/>
        <v>#REF!</v>
      </c>
      <c r="EN117" s="41" t="e">
        <f t="shared" si="94"/>
        <v>#REF!</v>
      </c>
      <c r="EO117" s="41" t="e">
        <f t="shared" si="94"/>
        <v>#REF!</v>
      </c>
      <c r="EP117" s="41" t="e">
        <f t="shared" si="94"/>
        <v>#REF!</v>
      </c>
      <c r="EQ117" s="41" t="e">
        <f t="shared" si="94"/>
        <v>#REF!</v>
      </c>
      <c r="ER117" s="41" t="e">
        <f t="shared" si="94"/>
        <v>#REF!</v>
      </c>
      <c r="ES117" s="41" t="e">
        <f t="shared" si="86"/>
        <v>#REF!</v>
      </c>
      <c r="ET117" s="41" t="e">
        <f t="shared" si="86"/>
        <v>#REF!</v>
      </c>
      <c r="EU117" s="41" t="e">
        <f t="shared" si="86"/>
        <v>#REF!</v>
      </c>
      <c r="EV117" s="41" t="e">
        <f t="shared" si="86"/>
        <v>#REF!</v>
      </c>
      <c r="EW117" s="41" t="e">
        <f t="shared" si="78"/>
        <v>#REF!</v>
      </c>
      <c r="EX117" s="41" t="e">
        <f t="shared" si="78"/>
        <v>#REF!</v>
      </c>
      <c r="EY117" s="41" t="e">
        <f t="shared" si="78"/>
        <v>#REF!</v>
      </c>
      <c r="EZ117" s="41" t="e">
        <f t="shared" si="78"/>
        <v>#REF!</v>
      </c>
      <c r="FA117" s="41" t="e">
        <f t="shared" si="78"/>
        <v>#REF!</v>
      </c>
      <c r="FB117" s="41" t="e">
        <f t="shared" si="78"/>
        <v>#REF!</v>
      </c>
      <c r="FC117" s="41" t="e">
        <f t="shared" si="78"/>
        <v>#REF!</v>
      </c>
      <c r="FD117" s="41" t="e">
        <f t="shared" si="78"/>
        <v>#REF!</v>
      </c>
      <c r="FE117" s="41" t="e">
        <f t="shared" si="78"/>
        <v>#REF!</v>
      </c>
      <c r="FF117" s="41" t="e">
        <f t="shared" si="93"/>
        <v>#REF!</v>
      </c>
      <c r="FG117" s="41" t="e">
        <f t="shared" si="93"/>
        <v>#REF!</v>
      </c>
      <c r="FH117" s="41" t="e">
        <f t="shared" si="93"/>
        <v>#REF!</v>
      </c>
      <c r="FI117" s="41" t="e">
        <f t="shared" si="93"/>
        <v>#REF!</v>
      </c>
      <c r="FJ117" s="41" t="e">
        <f t="shared" si="93"/>
        <v>#REF!</v>
      </c>
      <c r="FK117" s="41" t="e">
        <f t="shared" si="93"/>
        <v>#REF!</v>
      </c>
      <c r="FL117" s="41" t="e">
        <f t="shared" si="93"/>
        <v>#REF!</v>
      </c>
      <c r="FM117" s="41" t="e">
        <f t="shared" si="93"/>
        <v>#REF!</v>
      </c>
      <c r="FN117" s="41" t="e">
        <f t="shared" si="93"/>
        <v>#REF!</v>
      </c>
      <c r="FO117" s="41" t="e">
        <f t="shared" si="93"/>
        <v>#REF!</v>
      </c>
      <c r="FP117" s="41" t="e">
        <f t="shared" si="95"/>
        <v>#REF!</v>
      </c>
      <c r="FQ117" s="41" t="e">
        <f t="shared" si="95"/>
        <v>#REF!</v>
      </c>
      <c r="FR117" s="41" t="e">
        <f t="shared" si="95"/>
        <v>#REF!</v>
      </c>
      <c r="FS117" s="41" t="e">
        <f t="shared" si="95"/>
        <v>#REF!</v>
      </c>
      <c r="FT117" s="41" t="e">
        <f t="shared" si="95"/>
        <v>#REF!</v>
      </c>
      <c r="FU117" s="41" t="e">
        <f t="shared" si="95"/>
        <v>#REF!</v>
      </c>
      <c r="FV117" s="41" t="e">
        <f t="shared" si="95"/>
        <v>#REF!</v>
      </c>
      <c r="FW117" s="41" t="e">
        <f t="shared" si="95"/>
        <v>#REF!</v>
      </c>
      <c r="FX117" s="41" t="e">
        <f t="shared" si="95"/>
        <v>#REF!</v>
      </c>
      <c r="FY117" s="41" t="e">
        <f t="shared" si="87"/>
        <v>#REF!</v>
      </c>
      <c r="FZ117" s="41" t="e">
        <f t="shared" si="87"/>
        <v>#REF!</v>
      </c>
      <c r="GA117" s="41" t="e">
        <f t="shared" si="87"/>
        <v>#REF!</v>
      </c>
      <c r="GB117" s="41" t="e">
        <f t="shared" si="87"/>
        <v>#REF!</v>
      </c>
      <c r="GC117" s="41" t="e">
        <f t="shared" si="80"/>
        <v>#REF!</v>
      </c>
      <c r="GD117" s="41" t="e">
        <f t="shared" si="80"/>
        <v>#REF!</v>
      </c>
      <c r="GE117" s="41" t="e">
        <f t="shared" si="80"/>
        <v>#REF!</v>
      </c>
      <c r="GF117" s="41" t="e">
        <f t="shared" si="80"/>
        <v>#REF!</v>
      </c>
      <c r="GG117" s="41" t="e">
        <f t="shared" si="80"/>
        <v>#REF!</v>
      </c>
      <c r="GH117" s="41" t="e">
        <f t="shared" si="66"/>
        <v>#REF!</v>
      </c>
      <c r="GI117" s="41" t="e">
        <f t="shared" si="66"/>
        <v>#REF!</v>
      </c>
      <c r="GJ117" s="41" t="e">
        <f t="shared" si="66"/>
        <v>#REF!</v>
      </c>
      <c r="GK117" s="41" t="e">
        <f t="shared" si="66"/>
        <v>#REF!</v>
      </c>
      <c r="GL117" s="41" t="e">
        <f t="shared" si="66"/>
        <v>#REF!</v>
      </c>
      <c r="GM117" s="41" t="e">
        <f t="shared" si="89"/>
        <v>#REF!</v>
      </c>
      <c r="GN117" s="41" t="e">
        <f t="shared" si="89"/>
        <v>#REF!</v>
      </c>
      <c r="GO117" s="41" t="e">
        <f t="shared" si="89"/>
        <v>#REF!</v>
      </c>
      <c r="GP117" s="41" t="e">
        <f t="shared" si="89"/>
        <v>#REF!</v>
      </c>
      <c r="GQ117" s="41" t="e">
        <f t="shared" si="89"/>
        <v>#REF!</v>
      </c>
      <c r="GR117" s="41" t="e">
        <f t="shared" si="89"/>
        <v>#REF!</v>
      </c>
      <c r="GS117" s="41" t="e">
        <f t="shared" si="89"/>
        <v>#REF!</v>
      </c>
      <c r="GT117" s="41" t="e">
        <f t="shared" si="89"/>
        <v>#REF!</v>
      </c>
      <c r="GU117" s="41" t="e">
        <f t="shared" si="89"/>
        <v>#REF!</v>
      </c>
      <c r="GV117" s="41" t="e">
        <f t="shared" si="89"/>
        <v>#REF!</v>
      </c>
      <c r="GW117" s="41" t="e">
        <f t="shared" si="89"/>
        <v>#REF!</v>
      </c>
      <c r="GX117" s="41" t="e">
        <f t="shared" si="89"/>
        <v>#REF!</v>
      </c>
      <c r="GY117" s="41" t="e">
        <f t="shared" si="89"/>
        <v>#REF!</v>
      </c>
      <c r="GZ117" s="41" t="e">
        <f t="shared" si="89"/>
        <v>#REF!</v>
      </c>
      <c r="HA117" s="41" t="e">
        <f t="shared" si="89"/>
        <v>#REF!</v>
      </c>
      <c r="HB117" s="41" t="e">
        <f t="shared" si="96"/>
        <v>#REF!</v>
      </c>
      <c r="HC117" s="41" t="e">
        <f t="shared" si="96"/>
        <v>#REF!</v>
      </c>
      <c r="HD117" s="41" t="e">
        <f t="shared" si="96"/>
        <v>#REF!</v>
      </c>
      <c r="HE117" s="41" t="e">
        <f t="shared" si="96"/>
        <v>#REF!</v>
      </c>
      <c r="HF117" s="41" t="e">
        <f t="shared" si="96"/>
        <v>#REF!</v>
      </c>
      <c r="HG117" s="41" t="e">
        <f t="shared" si="96"/>
        <v>#REF!</v>
      </c>
      <c r="HH117" s="41" t="e">
        <f t="shared" si="91"/>
        <v>#REF!</v>
      </c>
      <c r="HI117" s="41" t="e">
        <f t="shared" si="91"/>
        <v>#REF!</v>
      </c>
      <c r="HJ117" s="41" t="e">
        <f t="shared" si="91"/>
        <v>#REF!</v>
      </c>
    </row>
    <row r="118" spans="1:218" ht="14.4" x14ac:dyDescent="0.3">
      <c r="A118" s="42">
        <v>115</v>
      </c>
      <c r="B118" s="43" t="e">
        <f>'CMM3 - AUX CALC'!$DL$67</f>
        <v>#REF!</v>
      </c>
      <c r="DM118" s="41" t="e">
        <f>$B118/(_xlfn.SINGLE(PrazoConcessao)*12-DM$3+1)</f>
        <v>#REF!</v>
      </c>
      <c r="DN118" s="41" t="e">
        <f t="shared" si="85"/>
        <v>#REF!</v>
      </c>
      <c r="DO118" s="41" t="e">
        <f t="shared" si="85"/>
        <v>#REF!</v>
      </c>
      <c r="DP118" s="41" t="e">
        <f t="shared" si="85"/>
        <v>#REF!</v>
      </c>
      <c r="DQ118" s="41" t="e">
        <f t="shared" si="76"/>
        <v>#REF!</v>
      </c>
      <c r="DR118" s="41" t="e">
        <f t="shared" si="76"/>
        <v>#REF!</v>
      </c>
      <c r="DS118" s="41" t="e">
        <f t="shared" si="76"/>
        <v>#REF!</v>
      </c>
      <c r="DT118" s="41" t="e">
        <f t="shared" si="76"/>
        <v>#REF!</v>
      </c>
      <c r="DU118" s="41" t="e">
        <f t="shared" si="76"/>
        <v>#REF!</v>
      </c>
      <c r="DV118" s="41" t="e">
        <f t="shared" si="76"/>
        <v>#REF!</v>
      </c>
      <c r="DW118" s="41" t="e">
        <f t="shared" si="76"/>
        <v>#REF!</v>
      </c>
      <c r="DX118" s="41" t="e">
        <f t="shared" si="76"/>
        <v>#REF!</v>
      </c>
      <c r="DY118" s="41" t="e">
        <f t="shared" si="76"/>
        <v>#REF!</v>
      </c>
      <c r="DZ118" s="41" t="e">
        <f t="shared" si="92"/>
        <v>#REF!</v>
      </c>
      <c r="EA118" s="41" t="e">
        <f t="shared" si="92"/>
        <v>#REF!</v>
      </c>
      <c r="EB118" s="41" t="e">
        <f t="shared" si="92"/>
        <v>#REF!</v>
      </c>
      <c r="EC118" s="41" t="e">
        <f t="shared" si="92"/>
        <v>#REF!</v>
      </c>
      <c r="ED118" s="41" t="e">
        <f t="shared" si="92"/>
        <v>#REF!</v>
      </c>
      <c r="EE118" s="41" t="e">
        <f t="shared" si="92"/>
        <v>#REF!</v>
      </c>
      <c r="EF118" s="41" t="e">
        <f t="shared" si="92"/>
        <v>#REF!</v>
      </c>
      <c r="EG118" s="41" t="e">
        <f t="shared" si="92"/>
        <v>#REF!</v>
      </c>
      <c r="EH118" s="41" t="e">
        <f t="shared" si="92"/>
        <v>#REF!</v>
      </c>
      <c r="EI118" s="41" t="e">
        <f t="shared" si="92"/>
        <v>#REF!</v>
      </c>
      <c r="EJ118" s="41" t="e">
        <f t="shared" si="94"/>
        <v>#REF!</v>
      </c>
      <c r="EK118" s="41" t="e">
        <f t="shared" si="94"/>
        <v>#REF!</v>
      </c>
      <c r="EL118" s="41" t="e">
        <f t="shared" si="94"/>
        <v>#REF!</v>
      </c>
      <c r="EM118" s="41" t="e">
        <f t="shared" si="94"/>
        <v>#REF!</v>
      </c>
      <c r="EN118" s="41" t="e">
        <f t="shared" si="94"/>
        <v>#REF!</v>
      </c>
      <c r="EO118" s="41" t="e">
        <f t="shared" si="94"/>
        <v>#REF!</v>
      </c>
      <c r="EP118" s="41" t="e">
        <f t="shared" si="94"/>
        <v>#REF!</v>
      </c>
      <c r="EQ118" s="41" t="e">
        <f t="shared" si="94"/>
        <v>#REF!</v>
      </c>
      <c r="ER118" s="41" t="e">
        <f t="shared" si="94"/>
        <v>#REF!</v>
      </c>
      <c r="ES118" s="41" t="e">
        <f t="shared" si="86"/>
        <v>#REF!</v>
      </c>
      <c r="ET118" s="41" t="e">
        <f t="shared" si="86"/>
        <v>#REF!</v>
      </c>
      <c r="EU118" s="41" t="e">
        <f t="shared" si="86"/>
        <v>#REF!</v>
      </c>
      <c r="EV118" s="41" t="e">
        <f t="shared" si="86"/>
        <v>#REF!</v>
      </c>
      <c r="EW118" s="41" t="e">
        <f t="shared" si="78"/>
        <v>#REF!</v>
      </c>
      <c r="EX118" s="41" t="e">
        <f t="shared" si="78"/>
        <v>#REF!</v>
      </c>
      <c r="EY118" s="41" t="e">
        <f t="shared" si="78"/>
        <v>#REF!</v>
      </c>
      <c r="EZ118" s="41" t="e">
        <f t="shared" si="78"/>
        <v>#REF!</v>
      </c>
      <c r="FA118" s="41" t="e">
        <f t="shared" si="78"/>
        <v>#REF!</v>
      </c>
      <c r="FB118" s="41" t="e">
        <f t="shared" si="78"/>
        <v>#REF!</v>
      </c>
      <c r="FC118" s="41" t="e">
        <f t="shared" si="78"/>
        <v>#REF!</v>
      </c>
      <c r="FD118" s="41" t="e">
        <f t="shared" si="78"/>
        <v>#REF!</v>
      </c>
      <c r="FE118" s="41" t="e">
        <f t="shared" si="78"/>
        <v>#REF!</v>
      </c>
      <c r="FF118" s="41" t="e">
        <f t="shared" si="93"/>
        <v>#REF!</v>
      </c>
      <c r="FG118" s="41" t="e">
        <f t="shared" si="93"/>
        <v>#REF!</v>
      </c>
      <c r="FH118" s="41" t="e">
        <f t="shared" si="93"/>
        <v>#REF!</v>
      </c>
      <c r="FI118" s="41" t="e">
        <f t="shared" si="93"/>
        <v>#REF!</v>
      </c>
      <c r="FJ118" s="41" t="e">
        <f t="shared" si="93"/>
        <v>#REF!</v>
      </c>
      <c r="FK118" s="41" t="e">
        <f t="shared" si="93"/>
        <v>#REF!</v>
      </c>
      <c r="FL118" s="41" t="e">
        <f t="shared" si="93"/>
        <v>#REF!</v>
      </c>
      <c r="FM118" s="41" t="e">
        <f t="shared" si="93"/>
        <v>#REF!</v>
      </c>
      <c r="FN118" s="41" t="e">
        <f t="shared" si="93"/>
        <v>#REF!</v>
      </c>
      <c r="FO118" s="41" t="e">
        <f t="shared" si="93"/>
        <v>#REF!</v>
      </c>
      <c r="FP118" s="41" t="e">
        <f t="shared" si="95"/>
        <v>#REF!</v>
      </c>
      <c r="FQ118" s="41" t="e">
        <f t="shared" si="95"/>
        <v>#REF!</v>
      </c>
      <c r="FR118" s="41" t="e">
        <f t="shared" si="95"/>
        <v>#REF!</v>
      </c>
      <c r="FS118" s="41" t="e">
        <f t="shared" si="95"/>
        <v>#REF!</v>
      </c>
      <c r="FT118" s="41" t="e">
        <f t="shared" si="95"/>
        <v>#REF!</v>
      </c>
      <c r="FU118" s="41" t="e">
        <f t="shared" si="95"/>
        <v>#REF!</v>
      </c>
      <c r="FV118" s="41" t="e">
        <f t="shared" si="95"/>
        <v>#REF!</v>
      </c>
      <c r="FW118" s="41" t="e">
        <f t="shared" si="95"/>
        <v>#REF!</v>
      </c>
      <c r="FX118" s="41" t="e">
        <f t="shared" si="95"/>
        <v>#REF!</v>
      </c>
      <c r="FY118" s="41" t="e">
        <f t="shared" si="87"/>
        <v>#REF!</v>
      </c>
      <c r="FZ118" s="41" t="e">
        <f t="shared" si="87"/>
        <v>#REF!</v>
      </c>
      <c r="GA118" s="41" t="e">
        <f t="shared" si="87"/>
        <v>#REF!</v>
      </c>
      <c r="GB118" s="41" t="e">
        <f t="shared" si="87"/>
        <v>#REF!</v>
      </c>
      <c r="GC118" s="41" t="e">
        <f t="shared" si="80"/>
        <v>#REF!</v>
      </c>
      <c r="GD118" s="41" t="e">
        <f t="shared" si="80"/>
        <v>#REF!</v>
      </c>
      <c r="GE118" s="41" t="e">
        <f t="shared" si="80"/>
        <v>#REF!</v>
      </c>
      <c r="GF118" s="41" t="e">
        <f t="shared" si="80"/>
        <v>#REF!</v>
      </c>
      <c r="GG118" s="41" t="e">
        <f t="shared" si="80"/>
        <v>#REF!</v>
      </c>
      <c r="GH118" s="41" t="e">
        <f t="shared" si="66"/>
        <v>#REF!</v>
      </c>
      <c r="GI118" s="41" t="e">
        <f t="shared" si="66"/>
        <v>#REF!</v>
      </c>
      <c r="GJ118" s="41" t="e">
        <f t="shared" si="66"/>
        <v>#REF!</v>
      </c>
      <c r="GK118" s="41" t="e">
        <f t="shared" si="66"/>
        <v>#REF!</v>
      </c>
      <c r="GL118" s="41" t="e">
        <f t="shared" si="66"/>
        <v>#REF!</v>
      </c>
      <c r="GM118" s="41" t="e">
        <f t="shared" si="89"/>
        <v>#REF!</v>
      </c>
      <c r="GN118" s="41" t="e">
        <f t="shared" si="89"/>
        <v>#REF!</v>
      </c>
      <c r="GO118" s="41" t="e">
        <f t="shared" si="89"/>
        <v>#REF!</v>
      </c>
      <c r="GP118" s="41" t="e">
        <f t="shared" si="89"/>
        <v>#REF!</v>
      </c>
      <c r="GQ118" s="41" t="e">
        <f t="shared" si="89"/>
        <v>#REF!</v>
      </c>
      <c r="GR118" s="41" t="e">
        <f t="shared" si="89"/>
        <v>#REF!</v>
      </c>
      <c r="GS118" s="41" t="e">
        <f t="shared" si="89"/>
        <v>#REF!</v>
      </c>
      <c r="GT118" s="41" t="e">
        <f t="shared" si="89"/>
        <v>#REF!</v>
      </c>
      <c r="GU118" s="41" t="e">
        <f t="shared" si="89"/>
        <v>#REF!</v>
      </c>
      <c r="GV118" s="41" t="e">
        <f t="shared" si="89"/>
        <v>#REF!</v>
      </c>
      <c r="GW118" s="41" t="e">
        <f t="shared" si="89"/>
        <v>#REF!</v>
      </c>
      <c r="GX118" s="41" t="e">
        <f t="shared" si="89"/>
        <v>#REF!</v>
      </c>
      <c r="GY118" s="41" t="e">
        <f t="shared" si="89"/>
        <v>#REF!</v>
      </c>
      <c r="GZ118" s="41" t="e">
        <f t="shared" si="89"/>
        <v>#REF!</v>
      </c>
      <c r="HA118" s="41" t="e">
        <f t="shared" si="89"/>
        <v>#REF!</v>
      </c>
      <c r="HB118" s="41" t="e">
        <f t="shared" si="96"/>
        <v>#REF!</v>
      </c>
      <c r="HC118" s="41" t="e">
        <f t="shared" si="96"/>
        <v>#REF!</v>
      </c>
      <c r="HD118" s="41" t="e">
        <f t="shared" si="96"/>
        <v>#REF!</v>
      </c>
      <c r="HE118" s="41" t="e">
        <f t="shared" si="96"/>
        <v>#REF!</v>
      </c>
      <c r="HF118" s="41" t="e">
        <f t="shared" si="96"/>
        <v>#REF!</v>
      </c>
      <c r="HG118" s="41" t="e">
        <f t="shared" si="96"/>
        <v>#REF!</v>
      </c>
      <c r="HH118" s="41" t="e">
        <f t="shared" si="91"/>
        <v>#REF!</v>
      </c>
      <c r="HI118" s="41" t="e">
        <f t="shared" si="91"/>
        <v>#REF!</v>
      </c>
      <c r="HJ118" s="41" t="e">
        <f t="shared" si="91"/>
        <v>#REF!</v>
      </c>
    </row>
    <row r="119" spans="1:218" ht="14.4" x14ac:dyDescent="0.3">
      <c r="A119" s="42">
        <v>116</v>
      </c>
      <c r="B119" s="43" t="e">
        <f>'CMM3 - AUX CALC'!$DM$67</f>
        <v>#REF!</v>
      </c>
      <c r="DN119" s="41" t="e">
        <f>$B119/(_xlfn.SINGLE(PrazoConcessao)*12-DN$3+1)</f>
        <v>#REF!</v>
      </c>
      <c r="DO119" s="41" t="e">
        <f t="shared" si="85"/>
        <v>#REF!</v>
      </c>
      <c r="DP119" s="41" t="e">
        <f t="shared" si="85"/>
        <v>#REF!</v>
      </c>
      <c r="DQ119" s="41" t="e">
        <f t="shared" si="76"/>
        <v>#REF!</v>
      </c>
      <c r="DR119" s="41" t="e">
        <f t="shared" si="76"/>
        <v>#REF!</v>
      </c>
      <c r="DS119" s="41" t="e">
        <f t="shared" si="76"/>
        <v>#REF!</v>
      </c>
      <c r="DT119" s="41" t="e">
        <f t="shared" si="76"/>
        <v>#REF!</v>
      </c>
      <c r="DU119" s="41" t="e">
        <f t="shared" si="76"/>
        <v>#REF!</v>
      </c>
      <c r="DV119" s="41" t="e">
        <f t="shared" si="76"/>
        <v>#REF!</v>
      </c>
      <c r="DW119" s="41" t="e">
        <f t="shared" si="76"/>
        <v>#REF!</v>
      </c>
      <c r="DX119" s="41" t="e">
        <f t="shared" si="76"/>
        <v>#REF!</v>
      </c>
      <c r="DY119" s="41" t="e">
        <f t="shared" si="76"/>
        <v>#REF!</v>
      </c>
      <c r="DZ119" s="41" t="e">
        <f t="shared" si="92"/>
        <v>#REF!</v>
      </c>
      <c r="EA119" s="41" t="e">
        <f t="shared" si="92"/>
        <v>#REF!</v>
      </c>
      <c r="EB119" s="41" t="e">
        <f t="shared" si="92"/>
        <v>#REF!</v>
      </c>
      <c r="EC119" s="41" t="e">
        <f t="shared" si="92"/>
        <v>#REF!</v>
      </c>
      <c r="ED119" s="41" t="e">
        <f t="shared" si="92"/>
        <v>#REF!</v>
      </c>
      <c r="EE119" s="41" t="e">
        <f t="shared" si="92"/>
        <v>#REF!</v>
      </c>
      <c r="EF119" s="41" t="e">
        <f t="shared" si="92"/>
        <v>#REF!</v>
      </c>
      <c r="EG119" s="41" t="e">
        <f t="shared" si="92"/>
        <v>#REF!</v>
      </c>
      <c r="EH119" s="41" t="e">
        <f t="shared" si="92"/>
        <v>#REF!</v>
      </c>
      <c r="EI119" s="41" t="e">
        <f t="shared" si="92"/>
        <v>#REF!</v>
      </c>
      <c r="EJ119" s="41" t="e">
        <f t="shared" si="94"/>
        <v>#REF!</v>
      </c>
      <c r="EK119" s="41" t="e">
        <f t="shared" si="94"/>
        <v>#REF!</v>
      </c>
      <c r="EL119" s="41" t="e">
        <f t="shared" si="94"/>
        <v>#REF!</v>
      </c>
      <c r="EM119" s="41" t="e">
        <f t="shared" si="94"/>
        <v>#REF!</v>
      </c>
      <c r="EN119" s="41" t="e">
        <f t="shared" si="94"/>
        <v>#REF!</v>
      </c>
      <c r="EO119" s="41" t="e">
        <f t="shared" si="94"/>
        <v>#REF!</v>
      </c>
      <c r="EP119" s="41" t="e">
        <f t="shared" si="94"/>
        <v>#REF!</v>
      </c>
      <c r="EQ119" s="41" t="e">
        <f t="shared" si="94"/>
        <v>#REF!</v>
      </c>
      <c r="ER119" s="41" t="e">
        <f t="shared" si="94"/>
        <v>#REF!</v>
      </c>
      <c r="ES119" s="41" t="e">
        <f t="shared" si="86"/>
        <v>#REF!</v>
      </c>
      <c r="ET119" s="41" t="e">
        <f t="shared" si="86"/>
        <v>#REF!</v>
      </c>
      <c r="EU119" s="41" t="e">
        <f t="shared" si="86"/>
        <v>#REF!</v>
      </c>
      <c r="EV119" s="41" t="e">
        <f t="shared" si="86"/>
        <v>#REF!</v>
      </c>
      <c r="EW119" s="41" t="e">
        <f t="shared" si="78"/>
        <v>#REF!</v>
      </c>
      <c r="EX119" s="41" t="e">
        <f t="shared" si="78"/>
        <v>#REF!</v>
      </c>
      <c r="EY119" s="41" t="e">
        <f t="shared" si="78"/>
        <v>#REF!</v>
      </c>
      <c r="EZ119" s="41" t="e">
        <f t="shared" si="78"/>
        <v>#REF!</v>
      </c>
      <c r="FA119" s="41" t="e">
        <f t="shared" si="78"/>
        <v>#REF!</v>
      </c>
      <c r="FB119" s="41" t="e">
        <f t="shared" si="78"/>
        <v>#REF!</v>
      </c>
      <c r="FC119" s="41" t="e">
        <f t="shared" si="78"/>
        <v>#REF!</v>
      </c>
      <c r="FD119" s="41" t="e">
        <f t="shared" si="78"/>
        <v>#REF!</v>
      </c>
      <c r="FE119" s="41" t="e">
        <f t="shared" si="78"/>
        <v>#REF!</v>
      </c>
      <c r="FF119" s="41" t="e">
        <f t="shared" si="93"/>
        <v>#REF!</v>
      </c>
      <c r="FG119" s="41" t="e">
        <f t="shared" si="93"/>
        <v>#REF!</v>
      </c>
      <c r="FH119" s="41" t="e">
        <f t="shared" si="93"/>
        <v>#REF!</v>
      </c>
      <c r="FI119" s="41" t="e">
        <f t="shared" si="93"/>
        <v>#REF!</v>
      </c>
      <c r="FJ119" s="41" t="e">
        <f t="shared" si="93"/>
        <v>#REF!</v>
      </c>
      <c r="FK119" s="41" t="e">
        <f t="shared" si="93"/>
        <v>#REF!</v>
      </c>
      <c r="FL119" s="41" t="e">
        <f t="shared" si="93"/>
        <v>#REF!</v>
      </c>
      <c r="FM119" s="41" t="e">
        <f t="shared" si="93"/>
        <v>#REF!</v>
      </c>
      <c r="FN119" s="41" t="e">
        <f t="shared" si="93"/>
        <v>#REF!</v>
      </c>
      <c r="FO119" s="41" t="e">
        <f t="shared" si="93"/>
        <v>#REF!</v>
      </c>
      <c r="FP119" s="41" t="e">
        <f t="shared" si="95"/>
        <v>#REF!</v>
      </c>
      <c r="FQ119" s="41" t="e">
        <f t="shared" si="95"/>
        <v>#REF!</v>
      </c>
      <c r="FR119" s="41" t="e">
        <f t="shared" si="95"/>
        <v>#REF!</v>
      </c>
      <c r="FS119" s="41" t="e">
        <f t="shared" si="95"/>
        <v>#REF!</v>
      </c>
      <c r="FT119" s="41" t="e">
        <f t="shared" si="95"/>
        <v>#REF!</v>
      </c>
      <c r="FU119" s="41" t="e">
        <f t="shared" si="95"/>
        <v>#REF!</v>
      </c>
      <c r="FV119" s="41" t="e">
        <f t="shared" si="95"/>
        <v>#REF!</v>
      </c>
      <c r="FW119" s="41" t="e">
        <f t="shared" si="95"/>
        <v>#REF!</v>
      </c>
      <c r="FX119" s="41" t="e">
        <f t="shared" si="95"/>
        <v>#REF!</v>
      </c>
      <c r="FY119" s="41" t="e">
        <f t="shared" si="87"/>
        <v>#REF!</v>
      </c>
      <c r="FZ119" s="41" t="e">
        <f t="shared" si="87"/>
        <v>#REF!</v>
      </c>
      <c r="GA119" s="41" t="e">
        <f t="shared" si="87"/>
        <v>#REF!</v>
      </c>
      <c r="GB119" s="41" t="e">
        <f t="shared" si="87"/>
        <v>#REF!</v>
      </c>
      <c r="GC119" s="41" t="e">
        <f t="shared" si="80"/>
        <v>#REF!</v>
      </c>
      <c r="GD119" s="41" t="e">
        <f t="shared" si="80"/>
        <v>#REF!</v>
      </c>
      <c r="GE119" s="41" t="e">
        <f t="shared" si="80"/>
        <v>#REF!</v>
      </c>
      <c r="GF119" s="41" t="e">
        <f t="shared" si="80"/>
        <v>#REF!</v>
      </c>
      <c r="GG119" s="41" t="e">
        <f t="shared" si="80"/>
        <v>#REF!</v>
      </c>
      <c r="GH119" s="41" t="e">
        <f t="shared" si="66"/>
        <v>#REF!</v>
      </c>
      <c r="GI119" s="41" t="e">
        <f t="shared" si="66"/>
        <v>#REF!</v>
      </c>
      <c r="GJ119" s="41" t="e">
        <f t="shared" si="66"/>
        <v>#REF!</v>
      </c>
      <c r="GK119" s="41" t="e">
        <f t="shared" si="66"/>
        <v>#REF!</v>
      </c>
      <c r="GL119" s="41" t="e">
        <f t="shared" si="66"/>
        <v>#REF!</v>
      </c>
      <c r="GM119" s="41" t="e">
        <f t="shared" si="89"/>
        <v>#REF!</v>
      </c>
      <c r="GN119" s="41" t="e">
        <f t="shared" si="89"/>
        <v>#REF!</v>
      </c>
      <c r="GO119" s="41" t="e">
        <f t="shared" si="89"/>
        <v>#REF!</v>
      </c>
      <c r="GP119" s="41" t="e">
        <f t="shared" si="89"/>
        <v>#REF!</v>
      </c>
      <c r="GQ119" s="41" t="e">
        <f t="shared" si="89"/>
        <v>#REF!</v>
      </c>
      <c r="GR119" s="41" t="e">
        <f t="shared" si="89"/>
        <v>#REF!</v>
      </c>
      <c r="GS119" s="41" t="e">
        <f t="shared" si="89"/>
        <v>#REF!</v>
      </c>
      <c r="GT119" s="41" t="e">
        <f t="shared" si="89"/>
        <v>#REF!</v>
      </c>
      <c r="GU119" s="41" t="e">
        <f t="shared" si="89"/>
        <v>#REF!</v>
      </c>
      <c r="GV119" s="41" t="e">
        <f t="shared" si="89"/>
        <v>#REF!</v>
      </c>
      <c r="GW119" s="41" t="e">
        <f t="shared" si="89"/>
        <v>#REF!</v>
      </c>
      <c r="GX119" s="41" t="e">
        <f t="shared" si="89"/>
        <v>#REF!</v>
      </c>
      <c r="GY119" s="41" t="e">
        <f t="shared" si="89"/>
        <v>#REF!</v>
      </c>
      <c r="GZ119" s="41" t="e">
        <f t="shared" si="89"/>
        <v>#REF!</v>
      </c>
      <c r="HA119" s="41" t="e">
        <f t="shared" si="89"/>
        <v>#REF!</v>
      </c>
      <c r="HB119" s="41" t="e">
        <f t="shared" si="96"/>
        <v>#REF!</v>
      </c>
      <c r="HC119" s="41" t="e">
        <f t="shared" si="96"/>
        <v>#REF!</v>
      </c>
      <c r="HD119" s="41" t="e">
        <f t="shared" si="96"/>
        <v>#REF!</v>
      </c>
      <c r="HE119" s="41" t="e">
        <f t="shared" si="96"/>
        <v>#REF!</v>
      </c>
      <c r="HF119" s="41" t="e">
        <f t="shared" si="96"/>
        <v>#REF!</v>
      </c>
      <c r="HG119" s="41" t="e">
        <f t="shared" si="96"/>
        <v>#REF!</v>
      </c>
      <c r="HH119" s="41" t="e">
        <f t="shared" si="91"/>
        <v>#REF!</v>
      </c>
      <c r="HI119" s="41" t="e">
        <f t="shared" si="91"/>
        <v>#REF!</v>
      </c>
      <c r="HJ119" s="41" t="e">
        <f t="shared" si="91"/>
        <v>#REF!</v>
      </c>
    </row>
    <row r="120" spans="1:218" ht="14.4" x14ac:dyDescent="0.3">
      <c r="A120" s="42">
        <v>117</v>
      </c>
      <c r="B120" s="43" t="e">
        <f>'CMM3 - AUX CALC'!$DN$67</f>
        <v>#REF!</v>
      </c>
      <c r="DO120" s="41" t="e">
        <f>$B120/(_xlfn.SINGLE(PrazoConcessao)*12-DO$3+1)</f>
        <v>#REF!</v>
      </c>
      <c r="DP120" s="41" t="e">
        <f t="shared" si="85"/>
        <v>#REF!</v>
      </c>
      <c r="DQ120" s="41" t="e">
        <f t="shared" si="76"/>
        <v>#REF!</v>
      </c>
      <c r="DR120" s="41" t="e">
        <f t="shared" si="76"/>
        <v>#REF!</v>
      </c>
      <c r="DS120" s="41" t="e">
        <f t="shared" si="76"/>
        <v>#REF!</v>
      </c>
      <c r="DT120" s="41" t="e">
        <f t="shared" si="76"/>
        <v>#REF!</v>
      </c>
      <c r="DU120" s="41" t="e">
        <f t="shared" si="76"/>
        <v>#REF!</v>
      </c>
      <c r="DV120" s="41" t="e">
        <f t="shared" si="76"/>
        <v>#REF!</v>
      </c>
      <c r="DW120" s="41" t="e">
        <f t="shared" si="76"/>
        <v>#REF!</v>
      </c>
      <c r="DX120" s="41" t="e">
        <f t="shared" si="76"/>
        <v>#REF!</v>
      </c>
      <c r="DY120" s="41" t="e">
        <f t="shared" si="76"/>
        <v>#REF!</v>
      </c>
      <c r="DZ120" s="41" t="e">
        <f t="shared" si="92"/>
        <v>#REF!</v>
      </c>
      <c r="EA120" s="41" t="e">
        <f t="shared" si="92"/>
        <v>#REF!</v>
      </c>
      <c r="EB120" s="41" t="e">
        <f t="shared" si="92"/>
        <v>#REF!</v>
      </c>
      <c r="EC120" s="41" t="e">
        <f t="shared" si="92"/>
        <v>#REF!</v>
      </c>
      <c r="ED120" s="41" t="e">
        <f t="shared" si="92"/>
        <v>#REF!</v>
      </c>
      <c r="EE120" s="41" t="e">
        <f t="shared" si="92"/>
        <v>#REF!</v>
      </c>
      <c r="EF120" s="41" t="e">
        <f t="shared" si="92"/>
        <v>#REF!</v>
      </c>
      <c r="EG120" s="41" t="e">
        <f t="shared" si="92"/>
        <v>#REF!</v>
      </c>
      <c r="EH120" s="41" t="e">
        <f t="shared" si="92"/>
        <v>#REF!</v>
      </c>
      <c r="EI120" s="41" t="e">
        <f t="shared" si="92"/>
        <v>#REF!</v>
      </c>
      <c r="EJ120" s="41" t="e">
        <f t="shared" si="94"/>
        <v>#REF!</v>
      </c>
      <c r="EK120" s="41" t="e">
        <f t="shared" si="94"/>
        <v>#REF!</v>
      </c>
      <c r="EL120" s="41" t="e">
        <f t="shared" si="94"/>
        <v>#REF!</v>
      </c>
      <c r="EM120" s="41" t="e">
        <f t="shared" si="94"/>
        <v>#REF!</v>
      </c>
      <c r="EN120" s="41" t="e">
        <f t="shared" si="94"/>
        <v>#REF!</v>
      </c>
      <c r="EO120" s="41" t="e">
        <f t="shared" si="94"/>
        <v>#REF!</v>
      </c>
      <c r="EP120" s="41" t="e">
        <f t="shared" si="94"/>
        <v>#REF!</v>
      </c>
      <c r="EQ120" s="41" t="e">
        <f t="shared" si="94"/>
        <v>#REF!</v>
      </c>
      <c r="ER120" s="41" t="e">
        <f t="shared" si="94"/>
        <v>#REF!</v>
      </c>
      <c r="ES120" s="41" t="e">
        <f t="shared" si="86"/>
        <v>#REF!</v>
      </c>
      <c r="ET120" s="41" t="e">
        <f t="shared" si="86"/>
        <v>#REF!</v>
      </c>
      <c r="EU120" s="41" t="e">
        <f t="shared" si="86"/>
        <v>#REF!</v>
      </c>
      <c r="EV120" s="41" t="e">
        <f t="shared" si="86"/>
        <v>#REF!</v>
      </c>
      <c r="EW120" s="41" t="e">
        <f t="shared" si="78"/>
        <v>#REF!</v>
      </c>
      <c r="EX120" s="41" t="e">
        <f t="shared" si="78"/>
        <v>#REF!</v>
      </c>
      <c r="EY120" s="41" t="e">
        <f t="shared" si="78"/>
        <v>#REF!</v>
      </c>
      <c r="EZ120" s="41" t="e">
        <f t="shared" si="78"/>
        <v>#REF!</v>
      </c>
      <c r="FA120" s="41" t="e">
        <f t="shared" si="78"/>
        <v>#REF!</v>
      </c>
      <c r="FB120" s="41" t="e">
        <f t="shared" si="78"/>
        <v>#REF!</v>
      </c>
      <c r="FC120" s="41" t="e">
        <f t="shared" si="78"/>
        <v>#REF!</v>
      </c>
      <c r="FD120" s="41" t="e">
        <f t="shared" si="78"/>
        <v>#REF!</v>
      </c>
      <c r="FE120" s="41" t="e">
        <f t="shared" si="78"/>
        <v>#REF!</v>
      </c>
      <c r="FF120" s="41" t="e">
        <f t="shared" si="93"/>
        <v>#REF!</v>
      </c>
      <c r="FG120" s="41" t="e">
        <f t="shared" si="93"/>
        <v>#REF!</v>
      </c>
      <c r="FH120" s="41" t="e">
        <f t="shared" si="93"/>
        <v>#REF!</v>
      </c>
      <c r="FI120" s="41" t="e">
        <f t="shared" si="93"/>
        <v>#REF!</v>
      </c>
      <c r="FJ120" s="41" t="e">
        <f t="shared" si="93"/>
        <v>#REF!</v>
      </c>
      <c r="FK120" s="41" t="e">
        <f t="shared" si="93"/>
        <v>#REF!</v>
      </c>
      <c r="FL120" s="41" t="e">
        <f t="shared" si="93"/>
        <v>#REF!</v>
      </c>
      <c r="FM120" s="41" t="e">
        <f t="shared" si="93"/>
        <v>#REF!</v>
      </c>
      <c r="FN120" s="41" t="e">
        <f t="shared" si="93"/>
        <v>#REF!</v>
      </c>
      <c r="FO120" s="41" t="e">
        <f t="shared" si="93"/>
        <v>#REF!</v>
      </c>
      <c r="FP120" s="41" t="e">
        <f t="shared" si="95"/>
        <v>#REF!</v>
      </c>
      <c r="FQ120" s="41" t="e">
        <f t="shared" si="95"/>
        <v>#REF!</v>
      </c>
      <c r="FR120" s="41" t="e">
        <f t="shared" si="95"/>
        <v>#REF!</v>
      </c>
      <c r="FS120" s="41" t="e">
        <f t="shared" si="95"/>
        <v>#REF!</v>
      </c>
      <c r="FT120" s="41" t="e">
        <f t="shared" si="95"/>
        <v>#REF!</v>
      </c>
      <c r="FU120" s="41" t="e">
        <f t="shared" si="95"/>
        <v>#REF!</v>
      </c>
      <c r="FV120" s="41" t="e">
        <f t="shared" si="95"/>
        <v>#REF!</v>
      </c>
      <c r="FW120" s="41" t="e">
        <f t="shared" si="95"/>
        <v>#REF!</v>
      </c>
      <c r="FX120" s="41" t="e">
        <f t="shared" si="95"/>
        <v>#REF!</v>
      </c>
      <c r="FY120" s="41" t="e">
        <f t="shared" si="87"/>
        <v>#REF!</v>
      </c>
      <c r="FZ120" s="41" t="e">
        <f t="shared" si="87"/>
        <v>#REF!</v>
      </c>
      <c r="GA120" s="41" t="e">
        <f t="shared" si="87"/>
        <v>#REF!</v>
      </c>
      <c r="GB120" s="41" t="e">
        <f t="shared" si="87"/>
        <v>#REF!</v>
      </c>
      <c r="GC120" s="41" t="e">
        <f t="shared" si="80"/>
        <v>#REF!</v>
      </c>
      <c r="GD120" s="41" t="e">
        <f t="shared" si="80"/>
        <v>#REF!</v>
      </c>
      <c r="GE120" s="41" t="e">
        <f t="shared" si="80"/>
        <v>#REF!</v>
      </c>
      <c r="GF120" s="41" t="e">
        <f t="shared" si="80"/>
        <v>#REF!</v>
      </c>
      <c r="GG120" s="41" t="e">
        <f t="shared" si="80"/>
        <v>#REF!</v>
      </c>
      <c r="GH120" s="41" t="e">
        <f t="shared" si="66"/>
        <v>#REF!</v>
      </c>
      <c r="GI120" s="41" t="e">
        <f t="shared" si="66"/>
        <v>#REF!</v>
      </c>
      <c r="GJ120" s="41" t="e">
        <f t="shared" si="66"/>
        <v>#REF!</v>
      </c>
      <c r="GK120" s="41" t="e">
        <f t="shared" si="66"/>
        <v>#REF!</v>
      </c>
      <c r="GL120" s="41" t="e">
        <f t="shared" si="66"/>
        <v>#REF!</v>
      </c>
      <c r="GM120" s="41" t="e">
        <f t="shared" si="89"/>
        <v>#REF!</v>
      </c>
      <c r="GN120" s="41" t="e">
        <f t="shared" si="89"/>
        <v>#REF!</v>
      </c>
      <c r="GO120" s="41" t="e">
        <f t="shared" si="89"/>
        <v>#REF!</v>
      </c>
      <c r="GP120" s="41" t="e">
        <f t="shared" si="89"/>
        <v>#REF!</v>
      </c>
      <c r="GQ120" s="41" t="e">
        <f t="shared" si="89"/>
        <v>#REF!</v>
      </c>
      <c r="GR120" s="41" t="e">
        <f t="shared" si="89"/>
        <v>#REF!</v>
      </c>
      <c r="GS120" s="41" t="e">
        <f t="shared" si="89"/>
        <v>#REF!</v>
      </c>
      <c r="GT120" s="41" t="e">
        <f t="shared" si="89"/>
        <v>#REF!</v>
      </c>
      <c r="GU120" s="41" t="e">
        <f t="shared" si="89"/>
        <v>#REF!</v>
      </c>
      <c r="GV120" s="41" t="e">
        <f t="shared" si="89"/>
        <v>#REF!</v>
      </c>
      <c r="GW120" s="41" t="e">
        <f t="shared" si="89"/>
        <v>#REF!</v>
      </c>
      <c r="GX120" s="41" t="e">
        <f t="shared" si="89"/>
        <v>#REF!</v>
      </c>
      <c r="GY120" s="41" t="e">
        <f t="shared" si="89"/>
        <v>#REF!</v>
      </c>
      <c r="GZ120" s="41" t="e">
        <f t="shared" si="89"/>
        <v>#REF!</v>
      </c>
      <c r="HA120" s="41" t="e">
        <f t="shared" si="89"/>
        <v>#REF!</v>
      </c>
      <c r="HB120" s="41" t="e">
        <f t="shared" si="96"/>
        <v>#REF!</v>
      </c>
      <c r="HC120" s="41" t="e">
        <f t="shared" si="96"/>
        <v>#REF!</v>
      </c>
      <c r="HD120" s="41" t="e">
        <f t="shared" si="96"/>
        <v>#REF!</v>
      </c>
      <c r="HE120" s="41" t="e">
        <f t="shared" si="96"/>
        <v>#REF!</v>
      </c>
      <c r="HF120" s="41" t="e">
        <f t="shared" si="96"/>
        <v>#REF!</v>
      </c>
      <c r="HG120" s="41" t="e">
        <f t="shared" si="96"/>
        <v>#REF!</v>
      </c>
      <c r="HH120" s="41" t="e">
        <f t="shared" si="91"/>
        <v>#REF!</v>
      </c>
      <c r="HI120" s="41" t="e">
        <f t="shared" si="91"/>
        <v>#REF!</v>
      </c>
      <c r="HJ120" s="41" t="e">
        <f t="shared" si="91"/>
        <v>#REF!</v>
      </c>
    </row>
    <row r="121" spans="1:218" ht="14.4" x14ac:dyDescent="0.3">
      <c r="A121" s="42">
        <v>118</v>
      </c>
      <c r="B121" s="43" t="e">
        <f>'CMM3 - AUX CALC'!$DO$67</f>
        <v>#REF!</v>
      </c>
      <c r="DP121" s="41" t="e">
        <f>$B121/(_xlfn.SINGLE(PrazoConcessao)*12-DP$3+1)</f>
        <v>#REF!</v>
      </c>
      <c r="DQ121" s="41" t="e">
        <f t="shared" si="76"/>
        <v>#REF!</v>
      </c>
      <c r="DR121" s="41" t="e">
        <f t="shared" si="76"/>
        <v>#REF!</v>
      </c>
      <c r="DS121" s="41" t="e">
        <f t="shared" si="76"/>
        <v>#REF!</v>
      </c>
      <c r="DT121" s="41" t="e">
        <f t="shared" si="76"/>
        <v>#REF!</v>
      </c>
      <c r="DU121" s="41" t="e">
        <f t="shared" si="76"/>
        <v>#REF!</v>
      </c>
      <c r="DV121" s="41" t="e">
        <f t="shared" si="76"/>
        <v>#REF!</v>
      </c>
      <c r="DW121" s="41" t="e">
        <f t="shared" si="76"/>
        <v>#REF!</v>
      </c>
      <c r="DX121" s="41" t="e">
        <f t="shared" si="76"/>
        <v>#REF!</v>
      </c>
      <c r="DY121" s="41" t="e">
        <f t="shared" si="76"/>
        <v>#REF!</v>
      </c>
      <c r="DZ121" s="41" t="e">
        <f t="shared" si="92"/>
        <v>#REF!</v>
      </c>
      <c r="EA121" s="41" t="e">
        <f t="shared" si="92"/>
        <v>#REF!</v>
      </c>
      <c r="EB121" s="41" t="e">
        <f t="shared" si="92"/>
        <v>#REF!</v>
      </c>
      <c r="EC121" s="41" t="e">
        <f t="shared" si="92"/>
        <v>#REF!</v>
      </c>
      <c r="ED121" s="41" t="e">
        <f t="shared" si="92"/>
        <v>#REF!</v>
      </c>
      <c r="EE121" s="41" t="e">
        <f t="shared" si="92"/>
        <v>#REF!</v>
      </c>
      <c r="EF121" s="41" t="e">
        <f t="shared" si="92"/>
        <v>#REF!</v>
      </c>
      <c r="EG121" s="41" t="e">
        <f t="shared" si="92"/>
        <v>#REF!</v>
      </c>
      <c r="EH121" s="41" t="e">
        <f t="shared" si="92"/>
        <v>#REF!</v>
      </c>
      <c r="EI121" s="41" t="e">
        <f t="shared" si="92"/>
        <v>#REF!</v>
      </c>
      <c r="EJ121" s="41" t="e">
        <f t="shared" si="94"/>
        <v>#REF!</v>
      </c>
      <c r="EK121" s="41" t="e">
        <f t="shared" si="94"/>
        <v>#REF!</v>
      </c>
      <c r="EL121" s="41" t="e">
        <f t="shared" si="94"/>
        <v>#REF!</v>
      </c>
      <c r="EM121" s="41" t="e">
        <f t="shared" si="94"/>
        <v>#REF!</v>
      </c>
      <c r="EN121" s="41" t="e">
        <f t="shared" si="94"/>
        <v>#REF!</v>
      </c>
      <c r="EO121" s="41" t="e">
        <f t="shared" si="94"/>
        <v>#REF!</v>
      </c>
      <c r="EP121" s="41" t="e">
        <f t="shared" si="94"/>
        <v>#REF!</v>
      </c>
      <c r="EQ121" s="41" t="e">
        <f t="shared" si="94"/>
        <v>#REF!</v>
      </c>
      <c r="ER121" s="41" t="e">
        <f t="shared" si="94"/>
        <v>#REF!</v>
      </c>
      <c r="ES121" s="41" t="e">
        <f t="shared" si="86"/>
        <v>#REF!</v>
      </c>
      <c r="ET121" s="41" t="e">
        <f t="shared" si="86"/>
        <v>#REF!</v>
      </c>
      <c r="EU121" s="41" t="e">
        <f t="shared" si="86"/>
        <v>#REF!</v>
      </c>
      <c r="EV121" s="41" t="e">
        <f t="shared" si="86"/>
        <v>#REF!</v>
      </c>
      <c r="EW121" s="41" t="e">
        <f t="shared" si="78"/>
        <v>#REF!</v>
      </c>
      <c r="EX121" s="41" t="e">
        <f t="shared" si="78"/>
        <v>#REF!</v>
      </c>
      <c r="EY121" s="41" t="e">
        <f t="shared" si="78"/>
        <v>#REF!</v>
      </c>
      <c r="EZ121" s="41" t="e">
        <f t="shared" si="78"/>
        <v>#REF!</v>
      </c>
      <c r="FA121" s="41" t="e">
        <f t="shared" si="78"/>
        <v>#REF!</v>
      </c>
      <c r="FB121" s="41" t="e">
        <f t="shared" si="78"/>
        <v>#REF!</v>
      </c>
      <c r="FC121" s="41" t="e">
        <f t="shared" si="78"/>
        <v>#REF!</v>
      </c>
      <c r="FD121" s="41" t="e">
        <f t="shared" si="78"/>
        <v>#REF!</v>
      </c>
      <c r="FE121" s="41" t="e">
        <f t="shared" si="78"/>
        <v>#REF!</v>
      </c>
      <c r="FF121" s="41" t="e">
        <f t="shared" si="93"/>
        <v>#REF!</v>
      </c>
      <c r="FG121" s="41" t="e">
        <f t="shared" si="93"/>
        <v>#REF!</v>
      </c>
      <c r="FH121" s="41" t="e">
        <f t="shared" si="93"/>
        <v>#REF!</v>
      </c>
      <c r="FI121" s="41" t="e">
        <f t="shared" si="93"/>
        <v>#REF!</v>
      </c>
      <c r="FJ121" s="41" t="e">
        <f t="shared" si="93"/>
        <v>#REF!</v>
      </c>
      <c r="FK121" s="41" t="e">
        <f t="shared" si="93"/>
        <v>#REF!</v>
      </c>
      <c r="FL121" s="41" t="e">
        <f t="shared" si="93"/>
        <v>#REF!</v>
      </c>
      <c r="FM121" s="41" t="e">
        <f t="shared" si="93"/>
        <v>#REF!</v>
      </c>
      <c r="FN121" s="41" t="e">
        <f t="shared" si="93"/>
        <v>#REF!</v>
      </c>
      <c r="FO121" s="41" t="e">
        <f t="shared" si="93"/>
        <v>#REF!</v>
      </c>
      <c r="FP121" s="41" t="e">
        <f t="shared" si="95"/>
        <v>#REF!</v>
      </c>
      <c r="FQ121" s="41" t="e">
        <f t="shared" si="95"/>
        <v>#REF!</v>
      </c>
      <c r="FR121" s="41" t="e">
        <f t="shared" si="95"/>
        <v>#REF!</v>
      </c>
      <c r="FS121" s="41" t="e">
        <f t="shared" si="95"/>
        <v>#REF!</v>
      </c>
      <c r="FT121" s="41" t="e">
        <f t="shared" si="95"/>
        <v>#REF!</v>
      </c>
      <c r="FU121" s="41" t="e">
        <f t="shared" si="95"/>
        <v>#REF!</v>
      </c>
      <c r="FV121" s="41" t="e">
        <f t="shared" si="95"/>
        <v>#REF!</v>
      </c>
      <c r="FW121" s="41" t="e">
        <f t="shared" si="95"/>
        <v>#REF!</v>
      </c>
      <c r="FX121" s="41" t="e">
        <f t="shared" si="95"/>
        <v>#REF!</v>
      </c>
      <c r="FY121" s="41" t="e">
        <f t="shared" si="87"/>
        <v>#REF!</v>
      </c>
      <c r="FZ121" s="41" t="e">
        <f t="shared" si="87"/>
        <v>#REF!</v>
      </c>
      <c r="GA121" s="41" t="e">
        <f t="shared" si="87"/>
        <v>#REF!</v>
      </c>
      <c r="GB121" s="41" t="e">
        <f t="shared" si="87"/>
        <v>#REF!</v>
      </c>
      <c r="GC121" s="41" t="e">
        <f t="shared" si="80"/>
        <v>#REF!</v>
      </c>
      <c r="GD121" s="41" t="e">
        <f t="shared" si="80"/>
        <v>#REF!</v>
      </c>
      <c r="GE121" s="41" t="e">
        <f t="shared" si="80"/>
        <v>#REF!</v>
      </c>
      <c r="GF121" s="41" t="e">
        <f t="shared" si="80"/>
        <v>#REF!</v>
      </c>
      <c r="GG121" s="41" t="e">
        <f t="shared" si="80"/>
        <v>#REF!</v>
      </c>
      <c r="GH121" s="41" t="e">
        <f t="shared" si="66"/>
        <v>#REF!</v>
      </c>
      <c r="GI121" s="41" t="e">
        <f t="shared" si="66"/>
        <v>#REF!</v>
      </c>
      <c r="GJ121" s="41" t="e">
        <f t="shared" si="66"/>
        <v>#REF!</v>
      </c>
      <c r="GK121" s="41" t="e">
        <f t="shared" si="66"/>
        <v>#REF!</v>
      </c>
      <c r="GL121" s="41" t="e">
        <f t="shared" si="66"/>
        <v>#REF!</v>
      </c>
      <c r="GM121" s="41" t="e">
        <f t="shared" si="89"/>
        <v>#REF!</v>
      </c>
      <c r="GN121" s="41" t="e">
        <f t="shared" si="89"/>
        <v>#REF!</v>
      </c>
      <c r="GO121" s="41" t="e">
        <f t="shared" si="89"/>
        <v>#REF!</v>
      </c>
      <c r="GP121" s="41" t="e">
        <f t="shared" si="89"/>
        <v>#REF!</v>
      </c>
      <c r="GQ121" s="41" t="e">
        <f t="shared" si="89"/>
        <v>#REF!</v>
      </c>
      <c r="GR121" s="41" t="e">
        <f t="shared" si="89"/>
        <v>#REF!</v>
      </c>
      <c r="GS121" s="41" t="e">
        <f t="shared" si="89"/>
        <v>#REF!</v>
      </c>
      <c r="GT121" s="41" t="e">
        <f t="shared" si="89"/>
        <v>#REF!</v>
      </c>
      <c r="GU121" s="41" t="e">
        <f t="shared" si="89"/>
        <v>#REF!</v>
      </c>
      <c r="GV121" s="41" t="e">
        <f t="shared" si="89"/>
        <v>#REF!</v>
      </c>
      <c r="GW121" s="41" t="e">
        <f t="shared" si="89"/>
        <v>#REF!</v>
      </c>
      <c r="GX121" s="41" t="e">
        <f t="shared" si="89"/>
        <v>#REF!</v>
      </c>
      <c r="GY121" s="41" t="e">
        <f t="shared" si="89"/>
        <v>#REF!</v>
      </c>
      <c r="GZ121" s="41" t="e">
        <f t="shared" si="89"/>
        <v>#REF!</v>
      </c>
      <c r="HA121" s="41" t="e">
        <f t="shared" si="89"/>
        <v>#REF!</v>
      </c>
      <c r="HB121" s="41" t="e">
        <f t="shared" si="96"/>
        <v>#REF!</v>
      </c>
      <c r="HC121" s="41" t="e">
        <f t="shared" si="96"/>
        <v>#REF!</v>
      </c>
      <c r="HD121" s="41" t="e">
        <f t="shared" si="96"/>
        <v>#REF!</v>
      </c>
      <c r="HE121" s="41" t="e">
        <f t="shared" si="96"/>
        <v>#REF!</v>
      </c>
      <c r="HF121" s="41" t="e">
        <f t="shared" si="96"/>
        <v>#REF!</v>
      </c>
      <c r="HG121" s="41" t="e">
        <f t="shared" si="96"/>
        <v>#REF!</v>
      </c>
      <c r="HH121" s="41" t="e">
        <f t="shared" si="91"/>
        <v>#REF!</v>
      </c>
      <c r="HI121" s="41" t="e">
        <f t="shared" si="91"/>
        <v>#REF!</v>
      </c>
      <c r="HJ121" s="41" t="e">
        <f t="shared" si="91"/>
        <v>#REF!</v>
      </c>
    </row>
    <row r="122" spans="1:218" ht="14.4" x14ac:dyDescent="0.3">
      <c r="A122" s="42">
        <v>119</v>
      </c>
      <c r="B122" s="43" t="e">
        <f>'CMM3 - AUX CALC'!$DP$67</f>
        <v>#REF!</v>
      </c>
      <c r="DQ122" s="41" t="e">
        <f>$B122/(_xlfn.SINGLE(PrazoConcessao)*12-DQ$3+1)</f>
        <v>#REF!</v>
      </c>
      <c r="DR122" s="41" t="e">
        <f t="shared" ref="DR122:DY129" si="97">DQ122</f>
        <v>#REF!</v>
      </c>
      <c r="DS122" s="41" t="e">
        <f t="shared" si="97"/>
        <v>#REF!</v>
      </c>
      <c r="DT122" s="41" t="e">
        <f t="shared" si="97"/>
        <v>#REF!</v>
      </c>
      <c r="DU122" s="41" t="e">
        <f t="shared" si="97"/>
        <v>#REF!</v>
      </c>
      <c r="DV122" s="41" t="e">
        <f t="shared" si="97"/>
        <v>#REF!</v>
      </c>
      <c r="DW122" s="41" t="e">
        <f t="shared" si="97"/>
        <v>#REF!</v>
      </c>
      <c r="DX122" s="41" t="e">
        <f t="shared" si="97"/>
        <v>#REF!</v>
      </c>
      <c r="DY122" s="41" t="e">
        <f t="shared" si="97"/>
        <v>#REF!</v>
      </c>
      <c r="DZ122" s="41" t="e">
        <f t="shared" si="92"/>
        <v>#REF!</v>
      </c>
      <c r="EA122" s="41" t="e">
        <f t="shared" si="92"/>
        <v>#REF!</v>
      </c>
      <c r="EB122" s="41" t="e">
        <f t="shared" si="92"/>
        <v>#REF!</v>
      </c>
      <c r="EC122" s="41" t="e">
        <f t="shared" si="92"/>
        <v>#REF!</v>
      </c>
      <c r="ED122" s="41" t="e">
        <f t="shared" si="92"/>
        <v>#REF!</v>
      </c>
      <c r="EE122" s="41" t="e">
        <f t="shared" si="92"/>
        <v>#REF!</v>
      </c>
      <c r="EF122" s="41" t="e">
        <f t="shared" si="92"/>
        <v>#REF!</v>
      </c>
      <c r="EG122" s="41" t="e">
        <f t="shared" si="92"/>
        <v>#REF!</v>
      </c>
      <c r="EH122" s="41" t="e">
        <f t="shared" si="92"/>
        <v>#REF!</v>
      </c>
      <c r="EI122" s="41" t="e">
        <f t="shared" si="92"/>
        <v>#REF!</v>
      </c>
      <c r="EJ122" s="41" t="e">
        <f t="shared" si="94"/>
        <v>#REF!</v>
      </c>
      <c r="EK122" s="41" t="e">
        <f t="shared" si="94"/>
        <v>#REF!</v>
      </c>
      <c r="EL122" s="41" t="e">
        <f t="shared" si="94"/>
        <v>#REF!</v>
      </c>
      <c r="EM122" s="41" t="e">
        <f t="shared" si="94"/>
        <v>#REF!</v>
      </c>
      <c r="EN122" s="41" t="e">
        <f t="shared" si="94"/>
        <v>#REF!</v>
      </c>
      <c r="EO122" s="41" t="e">
        <f t="shared" si="94"/>
        <v>#REF!</v>
      </c>
      <c r="EP122" s="41" t="e">
        <f t="shared" si="94"/>
        <v>#REF!</v>
      </c>
      <c r="EQ122" s="41" t="e">
        <f t="shared" si="94"/>
        <v>#REF!</v>
      </c>
      <c r="ER122" s="41" t="e">
        <f t="shared" si="94"/>
        <v>#REF!</v>
      </c>
      <c r="ES122" s="41" t="e">
        <f t="shared" si="86"/>
        <v>#REF!</v>
      </c>
      <c r="ET122" s="41" t="e">
        <f t="shared" si="86"/>
        <v>#REF!</v>
      </c>
      <c r="EU122" s="41" t="e">
        <f t="shared" si="86"/>
        <v>#REF!</v>
      </c>
      <c r="EV122" s="41" t="e">
        <f t="shared" si="86"/>
        <v>#REF!</v>
      </c>
      <c r="EW122" s="41" t="e">
        <f t="shared" si="78"/>
        <v>#REF!</v>
      </c>
      <c r="EX122" s="41" t="e">
        <f t="shared" si="78"/>
        <v>#REF!</v>
      </c>
      <c r="EY122" s="41" t="e">
        <f t="shared" si="78"/>
        <v>#REF!</v>
      </c>
      <c r="EZ122" s="41" t="e">
        <f t="shared" si="78"/>
        <v>#REF!</v>
      </c>
      <c r="FA122" s="41" t="e">
        <f t="shared" si="78"/>
        <v>#REF!</v>
      </c>
      <c r="FB122" s="41" t="e">
        <f t="shared" si="78"/>
        <v>#REF!</v>
      </c>
      <c r="FC122" s="41" t="e">
        <f t="shared" si="78"/>
        <v>#REF!</v>
      </c>
      <c r="FD122" s="41" t="e">
        <f t="shared" si="78"/>
        <v>#REF!</v>
      </c>
      <c r="FE122" s="41" t="e">
        <f t="shared" si="78"/>
        <v>#REF!</v>
      </c>
      <c r="FF122" s="41" t="e">
        <f t="shared" si="93"/>
        <v>#REF!</v>
      </c>
      <c r="FG122" s="41" t="e">
        <f t="shared" si="93"/>
        <v>#REF!</v>
      </c>
      <c r="FH122" s="41" t="e">
        <f t="shared" si="93"/>
        <v>#REF!</v>
      </c>
      <c r="FI122" s="41" t="e">
        <f t="shared" si="93"/>
        <v>#REF!</v>
      </c>
      <c r="FJ122" s="41" t="e">
        <f t="shared" si="93"/>
        <v>#REF!</v>
      </c>
      <c r="FK122" s="41" t="e">
        <f t="shared" si="93"/>
        <v>#REF!</v>
      </c>
      <c r="FL122" s="41" t="e">
        <f t="shared" si="93"/>
        <v>#REF!</v>
      </c>
      <c r="FM122" s="41" t="e">
        <f t="shared" si="93"/>
        <v>#REF!</v>
      </c>
      <c r="FN122" s="41" t="e">
        <f t="shared" si="93"/>
        <v>#REF!</v>
      </c>
      <c r="FO122" s="41" t="e">
        <f t="shared" si="93"/>
        <v>#REF!</v>
      </c>
      <c r="FP122" s="41" t="e">
        <f t="shared" si="95"/>
        <v>#REF!</v>
      </c>
      <c r="FQ122" s="41" t="e">
        <f t="shared" si="95"/>
        <v>#REF!</v>
      </c>
      <c r="FR122" s="41" t="e">
        <f t="shared" si="95"/>
        <v>#REF!</v>
      </c>
      <c r="FS122" s="41" t="e">
        <f t="shared" si="95"/>
        <v>#REF!</v>
      </c>
      <c r="FT122" s="41" t="e">
        <f t="shared" si="95"/>
        <v>#REF!</v>
      </c>
      <c r="FU122" s="41" t="e">
        <f t="shared" si="95"/>
        <v>#REF!</v>
      </c>
      <c r="FV122" s="41" t="e">
        <f t="shared" si="95"/>
        <v>#REF!</v>
      </c>
      <c r="FW122" s="41" t="e">
        <f t="shared" si="95"/>
        <v>#REF!</v>
      </c>
      <c r="FX122" s="41" t="e">
        <f t="shared" si="95"/>
        <v>#REF!</v>
      </c>
      <c r="FY122" s="41" t="e">
        <f t="shared" si="87"/>
        <v>#REF!</v>
      </c>
      <c r="FZ122" s="41" t="e">
        <f t="shared" si="87"/>
        <v>#REF!</v>
      </c>
      <c r="GA122" s="41" t="e">
        <f t="shared" si="87"/>
        <v>#REF!</v>
      </c>
      <c r="GB122" s="41" t="e">
        <f t="shared" si="87"/>
        <v>#REF!</v>
      </c>
      <c r="GC122" s="41" t="e">
        <f t="shared" si="80"/>
        <v>#REF!</v>
      </c>
      <c r="GD122" s="41" t="e">
        <f t="shared" si="80"/>
        <v>#REF!</v>
      </c>
      <c r="GE122" s="41" t="e">
        <f t="shared" si="80"/>
        <v>#REF!</v>
      </c>
      <c r="GF122" s="41" t="e">
        <f t="shared" si="80"/>
        <v>#REF!</v>
      </c>
      <c r="GG122" s="41" t="e">
        <f t="shared" si="80"/>
        <v>#REF!</v>
      </c>
      <c r="GH122" s="41" t="e">
        <f t="shared" si="66"/>
        <v>#REF!</v>
      </c>
      <c r="GI122" s="41" t="e">
        <f t="shared" si="66"/>
        <v>#REF!</v>
      </c>
      <c r="GJ122" s="41" t="e">
        <f t="shared" si="66"/>
        <v>#REF!</v>
      </c>
      <c r="GK122" s="41" t="e">
        <f t="shared" si="66"/>
        <v>#REF!</v>
      </c>
      <c r="GL122" s="41" t="e">
        <f t="shared" si="66"/>
        <v>#REF!</v>
      </c>
      <c r="GM122" s="41" t="e">
        <f t="shared" si="89"/>
        <v>#REF!</v>
      </c>
      <c r="GN122" s="41" t="e">
        <f t="shared" si="89"/>
        <v>#REF!</v>
      </c>
      <c r="GO122" s="41" t="e">
        <f t="shared" si="89"/>
        <v>#REF!</v>
      </c>
      <c r="GP122" s="41" t="e">
        <f t="shared" si="89"/>
        <v>#REF!</v>
      </c>
      <c r="GQ122" s="41" t="e">
        <f t="shared" si="89"/>
        <v>#REF!</v>
      </c>
      <c r="GR122" s="41" t="e">
        <f t="shared" si="89"/>
        <v>#REF!</v>
      </c>
      <c r="GS122" s="41" t="e">
        <f t="shared" si="89"/>
        <v>#REF!</v>
      </c>
      <c r="GT122" s="41" t="e">
        <f t="shared" si="89"/>
        <v>#REF!</v>
      </c>
      <c r="GU122" s="41" t="e">
        <f t="shared" si="89"/>
        <v>#REF!</v>
      </c>
      <c r="GV122" s="41" t="e">
        <f t="shared" si="89"/>
        <v>#REF!</v>
      </c>
      <c r="GW122" s="41" t="e">
        <f t="shared" si="89"/>
        <v>#REF!</v>
      </c>
      <c r="GX122" s="41" t="e">
        <f t="shared" si="89"/>
        <v>#REF!</v>
      </c>
      <c r="GY122" s="41" t="e">
        <f t="shared" si="89"/>
        <v>#REF!</v>
      </c>
      <c r="GZ122" s="41" t="e">
        <f t="shared" si="89"/>
        <v>#REF!</v>
      </c>
      <c r="HA122" s="41" t="e">
        <f t="shared" si="89"/>
        <v>#REF!</v>
      </c>
      <c r="HB122" s="41" t="e">
        <f t="shared" si="96"/>
        <v>#REF!</v>
      </c>
      <c r="HC122" s="41" t="e">
        <f t="shared" si="96"/>
        <v>#REF!</v>
      </c>
      <c r="HD122" s="41" t="e">
        <f t="shared" si="96"/>
        <v>#REF!</v>
      </c>
      <c r="HE122" s="41" t="e">
        <f t="shared" si="96"/>
        <v>#REF!</v>
      </c>
      <c r="HF122" s="41" t="e">
        <f t="shared" si="96"/>
        <v>#REF!</v>
      </c>
      <c r="HG122" s="41" t="e">
        <f t="shared" si="96"/>
        <v>#REF!</v>
      </c>
      <c r="HH122" s="41" t="e">
        <f t="shared" si="91"/>
        <v>#REF!</v>
      </c>
      <c r="HI122" s="41" t="e">
        <f t="shared" si="91"/>
        <v>#REF!</v>
      </c>
      <c r="HJ122" s="41" t="e">
        <f t="shared" si="91"/>
        <v>#REF!</v>
      </c>
    </row>
    <row r="123" spans="1:218" ht="14.4" x14ac:dyDescent="0.3">
      <c r="A123" s="42">
        <v>120</v>
      </c>
      <c r="B123" s="43" t="e">
        <f>'CMM3 - AUX CALC'!$DQ$67</f>
        <v>#REF!</v>
      </c>
      <c r="DR123" s="41" t="e">
        <f>$B123/(_xlfn.SINGLE(PrazoConcessao)*12-DR$3+1)</f>
        <v>#REF!</v>
      </c>
      <c r="DS123" s="41" t="e">
        <f t="shared" si="97"/>
        <v>#REF!</v>
      </c>
      <c r="DT123" s="41" t="e">
        <f t="shared" si="97"/>
        <v>#REF!</v>
      </c>
      <c r="DU123" s="41" t="e">
        <f t="shared" si="97"/>
        <v>#REF!</v>
      </c>
      <c r="DV123" s="41" t="e">
        <f t="shared" si="97"/>
        <v>#REF!</v>
      </c>
      <c r="DW123" s="41" t="e">
        <f t="shared" si="97"/>
        <v>#REF!</v>
      </c>
      <c r="DX123" s="41" t="e">
        <f t="shared" si="97"/>
        <v>#REF!</v>
      </c>
      <c r="DY123" s="41" t="e">
        <f t="shared" si="97"/>
        <v>#REF!</v>
      </c>
      <c r="DZ123" s="41" t="e">
        <f t="shared" si="92"/>
        <v>#REF!</v>
      </c>
      <c r="EA123" s="41" t="e">
        <f t="shared" si="92"/>
        <v>#REF!</v>
      </c>
      <c r="EB123" s="41" t="e">
        <f t="shared" si="92"/>
        <v>#REF!</v>
      </c>
      <c r="EC123" s="41" t="e">
        <f t="shared" si="92"/>
        <v>#REF!</v>
      </c>
      <c r="ED123" s="41" t="e">
        <f t="shared" si="92"/>
        <v>#REF!</v>
      </c>
      <c r="EE123" s="41" t="e">
        <f t="shared" si="92"/>
        <v>#REF!</v>
      </c>
      <c r="EF123" s="41" t="e">
        <f t="shared" si="92"/>
        <v>#REF!</v>
      </c>
      <c r="EG123" s="41" t="e">
        <f t="shared" si="92"/>
        <v>#REF!</v>
      </c>
      <c r="EH123" s="41" t="e">
        <f t="shared" si="92"/>
        <v>#REF!</v>
      </c>
      <c r="EI123" s="41" t="e">
        <f t="shared" si="92"/>
        <v>#REF!</v>
      </c>
      <c r="EJ123" s="41" t="e">
        <f t="shared" si="94"/>
        <v>#REF!</v>
      </c>
      <c r="EK123" s="41" t="e">
        <f t="shared" si="94"/>
        <v>#REF!</v>
      </c>
      <c r="EL123" s="41" t="e">
        <f t="shared" si="94"/>
        <v>#REF!</v>
      </c>
      <c r="EM123" s="41" t="e">
        <f t="shared" si="94"/>
        <v>#REF!</v>
      </c>
      <c r="EN123" s="41" t="e">
        <f t="shared" si="94"/>
        <v>#REF!</v>
      </c>
      <c r="EO123" s="41" t="e">
        <f t="shared" si="94"/>
        <v>#REF!</v>
      </c>
      <c r="EP123" s="41" t="e">
        <f t="shared" si="94"/>
        <v>#REF!</v>
      </c>
      <c r="EQ123" s="41" t="e">
        <f t="shared" si="94"/>
        <v>#REF!</v>
      </c>
      <c r="ER123" s="41" t="e">
        <f t="shared" si="94"/>
        <v>#REF!</v>
      </c>
      <c r="ES123" s="41" t="e">
        <f t="shared" si="86"/>
        <v>#REF!</v>
      </c>
      <c r="ET123" s="41" t="e">
        <f t="shared" si="86"/>
        <v>#REF!</v>
      </c>
      <c r="EU123" s="41" t="e">
        <f t="shared" si="86"/>
        <v>#REF!</v>
      </c>
      <c r="EV123" s="41" t="e">
        <f t="shared" si="86"/>
        <v>#REF!</v>
      </c>
      <c r="EW123" s="41" t="e">
        <f t="shared" si="78"/>
        <v>#REF!</v>
      </c>
      <c r="EX123" s="41" t="e">
        <f t="shared" si="78"/>
        <v>#REF!</v>
      </c>
      <c r="EY123" s="41" t="e">
        <f t="shared" si="78"/>
        <v>#REF!</v>
      </c>
      <c r="EZ123" s="41" t="e">
        <f t="shared" si="78"/>
        <v>#REF!</v>
      </c>
      <c r="FA123" s="41" t="e">
        <f t="shared" si="78"/>
        <v>#REF!</v>
      </c>
      <c r="FB123" s="41" t="e">
        <f t="shared" si="78"/>
        <v>#REF!</v>
      </c>
      <c r="FC123" s="41" t="e">
        <f t="shared" si="78"/>
        <v>#REF!</v>
      </c>
      <c r="FD123" s="41" t="e">
        <f t="shared" si="78"/>
        <v>#REF!</v>
      </c>
      <c r="FE123" s="41" t="e">
        <f t="shared" si="78"/>
        <v>#REF!</v>
      </c>
      <c r="FF123" s="41" t="e">
        <f t="shared" si="93"/>
        <v>#REF!</v>
      </c>
      <c r="FG123" s="41" t="e">
        <f t="shared" si="93"/>
        <v>#REF!</v>
      </c>
      <c r="FH123" s="41" t="e">
        <f t="shared" si="93"/>
        <v>#REF!</v>
      </c>
      <c r="FI123" s="41" t="e">
        <f t="shared" si="93"/>
        <v>#REF!</v>
      </c>
      <c r="FJ123" s="41" t="e">
        <f t="shared" si="93"/>
        <v>#REF!</v>
      </c>
      <c r="FK123" s="41" t="e">
        <f t="shared" si="93"/>
        <v>#REF!</v>
      </c>
      <c r="FL123" s="41" t="e">
        <f t="shared" si="93"/>
        <v>#REF!</v>
      </c>
      <c r="FM123" s="41" t="e">
        <f t="shared" si="93"/>
        <v>#REF!</v>
      </c>
      <c r="FN123" s="41" t="e">
        <f t="shared" si="93"/>
        <v>#REF!</v>
      </c>
      <c r="FO123" s="41" t="e">
        <f t="shared" si="93"/>
        <v>#REF!</v>
      </c>
      <c r="FP123" s="41" t="e">
        <f t="shared" si="95"/>
        <v>#REF!</v>
      </c>
      <c r="FQ123" s="41" t="e">
        <f t="shared" si="95"/>
        <v>#REF!</v>
      </c>
      <c r="FR123" s="41" t="e">
        <f t="shared" si="95"/>
        <v>#REF!</v>
      </c>
      <c r="FS123" s="41" t="e">
        <f t="shared" si="95"/>
        <v>#REF!</v>
      </c>
      <c r="FT123" s="41" t="e">
        <f t="shared" si="95"/>
        <v>#REF!</v>
      </c>
      <c r="FU123" s="41" t="e">
        <f t="shared" si="95"/>
        <v>#REF!</v>
      </c>
      <c r="FV123" s="41" t="e">
        <f t="shared" si="95"/>
        <v>#REF!</v>
      </c>
      <c r="FW123" s="41" t="e">
        <f t="shared" si="95"/>
        <v>#REF!</v>
      </c>
      <c r="FX123" s="41" t="e">
        <f t="shared" si="95"/>
        <v>#REF!</v>
      </c>
      <c r="FY123" s="41" t="e">
        <f t="shared" si="87"/>
        <v>#REF!</v>
      </c>
      <c r="FZ123" s="41" t="e">
        <f t="shared" si="87"/>
        <v>#REF!</v>
      </c>
      <c r="GA123" s="41" t="e">
        <f t="shared" si="87"/>
        <v>#REF!</v>
      </c>
      <c r="GB123" s="41" t="e">
        <f t="shared" si="87"/>
        <v>#REF!</v>
      </c>
      <c r="GC123" s="41" t="e">
        <f t="shared" si="80"/>
        <v>#REF!</v>
      </c>
      <c r="GD123" s="41" t="e">
        <f t="shared" si="80"/>
        <v>#REF!</v>
      </c>
      <c r="GE123" s="41" t="e">
        <f t="shared" si="80"/>
        <v>#REF!</v>
      </c>
      <c r="GF123" s="41" t="e">
        <f t="shared" si="80"/>
        <v>#REF!</v>
      </c>
      <c r="GG123" s="41" t="e">
        <f t="shared" si="80"/>
        <v>#REF!</v>
      </c>
      <c r="GH123" s="41" t="e">
        <f t="shared" si="66"/>
        <v>#REF!</v>
      </c>
      <c r="GI123" s="41" t="e">
        <f t="shared" si="66"/>
        <v>#REF!</v>
      </c>
      <c r="GJ123" s="41" t="e">
        <f t="shared" si="66"/>
        <v>#REF!</v>
      </c>
      <c r="GK123" s="41" t="e">
        <f t="shared" si="66"/>
        <v>#REF!</v>
      </c>
      <c r="GL123" s="41" t="e">
        <f t="shared" si="66"/>
        <v>#REF!</v>
      </c>
      <c r="GM123" s="41" t="e">
        <f t="shared" si="89"/>
        <v>#REF!</v>
      </c>
      <c r="GN123" s="41" t="e">
        <f t="shared" si="89"/>
        <v>#REF!</v>
      </c>
      <c r="GO123" s="41" t="e">
        <f t="shared" si="89"/>
        <v>#REF!</v>
      </c>
      <c r="GP123" s="41" t="e">
        <f t="shared" si="89"/>
        <v>#REF!</v>
      </c>
      <c r="GQ123" s="41" t="e">
        <f t="shared" si="89"/>
        <v>#REF!</v>
      </c>
      <c r="GR123" s="41" t="e">
        <f t="shared" si="89"/>
        <v>#REF!</v>
      </c>
      <c r="GS123" s="41" t="e">
        <f t="shared" si="89"/>
        <v>#REF!</v>
      </c>
      <c r="GT123" s="41" t="e">
        <f t="shared" si="89"/>
        <v>#REF!</v>
      </c>
      <c r="GU123" s="41" t="e">
        <f t="shared" si="89"/>
        <v>#REF!</v>
      </c>
      <c r="GV123" s="41" t="e">
        <f t="shared" si="89"/>
        <v>#REF!</v>
      </c>
      <c r="GW123" s="41" t="e">
        <f t="shared" si="89"/>
        <v>#REF!</v>
      </c>
      <c r="GX123" s="41" t="e">
        <f t="shared" si="89"/>
        <v>#REF!</v>
      </c>
      <c r="GY123" s="41" t="e">
        <f t="shared" si="89"/>
        <v>#REF!</v>
      </c>
      <c r="GZ123" s="41" t="e">
        <f t="shared" si="89"/>
        <v>#REF!</v>
      </c>
      <c r="HA123" s="41" t="e">
        <f t="shared" si="89"/>
        <v>#REF!</v>
      </c>
      <c r="HB123" s="41" t="e">
        <f t="shared" si="96"/>
        <v>#REF!</v>
      </c>
      <c r="HC123" s="41" t="e">
        <f t="shared" si="96"/>
        <v>#REF!</v>
      </c>
      <c r="HD123" s="41" t="e">
        <f t="shared" si="96"/>
        <v>#REF!</v>
      </c>
      <c r="HE123" s="41" t="e">
        <f t="shared" si="96"/>
        <v>#REF!</v>
      </c>
      <c r="HF123" s="41" t="e">
        <f t="shared" si="96"/>
        <v>#REF!</v>
      </c>
      <c r="HG123" s="41" t="e">
        <f t="shared" si="96"/>
        <v>#REF!</v>
      </c>
      <c r="HH123" s="41" t="e">
        <f t="shared" si="91"/>
        <v>#REF!</v>
      </c>
      <c r="HI123" s="41" t="e">
        <f t="shared" si="91"/>
        <v>#REF!</v>
      </c>
      <c r="HJ123" s="41" t="e">
        <f t="shared" si="91"/>
        <v>#REF!</v>
      </c>
    </row>
    <row r="124" spans="1:218" ht="14.4" x14ac:dyDescent="0.3">
      <c r="A124" s="42">
        <v>121</v>
      </c>
      <c r="B124" s="43" t="e">
        <f>'CMM3 - AUX CALC'!$DR$67</f>
        <v>#REF!</v>
      </c>
      <c r="DS124" s="41" t="e">
        <f>$B124/(_xlfn.SINGLE(PrazoConcessao)*12-DS$3+1)</f>
        <v>#REF!</v>
      </c>
      <c r="DT124" s="41" t="e">
        <f t="shared" si="97"/>
        <v>#REF!</v>
      </c>
      <c r="DU124" s="41" t="e">
        <f t="shared" si="97"/>
        <v>#REF!</v>
      </c>
      <c r="DV124" s="41" t="e">
        <f t="shared" si="97"/>
        <v>#REF!</v>
      </c>
      <c r="DW124" s="41" t="e">
        <f t="shared" si="97"/>
        <v>#REF!</v>
      </c>
      <c r="DX124" s="41" t="e">
        <f t="shared" si="97"/>
        <v>#REF!</v>
      </c>
      <c r="DY124" s="41" t="e">
        <f t="shared" si="97"/>
        <v>#REF!</v>
      </c>
      <c r="DZ124" s="41" t="e">
        <f t="shared" si="92"/>
        <v>#REF!</v>
      </c>
      <c r="EA124" s="41" t="e">
        <f t="shared" si="92"/>
        <v>#REF!</v>
      </c>
      <c r="EB124" s="41" t="e">
        <f t="shared" si="92"/>
        <v>#REF!</v>
      </c>
      <c r="EC124" s="41" t="e">
        <f t="shared" si="92"/>
        <v>#REF!</v>
      </c>
      <c r="ED124" s="41" t="e">
        <f t="shared" si="92"/>
        <v>#REF!</v>
      </c>
      <c r="EE124" s="41" t="e">
        <f t="shared" si="92"/>
        <v>#REF!</v>
      </c>
      <c r="EF124" s="41" t="e">
        <f t="shared" si="92"/>
        <v>#REF!</v>
      </c>
      <c r="EG124" s="41" t="e">
        <f t="shared" si="92"/>
        <v>#REF!</v>
      </c>
      <c r="EH124" s="41" t="e">
        <f t="shared" si="92"/>
        <v>#REF!</v>
      </c>
      <c r="EI124" s="41" t="e">
        <f t="shared" si="92"/>
        <v>#REF!</v>
      </c>
      <c r="EJ124" s="41" t="e">
        <f t="shared" si="94"/>
        <v>#REF!</v>
      </c>
      <c r="EK124" s="41" t="e">
        <f t="shared" si="94"/>
        <v>#REF!</v>
      </c>
      <c r="EL124" s="41" t="e">
        <f t="shared" si="94"/>
        <v>#REF!</v>
      </c>
      <c r="EM124" s="41" t="e">
        <f t="shared" si="94"/>
        <v>#REF!</v>
      </c>
      <c r="EN124" s="41" t="e">
        <f t="shared" si="94"/>
        <v>#REF!</v>
      </c>
      <c r="EO124" s="41" t="e">
        <f t="shared" si="94"/>
        <v>#REF!</v>
      </c>
      <c r="EP124" s="41" t="e">
        <f t="shared" si="94"/>
        <v>#REF!</v>
      </c>
      <c r="EQ124" s="41" t="e">
        <f t="shared" si="94"/>
        <v>#REF!</v>
      </c>
      <c r="ER124" s="41" t="e">
        <f t="shared" si="94"/>
        <v>#REF!</v>
      </c>
      <c r="ES124" s="41" t="e">
        <f t="shared" si="86"/>
        <v>#REF!</v>
      </c>
      <c r="ET124" s="41" t="e">
        <f t="shared" si="86"/>
        <v>#REF!</v>
      </c>
      <c r="EU124" s="41" t="e">
        <f t="shared" si="86"/>
        <v>#REF!</v>
      </c>
      <c r="EV124" s="41" t="e">
        <f t="shared" si="86"/>
        <v>#REF!</v>
      </c>
      <c r="EW124" s="41" t="e">
        <f t="shared" si="78"/>
        <v>#REF!</v>
      </c>
      <c r="EX124" s="41" t="e">
        <f t="shared" si="78"/>
        <v>#REF!</v>
      </c>
      <c r="EY124" s="41" t="e">
        <f t="shared" si="78"/>
        <v>#REF!</v>
      </c>
      <c r="EZ124" s="41" t="e">
        <f t="shared" si="78"/>
        <v>#REF!</v>
      </c>
      <c r="FA124" s="41" t="e">
        <f t="shared" si="78"/>
        <v>#REF!</v>
      </c>
      <c r="FB124" s="41" t="e">
        <f t="shared" si="78"/>
        <v>#REF!</v>
      </c>
      <c r="FC124" s="41" t="e">
        <f t="shared" si="78"/>
        <v>#REF!</v>
      </c>
      <c r="FD124" s="41" t="e">
        <f t="shared" si="78"/>
        <v>#REF!</v>
      </c>
      <c r="FE124" s="41" t="e">
        <f t="shared" si="78"/>
        <v>#REF!</v>
      </c>
      <c r="FF124" s="41" t="e">
        <f t="shared" si="93"/>
        <v>#REF!</v>
      </c>
      <c r="FG124" s="41" t="e">
        <f t="shared" si="93"/>
        <v>#REF!</v>
      </c>
      <c r="FH124" s="41" t="e">
        <f t="shared" si="93"/>
        <v>#REF!</v>
      </c>
      <c r="FI124" s="41" t="e">
        <f t="shared" si="93"/>
        <v>#REF!</v>
      </c>
      <c r="FJ124" s="41" t="e">
        <f t="shared" si="93"/>
        <v>#REF!</v>
      </c>
      <c r="FK124" s="41" t="e">
        <f t="shared" si="93"/>
        <v>#REF!</v>
      </c>
      <c r="FL124" s="41" t="e">
        <f t="shared" si="93"/>
        <v>#REF!</v>
      </c>
      <c r="FM124" s="41" t="e">
        <f t="shared" si="93"/>
        <v>#REF!</v>
      </c>
      <c r="FN124" s="41" t="e">
        <f t="shared" si="93"/>
        <v>#REF!</v>
      </c>
      <c r="FO124" s="41" t="e">
        <f t="shared" si="93"/>
        <v>#REF!</v>
      </c>
      <c r="FP124" s="41" t="e">
        <f t="shared" si="95"/>
        <v>#REF!</v>
      </c>
      <c r="FQ124" s="41" t="e">
        <f t="shared" si="95"/>
        <v>#REF!</v>
      </c>
      <c r="FR124" s="41" t="e">
        <f t="shared" si="95"/>
        <v>#REF!</v>
      </c>
      <c r="FS124" s="41" t="e">
        <f t="shared" si="95"/>
        <v>#REF!</v>
      </c>
      <c r="FT124" s="41" t="e">
        <f t="shared" si="95"/>
        <v>#REF!</v>
      </c>
      <c r="FU124" s="41" t="e">
        <f t="shared" si="95"/>
        <v>#REF!</v>
      </c>
      <c r="FV124" s="41" t="e">
        <f t="shared" si="95"/>
        <v>#REF!</v>
      </c>
      <c r="FW124" s="41" t="e">
        <f t="shared" si="95"/>
        <v>#REF!</v>
      </c>
      <c r="FX124" s="41" t="e">
        <f t="shared" si="95"/>
        <v>#REF!</v>
      </c>
      <c r="FY124" s="41" t="e">
        <f t="shared" si="87"/>
        <v>#REF!</v>
      </c>
      <c r="FZ124" s="41" t="e">
        <f t="shared" si="87"/>
        <v>#REF!</v>
      </c>
      <c r="GA124" s="41" t="e">
        <f t="shared" si="87"/>
        <v>#REF!</v>
      </c>
      <c r="GB124" s="41" t="e">
        <f t="shared" si="87"/>
        <v>#REF!</v>
      </c>
      <c r="GC124" s="41" t="e">
        <f t="shared" si="80"/>
        <v>#REF!</v>
      </c>
      <c r="GD124" s="41" t="e">
        <f t="shared" si="80"/>
        <v>#REF!</v>
      </c>
      <c r="GE124" s="41" t="e">
        <f t="shared" si="80"/>
        <v>#REF!</v>
      </c>
      <c r="GF124" s="41" t="e">
        <f t="shared" si="80"/>
        <v>#REF!</v>
      </c>
      <c r="GG124" s="41" t="e">
        <f t="shared" si="80"/>
        <v>#REF!</v>
      </c>
      <c r="GH124" s="41" t="e">
        <f t="shared" si="66"/>
        <v>#REF!</v>
      </c>
      <c r="GI124" s="41" t="e">
        <f t="shared" si="66"/>
        <v>#REF!</v>
      </c>
      <c r="GJ124" s="41" t="e">
        <f t="shared" si="66"/>
        <v>#REF!</v>
      </c>
      <c r="GK124" s="41" t="e">
        <f t="shared" si="66"/>
        <v>#REF!</v>
      </c>
      <c r="GL124" s="41" t="e">
        <f t="shared" si="66"/>
        <v>#REF!</v>
      </c>
      <c r="GM124" s="41" t="e">
        <f t="shared" si="89"/>
        <v>#REF!</v>
      </c>
      <c r="GN124" s="41" t="e">
        <f t="shared" si="89"/>
        <v>#REF!</v>
      </c>
      <c r="GO124" s="41" t="e">
        <f t="shared" si="89"/>
        <v>#REF!</v>
      </c>
      <c r="GP124" s="41" t="e">
        <f t="shared" si="89"/>
        <v>#REF!</v>
      </c>
      <c r="GQ124" s="41" t="e">
        <f t="shared" si="89"/>
        <v>#REF!</v>
      </c>
      <c r="GR124" s="41" t="e">
        <f t="shared" si="89"/>
        <v>#REF!</v>
      </c>
      <c r="GS124" s="41" t="e">
        <f t="shared" si="89"/>
        <v>#REF!</v>
      </c>
      <c r="GT124" s="41" t="e">
        <f t="shared" si="89"/>
        <v>#REF!</v>
      </c>
      <c r="GU124" s="41" t="e">
        <f t="shared" si="89"/>
        <v>#REF!</v>
      </c>
      <c r="GV124" s="41" t="e">
        <f t="shared" si="89"/>
        <v>#REF!</v>
      </c>
      <c r="GW124" s="41" t="e">
        <f t="shared" si="89"/>
        <v>#REF!</v>
      </c>
      <c r="GX124" s="41" t="e">
        <f t="shared" si="89"/>
        <v>#REF!</v>
      </c>
      <c r="GY124" s="41" t="e">
        <f t="shared" si="89"/>
        <v>#REF!</v>
      </c>
      <c r="GZ124" s="41" t="e">
        <f t="shared" si="89"/>
        <v>#REF!</v>
      </c>
      <c r="HA124" s="41" t="e">
        <f t="shared" si="89"/>
        <v>#REF!</v>
      </c>
      <c r="HB124" s="41" t="e">
        <f t="shared" si="96"/>
        <v>#REF!</v>
      </c>
      <c r="HC124" s="41" t="e">
        <f t="shared" si="96"/>
        <v>#REF!</v>
      </c>
      <c r="HD124" s="41" t="e">
        <f t="shared" si="96"/>
        <v>#REF!</v>
      </c>
      <c r="HE124" s="41" t="e">
        <f t="shared" si="96"/>
        <v>#REF!</v>
      </c>
      <c r="HF124" s="41" t="e">
        <f t="shared" si="96"/>
        <v>#REF!</v>
      </c>
      <c r="HG124" s="41" t="e">
        <f t="shared" si="96"/>
        <v>#REF!</v>
      </c>
      <c r="HH124" s="41" t="e">
        <f t="shared" si="91"/>
        <v>#REF!</v>
      </c>
      <c r="HI124" s="41" t="e">
        <f t="shared" si="91"/>
        <v>#REF!</v>
      </c>
      <c r="HJ124" s="41" t="e">
        <f t="shared" si="91"/>
        <v>#REF!</v>
      </c>
    </row>
    <row r="125" spans="1:218" ht="14.4" x14ac:dyDescent="0.3">
      <c r="A125" s="42">
        <v>122</v>
      </c>
      <c r="B125" s="43" t="e">
        <f>'CMM3 - AUX CALC'!$DS$67</f>
        <v>#REF!</v>
      </c>
      <c r="DT125" s="41" t="e">
        <f>$B125/(_xlfn.SINGLE(PrazoConcessao)*12-DT$3+1)</f>
        <v>#REF!</v>
      </c>
      <c r="DU125" s="41" t="e">
        <f t="shared" si="97"/>
        <v>#REF!</v>
      </c>
      <c r="DV125" s="41" t="e">
        <f t="shared" si="97"/>
        <v>#REF!</v>
      </c>
      <c r="DW125" s="41" t="e">
        <f t="shared" si="97"/>
        <v>#REF!</v>
      </c>
      <c r="DX125" s="41" t="e">
        <f t="shared" si="97"/>
        <v>#REF!</v>
      </c>
      <c r="DY125" s="41" t="e">
        <f t="shared" si="97"/>
        <v>#REF!</v>
      </c>
      <c r="DZ125" s="41" t="e">
        <f t="shared" si="92"/>
        <v>#REF!</v>
      </c>
      <c r="EA125" s="41" t="e">
        <f t="shared" si="92"/>
        <v>#REF!</v>
      </c>
      <c r="EB125" s="41" t="e">
        <f t="shared" si="92"/>
        <v>#REF!</v>
      </c>
      <c r="EC125" s="41" t="e">
        <f t="shared" si="92"/>
        <v>#REF!</v>
      </c>
      <c r="ED125" s="41" t="e">
        <f t="shared" si="92"/>
        <v>#REF!</v>
      </c>
      <c r="EE125" s="41" t="e">
        <f t="shared" si="92"/>
        <v>#REF!</v>
      </c>
      <c r="EF125" s="41" t="e">
        <f t="shared" si="92"/>
        <v>#REF!</v>
      </c>
      <c r="EG125" s="41" t="e">
        <f t="shared" si="92"/>
        <v>#REF!</v>
      </c>
      <c r="EH125" s="41" t="e">
        <f t="shared" si="92"/>
        <v>#REF!</v>
      </c>
      <c r="EI125" s="41" t="e">
        <f t="shared" si="92"/>
        <v>#REF!</v>
      </c>
      <c r="EJ125" s="41" t="e">
        <f t="shared" si="94"/>
        <v>#REF!</v>
      </c>
      <c r="EK125" s="41" t="e">
        <f t="shared" si="94"/>
        <v>#REF!</v>
      </c>
      <c r="EL125" s="41" t="e">
        <f t="shared" si="94"/>
        <v>#REF!</v>
      </c>
      <c r="EM125" s="41" t="e">
        <f t="shared" si="94"/>
        <v>#REF!</v>
      </c>
      <c r="EN125" s="41" t="e">
        <f t="shared" si="94"/>
        <v>#REF!</v>
      </c>
      <c r="EO125" s="41" t="e">
        <f t="shared" si="94"/>
        <v>#REF!</v>
      </c>
      <c r="EP125" s="41" t="e">
        <f t="shared" si="94"/>
        <v>#REF!</v>
      </c>
      <c r="EQ125" s="41" t="e">
        <f t="shared" si="94"/>
        <v>#REF!</v>
      </c>
      <c r="ER125" s="41" t="e">
        <f t="shared" si="94"/>
        <v>#REF!</v>
      </c>
      <c r="ES125" s="41" t="e">
        <f t="shared" si="86"/>
        <v>#REF!</v>
      </c>
      <c r="ET125" s="41" t="e">
        <f t="shared" si="86"/>
        <v>#REF!</v>
      </c>
      <c r="EU125" s="41" t="e">
        <f t="shared" si="86"/>
        <v>#REF!</v>
      </c>
      <c r="EV125" s="41" t="e">
        <f t="shared" si="86"/>
        <v>#REF!</v>
      </c>
      <c r="EW125" s="41" t="e">
        <f t="shared" si="78"/>
        <v>#REF!</v>
      </c>
      <c r="EX125" s="41" t="e">
        <f t="shared" si="78"/>
        <v>#REF!</v>
      </c>
      <c r="EY125" s="41" t="e">
        <f t="shared" si="78"/>
        <v>#REF!</v>
      </c>
      <c r="EZ125" s="41" t="e">
        <f t="shared" si="78"/>
        <v>#REF!</v>
      </c>
      <c r="FA125" s="41" t="e">
        <f t="shared" ref="FA125:FN151" si="98">EZ125</f>
        <v>#REF!</v>
      </c>
      <c r="FB125" s="41" t="e">
        <f t="shared" si="98"/>
        <v>#REF!</v>
      </c>
      <c r="FC125" s="41" t="e">
        <f t="shared" si="98"/>
        <v>#REF!</v>
      </c>
      <c r="FD125" s="41" t="e">
        <f t="shared" si="98"/>
        <v>#REF!</v>
      </c>
      <c r="FE125" s="41" t="e">
        <f t="shared" si="98"/>
        <v>#REF!</v>
      </c>
      <c r="FF125" s="41" t="e">
        <f t="shared" si="93"/>
        <v>#REF!</v>
      </c>
      <c r="FG125" s="41" t="e">
        <f t="shared" si="93"/>
        <v>#REF!</v>
      </c>
      <c r="FH125" s="41" t="e">
        <f t="shared" si="93"/>
        <v>#REF!</v>
      </c>
      <c r="FI125" s="41" t="e">
        <f t="shared" si="93"/>
        <v>#REF!</v>
      </c>
      <c r="FJ125" s="41" t="e">
        <f t="shared" si="93"/>
        <v>#REF!</v>
      </c>
      <c r="FK125" s="41" t="e">
        <f t="shared" si="93"/>
        <v>#REF!</v>
      </c>
      <c r="FL125" s="41" t="e">
        <f t="shared" si="93"/>
        <v>#REF!</v>
      </c>
      <c r="FM125" s="41" t="e">
        <f t="shared" si="93"/>
        <v>#REF!</v>
      </c>
      <c r="FN125" s="41" t="e">
        <f t="shared" si="93"/>
        <v>#REF!</v>
      </c>
      <c r="FO125" s="41" t="e">
        <f t="shared" si="93"/>
        <v>#REF!</v>
      </c>
      <c r="FP125" s="41" t="e">
        <f t="shared" si="95"/>
        <v>#REF!</v>
      </c>
      <c r="FQ125" s="41" t="e">
        <f t="shared" si="95"/>
        <v>#REF!</v>
      </c>
      <c r="FR125" s="41" t="e">
        <f t="shared" si="95"/>
        <v>#REF!</v>
      </c>
      <c r="FS125" s="41" t="e">
        <f t="shared" si="95"/>
        <v>#REF!</v>
      </c>
      <c r="FT125" s="41" t="e">
        <f t="shared" si="95"/>
        <v>#REF!</v>
      </c>
      <c r="FU125" s="41" t="e">
        <f t="shared" si="95"/>
        <v>#REF!</v>
      </c>
      <c r="FV125" s="41" t="e">
        <f t="shared" si="95"/>
        <v>#REF!</v>
      </c>
      <c r="FW125" s="41" t="e">
        <f t="shared" si="95"/>
        <v>#REF!</v>
      </c>
      <c r="FX125" s="41" t="e">
        <f t="shared" si="95"/>
        <v>#REF!</v>
      </c>
      <c r="FY125" s="41" t="e">
        <f t="shared" si="87"/>
        <v>#REF!</v>
      </c>
      <c r="FZ125" s="41" t="e">
        <f t="shared" si="87"/>
        <v>#REF!</v>
      </c>
      <c r="GA125" s="41" t="e">
        <f t="shared" si="87"/>
        <v>#REF!</v>
      </c>
      <c r="GB125" s="41" t="e">
        <f t="shared" si="87"/>
        <v>#REF!</v>
      </c>
      <c r="GC125" s="41" t="e">
        <f t="shared" si="80"/>
        <v>#REF!</v>
      </c>
      <c r="GD125" s="41" t="e">
        <f t="shared" si="80"/>
        <v>#REF!</v>
      </c>
      <c r="GE125" s="41" t="e">
        <f t="shared" si="80"/>
        <v>#REF!</v>
      </c>
      <c r="GF125" s="41" t="e">
        <f t="shared" si="80"/>
        <v>#REF!</v>
      </c>
      <c r="GG125" s="41" t="e">
        <f t="shared" si="80"/>
        <v>#REF!</v>
      </c>
      <c r="GH125" s="41" t="e">
        <f t="shared" si="66"/>
        <v>#REF!</v>
      </c>
      <c r="GI125" s="41" t="e">
        <f t="shared" si="66"/>
        <v>#REF!</v>
      </c>
      <c r="GJ125" s="41" t="e">
        <f t="shared" si="66"/>
        <v>#REF!</v>
      </c>
      <c r="GK125" s="41" t="e">
        <f t="shared" si="66"/>
        <v>#REF!</v>
      </c>
      <c r="GL125" s="41" t="e">
        <f t="shared" si="66"/>
        <v>#REF!</v>
      </c>
      <c r="GM125" s="41" t="e">
        <f t="shared" si="89"/>
        <v>#REF!</v>
      </c>
      <c r="GN125" s="41" t="e">
        <f t="shared" si="89"/>
        <v>#REF!</v>
      </c>
      <c r="GO125" s="41" t="e">
        <f t="shared" si="89"/>
        <v>#REF!</v>
      </c>
      <c r="GP125" s="41" t="e">
        <f t="shared" si="89"/>
        <v>#REF!</v>
      </c>
      <c r="GQ125" s="41" t="e">
        <f t="shared" si="89"/>
        <v>#REF!</v>
      </c>
      <c r="GR125" s="41" t="e">
        <f t="shared" si="89"/>
        <v>#REF!</v>
      </c>
      <c r="GS125" s="41" t="e">
        <f t="shared" si="89"/>
        <v>#REF!</v>
      </c>
      <c r="GT125" s="41" t="e">
        <f t="shared" si="89"/>
        <v>#REF!</v>
      </c>
      <c r="GU125" s="41" t="e">
        <f t="shared" si="89"/>
        <v>#REF!</v>
      </c>
      <c r="GV125" s="41" t="e">
        <f t="shared" si="89"/>
        <v>#REF!</v>
      </c>
      <c r="GW125" s="41" t="e">
        <f t="shared" si="89"/>
        <v>#REF!</v>
      </c>
      <c r="GX125" s="41" t="e">
        <f t="shared" si="89"/>
        <v>#REF!</v>
      </c>
      <c r="GY125" s="41" t="e">
        <f t="shared" si="89"/>
        <v>#REF!</v>
      </c>
      <c r="GZ125" s="41" t="e">
        <f t="shared" si="89"/>
        <v>#REF!</v>
      </c>
      <c r="HA125" s="41" t="e">
        <f t="shared" si="89"/>
        <v>#REF!</v>
      </c>
      <c r="HB125" s="41" t="e">
        <f t="shared" si="96"/>
        <v>#REF!</v>
      </c>
      <c r="HC125" s="41" t="e">
        <f t="shared" si="96"/>
        <v>#REF!</v>
      </c>
      <c r="HD125" s="41" t="e">
        <f t="shared" si="96"/>
        <v>#REF!</v>
      </c>
      <c r="HE125" s="41" t="e">
        <f t="shared" si="96"/>
        <v>#REF!</v>
      </c>
      <c r="HF125" s="41" t="e">
        <f t="shared" si="96"/>
        <v>#REF!</v>
      </c>
      <c r="HG125" s="41" t="e">
        <f t="shared" si="96"/>
        <v>#REF!</v>
      </c>
      <c r="HH125" s="41" t="e">
        <f t="shared" si="91"/>
        <v>#REF!</v>
      </c>
      <c r="HI125" s="41" t="e">
        <f t="shared" si="91"/>
        <v>#REF!</v>
      </c>
      <c r="HJ125" s="41" t="e">
        <f t="shared" si="91"/>
        <v>#REF!</v>
      </c>
    </row>
    <row r="126" spans="1:218" ht="14.4" x14ac:dyDescent="0.3">
      <c r="A126" s="42">
        <v>123</v>
      </c>
      <c r="B126" s="43" t="e">
        <f>'CMM3 - AUX CALC'!$DT$67</f>
        <v>#REF!</v>
      </c>
      <c r="DU126" s="41" t="e">
        <f>$B126/(_xlfn.SINGLE(PrazoConcessao)*12-DU$3+1)</f>
        <v>#REF!</v>
      </c>
      <c r="DV126" s="41" t="e">
        <f t="shared" si="97"/>
        <v>#REF!</v>
      </c>
      <c r="DW126" s="41" t="e">
        <f t="shared" si="97"/>
        <v>#REF!</v>
      </c>
      <c r="DX126" s="41" t="e">
        <f t="shared" si="97"/>
        <v>#REF!</v>
      </c>
      <c r="DY126" s="41" t="e">
        <f t="shared" si="97"/>
        <v>#REF!</v>
      </c>
      <c r="DZ126" s="41" t="e">
        <f t="shared" si="92"/>
        <v>#REF!</v>
      </c>
      <c r="EA126" s="41" t="e">
        <f t="shared" si="92"/>
        <v>#REF!</v>
      </c>
      <c r="EB126" s="41" t="e">
        <f t="shared" si="92"/>
        <v>#REF!</v>
      </c>
      <c r="EC126" s="41" t="e">
        <f t="shared" si="92"/>
        <v>#REF!</v>
      </c>
      <c r="ED126" s="41" t="e">
        <f t="shared" si="92"/>
        <v>#REF!</v>
      </c>
      <c r="EE126" s="41" t="e">
        <f t="shared" si="92"/>
        <v>#REF!</v>
      </c>
      <c r="EF126" s="41" t="e">
        <f t="shared" si="92"/>
        <v>#REF!</v>
      </c>
      <c r="EG126" s="41" t="e">
        <f t="shared" si="92"/>
        <v>#REF!</v>
      </c>
      <c r="EH126" s="41" t="e">
        <f t="shared" si="92"/>
        <v>#REF!</v>
      </c>
      <c r="EI126" s="41" t="e">
        <f t="shared" si="92"/>
        <v>#REF!</v>
      </c>
      <c r="EJ126" s="41" t="e">
        <f t="shared" si="94"/>
        <v>#REF!</v>
      </c>
      <c r="EK126" s="41" t="e">
        <f t="shared" si="94"/>
        <v>#REF!</v>
      </c>
      <c r="EL126" s="41" t="e">
        <f t="shared" si="94"/>
        <v>#REF!</v>
      </c>
      <c r="EM126" s="41" t="e">
        <f t="shared" si="94"/>
        <v>#REF!</v>
      </c>
      <c r="EN126" s="41" t="e">
        <f t="shared" si="94"/>
        <v>#REF!</v>
      </c>
      <c r="EO126" s="41" t="e">
        <f t="shared" si="94"/>
        <v>#REF!</v>
      </c>
      <c r="EP126" s="41" t="e">
        <f t="shared" si="94"/>
        <v>#REF!</v>
      </c>
      <c r="EQ126" s="41" t="e">
        <f t="shared" si="94"/>
        <v>#REF!</v>
      </c>
      <c r="ER126" s="41" t="e">
        <f t="shared" si="94"/>
        <v>#REF!</v>
      </c>
      <c r="ES126" s="41" t="e">
        <f t="shared" si="86"/>
        <v>#REF!</v>
      </c>
      <c r="ET126" s="41" t="e">
        <f t="shared" si="86"/>
        <v>#REF!</v>
      </c>
      <c r="EU126" s="41" t="e">
        <f t="shared" si="86"/>
        <v>#REF!</v>
      </c>
      <c r="EV126" s="41" t="e">
        <f t="shared" si="86"/>
        <v>#REF!</v>
      </c>
      <c r="EW126" s="41" t="e">
        <f t="shared" si="86"/>
        <v>#REF!</v>
      </c>
      <c r="EX126" s="41" t="e">
        <f t="shared" si="86"/>
        <v>#REF!</v>
      </c>
      <c r="EY126" s="41" t="e">
        <f t="shared" si="86"/>
        <v>#REF!</v>
      </c>
      <c r="EZ126" s="41" t="e">
        <f t="shared" si="86"/>
        <v>#REF!</v>
      </c>
      <c r="FA126" s="41" t="e">
        <f t="shared" si="98"/>
        <v>#REF!</v>
      </c>
      <c r="FB126" s="41" t="e">
        <f t="shared" si="98"/>
        <v>#REF!</v>
      </c>
      <c r="FC126" s="41" t="e">
        <f t="shared" si="98"/>
        <v>#REF!</v>
      </c>
      <c r="FD126" s="41" t="e">
        <f t="shared" si="98"/>
        <v>#REF!</v>
      </c>
      <c r="FE126" s="41" t="e">
        <f t="shared" si="98"/>
        <v>#REF!</v>
      </c>
      <c r="FF126" s="41" t="e">
        <f t="shared" si="93"/>
        <v>#REF!</v>
      </c>
      <c r="FG126" s="41" t="e">
        <f t="shared" si="93"/>
        <v>#REF!</v>
      </c>
      <c r="FH126" s="41" t="e">
        <f t="shared" si="93"/>
        <v>#REF!</v>
      </c>
      <c r="FI126" s="41" t="e">
        <f t="shared" si="93"/>
        <v>#REF!</v>
      </c>
      <c r="FJ126" s="41" t="e">
        <f t="shared" si="93"/>
        <v>#REF!</v>
      </c>
      <c r="FK126" s="41" t="e">
        <f t="shared" si="93"/>
        <v>#REF!</v>
      </c>
      <c r="FL126" s="41" t="e">
        <f t="shared" si="93"/>
        <v>#REF!</v>
      </c>
      <c r="FM126" s="41" t="e">
        <f t="shared" si="93"/>
        <v>#REF!</v>
      </c>
      <c r="FN126" s="41" t="e">
        <f t="shared" si="93"/>
        <v>#REF!</v>
      </c>
      <c r="FO126" s="41" t="e">
        <f t="shared" si="93"/>
        <v>#REF!</v>
      </c>
      <c r="FP126" s="41" t="e">
        <f t="shared" si="95"/>
        <v>#REF!</v>
      </c>
      <c r="FQ126" s="41" t="e">
        <f t="shared" si="95"/>
        <v>#REF!</v>
      </c>
      <c r="FR126" s="41" t="e">
        <f t="shared" si="95"/>
        <v>#REF!</v>
      </c>
      <c r="FS126" s="41" t="e">
        <f t="shared" si="95"/>
        <v>#REF!</v>
      </c>
      <c r="FT126" s="41" t="e">
        <f t="shared" si="95"/>
        <v>#REF!</v>
      </c>
      <c r="FU126" s="41" t="e">
        <f t="shared" si="95"/>
        <v>#REF!</v>
      </c>
      <c r="FV126" s="41" t="e">
        <f t="shared" si="95"/>
        <v>#REF!</v>
      </c>
      <c r="FW126" s="41" t="e">
        <f t="shared" si="95"/>
        <v>#REF!</v>
      </c>
      <c r="FX126" s="41" t="e">
        <f t="shared" si="95"/>
        <v>#REF!</v>
      </c>
      <c r="FY126" s="41" t="e">
        <f t="shared" si="87"/>
        <v>#REF!</v>
      </c>
      <c r="FZ126" s="41" t="e">
        <f t="shared" si="87"/>
        <v>#REF!</v>
      </c>
      <c r="GA126" s="41" t="e">
        <f t="shared" si="87"/>
        <v>#REF!</v>
      </c>
      <c r="GB126" s="41" t="e">
        <f t="shared" si="87"/>
        <v>#REF!</v>
      </c>
      <c r="GC126" s="41" t="e">
        <f t="shared" si="80"/>
        <v>#REF!</v>
      </c>
      <c r="GD126" s="41" t="e">
        <f t="shared" si="80"/>
        <v>#REF!</v>
      </c>
      <c r="GE126" s="41" t="e">
        <f t="shared" si="80"/>
        <v>#REF!</v>
      </c>
      <c r="GF126" s="41" t="e">
        <f t="shared" si="80"/>
        <v>#REF!</v>
      </c>
      <c r="GG126" s="41" t="e">
        <f t="shared" si="80"/>
        <v>#REF!</v>
      </c>
      <c r="GH126" s="41" t="e">
        <f t="shared" si="66"/>
        <v>#REF!</v>
      </c>
      <c r="GI126" s="41" t="e">
        <f t="shared" si="66"/>
        <v>#REF!</v>
      </c>
      <c r="GJ126" s="41" t="e">
        <f t="shared" si="66"/>
        <v>#REF!</v>
      </c>
      <c r="GK126" s="41" t="e">
        <f t="shared" si="66"/>
        <v>#REF!</v>
      </c>
      <c r="GL126" s="41" t="e">
        <f t="shared" si="66"/>
        <v>#REF!</v>
      </c>
      <c r="GM126" s="41" t="e">
        <f t="shared" si="89"/>
        <v>#REF!</v>
      </c>
      <c r="GN126" s="41" t="e">
        <f t="shared" si="89"/>
        <v>#REF!</v>
      </c>
      <c r="GO126" s="41" t="e">
        <f t="shared" si="89"/>
        <v>#REF!</v>
      </c>
      <c r="GP126" s="41" t="e">
        <f t="shared" si="89"/>
        <v>#REF!</v>
      </c>
      <c r="GQ126" s="41" t="e">
        <f t="shared" si="89"/>
        <v>#REF!</v>
      </c>
      <c r="GR126" s="41" t="e">
        <f t="shared" si="89"/>
        <v>#REF!</v>
      </c>
      <c r="GS126" s="41" t="e">
        <f t="shared" si="89"/>
        <v>#REF!</v>
      </c>
      <c r="GT126" s="41" t="e">
        <f t="shared" si="89"/>
        <v>#REF!</v>
      </c>
      <c r="GU126" s="41" t="e">
        <f t="shared" si="89"/>
        <v>#REF!</v>
      </c>
      <c r="GV126" s="41" t="e">
        <f t="shared" si="89"/>
        <v>#REF!</v>
      </c>
      <c r="GW126" s="41" t="e">
        <f t="shared" si="89"/>
        <v>#REF!</v>
      </c>
      <c r="GX126" s="41" t="e">
        <f t="shared" si="89"/>
        <v>#REF!</v>
      </c>
      <c r="GY126" s="41" t="e">
        <f t="shared" si="89"/>
        <v>#REF!</v>
      </c>
      <c r="GZ126" s="41" t="e">
        <f t="shared" si="89"/>
        <v>#REF!</v>
      </c>
      <c r="HA126" s="41" t="e">
        <f t="shared" si="89"/>
        <v>#REF!</v>
      </c>
      <c r="HB126" s="41" t="e">
        <f t="shared" si="96"/>
        <v>#REF!</v>
      </c>
      <c r="HC126" s="41" t="e">
        <f t="shared" si="96"/>
        <v>#REF!</v>
      </c>
      <c r="HD126" s="41" t="e">
        <f t="shared" si="96"/>
        <v>#REF!</v>
      </c>
      <c r="HE126" s="41" t="e">
        <f t="shared" si="96"/>
        <v>#REF!</v>
      </c>
      <c r="HF126" s="41" t="e">
        <f t="shared" si="96"/>
        <v>#REF!</v>
      </c>
      <c r="HG126" s="41" t="e">
        <f t="shared" si="96"/>
        <v>#REF!</v>
      </c>
      <c r="HH126" s="41" t="e">
        <f t="shared" si="91"/>
        <v>#REF!</v>
      </c>
      <c r="HI126" s="41" t="e">
        <f t="shared" si="91"/>
        <v>#REF!</v>
      </c>
      <c r="HJ126" s="41" t="e">
        <f t="shared" si="91"/>
        <v>#REF!</v>
      </c>
    </row>
    <row r="127" spans="1:218" ht="14.4" x14ac:dyDescent="0.3">
      <c r="A127" s="42">
        <v>124</v>
      </c>
      <c r="B127" s="43" t="e">
        <f>'CMM3 - AUX CALC'!$DU$67</f>
        <v>#REF!</v>
      </c>
      <c r="DV127" s="41" t="e">
        <f>$B127/(_xlfn.SINGLE(PrazoConcessao)*12-DV$3+1)</f>
        <v>#REF!</v>
      </c>
      <c r="DW127" s="41" t="e">
        <f t="shared" si="97"/>
        <v>#REF!</v>
      </c>
      <c r="DX127" s="41" t="e">
        <f t="shared" si="97"/>
        <v>#REF!</v>
      </c>
      <c r="DY127" s="41" t="e">
        <f t="shared" si="97"/>
        <v>#REF!</v>
      </c>
      <c r="DZ127" s="41" t="e">
        <f t="shared" si="92"/>
        <v>#REF!</v>
      </c>
      <c r="EA127" s="41" t="e">
        <f t="shared" si="92"/>
        <v>#REF!</v>
      </c>
      <c r="EB127" s="41" t="e">
        <f t="shared" si="92"/>
        <v>#REF!</v>
      </c>
      <c r="EC127" s="41" t="e">
        <f t="shared" si="92"/>
        <v>#REF!</v>
      </c>
      <c r="ED127" s="41" t="e">
        <f t="shared" si="92"/>
        <v>#REF!</v>
      </c>
      <c r="EE127" s="41" t="e">
        <f t="shared" si="92"/>
        <v>#REF!</v>
      </c>
      <c r="EF127" s="41" t="e">
        <f t="shared" si="92"/>
        <v>#REF!</v>
      </c>
      <c r="EG127" s="41" t="e">
        <f t="shared" si="92"/>
        <v>#REF!</v>
      </c>
      <c r="EH127" s="41" t="e">
        <f t="shared" si="92"/>
        <v>#REF!</v>
      </c>
      <c r="EI127" s="41" t="e">
        <f t="shared" si="92"/>
        <v>#REF!</v>
      </c>
      <c r="EJ127" s="41" t="e">
        <f t="shared" si="94"/>
        <v>#REF!</v>
      </c>
      <c r="EK127" s="41" t="e">
        <f t="shared" si="94"/>
        <v>#REF!</v>
      </c>
      <c r="EL127" s="41" t="e">
        <f t="shared" si="94"/>
        <v>#REF!</v>
      </c>
      <c r="EM127" s="41" t="e">
        <f t="shared" si="94"/>
        <v>#REF!</v>
      </c>
      <c r="EN127" s="41" t="e">
        <f t="shared" si="94"/>
        <v>#REF!</v>
      </c>
      <c r="EO127" s="41" t="e">
        <f t="shared" si="94"/>
        <v>#REF!</v>
      </c>
      <c r="EP127" s="41" t="e">
        <f t="shared" si="94"/>
        <v>#REF!</v>
      </c>
      <c r="EQ127" s="41" t="e">
        <f t="shared" si="94"/>
        <v>#REF!</v>
      </c>
      <c r="ER127" s="41" t="e">
        <f t="shared" si="94"/>
        <v>#REF!</v>
      </c>
      <c r="ES127" s="41" t="e">
        <f t="shared" si="86"/>
        <v>#REF!</v>
      </c>
      <c r="ET127" s="41" t="e">
        <f t="shared" si="86"/>
        <v>#REF!</v>
      </c>
      <c r="EU127" s="41" t="e">
        <f t="shared" si="86"/>
        <v>#REF!</v>
      </c>
      <c r="EV127" s="41" t="e">
        <f t="shared" si="86"/>
        <v>#REF!</v>
      </c>
      <c r="EW127" s="41" t="e">
        <f t="shared" si="86"/>
        <v>#REF!</v>
      </c>
      <c r="EX127" s="41" t="e">
        <f t="shared" si="86"/>
        <v>#REF!</v>
      </c>
      <c r="EY127" s="41" t="e">
        <f t="shared" si="86"/>
        <v>#REF!</v>
      </c>
      <c r="EZ127" s="41" t="e">
        <f t="shared" si="86"/>
        <v>#REF!</v>
      </c>
      <c r="FA127" s="41" t="e">
        <f t="shared" si="98"/>
        <v>#REF!</v>
      </c>
      <c r="FB127" s="41" t="e">
        <f t="shared" si="98"/>
        <v>#REF!</v>
      </c>
      <c r="FC127" s="41" t="e">
        <f t="shared" si="98"/>
        <v>#REF!</v>
      </c>
      <c r="FD127" s="41" t="e">
        <f t="shared" si="98"/>
        <v>#REF!</v>
      </c>
      <c r="FE127" s="41" t="e">
        <f t="shared" si="98"/>
        <v>#REF!</v>
      </c>
      <c r="FF127" s="41" t="e">
        <f t="shared" si="93"/>
        <v>#REF!</v>
      </c>
      <c r="FG127" s="41" t="e">
        <f t="shared" si="93"/>
        <v>#REF!</v>
      </c>
      <c r="FH127" s="41" t="e">
        <f t="shared" si="93"/>
        <v>#REF!</v>
      </c>
      <c r="FI127" s="41" t="e">
        <f t="shared" si="93"/>
        <v>#REF!</v>
      </c>
      <c r="FJ127" s="41" t="e">
        <f t="shared" si="93"/>
        <v>#REF!</v>
      </c>
      <c r="FK127" s="41" t="e">
        <f t="shared" si="93"/>
        <v>#REF!</v>
      </c>
      <c r="FL127" s="41" t="e">
        <f t="shared" si="93"/>
        <v>#REF!</v>
      </c>
      <c r="FM127" s="41" t="e">
        <f t="shared" si="93"/>
        <v>#REF!</v>
      </c>
      <c r="FN127" s="41" t="e">
        <f t="shared" si="93"/>
        <v>#REF!</v>
      </c>
      <c r="FO127" s="41" t="e">
        <f t="shared" si="93"/>
        <v>#REF!</v>
      </c>
      <c r="FP127" s="41" t="e">
        <f t="shared" si="95"/>
        <v>#REF!</v>
      </c>
      <c r="FQ127" s="41" t="e">
        <f t="shared" si="95"/>
        <v>#REF!</v>
      </c>
      <c r="FR127" s="41" t="e">
        <f t="shared" si="95"/>
        <v>#REF!</v>
      </c>
      <c r="FS127" s="41" t="e">
        <f t="shared" si="95"/>
        <v>#REF!</v>
      </c>
      <c r="FT127" s="41" t="e">
        <f t="shared" si="95"/>
        <v>#REF!</v>
      </c>
      <c r="FU127" s="41" t="e">
        <f t="shared" si="95"/>
        <v>#REF!</v>
      </c>
      <c r="FV127" s="41" t="e">
        <f t="shared" si="95"/>
        <v>#REF!</v>
      </c>
      <c r="FW127" s="41" t="e">
        <f t="shared" si="95"/>
        <v>#REF!</v>
      </c>
      <c r="FX127" s="41" t="e">
        <f t="shared" si="95"/>
        <v>#REF!</v>
      </c>
      <c r="FY127" s="41" t="e">
        <f t="shared" si="87"/>
        <v>#REF!</v>
      </c>
      <c r="FZ127" s="41" t="e">
        <f t="shared" si="87"/>
        <v>#REF!</v>
      </c>
      <c r="GA127" s="41" t="e">
        <f t="shared" si="87"/>
        <v>#REF!</v>
      </c>
      <c r="GB127" s="41" t="e">
        <f t="shared" si="87"/>
        <v>#REF!</v>
      </c>
      <c r="GC127" s="41" t="e">
        <f t="shared" si="80"/>
        <v>#REF!</v>
      </c>
      <c r="GD127" s="41" t="e">
        <f t="shared" si="80"/>
        <v>#REF!</v>
      </c>
      <c r="GE127" s="41" t="e">
        <f t="shared" si="80"/>
        <v>#REF!</v>
      </c>
      <c r="GF127" s="41" t="e">
        <f t="shared" si="80"/>
        <v>#REF!</v>
      </c>
      <c r="GG127" s="41" t="e">
        <f t="shared" si="80"/>
        <v>#REF!</v>
      </c>
      <c r="GH127" s="41" t="e">
        <f t="shared" si="66"/>
        <v>#REF!</v>
      </c>
      <c r="GI127" s="41" t="e">
        <f t="shared" si="66"/>
        <v>#REF!</v>
      </c>
      <c r="GJ127" s="41" t="e">
        <f t="shared" si="66"/>
        <v>#REF!</v>
      </c>
      <c r="GK127" s="41" t="e">
        <f t="shared" si="66"/>
        <v>#REF!</v>
      </c>
      <c r="GL127" s="41" t="e">
        <f t="shared" si="66"/>
        <v>#REF!</v>
      </c>
      <c r="GM127" s="41" t="e">
        <f t="shared" si="89"/>
        <v>#REF!</v>
      </c>
      <c r="GN127" s="41" t="e">
        <f t="shared" si="89"/>
        <v>#REF!</v>
      </c>
      <c r="GO127" s="41" t="e">
        <f t="shared" si="89"/>
        <v>#REF!</v>
      </c>
      <c r="GP127" s="41" t="e">
        <f t="shared" si="89"/>
        <v>#REF!</v>
      </c>
      <c r="GQ127" s="41" t="e">
        <f t="shared" si="89"/>
        <v>#REF!</v>
      </c>
      <c r="GR127" s="41" t="e">
        <f t="shared" si="89"/>
        <v>#REF!</v>
      </c>
      <c r="GS127" s="41" t="e">
        <f t="shared" ref="GS127:HA155" si="99">GR127</f>
        <v>#REF!</v>
      </c>
      <c r="GT127" s="41" t="e">
        <f t="shared" si="99"/>
        <v>#REF!</v>
      </c>
      <c r="GU127" s="41" t="e">
        <f t="shared" si="99"/>
        <v>#REF!</v>
      </c>
      <c r="GV127" s="41" t="e">
        <f t="shared" si="99"/>
        <v>#REF!</v>
      </c>
      <c r="GW127" s="41" t="e">
        <f t="shared" si="99"/>
        <v>#REF!</v>
      </c>
      <c r="GX127" s="41" t="e">
        <f t="shared" si="99"/>
        <v>#REF!</v>
      </c>
      <c r="GY127" s="41" t="e">
        <f t="shared" si="99"/>
        <v>#REF!</v>
      </c>
      <c r="GZ127" s="41" t="e">
        <f t="shared" si="99"/>
        <v>#REF!</v>
      </c>
      <c r="HA127" s="41" t="e">
        <f t="shared" si="99"/>
        <v>#REF!</v>
      </c>
      <c r="HB127" s="41" t="e">
        <f t="shared" si="96"/>
        <v>#REF!</v>
      </c>
      <c r="HC127" s="41" t="e">
        <f t="shared" si="96"/>
        <v>#REF!</v>
      </c>
      <c r="HD127" s="41" t="e">
        <f t="shared" si="96"/>
        <v>#REF!</v>
      </c>
      <c r="HE127" s="41" t="e">
        <f t="shared" si="96"/>
        <v>#REF!</v>
      </c>
      <c r="HF127" s="41" t="e">
        <f t="shared" si="96"/>
        <v>#REF!</v>
      </c>
      <c r="HG127" s="41" t="e">
        <f t="shared" si="96"/>
        <v>#REF!</v>
      </c>
      <c r="HH127" s="41" t="e">
        <f t="shared" si="91"/>
        <v>#REF!</v>
      </c>
      <c r="HI127" s="41" t="e">
        <f t="shared" si="91"/>
        <v>#REF!</v>
      </c>
      <c r="HJ127" s="41" t="e">
        <f t="shared" si="91"/>
        <v>#REF!</v>
      </c>
    </row>
    <row r="128" spans="1:218" ht="14.4" x14ac:dyDescent="0.3">
      <c r="A128" s="42">
        <v>125</v>
      </c>
      <c r="B128" s="43" t="e">
        <f>'CMM3 - AUX CALC'!$DV$67</f>
        <v>#REF!</v>
      </c>
      <c r="DW128" s="41" t="e">
        <f>$B128/(_xlfn.SINGLE(PrazoConcessao)*12-DW$3+1)</f>
        <v>#REF!</v>
      </c>
      <c r="DX128" s="41" t="e">
        <f t="shared" si="97"/>
        <v>#REF!</v>
      </c>
      <c r="DY128" s="41" t="e">
        <f t="shared" si="97"/>
        <v>#REF!</v>
      </c>
      <c r="DZ128" s="41" t="e">
        <f t="shared" si="92"/>
        <v>#REF!</v>
      </c>
      <c r="EA128" s="41" t="e">
        <f t="shared" si="92"/>
        <v>#REF!</v>
      </c>
      <c r="EB128" s="41" t="e">
        <f t="shared" si="92"/>
        <v>#REF!</v>
      </c>
      <c r="EC128" s="41" t="e">
        <f t="shared" si="92"/>
        <v>#REF!</v>
      </c>
      <c r="ED128" s="41" t="e">
        <f t="shared" si="92"/>
        <v>#REF!</v>
      </c>
      <c r="EE128" s="41" t="e">
        <f t="shared" si="92"/>
        <v>#REF!</v>
      </c>
      <c r="EF128" s="41" t="e">
        <f t="shared" si="92"/>
        <v>#REF!</v>
      </c>
      <c r="EG128" s="41" t="e">
        <f t="shared" si="92"/>
        <v>#REF!</v>
      </c>
      <c r="EH128" s="41" t="e">
        <f t="shared" si="92"/>
        <v>#REF!</v>
      </c>
      <c r="EI128" s="41" t="e">
        <f t="shared" si="92"/>
        <v>#REF!</v>
      </c>
      <c r="EJ128" s="41" t="e">
        <f t="shared" si="94"/>
        <v>#REF!</v>
      </c>
      <c r="EK128" s="41" t="e">
        <f t="shared" si="94"/>
        <v>#REF!</v>
      </c>
      <c r="EL128" s="41" t="e">
        <f t="shared" si="94"/>
        <v>#REF!</v>
      </c>
      <c r="EM128" s="41" t="e">
        <f t="shared" si="94"/>
        <v>#REF!</v>
      </c>
      <c r="EN128" s="41" t="e">
        <f t="shared" si="94"/>
        <v>#REF!</v>
      </c>
      <c r="EO128" s="41" t="e">
        <f t="shared" si="94"/>
        <v>#REF!</v>
      </c>
      <c r="EP128" s="41" t="e">
        <f t="shared" si="94"/>
        <v>#REF!</v>
      </c>
      <c r="EQ128" s="41" t="e">
        <f t="shared" si="94"/>
        <v>#REF!</v>
      </c>
      <c r="ER128" s="41" t="e">
        <f t="shared" si="94"/>
        <v>#REF!</v>
      </c>
      <c r="ES128" s="41" t="e">
        <f t="shared" si="86"/>
        <v>#REF!</v>
      </c>
      <c r="ET128" s="41" t="e">
        <f t="shared" si="86"/>
        <v>#REF!</v>
      </c>
      <c r="EU128" s="41" t="e">
        <f t="shared" si="86"/>
        <v>#REF!</v>
      </c>
      <c r="EV128" s="41" t="e">
        <f t="shared" si="86"/>
        <v>#REF!</v>
      </c>
      <c r="EW128" s="41" t="e">
        <f t="shared" si="86"/>
        <v>#REF!</v>
      </c>
      <c r="EX128" s="41" t="e">
        <f t="shared" si="86"/>
        <v>#REF!</v>
      </c>
      <c r="EY128" s="41" t="e">
        <f t="shared" si="86"/>
        <v>#REF!</v>
      </c>
      <c r="EZ128" s="41" t="e">
        <f t="shared" si="86"/>
        <v>#REF!</v>
      </c>
      <c r="FA128" s="41" t="e">
        <f t="shared" si="98"/>
        <v>#REF!</v>
      </c>
      <c r="FB128" s="41" t="e">
        <f t="shared" si="98"/>
        <v>#REF!</v>
      </c>
      <c r="FC128" s="41" t="e">
        <f t="shared" si="98"/>
        <v>#REF!</v>
      </c>
      <c r="FD128" s="41" t="e">
        <f t="shared" si="98"/>
        <v>#REF!</v>
      </c>
      <c r="FE128" s="41" t="e">
        <f t="shared" si="98"/>
        <v>#REF!</v>
      </c>
      <c r="FF128" s="41" t="e">
        <f t="shared" si="93"/>
        <v>#REF!</v>
      </c>
      <c r="FG128" s="41" t="e">
        <f t="shared" si="93"/>
        <v>#REF!</v>
      </c>
      <c r="FH128" s="41" t="e">
        <f t="shared" si="93"/>
        <v>#REF!</v>
      </c>
      <c r="FI128" s="41" t="e">
        <f t="shared" si="93"/>
        <v>#REF!</v>
      </c>
      <c r="FJ128" s="41" t="e">
        <f t="shared" si="93"/>
        <v>#REF!</v>
      </c>
      <c r="FK128" s="41" t="e">
        <f t="shared" si="93"/>
        <v>#REF!</v>
      </c>
      <c r="FL128" s="41" t="e">
        <f t="shared" si="93"/>
        <v>#REF!</v>
      </c>
      <c r="FM128" s="41" t="e">
        <f t="shared" si="93"/>
        <v>#REF!</v>
      </c>
      <c r="FN128" s="41" t="e">
        <f t="shared" si="93"/>
        <v>#REF!</v>
      </c>
      <c r="FO128" s="41" t="e">
        <f t="shared" si="93"/>
        <v>#REF!</v>
      </c>
      <c r="FP128" s="41" t="e">
        <f t="shared" si="95"/>
        <v>#REF!</v>
      </c>
      <c r="FQ128" s="41" t="e">
        <f t="shared" si="95"/>
        <v>#REF!</v>
      </c>
      <c r="FR128" s="41" t="e">
        <f t="shared" si="95"/>
        <v>#REF!</v>
      </c>
      <c r="FS128" s="41" t="e">
        <f t="shared" si="95"/>
        <v>#REF!</v>
      </c>
      <c r="FT128" s="41" t="e">
        <f t="shared" si="95"/>
        <v>#REF!</v>
      </c>
      <c r="FU128" s="41" t="e">
        <f t="shared" si="95"/>
        <v>#REF!</v>
      </c>
      <c r="FV128" s="41" t="e">
        <f t="shared" si="95"/>
        <v>#REF!</v>
      </c>
      <c r="FW128" s="41" t="e">
        <f t="shared" si="95"/>
        <v>#REF!</v>
      </c>
      <c r="FX128" s="41" t="e">
        <f t="shared" si="95"/>
        <v>#REF!</v>
      </c>
      <c r="FY128" s="41" t="e">
        <f t="shared" si="87"/>
        <v>#REF!</v>
      </c>
      <c r="FZ128" s="41" t="e">
        <f t="shared" si="87"/>
        <v>#REF!</v>
      </c>
      <c r="GA128" s="41" t="e">
        <f t="shared" si="87"/>
        <v>#REF!</v>
      </c>
      <c r="GB128" s="41" t="e">
        <f t="shared" si="87"/>
        <v>#REF!</v>
      </c>
      <c r="GC128" s="41" t="e">
        <f t="shared" si="80"/>
        <v>#REF!</v>
      </c>
      <c r="GD128" s="41" t="e">
        <f t="shared" si="80"/>
        <v>#REF!</v>
      </c>
      <c r="GE128" s="41" t="e">
        <f t="shared" si="80"/>
        <v>#REF!</v>
      </c>
      <c r="GF128" s="41" t="e">
        <f t="shared" si="80"/>
        <v>#REF!</v>
      </c>
      <c r="GG128" s="41" t="e">
        <f t="shared" si="80"/>
        <v>#REF!</v>
      </c>
      <c r="GH128" s="41" t="e">
        <f t="shared" si="66"/>
        <v>#REF!</v>
      </c>
      <c r="GI128" s="41" t="e">
        <f t="shared" si="66"/>
        <v>#REF!</v>
      </c>
      <c r="GJ128" s="41" t="e">
        <f t="shared" si="66"/>
        <v>#REF!</v>
      </c>
      <c r="GK128" s="41" t="e">
        <f t="shared" si="66"/>
        <v>#REF!</v>
      </c>
      <c r="GL128" s="41" t="e">
        <f t="shared" si="66"/>
        <v>#REF!</v>
      </c>
      <c r="GM128" s="41" t="e">
        <f t="shared" si="66"/>
        <v>#REF!</v>
      </c>
      <c r="GN128" s="41" t="e">
        <f t="shared" si="66"/>
        <v>#REF!</v>
      </c>
      <c r="GO128" s="41" t="e">
        <f t="shared" si="66"/>
        <v>#REF!</v>
      </c>
      <c r="GP128" s="41" t="e">
        <f t="shared" si="66"/>
        <v>#REF!</v>
      </c>
      <c r="GQ128" s="41" t="e">
        <f t="shared" si="66"/>
        <v>#REF!</v>
      </c>
      <c r="GR128" s="41" t="e">
        <f t="shared" si="66"/>
        <v>#REF!</v>
      </c>
      <c r="GS128" s="41" t="e">
        <f t="shared" si="99"/>
        <v>#REF!</v>
      </c>
      <c r="GT128" s="41" t="e">
        <f t="shared" si="99"/>
        <v>#REF!</v>
      </c>
      <c r="GU128" s="41" t="e">
        <f t="shared" si="99"/>
        <v>#REF!</v>
      </c>
      <c r="GV128" s="41" t="e">
        <f t="shared" si="99"/>
        <v>#REF!</v>
      </c>
      <c r="GW128" s="41" t="e">
        <f t="shared" si="99"/>
        <v>#REF!</v>
      </c>
      <c r="GX128" s="41" t="e">
        <f t="shared" si="99"/>
        <v>#REF!</v>
      </c>
      <c r="GY128" s="41" t="e">
        <f t="shared" si="99"/>
        <v>#REF!</v>
      </c>
      <c r="GZ128" s="41" t="e">
        <f t="shared" si="99"/>
        <v>#REF!</v>
      </c>
      <c r="HA128" s="41" t="e">
        <f t="shared" si="99"/>
        <v>#REF!</v>
      </c>
      <c r="HB128" s="41" t="e">
        <f t="shared" si="96"/>
        <v>#REF!</v>
      </c>
      <c r="HC128" s="41" t="e">
        <f t="shared" si="96"/>
        <v>#REF!</v>
      </c>
      <c r="HD128" s="41" t="e">
        <f t="shared" si="96"/>
        <v>#REF!</v>
      </c>
      <c r="HE128" s="41" t="e">
        <f t="shared" si="96"/>
        <v>#REF!</v>
      </c>
      <c r="HF128" s="41" t="e">
        <f t="shared" si="96"/>
        <v>#REF!</v>
      </c>
      <c r="HG128" s="41" t="e">
        <f t="shared" si="96"/>
        <v>#REF!</v>
      </c>
      <c r="HH128" s="41" t="e">
        <f t="shared" si="91"/>
        <v>#REF!</v>
      </c>
      <c r="HI128" s="41" t="e">
        <f t="shared" si="91"/>
        <v>#REF!</v>
      </c>
      <c r="HJ128" s="41" t="e">
        <f t="shared" si="91"/>
        <v>#REF!</v>
      </c>
    </row>
    <row r="129" spans="1:218" ht="14.4" x14ac:dyDescent="0.3">
      <c r="A129" s="42">
        <v>126</v>
      </c>
      <c r="B129" s="43" t="e">
        <f>'CMM3 - AUX CALC'!$DW$67</f>
        <v>#REF!</v>
      </c>
      <c r="DX129" s="41" t="e">
        <f>$B129/(_xlfn.SINGLE(PrazoConcessao)*12-DX$3+1)</f>
        <v>#REF!</v>
      </c>
      <c r="DY129" s="41" t="e">
        <f t="shared" si="97"/>
        <v>#REF!</v>
      </c>
      <c r="DZ129" s="41" t="e">
        <f t="shared" si="92"/>
        <v>#REF!</v>
      </c>
      <c r="EA129" s="41" t="e">
        <f t="shared" si="92"/>
        <v>#REF!</v>
      </c>
      <c r="EB129" s="41" t="e">
        <f t="shared" si="92"/>
        <v>#REF!</v>
      </c>
      <c r="EC129" s="41" t="e">
        <f t="shared" si="92"/>
        <v>#REF!</v>
      </c>
      <c r="ED129" s="41" t="e">
        <f t="shared" si="92"/>
        <v>#REF!</v>
      </c>
      <c r="EE129" s="41" t="e">
        <f t="shared" si="92"/>
        <v>#REF!</v>
      </c>
      <c r="EF129" s="41" t="e">
        <f t="shared" si="92"/>
        <v>#REF!</v>
      </c>
      <c r="EG129" s="41" t="e">
        <f t="shared" si="92"/>
        <v>#REF!</v>
      </c>
      <c r="EH129" s="41" t="e">
        <f t="shared" si="92"/>
        <v>#REF!</v>
      </c>
      <c r="EI129" s="41" t="e">
        <f t="shared" si="92"/>
        <v>#REF!</v>
      </c>
      <c r="EJ129" s="41" t="e">
        <f t="shared" si="94"/>
        <v>#REF!</v>
      </c>
      <c r="EK129" s="41" t="e">
        <f t="shared" si="94"/>
        <v>#REF!</v>
      </c>
      <c r="EL129" s="41" t="e">
        <f t="shared" si="94"/>
        <v>#REF!</v>
      </c>
      <c r="EM129" s="41" t="e">
        <f t="shared" si="94"/>
        <v>#REF!</v>
      </c>
      <c r="EN129" s="41" t="e">
        <f t="shared" si="94"/>
        <v>#REF!</v>
      </c>
      <c r="EO129" s="41" t="e">
        <f t="shared" si="94"/>
        <v>#REF!</v>
      </c>
      <c r="EP129" s="41" t="e">
        <f t="shared" si="94"/>
        <v>#REF!</v>
      </c>
      <c r="EQ129" s="41" t="e">
        <f t="shared" si="94"/>
        <v>#REF!</v>
      </c>
      <c r="ER129" s="41" t="e">
        <f t="shared" si="94"/>
        <v>#REF!</v>
      </c>
      <c r="ES129" s="41" t="e">
        <f t="shared" si="86"/>
        <v>#REF!</v>
      </c>
      <c r="ET129" s="41" t="e">
        <f t="shared" si="86"/>
        <v>#REF!</v>
      </c>
      <c r="EU129" s="41" t="e">
        <f t="shared" si="86"/>
        <v>#REF!</v>
      </c>
      <c r="EV129" s="41" t="e">
        <f t="shared" si="86"/>
        <v>#REF!</v>
      </c>
      <c r="EW129" s="41" t="e">
        <f t="shared" si="86"/>
        <v>#REF!</v>
      </c>
      <c r="EX129" s="41" t="e">
        <f t="shared" si="86"/>
        <v>#REF!</v>
      </c>
      <c r="EY129" s="41" t="e">
        <f t="shared" si="86"/>
        <v>#REF!</v>
      </c>
      <c r="EZ129" s="41" t="e">
        <f t="shared" si="86"/>
        <v>#REF!</v>
      </c>
      <c r="FA129" s="41" t="e">
        <f t="shared" si="98"/>
        <v>#REF!</v>
      </c>
      <c r="FB129" s="41" t="e">
        <f t="shared" si="98"/>
        <v>#REF!</v>
      </c>
      <c r="FC129" s="41" t="e">
        <f t="shared" si="98"/>
        <v>#REF!</v>
      </c>
      <c r="FD129" s="41" t="e">
        <f t="shared" si="98"/>
        <v>#REF!</v>
      </c>
      <c r="FE129" s="41" t="e">
        <f t="shared" si="98"/>
        <v>#REF!</v>
      </c>
      <c r="FF129" s="41" t="e">
        <f t="shared" si="93"/>
        <v>#REF!</v>
      </c>
      <c r="FG129" s="41" t="e">
        <f t="shared" si="93"/>
        <v>#REF!</v>
      </c>
      <c r="FH129" s="41" t="e">
        <f t="shared" si="93"/>
        <v>#REF!</v>
      </c>
      <c r="FI129" s="41" t="e">
        <f t="shared" si="93"/>
        <v>#REF!</v>
      </c>
      <c r="FJ129" s="41" t="e">
        <f t="shared" si="93"/>
        <v>#REF!</v>
      </c>
      <c r="FK129" s="41" t="e">
        <f t="shared" si="93"/>
        <v>#REF!</v>
      </c>
      <c r="FL129" s="41" t="e">
        <f t="shared" si="93"/>
        <v>#REF!</v>
      </c>
      <c r="FM129" s="41" t="e">
        <f t="shared" si="93"/>
        <v>#REF!</v>
      </c>
      <c r="FN129" s="41" t="e">
        <f t="shared" si="93"/>
        <v>#REF!</v>
      </c>
      <c r="FO129" s="41" t="e">
        <f t="shared" si="93"/>
        <v>#REF!</v>
      </c>
      <c r="FP129" s="41" t="e">
        <f t="shared" si="95"/>
        <v>#REF!</v>
      </c>
      <c r="FQ129" s="41" t="e">
        <f t="shared" si="95"/>
        <v>#REF!</v>
      </c>
      <c r="FR129" s="41" t="e">
        <f t="shared" si="95"/>
        <v>#REF!</v>
      </c>
      <c r="FS129" s="41" t="e">
        <f t="shared" si="95"/>
        <v>#REF!</v>
      </c>
      <c r="FT129" s="41" t="e">
        <f t="shared" si="95"/>
        <v>#REF!</v>
      </c>
      <c r="FU129" s="41" t="e">
        <f t="shared" si="95"/>
        <v>#REF!</v>
      </c>
      <c r="FV129" s="41" t="e">
        <f t="shared" si="95"/>
        <v>#REF!</v>
      </c>
      <c r="FW129" s="41" t="e">
        <f t="shared" si="95"/>
        <v>#REF!</v>
      </c>
      <c r="FX129" s="41" t="e">
        <f t="shared" si="95"/>
        <v>#REF!</v>
      </c>
      <c r="FY129" s="41" t="e">
        <f t="shared" si="87"/>
        <v>#REF!</v>
      </c>
      <c r="FZ129" s="41" t="e">
        <f t="shared" si="87"/>
        <v>#REF!</v>
      </c>
      <c r="GA129" s="41" t="e">
        <f t="shared" si="87"/>
        <v>#REF!</v>
      </c>
      <c r="GB129" s="41" t="e">
        <f t="shared" si="87"/>
        <v>#REF!</v>
      </c>
      <c r="GC129" s="41" t="e">
        <f t="shared" si="80"/>
        <v>#REF!</v>
      </c>
      <c r="GD129" s="41" t="e">
        <f t="shared" si="80"/>
        <v>#REF!</v>
      </c>
      <c r="GE129" s="41" t="e">
        <f t="shared" si="80"/>
        <v>#REF!</v>
      </c>
      <c r="GF129" s="41" t="e">
        <f t="shared" si="80"/>
        <v>#REF!</v>
      </c>
      <c r="GG129" s="41" t="e">
        <f t="shared" si="80"/>
        <v>#REF!</v>
      </c>
      <c r="GH129" s="41" t="e">
        <f t="shared" si="66"/>
        <v>#REF!</v>
      </c>
      <c r="GI129" s="41" t="e">
        <f t="shared" si="66"/>
        <v>#REF!</v>
      </c>
      <c r="GJ129" s="41" t="e">
        <f t="shared" si="66"/>
        <v>#REF!</v>
      </c>
      <c r="GK129" s="41" t="e">
        <f t="shared" si="66"/>
        <v>#REF!</v>
      </c>
      <c r="GL129" s="41" t="e">
        <f t="shared" si="66"/>
        <v>#REF!</v>
      </c>
      <c r="GM129" s="41" t="e">
        <f t="shared" si="66"/>
        <v>#REF!</v>
      </c>
      <c r="GN129" s="41" t="e">
        <f t="shared" si="66"/>
        <v>#REF!</v>
      </c>
      <c r="GO129" s="41" t="e">
        <f t="shared" si="66"/>
        <v>#REF!</v>
      </c>
      <c r="GP129" s="41" t="e">
        <f t="shared" si="66"/>
        <v>#REF!</v>
      </c>
      <c r="GQ129" s="41" t="e">
        <f t="shared" si="66"/>
        <v>#REF!</v>
      </c>
      <c r="GR129" s="41" t="e">
        <f t="shared" si="66"/>
        <v>#REF!</v>
      </c>
      <c r="GS129" s="41" t="e">
        <f t="shared" si="99"/>
        <v>#REF!</v>
      </c>
      <c r="GT129" s="41" t="e">
        <f t="shared" si="99"/>
        <v>#REF!</v>
      </c>
      <c r="GU129" s="41" t="e">
        <f t="shared" si="99"/>
        <v>#REF!</v>
      </c>
      <c r="GV129" s="41" t="e">
        <f t="shared" si="99"/>
        <v>#REF!</v>
      </c>
      <c r="GW129" s="41" t="e">
        <f t="shared" si="99"/>
        <v>#REF!</v>
      </c>
      <c r="GX129" s="41" t="e">
        <f t="shared" si="99"/>
        <v>#REF!</v>
      </c>
      <c r="GY129" s="41" t="e">
        <f t="shared" si="99"/>
        <v>#REF!</v>
      </c>
      <c r="GZ129" s="41" t="e">
        <f t="shared" si="99"/>
        <v>#REF!</v>
      </c>
      <c r="HA129" s="41" t="e">
        <f t="shared" si="99"/>
        <v>#REF!</v>
      </c>
      <c r="HB129" s="41" t="e">
        <f t="shared" si="96"/>
        <v>#REF!</v>
      </c>
      <c r="HC129" s="41" t="e">
        <f t="shared" si="96"/>
        <v>#REF!</v>
      </c>
      <c r="HD129" s="41" t="e">
        <f t="shared" si="96"/>
        <v>#REF!</v>
      </c>
      <c r="HE129" s="41" t="e">
        <f t="shared" si="96"/>
        <v>#REF!</v>
      </c>
      <c r="HF129" s="41" t="e">
        <f t="shared" si="96"/>
        <v>#REF!</v>
      </c>
      <c r="HG129" s="41" t="e">
        <f t="shared" si="96"/>
        <v>#REF!</v>
      </c>
      <c r="HH129" s="41" t="e">
        <f t="shared" si="91"/>
        <v>#REF!</v>
      </c>
      <c r="HI129" s="41" t="e">
        <f t="shared" si="91"/>
        <v>#REF!</v>
      </c>
      <c r="HJ129" s="41" t="e">
        <f t="shared" si="91"/>
        <v>#REF!</v>
      </c>
    </row>
    <row r="130" spans="1:218" ht="14.4" x14ac:dyDescent="0.3">
      <c r="A130" s="42">
        <v>127</v>
      </c>
      <c r="B130" s="43" t="e">
        <f>'CMM3 - AUX CALC'!$DX$67</f>
        <v>#REF!</v>
      </c>
      <c r="DY130" s="41" t="e">
        <f>$B130/(_xlfn.SINGLE(PrazoConcessao)*12-DY$3+1)</f>
        <v>#REF!</v>
      </c>
      <c r="DZ130" s="41" t="e">
        <f t="shared" si="92"/>
        <v>#REF!</v>
      </c>
      <c r="EA130" s="41" t="e">
        <f t="shared" si="92"/>
        <v>#REF!</v>
      </c>
      <c r="EB130" s="41" t="e">
        <f t="shared" si="92"/>
        <v>#REF!</v>
      </c>
      <c r="EC130" s="41" t="e">
        <f t="shared" si="92"/>
        <v>#REF!</v>
      </c>
      <c r="ED130" s="41" t="e">
        <f t="shared" si="92"/>
        <v>#REF!</v>
      </c>
      <c r="EE130" s="41" t="e">
        <f t="shared" si="92"/>
        <v>#REF!</v>
      </c>
      <c r="EF130" s="41" t="e">
        <f t="shared" si="92"/>
        <v>#REF!</v>
      </c>
      <c r="EG130" s="41" t="e">
        <f t="shared" si="92"/>
        <v>#REF!</v>
      </c>
      <c r="EH130" s="41" t="e">
        <f t="shared" si="92"/>
        <v>#REF!</v>
      </c>
      <c r="EI130" s="41" t="e">
        <f t="shared" si="92"/>
        <v>#REF!</v>
      </c>
      <c r="EJ130" s="41" t="e">
        <f t="shared" si="94"/>
        <v>#REF!</v>
      </c>
      <c r="EK130" s="41" t="e">
        <f t="shared" si="94"/>
        <v>#REF!</v>
      </c>
      <c r="EL130" s="41" t="e">
        <f t="shared" si="94"/>
        <v>#REF!</v>
      </c>
      <c r="EM130" s="41" t="e">
        <f t="shared" si="94"/>
        <v>#REF!</v>
      </c>
      <c r="EN130" s="41" t="e">
        <f t="shared" si="94"/>
        <v>#REF!</v>
      </c>
      <c r="EO130" s="41" t="e">
        <f t="shared" si="94"/>
        <v>#REF!</v>
      </c>
      <c r="EP130" s="41" t="e">
        <f t="shared" si="94"/>
        <v>#REF!</v>
      </c>
      <c r="EQ130" s="41" t="e">
        <f t="shared" si="94"/>
        <v>#REF!</v>
      </c>
      <c r="ER130" s="41" t="e">
        <f t="shared" si="94"/>
        <v>#REF!</v>
      </c>
      <c r="ES130" s="41" t="e">
        <f t="shared" si="86"/>
        <v>#REF!</v>
      </c>
      <c r="ET130" s="41" t="e">
        <f t="shared" si="86"/>
        <v>#REF!</v>
      </c>
      <c r="EU130" s="41" t="e">
        <f t="shared" si="86"/>
        <v>#REF!</v>
      </c>
      <c r="EV130" s="41" t="e">
        <f t="shared" si="86"/>
        <v>#REF!</v>
      </c>
      <c r="EW130" s="41" t="e">
        <f t="shared" si="86"/>
        <v>#REF!</v>
      </c>
      <c r="EX130" s="41" t="e">
        <f t="shared" si="86"/>
        <v>#REF!</v>
      </c>
      <c r="EY130" s="41" t="e">
        <f t="shared" si="86"/>
        <v>#REF!</v>
      </c>
      <c r="EZ130" s="41" t="e">
        <f t="shared" si="86"/>
        <v>#REF!</v>
      </c>
      <c r="FA130" s="41" t="e">
        <f t="shared" si="98"/>
        <v>#REF!</v>
      </c>
      <c r="FB130" s="41" t="e">
        <f t="shared" si="98"/>
        <v>#REF!</v>
      </c>
      <c r="FC130" s="41" t="e">
        <f t="shared" si="98"/>
        <v>#REF!</v>
      </c>
      <c r="FD130" s="41" t="e">
        <f t="shared" si="98"/>
        <v>#REF!</v>
      </c>
      <c r="FE130" s="41" t="e">
        <f t="shared" si="98"/>
        <v>#REF!</v>
      </c>
      <c r="FF130" s="41" t="e">
        <f t="shared" si="93"/>
        <v>#REF!</v>
      </c>
      <c r="FG130" s="41" t="e">
        <f t="shared" si="93"/>
        <v>#REF!</v>
      </c>
      <c r="FH130" s="41" t="e">
        <f t="shared" si="93"/>
        <v>#REF!</v>
      </c>
      <c r="FI130" s="41" t="e">
        <f t="shared" si="93"/>
        <v>#REF!</v>
      </c>
      <c r="FJ130" s="41" t="e">
        <f t="shared" si="93"/>
        <v>#REF!</v>
      </c>
      <c r="FK130" s="41" t="e">
        <f t="shared" si="93"/>
        <v>#REF!</v>
      </c>
      <c r="FL130" s="41" t="e">
        <f t="shared" si="93"/>
        <v>#REF!</v>
      </c>
      <c r="FM130" s="41" t="e">
        <f t="shared" si="93"/>
        <v>#REF!</v>
      </c>
      <c r="FN130" s="41" t="e">
        <f t="shared" si="93"/>
        <v>#REF!</v>
      </c>
      <c r="FO130" s="41" t="e">
        <f t="shared" si="93"/>
        <v>#REF!</v>
      </c>
      <c r="FP130" s="41" t="e">
        <f t="shared" si="95"/>
        <v>#REF!</v>
      </c>
      <c r="FQ130" s="41" t="e">
        <f t="shared" si="95"/>
        <v>#REF!</v>
      </c>
      <c r="FR130" s="41" t="e">
        <f t="shared" si="95"/>
        <v>#REF!</v>
      </c>
      <c r="FS130" s="41" t="e">
        <f t="shared" si="95"/>
        <v>#REF!</v>
      </c>
      <c r="FT130" s="41" t="e">
        <f t="shared" si="95"/>
        <v>#REF!</v>
      </c>
      <c r="FU130" s="41" t="e">
        <f t="shared" si="95"/>
        <v>#REF!</v>
      </c>
      <c r="FV130" s="41" t="e">
        <f t="shared" si="95"/>
        <v>#REF!</v>
      </c>
      <c r="FW130" s="41" t="e">
        <f t="shared" si="95"/>
        <v>#REF!</v>
      </c>
      <c r="FX130" s="41" t="e">
        <f t="shared" si="95"/>
        <v>#REF!</v>
      </c>
      <c r="FY130" s="41" t="e">
        <f t="shared" si="87"/>
        <v>#REF!</v>
      </c>
      <c r="FZ130" s="41" t="e">
        <f t="shared" si="87"/>
        <v>#REF!</v>
      </c>
      <c r="GA130" s="41" t="e">
        <f t="shared" si="87"/>
        <v>#REF!</v>
      </c>
      <c r="GB130" s="41" t="e">
        <f t="shared" si="87"/>
        <v>#REF!</v>
      </c>
      <c r="GC130" s="41" t="e">
        <f t="shared" si="80"/>
        <v>#REF!</v>
      </c>
      <c r="GD130" s="41" t="e">
        <f t="shared" si="80"/>
        <v>#REF!</v>
      </c>
      <c r="GE130" s="41" t="e">
        <f t="shared" si="80"/>
        <v>#REF!</v>
      </c>
      <c r="GF130" s="41" t="e">
        <f t="shared" si="80"/>
        <v>#REF!</v>
      </c>
      <c r="GG130" s="41" t="e">
        <f t="shared" si="80"/>
        <v>#REF!</v>
      </c>
      <c r="GH130" s="41" t="e">
        <f t="shared" si="80"/>
        <v>#REF!</v>
      </c>
      <c r="GI130" s="41" t="e">
        <f t="shared" si="80"/>
        <v>#REF!</v>
      </c>
      <c r="GJ130" s="41" t="e">
        <f t="shared" si="80"/>
        <v>#REF!</v>
      </c>
      <c r="GK130" s="41" t="e">
        <f t="shared" si="80"/>
        <v>#REF!</v>
      </c>
      <c r="GL130" s="41" t="e">
        <f t="shared" si="80"/>
        <v>#REF!</v>
      </c>
      <c r="GM130" s="41" t="e">
        <f t="shared" si="80"/>
        <v>#REF!</v>
      </c>
      <c r="GN130" s="41" t="e">
        <f t="shared" si="80"/>
        <v>#REF!</v>
      </c>
      <c r="GO130" s="41" t="e">
        <f t="shared" si="80"/>
        <v>#REF!</v>
      </c>
      <c r="GP130" s="41" t="e">
        <f t="shared" si="80"/>
        <v>#REF!</v>
      </c>
      <c r="GQ130" s="41" t="e">
        <f t="shared" si="80"/>
        <v>#REF!</v>
      </c>
      <c r="GR130" s="41" t="e">
        <f t="shared" si="80"/>
        <v>#REF!</v>
      </c>
      <c r="GS130" s="41" t="e">
        <f t="shared" si="99"/>
        <v>#REF!</v>
      </c>
      <c r="GT130" s="41" t="e">
        <f t="shared" si="99"/>
        <v>#REF!</v>
      </c>
      <c r="GU130" s="41" t="e">
        <f t="shared" si="99"/>
        <v>#REF!</v>
      </c>
      <c r="GV130" s="41" t="e">
        <f t="shared" si="99"/>
        <v>#REF!</v>
      </c>
      <c r="GW130" s="41" t="e">
        <f t="shared" si="99"/>
        <v>#REF!</v>
      </c>
      <c r="GX130" s="41" t="e">
        <f t="shared" si="99"/>
        <v>#REF!</v>
      </c>
      <c r="GY130" s="41" t="e">
        <f t="shared" si="99"/>
        <v>#REF!</v>
      </c>
      <c r="GZ130" s="41" t="e">
        <f t="shared" si="99"/>
        <v>#REF!</v>
      </c>
      <c r="HA130" s="41" t="e">
        <f t="shared" si="99"/>
        <v>#REF!</v>
      </c>
      <c r="HB130" s="41" t="e">
        <f t="shared" si="96"/>
        <v>#REF!</v>
      </c>
      <c r="HC130" s="41" t="e">
        <f t="shared" si="96"/>
        <v>#REF!</v>
      </c>
      <c r="HD130" s="41" t="e">
        <f t="shared" si="96"/>
        <v>#REF!</v>
      </c>
      <c r="HE130" s="41" t="e">
        <f t="shared" si="96"/>
        <v>#REF!</v>
      </c>
      <c r="HF130" s="41" t="e">
        <f t="shared" si="96"/>
        <v>#REF!</v>
      </c>
      <c r="HG130" s="41" t="e">
        <f t="shared" si="96"/>
        <v>#REF!</v>
      </c>
      <c r="HH130" s="41" t="e">
        <f t="shared" si="91"/>
        <v>#REF!</v>
      </c>
      <c r="HI130" s="41" t="e">
        <f t="shared" si="91"/>
        <v>#REF!</v>
      </c>
      <c r="HJ130" s="41" t="e">
        <f t="shared" si="91"/>
        <v>#REF!</v>
      </c>
    </row>
    <row r="131" spans="1:218" ht="14.4" x14ac:dyDescent="0.3">
      <c r="A131" s="42">
        <v>128</v>
      </c>
      <c r="B131" s="43" t="e">
        <f>'CMM3 - AUX CALC'!$DY$67</f>
        <v>#REF!</v>
      </c>
      <c r="DZ131" s="41" t="e">
        <f>$B131/(_xlfn.SINGLE(PrazoConcessao)*12-DZ$3+1)</f>
        <v>#REF!</v>
      </c>
      <c r="EA131" s="41" t="e">
        <f t="shared" si="92"/>
        <v>#REF!</v>
      </c>
      <c r="EB131" s="41" t="e">
        <f t="shared" si="92"/>
        <v>#REF!</v>
      </c>
      <c r="EC131" s="41" t="e">
        <f t="shared" si="92"/>
        <v>#REF!</v>
      </c>
      <c r="ED131" s="41" t="e">
        <f t="shared" si="92"/>
        <v>#REF!</v>
      </c>
      <c r="EE131" s="41" t="e">
        <f t="shared" si="92"/>
        <v>#REF!</v>
      </c>
      <c r="EF131" s="41" t="e">
        <f t="shared" si="92"/>
        <v>#REF!</v>
      </c>
      <c r="EG131" s="41" t="e">
        <f t="shared" si="92"/>
        <v>#REF!</v>
      </c>
      <c r="EH131" s="41" t="e">
        <f t="shared" si="92"/>
        <v>#REF!</v>
      </c>
      <c r="EI131" s="41" t="e">
        <f t="shared" si="92"/>
        <v>#REF!</v>
      </c>
      <c r="EJ131" s="41" t="e">
        <f t="shared" si="94"/>
        <v>#REF!</v>
      </c>
      <c r="EK131" s="41" t="e">
        <f t="shared" si="94"/>
        <v>#REF!</v>
      </c>
      <c r="EL131" s="41" t="e">
        <f t="shared" si="94"/>
        <v>#REF!</v>
      </c>
      <c r="EM131" s="41" t="e">
        <f t="shared" si="94"/>
        <v>#REF!</v>
      </c>
      <c r="EN131" s="41" t="e">
        <f t="shared" si="94"/>
        <v>#REF!</v>
      </c>
      <c r="EO131" s="41" t="e">
        <f t="shared" si="94"/>
        <v>#REF!</v>
      </c>
      <c r="EP131" s="41" t="e">
        <f t="shared" si="94"/>
        <v>#REF!</v>
      </c>
      <c r="EQ131" s="41" t="e">
        <f t="shared" si="94"/>
        <v>#REF!</v>
      </c>
      <c r="ER131" s="41" t="e">
        <f t="shared" si="94"/>
        <v>#REF!</v>
      </c>
      <c r="ES131" s="41" t="e">
        <f t="shared" si="86"/>
        <v>#REF!</v>
      </c>
      <c r="ET131" s="41" t="e">
        <f t="shared" si="86"/>
        <v>#REF!</v>
      </c>
      <c r="EU131" s="41" t="e">
        <f t="shared" si="86"/>
        <v>#REF!</v>
      </c>
      <c r="EV131" s="41" t="e">
        <f t="shared" si="86"/>
        <v>#REF!</v>
      </c>
      <c r="EW131" s="41" t="e">
        <f t="shared" si="86"/>
        <v>#REF!</v>
      </c>
      <c r="EX131" s="41" t="e">
        <f t="shared" si="86"/>
        <v>#REF!</v>
      </c>
      <c r="EY131" s="41" t="e">
        <f t="shared" si="86"/>
        <v>#REF!</v>
      </c>
      <c r="EZ131" s="41" t="e">
        <f t="shared" si="86"/>
        <v>#REF!</v>
      </c>
      <c r="FA131" s="41" t="e">
        <f t="shared" si="98"/>
        <v>#REF!</v>
      </c>
      <c r="FB131" s="41" t="e">
        <f t="shared" si="98"/>
        <v>#REF!</v>
      </c>
      <c r="FC131" s="41" t="e">
        <f t="shared" si="98"/>
        <v>#REF!</v>
      </c>
      <c r="FD131" s="41" t="e">
        <f t="shared" si="98"/>
        <v>#REF!</v>
      </c>
      <c r="FE131" s="41" t="e">
        <f t="shared" si="98"/>
        <v>#REF!</v>
      </c>
      <c r="FF131" s="41" t="e">
        <f t="shared" si="93"/>
        <v>#REF!</v>
      </c>
      <c r="FG131" s="41" t="e">
        <f t="shared" si="93"/>
        <v>#REF!</v>
      </c>
      <c r="FH131" s="41" t="e">
        <f t="shared" si="93"/>
        <v>#REF!</v>
      </c>
      <c r="FI131" s="41" t="e">
        <f t="shared" si="93"/>
        <v>#REF!</v>
      </c>
      <c r="FJ131" s="41" t="e">
        <f t="shared" si="93"/>
        <v>#REF!</v>
      </c>
      <c r="FK131" s="41" t="e">
        <f t="shared" si="93"/>
        <v>#REF!</v>
      </c>
      <c r="FL131" s="41" t="e">
        <f t="shared" si="93"/>
        <v>#REF!</v>
      </c>
      <c r="FM131" s="41" t="e">
        <f t="shared" si="93"/>
        <v>#REF!</v>
      </c>
      <c r="FN131" s="41" t="e">
        <f t="shared" si="93"/>
        <v>#REF!</v>
      </c>
      <c r="FO131" s="41" t="e">
        <f t="shared" si="93"/>
        <v>#REF!</v>
      </c>
      <c r="FP131" s="41" t="e">
        <f t="shared" si="95"/>
        <v>#REF!</v>
      </c>
      <c r="FQ131" s="41" t="e">
        <f t="shared" si="95"/>
        <v>#REF!</v>
      </c>
      <c r="FR131" s="41" t="e">
        <f t="shared" si="95"/>
        <v>#REF!</v>
      </c>
      <c r="FS131" s="41" t="e">
        <f t="shared" si="95"/>
        <v>#REF!</v>
      </c>
      <c r="FT131" s="41" t="e">
        <f t="shared" si="95"/>
        <v>#REF!</v>
      </c>
      <c r="FU131" s="41" t="e">
        <f t="shared" si="95"/>
        <v>#REF!</v>
      </c>
      <c r="FV131" s="41" t="e">
        <f t="shared" si="95"/>
        <v>#REF!</v>
      </c>
      <c r="FW131" s="41" t="e">
        <f t="shared" si="95"/>
        <v>#REF!</v>
      </c>
      <c r="FX131" s="41" t="e">
        <f t="shared" si="95"/>
        <v>#REF!</v>
      </c>
      <c r="FY131" s="41" t="e">
        <f t="shared" si="87"/>
        <v>#REF!</v>
      </c>
      <c r="FZ131" s="41" t="e">
        <f t="shared" si="87"/>
        <v>#REF!</v>
      </c>
      <c r="GA131" s="41" t="e">
        <f t="shared" si="87"/>
        <v>#REF!</v>
      </c>
      <c r="GB131" s="41" t="e">
        <f t="shared" si="87"/>
        <v>#REF!</v>
      </c>
      <c r="GC131" s="41" t="e">
        <f t="shared" si="80"/>
        <v>#REF!</v>
      </c>
      <c r="GD131" s="41" t="e">
        <f t="shared" si="80"/>
        <v>#REF!</v>
      </c>
      <c r="GE131" s="41" t="e">
        <f t="shared" si="80"/>
        <v>#REF!</v>
      </c>
      <c r="GF131" s="41" t="e">
        <f t="shared" si="80"/>
        <v>#REF!</v>
      </c>
      <c r="GG131" s="41" t="e">
        <f t="shared" si="80"/>
        <v>#REF!</v>
      </c>
      <c r="GH131" s="41" t="e">
        <f t="shared" si="80"/>
        <v>#REF!</v>
      </c>
      <c r="GI131" s="41" t="e">
        <f t="shared" si="80"/>
        <v>#REF!</v>
      </c>
      <c r="GJ131" s="41" t="e">
        <f t="shared" si="80"/>
        <v>#REF!</v>
      </c>
      <c r="GK131" s="41" t="e">
        <f t="shared" si="80"/>
        <v>#REF!</v>
      </c>
      <c r="GL131" s="41" t="e">
        <f t="shared" si="80"/>
        <v>#REF!</v>
      </c>
      <c r="GM131" s="41" t="e">
        <f t="shared" si="80"/>
        <v>#REF!</v>
      </c>
      <c r="GN131" s="41" t="e">
        <f t="shared" si="80"/>
        <v>#REF!</v>
      </c>
      <c r="GO131" s="41" t="e">
        <f t="shared" si="80"/>
        <v>#REF!</v>
      </c>
      <c r="GP131" s="41" t="e">
        <f t="shared" si="80"/>
        <v>#REF!</v>
      </c>
      <c r="GQ131" s="41" t="e">
        <f t="shared" si="80"/>
        <v>#REF!</v>
      </c>
      <c r="GR131" s="41" t="e">
        <f t="shared" si="80"/>
        <v>#REF!</v>
      </c>
      <c r="GS131" s="41" t="e">
        <f t="shared" si="99"/>
        <v>#REF!</v>
      </c>
      <c r="GT131" s="41" t="e">
        <f t="shared" si="99"/>
        <v>#REF!</v>
      </c>
      <c r="GU131" s="41" t="e">
        <f t="shared" si="99"/>
        <v>#REF!</v>
      </c>
      <c r="GV131" s="41" t="e">
        <f t="shared" si="99"/>
        <v>#REF!</v>
      </c>
      <c r="GW131" s="41" t="e">
        <f t="shared" si="99"/>
        <v>#REF!</v>
      </c>
      <c r="GX131" s="41" t="e">
        <f t="shared" si="99"/>
        <v>#REF!</v>
      </c>
      <c r="GY131" s="41" t="e">
        <f t="shared" si="99"/>
        <v>#REF!</v>
      </c>
      <c r="GZ131" s="41" t="e">
        <f t="shared" si="99"/>
        <v>#REF!</v>
      </c>
      <c r="HA131" s="41" t="e">
        <f t="shared" si="99"/>
        <v>#REF!</v>
      </c>
      <c r="HB131" s="41" t="e">
        <f t="shared" si="96"/>
        <v>#REF!</v>
      </c>
      <c r="HC131" s="41" t="e">
        <f t="shared" si="96"/>
        <v>#REF!</v>
      </c>
      <c r="HD131" s="41" t="e">
        <f t="shared" si="96"/>
        <v>#REF!</v>
      </c>
      <c r="HE131" s="41" t="e">
        <f t="shared" si="96"/>
        <v>#REF!</v>
      </c>
      <c r="HF131" s="41" t="e">
        <f t="shared" si="96"/>
        <v>#REF!</v>
      </c>
      <c r="HG131" s="41" t="e">
        <f t="shared" si="96"/>
        <v>#REF!</v>
      </c>
      <c r="HH131" s="41" t="e">
        <f t="shared" si="91"/>
        <v>#REF!</v>
      </c>
      <c r="HI131" s="41" t="e">
        <f t="shared" si="91"/>
        <v>#REF!</v>
      </c>
      <c r="HJ131" s="41" t="e">
        <f t="shared" si="91"/>
        <v>#REF!</v>
      </c>
    </row>
    <row r="132" spans="1:218" ht="14.4" x14ac:dyDescent="0.3">
      <c r="A132" s="42">
        <v>129</v>
      </c>
      <c r="B132" s="43" t="e">
        <f>'CMM3 - AUX CALC'!$DZ$67</f>
        <v>#REF!</v>
      </c>
      <c r="EA132" s="41" t="e">
        <f>$B132/(_xlfn.SINGLE(PrazoConcessao)*12-EA$3+1)</f>
        <v>#REF!</v>
      </c>
      <c r="EB132" s="41" t="e">
        <f t="shared" si="92"/>
        <v>#REF!</v>
      </c>
      <c r="EC132" s="41" t="e">
        <f t="shared" si="92"/>
        <v>#REF!</v>
      </c>
      <c r="ED132" s="41" t="e">
        <f t="shared" si="92"/>
        <v>#REF!</v>
      </c>
      <c r="EE132" s="41" t="e">
        <f t="shared" si="92"/>
        <v>#REF!</v>
      </c>
      <c r="EF132" s="41" t="e">
        <f t="shared" si="92"/>
        <v>#REF!</v>
      </c>
      <c r="EG132" s="41" t="e">
        <f t="shared" si="92"/>
        <v>#REF!</v>
      </c>
      <c r="EH132" s="41" t="e">
        <f t="shared" si="92"/>
        <v>#REF!</v>
      </c>
      <c r="EI132" s="41" t="e">
        <f t="shared" si="92"/>
        <v>#REF!</v>
      </c>
      <c r="EJ132" s="41" t="e">
        <f t="shared" si="94"/>
        <v>#REF!</v>
      </c>
      <c r="EK132" s="41" t="e">
        <f t="shared" si="94"/>
        <v>#REF!</v>
      </c>
      <c r="EL132" s="41" t="e">
        <f t="shared" si="94"/>
        <v>#REF!</v>
      </c>
      <c r="EM132" s="41" t="e">
        <f t="shared" si="94"/>
        <v>#REF!</v>
      </c>
      <c r="EN132" s="41" t="e">
        <f t="shared" si="94"/>
        <v>#REF!</v>
      </c>
      <c r="EO132" s="41" t="e">
        <f t="shared" si="94"/>
        <v>#REF!</v>
      </c>
      <c r="EP132" s="41" t="e">
        <f t="shared" si="94"/>
        <v>#REF!</v>
      </c>
      <c r="EQ132" s="41" t="e">
        <f t="shared" si="94"/>
        <v>#REF!</v>
      </c>
      <c r="ER132" s="41" t="e">
        <f t="shared" si="94"/>
        <v>#REF!</v>
      </c>
      <c r="ES132" s="41" t="e">
        <f t="shared" si="86"/>
        <v>#REF!</v>
      </c>
      <c r="ET132" s="41" t="e">
        <f t="shared" si="86"/>
        <v>#REF!</v>
      </c>
      <c r="EU132" s="41" t="e">
        <f t="shared" si="86"/>
        <v>#REF!</v>
      </c>
      <c r="EV132" s="41" t="e">
        <f t="shared" si="86"/>
        <v>#REF!</v>
      </c>
      <c r="EW132" s="41" t="e">
        <f t="shared" si="86"/>
        <v>#REF!</v>
      </c>
      <c r="EX132" s="41" t="e">
        <f t="shared" si="86"/>
        <v>#REF!</v>
      </c>
      <c r="EY132" s="41" t="e">
        <f t="shared" si="86"/>
        <v>#REF!</v>
      </c>
      <c r="EZ132" s="41" t="e">
        <f t="shared" si="86"/>
        <v>#REF!</v>
      </c>
      <c r="FA132" s="41" t="e">
        <f t="shared" si="98"/>
        <v>#REF!</v>
      </c>
      <c r="FB132" s="41" t="e">
        <f t="shared" si="98"/>
        <v>#REF!</v>
      </c>
      <c r="FC132" s="41" t="e">
        <f t="shared" si="98"/>
        <v>#REF!</v>
      </c>
      <c r="FD132" s="41" t="e">
        <f t="shared" si="98"/>
        <v>#REF!</v>
      </c>
      <c r="FE132" s="41" t="e">
        <f t="shared" si="98"/>
        <v>#REF!</v>
      </c>
      <c r="FF132" s="41" t="e">
        <f t="shared" si="93"/>
        <v>#REF!</v>
      </c>
      <c r="FG132" s="41" t="e">
        <f t="shared" si="93"/>
        <v>#REF!</v>
      </c>
      <c r="FH132" s="41" t="e">
        <f t="shared" si="93"/>
        <v>#REF!</v>
      </c>
      <c r="FI132" s="41" t="e">
        <f t="shared" si="93"/>
        <v>#REF!</v>
      </c>
      <c r="FJ132" s="41" t="e">
        <f t="shared" si="93"/>
        <v>#REF!</v>
      </c>
      <c r="FK132" s="41" t="e">
        <f t="shared" si="93"/>
        <v>#REF!</v>
      </c>
      <c r="FL132" s="41" t="e">
        <f t="shared" si="93"/>
        <v>#REF!</v>
      </c>
      <c r="FM132" s="41" t="e">
        <f t="shared" si="93"/>
        <v>#REF!</v>
      </c>
      <c r="FN132" s="41" t="e">
        <f t="shared" si="93"/>
        <v>#REF!</v>
      </c>
      <c r="FO132" s="41" t="e">
        <f t="shared" si="93"/>
        <v>#REF!</v>
      </c>
      <c r="FP132" s="41" t="e">
        <f t="shared" si="95"/>
        <v>#REF!</v>
      </c>
      <c r="FQ132" s="41" t="e">
        <f t="shared" si="95"/>
        <v>#REF!</v>
      </c>
      <c r="FR132" s="41" t="e">
        <f t="shared" si="95"/>
        <v>#REF!</v>
      </c>
      <c r="FS132" s="41" t="e">
        <f t="shared" si="95"/>
        <v>#REF!</v>
      </c>
      <c r="FT132" s="41" t="e">
        <f t="shared" si="95"/>
        <v>#REF!</v>
      </c>
      <c r="FU132" s="41" t="e">
        <f t="shared" si="95"/>
        <v>#REF!</v>
      </c>
      <c r="FV132" s="41" t="e">
        <f t="shared" si="95"/>
        <v>#REF!</v>
      </c>
      <c r="FW132" s="41" t="e">
        <f t="shared" si="95"/>
        <v>#REF!</v>
      </c>
      <c r="FX132" s="41" t="e">
        <f t="shared" si="95"/>
        <v>#REF!</v>
      </c>
      <c r="FY132" s="41" t="e">
        <f t="shared" si="87"/>
        <v>#REF!</v>
      </c>
      <c r="FZ132" s="41" t="e">
        <f t="shared" si="87"/>
        <v>#REF!</v>
      </c>
      <c r="GA132" s="41" t="e">
        <f t="shared" si="87"/>
        <v>#REF!</v>
      </c>
      <c r="GB132" s="41" t="e">
        <f t="shared" si="87"/>
        <v>#REF!</v>
      </c>
      <c r="GC132" s="41" t="e">
        <f t="shared" si="80"/>
        <v>#REF!</v>
      </c>
      <c r="GD132" s="41" t="e">
        <f t="shared" si="80"/>
        <v>#REF!</v>
      </c>
      <c r="GE132" s="41" t="e">
        <f t="shared" si="80"/>
        <v>#REF!</v>
      </c>
      <c r="GF132" s="41" t="e">
        <f t="shared" ref="GF132:GR151" si="100">GE132</f>
        <v>#REF!</v>
      </c>
      <c r="GG132" s="41" t="e">
        <f t="shared" si="100"/>
        <v>#REF!</v>
      </c>
      <c r="GH132" s="41" t="e">
        <f t="shared" si="100"/>
        <v>#REF!</v>
      </c>
      <c r="GI132" s="41" t="e">
        <f t="shared" si="100"/>
        <v>#REF!</v>
      </c>
      <c r="GJ132" s="41" t="e">
        <f t="shared" si="100"/>
        <v>#REF!</v>
      </c>
      <c r="GK132" s="41" t="e">
        <f t="shared" si="100"/>
        <v>#REF!</v>
      </c>
      <c r="GL132" s="41" t="e">
        <f t="shared" si="100"/>
        <v>#REF!</v>
      </c>
      <c r="GM132" s="41" t="e">
        <f t="shared" si="100"/>
        <v>#REF!</v>
      </c>
      <c r="GN132" s="41" t="e">
        <f t="shared" si="100"/>
        <v>#REF!</v>
      </c>
      <c r="GO132" s="41" t="e">
        <f t="shared" si="100"/>
        <v>#REF!</v>
      </c>
      <c r="GP132" s="41" t="e">
        <f t="shared" si="100"/>
        <v>#REF!</v>
      </c>
      <c r="GQ132" s="41" t="e">
        <f t="shared" si="100"/>
        <v>#REF!</v>
      </c>
      <c r="GR132" s="41" t="e">
        <f t="shared" si="100"/>
        <v>#REF!</v>
      </c>
      <c r="GS132" s="41" t="e">
        <f t="shared" si="99"/>
        <v>#REF!</v>
      </c>
      <c r="GT132" s="41" t="e">
        <f t="shared" si="99"/>
        <v>#REF!</v>
      </c>
      <c r="GU132" s="41" t="e">
        <f t="shared" si="99"/>
        <v>#REF!</v>
      </c>
      <c r="GV132" s="41" t="e">
        <f t="shared" si="99"/>
        <v>#REF!</v>
      </c>
      <c r="GW132" s="41" t="e">
        <f t="shared" si="99"/>
        <v>#REF!</v>
      </c>
      <c r="GX132" s="41" t="e">
        <f t="shared" si="99"/>
        <v>#REF!</v>
      </c>
      <c r="GY132" s="41" t="e">
        <f t="shared" si="99"/>
        <v>#REF!</v>
      </c>
      <c r="GZ132" s="41" t="e">
        <f t="shared" si="99"/>
        <v>#REF!</v>
      </c>
      <c r="HA132" s="41" t="e">
        <f t="shared" si="99"/>
        <v>#REF!</v>
      </c>
      <c r="HB132" s="41" t="e">
        <f t="shared" si="96"/>
        <v>#REF!</v>
      </c>
      <c r="HC132" s="41" t="e">
        <f t="shared" si="96"/>
        <v>#REF!</v>
      </c>
      <c r="HD132" s="41" t="e">
        <f t="shared" si="96"/>
        <v>#REF!</v>
      </c>
      <c r="HE132" s="41" t="e">
        <f t="shared" si="96"/>
        <v>#REF!</v>
      </c>
      <c r="HF132" s="41" t="e">
        <f t="shared" si="96"/>
        <v>#REF!</v>
      </c>
      <c r="HG132" s="41" t="e">
        <f t="shared" si="96"/>
        <v>#REF!</v>
      </c>
      <c r="HH132" s="41" t="e">
        <f t="shared" si="91"/>
        <v>#REF!</v>
      </c>
      <c r="HI132" s="41" t="e">
        <f t="shared" si="91"/>
        <v>#REF!</v>
      </c>
      <c r="HJ132" s="41" t="e">
        <f t="shared" si="91"/>
        <v>#REF!</v>
      </c>
    </row>
    <row r="133" spans="1:218" ht="14.4" x14ac:dyDescent="0.3">
      <c r="A133" s="42">
        <v>130</v>
      </c>
      <c r="B133" s="43" t="e">
        <f>'CMM3 - AUX CALC'!$EA$67</f>
        <v>#REF!</v>
      </c>
      <c r="EB133" s="41" t="e">
        <f>$B133/(_xlfn.SINGLE(PrazoConcessao)*12-EB$3+1)</f>
        <v>#REF!</v>
      </c>
      <c r="EC133" s="41" t="e">
        <f t="shared" si="92"/>
        <v>#REF!</v>
      </c>
      <c r="ED133" s="41" t="e">
        <f t="shared" si="92"/>
        <v>#REF!</v>
      </c>
      <c r="EE133" s="41" t="e">
        <f t="shared" si="92"/>
        <v>#REF!</v>
      </c>
      <c r="EF133" s="41" t="e">
        <f t="shared" si="92"/>
        <v>#REF!</v>
      </c>
      <c r="EG133" s="41" t="e">
        <f t="shared" si="92"/>
        <v>#REF!</v>
      </c>
      <c r="EH133" s="41" t="e">
        <f t="shared" si="92"/>
        <v>#REF!</v>
      </c>
      <c r="EI133" s="41" t="e">
        <f t="shared" si="92"/>
        <v>#REF!</v>
      </c>
      <c r="EJ133" s="41" t="e">
        <f t="shared" si="94"/>
        <v>#REF!</v>
      </c>
      <c r="EK133" s="41" t="e">
        <f t="shared" si="94"/>
        <v>#REF!</v>
      </c>
      <c r="EL133" s="41" t="e">
        <f t="shared" si="94"/>
        <v>#REF!</v>
      </c>
      <c r="EM133" s="41" t="e">
        <f t="shared" si="94"/>
        <v>#REF!</v>
      </c>
      <c r="EN133" s="41" t="e">
        <f t="shared" si="94"/>
        <v>#REF!</v>
      </c>
      <c r="EO133" s="41" t="e">
        <f t="shared" si="94"/>
        <v>#REF!</v>
      </c>
      <c r="EP133" s="41" t="e">
        <f t="shared" si="94"/>
        <v>#REF!</v>
      </c>
      <c r="EQ133" s="41" t="e">
        <f t="shared" si="94"/>
        <v>#REF!</v>
      </c>
      <c r="ER133" s="41" t="e">
        <f t="shared" si="94"/>
        <v>#REF!</v>
      </c>
      <c r="ES133" s="41" t="e">
        <f t="shared" si="86"/>
        <v>#REF!</v>
      </c>
      <c r="ET133" s="41" t="e">
        <f t="shared" si="86"/>
        <v>#REF!</v>
      </c>
      <c r="EU133" s="41" t="e">
        <f t="shared" si="86"/>
        <v>#REF!</v>
      </c>
      <c r="EV133" s="41" t="e">
        <f t="shared" si="86"/>
        <v>#REF!</v>
      </c>
      <c r="EW133" s="41" t="e">
        <f t="shared" si="86"/>
        <v>#REF!</v>
      </c>
      <c r="EX133" s="41" t="e">
        <f t="shared" si="86"/>
        <v>#REF!</v>
      </c>
      <c r="EY133" s="41" t="e">
        <f t="shared" si="86"/>
        <v>#REF!</v>
      </c>
      <c r="EZ133" s="41" t="e">
        <f t="shared" si="86"/>
        <v>#REF!</v>
      </c>
      <c r="FA133" s="41" t="e">
        <f t="shared" si="98"/>
        <v>#REF!</v>
      </c>
      <c r="FB133" s="41" t="e">
        <f t="shared" si="98"/>
        <v>#REF!</v>
      </c>
      <c r="FC133" s="41" t="e">
        <f t="shared" si="98"/>
        <v>#REF!</v>
      </c>
      <c r="FD133" s="41" t="e">
        <f t="shared" si="98"/>
        <v>#REF!</v>
      </c>
      <c r="FE133" s="41" t="e">
        <f t="shared" si="98"/>
        <v>#REF!</v>
      </c>
      <c r="FF133" s="41" t="e">
        <f t="shared" si="93"/>
        <v>#REF!</v>
      </c>
      <c r="FG133" s="41" t="e">
        <f t="shared" si="93"/>
        <v>#REF!</v>
      </c>
      <c r="FH133" s="41" t="e">
        <f t="shared" si="93"/>
        <v>#REF!</v>
      </c>
      <c r="FI133" s="41" t="e">
        <f t="shared" si="93"/>
        <v>#REF!</v>
      </c>
      <c r="FJ133" s="41" t="e">
        <f t="shared" si="93"/>
        <v>#REF!</v>
      </c>
      <c r="FK133" s="41" t="e">
        <f t="shared" si="93"/>
        <v>#REF!</v>
      </c>
      <c r="FL133" s="41" t="e">
        <f t="shared" si="93"/>
        <v>#REF!</v>
      </c>
      <c r="FM133" s="41" t="e">
        <f t="shared" si="93"/>
        <v>#REF!</v>
      </c>
      <c r="FN133" s="41" t="e">
        <f t="shared" si="93"/>
        <v>#REF!</v>
      </c>
      <c r="FO133" s="41" t="e">
        <f t="shared" si="93"/>
        <v>#REF!</v>
      </c>
      <c r="FP133" s="41" t="e">
        <f t="shared" si="95"/>
        <v>#REF!</v>
      </c>
      <c r="FQ133" s="41" t="e">
        <f t="shared" si="95"/>
        <v>#REF!</v>
      </c>
      <c r="FR133" s="41" t="e">
        <f t="shared" si="95"/>
        <v>#REF!</v>
      </c>
      <c r="FS133" s="41" t="e">
        <f t="shared" si="95"/>
        <v>#REF!</v>
      </c>
      <c r="FT133" s="41" t="e">
        <f t="shared" si="95"/>
        <v>#REF!</v>
      </c>
      <c r="FU133" s="41" t="e">
        <f t="shared" si="95"/>
        <v>#REF!</v>
      </c>
      <c r="FV133" s="41" t="e">
        <f t="shared" si="95"/>
        <v>#REF!</v>
      </c>
      <c r="FW133" s="41" t="e">
        <f t="shared" si="95"/>
        <v>#REF!</v>
      </c>
      <c r="FX133" s="41" t="e">
        <f t="shared" si="95"/>
        <v>#REF!</v>
      </c>
      <c r="FY133" s="41" t="e">
        <f t="shared" si="87"/>
        <v>#REF!</v>
      </c>
      <c r="FZ133" s="41" t="e">
        <f t="shared" si="87"/>
        <v>#REF!</v>
      </c>
      <c r="GA133" s="41" t="e">
        <f t="shared" si="87"/>
        <v>#REF!</v>
      </c>
      <c r="GB133" s="41" t="e">
        <f t="shared" si="87"/>
        <v>#REF!</v>
      </c>
      <c r="GC133" s="41" t="e">
        <f t="shared" si="87"/>
        <v>#REF!</v>
      </c>
      <c r="GD133" s="41" t="e">
        <f t="shared" si="87"/>
        <v>#REF!</v>
      </c>
      <c r="GE133" s="41" t="e">
        <f t="shared" si="87"/>
        <v>#REF!</v>
      </c>
      <c r="GF133" s="41" t="e">
        <f t="shared" si="100"/>
        <v>#REF!</v>
      </c>
      <c r="GG133" s="41" t="e">
        <f t="shared" si="100"/>
        <v>#REF!</v>
      </c>
      <c r="GH133" s="41" t="e">
        <f t="shared" si="100"/>
        <v>#REF!</v>
      </c>
      <c r="GI133" s="41" t="e">
        <f t="shared" si="100"/>
        <v>#REF!</v>
      </c>
      <c r="GJ133" s="41" t="e">
        <f t="shared" si="100"/>
        <v>#REF!</v>
      </c>
      <c r="GK133" s="41" t="e">
        <f t="shared" si="100"/>
        <v>#REF!</v>
      </c>
      <c r="GL133" s="41" t="e">
        <f t="shared" si="100"/>
        <v>#REF!</v>
      </c>
      <c r="GM133" s="41" t="e">
        <f t="shared" si="100"/>
        <v>#REF!</v>
      </c>
      <c r="GN133" s="41" t="e">
        <f t="shared" si="100"/>
        <v>#REF!</v>
      </c>
      <c r="GO133" s="41" t="e">
        <f t="shared" si="100"/>
        <v>#REF!</v>
      </c>
      <c r="GP133" s="41" t="e">
        <f t="shared" si="100"/>
        <v>#REF!</v>
      </c>
      <c r="GQ133" s="41" t="e">
        <f t="shared" si="100"/>
        <v>#REF!</v>
      </c>
      <c r="GR133" s="41" t="e">
        <f t="shared" si="100"/>
        <v>#REF!</v>
      </c>
      <c r="GS133" s="41" t="e">
        <f t="shared" si="99"/>
        <v>#REF!</v>
      </c>
      <c r="GT133" s="41" t="e">
        <f t="shared" si="99"/>
        <v>#REF!</v>
      </c>
      <c r="GU133" s="41" t="e">
        <f t="shared" si="99"/>
        <v>#REF!</v>
      </c>
      <c r="GV133" s="41" t="e">
        <f t="shared" si="99"/>
        <v>#REF!</v>
      </c>
      <c r="GW133" s="41" t="e">
        <f t="shared" si="99"/>
        <v>#REF!</v>
      </c>
      <c r="GX133" s="41" t="e">
        <f t="shared" si="99"/>
        <v>#REF!</v>
      </c>
      <c r="GY133" s="41" t="e">
        <f t="shared" si="99"/>
        <v>#REF!</v>
      </c>
      <c r="GZ133" s="41" t="e">
        <f t="shared" si="99"/>
        <v>#REF!</v>
      </c>
      <c r="HA133" s="41" t="e">
        <f t="shared" si="99"/>
        <v>#REF!</v>
      </c>
      <c r="HB133" s="41" t="e">
        <f t="shared" si="96"/>
        <v>#REF!</v>
      </c>
      <c r="HC133" s="41" t="e">
        <f t="shared" si="96"/>
        <v>#REF!</v>
      </c>
      <c r="HD133" s="41" t="e">
        <f t="shared" si="96"/>
        <v>#REF!</v>
      </c>
      <c r="HE133" s="41" t="e">
        <f t="shared" si="96"/>
        <v>#REF!</v>
      </c>
      <c r="HF133" s="41" t="e">
        <f t="shared" si="96"/>
        <v>#REF!</v>
      </c>
      <c r="HG133" s="41" t="e">
        <f t="shared" si="96"/>
        <v>#REF!</v>
      </c>
      <c r="HH133" s="41" t="e">
        <f t="shared" si="91"/>
        <v>#REF!</v>
      </c>
      <c r="HI133" s="41" t="e">
        <f t="shared" si="91"/>
        <v>#REF!</v>
      </c>
      <c r="HJ133" s="41" t="e">
        <f t="shared" si="91"/>
        <v>#REF!</v>
      </c>
    </row>
    <row r="134" spans="1:218" ht="14.4" x14ac:dyDescent="0.3">
      <c r="A134" s="42">
        <v>131</v>
      </c>
      <c r="B134" s="43" t="e">
        <f>'CMM3 - AUX CALC'!$EB$67</f>
        <v>#REF!</v>
      </c>
      <c r="EC134" s="41" t="e">
        <f>$B134/(_xlfn.SINGLE(PrazoConcessao)*12-EC$3+1)</f>
        <v>#REF!</v>
      </c>
      <c r="ED134" s="41" t="e">
        <f t="shared" si="92"/>
        <v>#REF!</v>
      </c>
      <c r="EE134" s="41" t="e">
        <f t="shared" si="92"/>
        <v>#REF!</v>
      </c>
      <c r="EF134" s="41" t="e">
        <f t="shared" si="92"/>
        <v>#REF!</v>
      </c>
      <c r="EG134" s="41" t="e">
        <f t="shared" si="92"/>
        <v>#REF!</v>
      </c>
      <c r="EH134" s="41" t="e">
        <f t="shared" si="92"/>
        <v>#REF!</v>
      </c>
      <c r="EI134" s="41" t="e">
        <f t="shared" si="92"/>
        <v>#REF!</v>
      </c>
      <c r="EJ134" s="41" t="e">
        <f t="shared" si="94"/>
        <v>#REF!</v>
      </c>
      <c r="EK134" s="41" t="e">
        <f t="shared" si="94"/>
        <v>#REF!</v>
      </c>
      <c r="EL134" s="41" t="e">
        <f t="shared" si="94"/>
        <v>#REF!</v>
      </c>
      <c r="EM134" s="41" t="e">
        <f t="shared" si="94"/>
        <v>#REF!</v>
      </c>
      <c r="EN134" s="41" t="e">
        <f t="shared" si="94"/>
        <v>#REF!</v>
      </c>
      <c r="EO134" s="41" t="e">
        <f t="shared" si="94"/>
        <v>#REF!</v>
      </c>
      <c r="EP134" s="41" t="e">
        <f t="shared" si="94"/>
        <v>#REF!</v>
      </c>
      <c r="EQ134" s="41" t="e">
        <f t="shared" si="94"/>
        <v>#REF!</v>
      </c>
      <c r="ER134" s="41" t="e">
        <f t="shared" si="94"/>
        <v>#REF!</v>
      </c>
      <c r="ES134" s="41" t="e">
        <f t="shared" si="86"/>
        <v>#REF!</v>
      </c>
      <c r="ET134" s="41" t="e">
        <f t="shared" si="86"/>
        <v>#REF!</v>
      </c>
      <c r="EU134" s="41" t="e">
        <f t="shared" si="86"/>
        <v>#REF!</v>
      </c>
      <c r="EV134" s="41" t="e">
        <f t="shared" si="86"/>
        <v>#REF!</v>
      </c>
      <c r="EW134" s="41" t="e">
        <f t="shared" si="86"/>
        <v>#REF!</v>
      </c>
      <c r="EX134" s="41" t="e">
        <f t="shared" si="86"/>
        <v>#REF!</v>
      </c>
      <c r="EY134" s="41" t="e">
        <f t="shared" si="86"/>
        <v>#REF!</v>
      </c>
      <c r="EZ134" s="41" t="e">
        <f t="shared" si="86"/>
        <v>#REF!</v>
      </c>
      <c r="FA134" s="41" t="e">
        <f t="shared" si="98"/>
        <v>#REF!</v>
      </c>
      <c r="FB134" s="41" t="e">
        <f t="shared" si="98"/>
        <v>#REF!</v>
      </c>
      <c r="FC134" s="41" t="e">
        <f t="shared" si="98"/>
        <v>#REF!</v>
      </c>
      <c r="FD134" s="41" t="e">
        <f t="shared" si="98"/>
        <v>#REF!</v>
      </c>
      <c r="FE134" s="41" t="e">
        <f t="shared" si="98"/>
        <v>#REF!</v>
      </c>
      <c r="FF134" s="41" t="e">
        <f t="shared" si="93"/>
        <v>#REF!</v>
      </c>
      <c r="FG134" s="41" t="e">
        <f t="shared" si="93"/>
        <v>#REF!</v>
      </c>
      <c r="FH134" s="41" t="e">
        <f t="shared" si="93"/>
        <v>#REF!</v>
      </c>
      <c r="FI134" s="41" t="e">
        <f t="shared" si="93"/>
        <v>#REF!</v>
      </c>
      <c r="FJ134" s="41" t="e">
        <f t="shared" si="93"/>
        <v>#REF!</v>
      </c>
      <c r="FK134" s="41" t="e">
        <f t="shared" si="93"/>
        <v>#REF!</v>
      </c>
      <c r="FL134" s="41" t="e">
        <f t="shared" si="93"/>
        <v>#REF!</v>
      </c>
      <c r="FM134" s="41" t="e">
        <f t="shared" si="93"/>
        <v>#REF!</v>
      </c>
      <c r="FN134" s="41" t="e">
        <f t="shared" si="93"/>
        <v>#REF!</v>
      </c>
      <c r="FO134" s="41" t="e">
        <f t="shared" si="93"/>
        <v>#REF!</v>
      </c>
      <c r="FP134" s="41" t="e">
        <f t="shared" si="95"/>
        <v>#REF!</v>
      </c>
      <c r="FQ134" s="41" t="e">
        <f t="shared" si="95"/>
        <v>#REF!</v>
      </c>
      <c r="FR134" s="41" t="e">
        <f t="shared" si="95"/>
        <v>#REF!</v>
      </c>
      <c r="FS134" s="41" t="e">
        <f t="shared" si="95"/>
        <v>#REF!</v>
      </c>
      <c r="FT134" s="41" t="e">
        <f t="shared" si="95"/>
        <v>#REF!</v>
      </c>
      <c r="FU134" s="41" t="e">
        <f t="shared" si="95"/>
        <v>#REF!</v>
      </c>
      <c r="FV134" s="41" t="e">
        <f t="shared" si="95"/>
        <v>#REF!</v>
      </c>
      <c r="FW134" s="41" t="e">
        <f t="shared" si="95"/>
        <v>#REF!</v>
      </c>
      <c r="FX134" s="41" t="e">
        <f t="shared" si="95"/>
        <v>#REF!</v>
      </c>
      <c r="FY134" s="41" t="e">
        <f t="shared" si="87"/>
        <v>#REF!</v>
      </c>
      <c r="FZ134" s="41" t="e">
        <f t="shared" si="87"/>
        <v>#REF!</v>
      </c>
      <c r="GA134" s="41" t="e">
        <f t="shared" si="87"/>
        <v>#REF!</v>
      </c>
      <c r="GB134" s="41" t="e">
        <f t="shared" si="87"/>
        <v>#REF!</v>
      </c>
      <c r="GC134" s="41" t="e">
        <f t="shared" si="87"/>
        <v>#REF!</v>
      </c>
      <c r="GD134" s="41" t="e">
        <f t="shared" si="87"/>
        <v>#REF!</v>
      </c>
      <c r="GE134" s="41" t="e">
        <f t="shared" si="87"/>
        <v>#REF!</v>
      </c>
      <c r="GF134" s="41" t="e">
        <f t="shared" si="100"/>
        <v>#REF!</v>
      </c>
      <c r="GG134" s="41" t="e">
        <f t="shared" si="100"/>
        <v>#REF!</v>
      </c>
      <c r="GH134" s="41" t="e">
        <f t="shared" si="100"/>
        <v>#REF!</v>
      </c>
      <c r="GI134" s="41" t="e">
        <f t="shared" si="100"/>
        <v>#REF!</v>
      </c>
      <c r="GJ134" s="41" t="e">
        <f t="shared" si="100"/>
        <v>#REF!</v>
      </c>
      <c r="GK134" s="41" t="e">
        <f t="shared" si="100"/>
        <v>#REF!</v>
      </c>
      <c r="GL134" s="41" t="e">
        <f t="shared" si="100"/>
        <v>#REF!</v>
      </c>
      <c r="GM134" s="41" t="e">
        <f t="shared" si="100"/>
        <v>#REF!</v>
      </c>
      <c r="GN134" s="41" t="e">
        <f t="shared" si="100"/>
        <v>#REF!</v>
      </c>
      <c r="GO134" s="41" t="e">
        <f t="shared" si="100"/>
        <v>#REF!</v>
      </c>
      <c r="GP134" s="41" t="e">
        <f t="shared" si="100"/>
        <v>#REF!</v>
      </c>
      <c r="GQ134" s="41" t="e">
        <f t="shared" si="100"/>
        <v>#REF!</v>
      </c>
      <c r="GR134" s="41" t="e">
        <f t="shared" si="100"/>
        <v>#REF!</v>
      </c>
      <c r="GS134" s="41" t="e">
        <f t="shared" si="99"/>
        <v>#REF!</v>
      </c>
      <c r="GT134" s="41" t="e">
        <f t="shared" si="99"/>
        <v>#REF!</v>
      </c>
      <c r="GU134" s="41" t="e">
        <f t="shared" si="99"/>
        <v>#REF!</v>
      </c>
      <c r="GV134" s="41" t="e">
        <f t="shared" si="99"/>
        <v>#REF!</v>
      </c>
      <c r="GW134" s="41" t="e">
        <f t="shared" si="99"/>
        <v>#REF!</v>
      </c>
      <c r="GX134" s="41" t="e">
        <f t="shared" si="99"/>
        <v>#REF!</v>
      </c>
      <c r="GY134" s="41" t="e">
        <f t="shared" si="99"/>
        <v>#REF!</v>
      </c>
      <c r="GZ134" s="41" t="e">
        <f t="shared" si="99"/>
        <v>#REF!</v>
      </c>
      <c r="HA134" s="41" t="e">
        <f t="shared" si="99"/>
        <v>#REF!</v>
      </c>
      <c r="HB134" s="41" t="e">
        <f t="shared" si="96"/>
        <v>#REF!</v>
      </c>
      <c r="HC134" s="41" t="e">
        <f t="shared" si="96"/>
        <v>#REF!</v>
      </c>
      <c r="HD134" s="41" t="e">
        <f t="shared" si="96"/>
        <v>#REF!</v>
      </c>
      <c r="HE134" s="41" t="e">
        <f t="shared" si="96"/>
        <v>#REF!</v>
      </c>
      <c r="HF134" s="41" t="e">
        <f t="shared" si="96"/>
        <v>#REF!</v>
      </c>
      <c r="HG134" s="41" t="e">
        <f t="shared" si="96"/>
        <v>#REF!</v>
      </c>
      <c r="HH134" s="41" t="e">
        <f t="shared" si="91"/>
        <v>#REF!</v>
      </c>
      <c r="HI134" s="41" t="e">
        <f t="shared" si="91"/>
        <v>#REF!</v>
      </c>
      <c r="HJ134" s="41" t="e">
        <f t="shared" si="91"/>
        <v>#REF!</v>
      </c>
    </row>
    <row r="135" spans="1:218" ht="14.4" x14ac:dyDescent="0.3">
      <c r="A135" s="42">
        <v>132</v>
      </c>
      <c r="B135" s="43" t="e">
        <f>'CMM3 - AUX CALC'!$EC$67</f>
        <v>#REF!</v>
      </c>
      <c r="ED135" s="41" t="e">
        <f>$B135/(_xlfn.SINGLE(PrazoConcessao)*12-ED$3+1)</f>
        <v>#REF!</v>
      </c>
      <c r="EE135" s="41" t="e">
        <f t="shared" si="92"/>
        <v>#REF!</v>
      </c>
      <c r="EF135" s="41" t="e">
        <f t="shared" si="92"/>
        <v>#REF!</v>
      </c>
      <c r="EG135" s="41" t="e">
        <f t="shared" si="92"/>
        <v>#REF!</v>
      </c>
      <c r="EH135" s="41" t="e">
        <f t="shared" si="92"/>
        <v>#REF!</v>
      </c>
      <c r="EI135" s="41" t="e">
        <f t="shared" si="92"/>
        <v>#REF!</v>
      </c>
      <c r="EJ135" s="41" t="e">
        <f t="shared" si="94"/>
        <v>#REF!</v>
      </c>
      <c r="EK135" s="41" t="e">
        <f t="shared" si="94"/>
        <v>#REF!</v>
      </c>
      <c r="EL135" s="41" t="e">
        <f t="shared" si="94"/>
        <v>#REF!</v>
      </c>
      <c r="EM135" s="41" t="e">
        <f t="shared" si="94"/>
        <v>#REF!</v>
      </c>
      <c r="EN135" s="41" t="e">
        <f t="shared" si="94"/>
        <v>#REF!</v>
      </c>
      <c r="EO135" s="41" t="e">
        <f t="shared" si="94"/>
        <v>#REF!</v>
      </c>
      <c r="EP135" s="41" t="e">
        <f t="shared" si="94"/>
        <v>#REF!</v>
      </c>
      <c r="EQ135" s="41" t="e">
        <f t="shared" si="94"/>
        <v>#REF!</v>
      </c>
      <c r="ER135" s="41" t="e">
        <f t="shared" si="94"/>
        <v>#REF!</v>
      </c>
      <c r="ES135" s="41" t="e">
        <f t="shared" si="86"/>
        <v>#REF!</v>
      </c>
      <c r="ET135" s="41" t="e">
        <f t="shared" si="86"/>
        <v>#REF!</v>
      </c>
      <c r="EU135" s="41" t="e">
        <f t="shared" si="86"/>
        <v>#REF!</v>
      </c>
      <c r="EV135" s="41" t="e">
        <f t="shared" si="86"/>
        <v>#REF!</v>
      </c>
      <c r="EW135" s="41" t="e">
        <f t="shared" si="86"/>
        <v>#REF!</v>
      </c>
      <c r="EX135" s="41" t="e">
        <f t="shared" si="86"/>
        <v>#REF!</v>
      </c>
      <c r="EY135" s="41" t="e">
        <f t="shared" si="86"/>
        <v>#REF!</v>
      </c>
      <c r="EZ135" s="41" t="e">
        <f t="shared" si="86"/>
        <v>#REF!</v>
      </c>
      <c r="FA135" s="41" t="e">
        <f t="shared" si="98"/>
        <v>#REF!</v>
      </c>
      <c r="FB135" s="41" t="e">
        <f t="shared" si="98"/>
        <v>#REF!</v>
      </c>
      <c r="FC135" s="41" t="e">
        <f t="shared" si="98"/>
        <v>#REF!</v>
      </c>
      <c r="FD135" s="41" t="e">
        <f t="shared" si="98"/>
        <v>#REF!</v>
      </c>
      <c r="FE135" s="41" t="e">
        <f t="shared" si="98"/>
        <v>#REF!</v>
      </c>
      <c r="FF135" s="41" t="e">
        <f t="shared" si="93"/>
        <v>#REF!</v>
      </c>
      <c r="FG135" s="41" t="e">
        <f t="shared" si="93"/>
        <v>#REF!</v>
      </c>
      <c r="FH135" s="41" t="e">
        <f t="shared" si="93"/>
        <v>#REF!</v>
      </c>
      <c r="FI135" s="41" t="e">
        <f t="shared" si="93"/>
        <v>#REF!</v>
      </c>
      <c r="FJ135" s="41" t="e">
        <f t="shared" si="93"/>
        <v>#REF!</v>
      </c>
      <c r="FK135" s="41" t="e">
        <f t="shared" si="93"/>
        <v>#REF!</v>
      </c>
      <c r="FL135" s="41" t="e">
        <f t="shared" si="93"/>
        <v>#REF!</v>
      </c>
      <c r="FM135" s="41" t="e">
        <f t="shared" si="93"/>
        <v>#REF!</v>
      </c>
      <c r="FN135" s="41" t="e">
        <f t="shared" si="93"/>
        <v>#REF!</v>
      </c>
      <c r="FO135" s="41" t="e">
        <f t="shared" si="93"/>
        <v>#REF!</v>
      </c>
      <c r="FP135" s="41" t="e">
        <f t="shared" si="95"/>
        <v>#REF!</v>
      </c>
      <c r="FQ135" s="41" t="e">
        <f t="shared" si="95"/>
        <v>#REF!</v>
      </c>
      <c r="FR135" s="41" t="e">
        <f t="shared" si="95"/>
        <v>#REF!</v>
      </c>
      <c r="FS135" s="41" t="e">
        <f t="shared" si="95"/>
        <v>#REF!</v>
      </c>
      <c r="FT135" s="41" t="e">
        <f t="shared" si="95"/>
        <v>#REF!</v>
      </c>
      <c r="FU135" s="41" t="e">
        <f t="shared" si="95"/>
        <v>#REF!</v>
      </c>
      <c r="FV135" s="41" t="e">
        <f t="shared" si="95"/>
        <v>#REF!</v>
      </c>
      <c r="FW135" s="41" t="e">
        <f t="shared" si="95"/>
        <v>#REF!</v>
      </c>
      <c r="FX135" s="41" t="e">
        <f t="shared" si="95"/>
        <v>#REF!</v>
      </c>
      <c r="FY135" s="41" t="e">
        <f t="shared" si="87"/>
        <v>#REF!</v>
      </c>
      <c r="FZ135" s="41" t="e">
        <f t="shared" si="87"/>
        <v>#REF!</v>
      </c>
      <c r="GA135" s="41" t="e">
        <f t="shared" si="87"/>
        <v>#REF!</v>
      </c>
      <c r="GB135" s="41" t="e">
        <f t="shared" si="87"/>
        <v>#REF!</v>
      </c>
      <c r="GC135" s="41" t="e">
        <f t="shared" si="87"/>
        <v>#REF!</v>
      </c>
      <c r="GD135" s="41" t="e">
        <f t="shared" si="87"/>
        <v>#REF!</v>
      </c>
      <c r="GE135" s="41" t="e">
        <f t="shared" si="87"/>
        <v>#REF!</v>
      </c>
      <c r="GF135" s="41" t="e">
        <f t="shared" si="100"/>
        <v>#REF!</v>
      </c>
      <c r="GG135" s="41" t="e">
        <f t="shared" si="100"/>
        <v>#REF!</v>
      </c>
      <c r="GH135" s="41" t="e">
        <f t="shared" si="100"/>
        <v>#REF!</v>
      </c>
      <c r="GI135" s="41" t="e">
        <f t="shared" si="100"/>
        <v>#REF!</v>
      </c>
      <c r="GJ135" s="41" t="e">
        <f t="shared" si="100"/>
        <v>#REF!</v>
      </c>
      <c r="GK135" s="41" t="e">
        <f t="shared" si="100"/>
        <v>#REF!</v>
      </c>
      <c r="GL135" s="41" t="e">
        <f t="shared" si="100"/>
        <v>#REF!</v>
      </c>
      <c r="GM135" s="41" t="e">
        <f t="shared" si="100"/>
        <v>#REF!</v>
      </c>
      <c r="GN135" s="41" t="e">
        <f t="shared" si="100"/>
        <v>#REF!</v>
      </c>
      <c r="GO135" s="41" t="e">
        <f t="shared" si="100"/>
        <v>#REF!</v>
      </c>
      <c r="GP135" s="41" t="e">
        <f t="shared" si="100"/>
        <v>#REF!</v>
      </c>
      <c r="GQ135" s="41" t="e">
        <f t="shared" si="100"/>
        <v>#REF!</v>
      </c>
      <c r="GR135" s="41" t="e">
        <f t="shared" si="100"/>
        <v>#REF!</v>
      </c>
      <c r="GS135" s="41" t="e">
        <f t="shared" si="99"/>
        <v>#REF!</v>
      </c>
      <c r="GT135" s="41" t="e">
        <f t="shared" si="99"/>
        <v>#REF!</v>
      </c>
      <c r="GU135" s="41" t="e">
        <f t="shared" si="99"/>
        <v>#REF!</v>
      </c>
      <c r="GV135" s="41" t="e">
        <f t="shared" si="99"/>
        <v>#REF!</v>
      </c>
      <c r="GW135" s="41" t="e">
        <f t="shared" si="99"/>
        <v>#REF!</v>
      </c>
      <c r="GX135" s="41" t="e">
        <f t="shared" si="99"/>
        <v>#REF!</v>
      </c>
      <c r="GY135" s="41" t="e">
        <f t="shared" si="99"/>
        <v>#REF!</v>
      </c>
      <c r="GZ135" s="41" t="e">
        <f t="shared" si="99"/>
        <v>#REF!</v>
      </c>
      <c r="HA135" s="41" t="e">
        <f t="shared" si="99"/>
        <v>#REF!</v>
      </c>
      <c r="HB135" s="41" t="e">
        <f t="shared" si="96"/>
        <v>#REF!</v>
      </c>
      <c r="HC135" s="41" t="e">
        <f t="shared" si="96"/>
        <v>#REF!</v>
      </c>
      <c r="HD135" s="41" t="e">
        <f t="shared" si="96"/>
        <v>#REF!</v>
      </c>
      <c r="HE135" s="41" t="e">
        <f t="shared" si="96"/>
        <v>#REF!</v>
      </c>
      <c r="HF135" s="41" t="e">
        <f t="shared" si="96"/>
        <v>#REF!</v>
      </c>
      <c r="HG135" s="41" t="e">
        <f t="shared" si="96"/>
        <v>#REF!</v>
      </c>
      <c r="HH135" s="41" t="e">
        <f t="shared" si="91"/>
        <v>#REF!</v>
      </c>
      <c r="HI135" s="41" t="e">
        <f t="shared" si="91"/>
        <v>#REF!</v>
      </c>
      <c r="HJ135" s="41" t="e">
        <f t="shared" si="91"/>
        <v>#REF!</v>
      </c>
    </row>
    <row r="136" spans="1:218" ht="14.4" x14ac:dyDescent="0.3">
      <c r="A136" s="42">
        <v>133</v>
      </c>
      <c r="B136" s="43" t="e">
        <f>'CMM3 - AUX CALC'!$ED$67</f>
        <v>#REF!</v>
      </c>
      <c r="EE136" s="41" t="e">
        <f>$B136/(_xlfn.SINGLE(PrazoConcessao)*12-EE$3+1)</f>
        <v>#REF!</v>
      </c>
      <c r="EF136" s="41" t="e">
        <f t="shared" si="92"/>
        <v>#REF!</v>
      </c>
      <c r="EG136" s="41" t="e">
        <f t="shared" si="92"/>
        <v>#REF!</v>
      </c>
      <c r="EH136" s="41" t="e">
        <f t="shared" si="92"/>
        <v>#REF!</v>
      </c>
      <c r="EI136" s="41" t="e">
        <f t="shared" si="92"/>
        <v>#REF!</v>
      </c>
      <c r="EJ136" s="41" t="e">
        <f t="shared" si="94"/>
        <v>#REF!</v>
      </c>
      <c r="EK136" s="41" t="e">
        <f t="shared" si="94"/>
        <v>#REF!</v>
      </c>
      <c r="EL136" s="41" t="e">
        <f t="shared" si="94"/>
        <v>#REF!</v>
      </c>
      <c r="EM136" s="41" t="e">
        <f t="shared" si="94"/>
        <v>#REF!</v>
      </c>
      <c r="EN136" s="41" t="e">
        <f t="shared" si="94"/>
        <v>#REF!</v>
      </c>
      <c r="EO136" s="41" t="e">
        <f t="shared" si="94"/>
        <v>#REF!</v>
      </c>
      <c r="EP136" s="41" t="e">
        <f t="shared" si="94"/>
        <v>#REF!</v>
      </c>
      <c r="EQ136" s="41" t="e">
        <f t="shared" si="94"/>
        <v>#REF!</v>
      </c>
      <c r="ER136" s="41" t="e">
        <f t="shared" si="94"/>
        <v>#REF!</v>
      </c>
      <c r="ES136" s="41" t="e">
        <f t="shared" si="86"/>
        <v>#REF!</v>
      </c>
      <c r="ET136" s="41" t="e">
        <f t="shared" si="86"/>
        <v>#REF!</v>
      </c>
      <c r="EU136" s="41" t="e">
        <f t="shared" si="86"/>
        <v>#REF!</v>
      </c>
      <c r="EV136" s="41" t="e">
        <f t="shared" si="86"/>
        <v>#REF!</v>
      </c>
      <c r="EW136" s="41" t="e">
        <f t="shared" si="86"/>
        <v>#REF!</v>
      </c>
      <c r="EX136" s="41" t="e">
        <f t="shared" si="86"/>
        <v>#REF!</v>
      </c>
      <c r="EY136" s="41" t="e">
        <f t="shared" si="86"/>
        <v>#REF!</v>
      </c>
      <c r="EZ136" s="41" t="e">
        <f t="shared" si="86"/>
        <v>#REF!</v>
      </c>
      <c r="FA136" s="41" t="e">
        <f t="shared" si="98"/>
        <v>#REF!</v>
      </c>
      <c r="FB136" s="41" t="e">
        <f t="shared" si="98"/>
        <v>#REF!</v>
      </c>
      <c r="FC136" s="41" t="e">
        <f t="shared" si="98"/>
        <v>#REF!</v>
      </c>
      <c r="FD136" s="41" t="e">
        <f t="shared" si="98"/>
        <v>#REF!</v>
      </c>
      <c r="FE136" s="41" t="e">
        <f t="shared" si="98"/>
        <v>#REF!</v>
      </c>
      <c r="FF136" s="41" t="e">
        <f t="shared" si="93"/>
        <v>#REF!</v>
      </c>
      <c r="FG136" s="41" t="e">
        <f t="shared" si="93"/>
        <v>#REF!</v>
      </c>
      <c r="FH136" s="41" t="e">
        <f t="shared" si="93"/>
        <v>#REF!</v>
      </c>
      <c r="FI136" s="41" t="e">
        <f t="shared" si="93"/>
        <v>#REF!</v>
      </c>
      <c r="FJ136" s="41" t="e">
        <f t="shared" si="93"/>
        <v>#REF!</v>
      </c>
      <c r="FK136" s="41" t="e">
        <f t="shared" si="93"/>
        <v>#REF!</v>
      </c>
      <c r="FL136" s="41" t="e">
        <f t="shared" si="93"/>
        <v>#REF!</v>
      </c>
      <c r="FM136" s="41" t="e">
        <f t="shared" si="93"/>
        <v>#REF!</v>
      </c>
      <c r="FN136" s="41" t="e">
        <f t="shared" si="93"/>
        <v>#REF!</v>
      </c>
      <c r="FO136" s="41" t="e">
        <f t="shared" si="93"/>
        <v>#REF!</v>
      </c>
      <c r="FP136" s="41" t="e">
        <f t="shared" si="95"/>
        <v>#REF!</v>
      </c>
      <c r="FQ136" s="41" t="e">
        <f t="shared" si="95"/>
        <v>#REF!</v>
      </c>
      <c r="FR136" s="41" t="e">
        <f t="shared" si="95"/>
        <v>#REF!</v>
      </c>
      <c r="FS136" s="41" t="e">
        <f t="shared" si="95"/>
        <v>#REF!</v>
      </c>
      <c r="FT136" s="41" t="e">
        <f t="shared" si="95"/>
        <v>#REF!</v>
      </c>
      <c r="FU136" s="41" t="e">
        <f t="shared" si="95"/>
        <v>#REF!</v>
      </c>
      <c r="FV136" s="41" t="e">
        <f t="shared" si="95"/>
        <v>#REF!</v>
      </c>
      <c r="FW136" s="41" t="e">
        <f t="shared" si="95"/>
        <v>#REF!</v>
      </c>
      <c r="FX136" s="41" t="e">
        <f t="shared" si="95"/>
        <v>#REF!</v>
      </c>
      <c r="FY136" s="41" t="e">
        <f t="shared" si="87"/>
        <v>#REF!</v>
      </c>
      <c r="FZ136" s="41" t="e">
        <f t="shared" si="87"/>
        <v>#REF!</v>
      </c>
      <c r="GA136" s="41" t="e">
        <f t="shared" si="87"/>
        <v>#REF!</v>
      </c>
      <c r="GB136" s="41" t="e">
        <f t="shared" si="87"/>
        <v>#REF!</v>
      </c>
      <c r="GC136" s="41" t="e">
        <f t="shared" si="87"/>
        <v>#REF!</v>
      </c>
      <c r="GD136" s="41" t="e">
        <f t="shared" si="87"/>
        <v>#REF!</v>
      </c>
      <c r="GE136" s="41" t="e">
        <f t="shared" si="87"/>
        <v>#REF!</v>
      </c>
      <c r="GF136" s="41" t="e">
        <f t="shared" si="100"/>
        <v>#REF!</v>
      </c>
      <c r="GG136" s="41" t="e">
        <f t="shared" si="100"/>
        <v>#REF!</v>
      </c>
      <c r="GH136" s="41" t="e">
        <f t="shared" si="100"/>
        <v>#REF!</v>
      </c>
      <c r="GI136" s="41" t="e">
        <f t="shared" si="100"/>
        <v>#REF!</v>
      </c>
      <c r="GJ136" s="41" t="e">
        <f t="shared" si="100"/>
        <v>#REF!</v>
      </c>
      <c r="GK136" s="41" t="e">
        <f t="shared" si="100"/>
        <v>#REF!</v>
      </c>
      <c r="GL136" s="41" t="e">
        <f t="shared" si="100"/>
        <v>#REF!</v>
      </c>
      <c r="GM136" s="41" t="e">
        <f t="shared" si="100"/>
        <v>#REF!</v>
      </c>
      <c r="GN136" s="41" t="e">
        <f t="shared" si="100"/>
        <v>#REF!</v>
      </c>
      <c r="GO136" s="41" t="e">
        <f t="shared" si="100"/>
        <v>#REF!</v>
      </c>
      <c r="GP136" s="41" t="e">
        <f t="shared" si="100"/>
        <v>#REF!</v>
      </c>
      <c r="GQ136" s="41" t="e">
        <f t="shared" si="100"/>
        <v>#REF!</v>
      </c>
      <c r="GR136" s="41" t="e">
        <f t="shared" si="100"/>
        <v>#REF!</v>
      </c>
      <c r="GS136" s="41" t="e">
        <f t="shared" si="99"/>
        <v>#REF!</v>
      </c>
      <c r="GT136" s="41" t="e">
        <f t="shared" si="99"/>
        <v>#REF!</v>
      </c>
      <c r="GU136" s="41" t="e">
        <f t="shared" si="99"/>
        <v>#REF!</v>
      </c>
      <c r="GV136" s="41" t="e">
        <f t="shared" si="99"/>
        <v>#REF!</v>
      </c>
      <c r="GW136" s="41" t="e">
        <f t="shared" si="99"/>
        <v>#REF!</v>
      </c>
      <c r="GX136" s="41" t="e">
        <f t="shared" si="99"/>
        <v>#REF!</v>
      </c>
      <c r="GY136" s="41" t="e">
        <f t="shared" si="99"/>
        <v>#REF!</v>
      </c>
      <c r="GZ136" s="41" t="e">
        <f t="shared" si="99"/>
        <v>#REF!</v>
      </c>
      <c r="HA136" s="41" t="e">
        <f t="shared" si="99"/>
        <v>#REF!</v>
      </c>
      <c r="HB136" s="41" t="e">
        <f t="shared" si="96"/>
        <v>#REF!</v>
      </c>
      <c r="HC136" s="41" t="e">
        <f t="shared" si="96"/>
        <v>#REF!</v>
      </c>
      <c r="HD136" s="41" t="e">
        <f t="shared" si="96"/>
        <v>#REF!</v>
      </c>
      <c r="HE136" s="41" t="e">
        <f t="shared" si="96"/>
        <v>#REF!</v>
      </c>
      <c r="HF136" s="41" t="e">
        <f t="shared" si="96"/>
        <v>#REF!</v>
      </c>
      <c r="HG136" s="41" t="e">
        <f t="shared" si="96"/>
        <v>#REF!</v>
      </c>
      <c r="HH136" s="41" t="e">
        <f t="shared" si="91"/>
        <v>#REF!</v>
      </c>
      <c r="HI136" s="41" t="e">
        <f t="shared" si="91"/>
        <v>#REF!</v>
      </c>
      <c r="HJ136" s="41" t="e">
        <f t="shared" si="91"/>
        <v>#REF!</v>
      </c>
    </row>
    <row r="137" spans="1:218" ht="14.4" x14ac:dyDescent="0.3">
      <c r="A137" s="42">
        <v>134</v>
      </c>
      <c r="B137" s="43" t="e">
        <f>'CMM3 - AUX CALC'!$EE$67</f>
        <v>#REF!</v>
      </c>
      <c r="EF137" s="41" t="e">
        <f>$B137/(_xlfn.SINGLE(PrazoConcessao)*12-EF$3+1)</f>
        <v>#REF!</v>
      </c>
      <c r="EG137" s="41" t="e">
        <f t="shared" si="92"/>
        <v>#REF!</v>
      </c>
      <c r="EH137" s="41" t="e">
        <f t="shared" si="92"/>
        <v>#REF!</v>
      </c>
      <c r="EI137" s="41" t="e">
        <f t="shared" si="92"/>
        <v>#REF!</v>
      </c>
      <c r="EJ137" s="41" t="e">
        <f t="shared" si="94"/>
        <v>#REF!</v>
      </c>
      <c r="EK137" s="41" t="e">
        <f t="shared" si="94"/>
        <v>#REF!</v>
      </c>
      <c r="EL137" s="41" t="e">
        <f t="shared" si="94"/>
        <v>#REF!</v>
      </c>
      <c r="EM137" s="41" t="e">
        <f t="shared" si="94"/>
        <v>#REF!</v>
      </c>
      <c r="EN137" s="41" t="e">
        <f t="shared" si="94"/>
        <v>#REF!</v>
      </c>
      <c r="EO137" s="41" t="e">
        <f t="shared" si="94"/>
        <v>#REF!</v>
      </c>
      <c r="EP137" s="41" t="e">
        <f t="shared" si="94"/>
        <v>#REF!</v>
      </c>
      <c r="EQ137" s="41" t="e">
        <f t="shared" si="94"/>
        <v>#REF!</v>
      </c>
      <c r="ER137" s="41" t="e">
        <f t="shared" si="94"/>
        <v>#REF!</v>
      </c>
      <c r="ES137" s="41" t="e">
        <f t="shared" si="86"/>
        <v>#REF!</v>
      </c>
      <c r="ET137" s="41" t="e">
        <f t="shared" si="86"/>
        <v>#REF!</v>
      </c>
      <c r="EU137" s="41" t="e">
        <f t="shared" si="86"/>
        <v>#REF!</v>
      </c>
      <c r="EV137" s="41" t="e">
        <f t="shared" si="86"/>
        <v>#REF!</v>
      </c>
      <c r="EW137" s="41" t="e">
        <f t="shared" si="86"/>
        <v>#REF!</v>
      </c>
      <c r="EX137" s="41" t="e">
        <f t="shared" si="86"/>
        <v>#REF!</v>
      </c>
      <c r="EY137" s="41" t="e">
        <f t="shared" si="86"/>
        <v>#REF!</v>
      </c>
      <c r="EZ137" s="41" t="e">
        <f t="shared" si="86"/>
        <v>#REF!</v>
      </c>
      <c r="FA137" s="41" t="e">
        <f t="shared" si="98"/>
        <v>#REF!</v>
      </c>
      <c r="FB137" s="41" t="e">
        <f t="shared" si="98"/>
        <v>#REF!</v>
      </c>
      <c r="FC137" s="41" t="e">
        <f t="shared" si="98"/>
        <v>#REF!</v>
      </c>
      <c r="FD137" s="41" t="e">
        <f t="shared" si="98"/>
        <v>#REF!</v>
      </c>
      <c r="FE137" s="41" t="e">
        <f t="shared" si="98"/>
        <v>#REF!</v>
      </c>
      <c r="FF137" s="41" t="e">
        <f t="shared" si="93"/>
        <v>#REF!</v>
      </c>
      <c r="FG137" s="41" t="e">
        <f t="shared" si="93"/>
        <v>#REF!</v>
      </c>
      <c r="FH137" s="41" t="e">
        <f t="shared" si="93"/>
        <v>#REF!</v>
      </c>
      <c r="FI137" s="41" t="e">
        <f t="shared" si="93"/>
        <v>#REF!</v>
      </c>
      <c r="FJ137" s="41" t="e">
        <f t="shared" si="93"/>
        <v>#REF!</v>
      </c>
      <c r="FK137" s="41" t="e">
        <f t="shared" si="93"/>
        <v>#REF!</v>
      </c>
      <c r="FL137" s="41" t="e">
        <f t="shared" si="93"/>
        <v>#REF!</v>
      </c>
      <c r="FM137" s="41" t="e">
        <f t="shared" si="93"/>
        <v>#REF!</v>
      </c>
      <c r="FN137" s="41" t="e">
        <f t="shared" si="93"/>
        <v>#REF!</v>
      </c>
      <c r="FO137" s="41" t="e">
        <f t="shared" ref="FO137:GC175" si="101">FN137</f>
        <v>#REF!</v>
      </c>
      <c r="FP137" s="41" t="e">
        <f t="shared" si="95"/>
        <v>#REF!</v>
      </c>
      <c r="FQ137" s="41" t="e">
        <f t="shared" si="95"/>
        <v>#REF!</v>
      </c>
      <c r="FR137" s="41" t="e">
        <f t="shared" si="95"/>
        <v>#REF!</v>
      </c>
      <c r="FS137" s="41" t="e">
        <f t="shared" si="95"/>
        <v>#REF!</v>
      </c>
      <c r="FT137" s="41" t="e">
        <f t="shared" si="95"/>
        <v>#REF!</v>
      </c>
      <c r="FU137" s="41" t="e">
        <f t="shared" si="95"/>
        <v>#REF!</v>
      </c>
      <c r="FV137" s="41" t="e">
        <f t="shared" si="95"/>
        <v>#REF!</v>
      </c>
      <c r="FW137" s="41" t="e">
        <f t="shared" si="95"/>
        <v>#REF!</v>
      </c>
      <c r="FX137" s="41" t="e">
        <f t="shared" si="95"/>
        <v>#REF!</v>
      </c>
      <c r="FY137" s="41" t="e">
        <f t="shared" si="87"/>
        <v>#REF!</v>
      </c>
      <c r="FZ137" s="41" t="e">
        <f t="shared" si="87"/>
        <v>#REF!</v>
      </c>
      <c r="GA137" s="41" t="e">
        <f t="shared" si="87"/>
        <v>#REF!</v>
      </c>
      <c r="GB137" s="41" t="e">
        <f t="shared" si="87"/>
        <v>#REF!</v>
      </c>
      <c r="GC137" s="41" t="e">
        <f t="shared" si="87"/>
        <v>#REF!</v>
      </c>
      <c r="GD137" s="41" t="e">
        <f t="shared" si="87"/>
        <v>#REF!</v>
      </c>
      <c r="GE137" s="41" t="e">
        <f t="shared" si="87"/>
        <v>#REF!</v>
      </c>
      <c r="GF137" s="41" t="e">
        <f t="shared" si="100"/>
        <v>#REF!</v>
      </c>
      <c r="GG137" s="41" t="e">
        <f t="shared" si="100"/>
        <v>#REF!</v>
      </c>
      <c r="GH137" s="41" t="e">
        <f t="shared" si="100"/>
        <v>#REF!</v>
      </c>
      <c r="GI137" s="41" t="e">
        <f t="shared" si="100"/>
        <v>#REF!</v>
      </c>
      <c r="GJ137" s="41" t="e">
        <f t="shared" si="100"/>
        <v>#REF!</v>
      </c>
      <c r="GK137" s="41" t="e">
        <f t="shared" si="100"/>
        <v>#REF!</v>
      </c>
      <c r="GL137" s="41" t="e">
        <f t="shared" si="100"/>
        <v>#REF!</v>
      </c>
      <c r="GM137" s="41" t="e">
        <f t="shared" si="100"/>
        <v>#REF!</v>
      </c>
      <c r="GN137" s="41" t="e">
        <f t="shared" si="100"/>
        <v>#REF!</v>
      </c>
      <c r="GO137" s="41" t="e">
        <f t="shared" si="100"/>
        <v>#REF!</v>
      </c>
      <c r="GP137" s="41" t="e">
        <f t="shared" si="100"/>
        <v>#REF!</v>
      </c>
      <c r="GQ137" s="41" t="e">
        <f t="shared" si="100"/>
        <v>#REF!</v>
      </c>
      <c r="GR137" s="41" t="e">
        <f t="shared" si="100"/>
        <v>#REF!</v>
      </c>
      <c r="GS137" s="41" t="e">
        <f t="shared" si="99"/>
        <v>#REF!</v>
      </c>
      <c r="GT137" s="41" t="e">
        <f t="shared" si="99"/>
        <v>#REF!</v>
      </c>
      <c r="GU137" s="41" t="e">
        <f t="shared" si="99"/>
        <v>#REF!</v>
      </c>
      <c r="GV137" s="41" t="e">
        <f t="shared" si="99"/>
        <v>#REF!</v>
      </c>
      <c r="GW137" s="41" t="e">
        <f t="shared" si="99"/>
        <v>#REF!</v>
      </c>
      <c r="GX137" s="41" t="e">
        <f t="shared" si="99"/>
        <v>#REF!</v>
      </c>
      <c r="GY137" s="41" t="e">
        <f t="shared" si="99"/>
        <v>#REF!</v>
      </c>
      <c r="GZ137" s="41" t="e">
        <f t="shared" si="99"/>
        <v>#REF!</v>
      </c>
      <c r="HA137" s="41" t="e">
        <f t="shared" si="99"/>
        <v>#REF!</v>
      </c>
      <c r="HB137" s="41" t="e">
        <f t="shared" si="96"/>
        <v>#REF!</v>
      </c>
      <c r="HC137" s="41" t="e">
        <f t="shared" si="96"/>
        <v>#REF!</v>
      </c>
      <c r="HD137" s="41" t="e">
        <f t="shared" si="96"/>
        <v>#REF!</v>
      </c>
      <c r="HE137" s="41" t="e">
        <f t="shared" si="96"/>
        <v>#REF!</v>
      </c>
      <c r="HF137" s="41" t="e">
        <f t="shared" si="96"/>
        <v>#REF!</v>
      </c>
      <c r="HG137" s="41" t="e">
        <f t="shared" si="96"/>
        <v>#REF!</v>
      </c>
      <c r="HH137" s="41" t="e">
        <f t="shared" si="91"/>
        <v>#REF!</v>
      </c>
      <c r="HI137" s="41" t="e">
        <f t="shared" si="91"/>
        <v>#REF!</v>
      </c>
      <c r="HJ137" s="41" t="e">
        <f t="shared" si="91"/>
        <v>#REF!</v>
      </c>
    </row>
    <row r="138" spans="1:218" ht="14.4" x14ac:dyDescent="0.3">
      <c r="A138" s="42">
        <v>135</v>
      </c>
      <c r="B138" s="43" t="e">
        <f>'CMM3 - AUX CALC'!$EF$67</f>
        <v>#REF!</v>
      </c>
      <c r="EG138" s="41" t="e">
        <f>$B138/(_xlfn.SINGLE(PrazoConcessao)*12-EG$3+1)</f>
        <v>#REF!</v>
      </c>
      <c r="EH138" s="41" t="e">
        <f t="shared" si="92"/>
        <v>#REF!</v>
      </c>
      <c r="EI138" s="41" t="e">
        <f t="shared" si="92"/>
        <v>#REF!</v>
      </c>
      <c r="EJ138" s="41" t="e">
        <f t="shared" si="94"/>
        <v>#REF!</v>
      </c>
      <c r="EK138" s="41" t="e">
        <f t="shared" si="94"/>
        <v>#REF!</v>
      </c>
      <c r="EL138" s="41" t="e">
        <f t="shared" si="94"/>
        <v>#REF!</v>
      </c>
      <c r="EM138" s="41" t="e">
        <f t="shared" si="94"/>
        <v>#REF!</v>
      </c>
      <c r="EN138" s="41" t="e">
        <f t="shared" si="94"/>
        <v>#REF!</v>
      </c>
      <c r="EO138" s="41" t="e">
        <f t="shared" si="94"/>
        <v>#REF!</v>
      </c>
      <c r="EP138" s="41" t="e">
        <f t="shared" si="94"/>
        <v>#REF!</v>
      </c>
      <c r="EQ138" s="41" t="e">
        <f t="shared" si="94"/>
        <v>#REF!</v>
      </c>
      <c r="ER138" s="41" t="e">
        <f t="shared" si="94"/>
        <v>#REF!</v>
      </c>
      <c r="ES138" s="41" t="e">
        <f t="shared" si="86"/>
        <v>#REF!</v>
      </c>
      <c r="ET138" s="41" t="e">
        <f t="shared" si="86"/>
        <v>#REF!</v>
      </c>
      <c r="EU138" s="41" t="e">
        <f t="shared" si="86"/>
        <v>#REF!</v>
      </c>
      <c r="EV138" s="41" t="e">
        <f t="shared" si="86"/>
        <v>#REF!</v>
      </c>
      <c r="EW138" s="41" t="e">
        <f t="shared" si="86"/>
        <v>#REF!</v>
      </c>
      <c r="EX138" s="41" t="e">
        <f t="shared" si="86"/>
        <v>#REF!</v>
      </c>
      <c r="EY138" s="41" t="e">
        <f t="shared" si="86"/>
        <v>#REF!</v>
      </c>
      <c r="EZ138" s="41" t="e">
        <f t="shared" si="86"/>
        <v>#REF!</v>
      </c>
      <c r="FA138" s="41" t="e">
        <f t="shared" si="98"/>
        <v>#REF!</v>
      </c>
      <c r="FB138" s="41" t="e">
        <f t="shared" si="98"/>
        <v>#REF!</v>
      </c>
      <c r="FC138" s="41" t="e">
        <f t="shared" si="98"/>
        <v>#REF!</v>
      </c>
      <c r="FD138" s="41" t="e">
        <f t="shared" si="98"/>
        <v>#REF!</v>
      </c>
      <c r="FE138" s="41" t="e">
        <f t="shared" si="98"/>
        <v>#REF!</v>
      </c>
      <c r="FF138" s="41" t="e">
        <f t="shared" si="98"/>
        <v>#REF!</v>
      </c>
      <c r="FG138" s="41" t="e">
        <f t="shared" si="98"/>
        <v>#REF!</v>
      </c>
      <c r="FH138" s="41" t="e">
        <f t="shared" si="98"/>
        <v>#REF!</v>
      </c>
      <c r="FI138" s="41" t="e">
        <f t="shared" si="98"/>
        <v>#REF!</v>
      </c>
      <c r="FJ138" s="41" t="e">
        <f t="shared" si="98"/>
        <v>#REF!</v>
      </c>
      <c r="FK138" s="41" t="e">
        <f t="shared" si="98"/>
        <v>#REF!</v>
      </c>
      <c r="FL138" s="41" t="e">
        <f t="shared" si="98"/>
        <v>#REF!</v>
      </c>
      <c r="FM138" s="41" t="e">
        <f t="shared" si="98"/>
        <v>#REF!</v>
      </c>
      <c r="FN138" s="41" t="e">
        <f t="shared" si="98"/>
        <v>#REF!</v>
      </c>
      <c r="FO138" s="41" t="e">
        <f t="shared" si="101"/>
        <v>#REF!</v>
      </c>
      <c r="FP138" s="41" t="e">
        <f t="shared" si="95"/>
        <v>#REF!</v>
      </c>
      <c r="FQ138" s="41" t="e">
        <f t="shared" si="95"/>
        <v>#REF!</v>
      </c>
      <c r="FR138" s="41" t="e">
        <f t="shared" si="95"/>
        <v>#REF!</v>
      </c>
      <c r="FS138" s="41" t="e">
        <f t="shared" si="95"/>
        <v>#REF!</v>
      </c>
      <c r="FT138" s="41" t="e">
        <f t="shared" si="95"/>
        <v>#REF!</v>
      </c>
      <c r="FU138" s="41" t="e">
        <f t="shared" si="95"/>
        <v>#REF!</v>
      </c>
      <c r="FV138" s="41" t="e">
        <f t="shared" si="95"/>
        <v>#REF!</v>
      </c>
      <c r="FW138" s="41" t="e">
        <f t="shared" si="95"/>
        <v>#REF!</v>
      </c>
      <c r="FX138" s="41" t="e">
        <f t="shared" si="95"/>
        <v>#REF!</v>
      </c>
      <c r="FY138" s="41" t="e">
        <f t="shared" si="87"/>
        <v>#REF!</v>
      </c>
      <c r="FZ138" s="41" t="e">
        <f t="shared" si="87"/>
        <v>#REF!</v>
      </c>
      <c r="GA138" s="41" t="e">
        <f t="shared" si="87"/>
        <v>#REF!</v>
      </c>
      <c r="GB138" s="41" t="e">
        <f t="shared" si="87"/>
        <v>#REF!</v>
      </c>
      <c r="GC138" s="41" t="e">
        <f t="shared" si="87"/>
        <v>#REF!</v>
      </c>
      <c r="GD138" s="41" t="e">
        <f t="shared" si="87"/>
        <v>#REF!</v>
      </c>
      <c r="GE138" s="41" t="e">
        <f t="shared" si="87"/>
        <v>#REF!</v>
      </c>
      <c r="GF138" s="41" t="e">
        <f t="shared" si="100"/>
        <v>#REF!</v>
      </c>
      <c r="GG138" s="41" t="e">
        <f t="shared" si="100"/>
        <v>#REF!</v>
      </c>
      <c r="GH138" s="41" t="e">
        <f t="shared" si="100"/>
        <v>#REF!</v>
      </c>
      <c r="GI138" s="41" t="e">
        <f t="shared" si="100"/>
        <v>#REF!</v>
      </c>
      <c r="GJ138" s="41" t="e">
        <f t="shared" si="100"/>
        <v>#REF!</v>
      </c>
      <c r="GK138" s="41" t="e">
        <f t="shared" si="100"/>
        <v>#REF!</v>
      </c>
      <c r="GL138" s="41" t="e">
        <f t="shared" si="100"/>
        <v>#REF!</v>
      </c>
      <c r="GM138" s="41" t="e">
        <f t="shared" si="100"/>
        <v>#REF!</v>
      </c>
      <c r="GN138" s="41" t="e">
        <f t="shared" si="100"/>
        <v>#REF!</v>
      </c>
      <c r="GO138" s="41" t="e">
        <f t="shared" si="100"/>
        <v>#REF!</v>
      </c>
      <c r="GP138" s="41" t="e">
        <f t="shared" si="100"/>
        <v>#REF!</v>
      </c>
      <c r="GQ138" s="41" t="e">
        <f t="shared" si="100"/>
        <v>#REF!</v>
      </c>
      <c r="GR138" s="41" t="e">
        <f t="shared" si="100"/>
        <v>#REF!</v>
      </c>
      <c r="GS138" s="41" t="e">
        <f t="shared" si="99"/>
        <v>#REF!</v>
      </c>
      <c r="GT138" s="41" t="e">
        <f t="shared" si="99"/>
        <v>#REF!</v>
      </c>
      <c r="GU138" s="41" t="e">
        <f t="shared" si="99"/>
        <v>#REF!</v>
      </c>
      <c r="GV138" s="41" t="e">
        <f t="shared" si="99"/>
        <v>#REF!</v>
      </c>
      <c r="GW138" s="41" t="e">
        <f t="shared" si="99"/>
        <v>#REF!</v>
      </c>
      <c r="GX138" s="41" t="e">
        <f t="shared" si="99"/>
        <v>#REF!</v>
      </c>
      <c r="GY138" s="41" t="e">
        <f t="shared" si="99"/>
        <v>#REF!</v>
      </c>
      <c r="GZ138" s="41" t="e">
        <f t="shared" si="99"/>
        <v>#REF!</v>
      </c>
      <c r="HA138" s="41" t="e">
        <f t="shared" si="99"/>
        <v>#REF!</v>
      </c>
      <c r="HB138" s="41" t="e">
        <f t="shared" si="96"/>
        <v>#REF!</v>
      </c>
      <c r="HC138" s="41" t="e">
        <f t="shared" si="96"/>
        <v>#REF!</v>
      </c>
      <c r="HD138" s="41" t="e">
        <f t="shared" si="96"/>
        <v>#REF!</v>
      </c>
      <c r="HE138" s="41" t="e">
        <f t="shared" si="96"/>
        <v>#REF!</v>
      </c>
      <c r="HF138" s="41" t="e">
        <f t="shared" si="96"/>
        <v>#REF!</v>
      </c>
      <c r="HG138" s="41" t="e">
        <f t="shared" si="96"/>
        <v>#REF!</v>
      </c>
      <c r="HH138" s="41" t="e">
        <f t="shared" si="91"/>
        <v>#REF!</v>
      </c>
      <c r="HI138" s="41" t="e">
        <f t="shared" si="91"/>
        <v>#REF!</v>
      </c>
      <c r="HJ138" s="41" t="e">
        <f t="shared" si="91"/>
        <v>#REF!</v>
      </c>
    </row>
    <row r="139" spans="1:218" ht="14.4" x14ac:dyDescent="0.3">
      <c r="A139" s="42">
        <v>136</v>
      </c>
      <c r="B139" s="43" t="e">
        <f>'CMM3 - AUX CALC'!$EG$67</f>
        <v>#REF!</v>
      </c>
      <c r="EH139" s="41" t="e">
        <f>$B139/(_xlfn.SINGLE(PrazoConcessao)*12-EH$3+1)</f>
        <v>#REF!</v>
      </c>
      <c r="EI139" s="41" t="e">
        <f t="shared" si="92"/>
        <v>#REF!</v>
      </c>
      <c r="EJ139" s="41" t="e">
        <f t="shared" si="94"/>
        <v>#REF!</v>
      </c>
      <c r="EK139" s="41" t="e">
        <f t="shared" si="94"/>
        <v>#REF!</v>
      </c>
      <c r="EL139" s="41" t="e">
        <f t="shared" si="94"/>
        <v>#REF!</v>
      </c>
      <c r="EM139" s="41" t="e">
        <f t="shared" si="94"/>
        <v>#REF!</v>
      </c>
      <c r="EN139" s="41" t="e">
        <f t="shared" si="94"/>
        <v>#REF!</v>
      </c>
      <c r="EO139" s="41" t="e">
        <f t="shared" si="94"/>
        <v>#REF!</v>
      </c>
      <c r="EP139" s="41" t="e">
        <f t="shared" si="94"/>
        <v>#REF!</v>
      </c>
      <c r="EQ139" s="41" t="e">
        <f t="shared" si="94"/>
        <v>#REF!</v>
      </c>
      <c r="ER139" s="41" t="e">
        <f t="shared" si="94"/>
        <v>#REF!</v>
      </c>
      <c r="ES139" s="41" t="e">
        <f t="shared" si="86"/>
        <v>#REF!</v>
      </c>
      <c r="ET139" s="41" t="e">
        <f t="shared" si="86"/>
        <v>#REF!</v>
      </c>
      <c r="EU139" s="41" t="e">
        <f t="shared" si="86"/>
        <v>#REF!</v>
      </c>
      <c r="EV139" s="41" t="e">
        <f t="shared" si="86"/>
        <v>#REF!</v>
      </c>
      <c r="EW139" s="41" t="e">
        <f t="shared" si="86"/>
        <v>#REF!</v>
      </c>
      <c r="EX139" s="41" t="e">
        <f t="shared" si="86"/>
        <v>#REF!</v>
      </c>
      <c r="EY139" s="41" t="e">
        <f t="shared" si="86"/>
        <v>#REF!</v>
      </c>
      <c r="EZ139" s="41" t="e">
        <f t="shared" si="86"/>
        <v>#REF!</v>
      </c>
      <c r="FA139" s="41" t="e">
        <f t="shared" si="98"/>
        <v>#REF!</v>
      </c>
      <c r="FB139" s="41" t="e">
        <f t="shared" si="98"/>
        <v>#REF!</v>
      </c>
      <c r="FC139" s="41" t="e">
        <f t="shared" si="98"/>
        <v>#REF!</v>
      </c>
      <c r="FD139" s="41" t="e">
        <f t="shared" si="98"/>
        <v>#REF!</v>
      </c>
      <c r="FE139" s="41" t="e">
        <f t="shared" si="98"/>
        <v>#REF!</v>
      </c>
      <c r="FF139" s="41" t="e">
        <f t="shared" si="98"/>
        <v>#REF!</v>
      </c>
      <c r="FG139" s="41" t="e">
        <f t="shared" si="98"/>
        <v>#REF!</v>
      </c>
      <c r="FH139" s="41" t="e">
        <f t="shared" si="98"/>
        <v>#REF!</v>
      </c>
      <c r="FI139" s="41" t="e">
        <f t="shared" si="98"/>
        <v>#REF!</v>
      </c>
      <c r="FJ139" s="41" t="e">
        <f t="shared" si="98"/>
        <v>#REF!</v>
      </c>
      <c r="FK139" s="41" t="e">
        <f t="shared" si="98"/>
        <v>#REF!</v>
      </c>
      <c r="FL139" s="41" t="e">
        <f t="shared" si="98"/>
        <v>#REF!</v>
      </c>
      <c r="FM139" s="41" t="e">
        <f t="shared" si="98"/>
        <v>#REF!</v>
      </c>
      <c r="FN139" s="41" t="e">
        <f t="shared" si="98"/>
        <v>#REF!</v>
      </c>
      <c r="FO139" s="41" t="e">
        <f t="shared" si="101"/>
        <v>#REF!</v>
      </c>
      <c r="FP139" s="41" t="e">
        <f t="shared" si="95"/>
        <v>#REF!</v>
      </c>
      <c r="FQ139" s="41" t="e">
        <f t="shared" si="95"/>
        <v>#REF!</v>
      </c>
      <c r="FR139" s="41" t="e">
        <f t="shared" si="95"/>
        <v>#REF!</v>
      </c>
      <c r="FS139" s="41" t="e">
        <f t="shared" si="95"/>
        <v>#REF!</v>
      </c>
      <c r="FT139" s="41" t="e">
        <f t="shared" si="95"/>
        <v>#REF!</v>
      </c>
      <c r="FU139" s="41" t="e">
        <f t="shared" si="95"/>
        <v>#REF!</v>
      </c>
      <c r="FV139" s="41" t="e">
        <f t="shared" si="95"/>
        <v>#REF!</v>
      </c>
      <c r="FW139" s="41" t="e">
        <f t="shared" si="95"/>
        <v>#REF!</v>
      </c>
      <c r="FX139" s="41" t="e">
        <f t="shared" si="95"/>
        <v>#REF!</v>
      </c>
      <c r="FY139" s="41" t="e">
        <f t="shared" si="87"/>
        <v>#REF!</v>
      </c>
      <c r="FZ139" s="41" t="e">
        <f t="shared" si="87"/>
        <v>#REF!</v>
      </c>
      <c r="GA139" s="41" t="e">
        <f t="shared" si="87"/>
        <v>#REF!</v>
      </c>
      <c r="GB139" s="41" t="e">
        <f t="shared" si="87"/>
        <v>#REF!</v>
      </c>
      <c r="GC139" s="41" t="e">
        <f t="shared" si="87"/>
        <v>#REF!</v>
      </c>
      <c r="GD139" s="41" t="e">
        <f t="shared" si="87"/>
        <v>#REF!</v>
      </c>
      <c r="GE139" s="41" t="e">
        <f t="shared" si="87"/>
        <v>#REF!</v>
      </c>
      <c r="GF139" s="41" t="e">
        <f t="shared" si="100"/>
        <v>#REF!</v>
      </c>
      <c r="GG139" s="41" t="e">
        <f t="shared" si="100"/>
        <v>#REF!</v>
      </c>
      <c r="GH139" s="41" t="e">
        <f t="shared" si="100"/>
        <v>#REF!</v>
      </c>
      <c r="GI139" s="41" t="e">
        <f t="shared" si="100"/>
        <v>#REF!</v>
      </c>
      <c r="GJ139" s="41" t="e">
        <f t="shared" si="100"/>
        <v>#REF!</v>
      </c>
      <c r="GK139" s="41" t="e">
        <f t="shared" si="100"/>
        <v>#REF!</v>
      </c>
      <c r="GL139" s="41" t="e">
        <f t="shared" si="100"/>
        <v>#REF!</v>
      </c>
      <c r="GM139" s="41" t="e">
        <f t="shared" si="100"/>
        <v>#REF!</v>
      </c>
      <c r="GN139" s="41" t="e">
        <f t="shared" si="100"/>
        <v>#REF!</v>
      </c>
      <c r="GO139" s="41" t="e">
        <f t="shared" si="100"/>
        <v>#REF!</v>
      </c>
      <c r="GP139" s="41" t="e">
        <f t="shared" si="100"/>
        <v>#REF!</v>
      </c>
      <c r="GQ139" s="41" t="e">
        <f t="shared" si="100"/>
        <v>#REF!</v>
      </c>
      <c r="GR139" s="41" t="e">
        <f t="shared" si="100"/>
        <v>#REF!</v>
      </c>
      <c r="GS139" s="41" t="e">
        <f t="shared" si="99"/>
        <v>#REF!</v>
      </c>
      <c r="GT139" s="41" t="e">
        <f t="shared" si="99"/>
        <v>#REF!</v>
      </c>
      <c r="GU139" s="41" t="e">
        <f t="shared" si="99"/>
        <v>#REF!</v>
      </c>
      <c r="GV139" s="41" t="e">
        <f t="shared" si="99"/>
        <v>#REF!</v>
      </c>
      <c r="GW139" s="41" t="e">
        <f t="shared" si="99"/>
        <v>#REF!</v>
      </c>
      <c r="GX139" s="41" t="e">
        <f t="shared" si="99"/>
        <v>#REF!</v>
      </c>
      <c r="GY139" s="41" t="e">
        <f t="shared" si="99"/>
        <v>#REF!</v>
      </c>
      <c r="GZ139" s="41" t="e">
        <f t="shared" si="99"/>
        <v>#REF!</v>
      </c>
      <c r="HA139" s="41" t="e">
        <f t="shared" si="99"/>
        <v>#REF!</v>
      </c>
      <c r="HB139" s="41" t="e">
        <f t="shared" si="96"/>
        <v>#REF!</v>
      </c>
      <c r="HC139" s="41" t="e">
        <f t="shared" si="96"/>
        <v>#REF!</v>
      </c>
      <c r="HD139" s="41" t="e">
        <f t="shared" si="96"/>
        <v>#REF!</v>
      </c>
      <c r="HE139" s="41" t="e">
        <f t="shared" si="96"/>
        <v>#REF!</v>
      </c>
      <c r="HF139" s="41" t="e">
        <f t="shared" si="96"/>
        <v>#REF!</v>
      </c>
      <c r="HG139" s="41" t="e">
        <f t="shared" si="96"/>
        <v>#REF!</v>
      </c>
      <c r="HH139" s="41" t="e">
        <f t="shared" si="91"/>
        <v>#REF!</v>
      </c>
      <c r="HI139" s="41" t="e">
        <f t="shared" si="91"/>
        <v>#REF!</v>
      </c>
      <c r="HJ139" s="41" t="e">
        <f t="shared" si="91"/>
        <v>#REF!</v>
      </c>
    </row>
    <row r="140" spans="1:218" ht="14.4" x14ac:dyDescent="0.3">
      <c r="A140" s="42">
        <v>137</v>
      </c>
      <c r="B140" s="43" t="e">
        <f>'CMM3 - AUX CALC'!$EH$67</f>
        <v>#REF!</v>
      </c>
      <c r="EI140" s="41" t="e">
        <f>$B140/(_xlfn.SINGLE(PrazoConcessao)*12-EI$3+1)</f>
        <v>#REF!</v>
      </c>
      <c r="EJ140" s="41" t="e">
        <f t="shared" si="94"/>
        <v>#REF!</v>
      </c>
      <c r="EK140" s="41" t="e">
        <f t="shared" si="94"/>
        <v>#REF!</v>
      </c>
      <c r="EL140" s="41" t="e">
        <f t="shared" si="94"/>
        <v>#REF!</v>
      </c>
      <c r="EM140" s="41" t="e">
        <f t="shared" si="94"/>
        <v>#REF!</v>
      </c>
      <c r="EN140" s="41" t="e">
        <f t="shared" si="94"/>
        <v>#REF!</v>
      </c>
      <c r="EO140" s="41" t="e">
        <f t="shared" si="94"/>
        <v>#REF!</v>
      </c>
      <c r="EP140" s="41" t="e">
        <f t="shared" si="94"/>
        <v>#REF!</v>
      </c>
      <c r="EQ140" s="41" t="e">
        <f t="shared" si="94"/>
        <v>#REF!</v>
      </c>
      <c r="ER140" s="41" t="e">
        <f t="shared" si="94"/>
        <v>#REF!</v>
      </c>
      <c r="ES140" s="41" t="e">
        <f t="shared" si="86"/>
        <v>#REF!</v>
      </c>
      <c r="ET140" s="41" t="e">
        <f t="shared" si="86"/>
        <v>#REF!</v>
      </c>
      <c r="EU140" s="41" t="e">
        <f t="shared" si="86"/>
        <v>#REF!</v>
      </c>
      <c r="EV140" s="41" t="e">
        <f t="shared" si="86"/>
        <v>#REF!</v>
      </c>
      <c r="EW140" s="41" t="e">
        <f t="shared" si="86"/>
        <v>#REF!</v>
      </c>
      <c r="EX140" s="41" t="e">
        <f t="shared" si="86"/>
        <v>#REF!</v>
      </c>
      <c r="EY140" s="41" t="e">
        <f t="shared" si="86"/>
        <v>#REF!</v>
      </c>
      <c r="EZ140" s="41" t="e">
        <f t="shared" si="86"/>
        <v>#REF!</v>
      </c>
      <c r="FA140" s="41" t="e">
        <f t="shared" si="98"/>
        <v>#REF!</v>
      </c>
      <c r="FB140" s="41" t="e">
        <f t="shared" si="98"/>
        <v>#REF!</v>
      </c>
      <c r="FC140" s="41" t="e">
        <f t="shared" si="98"/>
        <v>#REF!</v>
      </c>
      <c r="FD140" s="41" t="e">
        <f t="shared" si="98"/>
        <v>#REF!</v>
      </c>
      <c r="FE140" s="41" t="e">
        <f t="shared" si="98"/>
        <v>#REF!</v>
      </c>
      <c r="FF140" s="41" t="e">
        <f t="shared" si="98"/>
        <v>#REF!</v>
      </c>
      <c r="FG140" s="41" t="e">
        <f t="shared" si="98"/>
        <v>#REF!</v>
      </c>
      <c r="FH140" s="41" t="e">
        <f t="shared" si="98"/>
        <v>#REF!</v>
      </c>
      <c r="FI140" s="41" t="e">
        <f t="shared" si="98"/>
        <v>#REF!</v>
      </c>
      <c r="FJ140" s="41" t="e">
        <f t="shared" si="98"/>
        <v>#REF!</v>
      </c>
      <c r="FK140" s="41" t="e">
        <f t="shared" si="98"/>
        <v>#REF!</v>
      </c>
      <c r="FL140" s="41" t="e">
        <f t="shared" si="98"/>
        <v>#REF!</v>
      </c>
      <c r="FM140" s="41" t="e">
        <f t="shared" si="98"/>
        <v>#REF!</v>
      </c>
      <c r="FN140" s="41" t="e">
        <f t="shared" si="98"/>
        <v>#REF!</v>
      </c>
      <c r="FO140" s="41" t="e">
        <f t="shared" si="101"/>
        <v>#REF!</v>
      </c>
      <c r="FP140" s="41" t="e">
        <f t="shared" si="95"/>
        <v>#REF!</v>
      </c>
      <c r="FQ140" s="41" t="e">
        <f t="shared" si="95"/>
        <v>#REF!</v>
      </c>
      <c r="FR140" s="41" t="e">
        <f t="shared" si="95"/>
        <v>#REF!</v>
      </c>
      <c r="FS140" s="41" t="e">
        <f t="shared" si="95"/>
        <v>#REF!</v>
      </c>
      <c r="FT140" s="41" t="e">
        <f t="shared" si="95"/>
        <v>#REF!</v>
      </c>
      <c r="FU140" s="41" t="e">
        <f t="shared" si="95"/>
        <v>#REF!</v>
      </c>
      <c r="FV140" s="41" t="e">
        <f t="shared" si="95"/>
        <v>#REF!</v>
      </c>
      <c r="FW140" s="41" t="e">
        <f t="shared" si="95"/>
        <v>#REF!</v>
      </c>
      <c r="FX140" s="41" t="e">
        <f t="shared" si="95"/>
        <v>#REF!</v>
      </c>
      <c r="FY140" s="41" t="e">
        <f t="shared" si="87"/>
        <v>#REF!</v>
      </c>
      <c r="FZ140" s="41" t="e">
        <f t="shared" si="87"/>
        <v>#REF!</v>
      </c>
      <c r="GA140" s="41" t="e">
        <f t="shared" si="87"/>
        <v>#REF!</v>
      </c>
      <c r="GB140" s="41" t="e">
        <f t="shared" si="87"/>
        <v>#REF!</v>
      </c>
      <c r="GC140" s="41" t="e">
        <f t="shared" si="87"/>
        <v>#REF!</v>
      </c>
      <c r="GD140" s="41" t="e">
        <f t="shared" si="87"/>
        <v>#REF!</v>
      </c>
      <c r="GE140" s="41" t="e">
        <f t="shared" si="87"/>
        <v>#REF!</v>
      </c>
      <c r="GF140" s="41" t="e">
        <f t="shared" si="100"/>
        <v>#REF!</v>
      </c>
      <c r="GG140" s="41" t="e">
        <f t="shared" si="100"/>
        <v>#REF!</v>
      </c>
      <c r="GH140" s="41" t="e">
        <f t="shared" si="100"/>
        <v>#REF!</v>
      </c>
      <c r="GI140" s="41" t="e">
        <f t="shared" si="100"/>
        <v>#REF!</v>
      </c>
      <c r="GJ140" s="41" t="e">
        <f t="shared" si="100"/>
        <v>#REF!</v>
      </c>
      <c r="GK140" s="41" t="e">
        <f t="shared" si="100"/>
        <v>#REF!</v>
      </c>
      <c r="GL140" s="41" t="e">
        <f t="shared" si="100"/>
        <v>#REF!</v>
      </c>
      <c r="GM140" s="41" t="e">
        <f t="shared" si="100"/>
        <v>#REF!</v>
      </c>
      <c r="GN140" s="41" t="e">
        <f t="shared" si="100"/>
        <v>#REF!</v>
      </c>
      <c r="GO140" s="41" t="e">
        <f t="shared" si="100"/>
        <v>#REF!</v>
      </c>
      <c r="GP140" s="41" t="e">
        <f t="shared" si="100"/>
        <v>#REF!</v>
      </c>
      <c r="GQ140" s="41" t="e">
        <f t="shared" si="100"/>
        <v>#REF!</v>
      </c>
      <c r="GR140" s="41" t="e">
        <f t="shared" si="100"/>
        <v>#REF!</v>
      </c>
      <c r="GS140" s="41" t="e">
        <f t="shared" si="99"/>
        <v>#REF!</v>
      </c>
      <c r="GT140" s="41" t="e">
        <f t="shared" si="99"/>
        <v>#REF!</v>
      </c>
      <c r="GU140" s="41" t="e">
        <f t="shared" si="99"/>
        <v>#REF!</v>
      </c>
      <c r="GV140" s="41" t="e">
        <f t="shared" si="99"/>
        <v>#REF!</v>
      </c>
      <c r="GW140" s="41" t="e">
        <f t="shared" si="99"/>
        <v>#REF!</v>
      </c>
      <c r="GX140" s="41" t="e">
        <f t="shared" si="99"/>
        <v>#REF!</v>
      </c>
      <c r="GY140" s="41" t="e">
        <f t="shared" si="99"/>
        <v>#REF!</v>
      </c>
      <c r="GZ140" s="41" t="e">
        <f t="shared" si="99"/>
        <v>#REF!</v>
      </c>
      <c r="HA140" s="41" t="e">
        <f t="shared" si="99"/>
        <v>#REF!</v>
      </c>
      <c r="HB140" s="41" t="e">
        <f t="shared" si="96"/>
        <v>#REF!</v>
      </c>
      <c r="HC140" s="41" t="e">
        <f t="shared" si="96"/>
        <v>#REF!</v>
      </c>
      <c r="HD140" s="41" t="e">
        <f t="shared" si="96"/>
        <v>#REF!</v>
      </c>
      <c r="HE140" s="41" t="e">
        <f t="shared" si="96"/>
        <v>#REF!</v>
      </c>
      <c r="HF140" s="41" t="e">
        <f t="shared" si="96"/>
        <v>#REF!</v>
      </c>
      <c r="HG140" s="41" t="e">
        <f t="shared" si="96"/>
        <v>#REF!</v>
      </c>
      <c r="HH140" s="41" t="e">
        <f t="shared" si="91"/>
        <v>#REF!</v>
      </c>
      <c r="HI140" s="41" t="e">
        <f t="shared" si="91"/>
        <v>#REF!</v>
      </c>
      <c r="HJ140" s="41" t="e">
        <f t="shared" si="91"/>
        <v>#REF!</v>
      </c>
    </row>
    <row r="141" spans="1:218" ht="14.4" x14ac:dyDescent="0.3">
      <c r="A141" s="42">
        <v>138</v>
      </c>
      <c r="B141" s="43" t="e">
        <f>'CMM3 - AUX CALC'!$EI$67</f>
        <v>#REF!</v>
      </c>
      <c r="EJ141" s="41" t="e">
        <f>$B141/(_xlfn.SINGLE(PrazoConcessao)*12-EJ$3+1)</f>
        <v>#REF!</v>
      </c>
      <c r="EK141" s="41" t="e">
        <f t="shared" si="94"/>
        <v>#REF!</v>
      </c>
      <c r="EL141" s="41" t="e">
        <f t="shared" si="94"/>
        <v>#REF!</v>
      </c>
      <c r="EM141" s="41" t="e">
        <f t="shared" si="94"/>
        <v>#REF!</v>
      </c>
      <c r="EN141" s="41" t="e">
        <f t="shared" si="94"/>
        <v>#REF!</v>
      </c>
      <c r="EO141" s="41" t="e">
        <f t="shared" si="94"/>
        <v>#REF!</v>
      </c>
      <c r="EP141" s="41" t="e">
        <f t="shared" si="94"/>
        <v>#REF!</v>
      </c>
      <c r="EQ141" s="41" t="e">
        <f t="shared" si="94"/>
        <v>#REF!</v>
      </c>
      <c r="ER141" s="41" t="e">
        <f t="shared" si="94"/>
        <v>#REF!</v>
      </c>
      <c r="ES141" s="41" t="e">
        <f t="shared" si="86"/>
        <v>#REF!</v>
      </c>
      <c r="ET141" s="41" t="e">
        <f t="shared" si="86"/>
        <v>#REF!</v>
      </c>
      <c r="EU141" s="41" t="e">
        <f t="shared" si="86"/>
        <v>#REF!</v>
      </c>
      <c r="EV141" s="41" t="e">
        <f t="shared" si="86"/>
        <v>#REF!</v>
      </c>
      <c r="EW141" s="41" t="e">
        <f t="shared" si="86"/>
        <v>#REF!</v>
      </c>
      <c r="EX141" s="41" t="e">
        <f t="shared" si="86"/>
        <v>#REF!</v>
      </c>
      <c r="EY141" s="41" t="e">
        <f t="shared" si="86"/>
        <v>#REF!</v>
      </c>
      <c r="EZ141" s="41" t="e">
        <f t="shared" si="86"/>
        <v>#REF!</v>
      </c>
      <c r="FA141" s="41" t="e">
        <f t="shared" si="98"/>
        <v>#REF!</v>
      </c>
      <c r="FB141" s="41" t="e">
        <f t="shared" si="98"/>
        <v>#REF!</v>
      </c>
      <c r="FC141" s="41" t="e">
        <f t="shared" si="98"/>
        <v>#REF!</v>
      </c>
      <c r="FD141" s="41" t="e">
        <f t="shared" si="98"/>
        <v>#REF!</v>
      </c>
      <c r="FE141" s="41" t="e">
        <f t="shared" si="98"/>
        <v>#REF!</v>
      </c>
      <c r="FF141" s="41" t="e">
        <f t="shared" si="98"/>
        <v>#REF!</v>
      </c>
      <c r="FG141" s="41" t="e">
        <f t="shared" si="98"/>
        <v>#REF!</v>
      </c>
      <c r="FH141" s="41" t="e">
        <f t="shared" si="98"/>
        <v>#REF!</v>
      </c>
      <c r="FI141" s="41" t="e">
        <f t="shared" si="98"/>
        <v>#REF!</v>
      </c>
      <c r="FJ141" s="41" t="e">
        <f t="shared" si="98"/>
        <v>#REF!</v>
      </c>
      <c r="FK141" s="41" t="e">
        <f t="shared" si="98"/>
        <v>#REF!</v>
      </c>
      <c r="FL141" s="41" t="e">
        <f t="shared" si="98"/>
        <v>#REF!</v>
      </c>
      <c r="FM141" s="41" t="e">
        <f t="shared" si="98"/>
        <v>#REF!</v>
      </c>
      <c r="FN141" s="41" t="e">
        <f t="shared" si="98"/>
        <v>#REF!</v>
      </c>
      <c r="FO141" s="41" t="e">
        <f t="shared" si="101"/>
        <v>#REF!</v>
      </c>
      <c r="FP141" s="41" t="e">
        <f t="shared" si="95"/>
        <v>#REF!</v>
      </c>
      <c r="FQ141" s="41" t="e">
        <f t="shared" si="95"/>
        <v>#REF!</v>
      </c>
      <c r="FR141" s="41" t="e">
        <f t="shared" si="95"/>
        <v>#REF!</v>
      </c>
      <c r="FS141" s="41" t="e">
        <f t="shared" si="95"/>
        <v>#REF!</v>
      </c>
      <c r="FT141" s="41" t="e">
        <f t="shared" si="95"/>
        <v>#REF!</v>
      </c>
      <c r="FU141" s="41" t="e">
        <f t="shared" si="95"/>
        <v>#REF!</v>
      </c>
      <c r="FV141" s="41" t="e">
        <f t="shared" si="95"/>
        <v>#REF!</v>
      </c>
      <c r="FW141" s="41" t="e">
        <f t="shared" si="95"/>
        <v>#REF!</v>
      </c>
      <c r="FX141" s="41" t="e">
        <f t="shared" si="95"/>
        <v>#REF!</v>
      </c>
      <c r="FY141" s="41" t="e">
        <f t="shared" si="87"/>
        <v>#REF!</v>
      </c>
      <c r="FZ141" s="41" t="e">
        <f t="shared" si="87"/>
        <v>#REF!</v>
      </c>
      <c r="GA141" s="41" t="e">
        <f t="shared" si="87"/>
        <v>#REF!</v>
      </c>
      <c r="GB141" s="41" t="e">
        <f t="shared" si="87"/>
        <v>#REF!</v>
      </c>
      <c r="GC141" s="41" t="e">
        <f t="shared" si="87"/>
        <v>#REF!</v>
      </c>
      <c r="GD141" s="41" t="e">
        <f t="shared" si="87"/>
        <v>#REF!</v>
      </c>
      <c r="GE141" s="41" t="e">
        <f t="shared" si="87"/>
        <v>#REF!</v>
      </c>
      <c r="GF141" s="41" t="e">
        <f t="shared" si="100"/>
        <v>#REF!</v>
      </c>
      <c r="GG141" s="41" t="e">
        <f t="shared" si="100"/>
        <v>#REF!</v>
      </c>
      <c r="GH141" s="41" t="e">
        <f t="shared" si="100"/>
        <v>#REF!</v>
      </c>
      <c r="GI141" s="41" t="e">
        <f t="shared" si="100"/>
        <v>#REF!</v>
      </c>
      <c r="GJ141" s="41" t="e">
        <f t="shared" si="100"/>
        <v>#REF!</v>
      </c>
      <c r="GK141" s="41" t="e">
        <f t="shared" si="100"/>
        <v>#REF!</v>
      </c>
      <c r="GL141" s="41" t="e">
        <f t="shared" si="100"/>
        <v>#REF!</v>
      </c>
      <c r="GM141" s="41" t="e">
        <f t="shared" si="100"/>
        <v>#REF!</v>
      </c>
      <c r="GN141" s="41" t="e">
        <f t="shared" si="100"/>
        <v>#REF!</v>
      </c>
      <c r="GO141" s="41" t="e">
        <f t="shared" si="100"/>
        <v>#REF!</v>
      </c>
      <c r="GP141" s="41" t="e">
        <f t="shared" si="100"/>
        <v>#REF!</v>
      </c>
      <c r="GQ141" s="41" t="e">
        <f t="shared" si="100"/>
        <v>#REF!</v>
      </c>
      <c r="GR141" s="41" t="e">
        <f t="shared" si="100"/>
        <v>#REF!</v>
      </c>
      <c r="GS141" s="41" t="e">
        <f t="shared" si="99"/>
        <v>#REF!</v>
      </c>
      <c r="GT141" s="41" t="e">
        <f t="shared" si="99"/>
        <v>#REF!</v>
      </c>
      <c r="GU141" s="41" t="e">
        <f t="shared" si="99"/>
        <v>#REF!</v>
      </c>
      <c r="GV141" s="41" t="e">
        <f t="shared" si="99"/>
        <v>#REF!</v>
      </c>
      <c r="GW141" s="41" t="e">
        <f t="shared" si="99"/>
        <v>#REF!</v>
      </c>
      <c r="GX141" s="41" t="e">
        <f t="shared" si="99"/>
        <v>#REF!</v>
      </c>
      <c r="GY141" s="41" t="e">
        <f t="shared" si="99"/>
        <v>#REF!</v>
      </c>
      <c r="GZ141" s="41" t="e">
        <f t="shared" si="99"/>
        <v>#REF!</v>
      </c>
      <c r="HA141" s="41" t="e">
        <f t="shared" si="99"/>
        <v>#REF!</v>
      </c>
      <c r="HB141" s="41" t="e">
        <f t="shared" si="96"/>
        <v>#REF!</v>
      </c>
      <c r="HC141" s="41" t="e">
        <f t="shared" si="96"/>
        <v>#REF!</v>
      </c>
      <c r="HD141" s="41" t="e">
        <f t="shared" si="96"/>
        <v>#REF!</v>
      </c>
      <c r="HE141" s="41" t="e">
        <f t="shared" si="96"/>
        <v>#REF!</v>
      </c>
      <c r="HF141" s="41" t="e">
        <f t="shared" si="96"/>
        <v>#REF!</v>
      </c>
      <c r="HG141" s="41" t="e">
        <f t="shared" si="96"/>
        <v>#REF!</v>
      </c>
      <c r="HH141" s="41" t="e">
        <f t="shared" si="91"/>
        <v>#REF!</v>
      </c>
      <c r="HI141" s="41" t="e">
        <f t="shared" si="91"/>
        <v>#REF!</v>
      </c>
      <c r="HJ141" s="41" t="e">
        <f t="shared" si="91"/>
        <v>#REF!</v>
      </c>
    </row>
    <row r="142" spans="1:218" ht="14.4" x14ac:dyDescent="0.3">
      <c r="A142" s="42">
        <v>139</v>
      </c>
      <c r="B142" s="43" t="e">
        <f>'CMM3 - AUX CALC'!$EJ$67</f>
        <v>#REF!</v>
      </c>
      <c r="EK142" s="41" t="e">
        <f>$B142/(_xlfn.SINGLE(PrazoConcessao)*12-EK$3+1)</f>
        <v>#REF!</v>
      </c>
      <c r="EL142" s="41" t="e">
        <f t="shared" si="94"/>
        <v>#REF!</v>
      </c>
      <c r="EM142" s="41" t="e">
        <f t="shared" si="94"/>
        <v>#REF!</v>
      </c>
      <c r="EN142" s="41" t="e">
        <f t="shared" si="94"/>
        <v>#REF!</v>
      </c>
      <c r="EO142" s="41" t="e">
        <f t="shared" si="94"/>
        <v>#REF!</v>
      </c>
      <c r="EP142" s="41" t="e">
        <f t="shared" si="94"/>
        <v>#REF!</v>
      </c>
      <c r="EQ142" s="41" t="e">
        <f t="shared" si="94"/>
        <v>#REF!</v>
      </c>
      <c r="ER142" s="41" t="e">
        <f t="shared" si="94"/>
        <v>#REF!</v>
      </c>
      <c r="ES142" s="41" t="e">
        <f t="shared" si="86"/>
        <v>#REF!</v>
      </c>
      <c r="ET142" s="41" t="e">
        <f t="shared" si="86"/>
        <v>#REF!</v>
      </c>
      <c r="EU142" s="41" t="e">
        <f t="shared" si="86"/>
        <v>#REF!</v>
      </c>
      <c r="EV142" s="41" t="e">
        <f t="shared" si="86"/>
        <v>#REF!</v>
      </c>
      <c r="EW142" s="41" t="e">
        <f t="shared" si="86"/>
        <v>#REF!</v>
      </c>
      <c r="EX142" s="41" t="e">
        <f t="shared" si="86"/>
        <v>#REF!</v>
      </c>
      <c r="EY142" s="41" t="e">
        <f t="shared" si="86"/>
        <v>#REF!</v>
      </c>
      <c r="EZ142" s="41" t="e">
        <f t="shared" si="86"/>
        <v>#REF!</v>
      </c>
      <c r="FA142" s="41" t="e">
        <f t="shared" si="98"/>
        <v>#REF!</v>
      </c>
      <c r="FB142" s="41" t="e">
        <f t="shared" si="98"/>
        <v>#REF!</v>
      </c>
      <c r="FC142" s="41" t="e">
        <f t="shared" si="98"/>
        <v>#REF!</v>
      </c>
      <c r="FD142" s="41" t="e">
        <f t="shared" si="98"/>
        <v>#REF!</v>
      </c>
      <c r="FE142" s="41" t="e">
        <f t="shared" si="98"/>
        <v>#REF!</v>
      </c>
      <c r="FF142" s="41" t="e">
        <f t="shared" si="98"/>
        <v>#REF!</v>
      </c>
      <c r="FG142" s="41" t="e">
        <f t="shared" si="98"/>
        <v>#REF!</v>
      </c>
      <c r="FH142" s="41" t="e">
        <f t="shared" si="98"/>
        <v>#REF!</v>
      </c>
      <c r="FI142" s="41" t="e">
        <f t="shared" si="98"/>
        <v>#REF!</v>
      </c>
      <c r="FJ142" s="41" t="e">
        <f t="shared" si="98"/>
        <v>#REF!</v>
      </c>
      <c r="FK142" s="41" t="e">
        <f t="shared" si="98"/>
        <v>#REF!</v>
      </c>
      <c r="FL142" s="41" t="e">
        <f t="shared" si="98"/>
        <v>#REF!</v>
      </c>
      <c r="FM142" s="41" t="e">
        <f t="shared" si="98"/>
        <v>#REF!</v>
      </c>
      <c r="FN142" s="41" t="e">
        <f t="shared" si="98"/>
        <v>#REF!</v>
      </c>
      <c r="FO142" s="41" t="e">
        <f t="shared" si="101"/>
        <v>#REF!</v>
      </c>
      <c r="FP142" s="41" t="e">
        <f t="shared" si="95"/>
        <v>#REF!</v>
      </c>
      <c r="FQ142" s="41" t="e">
        <f t="shared" si="95"/>
        <v>#REF!</v>
      </c>
      <c r="FR142" s="41" t="e">
        <f t="shared" si="95"/>
        <v>#REF!</v>
      </c>
      <c r="FS142" s="41" t="e">
        <f t="shared" si="95"/>
        <v>#REF!</v>
      </c>
      <c r="FT142" s="41" t="e">
        <f t="shared" si="95"/>
        <v>#REF!</v>
      </c>
      <c r="FU142" s="41" t="e">
        <f t="shared" si="95"/>
        <v>#REF!</v>
      </c>
      <c r="FV142" s="41" t="e">
        <f t="shared" si="95"/>
        <v>#REF!</v>
      </c>
      <c r="FW142" s="41" t="e">
        <f t="shared" si="95"/>
        <v>#REF!</v>
      </c>
      <c r="FX142" s="41" t="e">
        <f t="shared" si="95"/>
        <v>#REF!</v>
      </c>
      <c r="FY142" s="41" t="e">
        <f t="shared" si="87"/>
        <v>#REF!</v>
      </c>
      <c r="FZ142" s="41" t="e">
        <f t="shared" si="87"/>
        <v>#REF!</v>
      </c>
      <c r="GA142" s="41" t="e">
        <f t="shared" si="87"/>
        <v>#REF!</v>
      </c>
      <c r="GB142" s="41" t="e">
        <f t="shared" si="87"/>
        <v>#REF!</v>
      </c>
      <c r="GC142" s="41" t="e">
        <f t="shared" si="87"/>
        <v>#REF!</v>
      </c>
      <c r="GD142" s="41" t="e">
        <f t="shared" si="87"/>
        <v>#REF!</v>
      </c>
      <c r="GE142" s="41" t="e">
        <f t="shared" si="87"/>
        <v>#REF!</v>
      </c>
      <c r="GF142" s="41" t="e">
        <f t="shared" si="100"/>
        <v>#REF!</v>
      </c>
      <c r="GG142" s="41" t="e">
        <f t="shared" si="100"/>
        <v>#REF!</v>
      </c>
      <c r="GH142" s="41" t="e">
        <f t="shared" si="100"/>
        <v>#REF!</v>
      </c>
      <c r="GI142" s="41" t="e">
        <f t="shared" si="100"/>
        <v>#REF!</v>
      </c>
      <c r="GJ142" s="41" t="e">
        <f t="shared" si="100"/>
        <v>#REF!</v>
      </c>
      <c r="GK142" s="41" t="e">
        <f t="shared" si="100"/>
        <v>#REF!</v>
      </c>
      <c r="GL142" s="41" t="e">
        <f t="shared" si="100"/>
        <v>#REF!</v>
      </c>
      <c r="GM142" s="41" t="e">
        <f t="shared" si="100"/>
        <v>#REF!</v>
      </c>
      <c r="GN142" s="41" t="e">
        <f t="shared" si="100"/>
        <v>#REF!</v>
      </c>
      <c r="GO142" s="41" t="e">
        <f t="shared" si="100"/>
        <v>#REF!</v>
      </c>
      <c r="GP142" s="41" t="e">
        <f t="shared" si="100"/>
        <v>#REF!</v>
      </c>
      <c r="GQ142" s="41" t="e">
        <f t="shared" si="100"/>
        <v>#REF!</v>
      </c>
      <c r="GR142" s="41" t="e">
        <f t="shared" si="100"/>
        <v>#REF!</v>
      </c>
      <c r="GS142" s="41" t="e">
        <f t="shared" si="99"/>
        <v>#REF!</v>
      </c>
      <c r="GT142" s="41" t="e">
        <f t="shared" si="99"/>
        <v>#REF!</v>
      </c>
      <c r="GU142" s="41" t="e">
        <f t="shared" si="99"/>
        <v>#REF!</v>
      </c>
      <c r="GV142" s="41" t="e">
        <f t="shared" si="99"/>
        <v>#REF!</v>
      </c>
      <c r="GW142" s="41" t="e">
        <f t="shared" si="99"/>
        <v>#REF!</v>
      </c>
      <c r="GX142" s="41" t="e">
        <f t="shared" si="99"/>
        <v>#REF!</v>
      </c>
      <c r="GY142" s="41" t="e">
        <f t="shared" si="99"/>
        <v>#REF!</v>
      </c>
      <c r="GZ142" s="41" t="e">
        <f t="shared" si="99"/>
        <v>#REF!</v>
      </c>
      <c r="HA142" s="41" t="e">
        <f t="shared" si="99"/>
        <v>#REF!</v>
      </c>
      <c r="HB142" s="41" t="e">
        <f t="shared" si="96"/>
        <v>#REF!</v>
      </c>
      <c r="HC142" s="41" t="e">
        <f t="shared" si="96"/>
        <v>#REF!</v>
      </c>
      <c r="HD142" s="41" t="e">
        <f t="shared" si="96"/>
        <v>#REF!</v>
      </c>
      <c r="HE142" s="41" t="e">
        <f t="shared" si="96"/>
        <v>#REF!</v>
      </c>
      <c r="HF142" s="41" t="e">
        <f t="shared" si="96"/>
        <v>#REF!</v>
      </c>
      <c r="HG142" s="41" t="e">
        <f t="shared" si="96"/>
        <v>#REF!</v>
      </c>
      <c r="HH142" s="41" t="e">
        <f t="shared" si="91"/>
        <v>#REF!</v>
      </c>
      <c r="HI142" s="41" t="e">
        <f t="shared" si="91"/>
        <v>#REF!</v>
      </c>
      <c r="HJ142" s="41" t="e">
        <f t="shared" si="91"/>
        <v>#REF!</v>
      </c>
    </row>
    <row r="143" spans="1:218" ht="14.4" x14ac:dyDescent="0.3">
      <c r="A143" s="42">
        <v>140</v>
      </c>
      <c r="B143" s="43" t="e">
        <f>'CMM3 - AUX CALC'!$EK$67</f>
        <v>#REF!</v>
      </c>
      <c r="EL143" s="41" t="e">
        <f>$B143/(_xlfn.SINGLE(PrazoConcessao)*12-EL$3+1)</f>
        <v>#REF!</v>
      </c>
      <c r="EM143" s="41" t="e">
        <f t="shared" si="94"/>
        <v>#REF!</v>
      </c>
      <c r="EN143" s="41" t="e">
        <f t="shared" si="94"/>
        <v>#REF!</v>
      </c>
      <c r="EO143" s="41" t="e">
        <f t="shared" si="94"/>
        <v>#REF!</v>
      </c>
      <c r="EP143" s="41" t="e">
        <f t="shared" si="94"/>
        <v>#REF!</v>
      </c>
      <c r="EQ143" s="41" t="e">
        <f t="shared" si="94"/>
        <v>#REF!</v>
      </c>
      <c r="ER143" s="41" t="e">
        <f t="shared" si="94"/>
        <v>#REF!</v>
      </c>
      <c r="ES143" s="41" t="e">
        <f t="shared" si="86"/>
        <v>#REF!</v>
      </c>
      <c r="ET143" s="41" t="e">
        <f t="shared" si="86"/>
        <v>#REF!</v>
      </c>
      <c r="EU143" s="41" t="e">
        <f t="shared" si="86"/>
        <v>#REF!</v>
      </c>
      <c r="EV143" s="41" t="e">
        <f t="shared" si="86"/>
        <v>#REF!</v>
      </c>
      <c r="EW143" s="41" t="e">
        <f t="shared" si="86"/>
        <v>#REF!</v>
      </c>
      <c r="EX143" s="41" t="e">
        <f t="shared" si="86"/>
        <v>#REF!</v>
      </c>
      <c r="EY143" s="41" t="e">
        <f t="shared" si="86"/>
        <v>#REF!</v>
      </c>
      <c r="EZ143" s="41" t="e">
        <f t="shared" si="86"/>
        <v>#REF!</v>
      </c>
      <c r="FA143" s="41" t="e">
        <f t="shared" si="98"/>
        <v>#REF!</v>
      </c>
      <c r="FB143" s="41" t="e">
        <f t="shared" si="98"/>
        <v>#REF!</v>
      </c>
      <c r="FC143" s="41" t="e">
        <f t="shared" si="98"/>
        <v>#REF!</v>
      </c>
      <c r="FD143" s="41" t="e">
        <f t="shared" si="98"/>
        <v>#REF!</v>
      </c>
      <c r="FE143" s="41" t="e">
        <f t="shared" si="98"/>
        <v>#REF!</v>
      </c>
      <c r="FF143" s="41" t="e">
        <f t="shared" si="98"/>
        <v>#REF!</v>
      </c>
      <c r="FG143" s="41" t="e">
        <f t="shared" si="98"/>
        <v>#REF!</v>
      </c>
      <c r="FH143" s="41" t="e">
        <f t="shared" si="98"/>
        <v>#REF!</v>
      </c>
      <c r="FI143" s="41" t="e">
        <f t="shared" si="98"/>
        <v>#REF!</v>
      </c>
      <c r="FJ143" s="41" t="e">
        <f t="shared" si="98"/>
        <v>#REF!</v>
      </c>
      <c r="FK143" s="41" t="e">
        <f t="shared" si="98"/>
        <v>#REF!</v>
      </c>
      <c r="FL143" s="41" t="e">
        <f t="shared" si="98"/>
        <v>#REF!</v>
      </c>
      <c r="FM143" s="41" t="e">
        <f t="shared" si="98"/>
        <v>#REF!</v>
      </c>
      <c r="FN143" s="41" t="e">
        <f t="shared" si="98"/>
        <v>#REF!</v>
      </c>
      <c r="FO143" s="41" t="e">
        <f t="shared" si="101"/>
        <v>#REF!</v>
      </c>
      <c r="FP143" s="41" t="e">
        <f t="shared" si="95"/>
        <v>#REF!</v>
      </c>
      <c r="FQ143" s="41" t="e">
        <f t="shared" si="95"/>
        <v>#REF!</v>
      </c>
      <c r="FR143" s="41" t="e">
        <f t="shared" si="95"/>
        <v>#REF!</v>
      </c>
      <c r="FS143" s="41" t="e">
        <f t="shared" ref="FS143:GH163" si="102">FR143</f>
        <v>#REF!</v>
      </c>
      <c r="FT143" s="41" t="e">
        <f t="shared" si="102"/>
        <v>#REF!</v>
      </c>
      <c r="FU143" s="41" t="e">
        <f t="shared" si="102"/>
        <v>#REF!</v>
      </c>
      <c r="FV143" s="41" t="e">
        <f t="shared" si="102"/>
        <v>#REF!</v>
      </c>
      <c r="FW143" s="41" t="e">
        <f t="shared" si="102"/>
        <v>#REF!</v>
      </c>
      <c r="FX143" s="41" t="e">
        <f t="shared" si="102"/>
        <v>#REF!</v>
      </c>
      <c r="FY143" s="41" t="e">
        <f t="shared" si="87"/>
        <v>#REF!</v>
      </c>
      <c r="FZ143" s="41" t="e">
        <f t="shared" si="87"/>
        <v>#REF!</v>
      </c>
      <c r="GA143" s="41" t="e">
        <f t="shared" si="87"/>
        <v>#REF!</v>
      </c>
      <c r="GB143" s="41" t="e">
        <f t="shared" si="87"/>
        <v>#REF!</v>
      </c>
      <c r="GC143" s="41" t="e">
        <f t="shared" si="87"/>
        <v>#REF!</v>
      </c>
      <c r="GD143" s="41" t="e">
        <f t="shared" si="87"/>
        <v>#REF!</v>
      </c>
      <c r="GE143" s="41" t="e">
        <f t="shared" si="87"/>
        <v>#REF!</v>
      </c>
      <c r="GF143" s="41" t="e">
        <f t="shared" si="100"/>
        <v>#REF!</v>
      </c>
      <c r="GG143" s="41" t="e">
        <f t="shared" si="100"/>
        <v>#REF!</v>
      </c>
      <c r="GH143" s="41" t="e">
        <f t="shared" si="100"/>
        <v>#REF!</v>
      </c>
      <c r="GI143" s="41" t="e">
        <f t="shared" si="100"/>
        <v>#REF!</v>
      </c>
      <c r="GJ143" s="41" t="e">
        <f t="shared" si="100"/>
        <v>#REF!</v>
      </c>
      <c r="GK143" s="41" t="e">
        <f t="shared" si="100"/>
        <v>#REF!</v>
      </c>
      <c r="GL143" s="41" t="e">
        <f t="shared" si="100"/>
        <v>#REF!</v>
      </c>
      <c r="GM143" s="41" t="e">
        <f t="shared" si="100"/>
        <v>#REF!</v>
      </c>
      <c r="GN143" s="41" t="e">
        <f t="shared" si="100"/>
        <v>#REF!</v>
      </c>
      <c r="GO143" s="41" t="e">
        <f t="shared" si="100"/>
        <v>#REF!</v>
      </c>
      <c r="GP143" s="41" t="e">
        <f t="shared" si="100"/>
        <v>#REF!</v>
      </c>
      <c r="GQ143" s="41" t="e">
        <f t="shared" si="100"/>
        <v>#REF!</v>
      </c>
      <c r="GR143" s="41" t="e">
        <f t="shared" si="100"/>
        <v>#REF!</v>
      </c>
      <c r="GS143" s="41" t="e">
        <f t="shared" si="99"/>
        <v>#REF!</v>
      </c>
      <c r="GT143" s="41" t="e">
        <f t="shared" si="99"/>
        <v>#REF!</v>
      </c>
      <c r="GU143" s="41" t="e">
        <f t="shared" si="99"/>
        <v>#REF!</v>
      </c>
      <c r="GV143" s="41" t="e">
        <f t="shared" si="99"/>
        <v>#REF!</v>
      </c>
      <c r="GW143" s="41" t="e">
        <f t="shared" si="99"/>
        <v>#REF!</v>
      </c>
      <c r="GX143" s="41" t="e">
        <f t="shared" si="99"/>
        <v>#REF!</v>
      </c>
      <c r="GY143" s="41" t="e">
        <f t="shared" si="99"/>
        <v>#REF!</v>
      </c>
      <c r="GZ143" s="41" t="e">
        <f t="shared" si="99"/>
        <v>#REF!</v>
      </c>
      <c r="HA143" s="41" t="e">
        <f t="shared" si="99"/>
        <v>#REF!</v>
      </c>
      <c r="HB143" s="41" t="e">
        <f t="shared" si="96"/>
        <v>#REF!</v>
      </c>
      <c r="HC143" s="41" t="e">
        <f t="shared" si="96"/>
        <v>#REF!</v>
      </c>
      <c r="HD143" s="41" t="e">
        <f t="shared" si="96"/>
        <v>#REF!</v>
      </c>
      <c r="HE143" s="41" t="e">
        <f t="shared" si="96"/>
        <v>#REF!</v>
      </c>
      <c r="HF143" s="41" t="e">
        <f t="shared" si="96"/>
        <v>#REF!</v>
      </c>
      <c r="HG143" s="41" t="e">
        <f t="shared" si="96"/>
        <v>#REF!</v>
      </c>
      <c r="HH143" s="41" t="e">
        <f t="shared" si="91"/>
        <v>#REF!</v>
      </c>
      <c r="HI143" s="41" t="e">
        <f t="shared" si="91"/>
        <v>#REF!</v>
      </c>
      <c r="HJ143" s="41" t="e">
        <f t="shared" si="91"/>
        <v>#REF!</v>
      </c>
    </row>
    <row r="144" spans="1:218" ht="14.4" x14ac:dyDescent="0.3">
      <c r="A144" s="42">
        <v>141</v>
      </c>
      <c r="B144" s="43" t="e">
        <f>'CMM3 - AUX CALC'!$EL$67</f>
        <v>#REF!</v>
      </c>
      <c r="EM144" s="41" t="e">
        <f>$B144/(_xlfn.SINGLE(PrazoConcessao)*12-EM$3+1)</f>
        <v>#REF!</v>
      </c>
      <c r="EN144" s="41" t="e">
        <f t="shared" ref="EN144:EU151" si="103">EM144</f>
        <v>#REF!</v>
      </c>
      <c r="EO144" s="41" t="e">
        <f t="shared" si="103"/>
        <v>#REF!</v>
      </c>
      <c r="EP144" s="41" t="e">
        <f t="shared" si="103"/>
        <v>#REF!</v>
      </c>
      <c r="EQ144" s="41" t="e">
        <f t="shared" si="103"/>
        <v>#REF!</v>
      </c>
      <c r="ER144" s="41" t="e">
        <f t="shared" si="103"/>
        <v>#REF!</v>
      </c>
      <c r="ES144" s="41" t="e">
        <f t="shared" si="86"/>
        <v>#REF!</v>
      </c>
      <c r="ET144" s="41" t="e">
        <f t="shared" si="86"/>
        <v>#REF!</v>
      </c>
      <c r="EU144" s="41" t="e">
        <f t="shared" si="86"/>
        <v>#REF!</v>
      </c>
      <c r="EV144" s="41" t="e">
        <f t="shared" ref="EV144:FH164" si="104">EU144</f>
        <v>#REF!</v>
      </c>
      <c r="EW144" s="41" t="e">
        <f t="shared" si="104"/>
        <v>#REF!</v>
      </c>
      <c r="EX144" s="41" t="e">
        <f t="shared" si="104"/>
        <v>#REF!</v>
      </c>
      <c r="EY144" s="41" t="e">
        <f t="shared" si="104"/>
        <v>#REF!</v>
      </c>
      <c r="EZ144" s="41" t="e">
        <f t="shared" si="104"/>
        <v>#REF!</v>
      </c>
      <c r="FA144" s="41" t="e">
        <f t="shared" si="98"/>
        <v>#REF!</v>
      </c>
      <c r="FB144" s="41" t="e">
        <f t="shared" si="98"/>
        <v>#REF!</v>
      </c>
      <c r="FC144" s="41" t="e">
        <f t="shared" si="98"/>
        <v>#REF!</v>
      </c>
      <c r="FD144" s="41" t="e">
        <f t="shared" si="98"/>
        <v>#REF!</v>
      </c>
      <c r="FE144" s="41" t="e">
        <f t="shared" si="98"/>
        <v>#REF!</v>
      </c>
      <c r="FF144" s="41" t="e">
        <f t="shared" si="98"/>
        <v>#REF!</v>
      </c>
      <c r="FG144" s="41" t="e">
        <f t="shared" si="98"/>
        <v>#REF!</v>
      </c>
      <c r="FH144" s="41" t="e">
        <f t="shared" si="98"/>
        <v>#REF!</v>
      </c>
      <c r="FI144" s="41" t="e">
        <f t="shared" si="98"/>
        <v>#REF!</v>
      </c>
      <c r="FJ144" s="41" t="e">
        <f t="shared" si="98"/>
        <v>#REF!</v>
      </c>
      <c r="FK144" s="41" t="e">
        <f t="shared" si="98"/>
        <v>#REF!</v>
      </c>
      <c r="FL144" s="41" t="e">
        <f t="shared" si="98"/>
        <v>#REF!</v>
      </c>
      <c r="FM144" s="41" t="e">
        <f t="shared" si="98"/>
        <v>#REF!</v>
      </c>
      <c r="FN144" s="41" t="e">
        <f t="shared" si="98"/>
        <v>#REF!</v>
      </c>
      <c r="FO144" s="41" t="e">
        <f t="shared" si="101"/>
        <v>#REF!</v>
      </c>
      <c r="FP144" s="41" t="e">
        <f t="shared" si="101"/>
        <v>#REF!</v>
      </c>
      <c r="FQ144" s="41" t="e">
        <f t="shared" si="101"/>
        <v>#REF!</v>
      </c>
      <c r="FR144" s="41" t="e">
        <f t="shared" si="101"/>
        <v>#REF!</v>
      </c>
      <c r="FS144" s="41" t="e">
        <f t="shared" si="102"/>
        <v>#REF!</v>
      </c>
      <c r="FT144" s="41" t="e">
        <f t="shared" si="102"/>
        <v>#REF!</v>
      </c>
      <c r="FU144" s="41" t="e">
        <f t="shared" si="102"/>
        <v>#REF!</v>
      </c>
      <c r="FV144" s="41" t="e">
        <f t="shared" si="102"/>
        <v>#REF!</v>
      </c>
      <c r="FW144" s="41" t="e">
        <f t="shared" si="102"/>
        <v>#REF!</v>
      </c>
      <c r="FX144" s="41" t="e">
        <f t="shared" si="102"/>
        <v>#REF!</v>
      </c>
      <c r="FY144" s="41" t="e">
        <f t="shared" si="87"/>
        <v>#REF!</v>
      </c>
      <c r="FZ144" s="41" t="e">
        <f t="shared" si="87"/>
        <v>#REF!</v>
      </c>
      <c r="GA144" s="41" t="e">
        <f t="shared" si="87"/>
        <v>#REF!</v>
      </c>
      <c r="GB144" s="41" t="e">
        <f t="shared" si="87"/>
        <v>#REF!</v>
      </c>
      <c r="GC144" s="41" t="e">
        <f t="shared" si="87"/>
        <v>#REF!</v>
      </c>
      <c r="GD144" s="41" t="e">
        <f t="shared" si="87"/>
        <v>#REF!</v>
      </c>
      <c r="GE144" s="41" t="e">
        <f t="shared" si="87"/>
        <v>#REF!</v>
      </c>
      <c r="GF144" s="41" t="e">
        <f t="shared" si="100"/>
        <v>#REF!</v>
      </c>
      <c r="GG144" s="41" t="e">
        <f t="shared" si="100"/>
        <v>#REF!</v>
      </c>
      <c r="GH144" s="41" t="e">
        <f t="shared" si="100"/>
        <v>#REF!</v>
      </c>
      <c r="GI144" s="41" t="e">
        <f t="shared" si="100"/>
        <v>#REF!</v>
      </c>
      <c r="GJ144" s="41" t="e">
        <f t="shared" si="100"/>
        <v>#REF!</v>
      </c>
      <c r="GK144" s="41" t="e">
        <f t="shared" si="100"/>
        <v>#REF!</v>
      </c>
      <c r="GL144" s="41" t="e">
        <f t="shared" si="100"/>
        <v>#REF!</v>
      </c>
      <c r="GM144" s="41" t="e">
        <f t="shared" si="100"/>
        <v>#REF!</v>
      </c>
      <c r="GN144" s="41" t="e">
        <f t="shared" si="100"/>
        <v>#REF!</v>
      </c>
      <c r="GO144" s="41" t="e">
        <f t="shared" si="100"/>
        <v>#REF!</v>
      </c>
      <c r="GP144" s="41" t="e">
        <f t="shared" si="100"/>
        <v>#REF!</v>
      </c>
      <c r="GQ144" s="41" t="e">
        <f t="shared" si="100"/>
        <v>#REF!</v>
      </c>
      <c r="GR144" s="41" t="e">
        <f t="shared" si="100"/>
        <v>#REF!</v>
      </c>
      <c r="GS144" s="41" t="e">
        <f t="shared" si="99"/>
        <v>#REF!</v>
      </c>
      <c r="GT144" s="41" t="e">
        <f t="shared" si="99"/>
        <v>#REF!</v>
      </c>
      <c r="GU144" s="41" t="e">
        <f t="shared" si="99"/>
        <v>#REF!</v>
      </c>
      <c r="GV144" s="41" t="e">
        <f t="shared" si="99"/>
        <v>#REF!</v>
      </c>
      <c r="GW144" s="41" t="e">
        <f t="shared" si="99"/>
        <v>#REF!</v>
      </c>
      <c r="GX144" s="41" t="e">
        <f t="shared" si="99"/>
        <v>#REF!</v>
      </c>
      <c r="GY144" s="41" t="e">
        <f t="shared" si="99"/>
        <v>#REF!</v>
      </c>
      <c r="GZ144" s="41" t="e">
        <f t="shared" si="99"/>
        <v>#REF!</v>
      </c>
      <c r="HA144" s="41" t="e">
        <f t="shared" si="99"/>
        <v>#REF!</v>
      </c>
      <c r="HB144" s="41" t="e">
        <f t="shared" si="96"/>
        <v>#REF!</v>
      </c>
      <c r="HC144" s="41" t="e">
        <f t="shared" si="96"/>
        <v>#REF!</v>
      </c>
      <c r="HD144" s="41" t="e">
        <f t="shared" si="96"/>
        <v>#REF!</v>
      </c>
      <c r="HE144" s="41" t="e">
        <f t="shared" si="96"/>
        <v>#REF!</v>
      </c>
      <c r="HF144" s="41" t="e">
        <f t="shared" si="96"/>
        <v>#REF!</v>
      </c>
      <c r="HG144" s="41" t="e">
        <f t="shared" si="96"/>
        <v>#REF!</v>
      </c>
      <c r="HH144" s="41" t="e">
        <f t="shared" si="91"/>
        <v>#REF!</v>
      </c>
      <c r="HI144" s="41" t="e">
        <f t="shared" si="91"/>
        <v>#REF!</v>
      </c>
      <c r="HJ144" s="41" t="e">
        <f t="shared" si="91"/>
        <v>#REF!</v>
      </c>
    </row>
    <row r="145" spans="1:218" ht="14.4" x14ac:dyDescent="0.3">
      <c r="A145" s="42">
        <v>142</v>
      </c>
      <c r="B145" s="43" t="e">
        <f>'CMM3 - AUX CALC'!$EM$67</f>
        <v>#REF!</v>
      </c>
      <c r="EN145" s="41" t="e">
        <f>$B145/(_xlfn.SINGLE(PrazoConcessao)*12-EN$3+1)</f>
        <v>#REF!</v>
      </c>
      <c r="EO145" s="41" t="e">
        <f t="shared" si="103"/>
        <v>#REF!</v>
      </c>
      <c r="EP145" s="41" t="e">
        <f t="shared" si="103"/>
        <v>#REF!</v>
      </c>
      <c r="EQ145" s="41" t="e">
        <f t="shared" si="103"/>
        <v>#REF!</v>
      </c>
      <c r="ER145" s="41" t="e">
        <f t="shared" si="103"/>
        <v>#REF!</v>
      </c>
      <c r="ES145" s="41" t="e">
        <f t="shared" si="103"/>
        <v>#REF!</v>
      </c>
      <c r="ET145" s="41" t="e">
        <f t="shared" si="103"/>
        <v>#REF!</v>
      </c>
      <c r="EU145" s="41" t="e">
        <f t="shared" si="103"/>
        <v>#REF!</v>
      </c>
      <c r="EV145" s="41" t="e">
        <f t="shared" si="104"/>
        <v>#REF!</v>
      </c>
      <c r="EW145" s="41" t="e">
        <f t="shared" si="104"/>
        <v>#REF!</v>
      </c>
      <c r="EX145" s="41" t="e">
        <f t="shared" si="104"/>
        <v>#REF!</v>
      </c>
      <c r="EY145" s="41" t="e">
        <f t="shared" si="104"/>
        <v>#REF!</v>
      </c>
      <c r="EZ145" s="41" t="e">
        <f t="shared" si="104"/>
        <v>#REF!</v>
      </c>
      <c r="FA145" s="41" t="e">
        <f t="shared" si="98"/>
        <v>#REF!</v>
      </c>
      <c r="FB145" s="41" t="e">
        <f t="shared" si="98"/>
        <v>#REF!</v>
      </c>
      <c r="FC145" s="41" t="e">
        <f t="shared" si="98"/>
        <v>#REF!</v>
      </c>
      <c r="FD145" s="41" t="e">
        <f t="shared" si="98"/>
        <v>#REF!</v>
      </c>
      <c r="FE145" s="41" t="e">
        <f t="shared" si="98"/>
        <v>#REF!</v>
      </c>
      <c r="FF145" s="41" t="e">
        <f t="shared" si="98"/>
        <v>#REF!</v>
      </c>
      <c r="FG145" s="41" t="e">
        <f t="shared" si="98"/>
        <v>#REF!</v>
      </c>
      <c r="FH145" s="41" t="e">
        <f t="shared" si="98"/>
        <v>#REF!</v>
      </c>
      <c r="FI145" s="41" t="e">
        <f t="shared" si="98"/>
        <v>#REF!</v>
      </c>
      <c r="FJ145" s="41" t="e">
        <f t="shared" si="98"/>
        <v>#REF!</v>
      </c>
      <c r="FK145" s="41" t="e">
        <f t="shared" si="98"/>
        <v>#REF!</v>
      </c>
      <c r="FL145" s="41" t="e">
        <f t="shared" si="98"/>
        <v>#REF!</v>
      </c>
      <c r="FM145" s="41" t="e">
        <f t="shared" si="98"/>
        <v>#REF!</v>
      </c>
      <c r="FN145" s="41" t="e">
        <f t="shared" si="98"/>
        <v>#REF!</v>
      </c>
      <c r="FO145" s="41" t="e">
        <f t="shared" si="101"/>
        <v>#REF!</v>
      </c>
      <c r="FP145" s="41" t="e">
        <f t="shared" si="101"/>
        <v>#REF!</v>
      </c>
      <c r="FQ145" s="41" t="e">
        <f t="shared" si="101"/>
        <v>#REF!</v>
      </c>
      <c r="FR145" s="41" t="e">
        <f t="shared" si="101"/>
        <v>#REF!</v>
      </c>
      <c r="FS145" s="41" t="e">
        <f t="shared" si="102"/>
        <v>#REF!</v>
      </c>
      <c r="FT145" s="41" t="e">
        <f t="shared" si="102"/>
        <v>#REF!</v>
      </c>
      <c r="FU145" s="41" t="e">
        <f t="shared" si="102"/>
        <v>#REF!</v>
      </c>
      <c r="FV145" s="41" t="e">
        <f t="shared" si="102"/>
        <v>#REF!</v>
      </c>
      <c r="FW145" s="41" t="e">
        <f t="shared" si="102"/>
        <v>#REF!</v>
      </c>
      <c r="FX145" s="41" t="e">
        <f t="shared" si="102"/>
        <v>#REF!</v>
      </c>
      <c r="FY145" s="41" t="e">
        <f t="shared" si="87"/>
        <v>#REF!</v>
      </c>
      <c r="FZ145" s="41" t="e">
        <f t="shared" si="87"/>
        <v>#REF!</v>
      </c>
      <c r="GA145" s="41" t="e">
        <f t="shared" si="87"/>
        <v>#REF!</v>
      </c>
      <c r="GB145" s="41" t="e">
        <f t="shared" si="87"/>
        <v>#REF!</v>
      </c>
      <c r="GC145" s="41" t="e">
        <f t="shared" si="87"/>
        <v>#REF!</v>
      </c>
      <c r="GD145" s="41" t="e">
        <f t="shared" si="87"/>
        <v>#REF!</v>
      </c>
      <c r="GE145" s="41" t="e">
        <f t="shared" si="87"/>
        <v>#REF!</v>
      </c>
      <c r="GF145" s="41" t="e">
        <f t="shared" si="100"/>
        <v>#REF!</v>
      </c>
      <c r="GG145" s="41" t="e">
        <f t="shared" si="100"/>
        <v>#REF!</v>
      </c>
      <c r="GH145" s="41" t="e">
        <f t="shared" si="100"/>
        <v>#REF!</v>
      </c>
      <c r="GI145" s="41" t="e">
        <f t="shared" si="100"/>
        <v>#REF!</v>
      </c>
      <c r="GJ145" s="41" t="e">
        <f t="shared" si="100"/>
        <v>#REF!</v>
      </c>
      <c r="GK145" s="41" t="e">
        <f t="shared" si="100"/>
        <v>#REF!</v>
      </c>
      <c r="GL145" s="41" t="e">
        <f t="shared" si="100"/>
        <v>#REF!</v>
      </c>
      <c r="GM145" s="41" t="e">
        <f t="shared" si="100"/>
        <v>#REF!</v>
      </c>
      <c r="GN145" s="41" t="e">
        <f t="shared" si="100"/>
        <v>#REF!</v>
      </c>
      <c r="GO145" s="41" t="e">
        <f t="shared" si="100"/>
        <v>#REF!</v>
      </c>
      <c r="GP145" s="41" t="e">
        <f t="shared" si="100"/>
        <v>#REF!</v>
      </c>
      <c r="GQ145" s="41" t="e">
        <f t="shared" si="100"/>
        <v>#REF!</v>
      </c>
      <c r="GR145" s="41" t="e">
        <f t="shared" si="100"/>
        <v>#REF!</v>
      </c>
      <c r="GS145" s="41" t="e">
        <f t="shared" si="99"/>
        <v>#REF!</v>
      </c>
      <c r="GT145" s="41" t="e">
        <f t="shared" si="99"/>
        <v>#REF!</v>
      </c>
      <c r="GU145" s="41" t="e">
        <f t="shared" si="99"/>
        <v>#REF!</v>
      </c>
      <c r="GV145" s="41" t="e">
        <f t="shared" si="99"/>
        <v>#REF!</v>
      </c>
      <c r="GW145" s="41" t="e">
        <f t="shared" si="99"/>
        <v>#REF!</v>
      </c>
      <c r="GX145" s="41" t="e">
        <f t="shared" si="99"/>
        <v>#REF!</v>
      </c>
      <c r="GY145" s="41" t="e">
        <f t="shared" si="99"/>
        <v>#REF!</v>
      </c>
      <c r="GZ145" s="41" t="e">
        <f t="shared" si="99"/>
        <v>#REF!</v>
      </c>
      <c r="HA145" s="41" t="e">
        <f t="shared" si="99"/>
        <v>#REF!</v>
      </c>
      <c r="HB145" s="41" t="e">
        <f t="shared" si="96"/>
        <v>#REF!</v>
      </c>
      <c r="HC145" s="41" t="e">
        <f t="shared" si="96"/>
        <v>#REF!</v>
      </c>
      <c r="HD145" s="41" t="e">
        <f t="shared" si="96"/>
        <v>#REF!</v>
      </c>
      <c r="HE145" s="41" t="e">
        <f t="shared" si="96"/>
        <v>#REF!</v>
      </c>
      <c r="HF145" s="41" t="e">
        <f t="shared" si="96"/>
        <v>#REF!</v>
      </c>
      <c r="HG145" s="41" t="e">
        <f t="shared" si="96"/>
        <v>#REF!</v>
      </c>
      <c r="HH145" s="41" t="e">
        <f t="shared" si="91"/>
        <v>#REF!</v>
      </c>
      <c r="HI145" s="41" t="e">
        <f t="shared" si="91"/>
        <v>#REF!</v>
      </c>
      <c r="HJ145" s="41" t="e">
        <f t="shared" si="91"/>
        <v>#REF!</v>
      </c>
    </row>
    <row r="146" spans="1:218" ht="14.4" x14ac:dyDescent="0.3">
      <c r="A146" s="42">
        <v>143</v>
      </c>
      <c r="B146" s="43" t="e">
        <f>'CMM3 - AUX CALC'!$EN$67</f>
        <v>#REF!</v>
      </c>
      <c r="EO146" s="41" t="e">
        <f>$B146/(_xlfn.SINGLE(PrazoConcessao)*12-EO$3+1)</f>
        <v>#REF!</v>
      </c>
      <c r="EP146" s="41" t="e">
        <f t="shared" si="103"/>
        <v>#REF!</v>
      </c>
      <c r="EQ146" s="41" t="e">
        <f t="shared" si="103"/>
        <v>#REF!</v>
      </c>
      <c r="ER146" s="41" t="e">
        <f t="shared" si="103"/>
        <v>#REF!</v>
      </c>
      <c r="ES146" s="41" t="e">
        <f t="shared" si="103"/>
        <v>#REF!</v>
      </c>
      <c r="ET146" s="41" t="e">
        <f t="shared" si="103"/>
        <v>#REF!</v>
      </c>
      <c r="EU146" s="41" t="e">
        <f t="shared" si="103"/>
        <v>#REF!</v>
      </c>
      <c r="EV146" s="41" t="e">
        <f t="shared" si="104"/>
        <v>#REF!</v>
      </c>
      <c r="EW146" s="41" t="e">
        <f t="shared" si="104"/>
        <v>#REF!</v>
      </c>
      <c r="EX146" s="41" t="e">
        <f t="shared" si="104"/>
        <v>#REF!</v>
      </c>
      <c r="EY146" s="41" t="e">
        <f t="shared" si="104"/>
        <v>#REF!</v>
      </c>
      <c r="EZ146" s="41" t="e">
        <f t="shared" si="104"/>
        <v>#REF!</v>
      </c>
      <c r="FA146" s="41" t="e">
        <f t="shared" si="98"/>
        <v>#REF!</v>
      </c>
      <c r="FB146" s="41" t="e">
        <f t="shared" si="98"/>
        <v>#REF!</v>
      </c>
      <c r="FC146" s="41" t="e">
        <f t="shared" si="98"/>
        <v>#REF!</v>
      </c>
      <c r="FD146" s="41" t="e">
        <f t="shared" si="98"/>
        <v>#REF!</v>
      </c>
      <c r="FE146" s="41" t="e">
        <f t="shared" si="98"/>
        <v>#REF!</v>
      </c>
      <c r="FF146" s="41" t="e">
        <f t="shared" si="98"/>
        <v>#REF!</v>
      </c>
      <c r="FG146" s="41" t="e">
        <f t="shared" si="98"/>
        <v>#REF!</v>
      </c>
      <c r="FH146" s="41" t="e">
        <f t="shared" si="98"/>
        <v>#REF!</v>
      </c>
      <c r="FI146" s="41" t="e">
        <f t="shared" si="98"/>
        <v>#REF!</v>
      </c>
      <c r="FJ146" s="41" t="e">
        <f t="shared" si="98"/>
        <v>#REF!</v>
      </c>
      <c r="FK146" s="41" t="e">
        <f t="shared" si="98"/>
        <v>#REF!</v>
      </c>
      <c r="FL146" s="41" t="e">
        <f t="shared" si="98"/>
        <v>#REF!</v>
      </c>
      <c r="FM146" s="41" t="e">
        <f t="shared" si="98"/>
        <v>#REF!</v>
      </c>
      <c r="FN146" s="41" t="e">
        <f t="shared" si="98"/>
        <v>#REF!</v>
      </c>
      <c r="FO146" s="41" t="e">
        <f t="shared" si="101"/>
        <v>#REF!</v>
      </c>
      <c r="FP146" s="41" t="e">
        <f t="shared" si="101"/>
        <v>#REF!</v>
      </c>
      <c r="FQ146" s="41" t="e">
        <f t="shared" si="101"/>
        <v>#REF!</v>
      </c>
      <c r="FR146" s="41" t="e">
        <f t="shared" si="101"/>
        <v>#REF!</v>
      </c>
      <c r="FS146" s="41" t="e">
        <f t="shared" si="102"/>
        <v>#REF!</v>
      </c>
      <c r="FT146" s="41" t="e">
        <f t="shared" si="102"/>
        <v>#REF!</v>
      </c>
      <c r="FU146" s="41" t="e">
        <f t="shared" si="102"/>
        <v>#REF!</v>
      </c>
      <c r="FV146" s="41" t="e">
        <f t="shared" si="102"/>
        <v>#REF!</v>
      </c>
      <c r="FW146" s="41" t="e">
        <f t="shared" si="102"/>
        <v>#REF!</v>
      </c>
      <c r="FX146" s="41" t="e">
        <f t="shared" si="102"/>
        <v>#REF!</v>
      </c>
      <c r="FY146" s="41" t="e">
        <f t="shared" si="87"/>
        <v>#REF!</v>
      </c>
      <c r="FZ146" s="41" t="e">
        <f t="shared" si="87"/>
        <v>#REF!</v>
      </c>
      <c r="GA146" s="41" t="e">
        <f t="shared" si="87"/>
        <v>#REF!</v>
      </c>
      <c r="GB146" s="41" t="e">
        <f t="shared" si="87"/>
        <v>#REF!</v>
      </c>
      <c r="GC146" s="41" t="e">
        <f t="shared" si="87"/>
        <v>#REF!</v>
      </c>
      <c r="GD146" s="41" t="e">
        <f t="shared" si="87"/>
        <v>#REF!</v>
      </c>
      <c r="GE146" s="41" t="e">
        <f t="shared" si="87"/>
        <v>#REF!</v>
      </c>
      <c r="GF146" s="41" t="e">
        <f t="shared" si="100"/>
        <v>#REF!</v>
      </c>
      <c r="GG146" s="41" t="e">
        <f t="shared" si="100"/>
        <v>#REF!</v>
      </c>
      <c r="GH146" s="41" t="e">
        <f t="shared" si="100"/>
        <v>#REF!</v>
      </c>
      <c r="GI146" s="41" t="e">
        <f t="shared" si="100"/>
        <v>#REF!</v>
      </c>
      <c r="GJ146" s="41" t="e">
        <f t="shared" si="100"/>
        <v>#REF!</v>
      </c>
      <c r="GK146" s="41" t="e">
        <f t="shared" si="100"/>
        <v>#REF!</v>
      </c>
      <c r="GL146" s="41" t="e">
        <f t="shared" si="100"/>
        <v>#REF!</v>
      </c>
      <c r="GM146" s="41" t="e">
        <f t="shared" si="100"/>
        <v>#REF!</v>
      </c>
      <c r="GN146" s="41" t="e">
        <f t="shared" si="100"/>
        <v>#REF!</v>
      </c>
      <c r="GO146" s="41" t="e">
        <f t="shared" si="100"/>
        <v>#REF!</v>
      </c>
      <c r="GP146" s="41" t="e">
        <f t="shared" si="100"/>
        <v>#REF!</v>
      </c>
      <c r="GQ146" s="41" t="e">
        <f t="shared" si="100"/>
        <v>#REF!</v>
      </c>
      <c r="GR146" s="41" t="e">
        <f t="shared" si="100"/>
        <v>#REF!</v>
      </c>
      <c r="GS146" s="41" t="e">
        <f t="shared" si="99"/>
        <v>#REF!</v>
      </c>
      <c r="GT146" s="41" t="e">
        <f t="shared" si="99"/>
        <v>#REF!</v>
      </c>
      <c r="GU146" s="41" t="e">
        <f t="shared" si="99"/>
        <v>#REF!</v>
      </c>
      <c r="GV146" s="41" t="e">
        <f t="shared" si="99"/>
        <v>#REF!</v>
      </c>
      <c r="GW146" s="41" t="e">
        <f t="shared" si="99"/>
        <v>#REF!</v>
      </c>
      <c r="GX146" s="41" t="e">
        <f t="shared" si="99"/>
        <v>#REF!</v>
      </c>
      <c r="GY146" s="41" t="e">
        <f t="shared" si="99"/>
        <v>#REF!</v>
      </c>
      <c r="GZ146" s="41" t="e">
        <f t="shared" si="99"/>
        <v>#REF!</v>
      </c>
      <c r="HA146" s="41" t="e">
        <f t="shared" si="99"/>
        <v>#REF!</v>
      </c>
      <c r="HB146" s="41" t="e">
        <f t="shared" si="96"/>
        <v>#REF!</v>
      </c>
      <c r="HC146" s="41" t="e">
        <f t="shared" si="96"/>
        <v>#REF!</v>
      </c>
      <c r="HD146" s="41" t="e">
        <f t="shared" si="96"/>
        <v>#REF!</v>
      </c>
      <c r="HE146" s="41" t="e">
        <f t="shared" si="96"/>
        <v>#REF!</v>
      </c>
      <c r="HF146" s="41" t="e">
        <f t="shared" si="96"/>
        <v>#REF!</v>
      </c>
      <c r="HG146" s="41" t="e">
        <f t="shared" si="96"/>
        <v>#REF!</v>
      </c>
      <c r="HH146" s="41" t="e">
        <f t="shared" si="91"/>
        <v>#REF!</v>
      </c>
      <c r="HI146" s="41" t="e">
        <f t="shared" si="91"/>
        <v>#REF!</v>
      </c>
      <c r="HJ146" s="41" t="e">
        <f t="shared" si="91"/>
        <v>#REF!</v>
      </c>
    </row>
    <row r="147" spans="1:218" ht="14.4" x14ac:dyDescent="0.3">
      <c r="A147" s="42">
        <v>144</v>
      </c>
      <c r="B147" s="43" t="e">
        <f>'CMM3 - AUX CALC'!$EO$67</f>
        <v>#REF!</v>
      </c>
      <c r="EP147" s="41" t="e">
        <f>$B147/(_xlfn.SINGLE(PrazoConcessao)*12-EP$3+1)</f>
        <v>#REF!</v>
      </c>
      <c r="EQ147" s="41" t="e">
        <f t="shared" si="103"/>
        <v>#REF!</v>
      </c>
      <c r="ER147" s="41" t="e">
        <f t="shared" si="103"/>
        <v>#REF!</v>
      </c>
      <c r="ES147" s="41" t="e">
        <f t="shared" si="103"/>
        <v>#REF!</v>
      </c>
      <c r="ET147" s="41" t="e">
        <f t="shared" si="103"/>
        <v>#REF!</v>
      </c>
      <c r="EU147" s="41" t="e">
        <f t="shared" si="103"/>
        <v>#REF!</v>
      </c>
      <c r="EV147" s="41" t="e">
        <f t="shared" si="104"/>
        <v>#REF!</v>
      </c>
      <c r="EW147" s="41" t="e">
        <f t="shared" si="104"/>
        <v>#REF!</v>
      </c>
      <c r="EX147" s="41" t="e">
        <f t="shared" si="104"/>
        <v>#REF!</v>
      </c>
      <c r="EY147" s="41" t="e">
        <f t="shared" si="104"/>
        <v>#REF!</v>
      </c>
      <c r="EZ147" s="41" t="e">
        <f t="shared" si="104"/>
        <v>#REF!</v>
      </c>
      <c r="FA147" s="41" t="e">
        <f t="shared" si="98"/>
        <v>#REF!</v>
      </c>
      <c r="FB147" s="41" t="e">
        <f t="shared" si="98"/>
        <v>#REF!</v>
      </c>
      <c r="FC147" s="41" t="e">
        <f t="shared" si="98"/>
        <v>#REF!</v>
      </c>
      <c r="FD147" s="41" t="e">
        <f t="shared" si="98"/>
        <v>#REF!</v>
      </c>
      <c r="FE147" s="41" t="e">
        <f t="shared" si="98"/>
        <v>#REF!</v>
      </c>
      <c r="FF147" s="41" t="e">
        <f t="shared" si="98"/>
        <v>#REF!</v>
      </c>
      <c r="FG147" s="41" t="e">
        <f t="shared" si="98"/>
        <v>#REF!</v>
      </c>
      <c r="FH147" s="41" t="e">
        <f t="shared" si="98"/>
        <v>#REF!</v>
      </c>
      <c r="FI147" s="41" t="e">
        <f t="shared" si="98"/>
        <v>#REF!</v>
      </c>
      <c r="FJ147" s="41" t="e">
        <f t="shared" si="98"/>
        <v>#REF!</v>
      </c>
      <c r="FK147" s="41" t="e">
        <f t="shared" si="98"/>
        <v>#REF!</v>
      </c>
      <c r="FL147" s="41" t="e">
        <f t="shared" si="98"/>
        <v>#REF!</v>
      </c>
      <c r="FM147" s="41" t="e">
        <f t="shared" si="98"/>
        <v>#REF!</v>
      </c>
      <c r="FN147" s="41" t="e">
        <f t="shared" si="98"/>
        <v>#REF!</v>
      </c>
      <c r="FO147" s="41" t="e">
        <f t="shared" si="101"/>
        <v>#REF!</v>
      </c>
      <c r="FP147" s="41" t="e">
        <f t="shared" si="101"/>
        <v>#REF!</v>
      </c>
      <c r="FQ147" s="41" t="e">
        <f t="shared" si="101"/>
        <v>#REF!</v>
      </c>
      <c r="FR147" s="41" t="e">
        <f t="shared" si="101"/>
        <v>#REF!</v>
      </c>
      <c r="FS147" s="41" t="e">
        <f t="shared" si="102"/>
        <v>#REF!</v>
      </c>
      <c r="FT147" s="41" t="e">
        <f t="shared" si="102"/>
        <v>#REF!</v>
      </c>
      <c r="FU147" s="41" t="e">
        <f t="shared" si="102"/>
        <v>#REF!</v>
      </c>
      <c r="FV147" s="41" t="e">
        <f t="shared" si="102"/>
        <v>#REF!</v>
      </c>
      <c r="FW147" s="41" t="e">
        <f t="shared" si="102"/>
        <v>#REF!</v>
      </c>
      <c r="FX147" s="41" t="e">
        <f t="shared" si="102"/>
        <v>#REF!</v>
      </c>
      <c r="FY147" s="41" t="e">
        <f t="shared" si="87"/>
        <v>#REF!</v>
      </c>
      <c r="FZ147" s="41" t="e">
        <f t="shared" si="87"/>
        <v>#REF!</v>
      </c>
      <c r="GA147" s="41" t="e">
        <f t="shared" si="87"/>
        <v>#REF!</v>
      </c>
      <c r="GB147" s="41" t="e">
        <f t="shared" si="87"/>
        <v>#REF!</v>
      </c>
      <c r="GC147" s="41" t="e">
        <f t="shared" si="87"/>
        <v>#REF!</v>
      </c>
      <c r="GD147" s="41" t="e">
        <f t="shared" si="87"/>
        <v>#REF!</v>
      </c>
      <c r="GE147" s="41" t="e">
        <f t="shared" si="87"/>
        <v>#REF!</v>
      </c>
      <c r="GF147" s="41" t="e">
        <f t="shared" si="100"/>
        <v>#REF!</v>
      </c>
      <c r="GG147" s="41" t="e">
        <f t="shared" si="100"/>
        <v>#REF!</v>
      </c>
      <c r="GH147" s="41" t="e">
        <f t="shared" si="100"/>
        <v>#REF!</v>
      </c>
      <c r="GI147" s="41" t="e">
        <f t="shared" si="100"/>
        <v>#REF!</v>
      </c>
      <c r="GJ147" s="41" t="e">
        <f t="shared" si="100"/>
        <v>#REF!</v>
      </c>
      <c r="GK147" s="41" t="e">
        <f t="shared" si="100"/>
        <v>#REF!</v>
      </c>
      <c r="GL147" s="41" t="e">
        <f t="shared" si="100"/>
        <v>#REF!</v>
      </c>
      <c r="GM147" s="41" t="e">
        <f t="shared" si="100"/>
        <v>#REF!</v>
      </c>
      <c r="GN147" s="41" t="e">
        <f t="shared" si="100"/>
        <v>#REF!</v>
      </c>
      <c r="GO147" s="41" t="e">
        <f t="shared" si="100"/>
        <v>#REF!</v>
      </c>
      <c r="GP147" s="41" t="e">
        <f t="shared" si="100"/>
        <v>#REF!</v>
      </c>
      <c r="GQ147" s="41" t="e">
        <f t="shared" si="100"/>
        <v>#REF!</v>
      </c>
      <c r="GR147" s="41" t="e">
        <f t="shared" si="100"/>
        <v>#REF!</v>
      </c>
      <c r="GS147" s="41" t="e">
        <f t="shared" si="99"/>
        <v>#REF!</v>
      </c>
      <c r="GT147" s="41" t="e">
        <f t="shared" si="99"/>
        <v>#REF!</v>
      </c>
      <c r="GU147" s="41" t="e">
        <f t="shared" si="99"/>
        <v>#REF!</v>
      </c>
      <c r="GV147" s="41" t="e">
        <f t="shared" si="99"/>
        <v>#REF!</v>
      </c>
      <c r="GW147" s="41" t="e">
        <f t="shared" si="99"/>
        <v>#REF!</v>
      </c>
      <c r="GX147" s="41" t="e">
        <f t="shared" si="99"/>
        <v>#REF!</v>
      </c>
      <c r="GY147" s="41" t="e">
        <f t="shared" si="99"/>
        <v>#REF!</v>
      </c>
      <c r="GZ147" s="41" t="e">
        <f t="shared" si="99"/>
        <v>#REF!</v>
      </c>
      <c r="HA147" s="41" t="e">
        <f t="shared" si="99"/>
        <v>#REF!</v>
      </c>
      <c r="HB147" s="41" t="e">
        <f t="shared" si="96"/>
        <v>#REF!</v>
      </c>
      <c r="HC147" s="41" t="e">
        <f t="shared" si="96"/>
        <v>#REF!</v>
      </c>
      <c r="HD147" s="41" t="e">
        <f t="shared" si="96"/>
        <v>#REF!</v>
      </c>
      <c r="HE147" s="41" t="e">
        <f t="shared" si="96"/>
        <v>#REF!</v>
      </c>
      <c r="HF147" s="41" t="e">
        <f t="shared" si="96"/>
        <v>#REF!</v>
      </c>
      <c r="HG147" s="41" t="e">
        <f t="shared" si="96"/>
        <v>#REF!</v>
      </c>
      <c r="HH147" s="41" t="e">
        <f t="shared" si="91"/>
        <v>#REF!</v>
      </c>
      <c r="HI147" s="41" t="e">
        <f t="shared" si="91"/>
        <v>#REF!</v>
      </c>
      <c r="HJ147" s="41" t="e">
        <f t="shared" si="91"/>
        <v>#REF!</v>
      </c>
    </row>
    <row r="148" spans="1:218" ht="14.4" x14ac:dyDescent="0.3">
      <c r="A148" s="42">
        <v>145</v>
      </c>
      <c r="B148" s="43" t="e">
        <f>'CMM3 - AUX CALC'!$EP$67</f>
        <v>#REF!</v>
      </c>
      <c r="EQ148" s="41" t="e">
        <f>$B148/(_xlfn.SINGLE(PrazoConcessao)*12-EQ$3+1)</f>
        <v>#REF!</v>
      </c>
      <c r="ER148" s="41" t="e">
        <f t="shared" si="103"/>
        <v>#REF!</v>
      </c>
      <c r="ES148" s="41" t="e">
        <f t="shared" si="103"/>
        <v>#REF!</v>
      </c>
      <c r="ET148" s="41" t="e">
        <f t="shared" si="103"/>
        <v>#REF!</v>
      </c>
      <c r="EU148" s="41" t="e">
        <f t="shared" si="103"/>
        <v>#REF!</v>
      </c>
      <c r="EV148" s="41" t="e">
        <f t="shared" si="104"/>
        <v>#REF!</v>
      </c>
      <c r="EW148" s="41" t="e">
        <f t="shared" si="104"/>
        <v>#REF!</v>
      </c>
      <c r="EX148" s="41" t="e">
        <f t="shared" si="104"/>
        <v>#REF!</v>
      </c>
      <c r="EY148" s="41" t="e">
        <f t="shared" si="104"/>
        <v>#REF!</v>
      </c>
      <c r="EZ148" s="41" t="e">
        <f t="shared" si="104"/>
        <v>#REF!</v>
      </c>
      <c r="FA148" s="41" t="e">
        <f t="shared" si="98"/>
        <v>#REF!</v>
      </c>
      <c r="FB148" s="41" t="e">
        <f t="shared" si="98"/>
        <v>#REF!</v>
      </c>
      <c r="FC148" s="41" t="e">
        <f t="shared" si="98"/>
        <v>#REF!</v>
      </c>
      <c r="FD148" s="41" t="e">
        <f t="shared" si="98"/>
        <v>#REF!</v>
      </c>
      <c r="FE148" s="41" t="e">
        <f t="shared" si="98"/>
        <v>#REF!</v>
      </c>
      <c r="FF148" s="41" t="e">
        <f t="shared" si="98"/>
        <v>#REF!</v>
      </c>
      <c r="FG148" s="41" t="e">
        <f t="shared" si="98"/>
        <v>#REF!</v>
      </c>
      <c r="FH148" s="41" t="e">
        <f t="shared" si="98"/>
        <v>#REF!</v>
      </c>
      <c r="FI148" s="41" t="e">
        <f t="shared" si="98"/>
        <v>#REF!</v>
      </c>
      <c r="FJ148" s="41" t="e">
        <f t="shared" si="98"/>
        <v>#REF!</v>
      </c>
      <c r="FK148" s="41" t="e">
        <f t="shared" si="98"/>
        <v>#REF!</v>
      </c>
      <c r="FL148" s="41" t="e">
        <f t="shared" si="98"/>
        <v>#REF!</v>
      </c>
      <c r="FM148" s="41" t="e">
        <f t="shared" si="98"/>
        <v>#REF!</v>
      </c>
      <c r="FN148" s="41" t="e">
        <f t="shared" si="98"/>
        <v>#REF!</v>
      </c>
      <c r="FO148" s="41" t="e">
        <f t="shared" si="101"/>
        <v>#REF!</v>
      </c>
      <c r="FP148" s="41" t="e">
        <f t="shared" si="101"/>
        <v>#REF!</v>
      </c>
      <c r="FQ148" s="41" t="e">
        <f t="shared" si="101"/>
        <v>#REF!</v>
      </c>
      <c r="FR148" s="41" t="e">
        <f t="shared" si="101"/>
        <v>#REF!</v>
      </c>
      <c r="FS148" s="41" t="e">
        <f t="shared" si="102"/>
        <v>#REF!</v>
      </c>
      <c r="FT148" s="41" t="e">
        <f t="shared" si="102"/>
        <v>#REF!</v>
      </c>
      <c r="FU148" s="41" t="e">
        <f t="shared" si="102"/>
        <v>#REF!</v>
      </c>
      <c r="FV148" s="41" t="e">
        <f t="shared" si="102"/>
        <v>#REF!</v>
      </c>
      <c r="FW148" s="41" t="e">
        <f t="shared" si="102"/>
        <v>#REF!</v>
      </c>
      <c r="FX148" s="41" t="e">
        <f t="shared" si="102"/>
        <v>#REF!</v>
      </c>
      <c r="FY148" s="41" t="e">
        <f t="shared" si="87"/>
        <v>#REF!</v>
      </c>
      <c r="FZ148" s="41" t="e">
        <f t="shared" si="87"/>
        <v>#REF!</v>
      </c>
      <c r="GA148" s="41" t="e">
        <f t="shared" si="87"/>
        <v>#REF!</v>
      </c>
      <c r="GB148" s="41" t="e">
        <f t="shared" si="87"/>
        <v>#REF!</v>
      </c>
      <c r="GC148" s="41" t="e">
        <f t="shared" si="87"/>
        <v>#REF!</v>
      </c>
      <c r="GD148" s="41" t="e">
        <f t="shared" si="87"/>
        <v>#REF!</v>
      </c>
      <c r="GE148" s="41" t="e">
        <f t="shared" si="87"/>
        <v>#REF!</v>
      </c>
      <c r="GF148" s="41" t="e">
        <f t="shared" si="100"/>
        <v>#REF!</v>
      </c>
      <c r="GG148" s="41" t="e">
        <f t="shared" si="100"/>
        <v>#REF!</v>
      </c>
      <c r="GH148" s="41" t="e">
        <f t="shared" si="100"/>
        <v>#REF!</v>
      </c>
      <c r="GI148" s="41" t="e">
        <f t="shared" si="100"/>
        <v>#REF!</v>
      </c>
      <c r="GJ148" s="41" t="e">
        <f t="shared" si="100"/>
        <v>#REF!</v>
      </c>
      <c r="GK148" s="41" t="e">
        <f t="shared" si="100"/>
        <v>#REF!</v>
      </c>
      <c r="GL148" s="41" t="e">
        <f t="shared" si="100"/>
        <v>#REF!</v>
      </c>
      <c r="GM148" s="41" t="e">
        <f t="shared" si="100"/>
        <v>#REF!</v>
      </c>
      <c r="GN148" s="41" t="e">
        <f t="shared" si="100"/>
        <v>#REF!</v>
      </c>
      <c r="GO148" s="41" t="e">
        <f t="shared" si="100"/>
        <v>#REF!</v>
      </c>
      <c r="GP148" s="41" t="e">
        <f t="shared" si="100"/>
        <v>#REF!</v>
      </c>
      <c r="GQ148" s="41" t="e">
        <f t="shared" si="100"/>
        <v>#REF!</v>
      </c>
      <c r="GR148" s="41" t="e">
        <f t="shared" si="100"/>
        <v>#REF!</v>
      </c>
      <c r="GS148" s="41" t="e">
        <f t="shared" si="99"/>
        <v>#REF!</v>
      </c>
      <c r="GT148" s="41" t="e">
        <f t="shared" si="99"/>
        <v>#REF!</v>
      </c>
      <c r="GU148" s="41" t="e">
        <f t="shared" si="99"/>
        <v>#REF!</v>
      </c>
      <c r="GV148" s="41" t="e">
        <f t="shared" si="99"/>
        <v>#REF!</v>
      </c>
      <c r="GW148" s="41" t="e">
        <f t="shared" si="99"/>
        <v>#REF!</v>
      </c>
      <c r="GX148" s="41" t="e">
        <f t="shared" si="99"/>
        <v>#REF!</v>
      </c>
      <c r="GY148" s="41" t="e">
        <f t="shared" si="99"/>
        <v>#REF!</v>
      </c>
      <c r="GZ148" s="41" t="e">
        <f t="shared" si="99"/>
        <v>#REF!</v>
      </c>
      <c r="HA148" s="41" t="e">
        <f t="shared" si="99"/>
        <v>#REF!</v>
      </c>
      <c r="HB148" s="41" t="e">
        <f t="shared" si="96"/>
        <v>#REF!</v>
      </c>
      <c r="HC148" s="41" t="e">
        <f t="shared" si="96"/>
        <v>#REF!</v>
      </c>
      <c r="HD148" s="41" t="e">
        <f t="shared" si="96"/>
        <v>#REF!</v>
      </c>
      <c r="HE148" s="41" t="e">
        <f t="shared" si="96"/>
        <v>#REF!</v>
      </c>
      <c r="HF148" s="41" t="e">
        <f t="shared" si="96"/>
        <v>#REF!</v>
      </c>
      <c r="HG148" s="41" t="e">
        <f t="shared" si="96"/>
        <v>#REF!</v>
      </c>
      <c r="HH148" s="41" t="e">
        <f t="shared" si="91"/>
        <v>#REF!</v>
      </c>
      <c r="HI148" s="41" t="e">
        <f t="shared" si="91"/>
        <v>#REF!</v>
      </c>
      <c r="HJ148" s="41" t="e">
        <f t="shared" si="91"/>
        <v>#REF!</v>
      </c>
    </row>
    <row r="149" spans="1:218" ht="14.4" x14ac:dyDescent="0.3">
      <c r="A149" s="42">
        <v>146</v>
      </c>
      <c r="B149" s="43" t="e">
        <f>'CMM3 - AUX CALC'!$EQ$67</f>
        <v>#REF!</v>
      </c>
      <c r="ER149" s="41" t="e">
        <f>$B149/(_xlfn.SINGLE(PrazoConcessao)*12-ER$3+1)</f>
        <v>#REF!</v>
      </c>
      <c r="ES149" s="41" t="e">
        <f t="shared" si="103"/>
        <v>#REF!</v>
      </c>
      <c r="ET149" s="41" t="e">
        <f t="shared" si="103"/>
        <v>#REF!</v>
      </c>
      <c r="EU149" s="41" t="e">
        <f t="shared" si="103"/>
        <v>#REF!</v>
      </c>
      <c r="EV149" s="41" t="e">
        <f t="shared" si="104"/>
        <v>#REF!</v>
      </c>
      <c r="EW149" s="41" t="e">
        <f t="shared" si="104"/>
        <v>#REF!</v>
      </c>
      <c r="EX149" s="41" t="e">
        <f t="shared" si="104"/>
        <v>#REF!</v>
      </c>
      <c r="EY149" s="41" t="e">
        <f t="shared" si="104"/>
        <v>#REF!</v>
      </c>
      <c r="EZ149" s="41" t="e">
        <f t="shared" si="104"/>
        <v>#REF!</v>
      </c>
      <c r="FA149" s="41" t="e">
        <f t="shared" si="98"/>
        <v>#REF!</v>
      </c>
      <c r="FB149" s="41" t="e">
        <f t="shared" si="98"/>
        <v>#REF!</v>
      </c>
      <c r="FC149" s="41" t="e">
        <f t="shared" si="98"/>
        <v>#REF!</v>
      </c>
      <c r="FD149" s="41" t="e">
        <f t="shared" si="98"/>
        <v>#REF!</v>
      </c>
      <c r="FE149" s="41" t="e">
        <f t="shared" si="98"/>
        <v>#REF!</v>
      </c>
      <c r="FF149" s="41" t="e">
        <f t="shared" si="98"/>
        <v>#REF!</v>
      </c>
      <c r="FG149" s="41" t="e">
        <f t="shared" si="98"/>
        <v>#REF!</v>
      </c>
      <c r="FH149" s="41" t="e">
        <f t="shared" si="98"/>
        <v>#REF!</v>
      </c>
      <c r="FI149" s="41" t="e">
        <f t="shared" si="98"/>
        <v>#REF!</v>
      </c>
      <c r="FJ149" s="41" t="e">
        <f t="shared" si="98"/>
        <v>#REF!</v>
      </c>
      <c r="FK149" s="41" t="e">
        <f t="shared" si="98"/>
        <v>#REF!</v>
      </c>
      <c r="FL149" s="41" t="e">
        <f t="shared" si="98"/>
        <v>#REF!</v>
      </c>
      <c r="FM149" s="41" t="e">
        <f t="shared" si="98"/>
        <v>#REF!</v>
      </c>
      <c r="FN149" s="41" t="e">
        <f t="shared" si="98"/>
        <v>#REF!</v>
      </c>
      <c r="FO149" s="41" t="e">
        <f t="shared" si="101"/>
        <v>#REF!</v>
      </c>
      <c r="FP149" s="41" t="e">
        <f t="shared" si="101"/>
        <v>#REF!</v>
      </c>
      <c r="FQ149" s="41" t="e">
        <f t="shared" si="101"/>
        <v>#REF!</v>
      </c>
      <c r="FR149" s="41" t="e">
        <f t="shared" si="101"/>
        <v>#REF!</v>
      </c>
      <c r="FS149" s="41" t="e">
        <f t="shared" si="102"/>
        <v>#REF!</v>
      </c>
      <c r="FT149" s="41" t="e">
        <f t="shared" si="102"/>
        <v>#REF!</v>
      </c>
      <c r="FU149" s="41" t="e">
        <f t="shared" si="102"/>
        <v>#REF!</v>
      </c>
      <c r="FV149" s="41" t="e">
        <f t="shared" si="102"/>
        <v>#REF!</v>
      </c>
      <c r="FW149" s="41" t="e">
        <f t="shared" si="102"/>
        <v>#REF!</v>
      </c>
      <c r="FX149" s="41" t="e">
        <f t="shared" si="102"/>
        <v>#REF!</v>
      </c>
      <c r="FY149" s="41" t="e">
        <f t="shared" si="87"/>
        <v>#REF!</v>
      </c>
      <c r="FZ149" s="41" t="e">
        <f t="shared" si="87"/>
        <v>#REF!</v>
      </c>
      <c r="GA149" s="41" t="e">
        <f t="shared" si="87"/>
        <v>#REF!</v>
      </c>
      <c r="GB149" s="41" t="e">
        <f t="shared" si="87"/>
        <v>#REF!</v>
      </c>
      <c r="GC149" s="41" t="e">
        <f t="shared" si="87"/>
        <v>#REF!</v>
      </c>
      <c r="GD149" s="41" t="e">
        <f t="shared" si="87"/>
        <v>#REF!</v>
      </c>
      <c r="GE149" s="41" t="e">
        <f t="shared" si="87"/>
        <v>#REF!</v>
      </c>
      <c r="GF149" s="41" t="e">
        <f t="shared" si="100"/>
        <v>#REF!</v>
      </c>
      <c r="GG149" s="41" t="e">
        <f t="shared" si="100"/>
        <v>#REF!</v>
      </c>
      <c r="GH149" s="41" t="e">
        <f t="shared" si="100"/>
        <v>#REF!</v>
      </c>
      <c r="GI149" s="41" t="e">
        <f t="shared" si="100"/>
        <v>#REF!</v>
      </c>
      <c r="GJ149" s="41" t="e">
        <f t="shared" si="100"/>
        <v>#REF!</v>
      </c>
      <c r="GK149" s="41" t="e">
        <f t="shared" si="100"/>
        <v>#REF!</v>
      </c>
      <c r="GL149" s="41" t="e">
        <f t="shared" si="100"/>
        <v>#REF!</v>
      </c>
      <c r="GM149" s="41" t="e">
        <f t="shared" si="100"/>
        <v>#REF!</v>
      </c>
      <c r="GN149" s="41" t="e">
        <f t="shared" si="100"/>
        <v>#REF!</v>
      </c>
      <c r="GO149" s="41" t="e">
        <f t="shared" si="100"/>
        <v>#REF!</v>
      </c>
      <c r="GP149" s="41" t="e">
        <f t="shared" si="100"/>
        <v>#REF!</v>
      </c>
      <c r="GQ149" s="41" t="e">
        <f t="shared" si="100"/>
        <v>#REF!</v>
      </c>
      <c r="GR149" s="41" t="e">
        <f t="shared" si="100"/>
        <v>#REF!</v>
      </c>
      <c r="GS149" s="41" t="e">
        <f t="shared" si="99"/>
        <v>#REF!</v>
      </c>
      <c r="GT149" s="41" t="e">
        <f t="shared" si="99"/>
        <v>#REF!</v>
      </c>
      <c r="GU149" s="41" t="e">
        <f t="shared" si="99"/>
        <v>#REF!</v>
      </c>
      <c r="GV149" s="41" t="e">
        <f t="shared" si="99"/>
        <v>#REF!</v>
      </c>
      <c r="GW149" s="41" t="e">
        <f t="shared" si="99"/>
        <v>#REF!</v>
      </c>
      <c r="GX149" s="41" t="e">
        <f t="shared" si="99"/>
        <v>#REF!</v>
      </c>
      <c r="GY149" s="41" t="e">
        <f t="shared" si="99"/>
        <v>#REF!</v>
      </c>
      <c r="GZ149" s="41" t="e">
        <f t="shared" si="99"/>
        <v>#REF!</v>
      </c>
      <c r="HA149" s="41" t="e">
        <f t="shared" si="99"/>
        <v>#REF!</v>
      </c>
      <c r="HB149" s="41" t="e">
        <f t="shared" si="96"/>
        <v>#REF!</v>
      </c>
      <c r="HC149" s="41" t="e">
        <f t="shared" si="96"/>
        <v>#REF!</v>
      </c>
      <c r="HD149" s="41" t="e">
        <f t="shared" si="96"/>
        <v>#REF!</v>
      </c>
      <c r="HE149" s="41" t="e">
        <f t="shared" si="96"/>
        <v>#REF!</v>
      </c>
      <c r="HF149" s="41" t="e">
        <f t="shared" si="96"/>
        <v>#REF!</v>
      </c>
      <c r="HG149" s="41" t="e">
        <f t="shared" si="96"/>
        <v>#REF!</v>
      </c>
      <c r="HH149" s="41" t="e">
        <f t="shared" si="91"/>
        <v>#REF!</v>
      </c>
      <c r="HI149" s="41" t="e">
        <f t="shared" si="91"/>
        <v>#REF!</v>
      </c>
      <c r="HJ149" s="41" t="e">
        <f t="shared" si="91"/>
        <v>#REF!</v>
      </c>
    </row>
    <row r="150" spans="1:218" ht="14.4" x14ac:dyDescent="0.3">
      <c r="A150" s="42">
        <v>147</v>
      </c>
      <c r="B150" s="43" t="e">
        <f>'CMM3 - AUX CALC'!$ER$67</f>
        <v>#REF!</v>
      </c>
      <c r="ES150" s="41" t="e">
        <f>$B150/(_xlfn.SINGLE(PrazoConcessao)*12-ES$3+1)</f>
        <v>#REF!</v>
      </c>
      <c r="ET150" s="41" t="e">
        <f t="shared" si="103"/>
        <v>#REF!</v>
      </c>
      <c r="EU150" s="41" t="e">
        <f t="shared" si="103"/>
        <v>#REF!</v>
      </c>
      <c r="EV150" s="41" t="e">
        <f t="shared" si="104"/>
        <v>#REF!</v>
      </c>
      <c r="EW150" s="41" t="e">
        <f t="shared" si="104"/>
        <v>#REF!</v>
      </c>
      <c r="EX150" s="41" t="e">
        <f t="shared" si="104"/>
        <v>#REF!</v>
      </c>
      <c r="EY150" s="41" t="e">
        <f t="shared" si="104"/>
        <v>#REF!</v>
      </c>
      <c r="EZ150" s="41" t="e">
        <f t="shared" si="104"/>
        <v>#REF!</v>
      </c>
      <c r="FA150" s="41" t="e">
        <f t="shared" si="98"/>
        <v>#REF!</v>
      </c>
      <c r="FB150" s="41" t="e">
        <f t="shared" si="98"/>
        <v>#REF!</v>
      </c>
      <c r="FC150" s="41" t="e">
        <f t="shared" si="98"/>
        <v>#REF!</v>
      </c>
      <c r="FD150" s="41" t="e">
        <f t="shared" si="98"/>
        <v>#REF!</v>
      </c>
      <c r="FE150" s="41" t="e">
        <f t="shared" si="98"/>
        <v>#REF!</v>
      </c>
      <c r="FF150" s="41" t="e">
        <f t="shared" si="98"/>
        <v>#REF!</v>
      </c>
      <c r="FG150" s="41" t="e">
        <f t="shared" si="98"/>
        <v>#REF!</v>
      </c>
      <c r="FH150" s="41" t="e">
        <f t="shared" si="98"/>
        <v>#REF!</v>
      </c>
      <c r="FI150" s="41" t="e">
        <f t="shared" si="98"/>
        <v>#REF!</v>
      </c>
      <c r="FJ150" s="41" t="e">
        <f t="shared" si="98"/>
        <v>#REF!</v>
      </c>
      <c r="FK150" s="41" t="e">
        <f t="shared" si="98"/>
        <v>#REF!</v>
      </c>
      <c r="FL150" s="41" t="e">
        <f t="shared" si="98"/>
        <v>#REF!</v>
      </c>
      <c r="FM150" s="41" t="e">
        <f t="shared" si="98"/>
        <v>#REF!</v>
      </c>
      <c r="FN150" s="41" t="e">
        <f t="shared" si="98"/>
        <v>#REF!</v>
      </c>
      <c r="FO150" s="41" t="e">
        <f t="shared" si="101"/>
        <v>#REF!</v>
      </c>
      <c r="FP150" s="41" t="e">
        <f t="shared" si="101"/>
        <v>#REF!</v>
      </c>
      <c r="FQ150" s="41" t="e">
        <f t="shared" si="101"/>
        <v>#REF!</v>
      </c>
      <c r="FR150" s="41" t="e">
        <f t="shared" si="101"/>
        <v>#REF!</v>
      </c>
      <c r="FS150" s="41" t="e">
        <f t="shared" si="102"/>
        <v>#REF!</v>
      </c>
      <c r="FT150" s="41" t="e">
        <f t="shared" si="102"/>
        <v>#REF!</v>
      </c>
      <c r="FU150" s="41" t="e">
        <f t="shared" si="102"/>
        <v>#REF!</v>
      </c>
      <c r="FV150" s="41" t="e">
        <f t="shared" si="102"/>
        <v>#REF!</v>
      </c>
      <c r="FW150" s="41" t="e">
        <f t="shared" si="102"/>
        <v>#REF!</v>
      </c>
      <c r="FX150" s="41" t="e">
        <f t="shared" si="102"/>
        <v>#REF!</v>
      </c>
      <c r="FY150" s="41" t="e">
        <f t="shared" si="102"/>
        <v>#REF!</v>
      </c>
      <c r="FZ150" s="41" t="e">
        <f t="shared" si="102"/>
        <v>#REF!</v>
      </c>
      <c r="GA150" s="41" t="e">
        <f t="shared" si="102"/>
        <v>#REF!</v>
      </c>
      <c r="GB150" s="41" t="e">
        <f t="shared" si="102"/>
        <v>#REF!</v>
      </c>
      <c r="GC150" s="41" t="e">
        <f t="shared" si="102"/>
        <v>#REF!</v>
      </c>
      <c r="GD150" s="41" t="e">
        <f t="shared" si="102"/>
        <v>#REF!</v>
      </c>
      <c r="GE150" s="41" t="e">
        <f t="shared" si="102"/>
        <v>#REF!</v>
      </c>
      <c r="GF150" s="41" t="e">
        <f t="shared" si="100"/>
        <v>#REF!</v>
      </c>
      <c r="GG150" s="41" t="e">
        <f t="shared" si="100"/>
        <v>#REF!</v>
      </c>
      <c r="GH150" s="41" t="e">
        <f t="shared" si="100"/>
        <v>#REF!</v>
      </c>
      <c r="GI150" s="41" t="e">
        <f t="shared" si="100"/>
        <v>#REF!</v>
      </c>
      <c r="GJ150" s="41" t="e">
        <f t="shared" si="100"/>
        <v>#REF!</v>
      </c>
      <c r="GK150" s="41" t="e">
        <f t="shared" si="100"/>
        <v>#REF!</v>
      </c>
      <c r="GL150" s="41" t="e">
        <f t="shared" si="100"/>
        <v>#REF!</v>
      </c>
      <c r="GM150" s="41" t="e">
        <f t="shared" si="100"/>
        <v>#REF!</v>
      </c>
      <c r="GN150" s="41" t="e">
        <f t="shared" si="100"/>
        <v>#REF!</v>
      </c>
      <c r="GO150" s="41" t="e">
        <f t="shared" si="100"/>
        <v>#REF!</v>
      </c>
      <c r="GP150" s="41" t="e">
        <f t="shared" si="100"/>
        <v>#REF!</v>
      </c>
      <c r="GQ150" s="41" t="e">
        <f t="shared" si="100"/>
        <v>#REF!</v>
      </c>
      <c r="GR150" s="41" t="e">
        <f t="shared" si="100"/>
        <v>#REF!</v>
      </c>
      <c r="GS150" s="41" t="e">
        <f t="shared" si="99"/>
        <v>#REF!</v>
      </c>
      <c r="GT150" s="41" t="e">
        <f t="shared" si="99"/>
        <v>#REF!</v>
      </c>
      <c r="GU150" s="41" t="e">
        <f t="shared" si="99"/>
        <v>#REF!</v>
      </c>
      <c r="GV150" s="41" t="e">
        <f t="shared" si="99"/>
        <v>#REF!</v>
      </c>
      <c r="GW150" s="41" t="e">
        <f t="shared" si="99"/>
        <v>#REF!</v>
      </c>
      <c r="GX150" s="41" t="e">
        <f t="shared" si="99"/>
        <v>#REF!</v>
      </c>
      <c r="GY150" s="41" t="e">
        <f t="shared" si="99"/>
        <v>#REF!</v>
      </c>
      <c r="GZ150" s="41" t="e">
        <f t="shared" si="99"/>
        <v>#REF!</v>
      </c>
      <c r="HA150" s="41" t="e">
        <f t="shared" si="99"/>
        <v>#REF!</v>
      </c>
      <c r="HB150" s="41" t="e">
        <f t="shared" si="96"/>
        <v>#REF!</v>
      </c>
      <c r="HC150" s="41" t="e">
        <f t="shared" si="96"/>
        <v>#REF!</v>
      </c>
      <c r="HD150" s="41" t="e">
        <f t="shared" si="96"/>
        <v>#REF!</v>
      </c>
      <c r="HE150" s="41" t="e">
        <f t="shared" si="96"/>
        <v>#REF!</v>
      </c>
      <c r="HF150" s="41" t="e">
        <f t="shared" si="96"/>
        <v>#REF!</v>
      </c>
      <c r="HG150" s="41" t="e">
        <f t="shared" si="96"/>
        <v>#REF!</v>
      </c>
      <c r="HH150" s="41" t="e">
        <f t="shared" si="91"/>
        <v>#REF!</v>
      </c>
      <c r="HI150" s="41" t="e">
        <f t="shared" si="91"/>
        <v>#REF!</v>
      </c>
      <c r="HJ150" s="41" t="e">
        <f t="shared" si="91"/>
        <v>#REF!</v>
      </c>
    </row>
    <row r="151" spans="1:218" ht="14.4" x14ac:dyDescent="0.3">
      <c r="A151" s="42">
        <v>148</v>
      </c>
      <c r="B151" s="43" t="e">
        <f>'CMM3 - AUX CALC'!$ES$67</f>
        <v>#REF!</v>
      </c>
      <c r="ET151" s="41" t="e">
        <f>$B151/(_xlfn.SINGLE(PrazoConcessao)*12-ET$3+1)</f>
        <v>#REF!</v>
      </c>
      <c r="EU151" s="41" t="e">
        <f t="shared" si="103"/>
        <v>#REF!</v>
      </c>
      <c r="EV151" s="41" t="e">
        <f t="shared" si="104"/>
        <v>#REF!</v>
      </c>
      <c r="EW151" s="41" t="e">
        <f t="shared" si="104"/>
        <v>#REF!</v>
      </c>
      <c r="EX151" s="41" t="e">
        <f t="shared" si="104"/>
        <v>#REF!</v>
      </c>
      <c r="EY151" s="41" t="e">
        <f t="shared" si="104"/>
        <v>#REF!</v>
      </c>
      <c r="EZ151" s="41" t="e">
        <f t="shared" si="104"/>
        <v>#REF!</v>
      </c>
      <c r="FA151" s="41" t="e">
        <f t="shared" si="98"/>
        <v>#REF!</v>
      </c>
      <c r="FB151" s="41" t="e">
        <f t="shared" si="98"/>
        <v>#REF!</v>
      </c>
      <c r="FC151" s="41" t="e">
        <f t="shared" si="98"/>
        <v>#REF!</v>
      </c>
      <c r="FD151" s="41" t="e">
        <f t="shared" si="98"/>
        <v>#REF!</v>
      </c>
      <c r="FE151" s="41" t="e">
        <f t="shared" si="98"/>
        <v>#REF!</v>
      </c>
      <c r="FF151" s="41" t="e">
        <f t="shared" si="98"/>
        <v>#REF!</v>
      </c>
      <c r="FG151" s="41" t="e">
        <f t="shared" si="98"/>
        <v>#REF!</v>
      </c>
      <c r="FH151" s="41" t="e">
        <f t="shared" si="98"/>
        <v>#REF!</v>
      </c>
      <c r="FI151" s="41" t="e">
        <f t="shared" ref="FI151:FN166" si="105">FH151</f>
        <v>#REF!</v>
      </c>
      <c r="FJ151" s="41" t="e">
        <f t="shared" si="105"/>
        <v>#REF!</v>
      </c>
      <c r="FK151" s="41" t="e">
        <f t="shared" si="105"/>
        <v>#REF!</v>
      </c>
      <c r="FL151" s="41" t="e">
        <f t="shared" si="105"/>
        <v>#REF!</v>
      </c>
      <c r="FM151" s="41" t="e">
        <f t="shared" si="105"/>
        <v>#REF!</v>
      </c>
      <c r="FN151" s="41" t="e">
        <f t="shared" si="105"/>
        <v>#REF!</v>
      </c>
      <c r="FO151" s="41" t="e">
        <f t="shared" si="101"/>
        <v>#REF!</v>
      </c>
      <c r="FP151" s="41" t="e">
        <f t="shared" si="101"/>
        <v>#REF!</v>
      </c>
      <c r="FQ151" s="41" t="e">
        <f t="shared" si="101"/>
        <v>#REF!</v>
      </c>
      <c r="FR151" s="41" t="e">
        <f t="shared" si="101"/>
        <v>#REF!</v>
      </c>
      <c r="FS151" s="41" t="e">
        <f t="shared" si="102"/>
        <v>#REF!</v>
      </c>
      <c r="FT151" s="41" t="e">
        <f t="shared" si="102"/>
        <v>#REF!</v>
      </c>
      <c r="FU151" s="41" t="e">
        <f t="shared" si="102"/>
        <v>#REF!</v>
      </c>
      <c r="FV151" s="41" t="e">
        <f t="shared" si="102"/>
        <v>#REF!</v>
      </c>
      <c r="FW151" s="41" t="e">
        <f t="shared" si="102"/>
        <v>#REF!</v>
      </c>
      <c r="FX151" s="41" t="e">
        <f t="shared" si="102"/>
        <v>#REF!</v>
      </c>
      <c r="FY151" s="41" t="e">
        <f t="shared" si="102"/>
        <v>#REF!</v>
      </c>
      <c r="FZ151" s="41" t="e">
        <f t="shared" si="102"/>
        <v>#REF!</v>
      </c>
      <c r="GA151" s="41" t="e">
        <f t="shared" si="102"/>
        <v>#REF!</v>
      </c>
      <c r="GB151" s="41" t="e">
        <f t="shared" si="102"/>
        <v>#REF!</v>
      </c>
      <c r="GC151" s="41" t="e">
        <f t="shared" si="102"/>
        <v>#REF!</v>
      </c>
      <c r="GD151" s="41" t="e">
        <f t="shared" si="102"/>
        <v>#REF!</v>
      </c>
      <c r="GE151" s="41" t="e">
        <f t="shared" si="102"/>
        <v>#REF!</v>
      </c>
      <c r="GF151" s="41" t="e">
        <f t="shared" si="100"/>
        <v>#REF!</v>
      </c>
      <c r="GG151" s="41" t="e">
        <f t="shared" si="100"/>
        <v>#REF!</v>
      </c>
      <c r="GH151" s="41" t="e">
        <f t="shared" si="100"/>
        <v>#REF!</v>
      </c>
      <c r="GI151" s="41" t="e">
        <f t="shared" si="100"/>
        <v>#REF!</v>
      </c>
      <c r="GJ151" s="41" t="e">
        <f t="shared" si="100"/>
        <v>#REF!</v>
      </c>
      <c r="GK151" s="41" t="e">
        <f t="shared" si="100"/>
        <v>#REF!</v>
      </c>
      <c r="GL151" s="41" t="e">
        <f t="shared" si="100"/>
        <v>#REF!</v>
      </c>
      <c r="GM151" s="41" t="e">
        <f t="shared" si="100"/>
        <v>#REF!</v>
      </c>
      <c r="GN151" s="41" t="e">
        <f t="shared" ref="GN151:GU184" si="106">GM151</f>
        <v>#REF!</v>
      </c>
      <c r="GO151" s="41" t="e">
        <f t="shared" si="106"/>
        <v>#REF!</v>
      </c>
      <c r="GP151" s="41" t="e">
        <f t="shared" si="106"/>
        <v>#REF!</v>
      </c>
      <c r="GQ151" s="41" t="e">
        <f t="shared" si="106"/>
        <v>#REF!</v>
      </c>
      <c r="GR151" s="41" t="e">
        <f t="shared" si="106"/>
        <v>#REF!</v>
      </c>
      <c r="GS151" s="41" t="e">
        <f t="shared" si="99"/>
        <v>#REF!</v>
      </c>
      <c r="GT151" s="41" t="e">
        <f t="shared" si="99"/>
        <v>#REF!</v>
      </c>
      <c r="GU151" s="41" t="e">
        <f t="shared" si="99"/>
        <v>#REF!</v>
      </c>
      <c r="GV151" s="41" t="e">
        <f t="shared" si="99"/>
        <v>#REF!</v>
      </c>
      <c r="GW151" s="41" t="e">
        <f t="shared" si="99"/>
        <v>#REF!</v>
      </c>
      <c r="GX151" s="41" t="e">
        <f t="shared" si="99"/>
        <v>#REF!</v>
      </c>
      <c r="GY151" s="41" t="e">
        <f t="shared" si="99"/>
        <v>#REF!</v>
      </c>
      <c r="GZ151" s="41" t="e">
        <f t="shared" si="99"/>
        <v>#REF!</v>
      </c>
      <c r="HA151" s="41" t="e">
        <f t="shared" si="99"/>
        <v>#REF!</v>
      </c>
      <c r="HB151" s="41" t="e">
        <f t="shared" si="96"/>
        <v>#REF!</v>
      </c>
      <c r="HC151" s="41" t="e">
        <f t="shared" si="96"/>
        <v>#REF!</v>
      </c>
      <c r="HD151" s="41" t="e">
        <f t="shared" si="96"/>
        <v>#REF!</v>
      </c>
      <c r="HE151" s="41" t="e">
        <f t="shared" si="96"/>
        <v>#REF!</v>
      </c>
      <c r="HF151" s="41" t="e">
        <f t="shared" si="96"/>
        <v>#REF!</v>
      </c>
      <c r="HG151" s="41" t="e">
        <f t="shared" si="96"/>
        <v>#REF!</v>
      </c>
      <c r="HH151" s="41" t="e">
        <f t="shared" si="91"/>
        <v>#REF!</v>
      </c>
      <c r="HI151" s="41" t="e">
        <f t="shared" si="91"/>
        <v>#REF!</v>
      </c>
      <c r="HJ151" s="41" t="e">
        <f t="shared" si="91"/>
        <v>#REF!</v>
      </c>
    </row>
    <row r="152" spans="1:218" ht="14.4" x14ac:dyDescent="0.3">
      <c r="A152" s="42">
        <v>149</v>
      </c>
      <c r="B152" s="43" t="e">
        <f>'CMM3 - AUX CALC'!$ET$67</f>
        <v>#REF!</v>
      </c>
      <c r="EU152" s="41" t="e">
        <f>$B152/(_xlfn.SINGLE(PrazoConcessao)*12-EU$3+1)</f>
        <v>#REF!</v>
      </c>
      <c r="EV152" s="41" t="e">
        <f t="shared" si="104"/>
        <v>#REF!</v>
      </c>
      <c r="EW152" s="41" t="e">
        <f t="shared" si="104"/>
        <v>#REF!</v>
      </c>
      <c r="EX152" s="41" t="e">
        <f t="shared" si="104"/>
        <v>#REF!</v>
      </c>
      <c r="EY152" s="41" t="e">
        <f t="shared" si="104"/>
        <v>#REF!</v>
      </c>
      <c r="EZ152" s="41" t="e">
        <f t="shared" si="104"/>
        <v>#REF!</v>
      </c>
      <c r="FA152" s="41" t="e">
        <f t="shared" si="104"/>
        <v>#REF!</v>
      </c>
      <c r="FB152" s="41" t="e">
        <f t="shared" si="104"/>
        <v>#REF!</v>
      </c>
      <c r="FC152" s="41" t="e">
        <f t="shared" si="104"/>
        <v>#REF!</v>
      </c>
      <c r="FD152" s="41" t="e">
        <f t="shared" si="104"/>
        <v>#REF!</v>
      </c>
      <c r="FE152" s="41" t="e">
        <f t="shared" si="104"/>
        <v>#REF!</v>
      </c>
      <c r="FF152" s="41" t="e">
        <f t="shared" si="104"/>
        <v>#REF!</v>
      </c>
      <c r="FG152" s="41" t="e">
        <f t="shared" si="104"/>
        <v>#REF!</v>
      </c>
      <c r="FH152" s="41" t="e">
        <f t="shared" si="104"/>
        <v>#REF!</v>
      </c>
      <c r="FI152" s="41" t="e">
        <f t="shared" si="105"/>
        <v>#REF!</v>
      </c>
      <c r="FJ152" s="41" t="e">
        <f t="shared" si="105"/>
        <v>#REF!</v>
      </c>
      <c r="FK152" s="41" t="e">
        <f t="shared" si="105"/>
        <v>#REF!</v>
      </c>
      <c r="FL152" s="41" t="e">
        <f t="shared" si="105"/>
        <v>#REF!</v>
      </c>
      <c r="FM152" s="41" t="e">
        <f t="shared" si="105"/>
        <v>#REF!</v>
      </c>
      <c r="FN152" s="41" t="e">
        <f t="shared" si="105"/>
        <v>#REF!</v>
      </c>
      <c r="FO152" s="41" t="e">
        <f t="shared" si="101"/>
        <v>#REF!</v>
      </c>
      <c r="FP152" s="41" t="e">
        <f t="shared" si="101"/>
        <v>#REF!</v>
      </c>
      <c r="FQ152" s="41" t="e">
        <f t="shared" si="101"/>
        <v>#REF!</v>
      </c>
      <c r="FR152" s="41" t="e">
        <f t="shared" si="101"/>
        <v>#REF!</v>
      </c>
      <c r="FS152" s="41" t="e">
        <f t="shared" si="102"/>
        <v>#REF!</v>
      </c>
      <c r="FT152" s="41" t="e">
        <f t="shared" si="102"/>
        <v>#REF!</v>
      </c>
      <c r="FU152" s="41" t="e">
        <f t="shared" si="102"/>
        <v>#REF!</v>
      </c>
      <c r="FV152" s="41" t="e">
        <f t="shared" si="102"/>
        <v>#REF!</v>
      </c>
      <c r="FW152" s="41" t="e">
        <f t="shared" si="102"/>
        <v>#REF!</v>
      </c>
      <c r="FX152" s="41" t="e">
        <f t="shared" si="102"/>
        <v>#REF!</v>
      </c>
      <c r="FY152" s="41" t="e">
        <f t="shared" si="102"/>
        <v>#REF!</v>
      </c>
      <c r="FZ152" s="41" t="e">
        <f t="shared" si="102"/>
        <v>#REF!</v>
      </c>
      <c r="GA152" s="41" t="e">
        <f t="shared" si="102"/>
        <v>#REF!</v>
      </c>
      <c r="GB152" s="41" t="e">
        <f t="shared" si="102"/>
        <v>#REF!</v>
      </c>
      <c r="GC152" s="41" t="e">
        <f t="shared" si="102"/>
        <v>#REF!</v>
      </c>
      <c r="GD152" s="41" t="e">
        <f t="shared" si="102"/>
        <v>#REF!</v>
      </c>
      <c r="GE152" s="41" t="e">
        <f t="shared" si="102"/>
        <v>#REF!</v>
      </c>
      <c r="GF152" s="41" t="e">
        <f t="shared" si="102"/>
        <v>#REF!</v>
      </c>
      <c r="GG152" s="41" t="e">
        <f t="shared" si="102"/>
        <v>#REF!</v>
      </c>
      <c r="GH152" s="41" t="e">
        <f t="shared" si="102"/>
        <v>#REF!</v>
      </c>
      <c r="GI152" s="41" t="e">
        <f t="shared" ref="GI152:GS193" si="107">GH152</f>
        <v>#REF!</v>
      </c>
      <c r="GJ152" s="41" t="e">
        <f t="shared" si="107"/>
        <v>#REF!</v>
      </c>
      <c r="GK152" s="41" t="e">
        <f t="shared" si="107"/>
        <v>#REF!</v>
      </c>
      <c r="GL152" s="41" t="e">
        <f t="shared" si="107"/>
        <v>#REF!</v>
      </c>
      <c r="GM152" s="41" t="e">
        <f t="shared" si="107"/>
        <v>#REF!</v>
      </c>
      <c r="GN152" s="41" t="e">
        <f t="shared" si="106"/>
        <v>#REF!</v>
      </c>
      <c r="GO152" s="41" t="e">
        <f t="shared" si="106"/>
        <v>#REF!</v>
      </c>
      <c r="GP152" s="41" t="e">
        <f t="shared" si="106"/>
        <v>#REF!</v>
      </c>
      <c r="GQ152" s="41" t="e">
        <f t="shared" si="106"/>
        <v>#REF!</v>
      </c>
      <c r="GR152" s="41" t="e">
        <f t="shared" si="106"/>
        <v>#REF!</v>
      </c>
      <c r="GS152" s="41" t="e">
        <f t="shared" si="99"/>
        <v>#REF!</v>
      </c>
      <c r="GT152" s="41" t="e">
        <f t="shared" si="99"/>
        <v>#REF!</v>
      </c>
      <c r="GU152" s="41" t="e">
        <f t="shared" si="99"/>
        <v>#REF!</v>
      </c>
      <c r="GV152" s="41" t="e">
        <f t="shared" si="99"/>
        <v>#REF!</v>
      </c>
      <c r="GW152" s="41" t="e">
        <f t="shared" si="99"/>
        <v>#REF!</v>
      </c>
      <c r="GX152" s="41" t="e">
        <f t="shared" si="99"/>
        <v>#REF!</v>
      </c>
      <c r="GY152" s="41" t="e">
        <f t="shared" si="99"/>
        <v>#REF!</v>
      </c>
      <c r="GZ152" s="41" t="e">
        <f t="shared" si="99"/>
        <v>#REF!</v>
      </c>
      <c r="HA152" s="41" t="e">
        <f t="shared" si="99"/>
        <v>#REF!</v>
      </c>
      <c r="HB152" s="41" t="e">
        <f t="shared" si="96"/>
        <v>#REF!</v>
      </c>
      <c r="HC152" s="41" t="e">
        <f t="shared" si="96"/>
        <v>#REF!</v>
      </c>
      <c r="HD152" s="41" t="e">
        <f t="shared" si="96"/>
        <v>#REF!</v>
      </c>
      <c r="HE152" s="41" t="e">
        <f t="shared" si="96"/>
        <v>#REF!</v>
      </c>
      <c r="HF152" s="41" t="e">
        <f t="shared" si="96"/>
        <v>#REF!</v>
      </c>
      <c r="HG152" s="41" t="e">
        <f t="shared" si="96"/>
        <v>#REF!</v>
      </c>
      <c r="HH152" s="41" t="e">
        <f t="shared" si="91"/>
        <v>#REF!</v>
      </c>
      <c r="HI152" s="41" t="e">
        <f t="shared" si="91"/>
        <v>#REF!</v>
      </c>
      <c r="HJ152" s="41" t="e">
        <f t="shared" si="91"/>
        <v>#REF!</v>
      </c>
    </row>
    <row r="153" spans="1:218" ht="14.4" x14ac:dyDescent="0.3">
      <c r="A153" s="42">
        <v>150</v>
      </c>
      <c r="B153" s="43" t="e">
        <f>'CMM3 - AUX CALC'!$EU$67</f>
        <v>#REF!</v>
      </c>
      <c r="EV153" s="41" t="e">
        <f>$B153/(_xlfn.SINGLE(PrazoConcessao)*12-EV$3+1)</f>
        <v>#REF!</v>
      </c>
      <c r="EW153" s="41" t="e">
        <f t="shared" si="104"/>
        <v>#REF!</v>
      </c>
      <c r="EX153" s="41" t="e">
        <f t="shared" si="104"/>
        <v>#REF!</v>
      </c>
      <c r="EY153" s="41" t="e">
        <f t="shared" si="104"/>
        <v>#REF!</v>
      </c>
      <c r="EZ153" s="41" t="e">
        <f t="shared" si="104"/>
        <v>#REF!</v>
      </c>
      <c r="FA153" s="41" t="e">
        <f t="shared" si="104"/>
        <v>#REF!</v>
      </c>
      <c r="FB153" s="41" t="e">
        <f t="shared" si="104"/>
        <v>#REF!</v>
      </c>
      <c r="FC153" s="41" t="e">
        <f t="shared" si="104"/>
        <v>#REF!</v>
      </c>
      <c r="FD153" s="41" t="e">
        <f t="shared" si="104"/>
        <v>#REF!</v>
      </c>
      <c r="FE153" s="41" t="e">
        <f t="shared" si="104"/>
        <v>#REF!</v>
      </c>
      <c r="FF153" s="41" t="e">
        <f t="shared" si="104"/>
        <v>#REF!</v>
      </c>
      <c r="FG153" s="41" t="e">
        <f t="shared" si="104"/>
        <v>#REF!</v>
      </c>
      <c r="FH153" s="41" t="e">
        <f t="shared" si="104"/>
        <v>#REF!</v>
      </c>
      <c r="FI153" s="41" t="e">
        <f t="shared" si="105"/>
        <v>#REF!</v>
      </c>
      <c r="FJ153" s="41" t="e">
        <f t="shared" si="105"/>
        <v>#REF!</v>
      </c>
      <c r="FK153" s="41" t="e">
        <f t="shared" si="105"/>
        <v>#REF!</v>
      </c>
      <c r="FL153" s="41" t="e">
        <f t="shared" si="105"/>
        <v>#REF!</v>
      </c>
      <c r="FM153" s="41" t="e">
        <f t="shared" si="105"/>
        <v>#REF!</v>
      </c>
      <c r="FN153" s="41" t="e">
        <f t="shared" si="105"/>
        <v>#REF!</v>
      </c>
      <c r="FO153" s="41" t="e">
        <f t="shared" si="101"/>
        <v>#REF!</v>
      </c>
      <c r="FP153" s="41" t="e">
        <f t="shared" si="101"/>
        <v>#REF!</v>
      </c>
      <c r="FQ153" s="41" t="e">
        <f t="shared" si="101"/>
        <v>#REF!</v>
      </c>
      <c r="FR153" s="41" t="e">
        <f t="shared" si="101"/>
        <v>#REF!</v>
      </c>
      <c r="FS153" s="41" t="e">
        <f t="shared" si="102"/>
        <v>#REF!</v>
      </c>
      <c r="FT153" s="41" t="e">
        <f t="shared" si="102"/>
        <v>#REF!</v>
      </c>
      <c r="FU153" s="41" t="e">
        <f t="shared" si="102"/>
        <v>#REF!</v>
      </c>
      <c r="FV153" s="41" t="e">
        <f t="shared" si="102"/>
        <v>#REF!</v>
      </c>
      <c r="FW153" s="41" t="e">
        <f t="shared" si="102"/>
        <v>#REF!</v>
      </c>
      <c r="FX153" s="41" t="e">
        <f t="shared" si="102"/>
        <v>#REF!</v>
      </c>
      <c r="FY153" s="41" t="e">
        <f t="shared" si="102"/>
        <v>#REF!</v>
      </c>
      <c r="FZ153" s="41" t="e">
        <f t="shared" si="102"/>
        <v>#REF!</v>
      </c>
      <c r="GA153" s="41" t="e">
        <f t="shared" si="102"/>
        <v>#REF!</v>
      </c>
      <c r="GB153" s="41" t="e">
        <f t="shared" si="102"/>
        <v>#REF!</v>
      </c>
      <c r="GC153" s="41" t="e">
        <f t="shared" si="102"/>
        <v>#REF!</v>
      </c>
      <c r="GD153" s="41" t="e">
        <f t="shared" si="102"/>
        <v>#REF!</v>
      </c>
      <c r="GE153" s="41" t="e">
        <f t="shared" si="102"/>
        <v>#REF!</v>
      </c>
      <c r="GF153" s="41" t="e">
        <f t="shared" si="102"/>
        <v>#REF!</v>
      </c>
      <c r="GG153" s="41" t="e">
        <f t="shared" si="102"/>
        <v>#REF!</v>
      </c>
      <c r="GH153" s="41" t="e">
        <f t="shared" si="102"/>
        <v>#REF!</v>
      </c>
      <c r="GI153" s="41" t="e">
        <f t="shared" si="107"/>
        <v>#REF!</v>
      </c>
      <c r="GJ153" s="41" t="e">
        <f t="shared" si="107"/>
        <v>#REF!</v>
      </c>
      <c r="GK153" s="41" t="e">
        <f t="shared" si="107"/>
        <v>#REF!</v>
      </c>
      <c r="GL153" s="41" t="e">
        <f t="shared" si="107"/>
        <v>#REF!</v>
      </c>
      <c r="GM153" s="41" t="e">
        <f t="shared" si="107"/>
        <v>#REF!</v>
      </c>
      <c r="GN153" s="41" t="e">
        <f t="shared" si="106"/>
        <v>#REF!</v>
      </c>
      <c r="GO153" s="41" t="e">
        <f t="shared" si="106"/>
        <v>#REF!</v>
      </c>
      <c r="GP153" s="41" t="e">
        <f t="shared" si="106"/>
        <v>#REF!</v>
      </c>
      <c r="GQ153" s="41" t="e">
        <f t="shared" si="106"/>
        <v>#REF!</v>
      </c>
      <c r="GR153" s="41" t="e">
        <f t="shared" si="106"/>
        <v>#REF!</v>
      </c>
      <c r="GS153" s="41" t="e">
        <f t="shared" si="99"/>
        <v>#REF!</v>
      </c>
      <c r="GT153" s="41" t="e">
        <f t="shared" si="99"/>
        <v>#REF!</v>
      </c>
      <c r="GU153" s="41" t="e">
        <f t="shared" si="99"/>
        <v>#REF!</v>
      </c>
      <c r="GV153" s="41" t="e">
        <f t="shared" si="99"/>
        <v>#REF!</v>
      </c>
      <c r="GW153" s="41" t="e">
        <f t="shared" si="99"/>
        <v>#REF!</v>
      </c>
      <c r="GX153" s="41" t="e">
        <f t="shared" si="99"/>
        <v>#REF!</v>
      </c>
      <c r="GY153" s="41" t="e">
        <f t="shared" si="99"/>
        <v>#REF!</v>
      </c>
      <c r="GZ153" s="41" t="e">
        <f t="shared" si="99"/>
        <v>#REF!</v>
      </c>
      <c r="HA153" s="41" t="e">
        <f t="shared" si="99"/>
        <v>#REF!</v>
      </c>
      <c r="HB153" s="41" t="e">
        <f t="shared" si="96"/>
        <v>#REF!</v>
      </c>
      <c r="HC153" s="41" t="e">
        <f t="shared" si="96"/>
        <v>#REF!</v>
      </c>
      <c r="HD153" s="41" t="e">
        <f t="shared" si="96"/>
        <v>#REF!</v>
      </c>
      <c r="HE153" s="41" t="e">
        <f t="shared" si="96"/>
        <v>#REF!</v>
      </c>
      <c r="HF153" s="41" t="e">
        <f t="shared" si="96"/>
        <v>#REF!</v>
      </c>
      <c r="HG153" s="41" t="e">
        <f t="shared" si="96"/>
        <v>#REF!</v>
      </c>
      <c r="HH153" s="41" t="e">
        <f t="shared" si="91"/>
        <v>#REF!</v>
      </c>
      <c r="HI153" s="41" t="e">
        <f t="shared" si="91"/>
        <v>#REF!</v>
      </c>
      <c r="HJ153" s="41" t="e">
        <f t="shared" si="91"/>
        <v>#REF!</v>
      </c>
    </row>
    <row r="154" spans="1:218" ht="14.4" x14ac:dyDescent="0.3">
      <c r="A154" s="42">
        <v>151</v>
      </c>
      <c r="B154" s="43" t="e">
        <f>'CMM3 - AUX CALC'!$EV$67</f>
        <v>#REF!</v>
      </c>
      <c r="EW154" s="41" t="e">
        <f>$B154/(_xlfn.SINGLE(PrazoConcessao)*12-EW$3+1)</f>
        <v>#REF!</v>
      </c>
      <c r="EX154" s="41" t="e">
        <f t="shared" si="104"/>
        <v>#REF!</v>
      </c>
      <c r="EY154" s="41" t="e">
        <f t="shared" si="104"/>
        <v>#REF!</v>
      </c>
      <c r="EZ154" s="41" t="e">
        <f t="shared" si="104"/>
        <v>#REF!</v>
      </c>
      <c r="FA154" s="41" t="e">
        <f t="shared" si="104"/>
        <v>#REF!</v>
      </c>
      <c r="FB154" s="41" t="e">
        <f t="shared" si="104"/>
        <v>#REF!</v>
      </c>
      <c r="FC154" s="41" t="e">
        <f t="shared" si="104"/>
        <v>#REF!</v>
      </c>
      <c r="FD154" s="41" t="e">
        <f t="shared" si="104"/>
        <v>#REF!</v>
      </c>
      <c r="FE154" s="41" t="e">
        <f t="shared" si="104"/>
        <v>#REF!</v>
      </c>
      <c r="FF154" s="41" t="e">
        <f t="shared" si="104"/>
        <v>#REF!</v>
      </c>
      <c r="FG154" s="41" t="e">
        <f t="shared" si="104"/>
        <v>#REF!</v>
      </c>
      <c r="FH154" s="41" t="e">
        <f t="shared" si="104"/>
        <v>#REF!</v>
      </c>
      <c r="FI154" s="41" t="e">
        <f t="shared" si="105"/>
        <v>#REF!</v>
      </c>
      <c r="FJ154" s="41" t="e">
        <f t="shared" si="105"/>
        <v>#REF!</v>
      </c>
      <c r="FK154" s="41" t="e">
        <f t="shared" si="105"/>
        <v>#REF!</v>
      </c>
      <c r="FL154" s="41" t="e">
        <f t="shared" si="105"/>
        <v>#REF!</v>
      </c>
      <c r="FM154" s="41" t="e">
        <f t="shared" si="105"/>
        <v>#REF!</v>
      </c>
      <c r="FN154" s="41" t="e">
        <f t="shared" si="105"/>
        <v>#REF!</v>
      </c>
      <c r="FO154" s="41" t="e">
        <f t="shared" si="101"/>
        <v>#REF!</v>
      </c>
      <c r="FP154" s="41" t="e">
        <f t="shared" si="101"/>
        <v>#REF!</v>
      </c>
      <c r="FQ154" s="41" t="e">
        <f t="shared" si="101"/>
        <v>#REF!</v>
      </c>
      <c r="FR154" s="41" t="e">
        <f t="shared" si="101"/>
        <v>#REF!</v>
      </c>
      <c r="FS154" s="41" t="e">
        <f t="shared" si="102"/>
        <v>#REF!</v>
      </c>
      <c r="FT154" s="41" t="e">
        <f t="shared" si="102"/>
        <v>#REF!</v>
      </c>
      <c r="FU154" s="41" t="e">
        <f t="shared" si="102"/>
        <v>#REF!</v>
      </c>
      <c r="FV154" s="41" t="e">
        <f t="shared" si="102"/>
        <v>#REF!</v>
      </c>
      <c r="FW154" s="41" t="e">
        <f t="shared" si="102"/>
        <v>#REF!</v>
      </c>
      <c r="FX154" s="41" t="e">
        <f t="shared" si="102"/>
        <v>#REF!</v>
      </c>
      <c r="FY154" s="41" t="e">
        <f t="shared" si="102"/>
        <v>#REF!</v>
      </c>
      <c r="FZ154" s="41" t="e">
        <f t="shared" si="102"/>
        <v>#REF!</v>
      </c>
      <c r="GA154" s="41" t="e">
        <f t="shared" si="102"/>
        <v>#REF!</v>
      </c>
      <c r="GB154" s="41" t="e">
        <f t="shared" si="102"/>
        <v>#REF!</v>
      </c>
      <c r="GC154" s="41" t="e">
        <f t="shared" si="102"/>
        <v>#REF!</v>
      </c>
      <c r="GD154" s="41" t="e">
        <f t="shared" si="102"/>
        <v>#REF!</v>
      </c>
      <c r="GE154" s="41" t="e">
        <f t="shared" si="102"/>
        <v>#REF!</v>
      </c>
      <c r="GF154" s="41" t="e">
        <f t="shared" si="102"/>
        <v>#REF!</v>
      </c>
      <c r="GG154" s="41" t="e">
        <f t="shared" si="102"/>
        <v>#REF!</v>
      </c>
      <c r="GH154" s="41" t="e">
        <f t="shared" si="102"/>
        <v>#REF!</v>
      </c>
      <c r="GI154" s="41" t="e">
        <f t="shared" si="107"/>
        <v>#REF!</v>
      </c>
      <c r="GJ154" s="41" t="e">
        <f t="shared" si="107"/>
        <v>#REF!</v>
      </c>
      <c r="GK154" s="41" t="e">
        <f t="shared" si="107"/>
        <v>#REF!</v>
      </c>
      <c r="GL154" s="41" t="e">
        <f t="shared" si="107"/>
        <v>#REF!</v>
      </c>
      <c r="GM154" s="41" t="e">
        <f t="shared" si="107"/>
        <v>#REF!</v>
      </c>
      <c r="GN154" s="41" t="e">
        <f t="shared" si="106"/>
        <v>#REF!</v>
      </c>
      <c r="GO154" s="41" t="e">
        <f t="shared" si="106"/>
        <v>#REF!</v>
      </c>
      <c r="GP154" s="41" t="e">
        <f t="shared" si="106"/>
        <v>#REF!</v>
      </c>
      <c r="GQ154" s="41" t="e">
        <f t="shared" si="106"/>
        <v>#REF!</v>
      </c>
      <c r="GR154" s="41" t="e">
        <f t="shared" si="106"/>
        <v>#REF!</v>
      </c>
      <c r="GS154" s="41" t="e">
        <f t="shared" si="99"/>
        <v>#REF!</v>
      </c>
      <c r="GT154" s="41" t="e">
        <f t="shared" si="99"/>
        <v>#REF!</v>
      </c>
      <c r="GU154" s="41" t="e">
        <f t="shared" si="99"/>
        <v>#REF!</v>
      </c>
      <c r="GV154" s="41" t="e">
        <f t="shared" si="99"/>
        <v>#REF!</v>
      </c>
      <c r="GW154" s="41" t="e">
        <f t="shared" si="99"/>
        <v>#REF!</v>
      </c>
      <c r="GX154" s="41" t="e">
        <f t="shared" si="99"/>
        <v>#REF!</v>
      </c>
      <c r="GY154" s="41" t="e">
        <f t="shared" si="99"/>
        <v>#REF!</v>
      </c>
      <c r="GZ154" s="41" t="e">
        <f t="shared" si="99"/>
        <v>#REF!</v>
      </c>
      <c r="HA154" s="41" t="e">
        <f t="shared" si="99"/>
        <v>#REF!</v>
      </c>
      <c r="HB154" s="41" t="e">
        <f t="shared" si="96"/>
        <v>#REF!</v>
      </c>
      <c r="HC154" s="41" t="e">
        <f t="shared" si="96"/>
        <v>#REF!</v>
      </c>
      <c r="HD154" s="41" t="e">
        <f t="shared" si="96"/>
        <v>#REF!</v>
      </c>
      <c r="HE154" s="41" t="e">
        <f t="shared" si="96"/>
        <v>#REF!</v>
      </c>
      <c r="HF154" s="41" t="e">
        <f t="shared" si="96"/>
        <v>#REF!</v>
      </c>
      <c r="HG154" s="41" t="e">
        <f t="shared" si="96"/>
        <v>#REF!</v>
      </c>
      <c r="HH154" s="41" t="e">
        <f t="shared" si="91"/>
        <v>#REF!</v>
      </c>
      <c r="HI154" s="41" t="e">
        <f t="shared" si="91"/>
        <v>#REF!</v>
      </c>
      <c r="HJ154" s="41" t="e">
        <f t="shared" si="91"/>
        <v>#REF!</v>
      </c>
    </row>
    <row r="155" spans="1:218" ht="14.4" x14ac:dyDescent="0.3">
      <c r="A155" s="42">
        <v>152</v>
      </c>
      <c r="B155" s="43" t="e">
        <f>'CMM3 - AUX CALC'!$EW$67</f>
        <v>#REF!</v>
      </c>
      <c r="EX155" s="41" t="e">
        <f>$B155/(_xlfn.SINGLE(PrazoConcessao)*12-EX$3+1)</f>
        <v>#REF!</v>
      </c>
      <c r="EY155" s="41" t="e">
        <f t="shared" si="104"/>
        <v>#REF!</v>
      </c>
      <c r="EZ155" s="41" t="e">
        <f t="shared" si="104"/>
        <v>#REF!</v>
      </c>
      <c r="FA155" s="41" t="e">
        <f t="shared" si="104"/>
        <v>#REF!</v>
      </c>
      <c r="FB155" s="41" t="e">
        <f t="shared" si="104"/>
        <v>#REF!</v>
      </c>
      <c r="FC155" s="41" t="e">
        <f t="shared" si="104"/>
        <v>#REF!</v>
      </c>
      <c r="FD155" s="41" t="e">
        <f t="shared" si="104"/>
        <v>#REF!</v>
      </c>
      <c r="FE155" s="41" t="e">
        <f t="shared" si="104"/>
        <v>#REF!</v>
      </c>
      <c r="FF155" s="41" t="e">
        <f t="shared" si="104"/>
        <v>#REF!</v>
      </c>
      <c r="FG155" s="41" t="e">
        <f t="shared" si="104"/>
        <v>#REF!</v>
      </c>
      <c r="FH155" s="41" t="e">
        <f t="shared" si="104"/>
        <v>#REF!</v>
      </c>
      <c r="FI155" s="41" t="e">
        <f t="shared" si="105"/>
        <v>#REF!</v>
      </c>
      <c r="FJ155" s="41" t="e">
        <f t="shared" si="105"/>
        <v>#REF!</v>
      </c>
      <c r="FK155" s="41" t="e">
        <f t="shared" si="105"/>
        <v>#REF!</v>
      </c>
      <c r="FL155" s="41" t="e">
        <f t="shared" si="105"/>
        <v>#REF!</v>
      </c>
      <c r="FM155" s="41" t="e">
        <f t="shared" si="105"/>
        <v>#REF!</v>
      </c>
      <c r="FN155" s="41" t="e">
        <f t="shared" si="105"/>
        <v>#REF!</v>
      </c>
      <c r="FO155" s="41" t="e">
        <f t="shared" si="101"/>
        <v>#REF!</v>
      </c>
      <c r="FP155" s="41" t="e">
        <f t="shared" si="101"/>
        <v>#REF!</v>
      </c>
      <c r="FQ155" s="41" t="e">
        <f t="shared" si="101"/>
        <v>#REF!</v>
      </c>
      <c r="FR155" s="41" t="e">
        <f t="shared" si="101"/>
        <v>#REF!</v>
      </c>
      <c r="FS155" s="41" t="e">
        <f t="shared" si="102"/>
        <v>#REF!</v>
      </c>
      <c r="FT155" s="41" t="e">
        <f t="shared" si="102"/>
        <v>#REF!</v>
      </c>
      <c r="FU155" s="41" t="e">
        <f t="shared" si="102"/>
        <v>#REF!</v>
      </c>
      <c r="FV155" s="41" t="e">
        <f t="shared" si="102"/>
        <v>#REF!</v>
      </c>
      <c r="FW155" s="41" t="e">
        <f t="shared" si="102"/>
        <v>#REF!</v>
      </c>
      <c r="FX155" s="41" t="e">
        <f t="shared" si="102"/>
        <v>#REF!</v>
      </c>
      <c r="FY155" s="41" t="e">
        <f t="shared" si="102"/>
        <v>#REF!</v>
      </c>
      <c r="FZ155" s="41" t="e">
        <f t="shared" si="102"/>
        <v>#REF!</v>
      </c>
      <c r="GA155" s="41" t="e">
        <f t="shared" si="102"/>
        <v>#REF!</v>
      </c>
      <c r="GB155" s="41" t="e">
        <f t="shared" si="102"/>
        <v>#REF!</v>
      </c>
      <c r="GC155" s="41" t="e">
        <f t="shared" si="102"/>
        <v>#REF!</v>
      </c>
      <c r="GD155" s="41" t="e">
        <f t="shared" si="102"/>
        <v>#REF!</v>
      </c>
      <c r="GE155" s="41" t="e">
        <f t="shared" si="102"/>
        <v>#REF!</v>
      </c>
      <c r="GF155" s="41" t="e">
        <f t="shared" si="102"/>
        <v>#REF!</v>
      </c>
      <c r="GG155" s="41" t="e">
        <f t="shared" si="102"/>
        <v>#REF!</v>
      </c>
      <c r="GH155" s="41" t="e">
        <f t="shared" si="102"/>
        <v>#REF!</v>
      </c>
      <c r="GI155" s="41" t="e">
        <f t="shared" si="107"/>
        <v>#REF!</v>
      </c>
      <c r="GJ155" s="41" t="e">
        <f t="shared" si="107"/>
        <v>#REF!</v>
      </c>
      <c r="GK155" s="41" t="e">
        <f t="shared" si="107"/>
        <v>#REF!</v>
      </c>
      <c r="GL155" s="41" t="e">
        <f t="shared" si="107"/>
        <v>#REF!</v>
      </c>
      <c r="GM155" s="41" t="e">
        <f t="shared" si="107"/>
        <v>#REF!</v>
      </c>
      <c r="GN155" s="41" t="e">
        <f t="shared" si="106"/>
        <v>#REF!</v>
      </c>
      <c r="GO155" s="41" t="e">
        <f t="shared" si="106"/>
        <v>#REF!</v>
      </c>
      <c r="GP155" s="41" t="e">
        <f t="shared" si="106"/>
        <v>#REF!</v>
      </c>
      <c r="GQ155" s="41" t="e">
        <f t="shared" si="106"/>
        <v>#REF!</v>
      </c>
      <c r="GR155" s="41" t="e">
        <f t="shared" si="106"/>
        <v>#REF!</v>
      </c>
      <c r="GS155" s="41" t="e">
        <f t="shared" si="99"/>
        <v>#REF!</v>
      </c>
      <c r="GT155" s="41" t="e">
        <f t="shared" si="99"/>
        <v>#REF!</v>
      </c>
      <c r="GU155" s="41" t="e">
        <f t="shared" si="99"/>
        <v>#REF!</v>
      </c>
      <c r="GV155" s="41" t="e">
        <f t="shared" ref="GV155:HD184" si="108">GU155</f>
        <v>#REF!</v>
      </c>
      <c r="GW155" s="41" t="e">
        <f t="shared" si="108"/>
        <v>#REF!</v>
      </c>
      <c r="GX155" s="41" t="e">
        <f t="shared" si="108"/>
        <v>#REF!</v>
      </c>
      <c r="GY155" s="41" t="e">
        <f t="shared" si="108"/>
        <v>#REF!</v>
      </c>
      <c r="GZ155" s="41" t="e">
        <f t="shared" si="108"/>
        <v>#REF!</v>
      </c>
      <c r="HA155" s="41" t="e">
        <f t="shared" si="108"/>
        <v>#REF!</v>
      </c>
      <c r="HB155" s="41" t="e">
        <f t="shared" si="96"/>
        <v>#REF!</v>
      </c>
      <c r="HC155" s="41" t="e">
        <f t="shared" si="96"/>
        <v>#REF!</v>
      </c>
      <c r="HD155" s="41" t="e">
        <f t="shared" si="96"/>
        <v>#REF!</v>
      </c>
      <c r="HE155" s="41" t="e">
        <f t="shared" si="96"/>
        <v>#REF!</v>
      </c>
      <c r="HF155" s="41" t="e">
        <f t="shared" si="96"/>
        <v>#REF!</v>
      </c>
      <c r="HG155" s="41" t="e">
        <f t="shared" si="96"/>
        <v>#REF!</v>
      </c>
      <c r="HH155" s="41" t="e">
        <f t="shared" si="91"/>
        <v>#REF!</v>
      </c>
      <c r="HI155" s="41" t="e">
        <f t="shared" si="91"/>
        <v>#REF!</v>
      </c>
      <c r="HJ155" s="41" t="e">
        <f t="shared" si="91"/>
        <v>#REF!</v>
      </c>
    </row>
    <row r="156" spans="1:218" ht="14.4" x14ac:dyDescent="0.3">
      <c r="A156" s="42">
        <v>153</v>
      </c>
      <c r="B156" s="43" t="e">
        <f>'CMM3 - AUX CALC'!$EX$67</f>
        <v>#REF!</v>
      </c>
      <c r="EY156" s="41" t="e">
        <f>$B156/(_xlfn.SINGLE(PrazoConcessao)*12-EY$3+1)</f>
        <v>#REF!</v>
      </c>
      <c r="EZ156" s="41" t="e">
        <f t="shared" si="104"/>
        <v>#REF!</v>
      </c>
      <c r="FA156" s="41" t="e">
        <f t="shared" si="104"/>
        <v>#REF!</v>
      </c>
      <c r="FB156" s="41" t="e">
        <f t="shared" si="104"/>
        <v>#REF!</v>
      </c>
      <c r="FC156" s="41" t="e">
        <f t="shared" si="104"/>
        <v>#REF!</v>
      </c>
      <c r="FD156" s="41" t="e">
        <f t="shared" si="104"/>
        <v>#REF!</v>
      </c>
      <c r="FE156" s="41" t="e">
        <f t="shared" si="104"/>
        <v>#REF!</v>
      </c>
      <c r="FF156" s="41" t="e">
        <f t="shared" si="104"/>
        <v>#REF!</v>
      </c>
      <c r="FG156" s="41" t="e">
        <f t="shared" si="104"/>
        <v>#REF!</v>
      </c>
      <c r="FH156" s="41" t="e">
        <f t="shared" si="104"/>
        <v>#REF!</v>
      </c>
      <c r="FI156" s="41" t="e">
        <f t="shared" si="105"/>
        <v>#REF!</v>
      </c>
      <c r="FJ156" s="41" t="e">
        <f t="shared" si="105"/>
        <v>#REF!</v>
      </c>
      <c r="FK156" s="41" t="e">
        <f t="shared" si="105"/>
        <v>#REF!</v>
      </c>
      <c r="FL156" s="41" t="e">
        <f t="shared" si="105"/>
        <v>#REF!</v>
      </c>
      <c r="FM156" s="41" t="e">
        <f t="shared" si="105"/>
        <v>#REF!</v>
      </c>
      <c r="FN156" s="41" t="e">
        <f t="shared" si="105"/>
        <v>#REF!</v>
      </c>
      <c r="FO156" s="41" t="e">
        <f t="shared" si="101"/>
        <v>#REF!</v>
      </c>
      <c r="FP156" s="41" t="e">
        <f t="shared" si="101"/>
        <v>#REF!</v>
      </c>
      <c r="FQ156" s="41" t="e">
        <f t="shared" si="101"/>
        <v>#REF!</v>
      </c>
      <c r="FR156" s="41" t="e">
        <f t="shared" si="101"/>
        <v>#REF!</v>
      </c>
      <c r="FS156" s="41" t="e">
        <f t="shared" si="102"/>
        <v>#REF!</v>
      </c>
      <c r="FT156" s="41" t="e">
        <f t="shared" si="102"/>
        <v>#REF!</v>
      </c>
      <c r="FU156" s="41" t="e">
        <f t="shared" si="102"/>
        <v>#REF!</v>
      </c>
      <c r="FV156" s="41" t="e">
        <f t="shared" si="102"/>
        <v>#REF!</v>
      </c>
      <c r="FW156" s="41" t="e">
        <f t="shared" si="102"/>
        <v>#REF!</v>
      </c>
      <c r="FX156" s="41" t="e">
        <f t="shared" si="102"/>
        <v>#REF!</v>
      </c>
      <c r="FY156" s="41" t="e">
        <f t="shared" si="102"/>
        <v>#REF!</v>
      </c>
      <c r="FZ156" s="41" t="e">
        <f t="shared" si="102"/>
        <v>#REF!</v>
      </c>
      <c r="GA156" s="41" t="e">
        <f t="shared" si="102"/>
        <v>#REF!</v>
      </c>
      <c r="GB156" s="41" t="e">
        <f t="shared" si="102"/>
        <v>#REF!</v>
      </c>
      <c r="GC156" s="41" t="e">
        <f t="shared" si="102"/>
        <v>#REF!</v>
      </c>
      <c r="GD156" s="41" t="e">
        <f t="shared" si="102"/>
        <v>#REF!</v>
      </c>
      <c r="GE156" s="41" t="e">
        <f t="shared" si="102"/>
        <v>#REF!</v>
      </c>
      <c r="GF156" s="41" t="e">
        <f t="shared" si="102"/>
        <v>#REF!</v>
      </c>
      <c r="GG156" s="41" t="e">
        <f t="shared" si="102"/>
        <v>#REF!</v>
      </c>
      <c r="GH156" s="41" t="e">
        <f t="shared" si="102"/>
        <v>#REF!</v>
      </c>
      <c r="GI156" s="41" t="e">
        <f t="shared" si="107"/>
        <v>#REF!</v>
      </c>
      <c r="GJ156" s="41" t="e">
        <f t="shared" si="107"/>
        <v>#REF!</v>
      </c>
      <c r="GK156" s="41" t="e">
        <f t="shared" si="107"/>
        <v>#REF!</v>
      </c>
      <c r="GL156" s="41" t="e">
        <f t="shared" si="107"/>
        <v>#REF!</v>
      </c>
      <c r="GM156" s="41" t="e">
        <f t="shared" si="107"/>
        <v>#REF!</v>
      </c>
      <c r="GN156" s="41" t="e">
        <f t="shared" si="106"/>
        <v>#REF!</v>
      </c>
      <c r="GO156" s="41" t="e">
        <f t="shared" si="106"/>
        <v>#REF!</v>
      </c>
      <c r="GP156" s="41" t="e">
        <f t="shared" si="106"/>
        <v>#REF!</v>
      </c>
      <c r="GQ156" s="41" t="e">
        <f t="shared" si="106"/>
        <v>#REF!</v>
      </c>
      <c r="GR156" s="41" t="e">
        <f t="shared" si="106"/>
        <v>#REF!</v>
      </c>
      <c r="GS156" s="41" t="e">
        <f t="shared" si="106"/>
        <v>#REF!</v>
      </c>
      <c r="GT156" s="41" t="e">
        <f t="shared" si="106"/>
        <v>#REF!</v>
      </c>
      <c r="GU156" s="41" t="e">
        <f t="shared" si="106"/>
        <v>#REF!</v>
      </c>
      <c r="GV156" s="41" t="e">
        <f t="shared" si="108"/>
        <v>#REF!</v>
      </c>
      <c r="GW156" s="41" t="e">
        <f t="shared" si="108"/>
        <v>#REF!</v>
      </c>
      <c r="GX156" s="41" t="e">
        <f t="shared" si="108"/>
        <v>#REF!</v>
      </c>
      <c r="GY156" s="41" t="e">
        <f t="shared" si="108"/>
        <v>#REF!</v>
      </c>
      <c r="GZ156" s="41" t="e">
        <f t="shared" si="108"/>
        <v>#REF!</v>
      </c>
      <c r="HA156" s="41" t="e">
        <f t="shared" si="108"/>
        <v>#REF!</v>
      </c>
      <c r="HB156" s="41" t="e">
        <f t="shared" si="96"/>
        <v>#REF!</v>
      </c>
      <c r="HC156" s="41" t="e">
        <f t="shared" si="96"/>
        <v>#REF!</v>
      </c>
      <c r="HD156" s="41" t="e">
        <f t="shared" si="96"/>
        <v>#REF!</v>
      </c>
      <c r="HE156" s="41" t="e">
        <f t="shared" si="96"/>
        <v>#REF!</v>
      </c>
      <c r="HF156" s="41" t="e">
        <f t="shared" si="96"/>
        <v>#REF!</v>
      </c>
      <c r="HG156" s="41" t="e">
        <f t="shared" si="96"/>
        <v>#REF!</v>
      </c>
      <c r="HH156" s="41" t="e">
        <f t="shared" si="91"/>
        <v>#REF!</v>
      </c>
      <c r="HI156" s="41" t="e">
        <f t="shared" si="91"/>
        <v>#REF!</v>
      </c>
      <c r="HJ156" s="41" t="e">
        <f t="shared" si="91"/>
        <v>#REF!</v>
      </c>
    </row>
    <row r="157" spans="1:218" ht="14.4" x14ac:dyDescent="0.3">
      <c r="A157" s="42">
        <v>154</v>
      </c>
      <c r="B157" s="43" t="e">
        <f>'CMM3 - AUX CALC'!$EY$67</f>
        <v>#REF!</v>
      </c>
      <c r="EZ157" s="41" t="e">
        <f>$B157/(_xlfn.SINGLE(PrazoConcessao)*12-EZ$3+1)</f>
        <v>#REF!</v>
      </c>
      <c r="FA157" s="41" t="e">
        <f t="shared" si="104"/>
        <v>#REF!</v>
      </c>
      <c r="FB157" s="41" t="e">
        <f t="shared" si="104"/>
        <v>#REF!</v>
      </c>
      <c r="FC157" s="41" t="e">
        <f t="shared" si="104"/>
        <v>#REF!</v>
      </c>
      <c r="FD157" s="41" t="e">
        <f t="shared" si="104"/>
        <v>#REF!</v>
      </c>
      <c r="FE157" s="41" t="e">
        <f t="shared" si="104"/>
        <v>#REF!</v>
      </c>
      <c r="FF157" s="41" t="e">
        <f t="shared" si="104"/>
        <v>#REF!</v>
      </c>
      <c r="FG157" s="41" t="e">
        <f t="shared" si="104"/>
        <v>#REF!</v>
      </c>
      <c r="FH157" s="41" t="e">
        <f t="shared" si="104"/>
        <v>#REF!</v>
      </c>
      <c r="FI157" s="41" t="e">
        <f t="shared" si="105"/>
        <v>#REF!</v>
      </c>
      <c r="FJ157" s="41" t="e">
        <f t="shared" si="105"/>
        <v>#REF!</v>
      </c>
      <c r="FK157" s="41" t="e">
        <f t="shared" si="105"/>
        <v>#REF!</v>
      </c>
      <c r="FL157" s="41" t="e">
        <f t="shared" si="105"/>
        <v>#REF!</v>
      </c>
      <c r="FM157" s="41" t="e">
        <f t="shared" si="105"/>
        <v>#REF!</v>
      </c>
      <c r="FN157" s="41" t="e">
        <f t="shared" si="105"/>
        <v>#REF!</v>
      </c>
      <c r="FO157" s="41" t="e">
        <f t="shared" si="101"/>
        <v>#REF!</v>
      </c>
      <c r="FP157" s="41" t="e">
        <f t="shared" si="101"/>
        <v>#REF!</v>
      </c>
      <c r="FQ157" s="41" t="e">
        <f t="shared" si="101"/>
        <v>#REF!</v>
      </c>
      <c r="FR157" s="41" t="e">
        <f t="shared" si="101"/>
        <v>#REF!</v>
      </c>
      <c r="FS157" s="41" t="e">
        <f t="shared" si="102"/>
        <v>#REF!</v>
      </c>
      <c r="FT157" s="41" t="e">
        <f t="shared" si="102"/>
        <v>#REF!</v>
      </c>
      <c r="FU157" s="41" t="e">
        <f t="shared" si="102"/>
        <v>#REF!</v>
      </c>
      <c r="FV157" s="41" t="e">
        <f t="shared" si="102"/>
        <v>#REF!</v>
      </c>
      <c r="FW157" s="41" t="e">
        <f t="shared" si="102"/>
        <v>#REF!</v>
      </c>
      <c r="FX157" s="41" t="e">
        <f t="shared" si="102"/>
        <v>#REF!</v>
      </c>
      <c r="FY157" s="41" t="e">
        <f t="shared" si="102"/>
        <v>#REF!</v>
      </c>
      <c r="FZ157" s="41" t="e">
        <f t="shared" si="102"/>
        <v>#REF!</v>
      </c>
      <c r="GA157" s="41" t="e">
        <f t="shared" si="102"/>
        <v>#REF!</v>
      </c>
      <c r="GB157" s="41" t="e">
        <f t="shared" si="102"/>
        <v>#REF!</v>
      </c>
      <c r="GC157" s="41" t="e">
        <f t="shared" si="102"/>
        <v>#REF!</v>
      </c>
      <c r="GD157" s="41" t="e">
        <f t="shared" si="102"/>
        <v>#REF!</v>
      </c>
      <c r="GE157" s="41" t="e">
        <f t="shared" si="102"/>
        <v>#REF!</v>
      </c>
      <c r="GF157" s="41" t="e">
        <f t="shared" si="102"/>
        <v>#REF!</v>
      </c>
      <c r="GG157" s="41" t="e">
        <f t="shared" si="102"/>
        <v>#REF!</v>
      </c>
      <c r="GH157" s="41" t="e">
        <f t="shared" si="102"/>
        <v>#REF!</v>
      </c>
      <c r="GI157" s="41" t="e">
        <f t="shared" si="107"/>
        <v>#REF!</v>
      </c>
      <c r="GJ157" s="41" t="e">
        <f t="shared" si="107"/>
        <v>#REF!</v>
      </c>
      <c r="GK157" s="41" t="e">
        <f t="shared" si="107"/>
        <v>#REF!</v>
      </c>
      <c r="GL157" s="41" t="e">
        <f t="shared" si="107"/>
        <v>#REF!</v>
      </c>
      <c r="GM157" s="41" t="e">
        <f t="shared" si="107"/>
        <v>#REF!</v>
      </c>
      <c r="GN157" s="41" t="e">
        <f t="shared" si="106"/>
        <v>#REF!</v>
      </c>
      <c r="GO157" s="41" t="e">
        <f t="shared" si="106"/>
        <v>#REF!</v>
      </c>
      <c r="GP157" s="41" t="e">
        <f t="shared" si="106"/>
        <v>#REF!</v>
      </c>
      <c r="GQ157" s="41" t="e">
        <f t="shared" si="106"/>
        <v>#REF!</v>
      </c>
      <c r="GR157" s="41" t="e">
        <f t="shared" si="106"/>
        <v>#REF!</v>
      </c>
      <c r="GS157" s="41" t="e">
        <f t="shared" si="106"/>
        <v>#REF!</v>
      </c>
      <c r="GT157" s="41" t="e">
        <f t="shared" si="106"/>
        <v>#REF!</v>
      </c>
      <c r="GU157" s="41" t="e">
        <f t="shared" si="106"/>
        <v>#REF!</v>
      </c>
      <c r="GV157" s="41" t="e">
        <f t="shared" si="108"/>
        <v>#REF!</v>
      </c>
      <c r="GW157" s="41" t="e">
        <f t="shared" si="108"/>
        <v>#REF!</v>
      </c>
      <c r="GX157" s="41" t="e">
        <f t="shared" si="108"/>
        <v>#REF!</v>
      </c>
      <c r="GY157" s="41" t="e">
        <f t="shared" si="108"/>
        <v>#REF!</v>
      </c>
      <c r="GZ157" s="41" t="e">
        <f t="shared" si="108"/>
        <v>#REF!</v>
      </c>
      <c r="HA157" s="41" t="e">
        <f t="shared" si="108"/>
        <v>#REF!</v>
      </c>
      <c r="HB157" s="41" t="e">
        <f t="shared" si="96"/>
        <v>#REF!</v>
      </c>
      <c r="HC157" s="41" t="e">
        <f t="shared" si="96"/>
        <v>#REF!</v>
      </c>
      <c r="HD157" s="41" t="e">
        <f t="shared" si="96"/>
        <v>#REF!</v>
      </c>
      <c r="HE157" s="41" t="e">
        <f t="shared" ref="HE157:HJ205" si="109">HD157</f>
        <v>#REF!</v>
      </c>
      <c r="HF157" s="41" t="e">
        <f t="shared" si="109"/>
        <v>#REF!</v>
      </c>
      <c r="HG157" s="41" t="e">
        <f t="shared" si="109"/>
        <v>#REF!</v>
      </c>
      <c r="HH157" s="41" t="e">
        <f t="shared" si="91"/>
        <v>#REF!</v>
      </c>
      <c r="HI157" s="41" t="e">
        <f t="shared" si="91"/>
        <v>#REF!</v>
      </c>
      <c r="HJ157" s="41" t="e">
        <f t="shared" si="91"/>
        <v>#REF!</v>
      </c>
    </row>
    <row r="158" spans="1:218" ht="14.4" x14ac:dyDescent="0.3">
      <c r="A158" s="42">
        <v>155</v>
      </c>
      <c r="B158" s="43" t="e">
        <f>'CMM3 - AUX CALC'!$EZ$67</f>
        <v>#REF!</v>
      </c>
      <c r="FA158" s="41" t="e">
        <f>$B158/(_xlfn.SINGLE(PrazoConcessao)*12-FA$3+1)</f>
        <v>#REF!</v>
      </c>
      <c r="FB158" s="41" t="e">
        <f t="shared" si="104"/>
        <v>#REF!</v>
      </c>
      <c r="FC158" s="41" t="e">
        <f t="shared" si="104"/>
        <v>#REF!</v>
      </c>
      <c r="FD158" s="41" t="e">
        <f t="shared" si="104"/>
        <v>#REF!</v>
      </c>
      <c r="FE158" s="41" t="e">
        <f t="shared" si="104"/>
        <v>#REF!</v>
      </c>
      <c r="FF158" s="41" t="e">
        <f t="shared" si="104"/>
        <v>#REF!</v>
      </c>
      <c r="FG158" s="41" t="e">
        <f t="shared" si="104"/>
        <v>#REF!</v>
      </c>
      <c r="FH158" s="41" t="e">
        <f t="shared" si="104"/>
        <v>#REF!</v>
      </c>
      <c r="FI158" s="41" t="e">
        <f t="shared" si="105"/>
        <v>#REF!</v>
      </c>
      <c r="FJ158" s="41" t="e">
        <f t="shared" si="105"/>
        <v>#REF!</v>
      </c>
      <c r="FK158" s="41" t="e">
        <f t="shared" si="105"/>
        <v>#REF!</v>
      </c>
      <c r="FL158" s="41" t="e">
        <f t="shared" si="105"/>
        <v>#REF!</v>
      </c>
      <c r="FM158" s="41" t="e">
        <f t="shared" si="105"/>
        <v>#REF!</v>
      </c>
      <c r="FN158" s="41" t="e">
        <f t="shared" si="105"/>
        <v>#REF!</v>
      </c>
      <c r="FO158" s="41" t="e">
        <f t="shared" si="101"/>
        <v>#REF!</v>
      </c>
      <c r="FP158" s="41" t="e">
        <f t="shared" si="101"/>
        <v>#REF!</v>
      </c>
      <c r="FQ158" s="41" t="e">
        <f t="shared" si="101"/>
        <v>#REF!</v>
      </c>
      <c r="FR158" s="41" t="e">
        <f t="shared" si="101"/>
        <v>#REF!</v>
      </c>
      <c r="FS158" s="41" t="e">
        <f t="shared" si="102"/>
        <v>#REF!</v>
      </c>
      <c r="FT158" s="41" t="e">
        <f t="shared" si="102"/>
        <v>#REF!</v>
      </c>
      <c r="FU158" s="41" t="e">
        <f t="shared" si="102"/>
        <v>#REF!</v>
      </c>
      <c r="FV158" s="41" t="e">
        <f t="shared" si="102"/>
        <v>#REF!</v>
      </c>
      <c r="FW158" s="41" t="e">
        <f t="shared" si="102"/>
        <v>#REF!</v>
      </c>
      <c r="FX158" s="41" t="e">
        <f t="shared" si="102"/>
        <v>#REF!</v>
      </c>
      <c r="FY158" s="41" t="e">
        <f t="shared" si="102"/>
        <v>#REF!</v>
      </c>
      <c r="FZ158" s="41" t="e">
        <f t="shared" si="102"/>
        <v>#REF!</v>
      </c>
      <c r="GA158" s="41" t="e">
        <f t="shared" si="102"/>
        <v>#REF!</v>
      </c>
      <c r="GB158" s="41" t="e">
        <f t="shared" si="102"/>
        <v>#REF!</v>
      </c>
      <c r="GC158" s="41" t="e">
        <f t="shared" si="102"/>
        <v>#REF!</v>
      </c>
      <c r="GD158" s="41" t="e">
        <f t="shared" si="102"/>
        <v>#REF!</v>
      </c>
      <c r="GE158" s="41" t="e">
        <f t="shared" si="102"/>
        <v>#REF!</v>
      </c>
      <c r="GF158" s="41" t="e">
        <f t="shared" si="102"/>
        <v>#REF!</v>
      </c>
      <c r="GG158" s="41" t="e">
        <f t="shared" si="102"/>
        <v>#REF!</v>
      </c>
      <c r="GH158" s="41" t="e">
        <f t="shared" si="102"/>
        <v>#REF!</v>
      </c>
      <c r="GI158" s="41" t="e">
        <f t="shared" si="107"/>
        <v>#REF!</v>
      </c>
      <c r="GJ158" s="41" t="e">
        <f t="shared" si="107"/>
        <v>#REF!</v>
      </c>
      <c r="GK158" s="41" t="e">
        <f t="shared" si="107"/>
        <v>#REF!</v>
      </c>
      <c r="GL158" s="41" t="e">
        <f t="shared" si="107"/>
        <v>#REF!</v>
      </c>
      <c r="GM158" s="41" t="e">
        <f t="shared" si="107"/>
        <v>#REF!</v>
      </c>
      <c r="GN158" s="41" t="e">
        <f t="shared" si="106"/>
        <v>#REF!</v>
      </c>
      <c r="GO158" s="41" t="e">
        <f t="shared" si="106"/>
        <v>#REF!</v>
      </c>
      <c r="GP158" s="41" t="e">
        <f t="shared" si="106"/>
        <v>#REF!</v>
      </c>
      <c r="GQ158" s="41" t="e">
        <f t="shared" si="106"/>
        <v>#REF!</v>
      </c>
      <c r="GR158" s="41" t="e">
        <f t="shared" si="106"/>
        <v>#REF!</v>
      </c>
      <c r="GS158" s="41" t="e">
        <f t="shared" si="106"/>
        <v>#REF!</v>
      </c>
      <c r="GT158" s="41" t="e">
        <f t="shared" si="106"/>
        <v>#REF!</v>
      </c>
      <c r="GU158" s="41" t="e">
        <f t="shared" si="106"/>
        <v>#REF!</v>
      </c>
      <c r="GV158" s="41" t="e">
        <f t="shared" si="108"/>
        <v>#REF!</v>
      </c>
      <c r="GW158" s="41" t="e">
        <f t="shared" si="108"/>
        <v>#REF!</v>
      </c>
      <c r="GX158" s="41" t="e">
        <f t="shared" si="108"/>
        <v>#REF!</v>
      </c>
      <c r="GY158" s="41" t="e">
        <f t="shared" si="108"/>
        <v>#REF!</v>
      </c>
      <c r="GZ158" s="41" t="e">
        <f t="shared" si="108"/>
        <v>#REF!</v>
      </c>
      <c r="HA158" s="41" t="e">
        <f t="shared" si="108"/>
        <v>#REF!</v>
      </c>
      <c r="HB158" s="41" t="e">
        <f t="shared" si="108"/>
        <v>#REF!</v>
      </c>
      <c r="HC158" s="41" t="e">
        <f t="shared" si="108"/>
        <v>#REF!</v>
      </c>
      <c r="HD158" s="41" t="e">
        <f t="shared" si="108"/>
        <v>#REF!</v>
      </c>
      <c r="HE158" s="41" t="e">
        <f t="shared" si="109"/>
        <v>#REF!</v>
      </c>
      <c r="HF158" s="41" t="e">
        <f t="shared" si="109"/>
        <v>#REF!</v>
      </c>
      <c r="HG158" s="41" t="e">
        <f t="shared" si="109"/>
        <v>#REF!</v>
      </c>
      <c r="HH158" s="41" t="e">
        <f t="shared" si="91"/>
        <v>#REF!</v>
      </c>
      <c r="HI158" s="41" t="e">
        <f t="shared" si="91"/>
        <v>#REF!</v>
      </c>
      <c r="HJ158" s="41" t="e">
        <f t="shared" si="91"/>
        <v>#REF!</v>
      </c>
    </row>
    <row r="159" spans="1:218" ht="14.4" x14ac:dyDescent="0.3">
      <c r="A159" s="42">
        <v>156</v>
      </c>
      <c r="B159" s="43" t="e">
        <f>'CMM3 - AUX CALC'!$FA$67</f>
        <v>#REF!</v>
      </c>
      <c r="FB159" s="41" t="e">
        <f>$B159/(_xlfn.SINGLE(PrazoConcessao)*12-FB$3+1)</f>
        <v>#REF!</v>
      </c>
      <c r="FC159" s="41" t="e">
        <f t="shared" si="104"/>
        <v>#REF!</v>
      </c>
      <c r="FD159" s="41" t="e">
        <f t="shared" si="104"/>
        <v>#REF!</v>
      </c>
      <c r="FE159" s="41" t="e">
        <f t="shared" si="104"/>
        <v>#REF!</v>
      </c>
      <c r="FF159" s="41" t="e">
        <f t="shared" si="104"/>
        <v>#REF!</v>
      </c>
      <c r="FG159" s="41" t="e">
        <f t="shared" si="104"/>
        <v>#REF!</v>
      </c>
      <c r="FH159" s="41" t="e">
        <f t="shared" si="104"/>
        <v>#REF!</v>
      </c>
      <c r="FI159" s="41" t="e">
        <f t="shared" si="105"/>
        <v>#REF!</v>
      </c>
      <c r="FJ159" s="41" t="e">
        <f t="shared" si="105"/>
        <v>#REF!</v>
      </c>
      <c r="FK159" s="41" t="e">
        <f t="shared" si="105"/>
        <v>#REF!</v>
      </c>
      <c r="FL159" s="41" t="e">
        <f t="shared" si="105"/>
        <v>#REF!</v>
      </c>
      <c r="FM159" s="41" t="e">
        <f t="shared" si="105"/>
        <v>#REF!</v>
      </c>
      <c r="FN159" s="41" t="e">
        <f t="shared" si="105"/>
        <v>#REF!</v>
      </c>
      <c r="FO159" s="41" t="e">
        <f t="shared" si="101"/>
        <v>#REF!</v>
      </c>
      <c r="FP159" s="41" t="e">
        <f t="shared" si="101"/>
        <v>#REF!</v>
      </c>
      <c r="FQ159" s="41" t="e">
        <f t="shared" si="101"/>
        <v>#REF!</v>
      </c>
      <c r="FR159" s="41" t="e">
        <f t="shared" si="101"/>
        <v>#REF!</v>
      </c>
      <c r="FS159" s="41" t="e">
        <f t="shared" si="102"/>
        <v>#REF!</v>
      </c>
      <c r="FT159" s="41" t="e">
        <f t="shared" si="102"/>
        <v>#REF!</v>
      </c>
      <c r="FU159" s="41" t="e">
        <f t="shared" si="102"/>
        <v>#REF!</v>
      </c>
      <c r="FV159" s="41" t="e">
        <f t="shared" si="102"/>
        <v>#REF!</v>
      </c>
      <c r="FW159" s="41" t="e">
        <f t="shared" si="102"/>
        <v>#REF!</v>
      </c>
      <c r="FX159" s="41" t="e">
        <f t="shared" si="102"/>
        <v>#REF!</v>
      </c>
      <c r="FY159" s="41" t="e">
        <f t="shared" si="102"/>
        <v>#REF!</v>
      </c>
      <c r="FZ159" s="41" t="e">
        <f t="shared" si="102"/>
        <v>#REF!</v>
      </c>
      <c r="GA159" s="41" t="e">
        <f t="shared" si="102"/>
        <v>#REF!</v>
      </c>
      <c r="GB159" s="41" t="e">
        <f t="shared" si="102"/>
        <v>#REF!</v>
      </c>
      <c r="GC159" s="41" t="e">
        <f t="shared" si="102"/>
        <v>#REF!</v>
      </c>
      <c r="GD159" s="41" t="e">
        <f t="shared" si="102"/>
        <v>#REF!</v>
      </c>
      <c r="GE159" s="41" t="e">
        <f t="shared" si="102"/>
        <v>#REF!</v>
      </c>
      <c r="GF159" s="41" t="e">
        <f t="shared" si="102"/>
        <v>#REF!</v>
      </c>
      <c r="GG159" s="41" t="e">
        <f t="shared" si="102"/>
        <v>#REF!</v>
      </c>
      <c r="GH159" s="41" t="e">
        <f t="shared" si="102"/>
        <v>#REF!</v>
      </c>
      <c r="GI159" s="41" t="e">
        <f t="shared" si="107"/>
        <v>#REF!</v>
      </c>
      <c r="GJ159" s="41" t="e">
        <f t="shared" si="107"/>
        <v>#REF!</v>
      </c>
      <c r="GK159" s="41" t="e">
        <f t="shared" si="107"/>
        <v>#REF!</v>
      </c>
      <c r="GL159" s="41" t="e">
        <f t="shared" si="107"/>
        <v>#REF!</v>
      </c>
      <c r="GM159" s="41" t="e">
        <f t="shared" si="107"/>
        <v>#REF!</v>
      </c>
      <c r="GN159" s="41" t="e">
        <f t="shared" si="106"/>
        <v>#REF!</v>
      </c>
      <c r="GO159" s="41" t="e">
        <f t="shared" si="106"/>
        <v>#REF!</v>
      </c>
      <c r="GP159" s="41" t="e">
        <f t="shared" si="106"/>
        <v>#REF!</v>
      </c>
      <c r="GQ159" s="41" t="e">
        <f t="shared" si="106"/>
        <v>#REF!</v>
      </c>
      <c r="GR159" s="41" t="e">
        <f t="shared" si="106"/>
        <v>#REF!</v>
      </c>
      <c r="GS159" s="41" t="e">
        <f t="shared" si="106"/>
        <v>#REF!</v>
      </c>
      <c r="GT159" s="41" t="e">
        <f t="shared" si="106"/>
        <v>#REF!</v>
      </c>
      <c r="GU159" s="41" t="e">
        <f t="shared" si="106"/>
        <v>#REF!</v>
      </c>
      <c r="GV159" s="41" t="e">
        <f t="shared" si="108"/>
        <v>#REF!</v>
      </c>
      <c r="GW159" s="41" t="e">
        <f t="shared" si="108"/>
        <v>#REF!</v>
      </c>
      <c r="GX159" s="41" t="e">
        <f t="shared" si="108"/>
        <v>#REF!</v>
      </c>
      <c r="GY159" s="41" t="e">
        <f t="shared" si="108"/>
        <v>#REF!</v>
      </c>
      <c r="GZ159" s="41" t="e">
        <f t="shared" si="108"/>
        <v>#REF!</v>
      </c>
      <c r="HA159" s="41" t="e">
        <f t="shared" si="108"/>
        <v>#REF!</v>
      </c>
      <c r="HB159" s="41" t="e">
        <f t="shared" si="108"/>
        <v>#REF!</v>
      </c>
      <c r="HC159" s="41" t="e">
        <f t="shared" si="108"/>
        <v>#REF!</v>
      </c>
      <c r="HD159" s="41" t="e">
        <f t="shared" si="108"/>
        <v>#REF!</v>
      </c>
      <c r="HE159" s="41" t="e">
        <f t="shared" si="109"/>
        <v>#REF!</v>
      </c>
      <c r="HF159" s="41" t="e">
        <f t="shared" si="109"/>
        <v>#REF!</v>
      </c>
      <c r="HG159" s="41" t="e">
        <f t="shared" si="109"/>
        <v>#REF!</v>
      </c>
      <c r="HH159" s="41" t="e">
        <f t="shared" si="91"/>
        <v>#REF!</v>
      </c>
      <c r="HI159" s="41" t="e">
        <f t="shared" si="91"/>
        <v>#REF!</v>
      </c>
      <c r="HJ159" s="41" t="e">
        <f t="shared" si="91"/>
        <v>#REF!</v>
      </c>
    </row>
    <row r="160" spans="1:218" ht="14.4" x14ac:dyDescent="0.3">
      <c r="A160" s="42">
        <v>157</v>
      </c>
      <c r="B160" s="43" t="e">
        <f>'CMM3 - AUX CALC'!$FB$67</f>
        <v>#REF!</v>
      </c>
      <c r="FC160" s="41" t="e">
        <f>$B160/(_xlfn.SINGLE(PrazoConcessao)*12-FC$3+1)</f>
        <v>#REF!</v>
      </c>
      <c r="FD160" s="41" t="e">
        <f t="shared" si="104"/>
        <v>#REF!</v>
      </c>
      <c r="FE160" s="41" t="e">
        <f t="shared" si="104"/>
        <v>#REF!</v>
      </c>
      <c r="FF160" s="41" t="e">
        <f t="shared" si="104"/>
        <v>#REF!</v>
      </c>
      <c r="FG160" s="41" t="e">
        <f t="shared" si="104"/>
        <v>#REF!</v>
      </c>
      <c r="FH160" s="41" t="e">
        <f t="shared" si="104"/>
        <v>#REF!</v>
      </c>
      <c r="FI160" s="41" t="e">
        <f t="shared" si="105"/>
        <v>#REF!</v>
      </c>
      <c r="FJ160" s="41" t="e">
        <f t="shared" si="105"/>
        <v>#REF!</v>
      </c>
      <c r="FK160" s="41" t="e">
        <f t="shared" si="105"/>
        <v>#REF!</v>
      </c>
      <c r="FL160" s="41" t="e">
        <f t="shared" si="105"/>
        <v>#REF!</v>
      </c>
      <c r="FM160" s="41" t="e">
        <f t="shared" si="105"/>
        <v>#REF!</v>
      </c>
      <c r="FN160" s="41" t="e">
        <f t="shared" si="105"/>
        <v>#REF!</v>
      </c>
      <c r="FO160" s="41" t="e">
        <f t="shared" si="101"/>
        <v>#REF!</v>
      </c>
      <c r="FP160" s="41" t="e">
        <f t="shared" si="101"/>
        <v>#REF!</v>
      </c>
      <c r="FQ160" s="41" t="e">
        <f t="shared" si="101"/>
        <v>#REF!</v>
      </c>
      <c r="FR160" s="41" t="e">
        <f t="shared" si="101"/>
        <v>#REF!</v>
      </c>
      <c r="FS160" s="41" t="e">
        <f t="shared" si="102"/>
        <v>#REF!</v>
      </c>
      <c r="FT160" s="41" t="e">
        <f t="shared" si="102"/>
        <v>#REF!</v>
      </c>
      <c r="FU160" s="41" t="e">
        <f t="shared" si="102"/>
        <v>#REF!</v>
      </c>
      <c r="FV160" s="41" t="e">
        <f t="shared" si="102"/>
        <v>#REF!</v>
      </c>
      <c r="FW160" s="41" t="e">
        <f t="shared" si="102"/>
        <v>#REF!</v>
      </c>
      <c r="FX160" s="41" t="e">
        <f t="shared" si="102"/>
        <v>#REF!</v>
      </c>
      <c r="FY160" s="41" t="e">
        <f t="shared" si="102"/>
        <v>#REF!</v>
      </c>
      <c r="FZ160" s="41" t="e">
        <f t="shared" si="102"/>
        <v>#REF!</v>
      </c>
      <c r="GA160" s="41" t="e">
        <f t="shared" si="102"/>
        <v>#REF!</v>
      </c>
      <c r="GB160" s="41" t="e">
        <f t="shared" si="102"/>
        <v>#REF!</v>
      </c>
      <c r="GC160" s="41" t="e">
        <f t="shared" si="102"/>
        <v>#REF!</v>
      </c>
      <c r="GD160" s="41" t="e">
        <f t="shared" si="102"/>
        <v>#REF!</v>
      </c>
      <c r="GE160" s="41" t="e">
        <f t="shared" si="102"/>
        <v>#REF!</v>
      </c>
      <c r="GF160" s="41" t="e">
        <f t="shared" si="102"/>
        <v>#REF!</v>
      </c>
      <c r="GG160" s="41" t="e">
        <f t="shared" si="102"/>
        <v>#REF!</v>
      </c>
      <c r="GH160" s="41" t="e">
        <f t="shared" si="102"/>
        <v>#REF!</v>
      </c>
      <c r="GI160" s="41" t="e">
        <f t="shared" si="107"/>
        <v>#REF!</v>
      </c>
      <c r="GJ160" s="41" t="e">
        <f t="shared" si="107"/>
        <v>#REF!</v>
      </c>
      <c r="GK160" s="41" t="e">
        <f t="shared" si="107"/>
        <v>#REF!</v>
      </c>
      <c r="GL160" s="41" t="e">
        <f t="shared" si="107"/>
        <v>#REF!</v>
      </c>
      <c r="GM160" s="41" t="e">
        <f t="shared" si="107"/>
        <v>#REF!</v>
      </c>
      <c r="GN160" s="41" t="e">
        <f t="shared" si="106"/>
        <v>#REF!</v>
      </c>
      <c r="GO160" s="41" t="e">
        <f t="shared" si="106"/>
        <v>#REF!</v>
      </c>
      <c r="GP160" s="41" t="e">
        <f t="shared" si="106"/>
        <v>#REF!</v>
      </c>
      <c r="GQ160" s="41" t="e">
        <f t="shared" si="106"/>
        <v>#REF!</v>
      </c>
      <c r="GR160" s="41" t="e">
        <f t="shared" si="106"/>
        <v>#REF!</v>
      </c>
      <c r="GS160" s="41" t="e">
        <f t="shared" si="106"/>
        <v>#REF!</v>
      </c>
      <c r="GT160" s="41" t="e">
        <f t="shared" si="106"/>
        <v>#REF!</v>
      </c>
      <c r="GU160" s="41" t="e">
        <f t="shared" si="106"/>
        <v>#REF!</v>
      </c>
      <c r="GV160" s="41" t="e">
        <f t="shared" si="108"/>
        <v>#REF!</v>
      </c>
      <c r="GW160" s="41" t="e">
        <f t="shared" si="108"/>
        <v>#REF!</v>
      </c>
      <c r="GX160" s="41" t="e">
        <f t="shared" si="108"/>
        <v>#REF!</v>
      </c>
      <c r="GY160" s="41" t="e">
        <f t="shared" si="108"/>
        <v>#REF!</v>
      </c>
      <c r="GZ160" s="41" t="e">
        <f t="shared" si="108"/>
        <v>#REF!</v>
      </c>
      <c r="HA160" s="41" t="e">
        <f t="shared" si="108"/>
        <v>#REF!</v>
      </c>
      <c r="HB160" s="41" t="e">
        <f t="shared" si="108"/>
        <v>#REF!</v>
      </c>
      <c r="HC160" s="41" t="e">
        <f t="shared" si="108"/>
        <v>#REF!</v>
      </c>
      <c r="HD160" s="41" t="e">
        <f t="shared" si="108"/>
        <v>#REF!</v>
      </c>
      <c r="HE160" s="41" t="e">
        <f t="shared" si="109"/>
        <v>#REF!</v>
      </c>
      <c r="HF160" s="41" t="e">
        <f t="shared" si="109"/>
        <v>#REF!</v>
      </c>
      <c r="HG160" s="41" t="e">
        <f t="shared" si="109"/>
        <v>#REF!</v>
      </c>
      <c r="HH160" s="41" t="e">
        <f t="shared" si="91"/>
        <v>#REF!</v>
      </c>
      <c r="HI160" s="41" t="e">
        <f t="shared" si="91"/>
        <v>#REF!</v>
      </c>
      <c r="HJ160" s="41" t="e">
        <f t="shared" si="91"/>
        <v>#REF!</v>
      </c>
    </row>
    <row r="161" spans="1:218" ht="14.4" x14ac:dyDescent="0.3">
      <c r="A161" s="42">
        <v>158</v>
      </c>
      <c r="B161" s="43" t="e">
        <f>'CMM3 - AUX CALC'!$FC$67</f>
        <v>#REF!</v>
      </c>
      <c r="FD161" s="41" t="e">
        <f>$B161/(_xlfn.SINGLE(PrazoConcessao)*12-FD$3+1)</f>
        <v>#REF!</v>
      </c>
      <c r="FE161" s="41" t="e">
        <f t="shared" si="104"/>
        <v>#REF!</v>
      </c>
      <c r="FF161" s="41" t="e">
        <f t="shared" si="104"/>
        <v>#REF!</v>
      </c>
      <c r="FG161" s="41" t="e">
        <f t="shared" si="104"/>
        <v>#REF!</v>
      </c>
      <c r="FH161" s="41" t="e">
        <f t="shared" si="104"/>
        <v>#REF!</v>
      </c>
      <c r="FI161" s="41" t="e">
        <f t="shared" si="105"/>
        <v>#REF!</v>
      </c>
      <c r="FJ161" s="41" t="e">
        <f t="shared" si="105"/>
        <v>#REF!</v>
      </c>
      <c r="FK161" s="41" t="e">
        <f t="shared" si="105"/>
        <v>#REF!</v>
      </c>
      <c r="FL161" s="41" t="e">
        <f t="shared" si="105"/>
        <v>#REF!</v>
      </c>
      <c r="FM161" s="41" t="e">
        <f t="shared" si="105"/>
        <v>#REF!</v>
      </c>
      <c r="FN161" s="41" t="e">
        <f t="shared" si="105"/>
        <v>#REF!</v>
      </c>
      <c r="FO161" s="41" t="e">
        <f t="shared" si="101"/>
        <v>#REF!</v>
      </c>
      <c r="FP161" s="41" t="e">
        <f t="shared" si="101"/>
        <v>#REF!</v>
      </c>
      <c r="FQ161" s="41" t="e">
        <f t="shared" si="101"/>
        <v>#REF!</v>
      </c>
      <c r="FR161" s="41" t="e">
        <f t="shared" si="101"/>
        <v>#REF!</v>
      </c>
      <c r="FS161" s="41" t="e">
        <f t="shared" si="102"/>
        <v>#REF!</v>
      </c>
      <c r="FT161" s="41" t="e">
        <f t="shared" si="102"/>
        <v>#REF!</v>
      </c>
      <c r="FU161" s="41" t="e">
        <f t="shared" si="102"/>
        <v>#REF!</v>
      </c>
      <c r="FV161" s="41" t="e">
        <f t="shared" si="102"/>
        <v>#REF!</v>
      </c>
      <c r="FW161" s="41" t="e">
        <f t="shared" si="102"/>
        <v>#REF!</v>
      </c>
      <c r="FX161" s="41" t="e">
        <f t="shared" si="102"/>
        <v>#REF!</v>
      </c>
      <c r="FY161" s="41" t="e">
        <f t="shared" si="102"/>
        <v>#REF!</v>
      </c>
      <c r="FZ161" s="41" t="e">
        <f t="shared" si="102"/>
        <v>#REF!</v>
      </c>
      <c r="GA161" s="41" t="e">
        <f t="shared" si="102"/>
        <v>#REF!</v>
      </c>
      <c r="GB161" s="41" t="e">
        <f t="shared" si="102"/>
        <v>#REF!</v>
      </c>
      <c r="GC161" s="41" t="e">
        <f t="shared" si="102"/>
        <v>#REF!</v>
      </c>
      <c r="GD161" s="41" t="e">
        <f t="shared" si="102"/>
        <v>#REF!</v>
      </c>
      <c r="GE161" s="41" t="e">
        <f t="shared" si="102"/>
        <v>#REF!</v>
      </c>
      <c r="GF161" s="41" t="e">
        <f t="shared" si="102"/>
        <v>#REF!</v>
      </c>
      <c r="GG161" s="41" t="e">
        <f t="shared" si="102"/>
        <v>#REF!</v>
      </c>
      <c r="GH161" s="41" t="e">
        <f t="shared" si="102"/>
        <v>#REF!</v>
      </c>
      <c r="GI161" s="41" t="e">
        <f t="shared" si="107"/>
        <v>#REF!</v>
      </c>
      <c r="GJ161" s="41" t="e">
        <f t="shared" si="107"/>
        <v>#REF!</v>
      </c>
      <c r="GK161" s="41" t="e">
        <f t="shared" si="107"/>
        <v>#REF!</v>
      </c>
      <c r="GL161" s="41" t="e">
        <f t="shared" si="107"/>
        <v>#REF!</v>
      </c>
      <c r="GM161" s="41" t="e">
        <f t="shared" si="107"/>
        <v>#REF!</v>
      </c>
      <c r="GN161" s="41" t="e">
        <f t="shared" si="106"/>
        <v>#REF!</v>
      </c>
      <c r="GO161" s="41" t="e">
        <f t="shared" si="106"/>
        <v>#REF!</v>
      </c>
      <c r="GP161" s="41" t="e">
        <f t="shared" si="106"/>
        <v>#REF!</v>
      </c>
      <c r="GQ161" s="41" t="e">
        <f t="shared" si="106"/>
        <v>#REF!</v>
      </c>
      <c r="GR161" s="41" t="e">
        <f t="shared" si="106"/>
        <v>#REF!</v>
      </c>
      <c r="GS161" s="41" t="e">
        <f t="shared" si="106"/>
        <v>#REF!</v>
      </c>
      <c r="GT161" s="41" t="e">
        <f t="shared" si="106"/>
        <v>#REF!</v>
      </c>
      <c r="GU161" s="41" t="e">
        <f t="shared" si="106"/>
        <v>#REF!</v>
      </c>
      <c r="GV161" s="41" t="e">
        <f t="shared" si="108"/>
        <v>#REF!</v>
      </c>
      <c r="GW161" s="41" t="e">
        <f t="shared" si="108"/>
        <v>#REF!</v>
      </c>
      <c r="GX161" s="41" t="e">
        <f t="shared" si="108"/>
        <v>#REF!</v>
      </c>
      <c r="GY161" s="41" t="e">
        <f t="shared" si="108"/>
        <v>#REF!</v>
      </c>
      <c r="GZ161" s="41" t="e">
        <f t="shared" si="108"/>
        <v>#REF!</v>
      </c>
      <c r="HA161" s="41" t="e">
        <f t="shared" si="108"/>
        <v>#REF!</v>
      </c>
      <c r="HB161" s="41" t="e">
        <f t="shared" si="108"/>
        <v>#REF!</v>
      </c>
      <c r="HC161" s="41" t="e">
        <f t="shared" si="108"/>
        <v>#REF!</v>
      </c>
      <c r="HD161" s="41" t="e">
        <f t="shared" si="108"/>
        <v>#REF!</v>
      </c>
      <c r="HE161" s="41" t="e">
        <f t="shared" si="109"/>
        <v>#REF!</v>
      </c>
      <c r="HF161" s="41" t="e">
        <f t="shared" si="109"/>
        <v>#REF!</v>
      </c>
      <c r="HG161" s="41" t="e">
        <f t="shared" si="109"/>
        <v>#REF!</v>
      </c>
      <c r="HH161" s="41" t="e">
        <f t="shared" si="91"/>
        <v>#REF!</v>
      </c>
      <c r="HI161" s="41" t="e">
        <f t="shared" si="91"/>
        <v>#REF!</v>
      </c>
      <c r="HJ161" s="41" t="e">
        <f t="shared" si="91"/>
        <v>#REF!</v>
      </c>
    </row>
    <row r="162" spans="1:218" ht="14.4" x14ac:dyDescent="0.3">
      <c r="A162" s="42">
        <v>159</v>
      </c>
      <c r="B162" s="43" t="e">
        <f>'CMM3 - AUX CALC'!$FD$67</f>
        <v>#REF!</v>
      </c>
      <c r="FE162" s="41" t="e">
        <f>$B162/(_xlfn.SINGLE(PrazoConcessao)*12-FE$3+1)</f>
        <v>#REF!</v>
      </c>
      <c r="FF162" s="41" t="e">
        <f t="shared" si="104"/>
        <v>#REF!</v>
      </c>
      <c r="FG162" s="41" t="e">
        <f t="shared" si="104"/>
        <v>#REF!</v>
      </c>
      <c r="FH162" s="41" t="e">
        <f t="shared" si="104"/>
        <v>#REF!</v>
      </c>
      <c r="FI162" s="41" t="e">
        <f t="shared" si="105"/>
        <v>#REF!</v>
      </c>
      <c r="FJ162" s="41" t="e">
        <f t="shared" si="105"/>
        <v>#REF!</v>
      </c>
      <c r="FK162" s="41" t="e">
        <f t="shared" si="105"/>
        <v>#REF!</v>
      </c>
      <c r="FL162" s="41" t="e">
        <f t="shared" si="105"/>
        <v>#REF!</v>
      </c>
      <c r="FM162" s="41" t="e">
        <f t="shared" si="105"/>
        <v>#REF!</v>
      </c>
      <c r="FN162" s="41" t="e">
        <f t="shared" si="105"/>
        <v>#REF!</v>
      </c>
      <c r="FO162" s="41" t="e">
        <f t="shared" si="101"/>
        <v>#REF!</v>
      </c>
      <c r="FP162" s="41" t="e">
        <f t="shared" si="101"/>
        <v>#REF!</v>
      </c>
      <c r="FQ162" s="41" t="e">
        <f t="shared" si="101"/>
        <v>#REF!</v>
      </c>
      <c r="FR162" s="41" t="e">
        <f t="shared" si="101"/>
        <v>#REF!</v>
      </c>
      <c r="FS162" s="41" t="e">
        <f t="shared" si="102"/>
        <v>#REF!</v>
      </c>
      <c r="FT162" s="41" t="e">
        <f t="shared" si="102"/>
        <v>#REF!</v>
      </c>
      <c r="FU162" s="41" t="e">
        <f t="shared" si="102"/>
        <v>#REF!</v>
      </c>
      <c r="FV162" s="41" t="e">
        <f t="shared" si="102"/>
        <v>#REF!</v>
      </c>
      <c r="FW162" s="41" t="e">
        <f t="shared" si="102"/>
        <v>#REF!</v>
      </c>
      <c r="FX162" s="41" t="e">
        <f t="shared" si="102"/>
        <v>#REF!</v>
      </c>
      <c r="FY162" s="41" t="e">
        <f t="shared" si="102"/>
        <v>#REF!</v>
      </c>
      <c r="FZ162" s="41" t="e">
        <f t="shared" si="102"/>
        <v>#REF!</v>
      </c>
      <c r="GA162" s="41" t="e">
        <f t="shared" si="102"/>
        <v>#REF!</v>
      </c>
      <c r="GB162" s="41" t="e">
        <f t="shared" si="102"/>
        <v>#REF!</v>
      </c>
      <c r="GC162" s="41" t="e">
        <f t="shared" si="102"/>
        <v>#REF!</v>
      </c>
      <c r="GD162" s="41" t="e">
        <f t="shared" si="102"/>
        <v>#REF!</v>
      </c>
      <c r="GE162" s="41" t="e">
        <f t="shared" si="102"/>
        <v>#REF!</v>
      </c>
      <c r="GF162" s="41" t="e">
        <f t="shared" si="102"/>
        <v>#REF!</v>
      </c>
      <c r="GG162" s="41" t="e">
        <f t="shared" si="102"/>
        <v>#REF!</v>
      </c>
      <c r="GH162" s="41" t="e">
        <f t="shared" si="102"/>
        <v>#REF!</v>
      </c>
      <c r="GI162" s="41" t="e">
        <f t="shared" si="107"/>
        <v>#REF!</v>
      </c>
      <c r="GJ162" s="41" t="e">
        <f t="shared" si="107"/>
        <v>#REF!</v>
      </c>
      <c r="GK162" s="41" t="e">
        <f t="shared" si="107"/>
        <v>#REF!</v>
      </c>
      <c r="GL162" s="41" t="e">
        <f t="shared" si="107"/>
        <v>#REF!</v>
      </c>
      <c r="GM162" s="41" t="e">
        <f t="shared" si="107"/>
        <v>#REF!</v>
      </c>
      <c r="GN162" s="41" t="e">
        <f t="shared" si="106"/>
        <v>#REF!</v>
      </c>
      <c r="GO162" s="41" t="e">
        <f t="shared" si="106"/>
        <v>#REF!</v>
      </c>
      <c r="GP162" s="41" t="e">
        <f t="shared" si="106"/>
        <v>#REF!</v>
      </c>
      <c r="GQ162" s="41" t="e">
        <f t="shared" si="106"/>
        <v>#REF!</v>
      </c>
      <c r="GR162" s="41" t="e">
        <f t="shared" si="106"/>
        <v>#REF!</v>
      </c>
      <c r="GS162" s="41" t="e">
        <f t="shared" si="106"/>
        <v>#REF!</v>
      </c>
      <c r="GT162" s="41" t="e">
        <f t="shared" si="106"/>
        <v>#REF!</v>
      </c>
      <c r="GU162" s="41" t="e">
        <f t="shared" si="106"/>
        <v>#REF!</v>
      </c>
      <c r="GV162" s="41" t="e">
        <f t="shared" si="108"/>
        <v>#REF!</v>
      </c>
      <c r="GW162" s="41" t="e">
        <f t="shared" si="108"/>
        <v>#REF!</v>
      </c>
      <c r="GX162" s="41" t="e">
        <f t="shared" si="108"/>
        <v>#REF!</v>
      </c>
      <c r="GY162" s="41" t="e">
        <f t="shared" si="108"/>
        <v>#REF!</v>
      </c>
      <c r="GZ162" s="41" t="e">
        <f t="shared" si="108"/>
        <v>#REF!</v>
      </c>
      <c r="HA162" s="41" t="e">
        <f t="shared" si="108"/>
        <v>#REF!</v>
      </c>
      <c r="HB162" s="41" t="e">
        <f t="shared" si="108"/>
        <v>#REF!</v>
      </c>
      <c r="HC162" s="41" t="e">
        <f t="shared" si="108"/>
        <v>#REF!</v>
      </c>
      <c r="HD162" s="41" t="e">
        <f t="shared" si="108"/>
        <v>#REF!</v>
      </c>
      <c r="HE162" s="41" t="e">
        <f t="shared" si="109"/>
        <v>#REF!</v>
      </c>
      <c r="HF162" s="41" t="e">
        <f t="shared" si="109"/>
        <v>#REF!</v>
      </c>
      <c r="HG162" s="41" t="e">
        <f t="shared" si="109"/>
        <v>#REF!</v>
      </c>
      <c r="HH162" s="41" t="e">
        <f t="shared" si="91"/>
        <v>#REF!</v>
      </c>
      <c r="HI162" s="41" t="e">
        <f t="shared" si="91"/>
        <v>#REF!</v>
      </c>
      <c r="HJ162" s="41" t="e">
        <f t="shared" si="91"/>
        <v>#REF!</v>
      </c>
    </row>
    <row r="163" spans="1:218" ht="14.4" x14ac:dyDescent="0.3">
      <c r="A163" s="42">
        <v>160</v>
      </c>
      <c r="B163" s="43" t="e">
        <f>'CMM3 - AUX CALC'!$FE$67</f>
        <v>#REF!</v>
      </c>
      <c r="FF163" s="41" t="e">
        <f>$B163/(_xlfn.SINGLE(PrazoConcessao)*12-FF$3+1)</f>
        <v>#REF!</v>
      </c>
      <c r="FG163" s="41" t="e">
        <f t="shared" si="104"/>
        <v>#REF!</v>
      </c>
      <c r="FH163" s="41" t="e">
        <f t="shared" si="104"/>
        <v>#REF!</v>
      </c>
      <c r="FI163" s="41" t="e">
        <f t="shared" si="105"/>
        <v>#REF!</v>
      </c>
      <c r="FJ163" s="41" t="e">
        <f t="shared" si="105"/>
        <v>#REF!</v>
      </c>
      <c r="FK163" s="41" t="e">
        <f t="shared" si="105"/>
        <v>#REF!</v>
      </c>
      <c r="FL163" s="41" t="e">
        <f t="shared" si="105"/>
        <v>#REF!</v>
      </c>
      <c r="FM163" s="41" t="e">
        <f t="shared" si="105"/>
        <v>#REF!</v>
      </c>
      <c r="FN163" s="41" t="e">
        <f t="shared" si="105"/>
        <v>#REF!</v>
      </c>
      <c r="FO163" s="41" t="e">
        <f t="shared" si="101"/>
        <v>#REF!</v>
      </c>
      <c r="FP163" s="41" t="e">
        <f t="shared" si="101"/>
        <v>#REF!</v>
      </c>
      <c r="FQ163" s="41" t="e">
        <f t="shared" si="101"/>
        <v>#REF!</v>
      </c>
      <c r="FR163" s="41" t="e">
        <f t="shared" si="101"/>
        <v>#REF!</v>
      </c>
      <c r="FS163" s="41" t="e">
        <f t="shared" si="102"/>
        <v>#REF!</v>
      </c>
      <c r="FT163" s="41" t="e">
        <f t="shared" si="102"/>
        <v>#REF!</v>
      </c>
      <c r="FU163" s="41" t="e">
        <f t="shared" si="102"/>
        <v>#REF!</v>
      </c>
      <c r="FV163" s="41" t="e">
        <f t="shared" si="102"/>
        <v>#REF!</v>
      </c>
      <c r="FW163" s="41" t="e">
        <f t="shared" si="102"/>
        <v>#REF!</v>
      </c>
      <c r="FX163" s="41" t="e">
        <f t="shared" si="102"/>
        <v>#REF!</v>
      </c>
      <c r="FY163" s="41" t="e">
        <f t="shared" si="102"/>
        <v>#REF!</v>
      </c>
      <c r="FZ163" s="41" t="e">
        <f t="shared" si="102"/>
        <v>#REF!</v>
      </c>
      <c r="GA163" s="41" t="e">
        <f t="shared" si="102"/>
        <v>#REF!</v>
      </c>
      <c r="GB163" s="41" t="e">
        <f t="shared" si="102"/>
        <v>#REF!</v>
      </c>
      <c r="GC163" s="41" t="e">
        <f t="shared" si="102"/>
        <v>#REF!</v>
      </c>
      <c r="GD163" s="41" t="e">
        <f t="shared" ref="GD163:GH190" si="110">GC163</f>
        <v>#REF!</v>
      </c>
      <c r="GE163" s="41" t="e">
        <f t="shared" si="110"/>
        <v>#REF!</v>
      </c>
      <c r="GF163" s="41" t="e">
        <f t="shared" si="110"/>
        <v>#REF!</v>
      </c>
      <c r="GG163" s="41" t="e">
        <f t="shared" si="110"/>
        <v>#REF!</v>
      </c>
      <c r="GH163" s="41" t="e">
        <f t="shared" si="110"/>
        <v>#REF!</v>
      </c>
      <c r="GI163" s="41" t="e">
        <f t="shared" si="107"/>
        <v>#REF!</v>
      </c>
      <c r="GJ163" s="41" t="e">
        <f t="shared" si="107"/>
        <v>#REF!</v>
      </c>
      <c r="GK163" s="41" t="e">
        <f t="shared" si="107"/>
        <v>#REF!</v>
      </c>
      <c r="GL163" s="41" t="e">
        <f t="shared" si="107"/>
        <v>#REF!</v>
      </c>
      <c r="GM163" s="41" t="e">
        <f t="shared" si="107"/>
        <v>#REF!</v>
      </c>
      <c r="GN163" s="41" t="e">
        <f t="shared" si="106"/>
        <v>#REF!</v>
      </c>
      <c r="GO163" s="41" t="e">
        <f t="shared" si="106"/>
        <v>#REF!</v>
      </c>
      <c r="GP163" s="41" t="e">
        <f t="shared" si="106"/>
        <v>#REF!</v>
      </c>
      <c r="GQ163" s="41" t="e">
        <f t="shared" si="106"/>
        <v>#REF!</v>
      </c>
      <c r="GR163" s="41" t="e">
        <f t="shared" si="106"/>
        <v>#REF!</v>
      </c>
      <c r="GS163" s="41" t="e">
        <f t="shared" si="106"/>
        <v>#REF!</v>
      </c>
      <c r="GT163" s="41" t="e">
        <f t="shared" si="106"/>
        <v>#REF!</v>
      </c>
      <c r="GU163" s="41" t="e">
        <f t="shared" si="106"/>
        <v>#REF!</v>
      </c>
      <c r="GV163" s="41" t="e">
        <f t="shared" si="108"/>
        <v>#REF!</v>
      </c>
      <c r="GW163" s="41" t="e">
        <f t="shared" si="108"/>
        <v>#REF!</v>
      </c>
      <c r="GX163" s="41" t="e">
        <f t="shared" si="108"/>
        <v>#REF!</v>
      </c>
      <c r="GY163" s="41" t="e">
        <f t="shared" si="108"/>
        <v>#REF!</v>
      </c>
      <c r="GZ163" s="41" t="e">
        <f t="shared" si="108"/>
        <v>#REF!</v>
      </c>
      <c r="HA163" s="41" t="e">
        <f t="shared" si="108"/>
        <v>#REF!</v>
      </c>
      <c r="HB163" s="41" t="e">
        <f t="shared" si="108"/>
        <v>#REF!</v>
      </c>
      <c r="HC163" s="41" t="e">
        <f t="shared" si="108"/>
        <v>#REF!</v>
      </c>
      <c r="HD163" s="41" t="e">
        <f t="shared" si="108"/>
        <v>#REF!</v>
      </c>
      <c r="HE163" s="41" t="e">
        <f t="shared" si="109"/>
        <v>#REF!</v>
      </c>
      <c r="HF163" s="41" t="e">
        <f t="shared" si="109"/>
        <v>#REF!</v>
      </c>
      <c r="HG163" s="41" t="e">
        <f t="shared" si="109"/>
        <v>#REF!</v>
      </c>
      <c r="HH163" s="41" t="e">
        <f t="shared" si="91"/>
        <v>#REF!</v>
      </c>
      <c r="HI163" s="41" t="e">
        <f t="shared" si="91"/>
        <v>#REF!</v>
      </c>
      <c r="HJ163" s="41" t="e">
        <f t="shared" si="91"/>
        <v>#REF!</v>
      </c>
    </row>
    <row r="164" spans="1:218" ht="14.4" x14ac:dyDescent="0.3">
      <c r="A164" s="42">
        <v>161</v>
      </c>
      <c r="B164" s="43" t="e">
        <f>'CMM3 - AUX CALC'!$FF$67</f>
        <v>#REF!</v>
      </c>
      <c r="FG164" s="41" t="e">
        <f>$B164/(_xlfn.SINGLE(PrazoConcessao)*12-FG$3+1)</f>
        <v>#REF!</v>
      </c>
      <c r="FH164" s="41" t="e">
        <f t="shared" si="104"/>
        <v>#REF!</v>
      </c>
      <c r="FI164" s="41" t="e">
        <f t="shared" si="105"/>
        <v>#REF!</v>
      </c>
      <c r="FJ164" s="41" t="e">
        <f t="shared" si="105"/>
        <v>#REF!</v>
      </c>
      <c r="FK164" s="41" t="e">
        <f t="shared" si="105"/>
        <v>#REF!</v>
      </c>
      <c r="FL164" s="41" t="e">
        <f t="shared" si="105"/>
        <v>#REF!</v>
      </c>
      <c r="FM164" s="41" t="e">
        <f t="shared" si="105"/>
        <v>#REF!</v>
      </c>
      <c r="FN164" s="41" t="e">
        <f t="shared" si="105"/>
        <v>#REF!</v>
      </c>
      <c r="FO164" s="41" t="e">
        <f t="shared" si="101"/>
        <v>#REF!</v>
      </c>
      <c r="FP164" s="41" t="e">
        <f t="shared" si="101"/>
        <v>#REF!</v>
      </c>
      <c r="FQ164" s="41" t="e">
        <f t="shared" si="101"/>
        <v>#REF!</v>
      </c>
      <c r="FR164" s="41" t="e">
        <f t="shared" si="101"/>
        <v>#REF!</v>
      </c>
      <c r="FS164" s="41" t="e">
        <f t="shared" si="101"/>
        <v>#REF!</v>
      </c>
      <c r="FT164" s="41" t="e">
        <f t="shared" si="101"/>
        <v>#REF!</v>
      </c>
      <c r="FU164" s="41" t="e">
        <f t="shared" si="101"/>
        <v>#REF!</v>
      </c>
      <c r="FV164" s="41" t="e">
        <f t="shared" si="101"/>
        <v>#REF!</v>
      </c>
      <c r="FW164" s="41" t="e">
        <f t="shared" si="101"/>
        <v>#REF!</v>
      </c>
      <c r="FX164" s="41" t="e">
        <f t="shared" si="101"/>
        <v>#REF!</v>
      </c>
      <c r="FY164" s="41" t="e">
        <f t="shared" si="101"/>
        <v>#REF!</v>
      </c>
      <c r="FZ164" s="41" t="e">
        <f t="shared" si="101"/>
        <v>#REF!</v>
      </c>
      <c r="GA164" s="41" t="e">
        <f t="shared" si="101"/>
        <v>#REF!</v>
      </c>
      <c r="GB164" s="41" t="e">
        <f t="shared" si="101"/>
        <v>#REF!</v>
      </c>
      <c r="GC164" s="41" t="e">
        <f t="shared" si="101"/>
        <v>#REF!</v>
      </c>
      <c r="GD164" s="41" t="e">
        <f t="shared" si="110"/>
        <v>#REF!</v>
      </c>
      <c r="GE164" s="41" t="e">
        <f t="shared" si="110"/>
        <v>#REF!</v>
      </c>
      <c r="GF164" s="41" t="e">
        <f t="shared" si="110"/>
        <v>#REF!</v>
      </c>
      <c r="GG164" s="41" t="e">
        <f t="shared" si="110"/>
        <v>#REF!</v>
      </c>
      <c r="GH164" s="41" t="e">
        <f t="shared" si="110"/>
        <v>#REF!</v>
      </c>
      <c r="GI164" s="41" t="e">
        <f t="shared" si="107"/>
        <v>#REF!</v>
      </c>
      <c r="GJ164" s="41" t="e">
        <f t="shared" si="107"/>
        <v>#REF!</v>
      </c>
      <c r="GK164" s="41" t="e">
        <f t="shared" si="107"/>
        <v>#REF!</v>
      </c>
      <c r="GL164" s="41" t="e">
        <f t="shared" si="107"/>
        <v>#REF!</v>
      </c>
      <c r="GM164" s="41" t="e">
        <f t="shared" si="107"/>
        <v>#REF!</v>
      </c>
      <c r="GN164" s="41" t="e">
        <f t="shared" si="106"/>
        <v>#REF!</v>
      </c>
      <c r="GO164" s="41" t="e">
        <f t="shared" si="106"/>
        <v>#REF!</v>
      </c>
      <c r="GP164" s="41" t="e">
        <f t="shared" si="106"/>
        <v>#REF!</v>
      </c>
      <c r="GQ164" s="41" t="e">
        <f t="shared" si="106"/>
        <v>#REF!</v>
      </c>
      <c r="GR164" s="41" t="e">
        <f t="shared" si="106"/>
        <v>#REF!</v>
      </c>
      <c r="GS164" s="41" t="e">
        <f t="shared" si="106"/>
        <v>#REF!</v>
      </c>
      <c r="GT164" s="41" t="e">
        <f t="shared" si="106"/>
        <v>#REF!</v>
      </c>
      <c r="GU164" s="41" t="e">
        <f t="shared" si="106"/>
        <v>#REF!</v>
      </c>
      <c r="GV164" s="41" t="e">
        <f t="shared" si="108"/>
        <v>#REF!</v>
      </c>
      <c r="GW164" s="41" t="e">
        <f t="shared" si="108"/>
        <v>#REF!</v>
      </c>
      <c r="GX164" s="41" t="e">
        <f t="shared" si="108"/>
        <v>#REF!</v>
      </c>
      <c r="GY164" s="41" t="e">
        <f t="shared" si="108"/>
        <v>#REF!</v>
      </c>
      <c r="GZ164" s="41" t="e">
        <f t="shared" si="108"/>
        <v>#REF!</v>
      </c>
      <c r="HA164" s="41" t="e">
        <f t="shared" si="108"/>
        <v>#REF!</v>
      </c>
      <c r="HB164" s="41" t="e">
        <f t="shared" si="108"/>
        <v>#REF!</v>
      </c>
      <c r="HC164" s="41" t="e">
        <f t="shared" si="108"/>
        <v>#REF!</v>
      </c>
      <c r="HD164" s="41" t="e">
        <f t="shared" si="108"/>
        <v>#REF!</v>
      </c>
      <c r="HE164" s="41" t="e">
        <f t="shared" si="109"/>
        <v>#REF!</v>
      </c>
      <c r="HF164" s="41" t="e">
        <f t="shared" si="109"/>
        <v>#REF!</v>
      </c>
      <c r="HG164" s="41" t="e">
        <f t="shared" si="109"/>
        <v>#REF!</v>
      </c>
      <c r="HH164" s="41" t="e">
        <f t="shared" si="91"/>
        <v>#REF!</v>
      </c>
      <c r="HI164" s="41" t="e">
        <f t="shared" si="91"/>
        <v>#REF!</v>
      </c>
      <c r="HJ164" s="41" t="e">
        <f t="shared" si="91"/>
        <v>#REF!</v>
      </c>
    </row>
    <row r="165" spans="1:218" ht="14.4" x14ac:dyDescent="0.3">
      <c r="A165" s="42">
        <v>162</v>
      </c>
      <c r="B165" s="43" t="e">
        <f>'CMM3 - AUX CALC'!$FG$67</f>
        <v>#REF!</v>
      </c>
      <c r="FH165" s="41" t="e">
        <f>$B165/(_xlfn.SINGLE(PrazoConcessao)*12-FH$3+1)</f>
        <v>#REF!</v>
      </c>
      <c r="FI165" s="41" t="e">
        <f t="shared" si="105"/>
        <v>#REF!</v>
      </c>
      <c r="FJ165" s="41" t="e">
        <f t="shared" si="105"/>
        <v>#REF!</v>
      </c>
      <c r="FK165" s="41" t="e">
        <f t="shared" si="105"/>
        <v>#REF!</v>
      </c>
      <c r="FL165" s="41" t="e">
        <f t="shared" si="105"/>
        <v>#REF!</v>
      </c>
      <c r="FM165" s="41" t="e">
        <f t="shared" si="105"/>
        <v>#REF!</v>
      </c>
      <c r="FN165" s="41" t="e">
        <f t="shared" si="105"/>
        <v>#REF!</v>
      </c>
      <c r="FO165" s="41" t="e">
        <f t="shared" si="101"/>
        <v>#REF!</v>
      </c>
      <c r="FP165" s="41" t="e">
        <f t="shared" si="101"/>
        <v>#REF!</v>
      </c>
      <c r="FQ165" s="41" t="e">
        <f t="shared" si="101"/>
        <v>#REF!</v>
      </c>
      <c r="FR165" s="41" t="e">
        <f t="shared" si="101"/>
        <v>#REF!</v>
      </c>
      <c r="FS165" s="41" t="e">
        <f t="shared" si="101"/>
        <v>#REF!</v>
      </c>
      <c r="FT165" s="41" t="e">
        <f t="shared" si="101"/>
        <v>#REF!</v>
      </c>
      <c r="FU165" s="41" t="e">
        <f t="shared" si="101"/>
        <v>#REF!</v>
      </c>
      <c r="FV165" s="41" t="e">
        <f t="shared" si="101"/>
        <v>#REF!</v>
      </c>
      <c r="FW165" s="41" t="e">
        <f t="shared" si="101"/>
        <v>#REF!</v>
      </c>
      <c r="FX165" s="41" t="e">
        <f t="shared" si="101"/>
        <v>#REF!</v>
      </c>
      <c r="FY165" s="41" t="e">
        <f t="shared" si="101"/>
        <v>#REF!</v>
      </c>
      <c r="FZ165" s="41" t="e">
        <f t="shared" si="101"/>
        <v>#REF!</v>
      </c>
      <c r="GA165" s="41" t="e">
        <f t="shared" si="101"/>
        <v>#REF!</v>
      </c>
      <c r="GB165" s="41" t="e">
        <f t="shared" si="101"/>
        <v>#REF!</v>
      </c>
      <c r="GC165" s="41" t="e">
        <f t="shared" si="101"/>
        <v>#REF!</v>
      </c>
      <c r="GD165" s="41" t="e">
        <f t="shared" si="110"/>
        <v>#REF!</v>
      </c>
      <c r="GE165" s="41" t="e">
        <f t="shared" si="110"/>
        <v>#REF!</v>
      </c>
      <c r="GF165" s="41" t="e">
        <f t="shared" si="110"/>
        <v>#REF!</v>
      </c>
      <c r="GG165" s="41" t="e">
        <f t="shared" si="110"/>
        <v>#REF!</v>
      </c>
      <c r="GH165" s="41" t="e">
        <f t="shared" si="110"/>
        <v>#REF!</v>
      </c>
      <c r="GI165" s="41" t="e">
        <f t="shared" si="107"/>
        <v>#REF!</v>
      </c>
      <c r="GJ165" s="41" t="e">
        <f t="shared" si="107"/>
        <v>#REF!</v>
      </c>
      <c r="GK165" s="41" t="e">
        <f t="shared" si="107"/>
        <v>#REF!</v>
      </c>
      <c r="GL165" s="41" t="e">
        <f t="shared" si="107"/>
        <v>#REF!</v>
      </c>
      <c r="GM165" s="41" t="e">
        <f t="shared" si="107"/>
        <v>#REF!</v>
      </c>
      <c r="GN165" s="41" t="e">
        <f t="shared" si="106"/>
        <v>#REF!</v>
      </c>
      <c r="GO165" s="41" t="e">
        <f t="shared" si="106"/>
        <v>#REF!</v>
      </c>
      <c r="GP165" s="41" t="e">
        <f t="shared" si="106"/>
        <v>#REF!</v>
      </c>
      <c r="GQ165" s="41" t="e">
        <f t="shared" si="106"/>
        <v>#REF!</v>
      </c>
      <c r="GR165" s="41" t="e">
        <f t="shared" si="106"/>
        <v>#REF!</v>
      </c>
      <c r="GS165" s="41" t="e">
        <f t="shared" si="106"/>
        <v>#REF!</v>
      </c>
      <c r="GT165" s="41" t="e">
        <f t="shared" si="106"/>
        <v>#REF!</v>
      </c>
      <c r="GU165" s="41" t="e">
        <f t="shared" si="106"/>
        <v>#REF!</v>
      </c>
      <c r="GV165" s="41" t="e">
        <f t="shared" si="108"/>
        <v>#REF!</v>
      </c>
      <c r="GW165" s="41" t="e">
        <f t="shared" si="108"/>
        <v>#REF!</v>
      </c>
      <c r="GX165" s="41" t="e">
        <f t="shared" si="108"/>
        <v>#REF!</v>
      </c>
      <c r="GY165" s="41" t="e">
        <f t="shared" si="108"/>
        <v>#REF!</v>
      </c>
      <c r="GZ165" s="41" t="e">
        <f t="shared" si="108"/>
        <v>#REF!</v>
      </c>
      <c r="HA165" s="41" t="e">
        <f t="shared" si="108"/>
        <v>#REF!</v>
      </c>
      <c r="HB165" s="41" t="e">
        <f t="shared" si="108"/>
        <v>#REF!</v>
      </c>
      <c r="HC165" s="41" t="e">
        <f t="shared" si="108"/>
        <v>#REF!</v>
      </c>
      <c r="HD165" s="41" t="e">
        <f t="shared" si="108"/>
        <v>#REF!</v>
      </c>
      <c r="HE165" s="41" t="e">
        <f t="shared" si="109"/>
        <v>#REF!</v>
      </c>
      <c r="HF165" s="41" t="e">
        <f t="shared" si="109"/>
        <v>#REF!</v>
      </c>
      <c r="HG165" s="41" t="e">
        <f t="shared" si="109"/>
        <v>#REF!</v>
      </c>
      <c r="HH165" s="41" t="e">
        <f t="shared" si="91"/>
        <v>#REF!</v>
      </c>
      <c r="HI165" s="41" t="e">
        <f t="shared" si="91"/>
        <v>#REF!</v>
      </c>
      <c r="HJ165" s="41" t="e">
        <f t="shared" si="91"/>
        <v>#REF!</v>
      </c>
    </row>
    <row r="166" spans="1:218" ht="14.4" x14ac:dyDescent="0.3">
      <c r="A166" s="42">
        <v>163</v>
      </c>
      <c r="B166" s="43" t="e">
        <f>'CMM3 - AUX CALC'!$FH$67</f>
        <v>#REF!</v>
      </c>
      <c r="FI166" s="41" t="e">
        <f>$B166/(_xlfn.SINGLE(PrazoConcessao)*12-FI$3+1)</f>
        <v>#REF!</v>
      </c>
      <c r="FJ166" s="41" t="e">
        <f t="shared" si="105"/>
        <v>#REF!</v>
      </c>
      <c r="FK166" s="41" t="e">
        <f t="shared" si="105"/>
        <v>#REF!</v>
      </c>
      <c r="FL166" s="41" t="e">
        <f t="shared" si="105"/>
        <v>#REF!</v>
      </c>
      <c r="FM166" s="41" t="e">
        <f t="shared" si="105"/>
        <v>#REF!</v>
      </c>
      <c r="FN166" s="41" t="e">
        <f t="shared" si="105"/>
        <v>#REF!</v>
      </c>
      <c r="FO166" s="41" t="e">
        <f t="shared" si="101"/>
        <v>#REF!</v>
      </c>
      <c r="FP166" s="41" t="e">
        <f t="shared" si="101"/>
        <v>#REF!</v>
      </c>
      <c r="FQ166" s="41" t="e">
        <f t="shared" si="101"/>
        <v>#REF!</v>
      </c>
      <c r="FR166" s="41" t="e">
        <f t="shared" si="101"/>
        <v>#REF!</v>
      </c>
      <c r="FS166" s="41" t="e">
        <f t="shared" si="101"/>
        <v>#REF!</v>
      </c>
      <c r="FT166" s="41" t="e">
        <f t="shared" si="101"/>
        <v>#REF!</v>
      </c>
      <c r="FU166" s="41" t="e">
        <f t="shared" si="101"/>
        <v>#REF!</v>
      </c>
      <c r="FV166" s="41" t="e">
        <f t="shared" si="101"/>
        <v>#REF!</v>
      </c>
      <c r="FW166" s="41" t="e">
        <f t="shared" si="101"/>
        <v>#REF!</v>
      </c>
      <c r="FX166" s="41" t="e">
        <f t="shared" si="101"/>
        <v>#REF!</v>
      </c>
      <c r="FY166" s="41" t="e">
        <f t="shared" si="101"/>
        <v>#REF!</v>
      </c>
      <c r="FZ166" s="41" t="e">
        <f t="shared" si="101"/>
        <v>#REF!</v>
      </c>
      <c r="GA166" s="41" t="e">
        <f t="shared" si="101"/>
        <v>#REF!</v>
      </c>
      <c r="GB166" s="41" t="e">
        <f t="shared" si="101"/>
        <v>#REF!</v>
      </c>
      <c r="GC166" s="41" t="e">
        <f t="shared" si="101"/>
        <v>#REF!</v>
      </c>
      <c r="GD166" s="41" t="e">
        <f t="shared" si="110"/>
        <v>#REF!</v>
      </c>
      <c r="GE166" s="41" t="e">
        <f t="shared" si="110"/>
        <v>#REF!</v>
      </c>
      <c r="GF166" s="41" t="e">
        <f t="shared" si="110"/>
        <v>#REF!</v>
      </c>
      <c r="GG166" s="41" t="e">
        <f t="shared" si="110"/>
        <v>#REF!</v>
      </c>
      <c r="GH166" s="41" t="e">
        <f t="shared" si="110"/>
        <v>#REF!</v>
      </c>
      <c r="GI166" s="41" t="e">
        <f t="shared" si="107"/>
        <v>#REF!</v>
      </c>
      <c r="GJ166" s="41" t="e">
        <f t="shared" si="107"/>
        <v>#REF!</v>
      </c>
      <c r="GK166" s="41" t="e">
        <f t="shared" si="107"/>
        <v>#REF!</v>
      </c>
      <c r="GL166" s="41" t="e">
        <f t="shared" si="107"/>
        <v>#REF!</v>
      </c>
      <c r="GM166" s="41" t="e">
        <f t="shared" si="107"/>
        <v>#REF!</v>
      </c>
      <c r="GN166" s="41" t="e">
        <f t="shared" si="106"/>
        <v>#REF!</v>
      </c>
      <c r="GO166" s="41" t="e">
        <f t="shared" si="106"/>
        <v>#REF!</v>
      </c>
      <c r="GP166" s="41" t="e">
        <f t="shared" si="106"/>
        <v>#REF!</v>
      </c>
      <c r="GQ166" s="41" t="e">
        <f t="shared" si="106"/>
        <v>#REF!</v>
      </c>
      <c r="GR166" s="41" t="e">
        <f t="shared" si="106"/>
        <v>#REF!</v>
      </c>
      <c r="GS166" s="41" t="e">
        <f t="shared" si="106"/>
        <v>#REF!</v>
      </c>
      <c r="GT166" s="41" t="e">
        <f t="shared" si="106"/>
        <v>#REF!</v>
      </c>
      <c r="GU166" s="41" t="e">
        <f t="shared" si="106"/>
        <v>#REF!</v>
      </c>
      <c r="GV166" s="41" t="e">
        <f t="shared" si="108"/>
        <v>#REF!</v>
      </c>
      <c r="GW166" s="41" t="e">
        <f t="shared" si="108"/>
        <v>#REF!</v>
      </c>
      <c r="GX166" s="41" t="e">
        <f t="shared" si="108"/>
        <v>#REF!</v>
      </c>
      <c r="GY166" s="41" t="e">
        <f t="shared" si="108"/>
        <v>#REF!</v>
      </c>
      <c r="GZ166" s="41" t="e">
        <f t="shared" si="108"/>
        <v>#REF!</v>
      </c>
      <c r="HA166" s="41" t="e">
        <f t="shared" si="108"/>
        <v>#REF!</v>
      </c>
      <c r="HB166" s="41" t="e">
        <f t="shared" si="108"/>
        <v>#REF!</v>
      </c>
      <c r="HC166" s="41" t="e">
        <f t="shared" si="108"/>
        <v>#REF!</v>
      </c>
      <c r="HD166" s="41" t="e">
        <f t="shared" si="108"/>
        <v>#REF!</v>
      </c>
      <c r="HE166" s="41" t="e">
        <f t="shared" si="109"/>
        <v>#REF!</v>
      </c>
      <c r="HF166" s="41" t="e">
        <f t="shared" si="109"/>
        <v>#REF!</v>
      </c>
      <c r="HG166" s="41" t="e">
        <f t="shared" si="109"/>
        <v>#REF!</v>
      </c>
      <c r="HH166" s="41" t="e">
        <f t="shared" si="91"/>
        <v>#REF!</v>
      </c>
      <c r="HI166" s="41" t="e">
        <f t="shared" si="91"/>
        <v>#REF!</v>
      </c>
      <c r="HJ166" s="41" t="e">
        <f t="shared" si="91"/>
        <v>#REF!</v>
      </c>
    </row>
    <row r="167" spans="1:218" ht="14.4" x14ac:dyDescent="0.3">
      <c r="A167" s="42">
        <v>164</v>
      </c>
      <c r="B167" s="43" t="e">
        <f>'CMM3 - AUX CALC'!$FI$67</f>
        <v>#REF!</v>
      </c>
      <c r="FJ167" s="41" t="e">
        <f>$B167/(_xlfn.SINGLE(PrazoConcessao)*12-FJ$3+1)</f>
        <v>#REF!</v>
      </c>
      <c r="FK167" s="41" t="e">
        <f t="shared" ref="FK167:FN170" si="111">FJ167</f>
        <v>#REF!</v>
      </c>
      <c r="FL167" s="41" t="e">
        <f t="shared" si="111"/>
        <v>#REF!</v>
      </c>
      <c r="FM167" s="41" t="e">
        <f t="shared" si="111"/>
        <v>#REF!</v>
      </c>
      <c r="FN167" s="41" t="e">
        <f t="shared" si="111"/>
        <v>#REF!</v>
      </c>
      <c r="FO167" s="41" t="e">
        <f t="shared" si="101"/>
        <v>#REF!</v>
      </c>
      <c r="FP167" s="41" t="e">
        <f t="shared" si="101"/>
        <v>#REF!</v>
      </c>
      <c r="FQ167" s="41" t="e">
        <f t="shared" si="101"/>
        <v>#REF!</v>
      </c>
      <c r="FR167" s="41" t="e">
        <f t="shared" si="101"/>
        <v>#REF!</v>
      </c>
      <c r="FS167" s="41" t="e">
        <f t="shared" si="101"/>
        <v>#REF!</v>
      </c>
      <c r="FT167" s="41" t="e">
        <f t="shared" si="101"/>
        <v>#REF!</v>
      </c>
      <c r="FU167" s="41" t="e">
        <f t="shared" si="101"/>
        <v>#REF!</v>
      </c>
      <c r="FV167" s="41" t="e">
        <f t="shared" si="101"/>
        <v>#REF!</v>
      </c>
      <c r="FW167" s="41" t="e">
        <f t="shared" si="101"/>
        <v>#REF!</v>
      </c>
      <c r="FX167" s="41" t="e">
        <f t="shared" si="101"/>
        <v>#REF!</v>
      </c>
      <c r="FY167" s="41" t="e">
        <f t="shared" si="101"/>
        <v>#REF!</v>
      </c>
      <c r="FZ167" s="41" t="e">
        <f t="shared" si="101"/>
        <v>#REF!</v>
      </c>
      <c r="GA167" s="41" t="e">
        <f t="shared" si="101"/>
        <v>#REF!</v>
      </c>
      <c r="GB167" s="41" t="e">
        <f t="shared" si="101"/>
        <v>#REF!</v>
      </c>
      <c r="GC167" s="41" t="e">
        <f t="shared" si="101"/>
        <v>#REF!</v>
      </c>
      <c r="GD167" s="41" t="e">
        <f t="shared" si="110"/>
        <v>#REF!</v>
      </c>
      <c r="GE167" s="41" t="e">
        <f t="shared" si="110"/>
        <v>#REF!</v>
      </c>
      <c r="GF167" s="41" t="e">
        <f t="shared" si="110"/>
        <v>#REF!</v>
      </c>
      <c r="GG167" s="41" t="e">
        <f t="shared" si="110"/>
        <v>#REF!</v>
      </c>
      <c r="GH167" s="41" t="e">
        <f t="shared" si="110"/>
        <v>#REF!</v>
      </c>
      <c r="GI167" s="41" t="e">
        <f t="shared" si="107"/>
        <v>#REF!</v>
      </c>
      <c r="GJ167" s="41" t="e">
        <f t="shared" si="107"/>
        <v>#REF!</v>
      </c>
      <c r="GK167" s="41" t="e">
        <f t="shared" si="107"/>
        <v>#REF!</v>
      </c>
      <c r="GL167" s="41" t="e">
        <f t="shared" si="107"/>
        <v>#REF!</v>
      </c>
      <c r="GM167" s="41" t="e">
        <f t="shared" si="107"/>
        <v>#REF!</v>
      </c>
      <c r="GN167" s="41" t="e">
        <f t="shared" si="106"/>
        <v>#REF!</v>
      </c>
      <c r="GO167" s="41" t="e">
        <f t="shared" si="106"/>
        <v>#REF!</v>
      </c>
      <c r="GP167" s="41" t="e">
        <f t="shared" si="106"/>
        <v>#REF!</v>
      </c>
      <c r="GQ167" s="41" t="e">
        <f t="shared" si="106"/>
        <v>#REF!</v>
      </c>
      <c r="GR167" s="41" t="e">
        <f t="shared" si="106"/>
        <v>#REF!</v>
      </c>
      <c r="GS167" s="41" t="e">
        <f t="shared" si="106"/>
        <v>#REF!</v>
      </c>
      <c r="GT167" s="41" t="e">
        <f t="shared" si="106"/>
        <v>#REF!</v>
      </c>
      <c r="GU167" s="41" t="e">
        <f t="shared" si="106"/>
        <v>#REF!</v>
      </c>
      <c r="GV167" s="41" t="e">
        <f t="shared" si="108"/>
        <v>#REF!</v>
      </c>
      <c r="GW167" s="41" t="e">
        <f t="shared" si="108"/>
        <v>#REF!</v>
      </c>
      <c r="GX167" s="41" t="e">
        <f t="shared" si="108"/>
        <v>#REF!</v>
      </c>
      <c r="GY167" s="41" t="e">
        <f t="shared" si="108"/>
        <v>#REF!</v>
      </c>
      <c r="GZ167" s="41" t="e">
        <f t="shared" si="108"/>
        <v>#REF!</v>
      </c>
      <c r="HA167" s="41" t="e">
        <f t="shared" si="108"/>
        <v>#REF!</v>
      </c>
      <c r="HB167" s="41" t="e">
        <f t="shared" si="108"/>
        <v>#REF!</v>
      </c>
      <c r="HC167" s="41" t="e">
        <f t="shared" si="108"/>
        <v>#REF!</v>
      </c>
      <c r="HD167" s="41" t="e">
        <f t="shared" si="108"/>
        <v>#REF!</v>
      </c>
      <c r="HE167" s="41" t="e">
        <f t="shared" si="109"/>
        <v>#REF!</v>
      </c>
      <c r="HF167" s="41" t="e">
        <f t="shared" si="109"/>
        <v>#REF!</v>
      </c>
      <c r="HG167" s="41" t="e">
        <f t="shared" si="109"/>
        <v>#REF!</v>
      </c>
      <c r="HH167" s="41" t="e">
        <f t="shared" si="91"/>
        <v>#REF!</v>
      </c>
      <c r="HI167" s="41" t="e">
        <f t="shared" si="91"/>
        <v>#REF!</v>
      </c>
      <c r="HJ167" s="41" t="e">
        <f t="shared" si="91"/>
        <v>#REF!</v>
      </c>
    </row>
    <row r="168" spans="1:218" ht="14.4" x14ac:dyDescent="0.3">
      <c r="A168" s="42">
        <v>165</v>
      </c>
      <c r="B168" s="43" t="e">
        <f>'CMM3 - AUX CALC'!$FJ$67</f>
        <v>#REF!</v>
      </c>
      <c r="FK168" s="41" t="e">
        <f>$B168/(_xlfn.SINGLE(PrazoConcessao)*12-FK$3+1)</f>
        <v>#REF!</v>
      </c>
      <c r="FL168" s="41" t="e">
        <f t="shared" si="111"/>
        <v>#REF!</v>
      </c>
      <c r="FM168" s="41" t="e">
        <f t="shared" si="111"/>
        <v>#REF!</v>
      </c>
      <c r="FN168" s="41" t="e">
        <f t="shared" si="111"/>
        <v>#REF!</v>
      </c>
      <c r="FO168" s="41" t="e">
        <f t="shared" si="101"/>
        <v>#REF!</v>
      </c>
      <c r="FP168" s="41" t="e">
        <f t="shared" si="101"/>
        <v>#REF!</v>
      </c>
      <c r="FQ168" s="41" t="e">
        <f t="shared" si="101"/>
        <v>#REF!</v>
      </c>
      <c r="FR168" s="41" t="e">
        <f t="shared" si="101"/>
        <v>#REF!</v>
      </c>
      <c r="FS168" s="41" t="e">
        <f t="shared" si="101"/>
        <v>#REF!</v>
      </c>
      <c r="FT168" s="41" t="e">
        <f t="shared" si="101"/>
        <v>#REF!</v>
      </c>
      <c r="FU168" s="41" t="e">
        <f t="shared" si="101"/>
        <v>#REF!</v>
      </c>
      <c r="FV168" s="41" t="e">
        <f t="shared" si="101"/>
        <v>#REF!</v>
      </c>
      <c r="FW168" s="41" t="e">
        <f t="shared" si="101"/>
        <v>#REF!</v>
      </c>
      <c r="FX168" s="41" t="e">
        <f t="shared" si="101"/>
        <v>#REF!</v>
      </c>
      <c r="FY168" s="41" t="e">
        <f t="shared" si="101"/>
        <v>#REF!</v>
      </c>
      <c r="FZ168" s="41" t="e">
        <f t="shared" si="101"/>
        <v>#REF!</v>
      </c>
      <c r="GA168" s="41" t="e">
        <f t="shared" si="101"/>
        <v>#REF!</v>
      </c>
      <c r="GB168" s="41" t="e">
        <f t="shared" si="101"/>
        <v>#REF!</v>
      </c>
      <c r="GC168" s="41" t="e">
        <f t="shared" si="101"/>
        <v>#REF!</v>
      </c>
      <c r="GD168" s="41" t="e">
        <f t="shared" si="110"/>
        <v>#REF!</v>
      </c>
      <c r="GE168" s="41" t="e">
        <f t="shared" si="110"/>
        <v>#REF!</v>
      </c>
      <c r="GF168" s="41" t="e">
        <f t="shared" si="110"/>
        <v>#REF!</v>
      </c>
      <c r="GG168" s="41" t="e">
        <f t="shared" si="110"/>
        <v>#REF!</v>
      </c>
      <c r="GH168" s="41" t="e">
        <f t="shared" si="110"/>
        <v>#REF!</v>
      </c>
      <c r="GI168" s="41" t="e">
        <f t="shared" si="107"/>
        <v>#REF!</v>
      </c>
      <c r="GJ168" s="41" t="e">
        <f t="shared" si="107"/>
        <v>#REF!</v>
      </c>
      <c r="GK168" s="41" t="e">
        <f t="shared" si="107"/>
        <v>#REF!</v>
      </c>
      <c r="GL168" s="41" t="e">
        <f t="shared" si="107"/>
        <v>#REF!</v>
      </c>
      <c r="GM168" s="41" t="e">
        <f t="shared" si="107"/>
        <v>#REF!</v>
      </c>
      <c r="GN168" s="41" t="e">
        <f t="shared" si="106"/>
        <v>#REF!</v>
      </c>
      <c r="GO168" s="41" t="e">
        <f t="shared" si="106"/>
        <v>#REF!</v>
      </c>
      <c r="GP168" s="41" t="e">
        <f t="shared" si="106"/>
        <v>#REF!</v>
      </c>
      <c r="GQ168" s="41" t="e">
        <f t="shared" si="106"/>
        <v>#REF!</v>
      </c>
      <c r="GR168" s="41" t="e">
        <f t="shared" si="106"/>
        <v>#REF!</v>
      </c>
      <c r="GS168" s="41" t="e">
        <f t="shared" si="106"/>
        <v>#REF!</v>
      </c>
      <c r="GT168" s="41" t="e">
        <f t="shared" si="106"/>
        <v>#REF!</v>
      </c>
      <c r="GU168" s="41" t="e">
        <f t="shared" si="106"/>
        <v>#REF!</v>
      </c>
      <c r="GV168" s="41" t="e">
        <f t="shared" si="108"/>
        <v>#REF!</v>
      </c>
      <c r="GW168" s="41" t="e">
        <f t="shared" si="108"/>
        <v>#REF!</v>
      </c>
      <c r="GX168" s="41" t="e">
        <f t="shared" si="108"/>
        <v>#REF!</v>
      </c>
      <c r="GY168" s="41" t="e">
        <f t="shared" si="108"/>
        <v>#REF!</v>
      </c>
      <c r="GZ168" s="41" t="e">
        <f t="shared" si="108"/>
        <v>#REF!</v>
      </c>
      <c r="HA168" s="41" t="e">
        <f t="shared" si="108"/>
        <v>#REF!</v>
      </c>
      <c r="HB168" s="41" t="e">
        <f t="shared" si="108"/>
        <v>#REF!</v>
      </c>
      <c r="HC168" s="41" t="e">
        <f t="shared" si="108"/>
        <v>#REF!</v>
      </c>
      <c r="HD168" s="41" t="e">
        <f t="shared" si="108"/>
        <v>#REF!</v>
      </c>
      <c r="HE168" s="41" t="e">
        <f t="shared" si="109"/>
        <v>#REF!</v>
      </c>
      <c r="HF168" s="41" t="e">
        <f t="shared" si="109"/>
        <v>#REF!</v>
      </c>
      <c r="HG168" s="41" t="e">
        <f t="shared" si="109"/>
        <v>#REF!</v>
      </c>
      <c r="HH168" s="41" t="e">
        <f t="shared" si="91"/>
        <v>#REF!</v>
      </c>
      <c r="HI168" s="41" t="e">
        <f t="shared" si="91"/>
        <v>#REF!</v>
      </c>
      <c r="HJ168" s="41" t="e">
        <f t="shared" si="91"/>
        <v>#REF!</v>
      </c>
    </row>
    <row r="169" spans="1:218" ht="14.4" x14ac:dyDescent="0.3">
      <c r="A169" s="42">
        <v>166</v>
      </c>
      <c r="B169" s="43" t="e">
        <f>'CMM3 - AUX CALC'!$FK$67</f>
        <v>#REF!</v>
      </c>
      <c r="FL169" s="41" t="e">
        <f>$B169/(_xlfn.SINGLE(PrazoConcessao)*12-FL$3+1)</f>
        <v>#REF!</v>
      </c>
      <c r="FM169" s="41" t="e">
        <f t="shared" si="111"/>
        <v>#REF!</v>
      </c>
      <c r="FN169" s="41" t="e">
        <f t="shared" si="111"/>
        <v>#REF!</v>
      </c>
      <c r="FO169" s="41" t="e">
        <f t="shared" si="101"/>
        <v>#REF!</v>
      </c>
      <c r="FP169" s="41" t="e">
        <f t="shared" si="101"/>
        <v>#REF!</v>
      </c>
      <c r="FQ169" s="41" t="e">
        <f t="shared" si="101"/>
        <v>#REF!</v>
      </c>
      <c r="FR169" s="41" t="e">
        <f t="shared" si="101"/>
        <v>#REF!</v>
      </c>
      <c r="FS169" s="41" t="e">
        <f t="shared" si="101"/>
        <v>#REF!</v>
      </c>
      <c r="FT169" s="41" t="e">
        <f t="shared" si="101"/>
        <v>#REF!</v>
      </c>
      <c r="FU169" s="41" t="e">
        <f t="shared" si="101"/>
        <v>#REF!</v>
      </c>
      <c r="FV169" s="41" t="e">
        <f t="shared" si="101"/>
        <v>#REF!</v>
      </c>
      <c r="FW169" s="41" t="e">
        <f t="shared" si="101"/>
        <v>#REF!</v>
      </c>
      <c r="FX169" s="41" t="e">
        <f t="shared" si="101"/>
        <v>#REF!</v>
      </c>
      <c r="FY169" s="41" t="e">
        <f t="shared" si="101"/>
        <v>#REF!</v>
      </c>
      <c r="FZ169" s="41" t="e">
        <f t="shared" si="101"/>
        <v>#REF!</v>
      </c>
      <c r="GA169" s="41" t="e">
        <f t="shared" si="101"/>
        <v>#REF!</v>
      </c>
      <c r="GB169" s="41" t="e">
        <f t="shared" si="101"/>
        <v>#REF!</v>
      </c>
      <c r="GC169" s="41" t="e">
        <f t="shared" si="101"/>
        <v>#REF!</v>
      </c>
      <c r="GD169" s="41" t="e">
        <f t="shared" si="110"/>
        <v>#REF!</v>
      </c>
      <c r="GE169" s="41" t="e">
        <f t="shared" si="110"/>
        <v>#REF!</v>
      </c>
      <c r="GF169" s="41" t="e">
        <f t="shared" si="110"/>
        <v>#REF!</v>
      </c>
      <c r="GG169" s="41" t="e">
        <f t="shared" si="110"/>
        <v>#REF!</v>
      </c>
      <c r="GH169" s="41" t="e">
        <f t="shared" si="110"/>
        <v>#REF!</v>
      </c>
      <c r="GI169" s="41" t="e">
        <f t="shared" si="107"/>
        <v>#REF!</v>
      </c>
      <c r="GJ169" s="41" t="e">
        <f t="shared" si="107"/>
        <v>#REF!</v>
      </c>
      <c r="GK169" s="41" t="e">
        <f t="shared" si="107"/>
        <v>#REF!</v>
      </c>
      <c r="GL169" s="41" t="e">
        <f t="shared" si="107"/>
        <v>#REF!</v>
      </c>
      <c r="GM169" s="41" t="e">
        <f t="shared" si="107"/>
        <v>#REF!</v>
      </c>
      <c r="GN169" s="41" t="e">
        <f t="shared" si="106"/>
        <v>#REF!</v>
      </c>
      <c r="GO169" s="41" t="e">
        <f t="shared" si="106"/>
        <v>#REF!</v>
      </c>
      <c r="GP169" s="41" t="e">
        <f t="shared" si="106"/>
        <v>#REF!</v>
      </c>
      <c r="GQ169" s="41" t="e">
        <f t="shared" si="106"/>
        <v>#REF!</v>
      </c>
      <c r="GR169" s="41" t="e">
        <f t="shared" si="106"/>
        <v>#REF!</v>
      </c>
      <c r="GS169" s="41" t="e">
        <f t="shared" si="106"/>
        <v>#REF!</v>
      </c>
      <c r="GT169" s="41" t="e">
        <f t="shared" si="106"/>
        <v>#REF!</v>
      </c>
      <c r="GU169" s="41" t="e">
        <f t="shared" si="106"/>
        <v>#REF!</v>
      </c>
      <c r="GV169" s="41" t="e">
        <f t="shared" si="108"/>
        <v>#REF!</v>
      </c>
      <c r="GW169" s="41" t="e">
        <f t="shared" si="108"/>
        <v>#REF!</v>
      </c>
      <c r="GX169" s="41" t="e">
        <f t="shared" si="108"/>
        <v>#REF!</v>
      </c>
      <c r="GY169" s="41" t="e">
        <f t="shared" si="108"/>
        <v>#REF!</v>
      </c>
      <c r="GZ169" s="41" t="e">
        <f t="shared" si="108"/>
        <v>#REF!</v>
      </c>
      <c r="HA169" s="41" t="e">
        <f t="shared" si="108"/>
        <v>#REF!</v>
      </c>
      <c r="HB169" s="41" t="e">
        <f t="shared" si="108"/>
        <v>#REF!</v>
      </c>
      <c r="HC169" s="41" t="e">
        <f t="shared" si="108"/>
        <v>#REF!</v>
      </c>
      <c r="HD169" s="41" t="e">
        <f t="shared" si="108"/>
        <v>#REF!</v>
      </c>
      <c r="HE169" s="41" t="e">
        <f t="shared" si="109"/>
        <v>#REF!</v>
      </c>
      <c r="HF169" s="41" t="e">
        <f t="shared" si="109"/>
        <v>#REF!</v>
      </c>
      <c r="HG169" s="41" t="e">
        <f t="shared" si="109"/>
        <v>#REF!</v>
      </c>
      <c r="HH169" s="41" t="e">
        <f t="shared" si="109"/>
        <v>#REF!</v>
      </c>
      <c r="HI169" s="41" t="e">
        <f t="shared" si="109"/>
        <v>#REF!</v>
      </c>
      <c r="HJ169" s="41" t="e">
        <f t="shared" si="109"/>
        <v>#REF!</v>
      </c>
    </row>
    <row r="170" spans="1:218" ht="14.4" x14ac:dyDescent="0.3">
      <c r="A170" s="42">
        <v>167</v>
      </c>
      <c r="B170" s="43" t="e">
        <f>'CMM3 - AUX CALC'!$FL$67</f>
        <v>#REF!</v>
      </c>
      <c r="FM170" s="41" t="e">
        <f>$B170/(_xlfn.SINGLE(PrazoConcessao)*12-FM$3+1)</f>
        <v>#REF!</v>
      </c>
      <c r="FN170" s="41" t="e">
        <f t="shared" si="111"/>
        <v>#REF!</v>
      </c>
      <c r="FO170" s="41" t="e">
        <f t="shared" si="101"/>
        <v>#REF!</v>
      </c>
      <c r="FP170" s="41" t="e">
        <f t="shared" si="101"/>
        <v>#REF!</v>
      </c>
      <c r="FQ170" s="41" t="e">
        <f t="shared" si="101"/>
        <v>#REF!</v>
      </c>
      <c r="FR170" s="41" t="e">
        <f t="shared" si="101"/>
        <v>#REF!</v>
      </c>
      <c r="FS170" s="41" t="e">
        <f t="shared" si="101"/>
        <v>#REF!</v>
      </c>
      <c r="FT170" s="41" t="e">
        <f t="shared" si="101"/>
        <v>#REF!</v>
      </c>
      <c r="FU170" s="41" t="e">
        <f t="shared" si="101"/>
        <v>#REF!</v>
      </c>
      <c r="FV170" s="41" t="e">
        <f t="shared" si="101"/>
        <v>#REF!</v>
      </c>
      <c r="FW170" s="41" t="e">
        <f t="shared" si="101"/>
        <v>#REF!</v>
      </c>
      <c r="FX170" s="41" t="e">
        <f t="shared" si="101"/>
        <v>#REF!</v>
      </c>
      <c r="FY170" s="41" t="e">
        <f t="shared" si="101"/>
        <v>#REF!</v>
      </c>
      <c r="FZ170" s="41" t="e">
        <f t="shared" si="101"/>
        <v>#REF!</v>
      </c>
      <c r="GA170" s="41" t="e">
        <f t="shared" si="101"/>
        <v>#REF!</v>
      </c>
      <c r="GB170" s="41" t="e">
        <f t="shared" si="101"/>
        <v>#REF!</v>
      </c>
      <c r="GC170" s="41" t="e">
        <f t="shared" si="101"/>
        <v>#REF!</v>
      </c>
      <c r="GD170" s="41" t="e">
        <f t="shared" si="110"/>
        <v>#REF!</v>
      </c>
      <c r="GE170" s="41" t="e">
        <f t="shared" si="110"/>
        <v>#REF!</v>
      </c>
      <c r="GF170" s="41" t="e">
        <f t="shared" si="110"/>
        <v>#REF!</v>
      </c>
      <c r="GG170" s="41" t="e">
        <f t="shared" si="110"/>
        <v>#REF!</v>
      </c>
      <c r="GH170" s="41" t="e">
        <f t="shared" si="110"/>
        <v>#REF!</v>
      </c>
      <c r="GI170" s="41" t="e">
        <f t="shared" si="107"/>
        <v>#REF!</v>
      </c>
      <c r="GJ170" s="41" t="e">
        <f t="shared" si="107"/>
        <v>#REF!</v>
      </c>
      <c r="GK170" s="41" t="e">
        <f t="shared" si="107"/>
        <v>#REF!</v>
      </c>
      <c r="GL170" s="41" t="e">
        <f t="shared" si="107"/>
        <v>#REF!</v>
      </c>
      <c r="GM170" s="41" t="e">
        <f t="shared" si="107"/>
        <v>#REF!</v>
      </c>
      <c r="GN170" s="41" t="e">
        <f t="shared" si="106"/>
        <v>#REF!</v>
      </c>
      <c r="GO170" s="41" t="e">
        <f t="shared" si="106"/>
        <v>#REF!</v>
      </c>
      <c r="GP170" s="41" t="e">
        <f t="shared" si="106"/>
        <v>#REF!</v>
      </c>
      <c r="GQ170" s="41" t="e">
        <f t="shared" si="106"/>
        <v>#REF!</v>
      </c>
      <c r="GR170" s="41" t="e">
        <f t="shared" si="106"/>
        <v>#REF!</v>
      </c>
      <c r="GS170" s="41" t="e">
        <f t="shared" si="106"/>
        <v>#REF!</v>
      </c>
      <c r="GT170" s="41" t="e">
        <f t="shared" si="106"/>
        <v>#REF!</v>
      </c>
      <c r="GU170" s="41" t="e">
        <f t="shared" si="106"/>
        <v>#REF!</v>
      </c>
      <c r="GV170" s="41" t="e">
        <f t="shared" si="108"/>
        <v>#REF!</v>
      </c>
      <c r="GW170" s="41" t="e">
        <f t="shared" si="108"/>
        <v>#REF!</v>
      </c>
      <c r="GX170" s="41" t="e">
        <f t="shared" si="108"/>
        <v>#REF!</v>
      </c>
      <c r="GY170" s="41" t="e">
        <f t="shared" si="108"/>
        <v>#REF!</v>
      </c>
      <c r="GZ170" s="41" t="e">
        <f t="shared" si="108"/>
        <v>#REF!</v>
      </c>
      <c r="HA170" s="41" t="e">
        <f t="shared" si="108"/>
        <v>#REF!</v>
      </c>
      <c r="HB170" s="41" t="e">
        <f t="shared" si="108"/>
        <v>#REF!</v>
      </c>
      <c r="HC170" s="41" t="e">
        <f t="shared" si="108"/>
        <v>#REF!</v>
      </c>
      <c r="HD170" s="41" t="e">
        <f t="shared" si="108"/>
        <v>#REF!</v>
      </c>
      <c r="HE170" s="41" t="e">
        <f t="shared" si="109"/>
        <v>#REF!</v>
      </c>
      <c r="HF170" s="41" t="e">
        <f t="shared" si="109"/>
        <v>#REF!</v>
      </c>
      <c r="HG170" s="41" t="e">
        <f t="shared" si="109"/>
        <v>#REF!</v>
      </c>
      <c r="HH170" s="41" t="e">
        <f t="shared" si="109"/>
        <v>#REF!</v>
      </c>
      <c r="HI170" s="41" t="e">
        <f t="shared" si="109"/>
        <v>#REF!</v>
      </c>
      <c r="HJ170" s="41" t="e">
        <f t="shared" si="109"/>
        <v>#REF!</v>
      </c>
    </row>
    <row r="171" spans="1:218" ht="14.4" x14ac:dyDescent="0.3">
      <c r="A171" s="42">
        <v>168</v>
      </c>
      <c r="B171" s="43" t="e">
        <f>'CMM3 - AUX CALC'!$FM$67</f>
        <v>#REF!</v>
      </c>
      <c r="FN171" s="41" t="e">
        <f>$B171/(_xlfn.SINGLE(PrazoConcessao)*12-FN$3+1)</f>
        <v>#REF!</v>
      </c>
      <c r="FO171" s="41" t="e">
        <f t="shared" si="101"/>
        <v>#REF!</v>
      </c>
      <c r="FP171" s="41" t="e">
        <f t="shared" si="101"/>
        <v>#REF!</v>
      </c>
      <c r="FQ171" s="41" t="e">
        <f t="shared" si="101"/>
        <v>#REF!</v>
      </c>
      <c r="FR171" s="41" t="e">
        <f t="shared" si="101"/>
        <v>#REF!</v>
      </c>
      <c r="FS171" s="41" t="e">
        <f t="shared" si="101"/>
        <v>#REF!</v>
      </c>
      <c r="FT171" s="41" t="e">
        <f t="shared" si="101"/>
        <v>#REF!</v>
      </c>
      <c r="FU171" s="41" t="e">
        <f t="shared" si="101"/>
        <v>#REF!</v>
      </c>
      <c r="FV171" s="41" t="e">
        <f t="shared" si="101"/>
        <v>#REF!</v>
      </c>
      <c r="FW171" s="41" t="e">
        <f t="shared" si="101"/>
        <v>#REF!</v>
      </c>
      <c r="FX171" s="41" t="e">
        <f t="shared" si="101"/>
        <v>#REF!</v>
      </c>
      <c r="FY171" s="41" t="e">
        <f t="shared" si="101"/>
        <v>#REF!</v>
      </c>
      <c r="FZ171" s="41" t="e">
        <f t="shared" si="101"/>
        <v>#REF!</v>
      </c>
      <c r="GA171" s="41" t="e">
        <f t="shared" si="101"/>
        <v>#REF!</v>
      </c>
      <c r="GB171" s="41" t="e">
        <f t="shared" si="101"/>
        <v>#REF!</v>
      </c>
      <c r="GC171" s="41" t="e">
        <f t="shared" si="101"/>
        <v>#REF!</v>
      </c>
      <c r="GD171" s="41" t="e">
        <f t="shared" si="110"/>
        <v>#REF!</v>
      </c>
      <c r="GE171" s="41" t="e">
        <f t="shared" si="110"/>
        <v>#REF!</v>
      </c>
      <c r="GF171" s="41" t="e">
        <f t="shared" si="110"/>
        <v>#REF!</v>
      </c>
      <c r="GG171" s="41" t="e">
        <f t="shared" si="110"/>
        <v>#REF!</v>
      </c>
      <c r="GH171" s="41" t="e">
        <f t="shared" si="110"/>
        <v>#REF!</v>
      </c>
      <c r="GI171" s="41" t="e">
        <f t="shared" si="107"/>
        <v>#REF!</v>
      </c>
      <c r="GJ171" s="41" t="e">
        <f t="shared" si="107"/>
        <v>#REF!</v>
      </c>
      <c r="GK171" s="41" t="e">
        <f t="shared" si="107"/>
        <v>#REF!</v>
      </c>
      <c r="GL171" s="41" t="e">
        <f t="shared" si="107"/>
        <v>#REF!</v>
      </c>
      <c r="GM171" s="41" t="e">
        <f t="shared" si="107"/>
        <v>#REF!</v>
      </c>
      <c r="GN171" s="41" t="e">
        <f t="shared" si="106"/>
        <v>#REF!</v>
      </c>
      <c r="GO171" s="41" t="e">
        <f t="shared" si="106"/>
        <v>#REF!</v>
      </c>
      <c r="GP171" s="41" t="e">
        <f t="shared" si="106"/>
        <v>#REF!</v>
      </c>
      <c r="GQ171" s="41" t="e">
        <f t="shared" si="106"/>
        <v>#REF!</v>
      </c>
      <c r="GR171" s="41" t="e">
        <f t="shared" si="106"/>
        <v>#REF!</v>
      </c>
      <c r="GS171" s="41" t="e">
        <f t="shared" si="106"/>
        <v>#REF!</v>
      </c>
      <c r="GT171" s="41" t="e">
        <f t="shared" si="106"/>
        <v>#REF!</v>
      </c>
      <c r="GU171" s="41" t="e">
        <f t="shared" si="106"/>
        <v>#REF!</v>
      </c>
      <c r="GV171" s="41" t="e">
        <f t="shared" si="108"/>
        <v>#REF!</v>
      </c>
      <c r="GW171" s="41" t="e">
        <f t="shared" si="108"/>
        <v>#REF!</v>
      </c>
      <c r="GX171" s="41" t="e">
        <f t="shared" si="108"/>
        <v>#REF!</v>
      </c>
      <c r="GY171" s="41" t="e">
        <f t="shared" si="108"/>
        <v>#REF!</v>
      </c>
      <c r="GZ171" s="41" t="e">
        <f t="shared" si="108"/>
        <v>#REF!</v>
      </c>
      <c r="HA171" s="41" t="e">
        <f t="shared" si="108"/>
        <v>#REF!</v>
      </c>
      <c r="HB171" s="41" t="e">
        <f t="shared" si="108"/>
        <v>#REF!</v>
      </c>
      <c r="HC171" s="41" t="e">
        <f t="shared" si="108"/>
        <v>#REF!</v>
      </c>
      <c r="HD171" s="41" t="e">
        <f t="shared" si="108"/>
        <v>#REF!</v>
      </c>
      <c r="HE171" s="41" t="e">
        <f t="shared" si="109"/>
        <v>#REF!</v>
      </c>
      <c r="HF171" s="41" t="e">
        <f t="shared" si="109"/>
        <v>#REF!</v>
      </c>
      <c r="HG171" s="41" t="e">
        <f t="shared" si="109"/>
        <v>#REF!</v>
      </c>
      <c r="HH171" s="41" t="e">
        <f t="shared" si="109"/>
        <v>#REF!</v>
      </c>
      <c r="HI171" s="41" t="e">
        <f t="shared" si="109"/>
        <v>#REF!</v>
      </c>
      <c r="HJ171" s="41" t="e">
        <f t="shared" si="109"/>
        <v>#REF!</v>
      </c>
    </row>
    <row r="172" spans="1:218" ht="14.4" x14ac:dyDescent="0.3">
      <c r="A172" s="42">
        <v>169</v>
      </c>
      <c r="B172" s="43" t="e">
        <f>'CMM3 - AUX CALC'!$FN$67</f>
        <v>#REF!</v>
      </c>
      <c r="FO172" s="41" t="e">
        <f>$B172/(_xlfn.SINGLE(PrazoConcessao)*12-FO$3+1)</f>
        <v>#REF!</v>
      </c>
      <c r="FP172" s="41" t="e">
        <f t="shared" si="101"/>
        <v>#REF!</v>
      </c>
      <c r="FQ172" s="41" t="e">
        <f t="shared" si="101"/>
        <v>#REF!</v>
      </c>
      <c r="FR172" s="41" t="e">
        <f t="shared" si="101"/>
        <v>#REF!</v>
      </c>
      <c r="FS172" s="41" t="e">
        <f t="shared" si="101"/>
        <v>#REF!</v>
      </c>
      <c r="FT172" s="41" t="e">
        <f t="shared" si="101"/>
        <v>#REF!</v>
      </c>
      <c r="FU172" s="41" t="e">
        <f t="shared" si="101"/>
        <v>#REF!</v>
      </c>
      <c r="FV172" s="41" t="e">
        <f t="shared" si="101"/>
        <v>#REF!</v>
      </c>
      <c r="FW172" s="41" t="e">
        <f t="shared" si="101"/>
        <v>#REF!</v>
      </c>
      <c r="FX172" s="41" t="e">
        <f t="shared" si="101"/>
        <v>#REF!</v>
      </c>
      <c r="FY172" s="41" t="e">
        <f t="shared" si="101"/>
        <v>#REF!</v>
      </c>
      <c r="FZ172" s="41" t="e">
        <f t="shared" si="101"/>
        <v>#REF!</v>
      </c>
      <c r="GA172" s="41" t="e">
        <f t="shared" si="101"/>
        <v>#REF!</v>
      </c>
      <c r="GB172" s="41" t="e">
        <f t="shared" si="101"/>
        <v>#REF!</v>
      </c>
      <c r="GC172" s="41" t="e">
        <f t="shared" si="101"/>
        <v>#REF!</v>
      </c>
      <c r="GD172" s="41" t="e">
        <f t="shared" si="110"/>
        <v>#REF!</v>
      </c>
      <c r="GE172" s="41" t="e">
        <f t="shared" si="110"/>
        <v>#REF!</v>
      </c>
      <c r="GF172" s="41" t="e">
        <f t="shared" si="110"/>
        <v>#REF!</v>
      </c>
      <c r="GG172" s="41" t="e">
        <f t="shared" si="110"/>
        <v>#REF!</v>
      </c>
      <c r="GH172" s="41" t="e">
        <f t="shared" si="110"/>
        <v>#REF!</v>
      </c>
      <c r="GI172" s="41" t="e">
        <f t="shared" si="107"/>
        <v>#REF!</v>
      </c>
      <c r="GJ172" s="41" t="e">
        <f t="shared" si="107"/>
        <v>#REF!</v>
      </c>
      <c r="GK172" s="41" t="e">
        <f t="shared" si="107"/>
        <v>#REF!</v>
      </c>
      <c r="GL172" s="41" t="e">
        <f t="shared" si="107"/>
        <v>#REF!</v>
      </c>
      <c r="GM172" s="41" t="e">
        <f t="shared" si="107"/>
        <v>#REF!</v>
      </c>
      <c r="GN172" s="41" t="e">
        <f t="shared" si="106"/>
        <v>#REF!</v>
      </c>
      <c r="GO172" s="41" t="e">
        <f t="shared" si="106"/>
        <v>#REF!</v>
      </c>
      <c r="GP172" s="41" t="e">
        <f t="shared" si="106"/>
        <v>#REF!</v>
      </c>
      <c r="GQ172" s="41" t="e">
        <f t="shared" si="106"/>
        <v>#REF!</v>
      </c>
      <c r="GR172" s="41" t="e">
        <f t="shared" si="106"/>
        <v>#REF!</v>
      </c>
      <c r="GS172" s="41" t="e">
        <f t="shared" si="106"/>
        <v>#REF!</v>
      </c>
      <c r="GT172" s="41" t="e">
        <f t="shared" si="106"/>
        <v>#REF!</v>
      </c>
      <c r="GU172" s="41" t="e">
        <f t="shared" si="106"/>
        <v>#REF!</v>
      </c>
      <c r="GV172" s="41" t="e">
        <f t="shared" si="108"/>
        <v>#REF!</v>
      </c>
      <c r="GW172" s="41" t="e">
        <f t="shared" si="108"/>
        <v>#REF!</v>
      </c>
      <c r="GX172" s="41" t="e">
        <f t="shared" si="108"/>
        <v>#REF!</v>
      </c>
      <c r="GY172" s="41" t="e">
        <f t="shared" si="108"/>
        <v>#REF!</v>
      </c>
      <c r="GZ172" s="41" t="e">
        <f t="shared" si="108"/>
        <v>#REF!</v>
      </c>
      <c r="HA172" s="41" t="e">
        <f t="shared" si="108"/>
        <v>#REF!</v>
      </c>
      <c r="HB172" s="41" t="e">
        <f t="shared" si="108"/>
        <v>#REF!</v>
      </c>
      <c r="HC172" s="41" t="e">
        <f t="shared" si="108"/>
        <v>#REF!</v>
      </c>
      <c r="HD172" s="41" t="e">
        <f t="shared" si="108"/>
        <v>#REF!</v>
      </c>
      <c r="HE172" s="41" t="e">
        <f t="shared" si="109"/>
        <v>#REF!</v>
      </c>
      <c r="HF172" s="41" t="e">
        <f t="shared" si="109"/>
        <v>#REF!</v>
      </c>
      <c r="HG172" s="41" t="e">
        <f t="shared" si="109"/>
        <v>#REF!</v>
      </c>
      <c r="HH172" s="41" t="e">
        <f t="shared" si="109"/>
        <v>#REF!</v>
      </c>
      <c r="HI172" s="41" t="e">
        <f t="shared" si="109"/>
        <v>#REF!</v>
      </c>
      <c r="HJ172" s="41" t="e">
        <f t="shared" si="109"/>
        <v>#REF!</v>
      </c>
    </row>
    <row r="173" spans="1:218" ht="14.4" x14ac:dyDescent="0.3">
      <c r="A173" s="42">
        <v>170</v>
      </c>
      <c r="B173" s="43" t="e">
        <f>'CMM3 - AUX CALC'!$FO$67</f>
        <v>#REF!</v>
      </c>
      <c r="FP173" s="41" t="e">
        <f>$B173/(_xlfn.SINGLE(PrazoConcessao)*12-FP$3+1)</f>
        <v>#REF!</v>
      </c>
      <c r="FQ173" s="41" t="e">
        <f t="shared" si="101"/>
        <v>#REF!</v>
      </c>
      <c r="FR173" s="41" t="e">
        <f t="shared" si="101"/>
        <v>#REF!</v>
      </c>
      <c r="FS173" s="41" t="e">
        <f t="shared" si="101"/>
        <v>#REF!</v>
      </c>
      <c r="FT173" s="41" t="e">
        <f t="shared" si="101"/>
        <v>#REF!</v>
      </c>
      <c r="FU173" s="41" t="e">
        <f t="shared" si="101"/>
        <v>#REF!</v>
      </c>
      <c r="FV173" s="41" t="e">
        <f t="shared" si="101"/>
        <v>#REF!</v>
      </c>
      <c r="FW173" s="41" t="e">
        <f t="shared" si="101"/>
        <v>#REF!</v>
      </c>
      <c r="FX173" s="41" t="e">
        <f t="shared" si="101"/>
        <v>#REF!</v>
      </c>
      <c r="FY173" s="41" t="e">
        <f t="shared" si="101"/>
        <v>#REF!</v>
      </c>
      <c r="FZ173" s="41" t="e">
        <f t="shared" si="101"/>
        <v>#REF!</v>
      </c>
      <c r="GA173" s="41" t="e">
        <f t="shared" si="101"/>
        <v>#REF!</v>
      </c>
      <c r="GB173" s="41" t="e">
        <f t="shared" si="101"/>
        <v>#REF!</v>
      </c>
      <c r="GC173" s="41" t="e">
        <f t="shared" si="101"/>
        <v>#REF!</v>
      </c>
      <c r="GD173" s="41" t="e">
        <f t="shared" si="110"/>
        <v>#REF!</v>
      </c>
      <c r="GE173" s="41" t="e">
        <f t="shared" si="110"/>
        <v>#REF!</v>
      </c>
      <c r="GF173" s="41" t="e">
        <f t="shared" si="110"/>
        <v>#REF!</v>
      </c>
      <c r="GG173" s="41" t="e">
        <f t="shared" si="110"/>
        <v>#REF!</v>
      </c>
      <c r="GH173" s="41" t="e">
        <f t="shared" si="110"/>
        <v>#REF!</v>
      </c>
      <c r="GI173" s="41" t="e">
        <f t="shared" si="107"/>
        <v>#REF!</v>
      </c>
      <c r="GJ173" s="41" t="e">
        <f t="shared" si="107"/>
        <v>#REF!</v>
      </c>
      <c r="GK173" s="41" t="e">
        <f t="shared" si="107"/>
        <v>#REF!</v>
      </c>
      <c r="GL173" s="41" t="e">
        <f t="shared" si="107"/>
        <v>#REF!</v>
      </c>
      <c r="GM173" s="41" t="e">
        <f t="shared" si="107"/>
        <v>#REF!</v>
      </c>
      <c r="GN173" s="41" t="e">
        <f t="shared" si="106"/>
        <v>#REF!</v>
      </c>
      <c r="GO173" s="41" t="e">
        <f t="shared" si="106"/>
        <v>#REF!</v>
      </c>
      <c r="GP173" s="41" t="e">
        <f t="shared" si="106"/>
        <v>#REF!</v>
      </c>
      <c r="GQ173" s="41" t="e">
        <f t="shared" si="106"/>
        <v>#REF!</v>
      </c>
      <c r="GR173" s="41" t="e">
        <f t="shared" si="106"/>
        <v>#REF!</v>
      </c>
      <c r="GS173" s="41" t="e">
        <f t="shared" si="106"/>
        <v>#REF!</v>
      </c>
      <c r="GT173" s="41" t="e">
        <f t="shared" si="106"/>
        <v>#REF!</v>
      </c>
      <c r="GU173" s="41" t="e">
        <f t="shared" si="106"/>
        <v>#REF!</v>
      </c>
      <c r="GV173" s="41" t="e">
        <f t="shared" si="108"/>
        <v>#REF!</v>
      </c>
      <c r="GW173" s="41" t="e">
        <f t="shared" si="108"/>
        <v>#REF!</v>
      </c>
      <c r="GX173" s="41" t="e">
        <f t="shared" si="108"/>
        <v>#REF!</v>
      </c>
      <c r="GY173" s="41" t="e">
        <f t="shared" si="108"/>
        <v>#REF!</v>
      </c>
      <c r="GZ173" s="41" t="e">
        <f t="shared" si="108"/>
        <v>#REF!</v>
      </c>
      <c r="HA173" s="41" t="e">
        <f t="shared" si="108"/>
        <v>#REF!</v>
      </c>
      <c r="HB173" s="41" t="e">
        <f t="shared" si="108"/>
        <v>#REF!</v>
      </c>
      <c r="HC173" s="41" t="e">
        <f t="shared" si="108"/>
        <v>#REF!</v>
      </c>
      <c r="HD173" s="41" t="e">
        <f t="shared" si="108"/>
        <v>#REF!</v>
      </c>
      <c r="HE173" s="41" t="e">
        <f t="shared" si="109"/>
        <v>#REF!</v>
      </c>
      <c r="HF173" s="41" t="e">
        <f t="shared" si="109"/>
        <v>#REF!</v>
      </c>
      <c r="HG173" s="41" t="e">
        <f t="shared" si="109"/>
        <v>#REF!</v>
      </c>
      <c r="HH173" s="41" t="e">
        <f t="shared" si="109"/>
        <v>#REF!</v>
      </c>
      <c r="HI173" s="41" t="e">
        <f t="shared" si="109"/>
        <v>#REF!</v>
      </c>
      <c r="HJ173" s="41" t="e">
        <f t="shared" si="109"/>
        <v>#REF!</v>
      </c>
    </row>
    <row r="174" spans="1:218" ht="14.4" x14ac:dyDescent="0.3">
      <c r="A174" s="42">
        <v>171</v>
      </c>
      <c r="B174" s="43" t="e">
        <f>'CMM3 - AUX CALC'!$FP$67</f>
        <v>#REF!</v>
      </c>
      <c r="FQ174" s="41" t="e">
        <f>$B174/(_xlfn.SINGLE(PrazoConcessao)*12-FQ$3+1)</f>
        <v>#REF!</v>
      </c>
      <c r="FR174" s="41" t="e">
        <f t="shared" si="101"/>
        <v>#REF!</v>
      </c>
      <c r="FS174" s="41" t="e">
        <f t="shared" si="101"/>
        <v>#REF!</v>
      </c>
      <c r="FT174" s="41" t="e">
        <f t="shared" si="101"/>
        <v>#REF!</v>
      </c>
      <c r="FU174" s="41" t="e">
        <f t="shared" si="101"/>
        <v>#REF!</v>
      </c>
      <c r="FV174" s="41" t="e">
        <f t="shared" si="101"/>
        <v>#REF!</v>
      </c>
      <c r="FW174" s="41" t="e">
        <f t="shared" si="101"/>
        <v>#REF!</v>
      </c>
      <c r="FX174" s="41" t="e">
        <f t="shared" si="101"/>
        <v>#REF!</v>
      </c>
      <c r="FY174" s="41" t="e">
        <f t="shared" si="101"/>
        <v>#REF!</v>
      </c>
      <c r="FZ174" s="41" t="e">
        <f t="shared" si="101"/>
        <v>#REF!</v>
      </c>
      <c r="GA174" s="41" t="e">
        <f t="shared" si="101"/>
        <v>#REF!</v>
      </c>
      <c r="GB174" s="41" t="e">
        <f t="shared" si="101"/>
        <v>#REF!</v>
      </c>
      <c r="GC174" s="41" t="e">
        <f t="shared" si="101"/>
        <v>#REF!</v>
      </c>
      <c r="GD174" s="41" t="e">
        <f t="shared" si="110"/>
        <v>#REF!</v>
      </c>
      <c r="GE174" s="41" t="e">
        <f t="shared" si="110"/>
        <v>#REF!</v>
      </c>
      <c r="GF174" s="41" t="e">
        <f t="shared" si="110"/>
        <v>#REF!</v>
      </c>
      <c r="GG174" s="41" t="e">
        <f t="shared" si="110"/>
        <v>#REF!</v>
      </c>
      <c r="GH174" s="41" t="e">
        <f t="shared" si="110"/>
        <v>#REF!</v>
      </c>
      <c r="GI174" s="41" t="e">
        <f t="shared" si="107"/>
        <v>#REF!</v>
      </c>
      <c r="GJ174" s="41" t="e">
        <f t="shared" si="107"/>
        <v>#REF!</v>
      </c>
      <c r="GK174" s="41" t="e">
        <f t="shared" si="107"/>
        <v>#REF!</v>
      </c>
      <c r="GL174" s="41" t="e">
        <f t="shared" si="107"/>
        <v>#REF!</v>
      </c>
      <c r="GM174" s="41" t="e">
        <f t="shared" si="107"/>
        <v>#REF!</v>
      </c>
      <c r="GN174" s="41" t="e">
        <f t="shared" si="106"/>
        <v>#REF!</v>
      </c>
      <c r="GO174" s="41" t="e">
        <f t="shared" si="106"/>
        <v>#REF!</v>
      </c>
      <c r="GP174" s="41" t="e">
        <f t="shared" si="106"/>
        <v>#REF!</v>
      </c>
      <c r="GQ174" s="41" t="e">
        <f t="shared" si="106"/>
        <v>#REF!</v>
      </c>
      <c r="GR174" s="41" t="e">
        <f t="shared" si="106"/>
        <v>#REF!</v>
      </c>
      <c r="GS174" s="41" t="e">
        <f t="shared" si="106"/>
        <v>#REF!</v>
      </c>
      <c r="GT174" s="41" t="e">
        <f t="shared" si="106"/>
        <v>#REF!</v>
      </c>
      <c r="GU174" s="41" t="e">
        <f t="shared" si="106"/>
        <v>#REF!</v>
      </c>
      <c r="GV174" s="41" t="e">
        <f t="shared" si="108"/>
        <v>#REF!</v>
      </c>
      <c r="GW174" s="41" t="e">
        <f t="shared" si="108"/>
        <v>#REF!</v>
      </c>
      <c r="GX174" s="41" t="e">
        <f t="shared" si="108"/>
        <v>#REF!</v>
      </c>
      <c r="GY174" s="41" t="e">
        <f t="shared" si="108"/>
        <v>#REF!</v>
      </c>
      <c r="GZ174" s="41" t="e">
        <f t="shared" si="108"/>
        <v>#REF!</v>
      </c>
      <c r="HA174" s="41" t="e">
        <f t="shared" si="108"/>
        <v>#REF!</v>
      </c>
      <c r="HB174" s="41" t="e">
        <f t="shared" si="108"/>
        <v>#REF!</v>
      </c>
      <c r="HC174" s="41" t="e">
        <f t="shared" si="108"/>
        <v>#REF!</v>
      </c>
      <c r="HD174" s="41" t="e">
        <f t="shared" si="108"/>
        <v>#REF!</v>
      </c>
      <c r="HE174" s="41" t="e">
        <f t="shared" si="109"/>
        <v>#REF!</v>
      </c>
      <c r="HF174" s="41" t="e">
        <f t="shared" si="109"/>
        <v>#REF!</v>
      </c>
      <c r="HG174" s="41" t="e">
        <f t="shared" si="109"/>
        <v>#REF!</v>
      </c>
      <c r="HH174" s="41" t="e">
        <f t="shared" si="109"/>
        <v>#REF!</v>
      </c>
      <c r="HI174" s="41" t="e">
        <f t="shared" si="109"/>
        <v>#REF!</v>
      </c>
      <c r="HJ174" s="41" t="e">
        <f t="shared" si="109"/>
        <v>#REF!</v>
      </c>
    </row>
    <row r="175" spans="1:218" ht="14.4" x14ac:dyDescent="0.3">
      <c r="A175" s="42">
        <v>172</v>
      </c>
      <c r="B175" s="43" t="e">
        <f>'CMM3 - AUX CALC'!$FQ$67</f>
        <v>#REF!</v>
      </c>
      <c r="FR175" s="41" t="e">
        <f>$B175/(_xlfn.SINGLE(PrazoConcessao)*12-FR$3+1)</f>
        <v>#REF!</v>
      </c>
      <c r="FS175" s="41" t="e">
        <f t="shared" si="101"/>
        <v>#REF!</v>
      </c>
      <c r="FT175" s="41" t="e">
        <f t="shared" si="101"/>
        <v>#REF!</v>
      </c>
      <c r="FU175" s="41" t="e">
        <f t="shared" si="101"/>
        <v>#REF!</v>
      </c>
      <c r="FV175" s="41" t="e">
        <f t="shared" si="101"/>
        <v>#REF!</v>
      </c>
      <c r="FW175" s="41" t="e">
        <f t="shared" si="101"/>
        <v>#REF!</v>
      </c>
      <c r="FX175" s="41" t="e">
        <f t="shared" si="101"/>
        <v>#REF!</v>
      </c>
      <c r="FY175" s="41" t="e">
        <f t="shared" si="101"/>
        <v>#REF!</v>
      </c>
      <c r="FZ175" s="41" t="e">
        <f t="shared" si="101"/>
        <v>#REF!</v>
      </c>
      <c r="GA175" s="41" t="e">
        <f t="shared" si="101"/>
        <v>#REF!</v>
      </c>
      <c r="GB175" s="41" t="e">
        <f t="shared" ref="GB175:GC185" si="112">GA175</f>
        <v>#REF!</v>
      </c>
      <c r="GC175" s="41" t="e">
        <f t="shared" si="112"/>
        <v>#REF!</v>
      </c>
      <c r="GD175" s="41" t="e">
        <f t="shared" si="110"/>
        <v>#REF!</v>
      </c>
      <c r="GE175" s="41" t="e">
        <f t="shared" si="110"/>
        <v>#REF!</v>
      </c>
      <c r="GF175" s="41" t="e">
        <f t="shared" si="110"/>
        <v>#REF!</v>
      </c>
      <c r="GG175" s="41" t="e">
        <f t="shared" si="110"/>
        <v>#REF!</v>
      </c>
      <c r="GH175" s="41" t="e">
        <f t="shared" si="110"/>
        <v>#REF!</v>
      </c>
      <c r="GI175" s="41" t="e">
        <f t="shared" si="107"/>
        <v>#REF!</v>
      </c>
      <c r="GJ175" s="41" t="e">
        <f t="shared" si="107"/>
        <v>#REF!</v>
      </c>
      <c r="GK175" s="41" t="e">
        <f t="shared" si="107"/>
        <v>#REF!</v>
      </c>
      <c r="GL175" s="41" t="e">
        <f t="shared" si="107"/>
        <v>#REF!</v>
      </c>
      <c r="GM175" s="41" t="e">
        <f t="shared" si="107"/>
        <v>#REF!</v>
      </c>
      <c r="GN175" s="41" t="e">
        <f t="shared" si="106"/>
        <v>#REF!</v>
      </c>
      <c r="GO175" s="41" t="e">
        <f t="shared" si="106"/>
        <v>#REF!</v>
      </c>
      <c r="GP175" s="41" t="e">
        <f t="shared" si="106"/>
        <v>#REF!</v>
      </c>
      <c r="GQ175" s="41" t="e">
        <f t="shared" si="106"/>
        <v>#REF!</v>
      </c>
      <c r="GR175" s="41" t="e">
        <f t="shared" si="106"/>
        <v>#REF!</v>
      </c>
      <c r="GS175" s="41" t="e">
        <f t="shared" si="106"/>
        <v>#REF!</v>
      </c>
      <c r="GT175" s="41" t="e">
        <f t="shared" si="106"/>
        <v>#REF!</v>
      </c>
      <c r="GU175" s="41" t="e">
        <f t="shared" si="106"/>
        <v>#REF!</v>
      </c>
      <c r="GV175" s="41" t="e">
        <f t="shared" si="108"/>
        <v>#REF!</v>
      </c>
      <c r="GW175" s="41" t="e">
        <f t="shared" si="108"/>
        <v>#REF!</v>
      </c>
      <c r="GX175" s="41" t="e">
        <f t="shared" si="108"/>
        <v>#REF!</v>
      </c>
      <c r="GY175" s="41" t="e">
        <f t="shared" si="108"/>
        <v>#REF!</v>
      </c>
      <c r="GZ175" s="41" t="e">
        <f t="shared" si="108"/>
        <v>#REF!</v>
      </c>
      <c r="HA175" s="41" t="e">
        <f t="shared" si="108"/>
        <v>#REF!</v>
      </c>
      <c r="HB175" s="41" t="e">
        <f t="shared" si="108"/>
        <v>#REF!</v>
      </c>
      <c r="HC175" s="41" t="e">
        <f t="shared" si="108"/>
        <v>#REF!</v>
      </c>
      <c r="HD175" s="41" t="e">
        <f t="shared" si="108"/>
        <v>#REF!</v>
      </c>
      <c r="HE175" s="41" t="e">
        <f t="shared" si="109"/>
        <v>#REF!</v>
      </c>
      <c r="HF175" s="41" t="e">
        <f t="shared" si="109"/>
        <v>#REF!</v>
      </c>
      <c r="HG175" s="41" t="e">
        <f t="shared" si="109"/>
        <v>#REF!</v>
      </c>
      <c r="HH175" s="41" t="e">
        <f t="shared" si="109"/>
        <v>#REF!</v>
      </c>
      <c r="HI175" s="41" t="e">
        <f t="shared" si="109"/>
        <v>#REF!</v>
      </c>
      <c r="HJ175" s="41" t="e">
        <f t="shared" si="109"/>
        <v>#REF!</v>
      </c>
    </row>
    <row r="176" spans="1:218" ht="14.4" x14ac:dyDescent="0.3">
      <c r="A176" s="42">
        <v>173</v>
      </c>
      <c r="B176" s="43" t="e">
        <f>'CMM3 - AUX CALC'!$FR$67</f>
        <v>#REF!</v>
      </c>
      <c r="FS176" s="41" t="e">
        <f>$B176/(_xlfn.SINGLE(PrazoConcessao)*12-FS$3+1)</f>
        <v>#REF!</v>
      </c>
      <c r="FT176" s="41" t="e">
        <f t="shared" ref="FT176:GA183" si="113">FS176</f>
        <v>#REF!</v>
      </c>
      <c r="FU176" s="41" t="e">
        <f t="shared" si="113"/>
        <v>#REF!</v>
      </c>
      <c r="FV176" s="41" t="e">
        <f t="shared" si="113"/>
        <v>#REF!</v>
      </c>
      <c r="FW176" s="41" t="e">
        <f t="shared" si="113"/>
        <v>#REF!</v>
      </c>
      <c r="FX176" s="41" t="e">
        <f t="shared" si="113"/>
        <v>#REF!</v>
      </c>
      <c r="FY176" s="41" t="e">
        <f t="shared" si="113"/>
        <v>#REF!</v>
      </c>
      <c r="FZ176" s="41" t="e">
        <f t="shared" si="113"/>
        <v>#REF!</v>
      </c>
      <c r="GA176" s="41" t="e">
        <f t="shared" si="113"/>
        <v>#REF!</v>
      </c>
      <c r="GB176" s="41" t="e">
        <f t="shared" si="112"/>
        <v>#REF!</v>
      </c>
      <c r="GC176" s="41" t="e">
        <f t="shared" si="112"/>
        <v>#REF!</v>
      </c>
      <c r="GD176" s="41" t="e">
        <f t="shared" si="110"/>
        <v>#REF!</v>
      </c>
      <c r="GE176" s="41" t="e">
        <f t="shared" si="110"/>
        <v>#REF!</v>
      </c>
      <c r="GF176" s="41" t="e">
        <f t="shared" si="110"/>
        <v>#REF!</v>
      </c>
      <c r="GG176" s="41" t="e">
        <f t="shared" si="110"/>
        <v>#REF!</v>
      </c>
      <c r="GH176" s="41" t="e">
        <f t="shared" si="110"/>
        <v>#REF!</v>
      </c>
      <c r="GI176" s="41" t="e">
        <f t="shared" si="107"/>
        <v>#REF!</v>
      </c>
      <c r="GJ176" s="41" t="e">
        <f t="shared" si="107"/>
        <v>#REF!</v>
      </c>
      <c r="GK176" s="41" t="e">
        <f t="shared" si="107"/>
        <v>#REF!</v>
      </c>
      <c r="GL176" s="41" t="e">
        <f t="shared" si="107"/>
        <v>#REF!</v>
      </c>
      <c r="GM176" s="41" t="e">
        <f t="shared" si="107"/>
        <v>#REF!</v>
      </c>
      <c r="GN176" s="41" t="e">
        <f t="shared" si="106"/>
        <v>#REF!</v>
      </c>
      <c r="GO176" s="41" t="e">
        <f t="shared" si="106"/>
        <v>#REF!</v>
      </c>
      <c r="GP176" s="41" t="e">
        <f t="shared" si="106"/>
        <v>#REF!</v>
      </c>
      <c r="GQ176" s="41" t="e">
        <f t="shared" si="106"/>
        <v>#REF!</v>
      </c>
      <c r="GR176" s="41" t="e">
        <f t="shared" si="106"/>
        <v>#REF!</v>
      </c>
      <c r="GS176" s="41" t="e">
        <f t="shared" si="106"/>
        <v>#REF!</v>
      </c>
      <c r="GT176" s="41" t="e">
        <f t="shared" si="106"/>
        <v>#REF!</v>
      </c>
      <c r="GU176" s="41" t="e">
        <f t="shared" si="106"/>
        <v>#REF!</v>
      </c>
      <c r="GV176" s="41" t="e">
        <f t="shared" si="108"/>
        <v>#REF!</v>
      </c>
      <c r="GW176" s="41" t="e">
        <f t="shared" si="108"/>
        <v>#REF!</v>
      </c>
      <c r="GX176" s="41" t="e">
        <f t="shared" si="108"/>
        <v>#REF!</v>
      </c>
      <c r="GY176" s="41" t="e">
        <f t="shared" si="108"/>
        <v>#REF!</v>
      </c>
      <c r="GZ176" s="41" t="e">
        <f t="shared" si="108"/>
        <v>#REF!</v>
      </c>
      <c r="HA176" s="41" t="e">
        <f t="shared" si="108"/>
        <v>#REF!</v>
      </c>
      <c r="HB176" s="41" t="e">
        <f t="shared" si="108"/>
        <v>#REF!</v>
      </c>
      <c r="HC176" s="41" t="e">
        <f t="shared" si="108"/>
        <v>#REF!</v>
      </c>
      <c r="HD176" s="41" t="e">
        <f t="shared" si="108"/>
        <v>#REF!</v>
      </c>
      <c r="HE176" s="41" t="e">
        <f t="shared" si="109"/>
        <v>#REF!</v>
      </c>
      <c r="HF176" s="41" t="e">
        <f t="shared" si="109"/>
        <v>#REF!</v>
      </c>
      <c r="HG176" s="41" t="e">
        <f t="shared" si="109"/>
        <v>#REF!</v>
      </c>
      <c r="HH176" s="41" t="e">
        <f t="shared" si="109"/>
        <v>#REF!</v>
      </c>
      <c r="HI176" s="41" t="e">
        <f t="shared" si="109"/>
        <v>#REF!</v>
      </c>
      <c r="HJ176" s="41" t="e">
        <f t="shared" si="109"/>
        <v>#REF!</v>
      </c>
    </row>
    <row r="177" spans="1:218" ht="14.4" x14ac:dyDescent="0.3">
      <c r="A177" s="42">
        <v>174</v>
      </c>
      <c r="B177" s="43" t="e">
        <f>'CMM3 - AUX CALC'!$FS$67</f>
        <v>#REF!</v>
      </c>
      <c r="FT177" s="41" t="e">
        <f>$B177/(_xlfn.SINGLE(PrazoConcessao)*12-FT$3+1)</f>
        <v>#REF!</v>
      </c>
      <c r="FU177" s="41" t="e">
        <f t="shared" si="113"/>
        <v>#REF!</v>
      </c>
      <c r="FV177" s="41" t="e">
        <f t="shared" si="113"/>
        <v>#REF!</v>
      </c>
      <c r="FW177" s="41" t="e">
        <f t="shared" si="113"/>
        <v>#REF!</v>
      </c>
      <c r="FX177" s="41" t="e">
        <f t="shared" si="113"/>
        <v>#REF!</v>
      </c>
      <c r="FY177" s="41" t="e">
        <f t="shared" si="113"/>
        <v>#REF!</v>
      </c>
      <c r="FZ177" s="41" t="e">
        <f t="shared" si="113"/>
        <v>#REF!</v>
      </c>
      <c r="GA177" s="41" t="e">
        <f t="shared" si="113"/>
        <v>#REF!</v>
      </c>
      <c r="GB177" s="41" t="e">
        <f t="shared" si="112"/>
        <v>#REF!</v>
      </c>
      <c r="GC177" s="41" t="e">
        <f t="shared" si="112"/>
        <v>#REF!</v>
      </c>
      <c r="GD177" s="41" t="e">
        <f t="shared" si="110"/>
        <v>#REF!</v>
      </c>
      <c r="GE177" s="41" t="e">
        <f t="shared" si="110"/>
        <v>#REF!</v>
      </c>
      <c r="GF177" s="41" t="e">
        <f t="shared" si="110"/>
        <v>#REF!</v>
      </c>
      <c r="GG177" s="41" t="e">
        <f t="shared" si="110"/>
        <v>#REF!</v>
      </c>
      <c r="GH177" s="41" t="e">
        <f t="shared" si="110"/>
        <v>#REF!</v>
      </c>
      <c r="GI177" s="41" t="e">
        <f t="shared" si="107"/>
        <v>#REF!</v>
      </c>
      <c r="GJ177" s="41" t="e">
        <f t="shared" si="107"/>
        <v>#REF!</v>
      </c>
      <c r="GK177" s="41" t="e">
        <f t="shared" si="107"/>
        <v>#REF!</v>
      </c>
      <c r="GL177" s="41" t="e">
        <f t="shared" si="107"/>
        <v>#REF!</v>
      </c>
      <c r="GM177" s="41" t="e">
        <f t="shared" si="107"/>
        <v>#REF!</v>
      </c>
      <c r="GN177" s="41" t="e">
        <f t="shared" si="106"/>
        <v>#REF!</v>
      </c>
      <c r="GO177" s="41" t="e">
        <f t="shared" si="106"/>
        <v>#REF!</v>
      </c>
      <c r="GP177" s="41" t="e">
        <f t="shared" si="106"/>
        <v>#REF!</v>
      </c>
      <c r="GQ177" s="41" t="e">
        <f t="shared" si="106"/>
        <v>#REF!</v>
      </c>
      <c r="GR177" s="41" t="e">
        <f t="shared" si="106"/>
        <v>#REF!</v>
      </c>
      <c r="GS177" s="41" t="e">
        <f t="shared" si="106"/>
        <v>#REF!</v>
      </c>
      <c r="GT177" s="41" t="e">
        <f t="shared" si="106"/>
        <v>#REF!</v>
      </c>
      <c r="GU177" s="41" t="e">
        <f t="shared" si="106"/>
        <v>#REF!</v>
      </c>
      <c r="GV177" s="41" t="e">
        <f t="shared" si="108"/>
        <v>#REF!</v>
      </c>
      <c r="GW177" s="41" t="e">
        <f t="shared" si="108"/>
        <v>#REF!</v>
      </c>
      <c r="GX177" s="41" t="e">
        <f t="shared" si="108"/>
        <v>#REF!</v>
      </c>
      <c r="GY177" s="41" t="e">
        <f t="shared" si="108"/>
        <v>#REF!</v>
      </c>
      <c r="GZ177" s="41" t="e">
        <f t="shared" si="108"/>
        <v>#REF!</v>
      </c>
      <c r="HA177" s="41" t="e">
        <f t="shared" si="108"/>
        <v>#REF!</v>
      </c>
      <c r="HB177" s="41" t="e">
        <f t="shared" si="108"/>
        <v>#REF!</v>
      </c>
      <c r="HC177" s="41" t="e">
        <f t="shared" si="108"/>
        <v>#REF!</v>
      </c>
      <c r="HD177" s="41" t="e">
        <f t="shared" si="108"/>
        <v>#REF!</v>
      </c>
      <c r="HE177" s="41" t="e">
        <f t="shared" si="109"/>
        <v>#REF!</v>
      </c>
      <c r="HF177" s="41" t="e">
        <f t="shared" si="109"/>
        <v>#REF!</v>
      </c>
      <c r="HG177" s="41" t="e">
        <f t="shared" si="109"/>
        <v>#REF!</v>
      </c>
      <c r="HH177" s="41" t="e">
        <f t="shared" si="109"/>
        <v>#REF!</v>
      </c>
      <c r="HI177" s="41" t="e">
        <f t="shared" si="109"/>
        <v>#REF!</v>
      </c>
      <c r="HJ177" s="41" t="e">
        <f t="shared" si="109"/>
        <v>#REF!</v>
      </c>
    </row>
    <row r="178" spans="1:218" ht="14.4" x14ac:dyDescent="0.3">
      <c r="A178" s="42">
        <v>175</v>
      </c>
      <c r="B178" s="43" t="e">
        <f>'CMM3 - AUX CALC'!$FT$67</f>
        <v>#REF!</v>
      </c>
      <c r="FU178" s="41" t="e">
        <f>$B178/(_xlfn.SINGLE(PrazoConcessao)*12-FU$3+1)</f>
        <v>#REF!</v>
      </c>
      <c r="FV178" s="41" t="e">
        <f t="shared" si="113"/>
        <v>#REF!</v>
      </c>
      <c r="FW178" s="41" t="e">
        <f t="shared" si="113"/>
        <v>#REF!</v>
      </c>
      <c r="FX178" s="41" t="e">
        <f t="shared" si="113"/>
        <v>#REF!</v>
      </c>
      <c r="FY178" s="41" t="e">
        <f t="shared" si="113"/>
        <v>#REF!</v>
      </c>
      <c r="FZ178" s="41" t="e">
        <f t="shared" si="113"/>
        <v>#REF!</v>
      </c>
      <c r="GA178" s="41" t="e">
        <f t="shared" si="113"/>
        <v>#REF!</v>
      </c>
      <c r="GB178" s="41" t="e">
        <f t="shared" si="112"/>
        <v>#REF!</v>
      </c>
      <c r="GC178" s="41" t="e">
        <f t="shared" si="112"/>
        <v>#REF!</v>
      </c>
      <c r="GD178" s="41" t="e">
        <f t="shared" si="110"/>
        <v>#REF!</v>
      </c>
      <c r="GE178" s="41" t="e">
        <f t="shared" si="110"/>
        <v>#REF!</v>
      </c>
      <c r="GF178" s="41" t="e">
        <f t="shared" si="110"/>
        <v>#REF!</v>
      </c>
      <c r="GG178" s="41" t="e">
        <f t="shared" si="110"/>
        <v>#REF!</v>
      </c>
      <c r="GH178" s="41" t="e">
        <f t="shared" si="110"/>
        <v>#REF!</v>
      </c>
      <c r="GI178" s="41" t="e">
        <f t="shared" si="107"/>
        <v>#REF!</v>
      </c>
      <c r="GJ178" s="41" t="e">
        <f t="shared" si="107"/>
        <v>#REF!</v>
      </c>
      <c r="GK178" s="41" t="e">
        <f t="shared" si="107"/>
        <v>#REF!</v>
      </c>
      <c r="GL178" s="41" t="e">
        <f t="shared" si="107"/>
        <v>#REF!</v>
      </c>
      <c r="GM178" s="41" t="e">
        <f t="shared" si="107"/>
        <v>#REF!</v>
      </c>
      <c r="GN178" s="41" t="e">
        <f t="shared" si="106"/>
        <v>#REF!</v>
      </c>
      <c r="GO178" s="41" t="e">
        <f t="shared" si="106"/>
        <v>#REF!</v>
      </c>
      <c r="GP178" s="41" t="e">
        <f t="shared" si="106"/>
        <v>#REF!</v>
      </c>
      <c r="GQ178" s="41" t="e">
        <f t="shared" si="106"/>
        <v>#REF!</v>
      </c>
      <c r="GR178" s="41" t="e">
        <f t="shared" si="106"/>
        <v>#REF!</v>
      </c>
      <c r="GS178" s="41" t="e">
        <f t="shared" si="106"/>
        <v>#REF!</v>
      </c>
      <c r="GT178" s="41" t="e">
        <f t="shared" si="106"/>
        <v>#REF!</v>
      </c>
      <c r="GU178" s="41" t="e">
        <f t="shared" si="106"/>
        <v>#REF!</v>
      </c>
      <c r="GV178" s="41" t="e">
        <f t="shared" si="108"/>
        <v>#REF!</v>
      </c>
      <c r="GW178" s="41" t="e">
        <f t="shared" si="108"/>
        <v>#REF!</v>
      </c>
      <c r="GX178" s="41" t="e">
        <f t="shared" si="108"/>
        <v>#REF!</v>
      </c>
      <c r="GY178" s="41" t="e">
        <f t="shared" si="108"/>
        <v>#REF!</v>
      </c>
      <c r="GZ178" s="41" t="e">
        <f t="shared" si="108"/>
        <v>#REF!</v>
      </c>
      <c r="HA178" s="41" t="e">
        <f t="shared" si="108"/>
        <v>#REF!</v>
      </c>
      <c r="HB178" s="41" t="e">
        <f t="shared" si="108"/>
        <v>#REF!</v>
      </c>
      <c r="HC178" s="41" t="e">
        <f t="shared" si="108"/>
        <v>#REF!</v>
      </c>
      <c r="HD178" s="41" t="e">
        <f t="shared" si="108"/>
        <v>#REF!</v>
      </c>
      <c r="HE178" s="41" t="e">
        <f t="shared" si="109"/>
        <v>#REF!</v>
      </c>
      <c r="HF178" s="41" t="e">
        <f t="shared" si="109"/>
        <v>#REF!</v>
      </c>
      <c r="HG178" s="41" t="e">
        <f t="shared" si="109"/>
        <v>#REF!</v>
      </c>
      <c r="HH178" s="41" t="e">
        <f t="shared" si="109"/>
        <v>#REF!</v>
      </c>
      <c r="HI178" s="41" t="e">
        <f t="shared" si="109"/>
        <v>#REF!</v>
      </c>
      <c r="HJ178" s="41" t="e">
        <f t="shared" si="109"/>
        <v>#REF!</v>
      </c>
    </row>
    <row r="179" spans="1:218" ht="14.4" x14ac:dyDescent="0.3">
      <c r="A179" s="42">
        <v>176</v>
      </c>
      <c r="B179" s="43" t="e">
        <f>'CMM3 - AUX CALC'!$FU$67</f>
        <v>#REF!</v>
      </c>
      <c r="FV179" s="41" t="e">
        <f>$B179/(_xlfn.SINGLE(PrazoConcessao)*12-FV$3+1)</f>
        <v>#REF!</v>
      </c>
      <c r="FW179" s="41" t="e">
        <f t="shared" si="113"/>
        <v>#REF!</v>
      </c>
      <c r="FX179" s="41" t="e">
        <f t="shared" si="113"/>
        <v>#REF!</v>
      </c>
      <c r="FY179" s="41" t="e">
        <f t="shared" si="113"/>
        <v>#REF!</v>
      </c>
      <c r="FZ179" s="41" t="e">
        <f t="shared" si="113"/>
        <v>#REF!</v>
      </c>
      <c r="GA179" s="41" t="e">
        <f t="shared" si="113"/>
        <v>#REF!</v>
      </c>
      <c r="GB179" s="41" t="e">
        <f t="shared" si="112"/>
        <v>#REF!</v>
      </c>
      <c r="GC179" s="41" t="e">
        <f t="shared" si="112"/>
        <v>#REF!</v>
      </c>
      <c r="GD179" s="41" t="e">
        <f t="shared" si="110"/>
        <v>#REF!</v>
      </c>
      <c r="GE179" s="41" t="e">
        <f t="shared" si="110"/>
        <v>#REF!</v>
      </c>
      <c r="GF179" s="41" t="e">
        <f t="shared" si="110"/>
        <v>#REF!</v>
      </c>
      <c r="GG179" s="41" t="e">
        <f t="shared" si="110"/>
        <v>#REF!</v>
      </c>
      <c r="GH179" s="41" t="e">
        <f t="shared" si="110"/>
        <v>#REF!</v>
      </c>
      <c r="GI179" s="41" t="e">
        <f t="shared" si="107"/>
        <v>#REF!</v>
      </c>
      <c r="GJ179" s="41" t="e">
        <f t="shared" si="107"/>
        <v>#REF!</v>
      </c>
      <c r="GK179" s="41" t="e">
        <f t="shared" si="107"/>
        <v>#REF!</v>
      </c>
      <c r="GL179" s="41" t="e">
        <f t="shared" si="107"/>
        <v>#REF!</v>
      </c>
      <c r="GM179" s="41" t="e">
        <f t="shared" si="107"/>
        <v>#REF!</v>
      </c>
      <c r="GN179" s="41" t="e">
        <f t="shared" si="106"/>
        <v>#REF!</v>
      </c>
      <c r="GO179" s="41" t="e">
        <f t="shared" si="106"/>
        <v>#REF!</v>
      </c>
      <c r="GP179" s="41" t="e">
        <f t="shared" si="106"/>
        <v>#REF!</v>
      </c>
      <c r="GQ179" s="41" t="e">
        <f t="shared" si="106"/>
        <v>#REF!</v>
      </c>
      <c r="GR179" s="41" t="e">
        <f t="shared" si="106"/>
        <v>#REF!</v>
      </c>
      <c r="GS179" s="41" t="e">
        <f t="shared" si="106"/>
        <v>#REF!</v>
      </c>
      <c r="GT179" s="41" t="e">
        <f t="shared" si="106"/>
        <v>#REF!</v>
      </c>
      <c r="GU179" s="41" t="e">
        <f t="shared" si="106"/>
        <v>#REF!</v>
      </c>
      <c r="GV179" s="41" t="e">
        <f t="shared" si="108"/>
        <v>#REF!</v>
      </c>
      <c r="GW179" s="41" t="e">
        <f t="shared" si="108"/>
        <v>#REF!</v>
      </c>
      <c r="GX179" s="41" t="e">
        <f t="shared" si="108"/>
        <v>#REF!</v>
      </c>
      <c r="GY179" s="41" t="e">
        <f t="shared" si="108"/>
        <v>#REF!</v>
      </c>
      <c r="GZ179" s="41" t="e">
        <f t="shared" si="108"/>
        <v>#REF!</v>
      </c>
      <c r="HA179" s="41" t="e">
        <f t="shared" si="108"/>
        <v>#REF!</v>
      </c>
      <c r="HB179" s="41" t="e">
        <f t="shared" si="108"/>
        <v>#REF!</v>
      </c>
      <c r="HC179" s="41" t="e">
        <f t="shared" si="108"/>
        <v>#REF!</v>
      </c>
      <c r="HD179" s="41" t="e">
        <f t="shared" si="108"/>
        <v>#REF!</v>
      </c>
      <c r="HE179" s="41" t="e">
        <f t="shared" si="109"/>
        <v>#REF!</v>
      </c>
      <c r="HF179" s="41" t="e">
        <f t="shared" si="109"/>
        <v>#REF!</v>
      </c>
      <c r="HG179" s="41" t="e">
        <f t="shared" si="109"/>
        <v>#REF!</v>
      </c>
      <c r="HH179" s="41" t="e">
        <f t="shared" si="109"/>
        <v>#REF!</v>
      </c>
      <c r="HI179" s="41" t="e">
        <f t="shared" si="109"/>
        <v>#REF!</v>
      </c>
      <c r="HJ179" s="41" t="e">
        <f t="shared" si="109"/>
        <v>#REF!</v>
      </c>
    </row>
    <row r="180" spans="1:218" ht="14.4" x14ac:dyDescent="0.3">
      <c r="A180" s="42">
        <v>177</v>
      </c>
      <c r="B180" s="43" t="e">
        <f>'CMM3 - AUX CALC'!$FV$67</f>
        <v>#REF!</v>
      </c>
      <c r="FW180" s="41" t="e">
        <f>$B180/(_xlfn.SINGLE(PrazoConcessao)*12-FW$3+1)</f>
        <v>#REF!</v>
      </c>
      <c r="FX180" s="41" t="e">
        <f t="shared" si="113"/>
        <v>#REF!</v>
      </c>
      <c r="FY180" s="41" t="e">
        <f t="shared" si="113"/>
        <v>#REF!</v>
      </c>
      <c r="FZ180" s="41" t="e">
        <f t="shared" si="113"/>
        <v>#REF!</v>
      </c>
      <c r="GA180" s="41" t="e">
        <f t="shared" si="113"/>
        <v>#REF!</v>
      </c>
      <c r="GB180" s="41" t="e">
        <f t="shared" si="112"/>
        <v>#REF!</v>
      </c>
      <c r="GC180" s="41" t="e">
        <f t="shared" si="112"/>
        <v>#REF!</v>
      </c>
      <c r="GD180" s="41" t="e">
        <f t="shared" si="110"/>
        <v>#REF!</v>
      </c>
      <c r="GE180" s="41" t="e">
        <f t="shared" si="110"/>
        <v>#REF!</v>
      </c>
      <c r="GF180" s="41" t="e">
        <f t="shared" si="110"/>
        <v>#REF!</v>
      </c>
      <c r="GG180" s="41" t="e">
        <f t="shared" si="110"/>
        <v>#REF!</v>
      </c>
      <c r="GH180" s="41" t="e">
        <f t="shared" si="110"/>
        <v>#REF!</v>
      </c>
      <c r="GI180" s="41" t="e">
        <f t="shared" si="107"/>
        <v>#REF!</v>
      </c>
      <c r="GJ180" s="41" t="e">
        <f t="shared" si="107"/>
        <v>#REF!</v>
      </c>
      <c r="GK180" s="41" t="e">
        <f t="shared" si="107"/>
        <v>#REF!</v>
      </c>
      <c r="GL180" s="41" t="e">
        <f t="shared" si="107"/>
        <v>#REF!</v>
      </c>
      <c r="GM180" s="41" t="e">
        <f t="shared" si="107"/>
        <v>#REF!</v>
      </c>
      <c r="GN180" s="41" t="e">
        <f t="shared" si="106"/>
        <v>#REF!</v>
      </c>
      <c r="GO180" s="41" t="e">
        <f t="shared" si="106"/>
        <v>#REF!</v>
      </c>
      <c r="GP180" s="41" t="e">
        <f t="shared" si="106"/>
        <v>#REF!</v>
      </c>
      <c r="GQ180" s="41" t="e">
        <f t="shared" si="106"/>
        <v>#REF!</v>
      </c>
      <c r="GR180" s="41" t="e">
        <f t="shared" si="106"/>
        <v>#REF!</v>
      </c>
      <c r="GS180" s="41" t="e">
        <f t="shared" si="106"/>
        <v>#REF!</v>
      </c>
      <c r="GT180" s="41" t="e">
        <f t="shared" si="106"/>
        <v>#REF!</v>
      </c>
      <c r="GU180" s="41" t="e">
        <f t="shared" si="106"/>
        <v>#REF!</v>
      </c>
      <c r="GV180" s="41" t="e">
        <f t="shared" si="108"/>
        <v>#REF!</v>
      </c>
      <c r="GW180" s="41" t="e">
        <f t="shared" si="108"/>
        <v>#REF!</v>
      </c>
      <c r="GX180" s="41" t="e">
        <f t="shared" si="108"/>
        <v>#REF!</v>
      </c>
      <c r="GY180" s="41" t="e">
        <f t="shared" si="108"/>
        <v>#REF!</v>
      </c>
      <c r="GZ180" s="41" t="e">
        <f t="shared" si="108"/>
        <v>#REF!</v>
      </c>
      <c r="HA180" s="41" t="e">
        <f t="shared" si="108"/>
        <v>#REF!</v>
      </c>
      <c r="HB180" s="41" t="e">
        <f t="shared" si="108"/>
        <v>#REF!</v>
      </c>
      <c r="HC180" s="41" t="e">
        <f t="shared" si="108"/>
        <v>#REF!</v>
      </c>
      <c r="HD180" s="41" t="e">
        <f t="shared" si="108"/>
        <v>#REF!</v>
      </c>
      <c r="HE180" s="41" t="e">
        <f t="shared" si="109"/>
        <v>#REF!</v>
      </c>
      <c r="HF180" s="41" t="e">
        <f t="shared" si="109"/>
        <v>#REF!</v>
      </c>
      <c r="HG180" s="41" t="e">
        <f t="shared" si="109"/>
        <v>#REF!</v>
      </c>
      <c r="HH180" s="41" t="e">
        <f t="shared" si="109"/>
        <v>#REF!</v>
      </c>
      <c r="HI180" s="41" t="e">
        <f t="shared" si="109"/>
        <v>#REF!</v>
      </c>
      <c r="HJ180" s="41" t="e">
        <f t="shared" si="109"/>
        <v>#REF!</v>
      </c>
    </row>
    <row r="181" spans="1:218" ht="14.4" x14ac:dyDescent="0.3">
      <c r="A181" s="42">
        <v>178</v>
      </c>
      <c r="B181" s="43" t="e">
        <f>'CMM3 - AUX CALC'!$FW$67</f>
        <v>#REF!</v>
      </c>
      <c r="FX181" s="41" t="e">
        <f>$B181/(_xlfn.SINGLE(PrazoConcessao)*12-FX$3+1)</f>
        <v>#REF!</v>
      </c>
      <c r="FY181" s="41" t="e">
        <f t="shared" si="113"/>
        <v>#REF!</v>
      </c>
      <c r="FZ181" s="41" t="e">
        <f t="shared" si="113"/>
        <v>#REF!</v>
      </c>
      <c r="GA181" s="41" t="e">
        <f t="shared" si="113"/>
        <v>#REF!</v>
      </c>
      <c r="GB181" s="41" t="e">
        <f t="shared" si="112"/>
        <v>#REF!</v>
      </c>
      <c r="GC181" s="41" t="e">
        <f t="shared" si="112"/>
        <v>#REF!</v>
      </c>
      <c r="GD181" s="41" t="e">
        <f t="shared" si="110"/>
        <v>#REF!</v>
      </c>
      <c r="GE181" s="41" t="e">
        <f t="shared" si="110"/>
        <v>#REF!</v>
      </c>
      <c r="GF181" s="41" t="e">
        <f t="shared" si="110"/>
        <v>#REF!</v>
      </c>
      <c r="GG181" s="41" t="e">
        <f t="shared" si="110"/>
        <v>#REF!</v>
      </c>
      <c r="GH181" s="41" t="e">
        <f t="shared" si="110"/>
        <v>#REF!</v>
      </c>
      <c r="GI181" s="41" t="e">
        <f t="shared" si="107"/>
        <v>#REF!</v>
      </c>
      <c r="GJ181" s="41" t="e">
        <f t="shared" si="107"/>
        <v>#REF!</v>
      </c>
      <c r="GK181" s="41" t="e">
        <f t="shared" si="107"/>
        <v>#REF!</v>
      </c>
      <c r="GL181" s="41" t="e">
        <f t="shared" si="107"/>
        <v>#REF!</v>
      </c>
      <c r="GM181" s="41" t="e">
        <f t="shared" si="107"/>
        <v>#REF!</v>
      </c>
      <c r="GN181" s="41" t="e">
        <f t="shared" si="106"/>
        <v>#REF!</v>
      </c>
      <c r="GO181" s="41" t="e">
        <f t="shared" si="106"/>
        <v>#REF!</v>
      </c>
      <c r="GP181" s="41" t="e">
        <f t="shared" si="106"/>
        <v>#REF!</v>
      </c>
      <c r="GQ181" s="41" t="e">
        <f t="shared" si="106"/>
        <v>#REF!</v>
      </c>
      <c r="GR181" s="41" t="e">
        <f t="shared" si="106"/>
        <v>#REF!</v>
      </c>
      <c r="GS181" s="41" t="e">
        <f t="shared" si="106"/>
        <v>#REF!</v>
      </c>
      <c r="GT181" s="41" t="e">
        <f t="shared" si="106"/>
        <v>#REF!</v>
      </c>
      <c r="GU181" s="41" t="e">
        <f t="shared" si="106"/>
        <v>#REF!</v>
      </c>
      <c r="GV181" s="41" t="e">
        <f t="shared" si="108"/>
        <v>#REF!</v>
      </c>
      <c r="GW181" s="41" t="e">
        <f t="shared" si="108"/>
        <v>#REF!</v>
      </c>
      <c r="GX181" s="41" t="e">
        <f t="shared" si="108"/>
        <v>#REF!</v>
      </c>
      <c r="GY181" s="41" t="e">
        <f t="shared" si="108"/>
        <v>#REF!</v>
      </c>
      <c r="GZ181" s="41" t="e">
        <f t="shared" si="108"/>
        <v>#REF!</v>
      </c>
      <c r="HA181" s="41" t="e">
        <f t="shared" si="108"/>
        <v>#REF!</v>
      </c>
      <c r="HB181" s="41" t="e">
        <f t="shared" si="108"/>
        <v>#REF!</v>
      </c>
      <c r="HC181" s="41" t="e">
        <f t="shared" si="108"/>
        <v>#REF!</v>
      </c>
      <c r="HD181" s="41" t="e">
        <f t="shared" si="108"/>
        <v>#REF!</v>
      </c>
      <c r="HE181" s="41" t="e">
        <f t="shared" si="109"/>
        <v>#REF!</v>
      </c>
      <c r="HF181" s="41" t="e">
        <f t="shared" si="109"/>
        <v>#REF!</v>
      </c>
      <c r="HG181" s="41" t="e">
        <f t="shared" si="109"/>
        <v>#REF!</v>
      </c>
      <c r="HH181" s="41" t="e">
        <f t="shared" si="109"/>
        <v>#REF!</v>
      </c>
      <c r="HI181" s="41" t="e">
        <f t="shared" si="109"/>
        <v>#REF!</v>
      </c>
      <c r="HJ181" s="41" t="e">
        <f t="shared" si="109"/>
        <v>#REF!</v>
      </c>
    </row>
    <row r="182" spans="1:218" ht="14.4" x14ac:dyDescent="0.3">
      <c r="A182" s="42">
        <v>179</v>
      </c>
      <c r="B182" s="43" t="e">
        <f>'CMM3 - AUX CALC'!$FX$67</f>
        <v>#REF!</v>
      </c>
      <c r="FY182" s="41" t="e">
        <f>$B182/(_xlfn.SINGLE(PrazoConcessao)*12-FY$3+1)</f>
        <v>#REF!</v>
      </c>
      <c r="FZ182" s="41" t="e">
        <f t="shared" si="113"/>
        <v>#REF!</v>
      </c>
      <c r="GA182" s="41" t="e">
        <f t="shared" si="113"/>
        <v>#REF!</v>
      </c>
      <c r="GB182" s="41" t="e">
        <f t="shared" si="112"/>
        <v>#REF!</v>
      </c>
      <c r="GC182" s="41" t="e">
        <f t="shared" si="112"/>
        <v>#REF!</v>
      </c>
      <c r="GD182" s="41" t="e">
        <f t="shared" si="110"/>
        <v>#REF!</v>
      </c>
      <c r="GE182" s="41" t="e">
        <f t="shared" si="110"/>
        <v>#REF!</v>
      </c>
      <c r="GF182" s="41" t="e">
        <f t="shared" si="110"/>
        <v>#REF!</v>
      </c>
      <c r="GG182" s="41" t="e">
        <f t="shared" si="110"/>
        <v>#REF!</v>
      </c>
      <c r="GH182" s="41" t="e">
        <f t="shared" si="110"/>
        <v>#REF!</v>
      </c>
      <c r="GI182" s="41" t="e">
        <f t="shared" si="107"/>
        <v>#REF!</v>
      </c>
      <c r="GJ182" s="41" t="e">
        <f t="shared" si="107"/>
        <v>#REF!</v>
      </c>
      <c r="GK182" s="41" t="e">
        <f t="shared" si="107"/>
        <v>#REF!</v>
      </c>
      <c r="GL182" s="41" t="e">
        <f t="shared" si="107"/>
        <v>#REF!</v>
      </c>
      <c r="GM182" s="41" t="e">
        <f t="shared" si="107"/>
        <v>#REF!</v>
      </c>
      <c r="GN182" s="41" t="e">
        <f t="shared" si="106"/>
        <v>#REF!</v>
      </c>
      <c r="GO182" s="41" t="e">
        <f t="shared" si="106"/>
        <v>#REF!</v>
      </c>
      <c r="GP182" s="41" t="e">
        <f t="shared" si="106"/>
        <v>#REF!</v>
      </c>
      <c r="GQ182" s="41" t="e">
        <f t="shared" si="106"/>
        <v>#REF!</v>
      </c>
      <c r="GR182" s="41" t="e">
        <f t="shared" si="106"/>
        <v>#REF!</v>
      </c>
      <c r="GS182" s="41" t="e">
        <f t="shared" si="106"/>
        <v>#REF!</v>
      </c>
      <c r="GT182" s="41" t="e">
        <f t="shared" si="106"/>
        <v>#REF!</v>
      </c>
      <c r="GU182" s="41" t="e">
        <f t="shared" si="106"/>
        <v>#REF!</v>
      </c>
      <c r="GV182" s="41" t="e">
        <f t="shared" si="108"/>
        <v>#REF!</v>
      </c>
      <c r="GW182" s="41" t="e">
        <f t="shared" si="108"/>
        <v>#REF!</v>
      </c>
      <c r="GX182" s="41" t="e">
        <f t="shared" si="108"/>
        <v>#REF!</v>
      </c>
      <c r="GY182" s="41" t="e">
        <f t="shared" si="108"/>
        <v>#REF!</v>
      </c>
      <c r="GZ182" s="41" t="e">
        <f t="shared" si="108"/>
        <v>#REF!</v>
      </c>
      <c r="HA182" s="41" t="e">
        <f t="shared" si="108"/>
        <v>#REF!</v>
      </c>
      <c r="HB182" s="41" t="e">
        <f t="shared" si="108"/>
        <v>#REF!</v>
      </c>
      <c r="HC182" s="41" t="e">
        <f t="shared" si="108"/>
        <v>#REF!</v>
      </c>
      <c r="HD182" s="41" t="e">
        <f t="shared" si="108"/>
        <v>#REF!</v>
      </c>
      <c r="HE182" s="41" t="e">
        <f t="shared" si="109"/>
        <v>#REF!</v>
      </c>
      <c r="HF182" s="41" t="e">
        <f t="shared" si="109"/>
        <v>#REF!</v>
      </c>
      <c r="HG182" s="41" t="e">
        <f t="shared" si="109"/>
        <v>#REF!</v>
      </c>
      <c r="HH182" s="41" t="e">
        <f t="shared" si="109"/>
        <v>#REF!</v>
      </c>
      <c r="HI182" s="41" t="e">
        <f t="shared" si="109"/>
        <v>#REF!</v>
      </c>
      <c r="HJ182" s="41" t="e">
        <f t="shared" si="109"/>
        <v>#REF!</v>
      </c>
    </row>
    <row r="183" spans="1:218" ht="14.4" x14ac:dyDescent="0.3">
      <c r="A183" s="42">
        <v>180</v>
      </c>
      <c r="B183" s="43" t="e">
        <f>'CMM3 - AUX CALC'!$FY$67</f>
        <v>#REF!</v>
      </c>
      <c r="FZ183" s="41" t="e">
        <f>$B183/(_xlfn.SINGLE(PrazoConcessao)*12-FZ$3+1)</f>
        <v>#REF!</v>
      </c>
      <c r="GA183" s="41" t="e">
        <f t="shared" si="113"/>
        <v>#REF!</v>
      </c>
      <c r="GB183" s="41" t="e">
        <f t="shared" si="112"/>
        <v>#REF!</v>
      </c>
      <c r="GC183" s="41" t="e">
        <f t="shared" si="112"/>
        <v>#REF!</v>
      </c>
      <c r="GD183" s="41" t="e">
        <f t="shared" si="110"/>
        <v>#REF!</v>
      </c>
      <c r="GE183" s="41" t="e">
        <f t="shared" si="110"/>
        <v>#REF!</v>
      </c>
      <c r="GF183" s="41" t="e">
        <f t="shared" si="110"/>
        <v>#REF!</v>
      </c>
      <c r="GG183" s="41" t="e">
        <f t="shared" si="110"/>
        <v>#REF!</v>
      </c>
      <c r="GH183" s="41" t="e">
        <f t="shared" si="110"/>
        <v>#REF!</v>
      </c>
      <c r="GI183" s="41" t="e">
        <f t="shared" si="107"/>
        <v>#REF!</v>
      </c>
      <c r="GJ183" s="41" t="e">
        <f t="shared" si="107"/>
        <v>#REF!</v>
      </c>
      <c r="GK183" s="41" t="e">
        <f t="shared" si="107"/>
        <v>#REF!</v>
      </c>
      <c r="GL183" s="41" t="e">
        <f t="shared" si="107"/>
        <v>#REF!</v>
      </c>
      <c r="GM183" s="41" t="e">
        <f t="shared" si="107"/>
        <v>#REF!</v>
      </c>
      <c r="GN183" s="41" t="e">
        <f t="shared" si="106"/>
        <v>#REF!</v>
      </c>
      <c r="GO183" s="41" t="e">
        <f t="shared" si="106"/>
        <v>#REF!</v>
      </c>
      <c r="GP183" s="41" t="e">
        <f t="shared" si="106"/>
        <v>#REF!</v>
      </c>
      <c r="GQ183" s="41" t="e">
        <f t="shared" si="106"/>
        <v>#REF!</v>
      </c>
      <c r="GR183" s="41" t="e">
        <f t="shared" si="106"/>
        <v>#REF!</v>
      </c>
      <c r="GS183" s="41" t="e">
        <f t="shared" si="106"/>
        <v>#REF!</v>
      </c>
      <c r="GT183" s="41" t="e">
        <f t="shared" si="106"/>
        <v>#REF!</v>
      </c>
      <c r="GU183" s="41" t="e">
        <f t="shared" si="106"/>
        <v>#REF!</v>
      </c>
      <c r="GV183" s="41" t="e">
        <f t="shared" si="108"/>
        <v>#REF!</v>
      </c>
      <c r="GW183" s="41" t="e">
        <f t="shared" si="108"/>
        <v>#REF!</v>
      </c>
      <c r="GX183" s="41" t="e">
        <f t="shared" si="108"/>
        <v>#REF!</v>
      </c>
      <c r="GY183" s="41" t="e">
        <f t="shared" si="108"/>
        <v>#REF!</v>
      </c>
      <c r="GZ183" s="41" t="e">
        <f t="shared" si="108"/>
        <v>#REF!</v>
      </c>
      <c r="HA183" s="41" t="e">
        <f t="shared" si="108"/>
        <v>#REF!</v>
      </c>
      <c r="HB183" s="41" t="e">
        <f t="shared" si="108"/>
        <v>#REF!</v>
      </c>
      <c r="HC183" s="41" t="e">
        <f t="shared" si="108"/>
        <v>#REF!</v>
      </c>
      <c r="HD183" s="41" t="e">
        <f t="shared" si="108"/>
        <v>#REF!</v>
      </c>
      <c r="HE183" s="41" t="e">
        <f t="shared" si="109"/>
        <v>#REF!</v>
      </c>
      <c r="HF183" s="41" t="e">
        <f t="shared" si="109"/>
        <v>#REF!</v>
      </c>
      <c r="HG183" s="41" t="e">
        <f t="shared" si="109"/>
        <v>#REF!</v>
      </c>
      <c r="HH183" s="41" t="e">
        <f t="shared" si="109"/>
        <v>#REF!</v>
      </c>
      <c r="HI183" s="41" t="e">
        <f t="shared" si="109"/>
        <v>#REF!</v>
      </c>
      <c r="HJ183" s="41" t="e">
        <f t="shared" si="109"/>
        <v>#REF!</v>
      </c>
    </row>
    <row r="184" spans="1:218" ht="14.4" x14ac:dyDescent="0.3">
      <c r="A184" s="42">
        <v>181</v>
      </c>
      <c r="B184" s="43" t="e">
        <f>'CMM3 - AUX CALC'!$FZ$67</f>
        <v>#REF!</v>
      </c>
      <c r="GA184" s="41" t="e">
        <f>$B184/(_xlfn.SINGLE(PrazoConcessao)*12-GA$3+1)</f>
        <v>#REF!</v>
      </c>
      <c r="GB184" s="41" t="e">
        <f t="shared" si="112"/>
        <v>#REF!</v>
      </c>
      <c r="GC184" s="41" t="e">
        <f t="shared" si="112"/>
        <v>#REF!</v>
      </c>
      <c r="GD184" s="41" t="e">
        <f t="shared" si="110"/>
        <v>#REF!</v>
      </c>
      <c r="GE184" s="41" t="e">
        <f t="shared" si="110"/>
        <v>#REF!</v>
      </c>
      <c r="GF184" s="41" t="e">
        <f t="shared" si="110"/>
        <v>#REF!</v>
      </c>
      <c r="GG184" s="41" t="e">
        <f t="shared" si="110"/>
        <v>#REF!</v>
      </c>
      <c r="GH184" s="41" t="e">
        <f t="shared" si="110"/>
        <v>#REF!</v>
      </c>
      <c r="GI184" s="41" t="e">
        <f t="shared" si="107"/>
        <v>#REF!</v>
      </c>
      <c r="GJ184" s="41" t="e">
        <f t="shared" si="107"/>
        <v>#REF!</v>
      </c>
      <c r="GK184" s="41" t="e">
        <f t="shared" si="107"/>
        <v>#REF!</v>
      </c>
      <c r="GL184" s="41" t="e">
        <f t="shared" si="107"/>
        <v>#REF!</v>
      </c>
      <c r="GM184" s="41" t="e">
        <f t="shared" si="107"/>
        <v>#REF!</v>
      </c>
      <c r="GN184" s="41" t="e">
        <f t="shared" si="106"/>
        <v>#REF!</v>
      </c>
      <c r="GO184" s="41" t="e">
        <f t="shared" si="106"/>
        <v>#REF!</v>
      </c>
      <c r="GP184" s="41" t="e">
        <f t="shared" si="106"/>
        <v>#REF!</v>
      </c>
      <c r="GQ184" s="41" t="e">
        <f t="shared" si="106"/>
        <v>#REF!</v>
      </c>
      <c r="GR184" s="41" t="e">
        <f t="shared" si="106"/>
        <v>#REF!</v>
      </c>
      <c r="GS184" s="41" t="e">
        <f t="shared" si="106"/>
        <v>#REF!</v>
      </c>
      <c r="GT184" s="41" t="e">
        <f t="shared" ref="GT184:GX206" si="114">GS184</f>
        <v>#REF!</v>
      </c>
      <c r="GU184" s="41" t="e">
        <f t="shared" si="114"/>
        <v>#REF!</v>
      </c>
      <c r="GV184" s="41" t="e">
        <f t="shared" si="108"/>
        <v>#REF!</v>
      </c>
      <c r="GW184" s="41" t="e">
        <f t="shared" si="108"/>
        <v>#REF!</v>
      </c>
      <c r="GX184" s="41" t="e">
        <f t="shared" si="108"/>
        <v>#REF!</v>
      </c>
      <c r="GY184" s="41" t="e">
        <f t="shared" ref="GY184:HG215" si="115">GX184</f>
        <v>#REF!</v>
      </c>
      <c r="GZ184" s="41" t="e">
        <f t="shared" si="115"/>
        <v>#REF!</v>
      </c>
      <c r="HA184" s="41" t="e">
        <f t="shared" si="115"/>
        <v>#REF!</v>
      </c>
      <c r="HB184" s="41" t="e">
        <f t="shared" si="115"/>
        <v>#REF!</v>
      </c>
      <c r="HC184" s="41" t="e">
        <f t="shared" si="115"/>
        <v>#REF!</v>
      </c>
      <c r="HD184" s="41" t="e">
        <f t="shared" si="115"/>
        <v>#REF!</v>
      </c>
      <c r="HE184" s="41" t="e">
        <f t="shared" si="109"/>
        <v>#REF!</v>
      </c>
      <c r="HF184" s="41" t="e">
        <f t="shared" si="109"/>
        <v>#REF!</v>
      </c>
      <c r="HG184" s="41" t="e">
        <f t="shared" si="109"/>
        <v>#REF!</v>
      </c>
      <c r="HH184" s="41" t="e">
        <f t="shared" si="109"/>
        <v>#REF!</v>
      </c>
      <c r="HI184" s="41" t="e">
        <f t="shared" si="109"/>
        <v>#REF!</v>
      </c>
      <c r="HJ184" s="41" t="e">
        <f t="shared" si="109"/>
        <v>#REF!</v>
      </c>
    </row>
    <row r="185" spans="1:218" ht="14.4" x14ac:dyDescent="0.3">
      <c r="A185" s="42">
        <v>182</v>
      </c>
      <c r="B185" s="43" t="e">
        <f>'CMM3 - AUX CALC'!$GA$67</f>
        <v>#REF!</v>
      </c>
      <c r="GB185" s="41" t="e">
        <f>$B185/(_xlfn.SINGLE(PrazoConcessao)*12-GB$3+1)</f>
        <v>#REF!</v>
      </c>
      <c r="GC185" s="41" t="e">
        <f t="shared" si="112"/>
        <v>#REF!</v>
      </c>
      <c r="GD185" s="41" t="e">
        <f t="shared" si="110"/>
        <v>#REF!</v>
      </c>
      <c r="GE185" s="41" t="e">
        <f t="shared" si="110"/>
        <v>#REF!</v>
      </c>
      <c r="GF185" s="41" t="e">
        <f t="shared" si="110"/>
        <v>#REF!</v>
      </c>
      <c r="GG185" s="41" t="e">
        <f t="shared" si="110"/>
        <v>#REF!</v>
      </c>
      <c r="GH185" s="41" t="e">
        <f t="shared" si="110"/>
        <v>#REF!</v>
      </c>
      <c r="GI185" s="41" t="e">
        <f t="shared" si="107"/>
        <v>#REF!</v>
      </c>
      <c r="GJ185" s="41" t="e">
        <f t="shared" si="107"/>
        <v>#REF!</v>
      </c>
      <c r="GK185" s="41" t="e">
        <f t="shared" si="107"/>
        <v>#REF!</v>
      </c>
      <c r="GL185" s="41" t="e">
        <f t="shared" si="107"/>
        <v>#REF!</v>
      </c>
      <c r="GM185" s="41" t="e">
        <f t="shared" si="107"/>
        <v>#REF!</v>
      </c>
      <c r="GN185" s="41" t="e">
        <f t="shared" si="107"/>
        <v>#REF!</v>
      </c>
      <c r="GO185" s="41" t="e">
        <f t="shared" si="107"/>
        <v>#REF!</v>
      </c>
      <c r="GP185" s="41" t="e">
        <f t="shared" si="107"/>
        <v>#REF!</v>
      </c>
      <c r="GQ185" s="41" t="e">
        <f t="shared" si="107"/>
        <v>#REF!</v>
      </c>
      <c r="GR185" s="41" t="e">
        <f t="shared" si="107"/>
        <v>#REF!</v>
      </c>
      <c r="GS185" s="41" t="e">
        <f t="shared" si="107"/>
        <v>#REF!</v>
      </c>
      <c r="GT185" s="41" t="e">
        <f t="shared" si="114"/>
        <v>#REF!</v>
      </c>
      <c r="GU185" s="41" t="e">
        <f t="shared" si="114"/>
        <v>#REF!</v>
      </c>
      <c r="GV185" s="41" t="e">
        <f t="shared" si="114"/>
        <v>#REF!</v>
      </c>
      <c r="GW185" s="41" t="e">
        <f t="shared" si="114"/>
        <v>#REF!</v>
      </c>
      <c r="GX185" s="41" t="e">
        <f t="shared" si="114"/>
        <v>#REF!</v>
      </c>
      <c r="GY185" s="41" t="e">
        <f t="shared" si="115"/>
        <v>#REF!</v>
      </c>
      <c r="GZ185" s="41" t="e">
        <f t="shared" si="115"/>
        <v>#REF!</v>
      </c>
      <c r="HA185" s="41" t="e">
        <f t="shared" si="115"/>
        <v>#REF!</v>
      </c>
      <c r="HB185" s="41" t="e">
        <f t="shared" si="115"/>
        <v>#REF!</v>
      </c>
      <c r="HC185" s="41" t="e">
        <f t="shared" si="115"/>
        <v>#REF!</v>
      </c>
      <c r="HD185" s="41" t="e">
        <f t="shared" si="115"/>
        <v>#REF!</v>
      </c>
      <c r="HE185" s="41" t="e">
        <f t="shared" si="109"/>
        <v>#REF!</v>
      </c>
      <c r="HF185" s="41" t="e">
        <f t="shared" si="109"/>
        <v>#REF!</v>
      </c>
      <c r="HG185" s="41" t="e">
        <f t="shared" si="109"/>
        <v>#REF!</v>
      </c>
      <c r="HH185" s="41" t="e">
        <f t="shared" si="109"/>
        <v>#REF!</v>
      </c>
      <c r="HI185" s="41" t="e">
        <f t="shared" si="109"/>
        <v>#REF!</v>
      </c>
      <c r="HJ185" s="41" t="e">
        <f t="shared" si="109"/>
        <v>#REF!</v>
      </c>
    </row>
    <row r="186" spans="1:218" ht="14.4" x14ac:dyDescent="0.3">
      <c r="A186" s="42">
        <v>183</v>
      </c>
      <c r="B186" s="43" t="e">
        <f>'CMM3 - AUX CALC'!$GB$67</f>
        <v>#REF!</v>
      </c>
      <c r="GC186" s="41" t="e">
        <f>$B186/(_xlfn.SINGLE(PrazoConcessao)*12-GC$3+1)</f>
        <v>#REF!</v>
      </c>
      <c r="GD186" s="41" t="e">
        <f t="shared" si="110"/>
        <v>#REF!</v>
      </c>
      <c r="GE186" s="41" t="e">
        <f t="shared" si="110"/>
        <v>#REF!</v>
      </c>
      <c r="GF186" s="41" t="e">
        <f t="shared" si="110"/>
        <v>#REF!</v>
      </c>
      <c r="GG186" s="41" t="e">
        <f t="shared" si="110"/>
        <v>#REF!</v>
      </c>
      <c r="GH186" s="41" t="e">
        <f t="shared" si="110"/>
        <v>#REF!</v>
      </c>
      <c r="GI186" s="41" t="e">
        <f t="shared" si="107"/>
        <v>#REF!</v>
      </c>
      <c r="GJ186" s="41" t="e">
        <f t="shared" si="107"/>
        <v>#REF!</v>
      </c>
      <c r="GK186" s="41" t="e">
        <f t="shared" si="107"/>
        <v>#REF!</v>
      </c>
      <c r="GL186" s="41" t="e">
        <f t="shared" si="107"/>
        <v>#REF!</v>
      </c>
      <c r="GM186" s="41" t="e">
        <f t="shared" si="107"/>
        <v>#REF!</v>
      </c>
      <c r="GN186" s="41" t="e">
        <f t="shared" si="107"/>
        <v>#REF!</v>
      </c>
      <c r="GO186" s="41" t="e">
        <f t="shared" si="107"/>
        <v>#REF!</v>
      </c>
      <c r="GP186" s="41" t="e">
        <f t="shared" si="107"/>
        <v>#REF!</v>
      </c>
      <c r="GQ186" s="41" t="e">
        <f t="shared" si="107"/>
        <v>#REF!</v>
      </c>
      <c r="GR186" s="41" t="e">
        <f t="shared" si="107"/>
        <v>#REF!</v>
      </c>
      <c r="GS186" s="41" t="e">
        <f t="shared" si="107"/>
        <v>#REF!</v>
      </c>
      <c r="GT186" s="41" t="e">
        <f t="shared" si="114"/>
        <v>#REF!</v>
      </c>
      <c r="GU186" s="41" t="e">
        <f t="shared" si="114"/>
        <v>#REF!</v>
      </c>
      <c r="GV186" s="41" t="e">
        <f t="shared" si="114"/>
        <v>#REF!</v>
      </c>
      <c r="GW186" s="41" t="e">
        <f t="shared" si="114"/>
        <v>#REF!</v>
      </c>
      <c r="GX186" s="41" t="e">
        <f t="shared" si="114"/>
        <v>#REF!</v>
      </c>
      <c r="GY186" s="41" t="e">
        <f t="shared" si="115"/>
        <v>#REF!</v>
      </c>
      <c r="GZ186" s="41" t="e">
        <f t="shared" si="115"/>
        <v>#REF!</v>
      </c>
      <c r="HA186" s="41" t="e">
        <f t="shared" si="115"/>
        <v>#REF!</v>
      </c>
      <c r="HB186" s="41" t="e">
        <f t="shared" si="115"/>
        <v>#REF!</v>
      </c>
      <c r="HC186" s="41" t="e">
        <f t="shared" si="115"/>
        <v>#REF!</v>
      </c>
      <c r="HD186" s="41" t="e">
        <f t="shared" si="115"/>
        <v>#REF!</v>
      </c>
      <c r="HE186" s="41" t="e">
        <f t="shared" si="109"/>
        <v>#REF!</v>
      </c>
      <c r="HF186" s="41" t="e">
        <f t="shared" si="109"/>
        <v>#REF!</v>
      </c>
      <c r="HG186" s="41" t="e">
        <f t="shared" si="109"/>
        <v>#REF!</v>
      </c>
      <c r="HH186" s="41" t="e">
        <f t="shared" si="109"/>
        <v>#REF!</v>
      </c>
      <c r="HI186" s="41" t="e">
        <f t="shared" si="109"/>
        <v>#REF!</v>
      </c>
      <c r="HJ186" s="41" t="e">
        <f t="shared" si="109"/>
        <v>#REF!</v>
      </c>
    </row>
    <row r="187" spans="1:218" ht="14.4" x14ac:dyDescent="0.3">
      <c r="A187" s="42">
        <v>184</v>
      </c>
      <c r="B187" s="43" t="e">
        <f>'CMM3 - AUX CALC'!$GC$67</f>
        <v>#REF!</v>
      </c>
      <c r="GD187" s="41" t="e">
        <f>$B187/(_xlfn.SINGLE(PrazoConcessao)*12-GD$3+1)</f>
        <v>#REF!</v>
      </c>
      <c r="GE187" s="41" t="e">
        <f t="shared" si="110"/>
        <v>#REF!</v>
      </c>
      <c r="GF187" s="41" t="e">
        <f t="shared" si="110"/>
        <v>#REF!</v>
      </c>
      <c r="GG187" s="41" t="e">
        <f t="shared" si="110"/>
        <v>#REF!</v>
      </c>
      <c r="GH187" s="41" t="e">
        <f t="shared" si="110"/>
        <v>#REF!</v>
      </c>
      <c r="GI187" s="41" t="e">
        <f t="shared" si="107"/>
        <v>#REF!</v>
      </c>
      <c r="GJ187" s="41" t="e">
        <f t="shared" si="107"/>
        <v>#REF!</v>
      </c>
      <c r="GK187" s="41" t="e">
        <f t="shared" si="107"/>
        <v>#REF!</v>
      </c>
      <c r="GL187" s="41" t="e">
        <f t="shared" si="107"/>
        <v>#REF!</v>
      </c>
      <c r="GM187" s="41" t="e">
        <f t="shared" si="107"/>
        <v>#REF!</v>
      </c>
      <c r="GN187" s="41" t="e">
        <f t="shared" si="107"/>
        <v>#REF!</v>
      </c>
      <c r="GO187" s="41" t="e">
        <f t="shared" si="107"/>
        <v>#REF!</v>
      </c>
      <c r="GP187" s="41" t="e">
        <f t="shared" si="107"/>
        <v>#REF!</v>
      </c>
      <c r="GQ187" s="41" t="e">
        <f t="shared" si="107"/>
        <v>#REF!</v>
      </c>
      <c r="GR187" s="41" t="e">
        <f t="shared" si="107"/>
        <v>#REF!</v>
      </c>
      <c r="GS187" s="41" t="e">
        <f t="shared" si="107"/>
        <v>#REF!</v>
      </c>
      <c r="GT187" s="41" t="e">
        <f t="shared" si="114"/>
        <v>#REF!</v>
      </c>
      <c r="GU187" s="41" t="e">
        <f t="shared" si="114"/>
        <v>#REF!</v>
      </c>
      <c r="GV187" s="41" t="e">
        <f t="shared" si="114"/>
        <v>#REF!</v>
      </c>
      <c r="GW187" s="41" t="e">
        <f t="shared" si="114"/>
        <v>#REF!</v>
      </c>
      <c r="GX187" s="41" t="e">
        <f t="shared" si="114"/>
        <v>#REF!</v>
      </c>
      <c r="GY187" s="41" t="e">
        <f t="shared" si="115"/>
        <v>#REF!</v>
      </c>
      <c r="GZ187" s="41" t="e">
        <f t="shared" si="115"/>
        <v>#REF!</v>
      </c>
      <c r="HA187" s="41" t="e">
        <f t="shared" si="115"/>
        <v>#REF!</v>
      </c>
      <c r="HB187" s="41" t="e">
        <f t="shared" si="115"/>
        <v>#REF!</v>
      </c>
      <c r="HC187" s="41" t="e">
        <f t="shared" si="115"/>
        <v>#REF!</v>
      </c>
      <c r="HD187" s="41" t="e">
        <f t="shared" si="115"/>
        <v>#REF!</v>
      </c>
      <c r="HE187" s="41" t="e">
        <f t="shared" si="109"/>
        <v>#REF!</v>
      </c>
      <c r="HF187" s="41" t="e">
        <f t="shared" si="109"/>
        <v>#REF!</v>
      </c>
      <c r="HG187" s="41" t="e">
        <f t="shared" si="109"/>
        <v>#REF!</v>
      </c>
      <c r="HH187" s="41" t="e">
        <f t="shared" si="109"/>
        <v>#REF!</v>
      </c>
      <c r="HI187" s="41" t="e">
        <f t="shared" si="109"/>
        <v>#REF!</v>
      </c>
      <c r="HJ187" s="41" t="e">
        <f t="shared" si="109"/>
        <v>#REF!</v>
      </c>
    </row>
    <row r="188" spans="1:218" ht="14.4" x14ac:dyDescent="0.3">
      <c r="A188" s="42">
        <v>185</v>
      </c>
      <c r="B188" s="43" t="e">
        <f>'CMM3 - AUX CALC'!$GD$67</f>
        <v>#REF!</v>
      </c>
      <c r="GE188" s="41" t="e">
        <f>$B188/(_xlfn.SINGLE(PrazoConcessao)*12-GE$3+1)</f>
        <v>#REF!</v>
      </c>
      <c r="GF188" s="41" t="e">
        <f t="shared" si="110"/>
        <v>#REF!</v>
      </c>
      <c r="GG188" s="41" t="e">
        <f t="shared" si="110"/>
        <v>#REF!</v>
      </c>
      <c r="GH188" s="41" t="e">
        <f t="shared" si="110"/>
        <v>#REF!</v>
      </c>
      <c r="GI188" s="41" t="e">
        <f t="shared" si="107"/>
        <v>#REF!</v>
      </c>
      <c r="GJ188" s="41" t="e">
        <f t="shared" si="107"/>
        <v>#REF!</v>
      </c>
      <c r="GK188" s="41" t="e">
        <f t="shared" si="107"/>
        <v>#REF!</v>
      </c>
      <c r="GL188" s="41" t="e">
        <f t="shared" si="107"/>
        <v>#REF!</v>
      </c>
      <c r="GM188" s="41" t="e">
        <f t="shared" si="107"/>
        <v>#REF!</v>
      </c>
      <c r="GN188" s="41" t="e">
        <f t="shared" si="107"/>
        <v>#REF!</v>
      </c>
      <c r="GO188" s="41" t="e">
        <f t="shared" si="107"/>
        <v>#REF!</v>
      </c>
      <c r="GP188" s="41" t="e">
        <f t="shared" si="107"/>
        <v>#REF!</v>
      </c>
      <c r="GQ188" s="41" t="e">
        <f t="shared" si="107"/>
        <v>#REF!</v>
      </c>
      <c r="GR188" s="41" t="e">
        <f t="shared" si="107"/>
        <v>#REF!</v>
      </c>
      <c r="GS188" s="41" t="e">
        <f t="shared" si="107"/>
        <v>#REF!</v>
      </c>
      <c r="GT188" s="41" t="e">
        <f t="shared" si="114"/>
        <v>#REF!</v>
      </c>
      <c r="GU188" s="41" t="e">
        <f t="shared" si="114"/>
        <v>#REF!</v>
      </c>
      <c r="GV188" s="41" t="e">
        <f t="shared" si="114"/>
        <v>#REF!</v>
      </c>
      <c r="GW188" s="41" t="e">
        <f t="shared" si="114"/>
        <v>#REF!</v>
      </c>
      <c r="GX188" s="41" t="e">
        <f t="shared" si="114"/>
        <v>#REF!</v>
      </c>
      <c r="GY188" s="41" t="e">
        <f t="shared" si="115"/>
        <v>#REF!</v>
      </c>
      <c r="GZ188" s="41" t="e">
        <f t="shared" si="115"/>
        <v>#REF!</v>
      </c>
      <c r="HA188" s="41" t="e">
        <f t="shared" si="115"/>
        <v>#REF!</v>
      </c>
      <c r="HB188" s="41" t="e">
        <f t="shared" si="115"/>
        <v>#REF!</v>
      </c>
      <c r="HC188" s="41" t="e">
        <f t="shared" si="115"/>
        <v>#REF!</v>
      </c>
      <c r="HD188" s="41" t="e">
        <f t="shared" si="115"/>
        <v>#REF!</v>
      </c>
      <c r="HE188" s="41" t="e">
        <f t="shared" si="109"/>
        <v>#REF!</v>
      </c>
      <c r="HF188" s="41" t="e">
        <f t="shared" si="109"/>
        <v>#REF!</v>
      </c>
      <c r="HG188" s="41" t="e">
        <f t="shared" si="109"/>
        <v>#REF!</v>
      </c>
      <c r="HH188" s="41" t="e">
        <f t="shared" si="109"/>
        <v>#REF!</v>
      </c>
      <c r="HI188" s="41" t="e">
        <f t="shared" si="109"/>
        <v>#REF!</v>
      </c>
      <c r="HJ188" s="41" t="e">
        <f t="shared" si="109"/>
        <v>#REF!</v>
      </c>
    </row>
    <row r="189" spans="1:218" ht="14.4" x14ac:dyDescent="0.3">
      <c r="A189" s="42">
        <v>186</v>
      </c>
      <c r="B189" s="43" t="e">
        <f>'CMM3 - AUX CALC'!$GE$67</f>
        <v>#REF!</v>
      </c>
      <c r="GF189" s="41" t="e">
        <f>$B189/(_xlfn.SINGLE(PrazoConcessao)*12-GF$3+1)</f>
        <v>#REF!</v>
      </c>
      <c r="GG189" s="41" t="e">
        <f t="shared" si="110"/>
        <v>#REF!</v>
      </c>
      <c r="GH189" s="41" t="e">
        <f t="shared" si="110"/>
        <v>#REF!</v>
      </c>
      <c r="GI189" s="41" t="e">
        <f t="shared" si="107"/>
        <v>#REF!</v>
      </c>
      <c r="GJ189" s="41" t="e">
        <f t="shared" si="107"/>
        <v>#REF!</v>
      </c>
      <c r="GK189" s="41" t="e">
        <f t="shared" si="107"/>
        <v>#REF!</v>
      </c>
      <c r="GL189" s="41" t="e">
        <f t="shared" si="107"/>
        <v>#REF!</v>
      </c>
      <c r="GM189" s="41" t="e">
        <f t="shared" si="107"/>
        <v>#REF!</v>
      </c>
      <c r="GN189" s="41" t="e">
        <f t="shared" si="107"/>
        <v>#REF!</v>
      </c>
      <c r="GO189" s="41" t="e">
        <f t="shared" si="107"/>
        <v>#REF!</v>
      </c>
      <c r="GP189" s="41" t="e">
        <f t="shared" si="107"/>
        <v>#REF!</v>
      </c>
      <c r="GQ189" s="41" t="e">
        <f t="shared" si="107"/>
        <v>#REF!</v>
      </c>
      <c r="GR189" s="41" t="e">
        <f t="shared" si="107"/>
        <v>#REF!</v>
      </c>
      <c r="GS189" s="41" t="e">
        <f t="shared" si="107"/>
        <v>#REF!</v>
      </c>
      <c r="GT189" s="41" t="e">
        <f t="shared" si="114"/>
        <v>#REF!</v>
      </c>
      <c r="GU189" s="41" t="e">
        <f t="shared" si="114"/>
        <v>#REF!</v>
      </c>
      <c r="GV189" s="41" t="e">
        <f t="shared" si="114"/>
        <v>#REF!</v>
      </c>
      <c r="GW189" s="41" t="e">
        <f t="shared" si="114"/>
        <v>#REF!</v>
      </c>
      <c r="GX189" s="41" t="e">
        <f t="shared" si="114"/>
        <v>#REF!</v>
      </c>
      <c r="GY189" s="41" t="e">
        <f t="shared" si="115"/>
        <v>#REF!</v>
      </c>
      <c r="GZ189" s="41" t="e">
        <f t="shared" si="115"/>
        <v>#REF!</v>
      </c>
      <c r="HA189" s="41" t="e">
        <f t="shared" si="115"/>
        <v>#REF!</v>
      </c>
      <c r="HB189" s="41" t="e">
        <f t="shared" si="115"/>
        <v>#REF!</v>
      </c>
      <c r="HC189" s="41" t="e">
        <f t="shared" si="115"/>
        <v>#REF!</v>
      </c>
      <c r="HD189" s="41" t="e">
        <f t="shared" si="115"/>
        <v>#REF!</v>
      </c>
      <c r="HE189" s="41" t="e">
        <f t="shared" si="109"/>
        <v>#REF!</v>
      </c>
      <c r="HF189" s="41" t="e">
        <f t="shared" si="109"/>
        <v>#REF!</v>
      </c>
      <c r="HG189" s="41" t="e">
        <f t="shared" si="109"/>
        <v>#REF!</v>
      </c>
      <c r="HH189" s="41" t="e">
        <f t="shared" si="109"/>
        <v>#REF!</v>
      </c>
      <c r="HI189" s="41" t="e">
        <f t="shared" si="109"/>
        <v>#REF!</v>
      </c>
      <c r="HJ189" s="41" t="e">
        <f t="shared" si="109"/>
        <v>#REF!</v>
      </c>
    </row>
    <row r="190" spans="1:218" ht="14.4" x14ac:dyDescent="0.3">
      <c r="A190" s="42">
        <v>187</v>
      </c>
      <c r="B190" s="43" t="e">
        <f>'CMM3 - AUX CALC'!$GF$67</f>
        <v>#REF!</v>
      </c>
      <c r="GG190" s="41" t="e">
        <f>$B190/(_xlfn.SINGLE(PrazoConcessao)*12-GG$3+1)</f>
        <v>#REF!</v>
      </c>
      <c r="GH190" s="41" t="e">
        <f t="shared" si="110"/>
        <v>#REF!</v>
      </c>
      <c r="GI190" s="41" t="e">
        <f t="shared" si="107"/>
        <v>#REF!</v>
      </c>
      <c r="GJ190" s="41" t="e">
        <f t="shared" si="107"/>
        <v>#REF!</v>
      </c>
      <c r="GK190" s="41" t="e">
        <f t="shared" si="107"/>
        <v>#REF!</v>
      </c>
      <c r="GL190" s="41" t="e">
        <f t="shared" si="107"/>
        <v>#REF!</v>
      </c>
      <c r="GM190" s="41" t="e">
        <f t="shared" si="107"/>
        <v>#REF!</v>
      </c>
      <c r="GN190" s="41" t="e">
        <f t="shared" si="107"/>
        <v>#REF!</v>
      </c>
      <c r="GO190" s="41" t="e">
        <f t="shared" si="107"/>
        <v>#REF!</v>
      </c>
      <c r="GP190" s="41" t="e">
        <f t="shared" si="107"/>
        <v>#REF!</v>
      </c>
      <c r="GQ190" s="41" t="e">
        <f t="shared" si="107"/>
        <v>#REF!</v>
      </c>
      <c r="GR190" s="41" t="e">
        <f t="shared" si="107"/>
        <v>#REF!</v>
      </c>
      <c r="GS190" s="41" t="e">
        <f t="shared" si="107"/>
        <v>#REF!</v>
      </c>
      <c r="GT190" s="41" t="e">
        <f t="shared" si="114"/>
        <v>#REF!</v>
      </c>
      <c r="GU190" s="41" t="e">
        <f t="shared" si="114"/>
        <v>#REF!</v>
      </c>
      <c r="GV190" s="41" t="e">
        <f t="shared" si="114"/>
        <v>#REF!</v>
      </c>
      <c r="GW190" s="41" t="e">
        <f t="shared" si="114"/>
        <v>#REF!</v>
      </c>
      <c r="GX190" s="41" t="e">
        <f t="shared" si="114"/>
        <v>#REF!</v>
      </c>
      <c r="GY190" s="41" t="e">
        <f t="shared" si="115"/>
        <v>#REF!</v>
      </c>
      <c r="GZ190" s="41" t="e">
        <f t="shared" si="115"/>
        <v>#REF!</v>
      </c>
      <c r="HA190" s="41" t="e">
        <f t="shared" si="115"/>
        <v>#REF!</v>
      </c>
      <c r="HB190" s="41" t="e">
        <f t="shared" si="115"/>
        <v>#REF!</v>
      </c>
      <c r="HC190" s="41" t="e">
        <f t="shared" si="115"/>
        <v>#REF!</v>
      </c>
      <c r="HD190" s="41" t="e">
        <f t="shared" si="115"/>
        <v>#REF!</v>
      </c>
      <c r="HE190" s="41" t="e">
        <f t="shared" si="109"/>
        <v>#REF!</v>
      </c>
      <c r="HF190" s="41" t="e">
        <f t="shared" si="109"/>
        <v>#REF!</v>
      </c>
      <c r="HG190" s="41" t="e">
        <f t="shared" si="109"/>
        <v>#REF!</v>
      </c>
      <c r="HH190" s="41" t="e">
        <f t="shared" si="109"/>
        <v>#REF!</v>
      </c>
      <c r="HI190" s="41" t="e">
        <f t="shared" si="109"/>
        <v>#REF!</v>
      </c>
      <c r="HJ190" s="41" t="e">
        <f t="shared" si="109"/>
        <v>#REF!</v>
      </c>
    </row>
    <row r="191" spans="1:218" ht="14.4" x14ac:dyDescent="0.3">
      <c r="A191" s="42">
        <v>188</v>
      </c>
      <c r="B191" s="43" t="e">
        <f>'CMM3 - AUX CALC'!$GG$67</f>
        <v>#REF!</v>
      </c>
      <c r="GH191" s="41" t="e">
        <f>$B191/(_xlfn.SINGLE(PrazoConcessao)*12-GH$3+1)</f>
        <v>#REF!</v>
      </c>
      <c r="GI191" s="41" t="e">
        <f t="shared" si="107"/>
        <v>#REF!</v>
      </c>
      <c r="GJ191" s="41" t="e">
        <f t="shared" si="107"/>
        <v>#REF!</v>
      </c>
      <c r="GK191" s="41" t="e">
        <f t="shared" si="107"/>
        <v>#REF!</v>
      </c>
      <c r="GL191" s="41" t="e">
        <f t="shared" si="107"/>
        <v>#REF!</v>
      </c>
      <c r="GM191" s="41" t="e">
        <f t="shared" si="107"/>
        <v>#REF!</v>
      </c>
      <c r="GN191" s="41" t="e">
        <f t="shared" si="107"/>
        <v>#REF!</v>
      </c>
      <c r="GO191" s="41" t="e">
        <f t="shared" si="107"/>
        <v>#REF!</v>
      </c>
      <c r="GP191" s="41" t="e">
        <f t="shared" si="107"/>
        <v>#REF!</v>
      </c>
      <c r="GQ191" s="41" t="e">
        <f t="shared" si="107"/>
        <v>#REF!</v>
      </c>
      <c r="GR191" s="41" t="e">
        <f t="shared" si="107"/>
        <v>#REF!</v>
      </c>
      <c r="GS191" s="41" t="e">
        <f t="shared" si="107"/>
        <v>#REF!</v>
      </c>
      <c r="GT191" s="41" t="e">
        <f t="shared" si="114"/>
        <v>#REF!</v>
      </c>
      <c r="GU191" s="41" t="e">
        <f t="shared" si="114"/>
        <v>#REF!</v>
      </c>
      <c r="GV191" s="41" t="e">
        <f t="shared" si="114"/>
        <v>#REF!</v>
      </c>
      <c r="GW191" s="41" t="e">
        <f t="shared" si="114"/>
        <v>#REF!</v>
      </c>
      <c r="GX191" s="41" t="e">
        <f t="shared" si="114"/>
        <v>#REF!</v>
      </c>
      <c r="GY191" s="41" t="e">
        <f t="shared" si="115"/>
        <v>#REF!</v>
      </c>
      <c r="GZ191" s="41" t="e">
        <f t="shared" si="115"/>
        <v>#REF!</v>
      </c>
      <c r="HA191" s="41" t="e">
        <f t="shared" si="115"/>
        <v>#REF!</v>
      </c>
      <c r="HB191" s="41" t="e">
        <f t="shared" si="115"/>
        <v>#REF!</v>
      </c>
      <c r="HC191" s="41" t="e">
        <f t="shared" si="115"/>
        <v>#REF!</v>
      </c>
      <c r="HD191" s="41" t="e">
        <f t="shared" si="115"/>
        <v>#REF!</v>
      </c>
      <c r="HE191" s="41" t="e">
        <f t="shared" si="109"/>
        <v>#REF!</v>
      </c>
      <c r="HF191" s="41" t="e">
        <f t="shared" si="109"/>
        <v>#REF!</v>
      </c>
      <c r="HG191" s="41" t="e">
        <f t="shared" si="109"/>
        <v>#REF!</v>
      </c>
      <c r="HH191" s="41" t="e">
        <f t="shared" si="109"/>
        <v>#REF!</v>
      </c>
      <c r="HI191" s="41" t="e">
        <f t="shared" si="109"/>
        <v>#REF!</v>
      </c>
      <c r="HJ191" s="41" t="e">
        <f t="shared" si="109"/>
        <v>#REF!</v>
      </c>
    </row>
    <row r="192" spans="1:218" ht="14.4" x14ac:dyDescent="0.3">
      <c r="A192" s="42">
        <v>189</v>
      </c>
      <c r="B192" s="43" t="e">
        <f>'CMM3 - AUX CALC'!$GH$67</f>
        <v>#REF!</v>
      </c>
      <c r="GI192" s="41" t="e">
        <f>$B192/(_xlfn.SINGLE(PrazoConcessao)*12-GI$3+1)</f>
        <v>#REF!</v>
      </c>
      <c r="GJ192" s="41" t="e">
        <f t="shared" si="107"/>
        <v>#REF!</v>
      </c>
      <c r="GK192" s="41" t="e">
        <f t="shared" si="107"/>
        <v>#REF!</v>
      </c>
      <c r="GL192" s="41" t="e">
        <f t="shared" si="107"/>
        <v>#REF!</v>
      </c>
      <c r="GM192" s="41" t="e">
        <f t="shared" si="107"/>
        <v>#REF!</v>
      </c>
      <c r="GN192" s="41" t="e">
        <f t="shared" si="107"/>
        <v>#REF!</v>
      </c>
      <c r="GO192" s="41" t="e">
        <f t="shared" si="107"/>
        <v>#REF!</v>
      </c>
      <c r="GP192" s="41" t="e">
        <f t="shared" si="107"/>
        <v>#REF!</v>
      </c>
      <c r="GQ192" s="41" t="e">
        <f t="shared" si="107"/>
        <v>#REF!</v>
      </c>
      <c r="GR192" s="41" t="e">
        <f t="shared" si="107"/>
        <v>#REF!</v>
      </c>
      <c r="GS192" s="41" t="e">
        <f t="shared" si="107"/>
        <v>#REF!</v>
      </c>
      <c r="GT192" s="41" t="e">
        <f t="shared" si="114"/>
        <v>#REF!</v>
      </c>
      <c r="GU192" s="41" t="e">
        <f t="shared" si="114"/>
        <v>#REF!</v>
      </c>
      <c r="GV192" s="41" t="e">
        <f t="shared" si="114"/>
        <v>#REF!</v>
      </c>
      <c r="GW192" s="41" t="e">
        <f t="shared" si="114"/>
        <v>#REF!</v>
      </c>
      <c r="GX192" s="41" t="e">
        <f t="shared" si="114"/>
        <v>#REF!</v>
      </c>
      <c r="GY192" s="41" t="e">
        <f t="shared" si="115"/>
        <v>#REF!</v>
      </c>
      <c r="GZ192" s="41" t="e">
        <f t="shared" si="115"/>
        <v>#REF!</v>
      </c>
      <c r="HA192" s="41" t="e">
        <f t="shared" si="115"/>
        <v>#REF!</v>
      </c>
      <c r="HB192" s="41" t="e">
        <f t="shared" si="115"/>
        <v>#REF!</v>
      </c>
      <c r="HC192" s="41" t="e">
        <f t="shared" si="115"/>
        <v>#REF!</v>
      </c>
      <c r="HD192" s="41" t="e">
        <f t="shared" si="115"/>
        <v>#REF!</v>
      </c>
      <c r="HE192" s="41" t="e">
        <f t="shared" si="109"/>
        <v>#REF!</v>
      </c>
      <c r="HF192" s="41" t="e">
        <f t="shared" si="109"/>
        <v>#REF!</v>
      </c>
      <c r="HG192" s="41" t="e">
        <f t="shared" si="109"/>
        <v>#REF!</v>
      </c>
      <c r="HH192" s="41" t="e">
        <f t="shared" si="109"/>
        <v>#REF!</v>
      </c>
      <c r="HI192" s="41" t="e">
        <f t="shared" si="109"/>
        <v>#REF!</v>
      </c>
      <c r="HJ192" s="41" t="e">
        <f t="shared" si="109"/>
        <v>#REF!</v>
      </c>
    </row>
    <row r="193" spans="1:218" ht="14.4" x14ac:dyDescent="0.3">
      <c r="A193" s="42">
        <v>190</v>
      </c>
      <c r="B193" s="43" t="e">
        <f>'CMM3 - AUX CALC'!$GI$67</f>
        <v>#REF!</v>
      </c>
      <c r="GJ193" s="41" t="e">
        <f>$B193/(_xlfn.SINGLE(PrazoConcessao)*12-GJ$3+1)</f>
        <v>#REF!</v>
      </c>
      <c r="GK193" s="41" t="e">
        <f t="shared" si="107"/>
        <v>#REF!</v>
      </c>
      <c r="GL193" s="41" t="e">
        <f t="shared" si="107"/>
        <v>#REF!</v>
      </c>
      <c r="GM193" s="41" t="e">
        <f t="shared" si="107"/>
        <v>#REF!</v>
      </c>
      <c r="GN193" s="41" t="e">
        <f t="shared" ref="GN193:GS201" si="116">GM193</f>
        <v>#REF!</v>
      </c>
      <c r="GO193" s="41" t="e">
        <f t="shared" si="116"/>
        <v>#REF!</v>
      </c>
      <c r="GP193" s="41" t="e">
        <f t="shared" si="116"/>
        <v>#REF!</v>
      </c>
      <c r="GQ193" s="41" t="e">
        <f t="shared" si="116"/>
        <v>#REF!</v>
      </c>
      <c r="GR193" s="41" t="e">
        <f t="shared" si="116"/>
        <v>#REF!</v>
      </c>
      <c r="GS193" s="41" t="e">
        <f t="shared" si="116"/>
        <v>#REF!</v>
      </c>
      <c r="GT193" s="41" t="e">
        <f t="shared" si="114"/>
        <v>#REF!</v>
      </c>
      <c r="GU193" s="41" t="e">
        <f t="shared" si="114"/>
        <v>#REF!</v>
      </c>
      <c r="GV193" s="41" t="e">
        <f t="shared" si="114"/>
        <v>#REF!</v>
      </c>
      <c r="GW193" s="41" t="e">
        <f t="shared" si="114"/>
        <v>#REF!</v>
      </c>
      <c r="GX193" s="41" t="e">
        <f t="shared" si="114"/>
        <v>#REF!</v>
      </c>
      <c r="GY193" s="41" t="e">
        <f t="shared" si="115"/>
        <v>#REF!</v>
      </c>
      <c r="GZ193" s="41" t="e">
        <f t="shared" si="115"/>
        <v>#REF!</v>
      </c>
      <c r="HA193" s="41" t="e">
        <f t="shared" si="115"/>
        <v>#REF!</v>
      </c>
      <c r="HB193" s="41" t="e">
        <f t="shared" si="115"/>
        <v>#REF!</v>
      </c>
      <c r="HC193" s="41" t="e">
        <f t="shared" si="115"/>
        <v>#REF!</v>
      </c>
      <c r="HD193" s="41" t="e">
        <f t="shared" si="115"/>
        <v>#REF!</v>
      </c>
      <c r="HE193" s="41" t="e">
        <f t="shared" si="109"/>
        <v>#REF!</v>
      </c>
      <c r="HF193" s="41" t="e">
        <f t="shared" si="109"/>
        <v>#REF!</v>
      </c>
      <c r="HG193" s="41" t="e">
        <f t="shared" si="109"/>
        <v>#REF!</v>
      </c>
      <c r="HH193" s="41" t="e">
        <f t="shared" si="109"/>
        <v>#REF!</v>
      </c>
      <c r="HI193" s="41" t="e">
        <f t="shared" si="109"/>
        <v>#REF!</v>
      </c>
      <c r="HJ193" s="41" t="e">
        <f t="shared" si="109"/>
        <v>#REF!</v>
      </c>
    </row>
    <row r="194" spans="1:218" ht="14.4" x14ac:dyDescent="0.3">
      <c r="A194" s="42">
        <v>191</v>
      </c>
      <c r="B194" s="43" t="e">
        <f>'CMM3 - AUX CALC'!$GJ$67</f>
        <v>#REF!</v>
      </c>
      <c r="GK194" s="41" t="e">
        <f>$B194/(_xlfn.SINGLE(PrazoConcessao)*12-GK$3+1)</f>
        <v>#REF!</v>
      </c>
      <c r="GL194" s="41" t="e">
        <f t="shared" ref="GL194:GM195" si="117">GK194</f>
        <v>#REF!</v>
      </c>
      <c r="GM194" s="41" t="e">
        <f t="shared" si="117"/>
        <v>#REF!</v>
      </c>
      <c r="GN194" s="41" t="e">
        <f t="shared" si="116"/>
        <v>#REF!</v>
      </c>
      <c r="GO194" s="41" t="e">
        <f t="shared" si="116"/>
        <v>#REF!</v>
      </c>
      <c r="GP194" s="41" t="e">
        <f t="shared" si="116"/>
        <v>#REF!</v>
      </c>
      <c r="GQ194" s="41" t="e">
        <f t="shared" si="116"/>
        <v>#REF!</v>
      </c>
      <c r="GR194" s="41" t="e">
        <f t="shared" si="116"/>
        <v>#REF!</v>
      </c>
      <c r="GS194" s="41" t="e">
        <f t="shared" si="116"/>
        <v>#REF!</v>
      </c>
      <c r="GT194" s="41" t="e">
        <f t="shared" si="114"/>
        <v>#REF!</v>
      </c>
      <c r="GU194" s="41" t="e">
        <f t="shared" si="114"/>
        <v>#REF!</v>
      </c>
      <c r="GV194" s="41" t="e">
        <f t="shared" si="114"/>
        <v>#REF!</v>
      </c>
      <c r="GW194" s="41" t="e">
        <f t="shared" si="114"/>
        <v>#REF!</v>
      </c>
      <c r="GX194" s="41" t="e">
        <f t="shared" si="114"/>
        <v>#REF!</v>
      </c>
      <c r="GY194" s="41" t="e">
        <f t="shared" si="115"/>
        <v>#REF!</v>
      </c>
      <c r="GZ194" s="41" t="e">
        <f t="shared" si="115"/>
        <v>#REF!</v>
      </c>
      <c r="HA194" s="41" t="e">
        <f t="shared" si="115"/>
        <v>#REF!</v>
      </c>
      <c r="HB194" s="41" t="e">
        <f t="shared" si="115"/>
        <v>#REF!</v>
      </c>
      <c r="HC194" s="41" t="e">
        <f t="shared" si="115"/>
        <v>#REF!</v>
      </c>
      <c r="HD194" s="41" t="e">
        <f t="shared" si="115"/>
        <v>#REF!</v>
      </c>
      <c r="HE194" s="41" t="e">
        <f t="shared" si="109"/>
        <v>#REF!</v>
      </c>
      <c r="HF194" s="41" t="e">
        <f t="shared" si="109"/>
        <v>#REF!</v>
      </c>
      <c r="HG194" s="41" t="e">
        <f t="shared" si="109"/>
        <v>#REF!</v>
      </c>
      <c r="HH194" s="41" t="e">
        <f t="shared" si="109"/>
        <v>#REF!</v>
      </c>
      <c r="HI194" s="41" t="e">
        <f t="shared" si="109"/>
        <v>#REF!</v>
      </c>
      <c r="HJ194" s="41" t="e">
        <f t="shared" si="109"/>
        <v>#REF!</v>
      </c>
    </row>
    <row r="195" spans="1:218" ht="14.4" x14ac:dyDescent="0.3">
      <c r="A195" s="42">
        <v>192</v>
      </c>
      <c r="B195" s="43" t="e">
        <f>'CMM3 - AUX CALC'!$GK$67</f>
        <v>#REF!</v>
      </c>
      <c r="GL195" s="41" t="e">
        <f>$B195/(_xlfn.SINGLE(PrazoConcessao)*12-GL$3+1)</f>
        <v>#REF!</v>
      </c>
      <c r="GM195" s="41" t="e">
        <f t="shared" si="117"/>
        <v>#REF!</v>
      </c>
      <c r="GN195" s="41" t="e">
        <f t="shared" si="116"/>
        <v>#REF!</v>
      </c>
      <c r="GO195" s="41" t="e">
        <f t="shared" si="116"/>
        <v>#REF!</v>
      </c>
      <c r="GP195" s="41" t="e">
        <f t="shared" si="116"/>
        <v>#REF!</v>
      </c>
      <c r="GQ195" s="41" t="e">
        <f t="shared" si="116"/>
        <v>#REF!</v>
      </c>
      <c r="GR195" s="41" t="e">
        <f t="shared" si="116"/>
        <v>#REF!</v>
      </c>
      <c r="GS195" s="41" t="e">
        <f t="shared" si="116"/>
        <v>#REF!</v>
      </c>
      <c r="GT195" s="41" t="e">
        <f t="shared" si="114"/>
        <v>#REF!</v>
      </c>
      <c r="GU195" s="41" t="e">
        <f t="shared" si="114"/>
        <v>#REF!</v>
      </c>
      <c r="GV195" s="41" t="e">
        <f t="shared" si="114"/>
        <v>#REF!</v>
      </c>
      <c r="GW195" s="41" t="e">
        <f t="shared" si="114"/>
        <v>#REF!</v>
      </c>
      <c r="GX195" s="41" t="e">
        <f t="shared" si="114"/>
        <v>#REF!</v>
      </c>
      <c r="GY195" s="41" t="e">
        <f t="shared" si="115"/>
        <v>#REF!</v>
      </c>
      <c r="GZ195" s="41" t="e">
        <f t="shared" si="115"/>
        <v>#REF!</v>
      </c>
      <c r="HA195" s="41" t="e">
        <f t="shared" si="115"/>
        <v>#REF!</v>
      </c>
      <c r="HB195" s="41" t="e">
        <f t="shared" si="115"/>
        <v>#REF!</v>
      </c>
      <c r="HC195" s="41" t="e">
        <f t="shared" si="115"/>
        <v>#REF!</v>
      </c>
      <c r="HD195" s="41" t="e">
        <f t="shared" si="115"/>
        <v>#REF!</v>
      </c>
      <c r="HE195" s="41" t="e">
        <f t="shared" si="109"/>
        <v>#REF!</v>
      </c>
      <c r="HF195" s="41" t="e">
        <f t="shared" si="109"/>
        <v>#REF!</v>
      </c>
      <c r="HG195" s="41" t="e">
        <f t="shared" si="109"/>
        <v>#REF!</v>
      </c>
      <c r="HH195" s="41" t="e">
        <f t="shared" si="109"/>
        <v>#REF!</v>
      </c>
      <c r="HI195" s="41" t="e">
        <f t="shared" si="109"/>
        <v>#REF!</v>
      </c>
      <c r="HJ195" s="41" t="e">
        <f t="shared" si="109"/>
        <v>#REF!</v>
      </c>
    </row>
    <row r="196" spans="1:218" ht="14.4" x14ac:dyDescent="0.3">
      <c r="A196" s="42">
        <v>193</v>
      </c>
      <c r="B196" s="43" t="e">
        <f>'CMM3 - AUX CALC'!$GL$67</f>
        <v>#REF!</v>
      </c>
      <c r="GM196" s="41" t="e">
        <f>$B196/(_xlfn.SINGLE(PrazoConcessao)*12-GM$3+1)</f>
        <v>#REF!</v>
      </c>
      <c r="GN196" s="41" t="e">
        <f t="shared" si="116"/>
        <v>#REF!</v>
      </c>
      <c r="GO196" s="41" t="e">
        <f t="shared" si="116"/>
        <v>#REF!</v>
      </c>
      <c r="GP196" s="41" t="e">
        <f t="shared" si="116"/>
        <v>#REF!</v>
      </c>
      <c r="GQ196" s="41" t="e">
        <f t="shared" si="116"/>
        <v>#REF!</v>
      </c>
      <c r="GR196" s="41" t="e">
        <f t="shared" si="116"/>
        <v>#REF!</v>
      </c>
      <c r="GS196" s="41" t="e">
        <f t="shared" si="116"/>
        <v>#REF!</v>
      </c>
      <c r="GT196" s="41" t="e">
        <f t="shared" si="114"/>
        <v>#REF!</v>
      </c>
      <c r="GU196" s="41" t="e">
        <f t="shared" si="114"/>
        <v>#REF!</v>
      </c>
      <c r="GV196" s="41" t="e">
        <f t="shared" si="114"/>
        <v>#REF!</v>
      </c>
      <c r="GW196" s="41" t="e">
        <f t="shared" si="114"/>
        <v>#REF!</v>
      </c>
      <c r="GX196" s="41" t="e">
        <f t="shared" si="114"/>
        <v>#REF!</v>
      </c>
      <c r="GY196" s="41" t="e">
        <f t="shared" si="115"/>
        <v>#REF!</v>
      </c>
      <c r="GZ196" s="41" t="e">
        <f t="shared" si="115"/>
        <v>#REF!</v>
      </c>
      <c r="HA196" s="41" t="e">
        <f t="shared" si="115"/>
        <v>#REF!</v>
      </c>
      <c r="HB196" s="41" t="e">
        <f t="shared" si="115"/>
        <v>#REF!</v>
      </c>
      <c r="HC196" s="41" t="e">
        <f t="shared" si="115"/>
        <v>#REF!</v>
      </c>
      <c r="HD196" s="41" t="e">
        <f t="shared" si="115"/>
        <v>#REF!</v>
      </c>
      <c r="HE196" s="41" t="e">
        <f t="shared" si="109"/>
        <v>#REF!</v>
      </c>
      <c r="HF196" s="41" t="e">
        <f t="shared" si="109"/>
        <v>#REF!</v>
      </c>
      <c r="HG196" s="41" t="e">
        <f t="shared" si="109"/>
        <v>#REF!</v>
      </c>
      <c r="HH196" s="41" t="e">
        <f t="shared" si="109"/>
        <v>#REF!</v>
      </c>
      <c r="HI196" s="41" t="e">
        <f t="shared" si="109"/>
        <v>#REF!</v>
      </c>
      <c r="HJ196" s="41" t="e">
        <f t="shared" si="109"/>
        <v>#REF!</v>
      </c>
    </row>
    <row r="197" spans="1:218" ht="14.4" x14ac:dyDescent="0.3">
      <c r="A197" s="42">
        <v>194</v>
      </c>
      <c r="B197" s="43" t="e">
        <f>'CMM3 - AUX CALC'!$GM$67</f>
        <v>#REF!</v>
      </c>
      <c r="GN197" s="41" t="e">
        <f>$B197/(_xlfn.SINGLE(PrazoConcessao)*12-GN$3+1)</f>
        <v>#REF!</v>
      </c>
      <c r="GO197" s="41" t="e">
        <f t="shared" si="116"/>
        <v>#REF!</v>
      </c>
      <c r="GP197" s="41" t="e">
        <f t="shared" si="116"/>
        <v>#REF!</v>
      </c>
      <c r="GQ197" s="41" t="e">
        <f t="shared" si="116"/>
        <v>#REF!</v>
      </c>
      <c r="GR197" s="41" t="e">
        <f t="shared" si="116"/>
        <v>#REF!</v>
      </c>
      <c r="GS197" s="41" t="e">
        <f t="shared" si="116"/>
        <v>#REF!</v>
      </c>
      <c r="GT197" s="41" t="e">
        <f t="shared" si="114"/>
        <v>#REF!</v>
      </c>
      <c r="GU197" s="41" t="e">
        <f t="shared" si="114"/>
        <v>#REF!</v>
      </c>
      <c r="GV197" s="41" t="e">
        <f t="shared" si="114"/>
        <v>#REF!</v>
      </c>
      <c r="GW197" s="41" t="e">
        <f t="shared" si="114"/>
        <v>#REF!</v>
      </c>
      <c r="GX197" s="41" t="e">
        <f t="shared" si="114"/>
        <v>#REF!</v>
      </c>
      <c r="GY197" s="41" t="e">
        <f t="shared" si="115"/>
        <v>#REF!</v>
      </c>
      <c r="GZ197" s="41" t="e">
        <f t="shared" si="115"/>
        <v>#REF!</v>
      </c>
      <c r="HA197" s="41" t="e">
        <f t="shared" si="115"/>
        <v>#REF!</v>
      </c>
      <c r="HB197" s="41" t="e">
        <f t="shared" si="115"/>
        <v>#REF!</v>
      </c>
      <c r="HC197" s="41" t="e">
        <f t="shared" si="115"/>
        <v>#REF!</v>
      </c>
      <c r="HD197" s="41" t="e">
        <f t="shared" si="115"/>
        <v>#REF!</v>
      </c>
      <c r="HE197" s="41" t="e">
        <f t="shared" si="109"/>
        <v>#REF!</v>
      </c>
      <c r="HF197" s="41" t="e">
        <f t="shared" si="109"/>
        <v>#REF!</v>
      </c>
      <c r="HG197" s="41" t="e">
        <f t="shared" si="109"/>
        <v>#REF!</v>
      </c>
      <c r="HH197" s="41" t="e">
        <f t="shared" si="109"/>
        <v>#REF!</v>
      </c>
      <c r="HI197" s="41" t="e">
        <f t="shared" si="109"/>
        <v>#REF!</v>
      </c>
      <c r="HJ197" s="41" t="e">
        <f t="shared" si="109"/>
        <v>#REF!</v>
      </c>
    </row>
    <row r="198" spans="1:218" ht="14.4" x14ac:dyDescent="0.3">
      <c r="A198" s="42">
        <v>195</v>
      </c>
      <c r="B198" s="43" t="e">
        <f>'CMM3 - AUX CALC'!$GN$67</f>
        <v>#REF!</v>
      </c>
      <c r="GO198" s="41" t="e">
        <f>$B198/(_xlfn.SINGLE(PrazoConcessao)*12-GO$3+1)</f>
        <v>#REF!</v>
      </c>
      <c r="GP198" s="41" t="e">
        <f t="shared" si="116"/>
        <v>#REF!</v>
      </c>
      <c r="GQ198" s="41" t="e">
        <f t="shared" si="116"/>
        <v>#REF!</v>
      </c>
      <c r="GR198" s="41" t="e">
        <f t="shared" si="116"/>
        <v>#REF!</v>
      </c>
      <c r="GS198" s="41" t="e">
        <f t="shared" si="116"/>
        <v>#REF!</v>
      </c>
      <c r="GT198" s="41" t="e">
        <f t="shared" si="114"/>
        <v>#REF!</v>
      </c>
      <c r="GU198" s="41" t="e">
        <f t="shared" si="114"/>
        <v>#REF!</v>
      </c>
      <c r="GV198" s="41" t="e">
        <f t="shared" si="114"/>
        <v>#REF!</v>
      </c>
      <c r="GW198" s="41" t="e">
        <f t="shared" si="114"/>
        <v>#REF!</v>
      </c>
      <c r="GX198" s="41" t="e">
        <f t="shared" si="114"/>
        <v>#REF!</v>
      </c>
      <c r="GY198" s="41" t="e">
        <f t="shared" si="115"/>
        <v>#REF!</v>
      </c>
      <c r="GZ198" s="41" t="e">
        <f t="shared" si="115"/>
        <v>#REF!</v>
      </c>
      <c r="HA198" s="41" t="e">
        <f t="shared" si="115"/>
        <v>#REF!</v>
      </c>
      <c r="HB198" s="41" t="e">
        <f t="shared" si="115"/>
        <v>#REF!</v>
      </c>
      <c r="HC198" s="41" t="e">
        <f t="shared" si="115"/>
        <v>#REF!</v>
      </c>
      <c r="HD198" s="41" t="e">
        <f t="shared" si="115"/>
        <v>#REF!</v>
      </c>
      <c r="HE198" s="41" t="e">
        <f t="shared" si="109"/>
        <v>#REF!</v>
      </c>
      <c r="HF198" s="41" t="e">
        <f t="shared" si="109"/>
        <v>#REF!</v>
      </c>
      <c r="HG198" s="41" t="e">
        <f t="shared" si="109"/>
        <v>#REF!</v>
      </c>
      <c r="HH198" s="41" t="e">
        <f t="shared" si="109"/>
        <v>#REF!</v>
      </c>
      <c r="HI198" s="41" t="e">
        <f t="shared" si="109"/>
        <v>#REF!</v>
      </c>
      <c r="HJ198" s="41" t="e">
        <f t="shared" si="109"/>
        <v>#REF!</v>
      </c>
    </row>
    <row r="199" spans="1:218" ht="14.4" x14ac:dyDescent="0.3">
      <c r="A199" s="42">
        <v>196</v>
      </c>
      <c r="B199" s="43" t="e">
        <f>'CMM3 - AUX CALC'!$GO$67</f>
        <v>#REF!</v>
      </c>
      <c r="GP199" s="41" t="e">
        <f>$B199/(_xlfn.SINGLE(PrazoConcessao)*12-GP$3+1)</f>
        <v>#REF!</v>
      </c>
      <c r="GQ199" s="41" t="e">
        <f t="shared" si="116"/>
        <v>#REF!</v>
      </c>
      <c r="GR199" s="41" t="e">
        <f t="shared" si="116"/>
        <v>#REF!</v>
      </c>
      <c r="GS199" s="41" t="e">
        <f t="shared" si="116"/>
        <v>#REF!</v>
      </c>
      <c r="GT199" s="41" t="e">
        <f t="shared" si="114"/>
        <v>#REF!</v>
      </c>
      <c r="GU199" s="41" t="e">
        <f t="shared" si="114"/>
        <v>#REF!</v>
      </c>
      <c r="GV199" s="41" t="e">
        <f t="shared" si="114"/>
        <v>#REF!</v>
      </c>
      <c r="GW199" s="41" t="e">
        <f t="shared" si="114"/>
        <v>#REF!</v>
      </c>
      <c r="GX199" s="41" t="e">
        <f t="shared" si="114"/>
        <v>#REF!</v>
      </c>
      <c r="GY199" s="41" t="e">
        <f t="shared" si="115"/>
        <v>#REF!</v>
      </c>
      <c r="GZ199" s="41" t="e">
        <f t="shared" si="115"/>
        <v>#REF!</v>
      </c>
      <c r="HA199" s="41" t="e">
        <f t="shared" si="115"/>
        <v>#REF!</v>
      </c>
      <c r="HB199" s="41" t="e">
        <f t="shared" si="115"/>
        <v>#REF!</v>
      </c>
      <c r="HC199" s="41" t="e">
        <f t="shared" si="115"/>
        <v>#REF!</v>
      </c>
      <c r="HD199" s="41" t="e">
        <f t="shared" si="115"/>
        <v>#REF!</v>
      </c>
      <c r="HE199" s="41" t="e">
        <f t="shared" si="109"/>
        <v>#REF!</v>
      </c>
      <c r="HF199" s="41" t="e">
        <f t="shared" si="109"/>
        <v>#REF!</v>
      </c>
      <c r="HG199" s="41" t="e">
        <f t="shared" si="109"/>
        <v>#REF!</v>
      </c>
      <c r="HH199" s="41" t="e">
        <f t="shared" si="109"/>
        <v>#REF!</v>
      </c>
      <c r="HI199" s="41" t="e">
        <f t="shared" si="109"/>
        <v>#REF!</v>
      </c>
      <c r="HJ199" s="41" t="e">
        <f t="shared" si="109"/>
        <v>#REF!</v>
      </c>
    </row>
    <row r="200" spans="1:218" ht="14.4" x14ac:dyDescent="0.3">
      <c r="A200" s="42">
        <v>197</v>
      </c>
      <c r="B200" s="43" t="e">
        <f>'CMM3 - AUX CALC'!$GP$67</f>
        <v>#REF!</v>
      </c>
      <c r="GQ200" s="41" t="e">
        <f>$B200/(_xlfn.SINGLE(PrazoConcessao)*12-GQ$3+1)</f>
        <v>#REF!</v>
      </c>
      <c r="GR200" s="41" t="e">
        <f t="shared" si="116"/>
        <v>#REF!</v>
      </c>
      <c r="GS200" s="41" t="e">
        <f t="shared" si="116"/>
        <v>#REF!</v>
      </c>
      <c r="GT200" s="41" t="e">
        <f t="shared" si="114"/>
        <v>#REF!</v>
      </c>
      <c r="GU200" s="41" t="e">
        <f t="shared" si="114"/>
        <v>#REF!</v>
      </c>
      <c r="GV200" s="41" t="e">
        <f t="shared" si="114"/>
        <v>#REF!</v>
      </c>
      <c r="GW200" s="41" t="e">
        <f t="shared" si="114"/>
        <v>#REF!</v>
      </c>
      <c r="GX200" s="41" t="e">
        <f t="shared" si="114"/>
        <v>#REF!</v>
      </c>
      <c r="GY200" s="41" t="e">
        <f t="shared" si="115"/>
        <v>#REF!</v>
      </c>
      <c r="GZ200" s="41" t="e">
        <f t="shared" si="115"/>
        <v>#REF!</v>
      </c>
      <c r="HA200" s="41" t="e">
        <f t="shared" si="115"/>
        <v>#REF!</v>
      </c>
      <c r="HB200" s="41" t="e">
        <f t="shared" si="115"/>
        <v>#REF!</v>
      </c>
      <c r="HC200" s="41" t="e">
        <f t="shared" si="115"/>
        <v>#REF!</v>
      </c>
      <c r="HD200" s="41" t="e">
        <f t="shared" si="115"/>
        <v>#REF!</v>
      </c>
      <c r="HE200" s="41" t="e">
        <f t="shared" si="109"/>
        <v>#REF!</v>
      </c>
      <c r="HF200" s="41" t="e">
        <f t="shared" si="109"/>
        <v>#REF!</v>
      </c>
      <c r="HG200" s="41" t="e">
        <f t="shared" si="109"/>
        <v>#REF!</v>
      </c>
      <c r="HH200" s="41" t="e">
        <f t="shared" si="109"/>
        <v>#REF!</v>
      </c>
      <c r="HI200" s="41" t="e">
        <f t="shared" si="109"/>
        <v>#REF!</v>
      </c>
      <c r="HJ200" s="41" t="e">
        <f t="shared" si="109"/>
        <v>#REF!</v>
      </c>
    </row>
    <row r="201" spans="1:218" ht="14.4" x14ac:dyDescent="0.3">
      <c r="A201" s="42">
        <v>198</v>
      </c>
      <c r="B201" s="43" t="e">
        <f>'CMM3 - AUX CALC'!$GQ$67</f>
        <v>#REF!</v>
      </c>
      <c r="GR201" s="41" t="e">
        <f>$B201/(_xlfn.SINGLE(PrazoConcessao)*12-GR$3+1)</f>
        <v>#REF!</v>
      </c>
      <c r="GS201" s="41" t="e">
        <f t="shared" si="116"/>
        <v>#REF!</v>
      </c>
      <c r="GT201" s="41" t="e">
        <f t="shared" si="114"/>
        <v>#REF!</v>
      </c>
      <c r="GU201" s="41" t="e">
        <f t="shared" si="114"/>
        <v>#REF!</v>
      </c>
      <c r="GV201" s="41" t="e">
        <f t="shared" si="114"/>
        <v>#REF!</v>
      </c>
      <c r="GW201" s="41" t="e">
        <f t="shared" si="114"/>
        <v>#REF!</v>
      </c>
      <c r="GX201" s="41" t="e">
        <f t="shared" si="114"/>
        <v>#REF!</v>
      </c>
      <c r="GY201" s="41" t="e">
        <f t="shared" si="115"/>
        <v>#REF!</v>
      </c>
      <c r="GZ201" s="41" t="e">
        <f t="shared" si="115"/>
        <v>#REF!</v>
      </c>
      <c r="HA201" s="41" t="e">
        <f t="shared" si="115"/>
        <v>#REF!</v>
      </c>
      <c r="HB201" s="41" t="e">
        <f t="shared" si="115"/>
        <v>#REF!</v>
      </c>
      <c r="HC201" s="41" t="e">
        <f t="shared" si="115"/>
        <v>#REF!</v>
      </c>
      <c r="HD201" s="41" t="e">
        <f t="shared" si="115"/>
        <v>#REF!</v>
      </c>
      <c r="HE201" s="41" t="e">
        <f t="shared" si="109"/>
        <v>#REF!</v>
      </c>
      <c r="HF201" s="41" t="e">
        <f t="shared" si="109"/>
        <v>#REF!</v>
      </c>
      <c r="HG201" s="41" t="e">
        <f t="shared" si="109"/>
        <v>#REF!</v>
      </c>
      <c r="HH201" s="41" t="e">
        <f t="shared" si="109"/>
        <v>#REF!</v>
      </c>
      <c r="HI201" s="41" t="e">
        <f t="shared" si="109"/>
        <v>#REF!</v>
      </c>
      <c r="HJ201" s="41" t="e">
        <f t="shared" si="109"/>
        <v>#REF!</v>
      </c>
    </row>
    <row r="202" spans="1:218" ht="14.4" x14ac:dyDescent="0.3">
      <c r="A202" s="42">
        <v>199</v>
      </c>
      <c r="B202" s="43" t="e">
        <f>'CMM3 - AUX CALC'!$GR$67</f>
        <v>#REF!</v>
      </c>
      <c r="GS202" s="41" t="e">
        <f>$B202/(_xlfn.SINGLE(PrazoConcessao)*12-GS$3+1)</f>
        <v>#REF!</v>
      </c>
      <c r="GT202" s="41" t="e">
        <f t="shared" si="114"/>
        <v>#REF!</v>
      </c>
      <c r="GU202" s="41" t="e">
        <f t="shared" si="114"/>
        <v>#REF!</v>
      </c>
      <c r="GV202" s="41" t="e">
        <f t="shared" si="114"/>
        <v>#REF!</v>
      </c>
      <c r="GW202" s="41" t="e">
        <f t="shared" si="114"/>
        <v>#REF!</v>
      </c>
      <c r="GX202" s="41" t="e">
        <f t="shared" si="114"/>
        <v>#REF!</v>
      </c>
      <c r="GY202" s="41" t="e">
        <f t="shared" si="115"/>
        <v>#REF!</v>
      </c>
      <c r="GZ202" s="41" t="e">
        <f t="shared" si="115"/>
        <v>#REF!</v>
      </c>
      <c r="HA202" s="41" t="e">
        <f t="shared" si="115"/>
        <v>#REF!</v>
      </c>
      <c r="HB202" s="41" t="e">
        <f t="shared" si="115"/>
        <v>#REF!</v>
      </c>
      <c r="HC202" s="41" t="e">
        <f t="shared" si="115"/>
        <v>#REF!</v>
      </c>
      <c r="HD202" s="41" t="e">
        <f t="shared" si="115"/>
        <v>#REF!</v>
      </c>
      <c r="HE202" s="41" t="e">
        <f t="shared" si="109"/>
        <v>#REF!</v>
      </c>
      <c r="HF202" s="41" t="e">
        <f t="shared" si="109"/>
        <v>#REF!</v>
      </c>
      <c r="HG202" s="41" t="e">
        <f t="shared" si="109"/>
        <v>#REF!</v>
      </c>
      <c r="HH202" s="41" t="e">
        <f t="shared" si="109"/>
        <v>#REF!</v>
      </c>
      <c r="HI202" s="41" t="e">
        <f t="shared" si="109"/>
        <v>#REF!</v>
      </c>
      <c r="HJ202" s="41" t="e">
        <f t="shared" si="109"/>
        <v>#REF!</v>
      </c>
    </row>
    <row r="203" spans="1:218" ht="14.4" x14ac:dyDescent="0.3">
      <c r="A203" s="42">
        <v>200</v>
      </c>
      <c r="B203" s="43" t="e">
        <f>'CMM3 - AUX CALC'!$GS$67</f>
        <v>#REF!</v>
      </c>
      <c r="GT203" s="41" t="e">
        <f>$B203/(_xlfn.SINGLE(PrazoConcessao)*12-GT$3+1)</f>
        <v>#REF!</v>
      </c>
      <c r="GU203" s="41" t="e">
        <f t="shared" si="114"/>
        <v>#REF!</v>
      </c>
      <c r="GV203" s="41" t="e">
        <f t="shared" si="114"/>
        <v>#REF!</v>
      </c>
      <c r="GW203" s="41" t="e">
        <f t="shared" si="114"/>
        <v>#REF!</v>
      </c>
      <c r="GX203" s="41" t="e">
        <f t="shared" si="114"/>
        <v>#REF!</v>
      </c>
      <c r="GY203" s="41" t="e">
        <f t="shared" si="115"/>
        <v>#REF!</v>
      </c>
      <c r="GZ203" s="41" t="e">
        <f t="shared" si="115"/>
        <v>#REF!</v>
      </c>
      <c r="HA203" s="41" t="e">
        <f t="shared" si="115"/>
        <v>#REF!</v>
      </c>
      <c r="HB203" s="41" t="e">
        <f t="shared" si="115"/>
        <v>#REF!</v>
      </c>
      <c r="HC203" s="41" t="e">
        <f t="shared" si="115"/>
        <v>#REF!</v>
      </c>
      <c r="HD203" s="41" t="e">
        <f t="shared" si="115"/>
        <v>#REF!</v>
      </c>
      <c r="HE203" s="41" t="e">
        <f t="shared" si="109"/>
        <v>#REF!</v>
      </c>
      <c r="HF203" s="41" t="e">
        <f t="shared" si="109"/>
        <v>#REF!</v>
      </c>
      <c r="HG203" s="41" t="e">
        <f t="shared" si="109"/>
        <v>#REF!</v>
      </c>
      <c r="HH203" s="41" t="e">
        <f t="shared" si="109"/>
        <v>#REF!</v>
      </c>
      <c r="HI203" s="41" t="e">
        <f t="shared" si="109"/>
        <v>#REF!</v>
      </c>
      <c r="HJ203" s="41" t="e">
        <f t="shared" si="109"/>
        <v>#REF!</v>
      </c>
    </row>
    <row r="204" spans="1:218" ht="14.4" x14ac:dyDescent="0.3">
      <c r="A204" s="42">
        <v>201</v>
      </c>
      <c r="B204" s="43" t="e">
        <f>'CMM3 - AUX CALC'!$GT$67</f>
        <v>#REF!</v>
      </c>
      <c r="GU204" s="41" t="e">
        <f>$B204/(_xlfn.SINGLE(PrazoConcessao)*12-GU$3+1)</f>
        <v>#REF!</v>
      </c>
      <c r="GV204" s="41" t="e">
        <f t="shared" si="114"/>
        <v>#REF!</v>
      </c>
      <c r="GW204" s="41" t="e">
        <f t="shared" si="114"/>
        <v>#REF!</v>
      </c>
      <c r="GX204" s="41" t="e">
        <f t="shared" si="114"/>
        <v>#REF!</v>
      </c>
      <c r="GY204" s="41" t="e">
        <f t="shared" si="115"/>
        <v>#REF!</v>
      </c>
      <c r="GZ204" s="41" t="e">
        <f t="shared" si="115"/>
        <v>#REF!</v>
      </c>
      <c r="HA204" s="41" t="e">
        <f t="shared" si="115"/>
        <v>#REF!</v>
      </c>
      <c r="HB204" s="41" t="e">
        <f t="shared" si="115"/>
        <v>#REF!</v>
      </c>
      <c r="HC204" s="41" t="e">
        <f t="shared" si="115"/>
        <v>#REF!</v>
      </c>
      <c r="HD204" s="41" t="e">
        <f t="shared" si="115"/>
        <v>#REF!</v>
      </c>
      <c r="HE204" s="41" t="e">
        <f t="shared" si="109"/>
        <v>#REF!</v>
      </c>
      <c r="HF204" s="41" t="e">
        <f t="shared" si="109"/>
        <v>#REF!</v>
      </c>
      <c r="HG204" s="41" t="e">
        <f t="shared" si="109"/>
        <v>#REF!</v>
      </c>
      <c r="HH204" s="41" t="e">
        <f t="shared" si="109"/>
        <v>#REF!</v>
      </c>
      <c r="HI204" s="41" t="e">
        <f t="shared" si="109"/>
        <v>#REF!</v>
      </c>
      <c r="HJ204" s="41" t="e">
        <f t="shared" si="109"/>
        <v>#REF!</v>
      </c>
    </row>
    <row r="205" spans="1:218" ht="14.4" x14ac:dyDescent="0.3">
      <c r="A205" s="42">
        <v>202</v>
      </c>
      <c r="B205" s="43" t="e">
        <f>'CMM3 - AUX CALC'!$GU$67</f>
        <v>#REF!</v>
      </c>
      <c r="GV205" s="41" t="e">
        <f>$B205/(_xlfn.SINGLE(PrazoConcessao)*12-GV$3+1)</f>
        <v>#REF!</v>
      </c>
      <c r="GW205" s="41" t="e">
        <f t="shared" si="114"/>
        <v>#REF!</v>
      </c>
      <c r="GX205" s="41" t="e">
        <f t="shared" si="114"/>
        <v>#REF!</v>
      </c>
      <c r="GY205" s="41" t="e">
        <f t="shared" si="115"/>
        <v>#REF!</v>
      </c>
      <c r="GZ205" s="41" t="e">
        <f t="shared" si="115"/>
        <v>#REF!</v>
      </c>
      <c r="HA205" s="41" t="e">
        <f t="shared" si="115"/>
        <v>#REF!</v>
      </c>
      <c r="HB205" s="41" t="e">
        <f t="shared" si="115"/>
        <v>#REF!</v>
      </c>
      <c r="HC205" s="41" t="e">
        <f t="shared" si="115"/>
        <v>#REF!</v>
      </c>
      <c r="HD205" s="41" t="e">
        <f t="shared" si="115"/>
        <v>#REF!</v>
      </c>
      <c r="HE205" s="41" t="e">
        <f t="shared" si="109"/>
        <v>#REF!</v>
      </c>
      <c r="HF205" s="41" t="e">
        <f t="shared" si="109"/>
        <v>#REF!</v>
      </c>
      <c r="HG205" s="41" t="e">
        <f t="shared" si="109"/>
        <v>#REF!</v>
      </c>
      <c r="HH205" s="41" t="e">
        <f t="shared" ref="HH205:HJ218" si="118">HG205</f>
        <v>#REF!</v>
      </c>
      <c r="HI205" s="41" t="e">
        <f t="shared" si="118"/>
        <v>#REF!</v>
      </c>
      <c r="HJ205" s="41" t="e">
        <f t="shared" si="118"/>
        <v>#REF!</v>
      </c>
    </row>
    <row r="206" spans="1:218" ht="14.4" x14ac:dyDescent="0.3">
      <c r="A206" s="42">
        <v>203</v>
      </c>
      <c r="B206" s="43" t="e">
        <f>'CMM3 - AUX CALC'!$GV$67</f>
        <v>#REF!</v>
      </c>
      <c r="GW206" s="41" t="e">
        <f>$B206/(_xlfn.SINGLE(PrazoConcessao)*12-GW$3+1)</f>
        <v>#REF!</v>
      </c>
      <c r="GX206" s="41" t="e">
        <f t="shared" si="114"/>
        <v>#REF!</v>
      </c>
      <c r="GY206" s="41" t="e">
        <f t="shared" si="115"/>
        <v>#REF!</v>
      </c>
      <c r="GZ206" s="41" t="e">
        <f t="shared" si="115"/>
        <v>#REF!</v>
      </c>
      <c r="HA206" s="41" t="e">
        <f t="shared" si="115"/>
        <v>#REF!</v>
      </c>
      <c r="HB206" s="41" t="e">
        <f t="shared" si="115"/>
        <v>#REF!</v>
      </c>
      <c r="HC206" s="41" t="e">
        <f t="shared" si="115"/>
        <v>#REF!</v>
      </c>
      <c r="HD206" s="41" t="e">
        <f t="shared" si="115"/>
        <v>#REF!</v>
      </c>
      <c r="HE206" s="41" t="e">
        <f t="shared" si="115"/>
        <v>#REF!</v>
      </c>
      <c r="HF206" s="41" t="e">
        <f t="shared" si="115"/>
        <v>#REF!</v>
      </c>
      <c r="HG206" s="41" t="e">
        <f t="shared" si="115"/>
        <v>#REF!</v>
      </c>
      <c r="HH206" s="41" t="e">
        <f t="shared" si="118"/>
        <v>#REF!</v>
      </c>
      <c r="HI206" s="41" t="e">
        <f t="shared" si="118"/>
        <v>#REF!</v>
      </c>
      <c r="HJ206" s="41" t="e">
        <f t="shared" si="118"/>
        <v>#REF!</v>
      </c>
    </row>
    <row r="207" spans="1:218" ht="14.4" x14ac:dyDescent="0.3">
      <c r="A207" s="42">
        <v>204</v>
      </c>
      <c r="B207" s="43" t="e">
        <f>'CMM3 - AUX CALC'!$GW$67</f>
        <v>#REF!</v>
      </c>
      <c r="GX207" s="41" t="e">
        <f>$B207/(_xlfn.SINGLE(PrazoConcessao)*12-GX$3+1)</f>
        <v>#REF!</v>
      </c>
      <c r="GY207" s="41" t="e">
        <f t="shared" si="115"/>
        <v>#REF!</v>
      </c>
      <c r="GZ207" s="41" t="e">
        <f t="shared" si="115"/>
        <v>#REF!</v>
      </c>
      <c r="HA207" s="41" t="e">
        <f t="shared" si="115"/>
        <v>#REF!</v>
      </c>
      <c r="HB207" s="41" t="e">
        <f t="shared" si="115"/>
        <v>#REF!</v>
      </c>
      <c r="HC207" s="41" t="e">
        <f t="shared" si="115"/>
        <v>#REF!</v>
      </c>
      <c r="HD207" s="41" t="e">
        <f t="shared" si="115"/>
        <v>#REF!</v>
      </c>
      <c r="HE207" s="41" t="e">
        <f t="shared" si="115"/>
        <v>#REF!</v>
      </c>
      <c r="HF207" s="41" t="e">
        <f t="shared" si="115"/>
        <v>#REF!</v>
      </c>
      <c r="HG207" s="41" t="e">
        <f t="shared" si="115"/>
        <v>#REF!</v>
      </c>
      <c r="HH207" s="41" t="e">
        <f t="shared" si="118"/>
        <v>#REF!</v>
      </c>
      <c r="HI207" s="41" t="e">
        <f t="shared" si="118"/>
        <v>#REF!</v>
      </c>
      <c r="HJ207" s="41" t="e">
        <f t="shared" si="118"/>
        <v>#REF!</v>
      </c>
    </row>
    <row r="208" spans="1:218" ht="14.4" x14ac:dyDescent="0.3">
      <c r="A208" s="42">
        <v>205</v>
      </c>
      <c r="B208" s="43" t="e">
        <f>'CMM3 - AUX CALC'!$GX$67</f>
        <v>#REF!</v>
      </c>
      <c r="GY208" s="41" t="e">
        <f>$B208/(_xlfn.SINGLE(PrazoConcessao)*12-GY$3+1)</f>
        <v>#REF!</v>
      </c>
      <c r="GZ208" s="41" t="e">
        <f t="shared" si="115"/>
        <v>#REF!</v>
      </c>
      <c r="HA208" s="41" t="e">
        <f t="shared" si="115"/>
        <v>#REF!</v>
      </c>
      <c r="HB208" s="41" t="e">
        <f t="shared" si="115"/>
        <v>#REF!</v>
      </c>
      <c r="HC208" s="41" t="e">
        <f t="shared" si="115"/>
        <v>#REF!</v>
      </c>
      <c r="HD208" s="41" t="e">
        <f t="shared" si="115"/>
        <v>#REF!</v>
      </c>
      <c r="HE208" s="41" t="e">
        <f t="shared" si="115"/>
        <v>#REF!</v>
      </c>
      <c r="HF208" s="41" t="e">
        <f t="shared" si="115"/>
        <v>#REF!</v>
      </c>
      <c r="HG208" s="41" t="e">
        <f t="shared" si="115"/>
        <v>#REF!</v>
      </c>
      <c r="HH208" s="41" t="e">
        <f t="shared" si="118"/>
        <v>#REF!</v>
      </c>
      <c r="HI208" s="41" t="e">
        <f t="shared" si="118"/>
        <v>#REF!</v>
      </c>
      <c r="HJ208" s="41" t="e">
        <f t="shared" si="118"/>
        <v>#REF!</v>
      </c>
    </row>
    <row r="209" spans="1:218" ht="14.4" x14ac:dyDescent="0.3">
      <c r="A209" s="42">
        <v>206</v>
      </c>
      <c r="B209" s="43" t="e">
        <f>'CMM3 - AUX CALC'!$GY$67</f>
        <v>#REF!</v>
      </c>
      <c r="GZ209" s="41" t="e">
        <f>$B209/(_xlfn.SINGLE(PrazoConcessao)*12-GZ$3+1)</f>
        <v>#REF!</v>
      </c>
      <c r="HA209" s="41" t="e">
        <f t="shared" si="115"/>
        <v>#REF!</v>
      </c>
      <c r="HB209" s="41" t="e">
        <f t="shared" si="115"/>
        <v>#REF!</v>
      </c>
      <c r="HC209" s="41" t="e">
        <f t="shared" si="115"/>
        <v>#REF!</v>
      </c>
      <c r="HD209" s="41" t="e">
        <f t="shared" si="115"/>
        <v>#REF!</v>
      </c>
      <c r="HE209" s="41" t="e">
        <f t="shared" si="115"/>
        <v>#REF!</v>
      </c>
      <c r="HF209" s="41" t="e">
        <f t="shared" si="115"/>
        <v>#REF!</v>
      </c>
      <c r="HG209" s="41" t="e">
        <f t="shared" si="115"/>
        <v>#REF!</v>
      </c>
      <c r="HH209" s="41" t="e">
        <f t="shared" si="118"/>
        <v>#REF!</v>
      </c>
      <c r="HI209" s="41" t="e">
        <f t="shared" si="118"/>
        <v>#REF!</v>
      </c>
      <c r="HJ209" s="41" t="e">
        <f t="shared" si="118"/>
        <v>#REF!</v>
      </c>
    </row>
    <row r="210" spans="1:218" ht="14.4" x14ac:dyDescent="0.3">
      <c r="A210" s="42">
        <v>207</v>
      </c>
      <c r="B210" s="43" t="e">
        <f>'CMM3 - AUX CALC'!$GZ$67</f>
        <v>#REF!</v>
      </c>
      <c r="HA210" s="41" t="e">
        <f>$B210/(_xlfn.SINGLE(PrazoConcessao)*12-HA$3+1)</f>
        <v>#REF!</v>
      </c>
      <c r="HB210" s="41" t="e">
        <f t="shared" si="115"/>
        <v>#REF!</v>
      </c>
      <c r="HC210" s="41" t="e">
        <f t="shared" si="115"/>
        <v>#REF!</v>
      </c>
      <c r="HD210" s="41" t="e">
        <f t="shared" si="115"/>
        <v>#REF!</v>
      </c>
      <c r="HE210" s="41" t="e">
        <f t="shared" si="115"/>
        <v>#REF!</v>
      </c>
      <c r="HF210" s="41" t="e">
        <f t="shared" si="115"/>
        <v>#REF!</v>
      </c>
      <c r="HG210" s="41" t="e">
        <f t="shared" si="115"/>
        <v>#REF!</v>
      </c>
      <c r="HH210" s="41" t="e">
        <f t="shared" si="118"/>
        <v>#REF!</v>
      </c>
      <c r="HI210" s="41" t="e">
        <f t="shared" si="118"/>
        <v>#REF!</v>
      </c>
      <c r="HJ210" s="41" t="e">
        <f t="shared" si="118"/>
        <v>#REF!</v>
      </c>
    </row>
    <row r="211" spans="1:218" ht="14.4" x14ac:dyDescent="0.3">
      <c r="A211" s="42">
        <v>208</v>
      </c>
      <c r="B211" s="43" t="e">
        <f>'CMM3 - AUX CALC'!$HA$67</f>
        <v>#REF!</v>
      </c>
      <c r="HB211" s="41" t="e">
        <f>$B211/(_xlfn.SINGLE(PrazoConcessao)*12-HB$3+1)</f>
        <v>#REF!</v>
      </c>
      <c r="HC211" s="41" t="e">
        <f t="shared" si="115"/>
        <v>#REF!</v>
      </c>
      <c r="HD211" s="41" t="e">
        <f t="shared" si="115"/>
        <v>#REF!</v>
      </c>
      <c r="HE211" s="41" t="e">
        <f t="shared" si="115"/>
        <v>#REF!</v>
      </c>
      <c r="HF211" s="41" t="e">
        <f t="shared" si="115"/>
        <v>#REF!</v>
      </c>
      <c r="HG211" s="41" t="e">
        <f t="shared" si="115"/>
        <v>#REF!</v>
      </c>
      <c r="HH211" s="41" t="e">
        <f t="shared" si="118"/>
        <v>#REF!</v>
      </c>
      <c r="HI211" s="41" t="e">
        <f t="shared" si="118"/>
        <v>#REF!</v>
      </c>
      <c r="HJ211" s="41" t="e">
        <f t="shared" si="118"/>
        <v>#REF!</v>
      </c>
    </row>
    <row r="212" spans="1:218" ht="14.4" x14ac:dyDescent="0.3">
      <c r="A212" s="42">
        <v>209</v>
      </c>
      <c r="B212" s="43" t="e">
        <f>'CMM3 - AUX CALC'!$HB$67</f>
        <v>#REF!</v>
      </c>
      <c r="HC212" s="41" t="e">
        <f>$B212/(_xlfn.SINGLE(PrazoConcessao)*12-HC$3+1)</f>
        <v>#REF!</v>
      </c>
      <c r="HD212" s="41" t="e">
        <f t="shared" si="115"/>
        <v>#REF!</v>
      </c>
      <c r="HE212" s="41" t="e">
        <f t="shared" si="115"/>
        <v>#REF!</v>
      </c>
      <c r="HF212" s="41" t="e">
        <f t="shared" si="115"/>
        <v>#REF!</v>
      </c>
      <c r="HG212" s="41" t="e">
        <f t="shared" si="115"/>
        <v>#REF!</v>
      </c>
      <c r="HH212" s="41" t="e">
        <f t="shared" si="118"/>
        <v>#REF!</v>
      </c>
      <c r="HI212" s="41" t="e">
        <f t="shared" si="118"/>
        <v>#REF!</v>
      </c>
      <c r="HJ212" s="41" t="e">
        <f t="shared" si="118"/>
        <v>#REF!</v>
      </c>
    </row>
    <row r="213" spans="1:218" ht="14.4" x14ac:dyDescent="0.3">
      <c r="A213" s="42">
        <v>210</v>
      </c>
      <c r="B213" s="43" t="e">
        <f>'CMM3 - AUX CALC'!$HC$67</f>
        <v>#REF!</v>
      </c>
      <c r="HD213" s="41" t="e">
        <f>$B213/(_xlfn.SINGLE(PrazoConcessao)*12-HD$3+1)</f>
        <v>#REF!</v>
      </c>
      <c r="HE213" s="41" t="e">
        <f t="shared" si="115"/>
        <v>#REF!</v>
      </c>
      <c r="HF213" s="41" t="e">
        <f t="shared" si="115"/>
        <v>#REF!</v>
      </c>
      <c r="HG213" s="41" t="e">
        <f t="shared" si="115"/>
        <v>#REF!</v>
      </c>
      <c r="HH213" s="41" t="e">
        <f t="shared" si="118"/>
        <v>#REF!</v>
      </c>
      <c r="HI213" s="41" t="e">
        <f t="shared" si="118"/>
        <v>#REF!</v>
      </c>
      <c r="HJ213" s="41" t="e">
        <f t="shared" si="118"/>
        <v>#REF!</v>
      </c>
    </row>
    <row r="214" spans="1:218" ht="14.4" x14ac:dyDescent="0.3">
      <c r="A214" s="42">
        <v>211</v>
      </c>
      <c r="B214" s="43" t="e">
        <f>'CMM3 - AUX CALC'!$HD$67</f>
        <v>#REF!</v>
      </c>
      <c r="HE214" s="41" t="e">
        <f>$B214/(_xlfn.SINGLE(PrazoConcessao)*12-HE$3+1)</f>
        <v>#REF!</v>
      </c>
      <c r="HF214" s="41" t="e">
        <f t="shared" si="115"/>
        <v>#REF!</v>
      </c>
      <c r="HG214" s="41" t="e">
        <f t="shared" si="115"/>
        <v>#REF!</v>
      </c>
      <c r="HH214" s="41" t="e">
        <f t="shared" si="118"/>
        <v>#REF!</v>
      </c>
      <c r="HI214" s="41" t="e">
        <f t="shared" si="118"/>
        <v>#REF!</v>
      </c>
      <c r="HJ214" s="41" t="e">
        <f t="shared" si="118"/>
        <v>#REF!</v>
      </c>
    </row>
    <row r="215" spans="1:218" ht="14.4" x14ac:dyDescent="0.3">
      <c r="A215" s="42">
        <v>212</v>
      </c>
      <c r="B215" s="43" t="e">
        <f>'CMM3 - AUX CALC'!$HE$67</f>
        <v>#REF!</v>
      </c>
      <c r="HF215" s="41" t="e">
        <f>$B215/(_xlfn.SINGLE(PrazoConcessao)*12-HF$3+1)</f>
        <v>#REF!</v>
      </c>
      <c r="HG215" s="41" t="e">
        <f t="shared" si="115"/>
        <v>#REF!</v>
      </c>
      <c r="HH215" s="41" t="e">
        <f t="shared" si="118"/>
        <v>#REF!</v>
      </c>
      <c r="HI215" s="41" t="e">
        <f t="shared" si="118"/>
        <v>#REF!</v>
      </c>
      <c r="HJ215" s="41" t="e">
        <f t="shared" si="118"/>
        <v>#REF!</v>
      </c>
    </row>
    <row r="216" spans="1:218" ht="14.4" x14ac:dyDescent="0.3">
      <c r="A216" s="42">
        <v>213</v>
      </c>
      <c r="B216" s="43" t="e">
        <f>'CMM3 - AUX CALC'!$HF$67</f>
        <v>#REF!</v>
      </c>
      <c r="HG216" s="41" t="e">
        <f>$B216/(_xlfn.SINGLE(PrazoConcessao)*12-HG$3+1)</f>
        <v>#REF!</v>
      </c>
      <c r="HH216" s="41" t="e">
        <f t="shared" si="118"/>
        <v>#REF!</v>
      </c>
      <c r="HI216" s="41" t="e">
        <f t="shared" si="118"/>
        <v>#REF!</v>
      </c>
      <c r="HJ216" s="41" t="e">
        <f t="shared" si="118"/>
        <v>#REF!</v>
      </c>
    </row>
    <row r="217" spans="1:218" ht="14.4" x14ac:dyDescent="0.3">
      <c r="A217" s="42">
        <v>214</v>
      </c>
      <c r="B217" s="43" t="e">
        <f>'CMM3 - AUX CALC'!$HG$67</f>
        <v>#REF!</v>
      </c>
      <c r="HH217" s="41" t="e">
        <f>$B217/(_xlfn.SINGLE(PrazoConcessao)*12-HH$3+1)</f>
        <v>#REF!</v>
      </c>
      <c r="HI217" s="41" t="e">
        <f t="shared" si="118"/>
        <v>#REF!</v>
      </c>
      <c r="HJ217" s="41" t="e">
        <f t="shared" si="118"/>
        <v>#REF!</v>
      </c>
    </row>
    <row r="218" spans="1:218" ht="14.4" x14ac:dyDescent="0.3">
      <c r="A218" s="42">
        <v>215</v>
      </c>
      <c r="B218" s="43" t="e">
        <f>'CMM3 - AUX CALC'!$HH$67</f>
        <v>#REF!</v>
      </c>
      <c r="HI218" s="41" t="e">
        <f>$B218/(_xlfn.SINGLE(PrazoConcessao)*12-HI$3+1)</f>
        <v>#REF!</v>
      </c>
      <c r="HJ218" s="41" t="e">
        <f t="shared" si="118"/>
        <v>#REF!</v>
      </c>
    </row>
    <row r="219" spans="1:218" ht="14.4" x14ac:dyDescent="0.3">
      <c r="A219" s="42">
        <v>216</v>
      </c>
      <c r="B219" s="43" t="e">
        <f>'CMM3 - AUX CALC'!$HI$67</f>
        <v>#REF!</v>
      </c>
      <c r="HJ219" s="41" t="e">
        <f>$B219/(_xlfn.SINGLE(PrazoConcessao)*12-HJ$3+1)</f>
        <v>#REF!</v>
      </c>
    </row>
    <row r="220" spans="1:218" ht="14.4" x14ac:dyDescent="0.3">
      <c r="A220" s="40"/>
    </row>
    <row r="221" spans="1:218" ht="14.4" x14ac:dyDescent="0.3">
      <c r="A221" s="40"/>
    </row>
    <row r="222" spans="1:218" ht="14.4" x14ac:dyDescent="0.3">
      <c r="A222" s="40"/>
    </row>
    <row r="223" spans="1:218" ht="14.4" x14ac:dyDescent="0.3">
      <c r="A223" s="40"/>
    </row>
    <row r="224" spans="1:218" ht="14.4" x14ac:dyDescent="0.3">
      <c r="A224" s="40"/>
    </row>
    <row r="225" spans="1:1" ht="14.4" x14ac:dyDescent="0.3">
      <c r="A225" s="40"/>
    </row>
    <row r="226" spans="1:1" ht="14.4" x14ac:dyDescent="0.3">
      <c r="A226" s="40"/>
    </row>
    <row r="227" spans="1:1" ht="14.4" x14ac:dyDescent="0.3">
      <c r="A227" s="40"/>
    </row>
    <row r="228" spans="1:1" ht="14.4" x14ac:dyDescent="0.3">
      <c r="A228" s="40"/>
    </row>
    <row r="229" spans="1:1" ht="14.4" x14ac:dyDescent="0.3">
      <c r="A229" s="40"/>
    </row>
    <row r="230" spans="1:1" ht="14.4" x14ac:dyDescent="0.3">
      <c r="A230" s="40"/>
    </row>
    <row r="231" spans="1:1" ht="14.4" x14ac:dyDescent="0.3">
      <c r="A231" s="40"/>
    </row>
    <row r="232" spans="1:1" ht="14.4" x14ac:dyDescent="0.3">
      <c r="A232" s="40"/>
    </row>
    <row r="233" spans="1:1" ht="14.4" x14ac:dyDescent="0.3">
      <c r="A233" s="40"/>
    </row>
    <row r="234" spans="1:1" ht="14.4" x14ac:dyDescent="0.3">
      <c r="A234" s="40"/>
    </row>
    <row r="235" spans="1:1" ht="14.4" x14ac:dyDescent="0.3">
      <c r="A235" s="40"/>
    </row>
    <row r="236" spans="1:1" ht="14.4" x14ac:dyDescent="0.3">
      <c r="A236" s="40"/>
    </row>
    <row r="237" spans="1:1" ht="14.4" x14ac:dyDescent="0.3">
      <c r="A237" s="40"/>
    </row>
    <row r="238" spans="1:1" ht="14.4" x14ac:dyDescent="0.3">
      <c r="A238" s="40"/>
    </row>
    <row r="239" spans="1:1" ht="14.4" x14ac:dyDescent="0.3">
      <c r="A239" s="40"/>
    </row>
    <row r="240" spans="1:1" ht="14.4" x14ac:dyDescent="0.3">
      <c r="A240" s="40"/>
    </row>
    <row r="241" spans="1:1" ht="14.4" x14ac:dyDescent="0.3">
      <c r="A241" s="40"/>
    </row>
    <row r="242" spans="1:1" ht="14.4" x14ac:dyDescent="0.3">
      <c r="A242" s="40"/>
    </row>
    <row r="243" spans="1:1" ht="14.4" x14ac:dyDescent="0.3">
      <c r="A243" s="40"/>
    </row>
    <row r="244" spans="1:1" ht="14.4" x14ac:dyDescent="0.3">
      <c r="A244" s="40"/>
    </row>
    <row r="245" spans="1:1" ht="14.4" x14ac:dyDescent="0.3">
      <c r="A245" s="40"/>
    </row>
    <row r="246" spans="1:1" ht="14.4" x14ac:dyDescent="0.3">
      <c r="A246" s="40"/>
    </row>
    <row r="247" spans="1:1" ht="14.4" x14ac:dyDescent="0.3">
      <c r="A247" s="40"/>
    </row>
    <row r="248" spans="1:1" ht="14.4" x14ac:dyDescent="0.3">
      <c r="A248" s="40"/>
    </row>
    <row r="249" spans="1:1" ht="14.4" x14ac:dyDescent="0.3">
      <c r="A249" s="40"/>
    </row>
  </sheetData>
  <conditionalFormatting sqref="A2:A3">
    <cfRule type="cellIs" dxfId="23" priority="1" operator="lessThan">
      <formula>0</formula>
    </cfRule>
  </conditionalFormatting>
  <conditionalFormatting sqref="A1:B1">
    <cfRule type="cellIs" dxfId="22" priority="2" operator="lessThan">
      <formula>0</formula>
    </cfRule>
  </conditionalFormatting>
  <pageMargins left="0.51181102362204722" right="0.51181102362204722" top="0.78740157480314965" bottom="0.78740157480314965" header="0.31496062992125984" footer="0.31496062992125984"/>
  <pageSetup paperSize="9" fitToWidth="0" orientation="landscape" r:id="rId1"/>
  <headerFooter>
    <oddHeader>&amp;C&amp;G</oddHeader>
    <oddFooter>&amp;C&amp;G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B7C20-3F51-4156-A335-1F7B7AFB7110}">
  <sheetPr codeName="Planilha15">
    <tabColor theme="8" tint="0.39997558519241921"/>
    <pageSetUpPr fitToPage="1"/>
  </sheetPr>
  <dimension ref="A1:H125"/>
  <sheetViews>
    <sheetView topLeftCell="A15" zoomScaleNormal="100" zoomScaleSheetLayoutView="85" workbookViewId="0">
      <selection activeCell="B103" sqref="B103"/>
    </sheetView>
  </sheetViews>
  <sheetFormatPr defaultRowHeight="14.4" x14ac:dyDescent="0.3"/>
  <cols>
    <col min="1" max="6" width="19.109375" style="63" customWidth="1"/>
    <col min="8" max="8" width="10.5546875" bestFit="1" customWidth="1"/>
  </cols>
  <sheetData>
    <row r="1" spans="1:8" ht="15.75" customHeight="1" x14ac:dyDescent="0.3"/>
    <row r="2" spans="1:8" ht="15.75" customHeight="1" x14ac:dyDescent="0.3"/>
    <row r="3" spans="1:8" ht="15.75" customHeight="1" x14ac:dyDescent="0.3"/>
    <row r="4" spans="1:8" ht="15.75" customHeight="1" x14ac:dyDescent="0.3"/>
    <row r="5" spans="1:8" s="9" customFormat="1" ht="15.75" customHeight="1" x14ac:dyDescent="0.3">
      <c r="A5" s="15" t="s">
        <v>251</v>
      </c>
      <c r="B5" s="15" t="s">
        <v>252</v>
      </c>
      <c r="C5" s="15" t="s">
        <v>268</v>
      </c>
      <c r="D5" s="15" t="s">
        <v>254</v>
      </c>
      <c r="E5" s="15" t="s">
        <v>255</v>
      </c>
      <c r="F5" s="15" t="s">
        <v>256</v>
      </c>
    </row>
    <row r="6" spans="1:8" s="9" customFormat="1" ht="15.75" customHeight="1" x14ac:dyDescent="0.3">
      <c r="A6" s="14">
        <v>1</v>
      </c>
      <c r="B6" s="68">
        <f>_xlfn.SINGLE(Alavanca)*'CMM3 - AUX CALC'!B$67</f>
        <v>0</v>
      </c>
      <c r="C6" s="68">
        <v>0</v>
      </c>
      <c r="D6" s="68">
        <v>0</v>
      </c>
      <c r="E6" s="68">
        <v>0</v>
      </c>
      <c r="F6" s="68">
        <f>B6</f>
        <v>0</v>
      </c>
      <c r="H6" s="69"/>
    </row>
    <row r="7" spans="1:8" s="9" customFormat="1" ht="15.75" customHeight="1" x14ac:dyDescent="0.3">
      <c r="A7" s="14">
        <v>2</v>
      </c>
      <c r="B7" s="68">
        <f>_xlfn.SINGLE(Alavanca)*'CMM3 - AUX CALC'!$C$67</f>
        <v>0</v>
      </c>
      <c r="C7" s="68">
        <f t="shared" ref="C7:C70" si="0">_xlfn.SINGLE(juros_financ)*F6</f>
        <v>0</v>
      </c>
      <c r="D7" s="68">
        <f t="shared" ref="D7:D29" si="1">C7</f>
        <v>0</v>
      </c>
      <c r="E7" s="68">
        <f t="shared" ref="E7:E70" si="2">D7-C7</f>
        <v>0</v>
      </c>
      <c r="F7" s="68">
        <f t="shared" ref="F7:F70" si="3">F6+B7-E7</f>
        <v>0</v>
      </c>
    </row>
    <row r="8" spans="1:8" s="9" customFormat="1" ht="15.75" customHeight="1" x14ac:dyDescent="0.3">
      <c r="A8" s="14">
        <v>3</v>
      </c>
      <c r="B8" s="68">
        <f>_xlfn.SINGLE(Alavanca)*'CMM3 - AUX CALC'!$D$67</f>
        <v>0</v>
      </c>
      <c r="C8" s="68">
        <f t="shared" si="0"/>
        <v>0</v>
      </c>
      <c r="D8" s="68">
        <f t="shared" si="1"/>
        <v>0</v>
      </c>
      <c r="E8" s="68">
        <f t="shared" si="2"/>
        <v>0</v>
      </c>
      <c r="F8" s="68">
        <f t="shared" si="3"/>
        <v>0</v>
      </c>
    </row>
    <row r="9" spans="1:8" s="9" customFormat="1" ht="15.75" customHeight="1" x14ac:dyDescent="0.3">
      <c r="A9" s="14">
        <v>4</v>
      </c>
      <c r="B9" s="68">
        <f>_xlfn.SINGLE(Alavanca)*'CMM3 - AUX CALC'!$E$67</f>
        <v>0</v>
      </c>
      <c r="C9" s="68">
        <f t="shared" si="0"/>
        <v>0</v>
      </c>
      <c r="D9" s="68">
        <f t="shared" si="1"/>
        <v>0</v>
      </c>
      <c r="E9" s="68">
        <f t="shared" si="2"/>
        <v>0</v>
      </c>
      <c r="F9" s="68">
        <f t="shared" si="3"/>
        <v>0</v>
      </c>
    </row>
    <row r="10" spans="1:8" s="9" customFormat="1" ht="15.75" customHeight="1" x14ac:dyDescent="0.3">
      <c r="A10" s="14">
        <v>5</v>
      </c>
      <c r="B10" s="68">
        <f>_xlfn.SINGLE(Alavanca)*'CMM3 - AUX CALC'!$F$67</f>
        <v>0</v>
      </c>
      <c r="C10" s="68">
        <f t="shared" si="0"/>
        <v>0</v>
      </c>
      <c r="D10" s="68">
        <f t="shared" si="1"/>
        <v>0</v>
      </c>
      <c r="E10" s="68">
        <f t="shared" si="2"/>
        <v>0</v>
      </c>
      <c r="F10" s="68">
        <f t="shared" si="3"/>
        <v>0</v>
      </c>
    </row>
    <row r="11" spans="1:8" s="9" customFormat="1" ht="15.75" customHeight="1" x14ac:dyDescent="0.3">
      <c r="A11" s="14">
        <v>6</v>
      </c>
      <c r="B11" s="68">
        <f>_xlfn.SINGLE(Alavanca)*'CMM3 - AUX CALC'!$G$67</f>
        <v>0</v>
      </c>
      <c r="C11" s="68">
        <f t="shared" si="0"/>
        <v>0</v>
      </c>
      <c r="D11" s="68">
        <f t="shared" si="1"/>
        <v>0</v>
      </c>
      <c r="E11" s="68">
        <f t="shared" si="2"/>
        <v>0</v>
      </c>
      <c r="F11" s="68">
        <f t="shared" si="3"/>
        <v>0</v>
      </c>
    </row>
    <row r="12" spans="1:8" s="9" customFormat="1" ht="15.75" customHeight="1" x14ac:dyDescent="0.3">
      <c r="A12" s="14">
        <v>7</v>
      </c>
      <c r="B12" s="68" t="e">
        <f>_xlfn.SINGLE(Alavanca)*'CMM3 - AUX CALC'!$H$67</f>
        <v>#REF!</v>
      </c>
      <c r="C12" s="68">
        <f t="shared" si="0"/>
        <v>0</v>
      </c>
      <c r="D12" s="68">
        <f t="shared" si="1"/>
        <v>0</v>
      </c>
      <c r="E12" s="68">
        <f t="shared" si="2"/>
        <v>0</v>
      </c>
      <c r="F12" s="68" t="e">
        <f t="shared" si="3"/>
        <v>#REF!</v>
      </c>
    </row>
    <row r="13" spans="1:8" s="9" customFormat="1" ht="15.75" customHeight="1" x14ac:dyDescent="0.3">
      <c r="A13" s="14">
        <v>8</v>
      </c>
      <c r="B13" s="68" t="e">
        <f>_xlfn.SINGLE(Alavanca)*'CMM3 - AUX CALC'!$I$67</f>
        <v>#REF!</v>
      </c>
      <c r="C13" s="68" t="e">
        <f t="shared" si="0"/>
        <v>#REF!</v>
      </c>
      <c r="D13" s="68" t="e">
        <f t="shared" si="1"/>
        <v>#REF!</v>
      </c>
      <c r="E13" s="68" t="e">
        <f t="shared" si="2"/>
        <v>#REF!</v>
      </c>
      <c r="F13" s="68" t="e">
        <f t="shared" si="3"/>
        <v>#REF!</v>
      </c>
    </row>
    <row r="14" spans="1:8" s="9" customFormat="1" ht="15.75" customHeight="1" x14ac:dyDescent="0.3">
      <c r="A14" s="14">
        <v>9</v>
      </c>
      <c r="B14" s="68" t="e">
        <f>_xlfn.SINGLE(Alavanca)*'CMM3 - AUX CALC'!$J$67</f>
        <v>#REF!</v>
      </c>
      <c r="C14" s="68" t="e">
        <f t="shared" si="0"/>
        <v>#REF!</v>
      </c>
      <c r="D14" s="68" t="e">
        <f t="shared" si="1"/>
        <v>#REF!</v>
      </c>
      <c r="E14" s="68" t="e">
        <f t="shared" si="2"/>
        <v>#REF!</v>
      </c>
      <c r="F14" s="68" t="e">
        <f t="shared" si="3"/>
        <v>#REF!</v>
      </c>
    </row>
    <row r="15" spans="1:8" s="9" customFormat="1" ht="15.75" customHeight="1" x14ac:dyDescent="0.3">
      <c r="A15" s="14">
        <v>10</v>
      </c>
      <c r="B15" s="68" t="e">
        <f>_xlfn.SINGLE(Alavanca)*'CMM3 - AUX CALC'!$K$67</f>
        <v>#REF!</v>
      </c>
      <c r="C15" s="68" t="e">
        <f t="shared" si="0"/>
        <v>#REF!</v>
      </c>
      <c r="D15" s="68" t="e">
        <f t="shared" si="1"/>
        <v>#REF!</v>
      </c>
      <c r="E15" s="68" t="e">
        <f t="shared" si="2"/>
        <v>#REF!</v>
      </c>
      <c r="F15" s="68" t="e">
        <f t="shared" si="3"/>
        <v>#REF!</v>
      </c>
    </row>
    <row r="16" spans="1:8" s="9" customFormat="1" ht="15.75" customHeight="1" x14ac:dyDescent="0.3">
      <c r="A16" s="14">
        <v>11</v>
      </c>
      <c r="B16" s="68" t="e">
        <f>_xlfn.SINGLE(Alavanca)*'CMM3 - AUX CALC'!$L$67</f>
        <v>#REF!</v>
      </c>
      <c r="C16" s="68" t="e">
        <f t="shared" si="0"/>
        <v>#REF!</v>
      </c>
      <c r="D16" s="68" t="e">
        <f t="shared" si="1"/>
        <v>#REF!</v>
      </c>
      <c r="E16" s="68" t="e">
        <f t="shared" si="2"/>
        <v>#REF!</v>
      </c>
      <c r="F16" s="68" t="e">
        <f t="shared" si="3"/>
        <v>#REF!</v>
      </c>
    </row>
    <row r="17" spans="1:6" s="9" customFormat="1" ht="15.75" customHeight="1" x14ac:dyDescent="0.3">
      <c r="A17" s="14">
        <v>12</v>
      </c>
      <c r="B17" s="68" t="e">
        <f>_xlfn.SINGLE(Alavanca)*'CMM3 - AUX CALC'!$M$67</f>
        <v>#REF!</v>
      </c>
      <c r="C17" s="68" t="e">
        <f t="shared" si="0"/>
        <v>#REF!</v>
      </c>
      <c r="D17" s="68" t="e">
        <f t="shared" si="1"/>
        <v>#REF!</v>
      </c>
      <c r="E17" s="68" t="e">
        <f t="shared" si="2"/>
        <v>#REF!</v>
      </c>
      <c r="F17" s="68" t="e">
        <f t="shared" si="3"/>
        <v>#REF!</v>
      </c>
    </row>
    <row r="18" spans="1:6" s="9" customFormat="1" ht="15.75" customHeight="1" x14ac:dyDescent="0.3">
      <c r="A18" s="14">
        <v>13</v>
      </c>
      <c r="B18" s="68" t="e">
        <f>_xlfn.SINGLE(Alavanca)*'CMM3 - AUX CALC'!$N$67</f>
        <v>#REF!</v>
      </c>
      <c r="C18" s="68" t="e">
        <f t="shared" si="0"/>
        <v>#REF!</v>
      </c>
      <c r="D18" s="68" t="e">
        <f t="shared" si="1"/>
        <v>#REF!</v>
      </c>
      <c r="E18" s="68" t="e">
        <f t="shared" si="2"/>
        <v>#REF!</v>
      </c>
      <c r="F18" s="68" t="e">
        <f t="shared" si="3"/>
        <v>#REF!</v>
      </c>
    </row>
    <row r="19" spans="1:6" s="9" customFormat="1" ht="15.75" customHeight="1" x14ac:dyDescent="0.3">
      <c r="A19" s="14">
        <v>14</v>
      </c>
      <c r="B19" s="68" t="e">
        <f>_xlfn.SINGLE(Alavanca)*'CMM3 - AUX CALC'!$O$67</f>
        <v>#REF!</v>
      </c>
      <c r="C19" s="68" t="e">
        <f t="shared" si="0"/>
        <v>#REF!</v>
      </c>
      <c r="D19" s="68" t="e">
        <f t="shared" si="1"/>
        <v>#REF!</v>
      </c>
      <c r="E19" s="68" t="e">
        <f t="shared" si="2"/>
        <v>#REF!</v>
      </c>
      <c r="F19" s="68" t="e">
        <f t="shared" si="3"/>
        <v>#REF!</v>
      </c>
    </row>
    <row r="20" spans="1:6" s="9" customFormat="1" ht="15.75" customHeight="1" x14ac:dyDescent="0.3">
      <c r="A20" s="14">
        <v>15</v>
      </c>
      <c r="B20" s="68" t="e">
        <f>_xlfn.SINGLE(Alavanca)*'CMM3 - AUX CALC'!$P$67</f>
        <v>#REF!</v>
      </c>
      <c r="C20" s="68" t="e">
        <f t="shared" si="0"/>
        <v>#REF!</v>
      </c>
      <c r="D20" s="68" t="e">
        <f t="shared" si="1"/>
        <v>#REF!</v>
      </c>
      <c r="E20" s="68" t="e">
        <f t="shared" si="2"/>
        <v>#REF!</v>
      </c>
      <c r="F20" s="68" t="e">
        <f t="shared" si="3"/>
        <v>#REF!</v>
      </c>
    </row>
    <row r="21" spans="1:6" s="9" customFormat="1" ht="15.75" customHeight="1" x14ac:dyDescent="0.3">
      <c r="A21" s="14">
        <v>16</v>
      </c>
      <c r="B21" s="68" t="e">
        <f>_xlfn.SINGLE(Alavanca)*'CMM3 - AUX CALC'!$Q$67</f>
        <v>#REF!</v>
      </c>
      <c r="C21" s="68" t="e">
        <f t="shared" si="0"/>
        <v>#REF!</v>
      </c>
      <c r="D21" s="68" t="e">
        <f t="shared" si="1"/>
        <v>#REF!</v>
      </c>
      <c r="E21" s="68" t="e">
        <f t="shared" si="2"/>
        <v>#REF!</v>
      </c>
      <c r="F21" s="68" t="e">
        <f t="shared" si="3"/>
        <v>#REF!</v>
      </c>
    </row>
    <row r="22" spans="1:6" s="9" customFormat="1" ht="15.75" customHeight="1" x14ac:dyDescent="0.3">
      <c r="A22" s="14">
        <v>17</v>
      </c>
      <c r="B22" s="68" t="e">
        <f>_xlfn.SINGLE(Alavanca)*'CMM3 - AUX CALC'!$R$67</f>
        <v>#REF!</v>
      </c>
      <c r="C22" s="68" t="e">
        <f t="shared" si="0"/>
        <v>#REF!</v>
      </c>
      <c r="D22" s="68" t="e">
        <f t="shared" si="1"/>
        <v>#REF!</v>
      </c>
      <c r="E22" s="68" t="e">
        <f t="shared" si="2"/>
        <v>#REF!</v>
      </c>
      <c r="F22" s="68" t="e">
        <f t="shared" si="3"/>
        <v>#REF!</v>
      </c>
    </row>
    <row r="23" spans="1:6" s="9" customFormat="1" ht="15.75" customHeight="1" x14ac:dyDescent="0.3">
      <c r="A23" s="14">
        <v>18</v>
      </c>
      <c r="B23" s="68" t="e">
        <f>_xlfn.SINGLE(Alavanca)*'CMM3 - AUX CALC'!$S$67</f>
        <v>#REF!</v>
      </c>
      <c r="C23" s="68" t="e">
        <f t="shared" si="0"/>
        <v>#REF!</v>
      </c>
      <c r="D23" s="68" t="e">
        <f t="shared" si="1"/>
        <v>#REF!</v>
      </c>
      <c r="E23" s="68" t="e">
        <f t="shared" si="2"/>
        <v>#REF!</v>
      </c>
      <c r="F23" s="68" t="e">
        <f t="shared" si="3"/>
        <v>#REF!</v>
      </c>
    </row>
    <row r="24" spans="1:6" s="9" customFormat="1" ht="15.75" customHeight="1" x14ac:dyDescent="0.3">
      <c r="A24" s="14">
        <v>19</v>
      </c>
      <c r="B24" s="68" t="e">
        <f>_xlfn.SINGLE(Alavanca)*'CMM3 - AUX CALC'!$T$67</f>
        <v>#REF!</v>
      </c>
      <c r="C24" s="68" t="e">
        <f t="shared" si="0"/>
        <v>#REF!</v>
      </c>
      <c r="D24" s="68" t="e">
        <f t="shared" si="1"/>
        <v>#REF!</v>
      </c>
      <c r="E24" s="68" t="e">
        <f t="shared" si="2"/>
        <v>#REF!</v>
      </c>
      <c r="F24" s="68" t="e">
        <f t="shared" si="3"/>
        <v>#REF!</v>
      </c>
    </row>
    <row r="25" spans="1:6" s="9" customFormat="1" ht="15.75" customHeight="1" x14ac:dyDescent="0.3">
      <c r="A25" s="14">
        <v>20</v>
      </c>
      <c r="B25" s="68" t="e">
        <f>_xlfn.SINGLE(Alavanca)*'CMM3 - AUX CALC'!$U$67</f>
        <v>#REF!</v>
      </c>
      <c r="C25" s="68" t="e">
        <f t="shared" si="0"/>
        <v>#REF!</v>
      </c>
      <c r="D25" s="68" t="e">
        <f t="shared" si="1"/>
        <v>#REF!</v>
      </c>
      <c r="E25" s="68" t="e">
        <f t="shared" si="2"/>
        <v>#REF!</v>
      </c>
      <c r="F25" s="68" t="e">
        <f t="shared" si="3"/>
        <v>#REF!</v>
      </c>
    </row>
    <row r="26" spans="1:6" s="9" customFormat="1" ht="15.75" customHeight="1" x14ac:dyDescent="0.3">
      <c r="A26" s="14">
        <v>21</v>
      </c>
      <c r="B26" s="68" t="e">
        <f>_xlfn.SINGLE(Alavanca)*'CMM3 - AUX CALC'!$V$67</f>
        <v>#REF!</v>
      </c>
      <c r="C26" s="68" t="e">
        <f t="shared" si="0"/>
        <v>#REF!</v>
      </c>
      <c r="D26" s="68" t="e">
        <f t="shared" si="1"/>
        <v>#REF!</v>
      </c>
      <c r="E26" s="68" t="e">
        <f t="shared" si="2"/>
        <v>#REF!</v>
      </c>
      <c r="F26" s="68" t="e">
        <f t="shared" si="3"/>
        <v>#REF!</v>
      </c>
    </row>
    <row r="27" spans="1:6" s="9" customFormat="1" ht="15.75" customHeight="1" x14ac:dyDescent="0.3">
      <c r="A27" s="14">
        <v>22</v>
      </c>
      <c r="B27" s="68" t="e">
        <f>_xlfn.SINGLE(Alavanca)*'CMM3 - AUX CALC'!$W$67</f>
        <v>#REF!</v>
      </c>
      <c r="C27" s="68" t="e">
        <f t="shared" si="0"/>
        <v>#REF!</v>
      </c>
      <c r="D27" s="68" t="e">
        <f t="shared" si="1"/>
        <v>#REF!</v>
      </c>
      <c r="E27" s="68" t="e">
        <f t="shared" si="2"/>
        <v>#REF!</v>
      </c>
      <c r="F27" s="68" t="e">
        <f t="shared" si="3"/>
        <v>#REF!</v>
      </c>
    </row>
    <row r="28" spans="1:6" s="9" customFormat="1" ht="15.75" customHeight="1" x14ac:dyDescent="0.3">
      <c r="A28" s="14">
        <v>23</v>
      </c>
      <c r="B28" s="68" t="e">
        <f>_xlfn.SINGLE(Alavanca)*'CMM3 - AUX CALC'!$X$67</f>
        <v>#REF!</v>
      </c>
      <c r="C28" s="68" t="e">
        <f t="shared" si="0"/>
        <v>#REF!</v>
      </c>
      <c r="D28" s="68" t="e">
        <f t="shared" si="1"/>
        <v>#REF!</v>
      </c>
      <c r="E28" s="68" t="e">
        <f t="shared" si="2"/>
        <v>#REF!</v>
      </c>
      <c r="F28" s="68" t="e">
        <f t="shared" si="3"/>
        <v>#REF!</v>
      </c>
    </row>
    <row r="29" spans="1:6" s="9" customFormat="1" ht="15.75" customHeight="1" x14ac:dyDescent="0.3">
      <c r="A29" s="14">
        <v>24</v>
      </c>
      <c r="B29" s="68" t="e">
        <f>_xlfn.SINGLE(Alavanca)*'CMM3 - AUX CALC'!$Y$67</f>
        <v>#REF!</v>
      </c>
      <c r="C29" s="68" t="e">
        <f t="shared" si="0"/>
        <v>#REF!</v>
      </c>
      <c r="D29" s="68" t="e">
        <f t="shared" si="1"/>
        <v>#REF!</v>
      </c>
      <c r="E29" s="68" t="e">
        <f t="shared" si="2"/>
        <v>#REF!</v>
      </c>
      <c r="F29" s="68" t="e">
        <f t="shared" si="3"/>
        <v>#REF!</v>
      </c>
    </row>
    <row r="30" spans="1:6" s="9" customFormat="1" ht="15.75" customHeight="1" x14ac:dyDescent="0.3">
      <c r="A30" s="14">
        <v>25</v>
      </c>
      <c r="B30" s="68">
        <v>0</v>
      </c>
      <c r="C30" s="68" t="e">
        <f t="shared" si="0"/>
        <v>#REF!</v>
      </c>
      <c r="D30" s="68">
        <v>41.13455621363827</v>
      </c>
      <c r="E30" s="68" t="e">
        <f t="shared" si="2"/>
        <v>#REF!</v>
      </c>
      <c r="F30" s="68" t="e">
        <f t="shared" si="3"/>
        <v>#REF!</v>
      </c>
    </row>
    <row r="31" spans="1:6" s="9" customFormat="1" ht="15.75" customHeight="1" x14ac:dyDescent="0.3">
      <c r="A31" s="14">
        <v>26</v>
      </c>
      <c r="B31" s="68">
        <v>0</v>
      </c>
      <c r="C31" s="68" t="e">
        <f t="shared" si="0"/>
        <v>#REF!</v>
      </c>
      <c r="D31" s="68">
        <f t="shared" ref="D31:D94" si="4">D30</f>
        <v>41.13455621363827</v>
      </c>
      <c r="E31" s="68" t="e">
        <f t="shared" si="2"/>
        <v>#REF!</v>
      </c>
      <c r="F31" s="68" t="e">
        <f t="shared" si="3"/>
        <v>#REF!</v>
      </c>
    </row>
    <row r="32" spans="1:6" s="9" customFormat="1" ht="15.75" customHeight="1" x14ac:dyDescent="0.3">
      <c r="A32" s="14">
        <v>27</v>
      </c>
      <c r="B32" s="68">
        <v>0</v>
      </c>
      <c r="C32" s="68" t="e">
        <f t="shared" si="0"/>
        <v>#REF!</v>
      </c>
      <c r="D32" s="68">
        <f t="shared" si="4"/>
        <v>41.13455621363827</v>
      </c>
      <c r="E32" s="68" t="e">
        <f t="shared" si="2"/>
        <v>#REF!</v>
      </c>
      <c r="F32" s="68" t="e">
        <f t="shared" si="3"/>
        <v>#REF!</v>
      </c>
    </row>
    <row r="33" spans="1:6" s="9" customFormat="1" ht="15.75" customHeight="1" x14ac:dyDescent="0.3">
      <c r="A33" s="14">
        <v>28</v>
      </c>
      <c r="B33" s="68">
        <v>0</v>
      </c>
      <c r="C33" s="68" t="e">
        <f t="shared" si="0"/>
        <v>#REF!</v>
      </c>
      <c r="D33" s="68">
        <f t="shared" si="4"/>
        <v>41.13455621363827</v>
      </c>
      <c r="E33" s="68" t="e">
        <f t="shared" si="2"/>
        <v>#REF!</v>
      </c>
      <c r="F33" s="68" t="e">
        <f t="shared" si="3"/>
        <v>#REF!</v>
      </c>
    </row>
    <row r="34" spans="1:6" s="9" customFormat="1" ht="15.75" customHeight="1" x14ac:dyDescent="0.3">
      <c r="A34" s="14">
        <v>29</v>
      </c>
      <c r="B34" s="68">
        <v>0</v>
      </c>
      <c r="C34" s="68" t="e">
        <f t="shared" si="0"/>
        <v>#REF!</v>
      </c>
      <c r="D34" s="68">
        <f t="shared" si="4"/>
        <v>41.13455621363827</v>
      </c>
      <c r="E34" s="68" t="e">
        <f t="shared" si="2"/>
        <v>#REF!</v>
      </c>
      <c r="F34" s="68" t="e">
        <f t="shared" si="3"/>
        <v>#REF!</v>
      </c>
    </row>
    <row r="35" spans="1:6" s="9" customFormat="1" ht="15.75" customHeight="1" x14ac:dyDescent="0.3">
      <c r="A35" s="14">
        <v>30</v>
      </c>
      <c r="B35" s="68">
        <v>0</v>
      </c>
      <c r="C35" s="68" t="e">
        <f t="shared" si="0"/>
        <v>#REF!</v>
      </c>
      <c r="D35" s="68">
        <f t="shared" si="4"/>
        <v>41.13455621363827</v>
      </c>
      <c r="E35" s="68" t="e">
        <f t="shared" si="2"/>
        <v>#REF!</v>
      </c>
      <c r="F35" s="68" t="e">
        <f t="shared" si="3"/>
        <v>#REF!</v>
      </c>
    </row>
    <row r="36" spans="1:6" s="9" customFormat="1" ht="15.75" customHeight="1" x14ac:dyDescent="0.3">
      <c r="A36" s="14">
        <v>31</v>
      </c>
      <c r="B36" s="68">
        <v>0</v>
      </c>
      <c r="C36" s="68" t="e">
        <f t="shared" si="0"/>
        <v>#REF!</v>
      </c>
      <c r="D36" s="68">
        <f t="shared" si="4"/>
        <v>41.13455621363827</v>
      </c>
      <c r="E36" s="68" t="e">
        <f t="shared" si="2"/>
        <v>#REF!</v>
      </c>
      <c r="F36" s="68" t="e">
        <f t="shared" si="3"/>
        <v>#REF!</v>
      </c>
    </row>
    <row r="37" spans="1:6" s="9" customFormat="1" ht="15.75" customHeight="1" x14ac:dyDescent="0.3">
      <c r="A37" s="14">
        <v>32</v>
      </c>
      <c r="B37" s="68">
        <v>0</v>
      </c>
      <c r="C37" s="68" t="e">
        <f t="shared" si="0"/>
        <v>#REF!</v>
      </c>
      <c r="D37" s="68">
        <f t="shared" si="4"/>
        <v>41.13455621363827</v>
      </c>
      <c r="E37" s="68" t="e">
        <f t="shared" si="2"/>
        <v>#REF!</v>
      </c>
      <c r="F37" s="68" t="e">
        <f t="shared" si="3"/>
        <v>#REF!</v>
      </c>
    </row>
    <row r="38" spans="1:6" s="9" customFormat="1" ht="15.75" customHeight="1" x14ac:dyDescent="0.3">
      <c r="A38" s="14">
        <v>33</v>
      </c>
      <c r="B38" s="68">
        <v>0</v>
      </c>
      <c r="C38" s="68" t="e">
        <f t="shared" si="0"/>
        <v>#REF!</v>
      </c>
      <c r="D38" s="68">
        <f t="shared" si="4"/>
        <v>41.13455621363827</v>
      </c>
      <c r="E38" s="68" t="e">
        <f t="shared" si="2"/>
        <v>#REF!</v>
      </c>
      <c r="F38" s="68" t="e">
        <f t="shared" si="3"/>
        <v>#REF!</v>
      </c>
    </row>
    <row r="39" spans="1:6" s="9" customFormat="1" ht="15.75" customHeight="1" x14ac:dyDescent="0.3">
      <c r="A39" s="14">
        <v>34</v>
      </c>
      <c r="B39" s="68">
        <v>0</v>
      </c>
      <c r="C39" s="68" t="e">
        <f t="shared" si="0"/>
        <v>#REF!</v>
      </c>
      <c r="D39" s="68">
        <f t="shared" si="4"/>
        <v>41.13455621363827</v>
      </c>
      <c r="E39" s="68" t="e">
        <f t="shared" si="2"/>
        <v>#REF!</v>
      </c>
      <c r="F39" s="68" t="e">
        <f t="shared" si="3"/>
        <v>#REF!</v>
      </c>
    </row>
    <row r="40" spans="1:6" s="9" customFormat="1" ht="15.75" customHeight="1" x14ac:dyDescent="0.3">
      <c r="A40" s="14">
        <v>35</v>
      </c>
      <c r="B40" s="68">
        <v>0</v>
      </c>
      <c r="C40" s="68" t="e">
        <f t="shared" si="0"/>
        <v>#REF!</v>
      </c>
      <c r="D40" s="68">
        <f t="shared" si="4"/>
        <v>41.13455621363827</v>
      </c>
      <c r="E40" s="68" t="e">
        <f t="shared" si="2"/>
        <v>#REF!</v>
      </c>
      <c r="F40" s="68" t="e">
        <f t="shared" si="3"/>
        <v>#REF!</v>
      </c>
    </row>
    <row r="41" spans="1:6" s="9" customFormat="1" ht="15.75" customHeight="1" x14ac:dyDescent="0.3">
      <c r="A41" s="14">
        <v>36</v>
      </c>
      <c r="B41" s="68">
        <v>0</v>
      </c>
      <c r="C41" s="68" t="e">
        <f t="shared" si="0"/>
        <v>#REF!</v>
      </c>
      <c r="D41" s="68">
        <f t="shared" si="4"/>
        <v>41.13455621363827</v>
      </c>
      <c r="E41" s="68" t="e">
        <f t="shared" si="2"/>
        <v>#REF!</v>
      </c>
      <c r="F41" s="68" t="e">
        <f t="shared" si="3"/>
        <v>#REF!</v>
      </c>
    </row>
    <row r="42" spans="1:6" s="9" customFormat="1" ht="15.75" customHeight="1" x14ac:dyDescent="0.3">
      <c r="A42" s="14">
        <v>37</v>
      </c>
      <c r="B42" s="68">
        <v>0</v>
      </c>
      <c r="C42" s="68" t="e">
        <f t="shared" si="0"/>
        <v>#REF!</v>
      </c>
      <c r="D42" s="68">
        <f t="shared" si="4"/>
        <v>41.13455621363827</v>
      </c>
      <c r="E42" s="68" t="e">
        <f t="shared" si="2"/>
        <v>#REF!</v>
      </c>
      <c r="F42" s="68" t="e">
        <f t="shared" si="3"/>
        <v>#REF!</v>
      </c>
    </row>
    <row r="43" spans="1:6" s="9" customFormat="1" ht="15.75" customHeight="1" x14ac:dyDescent="0.3">
      <c r="A43" s="14">
        <v>38</v>
      </c>
      <c r="B43" s="68">
        <v>0</v>
      </c>
      <c r="C43" s="68" t="e">
        <f t="shared" si="0"/>
        <v>#REF!</v>
      </c>
      <c r="D43" s="68">
        <f t="shared" si="4"/>
        <v>41.13455621363827</v>
      </c>
      <c r="E43" s="68" t="e">
        <f t="shared" si="2"/>
        <v>#REF!</v>
      </c>
      <c r="F43" s="68" t="e">
        <f t="shared" si="3"/>
        <v>#REF!</v>
      </c>
    </row>
    <row r="44" spans="1:6" s="9" customFormat="1" ht="15.75" customHeight="1" x14ac:dyDescent="0.3">
      <c r="A44" s="14">
        <v>39</v>
      </c>
      <c r="B44" s="68">
        <v>0</v>
      </c>
      <c r="C44" s="68" t="e">
        <f t="shared" si="0"/>
        <v>#REF!</v>
      </c>
      <c r="D44" s="68">
        <f t="shared" si="4"/>
        <v>41.13455621363827</v>
      </c>
      <c r="E44" s="68" t="e">
        <f t="shared" si="2"/>
        <v>#REF!</v>
      </c>
      <c r="F44" s="68" t="e">
        <f t="shared" si="3"/>
        <v>#REF!</v>
      </c>
    </row>
    <row r="45" spans="1:6" s="9" customFormat="1" ht="15.75" customHeight="1" x14ac:dyDescent="0.3">
      <c r="A45" s="14">
        <v>40</v>
      </c>
      <c r="B45" s="68">
        <v>0</v>
      </c>
      <c r="C45" s="68" t="e">
        <f t="shared" si="0"/>
        <v>#REF!</v>
      </c>
      <c r="D45" s="68">
        <f t="shared" si="4"/>
        <v>41.13455621363827</v>
      </c>
      <c r="E45" s="68" t="e">
        <f t="shared" si="2"/>
        <v>#REF!</v>
      </c>
      <c r="F45" s="68" t="e">
        <f t="shared" si="3"/>
        <v>#REF!</v>
      </c>
    </row>
    <row r="46" spans="1:6" s="9" customFormat="1" ht="15.75" customHeight="1" x14ac:dyDescent="0.3">
      <c r="A46" s="14">
        <v>41</v>
      </c>
      <c r="B46" s="68">
        <v>0</v>
      </c>
      <c r="C46" s="68" t="e">
        <f t="shared" si="0"/>
        <v>#REF!</v>
      </c>
      <c r="D46" s="68">
        <f t="shared" si="4"/>
        <v>41.13455621363827</v>
      </c>
      <c r="E46" s="68" t="e">
        <f t="shared" si="2"/>
        <v>#REF!</v>
      </c>
      <c r="F46" s="68" t="e">
        <f t="shared" si="3"/>
        <v>#REF!</v>
      </c>
    </row>
    <row r="47" spans="1:6" s="9" customFormat="1" ht="15.75" customHeight="1" x14ac:dyDescent="0.3">
      <c r="A47" s="14">
        <v>42</v>
      </c>
      <c r="B47" s="68">
        <v>0</v>
      </c>
      <c r="C47" s="68" t="e">
        <f t="shared" si="0"/>
        <v>#REF!</v>
      </c>
      <c r="D47" s="68">
        <f t="shared" si="4"/>
        <v>41.13455621363827</v>
      </c>
      <c r="E47" s="68" t="e">
        <f t="shared" si="2"/>
        <v>#REF!</v>
      </c>
      <c r="F47" s="68" t="e">
        <f t="shared" si="3"/>
        <v>#REF!</v>
      </c>
    </row>
    <row r="48" spans="1:6" s="9" customFormat="1" ht="15.75" customHeight="1" x14ac:dyDescent="0.3">
      <c r="A48" s="14">
        <v>43</v>
      </c>
      <c r="B48" s="68">
        <v>0</v>
      </c>
      <c r="C48" s="68" t="e">
        <f t="shared" si="0"/>
        <v>#REF!</v>
      </c>
      <c r="D48" s="68">
        <f t="shared" si="4"/>
        <v>41.13455621363827</v>
      </c>
      <c r="E48" s="68" t="e">
        <f t="shared" si="2"/>
        <v>#REF!</v>
      </c>
      <c r="F48" s="68" t="e">
        <f t="shared" si="3"/>
        <v>#REF!</v>
      </c>
    </row>
    <row r="49" spans="1:6" s="9" customFormat="1" ht="15.75" customHeight="1" x14ac:dyDescent="0.3">
      <c r="A49" s="14">
        <v>44</v>
      </c>
      <c r="B49" s="68">
        <v>0</v>
      </c>
      <c r="C49" s="68" t="e">
        <f t="shared" si="0"/>
        <v>#REF!</v>
      </c>
      <c r="D49" s="68">
        <f t="shared" si="4"/>
        <v>41.13455621363827</v>
      </c>
      <c r="E49" s="68" t="e">
        <f t="shared" si="2"/>
        <v>#REF!</v>
      </c>
      <c r="F49" s="68" t="e">
        <f t="shared" si="3"/>
        <v>#REF!</v>
      </c>
    </row>
    <row r="50" spans="1:6" s="9" customFormat="1" ht="15.75" customHeight="1" x14ac:dyDescent="0.3">
      <c r="A50" s="14">
        <v>45</v>
      </c>
      <c r="B50" s="68">
        <v>0</v>
      </c>
      <c r="C50" s="68" t="e">
        <f t="shared" si="0"/>
        <v>#REF!</v>
      </c>
      <c r="D50" s="68">
        <f t="shared" si="4"/>
        <v>41.13455621363827</v>
      </c>
      <c r="E50" s="68" t="e">
        <f t="shared" si="2"/>
        <v>#REF!</v>
      </c>
      <c r="F50" s="68" t="e">
        <f t="shared" si="3"/>
        <v>#REF!</v>
      </c>
    </row>
    <row r="51" spans="1:6" s="9" customFormat="1" ht="15.75" customHeight="1" x14ac:dyDescent="0.3">
      <c r="A51" s="14">
        <v>46</v>
      </c>
      <c r="B51" s="68">
        <v>0</v>
      </c>
      <c r="C51" s="68" t="e">
        <f t="shared" si="0"/>
        <v>#REF!</v>
      </c>
      <c r="D51" s="68">
        <f t="shared" si="4"/>
        <v>41.13455621363827</v>
      </c>
      <c r="E51" s="68" t="e">
        <f t="shared" si="2"/>
        <v>#REF!</v>
      </c>
      <c r="F51" s="68" t="e">
        <f t="shared" si="3"/>
        <v>#REF!</v>
      </c>
    </row>
    <row r="52" spans="1:6" s="9" customFormat="1" ht="15.75" customHeight="1" x14ac:dyDescent="0.3">
      <c r="A52" s="14">
        <v>47</v>
      </c>
      <c r="B52" s="68">
        <v>0</v>
      </c>
      <c r="C52" s="68" t="e">
        <f t="shared" si="0"/>
        <v>#REF!</v>
      </c>
      <c r="D52" s="68">
        <f t="shared" si="4"/>
        <v>41.13455621363827</v>
      </c>
      <c r="E52" s="68" t="e">
        <f t="shared" si="2"/>
        <v>#REF!</v>
      </c>
      <c r="F52" s="68" t="e">
        <f t="shared" si="3"/>
        <v>#REF!</v>
      </c>
    </row>
    <row r="53" spans="1:6" s="9" customFormat="1" ht="15.75" customHeight="1" x14ac:dyDescent="0.3">
      <c r="A53" s="14">
        <v>48</v>
      </c>
      <c r="B53" s="68">
        <v>0</v>
      </c>
      <c r="C53" s="68" t="e">
        <f t="shared" si="0"/>
        <v>#REF!</v>
      </c>
      <c r="D53" s="68">
        <f t="shared" si="4"/>
        <v>41.13455621363827</v>
      </c>
      <c r="E53" s="68" t="e">
        <f t="shared" si="2"/>
        <v>#REF!</v>
      </c>
      <c r="F53" s="68" t="e">
        <f t="shared" si="3"/>
        <v>#REF!</v>
      </c>
    </row>
    <row r="54" spans="1:6" s="9" customFormat="1" ht="15.75" customHeight="1" x14ac:dyDescent="0.3">
      <c r="A54" s="14">
        <v>49</v>
      </c>
      <c r="B54" s="68">
        <v>0</v>
      </c>
      <c r="C54" s="68" t="e">
        <f t="shared" si="0"/>
        <v>#REF!</v>
      </c>
      <c r="D54" s="68">
        <f t="shared" si="4"/>
        <v>41.13455621363827</v>
      </c>
      <c r="E54" s="68" t="e">
        <f t="shared" si="2"/>
        <v>#REF!</v>
      </c>
      <c r="F54" s="68" t="e">
        <f t="shared" si="3"/>
        <v>#REF!</v>
      </c>
    </row>
    <row r="55" spans="1:6" s="9" customFormat="1" ht="15.75" customHeight="1" x14ac:dyDescent="0.3">
      <c r="A55" s="14">
        <v>50</v>
      </c>
      <c r="B55" s="68">
        <v>0</v>
      </c>
      <c r="C55" s="68" t="e">
        <f t="shared" si="0"/>
        <v>#REF!</v>
      </c>
      <c r="D55" s="68">
        <f t="shared" si="4"/>
        <v>41.13455621363827</v>
      </c>
      <c r="E55" s="68" t="e">
        <f t="shared" si="2"/>
        <v>#REF!</v>
      </c>
      <c r="F55" s="68" t="e">
        <f t="shared" si="3"/>
        <v>#REF!</v>
      </c>
    </row>
    <row r="56" spans="1:6" s="9" customFormat="1" ht="15.75" customHeight="1" x14ac:dyDescent="0.3">
      <c r="A56" s="14">
        <v>51</v>
      </c>
      <c r="B56" s="68">
        <v>0</v>
      </c>
      <c r="C56" s="68" t="e">
        <f t="shared" si="0"/>
        <v>#REF!</v>
      </c>
      <c r="D56" s="68">
        <f t="shared" si="4"/>
        <v>41.13455621363827</v>
      </c>
      <c r="E56" s="68" t="e">
        <f t="shared" si="2"/>
        <v>#REF!</v>
      </c>
      <c r="F56" s="68" t="e">
        <f t="shared" si="3"/>
        <v>#REF!</v>
      </c>
    </row>
    <row r="57" spans="1:6" s="9" customFormat="1" ht="15.75" customHeight="1" x14ac:dyDescent="0.3">
      <c r="A57" s="14">
        <v>52</v>
      </c>
      <c r="B57" s="68">
        <v>0</v>
      </c>
      <c r="C57" s="68" t="e">
        <f t="shared" si="0"/>
        <v>#REF!</v>
      </c>
      <c r="D57" s="68">
        <f t="shared" si="4"/>
        <v>41.13455621363827</v>
      </c>
      <c r="E57" s="68" t="e">
        <f t="shared" si="2"/>
        <v>#REF!</v>
      </c>
      <c r="F57" s="68" t="e">
        <f t="shared" si="3"/>
        <v>#REF!</v>
      </c>
    </row>
    <row r="58" spans="1:6" s="9" customFormat="1" ht="15.75" customHeight="1" x14ac:dyDescent="0.3">
      <c r="A58" s="14">
        <v>53</v>
      </c>
      <c r="B58" s="68">
        <v>0</v>
      </c>
      <c r="C58" s="68" t="e">
        <f t="shared" si="0"/>
        <v>#REF!</v>
      </c>
      <c r="D58" s="68">
        <f t="shared" si="4"/>
        <v>41.13455621363827</v>
      </c>
      <c r="E58" s="68" t="e">
        <f t="shared" si="2"/>
        <v>#REF!</v>
      </c>
      <c r="F58" s="68" t="e">
        <f t="shared" si="3"/>
        <v>#REF!</v>
      </c>
    </row>
    <row r="59" spans="1:6" s="9" customFormat="1" ht="15.75" customHeight="1" x14ac:dyDescent="0.3">
      <c r="A59" s="14">
        <v>54</v>
      </c>
      <c r="B59" s="68">
        <v>0</v>
      </c>
      <c r="C59" s="68" t="e">
        <f t="shared" si="0"/>
        <v>#REF!</v>
      </c>
      <c r="D59" s="68">
        <f t="shared" si="4"/>
        <v>41.13455621363827</v>
      </c>
      <c r="E59" s="68" t="e">
        <f t="shared" si="2"/>
        <v>#REF!</v>
      </c>
      <c r="F59" s="68" t="e">
        <f t="shared" si="3"/>
        <v>#REF!</v>
      </c>
    </row>
    <row r="60" spans="1:6" s="9" customFormat="1" ht="15.75" customHeight="1" x14ac:dyDescent="0.3">
      <c r="A60" s="14">
        <v>55</v>
      </c>
      <c r="B60" s="68">
        <v>0</v>
      </c>
      <c r="C60" s="68" t="e">
        <f t="shared" si="0"/>
        <v>#REF!</v>
      </c>
      <c r="D60" s="68">
        <f t="shared" si="4"/>
        <v>41.13455621363827</v>
      </c>
      <c r="E60" s="68" t="e">
        <f t="shared" si="2"/>
        <v>#REF!</v>
      </c>
      <c r="F60" s="68" t="e">
        <f t="shared" si="3"/>
        <v>#REF!</v>
      </c>
    </row>
    <row r="61" spans="1:6" s="9" customFormat="1" ht="15.75" customHeight="1" x14ac:dyDescent="0.3">
      <c r="A61" s="14">
        <v>56</v>
      </c>
      <c r="B61" s="68">
        <v>0</v>
      </c>
      <c r="C61" s="68" t="e">
        <f t="shared" si="0"/>
        <v>#REF!</v>
      </c>
      <c r="D61" s="68">
        <f t="shared" si="4"/>
        <v>41.13455621363827</v>
      </c>
      <c r="E61" s="68" t="e">
        <f t="shared" si="2"/>
        <v>#REF!</v>
      </c>
      <c r="F61" s="68" t="e">
        <f t="shared" si="3"/>
        <v>#REF!</v>
      </c>
    </row>
    <row r="62" spans="1:6" s="9" customFormat="1" ht="15.75" customHeight="1" x14ac:dyDescent="0.3">
      <c r="A62" s="14">
        <v>57</v>
      </c>
      <c r="B62" s="68">
        <v>0</v>
      </c>
      <c r="C62" s="68" t="e">
        <f t="shared" si="0"/>
        <v>#REF!</v>
      </c>
      <c r="D62" s="68">
        <f t="shared" si="4"/>
        <v>41.13455621363827</v>
      </c>
      <c r="E62" s="68" t="e">
        <f t="shared" si="2"/>
        <v>#REF!</v>
      </c>
      <c r="F62" s="68" t="e">
        <f t="shared" si="3"/>
        <v>#REF!</v>
      </c>
    </row>
    <row r="63" spans="1:6" s="9" customFormat="1" ht="15.75" customHeight="1" x14ac:dyDescent="0.3">
      <c r="A63" s="14">
        <v>58</v>
      </c>
      <c r="B63" s="68">
        <v>0</v>
      </c>
      <c r="C63" s="68" t="e">
        <f t="shared" si="0"/>
        <v>#REF!</v>
      </c>
      <c r="D63" s="68">
        <f t="shared" si="4"/>
        <v>41.13455621363827</v>
      </c>
      <c r="E63" s="68" t="e">
        <f t="shared" si="2"/>
        <v>#REF!</v>
      </c>
      <c r="F63" s="68" t="e">
        <f t="shared" si="3"/>
        <v>#REF!</v>
      </c>
    </row>
    <row r="64" spans="1:6" s="9" customFormat="1" ht="15.75" customHeight="1" x14ac:dyDescent="0.3">
      <c r="A64" s="14">
        <v>59</v>
      </c>
      <c r="B64" s="68">
        <v>0</v>
      </c>
      <c r="C64" s="68" t="e">
        <f t="shared" si="0"/>
        <v>#REF!</v>
      </c>
      <c r="D64" s="68">
        <f t="shared" si="4"/>
        <v>41.13455621363827</v>
      </c>
      <c r="E64" s="68" t="e">
        <f t="shared" si="2"/>
        <v>#REF!</v>
      </c>
      <c r="F64" s="68" t="e">
        <f t="shared" si="3"/>
        <v>#REF!</v>
      </c>
    </row>
    <row r="65" spans="1:6" s="9" customFormat="1" ht="15.75" customHeight="1" x14ac:dyDescent="0.3">
      <c r="A65" s="14">
        <v>60</v>
      </c>
      <c r="B65" s="68">
        <v>0</v>
      </c>
      <c r="C65" s="68" t="e">
        <f t="shared" si="0"/>
        <v>#REF!</v>
      </c>
      <c r="D65" s="68">
        <f t="shared" si="4"/>
        <v>41.13455621363827</v>
      </c>
      <c r="E65" s="68" t="e">
        <f t="shared" si="2"/>
        <v>#REF!</v>
      </c>
      <c r="F65" s="68" t="e">
        <f t="shared" si="3"/>
        <v>#REF!</v>
      </c>
    </row>
    <row r="66" spans="1:6" s="9" customFormat="1" ht="15.75" customHeight="1" x14ac:dyDescent="0.3">
      <c r="A66" s="14">
        <v>61</v>
      </c>
      <c r="B66" s="68">
        <v>0</v>
      </c>
      <c r="C66" s="68" t="e">
        <f t="shared" si="0"/>
        <v>#REF!</v>
      </c>
      <c r="D66" s="68">
        <f t="shared" si="4"/>
        <v>41.13455621363827</v>
      </c>
      <c r="E66" s="68" t="e">
        <f t="shared" si="2"/>
        <v>#REF!</v>
      </c>
      <c r="F66" s="68" t="e">
        <f t="shared" si="3"/>
        <v>#REF!</v>
      </c>
    </row>
    <row r="67" spans="1:6" s="9" customFormat="1" ht="15.75" customHeight="1" x14ac:dyDescent="0.3">
      <c r="A67" s="14">
        <v>62</v>
      </c>
      <c r="B67" s="68">
        <v>0</v>
      </c>
      <c r="C67" s="68" t="e">
        <f t="shared" si="0"/>
        <v>#REF!</v>
      </c>
      <c r="D67" s="68">
        <f t="shared" si="4"/>
        <v>41.13455621363827</v>
      </c>
      <c r="E67" s="68" t="e">
        <f t="shared" si="2"/>
        <v>#REF!</v>
      </c>
      <c r="F67" s="68" t="e">
        <f t="shared" si="3"/>
        <v>#REF!</v>
      </c>
    </row>
    <row r="68" spans="1:6" s="9" customFormat="1" ht="15.75" customHeight="1" x14ac:dyDescent="0.3">
      <c r="A68" s="14">
        <v>63</v>
      </c>
      <c r="B68" s="68">
        <v>0</v>
      </c>
      <c r="C68" s="68" t="e">
        <f t="shared" si="0"/>
        <v>#REF!</v>
      </c>
      <c r="D68" s="68">
        <f t="shared" si="4"/>
        <v>41.13455621363827</v>
      </c>
      <c r="E68" s="68" t="e">
        <f t="shared" si="2"/>
        <v>#REF!</v>
      </c>
      <c r="F68" s="68" t="e">
        <f t="shared" si="3"/>
        <v>#REF!</v>
      </c>
    </row>
    <row r="69" spans="1:6" s="9" customFormat="1" ht="15.75" customHeight="1" x14ac:dyDescent="0.3">
      <c r="A69" s="14">
        <v>64</v>
      </c>
      <c r="B69" s="68">
        <v>0</v>
      </c>
      <c r="C69" s="68" t="e">
        <f t="shared" si="0"/>
        <v>#REF!</v>
      </c>
      <c r="D69" s="68">
        <f t="shared" si="4"/>
        <v>41.13455621363827</v>
      </c>
      <c r="E69" s="68" t="e">
        <f t="shared" si="2"/>
        <v>#REF!</v>
      </c>
      <c r="F69" s="68" t="e">
        <f t="shared" si="3"/>
        <v>#REF!</v>
      </c>
    </row>
    <row r="70" spans="1:6" s="9" customFormat="1" ht="15.75" customHeight="1" x14ac:dyDescent="0.3">
      <c r="A70" s="14">
        <v>65</v>
      </c>
      <c r="B70" s="68">
        <v>0</v>
      </c>
      <c r="C70" s="68" t="e">
        <f t="shared" si="0"/>
        <v>#REF!</v>
      </c>
      <c r="D70" s="68">
        <f t="shared" si="4"/>
        <v>41.13455621363827</v>
      </c>
      <c r="E70" s="68" t="e">
        <f t="shared" si="2"/>
        <v>#REF!</v>
      </c>
      <c r="F70" s="68" t="e">
        <f t="shared" si="3"/>
        <v>#REF!</v>
      </c>
    </row>
    <row r="71" spans="1:6" s="9" customFormat="1" ht="15.75" customHeight="1" x14ac:dyDescent="0.3">
      <c r="A71" s="14">
        <v>66</v>
      </c>
      <c r="B71" s="68">
        <v>0</v>
      </c>
      <c r="C71" s="68" t="e">
        <f t="shared" ref="C71:C125" si="5">_xlfn.SINGLE(juros_financ)*F70</f>
        <v>#REF!</v>
      </c>
      <c r="D71" s="68">
        <f t="shared" si="4"/>
        <v>41.13455621363827</v>
      </c>
      <c r="E71" s="68" t="e">
        <f t="shared" ref="E71:E125" si="6">D71-C71</f>
        <v>#REF!</v>
      </c>
      <c r="F71" s="68" t="e">
        <f t="shared" ref="F71:F125" si="7">F70+B71-E71</f>
        <v>#REF!</v>
      </c>
    </row>
    <row r="72" spans="1:6" s="9" customFormat="1" ht="15.75" customHeight="1" x14ac:dyDescent="0.3">
      <c r="A72" s="14">
        <v>67</v>
      </c>
      <c r="B72" s="68">
        <v>0</v>
      </c>
      <c r="C72" s="68" t="e">
        <f t="shared" si="5"/>
        <v>#REF!</v>
      </c>
      <c r="D72" s="68">
        <f t="shared" si="4"/>
        <v>41.13455621363827</v>
      </c>
      <c r="E72" s="68" t="e">
        <f t="shared" si="6"/>
        <v>#REF!</v>
      </c>
      <c r="F72" s="68" t="e">
        <f t="shared" si="7"/>
        <v>#REF!</v>
      </c>
    </row>
    <row r="73" spans="1:6" s="9" customFormat="1" ht="15.75" customHeight="1" x14ac:dyDescent="0.3">
      <c r="A73" s="14">
        <v>68</v>
      </c>
      <c r="B73" s="68">
        <v>0</v>
      </c>
      <c r="C73" s="68" t="e">
        <f t="shared" si="5"/>
        <v>#REF!</v>
      </c>
      <c r="D73" s="68">
        <f t="shared" si="4"/>
        <v>41.13455621363827</v>
      </c>
      <c r="E73" s="68" t="e">
        <f t="shared" si="6"/>
        <v>#REF!</v>
      </c>
      <c r="F73" s="68" t="e">
        <f t="shared" si="7"/>
        <v>#REF!</v>
      </c>
    </row>
    <row r="74" spans="1:6" s="9" customFormat="1" ht="15.75" customHeight="1" x14ac:dyDescent="0.3">
      <c r="A74" s="14">
        <v>69</v>
      </c>
      <c r="B74" s="68">
        <v>0</v>
      </c>
      <c r="C74" s="68" t="e">
        <f t="shared" si="5"/>
        <v>#REF!</v>
      </c>
      <c r="D74" s="68">
        <f t="shared" si="4"/>
        <v>41.13455621363827</v>
      </c>
      <c r="E74" s="68" t="e">
        <f t="shared" si="6"/>
        <v>#REF!</v>
      </c>
      <c r="F74" s="68" t="e">
        <f t="shared" si="7"/>
        <v>#REF!</v>
      </c>
    </row>
    <row r="75" spans="1:6" s="9" customFormat="1" ht="15.75" customHeight="1" x14ac:dyDescent="0.3">
      <c r="A75" s="14">
        <v>70</v>
      </c>
      <c r="B75" s="68">
        <v>0</v>
      </c>
      <c r="C75" s="68" t="e">
        <f t="shared" si="5"/>
        <v>#REF!</v>
      </c>
      <c r="D75" s="68">
        <f t="shared" si="4"/>
        <v>41.13455621363827</v>
      </c>
      <c r="E75" s="68" t="e">
        <f t="shared" si="6"/>
        <v>#REF!</v>
      </c>
      <c r="F75" s="68" t="e">
        <f t="shared" si="7"/>
        <v>#REF!</v>
      </c>
    </row>
    <row r="76" spans="1:6" s="9" customFormat="1" ht="15.75" customHeight="1" x14ac:dyDescent="0.3">
      <c r="A76" s="14">
        <v>71</v>
      </c>
      <c r="B76" s="68">
        <v>0</v>
      </c>
      <c r="C76" s="68" t="e">
        <f t="shared" si="5"/>
        <v>#REF!</v>
      </c>
      <c r="D76" s="68">
        <f t="shared" si="4"/>
        <v>41.13455621363827</v>
      </c>
      <c r="E76" s="68" t="e">
        <f t="shared" si="6"/>
        <v>#REF!</v>
      </c>
      <c r="F76" s="68" t="e">
        <f t="shared" si="7"/>
        <v>#REF!</v>
      </c>
    </row>
    <row r="77" spans="1:6" s="9" customFormat="1" ht="15.75" customHeight="1" x14ac:dyDescent="0.3">
      <c r="A77" s="14">
        <v>72</v>
      </c>
      <c r="B77" s="68">
        <v>0</v>
      </c>
      <c r="C77" s="68" t="e">
        <f t="shared" si="5"/>
        <v>#REF!</v>
      </c>
      <c r="D77" s="68">
        <f t="shared" si="4"/>
        <v>41.13455621363827</v>
      </c>
      <c r="E77" s="68" t="e">
        <f t="shared" si="6"/>
        <v>#REF!</v>
      </c>
      <c r="F77" s="68" t="e">
        <f t="shared" si="7"/>
        <v>#REF!</v>
      </c>
    </row>
    <row r="78" spans="1:6" s="9" customFormat="1" ht="15.75" customHeight="1" x14ac:dyDescent="0.3">
      <c r="A78" s="14">
        <v>73</v>
      </c>
      <c r="B78" s="68">
        <v>0</v>
      </c>
      <c r="C78" s="68" t="e">
        <f t="shared" si="5"/>
        <v>#REF!</v>
      </c>
      <c r="D78" s="68">
        <f t="shared" si="4"/>
        <v>41.13455621363827</v>
      </c>
      <c r="E78" s="68" t="e">
        <f t="shared" si="6"/>
        <v>#REF!</v>
      </c>
      <c r="F78" s="68" t="e">
        <f t="shared" si="7"/>
        <v>#REF!</v>
      </c>
    </row>
    <row r="79" spans="1:6" s="9" customFormat="1" ht="15.75" customHeight="1" x14ac:dyDescent="0.3">
      <c r="A79" s="14">
        <v>74</v>
      </c>
      <c r="B79" s="68">
        <v>0</v>
      </c>
      <c r="C79" s="68" t="e">
        <f t="shared" si="5"/>
        <v>#REF!</v>
      </c>
      <c r="D79" s="68">
        <f t="shared" si="4"/>
        <v>41.13455621363827</v>
      </c>
      <c r="E79" s="68" t="e">
        <f t="shared" si="6"/>
        <v>#REF!</v>
      </c>
      <c r="F79" s="68" t="e">
        <f t="shared" si="7"/>
        <v>#REF!</v>
      </c>
    </row>
    <row r="80" spans="1:6" s="9" customFormat="1" ht="15.75" customHeight="1" x14ac:dyDescent="0.3">
      <c r="A80" s="14">
        <v>75</v>
      </c>
      <c r="B80" s="68">
        <v>0</v>
      </c>
      <c r="C80" s="68" t="e">
        <f t="shared" si="5"/>
        <v>#REF!</v>
      </c>
      <c r="D80" s="68">
        <f t="shared" si="4"/>
        <v>41.13455621363827</v>
      </c>
      <c r="E80" s="68" t="e">
        <f t="shared" si="6"/>
        <v>#REF!</v>
      </c>
      <c r="F80" s="68" t="e">
        <f t="shared" si="7"/>
        <v>#REF!</v>
      </c>
    </row>
    <row r="81" spans="1:6" s="9" customFormat="1" ht="15.75" customHeight="1" x14ac:dyDescent="0.3">
      <c r="A81" s="14">
        <v>76</v>
      </c>
      <c r="B81" s="68">
        <v>0</v>
      </c>
      <c r="C81" s="68" t="e">
        <f t="shared" si="5"/>
        <v>#REF!</v>
      </c>
      <c r="D81" s="68">
        <f t="shared" si="4"/>
        <v>41.13455621363827</v>
      </c>
      <c r="E81" s="68" t="e">
        <f t="shared" si="6"/>
        <v>#REF!</v>
      </c>
      <c r="F81" s="68" t="e">
        <f t="shared" si="7"/>
        <v>#REF!</v>
      </c>
    </row>
    <row r="82" spans="1:6" s="9" customFormat="1" ht="15.75" customHeight="1" x14ac:dyDescent="0.3">
      <c r="A82" s="14">
        <v>77</v>
      </c>
      <c r="B82" s="68">
        <v>0</v>
      </c>
      <c r="C82" s="68" t="e">
        <f t="shared" si="5"/>
        <v>#REF!</v>
      </c>
      <c r="D82" s="68">
        <f t="shared" si="4"/>
        <v>41.13455621363827</v>
      </c>
      <c r="E82" s="68" t="e">
        <f t="shared" si="6"/>
        <v>#REF!</v>
      </c>
      <c r="F82" s="68" t="e">
        <f t="shared" si="7"/>
        <v>#REF!</v>
      </c>
    </row>
    <row r="83" spans="1:6" s="9" customFormat="1" ht="15.75" customHeight="1" x14ac:dyDescent="0.3">
      <c r="A83" s="14">
        <v>78</v>
      </c>
      <c r="B83" s="68">
        <v>0</v>
      </c>
      <c r="C83" s="68" t="e">
        <f t="shared" si="5"/>
        <v>#REF!</v>
      </c>
      <c r="D83" s="68">
        <f t="shared" si="4"/>
        <v>41.13455621363827</v>
      </c>
      <c r="E83" s="68" t="e">
        <f t="shared" si="6"/>
        <v>#REF!</v>
      </c>
      <c r="F83" s="68" t="e">
        <f t="shared" si="7"/>
        <v>#REF!</v>
      </c>
    </row>
    <row r="84" spans="1:6" s="9" customFormat="1" ht="15.75" customHeight="1" x14ac:dyDescent="0.3">
      <c r="A84" s="14">
        <v>79</v>
      </c>
      <c r="B84" s="68">
        <v>0</v>
      </c>
      <c r="C84" s="68" t="e">
        <f t="shared" si="5"/>
        <v>#REF!</v>
      </c>
      <c r="D84" s="68">
        <f t="shared" si="4"/>
        <v>41.13455621363827</v>
      </c>
      <c r="E84" s="68" t="e">
        <f t="shared" si="6"/>
        <v>#REF!</v>
      </c>
      <c r="F84" s="68" t="e">
        <f t="shared" si="7"/>
        <v>#REF!</v>
      </c>
    </row>
    <row r="85" spans="1:6" s="9" customFormat="1" ht="15.75" customHeight="1" x14ac:dyDescent="0.3">
      <c r="A85" s="14">
        <v>80</v>
      </c>
      <c r="B85" s="68">
        <v>0</v>
      </c>
      <c r="C85" s="68" t="e">
        <f t="shared" si="5"/>
        <v>#REF!</v>
      </c>
      <c r="D85" s="68">
        <f t="shared" si="4"/>
        <v>41.13455621363827</v>
      </c>
      <c r="E85" s="68" t="e">
        <f t="shared" si="6"/>
        <v>#REF!</v>
      </c>
      <c r="F85" s="68" t="e">
        <f t="shared" si="7"/>
        <v>#REF!</v>
      </c>
    </row>
    <row r="86" spans="1:6" s="9" customFormat="1" ht="15.75" customHeight="1" x14ac:dyDescent="0.3">
      <c r="A86" s="14">
        <v>81</v>
      </c>
      <c r="B86" s="68">
        <v>0</v>
      </c>
      <c r="C86" s="68" t="e">
        <f t="shared" si="5"/>
        <v>#REF!</v>
      </c>
      <c r="D86" s="68">
        <f t="shared" si="4"/>
        <v>41.13455621363827</v>
      </c>
      <c r="E86" s="68" t="e">
        <f t="shared" si="6"/>
        <v>#REF!</v>
      </c>
      <c r="F86" s="68" t="e">
        <f t="shared" si="7"/>
        <v>#REF!</v>
      </c>
    </row>
    <row r="87" spans="1:6" s="9" customFormat="1" ht="15.75" customHeight="1" x14ac:dyDescent="0.3">
      <c r="A87" s="14">
        <v>82</v>
      </c>
      <c r="B87" s="68">
        <v>0</v>
      </c>
      <c r="C87" s="68" t="e">
        <f t="shared" si="5"/>
        <v>#REF!</v>
      </c>
      <c r="D87" s="68">
        <f t="shared" si="4"/>
        <v>41.13455621363827</v>
      </c>
      <c r="E87" s="68" t="e">
        <f t="shared" si="6"/>
        <v>#REF!</v>
      </c>
      <c r="F87" s="68" t="e">
        <f t="shared" si="7"/>
        <v>#REF!</v>
      </c>
    </row>
    <row r="88" spans="1:6" s="9" customFormat="1" ht="15.75" customHeight="1" x14ac:dyDescent="0.3">
      <c r="A88" s="14">
        <v>83</v>
      </c>
      <c r="B88" s="68">
        <v>0</v>
      </c>
      <c r="C88" s="68" t="e">
        <f t="shared" si="5"/>
        <v>#REF!</v>
      </c>
      <c r="D88" s="68">
        <f t="shared" si="4"/>
        <v>41.13455621363827</v>
      </c>
      <c r="E88" s="68" t="e">
        <f t="shared" si="6"/>
        <v>#REF!</v>
      </c>
      <c r="F88" s="68" t="e">
        <f t="shared" si="7"/>
        <v>#REF!</v>
      </c>
    </row>
    <row r="89" spans="1:6" s="9" customFormat="1" ht="15.75" customHeight="1" x14ac:dyDescent="0.3">
      <c r="A89" s="14">
        <v>84</v>
      </c>
      <c r="B89" s="68">
        <v>0</v>
      </c>
      <c r="C89" s="68" t="e">
        <f t="shared" si="5"/>
        <v>#REF!</v>
      </c>
      <c r="D89" s="68">
        <f t="shared" si="4"/>
        <v>41.13455621363827</v>
      </c>
      <c r="E89" s="68" t="e">
        <f t="shared" si="6"/>
        <v>#REF!</v>
      </c>
      <c r="F89" s="68" t="e">
        <f t="shared" si="7"/>
        <v>#REF!</v>
      </c>
    </row>
    <row r="90" spans="1:6" s="9" customFormat="1" ht="15.75" customHeight="1" x14ac:dyDescent="0.3">
      <c r="A90" s="14">
        <v>85</v>
      </c>
      <c r="B90" s="68">
        <v>0</v>
      </c>
      <c r="C90" s="68" t="e">
        <f t="shared" si="5"/>
        <v>#REF!</v>
      </c>
      <c r="D90" s="68">
        <f t="shared" si="4"/>
        <v>41.13455621363827</v>
      </c>
      <c r="E90" s="68" t="e">
        <f t="shared" si="6"/>
        <v>#REF!</v>
      </c>
      <c r="F90" s="68" t="e">
        <f t="shared" si="7"/>
        <v>#REF!</v>
      </c>
    </row>
    <row r="91" spans="1:6" s="9" customFormat="1" ht="15.75" customHeight="1" x14ac:dyDescent="0.3">
      <c r="A91" s="14">
        <v>86</v>
      </c>
      <c r="B91" s="68">
        <v>0</v>
      </c>
      <c r="C91" s="68" t="e">
        <f t="shared" si="5"/>
        <v>#REF!</v>
      </c>
      <c r="D91" s="68">
        <f t="shared" si="4"/>
        <v>41.13455621363827</v>
      </c>
      <c r="E91" s="68" t="e">
        <f t="shared" si="6"/>
        <v>#REF!</v>
      </c>
      <c r="F91" s="68" t="e">
        <f t="shared" si="7"/>
        <v>#REF!</v>
      </c>
    </row>
    <row r="92" spans="1:6" s="9" customFormat="1" ht="15.75" customHeight="1" x14ac:dyDescent="0.3">
      <c r="A92" s="14">
        <v>87</v>
      </c>
      <c r="B92" s="68">
        <v>0</v>
      </c>
      <c r="C92" s="68" t="e">
        <f t="shared" si="5"/>
        <v>#REF!</v>
      </c>
      <c r="D92" s="68">
        <f t="shared" si="4"/>
        <v>41.13455621363827</v>
      </c>
      <c r="E92" s="68" t="e">
        <f t="shared" si="6"/>
        <v>#REF!</v>
      </c>
      <c r="F92" s="68" t="e">
        <f t="shared" si="7"/>
        <v>#REF!</v>
      </c>
    </row>
    <row r="93" spans="1:6" s="9" customFormat="1" ht="15.75" customHeight="1" x14ac:dyDescent="0.3">
      <c r="A93" s="14">
        <v>88</v>
      </c>
      <c r="B93" s="68">
        <v>0</v>
      </c>
      <c r="C93" s="68" t="e">
        <f t="shared" si="5"/>
        <v>#REF!</v>
      </c>
      <c r="D93" s="68">
        <f t="shared" si="4"/>
        <v>41.13455621363827</v>
      </c>
      <c r="E93" s="68" t="e">
        <f t="shared" si="6"/>
        <v>#REF!</v>
      </c>
      <c r="F93" s="68" t="e">
        <f t="shared" si="7"/>
        <v>#REF!</v>
      </c>
    </row>
    <row r="94" spans="1:6" s="9" customFormat="1" ht="15.75" customHeight="1" x14ac:dyDescent="0.3">
      <c r="A94" s="14">
        <v>89</v>
      </c>
      <c r="B94" s="68">
        <v>0</v>
      </c>
      <c r="C94" s="68" t="e">
        <f t="shared" si="5"/>
        <v>#REF!</v>
      </c>
      <c r="D94" s="68">
        <f t="shared" si="4"/>
        <v>41.13455621363827</v>
      </c>
      <c r="E94" s="68" t="e">
        <f t="shared" si="6"/>
        <v>#REF!</v>
      </c>
      <c r="F94" s="68" t="e">
        <f t="shared" si="7"/>
        <v>#REF!</v>
      </c>
    </row>
    <row r="95" spans="1:6" s="9" customFormat="1" ht="15.75" customHeight="1" x14ac:dyDescent="0.3">
      <c r="A95" s="14">
        <v>90</v>
      </c>
      <c r="B95" s="68">
        <v>0</v>
      </c>
      <c r="C95" s="68" t="e">
        <f t="shared" si="5"/>
        <v>#REF!</v>
      </c>
      <c r="D95" s="68">
        <f t="shared" ref="D95:D125" si="8">D94</f>
        <v>41.13455621363827</v>
      </c>
      <c r="E95" s="68" t="e">
        <f t="shared" si="6"/>
        <v>#REF!</v>
      </c>
      <c r="F95" s="68" t="e">
        <f t="shared" si="7"/>
        <v>#REF!</v>
      </c>
    </row>
    <row r="96" spans="1:6" s="9" customFormat="1" ht="15.75" customHeight="1" x14ac:dyDescent="0.3">
      <c r="A96" s="14">
        <v>91</v>
      </c>
      <c r="B96" s="68">
        <v>0</v>
      </c>
      <c r="C96" s="68" t="e">
        <f t="shared" si="5"/>
        <v>#REF!</v>
      </c>
      <c r="D96" s="68">
        <f t="shared" si="8"/>
        <v>41.13455621363827</v>
      </c>
      <c r="E96" s="68" t="e">
        <f t="shared" si="6"/>
        <v>#REF!</v>
      </c>
      <c r="F96" s="68" t="e">
        <f t="shared" si="7"/>
        <v>#REF!</v>
      </c>
    </row>
    <row r="97" spans="1:6" s="9" customFormat="1" ht="15.75" customHeight="1" x14ac:dyDescent="0.3">
      <c r="A97" s="14">
        <v>92</v>
      </c>
      <c r="B97" s="68">
        <v>0</v>
      </c>
      <c r="C97" s="68" t="e">
        <f t="shared" si="5"/>
        <v>#REF!</v>
      </c>
      <c r="D97" s="68">
        <f t="shared" si="8"/>
        <v>41.13455621363827</v>
      </c>
      <c r="E97" s="68" t="e">
        <f t="shared" si="6"/>
        <v>#REF!</v>
      </c>
      <c r="F97" s="68" t="e">
        <f t="shared" si="7"/>
        <v>#REF!</v>
      </c>
    </row>
    <row r="98" spans="1:6" s="9" customFormat="1" ht="15.75" customHeight="1" x14ac:dyDescent="0.3">
      <c r="A98" s="14">
        <v>93</v>
      </c>
      <c r="B98" s="68">
        <v>0</v>
      </c>
      <c r="C98" s="68" t="e">
        <f t="shared" si="5"/>
        <v>#REF!</v>
      </c>
      <c r="D98" s="68">
        <f t="shared" si="8"/>
        <v>41.13455621363827</v>
      </c>
      <c r="E98" s="68" t="e">
        <f t="shared" si="6"/>
        <v>#REF!</v>
      </c>
      <c r="F98" s="68" t="e">
        <f t="shared" si="7"/>
        <v>#REF!</v>
      </c>
    </row>
    <row r="99" spans="1:6" s="9" customFormat="1" ht="15.75" customHeight="1" x14ac:dyDescent="0.3">
      <c r="A99" s="14">
        <v>94</v>
      </c>
      <c r="B99" s="68">
        <v>0</v>
      </c>
      <c r="C99" s="68" t="e">
        <f t="shared" si="5"/>
        <v>#REF!</v>
      </c>
      <c r="D99" s="68">
        <f t="shared" si="8"/>
        <v>41.13455621363827</v>
      </c>
      <c r="E99" s="68" t="e">
        <f t="shared" si="6"/>
        <v>#REF!</v>
      </c>
      <c r="F99" s="68" t="e">
        <f t="shared" si="7"/>
        <v>#REF!</v>
      </c>
    </row>
    <row r="100" spans="1:6" s="9" customFormat="1" ht="15.75" customHeight="1" x14ac:dyDescent="0.3">
      <c r="A100" s="14">
        <v>95</v>
      </c>
      <c r="B100" s="68">
        <v>0</v>
      </c>
      <c r="C100" s="68" t="e">
        <f t="shared" si="5"/>
        <v>#REF!</v>
      </c>
      <c r="D100" s="68">
        <f t="shared" si="8"/>
        <v>41.13455621363827</v>
      </c>
      <c r="E100" s="68" t="e">
        <f t="shared" si="6"/>
        <v>#REF!</v>
      </c>
      <c r="F100" s="68" t="e">
        <f t="shared" si="7"/>
        <v>#REF!</v>
      </c>
    </row>
    <row r="101" spans="1:6" s="9" customFormat="1" ht="15.75" customHeight="1" x14ac:dyDescent="0.3">
      <c r="A101" s="14">
        <v>96</v>
      </c>
      <c r="B101" s="68">
        <v>0</v>
      </c>
      <c r="C101" s="68" t="e">
        <f t="shared" si="5"/>
        <v>#REF!</v>
      </c>
      <c r="D101" s="68">
        <f t="shared" si="8"/>
        <v>41.13455621363827</v>
      </c>
      <c r="E101" s="68" t="e">
        <f t="shared" si="6"/>
        <v>#REF!</v>
      </c>
      <c r="F101" s="68" t="e">
        <f t="shared" si="7"/>
        <v>#REF!</v>
      </c>
    </row>
    <row r="102" spans="1:6" s="9" customFormat="1" ht="15.75" customHeight="1" x14ac:dyDescent="0.3">
      <c r="A102" s="14">
        <v>97</v>
      </c>
      <c r="B102" s="68">
        <v>0</v>
      </c>
      <c r="C102" s="68" t="e">
        <f t="shared" si="5"/>
        <v>#REF!</v>
      </c>
      <c r="D102" s="68">
        <f t="shared" si="8"/>
        <v>41.13455621363827</v>
      </c>
      <c r="E102" s="68" t="e">
        <f t="shared" si="6"/>
        <v>#REF!</v>
      </c>
      <c r="F102" s="68" t="e">
        <f t="shared" si="7"/>
        <v>#REF!</v>
      </c>
    </row>
    <row r="103" spans="1:6" s="9" customFormat="1" ht="15.75" customHeight="1" x14ac:dyDescent="0.3">
      <c r="A103" s="14">
        <v>98</v>
      </c>
      <c r="B103" s="68">
        <v>0</v>
      </c>
      <c r="C103" s="68" t="e">
        <f t="shared" si="5"/>
        <v>#REF!</v>
      </c>
      <c r="D103" s="68">
        <f t="shared" si="8"/>
        <v>41.13455621363827</v>
      </c>
      <c r="E103" s="68" t="e">
        <f t="shared" si="6"/>
        <v>#REF!</v>
      </c>
      <c r="F103" s="68" t="e">
        <f t="shared" si="7"/>
        <v>#REF!</v>
      </c>
    </row>
    <row r="104" spans="1:6" s="9" customFormat="1" ht="15.75" customHeight="1" x14ac:dyDescent="0.3">
      <c r="A104" s="14">
        <v>99</v>
      </c>
      <c r="B104" s="68">
        <v>0</v>
      </c>
      <c r="C104" s="68" t="e">
        <f t="shared" si="5"/>
        <v>#REF!</v>
      </c>
      <c r="D104" s="68">
        <f t="shared" si="8"/>
        <v>41.13455621363827</v>
      </c>
      <c r="E104" s="68" t="e">
        <f t="shared" si="6"/>
        <v>#REF!</v>
      </c>
      <c r="F104" s="68" t="e">
        <f t="shared" si="7"/>
        <v>#REF!</v>
      </c>
    </row>
    <row r="105" spans="1:6" s="9" customFormat="1" ht="15.75" customHeight="1" x14ac:dyDescent="0.3">
      <c r="A105" s="14">
        <v>100</v>
      </c>
      <c r="B105" s="68">
        <v>0</v>
      </c>
      <c r="C105" s="68" t="e">
        <f t="shared" si="5"/>
        <v>#REF!</v>
      </c>
      <c r="D105" s="68">
        <f t="shared" si="8"/>
        <v>41.13455621363827</v>
      </c>
      <c r="E105" s="68" t="e">
        <f t="shared" si="6"/>
        <v>#REF!</v>
      </c>
      <c r="F105" s="68" t="e">
        <f t="shared" si="7"/>
        <v>#REF!</v>
      </c>
    </row>
    <row r="106" spans="1:6" s="9" customFormat="1" ht="15.75" customHeight="1" x14ac:dyDescent="0.3">
      <c r="A106" s="14">
        <v>101</v>
      </c>
      <c r="B106" s="68">
        <v>0</v>
      </c>
      <c r="C106" s="68" t="e">
        <f t="shared" si="5"/>
        <v>#REF!</v>
      </c>
      <c r="D106" s="68">
        <f t="shared" si="8"/>
        <v>41.13455621363827</v>
      </c>
      <c r="E106" s="68" t="e">
        <f t="shared" si="6"/>
        <v>#REF!</v>
      </c>
      <c r="F106" s="68" t="e">
        <f t="shared" si="7"/>
        <v>#REF!</v>
      </c>
    </row>
    <row r="107" spans="1:6" s="9" customFormat="1" ht="15.75" customHeight="1" x14ac:dyDescent="0.3">
      <c r="A107" s="14">
        <v>102</v>
      </c>
      <c r="B107" s="68">
        <v>0</v>
      </c>
      <c r="C107" s="68" t="e">
        <f t="shared" si="5"/>
        <v>#REF!</v>
      </c>
      <c r="D107" s="68">
        <f t="shared" si="8"/>
        <v>41.13455621363827</v>
      </c>
      <c r="E107" s="68" t="e">
        <f t="shared" si="6"/>
        <v>#REF!</v>
      </c>
      <c r="F107" s="68" t="e">
        <f t="shared" si="7"/>
        <v>#REF!</v>
      </c>
    </row>
    <row r="108" spans="1:6" s="9" customFormat="1" ht="15.75" customHeight="1" x14ac:dyDescent="0.3">
      <c r="A108" s="14">
        <v>103</v>
      </c>
      <c r="B108" s="68">
        <v>0</v>
      </c>
      <c r="C108" s="68" t="e">
        <f t="shared" si="5"/>
        <v>#REF!</v>
      </c>
      <c r="D108" s="68">
        <f t="shared" si="8"/>
        <v>41.13455621363827</v>
      </c>
      <c r="E108" s="68" t="e">
        <f t="shared" si="6"/>
        <v>#REF!</v>
      </c>
      <c r="F108" s="68" t="e">
        <f t="shared" si="7"/>
        <v>#REF!</v>
      </c>
    </row>
    <row r="109" spans="1:6" s="9" customFormat="1" ht="15.75" customHeight="1" x14ac:dyDescent="0.3">
      <c r="A109" s="14">
        <v>104</v>
      </c>
      <c r="B109" s="68">
        <v>0</v>
      </c>
      <c r="C109" s="68" t="e">
        <f t="shared" si="5"/>
        <v>#REF!</v>
      </c>
      <c r="D109" s="68">
        <f t="shared" si="8"/>
        <v>41.13455621363827</v>
      </c>
      <c r="E109" s="68" t="e">
        <f t="shared" si="6"/>
        <v>#REF!</v>
      </c>
      <c r="F109" s="68" t="e">
        <f t="shared" si="7"/>
        <v>#REF!</v>
      </c>
    </row>
    <row r="110" spans="1:6" s="9" customFormat="1" ht="15.75" customHeight="1" x14ac:dyDescent="0.3">
      <c r="A110" s="14">
        <v>105</v>
      </c>
      <c r="B110" s="68">
        <v>0</v>
      </c>
      <c r="C110" s="68" t="e">
        <f t="shared" si="5"/>
        <v>#REF!</v>
      </c>
      <c r="D110" s="68">
        <f t="shared" si="8"/>
        <v>41.13455621363827</v>
      </c>
      <c r="E110" s="68" t="e">
        <f t="shared" si="6"/>
        <v>#REF!</v>
      </c>
      <c r="F110" s="68" t="e">
        <f t="shared" si="7"/>
        <v>#REF!</v>
      </c>
    </row>
    <row r="111" spans="1:6" s="9" customFormat="1" ht="15.75" customHeight="1" x14ac:dyDescent="0.3">
      <c r="A111" s="14">
        <v>106</v>
      </c>
      <c r="B111" s="68">
        <v>0</v>
      </c>
      <c r="C111" s="68" t="e">
        <f t="shared" si="5"/>
        <v>#REF!</v>
      </c>
      <c r="D111" s="68">
        <f t="shared" si="8"/>
        <v>41.13455621363827</v>
      </c>
      <c r="E111" s="68" t="e">
        <f t="shared" si="6"/>
        <v>#REF!</v>
      </c>
      <c r="F111" s="68" t="e">
        <f t="shared" si="7"/>
        <v>#REF!</v>
      </c>
    </row>
    <row r="112" spans="1:6" s="9" customFormat="1" ht="15.75" customHeight="1" x14ac:dyDescent="0.3">
      <c r="A112" s="14">
        <v>107</v>
      </c>
      <c r="B112" s="68">
        <v>0</v>
      </c>
      <c r="C112" s="68" t="e">
        <f t="shared" si="5"/>
        <v>#REF!</v>
      </c>
      <c r="D112" s="68">
        <f t="shared" si="8"/>
        <v>41.13455621363827</v>
      </c>
      <c r="E112" s="68" t="e">
        <f t="shared" si="6"/>
        <v>#REF!</v>
      </c>
      <c r="F112" s="68" t="e">
        <f t="shared" si="7"/>
        <v>#REF!</v>
      </c>
    </row>
    <row r="113" spans="1:6" s="9" customFormat="1" ht="15.75" customHeight="1" x14ac:dyDescent="0.3">
      <c r="A113" s="14">
        <v>108</v>
      </c>
      <c r="B113" s="68">
        <v>0</v>
      </c>
      <c r="C113" s="68" t="e">
        <f t="shared" si="5"/>
        <v>#REF!</v>
      </c>
      <c r="D113" s="68">
        <f t="shared" si="8"/>
        <v>41.13455621363827</v>
      </c>
      <c r="E113" s="68" t="e">
        <f t="shared" si="6"/>
        <v>#REF!</v>
      </c>
      <c r="F113" s="68" t="e">
        <f t="shared" si="7"/>
        <v>#REF!</v>
      </c>
    </row>
    <row r="114" spans="1:6" s="9" customFormat="1" ht="15.75" customHeight="1" x14ac:dyDescent="0.3">
      <c r="A114" s="14">
        <v>109</v>
      </c>
      <c r="B114" s="68">
        <v>0</v>
      </c>
      <c r="C114" s="68" t="e">
        <f t="shared" si="5"/>
        <v>#REF!</v>
      </c>
      <c r="D114" s="68">
        <f t="shared" si="8"/>
        <v>41.13455621363827</v>
      </c>
      <c r="E114" s="68" t="e">
        <f t="shared" si="6"/>
        <v>#REF!</v>
      </c>
      <c r="F114" s="68" t="e">
        <f t="shared" si="7"/>
        <v>#REF!</v>
      </c>
    </row>
    <row r="115" spans="1:6" s="9" customFormat="1" ht="15.75" customHeight="1" x14ac:dyDescent="0.3">
      <c r="A115" s="14">
        <v>110</v>
      </c>
      <c r="B115" s="68">
        <v>0</v>
      </c>
      <c r="C115" s="68" t="e">
        <f t="shared" si="5"/>
        <v>#REF!</v>
      </c>
      <c r="D115" s="68">
        <f t="shared" si="8"/>
        <v>41.13455621363827</v>
      </c>
      <c r="E115" s="68" t="e">
        <f t="shared" si="6"/>
        <v>#REF!</v>
      </c>
      <c r="F115" s="68" t="e">
        <f t="shared" si="7"/>
        <v>#REF!</v>
      </c>
    </row>
    <row r="116" spans="1:6" s="9" customFormat="1" ht="15.75" customHeight="1" x14ac:dyDescent="0.3">
      <c r="A116" s="14">
        <v>111</v>
      </c>
      <c r="B116" s="68">
        <v>0</v>
      </c>
      <c r="C116" s="68" t="e">
        <f t="shared" si="5"/>
        <v>#REF!</v>
      </c>
      <c r="D116" s="68">
        <f t="shared" si="8"/>
        <v>41.13455621363827</v>
      </c>
      <c r="E116" s="68" t="e">
        <f t="shared" si="6"/>
        <v>#REF!</v>
      </c>
      <c r="F116" s="68" t="e">
        <f t="shared" si="7"/>
        <v>#REF!</v>
      </c>
    </row>
    <row r="117" spans="1:6" s="9" customFormat="1" ht="15.75" customHeight="1" x14ac:dyDescent="0.3">
      <c r="A117" s="14">
        <v>112</v>
      </c>
      <c r="B117" s="68">
        <v>0</v>
      </c>
      <c r="C117" s="68" t="e">
        <f t="shared" si="5"/>
        <v>#REF!</v>
      </c>
      <c r="D117" s="68">
        <f t="shared" si="8"/>
        <v>41.13455621363827</v>
      </c>
      <c r="E117" s="68" t="e">
        <f t="shared" si="6"/>
        <v>#REF!</v>
      </c>
      <c r="F117" s="68" t="e">
        <f t="shared" si="7"/>
        <v>#REF!</v>
      </c>
    </row>
    <row r="118" spans="1:6" s="9" customFormat="1" ht="15.75" customHeight="1" x14ac:dyDescent="0.3">
      <c r="A118" s="14">
        <v>113</v>
      </c>
      <c r="B118" s="68">
        <v>0</v>
      </c>
      <c r="C118" s="68" t="e">
        <f t="shared" si="5"/>
        <v>#REF!</v>
      </c>
      <c r="D118" s="68">
        <f t="shared" si="8"/>
        <v>41.13455621363827</v>
      </c>
      <c r="E118" s="68" t="e">
        <f t="shared" si="6"/>
        <v>#REF!</v>
      </c>
      <c r="F118" s="68" t="e">
        <f t="shared" si="7"/>
        <v>#REF!</v>
      </c>
    </row>
    <row r="119" spans="1:6" s="9" customFormat="1" ht="15.75" customHeight="1" x14ac:dyDescent="0.3">
      <c r="A119" s="14">
        <v>114</v>
      </c>
      <c r="B119" s="68">
        <v>0</v>
      </c>
      <c r="C119" s="68" t="e">
        <f t="shared" si="5"/>
        <v>#REF!</v>
      </c>
      <c r="D119" s="68">
        <f t="shared" si="8"/>
        <v>41.13455621363827</v>
      </c>
      <c r="E119" s="68" t="e">
        <f t="shared" si="6"/>
        <v>#REF!</v>
      </c>
      <c r="F119" s="68" t="e">
        <f t="shared" si="7"/>
        <v>#REF!</v>
      </c>
    </row>
    <row r="120" spans="1:6" s="9" customFormat="1" ht="15.75" customHeight="1" x14ac:dyDescent="0.3">
      <c r="A120" s="14">
        <v>115</v>
      </c>
      <c r="B120" s="68">
        <v>0</v>
      </c>
      <c r="C120" s="68" t="e">
        <f t="shared" si="5"/>
        <v>#REF!</v>
      </c>
      <c r="D120" s="68">
        <f t="shared" si="8"/>
        <v>41.13455621363827</v>
      </c>
      <c r="E120" s="68" t="e">
        <f t="shared" si="6"/>
        <v>#REF!</v>
      </c>
      <c r="F120" s="68" t="e">
        <f t="shared" si="7"/>
        <v>#REF!</v>
      </c>
    </row>
    <row r="121" spans="1:6" s="9" customFormat="1" ht="15.75" customHeight="1" x14ac:dyDescent="0.3">
      <c r="A121" s="14">
        <v>116</v>
      </c>
      <c r="B121" s="68">
        <v>0</v>
      </c>
      <c r="C121" s="68" t="e">
        <f t="shared" si="5"/>
        <v>#REF!</v>
      </c>
      <c r="D121" s="68">
        <f t="shared" si="8"/>
        <v>41.13455621363827</v>
      </c>
      <c r="E121" s="68" t="e">
        <f t="shared" si="6"/>
        <v>#REF!</v>
      </c>
      <c r="F121" s="68" t="e">
        <f t="shared" si="7"/>
        <v>#REF!</v>
      </c>
    </row>
    <row r="122" spans="1:6" s="9" customFormat="1" ht="15.75" customHeight="1" x14ac:dyDescent="0.3">
      <c r="A122" s="14">
        <v>117</v>
      </c>
      <c r="B122" s="68">
        <v>0</v>
      </c>
      <c r="C122" s="68" t="e">
        <f t="shared" si="5"/>
        <v>#REF!</v>
      </c>
      <c r="D122" s="68">
        <f t="shared" si="8"/>
        <v>41.13455621363827</v>
      </c>
      <c r="E122" s="68" t="e">
        <f t="shared" si="6"/>
        <v>#REF!</v>
      </c>
      <c r="F122" s="68" t="e">
        <f t="shared" si="7"/>
        <v>#REF!</v>
      </c>
    </row>
    <row r="123" spans="1:6" s="9" customFormat="1" ht="15.75" customHeight="1" x14ac:dyDescent="0.3">
      <c r="A123" s="14">
        <v>118</v>
      </c>
      <c r="B123" s="68">
        <v>0</v>
      </c>
      <c r="C123" s="68" t="e">
        <f t="shared" si="5"/>
        <v>#REF!</v>
      </c>
      <c r="D123" s="68">
        <f t="shared" si="8"/>
        <v>41.13455621363827</v>
      </c>
      <c r="E123" s="68" t="e">
        <f t="shared" si="6"/>
        <v>#REF!</v>
      </c>
      <c r="F123" s="68" t="e">
        <f t="shared" si="7"/>
        <v>#REF!</v>
      </c>
    </row>
    <row r="124" spans="1:6" s="9" customFormat="1" ht="15.75" customHeight="1" x14ac:dyDescent="0.3">
      <c r="A124" s="14">
        <v>119</v>
      </c>
      <c r="B124" s="68">
        <v>0</v>
      </c>
      <c r="C124" s="68" t="e">
        <f t="shared" si="5"/>
        <v>#REF!</v>
      </c>
      <c r="D124" s="68">
        <f t="shared" si="8"/>
        <v>41.13455621363827</v>
      </c>
      <c r="E124" s="68" t="e">
        <f t="shared" si="6"/>
        <v>#REF!</v>
      </c>
      <c r="F124" s="68" t="e">
        <f t="shared" si="7"/>
        <v>#REF!</v>
      </c>
    </row>
    <row r="125" spans="1:6" s="9" customFormat="1" ht="15.75" customHeight="1" x14ac:dyDescent="0.3">
      <c r="A125" s="14">
        <v>120</v>
      </c>
      <c r="B125" s="68">
        <v>0</v>
      </c>
      <c r="C125" s="68" t="e">
        <f t="shared" si="5"/>
        <v>#REF!</v>
      </c>
      <c r="D125" s="68">
        <f t="shared" si="8"/>
        <v>41.13455621363827</v>
      </c>
      <c r="E125" s="68" t="e">
        <f t="shared" si="6"/>
        <v>#REF!</v>
      </c>
      <c r="F125" s="68" t="e">
        <f t="shared" si="7"/>
        <v>#REF!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2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73F7F-159A-4287-B4D4-E1A7F35BCB24}">
  <sheetPr>
    <tabColor theme="7" tint="0.79998168889431442"/>
    <pageSetUpPr fitToPage="1"/>
  </sheetPr>
  <dimension ref="A1:J47"/>
  <sheetViews>
    <sheetView view="pageBreakPreview" topLeftCell="A12" zoomScaleNormal="100" zoomScaleSheetLayoutView="100" workbookViewId="0">
      <selection activeCell="G22" sqref="G22"/>
    </sheetView>
  </sheetViews>
  <sheetFormatPr defaultColWidth="9.109375" defaultRowHeight="13.8" x14ac:dyDescent="0.3"/>
  <cols>
    <col min="1" max="1" width="10.6640625" style="9" customWidth="1"/>
    <col min="2" max="2" width="47.88671875" style="9" bestFit="1" customWidth="1"/>
    <col min="3" max="3" width="13.88671875" style="9" bestFit="1" customWidth="1"/>
    <col min="4" max="4" width="12.6640625" style="9" customWidth="1"/>
    <col min="5" max="5" width="38" style="9" customWidth="1"/>
    <col min="6" max="6" width="16" style="9" customWidth="1"/>
    <col min="7" max="7" width="14.88671875" style="9" bestFit="1" customWidth="1"/>
    <col min="8" max="8" width="14.88671875" style="9" customWidth="1"/>
    <col min="9" max="9" width="19.33203125" style="9" customWidth="1"/>
    <col min="10" max="10" width="16.33203125" style="9" bestFit="1" customWidth="1"/>
    <col min="11" max="16384" width="9.109375" style="9"/>
  </cols>
  <sheetData>
    <row r="1" spans="1:10" x14ac:dyDescent="0.3">
      <c r="I1" s="155"/>
    </row>
    <row r="2" spans="1:10" ht="13.8" customHeight="1" x14ac:dyDescent="0.3">
      <c r="E2" s="250" t="s">
        <v>300</v>
      </c>
      <c r="F2" s="251"/>
      <c r="I2" s="155"/>
    </row>
    <row r="3" spans="1:10" x14ac:dyDescent="0.3">
      <c r="E3" s="252"/>
      <c r="F3" s="253"/>
      <c r="I3" s="155"/>
    </row>
    <row r="4" spans="1:10" x14ac:dyDescent="0.3">
      <c r="E4" s="254"/>
      <c r="F4" s="255"/>
      <c r="I4" s="155"/>
      <c r="J4" s="156"/>
    </row>
    <row r="5" spans="1:10" x14ac:dyDescent="0.3">
      <c r="I5" s="155"/>
    </row>
    <row r="6" spans="1:10" x14ac:dyDescent="0.3">
      <c r="A6" s="248" t="s">
        <v>305</v>
      </c>
      <c r="B6" s="249"/>
      <c r="C6" s="249"/>
      <c r="D6" s="249"/>
      <c r="E6" s="249"/>
      <c r="F6" s="249"/>
      <c r="G6" s="249"/>
      <c r="H6" s="249"/>
      <c r="I6" s="249"/>
    </row>
    <row r="7" spans="1:10" x14ac:dyDescent="0.3">
      <c r="A7" s="10"/>
      <c r="B7" s="1"/>
      <c r="C7" s="13"/>
      <c r="D7" s="1"/>
      <c r="E7" s="1"/>
      <c r="F7" s="1"/>
      <c r="I7" s="1"/>
    </row>
    <row r="8" spans="1:10" ht="27.6" x14ac:dyDescent="0.3">
      <c r="A8" s="175" t="s">
        <v>301</v>
      </c>
      <c r="B8" s="174" t="s">
        <v>302</v>
      </c>
      <c r="C8" s="15" t="s">
        <v>303</v>
      </c>
      <c r="D8" s="15" t="s">
        <v>306</v>
      </c>
      <c r="E8" s="15" t="s">
        <v>206</v>
      </c>
      <c r="F8" s="8" t="s">
        <v>308</v>
      </c>
      <c r="G8" s="15" t="s">
        <v>264</v>
      </c>
      <c r="H8" s="15" t="s">
        <v>364</v>
      </c>
      <c r="I8" s="15" t="s">
        <v>304</v>
      </c>
      <c r="J8" s="15" t="s">
        <v>444</v>
      </c>
    </row>
    <row r="9" spans="1:10" x14ac:dyDescent="0.3">
      <c r="A9" s="187" t="s">
        <v>358</v>
      </c>
      <c r="B9" s="186"/>
      <c r="C9" s="186"/>
      <c r="D9" s="186"/>
      <c r="E9" s="186"/>
      <c r="F9" s="186"/>
      <c r="G9" s="186"/>
      <c r="H9" s="186"/>
      <c r="I9" s="186"/>
    </row>
    <row r="10" spans="1:10" x14ac:dyDescent="0.3">
      <c r="A10" s="4" t="s">
        <v>359</v>
      </c>
      <c r="B10" s="176" t="s">
        <v>23</v>
      </c>
      <c r="C10" s="183">
        <v>200000</v>
      </c>
      <c r="D10" s="181">
        <v>99</v>
      </c>
      <c r="E10" s="177"/>
      <c r="F10" s="1">
        <v>1</v>
      </c>
      <c r="G10" s="178">
        <f t="shared" ref="G10:G12" si="0">F10*C10</f>
        <v>200000</v>
      </c>
      <c r="H10" s="178">
        <f>(ROUNDUP(PrazoContrato/CAPEX!D10,0)-1)*F10*C10</f>
        <v>0</v>
      </c>
      <c r="I10" s="182" t="s">
        <v>307</v>
      </c>
      <c r="J10" s="156">
        <f t="shared" ref="J10:J45" si="1">LARGE(G10:H10,1)</f>
        <v>200000</v>
      </c>
    </row>
    <row r="11" spans="1:10" x14ac:dyDescent="0.3">
      <c r="A11" s="4" t="s">
        <v>360</v>
      </c>
      <c r="B11" s="176" t="s">
        <v>361</v>
      </c>
      <c r="C11" s="183">
        <v>100000</v>
      </c>
      <c r="D11" s="181">
        <v>99</v>
      </c>
      <c r="E11" s="177"/>
      <c r="F11" s="1">
        <v>1</v>
      </c>
      <c r="G11" s="178">
        <f t="shared" si="0"/>
        <v>100000</v>
      </c>
      <c r="H11" s="178">
        <f>(ROUNDUP(PrazoContrato/CAPEX!D11,0)-1)*F11*C11</f>
        <v>0</v>
      </c>
      <c r="I11" s="182" t="s">
        <v>307</v>
      </c>
      <c r="J11" s="156">
        <f t="shared" si="1"/>
        <v>100000</v>
      </c>
    </row>
    <row r="12" spans="1:10" x14ac:dyDescent="0.3">
      <c r="A12" s="4" t="s">
        <v>363</v>
      </c>
      <c r="B12" s="176" t="s">
        <v>362</v>
      </c>
      <c r="C12" s="183">
        <v>1000000</v>
      </c>
      <c r="D12" s="181">
        <v>99</v>
      </c>
      <c r="E12" s="177"/>
      <c r="F12" s="1">
        <v>1</v>
      </c>
      <c r="G12" s="178">
        <f t="shared" si="0"/>
        <v>1000000</v>
      </c>
      <c r="H12" s="178">
        <f>(ROUNDUP(PrazoContrato/CAPEX!D12,0)-1)*F12*C12</f>
        <v>0</v>
      </c>
      <c r="I12" s="182" t="s">
        <v>307</v>
      </c>
      <c r="J12" s="156">
        <f t="shared" si="1"/>
        <v>1000000</v>
      </c>
    </row>
    <row r="13" spans="1:10" x14ac:dyDescent="0.3">
      <c r="A13" s="4" t="s">
        <v>384</v>
      </c>
      <c r="B13" s="176" t="s">
        <v>385</v>
      </c>
      <c r="C13" s="183">
        <v>800000</v>
      </c>
      <c r="D13" s="181">
        <v>99</v>
      </c>
      <c r="E13" s="177"/>
      <c r="F13" s="1">
        <v>1</v>
      </c>
      <c r="G13" s="178">
        <f t="shared" ref="G13" si="2">F13*C13</f>
        <v>800000</v>
      </c>
      <c r="H13" s="178">
        <f>(ROUNDUP(PrazoContrato/CAPEX!D13,0)-1)*F13*C13</f>
        <v>0</v>
      </c>
      <c r="I13" s="182" t="s">
        <v>307</v>
      </c>
      <c r="J13" s="156">
        <f t="shared" si="1"/>
        <v>800000</v>
      </c>
    </row>
    <row r="14" spans="1:10" x14ac:dyDescent="0.3">
      <c r="A14" s="187" t="s">
        <v>307</v>
      </c>
      <c r="B14" s="186"/>
      <c r="C14" s="186"/>
      <c r="D14" s="186"/>
      <c r="E14" s="186"/>
      <c r="F14" s="186"/>
      <c r="G14" s="186"/>
      <c r="H14" s="186"/>
      <c r="I14" s="186"/>
      <c r="J14" s="156"/>
    </row>
    <row r="15" spans="1:10" x14ac:dyDescent="0.3">
      <c r="A15" s="4" t="s">
        <v>309</v>
      </c>
      <c r="B15" s="176" t="s">
        <v>315</v>
      </c>
      <c r="C15" s="183">
        <v>480.28</v>
      </c>
      <c r="D15" s="181">
        <v>10</v>
      </c>
      <c r="E15" s="177"/>
      <c r="F15" s="1">
        <f>515+428</f>
        <v>943</v>
      </c>
      <c r="G15" s="178">
        <f>428*C15</f>
        <v>205559.84</v>
      </c>
      <c r="H15" s="178">
        <f>(ROUNDUP(PrazoContrato/CAPEX!D15,0)-1)*F15*C15</f>
        <v>452904.04</v>
      </c>
      <c r="I15" s="182" t="s">
        <v>307</v>
      </c>
      <c r="J15" s="156">
        <f t="shared" si="1"/>
        <v>452904.04</v>
      </c>
    </row>
    <row r="16" spans="1:10" x14ac:dyDescent="0.3">
      <c r="A16" s="4" t="s">
        <v>310</v>
      </c>
      <c r="B16" s="176" t="s">
        <v>316</v>
      </c>
      <c r="C16" s="183">
        <v>496.65</v>
      </c>
      <c r="D16" s="181">
        <v>10</v>
      </c>
      <c r="E16" s="177"/>
      <c r="F16" s="1">
        <f>2210+1</f>
        <v>2211</v>
      </c>
      <c r="G16" s="178">
        <f>1*C16</f>
        <v>496.65</v>
      </c>
      <c r="H16" s="178">
        <f>(ROUNDUP(PrazoContrato/CAPEX!D16,0)-1)*F16*C16</f>
        <v>1098093.1499999999</v>
      </c>
      <c r="I16" s="182" t="s">
        <v>307</v>
      </c>
      <c r="J16" s="156">
        <f t="shared" si="1"/>
        <v>1098093.1499999999</v>
      </c>
    </row>
    <row r="17" spans="1:10" x14ac:dyDescent="0.3">
      <c r="A17" s="4" t="s">
        <v>311</v>
      </c>
      <c r="B17" s="176" t="s">
        <v>317</v>
      </c>
      <c r="C17" s="183">
        <v>552.11</v>
      </c>
      <c r="D17" s="181">
        <v>10</v>
      </c>
      <c r="E17" s="177"/>
      <c r="F17" s="1">
        <f>2189+343</f>
        <v>2532</v>
      </c>
      <c r="G17" s="178">
        <f>343*C17</f>
        <v>189373.73</v>
      </c>
      <c r="H17" s="178">
        <f>(ROUNDUP(PrazoContrato/CAPEX!D17,0)-1)*F17*C17</f>
        <v>1397942.52</v>
      </c>
      <c r="I17" s="182" t="s">
        <v>307</v>
      </c>
      <c r="J17" s="156">
        <f t="shared" si="1"/>
        <v>1397942.52</v>
      </c>
    </row>
    <row r="18" spans="1:10" x14ac:dyDescent="0.3">
      <c r="A18" s="4" t="s">
        <v>312</v>
      </c>
      <c r="B18" s="171" t="s">
        <v>318</v>
      </c>
      <c r="C18" s="185">
        <v>629.70000000000005</v>
      </c>
      <c r="D18" s="181">
        <v>10</v>
      </c>
      <c r="E18" s="177"/>
      <c r="F18" s="1">
        <f>30+2</f>
        <v>32</v>
      </c>
      <c r="G18" s="178">
        <f>2*C18</f>
        <v>1259.4000000000001</v>
      </c>
      <c r="H18" s="178">
        <f>(ROUNDUP(PrazoContrato/CAPEX!D18,0)-1)*F18*C18</f>
        <v>20150.400000000001</v>
      </c>
      <c r="I18" s="182" t="s">
        <v>307</v>
      </c>
      <c r="J18" s="156">
        <f t="shared" si="1"/>
        <v>20150.400000000001</v>
      </c>
    </row>
    <row r="19" spans="1:10" x14ac:dyDescent="0.3">
      <c r="A19" s="4" t="s">
        <v>313</v>
      </c>
      <c r="B19" s="171" t="s">
        <v>319</v>
      </c>
      <c r="C19" s="183">
        <v>684.85</v>
      </c>
      <c r="D19" s="67">
        <v>10</v>
      </c>
      <c r="E19" s="180"/>
      <c r="F19" s="1">
        <f>8084+0</f>
        <v>8084</v>
      </c>
      <c r="G19" s="178">
        <v>0</v>
      </c>
      <c r="H19" s="178">
        <f>(ROUNDUP(PrazoContrato/CAPEX!D19,0)-1)*F19*C19</f>
        <v>5536327.4000000004</v>
      </c>
      <c r="I19" s="180" t="s">
        <v>307</v>
      </c>
      <c r="J19" s="156">
        <f t="shared" si="1"/>
        <v>5536327.4000000004</v>
      </c>
    </row>
    <row r="20" spans="1:10" x14ac:dyDescent="0.3">
      <c r="A20" s="4" t="s">
        <v>314</v>
      </c>
      <c r="B20" s="177" t="s">
        <v>320</v>
      </c>
      <c r="C20" s="183">
        <v>769.99</v>
      </c>
      <c r="D20" s="181">
        <v>10</v>
      </c>
      <c r="E20" s="177"/>
      <c r="F20" s="1">
        <f>4406+19</f>
        <v>4425</v>
      </c>
      <c r="G20" s="178">
        <f>19*C20</f>
        <v>14629.81</v>
      </c>
      <c r="H20" s="178">
        <f>(ROUNDUP(PrazoContrato/CAPEX!D20,0)-1)*F20*C20</f>
        <v>3407205.75</v>
      </c>
      <c r="I20" s="177" t="s">
        <v>307</v>
      </c>
      <c r="J20" s="156">
        <f t="shared" si="1"/>
        <v>3407205.75</v>
      </c>
    </row>
    <row r="21" spans="1:10" x14ac:dyDescent="0.3">
      <c r="A21" s="4" t="s">
        <v>323</v>
      </c>
      <c r="B21" s="177" t="s">
        <v>324</v>
      </c>
      <c r="C21" s="183">
        <v>295.13</v>
      </c>
      <c r="D21" s="181">
        <v>20</v>
      </c>
      <c r="E21" s="177"/>
      <c r="F21" s="1">
        <f>ROUND(PIP*TxBR,0)</f>
        <v>4564</v>
      </c>
      <c r="G21" s="178">
        <f>ROUND(793*TxBR,0)*C21</f>
        <v>58435.74</v>
      </c>
      <c r="H21" s="178">
        <f>ROUND(PIP*TxBR,0)*C21</f>
        <v>1346973.32</v>
      </c>
      <c r="I21" s="177" t="s">
        <v>307</v>
      </c>
      <c r="J21" s="156">
        <f t="shared" si="1"/>
        <v>1346973.32</v>
      </c>
    </row>
    <row r="22" spans="1:10" x14ac:dyDescent="0.3">
      <c r="A22" s="4" t="s">
        <v>321</v>
      </c>
      <c r="B22" s="177" t="s">
        <v>322</v>
      </c>
      <c r="C22" s="183">
        <v>391.31</v>
      </c>
      <c r="D22" s="181">
        <v>10</v>
      </c>
      <c r="E22" s="177"/>
      <c r="F22" s="1">
        <f>PIP</f>
        <v>18257</v>
      </c>
      <c r="G22" s="178">
        <f>F22*C22</f>
        <v>7144146.6699999999</v>
      </c>
      <c r="H22" s="178">
        <f>(ROUNDUP(PrazoContrato/CAPEX!D22,0)-1)*F22*C22</f>
        <v>7144146.6699999999</v>
      </c>
      <c r="I22" s="177" t="s">
        <v>307</v>
      </c>
      <c r="J22" s="156">
        <f t="shared" si="1"/>
        <v>7144146.6699999999</v>
      </c>
    </row>
    <row r="23" spans="1:10" x14ac:dyDescent="0.3">
      <c r="A23" s="187" t="s">
        <v>353</v>
      </c>
      <c r="B23" s="186"/>
      <c r="C23" s="186"/>
      <c r="D23" s="186"/>
      <c r="E23" s="186"/>
      <c r="F23" s="186"/>
      <c r="G23" s="186"/>
      <c r="H23" s="186"/>
      <c r="I23" s="186"/>
      <c r="J23" s="156"/>
    </row>
    <row r="24" spans="1:10" x14ac:dyDescent="0.3">
      <c r="A24" s="14" t="s">
        <v>356</v>
      </c>
      <c r="B24" s="177" t="s">
        <v>354</v>
      </c>
      <c r="C24" s="183">
        <v>50</v>
      </c>
      <c r="D24" s="181">
        <v>10</v>
      </c>
      <c r="F24" s="1">
        <f>(escolas+US+predAdm)*30</f>
        <v>2610</v>
      </c>
      <c r="G24" s="178">
        <f t="shared" ref="G24:G45" si="3">F24*C24</f>
        <v>130500</v>
      </c>
      <c r="H24" s="178">
        <f>(ROUNDUP(PrazoContrato/CAPEX!D24,0)-1)*F24*C24</f>
        <v>130500</v>
      </c>
      <c r="I24" s="177" t="s">
        <v>325</v>
      </c>
      <c r="J24" s="156">
        <f t="shared" si="1"/>
        <v>130500</v>
      </c>
    </row>
    <row r="25" spans="1:10" x14ac:dyDescent="0.3">
      <c r="A25" s="14" t="s">
        <v>357</v>
      </c>
      <c r="B25" s="177" t="s">
        <v>355</v>
      </c>
      <c r="C25" s="183">
        <v>140</v>
      </c>
      <c r="D25" s="181">
        <v>10</v>
      </c>
      <c r="F25" s="1">
        <f>(escolas+US+predAdm)*10</f>
        <v>870</v>
      </c>
      <c r="G25" s="178">
        <f t="shared" si="3"/>
        <v>121800</v>
      </c>
      <c r="H25" s="178">
        <f>(ROUNDUP(PrazoContrato/CAPEX!D25,0)-1)*F25*C25</f>
        <v>121800</v>
      </c>
      <c r="I25" s="177" t="s">
        <v>325</v>
      </c>
      <c r="J25" s="156">
        <f t="shared" si="1"/>
        <v>121800</v>
      </c>
    </row>
    <row r="26" spans="1:10" x14ac:dyDescent="0.3">
      <c r="A26" s="187" t="s">
        <v>325</v>
      </c>
      <c r="B26" s="186"/>
      <c r="C26" s="186"/>
      <c r="D26" s="186"/>
      <c r="E26" s="186"/>
      <c r="F26" s="186"/>
      <c r="G26" s="188"/>
      <c r="H26" s="186"/>
      <c r="I26" s="186"/>
      <c r="J26" s="156"/>
    </row>
    <row r="27" spans="1:10" x14ac:dyDescent="0.3">
      <c r="A27" s="14" t="s">
        <v>326</v>
      </c>
      <c r="B27" s="177" t="s">
        <v>329</v>
      </c>
      <c r="C27" s="183">
        <v>1800</v>
      </c>
      <c r="D27" s="181">
        <v>10</v>
      </c>
      <c r="F27" s="1">
        <f>10*escolas+2*US</f>
        <v>562</v>
      </c>
      <c r="G27" s="178">
        <f t="shared" si="3"/>
        <v>1011600</v>
      </c>
      <c r="H27" s="178">
        <f>(ROUNDUP(PrazoContrato/CAPEX!D27,0)-1)*F27*C27</f>
        <v>1011600</v>
      </c>
      <c r="I27" s="177" t="s">
        <v>325</v>
      </c>
      <c r="J27" s="156">
        <f t="shared" si="1"/>
        <v>1011600</v>
      </c>
    </row>
    <row r="28" spans="1:10" x14ac:dyDescent="0.3">
      <c r="A28" s="14" t="s">
        <v>328</v>
      </c>
      <c r="B28" s="177" t="s">
        <v>330</v>
      </c>
      <c r="C28" s="178">
        <v>2400</v>
      </c>
      <c r="D28" s="181">
        <v>10</v>
      </c>
      <c r="F28" s="1">
        <f>1*escolas+1*US+2*predAdm</f>
        <v>105</v>
      </c>
      <c r="G28" s="178">
        <f t="shared" si="3"/>
        <v>252000</v>
      </c>
      <c r="H28" s="178">
        <f>(ROUNDUP(PrazoContrato/CAPEX!D28,0)-1)*F28*C28</f>
        <v>252000</v>
      </c>
      <c r="I28" s="177" t="s">
        <v>325</v>
      </c>
      <c r="J28" s="156">
        <f t="shared" si="1"/>
        <v>252000</v>
      </c>
    </row>
    <row r="29" spans="1:10" x14ac:dyDescent="0.3">
      <c r="A29" s="14" t="s">
        <v>327</v>
      </c>
      <c r="B29" s="177" t="s">
        <v>331</v>
      </c>
      <c r="C29" s="178">
        <v>3200</v>
      </c>
      <c r="D29" s="181">
        <v>10</v>
      </c>
      <c r="F29" s="1">
        <f>1*escolas+1*US+2*predAdm</f>
        <v>105</v>
      </c>
      <c r="G29" s="178">
        <f t="shared" si="3"/>
        <v>336000</v>
      </c>
      <c r="H29" s="178">
        <f>(ROUNDUP(PrazoContrato/CAPEX!D29,0)-1)*F29*C29</f>
        <v>336000</v>
      </c>
      <c r="I29" s="177" t="s">
        <v>325</v>
      </c>
      <c r="J29" s="156">
        <f t="shared" si="1"/>
        <v>336000</v>
      </c>
    </row>
    <row r="30" spans="1:10" x14ac:dyDescent="0.3">
      <c r="A30" s="187" t="s">
        <v>336</v>
      </c>
      <c r="B30" s="186"/>
      <c r="C30" s="186"/>
      <c r="D30" s="186"/>
      <c r="E30" s="186"/>
      <c r="F30" s="186"/>
      <c r="G30" s="188"/>
      <c r="H30" s="186"/>
      <c r="I30" s="186"/>
      <c r="J30" s="156"/>
    </row>
    <row r="31" spans="1:10" x14ac:dyDescent="0.3">
      <c r="A31" s="14" t="s">
        <v>333</v>
      </c>
      <c r="B31" s="177" t="s">
        <v>332</v>
      </c>
      <c r="C31" s="183">
        <v>4000</v>
      </c>
      <c r="D31" s="181">
        <v>10</v>
      </c>
      <c r="F31" s="1">
        <f>1*escolas+1*US+1*predAdm</f>
        <v>87</v>
      </c>
      <c r="G31" s="178">
        <f t="shared" si="3"/>
        <v>348000</v>
      </c>
      <c r="H31" s="178">
        <f>(ROUNDUP(PrazoContrato/CAPEX!D31,0)-1)*F31*C31</f>
        <v>348000</v>
      </c>
      <c r="I31" s="177" t="s">
        <v>336</v>
      </c>
      <c r="J31" s="156">
        <f t="shared" si="1"/>
        <v>348000</v>
      </c>
    </row>
    <row r="32" spans="1:10" x14ac:dyDescent="0.3">
      <c r="A32" s="187" t="s">
        <v>337</v>
      </c>
      <c r="B32" s="186"/>
      <c r="C32" s="186"/>
      <c r="D32" s="186"/>
      <c r="E32" s="186"/>
      <c r="F32" s="186"/>
      <c r="G32" s="188"/>
      <c r="H32" s="186"/>
      <c r="I32" s="186"/>
      <c r="J32" s="156"/>
    </row>
    <row r="33" spans="1:10" x14ac:dyDescent="0.3">
      <c r="A33" s="14" t="s">
        <v>334</v>
      </c>
      <c r="B33" s="177" t="s">
        <v>335</v>
      </c>
      <c r="C33" s="183">
        <v>6500</v>
      </c>
      <c r="D33" s="181">
        <v>20</v>
      </c>
      <c r="E33" s="177"/>
      <c r="F33" s="1">
        <f>ROUND((1*escolas+1*US+1*predAdm)*'Painel de Controle'!F28,0)</f>
        <v>70</v>
      </c>
      <c r="G33" s="178">
        <f t="shared" si="3"/>
        <v>455000</v>
      </c>
      <c r="H33" s="178">
        <f>(ROUNDUP(PrazoContrato/CAPEX!D33,0)-1)*F33*C33</f>
        <v>0</v>
      </c>
      <c r="I33" s="177" t="s">
        <v>337</v>
      </c>
      <c r="J33" s="156">
        <f t="shared" si="1"/>
        <v>455000</v>
      </c>
    </row>
    <row r="34" spans="1:10" x14ac:dyDescent="0.3">
      <c r="A34" s="14" t="s">
        <v>368</v>
      </c>
      <c r="B34" s="177" t="s">
        <v>338</v>
      </c>
      <c r="C34" s="183">
        <v>12000</v>
      </c>
      <c r="D34" s="181">
        <v>20</v>
      </c>
      <c r="E34" s="177"/>
      <c r="F34" s="1">
        <f>1*escolas+1*US+1*predAdm-F33</f>
        <v>17</v>
      </c>
      <c r="G34" s="178">
        <f t="shared" si="3"/>
        <v>204000</v>
      </c>
      <c r="H34" s="178">
        <f>(ROUNDUP(PrazoContrato/CAPEX!D34,0)-1)*F34*C34</f>
        <v>0</v>
      </c>
      <c r="I34" s="177" t="s">
        <v>337</v>
      </c>
      <c r="J34" s="156">
        <f t="shared" si="1"/>
        <v>204000</v>
      </c>
    </row>
    <row r="35" spans="1:10" x14ac:dyDescent="0.3">
      <c r="A35" s="187" t="s">
        <v>344</v>
      </c>
      <c r="B35" s="186"/>
      <c r="C35" s="186"/>
      <c r="D35" s="186"/>
      <c r="E35" s="186"/>
      <c r="F35" s="186"/>
      <c r="G35" s="188"/>
      <c r="H35" s="186"/>
      <c r="I35" s="186"/>
      <c r="J35" s="156"/>
    </row>
    <row r="36" spans="1:10" x14ac:dyDescent="0.3">
      <c r="A36" s="14" t="s">
        <v>339</v>
      </c>
      <c r="B36" s="177" t="s">
        <v>290</v>
      </c>
      <c r="C36" s="183">
        <v>11000</v>
      </c>
      <c r="D36" s="181">
        <v>20</v>
      </c>
      <c r="F36" s="1">
        <v>3</v>
      </c>
      <c r="G36" s="178">
        <f t="shared" si="3"/>
        <v>33000</v>
      </c>
      <c r="H36" s="178">
        <f>(ROUNDUP(PrazoContrato/CAPEX!D36,0)-1)*F36*C36</f>
        <v>0</v>
      </c>
      <c r="I36" s="177" t="s">
        <v>344</v>
      </c>
      <c r="J36" s="156">
        <f t="shared" si="1"/>
        <v>33000</v>
      </c>
    </row>
    <row r="37" spans="1:10" x14ac:dyDescent="0.3">
      <c r="A37" s="14" t="s">
        <v>340</v>
      </c>
      <c r="B37" s="177" t="s">
        <v>291</v>
      </c>
      <c r="C37" s="183">
        <v>30226.65</v>
      </c>
      <c r="D37" s="181">
        <v>20</v>
      </c>
      <c r="F37" s="1">
        <v>20</v>
      </c>
      <c r="G37" s="178">
        <f t="shared" si="3"/>
        <v>604533</v>
      </c>
      <c r="H37" s="178">
        <f>(ROUNDUP(PrazoContrato/CAPEX!D37,0)-1)*F37*C37</f>
        <v>0</v>
      </c>
      <c r="I37" s="177" t="s">
        <v>344</v>
      </c>
      <c r="J37" s="156">
        <f t="shared" si="1"/>
        <v>604533</v>
      </c>
    </row>
    <row r="38" spans="1:10" x14ac:dyDescent="0.3">
      <c r="A38" s="14" t="s">
        <v>342</v>
      </c>
      <c r="B38" s="177" t="s">
        <v>343</v>
      </c>
      <c r="C38" s="184">
        <v>67381.919999999998</v>
      </c>
      <c r="D38" s="181">
        <v>20</v>
      </c>
      <c r="F38" s="1">
        <v>39</v>
      </c>
      <c r="G38" s="178">
        <f t="shared" si="3"/>
        <v>2627894.88</v>
      </c>
      <c r="H38" s="178">
        <f>(ROUNDUP(PrazoContrato/CAPEX!D38,0)-1)*F38*C38</f>
        <v>0</v>
      </c>
      <c r="I38" s="177" t="s">
        <v>344</v>
      </c>
      <c r="J38" s="156">
        <f t="shared" si="1"/>
        <v>2627894.88</v>
      </c>
    </row>
    <row r="39" spans="1:10" x14ac:dyDescent="0.3">
      <c r="A39" s="14" t="s">
        <v>341</v>
      </c>
      <c r="B39" s="177" t="s">
        <v>293</v>
      </c>
      <c r="C39" s="184">
        <v>146333.32999999999</v>
      </c>
      <c r="D39" s="181">
        <v>20</v>
      </c>
      <c r="E39" s="179"/>
      <c r="F39" s="1">
        <v>1</v>
      </c>
      <c r="G39" s="178">
        <f t="shared" si="3"/>
        <v>146333.32999999999</v>
      </c>
      <c r="H39" s="178">
        <f>(ROUNDUP(PrazoContrato/CAPEX!D39,0)-1)*F39*C39</f>
        <v>0</v>
      </c>
      <c r="I39" s="177" t="s">
        <v>344</v>
      </c>
      <c r="J39" s="156">
        <f t="shared" si="1"/>
        <v>146333.32999999999</v>
      </c>
    </row>
    <row r="40" spans="1:10" x14ac:dyDescent="0.3">
      <c r="A40" s="187" t="s">
        <v>347</v>
      </c>
      <c r="B40" s="186"/>
      <c r="C40" s="186"/>
      <c r="D40" s="186"/>
      <c r="E40" s="186"/>
      <c r="F40" s="186"/>
      <c r="G40" s="188"/>
      <c r="H40" s="186"/>
      <c r="I40" s="186"/>
      <c r="J40" s="156"/>
    </row>
    <row r="41" spans="1:10" x14ac:dyDescent="0.3">
      <c r="A41" s="14" t="s">
        <v>345</v>
      </c>
      <c r="B41" s="177" t="s">
        <v>346</v>
      </c>
      <c r="C41" s="184">
        <v>1000</v>
      </c>
      <c r="D41" s="181">
        <v>20</v>
      </c>
      <c r="F41" s="1">
        <f>1*escolas+1*US+1*predAdm</f>
        <v>87</v>
      </c>
      <c r="G41" s="178">
        <f t="shared" si="3"/>
        <v>87000</v>
      </c>
      <c r="H41" s="178">
        <f>(ROUNDUP(PrazoContrato/CAPEX!D41,0)-1)*F41*C41</f>
        <v>0</v>
      </c>
      <c r="I41" s="177" t="s">
        <v>344</v>
      </c>
      <c r="J41" s="156">
        <f t="shared" si="1"/>
        <v>87000</v>
      </c>
    </row>
    <row r="42" spans="1:10" x14ac:dyDescent="0.3">
      <c r="A42" s="187" t="s">
        <v>348</v>
      </c>
      <c r="B42" s="186"/>
      <c r="C42" s="186"/>
      <c r="D42" s="186"/>
      <c r="E42" s="186"/>
      <c r="F42" s="186"/>
      <c r="G42" s="188"/>
      <c r="H42" s="186"/>
      <c r="I42" s="186"/>
      <c r="J42" s="156"/>
    </row>
    <row r="43" spans="1:10" x14ac:dyDescent="0.3">
      <c r="A43" s="14" t="s">
        <v>349</v>
      </c>
      <c r="B43" s="177" t="s">
        <v>350</v>
      </c>
      <c r="C43" s="184">
        <v>10000</v>
      </c>
      <c r="D43" s="181">
        <v>10</v>
      </c>
      <c r="F43" s="1">
        <v>10</v>
      </c>
      <c r="G43" s="178">
        <f t="shared" si="3"/>
        <v>100000</v>
      </c>
      <c r="H43" s="178">
        <f>(ROUNDUP(PrazoContrato/CAPEX!D43,0)-1)*F43*C43</f>
        <v>100000</v>
      </c>
      <c r="I43" s="177" t="s">
        <v>344</v>
      </c>
      <c r="J43" s="156">
        <f t="shared" si="1"/>
        <v>100000</v>
      </c>
    </row>
    <row r="44" spans="1:10" x14ac:dyDescent="0.3">
      <c r="A44" s="14" t="s">
        <v>351</v>
      </c>
      <c r="B44" s="177" t="s">
        <v>352</v>
      </c>
      <c r="C44" s="184">
        <v>15000</v>
      </c>
      <c r="D44" s="181">
        <v>20</v>
      </c>
      <c r="F44" s="1">
        <v>10</v>
      </c>
      <c r="G44" s="178">
        <f t="shared" si="3"/>
        <v>150000</v>
      </c>
      <c r="H44" s="178">
        <f>(ROUNDUP(PrazoContrato/CAPEX!D44,0)-1)*F44*C44</f>
        <v>0</v>
      </c>
      <c r="I44" s="177" t="s">
        <v>344</v>
      </c>
      <c r="J44" s="156">
        <f t="shared" si="1"/>
        <v>150000</v>
      </c>
    </row>
    <row r="45" spans="1:10" x14ac:dyDescent="0.3">
      <c r="A45" s="14" t="s">
        <v>380</v>
      </c>
      <c r="B45" s="177" t="s">
        <v>291</v>
      </c>
      <c r="C45" s="183">
        <v>30226.65</v>
      </c>
      <c r="D45" s="181">
        <v>20</v>
      </c>
      <c r="F45" s="1">
        <v>10</v>
      </c>
      <c r="G45" s="178">
        <f t="shared" si="3"/>
        <v>302266.5</v>
      </c>
      <c r="H45" s="178">
        <f>(ROUNDUP(PrazoContrato/CAPEX!D45,0)-1)*F45*C45</f>
        <v>0</v>
      </c>
      <c r="I45" s="177" t="s">
        <v>344</v>
      </c>
      <c r="J45" s="156">
        <f t="shared" si="1"/>
        <v>302266.5</v>
      </c>
    </row>
    <row r="47" spans="1:10" s="12" customFormat="1" x14ac:dyDescent="0.3">
      <c r="B47" s="12" t="s">
        <v>263</v>
      </c>
      <c r="G47" s="189">
        <f t="shared" ref="G47:H47" si="4">SUM(G10:G46)</f>
        <v>16623829.549999999</v>
      </c>
      <c r="H47" s="189">
        <f t="shared" si="4"/>
        <v>22703643.25</v>
      </c>
      <c r="J47" s="214">
        <f>SUM(J10:J46)</f>
        <v>29413670.959999997</v>
      </c>
    </row>
  </sheetData>
  <mergeCells count="2">
    <mergeCell ref="A6:I6"/>
    <mergeCell ref="E2:F4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69" orientation="landscape" r:id="rId1"/>
  <colBreaks count="1" manualBreakCount="1">
    <brk id="4" max="45" man="1"/>
  </col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59DA9-B530-4242-AAC5-DBE7F2CEE488}">
  <sheetPr codeName="Planilha29">
    <tabColor theme="8" tint="0.59999389629810485"/>
    <outlinePr summaryBelow="0"/>
  </sheetPr>
  <dimension ref="A5:HI103"/>
  <sheetViews>
    <sheetView topLeftCell="A66" zoomScaleNormal="100" workbookViewId="0">
      <selection activeCell="B103" sqref="B103"/>
    </sheetView>
  </sheetViews>
  <sheetFormatPr defaultColWidth="9.109375" defaultRowHeight="10.199999999999999" x14ac:dyDescent="0.2"/>
  <cols>
    <col min="1" max="1" width="45.33203125" style="20" bestFit="1" customWidth="1"/>
    <col min="2" max="217" width="9.5546875" style="77" customWidth="1"/>
    <col min="218" max="16384" width="9.109375" style="20"/>
  </cols>
  <sheetData>
    <row r="5" spans="1:217" s="33" customFormat="1" x14ac:dyDescent="0.3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</row>
    <row r="6" spans="1:217" s="22" customFormat="1" x14ac:dyDescent="0.2">
      <c r="A6" s="21" t="s">
        <v>54</v>
      </c>
      <c r="B6" s="72">
        <v>1</v>
      </c>
      <c r="C6" s="72">
        <v>1</v>
      </c>
      <c r="D6" s="72">
        <v>1</v>
      </c>
      <c r="E6" s="72">
        <v>1</v>
      </c>
      <c r="F6" s="72">
        <v>1</v>
      </c>
      <c r="G6" s="72">
        <v>1</v>
      </c>
      <c r="H6" s="72">
        <v>1</v>
      </c>
      <c r="I6" s="72">
        <v>1</v>
      </c>
      <c r="J6" s="72">
        <v>1</v>
      </c>
      <c r="K6" s="72">
        <v>1</v>
      </c>
      <c r="L6" s="72">
        <v>1</v>
      </c>
      <c r="M6" s="72">
        <v>1</v>
      </c>
      <c r="N6" s="72">
        <v>2</v>
      </c>
      <c r="O6" s="72">
        <v>2</v>
      </c>
      <c r="P6" s="72">
        <v>2</v>
      </c>
      <c r="Q6" s="72">
        <v>2</v>
      </c>
      <c r="R6" s="72">
        <v>2</v>
      </c>
      <c r="S6" s="72">
        <v>2</v>
      </c>
      <c r="T6" s="72">
        <v>2</v>
      </c>
      <c r="U6" s="72">
        <v>2</v>
      </c>
      <c r="V6" s="72">
        <v>2</v>
      </c>
      <c r="W6" s="72">
        <v>2</v>
      </c>
      <c r="X6" s="72">
        <v>2</v>
      </c>
      <c r="Y6" s="72">
        <v>2</v>
      </c>
      <c r="Z6" s="72">
        <f t="shared" ref="Z6:CK6" si="0">N6+1</f>
        <v>3</v>
      </c>
      <c r="AA6" s="72">
        <f t="shared" si="0"/>
        <v>3</v>
      </c>
      <c r="AB6" s="72">
        <f t="shared" si="0"/>
        <v>3</v>
      </c>
      <c r="AC6" s="72">
        <f t="shared" si="0"/>
        <v>3</v>
      </c>
      <c r="AD6" s="72">
        <f t="shared" si="0"/>
        <v>3</v>
      </c>
      <c r="AE6" s="72">
        <f t="shared" si="0"/>
        <v>3</v>
      </c>
      <c r="AF6" s="72">
        <f t="shared" si="0"/>
        <v>3</v>
      </c>
      <c r="AG6" s="72">
        <f t="shared" si="0"/>
        <v>3</v>
      </c>
      <c r="AH6" s="72">
        <f t="shared" si="0"/>
        <v>3</v>
      </c>
      <c r="AI6" s="72">
        <f t="shared" si="0"/>
        <v>3</v>
      </c>
      <c r="AJ6" s="72">
        <f t="shared" si="0"/>
        <v>3</v>
      </c>
      <c r="AK6" s="72">
        <f t="shared" si="0"/>
        <v>3</v>
      </c>
      <c r="AL6" s="72">
        <f t="shared" si="0"/>
        <v>4</v>
      </c>
      <c r="AM6" s="72">
        <f t="shared" si="0"/>
        <v>4</v>
      </c>
      <c r="AN6" s="72">
        <f t="shared" si="0"/>
        <v>4</v>
      </c>
      <c r="AO6" s="72">
        <f t="shared" si="0"/>
        <v>4</v>
      </c>
      <c r="AP6" s="72">
        <f t="shared" si="0"/>
        <v>4</v>
      </c>
      <c r="AQ6" s="72">
        <f t="shared" si="0"/>
        <v>4</v>
      </c>
      <c r="AR6" s="72">
        <f t="shared" si="0"/>
        <v>4</v>
      </c>
      <c r="AS6" s="72">
        <f t="shared" si="0"/>
        <v>4</v>
      </c>
      <c r="AT6" s="72">
        <f t="shared" si="0"/>
        <v>4</v>
      </c>
      <c r="AU6" s="72">
        <f t="shared" si="0"/>
        <v>4</v>
      </c>
      <c r="AV6" s="72">
        <f t="shared" si="0"/>
        <v>4</v>
      </c>
      <c r="AW6" s="72">
        <f t="shared" si="0"/>
        <v>4</v>
      </c>
      <c r="AX6" s="73">
        <f t="shared" si="0"/>
        <v>5</v>
      </c>
      <c r="AY6" s="73">
        <f t="shared" si="0"/>
        <v>5</v>
      </c>
      <c r="AZ6" s="73">
        <f t="shared" si="0"/>
        <v>5</v>
      </c>
      <c r="BA6" s="73">
        <f t="shared" si="0"/>
        <v>5</v>
      </c>
      <c r="BB6" s="73">
        <f t="shared" si="0"/>
        <v>5</v>
      </c>
      <c r="BC6" s="73">
        <f t="shared" si="0"/>
        <v>5</v>
      </c>
      <c r="BD6" s="73">
        <f t="shared" si="0"/>
        <v>5</v>
      </c>
      <c r="BE6" s="73">
        <f t="shared" si="0"/>
        <v>5</v>
      </c>
      <c r="BF6" s="73">
        <f t="shared" si="0"/>
        <v>5</v>
      </c>
      <c r="BG6" s="73">
        <f t="shared" si="0"/>
        <v>5</v>
      </c>
      <c r="BH6" s="73">
        <f t="shared" si="0"/>
        <v>5</v>
      </c>
      <c r="BI6" s="73">
        <f t="shared" si="0"/>
        <v>5</v>
      </c>
      <c r="BJ6" s="73">
        <f t="shared" si="0"/>
        <v>6</v>
      </c>
      <c r="BK6" s="73">
        <f t="shared" si="0"/>
        <v>6</v>
      </c>
      <c r="BL6" s="73">
        <f t="shared" si="0"/>
        <v>6</v>
      </c>
      <c r="BM6" s="73">
        <f t="shared" si="0"/>
        <v>6</v>
      </c>
      <c r="BN6" s="73">
        <f t="shared" si="0"/>
        <v>6</v>
      </c>
      <c r="BO6" s="73">
        <f t="shared" si="0"/>
        <v>6</v>
      </c>
      <c r="BP6" s="73">
        <f t="shared" si="0"/>
        <v>6</v>
      </c>
      <c r="BQ6" s="73">
        <f t="shared" si="0"/>
        <v>6</v>
      </c>
      <c r="BR6" s="73">
        <f t="shared" si="0"/>
        <v>6</v>
      </c>
      <c r="BS6" s="73">
        <f t="shared" si="0"/>
        <v>6</v>
      </c>
      <c r="BT6" s="73">
        <f t="shared" si="0"/>
        <v>6</v>
      </c>
      <c r="BU6" s="73">
        <f t="shared" si="0"/>
        <v>6</v>
      </c>
      <c r="BV6" s="73">
        <f t="shared" si="0"/>
        <v>7</v>
      </c>
      <c r="BW6" s="73">
        <f t="shared" si="0"/>
        <v>7</v>
      </c>
      <c r="BX6" s="73">
        <f t="shared" si="0"/>
        <v>7</v>
      </c>
      <c r="BY6" s="73">
        <f t="shared" si="0"/>
        <v>7</v>
      </c>
      <c r="BZ6" s="73">
        <f t="shared" si="0"/>
        <v>7</v>
      </c>
      <c r="CA6" s="73">
        <f t="shared" si="0"/>
        <v>7</v>
      </c>
      <c r="CB6" s="73">
        <f t="shared" si="0"/>
        <v>7</v>
      </c>
      <c r="CC6" s="73">
        <f t="shared" si="0"/>
        <v>7</v>
      </c>
      <c r="CD6" s="73">
        <f t="shared" si="0"/>
        <v>7</v>
      </c>
      <c r="CE6" s="73">
        <f t="shared" si="0"/>
        <v>7</v>
      </c>
      <c r="CF6" s="73">
        <f t="shared" si="0"/>
        <v>7</v>
      </c>
      <c r="CG6" s="73">
        <f t="shared" si="0"/>
        <v>7</v>
      </c>
      <c r="CH6" s="73">
        <f t="shared" si="0"/>
        <v>8</v>
      </c>
      <c r="CI6" s="73">
        <f t="shared" si="0"/>
        <v>8</v>
      </c>
      <c r="CJ6" s="73">
        <f t="shared" si="0"/>
        <v>8</v>
      </c>
      <c r="CK6" s="73">
        <f t="shared" si="0"/>
        <v>8</v>
      </c>
      <c r="CL6" s="73">
        <f t="shared" ref="CL6:EW6" si="1">BZ6+1</f>
        <v>8</v>
      </c>
      <c r="CM6" s="73">
        <f t="shared" si="1"/>
        <v>8</v>
      </c>
      <c r="CN6" s="73">
        <f t="shared" si="1"/>
        <v>8</v>
      </c>
      <c r="CO6" s="73">
        <f t="shared" si="1"/>
        <v>8</v>
      </c>
      <c r="CP6" s="73">
        <f t="shared" si="1"/>
        <v>8</v>
      </c>
      <c r="CQ6" s="73">
        <f t="shared" si="1"/>
        <v>8</v>
      </c>
      <c r="CR6" s="73">
        <f t="shared" si="1"/>
        <v>8</v>
      </c>
      <c r="CS6" s="73">
        <f t="shared" si="1"/>
        <v>8</v>
      </c>
      <c r="CT6" s="73">
        <f t="shared" si="1"/>
        <v>9</v>
      </c>
      <c r="CU6" s="73">
        <f t="shared" si="1"/>
        <v>9</v>
      </c>
      <c r="CV6" s="73">
        <f t="shared" si="1"/>
        <v>9</v>
      </c>
      <c r="CW6" s="73">
        <f t="shared" si="1"/>
        <v>9</v>
      </c>
      <c r="CX6" s="73">
        <f t="shared" si="1"/>
        <v>9</v>
      </c>
      <c r="CY6" s="73">
        <f t="shared" si="1"/>
        <v>9</v>
      </c>
      <c r="CZ6" s="73">
        <f t="shared" si="1"/>
        <v>9</v>
      </c>
      <c r="DA6" s="73">
        <f t="shared" si="1"/>
        <v>9</v>
      </c>
      <c r="DB6" s="73">
        <f t="shared" si="1"/>
        <v>9</v>
      </c>
      <c r="DC6" s="73">
        <f t="shared" si="1"/>
        <v>9</v>
      </c>
      <c r="DD6" s="73">
        <f t="shared" si="1"/>
        <v>9</v>
      </c>
      <c r="DE6" s="73">
        <f t="shared" si="1"/>
        <v>9</v>
      </c>
      <c r="DF6" s="73">
        <f t="shared" si="1"/>
        <v>10</v>
      </c>
      <c r="DG6" s="73">
        <f t="shared" si="1"/>
        <v>10</v>
      </c>
      <c r="DH6" s="73">
        <f t="shared" si="1"/>
        <v>10</v>
      </c>
      <c r="DI6" s="73">
        <f t="shared" si="1"/>
        <v>10</v>
      </c>
      <c r="DJ6" s="73">
        <f t="shared" si="1"/>
        <v>10</v>
      </c>
      <c r="DK6" s="73">
        <f t="shared" si="1"/>
        <v>10</v>
      </c>
      <c r="DL6" s="73">
        <f t="shared" si="1"/>
        <v>10</v>
      </c>
      <c r="DM6" s="73">
        <f t="shared" si="1"/>
        <v>10</v>
      </c>
      <c r="DN6" s="73">
        <f t="shared" si="1"/>
        <v>10</v>
      </c>
      <c r="DO6" s="73">
        <f t="shared" si="1"/>
        <v>10</v>
      </c>
      <c r="DP6" s="73">
        <f t="shared" si="1"/>
        <v>10</v>
      </c>
      <c r="DQ6" s="73">
        <f t="shared" si="1"/>
        <v>10</v>
      </c>
      <c r="DR6" s="73">
        <f t="shared" si="1"/>
        <v>11</v>
      </c>
      <c r="DS6" s="73">
        <f t="shared" si="1"/>
        <v>11</v>
      </c>
      <c r="DT6" s="73">
        <f t="shared" si="1"/>
        <v>11</v>
      </c>
      <c r="DU6" s="73">
        <f t="shared" si="1"/>
        <v>11</v>
      </c>
      <c r="DV6" s="73">
        <f t="shared" si="1"/>
        <v>11</v>
      </c>
      <c r="DW6" s="73">
        <f t="shared" si="1"/>
        <v>11</v>
      </c>
      <c r="DX6" s="73">
        <f t="shared" si="1"/>
        <v>11</v>
      </c>
      <c r="DY6" s="73">
        <f t="shared" si="1"/>
        <v>11</v>
      </c>
      <c r="DZ6" s="73">
        <f t="shared" si="1"/>
        <v>11</v>
      </c>
      <c r="EA6" s="73">
        <f t="shared" si="1"/>
        <v>11</v>
      </c>
      <c r="EB6" s="73">
        <f t="shared" si="1"/>
        <v>11</v>
      </c>
      <c r="EC6" s="73">
        <f t="shared" si="1"/>
        <v>11</v>
      </c>
      <c r="ED6" s="73">
        <f t="shared" si="1"/>
        <v>12</v>
      </c>
      <c r="EE6" s="73">
        <f t="shared" si="1"/>
        <v>12</v>
      </c>
      <c r="EF6" s="73">
        <f t="shared" si="1"/>
        <v>12</v>
      </c>
      <c r="EG6" s="73">
        <f t="shared" si="1"/>
        <v>12</v>
      </c>
      <c r="EH6" s="73">
        <f t="shared" si="1"/>
        <v>12</v>
      </c>
      <c r="EI6" s="73">
        <f t="shared" si="1"/>
        <v>12</v>
      </c>
      <c r="EJ6" s="73">
        <f t="shared" si="1"/>
        <v>12</v>
      </c>
      <c r="EK6" s="73">
        <f t="shared" si="1"/>
        <v>12</v>
      </c>
      <c r="EL6" s="73">
        <f t="shared" si="1"/>
        <v>12</v>
      </c>
      <c r="EM6" s="73">
        <f t="shared" si="1"/>
        <v>12</v>
      </c>
      <c r="EN6" s="73">
        <f t="shared" si="1"/>
        <v>12</v>
      </c>
      <c r="EO6" s="73">
        <f t="shared" si="1"/>
        <v>12</v>
      </c>
      <c r="EP6" s="73">
        <f t="shared" si="1"/>
        <v>13</v>
      </c>
      <c r="EQ6" s="73">
        <f t="shared" si="1"/>
        <v>13</v>
      </c>
      <c r="ER6" s="73">
        <f t="shared" si="1"/>
        <v>13</v>
      </c>
      <c r="ES6" s="73">
        <f t="shared" si="1"/>
        <v>13</v>
      </c>
      <c r="ET6" s="73">
        <f t="shared" si="1"/>
        <v>13</v>
      </c>
      <c r="EU6" s="73">
        <f t="shared" si="1"/>
        <v>13</v>
      </c>
      <c r="EV6" s="73">
        <f t="shared" si="1"/>
        <v>13</v>
      </c>
      <c r="EW6" s="73">
        <f t="shared" si="1"/>
        <v>13</v>
      </c>
      <c r="EX6" s="73">
        <f t="shared" ref="EX6:HI6" si="2">EL6+1</f>
        <v>13</v>
      </c>
      <c r="EY6" s="73">
        <f t="shared" si="2"/>
        <v>13</v>
      </c>
      <c r="EZ6" s="73">
        <f t="shared" si="2"/>
        <v>13</v>
      </c>
      <c r="FA6" s="73">
        <f t="shared" si="2"/>
        <v>13</v>
      </c>
      <c r="FB6" s="73">
        <f t="shared" si="2"/>
        <v>14</v>
      </c>
      <c r="FC6" s="73">
        <f t="shared" si="2"/>
        <v>14</v>
      </c>
      <c r="FD6" s="73">
        <f t="shared" si="2"/>
        <v>14</v>
      </c>
      <c r="FE6" s="73">
        <f t="shared" si="2"/>
        <v>14</v>
      </c>
      <c r="FF6" s="73">
        <f t="shared" si="2"/>
        <v>14</v>
      </c>
      <c r="FG6" s="73">
        <f t="shared" si="2"/>
        <v>14</v>
      </c>
      <c r="FH6" s="73">
        <f t="shared" si="2"/>
        <v>14</v>
      </c>
      <c r="FI6" s="73">
        <f t="shared" si="2"/>
        <v>14</v>
      </c>
      <c r="FJ6" s="73">
        <f t="shared" si="2"/>
        <v>14</v>
      </c>
      <c r="FK6" s="73">
        <f t="shared" si="2"/>
        <v>14</v>
      </c>
      <c r="FL6" s="73">
        <f t="shared" si="2"/>
        <v>14</v>
      </c>
      <c r="FM6" s="73">
        <f t="shared" si="2"/>
        <v>14</v>
      </c>
      <c r="FN6" s="73">
        <f t="shared" si="2"/>
        <v>15</v>
      </c>
      <c r="FO6" s="73">
        <f t="shared" si="2"/>
        <v>15</v>
      </c>
      <c r="FP6" s="73">
        <f t="shared" si="2"/>
        <v>15</v>
      </c>
      <c r="FQ6" s="73">
        <f t="shared" si="2"/>
        <v>15</v>
      </c>
      <c r="FR6" s="73">
        <f t="shared" si="2"/>
        <v>15</v>
      </c>
      <c r="FS6" s="73">
        <f t="shared" si="2"/>
        <v>15</v>
      </c>
      <c r="FT6" s="73">
        <f t="shared" si="2"/>
        <v>15</v>
      </c>
      <c r="FU6" s="73">
        <f t="shared" si="2"/>
        <v>15</v>
      </c>
      <c r="FV6" s="73">
        <f t="shared" si="2"/>
        <v>15</v>
      </c>
      <c r="FW6" s="73">
        <f t="shared" si="2"/>
        <v>15</v>
      </c>
      <c r="FX6" s="73">
        <f t="shared" si="2"/>
        <v>15</v>
      </c>
      <c r="FY6" s="73">
        <f t="shared" si="2"/>
        <v>15</v>
      </c>
      <c r="FZ6" s="73">
        <f t="shared" si="2"/>
        <v>16</v>
      </c>
      <c r="GA6" s="73">
        <f t="shared" si="2"/>
        <v>16</v>
      </c>
      <c r="GB6" s="73">
        <f t="shared" si="2"/>
        <v>16</v>
      </c>
      <c r="GC6" s="73">
        <f t="shared" si="2"/>
        <v>16</v>
      </c>
      <c r="GD6" s="73">
        <f t="shared" si="2"/>
        <v>16</v>
      </c>
      <c r="GE6" s="73">
        <f t="shared" si="2"/>
        <v>16</v>
      </c>
      <c r="GF6" s="73">
        <f t="shared" si="2"/>
        <v>16</v>
      </c>
      <c r="GG6" s="73">
        <f t="shared" si="2"/>
        <v>16</v>
      </c>
      <c r="GH6" s="73">
        <f t="shared" si="2"/>
        <v>16</v>
      </c>
      <c r="GI6" s="73">
        <f t="shared" si="2"/>
        <v>16</v>
      </c>
      <c r="GJ6" s="73">
        <f t="shared" si="2"/>
        <v>16</v>
      </c>
      <c r="GK6" s="73">
        <f t="shared" si="2"/>
        <v>16</v>
      </c>
      <c r="GL6" s="73">
        <f t="shared" si="2"/>
        <v>17</v>
      </c>
      <c r="GM6" s="73">
        <f t="shared" si="2"/>
        <v>17</v>
      </c>
      <c r="GN6" s="73">
        <f t="shared" si="2"/>
        <v>17</v>
      </c>
      <c r="GO6" s="73">
        <f t="shared" si="2"/>
        <v>17</v>
      </c>
      <c r="GP6" s="73">
        <f t="shared" si="2"/>
        <v>17</v>
      </c>
      <c r="GQ6" s="73">
        <f t="shared" si="2"/>
        <v>17</v>
      </c>
      <c r="GR6" s="73">
        <f t="shared" si="2"/>
        <v>17</v>
      </c>
      <c r="GS6" s="73">
        <f t="shared" si="2"/>
        <v>17</v>
      </c>
      <c r="GT6" s="73">
        <f t="shared" si="2"/>
        <v>17</v>
      </c>
      <c r="GU6" s="73">
        <f t="shared" si="2"/>
        <v>17</v>
      </c>
      <c r="GV6" s="73">
        <f t="shared" si="2"/>
        <v>17</v>
      </c>
      <c r="GW6" s="73">
        <f t="shared" si="2"/>
        <v>17</v>
      </c>
      <c r="GX6" s="73">
        <f t="shared" si="2"/>
        <v>18</v>
      </c>
      <c r="GY6" s="73">
        <f t="shared" si="2"/>
        <v>18</v>
      </c>
      <c r="GZ6" s="73">
        <f t="shared" si="2"/>
        <v>18</v>
      </c>
      <c r="HA6" s="73">
        <f t="shared" si="2"/>
        <v>18</v>
      </c>
      <c r="HB6" s="73">
        <f t="shared" si="2"/>
        <v>18</v>
      </c>
      <c r="HC6" s="73">
        <f t="shared" si="2"/>
        <v>18</v>
      </c>
      <c r="HD6" s="73">
        <f t="shared" si="2"/>
        <v>18</v>
      </c>
      <c r="HE6" s="73">
        <f t="shared" si="2"/>
        <v>18</v>
      </c>
      <c r="HF6" s="73">
        <f t="shared" si="2"/>
        <v>18</v>
      </c>
      <c r="HG6" s="73">
        <f t="shared" si="2"/>
        <v>18</v>
      </c>
      <c r="HH6" s="73">
        <f t="shared" si="2"/>
        <v>18</v>
      </c>
      <c r="HI6" s="73">
        <f t="shared" si="2"/>
        <v>18</v>
      </c>
    </row>
    <row r="7" spans="1:217" x14ac:dyDescent="0.2">
      <c r="A7" s="23" t="s">
        <v>55</v>
      </c>
      <c r="B7" s="74">
        <v>1</v>
      </c>
      <c r="C7" s="74">
        <f t="shared" ref="C7:BN7" si="3">B7+1</f>
        <v>2</v>
      </c>
      <c r="D7" s="74">
        <f t="shared" si="3"/>
        <v>3</v>
      </c>
      <c r="E7" s="74">
        <f t="shared" si="3"/>
        <v>4</v>
      </c>
      <c r="F7" s="74">
        <f t="shared" si="3"/>
        <v>5</v>
      </c>
      <c r="G7" s="74">
        <f t="shared" si="3"/>
        <v>6</v>
      </c>
      <c r="H7" s="74">
        <f t="shared" si="3"/>
        <v>7</v>
      </c>
      <c r="I7" s="74">
        <f t="shared" si="3"/>
        <v>8</v>
      </c>
      <c r="J7" s="74">
        <f t="shared" si="3"/>
        <v>9</v>
      </c>
      <c r="K7" s="74">
        <f t="shared" si="3"/>
        <v>10</v>
      </c>
      <c r="L7" s="74">
        <f t="shared" si="3"/>
        <v>11</v>
      </c>
      <c r="M7" s="74">
        <f t="shared" si="3"/>
        <v>12</v>
      </c>
      <c r="N7" s="74">
        <f t="shared" si="3"/>
        <v>13</v>
      </c>
      <c r="O7" s="74">
        <f t="shared" si="3"/>
        <v>14</v>
      </c>
      <c r="P7" s="74">
        <f t="shared" si="3"/>
        <v>15</v>
      </c>
      <c r="Q7" s="74">
        <f t="shared" si="3"/>
        <v>16</v>
      </c>
      <c r="R7" s="74">
        <f t="shared" si="3"/>
        <v>17</v>
      </c>
      <c r="S7" s="74">
        <f t="shared" si="3"/>
        <v>18</v>
      </c>
      <c r="T7" s="74">
        <f t="shared" si="3"/>
        <v>19</v>
      </c>
      <c r="U7" s="74">
        <f t="shared" si="3"/>
        <v>20</v>
      </c>
      <c r="V7" s="74">
        <f t="shared" si="3"/>
        <v>21</v>
      </c>
      <c r="W7" s="74">
        <f t="shared" si="3"/>
        <v>22</v>
      </c>
      <c r="X7" s="74">
        <f t="shared" si="3"/>
        <v>23</v>
      </c>
      <c r="Y7" s="74">
        <f t="shared" si="3"/>
        <v>24</v>
      </c>
      <c r="Z7" s="74">
        <f t="shared" si="3"/>
        <v>25</v>
      </c>
      <c r="AA7" s="74">
        <f t="shared" si="3"/>
        <v>26</v>
      </c>
      <c r="AB7" s="74">
        <f t="shared" si="3"/>
        <v>27</v>
      </c>
      <c r="AC7" s="74">
        <f t="shared" si="3"/>
        <v>28</v>
      </c>
      <c r="AD7" s="74">
        <f t="shared" si="3"/>
        <v>29</v>
      </c>
      <c r="AE7" s="74">
        <f t="shared" si="3"/>
        <v>30</v>
      </c>
      <c r="AF7" s="74">
        <f t="shared" si="3"/>
        <v>31</v>
      </c>
      <c r="AG7" s="74">
        <f t="shared" si="3"/>
        <v>32</v>
      </c>
      <c r="AH7" s="74">
        <f t="shared" si="3"/>
        <v>33</v>
      </c>
      <c r="AI7" s="74">
        <f t="shared" si="3"/>
        <v>34</v>
      </c>
      <c r="AJ7" s="74">
        <f t="shared" si="3"/>
        <v>35</v>
      </c>
      <c r="AK7" s="74">
        <f t="shared" si="3"/>
        <v>36</v>
      </c>
      <c r="AL7" s="74">
        <f t="shared" si="3"/>
        <v>37</v>
      </c>
      <c r="AM7" s="74">
        <f t="shared" si="3"/>
        <v>38</v>
      </c>
      <c r="AN7" s="74">
        <f t="shared" si="3"/>
        <v>39</v>
      </c>
      <c r="AO7" s="74">
        <f t="shared" si="3"/>
        <v>40</v>
      </c>
      <c r="AP7" s="74">
        <f t="shared" si="3"/>
        <v>41</v>
      </c>
      <c r="AQ7" s="74">
        <f t="shared" si="3"/>
        <v>42</v>
      </c>
      <c r="AR7" s="74">
        <f t="shared" si="3"/>
        <v>43</v>
      </c>
      <c r="AS7" s="74">
        <f t="shared" si="3"/>
        <v>44</v>
      </c>
      <c r="AT7" s="74">
        <f t="shared" si="3"/>
        <v>45</v>
      </c>
      <c r="AU7" s="74">
        <f t="shared" si="3"/>
        <v>46</v>
      </c>
      <c r="AV7" s="74">
        <f t="shared" si="3"/>
        <v>47</v>
      </c>
      <c r="AW7" s="74">
        <f t="shared" si="3"/>
        <v>48</v>
      </c>
      <c r="AX7" s="75">
        <f t="shared" si="3"/>
        <v>49</v>
      </c>
      <c r="AY7" s="75">
        <f t="shared" si="3"/>
        <v>50</v>
      </c>
      <c r="AZ7" s="75">
        <f t="shared" si="3"/>
        <v>51</v>
      </c>
      <c r="BA7" s="75">
        <f t="shared" si="3"/>
        <v>52</v>
      </c>
      <c r="BB7" s="75">
        <f t="shared" si="3"/>
        <v>53</v>
      </c>
      <c r="BC7" s="75">
        <f t="shared" si="3"/>
        <v>54</v>
      </c>
      <c r="BD7" s="75">
        <f t="shared" si="3"/>
        <v>55</v>
      </c>
      <c r="BE7" s="75">
        <f t="shared" si="3"/>
        <v>56</v>
      </c>
      <c r="BF7" s="75">
        <f t="shared" si="3"/>
        <v>57</v>
      </c>
      <c r="BG7" s="75">
        <f t="shared" si="3"/>
        <v>58</v>
      </c>
      <c r="BH7" s="75">
        <f t="shared" si="3"/>
        <v>59</v>
      </c>
      <c r="BI7" s="75">
        <f t="shared" si="3"/>
        <v>60</v>
      </c>
      <c r="BJ7" s="75">
        <f t="shared" si="3"/>
        <v>61</v>
      </c>
      <c r="BK7" s="75">
        <f t="shared" si="3"/>
        <v>62</v>
      </c>
      <c r="BL7" s="75">
        <f t="shared" si="3"/>
        <v>63</v>
      </c>
      <c r="BM7" s="75">
        <f t="shared" si="3"/>
        <v>64</v>
      </c>
      <c r="BN7" s="75">
        <f t="shared" si="3"/>
        <v>65</v>
      </c>
      <c r="BO7" s="75">
        <f t="shared" ref="BO7:DZ7" si="4">BN7+1</f>
        <v>66</v>
      </c>
      <c r="BP7" s="75">
        <f t="shared" si="4"/>
        <v>67</v>
      </c>
      <c r="BQ7" s="75">
        <f t="shared" si="4"/>
        <v>68</v>
      </c>
      <c r="BR7" s="75">
        <f t="shared" si="4"/>
        <v>69</v>
      </c>
      <c r="BS7" s="75">
        <f t="shared" si="4"/>
        <v>70</v>
      </c>
      <c r="BT7" s="75">
        <f t="shared" si="4"/>
        <v>71</v>
      </c>
      <c r="BU7" s="75">
        <f t="shared" si="4"/>
        <v>72</v>
      </c>
      <c r="BV7" s="75">
        <f t="shared" si="4"/>
        <v>73</v>
      </c>
      <c r="BW7" s="75">
        <f t="shared" si="4"/>
        <v>74</v>
      </c>
      <c r="BX7" s="75">
        <f t="shared" si="4"/>
        <v>75</v>
      </c>
      <c r="BY7" s="75">
        <f t="shared" si="4"/>
        <v>76</v>
      </c>
      <c r="BZ7" s="75">
        <f t="shared" si="4"/>
        <v>77</v>
      </c>
      <c r="CA7" s="75">
        <f t="shared" si="4"/>
        <v>78</v>
      </c>
      <c r="CB7" s="75">
        <f t="shared" si="4"/>
        <v>79</v>
      </c>
      <c r="CC7" s="75">
        <f t="shared" si="4"/>
        <v>80</v>
      </c>
      <c r="CD7" s="75">
        <f t="shared" si="4"/>
        <v>81</v>
      </c>
      <c r="CE7" s="75">
        <f t="shared" si="4"/>
        <v>82</v>
      </c>
      <c r="CF7" s="75">
        <f t="shared" si="4"/>
        <v>83</v>
      </c>
      <c r="CG7" s="75">
        <f t="shared" si="4"/>
        <v>84</v>
      </c>
      <c r="CH7" s="75">
        <f t="shared" si="4"/>
        <v>85</v>
      </c>
      <c r="CI7" s="75">
        <f t="shared" si="4"/>
        <v>86</v>
      </c>
      <c r="CJ7" s="75">
        <f t="shared" si="4"/>
        <v>87</v>
      </c>
      <c r="CK7" s="75">
        <f t="shared" si="4"/>
        <v>88</v>
      </c>
      <c r="CL7" s="75">
        <f t="shared" si="4"/>
        <v>89</v>
      </c>
      <c r="CM7" s="75">
        <f t="shared" si="4"/>
        <v>90</v>
      </c>
      <c r="CN7" s="75">
        <f t="shared" si="4"/>
        <v>91</v>
      </c>
      <c r="CO7" s="75">
        <f t="shared" si="4"/>
        <v>92</v>
      </c>
      <c r="CP7" s="75">
        <f t="shared" si="4"/>
        <v>93</v>
      </c>
      <c r="CQ7" s="75">
        <f t="shared" si="4"/>
        <v>94</v>
      </c>
      <c r="CR7" s="75">
        <f t="shared" si="4"/>
        <v>95</v>
      </c>
      <c r="CS7" s="75">
        <f t="shared" si="4"/>
        <v>96</v>
      </c>
      <c r="CT7" s="75">
        <f t="shared" si="4"/>
        <v>97</v>
      </c>
      <c r="CU7" s="75">
        <f t="shared" si="4"/>
        <v>98</v>
      </c>
      <c r="CV7" s="75">
        <f t="shared" si="4"/>
        <v>99</v>
      </c>
      <c r="CW7" s="75">
        <f t="shared" si="4"/>
        <v>100</v>
      </c>
      <c r="CX7" s="75">
        <f t="shared" si="4"/>
        <v>101</v>
      </c>
      <c r="CY7" s="75">
        <f t="shared" si="4"/>
        <v>102</v>
      </c>
      <c r="CZ7" s="75">
        <f t="shared" si="4"/>
        <v>103</v>
      </c>
      <c r="DA7" s="75">
        <f t="shared" si="4"/>
        <v>104</v>
      </c>
      <c r="DB7" s="75">
        <f t="shared" si="4"/>
        <v>105</v>
      </c>
      <c r="DC7" s="75">
        <f t="shared" si="4"/>
        <v>106</v>
      </c>
      <c r="DD7" s="75">
        <f t="shared" si="4"/>
        <v>107</v>
      </c>
      <c r="DE7" s="75">
        <f t="shared" si="4"/>
        <v>108</v>
      </c>
      <c r="DF7" s="75">
        <f t="shared" si="4"/>
        <v>109</v>
      </c>
      <c r="DG7" s="75">
        <f t="shared" si="4"/>
        <v>110</v>
      </c>
      <c r="DH7" s="75">
        <f t="shared" si="4"/>
        <v>111</v>
      </c>
      <c r="DI7" s="75">
        <f t="shared" si="4"/>
        <v>112</v>
      </c>
      <c r="DJ7" s="75">
        <f t="shared" si="4"/>
        <v>113</v>
      </c>
      <c r="DK7" s="75">
        <f t="shared" si="4"/>
        <v>114</v>
      </c>
      <c r="DL7" s="75">
        <f t="shared" si="4"/>
        <v>115</v>
      </c>
      <c r="DM7" s="75">
        <f t="shared" si="4"/>
        <v>116</v>
      </c>
      <c r="DN7" s="75">
        <f t="shared" si="4"/>
        <v>117</v>
      </c>
      <c r="DO7" s="75">
        <f t="shared" si="4"/>
        <v>118</v>
      </c>
      <c r="DP7" s="75">
        <f t="shared" si="4"/>
        <v>119</v>
      </c>
      <c r="DQ7" s="75">
        <f t="shared" si="4"/>
        <v>120</v>
      </c>
      <c r="DR7" s="75">
        <f t="shared" si="4"/>
        <v>121</v>
      </c>
      <c r="DS7" s="75">
        <f t="shared" si="4"/>
        <v>122</v>
      </c>
      <c r="DT7" s="75">
        <f t="shared" si="4"/>
        <v>123</v>
      </c>
      <c r="DU7" s="75">
        <f t="shared" si="4"/>
        <v>124</v>
      </c>
      <c r="DV7" s="75">
        <f t="shared" si="4"/>
        <v>125</v>
      </c>
      <c r="DW7" s="75">
        <f t="shared" si="4"/>
        <v>126</v>
      </c>
      <c r="DX7" s="75">
        <f t="shared" si="4"/>
        <v>127</v>
      </c>
      <c r="DY7" s="75">
        <f t="shared" si="4"/>
        <v>128</v>
      </c>
      <c r="DZ7" s="75">
        <f t="shared" si="4"/>
        <v>129</v>
      </c>
      <c r="EA7" s="75">
        <f t="shared" ref="EA7:GL7" si="5">DZ7+1</f>
        <v>130</v>
      </c>
      <c r="EB7" s="75">
        <f t="shared" si="5"/>
        <v>131</v>
      </c>
      <c r="EC7" s="75">
        <f t="shared" si="5"/>
        <v>132</v>
      </c>
      <c r="ED7" s="75">
        <f t="shared" si="5"/>
        <v>133</v>
      </c>
      <c r="EE7" s="75">
        <f t="shared" si="5"/>
        <v>134</v>
      </c>
      <c r="EF7" s="75">
        <f t="shared" si="5"/>
        <v>135</v>
      </c>
      <c r="EG7" s="75">
        <f t="shared" si="5"/>
        <v>136</v>
      </c>
      <c r="EH7" s="75">
        <f t="shared" si="5"/>
        <v>137</v>
      </c>
      <c r="EI7" s="75">
        <f t="shared" si="5"/>
        <v>138</v>
      </c>
      <c r="EJ7" s="75">
        <f t="shared" si="5"/>
        <v>139</v>
      </c>
      <c r="EK7" s="75">
        <f t="shared" si="5"/>
        <v>140</v>
      </c>
      <c r="EL7" s="75">
        <f t="shared" si="5"/>
        <v>141</v>
      </c>
      <c r="EM7" s="75">
        <f t="shared" si="5"/>
        <v>142</v>
      </c>
      <c r="EN7" s="75">
        <f t="shared" si="5"/>
        <v>143</v>
      </c>
      <c r="EO7" s="75">
        <f t="shared" si="5"/>
        <v>144</v>
      </c>
      <c r="EP7" s="75">
        <f t="shared" si="5"/>
        <v>145</v>
      </c>
      <c r="EQ7" s="75">
        <f t="shared" si="5"/>
        <v>146</v>
      </c>
      <c r="ER7" s="75">
        <f t="shared" si="5"/>
        <v>147</v>
      </c>
      <c r="ES7" s="75">
        <f t="shared" si="5"/>
        <v>148</v>
      </c>
      <c r="ET7" s="75">
        <f t="shared" si="5"/>
        <v>149</v>
      </c>
      <c r="EU7" s="75">
        <f t="shared" si="5"/>
        <v>150</v>
      </c>
      <c r="EV7" s="75">
        <f t="shared" si="5"/>
        <v>151</v>
      </c>
      <c r="EW7" s="75">
        <f t="shared" si="5"/>
        <v>152</v>
      </c>
      <c r="EX7" s="75">
        <f t="shared" si="5"/>
        <v>153</v>
      </c>
      <c r="EY7" s="75">
        <f t="shared" si="5"/>
        <v>154</v>
      </c>
      <c r="EZ7" s="75">
        <f t="shared" si="5"/>
        <v>155</v>
      </c>
      <c r="FA7" s="75">
        <f t="shared" si="5"/>
        <v>156</v>
      </c>
      <c r="FB7" s="75">
        <f t="shared" si="5"/>
        <v>157</v>
      </c>
      <c r="FC7" s="75">
        <f t="shared" si="5"/>
        <v>158</v>
      </c>
      <c r="FD7" s="75">
        <f t="shared" si="5"/>
        <v>159</v>
      </c>
      <c r="FE7" s="75">
        <f t="shared" si="5"/>
        <v>160</v>
      </c>
      <c r="FF7" s="75">
        <f t="shared" si="5"/>
        <v>161</v>
      </c>
      <c r="FG7" s="75">
        <f t="shared" si="5"/>
        <v>162</v>
      </c>
      <c r="FH7" s="75">
        <f t="shared" si="5"/>
        <v>163</v>
      </c>
      <c r="FI7" s="75">
        <f t="shared" si="5"/>
        <v>164</v>
      </c>
      <c r="FJ7" s="75">
        <f t="shared" si="5"/>
        <v>165</v>
      </c>
      <c r="FK7" s="75">
        <f t="shared" si="5"/>
        <v>166</v>
      </c>
      <c r="FL7" s="75">
        <f t="shared" si="5"/>
        <v>167</v>
      </c>
      <c r="FM7" s="75">
        <f t="shared" si="5"/>
        <v>168</v>
      </c>
      <c r="FN7" s="75">
        <f t="shared" si="5"/>
        <v>169</v>
      </c>
      <c r="FO7" s="75">
        <f t="shared" si="5"/>
        <v>170</v>
      </c>
      <c r="FP7" s="75">
        <f t="shared" si="5"/>
        <v>171</v>
      </c>
      <c r="FQ7" s="75">
        <f t="shared" si="5"/>
        <v>172</v>
      </c>
      <c r="FR7" s="75">
        <f t="shared" si="5"/>
        <v>173</v>
      </c>
      <c r="FS7" s="75">
        <f t="shared" si="5"/>
        <v>174</v>
      </c>
      <c r="FT7" s="75">
        <f t="shared" si="5"/>
        <v>175</v>
      </c>
      <c r="FU7" s="75">
        <f t="shared" si="5"/>
        <v>176</v>
      </c>
      <c r="FV7" s="75">
        <f t="shared" si="5"/>
        <v>177</v>
      </c>
      <c r="FW7" s="75">
        <f t="shared" si="5"/>
        <v>178</v>
      </c>
      <c r="FX7" s="75">
        <f t="shared" si="5"/>
        <v>179</v>
      </c>
      <c r="FY7" s="75">
        <f t="shared" si="5"/>
        <v>180</v>
      </c>
      <c r="FZ7" s="75">
        <f t="shared" si="5"/>
        <v>181</v>
      </c>
      <c r="GA7" s="75">
        <f t="shared" si="5"/>
        <v>182</v>
      </c>
      <c r="GB7" s="75">
        <f t="shared" si="5"/>
        <v>183</v>
      </c>
      <c r="GC7" s="75">
        <f t="shared" si="5"/>
        <v>184</v>
      </c>
      <c r="GD7" s="75">
        <f t="shared" si="5"/>
        <v>185</v>
      </c>
      <c r="GE7" s="75">
        <f t="shared" si="5"/>
        <v>186</v>
      </c>
      <c r="GF7" s="75">
        <f t="shared" si="5"/>
        <v>187</v>
      </c>
      <c r="GG7" s="75">
        <f t="shared" si="5"/>
        <v>188</v>
      </c>
      <c r="GH7" s="75">
        <f t="shared" si="5"/>
        <v>189</v>
      </c>
      <c r="GI7" s="75">
        <f t="shared" si="5"/>
        <v>190</v>
      </c>
      <c r="GJ7" s="75">
        <f t="shared" si="5"/>
        <v>191</v>
      </c>
      <c r="GK7" s="75">
        <f t="shared" si="5"/>
        <v>192</v>
      </c>
      <c r="GL7" s="75">
        <f t="shared" si="5"/>
        <v>193</v>
      </c>
      <c r="GM7" s="75">
        <f t="shared" ref="GM7:HI7" si="6">GL7+1</f>
        <v>194</v>
      </c>
      <c r="GN7" s="75">
        <f t="shared" si="6"/>
        <v>195</v>
      </c>
      <c r="GO7" s="75">
        <f t="shared" si="6"/>
        <v>196</v>
      </c>
      <c r="GP7" s="75">
        <f t="shared" si="6"/>
        <v>197</v>
      </c>
      <c r="GQ7" s="75">
        <f t="shared" si="6"/>
        <v>198</v>
      </c>
      <c r="GR7" s="75">
        <f t="shared" si="6"/>
        <v>199</v>
      </c>
      <c r="GS7" s="75">
        <f t="shared" si="6"/>
        <v>200</v>
      </c>
      <c r="GT7" s="75">
        <f t="shared" si="6"/>
        <v>201</v>
      </c>
      <c r="GU7" s="75">
        <f t="shared" si="6"/>
        <v>202</v>
      </c>
      <c r="GV7" s="75">
        <f t="shared" si="6"/>
        <v>203</v>
      </c>
      <c r="GW7" s="75">
        <f t="shared" si="6"/>
        <v>204</v>
      </c>
      <c r="GX7" s="75">
        <f t="shared" si="6"/>
        <v>205</v>
      </c>
      <c r="GY7" s="75">
        <f t="shared" si="6"/>
        <v>206</v>
      </c>
      <c r="GZ7" s="75">
        <f t="shared" si="6"/>
        <v>207</v>
      </c>
      <c r="HA7" s="75">
        <f t="shared" si="6"/>
        <v>208</v>
      </c>
      <c r="HB7" s="75">
        <f t="shared" si="6"/>
        <v>209</v>
      </c>
      <c r="HC7" s="75">
        <f t="shared" si="6"/>
        <v>210</v>
      </c>
      <c r="HD7" s="75">
        <f t="shared" si="6"/>
        <v>211</v>
      </c>
      <c r="HE7" s="75">
        <f t="shared" si="6"/>
        <v>212</v>
      </c>
      <c r="HF7" s="75">
        <f t="shared" si="6"/>
        <v>213</v>
      </c>
      <c r="HG7" s="75">
        <f t="shared" si="6"/>
        <v>214</v>
      </c>
      <c r="HH7" s="75">
        <f t="shared" si="6"/>
        <v>215</v>
      </c>
      <c r="HI7" s="75">
        <f t="shared" si="6"/>
        <v>216</v>
      </c>
    </row>
    <row r="8" spans="1:217" x14ac:dyDescent="0.2">
      <c r="A8" s="23" t="s">
        <v>56</v>
      </c>
      <c r="B8" s="75" t="s">
        <v>57</v>
      </c>
      <c r="C8" s="75" t="s">
        <v>57</v>
      </c>
      <c r="D8" s="75" t="s">
        <v>57</v>
      </c>
      <c r="E8" s="75" t="s">
        <v>57</v>
      </c>
      <c r="F8" s="75" t="s">
        <v>58</v>
      </c>
      <c r="G8" s="75" t="s">
        <v>58</v>
      </c>
      <c r="H8" s="75" t="s">
        <v>59</v>
      </c>
      <c r="I8" s="75" t="s">
        <v>59</v>
      </c>
      <c r="J8" s="75" t="s">
        <v>59</v>
      </c>
      <c r="K8" s="75" t="s">
        <v>59</v>
      </c>
      <c r="L8" s="75" t="s">
        <v>59</v>
      </c>
      <c r="M8" s="75" t="s">
        <v>59</v>
      </c>
      <c r="N8" s="75" t="s">
        <v>59</v>
      </c>
      <c r="O8" s="75" t="s">
        <v>59</v>
      </c>
      <c r="P8" s="75" t="s">
        <v>59</v>
      </c>
      <c r="Q8" s="75" t="s">
        <v>59</v>
      </c>
      <c r="R8" s="75" t="s">
        <v>59</v>
      </c>
      <c r="S8" s="75" t="s">
        <v>59</v>
      </c>
      <c r="T8" s="75" t="s">
        <v>60</v>
      </c>
      <c r="U8" s="75" t="s">
        <v>60</v>
      </c>
      <c r="V8" s="75" t="s">
        <v>60</v>
      </c>
      <c r="W8" s="75" t="s">
        <v>60</v>
      </c>
      <c r="X8" s="75" t="s">
        <v>60</v>
      </c>
      <c r="Y8" s="75" t="s">
        <v>60</v>
      </c>
      <c r="Z8" s="75" t="s">
        <v>60</v>
      </c>
      <c r="AA8" s="75" t="s">
        <v>60</v>
      </c>
      <c r="AB8" s="75" t="s">
        <v>60</v>
      </c>
      <c r="AC8" s="75" t="s">
        <v>60</v>
      </c>
      <c r="AD8" s="75" t="s">
        <v>60</v>
      </c>
      <c r="AE8" s="75" t="s">
        <v>60</v>
      </c>
      <c r="AF8" s="75" t="s">
        <v>60</v>
      </c>
      <c r="AG8" s="75" t="s">
        <v>60</v>
      </c>
      <c r="AH8" s="75" t="s">
        <v>60</v>
      </c>
      <c r="AI8" s="75" t="s">
        <v>60</v>
      </c>
      <c r="AJ8" s="75" t="s">
        <v>60</v>
      </c>
      <c r="AK8" s="75" t="s">
        <v>60</v>
      </c>
      <c r="AL8" s="75" t="s">
        <v>60</v>
      </c>
      <c r="AM8" s="75" t="s">
        <v>60</v>
      </c>
      <c r="AN8" s="75" t="s">
        <v>60</v>
      </c>
      <c r="AO8" s="75" t="s">
        <v>60</v>
      </c>
      <c r="AP8" s="75" t="s">
        <v>60</v>
      </c>
      <c r="AQ8" s="75" t="s">
        <v>60</v>
      </c>
      <c r="AR8" s="75" t="s">
        <v>60</v>
      </c>
      <c r="AS8" s="75" t="s">
        <v>60</v>
      </c>
      <c r="AT8" s="75" t="s">
        <v>60</v>
      </c>
      <c r="AU8" s="75" t="s">
        <v>60</v>
      </c>
      <c r="AV8" s="75" t="s">
        <v>60</v>
      </c>
      <c r="AW8" s="75" t="s">
        <v>60</v>
      </c>
      <c r="AX8" s="75" t="s">
        <v>60</v>
      </c>
      <c r="AY8" s="75" t="s">
        <v>60</v>
      </c>
      <c r="AZ8" s="75" t="s">
        <v>60</v>
      </c>
      <c r="BA8" s="75" t="s">
        <v>60</v>
      </c>
      <c r="BB8" s="75" t="s">
        <v>60</v>
      </c>
      <c r="BC8" s="75" t="s">
        <v>60</v>
      </c>
      <c r="BD8" s="75" t="s">
        <v>60</v>
      </c>
      <c r="BE8" s="75" t="s">
        <v>60</v>
      </c>
      <c r="BF8" s="75" t="s">
        <v>60</v>
      </c>
      <c r="BG8" s="75" t="s">
        <v>60</v>
      </c>
      <c r="BH8" s="75" t="s">
        <v>60</v>
      </c>
      <c r="BI8" s="75" t="s">
        <v>60</v>
      </c>
      <c r="BJ8" s="75" t="s">
        <v>60</v>
      </c>
      <c r="BK8" s="75" t="s">
        <v>60</v>
      </c>
      <c r="BL8" s="75" t="s">
        <v>60</v>
      </c>
      <c r="BM8" s="75" t="s">
        <v>60</v>
      </c>
      <c r="BN8" s="75" t="s">
        <v>60</v>
      </c>
      <c r="BO8" s="75" t="s">
        <v>60</v>
      </c>
      <c r="BP8" s="75" t="s">
        <v>60</v>
      </c>
      <c r="BQ8" s="75" t="s">
        <v>60</v>
      </c>
      <c r="BR8" s="75" t="s">
        <v>60</v>
      </c>
      <c r="BS8" s="75" t="s">
        <v>60</v>
      </c>
      <c r="BT8" s="75" t="s">
        <v>60</v>
      </c>
      <c r="BU8" s="75" t="s">
        <v>60</v>
      </c>
      <c r="BV8" s="75" t="s">
        <v>60</v>
      </c>
      <c r="BW8" s="75" t="s">
        <v>60</v>
      </c>
      <c r="BX8" s="75" t="s">
        <v>60</v>
      </c>
      <c r="BY8" s="75" t="s">
        <v>60</v>
      </c>
      <c r="BZ8" s="75" t="s">
        <v>60</v>
      </c>
      <c r="CA8" s="75" t="s">
        <v>60</v>
      </c>
      <c r="CB8" s="75" t="s">
        <v>60</v>
      </c>
      <c r="CC8" s="75" t="s">
        <v>60</v>
      </c>
      <c r="CD8" s="75" t="s">
        <v>60</v>
      </c>
      <c r="CE8" s="75" t="s">
        <v>60</v>
      </c>
      <c r="CF8" s="75" t="s">
        <v>60</v>
      </c>
      <c r="CG8" s="75" t="s">
        <v>60</v>
      </c>
      <c r="CH8" s="75" t="s">
        <v>60</v>
      </c>
      <c r="CI8" s="75" t="s">
        <v>60</v>
      </c>
      <c r="CJ8" s="75" t="s">
        <v>60</v>
      </c>
      <c r="CK8" s="75" t="s">
        <v>60</v>
      </c>
      <c r="CL8" s="75" t="s">
        <v>60</v>
      </c>
      <c r="CM8" s="75" t="s">
        <v>60</v>
      </c>
      <c r="CN8" s="75" t="s">
        <v>60</v>
      </c>
      <c r="CO8" s="75" t="s">
        <v>60</v>
      </c>
      <c r="CP8" s="75" t="s">
        <v>60</v>
      </c>
      <c r="CQ8" s="75" t="s">
        <v>60</v>
      </c>
      <c r="CR8" s="75" t="s">
        <v>60</v>
      </c>
      <c r="CS8" s="75" t="s">
        <v>60</v>
      </c>
      <c r="CT8" s="75" t="s">
        <v>60</v>
      </c>
      <c r="CU8" s="75" t="s">
        <v>60</v>
      </c>
      <c r="CV8" s="75" t="s">
        <v>60</v>
      </c>
      <c r="CW8" s="75" t="s">
        <v>60</v>
      </c>
      <c r="CX8" s="75" t="s">
        <v>60</v>
      </c>
      <c r="CY8" s="75" t="s">
        <v>60</v>
      </c>
      <c r="CZ8" s="75" t="s">
        <v>60</v>
      </c>
      <c r="DA8" s="75" t="s">
        <v>60</v>
      </c>
      <c r="DB8" s="75" t="s">
        <v>60</v>
      </c>
      <c r="DC8" s="75" t="s">
        <v>60</v>
      </c>
      <c r="DD8" s="75" t="s">
        <v>60</v>
      </c>
      <c r="DE8" s="75" t="s">
        <v>60</v>
      </c>
      <c r="DF8" s="75" t="s">
        <v>60</v>
      </c>
      <c r="DG8" s="75" t="s">
        <v>60</v>
      </c>
      <c r="DH8" s="75" t="s">
        <v>60</v>
      </c>
      <c r="DI8" s="75" t="s">
        <v>60</v>
      </c>
      <c r="DJ8" s="75" t="s">
        <v>60</v>
      </c>
      <c r="DK8" s="75" t="s">
        <v>60</v>
      </c>
      <c r="DL8" s="75" t="s">
        <v>60</v>
      </c>
      <c r="DM8" s="75" t="s">
        <v>60</v>
      </c>
      <c r="DN8" s="75" t="s">
        <v>60</v>
      </c>
      <c r="DO8" s="75" t="s">
        <v>60</v>
      </c>
      <c r="DP8" s="75" t="s">
        <v>60</v>
      </c>
      <c r="DQ8" s="75" t="s">
        <v>60</v>
      </c>
      <c r="DR8" s="75" t="s">
        <v>60</v>
      </c>
      <c r="DS8" s="75" t="s">
        <v>60</v>
      </c>
      <c r="DT8" s="75" t="s">
        <v>60</v>
      </c>
      <c r="DU8" s="75" t="s">
        <v>60</v>
      </c>
      <c r="DV8" s="75" t="s">
        <v>60</v>
      </c>
      <c r="DW8" s="75" t="s">
        <v>60</v>
      </c>
      <c r="DX8" s="75" t="s">
        <v>60</v>
      </c>
      <c r="DY8" s="75" t="s">
        <v>60</v>
      </c>
      <c r="DZ8" s="75" t="s">
        <v>60</v>
      </c>
      <c r="EA8" s="75" t="s">
        <v>60</v>
      </c>
      <c r="EB8" s="75" t="s">
        <v>60</v>
      </c>
      <c r="EC8" s="75" t="s">
        <v>60</v>
      </c>
      <c r="ED8" s="75" t="s">
        <v>60</v>
      </c>
      <c r="EE8" s="75" t="s">
        <v>60</v>
      </c>
      <c r="EF8" s="75" t="s">
        <v>60</v>
      </c>
      <c r="EG8" s="75" t="s">
        <v>60</v>
      </c>
      <c r="EH8" s="75" t="s">
        <v>60</v>
      </c>
      <c r="EI8" s="75" t="s">
        <v>60</v>
      </c>
      <c r="EJ8" s="75" t="s">
        <v>60</v>
      </c>
      <c r="EK8" s="75" t="s">
        <v>60</v>
      </c>
      <c r="EL8" s="75" t="s">
        <v>60</v>
      </c>
      <c r="EM8" s="75" t="s">
        <v>60</v>
      </c>
      <c r="EN8" s="75" t="s">
        <v>60</v>
      </c>
      <c r="EO8" s="75" t="s">
        <v>60</v>
      </c>
      <c r="EP8" s="75" t="s">
        <v>60</v>
      </c>
      <c r="EQ8" s="75" t="s">
        <v>60</v>
      </c>
      <c r="ER8" s="75" t="s">
        <v>60</v>
      </c>
      <c r="ES8" s="75" t="s">
        <v>60</v>
      </c>
      <c r="ET8" s="75" t="s">
        <v>60</v>
      </c>
      <c r="EU8" s="75" t="s">
        <v>60</v>
      </c>
      <c r="EV8" s="75" t="s">
        <v>60</v>
      </c>
      <c r="EW8" s="75" t="s">
        <v>60</v>
      </c>
      <c r="EX8" s="75" t="s">
        <v>60</v>
      </c>
      <c r="EY8" s="75" t="s">
        <v>60</v>
      </c>
      <c r="EZ8" s="75" t="s">
        <v>60</v>
      </c>
      <c r="FA8" s="75" t="s">
        <v>60</v>
      </c>
      <c r="FB8" s="75" t="s">
        <v>60</v>
      </c>
      <c r="FC8" s="75" t="s">
        <v>60</v>
      </c>
      <c r="FD8" s="75" t="s">
        <v>60</v>
      </c>
      <c r="FE8" s="75" t="s">
        <v>60</v>
      </c>
      <c r="FF8" s="75" t="s">
        <v>60</v>
      </c>
      <c r="FG8" s="75" t="s">
        <v>60</v>
      </c>
      <c r="FH8" s="75" t="s">
        <v>60</v>
      </c>
      <c r="FI8" s="75" t="s">
        <v>60</v>
      </c>
      <c r="FJ8" s="75" t="s">
        <v>60</v>
      </c>
      <c r="FK8" s="75" t="s">
        <v>60</v>
      </c>
      <c r="FL8" s="75" t="s">
        <v>60</v>
      </c>
      <c r="FM8" s="75" t="s">
        <v>60</v>
      </c>
      <c r="FN8" s="75" t="s">
        <v>60</v>
      </c>
      <c r="FO8" s="75" t="s">
        <v>60</v>
      </c>
      <c r="FP8" s="75" t="s">
        <v>60</v>
      </c>
      <c r="FQ8" s="75" t="s">
        <v>60</v>
      </c>
      <c r="FR8" s="75" t="s">
        <v>60</v>
      </c>
      <c r="FS8" s="75" t="s">
        <v>60</v>
      </c>
      <c r="FT8" s="75" t="s">
        <v>60</v>
      </c>
      <c r="FU8" s="75" t="s">
        <v>60</v>
      </c>
      <c r="FV8" s="75" t="s">
        <v>60</v>
      </c>
      <c r="FW8" s="75" t="s">
        <v>60</v>
      </c>
      <c r="FX8" s="75" t="s">
        <v>60</v>
      </c>
      <c r="FY8" s="75" t="s">
        <v>60</v>
      </c>
      <c r="FZ8" s="75" t="s">
        <v>60</v>
      </c>
      <c r="GA8" s="75" t="s">
        <v>60</v>
      </c>
      <c r="GB8" s="75" t="s">
        <v>60</v>
      </c>
      <c r="GC8" s="75" t="s">
        <v>60</v>
      </c>
      <c r="GD8" s="75" t="s">
        <v>60</v>
      </c>
      <c r="GE8" s="75" t="s">
        <v>60</v>
      </c>
      <c r="GF8" s="75" t="s">
        <v>60</v>
      </c>
      <c r="GG8" s="75" t="s">
        <v>60</v>
      </c>
      <c r="GH8" s="75" t="s">
        <v>60</v>
      </c>
      <c r="GI8" s="75" t="s">
        <v>60</v>
      </c>
      <c r="GJ8" s="75" t="s">
        <v>60</v>
      </c>
      <c r="GK8" s="75" t="s">
        <v>60</v>
      </c>
      <c r="GL8" s="75" t="s">
        <v>60</v>
      </c>
      <c r="GM8" s="75" t="s">
        <v>60</v>
      </c>
      <c r="GN8" s="75" t="s">
        <v>60</v>
      </c>
      <c r="GO8" s="75" t="s">
        <v>60</v>
      </c>
      <c r="GP8" s="75" t="s">
        <v>60</v>
      </c>
      <c r="GQ8" s="75" t="s">
        <v>60</v>
      </c>
      <c r="GR8" s="75" t="s">
        <v>60</v>
      </c>
      <c r="GS8" s="75" t="s">
        <v>60</v>
      </c>
      <c r="GT8" s="75" t="s">
        <v>60</v>
      </c>
      <c r="GU8" s="75" t="s">
        <v>60</v>
      </c>
      <c r="GV8" s="75" t="s">
        <v>60</v>
      </c>
      <c r="GW8" s="75" t="s">
        <v>60</v>
      </c>
      <c r="GX8" s="75" t="s">
        <v>60</v>
      </c>
      <c r="GY8" s="75" t="s">
        <v>60</v>
      </c>
      <c r="GZ8" s="75" t="s">
        <v>60</v>
      </c>
      <c r="HA8" s="75" t="s">
        <v>60</v>
      </c>
      <c r="HB8" s="75" t="s">
        <v>60</v>
      </c>
      <c r="HC8" s="75" t="s">
        <v>60</v>
      </c>
      <c r="HD8" s="75" t="s">
        <v>60</v>
      </c>
      <c r="HE8" s="75" t="s">
        <v>60</v>
      </c>
      <c r="HF8" s="75" t="s">
        <v>60</v>
      </c>
      <c r="HG8" s="75" t="s">
        <v>60</v>
      </c>
      <c r="HH8" s="75" t="s">
        <v>60</v>
      </c>
      <c r="HI8" s="75" t="s">
        <v>60</v>
      </c>
    </row>
    <row r="9" spans="1:217" s="27" customFormat="1" x14ac:dyDescent="0.2">
      <c r="A9" s="23" t="s">
        <v>25</v>
      </c>
      <c r="B9" s="75" t="s">
        <v>26</v>
      </c>
      <c r="C9" s="75" t="str">
        <f t="shared" ref="C9:BN9" si="7">B9</f>
        <v>REAL</v>
      </c>
      <c r="D9" s="75" t="str">
        <f t="shared" si="7"/>
        <v>REAL</v>
      </c>
      <c r="E9" s="75" t="str">
        <f t="shared" si="7"/>
        <v>REAL</v>
      </c>
      <c r="F9" s="75" t="str">
        <f t="shared" si="7"/>
        <v>REAL</v>
      </c>
      <c r="G9" s="75" t="str">
        <f t="shared" si="7"/>
        <v>REAL</v>
      </c>
      <c r="H9" s="75" t="str">
        <f t="shared" si="7"/>
        <v>REAL</v>
      </c>
      <c r="I9" s="75" t="str">
        <f t="shared" si="7"/>
        <v>REAL</v>
      </c>
      <c r="J9" s="75" t="str">
        <f t="shared" si="7"/>
        <v>REAL</v>
      </c>
      <c r="K9" s="75" t="str">
        <f t="shared" si="7"/>
        <v>REAL</v>
      </c>
      <c r="L9" s="75" t="str">
        <f t="shared" si="7"/>
        <v>REAL</v>
      </c>
      <c r="M9" s="75" t="s">
        <v>26</v>
      </c>
      <c r="N9" s="75" t="str">
        <f t="shared" si="7"/>
        <v>REAL</v>
      </c>
      <c r="O9" s="75" t="str">
        <f t="shared" si="7"/>
        <v>REAL</v>
      </c>
      <c r="P9" s="75" t="str">
        <f t="shared" si="7"/>
        <v>REAL</v>
      </c>
      <c r="Q9" s="75" t="str">
        <f t="shared" si="7"/>
        <v>REAL</v>
      </c>
      <c r="R9" s="75" t="str">
        <f t="shared" si="7"/>
        <v>REAL</v>
      </c>
      <c r="S9" s="75" t="str">
        <f t="shared" si="7"/>
        <v>REAL</v>
      </c>
      <c r="T9" s="75" t="str">
        <f t="shared" si="7"/>
        <v>REAL</v>
      </c>
      <c r="U9" s="75" t="str">
        <f t="shared" si="7"/>
        <v>REAL</v>
      </c>
      <c r="V9" s="75" t="str">
        <f t="shared" si="7"/>
        <v>REAL</v>
      </c>
      <c r="W9" s="75" t="str">
        <f t="shared" si="7"/>
        <v>REAL</v>
      </c>
      <c r="X9" s="75" t="s">
        <v>26</v>
      </c>
      <c r="Y9" s="75" t="str">
        <f t="shared" si="7"/>
        <v>REAL</v>
      </c>
      <c r="Z9" s="75" t="str">
        <f t="shared" si="7"/>
        <v>REAL</v>
      </c>
      <c r="AA9" s="75" t="str">
        <f t="shared" si="7"/>
        <v>REAL</v>
      </c>
      <c r="AB9" s="75" t="str">
        <f t="shared" si="7"/>
        <v>REAL</v>
      </c>
      <c r="AC9" s="75" t="str">
        <f t="shared" si="7"/>
        <v>REAL</v>
      </c>
      <c r="AD9" s="75" t="str">
        <f t="shared" si="7"/>
        <v>REAL</v>
      </c>
      <c r="AE9" s="75" t="str">
        <f t="shared" si="7"/>
        <v>REAL</v>
      </c>
      <c r="AF9" s="75" t="str">
        <f t="shared" si="7"/>
        <v>REAL</v>
      </c>
      <c r="AG9" s="75" t="str">
        <f t="shared" si="7"/>
        <v>REAL</v>
      </c>
      <c r="AH9" s="75" t="str">
        <f t="shared" si="7"/>
        <v>REAL</v>
      </c>
      <c r="AI9" s="75" t="s">
        <v>26</v>
      </c>
      <c r="AJ9" s="75" t="str">
        <f t="shared" si="7"/>
        <v>REAL</v>
      </c>
      <c r="AK9" s="75" t="str">
        <f t="shared" si="7"/>
        <v>REAL</v>
      </c>
      <c r="AL9" s="75" t="str">
        <f t="shared" si="7"/>
        <v>REAL</v>
      </c>
      <c r="AM9" s="75" t="str">
        <f t="shared" si="7"/>
        <v>REAL</v>
      </c>
      <c r="AN9" s="75" t="str">
        <f t="shared" si="7"/>
        <v>REAL</v>
      </c>
      <c r="AO9" s="75" t="str">
        <f t="shared" si="7"/>
        <v>REAL</v>
      </c>
      <c r="AP9" s="75" t="str">
        <f t="shared" si="7"/>
        <v>REAL</v>
      </c>
      <c r="AQ9" s="75" t="str">
        <f t="shared" si="7"/>
        <v>REAL</v>
      </c>
      <c r="AR9" s="75" t="str">
        <f t="shared" si="7"/>
        <v>REAL</v>
      </c>
      <c r="AS9" s="75" t="str">
        <f t="shared" si="7"/>
        <v>REAL</v>
      </c>
      <c r="AT9" s="75" t="s">
        <v>26</v>
      </c>
      <c r="AU9" s="75" t="str">
        <f t="shared" si="7"/>
        <v>REAL</v>
      </c>
      <c r="AV9" s="75" t="str">
        <f t="shared" si="7"/>
        <v>REAL</v>
      </c>
      <c r="AW9" s="75" t="str">
        <f t="shared" si="7"/>
        <v>REAL</v>
      </c>
      <c r="AX9" s="75" t="str">
        <f t="shared" si="7"/>
        <v>REAL</v>
      </c>
      <c r="AY9" s="75" t="str">
        <f t="shared" si="7"/>
        <v>REAL</v>
      </c>
      <c r="AZ9" s="75" t="str">
        <f t="shared" si="7"/>
        <v>REAL</v>
      </c>
      <c r="BA9" s="75" t="str">
        <f t="shared" si="7"/>
        <v>REAL</v>
      </c>
      <c r="BB9" s="75" t="str">
        <f t="shared" si="7"/>
        <v>REAL</v>
      </c>
      <c r="BC9" s="75" t="str">
        <f t="shared" si="7"/>
        <v>REAL</v>
      </c>
      <c r="BD9" s="75" t="str">
        <f t="shared" si="7"/>
        <v>REAL</v>
      </c>
      <c r="BE9" s="75" t="s">
        <v>26</v>
      </c>
      <c r="BF9" s="75" t="str">
        <f t="shared" si="7"/>
        <v>REAL</v>
      </c>
      <c r="BG9" s="75" t="str">
        <f t="shared" si="7"/>
        <v>REAL</v>
      </c>
      <c r="BH9" s="75" t="str">
        <f t="shared" si="7"/>
        <v>REAL</v>
      </c>
      <c r="BI9" s="75" t="str">
        <f t="shared" si="7"/>
        <v>REAL</v>
      </c>
      <c r="BJ9" s="75" t="str">
        <f t="shared" si="7"/>
        <v>REAL</v>
      </c>
      <c r="BK9" s="75" t="str">
        <f t="shared" si="7"/>
        <v>REAL</v>
      </c>
      <c r="BL9" s="75" t="str">
        <f t="shared" si="7"/>
        <v>REAL</v>
      </c>
      <c r="BM9" s="75" t="str">
        <f t="shared" si="7"/>
        <v>REAL</v>
      </c>
      <c r="BN9" s="75" t="str">
        <f t="shared" si="7"/>
        <v>REAL</v>
      </c>
      <c r="BO9" s="75" t="str">
        <f t="shared" ref="BO9" si="8">BN9</f>
        <v>REAL</v>
      </c>
      <c r="BP9" s="75" t="s">
        <v>26</v>
      </c>
      <c r="BQ9" s="75" t="str">
        <f t="shared" ref="BQ9:EB9" si="9">BP9</f>
        <v>REAL</v>
      </c>
      <c r="BR9" s="75" t="str">
        <f t="shared" si="9"/>
        <v>REAL</v>
      </c>
      <c r="BS9" s="75" t="str">
        <f t="shared" si="9"/>
        <v>REAL</v>
      </c>
      <c r="BT9" s="75" t="str">
        <f t="shared" si="9"/>
        <v>REAL</v>
      </c>
      <c r="BU9" s="75" t="str">
        <f t="shared" si="9"/>
        <v>REAL</v>
      </c>
      <c r="BV9" s="75" t="str">
        <f t="shared" si="9"/>
        <v>REAL</v>
      </c>
      <c r="BW9" s="75" t="str">
        <f t="shared" si="9"/>
        <v>REAL</v>
      </c>
      <c r="BX9" s="75" t="str">
        <f t="shared" si="9"/>
        <v>REAL</v>
      </c>
      <c r="BY9" s="75" t="str">
        <f t="shared" si="9"/>
        <v>REAL</v>
      </c>
      <c r="BZ9" s="75" t="str">
        <f t="shared" si="9"/>
        <v>REAL</v>
      </c>
      <c r="CA9" s="75" t="s">
        <v>26</v>
      </c>
      <c r="CB9" s="75" t="str">
        <f t="shared" si="9"/>
        <v>REAL</v>
      </c>
      <c r="CC9" s="75" t="str">
        <f t="shared" si="9"/>
        <v>REAL</v>
      </c>
      <c r="CD9" s="75" t="str">
        <f t="shared" si="9"/>
        <v>REAL</v>
      </c>
      <c r="CE9" s="75" t="str">
        <f t="shared" si="9"/>
        <v>REAL</v>
      </c>
      <c r="CF9" s="75" t="str">
        <f t="shared" si="9"/>
        <v>REAL</v>
      </c>
      <c r="CG9" s="75" t="str">
        <f t="shared" si="9"/>
        <v>REAL</v>
      </c>
      <c r="CH9" s="75" t="str">
        <f t="shared" si="9"/>
        <v>REAL</v>
      </c>
      <c r="CI9" s="75" t="str">
        <f t="shared" si="9"/>
        <v>REAL</v>
      </c>
      <c r="CJ9" s="75" t="str">
        <f t="shared" si="9"/>
        <v>REAL</v>
      </c>
      <c r="CK9" s="75" t="str">
        <f t="shared" si="9"/>
        <v>REAL</v>
      </c>
      <c r="CL9" s="75" t="s">
        <v>26</v>
      </c>
      <c r="CM9" s="75" t="str">
        <f t="shared" si="9"/>
        <v>REAL</v>
      </c>
      <c r="CN9" s="75" t="str">
        <f t="shared" si="9"/>
        <v>REAL</v>
      </c>
      <c r="CO9" s="75" t="str">
        <f t="shared" si="9"/>
        <v>REAL</v>
      </c>
      <c r="CP9" s="75" t="str">
        <f t="shared" si="9"/>
        <v>REAL</v>
      </c>
      <c r="CQ9" s="75" t="str">
        <f t="shared" si="9"/>
        <v>REAL</v>
      </c>
      <c r="CR9" s="75" t="str">
        <f t="shared" si="9"/>
        <v>REAL</v>
      </c>
      <c r="CS9" s="75" t="str">
        <f t="shared" si="9"/>
        <v>REAL</v>
      </c>
      <c r="CT9" s="75" t="str">
        <f t="shared" si="9"/>
        <v>REAL</v>
      </c>
      <c r="CU9" s="75" t="str">
        <f t="shared" si="9"/>
        <v>REAL</v>
      </c>
      <c r="CV9" s="75" t="str">
        <f t="shared" si="9"/>
        <v>REAL</v>
      </c>
      <c r="CW9" s="75" t="s">
        <v>26</v>
      </c>
      <c r="CX9" s="75" t="str">
        <f t="shared" si="9"/>
        <v>REAL</v>
      </c>
      <c r="CY9" s="75" t="str">
        <f t="shared" si="9"/>
        <v>REAL</v>
      </c>
      <c r="CZ9" s="75" t="str">
        <f t="shared" si="9"/>
        <v>REAL</v>
      </c>
      <c r="DA9" s="75" t="str">
        <f t="shared" si="9"/>
        <v>REAL</v>
      </c>
      <c r="DB9" s="75" t="str">
        <f t="shared" si="9"/>
        <v>REAL</v>
      </c>
      <c r="DC9" s="75" t="str">
        <f t="shared" si="9"/>
        <v>REAL</v>
      </c>
      <c r="DD9" s="75" t="str">
        <f t="shared" si="9"/>
        <v>REAL</v>
      </c>
      <c r="DE9" s="75" t="str">
        <f t="shared" si="9"/>
        <v>REAL</v>
      </c>
      <c r="DF9" s="75" t="str">
        <f t="shared" si="9"/>
        <v>REAL</v>
      </c>
      <c r="DG9" s="75" t="str">
        <f t="shared" si="9"/>
        <v>REAL</v>
      </c>
      <c r="DH9" s="75" t="s">
        <v>26</v>
      </c>
      <c r="DI9" s="75" t="str">
        <f t="shared" si="9"/>
        <v>REAL</v>
      </c>
      <c r="DJ9" s="75" t="str">
        <f t="shared" si="9"/>
        <v>REAL</v>
      </c>
      <c r="DK9" s="75" t="str">
        <f t="shared" si="9"/>
        <v>REAL</v>
      </c>
      <c r="DL9" s="75" t="str">
        <f t="shared" si="9"/>
        <v>REAL</v>
      </c>
      <c r="DM9" s="75" t="str">
        <f t="shared" si="9"/>
        <v>REAL</v>
      </c>
      <c r="DN9" s="75" t="str">
        <f t="shared" si="9"/>
        <v>REAL</v>
      </c>
      <c r="DO9" s="75" t="str">
        <f t="shared" si="9"/>
        <v>REAL</v>
      </c>
      <c r="DP9" s="75" t="str">
        <f t="shared" si="9"/>
        <v>REAL</v>
      </c>
      <c r="DQ9" s="75" t="str">
        <f t="shared" si="9"/>
        <v>REAL</v>
      </c>
      <c r="DR9" s="75" t="str">
        <f t="shared" si="9"/>
        <v>REAL</v>
      </c>
      <c r="DS9" s="75" t="s">
        <v>26</v>
      </c>
      <c r="DT9" s="75" t="str">
        <f t="shared" si="9"/>
        <v>REAL</v>
      </c>
      <c r="DU9" s="75" t="str">
        <f t="shared" si="9"/>
        <v>REAL</v>
      </c>
      <c r="DV9" s="75" t="str">
        <f t="shared" si="9"/>
        <v>REAL</v>
      </c>
      <c r="DW9" s="75" t="str">
        <f t="shared" si="9"/>
        <v>REAL</v>
      </c>
      <c r="DX9" s="75" t="str">
        <f t="shared" si="9"/>
        <v>REAL</v>
      </c>
      <c r="DY9" s="75" t="str">
        <f t="shared" si="9"/>
        <v>REAL</v>
      </c>
      <c r="DZ9" s="75" t="str">
        <f t="shared" si="9"/>
        <v>REAL</v>
      </c>
      <c r="EA9" s="75" t="str">
        <f t="shared" si="9"/>
        <v>REAL</v>
      </c>
      <c r="EB9" s="75" t="str">
        <f t="shared" si="9"/>
        <v>REAL</v>
      </c>
      <c r="EC9" s="75" t="str">
        <f t="shared" ref="EC9" si="10">EB9</f>
        <v>REAL</v>
      </c>
      <c r="ED9" s="75" t="s">
        <v>26</v>
      </c>
      <c r="EE9" s="75" t="str">
        <f t="shared" ref="EE9:GP9" si="11">ED9</f>
        <v>REAL</v>
      </c>
      <c r="EF9" s="75" t="str">
        <f t="shared" si="11"/>
        <v>REAL</v>
      </c>
      <c r="EG9" s="75" t="str">
        <f t="shared" si="11"/>
        <v>REAL</v>
      </c>
      <c r="EH9" s="75" t="str">
        <f t="shared" si="11"/>
        <v>REAL</v>
      </c>
      <c r="EI9" s="75" t="str">
        <f t="shared" si="11"/>
        <v>REAL</v>
      </c>
      <c r="EJ9" s="75" t="str">
        <f t="shared" si="11"/>
        <v>REAL</v>
      </c>
      <c r="EK9" s="75" t="str">
        <f t="shared" si="11"/>
        <v>REAL</v>
      </c>
      <c r="EL9" s="75" t="str">
        <f t="shared" si="11"/>
        <v>REAL</v>
      </c>
      <c r="EM9" s="75" t="str">
        <f t="shared" si="11"/>
        <v>REAL</v>
      </c>
      <c r="EN9" s="75" t="str">
        <f t="shared" si="11"/>
        <v>REAL</v>
      </c>
      <c r="EO9" s="75" t="s">
        <v>26</v>
      </c>
      <c r="EP9" s="75" t="str">
        <f t="shared" si="11"/>
        <v>REAL</v>
      </c>
      <c r="EQ9" s="75" t="str">
        <f t="shared" si="11"/>
        <v>REAL</v>
      </c>
      <c r="ER9" s="75" t="str">
        <f t="shared" si="11"/>
        <v>REAL</v>
      </c>
      <c r="ES9" s="75" t="str">
        <f t="shared" si="11"/>
        <v>REAL</v>
      </c>
      <c r="ET9" s="75" t="str">
        <f t="shared" si="11"/>
        <v>REAL</v>
      </c>
      <c r="EU9" s="75" t="str">
        <f t="shared" si="11"/>
        <v>REAL</v>
      </c>
      <c r="EV9" s="75" t="str">
        <f t="shared" si="11"/>
        <v>REAL</v>
      </c>
      <c r="EW9" s="75" t="str">
        <f t="shared" si="11"/>
        <v>REAL</v>
      </c>
      <c r="EX9" s="75" t="str">
        <f t="shared" si="11"/>
        <v>REAL</v>
      </c>
      <c r="EY9" s="75" t="str">
        <f t="shared" si="11"/>
        <v>REAL</v>
      </c>
      <c r="EZ9" s="75" t="s">
        <v>26</v>
      </c>
      <c r="FA9" s="75" t="str">
        <f t="shared" si="11"/>
        <v>REAL</v>
      </c>
      <c r="FB9" s="75" t="str">
        <f t="shared" si="11"/>
        <v>REAL</v>
      </c>
      <c r="FC9" s="75" t="str">
        <f t="shared" si="11"/>
        <v>REAL</v>
      </c>
      <c r="FD9" s="75" t="str">
        <f t="shared" si="11"/>
        <v>REAL</v>
      </c>
      <c r="FE9" s="75" t="str">
        <f t="shared" si="11"/>
        <v>REAL</v>
      </c>
      <c r="FF9" s="75" t="str">
        <f t="shared" si="11"/>
        <v>REAL</v>
      </c>
      <c r="FG9" s="75" t="str">
        <f t="shared" si="11"/>
        <v>REAL</v>
      </c>
      <c r="FH9" s="75" t="str">
        <f t="shared" si="11"/>
        <v>REAL</v>
      </c>
      <c r="FI9" s="75" t="str">
        <f t="shared" si="11"/>
        <v>REAL</v>
      </c>
      <c r="FJ9" s="75" t="str">
        <f t="shared" si="11"/>
        <v>REAL</v>
      </c>
      <c r="FK9" s="75" t="s">
        <v>26</v>
      </c>
      <c r="FL9" s="75" t="str">
        <f t="shared" si="11"/>
        <v>REAL</v>
      </c>
      <c r="FM9" s="75" t="str">
        <f t="shared" si="11"/>
        <v>REAL</v>
      </c>
      <c r="FN9" s="75" t="str">
        <f t="shared" si="11"/>
        <v>REAL</v>
      </c>
      <c r="FO9" s="75" t="str">
        <f t="shared" si="11"/>
        <v>REAL</v>
      </c>
      <c r="FP9" s="75" t="str">
        <f t="shared" si="11"/>
        <v>REAL</v>
      </c>
      <c r="FQ9" s="75" t="str">
        <f t="shared" si="11"/>
        <v>REAL</v>
      </c>
      <c r="FR9" s="75" t="str">
        <f t="shared" si="11"/>
        <v>REAL</v>
      </c>
      <c r="FS9" s="75" t="str">
        <f t="shared" si="11"/>
        <v>REAL</v>
      </c>
      <c r="FT9" s="75" t="str">
        <f t="shared" si="11"/>
        <v>REAL</v>
      </c>
      <c r="FU9" s="75" t="str">
        <f t="shared" si="11"/>
        <v>REAL</v>
      </c>
      <c r="FV9" s="75" t="s">
        <v>26</v>
      </c>
      <c r="FW9" s="75" t="str">
        <f t="shared" si="11"/>
        <v>REAL</v>
      </c>
      <c r="FX9" s="75" t="str">
        <f t="shared" si="11"/>
        <v>REAL</v>
      </c>
      <c r="FY9" s="75" t="str">
        <f t="shared" si="11"/>
        <v>REAL</v>
      </c>
      <c r="FZ9" s="75" t="str">
        <f t="shared" si="11"/>
        <v>REAL</v>
      </c>
      <c r="GA9" s="75" t="str">
        <f t="shared" si="11"/>
        <v>REAL</v>
      </c>
      <c r="GB9" s="75" t="str">
        <f t="shared" si="11"/>
        <v>REAL</v>
      </c>
      <c r="GC9" s="75" t="str">
        <f t="shared" si="11"/>
        <v>REAL</v>
      </c>
      <c r="GD9" s="75" t="str">
        <f t="shared" si="11"/>
        <v>REAL</v>
      </c>
      <c r="GE9" s="75" t="str">
        <f t="shared" si="11"/>
        <v>REAL</v>
      </c>
      <c r="GF9" s="75" t="str">
        <f t="shared" si="11"/>
        <v>REAL</v>
      </c>
      <c r="GG9" s="75" t="s">
        <v>26</v>
      </c>
      <c r="GH9" s="75" t="str">
        <f t="shared" si="11"/>
        <v>REAL</v>
      </c>
      <c r="GI9" s="75" t="str">
        <f t="shared" si="11"/>
        <v>REAL</v>
      </c>
      <c r="GJ9" s="75" t="str">
        <f t="shared" si="11"/>
        <v>REAL</v>
      </c>
      <c r="GK9" s="75" t="str">
        <f t="shared" si="11"/>
        <v>REAL</v>
      </c>
      <c r="GL9" s="75" t="str">
        <f t="shared" si="11"/>
        <v>REAL</v>
      </c>
      <c r="GM9" s="75" t="str">
        <f t="shared" si="11"/>
        <v>REAL</v>
      </c>
      <c r="GN9" s="75" t="str">
        <f t="shared" si="11"/>
        <v>REAL</v>
      </c>
      <c r="GO9" s="75" t="str">
        <f t="shared" si="11"/>
        <v>REAL</v>
      </c>
      <c r="GP9" s="75" t="str">
        <f t="shared" si="11"/>
        <v>REAL</v>
      </c>
      <c r="GQ9" s="75" t="str">
        <f t="shared" ref="GQ9" si="12">GP9</f>
        <v>REAL</v>
      </c>
      <c r="GR9" s="75" t="s">
        <v>26</v>
      </c>
      <c r="GS9" s="75" t="str">
        <f t="shared" ref="GS9:HI9" si="13">GR9</f>
        <v>REAL</v>
      </c>
      <c r="GT9" s="75" t="str">
        <f t="shared" si="13"/>
        <v>REAL</v>
      </c>
      <c r="GU9" s="75" t="str">
        <f t="shared" si="13"/>
        <v>REAL</v>
      </c>
      <c r="GV9" s="75" t="str">
        <f t="shared" si="13"/>
        <v>REAL</v>
      </c>
      <c r="GW9" s="75" t="str">
        <f t="shared" si="13"/>
        <v>REAL</v>
      </c>
      <c r="GX9" s="75" t="str">
        <f t="shared" si="13"/>
        <v>REAL</v>
      </c>
      <c r="GY9" s="75" t="str">
        <f t="shared" si="13"/>
        <v>REAL</v>
      </c>
      <c r="GZ9" s="75" t="str">
        <f t="shared" si="13"/>
        <v>REAL</v>
      </c>
      <c r="HA9" s="75" t="str">
        <f t="shared" si="13"/>
        <v>REAL</v>
      </c>
      <c r="HB9" s="75" t="str">
        <f t="shared" si="13"/>
        <v>REAL</v>
      </c>
      <c r="HC9" s="75" t="s">
        <v>26</v>
      </c>
      <c r="HD9" s="75" t="str">
        <f t="shared" si="13"/>
        <v>REAL</v>
      </c>
      <c r="HE9" s="75" t="str">
        <f t="shared" si="13"/>
        <v>REAL</v>
      </c>
      <c r="HF9" s="75" t="str">
        <f t="shared" si="13"/>
        <v>REAL</v>
      </c>
      <c r="HG9" s="75" t="str">
        <f t="shared" si="13"/>
        <v>REAL</v>
      </c>
      <c r="HH9" s="75" t="str">
        <f t="shared" si="13"/>
        <v>REAL</v>
      </c>
      <c r="HI9" s="75" t="str">
        <f t="shared" si="13"/>
        <v>REAL</v>
      </c>
    </row>
    <row r="10" spans="1:217" s="27" customFormat="1" x14ac:dyDescent="0.2">
      <c r="A10" s="23" t="s">
        <v>62</v>
      </c>
      <c r="B10" s="73" t="e">
        <f>#REF!</f>
        <v>#REF!</v>
      </c>
      <c r="C10" s="73" t="e">
        <f>#REF!</f>
        <v>#REF!</v>
      </c>
      <c r="D10" s="73" t="e">
        <f>#REF!</f>
        <v>#REF!</v>
      </c>
      <c r="E10" s="73" t="e">
        <f>#REF!</f>
        <v>#REF!</v>
      </c>
      <c r="F10" s="73" t="e">
        <f>#REF!</f>
        <v>#REF!</v>
      </c>
      <c r="G10" s="73" t="e">
        <f>#REF!</f>
        <v>#REF!</v>
      </c>
      <c r="H10" s="73" t="e">
        <f>#REF!</f>
        <v>#REF!</v>
      </c>
      <c r="I10" s="73" t="e">
        <f>#REF!</f>
        <v>#REF!</v>
      </c>
      <c r="J10" s="73" t="e">
        <f>#REF!</f>
        <v>#REF!</v>
      </c>
      <c r="K10" s="73" t="e">
        <f>#REF!</f>
        <v>#REF!</v>
      </c>
      <c r="L10" s="73" t="e">
        <f>#REF!</f>
        <v>#REF!</v>
      </c>
      <c r="M10" s="73" t="e">
        <f>#REF!</f>
        <v>#REF!</v>
      </c>
      <c r="N10" s="73" t="e">
        <f>#REF!</f>
        <v>#REF!</v>
      </c>
      <c r="O10" s="73" t="e">
        <f>#REF!</f>
        <v>#REF!</v>
      </c>
      <c r="P10" s="73" t="e">
        <f>#REF!</f>
        <v>#REF!</v>
      </c>
      <c r="Q10" s="73" t="e">
        <f>#REF!</f>
        <v>#REF!</v>
      </c>
      <c r="R10" s="73" t="e">
        <f>#REF!</f>
        <v>#REF!</v>
      </c>
      <c r="S10" s="73" t="e">
        <f>#REF!</f>
        <v>#REF!</v>
      </c>
      <c r="T10" s="73" t="e">
        <f>#REF!</f>
        <v>#REF!</v>
      </c>
      <c r="U10" s="73" t="e">
        <f>#REF!</f>
        <v>#REF!</v>
      </c>
      <c r="V10" s="73" t="e">
        <f>#REF!</f>
        <v>#REF!</v>
      </c>
      <c r="W10" s="73" t="e">
        <f>#REF!</f>
        <v>#REF!</v>
      </c>
      <c r="X10" s="73" t="e">
        <f>#REF!</f>
        <v>#REF!</v>
      </c>
      <c r="Y10" s="73" t="e">
        <f>#REF!</f>
        <v>#REF!</v>
      </c>
      <c r="Z10" s="73" t="e">
        <f>#REF!</f>
        <v>#REF!</v>
      </c>
      <c r="AA10" s="73" t="e">
        <f>#REF!</f>
        <v>#REF!</v>
      </c>
      <c r="AB10" s="73" t="e">
        <f>#REF!</f>
        <v>#REF!</v>
      </c>
      <c r="AC10" s="73" t="e">
        <f>#REF!</f>
        <v>#REF!</v>
      </c>
      <c r="AD10" s="73" t="e">
        <f>#REF!</f>
        <v>#REF!</v>
      </c>
      <c r="AE10" s="73" t="e">
        <f>#REF!</f>
        <v>#REF!</v>
      </c>
      <c r="AF10" s="73" t="e">
        <f>#REF!</f>
        <v>#REF!</v>
      </c>
      <c r="AG10" s="73" t="e">
        <f>#REF!</f>
        <v>#REF!</v>
      </c>
      <c r="AH10" s="73" t="e">
        <f>#REF!</f>
        <v>#REF!</v>
      </c>
      <c r="AI10" s="73" t="e">
        <f>#REF!</f>
        <v>#REF!</v>
      </c>
      <c r="AJ10" s="73" t="e">
        <f>#REF!</f>
        <v>#REF!</v>
      </c>
      <c r="AK10" s="73" t="e">
        <f>#REF!</f>
        <v>#REF!</v>
      </c>
      <c r="AL10" s="73" t="e">
        <f>#REF!</f>
        <v>#REF!</v>
      </c>
      <c r="AM10" s="73" t="e">
        <f>#REF!</f>
        <v>#REF!</v>
      </c>
      <c r="AN10" s="73" t="e">
        <f>#REF!</f>
        <v>#REF!</v>
      </c>
      <c r="AO10" s="73" t="e">
        <f>#REF!</f>
        <v>#REF!</v>
      </c>
      <c r="AP10" s="73" t="e">
        <f>#REF!</f>
        <v>#REF!</v>
      </c>
      <c r="AQ10" s="73" t="e">
        <f>#REF!</f>
        <v>#REF!</v>
      </c>
      <c r="AR10" s="73" t="e">
        <f>#REF!</f>
        <v>#REF!</v>
      </c>
      <c r="AS10" s="73" t="e">
        <f>#REF!</f>
        <v>#REF!</v>
      </c>
      <c r="AT10" s="73" t="e">
        <f>#REF!</f>
        <v>#REF!</v>
      </c>
      <c r="AU10" s="73" t="e">
        <f>#REF!</f>
        <v>#REF!</v>
      </c>
      <c r="AV10" s="73" t="e">
        <f>#REF!</f>
        <v>#REF!</v>
      </c>
      <c r="AW10" s="73" t="e">
        <f>#REF!</f>
        <v>#REF!</v>
      </c>
      <c r="AX10" s="73" t="e">
        <f>#REF!</f>
        <v>#REF!</v>
      </c>
      <c r="AY10" s="73" t="e">
        <f>#REF!</f>
        <v>#REF!</v>
      </c>
      <c r="AZ10" s="73" t="e">
        <f>#REF!</f>
        <v>#REF!</v>
      </c>
      <c r="BA10" s="73" t="e">
        <f>#REF!</f>
        <v>#REF!</v>
      </c>
      <c r="BB10" s="73" t="e">
        <f>#REF!</f>
        <v>#REF!</v>
      </c>
      <c r="BC10" s="73" t="e">
        <f>#REF!</f>
        <v>#REF!</v>
      </c>
      <c r="BD10" s="73" t="e">
        <f>#REF!</f>
        <v>#REF!</v>
      </c>
      <c r="BE10" s="73" t="e">
        <f>#REF!</f>
        <v>#REF!</v>
      </c>
      <c r="BF10" s="73" t="e">
        <f>#REF!</f>
        <v>#REF!</v>
      </c>
      <c r="BG10" s="73" t="e">
        <f>#REF!</f>
        <v>#REF!</v>
      </c>
      <c r="BH10" s="73" t="e">
        <f>#REF!</f>
        <v>#REF!</v>
      </c>
      <c r="BI10" s="73" t="e">
        <f>#REF!</f>
        <v>#REF!</v>
      </c>
      <c r="BJ10" s="73" t="e">
        <f>#REF!</f>
        <v>#REF!</v>
      </c>
      <c r="BK10" s="73" t="e">
        <f>#REF!</f>
        <v>#REF!</v>
      </c>
      <c r="BL10" s="73" t="e">
        <f>#REF!</f>
        <v>#REF!</v>
      </c>
      <c r="BM10" s="73" t="e">
        <f>#REF!</f>
        <v>#REF!</v>
      </c>
      <c r="BN10" s="73" t="e">
        <f>#REF!</f>
        <v>#REF!</v>
      </c>
      <c r="BO10" s="73" t="e">
        <f>#REF!</f>
        <v>#REF!</v>
      </c>
      <c r="BP10" s="73" t="e">
        <f>#REF!</f>
        <v>#REF!</v>
      </c>
      <c r="BQ10" s="73" t="e">
        <f>#REF!</f>
        <v>#REF!</v>
      </c>
      <c r="BR10" s="73" t="e">
        <f>#REF!</f>
        <v>#REF!</v>
      </c>
      <c r="BS10" s="73" t="e">
        <f>#REF!</f>
        <v>#REF!</v>
      </c>
      <c r="BT10" s="73" t="e">
        <f>#REF!</f>
        <v>#REF!</v>
      </c>
      <c r="BU10" s="73" t="e">
        <f>#REF!</f>
        <v>#REF!</v>
      </c>
      <c r="BV10" s="73" t="e">
        <f>#REF!</f>
        <v>#REF!</v>
      </c>
      <c r="BW10" s="73" t="e">
        <f>#REF!</f>
        <v>#REF!</v>
      </c>
      <c r="BX10" s="73" t="e">
        <f>#REF!</f>
        <v>#REF!</v>
      </c>
      <c r="BY10" s="73" t="e">
        <f>#REF!</f>
        <v>#REF!</v>
      </c>
      <c r="BZ10" s="73" t="e">
        <f>#REF!</f>
        <v>#REF!</v>
      </c>
      <c r="CA10" s="73" t="e">
        <f>#REF!</f>
        <v>#REF!</v>
      </c>
      <c r="CB10" s="73" t="e">
        <f>#REF!</f>
        <v>#REF!</v>
      </c>
      <c r="CC10" s="73" t="e">
        <f>#REF!</f>
        <v>#REF!</v>
      </c>
      <c r="CD10" s="73" t="e">
        <f>#REF!</f>
        <v>#REF!</v>
      </c>
      <c r="CE10" s="73" t="e">
        <f>#REF!</f>
        <v>#REF!</v>
      </c>
      <c r="CF10" s="73" t="e">
        <f>#REF!</f>
        <v>#REF!</v>
      </c>
      <c r="CG10" s="73" t="e">
        <f>#REF!</f>
        <v>#REF!</v>
      </c>
      <c r="CH10" s="73" t="e">
        <f>#REF!</f>
        <v>#REF!</v>
      </c>
      <c r="CI10" s="73" t="e">
        <f>#REF!</f>
        <v>#REF!</v>
      </c>
      <c r="CJ10" s="73" t="e">
        <f>#REF!</f>
        <v>#REF!</v>
      </c>
      <c r="CK10" s="73" t="e">
        <f>#REF!</f>
        <v>#REF!</v>
      </c>
      <c r="CL10" s="73" t="e">
        <f>#REF!</f>
        <v>#REF!</v>
      </c>
      <c r="CM10" s="73" t="e">
        <f>#REF!</f>
        <v>#REF!</v>
      </c>
      <c r="CN10" s="73" t="e">
        <f>#REF!</f>
        <v>#REF!</v>
      </c>
      <c r="CO10" s="73" t="e">
        <f>#REF!</f>
        <v>#REF!</v>
      </c>
      <c r="CP10" s="73" t="e">
        <f>#REF!</f>
        <v>#REF!</v>
      </c>
      <c r="CQ10" s="73" t="e">
        <f>#REF!</f>
        <v>#REF!</v>
      </c>
      <c r="CR10" s="73" t="e">
        <f>#REF!</f>
        <v>#REF!</v>
      </c>
      <c r="CS10" s="73" t="e">
        <f>#REF!</f>
        <v>#REF!</v>
      </c>
      <c r="CT10" s="73" t="e">
        <f>#REF!</f>
        <v>#REF!</v>
      </c>
      <c r="CU10" s="73" t="e">
        <f>#REF!</f>
        <v>#REF!</v>
      </c>
      <c r="CV10" s="73" t="e">
        <f>#REF!</f>
        <v>#REF!</v>
      </c>
      <c r="CW10" s="73" t="e">
        <f>#REF!</f>
        <v>#REF!</v>
      </c>
      <c r="CX10" s="73" t="e">
        <f>#REF!</f>
        <v>#REF!</v>
      </c>
      <c r="CY10" s="73" t="e">
        <f>#REF!</f>
        <v>#REF!</v>
      </c>
      <c r="CZ10" s="73" t="e">
        <f>#REF!</f>
        <v>#REF!</v>
      </c>
      <c r="DA10" s="73" t="e">
        <f>#REF!</f>
        <v>#REF!</v>
      </c>
      <c r="DB10" s="73" t="e">
        <f>#REF!</f>
        <v>#REF!</v>
      </c>
      <c r="DC10" s="73" t="e">
        <f>#REF!</f>
        <v>#REF!</v>
      </c>
      <c r="DD10" s="73" t="e">
        <f>#REF!</f>
        <v>#REF!</v>
      </c>
      <c r="DE10" s="73" t="e">
        <f>#REF!</f>
        <v>#REF!</v>
      </c>
      <c r="DF10" s="73" t="e">
        <f>#REF!</f>
        <v>#REF!</v>
      </c>
      <c r="DG10" s="73" t="e">
        <f>#REF!</f>
        <v>#REF!</v>
      </c>
      <c r="DH10" s="73" t="e">
        <f>#REF!</f>
        <v>#REF!</v>
      </c>
      <c r="DI10" s="73" t="e">
        <f>#REF!</f>
        <v>#REF!</v>
      </c>
      <c r="DJ10" s="73" t="e">
        <f>#REF!</f>
        <v>#REF!</v>
      </c>
      <c r="DK10" s="73" t="e">
        <f>#REF!</f>
        <v>#REF!</v>
      </c>
      <c r="DL10" s="73" t="e">
        <f>#REF!</f>
        <v>#REF!</v>
      </c>
      <c r="DM10" s="73" t="e">
        <f>#REF!</f>
        <v>#REF!</v>
      </c>
      <c r="DN10" s="73" t="e">
        <f>#REF!</f>
        <v>#REF!</v>
      </c>
      <c r="DO10" s="73" t="e">
        <f>#REF!</f>
        <v>#REF!</v>
      </c>
      <c r="DP10" s="73" t="e">
        <f>#REF!</f>
        <v>#REF!</v>
      </c>
      <c r="DQ10" s="73" t="e">
        <f>#REF!</f>
        <v>#REF!</v>
      </c>
      <c r="DR10" s="73" t="e">
        <f>#REF!</f>
        <v>#REF!</v>
      </c>
      <c r="DS10" s="73" t="e">
        <f>#REF!</f>
        <v>#REF!</v>
      </c>
      <c r="DT10" s="73" t="e">
        <f>#REF!</f>
        <v>#REF!</v>
      </c>
      <c r="DU10" s="73" t="e">
        <f>#REF!</f>
        <v>#REF!</v>
      </c>
      <c r="DV10" s="73" t="e">
        <f>#REF!</f>
        <v>#REF!</v>
      </c>
      <c r="DW10" s="73" t="e">
        <f>#REF!</f>
        <v>#REF!</v>
      </c>
      <c r="DX10" s="73" t="e">
        <f>#REF!</f>
        <v>#REF!</v>
      </c>
      <c r="DY10" s="73" t="e">
        <f>#REF!</f>
        <v>#REF!</v>
      </c>
      <c r="DZ10" s="73" t="e">
        <f>#REF!</f>
        <v>#REF!</v>
      </c>
      <c r="EA10" s="73" t="e">
        <f>#REF!</f>
        <v>#REF!</v>
      </c>
      <c r="EB10" s="73" t="e">
        <f>#REF!</f>
        <v>#REF!</v>
      </c>
      <c r="EC10" s="73" t="e">
        <f>#REF!</f>
        <v>#REF!</v>
      </c>
      <c r="ED10" s="73" t="e">
        <f>#REF!</f>
        <v>#REF!</v>
      </c>
      <c r="EE10" s="73" t="e">
        <f>#REF!</f>
        <v>#REF!</v>
      </c>
      <c r="EF10" s="73" t="e">
        <f>#REF!</f>
        <v>#REF!</v>
      </c>
      <c r="EG10" s="73" t="e">
        <f>#REF!</f>
        <v>#REF!</v>
      </c>
      <c r="EH10" s="73" t="e">
        <f>#REF!</f>
        <v>#REF!</v>
      </c>
      <c r="EI10" s="73" t="e">
        <f>#REF!</f>
        <v>#REF!</v>
      </c>
      <c r="EJ10" s="73" t="e">
        <f>#REF!</f>
        <v>#REF!</v>
      </c>
      <c r="EK10" s="73" t="e">
        <f>#REF!</f>
        <v>#REF!</v>
      </c>
      <c r="EL10" s="73" t="e">
        <f>#REF!</f>
        <v>#REF!</v>
      </c>
      <c r="EM10" s="73" t="e">
        <f>#REF!</f>
        <v>#REF!</v>
      </c>
      <c r="EN10" s="73" t="e">
        <f>#REF!</f>
        <v>#REF!</v>
      </c>
      <c r="EO10" s="73" t="e">
        <f>#REF!</f>
        <v>#REF!</v>
      </c>
      <c r="EP10" s="73" t="e">
        <f>#REF!</f>
        <v>#REF!</v>
      </c>
      <c r="EQ10" s="73" t="e">
        <f>#REF!</f>
        <v>#REF!</v>
      </c>
      <c r="ER10" s="73" t="e">
        <f>#REF!</f>
        <v>#REF!</v>
      </c>
      <c r="ES10" s="73" t="e">
        <f>#REF!</f>
        <v>#REF!</v>
      </c>
      <c r="ET10" s="73" t="e">
        <f>#REF!</f>
        <v>#REF!</v>
      </c>
      <c r="EU10" s="73" t="e">
        <f>#REF!</f>
        <v>#REF!</v>
      </c>
      <c r="EV10" s="73" t="e">
        <f>#REF!</f>
        <v>#REF!</v>
      </c>
      <c r="EW10" s="73" t="e">
        <f>#REF!</f>
        <v>#REF!</v>
      </c>
      <c r="EX10" s="73" t="e">
        <f>#REF!</f>
        <v>#REF!</v>
      </c>
      <c r="EY10" s="73" t="e">
        <f>#REF!</f>
        <v>#REF!</v>
      </c>
      <c r="EZ10" s="73" t="e">
        <f>#REF!</f>
        <v>#REF!</v>
      </c>
      <c r="FA10" s="73" t="e">
        <f>#REF!</f>
        <v>#REF!</v>
      </c>
      <c r="FB10" s="73" t="e">
        <f>#REF!</f>
        <v>#REF!</v>
      </c>
      <c r="FC10" s="73" t="e">
        <f>#REF!</f>
        <v>#REF!</v>
      </c>
      <c r="FD10" s="73" t="e">
        <f>#REF!</f>
        <v>#REF!</v>
      </c>
      <c r="FE10" s="73" t="e">
        <f>#REF!</f>
        <v>#REF!</v>
      </c>
      <c r="FF10" s="73" t="e">
        <f>#REF!</f>
        <v>#REF!</v>
      </c>
      <c r="FG10" s="73" t="e">
        <f>#REF!</f>
        <v>#REF!</v>
      </c>
      <c r="FH10" s="73" t="e">
        <f>#REF!</f>
        <v>#REF!</v>
      </c>
      <c r="FI10" s="73" t="e">
        <f>#REF!</f>
        <v>#REF!</v>
      </c>
      <c r="FJ10" s="73" t="e">
        <f>#REF!</f>
        <v>#REF!</v>
      </c>
      <c r="FK10" s="73" t="e">
        <f>#REF!</f>
        <v>#REF!</v>
      </c>
      <c r="FL10" s="73" t="e">
        <f>#REF!</f>
        <v>#REF!</v>
      </c>
      <c r="FM10" s="73" t="e">
        <f>#REF!</f>
        <v>#REF!</v>
      </c>
      <c r="FN10" s="73" t="e">
        <f>#REF!</f>
        <v>#REF!</v>
      </c>
      <c r="FO10" s="73" t="e">
        <f>#REF!</f>
        <v>#REF!</v>
      </c>
      <c r="FP10" s="73" t="e">
        <f>#REF!</f>
        <v>#REF!</v>
      </c>
      <c r="FQ10" s="73" t="e">
        <f>#REF!</f>
        <v>#REF!</v>
      </c>
      <c r="FR10" s="73" t="e">
        <f>#REF!</f>
        <v>#REF!</v>
      </c>
      <c r="FS10" s="73" t="e">
        <f>#REF!</f>
        <v>#REF!</v>
      </c>
      <c r="FT10" s="73" t="e">
        <f>#REF!</f>
        <v>#REF!</v>
      </c>
      <c r="FU10" s="73" t="e">
        <f>#REF!</f>
        <v>#REF!</v>
      </c>
      <c r="FV10" s="73" t="e">
        <f>#REF!</f>
        <v>#REF!</v>
      </c>
      <c r="FW10" s="73" t="e">
        <f>#REF!</f>
        <v>#REF!</v>
      </c>
      <c r="FX10" s="73" t="e">
        <f>#REF!</f>
        <v>#REF!</v>
      </c>
      <c r="FY10" s="73" t="e">
        <f>#REF!</f>
        <v>#REF!</v>
      </c>
      <c r="FZ10" s="73" t="e">
        <f>#REF!</f>
        <v>#REF!</v>
      </c>
      <c r="GA10" s="73" t="e">
        <f>#REF!</f>
        <v>#REF!</v>
      </c>
      <c r="GB10" s="73" t="e">
        <f>#REF!</f>
        <v>#REF!</v>
      </c>
      <c r="GC10" s="73" t="e">
        <f>#REF!</f>
        <v>#REF!</v>
      </c>
      <c r="GD10" s="73" t="e">
        <f>#REF!</f>
        <v>#REF!</v>
      </c>
      <c r="GE10" s="73" t="e">
        <f>#REF!</f>
        <v>#REF!</v>
      </c>
      <c r="GF10" s="73" t="e">
        <f>#REF!</f>
        <v>#REF!</v>
      </c>
      <c r="GG10" s="73" t="e">
        <f>#REF!</f>
        <v>#REF!</v>
      </c>
      <c r="GH10" s="73" t="e">
        <f>#REF!</f>
        <v>#REF!</v>
      </c>
      <c r="GI10" s="73" t="e">
        <f>#REF!</f>
        <v>#REF!</v>
      </c>
      <c r="GJ10" s="73" t="e">
        <f>#REF!</f>
        <v>#REF!</v>
      </c>
      <c r="GK10" s="73" t="e">
        <f>#REF!</f>
        <v>#REF!</v>
      </c>
      <c r="GL10" s="73" t="e">
        <f>#REF!</f>
        <v>#REF!</v>
      </c>
      <c r="GM10" s="73" t="e">
        <f>#REF!</f>
        <v>#REF!</v>
      </c>
      <c r="GN10" s="73" t="e">
        <f>#REF!</f>
        <v>#REF!</v>
      </c>
      <c r="GO10" s="73" t="e">
        <f>#REF!</f>
        <v>#REF!</v>
      </c>
      <c r="GP10" s="73" t="e">
        <f>#REF!</f>
        <v>#REF!</v>
      </c>
      <c r="GQ10" s="73" t="e">
        <f>#REF!</f>
        <v>#REF!</v>
      </c>
      <c r="GR10" s="73" t="e">
        <f>#REF!</f>
        <v>#REF!</v>
      </c>
      <c r="GS10" s="73" t="e">
        <f>#REF!</f>
        <v>#REF!</v>
      </c>
      <c r="GT10" s="73" t="e">
        <f>#REF!</f>
        <v>#REF!</v>
      </c>
      <c r="GU10" s="73" t="e">
        <f>#REF!</f>
        <v>#REF!</v>
      </c>
      <c r="GV10" s="73" t="e">
        <f>#REF!</f>
        <v>#REF!</v>
      </c>
      <c r="GW10" s="73" t="e">
        <f>#REF!</f>
        <v>#REF!</v>
      </c>
      <c r="GX10" s="73" t="e">
        <f>#REF!</f>
        <v>#REF!</v>
      </c>
      <c r="GY10" s="73" t="e">
        <f>#REF!</f>
        <v>#REF!</v>
      </c>
      <c r="GZ10" s="73" t="e">
        <f>#REF!</f>
        <v>#REF!</v>
      </c>
      <c r="HA10" s="73" t="e">
        <f>#REF!</f>
        <v>#REF!</v>
      </c>
      <c r="HB10" s="73" t="e">
        <f>#REF!</f>
        <v>#REF!</v>
      </c>
      <c r="HC10" s="73" t="e">
        <f>#REF!</f>
        <v>#REF!</v>
      </c>
      <c r="HD10" s="73" t="e">
        <f>#REF!</f>
        <v>#REF!</v>
      </c>
      <c r="HE10" s="73" t="e">
        <f>#REF!</f>
        <v>#REF!</v>
      </c>
      <c r="HF10" s="73" t="e">
        <f>#REF!</f>
        <v>#REF!</v>
      </c>
      <c r="HG10" s="73" t="e">
        <f>#REF!</f>
        <v>#REF!</v>
      </c>
      <c r="HH10" s="73" t="e">
        <f>#REF!</f>
        <v>#REF!</v>
      </c>
      <c r="HI10" s="73" t="e">
        <f>#REF!</f>
        <v>#REF!</v>
      </c>
    </row>
    <row r="12" spans="1:217" x14ac:dyDescent="0.2">
      <c r="A12" s="34" t="s">
        <v>63</v>
      </c>
      <c r="B12" s="76">
        <f t="shared" ref="B12:BM12" si="14">B13+B18+B20+B30+B21</f>
        <v>0</v>
      </c>
      <c r="C12" s="76">
        <f t="shared" si="14"/>
        <v>0</v>
      </c>
      <c r="D12" s="76">
        <f t="shared" si="14"/>
        <v>0</v>
      </c>
      <c r="E12" s="76">
        <f t="shared" si="14"/>
        <v>0</v>
      </c>
      <c r="F12" s="76">
        <f t="shared" si="14"/>
        <v>0</v>
      </c>
      <c r="G12" s="76">
        <f t="shared" si="14"/>
        <v>0</v>
      </c>
      <c r="H12" s="76">
        <f t="shared" si="14"/>
        <v>0</v>
      </c>
      <c r="I12" s="76">
        <f t="shared" si="14"/>
        <v>0</v>
      </c>
      <c r="J12" s="76">
        <f t="shared" si="14"/>
        <v>0</v>
      </c>
      <c r="K12" s="76">
        <f t="shared" si="14"/>
        <v>0</v>
      </c>
      <c r="L12" s="76">
        <f t="shared" si="14"/>
        <v>0</v>
      </c>
      <c r="M12" s="76">
        <f t="shared" si="14"/>
        <v>0</v>
      </c>
      <c r="N12" s="76">
        <f t="shared" si="14"/>
        <v>0</v>
      </c>
      <c r="O12" s="76">
        <f t="shared" si="14"/>
        <v>0</v>
      </c>
      <c r="P12" s="76">
        <f t="shared" si="14"/>
        <v>0</v>
      </c>
      <c r="Q12" s="76">
        <f t="shared" si="14"/>
        <v>0</v>
      </c>
      <c r="R12" s="76">
        <f t="shared" si="14"/>
        <v>0</v>
      </c>
      <c r="S12" s="76">
        <f t="shared" si="14"/>
        <v>0</v>
      </c>
      <c r="T12" s="76">
        <f t="shared" si="14"/>
        <v>0</v>
      </c>
      <c r="U12" s="76" t="e">
        <f t="shared" si="14"/>
        <v>#NAME?</v>
      </c>
      <c r="V12" s="76" t="e">
        <f t="shared" si="14"/>
        <v>#NAME?</v>
      </c>
      <c r="W12" s="76" t="e">
        <f t="shared" si="14"/>
        <v>#NAME?</v>
      </c>
      <c r="X12" s="76" t="e">
        <f t="shared" si="14"/>
        <v>#NAME?</v>
      </c>
      <c r="Y12" s="76" t="e">
        <f t="shared" si="14"/>
        <v>#NAME?</v>
      </c>
      <c r="Z12" s="76" t="e">
        <f t="shared" si="14"/>
        <v>#NAME?</v>
      </c>
      <c r="AA12" s="76" t="e">
        <f t="shared" si="14"/>
        <v>#NAME?</v>
      </c>
      <c r="AB12" s="76" t="e">
        <f t="shared" si="14"/>
        <v>#NAME?</v>
      </c>
      <c r="AC12" s="76" t="e">
        <f t="shared" si="14"/>
        <v>#NAME?</v>
      </c>
      <c r="AD12" s="76" t="e">
        <f t="shared" si="14"/>
        <v>#NAME?</v>
      </c>
      <c r="AE12" s="76" t="e">
        <f t="shared" si="14"/>
        <v>#NAME?</v>
      </c>
      <c r="AF12" s="76" t="e">
        <f t="shared" si="14"/>
        <v>#NAME?</v>
      </c>
      <c r="AG12" s="76" t="e">
        <f t="shared" si="14"/>
        <v>#NAME?</v>
      </c>
      <c r="AH12" s="76" t="e">
        <f t="shared" si="14"/>
        <v>#NAME?</v>
      </c>
      <c r="AI12" s="76" t="e">
        <f t="shared" si="14"/>
        <v>#NAME?</v>
      </c>
      <c r="AJ12" s="76" t="e">
        <f t="shared" si="14"/>
        <v>#NAME?</v>
      </c>
      <c r="AK12" s="76" t="e">
        <f t="shared" si="14"/>
        <v>#NAME?</v>
      </c>
      <c r="AL12" s="76" t="e">
        <f t="shared" si="14"/>
        <v>#NAME?</v>
      </c>
      <c r="AM12" s="76" t="e">
        <f t="shared" si="14"/>
        <v>#NAME?</v>
      </c>
      <c r="AN12" s="76" t="e">
        <f t="shared" si="14"/>
        <v>#NAME?</v>
      </c>
      <c r="AO12" s="76" t="e">
        <f t="shared" si="14"/>
        <v>#NAME?</v>
      </c>
      <c r="AP12" s="76" t="e">
        <f t="shared" si="14"/>
        <v>#NAME?</v>
      </c>
      <c r="AQ12" s="76" t="e">
        <f t="shared" si="14"/>
        <v>#NAME?</v>
      </c>
      <c r="AR12" s="76" t="e">
        <f t="shared" si="14"/>
        <v>#NAME?</v>
      </c>
      <c r="AS12" s="76" t="e">
        <f t="shared" si="14"/>
        <v>#NAME?</v>
      </c>
      <c r="AT12" s="76" t="e">
        <f t="shared" si="14"/>
        <v>#NAME?</v>
      </c>
      <c r="AU12" s="76" t="e">
        <f t="shared" si="14"/>
        <v>#NAME?</v>
      </c>
      <c r="AV12" s="76" t="e">
        <f t="shared" si="14"/>
        <v>#NAME?</v>
      </c>
      <c r="AW12" s="76" t="e">
        <f t="shared" si="14"/>
        <v>#NAME?</v>
      </c>
      <c r="AX12" s="76" t="e">
        <f t="shared" si="14"/>
        <v>#NAME?</v>
      </c>
      <c r="AY12" s="76" t="e">
        <f t="shared" si="14"/>
        <v>#NAME?</v>
      </c>
      <c r="AZ12" s="76" t="e">
        <f t="shared" si="14"/>
        <v>#NAME?</v>
      </c>
      <c r="BA12" s="76" t="e">
        <f t="shared" si="14"/>
        <v>#NAME?</v>
      </c>
      <c r="BB12" s="76" t="e">
        <f t="shared" si="14"/>
        <v>#NAME?</v>
      </c>
      <c r="BC12" s="76" t="e">
        <f t="shared" si="14"/>
        <v>#NAME?</v>
      </c>
      <c r="BD12" s="76" t="e">
        <f t="shared" si="14"/>
        <v>#NAME?</v>
      </c>
      <c r="BE12" s="76" t="e">
        <f t="shared" si="14"/>
        <v>#NAME?</v>
      </c>
      <c r="BF12" s="76" t="e">
        <f t="shared" si="14"/>
        <v>#NAME?</v>
      </c>
      <c r="BG12" s="76" t="e">
        <f t="shared" si="14"/>
        <v>#NAME?</v>
      </c>
      <c r="BH12" s="76" t="e">
        <f t="shared" si="14"/>
        <v>#NAME?</v>
      </c>
      <c r="BI12" s="76" t="e">
        <f t="shared" si="14"/>
        <v>#NAME?</v>
      </c>
      <c r="BJ12" s="76" t="e">
        <f t="shared" si="14"/>
        <v>#NAME?</v>
      </c>
      <c r="BK12" s="76" t="e">
        <f t="shared" si="14"/>
        <v>#NAME?</v>
      </c>
      <c r="BL12" s="76" t="e">
        <f t="shared" si="14"/>
        <v>#NAME?</v>
      </c>
      <c r="BM12" s="76" t="e">
        <f t="shared" si="14"/>
        <v>#NAME?</v>
      </c>
      <c r="BN12" s="76" t="e">
        <f t="shared" ref="BN12:DY12" si="15">BN13+BN18+BN20+BN30+BN21</f>
        <v>#NAME?</v>
      </c>
      <c r="BO12" s="76" t="e">
        <f t="shared" si="15"/>
        <v>#NAME?</v>
      </c>
      <c r="BP12" s="76" t="e">
        <f t="shared" si="15"/>
        <v>#NAME?</v>
      </c>
      <c r="BQ12" s="76" t="e">
        <f t="shared" si="15"/>
        <v>#NAME?</v>
      </c>
      <c r="BR12" s="76" t="e">
        <f t="shared" si="15"/>
        <v>#NAME?</v>
      </c>
      <c r="BS12" s="76" t="e">
        <f t="shared" si="15"/>
        <v>#NAME?</v>
      </c>
      <c r="BT12" s="76" t="e">
        <f t="shared" si="15"/>
        <v>#NAME?</v>
      </c>
      <c r="BU12" s="76" t="e">
        <f t="shared" si="15"/>
        <v>#NAME?</v>
      </c>
      <c r="BV12" s="76" t="e">
        <f t="shared" si="15"/>
        <v>#NAME?</v>
      </c>
      <c r="BW12" s="76" t="e">
        <f t="shared" si="15"/>
        <v>#NAME?</v>
      </c>
      <c r="BX12" s="76" t="e">
        <f t="shared" si="15"/>
        <v>#NAME?</v>
      </c>
      <c r="BY12" s="76" t="e">
        <f t="shared" si="15"/>
        <v>#NAME?</v>
      </c>
      <c r="BZ12" s="76" t="e">
        <f t="shared" si="15"/>
        <v>#NAME?</v>
      </c>
      <c r="CA12" s="76" t="e">
        <f t="shared" si="15"/>
        <v>#NAME?</v>
      </c>
      <c r="CB12" s="76" t="e">
        <f t="shared" si="15"/>
        <v>#NAME?</v>
      </c>
      <c r="CC12" s="76" t="e">
        <f t="shared" si="15"/>
        <v>#NAME?</v>
      </c>
      <c r="CD12" s="76" t="e">
        <f t="shared" si="15"/>
        <v>#NAME?</v>
      </c>
      <c r="CE12" s="76" t="e">
        <f t="shared" si="15"/>
        <v>#NAME?</v>
      </c>
      <c r="CF12" s="76" t="e">
        <f t="shared" si="15"/>
        <v>#NAME?</v>
      </c>
      <c r="CG12" s="76" t="e">
        <f t="shared" si="15"/>
        <v>#NAME?</v>
      </c>
      <c r="CH12" s="76" t="e">
        <f t="shared" si="15"/>
        <v>#NAME?</v>
      </c>
      <c r="CI12" s="76" t="e">
        <f t="shared" si="15"/>
        <v>#NAME?</v>
      </c>
      <c r="CJ12" s="76" t="e">
        <f t="shared" si="15"/>
        <v>#NAME?</v>
      </c>
      <c r="CK12" s="76" t="e">
        <f t="shared" si="15"/>
        <v>#NAME?</v>
      </c>
      <c r="CL12" s="76" t="e">
        <f t="shared" si="15"/>
        <v>#NAME?</v>
      </c>
      <c r="CM12" s="76" t="e">
        <f t="shared" si="15"/>
        <v>#NAME?</v>
      </c>
      <c r="CN12" s="76" t="e">
        <f t="shared" si="15"/>
        <v>#NAME?</v>
      </c>
      <c r="CO12" s="76" t="e">
        <f t="shared" si="15"/>
        <v>#NAME?</v>
      </c>
      <c r="CP12" s="76" t="e">
        <f t="shared" si="15"/>
        <v>#NAME?</v>
      </c>
      <c r="CQ12" s="76" t="e">
        <f t="shared" si="15"/>
        <v>#NAME?</v>
      </c>
      <c r="CR12" s="76" t="e">
        <f t="shared" si="15"/>
        <v>#NAME?</v>
      </c>
      <c r="CS12" s="76" t="e">
        <f t="shared" si="15"/>
        <v>#NAME?</v>
      </c>
      <c r="CT12" s="76" t="e">
        <f t="shared" si="15"/>
        <v>#NAME?</v>
      </c>
      <c r="CU12" s="76" t="e">
        <f t="shared" si="15"/>
        <v>#NAME?</v>
      </c>
      <c r="CV12" s="76" t="e">
        <f t="shared" si="15"/>
        <v>#NAME?</v>
      </c>
      <c r="CW12" s="76" t="e">
        <f t="shared" si="15"/>
        <v>#NAME?</v>
      </c>
      <c r="CX12" s="76" t="e">
        <f t="shared" si="15"/>
        <v>#NAME?</v>
      </c>
      <c r="CY12" s="76" t="e">
        <f t="shared" si="15"/>
        <v>#NAME?</v>
      </c>
      <c r="CZ12" s="76" t="e">
        <f t="shared" si="15"/>
        <v>#NAME?</v>
      </c>
      <c r="DA12" s="76" t="e">
        <f t="shared" si="15"/>
        <v>#NAME?</v>
      </c>
      <c r="DB12" s="76" t="e">
        <f t="shared" si="15"/>
        <v>#NAME?</v>
      </c>
      <c r="DC12" s="76" t="e">
        <f t="shared" si="15"/>
        <v>#NAME?</v>
      </c>
      <c r="DD12" s="76" t="e">
        <f t="shared" si="15"/>
        <v>#NAME?</v>
      </c>
      <c r="DE12" s="76" t="e">
        <f t="shared" si="15"/>
        <v>#NAME?</v>
      </c>
      <c r="DF12" s="76" t="e">
        <f t="shared" si="15"/>
        <v>#NAME?</v>
      </c>
      <c r="DG12" s="76" t="e">
        <f t="shared" si="15"/>
        <v>#NAME?</v>
      </c>
      <c r="DH12" s="76" t="e">
        <f t="shared" si="15"/>
        <v>#NAME?</v>
      </c>
      <c r="DI12" s="76" t="e">
        <f t="shared" si="15"/>
        <v>#NAME?</v>
      </c>
      <c r="DJ12" s="76" t="e">
        <f t="shared" si="15"/>
        <v>#NAME?</v>
      </c>
      <c r="DK12" s="76" t="e">
        <f t="shared" si="15"/>
        <v>#NAME?</v>
      </c>
      <c r="DL12" s="76" t="e">
        <f t="shared" si="15"/>
        <v>#NAME?</v>
      </c>
      <c r="DM12" s="76" t="e">
        <f t="shared" si="15"/>
        <v>#NAME?</v>
      </c>
      <c r="DN12" s="76" t="e">
        <f t="shared" si="15"/>
        <v>#NAME?</v>
      </c>
      <c r="DO12" s="76" t="e">
        <f t="shared" si="15"/>
        <v>#NAME?</v>
      </c>
      <c r="DP12" s="76" t="e">
        <f t="shared" si="15"/>
        <v>#NAME?</v>
      </c>
      <c r="DQ12" s="76" t="e">
        <f t="shared" si="15"/>
        <v>#NAME?</v>
      </c>
      <c r="DR12" s="76" t="e">
        <f t="shared" si="15"/>
        <v>#NAME?</v>
      </c>
      <c r="DS12" s="76" t="e">
        <f t="shared" si="15"/>
        <v>#NAME?</v>
      </c>
      <c r="DT12" s="76" t="e">
        <f t="shared" si="15"/>
        <v>#NAME?</v>
      </c>
      <c r="DU12" s="76" t="e">
        <f t="shared" si="15"/>
        <v>#NAME?</v>
      </c>
      <c r="DV12" s="76" t="e">
        <f t="shared" si="15"/>
        <v>#NAME?</v>
      </c>
      <c r="DW12" s="76" t="e">
        <f t="shared" si="15"/>
        <v>#NAME?</v>
      </c>
      <c r="DX12" s="76" t="e">
        <f t="shared" si="15"/>
        <v>#NAME?</v>
      </c>
      <c r="DY12" s="76" t="e">
        <f t="shared" si="15"/>
        <v>#NAME?</v>
      </c>
      <c r="DZ12" s="76" t="e">
        <f t="shared" ref="DZ12:GK12" si="16">DZ13+DZ18+DZ20+DZ30+DZ21</f>
        <v>#NAME?</v>
      </c>
      <c r="EA12" s="76" t="e">
        <f t="shared" si="16"/>
        <v>#NAME?</v>
      </c>
      <c r="EB12" s="76" t="e">
        <f t="shared" si="16"/>
        <v>#NAME?</v>
      </c>
      <c r="EC12" s="76" t="e">
        <f t="shared" si="16"/>
        <v>#NAME?</v>
      </c>
      <c r="ED12" s="76" t="e">
        <f t="shared" si="16"/>
        <v>#NAME?</v>
      </c>
      <c r="EE12" s="76" t="e">
        <f t="shared" si="16"/>
        <v>#NAME?</v>
      </c>
      <c r="EF12" s="76" t="e">
        <f t="shared" si="16"/>
        <v>#NAME?</v>
      </c>
      <c r="EG12" s="76" t="e">
        <f t="shared" si="16"/>
        <v>#NAME?</v>
      </c>
      <c r="EH12" s="76" t="e">
        <f t="shared" si="16"/>
        <v>#NAME?</v>
      </c>
      <c r="EI12" s="76" t="e">
        <f t="shared" si="16"/>
        <v>#NAME?</v>
      </c>
      <c r="EJ12" s="76" t="e">
        <f t="shared" si="16"/>
        <v>#NAME?</v>
      </c>
      <c r="EK12" s="76" t="e">
        <f t="shared" si="16"/>
        <v>#NAME?</v>
      </c>
      <c r="EL12" s="76" t="e">
        <f t="shared" si="16"/>
        <v>#NAME?</v>
      </c>
      <c r="EM12" s="76" t="e">
        <f t="shared" si="16"/>
        <v>#NAME?</v>
      </c>
      <c r="EN12" s="76" t="e">
        <f t="shared" si="16"/>
        <v>#NAME?</v>
      </c>
      <c r="EO12" s="76" t="e">
        <f t="shared" si="16"/>
        <v>#NAME?</v>
      </c>
      <c r="EP12" s="76" t="e">
        <f t="shared" si="16"/>
        <v>#NAME?</v>
      </c>
      <c r="EQ12" s="76" t="e">
        <f t="shared" si="16"/>
        <v>#NAME?</v>
      </c>
      <c r="ER12" s="76" t="e">
        <f t="shared" si="16"/>
        <v>#NAME?</v>
      </c>
      <c r="ES12" s="76" t="e">
        <f t="shared" si="16"/>
        <v>#NAME?</v>
      </c>
      <c r="ET12" s="76" t="e">
        <f t="shared" si="16"/>
        <v>#NAME?</v>
      </c>
      <c r="EU12" s="76" t="e">
        <f t="shared" si="16"/>
        <v>#NAME?</v>
      </c>
      <c r="EV12" s="76" t="e">
        <f t="shared" si="16"/>
        <v>#NAME?</v>
      </c>
      <c r="EW12" s="76" t="e">
        <f t="shared" si="16"/>
        <v>#NAME?</v>
      </c>
      <c r="EX12" s="76" t="e">
        <f t="shared" si="16"/>
        <v>#NAME?</v>
      </c>
      <c r="EY12" s="76" t="e">
        <f t="shared" si="16"/>
        <v>#NAME?</v>
      </c>
      <c r="EZ12" s="76" t="e">
        <f t="shared" si="16"/>
        <v>#NAME?</v>
      </c>
      <c r="FA12" s="76" t="e">
        <f t="shared" si="16"/>
        <v>#NAME?</v>
      </c>
      <c r="FB12" s="76" t="e">
        <f t="shared" si="16"/>
        <v>#NAME?</v>
      </c>
      <c r="FC12" s="76" t="e">
        <f t="shared" si="16"/>
        <v>#NAME?</v>
      </c>
      <c r="FD12" s="76" t="e">
        <f t="shared" si="16"/>
        <v>#NAME?</v>
      </c>
      <c r="FE12" s="76" t="e">
        <f t="shared" si="16"/>
        <v>#NAME?</v>
      </c>
      <c r="FF12" s="76" t="e">
        <f t="shared" si="16"/>
        <v>#NAME?</v>
      </c>
      <c r="FG12" s="76" t="e">
        <f t="shared" si="16"/>
        <v>#NAME?</v>
      </c>
      <c r="FH12" s="76" t="e">
        <f t="shared" si="16"/>
        <v>#NAME?</v>
      </c>
      <c r="FI12" s="76" t="e">
        <f t="shared" si="16"/>
        <v>#NAME?</v>
      </c>
      <c r="FJ12" s="76" t="e">
        <f t="shared" si="16"/>
        <v>#NAME?</v>
      </c>
      <c r="FK12" s="76" t="e">
        <f t="shared" si="16"/>
        <v>#NAME?</v>
      </c>
      <c r="FL12" s="76" t="e">
        <f t="shared" si="16"/>
        <v>#NAME?</v>
      </c>
      <c r="FM12" s="76" t="e">
        <f t="shared" si="16"/>
        <v>#NAME?</v>
      </c>
      <c r="FN12" s="76" t="e">
        <f t="shared" si="16"/>
        <v>#NAME?</v>
      </c>
      <c r="FO12" s="76" t="e">
        <f t="shared" si="16"/>
        <v>#NAME?</v>
      </c>
      <c r="FP12" s="76" t="e">
        <f t="shared" si="16"/>
        <v>#NAME?</v>
      </c>
      <c r="FQ12" s="76" t="e">
        <f t="shared" si="16"/>
        <v>#NAME?</v>
      </c>
      <c r="FR12" s="76" t="e">
        <f t="shared" si="16"/>
        <v>#NAME?</v>
      </c>
      <c r="FS12" s="76" t="e">
        <f t="shared" si="16"/>
        <v>#NAME?</v>
      </c>
      <c r="FT12" s="76" t="e">
        <f t="shared" si="16"/>
        <v>#NAME?</v>
      </c>
      <c r="FU12" s="76" t="e">
        <f t="shared" si="16"/>
        <v>#NAME?</v>
      </c>
      <c r="FV12" s="76" t="e">
        <f t="shared" si="16"/>
        <v>#NAME?</v>
      </c>
      <c r="FW12" s="76" t="e">
        <f t="shared" si="16"/>
        <v>#NAME?</v>
      </c>
      <c r="FX12" s="76" t="e">
        <f t="shared" si="16"/>
        <v>#NAME?</v>
      </c>
      <c r="FY12" s="76" t="e">
        <f t="shared" si="16"/>
        <v>#NAME?</v>
      </c>
      <c r="FZ12" s="76" t="e">
        <f t="shared" si="16"/>
        <v>#NAME?</v>
      </c>
      <c r="GA12" s="76" t="e">
        <f t="shared" si="16"/>
        <v>#NAME?</v>
      </c>
      <c r="GB12" s="76" t="e">
        <f t="shared" si="16"/>
        <v>#NAME?</v>
      </c>
      <c r="GC12" s="76" t="e">
        <f t="shared" si="16"/>
        <v>#NAME?</v>
      </c>
      <c r="GD12" s="76" t="e">
        <f t="shared" si="16"/>
        <v>#NAME?</v>
      </c>
      <c r="GE12" s="76" t="e">
        <f t="shared" si="16"/>
        <v>#NAME?</v>
      </c>
      <c r="GF12" s="76" t="e">
        <f t="shared" si="16"/>
        <v>#NAME?</v>
      </c>
      <c r="GG12" s="76" t="e">
        <f t="shared" si="16"/>
        <v>#NAME?</v>
      </c>
      <c r="GH12" s="76" t="e">
        <f t="shared" si="16"/>
        <v>#NAME?</v>
      </c>
      <c r="GI12" s="76" t="e">
        <f t="shared" si="16"/>
        <v>#NAME?</v>
      </c>
      <c r="GJ12" s="76" t="e">
        <f t="shared" si="16"/>
        <v>#NAME?</v>
      </c>
      <c r="GK12" s="76" t="e">
        <f t="shared" si="16"/>
        <v>#NAME?</v>
      </c>
      <c r="GL12" s="76" t="e">
        <f t="shared" ref="GL12:HI12" si="17">GL13+GL18+GL20+GL30+GL21</f>
        <v>#NAME?</v>
      </c>
      <c r="GM12" s="76" t="e">
        <f t="shared" si="17"/>
        <v>#NAME?</v>
      </c>
      <c r="GN12" s="76" t="e">
        <f t="shared" si="17"/>
        <v>#NAME?</v>
      </c>
      <c r="GO12" s="76" t="e">
        <f t="shared" si="17"/>
        <v>#NAME?</v>
      </c>
      <c r="GP12" s="76" t="e">
        <f t="shared" si="17"/>
        <v>#NAME?</v>
      </c>
      <c r="GQ12" s="76" t="e">
        <f t="shared" si="17"/>
        <v>#NAME?</v>
      </c>
      <c r="GR12" s="76" t="e">
        <f t="shared" si="17"/>
        <v>#NAME?</v>
      </c>
      <c r="GS12" s="76" t="e">
        <f t="shared" si="17"/>
        <v>#NAME?</v>
      </c>
      <c r="GT12" s="76" t="e">
        <f t="shared" si="17"/>
        <v>#NAME?</v>
      </c>
      <c r="GU12" s="76" t="e">
        <f t="shared" si="17"/>
        <v>#NAME?</v>
      </c>
      <c r="GV12" s="76" t="e">
        <f t="shared" si="17"/>
        <v>#NAME?</v>
      </c>
      <c r="GW12" s="76" t="e">
        <f t="shared" si="17"/>
        <v>#NAME?</v>
      </c>
      <c r="GX12" s="76" t="e">
        <f t="shared" si="17"/>
        <v>#NAME?</v>
      </c>
      <c r="GY12" s="76" t="e">
        <f t="shared" si="17"/>
        <v>#NAME?</v>
      </c>
      <c r="GZ12" s="76" t="e">
        <f t="shared" si="17"/>
        <v>#NAME?</v>
      </c>
      <c r="HA12" s="76" t="e">
        <f t="shared" si="17"/>
        <v>#NAME?</v>
      </c>
      <c r="HB12" s="76" t="e">
        <f t="shared" si="17"/>
        <v>#NAME?</v>
      </c>
      <c r="HC12" s="76" t="e">
        <f t="shared" si="17"/>
        <v>#NAME?</v>
      </c>
      <c r="HD12" s="76" t="e">
        <f t="shared" si="17"/>
        <v>#NAME?</v>
      </c>
      <c r="HE12" s="76" t="e">
        <f t="shared" si="17"/>
        <v>#NAME?</v>
      </c>
      <c r="HF12" s="76" t="e">
        <f t="shared" si="17"/>
        <v>#NAME?</v>
      </c>
      <c r="HG12" s="76" t="e">
        <f t="shared" si="17"/>
        <v>#NAME?</v>
      </c>
      <c r="HH12" s="76" t="e">
        <f t="shared" si="17"/>
        <v>#NAME?</v>
      </c>
      <c r="HI12" s="76" t="e">
        <f t="shared" si="17"/>
        <v>#NAME?</v>
      </c>
    </row>
    <row r="13" spans="1:217" s="82" customFormat="1" x14ac:dyDescent="0.2">
      <c r="A13" s="32" t="s">
        <v>64</v>
      </c>
      <c r="B13" s="81">
        <f t="shared" ref="B13:BM13" si="18">SUM(B14:B17)</f>
        <v>0</v>
      </c>
      <c r="C13" s="81">
        <f t="shared" si="18"/>
        <v>0</v>
      </c>
      <c r="D13" s="81">
        <f t="shared" si="18"/>
        <v>0</v>
      </c>
      <c r="E13" s="81">
        <f t="shared" si="18"/>
        <v>0</v>
      </c>
      <c r="F13" s="81">
        <f t="shared" si="18"/>
        <v>0</v>
      </c>
      <c r="G13" s="81">
        <f t="shared" si="18"/>
        <v>0</v>
      </c>
      <c r="H13" s="81">
        <f t="shared" si="18"/>
        <v>0</v>
      </c>
      <c r="I13" s="81">
        <f t="shared" si="18"/>
        <v>0</v>
      </c>
      <c r="J13" s="81">
        <f t="shared" si="18"/>
        <v>0</v>
      </c>
      <c r="K13" s="81">
        <f t="shared" si="18"/>
        <v>0</v>
      </c>
      <c r="L13" s="81">
        <f t="shared" si="18"/>
        <v>0</v>
      </c>
      <c r="M13" s="81">
        <f t="shared" si="18"/>
        <v>0</v>
      </c>
      <c r="N13" s="81">
        <f t="shared" si="18"/>
        <v>0</v>
      </c>
      <c r="O13" s="81">
        <f t="shared" si="18"/>
        <v>0</v>
      </c>
      <c r="P13" s="81">
        <f t="shared" si="18"/>
        <v>0</v>
      </c>
      <c r="Q13" s="81">
        <f t="shared" si="18"/>
        <v>0</v>
      </c>
      <c r="R13" s="81">
        <f t="shared" si="18"/>
        <v>0</v>
      </c>
      <c r="S13" s="81">
        <f t="shared" si="18"/>
        <v>0</v>
      </c>
      <c r="T13" s="81">
        <f t="shared" si="18"/>
        <v>0</v>
      </c>
      <c r="U13" s="81" t="e">
        <f t="shared" si="18"/>
        <v>#NAME?</v>
      </c>
      <c r="V13" s="81" t="e">
        <f t="shared" si="18"/>
        <v>#NAME?</v>
      </c>
      <c r="W13" s="81" t="e">
        <f t="shared" si="18"/>
        <v>#NAME?</v>
      </c>
      <c r="X13" s="81" t="e">
        <f t="shared" si="18"/>
        <v>#NAME?</v>
      </c>
      <c r="Y13" s="81" t="e">
        <f t="shared" si="18"/>
        <v>#NAME?</v>
      </c>
      <c r="Z13" s="81" t="e">
        <f t="shared" si="18"/>
        <v>#NAME?</v>
      </c>
      <c r="AA13" s="81" t="e">
        <f t="shared" si="18"/>
        <v>#NAME?</v>
      </c>
      <c r="AB13" s="81" t="e">
        <f t="shared" si="18"/>
        <v>#NAME?</v>
      </c>
      <c r="AC13" s="81" t="e">
        <f t="shared" si="18"/>
        <v>#NAME?</v>
      </c>
      <c r="AD13" s="81" t="e">
        <f t="shared" si="18"/>
        <v>#NAME?</v>
      </c>
      <c r="AE13" s="81" t="e">
        <f t="shared" si="18"/>
        <v>#NAME?</v>
      </c>
      <c r="AF13" s="81" t="e">
        <f t="shared" si="18"/>
        <v>#NAME?</v>
      </c>
      <c r="AG13" s="81" t="e">
        <f t="shared" si="18"/>
        <v>#NAME?</v>
      </c>
      <c r="AH13" s="81" t="e">
        <f t="shared" si="18"/>
        <v>#NAME?</v>
      </c>
      <c r="AI13" s="81" t="e">
        <f t="shared" si="18"/>
        <v>#NAME?</v>
      </c>
      <c r="AJ13" s="81" t="e">
        <f t="shared" si="18"/>
        <v>#NAME?</v>
      </c>
      <c r="AK13" s="81" t="e">
        <f t="shared" si="18"/>
        <v>#NAME?</v>
      </c>
      <c r="AL13" s="81" t="e">
        <f t="shared" si="18"/>
        <v>#NAME?</v>
      </c>
      <c r="AM13" s="81" t="e">
        <f t="shared" si="18"/>
        <v>#NAME?</v>
      </c>
      <c r="AN13" s="81" t="e">
        <f t="shared" si="18"/>
        <v>#NAME?</v>
      </c>
      <c r="AO13" s="81" t="e">
        <f t="shared" si="18"/>
        <v>#NAME?</v>
      </c>
      <c r="AP13" s="81" t="e">
        <f t="shared" si="18"/>
        <v>#NAME?</v>
      </c>
      <c r="AQ13" s="81" t="e">
        <f t="shared" si="18"/>
        <v>#NAME?</v>
      </c>
      <c r="AR13" s="81" t="e">
        <f t="shared" si="18"/>
        <v>#NAME?</v>
      </c>
      <c r="AS13" s="81" t="e">
        <f t="shared" si="18"/>
        <v>#NAME?</v>
      </c>
      <c r="AT13" s="81" t="e">
        <f t="shared" si="18"/>
        <v>#NAME?</v>
      </c>
      <c r="AU13" s="81" t="e">
        <f t="shared" si="18"/>
        <v>#NAME?</v>
      </c>
      <c r="AV13" s="81" t="e">
        <f t="shared" si="18"/>
        <v>#NAME?</v>
      </c>
      <c r="AW13" s="81" t="e">
        <f t="shared" si="18"/>
        <v>#NAME?</v>
      </c>
      <c r="AX13" s="81" t="e">
        <f t="shared" si="18"/>
        <v>#NAME?</v>
      </c>
      <c r="AY13" s="81" t="e">
        <f t="shared" si="18"/>
        <v>#NAME?</v>
      </c>
      <c r="AZ13" s="81" t="e">
        <f t="shared" si="18"/>
        <v>#NAME?</v>
      </c>
      <c r="BA13" s="81" t="e">
        <f t="shared" si="18"/>
        <v>#NAME?</v>
      </c>
      <c r="BB13" s="81" t="e">
        <f t="shared" si="18"/>
        <v>#NAME?</v>
      </c>
      <c r="BC13" s="81" t="e">
        <f t="shared" si="18"/>
        <v>#NAME?</v>
      </c>
      <c r="BD13" s="81" t="e">
        <f t="shared" si="18"/>
        <v>#NAME?</v>
      </c>
      <c r="BE13" s="81" t="e">
        <f t="shared" si="18"/>
        <v>#NAME?</v>
      </c>
      <c r="BF13" s="81" t="e">
        <f t="shared" si="18"/>
        <v>#NAME?</v>
      </c>
      <c r="BG13" s="81" t="e">
        <f t="shared" si="18"/>
        <v>#NAME?</v>
      </c>
      <c r="BH13" s="81" t="e">
        <f t="shared" si="18"/>
        <v>#NAME?</v>
      </c>
      <c r="BI13" s="81" t="e">
        <f t="shared" si="18"/>
        <v>#NAME?</v>
      </c>
      <c r="BJ13" s="81" t="e">
        <f t="shared" si="18"/>
        <v>#NAME?</v>
      </c>
      <c r="BK13" s="81" t="e">
        <f t="shared" si="18"/>
        <v>#NAME?</v>
      </c>
      <c r="BL13" s="81" t="e">
        <f t="shared" si="18"/>
        <v>#NAME?</v>
      </c>
      <c r="BM13" s="81" t="e">
        <f t="shared" si="18"/>
        <v>#NAME?</v>
      </c>
      <c r="BN13" s="81" t="e">
        <f t="shared" ref="BN13:DY13" si="19">SUM(BN14:BN17)</f>
        <v>#NAME?</v>
      </c>
      <c r="BO13" s="81" t="e">
        <f t="shared" si="19"/>
        <v>#NAME?</v>
      </c>
      <c r="BP13" s="81" t="e">
        <f t="shared" si="19"/>
        <v>#NAME?</v>
      </c>
      <c r="BQ13" s="81" t="e">
        <f t="shared" si="19"/>
        <v>#NAME?</v>
      </c>
      <c r="BR13" s="81" t="e">
        <f t="shared" si="19"/>
        <v>#NAME?</v>
      </c>
      <c r="BS13" s="81" t="e">
        <f t="shared" si="19"/>
        <v>#NAME?</v>
      </c>
      <c r="BT13" s="81" t="e">
        <f t="shared" si="19"/>
        <v>#NAME?</v>
      </c>
      <c r="BU13" s="81" t="e">
        <f t="shared" si="19"/>
        <v>#NAME?</v>
      </c>
      <c r="BV13" s="81" t="e">
        <f t="shared" si="19"/>
        <v>#NAME?</v>
      </c>
      <c r="BW13" s="81" t="e">
        <f t="shared" si="19"/>
        <v>#NAME?</v>
      </c>
      <c r="BX13" s="81" t="e">
        <f t="shared" si="19"/>
        <v>#NAME?</v>
      </c>
      <c r="BY13" s="81" t="e">
        <f t="shared" si="19"/>
        <v>#NAME?</v>
      </c>
      <c r="BZ13" s="81" t="e">
        <f t="shared" si="19"/>
        <v>#NAME?</v>
      </c>
      <c r="CA13" s="81" t="e">
        <f t="shared" si="19"/>
        <v>#NAME?</v>
      </c>
      <c r="CB13" s="81" t="e">
        <f t="shared" si="19"/>
        <v>#NAME?</v>
      </c>
      <c r="CC13" s="81" t="e">
        <f t="shared" si="19"/>
        <v>#NAME?</v>
      </c>
      <c r="CD13" s="81" t="e">
        <f t="shared" si="19"/>
        <v>#NAME?</v>
      </c>
      <c r="CE13" s="81" t="e">
        <f t="shared" si="19"/>
        <v>#NAME?</v>
      </c>
      <c r="CF13" s="81" t="e">
        <f t="shared" si="19"/>
        <v>#NAME?</v>
      </c>
      <c r="CG13" s="81" t="e">
        <f t="shared" si="19"/>
        <v>#NAME?</v>
      </c>
      <c r="CH13" s="81" t="e">
        <f t="shared" si="19"/>
        <v>#NAME?</v>
      </c>
      <c r="CI13" s="81" t="e">
        <f t="shared" si="19"/>
        <v>#NAME?</v>
      </c>
      <c r="CJ13" s="81" t="e">
        <f t="shared" si="19"/>
        <v>#NAME?</v>
      </c>
      <c r="CK13" s="81" t="e">
        <f t="shared" si="19"/>
        <v>#NAME?</v>
      </c>
      <c r="CL13" s="81" t="e">
        <f t="shared" si="19"/>
        <v>#NAME?</v>
      </c>
      <c r="CM13" s="81" t="e">
        <f t="shared" si="19"/>
        <v>#NAME?</v>
      </c>
      <c r="CN13" s="81" t="e">
        <f t="shared" si="19"/>
        <v>#NAME?</v>
      </c>
      <c r="CO13" s="81" t="e">
        <f t="shared" si="19"/>
        <v>#NAME?</v>
      </c>
      <c r="CP13" s="81" t="e">
        <f t="shared" si="19"/>
        <v>#NAME?</v>
      </c>
      <c r="CQ13" s="81" t="e">
        <f t="shared" si="19"/>
        <v>#NAME?</v>
      </c>
      <c r="CR13" s="81" t="e">
        <f t="shared" si="19"/>
        <v>#NAME?</v>
      </c>
      <c r="CS13" s="81" t="e">
        <f t="shared" si="19"/>
        <v>#NAME?</v>
      </c>
      <c r="CT13" s="81" t="e">
        <f t="shared" si="19"/>
        <v>#NAME?</v>
      </c>
      <c r="CU13" s="81" t="e">
        <f t="shared" si="19"/>
        <v>#NAME?</v>
      </c>
      <c r="CV13" s="81" t="e">
        <f t="shared" si="19"/>
        <v>#NAME?</v>
      </c>
      <c r="CW13" s="81" t="e">
        <f t="shared" si="19"/>
        <v>#NAME?</v>
      </c>
      <c r="CX13" s="81" t="e">
        <f t="shared" si="19"/>
        <v>#NAME?</v>
      </c>
      <c r="CY13" s="81" t="e">
        <f t="shared" si="19"/>
        <v>#NAME?</v>
      </c>
      <c r="CZ13" s="81" t="e">
        <f t="shared" si="19"/>
        <v>#NAME?</v>
      </c>
      <c r="DA13" s="81" t="e">
        <f t="shared" si="19"/>
        <v>#NAME?</v>
      </c>
      <c r="DB13" s="81" t="e">
        <f t="shared" si="19"/>
        <v>#NAME?</v>
      </c>
      <c r="DC13" s="81" t="e">
        <f t="shared" si="19"/>
        <v>#NAME?</v>
      </c>
      <c r="DD13" s="81" t="e">
        <f t="shared" si="19"/>
        <v>#NAME?</v>
      </c>
      <c r="DE13" s="81" t="e">
        <f t="shared" si="19"/>
        <v>#NAME?</v>
      </c>
      <c r="DF13" s="81" t="e">
        <f t="shared" si="19"/>
        <v>#NAME?</v>
      </c>
      <c r="DG13" s="81" t="e">
        <f t="shared" si="19"/>
        <v>#NAME?</v>
      </c>
      <c r="DH13" s="81" t="e">
        <f t="shared" si="19"/>
        <v>#NAME?</v>
      </c>
      <c r="DI13" s="81" t="e">
        <f t="shared" si="19"/>
        <v>#NAME?</v>
      </c>
      <c r="DJ13" s="81" t="e">
        <f t="shared" si="19"/>
        <v>#NAME?</v>
      </c>
      <c r="DK13" s="81" t="e">
        <f t="shared" si="19"/>
        <v>#NAME?</v>
      </c>
      <c r="DL13" s="81" t="e">
        <f t="shared" si="19"/>
        <v>#NAME?</v>
      </c>
      <c r="DM13" s="81" t="e">
        <f t="shared" si="19"/>
        <v>#NAME?</v>
      </c>
      <c r="DN13" s="81" t="e">
        <f t="shared" si="19"/>
        <v>#NAME?</v>
      </c>
      <c r="DO13" s="81" t="e">
        <f t="shared" si="19"/>
        <v>#NAME?</v>
      </c>
      <c r="DP13" s="81" t="e">
        <f t="shared" si="19"/>
        <v>#NAME?</v>
      </c>
      <c r="DQ13" s="81" t="e">
        <f t="shared" si="19"/>
        <v>#NAME?</v>
      </c>
      <c r="DR13" s="81" t="e">
        <f t="shared" si="19"/>
        <v>#NAME?</v>
      </c>
      <c r="DS13" s="81" t="e">
        <f t="shared" si="19"/>
        <v>#NAME?</v>
      </c>
      <c r="DT13" s="81" t="e">
        <f t="shared" si="19"/>
        <v>#NAME?</v>
      </c>
      <c r="DU13" s="81" t="e">
        <f t="shared" si="19"/>
        <v>#NAME?</v>
      </c>
      <c r="DV13" s="81" t="e">
        <f t="shared" si="19"/>
        <v>#NAME?</v>
      </c>
      <c r="DW13" s="81" t="e">
        <f t="shared" si="19"/>
        <v>#NAME?</v>
      </c>
      <c r="DX13" s="81" t="e">
        <f t="shared" si="19"/>
        <v>#NAME?</v>
      </c>
      <c r="DY13" s="81" t="e">
        <f t="shared" si="19"/>
        <v>#NAME?</v>
      </c>
      <c r="DZ13" s="81" t="e">
        <f t="shared" ref="DZ13:GK13" si="20">SUM(DZ14:DZ17)</f>
        <v>#NAME?</v>
      </c>
      <c r="EA13" s="81" t="e">
        <f t="shared" si="20"/>
        <v>#NAME?</v>
      </c>
      <c r="EB13" s="81" t="e">
        <f t="shared" si="20"/>
        <v>#NAME?</v>
      </c>
      <c r="EC13" s="81" t="e">
        <f t="shared" si="20"/>
        <v>#NAME?</v>
      </c>
      <c r="ED13" s="81" t="e">
        <f t="shared" si="20"/>
        <v>#NAME?</v>
      </c>
      <c r="EE13" s="81" t="e">
        <f t="shared" si="20"/>
        <v>#NAME?</v>
      </c>
      <c r="EF13" s="81" t="e">
        <f t="shared" si="20"/>
        <v>#NAME?</v>
      </c>
      <c r="EG13" s="81" t="e">
        <f t="shared" si="20"/>
        <v>#NAME?</v>
      </c>
      <c r="EH13" s="81" t="e">
        <f t="shared" si="20"/>
        <v>#NAME?</v>
      </c>
      <c r="EI13" s="81" t="e">
        <f t="shared" si="20"/>
        <v>#NAME?</v>
      </c>
      <c r="EJ13" s="81" t="e">
        <f t="shared" si="20"/>
        <v>#NAME?</v>
      </c>
      <c r="EK13" s="81" t="e">
        <f t="shared" si="20"/>
        <v>#NAME?</v>
      </c>
      <c r="EL13" s="81" t="e">
        <f t="shared" si="20"/>
        <v>#NAME?</v>
      </c>
      <c r="EM13" s="81" t="e">
        <f t="shared" si="20"/>
        <v>#NAME?</v>
      </c>
      <c r="EN13" s="81" t="e">
        <f t="shared" si="20"/>
        <v>#NAME?</v>
      </c>
      <c r="EO13" s="81" t="e">
        <f t="shared" si="20"/>
        <v>#NAME?</v>
      </c>
      <c r="EP13" s="81" t="e">
        <f t="shared" si="20"/>
        <v>#NAME?</v>
      </c>
      <c r="EQ13" s="81" t="e">
        <f t="shared" si="20"/>
        <v>#NAME?</v>
      </c>
      <c r="ER13" s="81" t="e">
        <f t="shared" si="20"/>
        <v>#NAME?</v>
      </c>
      <c r="ES13" s="81" t="e">
        <f t="shared" si="20"/>
        <v>#NAME?</v>
      </c>
      <c r="ET13" s="81" t="e">
        <f t="shared" si="20"/>
        <v>#NAME?</v>
      </c>
      <c r="EU13" s="81" t="e">
        <f t="shared" si="20"/>
        <v>#NAME?</v>
      </c>
      <c r="EV13" s="81" t="e">
        <f t="shared" si="20"/>
        <v>#NAME?</v>
      </c>
      <c r="EW13" s="81" t="e">
        <f t="shared" si="20"/>
        <v>#NAME?</v>
      </c>
      <c r="EX13" s="81" t="e">
        <f t="shared" si="20"/>
        <v>#NAME?</v>
      </c>
      <c r="EY13" s="81" t="e">
        <f t="shared" si="20"/>
        <v>#NAME?</v>
      </c>
      <c r="EZ13" s="81" t="e">
        <f t="shared" si="20"/>
        <v>#NAME?</v>
      </c>
      <c r="FA13" s="81" t="e">
        <f t="shared" si="20"/>
        <v>#NAME?</v>
      </c>
      <c r="FB13" s="81" t="e">
        <f t="shared" si="20"/>
        <v>#NAME?</v>
      </c>
      <c r="FC13" s="81" t="e">
        <f t="shared" si="20"/>
        <v>#NAME?</v>
      </c>
      <c r="FD13" s="81" t="e">
        <f t="shared" si="20"/>
        <v>#NAME?</v>
      </c>
      <c r="FE13" s="81" t="e">
        <f t="shared" si="20"/>
        <v>#NAME?</v>
      </c>
      <c r="FF13" s="81" t="e">
        <f t="shared" si="20"/>
        <v>#NAME?</v>
      </c>
      <c r="FG13" s="81" t="e">
        <f t="shared" si="20"/>
        <v>#NAME?</v>
      </c>
      <c r="FH13" s="81" t="e">
        <f t="shared" si="20"/>
        <v>#NAME?</v>
      </c>
      <c r="FI13" s="81" t="e">
        <f t="shared" si="20"/>
        <v>#NAME?</v>
      </c>
      <c r="FJ13" s="81" t="e">
        <f t="shared" si="20"/>
        <v>#NAME?</v>
      </c>
      <c r="FK13" s="81" t="e">
        <f t="shared" si="20"/>
        <v>#NAME?</v>
      </c>
      <c r="FL13" s="81" t="e">
        <f t="shared" si="20"/>
        <v>#NAME?</v>
      </c>
      <c r="FM13" s="81" t="e">
        <f t="shared" si="20"/>
        <v>#NAME?</v>
      </c>
      <c r="FN13" s="81" t="e">
        <f t="shared" si="20"/>
        <v>#NAME?</v>
      </c>
      <c r="FO13" s="81" t="e">
        <f t="shared" si="20"/>
        <v>#NAME?</v>
      </c>
      <c r="FP13" s="81" t="e">
        <f t="shared" si="20"/>
        <v>#NAME?</v>
      </c>
      <c r="FQ13" s="81" t="e">
        <f t="shared" si="20"/>
        <v>#NAME?</v>
      </c>
      <c r="FR13" s="81" t="e">
        <f t="shared" si="20"/>
        <v>#NAME?</v>
      </c>
      <c r="FS13" s="81" t="e">
        <f t="shared" si="20"/>
        <v>#NAME?</v>
      </c>
      <c r="FT13" s="81" t="e">
        <f t="shared" si="20"/>
        <v>#NAME?</v>
      </c>
      <c r="FU13" s="81" t="e">
        <f t="shared" si="20"/>
        <v>#NAME?</v>
      </c>
      <c r="FV13" s="81" t="e">
        <f t="shared" si="20"/>
        <v>#NAME?</v>
      </c>
      <c r="FW13" s="81" t="e">
        <f t="shared" si="20"/>
        <v>#NAME?</v>
      </c>
      <c r="FX13" s="81" t="e">
        <f t="shared" si="20"/>
        <v>#NAME?</v>
      </c>
      <c r="FY13" s="81" t="e">
        <f t="shared" si="20"/>
        <v>#NAME?</v>
      </c>
      <c r="FZ13" s="81" t="e">
        <f t="shared" si="20"/>
        <v>#NAME?</v>
      </c>
      <c r="GA13" s="81" t="e">
        <f t="shared" si="20"/>
        <v>#NAME?</v>
      </c>
      <c r="GB13" s="81" t="e">
        <f t="shared" si="20"/>
        <v>#NAME?</v>
      </c>
      <c r="GC13" s="81" t="e">
        <f t="shared" si="20"/>
        <v>#NAME?</v>
      </c>
      <c r="GD13" s="81" t="e">
        <f t="shared" si="20"/>
        <v>#NAME?</v>
      </c>
      <c r="GE13" s="81" t="e">
        <f t="shared" si="20"/>
        <v>#NAME?</v>
      </c>
      <c r="GF13" s="81" t="e">
        <f t="shared" si="20"/>
        <v>#NAME?</v>
      </c>
      <c r="GG13" s="81" t="e">
        <f t="shared" si="20"/>
        <v>#NAME?</v>
      </c>
      <c r="GH13" s="81" t="e">
        <f t="shared" si="20"/>
        <v>#NAME?</v>
      </c>
      <c r="GI13" s="81" t="e">
        <f t="shared" si="20"/>
        <v>#NAME?</v>
      </c>
      <c r="GJ13" s="81" t="e">
        <f t="shared" si="20"/>
        <v>#NAME?</v>
      </c>
      <c r="GK13" s="81" t="e">
        <f t="shared" si="20"/>
        <v>#NAME?</v>
      </c>
      <c r="GL13" s="81" t="e">
        <f t="shared" ref="GL13:HI13" si="21">SUM(GL14:GL17)</f>
        <v>#NAME?</v>
      </c>
      <c r="GM13" s="81" t="e">
        <f t="shared" si="21"/>
        <v>#NAME?</v>
      </c>
      <c r="GN13" s="81" t="e">
        <f t="shared" si="21"/>
        <v>#NAME?</v>
      </c>
      <c r="GO13" s="81" t="e">
        <f t="shared" si="21"/>
        <v>#NAME?</v>
      </c>
      <c r="GP13" s="81" t="e">
        <f t="shared" si="21"/>
        <v>#NAME?</v>
      </c>
      <c r="GQ13" s="81" t="e">
        <f t="shared" si="21"/>
        <v>#NAME?</v>
      </c>
      <c r="GR13" s="81" t="e">
        <f t="shared" si="21"/>
        <v>#NAME?</v>
      </c>
      <c r="GS13" s="81" t="e">
        <f t="shared" si="21"/>
        <v>#NAME?</v>
      </c>
      <c r="GT13" s="81" t="e">
        <f t="shared" si="21"/>
        <v>#NAME?</v>
      </c>
      <c r="GU13" s="81" t="e">
        <f t="shared" si="21"/>
        <v>#NAME?</v>
      </c>
      <c r="GV13" s="81" t="e">
        <f t="shared" si="21"/>
        <v>#NAME?</v>
      </c>
      <c r="GW13" s="81" t="e">
        <f t="shared" si="21"/>
        <v>#NAME?</v>
      </c>
      <c r="GX13" s="81" t="e">
        <f t="shared" si="21"/>
        <v>#NAME?</v>
      </c>
      <c r="GY13" s="81" t="e">
        <f t="shared" si="21"/>
        <v>#NAME?</v>
      </c>
      <c r="GZ13" s="81" t="e">
        <f t="shared" si="21"/>
        <v>#NAME?</v>
      </c>
      <c r="HA13" s="81" t="e">
        <f t="shared" si="21"/>
        <v>#NAME?</v>
      </c>
      <c r="HB13" s="81" t="e">
        <f t="shared" si="21"/>
        <v>#NAME?</v>
      </c>
      <c r="HC13" s="81" t="e">
        <f t="shared" si="21"/>
        <v>#NAME?</v>
      </c>
      <c r="HD13" s="81" t="e">
        <f t="shared" si="21"/>
        <v>#NAME?</v>
      </c>
      <c r="HE13" s="81" t="e">
        <f t="shared" si="21"/>
        <v>#NAME?</v>
      </c>
      <c r="HF13" s="81" t="e">
        <f t="shared" si="21"/>
        <v>#NAME?</v>
      </c>
      <c r="HG13" s="81" t="e">
        <f t="shared" si="21"/>
        <v>#NAME?</v>
      </c>
      <c r="HH13" s="81" t="e">
        <f t="shared" si="21"/>
        <v>#NAME?</v>
      </c>
      <c r="HI13" s="81" t="e">
        <f t="shared" si="21"/>
        <v>#NAME?</v>
      </c>
    </row>
    <row r="14" spans="1:217" s="109" customFormat="1" x14ac:dyDescent="0.2">
      <c r="A14" s="107" t="s">
        <v>65</v>
      </c>
      <c r="B14" s="108">
        <v>0</v>
      </c>
      <c r="C14" s="108">
        <v>0</v>
      </c>
      <c r="D14" s="108">
        <v>0</v>
      </c>
      <c r="E14" s="108">
        <v>0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0</v>
      </c>
      <c r="R14" s="108">
        <v>0</v>
      </c>
      <c r="S14" s="108">
        <v>0</v>
      </c>
      <c r="T14" s="108">
        <v>0</v>
      </c>
      <c r="U14" s="108">
        <v>0</v>
      </c>
      <c r="V14" s="108">
        <v>0</v>
      </c>
      <c r="W14" s="108">
        <v>0</v>
      </c>
      <c r="X14" s="108">
        <v>0</v>
      </c>
      <c r="Y14" s="108">
        <v>0</v>
      </c>
      <c r="Z14" s="108">
        <v>0</v>
      </c>
      <c r="AA14" s="108">
        <v>0</v>
      </c>
      <c r="AB14" s="108">
        <v>0</v>
      </c>
      <c r="AC14" s="108">
        <v>0</v>
      </c>
      <c r="AD14" s="108">
        <v>0</v>
      </c>
      <c r="AE14" s="108">
        <v>0</v>
      </c>
      <c r="AF14" s="108">
        <v>0</v>
      </c>
      <c r="AG14" s="108">
        <v>0</v>
      </c>
      <c r="AH14" s="108">
        <v>0</v>
      </c>
      <c r="AI14" s="108">
        <v>0</v>
      </c>
      <c r="AJ14" s="108">
        <v>0</v>
      </c>
      <c r="AK14" s="108">
        <v>0</v>
      </c>
      <c r="AL14" s="108">
        <v>0</v>
      </c>
      <c r="AM14" s="108">
        <v>0</v>
      </c>
      <c r="AN14" s="108">
        <v>0</v>
      </c>
      <c r="AO14" s="108">
        <v>0</v>
      </c>
      <c r="AP14" s="108">
        <v>0</v>
      </c>
      <c r="AQ14" s="108">
        <v>0</v>
      </c>
      <c r="AR14" s="108">
        <v>0</v>
      </c>
      <c r="AS14" s="108">
        <v>0</v>
      </c>
      <c r="AT14" s="108">
        <v>0</v>
      </c>
      <c r="AU14" s="108">
        <v>0</v>
      </c>
      <c r="AV14" s="108">
        <v>0</v>
      </c>
      <c r="AW14" s="108">
        <v>0</v>
      </c>
      <c r="AX14" s="108">
        <v>0</v>
      </c>
      <c r="AY14" s="108">
        <v>0</v>
      </c>
      <c r="AZ14" s="108">
        <v>0</v>
      </c>
      <c r="BA14" s="108">
        <v>0</v>
      </c>
      <c r="BB14" s="108">
        <v>0</v>
      </c>
      <c r="BC14" s="108">
        <v>0</v>
      </c>
      <c r="BD14" s="108">
        <v>0</v>
      </c>
      <c r="BE14" s="108">
        <v>0</v>
      </c>
      <c r="BF14" s="108">
        <v>0</v>
      </c>
      <c r="BG14" s="108">
        <v>0</v>
      </c>
      <c r="BH14" s="108">
        <v>0</v>
      </c>
      <c r="BI14" s="108">
        <v>0</v>
      </c>
      <c r="BJ14" s="108">
        <v>0</v>
      </c>
      <c r="BK14" s="108">
        <v>0</v>
      </c>
      <c r="BL14" s="108">
        <v>0</v>
      </c>
      <c r="BM14" s="108">
        <v>0</v>
      </c>
      <c r="BN14" s="108">
        <v>0</v>
      </c>
      <c r="BO14" s="108">
        <v>0</v>
      </c>
      <c r="BP14" s="108">
        <v>0</v>
      </c>
      <c r="BQ14" s="108">
        <v>0</v>
      </c>
      <c r="BR14" s="108">
        <v>0</v>
      </c>
      <c r="BS14" s="108">
        <v>0</v>
      </c>
      <c r="BT14" s="108">
        <v>0</v>
      </c>
      <c r="BU14" s="108">
        <v>0</v>
      </c>
      <c r="BV14" s="108">
        <v>0</v>
      </c>
      <c r="BW14" s="108">
        <v>0</v>
      </c>
      <c r="BX14" s="108">
        <v>0</v>
      </c>
      <c r="BY14" s="108">
        <v>0</v>
      </c>
      <c r="BZ14" s="108">
        <v>0</v>
      </c>
      <c r="CA14" s="108">
        <v>0</v>
      </c>
      <c r="CB14" s="108">
        <v>0</v>
      </c>
      <c r="CC14" s="108">
        <v>0</v>
      </c>
      <c r="CD14" s="108">
        <v>0</v>
      </c>
      <c r="CE14" s="108">
        <v>0</v>
      </c>
      <c r="CF14" s="108">
        <v>0</v>
      </c>
      <c r="CG14" s="108">
        <v>0</v>
      </c>
      <c r="CH14" s="108">
        <v>0</v>
      </c>
      <c r="CI14" s="108">
        <v>0</v>
      </c>
      <c r="CJ14" s="108">
        <v>0</v>
      </c>
      <c r="CK14" s="108">
        <v>0</v>
      </c>
      <c r="CL14" s="108">
        <v>0</v>
      </c>
      <c r="CM14" s="108">
        <v>0</v>
      </c>
      <c r="CN14" s="108">
        <v>0</v>
      </c>
      <c r="CO14" s="108">
        <v>0</v>
      </c>
      <c r="CP14" s="108">
        <v>0</v>
      </c>
      <c r="CQ14" s="108">
        <v>0</v>
      </c>
      <c r="CR14" s="108">
        <v>0</v>
      </c>
      <c r="CS14" s="108">
        <v>0</v>
      </c>
      <c r="CT14" s="108">
        <v>0</v>
      </c>
      <c r="CU14" s="108">
        <v>0</v>
      </c>
      <c r="CV14" s="108">
        <v>0</v>
      </c>
      <c r="CW14" s="108">
        <v>0</v>
      </c>
      <c r="CX14" s="108">
        <v>0</v>
      </c>
      <c r="CY14" s="108">
        <v>0</v>
      </c>
      <c r="CZ14" s="108">
        <v>0</v>
      </c>
      <c r="DA14" s="108">
        <v>0</v>
      </c>
      <c r="DB14" s="108">
        <v>0</v>
      </c>
      <c r="DC14" s="108">
        <v>0</v>
      </c>
      <c r="DD14" s="108">
        <v>0</v>
      </c>
      <c r="DE14" s="108">
        <v>0</v>
      </c>
      <c r="DF14" s="108">
        <v>0</v>
      </c>
      <c r="DG14" s="108">
        <v>0</v>
      </c>
      <c r="DH14" s="108">
        <v>0</v>
      </c>
      <c r="DI14" s="108">
        <v>0</v>
      </c>
      <c r="DJ14" s="108">
        <v>0</v>
      </c>
      <c r="DK14" s="108">
        <v>0</v>
      </c>
      <c r="DL14" s="108">
        <v>0</v>
      </c>
      <c r="DM14" s="108">
        <v>0</v>
      </c>
      <c r="DN14" s="108">
        <v>0</v>
      </c>
      <c r="DO14" s="108">
        <v>0</v>
      </c>
      <c r="DP14" s="108">
        <v>0</v>
      </c>
      <c r="DQ14" s="108">
        <v>0</v>
      </c>
      <c r="DR14" s="108">
        <v>0</v>
      </c>
      <c r="DS14" s="108">
        <v>0</v>
      </c>
      <c r="DT14" s="108">
        <v>0</v>
      </c>
      <c r="DU14" s="108">
        <v>0</v>
      </c>
      <c r="DV14" s="108">
        <v>0</v>
      </c>
      <c r="DW14" s="108">
        <v>0</v>
      </c>
      <c r="DX14" s="108">
        <v>0</v>
      </c>
      <c r="DY14" s="108">
        <v>0</v>
      </c>
      <c r="DZ14" s="108">
        <v>0</v>
      </c>
      <c r="EA14" s="108">
        <v>0</v>
      </c>
      <c r="EB14" s="108">
        <v>0</v>
      </c>
      <c r="EC14" s="108">
        <v>0</v>
      </c>
      <c r="ED14" s="108">
        <v>0</v>
      </c>
      <c r="EE14" s="108">
        <v>0</v>
      </c>
      <c r="EF14" s="108">
        <v>0</v>
      </c>
      <c r="EG14" s="108">
        <v>0</v>
      </c>
      <c r="EH14" s="108">
        <v>0</v>
      </c>
      <c r="EI14" s="108">
        <v>0</v>
      </c>
      <c r="EJ14" s="108">
        <v>0</v>
      </c>
      <c r="EK14" s="108">
        <v>0</v>
      </c>
      <c r="EL14" s="108">
        <v>0</v>
      </c>
      <c r="EM14" s="108">
        <v>0</v>
      </c>
      <c r="EN14" s="108">
        <v>0</v>
      </c>
      <c r="EO14" s="108">
        <v>0</v>
      </c>
      <c r="EP14" s="108">
        <v>0</v>
      </c>
      <c r="EQ14" s="108">
        <v>0</v>
      </c>
      <c r="ER14" s="108">
        <v>0</v>
      </c>
      <c r="ES14" s="108">
        <v>0</v>
      </c>
      <c r="ET14" s="108">
        <v>0</v>
      </c>
      <c r="EU14" s="108">
        <v>0</v>
      </c>
      <c r="EV14" s="108">
        <v>0</v>
      </c>
      <c r="EW14" s="108">
        <v>0</v>
      </c>
      <c r="EX14" s="108">
        <v>0</v>
      </c>
      <c r="EY14" s="108">
        <v>0</v>
      </c>
      <c r="EZ14" s="108">
        <v>0</v>
      </c>
      <c r="FA14" s="108">
        <v>0</v>
      </c>
      <c r="FB14" s="108">
        <v>0</v>
      </c>
      <c r="FC14" s="108">
        <v>0</v>
      </c>
      <c r="FD14" s="108">
        <v>0</v>
      </c>
      <c r="FE14" s="108">
        <v>0</v>
      </c>
      <c r="FF14" s="108">
        <v>0</v>
      </c>
      <c r="FG14" s="108">
        <v>0</v>
      </c>
      <c r="FH14" s="108">
        <v>0</v>
      </c>
      <c r="FI14" s="108">
        <v>0</v>
      </c>
      <c r="FJ14" s="108">
        <v>0</v>
      </c>
      <c r="FK14" s="108">
        <v>0</v>
      </c>
      <c r="FL14" s="108">
        <v>0</v>
      </c>
      <c r="FM14" s="108">
        <v>0</v>
      </c>
      <c r="FN14" s="108">
        <v>0</v>
      </c>
      <c r="FO14" s="108">
        <v>0</v>
      </c>
      <c r="FP14" s="108">
        <v>0</v>
      </c>
      <c r="FQ14" s="108">
        <v>0</v>
      </c>
      <c r="FR14" s="108">
        <v>0</v>
      </c>
      <c r="FS14" s="108">
        <v>0</v>
      </c>
      <c r="FT14" s="108">
        <v>0</v>
      </c>
      <c r="FU14" s="108">
        <v>0</v>
      </c>
      <c r="FV14" s="108">
        <v>0</v>
      </c>
      <c r="FW14" s="108">
        <v>0</v>
      </c>
      <c r="FX14" s="108">
        <v>0</v>
      </c>
      <c r="FY14" s="108">
        <v>0</v>
      </c>
      <c r="FZ14" s="108">
        <v>0</v>
      </c>
      <c r="GA14" s="108">
        <v>0</v>
      </c>
      <c r="GB14" s="108">
        <v>0</v>
      </c>
      <c r="GC14" s="108">
        <v>0</v>
      </c>
      <c r="GD14" s="108">
        <v>0</v>
      </c>
      <c r="GE14" s="108">
        <v>0</v>
      </c>
      <c r="GF14" s="108">
        <v>0</v>
      </c>
      <c r="GG14" s="108">
        <v>0</v>
      </c>
      <c r="GH14" s="108">
        <v>0</v>
      </c>
      <c r="GI14" s="108">
        <v>0</v>
      </c>
      <c r="GJ14" s="108">
        <v>0</v>
      </c>
      <c r="GK14" s="108">
        <v>0</v>
      </c>
      <c r="GL14" s="108">
        <v>0</v>
      </c>
      <c r="GM14" s="108">
        <v>0</v>
      </c>
      <c r="GN14" s="108">
        <v>0</v>
      </c>
      <c r="GO14" s="108">
        <v>0</v>
      </c>
      <c r="GP14" s="108">
        <v>0</v>
      </c>
      <c r="GQ14" s="108">
        <v>0</v>
      </c>
      <c r="GR14" s="108">
        <v>0</v>
      </c>
      <c r="GS14" s="108">
        <v>0</v>
      </c>
      <c r="GT14" s="108">
        <v>0</v>
      </c>
      <c r="GU14" s="108">
        <v>0</v>
      </c>
      <c r="GV14" s="108">
        <v>0</v>
      </c>
      <c r="GW14" s="108">
        <v>0</v>
      </c>
      <c r="GX14" s="108">
        <v>0</v>
      </c>
      <c r="GY14" s="108">
        <v>0</v>
      </c>
      <c r="GZ14" s="108">
        <v>0</v>
      </c>
      <c r="HA14" s="108">
        <v>0</v>
      </c>
      <c r="HB14" s="108">
        <v>0</v>
      </c>
      <c r="HC14" s="108">
        <v>0</v>
      </c>
      <c r="HD14" s="108">
        <v>0</v>
      </c>
      <c r="HE14" s="108">
        <v>0</v>
      </c>
      <c r="HF14" s="108">
        <v>0</v>
      </c>
      <c r="HG14" s="108">
        <v>0</v>
      </c>
      <c r="HH14" s="108">
        <v>0</v>
      </c>
      <c r="HI14" s="108">
        <v>0</v>
      </c>
    </row>
    <row r="15" spans="1:217" s="109" customFormat="1" x14ac:dyDescent="0.2">
      <c r="A15" s="107" t="s">
        <v>66</v>
      </c>
      <c r="B15" s="108">
        <v>0</v>
      </c>
      <c r="C15" s="108">
        <v>0</v>
      </c>
      <c r="D15" s="108">
        <v>0</v>
      </c>
      <c r="E15" s="108">
        <v>0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  <c r="L15" s="108">
        <v>0</v>
      </c>
      <c r="M15" s="108">
        <v>0</v>
      </c>
      <c r="N15" s="108">
        <v>0</v>
      </c>
      <c r="O15" s="108">
        <v>0</v>
      </c>
      <c r="P15" s="108">
        <v>0</v>
      </c>
      <c r="Q15" s="108">
        <v>0</v>
      </c>
      <c r="R15" s="108">
        <v>0</v>
      </c>
      <c r="S15" s="108">
        <v>0</v>
      </c>
      <c r="T15" s="108">
        <v>0</v>
      </c>
      <c r="U15" s="108">
        <v>0</v>
      </c>
      <c r="V15" s="108">
        <v>0</v>
      </c>
      <c r="W15" s="108">
        <v>0</v>
      </c>
      <c r="X15" s="108">
        <v>0</v>
      </c>
      <c r="Y15" s="108">
        <v>0</v>
      </c>
      <c r="Z15" s="108">
        <v>0</v>
      </c>
      <c r="AA15" s="108">
        <v>0</v>
      </c>
      <c r="AB15" s="108">
        <v>0</v>
      </c>
      <c r="AC15" s="108">
        <v>0</v>
      </c>
      <c r="AD15" s="108">
        <v>0</v>
      </c>
      <c r="AE15" s="108">
        <v>0</v>
      </c>
      <c r="AF15" s="108">
        <v>0</v>
      </c>
      <c r="AG15" s="108">
        <v>0</v>
      </c>
      <c r="AH15" s="108">
        <v>0</v>
      </c>
      <c r="AI15" s="108">
        <v>0</v>
      </c>
      <c r="AJ15" s="108">
        <v>0</v>
      </c>
      <c r="AK15" s="108">
        <v>0</v>
      </c>
      <c r="AL15" s="108">
        <v>0</v>
      </c>
      <c r="AM15" s="108">
        <v>0</v>
      </c>
      <c r="AN15" s="108">
        <v>0</v>
      </c>
      <c r="AO15" s="108">
        <v>0</v>
      </c>
      <c r="AP15" s="108">
        <v>0</v>
      </c>
      <c r="AQ15" s="108">
        <v>0</v>
      </c>
      <c r="AR15" s="108">
        <v>0</v>
      </c>
      <c r="AS15" s="108">
        <v>0</v>
      </c>
      <c r="AT15" s="108">
        <v>0</v>
      </c>
      <c r="AU15" s="108">
        <v>0</v>
      </c>
      <c r="AV15" s="108">
        <v>0</v>
      </c>
      <c r="AW15" s="108">
        <v>0</v>
      </c>
      <c r="AX15" s="108">
        <v>0</v>
      </c>
      <c r="AY15" s="108">
        <v>0</v>
      </c>
      <c r="AZ15" s="108">
        <v>0</v>
      </c>
      <c r="BA15" s="108">
        <v>0</v>
      </c>
      <c r="BB15" s="108">
        <v>0</v>
      </c>
      <c r="BC15" s="108">
        <v>0</v>
      </c>
      <c r="BD15" s="108">
        <v>0</v>
      </c>
      <c r="BE15" s="108">
        <v>0</v>
      </c>
      <c r="BF15" s="108">
        <v>0</v>
      </c>
      <c r="BG15" s="108">
        <v>0</v>
      </c>
      <c r="BH15" s="108">
        <v>0</v>
      </c>
      <c r="BI15" s="108">
        <v>0</v>
      </c>
      <c r="BJ15" s="108">
        <v>0</v>
      </c>
      <c r="BK15" s="108">
        <v>0</v>
      </c>
      <c r="BL15" s="108">
        <v>0</v>
      </c>
      <c r="BM15" s="108">
        <v>0</v>
      </c>
      <c r="BN15" s="108">
        <v>0</v>
      </c>
      <c r="BO15" s="108">
        <v>0</v>
      </c>
      <c r="BP15" s="108">
        <v>0</v>
      </c>
      <c r="BQ15" s="108">
        <v>0</v>
      </c>
      <c r="BR15" s="108">
        <v>0</v>
      </c>
      <c r="BS15" s="108">
        <v>0</v>
      </c>
      <c r="BT15" s="108">
        <v>0</v>
      </c>
      <c r="BU15" s="108">
        <v>0</v>
      </c>
      <c r="BV15" s="108">
        <v>0</v>
      </c>
      <c r="BW15" s="108">
        <v>0</v>
      </c>
      <c r="BX15" s="108">
        <v>0</v>
      </c>
      <c r="BY15" s="108">
        <v>0</v>
      </c>
      <c r="BZ15" s="108">
        <v>0</v>
      </c>
      <c r="CA15" s="108">
        <v>0</v>
      </c>
      <c r="CB15" s="108">
        <v>0</v>
      </c>
      <c r="CC15" s="108">
        <v>0</v>
      </c>
      <c r="CD15" s="108">
        <v>0</v>
      </c>
      <c r="CE15" s="108">
        <v>0</v>
      </c>
      <c r="CF15" s="108">
        <v>0</v>
      </c>
      <c r="CG15" s="108">
        <v>0</v>
      </c>
      <c r="CH15" s="108">
        <v>0</v>
      </c>
      <c r="CI15" s="108">
        <v>0</v>
      </c>
      <c r="CJ15" s="108">
        <v>0</v>
      </c>
      <c r="CK15" s="108">
        <v>0</v>
      </c>
      <c r="CL15" s="108">
        <v>0</v>
      </c>
      <c r="CM15" s="108">
        <v>0</v>
      </c>
      <c r="CN15" s="108">
        <v>0</v>
      </c>
      <c r="CO15" s="108">
        <v>0</v>
      </c>
      <c r="CP15" s="108">
        <v>0</v>
      </c>
      <c r="CQ15" s="108">
        <v>0</v>
      </c>
      <c r="CR15" s="108">
        <v>0</v>
      </c>
      <c r="CS15" s="108">
        <v>0</v>
      </c>
      <c r="CT15" s="108">
        <v>0</v>
      </c>
      <c r="CU15" s="108">
        <v>0</v>
      </c>
      <c r="CV15" s="108">
        <v>0</v>
      </c>
      <c r="CW15" s="108">
        <v>0</v>
      </c>
      <c r="CX15" s="108">
        <v>0</v>
      </c>
      <c r="CY15" s="108">
        <v>0</v>
      </c>
      <c r="CZ15" s="108">
        <v>0</v>
      </c>
      <c r="DA15" s="108">
        <v>0</v>
      </c>
      <c r="DB15" s="108">
        <v>0</v>
      </c>
      <c r="DC15" s="108">
        <v>0</v>
      </c>
      <c r="DD15" s="108">
        <v>0</v>
      </c>
      <c r="DE15" s="108">
        <v>0</v>
      </c>
      <c r="DF15" s="108">
        <v>0</v>
      </c>
      <c r="DG15" s="108">
        <v>0</v>
      </c>
      <c r="DH15" s="108">
        <v>0</v>
      </c>
      <c r="DI15" s="108">
        <v>0</v>
      </c>
      <c r="DJ15" s="108">
        <v>0</v>
      </c>
      <c r="DK15" s="108">
        <v>0</v>
      </c>
      <c r="DL15" s="108">
        <v>0</v>
      </c>
      <c r="DM15" s="108">
        <v>0</v>
      </c>
      <c r="DN15" s="108">
        <v>0</v>
      </c>
      <c r="DO15" s="108">
        <v>0</v>
      </c>
      <c r="DP15" s="108">
        <v>0</v>
      </c>
      <c r="DQ15" s="108">
        <v>0</v>
      </c>
      <c r="DR15" s="108">
        <v>0</v>
      </c>
      <c r="DS15" s="108">
        <v>0</v>
      </c>
      <c r="DT15" s="108">
        <v>0</v>
      </c>
      <c r="DU15" s="108">
        <v>0</v>
      </c>
      <c r="DV15" s="108">
        <v>0</v>
      </c>
      <c r="DW15" s="108">
        <v>0</v>
      </c>
      <c r="DX15" s="108">
        <v>0</v>
      </c>
      <c r="DY15" s="108">
        <v>0</v>
      </c>
      <c r="DZ15" s="108">
        <v>0</v>
      </c>
      <c r="EA15" s="108">
        <v>0</v>
      </c>
      <c r="EB15" s="108">
        <v>0</v>
      </c>
      <c r="EC15" s="108">
        <v>0</v>
      </c>
      <c r="ED15" s="108">
        <v>0</v>
      </c>
      <c r="EE15" s="108">
        <v>0</v>
      </c>
      <c r="EF15" s="108">
        <v>0</v>
      </c>
      <c r="EG15" s="108">
        <v>0</v>
      </c>
      <c r="EH15" s="108">
        <v>0</v>
      </c>
      <c r="EI15" s="108">
        <v>0</v>
      </c>
      <c r="EJ15" s="108">
        <v>0</v>
      </c>
      <c r="EK15" s="108">
        <v>0</v>
      </c>
      <c r="EL15" s="108">
        <v>0</v>
      </c>
      <c r="EM15" s="108">
        <v>0</v>
      </c>
      <c r="EN15" s="108">
        <v>0</v>
      </c>
      <c r="EO15" s="108">
        <v>0</v>
      </c>
      <c r="EP15" s="108">
        <v>0</v>
      </c>
      <c r="EQ15" s="108">
        <v>0</v>
      </c>
      <c r="ER15" s="108">
        <v>0</v>
      </c>
      <c r="ES15" s="108">
        <v>0</v>
      </c>
      <c r="ET15" s="108">
        <v>0</v>
      </c>
      <c r="EU15" s="108">
        <v>0</v>
      </c>
      <c r="EV15" s="108">
        <v>0</v>
      </c>
      <c r="EW15" s="108">
        <v>0</v>
      </c>
      <c r="EX15" s="108">
        <v>0</v>
      </c>
      <c r="EY15" s="108">
        <v>0</v>
      </c>
      <c r="EZ15" s="108">
        <v>0</v>
      </c>
      <c r="FA15" s="108">
        <v>0</v>
      </c>
      <c r="FB15" s="108">
        <v>0</v>
      </c>
      <c r="FC15" s="108">
        <v>0</v>
      </c>
      <c r="FD15" s="108">
        <v>0</v>
      </c>
      <c r="FE15" s="108">
        <v>0</v>
      </c>
      <c r="FF15" s="108">
        <v>0</v>
      </c>
      <c r="FG15" s="108">
        <v>0</v>
      </c>
      <c r="FH15" s="108">
        <v>0</v>
      </c>
      <c r="FI15" s="108">
        <v>0</v>
      </c>
      <c r="FJ15" s="108">
        <v>0</v>
      </c>
      <c r="FK15" s="108">
        <v>0</v>
      </c>
      <c r="FL15" s="108">
        <v>0</v>
      </c>
      <c r="FM15" s="108">
        <v>0</v>
      </c>
      <c r="FN15" s="108">
        <v>0</v>
      </c>
      <c r="FO15" s="108">
        <v>0</v>
      </c>
      <c r="FP15" s="108">
        <v>0</v>
      </c>
      <c r="FQ15" s="108">
        <v>0</v>
      </c>
      <c r="FR15" s="108">
        <v>0</v>
      </c>
      <c r="FS15" s="108">
        <v>0</v>
      </c>
      <c r="FT15" s="108">
        <v>0</v>
      </c>
      <c r="FU15" s="108">
        <v>0</v>
      </c>
      <c r="FV15" s="108">
        <v>0</v>
      </c>
      <c r="FW15" s="108">
        <v>0</v>
      </c>
      <c r="FX15" s="108">
        <v>0</v>
      </c>
      <c r="FY15" s="108">
        <v>0</v>
      </c>
      <c r="FZ15" s="108">
        <v>0</v>
      </c>
      <c r="GA15" s="108">
        <v>0</v>
      </c>
      <c r="GB15" s="108">
        <v>0</v>
      </c>
      <c r="GC15" s="108">
        <v>0</v>
      </c>
      <c r="GD15" s="108">
        <v>0</v>
      </c>
      <c r="GE15" s="108">
        <v>0</v>
      </c>
      <c r="GF15" s="108">
        <v>0</v>
      </c>
      <c r="GG15" s="108">
        <v>0</v>
      </c>
      <c r="GH15" s="108">
        <v>0</v>
      </c>
      <c r="GI15" s="108">
        <v>0</v>
      </c>
      <c r="GJ15" s="108">
        <v>0</v>
      </c>
      <c r="GK15" s="108">
        <v>0</v>
      </c>
      <c r="GL15" s="108">
        <v>0</v>
      </c>
      <c r="GM15" s="108">
        <v>0</v>
      </c>
      <c r="GN15" s="108">
        <v>0</v>
      </c>
      <c r="GO15" s="108">
        <v>0</v>
      </c>
      <c r="GP15" s="108">
        <v>0</v>
      </c>
      <c r="GQ15" s="108">
        <v>0</v>
      </c>
      <c r="GR15" s="108">
        <v>0</v>
      </c>
      <c r="GS15" s="108">
        <v>0</v>
      </c>
      <c r="GT15" s="108">
        <v>0</v>
      </c>
      <c r="GU15" s="108">
        <v>0</v>
      </c>
      <c r="GV15" s="108">
        <v>0</v>
      </c>
      <c r="GW15" s="108">
        <v>0</v>
      </c>
      <c r="GX15" s="108">
        <v>0</v>
      </c>
      <c r="GY15" s="108">
        <v>0</v>
      </c>
      <c r="GZ15" s="108">
        <v>0</v>
      </c>
      <c r="HA15" s="108">
        <v>0</v>
      </c>
      <c r="HB15" s="108">
        <v>0</v>
      </c>
      <c r="HC15" s="108">
        <v>0</v>
      </c>
      <c r="HD15" s="108">
        <v>0</v>
      </c>
      <c r="HE15" s="108">
        <v>0</v>
      </c>
      <c r="HF15" s="108">
        <v>0</v>
      </c>
      <c r="HG15" s="108">
        <v>0</v>
      </c>
      <c r="HH15" s="108">
        <v>0</v>
      </c>
      <c r="HI15" s="108">
        <v>0</v>
      </c>
    </row>
    <row r="16" spans="1:217" s="109" customFormat="1" x14ac:dyDescent="0.2">
      <c r="A16" s="107" t="s">
        <v>67</v>
      </c>
      <c r="B16" s="108">
        <v>0</v>
      </c>
      <c r="C16" s="108">
        <v>0</v>
      </c>
      <c r="D16" s="108">
        <v>0</v>
      </c>
      <c r="E16" s="108">
        <v>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  <c r="L16" s="108">
        <v>0</v>
      </c>
      <c r="M16" s="108">
        <v>0</v>
      </c>
      <c r="N16" s="108">
        <v>0</v>
      </c>
      <c r="O16" s="108">
        <v>0</v>
      </c>
      <c r="P16" s="108">
        <v>0</v>
      </c>
      <c r="Q16" s="108">
        <v>0</v>
      </c>
      <c r="R16" s="108">
        <v>0</v>
      </c>
      <c r="S16" s="108">
        <v>0</v>
      </c>
      <c r="T16" s="108">
        <v>0</v>
      </c>
      <c r="U16" s="108">
        <v>0</v>
      </c>
      <c r="V16" s="108">
        <v>0</v>
      </c>
      <c r="W16" s="108">
        <v>0</v>
      </c>
      <c r="X16" s="108">
        <v>0</v>
      </c>
      <c r="Y16" s="108">
        <v>0</v>
      </c>
      <c r="Z16" s="108">
        <v>0</v>
      </c>
      <c r="AA16" s="108">
        <v>0</v>
      </c>
      <c r="AB16" s="108">
        <v>0</v>
      </c>
      <c r="AC16" s="108">
        <v>0</v>
      </c>
      <c r="AD16" s="108">
        <v>0</v>
      </c>
      <c r="AE16" s="108">
        <v>0</v>
      </c>
      <c r="AF16" s="108">
        <v>0</v>
      </c>
      <c r="AG16" s="108">
        <v>0</v>
      </c>
      <c r="AH16" s="108">
        <v>0</v>
      </c>
      <c r="AI16" s="108">
        <v>0</v>
      </c>
      <c r="AJ16" s="108">
        <v>0</v>
      </c>
      <c r="AK16" s="108">
        <v>0</v>
      </c>
      <c r="AL16" s="108">
        <v>0</v>
      </c>
      <c r="AM16" s="108">
        <v>0</v>
      </c>
      <c r="AN16" s="108">
        <v>0</v>
      </c>
      <c r="AO16" s="108">
        <v>0</v>
      </c>
      <c r="AP16" s="108">
        <v>0</v>
      </c>
      <c r="AQ16" s="108">
        <v>0</v>
      </c>
      <c r="AR16" s="108">
        <v>0</v>
      </c>
      <c r="AS16" s="108">
        <v>0</v>
      </c>
      <c r="AT16" s="108">
        <v>0</v>
      </c>
      <c r="AU16" s="108">
        <v>0</v>
      </c>
      <c r="AV16" s="108">
        <v>0</v>
      </c>
      <c r="AW16" s="108">
        <v>0</v>
      </c>
      <c r="AX16" s="108">
        <v>0</v>
      </c>
      <c r="AY16" s="108">
        <v>0</v>
      </c>
      <c r="AZ16" s="108">
        <v>0</v>
      </c>
      <c r="BA16" s="108">
        <v>0</v>
      </c>
      <c r="BB16" s="108">
        <v>0</v>
      </c>
      <c r="BC16" s="108">
        <v>0</v>
      </c>
      <c r="BD16" s="108">
        <v>0</v>
      </c>
      <c r="BE16" s="108">
        <v>0</v>
      </c>
      <c r="BF16" s="108">
        <v>0</v>
      </c>
      <c r="BG16" s="108">
        <v>0</v>
      </c>
      <c r="BH16" s="108">
        <v>0</v>
      </c>
      <c r="BI16" s="108">
        <v>0</v>
      </c>
      <c r="BJ16" s="108">
        <v>0</v>
      </c>
      <c r="BK16" s="108">
        <v>0</v>
      </c>
      <c r="BL16" s="108">
        <v>0</v>
      </c>
      <c r="BM16" s="108">
        <v>0</v>
      </c>
      <c r="BN16" s="108">
        <v>0</v>
      </c>
      <c r="BO16" s="108">
        <v>0</v>
      </c>
      <c r="BP16" s="108">
        <v>0</v>
      </c>
      <c r="BQ16" s="108">
        <v>0</v>
      </c>
      <c r="BR16" s="108">
        <v>0</v>
      </c>
      <c r="BS16" s="108">
        <v>0</v>
      </c>
      <c r="BT16" s="108">
        <v>0</v>
      </c>
      <c r="BU16" s="108">
        <v>0</v>
      </c>
      <c r="BV16" s="108">
        <v>0</v>
      </c>
      <c r="BW16" s="108">
        <v>0</v>
      </c>
      <c r="BX16" s="108">
        <v>0</v>
      </c>
      <c r="BY16" s="108">
        <v>0</v>
      </c>
      <c r="BZ16" s="108">
        <v>0</v>
      </c>
      <c r="CA16" s="108">
        <v>0</v>
      </c>
      <c r="CB16" s="108">
        <v>0</v>
      </c>
      <c r="CC16" s="108">
        <v>0</v>
      </c>
      <c r="CD16" s="108">
        <v>0</v>
      </c>
      <c r="CE16" s="108">
        <v>0</v>
      </c>
      <c r="CF16" s="108">
        <v>0</v>
      </c>
      <c r="CG16" s="108">
        <v>0</v>
      </c>
      <c r="CH16" s="108">
        <v>0</v>
      </c>
      <c r="CI16" s="108">
        <v>0</v>
      </c>
      <c r="CJ16" s="108">
        <v>0</v>
      </c>
      <c r="CK16" s="108">
        <v>0</v>
      </c>
      <c r="CL16" s="108">
        <v>0</v>
      </c>
      <c r="CM16" s="108">
        <v>0</v>
      </c>
      <c r="CN16" s="108">
        <v>0</v>
      </c>
      <c r="CO16" s="108">
        <v>0</v>
      </c>
      <c r="CP16" s="108">
        <v>0</v>
      </c>
      <c r="CQ16" s="108">
        <v>0</v>
      </c>
      <c r="CR16" s="108">
        <v>0</v>
      </c>
      <c r="CS16" s="108">
        <v>0</v>
      </c>
      <c r="CT16" s="108">
        <v>0</v>
      </c>
      <c r="CU16" s="108">
        <v>0</v>
      </c>
      <c r="CV16" s="108">
        <v>0</v>
      </c>
      <c r="CW16" s="108">
        <v>0</v>
      </c>
      <c r="CX16" s="108">
        <v>0</v>
      </c>
      <c r="CY16" s="108">
        <v>0</v>
      </c>
      <c r="CZ16" s="108">
        <v>0</v>
      </c>
      <c r="DA16" s="108">
        <v>0</v>
      </c>
      <c r="DB16" s="108">
        <v>0</v>
      </c>
      <c r="DC16" s="108">
        <v>0</v>
      </c>
      <c r="DD16" s="108">
        <v>0</v>
      </c>
      <c r="DE16" s="108">
        <v>0</v>
      </c>
      <c r="DF16" s="108">
        <v>0</v>
      </c>
      <c r="DG16" s="108">
        <v>0</v>
      </c>
      <c r="DH16" s="108">
        <v>0</v>
      </c>
      <c r="DI16" s="108">
        <v>0</v>
      </c>
      <c r="DJ16" s="108">
        <v>0</v>
      </c>
      <c r="DK16" s="108">
        <v>0</v>
      </c>
      <c r="DL16" s="108">
        <v>0</v>
      </c>
      <c r="DM16" s="108">
        <v>0</v>
      </c>
      <c r="DN16" s="108">
        <v>0</v>
      </c>
      <c r="DO16" s="108">
        <v>0</v>
      </c>
      <c r="DP16" s="108">
        <v>0</v>
      </c>
      <c r="DQ16" s="108">
        <v>0</v>
      </c>
      <c r="DR16" s="108">
        <v>0</v>
      </c>
      <c r="DS16" s="108">
        <v>0</v>
      </c>
      <c r="DT16" s="108">
        <v>0</v>
      </c>
      <c r="DU16" s="108">
        <v>0</v>
      </c>
      <c r="DV16" s="108">
        <v>0</v>
      </c>
      <c r="DW16" s="108">
        <v>0</v>
      </c>
      <c r="DX16" s="108">
        <v>0</v>
      </c>
      <c r="DY16" s="108">
        <v>0</v>
      </c>
      <c r="DZ16" s="108">
        <v>0</v>
      </c>
      <c r="EA16" s="108">
        <v>0</v>
      </c>
      <c r="EB16" s="108">
        <v>0</v>
      </c>
      <c r="EC16" s="108">
        <v>0</v>
      </c>
      <c r="ED16" s="108">
        <v>0</v>
      </c>
      <c r="EE16" s="108">
        <v>0</v>
      </c>
      <c r="EF16" s="108">
        <v>0</v>
      </c>
      <c r="EG16" s="108">
        <v>0</v>
      </c>
      <c r="EH16" s="108">
        <v>0</v>
      </c>
      <c r="EI16" s="108">
        <v>0</v>
      </c>
      <c r="EJ16" s="108">
        <v>0</v>
      </c>
      <c r="EK16" s="108">
        <v>0</v>
      </c>
      <c r="EL16" s="108">
        <v>0</v>
      </c>
      <c r="EM16" s="108">
        <v>0</v>
      </c>
      <c r="EN16" s="108">
        <v>0</v>
      </c>
      <c r="EO16" s="108">
        <v>0</v>
      </c>
      <c r="EP16" s="108">
        <v>0</v>
      </c>
      <c r="EQ16" s="108">
        <v>0</v>
      </c>
      <c r="ER16" s="108">
        <v>0</v>
      </c>
      <c r="ES16" s="108">
        <v>0</v>
      </c>
      <c r="ET16" s="108">
        <v>0</v>
      </c>
      <c r="EU16" s="108">
        <v>0</v>
      </c>
      <c r="EV16" s="108">
        <v>0</v>
      </c>
      <c r="EW16" s="108">
        <v>0</v>
      </c>
      <c r="EX16" s="108">
        <v>0</v>
      </c>
      <c r="EY16" s="108">
        <v>0</v>
      </c>
      <c r="EZ16" s="108">
        <v>0</v>
      </c>
      <c r="FA16" s="108">
        <v>0</v>
      </c>
      <c r="FB16" s="108">
        <v>0</v>
      </c>
      <c r="FC16" s="108">
        <v>0</v>
      </c>
      <c r="FD16" s="108">
        <v>0</v>
      </c>
      <c r="FE16" s="108">
        <v>0</v>
      </c>
      <c r="FF16" s="108">
        <v>0</v>
      </c>
      <c r="FG16" s="108">
        <v>0</v>
      </c>
      <c r="FH16" s="108">
        <v>0</v>
      </c>
      <c r="FI16" s="108">
        <v>0</v>
      </c>
      <c r="FJ16" s="108">
        <v>0</v>
      </c>
      <c r="FK16" s="108">
        <v>0</v>
      </c>
      <c r="FL16" s="108">
        <v>0</v>
      </c>
      <c r="FM16" s="108">
        <v>0</v>
      </c>
      <c r="FN16" s="108">
        <v>0</v>
      </c>
      <c r="FO16" s="108">
        <v>0</v>
      </c>
      <c r="FP16" s="108">
        <v>0</v>
      </c>
      <c r="FQ16" s="108">
        <v>0</v>
      </c>
      <c r="FR16" s="108">
        <v>0</v>
      </c>
      <c r="FS16" s="108">
        <v>0</v>
      </c>
      <c r="FT16" s="108">
        <v>0</v>
      </c>
      <c r="FU16" s="108">
        <v>0</v>
      </c>
      <c r="FV16" s="108">
        <v>0</v>
      </c>
      <c r="FW16" s="108">
        <v>0</v>
      </c>
      <c r="FX16" s="108">
        <v>0</v>
      </c>
      <c r="FY16" s="108">
        <v>0</v>
      </c>
      <c r="FZ16" s="108">
        <v>0</v>
      </c>
      <c r="GA16" s="108">
        <v>0</v>
      </c>
      <c r="GB16" s="108">
        <v>0</v>
      </c>
      <c r="GC16" s="108">
        <v>0</v>
      </c>
      <c r="GD16" s="108">
        <v>0</v>
      </c>
      <c r="GE16" s="108">
        <v>0</v>
      </c>
      <c r="GF16" s="108">
        <v>0</v>
      </c>
      <c r="GG16" s="108">
        <v>0</v>
      </c>
      <c r="GH16" s="108">
        <v>0</v>
      </c>
      <c r="GI16" s="108">
        <v>0</v>
      </c>
      <c r="GJ16" s="108">
        <v>0</v>
      </c>
      <c r="GK16" s="108">
        <v>0</v>
      </c>
      <c r="GL16" s="108">
        <v>0</v>
      </c>
      <c r="GM16" s="108">
        <v>0</v>
      </c>
      <c r="GN16" s="108">
        <v>0</v>
      </c>
      <c r="GO16" s="108">
        <v>0</v>
      </c>
      <c r="GP16" s="108">
        <v>0</v>
      </c>
      <c r="GQ16" s="108">
        <v>0</v>
      </c>
      <c r="GR16" s="108">
        <v>0</v>
      </c>
      <c r="GS16" s="108">
        <v>0</v>
      </c>
      <c r="GT16" s="108">
        <v>0</v>
      </c>
      <c r="GU16" s="108">
        <v>0</v>
      </c>
      <c r="GV16" s="108">
        <v>0</v>
      </c>
      <c r="GW16" s="108">
        <v>0</v>
      </c>
      <c r="GX16" s="108">
        <v>0</v>
      </c>
      <c r="GY16" s="108">
        <v>0</v>
      </c>
      <c r="GZ16" s="108">
        <v>0</v>
      </c>
      <c r="HA16" s="108">
        <v>0</v>
      </c>
      <c r="HB16" s="108">
        <v>0</v>
      </c>
      <c r="HC16" s="108">
        <v>0</v>
      </c>
      <c r="HD16" s="108">
        <v>0</v>
      </c>
      <c r="HE16" s="108">
        <v>0</v>
      </c>
      <c r="HF16" s="108">
        <v>0</v>
      </c>
      <c r="HG16" s="108">
        <v>0</v>
      </c>
      <c r="HH16" s="108">
        <v>0</v>
      </c>
      <c r="HI16" s="108">
        <v>0</v>
      </c>
    </row>
    <row r="17" spans="1:217" x14ac:dyDescent="0.2">
      <c r="A17" s="30" t="s">
        <v>68</v>
      </c>
      <c r="B17" s="80">
        <v>0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 t="e">
        <f t="shared" ref="U17:CF17" si="22">CMM_4</f>
        <v>#NAME?</v>
      </c>
      <c r="V17" s="80" t="e">
        <f t="shared" si="22"/>
        <v>#NAME?</v>
      </c>
      <c r="W17" s="80" t="e">
        <f t="shared" si="22"/>
        <v>#NAME?</v>
      </c>
      <c r="X17" s="80" t="e">
        <f t="shared" si="22"/>
        <v>#NAME?</v>
      </c>
      <c r="Y17" s="80" t="e">
        <f t="shared" si="22"/>
        <v>#NAME?</v>
      </c>
      <c r="Z17" s="80" t="e">
        <f t="shared" si="22"/>
        <v>#NAME?</v>
      </c>
      <c r="AA17" s="80" t="e">
        <f t="shared" si="22"/>
        <v>#NAME?</v>
      </c>
      <c r="AB17" s="80" t="e">
        <f t="shared" si="22"/>
        <v>#NAME?</v>
      </c>
      <c r="AC17" s="80" t="e">
        <f t="shared" si="22"/>
        <v>#NAME?</v>
      </c>
      <c r="AD17" s="80" t="e">
        <f t="shared" si="22"/>
        <v>#NAME?</v>
      </c>
      <c r="AE17" s="80" t="e">
        <f t="shared" si="22"/>
        <v>#NAME?</v>
      </c>
      <c r="AF17" s="80" t="e">
        <f t="shared" si="22"/>
        <v>#NAME?</v>
      </c>
      <c r="AG17" s="80" t="e">
        <f t="shared" si="22"/>
        <v>#NAME?</v>
      </c>
      <c r="AH17" s="80" t="e">
        <f t="shared" si="22"/>
        <v>#NAME?</v>
      </c>
      <c r="AI17" s="80" t="e">
        <f t="shared" si="22"/>
        <v>#NAME?</v>
      </c>
      <c r="AJ17" s="80" t="e">
        <f t="shared" si="22"/>
        <v>#NAME?</v>
      </c>
      <c r="AK17" s="80" t="e">
        <f t="shared" si="22"/>
        <v>#NAME?</v>
      </c>
      <c r="AL17" s="80" t="e">
        <f t="shared" si="22"/>
        <v>#NAME?</v>
      </c>
      <c r="AM17" s="80" t="e">
        <f t="shared" si="22"/>
        <v>#NAME?</v>
      </c>
      <c r="AN17" s="80" t="e">
        <f t="shared" si="22"/>
        <v>#NAME?</v>
      </c>
      <c r="AO17" s="80" t="e">
        <f t="shared" si="22"/>
        <v>#NAME?</v>
      </c>
      <c r="AP17" s="80" t="e">
        <f t="shared" si="22"/>
        <v>#NAME?</v>
      </c>
      <c r="AQ17" s="80" t="e">
        <f t="shared" si="22"/>
        <v>#NAME?</v>
      </c>
      <c r="AR17" s="80" t="e">
        <f t="shared" si="22"/>
        <v>#NAME?</v>
      </c>
      <c r="AS17" s="80" t="e">
        <f t="shared" si="22"/>
        <v>#NAME?</v>
      </c>
      <c r="AT17" s="80" t="e">
        <f t="shared" si="22"/>
        <v>#NAME?</v>
      </c>
      <c r="AU17" s="80" t="e">
        <f t="shared" si="22"/>
        <v>#NAME?</v>
      </c>
      <c r="AV17" s="80" t="e">
        <f t="shared" si="22"/>
        <v>#NAME?</v>
      </c>
      <c r="AW17" s="80" t="e">
        <f t="shared" si="22"/>
        <v>#NAME?</v>
      </c>
      <c r="AX17" s="80" t="e">
        <f t="shared" si="22"/>
        <v>#NAME?</v>
      </c>
      <c r="AY17" s="80" t="e">
        <f t="shared" si="22"/>
        <v>#NAME?</v>
      </c>
      <c r="AZ17" s="80" t="e">
        <f t="shared" si="22"/>
        <v>#NAME?</v>
      </c>
      <c r="BA17" s="80" t="e">
        <f t="shared" si="22"/>
        <v>#NAME?</v>
      </c>
      <c r="BB17" s="80" t="e">
        <f t="shared" si="22"/>
        <v>#NAME?</v>
      </c>
      <c r="BC17" s="80" t="e">
        <f t="shared" si="22"/>
        <v>#NAME?</v>
      </c>
      <c r="BD17" s="80" t="e">
        <f t="shared" si="22"/>
        <v>#NAME?</v>
      </c>
      <c r="BE17" s="80" t="e">
        <f t="shared" si="22"/>
        <v>#NAME?</v>
      </c>
      <c r="BF17" s="80" t="e">
        <f t="shared" si="22"/>
        <v>#NAME?</v>
      </c>
      <c r="BG17" s="80" t="e">
        <f t="shared" si="22"/>
        <v>#NAME?</v>
      </c>
      <c r="BH17" s="80" t="e">
        <f t="shared" si="22"/>
        <v>#NAME?</v>
      </c>
      <c r="BI17" s="80" t="e">
        <f t="shared" si="22"/>
        <v>#NAME?</v>
      </c>
      <c r="BJ17" s="80" t="e">
        <f t="shared" si="22"/>
        <v>#NAME?</v>
      </c>
      <c r="BK17" s="80" t="e">
        <f t="shared" si="22"/>
        <v>#NAME?</v>
      </c>
      <c r="BL17" s="80" t="e">
        <f t="shared" si="22"/>
        <v>#NAME?</v>
      </c>
      <c r="BM17" s="80" t="e">
        <f t="shared" si="22"/>
        <v>#NAME?</v>
      </c>
      <c r="BN17" s="80" t="e">
        <f t="shared" si="22"/>
        <v>#NAME?</v>
      </c>
      <c r="BO17" s="80" t="e">
        <f t="shared" si="22"/>
        <v>#NAME?</v>
      </c>
      <c r="BP17" s="80" t="e">
        <f t="shared" si="22"/>
        <v>#NAME?</v>
      </c>
      <c r="BQ17" s="80" t="e">
        <f t="shared" si="22"/>
        <v>#NAME?</v>
      </c>
      <c r="BR17" s="80" t="e">
        <f t="shared" si="22"/>
        <v>#NAME?</v>
      </c>
      <c r="BS17" s="80" t="e">
        <f t="shared" si="22"/>
        <v>#NAME?</v>
      </c>
      <c r="BT17" s="80" t="e">
        <f t="shared" si="22"/>
        <v>#NAME?</v>
      </c>
      <c r="BU17" s="80" t="e">
        <f t="shared" si="22"/>
        <v>#NAME?</v>
      </c>
      <c r="BV17" s="80" t="e">
        <f t="shared" si="22"/>
        <v>#NAME?</v>
      </c>
      <c r="BW17" s="80" t="e">
        <f t="shared" si="22"/>
        <v>#NAME?</v>
      </c>
      <c r="BX17" s="80" t="e">
        <f t="shared" si="22"/>
        <v>#NAME?</v>
      </c>
      <c r="BY17" s="80" t="e">
        <f t="shared" si="22"/>
        <v>#NAME?</v>
      </c>
      <c r="BZ17" s="80" t="e">
        <f t="shared" si="22"/>
        <v>#NAME?</v>
      </c>
      <c r="CA17" s="80" t="e">
        <f t="shared" si="22"/>
        <v>#NAME?</v>
      </c>
      <c r="CB17" s="80" t="e">
        <f t="shared" si="22"/>
        <v>#NAME?</v>
      </c>
      <c r="CC17" s="80" t="e">
        <f t="shared" si="22"/>
        <v>#NAME?</v>
      </c>
      <c r="CD17" s="80" t="e">
        <f t="shared" si="22"/>
        <v>#NAME?</v>
      </c>
      <c r="CE17" s="80" t="e">
        <f t="shared" si="22"/>
        <v>#NAME?</v>
      </c>
      <c r="CF17" s="80" t="e">
        <f t="shared" si="22"/>
        <v>#NAME?</v>
      </c>
      <c r="CG17" s="80" t="e">
        <f t="shared" ref="CG17:ER17" si="23">CMM_4</f>
        <v>#NAME?</v>
      </c>
      <c r="CH17" s="80" t="e">
        <f t="shared" si="23"/>
        <v>#NAME?</v>
      </c>
      <c r="CI17" s="80" t="e">
        <f t="shared" si="23"/>
        <v>#NAME?</v>
      </c>
      <c r="CJ17" s="80" t="e">
        <f t="shared" si="23"/>
        <v>#NAME?</v>
      </c>
      <c r="CK17" s="80" t="e">
        <f t="shared" si="23"/>
        <v>#NAME?</v>
      </c>
      <c r="CL17" s="80" t="e">
        <f t="shared" si="23"/>
        <v>#NAME?</v>
      </c>
      <c r="CM17" s="80" t="e">
        <f t="shared" si="23"/>
        <v>#NAME?</v>
      </c>
      <c r="CN17" s="80" t="e">
        <f t="shared" si="23"/>
        <v>#NAME?</v>
      </c>
      <c r="CO17" s="80" t="e">
        <f t="shared" si="23"/>
        <v>#NAME?</v>
      </c>
      <c r="CP17" s="80" t="e">
        <f t="shared" si="23"/>
        <v>#NAME?</v>
      </c>
      <c r="CQ17" s="80" t="e">
        <f t="shared" si="23"/>
        <v>#NAME?</v>
      </c>
      <c r="CR17" s="80" t="e">
        <f t="shared" si="23"/>
        <v>#NAME?</v>
      </c>
      <c r="CS17" s="80" t="e">
        <f t="shared" si="23"/>
        <v>#NAME?</v>
      </c>
      <c r="CT17" s="80" t="e">
        <f t="shared" si="23"/>
        <v>#NAME?</v>
      </c>
      <c r="CU17" s="80" t="e">
        <f t="shared" si="23"/>
        <v>#NAME?</v>
      </c>
      <c r="CV17" s="80" t="e">
        <f t="shared" si="23"/>
        <v>#NAME?</v>
      </c>
      <c r="CW17" s="80" t="e">
        <f t="shared" si="23"/>
        <v>#NAME?</v>
      </c>
      <c r="CX17" s="80" t="e">
        <f t="shared" si="23"/>
        <v>#NAME?</v>
      </c>
      <c r="CY17" s="80" t="e">
        <f t="shared" si="23"/>
        <v>#NAME?</v>
      </c>
      <c r="CZ17" s="80" t="e">
        <f t="shared" si="23"/>
        <v>#NAME?</v>
      </c>
      <c r="DA17" s="80" t="e">
        <f t="shared" si="23"/>
        <v>#NAME?</v>
      </c>
      <c r="DB17" s="80" t="e">
        <f t="shared" si="23"/>
        <v>#NAME?</v>
      </c>
      <c r="DC17" s="80" t="e">
        <f t="shared" si="23"/>
        <v>#NAME?</v>
      </c>
      <c r="DD17" s="80" t="e">
        <f t="shared" si="23"/>
        <v>#NAME?</v>
      </c>
      <c r="DE17" s="80" t="e">
        <f t="shared" si="23"/>
        <v>#NAME?</v>
      </c>
      <c r="DF17" s="80" t="e">
        <f t="shared" si="23"/>
        <v>#NAME?</v>
      </c>
      <c r="DG17" s="80" t="e">
        <f t="shared" si="23"/>
        <v>#NAME?</v>
      </c>
      <c r="DH17" s="80" t="e">
        <f t="shared" si="23"/>
        <v>#NAME?</v>
      </c>
      <c r="DI17" s="80" t="e">
        <f t="shared" si="23"/>
        <v>#NAME?</v>
      </c>
      <c r="DJ17" s="80" t="e">
        <f t="shared" si="23"/>
        <v>#NAME?</v>
      </c>
      <c r="DK17" s="80" t="e">
        <f t="shared" si="23"/>
        <v>#NAME?</v>
      </c>
      <c r="DL17" s="80" t="e">
        <f t="shared" si="23"/>
        <v>#NAME?</v>
      </c>
      <c r="DM17" s="80" t="e">
        <f t="shared" si="23"/>
        <v>#NAME?</v>
      </c>
      <c r="DN17" s="80" t="e">
        <f t="shared" si="23"/>
        <v>#NAME?</v>
      </c>
      <c r="DO17" s="80" t="e">
        <f t="shared" si="23"/>
        <v>#NAME?</v>
      </c>
      <c r="DP17" s="80" t="e">
        <f t="shared" si="23"/>
        <v>#NAME?</v>
      </c>
      <c r="DQ17" s="80" t="e">
        <f t="shared" si="23"/>
        <v>#NAME?</v>
      </c>
      <c r="DR17" s="80" t="e">
        <f t="shared" si="23"/>
        <v>#NAME?</v>
      </c>
      <c r="DS17" s="80" t="e">
        <f t="shared" si="23"/>
        <v>#NAME?</v>
      </c>
      <c r="DT17" s="80" t="e">
        <f t="shared" si="23"/>
        <v>#NAME?</v>
      </c>
      <c r="DU17" s="80" t="e">
        <f t="shared" si="23"/>
        <v>#NAME?</v>
      </c>
      <c r="DV17" s="80" t="e">
        <f t="shared" si="23"/>
        <v>#NAME?</v>
      </c>
      <c r="DW17" s="80" t="e">
        <f t="shared" si="23"/>
        <v>#NAME?</v>
      </c>
      <c r="DX17" s="80" t="e">
        <f t="shared" si="23"/>
        <v>#NAME?</v>
      </c>
      <c r="DY17" s="80" t="e">
        <f t="shared" si="23"/>
        <v>#NAME?</v>
      </c>
      <c r="DZ17" s="80" t="e">
        <f t="shared" si="23"/>
        <v>#NAME?</v>
      </c>
      <c r="EA17" s="80" t="e">
        <f t="shared" si="23"/>
        <v>#NAME?</v>
      </c>
      <c r="EB17" s="80" t="e">
        <f t="shared" si="23"/>
        <v>#NAME?</v>
      </c>
      <c r="EC17" s="80" t="e">
        <f t="shared" si="23"/>
        <v>#NAME?</v>
      </c>
      <c r="ED17" s="80" t="e">
        <f t="shared" si="23"/>
        <v>#NAME?</v>
      </c>
      <c r="EE17" s="80" t="e">
        <f t="shared" si="23"/>
        <v>#NAME?</v>
      </c>
      <c r="EF17" s="80" t="e">
        <f t="shared" si="23"/>
        <v>#NAME?</v>
      </c>
      <c r="EG17" s="80" t="e">
        <f t="shared" si="23"/>
        <v>#NAME?</v>
      </c>
      <c r="EH17" s="80" t="e">
        <f t="shared" si="23"/>
        <v>#NAME?</v>
      </c>
      <c r="EI17" s="80" t="e">
        <f t="shared" si="23"/>
        <v>#NAME?</v>
      </c>
      <c r="EJ17" s="80" t="e">
        <f t="shared" si="23"/>
        <v>#NAME?</v>
      </c>
      <c r="EK17" s="80" t="e">
        <f t="shared" si="23"/>
        <v>#NAME?</v>
      </c>
      <c r="EL17" s="80" t="e">
        <f t="shared" si="23"/>
        <v>#NAME?</v>
      </c>
      <c r="EM17" s="80" t="e">
        <f t="shared" si="23"/>
        <v>#NAME?</v>
      </c>
      <c r="EN17" s="80" t="e">
        <f t="shared" si="23"/>
        <v>#NAME?</v>
      </c>
      <c r="EO17" s="80" t="e">
        <f t="shared" si="23"/>
        <v>#NAME?</v>
      </c>
      <c r="EP17" s="80" t="e">
        <f t="shared" si="23"/>
        <v>#NAME?</v>
      </c>
      <c r="EQ17" s="80" t="e">
        <f t="shared" si="23"/>
        <v>#NAME?</v>
      </c>
      <c r="ER17" s="80" t="e">
        <f t="shared" si="23"/>
        <v>#NAME?</v>
      </c>
      <c r="ES17" s="80" t="e">
        <f t="shared" ref="ES17:HD17" si="24">CMM_4</f>
        <v>#NAME?</v>
      </c>
      <c r="ET17" s="80" t="e">
        <f t="shared" si="24"/>
        <v>#NAME?</v>
      </c>
      <c r="EU17" s="80" t="e">
        <f t="shared" si="24"/>
        <v>#NAME?</v>
      </c>
      <c r="EV17" s="80" t="e">
        <f t="shared" si="24"/>
        <v>#NAME?</v>
      </c>
      <c r="EW17" s="80" t="e">
        <f t="shared" si="24"/>
        <v>#NAME?</v>
      </c>
      <c r="EX17" s="80" t="e">
        <f t="shared" si="24"/>
        <v>#NAME?</v>
      </c>
      <c r="EY17" s="80" t="e">
        <f t="shared" si="24"/>
        <v>#NAME?</v>
      </c>
      <c r="EZ17" s="80" t="e">
        <f t="shared" si="24"/>
        <v>#NAME?</v>
      </c>
      <c r="FA17" s="80" t="e">
        <f t="shared" si="24"/>
        <v>#NAME?</v>
      </c>
      <c r="FB17" s="80" t="e">
        <f t="shared" si="24"/>
        <v>#NAME?</v>
      </c>
      <c r="FC17" s="80" t="e">
        <f t="shared" si="24"/>
        <v>#NAME?</v>
      </c>
      <c r="FD17" s="80" t="e">
        <f t="shared" si="24"/>
        <v>#NAME?</v>
      </c>
      <c r="FE17" s="80" t="e">
        <f t="shared" si="24"/>
        <v>#NAME?</v>
      </c>
      <c r="FF17" s="80" t="e">
        <f t="shared" si="24"/>
        <v>#NAME?</v>
      </c>
      <c r="FG17" s="80" t="e">
        <f t="shared" si="24"/>
        <v>#NAME?</v>
      </c>
      <c r="FH17" s="80" t="e">
        <f t="shared" si="24"/>
        <v>#NAME?</v>
      </c>
      <c r="FI17" s="80" t="e">
        <f t="shared" si="24"/>
        <v>#NAME?</v>
      </c>
      <c r="FJ17" s="80" t="e">
        <f t="shared" si="24"/>
        <v>#NAME?</v>
      </c>
      <c r="FK17" s="80" t="e">
        <f t="shared" si="24"/>
        <v>#NAME?</v>
      </c>
      <c r="FL17" s="80" t="e">
        <f t="shared" si="24"/>
        <v>#NAME?</v>
      </c>
      <c r="FM17" s="80" t="e">
        <f t="shared" si="24"/>
        <v>#NAME?</v>
      </c>
      <c r="FN17" s="80" t="e">
        <f t="shared" si="24"/>
        <v>#NAME?</v>
      </c>
      <c r="FO17" s="80" t="e">
        <f t="shared" si="24"/>
        <v>#NAME?</v>
      </c>
      <c r="FP17" s="80" t="e">
        <f t="shared" si="24"/>
        <v>#NAME?</v>
      </c>
      <c r="FQ17" s="80" t="e">
        <f t="shared" si="24"/>
        <v>#NAME?</v>
      </c>
      <c r="FR17" s="80" t="e">
        <f t="shared" si="24"/>
        <v>#NAME?</v>
      </c>
      <c r="FS17" s="80" t="e">
        <f t="shared" si="24"/>
        <v>#NAME?</v>
      </c>
      <c r="FT17" s="80" t="e">
        <f t="shared" si="24"/>
        <v>#NAME?</v>
      </c>
      <c r="FU17" s="80" t="e">
        <f t="shared" si="24"/>
        <v>#NAME?</v>
      </c>
      <c r="FV17" s="80" t="e">
        <f t="shared" si="24"/>
        <v>#NAME?</v>
      </c>
      <c r="FW17" s="80" t="e">
        <f t="shared" si="24"/>
        <v>#NAME?</v>
      </c>
      <c r="FX17" s="80" t="e">
        <f t="shared" si="24"/>
        <v>#NAME?</v>
      </c>
      <c r="FY17" s="80" t="e">
        <f t="shared" si="24"/>
        <v>#NAME?</v>
      </c>
      <c r="FZ17" s="80" t="e">
        <f t="shared" si="24"/>
        <v>#NAME?</v>
      </c>
      <c r="GA17" s="80" t="e">
        <f t="shared" si="24"/>
        <v>#NAME?</v>
      </c>
      <c r="GB17" s="80" t="e">
        <f t="shared" si="24"/>
        <v>#NAME?</v>
      </c>
      <c r="GC17" s="80" t="e">
        <f t="shared" si="24"/>
        <v>#NAME?</v>
      </c>
      <c r="GD17" s="80" t="e">
        <f t="shared" si="24"/>
        <v>#NAME?</v>
      </c>
      <c r="GE17" s="80" t="e">
        <f t="shared" si="24"/>
        <v>#NAME?</v>
      </c>
      <c r="GF17" s="80" t="e">
        <f t="shared" si="24"/>
        <v>#NAME?</v>
      </c>
      <c r="GG17" s="80" t="e">
        <f t="shared" si="24"/>
        <v>#NAME?</v>
      </c>
      <c r="GH17" s="80" t="e">
        <f t="shared" si="24"/>
        <v>#NAME?</v>
      </c>
      <c r="GI17" s="80" t="e">
        <f t="shared" si="24"/>
        <v>#NAME?</v>
      </c>
      <c r="GJ17" s="80" t="e">
        <f t="shared" si="24"/>
        <v>#NAME?</v>
      </c>
      <c r="GK17" s="80" t="e">
        <f t="shared" si="24"/>
        <v>#NAME?</v>
      </c>
      <c r="GL17" s="80" t="e">
        <f t="shared" si="24"/>
        <v>#NAME?</v>
      </c>
      <c r="GM17" s="80" t="e">
        <f t="shared" si="24"/>
        <v>#NAME?</v>
      </c>
      <c r="GN17" s="80" t="e">
        <f t="shared" si="24"/>
        <v>#NAME?</v>
      </c>
      <c r="GO17" s="80" t="e">
        <f t="shared" si="24"/>
        <v>#NAME?</v>
      </c>
      <c r="GP17" s="80" t="e">
        <f t="shared" si="24"/>
        <v>#NAME?</v>
      </c>
      <c r="GQ17" s="80" t="e">
        <f t="shared" si="24"/>
        <v>#NAME?</v>
      </c>
      <c r="GR17" s="80" t="e">
        <f t="shared" si="24"/>
        <v>#NAME?</v>
      </c>
      <c r="GS17" s="80" t="e">
        <f t="shared" si="24"/>
        <v>#NAME?</v>
      </c>
      <c r="GT17" s="80" t="e">
        <f t="shared" si="24"/>
        <v>#NAME?</v>
      </c>
      <c r="GU17" s="80" t="e">
        <f t="shared" si="24"/>
        <v>#NAME?</v>
      </c>
      <c r="GV17" s="80" t="e">
        <f t="shared" si="24"/>
        <v>#NAME?</v>
      </c>
      <c r="GW17" s="80" t="e">
        <f t="shared" si="24"/>
        <v>#NAME?</v>
      </c>
      <c r="GX17" s="80" t="e">
        <f t="shared" si="24"/>
        <v>#NAME?</v>
      </c>
      <c r="GY17" s="80" t="e">
        <f t="shared" si="24"/>
        <v>#NAME?</v>
      </c>
      <c r="GZ17" s="80" t="e">
        <f t="shared" si="24"/>
        <v>#NAME?</v>
      </c>
      <c r="HA17" s="80" t="e">
        <f t="shared" si="24"/>
        <v>#NAME?</v>
      </c>
      <c r="HB17" s="80" t="e">
        <f t="shared" si="24"/>
        <v>#NAME?</v>
      </c>
      <c r="HC17" s="80" t="e">
        <f t="shared" si="24"/>
        <v>#NAME?</v>
      </c>
      <c r="HD17" s="80" t="e">
        <f t="shared" si="24"/>
        <v>#NAME?</v>
      </c>
      <c r="HE17" s="80" t="e">
        <f t="shared" ref="HE17:HI17" si="25">CMM_4</f>
        <v>#NAME?</v>
      </c>
      <c r="HF17" s="80" t="e">
        <f t="shared" si="25"/>
        <v>#NAME?</v>
      </c>
      <c r="HG17" s="80" t="e">
        <f t="shared" si="25"/>
        <v>#NAME?</v>
      </c>
      <c r="HH17" s="80" t="e">
        <f t="shared" si="25"/>
        <v>#NAME?</v>
      </c>
      <c r="HI17" s="80" t="e">
        <f t="shared" si="25"/>
        <v>#NAME?</v>
      </c>
    </row>
    <row r="18" spans="1:217" s="112" customFormat="1" x14ac:dyDescent="0.2">
      <c r="A18" s="110" t="s">
        <v>69</v>
      </c>
      <c r="B18" s="111">
        <v>0</v>
      </c>
      <c r="C18" s="111">
        <v>0</v>
      </c>
      <c r="D18" s="111">
        <v>0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  <c r="AC18" s="111">
        <v>0</v>
      </c>
      <c r="AD18" s="111">
        <v>0</v>
      </c>
      <c r="AE18" s="111">
        <v>0</v>
      </c>
      <c r="AF18" s="111">
        <v>0</v>
      </c>
      <c r="AG18" s="111">
        <v>0</v>
      </c>
      <c r="AH18" s="111">
        <v>0</v>
      </c>
      <c r="AI18" s="111">
        <v>0</v>
      </c>
      <c r="AJ18" s="111">
        <v>0</v>
      </c>
      <c r="AK18" s="111">
        <v>0</v>
      </c>
      <c r="AL18" s="111">
        <v>0</v>
      </c>
      <c r="AM18" s="111">
        <v>0</v>
      </c>
      <c r="AN18" s="111">
        <v>0</v>
      </c>
      <c r="AO18" s="111">
        <v>0</v>
      </c>
      <c r="AP18" s="111">
        <v>0</v>
      </c>
      <c r="AQ18" s="111">
        <v>0</v>
      </c>
      <c r="AR18" s="111">
        <v>0</v>
      </c>
      <c r="AS18" s="111">
        <v>0</v>
      </c>
      <c r="AT18" s="111">
        <v>0</v>
      </c>
      <c r="AU18" s="111">
        <v>0</v>
      </c>
      <c r="AV18" s="111">
        <v>0</v>
      </c>
      <c r="AW18" s="111">
        <v>0</v>
      </c>
      <c r="AX18" s="111">
        <v>0</v>
      </c>
      <c r="AY18" s="111">
        <v>0</v>
      </c>
      <c r="AZ18" s="111">
        <v>0</v>
      </c>
      <c r="BA18" s="111">
        <v>0</v>
      </c>
      <c r="BB18" s="111">
        <v>0</v>
      </c>
      <c r="BC18" s="111">
        <v>0</v>
      </c>
      <c r="BD18" s="111">
        <v>0</v>
      </c>
      <c r="BE18" s="111">
        <v>0</v>
      </c>
      <c r="BF18" s="111">
        <v>0</v>
      </c>
      <c r="BG18" s="111">
        <v>0</v>
      </c>
      <c r="BH18" s="111">
        <v>0</v>
      </c>
      <c r="BI18" s="111">
        <v>0</v>
      </c>
      <c r="BJ18" s="111">
        <v>0</v>
      </c>
      <c r="BK18" s="111">
        <v>0</v>
      </c>
      <c r="BL18" s="111">
        <v>0</v>
      </c>
      <c r="BM18" s="111">
        <v>0</v>
      </c>
      <c r="BN18" s="111">
        <v>0</v>
      </c>
      <c r="BO18" s="111">
        <v>0</v>
      </c>
      <c r="BP18" s="111">
        <v>0</v>
      </c>
      <c r="BQ18" s="111">
        <v>0</v>
      </c>
      <c r="BR18" s="111">
        <v>0</v>
      </c>
      <c r="BS18" s="111">
        <v>0</v>
      </c>
      <c r="BT18" s="111">
        <v>0</v>
      </c>
      <c r="BU18" s="111">
        <v>0</v>
      </c>
      <c r="BV18" s="111">
        <v>0</v>
      </c>
      <c r="BW18" s="111">
        <v>0</v>
      </c>
      <c r="BX18" s="111">
        <v>0</v>
      </c>
      <c r="BY18" s="111">
        <v>0</v>
      </c>
      <c r="BZ18" s="111">
        <v>0</v>
      </c>
      <c r="CA18" s="111">
        <v>0</v>
      </c>
      <c r="CB18" s="111">
        <v>0</v>
      </c>
      <c r="CC18" s="111">
        <v>0</v>
      </c>
      <c r="CD18" s="111">
        <v>0</v>
      </c>
      <c r="CE18" s="111">
        <v>0</v>
      </c>
      <c r="CF18" s="111">
        <v>0</v>
      </c>
      <c r="CG18" s="111">
        <v>0</v>
      </c>
      <c r="CH18" s="111">
        <v>0</v>
      </c>
      <c r="CI18" s="111">
        <v>0</v>
      </c>
      <c r="CJ18" s="111">
        <v>0</v>
      </c>
      <c r="CK18" s="111">
        <v>0</v>
      </c>
      <c r="CL18" s="111">
        <v>0</v>
      </c>
      <c r="CM18" s="111">
        <v>0</v>
      </c>
      <c r="CN18" s="111">
        <v>0</v>
      </c>
      <c r="CO18" s="111">
        <v>0</v>
      </c>
      <c r="CP18" s="111">
        <v>0</v>
      </c>
      <c r="CQ18" s="111">
        <v>0</v>
      </c>
      <c r="CR18" s="111">
        <v>0</v>
      </c>
      <c r="CS18" s="111">
        <v>0</v>
      </c>
      <c r="CT18" s="111">
        <v>0</v>
      </c>
      <c r="CU18" s="111">
        <v>0</v>
      </c>
      <c r="CV18" s="111">
        <v>0</v>
      </c>
      <c r="CW18" s="111">
        <v>0</v>
      </c>
      <c r="CX18" s="111">
        <v>0</v>
      </c>
      <c r="CY18" s="111">
        <v>0</v>
      </c>
      <c r="CZ18" s="111">
        <v>0</v>
      </c>
      <c r="DA18" s="111">
        <v>0</v>
      </c>
      <c r="DB18" s="111">
        <v>0</v>
      </c>
      <c r="DC18" s="111">
        <v>0</v>
      </c>
      <c r="DD18" s="111">
        <v>0</v>
      </c>
      <c r="DE18" s="111">
        <v>0</v>
      </c>
      <c r="DF18" s="111">
        <v>0</v>
      </c>
      <c r="DG18" s="111">
        <v>0</v>
      </c>
      <c r="DH18" s="111">
        <v>0</v>
      </c>
      <c r="DI18" s="111">
        <v>0</v>
      </c>
      <c r="DJ18" s="111">
        <v>0</v>
      </c>
      <c r="DK18" s="111">
        <v>0</v>
      </c>
      <c r="DL18" s="111">
        <v>0</v>
      </c>
      <c r="DM18" s="111">
        <v>0</v>
      </c>
      <c r="DN18" s="111">
        <v>0</v>
      </c>
      <c r="DO18" s="111">
        <v>0</v>
      </c>
      <c r="DP18" s="111">
        <v>0</v>
      </c>
      <c r="DQ18" s="111">
        <v>0</v>
      </c>
      <c r="DR18" s="111">
        <v>0</v>
      </c>
      <c r="DS18" s="111">
        <v>0</v>
      </c>
      <c r="DT18" s="111">
        <v>0</v>
      </c>
      <c r="DU18" s="111">
        <v>0</v>
      </c>
      <c r="DV18" s="111">
        <v>0</v>
      </c>
      <c r="DW18" s="111">
        <v>0</v>
      </c>
      <c r="DX18" s="111">
        <v>0</v>
      </c>
      <c r="DY18" s="111">
        <v>0</v>
      </c>
      <c r="DZ18" s="111">
        <v>0</v>
      </c>
      <c r="EA18" s="111">
        <v>0</v>
      </c>
      <c r="EB18" s="111">
        <v>0</v>
      </c>
      <c r="EC18" s="111">
        <v>0</v>
      </c>
      <c r="ED18" s="111">
        <v>0</v>
      </c>
      <c r="EE18" s="111">
        <v>0</v>
      </c>
      <c r="EF18" s="111">
        <v>0</v>
      </c>
      <c r="EG18" s="111">
        <v>0</v>
      </c>
      <c r="EH18" s="111">
        <v>0</v>
      </c>
      <c r="EI18" s="111">
        <v>0</v>
      </c>
      <c r="EJ18" s="111">
        <v>0</v>
      </c>
      <c r="EK18" s="111">
        <v>0</v>
      </c>
      <c r="EL18" s="111">
        <v>0</v>
      </c>
      <c r="EM18" s="111">
        <v>0</v>
      </c>
      <c r="EN18" s="111">
        <v>0</v>
      </c>
      <c r="EO18" s="111">
        <v>0</v>
      </c>
      <c r="EP18" s="111">
        <v>0</v>
      </c>
      <c r="EQ18" s="111">
        <v>0</v>
      </c>
      <c r="ER18" s="111">
        <v>0</v>
      </c>
      <c r="ES18" s="111">
        <v>0</v>
      </c>
      <c r="ET18" s="111">
        <v>0</v>
      </c>
      <c r="EU18" s="111">
        <v>0</v>
      </c>
      <c r="EV18" s="111">
        <v>0</v>
      </c>
      <c r="EW18" s="111">
        <v>0</v>
      </c>
      <c r="EX18" s="111">
        <v>0</v>
      </c>
      <c r="EY18" s="111">
        <v>0</v>
      </c>
      <c r="EZ18" s="111">
        <v>0</v>
      </c>
      <c r="FA18" s="111">
        <v>0</v>
      </c>
      <c r="FB18" s="111">
        <v>0</v>
      </c>
      <c r="FC18" s="111">
        <v>0</v>
      </c>
      <c r="FD18" s="111">
        <v>0</v>
      </c>
      <c r="FE18" s="111">
        <v>0</v>
      </c>
      <c r="FF18" s="111">
        <v>0</v>
      </c>
      <c r="FG18" s="111">
        <v>0</v>
      </c>
      <c r="FH18" s="111">
        <v>0</v>
      </c>
      <c r="FI18" s="111">
        <v>0</v>
      </c>
      <c r="FJ18" s="111">
        <v>0</v>
      </c>
      <c r="FK18" s="111">
        <v>0</v>
      </c>
      <c r="FL18" s="111">
        <v>0</v>
      </c>
      <c r="FM18" s="111">
        <v>0</v>
      </c>
      <c r="FN18" s="111">
        <v>0</v>
      </c>
      <c r="FO18" s="111">
        <v>0</v>
      </c>
      <c r="FP18" s="111">
        <v>0</v>
      </c>
      <c r="FQ18" s="111">
        <v>0</v>
      </c>
      <c r="FR18" s="111">
        <v>0</v>
      </c>
      <c r="FS18" s="111">
        <v>0</v>
      </c>
      <c r="FT18" s="111">
        <v>0</v>
      </c>
      <c r="FU18" s="111">
        <v>0</v>
      </c>
      <c r="FV18" s="111">
        <v>0</v>
      </c>
      <c r="FW18" s="111">
        <v>0</v>
      </c>
      <c r="FX18" s="111">
        <v>0</v>
      </c>
      <c r="FY18" s="111">
        <v>0</v>
      </c>
      <c r="FZ18" s="111">
        <v>0</v>
      </c>
      <c r="GA18" s="111">
        <v>0</v>
      </c>
      <c r="GB18" s="111">
        <v>0</v>
      </c>
      <c r="GC18" s="111">
        <v>0</v>
      </c>
      <c r="GD18" s="111">
        <v>0</v>
      </c>
      <c r="GE18" s="111">
        <v>0</v>
      </c>
      <c r="GF18" s="111">
        <v>0</v>
      </c>
      <c r="GG18" s="111">
        <v>0</v>
      </c>
      <c r="GH18" s="111">
        <v>0</v>
      </c>
      <c r="GI18" s="111">
        <v>0</v>
      </c>
      <c r="GJ18" s="111">
        <v>0</v>
      </c>
      <c r="GK18" s="111">
        <v>0</v>
      </c>
      <c r="GL18" s="111">
        <v>0</v>
      </c>
      <c r="GM18" s="111">
        <v>0</v>
      </c>
      <c r="GN18" s="111">
        <v>0</v>
      </c>
      <c r="GO18" s="111">
        <v>0</v>
      </c>
      <c r="GP18" s="111">
        <v>0</v>
      </c>
      <c r="GQ18" s="111">
        <v>0</v>
      </c>
      <c r="GR18" s="111">
        <v>0</v>
      </c>
      <c r="GS18" s="111">
        <v>0</v>
      </c>
      <c r="GT18" s="111">
        <v>0</v>
      </c>
      <c r="GU18" s="111">
        <v>0</v>
      </c>
      <c r="GV18" s="111">
        <v>0</v>
      </c>
      <c r="GW18" s="111">
        <v>0</v>
      </c>
      <c r="GX18" s="111">
        <v>0</v>
      </c>
      <c r="GY18" s="111">
        <v>0</v>
      </c>
      <c r="GZ18" s="111">
        <v>0</v>
      </c>
      <c r="HA18" s="111">
        <v>0</v>
      </c>
      <c r="HB18" s="111">
        <v>0</v>
      </c>
      <c r="HC18" s="111">
        <v>0</v>
      </c>
      <c r="HD18" s="111">
        <v>0</v>
      </c>
      <c r="HE18" s="111">
        <v>0</v>
      </c>
      <c r="HF18" s="111">
        <v>0</v>
      </c>
      <c r="HG18" s="111">
        <v>0</v>
      </c>
      <c r="HH18" s="111">
        <v>0</v>
      </c>
      <c r="HI18" s="111">
        <v>0</v>
      </c>
    </row>
    <row r="19" spans="1:217" s="109" customFormat="1" x14ac:dyDescent="0.2">
      <c r="A19" s="107" t="s">
        <v>70</v>
      </c>
      <c r="B19" s="108">
        <v>0</v>
      </c>
      <c r="C19" s="108">
        <v>0</v>
      </c>
      <c r="D19" s="108">
        <v>0</v>
      </c>
      <c r="E19" s="108">
        <v>0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  <c r="L19" s="108">
        <v>0</v>
      </c>
      <c r="M19" s="108">
        <v>0</v>
      </c>
      <c r="N19" s="108">
        <v>0</v>
      </c>
      <c r="O19" s="108">
        <v>0</v>
      </c>
      <c r="P19" s="108">
        <v>0</v>
      </c>
      <c r="Q19" s="108">
        <v>0</v>
      </c>
      <c r="R19" s="108">
        <v>0</v>
      </c>
      <c r="S19" s="108">
        <v>0</v>
      </c>
      <c r="T19" s="108">
        <v>0</v>
      </c>
      <c r="U19" s="108">
        <v>0</v>
      </c>
      <c r="V19" s="108">
        <v>0</v>
      </c>
      <c r="W19" s="108">
        <v>0</v>
      </c>
      <c r="X19" s="108">
        <v>0</v>
      </c>
      <c r="Y19" s="108">
        <v>0</v>
      </c>
      <c r="Z19" s="108">
        <v>0</v>
      </c>
      <c r="AA19" s="108">
        <v>0</v>
      </c>
      <c r="AB19" s="108">
        <v>0</v>
      </c>
      <c r="AC19" s="108">
        <v>0</v>
      </c>
      <c r="AD19" s="108">
        <v>0</v>
      </c>
      <c r="AE19" s="108">
        <v>0</v>
      </c>
      <c r="AF19" s="108">
        <v>0</v>
      </c>
      <c r="AG19" s="108">
        <v>0</v>
      </c>
      <c r="AH19" s="108">
        <v>0</v>
      </c>
      <c r="AI19" s="108">
        <v>0</v>
      </c>
      <c r="AJ19" s="108">
        <v>0</v>
      </c>
      <c r="AK19" s="108">
        <v>0</v>
      </c>
      <c r="AL19" s="108">
        <v>0</v>
      </c>
      <c r="AM19" s="108">
        <v>0</v>
      </c>
      <c r="AN19" s="108">
        <v>0</v>
      </c>
      <c r="AO19" s="108">
        <v>0</v>
      </c>
      <c r="AP19" s="108">
        <v>0</v>
      </c>
      <c r="AQ19" s="108">
        <v>0</v>
      </c>
      <c r="AR19" s="108">
        <v>0</v>
      </c>
      <c r="AS19" s="108">
        <v>0</v>
      </c>
      <c r="AT19" s="108">
        <v>0</v>
      </c>
      <c r="AU19" s="108">
        <v>0</v>
      </c>
      <c r="AV19" s="108">
        <v>0</v>
      </c>
      <c r="AW19" s="108">
        <v>0</v>
      </c>
      <c r="AX19" s="108">
        <v>0</v>
      </c>
      <c r="AY19" s="108">
        <v>0</v>
      </c>
      <c r="AZ19" s="108">
        <v>0</v>
      </c>
      <c r="BA19" s="108">
        <v>0</v>
      </c>
      <c r="BB19" s="108">
        <v>0</v>
      </c>
      <c r="BC19" s="108">
        <v>0</v>
      </c>
      <c r="BD19" s="108">
        <v>0</v>
      </c>
      <c r="BE19" s="108">
        <v>0</v>
      </c>
      <c r="BF19" s="108">
        <v>0</v>
      </c>
      <c r="BG19" s="108">
        <v>0</v>
      </c>
      <c r="BH19" s="108">
        <v>0</v>
      </c>
      <c r="BI19" s="108">
        <v>0</v>
      </c>
      <c r="BJ19" s="108">
        <v>0</v>
      </c>
      <c r="BK19" s="108">
        <v>0</v>
      </c>
      <c r="BL19" s="108">
        <v>0</v>
      </c>
      <c r="BM19" s="108">
        <v>0</v>
      </c>
      <c r="BN19" s="108">
        <v>0</v>
      </c>
      <c r="BO19" s="108">
        <v>0</v>
      </c>
      <c r="BP19" s="108">
        <v>0</v>
      </c>
      <c r="BQ19" s="108">
        <v>0</v>
      </c>
      <c r="BR19" s="108">
        <v>0</v>
      </c>
      <c r="BS19" s="108">
        <v>0</v>
      </c>
      <c r="BT19" s="108">
        <v>0</v>
      </c>
      <c r="BU19" s="108">
        <v>0</v>
      </c>
      <c r="BV19" s="108">
        <v>0</v>
      </c>
      <c r="BW19" s="108">
        <v>0</v>
      </c>
      <c r="BX19" s="108">
        <v>0</v>
      </c>
      <c r="BY19" s="108">
        <v>0</v>
      </c>
      <c r="BZ19" s="108">
        <v>0</v>
      </c>
      <c r="CA19" s="108">
        <v>0</v>
      </c>
      <c r="CB19" s="108">
        <v>0</v>
      </c>
      <c r="CC19" s="108">
        <v>0</v>
      </c>
      <c r="CD19" s="108">
        <v>0</v>
      </c>
      <c r="CE19" s="108">
        <v>0</v>
      </c>
      <c r="CF19" s="108">
        <v>0</v>
      </c>
      <c r="CG19" s="108">
        <v>0</v>
      </c>
      <c r="CH19" s="108">
        <v>0</v>
      </c>
      <c r="CI19" s="108">
        <v>0</v>
      </c>
      <c r="CJ19" s="108">
        <v>0</v>
      </c>
      <c r="CK19" s="108">
        <v>0</v>
      </c>
      <c r="CL19" s="108">
        <v>0</v>
      </c>
      <c r="CM19" s="108">
        <v>0</v>
      </c>
      <c r="CN19" s="108">
        <v>0</v>
      </c>
      <c r="CO19" s="108">
        <v>0</v>
      </c>
      <c r="CP19" s="108">
        <v>0</v>
      </c>
      <c r="CQ19" s="108">
        <v>0</v>
      </c>
      <c r="CR19" s="108">
        <v>0</v>
      </c>
      <c r="CS19" s="108">
        <v>0</v>
      </c>
      <c r="CT19" s="108">
        <v>0</v>
      </c>
      <c r="CU19" s="108">
        <v>0</v>
      </c>
      <c r="CV19" s="108">
        <v>0</v>
      </c>
      <c r="CW19" s="108">
        <v>0</v>
      </c>
      <c r="CX19" s="108">
        <v>0</v>
      </c>
      <c r="CY19" s="108">
        <v>0</v>
      </c>
      <c r="CZ19" s="108">
        <v>0</v>
      </c>
      <c r="DA19" s="108">
        <v>0</v>
      </c>
      <c r="DB19" s="108">
        <v>0</v>
      </c>
      <c r="DC19" s="108">
        <v>0</v>
      </c>
      <c r="DD19" s="108">
        <v>0</v>
      </c>
      <c r="DE19" s="108">
        <v>0</v>
      </c>
      <c r="DF19" s="108">
        <v>0</v>
      </c>
      <c r="DG19" s="108">
        <v>0</v>
      </c>
      <c r="DH19" s="108">
        <v>0</v>
      </c>
      <c r="DI19" s="108">
        <v>0</v>
      </c>
      <c r="DJ19" s="108">
        <v>0</v>
      </c>
      <c r="DK19" s="108">
        <v>0</v>
      </c>
      <c r="DL19" s="108">
        <v>0</v>
      </c>
      <c r="DM19" s="108">
        <v>0</v>
      </c>
      <c r="DN19" s="108">
        <v>0</v>
      </c>
      <c r="DO19" s="108">
        <v>0</v>
      </c>
      <c r="DP19" s="108">
        <v>0</v>
      </c>
      <c r="DQ19" s="108">
        <v>0</v>
      </c>
      <c r="DR19" s="108">
        <v>0</v>
      </c>
      <c r="DS19" s="108">
        <v>0</v>
      </c>
      <c r="DT19" s="108">
        <v>0</v>
      </c>
      <c r="DU19" s="108">
        <v>0</v>
      </c>
      <c r="DV19" s="108">
        <v>0</v>
      </c>
      <c r="DW19" s="108">
        <v>0</v>
      </c>
      <c r="DX19" s="108">
        <v>0</v>
      </c>
      <c r="DY19" s="108">
        <v>0</v>
      </c>
      <c r="DZ19" s="108">
        <v>0</v>
      </c>
      <c r="EA19" s="108">
        <v>0</v>
      </c>
      <c r="EB19" s="108">
        <v>0</v>
      </c>
      <c r="EC19" s="108">
        <v>0</v>
      </c>
      <c r="ED19" s="108">
        <v>0</v>
      </c>
      <c r="EE19" s="108">
        <v>0</v>
      </c>
      <c r="EF19" s="108">
        <v>0</v>
      </c>
      <c r="EG19" s="108">
        <v>0</v>
      </c>
      <c r="EH19" s="108">
        <v>0</v>
      </c>
      <c r="EI19" s="108">
        <v>0</v>
      </c>
      <c r="EJ19" s="108">
        <v>0</v>
      </c>
      <c r="EK19" s="108">
        <v>0</v>
      </c>
      <c r="EL19" s="108">
        <v>0</v>
      </c>
      <c r="EM19" s="108">
        <v>0</v>
      </c>
      <c r="EN19" s="108">
        <v>0</v>
      </c>
      <c r="EO19" s="108">
        <v>0</v>
      </c>
      <c r="EP19" s="108">
        <v>0</v>
      </c>
      <c r="EQ19" s="108">
        <v>0</v>
      </c>
      <c r="ER19" s="108">
        <v>0</v>
      </c>
      <c r="ES19" s="108">
        <v>0</v>
      </c>
      <c r="ET19" s="108">
        <v>0</v>
      </c>
      <c r="EU19" s="108">
        <v>0</v>
      </c>
      <c r="EV19" s="108">
        <v>0</v>
      </c>
      <c r="EW19" s="108">
        <v>0</v>
      </c>
      <c r="EX19" s="108">
        <v>0</v>
      </c>
      <c r="EY19" s="108">
        <v>0</v>
      </c>
      <c r="EZ19" s="108">
        <v>0</v>
      </c>
      <c r="FA19" s="108">
        <v>0</v>
      </c>
      <c r="FB19" s="108">
        <v>0</v>
      </c>
      <c r="FC19" s="108">
        <v>0</v>
      </c>
      <c r="FD19" s="108">
        <v>0</v>
      </c>
      <c r="FE19" s="108">
        <v>0</v>
      </c>
      <c r="FF19" s="108">
        <v>0</v>
      </c>
      <c r="FG19" s="108">
        <v>0</v>
      </c>
      <c r="FH19" s="108">
        <v>0</v>
      </c>
      <c r="FI19" s="108">
        <v>0</v>
      </c>
      <c r="FJ19" s="108">
        <v>0</v>
      </c>
      <c r="FK19" s="108">
        <v>0</v>
      </c>
      <c r="FL19" s="108">
        <v>0</v>
      </c>
      <c r="FM19" s="108">
        <v>0</v>
      </c>
      <c r="FN19" s="108">
        <v>0</v>
      </c>
      <c r="FO19" s="108">
        <v>0</v>
      </c>
      <c r="FP19" s="108">
        <v>0</v>
      </c>
      <c r="FQ19" s="108">
        <v>0</v>
      </c>
      <c r="FR19" s="108">
        <v>0</v>
      </c>
      <c r="FS19" s="108">
        <v>0</v>
      </c>
      <c r="FT19" s="108">
        <v>0</v>
      </c>
      <c r="FU19" s="108">
        <v>0</v>
      </c>
      <c r="FV19" s="108">
        <v>0</v>
      </c>
      <c r="FW19" s="108">
        <v>0</v>
      </c>
      <c r="FX19" s="108">
        <v>0</v>
      </c>
      <c r="FY19" s="108">
        <v>0</v>
      </c>
      <c r="FZ19" s="108">
        <v>0</v>
      </c>
      <c r="GA19" s="108">
        <v>0</v>
      </c>
      <c r="GB19" s="108">
        <v>0</v>
      </c>
      <c r="GC19" s="108">
        <v>0</v>
      </c>
      <c r="GD19" s="108">
        <v>0</v>
      </c>
      <c r="GE19" s="108">
        <v>0</v>
      </c>
      <c r="GF19" s="108">
        <v>0</v>
      </c>
      <c r="GG19" s="108">
        <v>0</v>
      </c>
      <c r="GH19" s="108">
        <v>0</v>
      </c>
      <c r="GI19" s="108">
        <v>0</v>
      </c>
      <c r="GJ19" s="108">
        <v>0</v>
      </c>
      <c r="GK19" s="108">
        <v>0</v>
      </c>
      <c r="GL19" s="108">
        <v>0</v>
      </c>
      <c r="GM19" s="108">
        <v>0</v>
      </c>
      <c r="GN19" s="108">
        <v>0</v>
      </c>
      <c r="GO19" s="108">
        <v>0</v>
      </c>
      <c r="GP19" s="108">
        <v>0</v>
      </c>
      <c r="GQ19" s="108">
        <v>0</v>
      </c>
      <c r="GR19" s="108">
        <v>0</v>
      </c>
      <c r="GS19" s="108">
        <v>0</v>
      </c>
      <c r="GT19" s="108">
        <v>0</v>
      </c>
      <c r="GU19" s="108">
        <v>0</v>
      </c>
      <c r="GV19" s="108">
        <v>0</v>
      </c>
      <c r="GW19" s="108">
        <v>0</v>
      </c>
      <c r="GX19" s="108">
        <v>0</v>
      </c>
      <c r="GY19" s="108">
        <v>0</v>
      </c>
      <c r="GZ19" s="108">
        <v>0</v>
      </c>
      <c r="HA19" s="108">
        <v>0</v>
      </c>
      <c r="HB19" s="108">
        <v>0</v>
      </c>
      <c r="HC19" s="108">
        <v>0</v>
      </c>
      <c r="HD19" s="108">
        <v>0</v>
      </c>
      <c r="HE19" s="108">
        <v>0</v>
      </c>
      <c r="HF19" s="108">
        <v>0</v>
      </c>
      <c r="HG19" s="108">
        <v>0</v>
      </c>
      <c r="HH19" s="108">
        <v>0</v>
      </c>
      <c r="HI19" s="108">
        <v>0</v>
      </c>
    </row>
    <row r="20" spans="1:217" s="112" customFormat="1" x14ac:dyDescent="0.2">
      <c r="A20" s="110" t="s">
        <v>71</v>
      </c>
      <c r="B20" s="111">
        <v>0</v>
      </c>
      <c r="C20" s="111">
        <v>0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  <c r="AC20" s="111">
        <v>0</v>
      </c>
      <c r="AD20" s="111">
        <v>0</v>
      </c>
      <c r="AE20" s="111">
        <v>0</v>
      </c>
      <c r="AF20" s="111">
        <v>0</v>
      </c>
      <c r="AG20" s="111">
        <v>0</v>
      </c>
      <c r="AH20" s="111">
        <v>0</v>
      </c>
      <c r="AI20" s="111">
        <v>0</v>
      </c>
      <c r="AJ20" s="111">
        <v>0</v>
      </c>
      <c r="AK20" s="111">
        <v>0</v>
      </c>
      <c r="AL20" s="111">
        <v>0</v>
      </c>
      <c r="AM20" s="111">
        <v>0</v>
      </c>
      <c r="AN20" s="111">
        <v>0</v>
      </c>
      <c r="AO20" s="111">
        <v>0</v>
      </c>
      <c r="AP20" s="111">
        <v>0</v>
      </c>
      <c r="AQ20" s="111">
        <v>0</v>
      </c>
      <c r="AR20" s="111">
        <v>0</v>
      </c>
      <c r="AS20" s="111">
        <v>0</v>
      </c>
      <c r="AT20" s="111">
        <v>0</v>
      </c>
      <c r="AU20" s="111">
        <v>0</v>
      </c>
      <c r="AV20" s="111">
        <v>0</v>
      </c>
      <c r="AW20" s="111">
        <v>0</v>
      </c>
      <c r="AX20" s="111">
        <v>0</v>
      </c>
      <c r="AY20" s="111">
        <v>0</v>
      </c>
      <c r="AZ20" s="111">
        <v>0</v>
      </c>
      <c r="BA20" s="111">
        <v>0</v>
      </c>
      <c r="BB20" s="111">
        <v>0</v>
      </c>
      <c r="BC20" s="111">
        <v>0</v>
      </c>
      <c r="BD20" s="111">
        <v>0</v>
      </c>
      <c r="BE20" s="111">
        <v>0</v>
      </c>
      <c r="BF20" s="111">
        <v>0</v>
      </c>
      <c r="BG20" s="111">
        <v>0</v>
      </c>
      <c r="BH20" s="111">
        <v>0</v>
      </c>
      <c r="BI20" s="111">
        <v>0</v>
      </c>
      <c r="BJ20" s="111">
        <v>0</v>
      </c>
      <c r="BK20" s="111">
        <v>0</v>
      </c>
      <c r="BL20" s="111">
        <v>0</v>
      </c>
      <c r="BM20" s="111">
        <v>0</v>
      </c>
      <c r="BN20" s="111">
        <v>0</v>
      </c>
      <c r="BO20" s="111">
        <v>0</v>
      </c>
      <c r="BP20" s="111">
        <v>0</v>
      </c>
      <c r="BQ20" s="111">
        <v>0</v>
      </c>
      <c r="BR20" s="111">
        <v>0</v>
      </c>
      <c r="BS20" s="111">
        <v>0</v>
      </c>
      <c r="BT20" s="111">
        <v>0</v>
      </c>
      <c r="BU20" s="111">
        <v>0</v>
      </c>
      <c r="BV20" s="111">
        <v>0</v>
      </c>
      <c r="BW20" s="111">
        <v>0</v>
      </c>
      <c r="BX20" s="111">
        <v>0</v>
      </c>
      <c r="BY20" s="111">
        <v>0</v>
      </c>
      <c r="BZ20" s="111">
        <v>0</v>
      </c>
      <c r="CA20" s="111">
        <v>0</v>
      </c>
      <c r="CB20" s="111">
        <v>0</v>
      </c>
      <c r="CC20" s="111">
        <v>0</v>
      </c>
      <c r="CD20" s="111">
        <v>0</v>
      </c>
      <c r="CE20" s="111">
        <v>0</v>
      </c>
      <c r="CF20" s="111">
        <v>0</v>
      </c>
      <c r="CG20" s="111">
        <v>0</v>
      </c>
      <c r="CH20" s="111">
        <v>0</v>
      </c>
      <c r="CI20" s="111">
        <v>0</v>
      </c>
      <c r="CJ20" s="111">
        <v>0</v>
      </c>
      <c r="CK20" s="111">
        <v>0</v>
      </c>
      <c r="CL20" s="111">
        <v>0</v>
      </c>
      <c r="CM20" s="111">
        <v>0</v>
      </c>
      <c r="CN20" s="111">
        <v>0</v>
      </c>
      <c r="CO20" s="111">
        <v>0</v>
      </c>
      <c r="CP20" s="111">
        <v>0</v>
      </c>
      <c r="CQ20" s="111">
        <v>0</v>
      </c>
      <c r="CR20" s="111">
        <v>0</v>
      </c>
      <c r="CS20" s="111">
        <v>0</v>
      </c>
      <c r="CT20" s="111">
        <v>0</v>
      </c>
      <c r="CU20" s="111">
        <v>0</v>
      </c>
      <c r="CV20" s="111">
        <v>0</v>
      </c>
      <c r="CW20" s="111">
        <v>0</v>
      </c>
      <c r="CX20" s="111">
        <v>0</v>
      </c>
      <c r="CY20" s="111">
        <v>0</v>
      </c>
      <c r="CZ20" s="111">
        <v>0</v>
      </c>
      <c r="DA20" s="111">
        <v>0</v>
      </c>
      <c r="DB20" s="111">
        <v>0</v>
      </c>
      <c r="DC20" s="111">
        <v>0</v>
      </c>
      <c r="DD20" s="111">
        <v>0</v>
      </c>
      <c r="DE20" s="111">
        <v>0</v>
      </c>
      <c r="DF20" s="111">
        <v>0</v>
      </c>
      <c r="DG20" s="111">
        <v>0</v>
      </c>
      <c r="DH20" s="111">
        <v>0</v>
      </c>
      <c r="DI20" s="111">
        <v>0</v>
      </c>
      <c r="DJ20" s="111">
        <v>0</v>
      </c>
      <c r="DK20" s="111">
        <v>0</v>
      </c>
      <c r="DL20" s="111">
        <v>0</v>
      </c>
      <c r="DM20" s="111">
        <v>0</v>
      </c>
      <c r="DN20" s="111">
        <v>0</v>
      </c>
      <c r="DO20" s="111">
        <v>0</v>
      </c>
      <c r="DP20" s="111">
        <v>0</v>
      </c>
      <c r="DQ20" s="111">
        <v>0</v>
      </c>
      <c r="DR20" s="111">
        <v>0</v>
      </c>
      <c r="DS20" s="111">
        <v>0</v>
      </c>
      <c r="DT20" s="111">
        <v>0</v>
      </c>
      <c r="DU20" s="111">
        <v>0</v>
      </c>
      <c r="DV20" s="111">
        <v>0</v>
      </c>
      <c r="DW20" s="111">
        <v>0</v>
      </c>
      <c r="DX20" s="111">
        <v>0</v>
      </c>
      <c r="DY20" s="111">
        <v>0</v>
      </c>
      <c r="DZ20" s="111">
        <v>0</v>
      </c>
      <c r="EA20" s="111">
        <v>0</v>
      </c>
      <c r="EB20" s="111">
        <v>0</v>
      </c>
      <c r="EC20" s="111">
        <v>0</v>
      </c>
      <c r="ED20" s="111">
        <v>0</v>
      </c>
      <c r="EE20" s="111">
        <v>0</v>
      </c>
      <c r="EF20" s="111">
        <v>0</v>
      </c>
      <c r="EG20" s="111">
        <v>0</v>
      </c>
      <c r="EH20" s="111">
        <v>0</v>
      </c>
      <c r="EI20" s="111">
        <v>0</v>
      </c>
      <c r="EJ20" s="111">
        <v>0</v>
      </c>
      <c r="EK20" s="111">
        <v>0</v>
      </c>
      <c r="EL20" s="111">
        <v>0</v>
      </c>
      <c r="EM20" s="111">
        <v>0</v>
      </c>
      <c r="EN20" s="111">
        <v>0</v>
      </c>
      <c r="EO20" s="111">
        <v>0</v>
      </c>
      <c r="EP20" s="111">
        <v>0</v>
      </c>
      <c r="EQ20" s="111">
        <v>0</v>
      </c>
      <c r="ER20" s="111">
        <v>0</v>
      </c>
      <c r="ES20" s="111">
        <v>0</v>
      </c>
      <c r="ET20" s="111">
        <v>0</v>
      </c>
      <c r="EU20" s="111">
        <v>0</v>
      </c>
      <c r="EV20" s="111">
        <v>0</v>
      </c>
      <c r="EW20" s="111">
        <v>0</v>
      </c>
      <c r="EX20" s="111">
        <v>0</v>
      </c>
      <c r="EY20" s="111">
        <v>0</v>
      </c>
      <c r="EZ20" s="111">
        <v>0</v>
      </c>
      <c r="FA20" s="111">
        <v>0</v>
      </c>
      <c r="FB20" s="111">
        <v>0</v>
      </c>
      <c r="FC20" s="111">
        <v>0</v>
      </c>
      <c r="FD20" s="111">
        <v>0</v>
      </c>
      <c r="FE20" s="111">
        <v>0</v>
      </c>
      <c r="FF20" s="111">
        <v>0</v>
      </c>
      <c r="FG20" s="111">
        <v>0</v>
      </c>
      <c r="FH20" s="111">
        <v>0</v>
      </c>
      <c r="FI20" s="111">
        <v>0</v>
      </c>
      <c r="FJ20" s="111">
        <v>0</v>
      </c>
      <c r="FK20" s="111">
        <v>0</v>
      </c>
      <c r="FL20" s="111">
        <v>0</v>
      </c>
      <c r="FM20" s="111">
        <v>0</v>
      </c>
      <c r="FN20" s="111">
        <v>0</v>
      </c>
      <c r="FO20" s="111">
        <v>0</v>
      </c>
      <c r="FP20" s="111">
        <v>0</v>
      </c>
      <c r="FQ20" s="111">
        <v>0</v>
      </c>
      <c r="FR20" s="111">
        <v>0</v>
      </c>
      <c r="FS20" s="111">
        <v>0</v>
      </c>
      <c r="FT20" s="111">
        <v>0</v>
      </c>
      <c r="FU20" s="111">
        <v>0</v>
      </c>
      <c r="FV20" s="111">
        <v>0</v>
      </c>
      <c r="FW20" s="111">
        <v>0</v>
      </c>
      <c r="FX20" s="111">
        <v>0</v>
      </c>
      <c r="FY20" s="111">
        <v>0</v>
      </c>
      <c r="FZ20" s="111">
        <v>0</v>
      </c>
      <c r="GA20" s="111">
        <v>0</v>
      </c>
      <c r="GB20" s="111">
        <v>0</v>
      </c>
      <c r="GC20" s="111">
        <v>0</v>
      </c>
      <c r="GD20" s="111">
        <v>0</v>
      </c>
      <c r="GE20" s="111">
        <v>0</v>
      </c>
      <c r="GF20" s="111">
        <v>0</v>
      </c>
      <c r="GG20" s="111">
        <v>0</v>
      </c>
      <c r="GH20" s="111">
        <v>0</v>
      </c>
      <c r="GI20" s="111">
        <v>0</v>
      </c>
      <c r="GJ20" s="111">
        <v>0</v>
      </c>
      <c r="GK20" s="111">
        <v>0</v>
      </c>
      <c r="GL20" s="111">
        <v>0</v>
      </c>
      <c r="GM20" s="111">
        <v>0</v>
      </c>
      <c r="GN20" s="111">
        <v>0</v>
      </c>
      <c r="GO20" s="111">
        <v>0</v>
      </c>
      <c r="GP20" s="111">
        <v>0</v>
      </c>
      <c r="GQ20" s="111">
        <v>0</v>
      </c>
      <c r="GR20" s="111">
        <v>0</v>
      </c>
      <c r="GS20" s="111">
        <v>0</v>
      </c>
      <c r="GT20" s="111">
        <v>0</v>
      </c>
      <c r="GU20" s="111">
        <v>0</v>
      </c>
      <c r="GV20" s="111">
        <v>0</v>
      </c>
      <c r="GW20" s="111">
        <v>0</v>
      </c>
      <c r="GX20" s="111">
        <v>0</v>
      </c>
      <c r="GY20" s="111">
        <v>0</v>
      </c>
      <c r="GZ20" s="111">
        <v>0</v>
      </c>
      <c r="HA20" s="111">
        <v>0</v>
      </c>
      <c r="HB20" s="111">
        <v>0</v>
      </c>
      <c r="HC20" s="111">
        <v>0</v>
      </c>
      <c r="HD20" s="111">
        <v>0</v>
      </c>
      <c r="HE20" s="111">
        <v>0</v>
      </c>
      <c r="HF20" s="111">
        <v>0</v>
      </c>
      <c r="HG20" s="111">
        <v>0</v>
      </c>
      <c r="HH20" s="111">
        <v>0</v>
      </c>
      <c r="HI20" s="111">
        <v>0</v>
      </c>
    </row>
    <row r="21" spans="1:217" s="112" customFormat="1" x14ac:dyDescent="0.2">
      <c r="A21" s="110" t="s">
        <v>72</v>
      </c>
      <c r="B21" s="111">
        <v>0</v>
      </c>
      <c r="C21" s="111">
        <v>0</v>
      </c>
      <c r="D21" s="111">
        <v>0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  <c r="AC21" s="111">
        <v>0</v>
      </c>
      <c r="AD21" s="111">
        <v>0</v>
      </c>
      <c r="AE21" s="111">
        <v>0</v>
      </c>
      <c r="AF21" s="111">
        <v>0</v>
      </c>
      <c r="AG21" s="111">
        <v>0</v>
      </c>
      <c r="AH21" s="111">
        <v>0</v>
      </c>
      <c r="AI21" s="111">
        <v>0</v>
      </c>
      <c r="AJ21" s="111">
        <v>0</v>
      </c>
      <c r="AK21" s="111">
        <v>0</v>
      </c>
      <c r="AL21" s="111">
        <v>0</v>
      </c>
      <c r="AM21" s="111">
        <v>0</v>
      </c>
      <c r="AN21" s="111">
        <v>0</v>
      </c>
      <c r="AO21" s="111">
        <v>0</v>
      </c>
      <c r="AP21" s="111">
        <v>0</v>
      </c>
      <c r="AQ21" s="111">
        <v>0</v>
      </c>
      <c r="AR21" s="111">
        <v>0</v>
      </c>
      <c r="AS21" s="111">
        <v>0</v>
      </c>
      <c r="AT21" s="111">
        <v>0</v>
      </c>
      <c r="AU21" s="111">
        <v>0</v>
      </c>
      <c r="AV21" s="111">
        <v>0</v>
      </c>
      <c r="AW21" s="111">
        <v>0</v>
      </c>
      <c r="AX21" s="111">
        <v>0</v>
      </c>
      <c r="AY21" s="111">
        <v>0</v>
      </c>
      <c r="AZ21" s="111">
        <v>0</v>
      </c>
      <c r="BA21" s="111">
        <v>0</v>
      </c>
      <c r="BB21" s="111">
        <v>0</v>
      </c>
      <c r="BC21" s="111">
        <v>0</v>
      </c>
      <c r="BD21" s="111">
        <v>0</v>
      </c>
      <c r="BE21" s="111">
        <v>0</v>
      </c>
      <c r="BF21" s="111">
        <v>0</v>
      </c>
      <c r="BG21" s="111">
        <v>0</v>
      </c>
      <c r="BH21" s="111">
        <v>0</v>
      </c>
      <c r="BI21" s="111">
        <v>0</v>
      </c>
      <c r="BJ21" s="111">
        <v>0</v>
      </c>
      <c r="BK21" s="111">
        <v>0</v>
      </c>
      <c r="BL21" s="111">
        <v>0</v>
      </c>
      <c r="BM21" s="111">
        <v>0</v>
      </c>
      <c r="BN21" s="111">
        <v>0</v>
      </c>
      <c r="BO21" s="111">
        <v>0</v>
      </c>
      <c r="BP21" s="111">
        <v>0</v>
      </c>
      <c r="BQ21" s="111">
        <v>0</v>
      </c>
      <c r="BR21" s="111">
        <v>0</v>
      </c>
      <c r="BS21" s="111">
        <v>0</v>
      </c>
      <c r="BT21" s="111">
        <v>0</v>
      </c>
      <c r="BU21" s="111">
        <v>0</v>
      </c>
      <c r="BV21" s="111">
        <v>0</v>
      </c>
      <c r="BW21" s="111">
        <v>0</v>
      </c>
      <c r="BX21" s="111">
        <v>0</v>
      </c>
      <c r="BY21" s="111">
        <v>0</v>
      </c>
      <c r="BZ21" s="111">
        <v>0</v>
      </c>
      <c r="CA21" s="111">
        <v>0</v>
      </c>
      <c r="CB21" s="111">
        <v>0</v>
      </c>
      <c r="CC21" s="111">
        <v>0</v>
      </c>
      <c r="CD21" s="111">
        <v>0</v>
      </c>
      <c r="CE21" s="111">
        <v>0</v>
      </c>
      <c r="CF21" s="111">
        <v>0</v>
      </c>
      <c r="CG21" s="111">
        <v>0</v>
      </c>
      <c r="CH21" s="111">
        <v>0</v>
      </c>
      <c r="CI21" s="111">
        <v>0</v>
      </c>
      <c r="CJ21" s="111">
        <v>0</v>
      </c>
      <c r="CK21" s="111">
        <v>0</v>
      </c>
      <c r="CL21" s="111">
        <v>0</v>
      </c>
      <c r="CM21" s="111">
        <v>0</v>
      </c>
      <c r="CN21" s="111">
        <v>0</v>
      </c>
      <c r="CO21" s="111">
        <v>0</v>
      </c>
      <c r="CP21" s="111">
        <v>0</v>
      </c>
      <c r="CQ21" s="111">
        <v>0</v>
      </c>
      <c r="CR21" s="111">
        <v>0</v>
      </c>
      <c r="CS21" s="111">
        <v>0</v>
      </c>
      <c r="CT21" s="111">
        <v>0</v>
      </c>
      <c r="CU21" s="111">
        <v>0</v>
      </c>
      <c r="CV21" s="111">
        <v>0</v>
      </c>
      <c r="CW21" s="111">
        <v>0</v>
      </c>
      <c r="CX21" s="111">
        <v>0</v>
      </c>
      <c r="CY21" s="111">
        <v>0</v>
      </c>
      <c r="CZ21" s="111">
        <v>0</v>
      </c>
      <c r="DA21" s="111">
        <v>0</v>
      </c>
      <c r="DB21" s="111">
        <v>0</v>
      </c>
      <c r="DC21" s="111">
        <v>0</v>
      </c>
      <c r="DD21" s="111">
        <v>0</v>
      </c>
      <c r="DE21" s="111">
        <v>0</v>
      </c>
      <c r="DF21" s="111">
        <v>0</v>
      </c>
      <c r="DG21" s="111">
        <v>0</v>
      </c>
      <c r="DH21" s="111">
        <v>0</v>
      </c>
      <c r="DI21" s="111">
        <v>0</v>
      </c>
      <c r="DJ21" s="111">
        <v>0</v>
      </c>
      <c r="DK21" s="111">
        <v>0</v>
      </c>
      <c r="DL21" s="111">
        <v>0</v>
      </c>
      <c r="DM21" s="111">
        <v>0</v>
      </c>
      <c r="DN21" s="111">
        <v>0</v>
      </c>
      <c r="DO21" s="111">
        <v>0</v>
      </c>
      <c r="DP21" s="111">
        <v>0</v>
      </c>
      <c r="DQ21" s="111">
        <v>0</v>
      </c>
      <c r="DR21" s="111">
        <v>0</v>
      </c>
      <c r="DS21" s="111">
        <v>0</v>
      </c>
      <c r="DT21" s="111">
        <v>0</v>
      </c>
      <c r="DU21" s="111">
        <v>0</v>
      </c>
      <c r="DV21" s="111">
        <v>0</v>
      </c>
      <c r="DW21" s="111">
        <v>0</v>
      </c>
      <c r="DX21" s="111">
        <v>0</v>
      </c>
      <c r="DY21" s="111">
        <v>0</v>
      </c>
      <c r="DZ21" s="111">
        <v>0</v>
      </c>
      <c r="EA21" s="111">
        <v>0</v>
      </c>
      <c r="EB21" s="111">
        <v>0</v>
      </c>
      <c r="EC21" s="111">
        <v>0</v>
      </c>
      <c r="ED21" s="111">
        <v>0</v>
      </c>
      <c r="EE21" s="111">
        <v>0</v>
      </c>
      <c r="EF21" s="111">
        <v>0</v>
      </c>
      <c r="EG21" s="111">
        <v>0</v>
      </c>
      <c r="EH21" s="111">
        <v>0</v>
      </c>
      <c r="EI21" s="111">
        <v>0</v>
      </c>
      <c r="EJ21" s="111">
        <v>0</v>
      </c>
      <c r="EK21" s="111">
        <v>0</v>
      </c>
      <c r="EL21" s="111">
        <v>0</v>
      </c>
      <c r="EM21" s="111">
        <v>0</v>
      </c>
      <c r="EN21" s="111">
        <v>0</v>
      </c>
      <c r="EO21" s="111">
        <v>0</v>
      </c>
      <c r="EP21" s="111">
        <v>0</v>
      </c>
      <c r="EQ21" s="111">
        <v>0</v>
      </c>
      <c r="ER21" s="111">
        <v>0</v>
      </c>
      <c r="ES21" s="111">
        <v>0</v>
      </c>
      <c r="ET21" s="111">
        <v>0</v>
      </c>
      <c r="EU21" s="111">
        <v>0</v>
      </c>
      <c r="EV21" s="111">
        <v>0</v>
      </c>
      <c r="EW21" s="111">
        <v>0</v>
      </c>
      <c r="EX21" s="111">
        <v>0</v>
      </c>
      <c r="EY21" s="111">
        <v>0</v>
      </c>
      <c r="EZ21" s="111">
        <v>0</v>
      </c>
      <c r="FA21" s="111">
        <v>0</v>
      </c>
      <c r="FB21" s="111">
        <v>0</v>
      </c>
      <c r="FC21" s="111">
        <v>0</v>
      </c>
      <c r="FD21" s="111">
        <v>0</v>
      </c>
      <c r="FE21" s="111">
        <v>0</v>
      </c>
      <c r="FF21" s="111">
        <v>0</v>
      </c>
      <c r="FG21" s="111">
        <v>0</v>
      </c>
      <c r="FH21" s="111">
        <v>0</v>
      </c>
      <c r="FI21" s="111">
        <v>0</v>
      </c>
      <c r="FJ21" s="111">
        <v>0</v>
      </c>
      <c r="FK21" s="111">
        <v>0</v>
      </c>
      <c r="FL21" s="111">
        <v>0</v>
      </c>
      <c r="FM21" s="111">
        <v>0</v>
      </c>
      <c r="FN21" s="111">
        <v>0</v>
      </c>
      <c r="FO21" s="111">
        <v>0</v>
      </c>
      <c r="FP21" s="111">
        <v>0</v>
      </c>
      <c r="FQ21" s="111">
        <v>0</v>
      </c>
      <c r="FR21" s="111">
        <v>0</v>
      </c>
      <c r="FS21" s="111">
        <v>0</v>
      </c>
      <c r="FT21" s="111">
        <v>0</v>
      </c>
      <c r="FU21" s="111">
        <v>0</v>
      </c>
      <c r="FV21" s="111">
        <v>0</v>
      </c>
      <c r="FW21" s="111">
        <v>0</v>
      </c>
      <c r="FX21" s="111">
        <v>0</v>
      </c>
      <c r="FY21" s="111">
        <v>0</v>
      </c>
      <c r="FZ21" s="111">
        <v>0</v>
      </c>
      <c r="GA21" s="111">
        <v>0</v>
      </c>
      <c r="GB21" s="111">
        <v>0</v>
      </c>
      <c r="GC21" s="111">
        <v>0</v>
      </c>
      <c r="GD21" s="111">
        <v>0</v>
      </c>
      <c r="GE21" s="111">
        <v>0</v>
      </c>
      <c r="GF21" s="111">
        <v>0</v>
      </c>
      <c r="GG21" s="111">
        <v>0</v>
      </c>
      <c r="GH21" s="111">
        <v>0</v>
      </c>
      <c r="GI21" s="111">
        <v>0</v>
      </c>
      <c r="GJ21" s="111">
        <v>0</v>
      </c>
      <c r="GK21" s="111">
        <v>0</v>
      </c>
      <c r="GL21" s="111">
        <v>0</v>
      </c>
      <c r="GM21" s="111">
        <v>0</v>
      </c>
      <c r="GN21" s="111">
        <v>0</v>
      </c>
      <c r="GO21" s="111">
        <v>0</v>
      </c>
      <c r="GP21" s="111">
        <v>0</v>
      </c>
      <c r="GQ21" s="111">
        <v>0</v>
      </c>
      <c r="GR21" s="111">
        <v>0</v>
      </c>
      <c r="GS21" s="111">
        <v>0</v>
      </c>
      <c r="GT21" s="111">
        <v>0</v>
      </c>
      <c r="GU21" s="111">
        <v>0</v>
      </c>
      <c r="GV21" s="111">
        <v>0</v>
      </c>
      <c r="GW21" s="111">
        <v>0</v>
      </c>
      <c r="GX21" s="111">
        <v>0</v>
      </c>
      <c r="GY21" s="111">
        <v>0</v>
      </c>
      <c r="GZ21" s="111">
        <v>0</v>
      </c>
      <c r="HA21" s="111">
        <v>0</v>
      </c>
      <c r="HB21" s="111">
        <v>0</v>
      </c>
      <c r="HC21" s="111">
        <v>0</v>
      </c>
      <c r="HD21" s="111">
        <v>0</v>
      </c>
      <c r="HE21" s="111">
        <v>0</v>
      </c>
      <c r="HF21" s="111">
        <v>0</v>
      </c>
      <c r="HG21" s="111">
        <v>0</v>
      </c>
      <c r="HH21" s="111">
        <v>0</v>
      </c>
      <c r="HI21" s="111">
        <v>0</v>
      </c>
    </row>
    <row r="22" spans="1:217" s="109" customFormat="1" x14ac:dyDescent="0.2">
      <c r="A22" s="107" t="s">
        <v>73</v>
      </c>
      <c r="B22" s="108">
        <v>0</v>
      </c>
      <c r="C22" s="108">
        <v>0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108">
        <v>0</v>
      </c>
      <c r="R22" s="108">
        <v>0</v>
      </c>
      <c r="S22" s="108">
        <v>0</v>
      </c>
      <c r="T22" s="108">
        <v>0</v>
      </c>
      <c r="U22" s="108">
        <v>0</v>
      </c>
      <c r="V22" s="108">
        <v>0</v>
      </c>
      <c r="W22" s="108">
        <v>0</v>
      </c>
      <c r="X22" s="108">
        <v>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108">
        <v>0</v>
      </c>
      <c r="AH22" s="108">
        <v>0</v>
      </c>
      <c r="AI22" s="108">
        <v>0</v>
      </c>
      <c r="AJ22" s="108">
        <v>0</v>
      </c>
      <c r="AK22" s="108">
        <v>0</v>
      </c>
      <c r="AL22" s="108">
        <v>0</v>
      </c>
      <c r="AM22" s="108">
        <v>0</v>
      </c>
      <c r="AN22" s="108">
        <v>0</v>
      </c>
      <c r="AO22" s="108">
        <v>0</v>
      </c>
      <c r="AP22" s="108">
        <v>0</v>
      </c>
      <c r="AQ22" s="108">
        <v>0</v>
      </c>
      <c r="AR22" s="108">
        <v>0</v>
      </c>
      <c r="AS22" s="108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8">
        <v>0</v>
      </c>
      <c r="BO22" s="108">
        <v>0</v>
      </c>
      <c r="BP22" s="108">
        <v>0</v>
      </c>
      <c r="BQ22" s="108">
        <v>0</v>
      </c>
      <c r="BR22" s="108">
        <v>0</v>
      </c>
      <c r="BS22" s="108">
        <v>0</v>
      </c>
      <c r="BT22" s="108">
        <v>0</v>
      </c>
      <c r="BU22" s="108">
        <v>0</v>
      </c>
      <c r="BV22" s="108">
        <v>0</v>
      </c>
      <c r="BW22" s="108">
        <v>0</v>
      </c>
      <c r="BX22" s="108">
        <v>0</v>
      </c>
      <c r="BY22" s="108">
        <v>0</v>
      </c>
      <c r="BZ22" s="108">
        <v>0</v>
      </c>
      <c r="CA22" s="108">
        <v>0</v>
      </c>
      <c r="CB22" s="108">
        <v>0</v>
      </c>
      <c r="CC22" s="108">
        <v>0</v>
      </c>
      <c r="CD22" s="108">
        <v>0</v>
      </c>
      <c r="CE22" s="108">
        <v>0</v>
      </c>
      <c r="CF22" s="108">
        <v>0</v>
      </c>
      <c r="CG22" s="108">
        <v>0</v>
      </c>
      <c r="CH22" s="108">
        <v>0</v>
      </c>
      <c r="CI22" s="108">
        <v>0</v>
      </c>
      <c r="CJ22" s="108">
        <v>0</v>
      </c>
      <c r="CK22" s="108">
        <v>0</v>
      </c>
      <c r="CL22" s="108">
        <v>0</v>
      </c>
      <c r="CM22" s="108">
        <v>0</v>
      </c>
      <c r="CN22" s="108">
        <v>0</v>
      </c>
      <c r="CO22" s="108">
        <v>0</v>
      </c>
      <c r="CP22" s="108">
        <v>0</v>
      </c>
      <c r="CQ22" s="108">
        <v>0</v>
      </c>
      <c r="CR22" s="108">
        <v>0</v>
      </c>
      <c r="CS22" s="108">
        <v>0</v>
      </c>
      <c r="CT22" s="108">
        <v>0</v>
      </c>
      <c r="CU22" s="108">
        <v>0</v>
      </c>
      <c r="CV22" s="108">
        <v>0</v>
      </c>
      <c r="CW22" s="108">
        <v>0</v>
      </c>
      <c r="CX22" s="108">
        <v>0</v>
      </c>
      <c r="CY22" s="108">
        <v>0</v>
      </c>
      <c r="CZ22" s="108">
        <v>0</v>
      </c>
      <c r="DA22" s="108">
        <v>0</v>
      </c>
      <c r="DB22" s="108">
        <v>0</v>
      </c>
      <c r="DC22" s="108">
        <v>0</v>
      </c>
      <c r="DD22" s="108">
        <v>0</v>
      </c>
      <c r="DE22" s="108">
        <v>0</v>
      </c>
      <c r="DF22" s="108">
        <v>0</v>
      </c>
      <c r="DG22" s="108">
        <v>0</v>
      </c>
      <c r="DH22" s="108">
        <v>0</v>
      </c>
      <c r="DI22" s="108">
        <v>0</v>
      </c>
      <c r="DJ22" s="108">
        <v>0</v>
      </c>
      <c r="DK22" s="108">
        <v>0</v>
      </c>
      <c r="DL22" s="108">
        <v>0</v>
      </c>
      <c r="DM22" s="108">
        <v>0</v>
      </c>
      <c r="DN22" s="108">
        <v>0</v>
      </c>
      <c r="DO22" s="108">
        <v>0</v>
      </c>
      <c r="DP22" s="108">
        <v>0</v>
      </c>
      <c r="DQ22" s="108">
        <v>0</v>
      </c>
      <c r="DR22" s="108">
        <v>0</v>
      </c>
      <c r="DS22" s="108">
        <v>0</v>
      </c>
      <c r="DT22" s="108">
        <v>0</v>
      </c>
      <c r="DU22" s="108">
        <v>0</v>
      </c>
      <c r="DV22" s="108">
        <v>0</v>
      </c>
      <c r="DW22" s="108">
        <v>0</v>
      </c>
      <c r="DX22" s="108">
        <v>0</v>
      </c>
      <c r="DY22" s="108">
        <v>0</v>
      </c>
      <c r="DZ22" s="108">
        <v>0</v>
      </c>
      <c r="EA22" s="108">
        <v>0</v>
      </c>
      <c r="EB22" s="108">
        <v>0</v>
      </c>
      <c r="EC22" s="108">
        <v>0</v>
      </c>
      <c r="ED22" s="108">
        <v>0</v>
      </c>
      <c r="EE22" s="108">
        <v>0</v>
      </c>
      <c r="EF22" s="108">
        <v>0</v>
      </c>
      <c r="EG22" s="108">
        <v>0</v>
      </c>
      <c r="EH22" s="108">
        <v>0</v>
      </c>
      <c r="EI22" s="108">
        <v>0</v>
      </c>
      <c r="EJ22" s="108">
        <v>0</v>
      </c>
      <c r="EK22" s="108">
        <v>0</v>
      </c>
      <c r="EL22" s="108">
        <v>0</v>
      </c>
      <c r="EM22" s="108">
        <v>0</v>
      </c>
      <c r="EN22" s="108">
        <v>0</v>
      </c>
      <c r="EO22" s="108">
        <v>0</v>
      </c>
      <c r="EP22" s="108">
        <v>0</v>
      </c>
      <c r="EQ22" s="108">
        <v>0</v>
      </c>
      <c r="ER22" s="108">
        <v>0</v>
      </c>
      <c r="ES22" s="108">
        <v>0</v>
      </c>
      <c r="ET22" s="108">
        <v>0</v>
      </c>
      <c r="EU22" s="108">
        <v>0</v>
      </c>
      <c r="EV22" s="108">
        <v>0</v>
      </c>
      <c r="EW22" s="108">
        <v>0</v>
      </c>
      <c r="EX22" s="108">
        <v>0</v>
      </c>
      <c r="EY22" s="108">
        <v>0</v>
      </c>
      <c r="EZ22" s="108">
        <v>0</v>
      </c>
      <c r="FA22" s="108">
        <v>0</v>
      </c>
      <c r="FB22" s="108">
        <v>0</v>
      </c>
      <c r="FC22" s="108">
        <v>0</v>
      </c>
      <c r="FD22" s="108">
        <v>0</v>
      </c>
      <c r="FE22" s="108">
        <v>0</v>
      </c>
      <c r="FF22" s="108">
        <v>0</v>
      </c>
      <c r="FG22" s="108">
        <v>0</v>
      </c>
      <c r="FH22" s="108">
        <v>0</v>
      </c>
      <c r="FI22" s="108">
        <v>0</v>
      </c>
      <c r="FJ22" s="108">
        <v>0</v>
      </c>
      <c r="FK22" s="108">
        <v>0</v>
      </c>
      <c r="FL22" s="108">
        <v>0</v>
      </c>
      <c r="FM22" s="108">
        <v>0</v>
      </c>
      <c r="FN22" s="108">
        <v>0</v>
      </c>
      <c r="FO22" s="108">
        <v>0</v>
      </c>
      <c r="FP22" s="108">
        <v>0</v>
      </c>
      <c r="FQ22" s="108">
        <v>0</v>
      </c>
      <c r="FR22" s="108">
        <v>0</v>
      </c>
      <c r="FS22" s="108">
        <v>0</v>
      </c>
      <c r="FT22" s="108">
        <v>0</v>
      </c>
      <c r="FU22" s="108">
        <v>0</v>
      </c>
      <c r="FV22" s="108">
        <v>0</v>
      </c>
      <c r="FW22" s="108">
        <v>0</v>
      </c>
      <c r="FX22" s="108">
        <v>0</v>
      </c>
      <c r="FY22" s="108">
        <v>0</v>
      </c>
      <c r="FZ22" s="108">
        <v>0</v>
      </c>
      <c r="GA22" s="108">
        <v>0</v>
      </c>
      <c r="GB22" s="108">
        <v>0</v>
      </c>
      <c r="GC22" s="108">
        <v>0</v>
      </c>
      <c r="GD22" s="108">
        <v>0</v>
      </c>
      <c r="GE22" s="108">
        <v>0</v>
      </c>
      <c r="GF22" s="108">
        <v>0</v>
      </c>
      <c r="GG22" s="108">
        <v>0</v>
      </c>
      <c r="GH22" s="108">
        <v>0</v>
      </c>
      <c r="GI22" s="108">
        <v>0</v>
      </c>
      <c r="GJ22" s="108">
        <v>0</v>
      </c>
      <c r="GK22" s="108">
        <v>0</v>
      </c>
      <c r="GL22" s="108">
        <v>0</v>
      </c>
      <c r="GM22" s="108">
        <v>0</v>
      </c>
      <c r="GN22" s="108">
        <v>0</v>
      </c>
      <c r="GO22" s="108">
        <v>0</v>
      </c>
      <c r="GP22" s="108">
        <v>0</v>
      </c>
      <c r="GQ22" s="108">
        <v>0</v>
      </c>
      <c r="GR22" s="108">
        <v>0</v>
      </c>
      <c r="GS22" s="108">
        <v>0</v>
      </c>
      <c r="GT22" s="108">
        <v>0</v>
      </c>
      <c r="GU22" s="108">
        <v>0</v>
      </c>
      <c r="GV22" s="108">
        <v>0</v>
      </c>
      <c r="GW22" s="108">
        <v>0</v>
      </c>
      <c r="GX22" s="108">
        <v>0</v>
      </c>
      <c r="GY22" s="108">
        <v>0</v>
      </c>
      <c r="GZ22" s="108">
        <v>0</v>
      </c>
      <c r="HA22" s="108">
        <v>0</v>
      </c>
      <c r="HB22" s="108">
        <v>0</v>
      </c>
      <c r="HC22" s="108">
        <v>0</v>
      </c>
      <c r="HD22" s="108">
        <v>0</v>
      </c>
      <c r="HE22" s="108">
        <v>0</v>
      </c>
      <c r="HF22" s="108">
        <v>0</v>
      </c>
      <c r="HG22" s="108">
        <v>0</v>
      </c>
      <c r="HH22" s="108">
        <v>0</v>
      </c>
      <c r="HI22" s="108">
        <v>0</v>
      </c>
    </row>
    <row r="23" spans="1:217" s="109" customFormat="1" x14ac:dyDescent="0.2">
      <c r="A23" s="107" t="s">
        <v>74</v>
      </c>
      <c r="B23" s="108">
        <v>0</v>
      </c>
      <c r="C23" s="108">
        <v>0</v>
      </c>
      <c r="D23" s="108">
        <v>0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0</v>
      </c>
      <c r="N23" s="108">
        <v>0</v>
      </c>
      <c r="O23" s="108">
        <v>0</v>
      </c>
      <c r="P23" s="108">
        <v>0</v>
      </c>
      <c r="Q23" s="108">
        <v>0</v>
      </c>
      <c r="R23" s="108">
        <v>0</v>
      </c>
      <c r="S23" s="108">
        <v>0</v>
      </c>
      <c r="T23" s="108">
        <v>0</v>
      </c>
      <c r="U23" s="108">
        <v>0</v>
      </c>
      <c r="V23" s="108">
        <v>0</v>
      </c>
      <c r="W23" s="108">
        <v>0</v>
      </c>
      <c r="X23" s="108">
        <v>0</v>
      </c>
      <c r="Y23" s="108">
        <v>0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v>0</v>
      </c>
      <c r="AF23" s="108">
        <v>0</v>
      </c>
      <c r="AG23" s="108">
        <v>0</v>
      </c>
      <c r="AH23" s="108">
        <v>0</v>
      </c>
      <c r="AI23" s="108">
        <v>0</v>
      </c>
      <c r="AJ23" s="108">
        <v>0</v>
      </c>
      <c r="AK23" s="108">
        <v>0</v>
      </c>
      <c r="AL23" s="108">
        <v>0</v>
      </c>
      <c r="AM23" s="108">
        <v>0</v>
      </c>
      <c r="AN23" s="108">
        <v>0</v>
      </c>
      <c r="AO23" s="108">
        <v>0</v>
      </c>
      <c r="AP23" s="108">
        <v>0</v>
      </c>
      <c r="AQ23" s="108">
        <v>0</v>
      </c>
      <c r="AR23" s="108">
        <v>0</v>
      </c>
      <c r="AS23" s="108">
        <v>0</v>
      </c>
      <c r="AT23" s="108">
        <v>0</v>
      </c>
      <c r="AU23" s="108">
        <v>0</v>
      </c>
      <c r="AV23" s="108">
        <v>0</v>
      </c>
      <c r="AW23" s="108">
        <v>0</v>
      </c>
      <c r="AX23" s="108">
        <v>0</v>
      </c>
      <c r="AY23" s="108">
        <v>0</v>
      </c>
      <c r="AZ23" s="108">
        <v>0</v>
      </c>
      <c r="BA23" s="108">
        <v>0</v>
      </c>
      <c r="BB23" s="108">
        <v>0</v>
      </c>
      <c r="BC23" s="108">
        <v>0</v>
      </c>
      <c r="BD23" s="108">
        <v>0</v>
      </c>
      <c r="BE23" s="108">
        <v>0</v>
      </c>
      <c r="BF23" s="108">
        <v>0</v>
      </c>
      <c r="BG23" s="108">
        <v>0</v>
      </c>
      <c r="BH23" s="108">
        <v>0</v>
      </c>
      <c r="BI23" s="108">
        <v>0</v>
      </c>
      <c r="BJ23" s="108">
        <v>0</v>
      </c>
      <c r="BK23" s="108">
        <v>0</v>
      </c>
      <c r="BL23" s="108">
        <v>0</v>
      </c>
      <c r="BM23" s="108">
        <v>0</v>
      </c>
      <c r="BN23" s="108">
        <v>0</v>
      </c>
      <c r="BO23" s="108">
        <v>0</v>
      </c>
      <c r="BP23" s="108">
        <v>0</v>
      </c>
      <c r="BQ23" s="108">
        <v>0</v>
      </c>
      <c r="BR23" s="108">
        <v>0</v>
      </c>
      <c r="BS23" s="108">
        <v>0</v>
      </c>
      <c r="BT23" s="108">
        <v>0</v>
      </c>
      <c r="BU23" s="108">
        <v>0</v>
      </c>
      <c r="BV23" s="108">
        <v>0</v>
      </c>
      <c r="BW23" s="108">
        <v>0</v>
      </c>
      <c r="BX23" s="108">
        <v>0</v>
      </c>
      <c r="BY23" s="108">
        <v>0</v>
      </c>
      <c r="BZ23" s="108">
        <v>0</v>
      </c>
      <c r="CA23" s="108">
        <v>0</v>
      </c>
      <c r="CB23" s="108">
        <v>0</v>
      </c>
      <c r="CC23" s="108">
        <v>0</v>
      </c>
      <c r="CD23" s="108">
        <v>0</v>
      </c>
      <c r="CE23" s="108">
        <v>0</v>
      </c>
      <c r="CF23" s="108">
        <v>0</v>
      </c>
      <c r="CG23" s="108">
        <v>0</v>
      </c>
      <c r="CH23" s="108">
        <v>0</v>
      </c>
      <c r="CI23" s="108">
        <v>0</v>
      </c>
      <c r="CJ23" s="108">
        <v>0</v>
      </c>
      <c r="CK23" s="108">
        <v>0</v>
      </c>
      <c r="CL23" s="108">
        <v>0</v>
      </c>
      <c r="CM23" s="108">
        <v>0</v>
      </c>
      <c r="CN23" s="108">
        <v>0</v>
      </c>
      <c r="CO23" s="108">
        <v>0</v>
      </c>
      <c r="CP23" s="108">
        <v>0</v>
      </c>
      <c r="CQ23" s="108">
        <v>0</v>
      </c>
      <c r="CR23" s="108">
        <v>0</v>
      </c>
      <c r="CS23" s="108">
        <v>0</v>
      </c>
      <c r="CT23" s="108">
        <v>0</v>
      </c>
      <c r="CU23" s="108">
        <v>0</v>
      </c>
      <c r="CV23" s="108">
        <v>0</v>
      </c>
      <c r="CW23" s="108">
        <v>0</v>
      </c>
      <c r="CX23" s="108">
        <v>0</v>
      </c>
      <c r="CY23" s="108">
        <v>0</v>
      </c>
      <c r="CZ23" s="108">
        <v>0</v>
      </c>
      <c r="DA23" s="108">
        <v>0</v>
      </c>
      <c r="DB23" s="108">
        <v>0</v>
      </c>
      <c r="DC23" s="108">
        <v>0</v>
      </c>
      <c r="DD23" s="108">
        <v>0</v>
      </c>
      <c r="DE23" s="108">
        <v>0</v>
      </c>
      <c r="DF23" s="108">
        <v>0</v>
      </c>
      <c r="DG23" s="108">
        <v>0</v>
      </c>
      <c r="DH23" s="108">
        <v>0</v>
      </c>
      <c r="DI23" s="108">
        <v>0</v>
      </c>
      <c r="DJ23" s="108">
        <v>0</v>
      </c>
      <c r="DK23" s="108">
        <v>0</v>
      </c>
      <c r="DL23" s="108">
        <v>0</v>
      </c>
      <c r="DM23" s="108">
        <v>0</v>
      </c>
      <c r="DN23" s="108">
        <v>0</v>
      </c>
      <c r="DO23" s="108">
        <v>0</v>
      </c>
      <c r="DP23" s="108">
        <v>0</v>
      </c>
      <c r="DQ23" s="108">
        <v>0</v>
      </c>
      <c r="DR23" s="108">
        <v>0</v>
      </c>
      <c r="DS23" s="108">
        <v>0</v>
      </c>
      <c r="DT23" s="108">
        <v>0</v>
      </c>
      <c r="DU23" s="108">
        <v>0</v>
      </c>
      <c r="DV23" s="108">
        <v>0</v>
      </c>
      <c r="DW23" s="108">
        <v>0</v>
      </c>
      <c r="DX23" s="108">
        <v>0</v>
      </c>
      <c r="DY23" s="108">
        <v>0</v>
      </c>
      <c r="DZ23" s="108">
        <v>0</v>
      </c>
      <c r="EA23" s="108">
        <v>0</v>
      </c>
      <c r="EB23" s="108">
        <v>0</v>
      </c>
      <c r="EC23" s="108">
        <v>0</v>
      </c>
      <c r="ED23" s="108">
        <v>0</v>
      </c>
      <c r="EE23" s="108">
        <v>0</v>
      </c>
      <c r="EF23" s="108">
        <v>0</v>
      </c>
      <c r="EG23" s="108">
        <v>0</v>
      </c>
      <c r="EH23" s="108">
        <v>0</v>
      </c>
      <c r="EI23" s="108">
        <v>0</v>
      </c>
      <c r="EJ23" s="108">
        <v>0</v>
      </c>
      <c r="EK23" s="108">
        <v>0</v>
      </c>
      <c r="EL23" s="108">
        <v>0</v>
      </c>
      <c r="EM23" s="108">
        <v>0</v>
      </c>
      <c r="EN23" s="108">
        <v>0</v>
      </c>
      <c r="EO23" s="108">
        <v>0</v>
      </c>
      <c r="EP23" s="108">
        <v>0</v>
      </c>
      <c r="EQ23" s="108">
        <v>0</v>
      </c>
      <c r="ER23" s="108">
        <v>0</v>
      </c>
      <c r="ES23" s="108">
        <v>0</v>
      </c>
      <c r="ET23" s="108">
        <v>0</v>
      </c>
      <c r="EU23" s="108">
        <v>0</v>
      </c>
      <c r="EV23" s="108">
        <v>0</v>
      </c>
      <c r="EW23" s="108">
        <v>0</v>
      </c>
      <c r="EX23" s="108">
        <v>0</v>
      </c>
      <c r="EY23" s="108">
        <v>0</v>
      </c>
      <c r="EZ23" s="108">
        <v>0</v>
      </c>
      <c r="FA23" s="108">
        <v>0</v>
      </c>
      <c r="FB23" s="108">
        <v>0</v>
      </c>
      <c r="FC23" s="108">
        <v>0</v>
      </c>
      <c r="FD23" s="108">
        <v>0</v>
      </c>
      <c r="FE23" s="108">
        <v>0</v>
      </c>
      <c r="FF23" s="108">
        <v>0</v>
      </c>
      <c r="FG23" s="108">
        <v>0</v>
      </c>
      <c r="FH23" s="108">
        <v>0</v>
      </c>
      <c r="FI23" s="108">
        <v>0</v>
      </c>
      <c r="FJ23" s="108">
        <v>0</v>
      </c>
      <c r="FK23" s="108">
        <v>0</v>
      </c>
      <c r="FL23" s="108">
        <v>0</v>
      </c>
      <c r="FM23" s="108">
        <v>0</v>
      </c>
      <c r="FN23" s="108">
        <v>0</v>
      </c>
      <c r="FO23" s="108">
        <v>0</v>
      </c>
      <c r="FP23" s="108">
        <v>0</v>
      </c>
      <c r="FQ23" s="108">
        <v>0</v>
      </c>
      <c r="FR23" s="108">
        <v>0</v>
      </c>
      <c r="FS23" s="108">
        <v>0</v>
      </c>
      <c r="FT23" s="108">
        <v>0</v>
      </c>
      <c r="FU23" s="108">
        <v>0</v>
      </c>
      <c r="FV23" s="108">
        <v>0</v>
      </c>
      <c r="FW23" s="108">
        <v>0</v>
      </c>
      <c r="FX23" s="108">
        <v>0</v>
      </c>
      <c r="FY23" s="108">
        <v>0</v>
      </c>
      <c r="FZ23" s="108">
        <v>0</v>
      </c>
      <c r="GA23" s="108">
        <v>0</v>
      </c>
      <c r="GB23" s="108">
        <v>0</v>
      </c>
      <c r="GC23" s="108">
        <v>0</v>
      </c>
      <c r="GD23" s="108">
        <v>0</v>
      </c>
      <c r="GE23" s="108">
        <v>0</v>
      </c>
      <c r="GF23" s="108">
        <v>0</v>
      </c>
      <c r="GG23" s="108">
        <v>0</v>
      </c>
      <c r="GH23" s="108">
        <v>0</v>
      </c>
      <c r="GI23" s="108">
        <v>0</v>
      </c>
      <c r="GJ23" s="108">
        <v>0</v>
      </c>
      <c r="GK23" s="108">
        <v>0</v>
      </c>
      <c r="GL23" s="108">
        <v>0</v>
      </c>
      <c r="GM23" s="108">
        <v>0</v>
      </c>
      <c r="GN23" s="108">
        <v>0</v>
      </c>
      <c r="GO23" s="108">
        <v>0</v>
      </c>
      <c r="GP23" s="108">
        <v>0</v>
      </c>
      <c r="GQ23" s="108">
        <v>0</v>
      </c>
      <c r="GR23" s="108">
        <v>0</v>
      </c>
      <c r="GS23" s="108">
        <v>0</v>
      </c>
      <c r="GT23" s="108">
        <v>0</v>
      </c>
      <c r="GU23" s="108">
        <v>0</v>
      </c>
      <c r="GV23" s="108">
        <v>0</v>
      </c>
      <c r="GW23" s="108">
        <v>0</v>
      </c>
      <c r="GX23" s="108">
        <v>0</v>
      </c>
      <c r="GY23" s="108">
        <v>0</v>
      </c>
      <c r="GZ23" s="108">
        <v>0</v>
      </c>
      <c r="HA23" s="108">
        <v>0</v>
      </c>
      <c r="HB23" s="108">
        <v>0</v>
      </c>
      <c r="HC23" s="108">
        <v>0</v>
      </c>
      <c r="HD23" s="108">
        <v>0</v>
      </c>
      <c r="HE23" s="108">
        <v>0</v>
      </c>
      <c r="HF23" s="108">
        <v>0</v>
      </c>
      <c r="HG23" s="108">
        <v>0</v>
      </c>
      <c r="HH23" s="108">
        <v>0</v>
      </c>
      <c r="HI23" s="108">
        <v>0</v>
      </c>
    </row>
    <row r="24" spans="1:217" s="109" customFormat="1" x14ac:dyDescent="0.2">
      <c r="A24" s="107" t="s">
        <v>75</v>
      </c>
      <c r="B24" s="108">
        <v>0</v>
      </c>
      <c r="C24" s="108">
        <v>0</v>
      </c>
      <c r="D24" s="108">
        <v>0</v>
      </c>
      <c r="E24" s="108">
        <v>0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  <c r="P24" s="108">
        <v>0</v>
      </c>
      <c r="Q24" s="108">
        <v>0</v>
      </c>
      <c r="R24" s="108">
        <v>0</v>
      </c>
      <c r="S24" s="108">
        <v>0</v>
      </c>
      <c r="T24" s="108">
        <v>0</v>
      </c>
      <c r="U24" s="108">
        <v>0</v>
      </c>
      <c r="V24" s="108">
        <v>0</v>
      </c>
      <c r="W24" s="108">
        <v>0</v>
      </c>
      <c r="X24" s="108">
        <v>0</v>
      </c>
      <c r="Y24" s="108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v>0</v>
      </c>
      <c r="AF24" s="108">
        <v>0</v>
      </c>
      <c r="AG24" s="108">
        <v>0</v>
      </c>
      <c r="AH24" s="108">
        <v>0</v>
      </c>
      <c r="AI24" s="108">
        <v>0</v>
      </c>
      <c r="AJ24" s="108">
        <v>0</v>
      </c>
      <c r="AK24" s="108">
        <v>0</v>
      </c>
      <c r="AL24" s="108">
        <v>0</v>
      </c>
      <c r="AM24" s="108">
        <v>0</v>
      </c>
      <c r="AN24" s="108">
        <v>0</v>
      </c>
      <c r="AO24" s="108">
        <v>0</v>
      </c>
      <c r="AP24" s="108">
        <v>0</v>
      </c>
      <c r="AQ24" s="108">
        <v>0</v>
      </c>
      <c r="AR24" s="108">
        <v>0</v>
      </c>
      <c r="AS24" s="108">
        <v>0</v>
      </c>
      <c r="AT24" s="108">
        <v>0</v>
      </c>
      <c r="AU24" s="108">
        <v>0</v>
      </c>
      <c r="AV24" s="108">
        <v>0</v>
      </c>
      <c r="AW24" s="108">
        <v>0</v>
      </c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108">
        <v>0</v>
      </c>
      <c r="BF24" s="108">
        <v>0</v>
      </c>
      <c r="BG24" s="108">
        <v>0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8">
        <v>0</v>
      </c>
      <c r="BO24" s="108">
        <v>0</v>
      </c>
      <c r="BP24" s="108">
        <v>0</v>
      </c>
      <c r="BQ24" s="108">
        <v>0</v>
      </c>
      <c r="BR24" s="108">
        <v>0</v>
      </c>
      <c r="BS24" s="108">
        <v>0</v>
      </c>
      <c r="BT24" s="108">
        <v>0</v>
      </c>
      <c r="BU24" s="108">
        <v>0</v>
      </c>
      <c r="BV24" s="108">
        <v>0</v>
      </c>
      <c r="BW24" s="108">
        <v>0</v>
      </c>
      <c r="BX24" s="108">
        <v>0</v>
      </c>
      <c r="BY24" s="108">
        <v>0</v>
      </c>
      <c r="BZ24" s="108">
        <v>0</v>
      </c>
      <c r="CA24" s="108">
        <v>0</v>
      </c>
      <c r="CB24" s="108">
        <v>0</v>
      </c>
      <c r="CC24" s="108">
        <v>0</v>
      </c>
      <c r="CD24" s="108">
        <v>0</v>
      </c>
      <c r="CE24" s="108">
        <v>0</v>
      </c>
      <c r="CF24" s="108">
        <v>0</v>
      </c>
      <c r="CG24" s="108">
        <v>0</v>
      </c>
      <c r="CH24" s="108">
        <v>0</v>
      </c>
      <c r="CI24" s="108">
        <v>0</v>
      </c>
      <c r="CJ24" s="108">
        <v>0</v>
      </c>
      <c r="CK24" s="108">
        <v>0</v>
      </c>
      <c r="CL24" s="108">
        <v>0</v>
      </c>
      <c r="CM24" s="108">
        <v>0</v>
      </c>
      <c r="CN24" s="108">
        <v>0</v>
      </c>
      <c r="CO24" s="108">
        <v>0</v>
      </c>
      <c r="CP24" s="108">
        <v>0</v>
      </c>
      <c r="CQ24" s="108">
        <v>0</v>
      </c>
      <c r="CR24" s="108">
        <v>0</v>
      </c>
      <c r="CS24" s="108">
        <v>0</v>
      </c>
      <c r="CT24" s="108">
        <v>0</v>
      </c>
      <c r="CU24" s="108">
        <v>0</v>
      </c>
      <c r="CV24" s="108">
        <v>0</v>
      </c>
      <c r="CW24" s="108">
        <v>0</v>
      </c>
      <c r="CX24" s="108">
        <v>0</v>
      </c>
      <c r="CY24" s="108">
        <v>0</v>
      </c>
      <c r="CZ24" s="108">
        <v>0</v>
      </c>
      <c r="DA24" s="108">
        <v>0</v>
      </c>
      <c r="DB24" s="108">
        <v>0</v>
      </c>
      <c r="DC24" s="108">
        <v>0</v>
      </c>
      <c r="DD24" s="108">
        <v>0</v>
      </c>
      <c r="DE24" s="108">
        <v>0</v>
      </c>
      <c r="DF24" s="108">
        <v>0</v>
      </c>
      <c r="DG24" s="108">
        <v>0</v>
      </c>
      <c r="DH24" s="108">
        <v>0</v>
      </c>
      <c r="DI24" s="108">
        <v>0</v>
      </c>
      <c r="DJ24" s="108">
        <v>0</v>
      </c>
      <c r="DK24" s="108">
        <v>0</v>
      </c>
      <c r="DL24" s="108">
        <v>0</v>
      </c>
      <c r="DM24" s="108">
        <v>0</v>
      </c>
      <c r="DN24" s="108">
        <v>0</v>
      </c>
      <c r="DO24" s="108">
        <v>0</v>
      </c>
      <c r="DP24" s="108">
        <v>0</v>
      </c>
      <c r="DQ24" s="108">
        <v>0</v>
      </c>
      <c r="DR24" s="108">
        <v>0</v>
      </c>
      <c r="DS24" s="108">
        <v>0</v>
      </c>
      <c r="DT24" s="108">
        <v>0</v>
      </c>
      <c r="DU24" s="108">
        <v>0</v>
      </c>
      <c r="DV24" s="108">
        <v>0</v>
      </c>
      <c r="DW24" s="108">
        <v>0</v>
      </c>
      <c r="DX24" s="108">
        <v>0</v>
      </c>
      <c r="DY24" s="108">
        <v>0</v>
      </c>
      <c r="DZ24" s="108">
        <v>0</v>
      </c>
      <c r="EA24" s="108">
        <v>0</v>
      </c>
      <c r="EB24" s="108">
        <v>0</v>
      </c>
      <c r="EC24" s="108">
        <v>0</v>
      </c>
      <c r="ED24" s="108">
        <v>0</v>
      </c>
      <c r="EE24" s="108">
        <v>0</v>
      </c>
      <c r="EF24" s="108">
        <v>0</v>
      </c>
      <c r="EG24" s="108">
        <v>0</v>
      </c>
      <c r="EH24" s="108">
        <v>0</v>
      </c>
      <c r="EI24" s="108">
        <v>0</v>
      </c>
      <c r="EJ24" s="108">
        <v>0</v>
      </c>
      <c r="EK24" s="108">
        <v>0</v>
      </c>
      <c r="EL24" s="108">
        <v>0</v>
      </c>
      <c r="EM24" s="108">
        <v>0</v>
      </c>
      <c r="EN24" s="108">
        <v>0</v>
      </c>
      <c r="EO24" s="108">
        <v>0</v>
      </c>
      <c r="EP24" s="108">
        <v>0</v>
      </c>
      <c r="EQ24" s="108">
        <v>0</v>
      </c>
      <c r="ER24" s="108">
        <v>0</v>
      </c>
      <c r="ES24" s="108">
        <v>0</v>
      </c>
      <c r="ET24" s="108">
        <v>0</v>
      </c>
      <c r="EU24" s="108">
        <v>0</v>
      </c>
      <c r="EV24" s="108">
        <v>0</v>
      </c>
      <c r="EW24" s="108">
        <v>0</v>
      </c>
      <c r="EX24" s="108">
        <v>0</v>
      </c>
      <c r="EY24" s="108">
        <v>0</v>
      </c>
      <c r="EZ24" s="108">
        <v>0</v>
      </c>
      <c r="FA24" s="108">
        <v>0</v>
      </c>
      <c r="FB24" s="108">
        <v>0</v>
      </c>
      <c r="FC24" s="108">
        <v>0</v>
      </c>
      <c r="FD24" s="108">
        <v>0</v>
      </c>
      <c r="FE24" s="108">
        <v>0</v>
      </c>
      <c r="FF24" s="108">
        <v>0</v>
      </c>
      <c r="FG24" s="108">
        <v>0</v>
      </c>
      <c r="FH24" s="108">
        <v>0</v>
      </c>
      <c r="FI24" s="108">
        <v>0</v>
      </c>
      <c r="FJ24" s="108">
        <v>0</v>
      </c>
      <c r="FK24" s="108">
        <v>0</v>
      </c>
      <c r="FL24" s="108">
        <v>0</v>
      </c>
      <c r="FM24" s="108">
        <v>0</v>
      </c>
      <c r="FN24" s="108">
        <v>0</v>
      </c>
      <c r="FO24" s="108">
        <v>0</v>
      </c>
      <c r="FP24" s="108">
        <v>0</v>
      </c>
      <c r="FQ24" s="108">
        <v>0</v>
      </c>
      <c r="FR24" s="108">
        <v>0</v>
      </c>
      <c r="FS24" s="108">
        <v>0</v>
      </c>
      <c r="FT24" s="108">
        <v>0</v>
      </c>
      <c r="FU24" s="108">
        <v>0</v>
      </c>
      <c r="FV24" s="108">
        <v>0</v>
      </c>
      <c r="FW24" s="108">
        <v>0</v>
      </c>
      <c r="FX24" s="108">
        <v>0</v>
      </c>
      <c r="FY24" s="108">
        <v>0</v>
      </c>
      <c r="FZ24" s="108">
        <v>0</v>
      </c>
      <c r="GA24" s="108">
        <v>0</v>
      </c>
      <c r="GB24" s="108">
        <v>0</v>
      </c>
      <c r="GC24" s="108">
        <v>0</v>
      </c>
      <c r="GD24" s="108">
        <v>0</v>
      </c>
      <c r="GE24" s="108">
        <v>0</v>
      </c>
      <c r="GF24" s="108">
        <v>0</v>
      </c>
      <c r="GG24" s="108">
        <v>0</v>
      </c>
      <c r="GH24" s="108">
        <v>0</v>
      </c>
      <c r="GI24" s="108">
        <v>0</v>
      </c>
      <c r="GJ24" s="108">
        <v>0</v>
      </c>
      <c r="GK24" s="108">
        <v>0</v>
      </c>
      <c r="GL24" s="108">
        <v>0</v>
      </c>
      <c r="GM24" s="108">
        <v>0</v>
      </c>
      <c r="GN24" s="108">
        <v>0</v>
      </c>
      <c r="GO24" s="108">
        <v>0</v>
      </c>
      <c r="GP24" s="108">
        <v>0</v>
      </c>
      <c r="GQ24" s="108">
        <v>0</v>
      </c>
      <c r="GR24" s="108">
        <v>0</v>
      </c>
      <c r="GS24" s="108">
        <v>0</v>
      </c>
      <c r="GT24" s="108">
        <v>0</v>
      </c>
      <c r="GU24" s="108">
        <v>0</v>
      </c>
      <c r="GV24" s="108">
        <v>0</v>
      </c>
      <c r="GW24" s="108">
        <v>0</v>
      </c>
      <c r="GX24" s="108">
        <v>0</v>
      </c>
      <c r="GY24" s="108">
        <v>0</v>
      </c>
      <c r="GZ24" s="108">
        <v>0</v>
      </c>
      <c r="HA24" s="108">
        <v>0</v>
      </c>
      <c r="HB24" s="108">
        <v>0</v>
      </c>
      <c r="HC24" s="108">
        <v>0</v>
      </c>
      <c r="HD24" s="108">
        <v>0</v>
      </c>
      <c r="HE24" s="108">
        <v>0</v>
      </c>
      <c r="HF24" s="108">
        <v>0</v>
      </c>
      <c r="HG24" s="108">
        <v>0</v>
      </c>
      <c r="HH24" s="108">
        <v>0</v>
      </c>
      <c r="HI24" s="108">
        <v>0</v>
      </c>
    </row>
    <row r="25" spans="1:217" s="109" customFormat="1" x14ac:dyDescent="0.2">
      <c r="A25" s="107" t="s">
        <v>76</v>
      </c>
      <c r="B25" s="108">
        <v>0</v>
      </c>
      <c r="C25" s="108">
        <v>0</v>
      </c>
      <c r="D25" s="108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8">
        <v>0</v>
      </c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v>0</v>
      </c>
      <c r="R25" s="108">
        <v>0</v>
      </c>
      <c r="S25" s="108">
        <v>0</v>
      </c>
      <c r="T25" s="108">
        <v>0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8">
        <v>0</v>
      </c>
      <c r="AA25" s="108">
        <v>0</v>
      </c>
      <c r="AB25" s="108">
        <v>0</v>
      </c>
      <c r="AC25" s="108">
        <v>0</v>
      </c>
      <c r="AD25" s="108">
        <v>0</v>
      </c>
      <c r="AE25" s="108">
        <v>0</v>
      </c>
      <c r="AF25" s="108">
        <v>0</v>
      </c>
      <c r="AG25" s="108">
        <v>0</v>
      </c>
      <c r="AH25" s="108">
        <v>0</v>
      </c>
      <c r="AI25" s="108">
        <v>0</v>
      </c>
      <c r="AJ25" s="108">
        <v>0</v>
      </c>
      <c r="AK25" s="108">
        <v>0</v>
      </c>
      <c r="AL25" s="108">
        <v>0</v>
      </c>
      <c r="AM25" s="108">
        <v>0</v>
      </c>
      <c r="AN25" s="108">
        <v>0</v>
      </c>
      <c r="AO25" s="108">
        <v>0</v>
      </c>
      <c r="AP25" s="108">
        <v>0</v>
      </c>
      <c r="AQ25" s="108">
        <v>0</v>
      </c>
      <c r="AR25" s="108">
        <v>0</v>
      </c>
      <c r="AS25" s="108">
        <v>0</v>
      </c>
      <c r="AT25" s="108">
        <v>0</v>
      </c>
      <c r="AU25" s="108">
        <v>0</v>
      </c>
      <c r="AV25" s="108">
        <v>0</v>
      </c>
      <c r="AW25" s="108">
        <v>0</v>
      </c>
      <c r="AX25" s="108">
        <v>0</v>
      </c>
      <c r="AY25" s="108">
        <v>0</v>
      </c>
      <c r="AZ25" s="108">
        <v>0</v>
      </c>
      <c r="BA25" s="108">
        <v>0</v>
      </c>
      <c r="BB25" s="108">
        <v>0</v>
      </c>
      <c r="BC25" s="108">
        <v>0</v>
      </c>
      <c r="BD25" s="108">
        <v>0</v>
      </c>
      <c r="BE25" s="108">
        <v>0</v>
      </c>
      <c r="BF25" s="108">
        <v>0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0</v>
      </c>
      <c r="BM25" s="108">
        <v>0</v>
      </c>
      <c r="BN25" s="108">
        <v>0</v>
      </c>
      <c r="BO25" s="108">
        <v>0</v>
      </c>
      <c r="BP25" s="108">
        <v>0</v>
      </c>
      <c r="BQ25" s="108">
        <v>0</v>
      </c>
      <c r="BR25" s="108">
        <v>0</v>
      </c>
      <c r="BS25" s="108">
        <v>0</v>
      </c>
      <c r="BT25" s="108">
        <v>0</v>
      </c>
      <c r="BU25" s="108">
        <v>0</v>
      </c>
      <c r="BV25" s="108">
        <v>0</v>
      </c>
      <c r="BW25" s="108">
        <v>0</v>
      </c>
      <c r="BX25" s="108">
        <v>0</v>
      </c>
      <c r="BY25" s="108">
        <v>0</v>
      </c>
      <c r="BZ25" s="108">
        <v>0</v>
      </c>
      <c r="CA25" s="108">
        <v>0</v>
      </c>
      <c r="CB25" s="108">
        <v>0</v>
      </c>
      <c r="CC25" s="108">
        <v>0</v>
      </c>
      <c r="CD25" s="108">
        <v>0</v>
      </c>
      <c r="CE25" s="108">
        <v>0</v>
      </c>
      <c r="CF25" s="108">
        <v>0</v>
      </c>
      <c r="CG25" s="108">
        <v>0</v>
      </c>
      <c r="CH25" s="108">
        <v>0</v>
      </c>
      <c r="CI25" s="108">
        <v>0</v>
      </c>
      <c r="CJ25" s="108">
        <v>0</v>
      </c>
      <c r="CK25" s="108">
        <v>0</v>
      </c>
      <c r="CL25" s="108">
        <v>0</v>
      </c>
      <c r="CM25" s="108">
        <v>0</v>
      </c>
      <c r="CN25" s="108">
        <v>0</v>
      </c>
      <c r="CO25" s="108">
        <v>0</v>
      </c>
      <c r="CP25" s="108">
        <v>0</v>
      </c>
      <c r="CQ25" s="108">
        <v>0</v>
      </c>
      <c r="CR25" s="108">
        <v>0</v>
      </c>
      <c r="CS25" s="108">
        <v>0</v>
      </c>
      <c r="CT25" s="108">
        <v>0</v>
      </c>
      <c r="CU25" s="108">
        <v>0</v>
      </c>
      <c r="CV25" s="108">
        <v>0</v>
      </c>
      <c r="CW25" s="108">
        <v>0</v>
      </c>
      <c r="CX25" s="108">
        <v>0</v>
      </c>
      <c r="CY25" s="108">
        <v>0</v>
      </c>
      <c r="CZ25" s="108">
        <v>0</v>
      </c>
      <c r="DA25" s="108">
        <v>0</v>
      </c>
      <c r="DB25" s="108">
        <v>0</v>
      </c>
      <c r="DC25" s="108">
        <v>0</v>
      </c>
      <c r="DD25" s="108">
        <v>0</v>
      </c>
      <c r="DE25" s="108">
        <v>0</v>
      </c>
      <c r="DF25" s="108">
        <v>0</v>
      </c>
      <c r="DG25" s="108">
        <v>0</v>
      </c>
      <c r="DH25" s="108">
        <v>0</v>
      </c>
      <c r="DI25" s="108">
        <v>0</v>
      </c>
      <c r="DJ25" s="108">
        <v>0</v>
      </c>
      <c r="DK25" s="108">
        <v>0</v>
      </c>
      <c r="DL25" s="108">
        <v>0</v>
      </c>
      <c r="DM25" s="108">
        <v>0</v>
      </c>
      <c r="DN25" s="108">
        <v>0</v>
      </c>
      <c r="DO25" s="108">
        <v>0</v>
      </c>
      <c r="DP25" s="108">
        <v>0</v>
      </c>
      <c r="DQ25" s="108">
        <v>0</v>
      </c>
      <c r="DR25" s="108">
        <v>0</v>
      </c>
      <c r="DS25" s="108">
        <v>0</v>
      </c>
      <c r="DT25" s="108">
        <v>0</v>
      </c>
      <c r="DU25" s="108">
        <v>0</v>
      </c>
      <c r="DV25" s="108">
        <v>0</v>
      </c>
      <c r="DW25" s="108">
        <v>0</v>
      </c>
      <c r="DX25" s="108">
        <v>0</v>
      </c>
      <c r="DY25" s="108">
        <v>0</v>
      </c>
      <c r="DZ25" s="108">
        <v>0</v>
      </c>
      <c r="EA25" s="108">
        <v>0</v>
      </c>
      <c r="EB25" s="108">
        <v>0</v>
      </c>
      <c r="EC25" s="108">
        <v>0</v>
      </c>
      <c r="ED25" s="108">
        <v>0</v>
      </c>
      <c r="EE25" s="108">
        <v>0</v>
      </c>
      <c r="EF25" s="108">
        <v>0</v>
      </c>
      <c r="EG25" s="108">
        <v>0</v>
      </c>
      <c r="EH25" s="108">
        <v>0</v>
      </c>
      <c r="EI25" s="108">
        <v>0</v>
      </c>
      <c r="EJ25" s="108">
        <v>0</v>
      </c>
      <c r="EK25" s="108">
        <v>0</v>
      </c>
      <c r="EL25" s="108">
        <v>0</v>
      </c>
      <c r="EM25" s="108">
        <v>0</v>
      </c>
      <c r="EN25" s="108">
        <v>0</v>
      </c>
      <c r="EO25" s="108">
        <v>0</v>
      </c>
      <c r="EP25" s="108">
        <v>0</v>
      </c>
      <c r="EQ25" s="108">
        <v>0</v>
      </c>
      <c r="ER25" s="108">
        <v>0</v>
      </c>
      <c r="ES25" s="108">
        <v>0</v>
      </c>
      <c r="ET25" s="108">
        <v>0</v>
      </c>
      <c r="EU25" s="108">
        <v>0</v>
      </c>
      <c r="EV25" s="108">
        <v>0</v>
      </c>
      <c r="EW25" s="108">
        <v>0</v>
      </c>
      <c r="EX25" s="108">
        <v>0</v>
      </c>
      <c r="EY25" s="108">
        <v>0</v>
      </c>
      <c r="EZ25" s="108">
        <v>0</v>
      </c>
      <c r="FA25" s="108">
        <v>0</v>
      </c>
      <c r="FB25" s="108">
        <v>0</v>
      </c>
      <c r="FC25" s="108">
        <v>0</v>
      </c>
      <c r="FD25" s="108">
        <v>0</v>
      </c>
      <c r="FE25" s="108">
        <v>0</v>
      </c>
      <c r="FF25" s="108">
        <v>0</v>
      </c>
      <c r="FG25" s="108">
        <v>0</v>
      </c>
      <c r="FH25" s="108">
        <v>0</v>
      </c>
      <c r="FI25" s="108">
        <v>0</v>
      </c>
      <c r="FJ25" s="108">
        <v>0</v>
      </c>
      <c r="FK25" s="108">
        <v>0</v>
      </c>
      <c r="FL25" s="108">
        <v>0</v>
      </c>
      <c r="FM25" s="108">
        <v>0</v>
      </c>
      <c r="FN25" s="108">
        <v>0</v>
      </c>
      <c r="FO25" s="108">
        <v>0</v>
      </c>
      <c r="FP25" s="108">
        <v>0</v>
      </c>
      <c r="FQ25" s="108">
        <v>0</v>
      </c>
      <c r="FR25" s="108">
        <v>0</v>
      </c>
      <c r="FS25" s="108">
        <v>0</v>
      </c>
      <c r="FT25" s="108">
        <v>0</v>
      </c>
      <c r="FU25" s="108">
        <v>0</v>
      </c>
      <c r="FV25" s="108">
        <v>0</v>
      </c>
      <c r="FW25" s="108">
        <v>0</v>
      </c>
      <c r="FX25" s="108">
        <v>0</v>
      </c>
      <c r="FY25" s="108">
        <v>0</v>
      </c>
      <c r="FZ25" s="108">
        <v>0</v>
      </c>
      <c r="GA25" s="108">
        <v>0</v>
      </c>
      <c r="GB25" s="108">
        <v>0</v>
      </c>
      <c r="GC25" s="108">
        <v>0</v>
      </c>
      <c r="GD25" s="108">
        <v>0</v>
      </c>
      <c r="GE25" s="108">
        <v>0</v>
      </c>
      <c r="GF25" s="108">
        <v>0</v>
      </c>
      <c r="GG25" s="108">
        <v>0</v>
      </c>
      <c r="GH25" s="108">
        <v>0</v>
      </c>
      <c r="GI25" s="108">
        <v>0</v>
      </c>
      <c r="GJ25" s="108">
        <v>0</v>
      </c>
      <c r="GK25" s="108">
        <v>0</v>
      </c>
      <c r="GL25" s="108">
        <v>0</v>
      </c>
      <c r="GM25" s="108">
        <v>0</v>
      </c>
      <c r="GN25" s="108">
        <v>0</v>
      </c>
      <c r="GO25" s="108">
        <v>0</v>
      </c>
      <c r="GP25" s="108">
        <v>0</v>
      </c>
      <c r="GQ25" s="108">
        <v>0</v>
      </c>
      <c r="GR25" s="108">
        <v>0</v>
      </c>
      <c r="GS25" s="108">
        <v>0</v>
      </c>
      <c r="GT25" s="108">
        <v>0</v>
      </c>
      <c r="GU25" s="108">
        <v>0</v>
      </c>
      <c r="GV25" s="108">
        <v>0</v>
      </c>
      <c r="GW25" s="108">
        <v>0</v>
      </c>
      <c r="GX25" s="108">
        <v>0</v>
      </c>
      <c r="GY25" s="108">
        <v>0</v>
      </c>
      <c r="GZ25" s="108">
        <v>0</v>
      </c>
      <c r="HA25" s="108">
        <v>0</v>
      </c>
      <c r="HB25" s="108">
        <v>0</v>
      </c>
      <c r="HC25" s="108">
        <v>0</v>
      </c>
      <c r="HD25" s="108">
        <v>0</v>
      </c>
      <c r="HE25" s="108">
        <v>0</v>
      </c>
      <c r="HF25" s="108">
        <v>0</v>
      </c>
      <c r="HG25" s="108">
        <v>0</v>
      </c>
      <c r="HH25" s="108">
        <v>0</v>
      </c>
      <c r="HI25" s="108">
        <v>0</v>
      </c>
    </row>
    <row r="26" spans="1:217" s="109" customFormat="1" x14ac:dyDescent="0.2">
      <c r="A26" s="107" t="s">
        <v>77</v>
      </c>
      <c r="B26" s="108">
        <v>0</v>
      </c>
      <c r="C26" s="108">
        <v>0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0</v>
      </c>
      <c r="N26" s="108">
        <v>0</v>
      </c>
      <c r="O26" s="108">
        <v>0</v>
      </c>
      <c r="P26" s="108">
        <v>0</v>
      </c>
      <c r="Q26" s="108">
        <v>0</v>
      </c>
      <c r="R26" s="108">
        <v>0</v>
      </c>
      <c r="S26" s="108">
        <v>0</v>
      </c>
      <c r="T26" s="108">
        <v>0</v>
      </c>
      <c r="U26" s="108">
        <v>0</v>
      </c>
      <c r="V26" s="108">
        <v>0</v>
      </c>
      <c r="W26" s="108">
        <v>0</v>
      </c>
      <c r="X26" s="108">
        <v>0</v>
      </c>
      <c r="Y26" s="108">
        <v>0</v>
      </c>
      <c r="Z26" s="108">
        <v>0</v>
      </c>
      <c r="AA26" s="108">
        <v>0</v>
      </c>
      <c r="AB26" s="108">
        <v>0</v>
      </c>
      <c r="AC26" s="108">
        <v>0</v>
      </c>
      <c r="AD26" s="108">
        <v>0</v>
      </c>
      <c r="AE26" s="108">
        <v>0</v>
      </c>
      <c r="AF26" s="108">
        <v>0</v>
      </c>
      <c r="AG26" s="108">
        <v>0</v>
      </c>
      <c r="AH26" s="108">
        <v>0</v>
      </c>
      <c r="AI26" s="108">
        <v>0</v>
      </c>
      <c r="AJ26" s="108">
        <v>0</v>
      </c>
      <c r="AK26" s="108">
        <v>0</v>
      </c>
      <c r="AL26" s="108">
        <v>0</v>
      </c>
      <c r="AM26" s="108">
        <v>0</v>
      </c>
      <c r="AN26" s="108">
        <v>0</v>
      </c>
      <c r="AO26" s="108">
        <v>0</v>
      </c>
      <c r="AP26" s="108">
        <v>0</v>
      </c>
      <c r="AQ26" s="108">
        <v>0</v>
      </c>
      <c r="AR26" s="108">
        <v>0</v>
      </c>
      <c r="AS26" s="108">
        <v>0</v>
      </c>
      <c r="AT26" s="108">
        <v>0</v>
      </c>
      <c r="AU26" s="108">
        <v>0</v>
      </c>
      <c r="AV26" s="108">
        <v>0</v>
      </c>
      <c r="AW26" s="108">
        <v>0</v>
      </c>
      <c r="AX26" s="108">
        <v>0</v>
      </c>
      <c r="AY26" s="108">
        <v>0</v>
      </c>
      <c r="AZ26" s="108">
        <v>0</v>
      </c>
      <c r="BA26" s="108">
        <v>0</v>
      </c>
      <c r="BB26" s="108">
        <v>0</v>
      </c>
      <c r="BC26" s="108">
        <v>0</v>
      </c>
      <c r="BD26" s="108">
        <v>0</v>
      </c>
      <c r="BE26" s="108">
        <v>0</v>
      </c>
      <c r="BF26" s="108">
        <v>0</v>
      </c>
      <c r="BG26" s="108">
        <v>0</v>
      </c>
      <c r="BH26" s="108">
        <v>0</v>
      </c>
      <c r="BI26" s="108">
        <v>0</v>
      </c>
      <c r="BJ26" s="108">
        <v>0</v>
      </c>
      <c r="BK26" s="108">
        <v>0</v>
      </c>
      <c r="BL26" s="108">
        <v>0</v>
      </c>
      <c r="BM26" s="108">
        <v>0</v>
      </c>
      <c r="BN26" s="108">
        <v>0</v>
      </c>
      <c r="BO26" s="108">
        <v>0</v>
      </c>
      <c r="BP26" s="108">
        <v>0</v>
      </c>
      <c r="BQ26" s="108">
        <v>0</v>
      </c>
      <c r="BR26" s="108">
        <v>0</v>
      </c>
      <c r="BS26" s="108">
        <v>0</v>
      </c>
      <c r="BT26" s="108">
        <v>0</v>
      </c>
      <c r="BU26" s="108">
        <v>0</v>
      </c>
      <c r="BV26" s="108">
        <v>0</v>
      </c>
      <c r="BW26" s="108">
        <v>0</v>
      </c>
      <c r="BX26" s="108">
        <v>0</v>
      </c>
      <c r="BY26" s="108">
        <v>0</v>
      </c>
      <c r="BZ26" s="108">
        <v>0</v>
      </c>
      <c r="CA26" s="108">
        <v>0</v>
      </c>
      <c r="CB26" s="108">
        <v>0</v>
      </c>
      <c r="CC26" s="108">
        <v>0</v>
      </c>
      <c r="CD26" s="108">
        <v>0</v>
      </c>
      <c r="CE26" s="108">
        <v>0</v>
      </c>
      <c r="CF26" s="108">
        <v>0</v>
      </c>
      <c r="CG26" s="108">
        <v>0</v>
      </c>
      <c r="CH26" s="108">
        <v>0</v>
      </c>
      <c r="CI26" s="108">
        <v>0</v>
      </c>
      <c r="CJ26" s="108">
        <v>0</v>
      </c>
      <c r="CK26" s="108">
        <v>0</v>
      </c>
      <c r="CL26" s="108">
        <v>0</v>
      </c>
      <c r="CM26" s="108">
        <v>0</v>
      </c>
      <c r="CN26" s="108">
        <v>0</v>
      </c>
      <c r="CO26" s="108">
        <v>0</v>
      </c>
      <c r="CP26" s="108">
        <v>0</v>
      </c>
      <c r="CQ26" s="108">
        <v>0</v>
      </c>
      <c r="CR26" s="108">
        <v>0</v>
      </c>
      <c r="CS26" s="108">
        <v>0</v>
      </c>
      <c r="CT26" s="108">
        <v>0</v>
      </c>
      <c r="CU26" s="108">
        <v>0</v>
      </c>
      <c r="CV26" s="108">
        <v>0</v>
      </c>
      <c r="CW26" s="108">
        <v>0</v>
      </c>
      <c r="CX26" s="108">
        <v>0</v>
      </c>
      <c r="CY26" s="108">
        <v>0</v>
      </c>
      <c r="CZ26" s="108">
        <v>0</v>
      </c>
      <c r="DA26" s="108">
        <v>0</v>
      </c>
      <c r="DB26" s="108">
        <v>0</v>
      </c>
      <c r="DC26" s="108">
        <v>0</v>
      </c>
      <c r="DD26" s="108">
        <v>0</v>
      </c>
      <c r="DE26" s="108">
        <v>0</v>
      </c>
      <c r="DF26" s="108">
        <v>0</v>
      </c>
      <c r="DG26" s="108">
        <v>0</v>
      </c>
      <c r="DH26" s="108">
        <v>0</v>
      </c>
      <c r="DI26" s="108">
        <v>0</v>
      </c>
      <c r="DJ26" s="108">
        <v>0</v>
      </c>
      <c r="DK26" s="108">
        <v>0</v>
      </c>
      <c r="DL26" s="108">
        <v>0</v>
      </c>
      <c r="DM26" s="108">
        <v>0</v>
      </c>
      <c r="DN26" s="108">
        <v>0</v>
      </c>
      <c r="DO26" s="108">
        <v>0</v>
      </c>
      <c r="DP26" s="108">
        <v>0</v>
      </c>
      <c r="DQ26" s="108">
        <v>0</v>
      </c>
      <c r="DR26" s="108">
        <v>0</v>
      </c>
      <c r="DS26" s="108">
        <v>0</v>
      </c>
      <c r="DT26" s="108">
        <v>0</v>
      </c>
      <c r="DU26" s="108">
        <v>0</v>
      </c>
      <c r="DV26" s="108">
        <v>0</v>
      </c>
      <c r="DW26" s="108">
        <v>0</v>
      </c>
      <c r="DX26" s="108">
        <v>0</v>
      </c>
      <c r="DY26" s="108">
        <v>0</v>
      </c>
      <c r="DZ26" s="108">
        <v>0</v>
      </c>
      <c r="EA26" s="108">
        <v>0</v>
      </c>
      <c r="EB26" s="108">
        <v>0</v>
      </c>
      <c r="EC26" s="108">
        <v>0</v>
      </c>
      <c r="ED26" s="108">
        <v>0</v>
      </c>
      <c r="EE26" s="108">
        <v>0</v>
      </c>
      <c r="EF26" s="108">
        <v>0</v>
      </c>
      <c r="EG26" s="108">
        <v>0</v>
      </c>
      <c r="EH26" s="108">
        <v>0</v>
      </c>
      <c r="EI26" s="108">
        <v>0</v>
      </c>
      <c r="EJ26" s="108">
        <v>0</v>
      </c>
      <c r="EK26" s="108">
        <v>0</v>
      </c>
      <c r="EL26" s="108">
        <v>0</v>
      </c>
      <c r="EM26" s="108">
        <v>0</v>
      </c>
      <c r="EN26" s="108">
        <v>0</v>
      </c>
      <c r="EO26" s="108">
        <v>0</v>
      </c>
      <c r="EP26" s="108">
        <v>0</v>
      </c>
      <c r="EQ26" s="108">
        <v>0</v>
      </c>
      <c r="ER26" s="108">
        <v>0</v>
      </c>
      <c r="ES26" s="108">
        <v>0</v>
      </c>
      <c r="ET26" s="108">
        <v>0</v>
      </c>
      <c r="EU26" s="108">
        <v>0</v>
      </c>
      <c r="EV26" s="108">
        <v>0</v>
      </c>
      <c r="EW26" s="108">
        <v>0</v>
      </c>
      <c r="EX26" s="108">
        <v>0</v>
      </c>
      <c r="EY26" s="108">
        <v>0</v>
      </c>
      <c r="EZ26" s="108">
        <v>0</v>
      </c>
      <c r="FA26" s="108">
        <v>0</v>
      </c>
      <c r="FB26" s="108">
        <v>0</v>
      </c>
      <c r="FC26" s="108">
        <v>0</v>
      </c>
      <c r="FD26" s="108">
        <v>0</v>
      </c>
      <c r="FE26" s="108">
        <v>0</v>
      </c>
      <c r="FF26" s="108">
        <v>0</v>
      </c>
      <c r="FG26" s="108">
        <v>0</v>
      </c>
      <c r="FH26" s="108">
        <v>0</v>
      </c>
      <c r="FI26" s="108">
        <v>0</v>
      </c>
      <c r="FJ26" s="108">
        <v>0</v>
      </c>
      <c r="FK26" s="108">
        <v>0</v>
      </c>
      <c r="FL26" s="108">
        <v>0</v>
      </c>
      <c r="FM26" s="108">
        <v>0</v>
      </c>
      <c r="FN26" s="108">
        <v>0</v>
      </c>
      <c r="FO26" s="108">
        <v>0</v>
      </c>
      <c r="FP26" s="108">
        <v>0</v>
      </c>
      <c r="FQ26" s="108">
        <v>0</v>
      </c>
      <c r="FR26" s="108">
        <v>0</v>
      </c>
      <c r="FS26" s="108">
        <v>0</v>
      </c>
      <c r="FT26" s="108">
        <v>0</v>
      </c>
      <c r="FU26" s="108">
        <v>0</v>
      </c>
      <c r="FV26" s="108">
        <v>0</v>
      </c>
      <c r="FW26" s="108">
        <v>0</v>
      </c>
      <c r="FX26" s="108">
        <v>0</v>
      </c>
      <c r="FY26" s="108">
        <v>0</v>
      </c>
      <c r="FZ26" s="108">
        <v>0</v>
      </c>
      <c r="GA26" s="108">
        <v>0</v>
      </c>
      <c r="GB26" s="108">
        <v>0</v>
      </c>
      <c r="GC26" s="108">
        <v>0</v>
      </c>
      <c r="GD26" s="108">
        <v>0</v>
      </c>
      <c r="GE26" s="108">
        <v>0</v>
      </c>
      <c r="GF26" s="108">
        <v>0</v>
      </c>
      <c r="GG26" s="108">
        <v>0</v>
      </c>
      <c r="GH26" s="108">
        <v>0</v>
      </c>
      <c r="GI26" s="108">
        <v>0</v>
      </c>
      <c r="GJ26" s="108">
        <v>0</v>
      </c>
      <c r="GK26" s="108">
        <v>0</v>
      </c>
      <c r="GL26" s="108">
        <v>0</v>
      </c>
      <c r="GM26" s="108">
        <v>0</v>
      </c>
      <c r="GN26" s="108">
        <v>0</v>
      </c>
      <c r="GO26" s="108">
        <v>0</v>
      </c>
      <c r="GP26" s="108">
        <v>0</v>
      </c>
      <c r="GQ26" s="108">
        <v>0</v>
      </c>
      <c r="GR26" s="108">
        <v>0</v>
      </c>
      <c r="GS26" s="108">
        <v>0</v>
      </c>
      <c r="GT26" s="108">
        <v>0</v>
      </c>
      <c r="GU26" s="108">
        <v>0</v>
      </c>
      <c r="GV26" s="108">
        <v>0</v>
      </c>
      <c r="GW26" s="108">
        <v>0</v>
      </c>
      <c r="GX26" s="108">
        <v>0</v>
      </c>
      <c r="GY26" s="108">
        <v>0</v>
      </c>
      <c r="GZ26" s="108">
        <v>0</v>
      </c>
      <c r="HA26" s="108">
        <v>0</v>
      </c>
      <c r="HB26" s="108">
        <v>0</v>
      </c>
      <c r="HC26" s="108">
        <v>0</v>
      </c>
      <c r="HD26" s="108">
        <v>0</v>
      </c>
      <c r="HE26" s="108">
        <v>0</v>
      </c>
      <c r="HF26" s="108">
        <v>0</v>
      </c>
      <c r="HG26" s="108">
        <v>0</v>
      </c>
      <c r="HH26" s="108">
        <v>0</v>
      </c>
      <c r="HI26" s="108">
        <v>0</v>
      </c>
    </row>
    <row r="27" spans="1:217" s="109" customFormat="1" x14ac:dyDescent="0.2">
      <c r="A27" s="107" t="s">
        <v>78</v>
      </c>
      <c r="B27" s="108">
        <v>0</v>
      </c>
      <c r="C27" s="108">
        <v>0</v>
      </c>
      <c r="D27" s="108">
        <v>0</v>
      </c>
      <c r="E27" s="108">
        <v>0</v>
      </c>
      <c r="F27" s="108">
        <v>0</v>
      </c>
      <c r="G27" s="108">
        <v>0</v>
      </c>
      <c r="H27" s="108">
        <v>0</v>
      </c>
      <c r="I27" s="108">
        <v>0</v>
      </c>
      <c r="J27" s="108">
        <v>0</v>
      </c>
      <c r="K27" s="108">
        <v>0</v>
      </c>
      <c r="L27" s="108">
        <v>0</v>
      </c>
      <c r="M27" s="108">
        <v>0</v>
      </c>
      <c r="N27" s="108">
        <v>0</v>
      </c>
      <c r="O27" s="108">
        <v>0</v>
      </c>
      <c r="P27" s="108">
        <v>0</v>
      </c>
      <c r="Q27" s="108">
        <v>0</v>
      </c>
      <c r="R27" s="108">
        <v>0</v>
      </c>
      <c r="S27" s="108">
        <v>0</v>
      </c>
      <c r="T27" s="108">
        <v>0</v>
      </c>
      <c r="U27" s="108">
        <v>0</v>
      </c>
      <c r="V27" s="108">
        <v>0</v>
      </c>
      <c r="W27" s="108">
        <v>0</v>
      </c>
      <c r="X27" s="108">
        <v>0</v>
      </c>
      <c r="Y27" s="108">
        <v>0</v>
      </c>
      <c r="Z27" s="108">
        <v>0</v>
      </c>
      <c r="AA27" s="108">
        <v>0</v>
      </c>
      <c r="AB27" s="108">
        <v>0</v>
      </c>
      <c r="AC27" s="108">
        <v>0</v>
      </c>
      <c r="AD27" s="108">
        <v>0</v>
      </c>
      <c r="AE27" s="108">
        <v>0</v>
      </c>
      <c r="AF27" s="108">
        <v>0</v>
      </c>
      <c r="AG27" s="108">
        <v>0</v>
      </c>
      <c r="AH27" s="108">
        <v>0</v>
      </c>
      <c r="AI27" s="108">
        <v>0</v>
      </c>
      <c r="AJ27" s="108">
        <v>0</v>
      </c>
      <c r="AK27" s="108">
        <v>0</v>
      </c>
      <c r="AL27" s="108">
        <v>0</v>
      </c>
      <c r="AM27" s="108">
        <v>0</v>
      </c>
      <c r="AN27" s="108">
        <v>0</v>
      </c>
      <c r="AO27" s="108">
        <v>0</v>
      </c>
      <c r="AP27" s="108">
        <v>0</v>
      </c>
      <c r="AQ27" s="108">
        <v>0</v>
      </c>
      <c r="AR27" s="108">
        <v>0</v>
      </c>
      <c r="AS27" s="108">
        <v>0</v>
      </c>
      <c r="AT27" s="108">
        <v>0</v>
      </c>
      <c r="AU27" s="108">
        <v>0</v>
      </c>
      <c r="AV27" s="108">
        <v>0</v>
      </c>
      <c r="AW27" s="108">
        <v>0</v>
      </c>
      <c r="AX27" s="108">
        <v>0</v>
      </c>
      <c r="AY27" s="108">
        <v>0</v>
      </c>
      <c r="AZ27" s="108">
        <v>0</v>
      </c>
      <c r="BA27" s="108">
        <v>0</v>
      </c>
      <c r="BB27" s="108">
        <v>0</v>
      </c>
      <c r="BC27" s="108">
        <v>0</v>
      </c>
      <c r="BD27" s="108">
        <v>0</v>
      </c>
      <c r="BE27" s="108">
        <v>0</v>
      </c>
      <c r="BF27" s="108">
        <v>0</v>
      </c>
      <c r="BG27" s="108">
        <v>0</v>
      </c>
      <c r="BH27" s="108">
        <v>0</v>
      </c>
      <c r="BI27" s="108">
        <v>0</v>
      </c>
      <c r="BJ27" s="108">
        <v>0</v>
      </c>
      <c r="BK27" s="108">
        <v>0</v>
      </c>
      <c r="BL27" s="108">
        <v>0</v>
      </c>
      <c r="BM27" s="108">
        <v>0</v>
      </c>
      <c r="BN27" s="108">
        <v>0</v>
      </c>
      <c r="BO27" s="108">
        <v>0</v>
      </c>
      <c r="BP27" s="108">
        <v>0</v>
      </c>
      <c r="BQ27" s="108">
        <v>0</v>
      </c>
      <c r="BR27" s="108">
        <v>0</v>
      </c>
      <c r="BS27" s="108">
        <v>0</v>
      </c>
      <c r="BT27" s="108">
        <v>0</v>
      </c>
      <c r="BU27" s="108">
        <v>0</v>
      </c>
      <c r="BV27" s="108">
        <v>0</v>
      </c>
      <c r="BW27" s="108">
        <v>0</v>
      </c>
      <c r="BX27" s="108">
        <v>0</v>
      </c>
      <c r="BY27" s="108">
        <v>0</v>
      </c>
      <c r="BZ27" s="108">
        <v>0</v>
      </c>
      <c r="CA27" s="108">
        <v>0</v>
      </c>
      <c r="CB27" s="108">
        <v>0</v>
      </c>
      <c r="CC27" s="108">
        <v>0</v>
      </c>
      <c r="CD27" s="108">
        <v>0</v>
      </c>
      <c r="CE27" s="108">
        <v>0</v>
      </c>
      <c r="CF27" s="108">
        <v>0</v>
      </c>
      <c r="CG27" s="108">
        <v>0</v>
      </c>
      <c r="CH27" s="108">
        <v>0</v>
      </c>
      <c r="CI27" s="108">
        <v>0</v>
      </c>
      <c r="CJ27" s="108">
        <v>0</v>
      </c>
      <c r="CK27" s="108">
        <v>0</v>
      </c>
      <c r="CL27" s="108">
        <v>0</v>
      </c>
      <c r="CM27" s="108">
        <v>0</v>
      </c>
      <c r="CN27" s="108">
        <v>0</v>
      </c>
      <c r="CO27" s="108">
        <v>0</v>
      </c>
      <c r="CP27" s="108">
        <v>0</v>
      </c>
      <c r="CQ27" s="108">
        <v>0</v>
      </c>
      <c r="CR27" s="108">
        <v>0</v>
      </c>
      <c r="CS27" s="108">
        <v>0</v>
      </c>
      <c r="CT27" s="108">
        <v>0</v>
      </c>
      <c r="CU27" s="108">
        <v>0</v>
      </c>
      <c r="CV27" s="108">
        <v>0</v>
      </c>
      <c r="CW27" s="108">
        <v>0</v>
      </c>
      <c r="CX27" s="108">
        <v>0</v>
      </c>
      <c r="CY27" s="108">
        <v>0</v>
      </c>
      <c r="CZ27" s="108">
        <v>0</v>
      </c>
      <c r="DA27" s="108">
        <v>0</v>
      </c>
      <c r="DB27" s="108">
        <v>0</v>
      </c>
      <c r="DC27" s="108">
        <v>0</v>
      </c>
      <c r="DD27" s="108">
        <v>0</v>
      </c>
      <c r="DE27" s="108">
        <v>0</v>
      </c>
      <c r="DF27" s="108">
        <v>0</v>
      </c>
      <c r="DG27" s="108">
        <v>0</v>
      </c>
      <c r="DH27" s="108">
        <v>0</v>
      </c>
      <c r="DI27" s="108">
        <v>0</v>
      </c>
      <c r="DJ27" s="108">
        <v>0</v>
      </c>
      <c r="DK27" s="108">
        <v>0</v>
      </c>
      <c r="DL27" s="108">
        <v>0</v>
      </c>
      <c r="DM27" s="108">
        <v>0</v>
      </c>
      <c r="DN27" s="108">
        <v>0</v>
      </c>
      <c r="DO27" s="108">
        <v>0</v>
      </c>
      <c r="DP27" s="108">
        <v>0</v>
      </c>
      <c r="DQ27" s="108">
        <v>0</v>
      </c>
      <c r="DR27" s="108">
        <v>0</v>
      </c>
      <c r="DS27" s="108">
        <v>0</v>
      </c>
      <c r="DT27" s="108">
        <v>0</v>
      </c>
      <c r="DU27" s="108">
        <v>0</v>
      </c>
      <c r="DV27" s="108">
        <v>0</v>
      </c>
      <c r="DW27" s="108">
        <v>0</v>
      </c>
      <c r="DX27" s="108">
        <v>0</v>
      </c>
      <c r="DY27" s="108">
        <v>0</v>
      </c>
      <c r="DZ27" s="108">
        <v>0</v>
      </c>
      <c r="EA27" s="108">
        <v>0</v>
      </c>
      <c r="EB27" s="108">
        <v>0</v>
      </c>
      <c r="EC27" s="108">
        <v>0</v>
      </c>
      <c r="ED27" s="108">
        <v>0</v>
      </c>
      <c r="EE27" s="108">
        <v>0</v>
      </c>
      <c r="EF27" s="108">
        <v>0</v>
      </c>
      <c r="EG27" s="108">
        <v>0</v>
      </c>
      <c r="EH27" s="108">
        <v>0</v>
      </c>
      <c r="EI27" s="108">
        <v>0</v>
      </c>
      <c r="EJ27" s="108">
        <v>0</v>
      </c>
      <c r="EK27" s="108">
        <v>0</v>
      </c>
      <c r="EL27" s="108">
        <v>0</v>
      </c>
      <c r="EM27" s="108">
        <v>0</v>
      </c>
      <c r="EN27" s="108">
        <v>0</v>
      </c>
      <c r="EO27" s="108">
        <v>0</v>
      </c>
      <c r="EP27" s="108">
        <v>0</v>
      </c>
      <c r="EQ27" s="108">
        <v>0</v>
      </c>
      <c r="ER27" s="108">
        <v>0</v>
      </c>
      <c r="ES27" s="108">
        <v>0</v>
      </c>
      <c r="ET27" s="108">
        <v>0</v>
      </c>
      <c r="EU27" s="108">
        <v>0</v>
      </c>
      <c r="EV27" s="108">
        <v>0</v>
      </c>
      <c r="EW27" s="108">
        <v>0</v>
      </c>
      <c r="EX27" s="108">
        <v>0</v>
      </c>
      <c r="EY27" s="108">
        <v>0</v>
      </c>
      <c r="EZ27" s="108">
        <v>0</v>
      </c>
      <c r="FA27" s="108">
        <v>0</v>
      </c>
      <c r="FB27" s="108">
        <v>0</v>
      </c>
      <c r="FC27" s="108">
        <v>0</v>
      </c>
      <c r="FD27" s="108">
        <v>0</v>
      </c>
      <c r="FE27" s="108">
        <v>0</v>
      </c>
      <c r="FF27" s="108">
        <v>0</v>
      </c>
      <c r="FG27" s="108">
        <v>0</v>
      </c>
      <c r="FH27" s="108">
        <v>0</v>
      </c>
      <c r="FI27" s="108">
        <v>0</v>
      </c>
      <c r="FJ27" s="108">
        <v>0</v>
      </c>
      <c r="FK27" s="108">
        <v>0</v>
      </c>
      <c r="FL27" s="108">
        <v>0</v>
      </c>
      <c r="FM27" s="108">
        <v>0</v>
      </c>
      <c r="FN27" s="108">
        <v>0</v>
      </c>
      <c r="FO27" s="108">
        <v>0</v>
      </c>
      <c r="FP27" s="108">
        <v>0</v>
      </c>
      <c r="FQ27" s="108">
        <v>0</v>
      </c>
      <c r="FR27" s="108">
        <v>0</v>
      </c>
      <c r="FS27" s="108">
        <v>0</v>
      </c>
      <c r="FT27" s="108">
        <v>0</v>
      </c>
      <c r="FU27" s="108">
        <v>0</v>
      </c>
      <c r="FV27" s="108">
        <v>0</v>
      </c>
      <c r="FW27" s="108">
        <v>0</v>
      </c>
      <c r="FX27" s="108">
        <v>0</v>
      </c>
      <c r="FY27" s="108">
        <v>0</v>
      </c>
      <c r="FZ27" s="108">
        <v>0</v>
      </c>
      <c r="GA27" s="108">
        <v>0</v>
      </c>
      <c r="GB27" s="108">
        <v>0</v>
      </c>
      <c r="GC27" s="108">
        <v>0</v>
      </c>
      <c r="GD27" s="108">
        <v>0</v>
      </c>
      <c r="GE27" s="108">
        <v>0</v>
      </c>
      <c r="GF27" s="108">
        <v>0</v>
      </c>
      <c r="GG27" s="108">
        <v>0</v>
      </c>
      <c r="GH27" s="108">
        <v>0</v>
      </c>
      <c r="GI27" s="108">
        <v>0</v>
      </c>
      <c r="GJ27" s="108">
        <v>0</v>
      </c>
      <c r="GK27" s="108">
        <v>0</v>
      </c>
      <c r="GL27" s="108">
        <v>0</v>
      </c>
      <c r="GM27" s="108">
        <v>0</v>
      </c>
      <c r="GN27" s="108">
        <v>0</v>
      </c>
      <c r="GO27" s="108">
        <v>0</v>
      </c>
      <c r="GP27" s="108">
        <v>0</v>
      </c>
      <c r="GQ27" s="108">
        <v>0</v>
      </c>
      <c r="GR27" s="108">
        <v>0</v>
      </c>
      <c r="GS27" s="108">
        <v>0</v>
      </c>
      <c r="GT27" s="108">
        <v>0</v>
      </c>
      <c r="GU27" s="108">
        <v>0</v>
      </c>
      <c r="GV27" s="108">
        <v>0</v>
      </c>
      <c r="GW27" s="108">
        <v>0</v>
      </c>
      <c r="GX27" s="108">
        <v>0</v>
      </c>
      <c r="GY27" s="108">
        <v>0</v>
      </c>
      <c r="GZ27" s="108">
        <v>0</v>
      </c>
      <c r="HA27" s="108">
        <v>0</v>
      </c>
      <c r="HB27" s="108">
        <v>0</v>
      </c>
      <c r="HC27" s="108">
        <v>0</v>
      </c>
      <c r="HD27" s="108">
        <v>0</v>
      </c>
      <c r="HE27" s="108">
        <v>0</v>
      </c>
      <c r="HF27" s="108">
        <v>0</v>
      </c>
      <c r="HG27" s="108">
        <v>0</v>
      </c>
      <c r="HH27" s="108">
        <v>0</v>
      </c>
      <c r="HI27" s="108">
        <v>0</v>
      </c>
    </row>
    <row r="28" spans="1:217" s="109" customFormat="1" x14ac:dyDescent="0.2">
      <c r="A28" s="107" t="s">
        <v>79</v>
      </c>
      <c r="B28" s="108">
        <v>0</v>
      </c>
      <c r="C28" s="108">
        <v>0</v>
      </c>
      <c r="D28" s="108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0</v>
      </c>
      <c r="J28" s="108">
        <v>0</v>
      </c>
      <c r="K28" s="108">
        <v>0</v>
      </c>
      <c r="L28" s="108">
        <v>0</v>
      </c>
      <c r="M28" s="108">
        <v>0</v>
      </c>
      <c r="N28" s="108">
        <v>0</v>
      </c>
      <c r="O28" s="108">
        <v>0</v>
      </c>
      <c r="P28" s="108">
        <v>0</v>
      </c>
      <c r="Q28" s="108">
        <v>0</v>
      </c>
      <c r="R28" s="108">
        <v>0</v>
      </c>
      <c r="S28" s="108">
        <v>0</v>
      </c>
      <c r="T28" s="108">
        <v>0</v>
      </c>
      <c r="U28" s="108">
        <v>0</v>
      </c>
      <c r="V28" s="108">
        <v>0</v>
      </c>
      <c r="W28" s="108">
        <v>0</v>
      </c>
      <c r="X28" s="108">
        <v>0</v>
      </c>
      <c r="Y28" s="108">
        <v>0</v>
      </c>
      <c r="Z28" s="108">
        <v>0</v>
      </c>
      <c r="AA28" s="108">
        <v>0</v>
      </c>
      <c r="AB28" s="108">
        <v>0</v>
      </c>
      <c r="AC28" s="108">
        <v>0</v>
      </c>
      <c r="AD28" s="108">
        <v>0</v>
      </c>
      <c r="AE28" s="108">
        <v>0</v>
      </c>
      <c r="AF28" s="108">
        <v>0</v>
      </c>
      <c r="AG28" s="108">
        <v>0</v>
      </c>
      <c r="AH28" s="108">
        <v>0</v>
      </c>
      <c r="AI28" s="108">
        <v>0</v>
      </c>
      <c r="AJ28" s="108">
        <v>0</v>
      </c>
      <c r="AK28" s="108">
        <v>0</v>
      </c>
      <c r="AL28" s="108">
        <v>0</v>
      </c>
      <c r="AM28" s="108">
        <v>0</v>
      </c>
      <c r="AN28" s="108">
        <v>0</v>
      </c>
      <c r="AO28" s="108">
        <v>0</v>
      </c>
      <c r="AP28" s="108">
        <v>0</v>
      </c>
      <c r="AQ28" s="108">
        <v>0</v>
      </c>
      <c r="AR28" s="108">
        <v>0</v>
      </c>
      <c r="AS28" s="108">
        <v>0</v>
      </c>
      <c r="AT28" s="108">
        <v>0</v>
      </c>
      <c r="AU28" s="108">
        <v>0</v>
      </c>
      <c r="AV28" s="108">
        <v>0</v>
      </c>
      <c r="AW28" s="108">
        <v>0</v>
      </c>
      <c r="AX28" s="108">
        <v>0</v>
      </c>
      <c r="AY28" s="108">
        <v>0</v>
      </c>
      <c r="AZ28" s="108">
        <v>0</v>
      </c>
      <c r="BA28" s="108">
        <v>0</v>
      </c>
      <c r="BB28" s="108">
        <v>0</v>
      </c>
      <c r="BC28" s="108">
        <v>0</v>
      </c>
      <c r="BD28" s="108">
        <v>0</v>
      </c>
      <c r="BE28" s="108">
        <v>0</v>
      </c>
      <c r="BF28" s="108">
        <v>0</v>
      </c>
      <c r="BG28" s="108">
        <v>0</v>
      </c>
      <c r="BH28" s="108">
        <v>0</v>
      </c>
      <c r="BI28" s="108">
        <v>0</v>
      </c>
      <c r="BJ28" s="108">
        <v>0</v>
      </c>
      <c r="BK28" s="108">
        <v>0</v>
      </c>
      <c r="BL28" s="108">
        <v>0</v>
      </c>
      <c r="BM28" s="108">
        <v>0</v>
      </c>
      <c r="BN28" s="108">
        <v>0</v>
      </c>
      <c r="BO28" s="108">
        <v>0</v>
      </c>
      <c r="BP28" s="108">
        <v>0</v>
      </c>
      <c r="BQ28" s="108">
        <v>0</v>
      </c>
      <c r="BR28" s="108">
        <v>0</v>
      </c>
      <c r="BS28" s="108">
        <v>0</v>
      </c>
      <c r="BT28" s="108">
        <v>0</v>
      </c>
      <c r="BU28" s="108">
        <v>0</v>
      </c>
      <c r="BV28" s="108">
        <v>0</v>
      </c>
      <c r="BW28" s="108">
        <v>0</v>
      </c>
      <c r="BX28" s="108">
        <v>0</v>
      </c>
      <c r="BY28" s="108">
        <v>0</v>
      </c>
      <c r="BZ28" s="108">
        <v>0</v>
      </c>
      <c r="CA28" s="108">
        <v>0</v>
      </c>
      <c r="CB28" s="108">
        <v>0</v>
      </c>
      <c r="CC28" s="108">
        <v>0</v>
      </c>
      <c r="CD28" s="108">
        <v>0</v>
      </c>
      <c r="CE28" s="108">
        <v>0</v>
      </c>
      <c r="CF28" s="108">
        <v>0</v>
      </c>
      <c r="CG28" s="108">
        <v>0</v>
      </c>
      <c r="CH28" s="108">
        <v>0</v>
      </c>
      <c r="CI28" s="108">
        <v>0</v>
      </c>
      <c r="CJ28" s="108">
        <v>0</v>
      </c>
      <c r="CK28" s="108">
        <v>0</v>
      </c>
      <c r="CL28" s="108">
        <v>0</v>
      </c>
      <c r="CM28" s="108">
        <v>0</v>
      </c>
      <c r="CN28" s="108">
        <v>0</v>
      </c>
      <c r="CO28" s="108">
        <v>0</v>
      </c>
      <c r="CP28" s="108">
        <v>0</v>
      </c>
      <c r="CQ28" s="108">
        <v>0</v>
      </c>
      <c r="CR28" s="108">
        <v>0</v>
      </c>
      <c r="CS28" s="108">
        <v>0</v>
      </c>
      <c r="CT28" s="108">
        <v>0</v>
      </c>
      <c r="CU28" s="108">
        <v>0</v>
      </c>
      <c r="CV28" s="108">
        <v>0</v>
      </c>
      <c r="CW28" s="108">
        <v>0</v>
      </c>
      <c r="CX28" s="108">
        <v>0</v>
      </c>
      <c r="CY28" s="108">
        <v>0</v>
      </c>
      <c r="CZ28" s="108">
        <v>0</v>
      </c>
      <c r="DA28" s="108">
        <v>0</v>
      </c>
      <c r="DB28" s="108">
        <v>0</v>
      </c>
      <c r="DC28" s="108">
        <v>0</v>
      </c>
      <c r="DD28" s="108">
        <v>0</v>
      </c>
      <c r="DE28" s="108">
        <v>0</v>
      </c>
      <c r="DF28" s="108">
        <v>0</v>
      </c>
      <c r="DG28" s="108">
        <v>0</v>
      </c>
      <c r="DH28" s="108">
        <v>0</v>
      </c>
      <c r="DI28" s="108">
        <v>0</v>
      </c>
      <c r="DJ28" s="108">
        <v>0</v>
      </c>
      <c r="DK28" s="108">
        <v>0</v>
      </c>
      <c r="DL28" s="108">
        <v>0</v>
      </c>
      <c r="DM28" s="108">
        <v>0</v>
      </c>
      <c r="DN28" s="108">
        <v>0</v>
      </c>
      <c r="DO28" s="108">
        <v>0</v>
      </c>
      <c r="DP28" s="108">
        <v>0</v>
      </c>
      <c r="DQ28" s="108">
        <v>0</v>
      </c>
      <c r="DR28" s="108">
        <v>0</v>
      </c>
      <c r="DS28" s="108">
        <v>0</v>
      </c>
      <c r="DT28" s="108">
        <v>0</v>
      </c>
      <c r="DU28" s="108">
        <v>0</v>
      </c>
      <c r="DV28" s="108">
        <v>0</v>
      </c>
      <c r="DW28" s="108">
        <v>0</v>
      </c>
      <c r="DX28" s="108">
        <v>0</v>
      </c>
      <c r="DY28" s="108">
        <v>0</v>
      </c>
      <c r="DZ28" s="108">
        <v>0</v>
      </c>
      <c r="EA28" s="108">
        <v>0</v>
      </c>
      <c r="EB28" s="108">
        <v>0</v>
      </c>
      <c r="EC28" s="108">
        <v>0</v>
      </c>
      <c r="ED28" s="108">
        <v>0</v>
      </c>
      <c r="EE28" s="108">
        <v>0</v>
      </c>
      <c r="EF28" s="108">
        <v>0</v>
      </c>
      <c r="EG28" s="108">
        <v>0</v>
      </c>
      <c r="EH28" s="108">
        <v>0</v>
      </c>
      <c r="EI28" s="108">
        <v>0</v>
      </c>
      <c r="EJ28" s="108">
        <v>0</v>
      </c>
      <c r="EK28" s="108">
        <v>0</v>
      </c>
      <c r="EL28" s="108">
        <v>0</v>
      </c>
      <c r="EM28" s="108">
        <v>0</v>
      </c>
      <c r="EN28" s="108">
        <v>0</v>
      </c>
      <c r="EO28" s="108">
        <v>0</v>
      </c>
      <c r="EP28" s="108">
        <v>0</v>
      </c>
      <c r="EQ28" s="108">
        <v>0</v>
      </c>
      <c r="ER28" s="108">
        <v>0</v>
      </c>
      <c r="ES28" s="108">
        <v>0</v>
      </c>
      <c r="ET28" s="108">
        <v>0</v>
      </c>
      <c r="EU28" s="108">
        <v>0</v>
      </c>
      <c r="EV28" s="108">
        <v>0</v>
      </c>
      <c r="EW28" s="108">
        <v>0</v>
      </c>
      <c r="EX28" s="108">
        <v>0</v>
      </c>
      <c r="EY28" s="108">
        <v>0</v>
      </c>
      <c r="EZ28" s="108">
        <v>0</v>
      </c>
      <c r="FA28" s="108">
        <v>0</v>
      </c>
      <c r="FB28" s="108">
        <v>0</v>
      </c>
      <c r="FC28" s="108">
        <v>0</v>
      </c>
      <c r="FD28" s="108">
        <v>0</v>
      </c>
      <c r="FE28" s="108">
        <v>0</v>
      </c>
      <c r="FF28" s="108">
        <v>0</v>
      </c>
      <c r="FG28" s="108">
        <v>0</v>
      </c>
      <c r="FH28" s="108">
        <v>0</v>
      </c>
      <c r="FI28" s="108">
        <v>0</v>
      </c>
      <c r="FJ28" s="108">
        <v>0</v>
      </c>
      <c r="FK28" s="108">
        <v>0</v>
      </c>
      <c r="FL28" s="108">
        <v>0</v>
      </c>
      <c r="FM28" s="108">
        <v>0</v>
      </c>
      <c r="FN28" s="108">
        <v>0</v>
      </c>
      <c r="FO28" s="108">
        <v>0</v>
      </c>
      <c r="FP28" s="108">
        <v>0</v>
      </c>
      <c r="FQ28" s="108">
        <v>0</v>
      </c>
      <c r="FR28" s="108">
        <v>0</v>
      </c>
      <c r="FS28" s="108">
        <v>0</v>
      </c>
      <c r="FT28" s="108">
        <v>0</v>
      </c>
      <c r="FU28" s="108">
        <v>0</v>
      </c>
      <c r="FV28" s="108">
        <v>0</v>
      </c>
      <c r="FW28" s="108">
        <v>0</v>
      </c>
      <c r="FX28" s="108">
        <v>0</v>
      </c>
      <c r="FY28" s="108">
        <v>0</v>
      </c>
      <c r="FZ28" s="108">
        <v>0</v>
      </c>
      <c r="GA28" s="108">
        <v>0</v>
      </c>
      <c r="GB28" s="108">
        <v>0</v>
      </c>
      <c r="GC28" s="108">
        <v>0</v>
      </c>
      <c r="GD28" s="108">
        <v>0</v>
      </c>
      <c r="GE28" s="108">
        <v>0</v>
      </c>
      <c r="GF28" s="108">
        <v>0</v>
      </c>
      <c r="GG28" s="108">
        <v>0</v>
      </c>
      <c r="GH28" s="108">
        <v>0</v>
      </c>
      <c r="GI28" s="108">
        <v>0</v>
      </c>
      <c r="GJ28" s="108">
        <v>0</v>
      </c>
      <c r="GK28" s="108">
        <v>0</v>
      </c>
      <c r="GL28" s="108">
        <v>0</v>
      </c>
      <c r="GM28" s="108">
        <v>0</v>
      </c>
      <c r="GN28" s="108">
        <v>0</v>
      </c>
      <c r="GO28" s="108">
        <v>0</v>
      </c>
      <c r="GP28" s="108">
        <v>0</v>
      </c>
      <c r="GQ28" s="108">
        <v>0</v>
      </c>
      <c r="GR28" s="108">
        <v>0</v>
      </c>
      <c r="GS28" s="108">
        <v>0</v>
      </c>
      <c r="GT28" s="108">
        <v>0</v>
      </c>
      <c r="GU28" s="108">
        <v>0</v>
      </c>
      <c r="GV28" s="108">
        <v>0</v>
      </c>
      <c r="GW28" s="108">
        <v>0</v>
      </c>
      <c r="GX28" s="108">
        <v>0</v>
      </c>
      <c r="GY28" s="108">
        <v>0</v>
      </c>
      <c r="GZ28" s="108">
        <v>0</v>
      </c>
      <c r="HA28" s="108">
        <v>0</v>
      </c>
      <c r="HB28" s="108">
        <v>0</v>
      </c>
      <c r="HC28" s="108">
        <v>0</v>
      </c>
      <c r="HD28" s="108">
        <v>0</v>
      </c>
      <c r="HE28" s="108">
        <v>0</v>
      </c>
      <c r="HF28" s="108">
        <v>0</v>
      </c>
      <c r="HG28" s="108">
        <v>0</v>
      </c>
      <c r="HH28" s="108">
        <v>0</v>
      </c>
      <c r="HI28" s="108">
        <v>0</v>
      </c>
    </row>
    <row r="29" spans="1:217" s="109" customFormat="1" x14ac:dyDescent="0.2">
      <c r="A29" s="107" t="s">
        <v>80</v>
      </c>
      <c r="B29" s="108">
        <v>0</v>
      </c>
      <c r="C29" s="108">
        <v>0</v>
      </c>
      <c r="D29" s="108">
        <v>0</v>
      </c>
      <c r="E29" s="108">
        <v>0</v>
      </c>
      <c r="F29" s="108">
        <v>0</v>
      </c>
      <c r="G29" s="108">
        <v>0</v>
      </c>
      <c r="H29" s="108">
        <v>0</v>
      </c>
      <c r="I29" s="108">
        <v>0</v>
      </c>
      <c r="J29" s="108">
        <v>0</v>
      </c>
      <c r="K29" s="108">
        <v>0</v>
      </c>
      <c r="L29" s="108">
        <v>0</v>
      </c>
      <c r="M29" s="108">
        <v>0</v>
      </c>
      <c r="N29" s="108">
        <v>0</v>
      </c>
      <c r="O29" s="108">
        <v>0</v>
      </c>
      <c r="P29" s="108">
        <v>0</v>
      </c>
      <c r="Q29" s="108">
        <v>0</v>
      </c>
      <c r="R29" s="108">
        <v>0</v>
      </c>
      <c r="S29" s="108">
        <v>0</v>
      </c>
      <c r="T29" s="108">
        <v>0</v>
      </c>
      <c r="U29" s="108">
        <v>0</v>
      </c>
      <c r="V29" s="108">
        <v>0</v>
      </c>
      <c r="W29" s="108">
        <v>0</v>
      </c>
      <c r="X29" s="108">
        <v>0</v>
      </c>
      <c r="Y29" s="108">
        <v>0</v>
      </c>
      <c r="Z29" s="108">
        <v>0</v>
      </c>
      <c r="AA29" s="108">
        <v>0</v>
      </c>
      <c r="AB29" s="108">
        <v>0</v>
      </c>
      <c r="AC29" s="108">
        <v>0</v>
      </c>
      <c r="AD29" s="108">
        <v>0</v>
      </c>
      <c r="AE29" s="108">
        <v>0</v>
      </c>
      <c r="AF29" s="108">
        <v>0</v>
      </c>
      <c r="AG29" s="108">
        <v>0</v>
      </c>
      <c r="AH29" s="108">
        <v>0</v>
      </c>
      <c r="AI29" s="108">
        <v>0</v>
      </c>
      <c r="AJ29" s="108">
        <v>0</v>
      </c>
      <c r="AK29" s="108">
        <v>0</v>
      </c>
      <c r="AL29" s="108">
        <v>0</v>
      </c>
      <c r="AM29" s="108">
        <v>0</v>
      </c>
      <c r="AN29" s="108">
        <v>0</v>
      </c>
      <c r="AO29" s="108">
        <v>0</v>
      </c>
      <c r="AP29" s="108">
        <v>0</v>
      </c>
      <c r="AQ29" s="108">
        <v>0</v>
      </c>
      <c r="AR29" s="108">
        <v>0</v>
      </c>
      <c r="AS29" s="108">
        <v>0</v>
      </c>
      <c r="AT29" s="108">
        <v>0</v>
      </c>
      <c r="AU29" s="108">
        <v>0</v>
      </c>
      <c r="AV29" s="108">
        <v>0</v>
      </c>
      <c r="AW29" s="108">
        <v>0</v>
      </c>
      <c r="AX29" s="108">
        <v>0</v>
      </c>
      <c r="AY29" s="108">
        <v>0</v>
      </c>
      <c r="AZ29" s="108">
        <v>0</v>
      </c>
      <c r="BA29" s="108">
        <v>0</v>
      </c>
      <c r="BB29" s="108">
        <v>0</v>
      </c>
      <c r="BC29" s="108">
        <v>0</v>
      </c>
      <c r="BD29" s="108">
        <v>0</v>
      </c>
      <c r="BE29" s="108">
        <v>0</v>
      </c>
      <c r="BF29" s="108">
        <v>0</v>
      </c>
      <c r="BG29" s="108">
        <v>0</v>
      </c>
      <c r="BH29" s="108">
        <v>0</v>
      </c>
      <c r="BI29" s="108">
        <v>0</v>
      </c>
      <c r="BJ29" s="108">
        <v>0</v>
      </c>
      <c r="BK29" s="108">
        <v>0</v>
      </c>
      <c r="BL29" s="108">
        <v>0</v>
      </c>
      <c r="BM29" s="108">
        <v>0</v>
      </c>
      <c r="BN29" s="108">
        <v>0</v>
      </c>
      <c r="BO29" s="108">
        <v>0</v>
      </c>
      <c r="BP29" s="108">
        <v>0</v>
      </c>
      <c r="BQ29" s="108">
        <v>0</v>
      </c>
      <c r="BR29" s="108">
        <v>0</v>
      </c>
      <c r="BS29" s="108">
        <v>0</v>
      </c>
      <c r="BT29" s="108">
        <v>0</v>
      </c>
      <c r="BU29" s="108">
        <v>0</v>
      </c>
      <c r="BV29" s="108">
        <v>0</v>
      </c>
      <c r="BW29" s="108">
        <v>0</v>
      </c>
      <c r="BX29" s="108">
        <v>0</v>
      </c>
      <c r="BY29" s="108">
        <v>0</v>
      </c>
      <c r="BZ29" s="108">
        <v>0</v>
      </c>
      <c r="CA29" s="108">
        <v>0</v>
      </c>
      <c r="CB29" s="108">
        <v>0</v>
      </c>
      <c r="CC29" s="108">
        <v>0</v>
      </c>
      <c r="CD29" s="108">
        <v>0</v>
      </c>
      <c r="CE29" s="108">
        <v>0</v>
      </c>
      <c r="CF29" s="108">
        <v>0</v>
      </c>
      <c r="CG29" s="108">
        <v>0</v>
      </c>
      <c r="CH29" s="108">
        <v>0</v>
      </c>
      <c r="CI29" s="108">
        <v>0</v>
      </c>
      <c r="CJ29" s="108">
        <v>0</v>
      </c>
      <c r="CK29" s="108">
        <v>0</v>
      </c>
      <c r="CL29" s="108">
        <v>0</v>
      </c>
      <c r="CM29" s="108">
        <v>0</v>
      </c>
      <c r="CN29" s="108">
        <v>0</v>
      </c>
      <c r="CO29" s="108">
        <v>0</v>
      </c>
      <c r="CP29" s="108">
        <v>0</v>
      </c>
      <c r="CQ29" s="108">
        <v>0</v>
      </c>
      <c r="CR29" s="108">
        <v>0</v>
      </c>
      <c r="CS29" s="108">
        <v>0</v>
      </c>
      <c r="CT29" s="108">
        <v>0</v>
      </c>
      <c r="CU29" s="108">
        <v>0</v>
      </c>
      <c r="CV29" s="108">
        <v>0</v>
      </c>
      <c r="CW29" s="108">
        <v>0</v>
      </c>
      <c r="CX29" s="108">
        <v>0</v>
      </c>
      <c r="CY29" s="108">
        <v>0</v>
      </c>
      <c r="CZ29" s="108">
        <v>0</v>
      </c>
      <c r="DA29" s="108">
        <v>0</v>
      </c>
      <c r="DB29" s="108">
        <v>0</v>
      </c>
      <c r="DC29" s="108">
        <v>0</v>
      </c>
      <c r="DD29" s="108">
        <v>0</v>
      </c>
      <c r="DE29" s="108">
        <v>0</v>
      </c>
      <c r="DF29" s="108">
        <v>0</v>
      </c>
      <c r="DG29" s="108">
        <v>0</v>
      </c>
      <c r="DH29" s="108">
        <v>0</v>
      </c>
      <c r="DI29" s="108">
        <v>0</v>
      </c>
      <c r="DJ29" s="108">
        <v>0</v>
      </c>
      <c r="DK29" s="108">
        <v>0</v>
      </c>
      <c r="DL29" s="108">
        <v>0</v>
      </c>
      <c r="DM29" s="108">
        <v>0</v>
      </c>
      <c r="DN29" s="108">
        <v>0</v>
      </c>
      <c r="DO29" s="108">
        <v>0</v>
      </c>
      <c r="DP29" s="108">
        <v>0</v>
      </c>
      <c r="DQ29" s="108">
        <v>0</v>
      </c>
      <c r="DR29" s="108">
        <v>0</v>
      </c>
      <c r="DS29" s="108">
        <v>0</v>
      </c>
      <c r="DT29" s="108">
        <v>0</v>
      </c>
      <c r="DU29" s="108">
        <v>0</v>
      </c>
      <c r="DV29" s="108">
        <v>0</v>
      </c>
      <c r="DW29" s="108">
        <v>0</v>
      </c>
      <c r="DX29" s="108">
        <v>0</v>
      </c>
      <c r="DY29" s="108">
        <v>0</v>
      </c>
      <c r="DZ29" s="108">
        <v>0</v>
      </c>
      <c r="EA29" s="108">
        <v>0</v>
      </c>
      <c r="EB29" s="108">
        <v>0</v>
      </c>
      <c r="EC29" s="108">
        <v>0</v>
      </c>
      <c r="ED29" s="108">
        <v>0</v>
      </c>
      <c r="EE29" s="108">
        <v>0</v>
      </c>
      <c r="EF29" s="108">
        <v>0</v>
      </c>
      <c r="EG29" s="108">
        <v>0</v>
      </c>
      <c r="EH29" s="108">
        <v>0</v>
      </c>
      <c r="EI29" s="108">
        <v>0</v>
      </c>
      <c r="EJ29" s="108">
        <v>0</v>
      </c>
      <c r="EK29" s="108">
        <v>0</v>
      </c>
      <c r="EL29" s="108">
        <v>0</v>
      </c>
      <c r="EM29" s="108">
        <v>0</v>
      </c>
      <c r="EN29" s="108">
        <v>0</v>
      </c>
      <c r="EO29" s="108">
        <v>0</v>
      </c>
      <c r="EP29" s="108">
        <v>0</v>
      </c>
      <c r="EQ29" s="108">
        <v>0</v>
      </c>
      <c r="ER29" s="108">
        <v>0</v>
      </c>
      <c r="ES29" s="108">
        <v>0</v>
      </c>
      <c r="ET29" s="108">
        <v>0</v>
      </c>
      <c r="EU29" s="108">
        <v>0</v>
      </c>
      <c r="EV29" s="108">
        <v>0</v>
      </c>
      <c r="EW29" s="108">
        <v>0</v>
      </c>
      <c r="EX29" s="108">
        <v>0</v>
      </c>
      <c r="EY29" s="108">
        <v>0</v>
      </c>
      <c r="EZ29" s="108">
        <v>0</v>
      </c>
      <c r="FA29" s="108">
        <v>0</v>
      </c>
      <c r="FB29" s="108">
        <v>0</v>
      </c>
      <c r="FC29" s="108">
        <v>0</v>
      </c>
      <c r="FD29" s="108">
        <v>0</v>
      </c>
      <c r="FE29" s="108">
        <v>0</v>
      </c>
      <c r="FF29" s="108">
        <v>0</v>
      </c>
      <c r="FG29" s="108">
        <v>0</v>
      </c>
      <c r="FH29" s="108">
        <v>0</v>
      </c>
      <c r="FI29" s="108">
        <v>0</v>
      </c>
      <c r="FJ29" s="108">
        <v>0</v>
      </c>
      <c r="FK29" s="108">
        <v>0</v>
      </c>
      <c r="FL29" s="108">
        <v>0</v>
      </c>
      <c r="FM29" s="108">
        <v>0</v>
      </c>
      <c r="FN29" s="108">
        <v>0</v>
      </c>
      <c r="FO29" s="108">
        <v>0</v>
      </c>
      <c r="FP29" s="108">
        <v>0</v>
      </c>
      <c r="FQ29" s="108">
        <v>0</v>
      </c>
      <c r="FR29" s="108">
        <v>0</v>
      </c>
      <c r="FS29" s="108">
        <v>0</v>
      </c>
      <c r="FT29" s="108">
        <v>0</v>
      </c>
      <c r="FU29" s="108">
        <v>0</v>
      </c>
      <c r="FV29" s="108">
        <v>0</v>
      </c>
      <c r="FW29" s="108">
        <v>0</v>
      </c>
      <c r="FX29" s="108">
        <v>0</v>
      </c>
      <c r="FY29" s="108">
        <v>0</v>
      </c>
      <c r="FZ29" s="108">
        <v>0</v>
      </c>
      <c r="GA29" s="108">
        <v>0</v>
      </c>
      <c r="GB29" s="108">
        <v>0</v>
      </c>
      <c r="GC29" s="108">
        <v>0</v>
      </c>
      <c r="GD29" s="108">
        <v>0</v>
      </c>
      <c r="GE29" s="108">
        <v>0</v>
      </c>
      <c r="GF29" s="108">
        <v>0</v>
      </c>
      <c r="GG29" s="108">
        <v>0</v>
      </c>
      <c r="GH29" s="108">
        <v>0</v>
      </c>
      <c r="GI29" s="108">
        <v>0</v>
      </c>
      <c r="GJ29" s="108">
        <v>0</v>
      </c>
      <c r="GK29" s="108">
        <v>0</v>
      </c>
      <c r="GL29" s="108">
        <v>0</v>
      </c>
      <c r="GM29" s="108">
        <v>0</v>
      </c>
      <c r="GN29" s="108">
        <v>0</v>
      </c>
      <c r="GO29" s="108">
        <v>0</v>
      </c>
      <c r="GP29" s="108">
        <v>0</v>
      </c>
      <c r="GQ29" s="108">
        <v>0</v>
      </c>
      <c r="GR29" s="108">
        <v>0</v>
      </c>
      <c r="GS29" s="108">
        <v>0</v>
      </c>
      <c r="GT29" s="108">
        <v>0</v>
      </c>
      <c r="GU29" s="108">
        <v>0</v>
      </c>
      <c r="GV29" s="108">
        <v>0</v>
      </c>
      <c r="GW29" s="108">
        <v>0</v>
      </c>
      <c r="GX29" s="108">
        <v>0</v>
      </c>
      <c r="GY29" s="108">
        <v>0</v>
      </c>
      <c r="GZ29" s="108">
        <v>0</v>
      </c>
      <c r="HA29" s="108">
        <v>0</v>
      </c>
      <c r="HB29" s="108">
        <v>0</v>
      </c>
      <c r="HC29" s="108">
        <v>0</v>
      </c>
      <c r="HD29" s="108">
        <v>0</v>
      </c>
      <c r="HE29" s="108">
        <v>0</v>
      </c>
      <c r="HF29" s="108">
        <v>0</v>
      </c>
      <c r="HG29" s="108">
        <v>0</v>
      </c>
      <c r="HH29" s="108">
        <v>0</v>
      </c>
      <c r="HI29" s="108">
        <v>0</v>
      </c>
    </row>
    <row r="30" spans="1:217" s="112" customFormat="1" x14ac:dyDescent="0.2">
      <c r="A30" s="110" t="s">
        <v>81</v>
      </c>
      <c r="B30" s="111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11">
        <v>0</v>
      </c>
      <c r="AF30" s="111">
        <v>0</v>
      </c>
      <c r="AG30" s="111">
        <v>0</v>
      </c>
      <c r="AH30" s="111">
        <v>0</v>
      </c>
      <c r="AI30" s="111">
        <v>0</v>
      </c>
      <c r="AJ30" s="111">
        <v>0</v>
      </c>
      <c r="AK30" s="111">
        <v>0</v>
      </c>
      <c r="AL30" s="111">
        <v>0</v>
      </c>
      <c r="AM30" s="111">
        <v>0</v>
      </c>
      <c r="AN30" s="111">
        <v>0</v>
      </c>
      <c r="AO30" s="111">
        <v>0</v>
      </c>
      <c r="AP30" s="111">
        <v>0</v>
      </c>
      <c r="AQ30" s="111">
        <v>0</v>
      </c>
      <c r="AR30" s="111">
        <v>0</v>
      </c>
      <c r="AS30" s="111">
        <v>0</v>
      </c>
      <c r="AT30" s="111">
        <v>0</v>
      </c>
      <c r="AU30" s="111">
        <v>0</v>
      </c>
      <c r="AV30" s="111">
        <v>0</v>
      </c>
      <c r="AW30" s="111">
        <v>0</v>
      </c>
      <c r="AX30" s="111">
        <v>0</v>
      </c>
      <c r="AY30" s="111">
        <v>0</v>
      </c>
      <c r="AZ30" s="111">
        <v>0</v>
      </c>
      <c r="BA30" s="111">
        <v>0</v>
      </c>
      <c r="BB30" s="111">
        <v>0</v>
      </c>
      <c r="BC30" s="111">
        <v>0</v>
      </c>
      <c r="BD30" s="111">
        <v>0</v>
      </c>
      <c r="BE30" s="111">
        <v>0</v>
      </c>
      <c r="BF30" s="111">
        <v>0</v>
      </c>
      <c r="BG30" s="111">
        <v>0</v>
      </c>
      <c r="BH30" s="111">
        <v>0</v>
      </c>
      <c r="BI30" s="111">
        <v>0</v>
      </c>
      <c r="BJ30" s="111">
        <v>0</v>
      </c>
      <c r="BK30" s="111">
        <v>0</v>
      </c>
      <c r="BL30" s="111">
        <v>0</v>
      </c>
      <c r="BM30" s="111">
        <v>0</v>
      </c>
      <c r="BN30" s="111">
        <v>0</v>
      </c>
      <c r="BO30" s="111">
        <v>0</v>
      </c>
      <c r="BP30" s="111">
        <v>0</v>
      </c>
      <c r="BQ30" s="111">
        <v>0</v>
      </c>
      <c r="BR30" s="111">
        <v>0</v>
      </c>
      <c r="BS30" s="111">
        <v>0</v>
      </c>
      <c r="BT30" s="111">
        <v>0</v>
      </c>
      <c r="BU30" s="111">
        <v>0</v>
      </c>
      <c r="BV30" s="111">
        <v>0</v>
      </c>
      <c r="BW30" s="111">
        <v>0</v>
      </c>
      <c r="BX30" s="111">
        <v>0</v>
      </c>
      <c r="BY30" s="111">
        <v>0</v>
      </c>
      <c r="BZ30" s="111">
        <v>0</v>
      </c>
      <c r="CA30" s="111">
        <v>0</v>
      </c>
      <c r="CB30" s="111">
        <v>0</v>
      </c>
      <c r="CC30" s="111">
        <v>0</v>
      </c>
      <c r="CD30" s="111">
        <v>0</v>
      </c>
      <c r="CE30" s="111">
        <v>0</v>
      </c>
      <c r="CF30" s="111">
        <v>0</v>
      </c>
      <c r="CG30" s="111">
        <v>0</v>
      </c>
      <c r="CH30" s="111">
        <v>0</v>
      </c>
      <c r="CI30" s="111">
        <v>0</v>
      </c>
      <c r="CJ30" s="111">
        <v>0</v>
      </c>
      <c r="CK30" s="111">
        <v>0</v>
      </c>
      <c r="CL30" s="111">
        <v>0</v>
      </c>
      <c r="CM30" s="111">
        <v>0</v>
      </c>
      <c r="CN30" s="111">
        <v>0</v>
      </c>
      <c r="CO30" s="111">
        <v>0</v>
      </c>
      <c r="CP30" s="111">
        <v>0</v>
      </c>
      <c r="CQ30" s="111">
        <v>0</v>
      </c>
      <c r="CR30" s="111">
        <v>0</v>
      </c>
      <c r="CS30" s="111">
        <v>0</v>
      </c>
      <c r="CT30" s="111">
        <v>0</v>
      </c>
      <c r="CU30" s="111">
        <v>0</v>
      </c>
      <c r="CV30" s="111">
        <v>0</v>
      </c>
      <c r="CW30" s="111">
        <v>0</v>
      </c>
      <c r="CX30" s="111">
        <v>0</v>
      </c>
      <c r="CY30" s="111">
        <v>0</v>
      </c>
      <c r="CZ30" s="111">
        <v>0</v>
      </c>
      <c r="DA30" s="111">
        <v>0</v>
      </c>
      <c r="DB30" s="111">
        <v>0</v>
      </c>
      <c r="DC30" s="111">
        <v>0</v>
      </c>
      <c r="DD30" s="111">
        <v>0</v>
      </c>
      <c r="DE30" s="111">
        <v>0</v>
      </c>
      <c r="DF30" s="111">
        <v>0</v>
      </c>
      <c r="DG30" s="111">
        <v>0</v>
      </c>
      <c r="DH30" s="111">
        <v>0</v>
      </c>
      <c r="DI30" s="111">
        <v>0</v>
      </c>
      <c r="DJ30" s="111">
        <v>0</v>
      </c>
      <c r="DK30" s="111">
        <v>0</v>
      </c>
      <c r="DL30" s="111">
        <v>0</v>
      </c>
      <c r="DM30" s="111">
        <v>0</v>
      </c>
      <c r="DN30" s="111">
        <v>0</v>
      </c>
      <c r="DO30" s="111">
        <v>0</v>
      </c>
      <c r="DP30" s="111">
        <v>0</v>
      </c>
      <c r="DQ30" s="111">
        <v>0</v>
      </c>
      <c r="DR30" s="111">
        <v>0</v>
      </c>
      <c r="DS30" s="111">
        <v>0</v>
      </c>
      <c r="DT30" s="111">
        <v>0</v>
      </c>
      <c r="DU30" s="111">
        <v>0</v>
      </c>
      <c r="DV30" s="111">
        <v>0</v>
      </c>
      <c r="DW30" s="111">
        <v>0</v>
      </c>
      <c r="DX30" s="111">
        <v>0</v>
      </c>
      <c r="DY30" s="111">
        <v>0</v>
      </c>
      <c r="DZ30" s="111">
        <v>0</v>
      </c>
      <c r="EA30" s="111">
        <v>0</v>
      </c>
      <c r="EB30" s="111">
        <v>0</v>
      </c>
      <c r="EC30" s="111">
        <v>0</v>
      </c>
      <c r="ED30" s="111">
        <v>0</v>
      </c>
      <c r="EE30" s="111">
        <v>0</v>
      </c>
      <c r="EF30" s="111">
        <v>0</v>
      </c>
      <c r="EG30" s="111">
        <v>0</v>
      </c>
      <c r="EH30" s="111">
        <v>0</v>
      </c>
      <c r="EI30" s="111">
        <v>0</v>
      </c>
      <c r="EJ30" s="111">
        <v>0</v>
      </c>
      <c r="EK30" s="111">
        <v>0</v>
      </c>
      <c r="EL30" s="111">
        <v>0</v>
      </c>
      <c r="EM30" s="111">
        <v>0</v>
      </c>
      <c r="EN30" s="111">
        <v>0</v>
      </c>
      <c r="EO30" s="111">
        <v>0</v>
      </c>
      <c r="EP30" s="111">
        <v>0</v>
      </c>
      <c r="EQ30" s="111">
        <v>0</v>
      </c>
      <c r="ER30" s="111">
        <v>0</v>
      </c>
      <c r="ES30" s="111">
        <v>0</v>
      </c>
      <c r="ET30" s="111">
        <v>0</v>
      </c>
      <c r="EU30" s="111">
        <v>0</v>
      </c>
      <c r="EV30" s="111">
        <v>0</v>
      </c>
      <c r="EW30" s="111">
        <v>0</v>
      </c>
      <c r="EX30" s="111">
        <v>0</v>
      </c>
      <c r="EY30" s="111">
        <v>0</v>
      </c>
      <c r="EZ30" s="111">
        <v>0</v>
      </c>
      <c r="FA30" s="111">
        <v>0</v>
      </c>
      <c r="FB30" s="111">
        <v>0</v>
      </c>
      <c r="FC30" s="111">
        <v>0</v>
      </c>
      <c r="FD30" s="111">
        <v>0</v>
      </c>
      <c r="FE30" s="111">
        <v>0</v>
      </c>
      <c r="FF30" s="111">
        <v>0</v>
      </c>
      <c r="FG30" s="111">
        <v>0</v>
      </c>
      <c r="FH30" s="111">
        <v>0</v>
      </c>
      <c r="FI30" s="111">
        <v>0</v>
      </c>
      <c r="FJ30" s="111">
        <v>0</v>
      </c>
      <c r="FK30" s="111">
        <v>0</v>
      </c>
      <c r="FL30" s="111">
        <v>0</v>
      </c>
      <c r="FM30" s="111">
        <v>0</v>
      </c>
      <c r="FN30" s="111">
        <v>0</v>
      </c>
      <c r="FO30" s="111">
        <v>0</v>
      </c>
      <c r="FP30" s="111">
        <v>0</v>
      </c>
      <c r="FQ30" s="111">
        <v>0</v>
      </c>
      <c r="FR30" s="111">
        <v>0</v>
      </c>
      <c r="FS30" s="111">
        <v>0</v>
      </c>
      <c r="FT30" s="111">
        <v>0</v>
      </c>
      <c r="FU30" s="111">
        <v>0</v>
      </c>
      <c r="FV30" s="111">
        <v>0</v>
      </c>
      <c r="FW30" s="111">
        <v>0</v>
      </c>
      <c r="FX30" s="111">
        <v>0</v>
      </c>
      <c r="FY30" s="111">
        <v>0</v>
      </c>
      <c r="FZ30" s="111">
        <v>0</v>
      </c>
      <c r="GA30" s="111">
        <v>0</v>
      </c>
      <c r="GB30" s="111">
        <v>0</v>
      </c>
      <c r="GC30" s="111">
        <v>0</v>
      </c>
      <c r="GD30" s="111">
        <v>0</v>
      </c>
      <c r="GE30" s="111">
        <v>0</v>
      </c>
      <c r="GF30" s="111">
        <v>0</v>
      </c>
      <c r="GG30" s="111">
        <v>0</v>
      </c>
      <c r="GH30" s="111">
        <v>0</v>
      </c>
      <c r="GI30" s="111">
        <v>0</v>
      </c>
      <c r="GJ30" s="111">
        <v>0</v>
      </c>
      <c r="GK30" s="111">
        <v>0</v>
      </c>
      <c r="GL30" s="111">
        <v>0</v>
      </c>
      <c r="GM30" s="111">
        <v>0</v>
      </c>
      <c r="GN30" s="111">
        <v>0</v>
      </c>
      <c r="GO30" s="111">
        <v>0</v>
      </c>
      <c r="GP30" s="111">
        <v>0</v>
      </c>
      <c r="GQ30" s="111">
        <v>0</v>
      </c>
      <c r="GR30" s="111">
        <v>0</v>
      </c>
      <c r="GS30" s="111">
        <v>0</v>
      </c>
      <c r="GT30" s="111">
        <v>0</v>
      </c>
      <c r="GU30" s="111">
        <v>0</v>
      </c>
      <c r="GV30" s="111">
        <v>0</v>
      </c>
      <c r="GW30" s="111">
        <v>0</v>
      </c>
      <c r="GX30" s="111">
        <v>0</v>
      </c>
      <c r="GY30" s="111">
        <v>0</v>
      </c>
      <c r="GZ30" s="111">
        <v>0</v>
      </c>
      <c r="HA30" s="111">
        <v>0</v>
      </c>
      <c r="HB30" s="111">
        <v>0</v>
      </c>
      <c r="HC30" s="111">
        <v>0</v>
      </c>
      <c r="HD30" s="111">
        <v>0</v>
      </c>
      <c r="HE30" s="111">
        <v>0</v>
      </c>
      <c r="HF30" s="111">
        <v>0</v>
      </c>
      <c r="HG30" s="111">
        <v>0</v>
      </c>
      <c r="HH30" s="111">
        <v>0</v>
      </c>
      <c r="HI30" s="111">
        <v>0</v>
      </c>
    </row>
    <row r="31" spans="1:217" s="109" customFormat="1" x14ac:dyDescent="0.2">
      <c r="A31" s="107" t="s">
        <v>82</v>
      </c>
      <c r="B31" s="108">
        <v>0</v>
      </c>
      <c r="C31" s="108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08">
        <v>0</v>
      </c>
      <c r="R31" s="108">
        <v>0</v>
      </c>
      <c r="S31" s="108">
        <v>0</v>
      </c>
      <c r="T31" s="108">
        <v>0</v>
      </c>
      <c r="U31" s="108">
        <v>0</v>
      </c>
      <c r="V31" s="108">
        <v>0</v>
      </c>
      <c r="W31" s="108">
        <v>0</v>
      </c>
      <c r="X31" s="108">
        <v>0</v>
      </c>
      <c r="Y31" s="108">
        <v>0</v>
      </c>
      <c r="Z31" s="108">
        <v>0</v>
      </c>
      <c r="AA31" s="108">
        <v>0</v>
      </c>
      <c r="AB31" s="108">
        <v>0</v>
      </c>
      <c r="AC31" s="108">
        <v>0</v>
      </c>
      <c r="AD31" s="108">
        <v>0</v>
      </c>
      <c r="AE31" s="108">
        <v>0</v>
      </c>
      <c r="AF31" s="108">
        <v>0</v>
      </c>
      <c r="AG31" s="108">
        <v>0</v>
      </c>
      <c r="AH31" s="108">
        <v>0</v>
      </c>
      <c r="AI31" s="108">
        <v>0</v>
      </c>
      <c r="AJ31" s="108">
        <v>0</v>
      </c>
      <c r="AK31" s="108">
        <v>0</v>
      </c>
      <c r="AL31" s="108">
        <v>0</v>
      </c>
      <c r="AM31" s="108">
        <v>0</v>
      </c>
      <c r="AN31" s="108">
        <v>0</v>
      </c>
      <c r="AO31" s="108">
        <v>0</v>
      </c>
      <c r="AP31" s="108">
        <v>0</v>
      </c>
      <c r="AQ31" s="108">
        <v>0</v>
      </c>
      <c r="AR31" s="108">
        <v>0</v>
      </c>
      <c r="AS31" s="108">
        <v>0</v>
      </c>
      <c r="AT31" s="108">
        <v>0</v>
      </c>
      <c r="AU31" s="108">
        <v>0</v>
      </c>
      <c r="AV31" s="108">
        <v>0</v>
      </c>
      <c r="AW31" s="108">
        <v>0</v>
      </c>
      <c r="AX31" s="108">
        <v>0</v>
      </c>
      <c r="AY31" s="108">
        <v>0</v>
      </c>
      <c r="AZ31" s="108">
        <v>0</v>
      </c>
      <c r="BA31" s="108">
        <v>0</v>
      </c>
      <c r="BB31" s="108">
        <v>0</v>
      </c>
      <c r="BC31" s="108">
        <v>0</v>
      </c>
      <c r="BD31" s="108">
        <v>0</v>
      </c>
      <c r="BE31" s="108">
        <v>0</v>
      </c>
      <c r="BF31" s="108">
        <v>0</v>
      </c>
      <c r="BG31" s="108">
        <v>0</v>
      </c>
      <c r="BH31" s="108">
        <v>0</v>
      </c>
      <c r="BI31" s="108">
        <v>0</v>
      </c>
      <c r="BJ31" s="108">
        <v>0</v>
      </c>
      <c r="BK31" s="108">
        <v>0</v>
      </c>
      <c r="BL31" s="108">
        <v>0</v>
      </c>
      <c r="BM31" s="108">
        <v>0</v>
      </c>
      <c r="BN31" s="108">
        <v>0</v>
      </c>
      <c r="BO31" s="108">
        <v>0</v>
      </c>
      <c r="BP31" s="108">
        <v>0</v>
      </c>
      <c r="BQ31" s="108">
        <v>0</v>
      </c>
      <c r="BR31" s="108">
        <v>0</v>
      </c>
      <c r="BS31" s="108">
        <v>0</v>
      </c>
      <c r="BT31" s="108">
        <v>0</v>
      </c>
      <c r="BU31" s="108">
        <v>0</v>
      </c>
      <c r="BV31" s="108">
        <v>0</v>
      </c>
      <c r="BW31" s="108">
        <v>0</v>
      </c>
      <c r="BX31" s="108">
        <v>0</v>
      </c>
      <c r="BY31" s="108">
        <v>0</v>
      </c>
      <c r="BZ31" s="108">
        <v>0</v>
      </c>
      <c r="CA31" s="108">
        <v>0</v>
      </c>
      <c r="CB31" s="108">
        <v>0</v>
      </c>
      <c r="CC31" s="108">
        <v>0</v>
      </c>
      <c r="CD31" s="108">
        <v>0</v>
      </c>
      <c r="CE31" s="108">
        <v>0</v>
      </c>
      <c r="CF31" s="108">
        <v>0</v>
      </c>
      <c r="CG31" s="108">
        <v>0</v>
      </c>
      <c r="CH31" s="108">
        <v>0</v>
      </c>
      <c r="CI31" s="108">
        <v>0</v>
      </c>
      <c r="CJ31" s="108">
        <v>0</v>
      </c>
      <c r="CK31" s="108">
        <v>0</v>
      </c>
      <c r="CL31" s="108">
        <v>0</v>
      </c>
      <c r="CM31" s="108">
        <v>0</v>
      </c>
      <c r="CN31" s="108">
        <v>0</v>
      </c>
      <c r="CO31" s="108">
        <v>0</v>
      </c>
      <c r="CP31" s="108">
        <v>0</v>
      </c>
      <c r="CQ31" s="108">
        <v>0</v>
      </c>
      <c r="CR31" s="108">
        <v>0</v>
      </c>
      <c r="CS31" s="108">
        <v>0</v>
      </c>
      <c r="CT31" s="108">
        <v>0</v>
      </c>
      <c r="CU31" s="108">
        <v>0</v>
      </c>
      <c r="CV31" s="108">
        <v>0</v>
      </c>
      <c r="CW31" s="108">
        <v>0</v>
      </c>
      <c r="CX31" s="108">
        <v>0</v>
      </c>
      <c r="CY31" s="108">
        <v>0</v>
      </c>
      <c r="CZ31" s="108">
        <v>0</v>
      </c>
      <c r="DA31" s="108">
        <v>0</v>
      </c>
      <c r="DB31" s="108">
        <v>0</v>
      </c>
      <c r="DC31" s="108">
        <v>0</v>
      </c>
      <c r="DD31" s="108">
        <v>0</v>
      </c>
      <c r="DE31" s="108">
        <v>0</v>
      </c>
      <c r="DF31" s="108">
        <v>0</v>
      </c>
      <c r="DG31" s="108">
        <v>0</v>
      </c>
      <c r="DH31" s="108">
        <v>0</v>
      </c>
      <c r="DI31" s="108">
        <v>0</v>
      </c>
      <c r="DJ31" s="108">
        <v>0</v>
      </c>
      <c r="DK31" s="108">
        <v>0</v>
      </c>
      <c r="DL31" s="108">
        <v>0</v>
      </c>
      <c r="DM31" s="108">
        <v>0</v>
      </c>
      <c r="DN31" s="108">
        <v>0</v>
      </c>
      <c r="DO31" s="108">
        <v>0</v>
      </c>
      <c r="DP31" s="108">
        <v>0</v>
      </c>
      <c r="DQ31" s="108">
        <v>0</v>
      </c>
      <c r="DR31" s="108">
        <v>0</v>
      </c>
      <c r="DS31" s="108">
        <v>0</v>
      </c>
      <c r="DT31" s="108">
        <v>0</v>
      </c>
      <c r="DU31" s="108">
        <v>0</v>
      </c>
      <c r="DV31" s="108">
        <v>0</v>
      </c>
      <c r="DW31" s="108">
        <v>0</v>
      </c>
      <c r="DX31" s="108">
        <v>0</v>
      </c>
      <c r="DY31" s="108">
        <v>0</v>
      </c>
      <c r="DZ31" s="108">
        <v>0</v>
      </c>
      <c r="EA31" s="108">
        <v>0</v>
      </c>
      <c r="EB31" s="108">
        <v>0</v>
      </c>
      <c r="EC31" s="108">
        <v>0</v>
      </c>
      <c r="ED31" s="108">
        <v>0</v>
      </c>
      <c r="EE31" s="108">
        <v>0</v>
      </c>
      <c r="EF31" s="108">
        <v>0</v>
      </c>
      <c r="EG31" s="108">
        <v>0</v>
      </c>
      <c r="EH31" s="108">
        <v>0</v>
      </c>
      <c r="EI31" s="108">
        <v>0</v>
      </c>
      <c r="EJ31" s="108">
        <v>0</v>
      </c>
      <c r="EK31" s="108">
        <v>0</v>
      </c>
      <c r="EL31" s="108">
        <v>0</v>
      </c>
      <c r="EM31" s="108">
        <v>0</v>
      </c>
      <c r="EN31" s="108">
        <v>0</v>
      </c>
      <c r="EO31" s="108">
        <v>0</v>
      </c>
      <c r="EP31" s="108">
        <v>0</v>
      </c>
      <c r="EQ31" s="108">
        <v>0</v>
      </c>
      <c r="ER31" s="108">
        <v>0</v>
      </c>
      <c r="ES31" s="108">
        <v>0</v>
      </c>
      <c r="ET31" s="108">
        <v>0</v>
      </c>
      <c r="EU31" s="108">
        <v>0</v>
      </c>
      <c r="EV31" s="108">
        <v>0</v>
      </c>
      <c r="EW31" s="108">
        <v>0</v>
      </c>
      <c r="EX31" s="108">
        <v>0</v>
      </c>
      <c r="EY31" s="108">
        <v>0</v>
      </c>
      <c r="EZ31" s="108">
        <v>0</v>
      </c>
      <c r="FA31" s="108">
        <v>0</v>
      </c>
      <c r="FB31" s="108">
        <v>0</v>
      </c>
      <c r="FC31" s="108">
        <v>0</v>
      </c>
      <c r="FD31" s="108">
        <v>0</v>
      </c>
      <c r="FE31" s="108">
        <v>0</v>
      </c>
      <c r="FF31" s="108">
        <v>0</v>
      </c>
      <c r="FG31" s="108">
        <v>0</v>
      </c>
      <c r="FH31" s="108">
        <v>0</v>
      </c>
      <c r="FI31" s="108">
        <v>0</v>
      </c>
      <c r="FJ31" s="108">
        <v>0</v>
      </c>
      <c r="FK31" s="108">
        <v>0</v>
      </c>
      <c r="FL31" s="108">
        <v>0</v>
      </c>
      <c r="FM31" s="108">
        <v>0</v>
      </c>
      <c r="FN31" s="108">
        <v>0</v>
      </c>
      <c r="FO31" s="108">
        <v>0</v>
      </c>
      <c r="FP31" s="108">
        <v>0</v>
      </c>
      <c r="FQ31" s="108">
        <v>0</v>
      </c>
      <c r="FR31" s="108">
        <v>0</v>
      </c>
      <c r="FS31" s="108">
        <v>0</v>
      </c>
      <c r="FT31" s="108">
        <v>0</v>
      </c>
      <c r="FU31" s="108">
        <v>0</v>
      </c>
      <c r="FV31" s="108">
        <v>0</v>
      </c>
      <c r="FW31" s="108">
        <v>0</v>
      </c>
      <c r="FX31" s="108">
        <v>0</v>
      </c>
      <c r="FY31" s="108">
        <v>0</v>
      </c>
      <c r="FZ31" s="108">
        <v>0</v>
      </c>
      <c r="GA31" s="108">
        <v>0</v>
      </c>
      <c r="GB31" s="108">
        <v>0</v>
      </c>
      <c r="GC31" s="108">
        <v>0</v>
      </c>
      <c r="GD31" s="108">
        <v>0</v>
      </c>
      <c r="GE31" s="108">
        <v>0</v>
      </c>
      <c r="GF31" s="108">
        <v>0</v>
      </c>
      <c r="GG31" s="108">
        <v>0</v>
      </c>
      <c r="GH31" s="108">
        <v>0</v>
      </c>
      <c r="GI31" s="108">
        <v>0</v>
      </c>
      <c r="GJ31" s="108">
        <v>0</v>
      </c>
      <c r="GK31" s="108">
        <v>0</v>
      </c>
      <c r="GL31" s="108">
        <v>0</v>
      </c>
      <c r="GM31" s="108">
        <v>0</v>
      </c>
      <c r="GN31" s="108">
        <v>0</v>
      </c>
      <c r="GO31" s="108">
        <v>0</v>
      </c>
      <c r="GP31" s="108">
        <v>0</v>
      </c>
      <c r="GQ31" s="108">
        <v>0</v>
      </c>
      <c r="GR31" s="108">
        <v>0</v>
      </c>
      <c r="GS31" s="108">
        <v>0</v>
      </c>
      <c r="GT31" s="108">
        <v>0</v>
      </c>
      <c r="GU31" s="108">
        <v>0</v>
      </c>
      <c r="GV31" s="108">
        <v>0</v>
      </c>
      <c r="GW31" s="108">
        <v>0</v>
      </c>
      <c r="GX31" s="108">
        <v>0</v>
      </c>
      <c r="GY31" s="108">
        <v>0</v>
      </c>
      <c r="GZ31" s="108">
        <v>0</v>
      </c>
      <c r="HA31" s="108">
        <v>0</v>
      </c>
      <c r="HB31" s="108">
        <v>0</v>
      </c>
      <c r="HC31" s="108">
        <v>0</v>
      </c>
      <c r="HD31" s="108">
        <v>0</v>
      </c>
      <c r="HE31" s="108">
        <v>0</v>
      </c>
      <c r="HF31" s="108">
        <v>0</v>
      </c>
      <c r="HG31" s="108">
        <v>0</v>
      </c>
      <c r="HH31" s="108">
        <v>0</v>
      </c>
      <c r="HI31" s="108">
        <v>0</v>
      </c>
    </row>
    <row r="32" spans="1:217" s="109" customFormat="1" x14ac:dyDescent="0.2">
      <c r="A32" s="107" t="s">
        <v>83</v>
      </c>
      <c r="B32" s="108">
        <v>0</v>
      </c>
      <c r="C32" s="108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08">
        <v>0</v>
      </c>
      <c r="R32" s="108">
        <v>0</v>
      </c>
      <c r="S32" s="108">
        <v>0</v>
      </c>
      <c r="T32" s="108">
        <v>0</v>
      </c>
      <c r="U32" s="108">
        <v>0</v>
      </c>
      <c r="V32" s="108">
        <v>0</v>
      </c>
      <c r="W32" s="108">
        <v>0</v>
      </c>
      <c r="X32" s="108">
        <v>0</v>
      </c>
      <c r="Y32" s="108">
        <v>0</v>
      </c>
      <c r="Z32" s="108">
        <v>0</v>
      </c>
      <c r="AA32" s="108">
        <v>0</v>
      </c>
      <c r="AB32" s="108">
        <v>0</v>
      </c>
      <c r="AC32" s="108">
        <v>0</v>
      </c>
      <c r="AD32" s="108">
        <v>0</v>
      </c>
      <c r="AE32" s="108">
        <v>0</v>
      </c>
      <c r="AF32" s="108">
        <v>0</v>
      </c>
      <c r="AG32" s="108">
        <v>0</v>
      </c>
      <c r="AH32" s="108">
        <v>0</v>
      </c>
      <c r="AI32" s="108">
        <v>0</v>
      </c>
      <c r="AJ32" s="108">
        <v>0</v>
      </c>
      <c r="AK32" s="108">
        <v>0</v>
      </c>
      <c r="AL32" s="108">
        <v>0</v>
      </c>
      <c r="AM32" s="108">
        <v>0</v>
      </c>
      <c r="AN32" s="108">
        <v>0</v>
      </c>
      <c r="AO32" s="108">
        <v>0</v>
      </c>
      <c r="AP32" s="108">
        <v>0</v>
      </c>
      <c r="AQ32" s="108">
        <v>0</v>
      </c>
      <c r="AR32" s="108">
        <v>0</v>
      </c>
      <c r="AS32" s="108">
        <v>0</v>
      </c>
      <c r="AT32" s="108">
        <v>0</v>
      </c>
      <c r="AU32" s="108">
        <v>0</v>
      </c>
      <c r="AV32" s="108">
        <v>0</v>
      </c>
      <c r="AW32" s="108">
        <v>0</v>
      </c>
      <c r="AX32" s="108">
        <v>0</v>
      </c>
      <c r="AY32" s="108">
        <v>0</v>
      </c>
      <c r="AZ32" s="108">
        <v>0</v>
      </c>
      <c r="BA32" s="108">
        <v>0</v>
      </c>
      <c r="BB32" s="108">
        <v>0</v>
      </c>
      <c r="BC32" s="108">
        <v>0</v>
      </c>
      <c r="BD32" s="108">
        <v>0</v>
      </c>
      <c r="BE32" s="108">
        <v>0</v>
      </c>
      <c r="BF32" s="108">
        <v>0</v>
      </c>
      <c r="BG32" s="108">
        <v>0</v>
      </c>
      <c r="BH32" s="108">
        <v>0</v>
      </c>
      <c r="BI32" s="108">
        <v>0</v>
      </c>
      <c r="BJ32" s="108">
        <v>0</v>
      </c>
      <c r="BK32" s="108">
        <v>0</v>
      </c>
      <c r="BL32" s="108">
        <v>0</v>
      </c>
      <c r="BM32" s="108">
        <v>0</v>
      </c>
      <c r="BN32" s="108">
        <v>0</v>
      </c>
      <c r="BO32" s="108">
        <v>0</v>
      </c>
      <c r="BP32" s="108">
        <v>0</v>
      </c>
      <c r="BQ32" s="108">
        <v>0</v>
      </c>
      <c r="BR32" s="108">
        <v>0</v>
      </c>
      <c r="BS32" s="108">
        <v>0</v>
      </c>
      <c r="BT32" s="108">
        <v>0</v>
      </c>
      <c r="BU32" s="108">
        <v>0</v>
      </c>
      <c r="BV32" s="108">
        <v>0</v>
      </c>
      <c r="BW32" s="108">
        <v>0</v>
      </c>
      <c r="BX32" s="108">
        <v>0</v>
      </c>
      <c r="BY32" s="108">
        <v>0</v>
      </c>
      <c r="BZ32" s="108">
        <v>0</v>
      </c>
      <c r="CA32" s="108">
        <v>0</v>
      </c>
      <c r="CB32" s="108">
        <v>0</v>
      </c>
      <c r="CC32" s="108">
        <v>0</v>
      </c>
      <c r="CD32" s="108">
        <v>0</v>
      </c>
      <c r="CE32" s="108">
        <v>0</v>
      </c>
      <c r="CF32" s="108">
        <v>0</v>
      </c>
      <c r="CG32" s="108">
        <v>0</v>
      </c>
      <c r="CH32" s="108">
        <v>0</v>
      </c>
      <c r="CI32" s="108">
        <v>0</v>
      </c>
      <c r="CJ32" s="108">
        <v>0</v>
      </c>
      <c r="CK32" s="108">
        <v>0</v>
      </c>
      <c r="CL32" s="108">
        <v>0</v>
      </c>
      <c r="CM32" s="108">
        <v>0</v>
      </c>
      <c r="CN32" s="108">
        <v>0</v>
      </c>
      <c r="CO32" s="108">
        <v>0</v>
      </c>
      <c r="CP32" s="108">
        <v>0</v>
      </c>
      <c r="CQ32" s="108">
        <v>0</v>
      </c>
      <c r="CR32" s="108">
        <v>0</v>
      </c>
      <c r="CS32" s="108">
        <v>0</v>
      </c>
      <c r="CT32" s="108">
        <v>0</v>
      </c>
      <c r="CU32" s="108">
        <v>0</v>
      </c>
      <c r="CV32" s="108">
        <v>0</v>
      </c>
      <c r="CW32" s="108">
        <v>0</v>
      </c>
      <c r="CX32" s="108">
        <v>0</v>
      </c>
      <c r="CY32" s="108">
        <v>0</v>
      </c>
      <c r="CZ32" s="108">
        <v>0</v>
      </c>
      <c r="DA32" s="108">
        <v>0</v>
      </c>
      <c r="DB32" s="108">
        <v>0</v>
      </c>
      <c r="DC32" s="108">
        <v>0</v>
      </c>
      <c r="DD32" s="108">
        <v>0</v>
      </c>
      <c r="DE32" s="108">
        <v>0</v>
      </c>
      <c r="DF32" s="108">
        <v>0</v>
      </c>
      <c r="DG32" s="108">
        <v>0</v>
      </c>
      <c r="DH32" s="108">
        <v>0</v>
      </c>
      <c r="DI32" s="108">
        <v>0</v>
      </c>
      <c r="DJ32" s="108">
        <v>0</v>
      </c>
      <c r="DK32" s="108">
        <v>0</v>
      </c>
      <c r="DL32" s="108">
        <v>0</v>
      </c>
      <c r="DM32" s="108">
        <v>0</v>
      </c>
      <c r="DN32" s="108">
        <v>0</v>
      </c>
      <c r="DO32" s="108">
        <v>0</v>
      </c>
      <c r="DP32" s="108">
        <v>0</v>
      </c>
      <c r="DQ32" s="108">
        <v>0</v>
      </c>
      <c r="DR32" s="108">
        <v>0</v>
      </c>
      <c r="DS32" s="108">
        <v>0</v>
      </c>
      <c r="DT32" s="108">
        <v>0</v>
      </c>
      <c r="DU32" s="108">
        <v>0</v>
      </c>
      <c r="DV32" s="108">
        <v>0</v>
      </c>
      <c r="DW32" s="108">
        <v>0</v>
      </c>
      <c r="DX32" s="108">
        <v>0</v>
      </c>
      <c r="DY32" s="108">
        <v>0</v>
      </c>
      <c r="DZ32" s="108">
        <v>0</v>
      </c>
      <c r="EA32" s="108">
        <v>0</v>
      </c>
      <c r="EB32" s="108">
        <v>0</v>
      </c>
      <c r="EC32" s="108">
        <v>0</v>
      </c>
      <c r="ED32" s="108">
        <v>0</v>
      </c>
      <c r="EE32" s="108">
        <v>0</v>
      </c>
      <c r="EF32" s="108">
        <v>0</v>
      </c>
      <c r="EG32" s="108">
        <v>0</v>
      </c>
      <c r="EH32" s="108">
        <v>0</v>
      </c>
      <c r="EI32" s="108">
        <v>0</v>
      </c>
      <c r="EJ32" s="108">
        <v>0</v>
      </c>
      <c r="EK32" s="108">
        <v>0</v>
      </c>
      <c r="EL32" s="108">
        <v>0</v>
      </c>
      <c r="EM32" s="108">
        <v>0</v>
      </c>
      <c r="EN32" s="108">
        <v>0</v>
      </c>
      <c r="EO32" s="108">
        <v>0</v>
      </c>
      <c r="EP32" s="108">
        <v>0</v>
      </c>
      <c r="EQ32" s="108">
        <v>0</v>
      </c>
      <c r="ER32" s="108">
        <v>0</v>
      </c>
      <c r="ES32" s="108">
        <v>0</v>
      </c>
      <c r="ET32" s="108">
        <v>0</v>
      </c>
      <c r="EU32" s="108">
        <v>0</v>
      </c>
      <c r="EV32" s="108">
        <v>0</v>
      </c>
      <c r="EW32" s="108">
        <v>0</v>
      </c>
      <c r="EX32" s="108">
        <v>0</v>
      </c>
      <c r="EY32" s="108">
        <v>0</v>
      </c>
      <c r="EZ32" s="108">
        <v>0</v>
      </c>
      <c r="FA32" s="108">
        <v>0</v>
      </c>
      <c r="FB32" s="108">
        <v>0</v>
      </c>
      <c r="FC32" s="108">
        <v>0</v>
      </c>
      <c r="FD32" s="108">
        <v>0</v>
      </c>
      <c r="FE32" s="108">
        <v>0</v>
      </c>
      <c r="FF32" s="108">
        <v>0</v>
      </c>
      <c r="FG32" s="108">
        <v>0</v>
      </c>
      <c r="FH32" s="108">
        <v>0</v>
      </c>
      <c r="FI32" s="108">
        <v>0</v>
      </c>
      <c r="FJ32" s="108">
        <v>0</v>
      </c>
      <c r="FK32" s="108">
        <v>0</v>
      </c>
      <c r="FL32" s="108">
        <v>0</v>
      </c>
      <c r="FM32" s="108">
        <v>0</v>
      </c>
      <c r="FN32" s="108">
        <v>0</v>
      </c>
      <c r="FO32" s="108">
        <v>0</v>
      </c>
      <c r="FP32" s="108">
        <v>0</v>
      </c>
      <c r="FQ32" s="108">
        <v>0</v>
      </c>
      <c r="FR32" s="108">
        <v>0</v>
      </c>
      <c r="FS32" s="108">
        <v>0</v>
      </c>
      <c r="FT32" s="108">
        <v>0</v>
      </c>
      <c r="FU32" s="108">
        <v>0</v>
      </c>
      <c r="FV32" s="108">
        <v>0</v>
      </c>
      <c r="FW32" s="108">
        <v>0</v>
      </c>
      <c r="FX32" s="108">
        <v>0</v>
      </c>
      <c r="FY32" s="108">
        <v>0</v>
      </c>
      <c r="FZ32" s="108">
        <v>0</v>
      </c>
      <c r="GA32" s="108">
        <v>0</v>
      </c>
      <c r="GB32" s="108">
        <v>0</v>
      </c>
      <c r="GC32" s="108">
        <v>0</v>
      </c>
      <c r="GD32" s="108">
        <v>0</v>
      </c>
      <c r="GE32" s="108">
        <v>0</v>
      </c>
      <c r="GF32" s="108">
        <v>0</v>
      </c>
      <c r="GG32" s="108">
        <v>0</v>
      </c>
      <c r="GH32" s="108">
        <v>0</v>
      </c>
      <c r="GI32" s="108">
        <v>0</v>
      </c>
      <c r="GJ32" s="108">
        <v>0</v>
      </c>
      <c r="GK32" s="108">
        <v>0</v>
      </c>
      <c r="GL32" s="108">
        <v>0</v>
      </c>
      <c r="GM32" s="108">
        <v>0</v>
      </c>
      <c r="GN32" s="108">
        <v>0</v>
      </c>
      <c r="GO32" s="108">
        <v>0</v>
      </c>
      <c r="GP32" s="108">
        <v>0</v>
      </c>
      <c r="GQ32" s="108">
        <v>0</v>
      </c>
      <c r="GR32" s="108">
        <v>0</v>
      </c>
      <c r="GS32" s="108">
        <v>0</v>
      </c>
      <c r="GT32" s="108">
        <v>0</v>
      </c>
      <c r="GU32" s="108">
        <v>0</v>
      </c>
      <c r="GV32" s="108">
        <v>0</v>
      </c>
      <c r="GW32" s="108">
        <v>0</v>
      </c>
      <c r="GX32" s="108">
        <v>0</v>
      </c>
      <c r="GY32" s="108">
        <v>0</v>
      </c>
      <c r="GZ32" s="108">
        <v>0</v>
      </c>
      <c r="HA32" s="108">
        <v>0</v>
      </c>
      <c r="HB32" s="108">
        <v>0</v>
      </c>
      <c r="HC32" s="108">
        <v>0</v>
      </c>
      <c r="HD32" s="108">
        <v>0</v>
      </c>
      <c r="HE32" s="108">
        <v>0</v>
      </c>
      <c r="HF32" s="108">
        <v>0</v>
      </c>
      <c r="HG32" s="108">
        <v>0</v>
      </c>
      <c r="HH32" s="108">
        <v>0</v>
      </c>
      <c r="HI32" s="108">
        <v>0</v>
      </c>
    </row>
    <row r="34" spans="1:217" s="22" customFormat="1" x14ac:dyDescent="0.2">
      <c r="A34" s="34" t="s">
        <v>84</v>
      </c>
      <c r="B34" s="83">
        <f t="shared" ref="B34:BM34" si="26">SUM(B35:B37)-SUM(B38:B39)</f>
        <v>0</v>
      </c>
      <c r="C34" s="83">
        <f t="shared" si="26"/>
        <v>0</v>
      </c>
      <c r="D34" s="83">
        <f t="shared" si="26"/>
        <v>0</v>
      </c>
      <c r="E34" s="83">
        <f t="shared" si="26"/>
        <v>0</v>
      </c>
      <c r="F34" s="83">
        <f t="shared" si="26"/>
        <v>0</v>
      </c>
      <c r="G34" s="83">
        <f t="shared" si="26"/>
        <v>0</v>
      </c>
      <c r="H34" s="83">
        <f t="shared" si="26"/>
        <v>0</v>
      </c>
      <c r="I34" s="83">
        <f t="shared" si="26"/>
        <v>0</v>
      </c>
      <c r="J34" s="83">
        <f t="shared" si="26"/>
        <v>0</v>
      </c>
      <c r="K34" s="83">
        <f t="shared" si="26"/>
        <v>0</v>
      </c>
      <c r="L34" s="83">
        <f t="shared" si="26"/>
        <v>0</v>
      </c>
      <c r="M34" s="83">
        <f t="shared" si="26"/>
        <v>0</v>
      </c>
      <c r="N34" s="83">
        <f t="shared" si="26"/>
        <v>0</v>
      </c>
      <c r="O34" s="83">
        <f t="shared" si="26"/>
        <v>0</v>
      </c>
      <c r="P34" s="83">
        <f t="shared" si="26"/>
        <v>0</v>
      </c>
      <c r="Q34" s="83">
        <f t="shared" si="26"/>
        <v>0</v>
      </c>
      <c r="R34" s="83">
        <f t="shared" si="26"/>
        <v>0</v>
      </c>
      <c r="S34" s="83">
        <f t="shared" si="26"/>
        <v>0</v>
      </c>
      <c r="T34" s="83">
        <f t="shared" si="26"/>
        <v>0</v>
      </c>
      <c r="U34" s="83" t="e">
        <f t="shared" si="26"/>
        <v>#NAME?</v>
      </c>
      <c r="V34" s="83" t="e">
        <f t="shared" si="26"/>
        <v>#NAME?</v>
      </c>
      <c r="W34" s="83" t="e">
        <f t="shared" si="26"/>
        <v>#NAME?</v>
      </c>
      <c r="X34" s="83" t="e">
        <f t="shared" si="26"/>
        <v>#NAME?</v>
      </c>
      <c r="Y34" s="83" t="e">
        <f t="shared" si="26"/>
        <v>#NAME?</v>
      </c>
      <c r="Z34" s="83" t="e">
        <f t="shared" si="26"/>
        <v>#NAME?</v>
      </c>
      <c r="AA34" s="83" t="e">
        <f t="shared" si="26"/>
        <v>#NAME?</v>
      </c>
      <c r="AB34" s="83" t="e">
        <f t="shared" si="26"/>
        <v>#NAME?</v>
      </c>
      <c r="AC34" s="83" t="e">
        <f t="shared" si="26"/>
        <v>#NAME?</v>
      </c>
      <c r="AD34" s="83" t="e">
        <f t="shared" si="26"/>
        <v>#NAME?</v>
      </c>
      <c r="AE34" s="83" t="e">
        <f t="shared" si="26"/>
        <v>#NAME?</v>
      </c>
      <c r="AF34" s="83" t="e">
        <f t="shared" si="26"/>
        <v>#NAME?</v>
      </c>
      <c r="AG34" s="83" t="e">
        <f t="shared" si="26"/>
        <v>#NAME?</v>
      </c>
      <c r="AH34" s="83" t="e">
        <f t="shared" si="26"/>
        <v>#NAME?</v>
      </c>
      <c r="AI34" s="83" t="e">
        <f t="shared" si="26"/>
        <v>#NAME?</v>
      </c>
      <c r="AJ34" s="83" t="e">
        <f t="shared" si="26"/>
        <v>#NAME?</v>
      </c>
      <c r="AK34" s="83" t="e">
        <f t="shared" si="26"/>
        <v>#NAME?</v>
      </c>
      <c r="AL34" s="83" t="e">
        <f t="shared" si="26"/>
        <v>#NAME?</v>
      </c>
      <c r="AM34" s="83" t="e">
        <f t="shared" si="26"/>
        <v>#NAME?</v>
      </c>
      <c r="AN34" s="83" t="e">
        <f t="shared" si="26"/>
        <v>#NAME?</v>
      </c>
      <c r="AO34" s="83" t="e">
        <f t="shared" si="26"/>
        <v>#NAME?</v>
      </c>
      <c r="AP34" s="83" t="e">
        <f t="shared" si="26"/>
        <v>#NAME?</v>
      </c>
      <c r="AQ34" s="83" t="e">
        <f t="shared" si="26"/>
        <v>#NAME?</v>
      </c>
      <c r="AR34" s="83" t="e">
        <f t="shared" si="26"/>
        <v>#NAME?</v>
      </c>
      <c r="AS34" s="83" t="e">
        <f t="shared" si="26"/>
        <v>#NAME?</v>
      </c>
      <c r="AT34" s="83" t="e">
        <f t="shared" si="26"/>
        <v>#NAME?</v>
      </c>
      <c r="AU34" s="83" t="e">
        <f t="shared" si="26"/>
        <v>#NAME?</v>
      </c>
      <c r="AV34" s="83" t="e">
        <f t="shared" si="26"/>
        <v>#NAME?</v>
      </c>
      <c r="AW34" s="83" t="e">
        <f t="shared" si="26"/>
        <v>#NAME?</v>
      </c>
      <c r="AX34" s="83" t="e">
        <f t="shared" si="26"/>
        <v>#NAME?</v>
      </c>
      <c r="AY34" s="83" t="e">
        <f t="shared" si="26"/>
        <v>#NAME?</v>
      </c>
      <c r="AZ34" s="83" t="e">
        <f t="shared" si="26"/>
        <v>#NAME?</v>
      </c>
      <c r="BA34" s="83" t="e">
        <f t="shared" si="26"/>
        <v>#NAME?</v>
      </c>
      <c r="BB34" s="83" t="e">
        <f t="shared" si="26"/>
        <v>#NAME?</v>
      </c>
      <c r="BC34" s="83" t="e">
        <f t="shared" si="26"/>
        <v>#NAME?</v>
      </c>
      <c r="BD34" s="83" t="e">
        <f t="shared" si="26"/>
        <v>#NAME?</v>
      </c>
      <c r="BE34" s="83" t="e">
        <f t="shared" si="26"/>
        <v>#NAME?</v>
      </c>
      <c r="BF34" s="83" t="e">
        <f t="shared" si="26"/>
        <v>#NAME?</v>
      </c>
      <c r="BG34" s="83" t="e">
        <f t="shared" si="26"/>
        <v>#NAME?</v>
      </c>
      <c r="BH34" s="83" t="e">
        <f t="shared" si="26"/>
        <v>#NAME?</v>
      </c>
      <c r="BI34" s="83" t="e">
        <f t="shared" si="26"/>
        <v>#NAME?</v>
      </c>
      <c r="BJ34" s="83" t="e">
        <f t="shared" si="26"/>
        <v>#NAME?</v>
      </c>
      <c r="BK34" s="83" t="e">
        <f t="shared" si="26"/>
        <v>#NAME?</v>
      </c>
      <c r="BL34" s="83" t="e">
        <f t="shared" si="26"/>
        <v>#NAME?</v>
      </c>
      <c r="BM34" s="83" t="e">
        <f t="shared" si="26"/>
        <v>#NAME?</v>
      </c>
      <c r="BN34" s="83" t="e">
        <f t="shared" ref="BN34:DY34" si="27">SUM(BN35:BN37)-SUM(BN38:BN39)</f>
        <v>#NAME?</v>
      </c>
      <c r="BO34" s="83" t="e">
        <f t="shared" si="27"/>
        <v>#NAME?</v>
      </c>
      <c r="BP34" s="83" t="e">
        <f t="shared" si="27"/>
        <v>#NAME?</v>
      </c>
      <c r="BQ34" s="83" t="e">
        <f t="shared" si="27"/>
        <v>#NAME?</v>
      </c>
      <c r="BR34" s="83" t="e">
        <f t="shared" si="27"/>
        <v>#NAME?</v>
      </c>
      <c r="BS34" s="83" t="e">
        <f t="shared" si="27"/>
        <v>#NAME?</v>
      </c>
      <c r="BT34" s="83" t="e">
        <f t="shared" si="27"/>
        <v>#NAME?</v>
      </c>
      <c r="BU34" s="83" t="e">
        <f t="shared" si="27"/>
        <v>#NAME?</v>
      </c>
      <c r="BV34" s="83" t="e">
        <f t="shared" si="27"/>
        <v>#NAME?</v>
      </c>
      <c r="BW34" s="83" t="e">
        <f t="shared" si="27"/>
        <v>#NAME?</v>
      </c>
      <c r="BX34" s="83" t="e">
        <f t="shared" si="27"/>
        <v>#NAME?</v>
      </c>
      <c r="BY34" s="83" t="e">
        <f t="shared" si="27"/>
        <v>#NAME?</v>
      </c>
      <c r="BZ34" s="83" t="e">
        <f t="shared" si="27"/>
        <v>#NAME?</v>
      </c>
      <c r="CA34" s="83" t="e">
        <f t="shared" si="27"/>
        <v>#NAME?</v>
      </c>
      <c r="CB34" s="83" t="e">
        <f t="shared" si="27"/>
        <v>#NAME?</v>
      </c>
      <c r="CC34" s="83" t="e">
        <f t="shared" si="27"/>
        <v>#NAME?</v>
      </c>
      <c r="CD34" s="83" t="e">
        <f t="shared" si="27"/>
        <v>#NAME?</v>
      </c>
      <c r="CE34" s="83" t="e">
        <f t="shared" si="27"/>
        <v>#NAME?</v>
      </c>
      <c r="CF34" s="83" t="e">
        <f t="shared" si="27"/>
        <v>#NAME?</v>
      </c>
      <c r="CG34" s="83" t="e">
        <f t="shared" si="27"/>
        <v>#NAME?</v>
      </c>
      <c r="CH34" s="83" t="e">
        <f t="shared" si="27"/>
        <v>#NAME?</v>
      </c>
      <c r="CI34" s="83" t="e">
        <f t="shared" si="27"/>
        <v>#NAME?</v>
      </c>
      <c r="CJ34" s="83" t="e">
        <f t="shared" si="27"/>
        <v>#NAME?</v>
      </c>
      <c r="CK34" s="83" t="e">
        <f t="shared" si="27"/>
        <v>#NAME?</v>
      </c>
      <c r="CL34" s="83" t="e">
        <f t="shared" si="27"/>
        <v>#NAME?</v>
      </c>
      <c r="CM34" s="83" t="e">
        <f t="shared" si="27"/>
        <v>#NAME?</v>
      </c>
      <c r="CN34" s="83" t="e">
        <f t="shared" si="27"/>
        <v>#NAME?</v>
      </c>
      <c r="CO34" s="83" t="e">
        <f t="shared" si="27"/>
        <v>#NAME?</v>
      </c>
      <c r="CP34" s="83" t="e">
        <f t="shared" si="27"/>
        <v>#NAME?</v>
      </c>
      <c r="CQ34" s="83" t="e">
        <f t="shared" si="27"/>
        <v>#NAME?</v>
      </c>
      <c r="CR34" s="83" t="e">
        <f t="shared" si="27"/>
        <v>#NAME?</v>
      </c>
      <c r="CS34" s="83" t="e">
        <f t="shared" si="27"/>
        <v>#NAME?</v>
      </c>
      <c r="CT34" s="83" t="e">
        <f t="shared" si="27"/>
        <v>#NAME?</v>
      </c>
      <c r="CU34" s="83" t="e">
        <f t="shared" si="27"/>
        <v>#NAME?</v>
      </c>
      <c r="CV34" s="83" t="e">
        <f t="shared" si="27"/>
        <v>#NAME?</v>
      </c>
      <c r="CW34" s="83" t="e">
        <f t="shared" si="27"/>
        <v>#NAME?</v>
      </c>
      <c r="CX34" s="83" t="e">
        <f t="shared" si="27"/>
        <v>#NAME?</v>
      </c>
      <c r="CY34" s="83" t="e">
        <f t="shared" si="27"/>
        <v>#NAME?</v>
      </c>
      <c r="CZ34" s="83" t="e">
        <f t="shared" si="27"/>
        <v>#NAME?</v>
      </c>
      <c r="DA34" s="83" t="e">
        <f t="shared" si="27"/>
        <v>#NAME?</v>
      </c>
      <c r="DB34" s="83" t="e">
        <f t="shared" si="27"/>
        <v>#NAME?</v>
      </c>
      <c r="DC34" s="83" t="e">
        <f t="shared" si="27"/>
        <v>#NAME?</v>
      </c>
      <c r="DD34" s="83" t="e">
        <f t="shared" si="27"/>
        <v>#NAME?</v>
      </c>
      <c r="DE34" s="83" t="e">
        <f t="shared" si="27"/>
        <v>#NAME?</v>
      </c>
      <c r="DF34" s="83" t="e">
        <f t="shared" si="27"/>
        <v>#NAME?</v>
      </c>
      <c r="DG34" s="83" t="e">
        <f t="shared" si="27"/>
        <v>#NAME?</v>
      </c>
      <c r="DH34" s="83" t="e">
        <f t="shared" si="27"/>
        <v>#NAME?</v>
      </c>
      <c r="DI34" s="83" t="e">
        <f t="shared" si="27"/>
        <v>#NAME?</v>
      </c>
      <c r="DJ34" s="83" t="e">
        <f t="shared" si="27"/>
        <v>#NAME?</v>
      </c>
      <c r="DK34" s="83" t="e">
        <f t="shared" si="27"/>
        <v>#NAME?</v>
      </c>
      <c r="DL34" s="83" t="e">
        <f t="shared" si="27"/>
        <v>#NAME?</v>
      </c>
      <c r="DM34" s="83" t="e">
        <f t="shared" si="27"/>
        <v>#NAME?</v>
      </c>
      <c r="DN34" s="83" t="e">
        <f t="shared" si="27"/>
        <v>#NAME?</v>
      </c>
      <c r="DO34" s="83" t="e">
        <f t="shared" si="27"/>
        <v>#NAME?</v>
      </c>
      <c r="DP34" s="83" t="e">
        <f t="shared" si="27"/>
        <v>#NAME?</v>
      </c>
      <c r="DQ34" s="83" t="e">
        <f t="shared" si="27"/>
        <v>#NAME?</v>
      </c>
      <c r="DR34" s="83" t="e">
        <f t="shared" si="27"/>
        <v>#NAME?</v>
      </c>
      <c r="DS34" s="83" t="e">
        <f t="shared" si="27"/>
        <v>#NAME?</v>
      </c>
      <c r="DT34" s="83" t="e">
        <f t="shared" si="27"/>
        <v>#NAME?</v>
      </c>
      <c r="DU34" s="83" t="e">
        <f t="shared" si="27"/>
        <v>#NAME?</v>
      </c>
      <c r="DV34" s="83" t="e">
        <f t="shared" si="27"/>
        <v>#NAME?</v>
      </c>
      <c r="DW34" s="83" t="e">
        <f t="shared" si="27"/>
        <v>#NAME?</v>
      </c>
      <c r="DX34" s="83" t="e">
        <f t="shared" si="27"/>
        <v>#NAME?</v>
      </c>
      <c r="DY34" s="83" t="e">
        <f t="shared" si="27"/>
        <v>#NAME?</v>
      </c>
      <c r="DZ34" s="83" t="e">
        <f t="shared" ref="DZ34:GK34" si="28">SUM(DZ35:DZ37)-SUM(DZ38:DZ39)</f>
        <v>#NAME?</v>
      </c>
      <c r="EA34" s="83" t="e">
        <f t="shared" si="28"/>
        <v>#NAME?</v>
      </c>
      <c r="EB34" s="83" t="e">
        <f t="shared" si="28"/>
        <v>#NAME?</v>
      </c>
      <c r="EC34" s="83" t="e">
        <f t="shared" si="28"/>
        <v>#NAME?</v>
      </c>
      <c r="ED34" s="83" t="e">
        <f t="shared" si="28"/>
        <v>#NAME?</v>
      </c>
      <c r="EE34" s="83" t="e">
        <f t="shared" si="28"/>
        <v>#NAME?</v>
      </c>
      <c r="EF34" s="83" t="e">
        <f t="shared" si="28"/>
        <v>#NAME?</v>
      </c>
      <c r="EG34" s="83" t="e">
        <f t="shared" si="28"/>
        <v>#NAME?</v>
      </c>
      <c r="EH34" s="83" t="e">
        <f t="shared" si="28"/>
        <v>#NAME?</v>
      </c>
      <c r="EI34" s="83" t="e">
        <f t="shared" si="28"/>
        <v>#NAME?</v>
      </c>
      <c r="EJ34" s="83" t="e">
        <f t="shared" si="28"/>
        <v>#NAME?</v>
      </c>
      <c r="EK34" s="83" t="e">
        <f t="shared" si="28"/>
        <v>#NAME?</v>
      </c>
      <c r="EL34" s="83" t="e">
        <f t="shared" si="28"/>
        <v>#NAME?</v>
      </c>
      <c r="EM34" s="83" t="e">
        <f t="shared" si="28"/>
        <v>#NAME?</v>
      </c>
      <c r="EN34" s="83" t="e">
        <f t="shared" si="28"/>
        <v>#NAME?</v>
      </c>
      <c r="EO34" s="83" t="e">
        <f t="shared" si="28"/>
        <v>#NAME?</v>
      </c>
      <c r="EP34" s="83" t="e">
        <f t="shared" si="28"/>
        <v>#NAME?</v>
      </c>
      <c r="EQ34" s="83" t="e">
        <f t="shared" si="28"/>
        <v>#NAME?</v>
      </c>
      <c r="ER34" s="83" t="e">
        <f t="shared" si="28"/>
        <v>#NAME?</v>
      </c>
      <c r="ES34" s="83" t="e">
        <f t="shared" si="28"/>
        <v>#NAME?</v>
      </c>
      <c r="ET34" s="83" t="e">
        <f t="shared" si="28"/>
        <v>#NAME?</v>
      </c>
      <c r="EU34" s="83" t="e">
        <f t="shared" si="28"/>
        <v>#NAME?</v>
      </c>
      <c r="EV34" s="83" t="e">
        <f t="shared" si="28"/>
        <v>#NAME?</v>
      </c>
      <c r="EW34" s="83" t="e">
        <f t="shared" si="28"/>
        <v>#NAME?</v>
      </c>
      <c r="EX34" s="83" t="e">
        <f t="shared" si="28"/>
        <v>#NAME?</v>
      </c>
      <c r="EY34" s="83" t="e">
        <f t="shared" si="28"/>
        <v>#NAME?</v>
      </c>
      <c r="EZ34" s="83" t="e">
        <f t="shared" si="28"/>
        <v>#NAME?</v>
      </c>
      <c r="FA34" s="83" t="e">
        <f t="shared" si="28"/>
        <v>#NAME?</v>
      </c>
      <c r="FB34" s="83" t="e">
        <f t="shared" si="28"/>
        <v>#NAME?</v>
      </c>
      <c r="FC34" s="83" t="e">
        <f t="shared" si="28"/>
        <v>#NAME?</v>
      </c>
      <c r="FD34" s="83" t="e">
        <f t="shared" si="28"/>
        <v>#NAME?</v>
      </c>
      <c r="FE34" s="83" t="e">
        <f t="shared" si="28"/>
        <v>#NAME?</v>
      </c>
      <c r="FF34" s="83" t="e">
        <f t="shared" si="28"/>
        <v>#NAME?</v>
      </c>
      <c r="FG34" s="83" t="e">
        <f t="shared" si="28"/>
        <v>#NAME?</v>
      </c>
      <c r="FH34" s="83" t="e">
        <f t="shared" si="28"/>
        <v>#NAME?</v>
      </c>
      <c r="FI34" s="83" t="e">
        <f t="shared" si="28"/>
        <v>#NAME?</v>
      </c>
      <c r="FJ34" s="83" t="e">
        <f t="shared" si="28"/>
        <v>#NAME?</v>
      </c>
      <c r="FK34" s="83" t="e">
        <f t="shared" si="28"/>
        <v>#NAME?</v>
      </c>
      <c r="FL34" s="83" t="e">
        <f t="shared" si="28"/>
        <v>#NAME?</v>
      </c>
      <c r="FM34" s="83" t="e">
        <f t="shared" si="28"/>
        <v>#NAME?</v>
      </c>
      <c r="FN34" s="83" t="e">
        <f t="shared" si="28"/>
        <v>#NAME?</v>
      </c>
      <c r="FO34" s="83" t="e">
        <f t="shared" si="28"/>
        <v>#NAME?</v>
      </c>
      <c r="FP34" s="83" t="e">
        <f t="shared" si="28"/>
        <v>#NAME?</v>
      </c>
      <c r="FQ34" s="83" t="e">
        <f t="shared" si="28"/>
        <v>#NAME?</v>
      </c>
      <c r="FR34" s="83" t="e">
        <f t="shared" si="28"/>
        <v>#NAME?</v>
      </c>
      <c r="FS34" s="83" t="e">
        <f t="shared" si="28"/>
        <v>#NAME?</v>
      </c>
      <c r="FT34" s="83" t="e">
        <f t="shared" si="28"/>
        <v>#NAME?</v>
      </c>
      <c r="FU34" s="83" t="e">
        <f t="shared" si="28"/>
        <v>#NAME?</v>
      </c>
      <c r="FV34" s="83" t="e">
        <f t="shared" si="28"/>
        <v>#NAME?</v>
      </c>
      <c r="FW34" s="83" t="e">
        <f t="shared" si="28"/>
        <v>#NAME?</v>
      </c>
      <c r="FX34" s="83" t="e">
        <f t="shared" si="28"/>
        <v>#NAME?</v>
      </c>
      <c r="FY34" s="83" t="e">
        <f t="shared" si="28"/>
        <v>#NAME?</v>
      </c>
      <c r="FZ34" s="83" t="e">
        <f t="shared" si="28"/>
        <v>#NAME?</v>
      </c>
      <c r="GA34" s="83" t="e">
        <f t="shared" si="28"/>
        <v>#NAME?</v>
      </c>
      <c r="GB34" s="83" t="e">
        <f t="shared" si="28"/>
        <v>#NAME?</v>
      </c>
      <c r="GC34" s="83" t="e">
        <f t="shared" si="28"/>
        <v>#NAME?</v>
      </c>
      <c r="GD34" s="83" t="e">
        <f t="shared" si="28"/>
        <v>#NAME?</v>
      </c>
      <c r="GE34" s="83" t="e">
        <f t="shared" si="28"/>
        <v>#NAME?</v>
      </c>
      <c r="GF34" s="83" t="e">
        <f t="shared" si="28"/>
        <v>#NAME?</v>
      </c>
      <c r="GG34" s="83" t="e">
        <f t="shared" si="28"/>
        <v>#NAME?</v>
      </c>
      <c r="GH34" s="83" t="e">
        <f t="shared" si="28"/>
        <v>#NAME?</v>
      </c>
      <c r="GI34" s="83" t="e">
        <f t="shared" si="28"/>
        <v>#NAME?</v>
      </c>
      <c r="GJ34" s="83" t="e">
        <f t="shared" si="28"/>
        <v>#NAME?</v>
      </c>
      <c r="GK34" s="83" t="e">
        <f t="shared" si="28"/>
        <v>#NAME?</v>
      </c>
      <c r="GL34" s="83" t="e">
        <f t="shared" ref="GL34:HI34" si="29">SUM(GL35:GL37)-SUM(GL38:GL39)</f>
        <v>#NAME?</v>
      </c>
      <c r="GM34" s="83" t="e">
        <f t="shared" si="29"/>
        <v>#NAME?</v>
      </c>
      <c r="GN34" s="83" t="e">
        <f t="shared" si="29"/>
        <v>#NAME?</v>
      </c>
      <c r="GO34" s="83" t="e">
        <f t="shared" si="29"/>
        <v>#NAME?</v>
      </c>
      <c r="GP34" s="83" t="e">
        <f t="shared" si="29"/>
        <v>#NAME?</v>
      </c>
      <c r="GQ34" s="83" t="e">
        <f t="shared" si="29"/>
        <v>#NAME?</v>
      </c>
      <c r="GR34" s="83" t="e">
        <f t="shared" si="29"/>
        <v>#NAME?</v>
      </c>
      <c r="GS34" s="83" t="e">
        <f t="shared" si="29"/>
        <v>#NAME?</v>
      </c>
      <c r="GT34" s="83" t="e">
        <f t="shared" si="29"/>
        <v>#NAME?</v>
      </c>
      <c r="GU34" s="83" t="e">
        <f t="shared" si="29"/>
        <v>#NAME?</v>
      </c>
      <c r="GV34" s="83" t="e">
        <f t="shared" si="29"/>
        <v>#NAME?</v>
      </c>
      <c r="GW34" s="83" t="e">
        <f t="shared" si="29"/>
        <v>#NAME?</v>
      </c>
      <c r="GX34" s="83" t="e">
        <f t="shared" si="29"/>
        <v>#NAME?</v>
      </c>
      <c r="GY34" s="83" t="e">
        <f t="shared" si="29"/>
        <v>#NAME?</v>
      </c>
      <c r="GZ34" s="83" t="e">
        <f t="shared" si="29"/>
        <v>#NAME?</v>
      </c>
      <c r="HA34" s="83" t="e">
        <f t="shared" si="29"/>
        <v>#NAME?</v>
      </c>
      <c r="HB34" s="83" t="e">
        <f t="shared" si="29"/>
        <v>#NAME?</v>
      </c>
      <c r="HC34" s="83" t="e">
        <f t="shared" si="29"/>
        <v>#NAME?</v>
      </c>
      <c r="HD34" s="83" t="e">
        <f t="shared" si="29"/>
        <v>#NAME?</v>
      </c>
      <c r="HE34" s="83" t="e">
        <f t="shared" si="29"/>
        <v>#NAME?</v>
      </c>
      <c r="HF34" s="83" t="e">
        <f t="shared" si="29"/>
        <v>#NAME?</v>
      </c>
      <c r="HG34" s="83" t="e">
        <f t="shared" si="29"/>
        <v>#NAME?</v>
      </c>
      <c r="HH34" s="83" t="e">
        <f t="shared" si="29"/>
        <v>#NAME?</v>
      </c>
      <c r="HI34" s="83" t="e">
        <f t="shared" si="29"/>
        <v>#NAME?</v>
      </c>
    </row>
    <row r="35" spans="1:217" x14ac:dyDescent="0.2">
      <c r="A35" s="30" t="s">
        <v>85</v>
      </c>
      <c r="B35" s="80">
        <f t="shared" ref="B35:BM35" si="30">_xlfn.SINGLE(PIS)*B$12</f>
        <v>0</v>
      </c>
      <c r="C35" s="80">
        <f t="shared" si="30"/>
        <v>0</v>
      </c>
      <c r="D35" s="80">
        <f t="shared" si="30"/>
        <v>0</v>
      </c>
      <c r="E35" s="80">
        <f t="shared" si="30"/>
        <v>0</v>
      </c>
      <c r="F35" s="80">
        <f t="shared" si="30"/>
        <v>0</v>
      </c>
      <c r="G35" s="80">
        <f t="shared" si="30"/>
        <v>0</v>
      </c>
      <c r="H35" s="80">
        <f t="shared" si="30"/>
        <v>0</v>
      </c>
      <c r="I35" s="80">
        <f t="shared" si="30"/>
        <v>0</v>
      </c>
      <c r="J35" s="80">
        <f t="shared" si="30"/>
        <v>0</v>
      </c>
      <c r="K35" s="80">
        <f t="shared" si="30"/>
        <v>0</v>
      </c>
      <c r="L35" s="80">
        <f t="shared" si="30"/>
        <v>0</v>
      </c>
      <c r="M35" s="80">
        <f t="shared" si="30"/>
        <v>0</v>
      </c>
      <c r="N35" s="80">
        <f t="shared" si="30"/>
        <v>0</v>
      </c>
      <c r="O35" s="80">
        <f t="shared" si="30"/>
        <v>0</v>
      </c>
      <c r="P35" s="80">
        <f t="shared" si="30"/>
        <v>0</v>
      </c>
      <c r="Q35" s="80">
        <f t="shared" si="30"/>
        <v>0</v>
      </c>
      <c r="R35" s="80">
        <f t="shared" si="30"/>
        <v>0</v>
      </c>
      <c r="S35" s="80">
        <f t="shared" si="30"/>
        <v>0</v>
      </c>
      <c r="T35" s="80">
        <f t="shared" si="30"/>
        <v>0</v>
      </c>
      <c r="U35" s="80" t="e">
        <f t="shared" si="30"/>
        <v>#NAME?</v>
      </c>
      <c r="V35" s="80" t="e">
        <f t="shared" si="30"/>
        <v>#NAME?</v>
      </c>
      <c r="W35" s="80" t="e">
        <f t="shared" si="30"/>
        <v>#NAME?</v>
      </c>
      <c r="X35" s="80" t="e">
        <f t="shared" si="30"/>
        <v>#NAME?</v>
      </c>
      <c r="Y35" s="80" t="e">
        <f t="shared" si="30"/>
        <v>#NAME?</v>
      </c>
      <c r="Z35" s="80" t="e">
        <f t="shared" si="30"/>
        <v>#NAME?</v>
      </c>
      <c r="AA35" s="80" t="e">
        <f t="shared" si="30"/>
        <v>#NAME?</v>
      </c>
      <c r="AB35" s="80" t="e">
        <f t="shared" si="30"/>
        <v>#NAME?</v>
      </c>
      <c r="AC35" s="80" t="e">
        <f t="shared" si="30"/>
        <v>#NAME?</v>
      </c>
      <c r="AD35" s="80" t="e">
        <f t="shared" si="30"/>
        <v>#NAME?</v>
      </c>
      <c r="AE35" s="80" t="e">
        <f t="shared" si="30"/>
        <v>#NAME?</v>
      </c>
      <c r="AF35" s="80" t="e">
        <f t="shared" si="30"/>
        <v>#NAME?</v>
      </c>
      <c r="AG35" s="80" t="e">
        <f t="shared" si="30"/>
        <v>#NAME?</v>
      </c>
      <c r="AH35" s="80" t="e">
        <f t="shared" si="30"/>
        <v>#NAME?</v>
      </c>
      <c r="AI35" s="80" t="e">
        <f t="shared" si="30"/>
        <v>#NAME?</v>
      </c>
      <c r="AJ35" s="80" t="e">
        <f t="shared" si="30"/>
        <v>#NAME?</v>
      </c>
      <c r="AK35" s="80" t="e">
        <f t="shared" si="30"/>
        <v>#NAME?</v>
      </c>
      <c r="AL35" s="80" t="e">
        <f t="shared" si="30"/>
        <v>#NAME?</v>
      </c>
      <c r="AM35" s="80" t="e">
        <f t="shared" si="30"/>
        <v>#NAME?</v>
      </c>
      <c r="AN35" s="80" t="e">
        <f t="shared" si="30"/>
        <v>#NAME?</v>
      </c>
      <c r="AO35" s="80" t="e">
        <f t="shared" si="30"/>
        <v>#NAME?</v>
      </c>
      <c r="AP35" s="80" t="e">
        <f t="shared" si="30"/>
        <v>#NAME?</v>
      </c>
      <c r="AQ35" s="80" t="e">
        <f t="shared" si="30"/>
        <v>#NAME?</v>
      </c>
      <c r="AR35" s="80" t="e">
        <f t="shared" si="30"/>
        <v>#NAME?</v>
      </c>
      <c r="AS35" s="80" t="e">
        <f t="shared" si="30"/>
        <v>#NAME?</v>
      </c>
      <c r="AT35" s="80" t="e">
        <f t="shared" si="30"/>
        <v>#NAME?</v>
      </c>
      <c r="AU35" s="80" t="e">
        <f t="shared" si="30"/>
        <v>#NAME?</v>
      </c>
      <c r="AV35" s="80" t="e">
        <f t="shared" si="30"/>
        <v>#NAME?</v>
      </c>
      <c r="AW35" s="80" t="e">
        <f t="shared" si="30"/>
        <v>#NAME?</v>
      </c>
      <c r="AX35" s="80" t="e">
        <f t="shared" si="30"/>
        <v>#NAME?</v>
      </c>
      <c r="AY35" s="80" t="e">
        <f t="shared" si="30"/>
        <v>#NAME?</v>
      </c>
      <c r="AZ35" s="80" t="e">
        <f t="shared" si="30"/>
        <v>#NAME?</v>
      </c>
      <c r="BA35" s="80" t="e">
        <f t="shared" si="30"/>
        <v>#NAME?</v>
      </c>
      <c r="BB35" s="80" t="e">
        <f t="shared" si="30"/>
        <v>#NAME?</v>
      </c>
      <c r="BC35" s="80" t="e">
        <f t="shared" si="30"/>
        <v>#NAME?</v>
      </c>
      <c r="BD35" s="80" t="e">
        <f t="shared" si="30"/>
        <v>#NAME?</v>
      </c>
      <c r="BE35" s="80" t="e">
        <f t="shared" si="30"/>
        <v>#NAME?</v>
      </c>
      <c r="BF35" s="80" t="e">
        <f t="shared" si="30"/>
        <v>#NAME?</v>
      </c>
      <c r="BG35" s="80" t="e">
        <f t="shared" si="30"/>
        <v>#NAME?</v>
      </c>
      <c r="BH35" s="80" t="e">
        <f t="shared" si="30"/>
        <v>#NAME?</v>
      </c>
      <c r="BI35" s="80" t="e">
        <f t="shared" si="30"/>
        <v>#NAME?</v>
      </c>
      <c r="BJ35" s="80" t="e">
        <f t="shared" si="30"/>
        <v>#NAME?</v>
      </c>
      <c r="BK35" s="80" t="e">
        <f t="shared" si="30"/>
        <v>#NAME?</v>
      </c>
      <c r="BL35" s="80" t="e">
        <f t="shared" si="30"/>
        <v>#NAME?</v>
      </c>
      <c r="BM35" s="80" t="e">
        <f t="shared" si="30"/>
        <v>#NAME?</v>
      </c>
      <c r="BN35" s="80" t="e">
        <f t="shared" ref="BN35:DY35" si="31">_xlfn.SINGLE(PIS)*BN$12</f>
        <v>#NAME?</v>
      </c>
      <c r="BO35" s="80" t="e">
        <f t="shared" si="31"/>
        <v>#NAME?</v>
      </c>
      <c r="BP35" s="80" t="e">
        <f t="shared" si="31"/>
        <v>#NAME?</v>
      </c>
      <c r="BQ35" s="80" t="e">
        <f t="shared" si="31"/>
        <v>#NAME?</v>
      </c>
      <c r="BR35" s="80" t="e">
        <f t="shared" si="31"/>
        <v>#NAME?</v>
      </c>
      <c r="BS35" s="80" t="e">
        <f t="shared" si="31"/>
        <v>#NAME?</v>
      </c>
      <c r="BT35" s="80" t="e">
        <f t="shared" si="31"/>
        <v>#NAME?</v>
      </c>
      <c r="BU35" s="80" t="e">
        <f t="shared" si="31"/>
        <v>#NAME?</v>
      </c>
      <c r="BV35" s="80" t="e">
        <f t="shared" si="31"/>
        <v>#NAME?</v>
      </c>
      <c r="BW35" s="80" t="e">
        <f t="shared" si="31"/>
        <v>#NAME?</v>
      </c>
      <c r="BX35" s="80" t="e">
        <f t="shared" si="31"/>
        <v>#NAME?</v>
      </c>
      <c r="BY35" s="80" t="e">
        <f t="shared" si="31"/>
        <v>#NAME?</v>
      </c>
      <c r="BZ35" s="80" t="e">
        <f t="shared" si="31"/>
        <v>#NAME?</v>
      </c>
      <c r="CA35" s="80" t="e">
        <f t="shared" si="31"/>
        <v>#NAME?</v>
      </c>
      <c r="CB35" s="80" t="e">
        <f t="shared" si="31"/>
        <v>#NAME?</v>
      </c>
      <c r="CC35" s="80" t="e">
        <f t="shared" si="31"/>
        <v>#NAME?</v>
      </c>
      <c r="CD35" s="80" t="e">
        <f t="shared" si="31"/>
        <v>#NAME?</v>
      </c>
      <c r="CE35" s="80" t="e">
        <f t="shared" si="31"/>
        <v>#NAME?</v>
      </c>
      <c r="CF35" s="80" t="e">
        <f t="shared" si="31"/>
        <v>#NAME?</v>
      </c>
      <c r="CG35" s="80" t="e">
        <f t="shared" si="31"/>
        <v>#NAME?</v>
      </c>
      <c r="CH35" s="80" t="e">
        <f t="shared" si="31"/>
        <v>#NAME?</v>
      </c>
      <c r="CI35" s="80" t="e">
        <f t="shared" si="31"/>
        <v>#NAME?</v>
      </c>
      <c r="CJ35" s="80" t="e">
        <f t="shared" si="31"/>
        <v>#NAME?</v>
      </c>
      <c r="CK35" s="80" t="e">
        <f t="shared" si="31"/>
        <v>#NAME?</v>
      </c>
      <c r="CL35" s="80" t="e">
        <f t="shared" si="31"/>
        <v>#NAME?</v>
      </c>
      <c r="CM35" s="80" t="e">
        <f t="shared" si="31"/>
        <v>#NAME?</v>
      </c>
      <c r="CN35" s="80" t="e">
        <f t="shared" si="31"/>
        <v>#NAME?</v>
      </c>
      <c r="CO35" s="80" t="e">
        <f t="shared" si="31"/>
        <v>#NAME?</v>
      </c>
      <c r="CP35" s="80" t="e">
        <f t="shared" si="31"/>
        <v>#NAME?</v>
      </c>
      <c r="CQ35" s="80" t="e">
        <f t="shared" si="31"/>
        <v>#NAME?</v>
      </c>
      <c r="CR35" s="80" t="e">
        <f t="shared" si="31"/>
        <v>#NAME?</v>
      </c>
      <c r="CS35" s="80" t="e">
        <f t="shared" si="31"/>
        <v>#NAME?</v>
      </c>
      <c r="CT35" s="80" t="e">
        <f t="shared" si="31"/>
        <v>#NAME?</v>
      </c>
      <c r="CU35" s="80" t="e">
        <f t="shared" si="31"/>
        <v>#NAME?</v>
      </c>
      <c r="CV35" s="80" t="e">
        <f t="shared" si="31"/>
        <v>#NAME?</v>
      </c>
      <c r="CW35" s="80" t="e">
        <f t="shared" si="31"/>
        <v>#NAME?</v>
      </c>
      <c r="CX35" s="80" t="e">
        <f t="shared" si="31"/>
        <v>#NAME?</v>
      </c>
      <c r="CY35" s="80" t="e">
        <f t="shared" si="31"/>
        <v>#NAME?</v>
      </c>
      <c r="CZ35" s="80" t="e">
        <f t="shared" si="31"/>
        <v>#NAME?</v>
      </c>
      <c r="DA35" s="80" t="e">
        <f t="shared" si="31"/>
        <v>#NAME?</v>
      </c>
      <c r="DB35" s="80" t="e">
        <f t="shared" si="31"/>
        <v>#NAME?</v>
      </c>
      <c r="DC35" s="80" t="e">
        <f t="shared" si="31"/>
        <v>#NAME?</v>
      </c>
      <c r="DD35" s="80" t="e">
        <f t="shared" si="31"/>
        <v>#NAME?</v>
      </c>
      <c r="DE35" s="80" t="e">
        <f t="shared" si="31"/>
        <v>#NAME?</v>
      </c>
      <c r="DF35" s="80" t="e">
        <f t="shared" si="31"/>
        <v>#NAME?</v>
      </c>
      <c r="DG35" s="80" t="e">
        <f t="shared" si="31"/>
        <v>#NAME?</v>
      </c>
      <c r="DH35" s="80" t="e">
        <f t="shared" si="31"/>
        <v>#NAME?</v>
      </c>
      <c r="DI35" s="80" t="e">
        <f t="shared" si="31"/>
        <v>#NAME?</v>
      </c>
      <c r="DJ35" s="80" t="e">
        <f t="shared" si="31"/>
        <v>#NAME?</v>
      </c>
      <c r="DK35" s="80" t="e">
        <f t="shared" si="31"/>
        <v>#NAME?</v>
      </c>
      <c r="DL35" s="80" t="e">
        <f t="shared" si="31"/>
        <v>#NAME?</v>
      </c>
      <c r="DM35" s="80" t="e">
        <f t="shared" si="31"/>
        <v>#NAME?</v>
      </c>
      <c r="DN35" s="80" t="e">
        <f t="shared" si="31"/>
        <v>#NAME?</v>
      </c>
      <c r="DO35" s="80" t="e">
        <f t="shared" si="31"/>
        <v>#NAME?</v>
      </c>
      <c r="DP35" s="80" t="e">
        <f t="shared" si="31"/>
        <v>#NAME?</v>
      </c>
      <c r="DQ35" s="80" t="e">
        <f t="shared" si="31"/>
        <v>#NAME?</v>
      </c>
      <c r="DR35" s="80" t="e">
        <f t="shared" si="31"/>
        <v>#NAME?</v>
      </c>
      <c r="DS35" s="80" t="e">
        <f t="shared" si="31"/>
        <v>#NAME?</v>
      </c>
      <c r="DT35" s="80" t="e">
        <f t="shared" si="31"/>
        <v>#NAME?</v>
      </c>
      <c r="DU35" s="80" t="e">
        <f t="shared" si="31"/>
        <v>#NAME?</v>
      </c>
      <c r="DV35" s="80" t="e">
        <f t="shared" si="31"/>
        <v>#NAME?</v>
      </c>
      <c r="DW35" s="80" t="e">
        <f t="shared" si="31"/>
        <v>#NAME?</v>
      </c>
      <c r="DX35" s="80" t="e">
        <f t="shared" si="31"/>
        <v>#NAME?</v>
      </c>
      <c r="DY35" s="80" t="e">
        <f t="shared" si="31"/>
        <v>#NAME?</v>
      </c>
      <c r="DZ35" s="80" t="e">
        <f t="shared" ref="DZ35:GK35" si="32">_xlfn.SINGLE(PIS)*DZ$12</f>
        <v>#NAME?</v>
      </c>
      <c r="EA35" s="80" t="e">
        <f t="shared" si="32"/>
        <v>#NAME?</v>
      </c>
      <c r="EB35" s="80" t="e">
        <f t="shared" si="32"/>
        <v>#NAME?</v>
      </c>
      <c r="EC35" s="80" t="e">
        <f t="shared" si="32"/>
        <v>#NAME?</v>
      </c>
      <c r="ED35" s="80" t="e">
        <f t="shared" si="32"/>
        <v>#NAME?</v>
      </c>
      <c r="EE35" s="80" t="e">
        <f t="shared" si="32"/>
        <v>#NAME?</v>
      </c>
      <c r="EF35" s="80" t="e">
        <f t="shared" si="32"/>
        <v>#NAME?</v>
      </c>
      <c r="EG35" s="80" t="e">
        <f t="shared" si="32"/>
        <v>#NAME?</v>
      </c>
      <c r="EH35" s="80" t="e">
        <f t="shared" si="32"/>
        <v>#NAME?</v>
      </c>
      <c r="EI35" s="80" t="e">
        <f t="shared" si="32"/>
        <v>#NAME?</v>
      </c>
      <c r="EJ35" s="80" t="e">
        <f t="shared" si="32"/>
        <v>#NAME?</v>
      </c>
      <c r="EK35" s="80" t="e">
        <f t="shared" si="32"/>
        <v>#NAME?</v>
      </c>
      <c r="EL35" s="80" t="e">
        <f t="shared" si="32"/>
        <v>#NAME?</v>
      </c>
      <c r="EM35" s="80" t="e">
        <f t="shared" si="32"/>
        <v>#NAME?</v>
      </c>
      <c r="EN35" s="80" t="e">
        <f t="shared" si="32"/>
        <v>#NAME?</v>
      </c>
      <c r="EO35" s="80" t="e">
        <f t="shared" si="32"/>
        <v>#NAME?</v>
      </c>
      <c r="EP35" s="80" t="e">
        <f t="shared" si="32"/>
        <v>#NAME?</v>
      </c>
      <c r="EQ35" s="80" t="e">
        <f t="shared" si="32"/>
        <v>#NAME?</v>
      </c>
      <c r="ER35" s="80" t="e">
        <f t="shared" si="32"/>
        <v>#NAME?</v>
      </c>
      <c r="ES35" s="80" t="e">
        <f t="shared" si="32"/>
        <v>#NAME?</v>
      </c>
      <c r="ET35" s="80" t="e">
        <f t="shared" si="32"/>
        <v>#NAME?</v>
      </c>
      <c r="EU35" s="80" t="e">
        <f t="shared" si="32"/>
        <v>#NAME?</v>
      </c>
      <c r="EV35" s="80" t="e">
        <f t="shared" si="32"/>
        <v>#NAME?</v>
      </c>
      <c r="EW35" s="80" t="e">
        <f t="shared" si="32"/>
        <v>#NAME?</v>
      </c>
      <c r="EX35" s="80" t="e">
        <f t="shared" si="32"/>
        <v>#NAME?</v>
      </c>
      <c r="EY35" s="80" t="e">
        <f t="shared" si="32"/>
        <v>#NAME?</v>
      </c>
      <c r="EZ35" s="80" t="e">
        <f t="shared" si="32"/>
        <v>#NAME?</v>
      </c>
      <c r="FA35" s="80" t="e">
        <f t="shared" si="32"/>
        <v>#NAME?</v>
      </c>
      <c r="FB35" s="80" t="e">
        <f t="shared" si="32"/>
        <v>#NAME?</v>
      </c>
      <c r="FC35" s="80" t="e">
        <f t="shared" si="32"/>
        <v>#NAME?</v>
      </c>
      <c r="FD35" s="80" t="e">
        <f t="shared" si="32"/>
        <v>#NAME?</v>
      </c>
      <c r="FE35" s="80" t="e">
        <f t="shared" si="32"/>
        <v>#NAME?</v>
      </c>
      <c r="FF35" s="80" t="e">
        <f t="shared" si="32"/>
        <v>#NAME?</v>
      </c>
      <c r="FG35" s="80" t="e">
        <f t="shared" si="32"/>
        <v>#NAME?</v>
      </c>
      <c r="FH35" s="80" t="e">
        <f t="shared" si="32"/>
        <v>#NAME?</v>
      </c>
      <c r="FI35" s="80" t="e">
        <f t="shared" si="32"/>
        <v>#NAME?</v>
      </c>
      <c r="FJ35" s="80" t="e">
        <f t="shared" si="32"/>
        <v>#NAME?</v>
      </c>
      <c r="FK35" s="80" t="e">
        <f t="shared" si="32"/>
        <v>#NAME?</v>
      </c>
      <c r="FL35" s="80" t="e">
        <f t="shared" si="32"/>
        <v>#NAME?</v>
      </c>
      <c r="FM35" s="80" t="e">
        <f t="shared" si="32"/>
        <v>#NAME?</v>
      </c>
      <c r="FN35" s="80" t="e">
        <f t="shared" si="32"/>
        <v>#NAME?</v>
      </c>
      <c r="FO35" s="80" t="e">
        <f t="shared" si="32"/>
        <v>#NAME?</v>
      </c>
      <c r="FP35" s="80" t="e">
        <f t="shared" si="32"/>
        <v>#NAME?</v>
      </c>
      <c r="FQ35" s="80" t="e">
        <f t="shared" si="32"/>
        <v>#NAME?</v>
      </c>
      <c r="FR35" s="80" t="e">
        <f t="shared" si="32"/>
        <v>#NAME?</v>
      </c>
      <c r="FS35" s="80" t="e">
        <f t="shared" si="32"/>
        <v>#NAME?</v>
      </c>
      <c r="FT35" s="80" t="e">
        <f t="shared" si="32"/>
        <v>#NAME?</v>
      </c>
      <c r="FU35" s="80" t="e">
        <f t="shared" si="32"/>
        <v>#NAME?</v>
      </c>
      <c r="FV35" s="80" t="e">
        <f t="shared" si="32"/>
        <v>#NAME?</v>
      </c>
      <c r="FW35" s="80" t="e">
        <f t="shared" si="32"/>
        <v>#NAME?</v>
      </c>
      <c r="FX35" s="80" t="e">
        <f t="shared" si="32"/>
        <v>#NAME?</v>
      </c>
      <c r="FY35" s="80" t="e">
        <f t="shared" si="32"/>
        <v>#NAME?</v>
      </c>
      <c r="FZ35" s="80" t="e">
        <f t="shared" si="32"/>
        <v>#NAME?</v>
      </c>
      <c r="GA35" s="80" t="e">
        <f t="shared" si="32"/>
        <v>#NAME?</v>
      </c>
      <c r="GB35" s="80" t="e">
        <f t="shared" si="32"/>
        <v>#NAME?</v>
      </c>
      <c r="GC35" s="80" t="e">
        <f t="shared" si="32"/>
        <v>#NAME?</v>
      </c>
      <c r="GD35" s="80" t="e">
        <f t="shared" si="32"/>
        <v>#NAME?</v>
      </c>
      <c r="GE35" s="80" t="e">
        <f t="shared" si="32"/>
        <v>#NAME?</v>
      </c>
      <c r="GF35" s="80" t="e">
        <f t="shared" si="32"/>
        <v>#NAME?</v>
      </c>
      <c r="GG35" s="80" t="e">
        <f t="shared" si="32"/>
        <v>#NAME?</v>
      </c>
      <c r="GH35" s="80" t="e">
        <f t="shared" si="32"/>
        <v>#NAME?</v>
      </c>
      <c r="GI35" s="80" t="e">
        <f t="shared" si="32"/>
        <v>#NAME?</v>
      </c>
      <c r="GJ35" s="80" t="e">
        <f t="shared" si="32"/>
        <v>#NAME?</v>
      </c>
      <c r="GK35" s="80" t="e">
        <f t="shared" si="32"/>
        <v>#NAME?</v>
      </c>
      <c r="GL35" s="80" t="e">
        <f t="shared" ref="GL35:HI35" si="33">_xlfn.SINGLE(PIS)*GL$12</f>
        <v>#NAME?</v>
      </c>
      <c r="GM35" s="80" t="e">
        <f t="shared" si="33"/>
        <v>#NAME?</v>
      </c>
      <c r="GN35" s="80" t="e">
        <f t="shared" si="33"/>
        <v>#NAME?</v>
      </c>
      <c r="GO35" s="80" t="e">
        <f t="shared" si="33"/>
        <v>#NAME?</v>
      </c>
      <c r="GP35" s="80" t="e">
        <f t="shared" si="33"/>
        <v>#NAME?</v>
      </c>
      <c r="GQ35" s="80" t="e">
        <f t="shared" si="33"/>
        <v>#NAME?</v>
      </c>
      <c r="GR35" s="80" t="e">
        <f t="shared" si="33"/>
        <v>#NAME?</v>
      </c>
      <c r="GS35" s="80" t="e">
        <f t="shared" si="33"/>
        <v>#NAME?</v>
      </c>
      <c r="GT35" s="80" t="e">
        <f t="shared" si="33"/>
        <v>#NAME?</v>
      </c>
      <c r="GU35" s="80" t="e">
        <f t="shared" si="33"/>
        <v>#NAME?</v>
      </c>
      <c r="GV35" s="80" t="e">
        <f t="shared" si="33"/>
        <v>#NAME?</v>
      </c>
      <c r="GW35" s="80" t="e">
        <f t="shared" si="33"/>
        <v>#NAME?</v>
      </c>
      <c r="GX35" s="80" t="e">
        <f t="shared" si="33"/>
        <v>#NAME?</v>
      </c>
      <c r="GY35" s="80" t="e">
        <f t="shared" si="33"/>
        <v>#NAME?</v>
      </c>
      <c r="GZ35" s="80" t="e">
        <f t="shared" si="33"/>
        <v>#NAME?</v>
      </c>
      <c r="HA35" s="80" t="e">
        <f t="shared" si="33"/>
        <v>#NAME?</v>
      </c>
      <c r="HB35" s="80" t="e">
        <f t="shared" si="33"/>
        <v>#NAME?</v>
      </c>
      <c r="HC35" s="80" t="e">
        <f t="shared" si="33"/>
        <v>#NAME?</v>
      </c>
      <c r="HD35" s="80" t="e">
        <f t="shared" si="33"/>
        <v>#NAME?</v>
      </c>
      <c r="HE35" s="80" t="e">
        <f t="shared" si="33"/>
        <v>#NAME?</v>
      </c>
      <c r="HF35" s="80" t="e">
        <f t="shared" si="33"/>
        <v>#NAME?</v>
      </c>
      <c r="HG35" s="80" t="e">
        <f t="shared" si="33"/>
        <v>#NAME?</v>
      </c>
      <c r="HH35" s="80" t="e">
        <f t="shared" si="33"/>
        <v>#NAME?</v>
      </c>
      <c r="HI35" s="80" t="e">
        <f t="shared" si="33"/>
        <v>#NAME?</v>
      </c>
    </row>
    <row r="36" spans="1:217" x14ac:dyDescent="0.2">
      <c r="A36" s="30" t="s">
        <v>86</v>
      </c>
      <c r="B36" s="80">
        <f t="shared" ref="B36:BM36" si="34">_xlfn.SINGLE(COFINS)*B$12</f>
        <v>0</v>
      </c>
      <c r="C36" s="80">
        <f t="shared" si="34"/>
        <v>0</v>
      </c>
      <c r="D36" s="80">
        <f t="shared" si="34"/>
        <v>0</v>
      </c>
      <c r="E36" s="80">
        <f t="shared" si="34"/>
        <v>0</v>
      </c>
      <c r="F36" s="80">
        <f t="shared" si="34"/>
        <v>0</v>
      </c>
      <c r="G36" s="80">
        <f t="shared" si="34"/>
        <v>0</v>
      </c>
      <c r="H36" s="80">
        <f t="shared" si="34"/>
        <v>0</v>
      </c>
      <c r="I36" s="80">
        <f t="shared" si="34"/>
        <v>0</v>
      </c>
      <c r="J36" s="80">
        <f t="shared" si="34"/>
        <v>0</v>
      </c>
      <c r="K36" s="80">
        <f t="shared" si="34"/>
        <v>0</v>
      </c>
      <c r="L36" s="80">
        <f t="shared" si="34"/>
        <v>0</v>
      </c>
      <c r="M36" s="80">
        <f t="shared" si="34"/>
        <v>0</v>
      </c>
      <c r="N36" s="80">
        <f t="shared" si="34"/>
        <v>0</v>
      </c>
      <c r="O36" s="80">
        <f t="shared" si="34"/>
        <v>0</v>
      </c>
      <c r="P36" s="80">
        <f t="shared" si="34"/>
        <v>0</v>
      </c>
      <c r="Q36" s="80">
        <f t="shared" si="34"/>
        <v>0</v>
      </c>
      <c r="R36" s="80">
        <f t="shared" si="34"/>
        <v>0</v>
      </c>
      <c r="S36" s="80">
        <f t="shared" si="34"/>
        <v>0</v>
      </c>
      <c r="T36" s="80">
        <f t="shared" si="34"/>
        <v>0</v>
      </c>
      <c r="U36" s="80" t="e">
        <f t="shared" si="34"/>
        <v>#NAME?</v>
      </c>
      <c r="V36" s="80" t="e">
        <f t="shared" si="34"/>
        <v>#NAME?</v>
      </c>
      <c r="W36" s="80" t="e">
        <f t="shared" si="34"/>
        <v>#NAME?</v>
      </c>
      <c r="X36" s="80" t="e">
        <f t="shared" si="34"/>
        <v>#NAME?</v>
      </c>
      <c r="Y36" s="80" t="e">
        <f t="shared" si="34"/>
        <v>#NAME?</v>
      </c>
      <c r="Z36" s="80" t="e">
        <f t="shared" si="34"/>
        <v>#NAME?</v>
      </c>
      <c r="AA36" s="80" t="e">
        <f t="shared" si="34"/>
        <v>#NAME?</v>
      </c>
      <c r="AB36" s="80" t="e">
        <f t="shared" si="34"/>
        <v>#NAME?</v>
      </c>
      <c r="AC36" s="80" t="e">
        <f t="shared" si="34"/>
        <v>#NAME?</v>
      </c>
      <c r="AD36" s="80" t="e">
        <f t="shared" si="34"/>
        <v>#NAME?</v>
      </c>
      <c r="AE36" s="80" t="e">
        <f t="shared" si="34"/>
        <v>#NAME?</v>
      </c>
      <c r="AF36" s="80" t="e">
        <f t="shared" si="34"/>
        <v>#NAME?</v>
      </c>
      <c r="AG36" s="80" t="e">
        <f t="shared" si="34"/>
        <v>#NAME?</v>
      </c>
      <c r="AH36" s="80" t="e">
        <f t="shared" si="34"/>
        <v>#NAME?</v>
      </c>
      <c r="AI36" s="80" t="e">
        <f t="shared" si="34"/>
        <v>#NAME?</v>
      </c>
      <c r="AJ36" s="80" t="e">
        <f t="shared" si="34"/>
        <v>#NAME?</v>
      </c>
      <c r="AK36" s="80" t="e">
        <f t="shared" si="34"/>
        <v>#NAME?</v>
      </c>
      <c r="AL36" s="80" t="e">
        <f t="shared" si="34"/>
        <v>#NAME?</v>
      </c>
      <c r="AM36" s="80" t="e">
        <f t="shared" si="34"/>
        <v>#NAME?</v>
      </c>
      <c r="AN36" s="80" t="e">
        <f t="shared" si="34"/>
        <v>#NAME?</v>
      </c>
      <c r="AO36" s="80" t="e">
        <f t="shared" si="34"/>
        <v>#NAME?</v>
      </c>
      <c r="AP36" s="80" t="e">
        <f t="shared" si="34"/>
        <v>#NAME?</v>
      </c>
      <c r="AQ36" s="80" t="e">
        <f t="shared" si="34"/>
        <v>#NAME?</v>
      </c>
      <c r="AR36" s="80" t="e">
        <f t="shared" si="34"/>
        <v>#NAME?</v>
      </c>
      <c r="AS36" s="80" t="e">
        <f t="shared" si="34"/>
        <v>#NAME?</v>
      </c>
      <c r="AT36" s="80" t="e">
        <f t="shared" si="34"/>
        <v>#NAME?</v>
      </c>
      <c r="AU36" s="80" t="e">
        <f t="shared" si="34"/>
        <v>#NAME?</v>
      </c>
      <c r="AV36" s="80" t="e">
        <f t="shared" si="34"/>
        <v>#NAME?</v>
      </c>
      <c r="AW36" s="80" t="e">
        <f t="shared" si="34"/>
        <v>#NAME?</v>
      </c>
      <c r="AX36" s="80" t="e">
        <f t="shared" si="34"/>
        <v>#NAME?</v>
      </c>
      <c r="AY36" s="80" t="e">
        <f t="shared" si="34"/>
        <v>#NAME?</v>
      </c>
      <c r="AZ36" s="80" t="e">
        <f t="shared" si="34"/>
        <v>#NAME?</v>
      </c>
      <c r="BA36" s="80" t="e">
        <f t="shared" si="34"/>
        <v>#NAME?</v>
      </c>
      <c r="BB36" s="80" t="e">
        <f t="shared" si="34"/>
        <v>#NAME?</v>
      </c>
      <c r="BC36" s="80" t="e">
        <f t="shared" si="34"/>
        <v>#NAME?</v>
      </c>
      <c r="BD36" s="80" t="e">
        <f t="shared" si="34"/>
        <v>#NAME?</v>
      </c>
      <c r="BE36" s="80" t="e">
        <f t="shared" si="34"/>
        <v>#NAME?</v>
      </c>
      <c r="BF36" s="80" t="e">
        <f t="shared" si="34"/>
        <v>#NAME?</v>
      </c>
      <c r="BG36" s="80" t="e">
        <f t="shared" si="34"/>
        <v>#NAME?</v>
      </c>
      <c r="BH36" s="80" t="e">
        <f t="shared" si="34"/>
        <v>#NAME?</v>
      </c>
      <c r="BI36" s="80" t="e">
        <f t="shared" si="34"/>
        <v>#NAME?</v>
      </c>
      <c r="BJ36" s="80" t="e">
        <f t="shared" si="34"/>
        <v>#NAME?</v>
      </c>
      <c r="BK36" s="80" t="e">
        <f t="shared" si="34"/>
        <v>#NAME?</v>
      </c>
      <c r="BL36" s="80" t="e">
        <f t="shared" si="34"/>
        <v>#NAME?</v>
      </c>
      <c r="BM36" s="80" t="e">
        <f t="shared" si="34"/>
        <v>#NAME?</v>
      </c>
      <c r="BN36" s="80" t="e">
        <f t="shared" ref="BN36:DY36" si="35">_xlfn.SINGLE(COFINS)*BN$12</f>
        <v>#NAME?</v>
      </c>
      <c r="BO36" s="80" t="e">
        <f t="shared" si="35"/>
        <v>#NAME?</v>
      </c>
      <c r="BP36" s="80" t="e">
        <f t="shared" si="35"/>
        <v>#NAME?</v>
      </c>
      <c r="BQ36" s="80" t="e">
        <f t="shared" si="35"/>
        <v>#NAME?</v>
      </c>
      <c r="BR36" s="80" t="e">
        <f t="shared" si="35"/>
        <v>#NAME?</v>
      </c>
      <c r="BS36" s="80" t="e">
        <f t="shared" si="35"/>
        <v>#NAME?</v>
      </c>
      <c r="BT36" s="80" t="e">
        <f t="shared" si="35"/>
        <v>#NAME?</v>
      </c>
      <c r="BU36" s="80" t="e">
        <f t="shared" si="35"/>
        <v>#NAME?</v>
      </c>
      <c r="BV36" s="80" t="e">
        <f t="shared" si="35"/>
        <v>#NAME?</v>
      </c>
      <c r="BW36" s="80" t="e">
        <f t="shared" si="35"/>
        <v>#NAME?</v>
      </c>
      <c r="BX36" s="80" t="e">
        <f t="shared" si="35"/>
        <v>#NAME?</v>
      </c>
      <c r="BY36" s="80" t="e">
        <f t="shared" si="35"/>
        <v>#NAME?</v>
      </c>
      <c r="BZ36" s="80" t="e">
        <f t="shared" si="35"/>
        <v>#NAME?</v>
      </c>
      <c r="CA36" s="80" t="e">
        <f t="shared" si="35"/>
        <v>#NAME?</v>
      </c>
      <c r="CB36" s="80" t="e">
        <f t="shared" si="35"/>
        <v>#NAME?</v>
      </c>
      <c r="CC36" s="80" t="e">
        <f t="shared" si="35"/>
        <v>#NAME?</v>
      </c>
      <c r="CD36" s="80" t="e">
        <f t="shared" si="35"/>
        <v>#NAME?</v>
      </c>
      <c r="CE36" s="80" t="e">
        <f t="shared" si="35"/>
        <v>#NAME?</v>
      </c>
      <c r="CF36" s="80" t="e">
        <f t="shared" si="35"/>
        <v>#NAME?</v>
      </c>
      <c r="CG36" s="80" t="e">
        <f t="shared" si="35"/>
        <v>#NAME?</v>
      </c>
      <c r="CH36" s="80" t="e">
        <f t="shared" si="35"/>
        <v>#NAME?</v>
      </c>
      <c r="CI36" s="80" t="e">
        <f t="shared" si="35"/>
        <v>#NAME?</v>
      </c>
      <c r="CJ36" s="80" t="e">
        <f t="shared" si="35"/>
        <v>#NAME?</v>
      </c>
      <c r="CK36" s="80" t="e">
        <f t="shared" si="35"/>
        <v>#NAME?</v>
      </c>
      <c r="CL36" s="80" t="e">
        <f t="shared" si="35"/>
        <v>#NAME?</v>
      </c>
      <c r="CM36" s="80" t="e">
        <f t="shared" si="35"/>
        <v>#NAME?</v>
      </c>
      <c r="CN36" s="80" t="e">
        <f t="shared" si="35"/>
        <v>#NAME?</v>
      </c>
      <c r="CO36" s="80" t="e">
        <f t="shared" si="35"/>
        <v>#NAME?</v>
      </c>
      <c r="CP36" s="80" t="e">
        <f t="shared" si="35"/>
        <v>#NAME?</v>
      </c>
      <c r="CQ36" s="80" t="e">
        <f t="shared" si="35"/>
        <v>#NAME?</v>
      </c>
      <c r="CR36" s="80" t="e">
        <f t="shared" si="35"/>
        <v>#NAME?</v>
      </c>
      <c r="CS36" s="80" t="e">
        <f t="shared" si="35"/>
        <v>#NAME?</v>
      </c>
      <c r="CT36" s="80" t="e">
        <f t="shared" si="35"/>
        <v>#NAME?</v>
      </c>
      <c r="CU36" s="80" t="e">
        <f t="shared" si="35"/>
        <v>#NAME?</v>
      </c>
      <c r="CV36" s="80" t="e">
        <f t="shared" si="35"/>
        <v>#NAME?</v>
      </c>
      <c r="CW36" s="80" t="e">
        <f t="shared" si="35"/>
        <v>#NAME?</v>
      </c>
      <c r="CX36" s="80" t="e">
        <f t="shared" si="35"/>
        <v>#NAME?</v>
      </c>
      <c r="CY36" s="80" t="e">
        <f t="shared" si="35"/>
        <v>#NAME?</v>
      </c>
      <c r="CZ36" s="80" t="e">
        <f t="shared" si="35"/>
        <v>#NAME?</v>
      </c>
      <c r="DA36" s="80" t="e">
        <f t="shared" si="35"/>
        <v>#NAME?</v>
      </c>
      <c r="DB36" s="80" t="e">
        <f t="shared" si="35"/>
        <v>#NAME?</v>
      </c>
      <c r="DC36" s="80" t="e">
        <f t="shared" si="35"/>
        <v>#NAME?</v>
      </c>
      <c r="DD36" s="80" t="e">
        <f t="shared" si="35"/>
        <v>#NAME?</v>
      </c>
      <c r="DE36" s="80" t="e">
        <f t="shared" si="35"/>
        <v>#NAME?</v>
      </c>
      <c r="DF36" s="80" t="e">
        <f t="shared" si="35"/>
        <v>#NAME?</v>
      </c>
      <c r="DG36" s="80" t="e">
        <f t="shared" si="35"/>
        <v>#NAME?</v>
      </c>
      <c r="DH36" s="80" t="e">
        <f t="shared" si="35"/>
        <v>#NAME?</v>
      </c>
      <c r="DI36" s="80" t="e">
        <f t="shared" si="35"/>
        <v>#NAME?</v>
      </c>
      <c r="DJ36" s="80" t="e">
        <f t="shared" si="35"/>
        <v>#NAME?</v>
      </c>
      <c r="DK36" s="80" t="e">
        <f t="shared" si="35"/>
        <v>#NAME?</v>
      </c>
      <c r="DL36" s="80" t="e">
        <f t="shared" si="35"/>
        <v>#NAME?</v>
      </c>
      <c r="DM36" s="80" t="e">
        <f t="shared" si="35"/>
        <v>#NAME?</v>
      </c>
      <c r="DN36" s="80" t="e">
        <f t="shared" si="35"/>
        <v>#NAME?</v>
      </c>
      <c r="DO36" s="80" t="e">
        <f t="shared" si="35"/>
        <v>#NAME?</v>
      </c>
      <c r="DP36" s="80" t="e">
        <f t="shared" si="35"/>
        <v>#NAME?</v>
      </c>
      <c r="DQ36" s="80" t="e">
        <f t="shared" si="35"/>
        <v>#NAME?</v>
      </c>
      <c r="DR36" s="80" t="e">
        <f t="shared" si="35"/>
        <v>#NAME?</v>
      </c>
      <c r="DS36" s="80" t="e">
        <f t="shared" si="35"/>
        <v>#NAME?</v>
      </c>
      <c r="DT36" s="80" t="e">
        <f t="shared" si="35"/>
        <v>#NAME?</v>
      </c>
      <c r="DU36" s="80" t="e">
        <f t="shared" si="35"/>
        <v>#NAME?</v>
      </c>
      <c r="DV36" s="80" t="e">
        <f t="shared" si="35"/>
        <v>#NAME?</v>
      </c>
      <c r="DW36" s="80" t="e">
        <f t="shared" si="35"/>
        <v>#NAME?</v>
      </c>
      <c r="DX36" s="80" t="e">
        <f t="shared" si="35"/>
        <v>#NAME?</v>
      </c>
      <c r="DY36" s="80" t="e">
        <f t="shared" si="35"/>
        <v>#NAME?</v>
      </c>
      <c r="DZ36" s="80" t="e">
        <f t="shared" ref="DZ36:GK36" si="36">_xlfn.SINGLE(COFINS)*DZ$12</f>
        <v>#NAME?</v>
      </c>
      <c r="EA36" s="80" t="e">
        <f t="shared" si="36"/>
        <v>#NAME?</v>
      </c>
      <c r="EB36" s="80" t="e">
        <f t="shared" si="36"/>
        <v>#NAME?</v>
      </c>
      <c r="EC36" s="80" t="e">
        <f t="shared" si="36"/>
        <v>#NAME?</v>
      </c>
      <c r="ED36" s="80" t="e">
        <f t="shared" si="36"/>
        <v>#NAME?</v>
      </c>
      <c r="EE36" s="80" t="e">
        <f t="shared" si="36"/>
        <v>#NAME?</v>
      </c>
      <c r="EF36" s="80" t="e">
        <f t="shared" si="36"/>
        <v>#NAME?</v>
      </c>
      <c r="EG36" s="80" t="e">
        <f t="shared" si="36"/>
        <v>#NAME?</v>
      </c>
      <c r="EH36" s="80" t="e">
        <f t="shared" si="36"/>
        <v>#NAME?</v>
      </c>
      <c r="EI36" s="80" t="e">
        <f t="shared" si="36"/>
        <v>#NAME?</v>
      </c>
      <c r="EJ36" s="80" t="e">
        <f t="shared" si="36"/>
        <v>#NAME?</v>
      </c>
      <c r="EK36" s="80" t="e">
        <f t="shared" si="36"/>
        <v>#NAME?</v>
      </c>
      <c r="EL36" s="80" t="e">
        <f t="shared" si="36"/>
        <v>#NAME?</v>
      </c>
      <c r="EM36" s="80" t="e">
        <f t="shared" si="36"/>
        <v>#NAME?</v>
      </c>
      <c r="EN36" s="80" t="e">
        <f t="shared" si="36"/>
        <v>#NAME?</v>
      </c>
      <c r="EO36" s="80" t="e">
        <f t="shared" si="36"/>
        <v>#NAME?</v>
      </c>
      <c r="EP36" s="80" t="e">
        <f t="shared" si="36"/>
        <v>#NAME?</v>
      </c>
      <c r="EQ36" s="80" t="e">
        <f t="shared" si="36"/>
        <v>#NAME?</v>
      </c>
      <c r="ER36" s="80" t="e">
        <f t="shared" si="36"/>
        <v>#NAME?</v>
      </c>
      <c r="ES36" s="80" t="e">
        <f t="shared" si="36"/>
        <v>#NAME?</v>
      </c>
      <c r="ET36" s="80" t="e">
        <f t="shared" si="36"/>
        <v>#NAME?</v>
      </c>
      <c r="EU36" s="80" t="e">
        <f t="shared" si="36"/>
        <v>#NAME?</v>
      </c>
      <c r="EV36" s="80" t="e">
        <f t="shared" si="36"/>
        <v>#NAME?</v>
      </c>
      <c r="EW36" s="80" t="e">
        <f t="shared" si="36"/>
        <v>#NAME?</v>
      </c>
      <c r="EX36" s="80" t="e">
        <f t="shared" si="36"/>
        <v>#NAME?</v>
      </c>
      <c r="EY36" s="80" t="e">
        <f t="shared" si="36"/>
        <v>#NAME?</v>
      </c>
      <c r="EZ36" s="80" t="e">
        <f t="shared" si="36"/>
        <v>#NAME?</v>
      </c>
      <c r="FA36" s="80" t="e">
        <f t="shared" si="36"/>
        <v>#NAME?</v>
      </c>
      <c r="FB36" s="80" t="e">
        <f t="shared" si="36"/>
        <v>#NAME?</v>
      </c>
      <c r="FC36" s="80" t="e">
        <f t="shared" si="36"/>
        <v>#NAME?</v>
      </c>
      <c r="FD36" s="80" t="e">
        <f t="shared" si="36"/>
        <v>#NAME?</v>
      </c>
      <c r="FE36" s="80" t="e">
        <f t="shared" si="36"/>
        <v>#NAME?</v>
      </c>
      <c r="FF36" s="80" t="e">
        <f t="shared" si="36"/>
        <v>#NAME?</v>
      </c>
      <c r="FG36" s="80" t="e">
        <f t="shared" si="36"/>
        <v>#NAME?</v>
      </c>
      <c r="FH36" s="80" t="e">
        <f t="shared" si="36"/>
        <v>#NAME?</v>
      </c>
      <c r="FI36" s="80" t="e">
        <f t="shared" si="36"/>
        <v>#NAME?</v>
      </c>
      <c r="FJ36" s="80" t="e">
        <f t="shared" si="36"/>
        <v>#NAME?</v>
      </c>
      <c r="FK36" s="80" t="e">
        <f t="shared" si="36"/>
        <v>#NAME?</v>
      </c>
      <c r="FL36" s="80" t="e">
        <f t="shared" si="36"/>
        <v>#NAME?</v>
      </c>
      <c r="FM36" s="80" t="e">
        <f t="shared" si="36"/>
        <v>#NAME?</v>
      </c>
      <c r="FN36" s="80" t="e">
        <f t="shared" si="36"/>
        <v>#NAME?</v>
      </c>
      <c r="FO36" s="80" t="e">
        <f t="shared" si="36"/>
        <v>#NAME?</v>
      </c>
      <c r="FP36" s="80" t="e">
        <f t="shared" si="36"/>
        <v>#NAME?</v>
      </c>
      <c r="FQ36" s="80" t="e">
        <f t="shared" si="36"/>
        <v>#NAME?</v>
      </c>
      <c r="FR36" s="80" t="e">
        <f t="shared" si="36"/>
        <v>#NAME?</v>
      </c>
      <c r="FS36" s="80" t="e">
        <f t="shared" si="36"/>
        <v>#NAME?</v>
      </c>
      <c r="FT36" s="80" t="e">
        <f t="shared" si="36"/>
        <v>#NAME?</v>
      </c>
      <c r="FU36" s="80" t="e">
        <f t="shared" si="36"/>
        <v>#NAME?</v>
      </c>
      <c r="FV36" s="80" t="e">
        <f t="shared" si="36"/>
        <v>#NAME?</v>
      </c>
      <c r="FW36" s="80" t="e">
        <f t="shared" si="36"/>
        <v>#NAME?</v>
      </c>
      <c r="FX36" s="80" t="e">
        <f t="shared" si="36"/>
        <v>#NAME?</v>
      </c>
      <c r="FY36" s="80" t="e">
        <f t="shared" si="36"/>
        <v>#NAME?</v>
      </c>
      <c r="FZ36" s="80" t="e">
        <f t="shared" si="36"/>
        <v>#NAME?</v>
      </c>
      <c r="GA36" s="80" t="e">
        <f t="shared" si="36"/>
        <v>#NAME?</v>
      </c>
      <c r="GB36" s="80" t="e">
        <f t="shared" si="36"/>
        <v>#NAME?</v>
      </c>
      <c r="GC36" s="80" t="e">
        <f t="shared" si="36"/>
        <v>#NAME?</v>
      </c>
      <c r="GD36" s="80" t="e">
        <f t="shared" si="36"/>
        <v>#NAME?</v>
      </c>
      <c r="GE36" s="80" t="e">
        <f t="shared" si="36"/>
        <v>#NAME?</v>
      </c>
      <c r="GF36" s="80" t="e">
        <f t="shared" si="36"/>
        <v>#NAME?</v>
      </c>
      <c r="GG36" s="80" t="e">
        <f t="shared" si="36"/>
        <v>#NAME?</v>
      </c>
      <c r="GH36" s="80" t="e">
        <f t="shared" si="36"/>
        <v>#NAME?</v>
      </c>
      <c r="GI36" s="80" t="e">
        <f t="shared" si="36"/>
        <v>#NAME?</v>
      </c>
      <c r="GJ36" s="80" t="e">
        <f t="shared" si="36"/>
        <v>#NAME?</v>
      </c>
      <c r="GK36" s="80" t="e">
        <f t="shared" si="36"/>
        <v>#NAME?</v>
      </c>
      <c r="GL36" s="80" t="e">
        <f t="shared" ref="GL36:HI36" si="37">_xlfn.SINGLE(COFINS)*GL$12</f>
        <v>#NAME?</v>
      </c>
      <c r="GM36" s="80" t="e">
        <f t="shared" si="37"/>
        <v>#NAME?</v>
      </c>
      <c r="GN36" s="80" t="e">
        <f t="shared" si="37"/>
        <v>#NAME?</v>
      </c>
      <c r="GO36" s="80" t="e">
        <f t="shared" si="37"/>
        <v>#NAME?</v>
      </c>
      <c r="GP36" s="80" t="e">
        <f t="shared" si="37"/>
        <v>#NAME?</v>
      </c>
      <c r="GQ36" s="80" t="e">
        <f t="shared" si="37"/>
        <v>#NAME?</v>
      </c>
      <c r="GR36" s="80" t="e">
        <f t="shared" si="37"/>
        <v>#NAME?</v>
      </c>
      <c r="GS36" s="80" t="e">
        <f t="shared" si="37"/>
        <v>#NAME?</v>
      </c>
      <c r="GT36" s="80" t="e">
        <f t="shared" si="37"/>
        <v>#NAME?</v>
      </c>
      <c r="GU36" s="80" t="e">
        <f t="shared" si="37"/>
        <v>#NAME?</v>
      </c>
      <c r="GV36" s="80" t="e">
        <f t="shared" si="37"/>
        <v>#NAME?</v>
      </c>
      <c r="GW36" s="80" t="e">
        <f t="shared" si="37"/>
        <v>#NAME?</v>
      </c>
      <c r="GX36" s="80" t="e">
        <f t="shared" si="37"/>
        <v>#NAME?</v>
      </c>
      <c r="GY36" s="80" t="e">
        <f t="shared" si="37"/>
        <v>#NAME?</v>
      </c>
      <c r="GZ36" s="80" t="e">
        <f t="shared" si="37"/>
        <v>#NAME?</v>
      </c>
      <c r="HA36" s="80" t="e">
        <f t="shared" si="37"/>
        <v>#NAME?</v>
      </c>
      <c r="HB36" s="80" t="e">
        <f t="shared" si="37"/>
        <v>#NAME?</v>
      </c>
      <c r="HC36" s="80" t="e">
        <f t="shared" si="37"/>
        <v>#NAME?</v>
      </c>
      <c r="HD36" s="80" t="e">
        <f t="shared" si="37"/>
        <v>#NAME?</v>
      </c>
      <c r="HE36" s="80" t="e">
        <f t="shared" si="37"/>
        <v>#NAME?</v>
      </c>
      <c r="HF36" s="80" t="e">
        <f t="shared" si="37"/>
        <v>#NAME?</v>
      </c>
      <c r="HG36" s="80" t="e">
        <f t="shared" si="37"/>
        <v>#NAME?</v>
      </c>
      <c r="HH36" s="80" t="e">
        <f t="shared" si="37"/>
        <v>#NAME?</v>
      </c>
      <c r="HI36" s="80" t="e">
        <f t="shared" si="37"/>
        <v>#NAME?</v>
      </c>
    </row>
    <row r="37" spans="1:217" x14ac:dyDescent="0.2">
      <c r="A37" s="30" t="s">
        <v>87</v>
      </c>
      <c r="B37" s="80">
        <f t="shared" ref="B37:BM37" si="38">_xlfn.SINGLE(ISS)*B$12</f>
        <v>0</v>
      </c>
      <c r="C37" s="80">
        <f t="shared" si="38"/>
        <v>0</v>
      </c>
      <c r="D37" s="80">
        <f t="shared" si="38"/>
        <v>0</v>
      </c>
      <c r="E37" s="80">
        <f t="shared" si="38"/>
        <v>0</v>
      </c>
      <c r="F37" s="80">
        <f t="shared" si="38"/>
        <v>0</v>
      </c>
      <c r="G37" s="80">
        <f t="shared" si="38"/>
        <v>0</v>
      </c>
      <c r="H37" s="80">
        <f t="shared" si="38"/>
        <v>0</v>
      </c>
      <c r="I37" s="80">
        <f t="shared" si="38"/>
        <v>0</v>
      </c>
      <c r="J37" s="80">
        <f t="shared" si="38"/>
        <v>0</v>
      </c>
      <c r="K37" s="80">
        <f t="shared" si="38"/>
        <v>0</v>
      </c>
      <c r="L37" s="80">
        <f t="shared" si="38"/>
        <v>0</v>
      </c>
      <c r="M37" s="80">
        <f t="shared" si="38"/>
        <v>0</v>
      </c>
      <c r="N37" s="80">
        <f t="shared" si="38"/>
        <v>0</v>
      </c>
      <c r="O37" s="80">
        <f t="shared" si="38"/>
        <v>0</v>
      </c>
      <c r="P37" s="80">
        <f t="shared" si="38"/>
        <v>0</v>
      </c>
      <c r="Q37" s="80">
        <f t="shared" si="38"/>
        <v>0</v>
      </c>
      <c r="R37" s="80">
        <f t="shared" si="38"/>
        <v>0</v>
      </c>
      <c r="S37" s="80">
        <f t="shared" si="38"/>
        <v>0</v>
      </c>
      <c r="T37" s="80">
        <f t="shared" si="38"/>
        <v>0</v>
      </c>
      <c r="U37" s="80" t="e">
        <f t="shared" si="38"/>
        <v>#NAME?</v>
      </c>
      <c r="V37" s="80" t="e">
        <f t="shared" si="38"/>
        <v>#NAME?</v>
      </c>
      <c r="W37" s="80" t="e">
        <f t="shared" si="38"/>
        <v>#NAME?</v>
      </c>
      <c r="X37" s="80" t="e">
        <f t="shared" si="38"/>
        <v>#NAME?</v>
      </c>
      <c r="Y37" s="80" t="e">
        <f t="shared" si="38"/>
        <v>#NAME?</v>
      </c>
      <c r="Z37" s="80" t="e">
        <f t="shared" si="38"/>
        <v>#NAME?</v>
      </c>
      <c r="AA37" s="80" t="e">
        <f t="shared" si="38"/>
        <v>#NAME?</v>
      </c>
      <c r="AB37" s="80" t="e">
        <f t="shared" si="38"/>
        <v>#NAME?</v>
      </c>
      <c r="AC37" s="80" t="e">
        <f t="shared" si="38"/>
        <v>#NAME?</v>
      </c>
      <c r="AD37" s="80" t="e">
        <f t="shared" si="38"/>
        <v>#NAME?</v>
      </c>
      <c r="AE37" s="80" t="e">
        <f t="shared" si="38"/>
        <v>#NAME?</v>
      </c>
      <c r="AF37" s="80" t="e">
        <f t="shared" si="38"/>
        <v>#NAME?</v>
      </c>
      <c r="AG37" s="80" t="e">
        <f t="shared" si="38"/>
        <v>#NAME?</v>
      </c>
      <c r="AH37" s="80" t="e">
        <f t="shared" si="38"/>
        <v>#NAME?</v>
      </c>
      <c r="AI37" s="80" t="e">
        <f t="shared" si="38"/>
        <v>#NAME?</v>
      </c>
      <c r="AJ37" s="80" t="e">
        <f t="shared" si="38"/>
        <v>#NAME?</v>
      </c>
      <c r="AK37" s="80" t="e">
        <f t="shared" si="38"/>
        <v>#NAME?</v>
      </c>
      <c r="AL37" s="80" t="e">
        <f t="shared" si="38"/>
        <v>#NAME?</v>
      </c>
      <c r="AM37" s="80" t="e">
        <f t="shared" si="38"/>
        <v>#NAME?</v>
      </c>
      <c r="AN37" s="80" t="e">
        <f t="shared" si="38"/>
        <v>#NAME?</v>
      </c>
      <c r="AO37" s="80" t="e">
        <f t="shared" si="38"/>
        <v>#NAME?</v>
      </c>
      <c r="AP37" s="80" t="e">
        <f t="shared" si="38"/>
        <v>#NAME?</v>
      </c>
      <c r="AQ37" s="80" t="e">
        <f t="shared" si="38"/>
        <v>#NAME?</v>
      </c>
      <c r="AR37" s="80" t="e">
        <f t="shared" si="38"/>
        <v>#NAME?</v>
      </c>
      <c r="AS37" s="80" t="e">
        <f t="shared" si="38"/>
        <v>#NAME?</v>
      </c>
      <c r="AT37" s="80" t="e">
        <f t="shared" si="38"/>
        <v>#NAME?</v>
      </c>
      <c r="AU37" s="80" t="e">
        <f t="shared" si="38"/>
        <v>#NAME?</v>
      </c>
      <c r="AV37" s="80" t="e">
        <f t="shared" si="38"/>
        <v>#NAME?</v>
      </c>
      <c r="AW37" s="80" t="e">
        <f t="shared" si="38"/>
        <v>#NAME?</v>
      </c>
      <c r="AX37" s="80" t="e">
        <f t="shared" si="38"/>
        <v>#NAME?</v>
      </c>
      <c r="AY37" s="80" t="e">
        <f t="shared" si="38"/>
        <v>#NAME?</v>
      </c>
      <c r="AZ37" s="80" t="e">
        <f t="shared" si="38"/>
        <v>#NAME?</v>
      </c>
      <c r="BA37" s="80" t="e">
        <f t="shared" si="38"/>
        <v>#NAME?</v>
      </c>
      <c r="BB37" s="80" t="e">
        <f t="shared" si="38"/>
        <v>#NAME?</v>
      </c>
      <c r="BC37" s="80" t="e">
        <f t="shared" si="38"/>
        <v>#NAME?</v>
      </c>
      <c r="BD37" s="80" t="e">
        <f t="shared" si="38"/>
        <v>#NAME?</v>
      </c>
      <c r="BE37" s="80" t="e">
        <f t="shared" si="38"/>
        <v>#NAME?</v>
      </c>
      <c r="BF37" s="80" t="e">
        <f t="shared" si="38"/>
        <v>#NAME?</v>
      </c>
      <c r="BG37" s="80" t="e">
        <f t="shared" si="38"/>
        <v>#NAME?</v>
      </c>
      <c r="BH37" s="80" t="e">
        <f t="shared" si="38"/>
        <v>#NAME?</v>
      </c>
      <c r="BI37" s="80" t="e">
        <f t="shared" si="38"/>
        <v>#NAME?</v>
      </c>
      <c r="BJ37" s="80" t="e">
        <f t="shared" si="38"/>
        <v>#NAME?</v>
      </c>
      <c r="BK37" s="80" t="e">
        <f t="shared" si="38"/>
        <v>#NAME?</v>
      </c>
      <c r="BL37" s="80" t="e">
        <f t="shared" si="38"/>
        <v>#NAME?</v>
      </c>
      <c r="BM37" s="80" t="e">
        <f t="shared" si="38"/>
        <v>#NAME?</v>
      </c>
      <c r="BN37" s="80" t="e">
        <f t="shared" ref="BN37:DY37" si="39">_xlfn.SINGLE(ISS)*BN$12</f>
        <v>#NAME?</v>
      </c>
      <c r="BO37" s="80" t="e">
        <f t="shared" si="39"/>
        <v>#NAME?</v>
      </c>
      <c r="BP37" s="80" t="e">
        <f t="shared" si="39"/>
        <v>#NAME?</v>
      </c>
      <c r="BQ37" s="80" t="e">
        <f t="shared" si="39"/>
        <v>#NAME?</v>
      </c>
      <c r="BR37" s="80" t="e">
        <f t="shared" si="39"/>
        <v>#NAME?</v>
      </c>
      <c r="BS37" s="80" t="e">
        <f t="shared" si="39"/>
        <v>#NAME?</v>
      </c>
      <c r="BT37" s="80" t="e">
        <f t="shared" si="39"/>
        <v>#NAME?</v>
      </c>
      <c r="BU37" s="80" t="e">
        <f t="shared" si="39"/>
        <v>#NAME?</v>
      </c>
      <c r="BV37" s="80" t="e">
        <f t="shared" si="39"/>
        <v>#NAME?</v>
      </c>
      <c r="BW37" s="80" t="e">
        <f t="shared" si="39"/>
        <v>#NAME?</v>
      </c>
      <c r="BX37" s="80" t="e">
        <f t="shared" si="39"/>
        <v>#NAME?</v>
      </c>
      <c r="BY37" s="80" t="e">
        <f t="shared" si="39"/>
        <v>#NAME?</v>
      </c>
      <c r="BZ37" s="80" t="e">
        <f t="shared" si="39"/>
        <v>#NAME?</v>
      </c>
      <c r="CA37" s="80" t="e">
        <f t="shared" si="39"/>
        <v>#NAME?</v>
      </c>
      <c r="CB37" s="80" t="e">
        <f t="shared" si="39"/>
        <v>#NAME?</v>
      </c>
      <c r="CC37" s="80" t="e">
        <f t="shared" si="39"/>
        <v>#NAME?</v>
      </c>
      <c r="CD37" s="80" t="e">
        <f t="shared" si="39"/>
        <v>#NAME?</v>
      </c>
      <c r="CE37" s="80" t="e">
        <f t="shared" si="39"/>
        <v>#NAME?</v>
      </c>
      <c r="CF37" s="80" t="e">
        <f t="shared" si="39"/>
        <v>#NAME?</v>
      </c>
      <c r="CG37" s="80" t="e">
        <f t="shared" si="39"/>
        <v>#NAME?</v>
      </c>
      <c r="CH37" s="80" t="e">
        <f t="shared" si="39"/>
        <v>#NAME?</v>
      </c>
      <c r="CI37" s="80" t="e">
        <f t="shared" si="39"/>
        <v>#NAME?</v>
      </c>
      <c r="CJ37" s="80" t="e">
        <f t="shared" si="39"/>
        <v>#NAME?</v>
      </c>
      <c r="CK37" s="80" t="e">
        <f t="shared" si="39"/>
        <v>#NAME?</v>
      </c>
      <c r="CL37" s="80" t="e">
        <f t="shared" si="39"/>
        <v>#NAME?</v>
      </c>
      <c r="CM37" s="80" t="e">
        <f t="shared" si="39"/>
        <v>#NAME?</v>
      </c>
      <c r="CN37" s="80" t="e">
        <f t="shared" si="39"/>
        <v>#NAME?</v>
      </c>
      <c r="CO37" s="80" t="e">
        <f t="shared" si="39"/>
        <v>#NAME?</v>
      </c>
      <c r="CP37" s="80" t="e">
        <f t="shared" si="39"/>
        <v>#NAME?</v>
      </c>
      <c r="CQ37" s="80" t="e">
        <f t="shared" si="39"/>
        <v>#NAME?</v>
      </c>
      <c r="CR37" s="80" t="e">
        <f t="shared" si="39"/>
        <v>#NAME?</v>
      </c>
      <c r="CS37" s="80" t="e">
        <f t="shared" si="39"/>
        <v>#NAME?</v>
      </c>
      <c r="CT37" s="80" t="e">
        <f t="shared" si="39"/>
        <v>#NAME?</v>
      </c>
      <c r="CU37" s="80" t="e">
        <f t="shared" si="39"/>
        <v>#NAME?</v>
      </c>
      <c r="CV37" s="80" t="e">
        <f t="shared" si="39"/>
        <v>#NAME?</v>
      </c>
      <c r="CW37" s="80" t="e">
        <f t="shared" si="39"/>
        <v>#NAME?</v>
      </c>
      <c r="CX37" s="80" t="e">
        <f t="shared" si="39"/>
        <v>#NAME?</v>
      </c>
      <c r="CY37" s="80" t="e">
        <f t="shared" si="39"/>
        <v>#NAME?</v>
      </c>
      <c r="CZ37" s="80" t="e">
        <f t="shared" si="39"/>
        <v>#NAME?</v>
      </c>
      <c r="DA37" s="80" t="e">
        <f t="shared" si="39"/>
        <v>#NAME?</v>
      </c>
      <c r="DB37" s="80" t="e">
        <f t="shared" si="39"/>
        <v>#NAME?</v>
      </c>
      <c r="DC37" s="80" t="e">
        <f t="shared" si="39"/>
        <v>#NAME?</v>
      </c>
      <c r="DD37" s="80" t="e">
        <f t="shared" si="39"/>
        <v>#NAME?</v>
      </c>
      <c r="DE37" s="80" t="e">
        <f t="shared" si="39"/>
        <v>#NAME?</v>
      </c>
      <c r="DF37" s="80" t="e">
        <f t="shared" si="39"/>
        <v>#NAME?</v>
      </c>
      <c r="DG37" s="80" t="e">
        <f t="shared" si="39"/>
        <v>#NAME?</v>
      </c>
      <c r="DH37" s="80" t="e">
        <f t="shared" si="39"/>
        <v>#NAME?</v>
      </c>
      <c r="DI37" s="80" t="e">
        <f t="shared" si="39"/>
        <v>#NAME?</v>
      </c>
      <c r="DJ37" s="80" t="e">
        <f t="shared" si="39"/>
        <v>#NAME?</v>
      </c>
      <c r="DK37" s="80" t="e">
        <f t="shared" si="39"/>
        <v>#NAME?</v>
      </c>
      <c r="DL37" s="80" t="e">
        <f t="shared" si="39"/>
        <v>#NAME?</v>
      </c>
      <c r="DM37" s="80" t="e">
        <f t="shared" si="39"/>
        <v>#NAME?</v>
      </c>
      <c r="DN37" s="80" t="e">
        <f t="shared" si="39"/>
        <v>#NAME?</v>
      </c>
      <c r="DO37" s="80" t="e">
        <f t="shared" si="39"/>
        <v>#NAME?</v>
      </c>
      <c r="DP37" s="80" t="e">
        <f t="shared" si="39"/>
        <v>#NAME?</v>
      </c>
      <c r="DQ37" s="80" t="e">
        <f t="shared" si="39"/>
        <v>#NAME?</v>
      </c>
      <c r="DR37" s="80" t="e">
        <f t="shared" si="39"/>
        <v>#NAME?</v>
      </c>
      <c r="DS37" s="80" t="e">
        <f t="shared" si="39"/>
        <v>#NAME?</v>
      </c>
      <c r="DT37" s="80" t="e">
        <f t="shared" si="39"/>
        <v>#NAME?</v>
      </c>
      <c r="DU37" s="80" t="e">
        <f t="shared" si="39"/>
        <v>#NAME?</v>
      </c>
      <c r="DV37" s="80" t="e">
        <f t="shared" si="39"/>
        <v>#NAME?</v>
      </c>
      <c r="DW37" s="80" t="e">
        <f t="shared" si="39"/>
        <v>#NAME?</v>
      </c>
      <c r="DX37" s="80" t="e">
        <f t="shared" si="39"/>
        <v>#NAME?</v>
      </c>
      <c r="DY37" s="80" t="e">
        <f t="shared" si="39"/>
        <v>#NAME?</v>
      </c>
      <c r="DZ37" s="80" t="e">
        <f t="shared" ref="DZ37:GK37" si="40">_xlfn.SINGLE(ISS)*DZ$12</f>
        <v>#NAME?</v>
      </c>
      <c r="EA37" s="80" t="e">
        <f t="shared" si="40"/>
        <v>#NAME?</v>
      </c>
      <c r="EB37" s="80" t="e">
        <f t="shared" si="40"/>
        <v>#NAME?</v>
      </c>
      <c r="EC37" s="80" t="e">
        <f t="shared" si="40"/>
        <v>#NAME?</v>
      </c>
      <c r="ED37" s="80" t="e">
        <f t="shared" si="40"/>
        <v>#NAME?</v>
      </c>
      <c r="EE37" s="80" t="e">
        <f t="shared" si="40"/>
        <v>#NAME?</v>
      </c>
      <c r="EF37" s="80" t="e">
        <f t="shared" si="40"/>
        <v>#NAME?</v>
      </c>
      <c r="EG37" s="80" t="e">
        <f t="shared" si="40"/>
        <v>#NAME?</v>
      </c>
      <c r="EH37" s="80" t="e">
        <f t="shared" si="40"/>
        <v>#NAME?</v>
      </c>
      <c r="EI37" s="80" t="e">
        <f t="shared" si="40"/>
        <v>#NAME?</v>
      </c>
      <c r="EJ37" s="80" t="e">
        <f t="shared" si="40"/>
        <v>#NAME?</v>
      </c>
      <c r="EK37" s="80" t="e">
        <f t="shared" si="40"/>
        <v>#NAME?</v>
      </c>
      <c r="EL37" s="80" t="e">
        <f t="shared" si="40"/>
        <v>#NAME?</v>
      </c>
      <c r="EM37" s="80" t="e">
        <f t="shared" si="40"/>
        <v>#NAME?</v>
      </c>
      <c r="EN37" s="80" t="e">
        <f t="shared" si="40"/>
        <v>#NAME?</v>
      </c>
      <c r="EO37" s="80" t="e">
        <f t="shared" si="40"/>
        <v>#NAME?</v>
      </c>
      <c r="EP37" s="80" t="e">
        <f t="shared" si="40"/>
        <v>#NAME?</v>
      </c>
      <c r="EQ37" s="80" t="e">
        <f t="shared" si="40"/>
        <v>#NAME?</v>
      </c>
      <c r="ER37" s="80" t="e">
        <f t="shared" si="40"/>
        <v>#NAME?</v>
      </c>
      <c r="ES37" s="80" t="e">
        <f t="shared" si="40"/>
        <v>#NAME?</v>
      </c>
      <c r="ET37" s="80" t="e">
        <f t="shared" si="40"/>
        <v>#NAME?</v>
      </c>
      <c r="EU37" s="80" t="e">
        <f t="shared" si="40"/>
        <v>#NAME?</v>
      </c>
      <c r="EV37" s="80" t="e">
        <f t="shared" si="40"/>
        <v>#NAME?</v>
      </c>
      <c r="EW37" s="80" t="e">
        <f t="shared" si="40"/>
        <v>#NAME?</v>
      </c>
      <c r="EX37" s="80" t="e">
        <f t="shared" si="40"/>
        <v>#NAME?</v>
      </c>
      <c r="EY37" s="80" t="e">
        <f t="shared" si="40"/>
        <v>#NAME?</v>
      </c>
      <c r="EZ37" s="80" t="e">
        <f t="shared" si="40"/>
        <v>#NAME?</v>
      </c>
      <c r="FA37" s="80" t="e">
        <f t="shared" si="40"/>
        <v>#NAME?</v>
      </c>
      <c r="FB37" s="80" t="e">
        <f t="shared" si="40"/>
        <v>#NAME?</v>
      </c>
      <c r="FC37" s="80" t="e">
        <f t="shared" si="40"/>
        <v>#NAME?</v>
      </c>
      <c r="FD37" s="80" t="e">
        <f t="shared" si="40"/>
        <v>#NAME?</v>
      </c>
      <c r="FE37" s="80" t="e">
        <f t="shared" si="40"/>
        <v>#NAME?</v>
      </c>
      <c r="FF37" s="80" t="e">
        <f t="shared" si="40"/>
        <v>#NAME?</v>
      </c>
      <c r="FG37" s="80" t="e">
        <f t="shared" si="40"/>
        <v>#NAME?</v>
      </c>
      <c r="FH37" s="80" t="e">
        <f t="shared" si="40"/>
        <v>#NAME?</v>
      </c>
      <c r="FI37" s="80" t="e">
        <f t="shared" si="40"/>
        <v>#NAME?</v>
      </c>
      <c r="FJ37" s="80" t="e">
        <f t="shared" si="40"/>
        <v>#NAME?</v>
      </c>
      <c r="FK37" s="80" t="e">
        <f t="shared" si="40"/>
        <v>#NAME?</v>
      </c>
      <c r="FL37" s="80" t="e">
        <f t="shared" si="40"/>
        <v>#NAME?</v>
      </c>
      <c r="FM37" s="80" t="e">
        <f t="shared" si="40"/>
        <v>#NAME?</v>
      </c>
      <c r="FN37" s="80" t="e">
        <f t="shared" si="40"/>
        <v>#NAME?</v>
      </c>
      <c r="FO37" s="80" t="e">
        <f t="shared" si="40"/>
        <v>#NAME?</v>
      </c>
      <c r="FP37" s="80" t="e">
        <f t="shared" si="40"/>
        <v>#NAME?</v>
      </c>
      <c r="FQ37" s="80" t="e">
        <f t="shared" si="40"/>
        <v>#NAME?</v>
      </c>
      <c r="FR37" s="80" t="e">
        <f t="shared" si="40"/>
        <v>#NAME?</v>
      </c>
      <c r="FS37" s="80" t="e">
        <f t="shared" si="40"/>
        <v>#NAME?</v>
      </c>
      <c r="FT37" s="80" t="e">
        <f t="shared" si="40"/>
        <v>#NAME?</v>
      </c>
      <c r="FU37" s="80" t="e">
        <f t="shared" si="40"/>
        <v>#NAME?</v>
      </c>
      <c r="FV37" s="80" t="e">
        <f t="shared" si="40"/>
        <v>#NAME?</v>
      </c>
      <c r="FW37" s="80" t="e">
        <f t="shared" si="40"/>
        <v>#NAME?</v>
      </c>
      <c r="FX37" s="80" t="e">
        <f t="shared" si="40"/>
        <v>#NAME?</v>
      </c>
      <c r="FY37" s="80" t="e">
        <f t="shared" si="40"/>
        <v>#NAME?</v>
      </c>
      <c r="FZ37" s="80" t="e">
        <f t="shared" si="40"/>
        <v>#NAME?</v>
      </c>
      <c r="GA37" s="80" t="e">
        <f t="shared" si="40"/>
        <v>#NAME?</v>
      </c>
      <c r="GB37" s="80" t="e">
        <f t="shared" si="40"/>
        <v>#NAME?</v>
      </c>
      <c r="GC37" s="80" t="e">
        <f t="shared" si="40"/>
        <v>#NAME?</v>
      </c>
      <c r="GD37" s="80" t="e">
        <f t="shared" si="40"/>
        <v>#NAME?</v>
      </c>
      <c r="GE37" s="80" t="e">
        <f t="shared" si="40"/>
        <v>#NAME?</v>
      </c>
      <c r="GF37" s="80" t="e">
        <f t="shared" si="40"/>
        <v>#NAME?</v>
      </c>
      <c r="GG37" s="80" t="e">
        <f t="shared" si="40"/>
        <v>#NAME?</v>
      </c>
      <c r="GH37" s="80" t="e">
        <f t="shared" si="40"/>
        <v>#NAME?</v>
      </c>
      <c r="GI37" s="80" t="e">
        <f t="shared" si="40"/>
        <v>#NAME?</v>
      </c>
      <c r="GJ37" s="80" t="e">
        <f t="shared" si="40"/>
        <v>#NAME?</v>
      </c>
      <c r="GK37" s="80" t="e">
        <f t="shared" si="40"/>
        <v>#NAME?</v>
      </c>
      <c r="GL37" s="80" t="e">
        <f t="shared" ref="GL37:HI37" si="41">_xlfn.SINGLE(ISS)*GL$12</f>
        <v>#NAME?</v>
      </c>
      <c r="GM37" s="80" t="e">
        <f t="shared" si="41"/>
        <v>#NAME?</v>
      </c>
      <c r="GN37" s="80" t="e">
        <f t="shared" si="41"/>
        <v>#NAME?</v>
      </c>
      <c r="GO37" s="80" t="e">
        <f t="shared" si="41"/>
        <v>#NAME?</v>
      </c>
      <c r="GP37" s="80" t="e">
        <f t="shared" si="41"/>
        <v>#NAME?</v>
      </c>
      <c r="GQ37" s="80" t="e">
        <f t="shared" si="41"/>
        <v>#NAME?</v>
      </c>
      <c r="GR37" s="80" t="e">
        <f t="shared" si="41"/>
        <v>#NAME?</v>
      </c>
      <c r="GS37" s="80" t="e">
        <f t="shared" si="41"/>
        <v>#NAME?</v>
      </c>
      <c r="GT37" s="80" t="e">
        <f t="shared" si="41"/>
        <v>#NAME?</v>
      </c>
      <c r="GU37" s="80" t="e">
        <f t="shared" si="41"/>
        <v>#NAME?</v>
      </c>
      <c r="GV37" s="80" t="e">
        <f t="shared" si="41"/>
        <v>#NAME?</v>
      </c>
      <c r="GW37" s="80" t="e">
        <f t="shared" si="41"/>
        <v>#NAME?</v>
      </c>
      <c r="GX37" s="80" t="e">
        <f t="shared" si="41"/>
        <v>#NAME?</v>
      </c>
      <c r="GY37" s="80" t="e">
        <f t="shared" si="41"/>
        <v>#NAME?</v>
      </c>
      <c r="GZ37" s="80" t="e">
        <f t="shared" si="41"/>
        <v>#NAME?</v>
      </c>
      <c r="HA37" s="80" t="e">
        <f t="shared" si="41"/>
        <v>#NAME?</v>
      </c>
      <c r="HB37" s="80" t="e">
        <f t="shared" si="41"/>
        <v>#NAME?</v>
      </c>
      <c r="HC37" s="80" t="e">
        <f t="shared" si="41"/>
        <v>#NAME?</v>
      </c>
      <c r="HD37" s="80" t="e">
        <f t="shared" si="41"/>
        <v>#NAME?</v>
      </c>
      <c r="HE37" s="80" t="e">
        <f t="shared" si="41"/>
        <v>#NAME?</v>
      </c>
      <c r="HF37" s="80" t="e">
        <f t="shared" si="41"/>
        <v>#NAME?</v>
      </c>
      <c r="HG37" s="80" t="e">
        <f t="shared" si="41"/>
        <v>#NAME?</v>
      </c>
      <c r="HH37" s="80" t="e">
        <f t="shared" si="41"/>
        <v>#NAME?</v>
      </c>
      <c r="HI37" s="80" t="e">
        <f t="shared" si="41"/>
        <v>#NAME?</v>
      </c>
    </row>
    <row r="38" spans="1:217" x14ac:dyDescent="0.2">
      <c r="A38" s="30" t="s">
        <v>88</v>
      </c>
      <c r="B38" s="80">
        <f t="shared" ref="B38:BM38" si="42">_xlfn.SINGLE(PIS)*SUM(B44,B47:B48,B50:B52)</f>
        <v>0</v>
      </c>
      <c r="C38" s="80">
        <f t="shared" si="42"/>
        <v>0</v>
      </c>
      <c r="D38" s="80">
        <f t="shared" si="42"/>
        <v>0</v>
      </c>
      <c r="E38" s="80">
        <f t="shared" si="42"/>
        <v>0</v>
      </c>
      <c r="F38" s="80">
        <f t="shared" si="42"/>
        <v>0</v>
      </c>
      <c r="G38" s="80">
        <f t="shared" si="42"/>
        <v>0</v>
      </c>
      <c r="H38" s="80">
        <f t="shared" si="42"/>
        <v>0</v>
      </c>
      <c r="I38" s="80">
        <f t="shared" si="42"/>
        <v>0</v>
      </c>
      <c r="J38" s="80">
        <f t="shared" si="42"/>
        <v>0</v>
      </c>
      <c r="K38" s="80">
        <f t="shared" si="42"/>
        <v>0</v>
      </c>
      <c r="L38" s="80">
        <f t="shared" si="42"/>
        <v>0</v>
      </c>
      <c r="M38" s="80">
        <f t="shared" si="42"/>
        <v>0</v>
      </c>
      <c r="N38" s="80">
        <f t="shared" si="42"/>
        <v>0</v>
      </c>
      <c r="O38" s="80">
        <f t="shared" si="42"/>
        <v>0</v>
      </c>
      <c r="P38" s="80">
        <f t="shared" si="42"/>
        <v>0</v>
      </c>
      <c r="Q38" s="80">
        <f t="shared" si="42"/>
        <v>0</v>
      </c>
      <c r="R38" s="80">
        <f t="shared" si="42"/>
        <v>0</v>
      </c>
      <c r="S38" s="80">
        <f t="shared" si="42"/>
        <v>0</v>
      </c>
      <c r="T38" s="80">
        <f t="shared" si="42"/>
        <v>0</v>
      </c>
      <c r="U38" s="80">
        <f t="shared" si="42"/>
        <v>0</v>
      </c>
      <c r="V38" s="80">
        <f t="shared" si="42"/>
        <v>0</v>
      </c>
      <c r="W38" s="80">
        <f t="shared" si="42"/>
        <v>0</v>
      </c>
      <c r="X38" s="80">
        <f t="shared" si="42"/>
        <v>0</v>
      </c>
      <c r="Y38" s="80">
        <f t="shared" si="42"/>
        <v>0</v>
      </c>
      <c r="Z38" s="80">
        <f t="shared" si="42"/>
        <v>0</v>
      </c>
      <c r="AA38" s="80">
        <f t="shared" si="42"/>
        <v>0</v>
      </c>
      <c r="AB38" s="80">
        <f t="shared" si="42"/>
        <v>0</v>
      </c>
      <c r="AC38" s="80">
        <f t="shared" si="42"/>
        <v>0</v>
      </c>
      <c r="AD38" s="80">
        <f t="shared" si="42"/>
        <v>0</v>
      </c>
      <c r="AE38" s="80">
        <f t="shared" si="42"/>
        <v>0</v>
      </c>
      <c r="AF38" s="80">
        <f t="shared" si="42"/>
        <v>0</v>
      </c>
      <c r="AG38" s="80">
        <f t="shared" si="42"/>
        <v>0</v>
      </c>
      <c r="AH38" s="80">
        <f t="shared" si="42"/>
        <v>0</v>
      </c>
      <c r="AI38" s="80">
        <f t="shared" si="42"/>
        <v>0</v>
      </c>
      <c r="AJ38" s="80">
        <f t="shared" si="42"/>
        <v>0</v>
      </c>
      <c r="AK38" s="80">
        <f t="shared" si="42"/>
        <v>0</v>
      </c>
      <c r="AL38" s="80">
        <f t="shared" si="42"/>
        <v>0</v>
      </c>
      <c r="AM38" s="80">
        <f t="shared" si="42"/>
        <v>0</v>
      </c>
      <c r="AN38" s="80">
        <f t="shared" si="42"/>
        <v>0</v>
      </c>
      <c r="AO38" s="80">
        <f t="shared" si="42"/>
        <v>0</v>
      </c>
      <c r="AP38" s="80">
        <f t="shared" si="42"/>
        <v>0</v>
      </c>
      <c r="AQ38" s="80">
        <f t="shared" si="42"/>
        <v>0</v>
      </c>
      <c r="AR38" s="80">
        <f t="shared" si="42"/>
        <v>0</v>
      </c>
      <c r="AS38" s="80">
        <f t="shared" si="42"/>
        <v>0</v>
      </c>
      <c r="AT38" s="80">
        <f t="shared" si="42"/>
        <v>0</v>
      </c>
      <c r="AU38" s="80">
        <f t="shared" si="42"/>
        <v>0</v>
      </c>
      <c r="AV38" s="80">
        <f t="shared" si="42"/>
        <v>0</v>
      </c>
      <c r="AW38" s="80">
        <f t="shared" si="42"/>
        <v>0</v>
      </c>
      <c r="AX38" s="80">
        <f t="shared" si="42"/>
        <v>0</v>
      </c>
      <c r="AY38" s="80">
        <f t="shared" si="42"/>
        <v>0</v>
      </c>
      <c r="AZ38" s="80">
        <f t="shared" si="42"/>
        <v>0</v>
      </c>
      <c r="BA38" s="80">
        <f t="shared" si="42"/>
        <v>0</v>
      </c>
      <c r="BB38" s="80">
        <f t="shared" si="42"/>
        <v>0</v>
      </c>
      <c r="BC38" s="80">
        <f t="shared" si="42"/>
        <v>0</v>
      </c>
      <c r="BD38" s="80">
        <f t="shared" si="42"/>
        <v>0</v>
      </c>
      <c r="BE38" s="80">
        <f t="shared" si="42"/>
        <v>0</v>
      </c>
      <c r="BF38" s="80">
        <f t="shared" si="42"/>
        <v>0</v>
      </c>
      <c r="BG38" s="80">
        <f t="shared" si="42"/>
        <v>0</v>
      </c>
      <c r="BH38" s="80">
        <f t="shared" si="42"/>
        <v>0</v>
      </c>
      <c r="BI38" s="80">
        <f t="shared" si="42"/>
        <v>0</v>
      </c>
      <c r="BJ38" s="80">
        <f t="shared" si="42"/>
        <v>0</v>
      </c>
      <c r="BK38" s="80">
        <f t="shared" si="42"/>
        <v>0</v>
      </c>
      <c r="BL38" s="80">
        <f t="shared" si="42"/>
        <v>0</v>
      </c>
      <c r="BM38" s="80">
        <f t="shared" si="42"/>
        <v>0</v>
      </c>
      <c r="BN38" s="80">
        <f t="shared" ref="BN38:DY38" si="43">_xlfn.SINGLE(PIS)*SUM(BN44,BN47:BN48,BN50:BN52)</f>
        <v>0</v>
      </c>
      <c r="BO38" s="80">
        <f t="shared" si="43"/>
        <v>0</v>
      </c>
      <c r="BP38" s="80">
        <f t="shared" si="43"/>
        <v>0</v>
      </c>
      <c r="BQ38" s="80">
        <f t="shared" si="43"/>
        <v>0</v>
      </c>
      <c r="BR38" s="80">
        <f t="shared" si="43"/>
        <v>0</v>
      </c>
      <c r="BS38" s="80">
        <f t="shared" si="43"/>
        <v>0</v>
      </c>
      <c r="BT38" s="80">
        <f t="shared" si="43"/>
        <v>0</v>
      </c>
      <c r="BU38" s="80">
        <f t="shared" si="43"/>
        <v>0</v>
      </c>
      <c r="BV38" s="80">
        <f t="shared" si="43"/>
        <v>0</v>
      </c>
      <c r="BW38" s="80">
        <f t="shared" si="43"/>
        <v>0</v>
      </c>
      <c r="BX38" s="80">
        <f t="shared" si="43"/>
        <v>0</v>
      </c>
      <c r="BY38" s="80">
        <f t="shared" si="43"/>
        <v>0</v>
      </c>
      <c r="BZ38" s="80">
        <f t="shared" si="43"/>
        <v>0</v>
      </c>
      <c r="CA38" s="80">
        <f t="shared" si="43"/>
        <v>0</v>
      </c>
      <c r="CB38" s="80">
        <f t="shared" si="43"/>
        <v>0</v>
      </c>
      <c r="CC38" s="80">
        <f t="shared" si="43"/>
        <v>0</v>
      </c>
      <c r="CD38" s="80">
        <f t="shared" si="43"/>
        <v>0</v>
      </c>
      <c r="CE38" s="80">
        <f t="shared" si="43"/>
        <v>0</v>
      </c>
      <c r="CF38" s="80">
        <f t="shared" si="43"/>
        <v>0</v>
      </c>
      <c r="CG38" s="80">
        <f t="shared" si="43"/>
        <v>0</v>
      </c>
      <c r="CH38" s="80">
        <f t="shared" si="43"/>
        <v>0</v>
      </c>
      <c r="CI38" s="80">
        <f t="shared" si="43"/>
        <v>0</v>
      </c>
      <c r="CJ38" s="80">
        <f t="shared" si="43"/>
        <v>0</v>
      </c>
      <c r="CK38" s="80">
        <f t="shared" si="43"/>
        <v>0</v>
      </c>
      <c r="CL38" s="80">
        <f t="shared" si="43"/>
        <v>0</v>
      </c>
      <c r="CM38" s="80">
        <f t="shared" si="43"/>
        <v>0</v>
      </c>
      <c r="CN38" s="80">
        <f t="shared" si="43"/>
        <v>0</v>
      </c>
      <c r="CO38" s="80">
        <f t="shared" si="43"/>
        <v>0</v>
      </c>
      <c r="CP38" s="80">
        <f t="shared" si="43"/>
        <v>0</v>
      </c>
      <c r="CQ38" s="80">
        <f t="shared" si="43"/>
        <v>0</v>
      </c>
      <c r="CR38" s="80">
        <f t="shared" si="43"/>
        <v>0</v>
      </c>
      <c r="CS38" s="80">
        <f t="shared" si="43"/>
        <v>0</v>
      </c>
      <c r="CT38" s="80">
        <f t="shared" si="43"/>
        <v>0</v>
      </c>
      <c r="CU38" s="80">
        <f t="shared" si="43"/>
        <v>0</v>
      </c>
      <c r="CV38" s="80">
        <f t="shared" si="43"/>
        <v>0</v>
      </c>
      <c r="CW38" s="80">
        <f t="shared" si="43"/>
        <v>0</v>
      </c>
      <c r="CX38" s="80">
        <f t="shared" si="43"/>
        <v>0</v>
      </c>
      <c r="CY38" s="80">
        <f t="shared" si="43"/>
        <v>0</v>
      </c>
      <c r="CZ38" s="80">
        <f t="shared" si="43"/>
        <v>0</v>
      </c>
      <c r="DA38" s="80">
        <f t="shared" si="43"/>
        <v>0</v>
      </c>
      <c r="DB38" s="80">
        <f t="shared" si="43"/>
        <v>0</v>
      </c>
      <c r="DC38" s="80">
        <f t="shared" si="43"/>
        <v>0</v>
      </c>
      <c r="DD38" s="80">
        <f t="shared" si="43"/>
        <v>0</v>
      </c>
      <c r="DE38" s="80">
        <f t="shared" si="43"/>
        <v>0</v>
      </c>
      <c r="DF38" s="80">
        <f t="shared" si="43"/>
        <v>0</v>
      </c>
      <c r="DG38" s="80">
        <f t="shared" si="43"/>
        <v>0</v>
      </c>
      <c r="DH38" s="80">
        <f t="shared" si="43"/>
        <v>0</v>
      </c>
      <c r="DI38" s="80">
        <f t="shared" si="43"/>
        <v>0</v>
      </c>
      <c r="DJ38" s="80">
        <f t="shared" si="43"/>
        <v>0</v>
      </c>
      <c r="DK38" s="80">
        <f t="shared" si="43"/>
        <v>0</v>
      </c>
      <c r="DL38" s="80">
        <f t="shared" si="43"/>
        <v>0</v>
      </c>
      <c r="DM38" s="80">
        <f t="shared" si="43"/>
        <v>0</v>
      </c>
      <c r="DN38" s="80">
        <f t="shared" si="43"/>
        <v>0</v>
      </c>
      <c r="DO38" s="80">
        <f t="shared" si="43"/>
        <v>0</v>
      </c>
      <c r="DP38" s="80">
        <f t="shared" si="43"/>
        <v>0</v>
      </c>
      <c r="DQ38" s="80">
        <f t="shared" si="43"/>
        <v>0</v>
      </c>
      <c r="DR38" s="80">
        <f t="shared" si="43"/>
        <v>0</v>
      </c>
      <c r="DS38" s="80">
        <f t="shared" si="43"/>
        <v>0</v>
      </c>
      <c r="DT38" s="80">
        <f t="shared" si="43"/>
        <v>0</v>
      </c>
      <c r="DU38" s="80">
        <f t="shared" si="43"/>
        <v>0</v>
      </c>
      <c r="DV38" s="80">
        <f t="shared" si="43"/>
        <v>0</v>
      </c>
      <c r="DW38" s="80">
        <f t="shared" si="43"/>
        <v>0</v>
      </c>
      <c r="DX38" s="80">
        <f t="shared" si="43"/>
        <v>0</v>
      </c>
      <c r="DY38" s="80">
        <f t="shared" si="43"/>
        <v>0</v>
      </c>
      <c r="DZ38" s="80">
        <f t="shared" ref="DZ38:GK38" si="44">_xlfn.SINGLE(PIS)*SUM(DZ44,DZ47:DZ48,DZ50:DZ52)</f>
        <v>0</v>
      </c>
      <c r="EA38" s="80">
        <f t="shared" si="44"/>
        <v>0</v>
      </c>
      <c r="EB38" s="80">
        <f t="shared" si="44"/>
        <v>0</v>
      </c>
      <c r="EC38" s="80">
        <f t="shared" si="44"/>
        <v>0</v>
      </c>
      <c r="ED38" s="80">
        <f t="shared" si="44"/>
        <v>0</v>
      </c>
      <c r="EE38" s="80">
        <f t="shared" si="44"/>
        <v>0</v>
      </c>
      <c r="EF38" s="80">
        <f t="shared" si="44"/>
        <v>0</v>
      </c>
      <c r="EG38" s="80">
        <f t="shared" si="44"/>
        <v>0</v>
      </c>
      <c r="EH38" s="80">
        <f t="shared" si="44"/>
        <v>0</v>
      </c>
      <c r="EI38" s="80">
        <f t="shared" si="44"/>
        <v>0</v>
      </c>
      <c r="EJ38" s="80">
        <f t="shared" si="44"/>
        <v>0</v>
      </c>
      <c r="EK38" s="80">
        <f t="shared" si="44"/>
        <v>0</v>
      </c>
      <c r="EL38" s="80">
        <f t="shared" si="44"/>
        <v>0</v>
      </c>
      <c r="EM38" s="80">
        <f t="shared" si="44"/>
        <v>0</v>
      </c>
      <c r="EN38" s="80">
        <f t="shared" si="44"/>
        <v>0</v>
      </c>
      <c r="EO38" s="80">
        <f t="shared" si="44"/>
        <v>0</v>
      </c>
      <c r="EP38" s="80">
        <f t="shared" si="44"/>
        <v>0</v>
      </c>
      <c r="EQ38" s="80">
        <f t="shared" si="44"/>
        <v>0</v>
      </c>
      <c r="ER38" s="80">
        <f t="shared" si="44"/>
        <v>0</v>
      </c>
      <c r="ES38" s="80">
        <f t="shared" si="44"/>
        <v>0</v>
      </c>
      <c r="ET38" s="80">
        <f t="shared" si="44"/>
        <v>0</v>
      </c>
      <c r="EU38" s="80">
        <f t="shared" si="44"/>
        <v>0</v>
      </c>
      <c r="EV38" s="80">
        <f t="shared" si="44"/>
        <v>0</v>
      </c>
      <c r="EW38" s="80">
        <f t="shared" si="44"/>
        <v>0</v>
      </c>
      <c r="EX38" s="80">
        <f t="shared" si="44"/>
        <v>0</v>
      </c>
      <c r="EY38" s="80">
        <f t="shared" si="44"/>
        <v>0</v>
      </c>
      <c r="EZ38" s="80">
        <f t="shared" si="44"/>
        <v>0</v>
      </c>
      <c r="FA38" s="80">
        <f t="shared" si="44"/>
        <v>0</v>
      </c>
      <c r="FB38" s="80">
        <f t="shared" si="44"/>
        <v>0</v>
      </c>
      <c r="FC38" s="80">
        <f t="shared" si="44"/>
        <v>0</v>
      </c>
      <c r="FD38" s="80">
        <f t="shared" si="44"/>
        <v>0</v>
      </c>
      <c r="FE38" s="80">
        <f t="shared" si="44"/>
        <v>0</v>
      </c>
      <c r="FF38" s="80">
        <f t="shared" si="44"/>
        <v>0</v>
      </c>
      <c r="FG38" s="80">
        <f t="shared" si="44"/>
        <v>0</v>
      </c>
      <c r="FH38" s="80">
        <f t="shared" si="44"/>
        <v>0</v>
      </c>
      <c r="FI38" s="80">
        <f t="shared" si="44"/>
        <v>0</v>
      </c>
      <c r="FJ38" s="80">
        <f t="shared" si="44"/>
        <v>0</v>
      </c>
      <c r="FK38" s="80">
        <f t="shared" si="44"/>
        <v>0</v>
      </c>
      <c r="FL38" s="80">
        <f t="shared" si="44"/>
        <v>0</v>
      </c>
      <c r="FM38" s="80">
        <f t="shared" si="44"/>
        <v>0</v>
      </c>
      <c r="FN38" s="80">
        <f t="shared" si="44"/>
        <v>0</v>
      </c>
      <c r="FO38" s="80">
        <f t="shared" si="44"/>
        <v>0</v>
      </c>
      <c r="FP38" s="80">
        <f t="shared" si="44"/>
        <v>0</v>
      </c>
      <c r="FQ38" s="80">
        <f t="shared" si="44"/>
        <v>0</v>
      </c>
      <c r="FR38" s="80">
        <f t="shared" si="44"/>
        <v>0</v>
      </c>
      <c r="FS38" s="80">
        <f t="shared" si="44"/>
        <v>0</v>
      </c>
      <c r="FT38" s="80">
        <f t="shared" si="44"/>
        <v>0</v>
      </c>
      <c r="FU38" s="80">
        <f t="shared" si="44"/>
        <v>0</v>
      </c>
      <c r="FV38" s="80">
        <f t="shared" si="44"/>
        <v>0</v>
      </c>
      <c r="FW38" s="80">
        <f t="shared" si="44"/>
        <v>0</v>
      </c>
      <c r="FX38" s="80">
        <f t="shared" si="44"/>
        <v>0</v>
      </c>
      <c r="FY38" s="80">
        <f t="shared" si="44"/>
        <v>0</v>
      </c>
      <c r="FZ38" s="80">
        <f t="shared" si="44"/>
        <v>0</v>
      </c>
      <c r="GA38" s="80">
        <f t="shared" si="44"/>
        <v>0</v>
      </c>
      <c r="GB38" s="80">
        <f t="shared" si="44"/>
        <v>0</v>
      </c>
      <c r="GC38" s="80">
        <f t="shared" si="44"/>
        <v>0</v>
      </c>
      <c r="GD38" s="80">
        <f t="shared" si="44"/>
        <v>0</v>
      </c>
      <c r="GE38" s="80">
        <f t="shared" si="44"/>
        <v>0</v>
      </c>
      <c r="GF38" s="80">
        <f t="shared" si="44"/>
        <v>0</v>
      </c>
      <c r="GG38" s="80">
        <f t="shared" si="44"/>
        <v>0</v>
      </c>
      <c r="GH38" s="80">
        <f t="shared" si="44"/>
        <v>0</v>
      </c>
      <c r="GI38" s="80">
        <f t="shared" si="44"/>
        <v>0</v>
      </c>
      <c r="GJ38" s="80">
        <f t="shared" si="44"/>
        <v>0</v>
      </c>
      <c r="GK38" s="80">
        <f t="shared" si="44"/>
        <v>0</v>
      </c>
      <c r="GL38" s="80">
        <f t="shared" ref="GL38:HI38" si="45">_xlfn.SINGLE(PIS)*SUM(GL44,GL47:GL48,GL50:GL52)</f>
        <v>0</v>
      </c>
      <c r="GM38" s="80">
        <f t="shared" si="45"/>
        <v>0</v>
      </c>
      <c r="GN38" s="80">
        <f t="shared" si="45"/>
        <v>0</v>
      </c>
      <c r="GO38" s="80">
        <f t="shared" si="45"/>
        <v>0</v>
      </c>
      <c r="GP38" s="80">
        <f t="shared" si="45"/>
        <v>0</v>
      </c>
      <c r="GQ38" s="80">
        <f t="shared" si="45"/>
        <v>0</v>
      </c>
      <c r="GR38" s="80">
        <f t="shared" si="45"/>
        <v>0</v>
      </c>
      <c r="GS38" s="80">
        <f t="shared" si="45"/>
        <v>0</v>
      </c>
      <c r="GT38" s="80">
        <f t="shared" si="45"/>
        <v>0</v>
      </c>
      <c r="GU38" s="80">
        <f t="shared" si="45"/>
        <v>0</v>
      </c>
      <c r="GV38" s="80">
        <f t="shared" si="45"/>
        <v>0</v>
      </c>
      <c r="GW38" s="80">
        <f t="shared" si="45"/>
        <v>0</v>
      </c>
      <c r="GX38" s="80">
        <f t="shared" si="45"/>
        <v>0</v>
      </c>
      <c r="GY38" s="80">
        <f t="shared" si="45"/>
        <v>0</v>
      </c>
      <c r="GZ38" s="80">
        <f t="shared" si="45"/>
        <v>0</v>
      </c>
      <c r="HA38" s="80">
        <f t="shared" si="45"/>
        <v>0</v>
      </c>
      <c r="HB38" s="80">
        <f t="shared" si="45"/>
        <v>0</v>
      </c>
      <c r="HC38" s="80">
        <f t="shared" si="45"/>
        <v>0</v>
      </c>
      <c r="HD38" s="80">
        <f t="shared" si="45"/>
        <v>0</v>
      </c>
      <c r="HE38" s="80">
        <f t="shared" si="45"/>
        <v>0</v>
      </c>
      <c r="HF38" s="80">
        <f t="shared" si="45"/>
        <v>0</v>
      </c>
      <c r="HG38" s="80">
        <f t="shared" si="45"/>
        <v>0</v>
      </c>
      <c r="HH38" s="80">
        <f t="shared" si="45"/>
        <v>0</v>
      </c>
      <c r="HI38" s="80">
        <f t="shared" si="45"/>
        <v>0</v>
      </c>
    </row>
    <row r="39" spans="1:217" x14ac:dyDescent="0.2">
      <c r="A39" s="30" t="s">
        <v>89</v>
      </c>
      <c r="B39" s="80">
        <f t="shared" ref="B39:BM39" si="46">_xlfn.SINGLE(COFINS)*SUM(B44,B47:B48,B50:B52)</f>
        <v>0</v>
      </c>
      <c r="C39" s="80">
        <f t="shared" si="46"/>
        <v>0</v>
      </c>
      <c r="D39" s="80">
        <f t="shared" si="46"/>
        <v>0</v>
      </c>
      <c r="E39" s="80">
        <f t="shared" si="46"/>
        <v>0</v>
      </c>
      <c r="F39" s="80">
        <f t="shared" si="46"/>
        <v>0</v>
      </c>
      <c r="G39" s="80">
        <f t="shared" si="46"/>
        <v>0</v>
      </c>
      <c r="H39" s="80">
        <f t="shared" si="46"/>
        <v>0</v>
      </c>
      <c r="I39" s="80">
        <f t="shared" si="46"/>
        <v>0</v>
      </c>
      <c r="J39" s="80">
        <f t="shared" si="46"/>
        <v>0</v>
      </c>
      <c r="K39" s="80">
        <f t="shared" si="46"/>
        <v>0</v>
      </c>
      <c r="L39" s="80">
        <f t="shared" si="46"/>
        <v>0</v>
      </c>
      <c r="M39" s="80">
        <f t="shared" si="46"/>
        <v>0</v>
      </c>
      <c r="N39" s="80">
        <f t="shared" si="46"/>
        <v>0</v>
      </c>
      <c r="O39" s="80">
        <f t="shared" si="46"/>
        <v>0</v>
      </c>
      <c r="P39" s="80">
        <f t="shared" si="46"/>
        <v>0</v>
      </c>
      <c r="Q39" s="80">
        <f t="shared" si="46"/>
        <v>0</v>
      </c>
      <c r="R39" s="80">
        <f t="shared" si="46"/>
        <v>0</v>
      </c>
      <c r="S39" s="80">
        <f t="shared" si="46"/>
        <v>0</v>
      </c>
      <c r="T39" s="80">
        <f t="shared" si="46"/>
        <v>0</v>
      </c>
      <c r="U39" s="80">
        <f t="shared" si="46"/>
        <v>0</v>
      </c>
      <c r="V39" s="80">
        <f t="shared" si="46"/>
        <v>0</v>
      </c>
      <c r="W39" s="80">
        <f t="shared" si="46"/>
        <v>0</v>
      </c>
      <c r="X39" s="80">
        <f t="shared" si="46"/>
        <v>0</v>
      </c>
      <c r="Y39" s="80">
        <f t="shared" si="46"/>
        <v>0</v>
      </c>
      <c r="Z39" s="80">
        <f t="shared" si="46"/>
        <v>0</v>
      </c>
      <c r="AA39" s="80">
        <f t="shared" si="46"/>
        <v>0</v>
      </c>
      <c r="AB39" s="80">
        <f t="shared" si="46"/>
        <v>0</v>
      </c>
      <c r="AC39" s="80">
        <f t="shared" si="46"/>
        <v>0</v>
      </c>
      <c r="AD39" s="80">
        <f t="shared" si="46"/>
        <v>0</v>
      </c>
      <c r="AE39" s="80">
        <f t="shared" si="46"/>
        <v>0</v>
      </c>
      <c r="AF39" s="80">
        <f t="shared" si="46"/>
        <v>0</v>
      </c>
      <c r="AG39" s="80">
        <f t="shared" si="46"/>
        <v>0</v>
      </c>
      <c r="AH39" s="80">
        <f t="shared" si="46"/>
        <v>0</v>
      </c>
      <c r="AI39" s="80">
        <f t="shared" si="46"/>
        <v>0</v>
      </c>
      <c r="AJ39" s="80">
        <f t="shared" si="46"/>
        <v>0</v>
      </c>
      <c r="AK39" s="80">
        <f t="shared" si="46"/>
        <v>0</v>
      </c>
      <c r="AL39" s="80">
        <f t="shared" si="46"/>
        <v>0</v>
      </c>
      <c r="AM39" s="80">
        <f t="shared" si="46"/>
        <v>0</v>
      </c>
      <c r="AN39" s="80">
        <f t="shared" si="46"/>
        <v>0</v>
      </c>
      <c r="AO39" s="80">
        <f t="shared" si="46"/>
        <v>0</v>
      </c>
      <c r="AP39" s="80">
        <f t="shared" si="46"/>
        <v>0</v>
      </c>
      <c r="AQ39" s="80">
        <f t="shared" si="46"/>
        <v>0</v>
      </c>
      <c r="AR39" s="80">
        <f t="shared" si="46"/>
        <v>0</v>
      </c>
      <c r="AS39" s="80">
        <f t="shared" si="46"/>
        <v>0</v>
      </c>
      <c r="AT39" s="80">
        <f t="shared" si="46"/>
        <v>0</v>
      </c>
      <c r="AU39" s="80">
        <f t="shared" si="46"/>
        <v>0</v>
      </c>
      <c r="AV39" s="80">
        <f t="shared" si="46"/>
        <v>0</v>
      </c>
      <c r="AW39" s="80">
        <f t="shared" si="46"/>
        <v>0</v>
      </c>
      <c r="AX39" s="80">
        <f t="shared" si="46"/>
        <v>0</v>
      </c>
      <c r="AY39" s="80">
        <f t="shared" si="46"/>
        <v>0</v>
      </c>
      <c r="AZ39" s="80">
        <f t="shared" si="46"/>
        <v>0</v>
      </c>
      <c r="BA39" s="80">
        <f t="shared" si="46"/>
        <v>0</v>
      </c>
      <c r="BB39" s="80">
        <f t="shared" si="46"/>
        <v>0</v>
      </c>
      <c r="BC39" s="80">
        <f t="shared" si="46"/>
        <v>0</v>
      </c>
      <c r="BD39" s="80">
        <f t="shared" si="46"/>
        <v>0</v>
      </c>
      <c r="BE39" s="80">
        <f t="shared" si="46"/>
        <v>0</v>
      </c>
      <c r="BF39" s="80">
        <f t="shared" si="46"/>
        <v>0</v>
      </c>
      <c r="BG39" s="80">
        <f t="shared" si="46"/>
        <v>0</v>
      </c>
      <c r="BH39" s="80">
        <f t="shared" si="46"/>
        <v>0</v>
      </c>
      <c r="BI39" s="80">
        <f t="shared" si="46"/>
        <v>0</v>
      </c>
      <c r="BJ39" s="80">
        <f t="shared" si="46"/>
        <v>0</v>
      </c>
      <c r="BK39" s="80">
        <f t="shared" si="46"/>
        <v>0</v>
      </c>
      <c r="BL39" s="80">
        <f t="shared" si="46"/>
        <v>0</v>
      </c>
      <c r="BM39" s="80">
        <f t="shared" si="46"/>
        <v>0</v>
      </c>
      <c r="BN39" s="80">
        <f t="shared" ref="BN39:DY39" si="47">_xlfn.SINGLE(COFINS)*SUM(BN44,BN47:BN48,BN50:BN52)</f>
        <v>0</v>
      </c>
      <c r="BO39" s="80">
        <f t="shared" si="47"/>
        <v>0</v>
      </c>
      <c r="BP39" s="80">
        <f t="shared" si="47"/>
        <v>0</v>
      </c>
      <c r="BQ39" s="80">
        <f t="shared" si="47"/>
        <v>0</v>
      </c>
      <c r="BR39" s="80">
        <f t="shared" si="47"/>
        <v>0</v>
      </c>
      <c r="BS39" s="80">
        <f t="shared" si="47"/>
        <v>0</v>
      </c>
      <c r="BT39" s="80">
        <f t="shared" si="47"/>
        <v>0</v>
      </c>
      <c r="BU39" s="80">
        <f t="shared" si="47"/>
        <v>0</v>
      </c>
      <c r="BV39" s="80">
        <f t="shared" si="47"/>
        <v>0</v>
      </c>
      <c r="BW39" s="80">
        <f t="shared" si="47"/>
        <v>0</v>
      </c>
      <c r="BX39" s="80">
        <f t="shared" si="47"/>
        <v>0</v>
      </c>
      <c r="BY39" s="80">
        <f t="shared" si="47"/>
        <v>0</v>
      </c>
      <c r="BZ39" s="80">
        <f t="shared" si="47"/>
        <v>0</v>
      </c>
      <c r="CA39" s="80">
        <f t="shared" si="47"/>
        <v>0</v>
      </c>
      <c r="CB39" s="80">
        <f t="shared" si="47"/>
        <v>0</v>
      </c>
      <c r="CC39" s="80">
        <f t="shared" si="47"/>
        <v>0</v>
      </c>
      <c r="CD39" s="80">
        <f t="shared" si="47"/>
        <v>0</v>
      </c>
      <c r="CE39" s="80">
        <f t="shared" si="47"/>
        <v>0</v>
      </c>
      <c r="CF39" s="80">
        <f t="shared" si="47"/>
        <v>0</v>
      </c>
      <c r="CG39" s="80">
        <f t="shared" si="47"/>
        <v>0</v>
      </c>
      <c r="CH39" s="80">
        <f t="shared" si="47"/>
        <v>0</v>
      </c>
      <c r="CI39" s="80">
        <f t="shared" si="47"/>
        <v>0</v>
      </c>
      <c r="CJ39" s="80">
        <f t="shared" si="47"/>
        <v>0</v>
      </c>
      <c r="CK39" s="80">
        <f t="shared" si="47"/>
        <v>0</v>
      </c>
      <c r="CL39" s="80">
        <f t="shared" si="47"/>
        <v>0</v>
      </c>
      <c r="CM39" s="80">
        <f t="shared" si="47"/>
        <v>0</v>
      </c>
      <c r="CN39" s="80">
        <f t="shared" si="47"/>
        <v>0</v>
      </c>
      <c r="CO39" s="80">
        <f t="shared" si="47"/>
        <v>0</v>
      </c>
      <c r="CP39" s="80">
        <f t="shared" si="47"/>
        <v>0</v>
      </c>
      <c r="CQ39" s="80">
        <f t="shared" si="47"/>
        <v>0</v>
      </c>
      <c r="CR39" s="80">
        <f t="shared" si="47"/>
        <v>0</v>
      </c>
      <c r="CS39" s="80">
        <f t="shared" si="47"/>
        <v>0</v>
      </c>
      <c r="CT39" s="80">
        <f t="shared" si="47"/>
        <v>0</v>
      </c>
      <c r="CU39" s="80">
        <f t="shared" si="47"/>
        <v>0</v>
      </c>
      <c r="CV39" s="80">
        <f t="shared" si="47"/>
        <v>0</v>
      </c>
      <c r="CW39" s="80">
        <f t="shared" si="47"/>
        <v>0</v>
      </c>
      <c r="CX39" s="80">
        <f t="shared" si="47"/>
        <v>0</v>
      </c>
      <c r="CY39" s="80">
        <f t="shared" si="47"/>
        <v>0</v>
      </c>
      <c r="CZ39" s="80">
        <f t="shared" si="47"/>
        <v>0</v>
      </c>
      <c r="DA39" s="80">
        <f t="shared" si="47"/>
        <v>0</v>
      </c>
      <c r="DB39" s="80">
        <f t="shared" si="47"/>
        <v>0</v>
      </c>
      <c r="DC39" s="80">
        <f t="shared" si="47"/>
        <v>0</v>
      </c>
      <c r="DD39" s="80">
        <f t="shared" si="47"/>
        <v>0</v>
      </c>
      <c r="DE39" s="80">
        <f t="shared" si="47"/>
        <v>0</v>
      </c>
      <c r="DF39" s="80">
        <f t="shared" si="47"/>
        <v>0</v>
      </c>
      <c r="DG39" s="80">
        <f t="shared" si="47"/>
        <v>0</v>
      </c>
      <c r="DH39" s="80">
        <f t="shared" si="47"/>
        <v>0</v>
      </c>
      <c r="DI39" s="80">
        <f t="shared" si="47"/>
        <v>0</v>
      </c>
      <c r="DJ39" s="80">
        <f t="shared" si="47"/>
        <v>0</v>
      </c>
      <c r="DK39" s="80">
        <f t="shared" si="47"/>
        <v>0</v>
      </c>
      <c r="DL39" s="80">
        <f t="shared" si="47"/>
        <v>0</v>
      </c>
      <c r="DM39" s="80">
        <f t="shared" si="47"/>
        <v>0</v>
      </c>
      <c r="DN39" s="80">
        <f t="shared" si="47"/>
        <v>0</v>
      </c>
      <c r="DO39" s="80">
        <f t="shared" si="47"/>
        <v>0</v>
      </c>
      <c r="DP39" s="80">
        <f t="shared" si="47"/>
        <v>0</v>
      </c>
      <c r="DQ39" s="80">
        <f t="shared" si="47"/>
        <v>0</v>
      </c>
      <c r="DR39" s="80">
        <f t="shared" si="47"/>
        <v>0</v>
      </c>
      <c r="DS39" s="80">
        <f t="shared" si="47"/>
        <v>0</v>
      </c>
      <c r="DT39" s="80">
        <f t="shared" si="47"/>
        <v>0</v>
      </c>
      <c r="DU39" s="80">
        <f t="shared" si="47"/>
        <v>0</v>
      </c>
      <c r="DV39" s="80">
        <f t="shared" si="47"/>
        <v>0</v>
      </c>
      <c r="DW39" s="80">
        <f t="shared" si="47"/>
        <v>0</v>
      </c>
      <c r="DX39" s="80">
        <f t="shared" si="47"/>
        <v>0</v>
      </c>
      <c r="DY39" s="80">
        <f t="shared" si="47"/>
        <v>0</v>
      </c>
      <c r="DZ39" s="80">
        <f t="shared" ref="DZ39:GK39" si="48">_xlfn.SINGLE(COFINS)*SUM(DZ44,DZ47:DZ48,DZ50:DZ52)</f>
        <v>0</v>
      </c>
      <c r="EA39" s="80">
        <f t="shared" si="48"/>
        <v>0</v>
      </c>
      <c r="EB39" s="80">
        <f t="shared" si="48"/>
        <v>0</v>
      </c>
      <c r="EC39" s="80">
        <f t="shared" si="48"/>
        <v>0</v>
      </c>
      <c r="ED39" s="80">
        <f t="shared" si="48"/>
        <v>0</v>
      </c>
      <c r="EE39" s="80">
        <f t="shared" si="48"/>
        <v>0</v>
      </c>
      <c r="EF39" s="80">
        <f t="shared" si="48"/>
        <v>0</v>
      </c>
      <c r="EG39" s="80">
        <f t="shared" si="48"/>
        <v>0</v>
      </c>
      <c r="EH39" s="80">
        <f t="shared" si="48"/>
        <v>0</v>
      </c>
      <c r="EI39" s="80">
        <f t="shared" si="48"/>
        <v>0</v>
      </c>
      <c r="EJ39" s="80">
        <f t="shared" si="48"/>
        <v>0</v>
      </c>
      <c r="EK39" s="80">
        <f t="shared" si="48"/>
        <v>0</v>
      </c>
      <c r="EL39" s="80">
        <f t="shared" si="48"/>
        <v>0</v>
      </c>
      <c r="EM39" s="80">
        <f t="shared" si="48"/>
        <v>0</v>
      </c>
      <c r="EN39" s="80">
        <f t="shared" si="48"/>
        <v>0</v>
      </c>
      <c r="EO39" s="80">
        <f t="shared" si="48"/>
        <v>0</v>
      </c>
      <c r="EP39" s="80">
        <f t="shared" si="48"/>
        <v>0</v>
      </c>
      <c r="EQ39" s="80">
        <f t="shared" si="48"/>
        <v>0</v>
      </c>
      <c r="ER39" s="80">
        <f t="shared" si="48"/>
        <v>0</v>
      </c>
      <c r="ES39" s="80">
        <f t="shared" si="48"/>
        <v>0</v>
      </c>
      <c r="ET39" s="80">
        <f t="shared" si="48"/>
        <v>0</v>
      </c>
      <c r="EU39" s="80">
        <f t="shared" si="48"/>
        <v>0</v>
      </c>
      <c r="EV39" s="80">
        <f t="shared" si="48"/>
        <v>0</v>
      </c>
      <c r="EW39" s="80">
        <f t="shared" si="48"/>
        <v>0</v>
      </c>
      <c r="EX39" s="80">
        <f t="shared" si="48"/>
        <v>0</v>
      </c>
      <c r="EY39" s="80">
        <f t="shared" si="48"/>
        <v>0</v>
      </c>
      <c r="EZ39" s="80">
        <f t="shared" si="48"/>
        <v>0</v>
      </c>
      <c r="FA39" s="80">
        <f t="shared" si="48"/>
        <v>0</v>
      </c>
      <c r="FB39" s="80">
        <f t="shared" si="48"/>
        <v>0</v>
      </c>
      <c r="FC39" s="80">
        <f t="shared" si="48"/>
        <v>0</v>
      </c>
      <c r="FD39" s="80">
        <f t="shared" si="48"/>
        <v>0</v>
      </c>
      <c r="FE39" s="80">
        <f t="shared" si="48"/>
        <v>0</v>
      </c>
      <c r="FF39" s="80">
        <f t="shared" si="48"/>
        <v>0</v>
      </c>
      <c r="FG39" s="80">
        <f t="shared" si="48"/>
        <v>0</v>
      </c>
      <c r="FH39" s="80">
        <f t="shared" si="48"/>
        <v>0</v>
      </c>
      <c r="FI39" s="80">
        <f t="shared" si="48"/>
        <v>0</v>
      </c>
      <c r="FJ39" s="80">
        <f t="shared" si="48"/>
        <v>0</v>
      </c>
      <c r="FK39" s="80">
        <f t="shared" si="48"/>
        <v>0</v>
      </c>
      <c r="FL39" s="80">
        <f t="shared" si="48"/>
        <v>0</v>
      </c>
      <c r="FM39" s="80">
        <f t="shared" si="48"/>
        <v>0</v>
      </c>
      <c r="FN39" s="80">
        <f t="shared" si="48"/>
        <v>0</v>
      </c>
      <c r="FO39" s="80">
        <f t="shared" si="48"/>
        <v>0</v>
      </c>
      <c r="FP39" s="80">
        <f t="shared" si="48"/>
        <v>0</v>
      </c>
      <c r="FQ39" s="80">
        <f t="shared" si="48"/>
        <v>0</v>
      </c>
      <c r="FR39" s="80">
        <f t="shared" si="48"/>
        <v>0</v>
      </c>
      <c r="FS39" s="80">
        <f t="shared" si="48"/>
        <v>0</v>
      </c>
      <c r="FT39" s="80">
        <f t="shared" si="48"/>
        <v>0</v>
      </c>
      <c r="FU39" s="80">
        <f t="shared" si="48"/>
        <v>0</v>
      </c>
      <c r="FV39" s="80">
        <f t="shared" si="48"/>
        <v>0</v>
      </c>
      <c r="FW39" s="80">
        <f t="shared" si="48"/>
        <v>0</v>
      </c>
      <c r="FX39" s="80">
        <f t="shared" si="48"/>
        <v>0</v>
      </c>
      <c r="FY39" s="80">
        <f t="shared" si="48"/>
        <v>0</v>
      </c>
      <c r="FZ39" s="80">
        <f t="shared" si="48"/>
        <v>0</v>
      </c>
      <c r="GA39" s="80">
        <f t="shared" si="48"/>
        <v>0</v>
      </c>
      <c r="GB39" s="80">
        <f t="shared" si="48"/>
        <v>0</v>
      </c>
      <c r="GC39" s="80">
        <f t="shared" si="48"/>
        <v>0</v>
      </c>
      <c r="GD39" s="80">
        <f t="shared" si="48"/>
        <v>0</v>
      </c>
      <c r="GE39" s="80">
        <f t="shared" si="48"/>
        <v>0</v>
      </c>
      <c r="GF39" s="80">
        <f t="shared" si="48"/>
        <v>0</v>
      </c>
      <c r="GG39" s="80">
        <f t="shared" si="48"/>
        <v>0</v>
      </c>
      <c r="GH39" s="80">
        <f t="shared" si="48"/>
        <v>0</v>
      </c>
      <c r="GI39" s="80">
        <f t="shared" si="48"/>
        <v>0</v>
      </c>
      <c r="GJ39" s="80">
        <f t="shared" si="48"/>
        <v>0</v>
      </c>
      <c r="GK39" s="80">
        <f t="shared" si="48"/>
        <v>0</v>
      </c>
      <c r="GL39" s="80">
        <f t="shared" ref="GL39:HI39" si="49">_xlfn.SINGLE(COFINS)*SUM(GL44,GL47:GL48,GL50:GL52)</f>
        <v>0</v>
      </c>
      <c r="GM39" s="80">
        <f t="shared" si="49"/>
        <v>0</v>
      </c>
      <c r="GN39" s="80">
        <f t="shared" si="49"/>
        <v>0</v>
      </c>
      <c r="GO39" s="80">
        <f t="shared" si="49"/>
        <v>0</v>
      </c>
      <c r="GP39" s="80">
        <f t="shared" si="49"/>
        <v>0</v>
      </c>
      <c r="GQ39" s="80">
        <f t="shared" si="49"/>
        <v>0</v>
      </c>
      <c r="GR39" s="80">
        <f t="shared" si="49"/>
        <v>0</v>
      </c>
      <c r="GS39" s="80">
        <f t="shared" si="49"/>
        <v>0</v>
      </c>
      <c r="GT39" s="80">
        <f t="shared" si="49"/>
        <v>0</v>
      </c>
      <c r="GU39" s="80">
        <f t="shared" si="49"/>
        <v>0</v>
      </c>
      <c r="GV39" s="80">
        <f t="shared" si="49"/>
        <v>0</v>
      </c>
      <c r="GW39" s="80">
        <f t="shared" si="49"/>
        <v>0</v>
      </c>
      <c r="GX39" s="80">
        <f t="shared" si="49"/>
        <v>0</v>
      </c>
      <c r="GY39" s="80">
        <f t="shared" si="49"/>
        <v>0</v>
      </c>
      <c r="GZ39" s="80">
        <f t="shared" si="49"/>
        <v>0</v>
      </c>
      <c r="HA39" s="80">
        <f t="shared" si="49"/>
        <v>0</v>
      </c>
      <c r="HB39" s="80">
        <f t="shared" si="49"/>
        <v>0</v>
      </c>
      <c r="HC39" s="80">
        <f t="shared" si="49"/>
        <v>0</v>
      </c>
      <c r="HD39" s="80">
        <f t="shared" si="49"/>
        <v>0</v>
      </c>
      <c r="HE39" s="80">
        <f t="shared" si="49"/>
        <v>0</v>
      </c>
      <c r="HF39" s="80">
        <f t="shared" si="49"/>
        <v>0</v>
      </c>
      <c r="HG39" s="80">
        <f t="shared" si="49"/>
        <v>0</v>
      </c>
      <c r="HH39" s="80">
        <f t="shared" si="49"/>
        <v>0</v>
      </c>
      <c r="HI39" s="80">
        <f t="shared" si="49"/>
        <v>0</v>
      </c>
    </row>
    <row r="41" spans="1:217" s="22" customFormat="1" x14ac:dyDescent="0.2">
      <c r="A41" s="34" t="s">
        <v>90</v>
      </c>
      <c r="B41" s="83">
        <f t="shared" ref="B41:BM41" si="50">B12-B34</f>
        <v>0</v>
      </c>
      <c r="C41" s="83">
        <f t="shared" si="50"/>
        <v>0</v>
      </c>
      <c r="D41" s="83">
        <f t="shared" si="50"/>
        <v>0</v>
      </c>
      <c r="E41" s="83">
        <f t="shared" si="50"/>
        <v>0</v>
      </c>
      <c r="F41" s="83">
        <f t="shared" si="50"/>
        <v>0</v>
      </c>
      <c r="G41" s="83">
        <f t="shared" si="50"/>
        <v>0</v>
      </c>
      <c r="H41" s="83">
        <f t="shared" si="50"/>
        <v>0</v>
      </c>
      <c r="I41" s="83">
        <f t="shared" si="50"/>
        <v>0</v>
      </c>
      <c r="J41" s="83">
        <f t="shared" si="50"/>
        <v>0</v>
      </c>
      <c r="K41" s="83">
        <f t="shared" si="50"/>
        <v>0</v>
      </c>
      <c r="L41" s="83">
        <f t="shared" si="50"/>
        <v>0</v>
      </c>
      <c r="M41" s="83">
        <f t="shared" si="50"/>
        <v>0</v>
      </c>
      <c r="N41" s="83">
        <f t="shared" si="50"/>
        <v>0</v>
      </c>
      <c r="O41" s="83">
        <f t="shared" si="50"/>
        <v>0</v>
      </c>
      <c r="P41" s="83">
        <f t="shared" si="50"/>
        <v>0</v>
      </c>
      <c r="Q41" s="83">
        <f t="shared" si="50"/>
        <v>0</v>
      </c>
      <c r="R41" s="83">
        <f t="shared" si="50"/>
        <v>0</v>
      </c>
      <c r="S41" s="83">
        <f t="shared" si="50"/>
        <v>0</v>
      </c>
      <c r="T41" s="83">
        <f t="shared" si="50"/>
        <v>0</v>
      </c>
      <c r="U41" s="83" t="e">
        <f t="shared" si="50"/>
        <v>#NAME?</v>
      </c>
      <c r="V41" s="83" t="e">
        <f t="shared" si="50"/>
        <v>#NAME?</v>
      </c>
      <c r="W41" s="83" t="e">
        <f t="shared" si="50"/>
        <v>#NAME?</v>
      </c>
      <c r="X41" s="83" t="e">
        <f t="shared" si="50"/>
        <v>#NAME?</v>
      </c>
      <c r="Y41" s="83" t="e">
        <f t="shared" si="50"/>
        <v>#NAME?</v>
      </c>
      <c r="Z41" s="83" t="e">
        <f t="shared" si="50"/>
        <v>#NAME?</v>
      </c>
      <c r="AA41" s="83" t="e">
        <f t="shared" si="50"/>
        <v>#NAME?</v>
      </c>
      <c r="AB41" s="83" t="e">
        <f t="shared" si="50"/>
        <v>#NAME?</v>
      </c>
      <c r="AC41" s="83" t="e">
        <f t="shared" si="50"/>
        <v>#NAME?</v>
      </c>
      <c r="AD41" s="83" t="e">
        <f t="shared" si="50"/>
        <v>#NAME?</v>
      </c>
      <c r="AE41" s="83" t="e">
        <f t="shared" si="50"/>
        <v>#NAME?</v>
      </c>
      <c r="AF41" s="83" t="e">
        <f t="shared" si="50"/>
        <v>#NAME?</v>
      </c>
      <c r="AG41" s="83" t="e">
        <f t="shared" si="50"/>
        <v>#NAME?</v>
      </c>
      <c r="AH41" s="83" t="e">
        <f t="shared" si="50"/>
        <v>#NAME?</v>
      </c>
      <c r="AI41" s="83" t="e">
        <f t="shared" si="50"/>
        <v>#NAME?</v>
      </c>
      <c r="AJ41" s="83" t="e">
        <f t="shared" si="50"/>
        <v>#NAME?</v>
      </c>
      <c r="AK41" s="83" t="e">
        <f t="shared" si="50"/>
        <v>#NAME?</v>
      </c>
      <c r="AL41" s="83" t="e">
        <f t="shared" si="50"/>
        <v>#NAME?</v>
      </c>
      <c r="AM41" s="83" t="e">
        <f t="shared" si="50"/>
        <v>#NAME?</v>
      </c>
      <c r="AN41" s="83" t="e">
        <f t="shared" si="50"/>
        <v>#NAME?</v>
      </c>
      <c r="AO41" s="83" t="e">
        <f t="shared" si="50"/>
        <v>#NAME?</v>
      </c>
      <c r="AP41" s="83" t="e">
        <f t="shared" si="50"/>
        <v>#NAME?</v>
      </c>
      <c r="AQ41" s="83" t="e">
        <f t="shared" si="50"/>
        <v>#NAME?</v>
      </c>
      <c r="AR41" s="83" t="e">
        <f t="shared" si="50"/>
        <v>#NAME?</v>
      </c>
      <c r="AS41" s="83" t="e">
        <f t="shared" si="50"/>
        <v>#NAME?</v>
      </c>
      <c r="AT41" s="83" t="e">
        <f t="shared" si="50"/>
        <v>#NAME?</v>
      </c>
      <c r="AU41" s="83" t="e">
        <f t="shared" si="50"/>
        <v>#NAME?</v>
      </c>
      <c r="AV41" s="83" t="e">
        <f t="shared" si="50"/>
        <v>#NAME?</v>
      </c>
      <c r="AW41" s="83" t="e">
        <f t="shared" si="50"/>
        <v>#NAME?</v>
      </c>
      <c r="AX41" s="83" t="e">
        <f t="shared" si="50"/>
        <v>#NAME?</v>
      </c>
      <c r="AY41" s="83" t="e">
        <f t="shared" si="50"/>
        <v>#NAME?</v>
      </c>
      <c r="AZ41" s="83" t="e">
        <f t="shared" si="50"/>
        <v>#NAME?</v>
      </c>
      <c r="BA41" s="83" t="e">
        <f t="shared" si="50"/>
        <v>#NAME?</v>
      </c>
      <c r="BB41" s="83" t="e">
        <f t="shared" si="50"/>
        <v>#NAME?</v>
      </c>
      <c r="BC41" s="83" t="e">
        <f t="shared" si="50"/>
        <v>#NAME?</v>
      </c>
      <c r="BD41" s="83" t="e">
        <f t="shared" si="50"/>
        <v>#NAME?</v>
      </c>
      <c r="BE41" s="83" t="e">
        <f t="shared" si="50"/>
        <v>#NAME?</v>
      </c>
      <c r="BF41" s="83" t="e">
        <f t="shared" si="50"/>
        <v>#NAME?</v>
      </c>
      <c r="BG41" s="83" t="e">
        <f t="shared" si="50"/>
        <v>#NAME?</v>
      </c>
      <c r="BH41" s="83" t="e">
        <f t="shared" si="50"/>
        <v>#NAME?</v>
      </c>
      <c r="BI41" s="83" t="e">
        <f t="shared" si="50"/>
        <v>#NAME?</v>
      </c>
      <c r="BJ41" s="83" t="e">
        <f t="shared" si="50"/>
        <v>#NAME?</v>
      </c>
      <c r="BK41" s="83" t="e">
        <f t="shared" si="50"/>
        <v>#NAME?</v>
      </c>
      <c r="BL41" s="83" t="e">
        <f t="shared" si="50"/>
        <v>#NAME?</v>
      </c>
      <c r="BM41" s="83" t="e">
        <f t="shared" si="50"/>
        <v>#NAME?</v>
      </c>
      <c r="BN41" s="83" t="e">
        <f t="shared" ref="BN41:DY41" si="51">BN12-BN34</f>
        <v>#NAME?</v>
      </c>
      <c r="BO41" s="83" t="e">
        <f t="shared" si="51"/>
        <v>#NAME?</v>
      </c>
      <c r="BP41" s="83" t="e">
        <f t="shared" si="51"/>
        <v>#NAME?</v>
      </c>
      <c r="BQ41" s="83" t="e">
        <f t="shared" si="51"/>
        <v>#NAME?</v>
      </c>
      <c r="BR41" s="83" t="e">
        <f t="shared" si="51"/>
        <v>#NAME?</v>
      </c>
      <c r="BS41" s="83" t="e">
        <f t="shared" si="51"/>
        <v>#NAME?</v>
      </c>
      <c r="BT41" s="83" t="e">
        <f t="shared" si="51"/>
        <v>#NAME?</v>
      </c>
      <c r="BU41" s="83" t="e">
        <f t="shared" si="51"/>
        <v>#NAME?</v>
      </c>
      <c r="BV41" s="83" t="e">
        <f t="shared" si="51"/>
        <v>#NAME?</v>
      </c>
      <c r="BW41" s="83" t="e">
        <f t="shared" si="51"/>
        <v>#NAME?</v>
      </c>
      <c r="BX41" s="83" t="e">
        <f t="shared" si="51"/>
        <v>#NAME?</v>
      </c>
      <c r="BY41" s="83" t="e">
        <f t="shared" si="51"/>
        <v>#NAME?</v>
      </c>
      <c r="BZ41" s="83" t="e">
        <f t="shared" si="51"/>
        <v>#NAME?</v>
      </c>
      <c r="CA41" s="83" t="e">
        <f t="shared" si="51"/>
        <v>#NAME?</v>
      </c>
      <c r="CB41" s="83" t="e">
        <f t="shared" si="51"/>
        <v>#NAME?</v>
      </c>
      <c r="CC41" s="83" t="e">
        <f t="shared" si="51"/>
        <v>#NAME?</v>
      </c>
      <c r="CD41" s="83" t="e">
        <f t="shared" si="51"/>
        <v>#NAME?</v>
      </c>
      <c r="CE41" s="83" t="e">
        <f t="shared" si="51"/>
        <v>#NAME?</v>
      </c>
      <c r="CF41" s="83" t="e">
        <f t="shared" si="51"/>
        <v>#NAME?</v>
      </c>
      <c r="CG41" s="83" t="e">
        <f t="shared" si="51"/>
        <v>#NAME?</v>
      </c>
      <c r="CH41" s="83" t="e">
        <f t="shared" si="51"/>
        <v>#NAME?</v>
      </c>
      <c r="CI41" s="83" t="e">
        <f t="shared" si="51"/>
        <v>#NAME?</v>
      </c>
      <c r="CJ41" s="83" t="e">
        <f t="shared" si="51"/>
        <v>#NAME?</v>
      </c>
      <c r="CK41" s="83" t="e">
        <f t="shared" si="51"/>
        <v>#NAME?</v>
      </c>
      <c r="CL41" s="83" t="e">
        <f t="shared" si="51"/>
        <v>#NAME?</v>
      </c>
      <c r="CM41" s="83" t="e">
        <f t="shared" si="51"/>
        <v>#NAME?</v>
      </c>
      <c r="CN41" s="83" t="e">
        <f t="shared" si="51"/>
        <v>#NAME?</v>
      </c>
      <c r="CO41" s="83" t="e">
        <f t="shared" si="51"/>
        <v>#NAME?</v>
      </c>
      <c r="CP41" s="83" t="e">
        <f t="shared" si="51"/>
        <v>#NAME?</v>
      </c>
      <c r="CQ41" s="83" t="e">
        <f t="shared" si="51"/>
        <v>#NAME?</v>
      </c>
      <c r="CR41" s="83" t="e">
        <f t="shared" si="51"/>
        <v>#NAME?</v>
      </c>
      <c r="CS41" s="83" t="e">
        <f t="shared" si="51"/>
        <v>#NAME?</v>
      </c>
      <c r="CT41" s="83" t="e">
        <f t="shared" si="51"/>
        <v>#NAME?</v>
      </c>
      <c r="CU41" s="83" t="e">
        <f t="shared" si="51"/>
        <v>#NAME?</v>
      </c>
      <c r="CV41" s="83" t="e">
        <f t="shared" si="51"/>
        <v>#NAME?</v>
      </c>
      <c r="CW41" s="83" t="e">
        <f t="shared" si="51"/>
        <v>#NAME?</v>
      </c>
      <c r="CX41" s="83" t="e">
        <f t="shared" si="51"/>
        <v>#NAME?</v>
      </c>
      <c r="CY41" s="83" t="e">
        <f t="shared" si="51"/>
        <v>#NAME?</v>
      </c>
      <c r="CZ41" s="83" t="e">
        <f t="shared" si="51"/>
        <v>#NAME?</v>
      </c>
      <c r="DA41" s="83" t="e">
        <f t="shared" si="51"/>
        <v>#NAME?</v>
      </c>
      <c r="DB41" s="83" t="e">
        <f t="shared" si="51"/>
        <v>#NAME?</v>
      </c>
      <c r="DC41" s="83" t="e">
        <f t="shared" si="51"/>
        <v>#NAME?</v>
      </c>
      <c r="DD41" s="83" t="e">
        <f t="shared" si="51"/>
        <v>#NAME?</v>
      </c>
      <c r="DE41" s="83" t="e">
        <f t="shared" si="51"/>
        <v>#NAME?</v>
      </c>
      <c r="DF41" s="83" t="e">
        <f t="shared" si="51"/>
        <v>#NAME?</v>
      </c>
      <c r="DG41" s="83" t="e">
        <f t="shared" si="51"/>
        <v>#NAME?</v>
      </c>
      <c r="DH41" s="83" t="e">
        <f t="shared" si="51"/>
        <v>#NAME?</v>
      </c>
      <c r="DI41" s="83" t="e">
        <f t="shared" si="51"/>
        <v>#NAME?</v>
      </c>
      <c r="DJ41" s="83" t="e">
        <f t="shared" si="51"/>
        <v>#NAME?</v>
      </c>
      <c r="DK41" s="83" t="e">
        <f t="shared" si="51"/>
        <v>#NAME?</v>
      </c>
      <c r="DL41" s="83" t="e">
        <f t="shared" si="51"/>
        <v>#NAME?</v>
      </c>
      <c r="DM41" s="83" t="e">
        <f t="shared" si="51"/>
        <v>#NAME?</v>
      </c>
      <c r="DN41" s="83" t="e">
        <f t="shared" si="51"/>
        <v>#NAME?</v>
      </c>
      <c r="DO41" s="83" t="e">
        <f t="shared" si="51"/>
        <v>#NAME?</v>
      </c>
      <c r="DP41" s="83" t="e">
        <f t="shared" si="51"/>
        <v>#NAME?</v>
      </c>
      <c r="DQ41" s="83" t="e">
        <f t="shared" si="51"/>
        <v>#NAME?</v>
      </c>
      <c r="DR41" s="83" t="e">
        <f t="shared" si="51"/>
        <v>#NAME?</v>
      </c>
      <c r="DS41" s="83" t="e">
        <f t="shared" si="51"/>
        <v>#NAME?</v>
      </c>
      <c r="DT41" s="83" t="e">
        <f t="shared" si="51"/>
        <v>#NAME?</v>
      </c>
      <c r="DU41" s="83" t="e">
        <f t="shared" si="51"/>
        <v>#NAME?</v>
      </c>
      <c r="DV41" s="83" t="e">
        <f t="shared" si="51"/>
        <v>#NAME?</v>
      </c>
      <c r="DW41" s="83" t="e">
        <f t="shared" si="51"/>
        <v>#NAME?</v>
      </c>
      <c r="DX41" s="83" t="e">
        <f t="shared" si="51"/>
        <v>#NAME?</v>
      </c>
      <c r="DY41" s="83" t="e">
        <f t="shared" si="51"/>
        <v>#NAME?</v>
      </c>
      <c r="DZ41" s="83" t="e">
        <f t="shared" ref="DZ41:GK41" si="52">DZ12-DZ34</f>
        <v>#NAME?</v>
      </c>
      <c r="EA41" s="83" t="e">
        <f t="shared" si="52"/>
        <v>#NAME?</v>
      </c>
      <c r="EB41" s="83" t="e">
        <f t="shared" si="52"/>
        <v>#NAME?</v>
      </c>
      <c r="EC41" s="83" t="e">
        <f t="shared" si="52"/>
        <v>#NAME?</v>
      </c>
      <c r="ED41" s="83" t="e">
        <f t="shared" si="52"/>
        <v>#NAME?</v>
      </c>
      <c r="EE41" s="83" t="e">
        <f t="shared" si="52"/>
        <v>#NAME?</v>
      </c>
      <c r="EF41" s="83" t="e">
        <f t="shared" si="52"/>
        <v>#NAME?</v>
      </c>
      <c r="EG41" s="83" t="e">
        <f t="shared" si="52"/>
        <v>#NAME?</v>
      </c>
      <c r="EH41" s="83" t="e">
        <f t="shared" si="52"/>
        <v>#NAME?</v>
      </c>
      <c r="EI41" s="83" t="e">
        <f t="shared" si="52"/>
        <v>#NAME?</v>
      </c>
      <c r="EJ41" s="83" t="e">
        <f t="shared" si="52"/>
        <v>#NAME?</v>
      </c>
      <c r="EK41" s="83" t="e">
        <f t="shared" si="52"/>
        <v>#NAME?</v>
      </c>
      <c r="EL41" s="83" t="e">
        <f t="shared" si="52"/>
        <v>#NAME?</v>
      </c>
      <c r="EM41" s="83" t="e">
        <f t="shared" si="52"/>
        <v>#NAME?</v>
      </c>
      <c r="EN41" s="83" t="e">
        <f t="shared" si="52"/>
        <v>#NAME?</v>
      </c>
      <c r="EO41" s="83" t="e">
        <f t="shared" si="52"/>
        <v>#NAME?</v>
      </c>
      <c r="EP41" s="83" t="e">
        <f t="shared" si="52"/>
        <v>#NAME?</v>
      </c>
      <c r="EQ41" s="83" t="e">
        <f t="shared" si="52"/>
        <v>#NAME?</v>
      </c>
      <c r="ER41" s="83" t="e">
        <f t="shared" si="52"/>
        <v>#NAME?</v>
      </c>
      <c r="ES41" s="83" t="e">
        <f t="shared" si="52"/>
        <v>#NAME?</v>
      </c>
      <c r="ET41" s="83" t="e">
        <f t="shared" si="52"/>
        <v>#NAME?</v>
      </c>
      <c r="EU41" s="83" t="e">
        <f t="shared" si="52"/>
        <v>#NAME?</v>
      </c>
      <c r="EV41" s="83" t="e">
        <f t="shared" si="52"/>
        <v>#NAME?</v>
      </c>
      <c r="EW41" s="83" t="e">
        <f t="shared" si="52"/>
        <v>#NAME?</v>
      </c>
      <c r="EX41" s="83" t="e">
        <f t="shared" si="52"/>
        <v>#NAME?</v>
      </c>
      <c r="EY41" s="83" t="e">
        <f t="shared" si="52"/>
        <v>#NAME?</v>
      </c>
      <c r="EZ41" s="83" t="e">
        <f t="shared" si="52"/>
        <v>#NAME?</v>
      </c>
      <c r="FA41" s="83" t="e">
        <f t="shared" si="52"/>
        <v>#NAME?</v>
      </c>
      <c r="FB41" s="83" t="e">
        <f t="shared" si="52"/>
        <v>#NAME?</v>
      </c>
      <c r="FC41" s="83" t="e">
        <f t="shared" si="52"/>
        <v>#NAME?</v>
      </c>
      <c r="FD41" s="83" t="e">
        <f t="shared" si="52"/>
        <v>#NAME?</v>
      </c>
      <c r="FE41" s="83" t="e">
        <f t="shared" si="52"/>
        <v>#NAME?</v>
      </c>
      <c r="FF41" s="83" t="e">
        <f t="shared" si="52"/>
        <v>#NAME?</v>
      </c>
      <c r="FG41" s="83" t="e">
        <f t="shared" si="52"/>
        <v>#NAME?</v>
      </c>
      <c r="FH41" s="83" t="e">
        <f t="shared" si="52"/>
        <v>#NAME?</v>
      </c>
      <c r="FI41" s="83" t="e">
        <f t="shared" si="52"/>
        <v>#NAME?</v>
      </c>
      <c r="FJ41" s="83" t="e">
        <f t="shared" si="52"/>
        <v>#NAME?</v>
      </c>
      <c r="FK41" s="83" t="e">
        <f t="shared" si="52"/>
        <v>#NAME?</v>
      </c>
      <c r="FL41" s="83" t="e">
        <f t="shared" si="52"/>
        <v>#NAME?</v>
      </c>
      <c r="FM41" s="83" t="e">
        <f t="shared" si="52"/>
        <v>#NAME?</v>
      </c>
      <c r="FN41" s="83" t="e">
        <f t="shared" si="52"/>
        <v>#NAME?</v>
      </c>
      <c r="FO41" s="83" t="e">
        <f t="shared" si="52"/>
        <v>#NAME?</v>
      </c>
      <c r="FP41" s="83" t="e">
        <f t="shared" si="52"/>
        <v>#NAME?</v>
      </c>
      <c r="FQ41" s="83" t="e">
        <f t="shared" si="52"/>
        <v>#NAME?</v>
      </c>
      <c r="FR41" s="83" t="e">
        <f t="shared" si="52"/>
        <v>#NAME?</v>
      </c>
      <c r="FS41" s="83" t="e">
        <f t="shared" si="52"/>
        <v>#NAME?</v>
      </c>
      <c r="FT41" s="83" t="e">
        <f t="shared" si="52"/>
        <v>#NAME?</v>
      </c>
      <c r="FU41" s="83" t="e">
        <f t="shared" si="52"/>
        <v>#NAME?</v>
      </c>
      <c r="FV41" s="83" t="e">
        <f t="shared" si="52"/>
        <v>#NAME?</v>
      </c>
      <c r="FW41" s="83" t="e">
        <f t="shared" si="52"/>
        <v>#NAME?</v>
      </c>
      <c r="FX41" s="83" t="e">
        <f t="shared" si="52"/>
        <v>#NAME?</v>
      </c>
      <c r="FY41" s="83" t="e">
        <f t="shared" si="52"/>
        <v>#NAME?</v>
      </c>
      <c r="FZ41" s="83" t="e">
        <f t="shared" si="52"/>
        <v>#NAME?</v>
      </c>
      <c r="GA41" s="83" t="e">
        <f t="shared" si="52"/>
        <v>#NAME?</v>
      </c>
      <c r="GB41" s="83" t="e">
        <f t="shared" si="52"/>
        <v>#NAME?</v>
      </c>
      <c r="GC41" s="83" t="e">
        <f t="shared" si="52"/>
        <v>#NAME?</v>
      </c>
      <c r="GD41" s="83" t="e">
        <f t="shared" si="52"/>
        <v>#NAME?</v>
      </c>
      <c r="GE41" s="83" t="e">
        <f t="shared" si="52"/>
        <v>#NAME?</v>
      </c>
      <c r="GF41" s="83" t="e">
        <f t="shared" si="52"/>
        <v>#NAME?</v>
      </c>
      <c r="GG41" s="83" t="e">
        <f t="shared" si="52"/>
        <v>#NAME?</v>
      </c>
      <c r="GH41" s="83" t="e">
        <f t="shared" si="52"/>
        <v>#NAME?</v>
      </c>
      <c r="GI41" s="83" t="e">
        <f t="shared" si="52"/>
        <v>#NAME?</v>
      </c>
      <c r="GJ41" s="83" t="e">
        <f t="shared" si="52"/>
        <v>#NAME?</v>
      </c>
      <c r="GK41" s="83" t="e">
        <f t="shared" si="52"/>
        <v>#NAME?</v>
      </c>
      <c r="GL41" s="83" t="e">
        <f t="shared" ref="GL41:HI41" si="53">GL12-GL34</f>
        <v>#NAME?</v>
      </c>
      <c r="GM41" s="83" t="e">
        <f t="shared" si="53"/>
        <v>#NAME?</v>
      </c>
      <c r="GN41" s="83" t="e">
        <f t="shared" si="53"/>
        <v>#NAME?</v>
      </c>
      <c r="GO41" s="83" t="e">
        <f t="shared" si="53"/>
        <v>#NAME?</v>
      </c>
      <c r="GP41" s="83" t="e">
        <f t="shared" si="53"/>
        <v>#NAME?</v>
      </c>
      <c r="GQ41" s="83" t="e">
        <f t="shared" si="53"/>
        <v>#NAME?</v>
      </c>
      <c r="GR41" s="83" t="e">
        <f t="shared" si="53"/>
        <v>#NAME?</v>
      </c>
      <c r="GS41" s="83" t="e">
        <f t="shared" si="53"/>
        <v>#NAME?</v>
      </c>
      <c r="GT41" s="83" t="e">
        <f t="shared" si="53"/>
        <v>#NAME?</v>
      </c>
      <c r="GU41" s="83" t="e">
        <f t="shared" si="53"/>
        <v>#NAME?</v>
      </c>
      <c r="GV41" s="83" t="e">
        <f t="shared" si="53"/>
        <v>#NAME?</v>
      </c>
      <c r="GW41" s="83" t="e">
        <f t="shared" si="53"/>
        <v>#NAME?</v>
      </c>
      <c r="GX41" s="83" t="e">
        <f t="shared" si="53"/>
        <v>#NAME?</v>
      </c>
      <c r="GY41" s="83" t="e">
        <f t="shared" si="53"/>
        <v>#NAME?</v>
      </c>
      <c r="GZ41" s="83" t="e">
        <f t="shared" si="53"/>
        <v>#NAME?</v>
      </c>
      <c r="HA41" s="83" t="e">
        <f t="shared" si="53"/>
        <v>#NAME?</v>
      </c>
      <c r="HB41" s="83" t="e">
        <f t="shared" si="53"/>
        <v>#NAME?</v>
      </c>
      <c r="HC41" s="83" t="e">
        <f t="shared" si="53"/>
        <v>#NAME?</v>
      </c>
      <c r="HD41" s="83" t="e">
        <f t="shared" si="53"/>
        <v>#NAME?</v>
      </c>
      <c r="HE41" s="83" t="e">
        <f t="shared" si="53"/>
        <v>#NAME?</v>
      </c>
      <c r="HF41" s="83" t="e">
        <f t="shared" si="53"/>
        <v>#NAME?</v>
      </c>
      <c r="HG41" s="83" t="e">
        <f t="shared" si="53"/>
        <v>#NAME?</v>
      </c>
      <c r="HH41" s="83" t="e">
        <f t="shared" si="53"/>
        <v>#NAME?</v>
      </c>
      <c r="HI41" s="83" t="e">
        <f t="shared" si="53"/>
        <v>#NAME?</v>
      </c>
    </row>
    <row r="43" spans="1:217" s="22" customFormat="1" x14ac:dyDescent="0.2">
      <c r="A43" s="34" t="s">
        <v>91</v>
      </c>
      <c r="B43" s="83">
        <f t="shared" ref="B43:BM43" si="54">SUM(B44:B52)</f>
        <v>0</v>
      </c>
      <c r="C43" s="83">
        <f t="shared" si="54"/>
        <v>0</v>
      </c>
      <c r="D43" s="83">
        <f t="shared" si="54"/>
        <v>0</v>
      </c>
      <c r="E43" s="83">
        <f t="shared" si="54"/>
        <v>0</v>
      </c>
      <c r="F43" s="83">
        <f t="shared" si="54"/>
        <v>0</v>
      </c>
      <c r="G43" s="83">
        <f t="shared" si="54"/>
        <v>0</v>
      </c>
      <c r="H43" s="83">
        <f t="shared" si="54"/>
        <v>0</v>
      </c>
      <c r="I43" s="83">
        <f t="shared" si="54"/>
        <v>0</v>
      </c>
      <c r="J43" s="83">
        <f t="shared" si="54"/>
        <v>0</v>
      </c>
      <c r="K43" s="83">
        <f t="shared" si="54"/>
        <v>0</v>
      </c>
      <c r="L43" s="83">
        <f t="shared" si="54"/>
        <v>0</v>
      </c>
      <c r="M43" s="83">
        <f t="shared" si="54"/>
        <v>0</v>
      </c>
      <c r="N43" s="83">
        <f t="shared" si="54"/>
        <v>0</v>
      </c>
      <c r="O43" s="83">
        <f t="shared" si="54"/>
        <v>0</v>
      </c>
      <c r="P43" s="83">
        <f t="shared" si="54"/>
        <v>0</v>
      </c>
      <c r="Q43" s="83">
        <f t="shared" si="54"/>
        <v>0</v>
      </c>
      <c r="R43" s="83">
        <f t="shared" si="54"/>
        <v>0</v>
      </c>
      <c r="S43" s="83">
        <f t="shared" si="54"/>
        <v>0</v>
      </c>
      <c r="T43" s="83">
        <f t="shared" si="54"/>
        <v>0</v>
      </c>
      <c r="U43" s="83">
        <f t="shared" si="54"/>
        <v>0</v>
      </c>
      <c r="V43" s="83">
        <f t="shared" si="54"/>
        <v>0</v>
      </c>
      <c r="W43" s="83">
        <f t="shared" si="54"/>
        <v>0</v>
      </c>
      <c r="X43" s="83">
        <f t="shared" si="54"/>
        <v>0</v>
      </c>
      <c r="Y43" s="83">
        <f t="shared" si="54"/>
        <v>0</v>
      </c>
      <c r="Z43" s="83">
        <f t="shared" si="54"/>
        <v>0</v>
      </c>
      <c r="AA43" s="83">
        <f t="shared" si="54"/>
        <v>0</v>
      </c>
      <c r="AB43" s="83">
        <f t="shared" si="54"/>
        <v>0</v>
      </c>
      <c r="AC43" s="83">
        <f t="shared" si="54"/>
        <v>0</v>
      </c>
      <c r="AD43" s="83">
        <f t="shared" si="54"/>
        <v>0</v>
      </c>
      <c r="AE43" s="83">
        <f t="shared" si="54"/>
        <v>0</v>
      </c>
      <c r="AF43" s="83">
        <f t="shared" si="54"/>
        <v>0</v>
      </c>
      <c r="AG43" s="83">
        <f t="shared" si="54"/>
        <v>0</v>
      </c>
      <c r="AH43" s="83">
        <f t="shared" si="54"/>
        <v>0</v>
      </c>
      <c r="AI43" s="83">
        <f t="shared" si="54"/>
        <v>0</v>
      </c>
      <c r="AJ43" s="83">
        <f t="shared" si="54"/>
        <v>0</v>
      </c>
      <c r="AK43" s="83">
        <f t="shared" si="54"/>
        <v>0</v>
      </c>
      <c r="AL43" s="83">
        <f t="shared" si="54"/>
        <v>0</v>
      </c>
      <c r="AM43" s="83">
        <f t="shared" si="54"/>
        <v>0</v>
      </c>
      <c r="AN43" s="83">
        <f t="shared" si="54"/>
        <v>0</v>
      </c>
      <c r="AO43" s="83">
        <f t="shared" si="54"/>
        <v>0</v>
      </c>
      <c r="AP43" s="83">
        <f t="shared" si="54"/>
        <v>0</v>
      </c>
      <c r="AQ43" s="83">
        <f t="shared" si="54"/>
        <v>0</v>
      </c>
      <c r="AR43" s="83">
        <f t="shared" si="54"/>
        <v>0</v>
      </c>
      <c r="AS43" s="83">
        <f t="shared" si="54"/>
        <v>0</v>
      </c>
      <c r="AT43" s="83">
        <f t="shared" si="54"/>
        <v>0</v>
      </c>
      <c r="AU43" s="83">
        <f t="shared" si="54"/>
        <v>0</v>
      </c>
      <c r="AV43" s="83">
        <f t="shared" si="54"/>
        <v>0</v>
      </c>
      <c r="AW43" s="83">
        <f t="shared" si="54"/>
        <v>0</v>
      </c>
      <c r="AX43" s="83">
        <f t="shared" si="54"/>
        <v>0</v>
      </c>
      <c r="AY43" s="83">
        <f t="shared" si="54"/>
        <v>0</v>
      </c>
      <c r="AZ43" s="83">
        <f t="shared" si="54"/>
        <v>0</v>
      </c>
      <c r="BA43" s="83">
        <f t="shared" si="54"/>
        <v>0</v>
      </c>
      <c r="BB43" s="83">
        <f t="shared" si="54"/>
        <v>0</v>
      </c>
      <c r="BC43" s="83">
        <f t="shared" si="54"/>
        <v>0</v>
      </c>
      <c r="BD43" s="83">
        <f t="shared" si="54"/>
        <v>0</v>
      </c>
      <c r="BE43" s="83">
        <f t="shared" si="54"/>
        <v>0</v>
      </c>
      <c r="BF43" s="83">
        <f t="shared" si="54"/>
        <v>0</v>
      </c>
      <c r="BG43" s="83">
        <f t="shared" si="54"/>
        <v>0</v>
      </c>
      <c r="BH43" s="83">
        <f t="shared" si="54"/>
        <v>0</v>
      </c>
      <c r="BI43" s="83">
        <f t="shared" si="54"/>
        <v>0</v>
      </c>
      <c r="BJ43" s="83">
        <f t="shared" si="54"/>
        <v>0</v>
      </c>
      <c r="BK43" s="83">
        <f t="shared" si="54"/>
        <v>0</v>
      </c>
      <c r="BL43" s="83">
        <f t="shared" si="54"/>
        <v>0</v>
      </c>
      <c r="BM43" s="83">
        <f t="shared" si="54"/>
        <v>0</v>
      </c>
      <c r="BN43" s="83">
        <f t="shared" ref="BN43:DY43" si="55">SUM(BN44:BN52)</f>
        <v>0</v>
      </c>
      <c r="BO43" s="83">
        <f t="shared" si="55"/>
        <v>0</v>
      </c>
      <c r="BP43" s="83">
        <f t="shared" si="55"/>
        <v>0</v>
      </c>
      <c r="BQ43" s="83">
        <f t="shared" si="55"/>
        <v>0</v>
      </c>
      <c r="BR43" s="83">
        <f t="shared" si="55"/>
        <v>0</v>
      </c>
      <c r="BS43" s="83">
        <f t="shared" si="55"/>
        <v>0</v>
      </c>
      <c r="BT43" s="83">
        <f t="shared" si="55"/>
        <v>0</v>
      </c>
      <c r="BU43" s="83">
        <f t="shared" si="55"/>
        <v>0</v>
      </c>
      <c r="BV43" s="83">
        <f t="shared" si="55"/>
        <v>0</v>
      </c>
      <c r="BW43" s="83">
        <f t="shared" si="55"/>
        <v>0</v>
      </c>
      <c r="BX43" s="83">
        <f t="shared" si="55"/>
        <v>0</v>
      </c>
      <c r="BY43" s="83">
        <f t="shared" si="55"/>
        <v>0</v>
      </c>
      <c r="BZ43" s="83">
        <f t="shared" si="55"/>
        <v>0</v>
      </c>
      <c r="CA43" s="83">
        <f t="shared" si="55"/>
        <v>0</v>
      </c>
      <c r="CB43" s="83">
        <f t="shared" si="55"/>
        <v>0</v>
      </c>
      <c r="CC43" s="83">
        <f t="shared" si="55"/>
        <v>0</v>
      </c>
      <c r="CD43" s="83">
        <f t="shared" si="55"/>
        <v>0</v>
      </c>
      <c r="CE43" s="83">
        <f t="shared" si="55"/>
        <v>0</v>
      </c>
      <c r="CF43" s="83">
        <f t="shared" si="55"/>
        <v>0</v>
      </c>
      <c r="CG43" s="83">
        <f t="shared" si="55"/>
        <v>0</v>
      </c>
      <c r="CH43" s="83">
        <f t="shared" si="55"/>
        <v>0</v>
      </c>
      <c r="CI43" s="83">
        <f t="shared" si="55"/>
        <v>0</v>
      </c>
      <c r="CJ43" s="83">
        <f t="shared" si="55"/>
        <v>0</v>
      </c>
      <c r="CK43" s="83">
        <f t="shared" si="55"/>
        <v>0</v>
      </c>
      <c r="CL43" s="83">
        <f t="shared" si="55"/>
        <v>0</v>
      </c>
      <c r="CM43" s="83">
        <f t="shared" si="55"/>
        <v>0</v>
      </c>
      <c r="CN43" s="83">
        <f t="shared" si="55"/>
        <v>0</v>
      </c>
      <c r="CO43" s="83">
        <f t="shared" si="55"/>
        <v>0</v>
      </c>
      <c r="CP43" s="83">
        <f t="shared" si="55"/>
        <v>0</v>
      </c>
      <c r="CQ43" s="83">
        <f t="shared" si="55"/>
        <v>0</v>
      </c>
      <c r="CR43" s="83">
        <f t="shared" si="55"/>
        <v>0</v>
      </c>
      <c r="CS43" s="83">
        <f t="shared" si="55"/>
        <v>0</v>
      </c>
      <c r="CT43" s="83">
        <f t="shared" si="55"/>
        <v>0</v>
      </c>
      <c r="CU43" s="83">
        <f t="shared" si="55"/>
        <v>0</v>
      </c>
      <c r="CV43" s="83">
        <f t="shared" si="55"/>
        <v>0</v>
      </c>
      <c r="CW43" s="83">
        <f t="shared" si="55"/>
        <v>0</v>
      </c>
      <c r="CX43" s="83">
        <f t="shared" si="55"/>
        <v>0</v>
      </c>
      <c r="CY43" s="83">
        <f t="shared" si="55"/>
        <v>0</v>
      </c>
      <c r="CZ43" s="83">
        <f t="shared" si="55"/>
        <v>0</v>
      </c>
      <c r="DA43" s="83">
        <f t="shared" si="55"/>
        <v>0</v>
      </c>
      <c r="DB43" s="83">
        <f t="shared" si="55"/>
        <v>0</v>
      </c>
      <c r="DC43" s="83">
        <f t="shared" si="55"/>
        <v>0</v>
      </c>
      <c r="DD43" s="83">
        <f t="shared" si="55"/>
        <v>0</v>
      </c>
      <c r="DE43" s="83">
        <f t="shared" si="55"/>
        <v>0</v>
      </c>
      <c r="DF43" s="83">
        <f t="shared" si="55"/>
        <v>0</v>
      </c>
      <c r="DG43" s="83">
        <f t="shared" si="55"/>
        <v>0</v>
      </c>
      <c r="DH43" s="83">
        <f t="shared" si="55"/>
        <v>0</v>
      </c>
      <c r="DI43" s="83">
        <f t="shared" si="55"/>
        <v>0</v>
      </c>
      <c r="DJ43" s="83">
        <f t="shared" si="55"/>
        <v>0</v>
      </c>
      <c r="DK43" s="83">
        <f t="shared" si="55"/>
        <v>0</v>
      </c>
      <c r="DL43" s="83">
        <f t="shared" si="55"/>
        <v>0</v>
      </c>
      <c r="DM43" s="83">
        <f t="shared" si="55"/>
        <v>0</v>
      </c>
      <c r="DN43" s="83">
        <f t="shared" si="55"/>
        <v>0</v>
      </c>
      <c r="DO43" s="83">
        <f t="shared" si="55"/>
        <v>0</v>
      </c>
      <c r="DP43" s="83">
        <f t="shared" si="55"/>
        <v>0</v>
      </c>
      <c r="DQ43" s="83">
        <f t="shared" si="55"/>
        <v>0</v>
      </c>
      <c r="DR43" s="83">
        <f t="shared" si="55"/>
        <v>0</v>
      </c>
      <c r="DS43" s="83">
        <f t="shared" si="55"/>
        <v>0</v>
      </c>
      <c r="DT43" s="83">
        <f t="shared" si="55"/>
        <v>0</v>
      </c>
      <c r="DU43" s="83">
        <f t="shared" si="55"/>
        <v>0</v>
      </c>
      <c r="DV43" s="83">
        <f t="shared" si="55"/>
        <v>0</v>
      </c>
      <c r="DW43" s="83">
        <f t="shared" si="55"/>
        <v>0</v>
      </c>
      <c r="DX43" s="83">
        <f t="shared" si="55"/>
        <v>0</v>
      </c>
      <c r="DY43" s="83">
        <f t="shared" si="55"/>
        <v>0</v>
      </c>
      <c r="DZ43" s="83">
        <f t="shared" ref="DZ43:GK43" si="56">SUM(DZ44:DZ52)</f>
        <v>0</v>
      </c>
      <c r="EA43" s="83">
        <f t="shared" si="56"/>
        <v>0</v>
      </c>
      <c r="EB43" s="83">
        <f t="shared" si="56"/>
        <v>0</v>
      </c>
      <c r="EC43" s="83">
        <f t="shared" si="56"/>
        <v>0</v>
      </c>
      <c r="ED43" s="83">
        <f t="shared" si="56"/>
        <v>0</v>
      </c>
      <c r="EE43" s="83">
        <f t="shared" si="56"/>
        <v>0</v>
      </c>
      <c r="EF43" s="83">
        <f t="shared" si="56"/>
        <v>0</v>
      </c>
      <c r="EG43" s="83">
        <f t="shared" si="56"/>
        <v>0</v>
      </c>
      <c r="EH43" s="83">
        <f t="shared" si="56"/>
        <v>0</v>
      </c>
      <c r="EI43" s="83">
        <f t="shared" si="56"/>
        <v>0</v>
      </c>
      <c r="EJ43" s="83">
        <f t="shared" si="56"/>
        <v>0</v>
      </c>
      <c r="EK43" s="83">
        <f t="shared" si="56"/>
        <v>0</v>
      </c>
      <c r="EL43" s="83">
        <f t="shared" si="56"/>
        <v>0</v>
      </c>
      <c r="EM43" s="83">
        <f t="shared" si="56"/>
        <v>0</v>
      </c>
      <c r="EN43" s="83">
        <f t="shared" si="56"/>
        <v>0</v>
      </c>
      <c r="EO43" s="83">
        <f t="shared" si="56"/>
        <v>0</v>
      </c>
      <c r="EP43" s="83">
        <f t="shared" si="56"/>
        <v>0</v>
      </c>
      <c r="EQ43" s="83">
        <f t="shared" si="56"/>
        <v>0</v>
      </c>
      <c r="ER43" s="83">
        <f t="shared" si="56"/>
        <v>0</v>
      </c>
      <c r="ES43" s="83">
        <f t="shared" si="56"/>
        <v>0</v>
      </c>
      <c r="ET43" s="83">
        <f t="shared" si="56"/>
        <v>0</v>
      </c>
      <c r="EU43" s="83">
        <f t="shared" si="56"/>
        <v>0</v>
      </c>
      <c r="EV43" s="83">
        <f t="shared" si="56"/>
        <v>0</v>
      </c>
      <c r="EW43" s="83">
        <f t="shared" si="56"/>
        <v>0</v>
      </c>
      <c r="EX43" s="83">
        <f t="shared" si="56"/>
        <v>0</v>
      </c>
      <c r="EY43" s="83">
        <f t="shared" si="56"/>
        <v>0</v>
      </c>
      <c r="EZ43" s="83">
        <f t="shared" si="56"/>
        <v>0</v>
      </c>
      <c r="FA43" s="83">
        <f t="shared" si="56"/>
        <v>0</v>
      </c>
      <c r="FB43" s="83">
        <f t="shared" si="56"/>
        <v>0</v>
      </c>
      <c r="FC43" s="83">
        <f t="shared" si="56"/>
        <v>0</v>
      </c>
      <c r="FD43" s="83">
        <f t="shared" si="56"/>
        <v>0</v>
      </c>
      <c r="FE43" s="83">
        <f t="shared" si="56"/>
        <v>0</v>
      </c>
      <c r="FF43" s="83">
        <f t="shared" si="56"/>
        <v>0</v>
      </c>
      <c r="FG43" s="83">
        <f t="shared" si="56"/>
        <v>0</v>
      </c>
      <c r="FH43" s="83">
        <f t="shared" si="56"/>
        <v>0</v>
      </c>
      <c r="FI43" s="83">
        <f t="shared" si="56"/>
        <v>0</v>
      </c>
      <c r="FJ43" s="83">
        <f t="shared" si="56"/>
        <v>0</v>
      </c>
      <c r="FK43" s="83">
        <f t="shared" si="56"/>
        <v>0</v>
      </c>
      <c r="FL43" s="83">
        <f t="shared" si="56"/>
        <v>0</v>
      </c>
      <c r="FM43" s="83">
        <f t="shared" si="56"/>
        <v>0</v>
      </c>
      <c r="FN43" s="83">
        <f t="shared" si="56"/>
        <v>0</v>
      </c>
      <c r="FO43" s="83">
        <f t="shared" si="56"/>
        <v>0</v>
      </c>
      <c r="FP43" s="83">
        <f t="shared" si="56"/>
        <v>0</v>
      </c>
      <c r="FQ43" s="83">
        <f t="shared" si="56"/>
        <v>0</v>
      </c>
      <c r="FR43" s="83">
        <f t="shared" si="56"/>
        <v>0</v>
      </c>
      <c r="FS43" s="83">
        <f t="shared" si="56"/>
        <v>0</v>
      </c>
      <c r="FT43" s="83">
        <f t="shared" si="56"/>
        <v>0</v>
      </c>
      <c r="FU43" s="83">
        <f t="shared" si="56"/>
        <v>0</v>
      </c>
      <c r="FV43" s="83">
        <f t="shared" si="56"/>
        <v>0</v>
      </c>
      <c r="FW43" s="83">
        <f t="shared" si="56"/>
        <v>0</v>
      </c>
      <c r="FX43" s="83">
        <f t="shared" si="56"/>
        <v>0</v>
      </c>
      <c r="FY43" s="83">
        <f t="shared" si="56"/>
        <v>0</v>
      </c>
      <c r="FZ43" s="83">
        <f t="shared" si="56"/>
        <v>0</v>
      </c>
      <c r="GA43" s="83">
        <f t="shared" si="56"/>
        <v>0</v>
      </c>
      <c r="GB43" s="83">
        <f t="shared" si="56"/>
        <v>0</v>
      </c>
      <c r="GC43" s="83">
        <f t="shared" si="56"/>
        <v>0</v>
      </c>
      <c r="GD43" s="83">
        <f t="shared" si="56"/>
        <v>0</v>
      </c>
      <c r="GE43" s="83">
        <f t="shared" si="56"/>
        <v>0</v>
      </c>
      <c r="GF43" s="83">
        <f t="shared" si="56"/>
        <v>0</v>
      </c>
      <c r="GG43" s="83">
        <f t="shared" si="56"/>
        <v>0</v>
      </c>
      <c r="GH43" s="83">
        <f t="shared" si="56"/>
        <v>0</v>
      </c>
      <c r="GI43" s="83">
        <f t="shared" si="56"/>
        <v>0</v>
      </c>
      <c r="GJ43" s="83">
        <f t="shared" si="56"/>
        <v>0</v>
      </c>
      <c r="GK43" s="83">
        <f t="shared" si="56"/>
        <v>0</v>
      </c>
      <c r="GL43" s="83">
        <f t="shared" ref="GL43:HI43" si="57">SUM(GL44:GL52)</f>
        <v>0</v>
      </c>
      <c r="GM43" s="83">
        <f t="shared" si="57"/>
        <v>0</v>
      </c>
      <c r="GN43" s="83">
        <f t="shared" si="57"/>
        <v>0</v>
      </c>
      <c r="GO43" s="83">
        <f t="shared" si="57"/>
        <v>0</v>
      </c>
      <c r="GP43" s="83">
        <f t="shared" si="57"/>
        <v>0</v>
      </c>
      <c r="GQ43" s="83">
        <f t="shared" si="57"/>
        <v>0</v>
      </c>
      <c r="GR43" s="83">
        <f t="shared" si="57"/>
        <v>0</v>
      </c>
      <c r="GS43" s="83">
        <f t="shared" si="57"/>
        <v>0</v>
      </c>
      <c r="GT43" s="83">
        <f t="shared" si="57"/>
        <v>0</v>
      </c>
      <c r="GU43" s="83">
        <f t="shared" si="57"/>
        <v>0</v>
      </c>
      <c r="GV43" s="83">
        <f t="shared" si="57"/>
        <v>0</v>
      </c>
      <c r="GW43" s="83">
        <f t="shared" si="57"/>
        <v>0</v>
      </c>
      <c r="GX43" s="83">
        <f t="shared" si="57"/>
        <v>0</v>
      </c>
      <c r="GY43" s="83">
        <f t="shared" si="57"/>
        <v>0</v>
      </c>
      <c r="GZ43" s="83">
        <f t="shared" si="57"/>
        <v>0</v>
      </c>
      <c r="HA43" s="83">
        <f t="shared" si="57"/>
        <v>0</v>
      </c>
      <c r="HB43" s="83">
        <f t="shared" si="57"/>
        <v>0</v>
      </c>
      <c r="HC43" s="83">
        <f t="shared" si="57"/>
        <v>0</v>
      </c>
      <c r="HD43" s="83">
        <f t="shared" si="57"/>
        <v>0</v>
      </c>
      <c r="HE43" s="83">
        <f t="shared" si="57"/>
        <v>0</v>
      </c>
      <c r="HF43" s="83">
        <f t="shared" si="57"/>
        <v>0</v>
      </c>
      <c r="HG43" s="83">
        <f t="shared" si="57"/>
        <v>0</v>
      </c>
      <c r="HH43" s="83">
        <f t="shared" si="57"/>
        <v>0</v>
      </c>
      <c r="HI43" s="83">
        <f t="shared" si="57"/>
        <v>0</v>
      </c>
    </row>
    <row r="44" spans="1:217" s="109" customFormat="1" x14ac:dyDescent="0.2">
      <c r="A44" s="107" t="s">
        <v>92</v>
      </c>
      <c r="B44" s="108">
        <v>0</v>
      </c>
      <c r="C44" s="108">
        <v>0</v>
      </c>
      <c r="D44" s="108">
        <v>0</v>
      </c>
      <c r="E44" s="108">
        <v>0</v>
      </c>
      <c r="F44" s="108">
        <v>0</v>
      </c>
      <c r="G44" s="108">
        <v>0</v>
      </c>
      <c r="H44" s="108">
        <v>0</v>
      </c>
      <c r="I44" s="108">
        <v>0</v>
      </c>
      <c r="J44" s="108">
        <v>0</v>
      </c>
      <c r="K44" s="108">
        <v>0</v>
      </c>
      <c r="L44" s="108">
        <v>0</v>
      </c>
      <c r="M44" s="108">
        <v>0</v>
      </c>
      <c r="N44" s="108">
        <v>0</v>
      </c>
      <c r="O44" s="108">
        <v>0</v>
      </c>
      <c r="P44" s="108">
        <v>0</v>
      </c>
      <c r="Q44" s="108">
        <v>0</v>
      </c>
      <c r="R44" s="108">
        <v>0</v>
      </c>
      <c r="S44" s="108">
        <v>0</v>
      </c>
      <c r="T44" s="108">
        <v>0</v>
      </c>
      <c r="U44" s="108">
        <v>0</v>
      </c>
      <c r="V44" s="108">
        <v>0</v>
      </c>
      <c r="W44" s="108">
        <v>0</v>
      </c>
      <c r="X44" s="108">
        <v>0</v>
      </c>
      <c r="Y44" s="108">
        <v>0</v>
      </c>
      <c r="Z44" s="108">
        <v>0</v>
      </c>
      <c r="AA44" s="108">
        <v>0</v>
      </c>
      <c r="AB44" s="108">
        <v>0</v>
      </c>
      <c r="AC44" s="108">
        <v>0</v>
      </c>
      <c r="AD44" s="108">
        <v>0</v>
      </c>
      <c r="AE44" s="108">
        <v>0</v>
      </c>
      <c r="AF44" s="108">
        <v>0</v>
      </c>
      <c r="AG44" s="108">
        <v>0</v>
      </c>
      <c r="AH44" s="108">
        <v>0</v>
      </c>
      <c r="AI44" s="108">
        <v>0</v>
      </c>
      <c r="AJ44" s="108">
        <v>0</v>
      </c>
      <c r="AK44" s="108">
        <v>0</v>
      </c>
      <c r="AL44" s="108">
        <v>0</v>
      </c>
      <c r="AM44" s="108">
        <v>0</v>
      </c>
      <c r="AN44" s="108">
        <v>0</v>
      </c>
      <c r="AO44" s="108">
        <v>0</v>
      </c>
      <c r="AP44" s="108">
        <v>0</v>
      </c>
      <c r="AQ44" s="108">
        <v>0</v>
      </c>
      <c r="AR44" s="108">
        <v>0</v>
      </c>
      <c r="AS44" s="108">
        <v>0</v>
      </c>
      <c r="AT44" s="108">
        <v>0</v>
      </c>
      <c r="AU44" s="108">
        <v>0</v>
      </c>
      <c r="AV44" s="108">
        <v>0</v>
      </c>
      <c r="AW44" s="108">
        <v>0</v>
      </c>
      <c r="AX44" s="108">
        <v>0</v>
      </c>
      <c r="AY44" s="108">
        <v>0</v>
      </c>
      <c r="AZ44" s="108">
        <v>0</v>
      </c>
      <c r="BA44" s="108">
        <v>0</v>
      </c>
      <c r="BB44" s="108">
        <v>0</v>
      </c>
      <c r="BC44" s="108">
        <v>0</v>
      </c>
      <c r="BD44" s="108">
        <v>0</v>
      </c>
      <c r="BE44" s="108">
        <v>0</v>
      </c>
      <c r="BF44" s="108">
        <v>0</v>
      </c>
      <c r="BG44" s="108">
        <v>0</v>
      </c>
      <c r="BH44" s="108">
        <v>0</v>
      </c>
      <c r="BI44" s="108">
        <v>0</v>
      </c>
      <c r="BJ44" s="108">
        <v>0</v>
      </c>
      <c r="BK44" s="108">
        <v>0</v>
      </c>
      <c r="BL44" s="108">
        <v>0</v>
      </c>
      <c r="BM44" s="108">
        <v>0</v>
      </c>
      <c r="BN44" s="108">
        <v>0</v>
      </c>
      <c r="BO44" s="108">
        <v>0</v>
      </c>
      <c r="BP44" s="108">
        <v>0</v>
      </c>
      <c r="BQ44" s="108">
        <v>0</v>
      </c>
      <c r="BR44" s="108">
        <v>0</v>
      </c>
      <c r="BS44" s="108">
        <v>0</v>
      </c>
      <c r="BT44" s="108">
        <v>0</v>
      </c>
      <c r="BU44" s="108">
        <v>0</v>
      </c>
      <c r="BV44" s="108">
        <v>0</v>
      </c>
      <c r="BW44" s="108">
        <v>0</v>
      </c>
      <c r="BX44" s="108">
        <v>0</v>
      </c>
      <c r="BY44" s="108">
        <v>0</v>
      </c>
      <c r="BZ44" s="108">
        <v>0</v>
      </c>
      <c r="CA44" s="108">
        <v>0</v>
      </c>
      <c r="CB44" s="108">
        <v>0</v>
      </c>
      <c r="CC44" s="108">
        <v>0</v>
      </c>
      <c r="CD44" s="108">
        <v>0</v>
      </c>
      <c r="CE44" s="108">
        <v>0</v>
      </c>
      <c r="CF44" s="108">
        <v>0</v>
      </c>
      <c r="CG44" s="108">
        <v>0</v>
      </c>
      <c r="CH44" s="108">
        <v>0</v>
      </c>
      <c r="CI44" s="108">
        <v>0</v>
      </c>
      <c r="CJ44" s="108">
        <v>0</v>
      </c>
      <c r="CK44" s="108">
        <v>0</v>
      </c>
      <c r="CL44" s="108">
        <v>0</v>
      </c>
      <c r="CM44" s="108">
        <v>0</v>
      </c>
      <c r="CN44" s="108">
        <v>0</v>
      </c>
      <c r="CO44" s="108">
        <v>0</v>
      </c>
      <c r="CP44" s="108">
        <v>0</v>
      </c>
      <c r="CQ44" s="108">
        <v>0</v>
      </c>
      <c r="CR44" s="108">
        <v>0</v>
      </c>
      <c r="CS44" s="108">
        <v>0</v>
      </c>
      <c r="CT44" s="108">
        <v>0</v>
      </c>
      <c r="CU44" s="108">
        <v>0</v>
      </c>
      <c r="CV44" s="108">
        <v>0</v>
      </c>
      <c r="CW44" s="108">
        <v>0</v>
      </c>
      <c r="CX44" s="108">
        <v>0</v>
      </c>
      <c r="CY44" s="108">
        <v>0</v>
      </c>
      <c r="CZ44" s="108">
        <v>0</v>
      </c>
      <c r="DA44" s="108">
        <v>0</v>
      </c>
      <c r="DB44" s="108">
        <v>0</v>
      </c>
      <c r="DC44" s="108">
        <v>0</v>
      </c>
      <c r="DD44" s="108">
        <v>0</v>
      </c>
      <c r="DE44" s="108">
        <v>0</v>
      </c>
      <c r="DF44" s="108">
        <v>0</v>
      </c>
      <c r="DG44" s="108">
        <v>0</v>
      </c>
      <c r="DH44" s="108">
        <v>0</v>
      </c>
      <c r="DI44" s="108">
        <v>0</v>
      </c>
      <c r="DJ44" s="108">
        <v>0</v>
      </c>
      <c r="DK44" s="108">
        <v>0</v>
      </c>
      <c r="DL44" s="108">
        <v>0</v>
      </c>
      <c r="DM44" s="108">
        <v>0</v>
      </c>
      <c r="DN44" s="108">
        <v>0</v>
      </c>
      <c r="DO44" s="108">
        <v>0</v>
      </c>
      <c r="DP44" s="108">
        <v>0</v>
      </c>
      <c r="DQ44" s="108">
        <v>0</v>
      </c>
      <c r="DR44" s="108">
        <v>0</v>
      </c>
      <c r="DS44" s="108">
        <v>0</v>
      </c>
      <c r="DT44" s="108">
        <v>0</v>
      </c>
      <c r="DU44" s="108">
        <v>0</v>
      </c>
      <c r="DV44" s="108">
        <v>0</v>
      </c>
      <c r="DW44" s="108">
        <v>0</v>
      </c>
      <c r="DX44" s="108">
        <v>0</v>
      </c>
      <c r="DY44" s="108">
        <v>0</v>
      </c>
      <c r="DZ44" s="108">
        <v>0</v>
      </c>
      <c r="EA44" s="108">
        <v>0</v>
      </c>
      <c r="EB44" s="108">
        <v>0</v>
      </c>
      <c r="EC44" s="108">
        <v>0</v>
      </c>
      <c r="ED44" s="108">
        <v>0</v>
      </c>
      <c r="EE44" s="108">
        <v>0</v>
      </c>
      <c r="EF44" s="108">
        <v>0</v>
      </c>
      <c r="EG44" s="108">
        <v>0</v>
      </c>
      <c r="EH44" s="108">
        <v>0</v>
      </c>
      <c r="EI44" s="108">
        <v>0</v>
      </c>
      <c r="EJ44" s="108">
        <v>0</v>
      </c>
      <c r="EK44" s="108">
        <v>0</v>
      </c>
      <c r="EL44" s="108">
        <v>0</v>
      </c>
      <c r="EM44" s="108">
        <v>0</v>
      </c>
      <c r="EN44" s="108">
        <v>0</v>
      </c>
      <c r="EO44" s="108">
        <v>0</v>
      </c>
      <c r="EP44" s="108">
        <v>0</v>
      </c>
      <c r="EQ44" s="108">
        <v>0</v>
      </c>
      <c r="ER44" s="108">
        <v>0</v>
      </c>
      <c r="ES44" s="108">
        <v>0</v>
      </c>
      <c r="ET44" s="108">
        <v>0</v>
      </c>
      <c r="EU44" s="108">
        <v>0</v>
      </c>
      <c r="EV44" s="108">
        <v>0</v>
      </c>
      <c r="EW44" s="108">
        <v>0</v>
      </c>
      <c r="EX44" s="108">
        <v>0</v>
      </c>
      <c r="EY44" s="108">
        <v>0</v>
      </c>
      <c r="EZ44" s="108">
        <v>0</v>
      </c>
      <c r="FA44" s="108">
        <v>0</v>
      </c>
      <c r="FB44" s="108">
        <v>0</v>
      </c>
      <c r="FC44" s="108">
        <v>0</v>
      </c>
      <c r="FD44" s="108">
        <v>0</v>
      </c>
      <c r="FE44" s="108">
        <v>0</v>
      </c>
      <c r="FF44" s="108">
        <v>0</v>
      </c>
      <c r="FG44" s="108">
        <v>0</v>
      </c>
      <c r="FH44" s="108">
        <v>0</v>
      </c>
      <c r="FI44" s="108">
        <v>0</v>
      </c>
      <c r="FJ44" s="108">
        <v>0</v>
      </c>
      <c r="FK44" s="108">
        <v>0</v>
      </c>
      <c r="FL44" s="108">
        <v>0</v>
      </c>
      <c r="FM44" s="108">
        <v>0</v>
      </c>
      <c r="FN44" s="108">
        <v>0</v>
      </c>
      <c r="FO44" s="108">
        <v>0</v>
      </c>
      <c r="FP44" s="108">
        <v>0</v>
      </c>
      <c r="FQ44" s="108">
        <v>0</v>
      </c>
      <c r="FR44" s="108">
        <v>0</v>
      </c>
      <c r="FS44" s="108">
        <v>0</v>
      </c>
      <c r="FT44" s="108">
        <v>0</v>
      </c>
      <c r="FU44" s="108">
        <v>0</v>
      </c>
      <c r="FV44" s="108">
        <v>0</v>
      </c>
      <c r="FW44" s="108">
        <v>0</v>
      </c>
      <c r="FX44" s="108">
        <v>0</v>
      </c>
      <c r="FY44" s="108">
        <v>0</v>
      </c>
      <c r="FZ44" s="108">
        <v>0</v>
      </c>
      <c r="GA44" s="108">
        <v>0</v>
      </c>
      <c r="GB44" s="108">
        <v>0</v>
      </c>
      <c r="GC44" s="108">
        <v>0</v>
      </c>
      <c r="GD44" s="108">
        <v>0</v>
      </c>
      <c r="GE44" s="108">
        <v>0</v>
      </c>
      <c r="GF44" s="108">
        <v>0</v>
      </c>
      <c r="GG44" s="108">
        <v>0</v>
      </c>
      <c r="GH44" s="108">
        <v>0</v>
      </c>
      <c r="GI44" s="108">
        <v>0</v>
      </c>
      <c r="GJ44" s="108">
        <v>0</v>
      </c>
      <c r="GK44" s="108">
        <v>0</v>
      </c>
      <c r="GL44" s="108">
        <v>0</v>
      </c>
      <c r="GM44" s="108">
        <v>0</v>
      </c>
      <c r="GN44" s="108">
        <v>0</v>
      </c>
      <c r="GO44" s="108">
        <v>0</v>
      </c>
      <c r="GP44" s="108">
        <v>0</v>
      </c>
      <c r="GQ44" s="108">
        <v>0</v>
      </c>
      <c r="GR44" s="108">
        <v>0</v>
      </c>
      <c r="GS44" s="108">
        <v>0</v>
      </c>
      <c r="GT44" s="108">
        <v>0</v>
      </c>
      <c r="GU44" s="108">
        <v>0</v>
      </c>
      <c r="GV44" s="108">
        <v>0</v>
      </c>
      <c r="GW44" s="108">
        <v>0</v>
      </c>
      <c r="GX44" s="108">
        <v>0</v>
      </c>
      <c r="GY44" s="108">
        <v>0</v>
      </c>
      <c r="GZ44" s="108">
        <v>0</v>
      </c>
      <c r="HA44" s="108">
        <v>0</v>
      </c>
      <c r="HB44" s="108">
        <v>0</v>
      </c>
      <c r="HC44" s="108">
        <v>0</v>
      </c>
      <c r="HD44" s="108">
        <v>0</v>
      </c>
      <c r="HE44" s="108">
        <v>0</v>
      </c>
      <c r="HF44" s="108">
        <v>0</v>
      </c>
      <c r="HG44" s="108">
        <v>0</v>
      </c>
      <c r="HH44" s="108">
        <v>0</v>
      </c>
      <c r="HI44" s="108">
        <v>0</v>
      </c>
    </row>
    <row r="45" spans="1:217" s="109" customFormat="1" x14ac:dyDescent="0.2">
      <c r="A45" s="107" t="s">
        <v>93</v>
      </c>
      <c r="B45" s="108">
        <v>0</v>
      </c>
      <c r="C45" s="108">
        <v>0</v>
      </c>
      <c r="D45" s="108">
        <v>0</v>
      </c>
      <c r="E45" s="108">
        <v>0</v>
      </c>
      <c r="F45" s="108">
        <v>0</v>
      </c>
      <c r="G45" s="108">
        <v>0</v>
      </c>
      <c r="H45" s="108">
        <v>0</v>
      </c>
      <c r="I45" s="108">
        <v>0</v>
      </c>
      <c r="J45" s="108">
        <v>0</v>
      </c>
      <c r="K45" s="108">
        <v>0</v>
      </c>
      <c r="L45" s="108">
        <v>0</v>
      </c>
      <c r="M45" s="108">
        <v>0</v>
      </c>
      <c r="N45" s="108">
        <v>0</v>
      </c>
      <c r="O45" s="108">
        <v>0</v>
      </c>
      <c r="P45" s="108">
        <v>0</v>
      </c>
      <c r="Q45" s="108">
        <v>0</v>
      </c>
      <c r="R45" s="108">
        <v>0</v>
      </c>
      <c r="S45" s="108">
        <v>0</v>
      </c>
      <c r="T45" s="108">
        <v>0</v>
      </c>
      <c r="U45" s="108">
        <v>0</v>
      </c>
      <c r="V45" s="108">
        <v>0</v>
      </c>
      <c r="W45" s="108">
        <v>0</v>
      </c>
      <c r="X45" s="108">
        <v>0</v>
      </c>
      <c r="Y45" s="108">
        <v>0</v>
      </c>
      <c r="Z45" s="108">
        <v>0</v>
      </c>
      <c r="AA45" s="108">
        <v>0</v>
      </c>
      <c r="AB45" s="108">
        <v>0</v>
      </c>
      <c r="AC45" s="108">
        <v>0</v>
      </c>
      <c r="AD45" s="108">
        <v>0</v>
      </c>
      <c r="AE45" s="108">
        <v>0</v>
      </c>
      <c r="AF45" s="108">
        <v>0</v>
      </c>
      <c r="AG45" s="108">
        <v>0</v>
      </c>
      <c r="AH45" s="108">
        <v>0</v>
      </c>
      <c r="AI45" s="108">
        <v>0</v>
      </c>
      <c r="AJ45" s="108">
        <v>0</v>
      </c>
      <c r="AK45" s="108">
        <v>0</v>
      </c>
      <c r="AL45" s="108">
        <v>0</v>
      </c>
      <c r="AM45" s="108">
        <v>0</v>
      </c>
      <c r="AN45" s="108">
        <v>0</v>
      </c>
      <c r="AO45" s="108">
        <v>0</v>
      </c>
      <c r="AP45" s="108">
        <v>0</v>
      </c>
      <c r="AQ45" s="108">
        <v>0</v>
      </c>
      <c r="AR45" s="108">
        <v>0</v>
      </c>
      <c r="AS45" s="108">
        <v>0</v>
      </c>
      <c r="AT45" s="108">
        <v>0</v>
      </c>
      <c r="AU45" s="108">
        <v>0</v>
      </c>
      <c r="AV45" s="108">
        <v>0</v>
      </c>
      <c r="AW45" s="108">
        <v>0</v>
      </c>
      <c r="AX45" s="108">
        <v>0</v>
      </c>
      <c r="AY45" s="108">
        <v>0</v>
      </c>
      <c r="AZ45" s="108">
        <v>0</v>
      </c>
      <c r="BA45" s="108">
        <v>0</v>
      </c>
      <c r="BB45" s="108">
        <v>0</v>
      </c>
      <c r="BC45" s="108">
        <v>0</v>
      </c>
      <c r="BD45" s="108">
        <v>0</v>
      </c>
      <c r="BE45" s="108">
        <v>0</v>
      </c>
      <c r="BF45" s="108">
        <v>0</v>
      </c>
      <c r="BG45" s="108">
        <v>0</v>
      </c>
      <c r="BH45" s="108">
        <v>0</v>
      </c>
      <c r="BI45" s="108">
        <v>0</v>
      </c>
      <c r="BJ45" s="108">
        <v>0</v>
      </c>
      <c r="BK45" s="108">
        <v>0</v>
      </c>
      <c r="BL45" s="108">
        <v>0</v>
      </c>
      <c r="BM45" s="108">
        <v>0</v>
      </c>
      <c r="BN45" s="108">
        <v>0</v>
      </c>
      <c r="BO45" s="108">
        <v>0</v>
      </c>
      <c r="BP45" s="108">
        <v>0</v>
      </c>
      <c r="BQ45" s="108">
        <v>0</v>
      </c>
      <c r="BR45" s="108">
        <v>0</v>
      </c>
      <c r="BS45" s="108">
        <v>0</v>
      </c>
      <c r="BT45" s="108">
        <v>0</v>
      </c>
      <c r="BU45" s="108">
        <v>0</v>
      </c>
      <c r="BV45" s="108">
        <v>0</v>
      </c>
      <c r="BW45" s="108">
        <v>0</v>
      </c>
      <c r="BX45" s="108">
        <v>0</v>
      </c>
      <c r="BY45" s="108">
        <v>0</v>
      </c>
      <c r="BZ45" s="108">
        <v>0</v>
      </c>
      <c r="CA45" s="108">
        <v>0</v>
      </c>
      <c r="CB45" s="108">
        <v>0</v>
      </c>
      <c r="CC45" s="108">
        <v>0</v>
      </c>
      <c r="CD45" s="108">
        <v>0</v>
      </c>
      <c r="CE45" s="108">
        <v>0</v>
      </c>
      <c r="CF45" s="108">
        <v>0</v>
      </c>
      <c r="CG45" s="108">
        <v>0</v>
      </c>
      <c r="CH45" s="108">
        <v>0</v>
      </c>
      <c r="CI45" s="108">
        <v>0</v>
      </c>
      <c r="CJ45" s="108">
        <v>0</v>
      </c>
      <c r="CK45" s="108">
        <v>0</v>
      </c>
      <c r="CL45" s="108">
        <v>0</v>
      </c>
      <c r="CM45" s="108">
        <v>0</v>
      </c>
      <c r="CN45" s="108">
        <v>0</v>
      </c>
      <c r="CO45" s="108">
        <v>0</v>
      </c>
      <c r="CP45" s="108">
        <v>0</v>
      </c>
      <c r="CQ45" s="108">
        <v>0</v>
      </c>
      <c r="CR45" s="108">
        <v>0</v>
      </c>
      <c r="CS45" s="108">
        <v>0</v>
      </c>
      <c r="CT45" s="108">
        <v>0</v>
      </c>
      <c r="CU45" s="108">
        <v>0</v>
      </c>
      <c r="CV45" s="108">
        <v>0</v>
      </c>
      <c r="CW45" s="108">
        <v>0</v>
      </c>
      <c r="CX45" s="108">
        <v>0</v>
      </c>
      <c r="CY45" s="108">
        <v>0</v>
      </c>
      <c r="CZ45" s="108">
        <v>0</v>
      </c>
      <c r="DA45" s="108">
        <v>0</v>
      </c>
      <c r="DB45" s="108">
        <v>0</v>
      </c>
      <c r="DC45" s="108">
        <v>0</v>
      </c>
      <c r="DD45" s="108">
        <v>0</v>
      </c>
      <c r="DE45" s="108">
        <v>0</v>
      </c>
      <c r="DF45" s="108">
        <v>0</v>
      </c>
      <c r="DG45" s="108">
        <v>0</v>
      </c>
      <c r="DH45" s="108">
        <v>0</v>
      </c>
      <c r="DI45" s="108">
        <v>0</v>
      </c>
      <c r="DJ45" s="108">
        <v>0</v>
      </c>
      <c r="DK45" s="108">
        <v>0</v>
      </c>
      <c r="DL45" s="108">
        <v>0</v>
      </c>
      <c r="DM45" s="108">
        <v>0</v>
      </c>
      <c r="DN45" s="108">
        <v>0</v>
      </c>
      <c r="DO45" s="108">
        <v>0</v>
      </c>
      <c r="DP45" s="108">
        <v>0</v>
      </c>
      <c r="DQ45" s="108">
        <v>0</v>
      </c>
      <c r="DR45" s="108">
        <v>0</v>
      </c>
      <c r="DS45" s="108">
        <v>0</v>
      </c>
      <c r="DT45" s="108">
        <v>0</v>
      </c>
      <c r="DU45" s="108">
        <v>0</v>
      </c>
      <c r="DV45" s="108">
        <v>0</v>
      </c>
      <c r="DW45" s="108">
        <v>0</v>
      </c>
      <c r="DX45" s="108">
        <v>0</v>
      </c>
      <c r="DY45" s="108">
        <v>0</v>
      </c>
      <c r="DZ45" s="108">
        <v>0</v>
      </c>
      <c r="EA45" s="108">
        <v>0</v>
      </c>
      <c r="EB45" s="108">
        <v>0</v>
      </c>
      <c r="EC45" s="108">
        <v>0</v>
      </c>
      <c r="ED45" s="108">
        <v>0</v>
      </c>
      <c r="EE45" s="108">
        <v>0</v>
      </c>
      <c r="EF45" s="108">
        <v>0</v>
      </c>
      <c r="EG45" s="108">
        <v>0</v>
      </c>
      <c r="EH45" s="108">
        <v>0</v>
      </c>
      <c r="EI45" s="108">
        <v>0</v>
      </c>
      <c r="EJ45" s="108">
        <v>0</v>
      </c>
      <c r="EK45" s="108">
        <v>0</v>
      </c>
      <c r="EL45" s="108">
        <v>0</v>
      </c>
      <c r="EM45" s="108">
        <v>0</v>
      </c>
      <c r="EN45" s="108">
        <v>0</v>
      </c>
      <c r="EO45" s="108">
        <v>0</v>
      </c>
      <c r="EP45" s="108">
        <v>0</v>
      </c>
      <c r="EQ45" s="108">
        <v>0</v>
      </c>
      <c r="ER45" s="108">
        <v>0</v>
      </c>
      <c r="ES45" s="108">
        <v>0</v>
      </c>
      <c r="ET45" s="108">
        <v>0</v>
      </c>
      <c r="EU45" s="108">
        <v>0</v>
      </c>
      <c r="EV45" s="108">
        <v>0</v>
      </c>
      <c r="EW45" s="108">
        <v>0</v>
      </c>
      <c r="EX45" s="108">
        <v>0</v>
      </c>
      <c r="EY45" s="108">
        <v>0</v>
      </c>
      <c r="EZ45" s="108">
        <v>0</v>
      </c>
      <c r="FA45" s="108">
        <v>0</v>
      </c>
      <c r="FB45" s="108">
        <v>0</v>
      </c>
      <c r="FC45" s="108">
        <v>0</v>
      </c>
      <c r="FD45" s="108">
        <v>0</v>
      </c>
      <c r="FE45" s="108">
        <v>0</v>
      </c>
      <c r="FF45" s="108">
        <v>0</v>
      </c>
      <c r="FG45" s="108">
        <v>0</v>
      </c>
      <c r="FH45" s="108">
        <v>0</v>
      </c>
      <c r="FI45" s="108">
        <v>0</v>
      </c>
      <c r="FJ45" s="108">
        <v>0</v>
      </c>
      <c r="FK45" s="108">
        <v>0</v>
      </c>
      <c r="FL45" s="108">
        <v>0</v>
      </c>
      <c r="FM45" s="108">
        <v>0</v>
      </c>
      <c r="FN45" s="108">
        <v>0</v>
      </c>
      <c r="FO45" s="108">
        <v>0</v>
      </c>
      <c r="FP45" s="108">
        <v>0</v>
      </c>
      <c r="FQ45" s="108">
        <v>0</v>
      </c>
      <c r="FR45" s="108">
        <v>0</v>
      </c>
      <c r="FS45" s="108">
        <v>0</v>
      </c>
      <c r="FT45" s="108">
        <v>0</v>
      </c>
      <c r="FU45" s="108">
        <v>0</v>
      </c>
      <c r="FV45" s="108">
        <v>0</v>
      </c>
      <c r="FW45" s="108">
        <v>0</v>
      </c>
      <c r="FX45" s="108">
        <v>0</v>
      </c>
      <c r="FY45" s="108">
        <v>0</v>
      </c>
      <c r="FZ45" s="108">
        <v>0</v>
      </c>
      <c r="GA45" s="108">
        <v>0</v>
      </c>
      <c r="GB45" s="108">
        <v>0</v>
      </c>
      <c r="GC45" s="108">
        <v>0</v>
      </c>
      <c r="GD45" s="108">
        <v>0</v>
      </c>
      <c r="GE45" s="108">
        <v>0</v>
      </c>
      <c r="GF45" s="108">
        <v>0</v>
      </c>
      <c r="GG45" s="108">
        <v>0</v>
      </c>
      <c r="GH45" s="108">
        <v>0</v>
      </c>
      <c r="GI45" s="108">
        <v>0</v>
      </c>
      <c r="GJ45" s="108">
        <v>0</v>
      </c>
      <c r="GK45" s="108">
        <v>0</v>
      </c>
      <c r="GL45" s="108">
        <v>0</v>
      </c>
      <c r="GM45" s="108">
        <v>0</v>
      </c>
      <c r="GN45" s="108">
        <v>0</v>
      </c>
      <c r="GO45" s="108">
        <v>0</v>
      </c>
      <c r="GP45" s="108">
        <v>0</v>
      </c>
      <c r="GQ45" s="108">
        <v>0</v>
      </c>
      <c r="GR45" s="108">
        <v>0</v>
      </c>
      <c r="GS45" s="108">
        <v>0</v>
      </c>
      <c r="GT45" s="108">
        <v>0</v>
      </c>
      <c r="GU45" s="108">
        <v>0</v>
      </c>
      <c r="GV45" s="108">
        <v>0</v>
      </c>
      <c r="GW45" s="108">
        <v>0</v>
      </c>
      <c r="GX45" s="108">
        <v>0</v>
      </c>
      <c r="GY45" s="108">
        <v>0</v>
      </c>
      <c r="GZ45" s="108">
        <v>0</v>
      </c>
      <c r="HA45" s="108">
        <v>0</v>
      </c>
      <c r="HB45" s="108">
        <v>0</v>
      </c>
      <c r="HC45" s="108">
        <v>0</v>
      </c>
      <c r="HD45" s="108">
        <v>0</v>
      </c>
      <c r="HE45" s="108">
        <v>0</v>
      </c>
      <c r="HF45" s="108">
        <v>0</v>
      </c>
      <c r="HG45" s="108">
        <v>0</v>
      </c>
      <c r="HH45" s="108">
        <v>0</v>
      </c>
      <c r="HI45" s="108">
        <v>0</v>
      </c>
    </row>
    <row r="46" spans="1:217" s="109" customFormat="1" x14ac:dyDescent="0.2">
      <c r="A46" s="107" t="s">
        <v>94</v>
      </c>
      <c r="B46" s="108">
        <v>0</v>
      </c>
      <c r="C46" s="108">
        <v>0</v>
      </c>
      <c r="D46" s="108">
        <v>0</v>
      </c>
      <c r="E46" s="108">
        <v>0</v>
      </c>
      <c r="F46" s="108">
        <v>0</v>
      </c>
      <c r="G46" s="108">
        <v>0</v>
      </c>
      <c r="H46" s="108">
        <v>0</v>
      </c>
      <c r="I46" s="108">
        <v>0</v>
      </c>
      <c r="J46" s="108">
        <v>0</v>
      </c>
      <c r="K46" s="108">
        <v>0</v>
      </c>
      <c r="L46" s="108">
        <v>0</v>
      </c>
      <c r="M46" s="108">
        <v>0</v>
      </c>
      <c r="N46" s="108">
        <v>0</v>
      </c>
      <c r="O46" s="108">
        <v>0</v>
      </c>
      <c r="P46" s="108">
        <v>0</v>
      </c>
      <c r="Q46" s="108">
        <v>0</v>
      </c>
      <c r="R46" s="108">
        <v>0</v>
      </c>
      <c r="S46" s="108">
        <v>0</v>
      </c>
      <c r="T46" s="108">
        <v>0</v>
      </c>
      <c r="U46" s="108">
        <v>0</v>
      </c>
      <c r="V46" s="108">
        <v>0</v>
      </c>
      <c r="W46" s="108">
        <v>0</v>
      </c>
      <c r="X46" s="108">
        <v>0</v>
      </c>
      <c r="Y46" s="108">
        <v>0</v>
      </c>
      <c r="Z46" s="108">
        <v>0</v>
      </c>
      <c r="AA46" s="108">
        <v>0</v>
      </c>
      <c r="AB46" s="108">
        <v>0</v>
      </c>
      <c r="AC46" s="108">
        <v>0</v>
      </c>
      <c r="AD46" s="108">
        <v>0</v>
      </c>
      <c r="AE46" s="108">
        <v>0</v>
      </c>
      <c r="AF46" s="108">
        <v>0</v>
      </c>
      <c r="AG46" s="108">
        <v>0</v>
      </c>
      <c r="AH46" s="108">
        <v>0</v>
      </c>
      <c r="AI46" s="108">
        <v>0</v>
      </c>
      <c r="AJ46" s="108">
        <v>0</v>
      </c>
      <c r="AK46" s="108">
        <v>0</v>
      </c>
      <c r="AL46" s="108">
        <v>0</v>
      </c>
      <c r="AM46" s="108">
        <v>0</v>
      </c>
      <c r="AN46" s="108">
        <v>0</v>
      </c>
      <c r="AO46" s="108">
        <v>0</v>
      </c>
      <c r="AP46" s="108">
        <v>0</v>
      </c>
      <c r="AQ46" s="108">
        <v>0</v>
      </c>
      <c r="AR46" s="108">
        <v>0</v>
      </c>
      <c r="AS46" s="108">
        <v>0</v>
      </c>
      <c r="AT46" s="108">
        <v>0</v>
      </c>
      <c r="AU46" s="108">
        <v>0</v>
      </c>
      <c r="AV46" s="108">
        <v>0</v>
      </c>
      <c r="AW46" s="108">
        <v>0</v>
      </c>
      <c r="AX46" s="108">
        <v>0</v>
      </c>
      <c r="AY46" s="108">
        <v>0</v>
      </c>
      <c r="AZ46" s="108">
        <v>0</v>
      </c>
      <c r="BA46" s="108">
        <v>0</v>
      </c>
      <c r="BB46" s="108">
        <v>0</v>
      </c>
      <c r="BC46" s="108">
        <v>0</v>
      </c>
      <c r="BD46" s="108">
        <v>0</v>
      </c>
      <c r="BE46" s="108">
        <v>0</v>
      </c>
      <c r="BF46" s="108">
        <v>0</v>
      </c>
      <c r="BG46" s="108">
        <v>0</v>
      </c>
      <c r="BH46" s="108">
        <v>0</v>
      </c>
      <c r="BI46" s="108">
        <v>0</v>
      </c>
      <c r="BJ46" s="108">
        <v>0</v>
      </c>
      <c r="BK46" s="108">
        <v>0</v>
      </c>
      <c r="BL46" s="108">
        <v>0</v>
      </c>
      <c r="BM46" s="108">
        <v>0</v>
      </c>
      <c r="BN46" s="108">
        <v>0</v>
      </c>
      <c r="BO46" s="108">
        <v>0</v>
      </c>
      <c r="BP46" s="108">
        <v>0</v>
      </c>
      <c r="BQ46" s="108">
        <v>0</v>
      </c>
      <c r="BR46" s="108">
        <v>0</v>
      </c>
      <c r="BS46" s="108">
        <v>0</v>
      </c>
      <c r="BT46" s="108">
        <v>0</v>
      </c>
      <c r="BU46" s="108">
        <v>0</v>
      </c>
      <c r="BV46" s="108">
        <v>0</v>
      </c>
      <c r="BW46" s="108">
        <v>0</v>
      </c>
      <c r="BX46" s="108">
        <v>0</v>
      </c>
      <c r="BY46" s="108">
        <v>0</v>
      </c>
      <c r="BZ46" s="108">
        <v>0</v>
      </c>
      <c r="CA46" s="108">
        <v>0</v>
      </c>
      <c r="CB46" s="108">
        <v>0</v>
      </c>
      <c r="CC46" s="108">
        <v>0</v>
      </c>
      <c r="CD46" s="108">
        <v>0</v>
      </c>
      <c r="CE46" s="108">
        <v>0</v>
      </c>
      <c r="CF46" s="108">
        <v>0</v>
      </c>
      <c r="CG46" s="108">
        <v>0</v>
      </c>
      <c r="CH46" s="108">
        <v>0</v>
      </c>
      <c r="CI46" s="108">
        <v>0</v>
      </c>
      <c r="CJ46" s="108">
        <v>0</v>
      </c>
      <c r="CK46" s="108">
        <v>0</v>
      </c>
      <c r="CL46" s="108">
        <v>0</v>
      </c>
      <c r="CM46" s="108">
        <v>0</v>
      </c>
      <c r="CN46" s="108">
        <v>0</v>
      </c>
      <c r="CO46" s="108">
        <v>0</v>
      </c>
      <c r="CP46" s="108">
        <v>0</v>
      </c>
      <c r="CQ46" s="108">
        <v>0</v>
      </c>
      <c r="CR46" s="108">
        <v>0</v>
      </c>
      <c r="CS46" s="108">
        <v>0</v>
      </c>
      <c r="CT46" s="108">
        <v>0</v>
      </c>
      <c r="CU46" s="108">
        <v>0</v>
      </c>
      <c r="CV46" s="108">
        <v>0</v>
      </c>
      <c r="CW46" s="108">
        <v>0</v>
      </c>
      <c r="CX46" s="108">
        <v>0</v>
      </c>
      <c r="CY46" s="108">
        <v>0</v>
      </c>
      <c r="CZ46" s="108">
        <v>0</v>
      </c>
      <c r="DA46" s="108">
        <v>0</v>
      </c>
      <c r="DB46" s="108">
        <v>0</v>
      </c>
      <c r="DC46" s="108">
        <v>0</v>
      </c>
      <c r="DD46" s="108">
        <v>0</v>
      </c>
      <c r="DE46" s="108">
        <v>0</v>
      </c>
      <c r="DF46" s="108">
        <v>0</v>
      </c>
      <c r="DG46" s="108">
        <v>0</v>
      </c>
      <c r="DH46" s="108">
        <v>0</v>
      </c>
      <c r="DI46" s="108">
        <v>0</v>
      </c>
      <c r="DJ46" s="108">
        <v>0</v>
      </c>
      <c r="DK46" s="108">
        <v>0</v>
      </c>
      <c r="DL46" s="108">
        <v>0</v>
      </c>
      <c r="DM46" s="108">
        <v>0</v>
      </c>
      <c r="DN46" s="108">
        <v>0</v>
      </c>
      <c r="DO46" s="108">
        <v>0</v>
      </c>
      <c r="DP46" s="108">
        <v>0</v>
      </c>
      <c r="DQ46" s="108">
        <v>0</v>
      </c>
      <c r="DR46" s="108">
        <v>0</v>
      </c>
      <c r="DS46" s="108">
        <v>0</v>
      </c>
      <c r="DT46" s="108">
        <v>0</v>
      </c>
      <c r="DU46" s="108">
        <v>0</v>
      </c>
      <c r="DV46" s="108">
        <v>0</v>
      </c>
      <c r="DW46" s="108">
        <v>0</v>
      </c>
      <c r="DX46" s="108">
        <v>0</v>
      </c>
      <c r="DY46" s="108">
        <v>0</v>
      </c>
      <c r="DZ46" s="108">
        <v>0</v>
      </c>
      <c r="EA46" s="108">
        <v>0</v>
      </c>
      <c r="EB46" s="108">
        <v>0</v>
      </c>
      <c r="EC46" s="108">
        <v>0</v>
      </c>
      <c r="ED46" s="108">
        <v>0</v>
      </c>
      <c r="EE46" s="108">
        <v>0</v>
      </c>
      <c r="EF46" s="108">
        <v>0</v>
      </c>
      <c r="EG46" s="108">
        <v>0</v>
      </c>
      <c r="EH46" s="108">
        <v>0</v>
      </c>
      <c r="EI46" s="108">
        <v>0</v>
      </c>
      <c r="EJ46" s="108">
        <v>0</v>
      </c>
      <c r="EK46" s="108">
        <v>0</v>
      </c>
      <c r="EL46" s="108">
        <v>0</v>
      </c>
      <c r="EM46" s="108">
        <v>0</v>
      </c>
      <c r="EN46" s="108">
        <v>0</v>
      </c>
      <c r="EO46" s="108">
        <v>0</v>
      </c>
      <c r="EP46" s="108">
        <v>0</v>
      </c>
      <c r="EQ46" s="108">
        <v>0</v>
      </c>
      <c r="ER46" s="108">
        <v>0</v>
      </c>
      <c r="ES46" s="108">
        <v>0</v>
      </c>
      <c r="ET46" s="108">
        <v>0</v>
      </c>
      <c r="EU46" s="108">
        <v>0</v>
      </c>
      <c r="EV46" s="108">
        <v>0</v>
      </c>
      <c r="EW46" s="108">
        <v>0</v>
      </c>
      <c r="EX46" s="108">
        <v>0</v>
      </c>
      <c r="EY46" s="108">
        <v>0</v>
      </c>
      <c r="EZ46" s="108">
        <v>0</v>
      </c>
      <c r="FA46" s="108">
        <v>0</v>
      </c>
      <c r="FB46" s="108">
        <v>0</v>
      </c>
      <c r="FC46" s="108">
        <v>0</v>
      </c>
      <c r="FD46" s="108">
        <v>0</v>
      </c>
      <c r="FE46" s="108">
        <v>0</v>
      </c>
      <c r="FF46" s="108">
        <v>0</v>
      </c>
      <c r="FG46" s="108">
        <v>0</v>
      </c>
      <c r="FH46" s="108">
        <v>0</v>
      </c>
      <c r="FI46" s="108">
        <v>0</v>
      </c>
      <c r="FJ46" s="108">
        <v>0</v>
      </c>
      <c r="FK46" s="108">
        <v>0</v>
      </c>
      <c r="FL46" s="108">
        <v>0</v>
      </c>
      <c r="FM46" s="108">
        <v>0</v>
      </c>
      <c r="FN46" s="108">
        <v>0</v>
      </c>
      <c r="FO46" s="108">
        <v>0</v>
      </c>
      <c r="FP46" s="108">
        <v>0</v>
      </c>
      <c r="FQ46" s="108">
        <v>0</v>
      </c>
      <c r="FR46" s="108">
        <v>0</v>
      </c>
      <c r="FS46" s="108">
        <v>0</v>
      </c>
      <c r="FT46" s="108">
        <v>0</v>
      </c>
      <c r="FU46" s="108">
        <v>0</v>
      </c>
      <c r="FV46" s="108">
        <v>0</v>
      </c>
      <c r="FW46" s="108">
        <v>0</v>
      </c>
      <c r="FX46" s="108">
        <v>0</v>
      </c>
      <c r="FY46" s="108">
        <v>0</v>
      </c>
      <c r="FZ46" s="108">
        <v>0</v>
      </c>
      <c r="GA46" s="108">
        <v>0</v>
      </c>
      <c r="GB46" s="108">
        <v>0</v>
      </c>
      <c r="GC46" s="108">
        <v>0</v>
      </c>
      <c r="GD46" s="108">
        <v>0</v>
      </c>
      <c r="GE46" s="108">
        <v>0</v>
      </c>
      <c r="GF46" s="108">
        <v>0</v>
      </c>
      <c r="GG46" s="108">
        <v>0</v>
      </c>
      <c r="GH46" s="108">
        <v>0</v>
      </c>
      <c r="GI46" s="108">
        <v>0</v>
      </c>
      <c r="GJ46" s="108">
        <v>0</v>
      </c>
      <c r="GK46" s="108">
        <v>0</v>
      </c>
      <c r="GL46" s="108">
        <v>0</v>
      </c>
      <c r="GM46" s="108">
        <v>0</v>
      </c>
      <c r="GN46" s="108">
        <v>0</v>
      </c>
      <c r="GO46" s="108">
        <v>0</v>
      </c>
      <c r="GP46" s="108">
        <v>0</v>
      </c>
      <c r="GQ46" s="108">
        <v>0</v>
      </c>
      <c r="GR46" s="108">
        <v>0</v>
      </c>
      <c r="GS46" s="108">
        <v>0</v>
      </c>
      <c r="GT46" s="108">
        <v>0</v>
      </c>
      <c r="GU46" s="108">
        <v>0</v>
      </c>
      <c r="GV46" s="108">
        <v>0</v>
      </c>
      <c r="GW46" s="108">
        <v>0</v>
      </c>
      <c r="GX46" s="108">
        <v>0</v>
      </c>
      <c r="GY46" s="108">
        <v>0</v>
      </c>
      <c r="GZ46" s="108">
        <v>0</v>
      </c>
      <c r="HA46" s="108">
        <v>0</v>
      </c>
      <c r="HB46" s="108">
        <v>0</v>
      </c>
      <c r="HC46" s="108">
        <v>0</v>
      </c>
      <c r="HD46" s="108">
        <v>0</v>
      </c>
      <c r="HE46" s="108">
        <v>0</v>
      </c>
      <c r="HF46" s="108">
        <v>0</v>
      </c>
      <c r="HG46" s="108">
        <v>0</v>
      </c>
      <c r="HH46" s="108">
        <v>0</v>
      </c>
      <c r="HI46" s="108">
        <v>0</v>
      </c>
    </row>
    <row r="47" spans="1:217" s="109" customFormat="1" x14ac:dyDescent="0.2">
      <c r="A47" s="107" t="s">
        <v>95</v>
      </c>
      <c r="B47" s="108">
        <v>0</v>
      </c>
      <c r="C47" s="108">
        <v>0</v>
      </c>
      <c r="D47" s="108">
        <v>0</v>
      </c>
      <c r="E47" s="108">
        <v>0</v>
      </c>
      <c r="F47" s="108">
        <v>0</v>
      </c>
      <c r="G47" s="108">
        <v>0</v>
      </c>
      <c r="H47" s="108">
        <v>0</v>
      </c>
      <c r="I47" s="108">
        <v>0</v>
      </c>
      <c r="J47" s="108">
        <v>0</v>
      </c>
      <c r="K47" s="108">
        <v>0</v>
      </c>
      <c r="L47" s="108">
        <v>0</v>
      </c>
      <c r="M47" s="108">
        <v>0</v>
      </c>
      <c r="N47" s="108">
        <v>0</v>
      </c>
      <c r="O47" s="108">
        <v>0</v>
      </c>
      <c r="P47" s="108">
        <v>0</v>
      </c>
      <c r="Q47" s="108">
        <v>0</v>
      </c>
      <c r="R47" s="108">
        <v>0</v>
      </c>
      <c r="S47" s="108">
        <v>0</v>
      </c>
      <c r="T47" s="108">
        <v>0</v>
      </c>
      <c r="U47" s="108">
        <v>0</v>
      </c>
      <c r="V47" s="108">
        <v>0</v>
      </c>
      <c r="W47" s="108">
        <v>0</v>
      </c>
      <c r="X47" s="108">
        <v>0</v>
      </c>
      <c r="Y47" s="108">
        <v>0</v>
      </c>
      <c r="Z47" s="108">
        <v>0</v>
      </c>
      <c r="AA47" s="108">
        <v>0</v>
      </c>
      <c r="AB47" s="108">
        <v>0</v>
      </c>
      <c r="AC47" s="108">
        <v>0</v>
      </c>
      <c r="AD47" s="108">
        <v>0</v>
      </c>
      <c r="AE47" s="108">
        <v>0</v>
      </c>
      <c r="AF47" s="108">
        <v>0</v>
      </c>
      <c r="AG47" s="108">
        <v>0</v>
      </c>
      <c r="AH47" s="108">
        <v>0</v>
      </c>
      <c r="AI47" s="108">
        <v>0</v>
      </c>
      <c r="AJ47" s="108">
        <v>0</v>
      </c>
      <c r="AK47" s="108">
        <v>0</v>
      </c>
      <c r="AL47" s="108">
        <v>0</v>
      </c>
      <c r="AM47" s="108">
        <v>0</v>
      </c>
      <c r="AN47" s="108">
        <v>0</v>
      </c>
      <c r="AO47" s="108">
        <v>0</v>
      </c>
      <c r="AP47" s="108">
        <v>0</v>
      </c>
      <c r="AQ47" s="108">
        <v>0</v>
      </c>
      <c r="AR47" s="108">
        <v>0</v>
      </c>
      <c r="AS47" s="108">
        <v>0</v>
      </c>
      <c r="AT47" s="108">
        <v>0</v>
      </c>
      <c r="AU47" s="108">
        <v>0</v>
      </c>
      <c r="AV47" s="108">
        <v>0</v>
      </c>
      <c r="AW47" s="108">
        <v>0</v>
      </c>
      <c r="AX47" s="108">
        <v>0</v>
      </c>
      <c r="AY47" s="108">
        <v>0</v>
      </c>
      <c r="AZ47" s="108">
        <v>0</v>
      </c>
      <c r="BA47" s="108">
        <v>0</v>
      </c>
      <c r="BB47" s="108">
        <v>0</v>
      </c>
      <c r="BC47" s="108">
        <v>0</v>
      </c>
      <c r="BD47" s="108">
        <v>0</v>
      </c>
      <c r="BE47" s="108">
        <v>0</v>
      </c>
      <c r="BF47" s="108">
        <v>0</v>
      </c>
      <c r="BG47" s="108">
        <v>0</v>
      </c>
      <c r="BH47" s="108">
        <v>0</v>
      </c>
      <c r="BI47" s="108">
        <v>0</v>
      </c>
      <c r="BJ47" s="108">
        <v>0</v>
      </c>
      <c r="BK47" s="108">
        <v>0</v>
      </c>
      <c r="BL47" s="108">
        <v>0</v>
      </c>
      <c r="BM47" s="108">
        <v>0</v>
      </c>
      <c r="BN47" s="108">
        <v>0</v>
      </c>
      <c r="BO47" s="108">
        <v>0</v>
      </c>
      <c r="BP47" s="108">
        <v>0</v>
      </c>
      <c r="BQ47" s="108">
        <v>0</v>
      </c>
      <c r="BR47" s="108">
        <v>0</v>
      </c>
      <c r="BS47" s="108">
        <v>0</v>
      </c>
      <c r="BT47" s="108">
        <v>0</v>
      </c>
      <c r="BU47" s="108">
        <v>0</v>
      </c>
      <c r="BV47" s="108">
        <v>0</v>
      </c>
      <c r="BW47" s="108">
        <v>0</v>
      </c>
      <c r="BX47" s="108">
        <v>0</v>
      </c>
      <c r="BY47" s="108">
        <v>0</v>
      </c>
      <c r="BZ47" s="108">
        <v>0</v>
      </c>
      <c r="CA47" s="108">
        <v>0</v>
      </c>
      <c r="CB47" s="108">
        <v>0</v>
      </c>
      <c r="CC47" s="108">
        <v>0</v>
      </c>
      <c r="CD47" s="108">
        <v>0</v>
      </c>
      <c r="CE47" s="108">
        <v>0</v>
      </c>
      <c r="CF47" s="108">
        <v>0</v>
      </c>
      <c r="CG47" s="108">
        <v>0</v>
      </c>
      <c r="CH47" s="108">
        <v>0</v>
      </c>
      <c r="CI47" s="108">
        <v>0</v>
      </c>
      <c r="CJ47" s="108">
        <v>0</v>
      </c>
      <c r="CK47" s="108">
        <v>0</v>
      </c>
      <c r="CL47" s="108">
        <v>0</v>
      </c>
      <c r="CM47" s="108">
        <v>0</v>
      </c>
      <c r="CN47" s="108">
        <v>0</v>
      </c>
      <c r="CO47" s="108">
        <v>0</v>
      </c>
      <c r="CP47" s="108">
        <v>0</v>
      </c>
      <c r="CQ47" s="108">
        <v>0</v>
      </c>
      <c r="CR47" s="108">
        <v>0</v>
      </c>
      <c r="CS47" s="108">
        <v>0</v>
      </c>
      <c r="CT47" s="108">
        <v>0</v>
      </c>
      <c r="CU47" s="108">
        <v>0</v>
      </c>
      <c r="CV47" s="108">
        <v>0</v>
      </c>
      <c r="CW47" s="108">
        <v>0</v>
      </c>
      <c r="CX47" s="108">
        <v>0</v>
      </c>
      <c r="CY47" s="108">
        <v>0</v>
      </c>
      <c r="CZ47" s="108">
        <v>0</v>
      </c>
      <c r="DA47" s="108">
        <v>0</v>
      </c>
      <c r="DB47" s="108">
        <v>0</v>
      </c>
      <c r="DC47" s="108">
        <v>0</v>
      </c>
      <c r="DD47" s="108">
        <v>0</v>
      </c>
      <c r="DE47" s="108">
        <v>0</v>
      </c>
      <c r="DF47" s="108">
        <v>0</v>
      </c>
      <c r="DG47" s="108">
        <v>0</v>
      </c>
      <c r="DH47" s="108">
        <v>0</v>
      </c>
      <c r="DI47" s="108">
        <v>0</v>
      </c>
      <c r="DJ47" s="108">
        <v>0</v>
      </c>
      <c r="DK47" s="108">
        <v>0</v>
      </c>
      <c r="DL47" s="108">
        <v>0</v>
      </c>
      <c r="DM47" s="108">
        <v>0</v>
      </c>
      <c r="DN47" s="108">
        <v>0</v>
      </c>
      <c r="DO47" s="108">
        <v>0</v>
      </c>
      <c r="DP47" s="108">
        <v>0</v>
      </c>
      <c r="DQ47" s="108">
        <v>0</v>
      </c>
      <c r="DR47" s="108">
        <v>0</v>
      </c>
      <c r="DS47" s="108">
        <v>0</v>
      </c>
      <c r="DT47" s="108">
        <v>0</v>
      </c>
      <c r="DU47" s="108">
        <v>0</v>
      </c>
      <c r="DV47" s="108">
        <v>0</v>
      </c>
      <c r="DW47" s="108">
        <v>0</v>
      </c>
      <c r="DX47" s="108">
        <v>0</v>
      </c>
      <c r="DY47" s="108">
        <v>0</v>
      </c>
      <c r="DZ47" s="108">
        <v>0</v>
      </c>
      <c r="EA47" s="108">
        <v>0</v>
      </c>
      <c r="EB47" s="108">
        <v>0</v>
      </c>
      <c r="EC47" s="108">
        <v>0</v>
      </c>
      <c r="ED47" s="108">
        <v>0</v>
      </c>
      <c r="EE47" s="108">
        <v>0</v>
      </c>
      <c r="EF47" s="108">
        <v>0</v>
      </c>
      <c r="EG47" s="108">
        <v>0</v>
      </c>
      <c r="EH47" s="108">
        <v>0</v>
      </c>
      <c r="EI47" s="108">
        <v>0</v>
      </c>
      <c r="EJ47" s="108">
        <v>0</v>
      </c>
      <c r="EK47" s="108">
        <v>0</v>
      </c>
      <c r="EL47" s="108">
        <v>0</v>
      </c>
      <c r="EM47" s="108">
        <v>0</v>
      </c>
      <c r="EN47" s="108">
        <v>0</v>
      </c>
      <c r="EO47" s="108">
        <v>0</v>
      </c>
      <c r="EP47" s="108">
        <v>0</v>
      </c>
      <c r="EQ47" s="108">
        <v>0</v>
      </c>
      <c r="ER47" s="108">
        <v>0</v>
      </c>
      <c r="ES47" s="108">
        <v>0</v>
      </c>
      <c r="ET47" s="108">
        <v>0</v>
      </c>
      <c r="EU47" s="108">
        <v>0</v>
      </c>
      <c r="EV47" s="108">
        <v>0</v>
      </c>
      <c r="EW47" s="108">
        <v>0</v>
      </c>
      <c r="EX47" s="108">
        <v>0</v>
      </c>
      <c r="EY47" s="108">
        <v>0</v>
      </c>
      <c r="EZ47" s="108">
        <v>0</v>
      </c>
      <c r="FA47" s="108">
        <v>0</v>
      </c>
      <c r="FB47" s="108">
        <v>0</v>
      </c>
      <c r="FC47" s="108">
        <v>0</v>
      </c>
      <c r="FD47" s="108">
        <v>0</v>
      </c>
      <c r="FE47" s="108">
        <v>0</v>
      </c>
      <c r="FF47" s="108">
        <v>0</v>
      </c>
      <c r="FG47" s="108">
        <v>0</v>
      </c>
      <c r="FH47" s="108">
        <v>0</v>
      </c>
      <c r="FI47" s="108">
        <v>0</v>
      </c>
      <c r="FJ47" s="108">
        <v>0</v>
      </c>
      <c r="FK47" s="108">
        <v>0</v>
      </c>
      <c r="FL47" s="108">
        <v>0</v>
      </c>
      <c r="FM47" s="108">
        <v>0</v>
      </c>
      <c r="FN47" s="108">
        <v>0</v>
      </c>
      <c r="FO47" s="108">
        <v>0</v>
      </c>
      <c r="FP47" s="108">
        <v>0</v>
      </c>
      <c r="FQ47" s="108">
        <v>0</v>
      </c>
      <c r="FR47" s="108">
        <v>0</v>
      </c>
      <c r="FS47" s="108">
        <v>0</v>
      </c>
      <c r="FT47" s="108">
        <v>0</v>
      </c>
      <c r="FU47" s="108">
        <v>0</v>
      </c>
      <c r="FV47" s="108">
        <v>0</v>
      </c>
      <c r="FW47" s="108">
        <v>0</v>
      </c>
      <c r="FX47" s="108">
        <v>0</v>
      </c>
      <c r="FY47" s="108">
        <v>0</v>
      </c>
      <c r="FZ47" s="108">
        <v>0</v>
      </c>
      <c r="GA47" s="108">
        <v>0</v>
      </c>
      <c r="GB47" s="108">
        <v>0</v>
      </c>
      <c r="GC47" s="108">
        <v>0</v>
      </c>
      <c r="GD47" s="108">
        <v>0</v>
      </c>
      <c r="GE47" s="108">
        <v>0</v>
      </c>
      <c r="GF47" s="108">
        <v>0</v>
      </c>
      <c r="GG47" s="108">
        <v>0</v>
      </c>
      <c r="GH47" s="108">
        <v>0</v>
      </c>
      <c r="GI47" s="108">
        <v>0</v>
      </c>
      <c r="GJ47" s="108">
        <v>0</v>
      </c>
      <c r="GK47" s="108">
        <v>0</v>
      </c>
      <c r="GL47" s="108">
        <v>0</v>
      </c>
      <c r="GM47" s="108">
        <v>0</v>
      </c>
      <c r="GN47" s="108">
        <v>0</v>
      </c>
      <c r="GO47" s="108">
        <v>0</v>
      </c>
      <c r="GP47" s="108">
        <v>0</v>
      </c>
      <c r="GQ47" s="108">
        <v>0</v>
      </c>
      <c r="GR47" s="108">
        <v>0</v>
      </c>
      <c r="GS47" s="108">
        <v>0</v>
      </c>
      <c r="GT47" s="108">
        <v>0</v>
      </c>
      <c r="GU47" s="108">
        <v>0</v>
      </c>
      <c r="GV47" s="108">
        <v>0</v>
      </c>
      <c r="GW47" s="108">
        <v>0</v>
      </c>
      <c r="GX47" s="108">
        <v>0</v>
      </c>
      <c r="GY47" s="108">
        <v>0</v>
      </c>
      <c r="GZ47" s="108">
        <v>0</v>
      </c>
      <c r="HA47" s="108">
        <v>0</v>
      </c>
      <c r="HB47" s="108">
        <v>0</v>
      </c>
      <c r="HC47" s="108">
        <v>0</v>
      </c>
      <c r="HD47" s="108">
        <v>0</v>
      </c>
      <c r="HE47" s="108">
        <v>0</v>
      </c>
      <c r="HF47" s="108">
        <v>0</v>
      </c>
      <c r="HG47" s="108">
        <v>0</v>
      </c>
      <c r="HH47" s="108">
        <v>0</v>
      </c>
      <c r="HI47" s="108">
        <v>0</v>
      </c>
    </row>
    <row r="48" spans="1:217" s="109" customFormat="1" x14ac:dyDescent="0.2">
      <c r="A48" s="107" t="s">
        <v>96</v>
      </c>
      <c r="B48" s="108">
        <v>0</v>
      </c>
      <c r="C48" s="108">
        <v>0</v>
      </c>
      <c r="D48" s="108">
        <v>0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08">
        <v>0</v>
      </c>
      <c r="K48" s="108">
        <v>0</v>
      </c>
      <c r="L48" s="108">
        <v>0</v>
      </c>
      <c r="M48" s="108">
        <v>0</v>
      </c>
      <c r="N48" s="108">
        <v>0</v>
      </c>
      <c r="O48" s="108">
        <v>0</v>
      </c>
      <c r="P48" s="108">
        <v>0</v>
      </c>
      <c r="Q48" s="108">
        <v>0</v>
      </c>
      <c r="R48" s="108">
        <v>0</v>
      </c>
      <c r="S48" s="108">
        <v>0</v>
      </c>
      <c r="T48" s="108">
        <v>0</v>
      </c>
      <c r="U48" s="108">
        <v>0</v>
      </c>
      <c r="V48" s="108">
        <v>0</v>
      </c>
      <c r="W48" s="108">
        <v>0</v>
      </c>
      <c r="X48" s="108">
        <v>0</v>
      </c>
      <c r="Y48" s="108">
        <v>0</v>
      </c>
      <c r="Z48" s="108">
        <v>0</v>
      </c>
      <c r="AA48" s="108">
        <v>0</v>
      </c>
      <c r="AB48" s="108">
        <v>0</v>
      </c>
      <c r="AC48" s="108">
        <v>0</v>
      </c>
      <c r="AD48" s="108">
        <v>0</v>
      </c>
      <c r="AE48" s="108">
        <v>0</v>
      </c>
      <c r="AF48" s="108">
        <v>0</v>
      </c>
      <c r="AG48" s="108">
        <v>0</v>
      </c>
      <c r="AH48" s="108">
        <v>0</v>
      </c>
      <c r="AI48" s="108">
        <v>0</v>
      </c>
      <c r="AJ48" s="108">
        <v>0</v>
      </c>
      <c r="AK48" s="108">
        <v>0</v>
      </c>
      <c r="AL48" s="108">
        <v>0</v>
      </c>
      <c r="AM48" s="108">
        <v>0</v>
      </c>
      <c r="AN48" s="108">
        <v>0</v>
      </c>
      <c r="AO48" s="108">
        <v>0</v>
      </c>
      <c r="AP48" s="108">
        <v>0</v>
      </c>
      <c r="AQ48" s="108">
        <v>0</v>
      </c>
      <c r="AR48" s="108">
        <v>0</v>
      </c>
      <c r="AS48" s="108">
        <v>0</v>
      </c>
      <c r="AT48" s="108">
        <v>0</v>
      </c>
      <c r="AU48" s="108">
        <v>0</v>
      </c>
      <c r="AV48" s="108">
        <v>0</v>
      </c>
      <c r="AW48" s="108">
        <v>0</v>
      </c>
      <c r="AX48" s="108">
        <v>0</v>
      </c>
      <c r="AY48" s="108">
        <v>0</v>
      </c>
      <c r="AZ48" s="108">
        <v>0</v>
      </c>
      <c r="BA48" s="108">
        <v>0</v>
      </c>
      <c r="BB48" s="108">
        <v>0</v>
      </c>
      <c r="BC48" s="108">
        <v>0</v>
      </c>
      <c r="BD48" s="108">
        <v>0</v>
      </c>
      <c r="BE48" s="108">
        <v>0</v>
      </c>
      <c r="BF48" s="108">
        <v>0</v>
      </c>
      <c r="BG48" s="108">
        <v>0</v>
      </c>
      <c r="BH48" s="108">
        <v>0</v>
      </c>
      <c r="BI48" s="108">
        <v>0</v>
      </c>
      <c r="BJ48" s="108">
        <v>0</v>
      </c>
      <c r="BK48" s="108">
        <v>0</v>
      </c>
      <c r="BL48" s="108">
        <v>0</v>
      </c>
      <c r="BM48" s="108">
        <v>0</v>
      </c>
      <c r="BN48" s="108">
        <v>0</v>
      </c>
      <c r="BO48" s="108">
        <v>0</v>
      </c>
      <c r="BP48" s="108">
        <v>0</v>
      </c>
      <c r="BQ48" s="108">
        <v>0</v>
      </c>
      <c r="BR48" s="108">
        <v>0</v>
      </c>
      <c r="BS48" s="108">
        <v>0</v>
      </c>
      <c r="BT48" s="108">
        <v>0</v>
      </c>
      <c r="BU48" s="108">
        <v>0</v>
      </c>
      <c r="BV48" s="108">
        <v>0</v>
      </c>
      <c r="BW48" s="108">
        <v>0</v>
      </c>
      <c r="BX48" s="108">
        <v>0</v>
      </c>
      <c r="BY48" s="108">
        <v>0</v>
      </c>
      <c r="BZ48" s="108">
        <v>0</v>
      </c>
      <c r="CA48" s="108">
        <v>0</v>
      </c>
      <c r="CB48" s="108">
        <v>0</v>
      </c>
      <c r="CC48" s="108">
        <v>0</v>
      </c>
      <c r="CD48" s="108">
        <v>0</v>
      </c>
      <c r="CE48" s="108">
        <v>0</v>
      </c>
      <c r="CF48" s="108">
        <v>0</v>
      </c>
      <c r="CG48" s="108">
        <v>0</v>
      </c>
      <c r="CH48" s="108">
        <v>0</v>
      </c>
      <c r="CI48" s="108">
        <v>0</v>
      </c>
      <c r="CJ48" s="108">
        <v>0</v>
      </c>
      <c r="CK48" s="108">
        <v>0</v>
      </c>
      <c r="CL48" s="108">
        <v>0</v>
      </c>
      <c r="CM48" s="108">
        <v>0</v>
      </c>
      <c r="CN48" s="108">
        <v>0</v>
      </c>
      <c r="CO48" s="108">
        <v>0</v>
      </c>
      <c r="CP48" s="108">
        <v>0</v>
      </c>
      <c r="CQ48" s="108">
        <v>0</v>
      </c>
      <c r="CR48" s="108">
        <v>0</v>
      </c>
      <c r="CS48" s="108">
        <v>0</v>
      </c>
      <c r="CT48" s="108">
        <v>0</v>
      </c>
      <c r="CU48" s="108">
        <v>0</v>
      </c>
      <c r="CV48" s="108">
        <v>0</v>
      </c>
      <c r="CW48" s="108">
        <v>0</v>
      </c>
      <c r="CX48" s="108">
        <v>0</v>
      </c>
      <c r="CY48" s="108">
        <v>0</v>
      </c>
      <c r="CZ48" s="108">
        <v>0</v>
      </c>
      <c r="DA48" s="108">
        <v>0</v>
      </c>
      <c r="DB48" s="108">
        <v>0</v>
      </c>
      <c r="DC48" s="108">
        <v>0</v>
      </c>
      <c r="DD48" s="108">
        <v>0</v>
      </c>
      <c r="DE48" s="108">
        <v>0</v>
      </c>
      <c r="DF48" s="108">
        <v>0</v>
      </c>
      <c r="DG48" s="108">
        <v>0</v>
      </c>
      <c r="DH48" s="108">
        <v>0</v>
      </c>
      <c r="DI48" s="108">
        <v>0</v>
      </c>
      <c r="DJ48" s="108">
        <v>0</v>
      </c>
      <c r="DK48" s="108">
        <v>0</v>
      </c>
      <c r="DL48" s="108">
        <v>0</v>
      </c>
      <c r="DM48" s="108">
        <v>0</v>
      </c>
      <c r="DN48" s="108">
        <v>0</v>
      </c>
      <c r="DO48" s="108">
        <v>0</v>
      </c>
      <c r="DP48" s="108">
        <v>0</v>
      </c>
      <c r="DQ48" s="108">
        <v>0</v>
      </c>
      <c r="DR48" s="108">
        <v>0</v>
      </c>
      <c r="DS48" s="108">
        <v>0</v>
      </c>
      <c r="DT48" s="108">
        <v>0</v>
      </c>
      <c r="DU48" s="108">
        <v>0</v>
      </c>
      <c r="DV48" s="108">
        <v>0</v>
      </c>
      <c r="DW48" s="108">
        <v>0</v>
      </c>
      <c r="DX48" s="108">
        <v>0</v>
      </c>
      <c r="DY48" s="108">
        <v>0</v>
      </c>
      <c r="DZ48" s="108">
        <v>0</v>
      </c>
      <c r="EA48" s="108">
        <v>0</v>
      </c>
      <c r="EB48" s="108">
        <v>0</v>
      </c>
      <c r="EC48" s="108">
        <v>0</v>
      </c>
      <c r="ED48" s="108">
        <v>0</v>
      </c>
      <c r="EE48" s="108">
        <v>0</v>
      </c>
      <c r="EF48" s="108">
        <v>0</v>
      </c>
      <c r="EG48" s="108">
        <v>0</v>
      </c>
      <c r="EH48" s="108">
        <v>0</v>
      </c>
      <c r="EI48" s="108">
        <v>0</v>
      </c>
      <c r="EJ48" s="108">
        <v>0</v>
      </c>
      <c r="EK48" s="108">
        <v>0</v>
      </c>
      <c r="EL48" s="108">
        <v>0</v>
      </c>
      <c r="EM48" s="108">
        <v>0</v>
      </c>
      <c r="EN48" s="108">
        <v>0</v>
      </c>
      <c r="EO48" s="108">
        <v>0</v>
      </c>
      <c r="EP48" s="108">
        <v>0</v>
      </c>
      <c r="EQ48" s="108">
        <v>0</v>
      </c>
      <c r="ER48" s="108">
        <v>0</v>
      </c>
      <c r="ES48" s="108">
        <v>0</v>
      </c>
      <c r="ET48" s="108">
        <v>0</v>
      </c>
      <c r="EU48" s="108">
        <v>0</v>
      </c>
      <c r="EV48" s="108">
        <v>0</v>
      </c>
      <c r="EW48" s="108">
        <v>0</v>
      </c>
      <c r="EX48" s="108">
        <v>0</v>
      </c>
      <c r="EY48" s="108">
        <v>0</v>
      </c>
      <c r="EZ48" s="108">
        <v>0</v>
      </c>
      <c r="FA48" s="108">
        <v>0</v>
      </c>
      <c r="FB48" s="108">
        <v>0</v>
      </c>
      <c r="FC48" s="108">
        <v>0</v>
      </c>
      <c r="FD48" s="108">
        <v>0</v>
      </c>
      <c r="FE48" s="108">
        <v>0</v>
      </c>
      <c r="FF48" s="108">
        <v>0</v>
      </c>
      <c r="FG48" s="108">
        <v>0</v>
      </c>
      <c r="FH48" s="108">
        <v>0</v>
      </c>
      <c r="FI48" s="108">
        <v>0</v>
      </c>
      <c r="FJ48" s="108">
        <v>0</v>
      </c>
      <c r="FK48" s="108">
        <v>0</v>
      </c>
      <c r="FL48" s="108">
        <v>0</v>
      </c>
      <c r="FM48" s="108">
        <v>0</v>
      </c>
      <c r="FN48" s="108">
        <v>0</v>
      </c>
      <c r="FO48" s="108">
        <v>0</v>
      </c>
      <c r="FP48" s="108">
        <v>0</v>
      </c>
      <c r="FQ48" s="108">
        <v>0</v>
      </c>
      <c r="FR48" s="108">
        <v>0</v>
      </c>
      <c r="FS48" s="108">
        <v>0</v>
      </c>
      <c r="FT48" s="108">
        <v>0</v>
      </c>
      <c r="FU48" s="108">
        <v>0</v>
      </c>
      <c r="FV48" s="108">
        <v>0</v>
      </c>
      <c r="FW48" s="108">
        <v>0</v>
      </c>
      <c r="FX48" s="108">
        <v>0</v>
      </c>
      <c r="FY48" s="108">
        <v>0</v>
      </c>
      <c r="FZ48" s="108">
        <v>0</v>
      </c>
      <c r="GA48" s="108">
        <v>0</v>
      </c>
      <c r="GB48" s="108">
        <v>0</v>
      </c>
      <c r="GC48" s="108">
        <v>0</v>
      </c>
      <c r="GD48" s="108">
        <v>0</v>
      </c>
      <c r="GE48" s="108">
        <v>0</v>
      </c>
      <c r="GF48" s="108">
        <v>0</v>
      </c>
      <c r="GG48" s="108">
        <v>0</v>
      </c>
      <c r="GH48" s="108">
        <v>0</v>
      </c>
      <c r="GI48" s="108">
        <v>0</v>
      </c>
      <c r="GJ48" s="108">
        <v>0</v>
      </c>
      <c r="GK48" s="108">
        <v>0</v>
      </c>
      <c r="GL48" s="108">
        <v>0</v>
      </c>
      <c r="GM48" s="108">
        <v>0</v>
      </c>
      <c r="GN48" s="108">
        <v>0</v>
      </c>
      <c r="GO48" s="108">
        <v>0</v>
      </c>
      <c r="GP48" s="108">
        <v>0</v>
      </c>
      <c r="GQ48" s="108">
        <v>0</v>
      </c>
      <c r="GR48" s="108">
        <v>0</v>
      </c>
      <c r="GS48" s="108">
        <v>0</v>
      </c>
      <c r="GT48" s="108">
        <v>0</v>
      </c>
      <c r="GU48" s="108">
        <v>0</v>
      </c>
      <c r="GV48" s="108">
        <v>0</v>
      </c>
      <c r="GW48" s="108">
        <v>0</v>
      </c>
      <c r="GX48" s="108">
        <v>0</v>
      </c>
      <c r="GY48" s="108">
        <v>0</v>
      </c>
      <c r="GZ48" s="108">
        <v>0</v>
      </c>
      <c r="HA48" s="108">
        <v>0</v>
      </c>
      <c r="HB48" s="108">
        <v>0</v>
      </c>
      <c r="HC48" s="108">
        <v>0</v>
      </c>
      <c r="HD48" s="108">
        <v>0</v>
      </c>
      <c r="HE48" s="108">
        <v>0</v>
      </c>
      <c r="HF48" s="108">
        <v>0</v>
      </c>
      <c r="HG48" s="108">
        <v>0</v>
      </c>
      <c r="HH48" s="108">
        <v>0</v>
      </c>
      <c r="HI48" s="108">
        <v>0</v>
      </c>
    </row>
    <row r="49" spans="1:217" s="109" customFormat="1" x14ac:dyDescent="0.2">
      <c r="A49" s="107" t="s">
        <v>97</v>
      </c>
      <c r="B49" s="108">
        <v>0</v>
      </c>
      <c r="C49" s="108">
        <v>0</v>
      </c>
      <c r="D49" s="108">
        <v>0</v>
      </c>
      <c r="E49" s="108">
        <v>0</v>
      </c>
      <c r="F49" s="108">
        <v>0</v>
      </c>
      <c r="G49" s="108">
        <v>0</v>
      </c>
      <c r="H49" s="108">
        <v>0</v>
      </c>
      <c r="I49" s="108">
        <v>0</v>
      </c>
      <c r="J49" s="108">
        <v>0</v>
      </c>
      <c r="K49" s="108">
        <v>0</v>
      </c>
      <c r="L49" s="108">
        <v>0</v>
      </c>
      <c r="M49" s="108">
        <v>0</v>
      </c>
      <c r="N49" s="108">
        <v>0</v>
      </c>
      <c r="O49" s="108">
        <v>0</v>
      </c>
      <c r="P49" s="108">
        <v>0</v>
      </c>
      <c r="Q49" s="108">
        <v>0</v>
      </c>
      <c r="R49" s="108">
        <v>0</v>
      </c>
      <c r="S49" s="108">
        <v>0</v>
      </c>
      <c r="T49" s="108">
        <v>0</v>
      </c>
      <c r="U49" s="108">
        <v>0</v>
      </c>
      <c r="V49" s="108">
        <v>0</v>
      </c>
      <c r="W49" s="108">
        <v>0</v>
      </c>
      <c r="X49" s="108">
        <v>0</v>
      </c>
      <c r="Y49" s="108">
        <v>0</v>
      </c>
      <c r="Z49" s="108">
        <v>0</v>
      </c>
      <c r="AA49" s="108">
        <v>0</v>
      </c>
      <c r="AB49" s="108">
        <v>0</v>
      </c>
      <c r="AC49" s="108">
        <v>0</v>
      </c>
      <c r="AD49" s="108">
        <v>0</v>
      </c>
      <c r="AE49" s="108">
        <v>0</v>
      </c>
      <c r="AF49" s="108">
        <v>0</v>
      </c>
      <c r="AG49" s="108">
        <v>0</v>
      </c>
      <c r="AH49" s="108">
        <v>0</v>
      </c>
      <c r="AI49" s="108">
        <v>0</v>
      </c>
      <c r="AJ49" s="108">
        <v>0</v>
      </c>
      <c r="AK49" s="108">
        <v>0</v>
      </c>
      <c r="AL49" s="108">
        <v>0</v>
      </c>
      <c r="AM49" s="108">
        <v>0</v>
      </c>
      <c r="AN49" s="108">
        <v>0</v>
      </c>
      <c r="AO49" s="108">
        <v>0</v>
      </c>
      <c r="AP49" s="108">
        <v>0</v>
      </c>
      <c r="AQ49" s="108">
        <v>0</v>
      </c>
      <c r="AR49" s="108">
        <v>0</v>
      </c>
      <c r="AS49" s="108">
        <v>0</v>
      </c>
      <c r="AT49" s="108">
        <v>0</v>
      </c>
      <c r="AU49" s="108">
        <v>0</v>
      </c>
      <c r="AV49" s="108">
        <v>0</v>
      </c>
      <c r="AW49" s="108">
        <v>0</v>
      </c>
      <c r="AX49" s="108">
        <v>0</v>
      </c>
      <c r="AY49" s="108">
        <v>0</v>
      </c>
      <c r="AZ49" s="108">
        <v>0</v>
      </c>
      <c r="BA49" s="108">
        <v>0</v>
      </c>
      <c r="BB49" s="108">
        <v>0</v>
      </c>
      <c r="BC49" s="108">
        <v>0</v>
      </c>
      <c r="BD49" s="108">
        <v>0</v>
      </c>
      <c r="BE49" s="108">
        <v>0</v>
      </c>
      <c r="BF49" s="108">
        <v>0</v>
      </c>
      <c r="BG49" s="108">
        <v>0</v>
      </c>
      <c r="BH49" s="108">
        <v>0</v>
      </c>
      <c r="BI49" s="108">
        <v>0</v>
      </c>
      <c r="BJ49" s="108">
        <v>0</v>
      </c>
      <c r="BK49" s="108">
        <v>0</v>
      </c>
      <c r="BL49" s="108">
        <v>0</v>
      </c>
      <c r="BM49" s="108">
        <v>0</v>
      </c>
      <c r="BN49" s="108">
        <v>0</v>
      </c>
      <c r="BO49" s="108">
        <v>0</v>
      </c>
      <c r="BP49" s="108">
        <v>0</v>
      </c>
      <c r="BQ49" s="108">
        <v>0</v>
      </c>
      <c r="BR49" s="108">
        <v>0</v>
      </c>
      <c r="BS49" s="108">
        <v>0</v>
      </c>
      <c r="BT49" s="108">
        <v>0</v>
      </c>
      <c r="BU49" s="108">
        <v>0</v>
      </c>
      <c r="BV49" s="108">
        <v>0</v>
      </c>
      <c r="BW49" s="108">
        <v>0</v>
      </c>
      <c r="BX49" s="108">
        <v>0</v>
      </c>
      <c r="BY49" s="108">
        <v>0</v>
      </c>
      <c r="BZ49" s="108">
        <v>0</v>
      </c>
      <c r="CA49" s="108">
        <v>0</v>
      </c>
      <c r="CB49" s="108">
        <v>0</v>
      </c>
      <c r="CC49" s="108">
        <v>0</v>
      </c>
      <c r="CD49" s="108">
        <v>0</v>
      </c>
      <c r="CE49" s="108">
        <v>0</v>
      </c>
      <c r="CF49" s="108">
        <v>0</v>
      </c>
      <c r="CG49" s="108">
        <v>0</v>
      </c>
      <c r="CH49" s="108">
        <v>0</v>
      </c>
      <c r="CI49" s="108">
        <v>0</v>
      </c>
      <c r="CJ49" s="108">
        <v>0</v>
      </c>
      <c r="CK49" s="108">
        <v>0</v>
      </c>
      <c r="CL49" s="108">
        <v>0</v>
      </c>
      <c r="CM49" s="108">
        <v>0</v>
      </c>
      <c r="CN49" s="108">
        <v>0</v>
      </c>
      <c r="CO49" s="108">
        <v>0</v>
      </c>
      <c r="CP49" s="108">
        <v>0</v>
      </c>
      <c r="CQ49" s="108">
        <v>0</v>
      </c>
      <c r="CR49" s="108">
        <v>0</v>
      </c>
      <c r="CS49" s="108">
        <v>0</v>
      </c>
      <c r="CT49" s="108">
        <v>0</v>
      </c>
      <c r="CU49" s="108">
        <v>0</v>
      </c>
      <c r="CV49" s="108">
        <v>0</v>
      </c>
      <c r="CW49" s="108">
        <v>0</v>
      </c>
      <c r="CX49" s="108">
        <v>0</v>
      </c>
      <c r="CY49" s="108">
        <v>0</v>
      </c>
      <c r="CZ49" s="108">
        <v>0</v>
      </c>
      <c r="DA49" s="108">
        <v>0</v>
      </c>
      <c r="DB49" s="108">
        <v>0</v>
      </c>
      <c r="DC49" s="108">
        <v>0</v>
      </c>
      <c r="DD49" s="108">
        <v>0</v>
      </c>
      <c r="DE49" s="108">
        <v>0</v>
      </c>
      <c r="DF49" s="108">
        <v>0</v>
      </c>
      <c r="DG49" s="108">
        <v>0</v>
      </c>
      <c r="DH49" s="108">
        <v>0</v>
      </c>
      <c r="DI49" s="108">
        <v>0</v>
      </c>
      <c r="DJ49" s="108">
        <v>0</v>
      </c>
      <c r="DK49" s="108">
        <v>0</v>
      </c>
      <c r="DL49" s="108">
        <v>0</v>
      </c>
      <c r="DM49" s="108">
        <v>0</v>
      </c>
      <c r="DN49" s="108">
        <v>0</v>
      </c>
      <c r="DO49" s="108">
        <v>0</v>
      </c>
      <c r="DP49" s="108">
        <v>0</v>
      </c>
      <c r="DQ49" s="108">
        <v>0</v>
      </c>
      <c r="DR49" s="108">
        <v>0</v>
      </c>
      <c r="DS49" s="108">
        <v>0</v>
      </c>
      <c r="DT49" s="108">
        <v>0</v>
      </c>
      <c r="DU49" s="108">
        <v>0</v>
      </c>
      <c r="DV49" s="108">
        <v>0</v>
      </c>
      <c r="DW49" s="108">
        <v>0</v>
      </c>
      <c r="DX49" s="108">
        <v>0</v>
      </c>
      <c r="DY49" s="108">
        <v>0</v>
      </c>
      <c r="DZ49" s="108">
        <v>0</v>
      </c>
      <c r="EA49" s="108">
        <v>0</v>
      </c>
      <c r="EB49" s="108">
        <v>0</v>
      </c>
      <c r="EC49" s="108">
        <v>0</v>
      </c>
      <c r="ED49" s="108">
        <v>0</v>
      </c>
      <c r="EE49" s="108">
        <v>0</v>
      </c>
      <c r="EF49" s="108">
        <v>0</v>
      </c>
      <c r="EG49" s="108">
        <v>0</v>
      </c>
      <c r="EH49" s="108">
        <v>0</v>
      </c>
      <c r="EI49" s="108">
        <v>0</v>
      </c>
      <c r="EJ49" s="108">
        <v>0</v>
      </c>
      <c r="EK49" s="108">
        <v>0</v>
      </c>
      <c r="EL49" s="108">
        <v>0</v>
      </c>
      <c r="EM49" s="108">
        <v>0</v>
      </c>
      <c r="EN49" s="108">
        <v>0</v>
      </c>
      <c r="EO49" s="108">
        <v>0</v>
      </c>
      <c r="EP49" s="108">
        <v>0</v>
      </c>
      <c r="EQ49" s="108">
        <v>0</v>
      </c>
      <c r="ER49" s="108">
        <v>0</v>
      </c>
      <c r="ES49" s="108">
        <v>0</v>
      </c>
      <c r="ET49" s="108">
        <v>0</v>
      </c>
      <c r="EU49" s="108">
        <v>0</v>
      </c>
      <c r="EV49" s="108">
        <v>0</v>
      </c>
      <c r="EW49" s="108">
        <v>0</v>
      </c>
      <c r="EX49" s="108">
        <v>0</v>
      </c>
      <c r="EY49" s="108">
        <v>0</v>
      </c>
      <c r="EZ49" s="108">
        <v>0</v>
      </c>
      <c r="FA49" s="108">
        <v>0</v>
      </c>
      <c r="FB49" s="108">
        <v>0</v>
      </c>
      <c r="FC49" s="108">
        <v>0</v>
      </c>
      <c r="FD49" s="108">
        <v>0</v>
      </c>
      <c r="FE49" s="108">
        <v>0</v>
      </c>
      <c r="FF49" s="108">
        <v>0</v>
      </c>
      <c r="FG49" s="108">
        <v>0</v>
      </c>
      <c r="FH49" s="108">
        <v>0</v>
      </c>
      <c r="FI49" s="108">
        <v>0</v>
      </c>
      <c r="FJ49" s="108">
        <v>0</v>
      </c>
      <c r="FK49" s="108">
        <v>0</v>
      </c>
      <c r="FL49" s="108">
        <v>0</v>
      </c>
      <c r="FM49" s="108">
        <v>0</v>
      </c>
      <c r="FN49" s="108">
        <v>0</v>
      </c>
      <c r="FO49" s="108">
        <v>0</v>
      </c>
      <c r="FP49" s="108">
        <v>0</v>
      </c>
      <c r="FQ49" s="108">
        <v>0</v>
      </c>
      <c r="FR49" s="108">
        <v>0</v>
      </c>
      <c r="FS49" s="108">
        <v>0</v>
      </c>
      <c r="FT49" s="108">
        <v>0</v>
      </c>
      <c r="FU49" s="108">
        <v>0</v>
      </c>
      <c r="FV49" s="108">
        <v>0</v>
      </c>
      <c r="FW49" s="108">
        <v>0</v>
      </c>
      <c r="FX49" s="108">
        <v>0</v>
      </c>
      <c r="FY49" s="108">
        <v>0</v>
      </c>
      <c r="FZ49" s="108">
        <v>0</v>
      </c>
      <c r="GA49" s="108">
        <v>0</v>
      </c>
      <c r="GB49" s="108">
        <v>0</v>
      </c>
      <c r="GC49" s="108">
        <v>0</v>
      </c>
      <c r="GD49" s="108">
        <v>0</v>
      </c>
      <c r="GE49" s="108">
        <v>0</v>
      </c>
      <c r="GF49" s="108">
        <v>0</v>
      </c>
      <c r="GG49" s="108">
        <v>0</v>
      </c>
      <c r="GH49" s="108">
        <v>0</v>
      </c>
      <c r="GI49" s="108">
        <v>0</v>
      </c>
      <c r="GJ49" s="108">
        <v>0</v>
      </c>
      <c r="GK49" s="108">
        <v>0</v>
      </c>
      <c r="GL49" s="108">
        <v>0</v>
      </c>
      <c r="GM49" s="108">
        <v>0</v>
      </c>
      <c r="GN49" s="108">
        <v>0</v>
      </c>
      <c r="GO49" s="108">
        <v>0</v>
      </c>
      <c r="GP49" s="108">
        <v>0</v>
      </c>
      <c r="GQ49" s="108">
        <v>0</v>
      </c>
      <c r="GR49" s="108">
        <v>0</v>
      </c>
      <c r="GS49" s="108">
        <v>0</v>
      </c>
      <c r="GT49" s="108">
        <v>0</v>
      </c>
      <c r="GU49" s="108">
        <v>0</v>
      </c>
      <c r="GV49" s="108">
        <v>0</v>
      </c>
      <c r="GW49" s="108">
        <v>0</v>
      </c>
      <c r="GX49" s="108">
        <v>0</v>
      </c>
      <c r="GY49" s="108">
        <v>0</v>
      </c>
      <c r="GZ49" s="108">
        <v>0</v>
      </c>
      <c r="HA49" s="108">
        <v>0</v>
      </c>
      <c r="HB49" s="108">
        <v>0</v>
      </c>
      <c r="HC49" s="108">
        <v>0</v>
      </c>
      <c r="HD49" s="108">
        <v>0</v>
      </c>
      <c r="HE49" s="108">
        <v>0</v>
      </c>
      <c r="HF49" s="108">
        <v>0</v>
      </c>
      <c r="HG49" s="108">
        <v>0</v>
      </c>
      <c r="HH49" s="108">
        <v>0</v>
      </c>
      <c r="HI49" s="108">
        <v>0</v>
      </c>
    </row>
    <row r="50" spans="1:217" s="109" customFormat="1" x14ac:dyDescent="0.2">
      <c r="A50" s="107" t="s">
        <v>98</v>
      </c>
      <c r="B50" s="108">
        <v>0</v>
      </c>
      <c r="C50" s="108">
        <v>0</v>
      </c>
      <c r="D50" s="108">
        <v>0</v>
      </c>
      <c r="E50" s="108">
        <v>0</v>
      </c>
      <c r="F50" s="108">
        <v>0</v>
      </c>
      <c r="G50" s="108">
        <v>0</v>
      </c>
      <c r="H50" s="108">
        <v>0</v>
      </c>
      <c r="I50" s="108">
        <v>0</v>
      </c>
      <c r="J50" s="108">
        <v>0</v>
      </c>
      <c r="K50" s="108">
        <v>0</v>
      </c>
      <c r="L50" s="108">
        <v>0</v>
      </c>
      <c r="M50" s="108">
        <v>0</v>
      </c>
      <c r="N50" s="108">
        <v>0</v>
      </c>
      <c r="O50" s="108">
        <v>0</v>
      </c>
      <c r="P50" s="108">
        <v>0</v>
      </c>
      <c r="Q50" s="108">
        <v>0</v>
      </c>
      <c r="R50" s="108">
        <v>0</v>
      </c>
      <c r="S50" s="108">
        <v>0</v>
      </c>
      <c r="T50" s="108">
        <v>0</v>
      </c>
      <c r="U50" s="108">
        <v>0</v>
      </c>
      <c r="V50" s="108">
        <v>0</v>
      </c>
      <c r="W50" s="108">
        <v>0</v>
      </c>
      <c r="X50" s="108">
        <v>0</v>
      </c>
      <c r="Y50" s="108">
        <v>0</v>
      </c>
      <c r="Z50" s="108">
        <v>0</v>
      </c>
      <c r="AA50" s="108">
        <v>0</v>
      </c>
      <c r="AB50" s="108">
        <v>0</v>
      </c>
      <c r="AC50" s="108">
        <v>0</v>
      </c>
      <c r="AD50" s="108">
        <v>0</v>
      </c>
      <c r="AE50" s="108">
        <v>0</v>
      </c>
      <c r="AF50" s="108">
        <v>0</v>
      </c>
      <c r="AG50" s="108">
        <v>0</v>
      </c>
      <c r="AH50" s="108">
        <v>0</v>
      </c>
      <c r="AI50" s="108">
        <v>0</v>
      </c>
      <c r="AJ50" s="108">
        <v>0</v>
      </c>
      <c r="AK50" s="108">
        <v>0</v>
      </c>
      <c r="AL50" s="108">
        <v>0</v>
      </c>
      <c r="AM50" s="108">
        <v>0</v>
      </c>
      <c r="AN50" s="108">
        <v>0</v>
      </c>
      <c r="AO50" s="108">
        <v>0</v>
      </c>
      <c r="AP50" s="108">
        <v>0</v>
      </c>
      <c r="AQ50" s="108">
        <v>0</v>
      </c>
      <c r="AR50" s="108">
        <v>0</v>
      </c>
      <c r="AS50" s="108">
        <v>0</v>
      </c>
      <c r="AT50" s="108">
        <v>0</v>
      </c>
      <c r="AU50" s="108">
        <v>0</v>
      </c>
      <c r="AV50" s="108">
        <v>0</v>
      </c>
      <c r="AW50" s="108">
        <v>0</v>
      </c>
      <c r="AX50" s="108">
        <v>0</v>
      </c>
      <c r="AY50" s="108">
        <v>0</v>
      </c>
      <c r="AZ50" s="108">
        <v>0</v>
      </c>
      <c r="BA50" s="108">
        <v>0</v>
      </c>
      <c r="BB50" s="108">
        <v>0</v>
      </c>
      <c r="BC50" s="108">
        <v>0</v>
      </c>
      <c r="BD50" s="108">
        <v>0</v>
      </c>
      <c r="BE50" s="108">
        <v>0</v>
      </c>
      <c r="BF50" s="108">
        <v>0</v>
      </c>
      <c r="BG50" s="108">
        <v>0</v>
      </c>
      <c r="BH50" s="108">
        <v>0</v>
      </c>
      <c r="BI50" s="108">
        <v>0</v>
      </c>
      <c r="BJ50" s="108">
        <v>0</v>
      </c>
      <c r="BK50" s="108">
        <v>0</v>
      </c>
      <c r="BL50" s="108">
        <v>0</v>
      </c>
      <c r="BM50" s="108">
        <v>0</v>
      </c>
      <c r="BN50" s="108">
        <v>0</v>
      </c>
      <c r="BO50" s="108">
        <v>0</v>
      </c>
      <c r="BP50" s="108">
        <v>0</v>
      </c>
      <c r="BQ50" s="108">
        <v>0</v>
      </c>
      <c r="BR50" s="108">
        <v>0</v>
      </c>
      <c r="BS50" s="108">
        <v>0</v>
      </c>
      <c r="BT50" s="108">
        <v>0</v>
      </c>
      <c r="BU50" s="108">
        <v>0</v>
      </c>
      <c r="BV50" s="108">
        <v>0</v>
      </c>
      <c r="BW50" s="108">
        <v>0</v>
      </c>
      <c r="BX50" s="108">
        <v>0</v>
      </c>
      <c r="BY50" s="108">
        <v>0</v>
      </c>
      <c r="BZ50" s="108">
        <v>0</v>
      </c>
      <c r="CA50" s="108">
        <v>0</v>
      </c>
      <c r="CB50" s="108">
        <v>0</v>
      </c>
      <c r="CC50" s="108">
        <v>0</v>
      </c>
      <c r="CD50" s="108">
        <v>0</v>
      </c>
      <c r="CE50" s="108">
        <v>0</v>
      </c>
      <c r="CF50" s="108">
        <v>0</v>
      </c>
      <c r="CG50" s="108">
        <v>0</v>
      </c>
      <c r="CH50" s="108">
        <v>0</v>
      </c>
      <c r="CI50" s="108">
        <v>0</v>
      </c>
      <c r="CJ50" s="108">
        <v>0</v>
      </c>
      <c r="CK50" s="108">
        <v>0</v>
      </c>
      <c r="CL50" s="108">
        <v>0</v>
      </c>
      <c r="CM50" s="108">
        <v>0</v>
      </c>
      <c r="CN50" s="108">
        <v>0</v>
      </c>
      <c r="CO50" s="108">
        <v>0</v>
      </c>
      <c r="CP50" s="108">
        <v>0</v>
      </c>
      <c r="CQ50" s="108">
        <v>0</v>
      </c>
      <c r="CR50" s="108">
        <v>0</v>
      </c>
      <c r="CS50" s="108">
        <v>0</v>
      </c>
      <c r="CT50" s="108">
        <v>0</v>
      </c>
      <c r="CU50" s="108">
        <v>0</v>
      </c>
      <c r="CV50" s="108">
        <v>0</v>
      </c>
      <c r="CW50" s="108">
        <v>0</v>
      </c>
      <c r="CX50" s="108">
        <v>0</v>
      </c>
      <c r="CY50" s="108">
        <v>0</v>
      </c>
      <c r="CZ50" s="108">
        <v>0</v>
      </c>
      <c r="DA50" s="108">
        <v>0</v>
      </c>
      <c r="DB50" s="108">
        <v>0</v>
      </c>
      <c r="DC50" s="108">
        <v>0</v>
      </c>
      <c r="DD50" s="108">
        <v>0</v>
      </c>
      <c r="DE50" s="108">
        <v>0</v>
      </c>
      <c r="DF50" s="108">
        <v>0</v>
      </c>
      <c r="DG50" s="108">
        <v>0</v>
      </c>
      <c r="DH50" s="108">
        <v>0</v>
      </c>
      <c r="DI50" s="108">
        <v>0</v>
      </c>
      <c r="DJ50" s="108">
        <v>0</v>
      </c>
      <c r="DK50" s="108">
        <v>0</v>
      </c>
      <c r="DL50" s="108">
        <v>0</v>
      </c>
      <c r="DM50" s="108">
        <v>0</v>
      </c>
      <c r="DN50" s="108">
        <v>0</v>
      </c>
      <c r="DO50" s="108">
        <v>0</v>
      </c>
      <c r="DP50" s="108">
        <v>0</v>
      </c>
      <c r="DQ50" s="108">
        <v>0</v>
      </c>
      <c r="DR50" s="108">
        <v>0</v>
      </c>
      <c r="DS50" s="108">
        <v>0</v>
      </c>
      <c r="DT50" s="108">
        <v>0</v>
      </c>
      <c r="DU50" s="108">
        <v>0</v>
      </c>
      <c r="DV50" s="108">
        <v>0</v>
      </c>
      <c r="DW50" s="108">
        <v>0</v>
      </c>
      <c r="DX50" s="108">
        <v>0</v>
      </c>
      <c r="DY50" s="108">
        <v>0</v>
      </c>
      <c r="DZ50" s="108">
        <v>0</v>
      </c>
      <c r="EA50" s="108">
        <v>0</v>
      </c>
      <c r="EB50" s="108">
        <v>0</v>
      </c>
      <c r="EC50" s="108">
        <v>0</v>
      </c>
      <c r="ED50" s="108">
        <v>0</v>
      </c>
      <c r="EE50" s="108">
        <v>0</v>
      </c>
      <c r="EF50" s="108">
        <v>0</v>
      </c>
      <c r="EG50" s="108">
        <v>0</v>
      </c>
      <c r="EH50" s="108">
        <v>0</v>
      </c>
      <c r="EI50" s="108">
        <v>0</v>
      </c>
      <c r="EJ50" s="108">
        <v>0</v>
      </c>
      <c r="EK50" s="108">
        <v>0</v>
      </c>
      <c r="EL50" s="108">
        <v>0</v>
      </c>
      <c r="EM50" s="108">
        <v>0</v>
      </c>
      <c r="EN50" s="108">
        <v>0</v>
      </c>
      <c r="EO50" s="108">
        <v>0</v>
      </c>
      <c r="EP50" s="108">
        <v>0</v>
      </c>
      <c r="EQ50" s="108">
        <v>0</v>
      </c>
      <c r="ER50" s="108">
        <v>0</v>
      </c>
      <c r="ES50" s="108">
        <v>0</v>
      </c>
      <c r="ET50" s="108">
        <v>0</v>
      </c>
      <c r="EU50" s="108">
        <v>0</v>
      </c>
      <c r="EV50" s="108">
        <v>0</v>
      </c>
      <c r="EW50" s="108">
        <v>0</v>
      </c>
      <c r="EX50" s="108">
        <v>0</v>
      </c>
      <c r="EY50" s="108">
        <v>0</v>
      </c>
      <c r="EZ50" s="108">
        <v>0</v>
      </c>
      <c r="FA50" s="108">
        <v>0</v>
      </c>
      <c r="FB50" s="108">
        <v>0</v>
      </c>
      <c r="FC50" s="108">
        <v>0</v>
      </c>
      <c r="FD50" s="108">
        <v>0</v>
      </c>
      <c r="FE50" s="108">
        <v>0</v>
      </c>
      <c r="FF50" s="108">
        <v>0</v>
      </c>
      <c r="FG50" s="108">
        <v>0</v>
      </c>
      <c r="FH50" s="108">
        <v>0</v>
      </c>
      <c r="FI50" s="108">
        <v>0</v>
      </c>
      <c r="FJ50" s="108">
        <v>0</v>
      </c>
      <c r="FK50" s="108">
        <v>0</v>
      </c>
      <c r="FL50" s="108">
        <v>0</v>
      </c>
      <c r="FM50" s="108">
        <v>0</v>
      </c>
      <c r="FN50" s="108">
        <v>0</v>
      </c>
      <c r="FO50" s="108">
        <v>0</v>
      </c>
      <c r="FP50" s="108">
        <v>0</v>
      </c>
      <c r="FQ50" s="108">
        <v>0</v>
      </c>
      <c r="FR50" s="108">
        <v>0</v>
      </c>
      <c r="FS50" s="108">
        <v>0</v>
      </c>
      <c r="FT50" s="108">
        <v>0</v>
      </c>
      <c r="FU50" s="108">
        <v>0</v>
      </c>
      <c r="FV50" s="108">
        <v>0</v>
      </c>
      <c r="FW50" s="108">
        <v>0</v>
      </c>
      <c r="FX50" s="108">
        <v>0</v>
      </c>
      <c r="FY50" s="108">
        <v>0</v>
      </c>
      <c r="FZ50" s="108">
        <v>0</v>
      </c>
      <c r="GA50" s="108">
        <v>0</v>
      </c>
      <c r="GB50" s="108">
        <v>0</v>
      </c>
      <c r="GC50" s="108">
        <v>0</v>
      </c>
      <c r="GD50" s="108">
        <v>0</v>
      </c>
      <c r="GE50" s="108">
        <v>0</v>
      </c>
      <c r="GF50" s="108">
        <v>0</v>
      </c>
      <c r="GG50" s="108">
        <v>0</v>
      </c>
      <c r="GH50" s="108">
        <v>0</v>
      </c>
      <c r="GI50" s="108">
        <v>0</v>
      </c>
      <c r="GJ50" s="108">
        <v>0</v>
      </c>
      <c r="GK50" s="108">
        <v>0</v>
      </c>
      <c r="GL50" s="108">
        <v>0</v>
      </c>
      <c r="GM50" s="108">
        <v>0</v>
      </c>
      <c r="GN50" s="108">
        <v>0</v>
      </c>
      <c r="GO50" s="108">
        <v>0</v>
      </c>
      <c r="GP50" s="108">
        <v>0</v>
      </c>
      <c r="GQ50" s="108">
        <v>0</v>
      </c>
      <c r="GR50" s="108">
        <v>0</v>
      </c>
      <c r="GS50" s="108">
        <v>0</v>
      </c>
      <c r="GT50" s="108">
        <v>0</v>
      </c>
      <c r="GU50" s="108">
        <v>0</v>
      </c>
      <c r="GV50" s="108">
        <v>0</v>
      </c>
      <c r="GW50" s="108">
        <v>0</v>
      </c>
      <c r="GX50" s="108">
        <v>0</v>
      </c>
      <c r="GY50" s="108">
        <v>0</v>
      </c>
      <c r="GZ50" s="108">
        <v>0</v>
      </c>
      <c r="HA50" s="108">
        <v>0</v>
      </c>
      <c r="HB50" s="108">
        <v>0</v>
      </c>
      <c r="HC50" s="108">
        <v>0</v>
      </c>
      <c r="HD50" s="108">
        <v>0</v>
      </c>
      <c r="HE50" s="108">
        <v>0</v>
      </c>
      <c r="HF50" s="108">
        <v>0</v>
      </c>
      <c r="HG50" s="108">
        <v>0</v>
      </c>
      <c r="HH50" s="108">
        <v>0</v>
      </c>
      <c r="HI50" s="108">
        <v>0</v>
      </c>
    </row>
    <row r="51" spans="1:217" s="109" customFormat="1" x14ac:dyDescent="0.2">
      <c r="A51" s="107" t="s">
        <v>99</v>
      </c>
      <c r="B51" s="108">
        <v>0</v>
      </c>
      <c r="C51" s="108">
        <v>0</v>
      </c>
      <c r="D51" s="108">
        <v>0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0</v>
      </c>
      <c r="K51" s="108">
        <v>0</v>
      </c>
      <c r="L51" s="108">
        <v>0</v>
      </c>
      <c r="M51" s="108">
        <v>0</v>
      </c>
      <c r="N51" s="108">
        <v>0</v>
      </c>
      <c r="O51" s="108">
        <v>0</v>
      </c>
      <c r="P51" s="108">
        <v>0</v>
      </c>
      <c r="Q51" s="108">
        <v>0</v>
      </c>
      <c r="R51" s="108">
        <v>0</v>
      </c>
      <c r="S51" s="108">
        <v>0</v>
      </c>
      <c r="T51" s="108">
        <v>0</v>
      </c>
      <c r="U51" s="108">
        <v>0</v>
      </c>
      <c r="V51" s="108">
        <v>0</v>
      </c>
      <c r="W51" s="108">
        <v>0</v>
      </c>
      <c r="X51" s="108">
        <v>0</v>
      </c>
      <c r="Y51" s="108">
        <v>0</v>
      </c>
      <c r="Z51" s="108">
        <v>0</v>
      </c>
      <c r="AA51" s="108">
        <v>0</v>
      </c>
      <c r="AB51" s="108">
        <v>0</v>
      </c>
      <c r="AC51" s="108">
        <v>0</v>
      </c>
      <c r="AD51" s="108">
        <v>0</v>
      </c>
      <c r="AE51" s="108">
        <v>0</v>
      </c>
      <c r="AF51" s="108">
        <v>0</v>
      </c>
      <c r="AG51" s="108">
        <v>0</v>
      </c>
      <c r="AH51" s="108">
        <v>0</v>
      </c>
      <c r="AI51" s="108">
        <v>0</v>
      </c>
      <c r="AJ51" s="108">
        <v>0</v>
      </c>
      <c r="AK51" s="108">
        <v>0</v>
      </c>
      <c r="AL51" s="108">
        <v>0</v>
      </c>
      <c r="AM51" s="108">
        <v>0</v>
      </c>
      <c r="AN51" s="108">
        <v>0</v>
      </c>
      <c r="AO51" s="108">
        <v>0</v>
      </c>
      <c r="AP51" s="108">
        <v>0</v>
      </c>
      <c r="AQ51" s="108">
        <v>0</v>
      </c>
      <c r="AR51" s="108">
        <v>0</v>
      </c>
      <c r="AS51" s="108">
        <v>0</v>
      </c>
      <c r="AT51" s="108">
        <v>0</v>
      </c>
      <c r="AU51" s="108">
        <v>0</v>
      </c>
      <c r="AV51" s="108">
        <v>0</v>
      </c>
      <c r="AW51" s="108">
        <v>0</v>
      </c>
      <c r="AX51" s="108">
        <v>0</v>
      </c>
      <c r="AY51" s="108">
        <v>0</v>
      </c>
      <c r="AZ51" s="108">
        <v>0</v>
      </c>
      <c r="BA51" s="108">
        <v>0</v>
      </c>
      <c r="BB51" s="108">
        <v>0</v>
      </c>
      <c r="BC51" s="108">
        <v>0</v>
      </c>
      <c r="BD51" s="108">
        <v>0</v>
      </c>
      <c r="BE51" s="108">
        <v>0</v>
      </c>
      <c r="BF51" s="108">
        <v>0</v>
      </c>
      <c r="BG51" s="108">
        <v>0</v>
      </c>
      <c r="BH51" s="108">
        <v>0</v>
      </c>
      <c r="BI51" s="108">
        <v>0</v>
      </c>
      <c r="BJ51" s="108">
        <v>0</v>
      </c>
      <c r="BK51" s="108">
        <v>0</v>
      </c>
      <c r="BL51" s="108">
        <v>0</v>
      </c>
      <c r="BM51" s="108">
        <v>0</v>
      </c>
      <c r="BN51" s="108">
        <v>0</v>
      </c>
      <c r="BO51" s="108">
        <v>0</v>
      </c>
      <c r="BP51" s="108">
        <v>0</v>
      </c>
      <c r="BQ51" s="108">
        <v>0</v>
      </c>
      <c r="BR51" s="108">
        <v>0</v>
      </c>
      <c r="BS51" s="108">
        <v>0</v>
      </c>
      <c r="BT51" s="108">
        <v>0</v>
      </c>
      <c r="BU51" s="108">
        <v>0</v>
      </c>
      <c r="BV51" s="108">
        <v>0</v>
      </c>
      <c r="BW51" s="108">
        <v>0</v>
      </c>
      <c r="BX51" s="108">
        <v>0</v>
      </c>
      <c r="BY51" s="108">
        <v>0</v>
      </c>
      <c r="BZ51" s="108">
        <v>0</v>
      </c>
      <c r="CA51" s="108">
        <v>0</v>
      </c>
      <c r="CB51" s="108">
        <v>0</v>
      </c>
      <c r="CC51" s="108">
        <v>0</v>
      </c>
      <c r="CD51" s="108">
        <v>0</v>
      </c>
      <c r="CE51" s="108">
        <v>0</v>
      </c>
      <c r="CF51" s="108">
        <v>0</v>
      </c>
      <c r="CG51" s="108">
        <v>0</v>
      </c>
      <c r="CH51" s="108">
        <v>0</v>
      </c>
      <c r="CI51" s="108">
        <v>0</v>
      </c>
      <c r="CJ51" s="108">
        <v>0</v>
      </c>
      <c r="CK51" s="108">
        <v>0</v>
      </c>
      <c r="CL51" s="108">
        <v>0</v>
      </c>
      <c r="CM51" s="108">
        <v>0</v>
      </c>
      <c r="CN51" s="108">
        <v>0</v>
      </c>
      <c r="CO51" s="108">
        <v>0</v>
      </c>
      <c r="CP51" s="108">
        <v>0</v>
      </c>
      <c r="CQ51" s="108">
        <v>0</v>
      </c>
      <c r="CR51" s="108">
        <v>0</v>
      </c>
      <c r="CS51" s="108">
        <v>0</v>
      </c>
      <c r="CT51" s="108">
        <v>0</v>
      </c>
      <c r="CU51" s="108">
        <v>0</v>
      </c>
      <c r="CV51" s="108">
        <v>0</v>
      </c>
      <c r="CW51" s="108">
        <v>0</v>
      </c>
      <c r="CX51" s="108">
        <v>0</v>
      </c>
      <c r="CY51" s="108">
        <v>0</v>
      </c>
      <c r="CZ51" s="108">
        <v>0</v>
      </c>
      <c r="DA51" s="108">
        <v>0</v>
      </c>
      <c r="DB51" s="108">
        <v>0</v>
      </c>
      <c r="DC51" s="108">
        <v>0</v>
      </c>
      <c r="DD51" s="108">
        <v>0</v>
      </c>
      <c r="DE51" s="108">
        <v>0</v>
      </c>
      <c r="DF51" s="108">
        <v>0</v>
      </c>
      <c r="DG51" s="108">
        <v>0</v>
      </c>
      <c r="DH51" s="108">
        <v>0</v>
      </c>
      <c r="DI51" s="108">
        <v>0</v>
      </c>
      <c r="DJ51" s="108">
        <v>0</v>
      </c>
      <c r="DK51" s="108">
        <v>0</v>
      </c>
      <c r="DL51" s="108">
        <v>0</v>
      </c>
      <c r="DM51" s="108">
        <v>0</v>
      </c>
      <c r="DN51" s="108">
        <v>0</v>
      </c>
      <c r="DO51" s="108">
        <v>0</v>
      </c>
      <c r="DP51" s="108">
        <v>0</v>
      </c>
      <c r="DQ51" s="108">
        <v>0</v>
      </c>
      <c r="DR51" s="108">
        <v>0</v>
      </c>
      <c r="DS51" s="108">
        <v>0</v>
      </c>
      <c r="DT51" s="108">
        <v>0</v>
      </c>
      <c r="DU51" s="108">
        <v>0</v>
      </c>
      <c r="DV51" s="108">
        <v>0</v>
      </c>
      <c r="DW51" s="108">
        <v>0</v>
      </c>
      <c r="DX51" s="108">
        <v>0</v>
      </c>
      <c r="DY51" s="108">
        <v>0</v>
      </c>
      <c r="DZ51" s="108">
        <v>0</v>
      </c>
      <c r="EA51" s="108">
        <v>0</v>
      </c>
      <c r="EB51" s="108">
        <v>0</v>
      </c>
      <c r="EC51" s="108">
        <v>0</v>
      </c>
      <c r="ED51" s="108">
        <v>0</v>
      </c>
      <c r="EE51" s="108">
        <v>0</v>
      </c>
      <c r="EF51" s="108">
        <v>0</v>
      </c>
      <c r="EG51" s="108">
        <v>0</v>
      </c>
      <c r="EH51" s="108">
        <v>0</v>
      </c>
      <c r="EI51" s="108">
        <v>0</v>
      </c>
      <c r="EJ51" s="108">
        <v>0</v>
      </c>
      <c r="EK51" s="108">
        <v>0</v>
      </c>
      <c r="EL51" s="108">
        <v>0</v>
      </c>
      <c r="EM51" s="108">
        <v>0</v>
      </c>
      <c r="EN51" s="108">
        <v>0</v>
      </c>
      <c r="EO51" s="108">
        <v>0</v>
      </c>
      <c r="EP51" s="108">
        <v>0</v>
      </c>
      <c r="EQ51" s="108">
        <v>0</v>
      </c>
      <c r="ER51" s="108">
        <v>0</v>
      </c>
      <c r="ES51" s="108">
        <v>0</v>
      </c>
      <c r="ET51" s="108">
        <v>0</v>
      </c>
      <c r="EU51" s="108">
        <v>0</v>
      </c>
      <c r="EV51" s="108">
        <v>0</v>
      </c>
      <c r="EW51" s="108">
        <v>0</v>
      </c>
      <c r="EX51" s="108">
        <v>0</v>
      </c>
      <c r="EY51" s="108">
        <v>0</v>
      </c>
      <c r="EZ51" s="108">
        <v>0</v>
      </c>
      <c r="FA51" s="108">
        <v>0</v>
      </c>
      <c r="FB51" s="108">
        <v>0</v>
      </c>
      <c r="FC51" s="108">
        <v>0</v>
      </c>
      <c r="FD51" s="108">
        <v>0</v>
      </c>
      <c r="FE51" s="108">
        <v>0</v>
      </c>
      <c r="FF51" s="108">
        <v>0</v>
      </c>
      <c r="FG51" s="108">
        <v>0</v>
      </c>
      <c r="FH51" s="108">
        <v>0</v>
      </c>
      <c r="FI51" s="108">
        <v>0</v>
      </c>
      <c r="FJ51" s="108">
        <v>0</v>
      </c>
      <c r="FK51" s="108">
        <v>0</v>
      </c>
      <c r="FL51" s="108">
        <v>0</v>
      </c>
      <c r="FM51" s="108">
        <v>0</v>
      </c>
      <c r="FN51" s="108">
        <v>0</v>
      </c>
      <c r="FO51" s="108">
        <v>0</v>
      </c>
      <c r="FP51" s="108">
        <v>0</v>
      </c>
      <c r="FQ51" s="108">
        <v>0</v>
      </c>
      <c r="FR51" s="108">
        <v>0</v>
      </c>
      <c r="FS51" s="108">
        <v>0</v>
      </c>
      <c r="FT51" s="108">
        <v>0</v>
      </c>
      <c r="FU51" s="108">
        <v>0</v>
      </c>
      <c r="FV51" s="108">
        <v>0</v>
      </c>
      <c r="FW51" s="108">
        <v>0</v>
      </c>
      <c r="FX51" s="108">
        <v>0</v>
      </c>
      <c r="FY51" s="108">
        <v>0</v>
      </c>
      <c r="FZ51" s="108">
        <v>0</v>
      </c>
      <c r="GA51" s="108">
        <v>0</v>
      </c>
      <c r="GB51" s="108">
        <v>0</v>
      </c>
      <c r="GC51" s="108">
        <v>0</v>
      </c>
      <c r="GD51" s="108">
        <v>0</v>
      </c>
      <c r="GE51" s="108">
        <v>0</v>
      </c>
      <c r="GF51" s="108">
        <v>0</v>
      </c>
      <c r="GG51" s="108">
        <v>0</v>
      </c>
      <c r="GH51" s="108">
        <v>0</v>
      </c>
      <c r="GI51" s="108">
        <v>0</v>
      </c>
      <c r="GJ51" s="108">
        <v>0</v>
      </c>
      <c r="GK51" s="108">
        <v>0</v>
      </c>
      <c r="GL51" s="108">
        <v>0</v>
      </c>
      <c r="GM51" s="108">
        <v>0</v>
      </c>
      <c r="GN51" s="108">
        <v>0</v>
      </c>
      <c r="GO51" s="108">
        <v>0</v>
      </c>
      <c r="GP51" s="108">
        <v>0</v>
      </c>
      <c r="GQ51" s="108">
        <v>0</v>
      </c>
      <c r="GR51" s="108">
        <v>0</v>
      </c>
      <c r="GS51" s="108">
        <v>0</v>
      </c>
      <c r="GT51" s="108">
        <v>0</v>
      </c>
      <c r="GU51" s="108">
        <v>0</v>
      </c>
      <c r="GV51" s="108">
        <v>0</v>
      </c>
      <c r="GW51" s="108">
        <v>0</v>
      </c>
      <c r="GX51" s="108">
        <v>0</v>
      </c>
      <c r="GY51" s="108">
        <v>0</v>
      </c>
      <c r="GZ51" s="108">
        <v>0</v>
      </c>
      <c r="HA51" s="108">
        <v>0</v>
      </c>
      <c r="HB51" s="108">
        <v>0</v>
      </c>
      <c r="HC51" s="108">
        <v>0</v>
      </c>
      <c r="HD51" s="108">
        <v>0</v>
      </c>
      <c r="HE51" s="108">
        <v>0</v>
      </c>
      <c r="HF51" s="108">
        <v>0</v>
      </c>
      <c r="HG51" s="108">
        <v>0</v>
      </c>
      <c r="HH51" s="108">
        <v>0</v>
      </c>
      <c r="HI51" s="108">
        <v>0</v>
      </c>
    </row>
    <row r="52" spans="1:217" s="109" customFormat="1" x14ac:dyDescent="0.2">
      <c r="A52" s="107" t="s">
        <v>100</v>
      </c>
      <c r="B52" s="108">
        <v>0</v>
      </c>
      <c r="C52" s="108">
        <v>0</v>
      </c>
      <c r="D52" s="108">
        <v>0</v>
      </c>
      <c r="E52" s="108">
        <v>0</v>
      </c>
      <c r="F52" s="108">
        <v>0</v>
      </c>
      <c r="G52" s="108">
        <v>0</v>
      </c>
      <c r="H52" s="108">
        <v>0</v>
      </c>
      <c r="I52" s="108">
        <v>0</v>
      </c>
      <c r="J52" s="108">
        <v>0</v>
      </c>
      <c r="K52" s="108">
        <v>0</v>
      </c>
      <c r="L52" s="108">
        <v>0</v>
      </c>
      <c r="M52" s="108">
        <v>0</v>
      </c>
      <c r="N52" s="108">
        <v>0</v>
      </c>
      <c r="O52" s="108">
        <v>0</v>
      </c>
      <c r="P52" s="108">
        <v>0</v>
      </c>
      <c r="Q52" s="108">
        <v>0</v>
      </c>
      <c r="R52" s="108">
        <v>0</v>
      </c>
      <c r="S52" s="108">
        <v>0</v>
      </c>
      <c r="T52" s="108">
        <v>0</v>
      </c>
      <c r="U52" s="108">
        <v>0</v>
      </c>
      <c r="V52" s="108">
        <v>0</v>
      </c>
      <c r="W52" s="108">
        <v>0</v>
      </c>
      <c r="X52" s="108">
        <v>0</v>
      </c>
      <c r="Y52" s="108">
        <v>0</v>
      </c>
      <c r="Z52" s="108">
        <v>0</v>
      </c>
      <c r="AA52" s="108">
        <v>0</v>
      </c>
      <c r="AB52" s="108">
        <v>0</v>
      </c>
      <c r="AC52" s="108">
        <v>0</v>
      </c>
      <c r="AD52" s="108">
        <v>0</v>
      </c>
      <c r="AE52" s="108">
        <v>0</v>
      </c>
      <c r="AF52" s="108">
        <v>0</v>
      </c>
      <c r="AG52" s="108">
        <v>0</v>
      </c>
      <c r="AH52" s="108">
        <v>0</v>
      </c>
      <c r="AI52" s="108">
        <v>0</v>
      </c>
      <c r="AJ52" s="108">
        <v>0</v>
      </c>
      <c r="AK52" s="108">
        <v>0</v>
      </c>
      <c r="AL52" s="108">
        <v>0</v>
      </c>
      <c r="AM52" s="108">
        <v>0</v>
      </c>
      <c r="AN52" s="108">
        <v>0</v>
      </c>
      <c r="AO52" s="108">
        <v>0</v>
      </c>
      <c r="AP52" s="108">
        <v>0</v>
      </c>
      <c r="AQ52" s="108">
        <v>0</v>
      </c>
      <c r="AR52" s="108">
        <v>0</v>
      </c>
      <c r="AS52" s="108">
        <v>0</v>
      </c>
      <c r="AT52" s="108">
        <v>0</v>
      </c>
      <c r="AU52" s="108">
        <v>0</v>
      </c>
      <c r="AV52" s="108">
        <v>0</v>
      </c>
      <c r="AW52" s="108">
        <v>0</v>
      </c>
      <c r="AX52" s="108">
        <v>0</v>
      </c>
      <c r="AY52" s="108">
        <v>0</v>
      </c>
      <c r="AZ52" s="108">
        <v>0</v>
      </c>
      <c r="BA52" s="108">
        <v>0</v>
      </c>
      <c r="BB52" s="108">
        <v>0</v>
      </c>
      <c r="BC52" s="108">
        <v>0</v>
      </c>
      <c r="BD52" s="108">
        <v>0</v>
      </c>
      <c r="BE52" s="108">
        <v>0</v>
      </c>
      <c r="BF52" s="108">
        <v>0</v>
      </c>
      <c r="BG52" s="108">
        <v>0</v>
      </c>
      <c r="BH52" s="108">
        <v>0</v>
      </c>
      <c r="BI52" s="108">
        <v>0</v>
      </c>
      <c r="BJ52" s="108">
        <v>0</v>
      </c>
      <c r="BK52" s="108">
        <v>0</v>
      </c>
      <c r="BL52" s="108">
        <v>0</v>
      </c>
      <c r="BM52" s="108">
        <v>0</v>
      </c>
      <c r="BN52" s="108">
        <v>0</v>
      </c>
      <c r="BO52" s="108">
        <v>0</v>
      </c>
      <c r="BP52" s="108">
        <v>0</v>
      </c>
      <c r="BQ52" s="108">
        <v>0</v>
      </c>
      <c r="BR52" s="108">
        <v>0</v>
      </c>
      <c r="BS52" s="108">
        <v>0</v>
      </c>
      <c r="BT52" s="108">
        <v>0</v>
      </c>
      <c r="BU52" s="108">
        <v>0</v>
      </c>
      <c r="BV52" s="108">
        <v>0</v>
      </c>
      <c r="BW52" s="108">
        <v>0</v>
      </c>
      <c r="BX52" s="108">
        <v>0</v>
      </c>
      <c r="BY52" s="108">
        <v>0</v>
      </c>
      <c r="BZ52" s="108">
        <v>0</v>
      </c>
      <c r="CA52" s="108">
        <v>0</v>
      </c>
      <c r="CB52" s="108">
        <v>0</v>
      </c>
      <c r="CC52" s="108">
        <v>0</v>
      </c>
      <c r="CD52" s="108">
        <v>0</v>
      </c>
      <c r="CE52" s="108">
        <v>0</v>
      </c>
      <c r="CF52" s="108">
        <v>0</v>
      </c>
      <c r="CG52" s="108">
        <v>0</v>
      </c>
      <c r="CH52" s="108">
        <v>0</v>
      </c>
      <c r="CI52" s="108">
        <v>0</v>
      </c>
      <c r="CJ52" s="108">
        <v>0</v>
      </c>
      <c r="CK52" s="108">
        <v>0</v>
      </c>
      <c r="CL52" s="108">
        <v>0</v>
      </c>
      <c r="CM52" s="108">
        <v>0</v>
      </c>
      <c r="CN52" s="108">
        <v>0</v>
      </c>
      <c r="CO52" s="108">
        <v>0</v>
      </c>
      <c r="CP52" s="108">
        <v>0</v>
      </c>
      <c r="CQ52" s="108">
        <v>0</v>
      </c>
      <c r="CR52" s="108">
        <v>0</v>
      </c>
      <c r="CS52" s="108">
        <v>0</v>
      </c>
      <c r="CT52" s="108">
        <v>0</v>
      </c>
      <c r="CU52" s="108">
        <v>0</v>
      </c>
      <c r="CV52" s="108">
        <v>0</v>
      </c>
      <c r="CW52" s="108">
        <v>0</v>
      </c>
      <c r="CX52" s="108">
        <v>0</v>
      </c>
      <c r="CY52" s="108">
        <v>0</v>
      </c>
      <c r="CZ52" s="108">
        <v>0</v>
      </c>
      <c r="DA52" s="108">
        <v>0</v>
      </c>
      <c r="DB52" s="108">
        <v>0</v>
      </c>
      <c r="DC52" s="108">
        <v>0</v>
      </c>
      <c r="DD52" s="108">
        <v>0</v>
      </c>
      <c r="DE52" s="108">
        <v>0</v>
      </c>
      <c r="DF52" s="108">
        <v>0</v>
      </c>
      <c r="DG52" s="108">
        <v>0</v>
      </c>
      <c r="DH52" s="108">
        <v>0</v>
      </c>
      <c r="DI52" s="108">
        <v>0</v>
      </c>
      <c r="DJ52" s="108">
        <v>0</v>
      </c>
      <c r="DK52" s="108">
        <v>0</v>
      </c>
      <c r="DL52" s="108">
        <v>0</v>
      </c>
      <c r="DM52" s="108">
        <v>0</v>
      </c>
      <c r="DN52" s="108">
        <v>0</v>
      </c>
      <c r="DO52" s="108">
        <v>0</v>
      </c>
      <c r="DP52" s="108">
        <v>0</v>
      </c>
      <c r="DQ52" s="108">
        <v>0</v>
      </c>
      <c r="DR52" s="108">
        <v>0</v>
      </c>
      <c r="DS52" s="108">
        <v>0</v>
      </c>
      <c r="DT52" s="108">
        <v>0</v>
      </c>
      <c r="DU52" s="108">
        <v>0</v>
      </c>
      <c r="DV52" s="108">
        <v>0</v>
      </c>
      <c r="DW52" s="108">
        <v>0</v>
      </c>
      <c r="DX52" s="108">
        <v>0</v>
      </c>
      <c r="DY52" s="108">
        <v>0</v>
      </c>
      <c r="DZ52" s="108">
        <v>0</v>
      </c>
      <c r="EA52" s="108">
        <v>0</v>
      </c>
      <c r="EB52" s="108">
        <v>0</v>
      </c>
      <c r="EC52" s="108">
        <v>0</v>
      </c>
      <c r="ED52" s="108">
        <v>0</v>
      </c>
      <c r="EE52" s="108">
        <v>0</v>
      </c>
      <c r="EF52" s="108">
        <v>0</v>
      </c>
      <c r="EG52" s="108">
        <v>0</v>
      </c>
      <c r="EH52" s="108">
        <v>0</v>
      </c>
      <c r="EI52" s="108">
        <v>0</v>
      </c>
      <c r="EJ52" s="108">
        <v>0</v>
      </c>
      <c r="EK52" s="108">
        <v>0</v>
      </c>
      <c r="EL52" s="108">
        <v>0</v>
      </c>
      <c r="EM52" s="108">
        <v>0</v>
      </c>
      <c r="EN52" s="108">
        <v>0</v>
      </c>
      <c r="EO52" s="108">
        <v>0</v>
      </c>
      <c r="EP52" s="108">
        <v>0</v>
      </c>
      <c r="EQ52" s="108">
        <v>0</v>
      </c>
      <c r="ER52" s="108">
        <v>0</v>
      </c>
      <c r="ES52" s="108">
        <v>0</v>
      </c>
      <c r="ET52" s="108">
        <v>0</v>
      </c>
      <c r="EU52" s="108">
        <v>0</v>
      </c>
      <c r="EV52" s="108">
        <v>0</v>
      </c>
      <c r="EW52" s="108">
        <v>0</v>
      </c>
      <c r="EX52" s="108">
        <v>0</v>
      </c>
      <c r="EY52" s="108">
        <v>0</v>
      </c>
      <c r="EZ52" s="108">
        <v>0</v>
      </c>
      <c r="FA52" s="108">
        <v>0</v>
      </c>
      <c r="FB52" s="108">
        <v>0</v>
      </c>
      <c r="FC52" s="108">
        <v>0</v>
      </c>
      <c r="FD52" s="108">
        <v>0</v>
      </c>
      <c r="FE52" s="108">
        <v>0</v>
      </c>
      <c r="FF52" s="108">
        <v>0</v>
      </c>
      <c r="FG52" s="108">
        <v>0</v>
      </c>
      <c r="FH52" s="108">
        <v>0</v>
      </c>
      <c r="FI52" s="108">
        <v>0</v>
      </c>
      <c r="FJ52" s="108">
        <v>0</v>
      </c>
      <c r="FK52" s="108">
        <v>0</v>
      </c>
      <c r="FL52" s="108">
        <v>0</v>
      </c>
      <c r="FM52" s="108">
        <v>0</v>
      </c>
      <c r="FN52" s="108">
        <v>0</v>
      </c>
      <c r="FO52" s="108">
        <v>0</v>
      </c>
      <c r="FP52" s="108">
        <v>0</v>
      </c>
      <c r="FQ52" s="108">
        <v>0</v>
      </c>
      <c r="FR52" s="108">
        <v>0</v>
      </c>
      <c r="FS52" s="108">
        <v>0</v>
      </c>
      <c r="FT52" s="108">
        <v>0</v>
      </c>
      <c r="FU52" s="108">
        <v>0</v>
      </c>
      <c r="FV52" s="108">
        <v>0</v>
      </c>
      <c r="FW52" s="108">
        <v>0</v>
      </c>
      <c r="FX52" s="108">
        <v>0</v>
      </c>
      <c r="FY52" s="108">
        <v>0</v>
      </c>
      <c r="FZ52" s="108">
        <v>0</v>
      </c>
      <c r="GA52" s="108">
        <v>0</v>
      </c>
      <c r="GB52" s="108">
        <v>0</v>
      </c>
      <c r="GC52" s="108">
        <v>0</v>
      </c>
      <c r="GD52" s="108">
        <v>0</v>
      </c>
      <c r="GE52" s="108">
        <v>0</v>
      </c>
      <c r="GF52" s="108">
        <v>0</v>
      </c>
      <c r="GG52" s="108">
        <v>0</v>
      </c>
      <c r="GH52" s="108">
        <v>0</v>
      </c>
      <c r="GI52" s="108">
        <v>0</v>
      </c>
      <c r="GJ52" s="108">
        <v>0</v>
      </c>
      <c r="GK52" s="108">
        <v>0</v>
      </c>
      <c r="GL52" s="108">
        <v>0</v>
      </c>
      <c r="GM52" s="108">
        <v>0</v>
      </c>
      <c r="GN52" s="108">
        <v>0</v>
      </c>
      <c r="GO52" s="108">
        <v>0</v>
      </c>
      <c r="GP52" s="108">
        <v>0</v>
      </c>
      <c r="GQ52" s="108">
        <v>0</v>
      </c>
      <c r="GR52" s="108">
        <v>0</v>
      </c>
      <c r="GS52" s="108">
        <v>0</v>
      </c>
      <c r="GT52" s="108">
        <v>0</v>
      </c>
      <c r="GU52" s="108">
        <v>0</v>
      </c>
      <c r="GV52" s="108">
        <v>0</v>
      </c>
      <c r="GW52" s="108">
        <v>0</v>
      </c>
      <c r="GX52" s="108">
        <v>0</v>
      </c>
      <c r="GY52" s="108">
        <v>0</v>
      </c>
      <c r="GZ52" s="108">
        <v>0</v>
      </c>
      <c r="HA52" s="108">
        <v>0</v>
      </c>
      <c r="HB52" s="108">
        <v>0</v>
      </c>
      <c r="HC52" s="108">
        <v>0</v>
      </c>
      <c r="HD52" s="108">
        <v>0</v>
      </c>
      <c r="HE52" s="108">
        <v>0</v>
      </c>
      <c r="HF52" s="108">
        <v>0</v>
      </c>
      <c r="HG52" s="108">
        <v>0</v>
      </c>
      <c r="HH52" s="108">
        <v>0</v>
      </c>
      <c r="HI52" s="108">
        <v>0</v>
      </c>
    </row>
    <row r="53" spans="1:217" x14ac:dyDescent="0.2">
      <c r="A53" s="28"/>
    </row>
    <row r="54" spans="1:217" s="22" customFormat="1" x14ac:dyDescent="0.2">
      <c r="A54" s="34" t="s">
        <v>101</v>
      </c>
      <c r="B54" s="83">
        <f t="shared" ref="B54" si="58">B41-B43</f>
        <v>0</v>
      </c>
      <c r="C54" s="83">
        <f t="shared" ref="C54:BM54" si="59">C41-C43</f>
        <v>0</v>
      </c>
      <c r="D54" s="83">
        <f t="shared" si="59"/>
        <v>0</v>
      </c>
      <c r="E54" s="83">
        <f t="shared" si="59"/>
        <v>0</v>
      </c>
      <c r="F54" s="83">
        <f t="shared" si="59"/>
        <v>0</v>
      </c>
      <c r="G54" s="83">
        <f t="shared" si="59"/>
        <v>0</v>
      </c>
      <c r="H54" s="83">
        <f t="shared" si="59"/>
        <v>0</v>
      </c>
      <c r="I54" s="83">
        <f t="shared" si="59"/>
        <v>0</v>
      </c>
      <c r="J54" s="83">
        <f t="shared" si="59"/>
        <v>0</v>
      </c>
      <c r="K54" s="83">
        <f t="shared" si="59"/>
        <v>0</v>
      </c>
      <c r="L54" s="83">
        <f t="shared" si="59"/>
        <v>0</v>
      </c>
      <c r="M54" s="83">
        <f t="shared" si="59"/>
        <v>0</v>
      </c>
      <c r="N54" s="83">
        <f t="shared" si="59"/>
        <v>0</v>
      </c>
      <c r="O54" s="83">
        <f t="shared" si="59"/>
        <v>0</v>
      </c>
      <c r="P54" s="83">
        <f t="shared" si="59"/>
        <v>0</v>
      </c>
      <c r="Q54" s="83">
        <f t="shared" si="59"/>
        <v>0</v>
      </c>
      <c r="R54" s="83">
        <f t="shared" si="59"/>
        <v>0</v>
      </c>
      <c r="S54" s="83">
        <f t="shared" si="59"/>
        <v>0</v>
      </c>
      <c r="T54" s="83">
        <f t="shared" si="59"/>
        <v>0</v>
      </c>
      <c r="U54" s="83" t="e">
        <f t="shared" si="59"/>
        <v>#NAME?</v>
      </c>
      <c r="V54" s="83" t="e">
        <f t="shared" si="59"/>
        <v>#NAME?</v>
      </c>
      <c r="W54" s="83" t="e">
        <f t="shared" si="59"/>
        <v>#NAME?</v>
      </c>
      <c r="X54" s="83" t="e">
        <f t="shared" si="59"/>
        <v>#NAME?</v>
      </c>
      <c r="Y54" s="83" t="e">
        <f t="shared" si="59"/>
        <v>#NAME?</v>
      </c>
      <c r="Z54" s="83" t="e">
        <f t="shared" si="59"/>
        <v>#NAME?</v>
      </c>
      <c r="AA54" s="83" t="e">
        <f t="shared" si="59"/>
        <v>#NAME?</v>
      </c>
      <c r="AB54" s="83" t="e">
        <f t="shared" si="59"/>
        <v>#NAME?</v>
      </c>
      <c r="AC54" s="83" t="e">
        <f t="shared" si="59"/>
        <v>#NAME?</v>
      </c>
      <c r="AD54" s="83" t="e">
        <f t="shared" si="59"/>
        <v>#NAME?</v>
      </c>
      <c r="AE54" s="83" t="e">
        <f t="shared" si="59"/>
        <v>#NAME?</v>
      </c>
      <c r="AF54" s="83" t="e">
        <f t="shared" si="59"/>
        <v>#NAME?</v>
      </c>
      <c r="AG54" s="83" t="e">
        <f t="shared" si="59"/>
        <v>#NAME?</v>
      </c>
      <c r="AH54" s="83" t="e">
        <f t="shared" si="59"/>
        <v>#NAME?</v>
      </c>
      <c r="AI54" s="83" t="e">
        <f t="shared" si="59"/>
        <v>#NAME?</v>
      </c>
      <c r="AJ54" s="83" t="e">
        <f t="shared" si="59"/>
        <v>#NAME?</v>
      </c>
      <c r="AK54" s="83" t="e">
        <f t="shared" si="59"/>
        <v>#NAME?</v>
      </c>
      <c r="AL54" s="83" t="e">
        <f t="shared" si="59"/>
        <v>#NAME?</v>
      </c>
      <c r="AM54" s="83" t="e">
        <f t="shared" si="59"/>
        <v>#NAME?</v>
      </c>
      <c r="AN54" s="83" t="e">
        <f t="shared" si="59"/>
        <v>#NAME?</v>
      </c>
      <c r="AO54" s="83" t="e">
        <f t="shared" si="59"/>
        <v>#NAME?</v>
      </c>
      <c r="AP54" s="83" t="e">
        <f t="shared" si="59"/>
        <v>#NAME?</v>
      </c>
      <c r="AQ54" s="83" t="e">
        <f t="shared" si="59"/>
        <v>#NAME?</v>
      </c>
      <c r="AR54" s="83" t="e">
        <f t="shared" si="59"/>
        <v>#NAME?</v>
      </c>
      <c r="AS54" s="83" t="e">
        <f t="shared" si="59"/>
        <v>#NAME?</v>
      </c>
      <c r="AT54" s="83" t="e">
        <f t="shared" si="59"/>
        <v>#NAME?</v>
      </c>
      <c r="AU54" s="83" t="e">
        <f t="shared" si="59"/>
        <v>#NAME?</v>
      </c>
      <c r="AV54" s="83" t="e">
        <f t="shared" si="59"/>
        <v>#NAME?</v>
      </c>
      <c r="AW54" s="83" t="e">
        <f t="shared" si="59"/>
        <v>#NAME?</v>
      </c>
      <c r="AX54" s="83" t="e">
        <f t="shared" si="59"/>
        <v>#NAME?</v>
      </c>
      <c r="AY54" s="83" t="e">
        <f t="shared" si="59"/>
        <v>#NAME?</v>
      </c>
      <c r="AZ54" s="83" t="e">
        <f t="shared" si="59"/>
        <v>#NAME?</v>
      </c>
      <c r="BA54" s="83" t="e">
        <f t="shared" si="59"/>
        <v>#NAME?</v>
      </c>
      <c r="BB54" s="83" t="e">
        <f t="shared" si="59"/>
        <v>#NAME?</v>
      </c>
      <c r="BC54" s="83" t="e">
        <f t="shared" si="59"/>
        <v>#NAME?</v>
      </c>
      <c r="BD54" s="83" t="e">
        <f t="shared" si="59"/>
        <v>#NAME?</v>
      </c>
      <c r="BE54" s="83" t="e">
        <f t="shared" si="59"/>
        <v>#NAME?</v>
      </c>
      <c r="BF54" s="83" t="e">
        <f t="shared" si="59"/>
        <v>#NAME?</v>
      </c>
      <c r="BG54" s="83" t="e">
        <f t="shared" si="59"/>
        <v>#NAME?</v>
      </c>
      <c r="BH54" s="83" t="e">
        <f t="shared" si="59"/>
        <v>#NAME?</v>
      </c>
      <c r="BI54" s="83" t="e">
        <f t="shared" si="59"/>
        <v>#NAME?</v>
      </c>
      <c r="BJ54" s="83" t="e">
        <f t="shared" si="59"/>
        <v>#NAME?</v>
      </c>
      <c r="BK54" s="83" t="e">
        <f t="shared" si="59"/>
        <v>#NAME?</v>
      </c>
      <c r="BL54" s="83" t="e">
        <f t="shared" si="59"/>
        <v>#NAME?</v>
      </c>
      <c r="BM54" s="83" t="e">
        <f t="shared" si="59"/>
        <v>#NAME?</v>
      </c>
      <c r="BN54" s="83" t="e">
        <f t="shared" ref="BN54:DY54" si="60">BN41-BN43</f>
        <v>#NAME?</v>
      </c>
      <c r="BO54" s="83" t="e">
        <f t="shared" si="60"/>
        <v>#NAME?</v>
      </c>
      <c r="BP54" s="83" t="e">
        <f t="shared" si="60"/>
        <v>#NAME?</v>
      </c>
      <c r="BQ54" s="83" t="e">
        <f t="shared" si="60"/>
        <v>#NAME?</v>
      </c>
      <c r="BR54" s="83" t="e">
        <f t="shared" si="60"/>
        <v>#NAME?</v>
      </c>
      <c r="BS54" s="83" t="e">
        <f t="shared" si="60"/>
        <v>#NAME?</v>
      </c>
      <c r="BT54" s="83" t="e">
        <f t="shared" si="60"/>
        <v>#NAME?</v>
      </c>
      <c r="BU54" s="83" t="e">
        <f t="shared" si="60"/>
        <v>#NAME?</v>
      </c>
      <c r="BV54" s="83" t="e">
        <f t="shared" si="60"/>
        <v>#NAME?</v>
      </c>
      <c r="BW54" s="83" t="e">
        <f t="shared" si="60"/>
        <v>#NAME?</v>
      </c>
      <c r="BX54" s="83" t="e">
        <f t="shared" si="60"/>
        <v>#NAME?</v>
      </c>
      <c r="BY54" s="83" t="e">
        <f t="shared" si="60"/>
        <v>#NAME?</v>
      </c>
      <c r="BZ54" s="83" t="e">
        <f t="shared" si="60"/>
        <v>#NAME?</v>
      </c>
      <c r="CA54" s="83" t="e">
        <f t="shared" si="60"/>
        <v>#NAME?</v>
      </c>
      <c r="CB54" s="83" t="e">
        <f t="shared" si="60"/>
        <v>#NAME?</v>
      </c>
      <c r="CC54" s="83" t="e">
        <f t="shared" si="60"/>
        <v>#NAME?</v>
      </c>
      <c r="CD54" s="83" t="e">
        <f t="shared" si="60"/>
        <v>#NAME?</v>
      </c>
      <c r="CE54" s="83" t="e">
        <f t="shared" si="60"/>
        <v>#NAME?</v>
      </c>
      <c r="CF54" s="83" t="e">
        <f t="shared" si="60"/>
        <v>#NAME?</v>
      </c>
      <c r="CG54" s="83" t="e">
        <f t="shared" si="60"/>
        <v>#NAME?</v>
      </c>
      <c r="CH54" s="83" t="e">
        <f t="shared" si="60"/>
        <v>#NAME?</v>
      </c>
      <c r="CI54" s="83" t="e">
        <f t="shared" si="60"/>
        <v>#NAME?</v>
      </c>
      <c r="CJ54" s="83" t="e">
        <f t="shared" si="60"/>
        <v>#NAME?</v>
      </c>
      <c r="CK54" s="83" t="e">
        <f t="shared" si="60"/>
        <v>#NAME?</v>
      </c>
      <c r="CL54" s="83" t="e">
        <f t="shared" si="60"/>
        <v>#NAME?</v>
      </c>
      <c r="CM54" s="83" t="e">
        <f t="shared" si="60"/>
        <v>#NAME?</v>
      </c>
      <c r="CN54" s="83" t="e">
        <f t="shared" si="60"/>
        <v>#NAME?</v>
      </c>
      <c r="CO54" s="83" t="e">
        <f t="shared" si="60"/>
        <v>#NAME?</v>
      </c>
      <c r="CP54" s="83" t="e">
        <f t="shared" si="60"/>
        <v>#NAME?</v>
      </c>
      <c r="CQ54" s="83" t="e">
        <f t="shared" si="60"/>
        <v>#NAME?</v>
      </c>
      <c r="CR54" s="83" t="e">
        <f t="shared" si="60"/>
        <v>#NAME?</v>
      </c>
      <c r="CS54" s="83" t="e">
        <f t="shared" si="60"/>
        <v>#NAME?</v>
      </c>
      <c r="CT54" s="83" t="e">
        <f t="shared" si="60"/>
        <v>#NAME?</v>
      </c>
      <c r="CU54" s="83" t="e">
        <f t="shared" si="60"/>
        <v>#NAME?</v>
      </c>
      <c r="CV54" s="83" t="e">
        <f t="shared" si="60"/>
        <v>#NAME?</v>
      </c>
      <c r="CW54" s="83" t="e">
        <f t="shared" si="60"/>
        <v>#NAME?</v>
      </c>
      <c r="CX54" s="83" t="e">
        <f t="shared" si="60"/>
        <v>#NAME?</v>
      </c>
      <c r="CY54" s="83" t="e">
        <f t="shared" si="60"/>
        <v>#NAME?</v>
      </c>
      <c r="CZ54" s="83" t="e">
        <f t="shared" si="60"/>
        <v>#NAME?</v>
      </c>
      <c r="DA54" s="83" t="e">
        <f t="shared" si="60"/>
        <v>#NAME?</v>
      </c>
      <c r="DB54" s="83" t="e">
        <f t="shared" si="60"/>
        <v>#NAME?</v>
      </c>
      <c r="DC54" s="83" t="e">
        <f t="shared" si="60"/>
        <v>#NAME?</v>
      </c>
      <c r="DD54" s="83" t="e">
        <f t="shared" si="60"/>
        <v>#NAME?</v>
      </c>
      <c r="DE54" s="83" t="e">
        <f t="shared" si="60"/>
        <v>#NAME?</v>
      </c>
      <c r="DF54" s="83" t="e">
        <f t="shared" si="60"/>
        <v>#NAME?</v>
      </c>
      <c r="DG54" s="83" t="e">
        <f t="shared" si="60"/>
        <v>#NAME?</v>
      </c>
      <c r="DH54" s="83" t="e">
        <f t="shared" si="60"/>
        <v>#NAME?</v>
      </c>
      <c r="DI54" s="83" t="e">
        <f t="shared" si="60"/>
        <v>#NAME?</v>
      </c>
      <c r="DJ54" s="83" t="e">
        <f t="shared" si="60"/>
        <v>#NAME?</v>
      </c>
      <c r="DK54" s="83" t="e">
        <f t="shared" si="60"/>
        <v>#NAME?</v>
      </c>
      <c r="DL54" s="83" t="e">
        <f t="shared" si="60"/>
        <v>#NAME?</v>
      </c>
      <c r="DM54" s="83" t="e">
        <f t="shared" si="60"/>
        <v>#NAME?</v>
      </c>
      <c r="DN54" s="83" t="e">
        <f t="shared" si="60"/>
        <v>#NAME?</v>
      </c>
      <c r="DO54" s="83" t="e">
        <f t="shared" si="60"/>
        <v>#NAME?</v>
      </c>
      <c r="DP54" s="83" t="e">
        <f t="shared" si="60"/>
        <v>#NAME?</v>
      </c>
      <c r="DQ54" s="83" t="e">
        <f t="shared" si="60"/>
        <v>#NAME?</v>
      </c>
      <c r="DR54" s="83" t="e">
        <f t="shared" si="60"/>
        <v>#NAME?</v>
      </c>
      <c r="DS54" s="83" t="e">
        <f t="shared" si="60"/>
        <v>#NAME?</v>
      </c>
      <c r="DT54" s="83" t="e">
        <f t="shared" si="60"/>
        <v>#NAME?</v>
      </c>
      <c r="DU54" s="83" t="e">
        <f t="shared" si="60"/>
        <v>#NAME?</v>
      </c>
      <c r="DV54" s="83" t="e">
        <f t="shared" si="60"/>
        <v>#NAME?</v>
      </c>
      <c r="DW54" s="83" t="e">
        <f t="shared" si="60"/>
        <v>#NAME?</v>
      </c>
      <c r="DX54" s="83" t="e">
        <f t="shared" si="60"/>
        <v>#NAME?</v>
      </c>
      <c r="DY54" s="83" t="e">
        <f t="shared" si="60"/>
        <v>#NAME?</v>
      </c>
      <c r="DZ54" s="83" t="e">
        <f t="shared" ref="DZ54:GK54" si="61">DZ41-DZ43</f>
        <v>#NAME?</v>
      </c>
      <c r="EA54" s="83" t="e">
        <f t="shared" si="61"/>
        <v>#NAME?</v>
      </c>
      <c r="EB54" s="83" t="e">
        <f t="shared" si="61"/>
        <v>#NAME?</v>
      </c>
      <c r="EC54" s="83" t="e">
        <f t="shared" si="61"/>
        <v>#NAME?</v>
      </c>
      <c r="ED54" s="83" t="e">
        <f t="shared" si="61"/>
        <v>#NAME?</v>
      </c>
      <c r="EE54" s="83" t="e">
        <f t="shared" si="61"/>
        <v>#NAME?</v>
      </c>
      <c r="EF54" s="83" t="e">
        <f t="shared" si="61"/>
        <v>#NAME?</v>
      </c>
      <c r="EG54" s="83" t="e">
        <f t="shared" si="61"/>
        <v>#NAME?</v>
      </c>
      <c r="EH54" s="83" t="e">
        <f t="shared" si="61"/>
        <v>#NAME?</v>
      </c>
      <c r="EI54" s="83" t="e">
        <f t="shared" si="61"/>
        <v>#NAME?</v>
      </c>
      <c r="EJ54" s="83" t="e">
        <f t="shared" si="61"/>
        <v>#NAME?</v>
      </c>
      <c r="EK54" s="83" t="e">
        <f t="shared" si="61"/>
        <v>#NAME?</v>
      </c>
      <c r="EL54" s="83" t="e">
        <f t="shared" si="61"/>
        <v>#NAME?</v>
      </c>
      <c r="EM54" s="83" t="e">
        <f t="shared" si="61"/>
        <v>#NAME?</v>
      </c>
      <c r="EN54" s="83" t="e">
        <f t="shared" si="61"/>
        <v>#NAME?</v>
      </c>
      <c r="EO54" s="83" t="e">
        <f t="shared" si="61"/>
        <v>#NAME?</v>
      </c>
      <c r="EP54" s="83" t="e">
        <f t="shared" si="61"/>
        <v>#NAME?</v>
      </c>
      <c r="EQ54" s="83" t="e">
        <f t="shared" si="61"/>
        <v>#NAME?</v>
      </c>
      <c r="ER54" s="83" t="e">
        <f t="shared" si="61"/>
        <v>#NAME?</v>
      </c>
      <c r="ES54" s="83" t="e">
        <f t="shared" si="61"/>
        <v>#NAME?</v>
      </c>
      <c r="ET54" s="83" t="e">
        <f t="shared" si="61"/>
        <v>#NAME?</v>
      </c>
      <c r="EU54" s="83" t="e">
        <f t="shared" si="61"/>
        <v>#NAME?</v>
      </c>
      <c r="EV54" s="83" t="e">
        <f t="shared" si="61"/>
        <v>#NAME?</v>
      </c>
      <c r="EW54" s="83" t="e">
        <f t="shared" si="61"/>
        <v>#NAME?</v>
      </c>
      <c r="EX54" s="83" t="e">
        <f t="shared" si="61"/>
        <v>#NAME?</v>
      </c>
      <c r="EY54" s="83" t="e">
        <f t="shared" si="61"/>
        <v>#NAME?</v>
      </c>
      <c r="EZ54" s="83" t="e">
        <f t="shared" si="61"/>
        <v>#NAME?</v>
      </c>
      <c r="FA54" s="83" t="e">
        <f t="shared" si="61"/>
        <v>#NAME?</v>
      </c>
      <c r="FB54" s="83" t="e">
        <f t="shared" si="61"/>
        <v>#NAME?</v>
      </c>
      <c r="FC54" s="83" t="e">
        <f t="shared" si="61"/>
        <v>#NAME?</v>
      </c>
      <c r="FD54" s="83" t="e">
        <f t="shared" si="61"/>
        <v>#NAME?</v>
      </c>
      <c r="FE54" s="83" t="e">
        <f t="shared" si="61"/>
        <v>#NAME?</v>
      </c>
      <c r="FF54" s="83" t="e">
        <f t="shared" si="61"/>
        <v>#NAME?</v>
      </c>
      <c r="FG54" s="83" t="e">
        <f t="shared" si="61"/>
        <v>#NAME?</v>
      </c>
      <c r="FH54" s="83" t="e">
        <f t="shared" si="61"/>
        <v>#NAME?</v>
      </c>
      <c r="FI54" s="83" t="e">
        <f t="shared" si="61"/>
        <v>#NAME?</v>
      </c>
      <c r="FJ54" s="83" t="e">
        <f t="shared" si="61"/>
        <v>#NAME?</v>
      </c>
      <c r="FK54" s="83" t="e">
        <f t="shared" si="61"/>
        <v>#NAME?</v>
      </c>
      <c r="FL54" s="83" t="e">
        <f t="shared" si="61"/>
        <v>#NAME?</v>
      </c>
      <c r="FM54" s="83" t="e">
        <f t="shared" si="61"/>
        <v>#NAME?</v>
      </c>
      <c r="FN54" s="83" t="e">
        <f t="shared" si="61"/>
        <v>#NAME?</v>
      </c>
      <c r="FO54" s="83" t="e">
        <f t="shared" si="61"/>
        <v>#NAME?</v>
      </c>
      <c r="FP54" s="83" t="e">
        <f t="shared" si="61"/>
        <v>#NAME?</v>
      </c>
      <c r="FQ54" s="83" t="e">
        <f t="shared" si="61"/>
        <v>#NAME?</v>
      </c>
      <c r="FR54" s="83" t="e">
        <f t="shared" si="61"/>
        <v>#NAME?</v>
      </c>
      <c r="FS54" s="83" t="e">
        <f t="shared" si="61"/>
        <v>#NAME?</v>
      </c>
      <c r="FT54" s="83" t="e">
        <f t="shared" si="61"/>
        <v>#NAME?</v>
      </c>
      <c r="FU54" s="83" t="e">
        <f t="shared" si="61"/>
        <v>#NAME?</v>
      </c>
      <c r="FV54" s="83" t="e">
        <f t="shared" si="61"/>
        <v>#NAME?</v>
      </c>
      <c r="FW54" s="83" t="e">
        <f t="shared" si="61"/>
        <v>#NAME?</v>
      </c>
      <c r="FX54" s="83" t="e">
        <f t="shared" si="61"/>
        <v>#NAME?</v>
      </c>
      <c r="FY54" s="83" t="e">
        <f t="shared" si="61"/>
        <v>#NAME?</v>
      </c>
      <c r="FZ54" s="83" t="e">
        <f t="shared" si="61"/>
        <v>#NAME?</v>
      </c>
      <c r="GA54" s="83" t="e">
        <f t="shared" si="61"/>
        <v>#NAME?</v>
      </c>
      <c r="GB54" s="83" t="e">
        <f t="shared" si="61"/>
        <v>#NAME?</v>
      </c>
      <c r="GC54" s="83" t="e">
        <f t="shared" si="61"/>
        <v>#NAME?</v>
      </c>
      <c r="GD54" s="83" t="e">
        <f t="shared" si="61"/>
        <v>#NAME?</v>
      </c>
      <c r="GE54" s="83" t="e">
        <f t="shared" si="61"/>
        <v>#NAME?</v>
      </c>
      <c r="GF54" s="83" t="e">
        <f t="shared" si="61"/>
        <v>#NAME?</v>
      </c>
      <c r="GG54" s="83" t="e">
        <f t="shared" si="61"/>
        <v>#NAME?</v>
      </c>
      <c r="GH54" s="83" t="e">
        <f t="shared" si="61"/>
        <v>#NAME?</v>
      </c>
      <c r="GI54" s="83" t="e">
        <f t="shared" si="61"/>
        <v>#NAME?</v>
      </c>
      <c r="GJ54" s="83" t="e">
        <f t="shared" si="61"/>
        <v>#NAME?</v>
      </c>
      <c r="GK54" s="83" t="e">
        <f t="shared" si="61"/>
        <v>#NAME?</v>
      </c>
      <c r="GL54" s="83" t="e">
        <f t="shared" ref="GL54:HI54" si="62">GL41-GL43</f>
        <v>#NAME?</v>
      </c>
      <c r="GM54" s="83" t="e">
        <f t="shared" si="62"/>
        <v>#NAME?</v>
      </c>
      <c r="GN54" s="83" t="e">
        <f t="shared" si="62"/>
        <v>#NAME?</v>
      </c>
      <c r="GO54" s="83" t="e">
        <f t="shared" si="62"/>
        <v>#NAME?</v>
      </c>
      <c r="GP54" s="83" t="e">
        <f t="shared" si="62"/>
        <v>#NAME?</v>
      </c>
      <c r="GQ54" s="83" t="e">
        <f t="shared" si="62"/>
        <v>#NAME?</v>
      </c>
      <c r="GR54" s="83" t="e">
        <f t="shared" si="62"/>
        <v>#NAME?</v>
      </c>
      <c r="GS54" s="83" t="e">
        <f t="shared" si="62"/>
        <v>#NAME?</v>
      </c>
      <c r="GT54" s="83" t="e">
        <f t="shared" si="62"/>
        <v>#NAME?</v>
      </c>
      <c r="GU54" s="83" t="e">
        <f t="shared" si="62"/>
        <v>#NAME?</v>
      </c>
      <c r="GV54" s="83" t="e">
        <f t="shared" si="62"/>
        <v>#NAME?</v>
      </c>
      <c r="GW54" s="83" t="e">
        <f t="shared" si="62"/>
        <v>#NAME?</v>
      </c>
      <c r="GX54" s="83" t="e">
        <f t="shared" si="62"/>
        <v>#NAME?</v>
      </c>
      <c r="GY54" s="83" t="e">
        <f t="shared" si="62"/>
        <v>#NAME?</v>
      </c>
      <c r="GZ54" s="83" t="e">
        <f t="shared" si="62"/>
        <v>#NAME?</v>
      </c>
      <c r="HA54" s="83" t="e">
        <f t="shared" si="62"/>
        <v>#NAME?</v>
      </c>
      <c r="HB54" s="83" t="e">
        <f t="shared" si="62"/>
        <v>#NAME?</v>
      </c>
      <c r="HC54" s="83" t="e">
        <f t="shared" si="62"/>
        <v>#NAME?</v>
      </c>
      <c r="HD54" s="83" t="e">
        <f t="shared" si="62"/>
        <v>#NAME?</v>
      </c>
      <c r="HE54" s="83" t="e">
        <f t="shared" si="62"/>
        <v>#NAME?</v>
      </c>
      <c r="HF54" s="83" t="e">
        <f t="shared" si="62"/>
        <v>#NAME?</v>
      </c>
      <c r="HG54" s="83" t="e">
        <f t="shared" si="62"/>
        <v>#NAME?</v>
      </c>
      <c r="HH54" s="83" t="e">
        <f t="shared" si="62"/>
        <v>#NAME?</v>
      </c>
      <c r="HI54" s="83" t="e">
        <f t="shared" si="62"/>
        <v>#NAME?</v>
      </c>
    </row>
    <row r="55" spans="1:217" s="22" customFormat="1" x14ac:dyDescent="0.2">
      <c r="A55" s="28" t="s">
        <v>102</v>
      </c>
      <c r="B55" s="84">
        <f>'CMM4 - AUX DEPREC'!C2</f>
        <v>0</v>
      </c>
      <c r="C55" s="84">
        <f>'CMM4 - AUX DEPREC'!D2</f>
        <v>0</v>
      </c>
      <c r="D55" s="84">
        <f>'CMM4 - AUX DEPREC'!E2</f>
        <v>0</v>
      </c>
      <c r="E55" s="84">
        <f>'CMM4 - AUX DEPREC'!F2</f>
        <v>0</v>
      </c>
      <c r="F55" s="84">
        <f>'CMM4 - AUX DEPREC'!G2</f>
        <v>0</v>
      </c>
      <c r="G55" s="84">
        <f>'CMM4 - AUX DEPREC'!H2</f>
        <v>0</v>
      </c>
      <c r="H55" s="84" t="e">
        <f>'CMM4 - AUX DEPREC'!I2</f>
        <v>#NAME?</v>
      </c>
      <c r="I55" s="84" t="e">
        <f>'CMM4 - AUX DEPREC'!J2</f>
        <v>#NAME?</v>
      </c>
      <c r="J55" s="84" t="e">
        <f>'CMM4 - AUX DEPREC'!K2</f>
        <v>#NAME?</v>
      </c>
      <c r="K55" s="84" t="e">
        <f>'CMM4 - AUX DEPREC'!L2</f>
        <v>#NAME?</v>
      </c>
      <c r="L55" s="84" t="e">
        <f>'CMM4 - AUX DEPREC'!M2</f>
        <v>#NAME?</v>
      </c>
      <c r="M55" s="84" t="e">
        <f>'CMM4 - AUX DEPREC'!N2</f>
        <v>#NAME?</v>
      </c>
      <c r="N55" s="84" t="e">
        <f>'CMM4 - AUX DEPREC'!O2</f>
        <v>#NAME?</v>
      </c>
      <c r="O55" s="84" t="e">
        <f>'CMM4 - AUX DEPREC'!P2</f>
        <v>#NAME?</v>
      </c>
      <c r="P55" s="84" t="e">
        <f>'CMM4 - AUX DEPREC'!Q2</f>
        <v>#NAME?</v>
      </c>
      <c r="Q55" s="84" t="e">
        <f>'CMM4 - AUX DEPREC'!R2</f>
        <v>#NAME?</v>
      </c>
      <c r="R55" s="84" t="e">
        <f>'CMM4 - AUX DEPREC'!S2</f>
        <v>#NAME?</v>
      </c>
      <c r="S55" s="84" t="e">
        <f>'CMM4 - AUX DEPREC'!T2</f>
        <v>#NAME?</v>
      </c>
      <c r="T55" s="84" t="e">
        <f>'CMM4 - AUX DEPREC'!U2</f>
        <v>#NAME?</v>
      </c>
      <c r="U55" s="84" t="e">
        <f>'CMM4 - AUX DEPREC'!V2</f>
        <v>#NAME?</v>
      </c>
      <c r="V55" s="84" t="e">
        <f>'CMM4 - AUX DEPREC'!W2</f>
        <v>#NAME?</v>
      </c>
      <c r="W55" s="84" t="e">
        <f>'CMM4 - AUX DEPREC'!X2</f>
        <v>#NAME?</v>
      </c>
      <c r="X55" s="84" t="e">
        <f>'CMM4 - AUX DEPREC'!Y2</f>
        <v>#NAME?</v>
      </c>
      <c r="Y55" s="84" t="e">
        <f>'CMM4 - AUX DEPREC'!Z2</f>
        <v>#NAME?</v>
      </c>
      <c r="Z55" s="84" t="e">
        <f>'CMM4 - AUX DEPREC'!AA2</f>
        <v>#NAME?</v>
      </c>
      <c r="AA55" s="84" t="e">
        <f>'CMM4 - AUX DEPREC'!AB2</f>
        <v>#NAME?</v>
      </c>
      <c r="AB55" s="84" t="e">
        <f>'CMM4 - AUX DEPREC'!AC2</f>
        <v>#NAME?</v>
      </c>
      <c r="AC55" s="84" t="e">
        <f>'CMM4 - AUX DEPREC'!AD2</f>
        <v>#NAME?</v>
      </c>
      <c r="AD55" s="84" t="e">
        <f>'CMM4 - AUX DEPREC'!AE2</f>
        <v>#NAME?</v>
      </c>
      <c r="AE55" s="84" t="e">
        <f>'CMM4 - AUX DEPREC'!AF2</f>
        <v>#NAME?</v>
      </c>
      <c r="AF55" s="84" t="e">
        <f>'CMM4 - AUX DEPREC'!AG2</f>
        <v>#NAME?</v>
      </c>
      <c r="AG55" s="84" t="e">
        <f>'CMM4 - AUX DEPREC'!AH2</f>
        <v>#NAME?</v>
      </c>
      <c r="AH55" s="84" t="e">
        <f>'CMM4 - AUX DEPREC'!AI2</f>
        <v>#NAME?</v>
      </c>
      <c r="AI55" s="84" t="e">
        <f>'CMM4 - AUX DEPREC'!AJ2</f>
        <v>#NAME?</v>
      </c>
      <c r="AJ55" s="84" t="e">
        <f>'CMM4 - AUX DEPREC'!AK2</f>
        <v>#NAME?</v>
      </c>
      <c r="AK55" s="84" t="e">
        <f>'CMM4 - AUX DEPREC'!AL2</f>
        <v>#NAME?</v>
      </c>
      <c r="AL55" s="84" t="e">
        <f>'CMM4 - AUX DEPREC'!AM2</f>
        <v>#NAME?</v>
      </c>
      <c r="AM55" s="84" t="e">
        <f>'CMM4 - AUX DEPREC'!AN2</f>
        <v>#NAME?</v>
      </c>
      <c r="AN55" s="84" t="e">
        <f>'CMM4 - AUX DEPREC'!AO2</f>
        <v>#NAME?</v>
      </c>
      <c r="AO55" s="84" t="e">
        <f>'CMM4 - AUX DEPREC'!AP2</f>
        <v>#NAME?</v>
      </c>
      <c r="AP55" s="84" t="e">
        <f>'CMM4 - AUX DEPREC'!AQ2</f>
        <v>#NAME?</v>
      </c>
      <c r="AQ55" s="84" t="e">
        <f>'CMM4 - AUX DEPREC'!AR2</f>
        <v>#NAME?</v>
      </c>
      <c r="AR55" s="84" t="e">
        <f>'CMM4 - AUX DEPREC'!AS2</f>
        <v>#NAME?</v>
      </c>
      <c r="AS55" s="84" t="e">
        <f>'CMM4 - AUX DEPREC'!AT2</f>
        <v>#NAME?</v>
      </c>
      <c r="AT55" s="84" t="e">
        <f>'CMM4 - AUX DEPREC'!AU2</f>
        <v>#NAME?</v>
      </c>
      <c r="AU55" s="84" t="e">
        <f>'CMM4 - AUX DEPREC'!AV2</f>
        <v>#NAME?</v>
      </c>
      <c r="AV55" s="84" t="e">
        <f>'CMM4 - AUX DEPREC'!AW2</f>
        <v>#NAME?</v>
      </c>
      <c r="AW55" s="84" t="e">
        <f>'CMM4 - AUX DEPREC'!AX2</f>
        <v>#NAME?</v>
      </c>
      <c r="AX55" s="84" t="e">
        <f>'CMM4 - AUX DEPREC'!AY2</f>
        <v>#NAME?</v>
      </c>
      <c r="AY55" s="84" t="e">
        <f>'CMM4 - AUX DEPREC'!AZ2</f>
        <v>#NAME?</v>
      </c>
      <c r="AZ55" s="84" t="e">
        <f>'CMM4 - AUX DEPREC'!BA2</f>
        <v>#NAME?</v>
      </c>
      <c r="BA55" s="84" t="e">
        <f>'CMM4 - AUX DEPREC'!BB2</f>
        <v>#NAME?</v>
      </c>
      <c r="BB55" s="84" t="e">
        <f>'CMM4 - AUX DEPREC'!BC2</f>
        <v>#NAME?</v>
      </c>
      <c r="BC55" s="84" t="e">
        <f>'CMM4 - AUX DEPREC'!BD2</f>
        <v>#NAME?</v>
      </c>
      <c r="BD55" s="84" t="e">
        <f>'CMM4 - AUX DEPREC'!BE2</f>
        <v>#NAME?</v>
      </c>
      <c r="BE55" s="84" t="e">
        <f>'CMM4 - AUX DEPREC'!BF2</f>
        <v>#NAME?</v>
      </c>
      <c r="BF55" s="84" t="e">
        <f>'CMM4 - AUX DEPREC'!BG2</f>
        <v>#NAME?</v>
      </c>
      <c r="BG55" s="84" t="e">
        <f>'CMM4 - AUX DEPREC'!BH2</f>
        <v>#NAME?</v>
      </c>
      <c r="BH55" s="84" t="e">
        <f>'CMM4 - AUX DEPREC'!BI2</f>
        <v>#NAME?</v>
      </c>
      <c r="BI55" s="84" t="e">
        <f>'CMM4 - AUX DEPREC'!BJ2</f>
        <v>#NAME?</v>
      </c>
      <c r="BJ55" s="84" t="e">
        <f>'CMM4 - AUX DEPREC'!BK2</f>
        <v>#NAME?</v>
      </c>
      <c r="BK55" s="84" t="e">
        <f>'CMM4 - AUX DEPREC'!BL2</f>
        <v>#NAME?</v>
      </c>
      <c r="BL55" s="84" t="e">
        <f>'CMM4 - AUX DEPREC'!BM2</f>
        <v>#NAME?</v>
      </c>
      <c r="BM55" s="84" t="e">
        <f>'CMM4 - AUX DEPREC'!BN2</f>
        <v>#NAME?</v>
      </c>
      <c r="BN55" s="84" t="e">
        <f>'CMM4 - AUX DEPREC'!BO2</f>
        <v>#NAME?</v>
      </c>
      <c r="BO55" s="84" t="e">
        <f>'CMM4 - AUX DEPREC'!BP2</f>
        <v>#NAME?</v>
      </c>
      <c r="BP55" s="84" t="e">
        <f>'CMM4 - AUX DEPREC'!BQ2</f>
        <v>#NAME?</v>
      </c>
      <c r="BQ55" s="84" t="e">
        <f>'CMM4 - AUX DEPREC'!BR2</f>
        <v>#NAME?</v>
      </c>
      <c r="BR55" s="84" t="e">
        <f>'CMM4 - AUX DEPREC'!BS2</f>
        <v>#NAME?</v>
      </c>
      <c r="BS55" s="84" t="e">
        <f>'CMM4 - AUX DEPREC'!BT2</f>
        <v>#NAME?</v>
      </c>
      <c r="BT55" s="84" t="e">
        <f>'CMM4 - AUX DEPREC'!BU2</f>
        <v>#NAME?</v>
      </c>
      <c r="BU55" s="84" t="e">
        <f>'CMM4 - AUX DEPREC'!BV2</f>
        <v>#NAME?</v>
      </c>
      <c r="BV55" s="84" t="e">
        <f>'CMM4 - AUX DEPREC'!BW2</f>
        <v>#NAME?</v>
      </c>
      <c r="BW55" s="84" t="e">
        <f>'CMM4 - AUX DEPREC'!BX2</f>
        <v>#NAME?</v>
      </c>
      <c r="BX55" s="84" t="e">
        <f>'CMM4 - AUX DEPREC'!BY2</f>
        <v>#NAME?</v>
      </c>
      <c r="BY55" s="84" t="e">
        <f>'CMM4 - AUX DEPREC'!BZ2</f>
        <v>#NAME?</v>
      </c>
      <c r="BZ55" s="84" t="e">
        <f>'CMM4 - AUX DEPREC'!CA2</f>
        <v>#NAME?</v>
      </c>
      <c r="CA55" s="84" t="e">
        <f>'CMM4 - AUX DEPREC'!CB2</f>
        <v>#NAME?</v>
      </c>
      <c r="CB55" s="84" t="e">
        <f>'CMM4 - AUX DEPREC'!CC2</f>
        <v>#NAME?</v>
      </c>
      <c r="CC55" s="84" t="e">
        <f>'CMM4 - AUX DEPREC'!CD2</f>
        <v>#NAME?</v>
      </c>
      <c r="CD55" s="84" t="e">
        <f>'CMM4 - AUX DEPREC'!CE2</f>
        <v>#NAME?</v>
      </c>
      <c r="CE55" s="84" t="e">
        <f>'CMM4 - AUX DEPREC'!CF2</f>
        <v>#NAME?</v>
      </c>
      <c r="CF55" s="84" t="e">
        <f>'CMM4 - AUX DEPREC'!CG2</f>
        <v>#NAME?</v>
      </c>
      <c r="CG55" s="84" t="e">
        <f>'CMM4 - AUX DEPREC'!CH2</f>
        <v>#NAME?</v>
      </c>
      <c r="CH55" s="84" t="e">
        <f>'CMM4 - AUX DEPREC'!CI2</f>
        <v>#NAME?</v>
      </c>
      <c r="CI55" s="84" t="e">
        <f>'CMM4 - AUX DEPREC'!CJ2</f>
        <v>#NAME?</v>
      </c>
      <c r="CJ55" s="84" t="e">
        <f>'CMM4 - AUX DEPREC'!CK2</f>
        <v>#NAME?</v>
      </c>
      <c r="CK55" s="84" t="e">
        <f>'CMM4 - AUX DEPREC'!CL2</f>
        <v>#NAME?</v>
      </c>
      <c r="CL55" s="84" t="e">
        <f>'CMM4 - AUX DEPREC'!CM2</f>
        <v>#NAME?</v>
      </c>
      <c r="CM55" s="84" t="e">
        <f>'CMM4 - AUX DEPREC'!CN2</f>
        <v>#NAME?</v>
      </c>
      <c r="CN55" s="84" t="e">
        <f>'CMM4 - AUX DEPREC'!CO2</f>
        <v>#NAME?</v>
      </c>
      <c r="CO55" s="84" t="e">
        <f>'CMM4 - AUX DEPREC'!CP2</f>
        <v>#NAME?</v>
      </c>
      <c r="CP55" s="84" t="e">
        <f>'CMM4 - AUX DEPREC'!CQ2</f>
        <v>#NAME?</v>
      </c>
      <c r="CQ55" s="84" t="e">
        <f>'CMM4 - AUX DEPREC'!CR2</f>
        <v>#NAME?</v>
      </c>
      <c r="CR55" s="84" t="e">
        <f>'CMM4 - AUX DEPREC'!CS2</f>
        <v>#NAME?</v>
      </c>
      <c r="CS55" s="84" t="e">
        <f>'CMM4 - AUX DEPREC'!CT2</f>
        <v>#NAME?</v>
      </c>
      <c r="CT55" s="84" t="e">
        <f>'CMM4 - AUX DEPREC'!CU2</f>
        <v>#NAME?</v>
      </c>
      <c r="CU55" s="84" t="e">
        <f>'CMM4 - AUX DEPREC'!CV2</f>
        <v>#NAME?</v>
      </c>
      <c r="CV55" s="84" t="e">
        <f>'CMM4 - AUX DEPREC'!CW2</f>
        <v>#NAME?</v>
      </c>
      <c r="CW55" s="84" t="e">
        <f>'CMM4 - AUX DEPREC'!CX2</f>
        <v>#NAME?</v>
      </c>
      <c r="CX55" s="84" t="e">
        <f>'CMM4 - AUX DEPREC'!CY2</f>
        <v>#NAME?</v>
      </c>
      <c r="CY55" s="84" t="e">
        <f>'CMM4 - AUX DEPREC'!CZ2</f>
        <v>#NAME?</v>
      </c>
      <c r="CZ55" s="84" t="e">
        <f>'CMM4 - AUX DEPREC'!DA2</f>
        <v>#NAME?</v>
      </c>
      <c r="DA55" s="84" t="e">
        <f>'CMM4 - AUX DEPREC'!DB2</f>
        <v>#NAME?</v>
      </c>
      <c r="DB55" s="84" t="e">
        <f>'CMM4 - AUX DEPREC'!DC2</f>
        <v>#NAME?</v>
      </c>
      <c r="DC55" s="84" t="e">
        <f>'CMM4 - AUX DEPREC'!DD2</f>
        <v>#NAME?</v>
      </c>
      <c r="DD55" s="84" t="e">
        <f>'CMM4 - AUX DEPREC'!DE2</f>
        <v>#NAME?</v>
      </c>
      <c r="DE55" s="84" t="e">
        <f>'CMM4 - AUX DEPREC'!DF2</f>
        <v>#NAME?</v>
      </c>
      <c r="DF55" s="84" t="e">
        <f>'CMM4 - AUX DEPREC'!DG2</f>
        <v>#NAME?</v>
      </c>
      <c r="DG55" s="84" t="e">
        <f>'CMM4 - AUX DEPREC'!DH2</f>
        <v>#NAME?</v>
      </c>
      <c r="DH55" s="84" t="e">
        <f>'CMM4 - AUX DEPREC'!DI2</f>
        <v>#NAME?</v>
      </c>
      <c r="DI55" s="84" t="e">
        <f>'CMM4 - AUX DEPREC'!DJ2</f>
        <v>#NAME?</v>
      </c>
      <c r="DJ55" s="84" t="e">
        <f>'CMM4 - AUX DEPREC'!DK2</f>
        <v>#NAME?</v>
      </c>
      <c r="DK55" s="84" t="e">
        <f>'CMM4 - AUX DEPREC'!DL2</f>
        <v>#NAME?</v>
      </c>
      <c r="DL55" s="84" t="e">
        <f>'CMM4 - AUX DEPREC'!DM2</f>
        <v>#NAME?</v>
      </c>
      <c r="DM55" s="84" t="e">
        <f>'CMM4 - AUX DEPREC'!DN2</f>
        <v>#NAME?</v>
      </c>
      <c r="DN55" s="84" t="e">
        <f>'CMM4 - AUX DEPREC'!DO2</f>
        <v>#NAME?</v>
      </c>
      <c r="DO55" s="84" t="e">
        <f>'CMM4 - AUX DEPREC'!DP2</f>
        <v>#NAME?</v>
      </c>
      <c r="DP55" s="84" t="e">
        <f>'CMM4 - AUX DEPREC'!DQ2</f>
        <v>#NAME?</v>
      </c>
      <c r="DQ55" s="84" t="e">
        <f>'CMM4 - AUX DEPREC'!DR2</f>
        <v>#NAME?</v>
      </c>
      <c r="DR55" s="84" t="e">
        <f>'CMM4 - AUX DEPREC'!DS2</f>
        <v>#NAME?</v>
      </c>
      <c r="DS55" s="84" t="e">
        <f>'CMM4 - AUX DEPREC'!DT2</f>
        <v>#NAME?</v>
      </c>
      <c r="DT55" s="84" t="e">
        <f>'CMM4 - AUX DEPREC'!DU2</f>
        <v>#NAME?</v>
      </c>
      <c r="DU55" s="84" t="e">
        <f>'CMM4 - AUX DEPREC'!DV2</f>
        <v>#NAME?</v>
      </c>
      <c r="DV55" s="84" t="e">
        <f>'CMM4 - AUX DEPREC'!DW2</f>
        <v>#NAME?</v>
      </c>
      <c r="DW55" s="84" t="e">
        <f>'CMM4 - AUX DEPREC'!DX2</f>
        <v>#NAME?</v>
      </c>
      <c r="DX55" s="84" t="e">
        <f>'CMM4 - AUX DEPREC'!DY2</f>
        <v>#NAME?</v>
      </c>
      <c r="DY55" s="84" t="e">
        <f>'CMM4 - AUX DEPREC'!DZ2</f>
        <v>#NAME?</v>
      </c>
      <c r="DZ55" s="84" t="e">
        <f>'CMM4 - AUX DEPREC'!EA2</f>
        <v>#NAME?</v>
      </c>
      <c r="EA55" s="84" t="e">
        <f>'CMM4 - AUX DEPREC'!EB2</f>
        <v>#NAME?</v>
      </c>
      <c r="EB55" s="84" t="e">
        <f>'CMM4 - AUX DEPREC'!EC2</f>
        <v>#NAME?</v>
      </c>
      <c r="EC55" s="84" t="e">
        <f>'CMM4 - AUX DEPREC'!ED2</f>
        <v>#NAME?</v>
      </c>
      <c r="ED55" s="84" t="e">
        <f>'CMM4 - AUX DEPREC'!EE2</f>
        <v>#NAME?</v>
      </c>
      <c r="EE55" s="84" t="e">
        <f>'CMM4 - AUX DEPREC'!EF2</f>
        <v>#NAME?</v>
      </c>
      <c r="EF55" s="84" t="e">
        <f>'CMM4 - AUX DEPREC'!EG2</f>
        <v>#NAME?</v>
      </c>
      <c r="EG55" s="84" t="e">
        <f>'CMM4 - AUX DEPREC'!EH2</f>
        <v>#NAME?</v>
      </c>
      <c r="EH55" s="84" t="e">
        <f>'CMM4 - AUX DEPREC'!EI2</f>
        <v>#NAME?</v>
      </c>
      <c r="EI55" s="84" t="e">
        <f>'CMM4 - AUX DEPREC'!EJ2</f>
        <v>#NAME?</v>
      </c>
      <c r="EJ55" s="84" t="e">
        <f>'CMM4 - AUX DEPREC'!EK2</f>
        <v>#NAME?</v>
      </c>
      <c r="EK55" s="84" t="e">
        <f>'CMM4 - AUX DEPREC'!EL2</f>
        <v>#NAME?</v>
      </c>
      <c r="EL55" s="84" t="e">
        <f>'CMM4 - AUX DEPREC'!EM2</f>
        <v>#NAME?</v>
      </c>
      <c r="EM55" s="84" t="e">
        <f>'CMM4 - AUX DEPREC'!EN2</f>
        <v>#NAME?</v>
      </c>
      <c r="EN55" s="84" t="e">
        <f>'CMM4 - AUX DEPREC'!EO2</f>
        <v>#NAME?</v>
      </c>
      <c r="EO55" s="84" t="e">
        <f>'CMM4 - AUX DEPREC'!EP2</f>
        <v>#NAME?</v>
      </c>
      <c r="EP55" s="84" t="e">
        <f>'CMM4 - AUX DEPREC'!EQ2</f>
        <v>#NAME?</v>
      </c>
      <c r="EQ55" s="84" t="e">
        <f>'CMM4 - AUX DEPREC'!ER2</f>
        <v>#NAME?</v>
      </c>
      <c r="ER55" s="84" t="e">
        <f>'CMM4 - AUX DEPREC'!ES2</f>
        <v>#NAME?</v>
      </c>
      <c r="ES55" s="84" t="e">
        <f>'CMM4 - AUX DEPREC'!ET2</f>
        <v>#NAME?</v>
      </c>
      <c r="ET55" s="84" t="e">
        <f>'CMM4 - AUX DEPREC'!EU2</f>
        <v>#NAME?</v>
      </c>
      <c r="EU55" s="84" t="e">
        <f>'CMM4 - AUX DEPREC'!EV2</f>
        <v>#NAME?</v>
      </c>
      <c r="EV55" s="84" t="e">
        <f>'CMM4 - AUX DEPREC'!EW2</f>
        <v>#NAME?</v>
      </c>
      <c r="EW55" s="84" t="e">
        <f>'CMM4 - AUX DEPREC'!EX2</f>
        <v>#NAME?</v>
      </c>
      <c r="EX55" s="84" t="e">
        <f>'CMM4 - AUX DEPREC'!EY2</f>
        <v>#NAME?</v>
      </c>
      <c r="EY55" s="84" t="e">
        <f>'CMM4 - AUX DEPREC'!EZ2</f>
        <v>#NAME?</v>
      </c>
      <c r="EZ55" s="84" t="e">
        <f>'CMM4 - AUX DEPREC'!FA2</f>
        <v>#NAME?</v>
      </c>
      <c r="FA55" s="84" t="e">
        <f>'CMM4 - AUX DEPREC'!FB2</f>
        <v>#NAME?</v>
      </c>
      <c r="FB55" s="84" t="e">
        <f>'CMM4 - AUX DEPREC'!FC2</f>
        <v>#NAME?</v>
      </c>
      <c r="FC55" s="84" t="e">
        <f>'CMM4 - AUX DEPREC'!FD2</f>
        <v>#NAME?</v>
      </c>
      <c r="FD55" s="84" t="e">
        <f>'CMM4 - AUX DEPREC'!FE2</f>
        <v>#NAME?</v>
      </c>
      <c r="FE55" s="84" t="e">
        <f>'CMM4 - AUX DEPREC'!FF2</f>
        <v>#NAME?</v>
      </c>
      <c r="FF55" s="84" t="e">
        <f>'CMM4 - AUX DEPREC'!FG2</f>
        <v>#NAME?</v>
      </c>
      <c r="FG55" s="84" t="e">
        <f>'CMM4 - AUX DEPREC'!FH2</f>
        <v>#NAME?</v>
      </c>
      <c r="FH55" s="84" t="e">
        <f>'CMM4 - AUX DEPREC'!FI2</f>
        <v>#NAME?</v>
      </c>
      <c r="FI55" s="84" t="e">
        <f>'CMM4 - AUX DEPREC'!FJ2</f>
        <v>#NAME?</v>
      </c>
      <c r="FJ55" s="84" t="e">
        <f>'CMM4 - AUX DEPREC'!FK2</f>
        <v>#NAME?</v>
      </c>
      <c r="FK55" s="84" t="e">
        <f>'CMM4 - AUX DEPREC'!FL2</f>
        <v>#NAME?</v>
      </c>
      <c r="FL55" s="84" t="e">
        <f>'CMM4 - AUX DEPREC'!FM2</f>
        <v>#NAME?</v>
      </c>
      <c r="FM55" s="84" t="e">
        <f>'CMM4 - AUX DEPREC'!FN2</f>
        <v>#NAME?</v>
      </c>
      <c r="FN55" s="84" t="e">
        <f>'CMM4 - AUX DEPREC'!FO2</f>
        <v>#NAME?</v>
      </c>
      <c r="FO55" s="84" t="e">
        <f>'CMM4 - AUX DEPREC'!FP2</f>
        <v>#NAME?</v>
      </c>
      <c r="FP55" s="84" t="e">
        <f>'CMM4 - AUX DEPREC'!FQ2</f>
        <v>#NAME?</v>
      </c>
      <c r="FQ55" s="84" t="e">
        <f>'CMM4 - AUX DEPREC'!FR2</f>
        <v>#NAME?</v>
      </c>
      <c r="FR55" s="84" t="e">
        <f>'CMM4 - AUX DEPREC'!FS2</f>
        <v>#NAME?</v>
      </c>
      <c r="FS55" s="84" t="e">
        <f>'CMM4 - AUX DEPREC'!FT2</f>
        <v>#NAME?</v>
      </c>
      <c r="FT55" s="84" t="e">
        <f>'CMM4 - AUX DEPREC'!FU2</f>
        <v>#NAME?</v>
      </c>
      <c r="FU55" s="84" t="e">
        <f>'CMM4 - AUX DEPREC'!FV2</f>
        <v>#NAME?</v>
      </c>
      <c r="FV55" s="84" t="e">
        <f>'CMM4 - AUX DEPREC'!FW2</f>
        <v>#NAME?</v>
      </c>
      <c r="FW55" s="84" t="e">
        <f>'CMM4 - AUX DEPREC'!FX2</f>
        <v>#NAME?</v>
      </c>
      <c r="FX55" s="84" t="e">
        <f>'CMM4 - AUX DEPREC'!FY2</f>
        <v>#NAME?</v>
      </c>
      <c r="FY55" s="84" t="e">
        <f>'CMM4 - AUX DEPREC'!FZ2</f>
        <v>#NAME?</v>
      </c>
      <c r="FZ55" s="84" t="e">
        <f>'CMM4 - AUX DEPREC'!GA2</f>
        <v>#NAME?</v>
      </c>
      <c r="GA55" s="84" t="e">
        <f>'CMM4 - AUX DEPREC'!GB2</f>
        <v>#NAME?</v>
      </c>
      <c r="GB55" s="84" t="e">
        <f>'CMM4 - AUX DEPREC'!GC2</f>
        <v>#NAME?</v>
      </c>
      <c r="GC55" s="84" t="e">
        <f>'CMM4 - AUX DEPREC'!GD2</f>
        <v>#NAME?</v>
      </c>
      <c r="GD55" s="84" t="e">
        <f>'CMM4 - AUX DEPREC'!GE2</f>
        <v>#NAME?</v>
      </c>
      <c r="GE55" s="84" t="e">
        <f>'CMM4 - AUX DEPREC'!GF2</f>
        <v>#NAME?</v>
      </c>
      <c r="GF55" s="84" t="e">
        <f>'CMM4 - AUX DEPREC'!GG2</f>
        <v>#NAME?</v>
      </c>
      <c r="GG55" s="84" t="e">
        <f>'CMM4 - AUX DEPREC'!GH2</f>
        <v>#NAME?</v>
      </c>
      <c r="GH55" s="84" t="e">
        <f>'CMM4 - AUX DEPREC'!GI2</f>
        <v>#NAME?</v>
      </c>
      <c r="GI55" s="84" t="e">
        <f>'CMM4 - AUX DEPREC'!GJ2</f>
        <v>#NAME?</v>
      </c>
      <c r="GJ55" s="84" t="e">
        <f>'CMM4 - AUX DEPREC'!GK2</f>
        <v>#NAME?</v>
      </c>
      <c r="GK55" s="84" t="e">
        <f>'CMM4 - AUX DEPREC'!GL2</f>
        <v>#NAME?</v>
      </c>
      <c r="GL55" s="84" t="e">
        <f>'CMM4 - AUX DEPREC'!GM2</f>
        <v>#NAME?</v>
      </c>
      <c r="GM55" s="84" t="e">
        <f>'CMM4 - AUX DEPREC'!GN2</f>
        <v>#NAME?</v>
      </c>
      <c r="GN55" s="84" t="e">
        <f>'CMM4 - AUX DEPREC'!GO2</f>
        <v>#NAME?</v>
      </c>
      <c r="GO55" s="84" t="e">
        <f>'CMM4 - AUX DEPREC'!GP2</f>
        <v>#NAME?</v>
      </c>
      <c r="GP55" s="84" t="e">
        <f>'CMM4 - AUX DEPREC'!GQ2</f>
        <v>#NAME?</v>
      </c>
      <c r="GQ55" s="84" t="e">
        <f>'CMM4 - AUX DEPREC'!GR2</f>
        <v>#NAME?</v>
      </c>
      <c r="GR55" s="84" t="e">
        <f>'CMM4 - AUX DEPREC'!GS2</f>
        <v>#NAME?</v>
      </c>
      <c r="GS55" s="84" t="e">
        <f>'CMM4 - AUX DEPREC'!GT2</f>
        <v>#NAME?</v>
      </c>
      <c r="GT55" s="84" t="e">
        <f>'CMM4 - AUX DEPREC'!GU2</f>
        <v>#NAME?</v>
      </c>
      <c r="GU55" s="84" t="e">
        <f>'CMM4 - AUX DEPREC'!GV2</f>
        <v>#NAME?</v>
      </c>
      <c r="GV55" s="84" t="e">
        <f>'CMM4 - AUX DEPREC'!GW2</f>
        <v>#NAME?</v>
      </c>
      <c r="GW55" s="84" t="e">
        <f>'CMM4 - AUX DEPREC'!GX2</f>
        <v>#NAME?</v>
      </c>
      <c r="GX55" s="84" t="e">
        <f>'CMM4 - AUX DEPREC'!GY2</f>
        <v>#NAME?</v>
      </c>
      <c r="GY55" s="84" t="e">
        <f>'CMM4 - AUX DEPREC'!GZ2</f>
        <v>#NAME?</v>
      </c>
      <c r="GZ55" s="84" t="e">
        <f>'CMM4 - AUX DEPREC'!HA2</f>
        <v>#NAME?</v>
      </c>
      <c r="HA55" s="84" t="e">
        <f>'CMM4 - AUX DEPREC'!HB2</f>
        <v>#NAME?</v>
      </c>
      <c r="HB55" s="84" t="e">
        <f>'CMM4 - AUX DEPREC'!HC2</f>
        <v>#NAME?</v>
      </c>
      <c r="HC55" s="84" t="e">
        <f>'CMM4 - AUX DEPREC'!HD2</f>
        <v>#NAME?</v>
      </c>
      <c r="HD55" s="84" t="e">
        <f>'CMM4 - AUX DEPREC'!HE2</f>
        <v>#NAME?</v>
      </c>
      <c r="HE55" s="84" t="e">
        <f>'CMM4 - AUX DEPREC'!HF2</f>
        <v>#NAME?</v>
      </c>
      <c r="HF55" s="84" t="e">
        <f>'CMM4 - AUX DEPREC'!HG2</f>
        <v>#NAME?</v>
      </c>
      <c r="HG55" s="84" t="e">
        <f>'CMM4 - AUX DEPREC'!HH2</f>
        <v>#NAME?</v>
      </c>
      <c r="HH55" s="84" t="e">
        <f>'CMM4 - AUX DEPREC'!HI2</f>
        <v>#NAME?</v>
      </c>
      <c r="HI55" s="84" t="e">
        <f>'CMM4 - AUX DEPREC'!HJ2</f>
        <v>#NAME?</v>
      </c>
    </row>
    <row r="56" spans="1:217" s="22" customFormat="1" x14ac:dyDescent="0.2">
      <c r="A56" s="28" t="s">
        <v>266</v>
      </c>
      <c r="B56" s="84">
        <f>IFERROR(VLOOKUP(B$7,'CMM4 - FINAN'!$A:$F,3,0),0)</f>
        <v>0</v>
      </c>
      <c r="C56" s="84">
        <f>IFERROR(VLOOKUP(C$7,'CMM4 - FINAN'!$A:$F,3,0),0)</f>
        <v>0</v>
      </c>
      <c r="D56" s="84">
        <f>IFERROR(VLOOKUP(D$7,'CMM4 - FINAN'!$A:$F,3,0),0)</f>
        <v>0</v>
      </c>
      <c r="E56" s="84">
        <f>IFERROR(VLOOKUP(E$7,'CMM4 - FINAN'!$A:$F,3,0),0)</f>
        <v>0</v>
      </c>
      <c r="F56" s="84">
        <f>IFERROR(VLOOKUP(F$7,'CMM4 - FINAN'!$A:$F,3,0),0)</f>
        <v>0</v>
      </c>
      <c r="G56" s="84">
        <f>IFERROR(VLOOKUP(G$7,'CMM4 - FINAN'!$A:$F,3,0),0)</f>
        <v>0</v>
      </c>
      <c r="H56" s="84">
        <f>IFERROR(VLOOKUP(H$7,'CMM4 - FINAN'!$A:$F,3,0),0)</f>
        <v>0</v>
      </c>
      <c r="I56" s="84">
        <f>IFERROR(VLOOKUP(I$7,'CMM4 - FINAN'!$A:$F,3,0),0)</f>
        <v>0</v>
      </c>
      <c r="J56" s="84">
        <f>IFERROR(VLOOKUP(J$7,'CMM4 - FINAN'!$A:$F,3,0),0)</f>
        <v>0</v>
      </c>
      <c r="K56" s="84">
        <f>IFERROR(VLOOKUP(K$7,'CMM4 - FINAN'!$A:$F,3,0),0)</f>
        <v>0</v>
      </c>
      <c r="L56" s="84">
        <f>IFERROR(VLOOKUP(L$7,'CMM4 - FINAN'!$A:$F,3,0),0)</f>
        <v>0</v>
      </c>
      <c r="M56" s="84">
        <f>IFERROR(VLOOKUP(M$7,'CMM4 - FINAN'!$A:$F,3,0),0)</f>
        <v>0</v>
      </c>
      <c r="N56" s="84">
        <f>IFERROR(VLOOKUP(N$7,'CMM4 - FINAN'!$A:$F,3,0),0)</f>
        <v>0</v>
      </c>
      <c r="O56" s="84">
        <f>IFERROR(VLOOKUP(O$7,'CMM4 - FINAN'!$A:$F,3,0),0)</f>
        <v>0</v>
      </c>
      <c r="P56" s="84">
        <f>IFERROR(VLOOKUP(P$7,'CMM4 - FINAN'!$A:$F,3,0),0)</f>
        <v>0</v>
      </c>
      <c r="Q56" s="84">
        <f>IFERROR(VLOOKUP(Q$7,'CMM4 - FINAN'!$A:$F,3,0),0)</f>
        <v>0</v>
      </c>
      <c r="R56" s="84">
        <f>IFERROR(VLOOKUP(R$7,'CMM4 - FINAN'!$A:$F,3,0),0)</f>
        <v>0</v>
      </c>
      <c r="S56" s="84">
        <f>IFERROR(VLOOKUP(S$7,'CMM4 - FINAN'!$A:$F,3,0),0)</f>
        <v>0</v>
      </c>
      <c r="T56" s="84">
        <f>IFERROR(VLOOKUP(T$7,'CMM4 - FINAN'!$A:$F,3,0),0)</f>
        <v>0</v>
      </c>
      <c r="U56" s="84">
        <f>IFERROR(VLOOKUP(U$7,'CMM4 - FINAN'!$A:$F,3,0),0)</f>
        <v>0</v>
      </c>
      <c r="V56" s="84">
        <f>IFERROR(VLOOKUP(V$7,'CMM4 - FINAN'!$A:$F,3,0),0)</f>
        <v>0</v>
      </c>
      <c r="W56" s="84">
        <f>IFERROR(VLOOKUP(W$7,'CMM4 - FINAN'!$A:$F,3,0),0)</f>
        <v>0</v>
      </c>
      <c r="X56" s="84">
        <f>IFERROR(VLOOKUP(X$7,'CMM4 - FINAN'!$A:$F,3,0),0)</f>
        <v>0</v>
      </c>
      <c r="Y56" s="84">
        <f>IFERROR(VLOOKUP(Y$7,'CMM4 - FINAN'!$A:$F,3,0),0)</f>
        <v>0</v>
      </c>
      <c r="Z56" s="84">
        <f>IFERROR(VLOOKUP(Z$7,'CMM4 - FINAN'!$A:$F,3,0),0)</f>
        <v>0</v>
      </c>
      <c r="AA56" s="84">
        <f>IFERROR(VLOOKUP(AA$7,'CMM4 - FINAN'!$A:$F,3,0),0)</f>
        <v>0</v>
      </c>
      <c r="AB56" s="84">
        <f>IFERROR(VLOOKUP(AB$7,'CMM4 - FINAN'!$A:$F,3,0),0)</f>
        <v>0</v>
      </c>
      <c r="AC56" s="84">
        <f>IFERROR(VLOOKUP(AC$7,'CMM4 - FINAN'!$A:$F,3,0),0)</f>
        <v>0</v>
      </c>
      <c r="AD56" s="84">
        <f>IFERROR(VLOOKUP(AD$7,'CMM4 - FINAN'!$A:$F,3,0),0)</f>
        <v>0</v>
      </c>
      <c r="AE56" s="84">
        <f>IFERROR(VLOOKUP(AE$7,'CMM4 - FINAN'!$A:$F,3,0),0)</f>
        <v>0</v>
      </c>
      <c r="AF56" s="84">
        <f>IFERROR(VLOOKUP(AF$7,'CMM4 - FINAN'!$A:$F,3,0),0)</f>
        <v>0</v>
      </c>
      <c r="AG56" s="84">
        <f>IFERROR(VLOOKUP(AG$7,'CMM4 - FINAN'!$A:$F,3,0),0)</f>
        <v>0</v>
      </c>
      <c r="AH56" s="84">
        <f>IFERROR(VLOOKUP(AH$7,'CMM4 - FINAN'!$A:$F,3,0),0)</f>
        <v>0</v>
      </c>
      <c r="AI56" s="84">
        <f>IFERROR(VLOOKUP(AI$7,'CMM4 - FINAN'!$A:$F,3,0),0)</f>
        <v>0</v>
      </c>
      <c r="AJ56" s="84">
        <f>IFERROR(VLOOKUP(AJ$7,'CMM4 - FINAN'!$A:$F,3,0),0)</f>
        <v>0</v>
      </c>
      <c r="AK56" s="84">
        <f>IFERROR(VLOOKUP(AK$7,'CMM4 - FINAN'!$A:$F,3,0),0)</f>
        <v>0</v>
      </c>
      <c r="AL56" s="84">
        <f>IFERROR(VLOOKUP(AL$7,'CMM4 - FINAN'!$A:$F,3,0),0)</f>
        <v>0</v>
      </c>
      <c r="AM56" s="84">
        <f>IFERROR(VLOOKUP(AM$7,'CMM4 - FINAN'!$A:$F,3,0),0)</f>
        <v>0</v>
      </c>
      <c r="AN56" s="84">
        <f>IFERROR(VLOOKUP(AN$7,'CMM4 - FINAN'!$A:$F,3,0),0)</f>
        <v>0</v>
      </c>
      <c r="AO56" s="84">
        <f>IFERROR(VLOOKUP(AO$7,'CMM4 - FINAN'!$A:$F,3,0),0)</f>
        <v>0</v>
      </c>
      <c r="AP56" s="84">
        <f>IFERROR(VLOOKUP(AP$7,'CMM4 - FINAN'!$A:$F,3,0),0)</f>
        <v>0</v>
      </c>
      <c r="AQ56" s="84">
        <f>IFERROR(VLOOKUP(AQ$7,'CMM4 - FINAN'!$A:$F,3,0),0)</f>
        <v>0</v>
      </c>
      <c r="AR56" s="84">
        <f>IFERROR(VLOOKUP(AR$7,'CMM4 - FINAN'!$A:$F,3,0),0)</f>
        <v>0</v>
      </c>
      <c r="AS56" s="84">
        <f>IFERROR(VLOOKUP(AS$7,'CMM4 - FINAN'!$A:$F,3,0),0)</f>
        <v>0</v>
      </c>
      <c r="AT56" s="84">
        <f>IFERROR(VLOOKUP(AT$7,'CMM4 - FINAN'!$A:$F,3,0),0)</f>
        <v>0</v>
      </c>
      <c r="AU56" s="84">
        <f>IFERROR(VLOOKUP(AU$7,'CMM4 - FINAN'!$A:$F,3,0),0)</f>
        <v>0</v>
      </c>
      <c r="AV56" s="84">
        <f>IFERROR(VLOOKUP(AV$7,'CMM4 - FINAN'!$A:$F,3,0),0)</f>
        <v>0</v>
      </c>
      <c r="AW56" s="84">
        <f>IFERROR(VLOOKUP(AW$7,'CMM4 - FINAN'!$A:$F,3,0),0)</f>
        <v>0</v>
      </c>
      <c r="AX56" s="84">
        <f>IFERROR(VLOOKUP(AX$7,'CMM4 - FINAN'!$A:$F,3,0),0)</f>
        <v>0</v>
      </c>
      <c r="AY56" s="84">
        <f>IFERROR(VLOOKUP(AY$7,'CMM4 - FINAN'!$A:$F,3,0),0)</f>
        <v>0</v>
      </c>
      <c r="AZ56" s="84">
        <f>IFERROR(VLOOKUP(AZ$7,'CMM4 - FINAN'!$A:$F,3,0),0)</f>
        <v>0</v>
      </c>
      <c r="BA56" s="84">
        <f>IFERROR(VLOOKUP(BA$7,'CMM4 - FINAN'!$A:$F,3,0),0)</f>
        <v>0</v>
      </c>
      <c r="BB56" s="84">
        <f>IFERROR(VLOOKUP(BB$7,'CMM4 - FINAN'!$A:$F,3,0),0)</f>
        <v>0</v>
      </c>
      <c r="BC56" s="84">
        <f>IFERROR(VLOOKUP(BC$7,'CMM4 - FINAN'!$A:$F,3,0),0)</f>
        <v>0</v>
      </c>
      <c r="BD56" s="84">
        <f>IFERROR(VLOOKUP(BD$7,'CMM4 - FINAN'!$A:$F,3,0),0)</f>
        <v>0</v>
      </c>
      <c r="BE56" s="84">
        <f>IFERROR(VLOOKUP(BE$7,'CMM4 - FINAN'!$A:$F,3,0),0)</f>
        <v>0</v>
      </c>
      <c r="BF56" s="84">
        <f>IFERROR(VLOOKUP(BF$7,'CMM4 - FINAN'!$A:$F,3,0),0)</f>
        <v>0</v>
      </c>
      <c r="BG56" s="84">
        <f>IFERROR(VLOOKUP(BG$7,'CMM4 - FINAN'!$A:$F,3,0),0)</f>
        <v>0</v>
      </c>
      <c r="BH56" s="84">
        <f>IFERROR(VLOOKUP(BH$7,'CMM4 - FINAN'!$A:$F,3,0),0)</f>
        <v>0</v>
      </c>
      <c r="BI56" s="84">
        <f>IFERROR(VLOOKUP(BI$7,'CMM4 - FINAN'!$A:$F,3,0),0)</f>
        <v>0</v>
      </c>
      <c r="BJ56" s="84">
        <f>IFERROR(VLOOKUP(BJ$7,'CMM4 - FINAN'!$A:$F,3,0),0)</f>
        <v>0</v>
      </c>
      <c r="BK56" s="84">
        <f>IFERROR(VLOOKUP(BK$7,'CMM4 - FINAN'!$A:$F,3,0),0)</f>
        <v>0</v>
      </c>
      <c r="BL56" s="84">
        <f>IFERROR(VLOOKUP(BL$7,'CMM4 - FINAN'!$A:$F,3,0),0)</f>
        <v>0</v>
      </c>
      <c r="BM56" s="84">
        <f>IFERROR(VLOOKUP(BM$7,'CMM4 - FINAN'!$A:$F,3,0),0)</f>
        <v>0</v>
      </c>
      <c r="BN56" s="84">
        <f>IFERROR(VLOOKUP(BN$7,'CMM4 - FINAN'!$A:$F,3,0),0)</f>
        <v>0</v>
      </c>
      <c r="BO56" s="84">
        <f>IFERROR(VLOOKUP(BO$7,'CMM4 - FINAN'!$A:$F,3,0),0)</f>
        <v>0</v>
      </c>
      <c r="BP56" s="84">
        <f>IFERROR(VLOOKUP(BP$7,'CMM4 - FINAN'!$A:$F,3,0),0)</f>
        <v>0</v>
      </c>
      <c r="BQ56" s="84">
        <f>IFERROR(VLOOKUP(BQ$7,'CMM4 - FINAN'!$A:$F,3,0),0)</f>
        <v>0</v>
      </c>
      <c r="BR56" s="84">
        <f>IFERROR(VLOOKUP(BR$7,'CMM4 - FINAN'!$A:$F,3,0),0)</f>
        <v>0</v>
      </c>
      <c r="BS56" s="84">
        <f>IFERROR(VLOOKUP(BS$7,'CMM4 - FINAN'!$A:$F,3,0),0)</f>
        <v>0</v>
      </c>
      <c r="BT56" s="84">
        <f>IFERROR(VLOOKUP(BT$7,'CMM4 - FINAN'!$A:$F,3,0),0)</f>
        <v>0</v>
      </c>
      <c r="BU56" s="84">
        <f>IFERROR(VLOOKUP(BU$7,'CMM4 - FINAN'!$A:$F,3,0),0)</f>
        <v>0</v>
      </c>
      <c r="BV56" s="84">
        <f>IFERROR(VLOOKUP(BV$7,'CMM4 - FINAN'!$A:$F,3,0),0)</f>
        <v>0</v>
      </c>
      <c r="BW56" s="84">
        <f>IFERROR(VLOOKUP(BW$7,'CMM4 - FINAN'!$A:$F,3,0),0)</f>
        <v>0</v>
      </c>
      <c r="BX56" s="84">
        <f>IFERROR(VLOOKUP(BX$7,'CMM4 - FINAN'!$A:$F,3,0),0)</f>
        <v>0</v>
      </c>
      <c r="BY56" s="84">
        <f>IFERROR(VLOOKUP(BY$7,'CMM4 - FINAN'!$A:$F,3,0),0)</f>
        <v>0</v>
      </c>
      <c r="BZ56" s="84">
        <f>IFERROR(VLOOKUP(BZ$7,'CMM4 - FINAN'!$A:$F,3,0),0)</f>
        <v>0</v>
      </c>
      <c r="CA56" s="84">
        <f>IFERROR(VLOOKUP(CA$7,'CMM4 - FINAN'!$A:$F,3,0),0)</f>
        <v>0</v>
      </c>
      <c r="CB56" s="84">
        <f>IFERROR(VLOOKUP(CB$7,'CMM4 - FINAN'!$A:$F,3,0),0)</f>
        <v>0</v>
      </c>
      <c r="CC56" s="84">
        <f>IFERROR(VLOOKUP(CC$7,'CMM4 - FINAN'!$A:$F,3,0),0)</f>
        <v>0</v>
      </c>
      <c r="CD56" s="84">
        <f>IFERROR(VLOOKUP(CD$7,'CMM4 - FINAN'!$A:$F,3,0),0)</f>
        <v>0</v>
      </c>
      <c r="CE56" s="84">
        <f>IFERROR(VLOOKUP(CE$7,'CMM4 - FINAN'!$A:$F,3,0),0)</f>
        <v>0</v>
      </c>
      <c r="CF56" s="84">
        <f>IFERROR(VLOOKUP(CF$7,'CMM4 - FINAN'!$A:$F,3,0),0)</f>
        <v>0</v>
      </c>
      <c r="CG56" s="84">
        <f>IFERROR(VLOOKUP(CG$7,'CMM4 - FINAN'!$A:$F,3,0),0)</f>
        <v>0</v>
      </c>
      <c r="CH56" s="84">
        <f>IFERROR(VLOOKUP(CH$7,'CMM4 - FINAN'!$A:$F,3,0),0)</f>
        <v>0</v>
      </c>
      <c r="CI56" s="84">
        <f>IFERROR(VLOOKUP(CI$7,'CMM4 - FINAN'!$A:$F,3,0),0)</f>
        <v>0</v>
      </c>
      <c r="CJ56" s="84">
        <f>IFERROR(VLOOKUP(CJ$7,'CMM4 - FINAN'!$A:$F,3,0),0)</f>
        <v>0</v>
      </c>
      <c r="CK56" s="84">
        <f>IFERROR(VLOOKUP(CK$7,'CMM4 - FINAN'!$A:$F,3,0),0)</f>
        <v>0</v>
      </c>
      <c r="CL56" s="84">
        <f>IFERROR(VLOOKUP(CL$7,'CMM4 - FINAN'!$A:$F,3,0),0)</f>
        <v>0</v>
      </c>
      <c r="CM56" s="84">
        <f>IFERROR(VLOOKUP(CM$7,'CMM4 - FINAN'!$A:$F,3,0),0)</f>
        <v>0</v>
      </c>
      <c r="CN56" s="84">
        <f>IFERROR(VLOOKUP(CN$7,'CMM4 - FINAN'!$A:$F,3,0),0)</f>
        <v>0</v>
      </c>
      <c r="CO56" s="84">
        <f>IFERROR(VLOOKUP(CO$7,'CMM4 - FINAN'!$A:$F,3,0),0)</f>
        <v>0</v>
      </c>
      <c r="CP56" s="84">
        <f>IFERROR(VLOOKUP(CP$7,'CMM4 - FINAN'!$A:$F,3,0),0)</f>
        <v>0</v>
      </c>
      <c r="CQ56" s="84">
        <f>IFERROR(VLOOKUP(CQ$7,'CMM4 - FINAN'!$A:$F,3,0),0)</f>
        <v>0</v>
      </c>
      <c r="CR56" s="84">
        <f>IFERROR(VLOOKUP(CR$7,'CMM4 - FINAN'!$A:$F,3,0),0)</f>
        <v>0</v>
      </c>
      <c r="CS56" s="84">
        <f>IFERROR(VLOOKUP(CS$7,'CMM4 - FINAN'!$A:$F,3,0),0)</f>
        <v>0</v>
      </c>
      <c r="CT56" s="84">
        <f>IFERROR(VLOOKUP(CT$7,'CMM4 - FINAN'!$A:$F,3,0),0)</f>
        <v>0</v>
      </c>
      <c r="CU56" s="84">
        <f>IFERROR(VLOOKUP(CU$7,'CMM4 - FINAN'!$A:$F,3,0),0)</f>
        <v>0</v>
      </c>
      <c r="CV56" s="84">
        <f>IFERROR(VLOOKUP(CV$7,'CMM4 - FINAN'!$A:$F,3,0),0)</f>
        <v>0</v>
      </c>
      <c r="CW56" s="84">
        <f>IFERROR(VLOOKUP(CW$7,'CMM4 - FINAN'!$A:$F,3,0),0)</f>
        <v>0</v>
      </c>
      <c r="CX56" s="84">
        <f>IFERROR(VLOOKUP(CX$7,'CMM4 - FINAN'!$A:$F,3,0),0)</f>
        <v>0</v>
      </c>
      <c r="CY56" s="84">
        <f>IFERROR(VLOOKUP(CY$7,'CMM4 - FINAN'!$A:$F,3,0),0)</f>
        <v>0</v>
      </c>
      <c r="CZ56" s="84">
        <f>IFERROR(VLOOKUP(CZ$7,'CMM4 - FINAN'!$A:$F,3,0),0)</f>
        <v>0</v>
      </c>
      <c r="DA56" s="84">
        <f>IFERROR(VLOOKUP(DA$7,'CMM4 - FINAN'!$A:$F,3,0),0)</f>
        <v>0</v>
      </c>
      <c r="DB56" s="84">
        <f>IFERROR(VLOOKUP(DB$7,'CMM4 - FINAN'!$A:$F,3,0),0)</f>
        <v>0</v>
      </c>
      <c r="DC56" s="84">
        <f>IFERROR(VLOOKUP(DC$7,'CMM4 - FINAN'!$A:$F,3,0),0)</f>
        <v>0</v>
      </c>
      <c r="DD56" s="84">
        <f>IFERROR(VLOOKUP(DD$7,'CMM4 - FINAN'!$A:$F,3,0),0)</f>
        <v>0</v>
      </c>
      <c r="DE56" s="84">
        <f>IFERROR(VLOOKUP(DE$7,'CMM4 - FINAN'!$A:$F,3,0),0)</f>
        <v>0</v>
      </c>
      <c r="DF56" s="84">
        <f>IFERROR(VLOOKUP(DF$7,'CMM4 - FINAN'!$A:$F,3,0),0)</f>
        <v>0</v>
      </c>
      <c r="DG56" s="84">
        <f>IFERROR(VLOOKUP(DG$7,'CMM4 - FINAN'!$A:$F,3,0),0)</f>
        <v>0</v>
      </c>
      <c r="DH56" s="84">
        <f>IFERROR(VLOOKUP(DH$7,'CMM4 - FINAN'!$A:$F,3,0),0)</f>
        <v>0</v>
      </c>
      <c r="DI56" s="84">
        <f>IFERROR(VLOOKUP(DI$7,'CMM4 - FINAN'!$A:$F,3,0),0)</f>
        <v>0</v>
      </c>
      <c r="DJ56" s="84">
        <f>IFERROR(VLOOKUP(DJ$7,'CMM4 - FINAN'!$A:$F,3,0),0)</f>
        <v>0</v>
      </c>
      <c r="DK56" s="84">
        <f>IFERROR(VLOOKUP(DK$7,'CMM4 - FINAN'!$A:$F,3,0),0)</f>
        <v>0</v>
      </c>
      <c r="DL56" s="84">
        <f>IFERROR(VLOOKUP(DL$7,'CMM4 - FINAN'!$A:$F,3,0),0)</f>
        <v>0</v>
      </c>
      <c r="DM56" s="84">
        <f>IFERROR(VLOOKUP(DM$7,'CMM4 - FINAN'!$A:$F,3,0),0)</f>
        <v>0</v>
      </c>
      <c r="DN56" s="84">
        <f>IFERROR(VLOOKUP(DN$7,'CMM4 - FINAN'!$A:$F,3,0),0)</f>
        <v>0</v>
      </c>
      <c r="DO56" s="84">
        <f>IFERROR(VLOOKUP(DO$7,'CMM4 - FINAN'!$A:$F,3,0),0)</f>
        <v>0</v>
      </c>
      <c r="DP56" s="84">
        <f>IFERROR(VLOOKUP(DP$7,'CMM4 - FINAN'!$A:$F,3,0),0)</f>
        <v>0</v>
      </c>
      <c r="DQ56" s="84">
        <f>IFERROR(VLOOKUP(DQ$7,'CMM4 - FINAN'!$A:$F,3,0),0)</f>
        <v>0</v>
      </c>
      <c r="DR56" s="84">
        <f>IFERROR(VLOOKUP(DR$7,'CMM4 - FINAN'!$A:$F,3,0),0)</f>
        <v>0</v>
      </c>
      <c r="DS56" s="84">
        <f>IFERROR(VLOOKUP(DS$7,'CMM4 - FINAN'!$A:$F,3,0),0)</f>
        <v>0</v>
      </c>
      <c r="DT56" s="84">
        <f>IFERROR(VLOOKUP(DT$7,'CMM4 - FINAN'!$A:$F,3,0),0)</f>
        <v>0</v>
      </c>
      <c r="DU56" s="84">
        <f>IFERROR(VLOOKUP(DU$7,'CMM4 - FINAN'!$A:$F,3,0),0)</f>
        <v>0</v>
      </c>
      <c r="DV56" s="84">
        <f>IFERROR(VLOOKUP(DV$7,'CMM4 - FINAN'!$A:$F,3,0),0)</f>
        <v>0</v>
      </c>
      <c r="DW56" s="84">
        <f>IFERROR(VLOOKUP(DW$7,'CMM4 - FINAN'!$A:$F,3,0),0)</f>
        <v>0</v>
      </c>
      <c r="DX56" s="84">
        <f>IFERROR(VLOOKUP(DX$7,'CMM4 - FINAN'!$A:$F,3,0),0)</f>
        <v>0</v>
      </c>
      <c r="DY56" s="84">
        <f>IFERROR(VLOOKUP(DY$7,'CMM4 - FINAN'!$A:$F,3,0),0)</f>
        <v>0</v>
      </c>
      <c r="DZ56" s="84">
        <f>IFERROR(VLOOKUP(DZ$7,'CMM4 - FINAN'!$A:$F,3,0),0)</f>
        <v>0</v>
      </c>
      <c r="EA56" s="84">
        <f>IFERROR(VLOOKUP(EA$7,'CMM4 - FINAN'!$A:$F,3,0),0)</f>
        <v>0</v>
      </c>
      <c r="EB56" s="84">
        <f>IFERROR(VLOOKUP(EB$7,'CMM4 - FINAN'!$A:$F,3,0),0)</f>
        <v>0</v>
      </c>
      <c r="EC56" s="84">
        <f>IFERROR(VLOOKUP(EC$7,'CMM4 - FINAN'!$A:$F,3,0),0)</f>
        <v>0</v>
      </c>
      <c r="ED56" s="84">
        <f>IFERROR(VLOOKUP(ED$7,'CMM4 - FINAN'!$A:$F,3,0),0)</f>
        <v>0</v>
      </c>
      <c r="EE56" s="84">
        <f>IFERROR(VLOOKUP(EE$7,'CMM4 - FINAN'!$A:$F,3,0),0)</f>
        <v>0</v>
      </c>
      <c r="EF56" s="84">
        <f>IFERROR(VLOOKUP(EF$7,'CMM4 - FINAN'!$A:$F,3,0),0)</f>
        <v>0</v>
      </c>
      <c r="EG56" s="84">
        <f>IFERROR(VLOOKUP(EG$7,'CMM4 - FINAN'!$A:$F,3,0),0)</f>
        <v>0</v>
      </c>
      <c r="EH56" s="84">
        <f>IFERROR(VLOOKUP(EH$7,'CMM4 - FINAN'!$A:$F,3,0),0)</f>
        <v>0</v>
      </c>
      <c r="EI56" s="84">
        <f>IFERROR(VLOOKUP(EI$7,'CMM4 - FINAN'!$A:$F,3,0),0)</f>
        <v>0</v>
      </c>
      <c r="EJ56" s="84">
        <f>IFERROR(VLOOKUP(EJ$7,'CMM4 - FINAN'!$A:$F,3,0),0)</f>
        <v>0</v>
      </c>
      <c r="EK56" s="84">
        <f>IFERROR(VLOOKUP(EK$7,'CMM4 - FINAN'!$A:$F,3,0),0)</f>
        <v>0</v>
      </c>
      <c r="EL56" s="84">
        <f>IFERROR(VLOOKUP(EL$7,'CMM4 - FINAN'!$A:$F,3,0),0)</f>
        <v>0</v>
      </c>
      <c r="EM56" s="84">
        <f>IFERROR(VLOOKUP(EM$7,'CMM4 - FINAN'!$A:$F,3,0),0)</f>
        <v>0</v>
      </c>
      <c r="EN56" s="84">
        <f>IFERROR(VLOOKUP(EN$7,'CMM4 - FINAN'!$A:$F,3,0),0)</f>
        <v>0</v>
      </c>
      <c r="EO56" s="84">
        <f>IFERROR(VLOOKUP(EO$7,'CMM4 - FINAN'!$A:$F,3,0),0)</f>
        <v>0</v>
      </c>
      <c r="EP56" s="84">
        <f>IFERROR(VLOOKUP(EP$7,'CMM4 - FINAN'!$A:$F,3,0),0)</f>
        <v>0</v>
      </c>
      <c r="EQ56" s="84">
        <f>IFERROR(VLOOKUP(EQ$7,'CMM4 - FINAN'!$A:$F,3,0),0)</f>
        <v>0</v>
      </c>
      <c r="ER56" s="84">
        <f>IFERROR(VLOOKUP(ER$7,'CMM4 - FINAN'!$A:$F,3,0),0)</f>
        <v>0</v>
      </c>
      <c r="ES56" s="84">
        <f>IFERROR(VLOOKUP(ES$7,'CMM4 - FINAN'!$A:$F,3,0),0)</f>
        <v>0</v>
      </c>
      <c r="ET56" s="84">
        <f>IFERROR(VLOOKUP(ET$7,'CMM4 - FINAN'!$A:$F,3,0),0)</f>
        <v>0</v>
      </c>
      <c r="EU56" s="84">
        <f>IFERROR(VLOOKUP(EU$7,'CMM4 - FINAN'!$A:$F,3,0),0)</f>
        <v>0</v>
      </c>
      <c r="EV56" s="84">
        <f>IFERROR(VLOOKUP(EV$7,'CMM4 - FINAN'!$A:$F,3,0),0)</f>
        <v>0</v>
      </c>
      <c r="EW56" s="84">
        <f>IFERROR(VLOOKUP(EW$7,'CMM4 - FINAN'!$A:$F,3,0),0)</f>
        <v>0</v>
      </c>
      <c r="EX56" s="84">
        <f>IFERROR(VLOOKUP(EX$7,'CMM4 - FINAN'!$A:$F,3,0),0)</f>
        <v>0</v>
      </c>
      <c r="EY56" s="84">
        <f>IFERROR(VLOOKUP(EY$7,'CMM4 - FINAN'!$A:$F,3,0),0)</f>
        <v>0</v>
      </c>
      <c r="EZ56" s="84">
        <f>IFERROR(VLOOKUP(EZ$7,'CMM4 - FINAN'!$A:$F,3,0),0)</f>
        <v>0</v>
      </c>
      <c r="FA56" s="84">
        <f>IFERROR(VLOOKUP(FA$7,'CMM4 - FINAN'!$A:$F,3,0),0)</f>
        <v>0</v>
      </c>
      <c r="FB56" s="84">
        <f>IFERROR(VLOOKUP(FB$7,'CMM4 - FINAN'!$A:$F,3,0),0)</f>
        <v>0</v>
      </c>
      <c r="FC56" s="84">
        <f>IFERROR(VLOOKUP(FC$7,'CMM4 - FINAN'!$A:$F,3,0),0)</f>
        <v>0</v>
      </c>
      <c r="FD56" s="84">
        <f>IFERROR(VLOOKUP(FD$7,'CMM4 - FINAN'!$A:$F,3,0),0)</f>
        <v>0</v>
      </c>
      <c r="FE56" s="84">
        <f>IFERROR(VLOOKUP(FE$7,'CMM4 - FINAN'!$A:$F,3,0),0)</f>
        <v>0</v>
      </c>
      <c r="FF56" s="84">
        <f>IFERROR(VLOOKUP(FF$7,'CMM4 - FINAN'!$A:$F,3,0),0)</f>
        <v>0</v>
      </c>
      <c r="FG56" s="84">
        <f>IFERROR(VLOOKUP(FG$7,'CMM4 - FINAN'!$A:$F,3,0),0)</f>
        <v>0</v>
      </c>
      <c r="FH56" s="84">
        <f>IFERROR(VLOOKUP(FH$7,'CMM4 - FINAN'!$A:$F,3,0),0)</f>
        <v>0</v>
      </c>
      <c r="FI56" s="84">
        <f>IFERROR(VLOOKUP(FI$7,'CMM4 - FINAN'!$A:$F,3,0),0)</f>
        <v>0</v>
      </c>
      <c r="FJ56" s="84">
        <f>IFERROR(VLOOKUP(FJ$7,'CMM4 - FINAN'!$A:$F,3,0),0)</f>
        <v>0</v>
      </c>
      <c r="FK56" s="84">
        <f>IFERROR(VLOOKUP(FK$7,'CMM4 - FINAN'!$A:$F,3,0),0)</f>
        <v>0</v>
      </c>
      <c r="FL56" s="84">
        <f>IFERROR(VLOOKUP(FL$7,'CMM4 - FINAN'!$A:$F,3,0),0)</f>
        <v>0</v>
      </c>
      <c r="FM56" s="84">
        <f>IFERROR(VLOOKUP(FM$7,'CMM4 - FINAN'!$A:$F,3,0),0)</f>
        <v>0</v>
      </c>
      <c r="FN56" s="84">
        <f>IFERROR(VLOOKUP(FN$7,'CMM4 - FINAN'!$A:$F,3,0),0)</f>
        <v>0</v>
      </c>
      <c r="FO56" s="84">
        <f>IFERROR(VLOOKUP(FO$7,'CMM4 - FINAN'!$A:$F,3,0),0)</f>
        <v>0</v>
      </c>
      <c r="FP56" s="84">
        <f>IFERROR(VLOOKUP(FP$7,'CMM4 - FINAN'!$A:$F,3,0),0)</f>
        <v>0</v>
      </c>
      <c r="FQ56" s="84">
        <f>IFERROR(VLOOKUP(FQ$7,'CMM4 - FINAN'!$A:$F,3,0),0)</f>
        <v>0</v>
      </c>
      <c r="FR56" s="84">
        <f>IFERROR(VLOOKUP(FR$7,'CMM4 - FINAN'!$A:$F,3,0),0)</f>
        <v>0</v>
      </c>
      <c r="FS56" s="84">
        <f>IFERROR(VLOOKUP(FS$7,'CMM4 - FINAN'!$A:$F,3,0),0)</f>
        <v>0</v>
      </c>
      <c r="FT56" s="84">
        <f>IFERROR(VLOOKUP(FT$7,'CMM4 - FINAN'!$A:$F,3,0),0)</f>
        <v>0</v>
      </c>
      <c r="FU56" s="84">
        <f>IFERROR(VLOOKUP(FU$7,'CMM4 - FINAN'!$A:$F,3,0),0)</f>
        <v>0</v>
      </c>
      <c r="FV56" s="84">
        <f>IFERROR(VLOOKUP(FV$7,'CMM4 - FINAN'!$A:$F,3,0),0)</f>
        <v>0</v>
      </c>
      <c r="FW56" s="84">
        <f>IFERROR(VLOOKUP(FW$7,'CMM4 - FINAN'!$A:$F,3,0),0)</f>
        <v>0</v>
      </c>
      <c r="FX56" s="84">
        <f>IFERROR(VLOOKUP(FX$7,'CMM4 - FINAN'!$A:$F,3,0),0)</f>
        <v>0</v>
      </c>
      <c r="FY56" s="84">
        <f>IFERROR(VLOOKUP(FY$7,'CMM4 - FINAN'!$A:$F,3,0),0)</f>
        <v>0</v>
      </c>
      <c r="FZ56" s="84">
        <f>IFERROR(VLOOKUP(FZ$7,'CMM4 - FINAN'!$A:$F,3,0),0)</f>
        <v>0</v>
      </c>
      <c r="GA56" s="84">
        <f>IFERROR(VLOOKUP(GA$7,'CMM4 - FINAN'!$A:$F,3,0),0)</f>
        <v>0</v>
      </c>
      <c r="GB56" s="84">
        <f>IFERROR(VLOOKUP(GB$7,'CMM4 - FINAN'!$A:$F,3,0),0)</f>
        <v>0</v>
      </c>
      <c r="GC56" s="84">
        <f>IFERROR(VLOOKUP(GC$7,'CMM4 - FINAN'!$A:$F,3,0),0)</f>
        <v>0</v>
      </c>
      <c r="GD56" s="84">
        <f>IFERROR(VLOOKUP(GD$7,'CMM4 - FINAN'!$A:$F,3,0),0)</f>
        <v>0</v>
      </c>
      <c r="GE56" s="84">
        <f>IFERROR(VLOOKUP(GE$7,'CMM4 - FINAN'!$A:$F,3,0),0)</f>
        <v>0</v>
      </c>
      <c r="GF56" s="84">
        <f>IFERROR(VLOOKUP(GF$7,'CMM4 - FINAN'!$A:$F,3,0),0)</f>
        <v>0</v>
      </c>
      <c r="GG56" s="84">
        <f>IFERROR(VLOOKUP(GG$7,'CMM4 - FINAN'!$A:$F,3,0),0)</f>
        <v>0</v>
      </c>
      <c r="GH56" s="84">
        <f>IFERROR(VLOOKUP(GH$7,'CMM4 - FINAN'!$A:$F,3,0),0)</f>
        <v>0</v>
      </c>
      <c r="GI56" s="84">
        <f>IFERROR(VLOOKUP(GI$7,'CMM4 - FINAN'!$A:$F,3,0),0)</f>
        <v>0</v>
      </c>
      <c r="GJ56" s="84">
        <f>IFERROR(VLOOKUP(GJ$7,'CMM4 - FINAN'!$A:$F,3,0),0)</f>
        <v>0</v>
      </c>
      <c r="GK56" s="84">
        <f>IFERROR(VLOOKUP(GK$7,'CMM4 - FINAN'!$A:$F,3,0),0)</f>
        <v>0</v>
      </c>
      <c r="GL56" s="84">
        <f>IFERROR(VLOOKUP(GL$7,'CMM4 - FINAN'!$A:$F,3,0),0)</f>
        <v>0</v>
      </c>
      <c r="GM56" s="84">
        <f>IFERROR(VLOOKUP(GM$7,'CMM4 - FINAN'!$A:$F,3,0),0)</f>
        <v>0</v>
      </c>
      <c r="GN56" s="84">
        <f>IFERROR(VLOOKUP(GN$7,'CMM4 - FINAN'!$A:$F,3,0),0)</f>
        <v>0</v>
      </c>
      <c r="GO56" s="84">
        <f>IFERROR(VLOOKUP(GO$7,'CMM4 - FINAN'!$A:$F,3,0),0)</f>
        <v>0</v>
      </c>
      <c r="GP56" s="84">
        <f>IFERROR(VLOOKUP(GP$7,'CMM4 - FINAN'!$A:$F,3,0),0)</f>
        <v>0</v>
      </c>
      <c r="GQ56" s="84">
        <f>IFERROR(VLOOKUP(GQ$7,'CMM4 - FINAN'!$A:$F,3,0),0)</f>
        <v>0</v>
      </c>
      <c r="GR56" s="84">
        <f>IFERROR(VLOOKUP(GR$7,'CMM4 - FINAN'!$A:$F,3,0),0)</f>
        <v>0</v>
      </c>
      <c r="GS56" s="84">
        <f>IFERROR(VLOOKUP(GS$7,'CMM4 - FINAN'!$A:$F,3,0),0)</f>
        <v>0</v>
      </c>
      <c r="GT56" s="84">
        <f>IFERROR(VLOOKUP(GT$7,'CMM4 - FINAN'!$A:$F,3,0),0)</f>
        <v>0</v>
      </c>
      <c r="GU56" s="84">
        <f>IFERROR(VLOOKUP(GU$7,'CMM4 - FINAN'!$A:$F,3,0),0)</f>
        <v>0</v>
      </c>
      <c r="GV56" s="84">
        <f>IFERROR(VLOOKUP(GV$7,'CMM4 - FINAN'!$A:$F,3,0),0)</f>
        <v>0</v>
      </c>
      <c r="GW56" s="84">
        <f>IFERROR(VLOOKUP(GW$7,'CMM4 - FINAN'!$A:$F,3,0),0)</f>
        <v>0</v>
      </c>
      <c r="GX56" s="84">
        <f>IFERROR(VLOOKUP(GX$7,'CMM4 - FINAN'!$A:$F,3,0),0)</f>
        <v>0</v>
      </c>
      <c r="GY56" s="84">
        <f>IFERROR(VLOOKUP(GY$7,'CMM4 - FINAN'!$A:$F,3,0),0)</f>
        <v>0</v>
      </c>
      <c r="GZ56" s="84">
        <f>IFERROR(VLOOKUP(GZ$7,'CMM4 - FINAN'!$A:$F,3,0),0)</f>
        <v>0</v>
      </c>
      <c r="HA56" s="84">
        <f>IFERROR(VLOOKUP(HA$7,'CMM4 - FINAN'!$A:$F,3,0),0)</f>
        <v>0</v>
      </c>
      <c r="HB56" s="84">
        <f>IFERROR(VLOOKUP(HB$7,'CMM4 - FINAN'!$A:$F,3,0),0)</f>
        <v>0</v>
      </c>
      <c r="HC56" s="84">
        <f>IFERROR(VLOOKUP(HC$7,'CMM4 - FINAN'!$A:$F,3,0),0)</f>
        <v>0</v>
      </c>
      <c r="HD56" s="84">
        <f>IFERROR(VLOOKUP(HD$7,'CMM4 - FINAN'!$A:$F,3,0),0)</f>
        <v>0</v>
      </c>
      <c r="HE56" s="84">
        <f>IFERROR(VLOOKUP(HE$7,'CMM4 - FINAN'!$A:$F,3,0),0)</f>
        <v>0</v>
      </c>
      <c r="HF56" s="84">
        <f>IFERROR(VLOOKUP(HF$7,'CMM4 - FINAN'!$A:$F,3,0),0)</f>
        <v>0</v>
      </c>
      <c r="HG56" s="84">
        <f>IFERROR(VLOOKUP(HG$7,'CMM4 - FINAN'!$A:$F,3,0),0)</f>
        <v>0</v>
      </c>
      <c r="HH56" s="84">
        <f>IFERROR(VLOOKUP(HH$7,'CMM4 - FINAN'!$A:$F,3,0),0)</f>
        <v>0</v>
      </c>
      <c r="HI56" s="84">
        <f>IFERROR(VLOOKUP(HI$7,'CMM4 - FINAN'!$A:$F,3,0),0)</f>
        <v>0</v>
      </c>
    </row>
    <row r="57" spans="1:217" ht="13.8" x14ac:dyDescent="0.2">
      <c r="A57" s="28"/>
      <c r="B57" s="78"/>
    </row>
    <row r="58" spans="1:217" s="22" customFormat="1" x14ac:dyDescent="0.2">
      <c r="A58" s="34" t="s">
        <v>267</v>
      </c>
      <c r="B58" s="83">
        <f t="shared" ref="B58:BM58" si="63">B54-B55-B56</f>
        <v>0</v>
      </c>
      <c r="C58" s="83">
        <f t="shared" si="63"/>
        <v>0</v>
      </c>
      <c r="D58" s="83">
        <f t="shared" si="63"/>
        <v>0</v>
      </c>
      <c r="E58" s="83">
        <f t="shared" si="63"/>
        <v>0</v>
      </c>
      <c r="F58" s="83">
        <f t="shared" si="63"/>
        <v>0</v>
      </c>
      <c r="G58" s="83">
        <f t="shared" si="63"/>
        <v>0</v>
      </c>
      <c r="H58" s="83" t="e">
        <f t="shared" si="63"/>
        <v>#NAME?</v>
      </c>
      <c r="I58" s="83" t="e">
        <f t="shared" si="63"/>
        <v>#NAME?</v>
      </c>
      <c r="J58" s="83" t="e">
        <f t="shared" si="63"/>
        <v>#NAME?</v>
      </c>
      <c r="K58" s="83" t="e">
        <f t="shared" si="63"/>
        <v>#NAME?</v>
      </c>
      <c r="L58" s="83" t="e">
        <f t="shared" si="63"/>
        <v>#NAME?</v>
      </c>
      <c r="M58" s="83" t="e">
        <f t="shared" si="63"/>
        <v>#NAME?</v>
      </c>
      <c r="N58" s="83" t="e">
        <f t="shared" si="63"/>
        <v>#NAME?</v>
      </c>
      <c r="O58" s="83" t="e">
        <f t="shared" si="63"/>
        <v>#NAME?</v>
      </c>
      <c r="P58" s="83" t="e">
        <f t="shared" si="63"/>
        <v>#NAME?</v>
      </c>
      <c r="Q58" s="83" t="e">
        <f t="shared" si="63"/>
        <v>#NAME?</v>
      </c>
      <c r="R58" s="83" t="e">
        <f t="shared" si="63"/>
        <v>#NAME?</v>
      </c>
      <c r="S58" s="83" t="e">
        <f t="shared" si="63"/>
        <v>#NAME?</v>
      </c>
      <c r="T58" s="83" t="e">
        <f t="shared" si="63"/>
        <v>#NAME?</v>
      </c>
      <c r="U58" s="83" t="e">
        <f t="shared" si="63"/>
        <v>#NAME?</v>
      </c>
      <c r="V58" s="83" t="e">
        <f t="shared" si="63"/>
        <v>#NAME?</v>
      </c>
      <c r="W58" s="83" t="e">
        <f t="shared" si="63"/>
        <v>#NAME?</v>
      </c>
      <c r="X58" s="83" t="e">
        <f t="shared" si="63"/>
        <v>#NAME?</v>
      </c>
      <c r="Y58" s="83" t="e">
        <f t="shared" si="63"/>
        <v>#NAME?</v>
      </c>
      <c r="Z58" s="83" t="e">
        <f t="shared" si="63"/>
        <v>#NAME?</v>
      </c>
      <c r="AA58" s="83" t="e">
        <f t="shared" si="63"/>
        <v>#NAME?</v>
      </c>
      <c r="AB58" s="83" t="e">
        <f t="shared" si="63"/>
        <v>#NAME?</v>
      </c>
      <c r="AC58" s="83" t="e">
        <f t="shared" si="63"/>
        <v>#NAME?</v>
      </c>
      <c r="AD58" s="83" t="e">
        <f t="shared" si="63"/>
        <v>#NAME?</v>
      </c>
      <c r="AE58" s="83" t="e">
        <f t="shared" si="63"/>
        <v>#NAME?</v>
      </c>
      <c r="AF58" s="83" t="e">
        <f t="shared" si="63"/>
        <v>#NAME?</v>
      </c>
      <c r="AG58" s="83" t="e">
        <f t="shared" si="63"/>
        <v>#NAME?</v>
      </c>
      <c r="AH58" s="83" t="e">
        <f t="shared" si="63"/>
        <v>#NAME?</v>
      </c>
      <c r="AI58" s="83" t="e">
        <f t="shared" si="63"/>
        <v>#NAME?</v>
      </c>
      <c r="AJ58" s="83" t="e">
        <f t="shared" si="63"/>
        <v>#NAME?</v>
      </c>
      <c r="AK58" s="83" t="e">
        <f t="shared" si="63"/>
        <v>#NAME?</v>
      </c>
      <c r="AL58" s="83" t="e">
        <f t="shared" si="63"/>
        <v>#NAME?</v>
      </c>
      <c r="AM58" s="83" t="e">
        <f t="shared" si="63"/>
        <v>#NAME?</v>
      </c>
      <c r="AN58" s="83" t="e">
        <f t="shared" si="63"/>
        <v>#NAME?</v>
      </c>
      <c r="AO58" s="83" t="e">
        <f t="shared" si="63"/>
        <v>#NAME?</v>
      </c>
      <c r="AP58" s="83" t="e">
        <f t="shared" si="63"/>
        <v>#NAME?</v>
      </c>
      <c r="AQ58" s="83" t="e">
        <f t="shared" si="63"/>
        <v>#NAME?</v>
      </c>
      <c r="AR58" s="83" t="e">
        <f t="shared" si="63"/>
        <v>#NAME?</v>
      </c>
      <c r="AS58" s="83" t="e">
        <f t="shared" si="63"/>
        <v>#NAME?</v>
      </c>
      <c r="AT58" s="83" t="e">
        <f t="shared" si="63"/>
        <v>#NAME?</v>
      </c>
      <c r="AU58" s="83" t="e">
        <f t="shared" si="63"/>
        <v>#NAME?</v>
      </c>
      <c r="AV58" s="83" t="e">
        <f t="shared" si="63"/>
        <v>#NAME?</v>
      </c>
      <c r="AW58" s="83" t="e">
        <f t="shared" si="63"/>
        <v>#NAME?</v>
      </c>
      <c r="AX58" s="83" t="e">
        <f t="shared" si="63"/>
        <v>#NAME?</v>
      </c>
      <c r="AY58" s="83" t="e">
        <f t="shared" si="63"/>
        <v>#NAME?</v>
      </c>
      <c r="AZ58" s="83" t="e">
        <f t="shared" si="63"/>
        <v>#NAME?</v>
      </c>
      <c r="BA58" s="83" t="e">
        <f t="shared" si="63"/>
        <v>#NAME?</v>
      </c>
      <c r="BB58" s="83" t="e">
        <f t="shared" si="63"/>
        <v>#NAME?</v>
      </c>
      <c r="BC58" s="83" t="e">
        <f t="shared" si="63"/>
        <v>#NAME?</v>
      </c>
      <c r="BD58" s="83" t="e">
        <f t="shared" si="63"/>
        <v>#NAME?</v>
      </c>
      <c r="BE58" s="83" t="e">
        <f t="shared" si="63"/>
        <v>#NAME?</v>
      </c>
      <c r="BF58" s="83" t="e">
        <f t="shared" si="63"/>
        <v>#NAME?</v>
      </c>
      <c r="BG58" s="83" t="e">
        <f t="shared" si="63"/>
        <v>#NAME?</v>
      </c>
      <c r="BH58" s="83" t="e">
        <f t="shared" si="63"/>
        <v>#NAME?</v>
      </c>
      <c r="BI58" s="83" t="e">
        <f t="shared" si="63"/>
        <v>#NAME?</v>
      </c>
      <c r="BJ58" s="83" t="e">
        <f t="shared" si="63"/>
        <v>#NAME?</v>
      </c>
      <c r="BK58" s="83" t="e">
        <f t="shared" si="63"/>
        <v>#NAME?</v>
      </c>
      <c r="BL58" s="83" t="e">
        <f t="shared" si="63"/>
        <v>#NAME?</v>
      </c>
      <c r="BM58" s="83" t="e">
        <f t="shared" si="63"/>
        <v>#NAME?</v>
      </c>
      <c r="BN58" s="83" t="e">
        <f t="shared" ref="BN58:DY58" si="64">BN54-BN55-BN56</f>
        <v>#NAME?</v>
      </c>
      <c r="BO58" s="83" t="e">
        <f t="shared" si="64"/>
        <v>#NAME?</v>
      </c>
      <c r="BP58" s="83" t="e">
        <f t="shared" si="64"/>
        <v>#NAME?</v>
      </c>
      <c r="BQ58" s="83" t="e">
        <f t="shared" si="64"/>
        <v>#NAME?</v>
      </c>
      <c r="BR58" s="83" t="e">
        <f t="shared" si="64"/>
        <v>#NAME?</v>
      </c>
      <c r="BS58" s="83" t="e">
        <f t="shared" si="64"/>
        <v>#NAME?</v>
      </c>
      <c r="BT58" s="83" t="e">
        <f t="shared" si="64"/>
        <v>#NAME?</v>
      </c>
      <c r="BU58" s="83" t="e">
        <f t="shared" si="64"/>
        <v>#NAME?</v>
      </c>
      <c r="BV58" s="83" t="e">
        <f t="shared" si="64"/>
        <v>#NAME?</v>
      </c>
      <c r="BW58" s="83" t="e">
        <f t="shared" si="64"/>
        <v>#NAME?</v>
      </c>
      <c r="BX58" s="83" t="e">
        <f t="shared" si="64"/>
        <v>#NAME?</v>
      </c>
      <c r="BY58" s="83" t="e">
        <f t="shared" si="64"/>
        <v>#NAME?</v>
      </c>
      <c r="BZ58" s="83" t="e">
        <f t="shared" si="64"/>
        <v>#NAME?</v>
      </c>
      <c r="CA58" s="83" t="e">
        <f t="shared" si="64"/>
        <v>#NAME?</v>
      </c>
      <c r="CB58" s="83" t="e">
        <f t="shared" si="64"/>
        <v>#NAME?</v>
      </c>
      <c r="CC58" s="83" t="e">
        <f t="shared" si="64"/>
        <v>#NAME?</v>
      </c>
      <c r="CD58" s="83" t="e">
        <f t="shared" si="64"/>
        <v>#NAME?</v>
      </c>
      <c r="CE58" s="83" t="e">
        <f t="shared" si="64"/>
        <v>#NAME?</v>
      </c>
      <c r="CF58" s="83" t="e">
        <f t="shared" si="64"/>
        <v>#NAME?</v>
      </c>
      <c r="CG58" s="83" t="e">
        <f t="shared" si="64"/>
        <v>#NAME?</v>
      </c>
      <c r="CH58" s="83" t="e">
        <f t="shared" si="64"/>
        <v>#NAME?</v>
      </c>
      <c r="CI58" s="83" t="e">
        <f t="shared" si="64"/>
        <v>#NAME?</v>
      </c>
      <c r="CJ58" s="83" t="e">
        <f t="shared" si="64"/>
        <v>#NAME?</v>
      </c>
      <c r="CK58" s="83" t="e">
        <f t="shared" si="64"/>
        <v>#NAME?</v>
      </c>
      <c r="CL58" s="83" t="e">
        <f t="shared" si="64"/>
        <v>#NAME?</v>
      </c>
      <c r="CM58" s="83" t="e">
        <f t="shared" si="64"/>
        <v>#NAME?</v>
      </c>
      <c r="CN58" s="83" t="e">
        <f t="shared" si="64"/>
        <v>#NAME?</v>
      </c>
      <c r="CO58" s="83" t="e">
        <f t="shared" si="64"/>
        <v>#NAME?</v>
      </c>
      <c r="CP58" s="83" t="e">
        <f t="shared" si="64"/>
        <v>#NAME?</v>
      </c>
      <c r="CQ58" s="83" t="e">
        <f t="shared" si="64"/>
        <v>#NAME?</v>
      </c>
      <c r="CR58" s="83" t="e">
        <f t="shared" si="64"/>
        <v>#NAME?</v>
      </c>
      <c r="CS58" s="83" t="e">
        <f t="shared" si="64"/>
        <v>#NAME?</v>
      </c>
      <c r="CT58" s="83" t="e">
        <f t="shared" si="64"/>
        <v>#NAME?</v>
      </c>
      <c r="CU58" s="83" t="e">
        <f t="shared" si="64"/>
        <v>#NAME?</v>
      </c>
      <c r="CV58" s="83" t="e">
        <f t="shared" si="64"/>
        <v>#NAME?</v>
      </c>
      <c r="CW58" s="83" t="e">
        <f t="shared" si="64"/>
        <v>#NAME?</v>
      </c>
      <c r="CX58" s="83" t="e">
        <f t="shared" si="64"/>
        <v>#NAME?</v>
      </c>
      <c r="CY58" s="83" t="e">
        <f t="shared" si="64"/>
        <v>#NAME?</v>
      </c>
      <c r="CZ58" s="83" t="e">
        <f t="shared" si="64"/>
        <v>#NAME?</v>
      </c>
      <c r="DA58" s="83" t="e">
        <f t="shared" si="64"/>
        <v>#NAME?</v>
      </c>
      <c r="DB58" s="83" t="e">
        <f t="shared" si="64"/>
        <v>#NAME?</v>
      </c>
      <c r="DC58" s="83" t="e">
        <f t="shared" si="64"/>
        <v>#NAME?</v>
      </c>
      <c r="DD58" s="83" t="e">
        <f t="shared" si="64"/>
        <v>#NAME?</v>
      </c>
      <c r="DE58" s="83" t="e">
        <f t="shared" si="64"/>
        <v>#NAME?</v>
      </c>
      <c r="DF58" s="83" t="e">
        <f t="shared" si="64"/>
        <v>#NAME?</v>
      </c>
      <c r="DG58" s="83" t="e">
        <f t="shared" si="64"/>
        <v>#NAME?</v>
      </c>
      <c r="DH58" s="83" t="e">
        <f t="shared" si="64"/>
        <v>#NAME?</v>
      </c>
      <c r="DI58" s="83" t="e">
        <f t="shared" si="64"/>
        <v>#NAME?</v>
      </c>
      <c r="DJ58" s="83" t="e">
        <f t="shared" si="64"/>
        <v>#NAME?</v>
      </c>
      <c r="DK58" s="83" t="e">
        <f t="shared" si="64"/>
        <v>#NAME?</v>
      </c>
      <c r="DL58" s="83" t="e">
        <f t="shared" si="64"/>
        <v>#NAME?</v>
      </c>
      <c r="DM58" s="83" t="e">
        <f t="shared" si="64"/>
        <v>#NAME?</v>
      </c>
      <c r="DN58" s="83" t="e">
        <f t="shared" si="64"/>
        <v>#NAME?</v>
      </c>
      <c r="DO58" s="83" t="e">
        <f t="shared" si="64"/>
        <v>#NAME?</v>
      </c>
      <c r="DP58" s="83" t="e">
        <f t="shared" si="64"/>
        <v>#NAME?</v>
      </c>
      <c r="DQ58" s="83" t="e">
        <f t="shared" si="64"/>
        <v>#NAME?</v>
      </c>
      <c r="DR58" s="83" t="e">
        <f t="shared" si="64"/>
        <v>#NAME?</v>
      </c>
      <c r="DS58" s="83" t="e">
        <f t="shared" si="64"/>
        <v>#NAME?</v>
      </c>
      <c r="DT58" s="83" t="e">
        <f t="shared" si="64"/>
        <v>#NAME?</v>
      </c>
      <c r="DU58" s="83" t="e">
        <f t="shared" si="64"/>
        <v>#NAME?</v>
      </c>
      <c r="DV58" s="83" t="e">
        <f t="shared" si="64"/>
        <v>#NAME?</v>
      </c>
      <c r="DW58" s="83" t="e">
        <f t="shared" si="64"/>
        <v>#NAME?</v>
      </c>
      <c r="DX58" s="83" t="e">
        <f t="shared" si="64"/>
        <v>#NAME?</v>
      </c>
      <c r="DY58" s="83" t="e">
        <f t="shared" si="64"/>
        <v>#NAME?</v>
      </c>
      <c r="DZ58" s="83" t="e">
        <f t="shared" ref="DZ58:GK58" si="65">DZ54-DZ55-DZ56</f>
        <v>#NAME?</v>
      </c>
      <c r="EA58" s="83" t="e">
        <f t="shared" si="65"/>
        <v>#NAME?</v>
      </c>
      <c r="EB58" s="83" t="e">
        <f t="shared" si="65"/>
        <v>#NAME?</v>
      </c>
      <c r="EC58" s="83" t="e">
        <f t="shared" si="65"/>
        <v>#NAME?</v>
      </c>
      <c r="ED58" s="83" t="e">
        <f t="shared" si="65"/>
        <v>#NAME?</v>
      </c>
      <c r="EE58" s="83" t="e">
        <f t="shared" si="65"/>
        <v>#NAME?</v>
      </c>
      <c r="EF58" s="83" t="e">
        <f t="shared" si="65"/>
        <v>#NAME?</v>
      </c>
      <c r="EG58" s="83" t="e">
        <f t="shared" si="65"/>
        <v>#NAME?</v>
      </c>
      <c r="EH58" s="83" t="e">
        <f t="shared" si="65"/>
        <v>#NAME?</v>
      </c>
      <c r="EI58" s="83" t="e">
        <f t="shared" si="65"/>
        <v>#NAME?</v>
      </c>
      <c r="EJ58" s="83" t="e">
        <f t="shared" si="65"/>
        <v>#NAME?</v>
      </c>
      <c r="EK58" s="83" t="e">
        <f t="shared" si="65"/>
        <v>#NAME?</v>
      </c>
      <c r="EL58" s="83" t="e">
        <f t="shared" si="65"/>
        <v>#NAME?</v>
      </c>
      <c r="EM58" s="83" t="e">
        <f t="shared" si="65"/>
        <v>#NAME?</v>
      </c>
      <c r="EN58" s="83" t="e">
        <f t="shared" si="65"/>
        <v>#NAME?</v>
      </c>
      <c r="EO58" s="83" t="e">
        <f t="shared" si="65"/>
        <v>#NAME?</v>
      </c>
      <c r="EP58" s="83" t="e">
        <f t="shared" si="65"/>
        <v>#NAME?</v>
      </c>
      <c r="EQ58" s="83" t="e">
        <f t="shared" si="65"/>
        <v>#NAME?</v>
      </c>
      <c r="ER58" s="83" t="e">
        <f t="shared" si="65"/>
        <v>#NAME?</v>
      </c>
      <c r="ES58" s="83" t="e">
        <f t="shared" si="65"/>
        <v>#NAME?</v>
      </c>
      <c r="ET58" s="83" t="e">
        <f t="shared" si="65"/>
        <v>#NAME?</v>
      </c>
      <c r="EU58" s="83" t="e">
        <f t="shared" si="65"/>
        <v>#NAME?</v>
      </c>
      <c r="EV58" s="83" t="e">
        <f t="shared" si="65"/>
        <v>#NAME?</v>
      </c>
      <c r="EW58" s="83" t="e">
        <f t="shared" si="65"/>
        <v>#NAME?</v>
      </c>
      <c r="EX58" s="83" t="e">
        <f t="shared" si="65"/>
        <v>#NAME?</v>
      </c>
      <c r="EY58" s="83" t="e">
        <f t="shared" si="65"/>
        <v>#NAME?</v>
      </c>
      <c r="EZ58" s="83" t="e">
        <f t="shared" si="65"/>
        <v>#NAME?</v>
      </c>
      <c r="FA58" s="83" t="e">
        <f t="shared" si="65"/>
        <v>#NAME?</v>
      </c>
      <c r="FB58" s="83" t="e">
        <f t="shared" si="65"/>
        <v>#NAME?</v>
      </c>
      <c r="FC58" s="83" t="e">
        <f t="shared" si="65"/>
        <v>#NAME?</v>
      </c>
      <c r="FD58" s="83" t="e">
        <f t="shared" si="65"/>
        <v>#NAME?</v>
      </c>
      <c r="FE58" s="83" t="e">
        <f t="shared" si="65"/>
        <v>#NAME?</v>
      </c>
      <c r="FF58" s="83" t="e">
        <f t="shared" si="65"/>
        <v>#NAME?</v>
      </c>
      <c r="FG58" s="83" t="e">
        <f t="shared" si="65"/>
        <v>#NAME?</v>
      </c>
      <c r="FH58" s="83" t="e">
        <f t="shared" si="65"/>
        <v>#NAME?</v>
      </c>
      <c r="FI58" s="83" t="e">
        <f t="shared" si="65"/>
        <v>#NAME?</v>
      </c>
      <c r="FJ58" s="83" t="e">
        <f t="shared" si="65"/>
        <v>#NAME?</v>
      </c>
      <c r="FK58" s="83" t="e">
        <f t="shared" si="65"/>
        <v>#NAME?</v>
      </c>
      <c r="FL58" s="83" t="e">
        <f t="shared" si="65"/>
        <v>#NAME?</v>
      </c>
      <c r="FM58" s="83" t="e">
        <f t="shared" si="65"/>
        <v>#NAME?</v>
      </c>
      <c r="FN58" s="83" t="e">
        <f t="shared" si="65"/>
        <v>#NAME?</v>
      </c>
      <c r="FO58" s="83" t="e">
        <f t="shared" si="65"/>
        <v>#NAME?</v>
      </c>
      <c r="FP58" s="83" t="e">
        <f t="shared" si="65"/>
        <v>#NAME?</v>
      </c>
      <c r="FQ58" s="83" t="e">
        <f t="shared" si="65"/>
        <v>#NAME?</v>
      </c>
      <c r="FR58" s="83" t="e">
        <f t="shared" si="65"/>
        <v>#NAME?</v>
      </c>
      <c r="FS58" s="83" t="e">
        <f t="shared" si="65"/>
        <v>#NAME?</v>
      </c>
      <c r="FT58" s="83" t="e">
        <f t="shared" si="65"/>
        <v>#NAME?</v>
      </c>
      <c r="FU58" s="83" t="e">
        <f t="shared" si="65"/>
        <v>#NAME?</v>
      </c>
      <c r="FV58" s="83" t="e">
        <f t="shared" si="65"/>
        <v>#NAME?</v>
      </c>
      <c r="FW58" s="83" t="e">
        <f t="shared" si="65"/>
        <v>#NAME?</v>
      </c>
      <c r="FX58" s="83" t="e">
        <f t="shared" si="65"/>
        <v>#NAME?</v>
      </c>
      <c r="FY58" s="83" t="e">
        <f t="shared" si="65"/>
        <v>#NAME?</v>
      </c>
      <c r="FZ58" s="83" t="e">
        <f t="shared" si="65"/>
        <v>#NAME?</v>
      </c>
      <c r="GA58" s="83" t="e">
        <f t="shared" si="65"/>
        <v>#NAME?</v>
      </c>
      <c r="GB58" s="83" t="e">
        <f t="shared" si="65"/>
        <v>#NAME?</v>
      </c>
      <c r="GC58" s="83" t="e">
        <f t="shared" si="65"/>
        <v>#NAME?</v>
      </c>
      <c r="GD58" s="83" t="e">
        <f t="shared" si="65"/>
        <v>#NAME?</v>
      </c>
      <c r="GE58" s="83" t="e">
        <f t="shared" si="65"/>
        <v>#NAME?</v>
      </c>
      <c r="GF58" s="83" t="e">
        <f t="shared" si="65"/>
        <v>#NAME?</v>
      </c>
      <c r="GG58" s="83" t="e">
        <f t="shared" si="65"/>
        <v>#NAME?</v>
      </c>
      <c r="GH58" s="83" t="e">
        <f t="shared" si="65"/>
        <v>#NAME?</v>
      </c>
      <c r="GI58" s="83" t="e">
        <f t="shared" si="65"/>
        <v>#NAME?</v>
      </c>
      <c r="GJ58" s="83" t="e">
        <f t="shared" si="65"/>
        <v>#NAME?</v>
      </c>
      <c r="GK58" s="83" t="e">
        <f t="shared" si="65"/>
        <v>#NAME?</v>
      </c>
      <c r="GL58" s="83" t="e">
        <f t="shared" ref="GL58:HI58" si="66">GL54-GL55-GL56</f>
        <v>#NAME?</v>
      </c>
      <c r="GM58" s="83" t="e">
        <f t="shared" si="66"/>
        <v>#NAME?</v>
      </c>
      <c r="GN58" s="83" t="e">
        <f t="shared" si="66"/>
        <v>#NAME?</v>
      </c>
      <c r="GO58" s="83" t="e">
        <f t="shared" si="66"/>
        <v>#NAME?</v>
      </c>
      <c r="GP58" s="83" t="e">
        <f t="shared" si="66"/>
        <v>#NAME?</v>
      </c>
      <c r="GQ58" s="83" t="e">
        <f t="shared" si="66"/>
        <v>#NAME?</v>
      </c>
      <c r="GR58" s="83" t="e">
        <f t="shared" si="66"/>
        <v>#NAME?</v>
      </c>
      <c r="GS58" s="83" t="e">
        <f t="shared" si="66"/>
        <v>#NAME?</v>
      </c>
      <c r="GT58" s="83" t="e">
        <f t="shared" si="66"/>
        <v>#NAME?</v>
      </c>
      <c r="GU58" s="83" t="e">
        <f t="shared" si="66"/>
        <v>#NAME?</v>
      </c>
      <c r="GV58" s="83" t="e">
        <f t="shared" si="66"/>
        <v>#NAME?</v>
      </c>
      <c r="GW58" s="83" t="e">
        <f t="shared" si="66"/>
        <v>#NAME?</v>
      </c>
      <c r="GX58" s="83" t="e">
        <f t="shared" si="66"/>
        <v>#NAME?</v>
      </c>
      <c r="GY58" s="83" t="e">
        <f t="shared" si="66"/>
        <v>#NAME?</v>
      </c>
      <c r="GZ58" s="83" t="e">
        <f t="shared" si="66"/>
        <v>#NAME?</v>
      </c>
      <c r="HA58" s="83" t="e">
        <f t="shared" si="66"/>
        <v>#NAME?</v>
      </c>
      <c r="HB58" s="83" t="e">
        <f t="shared" si="66"/>
        <v>#NAME?</v>
      </c>
      <c r="HC58" s="83" t="e">
        <f t="shared" si="66"/>
        <v>#NAME?</v>
      </c>
      <c r="HD58" s="83" t="e">
        <f t="shared" si="66"/>
        <v>#NAME?</v>
      </c>
      <c r="HE58" s="83" t="e">
        <f t="shared" si="66"/>
        <v>#NAME?</v>
      </c>
      <c r="HF58" s="83" t="e">
        <f t="shared" si="66"/>
        <v>#NAME?</v>
      </c>
      <c r="HG58" s="83" t="e">
        <f t="shared" si="66"/>
        <v>#NAME?</v>
      </c>
      <c r="HH58" s="83" t="e">
        <f t="shared" si="66"/>
        <v>#NAME?</v>
      </c>
      <c r="HI58" s="83" t="e">
        <f t="shared" si="66"/>
        <v>#NAME?</v>
      </c>
    </row>
    <row r="59" spans="1:217" ht="13.8" x14ac:dyDescent="0.2">
      <c r="A59" s="28"/>
      <c r="B59" s="78"/>
    </row>
    <row r="60" spans="1:217" s="22" customFormat="1" x14ac:dyDescent="0.2">
      <c r="A60" s="34" t="s">
        <v>107</v>
      </c>
      <c r="B60" s="83">
        <f t="shared" ref="B60:BM60" si="67">B62+B63</f>
        <v>0</v>
      </c>
      <c r="C60" s="83">
        <f t="shared" si="67"/>
        <v>0</v>
      </c>
      <c r="D60" s="83">
        <f t="shared" si="67"/>
        <v>0</v>
      </c>
      <c r="E60" s="83">
        <f t="shared" si="67"/>
        <v>0</v>
      </c>
      <c r="F60" s="83">
        <f t="shared" si="67"/>
        <v>0</v>
      </c>
      <c r="G60" s="83">
        <f t="shared" si="67"/>
        <v>0</v>
      </c>
      <c r="H60" s="83" t="e">
        <f t="shared" si="67"/>
        <v>#NAME?</v>
      </c>
      <c r="I60" s="83" t="e">
        <f t="shared" si="67"/>
        <v>#NAME?</v>
      </c>
      <c r="J60" s="83" t="e">
        <f t="shared" si="67"/>
        <v>#NAME?</v>
      </c>
      <c r="K60" s="83" t="e">
        <f t="shared" si="67"/>
        <v>#NAME?</v>
      </c>
      <c r="L60" s="83" t="e">
        <f t="shared" si="67"/>
        <v>#NAME?</v>
      </c>
      <c r="M60" s="83" t="e">
        <f t="shared" si="67"/>
        <v>#NAME?</v>
      </c>
      <c r="N60" s="83" t="e">
        <f t="shared" si="67"/>
        <v>#NAME?</v>
      </c>
      <c r="O60" s="83" t="e">
        <f t="shared" si="67"/>
        <v>#NAME?</v>
      </c>
      <c r="P60" s="83" t="e">
        <f t="shared" si="67"/>
        <v>#NAME?</v>
      </c>
      <c r="Q60" s="83" t="e">
        <f t="shared" si="67"/>
        <v>#NAME?</v>
      </c>
      <c r="R60" s="83" t="e">
        <f t="shared" si="67"/>
        <v>#NAME?</v>
      </c>
      <c r="S60" s="83" t="e">
        <f t="shared" si="67"/>
        <v>#NAME?</v>
      </c>
      <c r="T60" s="83" t="e">
        <f t="shared" si="67"/>
        <v>#NAME?</v>
      </c>
      <c r="U60" s="83" t="e">
        <f t="shared" si="67"/>
        <v>#NAME?</v>
      </c>
      <c r="V60" s="83" t="e">
        <f t="shared" si="67"/>
        <v>#NAME?</v>
      </c>
      <c r="W60" s="83" t="e">
        <f t="shared" si="67"/>
        <v>#NAME?</v>
      </c>
      <c r="X60" s="83" t="e">
        <f t="shared" si="67"/>
        <v>#NAME?</v>
      </c>
      <c r="Y60" s="83" t="e">
        <f t="shared" si="67"/>
        <v>#NAME?</v>
      </c>
      <c r="Z60" s="83" t="e">
        <f t="shared" si="67"/>
        <v>#NAME?</v>
      </c>
      <c r="AA60" s="83" t="e">
        <f t="shared" si="67"/>
        <v>#NAME?</v>
      </c>
      <c r="AB60" s="83" t="e">
        <f t="shared" si="67"/>
        <v>#NAME?</v>
      </c>
      <c r="AC60" s="83" t="e">
        <f t="shared" si="67"/>
        <v>#NAME?</v>
      </c>
      <c r="AD60" s="83" t="e">
        <f t="shared" si="67"/>
        <v>#NAME?</v>
      </c>
      <c r="AE60" s="83" t="e">
        <f t="shared" si="67"/>
        <v>#NAME?</v>
      </c>
      <c r="AF60" s="83" t="e">
        <f t="shared" si="67"/>
        <v>#NAME?</v>
      </c>
      <c r="AG60" s="83" t="e">
        <f t="shared" si="67"/>
        <v>#NAME?</v>
      </c>
      <c r="AH60" s="83" t="e">
        <f t="shared" si="67"/>
        <v>#NAME?</v>
      </c>
      <c r="AI60" s="83" t="e">
        <f t="shared" si="67"/>
        <v>#NAME?</v>
      </c>
      <c r="AJ60" s="83" t="e">
        <f t="shared" si="67"/>
        <v>#NAME?</v>
      </c>
      <c r="AK60" s="83" t="e">
        <f t="shared" si="67"/>
        <v>#NAME?</v>
      </c>
      <c r="AL60" s="83" t="e">
        <f t="shared" si="67"/>
        <v>#NAME?</v>
      </c>
      <c r="AM60" s="83" t="e">
        <f t="shared" si="67"/>
        <v>#NAME?</v>
      </c>
      <c r="AN60" s="83" t="e">
        <f t="shared" si="67"/>
        <v>#NAME?</v>
      </c>
      <c r="AO60" s="83" t="e">
        <f t="shared" si="67"/>
        <v>#NAME?</v>
      </c>
      <c r="AP60" s="83" t="e">
        <f t="shared" si="67"/>
        <v>#NAME?</v>
      </c>
      <c r="AQ60" s="83" t="e">
        <f t="shared" si="67"/>
        <v>#NAME?</v>
      </c>
      <c r="AR60" s="83" t="e">
        <f t="shared" si="67"/>
        <v>#NAME?</v>
      </c>
      <c r="AS60" s="83" t="e">
        <f t="shared" si="67"/>
        <v>#NAME?</v>
      </c>
      <c r="AT60" s="83" t="e">
        <f t="shared" si="67"/>
        <v>#NAME?</v>
      </c>
      <c r="AU60" s="83" t="e">
        <f t="shared" si="67"/>
        <v>#NAME?</v>
      </c>
      <c r="AV60" s="83" t="e">
        <f t="shared" si="67"/>
        <v>#NAME?</v>
      </c>
      <c r="AW60" s="83" t="e">
        <f t="shared" si="67"/>
        <v>#NAME?</v>
      </c>
      <c r="AX60" s="83" t="e">
        <f t="shared" si="67"/>
        <v>#NAME?</v>
      </c>
      <c r="AY60" s="83" t="e">
        <f t="shared" si="67"/>
        <v>#NAME?</v>
      </c>
      <c r="AZ60" s="83" t="e">
        <f t="shared" si="67"/>
        <v>#NAME?</v>
      </c>
      <c r="BA60" s="83" t="e">
        <f t="shared" si="67"/>
        <v>#NAME?</v>
      </c>
      <c r="BB60" s="83" t="e">
        <f t="shared" si="67"/>
        <v>#NAME?</v>
      </c>
      <c r="BC60" s="83" t="e">
        <f t="shared" si="67"/>
        <v>#NAME?</v>
      </c>
      <c r="BD60" s="83" t="e">
        <f t="shared" si="67"/>
        <v>#NAME?</v>
      </c>
      <c r="BE60" s="83" t="e">
        <f t="shared" si="67"/>
        <v>#NAME?</v>
      </c>
      <c r="BF60" s="83" t="e">
        <f t="shared" si="67"/>
        <v>#NAME?</v>
      </c>
      <c r="BG60" s="83" t="e">
        <f t="shared" si="67"/>
        <v>#NAME?</v>
      </c>
      <c r="BH60" s="83" t="e">
        <f t="shared" si="67"/>
        <v>#NAME?</v>
      </c>
      <c r="BI60" s="83" t="e">
        <f t="shared" si="67"/>
        <v>#NAME?</v>
      </c>
      <c r="BJ60" s="83" t="e">
        <f t="shared" si="67"/>
        <v>#NAME?</v>
      </c>
      <c r="BK60" s="83" t="e">
        <f t="shared" si="67"/>
        <v>#NAME?</v>
      </c>
      <c r="BL60" s="83" t="e">
        <f t="shared" si="67"/>
        <v>#NAME?</v>
      </c>
      <c r="BM60" s="83" t="e">
        <f t="shared" si="67"/>
        <v>#NAME?</v>
      </c>
      <c r="BN60" s="83" t="e">
        <f t="shared" ref="BN60:DY60" si="68">BN62+BN63</f>
        <v>#NAME?</v>
      </c>
      <c r="BO60" s="83" t="e">
        <f t="shared" si="68"/>
        <v>#NAME?</v>
      </c>
      <c r="BP60" s="83" t="e">
        <f t="shared" si="68"/>
        <v>#NAME?</v>
      </c>
      <c r="BQ60" s="83" t="e">
        <f t="shared" si="68"/>
        <v>#NAME?</v>
      </c>
      <c r="BR60" s="83" t="e">
        <f t="shared" si="68"/>
        <v>#NAME?</v>
      </c>
      <c r="BS60" s="83" t="e">
        <f t="shared" si="68"/>
        <v>#NAME?</v>
      </c>
      <c r="BT60" s="83" t="e">
        <f t="shared" si="68"/>
        <v>#NAME?</v>
      </c>
      <c r="BU60" s="83" t="e">
        <f t="shared" si="68"/>
        <v>#NAME?</v>
      </c>
      <c r="BV60" s="83" t="e">
        <f t="shared" si="68"/>
        <v>#NAME?</v>
      </c>
      <c r="BW60" s="83" t="e">
        <f t="shared" si="68"/>
        <v>#NAME?</v>
      </c>
      <c r="BX60" s="83" t="e">
        <f t="shared" si="68"/>
        <v>#NAME?</v>
      </c>
      <c r="BY60" s="83" t="e">
        <f t="shared" si="68"/>
        <v>#NAME?</v>
      </c>
      <c r="BZ60" s="83" t="e">
        <f t="shared" si="68"/>
        <v>#NAME?</v>
      </c>
      <c r="CA60" s="83" t="e">
        <f t="shared" si="68"/>
        <v>#NAME?</v>
      </c>
      <c r="CB60" s="83" t="e">
        <f t="shared" si="68"/>
        <v>#NAME?</v>
      </c>
      <c r="CC60" s="83" t="e">
        <f t="shared" si="68"/>
        <v>#NAME?</v>
      </c>
      <c r="CD60" s="83" t="e">
        <f t="shared" si="68"/>
        <v>#NAME?</v>
      </c>
      <c r="CE60" s="83" t="e">
        <f t="shared" si="68"/>
        <v>#NAME?</v>
      </c>
      <c r="CF60" s="83" t="e">
        <f t="shared" si="68"/>
        <v>#NAME?</v>
      </c>
      <c r="CG60" s="83" t="e">
        <f t="shared" si="68"/>
        <v>#NAME?</v>
      </c>
      <c r="CH60" s="83" t="e">
        <f t="shared" si="68"/>
        <v>#NAME?</v>
      </c>
      <c r="CI60" s="83" t="e">
        <f t="shared" si="68"/>
        <v>#NAME?</v>
      </c>
      <c r="CJ60" s="83" t="e">
        <f t="shared" si="68"/>
        <v>#NAME?</v>
      </c>
      <c r="CK60" s="83" t="e">
        <f t="shared" si="68"/>
        <v>#NAME?</v>
      </c>
      <c r="CL60" s="83" t="e">
        <f t="shared" si="68"/>
        <v>#NAME?</v>
      </c>
      <c r="CM60" s="83" t="e">
        <f t="shared" si="68"/>
        <v>#NAME?</v>
      </c>
      <c r="CN60" s="83" t="e">
        <f t="shared" si="68"/>
        <v>#NAME?</v>
      </c>
      <c r="CO60" s="83" t="e">
        <f t="shared" si="68"/>
        <v>#NAME?</v>
      </c>
      <c r="CP60" s="83" t="e">
        <f t="shared" si="68"/>
        <v>#NAME?</v>
      </c>
      <c r="CQ60" s="83" t="e">
        <f t="shared" si="68"/>
        <v>#NAME?</v>
      </c>
      <c r="CR60" s="83" t="e">
        <f t="shared" si="68"/>
        <v>#NAME?</v>
      </c>
      <c r="CS60" s="83" t="e">
        <f t="shared" si="68"/>
        <v>#NAME?</v>
      </c>
      <c r="CT60" s="83" t="e">
        <f t="shared" si="68"/>
        <v>#NAME?</v>
      </c>
      <c r="CU60" s="83" t="e">
        <f t="shared" si="68"/>
        <v>#NAME?</v>
      </c>
      <c r="CV60" s="83" t="e">
        <f t="shared" si="68"/>
        <v>#NAME?</v>
      </c>
      <c r="CW60" s="83" t="e">
        <f t="shared" si="68"/>
        <v>#NAME?</v>
      </c>
      <c r="CX60" s="83" t="e">
        <f t="shared" si="68"/>
        <v>#NAME?</v>
      </c>
      <c r="CY60" s="83" t="e">
        <f t="shared" si="68"/>
        <v>#NAME?</v>
      </c>
      <c r="CZ60" s="83" t="e">
        <f t="shared" si="68"/>
        <v>#NAME?</v>
      </c>
      <c r="DA60" s="83" t="e">
        <f t="shared" si="68"/>
        <v>#NAME?</v>
      </c>
      <c r="DB60" s="83" t="e">
        <f t="shared" si="68"/>
        <v>#NAME?</v>
      </c>
      <c r="DC60" s="83" t="e">
        <f t="shared" si="68"/>
        <v>#NAME?</v>
      </c>
      <c r="DD60" s="83" t="e">
        <f t="shared" si="68"/>
        <v>#NAME?</v>
      </c>
      <c r="DE60" s="83" t="e">
        <f t="shared" si="68"/>
        <v>#NAME?</v>
      </c>
      <c r="DF60" s="83" t="e">
        <f t="shared" si="68"/>
        <v>#NAME?</v>
      </c>
      <c r="DG60" s="83" t="e">
        <f t="shared" si="68"/>
        <v>#NAME?</v>
      </c>
      <c r="DH60" s="83" t="e">
        <f t="shared" si="68"/>
        <v>#NAME?</v>
      </c>
      <c r="DI60" s="83" t="e">
        <f t="shared" si="68"/>
        <v>#NAME?</v>
      </c>
      <c r="DJ60" s="83" t="e">
        <f t="shared" si="68"/>
        <v>#NAME?</v>
      </c>
      <c r="DK60" s="83" t="e">
        <f t="shared" si="68"/>
        <v>#NAME?</v>
      </c>
      <c r="DL60" s="83" t="e">
        <f t="shared" si="68"/>
        <v>#NAME?</v>
      </c>
      <c r="DM60" s="83" t="e">
        <f t="shared" si="68"/>
        <v>#NAME?</v>
      </c>
      <c r="DN60" s="83" t="e">
        <f t="shared" si="68"/>
        <v>#NAME?</v>
      </c>
      <c r="DO60" s="83" t="e">
        <f t="shared" si="68"/>
        <v>#NAME?</v>
      </c>
      <c r="DP60" s="83" t="e">
        <f t="shared" si="68"/>
        <v>#NAME?</v>
      </c>
      <c r="DQ60" s="83" t="e">
        <f t="shared" si="68"/>
        <v>#NAME?</v>
      </c>
      <c r="DR60" s="83" t="e">
        <f t="shared" si="68"/>
        <v>#NAME?</v>
      </c>
      <c r="DS60" s="83" t="e">
        <f t="shared" si="68"/>
        <v>#NAME?</v>
      </c>
      <c r="DT60" s="83" t="e">
        <f t="shared" si="68"/>
        <v>#NAME?</v>
      </c>
      <c r="DU60" s="83" t="e">
        <f t="shared" si="68"/>
        <v>#NAME?</v>
      </c>
      <c r="DV60" s="83" t="e">
        <f t="shared" si="68"/>
        <v>#NAME?</v>
      </c>
      <c r="DW60" s="83" t="e">
        <f t="shared" si="68"/>
        <v>#NAME?</v>
      </c>
      <c r="DX60" s="83" t="e">
        <f t="shared" si="68"/>
        <v>#NAME?</v>
      </c>
      <c r="DY60" s="83" t="e">
        <f t="shared" si="68"/>
        <v>#NAME?</v>
      </c>
      <c r="DZ60" s="83" t="e">
        <f t="shared" ref="DZ60:GK60" si="69">DZ62+DZ63</f>
        <v>#NAME?</v>
      </c>
      <c r="EA60" s="83" t="e">
        <f t="shared" si="69"/>
        <v>#NAME?</v>
      </c>
      <c r="EB60" s="83" t="e">
        <f t="shared" si="69"/>
        <v>#NAME?</v>
      </c>
      <c r="EC60" s="83" t="e">
        <f t="shared" si="69"/>
        <v>#NAME?</v>
      </c>
      <c r="ED60" s="83" t="e">
        <f t="shared" si="69"/>
        <v>#NAME?</v>
      </c>
      <c r="EE60" s="83" t="e">
        <f t="shared" si="69"/>
        <v>#NAME?</v>
      </c>
      <c r="EF60" s="83" t="e">
        <f t="shared" si="69"/>
        <v>#NAME?</v>
      </c>
      <c r="EG60" s="83" t="e">
        <f t="shared" si="69"/>
        <v>#NAME?</v>
      </c>
      <c r="EH60" s="83" t="e">
        <f t="shared" si="69"/>
        <v>#NAME?</v>
      </c>
      <c r="EI60" s="83" t="e">
        <f t="shared" si="69"/>
        <v>#NAME?</v>
      </c>
      <c r="EJ60" s="83" t="e">
        <f t="shared" si="69"/>
        <v>#NAME?</v>
      </c>
      <c r="EK60" s="83" t="e">
        <f t="shared" si="69"/>
        <v>#NAME?</v>
      </c>
      <c r="EL60" s="83" t="e">
        <f t="shared" si="69"/>
        <v>#NAME?</v>
      </c>
      <c r="EM60" s="83" t="e">
        <f t="shared" si="69"/>
        <v>#NAME?</v>
      </c>
      <c r="EN60" s="83" t="e">
        <f t="shared" si="69"/>
        <v>#NAME?</v>
      </c>
      <c r="EO60" s="83" t="e">
        <f t="shared" si="69"/>
        <v>#NAME?</v>
      </c>
      <c r="EP60" s="83" t="e">
        <f t="shared" si="69"/>
        <v>#NAME?</v>
      </c>
      <c r="EQ60" s="83" t="e">
        <f t="shared" si="69"/>
        <v>#NAME?</v>
      </c>
      <c r="ER60" s="83" t="e">
        <f t="shared" si="69"/>
        <v>#NAME?</v>
      </c>
      <c r="ES60" s="83" t="e">
        <f t="shared" si="69"/>
        <v>#NAME?</v>
      </c>
      <c r="ET60" s="83" t="e">
        <f t="shared" si="69"/>
        <v>#NAME?</v>
      </c>
      <c r="EU60" s="83" t="e">
        <f t="shared" si="69"/>
        <v>#NAME?</v>
      </c>
      <c r="EV60" s="83" t="e">
        <f t="shared" si="69"/>
        <v>#NAME?</v>
      </c>
      <c r="EW60" s="83" t="e">
        <f t="shared" si="69"/>
        <v>#NAME?</v>
      </c>
      <c r="EX60" s="83" t="e">
        <f t="shared" si="69"/>
        <v>#NAME?</v>
      </c>
      <c r="EY60" s="83" t="e">
        <f t="shared" si="69"/>
        <v>#NAME?</v>
      </c>
      <c r="EZ60" s="83" t="e">
        <f t="shared" si="69"/>
        <v>#NAME?</v>
      </c>
      <c r="FA60" s="83" t="e">
        <f t="shared" si="69"/>
        <v>#NAME?</v>
      </c>
      <c r="FB60" s="83" t="e">
        <f t="shared" si="69"/>
        <v>#NAME?</v>
      </c>
      <c r="FC60" s="83" t="e">
        <f t="shared" si="69"/>
        <v>#NAME?</v>
      </c>
      <c r="FD60" s="83" t="e">
        <f t="shared" si="69"/>
        <v>#NAME?</v>
      </c>
      <c r="FE60" s="83" t="e">
        <f t="shared" si="69"/>
        <v>#NAME?</v>
      </c>
      <c r="FF60" s="83" t="e">
        <f t="shared" si="69"/>
        <v>#NAME?</v>
      </c>
      <c r="FG60" s="83" t="e">
        <f t="shared" si="69"/>
        <v>#NAME?</v>
      </c>
      <c r="FH60" s="83" t="e">
        <f t="shared" si="69"/>
        <v>#NAME?</v>
      </c>
      <c r="FI60" s="83" t="e">
        <f t="shared" si="69"/>
        <v>#NAME?</v>
      </c>
      <c r="FJ60" s="83" t="e">
        <f t="shared" si="69"/>
        <v>#NAME?</v>
      </c>
      <c r="FK60" s="83" t="e">
        <f t="shared" si="69"/>
        <v>#NAME?</v>
      </c>
      <c r="FL60" s="83" t="e">
        <f t="shared" si="69"/>
        <v>#NAME?</v>
      </c>
      <c r="FM60" s="83" t="e">
        <f t="shared" si="69"/>
        <v>#NAME?</v>
      </c>
      <c r="FN60" s="83" t="e">
        <f t="shared" si="69"/>
        <v>#NAME?</v>
      </c>
      <c r="FO60" s="83" t="e">
        <f t="shared" si="69"/>
        <v>#NAME?</v>
      </c>
      <c r="FP60" s="83" t="e">
        <f t="shared" si="69"/>
        <v>#NAME?</v>
      </c>
      <c r="FQ60" s="83" t="e">
        <f t="shared" si="69"/>
        <v>#NAME?</v>
      </c>
      <c r="FR60" s="83" t="e">
        <f t="shared" si="69"/>
        <v>#NAME?</v>
      </c>
      <c r="FS60" s="83" t="e">
        <f t="shared" si="69"/>
        <v>#NAME?</v>
      </c>
      <c r="FT60" s="83" t="e">
        <f t="shared" si="69"/>
        <v>#NAME?</v>
      </c>
      <c r="FU60" s="83" t="e">
        <f t="shared" si="69"/>
        <v>#NAME?</v>
      </c>
      <c r="FV60" s="83" t="e">
        <f t="shared" si="69"/>
        <v>#NAME?</v>
      </c>
      <c r="FW60" s="83" t="e">
        <f t="shared" si="69"/>
        <v>#NAME?</v>
      </c>
      <c r="FX60" s="83" t="e">
        <f t="shared" si="69"/>
        <v>#NAME?</v>
      </c>
      <c r="FY60" s="83" t="e">
        <f t="shared" si="69"/>
        <v>#NAME?</v>
      </c>
      <c r="FZ60" s="83" t="e">
        <f t="shared" si="69"/>
        <v>#NAME?</v>
      </c>
      <c r="GA60" s="83" t="e">
        <f t="shared" si="69"/>
        <v>#NAME?</v>
      </c>
      <c r="GB60" s="83" t="e">
        <f t="shared" si="69"/>
        <v>#NAME?</v>
      </c>
      <c r="GC60" s="83" t="e">
        <f t="shared" si="69"/>
        <v>#NAME?</v>
      </c>
      <c r="GD60" s="83" t="e">
        <f t="shared" si="69"/>
        <v>#NAME?</v>
      </c>
      <c r="GE60" s="83" t="e">
        <f t="shared" si="69"/>
        <v>#NAME?</v>
      </c>
      <c r="GF60" s="83" t="e">
        <f t="shared" si="69"/>
        <v>#NAME?</v>
      </c>
      <c r="GG60" s="83" t="e">
        <f t="shared" si="69"/>
        <v>#NAME?</v>
      </c>
      <c r="GH60" s="83" t="e">
        <f t="shared" si="69"/>
        <v>#NAME?</v>
      </c>
      <c r="GI60" s="83" t="e">
        <f t="shared" si="69"/>
        <v>#NAME?</v>
      </c>
      <c r="GJ60" s="83" t="e">
        <f t="shared" si="69"/>
        <v>#NAME?</v>
      </c>
      <c r="GK60" s="83" t="e">
        <f t="shared" si="69"/>
        <v>#NAME?</v>
      </c>
      <c r="GL60" s="83" t="e">
        <f t="shared" ref="GL60:HI60" si="70">GL62+GL63</f>
        <v>#NAME?</v>
      </c>
      <c r="GM60" s="83" t="e">
        <f t="shared" si="70"/>
        <v>#NAME?</v>
      </c>
      <c r="GN60" s="83" t="e">
        <f t="shared" si="70"/>
        <v>#NAME?</v>
      </c>
      <c r="GO60" s="83" t="e">
        <f t="shared" si="70"/>
        <v>#NAME?</v>
      </c>
      <c r="GP60" s="83" t="e">
        <f t="shared" si="70"/>
        <v>#NAME?</v>
      </c>
      <c r="GQ60" s="83" t="e">
        <f t="shared" si="70"/>
        <v>#NAME?</v>
      </c>
      <c r="GR60" s="83" t="e">
        <f t="shared" si="70"/>
        <v>#NAME?</v>
      </c>
      <c r="GS60" s="83" t="e">
        <f t="shared" si="70"/>
        <v>#NAME?</v>
      </c>
      <c r="GT60" s="83" t="e">
        <f t="shared" si="70"/>
        <v>#NAME?</v>
      </c>
      <c r="GU60" s="83" t="e">
        <f t="shared" si="70"/>
        <v>#NAME?</v>
      </c>
      <c r="GV60" s="83" t="e">
        <f t="shared" si="70"/>
        <v>#NAME?</v>
      </c>
      <c r="GW60" s="83" t="e">
        <f t="shared" si="70"/>
        <v>#NAME?</v>
      </c>
      <c r="GX60" s="83" t="e">
        <f t="shared" si="70"/>
        <v>#NAME?</v>
      </c>
      <c r="GY60" s="83" t="e">
        <f t="shared" si="70"/>
        <v>#NAME?</v>
      </c>
      <c r="GZ60" s="83" t="e">
        <f t="shared" si="70"/>
        <v>#NAME?</v>
      </c>
      <c r="HA60" s="83" t="e">
        <f t="shared" si="70"/>
        <v>#NAME?</v>
      </c>
      <c r="HB60" s="83" t="e">
        <f t="shared" si="70"/>
        <v>#NAME?</v>
      </c>
      <c r="HC60" s="83" t="e">
        <f t="shared" si="70"/>
        <v>#NAME?</v>
      </c>
      <c r="HD60" s="83" t="e">
        <f t="shared" si="70"/>
        <v>#NAME?</v>
      </c>
      <c r="HE60" s="83" t="e">
        <f t="shared" si="70"/>
        <v>#NAME?</v>
      </c>
      <c r="HF60" s="83" t="e">
        <f t="shared" si="70"/>
        <v>#NAME?</v>
      </c>
      <c r="HG60" s="83" t="e">
        <f t="shared" si="70"/>
        <v>#NAME?</v>
      </c>
      <c r="HH60" s="83" t="e">
        <f t="shared" si="70"/>
        <v>#NAME?</v>
      </c>
      <c r="HI60" s="83" t="e">
        <f t="shared" si="70"/>
        <v>#NAME?</v>
      </c>
    </row>
    <row r="61" spans="1:217" x14ac:dyDescent="0.2">
      <c r="A61" s="29" t="s">
        <v>108</v>
      </c>
      <c r="B61" s="77">
        <f t="shared" ref="B61:BM61" si="71">IF(B58&lt;=0,0,B58)</f>
        <v>0</v>
      </c>
      <c r="C61" s="77">
        <f t="shared" si="71"/>
        <v>0</v>
      </c>
      <c r="D61" s="77">
        <f t="shared" si="71"/>
        <v>0</v>
      </c>
      <c r="E61" s="77">
        <f t="shared" si="71"/>
        <v>0</v>
      </c>
      <c r="F61" s="77">
        <f t="shared" si="71"/>
        <v>0</v>
      </c>
      <c r="G61" s="77">
        <f t="shared" si="71"/>
        <v>0</v>
      </c>
      <c r="H61" s="77" t="e">
        <f t="shared" si="71"/>
        <v>#NAME?</v>
      </c>
      <c r="I61" s="77" t="e">
        <f t="shared" si="71"/>
        <v>#NAME?</v>
      </c>
      <c r="J61" s="77" t="e">
        <f t="shared" si="71"/>
        <v>#NAME?</v>
      </c>
      <c r="K61" s="77" t="e">
        <f t="shared" si="71"/>
        <v>#NAME?</v>
      </c>
      <c r="L61" s="77" t="e">
        <f t="shared" si="71"/>
        <v>#NAME?</v>
      </c>
      <c r="M61" s="77" t="e">
        <f t="shared" si="71"/>
        <v>#NAME?</v>
      </c>
      <c r="N61" s="77" t="e">
        <f t="shared" si="71"/>
        <v>#NAME?</v>
      </c>
      <c r="O61" s="77" t="e">
        <f t="shared" si="71"/>
        <v>#NAME?</v>
      </c>
      <c r="P61" s="77" t="e">
        <f t="shared" si="71"/>
        <v>#NAME?</v>
      </c>
      <c r="Q61" s="77" t="e">
        <f t="shared" si="71"/>
        <v>#NAME?</v>
      </c>
      <c r="R61" s="77" t="e">
        <f t="shared" si="71"/>
        <v>#NAME?</v>
      </c>
      <c r="S61" s="77" t="e">
        <f t="shared" si="71"/>
        <v>#NAME?</v>
      </c>
      <c r="T61" s="77" t="e">
        <f t="shared" si="71"/>
        <v>#NAME?</v>
      </c>
      <c r="U61" s="77" t="e">
        <f t="shared" si="71"/>
        <v>#NAME?</v>
      </c>
      <c r="V61" s="77" t="e">
        <f t="shared" si="71"/>
        <v>#NAME?</v>
      </c>
      <c r="W61" s="77" t="e">
        <f t="shared" si="71"/>
        <v>#NAME?</v>
      </c>
      <c r="X61" s="77" t="e">
        <f t="shared" si="71"/>
        <v>#NAME?</v>
      </c>
      <c r="Y61" s="77" t="e">
        <f t="shared" si="71"/>
        <v>#NAME?</v>
      </c>
      <c r="Z61" s="77" t="e">
        <f t="shared" si="71"/>
        <v>#NAME?</v>
      </c>
      <c r="AA61" s="77" t="e">
        <f t="shared" si="71"/>
        <v>#NAME?</v>
      </c>
      <c r="AB61" s="77" t="e">
        <f t="shared" si="71"/>
        <v>#NAME?</v>
      </c>
      <c r="AC61" s="77" t="e">
        <f t="shared" si="71"/>
        <v>#NAME?</v>
      </c>
      <c r="AD61" s="77" t="e">
        <f t="shared" si="71"/>
        <v>#NAME?</v>
      </c>
      <c r="AE61" s="77" t="e">
        <f t="shared" si="71"/>
        <v>#NAME?</v>
      </c>
      <c r="AF61" s="77" t="e">
        <f t="shared" si="71"/>
        <v>#NAME?</v>
      </c>
      <c r="AG61" s="77" t="e">
        <f t="shared" si="71"/>
        <v>#NAME?</v>
      </c>
      <c r="AH61" s="77" t="e">
        <f t="shared" si="71"/>
        <v>#NAME?</v>
      </c>
      <c r="AI61" s="77" t="e">
        <f t="shared" si="71"/>
        <v>#NAME?</v>
      </c>
      <c r="AJ61" s="77" t="e">
        <f t="shared" si="71"/>
        <v>#NAME?</v>
      </c>
      <c r="AK61" s="77" t="e">
        <f t="shared" si="71"/>
        <v>#NAME?</v>
      </c>
      <c r="AL61" s="77" t="e">
        <f t="shared" si="71"/>
        <v>#NAME?</v>
      </c>
      <c r="AM61" s="77" t="e">
        <f t="shared" si="71"/>
        <v>#NAME?</v>
      </c>
      <c r="AN61" s="77" t="e">
        <f t="shared" si="71"/>
        <v>#NAME?</v>
      </c>
      <c r="AO61" s="77" t="e">
        <f t="shared" si="71"/>
        <v>#NAME?</v>
      </c>
      <c r="AP61" s="77" t="e">
        <f t="shared" si="71"/>
        <v>#NAME?</v>
      </c>
      <c r="AQ61" s="77" t="e">
        <f t="shared" si="71"/>
        <v>#NAME?</v>
      </c>
      <c r="AR61" s="77" t="e">
        <f t="shared" si="71"/>
        <v>#NAME?</v>
      </c>
      <c r="AS61" s="77" t="e">
        <f t="shared" si="71"/>
        <v>#NAME?</v>
      </c>
      <c r="AT61" s="77" t="e">
        <f t="shared" si="71"/>
        <v>#NAME?</v>
      </c>
      <c r="AU61" s="77" t="e">
        <f t="shared" si="71"/>
        <v>#NAME?</v>
      </c>
      <c r="AV61" s="77" t="e">
        <f t="shared" si="71"/>
        <v>#NAME?</v>
      </c>
      <c r="AW61" s="77" t="e">
        <f t="shared" si="71"/>
        <v>#NAME?</v>
      </c>
      <c r="AX61" s="77" t="e">
        <f t="shared" si="71"/>
        <v>#NAME?</v>
      </c>
      <c r="AY61" s="77" t="e">
        <f t="shared" si="71"/>
        <v>#NAME?</v>
      </c>
      <c r="AZ61" s="77" t="e">
        <f t="shared" si="71"/>
        <v>#NAME?</v>
      </c>
      <c r="BA61" s="77" t="e">
        <f t="shared" si="71"/>
        <v>#NAME?</v>
      </c>
      <c r="BB61" s="77" t="e">
        <f t="shared" si="71"/>
        <v>#NAME?</v>
      </c>
      <c r="BC61" s="77" t="e">
        <f t="shared" si="71"/>
        <v>#NAME?</v>
      </c>
      <c r="BD61" s="77" t="e">
        <f t="shared" si="71"/>
        <v>#NAME?</v>
      </c>
      <c r="BE61" s="77" t="e">
        <f t="shared" si="71"/>
        <v>#NAME?</v>
      </c>
      <c r="BF61" s="77" t="e">
        <f t="shared" si="71"/>
        <v>#NAME?</v>
      </c>
      <c r="BG61" s="77" t="e">
        <f t="shared" si="71"/>
        <v>#NAME?</v>
      </c>
      <c r="BH61" s="77" t="e">
        <f t="shared" si="71"/>
        <v>#NAME?</v>
      </c>
      <c r="BI61" s="77" t="e">
        <f t="shared" si="71"/>
        <v>#NAME?</v>
      </c>
      <c r="BJ61" s="77" t="e">
        <f t="shared" si="71"/>
        <v>#NAME?</v>
      </c>
      <c r="BK61" s="77" t="e">
        <f t="shared" si="71"/>
        <v>#NAME?</v>
      </c>
      <c r="BL61" s="77" t="e">
        <f t="shared" si="71"/>
        <v>#NAME?</v>
      </c>
      <c r="BM61" s="77" t="e">
        <f t="shared" si="71"/>
        <v>#NAME?</v>
      </c>
      <c r="BN61" s="77" t="e">
        <f t="shared" ref="BN61:DY61" si="72">IF(BN58&lt;=0,0,BN58)</f>
        <v>#NAME?</v>
      </c>
      <c r="BO61" s="77" t="e">
        <f t="shared" si="72"/>
        <v>#NAME?</v>
      </c>
      <c r="BP61" s="77" t="e">
        <f t="shared" si="72"/>
        <v>#NAME?</v>
      </c>
      <c r="BQ61" s="77" t="e">
        <f t="shared" si="72"/>
        <v>#NAME?</v>
      </c>
      <c r="BR61" s="77" t="e">
        <f t="shared" si="72"/>
        <v>#NAME?</v>
      </c>
      <c r="BS61" s="77" t="e">
        <f t="shared" si="72"/>
        <v>#NAME?</v>
      </c>
      <c r="BT61" s="77" t="e">
        <f t="shared" si="72"/>
        <v>#NAME?</v>
      </c>
      <c r="BU61" s="77" t="e">
        <f t="shared" si="72"/>
        <v>#NAME?</v>
      </c>
      <c r="BV61" s="77" t="e">
        <f t="shared" si="72"/>
        <v>#NAME?</v>
      </c>
      <c r="BW61" s="77" t="e">
        <f t="shared" si="72"/>
        <v>#NAME?</v>
      </c>
      <c r="BX61" s="77" t="e">
        <f t="shared" si="72"/>
        <v>#NAME?</v>
      </c>
      <c r="BY61" s="77" t="e">
        <f t="shared" si="72"/>
        <v>#NAME?</v>
      </c>
      <c r="BZ61" s="77" t="e">
        <f t="shared" si="72"/>
        <v>#NAME?</v>
      </c>
      <c r="CA61" s="77" t="e">
        <f t="shared" si="72"/>
        <v>#NAME?</v>
      </c>
      <c r="CB61" s="77" t="e">
        <f t="shared" si="72"/>
        <v>#NAME?</v>
      </c>
      <c r="CC61" s="77" t="e">
        <f t="shared" si="72"/>
        <v>#NAME?</v>
      </c>
      <c r="CD61" s="77" t="e">
        <f t="shared" si="72"/>
        <v>#NAME?</v>
      </c>
      <c r="CE61" s="77" t="e">
        <f t="shared" si="72"/>
        <v>#NAME?</v>
      </c>
      <c r="CF61" s="77" t="e">
        <f t="shared" si="72"/>
        <v>#NAME?</v>
      </c>
      <c r="CG61" s="77" t="e">
        <f t="shared" si="72"/>
        <v>#NAME?</v>
      </c>
      <c r="CH61" s="77" t="e">
        <f t="shared" si="72"/>
        <v>#NAME?</v>
      </c>
      <c r="CI61" s="77" t="e">
        <f t="shared" si="72"/>
        <v>#NAME?</v>
      </c>
      <c r="CJ61" s="77" t="e">
        <f t="shared" si="72"/>
        <v>#NAME?</v>
      </c>
      <c r="CK61" s="77" t="e">
        <f t="shared" si="72"/>
        <v>#NAME?</v>
      </c>
      <c r="CL61" s="77" t="e">
        <f t="shared" si="72"/>
        <v>#NAME?</v>
      </c>
      <c r="CM61" s="77" t="e">
        <f t="shared" si="72"/>
        <v>#NAME?</v>
      </c>
      <c r="CN61" s="77" t="e">
        <f t="shared" si="72"/>
        <v>#NAME?</v>
      </c>
      <c r="CO61" s="77" t="e">
        <f t="shared" si="72"/>
        <v>#NAME?</v>
      </c>
      <c r="CP61" s="77" t="e">
        <f t="shared" si="72"/>
        <v>#NAME?</v>
      </c>
      <c r="CQ61" s="77" t="e">
        <f t="shared" si="72"/>
        <v>#NAME?</v>
      </c>
      <c r="CR61" s="77" t="e">
        <f t="shared" si="72"/>
        <v>#NAME?</v>
      </c>
      <c r="CS61" s="77" t="e">
        <f t="shared" si="72"/>
        <v>#NAME?</v>
      </c>
      <c r="CT61" s="77" t="e">
        <f t="shared" si="72"/>
        <v>#NAME?</v>
      </c>
      <c r="CU61" s="77" t="e">
        <f t="shared" si="72"/>
        <v>#NAME?</v>
      </c>
      <c r="CV61" s="77" t="e">
        <f t="shared" si="72"/>
        <v>#NAME?</v>
      </c>
      <c r="CW61" s="77" t="e">
        <f t="shared" si="72"/>
        <v>#NAME?</v>
      </c>
      <c r="CX61" s="77" t="e">
        <f t="shared" si="72"/>
        <v>#NAME?</v>
      </c>
      <c r="CY61" s="77" t="e">
        <f t="shared" si="72"/>
        <v>#NAME?</v>
      </c>
      <c r="CZ61" s="77" t="e">
        <f t="shared" si="72"/>
        <v>#NAME?</v>
      </c>
      <c r="DA61" s="77" t="e">
        <f t="shared" si="72"/>
        <v>#NAME?</v>
      </c>
      <c r="DB61" s="77" t="e">
        <f t="shared" si="72"/>
        <v>#NAME?</v>
      </c>
      <c r="DC61" s="77" t="e">
        <f t="shared" si="72"/>
        <v>#NAME?</v>
      </c>
      <c r="DD61" s="77" t="e">
        <f t="shared" si="72"/>
        <v>#NAME?</v>
      </c>
      <c r="DE61" s="77" t="e">
        <f t="shared" si="72"/>
        <v>#NAME?</v>
      </c>
      <c r="DF61" s="77" t="e">
        <f t="shared" si="72"/>
        <v>#NAME?</v>
      </c>
      <c r="DG61" s="77" t="e">
        <f t="shared" si="72"/>
        <v>#NAME?</v>
      </c>
      <c r="DH61" s="77" t="e">
        <f t="shared" si="72"/>
        <v>#NAME?</v>
      </c>
      <c r="DI61" s="77" t="e">
        <f t="shared" si="72"/>
        <v>#NAME?</v>
      </c>
      <c r="DJ61" s="77" t="e">
        <f t="shared" si="72"/>
        <v>#NAME?</v>
      </c>
      <c r="DK61" s="77" t="e">
        <f t="shared" si="72"/>
        <v>#NAME?</v>
      </c>
      <c r="DL61" s="77" t="e">
        <f t="shared" si="72"/>
        <v>#NAME?</v>
      </c>
      <c r="DM61" s="77" t="e">
        <f t="shared" si="72"/>
        <v>#NAME?</v>
      </c>
      <c r="DN61" s="77" t="e">
        <f t="shared" si="72"/>
        <v>#NAME?</v>
      </c>
      <c r="DO61" s="77" t="e">
        <f t="shared" si="72"/>
        <v>#NAME?</v>
      </c>
      <c r="DP61" s="77" t="e">
        <f t="shared" si="72"/>
        <v>#NAME?</v>
      </c>
      <c r="DQ61" s="77" t="e">
        <f t="shared" si="72"/>
        <v>#NAME?</v>
      </c>
      <c r="DR61" s="77" t="e">
        <f t="shared" si="72"/>
        <v>#NAME?</v>
      </c>
      <c r="DS61" s="77" t="e">
        <f t="shared" si="72"/>
        <v>#NAME?</v>
      </c>
      <c r="DT61" s="77" t="e">
        <f t="shared" si="72"/>
        <v>#NAME?</v>
      </c>
      <c r="DU61" s="77" t="e">
        <f t="shared" si="72"/>
        <v>#NAME?</v>
      </c>
      <c r="DV61" s="77" t="e">
        <f t="shared" si="72"/>
        <v>#NAME?</v>
      </c>
      <c r="DW61" s="77" t="e">
        <f t="shared" si="72"/>
        <v>#NAME?</v>
      </c>
      <c r="DX61" s="77" t="e">
        <f t="shared" si="72"/>
        <v>#NAME?</v>
      </c>
      <c r="DY61" s="77" t="e">
        <f t="shared" si="72"/>
        <v>#NAME?</v>
      </c>
      <c r="DZ61" s="77" t="e">
        <f t="shared" ref="DZ61:GK61" si="73">IF(DZ58&lt;=0,0,DZ58)</f>
        <v>#NAME?</v>
      </c>
      <c r="EA61" s="77" t="e">
        <f t="shared" si="73"/>
        <v>#NAME?</v>
      </c>
      <c r="EB61" s="77" t="e">
        <f t="shared" si="73"/>
        <v>#NAME?</v>
      </c>
      <c r="EC61" s="77" t="e">
        <f t="shared" si="73"/>
        <v>#NAME?</v>
      </c>
      <c r="ED61" s="77" t="e">
        <f t="shared" si="73"/>
        <v>#NAME?</v>
      </c>
      <c r="EE61" s="77" t="e">
        <f t="shared" si="73"/>
        <v>#NAME?</v>
      </c>
      <c r="EF61" s="77" t="e">
        <f t="shared" si="73"/>
        <v>#NAME?</v>
      </c>
      <c r="EG61" s="77" t="e">
        <f t="shared" si="73"/>
        <v>#NAME?</v>
      </c>
      <c r="EH61" s="77" t="e">
        <f t="shared" si="73"/>
        <v>#NAME?</v>
      </c>
      <c r="EI61" s="77" t="e">
        <f t="shared" si="73"/>
        <v>#NAME?</v>
      </c>
      <c r="EJ61" s="77" t="e">
        <f t="shared" si="73"/>
        <v>#NAME?</v>
      </c>
      <c r="EK61" s="77" t="e">
        <f t="shared" si="73"/>
        <v>#NAME?</v>
      </c>
      <c r="EL61" s="77" t="e">
        <f t="shared" si="73"/>
        <v>#NAME?</v>
      </c>
      <c r="EM61" s="77" t="e">
        <f t="shared" si="73"/>
        <v>#NAME?</v>
      </c>
      <c r="EN61" s="77" t="e">
        <f t="shared" si="73"/>
        <v>#NAME?</v>
      </c>
      <c r="EO61" s="77" t="e">
        <f t="shared" si="73"/>
        <v>#NAME?</v>
      </c>
      <c r="EP61" s="77" t="e">
        <f t="shared" si="73"/>
        <v>#NAME?</v>
      </c>
      <c r="EQ61" s="77" t="e">
        <f t="shared" si="73"/>
        <v>#NAME?</v>
      </c>
      <c r="ER61" s="77" t="e">
        <f t="shared" si="73"/>
        <v>#NAME?</v>
      </c>
      <c r="ES61" s="77" t="e">
        <f t="shared" si="73"/>
        <v>#NAME?</v>
      </c>
      <c r="ET61" s="77" t="e">
        <f t="shared" si="73"/>
        <v>#NAME?</v>
      </c>
      <c r="EU61" s="77" t="e">
        <f t="shared" si="73"/>
        <v>#NAME?</v>
      </c>
      <c r="EV61" s="77" t="e">
        <f t="shared" si="73"/>
        <v>#NAME?</v>
      </c>
      <c r="EW61" s="77" t="e">
        <f t="shared" si="73"/>
        <v>#NAME?</v>
      </c>
      <c r="EX61" s="77" t="e">
        <f t="shared" si="73"/>
        <v>#NAME?</v>
      </c>
      <c r="EY61" s="77" t="e">
        <f t="shared" si="73"/>
        <v>#NAME?</v>
      </c>
      <c r="EZ61" s="77" t="e">
        <f t="shared" si="73"/>
        <v>#NAME?</v>
      </c>
      <c r="FA61" s="77" t="e">
        <f t="shared" si="73"/>
        <v>#NAME?</v>
      </c>
      <c r="FB61" s="77" t="e">
        <f t="shared" si="73"/>
        <v>#NAME?</v>
      </c>
      <c r="FC61" s="77" t="e">
        <f t="shared" si="73"/>
        <v>#NAME?</v>
      </c>
      <c r="FD61" s="77" t="e">
        <f t="shared" si="73"/>
        <v>#NAME?</v>
      </c>
      <c r="FE61" s="77" t="e">
        <f t="shared" si="73"/>
        <v>#NAME?</v>
      </c>
      <c r="FF61" s="77" t="e">
        <f t="shared" si="73"/>
        <v>#NAME?</v>
      </c>
      <c r="FG61" s="77" t="e">
        <f t="shared" si="73"/>
        <v>#NAME?</v>
      </c>
      <c r="FH61" s="77" t="e">
        <f t="shared" si="73"/>
        <v>#NAME?</v>
      </c>
      <c r="FI61" s="77" t="e">
        <f t="shared" si="73"/>
        <v>#NAME?</v>
      </c>
      <c r="FJ61" s="77" t="e">
        <f t="shared" si="73"/>
        <v>#NAME?</v>
      </c>
      <c r="FK61" s="77" t="e">
        <f t="shared" si="73"/>
        <v>#NAME?</v>
      </c>
      <c r="FL61" s="77" t="e">
        <f t="shared" si="73"/>
        <v>#NAME?</v>
      </c>
      <c r="FM61" s="77" t="e">
        <f t="shared" si="73"/>
        <v>#NAME?</v>
      </c>
      <c r="FN61" s="77" t="e">
        <f t="shared" si="73"/>
        <v>#NAME?</v>
      </c>
      <c r="FO61" s="77" t="e">
        <f t="shared" si="73"/>
        <v>#NAME?</v>
      </c>
      <c r="FP61" s="77" t="e">
        <f t="shared" si="73"/>
        <v>#NAME?</v>
      </c>
      <c r="FQ61" s="77" t="e">
        <f t="shared" si="73"/>
        <v>#NAME?</v>
      </c>
      <c r="FR61" s="77" t="e">
        <f t="shared" si="73"/>
        <v>#NAME?</v>
      </c>
      <c r="FS61" s="77" t="e">
        <f t="shared" si="73"/>
        <v>#NAME?</v>
      </c>
      <c r="FT61" s="77" t="e">
        <f t="shared" si="73"/>
        <v>#NAME?</v>
      </c>
      <c r="FU61" s="77" t="e">
        <f t="shared" si="73"/>
        <v>#NAME?</v>
      </c>
      <c r="FV61" s="77" t="e">
        <f t="shared" si="73"/>
        <v>#NAME?</v>
      </c>
      <c r="FW61" s="77" t="e">
        <f t="shared" si="73"/>
        <v>#NAME?</v>
      </c>
      <c r="FX61" s="77" t="e">
        <f t="shared" si="73"/>
        <v>#NAME?</v>
      </c>
      <c r="FY61" s="77" t="e">
        <f t="shared" si="73"/>
        <v>#NAME?</v>
      </c>
      <c r="FZ61" s="77" t="e">
        <f t="shared" si="73"/>
        <v>#NAME?</v>
      </c>
      <c r="GA61" s="77" t="e">
        <f t="shared" si="73"/>
        <v>#NAME?</v>
      </c>
      <c r="GB61" s="77" t="e">
        <f t="shared" si="73"/>
        <v>#NAME?</v>
      </c>
      <c r="GC61" s="77" t="e">
        <f t="shared" si="73"/>
        <v>#NAME?</v>
      </c>
      <c r="GD61" s="77" t="e">
        <f t="shared" si="73"/>
        <v>#NAME?</v>
      </c>
      <c r="GE61" s="77" t="e">
        <f t="shared" si="73"/>
        <v>#NAME?</v>
      </c>
      <c r="GF61" s="77" t="e">
        <f t="shared" si="73"/>
        <v>#NAME?</v>
      </c>
      <c r="GG61" s="77" t="e">
        <f t="shared" si="73"/>
        <v>#NAME?</v>
      </c>
      <c r="GH61" s="77" t="e">
        <f t="shared" si="73"/>
        <v>#NAME?</v>
      </c>
      <c r="GI61" s="77" t="e">
        <f t="shared" si="73"/>
        <v>#NAME?</v>
      </c>
      <c r="GJ61" s="77" t="e">
        <f t="shared" si="73"/>
        <v>#NAME?</v>
      </c>
      <c r="GK61" s="77" t="e">
        <f t="shared" si="73"/>
        <v>#NAME?</v>
      </c>
      <c r="GL61" s="77" t="e">
        <f t="shared" ref="GL61:HI61" si="74">IF(GL58&lt;=0,0,GL58)</f>
        <v>#NAME?</v>
      </c>
      <c r="GM61" s="77" t="e">
        <f t="shared" si="74"/>
        <v>#NAME?</v>
      </c>
      <c r="GN61" s="77" t="e">
        <f t="shared" si="74"/>
        <v>#NAME?</v>
      </c>
      <c r="GO61" s="77" t="e">
        <f t="shared" si="74"/>
        <v>#NAME?</v>
      </c>
      <c r="GP61" s="77" t="e">
        <f t="shared" si="74"/>
        <v>#NAME?</v>
      </c>
      <c r="GQ61" s="77" t="e">
        <f t="shared" si="74"/>
        <v>#NAME?</v>
      </c>
      <c r="GR61" s="77" t="e">
        <f t="shared" si="74"/>
        <v>#NAME?</v>
      </c>
      <c r="GS61" s="77" t="e">
        <f t="shared" si="74"/>
        <v>#NAME?</v>
      </c>
      <c r="GT61" s="77" t="e">
        <f t="shared" si="74"/>
        <v>#NAME?</v>
      </c>
      <c r="GU61" s="77" t="e">
        <f t="shared" si="74"/>
        <v>#NAME?</v>
      </c>
      <c r="GV61" s="77" t="e">
        <f t="shared" si="74"/>
        <v>#NAME?</v>
      </c>
      <c r="GW61" s="77" t="e">
        <f t="shared" si="74"/>
        <v>#NAME?</v>
      </c>
      <c r="GX61" s="77" t="e">
        <f t="shared" si="74"/>
        <v>#NAME?</v>
      </c>
      <c r="GY61" s="77" t="e">
        <f t="shared" si="74"/>
        <v>#NAME?</v>
      </c>
      <c r="GZ61" s="77" t="e">
        <f t="shared" si="74"/>
        <v>#NAME?</v>
      </c>
      <c r="HA61" s="77" t="e">
        <f t="shared" si="74"/>
        <v>#NAME?</v>
      </c>
      <c r="HB61" s="77" t="e">
        <f t="shared" si="74"/>
        <v>#NAME?</v>
      </c>
      <c r="HC61" s="77" t="e">
        <f t="shared" si="74"/>
        <v>#NAME?</v>
      </c>
      <c r="HD61" s="77" t="e">
        <f t="shared" si="74"/>
        <v>#NAME?</v>
      </c>
      <c r="HE61" s="77" t="e">
        <f t="shared" si="74"/>
        <v>#NAME?</v>
      </c>
      <c r="HF61" s="77" t="e">
        <f t="shared" si="74"/>
        <v>#NAME?</v>
      </c>
      <c r="HG61" s="77" t="e">
        <f t="shared" si="74"/>
        <v>#NAME?</v>
      </c>
      <c r="HH61" s="77" t="e">
        <f t="shared" si="74"/>
        <v>#NAME?</v>
      </c>
      <c r="HI61" s="77" t="e">
        <f t="shared" si="74"/>
        <v>#NAME?</v>
      </c>
    </row>
    <row r="62" spans="1:217" x14ac:dyDescent="0.2">
      <c r="A62" s="29" t="s">
        <v>109</v>
      </c>
      <c r="B62" s="77">
        <f t="shared" ref="B62:BM62" si="75">_xlfn.SINGLE(IRPJ)*B61+IF(B61&gt;20,_xlfn.SINGLE(AdicionalIRPJ)*(B61-20))</f>
        <v>0</v>
      </c>
      <c r="C62" s="77">
        <f t="shared" si="75"/>
        <v>0</v>
      </c>
      <c r="D62" s="77">
        <f t="shared" si="75"/>
        <v>0</v>
      </c>
      <c r="E62" s="77">
        <f t="shared" si="75"/>
        <v>0</v>
      </c>
      <c r="F62" s="77">
        <f t="shared" si="75"/>
        <v>0</v>
      </c>
      <c r="G62" s="77">
        <f t="shared" si="75"/>
        <v>0</v>
      </c>
      <c r="H62" s="77" t="e">
        <f t="shared" si="75"/>
        <v>#NAME?</v>
      </c>
      <c r="I62" s="77" t="e">
        <f t="shared" si="75"/>
        <v>#NAME?</v>
      </c>
      <c r="J62" s="77" t="e">
        <f t="shared" si="75"/>
        <v>#NAME?</v>
      </c>
      <c r="K62" s="77" t="e">
        <f t="shared" si="75"/>
        <v>#NAME?</v>
      </c>
      <c r="L62" s="77" t="e">
        <f t="shared" si="75"/>
        <v>#NAME?</v>
      </c>
      <c r="M62" s="77" t="e">
        <f t="shared" si="75"/>
        <v>#NAME?</v>
      </c>
      <c r="N62" s="77" t="e">
        <f t="shared" si="75"/>
        <v>#NAME?</v>
      </c>
      <c r="O62" s="77" t="e">
        <f t="shared" si="75"/>
        <v>#NAME?</v>
      </c>
      <c r="P62" s="77" t="e">
        <f t="shared" si="75"/>
        <v>#NAME?</v>
      </c>
      <c r="Q62" s="77" t="e">
        <f t="shared" si="75"/>
        <v>#NAME?</v>
      </c>
      <c r="R62" s="77" t="e">
        <f t="shared" si="75"/>
        <v>#NAME?</v>
      </c>
      <c r="S62" s="77" t="e">
        <f t="shared" si="75"/>
        <v>#NAME?</v>
      </c>
      <c r="T62" s="77" t="e">
        <f t="shared" si="75"/>
        <v>#NAME?</v>
      </c>
      <c r="U62" s="77" t="e">
        <f t="shared" si="75"/>
        <v>#NAME?</v>
      </c>
      <c r="V62" s="77" t="e">
        <f t="shared" si="75"/>
        <v>#NAME?</v>
      </c>
      <c r="W62" s="77" t="e">
        <f t="shared" si="75"/>
        <v>#NAME?</v>
      </c>
      <c r="X62" s="77" t="e">
        <f t="shared" si="75"/>
        <v>#NAME?</v>
      </c>
      <c r="Y62" s="77" t="e">
        <f t="shared" si="75"/>
        <v>#NAME?</v>
      </c>
      <c r="Z62" s="77" t="e">
        <f t="shared" si="75"/>
        <v>#NAME?</v>
      </c>
      <c r="AA62" s="77" t="e">
        <f t="shared" si="75"/>
        <v>#NAME?</v>
      </c>
      <c r="AB62" s="77" t="e">
        <f t="shared" si="75"/>
        <v>#NAME?</v>
      </c>
      <c r="AC62" s="77" t="e">
        <f t="shared" si="75"/>
        <v>#NAME?</v>
      </c>
      <c r="AD62" s="77" t="e">
        <f t="shared" si="75"/>
        <v>#NAME?</v>
      </c>
      <c r="AE62" s="77" t="e">
        <f t="shared" si="75"/>
        <v>#NAME?</v>
      </c>
      <c r="AF62" s="77" t="e">
        <f t="shared" si="75"/>
        <v>#NAME?</v>
      </c>
      <c r="AG62" s="77" t="e">
        <f t="shared" si="75"/>
        <v>#NAME?</v>
      </c>
      <c r="AH62" s="77" t="e">
        <f t="shared" si="75"/>
        <v>#NAME?</v>
      </c>
      <c r="AI62" s="77" t="e">
        <f t="shared" si="75"/>
        <v>#NAME?</v>
      </c>
      <c r="AJ62" s="77" t="e">
        <f t="shared" si="75"/>
        <v>#NAME?</v>
      </c>
      <c r="AK62" s="77" t="e">
        <f t="shared" si="75"/>
        <v>#NAME?</v>
      </c>
      <c r="AL62" s="77" t="e">
        <f t="shared" si="75"/>
        <v>#NAME?</v>
      </c>
      <c r="AM62" s="77" t="e">
        <f t="shared" si="75"/>
        <v>#NAME?</v>
      </c>
      <c r="AN62" s="77" t="e">
        <f t="shared" si="75"/>
        <v>#NAME?</v>
      </c>
      <c r="AO62" s="77" t="e">
        <f t="shared" si="75"/>
        <v>#NAME?</v>
      </c>
      <c r="AP62" s="77" t="e">
        <f t="shared" si="75"/>
        <v>#NAME?</v>
      </c>
      <c r="AQ62" s="77" t="e">
        <f t="shared" si="75"/>
        <v>#NAME?</v>
      </c>
      <c r="AR62" s="77" t="e">
        <f t="shared" si="75"/>
        <v>#NAME?</v>
      </c>
      <c r="AS62" s="77" t="e">
        <f t="shared" si="75"/>
        <v>#NAME?</v>
      </c>
      <c r="AT62" s="77" t="e">
        <f t="shared" si="75"/>
        <v>#NAME?</v>
      </c>
      <c r="AU62" s="77" t="e">
        <f t="shared" si="75"/>
        <v>#NAME?</v>
      </c>
      <c r="AV62" s="77" t="e">
        <f t="shared" si="75"/>
        <v>#NAME?</v>
      </c>
      <c r="AW62" s="77" t="e">
        <f t="shared" si="75"/>
        <v>#NAME?</v>
      </c>
      <c r="AX62" s="77" t="e">
        <f t="shared" si="75"/>
        <v>#NAME?</v>
      </c>
      <c r="AY62" s="77" t="e">
        <f t="shared" si="75"/>
        <v>#NAME?</v>
      </c>
      <c r="AZ62" s="77" t="e">
        <f t="shared" si="75"/>
        <v>#NAME?</v>
      </c>
      <c r="BA62" s="77" t="e">
        <f t="shared" si="75"/>
        <v>#NAME?</v>
      </c>
      <c r="BB62" s="77" t="e">
        <f t="shared" si="75"/>
        <v>#NAME?</v>
      </c>
      <c r="BC62" s="77" t="e">
        <f t="shared" si="75"/>
        <v>#NAME?</v>
      </c>
      <c r="BD62" s="77" t="e">
        <f t="shared" si="75"/>
        <v>#NAME?</v>
      </c>
      <c r="BE62" s="77" t="e">
        <f t="shared" si="75"/>
        <v>#NAME?</v>
      </c>
      <c r="BF62" s="77" t="e">
        <f t="shared" si="75"/>
        <v>#NAME?</v>
      </c>
      <c r="BG62" s="77" t="e">
        <f t="shared" si="75"/>
        <v>#NAME?</v>
      </c>
      <c r="BH62" s="77" t="e">
        <f t="shared" si="75"/>
        <v>#NAME?</v>
      </c>
      <c r="BI62" s="77" t="e">
        <f t="shared" si="75"/>
        <v>#NAME?</v>
      </c>
      <c r="BJ62" s="77" t="e">
        <f t="shared" si="75"/>
        <v>#NAME?</v>
      </c>
      <c r="BK62" s="77" t="e">
        <f t="shared" si="75"/>
        <v>#NAME?</v>
      </c>
      <c r="BL62" s="77" t="e">
        <f t="shared" si="75"/>
        <v>#NAME?</v>
      </c>
      <c r="BM62" s="77" t="e">
        <f t="shared" si="75"/>
        <v>#NAME?</v>
      </c>
      <c r="BN62" s="77" t="e">
        <f t="shared" ref="BN62:DY62" si="76">_xlfn.SINGLE(IRPJ)*BN61+IF(BN61&gt;20,_xlfn.SINGLE(AdicionalIRPJ)*(BN61-20))</f>
        <v>#NAME?</v>
      </c>
      <c r="BO62" s="77" t="e">
        <f t="shared" si="76"/>
        <v>#NAME?</v>
      </c>
      <c r="BP62" s="77" t="e">
        <f t="shared" si="76"/>
        <v>#NAME?</v>
      </c>
      <c r="BQ62" s="77" t="e">
        <f t="shared" si="76"/>
        <v>#NAME?</v>
      </c>
      <c r="BR62" s="77" t="e">
        <f t="shared" si="76"/>
        <v>#NAME?</v>
      </c>
      <c r="BS62" s="77" t="e">
        <f t="shared" si="76"/>
        <v>#NAME?</v>
      </c>
      <c r="BT62" s="77" t="e">
        <f t="shared" si="76"/>
        <v>#NAME?</v>
      </c>
      <c r="BU62" s="77" t="e">
        <f t="shared" si="76"/>
        <v>#NAME?</v>
      </c>
      <c r="BV62" s="77" t="e">
        <f t="shared" si="76"/>
        <v>#NAME?</v>
      </c>
      <c r="BW62" s="77" t="e">
        <f t="shared" si="76"/>
        <v>#NAME?</v>
      </c>
      <c r="BX62" s="77" t="e">
        <f t="shared" si="76"/>
        <v>#NAME?</v>
      </c>
      <c r="BY62" s="77" t="e">
        <f t="shared" si="76"/>
        <v>#NAME?</v>
      </c>
      <c r="BZ62" s="77" t="e">
        <f t="shared" si="76"/>
        <v>#NAME?</v>
      </c>
      <c r="CA62" s="77" t="e">
        <f t="shared" si="76"/>
        <v>#NAME?</v>
      </c>
      <c r="CB62" s="77" t="e">
        <f t="shared" si="76"/>
        <v>#NAME?</v>
      </c>
      <c r="CC62" s="77" t="e">
        <f t="shared" si="76"/>
        <v>#NAME?</v>
      </c>
      <c r="CD62" s="77" t="e">
        <f t="shared" si="76"/>
        <v>#NAME?</v>
      </c>
      <c r="CE62" s="77" t="e">
        <f t="shared" si="76"/>
        <v>#NAME?</v>
      </c>
      <c r="CF62" s="77" t="e">
        <f t="shared" si="76"/>
        <v>#NAME?</v>
      </c>
      <c r="CG62" s="77" t="e">
        <f t="shared" si="76"/>
        <v>#NAME?</v>
      </c>
      <c r="CH62" s="77" t="e">
        <f t="shared" si="76"/>
        <v>#NAME?</v>
      </c>
      <c r="CI62" s="77" t="e">
        <f t="shared" si="76"/>
        <v>#NAME?</v>
      </c>
      <c r="CJ62" s="77" t="e">
        <f t="shared" si="76"/>
        <v>#NAME?</v>
      </c>
      <c r="CK62" s="77" t="e">
        <f t="shared" si="76"/>
        <v>#NAME?</v>
      </c>
      <c r="CL62" s="77" t="e">
        <f t="shared" si="76"/>
        <v>#NAME?</v>
      </c>
      <c r="CM62" s="77" t="e">
        <f t="shared" si="76"/>
        <v>#NAME?</v>
      </c>
      <c r="CN62" s="77" t="e">
        <f t="shared" si="76"/>
        <v>#NAME?</v>
      </c>
      <c r="CO62" s="77" t="e">
        <f t="shared" si="76"/>
        <v>#NAME?</v>
      </c>
      <c r="CP62" s="77" t="e">
        <f t="shared" si="76"/>
        <v>#NAME?</v>
      </c>
      <c r="CQ62" s="77" t="e">
        <f t="shared" si="76"/>
        <v>#NAME?</v>
      </c>
      <c r="CR62" s="77" t="e">
        <f t="shared" si="76"/>
        <v>#NAME?</v>
      </c>
      <c r="CS62" s="77" t="e">
        <f t="shared" si="76"/>
        <v>#NAME?</v>
      </c>
      <c r="CT62" s="77" t="e">
        <f t="shared" si="76"/>
        <v>#NAME?</v>
      </c>
      <c r="CU62" s="77" t="e">
        <f t="shared" si="76"/>
        <v>#NAME?</v>
      </c>
      <c r="CV62" s="77" t="e">
        <f t="shared" si="76"/>
        <v>#NAME?</v>
      </c>
      <c r="CW62" s="77" t="e">
        <f t="shared" si="76"/>
        <v>#NAME?</v>
      </c>
      <c r="CX62" s="77" t="e">
        <f t="shared" si="76"/>
        <v>#NAME?</v>
      </c>
      <c r="CY62" s="77" t="e">
        <f t="shared" si="76"/>
        <v>#NAME?</v>
      </c>
      <c r="CZ62" s="77" t="e">
        <f t="shared" si="76"/>
        <v>#NAME?</v>
      </c>
      <c r="DA62" s="77" t="e">
        <f t="shared" si="76"/>
        <v>#NAME?</v>
      </c>
      <c r="DB62" s="77" t="e">
        <f t="shared" si="76"/>
        <v>#NAME?</v>
      </c>
      <c r="DC62" s="77" t="e">
        <f t="shared" si="76"/>
        <v>#NAME?</v>
      </c>
      <c r="DD62" s="77" t="e">
        <f t="shared" si="76"/>
        <v>#NAME?</v>
      </c>
      <c r="DE62" s="77" t="e">
        <f t="shared" si="76"/>
        <v>#NAME?</v>
      </c>
      <c r="DF62" s="77" t="e">
        <f t="shared" si="76"/>
        <v>#NAME?</v>
      </c>
      <c r="DG62" s="77" t="e">
        <f t="shared" si="76"/>
        <v>#NAME?</v>
      </c>
      <c r="DH62" s="77" t="e">
        <f t="shared" si="76"/>
        <v>#NAME?</v>
      </c>
      <c r="DI62" s="77" t="e">
        <f t="shared" si="76"/>
        <v>#NAME?</v>
      </c>
      <c r="DJ62" s="77" t="e">
        <f t="shared" si="76"/>
        <v>#NAME?</v>
      </c>
      <c r="DK62" s="77" t="e">
        <f t="shared" si="76"/>
        <v>#NAME?</v>
      </c>
      <c r="DL62" s="77" t="e">
        <f t="shared" si="76"/>
        <v>#NAME?</v>
      </c>
      <c r="DM62" s="77" t="e">
        <f t="shared" si="76"/>
        <v>#NAME?</v>
      </c>
      <c r="DN62" s="77" t="e">
        <f t="shared" si="76"/>
        <v>#NAME?</v>
      </c>
      <c r="DO62" s="77" t="e">
        <f t="shared" si="76"/>
        <v>#NAME?</v>
      </c>
      <c r="DP62" s="77" t="e">
        <f t="shared" si="76"/>
        <v>#NAME?</v>
      </c>
      <c r="DQ62" s="77" t="e">
        <f t="shared" si="76"/>
        <v>#NAME?</v>
      </c>
      <c r="DR62" s="77" t="e">
        <f t="shared" si="76"/>
        <v>#NAME?</v>
      </c>
      <c r="DS62" s="77" t="e">
        <f t="shared" si="76"/>
        <v>#NAME?</v>
      </c>
      <c r="DT62" s="77" t="e">
        <f t="shared" si="76"/>
        <v>#NAME?</v>
      </c>
      <c r="DU62" s="77" t="e">
        <f t="shared" si="76"/>
        <v>#NAME?</v>
      </c>
      <c r="DV62" s="77" t="e">
        <f t="shared" si="76"/>
        <v>#NAME?</v>
      </c>
      <c r="DW62" s="77" t="e">
        <f t="shared" si="76"/>
        <v>#NAME?</v>
      </c>
      <c r="DX62" s="77" t="e">
        <f t="shared" si="76"/>
        <v>#NAME?</v>
      </c>
      <c r="DY62" s="77" t="e">
        <f t="shared" si="76"/>
        <v>#NAME?</v>
      </c>
      <c r="DZ62" s="77" t="e">
        <f t="shared" ref="DZ62:GK62" si="77">_xlfn.SINGLE(IRPJ)*DZ61+IF(DZ61&gt;20,_xlfn.SINGLE(AdicionalIRPJ)*(DZ61-20))</f>
        <v>#NAME?</v>
      </c>
      <c r="EA62" s="77" t="e">
        <f t="shared" si="77"/>
        <v>#NAME?</v>
      </c>
      <c r="EB62" s="77" t="e">
        <f t="shared" si="77"/>
        <v>#NAME?</v>
      </c>
      <c r="EC62" s="77" t="e">
        <f t="shared" si="77"/>
        <v>#NAME?</v>
      </c>
      <c r="ED62" s="77" t="e">
        <f t="shared" si="77"/>
        <v>#NAME?</v>
      </c>
      <c r="EE62" s="77" t="e">
        <f t="shared" si="77"/>
        <v>#NAME?</v>
      </c>
      <c r="EF62" s="77" t="e">
        <f t="shared" si="77"/>
        <v>#NAME?</v>
      </c>
      <c r="EG62" s="77" t="e">
        <f t="shared" si="77"/>
        <v>#NAME?</v>
      </c>
      <c r="EH62" s="77" t="e">
        <f t="shared" si="77"/>
        <v>#NAME?</v>
      </c>
      <c r="EI62" s="77" t="e">
        <f t="shared" si="77"/>
        <v>#NAME?</v>
      </c>
      <c r="EJ62" s="77" t="e">
        <f t="shared" si="77"/>
        <v>#NAME?</v>
      </c>
      <c r="EK62" s="77" t="e">
        <f t="shared" si="77"/>
        <v>#NAME?</v>
      </c>
      <c r="EL62" s="77" t="e">
        <f t="shared" si="77"/>
        <v>#NAME?</v>
      </c>
      <c r="EM62" s="77" t="e">
        <f t="shared" si="77"/>
        <v>#NAME?</v>
      </c>
      <c r="EN62" s="77" t="e">
        <f t="shared" si="77"/>
        <v>#NAME?</v>
      </c>
      <c r="EO62" s="77" t="e">
        <f t="shared" si="77"/>
        <v>#NAME?</v>
      </c>
      <c r="EP62" s="77" t="e">
        <f t="shared" si="77"/>
        <v>#NAME?</v>
      </c>
      <c r="EQ62" s="77" t="e">
        <f t="shared" si="77"/>
        <v>#NAME?</v>
      </c>
      <c r="ER62" s="77" t="e">
        <f t="shared" si="77"/>
        <v>#NAME?</v>
      </c>
      <c r="ES62" s="77" t="e">
        <f t="shared" si="77"/>
        <v>#NAME?</v>
      </c>
      <c r="ET62" s="77" t="e">
        <f t="shared" si="77"/>
        <v>#NAME?</v>
      </c>
      <c r="EU62" s="77" t="e">
        <f t="shared" si="77"/>
        <v>#NAME?</v>
      </c>
      <c r="EV62" s="77" t="e">
        <f t="shared" si="77"/>
        <v>#NAME?</v>
      </c>
      <c r="EW62" s="77" t="e">
        <f t="shared" si="77"/>
        <v>#NAME?</v>
      </c>
      <c r="EX62" s="77" t="e">
        <f t="shared" si="77"/>
        <v>#NAME?</v>
      </c>
      <c r="EY62" s="77" t="e">
        <f t="shared" si="77"/>
        <v>#NAME?</v>
      </c>
      <c r="EZ62" s="77" t="e">
        <f t="shared" si="77"/>
        <v>#NAME?</v>
      </c>
      <c r="FA62" s="77" t="e">
        <f t="shared" si="77"/>
        <v>#NAME?</v>
      </c>
      <c r="FB62" s="77" t="e">
        <f t="shared" si="77"/>
        <v>#NAME?</v>
      </c>
      <c r="FC62" s="77" t="e">
        <f t="shared" si="77"/>
        <v>#NAME?</v>
      </c>
      <c r="FD62" s="77" t="e">
        <f t="shared" si="77"/>
        <v>#NAME?</v>
      </c>
      <c r="FE62" s="77" t="e">
        <f t="shared" si="77"/>
        <v>#NAME?</v>
      </c>
      <c r="FF62" s="77" t="e">
        <f t="shared" si="77"/>
        <v>#NAME?</v>
      </c>
      <c r="FG62" s="77" t="e">
        <f t="shared" si="77"/>
        <v>#NAME?</v>
      </c>
      <c r="FH62" s="77" t="e">
        <f t="shared" si="77"/>
        <v>#NAME?</v>
      </c>
      <c r="FI62" s="77" t="e">
        <f t="shared" si="77"/>
        <v>#NAME?</v>
      </c>
      <c r="FJ62" s="77" t="e">
        <f t="shared" si="77"/>
        <v>#NAME?</v>
      </c>
      <c r="FK62" s="77" t="e">
        <f t="shared" si="77"/>
        <v>#NAME?</v>
      </c>
      <c r="FL62" s="77" t="e">
        <f t="shared" si="77"/>
        <v>#NAME?</v>
      </c>
      <c r="FM62" s="77" t="e">
        <f t="shared" si="77"/>
        <v>#NAME?</v>
      </c>
      <c r="FN62" s="77" t="e">
        <f t="shared" si="77"/>
        <v>#NAME?</v>
      </c>
      <c r="FO62" s="77" t="e">
        <f t="shared" si="77"/>
        <v>#NAME?</v>
      </c>
      <c r="FP62" s="77" t="e">
        <f t="shared" si="77"/>
        <v>#NAME?</v>
      </c>
      <c r="FQ62" s="77" t="e">
        <f t="shared" si="77"/>
        <v>#NAME?</v>
      </c>
      <c r="FR62" s="77" t="e">
        <f t="shared" si="77"/>
        <v>#NAME?</v>
      </c>
      <c r="FS62" s="77" t="e">
        <f t="shared" si="77"/>
        <v>#NAME?</v>
      </c>
      <c r="FT62" s="77" t="e">
        <f t="shared" si="77"/>
        <v>#NAME?</v>
      </c>
      <c r="FU62" s="77" t="e">
        <f t="shared" si="77"/>
        <v>#NAME?</v>
      </c>
      <c r="FV62" s="77" t="e">
        <f t="shared" si="77"/>
        <v>#NAME?</v>
      </c>
      <c r="FW62" s="77" t="e">
        <f t="shared" si="77"/>
        <v>#NAME?</v>
      </c>
      <c r="FX62" s="77" t="e">
        <f t="shared" si="77"/>
        <v>#NAME?</v>
      </c>
      <c r="FY62" s="77" t="e">
        <f t="shared" si="77"/>
        <v>#NAME?</v>
      </c>
      <c r="FZ62" s="77" t="e">
        <f t="shared" si="77"/>
        <v>#NAME?</v>
      </c>
      <c r="GA62" s="77" t="e">
        <f t="shared" si="77"/>
        <v>#NAME?</v>
      </c>
      <c r="GB62" s="77" t="e">
        <f t="shared" si="77"/>
        <v>#NAME?</v>
      </c>
      <c r="GC62" s="77" t="e">
        <f t="shared" si="77"/>
        <v>#NAME?</v>
      </c>
      <c r="GD62" s="77" t="e">
        <f t="shared" si="77"/>
        <v>#NAME?</v>
      </c>
      <c r="GE62" s="77" t="e">
        <f t="shared" si="77"/>
        <v>#NAME?</v>
      </c>
      <c r="GF62" s="77" t="e">
        <f t="shared" si="77"/>
        <v>#NAME?</v>
      </c>
      <c r="GG62" s="77" t="e">
        <f t="shared" si="77"/>
        <v>#NAME?</v>
      </c>
      <c r="GH62" s="77" t="e">
        <f t="shared" si="77"/>
        <v>#NAME?</v>
      </c>
      <c r="GI62" s="77" t="e">
        <f t="shared" si="77"/>
        <v>#NAME?</v>
      </c>
      <c r="GJ62" s="77" t="e">
        <f t="shared" si="77"/>
        <v>#NAME?</v>
      </c>
      <c r="GK62" s="77" t="e">
        <f t="shared" si="77"/>
        <v>#NAME?</v>
      </c>
      <c r="GL62" s="77" t="e">
        <f t="shared" ref="GL62:HI62" si="78">_xlfn.SINGLE(IRPJ)*GL61+IF(GL61&gt;20,_xlfn.SINGLE(AdicionalIRPJ)*(GL61-20))</f>
        <v>#NAME?</v>
      </c>
      <c r="GM62" s="77" t="e">
        <f t="shared" si="78"/>
        <v>#NAME?</v>
      </c>
      <c r="GN62" s="77" t="e">
        <f t="shared" si="78"/>
        <v>#NAME?</v>
      </c>
      <c r="GO62" s="77" t="e">
        <f t="shared" si="78"/>
        <v>#NAME?</v>
      </c>
      <c r="GP62" s="77" t="e">
        <f t="shared" si="78"/>
        <v>#NAME?</v>
      </c>
      <c r="GQ62" s="77" t="e">
        <f t="shared" si="78"/>
        <v>#NAME?</v>
      </c>
      <c r="GR62" s="77" t="e">
        <f t="shared" si="78"/>
        <v>#NAME?</v>
      </c>
      <c r="GS62" s="77" t="e">
        <f t="shared" si="78"/>
        <v>#NAME?</v>
      </c>
      <c r="GT62" s="77" t="e">
        <f t="shared" si="78"/>
        <v>#NAME?</v>
      </c>
      <c r="GU62" s="77" t="e">
        <f t="shared" si="78"/>
        <v>#NAME?</v>
      </c>
      <c r="GV62" s="77" t="e">
        <f t="shared" si="78"/>
        <v>#NAME?</v>
      </c>
      <c r="GW62" s="77" t="e">
        <f t="shared" si="78"/>
        <v>#NAME?</v>
      </c>
      <c r="GX62" s="77" t="e">
        <f t="shared" si="78"/>
        <v>#NAME?</v>
      </c>
      <c r="GY62" s="77" t="e">
        <f t="shared" si="78"/>
        <v>#NAME?</v>
      </c>
      <c r="GZ62" s="77" t="e">
        <f t="shared" si="78"/>
        <v>#NAME?</v>
      </c>
      <c r="HA62" s="77" t="e">
        <f t="shared" si="78"/>
        <v>#NAME?</v>
      </c>
      <c r="HB62" s="77" t="e">
        <f t="shared" si="78"/>
        <v>#NAME?</v>
      </c>
      <c r="HC62" s="77" t="e">
        <f t="shared" si="78"/>
        <v>#NAME?</v>
      </c>
      <c r="HD62" s="77" t="e">
        <f t="shared" si="78"/>
        <v>#NAME?</v>
      </c>
      <c r="HE62" s="77" t="e">
        <f t="shared" si="78"/>
        <v>#NAME?</v>
      </c>
      <c r="HF62" s="77" t="e">
        <f t="shared" si="78"/>
        <v>#NAME?</v>
      </c>
      <c r="HG62" s="77" t="e">
        <f t="shared" si="78"/>
        <v>#NAME?</v>
      </c>
      <c r="HH62" s="77" t="e">
        <f t="shared" si="78"/>
        <v>#NAME?</v>
      </c>
      <c r="HI62" s="77" t="e">
        <f t="shared" si="78"/>
        <v>#NAME?</v>
      </c>
    </row>
    <row r="63" spans="1:217" x14ac:dyDescent="0.2">
      <c r="A63" s="29" t="s">
        <v>110</v>
      </c>
      <c r="B63" s="77">
        <f t="shared" ref="B63:BM63" si="79">_xlfn.SINGLE(CSLL)*B61</f>
        <v>0</v>
      </c>
      <c r="C63" s="77">
        <f t="shared" si="79"/>
        <v>0</v>
      </c>
      <c r="D63" s="77">
        <f t="shared" si="79"/>
        <v>0</v>
      </c>
      <c r="E63" s="77">
        <f t="shared" si="79"/>
        <v>0</v>
      </c>
      <c r="F63" s="77">
        <f t="shared" si="79"/>
        <v>0</v>
      </c>
      <c r="G63" s="77">
        <f t="shared" si="79"/>
        <v>0</v>
      </c>
      <c r="H63" s="77" t="e">
        <f t="shared" si="79"/>
        <v>#NAME?</v>
      </c>
      <c r="I63" s="77" t="e">
        <f t="shared" si="79"/>
        <v>#NAME?</v>
      </c>
      <c r="J63" s="77" t="e">
        <f t="shared" si="79"/>
        <v>#NAME?</v>
      </c>
      <c r="K63" s="77" t="e">
        <f t="shared" si="79"/>
        <v>#NAME?</v>
      </c>
      <c r="L63" s="77" t="e">
        <f t="shared" si="79"/>
        <v>#NAME?</v>
      </c>
      <c r="M63" s="77" t="e">
        <f t="shared" si="79"/>
        <v>#NAME?</v>
      </c>
      <c r="N63" s="77" t="e">
        <f t="shared" si="79"/>
        <v>#NAME?</v>
      </c>
      <c r="O63" s="77" t="e">
        <f t="shared" si="79"/>
        <v>#NAME?</v>
      </c>
      <c r="P63" s="77" t="e">
        <f t="shared" si="79"/>
        <v>#NAME?</v>
      </c>
      <c r="Q63" s="77" t="e">
        <f t="shared" si="79"/>
        <v>#NAME?</v>
      </c>
      <c r="R63" s="77" t="e">
        <f t="shared" si="79"/>
        <v>#NAME?</v>
      </c>
      <c r="S63" s="77" t="e">
        <f t="shared" si="79"/>
        <v>#NAME?</v>
      </c>
      <c r="T63" s="77" t="e">
        <f t="shared" si="79"/>
        <v>#NAME?</v>
      </c>
      <c r="U63" s="77" t="e">
        <f t="shared" si="79"/>
        <v>#NAME?</v>
      </c>
      <c r="V63" s="77" t="e">
        <f t="shared" si="79"/>
        <v>#NAME?</v>
      </c>
      <c r="W63" s="77" t="e">
        <f t="shared" si="79"/>
        <v>#NAME?</v>
      </c>
      <c r="X63" s="77" t="e">
        <f t="shared" si="79"/>
        <v>#NAME?</v>
      </c>
      <c r="Y63" s="77" t="e">
        <f t="shared" si="79"/>
        <v>#NAME?</v>
      </c>
      <c r="Z63" s="77" t="e">
        <f t="shared" si="79"/>
        <v>#NAME?</v>
      </c>
      <c r="AA63" s="77" t="e">
        <f t="shared" si="79"/>
        <v>#NAME?</v>
      </c>
      <c r="AB63" s="77" t="e">
        <f t="shared" si="79"/>
        <v>#NAME?</v>
      </c>
      <c r="AC63" s="77" t="e">
        <f t="shared" si="79"/>
        <v>#NAME?</v>
      </c>
      <c r="AD63" s="77" t="e">
        <f t="shared" si="79"/>
        <v>#NAME?</v>
      </c>
      <c r="AE63" s="77" t="e">
        <f t="shared" si="79"/>
        <v>#NAME?</v>
      </c>
      <c r="AF63" s="77" t="e">
        <f t="shared" si="79"/>
        <v>#NAME?</v>
      </c>
      <c r="AG63" s="77" t="e">
        <f t="shared" si="79"/>
        <v>#NAME?</v>
      </c>
      <c r="AH63" s="77" t="e">
        <f t="shared" si="79"/>
        <v>#NAME?</v>
      </c>
      <c r="AI63" s="77" t="e">
        <f t="shared" si="79"/>
        <v>#NAME?</v>
      </c>
      <c r="AJ63" s="77" t="e">
        <f t="shared" si="79"/>
        <v>#NAME?</v>
      </c>
      <c r="AK63" s="77" t="e">
        <f t="shared" si="79"/>
        <v>#NAME?</v>
      </c>
      <c r="AL63" s="77" t="e">
        <f t="shared" si="79"/>
        <v>#NAME?</v>
      </c>
      <c r="AM63" s="77" t="e">
        <f t="shared" si="79"/>
        <v>#NAME?</v>
      </c>
      <c r="AN63" s="77" t="e">
        <f t="shared" si="79"/>
        <v>#NAME?</v>
      </c>
      <c r="AO63" s="77" t="e">
        <f t="shared" si="79"/>
        <v>#NAME?</v>
      </c>
      <c r="AP63" s="77" t="e">
        <f t="shared" si="79"/>
        <v>#NAME?</v>
      </c>
      <c r="AQ63" s="77" t="e">
        <f t="shared" si="79"/>
        <v>#NAME?</v>
      </c>
      <c r="AR63" s="77" t="e">
        <f t="shared" si="79"/>
        <v>#NAME?</v>
      </c>
      <c r="AS63" s="77" t="e">
        <f t="shared" si="79"/>
        <v>#NAME?</v>
      </c>
      <c r="AT63" s="77" t="e">
        <f t="shared" si="79"/>
        <v>#NAME?</v>
      </c>
      <c r="AU63" s="77" t="e">
        <f t="shared" si="79"/>
        <v>#NAME?</v>
      </c>
      <c r="AV63" s="77" t="e">
        <f t="shared" si="79"/>
        <v>#NAME?</v>
      </c>
      <c r="AW63" s="77" t="e">
        <f t="shared" si="79"/>
        <v>#NAME?</v>
      </c>
      <c r="AX63" s="77" t="e">
        <f t="shared" si="79"/>
        <v>#NAME?</v>
      </c>
      <c r="AY63" s="77" t="e">
        <f t="shared" si="79"/>
        <v>#NAME?</v>
      </c>
      <c r="AZ63" s="77" t="e">
        <f t="shared" si="79"/>
        <v>#NAME?</v>
      </c>
      <c r="BA63" s="77" t="e">
        <f t="shared" si="79"/>
        <v>#NAME?</v>
      </c>
      <c r="BB63" s="77" t="e">
        <f t="shared" si="79"/>
        <v>#NAME?</v>
      </c>
      <c r="BC63" s="77" t="e">
        <f t="shared" si="79"/>
        <v>#NAME?</v>
      </c>
      <c r="BD63" s="77" t="e">
        <f t="shared" si="79"/>
        <v>#NAME?</v>
      </c>
      <c r="BE63" s="77" t="e">
        <f t="shared" si="79"/>
        <v>#NAME?</v>
      </c>
      <c r="BF63" s="77" t="e">
        <f t="shared" si="79"/>
        <v>#NAME?</v>
      </c>
      <c r="BG63" s="77" t="e">
        <f t="shared" si="79"/>
        <v>#NAME?</v>
      </c>
      <c r="BH63" s="77" t="e">
        <f t="shared" si="79"/>
        <v>#NAME?</v>
      </c>
      <c r="BI63" s="77" t="e">
        <f t="shared" si="79"/>
        <v>#NAME?</v>
      </c>
      <c r="BJ63" s="77" t="e">
        <f t="shared" si="79"/>
        <v>#NAME?</v>
      </c>
      <c r="BK63" s="77" t="e">
        <f t="shared" si="79"/>
        <v>#NAME?</v>
      </c>
      <c r="BL63" s="77" t="e">
        <f t="shared" si="79"/>
        <v>#NAME?</v>
      </c>
      <c r="BM63" s="77" t="e">
        <f t="shared" si="79"/>
        <v>#NAME?</v>
      </c>
      <c r="BN63" s="77" t="e">
        <f t="shared" ref="BN63:DY63" si="80">_xlfn.SINGLE(CSLL)*BN61</f>
        <v>#NAME?</v>
      </c>
      <c r="BO63" s="77" t="e">
        <f t="shared" si="80"/>
        <v>#NAME?</v>
      </c>
      <c r="BP63" s="77" t="e">
        <f t="shared" si="80"/>
        <v>#NAME?</v>
      </c>
      <c r="BQ63" s="77" t="e">
        <f t="shared" si="80"/>
        <v>#NAME?</v>
      </c>
      <c r="BR63" s="77" t="e">
        <f t="shared" si="80"/>
        <v>#NAME?</v>
      </c>
      <c r="BS63" s="77" t="e">
        <f t="shared" si="80"/>
        <v>#NAME?</v>
      </c>
      <c r="BT63" s="77" t="e">
        <f t="shared" si="80"/>
        <v>#NAME?</v>
      </c>
      <c r="BU63" s="77" t="e">
        <f t="shared" si="80"/>
        <v>#NAME?</v>
      </c>
      <c r="BV63" s="77" t="e">
        <f t="shared" si="80"/>
        <v>#NAME?</v>
      </c>
      <c r="BW63" s="77" t="e">
        <f t="shared" si="80"/>
        <v>#NAME?</v>
      </c>
      <c r="BX63" s="77" t="e">
        <f t="shared" si="80"/>
        <v>#NAME?</v>
      </c>
      <c r="BY63" s="77" t="e">
        <f t="shared" si="80"/>
        <v>#NAME?</v>
      </c>
      <c r="BZ63" s="77" t="e">
        <f t="shared" si="80"/>
        <v>#NAME?</v>
      </c>
      <c r="CA63" s="77" t="e">
        <f t="shared" si="80"/>
        <v>#NAME?</v>
      </c>
      <c r="CB63" s="77" t="e">
        <f t="shared" si="80"/>
        <v>#NAME?</v>
      </c>
      <c r="CC63" s="77" t="e">
        <f t="shared" si="80"/>
        <v>#NAME?</v>
      </c>
      <c r="CD63" s="77" t="e">
        <f t="shared" si="80"/>
        <v>#NAME?</v>
      </c>
      <c r="CE63" s="77" t="e">
        <f t="shared" si="80"/>
        <v>#NAME?</v>
      </c>
      <c r="CF63" s="77" t="e">
        <f t="shared" si="80"/>
        <v>#NAME?</v>
      </c>
      <c r="CG63" s="77" t="e">
        <f t="shared" si="80"/>
        <v>#NAME?</v>
      </c>
      <c r="CH63" s="77" t="e">
        <f t="shared" si="80"/>
        <v>#NAME?</v>
      </c>
      <c r="CI63" s="77" t="e">
        <f t="shared" si="80"/>
        <v>#NAME?</v>
      </c>
      <c r="CJ63" s="77" t="e">
        <f t="shared" si="80"/>
        <v>#NAME?</v>
      </c>
      <c r="CK63" s="77" t="e">
        <f t="shared" si="80"/>
        <v>#NAME?</v>
      </c>
      <c r="CL63" s="77" t="e">
        <f t="shared" si="80"/>
        <v>#NAME?</v>
      </c>
      <c r="CM63" s="77" t="e">
        <f t="shared" si="80"/>
        <v>#NAME?</v>
      </c>
      <c r="CN63" s="77" t="e">
        <f t="shared" si="80"/>
        <v>#NAME?</v>
      </c>
      <c r="CO63" s="77" t="e">
        <f t="shared" si="80"/>
        <v>#NAME?</v>
      </c>
      <c r="CP63" s="77" t="e">
        <f t="shared" si="80"/>
        <v>#NAME?</v>
      </c>
      <c r="CQ63" s="77" t="e">
        <f t="shared" si="80"/>
        <v>#NAME?</v>
      </c>
      <c r="CR63" s="77" t="e">
        <f t="shared" si="80"/>
        <v>#NAME?</v>
      </c>
      <c r="CS63" s="77" t="e">
        <f t="shared" si="80"/>
        <v>#NAME?</v>
      </c>
      <c r="CT63" s="77" t="e">
        <f t="shared" si="80"/>
        <v>#NAME?</v>
      </c>
      <c r="CU63" s="77" t="e">
        <f t="shared" si="80"/>
        <v>#NAME?</v>
      </c>
      <c r="CV63" s="77" t="e">
        <f t="shared" si="80"/>
        <v>#NAME?</v>
      </c>
      <c r="CW63" s="77" t="e">
        <f t="shared" si="80"/>
        <v>#NAME?</v>
      </c>
      <c r="CX63" s="77" t="e">
        <f t="shared" si="80"/>
        <v>#NAME?</v>
      </c>
      <c r="CY63" s="77" t="e">
        <f t="shared" si="80"/>
        <v>#NAME?</v>
      </c>
      <c r="CZ63" s="77" t="e">
        <f t="shared" si="80"/>
        <v>#NAME?</v>
      </c>
      <c r="DA63" s="77" t="e">
        <f t="shared" si="80"/>
        <v>#NAME?</v>
      </c>
      <c r="DB63" s="77" t="e">
        <f t="shared" si="80"/>
        <v>#NAME?</v>
      </c>
      <c r="DC63" s="77" t="e">
        <f t="shared" si="80"/>
        <v>#NAME?</v>
      </c>
      <c r="DD63" s="77" t="e">
        <f t="shared" si="80"/>
        <v>#NAME?</v>
      </c>
      <c r="DE63" s="77" t="e">
        <f t="shared" si="80"/>
        <v>#NAME?</v>
      </c>
      <c r="DF63" s="77" t="e">
        <f t="shared" si="80"/>
        <v>#NAME?</v>
      </c>
      <c r="DG63" s="77" t="e">
        <f t="shared" si="80"/>
        <v>#NAME?</v>
      </c>
      <c r="DH63" s="77" t="e">
        <f t="shared" si="80"/>
        <v>#NAME?</v>
      </c>
      <c r="DI63" s="77" t="e">
        <f t="shared" si="80"/>
        <v>#NAME?</v>
      </c>
      <c r="DJ63" s="77" t="e">
        <f t="shared" si="80"/>
        <v>#NAME?</v>
      </c>
      <c r="DK63" s="77" t="e">
        <f t="shared" si="80"/>
        <v>#NAME?</v>
      </c>
      <c r="DL63" s="77" t="e">
        <f t="shared" si="80"/>
        <v>#NAME?</v>
      </c>
      <c r="DM63" s="77" t="e">
        <f t="shared" si="80"/>
        <v>#NAME?</v>
      </c>
      <c r="DN63" s="77" t="e">
        <f t="shared" si="80"/>
        <v>#NAME?</v>
      </c>
      <c r="DO63" s="77" t="e">
        <f t="shared" si="80"/>
        <v>#NAME?</v>
      </c>
      <c r="DP63" s="77" t="e">
        <f t="shared" si="80"/>
        <v>#NAME?</v>
      </c>
      <c r="DQ63" s="77" t="e">
        <f t="shared" si="80"/>
        <v>#NAME?</v>
      </c>
      <c r="DR63" s="77" t="e">
        <f t="shared" si="80"/>
        <v>#NAME?</v>
      </c>
      <c r="DS63" s="77" t="e">
        <f t="shared" si="80"/>
        <v>#NAME?</v>
      </c>
      <c r="DT63" s="77" t="e">
        <f t="shared" si="80"/>
        <v>#NAME?</v>
      </c>
      <c r="DU63" s="77" t="e">
        <f t="shared" si="80"/>
        <v>#NAME?</v>
      </c>
      <c r="DV63" s="77" t="e">
        <f t="shared" si="80"/>
        <v>#NAME?</v>
      </c>
      <c r="DW63" s="77" t="e">
        <f t="shared" si="80"/>
        <v>#NAME?</v>
      </c>
      <c r="DX63" s="77" t="e">
        <f t="shared" si="80"/>
        <v>#NAME?</v>
      </c>
      <c r="DY63" s="77" t="e">
        <f t="shared" si="80"/>
        <v>#NAME?</v>
      </c>
      <c r="DZ63" s="77" t="e">
        <f t="shared" ref="DZ63:GK63" si="81">_xlfn.SINGLE(CSLL)*DZ61</f>
        <v>#NAME?</v>
      </c>
      <c r="EA63" s="77" t="e">
        <f t="shared" si="81"/>
        <v>#NAME?</v>
      </c>
      <c r="EB63" s="77" t="e">
        <f t="shared" si="81"/>
        <v>#NAME?</v>
      </c>
      <c r="EC63" s="77" t="e">
        <f t="shared" si="81"/>
        <v>#NAME?</v>
      </c>
      <c r="ED63" s="77" t="e">
        <f t="shared" si="81"/>
        <v>#NAME?</v>
      </c>
      <c r="EE63" s="77" t="e">
        <f t="shared" si="81"/>
        <v>#NAME?</v>
      </c>
      <c r="EF63" s="77" t="e">
        <f t="shared" si="81"/>
        <v>#NAME?</v>
      </c>
      <c r="EG63" s="77" t="e">
        <f t="shared" si="81"/>
        <v>#NAME?</v>
      </c>
      <c r="EH63" s="77" t="e">
        <f t="shared" si="81"/>
        <v>#NAME?</v>
      </c>
      <c r="EI63" s="77" t="e">
        <f t="shared" si="81"/>
        <v>#NAME?</v>
      </c>
      <c r="EJ63" s="77" t="e">
        <f t="shared" si="81"/>
        <v>#NAME?</v>
      </c>
      <c r="EK63" s="77" t="e">
        <f t="shared" si="81"/>
        <v>#NAME?</v>
      </c>
      <c r="EL63" s="77" t="e">
        <f t="shared" si="81"/>
        <v>#NAME?</v>
      </c>
      <c r="EM63" s="77" t="e">
        <f t="shared" si="81"/>
        <v>#NAME?</v>
      </c>
      <c r="EN63" s="77" t="e">
        <f t="shared" si="81"/>
        <v>#NAME?</v>
      </c>
      <c r="EO63" s="77" t="e">
        <f t="shared" si="81"/>
        <v>#NAME?</v>
      </c>
      <c r="EP63" s="77" t="e">
        <f t="shared" si="81"/>
        <v>#NAME?</v>
      </c>
      <c r="EQ63" s="77" t="e">
        <f t="shared" si="81"/>
        <v>#NAME?</v>
      </c>
      <c r="ER63" s="77" t="e">
        <f t="shared" si="81"/>
        <v>#NAME?</v>
      </c>
      <c r="ES63" s="77" t="e">
        <f t="shared" si="81"/>
        <v>#NAME?</v>
      </c>
      <c r="ET63" s="77" t="e">
        <f t="shared" si="81"/>
        <v>#NAME?</v>
      </c>
      <c r="EU63" s="77" t="e">
        <f t="shared" si="81"/>
        <v>#NAME?</v>
      </c>
      <c r="EV63" s="77" t="e">
        <f t="shared" si="81"/>
        <v>#NAME?</v>
      </c>
      <c r="EW63" s="77" t="e">
        <f t="shared" si="81"/>
        <v>#NAME?</v>
      </c>
      <c r="EX63" s="77" t="e">
        <f t="shared" si="81"/>
        <v>#NAME?</v>
      </c>
      <c r="EY63" s="77" t="e">
        <f t="shared" si="81"/>
        <v>#NAME?</v>
      </c>
      <c r="EZ63" s="77" t="e">
        <f t="shared" si="81"/>
        <v>#NAME?</v>
      </c>
      <c r="FA63" s="77" t="e">
        <f t="shared" si="81"/>
        <v>#NAME?</v>
      </c>
      <c r="FB63" s="77" t="e">
        <f t="shared" si="81"/>
        <v>#NAME?</v>
      </c>
      <c r="FC63" s="77" t="e">
        <f t="shared" si="81"/>
        <v>#NAME?</v>
      </c>
      <c r="FD63" s="77" t="e">
        <f t="shared" si="81"/>
        <v>#NAME?</v>
      </c>
      <c r="FE63" s="77" t="e">
        <f t="shared" si="81"/>
        <v>#NAME?</v>
      </c>
      <c r="FF63" s="77" t="e">
        <f t="shared" si="81"/>
        <v>#NAME?</v>
      </c>
      <c r="FG63" s="77" t="e">
        <f t="shared" si="81"/>
        <v>#NAME?</v>
      </c>
      <c r="FH63" s="77" t="e">
        <f t="shared" si="81"/>
        <v>#NAME?</v>
      </c>
      <c r="FI63" s="77" t="e">
        <f t="shared" si="81"/>
        <v>#NAME?</v>
      </c>
      <c r="FJ63" s="77" t="e">
        <f t="shared" si="81"/>
        <v>#NAME?</v>
      </c>
      <c r="FK63" s="77" t="e">
        <f t="shared" si="81"/>
        <v>#NAME?</v>
      </c>
      <c r="FL63" s="77" t="e">
        <f t="shared" si="81"/>
        <v>#NAME?</v>
      </c>
      <c r="FM63" s="77" t="e">
        <f t="shared" si="81"/>
        <v>#NAME?</v>
      </c>
      <c r="FN63" s="77" t="e">
        <f t="shared" si="81"/>
        <v>#NAME?</v>
      </c>
      <c r="FO63" s="77" t="e">
        <f t="shared" si="81"/>
        <v>#NAME?</v>
      </c>
      <c r="FP63" s="77" t="e">
        <f t="shared" si="81"/>
        <v>#NAME?</v>
      </c>
      <c r="FQ63" s="77" t="e">
        <f t="shared" si="81"/>
        <v>#NAME?</v>
      </c>
      <c r="FR63" s="77" t="e">
        <f t="shared" si="81"/>
        <v>#NAME?</v>
      </c>
      <c r="FS63" s="77" t="e">
        <f t="shared" si="81"/>
        <v>#NAME?</v>
      </c>
      <c r="FT63" s="77" t="e">
        <f t="shared" si="81"/>
        <v>#NAME?</v>
      </c>
      <c r="FU63" s="77" t="e">
        <f t="shared" si="81"/>
        <v>#NAME?</v>
      </c>
      <c r="FV63" s="77" t="e">
        <f t="shared" si="81"/>
        <v>#NAME?</v>
      </c>
      <c r="FW63" s="77" t="e">
        <f t="shared" si="81"/>
        <v>#NAME?</v>
      </c>
      <c r="FX63" s="77" t="e">
        <f t="shared" si="81"/>
        <v>#NAME?</v>
      </c>
      <c r="FY63" s="77" t="e">
        <f t="shared" si="81"/>
        <v>#NAME?</v>
      </c>
      <c r="FZ63" s="77" t="e">
        <f t="shared" si="81"/>
        <v>#NAME?</v>
      </c>
      <c r="GA63" s="77" t="e">
        <f t="shared" si="81"/>
        <v>#NAME?</v>
      </c>
      <c r="GB63" s="77" t="e">
        <f t="shared" si="81"/>
        <v>#NAME?</v>
      </c>
      <c r="GC63" s="77" t="e">
        <f t="shared" si="81"/>
        <v>#NAME?</v>
      </c>
      <c r="GD63" s="77" t="e">
        <f t="shared" si="81"/>
        <v>#NAME?</v>
      </c>
      <c r="GE63" s="77" t="e">
        <f t="shared" si="81"/>
        <v>#NAME?</v>
      </c>
      <c r="GF63" s="77" t="e">
        <f t="shared" si="81"/>
        <v>#NAME?</v>
      </c>
      <c r="GG63" s="77" t="e">
        <f t="shared" si="81"/>
        <v>#NAME?</v>
      </c>
      <c r="GH63" s="77" t="e">
        <f t="shared" si="81"/>
        <v>#NAME?</v>
      </c>
      <c r="GI63" s="77" t="e">
        <f t="shared" si="81"/>
        <v>#NAME?</v>
      </c>
      <c r="GJ63" s="77" t="e">
        <f t="shared" si="81"/>
        <v>#NAME?</v>
      </c>
      <c r="GK63" s="77" t="e">
        <f t="shared" si="81"/>
        <v>#NAME?</v>
      </c>
      <c r="GL63" s="77" t="e">
        <f t="shared" ref="GL63:HI63" si="82">_xlfn.SINGLE(CSLL)*GL61</f>
        <v>#NAME?</v>
      </c>
      <c r="GM63" s="77" t="e">
        <f t="shared" si="82"/>
        <v>#NAME?</v>
      </c>
      <c r="GN63" s="77" t="e">
        <f t="shared" si="82"/>
        <v>#NAME?</v>
      </c>
      <c r="GO63" s="77" t="e">
        <f t="shared" si="82"/>
        <v>#NAME?</v>
      </c>
      <c r="GP63" s="77" t="e">
        <f t="shared" si="82"/>
        <v>#NAME?</v>
      </c>
      <c r="GQ63" s="77" t="e">
        <f t="shared" si="82"/>
        <v>#NAME?</v>
      </c>
      <c r="GR63" s="77" t="e">
        <f t="shared" si="82"/>
        <v>#NAME?</v>
      </c>
      <c r="GS63" s="77" t="e">
        <f t="shared" si="82"/>
        <v>#NAME?</v>
      </c>
      <c r="GT63" s="77" t="e">
        <f t="shared" si="82"/>
        <v>#NAME?</v>
      </c>
      <c r="GU63" s="77" t="e">
        <f t="shared" si="82"/>
        <v>#NAME?</v>
      </c>
      <c r="GV63" s="77" t="e">
        <f t="shared" si="82"/>
        <v>#NAME?</v>
      </c>
      <c r="GW63" s="77" t="e">
        <f t="shared" si="82"/>
        <v>#NAME?</v>
      </c>
      <c r="GX63" s="77" t="e">
        <f t="shared" si="82"/>
        <v>#NAME?</v>
      </c>
      <c r="GY63" s="77" t="e">
        <f t="shared" si="82"/>
        <v>#NAME?</v>
      </c>
      <c r="GZ63" s="77" t="e">
        <f t="shared" si="82"/>
        <v>#NAME?</v>
      </c>
      <c r="HA63" s="77" t="e">
        <f t="shared" si="82"/>
        <v>#NAME?</v>
      </c>
      <c r="HB63" s="77" t="e">
        <f t="shared" si="82"/>
        <v>#NAME?</v>
      </c>
      <c r="HC63" s="77" t="e">
        <f t="shared" si="82"/>
        <v>#NAME?</v>
      </c>
      <c r="HD63" s="77" t="e">
        <f t="shared" si="82"/>
        <v>#NAME?</v>
      </c>
      <c r="HE63" s="77" t="e">
        <f t="shared" si="82"/>
        <v>#NAME?</v>
      </c>
      <c r="HF63" s="77" t="e">
        <f t="shared" si="82"/>
        <v>#NAME?</v>
      </c>
      <c r="HG63" s="77" t="e">
        <f t="shared" si="82"/>
        <v>#NAME?</v>
      </c>
      <c r="HH63" s="77" t="e">
        <f t="shared" si="82"/>
        <v>#NAME?</v>
      </c>
      <c r="HI63" s="77" t="e">
        <f t="shared" si="82"/>
        <v>#NAME?</v>
      </c>
    </row>
    <row r="65" spans="1:217" s="22" customFormat="1" x14ac:dyDescent="0.2">
      <c r="A65" s="34" t="s">
        <v>111</v>
      </c>
      <c r="B65" s="83">
        <f t="shared" ref="B65:BM65" si="83">B58-B60</f>
        <v>0</v>
      </c>
      <c r="C65" s="83">
        <f t="shared" si="83"/>
        <v>0</v>
      </c>
      <c r="D65" s="83">
        <f t="shared" si="83"/>
        <v>0</v>
      </c>
      <c r="E65" s="83">
        <f t="shared" si="83"/>
        <v>0</v>
      </c>
      <c r="F65" s="83">
        <f t="shared" si="83"/>
        <v>0</v>
      </c>
      <c r="G65" s="83">
        <f t="shared" si="83"/>
        <v>0</v>
      </c>
      <c r="H65" s="83" t="e">
        <f t="shared" si="83"/>
        <v>#NAME?</v>
      </c>
      <c r="I65" s="83" t="e">
        <f t="shared" si="83"/>
        <v>#NAME?</v>
      </c>
      <c r="J65" s="83" t="e">
        <f t="shared" si="83"/>
        <v>#NAME?</v>
      </c>
      <c r="K65" s="83" t="e">
        <f t="shared" si="83"/>
        <v>#NAME?</v>
      </c>
      <c r="L65" s="83" t="e">
        <f t="shared" si="83"/>
        <v>#NAME?</v>
      </c>
      <c r="M65" s="83" t="e">
        <f t="shared" si="83"/>
        <v>#NAME?</v>
      </c>
      <c r="N65" s="83" t="e">
        <f t="shared" si="83"/>
        <v>#NAME?</v>
      </c>
      <c r="O65" s="83" t="e">
        <f t="shared" si="83"/>
        <v>#NAME?</v>
      </c>
      <c r="P65" s="83" t="e">
        <f t="shared" si="83"/>
        <v>#NAME?</v>
      </c>
      <c r="Q65" s="83" t="e">
        <f t="shared" si="83"/>
        <v>#NAME?</v>
      </c>
      <c r="R65" s="83" t="e">
        <f t="shared" si="83"/>
        <v>#NAME?</v>
      </c>
      <c r="S65" s="83" t="e">
        <f t="shared" si="83"/>
        <v>#NAME?</v>
      </c>
      <c r="T65" s="83" t="e">
        <f t="shared" si="83"/>
        <v>#NAME?</v>
      </c>
      <c r="U65" s="83" t="e">
        <f t="shared" si="83"/>
        <v>#NAME?</v>
      </c>
      <c r="V65" s="83" t="e">
        <f t="shared" si="83"/>
        <v>#NAME?</v>
      </c>
      <c r="W65" s="83" t="e">
        <f t="shared" si="83"/>
        <v>#NAME?</v>
      </c>
      <c r="X65" s="83" t="e">
        <f t="shared" si="83"/>
        <v>#NAME?</v>
      </c>
      <c r="Y65" s="83" t="e">
        <f t="shared" si="83"/>
        <v>#NAME?</v>
      </c>
      <c r="Z65" s="83" t="e">
        <f t="shared" si="83"/>
        <v>#NAME?</v>
      </c>
      <c r="AA65" s="83" t="e">
        <f t="shared" si="83"/>
        <v>#NAME?</v>
      </c>
      <c r="AB65" s="83" t="e">
        <f t="shared" si="83"/>
        <v>#NAME?</v>
      </c>
      <c r="AC65" s="83" t="e">
        <f t="shared" si="83"/>
        <v>#NAME?</v>
      </c>
      <c r="AD65" s="83" t="e">
        <f t="shared" si="83"/>
        <v>#NAME?</v>
      </c>
      <c r="AE65" s="83" t="e">
        <f t="shared" si="83"/>
        <v>#NAME?</v>
      </c>
      <c r="AF65" s="83" t="e">
        <f t="shared" si="83"/>
        <v>#NAME?</v>
      </c>
      <c r="AG65" s="83" t="e">
        <f t="shared" si="83"/>
        <v>#NAME?</v>
      </c>
      <c r="AH65" s="83" t="e">
        <f t="shared" si="83"/>
        <v>#NAME?</v>
      </c>
      <c r="AI65" s="83" t="e">
        <f t="shared" si="83"/>
        <v>#NAME?</v>
      </c>
      <c r="AJ65" s="83" t="e">
        <f t="shared" si="83"/>
        <v>#NAME?</v>
      </c>
      <c r="AK65" s="83" t="e">
        <f t="shared" si="83"/>
        <v>#NAME?</v>
      </c>
      <c r="AL65" s="83" t="e">
        <f t="shared" si="83"/>
        <v>#NAME?</v>
      </c>
      <c r="AM65" s="83" t="e">
        <f t="shared" si="83"/>
        <v>#NAME?</v>
      </c>
      <c r="AN65" s="83" t="e">
        <f t="shared" si="83"/>
        <v>#NAME?</v>
      </c>
      <c r="AO65" s="83" t="e">
        <f t="shared" si="83"/>
        <v>#NAME?</v>
      </c>
      <c r="AP65" s="83" t="e">
        <f t="shared" si="83"/>
        <v>#NAME?</v>
      </c>
      <c r="AQ65" s="83" t="e">
        <f t="shared" si="83"/>
        <v>#NAME?</v>
      </c>
      <c r="AR65" s="83" t="e">
        <f t="shared" si="83"/>
        <v>#NAME?</v>
      </c>
      <c r="AS65" s="83" t="e">
        <f t="shared" si="83"/>
        <v>#NAME?</v>
      </c>
      <c r="AT65" s="83" t="e">
        <f t="shared" si="83"/>
        <v>#NAME?</v>
      </c>
      <c r="AU65" s="83" t="e">
        <f t="shared" si="83"/>
        <v>#NAME?</v>
      </c>
      <c r="AV65" s="83" t="e">
        <f t="shared" si="83"/>
        <v>#NAME?</v>
      </c>
      <c r="AW65" s="83" t="e">
        <f t="shared" si="83"/>
        <v>#NAME?</v>
      </c>
      <c r="AX65" s="83" t="e">
        <f t="shared" si="83"/>
        <v>#NAME?</v>
      </c>
      <c r="AY65" s="83" t="e">
        <f t="shared" si="83"/>
        <v>#NAME?</v>
      </c>
      <c r="AZ65" s="83" t="e">
        <f t="shared" si="83"/>
        <v>#NAME?</v>
      </c>
      <c r="BA65" s="83" t="e">
        <f t="shared" si="83"/>
        <v>#NAME?</v>
      </c>
      <c r="BB65" s="83" t="e">
        <f t="shared" si="83"/>
        <v>#NAME?</v>
      </c>
      <c r="BC65" s="83" t="e">
        <f t="shared" si="83"/>
        <v>#NAME?</v>
      </c>
      <c r="BD65" s="83" t="e">
        <f t="shared" si="83"/>
        <v>#NAME?</v>
      </c>
      <c r="BE65" s="83" t="e">
        <f t="shared" si="83"/>
        <v>#NAME?</v>
      </c>
      <c r="BF65" s="83" t="e">
        <f t="shared" si="83"/>
        <v>#NAME?</v>
      </c>
      <c r="BG65" s="83" t="e">
        <f t="shared" si="83"/>
        <v>#NAME?</v>
      </c>
      <c r="BH65" s="83" t="e">
        <f t="shared" si="83"/>
        <v>#NAME?</v>
      </c>
      <c r="BI65" s="83" t="e">
        <f t="shared" si="83"/>
        <v>#NAME?</v>
      </c>
      <c r="BJ65" s="83" t="e">
        <f t="shared" si="83"/>
        <v>#NAME?</v>
      </c>
      <c r="BK65" s="83" t="e">
        <f t="shared" si="83"/>
        <v>#NAME?</v>
      </c>
      <c r="BL65" s="83" t="e">
        <f t="shared" si="83"/>
        <v>#NAME?</v>
      </c>
      <c r="BM65" s="83" t="e">
        <f t="shared" si="83"/>
        <v>#NAME?</v>
      </c>
      <c r="BN65" s="83" t="e">
        <f t="shared" ref="BN65:DY65" si="84">BN58-BN60</f>
        <v>#NAME?</v>
      </c>
      <c r="BO65" s="83" t="e">
        <f t="shared" si="84"/>
        <v>#NAME?</v>
      </c>
      <c r="BP65" s="83" t="e">
        <f t="shared" si="84"/>
        <v>#NAME?</v>
      </c>
      <c r="BQ65" s="83" t="e">
        <f t="shared" si="84"/>
        <v>#NAME?</v>
      </c>
      <c r="BR65" s="83" t="e">
        <f t="shared" si="84"/>
        <v>#NAME?</v>
      </c>
      <c r="BS65" s="83" t="e">
        <f t="shared" si="84"/>
        <v>#NAME?</v>
      </c>
      <c r="BT65" s="83" t="e">
        <f t="shared" si="84"/>
        <v>#NAME?</v>
      </c>
      <c r="BU65" s="83" t="e">
        <f t="shared" si="84"/>
        <v>#NAME?</v>
      </c>
      <c r="BV65" s="83" t="e">
        <f t="shared" si="84"/>
        <v>#NAME?</v>
      </c>
      <c r="BW65" s="83" t="e">
        <f t="shared" si="84"/>
        <v>#NAME?</v>
      </c>
      <c r="BX65" s="83" t="e">
        <f t="shared" si="84"/>
        <v>#NAME?</v>
      </c>
      <c r="BY65" s="83" t="e">
        <f t="shared" si="84"/>
        <v>#NAME?</v>
      </c>
      <c r="BZ65" s="83" t="e">
        <f t="shared" si="84"/>
        <v>#NAME?</v>
      </c>
      <c r="CA65" s="83" t="e">
        <f t="shared" si="84"/>
        <v>#NAME?</v>
      </c>
      <c r="CB65" s="83" t="e">
        <f t="shared" si="84"/>
        <v>#NAME?</v>
      </c>
      <c r="CC65" s="83" t="e">
        <f t="shared" si="84"/>
        <v>#NAME?</v>
      </c>
      <c r="CD65" s="83" t="e">
        <f t="shared" si="84"/>
        <v>#NAME?</v>
      </c>
      <c r="CE65" s="83" t="e">
        <f t="shared" si="84"/>
        <v>#NAME?</v>
      </c>
      <c r="CF65" s="83" t="e">
        <f t="shared" si="84"/>
        <v>#NAME?</v>
      </c>
      <c r="CG65" s="83" t="e">
        <f t="shared" si="84"/>
        <v>#NAME?</v>
      </c>
      <c r="CH65" s="83" t="e">
        <f t="shared" si="84"/>
        <v>#NAME?</v>
      </c>
      <c r="CI65" s="83" t="e">
        <f t="shared" si="84"/>
        <v>#NAME?</v>
      </c>
      <c r="CJ65" s="83" t="e">
        <f t="shared" si="84"/>
        <v>#NAME?</v>
      </c>
      <c r="CK65" s="83" t="e">
        <f t="shared" si="84"/>
        <v>#NAME?</v>
      </c>
      <c r="CL65" s="83" t="e">
        <f t="shared" si="84"/>
        <v>#NAME?</v>
      </c>
      <c r="CM65" s="83" t="e">
        <f t="shared" si="84"/>
        <v>#NAME?</v>
      </c>
      <c r="CN65" s="83" t="e">
        <f t="shared" si="84"/>
        <v>#NAME?</v>
      </c>
      <c r="CO65" s="83" t="e">
        <f t="shared" si="84"/>
        <v>#NAME?</v>
      </c>
      <c r="CP65" s="83" t="e">
        <f t="shared" si="84"/>
        <v>#NAME?</v>
      </c>
      <c r="CQ65" s="83" t="e">
        <f t="shared" si="84"/>
        <v>#NAME?</v>
      </c>
      <c r="CR65" s="83" t="e">
        <f t="shared" si="84"/>
        <v>#NAME?</v>
      </c>
      <c r="CS65" s="83" t="e">
        <f t="shared" si="84"/>
        <v>#NAME?</v>
      </c>
      <c r="CT65" s="83" t="e">
        <f t="shared" si="84"/>
        <v>#NAME?</v>
      </c>
      <c r="CU65" s="83" t="e">
        <f t="shared" si="84"/>
        <v>#NAME?</v>
      </c>
      <c r="CV65" s="83" t="e">
        <f t="shared" si="84"/>
        <v>#NAME?</v>
      </c>
      <c r="CW65" s="83" t="e">
        <f t="shared" si="84"/>
        <v>#NAME?</v>
      </c>
      <c r="CX65" s="83" t="e">
        <f t="shared" si="84"/>
        <v>#NAME?</v>
      </c>
      <c r="CY65" s="83" t="e">
        <f t="shared" si="84"/>
        <v>#NAME?</v>
      </c>
      <c r="CZ65" s="83" t="e">
        <f t="shared" si="84"/>
        <v>#NAME?</v>
      </c>
      <c r="DA65" s="83" t="e">
        <f t="shared" si="84"/>
        <v>#NAME?</v>
      </c>
      <c r="DB65" s="83" t="e">
        <f t="shared" si="84"/>
        <v>#NAME?</v>
      </c>
      <c r="DC65" s="83" t="e">
        <f t="shared" si="84"/>
        <v>#NAME?</v>
      </c>
      <c r="DD65" s="83" t="e">
        <f t="shared" si="84"/>
        <v>#NAME?</v>
      </c>
      <c r="DE65" s="83" t="e">
        <f t="shared" si="84"/>
        <v>#NAME?</v>
      </c>
      <c r="DF65" s="83" t="e">
        <f t="shared" si="84"/>
        <v>#NAME?</v>
      </c>
      <c r="DG65" s="83" t="e">
        <f t="shared" si="84"/>
        <v>#NAME?</v>
      </c>
      <c r="DH65" s="83" t="e">
        <f t="shared" si="84"/>
        <v>#NAME?</v>
      </c>
      <c r="DI65" s="83" t="e">
        <f t="shared" si="84"/>
        <v>#NAME?</v>
      </c>
      <c r="DJ65" s="83" t="e">
        <f t="shared" si="84"/>
        <v>#NAME?</v>
      </c>
      <c r="DK65" s="83" t="e">
        <f t="shared" si="84"/>
        <v>#NAME?</v>
      </c>
      <c r="DL65" s="83" t="e">
        <f t="shared" si="84"/>
        <v>#NAME?</v>
      </c>
      <c r="DM65" s="83" t="e">
        <f t="shared" si="84"/>
        <v>#NAME?</v>
      </c>
      <c r="DN65" s="83" t="e">
        <f t="shared" si="84"/>
        <v>#NAME?</v>
      </c>
      <c r="DO65" s="83" t="e">
        <f t="shared" si="84"/>
        <v>#NAME?</v>
      </c>
      <c r="DP65" s="83" t="e">
        <f t="shared" si="84"/>
        <v>#NAME?</v>
      </c>
      <c r="DQ65" s="83" t="e">
        <f t="shared" si="84"/>
        <v>#NAME?</v>
      </c>
      <c r="DR65" s="83" t="e">
        <f t="shared" si="84"/>
        <v>#NAME?</v>
      </c>
      <c r="DS65" s="83" t="e">
        <f t="shared" si="84"/>
        <v>#NAME?</v>
      </c>
      <c r="DT65" s="83" t="e">
        <f t="shared" si="84"/>
        <v>#NAME?</v>
      </c>
      <c r="DU65" s="83" t="e">
        <f t="shared" si="84"/>
        <v>#NAME?</v>
      </c>
      <c r="DV65" s="83" t="e">
        <f t="shared" si="84"/>
        <v>#NAME?</v>
      </c>
      <c r="DW65" s="83" t="e">
        <f t="shared" si="84"/>
        <v>#NAME?</v>
      </c>
      <c r="DX65" s="83" t="e">
        <f t="shared" si="84"/>
        <v>#NAME?</v>
      </c>
      <c r="DY65" s="83" t="e">
        <f t="shared" si="84"/>
        <v>#NAME?</v>
      </c>
      <c r="DZ65" s="83" t="e">
        <f t="shared" ref="DZ65:GK65" si="85">DZ58-DZ60</f>
        <v>#NAME?</v>
      </c>
      <c r="EA65" s="83" t="e">
        <f t="shared" si="85"/>
        <v>#NAME?</v>
      </c>
      <c r="EB65" s="83" t="e">
        <f t="shared" si="85"/>
        <v>#NAME?</v>
      </c>
      <c r="EC65" s="83" t="e">
        <f t="shared" si="85"/>
        <v>#NAME?</v>
      </c>
      <c r="ED65" s="83" t="e">
        <f t="shared" si="85"/>
        <v>#NAME?</v>
      </c>
      <c r="EE65" s="83" t="e">
        <f t="shared" si="85"/>
        <v>#NAME?</v>
      </c>
      <c r="EF65" s="83" t="e">
        <f t="shared" si="85"/>
        <v>#NAME?</v>
      </c>
      <c r="EG65" s="83" t="e">
        <f t="shared" si="85"/>
        <v>#NAME?</v>
      </c>
      <c r="EH65" s="83" t="e">
        <f t="shared" si="85"/>
        <v>#NAME?</v>
      </c>
      <c r="EI65" s="83" t="e">
        <f t="shared" si="85"/>
        <v>#NAME?</v>
      </c>
      <c r="EJ65" s="83" t="e">
        <f t="shared" si="85"/>
        <v>#NAME?</v>
      </c>
      <c r="EK65" s="83" t="e">
        <f t="shared" si="85"/>
        <v>#NAME?</v>
      </c>
      <c r="EL65" s="83" t="e">
        <f t="shared" si="85"/>
        <v>#NAME?</v>
      </c>
      <c r="EM65" s="83" t="e">
        <f t="shared" si="85"/>
        <v>#NAME?</v>
      </c>
      <c r="EN65" s="83" t="e">
        <f t="shared" si="85"/>
        <v>#NAME?</v>
      </c>
      <c r="EO65" s="83" t="e">
        <f t="shared" si="85"/>
        <v>#NAME?</v>
      </c>
      <c r="EP65" s="83" t="e">
        <f t="shared" si="85"/>
        <v>#NAME?</v>
      </c>
      <c r="EQ65" s="83" t="e">
        <f t="shared" si="85"/>
        <v>#NAME?</v>
      </c>
      <c r="ER65" s="83" t="e">
        <f t="shared" si="85"/>
        <v>#NAME?</v>
      </c>
      <c r="ES65" s="83" t="e">
        <f t="shared" si="85"/>
        <v>#NAME?</v>
      </c>
      <c r="ET65" s="83" t="e">
        <f t="shared" si="85"/>
        <v>#NAME?</v>
      </c>
      <c r="EU65" s="83" t="e">
        <f t="shared" si="85"/>
        <v>#NAME?</v>
      </c>
      <c r="EV65" s="83" t="e">
        <f t="shared" si="85"/>
        <v>#NAME?</v>
      </c>
      <c r="EW65" s="83" t="e">
        <f t="shared" si="85"/>
        <v>#NAME?</v>
      </c>
      <c r="EX65" s="83" t="e">
        <f t="shared" si="85"/>
        <v>#NAME?</v>
      </c>
      <c r="EY65" s="83" t="e">
        <f t="shared" si="85"/>
        <v>#NAME?</v>
      </c>
      <c r="EZ65" s="83" t="e">
        <f t="shared" si="85"/>
        <v>#NAME?</v>
      </c>
      <c r="FA65" s="83" t="e">
        <f t="shared" si="85"/>
        <v>#NAME?</v>
      </c>
      <c r="FB65" s="83" t="e">
        <f t="shared" si="85"/>
        <v>#NAME?</v>
      </c>
      <c r="FC65" s="83" t="e">
        <f t="shared" si="85"/>
        <v>#NAME?</v>
      </c>
      <c r="FD65" s="83" t="e">
        <f t="shared" si="85"/>
        <v>#NAME?</v>
      </c>
      <c r="FE65" s="83" t="e">
        <f t="shared" si="85"/>
        <v>#NAME?</v>
      </c>
      <c r="FF65" s="83" t="e">
        <f t="shared" si="85"/>
        <v>#NAME?</v>
      </c>
      <c r="FG65" s="83" t="e">
        <f t="shared" si="85"/>
        <v>#NAME?</v>
      </c>
      <c r="FH65" s="83" t="e">
        <f t="shared" si="85"/>
        <v>#NAME?</v>
      </c>
      <c r="FI65" s="83" t="e">
        <f t="shared" si="85"/>
        <v>#NAME?</v>
      </c>
      <c r="FJ65" s="83" t="e">
        <f t="shared" si="85"/>
        <v>#NAME?</v>
      </c>
      <c r="FK65" s="83" t="e">
        <f t="shared" si="85"/>
        <v>#NAME?</v>
      </c>
      <c r="FL65" s="83" t="e">
        <f t="shared" si="85"/>
        <v>#NAME?</v>
      </c>
      <c r="FM65" s="83" t="e">
        <f t="shared" si="85"/>
        <v>#NAME?</v>
      </c>
      <c r="FN65" s="83" t="e">
        <f t="shared" si="85"/>
        <v>#NAME?</v>
      </c>
      <c r="FO65" s="83" t="e">
        <f t="shared" si="85"/>
        <v>#NAME?</v>
      </c>
      <c r="FP65" s="83" t="e">
        <f t="shared" si="85"/>
        <v>#NAME?</v>
      </c>
      <c r="FQ65" s="83" t="e">
        <f t="shared" si="85"/>
        <v>#NAME?</v>
      </c>
      <c r="FR65" s="83" t="e">
        <f t="shared" si="85"/>
        <v>#NAME?</v>
      </c>
      <c r="FS65" s="83" t="e">
        <f t="shared" si="85"/>
        <v>#NAME?</v>
      </c>
      <c r="FT65" s="83" t="e">
        <f t="shared" si="85"/>
        <v>#NAME?</v>
      </c>
      <c r="FU65" s="83" t="e">
        <f t="shared" si="85"/>
        <v>#NAME?</v>
      </c>
      <c r="FV65" s="83" t="e">
        <f t="shared" si="85"/>
        <v>#NAME?</v>
      </c>
      <c r="FW65" s="83" t="e">
        <f t="shared" si="85"/>
        <v>#NAME?</v>
      </c>
      <c r="FX65" s="83" t="e">
        <f t="shared" si="85"/>
        <v>#NAME?</v>
      </c>
      <c r="FY65" s="83" t="e">
        <f t="shared" si="85"/>
        <v>#NAME?</v>
      </c>
      <c r="FZ65" s="83" t="e">
        <f t="shared" si="85"/>
        <v>#NAME?</v>
      </c>
      <c r="GA65" s="83" t="e">
        <f t="shared" si="85"/>
        <v>#NAME?</v>
      </c>
      <c r="GB65" s="83" t="e">
        <f t="shared" si="85"/>
        <v>#NAME?</v>
      </c>
      <c r="GC65" s="83" t="e">
        <f t="shared" si="85"/>
        <v>#NAME?</v>
      </c>
      <c r="GD65" s="83" t="e">
        <f t="shared" si="85"/>
        <v>#NAME?</v>
      </c>
      <c r="GE65" s="83" t="e">
        <f t="shared" si="85"/>
        <v>#NAME?</v>
      </c>
      <c r="GF65" s="83" t="e">
        <f t="shared" si="85"/>
        <v>#NAME?</v>
      </c>
      <c r="GG65" s="83" t="e">
        <f t="shared" si="85"/>
        <v>#NAME?</v>
      </c>
      <c r="GH65" s="83" t="e">
        <f t="shared" si="85"/>
        <v>#NAME?</v>
      </c>
      <c r="GI65" s="83" t="e">
        <f t="shared" si="85"/>
        <v>#NAME?</v>
      </c>
      <c r="GJ65" s="83" t="e">
        <f t="shared" si="85"/>
        <v>#NAME?</v>
      </c>
      <c r="GK65" s="83" t="e">
        <f t="shared" si="85"/>
        <v>#NAME?</v>
      </c>
      <c r="GL65" s="83" t="e">
        <f t="shared" ref="GL65:HI65" si="86">GL58-GL60</f>
        <v>#NAME?</v>
      </c>
      <c r="GM65" s="83" t="e">
        <f t="shared" si="86"/>
        <v>#NAME?</v>
      </c>
      <c r="GN65" s="83" t="e">
        <f t="shared" si="86"/>
        <v>#NAME?</v>
      </c>
      <c r="GO65" s="83" t="e">
        <f t="shared" si="86"/>
        <v>#NAME?</v>
      </c>
      <c r="GP65" s="83" t="e">
        <f t="shared" si="86"/>
        <v>#NAME?</v>
      </c>
      <c r="GQ65" s="83" t="e">
        <f t="shared" si="86"/>
        <v>#NAME?</v>
      </c>
      <c r="GR65" s="83" t="e">
        <f t="shared" si="86"/>
        <v>#NAME?</v>
      </c>
      <c r="GS65" s="83" t="e">
        <f t="shared" si="86"/>
        <v>#NAME?</v>
      </c>
      <c r="GT65" s="83" t="e">
        <f t="shared" si="86"/>
        <v>#NAME?</v>
      </c>
      <c r="GU65" s="83" t="e">
        <f t="shared" si="86"/>
        <v>#NAME?</v>
      </c>
      <c r="GV65" s="83" t="e">
        <f t="shared" si="86"/>
        <v>#NAME?</v>
      </c>
      <c r="GW65" s="83" t="e">
        <f t="shared" si="86"/>
        <v>#NAME?</v>
      </c>
      <c r="GX65" s="83" t="e">
        <f t="shared" si="86"/>
        <v>#NAME?</v>
      </c>
      <c r="GY65" s="83" t="e">
        <f t="shared" si="86"/>
        <v>#NAME?</v>
      </c>
      <c r="GZ65" s="83" t="e">
        <f t="shared" si="86"/>
        <v>#NAME?</v>
      </c>
      <c r="HA65" s="83" t="e">
        <f t="shared" si="86"/>
        <v>#NAME?</v>
      </c>
      <c r="HB65" s="83" t="e">
        <f t="shared" si="86"/>
        <v>#NAME?</v>
      </c>
      <c r="HC65" s="83" t="e">
        <f t="shared" si="86"/>
        <v>#NAME?</v>
      </c>
      <c r="HD65" s="83" t="e">
        <f t="shared" si="86"/>
        <v>#NAME?</v>
      </c>
      <c r="HE65" s="83" t="e">
        <f t="shared" si="86"/>
        <v>#NAME?</v>
      </c>
      <c r="HF65" s="83" t="e">
        <f t="shared" si="86"/>
        <v>#NAME?</v>
      </c>
      <c r="HG65" s="83" t="e">
        <f t="shared" si="86"/>
        <v>#NAME?</v>
      </c>
      <c r="HH65" s="83" t="e">
        <f t="shared" si="86"/>
        <v>#NAME?</v>
      </c>
      <c r="HI65" s="83" t="e">
        <f t="shared" si="86"/>
        <v>#NAME?</v>
      </c>
    </row>
    <row r="67" spans="1:217" s="22" customFormat="1" x14ac:dyDescent="0.2">
      <c r="A67" s="34" t="s">
        <v>112</v>
      </c>
      <c r="B67" s="83">
        <f t="shared" ref="B67:G67" si="87">SUM(B68:B89)</f>
        <v>0</v>
      </c>
      <c r="C67" s="83">
        <f t="shared" si="87"/>
        <v>0</v>
      </c>
      <c r="D67" s="83">
        <f t="shared" si="87"/>
        <v>0</v>
      </c>
      <c r="E67" s="83">
        <f t="shared" si="87"/>
        <v>0</v>
      </c>
      <c r="F67" s="83">
        <f t="shared" si="87"/>
        <v>0</v>
      </c>
      <c r="G67" s="83">
        <f t="shared" si="87"/>
        <v>0</v>
      </c>
      <c r="H67" s="83" t="e">
        <f t="shared" ref="H67:BS67" si="88">SUM(H68:H89)</f>
        <v>#NAME?</v>
      </c>
      <c r="I67" s="83" t="e">
        <f t="shared" si="88"/>
        <v>#NAME?</v>
      </c>
      <c r="J67" s="83" t="e">
        <f t="shared" si="88"/>
        <v>#NAME?</v>
      </c>
      <c r="K67" s="83" t="e">
        <f t="shared" si="88"/>
        <v>#NAME?</v>
      </c>
      <c r="L67" s="83" t="e">
        <f t="shared" si="88"/>
        <v>#NAME?</v>
      </c>
      <c r="M67" s="83" t="e">
        <f t="shared" si="88"/>
        <v>#NAME?</v>
      </c>
      <c r="N67" s="83" t="e">
        <f t="shared" si="88"/>
        <v>#NAME?</v>
      </c>
      <c r="O67" s="83" t="e">
        <f t="shared" si="88"/>
        <v>#NAME?</v>
      </c>
      <c r="P67" s="83" t="e">
        <f t="shared" si="88"/>
        <v>#NAME?</v>
      </c>
      <c r="Q67" s="83" t="e">
        <f t="shared" si="88"/>
        <v>#NAME?</v>
      </c>
      <c r="R67" s="83" t="e">
        <f t="shared" si="88"/>
        <v>#NAME?</v>
      </c>
      <c r="S67" s="83" t="e">
        <f t="shared" si="88"/>
        <v>#NAME?</v>
      </c>
      <c r="T67" s="83">
        <f t="shared" si="88"/>
        <v>0</v>
      </c>
      <c r="U67" s="83">
        <f t="shared" si="88"/>
        <v>0</v>
      </c>
      <c r="V67" s="83">
        <f t="shared" si="88"/>
        <v>0</v>
      </c>
      <c r="W67" s="83">
        <f t="shared" si="88"/>
        <v>0</v>
      </c>
      <c r="X67" s="83">
        <f t="shared" si="88"/>
        <v>0</v>
      </c>
      <c r="Y67" s="83">
        <f t="shared" si="88"/>
        <v>0</v>
      </c>
      <c r="Z67" s="83">
        <f t="shared" si="88"/>
        <v>0</v>
      </c>
      <c r="AA67" s="83">
        <f t="shared" si="88"/>
        <v>0</v>
      </c>
      <c r="AB67" s="83">
        <f t="shared" si="88"/>
        <v>0</v>
      </c>
      <c r="AC67" s="83">
        <f t="shared" si="88"/>
        <v>0</v>
      </c>
      <c r="AD67" s="83">
        <f t="shared" si="88"/>
        <v>0</v>
      </c>
      <c r="AE67" s="83">
        <f t="shared" si="88"/>
        <v>0</v>
      </c>
      <c r="AF67" s="83">
        <f t="shared" si="88"/>
        <v>0</v>
      </c>
      <c r="AG67" s="83">
        <f t="shared" si="88"/>
        <v>0</v>
      </c>
      <c r="AH67" s="83">
        <f t="shared" si="88"/>
        <v>0</v>
      </c>
      <c r="AI67" s="83">
        <f t="shared" si="88"/>
        <v>0</v>
      </c>
      <c r="AJ67" s="83">
        <f t="shared" si="88"/>
        <v>0</v>
      </c>
      <c r="AK67" s="83">
        <f t="shared" si="88"/>
        <v>0</v>
      </c>
      <c r="AL67" s="83">
        <f t="shared" si="88"/>
        <v>0</v>
      </c>
      <c r="AM67" s="83">
        <f t="shared" si="88"/>
        <v>0</v>
      </c>
      <c r="AN67" s="83">
        <f t="shared" si="88"/>
        <v>0</v>
      </c>
      <c r="AO67" s="83">
        <f t="shared" si="88"/>
        <v>0</v>
      </c>
      <c r="AP67" s="83">
        <f t="shared" si="88"/>
        <v>0</v>
      </c>
      <c r="AQ67" s="83">
        <f t="shared" si="88"/>
        <v>0</v>
      </c>
      <c r="AR67" s="83">
        <f t="shared" si="88"/>
        <v>0</v>
      </c>
      <c r="AS67" s="83">
        <f t="shared" si="88"/>
        <v>0</v>
      </c>
      <c r="AT67" s="83">
        <f t="shared" si="88"/>
        <v>0</v>
      </c>
      <c r="AU67" s="83">
        <f t="shared" si="88"/>
        <v>0</v>
      </c>
      <c r="AV67" s="83">
        <f t="shared" si="88"/>
        <v>0</v>
      </c>
      <c r="AW67" s="83">
        <f t="shared" si="88"/>
        <v>0</v>
      </c>
      <c r="AX67" s="83">
        <f t="shared" si="88"/>
        <v>0</v>
      </c>
      <c r="AY67" s="83">
        <f t="shared" si="88"/>
        <v>0</v>
      </c>
      <c r="AZ67" s="83">
        <f t="shared" si="88"/>
        <v>0</v>
      </c>
      <c r="BA67" s="83">
        <f t="shared" si="88"/>
        <v>0</v>
      </c>
      <c r="BB67" s="83">
        <f t="shared" si="88"/>
        <v>0</v>
      </c>
      <c r="BC67" s="83">
        <f t="shared" si="88"/>
        <v>0</v>
      </c>
      <c r="BD67" s="83">
        <f t="shared" si="88"/>
        <v>0</v>
      </c>
      <c r="BE67" s="83">
        <f t="shared" si="88"/>
        <v>0</v>
      </c>
      <c r="BF67" s="83">
        <f t="shared" si="88"/>
        <v>0</v>
      </c>
      <c r="BG67" s="83">
        <f t="shared" si="88"/>
        <v>0</v>
      </c>
      <c r="BH67" s="83">
        <f t="shared" si="88"/>
        <v>0</v>
      </c>
      <c r="BI67" s="83">
        <f t="shared" si="88"/>
        <v>0</v>
      </c>
      <c r="BJ67" s="83">
        <f t="shared" si="88"/>
        <v>0</v>
      </c>
      <c r="BK67" s="83">
        <f t="shared" si="88"/>
        <v>0</v>
      </c>
      <c r="BL67" s="83">
        <f t="shared" si="88"/>
        <v>0</v>
      </c>
      <c r="BM67" s="83">
        <f t="shared" si="88"/>
        <v>0</v>
      </c>
      <c r="BN67" s="83">
        <f t="shared" si="88"/>
        <v>0</v>
      </c>
      <c r="BO67" s="83">
        <f t="shared" si="88"/>
        <v>0</v>
      </c>
      <c r="BP67" s="83">
        <f t="shared" si="88"/>
        <v>0</v>
      </c>
      <c r="BQ67" s="83">
        <f t="shared" si="88"/>
        <v>0</v>
      </c>
      <c r="BR67" s="83">
        <f t="shared" si="88"/>
        <v>0</v>
      </c>
      <c r="BS67" s="83">
        <f t="shared" si="88"/>
        <v>0</v>
      </c>
      <c r="BT67" s="83">
        <f t="shared" ref="BT67:EE67" si="89">SUM(BT68:BT89)</f>
        <v>0</v>
      </c>
      <c r="BU67" s="83">
        <f t="shared" si="89"/>
        <v>0</v>
      </c>
      <c r="BV67" s="83">
        <f t="shared" si="89"/>
        <v>0</v>
      </c>
      <c r="BW67" s="83">
        <f t="shared" si="89"/>
        <v>0</v>
      </c>
      <c r="BX67" s="83">
        <f t="shared" si="89"/>
        <v>0</v>
      </c>
      <c r="BY67" s="83">
        <f t="shared" si="89"/>
        <v>0</v>
      </c>
      <c r="BZ67" s="83">
        <f t="shared" si="89"/>
        <v>0</v>
      </c>
      <c r="CA67" s="83">
        <f t="shared" si="89"/>
        <v>0</v>
      </c>
      <c r="CB67" s="83">
        <f t="shared" si="89"/>
        <v>0</v>
      </c>
      <c r="CC67" s="83">
        <f t="shared" si="89"/>
        <v>0</v>
      </c>
      <c r="CD67" s="83">
        <f t="shared" si="89"/>
        <v>0</v>
      </c>
      <c r="CE67" s="83">
        <f t="shared" si="89"/>
        <v>0</v>
      </c>
      <c r="CF67" s="83">
        <f t="shared" si="89"/>
        <v>0</v>
      </c>
      <c r="CG67" s="83">
        <f t="shared" si="89"/>
        <v>0</v>
      </c>
      <c r="CH67" s="83">
        <f t="shared" si="89"/>
        <v>0</v>
      </c>
      <c r="CI67" s="83">
        <f t="shared" si="89"/>
        <v>0</v>
      </c>
      <c r="CJ67" s="83">
        <f t="shared" si="89"/>
        <v>0</v>
      </c>
      <c r="CK67" s="83">
        <f t="shared" si="89"/>
        <v>0</v>
      </c>
      <c r="CL67" s="83">
        <f t="shared" si="89"/>
        <v>0</v>
      </c>
      <c r="CM67" s="83">
        <f t="shared" si="89"/>
        <v>0</v>
      </c>
      <c r="CN67" s="83">
        <f t="shared" si="89"/>
        <v>0</v>
      </c>
      <c r="CO67" s="83">
        <f t="shared" si="89"/>
        <v>0</v>
      </c>
      <c r="CP67" s="83">
        <f t="shared" si="89"/>
        <v>0</v>
      </c>
      <c r="CQ67" s="83">
        <f t="shared" si="89"/>
        <v>0</v>
      </c>
      <c r="CR67" s="83">
        <f t="shared" si="89"/>
        <v>0</v>
      </c>
      <c r="CS67" s="83">
        <f t="shared" si="89"/>
        <v>0</v>
      </c>
      <c r="CT67" s="83">
        <f t="shared" si="89"/>
        <v>0</v>
      </c>
      <c r="CU67" s="83">
        <f t="shared" si="89"/>
        <v>0</v>
      </c>
      <c r="CV67" s="83">
        <f t="shared" si="89"/>
        <v>0</v>
      </c>
      <c r="CW67" s="83">
        <f t="shared" si="89"/>
        <v>0</v>
      </c>
      <c r="CX67" s="83">
        <f t="shared" si="89"/>
        <v>0</v>
      </c>
      <c r="CY67" s="83">
        <f t="shared" si="89"/>
        <v>0</v>
      </c>
      <c r="CZ67" s="83">
        <f t="shared" si="89"/>
        <v>0</v>
      </c>
      <c r="DA67" s="83">
        <f t="shared" si="89"/>
        <v>0</v>
      </c>
      <c r="DB67" s="83">
        <f t="shared" si="89"/>
        <v>0</v>
      </c>
      <c r="DC67" s="83">
        <f t="shared" si="89"/>
        <v>0</v>
      </c>
      <c r="DD67" s="83">
        <f t="shared" si="89"/>
        <v>0</v>
      </c>
      <c r="DE67" s="83">
        <f t="shared" si="89"/>
        <v>0</v>
      </c>
      <c r="DF67" s="83">
        <f t="shared" si="89"/>
        <v>0</v>
      </c>
      <c r="DG67" s="83">
        <f t="shared" si="89"/>
        <v>0</v>
      </c>
      <c r="DH67" s="83">
        <f t="shared" si="89"/>
        <v>0</v>
      </c>
      <c r="DI67" s="83">
        <f t="shared" si="89"/>
        <v>0</v>
      </c>
      <c r="DJ67" s="83">
        <f t="shared" si="89"/>
        <v>0</v>
      </c>
      <c r="DK67" s="83">
        <f t="shared" si="89"/>
        <v>0</v>
      </c>
      <c r="DL67" s="83">
        <f t="shared" si="89"/>
        <v>0</v>
      </c>
      <c r="DM67" s="83">
        <f t="shared" si="89"/>
        <v>0</v>
      </c>
      <c r="DN67" s="83">
        <f t="shared" si="89"/>
        <v>0</v>
      </c>
      <c r="DO67" s="83">
        <f t="shared" si="89"/>
        <v>0</v>
      </c>
      <c r="DP67" s="83">
        <f t="shared" si="89"/>
        <v>0</v>
      </c>
      <c r="DQ67" s="83">
        <f t="shared" si="89"/>
        <v>0</v>
      </c>
      <c r="DR67" s="83">
        <f t="shared" si="89"/>
        <v>0</v>
      </c>
      <c r="DS67" s="83">
        <f t="shared" si="89"/>
        <v>0</v>
      </c>
      <c r="DT67" s="83">
        <f t="shared" si="89"/>
        <v>0</v>
      </c>
      <c r="DU67" s="83">
        <f t="shared" si="89"/>
        <v>0</v>
      </c>
      <c r="DV67" s="83">
        <f t="shared" si="89"/>
        <v>0</v>
      </c>
      <c r="DW67" s="83">
        <f t="shared" si="89"/>
        <v>0</v>
      </c>
      <c r="DX67" s="83">
        <f t="shared" si="89"/>
        <v>0</v>
      </c>
      <c r="DY67" s="83">
        <f t="shared" si="89"/>
        <v>0</v>
      </c>
      <c r="DZ67" s="83">
        <f t="shared" si="89"/>
        <v>0</v>
      </c>
      <c r="EA67" s="83">
        <f t="shared" si="89"/>
        <v>0</v>
      </c>
      <c r="EB67" s="83">
        <f t="shared" si="89"/>
        <v>0</v>
      </c>
      <c r="EC67" s="83">
        <f t="shared" si="89"/>
        <v>0</v>
      </c>
      <c r="ED67" s="83">
        <f t="shared" si="89"/>
        <v>0</v>
      </c>
      <c r="EE67" s="83">
        <f t="shared" si="89"/>
        <v>0</v>
      </c>
      <c r="EF67" s="83">
        <f t="shared" ref="EF67:GQ67" si="90">SUM(EF68:EF89)</f>
        <v>0</v>
      </c>
      <c r="EG67" s="83">
        <f t="shared" si="90"/>
        <v>0</v>
      </c>
      <c r="EH67" s="83">
        <f t="shared" si="90"/>
        <v>0</v>
      </c>
      <c r="EI67" s="83">
        <f t="shared" si="90"/>
        <v>0</v>
      </c>
      <c r="EJ67" s="83">
        <f t="shared" si="90"/>
        <v>0</v>
      </c>
      <c r="EK67" s="83">
        <f t="shared" si="90"/>
        <v>0</v>
      </c>
      <c r="EL67" s="83">
        <f t="shared" si="90"/>
        <v>0</v>
      </c>
      <c r="EM67" s="83">
        <f t="shared" si="90"/>
        <v>0</v>
      </c>
      <c r="EN67" s="83">
        <f t="shared" si="90"/>
        <v>0</v>
      </c>
      <c r="EO67" s="83">
        <f t="shared" si="90"/>
        <v>0</v>
      </c>
      <c r="EP67" s="83">
        <f t="shared" si="90"/>
        <v>0</v>
      </c>
      <c r="EQ67" s="83">
        <f t="shared" si="90"/>
        <v>0</v>
      </c>
      <c r="ER67" s="83">
        <f t="shared" si="90"/>
        <v>0</v>
      </c>
      <c r="ES67" s="83">
        <f t="shared" si="90"/>
        <v>0</v>
      </c>
      <c r="ET67" s="83">
        <f t="shared" si="90"/>
        <v>0</v>
      </c>
      <c r="EU67" s="83">
        <f t="shared" si="90"/>
        <v>0</v>
      </c>
      <c r="EV67" s="83">
        <f t="shared" si="90"/>
        <v>0</v>
      </c>
      <c r="EW67" s="83">
        <f t="shared" si="90"/>
        <v>0</v>
      </c>
      <c r="EX67" s="83">
        <f t="shared" si="90"/>
        <v>0</v>
      </c>
      <c r="EY67" s="83">
        <f t="shared" si="90"/>
        <v>0</v>
      </c>
      <c r="EZ67" s="83">
        <f t="shared" si="90"/>
        <v>0</v>
      </c>
      <c r="FA67" s="83">
        <f t="shared" si="90"/>
        <v>0</v>
      </c>
      <c r="FB67" s="83">
        <f t="shared" si="90"/>
        <v>0</v>
      </c>
      <c r="FC67" s="83">
        <f t="shared" si="90"/>
        <v>0</v>
      </c>
      <c r="FD67" s="83">
        <f t="shared" si="90"/>
        <v>0</v>
      </c>
      <c r="FE67" s="83">
        <f t="shared" si="90"/>
        <v>0</v>
      </c>
      <c r="FF67" s="83">
        <f t="shared" si="90"/>
        <v>0</v>
      </c>
      <c r="FG67" s="83">
        <f t="shared" si="90"/>
        <v>0</v>
      </c>
      <c r="FH67" s="83">
        <f t="shared" si="90"/>
        <v>0</v>
      </c>
      <c r="FI67" s="83">
        <f t="shared" si="90"/>
        <v>0</v>
      </c>
      <c r="FJ67" s="83">
        <f t="shared" si="90"/>
        <v>0</v>
      </c>
      <c r="FK67" s="83">
        <f t="shared" si="90"/>
        <v>0</v>
      </c>
      <c r="FL67" s="83">
        <f t="shared" si="90"/>
        <v>0</v>
      </c>
      <c r="FM67" s="83">
        <f t="shared" si="90"/>
        <v>0</v>
      </c>
      <c r="FN67" s="83">
        <f t="shared" si="90"/>
        <v>0</v>
      </c>
      <c r="FO67" s="83">
        <f t="shared" si="90"/>
        <v>0</v>
      </c>
      <c r="FP67" s="83">
        <f t="shared" si="90"/>
        <v>0</v>
      </c>
      <c r="FQ67" s="83">
        <f t="shared" si="90"/>
        <v>0</v>
      </c>
      <c r="FR67" s="83">
        <f t="shared" si="90"/>
        <v>0</v>
      </c>
      <c r="FS67" s="83">
        <f t="shared" si="90"/>
        <v>0</v>
      </c>
      <c r="FT67" s="83">
        <f t="shared" si="90"/>
        <v>0</v>
      </c>
      <c r="FU67" s="83">
        <f t="shared" si="90"/>
        <v>0</v>
      </c>
      <c r="FV67" s="83">
        <f t="shared" si="90"/>
        <v>0</v>
      </c>
      <c r="FW67" s="83">
        <f t="shared" si="90"/>
        <v>0</v>
      </c>
      <c r="FX67" s="83">
        <f t="shared" si="90"/>
        <v>0</v>
      </c>
      <c r="FY67" s="83">
        <f t="shared" si="90"/>
        <v>0</v>
      </c>
      <c r="FZ67" s="83">
        <f t="shared" si="90"/>
        <v>0</v>
      </c>
      <c r="GA67" s="83">
        <f t="shared" si="90"/>
        <v>0</v>
      </c>
      <c r="GB67" s="83">
        <f t="shared" si="90"/>
        <v>0</v>
      </c>
      <c r="GC67" s="83">
        <f t="shared" si="90"/>
        <v>0</v>
      </c>
      <c r="GD67" s="83">
        <f t="shared" si="90"/>
        <v>0</v>
      </c>
      <c r="GE67" s="83">
        <f t="shared" si="90"/>
        <v>0</v>
      </c>
      <c r="GF67" s="83">
        <f t="shared" si="90"/>
        <v>0</v>
      </c>
      <c r="GG67" s="83">
        <f t="shared" si="90"/>
        <v>0</v>
      </c>
      <c r="GH67" s="83">
        <f t="shared" si="90"/>
        <v>0</v>
      </c>
      <c r="GI67" s="83">
        <f t="shared" si="90"/>
        <v>0</v>
      </c>
      <c r="GJ67" s="83">
        <f t="shared" si="90"/>
        <v>0</v>
      </c>
      <c r="GK67" s="83">
        <f t="shared" si="90"/>
        <v>0</v>
      </c>
      <c r="GL67" s="83">
        <f t="shared" si="90"/>
        <v>0</v>
      </c>
      <c r="GM67" s="83">
        <f t="shared" si="90"/>
        <v>0</v>
      </c>
      <c r="GN67" s="83">
        <f t="shared" si="90"/>
        <v>0</v>
      </c>
      <c r="GO67" s="83">
        <f t="shared" si="90"/>
        <v>0</v>
      </c>
      <c r="GP67" s="83">
        <f t="shared" si="90"/>
        <v>0</v>
      </c>
      <c r="GQ67" s="83">
        <f t="shared" si="90"/>
        <v>0</v>
      </c>
      <c r="GR67" s="83">
        <f t="shared" ref="GR67:HI67" si="91">SUM(GR68:GR89)</f>
        <v>0</v>
      </c>
      <c r="GS67" s="83">
        <f t="shared" si="91"/>
        <v>0</v>
      </c>
      <c r="GT67" s="83">
        <f t="shared" si="91"/>
        <v>0</v>
      </c>
      <c r="GU67" s="83">
        <f t="shared" si="91"/>
        <v>0</v>
      </c>
      <c r="GV67" s="83">
        <f t="shared" si="91"/>
        <v>0</v>
      </c>
      <c r="GW67" s="83">
        <f t="shared" si="91"/>
        <v>0</v>
      </c>
      <c r="GX67" s="83">
        <f t="shared" si="91"/>
        <v>0</v>
      </c>
      <c r="GY67" s="83">
        <f t="shared" si="91"/>
        <v>0</v>
      </c>
      <c r="GZ67" s="83">
        <f t="shared" si="91"/>
        <v>0</v>
      </c>
      <c r="HA67" s="83">
        <f t="shared" si="91"/>
        <v>0</v>
      </c>
      <c r="HB67" s="83">
        <f t="shared" si="91"/>
        <v>0</v>
      </c>
      <c r="HC67" s="83">
        <f t="shared" si="91"/>
        <v>0</v>
      </c>
      <c r="HD67" s="83">
        <f t="shared" si="91"/>
        <v>0</v>
      </c>
      <c r="HE67" s="83">
        <f t="shared" si="91"/>
        <v>0</v>
      </c>
      <c r="HF67" s="83">
        <f t="shared" si="91"/>
        <v>0</v>
      </c>
      <c r="HG67" s="83">
        <f t="shared" si="91"/>
        <v>0</v>
      </c>
      <c r="HH67" s="83">
        <f t="shared" si="91"/>
        <v>0</v>
      </c>
      <c r="HI67" s="83">
        <f t="shared" si="91"/>
        <v>0</v>
      </c>
    </row>
    <row r="68" spans="1:217" s="109" customFormat="1" x14ac:dyDescent="0.2">
      <c r="A68" s="113" t="s">
        <v>17</v>
      </c>
      <c r="B68" s="114">
        <v>0</v>
      </c>
      <c r="C68" s="114">
        <v>0</v>
      </c>
      <c r="D68" s="114">
        <v>0</v>
      </c>
      <c r="E68" s="114">
        <v>0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0</v>
      </c>
      <c r="AI68" s="114">
        <v>0</v>
      </c>
      <c r="AJ68" s="114">
        <v>0</v>
      </c>
      <c r="AK68" s="114">
        <v>0</v>
      </c>
      <c r="AL68" s="114">
        <v>0</v>
      </c>
      <c r="AM68" s="114">
        <v>0</v>
      </c>
      <c r="AN68" s="114">
        <v>0</v>
      </c>
      <c r="AO68" s="114">
        <v>0</v>
      </c>
      <c r="AP68" s="114">
        <v>0</v>
      </c>
      <c r="AQ68" s="114">
        <v>0</v>
      </c>
      <c r="AR68" s="114">
        <v>0</v>
      </c>
      <c r="AS68" s="114">
        <v>0</v>
      </c>
      <c r="AT68" s="114">
        <v>0</v>
      </c>
      <c r="AU68" s="114">
        <v>0</v>
      </c>
      <c r="AV68" s="114">
        <v>0</v>
      </c>
      <c r="AW68" s="114">
        <v>0</v>
      </c>
      <c r="AX68" s="114">
        <v>0</v>
      </c>
      <c r="AY68" s="114">
        <v>0</v>
      </c>
      <c r="AZ68" s="114">
        <v>0</v>
      </c>
      <c r="BA68" s="114">
        <v>0</v>
      </c>
      <c r="BB68" s="114">
        <v>0</v>
      </c>
      <c r="BC68" s="114">
        <v>0</v>
      </c>
      <c r="BD68" s="114">
        <v>0</v>
      </c>
      <c r="BE68" s="114">
        <v>0</v>
      </c>
      <c r="BF68" s="114">
        <v>0</v>
      </c>
      <c r="BG68" s="114">
        <v>0</v>
      </c>
      <c r="BH68" s="114">
        <v>0</v>
      </c>
      <c r="BI68" s="114">
        <v>0</v>
      </c>
      <c r="BJ68" s="114">
        <v>0</v>
      </c>
      <c r="BK68" s="114">
        <v>0</v>
      </c>
      <c r="BL68" s="114">
        <v>0</v>
      </c>
      <c r="BM68" s="114">
        <v>0</v>
      </c>
      <c r="BN68" s="114">
        <v>0</v>
      </c>
      <c r="BO68" s="114">
        <v>0</v>
      </c>
      <c r="BP68" s="114">
        <v>0</v>
      </c>
      <c r="BQ68" s="114">
        <v>0</v>
      </c>
      <c r="BR68" s="114">
        <v>0</v>
      </c>
      <c r="BS68" s="114">
        <v>0</v>
      </c>
      <c r="BT68" s="114">
        <v>0</v>
      </c>
      <c r="BU68" s="114">
        <v>0</v>
      </c>
      <c r="BV68" s="114">
        <v>0</v>
      </c>
      <c r="BW68" s="114">
        <v>0</v>
      </c>
      <c r="BX68" s="114">
        <v>0</v>
      </c>
      <c r="BY68" s="114">
        <v>0</v>
      </c>
      <c r="BZ68" s="114">
        <v>0</v>
      </c>
      <c r="CA68" s="114">
        <v>0</v>
      </c>
      <c r="CB68" s="114">
        <v>0</v>
      </c>
      <c r="CC68" s="114">
        <v>0</v>
      </c>
      <c r="CD68" s="114">
        <v>0</v>
      </c>
      <c r="CE68" s="114">
        <v>0</v>
      </c>
      <c r="CF68" s="114">
        <v>0</v>
      </c>
      <c r="CG68" s="114">
        <v>0</v>
      </c>
      <c r="CH68" s="114">
        <v>0</v>
      </c>
      <c r="CI68" s="114">
        <v>0</v>
      </c>
      <c r="CJ68" s="114">
        <v>0</v>
      </c>
      <c r="CK68" s="114">
        <v>0</v>
      </c>
      <c r="CL68" s="114">
        <v>0</v>
      </c>
      <c r="CM68" s="114">
        <v>0</v>
      </c>
      <c r="CN68" s="114">
        <v>0</v>
      </c>
      <c r="CO68" s="114">
        <v>0</v>
      </c>
      <c r="CP68" s="114">
        <v>0</v>
      </c>
      <c r="CQ68" s="114">
        <v>0</v>
      </c>
      <c r="CR68" s="114">
        <v>0</v>
      </c>
      <c r="CS68" s="114">
        <v>0</v>
      </c>
      <c r="CT68" s="114">
        <v>0</v>
      </c>
      <c r="CU68" s="114">
        <v>0</v>
      </c>
      <c r="CV68" s="114">
        <v>0</v>
      </c>
      <c r="CW68" s="114">
        <v>0</v>
      </c>
      <c r="CX68" s="114">
        <v>0</v>
      </c>
      <c r="CY68" s="114">
        <v>0</v>
      </c>
      <c r="CZ68" s="114">
        <v>0</v>
      </c>
      <c r="DA68" s="114">
        <v>0</v>
      </c>
      <c r="DB68" s="114">
        <v>0</v>
      </c>
      <c r="DC68" s="114">
        <v>0</v>
      </c>
      <c r="DD68" s="114">
        <v>0</v>
      </c>
      <c r="DE68" s="114">
        <v>0</v>
      </c>
      <c r="DF68" s="114">
        <v>0</v>
      </c>
      <c r="DG68" s="114">
        <v>0</v>
      </c>
      <c r="DH68" s="114">
        <v>0</v>
      </c>
      <c r="DI68" s="114">
        <v>0</v>
      </c>
      <c r="DJ68" s="114">
        <v>0</v>
      </c>
      <c r="DK68" s="114">
        <v>0</v>
      </c>
      <c r="DL68" s="114">
        <v>0</v>
      </c>
      <c r="DM68" s="114">
        <v>0</v>
      </c>
      <c r="DN68" s="114">
        <v>0</v>
      </c>
      <c r="DO68" s="114">
        <v>0</v>
      </c>
      <c r="DP68" s="114">
        <v>0</v>
      </c>
      <c r="DQ68" s="114">
        <v>0</v>
      </c>
      <c r="DR68" s="114">
        <v>0</v>
      </c>
      <c r="DS68" s="114">
        <v>0</v>
      </c>
      <c r="DT68" s="114">
        <v>0</v>
      </c>
      <c r="DU68" s="114">
        <v>0</v>
      </c>
      <c r="DV68" s="114">
        <v>0</v>
      </c>
      <c r="DW68" s="114">
        <v>0</v>
      </c>
      <c r="DX68" s="114">
        <v>0</v>
      </c>
      <c r="DY68" s="114">
        <v>0</v>
      </c>
      <c r="DZ68" s="114">
        <v>0</v>
      </c>
      <c r="EA68" s="114">
        <v>0</v>
      </c>
      <c r="EB68" s="114">
        <v>0</v>
      </c>
      <c r="EC68" s="114">
        <v>0</v>
      </c>
      <c r="ED68" s="114">
        <v>0</v>
      </c>
      <c r="EE68" s="114">
        <v>0</v>
      </c>
      <c r="EF68" s="114">
        <v>0</v>
      </c>
      <c r="EG68" s="114">
        <v>0</v>
      </c>
      <c r="EH68" s="114">
        <v>0</v>
      </c>
      <c r="EI68" s="114">
        <v>0</v>
      </c>
      <c r="EJ68" s="114">
        <v>0</v>
      </c>
      <c r="EK68" s="114">
        <v>0</v>
      </c>
      <c r="EL68" s="114">
        <v>0</v>
      </c>
      <c r="EM68" s="114">
        <v>0</v>
      </c>
      <c r="EN68" s="114">
        <v>0</v>
      </c>
      <c r="EO68" s="114">
        <v>0</v>
      </c>
      <c r="EP68" s="114">
        <v>0</v>
      </c>
      <c r="EQ68" s="114">
        <v>0</v>
      </c>
      <c r="ER68" s="114">
        <v>0</v>
      </c>
      <c r="ES68" s="114">
        <v>0</v>
      </c>
      <c r="ET68" s="114">
        <v>0</v>
      </c>
      <c r="EU68" s="114">
        <v>0</v>
      </c>
      <c r="EV68" s="114">
        <v>0</v>
      </c>
      <c r="EW68" s="114">
        <v>0</v>
      </c>
      <c r="EX68" s="114">
        <v>0</v>
      </c>
      <c r="EY68" s="114">
        <v>0</v>
      </c>
      <c r="EZ68" s="114">
        <v>0</v>
      </c>
      <c r="FA68" s="114">
        <v>0</v>
      </c>
      <c r="FB68" s="114">
        <v>0</v>
      </c>
      <c r="FC68" s="114">
        <v>0</v>
      </c>
      <c r="FD68" s="114">
        <v>0</v>
      </c>
      <c r="FE68" s="114">
        <v>0</v>
      </c>
      <c r="FF68" s="114">
        <v>0</v>
      </c>
      <c r="FG68" s="114">
        <v>0</v>
      </c>
      <c r="FH68" s="114">
        <v>0</v>
      </c>
      <c r="FI68" s="114">
        <v>0</v>
      </c>
      <c r="FJ68" s="114">
        <v>0</v>
      </c>
      <c r="FK68" s="114">
        <v>0</v>
      </c>
      <c r="FL68" s="114">
        <v>0</v>
      </c>
      <c r="FM68" s="114">
        <v>0</v>
      </c>
      <c r="FN68" s="114">
        <v>0</v>
      </c>
      <c r="FO68" s="114">
        <v>0</v>
      </c>
      <c r="FP68" s="114">
        <v>0</v>
      </c>
      <c r="FQ68" s="114">
        <v>0</v>
      </c>
      <c r="FR68" s="114">
        <v>0</v>
      </c>
      <c r="FS68" s="114">
        <v>0</v>
      </c>
      <c r="FT68" s="114">
        <v>0</v>
      </c>
      <c r="FU68" s="114">
        <v>0</v>
      </c>
      <c r="FV68" s="114">
        <v>0</v>
      </c>
      <c r="FW68" s="114">
        <v>0</v>
      </c>
      <c r="FX68" s="114">
        <v>0</v>
      </c>
      <c r="FY68" s="114">
        <v>0</v>
      </c>
      <c r="FZ68" s="114">
        <v>0</v>
      </c>
      <c r="GA68" s="114">
        <v>0</v>
      </c>
      <c r="GB68" s="114">
        <v>0</v>
      </c>
      <c r="GC68" s="114">
        <v>0</v>
      </c>
      <c r="GD68" s="114">
        <v>0</v>
      </c>
      <c r="GE68" s="114">
        <v>0</v>
      </c>
      <c r="GF68" s="114">
        <v>0</v>
      </c>
      <c r="GG68" s="114">
        <v>0</v>
      </c>
      <c r="GH68" s="114">
        <v>0</v>
      </c>
      <c r="GI68" s="114">
        <v>0</v>
      </c>
      <c r="GJ68" s="114">
        <v>0</v>
      </c>
      <c r="GK68" s="114">
        <v>0</v>
      </c>
      <c r="GL68" s="114">
        <v>0</v>
      </c>
      <c r="GM68" s="114">
        <v>0</v>
      </c>
      <c r="GN68" s="114">
        <v>0</v>
      </c>
      <c r="GO68" s="114">
        <v>0</v>
      </c>
      <c r="GP68" s="114">
        <v>0</v>
      </c>
      <c r="GQ68" s="114">
        <v>0</v>
      </c>
      <c r="GR68" s="114">
        <v>0</v>
      </c>
      <c r="GS68" s="114">
        <v>0</v>
      </c>
      <c r="GT68" s="114">
        <v>0</v>
      </c>
      <c r="GU68" s="114">
        <v>0</v>
      </c>
      <c r="GV68" s="114">
        <v>0</v>
      </c>
      <c r="GW68" s="114">
        <v>0</v>
      </c>
      <c r="GX68" s="114">
        <v>0</v>
      </c>
      <c r="GY68" s="114">
        <v>0</v>
      </c>
      <c r="GZ68" s="114">
        <v>0</v>
      </c>
      <c r="HA68" s="114">
        <v>0</v>
      </c>
      <c r="HB68" s="114">
        <v>0</v>
      </c>
      <c r="HC68" s="114">
        <v>0</v>
      </c>
      <c r="HD68" s="114">
        <v>0</v>
      </c>
      <c r="HE68" s="114">
        <v>0</v>
      </c>
      <c r="HF68" s="114">
        <v>0</v>
      </c>
      <c r="HG68" s="114">
        <v>0</v>
      </c>
      <c r="HH68" s="114">
        <v>0</v>
      </c>
      <c r="HI68" s="114">
        <v>0</v>
      </c>
    </row>
    <row r="69" spans="1:217" s="109" customFormat="1" x14ac:dyDescent="0.2">
      <c r="A69" s="113" t="s">
        <v>18</v>
      </c>
      <c r="B69" s="114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  <c r="AC69" s="114">
        <v>0</v>
      </c>
      <c r="AD69" s="114">
        <v>0</v>
      </c>
      <c r="AE69" s="114">
        <v>0</v>
      </c>
      <c r="AF69" s="114">
        <v>0</v>
      </c>
      <c r="AG69" s="114">
        <v>0</v>
      </c>
      <c r="AH69" s="114">
        <v>0</v>
      </c>
      <c r="AI69" s="114">
        <v>0</v>
      </c>
      <c r="AJ69" s="114">
        <v>0</v>
      </c>
      <c r="AK69" s="114">
        <v>0</v>
      </c>
      <c r="AL69" s="114">
        <v>0</v>
      </c>
      <c r="AM69" s="114">
        <v>0</v>
      </c>
      <c r="AN69" s="114">
        <v>0</v>
      </c>
      <c r="AO69" s="114">
        <v>0</v>
      </c>
      <c r="AP69" s="114">
        <v>0</v>
      </c>
      <c r="AQ69" s="114">
        <v>0</v>
      </c>
      <c r="AR69" s="114">
        <v>0</v>
      </c>
      <c r="AS69" s="114">
        <v>0</v>
      </c>
      <c r="AT69" s="114">
        <v>0</v>
      </c>
      <c r="AU69" s="114">
        <v>0</v>
      </c>
      <c r="AV69" s="114">
        <v>0</v>
      </c>
      <c r="AW69" s="114">
        <v>0</v>
      </c>
      <c r="AX69" s="114">
        <v>0</v>
      </c>
      <c r="AY69" s="114">
        <v>0</v>
      </c>
      <c r="AZ69" s="114">
        <v>0</v>
      </c>
      <c r="BA69" s="114">
        <v>0</v>
      </c>
      <c r="BB69" s="114">
        <v>0</v>
      </c>
      <c r="BC69" s="114">
        <v>0</v>
      </c>
      <c r="BD69" s="114">
        <v>0</v>
      </c>
      <c r="BE69" s="114">
        <v>0</v>
      </c>
      <c r="BF69" s="114">
        <v>0</v>
      </c>
      <c r="BG69" s="114">
        <v>0</v>
      </c>
      <c r="BH69" s="114">
        <v>0</v>
      </c>
      <c r="BI69" s="114">
        <v>0</v>
      </c>
      <c r="BJ69" s="114">
        <v>0</v>
      </c>
      <c r="BK69" s="114">
        <v>0</v>
      </c>
      <c r="BL69" s="114">
        <v>0</v>
      </c>
      <c r="BM69" s="114">
        <v>0</v>
      </c>
      <c r="BN69" s="114">
        <v>0</v>
      </c>
      <c r="BO69" s="114">
        <v>0</v>
      </c>
      <c r="BP69" s="114">
        <v>0</v>
      </c>
      <c r="BQ69" s="114">
        <v>0</v>
      </c>
      <c r="BR69" s="114">
        <v>0</v>
      </c>
      <c r="BS69" s="114">
        <v>0</v>
      </c>
      <c r="BT69" s="114">
        <v>0</v>
      </c>
      <c r="BU69" s="114">
        <v>0</v>
      </c>
      <c r="BV69" s="114">
        <v>0</v>
      </c>
      <c r="BW69" s="114">
        <v>0</v>
      </c>
      <c r="BX69" s="114">
        <v>0</v>
      </c>
      <c r="BY69" s="114">
        <v>0</v>
      </c>
      <c r="BZ69" s="114">
        <v>0</v>
      </c>
      <c r="CA69" s="114">
        <v>0</v>
      </c>
      <c r="CB69" s="114">
        <v>0</v>
      </c>
      <c r="CC69" s="114">
        <v>0</v>
      </c>
      <c r="CD69" s="114">
        <v>0</v>
      </c>
      <c r="CE69" s="114">
        <v>0</v>
      </c>
      <c r="CF69" s="114">
        <v>0</v>
      </c>
      <c r="CG69" s="114">
        <v>0</v>
      </c>
      <c r="CH69" s="114">
        <v>0</v>
      </c>
      <c r="CI69" s="114">
        <v>0</v>
      </c>
      <c r="CJ69" s="114">
        <v>0</v>
      </c>
      <c r="CK69" s="114">
        <v>0</v>
      </c>
      <c r="CL69" s="114">
        <v>0</v>
      </c>
      <c r="CM69" s="114">
        <v>0</v>
      </c>
      <c r="CN69" s="114">
        <v>0</v>
      </c>
      <c r="CO69" s="114">
        <v>0</v>
      </c>
      <c r="CP69" s="114">
        <v>0</v>
      </c>
      <c r="CQ69" s="114">
        <v>0</v>
      </c>
      <c r="CR69" s="114">
        <v>0</v>
      </c>
      <c r="CS69" s="114">
        <v>0</v>
      </c>
      <c r="CT69" s="114">
        <v>0</v>
      </c>
      <c r="CU69" s="114">
        <v>0</v>
      </c>
      <c r="CV69" s="114">
        <v>0</v>
      </c>
      <c r="CW69" s="114">
        <v>0</v>
      </c>
      <c r="CX69" s="114">
        <v>0</v>
      </c>
      <c r="CY69" s="114">
        <v>0</v>
      </c>
      <c r="CZ69" s="114">
        <v>0</v>
      </c>
      <c r="DA69" s="114">
        <v>0</v>
      </c>
      <c r="DB69" s="114">
        <v>0</v>
      </c>
      <c r="DC69" s="114">
        <v>0</v>
      </c>
      <c r="DD69" s="114">
        <v>0</v>
      </c>
      <c r="DE69" s="114">
        <v>0</v>
      </c>
      <c r="DF69" s="114">
        <v>0</v>
      </c>
      <c r="DG69" s="114">
        <v>0</v>
      </c>
      <c r="DH69" s="114">
        <v>0</v>
      </c>
      <c r="DI69" s="114">
        <v>0</v>
      </c>
      <c r="DJ69" s="114">
        <v>0</v>
      </c>
      <c r="DK69" s="114">
        <v>0</v>
      </c>
      <c r="DL69" s="114">
        <v>0</v>
      </c>
      <c r="DM69" s="114">
        <v>0</v>
      </c>
      <c r="DN69" s="114">
        <v>0</v>
      </c>
      <c r="DO69" s="114">
        <v>0</v>
      </c>
      <c r="DP69" s="114">
        <v>0</v>
      </c>
      <c r="DQ69" s="114">
        <v>0</v>
      </c>
      <c r="DR69" s="114">
        <v>0</v>
      </c>
      <c r="DS69" s="114">
        <v>0</v>
      </c>
      <c r="DT69" s="114">
        <v>0</v>
      </c>
      <c r="DU69" s="114">
        <v>0</v>
      </c>
      <c r="DV69" s="114">
        <v>0</v>
      </c>
      <c r="DW69" s="114">
        <v>0</v>
      </c>
      <c r="DX69" s="114">
        <v>0</v>
      </c>
      <c r="DY69" s="114">
        <v>0</v>
      </c>
      <c r="DZ69" s="114">
        <v>0</v>
      </c>
      <c r="EA69" s="114">
        <v>0</v>
      </c>
      <c r="EB69" s="114">
        <v>0</v>
      </c>
      <c r="EC69" s="114">
        <v>0</v>
      </c>
      <c r="ED69" s="114">
        <v>0</v>
      </c>
      <c r="EE69" s="114">
        <v>0</v>
      </c>
      <c r="EF69" s="114">
        <v>0</v>
      </c>
      <c r="EG69" s="114">
        <v>0</v>
      </c>
      <c r="EH69" s="114">
        <v>0</v>
      </c>
      <c r="EI69" s="114">
        <v>0</v>
      </c>
      <c r="EJ69" s="114">
        <v>0</v>
      </c>
      <c r="EK69" s="114">
        <v>0</v>
      </c>
      <c r="EL69" s="114">
        <v>0</v>
      </c>
      <c r="EM69" s="114">
        <v>0</v>
      </c>
      <c r="EN69" s="114">
        <v>0</v>
      </c>
      <c r="EO69" s="114">
        <v>0</v>
      </c>
      <c r="EP69" s="114">
        <v>0</v>
      </c>
      <c r="EQ69" s="114">
        <v>0</v>
      </c>
      <c r="ER69" s="114">
        <v>0</v>
      </c>
      <c r="ES69" s="114">
        <v>0</v>
      </c>
      <c r="ET69" s="114">
        <v>0</v>
      </c>
      <c r="EU69" s="114">
        <v>0</v>
      </c>
      <c r="EV69" s="114">
        <v>0</v>
      </c>
      <c r="EW69" s="114">
        <v>0</v>
      </c>
      <c r="EX69" s="114">
        <v>0</v>
      </c>
      <c r="EY69" s="114">
        <v>0</v>
      </c>
      <c r="EZ69" s="114">
        <v>0</v>
      </c>
      <c r="FA69" s="114">
        <v>0</v>
      </c>
      <c r="FB69" s="114">
        <v>0</v>
      </c>
      <c r="FC69" s="114">
        <v>0</v>
      </c>
      <c r="FD69" s="114">
        <v>0</v>
      </c>
      <c r="FE69" s="114">
        <v>0</v>
      </c>
      <c r="FF69" s="114">
        <v>0</v>
      </c>
      <c r="FG69" s="114">
        <v>0</v>
      </c>
      <c r="FH69" s="114">
        <v>0</v>
      </c>
      <c r="FI69" s="114">
        <v>0</v>
      </c>
      <c r="FJ69" s="114">
        <v>0</v>
      </c>
      <c r="FK69" s="114">
        <v>0</v>
      </c>
      <c r="FL69" s="114">
        <v>0</v>
      </c>
      <c r="FM69" s="114">
        <v>0</v>
      </c>
      <c r="FN69" s="114">
        <v>0</v>
      </c>
      <c r="FO69" s="114">
        <v>0</v>
      </c>
      <c r="FP69" s="114">
        <v>0</v>
      </c>
      <c r="FQ69" s="114">
        <v>0</v>
      </c>
      <c r="FR69" s="114">
        <v>0</v>
      </c>
      <c r="FS69" s="114">
        <v>0</v>
      </c>
      <c r="FT69" s="114">
        <v>0</v>
      </c>
      <c r="FU69" s="114">
        <v>0</v>
      </c>
      <c r="FV69" s="114">
        <v>0</v>
      </c>
      <c r="FW69" s="114">
        <v>0</v>
      </c>
      <c r="FX69" s="114">
        <v>0</v>
      </c>
      <c r="FY69" s="114">
        <v>0</v>
      </c>
      <c r="FZ69" s="114">
        <v>0</v>
      </c>
      <c r="GA69" s="114">
        <v>0</v>
      </c>
      <c r="GB69" s="114">
        <v>0</v>
      </c>
      <c r="GC69" s="114">
        <v>0</v>
      </c>
      <c r="GD69" s="114">
        <v>0</v>
      </c>
      <c r="GE69" s="114">
        <v>0</v>
      </c>
      <c r="GF69" s="114">
        <v>0</v>
      </c>
      <c r="GG69" s="114">
        <v>0</v>
      </c>
      <c r="GH69" s="114">
        <v>0</v>
      </c>
      <c r="GI69" s="114">
        <v>0</v>
      </c>
      <c r="GJ69" s="114">
        <v>0</v>
      </c>
      <c r="GK69" s="114">
        <v>0</v>
      </c>
      <c r="GL69" s="114">
        <v>0</v>
      </c>
      <c r="GM69" s="114">
        <v>0</v>
      </c>
      <c r="GN69" s="114">
        <v>0</v>
      </c>
      <c r="GO69" s="114">
        <v>0</v>
      </c>
      <c r="GP69" s="114">
        <v>0</v>
      </c>
      <c r="GQ69" s="114">
        <v>0</v>
      </c>
      <c r="GR69" s="114">
        <v>0</v>
      </c>
      <c r="GS69" s="114">
        <v>0</v>
      </c>
      <c r="GT69" s="114">
        <v>0</v>
      </c>
      <c r="GU69" s="114">
        <v>0</v>
      </c>
      <c r="GV69" s="114">
        <v>0</v>
      </c>
      <c r="GW69" s="114">
        <v>0</v>
      </c>
      <c r="GX69" s="114">
        <v>0</v>
      </c>
      <c r="GY69" s="114">
        <v>0</v>
      </c>
      <c r="GZ69" s="114">
        <v>0</v>
      </c>
      <c r="HA69" s="114">
        <v>0</v>
      </c>
      <c r="HB69" s="114">
        <v>0</v>
      </c>
      <c r="HC69" s="114">
        <v>0</v>
      </c>
      <c r="HD69" s="114">
        <v>0</v>
      </c>
      <c r="HE69" s="114">
        <v>0</v>
      </c>
      <c r="HF69" s="114">
        <v>0</v>
      </c>
      <c r="HG69" s="114">
        <v>0</v>
      </c>
      <c r="HH69" s="114">
        <v>0</v>
      </c>
      <c r="HI69" s="114">
        <v>0</v>
      </c>
    </row>
    <row r="70" spans="1:217" s="109" customFormat="1" x14ac:dyDescent="0.2">
      <c r="A70" s="113" t="s">
        <v>19</v>
      </c>
      <c r="B70" s="114">
        <v>0</v>
      </c>
      <c r="C70" s="114">
        <v>0</v>
      </c>
      <c r="D70" s="114">
        <v>0</v>
      </c>
      <c r="E70" s="114">
        <v>0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14">
        <v>0</v>
      </c>
      <c r="AG70" s="114">
        <v>0</v>
      </c>
      <c r="AH70" s="114">
        <v>0</v>
      </c>
      <c r="AI70" s="114">
        <v>0</v>
      </c>
      <c r="AJ70" s="114">
        <v>0</v>
      </c>
      <c r="AK70" s="114">
        <v>0</v>
      </c>
      <c r="AL70" s="114">
        <v>0</v>
      </c>
      <c r="AM70" s="114">
        <v>0</v>
      </c>
      <c r="AN70" s="114">
        <v>0</v>
      </c>
      <c r="AO70" s="114">
        <v>0</v>
      </c>
      <c r="AP70" s="114">
        <v>0</v>
      </c>
      <c r="AQ70" s="114">
        <v>0</v>
      </c>
      <c r="AR70" s="114">
        <v>0</v>
      </c>
      <c r="AS70" s="114">
        <v>0</v>
      </c>
      <c r="AT70" s="114">
        <v>0</v>
      </c>
      <c r="AU70" s="114">
        <v>0</v>
      </c>
      <c r="AV70" s="114">
        <v>0</v>
      </c>
      <c r="AW70" s="114">
        <v>0</v>
      </c>
      <c r="AX70" s="114">
        <v>0</v>
      </c>
      <c r="AY70" s="114">
        <v>0</v>
      </c>
      <c r="AZ70" s="114">
        <v>0</v>
      </c>
      <c r="BA70" s="114">
        <v>0</v>
      </c>
      <c r="BB70" s="114">
        <v>0</v>
      </c>
      <c r="BC70" s="114">
        <v>0</v>
      </c>
      <c r="BD70" s="114">
        <v>0</v>
      </c>
      <c r="BE70" s="114">
        <v>0</v>
      </c>
      <c r="BF70" s="114">
        <v>0</v>
      </c>
      <c r="BG70" s="114">
        <v>0</v>
      </c>
      <c r="BH70" s="114">
        <v>0</v>
      </c>
      <c r="BI70" s="114">
        <v>0</v>
      </c>
      <c r="BJ70" s="114">
        <v>0</v>
      </c>
      <c r="BK70" s="114">
        <v>0</v>
      </c>
      <c r="BL70" s="114">
        <v>0</v>
      </c>
      <c r="BM70" s="114">
        <v>0</v>
      </c>
      <c r="BN70" s="114">
        <v>0</v>
      </c>
      <c r="BO70" s="114">
        <v>0</v>
      </c>
      <c r="BP70" s="114">
        <v>0</v>
      </c>
      <c r="BQ70" s="114">
        <v>0</v>
      </c>
      <c r="BR70" s="114">
        <v>0</v>
      </c>
      <c r="BS70" s="114">
        <v>0</v>
      </c>
      <c r="BT70" s="114">
        <v>0</v>
      </c>
      <c r="BU70" s="114">
        <v>0</v>
      </c>
      <c r="BV70" s="114">
        <v>0</v>
      </c>
      <c r="BW70" s="114">
        <v>0</v>
      </c>
      <c r="BX70" s="114">
        <v>0</v>
      </c>
      <c r="BY70" s="114">
        <v>0</v>
      </c>
      <c r="BZ70" s="114">
        <v>0</v>
      </c>
      <c r="CA70" s="114">
        <v>0</v>
      </c>
      <c r="CB70" s="114">
        <v>0</v>
      </c>
      <c r="CC70" s="114">
        <v>0</v>
      </c>
      <c r="CD70" s="114">
        <v>0</v>
      </c>
      <c r="CE70" s="114">
        <v>0</v>
      </c>
      <c r="CF70" s="114">
        <v>0</v>
      </c>
      <c r="CG70" s="114">
        <v>0</v>
      </c>
      <c r="CH70" s="114">
        <v>0</v>
      </c>
      <c r="CI70" s="114">
        <v>0</v>
      </c>
      <c r="CJ70" s="114">
        <v>0</v>
      </c>
      <c r="CK70" s="114">
        <v>0</v>
      </c>
      <c r="CL70" s="114">
        <v>0</v>
      </c>
      <c r="CM70" s="114">
        <v>0</v>
      </c>
      <c r="CN70" s="114">
        <v>0</v>
      </c>
      <c r="CO70" s="114">
        <v>0</v>
      </c>
      <c r="CP70" s="114">
        <v>0</v>
      </c>
      <c r="CQ70" s="114">
        <v>0</v>
      </c>
      <c r="CR70" s="114">
        <v>0</v>
      </c>
      <c r="CS70" s="114">
        <v>0</v>
      </c>
      <c r="CT70" s="114">
        <v>0</v>
      </c>
      <c r="CU70" s="114">
        <v>0</v>
      </c>
      <c r="CV70" s="114">
        <v>0</v>
      </c>
      <c r="CW70" s="114">
        <v>0</v>
      </c>
      <c r="CX70" s="114">
        <v>0</v>
      </c>
      <c r="CY70" s="114">
        <v>0</v>
      </c>
      <c r="CZ70" s="114">
        <v>0</v>
      </c>
      <c r="DA70" s="114">
        <v>0</v>
      </c>
      <c r="DB70" s="114">
        <v>0</v>
      </c>
      <c r="DC70" s="114">
        <v>0</v>
      </c>
      <c r="DD70" s="114">
        <v>0</v>
      </c>
      <c r="DE70" s="114">
        <v>0</v>
      </c>
      <c r="DF70" s="114">
        <v>0</v>
      </c>
      <c r="DG70" s="114">
        <v>0</v>
      </c>
      <c r="DH70" s="114">
        <v>0</v>
      </c>
      <c r="DI70" s="114">
        <v>0</v>
      </c>
      <c r="DJ70" s="114">
        <v>0</v>
      </c>
      <c r="DK70" s="114">
        <v>0</v>
      </c>
      <c r="DL70" s="114">
        <v>0</v>
      </c>
      <c r="DM70" s="114">
        <v>0</v>
      </c>
      <c r="DN70" s="114">
        <v>0</v>
      </c>
      <c r="DO70" s="114">
        <v>0</v>
      </c>
      <c r="DP70" s="114">
        <v>0</v>
      </c>
      <c r="DQ70" s="114">
        <v>0</v>
      </c>
      <c r="DR70" s="114">
        <v>0</v>
      </c>
      <c r="DS70" s="114">
        <v>0</v>
      </c>
      <c r="DT70" s="114">
        <v>0</v>
      </c>
      <c r="DU70" s="114">
        <v>0</v>
      </c>
      <c r="DV70" s="114">
        <v>0</v>
      </c>
      <c r="DW70" s="114">
        <v>0</v>
      </c>
      <c r="DX70" s="114">
        <v>0</v>
      </c>
      <c r="DY70" s="114">
        <v>0</v>
      </c>
      <c r="DZ70" s="114">
        <v>0</v>
      </c>
      <c r="EA70" s="114">
        <v>0</v>
      </c>
      <c r="EB70" s="114">
        <v>0</v>
      </c>
      <c r="EC70" s="114">
        <v>0</v>
      </c>
      <c r="ED70" s="114">
        <v>0</v>
      </c>
      <c r="EE70" s="114">
        <v>0</v>
      </c>
      <c r="EF70" s="114">
        <v>0</v>
      </c>
      <c r="EG70" s="114">
        <v>0</v>
      </c>
      <c r="EH70" s="114">
        <v>0</v>
      </c>
      <c r="EI70" s="114">
        <v>0</v>
      </c>
      <c r="EJ70" s="114">
        <v>0</v>
      </c>
      <c r="EK70" s="114">
        <v>0</v>
      </c>
      <c r="EL70" s="114">
        <v>0</v>
      </c>
      <c r="EM70" s="114">
        <v>0</v>
      </c>
      <c r="EN70" s="114">
        <v>0</v>
      </c>
      <c r="EO70" s="114">
        <v>0</v>
      </c>
      <c r="EP70" s="114">
        <v>0</v>
      </c>
      <c r="EQ70" s="114">
        <v>0</v>
      </c>
      <c r="ER70" s="114">
        <v>0</v>
      </c>
      <c r="ES70" s="114">
        <v>0</v>
      </c>
      <c r="ET70" s="114">
        <v>0</v>
      </c>
      <c r="EU70" s="114">
        <v>0</v>
      </c>
      <c r="EV70" s="114">
        <v>0</v>
      </c>
      <c r="EW70" s="114">
        <v>0</v>
      </c>
      <c r="EX70" s="114">
        <v>0</v>
      </c>
      <c r="EY70" s="114">
        <v>0</v>
      </c>
      <c r="EZ70" s="114">
        <v>0</v>
      </c>
      <c r="FA70" s="114">
        <v>0</v>
      </c>
      <c r="FB70" s="114">
        <v>0</v>
      </c>
      <c r="FC70" s="114">
        <v>0</v>
      </c>
      <c r="FD70" s="114">
        <v>0</v>
      </c>
      <c r="FE70" s="114">
        <v>0</v>
      </c>
      <c r="FF70" s="114">
        <v>0</v>
      </c>
      <c r="FG70" s="114">
        <v>0</v>
      </c>
      <c r="FH70" s="114">
        <v>0</v>
      </c>
      <c r="FI70" s="114">
        <v>0</v>
      </c>
      <c r="FJ70" s="114">
        <v>0</v>
      </c>
      <c r="FK70" s="114">
        <v>0</v>
      </c>
      <c r="FL70" s="114">
        <v>0</v>
      </c>
      <c r="FM70" s="114">
        <v>0</v>
      </c>
      <c r="FN70" s="114">
        <v>0</v>
      </c>
      <c r="FO70" s="114">
        <v>0</v>
      </c>
      <c r="FP70" s="114">
        <v>0</v>
      </c>
      <c r="FQ70" s="114">
        <v>0</v>
      </c>
      <c r="FR70" s="114">
        <v>0</v>
      </c>
      <c r="FS70" s="114">
        <v>0</v>
      </c>
      <c r="FT70" s="114">
        <v>0</v>
      </c>
      <c r="FU70" s="114">
        <v>0</v>
      </c>
      <c r="FV70" s="114">
        <v>0</v>
      </c>
      <c r="FW70" s="114">
        <v>0</v>
      </c>
      <c r="FX70" s="114">
        <v>0</v>
      </c>
      <c r="FY70" s="114">
        <v>0</v>
      </c>
      <c r="FZ70" s="114">
        <v>0</v>
      </c>
      <c r="GA70" s="114">
        <v>0</v>
      </c>
      <c r="GB70" s="114">
        <v>0</v>
      </c>
      <c r="GC70" s="114">
        <v>0</v>
      </c>
      <c r="GD70" s="114">
        <v>0</v>
      </c>
      <c r="GE70" s="114">
        <v>0</v>
      </c>
      <c r="GF70" s="114">
        <v>0</v>
      </c>
      <c r="GG70" s="114">
        <v>0</v>
      </c>
      <c r="GH70" s="114">
        <v>0</v>
      </c>
      <c r="GI70" s="114">
        <v>0</v>
      </c>
      <c r="GJ70" s="114">
        <v>0</v>
      </c>
      <c r="GK70" s="114">
        <v>0</v>
      </c>
      <c r="GL70" s="114">
        <v>0</v>
      </c>
      <c r="GM70" s="114">
        <v>0</v>
      </c>
      <c r="GN70" s="114">
        <v>0</v>
      </c>
      <c r="GO70" s="114">
        <v>0</v>
      </c>
      <c r="GP70" s="114">
        <v>0</v>
      </c>
      <c r="GQ70" s="114">
        <v>0</v>
      </c>
      <c r="GR70" s="114">
        <v>0</v>
      </c>
      <c r="GS70" s="114">
        <v>0</v>
      </c>
      <c r="GT70" s="114">
        <v>0</v>
      </c>
      <c r="GU70" s="114">
        <v>0</v>
      </c>
      <c r="GV70" s="114">
        <v>0</v>
      </c>
      <c r="GW70" s="114">
        <v>0</v>
      </c>
      <c r="GX70" s="114">
        <v>0</v>
      </c>
      <c r="GY70" s="114">
        <v>0</v>
      </c>
      <c r="GZ70" s="114">
        <v>0</v>
      </c>
      <c r="HA70" s="114">
        <v>0</v>
      </c>
      <c r="HB70" s="114">
        <v>0</v>
      </c>
      <c r="HC70" s="114">
        <v>0</v>
      </c>
      <c r="HD70" s="114">
        <v>0</v>
      </c>
      <c r="HE70" s="114">
        <v>0</v>
      </c>
      <c r="HF70" s="114">
        <v>0</v>
      </c>
      <c r="HG70" s="114">
        <v>0</v>
      </c>
      <c r="HH70" s="114">
        <v>0</v>
      </c>
      <c r="HI70" s="114">
        <v>0</v>
      </c>
    </row>
    <row r="71" spans="1:217" s="109" customFormat="1" x14ac:dyDescent="0.2">
      <c r="A71" s="113" t="s">
        <v>20</v>
      </c>
      <c r="B71" s="114">
        <v>0</v>
      </c>
      <c r="C71" s="114">
        <v>0</v>
      </c>
      <c r="D71" s="114">
        <v>0</v>
      </c>
      <c r="E71" s="114">
        <v>0</v>
      </c>
      <c r="F71" s="114">
        <v>0</v>
      </c>
      <c r="G71" s="114">
        <v>0</v>
      </c>
      <c r="H71" s="114">
        <v>0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4">
        <v>0</v>
      </c>
      <c r="AD71" s="114">
        <v>0</v>
      </c>
      <c r="AE71" s="114">
        <v>0</v>
      </c>
      <c r="AF71" s="114">
        <v>0</v>
      </c>
      <c r="AG71" s="114">
        <v>0</v>
      </c>
      <c r="AH71" s="114">
        <v>0</v>
      </c>
      <c r="AI71" s="114">
        <v>0</v>
      </c>
      <c r="AJ71" s="114">
        <v>0</v>
      </c>
      <c r="AK71" s="114">
        <v>0</v>
      </c>
      <c r="AL71" s="114">
        <v>0</v>
      </c>
      <c r="AM71" s="114">
        <v>0</v>
      </c>
      <c r="AN71" s="114">
        <v>0</v>
      </c>
      <c r="AO71" s="114">
        <v>0</v>
      </c>
      <c r="AP71" s="114">
        <v>0</v>
      </c>
      <c r="AQ71" s="114">
        <v>0</v>
      </c>
      <c r="AR71" s="114">
        <v>0</v>
      </c>
      <c r="AS71" s="114">
        <v>0</v>
      </c>
      <c r="AT71" s="114">
        <v>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AZ71" s="114">
        <v>0</v>
      </c>
      <c r="BA71" s="114">
        <v>0</v>
      </c>
      <c r="BB71" s="114">
        <v>0</v>
      </c>
      <c r="BC71" s="114">
        <v>0</v>
      </c>
      <c r="BD71" s="114">
        <v>0</v>
      </c>
      <c r="BE71" s="114">
        <v>0</v>
      </c>
      <c r="BF71" s="114">
        <v>0</v>
      </c>
      <c r="BG71" s="114">
        <v>0</v>
      </c>
      <c r="BH71" s="114">
        <v>0</v>
      </c>
      <c r="BI71" s="114">
        <v>0</v>
      </c>
      <c r="BJ71" s="114">
        <v>0</v>
      </c>
      <c r="BK71" s="114">
        <v>0</v>
      </c>
      <c r="BL71" s="114">
        <v>0</v>
      </c>
      <c r="BM71" s="114">
        <v>0</v>
      </c>
      <c r="BN71" s="114">
        <v>0</v>
      </c>
      <c r="BO71" s="114">
        <v>0</v>
      </c>
      <c r="BP71" s="114">
        <v>0</v>
      </c>
      <c r="BQ71" s="114">
        <v>0</v>
      </c>
      <c r="BR71" s="114">
        <v>0</v>
      </c>
      <c r="BS71" s="114">
        <v>0</v>
      </c>
      <c r="BT71" s="114">
        <v>0</v>
      </c>
      <c r="BU71" s="114">
        <v>0</v>
      </c>
      <c r="BV71" s="114">
        <v>0</v>
      </c>
      <c r="BW71" s="114">
        <v>0</v>
      </c>
      <c r="BX71" s="114">
        <v>0</v>
      </c>
      <c r="BY71" s="114">
        <v>0</v>
      </c>
      <c r="BZ71" s="114">
        <v>0</v>
      </c>
      <c r="CA71" s="114">
        <v>0</v>
      </c>
      <c r="CB71" s="114">
        <v>0</v>
      </c>
      <c r="CC71" s="114">
        <v>0</v>
      </c>
      <c r="CD71" s="114">
        <v>0</v>
      </c>
      <c r="CE71" s="114">
        <v>0</v>
      </c>
      <c r="CF71" s="114">
        <v>0</v>
      </c>
      <c r="CG71" s="114">
        <v>0</v>
      </c>
      <c r="CH71" s="114">
        <v>0</v>
      </c>
      <c r="CI71" s="114">
        <v>0</v>
      </c>
      <c r="CJ71" s="114">
        <v>0</v>
      </c>
      <c r="CK71" s="114">
        <v>0</v>
      </c>
      <c r="CL71" s="114">
        <v>0</v>
      </c>
      <c r="CM71" s="114">
        <v>0</v>
      </c>
      <c r="CN71" s="114">
        <v>0</v>
      </c>
      <c r="CO71" s="114">
        <v>0</v>
      </c>
      <c r="CP71" s="114">
        <v>0</v>
      </c>
      <c r="CQ71" s="114">
        <v>0</v>
      </c>
      <c r="CR71" s="114">
        <v>0</v>
      </c>
      <c r="CS71" s="114">
        <v>0</v>
      </c>
      <c r="CT71" s="114">
        <v>0</v>
      </c>
      <c r="CU71" s="114">
        <v>0</v>
      </c>
      <c r="CV71" s="114">
        <v>0</v>
      </c>
      <c r="CW71" s="114">
        <v>0</v>
      </c>
      <c r="CX71" s="114">
        <v>0</v>
      </c>
      <c r="CY71" s="114">
        <v>0</v>
      </c>
      <c r="CZ71" s="114">
        <v>0</v>
      </c>
      <c r="DA71" s="114">
        <v>0</v>
      </c>
      <c r="DB71" s="114">
        <v>0</v>
      </c>
      <c r="DC71" s="114">
        <v>0</v>
      </c>
      <c r="DD71" s="114">
        <v>0</v>
      </c>
      <c r="DE71" s="114">
        <v>0</v>
      </c>
      <c r="DF71" s="114">
        <v>0</v>
      </c>
      <c r="DG71" s="114">
        <v>0</v>
      </c>
      <c r="DH71" s="114">
        <v>0</v>
      </c>
      <c r="DI71" s="114">
        <v>0</v>
      </c>
      <c r="DJ71" s="114">
        <v>0</v>
      </c>
      <c r="DK71" s="114">
        <v>0</v>
      </c>
      <c r="DL71" s="114">
        <v>0</v>
      </c>
      <c r="DM71" s="114">
        <v>0</v>
      </c>
      <c r="DN71" s="114">
        <v>0</v>
      </c>
      <c r="DO71" s="114">
        <v>0</v>
      </c>
      <c r="DP71" s="114">
        <v>0</v>
      </c>
      <c r="DQ71" s="114">
        <v>0</v>
      </c>
      <c r="DR71" s="114">
        <v>0</v>
      </c>
      <c r="DS71" s="114">
        <v>0</v>
      </c>
      <c r="DT71" s="114">
        <v>0</v>
      </c>
      <c r="DU71" s="114">
        <v>0</v>
      </c>
      <c r="DV71" s="114">
        <v>0</v>
      </c>
      <c r="DW71" s="114">
        <v>0</v>
      </c>
      <c r="DX71" s="114">
        <v>0</v>
      </c>
      <c r="DY71" s="114">
        <v>0</v>
      </c>
      <c r="DZ71" s="114">
        <v>0</v>
      </c>
      <c r="EA71" s="114">
        <v>0</v>
      </c>
      <c r="EB71" s="114">
        <v>0</v>
      </c>
      <c r="EC71" s="114">
        <v>0</v>
      </c>
      <c r="ED71" s="114">
        <v>0</v>
      </c>
      <c r="EE71" s="114">
        <v>0</v>
      </c>
      <c r="EF71" s="114">
        <v>0</v>
      </c>
      <c r="EG71" s="114">
        <v>0</v>
      </c>
      <c r="EH71" s="114">
        <v>0</v>
      </c>
      <c r="EI71" s="114">
        <v>0</v>
      </c>
      <c r="EJ71" s="114">
        <v>0</v>
      </c>
      <c r="EK71" s="114">
        <v>0</v>
      </c>
      <c r="EL71" s="114">
        <v>0</v>
      </c>
      <c r="EM71" s="114">
        <v>0</v>
      </c>
      <c r="EN71" s="114">
        <v>0</v>
      </c>
      <c r="EO71" s="114">
        <v>0</v>
      </c>
      <c r="EP71" s="114">
        <v>0</v>
      </c>
      <c r="EQ71" s="114">
        <v>0</v>
      </c>
      <c r="ER71" s="114">
        <v>0</v>
      </c>
      <c r="ES71" s="114">
        <v>0</v>
      </c>
      <c r="ET71" s="114">
        <v>0</v>
      </c>
      <c r="EU71" s="114">
        <v>0</v>
      </c>
      <c r="EV71" s="114">
        <v>0</v>
      </c>
      <c r="EW71" s="114">
        <v>0</v>
      </c>
      <c r="EX71" s="114">
        <v>0</v>
      </c>
      <c r="EY71" s="114">
        <v>0</v>
      </c>
      <c r="EZ71" s="114">
        <v>0</v>
      </c>
      <c r="FA71" s="114">
        <v>0</v>
      </c>
      <c r="FB71" s="114">
        <v>0</v>
      </c>
      <c r="FC71" s="114">
        <v>0</v>
      </c>
      <c r="FD71" s="114">
        <v>0</v>
      </c>
      <c r="FE71" s="114">
        <v>0</v>
      </c>
      <c r="FF71" s="114">
        <v>0</v>
      </c>
      <c r="FG71" s="114">
        <v>0</v>
      </c>
      <c r="FH71" s="114">
        <v>0</v>
      </c>
      <c r="FI71" s="114">
        <v>0</v>
      </c>
      <c r="FJ71" s="114">
        <v>0</v>
      </c>
      <c r="FK71" s="114">
        <v>0</v>
      </c>
      <c r="FL71" s="114">
        <v>0</v>
      </c>
      <c r="FM71" s="114">
        <v>0</v>
      </c>
      <c r="FN71" s="114">
        <v>0</v>
      </c>
      <c r="FO71" s="114">
        <v>0</v>
      </c>
      <c r="FP71" s="114">
        <v>0</v>
      </c>
      <c r="FQ71" s="114">
        <v>0</v>
      </c>
      <c r="FR71" s="114">
        <v>0</v>
      </c>
      <c r="FS71" s="114">
        <v>0</v>
      </c>
      <c r="FT71" s="114">
        <v>0</v>
      </c>
      <c r="FU71" s="114">
        <v>0</v>
      </c>
      <c r="FV71" s="114">
        <v>0</v>
      </c>
      <c r="FW71" s="114">
        <v>0</v>
      </c>
      <c r="FX71" s="114">
        <v>0</v>
      </c>
      <c r="FY71" s="114">
        <v>0</v>
      </c>
      <c r="FZ71" s="114">
        <v>0</v>
      </c>
      <c r="GA71" s="114">
        <v>0</v>
      </c>
      <c r="GB71" s="114">
        <v>0</v>
      </c>
      <c r="GC71" s="114">
        <v>0</v>
      </c>
      <c r="GD71" s="114">
        <v>0</v>
      </c>
      <c r="GE71" s="114">
        <v>0</v>
      </c>
      <c r="GF71" s="114">
        <v>0</v>
      </c>
      <c r="GG71" s="114">
        <v>0</v>
      </c>
      <c r="GH71" s="114">
        <v>0</v>
      </c>
      <c r="GI71" s="114">
        <v>0</v>
      </c>
      <c r="GJ71" s="114">
        <v>0</v>
      </c>
      <c r="GK71" s="114">
        <v>0</v>
      </c>
      <c r="GL71" s="114">
        <v>0</v>
      </c>
      <c r="GM71" s="114">
        <v>0</v>
      </c>
      <c r="GN71" s="114">
        <v>0</v>
      </c>
      <c r="GO71" s="114">
        <v>0</v>
      </c>
      <c r="GP71" s="114">
        <v>0</v>
      </c>
      <c r="GQ71" s="114">
        <v>0</v>
      </c>
      <c r="GR71" s="114">
        <v>0</v>
      </c>
      <c r="GS71" s="114">
        <v>0</v>
      </c>
      <c r="GT71" s="114">
        <v>0</v>
      </c>
      <c r="GU71" s="114">
        <v>0</v>
      </c>
      <c r="GV71" s="114">
        <v>0</v>
      </c>
      <c r="GW71" s="114">
        <v>0</v>
      </c>
      <c r="GX71" s="114">
        <v>0</v>
      </c>
      <c r="GY71" s="114">
        <v>0</v>
      </c>
      <c r="GZ71" s="114">
        <v>0</v>
      </c>
      <c r="HA71" s="114">
        <v>0</v>
      </c>
      <c r="HB71" s="114">
        <v>0</v>
      </c>
      <c r="HC71" s="114">
        <v>0</v>
      </c>
      <c r="HD71" s="114">
        <v>0</v>
      </c>
      <c r="HE71" s="114">
        <v>0</v>
      </c>
      <c r="HF71" s="114">
        <v>0</v>
      </c>
      <c r="HG71" s="114">
        <v>0</v>
      </c>
      <c r="HH71" s="114">
        <v>0</v>
      </c>
      <c r="HI71" s="114">
        <v>0</v>
      </c>
    </row>
    <row r="72" spans="1:217" x14ac:dyDescent="0.2">
      <c r="A72" s="29" t="s">
        <v>21</v>
      </c>
      <c r="B72" s="77">
        <v>0</v>
      </c>
      <c r="C72" s="77">
        <v>0</v>
      </c>
      <c r="D72" s="77">
        <v>0</v>
      </c>
      <c r="E72" s="77">
        <v>0</v>
      </c>
      <c r="F72" s="77">
        <v>0</v>
      </c>
      <c r="G72" s="77">
        <v>0</v>
      </c>
      <c r="H72" s="77" t="e">
        <f t="shared" ref="H72:S72" si="92">CAPEX_festividades/PrazoModerniz</f>
        <v>#NAME?</v>
      </c>
      <c r="I72" s="77" t="e">
        <f t="shared" si="92"/>
        <v>#NAME?</v>
      </c>
      <c r="J72" s="77" t="e">
        <f t="shared" si="92"/>
        <v>#NAME?</v>
      </c>
      <c r="K72" s="77" t="e">
        <f t="shared" si="92"/>
        <v>#NAME?</v>
      </c>
      <c r="L72" s="77" t="e">
        <f t="shared" si="92"/>
        <v>#NAME?</v>
      </c>
      <c r="M72" s="77" t="e">
        <f t="shared" si="92"/>
        <v>#NAME?</v>
      </c>
      <c r="N72" s="77" t="e">
        <f t="shared" si="92"/>
        <v>#NAME?</v>
      </c>
      <c r="O72" s="77" t="e">
        <f t="shared" si="92"/>
        <v>#NAME?</v>
      </c>
      <c r="P72" s="77" t="e">
        <f t="shared" si="92"/>
        <v>#NAME?</v>
      </c>
      <c r="Q72" s="77" t="e">
        <f t="shared" si="92"/>
        <v>#NAME?</v>
      </c>
      <c r="R72" s="77" t="e">
        <f t="shared" si="92"/>
        <v>#NAME?</v>
      </c>
      <c r="S72" s="77" t="e">
        <f t="shared" si="92"/>
        <v>#NAME?</v>
      </c>
      <c r="T72" s="77">
        <v>0</v>
      </c>
      <c r="U72" s="77">
        <v>0</v>
      </c>
      <c r="V72" s="77">
        <v>0</v>
      </c>
      <c r="W72" s="77">
        <v>0</v>
      </c>
      <c r="X72" s="77">
        <v>0</v>
      </c>
      <c r="Y72" s="77">
        <v>0</v>
      </c>
      <c r="Z72" s="77">
        <v>0</v>
      </c>
      <c r="AA72" s="77">
        <v>0</v>
      </c>
      <c r="AB72" s="77">
        <v>0</v>
      </c>
      <c r="AC72" s="77">
        <v>0</v>
      </c>
      <c r="AD72" s="77">
        <v>0</v>
      </c>
      <c r="AE72" s="77">
        <v>0</v>
      </c>
      <c r="AF72" s="77">
        <v>0</v>
      </c>
      <c r="AG72" s="77">
        <v>0</v>
      </c>
      <c r="AH72" s="77">
        <v>0</v>
      </c>
      <c r="AI72" s="77">
        <v>0</v>
      </c>
      <c r="AJ72" s="77">
        <v>0</v>
      </c>
      <c r="AK72" s="77">
        <v>0</v>
      </c>
      <c r="AL72" s="77">
        <v>0</v>
      </c>
      <c r="AM72" s="77">
        <v>0</v>
      </c>
      <c r="AN72" s="77">
        <v>0</v>
      </c>
      <c r="AO72" s="77">
        <v>0</v>
      </c>
      <c r="AP72" s="77">
        <v>0</v>
      </c>
      <c r="AQ72" s="77">
        <v>0</v>
      </c>
      <c r="AR72" s="77">
        <v>0</v>
      </c>
      <c r="AS72" s="77">
        <v>0</v>
      </c>
      <c r="AT72" s="77">
        <v>0</v>
      </c>
      <c r="AU72" s="77">
        <v>0</v>
      </c>
      <c r="AV72" s="77">
        <v>0</v>
      </c>
      <c r="AW72" s="77">
        <v>0</v>
      </c>
      <c r="AX72" s="77">
        <v>0</v>
      </c>
      <c r="AY72" s="77">
        <v>0</v>
      </c>
      <c r="AZ72" s="77">
        <v>0</v>
      </c>
      <c r="BA72" s="77">
        <v>0</v>
      </c>
      <c r="BB72" s="77">
        <v>0</v>
      </c>
      <c r="BC72" s="77">
        <v>0</v>
      </c>
      <c r="BD72" s="77">
        <v>0</v>
      </c>
      <c r="BE72" s="77">
        <v>0</v>
      </c>
      <c r="BF72" s="77">
        <v>0</v>
      </c>
      <c r="BG72" s="77">
        <v>0</v>
      </c>
      <c r="BH72" s="77">
        <v>0</v>
      </c>
      <c r="BI72" s="77">
        <v>0</v>
      </c>
      <c r="BJ72" s="77">
        <v>0</v>
      </c>
      <c r="BK72" s="77">
        <v>0</v>
      </c>
      <c r="BL72" s="77">
        <v>0</v>
      </c>
      <c r="BM72" s="77">
        <v>0</v>
      </c>
      <c r="BN72" s="77">
        <v>0</v>
      </c>
      <c r="BO72" s="77">
        <v>0</v>
      </c>
      <c r="BP72" s="77">
        <v>0</v>
      </c>
      <c r="BQ72" s="77">
        <v>0</v>
      </c>
      <c r="BR72" s="77">
        <v>0</v>
      </c>
      <c r="BS72" s="77">
        <v>0</v>
      </c>
      <c r="BT72" s="77">
        <v>0</v>
      </c>
      <c r="BU72" s="77">
        <v>0</v>
      </c>
      <c r="BV72" s="77">
        <v>0</v>
      </c>
      <c r="BW72" s="77">
        <v>0</v>
      </c>
      <c r="BX72" s="77">
        <v>0</v>
      </c>
      <c r="BY72" s="77">
        <v>0</v>
      </c>
      <c r="BZ72" s="77">
        <v>0</v>
      </c>
      <c r="CA72" s="77">
        <v>0</v>
      </c>
      <c r="CB72" s="77">
        <v>0</v>
      </c>
      <c r="CC72" s="77">
        <v>0</v>
      </c>
      <c r="CD72" s="77">
        <v>0</v>
      </c>
      <c r="CE72" s="77">
        <v>0</v>
      </c>
      <c r="CF72" s="77">
        <v>0</v>
      </c>
      <c r="CG72" s="77">
        <v>0</v>
      </c>
      <c r="CH72" s="77">
        <v>0</v>
      </c>
      <c r="CI72" s="77">
        <v>0</v>
      </c>
      <c r="CJ72" s="77">
        <v>0</v>
      </c>
      <c r="CK72" s="77">
        <v>0</v>
      </c>
      <c r="CL72" s="77">
        <v>0</v>
      </c>
      <c r="CM72" s="77">
        <v>0</v>
      </c>
      <c r="CN72" s="77">
        <v>0</v>
      </c>
      <c r="CO72" s="77">
        <v>0</v>
      </c>
      <c r="CP72" s="77">
        <v>0</v>
      </c>
      <c r="CQ72" s="77">
        <v>0</v>
      </c>
      <c r="CR72" s="77">
        <v>0</v>
      </c>
      <c r="CS72" s="77">
        <v>0</v>
      </c>
      <c r="CT72" s="77">
        <v>0</v>
      </c>
      <c r="CU72" s="77">
        <v>0</v>
      </c>
      <c r="CV72" s="77">
        <v>0</v>
      </c>
      <c r="CW72" s="77">
        <v>0</v>
      </c>
      <c r="CX72" s="77">
        <v>0</v>
      </c>
      <c r="CY72" s="77">
        <v>0</v>
      </c>
      <c r="CZ72" s="77">
        <v>0</v>
      </c>
      <c r="DA72" s="77">
        <v>0</v>
      </c>
      <c r="DB72" s="77">
        <v>0</v>
      </c>
      <c r="DC72" s="77">
        <v>0</v>
      </c>
      <c r="DD72" s="77">
        <v>0</v>
      </c>
      <c r="DE72" s="77">
        <v>0</v>
      </c>
      <c r="DF72" s="77">
        <v>0</v>
      </c>
      <c r="DG72" s="77">
        <v>0</v>
      </c>
      <c r="DH72" s="77">
        <v>0</v>
      </c>
      <c r="DI72" s="77">
        <v>0</v>
      </c>
      <c r="DJ72" s="77">
        <v>0</v>
      </c>
      <c r="DK72" s="77">
        <v>0</v>
      </c>
      <c r="DL72" s="77">
        <v>0</v>
      </c>
      <c r="DM72" s="77">
        <v>0</v>
      </c>
      <c r="DN72" s="77">
        <v>0</v>
      </c>
      <c r="DO72" s="77">
        <v>0</v>
      </c>
      <c r="DP72" s="77">
        <v>0</v>
      </c>
      <c r="DQ72" s="77">
        <v>0</v>
      </c>
      <c r="DR72" s="77">
        <v>0</v>
      </c>
      <c r="DS72" s="77">
        <v>0</v>
      </c>
      <c r="DT72" s="77">
        <v>0</v>
      </c>
      <c r="DU72" s="77">
        <v>0</v>
      </c>
      <c r="DV72" s="77">
        <v>0</v>
      </c>
      <c r="DW72" s="77">
        <v>0</v>
      </c>
      <c r="DX72" s="77">
        <v>0</v>
      </c>
      <c r="DY72" s="77">
        <v>0</v>
      </c>
      <c r="DZ72" s="77">
        <v>0</v>
      </c>
      <c r="EA72" s="77">
        <v>0</v>
      </c>
      <c r="EB72" s="77">
        <v>0</v>
      </c>
      <c r="EC72" s="77">
        <v>0</v>
      </c>
      <c r="ED72" s="77">
        <v>0</v>
      </c>
      <c r="EE72" s="77">
        <v>0</v>
      </c>
      <c r="EF72" s="77">
        <v>0</v>
      </c>
      <c r="EG72" s="77">
        <v>0</v>
      </c>
      <c r="EH72" s="77">
        <v>0</v>
      </c>
      <c r="EI72" s="77">
        <v>0</v>
      </c>
      <c r="EJ72" s="77">
        <v>0</v>
      </c>
      <c r="EK72" s="77">
        <v>0</v>
      </c>
      <c r="EL72" s="77">
        <v>0</v>
      </c>
      <c r="EM72" s="77">
        <v>0</v>
      </c>
      <c r="EN72" s="77">
        <v>0</v>
      </c>
      <c r="EO72" s="77">
        <v>0</v>
      </c>
      <c r="EP72" s="77">
        <v>0</v>
      </c>
      <c r="EQ72" s="77">
        <v>0</v>
      </c>
      <c r="ER72" s="77">
        <v>0</v>
      </c>
      <c r="ES72" s="77">
        <v>0</v>
      </c>
      <c r="ET72" s="77">
        <v>0</v>
      </c>
      <c r="EU72" s="77">
        <v>0</v>
      </c>
      <c r="EV72" s="77">
        <v>0</v>
      </c>
      <c r="EW72" s="77">
        <v>0</v>
      </c>
      <c r="EX72" s="77">
        <v>0</v>
      </c>
      <c r="EY72" s="77">
        <v>0</v>
      </c>
      <c r="EZ72" s="77">
        <v>0</v>
      </c>
      <c r="FA72" s="77">
        <v>0</v>
      </c>
      <c r="FB72" s="77">
        <v>0</v>
      </c>
      <c r="FC72" s="77">
        <v>0</v>
      </c>
      <c r="FD72" s="77">
        <v>0</v>
      </c>
      <c r="FE72" s="77">
        <v>0</v>
      </c>
      <c r="FF72" s="77">
        <v>0</v>
      </c>
      <c r="FG72" s="77">
        <v>0</v>
      </c>
      <c r="FH72" s="77">
        <v>0</v>
      </c>
      <c r="FI72" s="77">
        <v>0</v>
      </c>
      <c r="FJ72" s="77">
        <v>0</v>
      </c>
      <c r="FK72" s="77">
        <v>0</v>
      </c>
      <c r="FL72" s="77">
        <v>0</v>
      </c>
      <c r="FM72" s="77">
        <v>0</v>
      </c>
      <c r="FN72" s="77">
        <v>0</v>
      </c>
      <c r="FO72" s="77">
        <v>0</v>
      </c>
      <c r="FP72" s="77">
        <v>0</v>
      </c>
      <c r="FQ72" s="77">
        <v>0</v>
      </c>
      <c r="FR72" s="77">
        <v>0</v>
      </c>
      <c r="FS72" s="77">
        <v>0</v>
      </c>
      <c r="FT72" s="77">
        <v>0</v>
      </c>
      <c r="FU72" s="77">
        <v>0</v>
      </c>
      <c r="FV72" s="77">
        <v>0</v>
      </c>
      <c r="FW72" s="77">
        <v>0</v>
      </c>
      <c r="FX72" s="77">
        <v>0</v>
      </c>
      <c r="FY72" s="77">
        <v>0</v>
      </c>
      <c r="FZ72" s="77">
        <v>0</v>
      </c>
      <c r="GA72" s="77">
        <v>0</v>
      </c>
      <c r="GB72" s="77">
        <v>0</v>
      </c>
      <c r="GC72" s="77">
        <v>0</v>
      </c>
      <c r="GD72" s="77">
        <v>0</v>
      </c>
      <c r="GE72" s="77">
        <v>0</v>
      </c>
      <c r="GF72" s="77">
        <v>0</v>
      </c>
      <c r="GG72" s="77">
        <v>0</v>
      </c>
      <c r="GH72" s="77">
        <v>0</v>
      </c>
      <c r="GI72" s="77">
        <v>0</v>
      </c>
      <c r="GJ72" s="77">
        <v>0</v>
      </c>
      <c r="GK72" s="77">
        <v>0</v>
      </c>
      <c r="GL72" s="77">
        <v>0</v>
      </c>
      <c r="GM72" s="77">
        <v>0</v>
      </c>
      <c r="GN72" s="77">
        <v>0</v>
      </c>
      <c r="GO72" s="77">
        <v>0</v>
      </c>
      <c r="GP72" s="77">
        <v>0</v>
      </c>
      <c r="GQ72" s="77">
        <v>0</v>
      </c>
      <c r="GR72" s="77">
        <v>0</v>
      </c>
      <c r="GS72" s="77">
        <v>0</v>
      </c>
      <c r="GT72" s="77">
        <v>0</v>
      </c>
      <c r="GU72" s="77">
        <v>0</v>
      </c>
      <c r="GV72" s="77">
        <v>0</v>
      </c>
      <c r="GW72" s="77">
        <v>0</v>
      </c>
      <c r="GX72" s="77">
        <v>0</v>
      </c>
      <c r="GY72" s="77">
        <v>0</v>
      </c>
      <c r="GZ72" s="77">
        <v>0</v>
      </c>
      <c r="HA72" s="77">
        <v>0</v>
      </c>
      <c r="HB72" s="77">
        <v>0</v>
      </c>
      <c r="HC72" s="77">
        <v>0</v>
      </c>
      <c r="HD72" s="77">
        <v>0</v>
      </c>
      <c r="HE72" s="77">
        <v>0</v>
      </c>
      <c r="HF72" s="77">
        <v>0</v>
      </c>
      <c r="HG72" s="77">
        <v>0</v>
      </c>
      <c r="HH72" s="77">
        <v>0</v>
      </c>
      <c r="HI72" s="77">
        <v>0</v>
      </c>
    </row>
    <row r="73" spans="1:217" s="109" customFormat="1" x14ac:dyDescent="0.2">
      <c r="A73" s="113" t="s">
        <v>113</v>
      </c>
      <c r="B73" s="114">
        <v>0</v>
      </c>
      <c r="C73" s="114">
        <v>0</v>
      </c>
      <c r="D73" s="114">
        <v>0</v>
      </c>
      <c r="E73" s="114">
        <v>0</v>
      </c>
      <c r="F73" s="114">
        <v>0</v>
      </c>
      <c r="G73" s="114">
        <v>0</v>
      </c>
      <c r="H73" s="114">
        <v>0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  <c r="AC73" s="114">
        <v>0</v>
      </c>
      <c r="AD73" s="114">
        <v>0</v>
      </c>
      <c r="AE73" s="114">
        <v>0</v>
      </c>
      <c r="AF73" s="114">
        <v>0</v>
      </c>
      <c r="AG73" s="114">
        <v>0</v>
      </c>
      <c r="AH73" s="114">
        <v>0</v>
      </c>
      <c r="AI73" s="114">
        <v>0</v>
      </c>
      <c r="AJ73" s="114">
        <v>0</v>
      </c>
      <c r="AK73" s="114">
        <v>0</v>
      </c>
      <c r="AL73" s="114">
        <v>0</v>
      </c>
      <c r="AM73" s="114">
        <v>0</v>
      </c>
      <c r="AN73" s="114">
        <v>0</v>
      </c>
      <c r="AO73" s="114">
        <v>0</v>
      </c>
      <c r="AP73" s="114">
        <v>0</v>
      </c>
      <c r="AQ73" s="114">
        <v>0</v>
      </c>
      <c r="AR73" s="114">
        <v>0</v>
      </c>
      <c r="AS73" s="114">
        <v>0</v>
      </c>
      <c r="AT73" s="114">
        <v>0</v>
      </c>
      <c r="AU73" s="114">
        <v>0</v>
      </c>
      <c r="AV73" s="114">
        <v>0</v>
      </c>
      <c r="AW73" s="114">
        <v>0</v>
      </c>
      <c r="AX73" s="114">
        <v>0</v>
      </c>
      <c r="AY73" s="114">
        <v>0</v>
      </c>
      <c r="AZ73" s="114">
        <v>0</v>
      </c>
      <c r="BA73" s="114">
        <v>0</v>
      </c>
      <c r="BB73" s="114">
        <v>0</v>
      </c>
      <c r="BC73" s="114">
        <v>0</v>
      </c>
      <c r="BD73" s="114">
        <v>0</v>
      </c>
      <c r="BE73" s="114">
        <v>0</v>
      </c>
      <c r="BF73" s="114">
        <v>0</v>
      </c>
      <c r="BG73" s="114">
        <v>0</v>
      </c>
      <c r="BH73" s="114">
        <v>0</v>
      </c>
      <c r="BI73" s="114">
        <v>0</v>
      </c>
      <c r="BJ73" s="114">
        <v>0</v>
      </c>
      <c r="BK73" s="114">
        <v>0</v>
      </c>
      <c r="BL73" s="114">
        <v>0</v>
      </c>
      <c r="BM73" s="114">
        <v>0</v>
      </c>
      <c r="BN73" s="114">
        <v>0</v>
      </c>
      <c r="BO73" s="114">
        <v>0</v>
      </c>
      <c r="BP73" s="114">
        <v>0</v>
      </c>
      <c r="BQ73" s="114">
        <v>0</v>
      </c>
      <c r="BR73" s="114">
        <v>0</v>
      </c>
      <c r="BS73" s="114">
        <v>0</v>
      </c>
      <c r="BT73" s="114">
        <v>0</v>
      </c>
      <c r="BU73" s="114">
        <v>0</v>
      </c>
      <c r="BV73" s="114">
        <v>0</v>
      </c>
      <c r="BW73" s="114">
        <v>0</v>
      </c>
      <c r="BX73" s="114">
        <v>0</v>
      </c>
      <c r="BY73" s="114">
        <v>0</v>
      </c>
      <c r="BZ73" s="114">
        <v>0</v>
      </c>
      <c r="CA73" s="114">
        <v>0</v>
      </c>
      <c r="CB73" s="114">
        <v>0</v>
      </c>
      <c r="CC73" s="114">
        <v>0</v>
      </c>
      <c r="CD73" s="114">
        <v>0</v>
      </c>
      <c r="CE73" s="114">
        <v>0</v>
      </c>
      <c r="CF73" s="114">
        <v>0</v>
      </c>
      <c r="CG73" s="114">
        <v>0</v>
      </c>
      <c r="CH73" s="114">
        <v>0</v>
      </c>
      <c r="CI73" s="114">
        <v>0</v>
      </c>
      <c r="CJ73" s="114">
        <v>0</v>
      </c>
      <c r="CK73" s="114">
        <v>0</v>
      </c>
      <c r="CL73" s="114">
        <v>0</v>
      </c>
      <c r="CM73" s="114">
        <v>0</v>
      </c>
      <c r="CN73" s="114">
        <v>0</v>
      </c>
      <c r="CO73" s="114">
        <v>0</v>
      </c>
      <c r="CP73" s="114">
        <v>0</v>
      </c>
      <c r="CQ73" s="114">
        <v>0</v>
      </c>
      <c r="CR73" s="114">
        <v>0</v>
      </c>
      <c r="CS73" s="114">
        <v>0</v>
      </c>
      <c r="CT73" s="114">
        <v>0</v>
      </c>
      <c r="CU73" s="114">
        <v>0</v>
      </c>
      <c r="CV73" s="114">
        <v>0</v>
      </c>
      <c r="CW73" s="114">
        <v>0</v>
      </c>
      <c r="CX73" s="114">
        <v>0</v>
      </c>
      <c r="CY73" s="114">
        <v>0</v>
      </c>
      <c r="CZ73" s="114">
        <v>0</v>
      </c>
      <c r="DA73" s="114">
        <v>0</v>
      </c>
      <c r="DB73" s="114">
        <v>0</v>
      </c>
      <c r="DC73" s="114">
        <v>0</v>
      </c>
      <c r="DD73" s="114">
        <v>0</v>
      </c>
      <c r="DE73" s="114">
        <v>0</v>
      </c>
      <c r="DF73" s="114">
        <v>0</v>
      </c>
      <c r="DG73" s="114">
        <v>0</v>
      </c>
      <c r="DH73" s="114">
        <v>0</v>
      </c>
      <c r="DI73" s="114">
        <v>0</v>
      </c>
      <c r="DJ73" s="114">
        <v>0</v>
      </c>
      <c r="DK73" s="114">
        <v>0</v>
      </c>
      <c r="DL73" s="114">
        <v>0</v>
      </c>
      <c r="DM73" s="114">
        <v>0</v>
      </c>
      <c r="DN73" s="114">
        <v>0</v>
      </c>
      <c r="DO73" s="114">
        <v>0</v>
      </c>
      <c r="DP73" s="114">
        <v>0</v>
      </c>
      <c r="DQ73" s="114">
        <v>0</v>
      </c>
      <c r="DR73" s="114">
        <v>0</v>
      </c>
      <c r="DS73" s="114">
        <v>0</v>
      </c>
      <c r="DT73" s="114">
        <v>0</v>
      </c>
      <c r="DU73" s="114">
        <v>0</v>
      </c>
      <c r="DV73" s="114">
        <v>0</v>
      </c>
      <c r="DW73" s="114">
        <v>0</v>
      </c>
      <c r="DX73" s="114">
        <v>0</v>
      </c>
      <c r="DY73" s="114">
        <v>0</v>
      </c>
      <c r="DZ73" s="114">
        <v>0</v>
      </c>
      <c r="EA73" s="114">
        <v>0</v>
      </c>
      <c r="EB73" s="114">
        <v>0</v>
      </c>
      <c r="EC73" s="114">
        <v>0</v>
      </c>
      <c r="ED73" s="114">
        <v>0</v>
      </c>
      <c r="EE73" s="114">
        <v>0</v>
      </c>
      <c r="EF73" s="114">
        <v>0</v>
      </c>
      <c r="EG73" s="114">
        <v>0</v>
      </c>
      <c r="EH73" s="114">
        <v>0</v>
      </c>
      <c r="EI73" s="114">
        <v>0</v>
      </c>
      <c r="EJ73" s="114">
        <v>0</v>
      </c>
      <c r="EK73" s="114">
        <v>0</v>
      </c>
      <c r="EL73" s="114">
        <v>0</v>
      </c>
      <c r="EM73" s="114">
        <v>0</v>
      </c>
      <c r="EN73" s="114">
        <v>0</v>
      </c>
      <c r="EO73" s="114">
        <v>0</v>
      </c>
      <c r="EP73" s="114">
        <v>0</v>
      </c>
      <c r="EQ73" s="114">
        <v>0</v>
      </c>
      <c r="ER73" s="114">
        <v>0</v>
      </c>
      <c r="ES73" s="114">
        <v>0</v>
      </c>
      <c r="ET73" s="114">
        <v>0</v>
      </c>
      <c r="EU73" s="114">
        <v>0</v>
      </c>
      <c r="EV73" s="114">
        <v>0</v>
      </c>
      <c r="EW73" s="114">
        <v>0</v>
      </c>
      <c r="EX73" s="114">
        <v>0</v>
      </c>
      <c r="EY73" s="114">
        <v>0</v>
      </c>
      <c r="EZ73" s="114">
        <v>0</v>
      </c>
      <c r="FA73" s="114">
        <v>0</v>
      </c>
      <c r="FB73" s="114">
        <v>0</v>
      </c>
      <c r="FC73" s="114">
        <v>0</v>
      </c>
      <c r="FD73" s="114">
        <v>0</v>
      </c>
      <c r="FE73" s="114">
        <v>0</v>
      </c>
      <c r="FF73" s="114">
        <v>0</v>
      </c>
      <c r="FG73" s="114">
        <v>0</v>
      </c>
      <c r="FH73" s="114">
        <v>0</v>
      </c>
      <c r="FI73" s="114">
        <v>0</v>
      </c>
      <c r="FJ73" s="114">
        <v>0</v>
      </c>
      <c r="FK73" s="114">
        <v>0</v>
      </c>
      <c r="FL73" s="114">
        <v>0</v>
      </c>
      <c r="FM73" s="114">
        <v>0</v>
      </c>
      <c r="FN73" s="114">
        <v>0</v>
      </c>
      <c r="FO73" s="114">
        <v>0</v>
      </c>
      <c r="FP73" s="114">
        <v>0</v>
      </c>
      <c r="FQ73" s="114">
        <v>0</v>
      </c>
      <c r="FR73" s="114">
        <v>0</v>
      </c>
      <c r="FS73" s="114">
        <v>0</v>
      </c>
      <c r="FT73" s="114">
        <v>0</v>
      </c>
      <c r="FU73" s="114">
        <v>0</v>
      </c>
      <c r="FV73" s="114">
        <v>0</v>
      </c>
      <c r="FW73" s="114">
        <v>0</v>
      </c>
      <c r="FX73" s="114">
        <v>0</v>
      </c>
      <c r="FY73" s="114">
        <v>0</v>
      </c>
      <c r="FZ73" s="114">
        <v>0</v>
      </c>
      <c r="GA73" s="114">
        <v>0</v>
      </c>
      <c r="GB73" s="114">
        <v>0</v>
      </c>
      <c r="GC73" s="114">
        <v>0</v>
      </c>
      <c r="GD73" s="114">
        <v>0</v>
      </c>
      <c r="GE73" s="114">
        <v>0</v>
      </c>
      <c r="GF73" s="114">
        <v>0</v>
      </c>
      <c r="GG73" s="114">
        <v>0</v>
      </c>
      <c r="GH73" s="114">
        <v>0</v>
      </c>
      <c r="GI73" s="114">
        <v>0</v>
      </c>
      <c r="GJ73" s="114">
        <v>0</v>
      </c>
      <c r="GK73" s="114">
        <v>0</v>
      </c>
      <c r="GL73" s="114">
        <v>0</v>
      </c>
      <c r="GM73" s="114">
        <v>0</v>
      </c>
      <c r="GN73" s="114">
        <v>0</v>
      </c>
      <c r="GO73" s="114">
        <v>0</v>
      </c>
      <c r="GP73" s="114">
        <v>0</v>
      </c>
      <c r="GQ73" s="114">
        <v>0</v>
      </c>
      <c r="GR73" s="114">
        <v>0</v>
      </c>
      <c r="GS73" s="114">
        <v>0</v>
      </c>
      <c r="GT73" s="114">
        <v>0</v>
      </c>
      <c r="GU73" s="114">
        <v>0</v>
      </c>
      <c r="GV73" s="114">
        <v>0</v>
      </c>
      <c r="GW73" s="114">
        <v>0</v>
      </c>
      <c r="GX73" s="114">
        <v>0</v>
      </c>
      <c r="GY73" s="114">
        <v>0</v>
      </c>
      <c r="GZ73" s="114">
        <v>0</v>
      </c>
      <c r="HA73" s="114">
        <v>0</v>
      </c>
      <c r="HB73" s="114">
        <v>0</v>
      </c>
      <c r="HC73" s="114">
        <v>0</v>
      </c>
      <c r="HD73" s="114">
        <v>0</v>
      </c>
      <c r="HE73" s="114">
        <v>0</v>
      </c>
      <c r="HF73" s="114">
        <v>0</v>
      </c>
      <c r="HG73" s="114">
        <v>0</v>
      </c>
      <c r="HH73" s="114">
        <v>0</v>
      </c>
      <c r="HI73" s="114">
        <v>0</v>
      </c>
    </row>
    <row r="74" spans="1:217" s="109" customFormat="1" x14ac:dyDescent="0.2">
      <c r="A74" s="113" t="s">
        <v>114</v>
      </c>
      <c r="B74" s="114">
        <v>0</v>
      </c>
      <c r="C74" s="114">
        <v>0</v>
      </c>
      <c r="D74" s="114">
        <v>0</v>
      </c>
      <c r="E74" s="114">
        <v>0</v>
      </c>
      <c r="F74" s="114">
        <v>0</v>
      </c>
      <c r="G74" s="114">
        <v>0</v>
      </c>
      <c r="H74" s="114">
        <v>0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4">
        <v>0</v>
      </c>
      <c r="AD74" s="114">
        <v>0</v>
      </c>
      <c r="AE74" s="114">
        <v>0</v>
      </c>
      <c r="AF74" s="114">
        <v>0</v>
      </c>
      <c r="AG74" s="114">
        <v>0</v>
      </c>
      <c r="AH74" s="114">
        <v>0</v>
      </c>
      <c r="AI74" s="114">
        <v>0</v>
      </c>
      <c r="AJ74" s="114">
        <v>0</v>
      </c>
      <c r="AK74" s="114">
        <v>0</v>
      </c>
      <c r="AL74" s="114">
        <v>0</v>
      </c>
      <c r="AM74" s="114">
        <v>0</v>
      </c>
      <c r="AN74" s="114">
        <v>0</v>
      </c>
      <c r="AO74" s="114">
        <v>0</v>
      </c>
      <c r="AP74" s="114">
        <v>0</v>
      </c>
      <c r="AQ74" s="114">
        <v>0</v>
      </c>
      <c r="AR74" s="114">
        <v>0</v>
      </c>
      <c r="AS74" s="114">
        <v>0</v>
      </c>
      <c r="AT74" s="114">
        <v>0</v>
      </c>
      <c r="AU74" s="114">
        <v>0</v>
      </c>
      <c r="AV74" s="114">
        <v>0</v>
      </c>
      <c r="AW74" s="114">
        <v>0</v>
      </c>
      <c r="AX74" s="114">
        <v>0</v>
      </c>
      <c r="AY74" s="114">
        <v>0</v>
      </c>
      <c r="AZ74" s="114">
        <v>0</v>
      </c>
      <c r="BA74" s="114">
        <v>0</v>
      </c>
      <c r="BB74" s="114">
        <v>0</v>
      </c>
      <c r="BC74" s="114">
        <v>0</v>
      </c>
      <c r="BD74" s="114">
        <v>0</v>
      </c>
      <c r="BE74" s="114">
        <v>0</v>
      </c>
      <c r="BF74" s="114">
        <v>0</v>
      </c>
      <c r="BG74" s="114">
        <v>0</v>
      </c>
      <c r="BH74" s="114">
        <v>0</v>
      </c>
      <c r="BI74" s="114">
        <v>0</v>
      </c>
      <c r="BJ74" s="114">
        <v>0</v>
      </c>
      <c r="BK74" s="114">
        <v>0</v>
      </c>
      <c r="BL74" s="114">
        <v>0</v>
      </c>
      <c r="BM74" s="114">
        <v>0</v>
      </c>
      <c r="BN74" s="114">
        <v>0</v>
      </c>
      <c r="BO74" s="114">
        <v>0</v>
      </c>
      <c r="BP74" s="114">
        <v>0</v>
      </c>
      <c r="BQ74" s="114">
        <v>0</v>
      </c>
      <c r="BR74" s="114">
        <v>0</v>
      </c>
      <c r="BS74" s="114">
        <v>0</v>
      </c>
      <c r="BT74" s="114">
        <v>0</v>
      </c>
      <c r="BU74" s="114">
        <v>0</v>
      </c>
      <c r="BV74" s="114">
        <v>0</v>
      </c>
      <c r="BW74" s="114">
        <v>0</v>
      </c>
      <c r="BX74" s="114">
        <v>0</v>
      </c>
      <c r="BY74" s="114">
        <v>0</v>
      </c>
      <c r="BZ74" s="114">
        <v>0</v>
      </c>
      <c r="CA74" s="114">
        <v>0</v>
      </c>
      <c r="CB74" s="114">
        <v>0</v>
      </c>
      <c r="CC74" s="114">
        <v>0</v>
      </c>
      <c r="CD74" s="114">
        <v>0</v>
      </c>
      <c r="CE74" s="114">
        <v>0</v>
      </c>
      <c r="CF74" s="114">
        <v>0</v>
      </c>
      <c r="CG74" s="114">
        <v>0</v>
      </c>
      <c r="CH74" s="114">
        <v>0</v>
      </c>
      <c r="CI74" s="114">
        <v>0</v>
      </c>
      <c r="CJ74" s="114">
        <v>0</v>
      </c>
      <c r="CK74" s="114">
        <v>0</v>
      </c>
      <c r="CL74" s="114">
        <v>0</v>
      </c>
      <c r="CM74" s="114">
        <v>0</v>
      </c>
      <c r="CN74" s="114">
        <v>0</v>
      </c>
      <c r="CO74" s="114">
        <v>0</v>
      </c>
      <c r="CP74" s="114">
        <v>0</v>
      </c>
      <c r="CQ74" s="114">
        <v>0</v>
      </c>
      <c r="CR74" s="114">
        <v>0</v>
      </c>
      <c r="CS74" s="114">
        <v>0</v>
      </c>
      <c r="CT74" s="114">
        <v>0</v>
      </c>
      <c r="CU74" s="114">
        <v>0</v>
      </c>
      <c r="CV74" s="114">
        <v>0</v>
      </c>
      <c r="CW74" s="114">
        <v>0</v>
      </c>
      <c r="CX74" s="114">
        <v>0</v>
      </c>
      <c r="CY74" s="114">
        <v>0</v>
      </c>
      <c r="CZ74" s="114">
        <v>0</v>
      </c>
      <c r="DA74" s="114">
        <v>0</v>
      </c>
      <c r="DB74" s="114">
        <v>0</v>
      </c>
      <c r="DC74" s="114">
        <v>0</v>
      </c>
      <c r="DD74" s="114">
        <v>0</v>
      </c>
      <c r="DE74" s="114">
        <v>0</v>
      </c>
      <c r="DF74" s="114">
        <v>0</v>
      </c>
      <c r="DG74" s="114">
        <v>0</v>
      </c>
      <c r="DH74" s="114">
        <v>0</v>
      </c>
      <c r="DI74" s="114">
        <v>0</v>
      </c>
      <c r="DJ74" s="114">
        <v>0</v>
      </c>
      <c r="DK74" s="114">
        <v>0</v>
      </c>
      <c r="DL74" s="114">
        <v>0</v>
      </c>
      <c r="DM74" s="114">
        <v>0</v>
      </c>
      <c r="DN74" s="114">
        <v>0</v>
      </c>
      <c r="DO74" s="114">
        <v>0</v>
      </c>
      <c r="DP74" s="114">
        <v>0</v>
      </c>
      <c r="DQ74" s="114">
        <v>0</v>
      </c>
      <c r="DR74" s="114">
        <v>0</v>
      </c>
      <c r="DS74" s="114">
        <v>0</v>
      </c>
      <c r="DT74" s="114">
        <v>0</v>
      </c>
      <c r="DU74" s="114">
        <v>0</v>
      </c>
      <c r="DV74" s="114">
        <v>0</v>
      </c>
      <c r="DW74" s="114">
        <v>0</v>
      </c>
      <c r="DX74" s="114">
        <v>0</v>
      </c>
      <c r="DY74" s="114">
        <v>0</v>
      </c>
      <c r="DZ74" s="114">
        <v>0</v>
      </c>
      <c r="EA74" s="114">
        <v>0</v>
      </c>
      <c r="EB74" s="114">
        <v>0</v>
      </c>
      <c r="EC74" s="114">
        <v>0</v>
      </c>
      <c r="ED74" s="114">
        <v>0</v>
      </c>
      <c r="EE74" s="114">
        <v>0</v>
      </c>
      <c r="EF74" s="114">
        <v>0</v>
      </c>
      <c r="EG74" s="114">
        <v>0</v>
      </c>
      <c r="EH74" s="114">
        <v>0</v>
      </c>
      <c r="EI74" s="114">
        <v>0</v>
      </c>
      <c r="EJ74" s="114">
        <v>0</v>
      </c>
      <c r="EK74" s="114">
        <v>0</v>
      </c>
      <c r="EL74" s="114">
        <v>0</v>
      </c>
      <c r="EM74" s="114">
        <v>0</v>
      </c>
      <c r="EN74" s="114">
        <v>0</v>
      </c>
      <c r="EO74" s="114">
        <v>0</v>
      </c>
      <c r="EP74" s="114">
        <v>0</v>
      </c>
      <c r="EQ74" s="114">
        <v>0</v>
      </c>
      <c r="ER74" s="114">
        <v>0</v>
      </c>
      <c r="ES74" s="114">
        <v>0</v>
      </c>
      <c r="ET74" s="114">
        <v>0</v>
      </c>
      <c r="EU74" s="114">
        <v>0</v>
      </c>
      <c r="EV74" s="114">
        <v>0</v>
      </c>
      <c r="EW74" s="114">
        <v>0</v>
      </c>
      <c r="EX74" s="114">
        <v>0</v>
      </c>
      <c r="EY74" s="114">
        <v>0</v>
      </c>
      <c r="EZ74" s="114">
        <v>0</v>
      </c>
      <c r="FA74" s="114">
        <v>0</v>
      </c>
      <c r="FB74" s="114">
        <v>0</v>
      </c>
      <c r="FC74" s="114">
        <v>0</v>
      </c>
      <c r="FD74" s="114">
        <v>0</v>
      </c>
      <c r="FE74" s="114">
        <v>0</v>
      </c>
      <c r="FF74" s="114">
        <v>0</v>
      </c>
      <c r="FG74" s="114">
        <v>0</v>
      </c>
      <c r="FH74" s="114">
        <v>0</v>
      </c>
      <c r="FI74" s="114">
        <v>0</v>
      </c>
      <c r="FJ74" s="114">
        <v>0</v>
      </c>
      <c r="FK74" s="114">
        <v>0</v>
      </c>
      <c r="FL74" s="114">
        <v>0</v>
      </c>
      <c r="FM74" s="114">
        <v>0</v>
      </c>
      <c r="FN74" s="114">
        <v>0</v>
      </c>
      <c r="FO74" s="114">
        <v>0</v>
      </c>
      <c r="FP74" s="114">
        <v>0</v>
      </c>
      <c r="FQ74" s="114">
        <v>0</v>
      </c>
      <c r="FR74" s="114">
        <v>0</v>
      </c>
      <c r="FS74" s="114">
        <v>0</v>
      </c>
      <c r="FT74" s="114">
        <v>0</v>
      </c>
      <c r="FU74" s="114">
        <v>0</v>
      </c>
      <c r="FV74" s="114">
        <v>0</v>
      </c>
      <c r="FW74" s="114">
        <v>0</v>
      </c>
      <c r="FX74" s="114">
        <v>0</v>
      </c>
      <c r="FY74" s="114">
        <v>0</v>
      </c>
      <c r="FZ74" s="114">
        <v>0</v>
      </c>
      <c r="GA74" s="114">
        <v>0</v>
      </c>
      <c r="GB74" s="114">
        <v>0</v>
      </c>
      <c r="GC74" s="114">
        <v>0</v>
      </c>
      <c r="GD74" s="114">
        <v>0</v>
      </c>
      <c r="GE74" s="114">
        <v>0</v>
      </c>
      <c r="GF74" s="114">
        <v>0</v>
      </c>
      <c r="GG74" s="114">
        <v>0</v>
      </c>
      <c r="GH74" s="114">
        <v>0</v>
      </c>
      <c r="GI74" s="114">
        <v>0</v>
      </c>
      <c r="GJ74" s="114">
        <v>0</v>
      </c>
      <c r="GK74" s="114">
        <v>0</v>
      </c>
      <c r="GL74" s="114">
        <v>0</v>
      </c>
      <c r="GM74" s="114">
        <v>0</v>
      </c>
      <c r="GN74" s="114">
        <v>0</v>
      </c>
      <c r="GO74" s="114">
        <v>0</v>
      </c>
      <c r="GP74" s="114">
        <v>0</v>
      </c>
      <c r="GQ74" s="114">
        <v>0</v>
      </c>
      <c r="GR74" s="114">
        <v>0</v>
      </c>
      <c r="GS74" s="114">
        <v>0</v>
      </c>
      <c r="GT74" s="114">
        <v>0</v>
      </c>
      <c r="GU74" s="114">
        <v>0</v>
      </c>
      <c r="GV74" s="114">
        <v>0</v>
      </c>
      <c r="GW74" s="114">
        <v>0</v>
      </c>
      <c r="GX74" s="114">
        <v>0</v>
      </c>
      <c r="GY74" s="114">
        <v>0</v>
      </c>
      <c r="GZ74" s="114">
        <v>0</v>
      </c>
      <c r="HA74" s="114">
        <v>0</v>
      </c>
      <c r="HB74" s="114">
        <v>0</v>
      </c>
      <c r="HC74" s="114">
        <v>0</v>
      </c>
      <c r="HD74" s="114">
        <v>0</v>
      </c>
      <c r="HE74" s="114">
        <v>0</v>
      </c>
      <c r="HF74" s="114">
        <v>0</v>
      </c>
      <c r="HG74" s="114">
        <v>0</v>
      </c>
      <c r="HH74" s="114">
        <v>0</v>
      </c>
      <c r="HI74" s="114">
        <v>0</v>
      </c>
    </row>
    <row r="75" spans="1:217" s="109" customFormat="1" x14ac:dyDescent="0.2">
      <c r="A75" s="113" t="s">
        <v>115</v>
      </c>
      <c r="B75" s="114">
        <v>0</v>
      </c>
      <c r="C75" s="114">
        <v>0</v>
      </c>
      <c r="D75" s="114">
        <v>0</v>
      </c>
      <c r="E75" s="114">
        <v>0</v>
      </c>
      <c r="F75" s="114">
        <v>0</v>
      </c>
      <c r="G75" s="114">
        <v>0</v>
      </c>
      <c r="H75" s="114">
        <v>0</v>
      </c>
      <c r="I75" s="114">
        <v>0</v>
      </c>
      <c r="J75" s="114">
        <v>0</v>
      </c>
      <c r="K75" s="11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  <c r="AC75" s="114">
        <v>0</v>
      </c>
      <c r="AD75" s="114">
        <v>0</v>
      </c>
      <c r="AE75" s="114">
        <v>0</v>
      </c>
      <c r="AF75" s="114">
        <v>0</v>
      </c>
      <c r="AG75" s="114">
        <v>0</v>
      </c>
      <c r="AH75" s="114">
        <v>0</v>
      </c>
      <c r="AI75" s="114">
        <v>0</v>
      </c>
      <c r="AJ75" s="114">
        <v>0</v>
      </c>
      <c r="AK75" s="114">
        <v>0</v>
      </c>
      <c r="AL75" s="114">
        <v>0</v>
      </c>
      <c r="AM75" s="114">
        <v>0</v>
      </c>
      <c r="AN75" s="114">
        <v>0</v>
      </c>
      <c r="AO75" s="114">
        <v>0</v>
      </c>
      <c r="AP75" s="114">
        <v>0</v>
      </c>
      <c r="AQ75" s="114">
        <v>0</v>
      </c>
      <c r="AR75" s="114">
        <v>0</v>
      </c>
      <c r="AS75" s="114">
        <v>0</v>
      </c>
      <c r="AT75" s="114">
        <v>0</v>
      </c>
      <c r="AU75" s="114">
        <v>0</v>
      </c>
      <c r="AV75" s="114">
        <v>0</v>
      </c>
      <c r="AW75" s="114">
        <v>0</v>
      </c>
      <c r="AX75" s="114">
        <v>0</v>
      </c>
      <c r="AY75" s="114">
        <v>0</v>
      </c>
      <c r="AZ75" s="114">
        <v>0</v>
      </c>
      <c r="BA75" s="114">
        <v>0</v>
      </c>
      <c r="BB75" s="114">
        <v>0</v>
      </c>
      <c r="BC75" s="114">
        <v>0</v>
      </c>
      <c r="BD75" s="114">
        <v>0</v>
      </c>
      <c r="BE75" s="114">
        <v>0</v>
      </c>
      <c r="BF75" s="114">
        <v>0</v>
      </c>
      <c r="BG75" s="114">
        <v>0</v>
      </c>
      <c r="BH75" s="114">
        <v>0</v>
      </c>
      <c r="BI75" s="114">
        <v>0</v>
      </c>
      <c r="BJ75" s="114">
        <v>0</v>
      </c>
      <c r="BK75" s="114">
        <v>0</v>
      </c>
      <c r="BL75" s="114">
        <v>0</v>
      </c>
      <c r="BM75" s="114">
        <v>0</v>
      </c>
      <c r="BN75" s="114">
        <v>0</v>
      </c>
      <c r="BO75" s="114">
        <v>0</v>
      </c>
      <c r="BP75" s="114">
        <v>0</v>
      </c>
      <c r="BQ75" s="114">
        <v>0</v>
      </c>
      <c r="BR75" s="114">
        <v>0</v>
      </c>
      <c r="BS75" s="114">
        <v>0</v>
      </c>
      <c r="BT75" s="114">
        <v>0</v>
      </c>
      <c r="BU75" s="114">
        <v>0</v>
      </c>
      <c r="BV75" s="114">
        <v>0</v>
      </c>
      <c r="BW75" s="114">
        <v>0</v>
      </c>
      <c r="BX75" s="114">
        <v>0</v>
      </c>
      <c r="BY75" s="114">
        <v>0</v>
      </c>
      <c r="BZ75" s="114">
        <v>0</v>
      </c>
      <c r="CA75" s="114">
        <v>0</v>
      </c>
      <c r="CB75" s="114">
        <v>0</v>
      </c>
      <c r="CC75" s="114">
        <v>0</v>
      </c>
      <c r="CD75" s="114">
        <v>0</v>
      </c>
      <c r="CE75" s="114">
        <v>0</v>
      </c>
      <c r="CF75" s="114">
        <v>0</v>
      </c>
      <c r="CG75" s="114">
        <v>0</v>
      </c>
      <c r="CH75" s="114">
        <v>0</v>
      </c>
      <c r="CI75" s="114">
        <v>0</v>
      </c>
      <c r="CJ75" s="114">
        <v>0</v>
      </c>
      <c r="CK75" s="114">
        <v>0</v>
      </c>
      <c r="CL75" s="114">
        <v>0</v>
      </c>
      <c r="CM75" s="114">
        <v>0</v>
      </c>
      <c r="CN75" s="114">
        <v>0</v>
      </c>
      <c r="CO75" s="114">
        <v>0</v>
      </c>
      <c r="CP75" s="114">
        <v>0</v>
      </c>
      <c r="CQ75" s="114">
        <v>0</v>
      </c>
      <c r="CR75" s="114">
        <v>0</v>
      </c>
      <c r="CS75" s="114">
        <v>0</v>
      </c>
      <c r="CT75" s="114">
        <v>0</v>
      </c>
      <c r="CU75" s="114">
        <v>0</v>
      </c>
      <c r="CV75" s="114">
        <v>0</v>
      </c>
      <c r="CW75" s="114">
        <v>0</v>
      </c>
      <c r="CX75" s="114">
        <v>0</v>
      </c>
      <c r="CY75" s="114">
        <v>0</v>
      </c>
      <c r="CZ75" s="114">
        <v>0</v>
      </c>
      <c r="DA75" s="114">
        <v>0</v>
      </c>
      <c r="DB75" s="114">
        <v>0</v>
      </c>
      <c r="DC75" s="114">
        <v>0</v>
      </c>
      <c r="DD75" s="114">
        <v>0</v>
      </c>
      <c r="DE75" s="114">
        <v>0</v>
      </c>
      <c r="DF75" s="114">
        <v>0</v>
      </c>
      <c r="DG75" s="114">
        <v>0</v>
      </c>
      <c r="DH75" s="114">
        <v>0</v>
      </c>
      <c r="DI75" s="114">
        <v>0</v>
      </c>
      <c r="DJ75" s="114">
        <v>0</v>
      </c>
      <c r="DK75" s="114">
        <v>0</v>
      </c>
      <c r="DL75" s="114">
        <v>0</v>
      </c>
      <c r="DM75" s="114">
        <v>0</v>
      </c>
      <c r="DN75" s="114">
        <v>0</v>
      </c>
      <c r="DO75" s="114">
        <v>0</v>
      </c>
      <c r="DP75" s="114">
        <v>0</v>
      </c>
      <c r="DQ75" s="114">
        <v>0</v>
      </c>
      <c r="DR75" s="114">
        <v>0</v>
      </c>
      <c r="DS75" s="114">
        <v>0</v>
      </c>
      <c r="DT75" s="114">
        <v>0</v>
      </c>
      <c r="DU75" s="114">
        <v>0</v>
      </c>
      <c r="DV75" s="114">
        <v>0</v>
      </c>
      <c r="DW75" s="114">
        <v>0</v>
      </c>
      <c r="DX75" s="114">
        <v>0</v>
      </c>
      <c r="DY75" s="114">
        <v>0</v>
      </c>
      <c r="DZ75" s="114">
        <v>0</v>
      </c>
      <c r="EA75" s="114">
        <v>0</v>
      </c>
      <c r="EB75" s="114">
        <v>0</v>
      </c>
      <c r="EC75" s="114">
        <v>0</v>
      </c>
      <c r="ED75" s="114">
        <v>0</v>
      </c>
      <c r="EE75" s="114">
        <v>0</v>
      </c>
      <c r="EF75" s="114">
        <v>0</v>
      </c>
      <c r="EG75" s="114">
        <v>0</v>
      </c>
      <c r="EH75" s="114">
        <v>0</v>
      </c>
      <c r="EI75" s="114">
        <v>0</v>
      </c>
      <c r="EJ75" s="114">
        <v>0</v>
      </c>
      <c r="EK75" s="114">
        <v>0</v>
      </c>
      <c r="EL75" s="114">
        <v>0</v>
      </c>
      <c r="EM75" s="114">
        <v>0</v>
      </c>
      <c r="EN75" s="114">
        <v>0</v>
      </c>
      <c r="EO75" s="114">
        <v>0</v>
      </c>
      <c r="EP75" s="114">
        <v>0</v>
      </c>
      <c r="EQ75" s="114">
        <v>0</v>
      </c>
      <c r="ER75" s="114">
        <v>0</v>
      </c>
      <c r="ES75" s="114">
        <v>0</v>
      </c>
      <c r="ET75" s="114">
        <v>0</v>
      </c>
      <c r="EU75" s="114">
        <v>0</v>
      </c>
      <c r="EV75" s="114">
        <v>0</v>
      </c>
      <c r="EW75" s="114">
        <v>0</v>
      </c>
      <c r="EX75" s="114">
        <v>0</v>
      </c>
      <c r="EY75" s="114">
        <v>0</v>
      </c>
      <c r="EZ75" s="114">
        <v>0</v>
      </c>
      <c r="FA75" s="114">
        <v>0</v>
      </c>
      <c r="FB75" s="114">
        <v>0</v>
      </c>
      <c r="FC75" s="114">
        <v>0</v>
      </c>
      <c r="FD75" s="114">
        <v>0</v>
      </c>
      <c r="FE75" s="114">
        <v>0</v>
      </c>
      <c r="FF75" s="114">
        <v>0</v>
      </c>
      <c r="FG75" s="114">
        <v>0</v>
      </c>
      <c r="FH75" s="114">
        <v>0</v>
      </c>
      <c r="FI75" s="114">
        <v>0</v>
      </c>
      <c r="FJ75" s="114">
        <v>0</v>
      </c>
      <c r="FK75" s="114">
        <v>0</v>
      </c>
      <c r="FL75" s="114">
        <v>0</v>
      </c>
      <c r="FM75" s="114">
        <v>0</v>
      </c>
      <c r="FN75" s="114">
        <v>0</v>
      </c>
      <c r="FO75" s="114">
        <v>0</v>
      </c>
      <c r="FP75" s="114">
        <v>0</v>
      </c>
      <c r="FQ75" s="114">
        <v>0</v>
      </c>
      <c r="FR75" s="114">
        <v>0</v>
      </c>
      <c r="FS75" s="114">
        <v>0</v>
      </c>
      <c r="FT75" s="114">
        <v>0</v>
      </c>
      <c r="FU75" s="114">
        <v>0</v>
      </c>
      <c r="FV75" s="114">
        <v>0</v>
      </c>
      <c r="FW75" s="114">
        <v>0</v>
      </c>
      <c r="FX75" s="114">
        <v>0</v>
      </c>
      <c r="FY75" s="114">
        <v>0</v>
      </c>
      <c r="FZ75" s="114">
        <v>0</v>
      </c>
      <c r="GA75" s="114">
        <v>0</v>
      </c>
      <c r="GB75" s="114">
        <v>0</v>
      </c>
      <c r="GC75" s="114">
        <v>0</v>
      </c>
      <c r="GD75" s="114">
        <v>0</v>
      </c>
      <c r="GE75" s="114">
        <v>0</v>
      </c>
      <c r="GF75" s="114">
        <v>0</v>
      </c>
      <c r="GG75" s="114">
        <v>0</v>
      </c>
      <c r="GH75" s="114">
        <v>0</v>
      </c>
      <c r="GI75" s="114">
        <v>0</v>
      </c>
      <c r="GJ75" s="114">
        <v>0</v>
      </c>
      <c r="GK75" s="114">
        <v>0</v>
      </c>
      <c r="GL75" s="114">
        <v>0</v>
      </c>
      <c r="GM75" s="114">
        <v>0</v>
      </c>
      <c r="GN75" s="114">
        <v>0</v>
      </c>
      <c r="GO75" s="114">
        <v>0</v>
      </c>
      <c r="GP75" s="114">
        <v>0</v>
      </c>
      <c r="GQ75" s="114">
        <v>0</v>
      </c>
      <c r="GR75" s="114">
        <v>0</v>
      </c>
      <c r="GS75" s="114">
        <v>0</v>
      </c>
      <c r="GT75" s="114">
        <v>0</v>
      </c>
      <c r="GU75" s="114">
        <v>0</v>
      </c>
      <c r="GV75" s="114">
        <v>0</v>
      </c>
      <c r="GW75" s="114">
        <v>0</v>
      </c>
      <c r="GX75" s="114">
        <v>0</v>
      </c>
      <c r="GY75" s="114">
        <v>0</v>
      </c>
      <c r="GZ75" s="114">
        <v>0</v>
      </c>
      <c r="HA75" s="114">
        <v>0</v>
      </c>
      <c r="HB75" s="114">
        <v>0</v>
      </c>
      <c r="HC75" s="114">
        <v>0</v>
      </c>
      <c r="HD75" s="114">
        <v>0</v>
      </c>
      <c r="HE75" s="114">
        <v>0</v>
      </c>
      <c r="HF75" s="114">
        <v>0</v>
      </c>
      <c r="HG75" s="114">
        <v>0</v>
      </c>
      <c r="HH75" s="114">
        <v>0</v>
      </c>
      <c r="HI75" s="114">
        <v>0</v>
      </c>
    </row>
    <row r="76" spans="1:217" s="109" customFormat="1" x14ac:dyDescent="0.2">
      <c r="A76" s="113" t="s">
        <v>116</v>
      </c>
      <c r="B76" s="114">
        <v>0</v>
      </c>
      <c r="C76" s="114">
        <v>0</v>
      </c>
      <c r="D76" s="114">
        <v>0</v>
      </c>
      <c r="E76" s="114">
        <v>0</v>
      </c>
      <c r="F76" s="114">
        <v>0</v>
      </c>
      <c r="G76" s="114">
        <v>0</v>
      </c>
      <c r="H76" s="114">
        <v>0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  <c r="AC76" s="114">
        <v>0</v>
      </c>
      <c r="AD76" s="114">
        <v>0</v>
      </c>
      <c r="AE76" s="114">
        <v>0</v>
      </c>
      <c r="AF76" s="114">
        <v>0</v>
      </c>
      <c r="AG76" s="114">
        <v>0</v>
      </c>
      <c r="AH76" s="114">
        <v>0</v>
      </c>
      <c r="AI76" s="114">
        <v>0</v>
      </c>
      <c r="AJ76" s="114">
        <v>0</v>
      </c>
      <c r="AK76" s="114">
        <v>0</v>
      </c>
      <c r="AL76" s="114">
        <v>0</v>
      </c>
      <c r="AM76" s="114">
        <v>0</v>
      </c>
      <c r="AN76" s="114">
        <v>0</v>
      </c>
      <c r="AO76" s="114">
        <v>0</v>
      </c>
      <c r="AP76" s="114">
        <v>0</v>
      </c>
      <c r="AQ76" s="114">
        <v>0</v>
      </c>
      <c r="AR76" s="114">
        <v>0</v>
      </c>
      <c r="AS76" s="114">
        <v>0</v>
      </c>
      <c r="AT76" s="114">
        <v>0</v>
      </c>
      <c r="AU76" s="114">
        <v>0</v>
      </c>
      <c r="AV76" s="114">
        <v>0</v>
      </c>
      <c r="AW76" s="114">
        <v>0</v>
      </c>
      <c r="AX76" s="114">
        <v>0</v>
      </c>
      <c r="AY76" s="114">
        <v>0</v>
      </c>
      <c r="AZ76" s="114">
        <v>0</v>
      </c>
      <c r="BA76" s="114">
        <v>0</v>
      </c>
      <c r="BB76" s="114">
        <v>0</v>
      </c>
      <c r="BC76" s="114">
        <v>0</v>
      </c>
      <c r="BD76" s="114">
        <v>0</v>
      </c>
      <c r="BE76" s="114">
        <v>0</v>
      </c>
      <c r="BF76" s="114">
        <v>0</v>
      </c>
      <c r="BG76" s="114">
        <v>0</v>
      </c>
      <c r="BH76" s="114">
        <v>0</v>
      </c>
      <c r="BI76" s="114">
        <v>0</v>
      </c>
      <c r="BJ76" s="114">
        <v>0</v>
      </c>
      <c r="BK76" s="114">
        <v>0</v>
      </c>
      <c r="BL76" s="114">
        <v>0</v>
      </c>
      <c r="BM76" s="114">
        <v>0</v>
      </c>
      <c r="BN76" s="114">
        <v>0</v>
      </c>
      <c r="BO76" s="114">
        <v>0</v>
      </c>
      <c r="BP76" s="114">
        <v>0</v>
      </c>
      <c r="BQ76" s="114">
        <v>0</v>
      </c>
      <c r="BR76" s="114">
        <v>0</v>
      </c>
      <c r="BS76" s="114">
        <v>0</v>
      </c>
      <c r="BT76" s="114">
        <v>0</v>
      </c>
      <c r="BU76" s="114">
        <v>0</v>
      </c>
      <c r="BV76" s="114">
        <v>0</v>
      </c>
      <c r="BW76" s="114">
        <v>0</v>
      </c>
      <c r="BX76" s="114">
        <v>0</v>
      </c>
      <c r="BY76" s="114">
        <v>0</v>
      </c>
      <c r="BZ76" s="114">
        <v>0</v>
      </c>
      <c r="CA76" s="114">
        <v>0</v>
      </c>
      <c r="CB76" s="114">
        <v>0</v>
      </c>
      <c r="CC76" s="114">
        <v>0</v>
      </c>
      <c r="CD76" s="114">
        <v>0</v>
      </c>
      <c r="CE76" s="114">
        <v>0</v>
      </c>
      <c r="CF76" s="114">
        <v>0</v>
      </c>
      <c r="CG76" s="114">
        <v>0</v>
      </c>
      <c r="CH76" s="114">
        <v>0</v>
      </c>
      <c r="CI76" s="114">
        <v>0</v>
      </c>
      <c r="CJ76" s="114">
        <v>0</v>
      </c>
      <c r="CK76" s="114">
        <v>0</v>
      </c>
      <c r="CL76" s="114">
        <v>0</v>
      </c>
      <c r="CM76" s="114">
        <v>0</v>
      </c>
      <c r="CN76" s="114">
        <v>0</v>
      </c>
      <c r="CO76" s="114">
        <v>0</v>
      </c>
      <c r="CP76" s="114">
        <v>0</v>
      </c>
      <c r="CQ76" s="114">
        <v>0</v>
      </c>
      <c r="CR76" s="114">
        <v>0</v>
      </c>
      <c r="CS76" s="114">
        <v>0</v>
      </c>
      <c r="CT76" s="114">
        <v>0</v>
      </c>
      <c r="CU76" s="114">
        <v>0</v>
      </c>
      <c r="CV76" s="114">
        <v>0</v>
      </c>
      <c r="CW76" s="114">
        <v>0</v>
      </c>
      <c r="CX76" s="114">
        <v>0</v>
      </c>
      <c r="CY76" s="114">
        <v>0</v>
      </c>
      <c r="CZ76" s="114">
        <v>0</v>
      </c>
      <c r="DA76" s="114">
        <v>0</v>
      </c>
      <c r="DB76" s="114">
        <v>0</v>
      </c>
      <c r="DC76" s="114">
        <v>0</v>
      </c>
      <c r="DD76" s="114">
        <v>0</v>
      </c>
      <c r="DE76" s="114">
        <v>0</v>
      </c>
      <c r="DF76" s="114">
        <v>0</v>
      </c>
      <c r="DG76" s="114">
        <v>0</v>
      </c>
      <c r="DH76" s="114">
        <v>0</v>
      </c>
      <c r="DI76" s="114">
        <v>0</v>
      </c>
      <c r="DJ76" s="114">
        <v>0</v>
      </c>
      <c r="DK76" s="114">
        <v>0</v>
      </c>
      <c r="DL76" s="114">
        <v>0</v>
      </c>
      <c r="DM76" s="114">
        <v>0</v>
      </c>
      <c r="DN76" s="114">
        <v>0</v>
      </c>
      <c r="DO76" s="114">
        <v>0</v>
      </c>
      <c r="DP76" s="114">
        <v>0</v>
      </c>
      <c r="DQ76" s="114">
        <v>0</v>
      </c>
      <c r="DR76" s="114">
        <v>0</v>
      </c>
      <c r="DS76" s="114">
        <v>0</v>
      </c>
      <c r="DT76" s="114">
        <v>0</v>
      </c>
      <c r="DU76" s="114">
        <v>0</v>
      </c>
      <c r="DV76" s="114">
        <v>0</v>
      </c>
      <c r="DW76" s="114">
        <v>0</v>
      </c>
      <c r="DX76" s="114">
        <v>0</v>
      </c>
      <c r="DY76" s="114">
        <v>0</v>
      </c>
      <c r="DZ76" s="114">
        <v>0</v>
      </c>
      <c r="EA76" s="114">
        <v>0</v>
      </c>
      <c r="EB76" s="114">
        <v>0</v>
      </c>
      <c r="EC76" s="114">
        <v>0</v>
      </c>
      <c r="ED76" s="114">
        <v>0</v>
      </c>
      <c r="EE76" s="114">
        <v>0</v>
      </c>
      <c r="EF76" s="114">
        <v>0</v>
      </c>
      <c r="EG76" s="114">
        <v>0</v>
      </c>
      <c r="EH76" s="114">
        <v>0</v>
      </c>
      <c r="EI76" s="114">
        <v>0</v>
      </c>
      <c r="EJ76" s="114">
        <v>0</v>
      </c>
      <c r="EK76" s="114">
        <v>0</v>
      </c>
      <c r="EL76" s="114">
        <v>0</v>
      </c>
      <c r="EM76" s="114">
        <v>0</v>
      </c>
      <c r="EN76" s="114">
        <v>0</v>
      </c>
      <c r="EO76" s="114">
        <v>0</v>
      </c>
      <c r="EP76" s="114">
        <v>0</v>
      </c>
      <c r="EQ76" s="114">
        <v>0</v>
      </c>
      <c r="ER76" s="114">
        <v>0</v>
      </c>
      <c r="ES76" s="114">
        <v>0</v>
      </c>
      <c r="ET76" s="114">
        <v>0</v>
      </c>
      <c r="EU76" s="114">
        <v>0</v>
      </c>
      <c r="EV76" s="114">
        <v>0</v>
      </c>
      <c r="EW76" s="114">
        <v>0</v>
      </c>
      <c r="EX76" s="114">
        <v>0</v>
      </c>
      <c r="EY76" s="114">
        <v>0</v>
      </c>
      <c r="EZ76" s="114">
        <v>0</v>
      </c>
      <c r="FA76" s="114">
        <v>0</v>
      </c>
      <c r="FB76" s="114">
        <v>0</v>
      </c>
      <c r="FC76" s="114">
        <v>0</v>
      </c>
      <c r="FD76" s="114">
        <v>0</v>
      </c>
      <c r="FE76" s="114">
        <v>0</v>
      </c>
      <c r="FF76" s="114">
        <v>0</v>
      </c>
      <c r="FG76" s="114">
        <v>0</v>
      </c>
      <c r="FH76" s="114">
        <v>0</v>
      </c>
      <c r="FI76" s="114">
        <v>0</v>
      </c>
      <c r="FJ76" s="114">
        <v>0</v>
      </c>
      <c r="FK76" s="114">
        <v>0</v>
      </c>
      <c r="FL76" s="114">
        <v>0</v>
      </c>
      <c r="FM76" s="114">
        <v>0</v>
      </c>
      <c r="FN76" s="114">
        <v>0</v>
      </c>
      <c r="FO76" s="114">
        <v>0</v>
      </c>
      <c r="FP76" s="114">
        <v>0</v>
      </c>
      <c r="FQ76" s="114">
        <v>0</v>
      </c>
      <c r="FR76" s="114">
        <v>0</v>
      </c>
      <c r="FS76" s="114">
        <v>0</v>
      </c>
      <c r="FT76" s="114">
        <v>0</v>
      </c>
      <c r="FU76" s="114">
        <v>0</v>
      </c>
      <c r="FV76" s="114">
        <v>0</v>
      </c>
      <c r="FW76" s="114">
        <v>0</v>
      </c>
      <c r="FX76" s="114">
        <v>0</v>
      </c>
      <c r="FY76" s="114">
        <v>0</v>
      </c>
      <c r="FZ76" s="114">
        <v>0</v>
      </c>
      <c r="GA76" s="114">
        <v>0</v>
      </c>
      <c r="GB76" s="114">
        <v>0</v>
      </c>
      <c r="GC76" s="114">
        <v>0</v>
      </c>
      <c r="GD76" s="114">
        <v>0</v>
      </c>
      <c r="GE76" s="114">
        <v>0</v>
      </c>
      <c r="GF76" s="114">
        <v>0</v>
      </c>
      <c r="GG76" s="114">
        <v>0</v>
      </c>
      <c r="GH76" s="114">
        <v>0</v>
      </c>
      <c r="GI76" s="114">
        <v>0</v>
      </c>
      <c r="GJ76" s="114">
        <v>0</v>
      </c>
      <c r="GK76" s="114">
        <v>0</v>
      </c>
      <c r="GL76" s="114">
        <v>0</v>
      </c>
      <c r="GM76" s="114">
        <v>0</v>
      </c>
      <c r="GN76" s="114">
        <v>0</v>
      </c>
      <c r="GO76" s="114">
        <v>0</v>
      </c>
      <c r="GP76" s="114">
        <v>0</v>
      </c>
      <c r="GQ76" s="114">
        <v>0</v>
      </c>
      <c r="GR76" s="114">
        <v>0</v>
      </c>
      <c r="GS76" s="114">
        <v>0</v>
      </c>
      <c r="GT76" s="114">
        <v>0</v>
      </c>
      <c r="GU76" s="114">
        <v>0</v>
      </c>
      <c r="GV76" s="114">
        <v>0</v>
      </c>
      <c r="GW76" s="114">
        <v>0</v>
      </c>
      <c r="GX76" s="114">
        <v>0</v>
      </c>
      <c r="GY76" s="114">
        <v>0</v>
      </c>
      <c r="GZ76" s="114">
        <v>0</v>
      </c>
      <c r="HA76" s="114">
        <v>0</v>
      </c>
      <c r="HB76" s="114">
        <v>0</v>
      </c>
      <c r="HC76" s="114">
        <v>0</v>
      </c>
      <c r="HD76" s="114">
        <v>0</v>
      </c>
      <c r="HE76" s="114">
        <v>0</v>
      </c>
      <c r="HF76" s="114">
        <v>0</v>
      </c>
      <c r="HG76" s="114">
        <v>0</v>
      </c>
      <c r="HH76" s="114">
        <v>0</v>
      </c>
      <c r="HI76" s="114">
        <v>0</v>
      </c>
    </row>
    <row r="77" spans="1:217" s="109" customFormat="1" x14ac:dyDescent="0.2">
      <c r="A77" s="113" t="s">
        <v>117</v>
      </c>
      <c r="B77" s="114">
        <v>0</v>
      </c>
      <c r="C77" s="114">
        <v>0</v>
      </c>
      <c r="D77" s="114">
        <v>0</v>
      </c>
      <c r="E77" s="114">
        <v>0</v>
      </c>
      <c r="F77" s="114">
        <v>0</v>
      </c>
      <c r="G77" s="114">
        <v>0</v>
      </c>
      <c r="H77" s="114">
        <v>0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  <c r="AC77" s="114">
        <v>0</v>
      </c>
      <c r="AD77" s="114">
        <v>0</v>
      </c>
      <c r="AE77" s="114">
        <v>0</v>
      </c>
      <c r="AF77" s="114">
        <v>0</v>
      </c>
      <c r="AG77" s="114">
        <v>0</v>
      </c>
      <c r="AH77" s="114">
        <v>0</v>
      </c>
      <c r="AI77" s="114">
        <v>0</v>
      </c>
      <c r="AJ77" s="114">
        <v>0</v>
      </c>
      <c r="AK77" s="114">
        <v>0</v>
      </c>
      <c r="AL77" s="114">
        <v>0</v>
      </c>
      <c r="AM77" s="114">
        <v>0</v>
      </c>
      <c r="AN77" s="114">
        <v>0</v>
      </c>
      <c r="AO77" s="114">
        <v>0</v>
      </c>
      <c r="AP77" s="114">
        <v>0</v>
      </c>
      <c r="AQ77" s="114">
        <v>0</v>
      </c>
      <c r="AR77" s="114">
        <v>0</v>
      </c>
      <c r="AS77" s="114">
        <v>0</v>
      </c>
      <c r="AT77" s="114">
        <v>0</v>
      </c>
      <c r="AU77" s="114">
        <v>0</v>
      </c>
      <c r="AV77" s="114">
        <v>0</v>
      </c>
      <c r="AW77" s="114">
        <v>0</v>
      </c>
      <c r="AX77" s="114">
        <v>0</v>
      </c>
      <c r="AY77" s="114">
        <v>0</v>
      </c>
      <c r="AZ77" s="114">
        <v>0</v>
      </c>
      <c r="BA77" s="114">
        <v>0</v>
      </c>
      <c r="BB77" s="114">
        <v>0</v>
      </c>
      <c r="BC77" s="114">
        <v>0</v>
      </c>
      <c r="BD77" s="114">
        <v>0</v>
      </c>
      <c r="BE77" s="114">
        <v>0</v>
      </c>
      <c r="BF77" s="114">
        <v>0</v>
      </c>
      <c r="BG77" s="114">
        <v>0</v>
      </c>
      <c r="BH77" s="114">
        <v>0</v>
      </c>
      <c r="BI77" s="114">
        <v>0</v>
      </c>
      <c r="BJ77" s="114">
        <v>0</v>
      </c>
      <c r="BK77" s="114">
        <v>0</v>
      </c>
      <c r="BL77" s="114">
        <v>0</v>
      </c>
      <c r="BM77" s="114">
        <v>0</v>
      </c>
      <c r="BN77" s="114">
        <v>0</v>
      </c>
      <c r="BO77" s="114">
        <v>0</v>
      </c>
      <c r="BP77" s="114">
        <v>0</v>
      </c>
      <c r="BQ77" s="114">
        <v>0</v>
      </c>
      <c r="BR77" s="114">
        <v>0</v>
      </c>
      <c r="BS77" s="114">
        <v>0</v>
      </c>
      <c r="BT77" s="114">
        <v>0</v>
      </c>
      <c r="BU77" s="114">
        <v>0</v>
      </c>
      <c r="BV77" s="114">
        <v>0</v>
      </c>
      <c r="BW77" s="114">
        <v>0</v>
      </c>
      <c r="BX77" s="114">
        <v>0</v>
      </c>
      <c r="BY77" s="114">
        <v>0</v>
      </c>
      <c r="BZ77" s="114">
        <v>0</v>
      </c>
      <c r="CA77" s="114">
        <v>0</v>
      </c>
      <c r="CB77" s="114">
        <v>0</v>
      </c>
      <c r="CC77" s="114">
        <v>0</v>
      </c>
      <c r="CD77" s="114">
        <v>0</v>
      </c>
      <c r="CE77" s="114">
        <v>0</v>
      </c>
      <c r="CF77" s="114">
        <v>0</v>
      </c>
      <c r="CG77" s="114">
        <v>0</v>
      </c>
      <c r="CH77" s="114">
        <v>0</v>
      </c>
      <c r="CI77" s="114">
        <v>0</v>
      </c>
      <c r="CJ77" s="114">
        <v>0</v>
      </c>
      <c r="CK77" s="114">
        <v>0</v>
      </c>
      <c r="CL77" s="114">
        <v>0</v>
      </c>
      <c r="CM77" s="114">
        <v>0</v>
      </c>
      <c r="CN77" s="114">
        <v>0</v>
      </c>
      <c r="CO77" s="114">
        <v>0</v>
      </c>
      <c r="CP77" s="114">
        <v>0</v>
      </c>
      <c r="CQ77" s="114">
        <v>0</v>
      </c>
      <c r="CR77" s="114">
        <v>0</v>
      </c>
      <c r="CS77" s="114">
        <v>0</v>
      </c>
      <c r="CT77" s="114">
        <v>0</v>
      </c>
      <c r="CU77" s="114">
        <v>0</v>
      </c>
      <c r="CV77" s="114">
        <v>0</v>
      </c>
      <c r="CW77" s="114">
        <v>0</v>
      </c>
      <c r="CX77" s="114">
        <v>0</v>
      </c>
      <c r="CY77" s="114">
        <v>0</v>
      </c>
      <c r="CZ77" s="114">
        <v>0</v>
      </c>
      <c r="DA77" s="114">
        <v>0</v>
      </c>
      <c r="DB77" s="114">
        <v>0</v>
      </c>
      <c r="DC77" s="114">
        <v>0</v>
      </c>
      <c r="DD77" s="114">
        <v>0</v>
      </c>
      <c r="DE77" s="114">
        <v>0</v>
      </c>
      <c r="DF77" s="114">
        <v>0</v>
      </c>
      <c r="DG77" s="114">
        <v>0</v>
      </c>
      <c r="DH77" s="114">
        <v>0</v>
      </c>
      <c r="DI77" s="114">
        <v>0</v>
      </c>
      <c r="DJ77" s="114">
        <v>0</v>
      </c>
      <c r="DK77" s="114">
        <v>0</v>
      </c>
      <c r="DL77" s="114">
        <v>0</v>
      </c>
      <c r="DM77" s="114">
        <v>0</v>
      </c>
      <c r="DN77" s="114">
        <v>0</v>
      </c>
      <c r="DO77" s="114">
        <v>0</v>
      </c>
      <c r="DP77" s="114">
        <v>0</v>
      </c>
      <c r="DQ77" s="114">
        <v>0</v>
      </c>
      <c r="DR77" s="114">
        <v>0</v>
      </c>
      <c r="DS77" s="114">
        <v>0</v>
      </c>
      <c r="DT77" s="114">
        <v>0</v>
      </c>
      <c r="DU77" s="114">
        <v>0</v>
      </c>
      <c r="DV77" s="114">
        <v>0</v>
      </c>
      <c r="DW77" s="114">
        <v>0</v>
      </c>
      <c r="DX77" s="114">
        <v>0</v>
      </c>
      <c r="DY77" s="114">
        <v>0</v>
      </c>
      <c r="DZ77" s="114">
        <v>0</v>
      </c>
      <c r="EA77" s="114">
        <v>0</v>
      </c>
      <c r="EB77" s="114">
        <v>0</v>
      </c>
      <c r="EC77" s="114">
        <v>0</v>
      </c>
      <c r="ED77" s="114">
        <v>0</v>
      </c>
      <c r="EE77" s="114">
        <v>0</v>
      </c>
      <c r="EF77" s="114">
        <v>0</v>
      </c>
      <c r="EG77" s="114">
        <v>0</v>
      </c>
      <c r="EH77" s="114">
        <v>0</v>
      </c>
      <c r="EI77" s="114">
        <v>0</v>
      </c>
      <c r="EJ77" s="114">
        <v>0</v>
      </c>
      <c r="EK77" s="114">
        <v>0</v>
      </c>
      <c r="EL77" s="114">
        <v>0</v>
      </c>
      <c r="EM77" s="114">
        <v>0</v>
      </c>
      <c r="EN77" s="114">
        <v>0</v>
      </c>
      <c r="EO77" s="114">
        <v>0</v>
      </c>
      <c r="EP77" s="114">
        <v>0</v>
      </c>
      <c r="EQ77" s="114">
        <v>0</v>
      </c>
      <c r="ER77" s="114">
        <v>0</v>
      </c>
      <c r="ES77" s="114">
        <v>0</v>
      </c>
      <c r="ET77" s="114">
        <v>0</v>
      </c>
      <c r="EU77" s="114">
        <v>0</v>
      </c>
      <c r="EV77" s="114">
        <v>0</v>
      </c>
      <c r="EW77" s="114">
        <v>0</v>
      </c>
      <c r="EX77" s="114">
        <v>0</v>
      </c>
      <c r="EY77" s="114">
        <v>0</v>
      </c>
      <c r="EZ77" s="114">
        <v>0</v>
      </c>
      <c r="FA77" s="114">
        <v>0</v>
      </c>
      <c r="FB77" s="114">
        <v>0</v>
      </c>
      <c r="FC77" s="114">
        <v>0</v>
      </c>
      <c r="FD77" s="114">
        <v>0</v>
      </c>
      <c r="FE77" s="114">
        <v>0</v>
      </c>
      <c r="FF77" s="114">
        <v>0</v>
      </c>
      <c r="FG77" s="114">
        <v>0</v>
      </c>
      <c r="FH77" s="114">
        <v>0</v>
      </c>
      <c r="FI77" s="114">
        <v>0</v>
      </c>
      <c r="FJ77" s="114">
        <v>0</v>
      </c>
      <c r="FK77" s="114">
        <v>0</v>
      </c>
      <c r="FL77" s="114">
        <v>0</v>
      </c>
      <c r="FM77" s="114">
        <v>0</v>
      </c>
      <c r="FN77" s="114">
        <v>0</v>
      </c>
      <c r="FO77" s="114">
        <v>0</v>
      </c>
      <c r="FP77" s="114">
        <v>0</v>
      </c>
      <c r="FQ77" s="114">
        <v>0</v>
      </c>
      <c r="FR77" s="114">
        <v>0</v>
      </c>
      <c r="FS77" s="114">
        <v>0</v>
      </c>
      <c r="FT77" s="114">
        <v>0</v>
      </c>
      <c r="FU77" s="114">
        <v>0</v>
      </c>
      <c r="FV77" s="114">
        <v>0</v>
      </c>
      <c r="FW77" s="114">
        <v>0</v>
      </c>
      <c r="FX77" s="114">
        <v>0</v>
      </c>
      <c r="FY77" s="114">
        <v>0</v>
      </c>
      <c r="FZ77" s="114">
        <v>0</v>
      </c>
      <c r="GA77" s="114">
        <v>0</v>
      </c>
      <c r="GB77" s="114">
        <v>0</v>
      </c>
      <c r="GC77" s="114">
        <v>0</v>
      </c>
      <c r="GD77" s="114">
        <v>0</v>
      </c>
      <c r="GE77" s="114">
        <v>0</v>
      </c>
      <c r="GF77" s="114">
        <v>0</v>
      </c>
      <c r="GG77" s="114">
        <v>0</v>
      </c>
      <c r="GH77" s="114">
        <v>0</v>
      </c>
      <c r="GI77" s="114">
        <v>0</v>
      </c>
      <c r="GJ77" s="114">
        <v>0</v>
      </c>
      <c r="GK77" s="114">
        <v>0</v>
      </c>
      <c r="GL77" s="114">
        <v>0</v>
      </c>
      <c r="GM77" s="114">
        <v>0</v>
      </c>
      <c r="GN77" s="114">
        <v>0</v>
      </c>
      <c r="GO77" s="114">
        <v>0</v>
      </c>
      <c r="GP77" s="114">
        <v>0</v>
      </c>
      <c r="GQ77" s="114">
        <v>0</v>
      </c>
      <c r="GR77" s="114">
        <v>0</v>
      </c>
      <c r="GS77" s="114">
        <v>0</v>
      </c>
      <c r="GT77" s="114">
        <v>0</v>
      </c>
      <c r="GU77" s="114">
        <v>0</v>
      </c>
      <c r="GV77" s="114">
        <v>0</v>
      </c>
      <c r="GW77" s="114">
        <v>0</v>
      </c>
      <c r="GX77" s="114">
        <v>0</v>
      </c>
      <c r="GY77" s="114">
        <v>0</v>
      </c>
      <c r="GZ77" s="114">
        <v>0</v>
      </c>
      <c r="HA77" s="114">
        <v>0</v>
      </c>
      <c r="HB77" s="114">
        <v>0</v>
      </c>
      <c r="HC77" s="114">
        <v>0</v>
      </c>
      <c r="HD77" s="114">
        <v>0</v>
      </c>
      <c r="HE77" s="114">
        <v>0</v>
      </c>
      <c r="HF77" s="114">
        <v>0</v>
      </c>
      <c r="HG77" s="114">
        <v>0</v>
      </c>
      <c r="HH77" s="114">
        <v>0</v>
      </c>
      <c r="HI77" s="114">
        <v>0</v>
      </c>
    </row>
    <row r="78" spans="1:217" s="109" customFormat="1" x14ac:dyDescent="0.2">
      <c r="A78" s="113" t="s">
        <v>118</v>
      </c>
      <c r="B78" s="114">
        <v>0</v>
      </c>
      <c r="C78" s="114">
        <v>0</v>
      </c>
      <c r="D78" s="114">
        <v>0</v>
      </c>
      <c r="E78" s="114">
        <v>0</v>
      </c>
      <c r="F78" s="114">
        <v>0</v>
      </c>
      <c r="G78" s="114">
        <v>0</v>
      </c>
      <c r="H78" s="114">
        <v>0</v>
      </c>
      <c r="I78" s="114">
        <v>0</v>
      </c>
      <c r="J78" s="114">
        <v>0</v>
      </c>
      <c r="K78" s="114">
        <v>0</v>
      </c>
      <c r="L78" s="114">
        <v>0</v>
      </c>
      <c r="M78" s="114">
        <v>0</v>
      </c>
      <c r="N78" s="114">
        <v>0</v>
      </c>
      <c r="O78" s="114">
        <v>0</v>
      </c>
      <c r="P78" s="114">
        <v>0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>
        <v>0</v>
      </c>
      <c r="AC78" s="114">
        <v>0</v>
      </c>
      <c r="AD78" s="114">
        <v>0</v>
      </c>
      <c r="AE78" s="114">
        <v>0</v>
      </c>
      <c r="AF78" s="114">
        <v>0</v>
      </c>
      <c r="AG78" s="114">
        <v>0</v>
      </c>
      <c r="AH78" s="114">
        <v>0</v>
      </c>
      <c r="AI78" s="114">
        <v>0</v>
      </c>
      <c r="AJ78" s="114">
        <v>0</v>
      </c>
      <c r="AK78" s="114">
        <v>0</v>
      </c>
      <c r="AL78" s="114">
        <v>0</v>
      </c>
      <c r="AM78" s="114">
        <v>0</v>
      </c>
      <c r="AN78" s="114">
        <v>0</v>
      </c>
      <c r="AO78" s="114">
        <v>0</v>
      </c>
      <c r="AP78" s="114">
        <v>0</v>
      </c>
      <c r="AQ78" s="114">
        <v>0</v>
      </c>
      <c r="AR78" s="114">
        <v>0</v>
      </c>
      <c r="AS78" s="114">
        <v>0</v>
      </c>
      <c r="AT78" s="114">
        <v>0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AZ78" s="114">
        <v>0</v>
      </c>
      <c r="BA78" s="114">
        <v>0</v>
      </c>
      <c r="BB78" s="114">
        <v>0</v>
      </c>
      <c r="BC78" s="114">
        <v>0</v>
      </c>
      <c r="BD78" s="114">
        <v>0</v>
      </c>
      <c r="BE78" s="114">
        <v>0</v>
      </c>
      <c r="BF78" s="114">
        <v>0</v>
      </c>
      <c r="BG78" s="114">
        <v>0</v>
      </c>
      <c r="BH78" s="114">
        <v>0</v>
      </c>
      <c r="BI78" s="114">
        <v>0</v>
      </c>
      <c r="BJ78" s="114">
        <v>0</v>
      </c>
      <c r="BK78" s="114">
        <v>0</v>
      </c>
      <c r="BL78" s="114">
        <v>0</v>
      </c>
      <c r="BM78" s="114">
        <v>0</v>
      </c>
      <c r="BN78" s="114">
        <v>0</v>
      </c>
      <c r="BO78" s="114">
        <v>0</v>
      </c>
      <c r="BP78" s="114">
        <v>0</v>
      </c>
      <c r="BQ78" s="114">
        <v>0</v>
      </c>
      <c r="BR78" s="114">
        <v>0</v>
      </c>
      <c r="BS78" s="114">
        <v>0</v>
      </c>
      <c r="BT78" s="114">
        <v>0</v>
      </c>
      <c r="BU78" s="114">
        <v>0</v>
      </c>
      <c r="BV78" s="114">
        <v>0</v>
      </c>
      <c r="BW78" s="114">
        <v>0</v>
      </c>
      <c r="BX78" s="114">
        <v>0</v>
      </c>
      <c r="BY78" s="114">
        <v>0</v>
      </c>
      <c r="BZ78" s="114">
        <v>0</v>
      </c>
      <c r="CA78" s="114">
        <v>0</v>
      </c>
      <c r="CB78" s="114">
        <v>0</v>
      </c>
      <c r="CC78" s="114">
        <v>0</v>
      </c>
      <c r="CD78" s="114">
        <v>0</v>
      </c>
      <c r="CE78" s="114">
        <v>0</v>
      </c>
      <c r="CF78" s="114">
        <v>0</v>
      </c>
      <c r="CG78" s="114">
        <v>0</v>
      </c>
      <c r="CH78" s="114">
        <v>0</v>
      </c>
      <c r="CI78" s="114">
        <v>0</v>
      </c>
      <c r="CJ78" s="114">
        <v>0</v>
      </c>
      <c r="CK78" s="114">
        <v>0</v>
      </c>
      <c r="CL78" s="114">
        <v>0</v>
      </c>
      <c r="CM78" s="114">
        <v>0</v>
      </c>
      <c r="CN78" s="114">
        <v>0</v>
      </c>
      <c r="CO78" s="114">
        <v>0</v>
      </c>
      <c r="CP78" s="114">
        <v>0</v>
      </c>
      <c r="CQ78" s="114">
        <v>0</v>
      </c>
      <c r="CR78" s="114">
        <v>0</v>
      </c>
      <c r="CS78" s="114">
        <v>0</v>
      </c>
      <c r="CT78" s="114">
        <v>0</v>
      </c>
      <c r="CU78" s="114">
        <v>0</v>
      </c>
      <c r="CV78" s="114">
        <v>0</v>
      </c>
      <c r="CW78" s="114">
        <v>0</v>
      </c>
      <c r="CX78" s="114">
        <v>0</v>
      </c>
      <c r="CY78" s="114">
        <v>0</v>
      </c>
      <c r="CZ78" s="114">
        <v>0</v>
      </c>
      <c r="DA78" s="114">
        <v>0</v>
      </c>
      <c r="DB78" s="114">
        <v>0</v>
      </c>
      <c r="DC78" s="114">
        <v>0</v>
      </c>
      <c r="DD78" s="114">
        <v>0</v>
      </c>
      <c r="DE78" s="114">
        <v>0</v>
      </c>
      <c r="DF78" s="114">
        <v>0</v>
      </c>
      <c r="DG78" s="114">
        <v>0</v>
      </c>
      <c r="DH78" s="114">
        <v>0</v>
      </c>
      <c r="DI78" s="114">
        <v>0</v>
      </c>
      <c r="DJ78" s="114">
        <v>0</v>
      </c>
      <c r="DK78" s="114">
        <v>0</v>
      </c>
      <c r="DL78" s="114">
        <v>0</v>
      </c>
      <c r="DM78" s="114">
        <v>0</v>
      </c>
      <c r="DN78" s="114">
        <v>0</v>
      </c>
      <c r="DO78" s="114">
        <v>0</v>
      </c>
      <c r="DP78" s="114">
        <v>0</v>
      </c>
      <c r="DQ78" s="114">
        <v>0</v>
      </c>
      <c r="DR78" s="114">
        <v>0</v>
      </c>
      <c r="DS78" s="114">
        <v>0</v>
      </c>
      <c r="DT78" s="114">
        <v>0</v>
      </c>
      <c r="DU78" s="114">
        <v>0</v>
      </c>
      <c r="DV78" s="114">
        <v>0</v>
      </c>
      <c r="DW78" s="114">
        <v>0</v>
      </c>
      <c r="DX78" s="114">
        <v>0</v>
      </c>
      <c r="DY78" s="114">
        <v>0</v>
      </c>
      <c r="DZ78" s="114">
        <v>0</v>
      </c>
      <c r="EA78" s="114">
        <v>0</v>
      </c>
      <c r="EB78" s="114">
        <v>0</v>
      </c>
      <c r="EC78" s="114">
        <v>0</v>
      </c>
      <c r="ED78" s="114">
        <v>0</v>
      </c>
      <c r="EE78" s="114">
        <v>0</v>
      </c>
      <c r="EF78" s="114">
        <v>0</v>
      </c>
      <c r="EG78" s="114">
        <v>0</v>
      </c>
      <c r="EH78" s="114">
        <v>0</v>
      </c>
      <c r="EI78" s="114">
        <v>0</v>
      </c>
      <c r="EJ78" s="114">
        <v>0</v>
      </c>
      <c r="EK78" s="114">
        <v>0</v>
      </c>
      <c r="EL78" s="114">
        <v>0</v>
      </c>
      <c r="EM78" s="114">
        <v>0</v>
      </c>
      <c r="EN78" s="114">
        <v>0</v>
      </c>
      <c r="EO78" s="114">
        <v>0</v>
      </c>
      <c r="EP78" s="114">
        <v>0</v>
      </c>
      <c r="EQ78" s="114">
        <v>0</v>
      </c>
      <c r="ER78" s="114">
        <v>0</v>
      </c>
      <c r="ES78" s="114">
        <v>0</v>
      </c>
      <c r="ET78" s="114">
        <v>0</v>
      </c>
      <c r="EU78" s="114">
        <v>0</v>
      </c>
      <c r="EV78" s="114">
        <v>0</v>
      </c>
      <c r="EW78" s="114">
        <v>0</v>
      </c>
      <c r="EX78" s="114">
        <v>0</v>
      </c>
      <c r="EY78" s="114">
        <v>0</v>
      </c>
      <c r="EZ78" s="114">
        <v>0</v>
      </c>
      <c r="FA78" s="114">
        <v>0</v>
      </c>
      <c r="FB78" s="114">
        <v>0</v>
      </c>
      <c r="FC78" s="114">
        <v>0</v>
      </c>
      <c r="FD78" s="114">
        <v>0</v>
      </c>
      <c r="FE78" s="114">
        <v>0</v>
      </c>
      <c r="FF78" s="114">
        <v>0</v>
      </c>
      <c r="FG78" s="114">
        <v>0</v>
      </c>
      <c r="FH78" s="114">
        <v>0</v>
      </c>
      <c r="FI78" s="114">
        <v>0</v>
      </c>
      <c r="FJ78" s="114">
        <v>0</v>
      </c>
      <c r="FK78" s="114">
        <v>0</v>
      </c>
      <c r="FL78" s="114">
        <v>0</v>
      </c>
      <c r="FM78" s="114">
        <v>0</v>
      </c>
      <c r="FN78" s="114">
        <v>0</v>
      </c>
      <c r="FO78" s="114">
        <v>0</v>
      </c>
      <c r="FP78" s="114">
        <v>0</v>
      </c>
      <c r="FQ78" s="114">
        <v>0</v>
      </c>
      <c r="FR78" s="114">
        <v>0</v>
      </c>
      <c r="FS78" s="114">
        <v>0</v>
      </c>
      <c r="FT78" s="114">
        <v>0</v>
      </c>
      <c r="FU78" s="114">
        <v>0</v>
      </c>
      <c r="FV78" s="114">
        <v>0</v>
      </c>
      <c r="FW78" s="114">
        <v>0</v>
      </c>
      <c r="FX78" s="114">
        <v>0</v>
      </c>
      <c r="FY78" s="114">
        <v>0</v>
      </c>
      <c r="FZ78" s="114">
        <v>0</v>
      </c>
      <c r="GA78" s="114">
        <v>0</v>
      </c>
      <c r="GB78" s="114">
        <v>0</v>
      </c>
      <c r="GC78" s="114">
        <v>0</v>
      </c>
      <c r="GD78" s="114">
        <v>0</v>
      </c>
      <c r="GE78" s="114">
        <v>0</v>
      </c>
      <c r="GF78" s="114">
        <v>0</v>
      </c>
      <c r="GG78" s="114">
        <v>0</v>
      </c>
      <c r="GH78" s="114">
        <v>0</v>
      </c>
      <c r="GI78" s="114">
        <v>0</v>
      </c>
      <c r="GJ78" s="114">
        <v>0</v>
      </c>
      <c r="GK78" s="114">
        <v>0</v>
      </c>
      <c r="GL78" s="114">
        <v>0</v>
      </c>
      <c r="GM78" s="114">
        <v>0</v>
      </c>
      <c r="GN78" s="114">
        <v>0</v>
      </c>
      <c r="GO78" s="114">
        <v>0</v>
      </c>
      <c r="GP78" s="114">
        <v>0</v>
      </c>
      <c r="GQ78" s="114">
        <v>0</v>
      </c>
      <c r="GR78" s="114">
        <v>0</v>
      </c>
      <c r="GS78" s="114">
        <v>0</v>
      </c>
      <c r="GT78" s="114">
        <v>0</v>
      </c>
      <c r="GU78" s="114">
        <v>0</v>
      </c>
      <c r="GV78" s="114">
        <v>0</v>
      </c>
      <c r="GW78" s="114">
        <v>0</v>
      </c>
      <c r="GX78" s="114">
        <v>0</v>
      </c>
      <c r="GY78" s="114">
        <v>0</v>
      </c>
      <c r="GZ78" s="114">
        <v>0</v>
      </c>
      <c r="HA78" s="114">
        <v>0</v>
      </c>
      <c r="HB78" s="114">
        <v>0</v>
      </c>
      <c r="HC78" s="114">
        <v>0</v>
      </c>
      <c r="HD78" s="114">
        <v>0</v>
      </c>
      <c r="HE78" s="114">
        <v>0</v>
      </c>
      <c r="HF78" s="114">
        <v>0</v>
      </c>
      <c r="HG78" s="114">
        <v>0</v>
      </c>
      <c r="HH78" s="114">
        <v>0</v>
      </c>
      <c r="HI78" s="114">
        <v>0</v>
      </c>
    </row>
    <row r="79" spans="1:217" s="109" customFormat="1" x14ac:dyDescent="0.2">
      <c r="A79" s="113" t="s">
        <v>119</v>
      </c>
      <c r="B79" s="114">
        <v>0</v>
      </c>
      <c r="C79" s="114">
        <v>0</v>
      </c>
      <c r="D79" s="114">
        <v>0</v>
      </c>
      <c r="E79" s="114">
        <v>0</v>
      </c>
      <c r="F79" s="114">
        <v>0</v>
      </c>
      <c r="G79" s="114">
        <v>0</v>
      </c>
      <c r="H79" s="114">
        <v>0</v>
      </c>
      <c r="I79" s="114">
        <v>0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  <c r="AC79" s="114">
        <v>0</v>
      </c>
      <c r="AD79" s="114">
        <v>0</v>
      </c>
      <c r="AE79" s="114">
        <v>0</v>
      </c>
      <c r="AF79" s="114">
        <v>0</v>
      </c>
      <c r="AG79" s="114">
        <v>0</v>
      </c>
      <c r="AH79" s="114">
        <v>0</v>
      </c>
      <c r="AI79" s="114">
        <v>0</v>
      </c>
      <c r="AJ79" s="114">
        <v>0</v>
      </c>
      <c r="AK79" s="114">
        <v>0</v>
      </c>
      <c r="AL79" s="114">
        <v>0</v>
      </c>
      <c r="AM79" s="114">
        <v>0</v>
      </c>
      <c r="AN79" s="114">
        <v>0</v>
      </c>
      <c r="AO79" s="114">
        <v>0</v>
      </c>
      <c r="AP79" s="114">
        <v>0</v>
      </c>
      <c r="AQ79" s="114">
        <v>0</v>
      </c>
      <c r="AR79" s="114">
        <v>0</v>
      </c>
      <c r="AS79" s="114">
        <v>0</v>
      </c>
      <c r="AT79" s="114">
        <v>0</v>
      </c>
      <c r="AU79" s="114">
        <v>0</v>
      </c>
      <c r="AV79" s="114">
        <v>0</v>
      </c>
      <c r="AW79" s="114">
        <v>0</v>
      </c>
      <c r="AX79" s="114">
        <v>0</v>
      </c>
      <c r="AY79" s="114">
        <v>0</v>
      </c>
      <c r="AZ79" s="114">
        <v>0</v>
      </c>
      <c r="BA79" s="114">
        <v>0</v>
      </c>
      <c r="BB79" s="114">
        <v>0</v>
      </c>
      <c r="BC79" s="114">
        <v>0</v>
      </c>
      <c r="BD79" s="114">
        <v>0</v>
      </c>
      <c r="BE79" s="114">
        <v>0</v>
      </c>
      <c r="BF79" s="114">
        <v>0</v>
      </c>
      <c r="BG79" s="114">
        <v>0</v>
      </c>
      <c r="BH79" s="114">
        <v>0</v>
      </c>
      <c r="BI79" s="114">
        <v>0</v>
      </c>
      <c r="BJ79" s="114">
        <v>0</v>
      </c>
      <c r="BK79" s="114">
        <v>0</v>
      </c>
      <c r="BL79" s="114">
        <v>0</v>
      </c>
      <c r="BM79" s="114">
        <v>0</v>
      </c>
      <c r="BN79" s="114">
        <v>0</v>
      </c>
      <c r="BO79" s="114">
        <v>0</v>
      </c>
      <c r="BP79" s="114">
        <v>0</v>
      </c>
      <c r="BQ79" s="114">
        <v>0</v>
      </c>
      <c r="BR79" s="114">
        <v>0</v>
      </c>
      <c r="BS79" s="114">
        <v>0</v>
      </c>
      <c r="BT79" s="114">
        <v>0</v>
      </c>
      <c r="BU79" s="114">
        <v>0</v>
      </c>
      <c r="BV79" s="114">
        <v>0</v>
      </c>
      <c r="BW79" s="114">
        <v>0</v>
      </c>
      <c r="BX79" s="114">
        <v>0</v>
      </c>
      <c r="BY79" s="114">
        <v>0</v>
      </c>
      <c r="BZ79" s="114">
        <v>0</v>
      </c>
      <c r="CA79" s="114">
        <v>0</v>
      </c>
      <c r="CB79" s="114">
        <v>0</v>
      </c>
      <c r="CC79" s="114">
        <v>0</v>
      </c>
      <c r="CD79" s="114">
        <v>0</v>
      </c>
      <c r="CE79" s="114">
        <v>0</v>
      </c>
      <c r="CF79" s="114">
        <v>0</v>
      </c>
      <c r="CG79" s="114">
        <v>0</v>
      </c>
      <c r="CH79" s="114">
        <v>0</v>
      </c>
      <c r="CI79" s="114">
        <v>0</v>
      </c>
      <c r="CJ79" s="114">
        <v>0</v>
      </c>
      <c r="CK79" s="114">
        <v>0</v>
      </c>
      <c r="CL79" s="114">
        <v>0</v>
      </c>
      <c r="CM79" s="114">
        <v>0</v>
      </c>
      <c r="CN79" s="114">
        <v>0</v>
      </c>
      <c r="CO79" s="114">
        <v>0</v>
      </c>
      <c r="CP79" s="114">
        <v>0</v>
      </c>
      <c r="CQ79" s="114">
        <v>0</v>
      </c>
      <c r="CR79" s="114">
        <v>0</v>
      </c>
      <c r="CS79" s="114">
        <v>0</v>
      </c>
      <c r="CT79" s="114">
        <v>0</v>
      </c>
      <c r="CU79" s="114">
        <v>0</v>
      </c>
      <c r="CV79" s="114">
        <v>0</v>
      </c>
      <c r="CW79" s="114">
        <v>0</v>
      </c>
      <c r="CX79" s="114">
        <v>0</v>
      </c>
      <c r="CY79" s="114">
        <v>0</v>
      </c>
      <c r="CZ79" s="114">
        <v>0</v>
      </c>
      <c r="DA79" s="114">
        <v>0</v>
      </c>
      <c r="DB79" s="114">
        <v>0</v>
      </c>
      <c r="DC79" s="114">
        <v>0</v>
      </c>
      <c r="DD79" s="114">
        <v>0</v>
      </c>
      <c r="DE79" s="114">
        <v>0</v>
      </c>
      <c r="DF79" s="114">
        <v>0</v>
      </c>
      <c r="DG79" s="114">
        <v>0</v>
      </c>
      <c r="DH79" s="114">
        <v>0</v>
      </c>
      <c r="DI79" s="114">
        <v>0</v>
      </c>
      <c r="DJ79" s="114">
        <v>0</v>
      </c>
      <c r="DK79" s="114">
        <v>0</v>
      </c>
      <c r="DL79" s="114">
        <v>0</v>
      </c>
      <c r="DM79" s="114">
        <v>0</v>
      </c>
      <c r="DN79" s="114">
        <v>0</v>
      </c>
      <c r="DO79" s="114">
        <v>0</v>
      </c>
      <c r="DP79" s="114">
        <v>0</v>
      </c>
      <c r="DQ79" s="114">
        <v>0</v>
      </c>
      <c r="DR79" s="114">
        <v>0</v>
      </c>
      <c r="DS79" s="114">
        <v>0</v>
      </c>
      <c r="DT79" s="114">
        <v>0</v>
      </c>
      <c r="DU79" s="114">
        <v>0</v>
      </c>
      <c r="DV79" s="114">
        <v>0</v>
      </c>
      <c r="DW79" s="114">
        <v>0</v>
      </c>
      <c r="DX79" s="114">
        <v>0</v>
      </c>
      <c r="DY79" s="114">
        <v>0</v>
      </c>
      <c r="DZ79" s="114">
        <v>0</v>
      </c>
      <c r="EA79" s="114">
        <v>0</v>
      </c>
      <c r="EB79" s="114">
        <v>0</v>
      </c>
      <c r="EC79" s="114">
        <v>0</v>
      </c>
      <c r="ED79" s="114">
        <v>0</v>
      </c>
      <c r="EE79" s="114">
        <v>0</v>
      </c>
      <c r="EF79" s="114">
        <v>0</v>
      </c>
      <c r="EG79" s="114">
        <v>0</v>
      </c>
      <c r="EH79" s="114">
        <v>0</v>
      </c>
      <c r="EI79" s="114">
        <v>0</v>
      </c>
      <c r="EJ79" s="114">
        <v>0</v>
      </c>
      <c r="EK79" s="114">
        <v>0</v>
      </c>
      <c r="EL79" s="114">
        <v>0</v>
      </c>
      <c r="EM79" s="114">
        <v>0</v>
      </c>
      <c r="EN79" s="114">
        <v>0</v>
      </c>
      <c r="EO79" s="114">
        <v>0</v>
      </c>
      <c r="EP79" s="114">
        <v>0</v>
      </c>
      <c r="EQ79" s="114">
        <v>0</v>
      </c>
      <c r="ER79" s="114">
        <v>0</v>
      </c>
      <c r="ES79" s="114">
        <v>0</v>
      </c>
      <c r="ET79" s="114">
        <v>0</v>
      </c>
      <c r="EU79" s="114">
        <v>0</v>
      </c>
      <c r="EV79" s="114">
        <v>0</v>
      </c>
      <c r="EW79" s="114">
        <v>0</v>
      </c>
      <c r="EX79" s="114">
        <v>0</v>
      </c>
      <c r="EY79" s="114">
        <v>0</v>
      </c>
      <c r="EZ79" s="114">
        <v>0</v>
      </c>
      <c r="FA79" s="114">
        <v>0</v>
      </c>
      <c r="FB79" s="114">
        <v>0</v>
      </c>
      <c r="FC79" s="114">
        <v>0</v>
      </c>
      <c r="FD79" s="114">
        <v>0</v>
      </c>
      <c r="FE79" s="114">
        <v>0</v>
      </c>
      <c r="FF79" s="114">
        <v>0</v>
      </c>
      <c r="FG79" s="114">
        <v>0</v>
      </c>
      <c r="FH79" s="114">
        <v>0</v>
      </c>
      <c r="FI79" s="114">
        <v>0</v>
      </c>
      <c r="FJ79" s="114">
        <v>0</v>
      </c>
      <c r="FK79" s="114">
        <v>0</v>
      </c>
      <c r="FL79" s="114">
        <v>0</v>
      </c>
      <c r="FM79" s="114">
        <v>0</v>
      </c>
      <c r="FN79" s="114">
        <v>0</v>
      </c>
      <c r="FO79" s="114">
        <v>0</v>
      </c>
      <c r="FP79" s="114">
        <v>0</v>
      </c>
      <c r="FQ79" s="114">
        <v>0</v>
      </c>
      <c r="FR79" s="114">
        <v>0</v>
      </c>
      <c r="FS79" s="114">
        <v>0</v>
      </c>
      <c r="FT79" s="114">
        <v>0</v>
      </c>
      <c r="FU79" s="114">
        <v>0</v>
      </c>
      <c r="FV79" s="114">
        <v>0</v>
      </c>
      <c r="FW79" s="114">
        <v>0</v>
      </c>
      <c r="FX79" s="114">
        <v>0</v>
      </c>
      <c r="FY79" s="114">
        <v>0</v>
      </c>
      <c r="FZ79" s="114">
        <v>0</v>
      </c>
      <c r="GA79" s="114">
        <v>0</v>
      </c>
      <c r="GB79" s="114">
        <v>0</v>
      </c>
      <c r="GC79" s="114">
        <v>0</v>
      </c>
      <c r="GD79" s="114">
        <v>0</v>
      </c>
      <c r="GE79" s="114">
        <v>0</v>
      </c>
      <c r="GF79" s="114">
        <v>0</v>
      </c>
      <c r="GG79" s="114">
        <v>0</v>
      </c>
      <c r="GH79" s="114">
        <v>0</v>
      </c>
      <c r="GI79" s="114">
        <v>0</v>
      </c>
      <c r="GJ79" s="114">
        <v>0</v>
      </c>
      <c r="GK79" s="114">
        <v>0</v>
      </c>
      <c r="GL79" s="114">
        <v>0</v>
      </c>
      <c r="GM79" s="114">
        <v>0</v>
      </c>
      <c r="GN79" s="114">
        <v>0</v>
      </c>
      <c r="GO79" s="114">
        <v>0</v>
      </c>
      <c r="GP79" s="114">
        <v>0</v>
      </c>
      <c r="GQ79" s="114">
        <v>0</v>
      </c>
      <c r="GR79" s="114">
        <v>0</v>
      </c>
      <c r="GS79" s="114">
        <v>0</v>
      </c>
      <c r="GT79" s="114">
        <v>0</v>
      </c>
      <c r="GU79" s="114">
        <v>0</v>
      </c>
      <c r="GV79" s="114">
        <v>0</v>
      </c>
      <c r="GW79" s="114">
        <v>0</v>
      </c>
      <c r="GX79" s="114">
        <v>0</v>
      </c>
      <c r="GY79" s="114">
        <v>0</v>
      </c>
      <c r="GZ79" s="114">
        <v>0</v>
      </c>
      <c r="HA79" s="114">
        <v>0</v>
      </c>
      <c r="HB79" s="114">
        <v>0</v>
      </c>
      <c r="HC79" s="114">
        <v>0</v>
      </c>
      <c r="HD79" s="114">
        <v>0</v>
      </c>
      <c r="HE79" s="114">
        <v>0</v>
      </c>
      <c r="HF79" s="114">
        <v>0</v>
      </c>
      <c r="HG79" s="114">
        <v>0</v>
      </c>
      <c r="HH79" s="114">
        <v>0</v>
      </c>
      <c r="HI79" s="114">
        <v>0</v>
      </c>
    </row>
    <row r="80" spans="1:217" x14ac:dyDescent="0.2">
      <c r="A80" s="29" t="s">
        <v>22</v>
      </c>
      <c r="B80" s="77">
        <v>0</v>
      </c>
      <c r="C80" s="77">
        <v>0</v>
      </c>
      <c r="D80" s="77">
        <v>0</v>
      </c>
      <c r="E80" s="77">
        <v>0</v>
      </c>
      <c r="F80" s="77">
        <v>0</v>
      </c>
      <c r="G80" s="77">
        <v>0</v>
      </c>
      <c r="H80" s="77" t="e">
        <f t="shared" ref="H80:S80" si="93">CAPEX_IE/PrazoModerniz</f>
        <v>#NAME?</v>
      </c>
      <c r="I80" s="77" t="e">
        <f t="shared" si="93"/>
        <v>#NAME?</v>
      </c>
      <c r="J80" s="77" t="e">
        <f t="shared" si="93"/>
        <v>#NAME?</v>
      </c>
      <c r="K80" s="77" t="e">
        <f t="shared" si="93"/>
        <v>#NAME?</v>
      </c>
      <c r="L80" s="77" t="e">
        <f t="shared" si="93"/>
        <v>#NAME?</v>
      </c>
      <c r="M80" s="77" t="e">
        <f t="shared" si="93"/>
        <v>#NAME?</v>
      </c>
      <c r="N80" s="77" t="e">
        <f t="shared" si="93"/>
        <v>#NAME?</v>
      </c>
      <c r="O80" s="77" t="e">
        <f t="shared" si="93"/>
        <v>#NAME?</v>
      </c>
      <c r="P80" s="77" t="e">
        <f t="shared" si="93"/>
        <v>#NAME?</v>
      </c>
      <c r="Q80" s="77" t="e">
        <f t="shared" si="93"/>
        <v>#NAME?</v>
      </c>
      <c r="R80" s="77" t="e">
        <f t="shared" si="93"/>
        <v>#NAME?</v>
      </c>
      <c r="S80" s="77" t="e">
        <f t="shared" si="93"/>
        <v>#NAME?</v>
      </c>
      <c r="T80" s="77">
        <v>0</v>
      </c>
      <c r="U80" s="77">
        <v>0</v>
      </c>
      <c r="V80" s="77">
        <v>0</v>
      </c>
      <c r="W80" s="77">
        <v>0</v>
      </c>
      <c r="X80" s="77">
        <v>0</v>
      </c>
      <c r="Y80" s="77">
        <v>0</v>
      </c>
      <c r="Z80" s="77">
        <v>0</v>
      </c>
      <c r="AA80" s="77">
        <v>0</v>
      </c>
      <c r="AB80" s="77">
        <v>0</v>
      </c>
      <c r="AC80" s="77">
        <v>0</v>
      </c>
      <c r="AD80" s="77">
        <v>0</v>
      </c>
      <c r="AE80" s="77">
        <v>0</v>
      </c>
      <c r="AF80" s="77">
        <v>0</v>
      </c>
      <c r="AG80" s="77">
        <v>0</v>
      </c>
      <c r="AH80" s="77">
        <v>0</v>
      </c>
      <c r="AI80" s="77">
        <v>0</v>
      </c>
      <c r="AJ80" s="77">
        <v>0</v>
      </c>
      <c r="AK80" s="77">
        <v>0</v>
      </c>
      <c r="AL80" s="77">
        <v>0</v>
      </c>
      <c r="AM80" s="77">
        <v>0</v>
      </c>
      <c r="AN80" s="77">
        <v>0</v>
      </c>
      <c r="AO80" s="77">
        <v>0</v>
      </c>
      <c r="AP80" s="77">
        <v>0</v>
      </c>
      <c r="AQ80" s="77">
        <v>0</v>
      </c>
      <c r="AR80" s="77">
        <v>0</v>
      </c>
      <c r="AS80" s="77">
        <v>0</v>
      </c>
      <c r="AT80" s="77">
        <v>0</v>
      </c>
      <c r="AU80" s="77">
        <v>0</v>
      </c>
      <c r="AV80" s="77">
        <v>0</v>
      </c>
      <c r="AW80" s="77">
        <v>0</v>
      </c>
      <c r="AX80" s="77">
        <v>0</v>
      </c>
      <c r="AY80" s="77">
        <v>0</v>
      </c>
      <c r="AZ80" s="77">
        <v>0</v>
      </c>
      <c r="BA80" s="77">
        <v>0</v>
      </c>
      <c r="BB80" s="77">
        <v>0</v>
      </c>
      <c r="BC80" s="77">
        <v>0</v>
      </c>
      <c r="BD80" s="77">
        <v>0</v>
      </c>
      <c r="BE80" s="77">
        <v>0</v>
      </c>
      <c r="BF80" s="77">
        <v>0</v>
      </c>
      <c r="BG80" s="77">
        <v>0</v>
      </c>
      <c r="BH80" s="77">
        <v>0</v>
      </c>
      <c r="BI80" s="77">
        <v>0</v>
      </c>
      <c r="BJ80" s="77">
        <v>0</v>
      </c>
      <c r="BK80" s="77">
        <v>0</v>
      </c>
      <c r="BL80" s="77">
        <v>0</v>
      </c>
      <c r="BM80" s="77">
        <v>0</v>
      </c>
      <c r="BN80" s="77">
        <v>0</v>
      </c>
      <c r="BO80" s="77">
        <v>0</v>
      </c>
      <c r="BP80" s="77">
        <v>0</v>
      </c>
      <c r="BQ80" s="77">
        <v>0</v>
      </c>
      <c r="BR80" s="77">
        <v>0</v>
      </c>
      <c r="BS80" s="77">
        <v>0</v>
      </c>
      <c r="BT80" s="77">
        <v>0</v>
      </c>
      <c r="BU80" s="77">
        <v>0</v>
      </c>
      <c r="BV80" s="77">
        <v>0</v>
      </c>
      <c r="BW80" s="77">
        <v>0</v>
      </c>
      <c r="BX80" s="77">
        <v>0</v>
      </c>
      <c r="BY80" s="77">
        <v>0</v>
      </c>
      <c r="BZ80" s="77">
        <v>0</v>
      </c>
      <c r="CA80" s="77">
        <v>0</v>
      </c>
      <c r="CB80" s="77">
        <v>0</v>
      </c>
      <c r="CC80" s="77">
        <v>0</v>
      </c>
      <c r="CD80" s="77">
        <v>0</v>
      </c>
      <c r="CE80" s="77">
        <v>0</v>
      </c>
      <c r="CF80" s="77">
        <v>0</v>
      </c>
      <c r="CG80" s="77">
        <v>0</v>
      </c>
      <c r="CH80" s="77">
        <v>0</v>
      </c>
      <c r="CI80" s="77">
        <v>0</v>
      </c>
      <c r="CJ80" s="77">
        <v>0</v>
      </c>
      <c r="CK80" s="77">
        <v>0</v>
      </c>
      <c r="CL80" s="77">
        <v>0</v>
      </c>
      <c r="CM80" s="77">
        <v>0</v>
      </c>
      <c r="CN80" s="77">
        <v>0</v>
      </c>
      <c r="CO80" s="77">
        <v>0</v>
      </c>
      <c r="CP80" s="77">
        <v>0</v>
      </c>
      <c r="CQ80" s="77">
        <v>0</v>
      </c>
      <c r="CR80" s="77">
        <v>0</v>
      </c>
      <c r="CS80" s="77">
        <v>0</v>
      </c>
      <c r="CT80" s="77">
        <v>0</v>
      </c>
      <c r="CU80" s="77">
        <v>0</v>
      </c>
      <c r="CV80" s="77">
        <v>0</v>
      </c>
      <c r="CW80" s="77">
        <v>0</v>
      </c>
      <c r="CX80" s="77">
        <v>0</v>
      </c>
      <c r="CY80" s="77">
        <v>0</v>
      </c>
      <c r="CZ80" s="77">
        <v>0</v>
      </c>
      <c r="DA80" s="77">
        <v>0</v>
      </c>
      <c r="DB80" s="77">
        <v>0</v>
      </c>
      <c r="DC80" s="77">
        <v>0</v>
      </c>
      <c r="DD80" s="77">
        <v>0</v>
      </c>
      <c r="DE80" s="77">
        <v>0</v>
      </c>
      <c r="DF80" s="77">
        <v>0</v>
      </c>
      <c r="DG80" s="77">
        <v>0</v>
      </c>
      <c r="DH80" s="77">
        <v>0</v>
      </c>
      <c r="DI80" s="77">
        <v>0</v>
      </c>
      <c r="DJ80" s="77">
        <v>0</v>
      </c>
      <c r="DK80" s="77">
        <v>0</v>
      </c>
      <c r="DL80" s="77">
        <v>0</v>
      </c>
      <c r="DM80" s="77">
        <v>0</v>
      </c>
      <c r="DN80" s="77">
        <v>0</v>
      </c>
      <c r="DO80" s="77">
        <v>0</v>
      </c>
      <c r="DP80" s="77">
        <v>0</v>
      </c>
      <c r="DQ80" s="77">
        <v>0</v>
      </c>
      <c r="DR80" s="77">
        <v>0</v>
      </c>
      <c r="DS80" s="77">
        <v>0</v>
      </c>
      <c r="DT80" s="77">
        <v>0</v>
      </c>
      <c r="DU80" s="77">
        <v>0</v>
      </c>
      <c r="DV80" s="77">
        <v>0</v>
      </c>
      <c r="DW80" s="77">
        <v>0</v>
      </c>
      <c r="DX80" s="77">
        <v>0</v>
      </c>
      <c r="DY80" s="77">
        <v>0</v>
      </c>
      <c r="DZ80" s="77">
        <v>0</v>
      </c>
      <c r="EA80" s="77">
        <v>0</v>
      </c>
      <c r="EB80" s="77">
        <v>0</v>
      </c>
      <c r="EC80" s="77">
        <v>0</v>
      </c>
      <c r="ED80" s="77">
        <v>0</v>
      </c>
      <c r="EE80" s="77">
        <v>0</v>
      </c>
      <c r="EF80" s="77">
        <v>0</v>
      </c>
      <c r="EG80" s="77">
        <v>0</v>
      </c>
      <c r="EH80" s="77">
        <v>0</v>
      </c>
      <c r="EI80" s="77">
        <v>0</v>
      </c>
      <c r="EJ80" s="77">
        <v>0</v>
      </c>
      <c r="EK80" s="77">
        <v>0</v>
      </c>
      <c r="EL80" s="77">
        <v>0</v>
      </c>
      <c r="EM80" s="77">
        <v>0</v>
      </c>
      <c r="EN80" s="77">
        <v>0</v>
      </c>
      <c r="EO80" s="77">
        <v>0</v>
      </c>
      <c r="EP80" s="77">
        <v>0</v>
      </c>
      <c r="EQ80" s="77">
        <v>0</v>
      </c>
      <c r="ER80" s="77">
        <v>0</v>
      </c>
      <c r="ES80" s="77">
        <v>0</v>
      </c>
      <c r="ET80" s="77">
        <v>0</v>
      </c>
      <c r="EU80" s="77">
        <v>0</v>
      </c>
      <c r="EV80" s="77">
        <v>0</v>
      </c>
      <c r="EW80" s="77">
        <v>0</v>
      </c>
      <c r="EX80" s="77">
        <v>0</v>
      </c>
      <c r="EY80" s="77">
        <v>0</v>
      </c>
      <c r="EZ80" s="77">
        <v>0</v>
      </c>
      <c r="FA80" s="77">
        <v>0</v>
      </c>
      <c r="FB80" s="77">
        <v>0</v>
      </c>
      <c r="FC80" s="77">
        <v>0</v>
      </c>
      <c r="FD80" s="77">
        <v>0</v>
      </c>
      <c r="FE80" s="77">
        <v>0</v>
      </c>
      <c r="FF80" s="77">
        <v>0</v>
      </c>
      <c r="FG80" s="77">
        <v>0</v>
      </c>
      <c r="FH80" s="77">
        <v>0</v>
      </c>
      <c r="FI80" s="77">
        <v>0</v>
      </c>
      <c r="FJ80" s="77">
        <v>0</v>
      </c>
      <c r="FK80" s="77">
        <v>0</v>
      </c>
      <c r="FL80" s="77">
        <v>0</v>
      </c>
      <c r="FM80" s="77">
        <v>0</v>
      </c>
      <c r="FN80" s="77">
        <v>0</v>
      </c>
      <c r="FO80" s="77">
        <v>0</v>
      </c>
      <c r="FP80" s="77">
        <v>0</v>
      </c>
      <c r="FQ80" s="77">
        <v>0</v>
      </c>
      <c r="FR80" s="77">
        <v>0</v>
      </c>
      <c r="FS80" s="77">
        <v>0</v>
      </c>
      <c r="FT80" s="77">
        <v>0</v>
      </c>
      <c r="FU80" s="77">
        <v>0</v>
      </c>
      <c r="FV80" s="77">
        <v>0</v>
      </c>
      <c r="FW80" s="77">
        <v>0</v>
      </c>
      <c r="FX80" s="77">
        <v>0</v>
      </c>
      <c r="FY80" s="77">
        <v>0</v>
      </c>
      <c r="FZ80" s="77">
        <v>0</v>
      </c>
      <c r="GA80" s="77">
        <v>0</v>
      </c>
      <c r="GB80" s="77">
        <v>0</v>
      </c>
      <c r="GC80" s="77">
        <v>0</v>
      </c>
      <c r="GD80" s="77">
        <v>0</v>
      </c>
      <c r="GE80" s="77">
        <v>0</v>
      </c>
      <c r="GF80" s="77">
        <v>0</v>
      </c>
      <c r="GG80" s="77">
        <v>0</v>
      </c>
      <c r="GH80" s="77">
        <v>0</v>
      </c>
      <c r="GI80" s="77">
        <v>0</v>
      </c>
      <c r="GJ80" s="77">
        <v>0</v>
      </c>
      <c r="GK80" s="77">
        <v>0</v>
      </c>
      <c r="GL80" s="77">
        <v>0</v>
      </c>
      <c r="GM80" s="77">
        <v>0</v>
      </c>
      <c r="GN80" s="77">
        <v>0</v>
      </c>
      <c r="GO80" s="77">
        <v>0</v>
      </c>
      <c r="GP80" s="77">
        <v>0</v>
      </c>
      <c r="GQ80" s="77">
        <v>0</v>
      </c>
      <c r="GR80" s="77">
        <v>0</v>
      </c>
      <c r="GS80" s="77">
        <v>0</v>
      </c>
      <c r="GT80" s="77">
        <v>0</v>
      </c>
      <c r="GU80" s="77">
        <v>0</v>
      </c>
      <c r="GV80" s="77">
        <v>0</v>
      </c>
      <c r="GW80" s="77">
        <v>0</v>
      </c>
      <c r="GX80" s="77">
        <v>0</v>
      </c>
      <c r="GY80" s="77">
        <v>0</v>
      </c>
      <c r="GZ80" s="77">
        <v>0</v>
      </c>
      <c r="HA80" s="77">
        <v>0</v>
      </c>
      <c r="HB80" s="77">
        <v>0</v>
      </c>
      <c r="HC80" s="77">
        <v>0</v>
      </c>
      <c r="HD80" s="77">
        <v>0</v>
      </c>
      <c r="HE80" s="77">
        <v>0</v>
      </c>
      <c r="HF80" s="77">
        <v>0</v>
      </c>
      <c r="HG80" s="77">
        <v>0</v>
      </c>
      <c r="HH80" s="77">
        <v>0</v>
      </c>
      <c r="HI80" s="77">
        <v>0</v>
      </c>
    </row>
    <row r="81" spans="1:217" s="109" customFormat="1" x14ac:dyDescent="0.2">
      <c r="A81" s="113" t="s">
        <v>120</v>
      </c>
      <c r="B81" s="114">
        <v>0</v>
      </c>
      <c r="C81" s="114">
        <v>0</v>
      </c>
      <c r="D81" s="114">
        <v>0</v>
      </c>
      <c r="E81" s="114">
        <v>0</v>
      </c>
      <c r="F81" s="114">
        <v>0</v>
      </c>
      <c r="G81" s="114">
        <v>0</v>
      </c>
      <c r="H81" s="114">
        <v>0</v>
      </c>
      <c r="I81" s="114">
        <v>0</v>
      </c>
      <c r="J81" s="114">
        <v>0</v>
      </c>
      <c r="K81" s="114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14">
        <v>0</v>
      </c>
      <c r="AF81" s="114">
        <v>0</v>
      </c>
      <c r="AG81" s="114">
        <v>0</v>
      </c>
      <c r="AH81" s="114">
        <v>0</v>
      </c>
      <c r="AI81" s="114">
        <v>0</v>
      </c>
      <c r="AJ81" s="114">
        <v>0</v>
      </c>
      <c r="AK81" s="114">
        <v>0</v>
      </c>
      <c r="AL81" s="114">
        <v>0</v>
      </c>
      <c r="AM81" s="114">
        <v>0</v>
      </c>
      <c r="AN81" s="114">
        <v>0</v>
      </c>
      <c r="AO81" s="114">
        <v>0</v>
      </c>
      <c r="AP81" s="114">
        <v>0</v>
      </c>
      <c r="AQ81" s="114">
        <v>0</v>
      </c>
      <c r="AR81" s="114">
        <v>0</v>
      </c>
      <c r="AS81" s="114">
        <v>0</v>
      </c>
      <c r="AT81" s="114">
        <v>0</v>
      </c>
      <c r="AU81" s="114">
        <v>0</v>
      </c>
      <c r="AV81" s="114">
        <v>0</v>
      </c>
      <c r="AW81" s="114">
        <v>0</v>
      </c>
      <c r="AX81" s="114">
        <v>0</v>
      </c>
      <c r="AY81" s="114">
        <v>0</v>
      </c>
      <c r="AZ81" s="114">
        <v>0</v>
      </c>
      <c r="BA81" s="114">
        <v>0</v>
      </c>
      <c r="BB81" s="114">
        <v>0</v>
      </c>
      <c r="BC81" s="114">
        <v>0</v>
      </c>
      <c r="BD81" s="114">
        <v>0</v>
      </c>
      <c r="BE81" s="114">
        <v>0</v>
      </c>
      <c r="BF81" s="114">
        <v>0</v>
      </c>
      <c r="BG81" s="114">
        <v>0</v>
      </c>
      <c r="BH81" s="114">
        <v>0</v>
      </c>
      <c r="BI81" s="114">
        <v>0</v>
      </c>
      <c r="BJ81" s="114">
        <v>0</v>
      </c>
      <c r="BK81" s="114">
        <v>0</v>
      </c>
      <c r="BL81" s="114">
        <v>0</v>
      </c>
      <c r="BM81" s="114">
        <v>0</v>
      </c>
      <c r="BN81" s="114">
        <v>0</v>
      </c>
      <c r="BO81" s="114">
        <v>0</v>
      </c>
      <c r="BP81" s="114">
        <v>0</v>
      </c>
      <c r="BQ81" s="114">
        <v>0</v>
      </c>
      <c r="BR81" s="114">
        <v>0</v>
      </c>
      <c r="BS81" s="114">
        <v>0</v>
      </c>
      <c r="BT81" s="114">
        <v>0</v>
      </c>
      <c r="BU81" s="114">
        <v>0</v>
      </c>
      <c r="BV81" s="114">
        <v>0</v>
      </c>
      <c r="BW81" s="114">
        <v>0</v>
      </c>
      <c r="BX81" s="114">
        <v>0</v>
      </c>
      <c r="BY81" s="114">
        <v>0</v>
      </c>
      <c r="BZ81" s="114">
        <v>0</v>
      </c>
      <c r="CA81" s="114">
        <v>0</v>
      </c>
      <c r="CB81" s="114">
        <v>0</v>
      </c>
      <c r="CC81" s="114">
        <v>0</v>
      </c>
      <c r="CD81" s="114">
        <v>0</v>
      </c>
      <c r="CE81" s="114">
        <v>0</v>
      </c>
      <c r="CF81" s="114">
        <v>0</v>
      </c>
      <c r="CG81" s="114">
        <v>0</v>
      </c>
      <c r="CH81" s="114">
        <v>0</v>
      </c>
      <c r="CI81" s="114">
        <v>0</v>
      </c>
      <c r="CJ81" s="114">
        <v>0</v>
      </c>
      <c r="CK81" s="114">
        <v>0</v>
      </c>
      <c r="CL81" s="114">
        <v>0</v>
      </c>
      <c r="CM81" s="114">
        <v>0</v>
      </c>
      <c r="CN81" s="114">
        <v>0</v>
      </c>
      <c r="CO81" s="114">
        <v>0</v>
      </c>
      <c r="CP81" s="114">
        <v>0</v>
      </c>
      <c r="CQ81" s="114">
        <v>0</v>
      </c>
      <c r="CR81" s="114">
        <v>0</v>
      </c>
      <c r="CS81" s="114">
        <v>0</v>
      </c>
      <c r="CT81" s="114">
        <v>0</v>
      </c>
      <c r="CU81" s="114">
        <v>0</v>
      </c>
      <c r="CV81" s="114">
        <v>0</v>
      </c>
      <c r="CW81" s="114">
        <v>0</v>
      </c>
      <c r="CX81" s="114">
        <v>0</v>
      </c>
      <c r="CY81" s="114">
        <v>0</v>
      </c>
      <c r="CZ81" s="114">
        <v>0</v>
      </c>
      <c r="DA81" s="114">
        <v>0</v>
      </c>
      <c r="DB81" s="114">
        <v>0</v>
      </c>
      <c r="DC81" s="114">
        <v>0</v>
      </c>
      <c r="DD81" s="114">
        <v>0</v>
      </c>
      <c r="DE81" s="114">
        <v>0</v>
      </c>
      <c r="DF81" s="114">
        <v>0</v>
      </c>
      <c r="DG81" s="114">
        <v>0</v>
      </c>
      <c r="DH81" s="114">
        <v>0</v>
      </c>
      <c r="DI81" s="114">
        <v>0</v>
      </c>
      <c r="DJ81" s="114">
        <v>0</v>
      </c>
      <c r="DK81" s="114">
        <v>0</v>
      </c>
      <c r="DL81" s="114">
        <v>0</v>
      </c>
      <c r="DM81" s="114">
        <v>0</v>
      </c>
      <c r="DN81" s="114">
        <v>0</v>
      </c>
      <c r="DO81" s="114">
        <v>0</v>
      </c>
      <c r="DP81" s="114">
        <v>0</v>
      </c>
      <c r="DQ81" s="114">
        <v>0</v>
      </c>
      <c r="DR81" s="114">
        <v>0</v>
      </c>
      <c r="DS81" s="114">
        <v>0</v>
      </c>
      <c r="DT81" s="114">
        <v>0</v>
      </c>
      <c r="DU81" s="114">
        <v>0</v>
      </c>
      <c r="DV81" s="114">
        <v>0</v>
      </c>
      <c r="DW81" s="114">
        <v>0</v>
      </c>
      <c r="DX81" s="114">
        <v>0</v>
      </c>
      <c r="DY81" s="114">
        <v>0</v>
      </c>
      <c r="DZ81" s="114">
        <v>0</v>
      </c>
      <c r="EA81" s="114">
        <v>0</v>
      </c>
      <c r="EB81" s="114">
        <v>0</v>
      </c>
      <c r="EC81" s="114">
        <v>0</v>
      </c>
      <c r="ED81" s="114">
        <v>0</v>
      </c>
      <c r="EE81" s="114">
        <v>0</v>
      </c>
      <c r="EF81" s="114">
        <v>0</v>
      </c>
      <c r="EG81" s="114">
        <v>0</v>
      </c>
      <c r="EH81" s="114">
        <v>0</v>
      </c>
      <c r="EI81" s="114">
        <v>0</v>
      </c>
      <c r="EJ81" s="114">
        <v>0</v>
      </c>
      <c r="EK81" s="114">
        <v>0</v>
      </c>
      <c r="EL81" s="114">
        <v>0</v>
      </c>
      <c r="EM81" s="114">
        <v>0</v>
      </c>
      <c r="EN81" s="114">
        <v>0</v>
      </c>
      <c r="EO81" s="114">
        <v>0</v>
      </c>
      <c r="EP81" s="114">
        <v>0</v>
      </c>
      <c r="EQ81" s="114">
        <v>0</v>
      </c>
      <c r="ER81" s="114">
        <v>0</v>
      </c>
      <c r="ES81" s="114">
        <v>0</v>
      </c>
      <c r="ET81" s="114">
        <v>0</v>
      </c>
      <c r="EU81" s="114">
        <v>0</v>
      </c>
      <c r="EV81" s="114">
        <v>0</v>
      </c>
      <c r="EW81" s="114">
        <v>0</v>
      </c>
      <c r="EX81" s="114">
        <v>0</v>
      </c>
      <c r="EY81" s="114">
        <v>0</v>
      </c>
      <c r="EZ81" s="114">
        <v>0</v>
      </c>
      <c r="FA81" s="114">
        <v>0</v>
      </c>
      <c r="FB81" s="114">
        <v>0</v>
      </c>
      <c r="FC81" s="114">
        <v>0</v>
      </c>
      <c r="FD81" s="114">
        <v>0</v>
      </c>
      <c r="FE81" s="114">
        <v>0</v>
      </c>
      <c r="FF81" s="114">
        <v>0</v>
      </c>
      <c r="FG81" s="114">
        <v>0</v>
      </c>
      <c r="FH81" s="114">
        <v>0</v>
      </c>
      <c r="FI81" s="114">
        <v>0</v>
      </c>
      <c r="FJ81" s="114">
        <v>0</v>
      </c>
      <c r="FK81" s="114">
        <v>0</v>
      </c>
      <c r="FL81" s="114">
        <v>0</v>
      </c>
      <c r="FM81" s="114">
        <v>0</v>
      </c>
      <c r="FN81" s="114">
        <v>0</v>
      </c>
      <c r="FO81" s="114">
        <v>0</v>
      </c>
      <c r="FP81" s="114">
        <v>0</v>
      </c>
      <c r="FQ81" s="114">
        <v>0</v>
      </c>
      <c r="FR81" s="114">
        <v>0</v>
      </c>
      <c r="FS81" s="114">
        <v>0</v>
      </c>
      <c r="FT81" s="114">
        <v>0</v>
      </c>
      <c r="FU81" s="114">
        <v>0</v>
      </c>
      <c r="FV81" s="114">
        <v>0</v>
      </c>
      <c r="FW81" s="114">
        <v>0</v>
      </c>
      <c r="FX81" s="114">
        <v>0</v>
      </c>
      <c r="FY81" s="114">
        <v>0</v>
      </c>
      <c r="FZ81" s="114">
        <v>0</v>
      </c>
      <c r="GA81" s="114">
        <v>0</v>
      </c>
      <c r="GB81" s="114">
        <v>0</v>
      </c>
      <c r="GC81" s="114">
        <v>0</v>
      </c>
      <c r="GD81" s="114">
        <v>0</v>
      </c>
      <c r="GE81" s="114">
        <v>0</v>
      </c>
      <c r="GF81" s="114">
        <v>0</v>
      </c>
      <c r="GG81" s="114">
        <v>0</v>
      </c>
      <c r="GH81" s="114">
        <v>0</v>
      </c>
      <c r="GI81" s="114">
        <v>0</v>
      </c>
      <c r="GJ81" s="114">
        <v>0</v>
      </c>
      <c r="GK81" s="114">
        <v>0</v>
      </c>
      <c r="GL81" s="114">
        <v>0</v>
      </c>
      <c r="GM81" s="114">
        <v>0</v>
      </c>
      <c r="GN81" s="114">
        <v>0</v>
      </c>
      <c r="GO81" s="114">
        <v>0</v>
      </c>
      <c r="GP81" s="114">
        <v>0</v>
      </c>
      <c r="GQ81" s="114">
        <v>0</v>
      </c>
      <c r="GR81" s="114">
        <v>0</v>
      </c>
      <c r="GS81" s="114">
        <v>0</v>
      </c>
      <c r="GT81" s="114">
        <v>0</v>
      </c>
      <c r="GU81" s="114">
        <v>0</v>
      </c>
      <c r="GV81" s="114">
        <v>0</v>
      </c>
      <c r="GW81" s="114">
        <v>0</v>
      </c>
      <c r="GX81" s="114">
        <v>0</v>
      </c>
      <c r="GY81" s="114">
        <v>0</v>
      </c>
      <c r="GZ81" s="114">
        <v>0</v>
      </c>
      <c r="HA81" s="114">
        <v>0</v>
      </c>
      <c r="HB81" s="114">
        <v>0</v>
      </c>
      <c r="HC81" s="114">
        <v>0</v>
      </c>
      <c r="HD81" s="114">
        <v>0</v>
      </c>
      <c r="HE81" s="114">
        <v>0</v>
      </c>
      <c r="HF81" s="114">
        <v>0</v>
      </c>
      <c r="HG81" s="114">
        <v>0</v>
      </c>
      <c r="HH81" s="114">
        <v>0</v>
      </c>
      <c r="HI81" s="114">
        <v>0</v>
      </c>
    </row>
    <row r="82" spans="1:217" s="109" customFormat="1" x14ac:dyDescent="0.2">
      <c r="A82" s="113" t="s">
        <v>121</v>
      </c>
      <c r="B82" s="114">
        <v>0</v>
      </c>
      <c r="C82" s="114">
        <v>0</v>
      </c>
      <c r="D82" s="115">
        <v>0</v>
      </c>
      <c r="E82" s="115">
        <v>0</v>
      </c>
      <c r="F82" s="115">
        <v>0</v>
      </c>
      <c r="G82" s="115">
        <v>0</v>
      </c>
      <c r="H82" s="115">
        <v>0</v>
      </c>
      <c r="I82" s="115">
        <v>0</v>
      </c>
      <c r="J82" s="115">
        <v>0</v>
      </c>
      <c r="K82" s="115">
        <v>0</v>
      </c>
      <c r="L82" s="115">
        <v>0</v>
      </c>
      <c r="M82" s="115">
        <v>0</v>
      </c>
      <c r="N82" s="115">
        <v>0</v>
      </c>
      <c r="O82" s="115">
        <v>0</v>
      </c>
      <c r="P82" s="115">
        <v>0</v>
      </c>
      <c r="Q82" s="115">
        <v>0</v>
      </c>
      <c r="R82" s="115">
        <v>0</v>
      </c>
      <c r="S82" s="115">
        <v>0</v>
      </c>
      <c r="T82" s="115">
        <v>0</v>
      </c>
      <c r="U82" s="115">
        <v>0</v>
      </c>
      <c r="V82" s="115">
        <v>0</v>
      </c>
      <c r="W82" s="115">
        <v>0</v>
      </c>
      <c r="X82" s="115">
        <v>0</v>
      </c>
      <c r="Y82" s="115">
        <v>0</v>
      </c>
      <c r="Z82" s="115">
        <v>0</v>
      </c>
      <c r="AA82" s="115">
        <v>0</v>
      </c>
      <c r="AB82" s="115">
        <v>0</v>
      </c>
      <c r="AC82" s="115">
        <v>0</v>
      </c>
      <c r="AD82" s="115">
        <v>0</v>
      </c>
      <c r="AE82" s="115">
        <v>0</v>
      </c>
      <c r="AF82" s="115">
        <v>0</v>
      </c>
      <c r="AG82" s="115">
        <v>0</v>
      </c>
      <c r="AH82" s="115"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v>0</v>
      </c>
      <c r="AR82" s="115">
        <v>0</v>
      </c>
      <c r="AS82" s="115">
        <v>0</v>
      </c>
      <c r="AT82" s="115">
        <v>0</v>
      </c>
      <c r="AU82" s="115">
        <v>0</v>
      </c>
      <c r="AV82" s="115">
        <v>0</v>
      </c>
      <c r="AW82" s="115">
        <v>0</v>
      </c>
      <c r="AX82" s="115">
        <v>0</v>
      </c>
      <c r="AY82" s="115">
        <v>0</v>
      </c>
      <c r="AZ82" s="115">
        <v>0</v>
      </c>
      <c r="BA82" s="115">
        <v>0</v>
      </c>
      <c r="BB82" s="115">
        <v>0</v>
      </c>
      <c r="BC82" s="115">
        <v>0</v>
      </c>
      <c r="BD82" s="115">
        <v>0</v>
      </c>
      <c r="BE82" s="115">
        <v>0</v>
      </c>
      <c r="BF82" s="115">
        <v>0</v>
      </c>
      <c r="BG82" s="115">
        <v>0</v>
      </c>
      <c r="BH82" s="115">
        <v>0</v>
      </c>
      <c r="BI82" s="115">
        <v>0</v>
      </c>
      <c r="BJ82" s="115">
        <v>0</v>
      </c>
      <c r="BK82" s="115">
        <v>0</v>
      </c>
      <c r="BL82" s="115">
        <v>0</v>
      </c>
      <c r="BM82" s="115">
        <v>0</v>
      </c>
      <c r="BN82" s="115">
        <v>0</v>
      </c>
      <c r="BO82" s="115">
        <v>0</v>
      </c>
      <c r="BP82" s="115">
        <v>0</v>
      </c>
      <c r="BQ82" s="115">
        <v>0</v>
      </c>
      <c r="BR82" s="115">
        <v>0</v>
      </c>
      <c r="BS82" s="115">
        <v>0</v>
      </c>
      <c r="BT82" s="115">
        <v>0</v>
      </c>
      <c r="BU82" s="115">
        <v>0</v>
      </c>
      <c r="BV82" s="115">
        <v>0</v>
      </c>
      <c r="BW82" s="115">
        <v>0</v>
      </c>
      <c r="BX82" s="115">
        <v>0</v>
      </c>
      <c r="BY82" s="115">
        <v>0</v>
      </c>
      <c r="BZ82" s="115">
        <v>0</v>
      </c>
      <c r="CA82" s="115">
        <v>0</v>
      </c>
      <c r="CB82" s="115">
        <v>0</v>
      </c>
      <c r="CC82" s="115">
        <v>0</v>
      </c>
      <c r="CD82" s="115">
        <v>0</v>
      </c>
      <c r="CE82" s="115">
        <v>0</v>
      </c>
      <c r="CF82" s="115">
        <v>0</v>
      </c>
      <c r="CG82" s="115">
        <v>0</v>
      </c>
      <c r="CH82" s="115">
        <v>0</v>
      </c>
      <c r="CI82" s="115">
        <v>0</v>
      </c>
      <c r="CJ82" s="115">
        <v>0</v>
      </c>
      <c r="CK82" s="115">
        <v>0</v>
      </c>
      <c r="CL82" s="115">
        <v>0</v>
      </c>
      <c r="CM82" s="115">
        <v>0</v>
      </c>
      <c r="CN82" s="115">
        <v>0</v>
      </c>
      <c r="CO82" s="115">
        <v>0</v>
      </c>
      <c r="CP82" s="115">
        <v>0</v>
      </c>
      <c r="CQ82" s="115">
        <v>0</v>
      </c>
      <c r="CR82" s="115">
        <v>0</v>
      </c>
      <c r="CS82" s="115">
        <v>0</v>
      </c>
      <c r="CT82" s="115">
        <v>0</v>
      </c>
      <c r="CU82" s="115">
        <v>0</v>
      </c>
      <c r="CV82" s="115">
        <v>0</v>
      </c>
      <c r="CW82" s="115">
        <v>0</v>
      </c>
      <c r="CX82" s="115">
        <v>0</v>
      </c>
      <c r="CY82" s="115">
        <v>0</v>
      </c>
      <c r="CZ82" s="115">
        <v>0</v>
      </c>
      <c r="DA82" s="115">
        <v>0</v>
      </c>
      <c r="DB82" s="115">
        <v>0</v>
      </c>
      <c r="DC82" s="115">
        <v>0</v>
      </c>
      <c r="DD82" s="115">
        <v>0</v>
      </c>
      <c r="DE82" s="115">
        <v>0</v>
      </c>
      <c r="DF82" s="115">
        <v>0</v>
      </c>
      <c r="DG82" s="115">
        <v>0</v>
      </c>
      <c r="DH82" s="115">
        <v>0</v>
      </c>
      <c r="DI82" s="115">
        <v>0</v>
      </c>
      <c r="DJ82" s="115">
        <v>0</v>
      </c>
      <c r="DK82" s="115">
        <v>0</v>
      </c>
      <c r="DL82" s="115">
        <v>0</v>
      </c>
      <c r="DM82" s="115">
        <v>0</v>
      </c>
      <c r="DN82" s="115">
        <v>0</v>
      </c>
      <c r="DO82" s="115">
        <v>0</v>
      </c>
      <c r="DP82" s="115">
        <v>0</v>
      </c>
      <c r="DQ82" s="115">
        <v>0</v>
      </c>
      <c r="DR82" s="115">
        <v>0</v>
      </c>
      <c r="DS82" s="115">
        <v>0</v>
      </c>
      <c r="DT82" s="115">
        <v>0</v>
      </c>
      <c r="DU82" s="115">
        <v>0</v>
      </c>
      <c r="DV82" s="115">
        <v>0</v>
      </c>
      <c r="DW82" s="115">
        <v>0</v>
      </c>
      <c r="DX82" s="115">
        <v>0</v>
      </c>
      <c r="DY82" s="115">
        <v>0</v>
      </c>
      <c r="DZ82" s="115">
        <v>0</v>
      </c>
      <c r="EA82" s="115">
        <v>0</v>
      </c>
      <c r="EB82" s="115">
        <v>0</v>
      </c>
      <c r="EC82" s="115">
        <v>0</v>
      </c>
      <c r="ED82" s="115">
        <v>0</v>
      </c>
      <c r="EE82" s="115">
        <v>0</v>
      </c>
      <c r="EF82" s="115">
        <v>0</v>
      </c>
      <c r="EG82" s="115">
        <v>0</v>
      </c>
      <c r="EH82" s="115">
        <v>0</v>
      </c>
      <c r="EI82" s="115">
        <v>0</v>
      </c>
      <c r="EJ82" s="115">
        <v>0</v>
      </c>
      <c r="EK82" s="115">
        <v>0</v>
      </c>
      <c r="EL82" s="115">
        <v>0</v>
      </c>
      <c r="EM82" s="115">
        <v>0</v>
      </c>
      <c r="EN82" s="115">
        <v>0</v>
      </c>
      <c r="EO82" s="115">
        <v>0</v>
      </c>
      <c r="EP82" s="115">
        <v>0</v>
      </c>
      <c r="EQ82" s="115">
        <v>0</v>
      </c>
      <c r="ER82" s="115">
        <v>0</v>
      </c>
      <c r="ES82" s="115">
        <v>0</v>
      </c>
      <c r="ET82" s="115">
        <v>0</v>
      </c>
      <c r="EU82" s="115">
        <v>0</v>
      </c>
      <c r="EV82" s="115">
        <v>0</v>
      </c>
      <c r="EW82" s="115">
        <v>0</v>
      </c>
      <c r="EX82" s="115">
        <v>0</v>
      </c>
      <c r="EY82" s="115">
        <v>0</v>
      </c>
      <c r="EZ82" s="115">
        <v>0</v>
      </c>
      <c r="FA82" s="115">
        <v>0</v>
      </c>
      <c r="FB82" s="115">
        <v>0</v>
      </c>
      <c r="FC82" s="115">
        <v>0</v>
      </c>
      <c r="FD82" s="115">
        <v>0</v>
      </c>
      <c r="FE82" s="115">
        <v>0</v>
      </c>
      <c r="FF82" s="115">
        <v>0</v>
      </c>
      <c r="FG82" s="115">
        <v>0</v>
      </c>
      <c r="FH82" s="115">
        <v>0</v>
      </c>
      <c r="FI82" s="115">
        <v>0</v>
      </c>
      <c r="FJ82" s="115">
        <v>0</v>
      </c>
      <c r="FK82" s="115">
        <v>0</v>
      </c>
      <c r="FL82" s="115">
        <v>0</v>
      </c>
      <c r="FM82" s="115">
        <v>0</v>
      </c>
      <c r="FN82" s="115">
        <v>0</v>
      </c>
      <c r="FO82" s="115">
        <v>0</v>
      </c>
      <c r="FP82" s="115">
        <v>0</v>
      </c>
      <c r="FQ82" s="115">
        <v>0</v>
      </c>
      <c r="FR82" s="115">
        <v>0</v>
      </c>
      <c r="FS82" s="115">
        <v>0</v>
      </c>
      <c r="FT82" s="115">
        <v>0</v>
      </c>
      <c r="FU82" s="115">
        <v>0</v>
      </c>
      <c r="FV82" s="115">
        <v>0</v>
      </c>
      <c r="FW82" s="115">
        <v>0</v>
      </c>
      <c r="FX82" s="115">
        <v>0</v>
      </c>
      <c r="FY82" s="115">
        <v>0</v>
      </c>
      <c r="FZ82" s="115">
        <v>0</v>
      </c>
      <c r="GA82" s="115">
        <v>0</v>
      </c>
      <c r="GB82" s="115">
        <v>0</v>
      </c>
      <c r="GC82" s="115">
        <v>0</v>
      </c>
      <c r="GD82" s="115">
        <v>0</v>
      </c>
      <c r="GE82" s="115">
        <v>0</v>
      </c>
      <c r="GF82" s="115">
        <v>0</v>
      </c>
      <c r="GG82" s="115">
        <v>0</v>
      </c>
      <c r="GH82" s="115">
        <v>0</v>
      </c>
      <c r="GI82" s="115">
        <v>0</v>
      </c>
      <c r="GJ82" s="115">
        <v>0</v>
      </c>
      <c r="GK82" s="115">
        <v>0</v>
      </c>
      <c r="GL82" s="115">
        <v>0</v>
      </c>
      <c r="GM82" s="115">
        <v>0</v>
      </c>
      <c r="GN82" s="115">
        <v>0</v>
      </c>
      <c r="GO82" s="115">
        <v>0</v>
      </c>
      <c r="GP82" s="115">
        <v>0</v>
      </c>
      <c r="GQ82" s="115">
        <v>0</v>
      </c>
      <c r="GR82" s="115">
        <v>0</v>
      </c>
      <c r="GS82" s="115">
        <v>0</v>
      </c>
      <c r="GT82" s="115">
        <v>0</v>
      </c>
      <c r="GU82" s="115">
        <v>0</v>
      </c>
      <c r="GV82" s="115">
        <v>0</v>
      </c>
      <c r="GW82" s="115">
        <v>0</v>
      </c>
      <c r="GX82" s="115">
        <v>0</v>
      </c>
      <c r="GY82" s="115">
        <v>0</v>
      </c>
      <c r="GZ82" s="115">
        <v>0</v>
      </c>
      <c r="HA82" s="115">
        <v>0</v>
      </c>
      <c r="HB82" s="115">
        <v>0</v>
      </c>
      <c r="HC82" s="115">
        <v>0</v>
      </c>
      <c r="HD82" s="115">
        <v>0</v>
      </c>
      <c r="HE82" s="115">
        <v>0</v>
      </c>
      <c r="HF82" s="115">
        <v>0</v>
      </c>
      <c r="HG82" s="115">
        <v>0</v>
      </c>
      <c r="HH82" s="115">
        <v>0</v>
      </c>
      <c r="HI82" s="115">
        <v>0</v>
      </c>
    </row>
    <row r="83" spans="1:217" s="109" customFormat="1" x14ac:dyDescent="0.2">
      <c r="A83" s="113" t="s">
        <v>122</v>
      </c>
      <c r="B83" s="114">
        <v>0</v>
      </c>
      <c r="C83" s="114">
        <v>0</v>
      </c>
      <c r="D83" s="115">
        <v>0</v>
      </c>
      <c r="E83" s="115">
        <v>0</v>
      </c>
      <c r="F83" s="115">
        <v>0</v>
      </c>
      <c r="G83" s="115">
        <v>0</v>
      </c>
      <c r="H83" s="115">
        <v>0</v>
      </c>
      <c r="I83" s="115">
        <v>0</v>
      </c>
      <c r="J83" s="115">
        <v>0</v>
      </c>
      <c r="K83" s="115">
        <v>0</v>
      </c>
      <c r="L83" s="115">
        <v>0</v>
      </c>
      <c r="M83" s="115">
        <v>0</v>
      </c>
      <c r="N83" s="115">
        <v>0</v>
      </c>
      <c r="O83" s="115">
        <v>0</v>
      </c>
      <c r="P83" s="115">
        <v>0</v>
      </c>
      <c r="Q83" s="115">
        <v>0</v>
      </c>
      <c r="R83" s="115">
        <v>0</v>
      </c>
      <c r="S83" s="115">
        <v>0</v>
      </c>
      <c r="T83" s="115">
        <v>0</v>
      </c>
      <c r="U83" s="115">
        <v>0</v>
      </c>
      <c r="V83" s="115">
        <v>0</v>
      </c>
      <c r="W83" s="115">
        <v>0</v>
      </c>
      <c r="X83" s="115">
        <v>0</v>
      </c>
      <c r="Y83" s="115">
        <v>0</v>
      </c>
      <c r="Z83" s="115">
        <v>0</v>
      </c>
      <c r="AA83" s="115">
        <v>0</v>
      </c>
      <c r="AB83" s="115">
        <v>0</v>
      </c>
      <c r="AC83" s="115">
        <v>0</v>
      </c>
      <c r="AD83" s="115">
        <v>0</v>
      </c>
      <c r="AE83" s="115">
        <v>0</v>
      </c>
      <c r="AF83" s="115">
        <v>0</v>
      </c>
      <c r="AG83" s="115">
        <v>0</v>
      </c>
      <c r="AH83" s="115"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v>0</v>
      </c>
      <c r="AR83" s="115">
        <v>0</v>
      </c>
      <c r="AS83" s="115">
        <v>0</v>
      </c>
      <c r="AT83" s="115">
        <v>0</v>
      </c>
      <c r="AU83" s="115">
        <v>0</v>
      </c>
      <c r="AV83" s="115">
        <v>0</v>
      </c>
      <c r="AW83" s="115">
        <v>0</v>
      </c>
      <c r="AX83" s="115">
        <v>0</v>
      </c>
      <c r="AY83" s="115">
        <v>0</v>
      </c>
      <c r="AZ83" s="115">
        <v>0</v>
      </c>
      <c r="BA83" s="115">
        <v>0</v>
      </c>
      <c r="BB83" s="115">
        <v>0</v>
      </c>
      <c r="BC83" s="115">
        <v>0</v>
      </c>
      <c r="BD83" s="115">
        <v>0</v>
      </c>
      <c r="BE83" s="115">
        <v>0</v>
      </c>
      <c r="BF83" s="115">
        <v>0</v>
      </c>
      <c r="BG83" s="115">
        <v>0</v>
      </c>
      <c r="BH83" s="115">
        <v>0</v>
      </c>
      <c r="BI83" s="115">
        <v>0</v>
      </c>
      <c r="BJ83" s="115">
        <v>0</v>
      </c>
      <c r="BK83" s="115">
        <v>0</v>
      </c>
      <c r="BL83" s="115">
        <v>0</v>
      </c>
      <c r="BM83" s="115">
        <v>0</v>
      </c>
      <c r="BN83" s="115">
        <v>0</v>
      </c>
      <c r="BO83" s="115">
        <v>0</v>
      </c>
      <c r="BP83" s="115">
        <v>0</v>
      </c>
      <c r="BQ83" s="115">
        <v>0</v>
      </c>
      <c r="BR83" s="115">
        <v>0</v>
      </c>
      <c r="BS83" s="115">
        <v>0</v>
      </c>
      <c r="BT83" s="115">
        <v>0</v>
      </c>
      <c r="BU83" s="115">
        <v>0</v>
      </c>
      <c r="BV83" s="115">
        <v>0</v>
      </c>
      <c r="BW83" s="115">
        <v>0</v>
      </c>
      <c r="BX83" s="115">
        <v>0</v>
      </c>
      <c r="BY83" s="115">
        <v>0</v>
      </c>
      <c r="BZ83" s="115">
        <v>0</v>
      </c>
      <c r="CA83" s="115">
        <v>0</v>
      </c>
      <c r="CB83" s="115">
        <v>0</v>
      </c>
      <c r="CC83" s="115">
        <v>0</v>
      </c>
      <c r="CD83" s="115">
        <v>0</v>
      </c>
      <c r="CE83" s="115">
        <v>0</v>
      </c>
      <c r="CF83" s="115">
        <v>0</v>
      </c>
      <c r="CG83" s="115">
        <v>0</v>
      </c>
      <c r="CH83" s="115">
        <v>0</v>
      </c>
      <c r="CI83" s="115">
        <v>0</v>
      </c>
      <c r="CJ83" s="115">
        <v>0</v>
      </c>
      <c r="CK83" s="115">
        <v>0</v>
      </c>
      <c r="CL83" s="115">
        <v>0</v>
      </c>
      <c r="CM83" s="115">
        <v>0</v>
      </c>
      <c r="CN83" s="115">
        <v>0</v>
      </c>
      <c r="CO83" s="115">
        <v>0</v>
      </c>
      <c r="CP83" s="115">
        <v>0</v>
      </c>
      <c r="CQ83" s="115">
        <v>0</v>
      </c>
      <c r="CR83" s="115">
        <v>0</v>
      </c>
      <c r="CS83" s="115">
        <v>0</v>
      </c>
      <c r="CT83" s="115">
        <v>0</v>
      </c>
      <c r="CU83" s="115">
        <v>0</v>
      </c>
      <c r="CV83" s="115">
        <v>0</v>
      </c>
      <c r="CW83" s="115">
        <v>0</v>
      </c>
      <c r="CX83" s="115">
        <v>0</v>
      </c>
      <c r="CY83" s="115">
        <v>0</v>
      </c>
      <c r="CZ83" s="115">
        <v>0</v>
      </c>
      <c r="DA83" s="115">
        <v>0</v>
      </c>
      <c r="DB83" s="115">
        <v>0</v>
      </c>
      <c r="DC83" s="115">
        <v>0</v>
      </c>
      <c r="DD83" s="115">
        <v>0</v>
      </c>
      <c r="DE83" s="115">
        <v>0</v>
      </c>
      <c r="DF83" s="115">
        <v>0</v>
      </c>
      <c r="DG83" s="115">
        <v>0</v>
      </c>
      <c r="DH83" s="115">
        <v>0</v>
      </c>
      <c r="DI83" s="115">
        <v>0</v>
      </c>
      <c r="DJ83" s="115">
        <v>0</v>
      </c>
      <c r="DK83" s="115">
        <v>0</v>
      </c>
      <c r="DL83" s="115">
        <v>0</v>
      </c>
      <c r="DM83" s="115">
        <v>0</v>
      </c>
      <c r="DN83" s="115">
        <v>0</v>
      </c>
      <c r="DO83" s="115">
        <v>0</v>
      </c>
      <c r="DP83" s="115">
        <v>0</v>
      </c>
      <c r="DQ83" s="115">
        <v>0</v>
      </c>
      <c r="DR83" s="115">
        <v>0</v>
      </c>
      <c r="DS83" s="115">
        <v>0</v>
      </c>
      <c r="DT83" s="115">
        <v>0</v>
      </c>
      <c r="DU83" s="115">
        <v>0</v>
      </c>
      <c r="DV83" s="115">
        <v>0</v>
      </c>
      <c r="DW83" s="115">
        <v>0</v>
      </c>
      <c r="DX83" s="115">
        <v>0</v>
      </c>
      <c r="DY83" s="115">
        <v>0</v>
      </c>
      <c r="DZ83" s="115">
        <v>0</v>
      </c>
      <c r="EA83" s="115">
        <v>0</v>
      </c>
      <c r="EB83" s="115">
        <v>0</v>
      </c>
      <c r="EC83" s="115">
        <v>0</v>
      </c>
      <c r="ED83" s="115">
        <v>0</v>
      </c>
      <c r="EE83" s="115">
        <v>0</v>
      </c>
      <c r="EF83" s="115">
        <v>0</v>
      </c>
      <c r="EG83" s="115">
        <v>0</v>
      </c>
      <c r="EH83" s="115">
        <v>0</v>
      </c>
      <c r="EI83" s="115">
        <v>0</v>
      </c>
      <c r="EJ83" s="115">
        <v>0</v>
      </c>
      <c r="EK83" s="115">
        <v>0</v>
      </c>
      <c r="EL83" s="115">
        <v>0</v>
      </c>
      <c r="EM83" s="115">
        <v>0</v>
      </c>
      <c r="EN83" s="115">
        <v>0</v>
      </c>
      <c r="EO83" s="115">
        <v>0</v>
      </c>
      <c r="EP83" s="115">
        <v>0</v>
      </c>
      <c r="EQ83" s="115">
        <v>0</v>
      </c>
      <c r="ER83" s="115">
        <v>0</v>
      </c>
      <c r="ES83" s="115">
        <v>0</v>
      </c>
      <c r="ET83" s="115">
        <v>0</v>
      </c>
      <c r="EU83" s="115">
        <v>0</v>
      </c>
      <c r="EV83" s="115">
        <v>0</v>
      </c>
      <c r="EW83" s="115">
        <v>0</v>
      </c>
      <c r="EX83" s="115">
        <v>0</v>
      </c>
      <c r="EY83" s="115">
        <v>0</v>
      </c>
      <c r="EZ83" s="115">
        <v>0</v>
      </c>
      <c r="FA83" s="115">
        <v>0</v>
      </c>
      <c r="FB83" s="115">
        <v>0</v>
      </c>
      <c r="FC83" s="115">
        <v>0</v>
      </c>
      <c r="FD83" s="115">
        <v>0</v>
      </c>
      <c r="FE83" s="115">
        <v>0</v>
      </c>
      <c r="FF83" s="115">
        <v>0</v>
      </c>
      <c r="FG83" s="115">
        <v>0</v>
      </c>
      <c r="FH83" s="115">
        <v>0</v>
      </c>
      <c r="FI83" s="115">
        <v>0</v>
      </c>
      <c r="FJ83" s="115">
        <v>0</v>
      </c>
      <c r="FK83" s="115">
        <v>0</v>
      </c>
      <c r="FL83" s="115">
        <v>0</v>
      </c>
      <c r="FM83" s="115">
        <v>0</v>
      </c>
      <c r="FN83" s="115">
        <v>0</v>
      </c>
      <c r="FO83" s="115">
        <v>0</v>
      </c>
      <c r="FP83" s="115">
        <v>0</v>
      </c>
      <c r="FQ83" s="115">
        <v>0</v>
      </c>
      <c r="FR83" s="115">
        <v>0</v>
      </c>
      <c r="FS83" s="115">
        <v>0</v>
      </c>
      <c r="FT83" s="115">
        <v>0</v>
      </c>
      <c r="FU83" s="115">
        <v>0</v>
      </c>
      <c r="FV83" s="115">
        <v>0</v>
      </c>
      <c r="FW83" s="115">
        <v>0</v>
      </c>
      <c r="FX83" s="115">
        <v>0</v>
      </c>
      <c r="FY83" s="115">
        <v>0</v>
      </c>
      <c r="FZ83" s="115">
        <v>0</v>
      </c>
      <c r="GA83" s="115">
        <v>0</v>
      </c>
      <c r="GB83" s="115">
        <v>0</v>
      </c>
      <c r="GC83" s="115">
        <v>0</v>
      </c>
      <c r="GD83" s="115">
        <v>0</v>
      </c>
      <c r="GE83" s="115">
        <v>0</v>
      </c>
      <c r="GF83" s="115">
        <v>0</v>
      </c>
      <c r="GG83" s="115">
        <v>0</v>
      </c>
      <c r="GH83" s="115">
        <v>0</v>
      </c>
      <c r="GI83" s="115">
        <v>0</v>
      </c>
      <c r="GJ83" s="115">
        <v>0</v>
      </c>
      <c r="GK83" s="115">
        <v>0</v>
      </c>
      <c r="GL83" s="115">
        <v>0</v>
      </c>
      <c r="GM83" s="115">
        <v>0</v>
      </c>
      <c r="GN83" s="115">
        <v>0</v>
      </c>
      <c r="GO83" s="115">
        <v>0</v>
      </c>
      <c r="GP83" s="115">
        <v>0</v>
      </c>
      <c r="GQ83" s="115">
        <v>0</v>
      </c>
      <c r="GR83" s="115">
        <v>0</v>
      </c>
      <c r="GS83" s="115">
        <v>0</v>
      </c>
      <c r="GT83" s="115">
        <v>0</v>
      </c>
      <c r="GU83" s="115">
        <v>0</v>
      </c>
      <c r="GV83" s="115">
        <v>0</v>
      </c>
      <c r="GW83" s="115">
        <v>0</v>
      </c>
      <c r="GX83" s="115">
        <v>0</v>
      </c>
      <c r="GY83" s="115">
        <v>0</v>
      </c>
      <c r="GZ83" s="115">
        <v>0</v>
      </c>
      <c r="HA83" s="115">
        <v>0</v>
      </c>
      <c r="HB83" s="115">
        <v>0</v>
      </c>
      <c r="HC83" s="115">
        <v>0</v>
      </c>
      <c r="HD83" s="115">
        <v>0</v>
      </c>
      <c r="HE83" s="115">
        <v>0</v>
      </c>
      <c r="HF83" s="115">
        <v>0</v>
      </c>
      <c r="HG83" s="115">
        <v>0</v>
      </c>
      <c r="HH83" s="115">
        <v>0</v>
      </c>
      <c r="HI83" s="115">
        <v>0</v>
      </c>
    </row>
    <row r="84" spans="1:217" s="109" customFormat="1" x14ac:dyDescent="0.2">
      <c r="A84" s="113" t="s">
        <v>123</v>
      </c>
      <c r="B84" s="114">
        <v>0</v>
      </c>
      <c r="C84" s="114">
        <v>0</v>
      </c>
      <c r="D84" s="115">
        <v>0</v>
      </c>
      <c r="E84" s="115">
        <v>0</v>
      </c>
      <c r="F84" s="115">
        <v>0</v>
      </c>
      <c r="G84" s="115">
        <v>0</v>
      </c>
      <c r="H84" s="115">
        <v>0</v>
      </c>
      <c r="I84" s="115">
        <v>0</v>
      </c>
      <c r="J84" s="115">
        <v>0</v>
      </c>
      <c r="K84" s="115">
        <v>0</v>
      </c>
      <c r="L84" s="115">
        <v>0</v>
      </c>
      <c r="M84" s="115">
        <v>0</v>
      </c>
      <c r="N84" s="115">
        <v>0</v>
      </c>
      <c r="O84" s="115">
        <v>0</v>
      </c>
      <c r="P84" s="115">
        <v>0</v>
      </c>
      <c r="Q84" s="115">
        <v>0</v>
      </c>
      <c r="R84" s="115">
        <v>0</v>
      </c>
      <c r="S84" s="115">
        <v>0</v>
      </c>
      <c r="T84" s="115">
        <v>0</v>
      </c>
      <c r="U84" s="115">
        <v>0</v>
      </c>
      <c r="V84" s="115">
        <v>0</v>
      </c>
      <c r="W84" s="115">
        <v>0</v>
      </c>
      <c r="X84" s="115">
        <v>0</v>
      </c>
      <c r="Y84" s="115">
        <v>0</v>
      </c>
      <c r="Z84" s="115">
        <v>0</v>
      </c>
      <c r="AA84" s="115">
        <v>0</v>
      </c>
      <c r="AB84" s="115">
        <v>0</v>
      </c>
      <c r="AC84" s="115">
        <v>0</v>
      </c>
      <c r="AD84" s="115">
        <v>0</v>
      </c>
      <c r="AE84" s="115">
        <v>0</v>
      </c>
      <c r="AF84" s="115">
        <v>0</v>
      </c>
      <c r="AG84" s="115">
        <v>0</v>
      </c>
      <c r="AH84" s="115"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v>0</v>
      </c>
      <c r="AR84" s="115">
        <v>0</v>
      </c>
      <c r="AS84" s="115">
        <v>0</v>
      </c>
      <c r="AT84" s="115">
        <v>0</v>
      </c>
      <c r="AU84" s="115">
        <v>0</v>
      </c>
      <c r="AV84" s="115">
        <v>0</v>
      </c>
      <c r="AW84" s="115">
        <v>0</v>
      </c>
      <c r="AX84" s="115">
        <v>0</v>
      </c>
      <c r="AY84" s="115">
        <v>0</v>
      </c>
      <c r="AZ84" s="115">
        <v>0</v>
      </c>
      <c r="BA84" s="115">
        <v>0</v>
      </c>
      <c r="BB84" s="115">
        <v>0</v>
      </c>
      <c r="BC84" s="115">
        <v>0</v>
      </c>
      <c r="BD84" s="115">
        <v>0</v>
      </c>
      <c r="BE84" s="115">
        <v>0</v>
      </c>
      <c r="BF84" s="115">
        <v>0</v>
      </c>
      <c r="BG84" s="115">
        <v>0</v>
      </c>
      <c r="BH84" s="115">
        <v>0</v>
      </c>
      <c r="BI84" s="115">
        <v>0</v>
      </c>
      <c r="BJ84" s="115">
        <v>0</v>
      </c>
      <c r="BK84" s="115">
        <v>0</v>
      </c>
      <c r="BL84" s="115">
        <v>0</v>
      </c>
      <c r="BM84" s="115">
        <v>0</v>
      </c>
      <c r="BN84" s="115">
        <v>0</v>
      </c>
      <c r="BO84" s="115">
        <v>0</v>
      </c>
      <c r="BP84" s="115">
        <v>0</v>
      </c>
      <c r="BQ84" s="115">
        <v>0</v>
      </c>
      <c r="BR84" s="115">
        <v>0</v>
      </c>
      <c r="BS84" s="115">
        <v>0</v>
      </c>
      <c r="BT84" s="115">
        <v>0</v>
      </c>
      <c r="BU84" s="115">
        <v>0</v>
      </c>
      <c r="BV84" s="115">
        <v>0</v>
      </c>
      <c r="BW84" s="115">
        <v>0</v>
      </c>
      <c r="BX84" s="115">
        <v>0</v>
      </c>
      <c r="BY84" s="115">
        <v>0</v>
      </c>
      <c r="BZ84" s="115">
        <v>0</v>
      </c>
      <c r="CA84" s="115">
        <v>0</v>
      </c>
      <c r="CB84" s="115">
        <v>0</v>
      </c>
      <c r="CC84" s="115">
        <v>0</v>
      </c>
      <c r="CD84" s="115">
        <v>0</v>
      </c>
      <c r="CE84" s="115">
        <v>0</v>
      </c>
      <c r="CF84" s="115">
        <v>0</v>
      </c>
      <c r="CG84" s="115">
        <v>0</v>
      </c>
      <c r="CH84" s="115">
        <v>0</v>
      </c>
      <c r="CI84" s="115">
        <v>0</v>
      </c>
      <c r="CJ84" s="115">
        <v>0</v>
      </c>
      <c r="CK84" s="115">
        <v>0</v>
      </c>
      <c r="CL84" s="115">
        <v>0</v>
      </c>
      <c r="CM84" s="115">
        <v>0</v>
      </c>
      <c r="CN84" s="115">
        <v>0</v>
      </c>
      <c r="CO84" s="115">
        <v>0</v>
      </c>
      <c r="CP84" s="115">
        <v>0</v>
      </c>
      <c r="CQ84" s="115">
        <v>0</v>
      </c>
      <c r="CR84" s="115">
        <v>0</v>
      </c>
      <c r="CS84" s="115">
        <v>0</v>
      </c>
      <c r="CT84" s="115">
        <v>0</v>
      </c>
      <c r="CU84" s="115">
        <v>0</v>
      </c>
      <c r="CV84" s="115">
        <v>0</v>
      </c>
      <c r="CW84" s="115">
        <v>0</v>
      </c>
      <c r="CX84" s="115">
        <v>0</v>
      </c>
      <c r="CY84" s="115">
        <v>0</v>
      </c>
      <c r="CZ84" s="115">
        <v>0</v>
      </c>
      <c r="DA84" s="115">
        <v>0</v>
      </c>
      <c r="DB84" s="115">
        <v>0</v>
      </c>
      <c r="DC84" s="115">
        <v>0</v>
      </c>
      <c r="DD84" s="115">
        <v>0</v>
      </c>
      <c r="DE84" s="115">
        <v>0</v>
      </c>
      <c r="DF84" s="115">
        <v>0</v>
      </c>
      <c r="DG84" s="115">
        <v>0</v>
      </c>
      <c r="DH84" s="115">
        <v>0</v>
      </c>
      <c r="DI84" s="115">
        <v>0</v>
      </c>
      <c r="DJ84" s="115">
        <v>0</v>
      </c>
      <c r="DK84" s="115">
        <v>0</v>
      </c>
      <c r="DL84" s="115">
        <v>0</v>
      </c>
      <c r="DM84" s="115">
        <v>0</v>
      </c>
      <c r="DN84" s="115">
        <v>0</v>
      </c>
      <c r="DO84" s="115">
        <v>0</v>
      </c>
      <c r="DP84" s="115">
        <v>0</v>
      </c>
      <c r="DQ84" s="115">
        <v>0</v>
      </c>
      <c r="DR84" s="115">
        <v>0</v>
      </c>
      <c r="DS84" s="115">
        <v>0</v>
      </c>
      <c r="DT84" s="115">
        <v>0</v>
      </c>
      <c r="DU84" s="115">
        <v>0</v>
      </c>
      <c r="DV84" s="115">
        <v>0</v>
      </c>
      <c r="DW84" s="115">
        <v>0</v>
      </c>
      <c r="DX84" s="115">
        <v>0</v>
      </c>
      <c r="DY84" s="115">
        <v>0</v>
      </c>
      <c r="DZ84" s="115">
        <v>0</v>
      </c>
      <c r="EA84" s="115">
        <v>0</v>
      </c>
      <c r="EB84" s="115">
        <v>0</v>
      </c>
      <c r="EC84" s="115">
        <v>0</v>
      </c>
      <c r="ED84" s="115">
        <v>0</v>
      </c>
      <c r="EE84" s="115">
        <v>0</v>
      </c>
      <c r="EF84" s="115">
        <v>0</v>
      </c>
      <c r="EG84" s="115">
        <v>0</v>
      </c>
      <c r="EH84" s="115">
        <v>0</v>
      </c>
      <c r="EI84" s="115">
        <v>0</v>
      </c>
      <c r="EJ84" s="115">
        <v>0</v>
      </c>
      <c r="EK84" s="115">
        <v>0</v>
      </c>
      <c r="EL84" s="115">
        <v>0</v>
      </c>
      <c r="EM84" s="115">
        <v>0</v>
      </c>
      <c r="EN84" s="115">
        <v>0</v>
      </c>
      <c r="EO84" s="115">
        <v>0</v>
      </c>
      <c r="EP84" s="115">
        <v>0</v>
      </c>
      <c r="EQ84" s="115">
        <v>0</v>
      </c>
      <c r="ER84" s="115">
        <v>0</v>
      </c>
      <c r="ES84" s="115">
        <v>0</v>
      </c>
      <c r="ET84" s="115">
        <v>0</v>
      </c>
      <c r="EU84" s="115">
        <v>0</v>
      </c>
      <c r="EV84" s="115">
        <v>0</v>
      </c>
      <c r="EW84" s="115">
        <v>0</v>
      </c>
      <c r="EX84" s="115">
        <v>0</v>
      </c>
      <c r="EY84" s="115">
        <v>0</v>
      </c>
      <c r="EZ84" s="115">
        <v>0</v>
      </c>
      <c r="FA84" s="115">
        <v>0</v>
      </c>
      <c r="FB84" s="115">
        <v>0</v>
      </c>
      <c r="FC84" s="115">
        <v>0</v>
      </c>
      <c r="FD84" s="115">
        <v>0</v>
      </c>
      <c r="FE84" s="115">
        <v>0</v>
      </c>
      <c r="FF84" s="115">
        <v>0</v>
      </c>
      <c r="FG84" s="115">
        <v>0</v>
      </c>
      <c r="FH84" s="115">
        <v>0</v>
      </c>
      <c r="FI84" s="115">
        <v>0</v>
      </c>
      <c r="FJ84" s="115">
        <v>0</v>
      </c>
      <c r="FK84" s="115">
        <v>0</v>
      </c>
      <c r="FL84" s="115">
        <v>0</v>
      </c>
      <c r="FM84" s="115">
        <v>0</v>
      </c>
      <c r="FN84" s="115">
        <v>0</v>
      </c>
      <c r="FO84" s="115">
        <v>0</v>
      </c>
      <c r="FP84" s="115">
        <v>0</v>
      </c>
      <c r="FQ84" s="115">
        <v>0</v>
      </c>
      <c r="FR84" s="115">
        <v>0</v>
      </c>
      <c r="FS84" s="115">
        <v>0</v>
      </c>
      <c r="FT84" s="115">
        <v>0</v>
      </c>
      <c r="FU84" s="115">
        <v>0</v>
      </c>
      <c r="FV84" s="115">
        <v>0</v>
      </c>
      <c r="FW84" s="115">
        <v>0</v>
      </c>
      <c r="FX84" s="115">
        <v>0</v>
      </c>
      <c r="FY84" s="115">
        <v>0</v>
      </c>
      <c r="FZ84" s="115">
        <v>0</v>
      </c>
      <c r="GA84" s="115">
        <v>0</v>
      </c>
      <c r="GB84" s="115">
        <v>0</v>
      </c>
      <c r="GC84" s="115">
        <v>0</v>
      </c>
      <c r="GD84" s="115">
        <v>0</v>
      </c>
      <c r="GE84" s="115">
        <v>0</v>
      </c>
      <c r="GF84" s="115">
        <v>0</v>
      </c>
      <c r="GG84" s="115">
        <v>0</v>
      </c>
      <c r="GH84" s="115">
        <v>0</v>
      </c>
      <c r="GI84" s="115">
        <v>0</v>
      </c>
      <c r="GJ84" s="115">
        <v>0</v>
      </c>
      <c r="GK84" s="115">
        <v>0</v>
      </c>
      <c r="GL84" s="115">
        <v>0</v>
      </c>
      <c r="GM84" s="115">
        <v>0</v>
      </c>
      <c r="GN84" s="115">
        <v>0</v>
      </c>
      <c r="GO84" s="115">
        <v>0</v>
      </c>
      <c r="GP84" s="115">
        <v>0</v>
      </c>
      <c r="GQ84" s="115">
        <v>0</v>
      </c>
      <c r="GR84" s="115">
        <v>0</v>
      </c>
      <c r="GS84" s="115">
        <v>0</v>
      </c>
      <c r="GT84" s="115">
        <v>0</v>
      </c>
      <c r="GU84" s="115">
        <v>0</v>
      </c>
      <c r="GV84" s="115">
        <v>0</v>
      </c>
      <c r="GW84" s="115">
        <v>0</v>
      </c>
      <c r="GX84" s="115">
        <v>0</v>
      </c>
      <c r="GY84" s="115">
        <v>0</v>
      </c>
      <c r="GZ84" s="115">
        <v>0</v>
      </c>
      <c r="HA84" s="115">
        <v>0</v>
      </c>
      <c r="HB84" s="115">
        <v>0</v>
      </c>
      <c r="HC84" s="115">
        <v>0</v>
      </c>
      <c r="HD84" s="115">
        <v>0</v>
      </c>
      <c r="HE84" s="115">
        <v>0</v>
      </c>
      <c r="HF84" s="115">
        <v>0</v>
      </c>
      <c r="HG84" s="115">
        <v>0</v>
      </c>
      <c r="HH84" s="115">
        <v>0</v>
      </c>
      <c r="HI84" s="115">
        <v>0</v>
      </c>
    </row>
    <row r="85" spans="1:217" s="109" customFormat="1" x14ac:dyDescent="0.2">
      <c r="A85" s="113" t="s">
        <v>124</v>
      </c>
      <c r="B85" s="114">
        <v>0</v>
      </c>
      <c r="C85" s="114">
        <v>0</v>
      </c>
      <c r="D85" s="115">
        <v>0</v>
      </c>
      <c r="E85" s="115">
        <v>0</v>
      </c>
      <c r="F85" s="115">
        <v>0</v>
      </c>
      <c r="G85" s="115">
        <v>0</v>
      </c>
      <c r="H85" s="115">
        <v>0</v>
      </c>
      <c r="I85" s="115">
        <v>0</v>
      </c>
      <c r="J85" s="115">
        <v>0</v>
      </c>
      <c r="K85" s="115">
        <v>0</v>
      </c>
      <c r="L85" s="115">
        <v>0</v>
      </c>
      <c r="M85" s="115">
        <v>0</v>
      </c>
      <c r="N85" s="115">
        <v>0</v>
      </c>
      <c r="O85" s="115">
        <v>0</v>
      </c>
      <c r="P85" s="115">
        <v>0</v>
      </c>
      <c r="Q85" s="115">
        <v>0</v>
      </c>
      <c r="R85" s="115">
        <v>0</v>
      </c>
      <c r="S85" s="115">
        <v>0</v>
      </c>
      <c r="T85" s="115">
        <v>0</v>
      </c>
      <c r="U85" s="115">
        <v>0</v>
      </c>
      <c r="V85" s="115">
        <v>0</v>
      </c>
      <c r="W85" s="115">
        <v>0</v>
      </c>
      <c r="X85" s="115">
        <v>0</v>
      </c>
      <c r="Y85" s="115">
        <v>0</v>
      </c>
      <c r="Z85" s="115">
        <v>0</v>
      </c>
      <c r="AA85" s="115">
        <v>0</v>
      </c>
      <c r="AB85" s="115">
        <v>0</v>
      </c>
      <c r="AC85" s="115">
        <v>0</v>
      </c>
      <c r="AD85" s="115">
        <v>0</v>
      </c>
      <c r="AE85" s="115">
        <v>0</v>
      </c>
      <c r="AF85" s="115">
        <v>0</v>
      </c>
      <c r="AG85" s="115">
        <v>0</v>
      </c>
      <c r="AH85" s="115"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v>0</v>
      </c>
      <c r="AR85" s="115">
        <v>0</v>
      </c>
      <c r="AS85" s="115">
        <v>0</v>
      </c>
      <c r="AT85" s="115">
        <v>0</v>
      </c>
      <c r="AU85" s="115">
        <v>0</v>
      </c>
      <c r="AV85" s="115">
        <v>0</v>
      </c>
      <c r="AW85" s="115">
        <v>0</v>
      </c>
      <c r="AX85" s="115">
        <v>0</v>
      </c>
      <c r="AY85" s="115">
        <v>0</v>
      </c>
      <c r="AZ85" s="115">
        <v>0</v>
      </c>
      <c r="BA85" s="115">
        <v>0</v>
      </c>
      <c r="BB85" s="115">
        <v>0</v>
      </c>
      <c r="BC85" s="115">
        <v>0</v>
      </c>
      <c r="BD85" s="115">
        <v>0</v>
      </c>
      <c r="BE85" s="115">
        <v>0</v>
      </c>
      <c r="BF85" s="115">
        <v>0</v>
      </c>
      <c r="BG85" s="115">
        <v>0</v>
      </c>
      <c r="BH85" s="115">
        <v>0</v>
      </c>
      <c r="BI85" s="115">
        <v>0</v>
      </c>
      <c r="BJ85" s="115">
        <v>0</v>
      </c>
      <c r="BK85" s="115">
        <v>0</v>
      </c>
      <c r="BL85" s="115">
        <v>0</v>
      </c>
      <c r="BM85" s="115">
        <v>0</v>
      </c>
      <c r="BN85" s="115">
        <v>0</v>
      </c>
      <c r="BO85" s="115">
        <v>0</v>
      </c>
      <c r="BP85" s="115">
        <v>0</v>
      </c>
      <c r="BQ85" s="115">
        <v>0</v>
      </c>
      <c r="BR85" s="115">
        <v>0</v>
      </c>
      <c r="BS85" s="115">
        <v>0</v>
      </c>
      <c r="BT85" s="115">
        <v>0</v>
      </c>
      <c r="BU85" s="115">
        <v>0</v>
      </c>
      <c r="BV85" s="115">
        <v>0</v>
      </c>
      <c r="BW85" s="115">
        <v>0</v>
      </c>
      <c r="BX85" s="115">
        <v>0</v>
      </c>
      <c r="BY85" s="115">
        <v>0</v>
      </c>
      <c r="BZ85" s="115">
        <v>0</v>
      </c>
      <c r="CA85" s="115">
        <v>0</v>
      </c>
      <c r="CB85" s="115">
        <v>0</v>
      </c>
      <c r="CC85" s="115">
        <v>0</v>
      </c>
      <c r="CD85" s="115">
        <v>0</v>
      </c>
      <c r="CE85" s="115">
        <v>0</v>
      </c>
      <c r="CF85" s="115">
        <v>0</v>
      </c>
      <c r="CG85" s="115">
        <v>0</v>
      </c>
      <c r="CH85" s="115">
        <v>0</v>
      </c>
      <c r="CI85" s="115">
        <v>0</v>
      </c>
      <c r="CJ85" s="115">
        <v>0</v>
      </c>
      <c r="CK85" s="115">
        <v>0</v>
      </c>
      <c r="CL85" s="115">
        <v>0</v>
      </c>
      <c r="CM85" s="115">
        <v>0</v>
      </c>
      <c r="CN85" s="115">
        <v>0</v>
      </c>
      <c r="CO85" s="115">
        <v>0</v>
      </c>
      <c r="CP85" s="115">
        <v>0</v>
      </c>
      <c r="CQ85" s="115">
        <v>0</v>
      </c>
      <c r="CR85" s="115">
        <v>0</v>
      </c>
      <c r="CS85" s="115">
        <v>0</v>
      </c>
      <c r="CT85" s="115">
        <v>0</v>
      </c>
      <c r="CU85" s="115">
        <v>0</v>
      </c>
      <c r="CV85" s="115">
        <v>0</v>
      </c>
      <c r="CW85" s="115">
        <v>0</v>
      </c>
      <c r="CX85" s="115">
        <v>0</v>
      </c>
      <c r="CY85" s="115">
        <v>0</v>
      </c>
      <c r="CZ85" s="115">
        <v>0</v>
      </c>
      <c r="DA85" s="115">
        <v>0</v>
      </c>
      <c r="DB85" s="115">
        <v>0</v>
      </c>
      <c r="DC85" s="115">
        <v>0</v>
      </c>
      <c r="DD85" s="115">
        <v>0</v>
      </c>
      <c r="DE85" s="115">
        <v>0</v>
      </c>
      <c r="DF85" s="115">
        <v>0</v>
      </c>
      <c r="DG85" s="115">
        <v>0</v>
      </c>
      <c r="DH85" s="115">
        <v>0</v>
      </c>
      <c r="DI85" s="115">
        <v>0</v>
      </c>
      <c r="DJ85" s="115">
        <v>0</v>
      </c>
      <c r="DK85" s="115">
        <v>0</v>
      </c>
      <c r="DL85" s="115">
        <v>0</v>
      </c>
      <c r="DM85" s="115">
        <v>0</v>
      </c>
      <c r="DN85" s="115">
        <v>0</v>
      </c>
      <c r="DO85" s="115">
        <v>0</v>
      </c>
      <c r="DP85" s="115">
        <v>0</v>
      </c>
      <c r="DQ85" s="115">
        <v>0</v>
      </c>
      <c r="DR85" s="115">
        <v>0</v>
      </c>
      <c r="DS85" s="115">
        <v>0</v>
      </c>
      <c r="DT85" s="115">
        <v>0</v>
      </c>
      <c r="DU85" s="115">
        <v>0</v>
      </c>
      <c r="DV85" s="115">
        <v>0</v>
      </c>
      <c r="DW85" s="115">
        <v>0</v>
      </c>
      <c r="DX85" s="115">
        <v>0</v>
      </c>
      <c r="DY85" s="115">
        <v>0</v>
      </c>
      <c r="DZ85" s="115">
        <v>0</v>
      </c>
      <c r="EA85" s="115">
        <v>0</v>
      </c>
      <c r="EB85" s="115">
        <v>0</v>
      </c>
      <c r="EC85" s="115">
        <v>0</v>
      </c>
      <c r="ED85" s="115">
        <v>0</v>
      </c>
      <c r="EE85" s="115">
        <v>0</v>
      </c>
      <c r="EF85" s="115">
        <v>0</v>
      </c>
      <c r="EG85" s="115">
        <v>0</v>
      </c>
      <c r="EH85" s="115">
        <v>0</v>
      </c>
      <c r="EI85" s="115">
        <v>0</v>
      </c>
      <c r="EJ85" s="115">
        <v>0</v>
      </c>
      <c r="EK85" s="115">
        <v>0</v>
      </c>
      <c r="EL85" s="115">
        <v>0</v>
      </c>
      <c r="EM85" s="115">
        <v>0</v>
      </c>
      <c r="EN85" s="115">
        <v>0</v>
      </c>
      <c r="EO85" s="115">
        <v>0</v>
      </c>
      <c r="EP85" s="115">
        <v>0</v>
      </c>
      <c r="EQ85" s="115">
        <v>0</v>
      </c>
      <c r="ER85" s="115">
        <v>0</v>
      </c>
      <c r="ES85" s="115">
        <v>0</v>
      </c>
      <c r="ET85" s="115">
        <v>0</v>
      </c>
      <c r="EU85" s="115">
        <v>0</v>
      </c>
      <c r="EV85" s="115">
        <v>0</v>
      </c>
      <c r="EW85" s="115">
        <v>0</v>
      </c>
      <c r="EX85" s="115">
        <v>0</v>
      </c>
      <c r="EY85" s="115">
        <v>0</v>
      </c>
      <c r="EZ85" s="115">
        <v>0</v>
      </c>
      <c r="FA85" s="115">
        <v>0</v>
      </c>
      <c r="FB85" s="115">
        <v>0</v>
      </c>
      <c r="FC85" s="115">
        <v>0</v>
      </c>
      <c r="FD85" s="115">
        <v>0</v>
      </c>
      <c r="FE85" s="115">
        <v>0</v>
      </c>
      <c r="FF85" s="115">
        <v>0</v>
      </c>
      <c r="FG85" s="115">
        <v>0</v>
      </c>
      <c r="FH85" s="115">
        <v>0</v>
      </c>
      <c r="FI85" s="115">
        <v>0</v>
      </c>
      <c r="FJ85" s="115">
        <v>0</v>
      </c>
      <c r="FK85" s="115">
        <v>0</v>
      </c>
      <c r="FL85" s="115">
        <v>0</v>
      </c>
      <c r="FM85" s="115">
        <v>0</v>
      </c>
      <c r="FN85" s="115">
        <v>0</v>
      </c>
      <c r="FO85" s="115">
        <v>0</v>
      </c>
      <c r="FP85" s="115">
        <v>0</v>
      </c>
      <c r="FQ85" s="115">
        <v>0</v>
      </c>
      <c r="FR85" s="115">
        <v>0</v>
      </c>
      <c r="FS85" s="115">
        <v>0</v>
      </c>
      <c r="FT85" s="115">
        <v>0</v>
      </c>
      <c r="FU85" s="115">
        <v>0</v>
      </c>
      <c r="FV85" s="115">
        <v>0</v>
      </c>
      <c r="FW85" s="115">
        <v>0</v>
      </c>
      <c r="FX85" s="115">
        <v>0</v>
      </c>
      <c r="FY85" s="115">
        <v>0</v>
      </c>
      <c r="FZ85" s="115">
        <v>0</v>
      </c>
      <c r="GA85" s="115">
        <v>0</v>
      </c>
      <c r="GB85" s="115">
        <v>0</v>
      </c>
      <c r="GC85" s="115">
        <v>0</v>
      </c>
      <c r="GD85" s="115">
        <v>0</v>
      </c>
      <c r="GE85" s="115">
        <v>0</v>
      </c>
      <c r="GF85" s="115">
        <v>0</v>
      </c>
      <c r="GG85" s="115">
        <v>0</v>
      </c>
      <c r="GH85" s="115">
        <v>0</v>
      </c>
      <c r="GI85" s="115">
        <v>0</v>
      </c>
      <c r="GJ85" s="115">
        <v>0</v>
      </c>
      <c r="GK85" s="115">
        <v>0</v>
      </c>
      <c r="GL85" s="115">
        <v>0</v>
      </c>
      <c r="GM85" s="115">
        <v>0</v>
      </c>
      <c r="GN85" s="115">
        <v>0</v>
      </c>
      <c r="GO85" s="115">
        <v>0</v>
      </c>
      <c r="GP85" s="115">
        <v>0</v>
      </c>
      <c r="GQ85" s="115">
        <v>0</v>
      </c>
      <c r="GR85" s="115">
        <v>0</v>
      </c>
      <c r="GS85" s="115">
        <v>0</v>
      </c>
      <c r="GT85" s="115">
        <v>0</v>
      </c>
      <c r="GU85" s="115">
        <v>0</v>
      </c>
      <c r="GV85" s="115">
        <v>0</v>
      </c>
      <c r="GW85" s="115">
        <v>0</v>
      </c>
      <c r="GX85" s="115">
        <v>0</v>
      </c>
      <c r="GY85" s="115">
        <v>0</v>
      </c>
      <c r="GZ85" s="115">
        <v>0</v>
      </c>
      <c r="HA85" s="115">
        <v>0</v>
      </c>
      <c r="HB85" s="115">
        <v>0</v>
      </c>
      <c r="HC85" s="115">
        <v>0</v>
      </c>
      <c r="HD85" s="115">
        <v>0</v>
      </c>
      <c r="HE85" s="115">
        <v>0</v>
      </c>
      <c r="HF85" s="115">
        <v>0</v>
      </c>
      <c r="HG85" s="115">
        <v>0</v>
      </c>
      <c r="HH85" s="115">
        <v>0</v>
      </c>
      <c r="HI85" s="115">
        <v>0</v>
      </c>
    </row>
    <row r="86" spans="1:217" s="109" customFormat="1" x14ac:dyDescent="0.2">
      <c r="A86" s="113" t="s">
        <v>125</v>
      </c>
      <c r="B86" s="114">
        <v>0</v>
      </c>
      <c r="C86" s="114">
        <v>0</v>
      </c>
      <c r="D86" s="115">
        <v>0</v>
      </c>
      <c r="E86" s="115">
        <v>0</v>
      </c>
      <c r="F86" s="115">
        <v>0</v>
      </c>
      <c r="G86" s="115">
        <v>0</v>
      </c>
      <c r="H86" s="115">
        <v>0</v>
      </c>
      <c r="I86" s="115">
        <v>0</v>
      </c>
      <c r="J86" s="115">
        <v>0</v>
      </c>
      <c r="K86" s="115">
        <v>0</v>
      </c>
      <c r="L86" s="115">
        <v>0</v>
      </c>
      <c r="M86" s="115">
        <v>0</v>
      </c>
      <c r="N86" s="115">
        <v>0</v>
      </c>
      <c r="O86" s="115">
        <v>0</v>
      </c>
      <c r="P86" s="115">
        <v>0</v>
      </c>
      <c r="Q86" s="115">
        <v>0</v>
      </c>
      <c r="R86" s="115">
        <v>0</v>
      </c>
      <c r="S86" s="115">
        <v>0</v>
      </c>
      <c r="T86" s="115">
        <v>0</v>
      </c>
      <c r="U86" s="115">
        <v>0</v>
      </c>
      <c r="V86" s="115">
        <v>0</v>
      </c>
      <c r="W86" s="115">
        <v>0</v>
      </c>
      <c r="X86" s="115">
        <v>0</v>
      </c>
      <c r="Y86" s="115">
        <v>0</v>
      </c>
      <c r="Z86" s="115">
        <v>0</v>
      </c>
      <c r="AA86" s="115">
        <v>0</v>
      </c>
      <c r="AB86" s="115">
        <v>0</v>
      </c>
      <c r="AC86" s="115">
        <v>0</v>
      </c>
      <c r="AD86" s="115">
        <v>0</v>
      </c>
      <c r="AE86" s="115">
        <v>0</v>
      </c>
      <c r="AF86" s="115">
        <v>0</v>
      </c>
      <c r="AG86" s="115">
        <v>0</v>
      </c>
      <c r="AH86" s="115"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115">
        <v>0</v>
      </c>
      <c r="AU86" s="115">
        <v>0</v>
      </c>
      <c r="AV86" s="115">
        <v>0</v>
      </c>
      <c r="AW86" s="115">
        <v>0</v>
      </c>
      <c r="AX86" s="115">
        <v>0</v>
      </c>
      <c r="AY86" s="115">
        <v>0</v>
      </c>
      <c r="AZ86" s="115">
        <v>0</v>
      </c>
      <c r="BA86" s="115">
        <v>0</v>
      </c>
      <c r="BB86" s="115">
        <v>0</v>
      </c>
      <c r="BC86" s="115">
        <v>0</v>
      </c>
      <c r="BD86" s="115">
        <v>0</v>
      </c>
      <c r="BE86" s="115">
        <v>0</v>
      </c>
      <c r="BF86" s="115">
        <v>0</v>
      </c>
      <c r="BG86" s="115">
        <v>0</v>
      </c>
      <c r="BH86" s="115">
        <v>0</v>
      </c>
      <c r="BI86" s="115">
        <v>0</v>
      </c>
      <c r="BJ86" s="115">
        <v>0</v>
      </c>
      <c r="BK86" s="115">
        <v>0</v>
      </c>
      <c r="BL86" s="115">
        <v>0</v>
      </c>
      <c r="BM86" s="115">
        <v>0</v>
      </c>
      <c r="BN86" s="115">
        <v>0</v>
      </c>
      <c r="BO86" s="115">
        <v>0</v>
      </c>
      <c r="BP86" s="115">
        <v>0</v>
      </c>
      <c r="BQ86" s="115">
        <v>0</v>
      </c>
      <c r="BR86" s="115">
        <v>0</v>
      </c>
      <c r="BS86" s="115">
        <v>0</v>
      </c>
      <c r="BT86" s="115">
        <v>0</v>
      </c>
      <c r="BU86" s="115">
        <v>0</v>
      </c>
      <c r="BV86" s="115">
        <v>0</v>
      </c>
      <c r="BW86" s="115">
        <v>0</v>
      </c>
      <c r="BX86" s="115">
        <v>0</v>
      </c>
      <c r="BY86" s="115">
        <v>0</v>
      </c>
      <c r="BZ86" s="115">
        <v>0</v>
      </c>
      <c r="CA86" s="115">
        <v>0</v>
      </c>
      <c r="CB86" s="115">
        <v>0</v>
      </c>
      <c r="CC86" s="115">
        <v>0</v>
      </c>
      <c r="CD86" s="115">
        <v>0</v>
      </c>
      <c r="CE86" s="115">
        <v>0</v>
      </c>
      <c r="CF86" s="115">
        <v>0</v>
      </c>
      <c r="CG86" s="115">
        <v>0</v>
      </c>
      <c r="CH86" s="115">
        <v>0</v>
      </c>
      <c r="CI86" s="115">
        <v>0</v>
      </c>
      <c r="CJ86" s="115">
        <v>0</v>
      </c>
      <c r="CK86" s="115">
        <v>0</v>
      </c>
      <c r="CL86" s="115">
        <v>0</v>
      </c>
      <c r="CM86" s="115">
        <v>0</v>
      </c>
      <c r="CN86" s="115">
        <v>0</v>
      </c>
      <c r="CO86" s="115">
        <v>0</v>
      </c>
      <c r="CP86" s="115">
        <v>0</v>
      </c>
      <c r="CQ86" s="115">
        <v>0</v>
      </c>
      <c r="CR86" s="115">
        <v>0</v>
      </c>
      <c r="CS86" s="115">
        <v>0</v>
      </c>
      <c r="CT86" s="115">
        <v>0</v>
      </c>
      <c r="CU86" s="115">
        <v>0</v>
      </c>
      <c r="CV86" s="115">
        <v>0</v>
      </c>
      <c r="CW86" s="115">
        <v>0</v>
      </c>
      <c r="CX86" s="115">
        <v>0</v>
      </c>
      <c r="CY86" s="115">
        <v>0</v>
      </c>
      <c r="CZ86" s="115">
        <v>0</v>
      </c>
      <c r="DA86" s="115">
        <v>0</v>
      </c>
      <c r="DB86" s="115">
        <v>0</v>
      </c>
      <c r="DC86" s="115">
        <v>0</v>
      </c>
      <c r="DD86" s="115">
        <v>0</v>
      </c>
      <c r="DE86" s="115">
        <v>0</v>
      </c>
      <c r="DF86" s="115">
        <v>0</v>
      </c>
      <c r="DG86" s="115">
        <v>0</v>
      </c>
      <c r="DH86" s="115">
        <v>0</v>
      </c>
      <c r="DI86" s="115">
        <v>0</v>
      </c>
      <c r="DJ86" s="115">
        <v>0</v>
      </c>
      <c r="DK86" s="115">
        <v>0</v>
      </c>
      <c r="DL86" s="115">
        <v>0</v>
      </c>
      <c r="DM86" s="115">
        <v>0</v>
      </c>
      <c r="DN86" s="115">
        <v>0</v>
      </c>
      <c r="DO86" s="115">
        <v>0</v>
      </c>
      <c r="DP86" s="115">
        <v>0</v>
      </c>
      <c r="DQ86" s="115">
        <v>0</v>
      </c>
      <c r="DR86" s="115">
        <v>0</v>
      </c>
      <c r="DS86" s="115">
        <v>0</v>
      </c>
      <c r="DT86" s="115">
        <v>0</v>
      </c>
      <c r="DU86" s="115">
        <v>0</v>
      </c>
      <c r="DV86" s="115">
        <v>0</v>
      </c>
      <c r="DW86" s="115">
        <v>0</v>
      </c>
      <c r="DX86" s="115">
        <v>0</v>
      </c>
      <c r="DY86" s="115">
        <v>0</v>
      </c>
      <c r="DZ86" s="115">
        <v>0</v>
      </c>
      <c r="EA86" s="115">
        <v>0</v>
      </c>
      <c r="EB86" s="115">
        <v>0</v>
      </c>
      <c r="EC86" s="115">
        <v>0</v>
      </c>
      <c r="ED86" s="115">
        <v>0</v>
      </c>
      <c r="EE86" s="115">
        <v>0</v>
      </c>
      <c r="EF86" s="115">
        <v>0</v>
      </c>
      <c r="EG86" s="115">
        <v>0</v>
      </c>
      <c r="EH86" s="115">
        <v>0</v>
      </c>
      <c r="EI86" s="115">
        <v>0</v>
      </c>
      <c r="EJ86" s="115">
        <v>0</v>
      </c>
      <c r="EK86" s="115">
        <v>0</v>
      </c>
      <c r="EL86" s="115">
        <v>0</v>
      </c>
      <c r="EM86" s="115">
        <v>0</v>
      </c>
      <c r="EN86" s="115">
        <v>0</v>
      </c>
      <c r="EO86" s="115">
        <v>0</v>
      </c>
      <c r="EP86" s="115">
        <v>0</v>
      </c>
      <c r="EQ86" s="115">
        <v>0</v>
      </c>
      <c r="ER86" s="115">
        <v>0</v>
      </c>
      <c r="ES86" s="115">
        <v>0</v>
      </c>
      <c r="ET86" s="115">
        <v>0</v>
      </c>
      <c r="EU86" s="115">
        <v>0</v>
      </c>
      <c r="EV86" s="115">
        <v>0</v>
      </c>
      <c r="EW86" s="115">
        <v>0</v>
      </c>
      <c r="EX86" s="115">
        <v>0</v>
      </c>
      <c r="EY86" s="115">
        <v>0</v>
      </c>
      <c r="EZ86" s="115">
        <v>0</v>
      </c>
      <c r="FA86" s="115">
        <v>0</v>
      </c>
      <c r="FB86" s="115">
        <v>0</v>
      </c>
      <c r="FC86" s="115">
        <v>0</v>
      </c>
      <c r="FD86" s="115">
        <v>0</v>
      </c>
      <c r="FE86" s="115">
        <v>0</v>
      </c>
      <c r="FF86" s="115">
        <v>0</v>
      </c>
      <c r="FG86" s="115">
        <v>0</v>
      </c>
      <c r="FH86" s="115">
        <v>0</v>
      </c>
      <c r="FI86" s="115">
        <v>0</v>
      </c>
      <c r="FJ86" s="115">
        <v>0</v>
      </c>
      <c r="FK86" s="115">
        <v>0</v>
      </c>
      <c r="FL86" s="115">
        <v>0</v>
      </c>
      <c r="FM86" s="115">
        <v>0</v>
      </c>
      <c r="FN86" s="115">
        <v>0</v>
      </c>
      <c r="FO86" s="115">
        <v>0</v>
      </c>
      <c r="FP86" s="115">
        <v>0</v>
      </c>
      <c r="FQ86" s="115">
        <v>0</v>
      </c>
      <c r="FR86" s="115">
        <v>0</v>
      </c>
      <c r="FS86" s="115">
        <v>0</v>
      </c>
      <c r="FT86" s="115">
        <v>0</v>
      </c>
      <c r="FU86" s="115">
        <v>0</v>
      </c>
      <c r="FV86" s="115">
        <v>0</v>
      </c>
      <c r="FW86" s="115">
        <v>0</v>
      </c>
      <c r="FX86" s="115">
        <v>0</v>
      </c>
      <c r="FY86" s="115">
        <v>0</v>
      </c>
      <c r="FZ86" s="115">
        <v>0</v>
      </c>
      <c r="GA86" s="115">
        <v>0</v>
      </c>
      <c r="GB86" s="115">
        <v>0</v>
      </c>
      <c r="GC86" s="115">
        <v>0</v>
      </c>
      <c r="GD86" s="115">
        <v>0</v>
      </c>
      <c r="GE86" s="115">
        <v>0</v>
      </c>
      <c r="GF86" s="115">
        <v>0</v>
      </c>
      <c r="GG86" s="115">
        <v>0</v>
      </c>
      <c r="GH86" s="115">
        <v>0</v>
      </c>
      <c r="GI86" s="115">
        <v>0</v>
      </c>
      <c r="GJ86" s="115">
        <v>0</v>
      </c>
      <c r="GK86" s="115">
        <v>0</v>
      </c>
      <c r="GL86" s="115">
        <v>0</v>
      </c>
      <c r="GM86" s="115">
        <v>0</v>
      </c>
      <c r="GN86" s="115">
        <v>0</v>
      </c>
      <c r="GO86" s="115">
        <v>0</v>
      </c>
      <c r="GP86" s="115">
        <v>0</v>
      </c>
      <c r="GQ86" s="115">
        <v>0</v>
      </c>
      <c r="GR86" s="115">
        <v>0</v>
      </c>
      <c r="GS86" s="115">
        <v>0</v>
      </c>
      <c r="GT86" s="115">
        <v>0</v>
      </c>
      <c r="GU86" s="115">
        <v>0</v>
      </c>
      <c r="GV86" s="115">
        <v>0</v>
      </c>
      <c r="GW86" s="115">
        <v>0</v>
      </c>
      <c r="GX86" s="115">
        <v>0</v>
      </c>
      <c r="GY86" s="115">
        <v>0</v>
      </c>
      <c r="GZ86" s="115">
        <v>0</v>
      </c>
      <c r="HA86" s="115">
        <v>0</v>
      </c>
      <c r="HB86" s="115">
        <v>0</v>
      </c>
      <c r="HC86" s="115">
        <v>0</v>
      </c>
      <c r="HD86" s="115">
        <v>0</v>
      </c>
      <c r="HE86" s="115">
        <v>0</v>
      </c>
      <c r="HF86" s="115">
        <v>0</v>
      </c>
      <c r="HG86" s="115">
        <v>0</v>
      </c>
      <c r="HH86" s="115">
        <v>0</v>
      </c>
      <c r="HI86" s="115">
        <v>0</v>
      </c>
    </row>
    <row r="87" spans="1:217" s="109" customFormat="1" x14ac:dyDescent="0.2">
      <c r="A87" s="113" t="s">
        <v>126</v>
      </c>
      <c r="B87" s="114">
        <v>0</v>
      </c>
      <c r="C87" s="114">
        <v>0</v>
      </c>
      <c r="D87" s="115">
        <v>0</v>
      </c>
      <c r="E87" s="115">
        <v>0</v>
      </c>
      <c r="F87" s="115">
        <v>0</v>
      </c>
      <c r="G87" s="115">
        <v>0</v>
      </c>
      <c r="H87" s="115">
        <v>0</v>
      </c>
      <c r="I87" s="115">
        <v>0</v>
      </c>
      <c r="J87" s="115">
        <v>0</v>
      </c>
      <c r="K87" s="115">
        <v>0</v>
      </c>
      <c r="L87" s="115">
        <v>0</v>
      </c>
      <c r="M87" s="115">
        <v>0</v>
      </c>
      <c r="N87" s="115">
        <v>0</v>
      </c>
      <c r="O87" s="115">
        <v>0</v>
      </c>
      <c r="P87" s="115">
        <v>0</v>
      </c>
      <c r="Q87" s="115">
        <v>0</v>
      </c>
      <c r="R87" s="115">
        <v>0</v>
      </c>
      <c r="S87" s="115">
        <v>0</v>
      </c>
      <c r="T87" s="115">
        <v>0</v>
      </c>
      <c r="U87" s="115">
        <v>0</v>
      </c>
      <c r="V87" s="115">
        <v>0</v>
      </c>
      <c r="W87" s="115">
        <v>0</v>
      </c>
      <c r="X87" s="115">
        <v>0</v>
      </c>
      <c r="Y87" s="115">
        <v>0</v>
      </c>
      <c r="Z87" s="115">
        <v>0</v>
      </c>
      <c r="AA87" s="115">
        <v>0</v>
      </c>
      <c r="AB87" s="115">
        <v>0</v>
      </c>
      <c r="AC87" s="115">
        <v>0</v>
      </c>
      <c r="AD87" s="115">
        <v>0</v>
      </c>
      <c r="AE87" s="115">
        <v>0</v>
      </c>
      <c r="AF87" s="115">
        <v>0</v>
      </c>
      <c r="AG87" s="115">
        <v>0</v>
      </c>
      <c r="AH87" s="115"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v>0</v>
      </c>
      <c r="AR87" s="115">
        <v>0</v>
      </c>
      <c r="AS87" s="115">
        <v>0</v>
      </c>
      <c r="AT87" s="115">
        <v>0</v>
      </c>
      <c r="AU87" s="115">
        <v>0</v>
      </c>
      <c r="AV87" s="115">
        <v>0</v>
      </c>
      <c r="AW87" s="115">
        <v>0</v>
      </c>
      <c r="AX87" s="115">
        <v>0</v>
      </c>
      <c r="AY87" s="115">
        <v>0</v>
      </c>
      <c r="AZ87" s="115">
        <v>0</v>
      </c>
      <c r="BA87" s="115">
        <v>0</v>
      </c>
      <c r="BB87" s="115">
        <v>0</v>
      </c>
      <c r="BC87" s="115">
        <v>0</v>
      </c>
      <c r="BD87" s="115">
        <v>0</v>
      </c>
      <c r="BE87" s="115">
        <v>0</v>
      </c>
      <c r="BF87" s="115">
        <v>0</v>
      </c>
      <c r="BG87" s="115">
        <v>0</v>
      </c>
      <c r="BH87" s="115">
        <v>0</v>
      </c>
      <c r="BI87" s="115">
        <v>0</v>
      </c>
      <c r="BJ87" s="115">
        <v>0</v>
      </c>
      <c r="BK87" s="115">
        <v>0</v>
      </c>
      <c r="BL87" s="115">
        <v>0</v>
      </c>
      <c r="BM87" s="115">
        <v>0</v>
      </c>
      <c r="BN87" s="115">
        <v>0</v>
      </c>
      <c r="BO87" s="115">
        <v>0</v>
      </c>
      <c r="BP87" s="115">
        <v>0</v>
      </c>
      <c r="BQ87" s="115">
        <v>0</v>
      </c>
      <c r="BR87" s="115">
        <v>0</v>
      </c>
      <c r="BS87" s="115">
        <v>0</v>
      </c>
      <c r="BT87" s="115">
        <v>0</v>
      </c>
      <c r="BU87" s="115">
        <v>0</v>
      </c>
      <c r="BV87" s="115">
        <v>0</v>
      </c>
      <c r="BW87" s="115">
        <v>0</v>
      </c>
      <c r="BX87" s="115">
        <v>0</v>
      </c>
      <c r="BY87" s="115">
        <v>0</v>
      </c>
      <c r="BZ87" s="115">
        <v>0</v>
      </c>
      <c r="CA87" s="115">
        <v>0</v>
      </c>
      <c r="CB87" s="115">
        <v>0</v>
      </c>
      <c r="CC87" s="115">
        <v>0</v>
      </c>
      <c r="CD87" s="115">
        <v>0</v>
      </c>
      <c r="CE87" s="115">
        <v>0</v>
      </c>
      <c r="CF87" s="115">
        <v>0</v>
      </c>
      <c r="CG87" s="115">
        <v>0</v>
      </c>
      <c r="CH87" s="115">
        <v>0</v>
      </c>
      <c r="CI87" s="115">
        <v>0</v>
      </c>
      <c r="CJ87" s="115">
        <v>0</v>
      </c>
      <c r="CK87" s="115">
        <v>0</v>
      </c>
      <c r="CL87" s="115">
        <v>0</v>
      </c>
      <c r="CM87" s="115">
        <v>0</v>
      </c>
      <c r="CN87" s="115">
        <v>0</v>
      </c>
      <c r="CO87" s="115">
        <v>0</v>
      </c>
      <c r="CP87" s="115">
        <v>0</v>
      </c>
      <c r="CQ87" s="115">
        <v>0</v>
      </c>
      <c r="CR87" s="115">
        <v>0</v>
      </c>
      <c r="CS87" s="115">
        <v>0</v>
      </c>
      <c r="CT87" s="115">
        <v>0</v>
      </c>
      <c r="CU87" s="115">
        <v>0</v>
      </c>
      <c r="CV87" s="115">
        <v>0</v>
      </c>
      <c r="CW87" s="115">
        <v>0</v>
      </c>
      <c r="CX87" s="115">
        <v>0</v>
      </c>
      <c r="CY87" s="115">
        <v>0</v>
      </c>
      <c r="CZ87" s="115">
        <v>0</v>
      </c>
      <c r="DA87" s="115">
        <v>0</v>
      </c>
      <c r="DB87" s="115">
        <v>0</v>
      </c>
      <c r="DC87" s="115">
        <v>0</v>
      </c>
      <c r="DD87" s="115">
        <v>0</v>
      </c>
      <c r="DE87" s="115">
        <v>0</v>
      </c>
      <c r="DF87" s="115">
        <v>0</v>
      </c>
      <c r="DG87" s="115">
        <v>0</v>
      </c>
      <c r="DH87" s="115">
        <v>0</v>
      </c>
      <c r="DI87" s="115">
        <v>0</v>
      </c>
      <c r="DJ87" s="115">
        <v>0</v>
      </c>
      <c r="DK87" s="115">
        <v>0</v>
      </c>
      <c r="DL87" s="115">
        <v>0</v>
      </c>
      <c r="DM87" s="115">
        <v>0</v>
      </c>
      <c r="DN87" s="115">
        <v>0</v>
      </c>
      <c r="DO87" s="115">
        <v>0</v>
      </c>
      <c r="DP87" s="115">
        <v>0</v>
      </c>
      <c r="DQ87" s="115">
        <v>0</v>
      </c>
      <c r="DR87" s="115">
        <v>0</v>
      </c>
      <c r="DS87" s="115">
        <v>0</v>
      </c>
      <c r="DT87" s="115">
        <v>0</v>
      </c>
      <c r="DU87" s="115">
        <v>0</v>
      </c>
      <c r="DV87" s="115">
        <v>0</v>
      </c>
      <c r="DW87" s="115">
        <v>0</v>
      </c>
      <c r="DX87" s="115">
        <v>0</v>
      </c>
      <c r="DY87" s="115">
        <v>0</v>
      </c>
      <c r="DZ87" s="115">
        <v>0</v>
      </c>
      <c r="EA87" s="115">
        <v>0</v>
      </c>
      <c r="EB87" s="115">
        <v>0</v>
      </c>
      <c r="EC87" s="115">
        <v>0</v>
      </c>
      <c r="ED87" s="115">
        <v>0</v>
      </c>
      <c r="EE87" s="115">
        <v>0</v>
      </c>
      <c r="EF87" s="115">
        <v>0</v>
      </c>
      <c r="EG87" s="115">
        <v>0</v>
      </c>
      <c r="EH87" s="115">
        <v>0</v>
      </c>
      <c r="EI87" s="115">
        <v>0</v>
      </c>
      <c r="EJ87" s="115">
        <v>0</v>
      </c>
      <c r="EK87" s="115">
        <v>0</v>
      </c>
      <c r="EL87" s="115">
        <v>0</v>
      </c>
      <c r="EM87" s="115">
        <v>0</v>
      </c>
      <c r="EN87" s="115">
        <v>0</v>
      </c>
      <c r="EO87" s="115">
        <v>0</v>
      </c>
      <c r="EP87" s="115">
        <v>0</v>
      </c>
      <c r="EQ87" s="115">
        <v>0</v>
      </c>
      <c r="ER87" s="115">
        <v>0</v>
      </c>
      <c r="ES87" s="115">
        <v>0</v>
      </c>
      <c r="ET87" s="115">
        <v>0</v>
      </c>
      <c r="EU87" s="115">
        <v>0</v>
      </c>
      <c r="EV87" s="115">
        <v>0</v>
      </c>
      <c r="EW87" s="115">
        <v>0</v>
      </c>
      <c r="EX87" s="115">
        <v>0</v>
      </c>
      <c r="EY87" s="115">
        <v>0</v>
      </c>
      <c r="EZ87" s="115">
        <v>0</v>
      </c>
      <c r="FA87" s="115">
        <v>0</v>
      </c>
      <c r="FB87" s="115">
        <v>0</v>
      </c>
      <c r="FC87" s="115">
        <v>0</v>
      </c>
      <c r="FD87" s="115">
        <v>0</v>
      </c>
      <c r="FE87" s="115">
        <v>0</v>
      </c>
      <c r="FF87" s="115">
        <v>0</v>
      </c>
      <c r="FG87" s="115">
        <v>0</v>
      </c>
      <c r="FH87" s="115">
        <v>0</v>
      </c>
      <c r="FI87" s="115">
        <v>0</v>
      </c>
      <c r="FJ87" s="115">
        <v>0</v>
      </c>
      <c r="FK87" s="115">
        <v>0</v>
      </c>
      <c r="FL87" s="115">
        <v>0</v>
      </c>
      <c r="FM87" s="115">
        <v>0</v>
      </c>
      <c r="FN87" s="115">
        <v>0</v>
      </c>
      <c r="FO87" s="115">
        <v>0</v>
      </c>
      <c r="FP87" s="115">
        <v>0</v>
      </c>
      <c r="FQ87" s="115">
        <v>0</v>
      </c>
      <c r="FR87" s="115">
        <v>0</v>
      </c>
      <c r="FS87" s="115">
        <v>0</v>
      </c>
      <c r="FT87" s="115">
        <v>0</v>
      </c>
      <c r="FU87" s="115">
        <v>0</v>
      </c>
      <c r="FV87" s="115">
        <v>0</v>
      </c>
      <c r="FW87" s="115">
        <v>0</v>
      </c>
      <c r="FX87" s="115">
        <v>0</v>
      </c>
      <c r="FY87" s="115">
        <v>0</v>
      </c>
      <c r="FZ87" s="115">
        <v>0</v>
      </c>
      <c r="GA87" s="115">
        <v>0</v>
      </c>
      <c r="GB87" s="115">
        <v>0</v>
      </c>
      <c r="GC87" s="115">
        <v>0</v>
      </c>
      <c r="GD87" s="115">
        <v>0</v>
      </c>
      <c r="GE87" s="115">
        <v>0</v>
      </c>
      <c r="GF87" s="115">
        <v>0</v>
      </c>
      <c r="GG87" s="115">
        <v>0</v>
      </c>
      <c r="GH87" s="115">
        <v>0</v>
      </c>
      <c r="GI87" s="115">
        <v>0</v>
      </c>
      <c r="GJ87" s="115">
        <v>0</v>
      </c>
      <c r="GK87" s="115">
        <v>0</v>
      </c>
      <c r="GL87" s="115">
        <v>0</v>
      </c>
      <c r="GM87" s="115">
        <v>0</v>
      </c>
      <c r="GN87" s="115">
        <v>0</v>
      </c>
      <c r="GO87" s="115">
        <v>0</v>
      </c>
      <c r="GP87" s="115">
        <v>0</v>
      </c>
      <c r="GQ87" s="115">
        <v>0</v>
      </c>
      <c r="GR87" s="115">
        <v>0</v>
      </c>
      <c r="GS87" s="115">
        <v>0</v>
      </c>
      <c r="GT87" s="115">
        <v>0</v>
      </c>
      <c r="GU87" s="115">
        <v>0</v>
      </c>
      <c r="GV87" s="115">
        <v>0</v>
      </c>
      <c r="GW87" s="115">
        <v>0</v>
      </c>
      <c r="GX87" s="115">
        <v>0</v>
      </c>
      <c r="GY87" s="115">
        <v>0</v>
      </c>
      <c r="GZ87" s="115">
        <v>0</v>
      </c>
      <c r="HA87" s="115">
        <v>0</v>
      </c>
      <c r="HB87" s="115">
        <v>0</v>
      </c>
      <c r="HC87" s="115">
        <v>0</v>
      </c>
      <c r="HD87" s="115">
        <v>0</v>
      </c>
      <c r="HE87" s="115">
        <v>0</v>
      </c>
      <c r="HF87" s="115">
        <v>0</v>
      </c>
      <c r="HG87" s="115">
        <v>0</v>
      </c>
      <c r="HH87" s="115">
        <v>0</v>
      </c>
      <c r="HI87" s="115">
        <v>0</v>
      </c>
    </row>
    <row r="88" spans="1:217" s="109" customFormat="1" x14ac:dyDescent="0.2">
      <c r="A88" s="113" t="s">
        <v>127</v>
      </c>
      <c r="B88" s="114">
        <v>0</v>
      </c>
      <c r="C88" s="114">
        <v>0</v>
      </c>
      <c r="D88" s="115">
        <v>0</v>
      </c>
      <c r="E88" s="115">
        <v>0</v>
      </c>
      <c r="F88" s="115">
        <v>0</v>
      </c>
      <c r="G88" s="115">
        <v>0</v>
      </c>
      <c r="H88" s="115">
        <v>0</v>
      </c>
      <c r="I88" s="115">
        <v>0</v>
      </c>
      <c r="J88" s="115">
        <v>0</v>
      </c>
      <c r="K88" s="115">
        <v>0</v>
      </c>
      <c r="L88" s="115">
        <v>0</v>
      </c>
      <c r="M88" s="115">
        <v>0</v>
      </c>
      <c r="N88" s="115">
        <v>0</v>
      </c>
      <c r="O88" s="115">
        <v>0</v>
      </c>
      <c r="P88" s="115">
        <v>0</v>
      </c>
      <c r="Q88" s="115">
        <v>0</v>
      </c>
      <c r="R88" s="115">
        <v>0</v>
      </c>
      <c r="S88" s="115">
        <v>0</v>
      </c>
      <c r="T88" s="115">
        <v>0</v>
      </c>
      <c r="U88" s="115">
        <v>0</v>
      </c>
      <c r="V88" s="115">
        <v>0</v>
      </c>
      <c r="W88" s="115">
        <v>0</v>
      </c>
      <c r="X88" s="115">
        <v>0</v>
      </c>
      <c r="Y88" s="115">
        <v>0</v>
      </c>
      <c r="Z88" s="115">
        <v>0</v>
      </c>
      <c r="AA88" s="115">
        <v>0</v>
      </c>
      <c r="AB88" s="115">
        <v>0</v>
      </c>
      <c r="AC88" s="115">
        <v>0</v>
      </c>
      <c r="AD88" s="115">
        <v>0</v>
      </c>
      <c r="AE88" s="115">
        <v>0</v>
      </c>
      <c r="AF88" s="115">
        <v>0</v>
      </c>
      <c r="AG88" s="115">
        <v>0</v>
      </c>
      <c r="AH88" s="115"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v>0</v>
      </c>
      <c r="AR88" s="115">
        <v>0</v>
      </c>
      <c r="AS88" s="115">
        <v>0</v>
      </c>
      <c r="AT88" s="115">
        <v>0</v>
      </c>
      <c r="AU88" s="115">
        <v>0</v>
      </c>
      <c r="AV88" s="115">
        <v>0</v>
      </c>
      <c r="AW88" s="115">
        <v>0</v>
      </c>
      <c r="AX88" s="115">
        <v>0</v>
      </c>
      <c r="AY88" s="115">
        <v>0</v>
      </c>
      <c r="AZ88" s="115">
        <v>0</v>
      </c>
      <c r="BA88" s="115">
        <v>0</v>
      </c>
      <c r="BB88" s="115">
        <v>0</v>
      </c>
      <c r="BC88" s="115">
        <v>0</v>
      </c>
      <c r="BD88" s="115">
        <v>0</v>
      </c>
      <c r="BE88" s="115">
        <v>0</v>
      </c>
      <c r="BF88" s="115">
        <v>0</v>
      </c>
      <c r="BG88" s="115">
        <v>0</v>
      </c>
      <c r="BH88" s="115">
        <v>0</v>
      </c>
      <c r="BI88" s="115">
        <v>0</v>
      </c>
      <c r="BJ88" s="115">
        <v>0</v>
      </c>
      <c r="BK88" s="115">
        <v>0</v>
      </c>
      <c r="BL88" s="115">
        <v>0</v>
      </c>
      <c r="BM88" s="115">
        <v>0</v>
      </c>
      <c r="BN88" s="115">
        <v>0</v>
      </c>
      <c r="BO88" s="115">
        <v>0</v>
      </c>
      <c r="BP88" s="115">
        <v>0</v>
      </c>
      <c r="BQ88" s="115">
        <v>0</v>
      </c>
      <c r="BR88" s="115">
        <v>0</v>
      </c>
      <c r="BS88" s="115">
        <v>0</v>
      </c>
      <c r="BT88" s="115">
        <v>0</v>
      </c>
      <c r="BU88" s="115">
        <v>0</v>
      </c>
      <c r="BV88" s="115">
        <v>0</v>
      </c>
      <c r="BW88" s="115">
        <v>0</v>
      </c>
      <c r="BX88" s="115">
        <v>0</v>
      </c>
      <c r="BY88" s="115">
        <v>0</v>
      </c>
      <c r="BZ88" s="115">
        <v>0</v>
      </c>
      <c r="CA88" s="115">
        <v>0</v>
      </c>
      <c r="CB88" s="115">
        <v>0</v>
      </c>
      <c r="CC88" s="115">
        <v>0</v>
      </c>
      <c r="CD88" s="115">
        <v>0</v>
      </c>
      <c r="CE88" s="115">
        <v>0</v>
      </c>
      <c r="CF88" s="115">
        <v>0</v>
      </c>
      <c r="CG88" s="115">
        <v>0</v>
      </c>
      <c r="CH88" s="115">
        <v>0</v>
      </c>
      <c r="CI88" s="115">
        <v>0</v>
      </c>
      <c r="CJ88" s="115">
        <v>0</v>
      </c>
      <c r="CK88" s="115">
        <v>0</v>
      </c>
      <c r="CL88" s="115">
        <v>0</v>
      </c>
      <c r="CM88" s="115">
        <v>0</v>
      </c>
      <c r="CN88" s="115">
        <v>0</v>
      </c>
      <c r="CO88" s="115">
        <v>0</v>
      </c>
      <c r="CP88" s="115">
        <v>0</v>
      </c>
      <c r="CQ88" s="115">
        <v>0</v>
      </c>
      <c r="CR88" s="115">
        <v>0</v>
      </c>
      <c r="CS88" s="115">
        <v>0</v>
      </c>
      <c r="CT88" s="115">
        <v>0</v>
      </c>
      <c r="CU88" s="115">
        <v>0</v>
      </c>
      <c r="CV88" s="115">
        <v>0</v>
      </c>
      <c r="CW88" s="115">
        <v>0</v>
      </c>
      <c r="CX88" s="115">
        <v>0</v>
      </c>
      <c r="CY88" s="115">
        <v>0</v>
      </c>
      <c r="CZ88" s="115">
        <v>0</v>
      </c>
      <c r="DA88" s="115">
        <v>0</v>
      </c>
      <c r="DB88" s="115">
        <v>0</v>
      </c>
      <c r="DC88" s="115">
        <v>0</v>
      </c>
      <c r="DD88" s="115">
        <v>0</v>
      </c>
      <c r="DE88" s="115">
        <v>0</v>
      </c>
      <c r="DF88" s="115">
        <v>0</v>
      </c>
      <c r="DG88" s="115">
        <v>0</v>
      </c>
      <c r="DH88" s="115">
        <v>0</v>
      </c>
      <c r="DI88" s="115">
        <v>0</v>
      </c>
      <c r="DJ88" s="115">
        <v>0</v>
      </c>
      <c r="DK88" s="115">
        <v>0</v>
      </c>
      <c r="DL88" s="115">
        <v>0</v>
      </c>
      <c r="DM88" s="115">
        <v>0</v>
      </c>
      <c r="DN88" s="115">
        <v>0</v>
      </c>
      <c r="DO88" s="115">
        <v>0</v>
      </c>
      <c r="DP88" s="115">
        <v>0</v>
      </c>
      <c r="DQ88" s="115">
        <v>0</v>
      </c>
      <c r="DR88" s="115">
        <v>0</v>
      </c>
      <c r="DS88" s="115">
        <v>0</v>
      </c>
      <c r="DT88" s="115">
        <v>0</v>
      </c>
      <c r="DU88" s="115">
        <v>0</v>
      </c>
      <c r="DV88" s="115">
        <v>0</v>
      </c>
      <c r="DW88" s="115">
        <v>0</v>
      </c>
      <c r="DX88" s="115">
        <v>0</v>
      </c>
      <c r="DY88" s="115">
        <v>0</v>
      </c>
      <c r="DZ88" s="115">
        <v>0</v>
      </c>
      <c r="EA88" s="115">
        <v>0</v>
      </c>
      <c r="EB88" s="115">
        <v>0</v>
      </c>
      <c r="EC88" s="115">
        <v>0</v>
      </c>
      <c r="ED88" s="115">
        <v>0</v>
      </c>
      <c r="EE88" s="115">
        <v>0</v>
      </c>
      <c r="EF88" s="115">
        <v>0</v>
      </c>
      <c r="EG88" s="115">
        <v>0</v>
      </c>
      <c r="EH88" s="115">
        <v>0</v>
      </c>
      <c r="EI88" s="115">
        <v>0</v>
      </c>
      <c r="EJ88" s="115">
        <v>0</v>
      </c>
      <c r="EK88" s="115">
        <v>0</v>
      </c>
      <c r="EL88" s="115">
        <v>0</v>
      </c>
      <c r="EM88" s="115">
        <v>0</v>
      </c>
      <c r="EN88" s="115">
        <v>0</v>
      </c>
      <c r="EO88" s="115">
        <v>0</v>
      </c>
      <c r="EP88" s="115">
        <v>0</v>
      </c>
      <c r="EQ88" s="115">
        <v>0</v>
      </c>
      <c r="ER88" s="115">
        <v>0</v>
      </c>
      <c r="ES88" s="115">
        <v>0</v>
      </c>
      <c r="ET88" s="115">
        <v>0</v>
      </c>
      <c r="EU88" s="115">
        <v>0</v>
      </c>
      <c r="EV88" s="115">
        <v>0</v>
      </c>
      <c r="EW88" s="115">
        <v>0</v>
      </c>
      <c r="EX88" s="115">
        <v>0</v>
      </c>
      <c r="EY88" s="115">
        <v>0</v>
      </c>
      <c r="EZ88" s="115">
        <v>0</v>
      </c>
      <c r="FA88" s="115">
        <v>0</v>
      </c>
      <c r="FB88" s="115">
        <v>0</v>
      </c>
      <c r="FC88" s="115">
        <v>0</v>
      </c>
      <c r="FD88" s="115">
        <v>0</v>
      </c>
      <c r="FE88" s="115">
        <v>0</v>
      </c>
      <c r="FF88" s="115">
        <v>0</v>
      </c>
      <c r="FG88" s="115">
        <v>0</v>
      </c>
      <c r="FH88" s="115">
        <v>0</v>
      </c>
      <c r="FI88" s="115">
        <v>0</v>
      </c>
      <c r="FJ88" s="115">
        <v>0</v>
      </c>
      <c r="FK88" s="115">
        <v>0</v>
      </c>
      <c r="FL88" s="115">
        <v>0</v>
      </c>
      <c r="FM88" s="115">
        <v>0</v>
      </c>
      <c r="FN88" s="115">
        <v>0</v>
      </c>
      <c r="FO88" s="115">
        <v>0</v>
      </c>
      <c r="FP88" s="115">
        <v>0</v>
      </c>
      <c r="FQ88" s="115">
        <v>0</v>
      </c>
      <c r="FR88" s="115">
        <v>0</v>
      </c>
      <c r="FS88" s="115">
        <v>0</v>
      </c>
      <c r="FT88" s="115">
        <v>0</v>
      </c>
      <c r="FU88" s="115">
        <v>0</v>
      </c>
      <c r="FV88" s="115">
        <v>0</v>
      </c>
      <c r="FW88" s="115">
        <v>0</v>
      </c>
      <c r="FX88" s="115">
        <v>0</v>
      </c>
      <c r="FY88" s="115">
        <v>0</v>
      </c>
      <c r="FZ88" s="115">
        <v>0</v>
      </c>
      <c r="GA88" s="115">
        <v>0</v>
      </c>
      <c r="GB88" s="115">
        <v>0</v>
      </c>
      <c r="GC88" s="115">
        <v>0</v>
      </c>
      <c r="GD88" s="115">
        <v>0</v>
      </c>
      <c r="GE88" s="115">
        <v>0</v>
      </c>
      <c r="GF88" s="115">
        <v>0</v>
      </c>
      <c r="GG88" s="115">
        <v>0</v>
      </c>
      <c r="GH88" s="115">
        <v>0</v>
      </c>
      <c r="GI88" s="115">
        <v>0</v>
      </c>
      <c r="GJ88" s="115">
        <v>0</v>
      </c>
      <c r="GK88" s="115">
        <v>0</v>
      </c>
      <c r="GL88" s="115">
        <v>0</v>
      </c>
      <c r="GM88" s="115">
        <v>0</v>
      </c>
      <c r="GN88" s="115">
        <v>0</v>
      </c>
      <c r="GO88" s="115">
        <v>0</v>
      </c>
      <c r="GP88" s="115">
        <v>0</v>
      </c>
      <c r="GQ88" s="115">
        <v>0</v>
      </c>
      <c r="GR88" s="115">
        <v>0</v>
      </c>
      <c r="GS88" s="115">
        <v>0</v>
      </c>
      <c r="GT88" s="115">
        <v>0</v>
      </c>
      <c r="GU88" s="115">
        <v>0</v>
      </c>
      <c r="GV88" s="115">
        <v>0</v>
      </c>
      <c r="GW88" s="115">
        <v>0</v>
      </c>
      <c r="GX88" s="115">
        <v>0</v>
      </c>
      <c r="GY88" s="115">
        <v>0</v>
      </c>
      <c r="GZ88" s="115">
        <v>0</v>
      </c>
      <c r="HA88" s="115">
        <v>0</v>
      </c>
      <c r="HB88" s="115">
        <v>0</v>
      </c>
      <c r="HC88" s="115">
        <v>0</v>
      </c>
      <c r="HD88" s="115">
        <v>0</v>
      </c>
      <c r="HE88" s="115">
        <v>0</v>
      </c>
      <c r="HF88" s="115">
        <v>0</v>
      </c>
      <c r="HG88" s="115">
        <v>0</v>
      </c>
      <c r="HH88" s="115">
        <v>0</v>
      </c>
      <c r="HI88" s="115">
        <v>0</v>
      </c>
    </row>
    <row r="89" spans="1:217" s="109" customFormat="1" x14ac:dyDescent="0.2">
      <c r="A89" s="113" t="s">
        <v>128</v>
      </c>
      <c r="B89" s="114">
        <v>0</v>
      </c>
      <c r="C89" s="114">
        <v>0</v>
      </c>
      <c r="D89" s="115">
        <v>0</v>
      </c>
      <c r="E89" s="115">
        <v>0</v>
      </c>
      <c r="F89" s="115">
        <v>0</v>
      </c>
      <c r="G89" s="115">
        <v>0</v>
      </c>
      <c r="H89" s="115">
        <v>0</v>
      </c>
      <c r="I89" s="115">
        <v>0</v>
      </c>
      <c r="J89" s="115">
        <v>0</v>
      </c>
      <c r="K89" s="115">
        <v>0</v>
      </c>
      <c r="L89" s="115">
        <v>0</v>
      </c>
      <c r="M89" s="115">
        <v>0</v>
      </c>
      <c r="N89" s="115">
        <v>0</v>
      </c>
      <c r="O89" s="115">
        <v>0</v>
      </c>
      <c r="P89" s="115">
        <v>0</v>
      </c>
      <c r="Q89" s="115">
        <v>0</v>
      </c>
      <c r="R89" s="115">
        <v>0</v>
      </c>
      <c r="S89" s="115">
        <v>0</v>
      </c>
      <c r="T89" s="115">
        <v>0</v>
      </c>
      <c r="U89" s="115">
        <v>0</v>
      </c>
      <c r="V89" s="115">
        <v>0</v>
      </c>
      <c r="W89" s="115">
        <v>0</v>
      </c>
      <c r="X89" s="115">
        <v>0</v>
      </c>
      <c r="Y89" s="115">
        <v>0</v>
      </c>
      <c r="Z89" s="115">
        <v>0</v>
      </c>
      <c r="AA89" s="115">
        <v>0</v>
      </c>
      <c r="AB89" s="115">
        <v>0</v>
      </c>
      <c r="AC89" s="115">
        <v>0</v>
      </c>
      <c r="AD89" s="115">
        <v>0</v>
      </c>
      <c r="AE89" s="115">
        <v>0</v>
      </c>
      <c r="AF89" s="115">
        <v>0</v>
      </c>
      <c r="AG89" s="115">
        <v>0</v>
      </c>
      <c r="AH89" s="115">
        <v>0</v>
      </c>
      <c r="AI89" s="115">
        <v>0</v>
      </c>
      <c r="AJ89" s="115"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v>0</v>
      </c>
      <c r="AR89" s="115">
        <v>0</v>
      </c>
      <c r="AS89" s="115">
        <v>0</v>
      </c>
      <c r="AT89" s="115">
        <v>0</v>
      </c>
      <c r="AU89" s="115">
        <v>0</v>
      </c>
      <c r="AV89" s="115">
        <v>0</v>
      </c>
      <c r="AW89" s="115">
        <v>0</v>
      </c>
      <c r="AX89" s="115">
        <v>0</v>
      </c>
      <c r="AY89" s="115">
        <v>0</v>
      </c>
      <c r="AZ89" s="115">
        <v>0</v>
      </c>
      <c r="BA89" s="115">
        <v>0</v>
      </c>
      <c r="BB89" s="115">
        <v>0</v>
      </c>
      <c r="BC89" s="115">
        <v>0</v>
      </c>
      <c r="BD89" s="115">
        <v>0</v>
      </c>
      <c r="BE89" s="115">
        <v>0</v>
      </c>
      <c r="BF89" s="115">
        <v>0</v>
      </c>
      <c r="BG89" s="115">
        <v>0</v>
      </c>
      <c r="BH89" s="115">
        <v>0</v>
      </c>
      <c r="BI89" s="115">
        <v>0</v>
      </c>
      <c r="BJ89" s="115">
        <v>0</v>
      </c>
      <c r="BK89" s="115">
        <v>0</v>
      </c>
      <c r="BL89" s="115">
        <v>0</v>
      </c>
      <c r="BM89" s="115">
        <v>0</v>
      </c>
      <c r="BN89" s="115">
        <v>0</v>
      </c>
      <c r="BO89" s="115">
        <v>0</v>
      </c>
      <c r="BP89" s="115">
        <v>0</v>
      </c>
      <c r="BQ89" s="115">
        <v>0</v>
      </c>
      <c r="BR89" s="115">
        <v>0</v>
      </c>
      <c r="BS89" s="115">
        <v>0</v>
      </c>
      <c r="BT89" s="115">
        <v>0</v>
      </c>
      <c r="BU89" s="115">
        <v>0</v>
      </c>
      <c r="BV89" s="115">
        <v>0</v>
      </c>
      <c r="BW89" s="115">
        <v>0</v>
      </c>
      <c r="BX89" s="115">
        <v>0</v>
      </c>
      <c r="BY89" s="115">
        <v>0</v>
      </c>
      <c r="BZ89" s="115">
        <v>0</v>
      </c>
      <c r="CA89" s="115">
        <v>0</v>
      </c>
      <c r="CB89" s="115">
        <v>0</v>
      </c>
      <c r="CC89" s="115">
        <v>0</v>
      </c>
      <c r="CD89" s="115">
        <v>0</v>
      </c>
      <c r="CE89" s="115">
        <v>0</v>
      </c>
      <c r="CF89" s="115">
        <v>0</v>
      </c>
      <c r="CG89" s="115">
        <v>0</v>
      </c>
      <c r="CH89" s="115">
        <v>0</v>
      </c>
      <c r="CI89" s="115">
        <v>0</v>
      </c>
      <c r="CJ89" s="115">
        <v>0</v>
      </c>
      <c r="CK89" s="115">
        <v>0</v>
      </c>
      <c r="CL89" s="115">
        <v>0</v>
      </c>
      <c r="CM89" s="115">
        <v>0</v>
      </c>
      <c r="CN89" s="115">
        <v>0</v>
      </c>
      <c r="CO89" s="115">
        <v>0</v>
      </c>
      <c r="CP89" s="115">
        <v>0</v>
      </c>
      <c r="CQ89" s="115">
        <v>0</v>
      </c>
      <c r="CR89" s="115">
        <v>0</v>
      </c>
      <c r="CS89" s="115">
        <v>0</v>
      </c>
      <c r="CT89" s="115">
        <v>0</v>
      </c>
      <c r="CU89" s="115">
        <v>0</v>
      </c>
      <c r="CV89" s="115">
        <v>0</v>
      </c>
      <c r="CW89" s="115">
        <v>0</v>
      </c>
      <c r="CX89" s="115">
        <v>0</v>
      </c>
      <c r="CY89" s="115">
        <v>0</v>
      </c>
      <c r="CZ89" s="115">
        <v>0</v>
      </c>
      <c r="DA89" s="115">
        <v>0</v>
      </c>
      <c r="DB89" s="115">
        <v>0</v>
      </c>
      <c r="DC89" s="115">
        <v>0</v>
      </c>
      <c r="DD89" s="115">
        <v>0</v>
      </c>
      <c r="DE89" s="115">
        <v>0</v>
      </c>
      <c r="DF89" s="115">
        <v>0</v>
      </c>
      <c r="DG89" s="115">
        <v>0</v>
      </c>
      <c r="DH89" s="115">
        <v>0</v>
      </c>
      <c r="DI89" s="115">
        <v>0</v>
      </c>
      <c r="DJ89" s="115">
        <v>0</v>
      </c>
      <c r="DK89" s="115">
        <v>0</v>
      </c>
      <c r="DL89" s="115">
        <v>0</v>
      </c>
      <c r="DM89" s="115">
        <v>0</v>
      </c>
      <c r="DN89" s="115">
        <v>0</v>
      </c>
      <c r="DO89" s="115">
        <v>0</v>
      </c>
      <c r="DP89" s="115">
        <v>0</v>
      </c>
      <c r="DQ89" s="115">
        <v>0</v>
      </c>
      <c r="DR89" s="115">
        <v>0</v>
      </c>
      <c r="DS89" s="115">
        <v>0</v>
      </c>
      <c r="DT89" s="115">
        <v>0</v>
      </c>
      <c r="DU89" s="115">
        <v>0</v>
      </c>
      <c r="DV89" s="115">
        <v>0</v>
      </c>
      <c r="DW89" s="115">
        <v>0</v>
      </c>
      <c r="DX89" s="115">
        <v>0</v>
      </c>
      <c r="DY89" s="115">
        <v>0</v>
      </c>
      <c r="DZ89" s="115">
        <v>0</v>
      </c>
      <c r="EA89" s="115">
        <v>0</v>
      </c>
      <c r="EB89" s="115">
        <v>0</v>
      </c>
      <c r="EC89" s="115">
        <v>0</v>
      </c>
      <c r="ED89" s="115">
        <v>0</v>
      </c>
      <c r="EE89" s="115">
        <v>0</v>
      </c>
      <c r="EF89" s="115">
        <v>0</v>
      </c>
      <c r="EG89" s="115">
        <v>0</v>
      </c>
      <c r="EH89" s="115">
        <v>0</v>
      </c>
      <c r="EI89" s="115">
        <v>0</v>
      </c>
      <c r="EJ89" s="115">
        <v>0</v>
      </c>
      <c r="EK89" s="115">
        <v>0</v>
      </c>
      <c r="EL89" s="115">
        <v>0</v>
      </c>
      <c r="EM89" s="115">
        <v>0</v>
      </c>
      <c r="EN89" s="115">
        <v>0</v>
      </c>
      <c r="EO89" s="115">
        <v>0</v>
      </c>
      <c r="EP89" s="115">
        <v>0</v>
      </c>
      <c r="EQ89" s="115">
        <v>0</v>
      </c>
      <c r="ER89" s="115">
        <v>0</v>
      </c>
      <c r="ES89" s="115">
        <v>0</v>
      </c>
      <c r="ET89" s="115">
        <v>0</v>
      </c>
      <c r="EU89" s="115">
        <v>0</v>
      </c>
      <c r="EV89" s="115">
        <v>0</v>
      </c>
      <c r="EW89" s="115">
        <v>0</v>
      </c>
      <c r="EX89" s="115">
        <v>0</v>
      </c>
      <c r="EY89" s="115">
        <v>0</v>
      </c>
      <c r="EZ89" s="115">
        <v>0</v>
      </c>
      <c r="FA89" s="115">
        <v>0</v>
      </c>
      <c r="FB89" s="115">
        <v>0</v>
      </c>
      <c r="FC89" s="115">
        <v>0</v>
      </c>
      <c r="FD89" s="115">
        <v>0</v>
      </c>
      <c r="FE89" s="115">
        <v>0</v>
      </c>
      <c r="FF89" s="115">
        <v>0</v>
      </c>
      <c r="FG89" s="115">
        <v>0</v>
      </c>
      <c r="FH89" s="115">
        <v>0</v>
      </c>
      <c r="FI89" s="115">
        <v>0</v>
      </c>
      <c r="FJ89" s="115">
        <v>0</v>
      </c>
      <c r="FK89" s="115">
        <v>0</v>
      </c>
      <c r="FL89" s="115">
        <v>0</v>
      </c>
      <c r="FM89" s="115">
        <v>0</v>
      </c>
      <c r="FN89" s="115">
        <v>0</v>
      </c>
      <c r="FO89" s="115">
        <v>0</v>
      </c>
      <c r="FP89" s="115">
        <v>0</v>
      </c>
      <c r="FQ89" s="115">
        <v>0</v>
      </c>
      <c r="FR89" s="115">
        <v>0</v>
      </c>
      <c r="FS89" s="115">
        <v>0</v>
      </c>
      <c r="FT89" s="115">
        <v>0</v>
      </c>
      <c r="FU89" s="115">
        <v>0</v>
      </c>
      <c r="FV89" s="115">
        <v>0</v>
      </c>
      <c r="FW89" s="115">
        <v>0</v>
      </c>
      <c r="FX89" s="115">
        <v>0</v>
      </c>
      <c r="FY89" s="115">
        <v>0</v>
      </c>
      <c r="FZ89" s="115">
        <v>0</v>
      </c>
      <c r="GA89" s="115">
        <v>0</v>
      </c>
      <c r="GB89" s="115">
        <v>0</v>
      </c>
      <c r="GC89" s="115">
        <v>0</v>
      </c>
      <c r="GD89" s="115">
        <v>0</v>
      </c>
      <c r="GE89" s="115">
        <v>0</v>
      </c>
      <c r="GF89" s="115">
        <v>0</v>
      </c>
      <c r="GG89" s="115">
        <v>0</v>
      </c>
      <c r="GH89" s="115">
        <v>0</v>
      </c>
      <c r="GI89" s="115">
        <v>0</v>
      </c>
      <c r="GJ89" s="115">
        <v>0</v>
      </c>
      <c r="GK89" s="115">
        <v>0</v>
      </c>
      <c r="GL89" s="115">
        <v>0</v>
      </c>
      <c r="GM89" s="115">
        <v>0</v>
      </c>
      <c r="GN89" s="115">
        <v>0</v>
      </c>
      <c r="GO89" s="115">
        <v>0</v>
      </c>
      <c r="GP89" s="115">
        <v>0</v>
      </c>
      <c r="GQ89" s="115">
        <v>0</v>
      </c>
      <c r="GR89" s="115">
        <v>0</v>
      </c>
      <c r="GS89" s="115">
        <v>0</v>
      </c>
      <c r="GT89" s="115">
        <v>0</v>
      </c>
      <c r="GU89" s="115">
        <v>0</v>
      </c>
      <c r="GV89" s="115">
        <v>0</v>
      </c>
      <c r="GW89" s="115">
        <v>0</v>
      </c>
      <c r="GX89" s="115">
        <v>0</v>
      </c>
      <c r="GY89" s="115">
        <v>0</v>
      </c>
      <c r="GZ89" s="115">
        <v>0</v>
      </c>
      <c r="HA89" s="115">
        <v>0</v>
      </c>
      <c r="HB89" s="115">
        <v>0</v>
      </c>
      <c r="HC89" s="115">
        <v>0</v>
      </c>
      <c r="HD89" s="115">
        <v>0</v>
      </c>
      <c r="HE89" s="115">
        <v>0</v>
      </c>
      <c r="HF89" s="115">
        <v>0</v>
      </c>
      <c r="HG89" s="115">
        <v>0</v>
      </c>
      <c r="HH89" s="115">
        <v>0</v>
      </c>
      <c r="HI89" s="115">
        <v>0</v>
      </c>
    </row>
    <row r="91" spans="1:217" s="22" customFormat="1" x14ac:dyDescent="0.2">
      <c r="A91" s="34" t="s">
        <v>129</v>
      </c>
      <c r="B91" s="83">
        <f>IFERROR(VLOOKUP(B$7,'CMM4 - FINAN'!$A:$F,4,0),0)</f>
        <v>0</v>
      </c>
      <c r="C91" s="83">
        <f>IFERROR(VLOOKUP(C$7,'CMM4 - FINAN'!$A:$F,4,0),0)</f>
        <v>0</v>
      </c>
      <c r="D91" s="83">
        <f>IFERROR(VLOOKUP(D$7,'CMM4 - FINAN'!$A:$F,4,0),0)</f>
        <v>0</v>
      </c>
      <c r="E91" s="83">
        <f>IFERROR(VLOOKUP(E$7,'CMM4 - FINAN'!$A:$F,4,0),0)</f>
        <v>0</v>
      </c>
      <c r="F91" s="83">
        <f>IFERROR(VLOOKUP(F$7,'CMM4 - FINAN'!$A:$F,4,0),0)</f>
        <v>0</v>
      </c>
      <c r="G91" s="83">
        <f>IFERROR(VLOOKUP(G$7,'CMM4 - FINAN'!$A:$F,4,0),0)</f>
        <v>0</v>
      </c>
      <c r="H91" s="83">
        <f>IFERROR(VLOOKUP(H$7,'CMM4 - FINAN'!$A:$F,4,0),0)</f>
        <v>0</v>
      </c>
      <c r="I91" s="83">
        <f>IFERROR(VLOOKUP(I$7,'CMM4 - FINAN'!$A:$F,4,0),0)</f>
        <v>0</v>
      </c>
      <c r="J91" s="83">
        <f>IFERROR(VLOOKUP(J$7,'CMM4 - FINAN'!$A:$F,4,0),0)</f>
        <v>0</v>
      </c>
      <c r="K91" s="83">
        <f>IFERROR(VLOOKUP(K$7,'CMM4 - FINAN'!$A:$F,4,0),0)</f>
        <v>0</v>
      </c>
      <c r="L91" s="83">
        <f>IFERROR(VLOOKUP(L$7,'CMM4 - FINAN'!$A:$F,4,0),0)</f>
        <v>0</v>
      </c>
      <c r="M91" s="83">
        <f>IFERROR(VLOOKUP(M$7,'CMM4 - FINAN'!$A:$F,4,0),0)</f>
        <v>0</v>
      </c>
      <c r="N91" s="83">
        <f>IFERROR(VLOOKUP(N$7,'CMM4 - FINAN'!$A:$F,4,0),0)</f>
        <v>0</v>
      </c>
      <c r="O91" s="83">
        <f>IFERROR(VLOOKUP(O$7,'CMM4 - FINAN'!$A:$F,4,0),0)</f>
        <v>0</v>
      </c>
      <c r="P91" s="83">
        <f>IFERROR(VLOOKUP(P$7,'CMM4 - FINAN'!$A:$F,4,0),0)</f>
        <v>0</v>
      </c>
      <c r="Q91" s="83">
        <f>IFERROR(VLOOKUP(Q$7,'CMM4 - FINAN'!$A:$F,4,0),0)</f>
        <v>0</v>
      </c>
      <c r="R91" s="83">
        <f>IFERROR(VLOOKUP(R$7,'CMM4 - FINAN'!$A:$F,4,0),0)</f>
        <v>0</v>
      </c>
      <c r="S91" s="83">
        <f>IFERROR(VLOOKUP(S$7,'CMM4 - FINAN'!$A:$F,4,0),0)</f>
        <v>0</v>
      </c>
      <c r="T91" s="83">
        <f>IFERROR(VLOOKUP(T$7,'CMM4 - FINAN'!$A:$F,4,0),0)</f>
        <v>0</v>
      </c>
      <c r="U91" s="83">
        <f>IFERROR(VLOOKUP(U$7,'CMM4 - FINAN'!$A:$F,4,0),0)</f>
        <v>0</v>
      </c>
      <c r="V91" s="83">
        <f>IFERROR(VLOOKUP(V$7,'CMM4 - FINAN'!$A:$F,4,0),0)</f>
        <v>0</v>
      </c>
      <c r="W91" s="83">
        <f>IFERROR(VLOOKUP(W$7,'CMM4 - FINAN'!$A:$F,4,0),0)</f>
        <v>0</v>
      </c>
      <c r="X91" s="83">
        <f>IFERROR(VLOOKUP(X$7,'CMM4 - FINAN'!$A:$F,4,0),0)</f>
        <v>0</v>
      </c>
      <c r="Y91" s="83">
        <f>IFERROR(VLOOKUP(Y$7,'CMM4 - FINAN'!$A:$F,4,0),0)</f>
        <v>0</v>
      </c>
      <c r="Z91" s="83">
        <f>IFERROR(VLOOKUP(Z$7,'CMM4 - FINAN'!$A:$F,4,0),0)</f>
        <v>41.13455621363827</v>
      </c>
      <c r="AA91" s="83">
        <f>IFERROR(VLOOKUP(AA$7,'CMM4 - FINAN'!$A:$F,4,0),0)</f>
        <v>41.13455621363827</v>
      </c>
      <c r="AB91" s="83">
        <f>IFERROR(VLOOKUP(AB$7,'CMM4 - FINAN'!$A:$F,4,0),0)</f>
        <v>41.13455621363827</v>
      </c>
      <c r="AC91" s="83">
        <f>IFERROR(VLOOKUP(AC$7,'CMM4 - FINAN'!$A:$F,4,0),0)</f>
        <v>41.13455621363827</v>
      </c>
      <c r="AD91" s="83">
        <f>IFERROR(VLOOKUP(AD$7,'CMM4 - FINAN'!$A:$F,4,0),0)</f>
        <v>41.13455621363827</v>
      </c>
      <c r="AE91" s="83">
        <f>IFERROR(VLOOKUP(AE$7,'CMM4 - FINAN'!$A:$F,4,0),0)</f>
        <v>41.13455621363827</v>
      </c>
      <c r="AF91" s="83">
        <f>IFERROR(VLOOKUP(AF$7,'CMM4 - FINAN'!$A:$F,4,0),0)</f>
        <v>41.13455621363827</v>
      </c>
      <c r="AG91" s="83">
        <f>IFERROR(VLOOKUP(AG$7,'CMM4 - FINAN'!$A:$F,4,0),0)</f>
        <v>41.13455621363827</v>
      </c>
      <c r="AH91" s="83">
        <f>IFERROR(VLOOKUP(AH$7,'CMM4 - FINAN'!$A:$F,4,0),0)</f>
        <v>41.13455621363827</v>
      </c>
      <c r="AI91" s="83">
        <f>IFERROR(VLOOKUP(AI$7,'CMM4 - FINAN'!$A:$F,4,0),0)</f>
        <v>41.13455621363827</v>
      </c>
      <c r="AJ91" s="83">
        <f>IFERROR(VLOOKUP(AJ$7,'CMM4 - FINAN'!$A:$F,4,0),0)</f>
        <v>41.13455621363827</v>
      </c>
      <c r="AK91" s="83">
        <f>IFERROR(VLOOKUP(AK$7,'CMM4 - FINAN'!$A:$F,4,0),0)</f>
        <v>41.13455621363827</v>
      </c>
      <c r="AL91" s="83">
        <f>IFERROR(VLOOKUP(AL$7,'CMM4 - FINAN'!$A:$F,4,0),0)</f>
        <v>41.13455621363827</v>
      </c>
      <c r="AM91" s="83">
        <f>IFERROR(VLOOKUP(AM$7,'CMM4 - FINAN'!$A:$F,4,0),0)</f>
        <v>41.13455621363827</v>
      </c>
      <c r="AN91" s="83">
        <f>IFERROR(VLOOKUP(AN$7,'CMM4 - FINAN'!$A:$F,4,0),0)</f>
        <v>41.13455621363827</v>
      </c>
      <c r="AO91" s="83">
        <f>IFERROR(VLOOKUP(AO$7,'CMM4 - FINAN'!$A:$F,4,0),0)</f>
        <v>41.13455621363827</v>
      </c>
      <c r="AP91" s="83">
        <f>IFERROR(VLOOKUP(AP$7,'CMM4 - FINAN'!$A:$F,4,0),0)</f>
        <v>41.13455621363827</v>
      </c>
      <c r="AQ91" s="83">
        <f>IFERROR(VLOOKUP(AQ$7,'CMM4 - FINAN'!$A:$F,4,0),0)</f>
        <v>41.13455621363827</v>
      </c>
      <c r="AR91" s="83">
        <f>IFERROR(VLOOKUP(AR$7,'CMM4 - FINAN'!$A:$F,4,0),0)</f>
        <v>41.13455621363827</v>
      </c>
      <c r="AS91" s="83">
        <f>IFERROR(VLOOKUP(AS$7,'CMM4 - FINAN'!$A:$F,4,0),0)</f>
        <v>41.13455621363827</v>
      </c>
      <c r="AT91" s="83">
        <f>IFERROR(VLOOKUP(AT$7,'CMM4 - FINAN'!$A:$F,4,0),0)</f>
        <v>41.13455621363827</v>
      </c>
      <c r="AU91" s="83">
        <f>IFERROR(VLOOKUP(AU$7,'CMM4 - FINAN'!$A:$F,4,0),0)</f>
        <v>41.13455621363827</v>
      </c>
      <c r="AV91" s="83">
        <f>IFERROR(VLOOKUP(AV$7,'CMM4 - FINAN'!$A:$F,4,0),0)</f>
        <v>41.13455621363827</v>
      </c>
      <c r="AW91" s="83">
        <f>IFERROR(VLOOKUP(AW$7,'CMM4 - FINAN'!$A:$F,4,0),0)</f>
        <v>41.13455621363827</v>
      </c>
      <c r="AX91" s="83">
        <f>IFERROR(VLOOKUP(AX$7,'CMM4 - FINAN'!$A:$F,4,0),0)</f>
        <v>41.13455621363827</v>
      </c>
      <c r="AY91" s="83">
        <f>IFERROR(VLOOKUP(AY$7,'CMM4 - FINAN'!$A:$F,4,0),0)</f>
        <v>41.13455621363827</v>
      </c>
      <c r="AZ91" s="83">
        <f>IFERROR(VLOOKUP(AZ$7,'CMM4 - FINAN'!$A:$F,4,0),0)</f>
        <v>41.13455621363827</v>
      </c>
      <c r="BA91" s="83">
        <f>IFERROR(VLOOKUP(BA$7,'CMM4 - FINAN'!$A:$F,4,0),0)</f>
        <v>41.13455621363827</v>
      </c>
      <c r="BB91" s="83">
        <f>IFERROR(VLOOKUP(BB$7,'CMM4 - FINAN'!$A:$F,4,0),0)</f>
        <v>41.13455621363827</v>
      </c>
      <c r="BC91" s="83">
        <f>IFERROR(VLOOKUP(BC$7,'CMM4 - FINAN'!$A:$F,4,0),0)</f>
        <v>41.13455621363827</v>
      </c>
      <c r="BD91" s="83">
        <f>IFERROR(VLOOKUP(BD$7,'CMM4 - FINAN'!$A:$F,4,0),0)</f>
        <v>41.13455621363827</v>
      </c>
      <c r="BE91" s="83">
        <f>IFERROR(VLOOKUP(BE$7,'CMM4 - FINAN'!$A:$F,4,0),0)</f>
        <v>41.13455621363827</v>
      </c>
      <c r="BF91" s="83">
        <f>IFERROR(VLOOKUP(BF$7,'CMM4 - FINAN'!$A:$F,4,0),0)</f>
        <v>41.13455621363827</v>
      </c>
      <c r="BG91" s="83">
        <f>IFERROR(VLOOKUP(BG$7,'CMM4 - FINAN'!$A:$F,4,0),0)</f>
        <v>41.13455621363827</v>
      </c>
      <c r="BH91" s="83">
        <f>IFERROR(VLOOKUP(BH$7,'CMM4 - FINAN'!$A:$F,4,0),0)</f>
        <v>41.13455621363827</v>
      </c>
      <c r="BI91" s="83">
        <f>IFERROR(VLOOKUP(BI$7,'CMM4 - FINAN'!$A:$F,4,0),0)</f>
        <v>41.13455621363827</v>
      </c>
      <c r="BJ91" s="83">
        <f>IFERROR(VLOOKUP(BJ$7,'CMM4 - FINAN'!$A:$F,4,0),0)</f>
        <v>41.13455621363827</v>
      </c>
      <c r="BK91" s="83">
        <f>IFERROR(VLOOKUP(BK$7,'CMM4 - FINAN'!$A:$F,4,0),0)</f>
        <v>41.13455621363827</v>
      </c>
      <c r="BL91" s="83">
        <f>IFERROR(VLOOKUP(BL$7,'CMM4 - FINAN'!$A:$F,4,0),0)</f>
        <v>41.13455621363827</v>
      </c>
      <c r="BM91" s="83">
        <f>IFERROR(VLOOKUP(BM$7,'CMM4 - FINAN'!$A:$F,4,0),0)</f>
        <v>41.13455621363827</v>
      </c>
      <c r="BN91" s="83">
        <f>IFERROR(VLOOKUP(BN$7,'CMM4 - FINAN'!$A:$F,4,0),0)</f>
        <v>41.13455621363827</v>
      </c>
      <c r="BO91" s="83">
        <f>IFERROR(VLOOKUP(BO$7,'CMM4 - FINAN'!$A:$F,4,0),0)</f>
        <v>41.13455621363827</v>
      </c>
      <c r="BP91" s="83">
        <f>IFERROR(VLOOKUP(BP$7,'CMM4 - FINAN'!$A:$F,4,0),0)</f>
        <v>41.13455621363827</v>
      </c>
      <c r="BQ91" s="83">
        <f>IFERROR(VLOOKUP(BQ$7,'CMM4 - FINAN'!$A:$F,4,0),0)</f>
        <v>41.13455621363827</v>
      </c>
      <c r="BR91" s="83">
        <f>IFERROR(VLOOKUP(BR$7,'CMM4 - FINAN'!$A:$F,4,0),0)</f>
        <v>41.13455621363827</v>
      </c>
      <c r="BS91" s="83">
        <f>IFERROR(VLOOKUP(BS$7,'CMM4 - FINAN'!$A:$F,4,0),0)</f>
        <v>41.13455621363827</v>
      </c>
      <c r="BT91" s="83">
        <f>IFERROR(VLOOKUP(BT$7,'CMM4 - FINAN'!$A:$F,4,0),0)</f>
        <v>41.13455621363827</v>
      </c>
      <c r="BU91" s="83">
        <f>IFERROR(VLOOKUP(BU$7,'CMM4 - FINAN'!$A:$F,4,0),0)</f>
        <v>41.13455621363827</v>
      </c>
      <c r="BV91" s="83">
        <f>IFERROR(VLOOKUP(BV$7,'CMM4 - FINAN'!$A:$F,4,0),0)</f>
        <v>41.13455621363827</v>
      </c>
      <c r="BW91" s="83">
        <f>IFERROR(VLOOKUP(BW$7,'CMM4 - FINAN'!$A:$F,4,0),0)</f>
        <v>41.13455621363827</v>
      </c>
      <c r="BX91" s="83">
        <f>IFERROR(VLOOKUP(BX$7,'CMM4 - FINAN'!$A:$F,4,0),0)</f>
        <v>41.13455621363827</v>
      </c>
      <c r="BY91" s="83">
        <f>IFERROR(VLOOKUP(BY$7,'CMM4 - FINAN'!$A:$F,4,0),0)</f>
        <v>41.13455621363827</v>
      </c>
      <c r="BZ91" s="83">
        <f>IFERROR(VLOOKUP(BZ$7,'CMM4 - FINAN'!$A:$F,4,0),0)</f>
        <v>41.13455621363827</v>
      </c>
      <c r="CA91" s="83">
        <f>IFERROR(VLOOKUP(CA$7,'CMM4 - FINAN'!$A:$F,4,0),0)</f>
        <v>41.13455621363827</v>
      </c>
      <c r="CB91" s="83">
        <f>IFERROR(VLOOKUP(CB$7,'CMM4 - FINAN'!$A:$F,4,0),0)</f>
        <v>41.13455621363827</v>
      </c>
      <c r="CC91" s="83">
        <f>IFERROR(VLOOKUP(CC$7,'CMM4 - FINAN'!$A:$F,4,0),0)</f>
        <v>41.13455621363827</v>
      </c>
      <c r="CD91" s="83">
        <f>IFERROR(VLOOKUP(CD$7,'CMM4 - FINAN'!$A:$F,4,0),0)</f>
        <v>41.13455621363827</v>
      </c>
      <c r="CE91" s="83">
        <f>IFERROR(VLOOKUP(CE$7,'CMM4 - FINAN'!$A:$F,4,0),0)</f>
        <v>41.13455621363827</v>
      </c>
      <c r="CF91" s="83">
        <f>IFERROR(VLOOKUP(CF$7,'CMM4 - FINAN'!$A:$F,4,0),0)</f>
        <v>41.13455621363827</v>
      </c>
      <c r="CG91" s="83">
        <f>IFERROR(VLOOKUP(CG$7,'CMM4 - FINAN'!$A:$F,4,0),0)</f>
        <v>41.13455621363827</v>
      </c>
      <c r="CH91" s="83">
        <f>IFERROR(VLOOKUP(CH$7,'CMM4 - FINAN'!$A:$F,4,0),0)</f>
        <v>41.13455621363827</v>
      </c>
      <c r="CI91" s="83">
        <f>IFERROR(VLOOKUP(CI$7,'CMM4 - FINAN'!$A:$F,4,0),0)</f>
        <v>41.13455621363827</v>
      </c>
      <c r="CJ91" s="83">
        <f>IFERROR(VLOOKUP(CJ$7,'CMM4 - FINAN'!$A:$F,4,0),0)</f>
        <v>41.13455621363827</v>
      </c>
      <c r="CK91" s="83">
        <f>IFERROR(VLOOKUP(CK$7,'CMM4 - FINAN'!$A:$F,4,0),0)</f>
        <v>41.13455621363827</v>
      </c>
      <c r="CL91" s="83">
        <f>IFERROR(VLOOKUP(CL$7,'CMM4 - FINAN'!$A:$F,4,0),0)</f>
        <v>41.13455621363827</v>
      </c>
      <c r="CM91" s="83">
        <f>IFERROR(VLOOKUP(CM$7,'CMM4 - FINAN'!$A:$F,4,0),0)</f>
        <v>41.13455621363827</v>
      </c>
      <c r="CN91" s="83">
        <f>IFERROR(VLOOKUP(CN$7,'CMM4 - FINAN'!$A:$F,4,0),0)</f>
        <v>41.13455621363827</v>
      </c>
      <c r="CO91" s="83">
        <f>IFERROR(VLOOKUP(CO$7,'CMM4 - FINAN'!$A:$F,4,0),0)</f>
        <v>41.13455621363827</v>
      </c>
      <c r="CP91" s="83">
        <f>IFERROR(VLOOKUP(CP$7,'CMM4 - FINAN'!$A:$F,4,0),0)</f>
        <v>41.13455621363827</v>
      </c>
      <c r="CQ91" s="83">
        <f>IFERROR(VLOOKUP(CQ$7,'CMM4 - FINAN'!$A:$F,4,0),0)</f>
        <v>41.13455621363827</v>
      </c>
      <c r="CR91" s="83">
        <f>IFERROR(VLOOKUP(CR$7,'CMM4 - FINAN'!$A:$F,4,0),0)</f>
        <v>41.13455621363827</v>
      </c>
      <c r="CS91" s="83">
        <f>IFERROR(VLOOKUP(CS$7,'CMM4 - FINAN'!$A:$F,4,0),0)</f>
        <v>41.13455621363827</v>
      </c>
      <c r="CT91" s="83">
        <f>IFERROR(VLOOKUP(CT$7,'CMM4 - FINAN'!$A:$F,4,0),0)</f>
        <v>41.13455621363827</v>
      </c>
      <c r="CU91" s="83">
        <f>IFERROR(VLOOKUP(CU$7,'CMM4 - FINAN'!$A:$F,4,0),0)</f>
        <v>41.13455621363827</v>
      </c>
      <c r="CV91" s="83">
        <f>IFERROR(VLOOKUP(CV$7,'CMM4 - FINAN'!$A:$F,4,0),0)</f>
        <v>41.13455621363827</v>
      </c>
      <c r="CW91" s="83">
        <f>IFERROR(VLOOKUP(CW$7,'CMM4 - FINAN'!$A:$F,4,0),0)</f>
        <v>41.13455621363827</v>
      </c>
      <c r="CX91" s="83">
        <f>IFERROR(VLOOKUP(CX$7,'CMM4 - FINAN'!$A:$F,4,0),0)</f>
        <v>41.13455621363827</v>
      </c>
      <c r="CY91" s="83">
        <f>IFERROR(VLOOKUP(CY$7,'CMM4 - FINAN'!$A:$F,4,0),0)</f>
        <v>41.13455621363827</v>
      </c>
      <c r="CZ91" s="83">
        <f>IFERROR(VLOOKUP(CZ$7,'CMM4 - FINAN'!$A:$F,4,0),0)</f>
        <v>41.13455621363827</v>
      </c>
      <c r="DA91" s="83">
        <f>IFERROR(VLOOKUP(DA$7,'CMM4 - FINAN'!$A:$F,4,0),0)</f>
        <v>41.13455621363827</v>
      </c>
      <c r="DB91" s="83">
        <f>IFERROR(VLOOKUP(DB$7,'CMM4 - FINAN'!$A:$F,4,0),0)</f>
        <v>41.13455621363827</v>
      </c>
      <c r="DC91" s="83">
        <f>IFERROR(VLOOKUP(DC$7,'CMM4 - FINAN'!$A:$F,4,0),0)</f>
        <v>41.13455621363827</v>
      </c>
      <c r="DD91" s="83">
        <f>IFERROR(VLOOKUP(DD$7,'CMM4 - FINAN'!$A:$F,4,0),0)</f>
        <v>41.13455621363827</v>
      </c>
      <c r="DE91" s="83">
        <f>IFERROR(VLOOKUP(DE$7,'CMM4 - FINAN'!$A:$F,4,0),0)</f>
        <v>41.13455621363827</v>
      </c>
      <c r="DF91" s="83">
        <f>IFERROR(VLOOKUP(DF$7,'CMM4 - FINAN'!$A:$F,4,0),0)</f>
        <v>41.13455621363827</v>
      </c>
      <c r="DG91" s="83">
        <f>IFERROR(VLOOKUP(DG$7,'CMM4 - FINAN'!$A:$F,4,0),0)</f>
        <v>41.13455621363827</v>
      </c>
      <c r="DH91" s="83">
        <f>IFERROR(VLOOKUP(DH$7,'CMM4 - FINAN'!$A:$F,4,0),0)</f>
        <v>41.13455621363827</v>
      </c>
      <c r="DI91" s="83">
        <f>IFERROR(VLOOKUP(DI$7,'CMM4 - FINAN'!$A:$F,4,0),0)</f>
        <v>41.13455621363827</v>
      </c>
      <c r="DJ91" s="83">
        <f>IFERROR(VLOOKUP(DJ$7,'CMM4 - FINAN'!$A:$F,4,0),0)</f>
        <v>41.13455621363827</v>
      </c>
      <c r="DK91" s="83">
        <f>IFERROR(VLOOKUP(DK$7,'CMM4 - FINAN'!$A:$F,4,0),0)</f>
        <v>41.13455621363827</v>
      </c>
      <c r="DL91" s="83">
        <f>IFERROR(VLOOKUP(DL$7,'CMM4 - FINAN'!$A:$F,4,0),0)</f>
        <v>41.13455621363827</v>
      </c>
      <c r="DM91" s="83">
        <f>IFERROR(VLOOKUP(DM$7,'CMM4 - FINAN'!$A:$F,4,0),0)</f>
        <v>41.13455621363827</v>
      </c>
      <c r="DN91" s="83">
        <f>IFERROR(VLOOKUP(DN$7,'CMM4 - FINAN'!$A:$F,4,0),0)</f>
        <v>41.13455621363827</v>
      </c>
      <c r="DO91" s="83">
        <f>IFERROR(VLOOKUP(DO$7,'CMM4 - FINAN'!$A:$F,4,0),0)</f>
        <v>41.13455621363827</v>
      </c>
      <c r="DP91" s="83">
        <f>IFERROR(VLOOKUP(DP$7,'CMM4 - FINAN'!$A:$F,4,0),0)</f>
        <v>41.13455621363827</v>
      </c>
      <c r="DQ91" s="83">
        <f>IFERROR(VLOOKUP(DQ$7,'CMM4 - FINAN'!$A:$F,4,0),0)</f>
        <v>41.13455621363827</v>
      </c>
      <c r="DR91" s="83">
        <f>IFERROR(VLOOKUP(DR$7,'CMM4 - FINAN'!$A:$F,4,0),0)</f>
        <v>0</v>
      </c>
      <c r="DS91" s="83">
        <f>IFERROR(VLOOKUP(DS$7,'CMM4 - FINAN'!$A:$F,4,0),0)</f>
        <v>0</v>
      </c>
      <c r="DT91" s="83">
        <f>IFERROR(VLOOKUP(DT$7,'CMM4 - FINAN'!$A:$F,4,0),0)</f>
        <v>0</v>
      </c>
      <c r="DU91" s="83">
        <f>IFERROR(VLOOKUP(DU$7,'CMM4 - FINAN'!$A:$F,4,0),0)</f>
        <v>0</v>
      </c>
      <c r="DV91" s="83">
        <f>IFERROR(VLOOKUP(DV$7,'CMM4 - FINAN'!$A:$F,4,0),0)</f>
        <v>0</v>
      </c>
      <c r="DW91" s="83">
        <f>IFERROR(VLOOKUP(DW$7,'CMM4 - FINAN'!$A:$F,4,0),0)</f>
        <v>0</v>
      </c>
      <c r="DX91" s="83">
        <f>IFERROR(VLOOKUP(DX$7,'CMM4 - FINAN'!$A:$F,4,0),0)</f>
        <v>0</v>
      </c>
      <c r="DY91" s="83">
        <f>IFERROR(VLOOKUP(DY$7,'CMM4 - FINAN'!$A:$F,4,0),0)</f>
        <v>0</v>
      </c>
      <c r="DZ91" s="83">
        <f>IFERROR(VLOOKUP(DZ$7,'CMM4 - FINAN'!$A:$F,4,0),0)</f>
        <v>0</v>
      </c>
      <c r="EA91" s="83">
        <f>IFERROR(VLOOKUP(EA$7,'CMM4 - FINAN'!$A:$F,4,0),0)</f>
        <v>0</v>
      </c>
      <c r="EB91" s="83">
        <f>IFERROR(VLOOKUP(EB$7,'CMM4 - FINAN'!$A:$F,4,0),0)</f>
        <v>0</v>
      </c>
      <c r="EC91" s="83">
        <f>IFERROR(VLOOKUP(EC$7,'CMM4 - FINAN'!$A:$F,4,0),0)</f>
        <v>0</v>
      </c>
      <c r="ED91" s="83">
        <f>IFERROR(VLOOKUP(ED$7,'CMM4 - FINAN'!$A:$F,4,0),0)</f>
        <v>0</v>
      </c>
      <c r="EE91" s="83">
        <f>IFERROR(VLOOKUP(EE$7,'CMM4 - FINAN'!$A:$F,4,0),0)</f>
        <v>0</v>
      </c>
      <c r="EF91" s="83">
        <f>IFERROR(VLOOKUP(EF$7,'CMM4 - FINAN'!$A:$F,4,0),0)</f>
        <v>0</v>
      </c>
      <c r="EG91" s="83">
        <f>IFERROR(VLOOKUP(EG$7,'CMM4 - FINAN'!$A:$F,4,0),0)</f>
        <v>0</v>
      </c>
      <c r="EH91" s="83">
        <f>IFERROR(VLOOKUP(EH$7,'CMM4 - FINAN'!$A:$F,4,0),0)</f>
        <v>0</v>
      </c>
      <c r="EI91" s="83">
        <f>IFERROR(VLOOKUP(EI$7,'CMM4 - FINAN'!$A:$F,4,0),0)</f>
        <v>0</v>
      </c>
      <c r="EJ91" s="83">
        <f>IFERROR(VLOOKUP(EJ$7,'CMM4 - FINAN'!$A:$F,4,0),0)</f>
        <v>0</v>
      </c>
      <c r="EK91" s="83">
        <f>IFERROR(VLOOKUP(EK$7,'CMM4 - FINAN'!$A:$F,4,0),0)</f>
        <v>0</v>
      </c>
      <c r="EL91" s="83">
        <f>IFERROR(VLOOKUP(EL$7,'CMM4 - FINAN'!$A:$F,4,0),0)</f>
        <v>0</v>
      </c>
      <c r="EM91" s="83">
        <f>IFERROR(VLOOKUP(EM$7,'CMM4 - FINAN'!$A:$F,4,0),0)</f>
        <v>0</v>
      </c>
      <c r="EN91" s="83">
        <f>IFERROR(VLOOKUP(EN$7,'CMM4 - FINAN'!$A:$F,4,0),0)</f>
        <v>0</v>
      </c>
      <c r="EO91" s="83">
        <f>IFERROR(VLOOKUP(EO$7,'CMM4 - FINAN'!$A:$F,4,0),0)</f>
        <v>0</v>
      </c>
      <c r="EP91" s="83">
        <f>IFERROR(VLOOKUP(EP$7,'CMM4 - FINAN'!$A:$F,4,0),0)</f>
        <v>0</v>
      </c>
      <c r="EQ91" s="83">
        <f>IFERROR(VLOOKUP(EQ$7,'CMM4 - FINAN'!$A:$F,4,0),0)</f>
        <v>0</v>
      </c>
      <c r="ER91" s="83">
        <f>IFERROR(VLOOKUP(ER$7,'CMM4 - FINAN'!$A:$F,4,0),0)</f>
        <v>0</v>
      </c>
      <c r="ES91" s="83">
        <f>IFERROR(VLOOKUP(ES$7,'CMM4 - FINAN'!$A:$F,4,0),0)</f>
        <v>0</v>
      </c>
      <c r="ET91" s="83">
        <f>IFERROR(VLOOKUP(ET$7,'CMM4 - FINAN'!$A:$F,4,0),0)</f>
        <v>0</v>
      </c>
      <c r="EU91" s="83">
        <f>IFERROR(VLOOKUP(EU$7,'CMM4 - FINAN'!$A:$F,4,0),0)</f>
        <v>0</v>
      </c>
      <c r="EV91" s="83">
        <f>IFERROR(VLOOKUP(EV$7,'CMM4 - FINAN'!$A:$F,4,0),0)</f>
        <v>0</v>
      </c>
      <c r="EW91" s="83">
        <f>IFERROR(VLOOKUP(EW$7,'CMM4 - FINAN'!$A:$F,4,0),0)</f>
        <v>0</v>
      </c>
      <c r="EX91" s="83">
        <f>IFERROR(VLOOKUP(EX$7,'CMM4 - FINAN'!$A:$F,4,0),0)</f>
        <v>0</v>
      </c>
      <c r="EY91" s="83">
        <f>IFERROR(VLOOKUP(EY$7,'CMM4 - FINAN'!$A:$F,4,0),0)</f>
        <v>0</v>
      </c>
      <c r="EZ91" s="83">
        <f>IFERROR(VLOOKUP(EZ$7,'CMM4 - FINAN'!$A:$F,4,0),0)</f>
        <v>0</v>
      </c>
      <c r="FA91" s="83">
        <f>IFERROR(VLOOKUP(FA$7,'CMM4 - FINAN'!$A:$F,4,0),0)</f>
        <v>0</v>
      </c>
      <c r="FB91" s="83">
        <f>IFERROR(VLOOKUP(FB$7,'CMM4 - FINAN'!$A:$F,4,0),0)</f>
        <v>0</v>
      </c>
      <c r="FC91" s="83">
        <f>IFERROR(VLOOKUP(FC$7,'CMM4 - FINAN'!$A:$F,4,0),0)</f>
        <v>0</v>
      </c>
      <c r="FD91" s="83">
        <f>IFERROR(VLOOKUP(FD$7,'CMM4 - FINAN'!$A:$F,4,0),0)</f>
        <v>0</v>
      </c>
      <c r="FE91" s="83">
        <f>IFERROR(VLOOKUP(FE$7,'CMM4 - FINAN'!$A:$F,4,0),0)</f>
        <v>0</v>
      </c>
      <c r="FF91" s="83">
        <f>IFERROR(VLOOKUP(FF$7,'CMM4 - FINAN'!$A:$F,4,0),0)</f>
        <v>0</v>
      </c>
      <c r="FG91" s="83">
        <f>IFERROR(VLOOKUP(FG$7,'CMM4 - FINAN'!$A:$F,4,0),0)</f>
        <v>0</v>
      </c>
      <c r="FH91" s="83">
        <f>IFERROR(VLOOKUP(FH$7,'CMM4 - FINAN'!$A:$F,4,0),0)</f>
        <v>0</v>
      </c>
      <c r="FI91" s="83">
        <f>IFERROR(VLOOKUP(FI$7,'CMM4 - FINAN'!$A:$F,4,0),0)</f>
        <v>0</v>
      </c>
      <c r="FJ91" s="83">
        <f>IFERROR(VLOOKUP(FJ$7,'CMM4 - FINAN'!$A:$F,4,0),0)</f>
        <v>0</v>
      </c>
      <c r="FK91" s="83">
        <f>IFERROR(VLOOKUP(FK$7,'CMM4 - FINAN'!$A:$F,4,0),0)</f>
        <v>0</v>
      </c>
      <c r="FL91" s="83">
        <f>IFERROR(VLOOKUP(FL$7,'CMM4 - FINAN'!$A:$F,4,0),0)</f>
        <v>0</v>
      </c>
      <c r="FM91" s="83">
        <f>IFERROR(VLOOKUP(FM$7,'CMM4 - FINAN'!$A:$F,4,0),0)</f>
        <v>0</v>
      </c>
      <c r="FN91" s="83">
        <f>IFERROR(VLOOKUP(FN$7,'CMM4 - FINAN'!$A:$F,4,0),0)</f>
        <v>0</v>
      </c>
      <c r="FO91" s="83">
        <f>IFERROR(VLOOKUP(FO$7,'CMM4 - FINAN'!$A:$F,4,0),0)</f>
        <v>0</v>
      </c>
      <c r="FP91" s="83">
        <f>IFERROR(VLOOKUP(FP$7,'CMM4 - FINAN'!$A:$F,4,0),0)</f>
        <v>0</v>
      </c>
      <c r="FQ91" s="83">
        <f>IFERROR(VLOOKUP(FQ$7,'CMM4 - FINAN'!$A:$F,4,0),0)</f>
        <v>0</v>
      </c>
      <c r="FR91" s="83">
        <f>IFERROR(VLOOKUP(FR$7,'CMM4 - FINAN'!$A:$F,4,0),0)</f>
        <v>0</v>
      </c>
      <c r="FS91" s="83">
        <f>IFERROR(VLOOKUP(FS$7,'CMM4 - FINAN'!$A:$F,4,0),0)</f>
        <v>0</v>
      </c>
      <c r="FT91" s="83">
        <f>IFERROR(VLOOKUP(FT$7,'CMM4 - FINAN'!$A:$F,4,0),0)</f>
        <v>0</v>
      </c>
      <c r="FU91" s="83">
        <f>IFERROR(VLOOKUP(FU$7,'CMM4 - FINAN'!$A:$F,4,0),0)</f>
        <v>0</v>
      </c>
      <c r="FV91" s="83">
        <f>IFERROR(VLOOKUP(FV$7,'CMM4 - FINAN'!$A:$F,4,0),0)</f>
        <v>0</v>
      </c>
      <c r="FW91" s="83">
        <f>IFERROR(VLOOKUP(FW$7,'CMM4 - FINAN'!$A:$F,4,0),0)</f>
        <v>0</v>
      </c>
      <c r="FX91" s="83">
        <f>IFERROR(VLOOKUP(FX$7,'CMM4 - FINAN'!$A:$F,4,0),0)</f>
        <v>0</v>
      </c>
      <c r="FY91" s="83">
        <f>IFERROR(VLOOKUP(FY$7,'CMM4 - FINAN'!$A:$F,4,0),0)</f>
        <v>0</v>
      </c>
      <c r="FZ91" s="83">
        <f>IFERROR(VLOOKUP(FZ$7,'CMM4 - FINAN'!$A:$F,4,0),0)</f>
        <v>0</v>
      </c>
      <c r="GA91" s="83">
        <f>IFERROR(VLOOKUP(GA$7,'CMM4 - FINAN'!$A:$F,4,0),0)</f>
        <v>0</v>
      </c>
      <c r="GB91" s="83">
        <f>IFERROR(VLOOKUP(GB$7,'CMM4 - FINAN'!$A:$F,4,0),0)</f>
        <v>0</v>
      </c>
      <c r="GC91" s="83">
        <f>IFERROR(VLOOKUP(GC$7,'CMM4 - FINAN'!$A:$F,4,0),0)</f>
        <v>0</v>
      </c>
      <c r="GD91" s="83">
        <f>IFERROR(VLOOKUP(GD$7,'CMM4 - FINAN'!$A:$F,4,0),0)</f>
        <v>0</v>
      </c>
      <c r="GE91" s="83">
        <f>IFERROR(VLOOKUP(GE$7,'CMM4 - FINAN'!$A:$F,4,0),0)</f>
        <v>0</v>
      </c>
      <c r="GF91" s="83">
        <f>IFERROR(VLOOKUP(GF$7,'CMM4 - FINAN'!$A:$F,4,0),0)</f>
        <v>0</v>
      </c>
      <c r="GG91" s="83">
        <f>IFERROR(VLOOKUP(GG$7,'CMM4 - FINAN'!$A:$F,4,0),0)</f>
        <v>0</v>
      </c>
      <c r="GH91" s="83">
        <f>IFERROR(VLOOKUP(GH$7,'CMM4 - FINAN'!$A:$F,4,0),0)</f>
        <v>0</v>
      </c>
      <c r="GI91" s="83">
        <f>IFERROR(VLOOKUP(GI$7,'CMM4 - FINAN'!$A:$F,4,0),0)</f>
        <v>0</v>
      </c>
      <c r="GJ91" s="83">
        <f>IFERROR(VLOOKUP(GJ$7,'CMM4 - FINAN'!$A:$F,4,0),0)</f>
        <v>0</v>
      </c>
      <c r="GK91" s="83">
        <f>IFERROR(VLOOKUP(GK$7,'CMM4 - FINAN'!$A:$F,4,0),0)</f>
        <v>0</v>
      </c>
      <c r="GL91" s="83">
        <f>IFERROR(VLOOKUP(GL$7,'CMM4 - FINAN'!$A:$F,4,0),0)</f>
        <v>0</v>
      </c>
      <c r="GM91" s="83">
        <f>IFERROR(VLOOKUP(GM$7,'CMM4 - FINAN'!$A:$F,4,0),0)</f>
        <v>0</v>
      </c>
      <c r="GN91" s="83">
        <f>IFERROR(VLOOKUP(GN$7,'CMM4 - FINAN'!$A:$F,4,0),0)</f>
        <v>0</v>
      </c>
      <c r="GO91" s="83">
        <f>IFERROR(VLOOKUP(GO$7,'CMM4 - FINAN'!$A:$F,4,0),0)</f>
        <v>0</v>
      </c>
      <c r="GP91" s="83">
        <f>IFERROR(VLOOKUP(GP$7,'CMM4 - FINAN'!$A:$F,4,0),0)</f>
        <v>0</v>
      </c>
      <c r="GQ91" s="83">
        <f>IFERROR(VLOOKUP(GQ$7,'CMM4 - FINAN'!$A:$F,4,0),0)</f>
        <v>0</v>
      </c>
      <c r="GR91" s="83">
        <f>IFERROR(VLOOKUP(GR$7,'CMM4 - FINAN'!$A:$F,4,0),0)</f>
        <v>0</v>
      </c>
      <c r="GS91" s="83">
        <f>IFERROR(VLOOKUP(GS$7,'CMM4 - FINAN'!$A:$F,4,0),0)</f>
        <v>0</v>
      </c>
      <c r="GT91" s="83">
        <f>IFERROR(VLOOKUP(GT$7,'CMM4 - FINAN'!$A:$F,4,0),0)</f>
        <v>0</v>
      </c>
      <c r="GU91" s="83">
        <f>IFERROR(VLOOKUP(GU$7,'CMM4 - FINAN'!$A:$F,4,0),0)</f>
        <v>0</v>
      </c>
      <c r="GV91" s="83">
        <f>IFERROR(VLOOKUP(GV$7,'CMM4 - FINAN'!$A:$F,4,0),0)</f>
        <v>0</v>
      </c>
      <c r="GW91" s="83">
        <f>IFERROR(VLOOKUP(GW$7,'CMM4 - FINAN'!$A:$F,4,0),0)</f>
        <v>0</v>
      </c>
      <c r="GX91" s="83">
        <f>IFERROR(VLOOKUP(GX$7,'CMM4 - FINAN'!$A:$F,4,0),0)</f>
        <v>0</v>
      </c>
      <c r="GY91" s="83">
        <f>IFERROR(VLOOKUP(GY$7,'CMM4 - FINAN'!$A:$F,4,0),0)</f>
        <v>0</v>
      </c>
      <c r="GZ91" s="83">
        <f>IFERROR(VLOOKUP(GZ$7,'CMM4 - FINAN'!$A:$F,4,0),0)</f>
        <v>0</v>
      </c>
      <c r="HA91" s="83">
        <f>IFERROR(VLOOKUP(HA$7,'CMM4 - FINAN'!$A:$F,4,0),0)</f>
        <v>0</v>
      </c>
      <c r="HB91" s="83">
        <f>IFERROR(VLOOKUP(HB$7,'CMM4 - FINAN'!$A:$F,4,0),0)</f>
        <v>0</v>
      </c>
      <c r="HC91" s="83">
        <f>IFERROR(VLOOKUP(HC$7,'CMM4 - FINAN'!$A:$F,4,0),0)</f>
        <v>0</v>
      </c>
      <c r="HD91" s="83">
        <f>IFERROR(VLOOKUP(HD$7,'CMM4 - FINAN'!$A:$F,4,0),0)</f>
        <v>0</v>
      </c>
      <c r="HE91" s="83">
        <f>IFERROR(VLOOKUP(HE$7,'CMM4 - FINAN'!$A:$F,4,0),0)</f>
        <v>0</v>
      </c>
      <c r="HF91" s="83">
        <f>IFERROR(VLOOKUP(HF$7,'CMM4 - FINAN'!$A:$F,4,0),0)</f>
        <v>0</v>
      </c>
      <c r="HG91" s="83">
        <f>IFERROR(VLOOKUP(HG$7,'CMM4 - FINAN'!$A:$F,4,0),0)</f>
        <v>0</v>
      </c>
      <c r="HH91" s="83">
        <f>IFERROR(VLOOKUP(HH$7,'CMM4 - FINAN'!$A:$F,4,0),0)</f>
        <v>0</v>
      </c>
      <c r="HI91" s="83">
        <f>IFERROR(VLOOKUP(HI$7,'CMM4 - FINAN'!$A:$F,4,0),0)</f>
        <v>0</v>
      </c>
    </row>
    <row r="92" spans="1:217" x14ac:dyDescent="0.2">
      <c r="A92" s="29" t="s">
        <v>130</v>
      </c>
      <c r="B92" s="77" t="e">
        <f>_xlfn.SINGLE(estruturacaoOpe)*SUM('CMM4 - FINAN'!B:B)</f>
        <v>#NAME?</v>
      </c>
      <c r="C92" s="77">
        <v>0</v>
      </c>
      <c r="D92" s="77">
        <v>0</v>
      </c>
      <c r="E92" s="77">
        <v>0</v>
      </c>
      <c r="F92" s="77">
        <v>0</v>
      </c>
      <c r="G92" s="77">
        <v>0</v>
      </c>
      <c r="H92" s="77">
        <v>0</v>
      </c>
      <c r="I92" s="77">
        <v>0</v>
      </c>
      <c r="J92" s="77">
        <v>0</v>
      </c>
      <c r="K92" s="77">
        <v>0</v>
      </c>
      <c r="L92" s="77">
        <v>0</v>
      </c>
      <c r="M92" s="77">
        <v>0</v>
      </c>
      <c r="N92" s="77">
        <v>0</v>
      </c>
      <c r="O92" s="77">
        <v>0</v>
      </c>
      <c r="P92" s="77">
        <v>0</v>
      </c>
      <c r="Q92" s="77">
        <v>0</v>
      </c>
      <c r="R92" s="77">
        <v>0</v>
      </c>
      <c r="S92" s="77">
        <v>0</v>
      </c>
      <c r="T92" s="77">
        <v>0</v>
      </c>
      <c r="U92" s="77">
        <v>0</v>
      </c>
      <c r="V92" s="77">
        <v>0</v>
      </c>
      <c r="W92" s="77">
        <v>0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0</v>
      </c>
      <c r="AE92" s="77">
        <v>0</v>
      </c>
      <c r="AF92" s="77">
        <v>0</v>
      </c>
      <c r="AG92" s="77">
        <v>0</v>
      </c>
      <c r="AH92" s="77">
        <v>0</v>
      </c>
      <c r="AI92" s="77">
        <v>0</v>
      </c>
      <c r="AJ92" s="77">
        <v>0</v>
      </c>
      <c r="AK92" s="77">
        <v>0</v>
      </c>
      <c r="AL92" s="77">
        <v>0</v>
      </c>
      <c r="AM92" s="77">
        <v>0</v>
      </c>
      <c r="AN92" s="77">
        <v>0</v>
      </c>
      <c r="AO92" s="77">
        <v>0</v>
      </c>
      <c r="AP92" s="77">
        <v>0</v>
      </c>
      <c r="AQ92" s="77">
        <v>0</v>
      </c>
      <c r="AR92" s="77">
        <v>0</v>
      </c>
      <c r="AS92" s="77">
        <v>0</v>
      </c>
      <c r="AT92" s="77">
        <v>0</v>
      </c>
      <c r="AU92" s="77">
        <v>0</v>
      </c>
      <c r="AV92" s="77">
        <v>0</v>
      </c>
      <c r="AW92" s="77">
        <v>0</v>
      </c>
      <c r="AX92" s="77">
        <v>0</v>
      </c>
      <c r="AY92" s="77">
        <v>0</v>
      </c>
      <c r="AZ92" s="77">
        <v>0</v>
      </c>
      <c r="BA92" s="77">
        <v>0</v>
      </c>
      <c r="BB92" s="77">
        <v>0</v>
      </c>
      <c r="BC92" s="77">
        <v>0</v>
      </c>
      <c r="BD92" s="77">
        <v>0</v>
      </c>
      <c r="BE92" s="77">
        <v>0</v>
      </c>
      <c r="BF92" s="77">
        <v>0</v>
      </c>
      <c r="BG92" s="77">
        <v>0</v>
      </c>
      <c r="BH92" s="77">
        <v>0</v>
      </c>
      <c r="BI92" s="77">
        <v>0</v>
      </c>
      <c r="BJ92" s="77">
        <v>0</v>
      </c>
      <c r="BK92" s="77">
        <v>0</v>
      </c>
      <c r="BL92" s="77">
        <v>0</v>
      </c>
      <c r="BM92" s="77">
        <v>0</v>
      </c>
      <c r="BN92" s="77">
        <v>0</v>
      </c>
      <c r="BO92" s="77">
        <v>0</v>
      </c>
      <c r="BP92" s="77">
        <v>0</v>
      </c>
      <c r="BQ92" s="77">
        <v>0</v>
      </c>
      <c r="BR92" s="77">
        <v>0</v>
      </c>
      <c r="BS92" s="77">
        <v>0</v>
      </c>
      <c r="BT92" s="77">
        <v>0</v>
      </c>
      <c r="BU92" s="77">
        <v>0</v>
      </c>
      <c r="BV92" s="77">
        <v>0</v>
      </c>
      <c r="BW92" s="77">
        <v>0</v>
      </c>
      <c r="BX92" s="77">
        <v>0</v>
      </c>
      <c r="BY92" s="77">
        <v>0</v>
      </c>
      <c r="BZ92" s="77">
        <v>0</v>
      </c>
      <c r="CA92" s="77">
        <v>0</v>
      </c>
      <c r="CB92" s="77">
        <v>0</v>
      </c>
      <c r="CC92" s="77">
        <v>0</v>
      </c>
      <c r="CD92" s="77">
        <v>0</v>
      </c>
      <c r="CE92" s="77">
        <v>0</v>
      </c>
      <c r="CF92" s="77">
        <v>0</v>
      </c>
      <c r="CG92" s="77">
        <v>0</v>
      </c>
      <c r="CH92" s="77">
        <v>0</v>
      </c>
      <c r="CI92" s="77">
        <v>0</v>
      </c>
      <c r="CJ92" s="77">
        <v>0</v>
      </c>
      <c r="CK92" s="77">
        <v>0</v>
      </c>
      <c r="CL92" s="77">
        <v>0</v>
      </c>
      <c r="CM92" s="77">
        <v>0</v>
      </c>
      <c r="CN92" s="77">
        <v>0</v>
      </c>
      <c r="CO92" s="77">
        <v>0</v>
      </c>
      <c r="CP92" s="77">
        <v>0</v>
      </c>
      <c r="CQ92" s="77">
        <v>0</v>
      </c>
      <c r="CR92" s="77">
        <v>0</v>
      </c>
      <c r="CS92" s="77">
        <v>0</v>
      </c>
      <c r="CT92" s="77">
        <v>0</v>
      </c>
      <c r="CU92" s="77">
        <v>0</v>
      </c>
      <c r="CV92" s="77">
        <v>0</v>
      </c>
      <c r="CW92" s="77">
        <v>0</v>
      </c>
      <c r="CX92" s="77">
        <v>0</v>
      </c>
      <c r="CY92" s="77">
        <v>0</v>
      </c>
      <c r="CZ92" s="77">
        <v>0</v>
      </c>
      <c r="DA92" s="77">
        <v>0</v>
      </c>
      <c r="DB92" s="77">
        <v>0</v>
      </c>
      <c r="DC92" s="77">
        <v>0</v>
      </c>
      <c r="DD92" s="77">
        <v>0</v>
      </c>
      <c r="DE92" s="77">
        <v>0</v>
      </c>
      <c r="DF92" s="77">
        <v>0</v>
      </c>
      <c r="DG92" s="77">
        <v>0</v>
      </c>
      <c r="DH92" s="77">
        <v>0</v>
      </c>
      <c r="DI92" s="77">
        <v>0</v>
      </c>
      <c r="DJ92" s="77">
        <v>0</v>
      </c>
      <c r="DK92" s="77">
        <v>0</v>
      </c>
      <c r="DL92" s="77">
        <v>0</v>
      </c>
      <c r="DM92" s="77">
        <v>0</v>
      </c>
      <c r="DN92" s="77">
        <v>0</v>
      </c>
      <c r="DO92" s="77">
        <v>0</v>
      </c>
      <c r="DP92" s="77">
        <v>0</v>
      </c>
      <c r="DQ92" s="77">
        <v>0</v>
      </c>
      <c r="DR92" s="77">
        <v>0</v>
      </c>
      <c r="DS92" s="77">
        <v>0</v>
      </c>
      <c r="DT92" s="77">
        <v>0</v>
      </c>
      <c r="DU92" s="77">
        <v>0</v>
      </c>
      <c r="DV92" s="77">
        <v>0</v>
      </c>
      <c r="DW92" s="77">
        <v>0</v>
      </c>
      <c r="DX92" s="77">
        <v>0</v>
      </c>
      <c r="DY92" s="77">
        <v>0</v>
      </c>
      <c r="DZ92" s="77">
        <v>0</v>
      </c>
      <c r="EA92" s="77">
        <v>0</v>
      </c>
      <c r="EB92" s="77">
        <v>0</v>
      </c>
      <c r="EC92" s="77">
        <v>0</v>
      </c>
      <c r="ED92" s="77">
        <v>0</v>
      </c>
      <c r="EE92" s="77">
        <v>0</v>
      </c>
      <c r="EF92" s="77">
        <v>0</v>
      </c>
      <c r="EG92" s="77">
        <v>0</v>
      </c>
      <c r="EH92" s="77">
        <v>0</v>
      </c>
      <c r="EI92" s="77">
        <v>0</v>
      </c>
      <c r="EJ92" s="77">
        <v>0</v>
      </c>
      <c r="EK92" s="77">
        <v>0</v>
      </c>
      <c r="EL92" s="77">
        <v>0</v>
      </c>
      <c r="EM92" s="77">
        <v>0</v>
      </c>
      <c r="EN92" s="77">
        <v>0</v>
      </c>
      <c r="EO92" s="77">
        <v>0</v>
      </c>
      <c r="EP92" s="77">
        <v>0</v>
      </c>
      <c r="EQ92" s="77">
        <v>0</v>
      </c>
      <c r="ER92" s="77">
        <v>0</v>
      </c>
      <c r="ES92" s="77">
        <v>0</v>
      </c>
      <c r="ET92" s="77">
        <v>0</v>
      </c>
      <c r="EU92" s="77">
        <v>0</v>
      </c>
      <c r="EV92" s="77">
        <v>0</v>
      </c>
      <c r="EW92" s="77">
        <v>0</v>
      </c>
      <c r="EX92" s="77">
        <v>0</v>
      </c>
      <c r="EY92" s="77">
        <v>0</v>
      </c>
      <c r="EZ92" s="77">
        <v>0</v>
      </c>
      <c r="FA92" s="77">
        <v>0</v>
      </c>
      <c r="FB92" s="77">
        <v>0</v>
      </c>
      <c r="FC92" s="77">
        <v>0</v>
      </c>
      <c r="FD92" s="77">
        <v>0</v>
      </c>
      <c r="FE92" s="77">
        <v>0</v>
      </c>
      <c r="FF92" s="77">
        <v>0</v>
      </c>
      <c r="FG92" s="77">
        <v>0</v>
      </c>
      <c r="FH92" s="77">
        <v>0</v>
      </c>
      <c r="FI92" s="77">
        <v>0</v>
      </c>
      <c r="FJ92" s="77">
        <v>0</v>
      </c>
      <c r="FK92" s="77">
        <v>0</v>
      </c>
      <c r="FL92" s="77">
        <v>0</v>
      </c>
      <c r="FM92" s="77">
        <v>0</v>
      </c>
      <c r="FN92" s="77">
        <v>0</v>
      </c>
      <c r="FO92" s="77">
        <v>0</v>
      </c>
      <c r="FP92" s="77">
        <v>0</v>
      </c>
      <c r="FQ92" s="77">
        <v>0</v>
      </c>
      <c r="FR92" s="77">
        <v>0</v>
      </c>
      <c r="FS92" s="77">
        <v>0</v>
      </c>
      <c r="FT92" s="77">
        <v>0</v>
      </c>
      <c r="FU92" s="77">
        <v>0</v>
      </c>
      <c r="FV92" s="77">
        <v>0</v>
      </c>
      <c r="FW92" s="77">
        <v>0</v>
      </c>
      <c r="FX92" s="77">
        <v>0</v>
      </c>
      <c r="FY92" s="77">
        <v>0</v>
      </c>
      <c r="FZ92" s="77">
        <v>0</v>
      </c>
      <c r="GA92" s="77">
        <v>0</v>
      </c>
      <c r="GB92" s="77">
        <v>0</v>
      </c>
      <c r="GC92" s="77">
        <v>0</v>
      </c>
      <c r="GD92" s="77">
        <v>0</v>
      </c>
      <c r="GE92" s="77">
        <v>0</v>
      </c>
      <c r="GF92" s="77">
        <v>0</v>
      </c>
      <c r="GG92" s="77">
        <v>0</v>
      </c>
      <c r="GH92" s="77">
        <v>0</v>
      </c>
      <c r="GI92" s="77">
        <v>0</v>
      </c>
      <c r="GJ92" s="77">
        <v>0</v>
      </c>
      <c r="GK92" s="77">
        <v>0</v>
      </c>
      <c r="GL92" s="77">
        <v>0</v>
      </c>
      <c r="GM92" s="77">
        <v>0</v>
      </c>
      <c r="GN92" s="77">
        <v>0</v>
      </c>
      <c r="GO92" s="77">
        <v>0</v>
      </c>
      <c r="GP92" s="77">
        <v>0</v>
      </c>
      <c r="GQ92" s="77">
        <v>0</v>
      </c>
      <c r="GR92" s="77">
        <v>0</v>
      </c>
      <c r="GS92" s="77">
        <v>0</v>
      </c>
      <c r="GT92" s="77">
        <v>0</v>
      </c>
      <c r="GU92" s="77">
        <v>0</v>
      </c>
      <c r="GV92" s="77">
        <v>0</v>
      </c>
      <c r="GW92" s="77">
        <v>0</v>
      </c>
      <c r="GX92" s="77">
        <v>0</v>
      </c>
      <c r="GY92" s="77">
        <v>0</v>
      </c>
      <c r="GZ92" s="77">
        <v>0</v>
      </c>
      <c r="HA92" s="77">
        <v>0</v>
      </c>
      <c r="HB92" s="77">
        <v>0</v>
      </c>
      <c r="HC92" s="77">
        <v>0</v>
      </c>
      <c r="HD92" s="77">
        <v>0</v>
      </c>
      <c r="HE92" s="77">
        <v>0</v>
      </c>
      <c r="HF92" s="77">
        <v>0</v>
      </c>
      <c r="HG92" s="77">
        <v>0</v>
      </c>
      <c r="HH92" s="77">
        <v>0</v>
      </c>
      <c r="HI92" s="77">
        <v>0</v>
      </c>
    </row>
    <row r="93" spans="1:217" x14ac:dyDescent="0.2">
      <c r="A93" s="29" t="s">
        <v>131</v>
      </c>
      <c r="B93" s="77" t="e">
        <f>IF(B7&lt;=_xlfn.SINGLE(PrazoFin)*12,_xlfn.SINGLE(compromisso)*MAX('CMM4 - FINAN'!$F:$F),0)</f>
        <v>#NAME?</v>
      </c>
      <c r="C93" s="77" t="e">
        <f>IF(C7&lt;=_xlfn.SINGLE(PrazoFin)*12,_xlfn.SINGLE(compromisso)*MAX('CMM4 - FINAN'!$F:$F),0)</f>
        <v>#NAME?</v>
      </c>
      <c r="D93" s="77" t="e">
        <f>IF(D7&lt;=_xlfn.SINGLE(PrazoFin)*12,_xlfn.SINGLE(compromisso)*MAX('CMM4 - FINAN'!$F:$F),0)</f>
        <v>#NAME?</v>
      </c>
      <c r="E93" s="77" t="e">
        <f>IF(E7&lt;=_xlfn.SINGLE(PrazoFin)*12,_xlfn.SINGLE(compromisso)*MAX('CMM4 - FINAN'!$F:$F),0)</f>
        <v>#NAME?</v>
      </c>
      <c r="F93" s="77" t="e">
        <f>IF(F7&lt;=_xlfn.SINGLE(PrazoFin)*12,_xlfn.SINGLE(compromisso)*MAX('CMM4 - FINAN'!$F:$F),0)</f>
        <v>#NAME?</v>
      </c>
      <c r="G93" s="77" t="e">
        <f>IF(G7&lt;=_xlfn.SINGLE(PrazoFin)*12,_xlfn.SINGLE(compromisso)*MAX('CMM4 - FINAN'!$F:$F),0)</f>
        <v>#NAME?</v>
      </c>
      <c r="H93" s="77" t="e">
        <f>IF(H7&lt;=_xlfn.SINGLE(PrazoFin)*12,_xlfn.SINGLE(compromisso)*MAX('CMM4 - FINAN'!$F:$F),0)</f>
        <v>#NAME?</v>
      </c>
      <c r="I93" s="77" t="e">
        <f>IF(I7&lt;=_xlfn.SINGLE(PrazoFin)*12,_xlfn.SINGLE(compromisso)*MAX('CMM4 - FINAN'!$F:$F),0)</f>
        <v>#NAME?</v>
      </c>
      <c r="J93" s="77" t="e">
        <f>IF(J7&lt;=_xlfn.SINGLE(PrazoFin)*12,_xlfn.SINGLE(compromisso)*MAX('CMM4 - FINAN'!$F:$F),0)</f>
        <v>#NAME?</v>
      </c>
      <c r="K93" s="77" t="e">
        <f>IF(K7&lt;=_xlfn.SINGLE(PrazoFin)*12,_xlfn.SINGLE(compromisso)*MAX('CMM4 - FINAN'!$F:$F),0)</f>
        <v>#NAME?</v>
      </c>
      <c r="L93" s="77" t="e">
        <f>IF(L7&lt;=_xlfn.SINGLE(PrazoFin)*12,_xlfn.SINGLE(compromisso)*MAX('CMM4 - FINAN'!$F:$F),0)</f>
        <v>#NAME?</v>
      </c>
      <c r="M93" s="77" t="e">
        <f>IF(M7&lt;=_xlfn.SINGLE(PrazoFin)*12,_xlfn.SINGLE(compromisso)*MAX('CMM4 - FINAN'!$F:$F),0)</f>
        <v>#NAME?</v>
      </c>
      <c r="N93" s="77" t="e">
        <f>IF(N7&lt;=_xlfn.SINGLE(PrazoFin)*12,_xlfn.SINGLE(compromisso)*MAX('CMM4 - FINAN'!$F:$F),0)</f>
        <v>#NAME?</v>
      </c>
      <c r="O93" s="77" t="e">
        <f>IF(O7&lt;=_xlfn.SINGLE(PrazoFin)*12,_xlfn.SINGLE(compromisso)*MAX('CMM4 - FINAN'!$F:$F),0)</f>
        <v>#NAME?</v>
      </c>
      <c r="P93" s="77" t="e">
        <f>IF(P7&lt;=_xlfn.SINGLE(PrazoFin)*12,_xlfn.SINGLE(compromisso)*MAX('CMM4 - FINAN'!$F:$F),0)</f>
        <v>#NAME?</v>
      </c>
      <c r="Q93" s="77" t="e">
        <f>IF(Q7&lt;=_xlfn.SINGLE(PrazoFin)*12,_xlfn.SINGLE(compromisso)*MAX('CMM4 - FINAN'!$F:$F),0)</f>
        <v>#NAME?</v>
      </c>
      <c r="R93" s="77" t="e">
        <f>IF(R7&lt;=_xlfn.SINGLE(PrazoFin)*12,_xlfn.SINGLE(compromisso)*MAX('CMM4 - FINAN'!$F:$F),0)</f>
        <v>#NAME?</v>
      </c>
      <c r="S93" s="77" t="e">
        <f>IF(S7&lt;=_xlfn.SINGLE(PrazoFin)*12,_xlfn.SINGLE(compromisso)*MAX('CMM4 - FINAN'!$F:$F),0)</f>
        <v>#NAME?</v>
      </c>
      <c r="T93" s="77" t="e">
        <f>IF(T7&lt;=_xlfn.SINGLE(PrazoFin)*12,_xlfn.SINGLE(compromisso)*MAX('CMM4 - FINAN'!$F:$F),0)</f>
        <v>#NAME?</v>
      </c>
      <c r="U93" s="77" t="e">
        <f>IF(U7&lt;=_xlfn.SINGLE(PrazoFin)*12,_xlfn.SINGLE(compromisso)*MAX('CMM4 - FINAN'!$F:$F),0)</f>
        <v>#NAME?</v>
      </c>
      <c r="V93" s="77" t="e">
        <f>IF(V7&lt;=_xlfn.SINGLE(PrazoFin)*12,_xlfn.SINGLE(compromisso)*MAX('CMM4 - FINAN'!$F:$F),0)</f>
        <v>#NAME?</v>
      </c>
      <c r="W93" s="77" t="e">
        <f>IF(W7&lt;=_xlfn.SINGLE(PrazoFin)*12,_xlfn.SINGLE(compromisso)*MAX('CMM4 - FINAN'!$F:$F),0)</f>
        <v>#NAME?</v>
      </c>
      <c r="X93" s="77" t="e">
        <f>IF(X7&lt;=_xlfn.SINGLE(PrazoFin)*12,_xlfn.SINGLE(compromisso)*MAX('CMM4 - FINAN'!$F:$F),0)</f>
        <v>#NAME?</v>
      </c>
      <c r="Y93" s="77" t="e">
        <f>IF(Y7&lt;=_xlfn.SINGLE(PrazoFin)*12,_xlfn.SINGLE(compromisso)*MAX('CMM4 - FINAN'!$F:$F),0)</f>
        <v>#NAME?</v>
      </c>
      <c r="Z93" s="77" t="e">
        <f>IF(Z7&lt;=_xlfn.SINGLE(PrazoFin)*12,_xlfn.SINGLE(compromisso)*MAX('CMM4 - FINAN'!$F:$F),0)</f>
        <v>#NAME?</v>
      </c>
      <c r="AA93" s="77" t="e">
        <f>IF(AA7&lt;=_xlfn.SINGLE(PrazoFin)*12,_xlfn.SINGLE(compromisso)*MAX('CMM4 - FINAN'!$F:$F),0)</f>
        <v>#NAME?</v>
      </c>
      <c r="AB93" s="77" t="e">
        <f>IF(AB7&lt;=_xlfn.SINGLE(PrazoFin)*12,_xlfn.SINGLE(compromisso)*MAX('CMM4 - FINAN'!$F:$F),0)</f>
        <v>#NAME?</v>
      </c>
      <c r="AC93" s="77" t="e">
        <f>IF(AC7&lt;=_xlfn.SINGLE(PrazoFin)*12,_xlfn.SINGLE(compromisso)*MAX('CMM4 - FINAN'!$F:$F),0)</f>
        <v>#NAME?</v>
      </c>
      <c r="AD93" s="77" t="e">
        <f>IF(AD7&lt;=_xlfn.SINGLE(PrazoFin)*12,_xlfn.SINGLE(compromisso)*MAX('CMM4 - FINAN'!$F:$F),0)</f>
        <v>#NAME?</v>
      </c>
      <c r="AE93" s="77" t="e">
        <f>IF(AE7&lt;=_xlfn.SINGLE(PrazoFin)*12,_xlfn.SINGLE(compromisso)*MAX('CMM4 - FINAN'!$F:$F),0)</f>
        <v>#NAME?</v>
      </c>
      <c r="AF93" s="77" t="e">
        <f>IF(AF7&lt;=_xlfn.SINGLE(PrazoFin)*12,_xlfn.SINGLE(compromisso)*MAX('CMM4 - FINAN'!$F:$F),0)</f>
        <v>#NAME?</v>
      </c>
      <c r="AG93" s="77" t="e">
        <f>IF(AG7&lt;=_xlfn.SINGLE(PrazoFin)*12,_xlfn.SINGLE(compromisso)*MAX('CMM4 - FINAN'!$F:$F),0)</f>
        <v>#NAME?</v>
      </c>
      <c r="AH93" s="77" t="e">
        <f>IF(AH7&lt;=_xlfn.SINGLE(PrazoFin)*12,_xlfn.SINGLE(compromisso)*MAX('CMM4 - FINAN'!$F:$F),0)</f>
        <v>#NAME?</v>
      </c>
      <c r="AI93" s="77" t="e">
        <f>IF(AI7&lt;=_xlfn.SINGLE(PrazoFin)*12,_xlfn.SINGLE(compromisso)*MAX('CMM4 - FINAN'!$F:$F),0)</f>
        <v>#NAME?</v>
      </c>
      <c r="AJ93" s="77" t="e">
        <f>IF(AJ7&lt;=_xlfn.SINGLE(PrazoFin)*12,_xlfn.SINGLE(compromisso)*MAX('CMM4 - FINAN'!$F:$F),0)</f>
        <v>#NAME?</v>
      </c>
      <c r="AK93" s="77" t="e">
        <f>IF(AK7&lt;=_xlfn.SINGLE(PrazoFin)*12,_xlfn.SINGLE(compromisso)*MAX('CMM4 - FINAN'!$F:$F),0)</f>
        <v>#NAME?</v>
      </c>
      <c r="AL93" s="77" t="e">
        <f>IF(AL7&lt;=_xlfn.SINGLE(PrazoFin)*12,_xlfn.SINGLE(compromisso)*MAX('CMM4 - FINAN'!$F:$F),0)</f>
        <v>#NAME?</v>
      </c>
      <c r="AM93" s="77" t="e">
        <f>IF(AM7&lt;=_xlfn.SINGLE(PrazoFin)*12,_xlfn.SINGLE(compromisso)*MAX('CMM4 - FINAN'!$F:$F),0)</f>
        <v>#NAME?</v>
      </c>
      <c r="AN93" s="77" t="e">
        <f>IF(AN7&lt;=_xlfn.SINGLE(PrazoFin)*12,_xlfn.SINGLE(compromisso)*MAX('CMM4 - FINAN'!$F:$F),0)</f>
        <v>#NAME?</v>
      </c>
      <c r="AO93" s="77" t="e">
        <f>IF(AO7&lt;=_xlfn.SINGLE(PrazoFin)*12,_xlfn.SINGLE(compromisso)*MAX('CMM4 - FINAN'!$F:$F),0)</f>
        <v>#NAME?</v>
      </c>
      <c r="AP93" s="77" t="e">
        <f>IF(AP7&lt;=_xlfn.SINGLE(PrazoFin)*12,_xlfn.SINGLE(compromisso)*MAX('CMM4 - FINAN'!$F:$F),0)</f>
        <v>#NAME?</v>
      </c>
      <c r="AQ93" s="77" t="e">
        <f>IF(AQ7&lt;=_xlfn.SINGLE(PrazoFin)*12,_xlfn.SINGLE(compromisso)*MAX('CMM4 - FINAN'!$F:$F),0)</f>
        <v>#NAME?</v>
      </c>
      <c r="AR93" s="77" t="e">
        <f>IF(AR7&lt;=_xlfn.SINGLE(PrazoFin)*12,_xlfn.SINGLE(compromisso)*MAX('CMM4 - FINAN'!$F:$F),0)</f>
        <v>#NAME?</v>
      </c>
      <c r="AS93" s="77" t="e">
        <f>IF(AS7&lt;=_xlfn.SINGLE(PrazoFin)*12,_xlfn.SINGLE(compromisso)*MAX('CMM4 - FINAN'!$F:$F),0)</f>
        <v>#NAME?</v>
      </c>
      <c r="AT93" s="77" t="e">
        <f>IF(AT7&lt;=_xlfn.SINGLE(PrazoFin)*12,_xlfn.SINGLE(compromisso)*MAX('CMM4 - FINAN'!$F:$F),0)</f>
        <v>#NAME?</v>
      </c>
      <c r="AU93" s="77" t="e">
        <f>IF(AU7&lt;=_xlfn.SINGLE(PrazoFin)*12,_xlfn.SINGLE(compromisso)*MAX('CMM4 - FINAN'!$F:$F),0)</f>
        <v>#NAME?</v>
      </c>
      <c r="AV93" s="77" t="e">
        <f>IF(AV7&lt;=_xlfn.SINGLE(PrazoFin)*12,_xlfn.SINGLE(compromisso)*MAX('CMM4 - FINAN'!$F:$F),0)</f>
        <v>#NAME?</v>
      </c>
      <c r="AW93" s="77" t="e">
        <f>IF(AW7&lt;=_xlfn.SINGLE(PrazoFin)*12,_xlfn.SINGLE(compromisso)*MAX('CMM4 - FINAN'!$F:$F),0)</f>
        <v>#NAME?</v>
      </c>
      <c r="AX93" s="77" t="e">
        <f>IF(AX7&lt;=_xlfn.SINGLE(PrazoFin)*12,_xlfn.SINGLE(compromisso)*MAX('CMM4 - FINAN'!$F:$F),0)</f>
        <v>#NAME?</v>
      </c>
      <c r="AY93" s="77" t="e">
        <f>IF(AY7&lt;=_xlfn.SINGLE(PrazoFin)*12,_xlfn.SINGLE(compromisso)*MAX('CMM4 - FINAN'!$F:$F),0)</f>
        <v>#NAME?</v>
      </c>
      <c r="AZ93" s="77" t="e">
        <f>IF(AZ7&lt;=_xlfn.SINGLE(PrazoFin)*12,_xlfn.SINGLE(compromisso)*MAX('CMM4 - FINAN'!$F:$F),0)</f>
        <v>#NAME?</v>
      </c>
      <c r="BA93" s="77" t="e">
        <f>IF(BA7&lt;=_xlfn.SINGLE(PrazoFin)*12,_xlfn.SINGLE(compromisso)*MAX('CMM4 - FINAN'!$F:$F),0)</f>
        <v>#NAME?</v>
      </c>
      <c r="BB93" s="77" t="e">
        <f>IF(BB7&lt;=_xlfn.SINGLE(PrazoFin)*12,_xlfn.SINGLE(compromisso)*MAX('CMM4 - FINAN'!$F:$F),0)</f>
        <v>#NAME?</v>
      </c>
      <c r="BC93" s="77" t="e">
        <f>IF(BC7&lt;=_xlfn.SINGLE(PrazoFin)*12,_xlfn.SINGLE(compromisso)*MAX('CMM4 - FINAN'!$F:$F),0)</f>
        <v>#NAME?</v>
      </c>
      <c r="BD93" s="77" t="e">
        <f>IF(BD7&lt;=_xlfn.SINGLE(PrazoFin)*12,_xlfn.SINGLE(compromisso)*MAX('CMM4 - FINAN'!$F:$F),0)</f>
        <v>#NAME?</v>
      </c>
      <c r="BE93" s="77" t="e">
        <f>IF(BE7&lt;=_xlfn.SINGLE(PrazoFin)*12,_xlfn.SINGLE(compromisso)*MAX('CMM4 - FINAN'!$F:$F),0)</f>
        <v>#NAME?</v>
      </c>
      <c r="BF93" s="77" t="e">
        <f>IF(BF7&lt;=_xlfn.SINGLE(PrazoFin)*12,_xlfn.SINGLE(compromisso)*MAX('CMM4 - FINAN'!$F:$F),0)</f>
        <v>#NAME?</v>
      </c>
      <c r="BG93" s="77" t="e">
        <f>IF(BG7&lt;=_xlfn.SINGLE(PrazoFin)*12,_xlfn.SINGLE(compromisso)*MAX('CMM4 - FINAN'!$F:$F),0)</f>
        <v>#NAME?</v>
      </c>
      <c r="BH93" s="77" t="e">
        <f>IF(BH7&lt;=_xlfn.SINGLE(PrazoFin)*12,_xlfn.SINGLE(compromisso)*MAX('CMM4 - FINAN'!$F:$F),0)</f>
        <v>#NAME?</v>
      </c>
      <c r="BI93" s="77" t="e">
        <f>IF(BI7&lt;=_xlfn.SINGLE(PrazoFin)*12,_xlfn.SINGLE(compromisso)*MAX('CMM4 - FINAN'!$F:$F),0)</f>
        <v>#NAME?</v>
      </c>
      <c r="BJ93" s="77" t="e">
        <f>IF(BJ7&lt;=_xlfn.SINGLE(PrazoFin)*12,_xlfn.SINGLE(compromisso)*MAX('CMM4 - FINAN'!$F:$F),0)</f>
        <v>#NAME?</v>
      </c>
      <c r="BK93" s="77" t="e">
        <f>IF(BK7&lt;=_xlfn.SINGLE(PrazoFin)*12,_xlfn.SINGLE(compromisso)*MAX('CMM4 - FINAN'!$F:$F),0)</f>
        <v>#NAME?</v>
      </c>
      <c r="BL93" s="77" t="e">
        <f>IF(BL7&lt;=_xlfn.SINGLE(PrazoFin)*12,_xlfn.SINGLE(compromisso)*MAX('CMM4 - FINAN'!$F:$F),0)</f>
        <v>#NAME?</v>
      </c>
      <c r="BM93" s="77" t="e">
        <f>IF(BM7&lt;=_xlfn.SINGLE(PrazoFin)*12,_xlfn.SINGLE(compromisso)*MAX('CMM4 - FINAN'!$F:$F),0)</f>
        <v>#NAME?</v>
      </c>
      <c r="BN93" s="77" t="e">
        <f>IF(BN7&lt;=_xlfn.SINGLE(PrazoFin)*12,_xlfn.SINGLE(compromisso)*MAX('CMM4 - FINAN'!$F:$F),0)</f>
        <v>#NAME?</v>
      </c>
      <c r="BO93" s="77" t="e">
        <f>IF(BO7&lt;=_xlfn.SINGLE(PrazoFin)*12,_xlfn.SINGLE(compromisso)*MAX('CMM4 - FINAN'!$F:$F),0)</f>
        <v>#NAME?</v>
      </c>
      <c r="BP93" s="77" t="e">
        <f>IF(BP7&lt;=_xlfn.SINGLE(PrazoFin)*12,_xlfn.SINGLE(compromisso)*MAX('CMM4 - FINAN'!$F:$F),0)</f>
        <v>#NAME?</v>
      </c>
      <c r="BQ93" s="77" t="e">
        <f>IF(BQ7&lt;=_xlfn.SINGLE(PrazoFin)*12,_xlfn.SINGLE(compromisso)*MAX('CMM4 - FINAN'!$F:$F),0)</f>
        <v>#NAME?</v>
      </c>
      <c r="BR93" s="77" t="e">
        <f>IF(BR7&lt;=_xlfn.SINGLE(PrazoFin)*12,_xlfn.SINGLE(compromisso)*MAX('CMM4 - FINAN'!$F:$F),0)</f>
        <v>#NAME?</v>
      </c>
      <c r="BS93" s="77" t="e">
        <f>IF(BS7&lt;=_xlfn.SINGLE(PrazoFin)*12,_xlfn.SINGLE(compromisso)*MAX('CMM4 - FINAN'!$F:$F),0)</f>
        <v>#NAME?</v>
      </c>
      <c r="BT93" s="77" t="e">
        <f>IF(BT7&lt;=_xlfn.SINGLE(PrazoFin)*12,_xlfn.SINGLE(compromisso)*MAX('CMM4 - FINAN'!$F:$F),0)</f>
        <v>#NAME?</v>
      </c>
      <c r="BU93" s="77" t="e">
        <f>IF(BU7&lt;=_xlfn.SINGLE(PrazoFin)*12,_xlfn.SINGLE(compromisso)*MAX('CMM4 - FINAN'!$F:$F),0)</f>
        <v>#NAME?</v>
      </c>
      <c r="BV93" s="77" t="e">
        <f>IF(BV7&lt;=_xlfn.SINGLE(PrazoFin)*12,_xlfn.SINGLE(compromisso)*MAX('CMM4 - FINAN'!$F:$F),0)</f>
        <v>#NAME?</v>
      </c>
      <c r="BW93" s="77" t="e">
        <f>IF(BW7&lt;=_xlfn.SINGLE(PrazoFin)*12,_xlfn.SINGLE(compromisso)*MAX('CMM4 - FINAN'!$F:$F),0)</f>
        <v>#NAME?</v>
      </c>
      <c r="BX93" s="77" t="e">
        <f>IF(BX7&lt;=_xlfn.SINGLE(PrazoFin)*12,_xlfn.SINGLE(compromisso)*MAX('CMM4 - FINAN'!$F:$F),0)</f>
        <v>#NAME?</v>
      </c>
      <c r="BY93" s="77" t="e">
        <f>IF(BY7&lt;=_xlfn.SINGLE(PrazoFin)*12,_xlfn.SINGLE(compromisso)*MAX('CMM4 - FINAN'!$F:$F),0)</f>
        <v>#NAME?</v>
      </c>
      <c r="BZ93" s="77" t="e">
        <f>IF(BZ7&lt;=_xlfn.SINGLE(PrazoFin)*12,_xlfn.SINGLE(compromisso)*MAX('CMM4 - FINAN'!$F:$F),0)</f>
        <v>#NAME?</v>
      </c>
      <c r="CA93" s="77" t="e">
        <f>IF(CA7&lt;=_xlfn.SINGLE(PrazoFin)*12,_xlfn.SINGLE(compromisso)*MAX('CMM4 - FINAN'!$F:$F),0)</f>
        <v>#NAME?</v>
      </c>
      <c r="CB93" s="77" t="e">
        <f>IF(CB7&lt;=_xlfn.SINGLE(PrazoFin)*12,_xlfn.SINGLE(compromisso)*MAX('CMM4 - FINAN'!$F:$F),0)</f>
        <v>#NAME?</v>
      </c>
      <c r="CC93" s="77" t="e">
        <f>IF(CC7&lt;=_xlfn.SINGLE(PrazoFin)*12,_xlfn.SINGLE(compromisso)*MAX('CMM4 - FINAN'!$F:$F),0)</f>
        <v>#NAME?</v>
      </c>
      <c r="CD93" s="77" t="e">
        <f>IF(CD7&lt;=_xlfn.SINGLE(PrazoFin)*12,_xlfn.SINGLE(compromisso)*MAX('CMM4 - FINAN'!$F:$F),0)</f>
        <v>#NAME?</v>
      </c>
      <c r="CE93" s="77" t="e">
        <f>IF(CE7&lt;=_xlfn.SINGLE(PrazoFin)*12,_xlfn.SINGLE(compromisso)*MAX('CMM4 - FINAN'!$F:$F),0)</f>
        <v>#NAME?</v>
      </c>
      <c r="CF93" s="77" t="e">
        <f>IF(CF7&lt;=_xlfn.SINGLE(PrazoFin)*12,_xlfn.SINGLE(compromisso)*MAX('CMM4 - FINAN'!$F:$F),0)</f>
        <v>#NAME?</v>
      </c>
      <c r="CG93" s="77" t="e">
        <f>IF(CG7&lt;=_xlfn.SINGLE(PrazoFin)*12,_xlfn.SINGLE(compromisso)*MAX('CMM4 - FINAN'!$F:$F),0)</f>
        <v>#NAME?</v>
      </c>
      <c r="CH93" s="77" t="e">
        <f>IF(CH7&lt;=_xlfn.SINGLE(PrazoFin)*12,_xlfn.SINGLE(compromisso)*MAX('CMM4 - FINAN'!$F:$F),0)</f>
        <v>#NAME?</v>
      </c>
      <c r="CI93" s="77" t="e">
        <f>IF(CI7&lt;=_xlfn.SINGLE(PrazoFin)*12,_xlfn.SINGLE(compromisso)*MAX('CMM4 - FINAN'!$F:$F),0)</f>
        <v>#NAME?</v>
      </c>
      <c r="CJ93" s="77" t="e">
        <f>IF(CJ7&lt;=_xlfn.SINGLE(PrazoFin)*12,_xlfn.SINGLE(compromisso)*MAX('CMM4 - FINAN'!$F:$F),0)</f>
        <v>#NAME?</v>
      </c>
      <c r="CK93" s="77" t="e">
        <f>IF(CK7&lt;=_xlfn.SINGLE(PrazoFin)*12,_xlfn.SINGLE(compromisso)*MAX('CMM4 - FINAN'!$F:$F),0)</f>
        <v>#NAME?</v>
      </c>
      <c r="CL93" s="77" t="e">
        <f>IF(CL7&lt;=_xlfn.SINGLE(PrazoFin)*12,_xlfn.SINGLE(compromisso)*MAX('CMM4 - FINAN'!$F:$F),0)</f>
        <v>#NAME?</v>
      </c>
      <c r="CM93" s="77" t="e">
        <f>IF(CM7&lt;=_xlfn.SINGLE(PrazoFin)*12,_xlfn.SINGLE(compromisso)*MAX('CMM4 - FINAN'!$F:$F),0)</f>
        <v>#NAME?</v>
      </c>
      <c r="CN93" s="77" t="e">
        <f>IF(CN7&lt;=_xlfn.SINGLE(PrazoFin)*12,_xlfn.SINGLE(compromisso)*MAX('CMM4 - FINAN'!$F:$F),0)</f>
        <v>#NAME?</v>
      </c>
      <c r="CO93" s="77" t="e">
        <f>IF(CO7&lt;=_xlfn.SINGLE(PrazoFin)*12,_xlfn.SINGLE(compromisso)*MAX('CMM4 - FINAN'!$F:$F),0)</f>
        <v>#NAME?</v>
      </c>
      <c r="CP93" s="77" t="e">
        <f>IF(CP7&lt;=_xlfn.SINGLE(PrazoFin)*12,_xlfn.SINGLE(compromisso)*MAX('CMM4 - FINAN'!$F:$F),0)</f>
        <v>#NAME?</v>
      </c>
      <c r="CQ93" s="77" t="e">
        <f>IF(CQ7&lt;=_xlfn.SINGLE(PrazoFin)*12,_xlfn.SINGLE(compromisso)*MAX('CMM4 - FINAN'!$F:$F),0)</f>
        <v>#NAME?</v>
      </c>
      <c r="CR93" s="77" t="e">
        <f>IF(CR7&lt;=_xlfn.SINGLE(PrazoFin)*12,_xlfn.SINGLE(compromisso)*MAX('CMM4 - FINAN'!$F:$F),0)</f>
        <v>#NAME?</v>
      </c>
      <c r="CS93" s="77" t="e">
        <f>IF(CS7&lt;=_xlfn.SINGLE(PrazoFin)*12,_xlfn.SINGLE(compromisso)*MAX('CMM4 - FINAN'!$F:$F),0)</f>
        <v>#NAME?</v>
      </c>
      <c r="CT93" s="77" t="e">
        <f>IF(CT7&lt;=_xlfn.SINGLE(PrazoFin)*12,_xlfn.SINGLE(compromisso)*MAX('CMM4 - FINAN'!$F:$F),0)</f>
        <v>#NAME?</v>
      </c>
      <c r="CU93" s="77" t="e">
        <f>IF(CU7&lt;=_xlfn.SINGLE(PrazoFin)*12,_xlfn.SINGLE(compromisso)*MAX('CMM4 - FINAN'!$F:$F),0)</f>
        <v>#NAME?</v>
      </c>
      <c r="CV93" s="77" t="e">
        <f>IF(CV7&lt;=_xlfn.SINGLE(PrazoFin)*12,_xlfn.SINGLE(compromisso)*MAX('CMM4 - FINAN'!$F:$F),0)</f>
        <v>#NAME?</v>
      </c>
      <c r="CW93" s="77" t="e">
        <f>IF(CW7&lt;=_xlfn.SINGLE(PrazoFin)*12,_xlfn.SINGLE(compromisso)*MAX('CMM4 - FINAN'!$F:$F),0)</f>
        <v>#NAME?</v>
      </c>
      <c r="CX93" s="77" t="e">
        <f>IF(CX7&lt;=_xlfn.SINGLE(PrazoFin)*12,_xlfn.SINGLE(compromisso)*MAX('CMM4 - FINAN'!$F:$F),0)</f>
        <v>#NAME?</v>
      </c>
      <c r="CY93" s="77" t="e">
        <f>IF(CY7&lt;=_xlfn.SINGLE(PrazoFin)*12,_xlfn.SINGLE(compromisso)*MAX('CMM4 - FINAN'!$F:$F),0)</f>
        <v>#NAME?</v>
      </c>
      <c r="CZ93" s="77" t="e">
        <f>IF(CZ7&lt;=_xlfn.SINGLE(PrazoFin)*12,_xlfn.SINGLE(compromisso)*MAX('CMM4 - FINAN'!$F:$F),0)</f>
        <v>#NAME?</v>
      </c>
      <c r="DA93" s="77" t="e">
        <f>IF(DA7&lt;=_xlfn.SINGLE(PrazoFin)*12,_xlfn.SINGLE(compromisso)*MAX('CMM4 - FINAN'!$F:$F),0)</f>
        <v>#NAME?</v>
      </c>
      <c r="DB93" s="77" t="e">
        <f>IF(DB7&lt;=_xlfn.SINGLE(PrazoFin)*12,_xlfn.SINGLE(compromisso)*MAX('CMM4 - FINAN'!$F:$F),0)</f>
        <v>#NAME?</v>
      </c>
      <c r="DC93" s="77" t="e">
        <f>IF(DC7&lt;=_xlfn.SINGLE(PrazoFin)*12,_xlfn.SINGLE(compromisso)*MAX('CMM4 - FINAN'!$F:$F),0)</f>
        <v>#NAME?</v>
      </c>
      <c r="DD93" s="77" t="e">
        <f>IF(DD7&lt;=_xlfn.SINGLE(PrazoFin)*12,_xlfn.SINGLE(compromisso)*MAX('CMM4 - FINAN'!$F:$F),0)</f>
        <v>#NAME?</v>
      </c>
      <c r="DE93" s="77" t="e">
        <f>IF(DE7&lt;=_xlfn.SINGLE(PrazoFin)*12,_xlfn.SINGLE(compromisso)*MAX('CMM4 - FINAN'!$F:$F),0)</f>
        <v>#NAME?</v>
      </c>
      <c r="DF93" s="77" t="e">
        <f>IF(DF7&lt;=_xlfn.SINGLE(PrazoFin)*12,_xlfn.SINGLE(compromisso)*MAX('CMM4 - FINAN'!$F:$F),0)</f>
        <v>#NAME?</v>
      </c>
      <c r="DG93" s="77" t="e">
        <f>IF(DG7&lt;=_xlfn.SINGLE(PrazoFin)*12,_xlfn.SINGLE(compromisso)*MAX('CMM4 - FINAN'!$F:$F),0)</f>
        <v>#NAME?</v>
      </c>
      <c r="DH93" s="77" t="e">
        <f>IF(DH7&lt;=_xlfn.SINGLE(PrazoFin)*12,_xlfn.SINGLE(compromisso)*MAX('CMM4 - FINAN'!$F:$F),0)</f>
        <v>#NAME?</v>
      </c>
      <c r="DI93" s="77" t="e">
        <f>IF(DI7&lt;=_xlfn.SINGLE(PrazoFin)*12,_xlfn.SINGLE(compromisso)*MAX('CMM4 - FINAN'!$F:$F),0)</f>
        <v>#NAME?</v>
      </c>
      <c r="DJ93" s="77" t="e">
        <f>IF(DJ7&lt;=_xlfn.SINGLE(PrazoFin)*12,_xlfn.SINGLE(compromisso)*MAX('CMM4 - FINAN'!$F:$F),0)</f>
        <v>#NAME?</v>
      </c>
      <c r="DK93" s="77" t="e">
        <f>IF(DK7&lt;=_xlfn.SINGLE(PrazoFin)*12,_xlfn.SINGLE(compromisso)*MAX('CMM4 - FINAN'!$F:$F),0)</f>
        <v>#NAME?</v>
      </c>
      <c r="DL93" s="77" t="e">
        <f>IF(DL7&lt;=_xlfn.SINGLE(PrazoFin)*12,_xlfn.SINGLE(compromisso)*MAX('CMM4 - FINAN'!$F:$F),0)</f>
        <v>#NAME?</v>
      </c>
      <c r="DM93" s="77" t="e">
        <f>IF(DM7&lt;=_xlfn.SINGLE(PrazoFin)*12,_xlfn.SINGLE(compromisso)*MAX('CMM4 - FINAN'!$F:$F),0)</f>
        <v>#NAME?</v>
      </c>
      <c r="DN93" s="77" t="e">
        <f>IF(DN7&lt;=_xlfn.SINGLE(PrazoFin)*12,_xlfn.SINGLE(compromisso)*MAX('CMM4 - FINAN'!$F:$F),0)</f>
        <v>#NAME?</v>
      </c>
      <c r="DO93" s="77" t="e">
        <f>IF(DO7&lt;=_xlfn.SINGLE(PrazoFin)*12,_xlfn.SINGLE(compromisso)*MAX('CMM4 - FINAN'!$F:$F),0)</f>
        <v>#NAME?</v>
      </c>
      <c r="DP93" s="77" t="e">
        <f>IF(DP7&lt;=_xlfn.SINGLE(PrazoFin)*12,_xlfn.SINGLE(compromisso)*MAX('CMM4 - FINAN'!$F:$F),0)</f>
        <v>#NAME?</v>
      </c>
      <c r="DQ93" s="77" t="e">
        <f>IF(DQ7&lt;=_xlfn.SINGLE(PrazoFin)*12,_xlfn.SINGLE(compromisso)*MAX('CMM4 - FINAN'!$F:$F),0)</f>
        <v>#NAME?</v>
      </c>
      <c r="DR93" s="77">
        <f>IF(DR7&lt;=_xlfn.SINGLE(PrazoFin)*12,_xlfn.SINGLE(compromisso)*MAX('CMM4 - FINAN'!$F:$F),0)</f>
        <v>0</v>
      </c>
      <c r="DS93" s="77">
        <f>IF(DS7&lt;=_xlfn.SINGLE(PrazoFin)*12,_xlfn.SINGLE(compromisso)*MAX('CMM4 - FINAN'!$F:$F),0)</f>
        <v>0</v>
      </c>
      <c r="DT93" s="77">
        <f>IF(DT7&lt;=_xlfn.SINGLE(PrazoFin)*12,_xlfn.SINGLE(compromisso)*MAX('CMM4 - FINAN'!$F:$F),0)</f>
        <v>0</v>
      </c>
      <c r="DU93" s="77">
        <f>IF(DU7&lt;=_xlfn.SINGLE(PrazoFin)*12,_xlfn.SINGLE(compromisso)*MAX('CMM4 - FINAN'!$F:$F),0)</f>
        <v>0</v>
      </c>
      <c r="DV93" s="77">
        <f>IF(DV7&lt;=_xlfn.SINGLE(PrazoFin)*12,_xlfn.SINGLE(compromisso)*MAX('CMM4 - FINAN'!$F:$F),0)</f>
        <v>0</v>
      </c>
      <c r="DW93" s="77">
        <f>IF(DW7&lt;=_xlfn.SINGLE(PrazoFin)*12,_xlfn.SINGLE(compromisso)*MAX('CMM4 - FINAN'!$F:$F),0)</f>
        <v>0</v>
      </c>
      <c r="DX93" s="77">
        <f>IF(DX7&lt;=_xlfn.SINGLE(PrazoFin)*12,_xlfn.SINGLE(compromisso)*MAX('CMM4 - FINAN'!$F:$F),0)</f>
        <v>0</v>
      </c>
      <c r="DY93" s="77">
        <f>IF(DY7&lt;=_xlfn.SINGLE(PrazoFin)*12,_xlfn.SINGLE(compromisso)*MAX('CMM4 - FINAN'!$F:$F),0)</f>
        <v>0</v>
      </c>
      <c r="DZ93" s="77">
        <f>IF(DZ7&lt;=_xlfn.SINGLE(PrazoFin)*12,_xlfn.SINGLE(compromisso)*MAX('CMM4 - FINAN'!$F:$F),0)</f>
        <v>0</v>
      </c>
      <c r="EA93" s="77">
        <f>IF(EA7&lt;=_xlfn.SINGLE(PrazoFin)*12,_xlfn.SINGLE(compromisso)*MAX('CMM4 - FINAN'!$F:$F),0)</f>
        <v>0</v>
      </c>
      <c r="EB93" s="77">
        <f>IF(EB7&lt;=_xlfn.SINGLE(PrazoFin)*12,_xlfn.SINGLE(compromisso)*MAX('CMM4 - FINAN'!$F:$F),0)</f>
        <v>0</v>
      </c>
      <c r="EC93" s="77">
        <f>IF(EC7&lt;=_xlfn.SINGLE(PrazoFin)*12,_xlfn.SINGLE(compromisso)*MAX('CMM4 - FINAN'!$F:$F),0)</f>
        <v>0</v>
      </c>
      <c r="ED93" s="77">
        <f>IF(ED7&lt;=_xlfn.SINGLE(PrazoFin)*12,_xlfn.SINGLE(compromisso)*MAX('CMM4 - FINAN'!$F:$F),0)</f>
        <v>0</v>
      </c>
      <c r="EE93" s="77">
        <f>IF(EE7&lt;=_xlfn.SINGLE(PrazoFin)*12,_xlfn.SINGLE(compromisso)*MAX('CMM4 - FINAN'!$F:$F),0)</f>
        <v>0</v>
      </c>
      <c r="EF93" s="77">
        <f>IF(EF7&lt;=_xlfn.SINGLE(PrazoFin)*12,_xlfn.SINGLE(compromisso)*MAX('CMM4 - FINAN'!$F:$F),0)</f>
        <v>0</v>
      </c>
      <c r="EG93" s="77">
        <f>IF(EG7&lt;=_xlfn.SINGLE(PrazoFin)*12,_xlfn.SINGLE(compromisso)*MAX('CMM4 - FINAN'!$F:$F),0)</f>
        <v>0</v>
      </c>
      <c r="EH93" s="77">
        <f>IF(EH7&lt;=_xlfn.SINGLE(PrazoFin)*12,_xlfn.SINGLE(compromisso)*MAX('CMM4 - FINAN'!$F:$F),0)</f>
        <v>0</v>
      </c>
      <c r="EI93" s="77">
        <f>IF(EI7&lt;=_xlfn.SINGLE(PrazoFin)*12,_xlfn.SINGLE(compromisso)*MAX('CMM4 - FINAN'!$F:$F),0)</f>
        <v>0</v>
      </c>
      <c r="EJ93" s="77">
        <f>IF(EJ7&lt;=_xlfn.SINGLE(PrazoFin)*12,_xlfn.SINGLE(compromisso)*MAX('CMM4 - FINAN'!$F:$F),0)</f>
        <v>0</v>
      </c>
      <c r="EK93" s="77">
        <f>IF(EK7&lt;=_xlfn.SINGLE(PrazoFin)*12,_xlfn.SINGLE(compromisso)*MAX('CMM4 - FINAN'!$F:$F),0)</f>
        <v>0</v>
      </c>
      <c r="EL93" s="77">
        <f>IF(EL7&lt;=_xlfn.SINGLE(PrazoFin)*12,_xlfn.SINGLE(compromisso)*MAX('CMM4 - FINAN'!$F:$F),0)</f>
        <v>0</v>
      </c>
      <c r="EM93" s="77">
        <f>IF(EM7&lt;=_xlfn.SINGLE(PrazoFin)*12,_xlfn.SINGLE(compromisso)*MAX('CMM4 - FINAN'!$F:$F),0)</f>
        <v>0</v>
      </c>
      <c r="EN93" s="77">
        <f>IF(EN7&lt;=_xlfn.SINGLE(PrazoFin)*12,_xlfn.SINGLE(compromisso)*MAX('CMM4 - FINAN'!$F:$F),0)</f>
        <v>0</v>
      </c>
      <c r="EO93" s="77">
        <f>IF(EO7&lt;=_xlfn.SINGLE(PrazoFin)*12,_xlfn.SINGLE(compromisso)*MAX('CMM4 - FINAN'!$F:$F),0)</f>
        <v>0</v>
      </c>
      <c r="EP93" s="77">
        <f>IF(EP7&lt;=_xlfn.SINGLE(PrazoFin)*12,_xlfn.SINGLE(compromisso)*MAX('CMM4 - FINAN'!$F:$F),0)</f>
        <v>0</v>
      </c>
      <c r="EQ93" s="77">
        <f>IF(EQ7&lt;=_xlfn.SINGLE(PrazoFin)*12,_xlfn.SINGLE(compromisso)*MAX('CMM4 - FINAN'!$F:$F),0)</f>
        <v>0</v>
      </c>
      <c r="ER93" s="77">
        <f>IF(ER7&lt;=_xlfn.SINGLE(PrazoFin)*12,_xlfn.SINGLE(compromisso)*MAX('CMM4 - FINAN'!$F:$F),0)</f>
        <v>0</v>
      </c>
      <c r="ES93" s="77">
        <f>IF(ES7&lt;=_xlfn.SINGLE(PrazoFin)*12,_xlfn.SINGLE(compromisso)*MAX('CMM4 - FINAN'!$F:$F),0)</f>
        <v>0</v>
      </c>
      <c r="ET93" s="77">
        <f>IF(ET7&lt;=_xlfn.SINGLE(PrazoFin)*12,_xlfn.SINGLE(compromisso)*MAX('CMM4 - FINAN'!$F:$F),0)</f>
        <v>0</v>
      </c>
      <c r="EU93" s="77">
        <f>IF(EU7&lt;=_xlfn.SINGLE(PrazoFin)*12,_xlfn.SINGLE(compromisso)*MAX('CMM4 - FINAN'!$F:$F),0)</f>
        <v>0</v>
      </c>
      <c r="EV93" s="77">
        <f>IF(EV7&lt;=_xlfn.SINGLE(PrazoFin)*12,_xlfn.SINGLE(compromisso)*MAX('CMM4 - FINAN'!$F:$F),0)</f>
        <v>0</v>
      </c>
      <c r="EW93" s="77">
        <f>IF(EW7&lt;=_xlfn.SINGLE(PrazoFin)*12,_xlfn.SINGLE(compromisso)*MAX('CMM4 - FINAN'!$F:$F),0)</f>
        <v>0</v>
      </c>
      <c r="EX93" s="77">
        <f>IF(EX7&lt;=_xlfn.SINGLE(PrazoFin)*12,_xlfn.SINGLE(compromisso)*MAX('CMM4 - FINAN'!$F:$F),0)</f>
        <v>0</v>
      </c>
      <c r="EY93" s="77">
        <f>IF(EY7&lt;=_xlfn.SINGLE(PrazoFin)*12,_xlfn.SINGLE(compromisso)*MAX('CMM4 - FINAN'!$F:$F),0)</f>
        <v>0</v>
      </c>
      <c r="EZ93" s="77">
        <f>IF(EZ7&lt;=_xlfn.SINGLE(PrazoFin)*12,_xlfn.SINGLE(compromisso)*MAX('CMM4 - FINAN'!$F:$F),0)</f>
        <v>0</v>
      </c>
      <c r="FA93" s="77">
        <f>IF(FA7&lt;=_xlfn.SINGLE(PrazoFin)*12,_xlfn.SINGLE(compromisso)*MAX('CMM4 - FINAN'!$F:$F),0)</f>
        <v>0</v>
      </c>
      <c r="FB93" s="77">
        <f>IF(FB7&lt;=_xlfn.SINGLE(PrazoFin)*12,_xlfn.SINGLE(compromisso)*MAX('CMM4 - FINAN'!$F:$F),0)</f>
        <v>0</v>
      </c>
      <c r="FC93" s="77">
        <f>IF(FC7&lt;=_xlfn.SINGLE(PrazoFin)*12,_xlfn.SINGLE(compromisso)*MAX('CMM4 - FINAN'!$F:$F),0)</f>
        <v>0</v>
      </c>
      <c r="FD93" s="77">
        <f>IF(FD7&lt;=_xlfn.SINGLE(PrazoFin)*12,_xlfn.SINGLE(compromisso)*MAX('CMM4 - FINAN'!$F:$F),0)</f>
        <v>0</v>
      </c>
      <c r="FE93" s="77">
        <f>IF(FE7&lt;=_xlfn.SINGLE(PrazoFin)*12,_xlfn.SINGLE(compromisso)*MAX('CMM4 - FINAN'!$F:$F),0)</f>
        <v>0</v>
      </c>
      <c r="FF93" s="77">
        <f>IF(FF7&lt;=_xlfn.SINGLE(PrazoFin)*12,_xlfn.SINGLE(compromisso)*MAX('CMM4 - FINAN'!$F:$F),0)</f>
        <v>0</v>
      </c>
      <c r="FG93" s="77">
        <f>IF(FG7&lt;=_xlfn.SINGLE(PrazoFin)*12,_xlfn.SINGLE(compromisso)*MAX('CMM4 - FINAN'!$F:$F),0)</f>
        <v>0</v>
      </c>
      <c r="FH93" s="77">
        <f>IF(FH7&lt;=_xlfn.SINGLE(PrazoFin)*12,_xlfn.SINGLE(compromisso)*MAX('CMM4 - FINAN'!$F:$F),0)</f>
        <v>0</v>
      </c>
      <c r="FI93" s="77">
        <f>IF(FI7&lt;=_xlfn.SINGLE(PrazoFin)*12,_xlfn.SINGLE(compromisso)*MAX('CMM4 - FINAN'!$F:$F),0)</f>
        <v>0</v>
      </c>
      <c r="FJ93" s="77">
        <f>IF(FJ7&lt;=_xlfn.SINGLE(PrazoFin)*12,_xlfn.SINGLE(compromisso)*MAX('CMM4 - FINAN'!$F:$F),0)</f>
        <v>0</v>
      </c>
      <c r="FK93" s="77">
        <f>IF(FK7&lt;=_xlfn.SINGLE(PrazoFin)*12,_xlfn.SINGLE(compromisso)*MAX('CMM4 - FINAN'!$F:$F),0)</f>
        <v>0</v>
      </c>
      <c r="FL93" s="77">
        <f>IF(FL7&lt;=_xlfn.SINGLE(PrazoFin)*12,_xlfn.SINGLE(compromisso)*MAX('CMM4 - FINAN'!$F:$F),0)</f>
        <v>0</v>
      </c>
      <c r="FM93" s="77">
        <f>IF(FM7&lt;=_xlfn.SINGLE(PrazoFin)*12,_xlfn.SINGLE(compromisso)*MAX('CMM4 - FINAN'!$F:$F),0)</f>
        <v>0</v>
      </c>
      <c r="FN93" s="77">
        <f>IF(FN7&lt;=_xlfn.SINGLE(PrazoFin)*12,_xlfn.SINGLE(compromisso)*MAX('CMM4 - FINAN'!$F:$F),0)</f>
        <v>0</v>
      </c>
      <c r="FO93" s="77">
        <f>IF(FO7&lt;=_xlfn.SINGLE(PrazoFin)*12,_xlfn.SINGLE(compromisso)*MAX('CMM4 - FINAN'!$F:$F),0)</f>
        <v>0</v>
      </c>
      <c r="FP93" s="77">
        <f>IF(FP7&lt;=_xlfn.SINGLE(PrazoFin)*12,_xlfn.SINGLE(compromisso)*MAX('CMM4 - FINAN'!$F:$F),0)</f>
        <v>0</v>
      </c>
      <c r="FQ93" s="77">
        <f>IF(FQ7&lt;=_xlfn.SINGLE(PrazoFin)*12,_xlfn.SINGLE(compromisso)*MAX('CMM4 - FINAN'!$F:$F),0)</f>
        <v>0</v>
      </c>
      <c r="FR93" s="77">
        <f>IF(FR7&lt;=_xlfn.SINGLE(PrazoFin)*12,_xlfn.SINGLE(compromisso)*MAX('CMM4 - FINAN'!$F:$F),0)</f>
        <v>0</v>
      </c>
      <c r="FS93" s="77">
        <f>IF(FS7&lt;=_xlfn.SINGLE(PrazoFin)*12,_xlfn.SINGLE(compromisso)*MAX('CMM4 - FINAN'!$F:$F),0)</f>
        <v>0</v>
      </c>
      <c r="FT93" s="77">
        <f>IF(FT7&lt;=_xlfn.SINGLE(PrazoFin)*12,_xlfn.SINGLE(compromisso)*MAX('CMM4 - FINAN'!$F:$F),0)</f>
        <v>0</v>
      </c>
      <c r="FU93" s="77">
        <f>IF(FU7&lt;=_xlfn.SINGLE(PrazoFin)*12,_xlfn.SINGLE(compromisso)*MAX('CMM4 - FINAN'!$F:$F),0)</f>
        <v>0</v>
      </c>
      <c r="FV93" s="77">
        <f>IF(FV7&lt;=_xlfn.SINGLE(PrazoFin)*12,_xlfn.SINGLE(compromisso)*MAX('CMM4 - FINAN'!$F:$F),0)</f>
        <v>0</v>
      </c>
      <c r="FW93" s="77">
        <f>IF(FW7&lt;=_xlfn.SINGLE(PrazoFin)*12,_xlfn.SINGLE(compromisso)*MAX('CMM4 - FINAN'!$F:$F),0)</f>
        <v>0</v>
      </c>
      <c r="FX93" s="77">
        <f>IF(FX7&lt;=_xlfn.SINGLE(PrazoFin)*12,_xlfn.SINGLE(compromisso)*MAX('CMM4 - FINAN'!$F:$F),0)</f>
        <v>0</v>
      </c>
      <c r="FY93" s="77">
        <f>IF(FY7&lt;=_xlfn.SINGLE(PrazoFin)*12,_xlfn.SINGLE(compromisso)*MAX('CMM4 - FINAN'!$F:$F),0)</f>
        <v>0</v>
      </c>
      <c r="FZ93" s="77">
        <f>IF(FZ7&lt;=_xlfn.SINGLE(PrazoFin)*12,_xlfn.SINGLE(compromisso)*MAX('CMM4 - FINAN'!$F:$F),0)</f>
        <v>0</v>
      </c>
      <c r="GA93" s="77">
        <f>IF(GA7&lt;=_xlfn.SINGLE(PrazoFin)*12,_xlfn.SINGLE(compromisso)*MAX('CMM4 - FINAN'!$F:$F),0)</f>
        <v>0</v>
      </c>
      <c r="GB93" s="77">
        <f>IF(GB7&lt;=_xlfn.SINGLE(PrazoFin)*12,_xlfn.SINGLE(compromisso)*MAX('CMM4 - FINAN'!$F:$F),0)</f>
        <v>0</v>
      </c>
      <c r="GC93" s="77">
        <f>IF(GC7&lt;=_xlfn.SINGLE(PrazoFin)*12,_xlfn.SINGLE(compromisso)*MAX('CMM4 - FINAN'!$F:$F),0)</f>
        <v>0</v>
      </c>
      <c r="GD93" s="77">
        <f>IF(GD7&lt;=_xlfn.SINGLE(PrazoFin)*12,_xlfn.SINGLE(compromisso)*MAX('CMM4 - FINAN'!$F:$F),0)</f>
        <v>0</v>
      </c>
      <c r="GE93" s="77">
        <f>IF(GE7&lt;=_xlfn.SINGLE(PrazoFin)*12,_xlfn.SINGLE(compromisso)*MAX('CMM4 - FINAN'!$F:$F),0)</f>
        <v>0</v>
      </c>
      <c r="GF93" s="77">
        <f>IF(GF7&lt;=_xlfn.SINGLE(PrazoFin)*12,_xlfn.SINGLE(compromisso)*MAX('CMM4 - FINAN'!$F:$F),0)</f>
        <v>0</v>
      </c>
      <c r="GG93" s="77">
        <f>IF(GG7&lt;=_xlfn.SINGLE(PrazoFin)*12,_xlfn.SINGLE(compromisso)*MAX('CMM4 - FINAN'!$F:$F),0)</f>
        <v>0</v>
      </c>
      <c r="GH93" s="77">
        <f>IF(GH7&lt;=_xlfn.SINGLE(PrazoFin)*12,_xlfn.SINGLE(compromisso)*MAX('CMM4 - FINAN'!$F:$F),0)</f>
        <v>0</v>
      </c>
      <c r="GI93" s="77">
        <f>IF(GI7&lt;=_xlfn.SINGLE(PrazoFin)*12,_xlfn.SINGLE(compromisso)*MAX('CMM4 - FINAN'!$F:$F),0)</f>
        <v>0</v>
      </c>
      <c r="GJ93" s="77">
        <f>IF(GJ7&lt;=_xlfn.SINGLE(PrazoFin)*12,_xlfn.SINGLE(compromisso)*MAX('CMM4 - FINAN'!$F:$F),0)</f>
        <v>0</v>
      </c>
      <c r="GK93" s="77">
        <f>IF(GK7&lt;=_xlfn.SINGLE(PrazoFin)*12,_xlfn.SINGLE(compromisso)*MAX('CMM4 - FINAN'!$F:$F),0)</f>
        <v>0</v>
      </c>
      <c r="GL93" s="77">
        <f>IF(GL7&lt;=_xlfn.SINGLE(PrazoFin)*12,_xlfn.SINGLE(compromisso)*MAX('CMM4 - FINAN'!$F:$F),0)</f>
        <v>0</v>
      </c>
      <c r="GM93" s="77">
        <f>IF(GM7&lt;=_xlfn.SINGLE(PrazoFin)*12,_xlfn.SINGLE(compromisso)*MAX('CMM4 - FINAN'!$F:$F),0)</f>
        <v>0</v>
      </c>
      <c r="GN93" s="77">
        <f>IF(GN7&lt;=_xlfn.SINGLE(PrazoFin)*12,_xlfn.SINGLE(compromisso)*MAX('CMM4 - FINAN'!$F:$F),0)</f>
        <v>0</v>
      </c>
      <c r="GO93" s="77">
        <f>IF(GO7&lt;=_xlfn.SINGLE(PrazoFin)*12,_xlfn.SINGLE(compromisso)*MAX('CMM4 - FINAN'!$F:$F),0)</f>
        <v>0</v>
      </c>
      <c r="GP93" s="77">
        <f>IF(GP7&lt;=_xlfn.SINGLE(PrazoFin)*12,_xlfn.SINGLE(compromisso)*MAX('CMM4 - FINAN'!$F:$F),0)</f>
        <v>0</v>
      </c>
      <c r="GQ93" s="77">
        <f>IF(GQ7&lt;=_xlfn.SINGLE(PrazoFin)*12,_xlfn.SINGLE(compromisso)*MAX('CMM4 - FINAN'!$F:$F),0)</f>
        <v>0</v>
      </c>
      <c r="GR93" s="77">
        <f>IF(GR7&lt;=_xlfn.SINGLE(PrazoFin)*12,_xlfn.SINGLE(compromisso)*MAX('CMM4 - FINAN'!$F:$F),0)</f>
        <v>0</v>
      </c>
      <c r="GS93" s="77">
        <f>IF(GS7&lt;=_xlfn.SINGLE(PrazoFin)*12,_xlfn.SINGLE(compromisso)*MAX('CMM4 - FINAN'!$F:$F),0)</f>
        <v>0</v>
      </c>
      <c r="GT93" s="77">
        <f>IF(GT7&lt;=_xlfn.SINGLE(PrazoFin)*12,_xlfn.SINGLE(compromisso)*MAX('CMM4 - FINAN'!$F:$F),0)</f>
        <v>0</v>
      </c>
      <c r="GU93" s="77">
        <f>IF(GU7&lt;=_xlfn.SINGLE(PrazoFin)*12,_xlfn.SINGLE(compromisso)*MAX('CMM4 - FINAN'!$F:$F),0)</f>
        <v>0</v>
      </c>
      <c r="GV93" s="77">
        <f>IF(GV7&lt;=_xlfn.SINGLE(PrazoFin)*12,_xlfn.SINGLE(compromisso)*MAX('CMM4 - FINAN'!$F:$F),0)</f>
        <v>0</v>
      </c>
      <c r="GW93" s="77">
        <f>IF(GW7&lt;=_xlfn.SINGLE(PrazoFin)*12,_xlfn.SINGLE(compromisso)*MAX('CMM4 - FINAN'!$F:$F),0)</f>
        <v>0</v>
      </c>
      <c r="GX93" s="77">
        <f>IF(GX7&lt;=_xlfn.SINGLE(PrazoFin)*12,_xlfn.SINGLE(compromisso)*MAX('CMM4 - FINAN'!$F:$F),0)</f>
        <v>0</v>
      </c>
      <c r="GY93" s="77">
        <f>IF(GY7&lt;=_xlfn.SINGLE(PrazoFin)*12,_xlfn.SINGLE(compromisso)*MAX('CMM4 - FINAN'!$F:$F),0)</f>
        <v>0</v>
      </c>
      <c r="GZ93" s="77">
        <f>IF(GZ7&lt;=_xlfn.SINGLE(PrazoFin)*12,_xlfn.SINGLE(compromisso)*MAX('CMM4 - FINAN'!$F:$F),0)</f>
        <v>0</v>
      </c>
      <c r="HA93" s="77">
        <f>IF(HA7&lt;=_xlfn.SINGLE(PrazoFin)*12,_xlfn.SINGLE(compromisso)*MAX('CMM4 - FINAN'!$F:$F),0)</f>
        <v>0</v>
      </c>
      <c r="HB93" s="77">
        <f>IF(HB7&lt;=_xlfn.SINGLE(PrazoFin)*12,_xlfn.SINGLE(compromisso)*MAX('CMM4 - FINAN'!$F:$F),0)</f>
        <v>0</v>
      </c>
      <c r="HC93" s="77">
        <f>IF(HC7&lt;=_xlfn.SINGLE(PrazoFin)*12,_xlfn.SINGLE(compromisso)*MAX('CMM4 - FINAN'!$F:$F),0)</f>
        <v>0</v>
      </c>
      <c r="HD93" s="77">
        <f>IF(HD7&lt;=_xlfn.SINGLE(PrazoFin)*12,_xlfn.SINGLE(compromisso)*MAX('CMM4 - FINAN'!$F:$F),0)</f>
        <v>0</v>
      </c>
      <c r="HE93" s="77">
        <f>IF(HE7&lt;=_xlfn.SINGLE(PrazoFin)*12,_xlfn.SINGLE(compromisso)*MAX('CMM4 - FINAN'!$F:$F),0)</f>
        <v>0</v>
      </c>
      <c r="HF93" s="77">
        <f>IF(HF7&lt;=_xlfn.SINGLE(PrazoFin)*12,_xlfn.SINGLE(compromisso)*MAX('CMM4 - FINAN'!$F:$F),0)</f>
        <v>0</v>
      </c>
      <c r="HG93" s="77">
        <f>IF(HG7&lt;=_xlfn.SINGLE(PrazoFin)*12,_xlfn.SINGLE(compromisso)*MAX('CMM4 - FINAN'!$F:$F),0)</f>
        <v>0</v>
      </c>
      <c r="HH93" s="77">
        <f>IF(HH7&lt;=_xlfn.SINGLE(PrazoFin)*12,_xlfn.SINGLE(compromisso)*MAX('CMM4 - FINAN'!$F:$F),0)</f>
        <v>0</v>
      </c>
      <c r="HI93" s="77">
        <f>IF(HI7&lt;=_xlfn.SINGLE(PrazoFin)*12,_xlfn.SINGLE(compromisso)*MAX('CMM4 - FINAN'!$F:$F),0)</f>
        <v>0</v>
      </c>
    </row>
    <row r="94" spans="1:217" ht="14.4" x14ac:dyDescent="0.3">
      <c r="A94" s="31"/>
    </row>
    <row r="95" spans="1:217" s="22" customFormat="1" x14ac:dyDescent="0.2">
      <c r="A95" s="34" t="s">
        <v>132</v>
      </c>
      <c r="B95" s="83">
        <f>IFERROR(VLOOKUP(B$7,'CMM4 - FINAN'!$A:$F,5,0),0)</f>
        <v>0</v>
      </c>
      <c r="C95" s="83">
        <f>IFERROR(VLOOKUP(C$7,'CMM4 - FINAN'!$A:$F,5,0),0)</f>
        <v>0</v>
      </c>
      <c r="D95" s="83">
        <f>IFERROR(VLOOKUP(D$7,'CMM4 - FINAN'!$A:$F,5,0),0)</f>
        <v>0</v>
      </c>
      <c r="E95" s="83">
        <f>IFERROR(VLOOKUP(E$7,'CMM4 - FINAN'!$A:$F,5,0),0)</f>
        <v>0</v>
      </c>
      <c r="F95" s="83">
        <f>IFERROR(VLOOKUP(F$7,'CMM4 - FINAN'!$A:$F,5,0),0)</f>
        <v>0</v>
      </c>
      <c r="G95" s="83">
        <f>IFERROR(VLOOKUP(G$7,'CMM4 - FINAN'!$A:$F,5,0),0)</f>
        <v>0</v>
      </c>
      <c r="H95" s="83">
        <f>IFERROR(VLOOKUP(H$7,'CMM4 - FINAN'!$A:$F,5,0),0)</f>
        <v>0</v>
      </c>
      <c r="I95" s="83">
        <f>IFERROR(VLOOKUP(I$7,'CMM4 - FINAN'!$A:$F,5,0),0)</f>
        <v>0</v>
      </c>
      <c r="J95" s="83">
        <f>IFERROR(VLOOKUP(J$7,'CMM4 - FINAN'!$A:$F,5,0),0)</f>
        <v>0</v>
      </c>
      <c r="K95" s="83">
        <f>IFERROR(VLOOKUP(K$7,'CMM4 - FINAN'!$A:$F,5,0),0)</f>
        <v>0</v>
      </c>
      <c r="L95" s="83">
        <f>IFERROR(VLOOKUP(L$7,'CMM4 - FINAN'!$A:$F,5,0),0)</f>
        <v>0</v>
      </c>
      <c r="M95" s="83">
        <f>IFERROR(VLOOKUP(M$7,'CMM4 - FINAN'!$A:$F,5,0),0)</f>
        <v>0</v>
      </c>
      <c r="N95" s="83">
        <f>IFERROR(VLOOKUP(N$7,'CMM4 - FINAN'!$A:$F,5,0),0)</f>
        <v>0</v>
      </c>
      <c r="O95" s="83">
        <f>IFERROR(VLOOKUP(O$7,'CMM4 - FINAN'!$A:$F,5,0),0)</f>
        <v>0</v>
      </c>
      <c r="P95" s="83">
        <f>IFERROR(VLOOKUP(P$7,'CMM4 - FINAN'!$A:$F,5,0),0)</f>
        <v>0</v>
      </c>
      <c r="Q95" s="83">
        <f>IFERROR(VLOOKUP(Q$7,'CMM4 - FINAN'!$A:$F,5,0),0)</f>
        <v>0</v>
      </c>
      <c r="R95" s="83">
        <f>IFERROR(VLOOKUP(R$7,'CMM4 - FINAN'!$A:$F,5,0),0)</f>
        <v>0</v>
      </c>
      <c r="S95" s="83">
        <f>IFERROR(VLOOKUP(S$7,'CMM4 - FINAN'!$A:$F,5,0),0)</f>
        <v>0</v>
      </c>
      <c r="T95" s="83">
        <f>IFERROR(VLOOKUP(T$7,'CMM4 - FINAN'!$A:$F,5,0),0)</f>
        <v>0</v>
      </c>
      <c r="U95" s="83">
        <f>IFERROR(VLOOKUP(U$7,'CMM4 - FINAN'!$A:$F,5,0),0)</f>
        <v>0</v>
      </c>
      <c r="V95" s="83">
        <f>IFERROR(VLOOKUP(V$7,'CMM4 - FINAN'!$A:$F,5,0),0)</f>
        <v>0</v>
      </c>
      <c r="W95" s="83">
        <f>IFERROR(VLOOKUP(W$7,'CMM4 - FINAN'!$A:$F,5,0),0)</f>
        <v>0</v>
      </c>
      <c r="X95" s="83">
        <f>IFERROR(VLOOKUP(X$7,'CMM4 - FINAN'!$A:$F,5,0),0)</f>
        <v>0</v>
      </c>
      <c r="Y95" s="83">
        <f>IFERROR(VLOOKUP(Y$7,'CMM4 - FINAN'!$A:$F,5,0),0)</f>
        <v>0</v>
      </c>
      <c r="Z95" s="83">
        <f>IFERROR(VLOOKUP(Z$7,'CMM4 - FINAN'!$A:$F,5,0),0)</f>
        <v>0</v>
      </c>
      <c r="AA95" s="83">
        <f>IFERROR(VLOOKUP(AA$7,'CMM4 - FINAN'!$A:$F,5,0),0)</f>
        <v>0</v>
      </c>
      <c r="AB95" s="83">
        <f>IFERROR(VLOOKUP(AB$7,'CMM4 - FINAN'!$A:$F,5,0),0)</f>
        <v>0</v>
      </c>
      <c r="AC95" s="83">
        <f>IFERROR(VLOOKUP(AC$7,'CMM4 - FINAN'!$A:$F,5,0),0)</f>
        <v>0</v>
      </c>
      <c r="AD95" s="83">
        <f>IFERROR(VLOOKUP(AD$7,'CMM4 - FINAN'!$A:$F,5,0),0)</f>
        <v>0</v>
      </c>
      <c r="AE95" s="83">
        <f>IFERROR(VLOOKUP(AE$7,'CMM4 - FINAN'!$A:$F,5,0),0)</f>
        <v>0</v>
      </c>
      <c r="AF95" s="83">
        <f>IFERROR(VLOOKUP(AF$7,'CMM4 - FINAN'!$A:$F,5,0),0)</f>
        <v>0</v>
      </c>
      <c r="AG95" s="83">
        <f>IFERROR(VLOOKUP(AG$7,'CMM4 - FINAN'!$A:$F,5,0),0)</f>
        <v>0</v>
      </c>
      <c r="AH95" s="83">
        <f>IFERROR(VLOOKUP(AH$7,'CMM4 - FINAN'!$A:$F,5,0),0)</f>
        <v>0</v>
      </c>
      <c r="AI95" s="83">
        <f>IFERROR(VLOOKUP(AI$7,'CMM4 - FINAN'!$A:$F,5,0),0)</f>
        <v>0</v>
      </c>
      <c r="AJ95" s="83">
        <f>IFERROR(VLOOKUP(AJ$7,'CMM4 - FINAN'!$A:$F,5,0),0)</f>
        <v>0</v>
      </c>
      <c r="AK95" s="83">
        <f>IFERROR(VLOOKUP(AK$7,'CMM4 - FINAN'!$A:$F,5,0),0)</f>
        <v>0</v>
      </c>
      <c r="AL95" s="83">
        <f>IFERROR(VLOOKUP(AL$7,'CMM4 - FINAN'!$A:$F,5,0),0)</f>
        <v>0</v>
      </c>
      <c r="AM95" s="83">
        <f>IFERROR(VLOOKUP(AM$7,'CMM4 - FINAN'!$A:$F,5,0),0)</f>
        <v>0</v>
      </c>
      <c r="AN95" s="83">
        <f>IFERROR(VLOOKUP(AN$7,'CMM4 - FINAN'!$A:$F,5,0),0)</f>
        <v>0</v>
      </c>
      <c r="AO95" s="83">
        <f>IFERROR(VLOOKUP(AO$7,'CMM4 - FINAN'!$A:$F,5,0),0)</f>
        <v>0</v>
      </c>
      <c r="AP95" s="83">
        <f>IFERROR(VLOOKUP(AP$7,'CMM4 - FINAN'!$A:$F,5,0),0)</f>
        <v>0</v>
      </c>
      <c r="AQ95" s="83">
        <f>IFERROR(VLOOKUP(AQ$7,'CMM4 - FINAN'!$A:$F,5,0),0)</f>
        <v>0</v>
      </c>
      <c r="AR95" s="83">
        <f>IFERROR(VLOOKUP(AR$7,'CMM4 - FINAN'!$A:$F,5,0),0)</f>
        <v>0</v>
      </c>
      <c r="AS95" s="83">
        <f>IFERROR(VLOOKUP(AS$7,'CMM4 - FINAN'!$A:$F,5,0),0)</f>
        <v>0</v>
      </c>
      <c r="AT95" s="83">
        <f>IFERROR(VLOOKUP(AT$7,'CMM4 - FINAN'!$A:$F,5,0),0)</f>
        <v>0</v>
      </c>
      <c r="AU95" s="83">
        <f>IFERROR(VLOOKUP(AU$7,'CMM4 - FINAN'!$A:$F,5,0),0)</f>
        <v>0</v>
      </c>
      <c r="AV95" s="83">
        <f>IFERROR(VLOOKUP(AV$7,'CMM4 - FINAN'!$A:$F,5,0),0)</f>
        <v>0</v>
      </c>
      <c r="AW95" s="83">
        <f>IFERROR(VLOOKUP(AW$7,'CMM4 - FINAN'!$A:$F,5,0),0)</f>
        <v>0</v>
      </c>
      <c r="AX95" s="83">
        <f>IFERROR(VLOOKUP(AX$7,'CMM4 - FINAN'!$A:$F,5,0),0)</f>
        <v>0</v>
      </c>
      <c r="AY95" s="83">
        <f>IFERROR(VLOOKUP(AY$7,'CMM4 - FINAN'!$A:$F,5,0),0)</f>
        <v>0</v>
      </c>
      <c r="AZ95" s="83">
        <f>IFERROR(VLOOKUP(AZ$7,'CMM4 - FINAN'!$A:$F,5,0),0)</f>
        <v>0</v>
      </c>
      <c r="BA95" s="83">
        <f>IFERROR(VLOOKUP(BA$7,'CMM4 - FINAN'!$A:$F,5,0),0)</f>
        <v>0</v>
      </c>
      <c r="BB95" s="83">
        <f>IFERROR(VLOOKUP(BB$7,'CMM4 - FINAN'!$A:$F,5,0),0)</f>
        <v>0</v>
      </c>
      <c r="BC95" s="83">
        <f>IFERROR(VLOOKUP(BC$7,'CMM4 - FINAN'!$A:$F,5,0),0)</f>
        <v>0</v>
      </c>
      <c r="BD95" s="83">
        <f>IFERROR(VLOOKUP(BD$7,'CMM4 - FINAN'!$A:$F,5,0),0)</f>
        <v>0</v>
      </c>
      <c r="BE95" s="83">
        <f>IFERROR(VLOOKUP(BE$7,'CMM4 - FINAN'!$A:$F,5,0),0)</f>
        <v>0</v>
      </c>
      <c r="BF95" s="83">
        <f>IFERROR(VLOOKUP(BF$7,'CMM4 - FINAN'!$A:$F,5,0),0)</f>
        <v>0</v>
      </c>
      <c r="BG95" s="83">
        <f>IFERROR(VLOOKUP(BG$7,'CMM4 - FINAN'!$A:$F,5,0),0)</f>
        <v>0</v>
      </c>
      <c r="BH95" s="83">
        <f>IFERROR(VLOOKUP(BH$7,'CMM4 - FINAN'!$A:$F,5,0),0)</f>
        <v>0</v>
      </c>
      <c r="BI95" s="83">
        <f>IFERROR(VLOOKUP(BI$7,'CMM4 - FINAN'!$A:$F,5,0),0)</f>
        <v>0</v>
      </c>
      <c r="BJ95" s="83">
        <f>IFERROR(VLOOKUP(BJ$7,'CMM4 - FINAN'!$A:$F,5,0),0)</f>
        <v>0</v>
      </c>
      <c r="BK95" s="83">
        <f>IFERROR(VLOOKUP(BK$7,'CMM4 - FINAN'!$A:$F,5,0),0)</f>
        <v>0</v>
      </c>
      <c r="BL95" s="83">
        <f>IFERROR(VLOOKUP(BL$7,'CMM4 - FINAN'!$A:$F,5,0),0)</f>
        <v>0</v>
      </c>
      <c r="BM95" s="83">
        <f>IFERROR(VLOOKUP(BM$7,'CMM4 - FINAN'!$A:$F,5,0),0)</f>
        <v>0</v>
      </c>
      <c r="BN95" s="83">
        <f>IFERROR(VLOOKUP(BN$7,'CMM4 - FINAN'!$A:$F,5,0),0)</f>
        <v>0</v>
      </c>
      <c r="BO95" s="83">
        <f>IFERROR(VLOOKUP(BO$7,'CMM4 - FINAN'!$A:$F,5,0),0)</f>
        <v>0</v>
      </c>
      <c r="BP95" s="83">
        <f>IFERROR(VLOOKUP(BP$7,'CMM4 - FINAN'!$A:$F,5,0),0)</f>
        <v>0</v>
      </c>
      <c r="BQ95" s="83">
        <f>IFERROR(VLOOKUP(BQ$7,'CMM4 - FINAN'!$A:$F,5,0),0)</f>
        <v>0</v>
      </c>
      <c r="BR95" s="83">
        <f>IFERROR(VLOOKUP(BR$7,'CMM4 - FINAN'!$A:$F,5,0),0)</f>
        <v>0</v>
      </c>
      <c r="BS95" s="83">
        <f>IFERROR(VLOOKUP(BS$7,'CMM4 - FINAN'!$A:$F,5,0),0)</f>
        <v>0</v>
      </c>
      <c r="BT95" s="83">
        <f>IFERROR(VLOOKUP(BT$7,'CMM4 - FINAN'!$A:$F,5,0),0)</f>
        <v>0</v>
      </c>
      <c r="BU95" s="83">
        <f>IFERROR(VLOOKUP(BU$7,'CMM4 - FINAN'!$A:$F,5,0),0)</f>
        <v>0</v>
      </c>
      <c r="BV95" s="83">
        <f>IFERROR(VLOOKUP(BV$7,'CMM4 - FINAN'!$A:$F,5,0),0)</f>
        <v>0</v>
      </c>
      <c r="BW95" s="83">
        <f>IFERROR(VLOOKUP(BW$7,'CMM4 - FINAN'!$A:$F,5,0),0)</f>
        <v>0</v>
      </c>
      <c r="BX95" s="83">
        <f>IFERROR(VLOOKUP(BX$7,'CMM4 - FINAN'!$A:$F,5,0),0)</f>
        <v>0</v>
      </c>
      <c r="BY95" s="83">
        <f>IFERROR(VLOOKUP(BY$7,'CMM4 - FINAN'!$A:$F,5,0),0)</f>
        <v>0</v>
      </c>
      <c r="BZ95" s="83">
        <f>IFERROR(VLOOKUP(BZ$7,'CMM4 - FINAN'!$A:$F,5,0),0)</f>
        <v>0</v>
      </c>
      <c r="CA95" s="83">
        <f>IFERROR(VLOOKUP(CA$7,'CMM4 - FINAN'!$A:$F,5,0),0)</f>
        <v>0</v>
      </c>
      <c r="CB95" s="83">
        <f>IFERROR(VLOOKUP(CB$7,'CMM4 - FINAN'!$A:$F,5,0),0)</f>
        <v>0</v>
      </c>
      <c r="CC95" s="83">
        <f>IFERROR(VLOOKUP(CC$7,'CMM4 - FINAN'!$A:$F,5,0),0)</f>
        <v>0</v>
      </c>
      <c r="CD95" s="83">
        <f>IFERROR(VLOOKUP(CD$7,'CMM4 - FINAN'!$A:$F,5,0),0)</f>
        <v>0</v>
      </c>
      <c r="CE95" s="83">
        <f>IFERROR(VLOOKUP(CE$7,'CMM4 - FINAN'!$A:$F,5,0),0)</f>
        <v>0</v>
      </c>
      <c r="CF95" s="83">
        <f>IFERROR(VLOOKUP(CF$7,'CMM4 - FINAN'!$A:$F,5,0),0)</f>
        <v>0</v>
      </c>
      <c r="CG95" s="83">
        <f>IFERROR(VLOOKUP(CG$7,'CMM4 - FINAN'!$A:$F,5,0),0)</f>
        <v>0</v>
      </c>
      <c r="CH95" s="83">
        <f>IFERROR(VLOOKUP(CH$7,'CMM4 - FINAN'!$A:$F,5,0),0)</f>
        <v>0</v>
      </c>
      <c r="CI95" s="83">
        <f>IFERROR(VLOOKUP(CI$7,'CMM4 - FINAN'!$A:$F,5,0),0)</f>
        <v>0</v>
      </c>
      <c r="CJ95" s="83">
        <f>IFERROR(VLOOKUP(CJ$7,'CMM4 - FINAN'!$A:$F,5,0),0)</f>
        <v>0</v>
      </c>
      <c r="CK95" s="83">
        <f>IFERROR(VLOOKUP(CK$7,'CMM4 - FINAN'!$A:$F,5,0),0)</f>
        <v>0</v>
      </c>
      <c r="CL95" s="83">
        <f>IFERROR(VLOOKUP(CL$7,'CMM4 - FINAN'!$A:$F,5,0),0)</f>
        <v>0</v>
      </c>
      <c r="CM95" s="83">
        <f>IFERROR(VLOOKUP(CM$7,'CMM4 - FINAN'!$A:$F,5,0),0)</f>
        <v>0</v>
      </c>
      <c r="CN95" s="83">
        <f>IFERROR(VLOOKUP(CN$7,'CMM4 - FINAN'!$A:$F,5,0),0)</f>
        <v>0</v>
      </c>
      <c r="CO95" s="83">
        <f>IFERROR(VLOOKUP(CO$7,'CMM4 - FINAN'!$A:$F,5,0),0)</f>
        <v>0</v>
      </c>
      <c r="CP95" s="83">
        <f>IFERROR(VLOOKUP(CP$7,'CMM4 - FINAN'!$A:$F,5,0),0)</f>
        <v>0</v>
      </c>
      <c r="CQ95" s="83">
        <f>IFERROR(VLOOKUP(CQ$7,'CMM4 - FINAN'!$A:$F,5,0),0)</f>
        <v>0</v>
      </c>
      <c r="CR95" s="83">
        <f>IFERROR(VLOOKUP(CR$7,'CMM4 - FINAN'!$A:$F,5,0),0)</f>
        <v>0</v>
      </c>
      <c r="CS95" s="83">
        <f>IFERROR(VLOOKUP(CS$7,'CMM4 - FINAN'!$A:$F,5,0),0)</f>
        <v>0</v>
      </c>
      <c r="CT95" s="83">
        <f>IFERROR(VLOOKUP(CT$7,'CMM4 - FINAN'!$A:$F,5,0),0)</f>
        <v>0</v>
      </c>
      <c r="CU95" s="83">
        <f>IFERROR(VLOOKUP(CU$7,'CMM4 - FINAN'!$A:$F,5,0),0)</f>
        <v>0</v>
      </c>
      <c r="CV95" s="83">
        <f>IFERROR(VLOOKUP(CV$7,'CMM4 - FINAN'!$A:$F,5,0),0)</f>
        <v>0</v>
      </c>
      <c r="CW95" s="83">
        <f>IFERROR(VLOOKUP(CW$7,'CMM4 - FINAN'!$A:$F,5,0),0)</f>
        <v>0</v>
      </c>
      <c r="CX95" s="83">
        <f>IFERROR(VLOOKUP(CX$7,'CMM4 - FINAN'!$A:$F,5,0),0)</f>
        <v>0</v>
      </c>
      <c r="CY95" s="83">
        <f>IFERROR(VLOOKUP(CY$7,'CMM4 - FINAN'!$A:$F,5,0),0)</f>
        <v>0</v>
      </c>
      <c r="CZ95" s="83">
        <f>IFERROR(VLOOKUP(CZ$7,'CMM4 - FINAN'!$A:$F,5,0),0)</f>
        <v>0</v>
      </c>
      <c r="DA95" s="83">
        <f>IFERROR(VLOOKUP(DA$7,'CMM4 - FINAN'!$A:$F,5,0),0)</f>
        <v>0</v>
      </c>
      <c r="DB95" s="83">
        <f>IFERROR(VLOOKUP(DB$7,'CMM4 - FINAN'!$A:$F,5,0),0)</f>
        <v>0</v>
      </c>
      <c r="DC95" s="83">
        <f>IFERROR(VLOOKUP(DC$7,'CMM4 - FINAN'!$A:$F,5,0),0)</f>
        <v>0</v>
      </c>
      <c r="DD95" s="83">
        <f>IFERROR(VLOOKUP(DD$7,'CMM4 - FINAN'!$A:$F,5,0),0)</f>
        <v>0</v>
      </c>
      <c r="DE95" s="83">
        <f>IFERROR(VLOOKUP(DE$7,'CMM4 - FINAN'!$A:$F,5,0),0)</f>
        <v>0</v>
      </c>
      <c r="DF95" s="83">
        <f>IFERROR(VLOOKUP(DF$7,'CMM4 - FINAN'!$A:$F,5,0),0)</f>
        <v>0</v>
      </c>
      <c r="DG95" s="83">
        <f>IFERROR(VLOOKUP(DG$7,'CMM4 - FINAN'!$A:$F,5,0),0)</f>
        <v>0</v>
      </c>
      <c r="DH95" s="83">
        <f>IFERROR(VLOOKUP(DH$7,'CMM4 - FINAN'!$A:$F,5,0),0)</f>
        <v>0</v>
      </c>
      <c r="DI95" s="83">
        <f>IFERROR(VLOOKUP(DI$7,'CMM4 - FINAN'!$A:$F,5,0),0)</f>
        <v>0</v>
      </c>
      <c r="DJ95" s="83">
        <f>IFERROR(VLOOKUP(DJ$7,'CMM4 - FINAN'!$A:$F,5,0),0)</f>
        <v>0</v>
      </c>
      <c r="DK95" s="83">
        <f>IFERROR(VLOOKUP(DK$7,'CMM4 - FINAN'!$A:$F,5,0),0)</f>
        <v>0</v>
      </c>
      <c r="DL95" s="83">
        <f>IFERROR(VLOOKUP(DL$7,'CMM4 - FINAN'!$A:$F,5,0),0)</f>
        <v>0</v>
      </c>
      <c r="DM95" s="83">
        <f>IFERROR(VLOOKUP(DM$7,'CMM4 - FINAN'!$A:$F,5,0),0)</f>
        <v>0</v>
      </c>
      <c r="DN95" s="83">
        <f>IFERROR(VLOOKUP(DN$7,'CMM4 - FINAN'!$A:$F,5,0),0)</f>
        <v>0</v>
      </c>
      <c r="DO95" s="83">
        <f>IFERROR(VLOOKUP(DO$7,'CMM4 - FINAN'!$A:$F,5,0),0)</f>
        <v>0</v>
      </c>
      <c r="DP95" s="83">
        <f>IFERROR(VLOOKUP(DP$7,'CMM4 - FINAN'!$A:$F,5,0),0)</f>
        <v>0</v>
      </c>
      <c r="DQ95" s="83">
        <f>IFERROR(VLOOKUP(DQ$7,'CMM4 - FINAN'!$A:$F,5,0),0)</f>
        <v>0</v>
      </c>
      <c r="DR95" s="83">
        <f>IFERROR(VLOOKUP(DR$7,'CMM4 - FINAN'!$A:$F,5,0),0)</f>
        <v>0</v>
      </c>
      <c r="DS95" s="83">
        <f>IFERROR(VLOOKUP(DS$7,'CMM4 - FINAN'!$A:$F,5,0),0)</f>
        <v>0</v>
      </c>
      <c r="DT95" s="83">
        <f>IFERROR(VLOOKUP(DT$7,'CMM4 - FINAN'!$A:$F,5,0),0)</f>
        <v>0</v>
      </c>
      <c r="DU95" s="83">
        <f>IFERROR(VLOOKUP(DU$7,'CMM4 - FINAN'!$A:$F,5,0),0)</f>
        <v>0</v>
      </c>
      <c r="DV95" s="83">
        <f>IFERROR(VLOOKUP(DV$7,'CMM4 - FINAN'!$A:$F,5,0),0)</f>
        <v>0</v>
      </c>
      <c r="DW95" s="83">
        <f>IFERROR(VLOOKUP(DW$7,'CMM4 - FINAN'!$A:$F,5,0),0)</f>
        <v>0</v>
      </c>
      <c r="DX95" s="83">
        <f>IFERROR(VLOOKUP(DX$7,'CMM4 - FINAN'!$A:$F,5,0),0)</f>
        <v>0</v>
      </c>
      <c r="DY95" s="83">
        <f>IFERROR(VLOOKUP(DY$7,'CMM4 - FINAN'!$A:$F,5,0),0)</f>
        <v>0</v>
      </c>
      <c r="DZ95" s="83">
        <f>IFERROR(VLOOKUP(DZ$7,'CMM4 - FINAN'!$A:$F,5,0),0)</f>
        <v>0</v>
      </c>
      <c r="EA95" s="83">
        <f>IFERROR(VLOOKUP(EA$7,'CMM4 - FINAN'!$A:$F,5,0),0)</f>
        <v>0</v>
      </c>
      <c r="EB95" s="83">
        <f>IFERROR(VLOOKUP(EB$7,'CMM4 - FINAN'!$A:$F,5,0),0)</f>
        <v>0</v>
      </c>
      <c r="EC95" s="83">
        <f>IFERROR(VLOOKUP(EC$7,'CMM4 - FINAN'!$A:$F,5,0),0)</f>
        <v>0</v>
      </c>
      <c r="ED95" s="83">
        <f>IFERROR(VLOOKUP(ED$7,'CMM4 - FINAN'!$A:$F,5,0),0)</f>
        <v>0</v>
      </c>
      <c r="EE95" s="83">
        <f>IFERROR(VLOOKUP(EE$7,'CMM4 - FINAN'!$A:$F,5,0),0)</f>
        <v>0</v>
      </c>
      <c r="EF95" s="83">
        <f>IFERROR(VLOOKUP(EF$7,'CMM4 - FINAN'!$A:$F,5,0),0)</f>
        <v>0</v>
      </c>
      <c r="EG95" s="83">
        <f>IFERROR(VLOOKUP(EG$7,'CMM4 - FINAN'!$A:$F,5,0),0)</f>
        <v>0</v>
      </c>
      <c r="EH95" s="83">
        <f>IFERROR(VLOOKUP(EH$7,'CMM4 - FINAN'!$A:$F,5,0),0)</f>
        <v>0</v>
      </c>
      <c r="EI95" s="83">
        <f>IFERROR(VLOOKUP(EI$7,'CMM4 - FINAN'!$A:$F,5,0),0)</f>
        <v>0</v>
      </c>
      <c r="EJ95" s="83">
        <f>IFERROR(VLOOKUP(EJ$7,'CMM4 - FINAN'!$A:$F,5,0),0)</f>
        <v>0</v>
      </c>
      <c r="EK95" s="83">
        <f>IFERROR(VLOOKUP(EK$7,'CMM4 - FINAN'!$A:$F,5,0),0)</f>
        <v>0</v>
      </c>
      <c r="EL95" s="83">
        <f>IFERROR(VLOOKUP(EL$7,'CMM4 - FINAN'!$A:$F,5,0),0)</f>
        <v>0</v>
      </c>
      <c r="EM95" s="83">
        <f>IFERROR(VLOOKUP(EM$7,'CMM4 - FINAN'!$A:$F,5,0),0)</f>
        <v>0</v>
      </c>
      <c r="EN95" s="83">
        <f>IFERROR(VLOOKUP(EN$7,'CMM4 - FINAN'!$A:$F,5,0),0)</f>
        <v>0</v>
      </c>
      <c r="EO95" s="83">
        <f>IFERROR(VLOOKUP(EO$7,'CMM4 - FINAN'!$A:$F,5,0),0)</f>
        <v>0</v>
      </c>
      <c r="EP95" s="83">
        <f>IFERROR(VLOOKUP(EP$7,'CMM4 - FINAN'!$A:$F,5,0),0)</f>
        <v>0</v>
      </c>
      <c r="EQ95" s="83">
        <f>IFERROR(VLOOKUP(EQ$7,'CMM4 - FINAN'!$A:$F,5,0),0)</f>
        <v>0</v>
      </c>
      <c r="ER95" s="83">
        <f>IFERROR(VLOOKUP(ER$7,'CMM4 - FINAN'!$A:$F,5,0),0)</f>
        <v>0</v>
      </c>
      <c r="ES95" s="83">
        <f>IFERROR(VLOOKUP(ES$7,'CMM4 - FINAN'!$A:$F,5,0),0)</f>
        <v>0</v>
      </c>
      <c r="ET95" s="83">
        <f>IFERROR(VLOOKUP(ET$7,'CMM4 - FINAN'!$A:$F,5,0),0)</f>
        <v>0</v>
      </c>
      <c r="EU95" s="83">
        <f>IFERROR(VLOOKUP(EU$7,'CMM4 - FINAN'!$A:$F,5,0),0)</f>
        <v>0</v>
      </c>
      <c r="EV95" s="83">
        <f>IFERROR(VLOOKUP(EV$7,'CMM4 - FINAN'!$A:$F,5,0),0)</f>
        <v>0</v>
      </c>
      <c r="EW95" s="83">
        <f>IFERROR(VLOOKUP(EW$7,'CMM4 - FINAN'!$A:$F,5,0),0)</f>
        <v>0</v>
      </c>
      <c r="EX95" s="83">
        <f>IFERROR(VLOOKUP(EX$7,'CMM4 - FINAN'!$A:$F,5,0),0)</f>
        <v>0</v>
      </c>
      <c r="EY95" s="83">
        <f>IFERROR(VLOOKUP(EY$7,'CMM4 - FINAN'!$A:$F,5,0),0)</f>
        <v>0</v>
      </c>
      <c r="EZ95" s="83">
        <f>IFERROR(VLOOKUP(EZ$7,'CMM4 - FINAN'!$A:$F,5,0),0)</f>
        <v>0</v>
      </c>
      <c r="FA95" s="83">
        <f>IFERROR(VLOOKUP(FA$7,'CMM4 - FINAN'!$A:$F,5,0),0)</f>
        <v>0</v>
      </c>
      <c r="FB95" s="83">
        <f>IFERROR(VLOOKUP(FB$7,'CMM4 - FINAN'!$A:$F,5,0),0)</f>
        <v>0</v>
      </c>
      <c r="FC95" s="83">
        <f>IFERROR(VLOOKUP(FC$7,'CMM4 - FINAN'!$A:$F,5,0),0)</f>
        <v>0</v>
      </c>
      <c r="FD95" s="83">
        <f>IFERROR(VLOOKUP(FD$7,'CMM4 - FINAN'!$A:$F,5,0),0)</f>
        <v>0</v>
      </c>
      <c r="FE95" s="83">
        <f>IFERROR(VLOOKUP(FE$7,'CMM4 - FINAN'!$A:$F,5,0),0)</f>
        <v>0</v>
      </c>
      <c r="FF95" s="83">
        <f>IFERROR(VLOOKUP(FF$7,'CMM4 - FINAN'!$A:$F,5,0),0)</f>
        <v>0</v>
      </c>
      <c r="FG95" s="83">
        <f>IFERROR(VLOOKUP(FG$7,'CMM4 - FINAN'!$A:$F,5,0),0)</f>
        <v>0</v>
      </c>
      <c r="FH95" s="83">
        <f>IFERROR(VLOOKUP(FH$7,'CMM4 - FINAN'!$A:$F,5,0),0)</f>
        <v>0</v>
      </c>
      <c r="FI95" s="83">
        <f>IFERROR(VLOOKUP(FI$7,'CMM4 - FINAN'!$A:$F,5,0),0)</f>
        <v>0</v>
      </c>
      <c r="FJ95" s="83">
        <f>IFERROR(VLOOKUP(FJ$7,'CMM4 - FINAN'!$A:$F,5,0),0)</f>
        <v>0</v>
      </c>
      <c r="FK95" s="83">
        <f>IFERROR(VLOOKUP(FK$7,'CMM4 - FINAN'!$A:$F,5,0),0)</f>
        <v>0</v>
      </c>
      <c r="FL95" s="83">
        <f>IFERROR(VLOOKUP(FL$7,'CMM4 - FINAN'!$A:$F,5,0),0)</f>
        <v>0</v>
      </c>
      <c r="FM95" s="83">
        <f>IFERROR(VLOOKUP(FM$7,'CMM4 - FINAN'!$A:$F,5,0),0)</f>
        <v>0</v>
      </c>
      <c r="FN95" s="83">
        <f>IFERROR(VLOOKUP(FN$7,'CMM4 - FINAN'!$A:$F,5,0),0)</f>
        <v>0</v>
      </c>
      <c r="FO95" s="83">
        <f>IFERROR(VLOOKUP(FO$7,'CMM4 - FINAN'!$A:$F,5,0),0)</f>
        <v>0</v>
      </c>
      <c r="FP95" s="83">
        <f>IFERROR(VLOOKUP(FP$7,'CMM4 - FINAN'!$A:$F,5,0),0)</f>
        <v>0</v>
      </c>
      <c r="FQ95" s="83">
        <f>IFERROR(VLOOKUP(FQ$7,'CMM4 - FINAN'!$A:$F,5,0),0)</f>
        <v>0</v>
      </c>
      <c r="FR95" s="83">
        <f>IFERROR(VLOOKUP(FR$7,'CMM4 - FINAN'!$A:$F,5,0),0)</f>
        <v>0</v>
      </c>
      <c r="FS95" s="83">
        <f>IFERROR(VLOOKUP(FS$7,'CMM4 - FINAN'!$A:$F,5,0),0)</f>
        <v>0</v>
      </c>
      <c r="FT95" s="83">
        <f>IFERROR(VLOOKUP(FT$7,'CMM4 - FINAN'!$A:$F,5,0),0)</f>
        <v>0</v>
      </c>
      <c r="FU95" s="83">
        <f>IFERROR(VLOOKUP(FU$7,'CMM4 - FINAN'!$A:$F,5,0),0)</f>
        <v>0</v>
      </c>
      <c r="FV95" s="83">
        <f>IFERROR(VLOOKUP(FV$7,'CMM4 - FINAN'!$A:$F,5,0),0)</f>
        <v>0</v>
      </c>
      <c r="FW95" s="83">
        <f>IFERROR(VLOOKUP(FW$7,'CMM4 - FINAN'!$A:$F,5,0),0)</f>
        <v>0</v>
      </c>
      <c r="FX95" s="83">
        <f>IFERROR(VLOOKUP(FX$7,'CMM4 - FINAN'!$A:$F,5,0),0)</f>
        <v>0</v>
      </c>
      <c r="FY95" s="83">
        <f>IFERROR(VLOOKUP(FY$7,'CMM4 - FINAN'!$A:$F,5,0),0)</f>
        <v>0</v>
      </c>
      <c r="FZ95" s="83">
        <f>IFERROR(VLOOKUP(FZ$7,'CMM4 - FINAN'!$A:$F,5,0),0)</f>
        <v>0</v>
      </c>
      <c r="GA95" s="83">
        <f>IFERROR(VLOOKUP(GA$7,'CMM4 - FINAN'!$A:$F,5,0),0)</f>
        <v>0</v>
      </c>
      <c r="GB95" s="83">
        <f>IFERROR(VLOOKUP(GB$7,'CMM4 - FINAN'!$A:$F,5,0),0)</f>
        <v>0</v>
      </c>
      <c r="GC95" s="83">
        <f>IFERROR(VLOOKUP(GC$7,'CMM4 - FINAN'!$A:$F,5,0),0)</f>
        <v>0</v>
      </c>
      <c r="GD95" s="83">
        <f>IFERROR(VLOOKUP(GD$7,'CMM4 - FINAN'!$A:$F,5,0),0)</f>
        <v>0</v>
      </c>
      <c r="GE95" s="83">
        <f>IFERROR(VLOOKUP(GE$7,'CMM4 - FINAN'!$A:$F,5,0),0)</f>
        <v>0</v>
      </c>
      <c r="GF95" s="83">
        <f>IFERROR(VLOOKUP(GF$7,'CMM4 - FINAN'!$A:$F,5,0),0)</f>
        <v>0</v>
      </c>
      <c r="GG95" s="83">
        <f>IFERROR(VLOOKUP(GG$7,'CMM4 - FINAN'!$A:$F,5,0),0)</f>
        <v>0</v>
      </c>
      <c r="GH95" s="83">
        <f>IFERROR(VLOOKUP(GH$7,'CMM4 - FINAN'!$A:$F,5,0),0)</f>
        <v>0</v>
      </c>
      <c r="GI95" s="83">
        <f>IFERROR(VLOOKUP(GI$7,'CMM4 - FINAN'!$A:$F,5,0),0)</f>
        <v>0</v>
      </c>
      <c r="GJ95" s="83">
        <f>IFERROR(VLOOKUP(GJ$7,'CMM4 - FINAN'!$A:$F,5,0),0)</f>
        <v>0</v>
      </c>
      <c r="GK95" s="83">
        <f>IFERROR(VLOOKUP(GK$7,'CMM4 - FINAN'!$A:$F,5,0),0)</f>
        <v>0</v>
      </c>
      <c r="GL95" s="83">
        <f>IFERROR(VLOOKUP(GL$7,'CMM4 - FINAN'!$A:$F,5,0),0)</f>
        <v>0</v>
      </c>
      <c r="GM95" s="83">
        <f>IFERROR(VLOOKUP(GM$7,'CMM4 - FINAN'!$A:$F,5,0),0)</f>
        <v>0</v>
      </c>
      <c r="GN95" s="83">
        <f>IFERROR(VLOOKUP(GN$7,'CMM4 - FINAN'!$A:$F,5,0),0)</f>
        <v>0</v>
      </c>
      <c r="GO95" s="83">
        <f>IFERROR(VLOOKUP(GO$7,'CMM4 - FINAN'!$A:$F,5,0),0)</f>
        <v>0</v>
      </c>
      <c r="GP95" s="83">
        <f>IFERROR(VLOOKUP(GP$7,'CMM4 - FINAN'!$A:$F,5,0),0)</f>
        <v>0</v>
      </c>
      <c r="GQ95" s="83">
        <f>IFERROR(VLOOKUP(GQ$7,'CMM4 - FINAN'!$A:$F,5,0),0)</f>
        <v>0</v>
      </c>
      <c r="GR95" s="83">
        <f>IFERROR(VLOOKUP(GR$7,'CMM4 - FINAN'!$A:$F,5,0),0)</f>
        <v>0</v>
      </c>
      <c r="GS95" s="83">
        <f>IFERROR(VLOOKUP(GS$7,'CMM4 - FINAN'!$A:$F,5,0),0)</f>
        <v>0</v>
      </c>
      <c r="GT95" s="83">
        <f>IFERROR(VLOOKUP(GT$7,'CMM4 - FINAN'!$A:$F,5,0),0)</f>
        <v>0</v>
      </c>
      <c r="GU95" s="83">
        <f>IFERROR(VLOOKUP(GU$7,'CMM4 - FINAN'!$A:$F,5,0),0)</f>
        <v>0</v>
      </c>
      <c r="GV95" s="83">
        <f>IFERROR(VLOOKUP(GV$7,'CMM4 - FINAN'!$A:$F,5,0),0)</f>
        <v>0</v>
      </c>
      <c r="GW95" s="83">
        <f>IFERROR(VLOOKUP(GW$7,'CMM4 - FINAN'!$A:$F,5,0),0)</f>
        <v>0</v>
      </c>
      <c r="GX95" s="83">
        <f>IFERROR(VLOOKUP(GX$7,'CMM4 - FINAN'!$A:$F,5,0),0)</f>
        <v>0</v>
      </c>
      <c r="GY95" s="83">
        <f>IFERROR(VLOOKUP(GY$7,'CMM4 - FINAN'!$A:$F,5,0),0)</f>
        <v>0</v>
      </c>
      <c r="GZ95" s="83">
        <f>IFERROR(VLOOKUP(GZ$7,'CMM4 - FINAN'!$A:$F,5,0),0)</f>
        <v>0</v>
      </c>
      <c r="HA95" s="83">
        <f>IFERROR(VLOOKUP(HA$7,'CMM4 - FINAN'!$A:$F,5,0),0)</f>
        <v>0</v>
      </c>
      <c r="HB95" s="83">
        <f>IFERROR(VLOOKUP(HB$7,'CMM4 - FINAN'!$A:$F,5,0),0)</f>
        <v>0</v>
      </c>
      <c r="HC95" s="83">
        <f>IFERROR(VLOOKUP(HC$7,'CMM4 - FINAN'!$A:$F,5,0),0)</f>
        <v>0</v>
      </c>
      <c r="HD95" s="83">
        <f>IFERROR(VLOOKUP(HD$7,'CMM4 - FINAN'!$A:$F,5,0),0)</f>
        <v>0</v>
      </c>
      <c r="HE95" s="83">
        <f>IFERROR(VLOOKUP(HE$7,'CMM4 - FINAN'!$A:$F,5,0),0)</f>
        <v>0</v>
      </c>
      <c r="HF95" s="83">
        <f>IFERROR(VLOOKUP(HF$7,'CMM4 - FINAN'!$A:$F,5,0),0)</f>
        <v>0</v>
      </c>
      <c r="HG95" s="83">
        <f>IFERROR(VLOOKUP(HG$7,'CMM4 - FINAN'!$A:$F,5,0),0)</f>
        <v>0</v>
      </c>
      <c r="HH95" s="83">
        <f>IFERROR(VLOOKUP(HH$7,'CMM4 - FINAN'!$A:$F,5,0),0)</f>
        <v>0</v>
      </c>
      <c r="HI95" s="83">
        <f>IFERROR(VLOOKUP(HI$7,'CMM4 - FINAN'!$A:$F,5,0),0)</f>
        <v>0</v>
      </c>
    </row>
    <row r="96" spans="1:217" ht="14.4" x14ac:dyDescent="0.3">
      <c r="A96" s="31"/>
    </row>
    <row r="97" spans="1:217" s="22" customFormat="1" x14ac:dyDescent="0.2">
      <c r="A97" s="34" t="s">
        <v>133</v>
      </c>
      <c r="B97" s="83" t="e">
        <f t="shared" ref="B97" si="94">B65+B55-B67+B91-B92-B93-B95</f>
        <v>#NAME?</v>
      </c>
      <c r="C97" s="83" t="e">
        <f t="shared" ref="C97:BM97" si="95">C65+C55-C67+C91-C92-C93-C95</f>
        <v>#NAME?</v>
      </c>
      <c r="D97" s="83" t="e">
        <f t="shared" si="95"/>
        <v>#NAME?</v>
      </c>
      <c r="E97" s="83" t="e">
        <f t="shared" si="95"/>
        <v>#NAME?</v>
      </c>
      <c r="F97" s="83" t="e">
        <f t="shared" si="95"/>
        <v>#NAME?</v>
      </c>
      <c r="G97" s="83" t="e">
        <f t="shared" si="95"/>
        <v>#NAME?</v>
      </c>
      <c r="H97" s="83" t="e">
        <f t="shared" si="95"/>
        <v>#NAME?</v>
      </c>
      <c r="I97" s="83" t="e">
        <f t="shared" si="95"/>
        <v>#NAME?</v>
      </c>
      <c r="J97" s="83" t="e">
        <f t="shared" si="95"/>
        <v>#NAME?</v>
      </c>
      <c r="K97" s="83" t="e">
        <f t="shared" si="95"/>
        <v>#NAME?</v>
      </c>
      <c r="L97" s="83" t="e">
        <f t="shared" si="95"/>
        <v>#NAME?</v>
      </c>
      <c r="M97" s="83" t="e">
        <f t="shared" si="95"/>
        <v>#NAME?</v>
      </c>
      <c r="N97" s="83" t="e">
        <f t="shared" si="95"/>
        <v>#NAME?</v>
      </c>
      <c r="O97" s="83" t="e">
        <f t="shared" si="95"/>
        <v>#NAME?</v>
      </c>
      <c r="P97" s="83" t="e">
        <f t="shared" si="95"/>
        <v>#NAME?</v>
      </c>
      <c r="Q97" s="83" t="e">
        <f t="shared" si="95"/>
        <v>#NAME?</v>
      </c>
      <c r="R97" s="83" t="e">
        <f t="shared" si="95"/>
        <v>#NAME?</v>
      </c>
      <c r="S97" s="83" t="e">
        <f t="shared" si="95"/>
        <v>#NAME?</v>
      </c>
      <c r="T97" s="83" t="e">
        <f t="shared" si="95"/>
        <v>#NAME?</v>
      </c>
      <c r="U97" s="83" t="e">
        <f t="shared" si="95"/>
        <v>#NAME?</v>
      </c>
      <c r="V97" s="83" t="e">
        <f t="shared" si="95"/>
        <v>#NAME?</v>
      </c>
      <c r="W97" s="83" t="e">
        <f t="shared" si="95"/>
        <v>#NAME?</v>
      </c>
      <c r="X97" s="83" t="e">
        <f t="shared" si="95"/>
        <v>#NAME?</v>
      </c>
      <c r="Y97" s="83" t="e">
        <f t="shared" si="95"/>
        <v>#NAME?</v>
      </c>
      <c r="Z97" s="83" t="e">
        <f t="shared" si="95"/>
        <v>#NAME?</v>
      </c>
      <c r="AA97" s="83" t="e">
        <f t="shared" si="95"/>
        <v>#NAME?</v>
      </c>
      <c r="AB97" s="83" t="e">
        <f t="shared" si="95"/>
        <v>#NAME?</v>
      </c>
      <c r="AC97" s="83" t="e">
        <f t="shared" si="95"/>
        <v>#NAME?</v>
      </c>
      <c r="AD97" s="83" t="e">
        <f t="shared" si="95"/>
        <v>#NAME?</v>
      </c>
      <c r="AE97" s="83" t="e">
        <f t="shared" si="95"/>
        <v>#NAME?</v>
      </c>
      <c r="AF97" s="83" t="e">
        <f t="shared" si="95"/>
        <v>#NAME?</v>
      </c>
      <c r="AG97" s="83" t="e">
        <f t="shared" si="95"/>
        <v>#NAME?</v>
      </c>
      <c r="AH97" s="83" t="e">
        <f t="shared" si="95"/>
        <v>#NAME?</v>
      </c>
      <c r="AI97" s="83" t="e">
        <f t="shared" si="95"/>
        <v>#NAME?</v>
      </c>
      <c r="AJ97" s="83" t="e">
        <f t="shared" si="95"/>
        <v>#NAME?</v>
      </c>
      <c r="AK97" s="83" t="e">
        <f t="shared" si="95"/>
        <v>#NAME?</v>
      </c>
      <c r="AL97" s="83" t="e">
        <f t="shared" si="95"/>
        <v>#NAME?</v>
      </c>
      <c r="AM97" s="83" t="e">
        <f t="shared" si="95"/>
        <v>#NAME?</v>
      </c>
      <c r="AN97" s="83" t="e">
        <f t="shared" si="95"/>
        <v>#NAME?</v>
      </c>
      <c r="AO97" s="83" t="e">
        <f t="shared" si="95"/>
        <v>#NAME?</v>
      </c>
      <c r="AP97" s="83" t="e">
        <f t="shared" si="95"/>
        <v>#NAME?</v>
      </c>
      <c r="AQ97" s="83" t="e">
        <f t="shared" si="95"/>
        <v>#NAME?</v>
      </c>
      <c r="AR97" s="83" t="e">
        <f t="shared" si="95"/>
        <v>#NAME?</v>
      </c>
      <c r="AS97" s="83" t="e">
        <f t="shared" si="95"/>
        <v>#NAME?</v>
      </c>
      <c r="AT97" s="83" t="e">
        <f t="shared" si="95"/>
        <v>#NAME?</v>
      </c>
      <c r="AU97" s="83" t="e">
        <f t="shared" si="95"/>
        <v>#NAME?</v>
      </c>
      <c r="AV97" s="83" t="e">
        <f t="shared" si="95"/>
        <v>#NAME?</v>
      </c>
      <c r="AW97" s="83" t="e">
        <f t="shared" si="95"/>
        <v>#NAME?</v>
      </c>
      <c r="AX97" s="83" t="e">
        <f t="shared" si="95"/>
        <v>#NAME?</v>
      </c>
      <c r="AY97" s="83" t="e">
        <f t="shared" si="95"/>
        <v>#NAME?</v>
      </c>
      <c r="AZ97" s="83" t="e">
        <f t="shared" si="95"/>
        <v>#NAME?</v>
      </c>
      <c r="BA97" s="83" t="e">
        <f t="shared" si="95"/>
        <v>#NAME?</v>
      </c>
      <c r="BB97" s="83" t="e">
        <f t="shared" si="95"/>
        <v>#NAME?</v>
      </c>
      <c r="BC97" s="83" t="e">
        <f t="shared" si="95"/>
        <v>#NAME?</v>
      </c>
      <c r="BD97" s="83" t="e">
        <f t="shared" si="95"/>
        <v>#NAME?</v>
      </c>
      <c r="BE97" s="83" t="e">
        <f t="shared" si="95"/>
        <v>#NAME?</v>
      </c>
      <c r="BF97" s="83" t="e">
        <f t="shared" si="95"/>
        <v>#NAME?</v>
      </c>
      <c r="BG97" s="83" t="e">
        <f t="shared" si="95"/>
        <v>#NAME?</v>
      </c>
      <c r="BH97" s="83" t="e">
        <f t="shared" si="95"/>
        <v>#NAME?</v>
      </c>
      <c r="BI97" s="83" t="e">
        <f t="shared" si="95"/>
        <v>#NAME?</v>
      </c>
      <c r="BJ97" s="83" t="e">
        <f t="shared" si="95"/>
        <v>#NAME?</v>
      </c>
      <c r="BK97" s="83" t="e">
        <f t="shared" si="95"/>
        <v>#NAME?</v>
      </c>
      <c r="BL97" s="83" t="e">
        <f t="shared" si="95"/>
        <v>#NAME?</v>
      </c>
      <c r="BM97" s="83" t="e">
        <f t="shared" si="95"/>
        <v>#NAME?</v>
      </c>
      <c r="BN97" s="83" t="e">
        <f t="shared" ref="BN97:DY97" si="96">BN65+BN55-BN67+BN91-BN92-BN93-BN95</f>
        <v>#NAME?</v>
      </c>
      <c r="BO97" s="83" t="e">
        <f t="shared" si="96"/>
        <v>#NAME?</v>
      </c>
      <c r="BP97" s="83" t="e">
        <f t="shared" si="96"/>
        <v>#NAME?</v>
      </c>
      <c r="BQ97" s="83" t="e">
        <f t="shared" si="96"/>
        <v>#NAME?</v>
      </c>
      <c r="BR97" s="83" t="e">
        <f t="shared" si="96"/>
        <v>#NAME?</v>
      </c>
      <c r="BS97" s="83" t="e">
        <f t="shared" si="96"/>
        <v>#NAME?</v>
      </c>
      <c r="BT97" s="83" t="e">
        <f t="shared" si="96"/>
        <v>#NAME?</v>
      </c>
      <c r="BU97" s="83" t="e">
        <f t="shared" si="96"/>
        <v>#NAME?</v>
      </c>
      <c r="BV97" s="83" t="e">
        <f t="shared" si="96"/>
        <v>#NAME?</v>
      </c>
      <c r="BW97" s="83" t="e">
        <f t="shared" si="96"/>
        <v>#NAME?</v>
      </c>
      <c r="BX97" s="83" t="e">
        <f t="shared" si="96"/>
        <v>#NAME?</v>
      </c>
      <c r="BY97" s="83" t="e">
        <f t="shared" si="96"/>
        <v>#NAME?</v>
      </c>
      <c r="BZ97" s="83" t="e">
        <f t="shared" si="96"/>
        <v>#NAME?</v>
      </c>
      <c r="CA97" s="83" t="e">
        <f t="shared" si="96"/>
        <v>#NAME?</v>
      </c>
      <c r="CB97" s="83" t="e">
        <f t="shared" si="96"/>
        <v>#NAME?</v>
      </c>
      <c r="CC97" s="83" t="e">
        <f t="shared" si="96"/>
        <v>#NAME?</v>
      </c>
      <c r="CD97" s="83" t="e">
        <f t="shared" si="96"/>
        <v>#NAME?</v>
      </c>
      <c r="CE97" s="83" t="e">
        <f t="shared" si="96"/>
        <v>#NAME?</v>
      </c>
      <c r="CF97" s="83" t="e">
        <f t="shared" si="96"/>
        <v>#NAME?</v>
      </c>
      <c r="CG97" s="83" t="e">
        <f t="shared" si="96"/>
        <v>#NAME?</v>
      </c>
      <c r="CH97" s="83" t="e">
        <f t="shared" si="96"/>
        <v>#NAME?</v>
      </c>
      <c r="CI97" s="83" t="e">
        <f t="shared" si="96"/>
        <v>#NAME?</v>
      </c>
      <c r="CJ97" s="83" t="e">
        <f t="shared" si="96"/>
        <v>#NAME?</v>
      </c>
      <c r="CK97" s="83" t="e">
        <f t="shared" si="96"/>
        <v>#NAME?</v>
      </c>
      <c r="CL97" s="83" t="e">
        <f t="shared" si="96"/>
        <v>#NAME?</v>
      </c>
      <c r="CM97" s="83" t="e">
        <f t="shared" si="96"/>
        <v>#NAME?</v>
      </c>
      <c r="CN97" s="83" t="e">
        <f t="shared" si="96"/>
        <v>#NAME?</v>
      </c>
      <c r="CO97" s="83" t="e">
        <f t="shared" si="96"/>
        <v>#NAME?</v>
      </c>
      <c r="CP97" s="83" t="e">
        <f t="shared" si="96"/>
        <v>#NAME?</v>
      </c>
      <c r="CQ97" s="83" t="e">
        <f t="shared" si="96"/>
        <v>#NAME?</v>
      </c>
      <c r="CR97" s="83" t="e">
        <f t="shared" si="96"/>
        <v>#NAME?</v>
      </c>
      <c r="CS97" s="83" t="e">
        <f t="shared" si="96"/>
        <v>#NAME?</v>
      </c>
      <c r="CT97" s="83" t="e">
        <f t="shared" si="96"/>
        <v>#NAME?</v>
      </c>
      <c r="CU97" s="83" t="e">
        <f t="shared" si="96"/>
        <v>#NAME?</v>
      </c>
      <c r="CV97" s="83" t="e">
        <f t="shared" si="96"/>
        <v>#NAME?</v>
      </c>
      <c r="CW97" s="83" t="e">
        <f t="shared" si="96"/>
        <v>#NAME?</v>
      </c>
      <c r="CX97" s="83" t="e">
        <f t="shared" si="96"/>
        <v>#NAME?</v>
      </c>
      <c r="CY97" s="83" t="e">
        <f t="shared" si="96"/>
        <v>#NAME?</v>
      </c>
      <c r="CZ97" s="83" t="e">
        <f t="shared" si="96"/>
        <v>#NAME?</v>
      </c>
      <c r="DA97" s="83" t="e">
        <f t="shared" si="96"/>
        <v>#NAME?</v>
      </c>
      <c r="DB97" s="83" t="e">
        <f t="shared" si="96"/>
        <v>#NAME?</v>
      </c>
      <c r="DC97" s="83" t="e">
        <f t="shared" si="96"/>
        <v>#NAME?</v>
      </c>
      <c r="DD97" s="83" t="e">
        <f t="shared" si="96"/>
        <v>#NAME?</v>
      </c>
      <c r="DE97" s="83" t="e">
        <f t="shared" si="96"/>
        <v>#NAME?</v>
      </c>
      <c r="DF97" s="83" t="e">
        <f t="shared" si="96"/>
        <v>#NAME?</v>
      </c>
      <c r="DG97" s="83" t="e">
        <f t="shared" si="96"/>
        <v>#NAME?</v>
      </c>
      <c r="DH97" s="83" t="e">
        <f t="shared" si="96"/>
        <v>#NAME?</v>
      </c>
      <c r="DI97" s="83" t="e">
        <f t="shared" si="96"/>
        <v>#NAME?</v>
      </c>
      <c r="DJ97" s="83" t="e">
        <f t="shared" si="96"/>
        <v>#NAME?</v>
      </c>
      <c r="DK97" s="83" t="e">
        <f t="shared" si="96"/>
        <v>#NAME?</v>
      </c>
      <c r="DL97" s="83" t="e">
        <f t="shared" si="96"/>
        <v>#NAME?</v>
      </c>
      <c r="DM97" s="83" t="e">
        <f t="shared" si="96"/>
        <v>#NAME?</v>
      </c>
      <c r="DN97" s="83" t="e">
        <f t="shared" si="96"/>
        <v>#NAME?</v>
      </c>
      <c r="DO97" s="83" t="e">
        <f t="shared" si="96"/>
        <v>#NAME?</v>
      </c>
      <c r="DP97" s="83" t="e">
        <f t="shared" si="96"/>
        <v>#NAME?</v>
      </c>
      <c r="DQ97" s="83" t="e">
        <f t="shared" si="96"/>
        <v>#NAME?</v>
      </c>
      <c r="DR97" s="83" t="e">
        <f t="shared" si="96"/>
        <v>#NAME?</v>
      </c>
      <c r="DS97" s="83" t="e">
        <f t="shared" si="96"/>
        <v>#NAME?</v>
      </c>
      <c r="DT97" s="83" t="e">
        <f t="shared" si="96"/>
        <v>#NAME?</v>
      </c>
      <c r="DU97" s="83" t="e">
        <f t="shared" si="96"/>
        <v>#NAME?</v>
      </c>
      <c r="DV97" s="83" t="e">
        <f t="shared" si="96"/>
        <v>#NAME?</v>
      </c>
      <c r="DW97" s="83" t="e">
        <f t="shared" si="96"/>
        <v>#NAME?</v>
      </c>
      <c r="DX97" s="83" t="e">
        <f t="shared" si="96"/>
        <v>#NAME?</v>
      </c>
      <c r="DY97" s="83" t="e">
        <f t="shared" si="96"/>
        <v>#NAME?</v>
      </c>
      <c r="DZ97" s="83" t="e">
        <f t="shared" ref="DZ97:GK97" si="97">DZ65+DZ55-DZ67+DZ91-DZ92-DZ93-DZ95</f>
        <v>#NAME?</v>
      </c>
      <c r="EA97" s="83" t="e">
        <f t="shared" si="97"/>
        <v>#NAME?</v>
      </c>
      <c r="EB97" s="83" t="e">
        <f t="shared" si="97"/>
        <v>#NAME?</v>
      </c>
      <c r="EC97" s="83" t="e">
        <f t="shared" si="97"/>
        <v>#NAME?</v>
      </c>
      <c r="ED97" s="83" t="e">
        <f t="shared" si="97"/>
        <v>#NAME?</v>
      </c>
      <c r="EE97" s="83" t="e">
        <f t="shared" si="97"/>
        <v>#NAME?</v>
      </c>
      <c r="EF97" s="83" t="e">
        <f t="shared" si="97"/>
        <v>#NAME?</v>
      </c>
      <c r="EG97" s="83" t="e">
        <f t="shared" si="97"/>
        <v>#NAME?</v>
      </c>
      <c r="EH97" s="83" t="e">
        <f t="shared" si="97"/>
        <v>#NAME?</v>
      </c>
      <c r="EI97" s="83" t="e">
        <f t="shared" si="97"/>
        <v>#NAME?</v>
      </c>
      <c r="EJ97" s="83" t="e">
        <f t="shared" si="97"/>
        <v>#NAME?</v>
      </c>
      <c r="EK97" s="83" t="e">
        <f t="shared" si="97"/>
        <v>#NAME?</v>
      </c>
      <c r="EL97" s="83" t="e">
        <f t="shared" si="97"/>
        <v>#NAME?</v>
      </c>
      <c r="EM97" s="83" t="e">
        <f t="shared" si="97"/>
        <v>#NAME?</v>
      </c>
      <c r="EN97" s="83" t="e">
        <f t="shared" si="97"/>
        <v>#NAME?</v>
      </c>
      <c r="EO97" s="83" t="e">
        <f t="shared" si="97"/>
        <v>#NAME?</v>
      </c>
      <c r="EP97" s="83" t="e">
        <f t="shared" si="97"/>
        <v>#NAME?</v>
      </c>
      <c r="EQ97" s="83" t="e">
        <f t="shared" si="97"/>
        <v>#NAME?</v>
      </c>
      <c r="ER97" s="83" t="e">
        <f t="shared" si="97"/>
        <v>#NAME?</v>
      </c>
      <c r="ES97" s="83" t="e">
        <f t="shared" si="97"/>
        <v>#NAME?</v>
      </c>
      <c r="ET97" s="83" t="e">
        <f t="shared" si="97"/>
        <v>#NAME?</v>
      </c>
      <c r="EU97" s="83" t="e">
        <f t="shared" si="97"/>
        <v>#NAME?</v>
      </c>
      <c r="EV97" s="83" t="e">
        <f t="shared" si="97"/>
        <v>#NAME?</v>
      </c>
      <c r="EW97" s="83" t="e">
        <f t="shared" si="97"/>
        <v>#NAME?</v>
      </c>
      <c r="EX97" s="83" t="e">
        <f t="shared" si="97"/>
        <v>#NAME?</v>
      </c>
      <c r="EY97" s="83" t="e">
        <f t="shared" si="97"/>
        <v>#NAME?</v>
      </c>
      <c r="EZ97" s="83" t="e">
        <f t="shared" si="97"/>
        <v>#NAME?</v>
      </c>
      <c r="FA97" s="83" t="e">
        <f t="shared" si="97"/>
        <v>#NAME?</v>
      </c>
      <c r="FB97" s="83" t="e">
        <f t="shared" si="97"/>
        <v>#NAME?</v>
      </c>
      <c r="FC97" s="83" t="e">
        <f t="shared" si="97"/>
        <v>#NAME?</v>
      </c>
      <c r="FD97" s="83" t="e">
        <f t="shared" si="97"/>
        <v>#NAME?</v>
      </c>
      <c r="FE97" s="83" t="e">
        <f t="shared" si="97"/>
        <v>#NAME?</v>
      </c>
      <c r="FF97" s="83" t="e">
        <f t="shared" si="97"/>
        <v>#NAME?</v>
      </c>
      <c r="FG97" s="83" t="e">
        <f t="shared" si="97"/>
        <v>#NAME?</v>
      </c>
      <c r="FH97" s="83" t="e">
        <f t="shared" si="97"/>
        <v>#NAME?</v>
      </c>
      <c r="FI97" s="83" t="e">
        <f t="shared" si="97"/>
        <v>#NAME?</v>
      </c>
      <c r="FJ97" s="83" t="e">
        <f t="shared" si="97"/>
        <v>#NAME?</v>
      </c>
      <c r="FK97" s="83" t="e">
        <f t="shared" si="97"/>
        <v>#NAME?</v>
      </c>
      <c r="FL97" s="83" t="e">
        <f t="shared" si="97"/>
        <v>#NAME?</v>
      </c>
      <c r="FM97" s="83" t="e">
        <f t="shared" si="97"/>
        <v>#NAME?</v>
      </c>
      <c r="FN97" s="83" t="e">
        <f t="shared" si="97"/>
        <v>#NAME?</v>
      </c>
      <c r="FO97" s="83" t="e">
        <f t="shared" si="97"/>
        <v>#NAME?</v>
      </c>
      <c r="FP97" s="83" t="e">
        <f t="shared" si="97"/>
        <v>#NAME?</v>
      </c>
      <c r="FQ97" s="83" t="e">
        <f t="shared" si="97"/>
        <v>#NAME?</v>
      </c>
      <c r="FR97" s="83" t="e">
        <f t="shared" si="97"/>
        <v>#NAME?</v>
      </c>
      <c r="FS97" s="83" t="e">
        <f t="shared" si="97"/>
        <v>#NAME?</v>
      </c>
      <c r="FT97" s="83" t="e">
        <f t="shared" si="97"/>
        <v>#NAME?</v>
      </c>
      <c r="FU97" s="83" t="e">
        <f t="shared" si="97"/>
        <v>#NAME?</v>
      </c>
      <c r="FV97" s="83" t="e">
        <f t="shared" si="97"/>
        <v>#NAME?</v>
      </c>
      <c r="FW97" s="83" t="e">
        <f t="shared" si="97"/>
        <v>#NAME?</v>
      </c>
      <c r="FX97" s="83" t="e">
        <f t="shared" si="97"/>
        <v>#NAME?</v>
      </c>
      <c r="FY97" s="83" t="e">
        <f t="shared" si="97"/>
        <v>#NAME?</v>
      </c>
      <c r="FZ97" s="83" t="e">
        <f t="shared" si="97"/>
        <v>#NAME?</v>
      </c>
      <c r="GA97" s="83" t="e">
        <f t="shared" si="97"/>
        <v>#NAME?</v>
      </c>
      <c r="GB97" s="83" t="e">
        <f t="shared" si="97"/>
        <v>#NAME?</v>
      </c>
      <c r="GC97" s="83" t="e">
        <f t="shared" si="97"/>
        <v>#NAME?</v>
      </c>
      <c r="GD97" s="83" t="e">
        <f t="shared" si="97"/>
        <v>#NAME?</v>
      </c>
      <c r="GE97" s="83" t="e">
        <f t="shared" si="97"/>
        <v>#NAME?</v>
      </c>
      <c r="GF97" s="83" t="e">
        <f t="shared" si="97"/>
        <v>#NAME?</v>
      </c>
      <c r="GG97" s="83" t="e">
        <f t="shared" si="97"/>
        <v>#NAME?</v>
      </c>
      <c r="GH97" s="83" t="e">
        <f t="shared" si="97"/>
        <v>#NAME?</v>
      </c>
      <c r="GI97" s="83" t="e">
        <f t="shared" si="97"/>
        <v>#NAME?</v>
      </c>
      <c r="GJ97" s="83" t="e">
        <f t="shared" si="97"/>
        <v>#NAME?</v>
      </c>
      <c r="GK97" s="83" t="e">
        <f t="shared" si="97"/>
        <v>#NAME?</v>
      </c>
      <c r="GL97" s="83" t="e">
        <f t="shared" ref="GL97:HI97" si="98">GL65+GL55-GL67+GL91-GL92-GL93-GL95</f>
        <v>#NAME?</v>
      </c>
      <c r="GM97" s="83" t="e">
        <f t="shared" si="98"/>
        <v>#NAME?</v>
      </c>
      <c r="GN97" s="83" t="e">
        <f t="shared" si="98"/>
        <v>#NAME?</v>
      </c>
      <c r="GO97" s="83" t="e">
        <f t="shared" si="98"/>
        <v>#NAME?</v>
      </c>
      <c r="GP97" s="83" t="e">
        <f t="shared" si="98"/>
        <v>#NAME?</v>
      </c>
      <c r="GQ97" s="83" t="e">
        <f t="shared" si="98"/>
        <v>#NAME?</v>
      </c>
      <c r="GR97" s="83" t="e">
        <f t="shared" si="98"/>
        <v>#NAME?</v>
      </c>
      <c r="GS97" s="83" t="e">
        <f t="shared" si="98"/>
        <v>#NAME?</v>
      </c>
      <c r="GT97" s="83" t="e">
        <f t="shared" si="98"/>
        <v>#NAME?</v>
      </c>
      <c r="GU97" s="83" t="e">
        <f t="shared" si="98"/>
        <v>#NAME?</v>
      </c>
      <c r="GV97" s="83" t="e">
        <f t="shared" si="98"/>
        <v>#NAME?</v>
      </c>
      <c r="GW97" s="83" t="e">
        <f t="shared" si="98"/>
        <v>#NAME?</v>
      </c>
      <c r="GX97" s="83" t="e">
        <f t="shared" si="98"/>
        <v>#NAME?</v>
      </c>
      <c r="GY97" s="83" t="e">
        <f t="shared" si="98"/>
        <v>#NAME?</v>
      </c>
      <c r="GZ97" s="83" t="e">
        <f t="shared" si="98"/>
        <v>#NAME?</v>
      </c>
      <c r="HA97" s="83" t="e">
        <f t="shared" si="98"/>
        <v>#NAME?</v>
      </c>
      <c r="HB97" s="83" t="e">
        <f t="shared" si="98"/>
        <v>#NAME?</v>
      </c>
      <c r="HC97" s="83" t="e">
        <f t="shared" si="98"/>
        <v>#NAME?</v>
      </c>
      <c r="HD97" s="83" t="e">
        <f t="shared" si="98"/>
        <v>#NAME?</v>
      </c>
      <c r="HE97" s="83" t="e">
        <f t="shared" si="98"/>
        <v>#NAME?</v>
      </c>
      <c r="HF97" s="83" t="e">
        <f t="shared" si="98"/>
        <v>#NAME?</v>
      </c>
      <c r="HG97" s="83" t="e">
        <f t="shared" si="98"/>
        <v>#NAME?</v>
      </c>
      <c r="HH97" s="83" t="e">
        <f t="shared" si="98"/>
        <v>#NAME?</v>
      </c>
      <c r="HI97" s="83" t="e">
        <f t="shared" si="98"/>
        <v>#NAME?</v>
      </c>
    </row>
    <row r="98" spans="1:217" x14ac:dyDescent="0.2">
      <c r="A98" s="28" t="s">
        <v>134</v>
      </c>
      <c r="B98" s="77" t="e">
        <f>B97</f>
        <v>#NAME?</v>
      </c>
      <c r="C98" s="77" t="e">
        <f t="shared" ref="C98:BN98" si="99">B98+C97</f>
        <v>#NAME?</v>
      </c>
      <c r="D98" s="77" t="e">
        <f t="shared" si="99"/>
        <v>#NAME?</v>
      </c>
      <c r="E98" s="77" t="e">
        <f t="shared" si="99"/>
        <v>#NAME?</v>
      </c>
      <c r="F98" s="77" t="e">
        <f t="shared" si="99"/>
        <v>#NAME?</v>
      </c>
      <c r="G98" s="77" t="e">
        <f t="shared" si="99"/>
        <v>#NAME?</v>
      </c>
      <c r="H98" s="77" t="e">
        <f t="shared" si="99"/>
        <v>#NAME?</v>
      </c>
      <c r="I98" s="77" t="e">
        <f t="shared" si="99"/>
        <v>#NAME?</v>
      </c>
      <c r="J98" s="77" t="e">
        <f t="shared" si="99"/>
        <v>#NAME?</v>
      </c>
      <c r="K98" s="77" t="e">
        <f t="shared" si="99"/>
        <v>#NAME?</v>
      </c>
      <c r="L98" s="77" t="e">
        <f t="shared" si="99"/>
        <v>#NAME?</v>
      </c>
      <c r="M98" s="77" t="e">
        <f t="shared" si="99"/>
        <v>#NAME?</v>
      </c>
      <c r="N98" s="77" t="e">
        <f t="shared" si="99"/>
        <v>#NAME?</v>
      </c>
      <c r="O98" s="77" t="e">
        <f t="shared" si="99"/>
        <v>#NAME?</v>
      </c>
      <c r="P98" s="77" t="e">
        <f t="shared" si="99"/>
        <v>#NAME?</v>
      </c>
      <c r="Q98" s="77" t="e">
        <f t="shared" si="99"/>
        <v>#NAME?</v>
      </c>
      <c r="R98" s="77" t="e">
        <f t="shared" si="99"/>
        <v>#NAME?</v>
      </c>
      <c r="S98" s="77" t="e">
        <f t="shared" si="99"/>
        <v>#NAME?</v>
      </c>
      <c r="T98" s="77" t="e">
        <f t="shared" si="99"/>
        <v>#NAME?</v>
      </c>
      <c r="U98" s="77" t="e">
        <f t="shared" si="99"/>
        <v>#NAME?</v>
      </c>
      <c r="V98" s="77" t="e">
        <f t="shared" si="99"/>
        <v>#NAME?</v>
      </c>
      <c r="W98" s="77" t="e">
        <f t="shared" si="99"/>
        <v>#NAME?</v>
      </c>
      <c r="X98" s="77" t="e">
        <f t="shared" si="99"/>
        <v>#NAME?</v>
      </c>
      <c r="Y98" s="77" t="e">
        <f t="shared" si="99"/>
        <v>#NAME?</v>
      </c>
      <c r="Z98" s="77" t="e">
        <f t="shared" si="99"/>
        <v>#NAME?</v>
      </c>
      <c r="AA98" s="77" t="e">
        <f t="shared" si="99"/>
        <v>#NAME?</v>
      </c>
      <c r="AB98" s="77" t="e">
        <f t="shared" si="99"/>
        <v>#NAME?</v>
      </c>
      <c r="AC98" s="77" t="e">
        <f t="shared" si="99"/>
        <v>#NAME?</v>
      </c>
      <c r="AD98" s="77" t="e">
        <f t="shared" si="99"/>
        <v>#NAME?</v>
      </c>
      <c r="AE98" s="77" t="e">
        <f t="shared" si="99"/>
        <v>#NAME?</v>
      </c>
      <c r="AF98" s="77" t="e">
        <f t="shared" si="99"/>
        <v>#NAME?</v>
      </c>
      <c r="AG98" s="77" t="e">
        <f t="shared" si="99"/>
        <v>#NAME?</v>
      </c>
      <c r="AH98" s="77" t="e">
        <f t="shared" si="99"/>
        <v>#NAME?</v>
      </c>
      <c r="AI98" s="77" t="e">
        <f t="shared" si="99"/>
        <v>#NAME?</v>
      </c>
      <c r="AJ98" s="77" t="e">
        <f t="shared" si="99"/>
        <v>#NAME?</v>
      </c>
      <c r="AK98" s="77" t="e">
        <f t="shared" si="99"/>
        <v>#NAME?</v>
      </c>
      <c r="AL98" s="77" t="e">
        <f t="shared" si="99"/>
        <v>#NAME?</v>
      </c>
      <c r="AM98" s="77" t="e">
        <f t="shared" si="99"/>
        <v>#NAME?</v>
      </c>
      <c r="AN98" s="77" t="e">
        <f t="shared" si="99"/>
        <v>#NAME?</v>
      </c>
      <c r="AO98" s="77" t="e">
        <f t="shared" si="99"/>
        <v>#NAME?</v>
      </c>
      <c r="AP98" s="77" t="e">
        <f t="shared" si="99"/>
        <v>#NAME?</v>
      </c>
      <c r="AQ98" s="77" t="e">
        <f t="shared" si="99"/>
        <v>#NAME?</v>
      </c>
      <c r="AR98" s="77" t="e">
        <f t="shared" si="99"/>
        <v>#NAME?</v>
      </c>
      <c r="AS98" s="77" t="e">
        <f t="shared" si="99"/>
        <v>#NAME?</v>
      </c>
      <c r="AT98" s="77" t="e">
        <f t="shared" si="99"/>
        <v>#NAME?</v>
      </c>
      <c r="AU98" s="77" t="e">
        <f t="shared" si="99"/>
        <v>#NAME?</v>
      </c>
      <c r="AV98" s="77" t="e">
        <f t="shared" si="99"/>
        <v>#NAME?</v>
      </c>
      <c r="AW98" s="77" t="e">
        <f t="shared" si="99"/>
        <v>#NAME?</v>
      </c>
      <c r="AX98" s="77" t="e">
        <f t="shared" si="99"/>
        <v>#NAME?</v>
      </c>
      <c r="AY98" s="77" t="e">
        <f t="shared" si="99"/>
        <v>#NAME?</v>
      </c>
      <c r="AZ98" s="77" t="e">
        <f t="shared" si="99"/>
        <v>#NAME?</v>
      </c>
      <c r="BA98" s="77" t="e">
        <f t="shared" si="99"/>
        <v>#NAME?</v>
      </c>
      <c r="BB98" s="77" t="e">
        <f t="shared" si="99"/>
        <v>#NAME?</v>
      </c>
      <c r="BC98" s="77" t="e">
        <f t="shared" si="99"/>
        <v>#NAME?</v>
      </c>
      <c r="BD98" s="77" t="e">
        <f t="shared" si="99"/>
        <v>#NAME?</v>
      </c>
      <c r="BE98" s="77" t="e">
        <f t="shared" si="99"/>
        <v>#NAME?</v>
      </c>
      <c r="BF98" s="77" t="e">
        <f t="shared" si="99"/>
        <v>#NAME?</v>
      </c>
      <c r="BG98" s="77" t="e">
        <f t="shared" si="99"/>
        <v>#NAME?</v>
      </c>
      <c r="BH98" s="77" t="e">
        <f t="shared" si="99"/>
        <v>#NAME?</v>
      </c>
      <c r="BI98" s="77" t="e">
        <f t="shared" si="99"/>
        <v>#NAME?</v>
      </c>
      <c r="BJ98" s="77" t="e">
        <f t="shared" si="99"/>
        <v>#NAME?</v>
      </c>
      <c r="BK98" s="77" t="e">
        <f t="shared" si="99"/>
        <v>#NAME?</v>
      </c>
      <c r="BL98" s="77" t="e">
        <f t="shared" si="99"/>
        <v>#NAME?</v>
      </c>
      <c r="BM98" s="77" t="e">
        <f t="shared" si="99"/>
        <v>#NAME?</v>
      </c>
      <c r="BN98" s="77" t="e">
        <f t="shared" si="99"/>
        <v>#NAME?</v>
      </c>
      <c r="BO98" s="77" t="e">
        <f t="shared" ref="BO98:DZ98" si="100">BN98+BO97</f>
        <v>#NAME?</v>
      </c>
      <c r="BP98" s="77" t="e">
        <f t="shared" si="100"/>
        <v>#NAME?</v>
      </c>
      <c r="BQ98" s="77" t="e">
        <f t="shared" si="100"/>
        <v>#NAME?</v>
      </c>
      <c r="BR98" s="77" t="e">
        <f t="shared" si="100"/>
        <v>#NAME?</v>
      </c>
      <c r="BS98" s="77" t="e">
        <f t="shared" si="100"/>
        <v>#NAME?</v>
      </c>
      <c r="BT98" s="77" t="e">
        <f t="shared" si="100"/>
        <v>#NAME?</v>
      </c>
      <c r="BU98" s="77" t="e">
        <f t="shared" si="100"/>
        <v>#NAME?</v>
      </c>
      <c r="BV98" s="77" t="e">
        <f t="shared" si="100"/>
        <v>#NAME?</v>
      </c>
      <c r="BW98" s="77" t="e">
        <f t="shared" si="100"/>
        <v>#NAME?</v>
      </c>
      <c r="BX98" s="77" t="e">
        <f t="shared" si="100"/>
        <v>#NAME?</v>
      </c>
      <c r="BY98" s="77" t="e">
        <f t="shared" si="100"/>
        <v>#NAME?</v>
      </c>
      <c r="BZ98" s="77" t="e">
        <f t="shared" si="100"/>
        <v>#NAME?</v>
      </c>
      <c r="CA98" s="77" t="e">
        <f t="shared" si="100"/>
        <v>#NAME?</v>
      </c>
      <c r="CB98" s="77" t="e">
        <f t="shared" si="100"/>
        <v>#NAME?</v>
      </c>
      <c r="CC98" s="77" t="e">
        <f t="shared" si="100"/>
        <v>#NAME?</v>
      </c>
      <c r="CD98" s="77" t="e">
        <f t="shared" si="100"/>
        <v>#NAME?</v>
      </c>
      <c r="CE98" s="77" t="e">
        <f t="shared" si="100"/>
        <v>#NAME?</v>
      </c>
      <c r="CF98" s="77" t="e">
        <f t="shared" si="100"/>
        <v>#NAME?</v>
      </c>
      <c r="CG98" s="77" t="e">
        <f t="shared" si="100"/>
        <v>#NAME?</v>
      </c>
      <c r="CH98" s="77" t="e">
        <f t="shared" si="100"/>
        <v>#NAME?</v>
      </c>
      <c r="CI98" s="77" t="e">
        <f t="shared" si="100"/>
        <v>#NAME?</v>
      </c>
      <c r="CJ98" s="77" t="e">
        <f t="shared" si="100"/>
        <v>#NAME?</v>
      </c>
      <c r="CK98" s="77" t="e">
        <f t="shared" si="100"/>
        <v>#NAME?</v>
      </c>
      <c r="CL98" s="77" t="e">
        <f t="shared" si="100"/>
        <v>#NAME?</v>
      </c>
      <c r="CM98" s="77" t="e">
        <f t="shared" si="100"/>
        <v>#NAME?</v>
      </c>
      <c r="CN98" s="77" t="e">
        <f t="shared" si="100"/>
        <v>#NAME?</v>
      </c>
      <c r="CO98" s="77" t="e">
        <f t="shared" si="100"/>
        <v>#NAME?</v>
      </c>
      <c r="CP98" s="77" t="e">
        <f t="shared" si="100"/>
        <v>#NAME?</v>
      </c>
      <c r="CQ98" s="77" t="e">
        <f t="shared" si="100"/>
        <v>#NAME?</v>
      </c>
      <c r="CR98" s="77" t="e">
        <f t="shared" si="100"/>
        <v>#NAME?</v>
      </c>
      <c r="CS98" s="77" t="e">
        <f t="shared" si="100"/>
        <v>#NAME?</v>
      </c>
      <c r="CT98" s="77" t="e">
        <f t="shared" si="100"/>
        <v>#NAME?</v>
      </c>
      <c r="CU98" s="77" t="e">
        <f t="shared" si="100"/>
        <v>#NAME?</v>
      </c>
      <c r="CV98" s="77" t="e">
        <f t="shared" si="100"/>
        <v>#NAME?</v>
      </c>
      <c r="CW98" s="77" t="e">
        <f t="shared" si="100"/>
        <v>#NAME?</v>
      </c>
      <c r="CX98" s="77" t="e">
        <f t="shared" si="100"/>
        <v>#NAME?</v>
      </c>
      <c r="CY98" s="77" t="e">
        <f t="shared" si="100"/>
        <v>#NAME?</v>
      </c>
      <c r="CZ98" s="77" t="e">
        <f t="shared" si="100"/>
        <v>#NAME?</v>
      </c>
      <c r="DA98" s="77" t="e">
        <f t="shared" si="100"/>
        <v>#NAME?</v>
      </c>
      <c r="DB98" s="77" t="e">
        <f t="shared" si="100"/>
        <v>#NAME?</v>
      </c>
      <c r="DC98" s="77" t="e">
        <f t="shared" si="100"/>
        <v>#NAME?</v>
      </c>
      <c r="DD98" s="77" t="e">
        <f t="shared" si="100"/>
        <v>#NAME?</v>
      </c>
      <c r="DE98" s="77" t="e">
        <f t="shared" si="100"/>
        <v>#NAME?</v>
      </c>
      <c r="DF98" s="77" t="e">
        <f t="shared" si="100"/>
        <v>#NAME?</v>
      </c>
      <c r="DG98" s="77" t="e">
        <f t="shared" si="100"/>
        <v>#NAME?</v>
      </c>
      <c r="DH98" s="77" t="e">
        <f t="shared" si="100"/>
        <v>#NAME?</v>
      </c>
      <c r="DI98" s="77" t="e">
        <f t="shared" si="100"/>
        <v>#NAME?</v>
      </c>
      <c r="DJ98" s="77" t="e">
        <f t="shared" si="100"/>
        <v>#NAME?</v>
      </c>
      <c r="DK98" s="77" t="e">
        <f t="shared" si="100"/>
        <v>#NAME?</v>
      </c>
      <c r="DL98" s="77" t="e">
        <f t="shared" si="100"/>
        <v>#NAME?</v>
      </c>
      <c r="DM98" s="77" t="e">
        <f t="shared" si="100"/>
        <v>#NAME?</v>
      </c>
      <c r="DN98" s="77" t="e">
        <f t="shared" si="100"/>
        <v>#NAME?</v>
      </c>
      <c r="DO98" s="77" t="e">
        <f t="shared" si="100"/>
        <v>#NAME?</v>
      </c>
      <c r="DP98" s="77" t="e">
        <f t="shared" si="100"/>
        <v>#NAME?</v>
      </c>
      <c r="DQ98" s="77" t="e">
        <f t="shared" si="100"/>
        <v>#NAME?</v>
      </c>
      <c r="DR98" s="77" t="e">
        <f t="shared" si="100"/>
        <v>#NAME?</v>
      </c>
      <c r="DS98" s="77" t="e">
        <f t="shared" si="100"/>
        <v>#NAME?</v>
      </c>
      <c r="DT98" s="77" t="e">
        <f t="shared" si="100"/>
        <v>#NAME?</v>
      </c>
      <c r="DU98" s="77" t="e">
        <f t="shared" si="100"/>
        <v>#NAME?</v>
      </c>
      <c r="DV98" s="77" t="e">
        <f t="shared" si="100"/>
        <v>#NAME?</v>
      </c>
      <c r="DW98" s="77" t="e">
        <f t="shared" si="100"/>
        <v>#NAME?</v>
      </c>
      <c r="DX98" s="77" t="e">
        <f t="shared" si="100"/>
        <v>#NAME?</v>
      </c>
      <c r="DY98" s="77" t="e">
        <f t="shared" si="100"/>
        <v>#NAME?</v>
      </c>
      <c r="DZ98" s="77" t="e">
        <f t="shared" si="100"/>
        <v>#NAME?</v>
      </c>
      <c r="EA98" s="77" t="e">
        <f t="shared" ref="EA98:GL98" si="101">DZ98+EA97</f>
        <v>#NAME?</v>
      </c>
      <c r="EB98" s="77" t="e">
        <f t="shared" si="101"/>
        <v>#NAME?</v>
      </c>
      <c r="EC98" s="77" t="e">
        <f t="shared" si="101"/>
        <v>#NAME?</v>
      </c>
      <c r="ED98" s="77" t="e">
        <f t="shared" si="101"/>
        <v>#NAME?</v>
      </c>
      <c r="EE98" s="77" t="e">
        <f t="shared" si="101"/>
        <v>#NAME?</v>
      </c>
      <c r="EF98" s="77" t="e">
        <f t="shared" si="101"/>
        <v>#NAME?</v>
      </c>
      <c r="EG98" s="77" t="e">
        <f t="shared" si="101"/>
        <v>#NAME?</v>
      </c>
      <c r="EH98" s="77" t="e">
        <f t="shared" si="101"/>
        <v>#NAME?</v>
      </c>
      <c r="EI98" s="77" t="e">
        <f t="shared" si="101"/>
        <v>#NAME?</v>
      </c>
      <c r="EJ98" s="77" t="e">
        <f t="shared" si="101"/>
        <v>#NAME?</v>
      </c>
      <c r="EK98" s="77" t="e">
        <f t="shared" si="101"/>
        <v>#NAME?</v>
      </c>
      <c r="EL98" s="77" t="e">
        <f t="shared" si="101"/>
        <v>#NAME?</v>
      </c>
      <c r="EM98" s="77" t="e">
        <f t="shared" si="101"/>
        <v>#NAME?</v>
      </c>
      <c r="EN98" s="77" t="e">
        <f t="shared" si="101"/>
        <v>#NAME?</v>
      </c>
      <c r="EO98" s="77" t="e">
        <f t="shared" si="101"/>
        <v>#NAME?</v>
      </c>
      <c r="EP98" s="77" t="e">
        <f t="shared" si="101"/>
        <v>#NAME?</v>
      </c>
      <c r="EQ98" s="77" t="e">
        <f t="shared" si="101"/>
        <v>#NAME?</v>
      </c>
      <c r="ER98" s="77" t="e">
        <f t="shared" si="101"/>
        <v>#NAME?</v>
      </c>
      <c r="ES98" s="77" t="e">
        <f t="shared" si="101"/>
        <v>#NAME?</v>
      </c>
      <c r="ET98" s="77" t="e">
        <f t="shared" si="101"/>
        <v>#NAME?</v>
      </c>
      <c r="EU98" s="77" t="e">
        <f t="shared" si="101"/>
        <v>#NAME?</v>
      </c>
      <c r="EV98" s="77" t="e">
        <f t="shared" si="101"/>
        <v>#NAME?</v>
      </c>
      <c r="EW98" s="77" t="e">
        <f t="shared" si="101"/>
        <v>#NAME?</v>
      </c>
      <c r="EX98" s="77" t="e">
        <f t="shared" si="101"/>
        <v>#NAME?</v>
      </c>
      <c r="EY98" s="77" t="e">
        <f t="shared" si="101"/>
        <v>#NAME?</v>
      </c>
      <c r="EZ98" s="77" t="e">
        <f t="shared" si="101"/>
        <v>#NAME?</v>
      </c>
      <c r="FA98" s="77" t="e">
        <f t="shared" si="101"/>
        <v>#NAME?</v>
      </c>
      <c r="FB98" s="77" t="e">
        <f t="shared" si="101"/>
        <v>#NAME?</v>
      </c>
      <c r="FC98" s="77" t="e">
        <f t="shared" si="101"/>
        <v>#NAME?</v>
      </c>
      <c r="FD98" s="77" t="e">
        <f t="shared" si="101"/>
        <v>#NAME?</v>
      </c>
      <c r="FE98" s="77" t="e">
        <f t="shared" si="101"/>
        <v>#NAME?</v>
      </c>
      <c r="FF98" s="77" t="e">
        <f t="shared" si="101"/>
        <v>#NAME?</v>
      </c>
      <c r="FG98" s="77" t="e">
        <f t="shared" si="101"/>
        <v>#NAME?</v>
      </c>
      <c r="FH98" s="77" t="e">
        <f t="shared" si="101"/>
        <v>#NAME?</v>
      </c>
      <c r="FI98" s="77" t="e">
        <f t="shared" si="101"/>
        <v>#NAME?</v>
      </c>
      <c r="FJ98" s="77" t="e">
        <f t="shared" si="101"/>
        <v>#NAME?</v>
      </c>
      <c r="FK98" s="77" t="e">
        <f t="shared" si="101"/>
        <v>#NAME?</v>
      </c>
      <c r="FL98" s="77" t="e">
        <f t="shared" si="101"/>
        <v>#NAME?</v>
      </c>
      <c r="FM98" s="77" t="e">
        <f t="shared" si="101"/>
        <v>#NAME?</v>
      </c>
      <c r="FN98" s="77" t="e">
        <f t="shared" si="101"/>
        <v>#NAME?</v>
      </c>
      <c r="FO98" s="77" t="e">
        <f t="shared" si="101"/>
        <v>#NAME?</v>
      </c>
      <c r="FP98" s="77" t="e">
        <f t="shared" si="101"/>
        <v>#NAME?</v>
      </c>
      <c r="FQ98" s="77" t="e">
        <f t="shared" si="101"/>
        <v>#NAME?</v>
      </c>
      <c r="FR98" s="77" t="e">
        <f t="shared" si="101"/>
        <v>#NAME?</v>
      </c>
      <c r="FS98" s="77" t="e">
        <f t="shared" si="101"/>
        <v>#NAME?</v>
      </c>
      <c r="FT98" s="77" t="e">
        <f t="shared" si="101"/>
        <v>#NAME?</v>
      </c>
      <c r="FU98" s="77" t="e">
        <f t="shared" si="101"/>
        <v>#NAME?</v>
      </c>
      <c r="FV98" s="77" t="e">
        <f t="shared" si="101"/>
        <v>#NAME?</v>
      </c>
      <c r="FW98" s="77" t="e">
        <f t="shared" si="101"/>
        <v>#NAME?</v>
      </c>
      <c r="FX98" s="77" t="e">
        <f t="shared" si="101"/>
        <v>#NAME?</v>
      </c>
      <c r="FY98" s="77" t="e">
        <f t="shared" si="101"/>
        <v>#NAME?</v>
      </c>
      <c r="FZ98" s="77" t="e">
        <f t="shared" si="101"/>
        <v>#NAME?</v>
      </c>
      <c r="GA98" s="77" t="e">
        <f t="shared" si="101"/>
        <v>#NAME?</v>
      </c>
      <c r="GB98" s="77" t="e">
        <f t="shared" si="101"/>
        <v>#NAME?</v>
      </c>
      <c r="GC98" s="77" t="e">
        <f t="shared" si="101"/>
        <v>#NAME?</v>
      </c>
      <c r="GD98" s="77" t="e">
        <f t="shared" si="101"/>
        <v>#NAME?</v>
      </c>
      <c r="GE98" s="77" t="e">
        <f t="shared" si="101"/>
        <v>#NAME?</v>
      </c>
      <c r="GF98" s="77" t="e">
        <f t="shared" si="101"/>
        <v>#NAME?</v>
      </c>
      <c r="GG98" s="77" t="e">
        <f t="shared" si="101"/>
        <v>#NAME?</v>
      </c>
      <c r="GH98" s="77" t="e">
        <f t="shared" si="101"/>
        <v>#NAME?</v>
      </c>
      <c r="GI98" s="77" t="e">
        <f t="shared" si="101"/>
        <v>#NAME?</v>
      </c>
      <c r="GJ98" s="77" t="e">
        <f t="shared" si="101"/>
        <v>#NAME?</v>
      </c>
      <c r="GK98" s="77" t="e">
        <f t="shared" si="101"/>
        <v>#NAME?</v>
      </c>
      <c r="GL98" s="77" t="e">
        <f t="shared" si="101"/>
        <v>#NAME?</v>
      </c>
      <c r="GM98" s="77" t="e">
        <f t="shared" ref="GM98:HI98" si="102">GL98+GM97</f>
        <v>#NAME?</v>
      </c>
      <c r="GN98" s="77" t="e">
        <f t="shared" si="102"/>
        <v>#NAME?</v>
      </c>
      <c r="GO98" s="77" t="e">
        <f t="shared" si="102"/>
        <v>#NAME?</v>
      </c>
      <c r="GP98" s="77" t="e">
        <f t="shared" si="102"/>
        <v>#NAME?</v>
      </c>
      <c r="GQ98" s="77" t="e">
        <f t="shared" si="102"/>
        <v>#NAME?</v>
      </c>
      <c r="GR98" s="77" t="e">
        <f t="shared" si="102"/>
        <v>#NAME?</v>
      </c>
      <c r="GS98" s="77" t="e">
        <f t="shared" si="102"/>
        <v>#NAME?</v>
      </c>
      <c r="GT98" s="77" t="e">
        <f t="shared" si="102"/>
        <v>#NAME?</v>
      </c>
      <c r="GU98" s="77" t="e">
        <f t="shared" si="102"/>
        <v>#NAME?</v>
      </c>
      <c r="GV98" s="77" t="e">
        <f t="shared" si="102"/>
        <v>#NAME?</v>
      </c>
      <c r="GW98" s="77" t="e">
        <f t="shared" si="102"/>
        <v>#NAME?</v>
      </c>
      <c r="GX98" s="77" t="e">
        <f t="shared" si="102"/>
        <v>#NAME?</v>
      </c>
      <c r="GY98" s="77" t="e">
        <f t="shared" si="102"/>
        <v>#NAME?</v>
      </c>
      <c r="GZ98" s="77" t="e">
        <f t="shared" si="102"/>
        <v>#NAME?</v>
      </c>
      <c r="HA98" s="77" t="e">
        <f t="shared" si="102"/>
        <v>#NAME?</v>
      </c>
      <c r="HB98" s="77" t="e">
        <f t="shared" si="102"/>
        <v>#NAME?</v>
      </c>
      <c r="HC98" s="77" t="e">
        <f t="shared" si="102"/>
        <v>#NAME?</v>
      </c>
      <c r="HD98" s="77" t="e">
        <f t="shared" si="102"/>
        <v>#NAME?</v>
      </c>
      <c r="HE98" s="77" t="e">
        <f t="shared" si="102"/>
        <v>#NAME?</v>
      </c>
      <c r="HF98" s="77" t="e">
        <f t="shared" si="102"/>
        <v>#NAME?</v>
      </c>
      <c r="HG98" s="77" t="e">
        <f t="shared" si="102"/>
        <v>#NAME?</v>
      </c>
      <c r="HH98" s="77" t="e">
        <f t="shared" si="102"/>
        <v>#NAME?</v>
      </c>
      <c r="HI98" s="77" t="e">
        <f t="shared" si="102"/>
        <v>#NAME?</v>
      </c>
    </row>
    <row r="99" spans="1:217" ht="13.8" x14ac:dyDescent="0.2">
      <c r="A99" s="28"/>
      <c r="D99" s="6"/>
    </row>
    <row r="100" spans="1:217" x14ac:dyDescent="0.2">
      <c r="A100" s="29" t="s">
        <v>135</v>
      </c>
      <c r="B100" s="77" t="e">
        <f>IF(AND(B98&lt;0,C98&gt;0),D$7,"-")</f>
        <v>#NAME?</v>
      </c>
      <c r="C100" s="77" t="e">
        <f t="shared" ref="C100:BN100" si="103">IF(AND(B98&lt;0,C98&gt;0),C$7,"-")</f>
        <v>#NAME?</v>
      </c>
      <c r="D100" s="79" t="e">
        <f t="shared" si="103"/>
        <v>#NAME?</v>
      </c>
      <c r="E100" s="79" t="e">
        <f t="shared" si="103"/>
        <v>#NAME?</v>
      </c>
      <c r="F100" s="79" t="e">
        <f t="shared" si="103"/>
        <v>#NAME?</v>
      </c>
      <c r="G100" s="79" t="e">
        <f t="shared" si="103"/>
        <v>#NAME?</v>
      </c>
      <c r="H100" s="79" t="e">
        <f t="shared" si="103"/>
        <v>#NAME?</v>
      </c>
      <c r="I100" s="79" t="e">
        <f t="shared" si="103"/>
        <v>#NAME?</v>
      </c>
      <c r="J100" s="79" t="e">
        <f t="shared" si="103"/>
        <v>#NAME?</v>
      </c>
      <c r="K100" s="79" t="e">
        <f t="shared" si="103"/>
        <v>#NAME?</v>
      </c>
      <c r="L100" s="79" t="e">
        <f t="shared" si="103"/>
        <v>#NAME?</v>
      </c>
      <c r="M100" s="79" t="e">
        <f t="shared" si="103"/>
        <v>#NAME?</v>
      </c>
      <c r="N100" s="79" t="e">
        <f t="shared" si="103"/>
        <v>#NAME?</v>
      </c>
      <c r="O100" s="79" t="e">
        <f t="shared" si="103"/>
        <v>#NAME?</v>
      </c>
      <c r="P100" s="79" t="e">
        <f t="shared" si="103"/>
        <v>#NAME?</v>
      </c>
      <c r="Q100" s="79" t="e">
        <f t="shared" si="103"/>
        <v>#NAME?</v>
      </c>
      <c r="R100" s="79" t="e">
        <f t="shared" si="103"/>
        <v>#NAME?</v>
      </c>
      <c r="S100" s="79" t="e">
        <f t="shared" si="103"/>
        <v>#NAME?</v>
      </c>
      <c r="T100" s="79" t="e">
        <f t="shared" si="103"/>
        <v>#NAME?</v>
      </c>
      <c r="U100" s="79" t="e">
        <f t="shared" si="103"/>
        <v>#NAME?</v>
      </c>
      <c r="V100" s="79" t="e">
        <f t="shared" si="103"/>
        <v>#NAME?</v>
      </c>
      <c r="W100" s="79" t="e">
        <f t="shared" si="103"/>
        <v>#NAME?</v>
      </c>
      <c r="X100" s="79" t="e">
        <f t="shared" si="103"/>
        <v>#NAME?</v>
      </c>
      <c r="Y100" s="79" t="e">
        <f t="shared" si="103"/>
        <v>#NAME?</v>
      </c>
      <c r="Z100" s="79" t="e">
        <f t="shared" si="103"/>
        <v>#NAME?</v>
      </c>
      <c r="AA100" s="79" t="e">
        <f t="shared" si="103"/>
        <v>#NAME?</v>
      </c>
      <c r="AB100" s="79" t="e">
        <f t="shared" si="103"/>
        <v>#NAME?</v>
      </c>
      <c r="AC100" s="79" t="e">
        <f t="shared" si="103"/>
        <v>#NAME?</v>
      </c>
      <c r="AD100" s="79" t="e">
        <f t="shared" si="103"/>
        <v>#NAME?</v>
      </c>
      <c r="AE100" s="79" t="e">
        <f t="shared" si="103"/>
        <v>#NAME?</v>
      </c>
      <c r="AF100" s="79" t="e">
        <f t="shared" si="103"/>
        <v>#NAME?</v>
      </c>
      <c r="AG100" s="79" t="e">
        <f t="shared" si="103"/>
        <v>#NAME?</v>
      </c>
      <c r="AH100" s="79" t="e">
        <f t="shared" si="103"/>
        <v>#NAME?</v>
      </c>
      <c r="AI100" s="79" t="e">
        <f t="shared" si="103"/>
        <v>#NAME?</v>
      </c>
      <c r="AJ100" s="79" t="e">
        <f t="shared" si="103"/>
        <v>#NAME?</v>
      </c>
      <c r="AK100" s="79" t="e">
        <f t="shared" si="103"/>
        <v>#NAME?</v>
      </c>
      <c r="AL100" s="79" t="e">
        <f t="shared" si="103"/>
        <v>#NAME?</v>
      </c>
      <c r="AM100" s="79" t="e">
        <f t="shared" si="103"/>
        <v>#NAME?</v>
      </c>
      <c r="AN100" s="79" t="e">
        <f t="shared" si="103"/>
        <v>#NAME?</v>
      </c>
      <c r="AO100" s="79" t="e">
        <f t="shared" si="103"/>
        <v>#NAME?</v>
      </c>
      <c r="AP100" s="79" t="e">
        <f t="shared" si="103"/>
        <v>#NAME?</v>
      </c>
      <c r="AQ100" s="79" t="e">
        <f t="shared" si="103"/>
        <v>#NAME?</v>
      </c>
      <c r="AR100" s="79" t="e">
        <f t="shared" si="103"/>
        <v>#NAME?</v>
      </c>
      <c r="AS100" s="79" t="e">
        <f t="shared" si="103"/>
        <v>#NAME?</v>
      </c>
      <c r="AT100" s="79" t="e">
        <f t="shared" si="103"/>
        <v>#NAME?</v>
      </c>
      <c r="AU100" s="79" t="e">
        <f t="shared" si="103"/>
        <v>#NAME?</v>
      </c>
      <c r="AV100" s="79" t="e">
        <f t="shared" si="103"/>
        <v>#NAME?</v>
      </c>
      <c r="AW100" s="79" t="e">
        <f t="shared" si="103"/>
        <v>#NAME?</v>
      </c>
      <c r="AX100" s="79" t="e">
        <f t="shared" si="103"/>
        <v>#NAME?</v>
      </c>
      <c r="AY100" s="79" t="e">
        <f t="shared" si="103"/>
        <v>#NAME?</v>
      </c>
      <c r="AZ100" s="79" t="e">
        <f t="shared" si="103"/>
        <v>#NAME?</v>
      </c>
      <c r="BA100" s="79" t="e">
        <f t="shared" si="103"/>
        <v>#NAME?</v>
      </c>
      <c r="BB100" s="79" t="e">
        <f t="shared" si="103"/>
        <v>#NAME?</v>
      </c>
      <c r="BC100" s="79" t="e">
        <f t="shared" si="103"/>
        <v>#NAME?</v>
      </c>
      <c r="BD100" s="79" t="e">
        <f t="shared" si="103"/>
        <v>#NAME?</v>
      </c>
      <c r="BE100" s="79" t="e">
        <f t="shared" si="103"/>
        <v>#NAME?</v>
      </c>
      <c r="BF100" s="79" t="e">
        <f t="shared" si="103"/>
        <v>#NAME?</v>
      </c>
      <c r="BG100" s="79" t="e">
        <f t="shared" si="103"/>
        <v>#NAME?</v>
      </c>
      <c r="BH100" s="79" t="e">
        <f t="shared" si="103"/>
        <v>#NAME?</v>
      </c>
      <c r="BI100" s="79" t="e">
        <f t="shared" si="103"/>
        <v>#NAME?</v>
      </c>
      <c r="BJ100" s="79" t="e">
        <f t="shared" si="103"/>
        <v>#NAME?</v>
      </c>
      <c r="BK100" s="79" t="e">
        <f t="shared" si="103"/>
        <v>#NAME?</v>
      </c>
      <c r="BL100" s="79" t="e">
        <f t="shared" si="103"/>
        <v>#NAME?</v>
      </c>
      <c r="BM100" s="79" t="e">
        <f t="shared" si="103"/>
        <v>#NAME?</v>
      </c>
      <c r="BN100" s="79" t="e">
        <f t="shared" si="103"/>
        <v>#NAME?</v>
      </c>
      <c r="BO100" s="79" t="e">
        <f t="shared" ref="BO100:DZ100" si="104">IF(AND(BN98&lt;0,BO98&gt;0),BO$7,"-")</f>
        <v>#NAME?</v>
      </c>
      <c r="BP100" s="79" t="e">
        <f t="shared" si="104"/>
        <v>#NAME?</v>
      </c>
      <c r="BQ100" s="79" t="e">
        <f t="shared" si="104"/>
        <v>#NAME?</v>
      </c>
      <c r="BR100" s="79" t="e">
        <f t="shared" si="104"/>
        <v>#NAME?</v>
      </c>
      <c r="BS100" s="79" t="e">
        <f t="shared" si="104"/>
        <v>#NAME?</v>
      </c>
      <c r="BT100" s="79" t="e">
        <f t="shared" si="104"/>
        <v>#NAME?</v>
      </c>
      <c r="BU100" s="79" t="e">
        <f t="shared" si="104"/>
        <v>#NAME?</v>
      </c>
      <c r="BV100" s="79" t="e">
        <f t="shared" si="104"/>
        <v>#NAME?</v>
      </c>
      <c r="BW100" s="79" t="e">
        <f t="shared" si="104"/>
        <v>#NAME?</v>
      </c>
      <c r="BX100" s="79" t="e">
        <f t="shared" si="104"/>
        <v>#NAME?</v>
      </c>
      <c r="BY100" s="79" t="e">
        <f t="shared" si="104"/>
        <v>#NAME?</v>
      </c>
      <c r="BZ100" s="79" t="e">
        <f t="shared" si="104"/>
        <v>#NAME?</v>
      </c>
      <c r="CA100" s="79" t="e">
        <f t="shared" si="104"/>
        <v>#NAME?</v>
      </c>
      <c r="CB100" s="79" t="e">
        <f t="shared" si="104"/>
        <v>#NAME?</v>
      </c>
      <c r="CC100" s="79" t="e">
        <f t="shared" si="104"/>
        <v>#NAME?</v>
      </c>
      <c r="CD100" s="79" t="e">
        <f t="shared" si="104"/>
        <v>#NAME?</v>
      </c>
      <c r="CE100" s="79" t="e">
        <f t="shared" si="104"/>
        <v>#NAME?</v>
      </c>
      <c r="CF100" s="79" t="e">
        <f t="shared" si="104"/>
        <v>#NAME?</v>
      </c>
      <c r="CG100" s="79" t="e">
        <f t="shared" si="104"/>
        <v>#NAME?</v>
      </c>
      <c r="CH100" s="79" t="e">
        <f t="shared" si="104"/>
        <v>#NAME?</v>
      </c>
      <c r="CI100" s="79" t="e">
        <f t="shared" si="104"/>
        <v>#NAME?</v>
      </c>
      <c r="CJ100" s="79" t="e">
        <f t="shared" si="104"/>
        <v>#NAME?</v>
      </c>
      <c r="CK100" s="79" t="e">
        <f t="shared" si="104"/>
        <v>#NAME?</v>
      </c>
      <c r="CL100" s="79" t="e">
        <f t="shared" si="104"/>
        <v>#NAME?</v>
      </c>
      <c r="CM100" s="79" t="e">
        <f t="shared" si="104"/>
        <v>#NAME?</v>
      </c>
      <c r="CN100" s="79" t="e">
        <f t="shared" si="104"/>
        <v>#NAME?</v>
      </c>
      <c r="CO100" s="79" t="e">
        <f t="shared" si="104"/>
        <v>#NAME?</v>
      </c>
      <c r="CP100" s="79" t="e">
        <f t="shared" si="104"/>
        <v>#NAME?</v>
      </c>
      <c r="CQ100" s="79" t="e">
        <f t="shared" si="104"/>
        <v>#NAME?</v>
      </c>
      <c r="CR100" s="79" t="e">
        <f t="shared" si="104"/>
        <v>#NAME?</v>
      </c>
      <c r="CS100" s="79" t="e">
        <f t="shared" si="104"/>
        <v>#NAME?</v>
      </c>
      <c r="CT100" s="79" t="e">
        <f t="shared" si="104"/>
        <v>#NAME?</v>
      </c>
      <c r="CU100" s="79" t="e">
        <f t="shared" si="104"/>
        <v>#NAME?</v>
      </c>
      <c r="CV100" s="79" t="e">
        <f t="shared" si="104"/>
        <v>#NAME?</v>
      </c>
      <c r="CW100" s="79" t="e">
        <f t="shared" si="104"/>
        <v>#NAME?</v>
      </c>
      <c r="CX100" s="79" t="e">
        <f t="shared" si="104"/>
        <v>#NAME?</v>
      </c>
      <c r="CY100" s="79" t="e">
        <f t="shared" si="104"/>
        <v>#NAME?</v>
      </c>
      <c r="CZ100" s="79" t="e">
        <f t="shared" si="104"/>
        <v>#NAME?</v>
      </c>
      <c r="DA100" s="79" t="e">
        <f t="shared" si="104"/>
        <v>#NAME?</v>
      </c>
      <c r="DB100" s="79" t="e">
        <f t="shared" si="104"/>
        <v>#NAME?</v>
      </c>
      <c r="DC100" s="79" t="e">
        <f t="shared" si="104"/>
        <v>#NAME?</v>
      </c>
      <c r="DD100" s="79" t="e">
        <f t="shared" si="104"/>
        <v>#NAME?</v>
      </c>
      <c r="DE100" s="79" t="e">
        <f t="shared" si="104"/>
        <v>#NAME?</v>
      </c>
      <c r="DF100" s="79" t="e">
        <f t="shared" si="104"/>
        <v>#NAME?</v>
      </c>
      <c r="DG100" s="79" t="e">
        <f t="shared" si="104"/>
        <v>#NAME?</v>
      </c>
      <c r="DH100" s="79" t="e">
        <f t="shared" si="104"/>
        <v>#NAME?</v>
      </c>
      <c r="DI100" s="79" t="e">
        <f t="shared" si="104"/>
        <v>#NAME?</v>
      </c>
      <c r="DJ100" s="79" t="e">
        <f t="shared" si="104"/>
        <v>#NAME?</v>
      </c>
      <c r="DK100" s="79" t="e">
        <f t="shared" si="104"/>
        <v>#NAME?</v>
      </c>
      <c r="DL100" s="79" t="e">
        <f t="shared" si="104"/>
        <v>#NAME?</v>
      </c>
      <c r="DM100" s="79" t="e">
        <f t="shared" si="104"/>
        <v>#NAME?</v>
      </c>
      <c r="DN100" s="79" t="e">
        <f t="shared" si="104"/>
        <v>#NAME?</v>
      </c>
      <c r="DO100" s="79" t="e">
        <f t="shared" si="104"/>
        <v>#NAME?</v>
      </c>
      <c r="DP100" s="79" t="e">
        <f t="shared" si="104"/>
        <v>#NAME?</v>
      </c>
      <c r="DQ100" s="79" t="e">
        <f t="shared" si="104"/>
        <v>#NAME?</v>
      </c>
      <c r="DR100" s="79" t="e">
        <f t="shared" si="104"/>
        <v>#NAME?</v>
      </c>
      <c r="DS100" s="79" t="e">
        <f t="shared" si="104"/>
        <v>#NAME?</v>
      </c>
      <c r="DT100" s="79" t="e">
        <f t="shared" si="104"/>
        <v>#NAME?</v>
      </c>
      <c r="DU100" s="79" t="e">
        <f t="shared" si="104"/>
        <v>#NAME?</v>
      </c>
      <c r="DV100" s="79" t="e">
        <f t="shared" si="104"/>
        <v>#NAME?</v>
      </c>
      <c r="DW100" s="79" t="e">
        <f t="shared" si="104"/>
        <v>#NAME?</v>
      </c>
      <c r="DX100" s="79" t="e">
        <f t="shared" si="104"/>
        <v>#NAME?</v>
      </c>
      <c r="DY100" s="79" t="e">
        <f t="shared" si="104"/>
        <v>#NAME?</v>
      </c>
      <c r="DZ100" s="79" t="e">
        <f t="shared" si="104"/>
        <v>#NAME?</v>
      </c>
      <c r="EA100" s="79" t="e">
        <f t="shared" ref="EA100:GL100" si="105">IF(AND(DZ98&lt;0,EA98&gt;0),EA$7,"-")</f>
        <v>#NAME?</v>
      </c>
      <c r="EB100" s="79" t="e">
        <f t="shared" si="105"/>
        <v>#NAME?</v>
      </c>
      <c r="EC100" s="79" t="e">
        <f t="shared" si="105"/>
        <v>#NAME?</v>
      </c>
      <c r="ED100" s="79" t="e">
        <f t="shared" si="105"/>
        <v>#NAME?</v>
      </c>
      <c r="EE100" s="79" t="e">
        <f t="shared" si="105"/>
        <v>#NAME?</v>
      </c>
      <c r="EF100" s="79" t="e">
        <f t="shared" si="105"/>
        <v>#NAME?</v>
      </c>
      <c r="EG100" s="79" t="e">
        <f t="shared" si="105"/>
        <v>#NAME?</v>
      </c>
      <c r="EH100" s="79" t="e">
        <f t="shared" si="105"/>
        <v>#NAME?</v>
      </c>
      <c r="EI100" s="79" t="e">
        <f t="shared" si="105"/>
        <v>#NAME?</v>
      </c>
      <c r="EJ100" s="79" t="e">
        <f t="shared" si="105"/>
        <v>#NAME?</v>
      </c>
      <c r="EK100" s="79" t="e">
        <f t="shared" si="105"/>
        <v>#NAME?</v>
      </c>
      <c r="EL100" s="79" t="e">
        <f t="shared" si="105"/>
        <v>#NAME?</v>
      </c>
      <c r="EM100" s="79" t="e">
        <f t="shared" si="105"/>
        <v>#NAME?</v>
      </c>
      <c r="EN100" s="79" t="e">
        <f t="shared" si="105"/>
        <v>#NAME?</v>
      </c>
      <c r="EO100" s="79" t="e">
        <f t="shared" si="105"/>
        <v>#NAME?</v>
      </c>
      <c r="EP100" s="79" t="e">
        <f t="shared" si="105"/>
        <v>#NAME?</v>
      </c>
      <c r="EQ100" s="79" t="e">
        <f t="shared" si="105"/>
        <v>#NAME?</v>
      </c>
      <c r="ER100" s="79" t="e">
        <f t="shared" si="105"/>
        <v>#NAME?</v>
      </c>
      <c r="ES100" s="79" t="e">
        <f t="shared" si="105"/>
        <v>#NAME?</v>
      </c>
      <c r="ET100" s="79" t="e">
        <f t="shared" si="105"/>
        <v>#NAME?</v>
      </c>
      <c r="EU100" s="79" t="e">
        <f t="shared" si="105"/>
        <v>#NAME?</v>
      </c>
      <c r="EV100" s="79" t="e">
        <f t="shared" si="105"/>
        <v>#NAME?</v>
      </c>
      <c r="EW100" s="79" t="e">
        <f t="shared" si="105"/>
        <v>#NAME?</v>
      </c>
      <c r="EX100" s="79" t="e">
        <f t="shared" si="105"/>
        <v>#NAME?</v>
      </c>
      <c r="EY100" s="79" t="e">
        <f t="shared" si="105"/>
        <v>#NAME?</v>
      </c>
      <c r="EZ100" s="79" t="e">
        <f t="shared" si="105"/>
        <v>#NAME?</v>
      </c>
      <c r="FA100" s="79" t="e">
        <f t="shared" si="105"/>
        <v>#NAME?</v>
      </c>
      <c r="FB100" s="79" t="e">
        <f t="shared" si="105"/>
        <v>#NAME?</v>
      </c>
      <c r="FC100" s="79" t="e">
        <f t="shared" si="105"/>
        <v>#NAME?</v>
      </c>
      <c r="FD100" s="79" t="e">
        <f t="shared" si="105"/>
        <v>#NAME?</v>
      </c>
      <c r="FE100" s="79" t="e">
        <f t="shared" si="105"/>
        <v>#NAME?</v>
      </c>
      <c r="FF100" s="79" t="e">
        <f t="shared" si="105"/>
        <v>#NAME?</v>
      </c>
      <c r="FG100" s="79" t="e">
        <f t="shared" si="105"/>
        <v>#NAME?</v>
      </c>
      <c r="FH100" s="79" t="e">
        <f t="shared" si="105"/>
        <v>#NAME?</v>
      </c>
      <c r="FI100" s="79" t="e">
        <f t="shared" si="105"/>
        <v>#NAME?</v>
      </c>
      <c r="FJ100" s="79" t="e">
        <f t="shared" si="105"/>
        <v>#NAME?</v>
      </c>
      <c r="FK100" s="79" t="e">
        <f t="shared" si="105"/>
        <v>#NAME?</v>
      </c>
      <c r="FL100" s="79" t="e">
        <f t="shared" si="105"/>
        <v>#NAME?</v>
      </c>
      <c r="FM100" s="79" t="e">
        <f t="shared" si="105"/>
        <v>#NAME?</v>
      </c>
      <c r="FN100" s="79" t="e">
        <f t="shared" si="105"/>
        <v>#NAME?</v>
      </c>
      <c r="FO100" s="79" t="e">
        <f t="shared" si="105"/>
        <v>#NAME?</v>
      </c>
      <c r="FP100" s="79" t="e">
        <f t="shared" si="105"/>
        <v>#NAME?</v>
      </c>
      <c r="FQ100" s="79" t="e">
        <f t="shared" si="105"/>
        <v>#NAME?</v>
      </c>
      <c r="FR100" s="79" t="e">
        <f t="shared" si="105"/>
        <v>#NAME?</v>
      </c>
      <c r="FS100" s="79" t="e">
        <f t="shared" si="105"/>
        <v>#NAME?</v>
      </c>
      <c r="FT100" s="79" t="e">
        <f t="shared" si="105"/>
        <v>#NAME?</v>
      </c>
      <c r="FU100" s="79" t="e">
        <f t="shared" si="105"/>
        <v>#NAME?</v>
      </c>
      <c r="FV100" s="79" t="e">
        <f t="shared" si="105"/>
        <v>#NAME?</v>
      </c>
      <c r="FW100" s="79" t="e">
        <f t="shared" si="105"/>
        <v>#NAME?</v>
      </c>
      <c r="FX100" s="79" t="e">
        <f t="shared" si="105"/>
        <v>#NAME?</v>
      </c>
      <c r="FY100" s="79" t="e">
        <f t="shared" si="105"/>
        <v>#NAME?</v>
      </c>
      <c r="FZ100" s="79" t="e">
        <f t="shared" si="105"/>
        <v>#NAME?</v>
      </c>
      <c r="GA100" s="79" t="e">
        <f t="shared" si="105"/>
        <v>#NAME?</v>
      </c>
      <c r="GB100" s="79" t="e">
        <f t="shared" si="105"/>
        <v>#NAME?</v>
      </c>
      <c r="GC100" s="79" t="e">
        <f t="shared" si="105"/>
        <v>#NAME?</v>
      </c>
      <c r="GD100" s="79" t="e">
        <f t="shared" si="105"/>
        <v>#NAME?</v>
      </c>
      <c r="GE100" s="79" t="e">
        <f t="shared" si="105"/>
        <v>#NAME?</v>
      </c>
      <c r="GF100" s="79" t="e">
        <f t="shared" si="105"/>
        <v>#NAME?</v>
      </c>
      <c r="GG100" s="79" t="e">
        <f t="shared" si="105"/>
        <v>#NAME?</v>
      </c>
      <c r="GH100" s="79" t="e">
        <f t="shared" si="105"/>
        <v>#NAME?</v>
      </c>
      <c r="GI100" s="79" t="e">
        <f t="shared" si="105"/>
        <v>#NAME?</v>
      </c>
      <c r="GJ100" s="79" t="e">
        <f t="shared" si="105"/>
        <v>#NAME?</v>
      </c>
      <c r="GK100" s="79" t="e">
        <f t="shared" si="105"/>
        <v>#NAME?</v>
      </c>
      <c r="GL100" s="79" t="e">
        <f t="shared" si="105"/>
        <v>#NAME?</v>
      </c>
      <c r="GM100" s="79" t="e">
        <f t="shared" ref="GM100:HI100" si="106">IF(AND(GL98&lt;0,GM98&gt;0),GM$7,"-")</f>
        <v>#NAME?</v>
      </c>
      <c r="GN100" s="79" t="e">
        <f t="shared" si="106"/>
        <v>#NAME?</v>
      </c>
      <c r="GO100" s="79" t="e">
        <f t="shared" si="106"/>
        <v>#NAME?</v>
      </c>
      <c r="GP100" s="79" t="e">
        <f t="shared" si="106"/>
        <v>#NAME?</v>
      </c>
      <c r="GQ100" s="79" t="e">
        <f t="shared" si="106"/>
        <v>#NAME?</v>
      </c>
      <c r="GR100" s="79" t="e">
        <f t="shared" si="106"/>
        <v>#NAME?</v>
      </c>
      <c r="GS100" s="79" t="e">
        <f t="shared" si="106"/>
        <v>#NAME?</v>
      </c>
      <c r="GT100" s="79" t="e">
        <f t="shared" si="106"/>
        <v>#NAME?</v>
      </c>
      <c r="GU100" s="79" t="e">
        <f t="shared" si="106"/>
        <v>#NAME?</v>
      </c>
      <c r="GV100" s="79" t="e">
        <f t="shared" si="106"/>
        <v>#NAME?</v>
      </c>
      <c r="GW100" s="79" t="e">
        <f t="shared" si="106"/>
        <v>#NAME?</v>
      </c>
      <c r="GX100" s="79" t="e">
        <f t="shared" si="106"/>
        <v>#NAME?</v>
      </c>
      <c r="GY100" s="79" t="e">
        <f t="shared" si="106"/>
        <v>#NAME?</v>
      </c>
      <c r="GZ100" s="79" t="e">
        <f t="shared" si="106"/>
        <v>#NAME?</v>
      </c>
      <c r="HA100" s="79" t="e">
        <f t="shared" si="106"/>
        <v>#NAME?</v>
      </c>
      <c r="HB100" s="79" t="e">
        <f t="shared" si="106"/>
        <v>#NAME?</v>
      </c>
      <c r="HC100" s="79" t="e">
        <f t="shared" si="106"/>
        <v>#NAME?</v>
      </c>
      <c r="HD100" s="79" t="e">
        <f t="shared" si="106"/>
        <v>#NAME?</v>
      </c>
      <c r="HE100" s="79" t="e">
        <f t="shared" si="106"/>
        <v>#NAME?</v>
      </c>
      <c r="HF100" s="79" t="e">
        <f t="shared" si="106"/>
        <v>#NAME?</v>
      </c>
      <c r="HG100" s="79" t="e">
        <f t="shared" si="106"/>
        <v>#NAME?</v>
      </c>
      <c r="HH100" s="79" t="e">
        <f t="shared" si="106"/>
        <v>#NAME?</v>
      </c>
      <c r="HI100" s="79" t="e">
        <f t="shared" si="106"/>
        <v>#NAME?</v>
      </c>
    </row>
    <row r="101" spans="1:217" ht="13.8" x14ac:dyDescent="0.2">
      <c r="A101" s="86" t="s">
        <v>136</v>
      </c>
      <c r="B101" s="87" t="e">
        <f>SMALL(B100:HI100,1)</f>
        <v>#NAME?</v>
      </c>
      <c r="D101" s="6"/>
    </row>
    <row r="102" spans="1:217" x14ac:dyDescent="0.2">
      <c r="A102" s="88" t="s">
        <v>137</v>
      </c>
      <c r="B102" s="90" t="e">
        <f>IRR(B97:HI97,1%)</f>
        <v>#VALUE!</v>
      </c>
      <c r="C102" s="91"/>
    </row>
    <row r="103" spans="1:217" x14ac:dyDescent="0.2">
      <c r="A103" s="89" t="s">
        <v>1</v>
      </c>
      <c r="B103" s="105" t="e">
        <f>NPV((POWER(1+_xlfn.SINGLE(wacc),1/12)-1),B97:HI97)</f>
        <v>#NAME?</v>
      </c>
    </row>
  </sheetData>
  <conditionalFormatting sqref="A6:A10">
    <cfRule type="cellIs" dxfId="21" priority="10" operator="lessThan">
      <formula>0</formula>
    </cfRule>
  </conditionalFormatting>
  <conditionalFormatting sqref="A12">
    <cfRule type="cellIs" dxfId="20" priority="9" operator="lessThan">
      <formula>0</formula>
    </cfRule>
  </conditionalFormatting>
  <conditionalFormatting sqref="A34">
    <cfRule type="cellIs" dxfId="19" priority="6" operator="lessThan">
      <formula>0</formula>
    </cfRule>
  </conditionalFormatting>
  <conditionalFormatting sqref="A41">
    <cfRule type="cellIs" dxfId="18" priority="8" operator="lessThan">
      <formula>0</formula>
    </cfRule>
  </conditionalFormatting>
  <conditionalFormatting sqref="A43">
    <cfRule type="cellIs" dxfId="17" priority="7" operator="lessThan">
      <formula>0</formula>
    </cfRule>
  </conditionalFormatting>
  <conditionalFormatting sqref="A53:A60">
    <cfRule type="cellIs" dxfId="16" priority="3" operator="lessThan">
      <formula>0</formula>
    </cfRule>
  </conditionalFormatting>
  <conditionalFormatting sqref="A65">
    <cfRule type="cellIs" dxfId="15" priority="5" operator="lessThan">
      <formula>0</formula>
    </cfRule>
  </conditionalFormatting>
  <conditionalFormatting sqref="A67">
    <cfRule type="cellIs" dxfId="14" priority="4" operator="lessThan">
      <formula>0</formula>
    </cfRule>
  </conditionalFormatting>
  <conditionalFormatting sqref="A91">
    <cfRule type="cellIs" dxfId="13" priority="2" operator="lessThan">
      <formula>0</formula>
    </cfRule>
  </conditionalFormatting>
  <conditionalFormatting sqref="A94:A103">
    <cfRule type="cellIs" dxfId="12" priority="1" operator="lessThan">
      <formula>0</formula>
    </cfRule>
  </conditionalFormatting>
  <dataValidations disablePrompts="1" count="1">
    <dataValidation type="list" allowBlank="1" showInputMessage="1" showErrorMessage="1" sqref="B9:HI9" xr:uid="{2290730C-9F53-4A74-983D-95AF748A5E96}">
      <formula1>"REAL, PRESUMIDO"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01FC6-C309-4339-8122-8206CBA46AE2}">
  <sheetPr codeName="Planilha16">
    <tabColor theme="8" tint="0.59999389629810485"/>
    <pageSetUpPr fitToPage="1"/>
  </sheetPr>
  <dimension ref="A1:HJ249"/>
  <sheetViews>
    <sheetView zoomScaleNormal="100" zoomScaleSheetLayoutView="100" workbookViewId="0">
      <selection activeCell="B103" sqref="B103"/>
    </sheetView>
  </sheetViews>
  <sheetFormatPr defaultColWidth="9.109375" defaultRowHeight="10.199999999999999" x14ac:dyDescent="0.2"/>
  <cols>
    <col min="1" max="1" width="34.33203125" style="20" customWidth="1"/>
    <col min="2" max="2" width="14" style="20" customWidth="1"/>
    <col min="3" max="16" width="9.33203125" style="20" bestFit="1" customWidth="1"/>
    <col min="17" max="218" width="10.109375" style="20" bestFit="1" customWidth="1"/>
    <col min="219" max="16384" width="9.109375" style="20"/>
  </cols>
  <sheetData>
    <row r="1" spans="1:218" ht="14.4" x14ac:dyDescent="0.3">
      <c r="A1" s="38" t="s">
        <v>54</v>
      </c>
      <c r="B1" s="38"/>
      <c r="C1" s="45">
        <v>1</v>
      </c>
      <c r="D1" s="45">
        <v>1</v>
      </c>
      <c r="E1" s="45">
        <v>1</v>
      </c>
      <c r="F1" s="45">
        <v>1</v>
      </c>
      <c r="G1" s="45">
        <v>1</v>
      </c>
      <c r="H1" s="45">
        <v>1</v>
      </c>
      <c r="I1" s="45">
        <v>1</v>
      </c>
      <c r="J1" s="45">
        <v>1</v>
      </c>
      <c r="K1" s="45">
        <v>1</v>
      </c>
      <c r="L1" s="45">
        <v>1</v>
      </c>
      <c r="M1" s="45">
        <v>1</v>
      </c>
      <c r="N1" s="45">
        <v>1</v>
      </c>
      <c r="O1" s="45">
        <v>2</v>
      </c>
      <c r="P1" s="45">
        <v>2</v>
      </c>
      <c r="Q1" s="45">
        <v>2</v>
      </c>
      <c r="R1" s="45">
        <v>2</v>
      </c>
      <c r="S1" s="45">
        <v>2</v>
      </c>
      <c r="T1" s="45">
        <v>2</v>
      </c>
      <c r="U1" s="45">
        <v>2</v>
      </c>
      <c r="V1" s="45">
        <v>2</v>
      </c>
      <c r="W1" s="45">
        <v>2</v>
      </c>
      <c r="X1" s="45">
        <v>2</v>
      </c>
      <c r="Y1" s="45">
        <v>2</v>
      </c>
      <c r="Z1" s="45">
        <v>2</v>
      </c>
      <c r="AA1" s="45">
        <f t="shared" ref="AA1:CL1" si="0">O1+1</f>
        <v>3</v>
      </c>
      <c r="AB1" s="45">
        <f t="shared" si="0"/>
        <v>3</v>
      </c>
      <c r="AC1" s="45">
        <f t="shared" si="0"/>
        <v>3</v>
      </c>
      <c r="AD1" s="45">
        <f t="shared" si="0"/>
        <v>3</v>
      </c>
      <c r="AE1" s="45">
        <f t="shared" si="0"/>
        <v>3</v>
      </c>
      <c r="AF1" s="45">
        <f t="shared" si="0"/>
        <v>3</v>
      </c>
      <c r="AG1" s="45">
        <f t="shared" si="0"/>
        <v>3</v>
      </c>
      <c r="AH1" s="45">
        <f t="shared" si="0"/>
        <v>3</v>
      </c>
      <c r="AI1" s="45">
        <f t="shared" si="0"/>
        <v>3</v>
      </c>
      <c r="AJ1" s="45">
        <f t="shared" si="0"/>
        <v>3</v>
      </c>
      <c r="AK1" s="45">
        <f t="shared" si="0"/>
        <v>3</v>
      </c>
      <c r="AL1" s="45">
        <f t="shared" si="0"/>
        <v>3</v>
      </c>
      <c r="AM1" s="45">
        <f t="shared" si="0"/>
        <v>4</v>
      </c>
      <c r="AN1" s="45">
        <f t="shared" si="0"/>
        <v>4</v>
      </c>
      <c r="AO1" s="45">
        <f t="shared" si="0"/>
        <v>4</v>
      </c>
      <c r="AP1" s="45">
        <f t="shared" si="0"/>
        <v>4</v>
      </c>
      <c r="AQ1" s="45">
        <f t="shared" si="0"/>
        <v>4</v>
      </c>
      <c r="AR1" s="45">
        <f t="shared" si="0"/>
        <v>4</v>
      </c>
      <c r="AS1" s="45">
        <f t="shared" si="0"/>
        <v>4</v>
      </c>
      <c r="AT1" s="45">
        <f t="shared" si="0"/>
        <v>4</v>
      </c>
      <c r="AU1" s="45">
        <f t="shared" si="0"/>
        <v>4</v>
      </c>
      <c r="AV1" s="45">
        <f t="shared" si="0"/>
        <v>4</v>
      </c>
      <c r="AW1" s="45">
        <f t="shared" si="0"/>
        <v>4</v>
      </c>
      <c r="AX1" s="45">
        <f t="shared" si="0"/>
        <v>4</v>
      </c>
      <c r="AY1" s="46">
        <f t="shared" si="0"/>
        <v>5</v>
      </c>
      <c r="AZ1" s="46">
        <f t="shared" si="0"/>
        <v>5</v>
      </c>
      <c r="BA1" s="46">
        <f t="shared" si="0"/>
        <v>5</v>
      </c>
      <c r="BB1" s="46">
        <f t="shared" si="0"/>
        <v>5</v>
      </c>
      <c r="BC1" s="46">
        <f t="shared" si="0"/>
        <v>5</v>
      </c>
      <c r="BD1" s="46">
        <f t="shared" si="0"/>
        <v>5</v>
      </c>
      <c r="BE1" s="46">
        <f t="shared" si="0"/>
        <v>5</v>
      </c>
      <c r="BF1" s="46">
        <f t="shared" si="0"/>
        <v>5</v>
      </c>
      <c r="BG1" s="46">
        <f t="shared" si="0"/>
        <v>5</v>
      </c>
      <c r="BH1" s="46">
        <f t="shared" si="0"/>
        <v>5</v>
      </c>
      <c r="BI1" s="46">
        <f t="shared" si="0"/>
        <v>5</v>
      </c>
      <c r="BJ1" s="46">
        <f t="shared" si="0"/>
        <v>5</v>
      </c>
      <c r="BK1" s="46">
        <f t="shared" si="0"/>
        <v>6</v>
      </c>
      <c r="BL1" s="46">
        <f t="shared" si="0"/>
        <v>6</v>
      </c>
      <c r="BM1" s="46">
        <f t="shared" si="0"/>
        <v>6</v>
      </c>
      <c r="BN1" s="46">
        <f t="shared" si="0"/>
        <v>6</v>
      </c>
      <c r="BO1" s="46">
        <f t="shared" si="0"/>
        <v>6</v>
      </c>
      <c r="BP1" s="46">
        <f t="shared" si="0"/>
        <v>6</v>
      </c>
      <c r="BQ1" s="46">
        <f t="shared" si="0"/>
        <v>6</v>
      </c>
      <c r="BR1" s="46">
        <f t="shared" si="0"/>
        <v>6</v>
      </c>
      <c r="BS1" s="46">
        <f t="shared" si="0"/>
        <v>6</v>
      </c>
      <c r="BT1" s="46">
        <f t="shared" si="0"/>
        <v>6</v>
      </c>
      <c r="BU1" s="46">
        <f t="shared" si="0"/>
        <v>6</v>
      </c>
      <c r="BV1" s="46">
        <f t="shared" si="0"/>
        <v>6</v>
      </c>
      <c r="BW1" s="46">
        <f t="shared" si="0"/>
        <v>7</v>
      </c>
      <c r="BX1" s="46">
        <f t="shared" si="0"/>
        <v>7</v>
      </c>
      <c r="BY1" s="46">
        <f t="shared" si="0"/>
        <v>7</v>
      </c>
      <c r="BZ1" s="46">
        <f t="shared" si="0"/>
        <v>7</v>
      </c>
      <c r="CA1" s="46">
        <f t="shared" si="0"/>
        <v>7</v>
      </c>
      <c r="CB1" s="46">
        <f t="shared" si="0"/>
        <v>7</v>
      </c>
      <c r="CC1" s="46">
        <f t="shared" si="0"/>
        <v>7</v>
      </c>
      <c r="CD1" s="46">
        <f t="shared" si="0"/>
        <v>7</v>
      </c>
      <c r="CE1" s="46">
        <f t="shared" si="0"/>
        <v>7</v>
      </c>
      <c r="CF1" s="46">
        <f t="shared" si="0"/>
        <v>7</v>
      </c>
      <c r="CG1" s="46">
        <f t="shared" si="0"/>
        <v>7</v>
      </c>
      <c r="CH1" s="46">
        <f t="shared" si="0"/>
        <v>7</v>
      </c>
      <c r="CI1" s="46">
        <f t="shared" si="0"/>
        <v>8</v>
      </c>
      <c r="CJ1" s="46">
        <f t="shared" si="0"/>
        <v>8</v>
      </c>
      <c r="CK1" s="46">
        <f t="shared" si="0"/>
        <v>8</v>
      </c>
      <c r="CL1" s="46">
        <f t="shared" si="0"/>
        <v>8</v>
      </c>
      <c r="CM1" s="46">
        <f t="shared" ref="CM1:EX1" si="1">CA1+1</f>
        <v>8</v>
      </c>
      <c r="CN1" s="46">
        <f t="shared" si="1"/>
        <v>8</v>
      </c>
      <c r="CO1" s="46">
        <f t="shared" si="1"/>
        <v>8</v>
      </c>
      <c r="CP1" s="46">
        <f t="shared" si="1"/>
        <v>8</v>
      </c>
      <c r="CQ1" s="46">
        <f t="shared" si="1"/>
        <v>8</v>
      </c>
      <c r="CR1" s="46">
        <f t="shared" si="1"/>
        <v>8</v>
      </c>
      <c r="CS1" s="46">
        <f t="shared" si="1"/>
        <v>8</v>
      </c>
      <c r="CT1" s="46">
        <f t="shared" si="1"/>
        <v>8</v>
      </c>
      <c r="CU1" s="46">
        <f t="shared" si="1"/>
        <v>9</v>
      </c>
      <c r="CV1" s="46">
        <f t="shared" si="1"/>
        <v>9</v>
      </c>
      <c r="CW1" s="46">
        <f t="shared" si="1"/>
        <v>9</v>
      </c>
      <c r="CX1" s="46">
        <f t="shared" si="1"/>
        <v>9</v>
      </c>
      <c r="CY1" s="46">
        <f t="shared" si="1"/>
        <v>9</v>
      </c>
      <c r="CZ1" s="46">
        <f t="shared" si="1"/>
        <v>9</v>
      </c>
      <c r="DA1" s="46">
        <f t="shared" si="1"/>
        <v>9</v>
      </c>
      <c r="DB1" s="46">
        <f t="shared" si="1"/>
        <v>9</v>
      </c>
      <c r="DC1" s="46">
        <f t="shared" si="1"/>
        <v>9</v>
      </c>
      <c r="DD1" s="46">
        <f t="shared" si="1"/>
        <v>9</v>
      </c>
      <c r="DE1" s="46">
        <f t="shared" si="1"/>
        <v>9</v>
      </c>
      <c r="DF1" s="46">
        <f t="shared" si="1"/>
        <v>9</v>
      </c>
      <c r="DG1" s="46">
        <f t="shared" si="1"/>
        <v>10</v>
      </c>
      <c r="DH1" s="46">
        <f t="shared" si="1"/>
        <v>10</v>
      </c>
      <c r="DI1" s="46">
        <f t="shared" si="1"/>
        <v>10</v>
      </c>
      <c r="DJ1" s="46">
        <f t="shared" si="1"/>
        <v>10</v>
      </c>
      <c r="DK1" s="46">
        <f t="shared" si="1"/>
        <v>10</v>
      </c>
      <c r="DL1" s="46">
        <f t="shared" si="1"/>
        <v>10</v>
      </c>
      <c r="DM1" s="46">
        <f t="shared" si="1"/>
        <v>10</v>
      </c>
      <c r="DN1" s="46">
        <f t="shared" si="1"/>
        <v>10</v>
      </c>
      <c r="DO1" s="46">
        <f t="shared" si="1"/>
        <v>10</v>
      </c>
      <c r="DP1" s="46">
        <f t="shared" si="1"/>
        <v>10</v>
      </c>
      <c r="DQ1" s="46">
        <f t="shared" si="1"/>
        <v>10</v>
      </c>
      <c r="DR1" s="46">
        <f t="shared" si="1"/>
        <v>10</v>
      </c>
      <c r="DS1" s="46">
        <f t="shared" si="1"/>
        <v>11</v>
      </c>
      <c r="DT1" s="46">
        <f t="shared" si="1"/>
        <v>11</v>
      </c>
      <c r="DU1" s="46">
        <f t="shared" si="1"/>
        <v>11</v>
      </c>
      <c r="DV1" s="46">
        <f t="shared" si="1"/>
        <v>11</v>
      </c>
      <c r="DW1" s="46">
        <f t="shared" si="1"/>
        <v>11</v>
      </c>
      <c r="DX1" s="46">
        <f t="shared" si="1"/>
        <v>11</v>
      </c>
      <c r="DY1" s="46">
        <f t="shared" si="1"/>
        <v>11</v>
      </c>
      <c r="DZ1" s="46">
        <f t="shared" si="1"/>
        <v>11</v>
      </c>
      <c r="EA1" s="46">
        <f t="shared" si="1"/>
        <v>11</v>
      </c>
      <c r="EB1" s="46">
        <f t="shared" si="1"/>
        <v>11</v>
      </c>
      <c r="EC1" s="46">
        <f t="shared" si="1"/>
        <v>11</v>
      </c>
      <c r="ED1" s="46">
        <f t="shared" si="1"/>
        <v>11</v>
      </c>
      <c r="EE1" s="46">
        <f t="shared" si="1"/>
        <v>12</v>
      </c>
      <c r="EF1" s="46">
        <f t="shared" si="1"/>
        <v>12</v>
      </c>
      <c r="EG1" s="46">
        <f t="shared" si="1"/>
        <v>12</v>
      </c>
      <c r="EH1" s="46">
        <f t="shared" si="1"/>
        <v>12</v>
      </c>
      <c r="EI1" s="46">
        <f t="shared" si="1"/>
        <v>12</v>
      </c>
      <c r="EJ1" s="46">
        <f t="shared" si="1"/>
        <v>12</v>
      </c>
      <c r="EK1" s="46">
        <f t="shared" si="1"/>
        <v>12</v>
      </c>
      <c r="EL1" s="46">
        <f t="shared" si="1"/>
        <v>12</v>
      </c>
      <c r="EM1" s="46">
        <f t="shared" si="1"/>
        <v>12</v>
      </c>
      <c r="EN1" s="46">
        <f t="shared" si="1"/>
        <v>12</v>
      </c>
      <c r="EO1" s="46">
        <f t="shared" si="1"/>
        <v>12</v>
      </c>
      <c r="EP1" s="46">
        <f t="shared" si="1"/>
        <v>12</v>
      </c>
      <c r="EQ1" s="46">
        <f t="shared" si="1"/>
        <v>13</v>
      </c>
      <c r="ER1" s="46">
        <f t="shared" si="1"/>
        <v>13</v>
      </c>
      <c r="ES1" s="46">
        <f t="shared" si="1"/>
        <v>13</v>
      </c>
      <c r="ET1" s="46">
        <f t="shared" si="1"/>
        <v>13</v>
      </c>
      <c r="EU1" s="46">
        <f t="shared" si="1"/>
        <v>13</v>
      </c>
      <c r="EV1" s="46">
        <f t="shared" si="1"/>
        <v>13</v>
      </c>
      <c r="EW1" s="46">
        <f t="shared" si="1"/>
        <v>13</v>
      </c>
      <c r="EX1" s="46">
        <f t="shared" si="1"/>
        <v>13</v>
      </c>
      <c r="EY1" s="46">
        <f t="shared" ref="EY1:HJ1" si="2">EM1+1</f>
        <v>13</v>
      </c>
      <c r="EZ1" s="46">
        <f t="shared" si="2"/>
        <v>13</v>
      </c>
      <c r="FA1" s="46">
        <f t="shared" si="2"/>
        <v>13</v>
      </c>
      <c r="FB1" s="46">
        <f t="shared" si="2"/>
        <v>13</v>
      </c>
      <c r="FC1" s="46">
        <f t="shared" si="2"/>
        <v>14</v>
      </c>
      <c r="FD1" s="46">
        <f t="shared" si="2"/>
        <v>14</v>
      </c>
      <c r="FE1" s="46">
        <f t="shared" si="2"/>
        <v>14</v>
      </c>
      <c r="FF1" s="46">
        <f t="shared" si="2"/>
        <v>14</v>
      </c>
      <c r="FG1" s="46">
        <f t="shared" si="2"/>
        <v>14</v>
      </c>
      <c r="FH1" s="46">
        <f t="shared" si="2"/>
        <v>14</v>
      </c>
      <c r="FI1" s="46">
        <f t="shared" si="2"/>
        <v>14</v>
      </c>
      <c r="FJ1" s="46">
        <f t="shared" si="2"/>
        <v>14</v>
      </c>
      <c r="FK1" s="46">
        <f t="shared" si="2"/>
        <v>14</v>
      </c>
      <c r="FL1" s="46">
        <f t="shared" si="2"/>
        <v>14</v>
      </c>
      <c r="FM1" s="46">
        <f t="shared" si="2"/>
        <v>14</v>
      </c>
      <c r="FN1" s="46">
        <f t="shared" si="2"/>
        <v>14</v>
      </c>
      <c r="FO1" s="46">
        <f t="shared" si="2"/>
        <v>15</v>
      </c>
      <c r="FP1" s="46">
        <f t="shared" si="2"/>
        <v>15</v>
      </c>
      <c r="FQ1" s="46">
        <f t="shared" si="2"/>
        <v>15</v>
      </c>
      <c r="FR1" s="46">
        <f t="shared" si="2"/>
        <v>15</v>
      </c>
      <c r="FS1" s="46">
        <f t="shared" si="2"/>
        <v>15</v>
      </c>
      <c r="FT1" s="46">
        <f t="shared" si="2"/>
        <v>15</v>
      </c>
      <c r="FU1" s="46">
        <f t="shared" si="2"/>
        <v>15</v>
      </c>
      <c r="FV1" s="46">
        <f t="shared" si="2"/>
        <v>15</v>
      </c>
      <c r="FW1" s="46">
        <f t="shared" si="2"/>
        <v>15</v>
      </c>
      <c r="FX1" s="46">
        <f t="shared" si="2"/>
        <v>15</v>
      </c>
      <c r="FY1" s="46">
        <f t="shared" si="2"/>
        <v>15</v>
      </c>
      <c r="FZ1" s="46">
        <f t="shared" si="2"/>
        <v>15</v>
      </c>
      <c r="GA1" s="46">
        <f t="shared" si="2"/>
        <v>16</v>
      </c>
      <c r="GB1" s="46">
        <f t="shared" si="2"/>
        <v>16</v>
      </c>
      <c r="GC1" s="46">
        <f t="shared" si="2"/>
        <v>16</v>
      </c>
      <c r="GD1" s="46">
        <f t="shared" si="2"/>
        <v>16</v>
      </c>
      <c r="GE1" s="46">
        <f t="shared" si="2"/>
        <v>16</v>
      </c>
      <c r="GF1" s="46">
        <f t="shared" si="2"/>
        <v>16</v>
      </c>
      <c r="GG1" s="46">
        <f t="shared" si="2"/>
        <v>16</v>
      </c>
      <c r="GH1" s="46">
        <f t="shared" si="2"/>
        <v>16</v>
      </c>
      <c r="GI1" s="46">
        <f t="shared" si="2"/>
        <v>16</v>
      </c>
      <c r="GJ1" s="46">
        <f t="shared" si="2"/>
        <v>16</v>
      </c>
      <c r="GK1" s="46">
        <f t="shared" si="2"/>
        <v>16</v>
      </c>
      <c r="GL1" s="46">
        <f t="shared" si="2"/>
        <v>16</v>
      </c>
      <c r="GM1" s="46">
        <f t="shared" si="2"/>
        <v>17</v>
      </c>
      <c r="GN1" s="46">
        <f t="shared" si="2"/>
        <v>17</v>
      </c>
      <c r="GO1" s="46">
        <f t="shared" si="2"/>
        <v>17</v>
      </c>
      <c r="GP1" s="46">
        <f t="shared" si="2"/>
        <v>17</v>
      </c>
      <c r="GQ1" s="46">
        <f t="shared" si="2"/>
        <v>17</v>
      </c>
      <c r="GR1" s="46">
        <f t="shared" si="2"/>
        <v>17</v>
      </c>
      <c r="GS1" s="46">
        <f t="shared" si="2"/>
        <v>17</v>
      </c>
      <c r="GT1" s="46">
        <f t="shared" si="2"/>
        <v>17</v>
      </c>
      <c r="GU1" s="46">
        <f t="shared" si="2"/>
        <v>17</v>
      </c>
      <c r="GV1" s="46">
        <f t="shared" si="2"/>
        <v>17</v>
      </c>
      <c r="GW1" s="46">
        <f t="shared" si="2"/>
        <v>17</v>
      </c>
      <c r="GX1" s="46">
        <f t="shared" si="2"/>
        <v>17</v>
      </c>
      <c r="GY1" s="46">
        <f t="shared" si="2"/>
        <v>18</v>
      </c>
      <c r="GZ1" s="46">
        <f t="shared" si="2"/>
        <v>18</v>
      </c>
      <c r="HA1" s="46">
        <f t="shared" si="2"/>
        <v>18</v>
      </c>
      <c r="HB1" s="46">
        <f t="shared" si="2"/>
        <v>18</v>
      </c>
      <c r="HC1" s="46">
        <f t="shared" si="2"/>
        <v>18</v>
      </c>
      <c r="HD1" s="46">
        <f t="shared" si="2"/>
        <v>18</v>
      </c>
      <c r="HE1" s="46">
        <f t="shared" si="2"/>
        <v>18</v>
      </c>
      <c r="HF1" s="46">
        <f t="shared" si="2"/>
        <v>18</v>
      </c>
      <c r="HG1" s="46">
        <f t="shared" si="2"/>
        <v>18</v>
      </c>
      <c r="HH1" s="46">
        <f t="shared" si="2"/>
        <v>18</v>
      </c>
      <c r="HI1" s="46">
        <f t="shared" si="2"/>
        <v>18</v>
      </c>
      <c r="HJ1" s="46">
        <f t="shared" si="2"/>
        <v>18</v>
      </c>
    </row>
    <row r="2" spans="1:218" ht="14.4" x14ac:dyDescent="0.3">
      <c r="A2" s="38" t="s">
        <v>200</v>
      </c>
      <c r="B2" s="39" t="e">
        <f t="shared" ref="B2:BN2" si="3">SUM(B4:B219)</f>
        <v>#NAME?</v>
      </c>
      <c r="C2" s="44">
        <f t="shared" si="3"/>
        <v>0</v>
      </c>
      <c r="D2" s="44">
        <f t="shared" si="3"/>
        <v>0</v>
      </c>
      <c r="E2" s="44">
        <f t="shared" si="3"/>
        <v>0</v>
      </c>
      <c r="F2" s="44">
        <f t="shared" si="3"/>
        <v>0</v>
      </c>
      <c r="G2" s="44">
        <f t="shared" si="3"/>
        <v>0</v>
      </c>
      <c r="H2" s="44">
        <f t="shared" si="3"/>
        <v>0</v>
      </c>
      <c r="I2" s="44" t="e">
        <f t="shared" si="3"/>
        <v>#NAME?</v>
      </c>
      <c r="J2" s="44" t="e">
        <f t="shared" si="3"/>
        <v>#NAME?</v>
      </c>
      <c r="K2" s="44" t="e">
        <f t="shared" si="3"/>
        <v>#NAME?</v>
      </c>
      <c r="L2" s="44" t="e">
        <f t="shared" si="3"/>
        <v>#NAME?</v>
      </c>
      <c r="M2" s="44" t="e">
        <f t="shared" si="3"/>
        <v>#NAME?</v>
      </c>
      <c r="N2" s="44" t="e">
        <f t="shared" si="3"/>
        <v>#NAME?</v>
      </c>
      <c r="O2" s="44" t="e">
        <f t="shared" si="3"/>
        <v>#NAME?</v>
      </c>
      <c r="P2" s="44" t="e">
        <f t="shared" si="3"/>
        <v>#NAME?</v>
      </c>
      <c r="Q2" s="44" t="e">
        <f t="shared" si="3"/>
        <v>#NAME?</v>
      </c>
      <c r="R2" s="44" t="e">
        <f t="shared" si="3"/>
        <v>#NAME?</v>
      </c>
      <c r="S2" s="44" t="e">
        <f t="shared" si="3"/>
        <v>#NAME?</v>
      </c>
      <c r="T2" s="44" t="e">
        <f t="shared" si="3"/>
        <v>#NAME?</v>
      </c>
      <c r="U2" s="44" t="e">
        <f t="shared" si="3"/>
        <v>#NAME?</v>
      </c>
      <c r="V2" s="44" t="e">
        <f t="shared" si="3"/>
        <v>#NAME?</v>
      </c>
      <c r="W2" s="44" t="e">
        <f t="shared" si="3"/>
        <v>#NAME?</v>
      </c>
      <c r="X2" s="44" t="e">
        <f t="shared" si="3"/>
        <v>#NAME?</v>
      </c>
      <c r="Y2" s="44" t="e">
        <f t="shared" si="3"/>
        <v>#NAME?</v>
      </c>
      <c r="Z2" s="44" t="e">
        <f t="shared" si="3"/>
        <v>#NAME?</v>
      </c>
      <c r="AA2" s="44" t="e">
        <f t="shared" si="3"/>
        <v>#NAME?</v>
      </c>
      <c r="AB2" s="44" t="e">
        <f t="shared" si="3"/>
        <v>#NAME?</v>
      </c>
      <c r="AC2" s="44" t="e">
        <f t="shared" si="3"/>
        <v>#NAME?</v>
      </c>
      <c r="AD2" s="44" t="e">
        <f t="shared" si="3"/>
        <v>#NAME?</v>
      </c>
      <c r="AE2" s="44" t="e">
        <f t="shared" si="3"/>
        <v>#NAME?</v>
      </c>
      <c r="AF2" s="44" t="e">
        <f t="shared" si="3"/>
        <v>#NAME?</v>
      </c>
      <c r="AG2" s="44" t="e">
        <f t="shared" si="3"/>
        <v>#NAME?</v>
      </c>
      <c r="AH2" s="44" t="e">
        <f t="shared" si="3"/>
        <v>#NAME?</v>
      </c>
      <c r="AI2" s="44" t="e">
        <f t="shared" si="3"/>
        <v>#NAME?</v>
      </c>
      <c r="AJ2" s="44" t="e">
        <f t="shared" si="3"/>
        <v>#NAME?</v>
      </c>
      <c r="AK2" s="44" t="e">
        <f t="shared" si="3"/>
        <v>#NAME?</v>
      </c>
      <c r="AL2" s="44" t="e">
        <f t="shared" si="3"/>
        <v>#NAME?</v>
      </c>
      <c r="AM2" s="44" t="e">
        <f t="shared" si="3"/>
        <v>#NAME?</v>
      </c>
      <c r="AN2" s="44" t="e">
        <f t="shared" si="3"/>
        <v>#NAME?</v>
      </c>
      <c r="AO2" s="44" t="e">
        <f t="shared" si="3"/>
        <v>#NAME?</v>
      </c>
      <c r="AP2" s="44" t="e">
        <f t="shared" si="3"/>
        <v>#NAME?</v>
      </c>
      <c r="AQ2" s="44" t="e">
        <f t="shared" si="3"/>
        <v>#NAME?</v>
      </c>
      <c r="AR2" s="44" t="e">
        <f t="shared" si="3"/>
        <v>#NAME?</v>
      </c>
      <c r="AS2" s="44" t="e">
        <f t="shared" si="3"/>
        <v>#NAME?</v>
      </c>
      <c r="AT2" s="44" t="e">
        <f t="shared" si="3"/>
        <v>#NAME?</v>
      </c>
      <c r="AU2" s="44" t="e">
        <f t="shared" si="3"/>
        <v>#NAME?</v>
      </c>
      <c r="AV2" s="44" t="e">
        <f t="shared" si="3"/>
        <v>#NAME?</v>
      </c>
      <c r="AW2" s="44" t="e">
        <f t="shared" si="3"/>
        <v>#NAME?</v>
      </c>
      <c r="AX2" s="44" t="e">
        <f t="shared" si="3"/>
        <v>#NAME?</v>
      </c>
      <c r="AY2" s="44" t="e">
        <f t="shared" si="3"/>
        <v>#NAME?</v>
      </c>
      <c r="AZ2" s="44" t="e">
        <f t="shared" si="3"/>
        <v>#NAME?</v>
      </c>
      <c r="BA2" s="44" t="e">
        <f t="shared" si="3"/>
        <v>#NAME?</v>
      </c>
      <c r="BB2" s="44" t="e">
        <f t="shared" si="3"/>
        <v>#NAME?</v>
      </c>
      <c r="BC2" s="44" t="e">
        <f t="shared" si="3"/>
        <v>#NAME?</v>
      </c>
      <c r="BD2" s="44" t="e">
        <f t="shared" si="3"/>
        <v>#NAME?</v>
      </c>
      <c r="BE2" s="44" t="e">
        <f t="shared" si="3"/>
        <v>#NAME?</v>
      </c>
      <c r="BF2" s="44" t="e">
        <f t="shared" si="3"/>
        <v>#NAME?</v>
      </c>
      <c r="BG2" s="44" t="e">
        <f t="shared" si="3"/>
        <v>#NAME?</v>
      </c>
      <c r="BH2" s="44" t="e">
        <f t="shared" si="3"/>
        <v>#NAME?</v>
      </c>
      <c r="BI2" s="44" t="e">
        <f t="shared" si="3"/>
        <v>#NAME?</v>
      </c>
      <c r="BJ2" s="44" t="e">
        <f t="shared" si="3"/>
        <v>#NAME?</v>
      </c>
      <c r="BK2" s="44" t="e">
        <f t="shared" si="3"/>
        <v>#NAME?</v>
      </c>
      <c r="BL2" s="44" t="e">
        <f t="shared" si="3"/>
        <v>#NAME?</v>
      </c>
      <c r="BM2" s="44" t="e">
        <f t="shared" si="3"/>
        <v>#NAME?</v>
      </c>
      <c r="BN2" s="44" t="e">
        <f t="shared" si="3"/>
        <v>#NAME?</v>
      </c>
      <c r="BO2" s="44" t="e">
        <f t="shared" ref="BO2:DZ2" si="4">SUM(BO4:BO219)</f>
        <v>#NAME?</v>
      </c>
      <c r="BP2" s="44" t="e">
        <f t="shared" si="4"/>
        <v>#NAME?</v>
      </c>
      <c r="BQ2" s="44" t="e">
        <f t="shared" si="4"/>
        <v>#NAME?</v>
      </c>
      <c r="BR2" s="44" t="e">
        <f t="shared" si="4"/>
        <v>#NAME?</v>
      </c>
      <c r="BS2" s="44" t="e">
        <f t="shared" si="4"/>
        <v>#NAME?</v>
      </c>
      <c r="BT2" s="44" t="e">
        <f t="shared" si="4"/>
        <v>#NAME?</v>
      </c>
      <c r="BU2" s="44" t="e">
        <f t="shared" si="4"/>
        <v>#NAME?</v>
      </c>
      <c r="BV2" s="44" t="e">
        <f t="shared" si="4"/>
        <v>#NAME?</v>
      </c>
      <c r="BW2" s="44" t="e">
        <f t="shared" si="4"/>
        <v>#NAME?</v>
      </c>
      <c r="BX2" s="44" t="e">
        <f t="shared" si="4"/>
        <v>#NAME?</v>
      </c>
      <c r="BY2" s="44" t="e">
        <f t="shared" si="4"/>
        <v>#NAME?</v>
      </c>
      <c r="BZ2" s="44" t="e">
        <f t="shared" si="4"/>
        <v>#NAME?</v>
      </c>
      <c r="CA2" s="44" t="e">
        <f t="shared" si="4"/>
        <v>#NAME?</v>
      </c>
      <c r="CB2" s="44" t="e">
        <f t="shared" si="4"/>
        <v>#NAME?</v>
      </c>
      <c r="CC2" s="44" t="e">
        <f t="shared" si="4"/>
        <v>#NAME?</v>
      </c>
      <c r="CD2" s="44" t="e">
        <f t="shared" si="4"/>
        <v>#NAME?</v>
      </c>
      <c r="CE2" s="44" t="e">
        <f t="shared" si="4"/>
        <v>#NAME?</v>
      </c>
      <c r="CF2" s="44" t="e">
        <f t="shared" si="4"/>
        <v>#NAME?</v>
      </c>
      <c r="CG2" s="44" t="e">
        <f t="shared" si="4"/>
        <v>#NAME?</v>
      </c>
      <c r="CH2" s="44" t="e">
        <f t="shared" si="4"/>
        <v>#NAME?</v>
      </c>
      <c r="CI2" s="44" t="e">
        <f t="shared" si="4"/>
        <v>#NAME?</v>
      </c>
      <c r="CJ2" s="44" t="e">
        <f t="shared" si="4"/>
        <v>#NAME?</v>
      </c>
      <c r="CK2" s="44" t="e">
        <f t="shared" si="4"/>
        <v>#NAME?</v>
      </c>
      <c r="CL2" s="44" t="e">
        <f t="shared" si="4"/>
        <v>#NAME?</v>
      </c>
      <c r="CM2" s="44" t="e">
        <f t="shared" si="4"/>
        <v>#NAME?</v>
      </c>
      <c r="CN2" s="44" t="e">
        <f t="shared" si="4"/>
        <v>#NAME?</v>
      </c>
      <c r="CO2" s="44" t="e">
        <f t="shared" si="4"/>
        <v>#NAME?</v>
      </c>
      <c r="CP2" s="44" t="e">
        <f t="shared" si="4"/>
        <v>#NAME?</v>
      </c>
      <c r="CQ2" s="44" t="e">
        <f t="shared" si="4"/>
        <v>#NAME?</v>
      </c>
      <c r="CR2" s="44" t="e">
        <f t="shared" si="4"/>
        <v>#NAME?</v>
      </c>
      <c r="CS2" s="44" t="e">
        <f t="shared" si="4"/>
        <v>#NAME?</v>
      </c>
      <c r="CT2" s="44" t="e">
        <f t="shared" si="4"/>
        <v>#NAME?</v>
      </c>
      <c r="CU2" s="44" t="e">
        <f t="shared" si="4"/>
        <v>#NAME?</v>
      </c>
      <c r="CV2" s="44" t="e">
        <f t="shared" si="4"/>
        <v>#NAME?</v>
      </c>
      <c r="CW2" s="44" t="e">
        <f t="shared" si="4"/>
        <v>#NAME?</v>
      </c>
      <c r="CX2" s="44" t="e">
        <f t="shared" si="4"/>
        <v>#NAME?</v>
      </c>
      <c r="CY2" s="44" t="e">
        <f t="shared" si="4"/>
        <v>#NAME?</v>
      </c>
      <c r="CZ2" s="44" t="e">
        <f t="shared" si="4"/>
        <v>#NAME?</v>
      </c>
      <c r="DA2" s="44" t="e">
        <f t="shared" si="4"/>
        <v>#NAME?</v>
      </c>
      <c r="DB2" s="44" t="e">
        <f t="shared" si="4"/>
        <v>#NAME?</v>
      </c>
      <c r="DC2" s="44" t="e">
        <f t="shared" si="4"/>
        <v>#NAME?</v>
      </c>
      <c r="DD2" s="44" t="e">
        <f t="shared" si="4"/>
        <v>#NAME?</v>
      </c>
      <c r="DE2" s="44" t="e">
        <f t="shared" si="4"/>
        <v>#NAME?</v>
      </c>
      <c r="DF2" s="44" t="e">
        <f t="shared" si="4"/>
        <v>#NAME?</v>
      </c>
      <c r="DG2" s="44" t="e">
        <f t="shared" si="4"/>
        <v>#NAME?</v>
      </c>
      <c r="DH2" s="44" t="e">
        <f t="shared" si="4"/>
        <v>#NAME?</v>
      </c>
      <c r="DI2" s="44" t="e">
        <f t="shared" si="4"/>
        <v>#NAME?</v>
      </c>
      <c r="DJ2" s="44" t="e">
        <f t="shared" si="4"/>
        <v>#NAME?</v>
      </c>
      <c r="DK2" s="44" t="e">
        <f t="shared" si="4"/>
        <v>#NAME?</v>
      </c>
      <c r="DL2" s="44" t="e">
        <f t="shared" si="4"/>
        <v>#NAME?</v>
      </c>
      <c r="DM2" s="44" t="e">
        <f t="shared" si="4"/>
        <v>#NAME?</v>
      </c>
      <c r="DN2" s="44" t="e">
        <f t="shared" si="4"/>
        <v>#NAME?</v>
      </c>
      <c r="DO2" s="44" t="e">
        <f t="shared" si="4"/>
        <v>#NAME?</v>
      </c>
      <c r="DP2" s="44" t="e">
        <f t="shared" si="4"/>
        <v>#NAME?</v>
      </c>
      <c r="DQ2" s="44" t="e">
        <f t="shared" si="4"/>
        <v>#NAME?</v>
      </c>
      <c r="DR2" s="44" t="e">
        <f t="shared" si="4"/>
        <v>#NAME?</v>
      </c>
      <c r="DS2" s="44" t="e">
        <f t="shared" si="4"/>
        <v>#NAME?</v>
      </c>
      <c r="DT2" s="44" t="e">
        <f t="shared" si="4"/>
        <v>#NAME?</v>
      </c>
      <c r="DU2" s="44" t="e">
        <f t="shared" si="4"/>
        <v>#NAME?</v>
      </c>
      <c r="DV2" s="44" t="e">
        <f t="shared" si="4"/>
        <v>#NAME?</v>
      </c>
      <c r="DW2" s="44" t="e">
        <f t="shared" si="4"/>
        <v>#NAME?</v>
      </c>
      <c r="DX2" s="44" t="e">
        <f t="shared" si="4"/>
        <v>#NAME?</v>
      </c>
      <c r="DY2" s="44" t="e">
        <f t="shared" si="4"/>
        <v>#NAME?</v>
      </c>
      <c r="DZ2" s="44" t="e">
        <f t="shared" si="4"/>
        <v>#NAME?</v>
      </c>
      <c r="EA2" s="44" t="e">
        <f t="shared" ref="EA2:GL2" si="5">SUM(EA4:EA219)</f>
        <v>#NAME?</v>
      </c>
      <c r="EB2" s="44" t="e">
        <f t="shared" si="5"/>
        <v>#NAME?</v>
      </c>
      <c r="EC2" s="44" t="e">
        <f t="shared" si="5"/>
        <v>#NAME?</v>
      </c>
      <c r="ED2" s="44" t="e">
        <f t="shared" si="5"/>
        <v>#NAME?</v>
      </c>
      <c r="EE2" s="44" t="e">
        <f t="shared" si="5"/>
        <v>#NAME?</v>
      </c>
      <c r="EF2" s="44" t="e">
        <f t="shared" si="5"/>
        <v>#NAME?</v>
      </c>
      <c r="EG2" s="44" t="e">
        <f t="shared" si="5"/>
        <v>#NAME?</v>
      </c>
      <c r="EH2" s="44" t="e">
        <f t="shared" si="5"/>
        <v>#NAME?</v>
      </c>
      <c r="EI2" s="44" t="e">
        <f t="shared" si="5"/>
        <v>#NAME?</v>
      </c>
      <c r="EJ2" s="44" t="e">
        <f t="shared" si="5"/>
        <v>#NAME?</v>
      </c>
      <c r="EK2" s="44" t="e">
        <f t="shared" si="5"/>
        <v>#NAME?</v>
      </c>
      <c r="EL2" s="44" t="e">
        <f t="shared" si="5"/>
        <v>#NAME?</v>
      </c>
      <c r="EM2" s="44" t="e">
        <f t="shared" si="5"/>
        <v>#NAME?</v>
      </c>
      <c r="EN2" s="44" t="e">
        <f t="shared" si="5"/>
        <v>#NAME?</v>
      </c>
      <c r="EO2" s="44" t="e">
        <f t="shared" si="5"/>
        <v>#NAME?</v>
      </c>
      <c r="EP2" s="44" t="e">
        <f t="shared" si="5"/>
        <v>#NAME?</v>
      </c>
      <c r="EQ2" s="44" t="e">
        <f t="shared" si="5"/>
        <v>#NAME?</v>
      </c>
      <c r="ER2" s="44" t="e">
        <f t="shared" si="5"/>
        <v>#NAME?</v>
      </c>
      <c r="ES2" s="44" t="e">
        <f t="shared" si="5"/>
        <v>#NAME?</v>
      </c>
      <c r="ET2" s="44" t="e">
        <f t="shared" si="5"/>
        <v>#NAME?</v>
      </c>
      <c r="EU2" s="44" t="e">
        <f t="shared" si="5"/>
        <v>#NAME?</v>
      </c>
      <c r="EV2" s="44" t="e">
        <f t="shared" si="5"/>
        <v>#NAME?</v>
      </c>
      <c r="EW2" s="44" t="e">
        <f t="shared" si="5"/>
        <v>#NAME?</v>
      </c>
      <c r="EX2" s="44" t="e">
        <f t="shared" si="5"/>
        <v>#NAME?</v>
      </c>
      <c r="EY2" s="44" t="e">
        <f t="shared" si="5"/>
        <v>#NAME?</v>
      </c>
      <c r="EZ2" s="44" t="e">
        <f t="shared" si="5"/>
        <v>#NAME?</v>
      </c>
      <c r="FA2" s="44" t="e">
        <f t="shared" si="5"/>
        <v>#NAME?</v>
      </c>
      <c r="FB2" s="44" t="e">
        <f t="shared" si="5"/>
        <v>#NAME?</v>
      </c>
      <c r="FC2" s="44" t="e">
        <f t="shared" si="5"/>
        <v>#NAME?</v>
      </c>
      <c r="FD2" s="44" t="e">
        <f t="shared" si="5"/>
        <v>#NAME?</v>
      </c>
      <c r="FE2" s="44" t="e">
        <f t="shared" si="5"/>
        <v>#NAME?</v>
      </c>
      <c r="FF2" s="44" t="e">
        <f t="shared" si="5"/>
        <v>#NAME?</v>
      </c>
      <c r="FG2" s="44" t="e">
        <f t="shared" si="5"/>
        <v>#NAME?</v>
      </c>
      <c r="FH2" s="44" t="e">
        <f t="shared" si="5"/>
        <v>#NAME?</v>
      </c>
      <c r="FI2" s="44" t="e">
        <f t="shared" si="5"/>
        <v>#NAME?</v>
      </c>
      <c r="FJ2" s="44" t="e">
        <f t="shared" si="5"/>
        <v>#NAME?</v>
      </c>
      <c r="FK2" s="44" t="e">
        <f t="shared" si="5"/>
        <v>#NAME?</v>
      </c>
      <c r="FL2" s="44" t="e">
        <f t="shared" si="5"/>
        <v>#NAME?</v>
      </c>
      <c r="FM2" s="44" t="e">
        <f t="shared" si="5"/>
        <v>#NAME?</v>
      </c>
      <c r="FN2" s="44" t="e">
        <f t="shared" si="5"/>
        <v>#NAME?</v>
      </c>
      <c r="FO2" s="44" t="e">
        <f t="shared" si="5"/>
        <v>#NAME?</v>
      </c>
      <c r="FP2" s="44" t="e">
        <f t="shared" si="5"/>
        <v>#NAME?</v>
      </c>
      <c r="FQ2" s="44" t="e">
        <f t="shared" si="5"/>
        <v>#NAME?</v>
      </c>
      <c r="FR2" s="44" t="e">
        <f t="shared" si="5"/>
        <v>#NAME?</v>
      </c>
      <c r="FS2" s="44" t="e">
        <f t="shared" si="5"/>
        <v>#NAME?</v>
      </c>
      <c r="FT2" s="44" t="e">
        <f t="shared" si="5"/>
        <v>#NAME?</v>
      </c>
      <c r="FU2" s="44" t="e">
        <f t="shared" si="5"/>
        <v>#NAME?</v>
      </c>
      <c r="FV2" s="44" t="e">
        <f t="shared" si="5"/>
        <v>#NAME?</v>
      </c>
      <c r="FW2" s="44" t="e">
        <f t="shared" si="5"/>
        <v>#NAME?</v>
      </c>
      <c r="FX2" s="44" t="e">
        <f t="shared" si="5"/>
        <v>#NAME?</v>
      </c>
      <c r="FY2" s="44" t="e">
        <f t="shared" si="5"/>
        <v>#NAME?</v>
      </c>
      <c r="FZ2" s="44" t="e">
        <f t="shared" si="5"/>
        <v>#NAME?</v>
      </c>
      <c r="GA2" s="44" t="e">
        <f t="shared" si="5"/>
        <v>#NAME?</v>
      </c>
      <c r="GB2" s="44" t="e">
        <f t="shared" si="5"/>
        <v>#NAME?</v>
      </c>
      <c r="GC2" s="44" t="e">
        <f t="shared" si="5"/>
        <v>#NAME?</v>
      </c>
      <c r="GD2" s="44" t="e">
        <f t="shared" si="5"/>
        <v>#NAME?</v>
      </c>
      <c r="GE2" s="44" t="e">
        <f t="shared" si="5"/>
        <v>#NAME?</v>
      </c>
      <c r="GF2" s="44" t="e">
        <f t="shared" si="5"/>
        <v>#NAME?</v>
      </c>
      <c r="GG2" s="44" t="e">
        <f t="shared" si="5"/>
        <v>#NAME?</v>
      </c>
      <c r="GH2" s="44" t="e">
        <f t="shared" si="5"/>
        <v>#NAME?</v>
      </c>
      <c r="GI2" s="44" t="e">
        <f t="shared" si="5"/>
        <v>#NAME?</v>
      </c>
      <c r="GJ2" s="44" t="e">
        <f t="shared" si="5"/>
        <v>#NAME?</v>
      </c>
      <c r="GK2" s="44" t="e">
        <f t="shared" si="5"/>
        <v>#NAME?</v>
      </c>
      <c r="GL2" s="44" t="e">
        <f t="shared" si="5"/>
        <v>#NAME?</v>
      </c>
      <c r="GM2" s="44" t="e">
        <f t="shared" ref="GM2:HJ2" si="6">SUM(GM4:GM219)</f>
        <v>#NAME?</v>
      </c>
      <c r="GN2" s="44" t="e">
        <f t="shared" si="6"/>
        <v>#NAME?</v>
      </c>
      <c r="GO2" s="44" t="e">
        <f t="shared" si="6"/>
        <v>#NAME?</v>
      </c>
      <c r="GP2" s="44" t="e">
        <f t="shared" si="6"/>
        <v>#NAME?</v>
      </c>
      <c r="GQ2" s="44" t="e">
        <f t="shared" si="6"/>
        <v>#NAME?</v>
      </c>
      <c r="GR2" s="44" t="e">
        <f t="shared" si="6"/>
        <v>#NAME?</v>
      </c>
      <c r="GS2" s="44" t="e">
        <f t="shared" si="6"/>
        <v>#NAME?</v>
      </c>
      <c r="GT2" s="44" t="e">
        <f t="shared" si="6"/>
        <v>#NAME?</v>
      </c>
      <c r="GU2" s="44" t="e">
        <f t="shared" si="6"/>
        <v>#NAME?</v>
      </c>
      <c r="GV2" s="44" t="e">
        <f t="shared" si="6"/>
        <v>#NAME?</v>
      </c>
      <c r="GW2" s="44" t="e">
        <f t="shared" si="6"/>
        <v>#NAME?</v>
      </c>
      <c r="GX2" s="44" t="e">
        <f t="shared" si="6"/>
        <v>#NAME?</v>
      </c>
      <c r="GY2" s="44" t="e">
        <f t="shared" si="6"/>
        <v>#NAME?</v>
      </c>
      <c r="GZ2" s="44" t="e">
        <f t="shared" si="6"/>
        <v>#NAME?</v>
      </c>
      <c r="HA2" s="44" t="e">
        <f t="shared" si="6"/>
        <v>#NAME?</v>
      </c>
      <c r="HB2" s="44" t="e">
        <f t="shared" si="6"/>
        <v>#NAME?</v>
      </c>
      <c r="HC2" s="44" t="e">
        <f t="shared" si="6"/>
        <v>#NAME?</v>
      </c>
      <c r="HD2" s="44" t="e">
        <f t="shared" si="6"/>
        <v>#NAME?</v>
      </c>
      <c r="HE2" s="44" t="e">
        <f t="shared" si="6"/>
        <v>#NAME?</v>
      </c>
      <c r="HF2" s="44" t="e">
        <f t="shared" si="6"/>
        <v>#NAME?</v>
      </c>
      <c r="HG2" s="44" t="e">
        <f t="shared" si="6"/>
        <v>#NAME?</v>
      </c>
      <c r="HH2" s="44" t="e">
        <f t="shared" si="6"/>
        <v>#NAME?</v>
      </c>
      <c r="HI2" s="44" t="e">
        <f t="shared" si="6"/>
        <v>#NAME?</v>
      </c>
      <c r="HJ2" s="44" t="e">
        <f t="shared" si="6"/>
        <v>#NAME?</v>
      </c>
    </row>
    <row r="3" spans="1:218" x14ac:dyDescent="0.2">
      <c r="A3" s="23" t="s">
        <v>55</v>
      </c>
      <c r="B3" s="24" t="s">
        <v>203</v>
      </c>
      <c r="C3" s="24"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5">
        <v>48</v>
      </c>
      <c r="AY3" s="25">
        <v>49</v>
      </c>
      <c r="AZ3" s="25">
        <v>50</v>
      </c>
      <c r="BA3" s="25">
        <v>51</v>
      </c>
      <c r="BB3" s="25">
        <v>52</v>
      </c>
      <c r="BC3" s="25">
        <v>53</v>
      </c>
      <c r="BD3" s="25">
        <v>54</v>
      </c>
      <c r="BE3" s="25">
        <v>55</v>
      </c>
      <c r="BF3" s="25">
        <v>56</v>
      </c>
      <c r="BG3" s="25">
        <v>57</v>
      </c>
      <c r="BH3" s="25">
        <v>58</v>
      </c>
      <c r="BI3" s="25">
        <v>59</v>
      </c>
      <c r="BJ3" s="25">
        <v>60</v>
      </c>
      <c r="BK3" s="25">
        <v>61</v>
      </c>
      <c r="BL3" s="25">
        <v>62</v>
      </c>
      <c r="BM3" s="25">
        <v>63</v>
      </c>
      <c r="BN3" s="25">
        <v>64</v>
      </c>
      <c r="BO3" s="25">
        <v>65</v>
      </c>
      <c r="BP3" s="25">
        <v>66</v>
      </c>
      <c r="BQ3" s="25">
        <v>67</v>
      </c>
      <c r="BR3" s="25">
        <v>68</v>
      </c>
      <c r="BS3" s="25">
        <v>69</v>
      </c>
      <c r="BT3" s="25">
        <v>70</v>
      </c>
      <c r="BU3" s="25">
        <v>71</v>
      </c>
      <c r="BV3" s="25">
        <v>72</v>
      </c>
      <c r="BW3" s="25">
        <v>73</v>
      </c>
      <c r="BX3" s="25">
        <v>74</v>
      </c>
      <c r="BY3" s="25">
        <v>75</v>
      </c>
      <c r="BZ3" s="25">
        <v>76</v>
      </c>
      <c r="CA3" s="25">
        <v>77</v>
      </c>
      <c r="CB3" s="25">
        <v>78</v>
      </c>
      <c r="CC3" s="25">
        <v>79</v>
      </c>
      <c r="CD3" s="25">
        <v>80</v>
      </c>
      <c r="CE3" s="25">
        <v>81</v>
      </c>
      <c r="CF3" s="25">
        <v>82</v>
      </c>
      <c r="CG3" s="25">
        <v>83</v>
      </c>
      <c r="CH3" s="25">
        <v>84</v>
      </c>
      <c r="CI3" s="25">
        <v>85</v>
      </c>
      <c r="CJ3" s="25">
        <v>86</v>
      </c>
      <c r="CK3" s="25">
        <v>87</v>
      </c>
      <c r="CL3" s="25">
        <v>88</v>
      </c>
      <c r="CM3" s="25">
        <v>89</v>
      </c>
      <c r="CN3" s="25">
        <v>90</v>
      </c>
      <c r="CO3" s="25">
        <v>91</v>
      </c>
      <c r="CP3" s="25">
        <v>92</v>
      </c>
      <c r="CQ3" s="25">
        <v>93</v>
      </c>
      <c r="CR3" s="25">
        <v>94</v>
      </c>
      <c r="CS3" s="25">
        <v>95</v>
      </c>
      <c r="CT3" s="25">
        <v>96</v>
      </c>
      <c r="CU3" s="25">
        <v>97</v>
      </c>
      <c r="CV3" s="25">
        <v>98</v>
      </c>
      <c r="CW3" s="25">
        <v>99</v>
      </c>
      <c r="CX3" s="25">
        <v>100</v>
      </c>
      <c r="CY3" s="25">
        <v>101</v>
      </c>
      <c r="CZ3" s="25">
        <v>102</v>
      </c>
      <c r="DA3" s="25">
        <v>103</v>
      </c>
      <c r="DB3" s="25">
        <v>104</v>
      </c>
      <c r="DC3" s="25">
        <v>105</v>
      </c>
      <c r="DD3" s="25">
        <v>106</v>
      </c>
      <c r="DE3" s="25">
        <v>107</v>
      </c>
      <c r="DF3" s="25">
        <v>108</v>
      </c>
      <c r="DG3" s="25">
        <v>109</v>
      </c>
      <c r="DH3" s="25">
        <v>110</v>
      </c>
      <c r="DI3" s="25">
        <v>111</v>
      </c>
      <c r="DJ3" s="25">
        <v>112</v>
      </c>
      <c r="DK3" s="25">
        <v>113</v>
      </c>
      <c r="DL3" s="25">
        <v>114</v>
      </c>
      <c r="DM3" s="25">
        <v>115</v>
      </c>
      <c r="DN3" s="25">
        <v>116</v>
      </c>
      <c r="DO3" s="25">
        <v>117</v>
      </c>
      <c r="DP3" s="25">
        <v>118</v>
      </c>
      <c r="DQ3" s="25">
        <v>119</v>
      </c>
      <c r="DR3" s="25">
        <v>120</v>
      </c>
      <c r="DS3" s="25">
        <v>121</v>
      </c>
      <c r="DT3" s="25">
        <v>122</v>
      </c>
      <c r="DU3" s="25">
        <v>123</v>
      </c>
      <c r="DV3" s="25">
        <v>124</v>
      </c>
      <c r="DW3" s="25">
        <v>125</v>
      </c>
      <c r="DX3" s="25">
        <v>126</v>
      </c>
      <c r="DY3" s="25">
        <v>127</v>
      </c>
      <c r="DZ3" s="25">
        <v>128</v>
      </c>
      <c r="EA3" s="25">
        <v>129</v>
      </c>
      <c r="EB3" s="25">
        <v>130</v>
      </c>
      <c r="EC3" s="25">
        <v>131</v>
      </c>
      <c r="ED3" s="25">
        <v>132</v>
      </c>
      <c r="EE3" s="25">
        <v>133</v>
      </c>
      <c r="EF3" s="25">
        <v>134</v>
      </c>
      <c r="EG3" s="25">
        <v>135</v>
      </c>
      <c r="EH3" s="25">
        <v>136</v>
      </c>
      <c r="EI3" s="25">
        <v>137</v>
      </c>
      <c r="EJ3" s="25">
        <v>138</v>
      </c>
      <c r="EK3" s="25">
        <v>139</v>
      </c>
      <c r="EL3" s="25">
        <v>140</v>
      </c>
      <c r="EM3" s="25">
        <v>141</v>
      </c>
      <c r="EN3" s="25">
        <v>142</v>
      </c>
      <c r="EO3" s="25">
        <v>143</v>
      </c>
      <c r="EP3" s="25">
        <v>144</v>
      </c>
      <c r="EQ3" s="25">
        <v>145</v>
      </c>
      <c r="ER3" s="25">
        <v>146</v>
      </c>
      <c r="ES3" s="25">
        <v>147</v>
      </c>
      <c r="ET3" s="25">
        <v>148</v>
      </c>
      <c r="EU3" s="25">
        <v>149</v>
      </c>
      <c r="EV3" s="25">
        <v>150</v>
      </c>
      <c r="EW3" s="25">
        <v>151</v>
      </c>
      <c r="EX3" s="25">
        <v>152</v>
      </c>
      <c r="EY3" s="25">
        <v>153</v>
      </c>
      <c r="EZ3" s="25">
        <v>154</v>
      </c>
      <c r="FA3" s="25">
        <v>155</v>
      </c>
      <c r="FB3" s="25">
        <v>156</v>
      </c>
      <c r="FC3" s="25">
        <v>157</v>
      </c>
      <c r="FD3" s="25">
        <v>158</v>
      </c>
      <c r="FE3" s="25">
        <v>159</v>
      </c>
      <c r="FF3" s="25">
        <v>160</v>
      </c>
      <c r="FG3" s="25">
        <v>161</v>
      </c>
      <c r="FH3" s="25">
        <v>162</v>
      </c>
      <c r="FI3" s="25">
        <v>163</v>
      </c>
      <c r="FJ3" s="25">
        <v>164</v>
      </c>
      <c r="FK3" s="25">
        <v>165</v>
      </c>
      <c r="FL3" s="25">
        <v>166</v>
      </c>
      <c r="FM3" s="25">
        <v>167</v>
      </c>
      <c r="FN3" s="25">
        <v>168</v>
      </c>
      <c r="FO3" s="25">
        <v>169</v>
      </c>
      <c r="FP3" s="25">
        <v>170</v>
      </c>
      <c r="FQ3" s="25">
        <v>171</v>
      </c>
      <c r="FR3" s="25">
        <v>172</v>
      </c>
      <c r="FS3" s="25">
        <v>173</v>
      </c>
      <c r="FT3" s="25">
        <v>174</v>
      </c>
      <c r="FU3" s="25">
        <v>175</v>
      </c>
      <c r="FV3" s="25">
        <v>176</v>
      </c>
      <c r="FW3" s="25">
        <v>177</v>
      </c>
      <c r="FX3" s="25">
        <v>178</v>
      </c>
      <c r="FY3" s="25">
        <v>179</v>
      </c>
      <c r="FZ3" s="25">
        <v>180</v>
      </c>
      <c r="GA3" s="25">
        <v>181</v>
      </c>
      <c r="GB3" s="25">
        <v>182</v>
      </c>
      <c r="GC3" s="25">
        <v>183</v>
      </c>
      <c r="GD3" s="25">
        <v>184</v>
      </c>
      <c r="GE3" s="25">
        <v>185</v>
      </c>
      <c r="GF3" s="25">
        <v>186</v>
      </c>
      <c r="GG3" s="25">
        <v>187</v>
      </c>
      <c r="GH3" s="25">
        <v>188</v>
      </c>
      <c r="GI3" s="25">
        <v>189</v>
      </c>
      <c r="GJ3" s="25">
        <v>190</v>
      </c>
      <c r="GK3" s="25">
        <v>191</v>
      </c>
      <c r="GL3" s="25">
        <v>192</v>
      </c>
      <c r="GM3" s="25">
        <v>193</v>
      </c>
      <c r="GN3" s="25">
        <v>194</v>
      </c>
      <c r="GO3" s="25">
        <v>195</v>
      </c>
      <c r="GP3" s="25">
        <v>196</v>
      </c>
      <c r="GQ3" s="25">
        <v>197</v>
      </c>
      <c r="GR3" s="25">
        <v>198</v>
      </c>
      <c r="GS3" s="25">
        <v>199</v>
      </c>
      <c r="GT3" s="25">
        <v>200</v>
      </c>
      <c r="GU3" s="25">
        <v>201</v>
      </c>
      <c r="GV3" s="25">
        <v>202</v>
      </c>
      <c r="GW3" s="25">
        <v>203</v>
      </c>
      <c r="GX3" s="25">
        <v>204</v>
      </c>
      <c r="GY3" s="25">
        <v>205</v>
      </c>
      <c r="GZ3" s="25">
        <v>206</v>
      </c>
      <c r="HA3" s="25">
        <v>207</v>
      </c>
      <c r="HB3" s="25">
        <v>208</v>
      </c>
      <c r="HC3" s="25">
        <v>209</v>
      </c>
      <c r="HD3" s="25">
        <v>210</v>
      </c>
      <c r="HE3" s="25">
        <v>211</v>
      </c>
      <c r="HF3" s="25">
        <v>212</v>
      </c>
      <c r="HG3" s="25">
        <v>213</v>
      </c>
      <c r="HH3" s="25">
        <v>214</v>
      </c>
      <c r="HI3" s="25">
        <v>215</v>
      </c>
      <c r="HJ3" s="25">
        <v>216</v>
      </c>
    </row>
    <row r="4" spans="1:218" s="22" customFormat="1" ht="14.4" x14ac:dyDescent="0.3">
      <c r="A4" s="42">
        <v>1</v>
      </c>
      <c r="B4" s="43">
        <f>'CMM4 - AUX CALC'!$B$67</f>
        <v>0</v>
      </c>
      <c r="C4" s="41">
        <f>$B4/(_xlfn.SINGLE(PrazoConcessao)*12-C$3+1)</f>
        <v>0</v>
      </c>
      <c r="D4" s="41">
        <f t="shared" ref="D4:S19" si="7">C4</f>
        <v>0</v>
      </c>
      <c r="E4" s="41">
        <f t="shared" si="7"/>
        <v>0</v>
      </c>
      <c r="F4" s="41">
        <f t="shared" si="7"/>
        <v>0</v>
      </c>
      <c r="G4" s="41">
        <f t="shared" si="7"/>
        <v>0</v>
      </c>
      <c r="H4" s="41">
        <f t="shared" si="7"/>
        <v>0</v>
      </c>
      <c r="I4" s="41">
        <f t="shared" si="7"/>
        <v>0</v>
      </c>
      <c r="J4" s="41">
        <f t="shared" si="7"/>
        <v>0</v>
      </c>
      <c r="K4" s="41">
        <f t="shared" si="7"/>
        <v>0</v>
      </c>
      <c r="L4" s="41">
        <f t="shared" si="7"/>
        <v>0</v>
      </c>
      <c r="M4" s="41">
        <f t="shared" si="7"/>
        <v>0</v>
      </c>
      <c r="N4" s="41">
        <f t="shared" si="7"/>
        <v>0</v>
      </c>
      <c r="O4" s="41">
        <f t="shared" si="7"/>
        <v>0</v>
      </c>
      <c r="P4" s="41">
        <f t="shared" si="7"/>
        <v>0</v>
      </c>
      <c r="Q4" s="41">
        <f t="shared" si="7"/>
        <v>0</v>
      </c>
      <c r="R4" s="41">
        <f t="shared" si="7"/>
        <v>0</v>
      </c>
      <c r="S4" s="41">
        <f t="shared" si="7"/>
        <v>0</v>
      </c>
      <c r="T4" s="41">
        <f t="shared" ref="T4:AI19" si="8">S4</f>
        <v>0</v>
      </c>
      <c r="U4" s="41">
        <f t="shared" si="8"/>
        <v>0</v>
      </c>
      <c r="V4" s="41">
        <f t="shared" si="8"/>
        <v>0</v>
      </c>
      <c r="W4" s="41">
        <f t="shared" si="8"/>
        <v>0</v>
      </c>
      <c r="X4" s="41">
        <f t="shared" si="8"/>
        <v>0</v>
      </c>
      <c r="Y4" s="41">
        <f t="shared" si="8"/>
        <v>0</v>
      </c>
      <c r="Z4" s="41">
        <f t="shared" si="8"/>
        <v>0</v>
      </c>
      <c r="AA4" s="41">
        <f t="shared" si="8"/>
        <v>0</v>
      </c>
      <c r="AB4" s="41">
        <f t="shared" si="8"/>
        <v>0</v>
      </c>
      <c r="AC4" s="41">
        <f t="shared" si="8"/>
        <v>0</v>
      </c>
      <c r="AD4" s="41">
        <f t="shared" si="8"/>
        <v>0</v>
      </c>
      <c r="AE4" s="41">
        <f t="shared" si="8"/>
        <v>0</v>
      </c>
      <c r="AF4" s="41">
        <f t="shared" si="8"/>
        <v>0</v>
      </c>
      <c r="AG4" s="41">
        <f t="shared" si="8"/>
        <v>0</v>
      </c>
      <c r="AH4" s="41">
        <f t="shared" si="8"/>
        <v>0</v>
      </c>
      <c r="AI4" s="41">
        <f t="shared" si="8"/>
        <v>0</v>
      </c>
      <c r="AJ4" s="41">
        <f t="shared" ref="AJ4:AY19" si="9">AI4</f>
        <v>0</v>
      </c>
      <c r="AK4" s="41">
        <f t="shared" si="9"/>
        <v>0</v>
      </c>
      <c r="AL4" s="41">
        <f t="shared" si="9"/>
        <v>0</v>
      </c>
      <c r="AM4" s="41">
        <f t="shared" si="9"/>
        <v>0</v>
      </c>
      <c r="AN4" s="41">
        <f t="shared" si="9"/>
        <v>0</v>
      </c>
      <c r="AO4" s="41">
        <f t="shared" si="9"/>
        <v>0</v>
      </c>
      <c r="AP4" s="41">
        <f t="shared" si="9"/>
        <v>0</v>
      </c>
      <c r="AQ4" s="41">
        <f t="shared" si="9"/>
        <v>0</v>
      </c>
      <c r="AR4" s="41">
        <f t="shared" si="9"/>
        <v>0</v>
      </c>
      <c r="AS4" s="41">
        <f t="shared" si="9"/>
        <v>0</v>
      </c>
      <c r="AT4" s="41">
        <f t="shared" si="9"/>
        <v>0</v>
      </c>
      <c r="AU4" s="41">
        <f t="shared" si="9"/>
        <v>0</v>
      </c>
      <c r="AV4" s="41">
        <f t="shared" si="9"/>
        <v>0</v>
      </c>
      <c r="AW4" s="41">
        <f t="shared" si="9"/>
        <v>0</v>
      </c>
      <c r="AX4" s="41">
        <f t="shared" si="9"/>
        <v>0</v>
      </c>
      <c r="AY4" s="41">
        <f t="shared" si="9"/>
        <v>0</v>
      </c>
      <c r="AZ4" s="41">
        <f t="shared" ref="AZ4:BO19" si="10">AY4</f>
        <v>0</v>
      </c>
      <c r="BA4" s="41">
        <f t="shared" si="10"/>
        <v>0</v>
      </c>
      <c r="BB4" s="41">
        <f t="shared" si="10"/>
        <v>0</v>
      </c>
      <c r="BC4" s="41">
        <f t="shared" si="10"/>
        <v>0</v>
      </c>
      <c r="BD4" s="41">
        <f t="shared" si="10"/>
        <v>0</v>
      </c>
      <c r="BE4" s="41">
        <f t="shared" si="10"/>
        <v>0</v>
      </c>
      <c r="BF4" s="41">
        <f t="shared" si="10"/>
        <v>0</v>
      </c>
      <c r="BG4" s="41">
        <f t="shared" si="10"/>
        <v>0</v>
      </c>
      <c r="BH4" s="41">
        <f t="shared" si="10"/>
        <v>0</v>
      </c>
      <c r="BI4" s="41">
        <f t="shared" si="10"/>
        <v>0</v>
      </c>
      <c r="BJ4" s="41">
        <f t="shared" si="10"/>
        <v>0</v>
      </c>
      <c r="BK4" s="41">
        <f t="shared" si="10"/>
        <v>0</v>
      </c>
      <c r="BL4" s="41">
        <f t="shared" si="10"/>
        <v>0</v>
      </c>
      <c r="BM4" s="41">
        <f t="shared" si="10"/>
        <v>0</v>
      </c>
      <c r="BN4" s="41">
        <f t="shared" si="10"/>
        <v>0</v>
      </c>
      <c r="BO4" s="41">
        <f t="shared" si="10"/>
        <v>0</v>
      </c>
      <c r="BP4" s="41">
        <f t="shared" ref="BP4:CE19" si="11">BO4</f>
        <v>0</v>
      </c>
      <c r="BQ4" s="41">
        <f t="shared" si="11"/>
        <v>0</v>
      </c>
      <c r="BR4" s="41">
        <f t="shared" si="11"/>
        <v>0</v>
      </c>
      <c r="BS4" s="41">
        <f t="shared" si="11"/>
        <v>0</v>
      </c>
      <c r="BT4" s="41">
        <f t="shared" si="11"/>
        <v>0</v>
      </c>
      <c r="BU4" s="41">
        <f t="shared" si="11"/>
        <v>0</v>
      </c>
      <c r="BV4" s="41">
        <f t="shared" si="11"/>
        <v>0</v>
      </c>
      <c r="BW4" s="41">
        <f t="shared" si="11"/>
        <v>0</v>
      </c>
      <c r="BX4" s="41">
        <f t="shared" si="11"/>
        <v>0</v>
      </c>
      <c r="BY4" s="41">
        <f t="shared" si="11"/>
        <v>0</v>
      </c>
      <c r="BZ4" s="41">
        <f t="shared" si="11"/>
        <v>0</v>
      </c>
      <c r="CA4" s="41">
        <f t="shared" si="11"/>
        <v>0</v>
      </c>
      <c r="CB4" s="41">
        <f t="shared" si="11"/>
        <v>0</v>
      </c>
      <c r="CC4" s="41">
        <f t="shared" si="11"/>
        <v>0</v>
      </c>
      <c r="CD4" s="41">
        <f t="shared" si="11"/>
        <v>0</v>
      </c>
      <c r="CE4" s="41">
        <f t="shared" si="11"/>
        <v>0</v>
      </c>
      <c r="CF4" s="41">
        <f t="shared" ref="CF4:CU19" si="12">CE4</f>
        <v>0</v>
      </c>
      <c r="CG4" s="41">
        <f t="shared" si="12"/>
        <v>0</v>
      </c>
      <c r="CH4" s="41">
        <f t="shared" si="12"/>
        <v>0</v>
      </c>
      <c r="CI4" s="41">
        <f t="shared" si="12"/>
        <v>0</v>
      </c>
      <c r="CJ4" s="41">
        <f t="shared" si="12"/>
        <v>0</v>
      </c>
      <c r="CK4" s="41">
        <f t="shared" si="12"/>
        <v>0</v>
      </c>
      <c r="CL4" s="41">
        <f t="shared" si="12"/>
        <v>0</v>
      </c>
      <c r="CM4" s="41">
        <f t="shared" si="12"/>
        <v>0</v>
      </c>
      <c r="CN4" s="41">
        <f t="shared" si="12"/>
        <v>0</v>
      </c>
      <c r="CO4" s="41">
        <f t="shared" si="12"/>
        <v>0</v>
      </c>
      <c r="CP4" s="41">
        <f t="shared" si="12"/>
        <v>0</v>
      </c>
      <c r="CQ4" s="41">
        <f t="shared" si="12"/>
        <v>0</v>
      </c>
      <c r="CR4" s="41">
        <f t="shared" si="12"/>
        <v>0</v>
      </c>
      <c r="CS4" s="41">
        <f t="shared" si="12"/>
        <v>0</v>
      </c>
      <c r="CT4" s="41">
        <f t="shared" si="12"/>
        <v>0</v>
      </c>
      <c r="CU4" s="41">
        <f t="shared" si="12"/>
        <v>0</v>
      </c>
      <c r="CV4" s="41">
        <f t="shared" ref="CV4:DK19" si="13">CU4</f>
        <v>0</v>
      </c>
      <c r="CW4" s="41">
        <f t="shared" si="13"/>
        <v>0</v>
      </c>
      <c r="CX4" s="41">
        <f t="shared" si="13"/>
        <v>0</v>
      </c>
      <c r="CY4" s="41">
        <f t="shared" si="13"/>
        <v>0</v>
      </c>
      <c r="CZ4" s="41">
        <f t="shared" si="13"/>
        <v>0</v>
      </c>
      <c r="DA4" s="41">
        <f t="shared" si="13"/>
        <v>0</v>
      </c>
      <c r="DB4" s="41">
        <f t="shared" si="13"/>
        <v>0</v>
      </c>
      <c r="DC4" s="41">
        <f t="shared" si="13"/>
        <v>0</v>
      </c>
      <c r="DD4" s="41">
        <f t="shared" si="13"/>
        <v>0</v>
      </c>
      <c r="DE4" s="41">
        <f t="shared" si="13"/>
        <v>0</v>
      </c>
      <c r="DF4" s="41">
        <f t="shared" si="13"/>
        <v>0</v>
      </c>
      <c r="DG4" s="41">
        <f t="shared" si="13"/>
        <v>0</v>
      </c>
      <c r="DH4" s="41">
        <f t="shared" si="13"/>
        <v>0</v>
      </c>
      <c r="DI4" s="41">
        <f t="shared" si="13"/>
        <v>0</v>
      </c>
      <c r="DJ4" s="41">
        <f t="shared" si="13"/>
        <v>0</v>
      </c>
      <c r="DK4" s="41">
        <f t="shared" si="13"/>
        <v>0</v>
      </c>
      <c r="DL4" s="41">
        <f t="shared" ref="DL4:EA19" si="14">DK4</f>
        <v>0</v>
      </c>
      <c r="DM4" s="41">
        <f t="shared" si="14"/>
        <v>0</v>
      </c>
      <c r="DN4" s="41">
        <f t="shared" si="14"/>
        <v>0</v>
      </c>
      <c r="DO4" s="41">
        <f t="shared" si="14"/>
        <v>0</v>
      </c>
      <c r="DP4" s="41">
        <f t="shared" si="14"/>
        <v>0</v>
      </c>
      <c r="DQ4" s="41">
        <f t="shared" si="14"/>
        <v>0</v>
      </c>
      <c r="DR4" s="41">
        <f t="shared" si="14"/>
        <v>0</v>
      </c>
      <c r="DS4" s="41">
        <f t="shared" si="14"/>
        <v>0</v>
      </c>
      <c r="DT4" s="41">
        <f t="shared" si="14"/>
        <v>0</v>
      </c>
      <c r="DU4" s="41">
        <f t="shared" si="14"/>
        <v>0</v>
      </c>
      <c r="DV4" s="41">
        <f t="shared" si="14"/>
        <v>0</v>
      </c>
      <c r="DW4" s="41">
        <f t="shared" si="14"/>
        <v>0</v>
      </c>
      <c r="DX4" s="41">
        <f t="shared" si="14"/>
        <v>0</v>
      </c>
      <c r="DY4" s="41">
        <f t="shared" si="14"/>
        <v>0</v>
      </c>
      <c r="DZ4" s="41">
        <f t="shared" si="14"/>
        <v>0</v>
      </c>
      <c r="EA4" s="41">
        <f t="shared" si="14"/>
        <v>0</v>
      </c>
      <c r="EB4" s="41">
        <f t="shared" ref="EB4:EQ19" si="15">EA4</f>
        <v>0</v>
      </c>
      <c r="EC4" s="41">
        <f t="shared" si="15"/>
        <v>0</v>
      </c>
      <c r="ED4" s="41">
        <f t="shared" si="15"/>
        <v>0</v>
      </c>
      <c r="EE4" s="41">
        <f t="shared" si="15"/>
        <v>0</v>
      </c>
      <c r="EF4" s="41">
        <f t="shared" si="15"/>
        <v>0</v>
      </c>
      <c r="EG4" s="41">
        <f t="shared" si="15"/>
        <v>0</v>
      </c>
      <c r="EH4" s="41">
        <f t="shared" si="15"/>
        <v>0</v>
      </c>
      <c r="EI4" s="41">
        <f t="shared" si="15"/>
        <v>0</v>
      </c>
      <c r="EJ4" s="41">
        <f t="shared" si="15"/>
        <v>0</v>
      </c>
      <c r="EK4" s="41">
        <f t="shared" si="15"/>
        <v>0</v>
      </c>
      <c r="EL4" s="41">
        <f t="shared" si="15"/>
        <v>0</v>
      </c>
      <c r="EM4" s="41">
        <f t="shared" si="15"/>
        <v>0</v>
      </c>
      <c r="EN4" s="41">
        <f t="shared" si="15"/>
        <v>0</v>
      </c>
      <c r="EO4" s="41">
        <f t="shared" si="15"/>
        <v>0</v>
      </c>
      <c r="EP4" s="41">
        <f t="shared" si="15"/>
        <v>0</v>
      </c>
      <c r="EQ4" s="41">
        <f t="shared" si="15"/>
        <v>0</v>
      </c>
      <c r="ER4" s="41">
        <f t="shared" ref="ER4:FG19" si="16">EQ4</f>
        <v>0</v>
      </c>
      <c r="ES4" s="41">
        <f t="shared" si="16"/>
        <v>0</v>
      </c>
      <c r="ET4" s="41">
        <f t="shared" si="16"/>
        <v>0</v>
      </c>
      <c r="EU4" s="41">
        <f t="shared" si="16"/>
        <v>0</v>
      </c>
      <c r="EV4" s="41">
        <f t="shared" si="16"/>
        <v>0</v>
      </c>
      <c r="EW4" s="41">
        <f t="shared" si="16"/>
        <v>0</v>
      </c>
      <c r="EX4" s="41">
        <f t="shared" si="16"/>
        <v>0</v>
      </c>
      <c r="EY4" s="41">
        <f t="shared" si="16"/>
        <v>0</v>
      </c>
      <c r="EZ4" s="41">
        <f t="shared" si="16"/>
        <v>0</v>
      </c>
      <c r="FA4" s="41">
        <f t="shared" si="16"/>
        <v>0</v>
      </c>
      <c r="FB4" s="41">
        <f t="shared" si="16"/>
        <v>0</v>
      </c>
      <c r="FC4" s="41">
        <f t="shared" si="16"/>
        <v>0</v>
      </c>
      <c r="FD4" s="41">
        <f t="shared" si="16"/>
        <v>0</v>
      </c>
      <c r="FE4" s="41">
        <f t="shared" si="16"/>
        <v>0</v>
      </c>
      <c r="FF4" s="41">
        <f t="shared" si="16"/>
        <v>0</v>
      </c>
      <c r="FG4" s="41">
        <f t="shared" si="16"/>
        <v>0</v>
      </c>
      <c r="FH4" s="41">
        <f t="shared" ref="FH4:FW19" si="17">FG4</f>
        <v>0</v>
      </c>
      <c r="FI4" s="41">
        <f t="shared" si="17"/>
        <v>0</v>
      </c>
      <c r="FJ4" s="41">
        <f t="shared" si="17"/>
        <v>0</v>
      </c>
      <c r="FK4" s="41">
        <f t="shared" si="17"/>
        <v>0</v>
      </c>
      <c r="FL4" s="41">
        <f t="shared" si="17"/>
        <v>0</v>
      </c>
      <c r="FM4" s="41">
        <f t="shared" si="17"/>
        <v>0</v>
      </c>
      <c r="FN4" s="41">
        <f t="shared" si="17"/>
        <v>0</v>
      </c>
      <c r="FO4" s="41">
        <f t="shared" si="17"/>
        <v>0</v>
      </c>
      <c r="FP4" s="41">
        <f t="shared" si="17"/>
        <v>0</v>
      </c>
      <c r="FQ4" s="41">
        <f t="shared" si="17"/>
        <v>0</v>
      </c>
      <c r="FR4" s="41">
        <f t="shared" si="17"/>
        <v>0</v>
      </c>
      <c r="FS4" s="41">
        <f t="shared" si="17"/>
        <v>0</v>
      </c>
      <c r="FT4" s="41">
        <f t="shared" si="17"/>
        <v>0</v>
      </c>
      <c r="FU4" s="41">
        <f t="shared" si="17"/>
        <v>0</v>
      </c>
      <c r="FV4" s="41">
        <f t="shared" si="17"/>
        <v>0</v>
      </c>
      <c r="FW4" s="41">
        <f t="shared" si="17"/>
        <v>0</v>
      </c>
      <c r="FX4" s="41">
        <f t="shared" ref="FX4:GM19" si="18">FW4</f>
        <v>0</v>
      </c>
      <c r="FY4" s="41">
        <f t="shared" si="18"/>
        <v>0</v>
      </c>
      <c r="FZ4" s="41">
        <f t="shared" si="18"/>
        <v>0</v>
      </c>
      <c r="GA4" s="41">
        <f t="shared" si="18"/>
        <v>0</v>
      </c>
      <c r="GB4" s="41">
        <f t="shared" si="18"/>
        <v>0</v>
      </c>
      <c r="GC4" s="41">
        <f t="shared" si="18"/>
        <v>0</v>
      </c>
      <c r="GD4" s="41">
        <f t="shared" si="18"/>
        <v>0</v>
      </c>
      <c r="GE4" s="41">
        <f t="shared" si="18"/>
        <v>0</v>
      </c>
      <c r="GF4" s="41">
        <f t="shared" si="18"/>
        <v>0</v>
      </c>
      <c r="GG4" s="41">
        <f t="shared" si="18"/>
        <v>0</v>
      </c>
      <c r="GH4" s="41">
        <f t="shared" si="18"/>
        <v>0</v>
      </c>
      <c r="GI4" s="41">
        <f t="shared" si="18"/>
        <v>0</v>
      </c>
      <c r="GJ4" s="41">
        <f t="shared" si="18"/>
        <v>0</v>
      </c>
      <c r="GK4" s="41">
        <f t="shared" si="18"/>
        <v>0</v>
      </c>
      <c r="GL4" s="41">
        <f t="shared" si="18"/>
        <v>0</v>
      </c>
      <c r="GM4" s="41">
        <f t="shared" si="18"/>
        <v>0</v>
      </c>
      <c r="GN4" s="41">
        <f t="shared" ref="GN4:HC19" si="19">GM4</f>
        <v>0</v>
      </c>
      <c r="GO4" s="41">
        <f t="shared" si="19"/>
        <v>0</v>
      </c>
      <c r="GP4" s="41">
        <f t="shared" si="19"/>
        <v>0</v>
      </c>
      <c r="GQ4" s="41">
        <f t="shared" si="19"/>
        <v>0</v>
      </c>
      <c r="GR4" s="41">
        <f t="shared" si="19"/>
        <v>0</v>
      </c>
      <c r="GS4" s="41">
        <f t="shared" si="19"/>
        <v>0</v>
      </c>
      <c r="GT4" s="41">
        <f t="shared" si="19"/>
        <v>0</v>
      </c>
      <c r="GU4" s="41">
        <f t="shared" si="19"/>
        <v>0</v>
      </c>
      <c r="GV4" s="41">
        <f t="shared" si="19"/>
        <v>0</v>
      </c>
      <c r="GW4" s="41">
        <f t="shared" si="19"/>
        <v>0</v>
      </c>
      <c r="GX4" s="41">
        <f t="shared" si="19"/>
        <v>0</v>
      </c>
      <c r="GY4" s="41">
        <f t="shared" si="19"/>
        <v>0</v>
      </c>
      <c r="GZ4" s="41">
        <f t="shared" si="19"/>
        <v>0</v>
      </c>
      <c r="HA4" s="41">
        <f t="shared" si="19"/>
        <v>0</v>
      </c>
      <c r="HB4" s="41">
        <f t="shared" si="19"/>
        <v>0</v>
      </c>
      <c r="HC4" s="41">
        <f t="shared" si="19"/>
        <v>0</v>
      </c>
      <c r="HD4" s="41">
        <f t="shared" ref="HD4:HJ18" si="20">HC4</f>
        <v>0</v>
      </c>
      <c r="HE4" s="41">
        <f t="shared" si="20"/>
        <v>0</v>
      </c>
      <c r="HF4" s="41">
        <f t="shared" si="20"/>
        <v>0</v>
      </c>
      <c r="HG4" s="41">
        <f t="shared" si="20"/>
        <v>0</v>
      </c>
      <c r="HH4" s="41">
        <f t="shared" si="20"/>
        <v>0</v>
      </c>
      <c r="HI4" s="41">
        <f t="shared" si="20"/>
        <v>0</v>
      </c>
      <c r="HJ4" s="41">
        <f t="shared" si="20"/>
        <v>0</v>
      </c>
    </row>
    <row r="5" spans="1:218" ht="14.4" x14ac:dyDescent="0.3">
      <c r="A5" s="42">
        <v>2</v>
      </c>
      <c r="B5" s="43">
        <f>'CMM4 - AUX CALC'!$C$67</f>
        <v>0</v>
      </c>
      <c r="C5" s="41"/>
      <c r="D5" s="41">
        <f>$B5/(_xlfn.SINGLE(PrazoConcessao)*12-D$3+1)</f>
        <v>0</v>
      </c>
      <c r="E5" s="41">
        <f t="shared" si="7"/>
        <v>0</v>
      </c>
      <c r="F5" s="41">
        <f t="shared" si="7"/>
        <v>0</v>
      </c>
      <c r="G5" s="41">
        <f t="shared" si="7"/>
        <v>0</v>
      </c>
      <c r="H5" s="41">
        <f t="shared" si="7"/>
        <v>0</v>
      </c>
      <c r="I5" s="41">
        <f t="shared" si="7"/>
        <v>0</v>
      </c>
      <c r="J5" s="41">
        <f t="shared" si="7"/>
        <v>0</v>
      </c>
      <c r="K5" s="41">
        <f t="shared" si="7"/>
        <v>0</v>
      </c>
      <c r="L5" s="41">
        <f t="shared" si="7"/>
        <v>0</v>
      </c>
      <c r="M5" s="41">
        <f t="shared" si="7"/>
        <v>0</v>
      </c>
      <c r="N5" s="41">
        <f t="shared" si="7"/>
        <v>0</v>
      </c>
      <c r="O5" s="41">
        <f t="shared" si="7"/>
        <v>0</v>
      </c>
      <c r="P5" s="41">
        <f t="shared" si="7"/>
        <v>0</v>
      </c>
      <c r="Q5" s="41">
        <f t="shared" si="7"/>
        <v>0</v>
      </c>
      <c r="R5" s="41">
        <f t="shared" si="7"/>
        <v>0</v>
      </c>
      <c r="S5" s="41">
        <f t="shared" si="7"/>
        <v>0</v>
      </c>
      <c r="T5" s="41">
        <f t="shared" si="8"/>
        <v>0</v>
      </c>
      <c r="U5" s="41">
        <f t="shared" si="8"/>
        <v>0</v>
      </c>
      <c r="V5" s="41">
        <f t="shared" si="8"/>
        <v>0</v>
      </c>
      <c r="W5" s="41">
        <f t="shared" si="8"/>
        <v>0</v>
      </c>
      <c r="X5" s="41">
        <f t="shared" si="8"/>
        <v>0</v>
      </c>
      <c r="Y5" s="41">
        <f t="shared" si="8"/>
        <v>0</v>
      </c>
      <c r="Z5" s="41">
        <f t="shared" si="8"/>
        <v>0</v>
      </c>
      <c r="AA5" s="41">
        <f t="shared" si="8"/>
        <v>0</v>
      </c>
      <c r="AB5" s="41">
        <f t="shared" si="8"/>
        <v>0</v>
      </c>
      <c r="AC5" s="41">
        <f t="shared" si="8"/>
        <v>0</v>
      </c>
      <c r="AD5" s="41">
        <f t="shared" si="8"/>
        <v>0</v>
      </c>
      <c r="AE5" s="41">
        <f t="shared" si="8"/>
        <v>0</v>
      </c>
      <c r="AF5" s="41">
        <f t="shared" si="8"/>
        <v>0</v>
      </c>
      <c r="AG5" s="41">
        <f t="shared" si="8"/>
        <v>0</v>
      </c>
      <c r="AH5" s="41">
        <f t="shared" si="8"/>
        <v>0</v>
      </c>
      <c r="AI5" s="41">
        <f t="shared" si="8"/>
        <v>0</v>
      </c>
      <c r="AJ5" s="41">
        <f t="shared" si="9"/>
        <v>0</v>
      </c>
      <c r="AK5" s="41">
        <f t="shared" si="9"/>
        <v>0</v>
      </c>
      <c r="AL5" s="41">
        <f t="shared" si="9"/>
        <v>0</v>
      </c>
      <c r="AM5" s="41">
        <f t="shared" si="9"/>
        <v>0</v>
      </c>
      <c r="AN5" s="41">
        <f t="shared" si="9"/>
        <v>0</v>
      </c>
      <c r="AO5" s="41">
        <f t="shared" si="9"/>
        <v>0</v>
      </c>
      <c r="AP5" s="41">
        <f t="shared" si="9"/>
        <v>0</v>
      </c>
      <c r="AQ5" s="41">
        <f t="shared" si="9"/>
        <v>0</v>
      </c>
      <c r="AR5" s="41">
        <f t="shared" si="9"/>
        <v>0</v>
      </c>
      <c r="AS5" s="41">
        <f t="shared" si="9"/>
        <v>0</v>
      </c>
      <c r="AT5" s="41">
        <f t="shared" si="9"/>
        <v>0</v>
      </c>
      <c r="AU5" s="41">
        <f t="shared" si="9"/>
        <v>0</v>
      </c>
      <c r="AV5" s="41">
        <f t="shared" si="9"/>
        <v>0</v>
      </c>
      <c r="AW5" s="41">
        <f t="shared" si="9"/>
        <v>0</v>
      </c>
      <c r="AX5" s="41">
        <f t="shared" si="9"/>
        <v>0</v>
      </c>
      <c r="AY5" s="41">
        <f t="shared" si="9"/>
        <v>0</v>
      </c>
      <c r="AZ5" s="41">
        <f t="shared" si="10"/>
        <v>0</v>
      </c>
      <c r="BA5" s="41">
        <f t="shared" si="10"/>
        <v>0</v>
      </c>
      <c r="BB5" s="41">
        <f t="shared" si="10"/>
        <v>0</v>
      </c>
      <c r="BC5" s="41">
        <f t="shared" si="10"/>
        <v>0</v>
      </c>
      <c r="BD5" s="41">
        <f t="shared" si="10"/>
        <v>0</v>
      </c>
      <c r="BE5" s="41">
        <f t="shared" si="10"/>
        <v>0</v>
      </c>
      <c r="BF5" s="41">
        <f t="shared" si="10"/>
        <v>0</v>
      </c>
      <c r="BG5" s="41">
        <f t="shared" si="10"/>
        <v>0</v>
      </c>
      <c r="BH5" s="41">
        <f t="shared" si="10"/>
        <v>0</v>
      </c>
      <c r="BI5" s="41">
        <f t="shared" si="10"/>
        <v>0</v>
      </c>
      <c r="BJ5" s="41">
        <f t="shared" si="10"/>
        <v>0</v>
      </c>
      <c r="BK5" s="41">
        <f t="shared" si="10"/>
        <v>0</v>
      </c>
      <c r="BL5" s="41">
        <f t="shared" si="10"/>
        <v>0</v>
      </c>
      <c r="BM5" s="41">
        <f t="shared" si="10"/>
        <v>0</v>
      </c>
      <c r="BN5" s="41">
        <f t="shared" si="10"/>
        <v>0</v>
      </c>
      <c r="BO5" s="41">
        <f t="shared" si="10"/>
        <v>0</v>
      </c>
      <c r="BP5" s="41">
        <f t="shared" si="11"/>
        <v>0</v>
      </c>
      <c r="BQ5" s="41">
        <f t="shared" si="11"/>
        <v>0</v>
      </c>
      <c r="BR5" s="41">
        <f t="shared" si="11"/>
        <v>0</v>
      </c>
      <c r="BS5" s="41">
        <f t="shared" si="11"/>
        <v>0</v>
      </c>
      <c r="BT5" s="41">
        <f t="shared" si="11"/>
        <v>0</v>
      </c>
      <c r="BU5" s="41">
        <f t="shared" si="11"/>
        <v>0</v>
      </c>
      <c r="BV5" s="41">
        <f t="shared" si="11"/>
        <v>0</v>
      </c>
      <c r="BW5" s="41">
        <f t="shared" si="11"/>
        <v>0</v>
      </c>
      <c r="BX5" s="41">
        <f t="shared" si="11"/>
        <v>0</v>
      </c>
      <c r="BY5" s="41">
        <f t="shared" si="11"/>
        <v>0</v>
      </c>
      <c r="BZ5" s="41">
        <f t="shared" si="11"/>
        <v>0</v>
      </c>
      <c r="CA5" s="41">
        <f t="shared" si="11"/>
        <v>0</v>
      </c>
      <c r="CB5" s="41">
        <f t="shared" si="11"/>
        <v>0</v>
      </c>
      <c r="CC5" s="41">
        <f t="shared" si="11"/>
        <v>0</v>
      </c>
      <c r="CD5" s="41">
        <f t="shared" si="11"/>
        <v>0</v>
      </c>
      <c r="CE5" s="41">
        <f t="shared" si="11"/>
        <v>0</v>
      </c>
      <c r="CF5" s="41">
        <f t="shared" si="12"/>
        <v>0</v>
      </c>
      <c r="CG5" s="41">
        <f t="shared" si="12"/>
        <v>0</v>
      </c>
      <c r="CH5" s="41">
        <f t="shared" si="12"/>
        <v>0</v>
      </c>
      <c r="CI5" s="41">
        <f t="shared" si="12"/>
        <v>0</v>
      </c>
      <c r="CJ5" s="41">
        <f t="shared" si="12"/>
        <v>0</v>
      </c>
      <c r="CK5" s="41">
        <f t="shared" si="12"/>
        <v>0</v>
      </c>
      <c r="CL5" s="41">
        <f t="shared" si="12"/>
        <v>0</v>
      </c>
      <c r="CM5" s="41">
        <f t="shared" si="12"/>
        <v>0</v>
      </c>
      <c r="CN5" s="41">
        <f t="shared" si="12"/>
        <v>0</v>
      </c>
      <c r="CO5" s="41">
        <f t="shared" si="12"/>
        <v>0</v>
      </c>
      <c r="CP5" s="41">
        <f t="shared" si="12"/>
        <v>0</v>
      </c>
      <c r="CQ5" s="41">
        <f t="shared" si="12"/>
        <v>0</v>
      </c>
      <c r="CR5" s="41">
        <f t="shared" si="12"/>
        <v>0</v>
      </c>
      <c r="CS5" s="41">
        <f t="shared" si="12"/>
        <v>0</v>
      </c>
      <c r="CT5" s="41">
        <f t="shared" si="12"/>
        <v>0</v>
      </c>
      <c r="CU5" s="41">
        <f t="shared" si="12"/>
        <v>0</v>
      </c>
      <c r="CV5" s="41">
        <f t="shared" si="13"/>
        <v>0</v>
      </c>
      <c r="CW5" s="41">
        <f t="shared" si="13"/>
        <v>0</v>
      </c>
      <c r="CX5" s="41">
        <f t="shared" si="13"/>
        <v>0</v>
      </c>
      <c r="CY5" s="41">
        <f t="shared" si="13"/>
        <v>0</v>
      </c>
      <c r="CZ5" s="41">
        <f t="shared" si="13"/>
        <v>0</v>
      </c>
      <c r="DA5" s="41">
        <f t="shared" si="13"/>
        <v>0</v>
      </c>
      <c r="DB5" s="41">
        <f t="shared" si="13"/>
        <v>0</v>
      </c>
      <c r="DC5" s="41">
        <f t="shared" si="13"/>
        <v>0</v>
      </c>
      <c r="DD5" s="41">
        <f t="shared" si="13"/>
        <v>0</v>
      </c>
      <c r="DE5" s="41">
        <f t="shared" si="13"/>
        <v>0</v>
      </c>
      <c r="DF5" s="41">
        <f t="shared" si="13"/>
        <v>0</v>
      </c>
      <c r="DG5" s="41">
        <f t="shared" si="13"/>
        <v>0</v>
      </c>
      <c r="DH5" s="41">
        <f t="shared" si="13"/>
        <v>0</v>
      </c>
      <c r="DI5" s="41">
        <f t="shared" si="13"/>
        <v>0</v>
      </c>
      <c r="DJ5" s="41">
        <f t="shared" si="13"/>
        <v>0</v>
      </c>
      <c r="DK5" s="41">
        <f t="shared" si="13"/>
        <v>0</v>
      </c>
      <c r="DL5" s="41">
        <f t="shared" si="14"/>
        <v>0</v>
      </c>
      <c r="DM5" s="41">
        <f t="shared" si="14"/>
        <v>0</v>
      </c>
      <c r="DN5" s="41">
        <f t="shared" si="14"/>
        <v>0</v>
      </c>
      <c r="DO5" s="41">
        <f t="shared" si="14"/>
        <v>0</v>
      </c>
      <c r="DP5" s="41">
        <f t="shared" si="14"/>
        <v>0</v>
      </c>
      <c r="DQ5" s="41">
        <f t="shared" si="14"/>
        <v>0</v>
      </c>
      <c r="DR5" s="41">
        <f t="shared" si="14"/>
        <v>0</v>
      </c>
      <c r="DS5" s="41">
        <f t="shared" si="14"/>
        <v>0</v>
      </c>
      <c r="DT5" s="41">
        <f t="shared" si="14"/>
        <v>0</v>
      </c>
      <c r="DU5" s="41">
        <f t="shared" si="14"/>
        <v>0</v>
      </c>
      <c r="DV5" s="41">
        <f t="shared" si="14"/>
        <v>0</v>
      </c>
      <c r="DW5" s="41">
        <f t="shared" si="14"/>
        <v>0</v>
      </c>
      <c r="DX5" s="41">
        <f t="shared" si="14"/>
        <v>0</v>
      </c>
      <c r="DY5" s="41">
        <f t="shared" si="14"/>
        <v>0</v>
      </c>
      <c r="DZ5" s="41">
        <f t="shared" si="14"/>
        <v>0</v>
      </c>
      <c r="EA5" s="41">
        <f t="shared" si="14"/>
        <v>0</v>
      </c>
      <c r="EB5" s="41">
        <f t="shared" si="15"/>
        <v>0</v>
      </c>
      <c r="EC5" s="41">
        <f t="shared" si="15"/>
        <v>0</v>
      </c>
      <c r="ED5" s="41">
        <f t="shared" si="15"/>
        <v>0</v>
      </c>
      <c r="EE5" s="41">
        <f t="shared" si="15"/>
        <v>0</v>
      </c>
      <c r="EF5" s="41">
        <f t="shared" si="15"/>
        <v>0</v>
      </c>
      <c r="EG5" s="41">
        <f t="shared" si="15"/>
        <v>0</v>
      </c>
      <c r="EH5" s="41">
        <f t="shared" si="15"/>
        <v>0</v>
      </c>
      <c r="EI5" s="41">
        <f t="shared" si="15"/>
        <v>0</v>
      </c>
      <c r="EJ5" s="41">
        <f t="shared" si="15"/>
        <v>0</v>
      </c>
      <c r="EK5" s="41">
        <f t="shared" si="15"/>
        <v>0</v>
      </c>
      <c r="EL5" s="41">
        <f t="shared" si="15"/>
        <v>0</v>
      </c>
      <c r="EM5" s="41">
        <f t="shared" si="15"/>
        <v>0</v>
      </c>
      <c r="EN5" s="41">
        <f t="shared" si="15"/>
        <v>0</v>
      </c>
      <c r="EO5" s="41">
        <f t="shared" si="15"/>
        <v>0</v>
      </c>
      <c r="EP5" s="41">
        <f t="shared" si="15"/>
        <v>0</v>
      </c>
      <c r="EQ5" s="41">
        <f t="shared" si="15"/>
        <v>0</v>
      </c>
      <c r="ER5" s="41">
        <f t="shared" si="16"/>
        <v>0</v>
      </c>
      <c r="ES5" s="41">
        <f t="shared" si="16"/>
        <v>0</v>
      </c>
      <c r="ET5" s="41">
        <f t="shared" si="16"/>
        <v>0</v>
      </c>
      <c r="EU5" s="41">
        <f t="shared" si="16"/>
        <v>0</v>
      </c>
      <c r="EV5" s="41">
        <f t="shared" si="16"/>
        <v>0</v>
      </c>
      <c r="EW5" s="41">
        <f t="shared" si="16"/>
        <v>0</v>
      </c>
      <c r="EX5" s="41">
        <f t="shared" si="16"/>
        <v>0</v>
      </c>
      <c r="EY5" s="41">
        <f t="shared" si="16"/>
        <v>0</v>
      </c>
      <c r="EZ5" s="41">
        <f t="shared" si="16"/>
        <v>0</v>
      </c>
      <c r="FA5" s="41">
        <f t="shared" si="16"/>
        <v>0</v>
      </c>
      <c r="FB5" s="41">
        <f t="shared" si="16"/>
        <v>0</v>
      </c>
      <c r="FC5" s="41">
        <f t="shared" si="16"/>
        <v>0</v>
      </c>
      <c r="FD5" s="41">
        <f t="shared" si="16"/>
        <v>0</v>
      </c>
      <c r="FE5" s="41">
        <f t="shared" si="16"/>
        <v>0</v>
      </c>
      <c r="FF5" s="41">
        <f t="shared" si="16"/>
        <v>0</v>
      </c>
      <c r="FG5" s="41">
        <f t="shared" si="16"/>
        <v>0</v>
      </c>
      <c r="FH5" s="41">
        <f t="shared" si="17"/>
        <v>0</v>
      </c>
      <c r="FI5" s="41">
        <f t="shared" si="17"/>
        <v>0</v>
      </c>
      <c r="FJ5" s="41">
        <f t="shared" si="17"/>
        <v>0</v>
      </c>
      <c r="FK5" s="41">
        <f t="shared" si="17"/>
        <v>0</v>
      </c>
      <c r="FL5" s="41">
        <f t="shared" si="17"/>
        <v>0</v>
      </c>
      <c r="FM5" s="41">
        <f t="shared" si="17"/>
        <v>0</v>
      </c>
      <c r="FN5" s="41">
        <f t="shared" si="17"/>
        <v>0</v>
      </c>
      <c r="FO5" s="41">
        <f t="shared" si="17"/>
        <v>0</v>
      </c>
      <c r="FP5" s="41">
        <f t="shared" si="17"/>
        <v>0</v>
      </c>
      <c r="FQ5" s="41">
        <f t="shared" si="17"/>
        <v>0</v>
      </c>
      <c r="FR5" s="41">
        <f t="shared" si="17"/>
        <v>0</v>
      </c>
      <c r="FS5" s="41">
        <f t="shared" si="17"/>
        <v>0</v>
      </c>
      <c r="FT5" s="41">
        <f t="shared" si="17"/>
        <v>0</v>
      </c>
      <c r="FU5" s="41">
        <f t="shared" si="17"/>
        <v>0</v>
      </c>
      <c r="FV5" s="41">
        <f t="shared" si="17"/>
        <v>0</v>
      </c>
      <c r="FW5" s="41">
        <f t="shared" si="17"/>
        <v>0</v>
      </c>
      <c r="FX5" s="41">
        <f t="shared" si="18"/>
        <v>0</v>
      </c>
      <c r="FY5" s="41">
        <f t="shared" si="18"/>
        <v>0</v>
      </c>
      <c r="FZ5" s="41">
        <f t="shared" si="18"/>
        <v>0</v>
      </c>
      <c r="GA5" s="41">
        <f t="shared" si="18"/>
        <v>0</v>
      </c>
      <c r="GB5" s="41">
        <f t="shared" si="18"/>
        <v>0</v>
      </c>
      <c r="GC5" s="41">
        <f t="shared" si="18"/>
        <v>0</v>
      </c>
      <c r="GD5" s="41">
        <f t="shared" si="18"/>
        <v>0</v>
      </c>
      <c r="GE5" s="41">
        <f t="shared" si="18"/>
        <v>0</v>
      </c>
      <c r="GF5" s="41">
        <f t="shared" si="18"/>
        <v>0</v>
      </c>
      <c r="GG5" s="41">
        <f t="shared" si="18"/>
        <v>0</v>
      </c>
      <c r="GH5" s="41">
        <f t="shared" si="18"/>
        <v>0</v>
      </c>
      <c r="GI5" s="41">
        <f t="shared" si="18"/>
        <v>0</v>
      </c>
      <c r="GJ5" s="41">
        <f t="shared" si="18"/>
        <v>0</v>
      </c>
      <c r="GK5" s="41">
        <f t="shared" si="18"/>
        <v>0</v>
      </c>
      <c r="GL5" s="41">
        <f t="shared" si="18"/>
        <v>0</v>
      </c>
      <c r="GM5" s="41">
        <f t="shared" si="18"/>
        <v>0</v>
      </c>
      <c r="GN5" s="41">
        <f t="shared" si="19"/>
        <v>0</v>
      </c>
      <c r="GO5" s="41">
        <f t="shared" si="19"/>
        <v>0</v>
      </c>
      <c r="GP5" s="41">
        <f t="shared" si="19"/>
        <v>0</v>
      </c>
      <c r="GQ5" s="41">
        <f t="shared" si="19"/>
        <v>0</v>
      </c>
      <c r="GR5" s="41">
        <f t="shared" si="19"/>
        <v>0</v>
      </c>
      <c r="GS5" s="41">
        <f t="shared" si="19"/>
        <v>0</v>
      </c>
      <c r="GT5" s="41">
        <f t="shared" si="19"/>
        <v>0</v>
      </c>
      <c r="GU5" s="41">
        <f t="shared" si="19"/>
        <v>0</v>
      </c>
      <c r="GV5" s="41">
        <f t="shared" si="19"/>
        <v>0</v>
      </c>
      <c r="GW5" s="41">
        <f t="shared" si="19"/>
        <v>0</v>
      </c>
      <c r="GX5" s="41">
        <f t="shared" si="19"/>
        <v>0</v>
      </c>
      <c r="GY5" s="41">
        <f t="shared" si="19"/>
        <v>0</v>
      </c>
      <c r="GZ5" s="41">
        <f t="shared" si="19"/>
        <v>0</v>
      </c>
      <c r="HA5" s="41">
        <f t="shared" si="19"/>
        <v>0</v>
      </c>
      <c r="HB5" s="41">
        <f t="shared" si="19"/>
        <v>0</v>
      </c>
      <c r="HC5" s="41">
        <f t="shared" si="19"/>
        <v>0</v>
      </c>
      <c r="HD5" s="41">
        <f t="shared" si="20"/>
        <v>0</v>
      </c>
      <c r="HE5" s="41">
        <f t="shared" si="20"/>
        <v>0</v>
      </c>
      <c r="HF5" s="41">
        <f t="shared" si="20"/>
        <v>0</v>
      </c>
      <c r="HG5" s="41">
        <f t="shared" si="20"/>
        <v>0</v>
      </c>
      <c r="HH5" s="41">
        <f t="shared" si="20"/>
        <v>0</v>
      </c>
      <c r="HI5" s="41">
        <f t="shared" si="20"/>
        <v>0</v>
      </c>
      <c r="HJ5" s="41">
        <f t="shared" si="20"/>
        <v>0</v>
      </c>
    </row>
    <row r="6" spans="1:218" ht="14.4" x14ac:dyDescent="0.3">
      <c r="A6" s="42">
        <v>3</v>
      </c>
      <c r="B6" s="43">
        <f>'CMM4 - AUX CALC'!$D$67</f>
        <v>0</v>
      </c>
      <c r="C6" s="41"/>
      <c r="D6" s="41"/>
      <c r="E6" s="41">
        <f>$B6/(_xlfn.SINGLE(PrazoConcessao)*12-E$3+1)</f>
        <v>0</v>
      </c>
      <c r="F6" s="41">
        <f t="shared" si="7"/>
        <v>0</v>
      </c>
      <c r="G6" s="41">
        <f t="shared" si="7"/>
        <v>0</v>
      </c>
      <c r="H6" s="41">
        <f t="shared" si="7"/>
        <v>0</v>
      </c>
      <c r="I6" s="41">
        <f t="shared" si="7"/>
        <v>0</v>
      </c>
      <c r="J6" s="41">
        <f t="shared" si="7"/>
        <v>0</v>
      </c>
      <c r="K6" s="41">
        <f t="shared" si="7"/>
        <v>0</v>
      </c>
      <c r="L6" s="41">
        <f t="shared" si="7"/>
        <v>0</v>
      </c>
      <c r="M6" s="41">
        <f t="shared" si="7"/>
        <v>0</v>
      </c>
      <c r="N6" s="41">
        <f t="shared" si="7"/>
        <v>0</v>
      </c>
      <c r="O6" s="41">
        <f t="shared" si="7"/>
        <v>0</v>
      </c>
      <c r="P6" s="41">
        <f t="shared" si="7"/>
        <v>0</v>
      </c>
      <c r="Q6" s="41">
        <f t="shared" si="7"/>
        <v>0</v>
      </c>
      <c r="R6" s="41">
        <f t="shared" si="7"/>
        <v>0</v>
      </c>
      <c r="S6" s="41">
        <f t="shared" si="7"/>
        <v>0</v>
      </c>
      <c r="T6" s="41">
        <f t="shared" si="8"/>
        <v>0</v>
      </c>
      <c r="U6" s="41">
        <f t="shared" si="8"/>
        <v>0</v>
      </c>
      <c r="V6" s="41">
        <f t="shared" si="8"/>
        <v>0</v>
      </c>
      <c r="W6" s="41">
        <f t="shared" si="8"/>
        <v>0</v>
      </c>
      <c r="X6" s="41">
        <f t="shared" si="8"/>
        <v>0</v>
      </c>
      <c r="Y6" s="41">
        <f t="shared" si="8"/>
        <v>0</v>
      </c>
      <c r="Z6" s="41">
        <f t="shared" si="8"/>
        <v>0</v>
      </c>
      <c r="AA6" s="41">
        <f t="shared" si="8"/>
        <v>0</v>
      </c>
      <c r="AB6" s="41">
        <f t="shared" si="8"/>
        <v>0</v>
      </c>
      <c r="AC6" s="41">
        <f t="shared" si="8"/>
        <v>0</v>
      </c>
      <c r="AD6" s="41">
        <f t="shared" si="8"/>
        <v>0</v>
      </c>
      <c r="AE6" s="41">
        <f t="shared" si="8"/>
        <v>0</v>
      </c>
      <c r="AF6" s="41">
        <f t="shared" si="8"/>
        <v>0</v>
      </c>
      <c r="AG6" s="41">
        <f t="shared" si="8"/>
        <v>0</v>
      </c>
      <c r="AH6" s="41">
        <f t="shared" si="8"/>
        <v>0</v>
      </c>
      <c r="AI6" s="41">
        <f t="shared" si="8"/>
        <v>0</v>
      </c>
      <c r="AJ6" s="41">
        <f t="shared" si="9"/>
        <v>0</v>
      </c>
      <c r="AK6" s="41">
        <f t="shared" si="9"/>
        <v>0</v>
      </c>
      <c r="AL6" s="41">
        <f t="shared" si="9"/>
        <v>0</v>
      </c>
      <c r="AM6" s="41">
        <f t="shared" si="9"/>
        <v>0</v>
      </c>
      <c r="AN6" s="41">
        <f t="shared" si="9"/>
        <v>0</v>
      </c>
      <c r="AO6" s="41">
        <f t="shared" si="9"/>
        <v>0</v>
      </c>
      <c r="AP6" s="41">
        <f t="shared" si="9"/>
        <v>0</v>
      </c>
      <c r="AQ6" s="41">
        <f t="shared" si="9"/>
        <v>0</v>
      </c>
      <c r="AR6" s="41">
        <f t="shared" si="9"/>
        <v>0</v>
      </c>
      <c r="AS6" s="41">
        <f t="shared" si="9"/>
        <v>0</v>
      </c>
      <c r="AT6" s="41">
        <f t="shared" si="9"/>
        <v>0</v>
      </c>
      <c r="AU6" s="41">
        <f t="shared" si="9"/>
        <v>0</v>
      </c>
      <c r="AV6" s="41">
        <f t="shared" si="9"/>
        <v>0</v>
      </c>
      <c r="AW6" s="41">
        <f t="shared" si="9"/>
        <v>0</v>
      </c>
      <c r="AX6" s="41">
        <f t="shared" si="9"/>
        <v>0</v>
      </c>
      <c r="AY6" s="41">
        <f t="shared" si="9"/>
        <v>0</v>
      </c>
      <c r="AZ6" s="41">
        <f t="shared" si="10"/>
        <v>0</v>
      </c>
      <c r="BA6" s="41">
        <f t="shared" si="10"/>
        <v>0</v>
      </c>
      <c r="BB6" s="41">
        <f t="shared" si="10"/>
        <v>0</v>
      </c>
      <c r="BC6" s="41">
        <f t="shared" si="10"/>
        <v>0</v>
      </c>
      <c r="BD6" s="41">
        <f t="shared" si="10"/>
        <v>0</v>
      </c>
      <c r="BE6" s="41">
        <f t="shared" si="10"/>
        <v>0</v>
      </c>
      <c r="BF6" s="41">
        <f t="shared" si="10"/>
        <v>0</v>
      </c>
      <c r="BG6" s="41">
        <f t="shared" si="10"/>
        <v>0</v>
      </c>
      <c r="BH6" s="41">
        <f t="shared" si="10"/>
        <v>0</v>
      </c>
      <c r="BI6" s="41">
        <f t="shared" si="10"/>
        <v>0</v>
      </c>
      <c r="BJ6" s="41">
        <f t="shared" si="10"/>
        <v>0</v>
      </c>
      <c r="BK6" s="41">
        <f t="shared" si="10"/>
        <v>0</v>
      </c>
      <c r="BL6" s="41">
        <f t="shared" si="10"/>
        <v>0</v>
      </c>
      <c r="BM6" s="41">
        <f t="shared" si="10"/>
        <v>0</v>
      </c>
      <c r="BN6" s="41">
        <f t="shared" si="10"/>
        <v>0</v>
      </c>
      <c r="BO6" s="41">
        <f t="shared" si="10"/>
        <v>0</v>
      </c>
      <c r="BP6" s="41">
        <f t="shared" si="11"/>
        <v>0</v>
      </c>
      <c r="BQ6" s="41">
        <f t="shared" si="11"/>
        <v>0</v>
      </c>
      <c r="BR6" s="41">
        <f t="shared" si="11"/>
        <v>0</v>
      </c>
      <c r="BS6" s="41">
        <f t="shared" si="11"/>
        <v>0</v>
      </c>
      <c r="BT6" s="41">
        <f t="shared" si="11"/>
        <v>0</v>
      </c>
      <c r="BU6" s="41">
        <f t="shared" si="11"/>
        <v>0</v>
      </c>
      <c r="BV6" s="41">
        <f t="shared" si="11"/>
        <v>0</v>
      </c>
      <c r="BW6" s="41">
        <f t="shared" si="11"/>
        <v>0</v>
      </c>
      <c r="BX6" s="41">
        <f t="shared" si="11"/>
        <v>0</v>
      </c>
      <c r="BY6" s="41">
        <f t="shared" si="11"/>
        <v>0</v>
      </c>
      <c r="BZ6" s="41">
        <f t="shared" si="11"/>
        <v>0</v>
      </c>
      <c r="CA6" s="41">
        <f t="shared" si="11"/>
        <v>0</v>
      </c>
      <c r="CB6" s="41">
        <f t="shared" si="11"/>
        <v>0</v>
      </c>
      <c r="CC6" s="41">
        <f t="shared" si="11"/>
        <v>0</v>
      </c>
      <c r="CD6" s="41">
        <f t="shared" si="11"/>
        <v>0</v>
      </c>
      <c r="CE6" s="41">
        <f t="shared" si="11"/>
        <v>0</v>
      </c>
      <c r="CF6" s="41">
        <f t="shared" si="12"/>
        <v>0</v>
      </c>
      <c r="CG6" s="41">
        <f t="shared" si="12"/>
        <v>0</v>
      </c>
      <c r="CH6" s="41">
        <f t="shared" si="12"/>
        <v>0</v>
      </c>
      <c r="CI6" s="41">
        <f t="shared" si="12"/>
        <v>0</v>
      </c>
      <c r="CJ6" s="41">
        <f t="shared" si="12"/>
        <v>0</v>
      </c>
      <c r="CK6" s="41">
        <f t="shared" si="12"/>
        <v>0</v>
      </c>
      <c r="CL6" s="41">
        <f t="shared" si="12"/>
        <v>0</v>
      </c>
      <c r="CM6" s="41">
        <f t="shared" si="12"/>
        <v>0</v>
      </c>
      <c r="CN6" s="41">
        <f t="shared" si="12"/>
        <v>0</v>
      </c>
      <c r="CO6" s="41">
        <f t="shared" si="12"/>
        <v>0</v>
      </c>
      <c r="CP6" s="41">
        <f t="shared" si="12"/>
        <v>0</v>
      </c>
      <c r="CQ6" s="41">
        <f t="shared" si="12"/>
        <v>0</v>
      </c>
      <c r="CR6" s="41">
        <f t="shared" si="12"/>
        <v>0</v>
      </c>
      <c r="CS6" s="41">
        <f t="shared" si="12"/>
        <v>0</v>
      </c>
      <c r="CT6" s="41">
        <f t="shared" si="12"/>
        <v>0</v>
      </c>
      <c r="CU6" s="41">
        <f t="shared" si="12"/>
        <v>0</v>
      </c>
      <c r="CV6" s="41">
        <f t="shared" si="13"/>
        <v>0</v>
      </c>
      <c r="CW6" s="41">
        <f t="shared" si="13"/>
        <v>0</v>
      </c>
      <c r="CX6" s="41">
        <f t="shared" si="13"/>
        <v>0</v>
      </c>
      <c r="CY6" s="41">
        <f t="shared" si="13"/>
        <v>0</v>
      </c>
      <c r="CZ6" s="41">
        <f t="shared" si="13"/>
        <v>0</v>
      </c>
      <c r="DA6" s="41">
        <f t="shared" si="13"/>
        <v>0</v>
      </c>
      <c r="DB6" s="41">
        <f t="shared" si="13"/>
        <v>0</v>
      </c>
      <c r="DC6" s="41">
        <f t="shared" si="13"/>
        <v>0</v>
      </c>
      <c r="DD6" s="41">
        <f t="shared" si="13"/>
        <v>0</v>
      </c>
      <c r="DE6" s="41">
        <f t="shared" si="13"/>
        <v>0</v>
      </c>
      <c r="DF6" s="41">
        <f t="shared" si="13"/>
        <v>0</v>
      </c>
      <c r="DG6" s="41">
        <f t="shared" si="13"/>
        <v>0</v>
      </c>
      <c r="DH6" s="41">
        <f t="shared" si="13"/>
        <v>0</v>
      </c>
      <c r="DI6" s="41">
        <f t="shared" si="13"/>
        <v>0</v>
      </c>
      <c r="DJ6" s="41">
        <f t="shared" si="13"/>
        <v>0</v>
      </c>
      <c r="DK6" s="41">
        <f t="shared" si="13"/>
        <v>0</v>
      </c>
      <c r="DL6" s="41">
        <f t="shared" si="14"/>
        <v>0</v>
      </c>
      <c r="DM6" s="41">
        <f t="shared" si="14"/>
        <v>0</v>
      </c>
      <c r="DN6" s="41">
        <f t="shared" si="14"/>
        <v>0</v>
      </c>
      <c r="DO6" s="41">
        <f t="shared" si="14"/>
        <v>0</v>
      </c>
      <c r="DP6" s="41">
        <f t="shared" si="14"/>
        <v>0</v>
      </c>
      <c r="DQ6" s="41">
        <f t="shared" si="14"/>
        <v>0</v>
      </c>
      <c r="DR6" s="41">
        <f t="shared" si="14"/>
        <v>0</v>
      </c>
      <c r="DS6" s="41">
        <f t="shared" si="14"/>
        <v>0</v>
      </c>
      <c r="DT6" s="41">
        <f t="shared" si="14"/>
        <v>0</v>
      </c>
      <c r="DU6" s="41">
        <f t="shared" si="14"/>
        <v>0</v>
      </c>
      <c r="DV6" s="41">
        <f t="shared" si="14"/>
        <v>0</v>
      </c>
      <c r="DW6" s="41">
        <f t="shared" si="14"/>
        <v>0</v>
      </c>
      <c r="DX6" s="41">
        <f t="shared" si="14"/>
        <v>0</v>
      </c>
      <c r="DY6" s="41">
        <f t="shared" si="14"/>
        <v>0</v>
      </c>
      <c r="DZ6" s="41">
        <f t="shared" si="14"/>
        <v>0</v>
      </c>
      <c r="EA6" s="41">
        <f t="shared" si="14"/>
        <v>0</v>
      </c>
      <c r="EB6" s="41">
        <f t="shared" si="15"/>
        <v>0</v>
      </c>
      <c r="EC6" s="41">
        <f t="shared" si="15"/>
        <v>0</v>
      </c>
      <c r="ED6" s="41">
        <f t="shared" si="15"/>
        <v>0</v>
      </c>
      <c r="EE6" s="41">
        <f t="shared" si="15"/>
        <v>0</v>
      </c>
      <c r="EF6" s="41">
        <f t="shared" si="15"/>
        <v>0</v>
      </c>
      <c r="EG6" s="41">
        <f t="shared" si="15"/>
        <v>0</v>
      </c>
      <c r="EH6" s="41">
        <f t="shared" si="15"/>
        <v>0</v>
      </c>
      <c r="EI6" s="41">
        <f t="shared" si="15"/>
        <v>0</v>
      </c>
      <c r="EJ6" s="41">
        <f t="shared" si="15"/>
        <v>0</v>
      </c>
      <c r="EK6" s="41">
        <f t="shared" si="15"/>
        <v>0</v>
      </c>
      <c r="EL6" s="41">
        <f t="shared" si="15"/>
        <v>0</v>
      </c>
      <c r="EM6" s="41">
        <f t="shared" si="15"/>
        <v>0</v>
      </c>
      <c r="EN6" s="41">
        <f t="shared" si="15"/>
        <v>0</v>
      </c>
      <c r="EO6" s="41">
        <f t="shared" si="15"/>
        <v>0</v>
      </c>
      <c r="EP6" s="41">
        <f t="shared" si="15"/>
        <v>0</v>
      </c>
      <c r="EQ6" s="41">
        <f t="shared" si="15"/>
        <v>0</v>
      </c>
      <c r="ER6" s="41">
        <f t="shared" si="16"/>
        <v>0</v>
      </c>
      <c r="ES6" s="41">
        <f t="shared" si="16"/>
        <v>0</v>
      </c>
      <c r="ET6" s="41">
        <f t="shared" si="16"/>
        <v>0</v>
      </c>
      <c r="EU6" s="41">
        <f t="shared" si="16"/>
        <v>0</v>
      </c>
      <c r="EV6" s="41">
        <f t="shared" si="16"/>
        <v>0</v>
      </c>
      <c r="EW6" s="41">
        <f t="shared" si="16"/>
        <v>0</v>
      </c>
      <c r="EX6" s="41">
        <f t="shared" si="16"/>
        <v>0</v>
      </c>
      <c r="EY6" s="41">
        <f t="shared" si="16"/>
        <v>0</v>
      </c>
      <c r="EZ6" s="41">
        <f t="shared" si="16"/>
        <v>0</v>
      </c>
      <c r="FA6" s="41">
        <f t="shared" si="16"/>
        <v>0</v>
      </c>
      <c r="FB6" s="41">
        <f t="shared" si="16"/>
        <v>0</v>
      </c>
      <c r="FC6" s="41">
        <f t="shared" si="16"/>
        <v>0</v>
      </c>
      <c r="FD6" s="41">
        <f t="shared" si="16"/>
        <v>0</v>
      </c>
      <c r="FE6" s="41">
        <f t="shared" si="16"/>
        <v>0</v>
      </c>
      <c r="FF6" s="41">
        <f t="shared" si="16"/>
        <v>0</v>
      </c>
      <c r="FG6" s="41">
        <f t="shared" si="16"/>
        <v>0</v>
      </c>
      <c r="FH6" s="41">
        <f t="shared" si="17"/>
        <v>0</v>
      </c>
      <c r="FI6" s="41">
        <f t="shared" si="17"/>
        <v>0</v>
      </c>
      <c r="FJ6" s="41">
        <f t="shared" si="17"/>
        <v>0</v>
      </c>
      <c r="FK6" s="41">
        <f t="shared" si="17"/>
        <v>0</v>
      </c>
      <c r="FL6" s="41">
        <f t="shared" si="17"/>
        <v>0</v>
      </c>
      <c r="FM6" s="41">
        <f t="shared" si="17"/>
        <v>0</v>
      </c>
      <c r="FN6" s="41">
        <f t="shared" si="17"/>
        <v>0</v>
      </c>
      <c r="FO6" s="41">
        <f t="shared" si="17"/>
        <v>0</v>
      </c>
      <c r="FP6" s="41">
        <f t="shared" si="17"/>
        <v>0</v>
      </c>
      <c r="FQ6" s="41">
        <f t="shared" si="17"/>
        <v>0</v>
      </c>
      <c r="FR6" s="41">
        <f t="shared" si="17"/>
        <v>0</v>
      </c>
      <c r="FS6" s="41">
        <f t="shared" si="17"/>
        <v>0</v>
      </c>
      <c r="FT6" s="41">
        <f t="shared" si="17"/>
        <v>0</v>
      </c>
      <c r="FU6" s="41">
        <f t="shared" si="17"/>
        <v>0</v>
      </c>
      <c r="FV6" s="41">
        <f t="shared" si="17"/>
        <v>0</v>
      </c>
      <c r="FW6" s="41">
        <f t="shared" si="17"/>
        <v>0</v>
      </c>
      <c r="FX6" s="41">
        <f t="shared" si="18"/>
        <v>0</v>
      </c>
      <c r="FY6" s="41">
        <f t="shared" si="18"/>
        <v>0</v>
      </c>
      <c r="FZ6" s="41">
        <f t="shared" si="18"/>
        <v>0</v>
      </c>
      <c r="GA6" s="41">
        <f t="shared" si="18"/>
        <v>0</v>
      </c>
      <c r="GB6" s="41">
        <f t="shared" si="18"/>
        <v>0</v>
      </c>
      <c r="GC6" s="41">
        <f t="shared" si="18"/>
        <v>0</v>
      </c>
      <c r="GD6" s="41">
        <f t="shared" si="18"/>
        <v>0</v>
      </c>
      <c r="GE6" s="41">
        <f t="shared" si="18"/>
        <v>0</v>
      </c>
      <c r="GF6" s="41">
        <f t="shared" si="18"/>
        <v>0</v>
      </c>
      <c r="GG6" s="41">
        <f t="shared" si="18"/>
        <v>0</v>
      </c>
      <c r="GH6" s="41">
        <f t="shared" si="18"/>
        <v>0</v>
      </c>
      <c r="GI6" s="41">
        <f t="shared" si="18"/>
        <v>0</v>
      </c>
      <c r="GJ6" s="41">
        <f t="shared" si="18"/>
        <v>0</v>
      </c>
      <c r="GK6" s="41">
        <f t="shared" si="18"/>
        <v>0</v>
      </c>
      <c r="GL6" s="41">
        <f t="shared" si="18"/>
        <v>0</v>
      </c>
      <c r="GM6" s="41">
        <f t="shared" si="18"/>
        <v>0</v>
      </c>
      <c r="GN6" s="41">
        <f t="shared" si="19"/>
        <v>0</v>
      </c>
      <c r="GO6" s="41">
        <f t="shared" si="19"/>
        <v>0</v>
      </c>
      <c r="GP6" s="41">
        <f t="shared" si="19"/>
        <v>0</v>
      </c>
      <c r="GQ6" s="41">
        <f t="shared" si="19"/>
        <v>0</v>
      </c>
      <c r="GR6" s="41">
        <f t="shared" si="19"/>
        <v>0</v>
      </c>
      <c r="GS6" s="41">
        <f t="shared" si="19"/>
        <v>0</v>
      </c>
      <c r="GT6" s="41">
        <f t="shared" si="19"/>
        <v>0</v>
      </c>
      <c r="GU6" s="41">
        <f t="shared" si="19"/>
        <v>0</v>
      </c>
      <c r="GV6" s="41">
        <f t="shared" si="19"/>
        <v>0</v>
      </c>
      <c r="GW6" s="41">
        <f t="shared" si="19"/>
        <v>0</v>
      </c>
      <c r="GX6" s="41">
        <f t="shared" si="19"/>
        <v>0</v>
      </c>
      <c r="GY6" s="41">
        <f t="shared" si="19"/>
        <v>0</v>
      </c>
      <c r="GZ6" s="41">
        <f t="shared" si="19"/>
        <v>0</v>
      </c>
      <c r="HA6" s="41">
        <f t="shared" si="19"/>
        <v>0</v>
      </c>
      <c r="HB6" s="41">
        <f t="shared" si="19"/>
        <v>0</v>
      </c>
      <c r="HC6" s="41">
        <f t="shared" si="19"/>
        <v>0</v>
      </c>
      <c r="HD6" s="41">
        <f t="shared" si="20"/>
        <v>0</v>
      </c>
      <c r="HE6" s="41">
        <f t="shared" si="20"/>
        <v>0</v>
      </c>
      <c r="HF6" s="41">
        <f t="shared" si="20"/>
        <v>0</v>
      </c>
      <c r="HG6" s="41">
        <f t="shared" si="20"/>
        <v>0</v>
      </c>
      <c r="HH6" s="41">
        <f t="shared" si="20"/>
        <v>0</v>
      </c>
      <c r="HI6" s="41">
        <f t="shared" si="20"/>
        <v>0</v>
      </c>
      <c r="HJ6" s="41">
        <f t="shared" si="20"/>
        <v>0</v>
      </c>
    </row>
    <row r="7" spans="1:218" ht="14.4" x14ac:dyDescent="0.3">
      <c r="A7" s="42">
        <v>4</v>
      </c>
      <c r="B7" s="43">
        <f>'CMM4 - AUX CALC'!$E$67</f>
        <v>0</v>
      </c>
      <c r="C7" s="41"/>
      <c r="D7" s="41"/>
      <c r="E7" s="41"/>
      <c r="F7" s="41">
        <f>$B7/(_xlfn.SINGLE(PrazoConcessao)*12-F$3+1)</f>
        <v>0</v>
      </c>
      <c r="G7" s="41">
        <f t="shared" si="7"/>
        <v>0</v>
      </c>
      <c r="H7" s="41">
        <f t="shared" si="7"/>
        <v>0</v>
      </c>
      <c r="I7" s="41">
        <f t="shared" si="7"/>
        <v>0</v>
      </c>
      <c r="J7" s="41">
        <f t="shared" si="7"/>
        <v>0</v>
      </c>
      <c r="K7" s="41">
        <f t="shared" si="7"/>
        <v>0</v>
      </c>
      <c r="L7" s="41">
        <f t="shared" si="7"/>
        <v>0</v>
      </c>
      <c r="M7" s="41">
        <f t="shared" si="7"/>
        <v>0</v>
      </c>
      <c r="N7" s="41">
        <f t="shared" si="7"/>
        <v>0</v>
      </c>
      <c r="O7" s="41">
        <f t="shared" si="7"/>
        <v>0</v>
      </c>
      <c r="P7" s="41">
        <f t="shared" si="7"/>
        <v>0</v>
      </c>
      <c r="Q7" s="41">
        <f t="shared" si="7"/>
        <v>0</v>
      </c>
      <c r="R7" s="41">
        <f t="shared" si="7"/>
        <v>0</v>
      </c>
      <c r="S7" s="41">
        <f t="shared" si="7"/>
        <v>0</v>
      </c>
      <c r="T7" s="41">
        <f t="shared" si="8"/>
        <v>0</v>
      </c>
      <c r="U7" s="41">
        <f t="shared" si="8"/>
        <v>0</v>
      </c>
      <c r="V7" s="41">
        <f t="shared" si="8"/>
        <v>0</v>
      </c>
      <c r="W7" s="41">
        <f t="shared" si="8"/>
        <v>0</v>
      </c>
      <c r="X7" s="41">
        <f t="shared" si="8"/>
        <v>0</v>
      </c>
      <c r="Y7" s="41">
        <f t="shared" si="8"/>
        <v>0</v>
      </c>
      <c r="Z7" s="41">
        <f t="shared" si="8"/>
        <v>0</v>
      </c>
      <c r="AA7" s="41">
        <f t="shared" si="8"/>
        <v>0</v>
      </c>
      <c r="AB7" s="41">
        <f t="shared" si="8"/>
        <v>0</v>
      </c>
      <c r="AC7" s="41">
        <f t="shared" si="8"/>
        <v>0</v>
      </c>
      <c r="AD7" s="41">
        <f t="shared" si="8"/>
        <v>0</v>
      </c>
      <c r="AE7" s="41">
        <f t="shared" si="8"/>
        <v>0</v>
      </c>
      <c r="AF7" s="41">
        <f t="shared" si="8"/>
        <v>0</v>
      </c>
      <c r="AG7" s="41">
        <f t="shared" si="8"/>
        <v>0</v>
      </c>
      <c r="AH7" s="41">
        <f t="shared" si="8"/>
        <v>0</v>
      </c>
      <c r="AI7" s="41">
        <f t="shared" si="8"/>
        <v>0</v>
      </c>
      <c r="AJ7" s="41">
        <f t="shared" si="9"/>
        <v>0</v>
      </c>
      <c r="AK7" s="41">
        <f t="shared" si="9"/>
        <v>0</v>
      </c>
      <c r="AL7" s="41">
        <f t="shared" si="9"/>
        <v>0</v>
      </c>
      <c r="AM7" s="41">
        <f t="shared" si="9"/>
        <v>0</v>
      </c>
      <c r="AN7" s="41">
        <f t="shared" si="9"/>
        <v>0</v>
      </c>
      <c r="AO7" s="41">
        <f t="shared" si="9"/>
        <v>0</v>
      </c>
      <c r="AP7" s="41">
        <f t="shared" si="9"/>
        <v>0</v>
      </c>
      <c r="AQ7" s="41">
        <f t="shared" si="9"/>
        <v>0</v>
      </c>
      <c r="AR7" s="41">
        <f t="shared" si="9"/>
        <v>0</v>
      </c>
      <c r="AS7" s="41">
        <f t="shared" si="9"/>
        <v>0</v>
      </c>
      <c r="AT7" s="41">
        <f t="shared" si="9"/>
        <v>0</v>
      </c>
      <c r="AU7" s="41">
        <f t="shared" si="9"/>
        <v>0</v>
      </c>
      <c r="AV7" s="41">
        <f t="shared" si="9"/>
        <v>0</v>
      </c>
      <c r="AW7" s="41">
        <f t="shared" si="9"/>
        <v>0</v>
      </c>
      <c r="AX7" s="41">
        <f t="shared" si="9"/>
        <v>0</v>
      </c>
      <c r="AY7" s="41">
        <f t="shared" si="9"/>
        <v>0</v>
      </c>
      <c r="AZ7" s="41">
        <f t="shared" si="10"/>
        <v>0</v>
      </c>
      <c r="BA7" s="41">
        <f t="shared" si="10"/>
        <v>0</v>
      </c>
      <c r="BB7" s="41">
        <f t="shared" si="10"/>
        <v>0</v>
      </c>
      <c r="BC7" s="41">
        <f t="shared" si="10"/>
        <v>0</v>
      </c>
      <c r="BD7" s="41">
        <f t="shared" si="10"/>
        <v>0</v>
      </c>
      <c r="BE7" s="41">
        <f t="shared" si="10"/>
        <v>0</v>
      </c>
      <c r="BF7" s="41">
        <f t="shared" si="10"/>
        <v>0</v>
      </c>
      <c r="BG7" s="41">
        <f t="shared" si="10"/>
        <v>0</v>
      </c>
      <c r="BH7" s="41">
        <f t="shared" si="10"/>
        <v>0</v>
      </c>
      <c r="BI7" s="41">
        <f t="shared" si="10"/>
        <v>0</v>
      </c>
      <c r="BJ7" s="41">
        <f t="shared" si="10"/>
        <v>0</v>
      </c>
      <c r="BK7" s="41">
        <f t="shared" si="10"/>
        <v>0</v>
      </c>
      <c r="BL7" s="41">
        <f t="shared" si="10"/>
        <v>0</v>
      </c>
      <c r="BM7" s="41">
        <f t="shared" si="10"/>
        <v>0</v>
      </c>
      <c r="BN7" s="41">
        <f t="shared" si="10"/>
        <v>0</v>
      </c>
      <c r="BO7" s="41">
        <f t="shared" si="10"/>
        <v>0</v>
      </c>
      <c r="BP7" s="41">
        <f t="shared" si="11"/>
        <v>0</v>
      </c>
      <c r="BQ7" s="41">
        <f t="shared" si="11"/>
        <v>0</v>
      </c>
      <c r="BR7" s="41">
        <f t="shared" si="11"/>
        <v>0</v>
      </c>
      <c r="BS7" s="41">
        <f t="shared" si="11"/>
        <v>0</v>
      </c>
      <c r="BT7" s="41">
        <f t="shared" si="11"/>
        <v>0</v>
      </c>
      <c r="BU7" s="41">
        <f t="shared" si="11"/>
        <v>0</v>
      </c>
      <c r="BV7" s="41">
        <f t="shared" si="11"/>
        <v>0</v>
      </c>
      <c r="BW7" s="41">
        <f t="shared" si="11"/>
        <v>0</v>
      </c>
      <c r="BX7" s="41">
        <f t="shared" si="11"/>
        <v>0</v>
      </c>
      <c r="BY7" s="41">
        <f t="shared" si="11"/>
        <v>0</v>
      </c>
      <c r="BZ7" s="41">
        <f t="shared" si="11"/>
        <v>0</v>
      </c>
      <c r="CA7" s="41">
        <f t="shared" si="11"/>
        <v>0</v>
      </c>
      <c r="CB7" s="41">
        <f t="shared" si="11"/>
        <v>0</v>
      </c>
      <c r="CC7" s="41">
        <f t="shared" si="11"/>
        <v>0</v>
      </c>
      <c r="CD7" s="41">
        <f t="shared" si="11"/>
        <v>0</v>
      </c>
      <c r="CE7" s="41">
        <f t="shared" si="11"/>
        <v>0</v>
      </c>
      <c r="CF7" s="41">
        <f t="shared" si="12"/>
        <v>0</v>
      </c>
      <c r="CG7" s="41">
        <f t="shared" si="12"/>
        <v>0</v>
      </c>
      <c r="CH7" s="41">
        <f t="shared" si="12"/>
        <v>0</v>
      </c>
      <c r="CI7" s="41">
        <f t="shared" si="12"/>
        <v>0</v>
      </c>
      <c r="CJ7" s="41">
        <f t="shared" si="12"/>
        <v>0</v>
      </c>
      <c r="CK7" s="41">
        <f t="shared" si="12"/>
        <v>0</v>
      </c>
      <c r="CL7" s="41">
        <f t="shared" si="12"/>
        <v>0</v>
      </c>
      <c r="CM7" s="41">
        <f t="shared" si="12"/>
        <v>0</v>
      </c>
      <c r="CN7" s="41">
        <f t="shared" si="12"/>
        <v>0</v>
      </c>
      <c r="CO7" s="41">
        <f t="shared" si="12"/>
        <v>0</v>
      </c>
      <c r="CP7" s="41">
        <f t="shared" si="12"/>
        <v>0</v>
      </c>
      <c r="CQ7" s="41">
        <f t="shared" si="12"/>
        <v>0</v>
      </c>
      <c r="CR7" s="41">
        <f t="shared" si="12"/>
        <v>0</v>
      </c>
      <c r="CS7" s="41">
        <f t="shared" si="12"/>
        <v>0</v>
      </c>
      <c r="CT7" s="41">
        <f t="shared" si="12"/>
        <v>0</v>
      </c>
      <c r="CU7" s="41">
        <f t="shared" si="12"/>
        <v>0</v>
      </c>
      <c r="CV7" s="41">
        <f t="shared" si="13"/>
        <v>0</v>
      </c>
      <c r="CW7" s="41">
        <f t="shared" si="13"/>
        <v>0</v>
      </c>
      <c r="CX7" s="41">
        <f t="shared" si="13"/>
        <v>0</v>
      </c>
      <c r="CY7" s="41">
        <f t="shared" si="13"/>
        <v>0</v>
      </c>
      <c r="CZ7" s="41">
        <f t="shared" si="13"/>
        <v>0</v>
      </c>
      <c r="DA7" s="41">
        <f t="shared" si="13"/>
        <v>0</v>
      </c>
      <c r="DB7" s="41">
        <f t="shared" si="13"/>
        <v>0</v>
      </c>
      <c r="DC7" s="41">
        <f t="shared" si="13"/>
        <v>0</v>
      </c>
      <c r="DD7" s="41">
        <f t="shared" si="13"/>
        <v>0</v>
      </c>
      <c r="DE7" s="41">
        <f t="shared" si="13"/>
        <v>0</v>
      </c>
      <c r="DF7" s="41">
        <f t="shared" si="13"/>
        <v>0</v>
      </c>
      <c r="DG7" s="41">
        <f t="shared" si="13"/>
        <v>0</v>
      </c>
      <c r="DH7" s="41">
        <f t="shared" si="13"/>
        <v>0</v>
      </c>
      <c r="DI7" s="41">
        <f t="shared" si="13"/>
        <v>0</v>
      </c>
      <c r="DJ7" s="41">
        <f t="shared" si="13"/>
        <v>0</v>
      </c>
      <c r="DK7" s="41">
        <f t="shared" si="13"/>
        <v>0</v>
      </c>
      <c r="DL7" s="41">
        <f t="shared" si="14"/>
        <v>0</v>
      </c>
      <c r="DM7" s="41">
        <f t="shared" si="14"/>
        <v>0</v>
      </c>
      <c r="DN7" s="41">
        <f t="shared" si="14"/>
        <v>0</v>
      </c>
      <c r="DO7" s="41">
        <f t="shared" si="14"/>
        <v>0</v>
      </c>
      <c r="DP7" s="41">
        <f t="shared" si="14"/>
        <v>0</v>
      </c>
      <c r="DQ7" s="41">
        <f t="shared" si="14"/>
        <v>0</v>
      </c>
      <c r="DR7" s="41">
        <f t="shared" si="14"/>
        <v>0</v>
      </c>
      <c r="DS7" s="41">
        <f t="shared" si="14"/>
        <v>0</v>
      </c>
      <c r="DT7" s="41">
        <f t="shared" si="14"/>
        <v>0</v>
      </c>
      <c r="DU7" s="41">
        <f t="shared" si="14"/>
        <v>0</v>
      </c>
      <c r="DV7" s="41">
        <f t="shared" si="14"/>
        <v>0</v>
      </c>
      <c r="DW7" s="41">
        <f t="shared" si="14"/>
        <v>0</v>
      </c>
      <c r="DX7" s="41">
        <f t="shared" si="14"/>
        <v>0</v>
      </c>
      <c r="DY7" s="41">
        <f t="shared" si="14"/>
        <v>0</v>
      </c>
      <c r="DZ7" s="41">
        <f t="shared" si="14"/>
        <v>0</v>
      </c>
      <c r="EA7" s="41">
        <f t="shared" si="14"/>
        <v>0</v>
      </c>
      <c r="EB7" s="41">
        <f t="shared" si="15"/>
        <v>0</v>
      </c>
      <c r="EC7" s="41">
        <f t="shared" si="15"/>
        <v>0</v>
      </c>
      <c r="ED7" s="41">
        <f t="shared" si="15"/>
        <v>0</v>
      </c>
      <c r="EE7" s="41">
        <f t="shared" si="15"/>
        <v>0</v>
      </c>
      <c r="EF7" s="41">
        <f t="shared" si="15"/>
        <v>0</v>
      </c>
      <c r="EG7" s="41">
        <f t="shared" si="15"/>
        <v>0</v>
      </c>
      <c r="EH7" s="41">
        <f t="shared" si="15"/>
        <v>0</v>
      </c>
      <c r="EI7" s="41">
        <f t="shared" si="15"/>
        <v>0</v>
      </c>
      <c r="EJ7" s="41">
        <f t="shared" si="15"/>
        <v>0</v>
      </c>
      <c r="EK7" s="41">
        <f t="shared" si="15"/>
        <v>0</v>
      </c>
      <c r="EL7" s="41">
        <f t="shared" si="15"/>
        <v>0</v>
      </c>
      <c r="EM7" s="41">
        <f t="shared" si="15"/>
        <v>0</v>
      </c>
      <c r="EN7" s="41">
        <f t="shared" si="15"/>
        <v>0</v>
      </c>
      <c r="EO7" s="41">
        <f t="shared" si="15"/>
        <v>0</v>
      </c>
      <c r="EP7" s="41">
        <f t="shared" si="15"/>
        <v>0</v>
      </c>
      <c r="EQ7" s="41">
        <f t="shared" si="15"/>
        <v>0</v>
      </c>
      <c r="ER7" s="41">
        <f t="shared" si="16"/>
        <v>0</v>
      </c>
      <c r="ES7" s="41">
        <f t="shared" si="16"/>
        <v>0</v>
      </c>
      <c r="ET7" s="41">
        <f t="shared" si="16"/>
        <v>0</v>
      </c>
      <c r="EU7" s="41">
        <f t="shared" si="16"/>
        <v>0</v>
      </c>
      <c r="EV7" s="41">
        <f t="shared" si="16"/>
        <v>0</v>
      </c>
      <c r="EW7" s="41">
        <f t="shared" si="16"/>
        <v>0</v>
      </c>
      <c r="EX7" s="41">
        <f t="shared" si="16"/>
        <v>0</v>
      </c>
      <c r="EY7" s="41">
        <f t="shared" si="16"/>
        <v>0</v>
      </c>
      <c r="EZ7" s="41">
        <f t="shared" si="16"/>
        <v>0</v>
      </c>
      <c r="FA7" s="41">
        <f t="shared" si="16"/>
        <v>0</v>
      </c>
      <c r="FB7" s="41">
        <f t="shared" si="16"/>
        <v>0</v>
      </c>
      <c r="FC7" s="41">
        <f t="shared" si="16"/>
        <v>0</v>
      </c>
      <c r="FD7" s="41">
        <f t="shared" si="16"/>
        <v>0</v>
      </c>
      <c r="FE7" s="41">
        <f t="shared" si="16"/>
        <v>0</v>
      </c>
      <c r="FF7" s="41">
        <f t="shared" si="16"/>
        <v>0</v>
      </c>
      <c r="FG7" s="41">
        <f t="shared" si="16"/>
        <v>0</v>
      </c>
      <c r="FH7" s="41">
        <f t="shared" si="17"/>
        <v>0</v>
      </c>
      <c r="FI7" s="41">
        <f t="shared" si="17"/>
        <v>0</v>
      </c>
      <c r="FJ7" s="41">
        <f t="shared" si="17"/>
        <v>0</v>
      </c>
      <c r="FK7" s="41">
        <f t="shared" si="17"/>
        <v>0</v>
      </c>
      <c r="FL7" s="41">
        <f t="shared" si="17"/>
        <v>0</v>
      </c>
      <c r="FM7" s="41">
        <f t="shared" si="17"/>
        <v>0</v>
      </c>
      <c r="FN7" s="41">
        <f t="shared" si="17"/>
        <v>0</v>
      </c>
      <c r="FO7" s="41">
        <f t="shared" si="17"/>
        <v>0</v>
      </c>
      <c r="FP7" s="41">
        <f t="shared" si="17"/>
        <v>0</v>
      </c>
      <c r="FQ7" s="41">
        <f t="shared" si="17"/>
        <v>0</v>
      </c>
      <c r="FR7" s="41">
        <f t="shared" si="17"/>
        <v>0</v>
      </c>
      <c r="FS7" s="41">
        <f t="shared" si="17"/>
        <v>0</v>
      </c>
      <c r="FT7" s="41">
        <f t="shared" si="17"/>
        <v>0</v>
      </c>
      <c r="FU7" s="41">
        <f t="shared" si="17"/>
        <v>0</v>
      </c>
      <c r="FV7" s="41">
        <f t="shared" si="17"/>
        <v>0</v>
      </c>
      <c r="FW7" s="41">
        <f t="shared" si="17"/>
        <v>0</v>
      </c>
      <c r="FX7" s="41">
        <f t="shared" si="18"/>
        <v>0</v>
      </c>
      <c r="FY7" s="41">
        <f t="shared" si="18"/>
        <v>0</v>
      </c>
      <c r="FZ7" s="41">
        <f t="shared" si="18"/>
        <v>0</v>
      </c>
      <c r="GA7" s="41">
        <f t="shared" si="18"/>
        <v>0</v>
      </c>
      <c r="GB7" s="41">
        <f t="shared" si="18"/>
        <v>0</v>
      </c>
      <c r="GC7" s="41">
        <f t="shared" si="18"/>
        <v>0</v>
      </c>
      <c r="GD7" s="41">
        <f t="shared" si="18"/>
        <v>0</v>
      </c>
      <c r="GE7" s="41">
        <f t="shared" si="18"/>
        <v>0</v>
      </c>
      <c r="GF7" s="41">
        <f t="shared" si="18"/>
        <v>0</v>
      </c>
      <c r="GG7" s="41">
        <f t="shared" si="18"/>
        <v>0</v>
      </c>
      <c r="GH7" s="41">
        <f t="shared" si="18"/>
        <v>0</v>
      </c>
      <c r="GI7" s="41">
        <f t="shared" si="18"/>
        <v>0</v>
      </c>
      <c r="GJ7" s="41">
        <f t="shared" si="18"/>
        <v>0</v>
      </c>
      <c r="GK7" s="41">
        <f t="shared" si="18"/>
        <v>0</v>
      </c>
      <c r="GL7" s="41">
        <f t="shared" si="18"/>
        <v>0</v>
      </c>
      <c r="GM7" s="41">
        <f t="shared" si="18"/>
        <v>0</v>
      </c>
      <c r="GN7" s="41">
        <f t="shared" si="19"/>
        <v>0</v>
      </c>
      <c r="GO7" s="41">
        <f t="shared" si="19"/>
        <v>0</v>
      </c>
      <c r="GP7" s="41">
        <f t="shared" si="19"/>
        <v>0</v>
      </c>
      <c r="GQ7" s="41">
        <f t="shared" si="19"/>
        <v>0</v>
      </c>
      <c r="GR7" s="41">
        <f t="shared" si="19"/>
        <v>0</v>
      </c>
      <c r="GS7" s="41">
        <f t="shared" si="19"/>
        <v>0</v>
      </c>
      <c r="GT7" s="41">
        <f t="shared" si="19"/>
        <v>0</v>
      </c>
      <c r="GU7" s="41">
        <f t="shared" si="19"/>
        <v>0</v>
      </c>
      <c r="GV7" s="41">
        <f t="shared" si="19"/>
        <v>0</v>
      </c>
      <c r="GW7" s="41">
        <f t="shared" si="19"/>
        <v>0</v>
      </c>
      <c r="GX7" s="41">
        <f t="shared" si="19"/>
        <v>0</v>
      </c>
      <c r="GY7" s="41">
        <f t="shared" si="19"/>
        <v>0</v>
      </c>
      <c r="GZ7" s="41">
        <f t="shared" si="19"/>
        <v>0</v>
      </c>
      <c r="HA7" s="41">
        <f t="shared" si="19"/>
        <v>0</v>
      </c>
      <c r="HB7" s="41">
        <f t="shared" si="19"/>
        <v>0</v>
      </c>
      <c r="HC7" s="41">
        <f t="shared" si="19"/>
        <v>0</v>
      </c>
      <c r="HD7" s="41">
        <f t="shared" si="20"/>
        <v>0</v>
      </c>
      <c r="HE7" s="41">
        <f t="shared" si="20"/>
        <v>0</v>
      </c>
      <c r="HF7" s="41">
        <f t="shared" si="20"/>
        <v>0</v>
      </c>
      <c r="HG7" s="41">
        <f t="shared" si="20"/>
        <v>0</v>
      </c>
      <c r="HH7" s="41">
        <f t="shared" si="20"/>
        <v>0</v>
      </c>
      <c r="HI7" s="41">
        <f t="shared" si="20"/>
        <v>0</v>
      </c>
      <c r="HJ7" s="41">
        <f t="shared" si="20"/>
        <v>0</v>
      </c>
    </row>
    <row r="8" spans="1:218" ht="14.4" x14ac:dyDescent="0.3">
      <c r="A8" s="42">
        <v>5</v>
      </c>
      <c r="B8" s="43">
        <f>'CMM4 - AUX CALC'!$F$67</f>
        <v>0</v>
      </c>
      <c r="C8" s="41"/>
      <c r="D8" s="41"/>
      <c r="E8" s="41"/>
      <c r="F8" s="41"/>
      <c r="G8" s="41">
        <f>$B8/(_xlfn.SINGLE(PrazoConcessao)*12-G$3+1)</f>
        <v>0</v>
      </c>
      <c r="H8" s="41">
        <f t="shared" si="7"/>
        <v>0</v>
      </c>
      <c r="I8" s="41">
        <f t="shared" si="7"/>
        <v>0</v>
      </c>
      <c r="J8" s="41">
        <f t="shared" si="7"/>
        <v>0</v>
      </c>
      <c r="K8" s="41">
        <f t="shared" si="7"/>
        <v>0</v>
      </c>
      <c r="L8" s="41">
        <f t="shared" si="7"/>
        <v>0</v>
      </c>
      <c r="M8" s="41">
        <f t="shared" si="7"/>
        <v>0</v>
      </c>
      <c r="N8" s="41">
        <f t="shared" si="7"/>
        <v>0</v>
      </c>
      <c r="O8" s="41">
        <f t="shared" si="7"/>
        <v>0</v>
      </c>
      <c r="P8" s="41">
        <f t="shared" si="7"/>
        <v>0</v>
      </c>
      <c r="Q8" s="41">
        <f t="shared" si="7"/>
        <v>0</v>
      </c>
      <c r="R8" s="41">
        <f t="shared" si="7"/>
        <v>0</v>
      </c>
      <c r="S8" s="41">
        <f t="shared" si="7"/>
        <v>0</v>
      </c>
      <c r="T8" s="41">
        <f t="shared" si="8"/>
        <v>0</v>
      </c>
      <c r="U8" s="41">
        <f t="shared" si="8"/>
        <v>0</v>
      </c>
      <c r="V8" s="41">
        <f t="shared" si="8"/>
        <v>0</v>
      </c>
      <c r="W8" s="41">
        <f t="shared" si="8"/>
        <v>0</v>
      </c>
      <c r="X8" s="41">
        <f t="shared" si="8"/>
        <v>0</v>
      </c>
      <c r="Y8" s="41">
        <f t="shared" si="8"/>
        <v>0</v>
      </c>
      <c r="Z8" s="41">
        <f t="shared" si="8"/>
        <v>0</v>
      </c>
      <c r="AA8" s="41">
        <f t="shared" si="8"/>
        <v>0</v>
      </c>
      <c r="AB8" s="41">
        <f t="shared" si="8"/>
        <v>0</v>
      </c>
      <c r="AC8" s="41">
        <f t="shared" si="8"/>
        <v>0</v>
      </c>
      <c r="AD8" s="41">
        <f t="shared" si="8"/>
        <v>0</v>
      </c>
      <c r="AE8" s="41">
        <f t="shared" si="8"/>
        <v>0</v>
      </c>
      <c r="AF8" s="41">
        <f t="shared" si="8"/>
        <v>0</v>
      </c>
      <c r="AG8" s="41">
        <f t="shared" si="8"/>
        <v>0</v>
      </c>
      <c r="AH8" s="41">
        <f t="shared" si="8"/>
        <v>0</v>
      </c>
      <c r="AI8" s="41">
        <f t="shared" si="8"/>
        <v>0</v>
      </c>
      <c r="AJ8" s="41">
        <f t="shared" si="9"/>
        <v>0</v>
      </c>
      <c r="AK8" s="41">
        <f t="shared" si="9"/>
        <v>0</v>
      </c>
      <c r="AL8" s="41">
        <f t="shared" si="9"/>
        <v>0</v>
      </c>
      <c r="AM8" s="41">
        <f t="shared" si="9"/>
        <v>0</v>
      </c>
      <c r="AN8" s="41">
        <f t="shared" si="9"/>
        <v>0</v>
      </c>
      <c r="AO8" s="41">
        <f t="shared" si="9"/>
        <v>0</v>
      </c>
      <c r="AP8" s="41">
        <f t="shared" si="9"/>
        <v>0</v>
      </c>
      <c r="AQ8" s="41">
        <f t="shared" si="9"/>
        <v>0</v>
      </c>
      <c r="AR8" s="41">
        <f t="shared" si="9"/>
        <v>0</v>
      </c>
      <c r="AS8" s="41">
        <f t="shared" si="9"/>
        <v>0</v>
      </c>
      <c r="AT8" s="41">
        <f t="shared" si="9"/>
        <v>0</v>
      </c>
      <c r="AU8" s="41">
        <f t="shared" si="9"/>
        <v>0</v>
      </c>
      <c r="AV8" s="41">
        <f t="shared" si="9"/>
        <v>0</v>
      </c>
      <c r="AW8" s="41">
        <f t="shared" si="9"/>
        <v>0</v>
      </c>
      <c r="AX8" s="41">
        <f t="shared" si="9"/>
        <v>0</v>
      </c>
      <c r="AY8" s="41">
        <f t="shared" si="9"/>
        <v>0</v>
      </c>
      <c r="AZ8" s="41">
        <f t="shared" si="10"/>
        <v>0</v>
      </c>
      <c r="BA8" s="41">
        <f t="shared" si="10"/>
        <v>0</v>
      </c>
      <c r="BB8" s="41">
        <f t="shared" si="10"/>
        <v>0</v>
      </c>
      <c r="BC8" s="41">
        <f t="shared" si="10"/>
        <v>0</v>
      </c>
      <c r="BD8" s="41">
        <f t="shared" si="10"/>
        <v>0</v>
      </c>
      <c r="BE8" s="41">
        <f t="shared" si="10"/>
        <v>0</v>
      </c>
      <c r="BF8" s="41">
        <f t="shared" si="10"/>
        <v>0</v>
      </c>
      <c r="BG8" s="41">
        <f t="shared" si="10"/>
        <v>0</v>
      </c>
      <c r="BH8" s="41">
        <f t="shared" si="10"/>
        <v>0</v>
      </c>
      <c r="BI8" s="41">
        <f t="shared" si="10"/>
        <v>0</v>
      </c>
      <c r="BJ8" s="41">
        <f t="shared" si="10"/>
        <v>0</v>
      </c>
      <c r="BK8" s="41">
        <f t="shared" si="10"/>
        <v>0</v>
      </c>
      <c r="BL8" s="41">
        <f t="shared" si="10"/>
        <v>0</v>
      </c>
      <c r="BM8" s="41">
        <f t="shared" si="10"/>
        <v>0</v>
      </c>
      <c r="BN8" s="41">
        <f t="shared" si="10"/>
        <v>0</v>
      </c>
      <c r="BO8" s="41">
        <f t="shared" si="10"/>
        <v>0</v>
      </c>
      <c r="BP8" s="41">
        <f t="shared" si="11"/>
        <v>0</v>
      </c>
      <c r="BQ8" s="41">
        <f t="shared" si="11"/>
        <v>0</v>
      </c>
      <c r="BR8" s="41">
        <f t="shared" si="11"/>
        <v>0</v>
      </c>
      <c r="BS8" s="41">
        <f t="shared" si="11"/>
        <v>0</v>
      </c>
      <c r="BT8" s="41">
        <f t="shared" si="11"/>
        <v>0</v>
      </c>
      <c r="BU8" s="41">
        <f t="shared" si="11"/>
        <v>0</v>
      </c>
      <c r="BV8" s="41">
        <f t="shared" si="11"/>
        <v>0</v>
      </c>
      <c r="BW8" s="41">
        <f t="shared" si="11"/>
        <v>0</v>
      </c>
      <c r="BX8" s="41">
        <f t="shared" si="11"/>
        <v>0</v>
      </c>
      <c r="BY8" s="41">
        <f t="shared" si="11"/>
        <v>0</v>
      </c>
      <c r="BZ8" s="41">
        <f t="shared" si="11"/>
        <v>0</v>
      </c>
      <c r="CA8" s="41">
        <f t="shared" si="11"/>
        <v>0</v>
      </c>
      <c r="CB8" s="41">
        <f t="shared" si="11"/>
        <v>0</v>
      </c>
      <c r="CC8" s="41">
        <f t="shared" si="11"/>
        <v>0</v>
      </c>
      <c r="CD8" s="41">
        <f t="shared" si="11"/>
        <v>0</v>
      </c>
      <c r="CE8" s="41">
        <f t="shared" si="11"/>
        <v>0</v>
      </c>
      <c r="CF8" s="41">
        <f t="shared" si="12"/>
        <v>0</v>
      </c>
      <c r="CG8" s="41">
        <f t="shared" si="12"/>
        <v>0</v>
      </c>
      <c r="CH8" s="41">
        <f t="shared" si="12"/>
        <v>0</v>
      </c>
      <c r="CI8" s="41">
        <f t="shared" si="12"/>
        <v>0</v>
      </c>
      <c r="CJ8" s="41">
        <f t="shared" si="12"/>
        <v>0</v>
      </c>
      <c r="CK8" s="41">
        <f t="shared" si="12"/>
        <v>0</v>
      </c>
      <c r="CL8" s="41">
        <f t="shared" si="12"/>
        <v>0</v>
      </c>
      <c r="CM8" s="41">
        <f t="shared" si="12"/>
        <v>0</v>
      </c>
      <c r="CN8" s="41">
        <f t="shared" si="12"/>
        <v>0</v>
      </c>
      <c r="CO8" s="41">
        <f t="shared" si="12"/>
        <v>0</v>
      </c>
      <c r="CP8" s="41">
        <f t="shared" si="12"/>
        <v>0</v>
      </c>
      <c r="CQ8" s="41">
        <f t="shared" si="12"/>
        <v>0</v>
      </c>
      <c r="CR8" s="41">
        <f t="shared" si="12"/>
        <v>0</v>
      </c>
      <c r="CS8" s="41">
        <f t="shared" si="12"/>
        <v>0</v>
      </c>
      <c r="CT8" s="41">
        <f t="shared" si="12"/>
        <v>0</v>
      </c>
      <c r="CU8" s="41">
        <f t="shared" si="12"/>
        <v>0</v>
      </c>
      <c r="CV8" s="41">
        <f t="shared" si="13"/>
        <v>0</v>
      </c>
      <c r="CW8" s="41">
        <f t="shared" si="13"/>
        <v>0</v>
      </c>
      <c r="CX8" s="41">
        <f t="shared" si="13"/>
        <v>0</v>
      </c>
      <c r="CY8" s="41">
        <f t="shared" si="13"/>
        <v>0</v>
      </c>
      <c r="CZ8" s="41">
        <f t="shared" si="13"/>
        <v>0</v>
      </c>
      <c r="DA8" s="41">
        <f t="shared" si="13"/>
        <v>0</v>
      </c>
      <c r="DB8" s="41">
        <f t="shared" si="13"/>
        <v>0</v>
      </c>
      <c r="DC8" s="41">
        <f t="shared" si="13"/>
        <v>0</v>
      </c>
      <c r="DD8" s="41">
        <f t="shared" si="13"/>
        <v>0</v>
      </c>
      <c r="DE8" s="41">
        <f t="shared" si="13"/>
        <v>0</v>
      </c>
      <c r="DF8" s="41">
        <f t="shared" si="13"/>
        <v>0</v>
      </c>
      <c r="DG8" s="41">
        <f t="shared" si="13"/>
        <v>0</v>
      </c>
      <c r="DH8" s="41">
        <f t="shared" si="13"/>
        <v>0</v>
      </c>
      <c r="DI8" s="41">
        <f t="shared" si="13"/>
        <v>0</v>
      </c>
      <c r="DJ8" s="41">
        <f t="shared" si="13"/>
        <v>0</v>
      </c>
      <c r="DK8" s="41">
        <f t="shared" si="13"/>
        <v>0</v>
      </c>
      <c r="DL8" s="41">
        <f t="shared" si="14"/>
        <v>0</v>
      </c>
      <c r="DM8" s="41">
        <f t="shared" si="14"/>
        <v>0</v>
      </c>
      <c r="DN8" s="41">
        <f t="shared" si="14"/>
        <v>0</v>
      </c>
      <c r="DO8" s="41">
        <f t="shared" si="14"/>
        <v>0</v>
      </c>
      <c r="DP8" s="41">
        <f t="shared" si="14"/>
        <v>0</v>
      </c>
      <c r="DQ8" s="41">
        <f t="shared" si="14"/>
        <v>0</v>
      </c>
      <c r="DR8" s="41">
        <f t="shared" si="14"/>
        <v>0</v>
      </c>
      <c r="DS8" s="41">
        <f t="shared" si="14"/>
        <v>0</v>
      </c>
      <c r="DT8" s="41">
        <f t="shared" si="14"/>
        <v>0</v>
      </c>
      <c r="DU8" s="41">
        <f t="shared" si="14"/>
        <v>0</v>
      </c>
      <c r="DV8" s="41">
        <f t="shared" si="14"/>
        <v>0</v>
      </c>
      <c r="DW8" s="41">
        <f t="shared" si="14"/>
        <v>0</v>
      </c>
      <c r="DX8" s="41">
        <f t="shared" si="14"/>
        <v>0</v>
      </c>
      <c r="DY8" s="41">
        <f t="shared" si="14"/>
        <v>0</v>
      </c>
      <c r="DZ8" s="41">
        <f t="shared" si="14"/>
        <v>0</v>
      </c>
      <c r="EA8" s="41">
        <f t="shared" si="14"/>
        <v>0</v>
      </c>
      <c r="EB8" s="41">
        <f t="shared" si="15"/>
        <v>0</v>
      </c>
      <c r="EC8" s="41">
        <f t="shared" si="15"/>
        <v>0</v>
      </c>
      <c r="ED8" s="41">
        <f t="shared" si="15"/>
        <v>0</v>
      </c>
      <c r="EE8" s="41">
        <f t="shared" si="15"/>
        <v>0</v>
      </c>
      <c r="EF8" s="41">
        <f t="shared" si="15"/>
        <v>0</v>
      </c>
      <c r="EG8" s="41">
        <f t="shared" si="15"/>
        <v>0</v>
      </c>
      <c r="EH8" s="41">
        <f t="shared" si="15"/>
        <v>0</v>
      </c>
      <c r="EI8" s="41">
        <f t="shared" si="15"/>
        <v>0</v>
      </c>
      <c r="EJ8" s="41">
        <f t="shared" si="15"/>
        <v>0</v>
      </c>
      <c r="EK8" s="41">
        <f t="shared" si="15"/>
        <v>0</v>
      </c>
      <c r="EL8" s="41">
        <f t="shared" si="15"/>
        <v>0</v>
      </c>
      <c r="EM8" s="41">
        <f t="shared" si="15"/>
        <v>0</v>
      </c>
      <c r="EN8" s="41">
        <f t="shared" si="15"/>
        <v>0</v>
      </c>
      <c r="EO8" s="41">
        <f t="shared" si="15"/>
        <v>0</v>
      </c>
      <c r="EP8" s="41">
        <f t="shared" si="15"/>
        <v>0</v>
      </c>
      <c r="EQ8" s="41">
        <f t="shared" si="15"/>
        <v>0</v>
      </c>
      <c r="ER8" s="41">
        <f t="shared" si="16"/>
        <v>0</v>
      </c>
      <c r="ES8" s="41">
        <f t="shared" si="16"/>
        <v>0</v>
      </c>
      <c r="ET8" s="41">
        <f t="shared" si="16"/>
        <v>0</v>
      </c>
      <c r="EU8" s="41">
        <f t="shared" si="16"/>
        <v>0</v>
      </c>
      <c r="EV8" s="41">
        <f t="shared" si="16"/>
        <v>0</v>
      </c>
      <c r="EW8" s="41">
        <f t="shared" si="16"/>
        <v>0</v>
      </c>
      <c r="EX8" s="41">
        <f t="shared" si="16"/>
        <v>0</v>
      </c>
      <c r="EY8" s="41">
        <f t="shared" si="16"/>
        <v>0</v>
      </c>
      <c r="EZ8" s="41">
        <f t="shared" si="16"/>
        <v>0</v>
      </c>
      <c r="FA8" s="41">
        <f t="shared" si="16"/>
        <v>0</v>
      </c>
      <c r="FB8" s="41">
        <f t="shared" si="16"/>
        <v>0</v>
      </c>
      <c r="FC8" s="41">
        <f t="shared" si="16"/>
        <v>0</v>
      </c>
      <c r="FD8" s="41">
        <f t="shared" si="16"/>
        <v>0</v>
      </c>
      <c r="FE8" s="41">
        <f t="shared" si="16"/>
        <v>0</v>
      </c>
      <c r="FF8" s="41">
        <f t="shared" si="16"/>
        <v>0</v>
      </c>
      <c r="FG8" s="41">
        <f t="shared" si="16"/>
        <v>0</v>
      </c>
      <c r="FH8" s="41">
        <f t="shared" si="17"/>
        <v>0</v>
      </c>
      <c r="FI8" s="41">
        <f t="shared" si="17"/>
        <v>0</v>
      </c>
      <c r="FJ8" s="41">
        <f t="shared" si="17"/>
        <v>0</v>
      </c>
      <c r="FK8" s="41">
        <f t="shared" si="17"/>
        <v>0</v>
      </c>
      <c r="FL8" s="41">
        <f t="shared" si="17"/>
        <v>0</v>
      </c>
      <c r="FM8" s="41">
        <f t="shared" si="17"/>
        <v>0</v>
      </c>
      <c r="FN8" s="41">
        <f t="shared" si="17"/>
        <v>0</v>
      </c>
      <c r="FO8" s="41">
        <f t="shared" si="17"/>
        <v>0</v>
      </c>
      <c r="FP8" s="41">
        <f t="shared" si="17"/>
        <v>0</v>
      </c>
      <c r="FQ8" s="41">
        <f t="shared" si="17"/>
        <v>0</v>
      </c>
      <c r="FR8" s="41">
        <f t="shared" si="17"/>
        <v>0</v>
      </c>
      <c r="FS8" s="41">
        <f t="shared" si="17"/>
        <v>0</v>
      </c>
      <c r="FT8" s="41">
        <f t="shared" si="17"/>
        <v>0</v>
      </c>
      <c r="FU8" s="41">
        <f t="shared" si="17"/>
        <v>0</v>
      </c>
      <c r="FV8" s="41">
        <f t="shared" si="17"/>
        <v>0</v>
      </c>
      <c r="FW8" s="41">
        <f t="shared" si="17"/>
        <v>0</v>
      </c>
      <c r="FX8" s="41">
        <f t="shared" si="18"/>
        <v>0</v>
      </c>
      <c r="FY8" s="41">
        <f t="shared" si="18"/>
        <v>0</v>
      </c>
      <c r="FZ8" s="41">
        <f t="shared" si="18"/>
        <v>0</v>
      </c>
      <c r="GA8" s="41">
        <f t="shared" si="18"/>
        <v>0</v>
      </c>
      <c r="GB8" s="41">
        <f t="shared" si="18"/>
        <v>0</v>
      </c>
      <c r="GC8" s="41">
        <f t="shared" si="18"/>
        <v>0</v>
      </c>
      <c r="GD8" s="41">
        <f t="shared" si="18"/>
        <v>0</v>
      </c>
      <c r="GE8" s="41">
        <f t="shared" si="18"/>
        <v>0</v>
      </c>
      <c r="GF8" s="41">
        <f t="shared" si="18"/>
        <v>0</v>
      </c>
      <c r="GG8" s="41">
        <f t="shared" si="18"/>
        <v>0</v>
      </c>
      <c r="GH8" s="41">
        <f t="shared" si="18"/>
        <v>0</v>
      </c>
      <c r="GI8" s="41">
        <f t="shared" si="18"/>
        <v>0</v>
      </c>
      <c r="GJ8" s="41">
        <f t="shared" si="18"/>
        <v>0</v>
      </c>
      <c r="GK8" s="41">
        <f t="shared" si="18"/>
        <v>0</v>
      </c>
      <c r="GL8" s="41">
        <f t="shared" si="18"/>
        <v>0</v>
      </c>
      <c r="GM8" s="41">
        <f t="shared" si="18"/>
        <v>0</v>
      </c>
      <c r="GN8" s="41">
        <f t="shared" si="19"/>
        <v>0</v>
      </c>
      <c r="GO8" s="41">
        <f t="shared" si="19"/>
        <v>0</v>
      </c>
      <c r="GP8" s="41">
        <f t="shared" si="19"/>
        <v>0</v>
      </c>
      <c r="GQ8" s="41">
        <f t="shared" si="19"/>
        <v>0</v>
      </c>
      <c r="GR8" s="41">
        <f t="shared" si="19"/>
        <v>0</v>
      </c>
      <c r="GS8" s="41">
        <f t="shared" si="19"/>
        <v>0</v>
      </c>
      <c r="GT8" s="41">
        <f t="shared" si="19"/>
        <v>0</v>
      </c>
      <c r="GU8" s="41">
        <f t="shared" si="19"/>
        <v>0</v>
      </c>
      <c r="GV8" s="41">
        <f t="shared" si="19"/>
        <v>0</v>
      </c>
      <c r="GW8" s="41">
        <f t="shared" si="19"/>
        <v>0</v>
      </c>
      <c r="GX8" s="41">
        <f t="shared" si="19"/>
        <v>0</v>
      </c>
      <c r="GY8" s="41">
        <f t="shared" si="19"/>
        <v>0</v>
      </c>
      <c r="GZ8" s="41">
        <f t="shared" si="19"/>
        <v>0</v>
      </c>
      <c r="HA8" s="41">
        <f t="shared" si="19"/>
        <v>0</v>
      </c>
      <c r="HB8" s="41">
        <f t="shared" si="19"/>
        <v>0</v>
      </c>
      <c r="HC8" s="41">
        <f t="shared" si="19"/>
        <v>0</v>
      </c>
      <c r="HD8" s="41">
        <f t="shared" si="20"/>
        <v>0</v>
      </c>
      <c r="HE8" s="41">
        <f t="shared" si="20"/>
        <v>0</v>
      </c>
      <c r="HF8" s="41">
        <f t="shared" si="20"/>
        <v>0</v>
      </c>
      <c r="HG8" s="41">
        <f t="shared" si="20"/>
        <v>0</v>
      </c>
      <c r="HH8" s="41">
        <f t="shared" si="20"/>
        <v>0</v>
      </c>
      <c r="HI8" s="41">
        <f t="shared" si="20"/>
        <v>0</v>
      </c>
      <c r="HJ8" s="41">
        <f t="shared" si="20"/>
        <v>0</v>
      </c>
    </row>
    <row r="9" spans="1:218" ht="14.4" x14ac:dyDescent="0.3">
      <c r="A9" s="42">
        <v>6</v>
      </c>
      <c r="B9" s="43">
        <f>'CMM4 - AUX CALC'!$G$67</f>
        <v>0</v>
      </c>
      <c r="C9" s="41"/>
      <c r="D9" s="41"/>
      <c r="E9" s="41"/>
      <c r="F9" s="41"/>
      <c r="G9" s="41"/>
      <c r="H9" s="41">
        <f>$B9/(_xlfn.SINGLE(PrazoConcessao)*12-H$3+1)</f>
        <v>0</v>
      </c>
      <c r="I9" s="41">
        <f t="shared" si="7"/>
        <v>0</v>
      </c>
      <c r="J9" s="41">
        <f t="shared" si="7"/>
        <v>0</v>
      </c>
      <c r="K9" s="41">
        <f t="shared" si="7"/>
        <v>0</v>
      </c>
      <c r="L9" s="41">
        <f t="shared" si="7"/>
        <v>0</v>
      </c>
      <c r="M9" s="41">
        <f t="shared" si="7"/>
        <v>0</v>
      </c>
      <c r="N9" s="41">
        <f t="shared" si="7"/>
        <v>0</v>
      </c>
      <c r="O9" s="41">
        <f t="shared" si="7"/>
        <v>0</v>
      </c>
      <c r="P9" s="41">
        <f t="shared" si="7"/>
        <v>0</v>
      </c>
      <c r="Q9" s="41">
        <f t="shared" si="7"/>
        <v>0</v>
      </c>
      <c r="R9" s="41">
        <f t="shared" si="7"/>
        <v>0</v>
      </c>
      <c r="S9" s="41">
        <f t="shared" si="7"/>
        <v>0</v>
      </c>
      <c r="T9" s="41">
        <f t="shared" si="8"/>
        <v>0</v>
      </c>
      <c r="U9" s="41">
        <f t="shared" si="8"/>
        <v>0</v>
      </c>
      <c r="V9" s="41">
        <f t="shared" si="8"/>
        <v>0</v>
      </c>
      <c r="W9" s="41">
        <f t="shared" si="8"/>
        <v>0</v>
      </c>
      <c r="X9" s="41">
        <f t="shared" si="8"/>
        <v>0</v>
      </c>
      <c r="Y9" s="41">
        <f t="shared" si="8"/>
        <v>0</v>
      </c>
      <c r="Z9" s="41">
        <f t="shared" si="8"/>
        <v>0</v>
      </c>
      <c r="AA9" s="41">
        <f t="shared" si="8"/>
        <v>0</v>
      </c>
      <c r="AB9" s="41">
        <f t="shared" si="8"/>
        <v>0</v>
      </c>
      <c r="AC9" s="41">
        <f t="shared" si="8"/>
        <v>0</v>
      </c>
      <c r="AD9" s="41">
        <f t="shared" si="8"/>
        <v>0</v>
      </c>
      <c r="AE9" s="41">
        <f t="shared" si="8"/>
        <v>0</v>
      </c>
      <c r="AF9" s="41">
        <f t="shared" si="8"/>
        <v>0</v>
      </c>
      <c r="AG9" s="41">
        <f t="shared" si="8"/>
        <v>0</v>
      </c>
      <c r="AH9" s="41">
        <f t="shared" si="8"/>
        <v>0</v>
      </c>
      <c r="AI9" s="41">
        <f t="shared" si="8"/>
        <v>0</v>
      </c>
      <c r="AJ9" s="41">
        <f t="shared" si="9"/>
        <v>0</v>
      </c>
      <c r="AK9" s="41">
        <f t="shared" si="9"/>
        <v>0</v>
      </c>
      <c r="AL9" s="41">
        <f t="shared" si="9"/>
        <v>0</v>
      </c>
      <c r="AM9" s="41">
        <f t="shared" si="9"/>
        <v>0</v>
      </c>
      <c r="AN9" s="41">
        <f t="shared" si="9"/>
        <v>0</v>
      </c>
      <c r="AO9" s="41">
        <f t="shared" si="9"/>
        <v>0</v>
      </c>
      <c r="AP9" s="41">
        <f t="shared" si="9"/>
        <v>0</v>
      </c>
      <c r="AQ9" s="41">
        <f t="shared" si="9"/>
        <v>0</v>
      </c>
      <c r="AR9" s="41">
        <f t="shared" si="9"/>
        <v>0</v>
      </c>
      <c r="AS9" s="41">
        <f t="shared" si="9"/>
        <v>0</v>
      </c>
      <c r="AT9" s="41">
        <f t="shared" si="9"/>
        <v>0</v>
      </c>
      <c r="AU9" s="41">
        <f t="shared" si="9"/>
        <v>0</v>
      </c>
      <c r="AV9" s="41">
        <f t="shared" si="9"/>
        <v>0</v>
      </c>
      <c r="AW9" s="41">
        <f t="shared" si="9"/>
        <v>0</v>
      </c>
      <c r="AX9" s="41">
        <f t="shared" si="9"/>
        <v>0</v>
      </c>
      <c r="AY9" s="41">
        <f t="shared" si="9"/>
        <v>0</v>
      </c>
      <c r="AZ9" s="41">
        <f t="shared" si="10"/>
        <v>0</v>
      </c>
      <c r="BA9" s="41">
        <f t="shared" si="10"/>
        <v>0</v>
      </c>
      <c r="BB9" s="41">
        <f t="shared" si="10"/>
        <v>0</v>
      </c>
      <c r="BC9" s="41">
        <f t="shared" si="10"/>
        <v>0</v>
      </c>
      <c r="BD9" s="41">
        <f t="shared" si="10"/>
        <v>0</v>
      </c>
      <c r="BE9" s="41">
        <f t="shared" si="10"/>
        <v>0</v>
      </c>
      <c r="BF9" s="41">
        <f t="shared" si="10"/>
        <v>0</v>
      </c>
      <c r="BG9" s="41">
        <f t="shared" si="10"/>
        <v>0</v>
      </c>
      <c r="BH9" s="41">
        <f t="shared" si="10"/>
        <v>0</v>
      </c>
      <c r="BI9" s="41">
        <f t="shared" si="10"/>
        <v>0</v>
      </c>
      <c r="BJ9" s="41">
        <f t="shared" si="10"/>
        <v>0</v>
      </c>
      <c r="BK9" s="41">
        <f t="shared" si="10"/>
        <v>0</v>
      </c>
      <c r="BL9" s="41">
        <f t="shared" si="10"/>
        <v>0</v>
      </c>
      <c r="BM9" s="41">
        <f t="shared" si="10"/>
        <v>0</v>
      </c>
      <c r="BN9" s="41">
        <f t="shared" si="10"/>
        <v>0</v>
      </c>
      <c r="BO9" s="41">
        <f t="shared" si="10"/>
        <v>0</v>
      </c>
      <c r="BP9" s="41">
        <f t="shared" si="11"/>
        <v>0</v>
      </c>
      <c r="BQ9" s="41">
        <f t="shared" si="11"/>
        <v>0</v>
      </c>
      <c r="BR9" s="41">
        <f t="shared" si="11"/>
        <v>0</v>
      </c>
      <c r="BS9" s="41">
        <f t="shared" si="11"/>
        <v>0</v>
      </c>
      <c r="BT9" s="41">
        <f t="shared" si="11"/>
        <v>0</v>
      </c>
      <c r="BU9" s="41">
        <f t="shared" si="11"/>
        <v>0</v>
      </c>
      <c r="BV9" s="41">
        <f t="shared" si="11"/>
        <v>0</v>
      </c>
      <c r="BW9" s="41">
        <f t="shared" si="11"/>
        <v>0</v>
      </c>
      <c r="BX9" s="41">
        <f t="shared" si="11"/>
        <v>0</v>
      </c>
      <c r="BY9" s="41">
        <f t="shared" si="11"/>
        <v>0</v>
      </c>
      <c r="BZ9" s="41">
        <f t="shared" si="11"/>
        <v>0</v>
      </c>
      <c r="CA9" s="41">
        <f t="shared" si="11"/>
        <v>0</v>
      </c>
      <c r="CB9" s="41">
        <f t="shared" si="11"/>
        <v>0</v>
      </c>
      <c r="CC9" s="41">
        <f t="shared" si="11"/>
        <v>0</v>
      </c>
      <c r="CD9" s="41">
        <f t="shared" si="11"/>
        <v>0</v>
      </c>
      <c r="CE9" s="41">
        <f t="shared" si="11"/>
        <v>0</v>
      </c>
      <c r="CF9" s="41">
        <f t="shared" si="12"/>
        <v>0</v>
      </c>
      <c r="CG9" s="41">
        <f t="shared" si="12"/>
        <v>0</v>
      </c>
      <c r="CH9" s="41">
        <f t="shared" si="12"/>
        <v>0</v>
      </c>
      <c r="CI9" s="41">
        <f t="shared" si="12"/>
        <v>0</v>
      </c>
      <c r="CJ9" s="41">
        <f t="shared" si="12"/>
        <v>0</v>
      </c>
      <c r="CK9" s="41">
        <f t="shared" si="12"/>
        <v>0</v>
      </c>
      <c r="CL9" s="41">
        <f t="shared" si="12"/>
        <v>0</v>
      </c>
      <c r="CM9" s="41">
        <f t="shared" si="12"/>
        <v>0</v>
      </c>
      <c r="CN9" s="41">
        <f t="shared" si="12"/>
        <v>0</v>
      </c>
      <c r="CO9" s="41">
        <f t="shared" si="12"/>
        <v>0</v>
      </c>
      <c r="CP9" s="41">
        <f t="shared" si="12"/>
        <v>0</v>
      </c>
      <c r="CQ9" s="41">
        <f t="shared" si="12"/>
        <v>0</v>
      </c>
      <c r="CR9" s="41">
        <f t="shared" si="12"/>
        <v>0</v>
      </c>
      <c r="CS9" s="41">
        <f t="shared" si="12"/>
        <v>0</v>
      </c>
      <c r="CT9" s="41">
        <f t="shared" si="12"/>
        <v>0</v>
      </c>
      <c r="CU9" s="41">
        <f t="shared" si="12"/>
        <v>0</v>
      </c>
      <c r="CV9" s="41">
        <f t="shared" si="13"/>
        <v>0</v>
      </c>
      <c r="CW9" s="41">
        <f t="shared" si="13"/>
        <v>0</v>
      </c>
      <c r="CX9" s="41">
        <f t="shared" si="13"/>
        <v>0</v>
      </c>
      <c r="CY9" s="41">
        <f t="shared" si="13"/>
        <v>0</v>
      </c>
      <c r="CZ9" s="41">
        <f t="shared" si="13"/>
        <v>0</v>
      </c>
      <c r="DA9" s="41">
        <f t="shared" si="13"/>
        <v>0</v>
      </c>
      <c r="DB9" s="41">
        <f t="shared" si="13"/>
        <v>0</v>
      </c>
      <c r="DC9" s="41">
        <f t="shared" si="13"/>
        <v>0</v>
      </c>
      <c r="DD9" s="41">
        <f t="shared" si="13"/>
        <v>0</v>
      </c>
      <c r="DE9" s="41">
        <f t="shared" si="13"/>
        <v>0</v>
      </c>
      <c r="DF9" s="41">
        <f t="shared" si="13"/>
        <v>0</v>
      </c>
      <c r="DG9" s="41">
        <f t="shared" si="13"/>
        <v>0</v>
      </c>
      <c r="DH9" s="41">
        <f t="shared" si="13"/>
        <v>0</v>
      </c>
      <c r="DI9" s="41">
        <f t="shared" si="13"/>
        <v>0</v>
      </c>
      <c r="DJ9" s="41">
        <f t="shared" si="13"/>
        <v>0</v>
      </c>
      <c r="DK9" s="41">
        <f t="shared" si="13"/>
        <v>0</v>
      </c>
      <c r="DL9" s="41">
        <f t="shared" si="14"/>
        <v>0</v>
      </c>
      <c r="DM9" s="41">
        <f t="shared" si="14"/>
        <v>0</v>
      </c>
      <c r="DN9" s="41">
        <f t="shared" si="14"/>
        <v>0</v>
      </c>
      <c r="DO9" s="41">
        <f t="shared" si="14"/>
        <v>0</v>
      </c>
      <c r="DP9" s="41">
        <f t="shared" si="14"/>
        <v>0</v>
      </c>
      <c r="DQ9" s="41">
        <f t="shared" si="14"/>
        <v>0</v>
      </c>
      <c r="DR9" s="41">
        <f t="shared" si="14"/>
        <v>0</v>
      </c>
      <c r="DS9" s="41">
        <f t="shared" si="14"/>
        <v>0</v>
      </c>
      <c r="DT9" s="41">
        <f t="shared" si="14"/>
        <v>0</v>
      </c>
      <c r="DU9" s="41">
        <f t="shared" si="14"/>
        <v>0</v>
      </c>
      <c r="DV9" s="41">
        <f t="shared" si="14"/>
        <v>0</v>
      </c>
      <c r="DW9" s="41">
        <f t="shared" si="14"/>
        <v>0</v>
      </c>
      <c r="DX9" s="41">
        <f t="shared" si="14"/>
        <v>0</v>
      </c>
      <c r="DY9" s="41">
        <f t="shared" si="14"/>
        <v>0</v>
      </c>
      <c r="DZ9" s="41">
        <f t="shared" si="14"/>
        <v>0</v>
      </c>
      <c r="EA9" s="41">
        <f t="shared" si="14"/>
        <v>0</v>
      </c>
      <c r="EB9" s="41">
        <f t="shared" si="15"/>
        <v>0</v>
      </c>
      <c r="EC9" s="41">
        <f t="shared" si="15"/>
        <v>0</v>
      </c>
      <c r="ED9" s="41">
        <f t="shared" si="15"/>
        <v>0</v>
      </c>
      <c r="EE9" s="41">
        <f t="shared" si="15"/>
        <v>0</v>
      </c>
      <c r="EF9" s="41">
        <f t="shared" si="15"/>
        <v>0</v>
      </c>
      <c r="EG9" s="41">
        <f t="shared" si="15"/>
        <v>0</v>
      </c>
      <c r="EH9" s="41">
        <f t="shared" si="15"/>
        <v>0</v>
      </c>
      <c r="EI9" s="41">
        <f t="shared" si="15"/>
        <v>0</v>
      </c>
      <c r="EJ9" s="41">
        <f t="shared" si="15"/>
        <v>0</v>
      </c>
      <c r="EK9" s="41">
        <f t="shared" si="15"/>
        <v>0</v>
      </c>
      <c r="EL9" s="41">
        <f t="shared" si="15"/>
        <v>0</v>
      </c>
      <c r="EM9" s="41">
        <f t="shared" si="15"/>
        <v>0</v>
      </c>
      <c r="EN9" s="41">
        <f t="shared" si="15"/>
        <v>0</v>
      </c>
      <c r="EO9" s="41">
        <f t="shared" si="15"/>
        <v>0</v>
      </c>
      <c r="EP9" s="41">
        <f t="shared" si="15"/>
        <v>0</v>
      </c>
      <c r="EQ9" s="41">
        <f t="shared" si="15"/>
        <v>0</v>
      </c>
      <c r="ER9" s="41">
        <f t="shared" si="16"/>
        <v>0</v>
      </c>
      <c r="ES9" s="41">
        <f t="shared" si="16"/>
        <v>0</v>
      </c>
      <c r="ET9" s="41">
        <f t="shared" si="16"/>
        <v>0</v>
      </c>
      <c r="EU9" s="41">
        <f t="shared" si="16"/>
        <v>0</v>
      </c>
      <c r="EV9" s="41">
        <f t="shared" si="16"/>
        <v>0</v>
      </c>
      <c r="EW9" s="41">
        <f t="shared" si="16"/>
        <v>0</v>
      </c>
      <c r="EX9" s="41">
        <f t="shared" si="16"/>
        <v>0</v>
      </c>
      <c r="EY9" s="41">
        <f t="shared" si="16"/>
        <v>0</v>
      </c>
      <c r="EZ9" s="41">
        <f t="shared" si="16"/>
        <v>0</v>
      </c>
      <c r="FA9" s="41">
        <f t="shared" si="16"/>
        <v>0</v>
      </c>
      <c r="FB9" s="41">
        <f t="shared" si="16"/>
        <v>0</v>
      </c>
      <c r="FC9" s="41">
        <f t="shared" si="16"/>
        <v>0</v>
      </c>
      <c r="FD9" s="41">
        <f t="shared" si="16"/>
        <v>0</v>
      </c>
      <c r="FE9" s="41">
        <f t="shared" si="16"/>
        <v>0</v>
      </c>
      <c r="FF9" s="41">
        <f t="shared" si="16"/>
        <v>0</v>
      </c>
      <c r="FG9" s="41">
        <f t="shared" si="16"/>
        <v>0</v>
      </c>
      <c r="FH9" s="41">
        <f t="shared" si="17"/>
        <v>0</v>
      </c>
      <c r="FI9" s="41">
        <f t="shared" si="17"/>
        <v>0</v>
      </c>
      <c r="FJ9" s="41">
        <f t="shared" si="17"/>
        <v>0</v>
      </c>
      <c r="FK9" s="41">
        <f t="shared" si="17"/>
        <v>0</v>
      </c>
      <c r="FL9" s="41">
        <f t="shared" si="17"/>
        <v>0</v>
      </c>
      <c r="FM9" s="41">
        <f t="shared" si="17"/>
        <v>0</v>
      </c>
      <c r="FN9" s="41">
        <f t="shared" si="17"/>
        <v>0</v>
      </c>
      <c r="FO9" s="41">
        <f t="shared" si="17"/>
        <v>0</v>
      </c>
      <c r="FP9" s="41">
        <f t="shared" si="17"/>
        <v>0</v>
      </c>
      <c r="FQ9" s="41">
        <f t="shared" si="17"/>
        <v>0</v>
      </c>
      <c r="FR9" s="41">
        <f t="shared" si="17"/>
        <v>0</v>
      </c>
      <c r="FS9" s="41">
        <f t="shared" si="17"/>
        <v>0</v>
      </c>
      <c r="FT9" s="41">
        <f t="shared" si="17"/>
        <v>0</v>
      </c>
      <c r="FU9" s="41">
        <f t="shared" si="17"/>
        <v>0</v>
      </c>
      <c r="FV9" s="41">
        <f t="shared" si="17"/>
        <v>0</v>
      </c>
      <c r="FW9" s="41">
        <f t="shared" si="17"/>
        <v>0</v>
      </c>
      <c r="FX9" s="41">
        <f t="shared" si="18"/>
        <v>0</v>
      </c>
      <c r="FY9" s="41">
        <f t="shared" si="18"/>
        <v>0</v>
      </c>
      <c r="FZ9" s="41">
        <f t="shared" si="18"/>
        <v>0</v>
      </c>
      <c r="GA9" s="41">
        <f t="shared" si="18"/>
        <v>0</v>
      </c>
      <c r="GB9" s="41">
        <f t="shared" si="18"/>
        <v>0</v>
      </c>
      <c r="GC9" s="41">
        <f t="shared" si="18"/>
        <v>0</v>
      </c>
      <c r="GD9" s="41">
        <f t="shared" si="18"/>
        <v>0</v>
      </c>
      <c r="GE9" s="41">
        <f t="shared" si="18"/>
        <v>0</v>
      </c>
      <c r="GF9" s="41">
        <f t="shared" si="18"/>
        <v>0</v>
      </c>
      <c r="GG9" s="41">
        <f t="shared" si="18"/>
        <v>0</v>
      </c>
      <c r="GH9" s="41">
        <f t="shared" si="18"/>
        <v>0</v>
      </c>
      <c r="GI9" s="41">
        <f t="shared" si="18"/>
        <v>0</v>
      </c>
      <c r="GJ9" s="41">
        <f t="shared" si="18"/>
        <v>0</v>
      </c>
      <c r="GK9" s="41">
        <f t="shared" si="18"/>
        <v>0</v>
      </c>
      <c r="GL9" s="41">
        <f t="shared" si="18"/>
        <v>0</v>
      </c>
      <c r="GM9" s="41">
        <f t="shared" si="18"/>
        <v>0</v>
      </c>
      <c r="GN9" s="41">
        <f t="shared" si="19"/>
        <v>0</v>
      </c>
      <c r="GO9" s="41">
        <f t="shared" si="19"/>
        <v>0</v>
      </c>
      <c r="GP9" s="41">
        <f t="shared" si="19"/>
        <v>0</v>
      </c>
      <c r="GQ9" s="41">
        <f t="shared" si="19"/>
        <v>0</v>
      </c>
      <c r="GR9" s="41">
        <f t="shared" si="19"/>
        <v>0</v>
      </c>
      <c r="GS9" s="41">
        <f t="shared" si="19"/>
        <v>0</v>
      </c>
      <c r="GT9" s="41">
        <f t="shared" si="19"/>
        <v>0</v>
      </c>
      <c r="GU9" s="41">
        <f t="shared" si="19"/>
        <v>0</v>
      </c>
      <c r="GV9" s="41">
        <f t="shared" si="19"/>
        <v>0</v>
      </c>
      <c r="GW9" s="41">
        <f t="shared" si="19"/>
        <v>0</v>
      </c>
      <c r="GX9" s="41">
        <f t="shared" si="19"/>
        <v>0</v>
      </c>
      <c r="GY9" s="41">
        <f t="shared" si="19"/>
        <v>0</v>
      </c>
      <c r="GZ9" s="41">
        <f t="shared" si="19"/>
        <v>0</v>
      </c>
      <c r="HA9" s="41">
        <f t="shared" si="19"/>
        <v>0</v>
      </c>
      <c r="HB9" s="41">
        <f t="shared" si="19"/>
        <v>0</v>
      </c>
      <c r="HC9" s="41">
        <f t="shared" si="19"/>
        <v>0</v>
      </c>
      <c r="HD9" s="41">
        <f t="shared" si="20"/>
        <v>0</v>
      </c>
      <c r="HE9" s="41">
        <f t="shared" si="20"/>
        <v>0</v>
      </c>
      <c r="HF9" s="41">
        <f t="shared" si="20"/>
        <v>0</v>
      </c>
      <c r="HG9" s="41">
        <f t="shared" si="20"/>
        <v>0</v>
      </c>
      <c r="HH9" s="41">
        <f t="shared" si="20"/>
        <v>0</v>
      </c>
      <c r="HI9" s="41">
        <f t="shared" si="20"/>
        <v>0</v>
      </c>
      <c r="HJ9" s="41">
        <f t="shared" si="20"/>
        <v>0</v>
      </c>
    </row>
    <row r="10" spans="1:218" ht="14.4" x14ac:dyDescent="0.3">
      <c r="A10" s="42">
        <v>7</v>
      </c>
      <c r="B10" s="43" t="e">
        <f>'CMM4 - AUX CALC'!$H$67</f>
        <v>#NAME?</v>
      </c>
      <c r="C10" s="41"/>
      <c r="D10" s="41"/>
      <c r="E10" s="41"/>
      <c r="F10" s="41"/>
      <c r="G10" s="41"/>
      <c r="H10" s="41"/>
      <c r="I10" s="41" t="e">
        <f>$B10/(_xlfn.SINGLE(PrazoConcessao)*12-I$3+1)</f>
        <v>#NAME?</v>
      </c>
      <c r="J10" s="41" t="e">
        <f t="shared" si="7"/>
        <v>#NAME?</v>
      </c>
      <c r="K10" s="41" t="e">
        <f t="shared" si="7"/>
        <v>#NAME?</v>
      </c>
      <c r="L10" s="41" t="e">
        <f t="shared" si="7"/>
        <v>#NAME?</v>
      </c>
      <c r="M10" s="41" t="e">
        <f t="shared" si="7"/>
        <v>#NAME?</v>
      </c>
      <c r="N10" s="41" t="e">
        <f t="shared" si="7"/>
        <v>#NAME?</v>
      </c>
      <c r="O10" s="41" t="e">
        <f t="shared" si="7"/>
        <v>#NAME?</v>
      </c>
      <c r="P10" s="41" t="e">
        <f t="shared" si="7"/>
        <v>#NAME?</v>
      </c>
      <c r="Q10" s="41" t="e">
        <f t="shared" si="7"/>
        <v>#NAME?</v>
      </c>
      <c r="R10" s="41" t="e">
        <f t="shared" si="7"/>
        <v>#NAME?</v>
      </c>
      <c r="S10" s="41" t="e">
        <f t="shared" si="7"/>
        <v>#NAME?</v>
      </c>
      <c r="T10" s="41" t="e">
        <f t="shared" si="8"/>
        <v>#NAME?</v>
      </c>
      <c r="U10" s="41" t="e">
        <f t="shared" si="8"/>
        <v>#NAME?</v>
      </c>
      <c r="V10" s="41" t="e">
        <f t="shared" si="8"/>
        <v>#NAME?</v>
      </c>
      <c r="W10" s="41" t="e">
        <f t="shared" si="8"/>
        <v>#NAME?</v>
      </c>
      <c r="X10" s="41" t="e">
        <f t="shared" si="8"/>
        <v>#NAME?</v>
      </c>
      <c r="Y10" s="41" t="e">
        <f t="shared" si="8"/>
        <v>#NAME?</v>
      </c>
      <c r="Z10" s="41" t="e">
        <f t="shared" si="8"/>
        <v>#NAME?</v>
      </c>
      <c r="AA10" s="41" t="e">
        <f t="shared" si="8"/>
        <v>#NAME?</v>
      </c>
      <c r="AB10" s="41" t="e">
        <f t="shared" si="8"/>
        <v>#NAME?</v>
      </c>
      <c r="AC10" s="41" t="e">
        <f t="shared" si="8"/>
        <v>#NAME?</v>
      </c>
      <c r="AD10" s="41" t="e">
        <f t="shared" si="8"/>
        <v>#NAME?</v>
      </c>
      <c r="AE10" s="41" t="e">
        <f t="shared" si="8"/>
        <v>#NAME?</v>
      </c>
      <c r="AF10" s="41" t="e">
        <f t="shared" si="8"/>
        <v>#NAME?</v>
      </c>
      <c r="AG10" s="41" t="e">
        <f t="shared" si="8"/>
        <v>#NAME?</v>
      </c>
      <c r="AH10" s="41" t="e">
        <f t="shared" si="8"/>
        <v>#NAME?</v>
      </c>
      <c r="AI10" s="41" t="e">
        <f t="shared" si="8"/>
        <v>#NAME?</v>
      </c>
      <c r="AJ10" s="41" t="e">
        <f t="shared" si="9"/>
        <v>#NAME?</v>
      </c>
      <c r="AK10" s="41" t="e">
        <f t="shared" si="9"/>
        <v>#NAME?</v>
      </c>
      <c r="AL10" s="41" t="e">
        <f t="shared" si="9"/>
        <v>#NAME?</v>
      </c>
      <c r="AM10" s="41" t="e">
        <f t="shared" si="9"/>
        <v>#NAME?</v>
      </c>
      <c r="AN10" s="41" t="e">
        <f t="shared" si="9"/>
        <v>#NAME?</v>
      </c>
      <c r="AO10" s="41" t="e">
        <f t="shared" si="9"/>
        <v>#NAME?</v>
      </c>
      <c r="AP10" s="41" t="e">
        <f t="shared" si="9"/>
        <v>#NAME?</v>
      </c>
      <c r="AQ10" s="41" t="e">
        <f t="shared" si="9"/>
        <v>#NAME?</v>
      </c>
      <c r="AR10" s="41" t="e">
        <f t="shared" si="9"/>
        <v>#NAME?</v>
      </c>
      <c r="AS10" s="41" t="e">
        <f t="shared" si="9"/>
        <v>#NAME?</v>
      </c>
      <c r="AT10" s="41" t="e">
        <f t="shared" si="9"/>
        <v>#NAME?</v>
      </c>
      <c r="AU10" s="41" t="e">
        <f t="shared" si="9"/>
        <v>#NAME?</v>
      </c>
      <c r="AV10" s="41" t="e">
        <f t="shared" si="9"/>
        <v>#NAME?</v>
      </c>
      <c r="AW10" s="41" t="e">
        <f t="shared" si="9"/>
        <v>#NAME?</v>
      </c>
      <c r="AX10" s="41" t="e">
        <f t="shared" si="9"/>
        <v>#NAME?</v>
      </c>
      <c r="AY10" s="41" t="e">
        <f t="shared" si="9"/>
        <v>#NAME?</v>
      </c>
      <c r="AZ10" s="41" t="e">
        <f t="shared" si="10"/>
        <v>#NAME?</v>
      </c>
      <c r="BA10" s="41" t="e">
        <f t="shared" si="10"/>
        <v>#NAME?</v>
      </c>
      <c r="BB10" s="41" t="e">
        <f t="shared" si="10"/>
        <v>#NAME?</v>
      </c>
      <c r="BC10" s="41" t="e">
        <f t="shared" si="10"/>
        <v>#NAME?</v>
      </c>
      <c r="BD10" s="41" t="e">
        <f t="shared" si="10"/>
        <v>#NAME?</v>
      </c>
      <c r="BE10" s="41" t="e">
        <f t="shared" si="10"/>
        <v>#NAME?</v>
      </c>
      <c r="BF10" s="41" t="e">
        <f t="shared" si="10"/>
        <v>#NAME?</v>
      </c>
      <c r="BG10" s="41" t="e">
        <f t="shared" si="10"/>
        <v>#NAME?</v>
      </c>
      <c r="BH10" s="41" t="e">
        <f t="shared" si="10"/>
        <v>#NAME?</v>
      </c>
      <c r="BI10" s="41" t="e">
        <f t="shared" si="10"/>
        <v>#NAME?</v>
      </c>
      <c r="BJ10" s="41" t="e">
        <f t="shared" si="10"/>
        <v>#NAME?</v>
      </c>
      <c r="BK10" s="41" t="e">
        <f t="shared" si="10"/>
        <v>#NAME?</v>
      </c>
      <c r="BL10" s="41" t="e">
        <f t="shared" si="10"/>
        <v>#NAME?</v>
      </c>
      <c r="BM10" s="41" t="e">
        <f t="shared" si="10"/>
        <v>#NAME?</v>
      </c>
      <c r="BN10" s="41" t="e">
        <f t="shared" si="10"/>
        <v>#NAME?</v>
      </c>
      <c r="BO10" s="41" t="e">
        <f t="shared" si="10"/>
        <v>#NAME?</v>
      </c>
      <c r="BP10" s="41" t="e">
        <f t="shared" si="11"/>
        <v>#NAME?</v>
      </c>
      <c r="BQ10" s="41" t="e">
        <f t="shared" si="11"/>
        <v>#NAME?</v>
      </c>
      <c r="BR10" s="41" t="e">
        <f t="shared" si="11"/>
        <v>#NAME?</v>
      </c>
      <c r="BS10" s="41" t="e">
        <f t="shared" si="11"/>
        <v>#NAME?</v>
      </c>
      <c r="BT10" s="41" t="e">
        <f t="shared" si="11"/>
        <v>#NAME?</v>
      </c>
      <c r="BU10" s="41" t="e">
        <f t="shared" si="11"/>
        <v>#NAME?</v>
      </c>
      <c r="BV10" s="41" t="e">
        <f t="shared" si="11"/>
        <v>#NAME?</v>
      </c>
      <c r="BW10" s="41" t="e">
        <f t="shared" si="11"/>
        <v>#NAME?</v>
      </c>
      <c r="BX10" s="41" t="e">
        <f t="shared" si="11"/>
        <v>#NAME?</v>
      </c>
      <c r="BY10" s="41" t="e">
        <f t="shared" si="11"/>
        <v>#NAME?</v>
      </c>
      <c r="BZ10" s="41" t="e">
        <f t="shared" si="11"/>
        <v>#NAME?</v>
      </c>
      <c r="CA10" s="41" t="e">
        <f t="shared" si="11"/>
        <v>#NAME?</v>
      </c>
      <c r="CB10" s="41" t="e">
        <f t="shared" si="11"/>
        <v>#NAME?</v>
      </c>
      <c r="CC10" s="41" t="e">
        <f t="shared" si="11"/>
        <v>#NAME?</v>
      </c>
      <c r="CD10" s="41" t="e">
        <f t="shared" si="11"/>
        <v>#NAME?</v>
      </c>
      <c r="CE10" s="41" t="e">
        <f t="shared" si="11"/>
        <v>#NAME?</v>
      </c>
      <c r="CF10" s="41" t="e">
        <f t="shared" si="12"/>
        <v>#NAME?</v>
      </c>
      <c r="CG10" s="41" t="e">
        <f t="shared" si="12"/>
        <v>#NAME?</v>
      </c>
      <c r="CH10" s="41" t="e">
        <f t="shared" si="12"/>
        <v>#NAME?</v>
      </c>
      <c r="CI10" s="41" t="e">
        <f t="shared" si="12"/>
        <v>#NAME?</v>
      </c>
      <c r="CJ10" s="41" t="e">
        <f t="shared" si="12"/>
        <v>#NAME?</v>
      </c>
      <c r="CK10" s="41" t="e">
        <f t="shared" si="12"/>
        <v>#NAME?</v>
      </c>
      <c r="CL10" s="41" t="e">
        <f t="shared" si="12"/>
        <v>#NAME?</v>
      </c>
      <c r="CM10" s="41" t="e">
        <f t="shared" si="12"/>
        <v>#NAME?</v>
      </c>
      <c r="CN10" s="41" t="e">
        <f t="shared" si="12"/>
        <v>#NAME?</v>
      </c>
      <c r="CO10" s="41" t="e">
        <f t="shared" si="12"/>
        <v>#NAME?</v>
      </c>
      <c r="CP10" s="41" t="e">
        <f t="shared" si="12"/>
        <v>#NAME?</v>
      </c>
      <c r="CQ10" s="41" t="e">
        <f t="shared" si="12"/>
        <v>#NAME?</v>
      </c>
      <c r="CR10" s="41" t="e">
        <f t="shared" si="12"/>
        <v>#NAME?</v>
      </c>
      <c r="CS10" s="41" t="e">
        <f t="shared" si="12"/>
        <v>#NAME?</v>
      </c>
      <c r="CT10" s="41" t="e">
        <f t="shared" si="12"/>
        <v>#NAME?</v>
      </c>
      <c r="CU10" s="41" t="e">
        <f t="shared" si="12"/>
        <v>#NAME?</v>
      </c>
      <c r="CV10" s="41" t="e">
        <f t="shared" si="13"/>
        <v>#NAME?</v>
      </c>
      <c r="CW10" s="41" t="e">
        <f t="shared" si="13"/>
        <v>#NAME?</v>
      </c>
      <c r="CX10" s="41" t="e">
        <f t="shared" si="13"/>
        <v>#NAME?</v>
      </c>
      <c r="CY10" s="41" t="e">
        <f t="shared" si="13"/>
        <v>#NAME?</v>
      </c>
      <c r="CZ10" s="41" t="e">
        <f t="shared" si="13"/>
        <v>#NAME?</v>
      </c>
      <c r="DA10" s="41" t="e">
        <f t="shared" si="13"/>
        <v>#NAME?</v>
      </c>
      <c r="DB10" s="41" t="e">
        <f t="shared" si="13"/>
        <v>#NAME?</v>
      </c>
      <c r="DC10" s="41" t="e">
        <f t="shared" si="13"/>
        <v>#NAME?</v>
      </c>
      <c r="DD10" s="41" t="e">
        <f t="shared" si="13"/>
        <v>#NAME?</v>
      </c>
      <c r="DE10" s="41" t="e">
        <f t="shared" si="13"/>
        <v>#NAME?</v>
      </c>
      <c r="DF10" s="41" t="e">
        <f t="shared" si="13"/>
        <v>#NAME?</v>
      </c>
      <c r="DG10" s="41" t="e">
        <f t="shared" si="13"/>
        <v>#NAME?</v>
      </c>
      <c r="DH10" s="41" t="e">
        <f t="shared" si="13"/>
        <v>#NAME?</v>
      </c>
      <c r="DI10" s="41" t="e">
        <f t="shared" si="13"/>
        <v>#NAME?</v>
      </c>
      <c r="DJ10" s="41" t="e">
        <f t="shared" si="13"/>
        <v>#NAME?</v>
      </c>
      <c r="DK10" s="41" t="e">
        <f t="shared" si="13"/>
        <v>#NAME?</v>
      </c>
      <c r="DL10" s="41" t="e">
        <f t="shared" si="14"/>
        <v>#NAME?</v>
      </c>
      <c r="DM10" s="41" t="e">
        <f t="shared" si="14"/>
        <v>#NAME?</v>
      </c>
      <c r="DN10" s="41" t="e">
        <f t="shared" si="14"/>
        <v>#NAME?</v>
      </c>
      <c r="DO10" s="41" t="e">
        <f t="shared" si="14"/>
        <v>#NAME?</v>
      </c>
      <c r="DP10" s="41" t="e">
        <f t="shared" si="14"/>
        <v>#NAME?</v>
      </c>
      <c r="DQ10" s="41" t="e">
        <f t="shared" si="14"/>
        <v>#NAME?</v>
      </c>
      <c r="DR10" s="41" t="e">
        <f t="shared" si="14"/>
        <v>#NAME?</v>
      </c>
      <c r="DS10" s="41" t="e">
        <f t="shared" si="14"/>
        <v>#NAME?</v>
      </c>
      <c r="DT10" s="41" t="e">
        <f t="shared" si="14"/>
        <v>#NAME?</v>
      </c>
      <c r="DU10" s="41" t="e">
        <f t="shared" si="14"/>
        <v>#NAME?</v>
      </c>
      <c r="DV10" s="41" t="e">
        <f t="shared" si="14"/>
        <v>#NAME?</v>
      </c>
      <c r="DW10" s="41" t="e">
        <f t="shared" si="14"/>
        <v>#NAME?</v>
      </c>
      <c r="DX10" s="41" t="e">
        <f t="shared" si="14"/>
        <v>#NAME?</v>
      </c>
      <c r="DY10" s="41" t="e">
        <f t="shared" si="14"/>
        <v>#NAME?</v>
      </c>
      <c r="DZ10" s="41" t="e">
        <f t="shared" si="14"/>
        <v>#NAME?</v>
      </c>
      <c r="EA10" s="41" t="e">
        <f t="shared" si="14"/>
        <v>#NAME?</v>
      </c>
      <c r="EB10" s="41" t="e">
        <f t="shared" si="15"/>
        <v>#NAME?</v>
      </c>
      <c r="EC10" s="41" t="e">
        <f t="shared" si="15"/>
        <v>#NAME?</v>
      </c>
      <c r="ED10" s="41" t="e">
        <f t="shared" si="15"/>
        <v>#NAME?</v>
      </c>
      <c r="EE10" s="41" t="e">
        <f t="shared" si="15"/>
        <v>#NAME?</v>
      </c>
      <c r="EF10" s="41" t="e">
        <f t="shared" si="15"/>
        <v>#NAME?</v>
      </c>
      <c r="EG10" s="41" t="e">
        <f t="shared" si="15"/>
        <v>#NAME?</v>
      </c>
      <c r="EH10" s="41" t="e">
        <f t="shared" si="15"/>
        <v>#NAME?</v>
      </c>
      <c r="EI10" s="41" t="e">
        <f t="shared" si="15"/>
        <v>#NAME?</v>
      </c>
      <c r="EJ10" s="41" t="e">
        <f t="shared" si="15"/>
        <v>#NAME?</v>
      </c>
      <c r="EK10" s="41" t="e">
        <f t="shared" si="15"/>
        <v>#NAME?</v>
      </c>
      <c r="EL10" s="41" t="e">
        <f t="shared" si="15"/>
        <v>#NAME?</v>
      </c>
      <c r="EM10" s="41" t="e">
        <f t="shared" si="15"/>
        <v>#NAME?</v>
      </c>
      <c r="EN10" s="41" t="e">
        <f t="shared" si="15"/>
        <v>#NAME?</v>
      </c>
      <c r="EO10" s="41" t="e">
        <f t="shared" si="15"/>
        <v>#NAME?</v>
      </c>
      <c r="EP10" s="41" t="e">
        <f t="shared" si="15"/>
        <v>#NAME?</v>
      </c>
      <c r="EQ10" s="41" t="e">
        <f t="shared" si="15"/>
        <v>#NAME?</v>
      </c>
      <c r="ER10" s="41" t="e">
        <f t="shared" si="16"/>
        <v>#NAME?</v>
      </c>
      <c r="ES10" s="41" t="e">
        <f t="shared" si="16"/>
        <v>#NAME?</v>
      </c>
      <c r="ET10" s="41" t="e">
        <f t="shared" si="16"/>
        <v>#NAME?</v>
      </c>
      <c r="EU10" s="41" t="e">
        <f t="shared" si="16"/>
        <v>#NAME?</v>
      </c>
      <c r="EV10" s="41" t="e">
        <f t="shared" si="16"/>
        <v>#NAME?</v>
      </c>
      <c r="EW10" s="41" t="e">
        <f t="shared" si="16"/>
        <v>#NAME?</v>
      </c>
      <c r="EX10" s="41" t="e">
        <f t="shared" si="16"/>
        <v>#NAME?</v>
      </c>
      <c r="EY10" s="41" t="e">
        <f t="shared" si="16"/>
        <v>#NAME?</v>
      </c>
      <c r="EZ10" s="41" t="e">
        <f t="shared" si="16"/>
        <v>#NAME?</v>
      </c>
      <c r="FA10" s="41" t="e">
        <f t="shared" si="16"/>
        <v>#NAME?</v>
      </c>
      <c r="FB10" s="41" t="e">
        <f t="shared" si="16"/>
        <v>#NAME?</v>
      </c>
      <c r="FC10" s="41" t="e">
        <f t="shared" si="16"/>
        <v>#NAME?</v>
      </c>
      <c r="FD10" s="41" t="e">
        <f t="shared" si="16"/>
        <v>#NAME?</v>
      </c>
      <c r="FE10" s="41" t="e">
        <f t="shared" si="16"/>
        <v>#NAME?</v>
      </c>
      <c r="FF10" s="41" t="e">
        <f t="shared" si="16"/>
        <v>#NAME?</v>
      </c>
      <c r="FG10" s="41" t="e">
        <f t="shared" si="16"/>
        <v>#NAME?</v>
      </c>
      <c r="FH10" s="41" t="e">
        <f t="shared" si="17"/>
        <v>#NAME?</v>
      </c>
      <c r="FI10" s="41" t="e">
        <f t="shared" si="17"/>
        <v>#NAME?</v>
      </c>
      <c r="FJ10" s="41" t="e">
        <f t="shared" si="17"/>
        <v>#NAME?</v>
      </c>
      <c r="FK10" s="41" t="e">
        <f t="shared" si="17"/>
        <v>#NAME?</v>
      </c>
      <c r="FL10" s="41" t="e">
        <f t="shared" si="17"/>
        <v>#NAME?</v>
      </c>
      <c r="FM10" s="41" t="e">
        <f t="shared" si="17"/>
        <v>#NAME?</v>
      </c>
      <c r="FN10" s="41" t="e">
        <f t="shared" si="17"/>
        <v>#NAME?</v>
      </c>
      <c r="FO10" s="41" t="e">
        <f t="shared" si="17"/>
        <v>#NAME?</v>
      </c>
      <c r="FP10" s="41" t="e">
        <f t="shared" si="17"/>
        <v>#NAME?</v>
      </c>
      <c r="FQ10" s="41" t="e">
        <f t="shared" si="17"/>
        <v>#NAME?</v>
      </c>
      <c r="FR10" s="41" t="e">
        <f t="shared" si="17"/>
        <v>#NAME?</v>
      </c>
      <c r="FS10" s="41" t="e">
        <f t="shared" si="17"/>
        <v>#NAME?</v>
      </c>
      <c r="FT10" s="41" t="e">
        <f t="shared" si="17"/>
        <v>#NAME?</v>
      </c>
      <c r="FU10" s="41" t="e">
        <f t="shared" si="17"/>
        <v>#NAME?</v>
      </c>
      <c r="FV10" s="41" t="e">
        <f t="shared" si="17"/>
        <v>#NAME?</v>
      </c>
      <c r="FW10" s="41" t="e">
        <f t="shared" si="17"/>
        <v>#NAME?</v>
      </c>
      <c r="FX10" s="41" t="e">
        <f t="shared" si="18"/>
        <v>#NAME?</v>
      </c>
      <c r="FY10" s="41" t="e">
        <f t="shared" si="18"/>
        <v>#NAME?</v>
      </c>
      <c r="FZ10" s="41" t="e">
        <f t="shared" si="18"/>
        <v>#NAME?</v>
      </c>
      <c r="GA10" s="41" t="e">
        <f t="shared" si="18"/>
        <v>#NAME?</v>
      </c>
      <c r="GB10" s="41" t="e">
        <f t="shared" si="18"/>
        <v>#NAME?</v>
      </c>
      <c r="GC10" s="41" t="e">
        <f t="shared" si="18"/>
        <v>#NAME?</v>
      </c>
      <c r="GD10" s="41" t="e">
        <f t="shared" si="18"/>
        <v>#NAME?</v>
      </c>
      <c r="GE10" s="41" t="e">
        <f t="shared" si="18"/>
        <v>#NAME?</v>
      </c>
      <c r="GF10" s="41" t="e">
        <f t="shared" si="18"/>
        <v>#NAME?</v>
      </c>
      <c r="GG10" s="41" t="e">
        <f t="shared" si="18"/>
        <v>#NAME?</v>
      </c>
      <c r="GH10" s="41" t="e">
        <f t="shared" si="18"/>
        <v>#NAME?</v>
      </c>
      <c r="GI10" s="41" t="e">
        <f t="shared" si="18"/>
        <v>#NAME?</v>
      </c>
      <c r="GJ10" s="41" t="e">
        <f t="shared" si="18"/>
        <v>#NAME?</v>
      </c>
      <c r="GK10" s="41" t="e">
        <f t="shared" si="18"/>
        <v>#NAME?</v>
      </c>
      <c r="GL10" s="41" t="e">
        <f t="shared" si="18"/>
        <v>#NAME?</v>
      </c>
      <c r="GM10" s="41" t="e">
        <f t="shared" si="18"/>
        <v>#NAME?</v>
      </c>
      <c r="GN10" s="41" t="e">
        <f t="shared" si="19"/>
        <v>#NAME?</v>
      </c>
      <c r="GO10" s="41" t="e">
        <f t="shared" si="19"/>
        <v>#NAME?</v>
      </c>
      <c r="GP10" s="41" t="e">
        <f t="shared" si="19"/>
        <v>#NAME?</v>
      </c>
      <c r="GQ10" s="41" t="e">
        <f t="shared" si="19"/>
        <v>#NAME?</v>
      </c>
      <c r="GR10" s="41" t="e">
        <f t="shared" si="19"/>
        <v>#NAME?</v>
      </c>
      <c r="GS10" s="41" t="e">
        <f t="shared" si="19"/>
        <v>#NAME?</v>
      </c>
      <c r="GT10" s="41" t="e">
        <f t="shared" si="19"/>
        <v>#NAME?</v>
      </c>
      <c r="GU10" s="41" t="e">
        <f t="shared" si="19"/>
        <v>#NAME?</v>
      </c>
      <c r="GV10" s="41" t="e">
        <f t="shared" si="19"/>
        <v>#NAME?</v>
      </c>
      <c r="GW10" s="41" t="e">
        <f t="shared" si="19"/>
        <v>#NAME?</v>
      </c>
      <c r="GX10" s="41" t="e">
        <f t="shared" si="19"/>
        <v>#NAME?</v>
      </c>
      <c r="GY10" s="41" t="e">
        <f t="shared" si="19"/>
        <v>#NAME?</v>
      </c>
      <c r="GZ10" s="41" t="e">
        <f t="shared" si="19"/>
        <v>#NAME?</v>
      </c>
      <c r="HA10" s="41" t="e">
        <f t="shared" si="19"/>
        <v>#NAME?</v>
      </c>
      <c r="HB10" s="41" t="e">
        <f t="shared" si="19"/>
        <v>#NAME?</v>
      </c>
      <c r="HC10" s="41" t="e">
        <f t="shared" si="19"/>
        <v>#NAME?</v>
      </c>
      <c r="HD10" s="41" t="e">
        <f t="shared" si="20"/>
        <v>#NAME?</v>
      </c>
      <c r="HE10" s="41" t="e">
        <f t="shared" si="20"/>
        <v>#NAME?</v>
      </c>
      <c r="HF10" s="41" t="e">
        <f t="shared" si="20"/>
        <v>#NAME?</v>
      </c>
      <c r="HG10" s="41" t="e">
        <f t="shared" si="20"/>
        <v>#NAME?</v>
      </c>
      <c r="HH10" s="41" t="e">
        <f t="shared" si="20"/>
        <v>#NAME?</v>
      </c>
      <c r="HI10" s="41" t="e">
        <f t="shared" si="20"/>
        <v>#NAME?</v>
      </c>
      <c r="HJ10" s="41" t="e">
        <f t="shared" si="20"/>
        <v>#NAME?</v>
      </c>
    </row>
    <row r="11" spans="1:218" ht="14.4" x14ac:dyDescent="0.3">
      <c r="A11" s="42">
        <v>8</v>
      </c>
      <c r="B11" s="43" t="e">
        <f>'CMM4 - AUX CALC'!$I$67</f>
        <v>#NAME?</v>
      </c>
      <c r="C11" s="41"/>
      <c r="D11" s="41"/>
      <c r="E11" s="41"/>
      <c r="F11" s="41"/>
      <c r="G11" s="41"/>
      <c r="H11" s="41"/>
      <c r="I11" s="41"/>
      <c r="J11" s="41" t="e">
        <f>$B11/(_xlfn.SINGLE(PrazoConcessao)*12-J$3+1)</f>
        <v>#NAME?</v>
      </c>
      <c r="K11" s="41" t="e">
        <f t="shared" si="7"/>
        <v>#NAME?</v>
      </c>
      <c r="L11" s="41" t="e">
        <f t="shared" si="7"/>
        <v>#NAME?</v>
      </c>
      <c r="M11" s="41" t="e">
        <f t="shared" si="7"/>
        <v>#NAME?</v>
      </c>
      <c r="N11" s="41" t="e">
        <f t="shared" si="7"/>
        <v>#NAME?</v>
      </c>
      <c r="O11" s="41" t="e">
        <f t="shared" si="7"/>
        <v>#NAME?</v>
      </c>
      <c r="P11" s="41" t="e">
        <f t="shared" si="7"/>
        <v>#NAME?</v>
      </c>
      <c r="Q11" s="41" t="e">
        <f t="shared" si="7"/>
        <v>#NAME?</v>
      </c>
      <c r="R11" s="41" t="e">
        <f t="shared" si="7"/>
        <v>#NAME?</v>
      </c>
      <c r="S11" s="41" t="e">
        <f t="shared" si="7"/>
        <v>#NAME?</v>
      </c>
      <c r="T11" s="41" t="e">
        <f t="shared" si="8"/>
        <v>#NAME?</v>
      </c>
      <c r="U11" s="41" t="e">
        <f t="shared" si="8"/>
        <v>#NAME?</v>
      </c>
      <c r="V11" s="41" t="e">
        <f t="shared" si="8"/>
        <v>#NAME?</v>
      </c>
      <c r="W11" s="41" t="e">
        <f t="shared" si="8"/>
        <v>#NAME?</v>
      </c>
      <c r="X11" s="41" t="e">
        <f t="shared" si="8"/>
        <v>#NAME?</v>
      </c>
      <c r="Y11" s="41" t="e">
        <f t="shared" si="8"/>
        <v>#NAME?</v>
      </c>
      <c r="Z11" s="41" t="e">
        <f t="shared" si="8"/>
        <v>#NAME?</v>
      </c>
      <c r="AA11" s="41" t="e">
        <f t="shared" si="8"/>
        <v>#NAME?</v>
      </c>
      <c r="AB11" s="41" t="e">
        <f t="shared" si="8"/>
        <v>#NAME?</v>
      </c>
      <c r="AC11" s="41" t="e">
        <f t="shared" si="8"/>
        <v>#NAME?</v>
      </c>
      <c r="AD11" s="41" t="e">
        <f t="shared" si="8"/>
        <v>#NAME?</v>
      </c>
      <c r="AE11" s="41" t="e">
        <f t="shared" si="8"/>
        <v>#NAME?</v>
      </c>
      <c r="AF11" s="41" t="e">
        <f t="shared" si="8"/>
        <v>#NAME?</v>
      </c>
      <c r="AG11" s="41" t="e">
        <f t="shared" si="8"/>
        <v>#NAME?</v>
      </c>
      <c r="AH11" s="41" t="e">
        <f t="shared" si="8"/>
        <v>#NAME?</v>
      </c>
      <c r="AI11" s="41" t="e">
        <f t="shared" si="8"/>
        <v>#NAME?</v>
      </c>
      <c r="AJ11" s="41" t="e">
        <f t="shared" si="9"/>
        <v>#NAME?</v>
      </c>
      <c r="AK11" s="41" t="e">
        <f t="shared" si="9"/>
        <v>#NAME?</v>
      </c>
      <c r="AL11" s="41" t="e">
        <f t="shared" si="9"/>
        <v>#NAME?</v>
      </c>
      <c r="AM11" s="41" t="e">
        <f t="shared" si="9"/>
        <v>#NAME?</v>
      </c>
      <c r="AN11" s="41" t="e">
        <f t="shared" si="9"/>
        <v>#NAME?</v>
      </c>
      <c r="AO11" s="41" t="e">
        <f t="shared" si="9"/>
        <v>#NAME?</v>
      </c>
      <c r="AP11" s="41" t="e">
        <f t="shared" si="9"/>
        <v>#NAME?</v>
      </c>
      <c r="AQ11" s="41" t="e">
        <f t="shared" si="9"/>
        <v>#NAME?</v>
      </c>
      <c r="AR11" s="41" t="e">
        <f t="shared" si="9"/>
        <v>#NAME?</v>
      </c>
      <c r="AS11" s="41" t="e">
        <f t="shared" si="9"/>
        <v>#NAME?</v>
      </c>
      <c r="AT11" s="41" t="e">
        <f t="shared" si="9"/>
        <v>#NAME?</v>
      </c>
      <c r="AU11" s="41" t="e">
        <f t="shared" si="9"/>
        <v>#NAME?</v>
      </c>
      <c r="AV11" s="41" t="e">
        <f t="shared" si="9"/>
        <v>#NAME?</v>
      </c>
      <c r="AW11" s="41" t="e">
        <f t="shared" si="9"/>
        <v>#NAME?</v>
      </c>
      <c r="AX11" s="41" t="e">
        <f t="shared" si="9"/>
        <v>#NAME?</v>
      </c>
      <c r="AY11" s="41" t="e">
        <f t="shared" si="9"/>
        <v>#NAME?</v>
      </c>
      <c r="AZ11" s="41" t="e">
        <f t="shared" si="10"/>
        <v>#NAME?</v>
      </c>
      <c r="BA11" s="41" t="e">
        <f t="shared" si="10"/>
        <v>#NAME?</v>
      </c>
      <c r="BB11" s="41" t="e">
        <f t="shared" si="10"/>
        <v>#NAME?</v>
      </c>
      <c r="BC11" s="41" t="e">
        <f t="shared" si="10"/>
        <v>#NAME?</v>
      </c>
      <c r="BD11" s="41" t="e">
        <f t="shared" si="10"/>
        <v>#NAME?</v>
      </c>
      <c r="BE11" s="41" t="e">
        <f t="shared" si="10"/>
        <v>#NAME?</v>
      </c>
      <c r="BF11" s="41" t="e">
        <f t="shared" si="10"/>
        <v>#NAME?</v>
      </c>
      <c r="BG11" s="41" t="e">
        <f t="shared" si="10"/>
        <v>#NAME?</v>
      </c>
      <c r="BH11" s="41" t="e">
        <f t="shared" si="10"/>
        <v>#NAME?</v>
      </c>
      <c r="BI11" s="41" t="e">
        <f t="shared" si="10"/>
        <v>#NAME?</v>
      </c>
      <c r="BJ11" s="41" t="e">
        <f t="shared" si="10"/>
        <v>#NAME?</v>
      </c>
      <c r="BK11" s="41" t="e">
        <f t="shared" si="10"/>
        <v>#NAME?</v>
      </c>
      <c r="BL11" s="41" t="e">
        <f t="shared" si="10"/>
        <v>#NAME?</v>
      </c>
      <c r="BM11" s="41" t="e">
        <f t="shared" si="10"/>
        <v>#NAME?</v>
      </c>
      <c r="BN11" s="41" t="e">
        <f t="shared" si="10"/>
        <v>#NAME?</v>
      </c>
      <c r="BO11" s="41" t="e">
        <f t="shared" si="10"/>
        <v>#NAME?</v>
      </c>
      <c r="BP11" s="41" t="e">
        <f t="shared" si="11"/>
        <v>#NAME?</v>
      </c>
      <c r="BQ11" s="41" t="e">
        <f t="shared" si="11"/>
        <v>#NAME?</v>
      </c>
      <c r="BR11" s="41" t="e">
        <f t="shared" si="11"/>
        <v>#NAME?</v>
      </c>
      <c r="BS11" s="41" t="e">
        <f t="shared" si="11"/>
        <v>#NAME?</v>
      </c>
      <c r="BT11" s="41" t="e">
        <f t="shared" si="11"/>
        <v>#NAME?</v>
      </c>
      <c r="BU11" s="41" t="e">
        <f t="shared" si="11"/>
        <v>#NAME?</v>
      </c>
      <c r="BV11" s="41" t="e">
        <f t="shared" si="11"/>
        <v>#NAME?</v>
      </c>
      <c r="BW11" s="41" t="e">
        <f t="shared" si="11"/>
        <v>#NAME?</v>
      </c>
      <c r="BX11" s="41" t="e">
        <f t="shared" si="11"/>
        <v>#NAME?</v>
      </c>
      <c r="BY11" s="41" t="e">
        <f t="shared" si="11"/>
        <v>#NAME?</v>
      </c>
      <c r="BZ11" s="41" t="e">
        <f t="shared" si="11"/>
        <v>#NAME?</v>
      </c>
      <c r="CA11" s="41" t="e">
        <f t="shared" si="11"/>
        <v>#NAME?</v>
      </c>
      <c r="CB11" s="41" t="e">
        <f t="shared" si="11"/>
        <v>#NAME?</v>
      </c>
      <c r="CC11" s="41" t="e">
        <f t="shared" si="11"/>
        <v>#NAME?</v>
      </c>
      <c r="CD11" s="41" t="e">
        <f t="shared" si="11"/>
        <v>#NAME?</v>
      </c>
      <c r="CE11" s="41" t="e">
        <f t="shared" si="11"/>
        <v>#NAME?</v>
      </c>
      <c r="CF11" s="41" t="e">
        <f t="shared" si="12"/>
        <v>#NAME?</v>
      </c>
      <c r="CG11" s="41" t="e">
        <f t="shared" si="12"/>
        <v>#NAME?</v>
      </c>
      <c r="CH11" s="41" t="e">
        <f t="shared" si="12"/>
        <v>#NAME?</v>
      </c>
      <c r="CI11" s="41" t="e">
        <f t="shared" si="12"/>
        <v>#NAME?</v>
      </c>
      <c r="CJ11" s="41" t="e">
        <f t="shared" si="12"/>
        <v>#NAME?</v>
      </c>
      <c r="CK11" s="41" t="e">
        <f t="shared" si="12"/>
        <v>#NAME?</v>
      </c>
      <c r="CL11" s="41" t="e">
        <f t="shared" si="12"/>
        <v>#NAME?</v>
      </c>
      <c r="CM11" s="41" t="e">
        <f t="shared" si="12"/>
        <v>#NAME?</v>
      </c>
      <c r="CN11" s="41" t="e">
        <f t="shared" si="12"/>
        <v>#NAME?</v>
      </c>
      <c r="CO11" s="41" t="e">
        <f t="shared" si="12"/>
        <v>#NAME?</v>
      </c>
      <c r="CP11" s="41" t="e">
        <f t="shared" si="12"/>
        <v>#NAME?</v>
      </c>
      <c r="CQ11" s="41" t="e">
        <f t="shared" si="12"/>
        <v>#NAME?</v>
      </c>
      <c r="CR11" s="41" t="e">
        <f t="shared" si="12"/>
        <v>#NAME?</v>
      </c>
      <c r="CS11" s="41" t="e">
        <f t="shared" si="12"/>
        <v>#NAME?</v>
      </c>
      <c r="CT11" s="41" t="e">
        <f t="shared" si="12"/>
        <v>#NAME?</v>
      </c>
      <c r="CU11" s="41" t="e">
        <f t="shared" si="12"/>
        <v>#NAME?</v>
      </c>
      <c r="CV11" s="41" t="e">
        <f t="shared" si="13"/>
        <v>#NAME?</v>
      </c>
      <c r="CW11" s="41" t="e">
        <f t="shared" si="13"/>
        <v>#NAME?</v>
      </c>
      <c r="CX11" s="41" t="e">
        <f t="shared" si="13"/>
        <v>#NAME?</v>
      </c>
      <c r="CY11" s="41" t="e">
        <f t="shared" si="13"/>
        <v>#NAME?</v>
      </c>
      <c r="CZ11" s="41" t="e">
        <f t="shared" si="13"/>
        <v>#NAME?</v>
      </c>
      <c r="DA11" s="41" t="e">
        <f t="shared" si="13"/>
        <v>#NAME?</v>
      </c>
      <c r="DB11" s="41" t="e">
        <f t="shared" si="13"/>
        <v>#NAME?</v>
      </c>
      <c r="DC11" s="41" t="e">
        <f t="shared" si="13"/>
        <v>#NAME?</v>
      </c>
      <c r="DD11" s="41" t="e">
        <f t="shared" si="13"/>
        <v>#NAME?</v>
      </c>
      <c r="DE11" s="41" t="e">
        <f t="shared" si="13"/>
        <v>#NAME?</v>
      </c>
      <c r="DF11" s="41" t="e">
        <f t="shared" si="13"/>
        <v>#NAME?</v>
      </c>
      <c r="DG11" s="41" t="e">
        <f t="shared" si="13"/>
        <v>#NAME?</v>
      </c>
      <c r="DH11" s="41" t="e">
        <f t="shared" si="13"/>
        <v>#NAME?</v>
      </c>
      <c r="DI11" s="41" t="e">
        <f t="shared" si="13"/>
        <v>#NAME?</v>
      </c>
      <c r="DJ11" s="41" t="e">
        <f t="shared" si="13"/>
        <v>#NAME?</v>
      </c>
      <c r="DK11" s="41" t="e">
        <f t="shared" si="13"/>
        <v>#NAME?</v>
      </c>
      <c r="DL11" s="41" t="e">
        <f t="shared" si="14"/>
        <v>#NAME?</v>
      </c>
      <c r="DM11" s="41" t="e">
        <f t="shared" si="14"/>
        <v>#NAME?</v>
      </c>
      <c r="DN11" s="41" t="e">
        <f t="shared" si="14"/>
        <v>#NAME?</v>
      </c>
      <c r="DO11" s="41" t="e">
        <f t="shared" si="14"/>
        <v>#NAME?</v>
      </c>
      <c r="DP11" s="41" t="e">
        <f t="shared" si="14"/>
        <v>#NAME?</v>
      </c>
      <c r="DQ11" s="41" t="e">
        <f t="shared" si="14"/>
        <v>#NAME?</v>
      </c>
      <c r="DR11" s="41" t="e">
        <f t="shared" si="14"/>
        <v>#NAME?</v>
      </c>
      <c r="DS11" s="41" t="e">
        <f t="shared" si="14"/>
        <v>#NAME?</v>
      </c>
      <c r="DT11" s="41" t="e">
        <f t="shared" si="14"/>
        <v>#NAME?</v>
      </c>
      <c r="DU11" s="41" t="e">
        <f t="shared" si="14"/>
        <v>#NAME?</v>
      </c>
      <c r="DV11" s="41" t="e">
        <f t="shared" si="14"/>
        <v>#NAME?</v>
      </c>
      <c r="DW11" s="41" t="e">
        <f t="shared" si="14"/>
        <v>#NAME?</v>
      </c>
      <c r="DX11" s="41" t="e">
        <f t="shared" si="14"/>
        <v>#NAME?</v>
      </c>
      <c r="DY11" s="41" t="e">
        <f t="shared" si="14"/>
        <v>#NAME?</v>
      </c>
      <c r="DZ11" s="41" t="e">
        <f t="shared" si="14"/>
        <v>#NAME?</v>
      </c>
      <c r="EA11" s="41" t="e">
        <f t="shared" si="14"/>
        <v>#NAME?</v>
      </c>
      <c r="EB11" s="41" t="e">
        <f t="shared" si="15"/>
        <v>#NAME?</v>
      </c>
      <c r="EC11" s="41" t="e">
        <f t="shared" si="15"/>
        <v>#NAME?</v>
      </c>
      <c r="ED11" s="41" t="e">
        <f t="shared" si="15"/>
        <v>#NAME?</v>
      </c>
      <c r="EE11" s="41" t="e">
        <f t="shared" si="15"/>
        <v>#NAME?</v>
      </c>
      <c r="EF11" s="41" t="e">
        <f t="shared" si="15"/>
        <v>#NAME?</v>
      </c>
      <c r="EG11" s="41" t="e">
        <f t="shared" si="15"/>
        <v>#NAME?</v>
      </c>
      <c r="EH11" s="41" t="e">
        <f t="shared" si="15"/>
        <v>#NAME?</v>
      </c>
      <c r="EI11" s="41" t="e">
        <f t="shared" si="15"/>
        <v>#NAME?</v>
      </c>
      <c r="EJ11" s="41" t="e">
        <f t="shared" si="15"/>
        <v>#NAME?</v>
      </c>
      <c r="EK11" s="41" t="e">
        <f t="shared" si="15"/>
        <v>#NAME?</v>
      </c>
      <c r="EL11" s="41" t="e">
        <f t="shared" si="15"/>
        <v>#NAME?</v>
      </c>
      <c r="EM11" s="41" t="e">
        <f t="shared" si="15"/>
        <v>#NAME?</v>
      </c>
      <c r="EN11" s="41" t="e">
        <f t="shared" si="15"/>
        <v>#NAME?</v>
      </c>
      <c r="EO11" s="41" t="e">
        <f t="shared" si="15"/>
        <v>#NAME?</v>
      </c>
      <c r="EP11" s="41" t="e">
        <f t="shared" si="15"/>
        <v>#NAME?</v>
      </c>
      <c r="EQ11" s="41" t="e">
        <f t="shared" si="15"/>
        <v>#NAME?</v>
      </c>
      <c r="ER11" s="41" t="e">
        <f t="shared" si="16"/>
        <v>#NAME?</v>
      </c>
      <c r="ES11" s="41" t="e">
        <f t="shared" si="16"/>
        <v>#NAME?</v>
      </c>
      <c r="ET11" s="41" t="e">
        <f t="shared" si="16"/>
        <v>#NAME?</v>
      </c>
      <c r="EU11" s="41" t="e">
        <f t="shared" si="16"/>
        <v>#NAME?</v>
      </c>
      <c r="EV11" s="41" t="e">
        <f t="shared" si="16"/>
        <v>#NAME?</v>
      </c>
      <c r="EW11" s="41" t="e">
        <f t="shared" si="16"/>
        <v>#NAME?</v>
      </c>
      <c r="EX11" s="41" t="e">
        <f t="shared" si="16"/>
        <v>#NAME?</v>
      </c>
      <c r="EY11" s="41" t="e">
        <f t="shared" si="16"/>
        <v>#NAME?</v>
      </c>
      <c r="EZ11" s="41" t="e">
        <f t="shared" si="16"/>
        <v>#NAME?</v>
      </c>
      <c r="FA11" s="41" t="e">
        <f t="shared" si="16"/>
        <v>#NAME?</v>
      </c>
      <c r="FB11" s="41" t="e">
        <f t="shared" si="16"/>
        <v>#NAME?</v>
      </c>
      <c r="FC11" s="41" t="e">
        <f t="shared" si="16"/>
        <v>#NAME?</v>
      </c>
      <c r="FD11" s="41" t="e">
        <f t="shared" si="16"/>
        <v>#NAME?</v>
      </c>
      <c r="FE11" s="41" t="e">
        <f t="shared" si="16"/>
        <v>#NAME?</v>
      </c>
      <c r="FF11" s="41" t="e">
        <f t="shared" si="16"/>
        <v>#NAME?</v>
      </c>
      <c r="FG11" s="41" t="e">
        <f t="shared" si="16"/>
        <v>#NAME?</v>
      </c>
      <c r="FH11" s="41" t="e">
        <f t="shared" si="17"/>
        <v>#NAME?</v>
      </c>
      <c r="FI11" s="41" t="e">
        <f t="shared" si="17"/>
        <v>#NAME?</v>
      </c>
      <c r="FJ11" s="41" t="e">
        <f t="shared" si="17"/>
        <v>#NAME?</v>
      </c>
      <c r="FK11" s="41" t="e">
        <f t="shared" si="17"/>
        <v>#NAME?</v>
      </c>
      <c r="FL11" s="41" t="e">
        <f t="shared" si="17"/>
        <v>#NAME?</v>
      </c>
      <c r="FM11" s="41" t="e">
        <f t="shared" si="17"/>
        <v>#NAME?</v>
      </c>
      <c r="FN11" s="41" t="e">
        <f t="shared" si="17"/>
        <v>#NAME?</v>
      </c>
      <c r="FO11" s="41" t="e">
        <f t="shared" si="17"/>
        <v>#NAME?</v>
      </c>
      <c r="FP11" s="41" t="e">
        <f t="shared" si="17"/>
        <v>#NAME?</v>
      </c>
      <c r="FQ11" s="41" t="e">
        <f t="shared" si="17"/>
        <v>#NAME?</v>
      </c>
      <c r="FR11" s="41" t="e">
        <f t="shared" si="17"/>
        <v>#NAME?</v>
      </c>
      <c r="FS11" s="41" t="e">
        <f t="shared" si="17"/>
        <v>#NAME?</v>
      </c>
      <c r="FT11" s="41" t="e">
        <f t="shared" si="17"/>
        <v>#NAME?</v>
      </c>
      <c r="FU11" s="41" t="e">
        <f t="shared" si="17"/>
        <v>#NAME?</v>
      </c>
      <c r="FV11" s="41" t="e">
        <f t="shared" si="17"/>
        <v>#NAME?</v>
      </c>
      <c r="FW11" s="41" t="e">
        <f t="shared" si="17"/>
        <v>#NAME?</v>
      </c>
      <c r="FX11" s="41" t="e">
        <f t="shared" si="18"/>
        <v>#NAME?</v>
      </c>
      <c r="FY11" s="41" t="e">
        <f t="shared" si="18"/>
        <v>#NAME?</v>
      </c>
      <c r="FZ11" s="41" t="e">
        <f t="shared" si="18"/>
        <v>#NAME?</v>
      </c>
      <c r="GA11" s="41" t="e">
        <f t="shared" si="18"/>
        <v>#NAME?</v>
      </c>
      <c r="GB11" s="41" t="e">
        <f t="shared" si="18"/>
        <v>#NAME?</v>
      </c>
      <c r="GC11" s="41" t="e">
        <f t="shared" si="18"/>
        <v>#NAME?</v>
      </c>
      <c r="GD11" s="41" t="e">
        <f t="shared" si="18"/>
        <v>#NAME?</v>
      </c>
      <c r="GE11" s="41" t="e">
        <f t="shared" si="18"/>
        <v>#NAME?</v>
      </c>
      <c r="GF11" s="41" t="e">
        <f t="shared" si="18"/>
        <v>#NAME?</v>
      </c>
      <c r="GG11" s="41" t="e">
        <f t="shared" si="18"/>
        <v>#NAME?</v>
      </c>
      <c r="GH11" s="41" t="e">
        <f t="shared" si="18"/>
        <v>#NAME?</v>
      </c>
      <c r="GI11" s="41" t="e">
        <f t="shared" si="18"/>
        <v>#NAME?</v>
      </c>
      <c r="GJ11" s="41" t="e">
        <f t="shared" si="18"/>
        <v>#NAME?</v>
      </c>
      <c r="GK11" s="41" t="e">
        <f t="shared" si="18"/>
        <v>#NAME?</v>
      </c>
      <c r="GL11" s="41" t="e">
        <f t="shared" si="18"/>
        <v>#NAME?</v>
      </c>
      <c r="GM11" s="41" t="e">
        <f t="shared" si="18"/>
        <v>#NAME?</v>
      </c>
      <c r="GN11" s="41" t="e">
        <f t="shared" si="19"/>
        <v>#NAME?</v>
      </c>
      <c r="GO11" s="41" t="e">
        <f t="shared" si="19"/>
        <v>#NAME?</v>
      </c>
      <c r="GP11" s="41" t="e">
        <f t="shared" si="19"/>
        <v>#NAME?</v>
      </c>
      <c r="GQ11" s="41" t="e">
        <f t="shared" si="19"/>
        <v>#NAME?</v>
      </c>
      <c r="GR11" s="41" t="e">
        <f t="shared" si="19"/>
        <v>#NAME?</v>
      </c>
      <c r="GS11" s="41" t="e">
        <f t="shared" si="19"/>
        <v>#NAME?</v>
      </c>
      <c r="GT11" s="41" t="e">
        <f t="shared" si="19"/>
        <v>#NAME?</v>
      </c>
      <c r="GU11" s="41" t="e">
        <f t="shared" si="19"/>
        <v>#NAME?</v>
      </c>
      <c r="GV11" s="41" t="e">
        <f t="shared" si="19"/>
        <v>#NAME?</v>
      </c>
      <c r="GW11" s="41" t="e">
        <f t="shared" si="19"/>
        <v>#NAME?</v>
      </c>
      <c r="GX11" s="41" t="e">
        <f t="shared" si="19"/>
        <v>#NAME?</v>
      </c>
      <c r="GY11" s="41" t="e">
        <f t="shared" si="19"/>
        <v>#NAME?</v>
      </c>
      <c r="GZ11" s="41" t="e">
        <f t="shared" si="19"/>
        <v>#NAME?</v>
      </c>
      <c r="HA11" s="41" t="e">
        <f t="shared" si="19"/>
        <v>#NAME?</v>
      </c>
      <c r="HB11" s="41" t="e">
        <f t="shared" si="19"/>
        <v>#NAME?</v>
      </c>
      <c r="HC11" s="41" t="e">
        <f t="shared" si="19"/>
        <v>#NAME?</v>
      </c>
      <c r="HD11" s="41" t="e">
        <f t="shared" si="20"/>
        <v>#NAME?</v>
      </c>
      <c r="HE11" s="41" t="e">
        <f t="shared" si="20"/>
        <v>#NAME?</v>
      </c>
      <c r="HF11" s="41" t="e">
        <f t="shared" si="20"/>
        <v>#NAME?</v>
      </c>
      <c r="HG11" s="41" t="e">
        <f t="shared" si="20"/>
        <v>#NAME?</v>
      </c>
      <c r="HH11" s="41" t="e">
        <f t="shared" si="20"/>
        <v>#NAME?</v>
      </c>
      <c r="HI11" s="41" t="e">
        <f t="shared" si="20"/>
        <v>#NAME?</v>
      </c>
      <c r="HJ11" s="41" t="e">
        <f t="shared" si="20"/>
        <v>#NAME?</v>
      </c>
    </row>
    <row r="12" spans="1:218" ht="14.4" x14ac:dyDescent="0.3">
      <c r="A12" s="42">
        <v>9</v>
      </c>
      <c r="B12" s="43" t="e">
        <f>'CMM4 - AUX CALC'!$J$67</f>
        <v>#NAME?</v>
      </c>
      <c r="C12" s="41"/>
      <c r="D12" s="41"/>
      <c r="E12" s="41"/>
      <c r="F12" s="41"/>
      <c r="G12" s="41"/>
      <c r="H12" s="41"/>
      <c r="I12" s="41"/>
      <c r="J12" s="41"/>
      <c r="K12" s="41" t="e">
        <f>$B12/(_xlfn.SINGLE(PrazoConcessao)*12-K$3+1)</f>
        <v>#NAME?</v>
      </c>
      <c r="L12" s="41" t="e">
        <f t="shared" si="7"/>
        <v>#NAME?</v>
      </c>
      <c r="M12" s="41" t="e">
        <f t="shared" si="7"/>
        <v>#NAME?</v>
      </c>
      <c r="N12" s="41" t="e">
        <f t="shared" si="7"/>
        <v>#NAME?</v>
      </c>
      <c r="O12" s="41" t="e">
        <f t="shared" si="7"/>
        <v>#NAME?</v>
      </c>
      <c r="P12" s="41" t="e">
        <f t="shared" si="7"/>
        <v>#NAME?</v>
      </c>
      <c r="Q12" s="41" t="e">
        <f t="shared" si="7"/>
        <v>#NAME?</v>
      </c>
      <c r="R12" s="41" t="e">
        <f t="shared" si="7"/>
        <v>#NAME?</v>
      </c>
      <c r="S12" s="41" t="e">
        <f t="shared" si="7"/>
        <v>#NAME?</v>
      </c>
      <c r="T12" s="41" t="e">
        <f t="shared" si="8"/>
        <v>#NAME?</v>
      </c>
      <c r="U12" s="41" t="e">
        <f t="shared" si="8"/>
        <v>#NAME?</v>
      </c>
      <c r="V12" s="41" t="e">
        <f t="shared" si="8"/>
        <v>#NAME?</v>
      </c>
      <c r="W12" s="41" t="e">
        <f t="shared" si="8"/>
        <v>#NAME?</v>
      </c>
      <c r="X12" s="41" t="e">
        <f t="shared" si="8"/>
        <v>#NAME?</v>
      </c>
      <c r="Y12" s="41" t="e">
        <f t="shared" si="8"/>
        <v>#NAME?</v>
      </c>
      <c r="Z12" s="41" t="e">
        <f t="shared" si="8"/>
        <v>#NAME?</v>
      </c>
      <c r="AA12" s="41" t="e">
        <f t="shared" si="8"/>
        <v>#NAME?</v>
      </c>
      <c r="AB12" s="41" t="e">
        <f t="shared" si="8"/>
        <v>#NAME?</v>
      </c>
      <c r="AC12" s="41" t="e">
        <f t="shared" si="8"/>
        <v>#NAME?</v>
      </c>
      <c r="AD12" s="41" t="e">
        <f t="shared" si="8"/>
        <v>#NAME?</v>
      </c>
      <c r="AE12" s="41" t="e">
        <f t="shared" si="8"/>
        <v>#NAME?</v>
      </c>
      <c r="AF12" s="41" t="e">
        <f t="shared" si="8"/>
        <v>#NAME?</v>
      </c>
      <c r="AG12" s="41" t="e">
        <f t="shared" si="8"/>
        <v>#NAME?</v>
      </c>
      <c r="AH12" s="41" t="e">
        <f t="shared" si="8"/>
        <v>#NAME?</v>
      </c>
      <c r="AI12" s="41" t="e">
        <f t="shared" si="8"/>
        <v>#NAME?</v>
      </c>
      <c r="AJ12" s="41" t="e">
        <f t="shared" si="9"/>
        <v>#NAME?</v>
      </c>
      <c r="AK12" s="41" t="e">
        <f t="shared" si="9"/>
        <v>#NAME?</v>
      </c>
      <c r="AL12" s="41" t="e">
        <f t="shared" si="9"/>
        <v>#NAME?</v>
      </c>
      <c r="AM12" s="41" t="e">
        <f t="shared" si="9"/>
        <v>#NAME?</v>
      </c>
      <c r="AN12" s="41" t="e">
        <f t="shared" si="9"/>
        <v>#NAME?</v>
      </c>
      <c r="AO12" s="41" t="e">
        <f t="shared" si="9"/>
        <v>#NAME?</v>
      </c>
      <c r="AP12" s="41" t="e">
        <f t="shared" si="9"/>
        <v>#NAME?</v>
      </c>
      <c r="AQ12" s="41" t="e">
        <f t="shared" si="9"/>
        <v>#NAME?</v>
      </c>
      <c r="AR12" s="41" t="e">
        <f t="shared" si="9"/>
        <v>#NAME?</v>
      </c>
      <c r="AS12" s="41" t="e">
        <f t="shared" si="9"/>
        <v>#NAME?</v>
      </c>
      <c r="AT12" s="41" t="e">
        <f t="shared" si="9"/>
        <v>#NAME?</v>
      </c>
      <c r="AU12" s="41" t="e">
        <f t="shared" si="9"/>
        <v>#NAME?</v>
      </c>
      <c r="AV12" s="41" t="e">
        <f t="shared" si="9"/>
        <v>#NAME?</v>
      </c>
      <c r="AW12" s="41" t="e">
        <f t="shared" si="9"/>
        <v>#NAME?</v>
      </c>
      <c r="AX12" s="41" t="e">
        <f t="shared" si="9"/>
        <v>#NAME?</v>
      </c>
      <c r="AY12" s="41" t="e">
        <f t="shared" si="9"/>
        <v>#NAME?</v>
      </c>
      <c r="AZ12" s="41" t="e">
        <f t="shared" si="10"/>
        <v>#NAME?</v>
      </c>
      <c r="BA12" s="41" t="e">
        <f t="shared" si="10"/>
        <v>#NAME?</v>
      </c>
      <c r="BB12" s="41" t="e">
        <f t="shared" si="10"/>
        <v>#NAME?</v>
      </c>
      <c r="BC12" s="41" t="e">
        <f t="shared" si="10"/>
        <v>#NAME?</v>
      </c>
      <c r="BD12" s="41" t="e">
        <f t="shared" si="10"/>
        <v>#NAME?</v>
      </c>
      <c r="BE12" s="41" t="e">
        <f t="shared" si="10"/>
        <v>#NAME?</v>
      </c>
      <c r="BF12" s="41" t="e">
        <f t="shared" si="10"/>
        <v>#NAME?</v>
      </c>
      <c r="BG12" s="41" t="e">
        <f t="shared" si="10"/>
        <v>#NAME?</v>
      </c>
      <c r="BH12" s="41" t="e">
        <f t="shared" si="10"/>
        <v>#NAME?</v>
      </c>
      <c r="BI12" s="41" t="e">
        <f t="shared" si="10"/>
        <v>#NAME?</v>
      </c>
      <c r="BJ12" s="41" t="e">
        <f t="shared" si="10"/>
        <v>#NAME?</v>
      </c>
      <c r="BK12" s="41" t="e">
        <f t="shared" si="10"/>
        <v>#NAME?</v>
      </c>
      <c r="BL12" s="41" t="e">
        <f t="shared" si="10"/>
        <v>#NAME?</v>
      </c>
      <c r="BM12" s="41" t="e">
        <f t="shared" si="10"/>
        <v>#NAME?</v>
      </c>
      <c r="BN12" s="41" t="e">
        <f t="shared" si="10"/>
        <v>#NAME?</v>
      </c>
      <c r="BO12" s="41" t="e">
        <f t="shared" si="10"/>
        <v>#NAME?</v>
      </c>
      <c r="BP12" s="41" t="e">
        <f t="shared" si="11"/>
        <v>#NAME?</v>
      </c>
      <c r="BQ12" s="41" t="e">
        <f t="shared" si="11"/>
        <v>#NAME?</v>
      </c>
      <c r="BR12" s="41" t="e">
        <f t="shared" si="11"/>
        <v>#NAME?</v>
      </c>
      <c r="BS12" s="41" t="e">
        <f t="shared" si="11"/>
        <v>#NAME?</v>
      </c>
      <c r="BT12" s="41" t="e">
        <f t="shared" si="11"/>
        <v>#NAME?</v>
      </c>
      <c r="BU12" s="41" t="e">
        <f t="shared" si="11"/>
        <v>#NAME?</v>
      </c>
      <c r="BV12" s="41" t="e">
        <f t="shared" si="11"/>
        <v>#NAME?</v>
      </c>
      <c r="BW12" s="41" t="e">
        <f t="shared" si="11"/>
        <v>#NAME?</v>
      </c>
      <c r="BX12" s="41" t="e">
        <f t="shared" si="11"/>
        <v>#NAME?</v>
      </c>
      <c r="BY12" s="41" t="e">
        <f t="shared" si="11"/>
        <v>#NAME?</v>
      </c>
      <c r="BZ12" s="41" t="e">
        <f t="shared" si="11"/>
        <v>#NAME?</v>
      </c>
      <c r="CA12" s="41" t="e">
        <f t="shared" si="11"/>
        <v>#NAME?</v>
      </c>
      <c r="CB12" s="41" t="e">
        <f t="shared" si="11"/>
        <v>#NAME?</v>
      </c>
      <c r="CC12" s="41" t="e">
        <f t="shared" si="11"/>
        <v>#NAME?</v>
      </c>
      <c r="CD12" s="41" t="e">
        <f t="shared" si="11"/>
        <v>#NAME?</v>
      </c>
      <c r="CE12" s="41" t="e">
        <f t="shared" si="11"/>
        <v>#NAME?</v>
      </c>
      <c r="CF12" s="41" t="e">
        <f t="shared" si="12"/>
        <v>#NAME?</v>
      </c>
      <c r="CG12" s="41" t="e">
        <f t="shared" si="12"/>
        <v>#NAME?</v>
      </c>
      <c r="CH12" s="41" t="e">
        <f t="shared" si="12"/>
        <v>#NAME?</v>
      </c>
      <c r="CI12" s="41" t="e">
        <f t="shared" si="12"/>
        <v>#NAME?</v>
      </c>
      <c r="CJ12" s="41" t="e">
        <f t="shared" si="12"/>
        <v>#NAME?</v>
      </c>
      <c r="CK12" s="41" t="e">
        <f t="shared" si="12"/>
        <v>#NAME?</v>
      </c>
      <c r="CL12" s="41" t="e">
        <f t="shared" si="12"/>
        <v>#NAME?</v>
      </c>
      <c r="CM12" s="41" t="e">
        <f t="shared" si="12"/>
        <v>#NAME?</v>
      </c>
      <c r="CN12" s="41" t="e">
        <f t="shared" si="12"/>
        <v>#NAME?</v>
      </c>
      <c r="CO12" s="41" t="e">
        <f t="shared" si="12"/>
        <v>#NAME?</v>
      </c>
      <c r="CP12" s="41" t="e">
        <f t="shared" si="12"/>
        <v>#NAME?</v>
      </c>
      <c r="CQ12" s="41" t="e">
        <f t="shared" si="12"/>
        <v>#NAME?</v>
      </c>
      <c r="CR12" s="41" t="e">
        <f t="shared" si="12"/>
        <v>#NAME?</v>
      </c>
      <c r="CS12" s="41" t="e">
        <f t="shared" si="12"/>
        <v>#NAME?</v>
      </c>
      <c r="CT12" s="41" t="e">
        <f t="shared" si="12"/>
        <v>#NAME?</v>
      </c>
      <c r="CU12" s="41" t="e">
        <f t="shared" si="12"/>
        <v>#NAME?</v>
      </c>
      <c r="CV12" s="41" t="e">
        <f t="shared" si="13"/>
        <v>#NAME?</v>
      </c>
      <c r="CW12" s="41" t="e">
        <f t="shared" si="13"/>
        <v>#NAME?</v>
      </c>
      <c r="CX12" s="41" t="e">
        <f t="shared" si="13"/>
        <v>#NAME?</v>
      </c>
      <c r="CY12" s="41" t="e">
        <f t="shared" si="13"/>
        <v>#NAME?</v>
      </c>
      <c r="CZ12" s="41" t="e">
        <f t="shared" si="13"/>
        <v>#NAME?</v>
      </c>
      <c r="DA12" s="41" t="e">
        <f t="shared" si="13"/>
        <v>#NAME?</v>
      </c>
      <c r="DB12" s="41" t="e">
        <f t="shared" si="13"/>
        <v>#NAME?</v>
      </c>
      <c r="DC12" s="41" t="e">
        <f t="shared" si="13"/>
        <v>#NAME?</v>
      </c>
      <c r="DD12" s="41" t="e">
        <f t="shared" si="13"/>
        <v>#NAME?</v>
      </c>
      <c r="DE12" s="41" t="e">
        <f t="shared" si="13"/>
        <v>#NAME?</v>
      </c>
      <c r="DF12" s="41" t="e">
        <f t="shared" si="13"/>
        <v>#NAME?</v>
      </c>
      <c r="DG12" s="41" t="e">
        <f t="shared" si="13"/>
        <v>#NAME?</v>
      </c>
      <c r="DH12" s="41" t="e">
        <f t="shared" si="13"/>
        <v>#NAME?</v>
      </c>
      <c r="DI12" s="41" t="e">
        <f t="shared" si="13"/>
        <v>#NAME?</v>
      </c>
      <c r="DJ12" s="41" t="e">
        <f t="shared" si="13"/>
        <v>#NAME?</v>
      </c>
      <c r="DK12" s="41" t="e">
        <f t="shared" si="13"/>
        <v>#NAME?</v>
      </c>
      <c r="DL12" s="41" t="e">
        <f t="shared" si="14"/>
        <v>#NAME?</v>
      </c>
      <c r="DM12" s="41" t="e">
        <f t="shared" si="14"/>
        <v>#NAME?</v>
      </c>
      <c r="DN12" s="41" t="e">
        <f t="shared" si="14"/>
        <v>#NAME?</v>
      </c>
      <c r="DO12" s="41" t="e">
        <f t="shared" si="14"/>
        <v>#NAME?</v>
      </c>
      <c r="DP12" s="41" t="e">
        <f t="shared" si="14"/>
        <v>#NAME?</v>
      </c>
      <c r="DQ12" s="41" t="e">
        <f t="shared" si="14"/>
        <v>#NAME?</v>
      </c>
      <c r="DR12" s="41" t="e">
        <f t="shared" si="14"/>
        <v>#NAME?</v>
      </c>
      <c r="DS12" s="41" t="e">
        <f t="shared" si="14"/>
        <v>#NAME?</v>
      </c>
      <c r="DT12" s="41" t="e">
        <f t="shared" si="14"/>
        <v>#NAME?</v>
      </c>
      <c r="DU12" s="41" t="e">
        <f t="shared" si="14"/>
        <v>#NAME?</v>
      </c>
      <c r="DV12" s="41" t="e">
        <f t="shared" si="14"/>
        <v>#NAME?</v>
      </c>
      <c r="DW12" s="41" t="e">
        <f t="shared" si="14"/>
        <v>#NAME?</v>
      </c>
      <c r="DX12" s="41" t="e">
        <f t="shared" si="14"/>
        <v>#NAME?</v>
      </c>
      <c r="DY12" s="41" t="e">
        <f t="shared" si="14"/>
        <v>#NAME?</v>
      </c>
      <c r="DZ12" s="41" t="e">
        <f t="shared" si="14"/>
        <v>#NAME?</v>
      </c>
      <c r="EA12" s="41" t="e">
        <f t="shared" si="14"/>
        <v>#NAME?</v>
      </c>
      <c r="EB12" s="41" t="e">
        <f t="shared" si="15"/>
        <v>#NAME?</v>
      </c>
      <c r="EC12" s="41" t="e">
        <f t="shared" si="15"/>
        <v>#NAME?</v>
      </c>
      <c r="ED12" s="41" t="e">
        <f t="shared" si="15"/>
        <v>#NAME?</v>
      </c>
      <c r="EE12" s="41" t="e">
        <f t="shared" si="15"/>
        <v>#NAME?</v>
      </c>
      <c r="EF12" s="41" t="e">
        <f t="shared" si="15"/>
        <v>#NAME?</v>
      </c>
      <c r="EG12" s="41" t="e">
        <f t="shared" si="15"/>
        <v>#NAME?</v>
      </c>
      <c r="EH12" s="41" t="e">
        <f t="shared" si="15"/>
        <v>#NAME?</v>
      </c>
      <c r="EI12" s="41" t="e">
        <f t="shared" si="15"/>
        <v>#NAME?</v>
      </c>
      <c r="EJ12" s="41" t="e">
        <f t="shared" si="15"/>
        <v>#NAME?</v>
      </c>
      <c r="EK12" s="41" t="e">
        <f t="shared" si="15"/>
        <v>#NAME?</v>
      </c>
      <c r="EL12" s="41" t="e">
        <f t="shared" si="15"/>
        <v>#NAME?</v>
      </c>
      <c r="EM12" s="41" t="e">
        <f t="shared" si="15"/>
        <v>#NAME?</v>
      </c>
      <c r="EN12" s="41" t="e">
        <f t="shared" si="15"/>
        <v>#NAME?</v>
      </c>
      <c r="EO12" s="41" t="e">
        <f t="shared" si="15"/>
        <v>#NAME?</v>
      </c>
      <c r="EP12" s="41" t="e">
        <f t="shared" si="15"/>
        <v>#NAME?</v>
      </c>
      <c r="EQ12" s="41" t="e">
        <f t="shared" si="15"/>
        <v>#NAME?</v>
      </c>
      <c r="ER12" s="41" t="e">
        <f t="shared" si="16"/>
        <v>#NAME?</v>
      </c>
      <c r="ES12" s="41" t="e">
        <f t="shared" si="16"/>
        <v>#NAME?</v>
      </c>
      <c r="ET12" s="41" t="e">
        <f t="shared" si="16"/>
        <v>#NAME?</v>
      </c>
      <c r="EU12" s="41" t="e">
        <f t="shared" si="16"/>
        <v>#NAME?</v>
      </c>
      <c r="EV12" s="41" t="e">
        <f t="shared" si="16"/>
        <v>#NAME?</v>
      </c>
      <c r="EW12" s="41" t="e">
        <f t="shared" si="16"/>
        <v>#NAME?</v>
      </c>
      <c r="EX12" s="41" t="e">
        <f t="shared" si="16"/>
        <v>#NAME?</v>
      </c>
      <c r="EY12" s="41" t="e">
        <f t="shared" si="16"/>
        <v>#NAME?</v>
      </c>
      <c r="EZ12" s="41" t="e">
        <f t="shared" si="16"/>
        <v>#NAME?</v>
      </c>
      <c r="FA12" s="41" t="e">
        <f t="shared" si="16"/>
        <v>#NAME?</v>
      </c>
      <c r="FB12" s="41" t="e">
        <f t="shared" si="16"/>
        <v>#NAME?</v>
      </c>
      <c r="FC12" s="41" t="e">
        <f t="shared" si="16"/>
        <v>#NAME?</v>
      </c>
      <c r="FD12" s="41" t="e">
        <f t="shared" si="16"/>
        <v>#NAME?</v>
      </c>
      <c r="FE12" s="41" t="e">
        <f t="shared" si="16"/>
        <v>#NAME?</v>
      </c>
      <c r="FF12" s="41" t="e">
        <f t="shared" si="16"/>
        <v>#NAME?</v>
      </c>
      <c r="FG12" s="41" t="e">
        <f t="shared" si="16"/>
        <v>#NAME?</v>
      </c>
      <c r="FH12" s="41" t="e">
        <f t="shared" si="17"/>
        <v>#NAME?</v>
      </c>
      <c r="FI12" s="41" t="e">
        <f t="shared" si="17"/>
        <v>#NAME?</v>
      </c>
      <c r="FJ12" s="41" t="e">
        <f t="shared" si="17"/>
        <v>#NAME?</v>
      </c>
      <c r="FK12" s="41" t="e">
        <f t="shared" si="17"/>
        <v>#NAME?</v>
      </c>
      <c r="FL12" s="41" t="e">
        <f t="shared" si="17"/>
        <v>#NAME?</v>
      </c>
      <c r="FM12" s="41" t="e">
        <f t="shared" si="17"/>
        <v>#NAME?</v>
      </c>
      <c r="FN12" s="41" t="e">
        <f t="shared" si="17"/>
        <v>#NAME?</v>
      </c>
      <c r="FO12" s="41" t="e">
        <f t="shared" si="17"/>
        <v>#NAME?</v>
      </c>
      <c r="FP12" s="41" t="e">
        <f t="shared" si="17"/>
        <v>#NAME?</v>
      </c>
      <c r="FQ12" s="41" t="e">
        <f t="shared" si="17"/>
        <v>#NAME?</v>
      </c>
      <c r="FR12" s="41" t="e">
        <f t="shared" si="17"/>
        <v>#NAME?</v>
      </c>
      <c r="FS12" s="41" t="e">
        <f t="shared" si="17"/>
        <v>#NAME?</v>
      </c>
      <c r="FT12" s="41" t="e">
        <f t="shared" si="17"/>
        <v>#NAME?</v>
      </c>
      <c r="FU12" s="41" t="e">
        <f t="shared" si="17"/>
        <v>#NAME?</v>
      </c>
      <c r="FV12" s="41" t="e">
        <f t="shared" si="17"/>
        <v>#NAME?</v>
      </c>
      <c r="FW12" s="41" t="e">
        <f t="shared" si="17"/>
        <v>#NAME?</v>
      </c>
      <c r="FX12" s="41" t="e">
        <f t="shared" si="18"/>
        <v>#NAME?</v>
      </c>
      <c r="FY12" s="41" t="e">
        <f t="shared" si="18"/>
        <v>#NAME?</v>
      </c>
      <c r="FZ12" s="41" t="e">
        <f t="shared" si="18"/>
        <v>#NAME?</v>
      </c>
      <c r="GA12" s="41" t="e">
        <f t="shared" si="18"/>
        <v>#NAME?</v>
      </c>
      <c r="GB12" s="41" t="e">
        <f t="shared" si="18"/>
        <v>#NAME?</v>
      </c>
      <c r="GC12" s="41" t="e">
        <f t="shared" si="18"/>
        <v>#NAME?</v>
      </c>
      <c r="GD12" s="41" t="e">
        <f t="shared" si="18"/>
        <v>#NAME?</v>
      </c>
      <c r="GE12" s="41" t="e">
        <f t="shared" si="18"/>
        <v>#NAME?</v>
      </c>
      <c r="GF12" s="41" t="e">
        <f t="shared" si="18"/>
        <v>#NAME?</v>
      </c>
      <c r="GG12" s="41" t="e">
        <f t="shared" si="18"/>
        <v>#NAME?</v>
      </c>
      <c r="GH12" s="41" t="e">
        <f t="shared" si="18"/>
        <v>#NAME?</v>
      </c>
      <c r="GI12" s="41" t="e">
        <f t="shared" si="18"/>
        <v>#NAME?</v>
      </c>
      <c r="GJ12" s="41" t="e">
        <f t="shared" si="18"/>
        <v>#NAME?</v>
      </c>
      <c r="GK12" s="41" t="e">
        <f t="shared" si="18"/>
        <v>#NAME?</v>
      </c>
      <c r="GL12" s="41" t="e">
        <f t="shared" si="18"/>
        <v>#NAME?</v>
      </c>
      <c r="GM12" s="41" t="e">
        <f t="shared" si="18"/>
        <v>#NAME?</v>
      </c>
      <c r="GN12" s="41" t="e">
        <f t="shared" si="19"/>
        <v>#NAME?</v>
      </c>
      <c r="GO12" s="41" t="e">
        <f t="shared" si="19"/>
        <v>#NAME?</v>
      </c>
      <c r="GP12" s="41" t="e">
        <f t="shared" si="19"/>
        <v>#NAME?</v>
      </c>
      <c r="GQ12" s="41" t="e">
        <f t="shared" si="19"/>
        <v>#NAME?</v>
      </c>
      <c r="GR12" s="41" t="e">
        <f t="shared" si="19"/>
        <v>#NAME?</v>
      </c>
      <c r="GS12" s="41" t="e">
        <f t="shared" si="19"/>
        <v>#NAME?</v>
      </c>
      <c r="GT12" s="41" t="e">
        <f t="shared" si="19"/>
        <v>#NAME?</v>
      </c>
      <c r="GU12" s="41" t="e">
        <f t="shared" si="19"/>
        <v>#NAME?</v>
      </c>
      <c r="GV12" s="41" t="e">
        <f t="shared" si="19"/>
        <v>#NAME?</v>
      </c>
      <c r="GW12" s="41" t="e">
        <f t="shared" si="19"/>
        <v>#NAME?</v>
      </c>
      <c r="GX12" s="41" t="e">
        <f t="shared" si="19"/>
        <v>#NAME?</v>
      </c>
      <c r="GY12" s="41" t="e">
        <f t="shared" si="19"/>
        <v>#NAME?</v>
      </c>
      <c r="GZ12" s="41" t="e">
        <f t="shared" si="19"/>
        <v>#NAME?</v>
      </c>
      <c r="HA12" s="41" t="e">
        <f t="shared" si="19"/>
        <v>#NAME?</v>
      </c>
      <c r="HB12" s="41" t="e">
        <f t="shared" si="19"/>
        <v>#NAME?</v>
      </c>
      <c r="HC12" s="41" t="e">
        <f t="shared" si="19"/>
        <v>#NAME?</v>
      </c>
      <c r="HD12" s="41" t="e">
        <f t="shared" si="20"/>
        <v>#NAME?</v>
      </c>
      <c r="HE12" s="41" t="e">
        <f t="shared" si="20"/>
        <v>#NAME?</v>
      </c>
      <c r="HF12" s="41" t="e">
        <f t="shared" si="20"/>
        <v>#NAME?</v>
      </c>
      <c r="HG12" s="41" t="e">
        <f t="shared" si="20"/>
        <v>#NAME?</v>
      </c>
      <c r="HH12" s="41" t="e">
        <f t="shared" si="20"/>
        <v>#NAME?</v>
      </c>
      <c r="HI12" s="41" t="e">
        <f t="shared" si="20"/>
        <v>#NAME?</v>
      </c>
      <c r="HJ12" s="41" t="e">
        <f t="shared" si="20"/>
        <v>#NAME?</v>
      </c>
    </row>
    <row r="13" spans="1:218" ht="14.4" x14ac:dyDescent="0.3">
      <c r="A13" s="42">
        <v>10</v>
      </c>
      <c r="B13" s="43" t="e">
        <f>'CMM4 - AUX CALC'!$K$67</f>
        <v>#NAME?</v>
      </c>
      <c r="C13" s="41"/>
      <c r="D13" s="41"/>
      <c r="E13" s="41"/>
      <c r="F13" s="41"/>
      <c r="G13" s="41"/>
      <c r="H13" s="41"/>
      <c r="I13" s="41"/>
      <c r="J13" s="41"/>
      <c r="K13" s="41"/>
      <c r="L13" s="41" t="e">
        <f>$B13/(_xlfn.SINGLE(PrazoConcessao)*12-L$3+1)</f>
        <v>#NAME?</v>
      </c>
      <c r="M13" s="41" t="e">
        <f t="shared" si="7"/>
        <v>#NAME?</v>
      </c>
      <c r="N13" s="41" t="e">
        <f t="shared" si="7"/>
        <v>#NAME?</v>
      </c>
      <c r="O13" s="41" t="e">
        <f t="shared" si="7"/>
        <v>#NAME?</v>
      </c>
      <c r="P13" s="41" t="e">
        <f t="shared" si="7"/>
        <v>#NAME?</v>
      </c>
      <c r="Q13" s="41" t="e">
        <f t="shared" si="7"/>
        <v>#NAME?</v>
      </c>
      <c r="R13" s="41" t="e">
        <f t="shared" si="7"/>
        <v>#NAME?</v>
      </c>
      <c r="S13" s="41" t="e">
        <f t="shared" si="7"/>
        <v>#NAME?</v>
      </c>
      <c r="T13" s="41" t="e">
        <f t="shared" si="8"/>
        <v>#NAME?</v>
      </c>
      <c r="U13" s="41" t="e">
        <f t="shared" si="8"/>
        <v>#NAME?</v>
      </c>
      <c r="V13" s="41" t="e">
        <f t="shared" si="8"/>
        <v>#NAME?</v>
      </c>
      <c r="W13" s="41" t="e">
        <f t="shared" si="8"/>
        <v>#NAME?</v>
      </c>
      <c r="X13" s="41" t="e">
        <f t="shared" si="8"/>
        <v>#NAME?</v>
      </c>
      <c r="Y13" s="41" t="e">
        <f t="shared" si="8"/>
        <v>#NAME?</v>
      </c>
      <c r="Z13" s="41" t="e">
        <f t="shared" si="8"/>
        <v>#NAME?</v>
      </c>
      <c r="AA13" s="41" t="e">
        <f t="shared" si="8"/>
        <v>#NAME?</v>
      </c>
      <c r="AB13" s="41" t="e">
        <f t="shared" si="8"/>
        <v>#NAME?</v>
      </c>
      <c r="AC13" s="41" t="e">
        <f t="shared" si="8"/>
        <v>#NAME?</v>
      </c>
      <c r="AD13" s="41" t="e">
        <f t="shared" si="8"/>
        <v>#NAME?</v>
      </c>
      <c r="AE13" s="41" t="e">
        <f t="shared" si="8"/>
        <v>#NAME?</v>
      </c>
      <c r="AF13" s="41" t="e">
        <f t="shared" si="8"/>
        <v>#NAME?</v>
      </c>
      <c r="AG13" s="41" t="e">
        <f t="shared" si="8"/>
        <v>#NAME?</v>
      </c>
      <c r="AH13" s="41" t="e">
        <f t="shared" si="8"/>
        <v>#NAME?</v>
      </c>
      <c r="AI13" s="41" t="e">
        <f t="shared" si="8"/>
        <v>#NAME?</v>
      </c>
      <c r="AJ13" s="41" t="e">
        <f t="shared" si="9"/>
        <v>#NAME?</v>
      </c>
      <c r="AK13" s="41" t="e">
        <f t="shared" si="9"/>
        <v>#NAME?</v>
      </c>
      <c r="AL13" s="41" t="e">
        <f t="shared" si="9"/>
        <v>#NAME?</v>
      </c>
      <c r="AM13" s="41" t="e">
        <f t="shared" si="9"/>
        <v>#NAME?</v>
      </c>
      <c r="AN13" s="41" t="e">
        <f t="shared" si="9"/>
        <v>#NAME?</v>
      </c>
      <c r="AO13" s="41" t="e">
        <f t="shared" si="9"/>
        <v>#NAME?</v>
      </c>
      <c r="AP13" s="41" t="e">
        <f t="shared" si="9"/>
        <v>#NAME?</v>
      </c>
      <c r="AQ13" s="41" t="e">
        <f t="shared" si="9"/>
        <v>#NAME?</v>
      </c>
      <c r="AR13" s="41" t="e">
        <f t="shared" si="9"/>
        <v>#NAME?</v>
      </c>
      <c r="AS13" s="41" t="e">
        <f t="shared" si="9"/>
        <v>#NAME?</v>
      </c>
      <c r="AT13" s="41" t="e">
        <f t="shared" si="9"/>
        <v>#NAME?</v>
      </c>
      <c r="AU13" s="41" t="e">
        <f t="shared" si="9"/>
        <v>#NAME?</v>
      </c>
      <c r="AV13" s="41" t="e">
        <f t="shared" si="9"/>
        <v>#NAME?</v>
      </c>
      <c r="AW13" s="41" t="e">
        <f t="shared" si="9"/>
        <v>#NAME?</v>
      </c>
      <c r="AX13" s="41" t="e">
        <f t="shared" si="9"/>
        <v>#NAME?</v>
      </c>
      <c r="AY13" s="41" t="e">
        <f t="shared" si="9"/>
        <v>#NAME?</v>
      </c>
      <c r="AZ13" s="41" t="e">
        <f t="shared" si="10"/>
        <v>#NAME?</v>
      </c>
      <c r="BA13" s="41" t="e">
        <f t="shared" si="10"/>
        <v>#NAME?</v>
      </c>
      <c r="BB13" s="41" t="e">
        <f t="shared" si="10"/>
        <v>#NAME?</v>
      </c>
      <c r="BC13" s="41" t="e">
        <f t="shared" si="10"/>
        <v>#NAME?</v>
      </c>
      <c r="BD13" s="41" t="e">
        <f t="shared" si="10"/>
        <v>#NAME?</v>
      </c>
      <c r="BE13" s="41" t="e">
        <f t="shared" si="10"/>
        <v>#NAME?</v>
      </c>
      <c r="BF13" s="41" t="e">
        <f t="shared" si="10"/>
        <v>#NAME?</v>
      </c>
      <c r="BG13" s="41" t="e">
        <f t="shared" si="10"/>
        <v>#NAME?</v>
      </c>
      <c r="BH13" s="41" t="e">
        <f t="shared" si="10"/>
        <v>#NAME?</v>
      </c>
      <c r="BI13" s="41" t="e">
        <f t="shared" si="10"/>
        <v>#NAME?</v>
      </c>
      <c r="BJ13" s="41" t="e">
        <f t="shared" si="10"/>
        <v>#NAME?</v>
      </c>
      <c r="BK13" s="41" t="e">
        <f t="shared" si="10"/>
        <v>#NAME?</v>
      </c>
      <c r="BL13" s="41" t="e">
        <f t="shared" si="10"/>
        <v>#NAME?</v>
      </c>
      <c r="BM13" s="41" t="e">
        <f t="shared" si="10"/>
        <v>#NAME?</v>
      </c>
      <c r="BN13" s="41" t="e">
        <f t="shared" si="10"/>
        <v>#NAME?</v>
      </c>
      <c r="BO13" s="41" t="e">
        <f t="shared" si="10"/>
        <v>#NAME?</v>
      </c>
      <c r="BP13" s="41" t="e">
        <f t="shared" si="11"/>
        <v>#NAME?</v>
      </c>
      <c r="BQ13" s="41" t="e">
        <f t="shared" si="11"/>
        <v>#NAME?</v>
      </c>
      <c r="BR13" s="41" t="e">
        <f t="shared" si="11"/>
        <v>#NAME?</v>
      </c>
      <c r="BS13" s="41" t="e">
        <f t="shared" si="11"/>
        <v>#NAME?</v>
      </c>
      <c r="BT13" s="41" t="e">
        <f t="shared" si="11"/>
        <v>#NAME?</v>
      </c>
      <c r="BU13" s="41" t="e">
        <f t="shared" si="11"/>
        <v>#NAME?</v>
      </c>
      <c r="BV13" s="41" t="e">
        <f t="shared" si="11"/>
        <v>#NAME?</v>
      </c>
      <c r="BW13" s="41" t="e">
        <f t="shared" si="11"/>
        <v>#NAME?</v>
      </c>
      <c r="BX13" s="41" t="e">
        <f t="shared" si="11"/>
        <v>#NAME?</v>
      </c>
      <c r="BY13" s="41" t="e">
        <f t="shared" si="11"/>
        <v>#NAME?</v>
      </c>
      <c r="BZ13" s="41" t="e">
        <f t="shared" si="11"/>
        <v>#NAME?</v>
      </c>
      <c r="CA13" s="41" t="e">
        <f t="shared" si="11"/>
        <v>#NAME?</v>
      </c>
      <c r="CB13" s="41" t="e">
        <f t="shared" si="11"/>
        <v>#NAME?</v>
      </c>
      <c r="CC13" s="41" t="e">
        <f t="shared" si="11"/>
        <v>#NAME?</v>
      </c>
      <c r="CD13" s="41" t="e">
        <f t="shared" si="11"/>
        <v>#NAME?</v>
      </c>
      <c r="CE13" s="41" t="e">
        <f t="shared" si="11"/>
        <v>#NAME?</v>
      </c>
      <c r="CF13" s="41" t="e">
        <f t="shared" si="12"/>
        <v>#NAME?</v>
      </c>
      <c r="CG13" s="41" t="e">
        <f t="shared" si="12"/>
        <v>#NAME?</v>
      </c>
      <c r="CH13" s="41" t="e">
        <f t="shared" si="12"/>
        <v>#NAME?</v>
      </c>
      <c r="CI13" s="41" t="e">
        <f t="shared" si="12"/>
        <v>#NAME?</v>
      </c>
      <c r="CJ13" s="41" t="e">
        <f t="shared" si="12"/>
        <v>#NAME?</v>
      </c>
      <c r="CK13" s="41" t="e">
        <f t="shared" si="12"/>
        <v>#NAME?</v>
      </c>
      <c r="CL13" s="41" t="e">
        <f t="shared" si="12"/>
        <v>#NAME?</v>
      </c>
      <c r="CM13" s="41" t="e">
        <f t="shared" si="12"/>
        <v>#NAME?</v>
      </c>
      <c r="CN13" s="41" t="e">
        <f t="shared" si="12"/>
        <v>#NAME?</v>
      </c>
      <c r="CO13" s="41" t="e">
        <f t="shared" si="12"/>
        <v>#NAME?</v>
      </c>
      <c r="CP13" s="41" t="e">
        <f t="shared" si="12"/>
        <v>#NAME?</v>
      </c>
      <c r="CQ13" s="41" t="e">
        <f t="shared" si="12"/>
        <v>#NAME?</v>
      </c>
      <c r="CR13" s="41" t="e">
        <f t="shared" si="12"/>
        <v>#NAME?</v>
      </c>
      <c r="CS13" s="41" t="e">
        <f t="shared" si="12"/>
        <v>#NAME?</v>
      </c>
      <c r="CT13" s="41" t="e">
        <f t="shared" si="12"/>
        <v>#NAME?</v>
      </c>
      <c r="CU13" s="41" t="e">
        <f t="shared" si="12"/>
        <v>#NAME?</v>
      </c>
      <c r="CV13" s="41" t="e">
        <f t="shared" si="13"/>
        <v>#NAME?</v>
      </c>
      <c r="CW13" s="41" t="e">
        <f t="shared" si="13"/>
        <v>#NAME?</v>
      </c>
      <c r="CX13" s="41" t="e">
        <f t="shared" si="13"/>
        <v>#NAME?</v>
      </c>
      <c r="CY13" s="41" t="e">
        <f t="shared" si="13"/>
        <v>#NAME?</v>
      </c>
      <c r="CZ13" s="41" t="e">
        <f t="shared" si="13"/>
        <v>#NAME?</v>
      </c>
      <c r="DA13" s="41" t="e">
        <f t="shared" si="13"/>
        <v>#NAME?</v>
      </c>
      <c r="DB13" s="41" t="e">
        <f t="shared" si="13"/>
        <v>#NAME?</v>
      </c>
      <c r="DC13" s="41" t="e">
        <f t="shared" si="13"/>
        <v>#NAME?</v>
      </c>
      <c r="DD13" s="41" t="e">
        <f t="shared" si="13"/>
        <v>#NAME?</v>
      </c>
      <c r="DE13" s="41" t="e">
        <f t="shared" si="13"/>
        <v>#NAME?</v>
      </c>
      <c r="DF13" s="41" t="e">
        <f t="shared" si="13"/>
        <v>#NAME?</v>
      </c>
      <c r="DG13" s="41" t="e">
        <f t="shared" si="13"/>
        <v>#NAME?</v>
      </c>
      <c r="DH13" s="41" t="e">
        <f t="shared" si="13"/>
        <v>#NAME?</v>
      </c>
      <c r="DI13" s="41" t="e">
        <f t="shared" si="13"/>
        <v>#NAME?</v>
      </c>
      <c r="DJ13" s="41" t="e">
        <f t="shared" si="13"/>
        <v>#NAME?</v>
      </c>
      <c r="DK13" s="41" t="e">
        <f t="shared" si="13"/>
        <v>#NAME?</v>
      </c>
      <c r="DL13" s="41" t="e">
        <f t="shared" si="14"/>
        <v>#NAME?</v>
      </c>
      <c r="DM13" s="41" t="e">
        <f t="shared" si="14"/>
        <v>#NAME?</v>
      </c>
      <c r="DN13" s="41" t="e">
        <f t="shared" si="14"/>
        <v>#NAME?</v>
      </c>
      <c r="DO13" s="41" t="e">
        <f t="shared" si="14"/>
        <v>#NAME?</v>
      </c>
      <c r="DP13" s="41" t="e">
        <f t="shared" si="14"/>
        <v>#NAME?</v>
      </c>
      <c r="DQ13" s="41" t="e">
        <f t="shared" si="14"/>
        <v>#NAME?</v>
      </c>
      <c r="DR13" s="41" t="e">
        <f t="shared" si="14"/>
        <v>#NAME?</v>
      </c>
      <c r="DS13" s="41" t="e">
        <f t="shared" si="14"/>
        <v>#NAME?</v>
      </c>
      <c r="DT13" s="41" t="e">
        <f t="shared" si="14"/>
        <v>#NAME?</v>
      </c>
      <c r="DU13" s="41" t="e">
        <f t="shared" si="14"/>
        <v>#NAME?</v>
      </c>
      <c r="DV13" s="41" t="e">
        <f t="shared" si="14"/>
        <v>#NAME?</v>
      </c>
      <c r="DW13" s="41" t="e">
        <f t="shared" si="14"/>
        <v>#NAME?</v>
      </c>
      <c r="DX13" s="41" t="e">
        <f t="shared" si="14"/>
        <v>#NAME?</v>
      </c>
      <c r="DY13" s="41" t="e">
        <f t="shared" si="14"/>
        <v>#NAME?</v>
      </c>
      <c r="DZ13" s="41" t="e">
        <f t="shared" si="14"/>
        <v>#NAME?</v>
      </c>
      <c r="EA13" s="41" t="e">
        <f t="shared" si="14"/>
        <v>#NAME?</v>
      </c>
      <c r="EB13" s="41" t="e">
        <f t="shared" si="15"/>
        <v>#NAME?</v>
      </c>
      <c r="EC13" s="41" t="e">
        <f t="shared" si="15"/>
        <v>#NAME?</v>
      </c>
      <c r="ED13" s="41" t="e">
        <f t="shared" si="15"/>
        <v>#NAME?</v>
      </c>
      <c r="EE13" s="41" t="e">
        <f t="shared" si="15"/>
        <v>#NAME?</v>
      </c>
      <c r="EF13" s="41" t="e">
        <f t="shared" si="15"/>
        <v>#NAME?</v>
      </c>
      <c r="EG13" s="41" t="e">
        <f t="shared" si="15"/>
        <v>#NAME?</v>
      </c>
      <c r="EH13" s="41" t="e">
        <f t="shared" si="15"/>
        <v>#NAME?</v>
      </c>
      <c r="EI13" s="41" t="e">
        <f t="shared" si="15"/>
        <v>#NAME?</v>
      </c>
      <c r="EJ13" s="41" t="e">
        <f t="shared" si="15"/>
        <v>#NAME?</v>
      </c>
      <c r="EK13" s="41" t="e">
        <f t="shared" si="15"/>
        <v>#NAME?</v>
      </c>
      <c r="EL13" s="41" t="e">
        <f t="shared" si="15"/>
        <v>#NAME?</v>
      </c>
      <c r="EM13" s="41" t="e">
        <f t="shared" si="15"/>
        <v>#NAME?</v>
      </c>
      <c r="EN13" s="41" t="e">
        <f t="shared" si="15"/>
        <v>#NAME?</v>
      </c>
      <c r="EO13" s="41" t="e">
        <f t="shared" si="15"/>
        <v>#NAME?</v>
      </c>
      <c r="EP13" s="41" t="e">
        <f t="shared" si="15"/>
        <v>#NAME?</v>
      </c>
      <c r="EQ13" s="41" t="e">
        <f t="shared" si="15"/>
        <v>#NAME?</v>
      </c>
      <c r="ER13" s="41" t="e">
        <f t="shared" si="16"/>
        <v>#NAME?</v>
      </c>
      <c r="ES13" s="41" t="e">
        <f t="shared" si="16"/>
        <v>#NAME?</v>
      </c>
      <c r="ET13" s="41" t="e">
        <f t="shared" si="16"/>
        <v>#NAME?</v>
      </c>
      <c r="EU13" s="41" t="e">
        <f t="shared" si="16"/>
        <v>#NAME?</v>
      </c>
      <c r="EV13" s="41" t="e">
        <f t="shared" si="16"/>
        <v>#NAME?</v>
      </c>
      <c r="EW13" s="41" t="e">
        <f t="shared" si="16"/>
        <v>#NAME?</v>
      </c>
      <c r="EX13" s="41" t="e">
        <f t="shared" si="16"/>
        <v>#NAME?</v>
      </c>
      <c r="EY13" s="41" t="e">
        <f t="shared" si="16"/>
        <v>#NAME?</v>
      </c>
      <c r="EZ13" s="41" t="e">
        <f t="shared" si="16"/>
        <v>#NAME?</v>
      </c>
      <c r="FA13" s="41" t="e">
        <f t="shared" si="16"/>
        <v>#NAME?</v>
      </c>
      <c r="FB13" s="41" t="e">
        <f t="shared" si="16"/>
        <v>#NAME?</v>
      </c>
      <c r="FC13" s="41" t="e">
        <f t="shared" si="16"/>
        <v>#NAME?</v>
      </c>
      <c r="FD13" s="41" t="e">
        <f t="shared" si="16"/>
        <v>#NAME?</v>
      </c>
      <c r="FE13" s="41" t="e">
        <f t="shared" si="16"/>
        <v>#NAME?</v>
      </c>
      <c r="FF13" s="41" t="e">
        <f t="shared" si="16"/>
        <v>#NAME?</v>
      </c>
      <c r="FG13" s="41" t="e">
        <f t="shared" si="16"/>
        <v>#NAME?</v>
      </c>
      <c r="FH13" s="41" t="e">
        <f t="shared" si="17"/>
        <v>#NAME?</v>
      </c>
      <c r="FI13" s="41" t="e">
        <f t="shared" si="17"/>
        <v>#NAME?</v>
      </c>
      <c r="FJ13" s="41" t="e">
        <f t="shared" si="17"/>
        <v>#NAME?</v>
      </c>
      <c r="FK13" s="41" t="e">
        <f t="shared" si="17"/>
        <v>#NAME?</v>
      </c>
      <c r="FL13" s="41" t="e">
        <f t="shared" si="17"/>
        <v>#NAME?</v>
      </c>
      <c r="FM13" s="41" t="e">
        <f t="shared" si="17"/>
        <v>#NAME?</v>
      </c>
      <c r="FN13" s="41" t="e">
        <f t="shared" si="17"/>
        <v>#NAME?</v>
      </c>
      <c r="FO13" s="41" t="e">
        <f t="shared" si="17"/>
        <v>#NAME?</v>
      </c>
      <c r="FP13" s="41" t="e">
        <f t="shared" si="17"/>
        <v>#NAME?</v>
      </c>
      <c r="FQ13" s="41" t="e">
        <f t="shared" si="17"/>
        <v>#NAME?</v>
      </c>
      <c r="FR13" s="41" t="e">
        <f t="shared" si="17"/>
        <v>#NAME?</v>
      </c>
      <c r="FS13" s="41" t="e">
        <f t="shared" si="17"/>
        <v>#NAME?</v>
      </c>
      <c r="FT13" s="41" t="e">
        <f t="shared" si="17"/>
        <v>#NAME?</v>
      </c>
      <c r="FU13" s="41" t="e">
        <f t="shared" si="17"/>
        <v>#NAME?</v>
      </c>
      <c r="FV13" s="41" t="e">
        <f t="shared" si="17"/>
        <v>#NAME?</v>
      </c>
      <c r="FW13" s="41" t="e">
        <f t="shared" si="17"/>
        <v>#NAME?</v>
      </c>
      <c r="FX13" s="41" t="e">
        <f t="shared" si="18"/>
        <v>#NAME?</v>
      </c>
      <c r="FY13" s="41" t="e">
        <f t="shared" si="18"/>
        <v>#NAME?</v>
      </c>
      <c r="FZ13" s="41" t="e">
        <f t="shared" si="18"/>
        <v>#NAME?</v>
      </c>
      <c r="GA13" s="41" t="e">
        <f t="shared" si="18"/>
        <v>#NAME?</v>
      </c>
      <c r="GB13" s="41" t="e">
        <f t="shared" si="18"/>
        <v>#NAME?</v>
      </c>
      <c r="GC13" s="41" t="e">
        <f t="shared" si="18"/>
        <v>#NAME?</v>
      </c>
      <c r="GD13" s="41" t="e">
        <f t="shared" si="18"/>
        <v>#NAME?</v>
      </c>
      <c r="GE13" s="41" t="e">
        <f t="shared" si="18"/>
        <v>#NAME?</v>
      </c>
      <c r="GF13" s="41" t="e">
        <f t="shared" si="18"/>
        <v>#NAME?</v>
      </c>
      <c r="GG13" s="41" t="e">
        <f t="shared" si="18"/>
        <v>#NAME?</v>
      </c>
      <c r="GH13" s="41" t="e">
        <f t="shared" si="18"/>
        <v>#NAME?</v>
      </c>
      <c r="GI13" s="41" t="e">
        <f t="shared" si="18"/>
        <v>#NAME?</v>
      </c>
      <c r="GJ13" s="41" t="e">
        <f t="shared" si="18"/>
        <v>#NAME?</v>
      </c>
      <c r="GK13" s="41" t="e">
        <f t="shared" si="18"/>
        <v>#NAME?</v>
      </c>
      <c r="GL13" s="41" t="e">
        <f t="shared" si="18"/>
        <v>#NAME?</v>
      </c>
      <c r="GM13" s="41" t="e">
        <f t="shared" si="18"/>
        <v>#NAME?</v>
      </c>
      <c r="GN13" s="41" t="e">
        <f t="shared" si="19"/>
        <v>#NAME?</v>
      </c>
      <c r="GO13" s="41" t="e">
        <f t="shared" si="19"/>
        <v>#NAME?</v>
      </c>
      <c r="GP13" s="41" t="e">
        <f t="shared" si="19"/>
        <v>#NAME?</v>
      </c>
      <c r="GQ13" s="41" t="e">
        <f t="shared" si="19"/>
        <v>#NAME?</v>
      </c>
      <c r="GR13" s="41" t="e">
        <f t="shared" si="19"/>
        <v>#NAME?</v>
      </c>
      <c r="GS13" s="41" t="e">
        <f t="shared" si="19"/>
        <v>#NAME?</v>
      </c>
      <c r="GT13" s="41" t="e">
        <f t="shared" si="19"/>
        <v>#NAME?</v>
      </c>
      <c r="GU13" s="41" t="e">
        <f t="shared" si="19"/>
        <v>#NAME?</v>
      </c>
      <c r="GV13" s="41" t="e">
        <f t="shared" si="19"/>
        <v>#NAME?</v>
      </c>
      <c r="GW13" s="41" t="e">
        <f t="shared" si="19"/>
        <v>#NAME?</v>
      </c>
      <c r="GX13" s="41" t="e">
        <f t="shared" si="19"/>
        <v>#NAME?</v>
      </c>
      <c r="GY13" s="41" t="e">
        <f t="shared" si="19"/>
        <v>#NAME?</v>
      </c>
      <c r="GZ13" s="41" t="e">
        <f t="shared" si="19"/>
        <v>#NAME?</v>
      </c>
      <c r="HA13" s="41" t="e">
        <f t="shared" si="19"/>
        <v>#NAME?</v>
      </c>
      <c r="HB13" s="41" t="e">
        <f t="shared" si="19"/>
        <v>#NAME?</v>
      </c>
      <c r="HC13" s="41" t="e">
        <f t="shared" si="19"/>
        <v>#NAME?</v>
      </c>
      <c r="HD13" s="41" t="e">
        <f t="shared" si="20"/>
        <v>#NAME?</v>
      </c>
      <c r="HE13" s="41" t="e">
        <f t="shared" si="20"/>
        <v>#NAME?</v>
      </c>
      <c r="HF13" s="41" t="e">
        <f t="shared" si="20"/>
        <v>#NAME?</v>
      </c>
      <c r="HG13" s="41" t="e">
        <f t="shared" si="20"/>
        <v>#NAME?</v>
      </c>
      <c r="HH13" s="41" t="e">
        <f t="shared" si="20"/>
        <v>#NAME?</v>
      </c>
      <c r="HI13" s="41" t="e">
        <f t="shared" si="20"/>
        <v>#NAME?</v>
      </c>
      <c r="HJ13" s="41" t="e">
        <f t="shared" si="20"/>
        <v>#NAME?</v>
      </c>
    </row>
    <row r="14" spans="1:218" ht="14.4" x14ac:dyDescent="0.3">
      <c r="A14" s="42">
        <v>11</v>
      </c>
      <c r="B14" s="43" t="e">
        <f>'CMM4 - AUX CALC'!$L$67</f>
        <v>#NAME?</v>
      </c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 t="e">
        <f>$B14/(_xlfn.SINGLE(PrazoConcessao)*12-M$3+1)</f>
        <v>#NAME?</v>
      </c>
      <c r="N14" s="41" t="e">
        <f t="shared" si="7"/>
        <v>#NAME?</v>
      </c>
      <c r="O14" s="41" t="e">
        <f t="shared" si="7"/>
        <v>#NAME?</v>
      </c>
      <c r="P14" s="41" t="e">
        <f t="shared" si="7"/>
        <v>#NAME?</v>
      </c>
      <c r="Q14" s="41" t="e">
        <f t="shared" si="7"/>
        <v>#NAME?</v>
      </c>
      <c r="R14" s="41" t="e">
        <f t="shared" si="7"/>
        <v>#NAME?</v>
      </c>
      <c r="S14" s="41" t="e">
        <f t="shared" si="7"/>
        <v>#NAME?</v>
      </c>
      <c r="T14" s="41" t="e">
        <f t="shared" si="8"/>
        <v>#NAME?</v>
      </c>
      <c r="U14" s="41" t="e">
        <f t="shared" si="8"/>
        <v>#NAME?</v>
      </c>
      <c r="V14" s="41" t="e">
        <f t="shared" si="8"/>
        <v>#NAME?</v>
      </c>
      <c r="W14" s="41" t="e">
        <f t="shared" si="8"/>
        <v>#NAME?</v>
      </c>
      <c r="X14" s="41" t="e">
        <f t="shared" si="8"/>
        <v>#NAME?</v>
      </c>
      <c r="Y14" s="41" t="e">
        <f t="shared" si="8"/>
        <v>#NAME?</v>
      </c>
      <c r="Z14" s="41" t="e">
        <f t="shared" si="8"/>
        <v>#NAME?</v>
      </c>
      <c r="AA14" s="41" t="e">
        <f t="shared" si="8"/>
        <v>#NAME?</v>
      </c>
      <c r="AB14" s="41" t="e">
        <f t="shared" si="8"/>
        <v>#NAME?</v>
      </c>
      <c r="AC14" s="41" t="e">
        <f t="shared" si="8"/>
        <v>#NAME?</v>
      </c>
      <c r="AD14" s="41" t="e">
        <f t="shared" si="8"/>
        <v>#NAME?</v>
      </c>
      <c r="AE14" s="41" t="e">
        <f t="shared" si="8"/>
        <v>#NAME?</v>
      </c>
      <c r="AF14" s="41" t="e">
        <f t="shared" si="8"/>
        <v>#NAME?</v>
      </c>
      <c r="AG14" s="41" t="e">
        <f t="shared" si="8"/>
        <v>#NAME?</v>
      </c>
      <c r="AH14" s="41" t="e">
        <f t="shared" si="8"/>
        <v>#NAME?</v>
      </c>
      <c r="AI14" s="41" t="e">
        <f t="shared" si="8"/>
        <v>#NAME?</v>
      </c>
      <c r="AJ14" s="41" t="e">
        <f t="shared" si="9"/>
        <v>#NAME?</v>
      </c>
      <c r="AK14" s="41" t="e">
        <f t="shared" si="9"/>
        <v>#NAME?</v>
      </c>
      <c r="AL14" s="41" t="e">
        <f t="shared" si="9"/>
        <v>#NAME?</v>
      </c>
      <c r="AM14" s="41" t="e">
        <f t="shared" si="9"/>
        <v>#NAME?</v>
      </c>
      <c r="AN14" s="41" t="e">
        <f t="shared" si="9"/>
        <v>#NAME?</v>
      </c>
      <c r="AO14" s="41" t="e">
        <f t="shared" si="9"/>
        <v>#NAME?</v>
      </c>
      <c r="AP14" s="41" t="e">
        <f t="shared" si="9"/>
        <v>#NAME?</v>
      </c>
      <c r="AQ14" s="41" t="e">
        <f t="shared" si="9"/>
        <v>#NAME?</v>
      </c>
      <c r="AR14" s="41" t="e">
        <f t="shared" si="9"/>
        <v>#NAME?</v>
      </c>
      <c r="AS14" s="41" t="e">
        <f t="shared" si="9"/>
        <v>#NAME?</v>
      </c>
      <c r="AT14" s="41" t="e">
        <f t="shared" si="9"/>
        <v>#NAME?</v>
      </c>
      <c r="AU14" s="41" t="e">
        <f t="shared" si="9"/>
        <v>#NAME?</v>
      </c>
      <c r="AV14" s="41" t="e">
        <f t="shared" si="9"/>
        <v>#NAME?</v>
      </c>
      <c r="AW14" s="41" t="e">
        <f t="shared" si="9"/>
        <v>#NAME?</v>
      </c>
      <c r="AX14" s="41" t="e">
        <f t="shared" si="9"/>
        <v>#NAME?</v>
      </c>
      <c r="AY14" s="41" t="e">
        <f t="shared" si="9"/>
        <v>#NAME?</v>
      </c>
      <c r="AZ14" s="41" t="e">
        <f t="shared" si="10"/>
        <v>#NAME?</v>
      </c>
      <c r="BA14" s="41" t="e">
        <f t="shared" si="10"/>
        <v>#NAME?</v>
      </c>
      <c r="BB14" s="41" t="e">
        <f t="shared" si="10"/>
        <v>#NAME?</v>
      </c>
      <c r="BC14" s="41" t="e">
        <f t="shared" si="10"/>
        <v>#NAME?</v>
      </c>
      <c r="BD14" s="41" t="e">
        <f t="shared" si="10"/>
        <v>#NAME?</v>
      </c>
      <c r="BE14" s="41" t="e">
        <f t="shared" si="10"/>
        <v>#NAME?</v>
      </c>
      <c r="BF14" s="41" t="e">
        <f t="shared" si="10"/>
        <v>#NAME?</v>
      </c>
      <c r="BG14" s="41" t="e">
        <f t="shared" si="10"/>
        <v>#NAME?</v>
      </c>
      <c r="BH14" s="41" t="e">
        <f t="shared" si="10"/>
        <v>#NAME?</v>
      </c>
      <c r="BI14" s="41" t="e">
        <f t="shared" si="10"/>
        <v>#NAME?</v>
      </c>
      <c r="BJ14" s="41" t="e">
        <f t="shared" si="10"/>
        <v>#NAME?</v>
      </c>
      <c r="BK14" s="41" t="e">
        <f t="shared" si="10"/>
        <v>#NAME?</v>
      </c>
      <c r="BL14" s="41" t="e">
        <f t="shared" si="10"/>
        <v>#NAME?</v>
      </c>
      <c r="BM14" s="41" t="e">
        <f t="shared" si="10"/>
        <v>#NAME?</v>
      </c>
      <c r="BN14" s="41" t="e">
        <f t="shared" si="10"/>
        <v>#NAME?</v>
      </c>
      <c r="BO14" s="41" t="e">
        <f t="shared" si="10"/>
        <v>#NAME?</v>
      </c>
      <c r="BP14" s="41" t="e">
        <f t="shared" si="11"/>
        <v>#NAME?</v>
      </c>
      <c r="BQ14" s="41" t="e">
        <f t="shared" si="11"/>
        <v>#NAME?</v>
      </c>
      <c r="BR14" s="41" t="e">
        <f t="shared" si="11"/>
        <v>#NAME?</v>
      </c>
      <c r="BS14" s="41" t="e">
        <f t="shared" si="11"/>
        <v>#NAME?</v>
      </c>
      <c r="BT14" s="41" t="e">
        <f t="shared" si="11"/>
        <v>#NAME?</v>
      </c>
      <c r="BU14" s="41" t="e">
        <f t="shared" si="11"/>
        <v>#NAME?</v>
      </c>
      <c r="BV14" s="41" t="e">
        <f t="shared" si="11"/>
        <v>#NAME?</v>
      </c>
      <c r="BW14" s="41" t="e">
        <f t="shared" si="11"/>
        <v>#NAME?</v>
      </c>
      <c r="BX14" s="41" t="e">
        <f t="shared" si="11"/>
        <v>#NAME?</v>
      </c>
      <c r="BY14" s="41" t="e">
        <f t="shared" si="11"/>
        <v>#NAME?</v>
      </c>
      <c r="BZ14" s="41" t="e">
        <f t="shared" si="11"/>
        <v>#NAME?</v>
      </c>
      <c r="CA14" s="41" t="e">
        <f t="shared" si="11"/>
        <v>#NAME?</v>
      </c>
      <c r="CB14" s="41" t="e">
        <f t="shared" si="11"/>
        <v>#NAME?</v>
      </c>
      <c r="CC14" s="41" t="e">
        <f t="shared" si="11"/>
        <v>#NAME?</v>
      </c>
      <c r="CD14" s="41" t="e">
        <f t="shared" si="11"/>
        <v>#NAME?</v>
      </c>
      <c r="CE14" s="41" t="e">
        <f t="shared" si="11"/>
        <v>#NAME?</v>
      </c>
      <c r="CF14" s="41" t="e">
        <f t="shared" si="12"/>
        <v>#NAME?</v>
      </c>
      <c r="CG14" s="41" t="e">
        <f t="shared" si="12"/>
        <v>#NAME?</v>
      </c>
      <c r="CH14" s="41" t="e">
        <f t="shared" si="12"/>
        <v>#NAME?</v>
      </c>
      <c r="CI14" s="41" t="e">
        <f t="shared" si="12"/>
        <v>#NAME?</v>
      </c>
      <c r="CJ14" s="41" t="e">
        <f t="shared" si="12"/>
        <v>#NAME?</v>
      </c>
      <c r="CK14" s="41" t="e">
        <f t="shared" si="12"/>
        <v>#NAME?</v>
      </c>
      <c r="CL14" s="41" t="e">
        <f t="shared" si="12"/>
        <v>#NAME?</v>
      </c>
      <c r="CM14" s="41" t="e">
        <f t="shared" si="12"/>
        <v>#NAME?</v>
      </c>
      <c r="CN14" s="41" t="e">
        <f t="shared" si="12"/>
        <v>#NAME?</v>
      </c>
      <c r="CO14" s="41" t="e">
        <f t="shared" si="12"/>
        <v>#NAME?</v>
      </c>
      <c r="CP14" s="41" t="e">
        <f t="shared" si="12"/>
        <v>#NAME?</v>
      </c>
      <c r="CQ14" s="41" t="e">
        <f t="shared" si="12"/>
        <v>#NAME?</v>
      </c>
      <c r="CR14" s="41" t="e">
        <f t="shared" si="12"/>
        <v>#NAME?</v>
      </c>
      <c r="CS14" s="41" t="e">
        <f t="shared" si="12"/>
        <v>#NAME?</v>
      </c>
      <c r="CT14" s="41" t="e">
        <f t="shared" si="12"/>
        <v>#NAME?</v>
      </c>
      <c r="CU14" s="41" t="e">
        <f t="shared" si="12"/>
        <v>#NAME?</v>
      </c>
      <c r="CV14" s="41" t="e">
        <f t="shared" si="13"/>
        <v>#NAME?</v>
      </c>
      <c r="CW14" s="41" t="e">
        <f t="shared" si="13"/>
        <v>#NAME?</v>
      </c>
      <c r="CX14" s="41" t="e">
        <f t="shared" si="13"/>
        <v>#NAME?</v>
      </c>
      <c r="CY14" s="41" t="e">
        <f t="shared" si="13"/>
        <v>#NAME?</v>
      </c>
      <c r="CZ14" s="41" t="e">
        <f t="shared" si="13"/>
        <v>#NAME?</v>
      </c>
      <c r="DA14" s="41" t="e">
        <f t="shared" si="13"/>
        <v>#NAME?</v>
      </c>
      <c r="DB14" s="41" t="e">
        <f t="shared" si="13"/>
        <v>#NAME?</v>
      </c>
      <c r="DC14" s="41" t="e">
        <f t="shared" si="13"/>
        <v>#NAME?</v>
      </c>
      <c r="DD14" s="41" t="e">
        <f t="shared" si="13"/>
        <v>#NAME?</v>
      </c>
      <c r="DE14" s="41" t="e">
        <f t="shared" si="13"/>
        <v>#NAME?</v>
      </c>
      <c r="DF14" s="41" t="e">
        <f t="shared" si="13"/>
        <v>#NAME?</v>
      </c>
      <c r="DG14" s="41" t="e">
        <f t="shared" si="13"/>
        <v>#NAME?</v>
      </c>
      <c r="DH14" s="41" t="e">
        <f t="shared" si="13"/>
        <v>#NAME?</v>
      </c>
      <c r="DI14" s="41" t="e">
        <f t="shared" si="13"/>
        <v>#NAME?</v>
      </c>
      <c r="DJ14" s="41" t="e">
        <f t="shared" si="13"/>
        <v>#NAME?</v>
      </c>
      <c r="DK14" s="41" t="e">
        <f t="shared" si="13"/>
        <v>#NAME?</v>
      </c>
      <c r="DL14" s="41" t="e">
        <f t="shared" si="14"/>
        <v>#NAME?</v>
      </c>
      <c r="DM14" s="41" t="e">
        <f t="shared" si="14"/>
        <v>#NAME?</v>
      </c>
      <c r="DN14" s="41" t="e">
        <f t="shared" si="14"/>
        <v>#NAME?</v>
      </c>
      <c r="DO14" s="41" t="e">
        <f t="shared" si="14"/>
        <v>#NAME?</v>
      </c>
      <c r="DP14" s="41" t="e">
        <f t="shared" si="14"/>
        <v>#NAME?</v>
      </c>
      <c r="DQ14" s="41" t="e">
        <f t="shared" si="14"/>
        <v>#NAME?</v>
      </c>
      <c r="DR14" s="41" t="e">
        <f t="shared" si="14"/>
        <v>#NAME?</v>
      </c>
      <c r="DS14" s="41" t="e">
        <f t="shared" si="14"/>
        <v>#NAME?</v>
      </c>
      <c r="DT14" s="41" t="e">
        <f t="shared" si="14"/>
        <v>#NAME?</v>
      </c>
      <c r="DU14" s="41" t="e">
        <f t="shared" si="14"/>
        <v>#NAME?</v>
      </c>
      <c r="DV14" s="41" t="e">
        <f t="shared" si="14"/>
        <v>#NAME?</v>
      </c>
      <c r="DW14" s="41" t="e">
        <f t="shared" si="14"/>
        <v>#NAME?</v>
      </c>
      <c r="DX14" s="41" t="e">
        <f t="shared" si="14"/>
        <v>#NAME?</v>
      </c>
      <c r="DY14" s="41" t="e">
        <f t="shared" si="14"/>
        <v>#NAME?</v>
      </c>
      <c r="DZ14" s="41" t="e">
        <f t="shared" si="14"/>
        <v>#NAME?</v>
      </c>
      <c r="EA14" s="41" t="e">
        <f t="shared" si="14"/>
        <v>#NAME?</v>
      </c>
      <c r="EB14" s="41" t="e">
        <f t="shared" si="15"/>
        <v>#NAME?</v>
      </c>
      <c r="EC14" s="41" t="e">
        <f t="shared" si="15"/>
        <v>#NAME?</v>
      </c>
      <c r="ED14" s="41" t="e">
        <f t="shared" si="15"/>
        <v>#NAME?</v>
      </c>
      <c r="EE14" s="41" t="e">
        <f t="shared" si="15"/>
        <v>#NAME?</v>
      </c>
      <c r="EF14" s="41" t="e">
        <f t="shared" si="15"/>
        <v>#NAME?</v>
      </c>
      <c r="EG14" s="41" t="e">
        <f t="shared" si="15"/>
        <v>#NAME?</v>
      </c>
      <c r="EH14" s="41" t="e">
        <f t="shared" si="15"/>
        <v>#NAME?</v>
      </c>
      <c r="EI14" s="41" t="e">
        <f t="shared" si="15"/>
        <v>#NAME?</v>
      </c>
      <c r="EJ14" s="41" t="e">
        <f t="shared" si="15"/>
        <v>#NAME?</v>
      </c>
      <c r="EK14" s="41" t="e">
        <f t="shared" si="15"/>
        <v>#NAME?</v>
      </c>
      <c r="EL14" s="41" t="e">
        <f t="shared" si="15"/>
        <v>#NAME?</v>
      </c>
      <c r="EM14" s="41" t="e">
        <f t="shared" si="15"/>
        <v>#NAME?</v>
      </c>
      <c r="EN14" s="41" t="e">
        <f t="shared" si="15"/>
        <v>#NAME?</v>
      </c>
      <c r="EO14" s="41" t="e">
        <f t="shared" si="15"/>
        <v>#NAME?</v>
      </c>
      <c r="EP14" s="41" t="e">
        <f t="shared" si="15"/>
        <v>#NAME?</v>
      </c>
      <c r="EQ14" s="41" t="e">
        <f t="shared" si="15"/>
        <v>#NAME?</v>
      </c>
      <c r="ER14" s="41" t="e">
        <f t="shared" si="16"/>
        <v>#NAME?</v>
      </c>
      <c r="ES14" s="41" t="e">
        <f t="shared" si="16"/>
        <v>#NAME?</v>
      </c>
      <c r="ET14" s="41" t="e">
        <f t="shared" si="16"/>
        <v>#NAME?</v>
      </c>
      <c r="EU14" s="41" t="e">
        <f t="shared" si="16"/>
        <v>#NAME?</v>
      </c>
      <c r="EV14" s="41" t="e">
        <f t="shared" si="16"/>
        <v>#NAME?</v>
      </c>
      <c r="EW14" s="41" t="e">
        <f t="shared" si="16"/>
        <v>#NAME?</v>
      </c>
      <c r="EX14" s="41" t="e">
        <f t="shared" si="16"/>
        <v>#NAME?</v>
      </c>
      <c r="EY14" s="41" t="e">
        <f t="shared" si="16"/>
        <v>#NAME?</v>
      </c>
      <c r="EZ14" s="41" t="e">
        <f t="shared" si="16"/>
        <v>#NAME?</v>
      </c>
      <c r="FA14" s="41" t="e">
        <f t="shared" si="16"/>
        <v>#NAME?</v>
      </c>
      <c r="FB14" s="41" t="e">
        <f t="shared" si="16"/>
        <v>#NAME?</v>
      </c>
      <c r="FC14" s="41" t="e">
        <f t="shared" si="16"/>
        <v>#NAME?</v>
      </c>
      <c r="FD14" s="41" t="e">
        <f t="shared" si="16"/>
        <v>#NAME?</v>
      </c>
      <c r="FE14" s="41" t="e">
        <f t="shared" si="16"/>
        <v>#NAME?</v>
      </c>
      <c r="FF14" s="41" t="e">
        <f t="shared" si="16"/>
        <v>#NAME?</v>
      </c>
      <c r="FG14" s="41" t="e">
        <f t="shared" si="16"/>
        <v>#NAME?</v>
      </c>
      <c r="FH14" s="41" t="e">
        <f t="shared" si="17"/>
        <v>#NAME?</v>
      </c>
      <c r="FI14" s="41" t="e">
        <f t="shared" si="17"/>
        <v>#NAME?</v>
      </c>
      <c r="FJ14" s="41" t="e">
        <f t="shared" si="17"/>
        <v>#NAME?</v>
      </c>
      <c r="FK14" s="41" t="e">
        <f t="shared" si="17"/>
        <v>#NAME?</v>
      </c>
      <c r="FL14" s="41" t="e">
        <f t="shared" si="17"/>
        <v>#NAME?</v>
      </c>
      <c r="FM14" s="41" t="e">
        <f t="shared" si="17"/>
        <v>#NAME?</v>
      </c>
      <c r="FN14" s="41" t="e">
        <f t="shared" si="17"/>
        <v>#NAME?</v>
      </c>
      <c r="FO14" s="41" t="e">
        <f t="shared" si="17"/>
        <v>#NAME?</v>
      </c>
      <c r="FP14" s="41" t="e">
        <f t="shared" si="17"/>
        <v>#NAME?</v>
      </c>
      <c r="FQ14" s="41" t="e">
        <f t="shared" si="17"/>
        <v>#NAME?</v>
      </c>
      <c r="FR14" s="41" t="e">
        <f t="shared" si="17"/>
        <v>#NAME?</v>
      </c>
      <c r="FS14" s="41" t="e">
        <f t="shared" si="17"/>
        <v>#NAME?</v>
      </c>
      <c r="FT14" s="41" t="e">
        <f t="shared" si="17"/>
        <v>#NAME?</v>
      </c>
      <c r="FU14" s="41" t="e">
        <f t="shared" si="17"/>
        <v>#NAME?</v>
      </c>
      <c r="FV14" s="41" t="e">
        <f t="shared" si="17"/>
        <v>#NAME?</v>
      </c>
      <c r="FW14" s="41" t="e">
        <f t="shared" si="17"/>
        <v>#NAME?</v>
      </c>
      <c r="FX14" s="41" t="e">
        <f t="shared" si="18"/>
        <v>#NAME?</v>
      </c>
      <c r="FY14" s="41" t="e">
        <f t="shared" si="18"/>
        <v>#NAME?</v>
      </c>
      <c r="FZ14" s="41" t="e">
        <f t="shared" si="18"/>
        <v>#NAME?</v>
      </c>
      <c r="GA14" s="41" t="e">
        <f t="shared" si="18"/>
        <v>#NAME?</v>
      </c>
      <c r="GB14" s="41" t="e">
        <f t="shared" si="18"/>
        <v>#NAME?</v>
      </c>
      <c r="GC14" s="41" t="e">
        <f t="shared" si="18"/>
        <v>#NAME?</v>
      </c>
      <c r="GD14" s="41" t="e">
        <f t="shared" si="18"/>
        <v>#NAME?</v>
      </c>
      <c r="GE14" s="41" t="e">
        <f t="shared" si="18"/>
        <v>#NAME?</v>
      </c>
      <c r="GF14" s="41" t="e">
        <f t="shared" si="18"/>
        <v>#NAME?</v>
      </c>
      <c r="GG14" s="41" t="e">
        <f t="shared" si="18"/>
        <v>#NAME?</v>
      </c>
      <c r="GH14" s="41" t="e">
        <f t="shared" si="18"/>
        <v>#NAME?</v>
      </c>
      <c r="GI14" s="41" t="e">
        <f t="shared" si="18"/>
        <v>#NAME?</v>
      </c>
      <c r="GJ14" s="41" t="e">
        <f t="shared" si="18"/>
        <v>#NAME?</v>
      </c>
      <c r="GK14" s="41" t="e">
        <f t="shared" si="18"/>
        <v>#NAME?</v>
      </c>
      <c r="GL14" s="41" t="e">
        <f t="shared" si="18"/>
        <v>#NAME?</v>
      </c>
      <c r="GM14" s="41" t="e">
        <f t="shared" si="18"/>
        <v>#NAME?</v>
      </c>
      <c r="GN14" s="41" t="e">
        <f t="shared" si="19"/>
        <v>#NAME?</v>
      </c>
      <c r="GO14" s="41" t="e">
        <f t="shared" si="19"/>
        <v>#NAME?</v>
      </c>
      <c r="GP14" s="41" t="e">
        <f t="shared" si="19"/>
        <v>#NAME?</v>
      </c>
      <c r="GQ14" s="41" t="e">
        <f t="shared" si="19"/>
        <v>#NAME?</v>
      </c>
      <c r="GR14" s="41" t="e">
        <f t="shared" si="19"/>
        <v>#NAME?</v>
      </c>
      <c r="GS14" s="41" t="e">
        <f t="shared" si="19"/>
        <v>#NAME?</v>
      </c>
      <c r="GT14" s="41" t="e">
        <f t="shared" si="19"/>
        <v>#NAME?</v>
      </c>
      <c r="GU14" s="41" t="e">
        <f t="shared" si="19"/>
        <v>#NAME?</v>
      </c>
      <c r="GV14" s="41" t="e">
        <f t="shared" si="19"/>
        <v>#NAME?</v>
      </c>
      <c r="GW14" s="41" t="e">
        <f t="shared" si="19"/>
        <v>#NAME?</v>
      </c>
      <c r="GX14" s="41" t="e">
        <f t="shared" si="19"/>
        <v>#NAME?</v>
      </c>
      <c r="GY14" s="41" t="e">
        <f t="shared" si="19"/>
        <v>#NAME?</v>
      </c>
      <c r="GZ14" s="41" t="e">
        <f t="shared" si="19"/>
        <v>#NAME?</v>
      </c>
      <c r="HA14" s="41" t="e">
        <f t="shared" si="19"/>
        <v>#NAME?</v>
      </c>
      <c r="HB14" s="41" t="e">
        <f t="shared" si="19"/>
        <v>#NAME?</v>
      </c>
      <c r="HC14" s="41" t="e">
        <f t="shared" si="19"/>
        <v>#NAME?</v>
      </c>
      <c r="HD14" s="41" t="e">
        <f t="shared" si="20"/>
        <v>#NAME?</v>
      </c>
      <c r="HE14" s="41" t="e">
        <f t="shared" si="20"/>
        <v>#NAME?</v>
      </c>
      <c r="HF14" s="41" t="e">
        <f t="shared" si="20"/>
        <v>#NAME?</v>
      </c>
      <c r="HG14" s="41" t="e">
        <f t="shared" si="20"/>
        <v>#NAME?</v>
      </c>
      <c r="HH14" s="41" t="e">
        <f t="shared" si="20"/>
        <v>#NAME?</v>
      </c>
      <c r="HI14" s="41" t="e">
        <f t="shared" si="20"/>
        <v>#NAME?</v>
      </c>
      <c r="HJ14" s="41" t="e">
        <f t="shared" si="20"/>
        <v>#NAME?</v>
      </c>
    </row>
    <row r="15" spans="1:218" ht="14.4" x14ac:dyDescent="0.3">
      <c r="A15" s="42">
        <v>12</v>
      </c>
      <c r="B15" s="43" t="e">
        <f>'CMM4 - AUX CALC'!$M$67</f>
        <v>#NAME?</v>
      </c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 t="e">
        <f>$B15/(_xlfn.SINGLE(PrazoConcessao)*12-N$3+1)</f>
        <v>#NAME?</v>
      </c>
      <c r="O15" s="41" t="e">
        <f t="shared" si="7"/>
        <v>#NAME?</v>
      </c>
      <c r="P15" s="41" t="e">
        <f t="shared" si="7"/>
        <v>#NAME?</v>
      </c>
      <c r="Q15" s="41" t="e">
        <f t="shared" si="7"/>
        <v>#NAME?</v>
      </c>
      <c r="R15" s="41" t="e">
        <f t="shared" si="7"/>
        <v>#NAME?</v>
      </c>
      <c r="S15" s="41" t="e">
        <f t="shared" si="7"/>
        <v>#NAME?</v>
      </c>
      <c r="T15" s="41" t="e">
        <f t="shared" si="8"/>
        <v>#NAME?</v>
      </c>
      <c r="U15" s="41" t="e">
        <f t="shared" si="8"/>
        <v>#NAME?</v>
      </c>
      <c r="V15" s="41" t="e">
        <f t="shared" si="8"/>
        <v>#NAME?</v>
      </c>
      <c r="W15" s="41" t="e">
        <f t="shared" si="8"/>
        <v>#NAME?</v>
      </c>
      <c r="X15" s="41" t="e">
        <f t="shared" si="8"/>
        <v>#NAME?</v>
      </c>
      <c r="Y15" s="41" t="e">
        <f t="shared" si="8"/>
        <v>#NAME?</v>
      </c>
      <c r="Z15" s="41" t="e">
        <f t="shared" si="8"/>
        <v>#NAME?</v>
      </c>
      <c r="AA15" s="41" t="e">
        <f t="shared" si="8"/>
        <v>#NAME?</v>
      </c>
      <c r="AB15" s="41" t="e">
        <f t="shared" si="8"/>
        <v>#NAME?</v>
      </c>
      <c r="AC15" s="41" t="e">
        <f t="shared" si="8"/>
        <v>#NAME?</v>
      </c>
      <c r="AD15" s="41" t="e">
        <f t="shared" si="8"/>
        <v>#NAME?</v>
      </c>
      <c r="AE15" s="41" t="e">
        <f t="shared" si="8"/>
        <v>#NAME?</v>
      </c>
      <c r="AF15" s="41" t="e">
        <f t="shared" si="8"/>
        <v>#NAME?</v>
      </c>
      <c r="AG15" s="41" t="e">
        <f t="shared" si="8"/>
        <v>#NAME?</v>
      </c>
      <c r="AH15" s="41" t="e">
        <f t="shared" si="8"/>
        <v>#NAME?</v>
      </c>
      <c r="AI15" s="41" t="e">
        <f t="shared" si="8"/>
        <v>#NAME?</v>
      </c>
      <c r="AJ15" s="41" t="e">
        <f t="shared" si="9"/>
        <v>#NAME?</v>
      </c>
      <c r="AK15" s="41" t="e">
        <f t="shared" si="9"/>
        <v>#NAME?</v>
      </c>
      <c r="AL15" s="41" t="e">
        <f t="shared" si="9"/>
        <v>#NAME?</v>
      </c>
      <c r="AM15" s="41" t="e">
        <f t="shared" si="9"/>
        <v>#NAME?</v>
      </c>
      <c r="AN15" s="41" t="e">
        <f t="shared" si="9"/>
        <v>#NAME?</v>
      </c>
      <c r="AO15" s="41" t="e">
        <f t="shared" si="9"/>
        <v>#NAME?</v>
      </c>
      <c r="AP15" s="41" t="e">
        <f t="shared" si="9"/>
        <v>#NAME?</v>
      </c>
      <c r="AQ15" s="41" t="e">
        <f t="shared" si="9"/>
        <v>#NAME?</v>
      </c>
      <c r="AR15" s="41" t="e">
        <f t="shared" si="9"/>
        <v>#NAME?</v>
      </c>
      <c r="AS15" s="41" t="e">
        <f t="shared" si="9"/>
        <v>#NAME?</v>
      </c>
      <c r="AT15" s="41" t="e">
        <f t="shared" si="9"/>
        <v>#NAME?</v>
      </c>
      <c r="AU15" s="41" t="e">
        <f t="shared" si="9"/>
        <v>#NAME?</v>
      </c>
      <c r="AV15" s="41" t="e">
        <f t="shared" si="9"/>
        <v>#NAME?</v>
      </c>
      <c r="AW15" s="41" t="e">
        <f t="shared" si="9"/>
        <v>#NAME?</v>
      </c>
      <c r="AX15" s="41" t="e">
        <f t="shared" si="9"/>
        <v>#NAME?</v>
      </c>
      <c r="AY15" s="41" t="e">
        <f t="shared" si="9"/>
        <v>#NAME?</v>
      </c>
      <c r="AZ15" s="41" t="e">
        <f t="shared" si="10"/>
        <v>#NAME?</v>
      </c>
      <c r="BA15" s="41" t="e">
        <f t="shared" si="10"/>
        <v>#NAME?</v>
      </c>
      <c r="BB15" s="41" t="e">
        <f t="shared" si="10"/>
        <v>#NAME?</v>
      </c>
      <c r="BC15" s="41" t="e">
        <f t="shared" si="10"/>
        <v>#NAME?</v>
      </c>
      <c r="BD15" s="41" t="e">
        <f t="shared" si="10"/>
        <v>#NAME?</v>
      </c>
      <c r="BE15" s="41" t="e">
        <f t="shared" si="10"/>
        <v>#NAME?</v>
      </c>
      <c r="BF15" s="41" t="e">
        <f t="shared" si="10"/>
        <v>#NAME?</v>
      </c>
      <c r="BG15" s="41" t="e">
        <f t="shared" si="10"/>
        <v>#NAME?</v>
      </c>
      <c r="BH15" s="41" t="e">
        <f t="shared" si="10"/>
        <v>#NAME?</v>
      </c>
      <c r="BI15" s="41" t="e">
        <f t="shared" si="10"/>
        <v>#NAME?</v>
      </c>
      <c r="BJ15" s="41" t="e">
        <f t="shared" si="10"/>
        <v>#NAME?</v>
      </c>
      <c r="BK15" s="41" t="e">
        <f t="shared" si="10"/>
        <v>#NAME?</v>
      </c>
      <c r="BL15" s="41" t="e">
        <f t="shared" si="10"/>
        <v>#NAME?</v>
      </c>
      <c r="BM15" s="41" t="e">
        <f t="shared" si="10"/>
        <v>#NAME?</v>
      </c>
      <c r="BN15" s="41" t="e">
        <f t="shared" si="10"/>
        <v>#NAME?</v>
      </c>
      <c r="BO15" s="41" t="e">
        <f t="shared" si="10"/>
        <v>#NAME?</v>
      </c>
      <c r="BP15" s="41" t="e">
        <f t="shared" si="11"/>
        <v>#NAME?</v>
      </c>
      <c r="BQ15" s="41" t="e">
        <f t="shared" si="11"/>
        <v>#NAME?</v>
      </c>
      <c r="BR15" s="41" t="e">
        <f t="shared" si="11"/>
        <v>#NAME?</v>
      </c>
      <c r="BS15" s="41" t="e">
        <f t="shared" si="11"/>
        <v>#NAME?</v>
      </c>
      <c r="BT15" s="41" t="e">
        <f t="shared" si="11"/>
        <v>#NAME?</v>
      </c>
      <c r="BU15" s="41" t="e">
        <f t="shared" si="11"/>
        <v>#NAME?</v>
      </c>
      <c r="BV15" s="41" t="e">
        <f t="shared" si="11"/>
        <v>#NAME?</v>
      </c>
      <c r="BW15" s="41" t="e">
        <f t="shared" si="11"/>
        <v>#NAME?</v>
      </c>
      <c r="BX15" s="41" t="e">
        <f t="shared" si="11"/>
        <v>#NAME?</v>
      </c>
      <c r="BY15" s="41" t="e">
        <f t="shared" si="11"/>
        <v>#NAME?</v>
      </c>
      <c r="BZ15" s="41" t="e">
        <f t="shared" si="11"/>
        <v>#NAME?</v>
      </c>
      <c r="CA15" s="41" t="e">
        <f t="shared" si="11"/>
        <v>#NAME?</v>
      </c>
      <c r="CB15" s="41" t="e">
        <f t="shared" si="11"/>
        <v>#NAME?</v>
      </c>
      <c r="CC15" s="41" t="e">
        <f t="shared" si="11"/>
        <v>#NAME?</v>
      </c>
      <c r="CD15" s="41" t="e">
        <f t="shared" si="11"/>
        <v>#NAME?</v>
      </c>
      <c r="CE15" s="41" t="e">
        <f t="shared" si="11"/>
        <v>#NAME?</v>
      </c>
      <c r="CF15" s="41" t="e">
        <f t="shared" si="12"/>
        <v>#NAME?</v>
      </c>
      <c r="CG15" s="41" t="e">
        <f t="shared" si="12"/>
        <v>#NAME?</v>
      </c>
      <c r="CH15" s="41" t="e">
        <f t="shared" si="12"/>
        <v>#NAME?</v>
      </c>
      <c r="CI15" s="41" t="e">
        <f t="shared" si="12"/>
        <v>#NAME?</v>
      </c>
      <c r="CJ15" s="41" t="e">
        <f t="shared" si="12"/>
        <v>#NAME?</v>
      </c>
      <c r="CK15" s="41" t="e">
        <f t="shared" si="12"/>
        <v>#NAME?</v>
      </c>
      <c r="CL15" s="41" t="e">
        <f t="shared" si="12"/>
        <v>#NAME?</v>
      </c>
      <c r="CM15" s="41" t="e">
        <f t="shared" si="12"/>
        <v>#NAME?</v>
      </c>
      <c r="CN15" s="41" t="e">
        <f t="shared" si="12"/>
        <v>#NAME?</v>
      </c>
      <c r="CO15" s="41" t="e">
        <f t="shared" si="12"/>
        <v>#NAME?</v>
      </c>
      <c r="CP15" s="41" t="e">
        <f t="shared" si="12"/>
        <v>#NAME?</v>
      </c>
      <c r="CQ15" s="41" t="e">
        <f t="shared" si="12"/>
        <v>#NAME?</v>
      </c>
      <c r="CR15" s="41" t="e">
        <f t="shared" si="12"/>
        <v>#NAME?</v>
      </c>
      <c r="CS15" s="41" t="e">
        <f t="shared" si="12"/>
        <v>#NAME?</v>
      </c>
      <c r="CT15" s="41" t="e">
        <f t="shared" si="12"/>
        <v>#NAME?</v>
      </c>
      <c r="CU15" s="41" t="e">
        <f t="shared" si="12"/>
        <v>#NAME?</v>
      </c>
      <c r="CV15" s="41" t="e">
        <f t="shared" si="13"/>
        <v>#NAME?</v>
      </c>
      <c r="CW15" s="41" t="e">
        <f t="shared" si="13"/>
        <v>#NAME?</v>
      </c>
      <c r="CX15" s="41" t="e">
        <f t="shared" si="13"/>
        <v>#NAME?</v>
      </c>
      <c r="CY15" s="41" t="e">
        <f t="shared" si="13"/>
        <v>#NAME?</v>
      </c>
      <c r="CZ15" s="41" t="e">
        <f t="shared" si="13"/>
        <v>#NAME?</v>
      </c>
      <c r="DA15" s="41" t="e">
        <f t="shared" si="13"/>
        <v>#NAME?</v>
      </c>
      <c r="DB15" s="41" t="e">
        <f t="shared" si="13"/>
        <v>#NAME?</v>
      </c>
      <c r="DC15" s="41" t="e">
        <f t="shared" si="13"/>
        <v>#NAME?</v>
      </c>
      <c r="DD15" s="41" t="e">
        <f t="shared" si="13"/>
        <v>#NAME?</v>
      </c>
      <c r="DE15" s="41" t="e">
        <f t="shared" si="13"/>
        <v>#NAME?</v>
      </c>
      <c r="DF15" s="41" t="e">
        <f t="shared" si="13"/>
        <v>#NAME?</v>
      </c>
      <c r="DG15" s="41" t="e">
        <f t="shared" si="13"/>
        <v>#NAME?</v>
      </c>
      <c r="DH15" s="41" t="e">
        <f t="shared" si="13"/>
        <v>#NAME?</v>
      </c>
      <c r="DI15" s="41" t="e">
        <f t="shared" si="13"/>
        <v>#NAME?</v>
      </c>
      <c r="DJ15" s="41" t="e">
        <f t="shared" si="13"/>
        <v>#NAME?</v>
      </c>
      <c r="DK15" s="41" t="e">
        <f t="shared" si="13"/>
        <v>#NAME?</v>
      </c>
      <c r="DL15" s="41" t="e">
        <f t="shared" si="14"/>
        <v>#NAME?</v>
      </c>
      <c r="DM15" s="41" t="e">
        <f t="shared" si="14"/>
        <v>#NAME?</v>
      </c>
      <c r="DN15" s="41" t="e">
        <f t="shared" si="14"/>
        <v>#NAME?</v>
      </c>
      <c r="DO15" s="41" t="e">
        <f t="shared" si="14"/>
        <v>#NAME?</v>
      </c>
      <c r="DP15" s="41" t="e">
        <f t="shared" si="14"/>
        <v>#NAME?</v>
      </c>
      <c r="DQ15" s="41" t="e">
        <f t="shared" si="14"/>
        <v>#NAME?</v>
      </c>
      <c r="DR15" s="41" t="e">
        <f t="shared" si="14"/>
        <v>#NAME?</v>
      </c>
      <c r="DS15" s="41" t="e">
        <f t="shared" si="14"/>
        <v>#NAME?</v>
      </c>
      <c r="DT15" s="41" t="e">
        <f t="shared" si="14"/>
        <v>#NAME?</v>
      </c>
      <c r="DU15" s="41" t="e">
        <f t="shared" si="14"/>
        <v>#NAME?</v>
      </c>
      <c r="DV15" s="41" t="e">
        <f t="shared" si="14"/>
        <v>#NAME?</v>
      </c>
      <c r="DW15" s="41" t="e">
        <f t="shared" si="14"/>
        <v>#NAME?</v>
      </c>
      <c r="DX15" s="41" t="e">
        <f t="shared" si="14"/>
        <v>#NAME?</v>
      </c>
      <c r="DY15" s="41" t="e">
        <f t="shared" si="14"/>
        <v>#NAME?</v>
      </c>
      <c r="DZ15" s="41" t="e">
        <f t="shared" si="14"/>
        <v>#NAME?</v>
      </c>
      <c r="EA15" s="41" t="e">
        <f t="shared" si="14"/>
        <v>#NAME?</v>
      </c>
      <c r="EB15" s="41" t="e">
        <f t="shared" si="15"/>
        <v>#NAME?</v>
      </c>
      <c r="EC15" s="41" t="e">
        <f t="shared" si="15"/>
        <v>#NAME?</v>
      </c>
      <c r="ED15" s="41" t="e">
        <f t="shared" si="15"/>
        <v>#NAME?</v>
      </c>
      <c r="EE15" s="41" t="e">
        <f t="shared" si="15"/>
        <v>#NAME?</v>
      </c>
      <c r="EF15" s="41" t="e">
        <f t="shared" si="15"/>
        <v>#NAME?</v>
      </c>
      <c r="EG15" s="41" t="e">
        <f t="shared" si="15"/>
        <v>#NAME?</v>
      </c>
      <c r="EH15" s="41" t="e">
        <f t="shared" si="15"/>
        <v>#NAME?</v>
      </c>
      <c r="EI15" s="41" t="e">
        <f t="shared" si="15"/>
        <v>#NAME?</v>
      </c>
      <c r="EJ15" s="41" t="e">
        <f t="shared" si="15"/>
        <v>#NAME?</v>
      </c>
      <c r="EK15" s="41" t="e">
        <f t="shared" si="15"/>
        <v>#NAME?</v>
      </c>
      <c r="EL15" s="41" t="e">
        <f t="shared" si="15"/>
        <v>#NAME?</v>
      </c>
      <c r="EM15" s="41" t="e">
        <f t="shared" si="15"/>
        <v>#NAME?</v>
      </c>
      <c r="EN15" s="41" t="e">
        <f t="shared" si="15"/>
        <v>#NAME?</v>
      </c>
      <c r="EO15" s="41" t="e">
        <f t="shared" si="15"/>
        <v>#NAME?</v>
      </c>
      <c r="EP15" s="41" t="e">
        <f t="shared" si="15"/>
        <v>#NAME?</v>
      </c>
      <c r="EQ15" s="41" t="e">
        <f t="shared" si="15"/>
        <v>#NAME?</v>
      </c>
      <c r="ER15" s="41" t="e">
        <f t="shared" si="16"/>
        <v>#NAME?</v>
      </c>
      <c r="ES15" s="41" t="e">
        <f t="shared" si="16"/>
        <v>#NAME?</v>
      </c>
      <c r="ET15" s="41" t="e">
        <f t="shared" si="16"/>
        <v>#NAME?</v>
      </c>
      <c r="EU15" s="41" t="e">
        <f t="shared" si="16"/>
        <v>#NAME?</v>
      </c>
      <c r="EV15" s="41" t="e">
        <f t="shared" si="16"/>
        <v>#NAME?</v>
      </c>
      <c r="EW15" s="41" t="e">
        <f t="shared" si="16"/>
        <v>#NAME?</v>
      </c>
      <c r="EX15" s="41" t="e">
        <f t="shared" si="16"/>
        <v>#NAME?</v>
      </c>
      <c r="EY15" s="41" t="e">
        <f t="shared" si="16"/>
        <v>#NAME?</v>
      </c>
      <c r="EZ15" s="41" t="e">
        <f t="shared" si="16"/>
        <v>#NAME?</v>
      </c>
      <c r="FA15" s="41" t="e">
        <f t="shared" si="16"/>
        <v>#NAME?</v>
      </c>
      <c r="FB15" s="41" t="e">
        <f t="shared" si="16"/>
        <v>#NAME?</v>
      </c>
      <c r="FC15" s="41" t="e">
        <f t="shared" si="16"/>
        <v>#NAME?</v>
      </c>
      <c r="FD15" s="41" t="e">
        <f t="shared" si="16"/>
        <v>#NAME?</v>
      </c>
      <c r="FE15" s="41" t="e">
        <f t="shared" si="16"/>
        <v>#NAME?</v>
      </c>
      <c r="FF15" s="41" t="e">
        <f t="shared" si="16"/>
        <v>#NAME?</v>
      </c>
      <c r="FG15" s="41" t="e">
        <f t="shared" si="16"/>
        <v>#NAME?</v>
      </c>
      <c r="FH15" s="41" t="e">
        <f t="shared" si="17"/>
        <v>#NAME?</v>
      </c>
      <c r="FI15" s="41" t="e">
        <f t="shared" si="17"/>
        <v>#NAME?</v>
      </c>
      <c r="FJ15" s="41" t="e">
        <f t="shared" si="17"/>
        <v>#NAME?</v>
      </c>
      <c r="FK15" s="41" t="e">
        <f t="shared" si="17"/>
        <v>#NAME?</v>
      </c>
      <c r="FL15" s="41" t="e">
        <f t="shared" si="17"/>
        <v>#NAME?</v>
      </c>
      <c r="FM15" s="41" t="e">
        <f t="shared" si="17"/>
        <v>#NAME?</v>
      </c>
      <c r="FN15" s="41" t="e">
        <f t="shared" si="17"/>
        <v>#NAME?</v>
      </c>
      <c r="FO15" s="41" t="e">
        <f t="shared" si="17"/>
        <v>#NAME?</v>
      </c>
      <c r="FP15" s="41" t="e">
        <f t="shared" si="17"/>
        <v>#NAME?</v>
      </c>
      <c r="FQ15" s="41" t="e">
        <f t="shared" si="17"/>
        <v>#NAME?</v>
      </c>
      <c r="FR15" s="41" t="e">
        <f t="shared" si="17"/>
        <v>#NAME?</v>
      </c>
      <c r="FS15" s="41" t="e">
        <f t="shared" si="17"/>
        <v>#NAME?</v>
      </c>
      <c r="FT15" s="41" t="e">
        <f t="shared" si="17"/>
        <v>#NAME?</v>
      </c>
      <c r="FU15" s="41" t="e">
        <f t="shared" si="17"/>
        <v>#NAME?</v>
      </c>
      <c r="FV15" s="41" t="e">
        <f t="shared" si="17"/>
        <v>#NAME?</v>
      </c>
      <c r="FW15" s="41" t="e">
        <f t="shared" si="17"/>
        <v>#NAME?</v>
      </c>
      <c r="FX15" s="41" t="e">
        <f t="shared" si="18"/>
        <v>#NAME?</v>
      </c>
      <c r="FY15" s="41" t="e">
        <f t="shared" si="18"/>
        <v>#NAME?</v>
      </c>
      <c r="FZ15" s="41" t="e">
        <f t="shared" si="18"/>
        <v>#NAME?</v>
      </c>
      <c r="GA15" s="41" t="e">
        <f t="shared" si="18"/>
        <v>#NAME?</v>
      </c>
      <c r="GB15" s="41" t="e">
        <f t="shared" si="18"/>
        <v>#NAME?</v>
      </c>
      <c r="GC15" s="41" t="e">
        <f t="shared" si="18"/>
        <v>#NAME?</v>
      </c>
      <c r="GD15" s="41" t="e">
        <f t="shared" si="18"/>
        <v>#NAME?</v>
      </c>
      <c r="GE15" s="41" t="e">
        <f t="shared" si="18"/>
        <v>#NAME?</v>
      </c>
      <c r="GF15" s="41" t="e">
        <f t="shared" si="18"/>
        <v>#NAME?</v>
      </c>
      <c r="GG15" s="41" t="e">
        <f t="shared" si="18"/>
        <v>#NAME?</v>
      </c>
      <c r="GH15" s="41" t="e">
        <f t="shared" si="18"/>
        <v>#NAME?</v>
      </c>
      <c r="GI15" s="41" t="e">
        <f t="shared" si="18"/>
        <v>#NAME?</v>
      </c>
      <c r="GJ15" s="41" t="e">
        <f t="shared" si="18"/>
        <v>#NAME?</v>
      </c>
      <c r="GK15" s="41" t="e">
        <f t="shared" si="18"/>
        <v>#NAME?</v>
      </c>
      <c r="GL15" s="41" t="e">
        <f t="shared" si="18"/>
        <v>#NAME?</v>
      </c>
      <c r="GM15" s="41" t="e">
        <f t="shared" si="18"/>
        <v>#NAME?</v>
      </c>
      <c r="GN15" s="41" t="e">
        <f t="shared" si="19"/>
        <v>#NAME?</v>
      </c>
      <c r="GO15" s="41" t="e">
        <f t="shared" si="19"/>
        <v>#NAME?</v>
      </c>
      <c r="GP15" s="41" t="e">
        <f t="shared" si="19"/>
        <v>#NAME?</v>
      </c>
      <c r="GQ15" s="41" t="e">
        <f t="shared" si="19"/>
        <v>#NAME?</v>
      </c>
      <c r="GR15" s="41" t="e">
        <f t="shared" si="19"/>
        <v>#NAME?</v>
      </c>
      <c r="GS15" s="41" t="e">
        <f t="shared" si="19"/>
        <v>#NAME?</v>
      </c>
      <c r="GT15" s="41" t="e">
        <f t="shared" si="19"/>
        <v>#NAME?</v>
      </c>
      <c r="GU15" s="41" t="e">
        <f t="shared" si="19"/>
        <v>#NAME?</v>
      </c>
      <c r="GV15" s="41" t="e">
        <f t="shared" si="19"/>
        <v>#NAME?</v>
      </c>
      <c r="GW15" s="41" t="e">
        <f t="shared" si="19"/>
        <v>#NAME?</v>
      </c>
      <c r="GX15" s="41" t="e">
        <f t="shared" si="19"/>
        <v>#NAME?</v>
      </c>
      <c r="GY15" s="41" t="e">
        <f t="shared" si="19"/>
        <v>#NAME?</v>
      </c>
      <c r="GZ15" s="41" t="e">
        <f t="shared" si="19"/>
        <v>#NAME?</v>
      </c>
      <c r="HA15" s="41" t="e">
        <f t="shared" si="19"/>
        <v>#NAME?</v>
      </c>
      <c r="HB15" s="41" t="e">
        <f t="shared" si="19"/>
        <v>#NAME?</v>
      </c>
      <c r="HC15" s="41" t="e">
        <f t="shared" si="19"/>
        <v>#NAME?</v>
      </c>
      <c r="HD15" s="41" t="e">
        <f t="shared" si="20"/>
        <v>#NAME?</v>
      </c>
      <c r="HE15" s="41" t="e">
        <f t="shared" si="20"/>
        <v>#NAME?</v>
      </c>
      <c r="HF15" s="41" t="e">
        <f t="shared" si="20"/>
        <v>#NAME?</v>
      </c>
      <c r="HG15" s="41" t="e">
        <f t="shared" si="20"/>
        <v>#NAME?</v>
      </c>
      <c r="HH15" s="41" t="e">
        <f t="shared" si="20"/>
        <v>#NAME?</v>
      </c>
      <c r="HI15" s="41" t="e">
        <f t="shared" si="20"/>
        <v>#NAME?</v>
      </c>
      <c r="HJ15" s="41" t="e">
        <f t="shared" si="20"/>
        <v>#NAME?</v>
      </c>
    </row>
    <row r="16" spans="1:218" ht="14.4" x14ac:dyDescent="0.3">
      <c r="A16" s="42">
        <v>13</v>
      </c>
      <c r="B16" s="43" t="e">
        <f>'CMM4 - AUX CALC'!$N$67</f>
        <v>#NAME?</v>
      </c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 t="e">
        <f>$B16/(_xlfn.SINGLE(PrazoConcessao)*12-O$3+1)</f>
        <v>#NAME?</v>
      </c>
      <c r="P16" s="41" t="e">
        <f t="shared" si="7"/>
        <v>#NAME?</v>
      </c>
      <c r="Q16" s="41" t="e">
        <f t="shared" si="7"/>
        <v>#NAME?</v>
      </c>
      <c r="R16" s="41" t="e">
        <f t="shared" si="7"/>
        <v>#NAME?</v>
      </c>
      <c r="S16" s="41" t="e">
        <f t="shared" si="7"/>
        <v>#NAME?</v>
      </c>
      <c r="T16" s="41" t="e">
        <f t="shared" si="8"/>
        <v>#NAME?</v>
      </c>
      <c r="U16" s="41" t="e">
        <f t="shared" si="8"/>
        <v>#NAME?</v>
      </c>
      <c r="V16" s="41" t="e">
        <f t="shared" si="8"/>
        <v>#NAME?</v>
      </c>
      <c r="W16" s="41" t="e">
        <f t="shared" si="8"/>
        <v>#NAME?</v>
      </c>
      <c r="X16" s="41" t="e">
        <f t="shared" si="8"/>
        <v>#NAME?</v>
      </c>
      <c r="Y16" s="41" t="e">
        <f t="shared" si="8"/>
        <v>#NAME?</v>
      </c>
      <c r="Z16" s="41" t="e">
        <f t="shared" si="8"/>
        <v>#NAME?</v>
      </c>
      <c r="AA16" s="41" t="e">
        <f t="shared" si="8"/>
        <v>#NAME?</v>
      </c>
      <c r="AB16" s="41" t="e">
        <f t="shared" si="8"/>
        <v>#NAME?</v>
      </c>
      <c r="AC16" s="41" t="e">
        <f t="shared" si="8"/>
        <v>#NAME?</v>
      </c>
      <c r="AD16" s="41" t="e">
        <f t="shared" si="8"/>
        <v>#NAME?</v>
      </c>
      <c r="AE16" s="41" t="e">
        <f t="shared" si="8"/>
        <v>#NAME?</v>
      </c>
      <c r="AF16" s="41" t="e">
        <f t="shared" si="8"/>
        <v>#NAME?</v>
      </c>
      <c r="AG16" s="41" t="e">
        <f t="shared" si="8"/>
        <v>#NAME?</v>
      </c>
      <c r="AH16" s="41" t="e">
        <f t="shared" si="8"/>
        <v>#NAME?</v>
      </c>
      <c r="AI16" s="41" t="e">
        <f t="shared" si="8"/>
        <v>#NAME?</v>
      </c>
      <c r="AJ16" s="41" t="e">
        <f t="shared" si="9"/>
        <v>#NAME?</v>
      </c>
      <c r="AK16" s="41" t="e">
        <f t="shared" si="9"/>
        <v>#NAME?</v>
      </c>
      <c r="AL16" s="41" t="e">
        <f t="shared" si="9"/>
        <v>#NAME?</v>
      </c>
      <c r="AM16" s="41" t="e">
        <f t="shared" si="9"/>
        <v>#NAME?</v>
      </c>
      <c r="AN16" s="41" t="e">
        <f t="shared" si="9"/>
        <v>#NAME?</v>
      </c>
      <c r="AO16" s="41" t="e">
        <f t="shared" si="9"/>
        <v>#NAME?</v>
      </c>
      <c r="AP16" s="41" t="e">
        <f t="shared" si="9"/>
        <v>#NAME?</v>
      </c>
      <c r="AQ16" s="41" t="e">
        <f t="shared" si="9"/>
        <v>#NAME?</v>
      </c>
      <c r="AR16" s="41" t="e">
        <f t="shared" si="9"/>
        <v>#NAME?</v>
      </c>
      <c r="AS16" s="41" t="e">
        <f t="shared" si="9"/>
        <v>#NAME?</v>
      </c>
      <c r="AT16" s="41" t="e">
        <f t="shared" si="9"/>
        <v>#NAME?</v>
      </c>
      <c r="AU16" s="41" t="e">
        <f t="shared" si="9"/>
        <v>#NAME?</v>
      </c>
      <c r="AV16" s="41" t="e">
        <f t="shared" si="9"/>
        <v>#NAME?</v>
      </c>
      <c r="AW16" s="41" t="e">
        <f t="shared" si="9"/>
        <v>#NAME?</v>
      </c>
      <c r="AX16" s="41" t="e">
        <f t="shared" si="9"/>
        <v>#NAME?</v>
      </c>
      <c r="AY16" s="41" t="e">
        <f t="shared" si="9"/>
        <v>#NAME?</v>
      </c>
      <c r="AZ16" s="41" t="e">
        <f t="shared" si="10"/>
        <v>#NAME?</v>
      </c>
      <c r="BA16" s="41" t="e">
        <f t="shared" si="10"/>
        <v>#NAME?</v>
      </c>
      <c r="BB16" s="41" t="e">
        <f t="shared" si="10"/>
        <v>#NAME?</v>
      </c>
      <c r="BC16" s="41" t="e">
        <f t="shared" si="10"/>
        <v>#NAME?</v>
      </c>
      <c r="BD16" s="41" t="e">
        <f t="shared" si="10"/>
        <v>#NAME?</v>
      </c>
      <c r="BE16" s="41" t="e">
        <f t="shared" si="10"/>
        <v>#NAME?</v>
      </c>
      <c r="BF16" s="41" t="e">
        <f t="shared" si="10"/>
        <v>#NAME?</v>
      </c>
      <c r="BG16" s="41" t="e">
        <f t="shared" si="10"/>
        <v>#NAME?</v>
      </c>
      <c r="BH16" s="41" t="e">
        <f t="shared" si="10"/>
        <v>#NAME?</v>
      </c>
      <c r="BI16" s="41" t="e">
        <f t="shared" si="10"/>
        <v>#NAME?</v>
      </c>
      <c r="BJ16" s="41" t="e">
        <f t="shared" si="10"/>
        <v>#NAME?</v>
      </c>
      <c r="BK16" s="41" t="e">
        <f t="shared" si="10"/>
        <v>#NAME?</v>
      </c>
      <c r="BL16" s="41" t="e">
        <f t="shared" si="10"/>
        <v>#NAME?</v>
      </c>
      <c r="BM16" s="41" t="e">
        <f t="shared" si="10"/>
        <v>#NAME?</v>
      </c>
      <c r="BN16" s="41" t="e">
        <f t="shared" si="10"/>
        <v>#NAME?</v>
      </c>
      <c r="BO16" s="41" t="e">
        <f t="shared" si="10"/>
        <v>#NAME?</v>
      </c>
      <c r="BP16" s="41" t="e">
        <f t="shared" si="11"/>
        <v>#NAME?</v>
      </c>
      <c r="BQ16" s="41" t="e">
        <f t="shared" si="11"/>
        <v>#NAME?</v>
      </c>
      <c r="BR16" s="41" t="e">
        <f t="shared" si="11"/>
        <v>#NAME?</v>
      </c>
      <c r="BS16" s="41" t="e">
        <f t="shared" si="11"/>
        <v>#NAME?</v>
      </c>
      <c r="BT16" s="41" t="e">
        <f t="shared" si="11"/>
        <v>#NAME?</v>
      </c>
      <c r="BU16" s="41" t="e">
        <f t="shared" si="11"/>
        <v>#NAME?</v>
      </c>
      <c r="BV16" s="41" t="e">
        <f t="shared" si="11"/>
        <v>#NAME?</v>
      </c>
      <c r="BW16" s="41" t="e">
        <f t="shared" si="11"/>
        <v>#NAME?</v>
      </c>
      <c r="BX16" s="41" t="e">
        <f t="shared" si="11"/>
        <v>#NAME?</v>
      </c>
      <c r="BY16" s="41" t="e">
        <f t="shared" si="11"/>
        <v>#NAME?</v>
      </c>
      <c r="BZ16" s="41" t="e">
        <f t="shared" si="11"/>
        <v>#NAME?</v>
      </c>
      <c r="CA16" s="41" t="e">
        <f t="shared" si="11"/>
        <v>#NAME?</v>
      </c>
      <c r="CB16" s="41" t="e">
        <f t="shared" si="11"/>
        <v>#NAME?</v>
      </c>
      <c r="CC16" s="41" t="e">
        <f t="shared" si="11"/>
        <v>#NAME?</v>
      </c>
      <c r="CD16" s="41" t="e">
        <f t="shared" si="11"/>
        <v>#NAME?</v>
      </c>
      <c r="CE16" s="41" t="e">
        <f t="shared" si="11"/>
        <v>#NAME?</v>
      </c>
      <c r="CF16" s="41" t="e">
        <f t="shared" si="12"/>
        <v>#NAME?</v>
      </c>
      <c r="CG16" s="41" t="e">
        <f t="shared" si="12"/>
        <v>#NAME?</v>
      </c>
      <c r="CH16" s="41" t="e">
        <f t="shared" si="12"/>
        <v>#NAME?</v>
      </c>
      <c r="CI16" s="41" t="e">
        <f t="shared" si="12"/>
        <v>#NAME?</v>
      </c>
      <c r="CJ16" s="41" t="e">
        <f t="shared" si="12"/>
        <v>#NAME?</v>
      </c>
      <c r="CK16" s="41" t="e">
        <f t="shared" si="12"/>
        <v>#NAME?</v>
      </c>
      <c r="CL16" s="41" t="e">
        <f t="shared" si="12"/>
        <v>#NAME?</v>
      </c>
      <c r="CM16" s="41" t="e">
        <f t="shared" si="12"/>
        <v>#NAME?</v>
      </c>
      <c r="CN16" s="41" t="e">
        <f t="shared" si="12"/>
        <v>#NAME?</v>
      </c>
      <c r="CO16" s="41" t="e">
        <f t="shared" si="12"/>
        <v>#NAME?</v>
      </c>
      <c r="CP16" s="41" t="e">
        <f t="shared" si="12"/>
        <v>#NAME?</v>
      </c>
      <c r="CQ16" s="41" t="e">
        <f t="shared" si="12"/>
        <v>#NAME?</v>
      </c>
      <c r="CR16" s="41" t="e">
        <f t="shared" si="12"/>
        <v>#NAME?</v>
      </c>
      <c r="CS16" s="41" t="e">
        <f t="shared" si="12"/>
        <v>#NAME?</v>
      </c>
      <c r="CT16" s="41" t="e">
        <f t="shared" si="12"/>
        <v>#NAME?</v>
      </c>
      <c r="CU16" s="41" t="e">
        <f t="shared" si="12"/>
        <v>#NAME?</v>
      </c>
      <c r="CV16" s="41" t="e">
        <f t="shared" si="13"/>
        <v>#NAME?</v>
      </c>
      <c r="CW16" s="41" t="e">
        <f t="shared" si="13"/>
        <v>#NAME?</v>
      </c>
      <c r="CX16" s="41" t="e">
        <f t="shared" si="13"/>
        <v>#NAME?</v>
      </c>
      <c r="CY16" s="41" t="e">
        <f t="shared" si="13"/>
        <v>#NAME?</v>
      </c>
      <c r="CZ16" s="41" t="e">
        <f t="shared" si="13"/>
        <v>#NAME?</v>
      </c>
      <c r="DA16" s="41" t="e">
        <f t="shared" si="13"/>
        <v>#NAME?</v>
      </c>
      <c r="DB16" s="41" t="e">
        <f t="shared" si="13"/>
        <v>#NAME?</v>
      </c>
      <c r="DC16" s="41" t="e">
        <f t="shared" si="13"/>
        <v>#NAME?</v>
      </c>
      <c r="DD16" s="41" t="e">
        <f t="shared" si="13"/>
        <v>#NAME?</v>
      </c>
      <c r="DE16" s="41" t="e">
        <f t="shared" si="13"/>
        <v>#NAME?</v>
      </c>
      <c r="DF16" s="41" t="e">
        <f t="shared" si="13"/>
        <v>#NAME?</v>
      </c>
      <c r="DG16" s="41" t="e">
        <f t="shared" si="13"/>
        <v>#NAME?</v>
      </c>
      <c r="DH16" s="41" t="e">
        <f t="shared" si="13"/>
        <v>#NAME?</v>
      </c>
      <c r="DI16" s="41" t="e">
        <f t="shared" si="13"/>
        <v>#NAME?</v>
      </c>
      <c r="DJ16" s="41" t="e">
        <f t="shared" si="13"/>
        <v>#NAME?</v>
      </c>
      <c r="DK16" s="41" t="e">
        <f t="shared" si="13"/>
        <v>#NAME?</v>
      </c>
      <c r="DL16" s="41" t="e">
        <f t="shared" si="14"/>
        <v>#NAME?</v>
      </c>
      <c r="DM16" s="41" t="e">
        <f t="shared" si="14"/>
        <v>#NAME?</v>
      </c>
      <c r="DN16" s="41" t="e">
        <f t="shared" si="14"/>
        <v>#NAME?</v>
      </c>
      <c r="DO16" s="41" t="e">
        <f t="shared" si="14"/>
        <v>#NAME?</v>
      </c>
      <c r="DP16" s="41" t="e">
        <f t="shared" si="14"/>
        <v>#NAME?</v>
      </c>
      <c r="DQ16" s="41" t="e">
        <f t="shared" si="14"/>
        <v>#NAME?</v>
      </c>
      <c r="DR16" s="41" t="e">
        <f t="shared" si="14"/>
        <v>#NAME?</v>
      </c>
      <c r="DS16" s="41" t="e">
        <f t="shared" si="14"/>
        <v>#NAME?</v>
      </c>
      <c r="DT16" s="41" t="e">
        <f t="shared" si="14"/>
        <v>#NAME?</v>
      </c>
      <c r="DU16" s="41" t="e">
        <f t="shared" si="14"/>
        <v>#NAME?</v>
      </c>
      <c r="DV16" s="41" t="e">
        <f t="shared" si="14"/>
        <v>#NAME?</v>
      </c>
      <c r="DW16" s="41" t="e">
        <f t="shared" si="14"/>
        <v>#NAME?</v>
      </c>
      <c r="DX16" s="41" t="e">
        <f t="shared" si="14"/>
        <v>#NAME?</v>
      </c>
      <c r="DY16" s="41" t="e">
        <f t="shared" si="14"/>
        <v>#NAME?</v>
      </c>
      <c r="DZ16" s="41" t="e">
        <f t="shared" si="14"/>
        <v>#NAME?</v>
      </c>
      <c r="EA16" s="41" t="e">
        <f t="shared" si="14"/>
        <v>#NAME?</v>
      </c>
      <c r="EB16" s="41" t="e">
        <f t="shared" si="15"/>
        <v>#NAME?</v>
      </c>
      <c r="EC16" s="41" t="e">
        <f t="shared" si="15"/>
        <v>#NAME?</v>
      </c>
      <c r="ED16" s="41" t="e">
        <f t="shared" si="15"/>
        <v>#NAME?</v>
      </c>
      <c r="EE16" s="41" t="e">
        <f t="shared" si="15"/>
        <v>#NAME?</v>
      </c>
      <c r="EF16" s="41" t="e">
        <f t="shared" si="15"/>
        <v>#NAME?</v>
      </c>
      <c r="EG16" s="41" t="e">
        <f t="shared" si="15"/>
        <v>#NAME?</v>
      </c>
      <c r="EH16" s="41" t="e">
        <f t="shared" si="15"/>
        <v>#NAME?</v>
      </c>
      <c r="EI16" s="41" t="e">
        <f t="shared" si="15"/>
        <v>#NAME?</v>
      </c>
      <c r="EJ16" s="41" t="e">
        <f t="shared" si="15"/>
        <v>#NAME?</v>
      </c>
      <c r="EK16" s="41" t="e">
        <f t="shared" si="15"/>
        <v>#NAME?</v>
      </c>
      <c r="EL16" s="41" t="e">
        <f t="shared" si="15"/>
        <v>#NAME?</v>
      </c>
      <c r="EM16" s="41" t="e">
        <f t="shared" si="15"/>
        <v>#NAME?</v>
      </c>
      <c r="EN16" s="41" t="e">
        <f t="shared" si="15"/>
        <v>#NAME?</v>
      </c>
      <c r="EO16" s="41" t="e">
        <f t="shared" si="15"/>
        <v>#NAME?</v>
      </c>
      <c r="EP16" s="41" t="e">
        <f t="shared" si="15"/>
        <v>#NAME?</v>
      </c>
      <c r="EQ16" s="41" t="e">
        <f t="shared" si="15"/>
        <v>#NAME?</v>
      </c>
      <c r="ER16" s="41" t="e">
        <f t="shared" si="16"/>
        <v>#NAME?</v>
      </c>
      <c r="ES16" s="41" t="e">
        <f t="shared" si="16"/>
        <v>#NAME?</v>
      </c>
      <c r="ET16" s="41" t="e">
        <f t="shared" si="16"/>
        <v>#NAME?</v>
      </c>
      <c r="EU16" s="41" t="e">
        <f t="shared" si="16"/>
        <v>#NAME?</v>
      </c>
      <c r="EV16" s="41" t="e">
        <f t="shared" si="16"/>
        <v>#NAME?</v>
      </c>
      <c r="EW16" s="41" t="e">
        <f t="shared" si="16"/>
        <v>#NAME?</v>
      </c>
      <c r="EX16" s="41" t="e">
        <f t="shared" si="16"/>
        <v>#NAME?</v>
      </c>
      <c r="EY16" s="41" t="e">
        <f t="shared" si="16"/>
        <v>#NAME?</v>
      </c>
      <c r="EZ16" s="41" t="e">
        <f t="shared" si="16"/>
        <v>#NAME?</v>
      </c>
      <c r="FA16" s="41" t="e">
        <f t="shared" si="16"/>
        <v>#NAME?</v>
      </c>
      <c r="FB16" s="41" t="e">
        <f t="shared" si="16"/>
        <v>#NAME?</v>
      </c>
      <c r="FC16" s="41" t="e">
        <f t="shared" si="16"/>
        <v>#NAME?</v>
      </c>
      <c r="FD16" s="41" t="e">
        <f t="shared" si="16"/>
        <v>#NAME?</v>
      </c>
      <c r="FE16" s="41" t="e">
        <f t="shared" si="16"/>
        <v>#NAME?</v>
      </c>
      <c r="FF16" s="41" t="e">
        <f t="shared" si="16"/>
        <v>#NAME?</v>
      </c>
      <c r="FG16" s="41" t="e">
        <f t="shared" si="16"/>
        <v>#NAME?</v>
      </c>
      <c r="FH16" s="41" t="e">
        <f t="shared" si="17"/>
        <v>#NAME?</v>
      </c>
      <c r="FI16" s="41" t="e">
        <f t="shared" si="17"/>
        <v>#NAME?</v>
      </c>
      <c r="FJ16" s="41" t="e">
        <f t="shared" si="17"/>
        <v>#NAME?</v>
      </c>
      <c r="FK16" s="41" t="e">
        <f t="shared" si="17"/>
        <v>#NAME?</v>
      </c>
      <c r="FL16" s="41" t="e">
        <f t="shared" si="17"/>
        <v>#NAME?</v>
      </c>
      <c r="FM16" s="41" t="e">
        <f t="shared" si="17"/>
        <v>#NAME?</v>
      </c>
      <c r="FN16" s="41" t="e">
        <f t="shared" si="17"/>
        <v>#NAME?</v>
      </c>
      <c r="FO16" s="41" t="e">
        <f t="shared" si="17"/>
        <v>#NAME?</v>
      </c>
      <c r="FP16" s="41" t="e">
        <f t="shared" si="17"/>
        <v>#NAME?</v>
      </c>
      <c r="FQ16" s="41" t="e">
        <f t="shared" si="17"/>
        <v>#NAME?</v>
      </c>
      <c r="FR16" s="41" t="e">
        <f t="shared" si="17"/>
        <v>#NAME?</v>
      </c>
      <c r="FS16" s="41" t="e">
        <f t="shared" si="17"/>
        <v>#NAME?</v>
      </c>
      <c r="FT16" s="41" t="e">
        <f t="shared" si="17"/>
        <v>#NAME?</v>
      </c>
      <c r="FU16" s="41" t="e">
        <f t="shared" si="17"/>
        <v>#NAME?</v>
      </c>
      <c r="FV16" s="41" t="e">
        <f t="shared" si="17"/>
        <v>#NAME?</v>
      </c>
      <c r="FW16" s="41" t="e">
        <f t="shared" si="17"/>
        <v>#NAME?</v>
      </c>
      <c r="FX16" s="41" t="e">
        <f t="shared" si="18"/>
        <v>#NAME?</v>
      </c>
      <c r="FY16" s="41" t="e">
        <f t="shared" si="18"/>
        <v>#NAME?</v>
      </c>
      <c r="FZ16" s="41" t="e">
        <f t="shared" si="18"/>
        <v>#NAME?</v>
      </c>
      <c r="GA16" s="41" t="e">
        <f t="shared" si="18"/>
        <v>#NAME?</v>
      </c>
      <c r="GB16" s="41" t="e">
        <f t="shared" si="18"/>
        <v>#NAME?</v>
      </c>
      <c r="GC16" s="41" t="e">
        <f t="shared" si="18"/>
        <v>#NAME?</v>
      </c>
      <c r="GD16" s="41" t="e">
        <f t="shared" si="18"/>
        <v>#NAME?</v>
      </c>
      <c r="GE16" s="41" t="e">
        <f t="shared" si="18"/>
        <v>#NAME?</v>
      </c>
      <c r="GF16" s="41" t="e">
        <f t="shared" si="18"/>
        <v>#NAME?</v>
      </c>
      <c r="GG16" s="41" t="e">
        <f t="shared" si="18"/>
        <v>#NAME?</v>
      </c>
      <c r="GH16" s="41" t="e">
        <f t="shared" si="18"/>
        <v>#NAME?</v>
      </c>
      <c r="GI16" s="41" t="e">
        <f t="shared" si="18"/>
        <v>#NAME?</v>
      </c>
      <c r="GJ16" s="41" t="e">
        <f t="shared" si="18"/>
        <v>#NAME?</v>
      </c>
      <c r="GK16" s="41" t="e">
        <f t="shared" si="18"/>
        <v>#NAME?</v>
      </c>
      <c r="GL16" s="41" t="e">
        <f t="shared" si="18"/>
        <v>#NAME?</v>
      </c>
      <c r="GM16" s="41" t="e">
        <f t="shared" si="18"/>
        <v>#NAME?</v>
      </c>
      <c r="GN16" s="41" t="e">
        <f t="shared" si="19"/>
        <v>#NAME?</v>
      </c>
      <c r="GO16" s="41" t="e">
        <f t="shared" si="19"/>
        <v>#NAME?</v>
      </c>
      <c r="GP16" s="41" t="e">
        <f t="shared" si="19"/>
        <v>#NAME?</v>
      </c>
      <c r="GQ16" s="41" t="e">
        <f t="shared" si="19"/>
        <v>#NAME?</v>
      </c>
      <c r="GR16" s="41" t="e">
        <f t="shared" si="19"/>
        <v>#NAME?</v>
      </c>
      <c r="GS16" s="41" t="e">
        <f t="shared" si="19"/>
        <v>#NAME?</v>
      </c>
      <c r="GT16" s="41" t="e">
        <f t="shared" si="19"/>
        <v>#NAME?</v>
      </c>
      <c r="GU16" s="41" t="e">
        <f t="shared" si="19"/>
        <v>#NAME?</v>
      </c>
      <c r="GV16" s="41" t="e">
        <f t="shared" si="19"/>
        <v>#NAME?</v>
      </c>
      <c r="GW16" s="41" t="e">
        <f t="shared" si="19"/>
        <v>#NAME?</v>
      </c>
      <c r="GX16" s="41" t="e">
        <f t="shared" si="19"/>
        <v>#NAME?</v>
      </c>
      <c r="GY16" s="41" t="e">
        <f t="shared" si="19"/>
        <v>#NAME?</v>
      </c>
      <c r="GZ16" s="41" t="e">
        <f t="shared" si="19"/>
        <v>#NAME?</v>
      </c>
      <c r="HA16" s="41" t="e">
        <f t="shared" si="19"/>
        <v>#NAME?</v>
      </c>
      <c r="HB16" s="41" t="e">
        <f t="shared" si="19"/>
        <v>#NAME?</v>
      </c>
      <c r="HC16" s="41" t="e">
        <f t="shared" si="19"/>
        <v>#NAME?</v>
      </c>
      <c r="HD16" s="41" t="e">
        <f t="shared" si="20"/>
        <v>#NAME?</v>
      </c>
      <c r="HE16" s="41" t="e">
        <f t="shared" si="20"/>
        <v>#NAME?</v>
      </c>
      <c r="HF16" s="41" t="e">
        <f t="shared" si="20"/>
        <v>#NAME?</v>
      </c>
      <c r="HG16" s="41" t="e">
        <f t="shared" si="20"/>
        <v>#NAME?</v>
      </c>
      <c r="HH16" s="41" t="e">
        <f t="shared" si="20"/>
        <v>#NAME?</v>
      </c>
      <c r="HI16" s="41" t="e">
        <f t="shared" si="20"/>
        <v>#NAME?</v>
      </c>
      <c r="HJ16" s="41" t="e">
        <f t="shared" si="20"/>
        <v>#NAME?</v>
      </c>
    </row>
    <row r="17" spans="1:218" ht="14.4" x14ac:dyDescent="0.3">
      <c r="A17" s="42">
        <v>14</v>
      </c>
      <c r="B17" s="43" t="e">
        <f>'CMM4 - AUX CALC'!$O$67</f>
        <v>#NAME?</v>
      </c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 t="e">
        <f>$B17/(_xlfn.SINGLE(PrazoConcessao)*12-P$3+1)</f>
        <v>#NAME?</v>
      </c>
      <c r="Q17" s="41" t="e">
        <f t="shared" si="7"/>
        <v>#NAME?</v>
      </c>
      <c r="R17" s="41" t="e">
        <f t="shared" si="7"/>
        <v>#NAME?</v>
      </c>
      <c r="S17" s="41" t="e">
        <f t="shared" si="7"/>
        <v>#NAME?</v>
      </c>
      <c r="T17" s="41" t="e">
        <f t="shared" si="8"/>
        <v>#NAME?</v>
      </c>
      <c r="U17" s="41" t="e">
        <f t="shared" si="8"/>
        <v>#NAME?</v>
      </c>
      <c r="V17" s="41" t="e">
        <f t="shared" si="8"/>
        <v>#NAME?</v>
      </c>
      <c r="W17" s="41" t="e">
        <f t="shared" si="8"/>
        <v>#NAME?</v>
      </c>
      <c r="X17" s="41" t="e">
        <f t="shared" si="8"/>
        <v>#NAME?</v>
      </c>
      <c r="Y17" s="41" t="e">
        <f t="shared" si="8"/>
        <v>#NAME?</v>
      </c>
      <c r="Z17" s="41" t="e">
        <f t="shared" si="8"/>
        <v>#NAME?</v>
      </c>
      <c r="AA17" s="41" t="e">
        <f t="shared" si="8"/>
        <v>#NAME?</v>
      </c>
      <c r="AB17" s="41" t="e">
        <f t="shared" si="8"/>
        <v>#NAME?</v>
      </c>
      <c r="AC17" s="41" t="e">
        <f t="shared" si="8"/>
        <v>#NAME?</v>
      </c>
      <c r="AD17" s="41" t="e">
        <f t="shared" si="8"/>
        <v>#NAME?</v>
      </c>
      <c r="AE17" s="41" t="e">
        <f t="shared" si="8"/>
        <v>#NAME?</v>
      </c>
      <c r="AF17" s="41" t="e">
        <f t="shared" si="8"/>
        <v>#NAME?</v>
      </c>
      <c r="AG17" s="41" t="e">
        <f t="shared" si="8"/>
        <v>#NAME?</v>
      </c>
      <c r="AH17" s="41" t="e">
        <f t="shared" si="8"/>
        <v>#NAME?</v>
      </c>
      <c r="AI17" s="41" t="e">
        <f t="shared" si="8"/>
        <v>#NAME?</v>
      </c>
      <c r="AJ17" s="41" t="e">
        <f t="shared" si="9"/>
        <v>#NAME?</v>
      </c>
      <c r="AK17" s="41" t="e">
        <f t="shared" si="9"/>
        <v>#NAME?</v>
      </c>
      <c r="AL17" s="41" t="e">
        <f t="shared" si="9"/>
        <v>#NAME?</v>
      </c>
      <c r="AM17" s="41" t="e">
        <f t="shared" si="9"/>
        <v>#NAME?</v>
      </c>
      <c r="AN17" s="41" t="e">
        <f t="shared" si="9"/>
        <v>#NAME?</v>
      </c>
      <c r="AO17" s="41" t="e">
        <f t="shared" si="9"/>
        <v>#NAME?</v>
      </c>
      <c r="AP17" s="41" t="e">
        <f t="shared" si="9"/>
        <v>#NAME?</v>
      </c>
      <c r="AQ17" s="41" t="e">
        <f t="shared" si="9"/>
        <v>#NAME?</v>
      </c>
      <c r="AR17" s="41" t="e">
        <f t="shared" si="9"/>
        <v>#NAME?</v>
      </c>
      <c r="AS17" s="41" t="e">
        <f t="shared" si="9"/>
        <v>#NAME?</v>
      </c>
      <c r="AT17" s="41" t="e">
        <f t="shared" si="9"/>
        <v>#NAME?</v>
      </c>
      <c r="AU17" s="41" t="e">
        <f t="shared" si="9"/>
        <v>#NAME?</v>
      </c>
      <c r="AV17" s="41" t="e">
        <f t="shared" si="9"/>
        <v>#NAME?</v>
      </c>
      <c r="AW17" s="41" t="e">
        <f t="shared" si="9"/>
        <v>#NAME?</v>
      </c>
      <c r="AX17" s="41" t="e">
        <f t="shared" si="9"/>
        <v>#NAME?</v>
      </c>
      <c r="AY17" s="41" t="e">
        <f t="shared" si="9"/>
        <v>#NAME?</v>
      </c>
      <c r="AZ17" s="41" t="e">
        <f t="shared" si="10"/>
        <v>#NAME?</v>
      </c>
      <c r="BA17" s="41" t="e">
        <f t="shared" si="10"/>
        <v>#NAME?</v>
      </c>
      <c r="BB17" s="41" t="e">
        <f t="shared" si="10"/>
        <v>#NAME?</v>
      </c>
      <c r="BC17" s="41" t="e">
        <f t="shared" si="10"/>
        <v>#NAME?</v>
      </c>
      <c r="BD17" s="41" t="e">
        <f t="shared" si="10"/>
        <v>#NAME?</v>
      </c>
      <c r="BE17" s="41" t="e">
        <f t="shared" si="10"/>
        <v>#NAME?</v>
      </c>
      <c r="BF17" s="41" t="e">
        <f t="shared" si="10"/>
        <v>#NAME?</v>
      </c>
      <c r="BG17" s="41" t="e">
        <f t="shared" si="10"/>
        <v>#NAME?</v>
      </c>
      <c r="BH17" s="41" t="e">
        <f t="shared" si="10"/>
        <v>#NAME?</v>
      </c>
      <c r="BI17" s="41" t="e">
        <f t="shared" si="10"/>
        <v>#NAME?</v>
      </c>
      <c r="BJ17" s="41" t="e">
        <f t="shared" si="10"/>
        <v>#NAME?</v>
      </c>
      <c r="BK17" s="41" t="e">
        <f t="shared" si="10"/>
        <v>#NAME?</v>
      </c>
      <c r="BL17" s="41" t="e">
        <f t="shared" si="10"/>
        <v>#NAME?</v>
      </c>
      <c r="BM17" s="41" t="e">
        <f t="shared" si="10"/>
        <v>#NAME?</v>
      </c>
      <c r="BN17" s="41" t="e">
        <f t="shared" si="10"/>
        <v>#NAME?</v>
      </c>
      <c r="BO17" s="41" t="e">
        <f t="shared" si="10"/>
        <v>#NAME?</v>
      </c>
      <c r="BP17" s="41" t="e">
        <f t="shared" si="11"/>
        <v>#NAME?</v>
      </c>
      <c r="BQ17" s="41" t="e">
        <f t="shared" si="11"/>
        <v>#NAME?</v>
      </c>
      <c r="BR17" s="41" t="e">
        <f t="shared" si="11"/>
        <v>#NAME?</v>
      </c>
      <c r="BS17" s="41" t="e">
        <f t="shared" si="11"/>
        <v>#NAME?</v>
      </c>
      <c r="BT17" s="41" t="e">
        <f t="shared" si="11"/>
        <v>#NAME?</v>
      </c>
      <c r="BU17" s="41" t="e">
        <f t="shared" si="11"/>
        <v>#NAME?</v>
      </c>
      <c r="BV17" s="41" t="e">
        <f t="shared" si="11"/>
        <v>#NAME?</v>
      </c>
      <c r="BW17" s="41" t="e">
        <f t="shared" si="11"/>
        <v>#NAME?</v>
      </c>
      <c r="BX17" s="41" t="e">
        <f t="shared" si="11"/>
        <v>#NAME?</v>
      </c>
      <c r="BY17" s="41" t="e">
        <f t="shared" si="11"/>
        <v>#NAME?</v>
      </c>
      <c r="BZ17" s="41" t="e">
        <f t="shared" si="11"/>
        <v>#NAME?</v>
      </c>
      <c r="CA17" s="41" t="e">
        <f t="shared" si="11"/>
        <v>#NAME?</v>
      </c>
      <c r="CB17" s="41" t="e">
        <f t="shared" si="11"/>
        <v>#NAME?</v>
      </c>
      <c r="CC17" s="41" t="e">
        <f t="shared" si="11"/>
        <v>#NAME?</v>
      </c>
      <c r="CD17" s="41" t="e">
        <f t="shared" si="11"/>
        <v>#NAME?</v>
      </c>
      <c r="CE17" s="41" t="e">
        <f t="shared" si="11"/>
        <v>#NAME?</v>
      </c>
      <c r="CF17" s="41" t="e">
        <f t="shared" si="12"/>
        <v>#NAME?</v>
      </c>
      <c r="CG17" s="41" t="e">
        <f t="shared" si="12"/>
        <v>#NAME?</v>
      </c>
      <c r="CH17" s="41" t="e">
        <f t="shared" si="12"/>
        <v>#NAME?</v>
      </c>
      <c r="CI17" s="41" t="e">
        <f t="shared" si="12"/>
        <v>#NAME?</v>
      </c>
      <c r="CJ17" s="41" t="e">
        <f t="shared" si="12"/>
        <v>#NAME?</v>
      </c>
      <c r="CK17" s="41" t="e">
        <f t="shared" si="12"/>
        <v>#NAME?</v>
      </c>
      <c r="CL17" s="41" t="e">
        <f t="shared" si="12"/>
        <v>#NAME?</v>
      </c>
      <c r="CM17" s="41" t="e">
        <f t="shared" si="12"/>
        <v>#NAME?</v>
      </c>
      <c r="CN17" s="41" t="e">
        <f t="shared" si="12"/>
        <v>#NAME?</v>
      </c>
      <c r="CO17" s="41" t="e">
        <f t="shared" si="12"/>
        <v>#NAME?</v>
      </c>
      <c r="CP17" s="41" t="e">
        <f t="shared" si="12"/>
        <v>#NAME?</v>
      </c>
      <c r="CQ17" s="41" t="e">
        <f t="shared" si="12"/>
        <v>#NAME?</v>
      </c>
      <c r="CR17" s="41" t="e">
        <f t="shared" si="12"/>
        <v>#NAME?</v>
      </c>
      <c r="CS17" s="41" t="e">
        <f t="shared" si="12"/>
        <v>#NAME?</v>
      </c>
      <c r="CT17" s="41" t="e">
        <f t="shared" si="12"/>
        <v>#NAME?</v>
      </c>
      <c r="CU17" s="41" t="e">
        <f t="shared" si="12"/>
        <v>#NAME?</v>
      </c>
      <c r="CV17" s="41" t="e">
        <f t="shared" si="13"/>
        <v>#NAME?</v>
      </c>
      <c r="CW17" s="41" t="e">
        <f t="shared" si="13"/>
        <v>#NAME?</v>
      </c>
      <c r="CX17" s="41" t="e">
        <f t="shared" si="13"/>
        <v>#NAME?</v>
      </c>
      <c r="CY17" s="41" t="e">
        <f t="shared" si="13"/>
        <v>#NAME?</v>
      </c>
      <c r="CZ17" s="41" t="e">
        <f t="shared" si="13"/>
        <v>#NAME?</v>
      </c>
      <c r="DA17" s="41" t="e">
        <f t="shared" si="13"/>
        <v>#NAME?</v>
      </c>
      <c r="DB17" s="41" t="e">
        <f t="shared" si="13"/>
        <v>#NAME?</v>
      </c>
      <c r="DC17" s="41" t="e">
        <f t="shared" si="13"/>
        <v>#NAME?</v>
      </c>
      <c r="DD17" s="41" t="e">
        <f t="shared" si="13"/>
        <v>#NAME?</v>
      </c>
      <c r="DE17" s="41" t="e">
        <f t="shared" si="13"/>
        <v>#NAME?</v>
      </c>
      <c r="DF17" s="41" t="e">
        <f t="shared" si="13"/>
        <v>#NAME?</v>
      </c>
      <c r="DG17" s="41" t="e">
        <f t="shared" si="13"/>
        <v>#NAME?</v>
      </c>
      <c r="DH17" s="41" t="e">
        <f t="shared" si="13"/>
        <v>#NAME?</v>
      </c>
      <c r="DI17" s="41" t="e">
        <f t="shared" si="13"/>
        <v>#NAME?</v>
      </c>
      <c r="DJ17" s="41" t="e">
        <f t="shared" si="13"/>
        <v>#NAME?</v>
      </c>
      <c r="DK17" s="41" t="e">
        <f t="shared" si="13"/>
        <v>#NAME?</v>
      </c>
      <c r="DL17" s="41" t="e">
        <f t="shared" si="14"/>
        <v>#NAME?</v>
      </c>
      <c r="DM17" s="41" t="e">
        <f t="shared" si="14"/>
        <v>#NAME?</v>
      </c>
      <c r="DN17" s="41" t="e">
        <f t="shared" si="14"/>
        <v>#NAME?</v>
      </c>
      <c r="DO17" s="41" t="e">
        <f t="shared" si="14"/>
        <v>#NAME?</v>
      </c>
      <c r="DP17" s="41" t="e">
        <f t="shared" si="14"/>
        <v>#NAME?</v>
      </c>
      <c r="DQ17" s="41" t="e">
        <f t="shared" si="14"/>
        <v>#NAME?</v>
      </c>
      <c r="DR17" s="41" t="e">
        <f t="shared" si="14"/>
        <v>#NAME?</v>
      </c>
      <c r="DS17" s="41" t="e">
        <f t="shared" si="14"/>
        <v>#NAME?</v>
      </c>
      <c r="DT17" s="41" t="e">
        <f t="shared" si="14"/>
        <v>#NAME?</v>
      </c>
      <c r="DU17" s="41" t="e">
        <f t="shared" si="14"/>
        <v>#NAME?</v>
      </c>
      <c r="DV17" s="41" t="e">
        <f t="shared" si="14"/>
        <v>#NAME?</v>
      </c>
      <c r="DW17" s="41" t="e">
        <f t="shared" si="14"/>
        <v>#NAME?</v>
      </c>
      <c r="DX17" s="41" t="e">
        <f t="shared" si="14"/>
        <v>#NAME?</v>
      </c>
      <c r="DY17" s="41" t="e">
        <f t="shared" si="14"/>
        <v>#NAME?</v>
      </c>
      <c r="DZ17" s="41" t="e">
        <f t="shared" si="14"/>
        <v>#NAME?</v>
      </c>
      <c r="EA17" s="41" t="e">
        <f t="shared" si="14"/>
        <v>#NAME?</v>
      </c>
      <c r="EB17" s="41" t="e">
        <f t="shared" si="15"/>
        <v>#NAME?</v>
      </c>
      <c r="EC17" s="41" t="e">
        <f t="shared" si="15"/>
        <v>#NAME?</v>
      </c>
      <c r="ED17" s="41" t="e">
        <f t="shared" si="15"/>
        <v>#NAME?</v>
      </c>
      <c r="EE17" s="41" t="e">
        <f t="shared" si="15"/>
        <v>#NAME?</v>
      </c>
      <c r="EF17" s="41" t="e">
        <f t="shared" si="15"/>
        <v>#NAME?</v>
      </c>
      <c r="EG17" s="41" t="e">
        <f t="shared" si="15"/>
        <v>#NAME?</v>
      </c>
      <c r="EH17" s="41" t="e">
        <f t="shared" si="15"/>
        <v>#NAME?</v>
      </c>
      <c r="EI17" s="41" t="e">
        <f t="shared" si="15"/>
        <v>#NAME?</v>
      </c>
      <c r="EJ17" s="41" t="e">
        <f t="shared" si="15"/>
        <v>#NAME?</v>
      </c>
      <c r="EK17" s="41" t="e">
        <f t="shared" si="15"/>
        <v>#NAME?</v>
      </c>
      <c r="EL17" s="41" t="e">
        <f t="shared" si="15"/>
        <v>#NAME?</v>
      </c>
      <c r="EM17" s="41" t="e">
        <f t="shared" si="15"/>
        <v>#NAME?</v>
      </c>
      <c r="EN17" s="41" t="e">
        <f t="shared" si="15"/>
        <v>#NAME?</v>
      </c>
      <c r="EO17" s="41" t="e">
        <f t="shared" si="15"/>
        <v>#NAME?</v>
      </c>
      <c r="EP17" s="41" t="e">
        <f t="shared" si="15"/>
        <v>#NAME?</v>
      </c>
      <c r="EQ17" s="41" t="e">
        <f t="shared" si="15"/>
        <v>#NAME?</v>
      </c>
      <c r="ER17" s="41" t="e">
        <f t="shared" si="16"/>
        <v>#NAME?</v>
      </c>
      <c r="ES17" s="41" t="e">
        <f t="shared" si="16"/>
        <v>#NAME?</v>
      </c>
      <c r="ET17" s="41" t="e">
        <f t="shared" si="16"/>
        <v>#NAME?</v>
      </c>
      <c r="EU17" s="41" t="e">
        <f t="shared" si="16"/>
        <v>#NAME?</v>
      </c>
      <c r="EV17" s="41" t="e">
        <f t="shared" si="16"/>
        <v>#NAME?</v>
      </c>
      <c r="EW17" s="41" t="e">
        <f t="shared" si="16"/>
        <v>#NAME?</v>
      </c>
      <c r="EX17" s="41" t="e">
        <f t="shared" si="16"/>
        <v>#NAME?</v>
      </c>
      <c r="EY17" s="41" t="e">
        <f t="shared" si="16"/>
        <v>#NAME?</v>
      </c>
      <c r="EZ17" s="41" t="e">
        <f t="shared" si="16"/>
        <v>#NAME?</v>
      </c>
      <c r="FA17" s="41" t="e">
        <f t="shared" si="16"/>
        <v>#NAME?</v>
      </c>
      <c r="FB17" s="41" t="e">
        <f t="shared" si="16"/>
        <v>#NAME?</v>
      </c>
      <c r="FC17" s="41" t="e">
        <f t="shared" si="16"/>
        <v>#NAME?</v>
      </c>
      <c r="FD17" s="41" t="e">
        <f t="shared" si="16"/>
        <v>#NAME?</v>
      </c>
      <c r="FE17" s="41" t="e">
        <f t="shared" si="16"/>
        <v>#NAME?</v>
      </c>
      <c r="FF17" s="41" t="e">
        <f t="shared" si="16"/>
        <v>#NAME?</v>
      </c>
      <c r="FG17" s="41" t="e">
        <f t="shared" si="16"/>
        <v>#NAME?</v>
      </c>
      <c r="FH17" s="41" t="e">
        <f t="shared" si="17"/>
        <v>#NAME?</v>
      </c>
      <c r="FI17" s="41" t="e">
        <f t="shared" si="17"/>
        <v>#NAME?</v>
      </c>
      <c r="FJ17" s="41" t="e">
        <f t="shared" si="17"/>
        <v>#NAME?</v>
      </c>
      <c r="FK17" s="41" t="e">
        <f t="shared" si="17"/>
        <v>#NAME?</v>
      </c>
      <c r="FL17" s="41" t="e">
        <f t="shared" si="17"/>
        <v>#NAME?</v>
      </c>
      <c r="FM17" s="41" t="e">
        <f t="shared" si="17"/>
        <v>#NAME?</v>
      </c>
      <c r="FN17" s="41" t="e">
        <f t="shared" si="17"/>
        <v>#NAME?</v>
      </c>
      <c r="FO17" s="41" t="e">
        <f t="shared" si="17"/>
        <v>#NAME?</v>
      </c>
      <c r="FP17" s="41" t="e">
        <f t="shared" si="17"/>
        <v>#NAME?</v>
      </c>
      <c r="FQ17" s="41" t="e">
        <f t="shared" si="17"/>
        <v>#NAME?</v>
      </c>
      <c r="FR17" s="41" t="e">
        <f t="shared" si="17"/>
        <v>#NAME?</v>
      </c>
      <c r="FS17" s="41" t="e">
        <f t="shared" si="17"/>
        <v>#NAME?</v>
      </c>
      <c r="FT17" s="41" t="e">
        <f t="shared" si="17"/>
        <v>#NAME?</v>
      </c>
      <c r="FU17" s="41" t="e">
        <f t="shared" si="17"/>
        <v>#NAME?</v>
      </c>
      <c r="FV17" s="41" t="e">
        <f t="shared" si="17"/>
        <v>#NAME?</v>
      </c>
      <c r="FW17" s="41" t="e">
        <f t="shared" si="17"/>
        <v>#NAME?</v>
      </c>
      <c r="FX17" s="41" t="e">
        <f t="shared" si="18"/>
        <v>#NAME?</v>
      </c>
      <c r="FY17" s="41" t="e">
        <f t="shared" si="18"/>
        <v>#NAME?</v>
      </c>
      <c r="FZ17" s="41" t="e">
        <f t="shared" si="18"/>
        <v>#NAME?</v>
      </c>
      <c r="GA17" s="41" t="e">
        <f t="shared" si="18"/>
        <v>#NAME?</v>
      </c>
      <c r="GB17" s="41" t="e">
        <f t="shared" si="18"/>
        <v>#NAME?</v>
      </c>
      <c r="GC17" s="41" t="e">
        <f t="shared" si="18"/>
        <v>#NAME?</v>
      </c>
      <c r="GD17" s="41" t="e">
        <f t="shared" si="18"/>
        <v>#NAME?</v>
      </c>
      <c r="GE17" s="41" t="e">
        <f t="shared" si="18"/>
        <v>#NAME?</v>
      </c>
      <c r="GF17" s="41" t="e">
        <f t="shared" si="18"/>
        <v>#NAME?</v>
      </c>
      <c r="GG17" s="41" t="e">
        <f t="shared" si="18"/>
        <v>#NAME?</v>
      </c>
      <c r="GH17" s="41" t="e">
        <f t="shared" si="18"/>
        <v>#NAME?</v>
      </c>
      <c r="GI17" s="41" t="e">
        <f t="shared" si="18"/>
        <v>#NAME?</v>
      </c>
      <c r="GJ17" s="41" t="e">
        <f t="shared" si="18"/>
        <v>#NAME?</v>
      </c>
      <c r="GK17" s="41" t="e">
        <f t="shared" si="18"/>
        <v>#NAME?</v>
      </c>
      <c r="GL17" s="41" t="e">
        <f t="shared" si="18"/>
        <v>#NAME?</v>
      </c>
      <c r="GM17" s="41" t="e">
        <f t="shared" si="18"/>
        <v>#NAME?</v>
      </c>
      <c r="GN17" s="41" t="e">
        <f t="shared" si="19"/>
        <v>#NAME?</v>
      </c>
      <c r="GO17" s="41" t="e">
        <f t="shared" si="19"/>
        <v>#NAME?</v>
      </c>
      <c r="GP17" s="41" t="e">
        <f t="shared" si="19"/>
        <v>#NAME?</v>
      </c>
      <c r="GQ17" s="41" t="e">
        <f t="shared" si="19"/>
        <v>#NAME?</v>
      </c>
      <c r="GR17" s="41" t="e">
        <f t="shared" si="19"/>
        <v>#NAME?</v>
      </c>
      <c r="GS17" s="41" t="e">
        <f t="shared" si="19"/>
        <v>#NAME?</v>
      </c>
      <c r="GT17" s="41" t="e">
        <f t="shared" si="19"/>
        <v>#NAME?</v>
      </c>
      <c r="GU17" s="41" t="e">
        <f t="shared" si="19"/>
        <v>#NAME?</v>
      </c>
      <c r="GV17" s="41" t="e">
        <f t="shared" si="19"/>
        <v>#NAME?</v>
      </c>
      <c r="GW17" s="41" t="e">
        <f t="shared" si="19"/>
        <v>#NAME?</v>
      </c>
      <c r="GX17" s="41" t="e">
        <f t="shared" si="19"/>
        <v>#NAME?</v>
      </c>
      <c r="GY17" s="41" t="e">
        <f t="shared" si="19"/>
        <v>#NAME?</v>
      </c>
      <c r="GZ17" s="41" t="e">
        <f t="shared" si="19"/>
        <v>#NAME?</v>
      </c>
      <c r="HA17" s="41" t="e">
        <f t="shared" si="19"/>
        <v>#NAME?</v>
      </c>
      <c r="HB17" s="41" t="e">
        <f t="shared" si="19"/>
        <v>#NAME?</v>
      </c>
      <c r="HC17" s="41" t="e">
        <f t="shared" si="19"/>
        <v>#NAME?</v>
      </c>
      <c r="HD17" s="41" t="e">
        <f t="shared" si="20"/>
        <v>#NAME?</v>
      </c>
      <c r="HE17" s="41" t="e">
        <f t="shared" si="20"/>
        <v>#NAME?</v>
      </c>
      <c r="HF17" s="41" t="e">
        <f t="shared" si="20"/>
        <v>#NAME?</v>
      </c>
      <c r="HG17" s="41" t="e">
        <f t="shared" si="20"/>
        <v>#NAME?</v>
      </c>
      <c r="HH17" s="41" t="e">
        <f t="shared" si="20"/>
        <v>#NAME?</v>
      </c>
      <c r="HI17" s="41" t="e">
        <f t="shared" si="20"/>
        <v>#NAME?</v>
      </c>
      <c r="HJ17" s="41" t="e">
        <f t="shared" si="20"/>
        <v>#NAME?</v>
      </c>
    </row>
    <row r="18" spans="1:218" ht="14.4" x14ac:dyDescent="0.3">
      <c r="A18" s="42">
        <v>15</v>
      </c>
      <c r="B18" s="43" t="e">
        <f>'CMM4 - AUX CALC'!$P$67</f>
        <v>#NAME?</v>
      </c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 t="e">
        <f>$B18/(_xlfn.SINGLE(PrazoConcessao)*12-Q$3+1)</f>
        <v>#NAME?</v>
      </c>
      <c r="R18" s="41" t="e">
        <f t="shared" si="7"/>
        <v>#NAME?</v>
      </c>
      <c r="S18" s="41" t="e">
        <f t="shared" si="7"/>
        <v>#NAME?</v>
      </c>
      <c r="T18" s="41" t="e">
        <f t="shared" si="8"/>
        <v>#NAME?</v>
      </c>
      <c r="U18" s="41" t="e">
        <f t="shared" si="8"/>
        <v>#NAME?</v>
      </c>
      <c r="V18" s="41" t="e">
        <f t="shared" si="8"/>
        <v>#NAME?</v>
      </c>
      <c r="W18" s="41" t="e">
        <f t="shared" si="8"/>
        <v>#NAME?</v>
      </c>
      <c r="X18" s="41" t="e">
        <f t="shared" si="8"/>
        <v>#NAME?</v>
      </c>
      <c r="Y18" s="41" t="e">
        <f t="shared" si="8"/>
        <v>#NAME?</v>
      </c>
      <c r="Z18" s="41" t="e">
        <f t="shared" si="8"/>
        <v>#NAME?</v>
      </c>
      <c r="AA18" s="41" t="e">
        <f t="shared" si="8"/>
        <v>#NAME?</v>
      </c>
      <c r="AB18" s="41" t="e">
        <f t="shared" si="8"/>
        <v>#NAME?</v>
      </c>
      <c r="AC18" s="41" t="e">
        <f t="shared" si="8"/>
        <v>#NAME?</v>
      </c>
      <c r="AD18" s="41" t="e">
        <f t="shared" si="8"/>
        <v>#NAME?</v>
      </c>
      <c r="AE18" s="41" t="e">
        <f t="shared" si="8"/>
        <v>#NAME?</v>
      </c>
      <c r="AF18" s="41" t="e">
        <f t="shared" si="8"/>
        <v>#NAME?</v>
      </c>
      <c r="AG18" s="41" t="e">
        <f t="shared" si="8"/>
        <v>#NAME?</v>
      </c>
      <c r="AH18" s="41" t="e">
        <f t="shared" si="8"/>
        <v>#NAME?</v>
      </c>
      <c r="AI18" s="41" t="e">
        <f t="shared" si="8"/>
        <v>#NAME?</v>
      </c>
      <c r="AJ18" s="41" t="e">
        <f t="shared" si="9"/>
        <v>#NAME?</v>
      </c>
      <c r="AK18" s="41" t="e">
        <f t="shared" si="9"/>
        <v>#NAME?</v>
      </c>
      <c r="AL18" s="41" t="e">
        <f t="shared" si="9"/>
        <v>#NAME?</v>
      </c>
      <c r="AM18" s="41" t="e">
        <f t="shared" si="9"/>
        <v>#NAME?</v>
      </c>
      <c r="AN18" s="41" t="e">
        <f t="shared" si="9"/>
        <v>#NAME?</v>
      </c>
      <c r="AO18" s="41" t="e">
        <f t="shared" si="9"/>
        <v>#NAME?</v>
      </c>
      <c r="AP18" s="41" t="e">
        <f t="shared" si="9"/>
        <v>#NAME?</v>
      </c>
      <c r="AQ18" s="41" t="e">
        <f t="shared" si="9"/>
        <v>#NAME?</v>
      </c>
      <c r="AR18" s="41" t="e">
        <f t="shared" si="9"/>
        <v>#NAME?</v>
      </c>
      <c r="AS18" s="41" t="e">
        <f t="shared" si="9"/>
        <v>#NAME?</v>
      </c>
      <c r="AT18" s="41" t="e">
        <f t="shared" si="9"/>
        <v>#NAME?</v>
      </c>
      <c r="AU18" s="41" t="e">
        <f t="shared" si="9"/>
        <v>#NAME?</v>
      </c>
      <c r="AV18" s="41" t="e">
        <f t="shared" si="9"/>
        <v>#NAME?</v>
      </c>
      <c r="AW18" s="41" t="e">
        <f t="shared" si="9"/>
        <v>#NAME?</v>
      </c>
      <c r="AX18" s="41" t="e">
        <f t="shared" si="9"/>
        <v>#NAME?</v>
      </c>
      <c r="AY18" s="41" t="e">
        <f t="shared" si="9"/>
        <v>#NAME?</v>
      </c>
      <c r="AZ18" s="41" t="e">
        <f t="shared" si="10"/>
        <v>#NAME?</v>
      </c>
      <c r="BA18" s="41" t="e">
        <f t="shared" si="10"/>
        <v>#NAME?</v>
      </c>
      <c r="BB18" s="41" t="e">
        <f t="shared" si="10"/>
        <v>#NAME?</v>
      </c>
      <c r="BC18" s="41" t="e">
        <f t="shared" si="10"/>
        <v>#NAME?</v>
      </c>
      <c r="BD18" s="41" t="e">
        <f t="shared" si="10"/>
        <v>#NAME?</v>
      </c>
      <c r="BE18" s="41" t="e">
        <f t="shared" si="10"/>
        <v>#NAME?</v>
      </c>
      <c r="BF18" s="41" t="e">
        <f t="shared" si="10"/>
        <v>#NAME?</v>
      </c>
      <c r="BG18" s="41" t="e">
        <f t="shared" si="10"/>
        <v>#NAME?</v>
      </c>
      <c r="BH18" s="41" t="e">
        <f t="shared" si="10"/>
        <v>#NAME?</v>
      </c>
      <c r="BI18" s="41" t="e">
        <f t="shared" si="10"/>
        <v>#NAME?</v>
      </c>
      <c r="BJ18" s="41" t="e">
        <f t="shared" si="10"/>
        <v>#NAME?</v>
      </c>
      <c r="BK18" s="41" t="e">
        <f t="shared" si="10"/>
        <v>#NAME?</v>
      </c>
      <c r="BL18" s="41" t="e">
        <f t="shared" si="10"/>
        <v>#NAME?</v>
      </c>
      <c r="BM18" s="41" t="e">
        <f t="shared" si="10"/>
        <v>#NAME?</v>
      </c>
      <c r="BN18" s="41" t="e">
        <f t="shared" si="10"/>
        <v>#NAME?</v>
      </c>
      <c r="BO18" s="41" t="e">
        <f t="shared" si="10"/>
        <v>#NAME?</v>
      </c>
      <c r="BP18" s="41" t="e">
        <f t="shared" si="11"/>
        <v>#NAME?</v>
      </c>
      <c r="BQ18" s="41" t="e">
        <f t="shared" si="11"/>
        <v>#NAME?</v>
      </c>
      <c r="BR18" s="41" t="e">
        <f t="shared" si="11"/>
        <v>#NAME?</v>
      </c>
      <c r="BS18" s="41" t="e">
        <f t="shared" si="11"/>
        <v>#NAME?</v>
      </c>
      <c r="BT18" s="41" t="e">
        <f t="shared" si="11"/>
        <v>#NAME?</v>
      </c>
      <c r="BU18" s="41" t="e">
        <f t="shared" si="11"/>
        <v>#NAME?</v>
      </c>
      <c r="BV18" s="41" t="e">
        <f t="shared" si="11"/>
        <v>#NAME?</v>
      </c>
      <c r="BW18" s="41" t="e">
        <f t="shared" si="11"/>
        <v>#NAME?</v>
      </c>
      <c r="BX18" s="41" t="e">
        <f t="shared" si="11"/>
        <v>#NAME?</v>
      </c>
      <c r="BY18" s="41" t="e">
        <f t="shared" si="11"/>
        <v>#NAME?</v>
      </c>
      <c r="BZ18" s="41" t="e">
        <f t="shared" si="11"/>
        <v>#NAME?</v>
      </c>
      <c r="CA18" s="41" t="e">
        <f t="shared" si="11"/>
        <v>#NAME?</v>
      </c>
      <c r="CB18" s="41" t="e">
        <f t="shared" si="11"/>
        <v>#NAME?</v>
      </c>
      <c r="CC18" s="41" t="e">
        <f t="shared" si="11"/>
        <v>#NAME?</v>
      </c>
      <c r="CD18" s="41" t="e">
        <f t="shared" si="11"/>
        <v>#NAME?</v>
      </c>
      <c r="CE18" s="41" t="e">
        <f t="shared" si="11"/>
        <v>#NAME?</v>
      </c>
      <c r="CF18" s="41" t="e">
        <f t="shared" si="12"/>
        <v>#NAME?</v>
      </c>
      <c r="CG18" s="41" t="e">
        <f t="shared" si="12"/>
        <v>#NAME?</v>
      </c>
      <c r="CH18" s="41" t="e">
        <f t="shared" si="12"/>
        <v>#NAME?</v>
      </c>
      <c r="CI18" s="41" t="e">
        <f t="shared" si="12"/>
        <v>#NAME?</v>
      </c>
      <c r="CJ18" s="41" t="e">
        <f t="shared" si="12"/>
        <v>#NAME?</v>
      </c>
      <c r="CK18" s="41" t="e">
        <f t="shared" si="12"/>
        <v>#NAME?</v>
      </c>
      <c r="CL18" s="41" t="e">
        <f t="shared" si="12"/>
        <v>#NAME?</v>
      </c>
      <c r="CM18" s="41" t="e">
        <f t="shared" si="12"/>
        <v>#NAME?</v>
      </c>
      <c r="CN18" s="41" t="e">
        <f t="shared" si="12"/>
        <v>#NAME?</v>
      </c>
      <c r="CO18" s="41" t="e">
        <f t="shared" si="12"/>
        <v>#NAME?</v>
      </c>
      <c r="CP18" s="41" t="e">
        <f t="shared" si="12"/>
        <v>#NAME?</v>
      </c>
      <c r="CQ18" s="41" t="e">
        <f t="shared" si="12"/>
        <v>#NAME?</v>
      </c>
      <c r="CR18" s="41" t="e">
        <f t="shared" si="12"/>
        <v>#NAME?</v>
      </c>
      <c r="CS18" s="41" t="e">
        <f t="shared" si="12"/>
        <v>#NAME?</v>
      </c>
      <c r="CT18" s="41" t="e">
        <f t="shared" si="12"/>
        <v>#NAME?</v>
      </c>
      <c r="CU18" s="41" t="e">
        <f t="shared" si="12"/>
        <v>#NAME?</v>
      </c>
      <c r="CV18" s="41" t="e">
        <f t="shared" si="13"/>
        <v>#NAME?</v>
      </c>
      <c r="CW18" s="41" t="e">
        <f t="shared" si="13"/>
        <v>#NAME?</v>
      </c>
      <c r="CX18" s="41" t="e">
        <f t="shared" si="13"/>
        <v>#NAME?</v>
      </c>
      <c r="CY18" s="41" t="e">
        <f t="shared" si="13"/>
        <v>#NAME?</v>
      </c>
      <c r="CZ18" s="41" t="e">
        <f t="shared" si="13"/>
        <v>#NAME?</v>
      </c>
      <c r="DA18" s="41" t="e">
        <f t="shared" si="13"/>
        <v>#NAME?</v>
      </c>
      <c r="DB18" s="41" t="e">
        <f t="shared" si="13"/>
        <v>#NAME?</v>
      </c>
      <c r="DC18" s="41" t="e">
        <f t="shared" si="13"/>
        <v>#NAME?</v>
      </c>
      <c r="DD18" s="41" t="e">
        <f t="shared" si="13"/>
        <v>#NAME?</v>
      </c>
      <c r="DE18" s="41" t="e">
        <f t="shared" si="13"/>
        <v>#NAME?</v>
      </c>
      <c r="DF18" s="41" t="e">
        <f t="shared" si="13"/>
        <v>#NAME?</v>
      </c>
      <c r="DG18" s="41" t="e">
        <f t="shared" si="13"/>
        <v>#NAME?</v>
      </c>
      <c r="DH18" s="41" t="e">
        <f t="shared" si="13"/>
        <v>#NAME?</v>
      </c>
      <c r="DI18" s="41" t="e">
        <f t="shared" si="13"/>
        <v>#NAME?</v>
      </c>
      <c r="DJ18" s="41" t="e">
        <f t="shared" si="13"/>
        <v>#NAME?</v>
      </c>
      <c r="DK18" s="41" t="e">
        <f t="shared" si="13"/>
        <v>#NAME?</v>
      </c>
      <c r="DL18" s="41" t="e">
        <f t="shared" si="14"/>
        <v>#NAME?</v>
      </c>
      <c r="DM18" s="41" t="e">
        <f t="shared" si="14"/>
        <v>#NAME?</v>
      </c>
      <c r="DN18" s="41" t="e">
        <f t="shared" si="14"/>
        <v>#NAME?</v>
      </c>
      <c r="DO18" s="41" t="e">
        <f t="shared" si="14"/>
        <v>#NAME?</v>
      </c>
      <c r="DP18" s="41" t="e">
        <f t="shared" si="14"/>
        <v>#NAME?</v>
      </c>
      <c r="DQ18" s="41" t="e">
        <f t="shared" si="14"/>
        <v>#NAME?</v>
      </c>
      <c r="DR18" s="41" t="e">
        <f t="shared" si="14"/>
        <v>#NAME?</v>
      </c>
      <c r="DS18" s="41" t="e">
        <f t="shared" si="14"/>
        <v>#NAME?</v>
      </c>
      <c r="DT18" s="41" t="e">
        <f t="shared" si="14"/>
        <v>#NAME?</v>
      </c>
      <c r="DU18" s="41" t="e">
        <f t="shared" si="14"/>
        <v>#NAME?</v>
      </c>
      <c r="DV18" s="41" t="e">
        <f t="shared" si="14"/>
        <v>#NAME?</v>
      </c>
      <c r="DW18" s="41" t="e">
        <f t="shared" si="14"/>
        <v>#NAME?</v>
      </c>
      <c r="DX18" s="41" t="e">
        <f t="shared" si="14"/>
        <v>#NAME?</v>
      </c>
      <c r="DY18" s="41" t="e">
        <f t="shared" si="14"/>
        <v>#NAME?</v>
      </c>
      <c r="DZ18" s="41" t="e">
        <f t="shared" si="14"/>
        <v>#NAME?</v>
      </c>
      <c r="EA18" s="41" t="e">
        <f t="shared" si="14"/>
        <v>#NAME?</v>
      </c>
      <c r="EB18" s="41" t="e">
        <f t="shared" si="15"/>
        <v>#NAME?</v>
      </c>
      <c r="EC18" s="41" t="e">
        <f t="shared" si="15"/>
        <v>#NAME?</v>
      </c>
      <c r="ED18" s="41" t="e">
        <f t="shared" si="15"/>
        <v>#NAME?</v>
      </c>
      <c r="EE18" s="41" t="e">
        <f t="shared" si="15"/>
        <v>#NAME?</v>
      </c>
      <c r="EF18" s="41" t="e">
        <f t="shared" si="15"/>
        <v>#NAME?</v>
      </c>
      <c r="EG18" s="41" t="e">
        <f t="shared" si="15"/>
        <v>#NAME?</v>
      </c>
      <c r="EH18" s="41" t="e">
        <f t="shared" si="15"/>
        <v>#NAME?</v>
      </c>
      <c r="EI18" s="41" t="e">
        <f t="shared" si="15"/>
        <v>#NAME?</v>
      </c>
      <c r="EJ18" s="41" t="e">
        <f t="shared" si="15"/>
        <v>#NAME?</v>
      </c>
      <c r="EK18" s="41" t="e">
        <f t="shared" si="15"/>
        <v>#NAME?</v>
      </c>
      <c r="EL18" s="41" t="e">
        <f t="shared" si="15"/>
        <v>#NAME?</v>
      </c>
      <c r="EM18" s="41" t="e">
        <f t="shared" si="15"/>
        <v>#NAME?</v>
      </c>
      <c r="EN18" s="41" t="e">
        <f t="shared" si="15"/>
        <v>#NAME?</v>
      </c>
      <c r="EO18" s="41" t="e">
        <f t="shared" si="15"/>
        <v>#NAME?</v>
      </c>
      <c r="EP18" s="41" t="e">
        <f t="shared" si="15"/>
        <v>#NAME?</v>
      </c>
      <c r="EQ18" s="41" t="e">
        <f t="shared" si="15"/>
        <v>#NAME?</v>
      </c>
      <c r="ER18" s="41" t="e">
        <f t="shared" si="16"/>
        <v>#NAME?</v>
      </c>
      <c r="ES18" s="41" t="e">
        <f t="shared" si="16"/>
        <v>#NAME?</v>
      </c>
      <c r="ET18" s="41" t="e">
        <f t="shared" si="16"/>
        <v>#NAME?</v>
      </c>
      <c r="EU18" s="41" t="e">
        <f t="shared" si="16"/>
        <v>#NAME?</v>
      </c>
      <c r="EV18" s="41" t="e">
        <f t="shared" si="16"/>
        <v>#NAME?</v>
      </c>
      <c r="EW18" s="41" t="e">
        <f t="shared" si="16"/>
        <v>#NAME?</v>
      </c>
      <c r="EX18" s="41" t="e">
        <f t="shared" si="16"/>
        <v>#NAME?</v>
      </c>
      <c r="EY18" s="41" t="e">
        <f t="shared" si="16"/>
        <v>#NAME?</v>
      </c>
      <c r="EZ18" s="41" t="e">
        <f t="shared" si="16"/>
        <v>#NAME?</v>
      </c>
      <c r="FA18" s="41" t="e">
        <f t="shared" si="16"/>
        <v>#NAME?</v>
      </c>
      <c r="FB18" s="41" t="e">
        <f t="shared" si="16"/>
        <v>#NAME?</v>
      </c>
      <c r="FC18" s="41" t="e">
        <f t="shared" si="16"/>
        <v>#NAME?</v>
      </c>
      <c r="FD18" s="41" t="e">
        <f t="shared" si="16"/>
        <v>#NAME?</v>
      </c>
      <c r="FE18" s="41" t="e">
        <f t="shared" si="16"/>
        <v>#NAME?</v>
      </c>
      <c r="FF18" s="41" t="e">
        <f t="shared" si="16"/>
        <v>#NAME?</v>
      </c>
      <c r="FG18" s="41" t="e">
        <f t="shared" si="16"/>
        <v>#NAME?</v>
      </c>
      <c r="FH18" s="41" t="e">
        <f t="shared" si="17"/>
        <v>#NAME?</v>
      </c>
      <c r="FI18" s="41" t="e">
        <f t="shared" si="17"/>
        <v>#NAME?</v>
      </c>
      <c r="FJ18" s="41" t="e">
        <f t="shared" si="17"/>
        <v>#NAME?</v>
      </c>
      <c r="FK18" s="41" t="e">
        <f t="shared" si="17"/>
        <v>#NAME?</v>
      </c>
      <c r="FL18" s="41" t="e">
        <f t="shared" si="17"/>
        <v>#NAME?</v>
      </c>
      <c r="FM18" s="41" t="e">
        <f t="shared" si="17"/>
        <v>#NAME?</v>
      </c>
      <c r="FN18" s="41" t="e">
        <f t="shared" si="17"/>
        <v>#NAME?</v>
      </c>
      <c r="FO18" s="41" t="e">
        <f t="shared" si="17"/>
        <v>#NAME?</v>
      </c>
      <c r="FP18" s="41" t="e">
        <f t="shared" si="17"/>
        <v>#NAME?</v>
      </c>
      <c r="FQ18" s="41" t="e">
        <f t="shared" si="17"/>
        <v>#NAME?</v>
      </c>
      <c r="FR18" s="41" t="e">
        <f t="shared" si="17"/>
        <v>#NAME?</v>
      </c>
      <c r="FS18" s="41" t="e">
        <f t="shared" si="17"/>
        <v>#NAME?</v>
      </c>
      <c r="FT18" s="41" t="e">
        <f t="shared" si="17"/>
        <v>#NAME?</v>
      </c>
      <c r="FU18" s="41" t="e">
        <f t="shared" si="17"/>
        <v>#NAME?</v>
      </c>
      <c r="FV18" s="41" t="e">
        <f t="shared" si="17"/>
        <v>#NAME?</v>
      </c>
      <c r="FW18" s="41" t="e">
        <f t="shared" si="17"/>
        <v>#NAME?</v>
      </c>
      <c r="FX18" s="41" t="e">
        <f t="shared" si="18"/>
        <v>#NAME?</v>
      </c>
      <c r="FY18" s="41" t="e">
        <f t="shared" si="18"/>
        <v>#NAME?</v>
      </c>
      <c r="FZ18" s="41" t="e">
        <f t="shared" si="18"/>
        <v>#NAME?</v>
      </c>
      <c r="GA18" s="41" t="e">
        <f t="shared" si="18"/>
        <v>#NAME?</v>
      </c>
      <c r="GB18" s="41" t="e">
        <f t="shared" si="18"/>
        <v>#NAME?</v>
      </c>
      <c r="GC18" s="41" t="e">
        <f t="shared" si="18"/>
        <v>#NAME?</v>
      </c>
      <c r="GD18" s="41" t="e">
        <f t="shared" si="18"/>
        <v>#NAME?</v>
      </c>
      <c r="GE18" s="41" t="e">
        <f t="shared" si="18"/>
        <v>#NAME?</v>
      </c>
      <c r="GF18" s="41" t="e">
        <f t="shared" si="18"/>
        <v>#NAME?</v>
      </c>
      <c r="GG18" s="41" t="e">
        <f t="shared" si="18"/>
        <v>#NAME?</v>
      </c>
      <c r="GH18" s="41" t="e">
        <f t="shared" si="18"/>
        <v>#NAME?</v>
      </c>
      <c r="GI18" s="41" t="e">
        <f t="shared" si="18"/>
        <v>#NAME?</v>
      </c>
      <c r="GJ18" s="41" t="e">
        <f t="shared" si="18"/>
        <v>#NAME?</v>
      </c>
      <c r="GK18" s="41" t="e">
        <f t="shared" si="18"/>
        <v>#NAME?</v>
      </c>
      <c r="GL18" s="41" t="e">
        <f t="shared" si="18"/>
        <v>#NAME?</v>
      </c>
      <c r="GM18" s="41" t="e">
        <f t="shared" si="18"/>
        <v>#NAME?</v>
      </c>
      <c r="GN18" s="41" t="e">
        <f t="shared" si="19"/>
        <v>#NAME?</v>
      </c>
      <c r="GO18" s="41" t="e">
        <f t="shared" si="19"/>
        <v>#NAME?</v>
      </c>
      <c r="GP18" s="41" t="e">
        <f t="shared" si="19"/>
        <v>#NAME?</v>
      </c>
      <c r="GQ18" s="41" t="e">
        <f t="shared" si="19"/>
        <v>#NAME?</v>
      </c>
      <c r="GR18" s="41" t="e">
        <f t="shared" si="19"/>
        <v>#NAME?</v>
      </c>
      <c r="GS18" s="41" t="e">
        <f t="shared" si="19"/>
        <v>#NAME?</v>
      </c>
      <c r="GT18" s="41" t="e">
        <f t="shared" si="19"/>
        <v>#NAME?</v>
      </c>
      <c r="GU18" s="41" t="e">
        <f t="shared" si="19"/>
        <v>#NAME?</v>
      </c>
      <c r="GV18" s="41" t="e">
        <f t="shared" si="19"/>
        <v>#NAME?</v>
      </c>
      <c r="GW18" s="41" t="e">
        <f t="shared" si="19"/>
        <v>#NAME?</v>
      </c>
      <c r="GX18" s="41" t="e">
        <f t="shared" si="19"/>
        <v>#NAME?</v>
      </c>
      <c r="GY18" s="41" t="e">
        <f t="shared" si="19"/>
        <v>#NAME?</v>
      </c>
      <c r="GZ18" s="41" t="e">
        <f t="shared" si="19"/>
        <v>#NAME?</v>
      </c>
      <c r="HA18" s="41" t="e">
        <f t="shared" si="19"/>
        <v>#NAME?</v>
      </c>
      <c r="HB18" s="41" t="e">
        <f t="shared" si="19"/>
        <v>#NAME?</v>
      </c>
      <c r="HC18" s="41" t="e">
        <f t="shared" si="19"/>
        <v>#NAME?</v>
      </c>
      <c r="HD18" s="41" t="e">
        <f t="shared" si="20"/>
        <v>#NAME?</v>
      </c>
      <c r="HE18" s="41" t="e">
        <f t="shared" si="20"/>
        <v>#NAME?</v>
      </c>
      <c r="HF18" s="41" t="e">
        <f t="shared" si="20"/>
        <v>#NAME?</v>
      </c>
      <c r="HG18" s="41" t="e">
        <f t="shared" si="20"/>
        <v>#NAME?</v>
      </c>
      <c r="HH18" s="41" t="e">
        <f t="shared" si="20"/>
        <v>#NAME?</v>
      </c>
      <c r="HI18" s="41" t="e">
        <f t="shared" si="20"/>
        <v>#NAME?</v>
      </c>
      <c r="HJ18" s="41" t="e">
        <f t="shared" si="20"/>
        <v>#NAME?</v>
      </c>
    </row>
    <row r="19" spans="1:218" ht="14.4" x14ac:dyDescent="0.3">
      <c r="A19" s="42">
        <v>16</v>
      </c>
      <c r="B19" s="43" t="e">
        <f>'CMM4 - AUX CALC'!$Q$67</f>
        <v>#NAME?</v>
      </c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 t="e">
        <f>$B19/(_xlfn.SINGLE(PrazoConcessao)*12-R$3+1)</f>
        <v>#NAME?</v>
      </c>
      <c r="S19" s="41" t="e">
        <f t="shared" si="7"/>
        <v>#NAME?</v>
      </c>
      <c r="T19" s="41" t="e">
        <f t="shared" si="8"/>
        <v>#NAME?</v>
      </c>
      <c r="U19" s="41" t="e">
        <f t="shared" si="8"/>
        <v>#NAME?</v>
      </c>
      <c r="V19" s="41" t="e">
        <f t="shared" si="8"/>
        <v>#NAME?</v>
      </c>
      <c r="W19" s="41" t="e">
        <f t="shared" si="8"/>
        <v>#NAME?</v>
      </c>
      <c r="X19" s="41" t="e">
        <f t="shared" si="8"/>
        <v>#NAME?</v>
      </c>
      <c r="Y19" s="41" t="e">
        <f t="shared" si="8"/>
        <v>#NAME?</v>
      </c>
      <c r="Z19" s="41" t="e">
        <f t="shared" si="8"/>
        <v>#NAME?</v>
      </c>
      <c r="AA19" s="41" t="e">
        <f t="shared" si="8"/>
        <v>#NAME?</v>
      </c>
      <c r="AB19" s="41" t="e">
        <f t="shared" si="8"/>
        <v>#NAME?</v>
      </c>
      <c r="AC19" s="41" t="e">
        <f t="shared" si="8"/>
        <v>#NAME?</v>
      </c>
      <c r="AD19" s="41" t="e">
        <f t="shared" si="8"/>
        <v>#NAME?</v>
      </c>
      <c r="AE19" s="41" t="e">
        <f t="shared" si="8"/>
        <v>#NAME?</v>
      </c>
      <c r="AF19" s="41" t="e">
        <f t="shared" si="8"/>
        <v>#NAME?</v>
      </c>
      <c r="AG19" s="41" t="e">
        <f t="shared" si="8"/>
        <v>#NAME?</v>
      </c>
      <c r="AH19" s="41" t="e">
        <f t="shared" si="8"/>
        <v>#NAME?</v>
      </c>
      <c r="AI19" s="41" t="e">
        <f t="shared" ref="AI19:AX34" si="21">AH19</f>
        <v>#NAME?</v>
      </c>
      <c r="AJ19" s="41" t="e">
        <f t="shared" si="21"/>
        <v>#NAME?</v>
      </c>
      <c r="AK19" s="41" t="e">
        <f t="shared" si="21"/>
        <v>#NAME?</v>
      </c>
      <c r="AL19" s="41" t="e">
        <f t="shared" si="21"/>
        <v>#NAME?</v>
      </c>
      <c r="AM19" s="41" t="e">
        <f t="shared" si="21"/>
        <v>#NAME?</v>
      </c>
      <c r="AN19" s="41" t="e">
        <f t="shared" si="21"/>
        <v>#NAME?</v>
      </c>
      <c r="AO19" s="41" t="e">
        <f t="shared" si="21"/>
        <v>#NAME?</v>
      </c>
      <c r="AP19" s="41" t="e">
        <f t="shared" si="21"/>
        <v>#NAME?</v>
      </c>
      <c r="AQ19" s="41" t="e">
        <f t="shared" si="21"/>
        <v>#NAME?</v>
      </c>
      <c r="AR19" s="41" t="e">
        <f t="shared" si="21"/>
        <v>#NAME?</v>
      </c>
      <c r="AS19" s="41" t="e">
        <f t="shared" si="21"/>
        <v>#NAME?</v>
      </c>
      <c r="AT19" s="41" t="e">
        <f t="shared" si="21"/>
        <v>#NAME?</v>
      </c>
      <c r="AU19" s="41" t="e">
        <f t="shared" si="21"/>
        <v>#NAME?</v>
      </c>
      <c r="AV19" s="41" t="e">
        <f t="shared" si="21"/>
        <v>#NAME?</v>
      </c>
      <c r="AW19" s="41" t="e">
        <f t="shared" si="21"/>
        <v>#NAME?</v>
      </c>
      <c r="AX19" s="41" t="e">
        <f t="shared" si="21"/>
        <v>#NAME?</v>
      </c>
      <c r="AY19" s="41" t="e">
        <f t="shared" si="9"/>
        <v>#NAME?</v>
      </c>
      <c r="AZ19" s="41" t="e">
        <f t="shared" si="10"/>
        <v>#NAME?</v>
      </c>
      <c r="BA19" s="41" t="e">
        <f t="shared" si="10"/>
        <v>#NAME?</v>
      </c>
      <c r="BB19" s="41" t="e">
        <f t="shared" si="10"/>
        <v>#NAME?</v>
      </c>
      <c r="BC19" s="41" t="e">
        <f t="shared" si="10"/>
        <v>#NAME?</v>
      </c>
      <c r="BD19" s="41" t="e">
        <f t="shared" si="10"/>
        <v>#NAME?</v>
      </c>
      <c r="BE19" s="41" t="e">
        <f t="shared" si="10"/>
        <v>#NAME?</v>
      </c>
      <c r="BF19" s="41" t="e">
        <f t="shared" si="10"/>
        <v>#NAME?</v>
      </c>
      <c r="BG19" s="41" t="e">
        <f t="shared" si="10"/>
        <v>#NAME?</v>
      </c>
      <c r="BH19" s="41" t="e">
        <f t="shared" si="10"/>
        <v>#NAME?</v>
      </c>
      <c r="BI19" s="41" t="e">
        <f t="shared" si="10"/>
        <v>#NAME?</v>
      </c>
      <c r="BJ19" s="41" t="e">
        <f t="shared" si="10"/>
        <v>#NAME?</v>
      </c>
      <c r="BK19" s="41" t="e">
        <f t="shared" si="10"/>
        <v>#NAME?</v>
      </c>
      <c r="BL19" s="41" t="e">
        <f t="shared" si="10"/>
        <v>#NAME?</v>
      </c>
      <c r="BM19" s="41" t="e">
        <f t="shared" si="10"/>
        <v>#NAME?</v>
      </c>
      <c r="BN19" s="41" t="e">
        <f t="shared" si="10"/>
        <v>#NAME?</v>
      </c>
      <c r="BO19" s="41" t="e">
        <f t="shared" ref="BO19:CD34" si="22">BN19</f>
        <v>#NAME?</v>
      </c>
      <c r="BP19" s="41" t="e">
        <f t="shared" si="11"/>
        <v>#NAME?</v>
      </c>
      <c r="BQ19" s="41" t="e">
        <f t="shared" si="11"/>
        <v>#NAME?</v>
      </c>
      <c r="BR19" s="41" t="e">
        <f t="shared" si="11"/>
        <v>#NAME?</v>
      </c>
      <c r="BS19" s="41" t="e">
        <f t="shared" si="11"/>
        <v>#NAME?</v>
      </c>
      <c r="BT19" s="41" t="e">
        <f t="shared" si="11"/>
        <v>#NAME?</v>
      </c>
      <c r="BU19" s="41" t="e">
        <f t="shared" si="11"/>
        <v>#NAME?</v>
      </c>
      <c r="BV19" s="41" t="e">
        <f t="shared" si="11"/>
        <v>#NAME?</v>
      </c>
      <c r="BW19" s="41" t="e">
        <f t="shared" si="11"/>
        <v>#NAME?</v>
      </c>
      <c r="BX19" s="41" t="e">
        <f t="shared" si="11"/>
        <v>#NAME?</v>
      </c>
      <c r="BY19" s="41" t="e">
        <f t="shared" si="11"/>
        <v>#NAME?</v>
      </c>
      <c r="BZ19" s="41" t="e">
        <f t="shared" si="11"/>
        <v>#NAME?</v>
      </c>
      <c r="CA19" s="41" t="e">
        <f t="shared" si="11"/>
        <v>#NAME?</v>
      </c>
      <c r="CB19" s="41" t="e">
        <f t="shared" si="11"/>
        <v>#NAME?</v>
      </c>
      <c r="CC19" s="41" t="e">
        <f t="shared" si="11"/>
        <v>#NAME?</v>
      </c>
      <c r="CD19" s="41" t="e">
        <f t="shared" si="11"/>
        <v>#NAME?</v>
      </c>
      <c r="CE19" s="41" t="e">
        <f t="shared" ref="CE19:CT34" si="23">CD19</f>
        <v>#NAME?</v>
      </c>
      <c r="CF19" s="41" t="e">
        <f t="shared" si="23"/>
        <v>#NAME?</v>
      </c>
      <c r="CG19" s="41" t="e">
        <f t="shared" si="23"/>
        <v>#NAME?</v>
      </c>
      <c r="CH19" s="41" t="e">
        <f t="shared" si="23"/>
        <v>#NAME?</v>
      </c>
      <c r="CI19" s="41" t="e">
        <f t="shared" si="23"/>
        <v>#NAME?</v>
      </c>
      <c r="CJ19" s="41" t="e">
        <f t="shared" si="23"/>
        <v>#NAME?</v>
      </c>
      <c r="CK19" s="41" t="e">
        <f t="shared" si="23"/>
        <v>#NAME?</v>
      </c>
      <c r="CL19" s="41" t="e">
        <f t="shared" si="23"/>
        <v>#NAME?</v>
      </c>
      <c r="CM19" s="41" t="e">
        <f t="shared" si="23"/>
        <v>#NAME?</v>
      </c>
      <c r="CN19" s="41" t="e">
        <f t="shared" si="23"/>
        <v>#NAME?</v>
      </c>
      <c r="CO19" s="41" t="e">
        <f t="shared" si="23"/>
        <v>#NAME?</v>
      </c>
      <c r="CP19" s="41" t="e">
        <f t="shared" si="23"/>
        <v>#NAME?</v>
      </c>
      <c r="CQ19" s="41" t="e">
        <f t="shared" si="23"/>
        <v>#NAME?</v>
      </c>
      <c r="CR19" s="41" t="e">
        <f t="shared" si="23"/>
        <v>#NAME?</v>
      </c>
      <c r="CS19" s="41" t="e">
        <f t="shared" si="23"/>
        <v>#NAME?</v>
      </c>
      <c r="CT19" s="41" t="e">
        <f t="shared" si="23"/>
        <v>#NAME?</v>
      </c>
      <c r="CU19" s="41" t="e">
        <f t="shared" si="12"/>
        <v>#NAME?</v>
      </c>
      <c r="CV19" s="41" t="e">
        <f t="shared" si="13"/>
        <v>#NAME?</v>
      </c>
      <c r="CW19" s="41" t="e">
        <f t="shared" si="13"/>
        <v>#NAME?</v>
      </c>
      <c r="CX19" s="41" t="e">
        <f t="shared" si="13"/>
        <v>#NAME?</v>
      </c>
      <c r="CY19" s="41" t="e">
        <f t="shared" si="13"/>
        <v>#NAME?</v>
      </c>
      <c r="CZ19" s="41" t="e">
        <f t="shared" si="13"/>
        <v>#NAME?</v>
      </c>
      <c r="DA19" s="41" t="e">
        <f t="shared" si="13"/>
        <v>#NAME?</v>
      </c>
      <c r="DB19" s="41" t="e">
        <f t="shared" si="13"/>
        <v>#NAME?</v>
      </c>
      <c r="DC19" s="41" t="e">
        <f t="shared" si="13"/>
        <v>#NAME?</v>
      </c>
      <c r="DD19" s="41" t="e">
        <f t="shared" si="13"/>
        <v>#NAME?</v>
      </c>
      <c r="DE19" s="41" t="e">
        <f t="shared" si="13"/>
        <v>#NAME?</v>
      </c>
      <c r="DF19" s="41" t="e">
        <f t="shared" si="13"/>
        <v>#NAME?</v>
      </c>
      <c r="DG19" s="41" t="e">
        <f t="shared" si="13"/>
        <v>#NAME?</v>
      </c>
      <c r="DH19" s="41" t="e">
        <f t="shared" si="13"/>
        <v>#NAME?</v>
      </c>
      <c r="DI19" s="41" t="e">
        <f t="shared" si="13"/>
        <v>#NAME?</v>
      </c>
      <c r="DJ19" s="41" t="e">
        <f t="shared" si="13"/>
        <v>#NAME?</v>
      </c>
      <c r="DK19" s="41" t="e">
        <f t="shared" ref="DK19:DZ34" si="24">DJ19</f>
        <v>#NAME?</v>
      </c>
      <c r="DL19" s="41" t="e">
        <f t="shared" si="24"/>
        <v>#NAME?</v>
      </c>
      <c r="DM19" s="41" t="e">
        <f t="shared" si="24"/>
        <v>#NAME?</v>
      </c>
      <c r="DN19" s="41" t="e">
        <f t="shared" si="24"/>
        <v>#NAME?</v>
      </c>
      <c r="DO19" s="41" t="e">
        <f t="shared" si="24"/>
        <v>#NAME?</v>
      </c>
      <c r="DP19" s="41" t="e">
        <f t="shared" si="24"/>
        <v>#NAME?</v>
      </c>
      <c r="DQ19" s="41" t="e">
        <f t="shared" si="24"/>
        <v>#NAME?</v>
      </c>
      <c r="DR19" s="41" t="e">
        <f t="shared" si="24"/>
        <v>#NAME?</v>
      </c>
      <c r="DS19" s="41" t="e">
        <f t="shared" si="24"/>
        <v>#NAME?</v>
      </c>
      <c r="DT19" s="41" t="e">
        <f t="shared" si="24"/>
        <v>#NAME?</v>
      </c>
      <c r="DU19" s="41" t="e">
        <f t="shared" si="24"/>
        <v>#NAME?</v>
      </c>
      <c r="DV19" s="41" t="e">
        <f t="shared" si="24"/>
        <v>#NAME?</v>
      </c>
      <c r="DW19" s="41" t="e">
        <f t="shared" si="24"/>
        <v>#NAME?</v>
      </c>
      <c r="DX19" s="41" t="e">
        <f t="shared" si="24"/>
        <v>#NAME?</v>
      </c>
      <c r="DY19" s="41" t="e">
        <f t="shared" si="24"/>
        <v>#NAME?</v>
      </c>
      <c r="DZ19" s="41" t="e">
        <f t="shared" si="24"/>
        <v>#NAME?</v>
      </c>
      <c r="EA19" s="41" t="e">
        <f t="shared" si="14"/>
        <v>#NAME?</v>
      </c>
      <c r="EB19" s="41" t="e">
        <f t="shared" si="15"/>
        <v>#NAME?</v>
      </c>
      <c r="EC19" s="41" t="e">
        <f t="shared" si="15"/>
        <v>#NAME?</v>
      </c>
      <c r="ED19" s="41" t="e">
        <f t="shared" si="15"/>
        <v>#NAME?</v>
      </c>
      <c r="EE19" s="41" t="e">
        <f t="shared" si="15"/>
        <v>#NAME?</v>
      </c>
      <c r="EF19" s="41" t="e">
        <f t="shared" si="15"/>
        <v>#NAME?</v>
      </c>
      <c r="EG19" s="41" t="e">
        <f t="shared" si="15"/>
        <v>#NAME?</v>
      </c>
      <c r="EH19" s="41" t="e">
        <f t="shared" si="15"/>
        <v>#NAME?</v>
      </c>
      <c r="EI19" s="41" t="e">
        <f t="shared" si="15"/>
        <v>#NAME?</v>
      </c>
      <c r="EJ19" s="41" t="e">
        <f t="shared" si="15"/>
        <v>#NAME?</v>
      </c>
      <c r="EK19" s="41" t="e">
        <f t="shared" si="15"/>
        <v>#NAME?</v>
      </c>
      <c r="EL19" s="41" t="e">
        <f t="shared" si="15"/>
        <v>#NAME?</v>
      </c>
      <c r="EM19" s="41" t="e">
        <f t="shared" si="15"/>
        <v>#NAME?</v>
      </c>
      <c r="EN19" s="41" t="e">
        <f t="shared" si="15"/>
        <v>#NAME?</v>
      </c>
      <c r="EO19" s="41" t="e">
        <f t="shared" si="15"/>
        <v>#NAME?</v>
      </c>
      <c r="EP19" s="41" t="e">
        <f t="shared" si="15"/>
        <v>#NAME?</v>
      </c>
      <c r="EQ19" s="41" t="e">
        <f t="shared" ref="EQ19:FF34" si="25">EP19</f>
        <v>#NAME?</v>
      </c>
      <c r="ER19" s="41" t="e">
        <f t="shared" si="25"/>
        <v>#NAME?</v>
      </c>
      <c r="ES19" s="41" t="e">
        <f t="shared" si="25"/>
        <v>#NAME?</v>
      </c>
      <c r="ET19" s="41" t="e">
        <f t="shared" si="25"/>
        <v>#NAME?</v>
      </c>
      <c r="EU19" s="41" t="e">
        <f t="shared" si="25"/>
        <v>#NAME?</v>
      </c>
      <c r="EV19" s="41" t="e">
        <f t="shared" si="25"/>
        <v>#NAME?</v>
      </c>
      <c r="EW19" s="41" t="e">
        <f t="shared" si="25"/>
        <v>#NAME?</v>
      </c>
      <c r="EX19" s="41" t="e">
        <f t="shared" si="25"/>
        <v>#NAME?</v>
      </c>
      <c r="EY19" s="41" t="e">
        <f t="shared" si="25"/>
        <v>#NAME?</v>
      </c>
      <c r="EZ19" s="41" t="e">
        <f t="shared" si="25"/>
        <v>#NAME?</v>
      </c>
      <c r="FA19" s="41" t="e">
        <f t="shared" si="25"/>
        <v>#NAME?</v>
      </c>
      <c r="FB19" s="41" t="e">
        <f t="shared" si="25"/>
        <v>#NAME?</v>
      </c>
      <c r="FC19" s="41" t="e">
        <f t="shared" si="25"/>
        <v>#NAME?</v>
      </c>
      <c r="FD19" s="41" t="e">
        <f t="shared" si="25"/>
        <v>#NAME?</v>
      </c>
      <c r="FE19" s="41" t="e">
        <f t="shared" si="25"/>
        <v>#NAME?</v>
      </c>
      <c r="FF19" s="41" t="e">
        <f t="shared" si="25"/>
        <v>#NAME?</v>
      </c>
      <c r="FG19" s="41" t="e">
        <f t="shared" si="16"/>
        <v>#NAME?</v>
      </c>
      <c r="FH19" s="41" t="e">
        <f t="shared" si="17"/>
        <v>#NAME?</v>
      </c>
      <c r="FI19" s="41" t="e">
        <f t="shared" si="17"/>
        <v>#NAME?</v>
      </c>
      <c r="FJ19" s="41" t="e">
        <f t="shared" si="17"/>
        <v>#NAME?</v>
      </c>
      <c r="FK19" s="41" t="e">
        <f t="shared" si="17"/>
        <v>#NAME?</v>
      </c>
      <c r="FL19" s="41" t="e">
        <f t="shared" si="17"/>
        <v>#NAME?</v>
      </c>
      <c r="FM19" s="41" t="e">
        <f t="shared" si="17"/>
        <v>#NAME?</v>
      </c>
      <c r="FN19" s="41" t="e">
        <f t="shared" si="17"/>
        <v>#NAME?</v>
      </c>
      <c r="FO19" s="41" t="e">
        <f t="shared" si="17"/>
        <v>#NAME?</v>
      </c>
      <c r="FP19" s="41" t="e">
        <f t="shared" si="17"/>
        <v>#NAME?</v>
      </c>
      <c r="FQ19" s="41" t="e">
        <f t="shared" si="17"/>
        <v>#NAME?</v>
      </c>
      <c r="FR19" s="41" t="e">
        <f t="shared" si="17"/>
        <v>#NAME?</v>
      </c>
      <c r="FS19" s="41" t="e">
        <f t="shared" si="17"/>
        <v>#NAME?</v>
      </c>
      <c r="FT19" s="41" t="e">
        <f t="shared" si="17"/>
        <v>#NAME?</v>
      </c>
      <c r="FU19" s="41" t="e">
        <f t="shared" si="17"/>
        <v>#NAME?</v>
      </c>
      <c r="FV19" s="41" t="e">
        <f t="shared" si="17"/>
        <v>#NAME?</v>
      </c>
      <c r="FW19" s="41" t="e">
        <f t="shared" ref="FW19:GL34" si="26">FV19</f>
        <v>#NAME?</v>
      </c>
      <c r="FX19" s="41" t="e">
        <f t="shared" si="26"/>
        <v>#NAME?</v>
      </c>
      <c r="FY19" s="41" t="e">
        <f t="shared" si="26"/>
        <v>#NAME?</v>
      </c>
      <c r="FZ19" s="41" t="e">
        <f t="shared" si="26"/>
        <v>#NAME?</v>
      </c>
      <c r="GA19" s="41" t="e">
        <f t="shared" si="26"/>
        <v>#NAME?</v>
      </c>
      <c r="GB19" s="41" t="e">
        <f t="shared" si="26"/>
        <v>#NAME?</v>
      </c>
      <c r="GC19" s="41" t="e">
        <f t="shared" si="26"/>
        <v>#NAME?</v>
      </c>
      <c r="GD19" s="41" t="e">
        <f t="shared" si="26"/>
        <v>#NAME?</v>
      </c>
      <c r="GE19" s="41" t="e">
        <f t="shared" si="26"/>
        <v>#NAME?</v>
      </c>
      <c r="GF19" s="41" t="e">
        <f t="shared" si="26"/>
        <v>#NAME?</v>
      </c>
      <c r="GG19" s="41" t="e">
        <f t="shared" si="26"/>
        <v>#NAME?</v>
      </c>
      <c r="GH19" s="41" t="e">
        <f t="shared" si="26"/>
        <v>#NAME?</v>
      </c>
      <c r="GI19" s="41" t="e">
        <f t="shared" si="26"/>
        <v>#NAME?</v>
      </c>
      <c r="GJ19" s="41" t="e">
        <f t="shared" si="26"/>
        <v>#NAME?</v>
      </c>
      <c r="GK19" s="41" t="e">
        <f t="shared" si="26"/>
        <v>#NAME?</v>
      </c>
      <c r="GL19" s="41" t="e">
        <f t="shared" si="26"/>
        <v>#NAME?</v>
      </c>
      <c r="GM19" s="41" t="e">
        <f t="shared" si="18"/>
        <v>#NAME?</v>
      </c>
      <c r="GN19" s="41" t="e">
        <f t="shared" si="19"/>
        <v>#NAME?</v>
      </c>
      <c r="GO19" s="41" t="e">
        <f t="shared" si="19"/>
        <v>#NAME?</v>
      </c>
      <c r="GP19" s="41" t="e">
        <f t="shared" si="19"/>
        <v>#NAME?</v>
      </c>
      <c r="GQ19" s="41" t="e">
        <f t="shared" si="19"/>
        <v>#NAME?</v>
      </c>
      <c r="GR19" s="41" t="e">
        <f t="shared" si="19"/>
        <v>#NAME?</v>
      </c>
      <c r="GS19" s="41" t="e">
        <f t="shared" si="19"/>
        <v>#NAME?</v>
      </c>
      <c r="GT19" s="41" t="e">
        <f t="shared" si="19"/>
        <v>#NAME?</v>
      </c>
      <c r="GU19" s="41" t="e">
        <f t="shared" si="19"/>
        <v>#NAME?</v>
      </c>
      <c r="GV19" s="41" t="e">
        <f t="shared" si="19"/>
        <v>#NAME?</v>
      </c>
      <c r="GW19" s="41" t="e">
        <f t="shared" si="19"/>
        <v>#NAME?</v>
      </c>
      <c r="GX19" s="41" t="e">
        <f t="shared" si="19"/>
        <v>#NAME?</v>
      </c>
      <c r="GY19" s="41" t="e">
        <f t="shared" si="19"/>
        <v>#NAME?</v>
      </c>
      <c r="GZ19" s="41" t="e">
        <f t="shared" si="19"/>
        <v>#NAME?</v>
      </c>
      <c r="HA19" s="41" t="e">
        <f t="shared" si="19"/>
        <v>#NAME?</v>
      </c>
      <c r="HB19" s="41" t="e">
        <f t="shared" si="19"/>
        <v>#NAME?</v>
      </c>
      <c r="HC19" s="41" t="e">
        <f t="shared" ref="HC19:HJ34" si="27">HB19</f>
        <v>#NAME?</v>
      </c>
      <c r="HD19" s="41" t="e">
        <f t="shared" si="27"/>
        <v>#NAME?</v>
      </c>
      <c r="HE19" s="41" t="e">
        <f t="shared" si="27"/>
        <v>#NAME?</v>
      </c>
      <c r="HF19" s="41" t="e">
        <f t="shared" si="27"/>
        <v>#NAME?</v>
      </c>
      <c r="HG19" s="41" t="e">
        <f t="shared" si="27"/>
        <v>#NAME?</v>
      </c>
      <c r="HH19" s="41" t="e">
        <f t="shared" si="27"/>
        <v>#NAME?</v>
      </c>
      <c r="HI19" s="41" t="e">
        <f t="shared" si="27"/>
        <v>#NAME?</v>
      </c>
      <c r="HJ19" s="41" t="e">
        <f t="shared" si="27"/>
        <v>#NAME?</v>
      </c>
    </row>
    <row r="20" spans="1:218" ht="14.4" x14ac:dyDescent="0.3">
      <c r="A20" s="42">
        <v>17</v>
      </c>
      <c r="B20" s="43" t="e">
        <f>'CMM4 - AUX CALC'!$R$67</f>
        <v>#NAME?</v>
      </c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 t="e">
        <f>$B20/(_xlfn.SINGLE(PrazoConcessao)*12-S$3+1)</f>
        <v>#NAME?</v>
      </c>
      <c r="T20" s="41" t="e">
        <f t="shared" ref="T20:AI35" si="28">S20</f>
        <v>#NAME?</v>
      </c>
      <c r="U20" s="41" t="e">
        <f t="shared" si="28"/>
        <v>#NAME?</v>
      </c>
      <c r="V20" s="41" t="e">
        <f t="shared" si="28"/>
        <v>#NAME?</v>
      </c>
      <c r="W20" s="41" t="e">
        <f t="shared" si="28"/>
        <v>#NAME?</v>
      </c>
      <c r="X20" s="41" t="e">
        <f t="shared" si="28"/>
        <v>#NAME?</v>
      </c>
      <c r="Y20" s="41" t="e">
        <f t="shared" si="28"/>
        <v>#NAME?</v>
      </c>
      <c r="Z20" s="41" t="e">
        <f t="shared" si="28"/>
        <v>#NAME?</v>
      </c>
      <c r="AA20" s="41" t="e">
        <f t="shared" si="28"/>
        <v>#NAME?</v>
      </c>
      <c r="AB20" s="41" t="e">
        <f t="shared" si="28"/>
        <v>#NAME?</v>
      </c>
      <c r="AC20" s="41" t="e">
        <f t="shared" si="28"/>
        <v>#NAME?</v>
      </c>
      <c r="AD20" s="41" t="e">
        <f t="shared" si="28"/>
        <v>#NAME?</v>
      </c>
      <c r="AE20" s="41" t="e">
        <f t="shared" si="28"/>
        <v>#NAME?</v>
      </c>
      <c r="AF20" s="41" t="e">
        <f t="shared" si="28"/>
        <v>#NAME?</v>
      </c>
      <c r="AG20" s="41" t="e">
        <f t="shared" si="28"/>
        <v>#NAME?</v>
      </c>
      <c r="AH20" s="41" t="e">
        <f t="shared" si="28"/>
        <v>#NAME?</v>
      </c>
      <c r="AI20" s="41" t="e">
        <f t="shared" si="28"/>
        <v>#NAME?</v>
      </c>
      <c r="AJ20" s="41" t="e">
        <f t="shared" si="21"/>
        <v>#NAME?</v>
      </c>
      <c r="AK20" s="41" t="e">
        <f t="shared" si="21"/>
        <v>#NAME?</v>
      </c>
      <c r="AL20" s="41" t="e">
        <f t="shared" si="21"/>
        <v>#NAME?</v>
      </c>
      <c r="AM20" s="41" t="e">
        <f t="shared" si="21"/>
        <v>#NAME?</v>
      </c>
      <c r="AN20" s="41" t="e">
        <f t="shared" si="21"/>
        <v>#NAME?</v>
      </c>
      <c r="AO20" s="41" t="e">
        <f t="shared" si="21"/>
        <v>#NAME?</v>
      </c>
      <c r="AP20" s="41" t="e">
        <f t="shared" si="21"/>
        <v>#NAME?</v>
      </c>
      <c r="AQ20" s="41" t="e">
        <f t="shared" si="21"/>
        <v>#NAME?</v>
      </c>
      <c r="AR20" s="41" t="e">
        <f t="shared" si="21"/>
        <v>#NAME?</v>
      </c>
      <c r="AS20" s="41" t="e">
        <f t="shared" si="21"/>
        <v>#NAME?</v>
      </c>
      <c r="AT20" s="41" t="e">
        <f t="shared" si="21"/>
        <v>#NAME?</v>
      </c>
      <c r="AU20" s="41" t="e">
        <f t="shared" si="21"/>
        <v>#NAME?</v>
      </c>
      <c r="AV20" s="41" t="e">
        <f t="shared" si="21"/>
        <v>#NAME?</v>
      </c>
      <c r="AW20" s="41" t="e">
        <f t="shared" si="21"/>
        <v>#NAME?</v>
      </c>
      <c r="AX20" s="41" t="e">
        <f t="shared" si="21"/>
        <v>#NAME?</v>
      </c>
      <c r="AY20" s="41" t="e">
        <f t="shared" ref="AY20:BN35" si="29">AX20</f>
        <v>#NAME?</v>
      </c>
      <c r="AZ20" s="41" t="e">
        <f t="shared" si="29"/>
        <v>#NAME?</v>
      </c>
      <c r="BA20" s="41" t="e">
        <f t="shared" si="29"/>
        <v>#NAME?</v>
      </c>
      <c r="BB20" s="41" t="e">
        <f t="shared" si="29"/>
        <v>#NAME?</v>
      </c>
      <c r="BC20" s="41" t="e">
        <f t="shared" si="29"/>
        <v>#NAME?</v>
      </c>
      <c r="BD20" s="41" t="e">
        <f t="shared" si="29"/>
        <v>#NAME?</v>
      </c>
      <c r="BE20" s="41" t="e">
        <f t="shared" si="29"/>
        <v>#NAME?</v>
      </c>
      <c r="BF20" s="41" t="e">
        <f t="shared" si="29"/>
        <v>#NAME?</v>
      </c>
      <c r="BG20" s="41" t="e">
        <f t="shared" si="29"/>
        <v>#NAME?</v>
      </c>
      <c r="BH20" s="41" t="e">
        <f t="shared" si="29"/>
        <v>#NAME?</v>
      </c>
      <c r="BI20" s="41" t="e">
        <f t="shared" si="29"/>
        <v>#NAME?</v>
      </c>
      <c r="BJ20" s="41" t="e">
        <f t="shared" si="29"/>
        <v>#NAME?</v>
      </c>
      <c r="BK20" s="41" t="e">
        <f t="shared" si="29"/>
        <v>#NAME?</v>
      </c>
      <c r="BL20" s="41" t="e">
        <f t="shared" si="29"/>
        <v>#NAME?</v>
      </c>
      <c r="BM20" s="41" t="e">
        <f t="shared" si="29"/>
        <v>#NAME?</v>
      </c>
      <c r="BN20" s="41" t="e">
        <f t="shared" si="29"/>
        <v>#NAME?</v>
      </c>
      <c r="BO20" s="41" t="e">
        <f t="shared" si="22"/>
        <v>#NAME?</v>
      </c>
      <c r="BP20" s="41" t="e">
        <f t="shared" si="22"/>
        <v>#NAME?</v>
      </c>
      <c r="BQ20" s="41" t="e">
        <f t="shared" si="22"/>
        <v>#NAME?</v>
      </c>
      <c r="BR20" s="41" t="e">
        <f t="shared" si="22"/>
        <v>#NAME?</v>
      </c>
      <c r="BS20" s="41" t="e">
        <f t="shared" si="22"/>
        <v>#NAME?</v>
      </c>
      <c r="BT20" s="41" t="e">
        <f t="shared" si="22"/>
        <v>#NAME?</v>
      </c>
      <c r="BU20" s="41" t="e">
        <f t="shared" si="22"/>
        <v>#NAME?</v>
      </c>
      <c r="BV20" s="41" t="e">
        <f t="shared" si="22"/>
        <v>#NAME?</v>
      </c>
      <c r="BW20" s="41" t="e">
        <f t="shared" si="22"/>
        <v>#NAME?</v>
      </c>
      <c r="BX20" s="41" t="e">
        <f t="shared" si="22"/>
        <v>#NAME?</v>
      </c>
      <c r="BY20" s="41" t="e">
        <f t="shared" si="22"/>
        <v>#NAME?</v>
      </c>
      <c r="BZ20" s="41" t="e">
        <f t="shared" si="22"/>
        <v>#NAME?</v>
      </c>
      <c r="CA20" s="41" t="e">
        <f t="shared" si="22"/>
        <v>#NAME?</v>
      </c>
      <c r="CB20" s="41" t="e">
        <f t="shared" si="22"/>
        <v>#NAME?</v>
      </c>
      <c r="CC20" s="41" t="e">
        <f t="shared" si="22"/>
        <v>#NAME?</v>
      </c>
      <c r="CD20" s="41" t="e">
        <f t="shared" si="22"/>
        <v>#NAME?</v>
      </c>
      <c r="CE20" s="41" t="e">
        <f t="shared" si="23"/>
        <v>#NAME?</v>
      </c>
      <c r="CF20" s="41" t="e">
        <f t="shared" si="23"/>
        <v>#NAME?</v>
      </c>
      <c r="CG20" s="41" t="e">
        <f t="shared" si="23"/>
        <v>#NAME?</v>
      </c>
      <c r="CH20" s="41" t="e">
        <f t="shared" si="23"/>
        <v>#NAME?</v>
      </c>
      <c r="CI20" s="41" t="e">
        <f t="shared" si="23"/>
        <v>#NAME?</v>
      </c>
      <c r="CJ20" s="41" t="e">
        <f t="shared" si="23"/>
        <v>#NAME?</v>
      </c>
      <c r="CK20" s="41" t="e">
        <f t="shared" si="23"/>
        <v>#NAME?</v>
      </c>
      <c r="CL20" s="41" t="e">
        <f t="shared" si="23"/>
        <v>#NAME?</v>
      </c>
      <c r="CM20" s="41" t="e">
        <f t="shared" si="23"/>
        <v>#NAME?</v>
      </c>
      <c r="CN20" s="41" t="e">
        <f t="shared" si="23"/>
        <v>#NAME?</v>
      </c>
      <c r="CO20" s="41" t="e">
        <f t="shared" si="23"/>
        <v>#NAME?</v>
      </c>
      <c r="CP20" s="41" t="e">
        <f t="shared" si="23"/>
        <v>#NAME?</v>
      </c>
      <c r="CQ20" s="41" t="e">
        <f t="shared" si="23"/>
        <v>#NAME?</v>
      </c>
      <c r="CR20" s="41" t="e">
        <f t="shared" si="23"/>
        <v>#NAME?</v>
      </c>
      <c r="CS20" s="41" t="e">
        <f t="shared" si="23"/>
        <v>#NAME?</v>
      </c>
      <c r="CT20" s="41" t="e">
        <f t="shared" si="23"/>
        <v>#NAME?</v>
      </c>
      <c r="CU20" s="41" t="e">
        <f t="shared" ref="CU20:DJ35" si="30">CT20</f>
        <v>#NAME?</v>
      </c>
      <c r="CV20" s="41" t="e">
        <f t="shared" si="30"/>
        <v>#NAME?</v>
      </c>
      <c r="CW20" s="41" t="e">
        <f t="shared" si="30"/>
        <v>#NAME?</v>
      </c>
      <c r="CX20" s="41" t="e">
        <f t="shared" si="30"/>
        <v>#NAME?</v>
      </c>
      <c r="CY20" s="41" t="e">
        <f t="shared" si="30"/>
        <v>#NAME?</v>
      </c>
      <c r="CZ20" s="41" t="e">
        <f t="shared" si="30"/>
        <v>#NAME?</v>
      </c>
      <c r="DA20" s="41" t="e">
        <f t="shared" si="30"/>
        <v>#NAME?</v>
      </c>
      <c r="DB20" s="41" t="e">
        <f t="shared" si="30"/>
        <v>#NAME?</v>
      </c>
      <c r="DC20" s="41" t="e">
        <f t="shared" si="30"/>
        <v>#NAME?</v>
      </c>
      <c r="DD20" s="41" t="e">
        <f t="shared" si="30"/>
        <v>#NAME?</v>
      </c>
      <c r="DE20" s="41" t="e">
        <f t="shared" si="30"/>
        <v>#NAME?</v>
      </c>
      <c r="DF20" s="41" t="e">
        <f t="shared" si="30"/>
        <v>#NAME?</v>
      </c>
      <c r="DG20" s="41" t="e">
        <f t="shared" si="30"/>
        <v>#NAME?</v>
      </c>
      <c r="DH20" s="41" t="e">
        <f t="shared" si="30"/>
        <v>#NAME?</v>
      </c>
      <c r="DI20" s="41" t="e">
        <f t="shared" si="30"/>
        <v>#NAME?</v>
      </c>
      <c r="DJ20" s="41" t="e">
        <f t="shared" si="30"/>
        <v>#NAME?</v>
      </c>
      <c r="DK20" s="41" t="e">
        <f t="shared" si="24"/>
        <v>#NAME?</v>
      </c>
      <c r="DL20" s="41" t="e">
        <f t="shared" si="24"/>
        <v>#NAME?</v>
      </c>
      <c r="DM20" s="41" t="e">
        <f t="shared" si="24"/>
        <v>#NAME?</v>
      </c>
      <c r="DN20" s="41" t="e">
        <f t="shared" si="24"/>
        <v>#NAME?</v>
      </c>
      <c r="DO20" s="41" t="e">
        <f t="shared" si="24"/>
        <v>#NAME?</v>
      </c>
      <c r="DP20" s="41" t="e">
        <f t="shared" si="24"/>
        <v>#NAME?</v>
      </c>
      <c r="DQ20" s="41" t="e">
        <f t="shared" si="24"/>
        <v>#NAME?</v>
      </c>
      <c r="DR20" s="41" t="e">
        <f t="shared" si="24"/>
        <v>#NAME?</v>
      </c>
      <c r="DS20" s="41" t="e">
        <f t="shared" si="24"/>
        <v>#NAME?</v>
      </c>
      <c r="DT20" s="41" t="e">
        <f t="shared" si="24"/>
        <v>#NAME?</v>
      </c>
      <c r="DU20" s="41" t="e">
        <f t="shared" si="24"/>
        <v>#NAME?</v>
      </c>
      <c r="DV20" s="41" t="e">
        <f t="shared" si="24"/>
        <v>#NAME?</v>
      </c>
      <c r="DW20" s="41" t="e">
        <f t="shared" si="24"/>
        <v>#NAME?</v>
      </c>
      <c r="DX20" s="41" t="e">
        <f t="shared" si="24"/>
        <v>#NAME?</v>
      </c>
      <c r="DY20" s="41" t="e">
        <f t="shared" si="24"/>
        <v>#NAME?</v>
      </c>
      <c r="DZ20" s="41" t="e">
        <f t="shared" si="24"/>
        <v>#NAME?</v>
      </c>
      <c r="EA20" s="41" t="e">
        <f t="shared" ref="EA20:EP35" si="31">DZ20</f>
        <v>#NAME?</v>
      </c>
      <c r="EB20" s="41" t="e">
        <f t="shared" si="31"/>
        <v>#NAME?</v>
      </c>
      <c r="EC20" s="41" t="e">
        <f t="shared" si="31"/>
        <v>#NAME?</v>
      </c>
      <c r="ED20" s="41" t="e">
        <f t="shared" si="31"/>
        <v>#NAME?</v>
      </c>
      <c r="EE20" s="41" t="e">
        <f t="shared" si="31"/>
        <v>#NAME?</v>
      </c>
      <c r="EF20" s="41" t="e">
        <f t="shared" si="31"/>
        <v>#NAME?</v>
      </c>
      <c r="EG20" s="41" t="e">
        <f t="shared" si="31"/>
        <v>#NAME?</v>
      </c>
      <c r="EH20" s="41" t="e">
        <f t="shared" si="31"/>
        <v>#NAME?</v>
      </c>
      <c r="EI20" s="41" t="e">
        <f t="shared" si="31"/>
        <v>#NAME?</v>
      </c>
      <c r="EJ20" s="41" t="e">
        <f t="shared" si="31"/>
        <v>#NAME?</v>
      </c>
      <c r="EK20" s="41" t="e">
        <f t="shared" si="31"/>
        <v>#NAME?</v>
      </c>
      <c r="EL20" s="41" t="e">
        <f t="shared" si="31"/>
        <v>#NAME?</v>
      </c>
      <c r="EM20" s="41" t="e">
        <f t="shared" si="31"/>
        <v>#NAME?</v>
      </c>
      <c r="EN20" s="41" t="e">
        <f t="shared" si="31"/>
        <v>#NAME?</v>
      </c>
      <c r="EO20" s="41" t="e">
        <f t="shared" si="31"/>
        <v>#NAME?</v>
      </c>
      <c r="EP20" s="41" t="e">
        <f t="shared" si="31"/>
        <v>#NAME?</v>
      </c>
      <c r="EQ20" s="41" t="e">
        <f t="shared" si="25"/>
        <v>#NAME?</v>
      </c>
      <c r="ER20" s="41" t="e">
        <f t="shared" si="25"/>
        <v>#NAME?</v>
      </c>
      <c r="ES20" s="41" t="e">
        <f t="shared" si="25"/>
        <v>#NAME?</v>
      </c>
      <c r="ET20" s="41" t="e">
        <f t="shared" si="25"/>
        <v>#NAME?</v>
      </c>
      <c r="EU20" s="41" t="e">
        <f t="shared" si="25"/>
        <v>#NAME?</v>
      </c>
      <c r="EV20" s="41" t="e">
        <f t="shared" si="25"/>
        <v>#NAME?</v>
      </c>
      <c r="EW20" s="41" t="e">
        <f t="shared" si="25"/>
        <v>#NAME?</v>
      </c>
      <c r="EX20" s="41" t="e">
        <f t="shared" si="25"/>
        <v>#NAME?</v>
      </c>
      <c r="EY20" s="41" t="e">
        <f t="shared" si="25"/>
        <v>#NAME?</v>
      </c>
      <c r="EZ20" s="41" t="e">
        <f t="shared" si="25"/>
        <v>#NAME?</v>
      </c>
      <c r="FA20" s="41" t="e">
        <f t="shared" si="25"/>
        <v>#NAME?</v>
      </c>
      <c r="FB20" s="41" t="e">
        <f t="shared" si="25"/>
        <v>#NAME?</v>
      </c>
      <c r="FC20" s="41" t="e">
        <f t="shared" si="25"/>
        <v>#NAME?</v>
      </c>
      <c r="FD20" s="41" t="e">
        <f t="shared" si="25"/>
        <v>#NAME?</v>
      </c>
      <c r="FE20" s="41" t="e">
        <f t="shared" si="25"/>
        <v>#NAME?</v>
      </c>
      <c r="FF20" s="41" t="e">
        <f t="shared" si="25"/>
        <v>#NAME?</v>
      </c>
      <c r="FG20" s="41" t="e">
        <f t="shared" ref="FG20:FV35" si="32">FF20</f>
        <v>#NAME?</v>
      </c>
      <c r="FH20" s="41" t="e">
        <f t="shared" si="32"/>
        <v>#NAME?</v>
      </c>
      <c r="FI20" s="41" t="e">
        <f t="shared" si="32"/>
        <v>#NAME?</v>
      </c>
      <c r="FJ20" s="41" t="e">
        <f t="shared" si="32"/>
        <v>#NAME?</v>
      </c>
      <c r="FK20" s="41" t="e">
        <f t="shared" si="32"/>
        <v>#NAME?</v>
      </c>
      <c r="FL20" s="41" t="e">
        <f t="shared" si="32"/>
        <v>#NAME?</v>
      </c>
      <c r="FM20" s="41" t="e">
        <f t="shared" si="32"/>
        <v>#NAME?</v>
      </c>
      <c r="FN20" s="41" t="e">
        <f t="shared" si="32"/>
        <v>#NAME?</v>
      </c>
      <c r="FO20" s="41" t="e">
        <f t="shared" si="32"/>
        <v>#NAME?</v>
      </c>
      <c r="FP20" s="41" t="e">
        <f t="shared" si="32"/>
        <v>#NAME?</v>
      </c>
      <c r="FQ20" s="41" t="e">
        <f t="shared" si="32"/>
        <v>#NAME?</v>
      </c>
      <c r="FR20" s="41" t="e">
        <f t="shared" si="32"/>
        <v>#NAME?</v>
      </c>
      <c r="FS20" s="41" t="e">
        <f t="shared" si="32"/>
        <v>#NAME?</v>
      </c>
      <c r="FT20" s="41" t="e">
        <f t="shared" si="32"/>
        <v>#NAME?</v>
      </c>
      <c r="FU20" s="41" t="e">
        <f t="shared" si="32"/>
        <v>#NAME?</v>
      </c>
      <c r="FV20" s="41" t="e">
        <f t="shared" si="32"/>
        <v>#NAME?</v>
      </c>
      <c r="FW20" s="41" t="e">
        <f t="shared" si="26"/>
        <v>#NAME?</v>
      </c>
      <c r="FX20" s="41" t="e">
        <f t="shared" si="26"/>
        <v>#NAME?</v>
      </c>
      <c r="FY20" s="41" t="e">
        <f t="shared" si="26"/>
        <v>#NAME?</v>
      </c>
      <c r="FZ20" s="41" t="e">
        <f t="shared" si="26"/>
        <v>#NAME?</v>
      </c>
      <c r="GA20" s="41" t="e">
        <f t="shared" si="26"/>
        <v>#NAME?</v>
      </c>
      <c r="GB20" s="41" t="e">
        <f t="shared" si="26"/>
        <v>#NAME?</v>
      </c>
      <c r="GC20" s="41" t="e">
        <f t="shared" si="26"/>
        <v>#NAME?</v>
      </c>
      <c r="GD20" s="41" t="e">
        <f t="shared" si="26"/>
        <v>#NAME?</v>
      </c>
      <c r="GE20" s="41" t="e">
        <f t="shared" si="26"/>
        <v>#NAME?</v>
      </c>
      <c r="GF20" s="41" t="e">
        <f t="shared" si="26"/>
        <v>#NAME?</v>
      </c>
      <c r="GG20" s="41" t="e">
        <f t="shared" si="26"/>
        <v>#NAME?</v>
      </c>
      <c r="GH20" s="41" t="e">
        <f t="shared" si="26"/>
        <v>#NAME?</v>
      </c>
      <c r="GI20" s="41" t="e">
        <f t="shared" si="26"/>
        <v>#NAME?</v>
      </c>
      <c r="GJ20" s="41" t="e">
        <f t="shared" si="26"/>
        <v>#NAME?</v>
      </c>
      <c r="GK20" s="41" t="e">
        <f t="shared" si="26"/>
        <v>#NAME?</v>
      </c>
      <c r="GL20" s="41" t="e">
        <f t="shared" si="26"/>
        <v>#NAME?</v>
      </c>
      <c r="GM20" s="41" t="e">
        <f t="shared" ref="GM20:HB35" si="33">GL20</f>
        <v>#NAME?</v>
      </c>
      <c r="GN20" s="41" t="e">
        <f t="shared" si="33"/>
        <v>#NAME?</v>
      </c>
      <c r="GO20" s="41" t="e">
        <f t="shared" si="33"/>
        <v>#NAME?</v>
      </c>
      <c r="GP20" s="41" t="e">
        <f t="shared" si="33"/>
        <v>#NAME?</v>
      </c>
      <c r="GQ20" s="41" t="e">
        <f t="shared" si="33"/>
        <v>#NAME?</v>
      </c>
      <c r="GR20" s="41" t="e">
        <f t="shared" si="33"/>
        <v>#NAME?</v>
      </c>
      <c r="GS20" s="41" t="e">
        <f t="shared" si="33"/>
        <v>#NAME?</v>
      </c>
      <c r="GT20" s="41" t="e">
        <f t="shared" si="33"/>
        <v>#NAME?</v>
      </c>
      <c r="GU20" s="41" t="e">
        <f t="shared" si="33"/>
        <v>#NAME?</v>
      </c>
      <c r="GV20" s="41" t="e">
        <f t="shared" si="33"/>
        <v>#NAME?</v>
      </c>
      <c r="GW20" s="41" t="e">
        <f t="shared" si="33"/>
        <v>#NAME?</v>
      </c>
      <c r="GX20" s="41" t="e">
        <f t="shared" si="33"/>
        <v>#NAME?</v>
      </c>
      <c r="GY20" s="41" t="e">
        <f t="shared" si="33"/>
        <v>#NAME?</v>
      </c>
      <c r="GZ20" s="41" t="e">
        <f t="shared" si="33"/>
        <v>#NAME?</v>
      </c>
      <c r="HA20" s="41" t="e">
        <f t="shared" si="33"/>
        <v>#NAME?</v>
      </c>
      <c r="HB20" s="41" t="e">
        <f t="shared" si="33"/>
        <v>#NAME?</v>
      </c>
      <c r="HC20" s="41" t="e">
        <f t="shared" si="27"/>
        <v>#NAME?</v>
      </c>
      <c r="HD20" s="41" t="e">
        <f t="shared" si="27"/>
        <v>#NAME?</v>
      </c>
      <c r="HE20" s="41" t="e">
        <f t="shared" si="27"/>
        <v>#NAME?</v>
      </c>
      <c r="HF20" s="41" t="e">
        <f t="shared" si="27"/>
        <v>#NAME?</v>
      </c>
      <c r="HG20" s="41" t="e">
        <f t="shared" si="27"/>
        <v>#NAME?</v>
      </c>
      <c r="HH20" s="41" t="e">
        <f t="shared" si="27"/>
        <v>#NAME?</v>
      </c>
      <c r="HI20" s="41" t="e">
        <f t="shared" si="27"/>
        <v>#NAME?</v>
      </c>
      <c r="HJ20" s="41" t="e">
        <f t="shared" si="27"/>
        <v>#NAME?</v>
      </c>
    </row>
    <row r="21" spans="1:218" ht="14.4" x14ac:dyDescent="0.3">
      <c r="A21" s="42">
        <v>18</v>
      </c>
      <c r="B21" s="43" t="e">
        <f>'CMM4 - AUX CALC'!$S$67</f>
        <v>#NAME?</v>
      </c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 t="e">
        <f>$B21/(_xlfn.SINGLE(PrazoConcessao)*12-T$3+1)</f>
        <v>#NAME?</v>
      </c>
      <c r="U21" s="41" t="e">
        <f t="shared" si="28"/>
        <v>#NAME?</v>
      </c>
      <c r="V21" s="41" t="e">
        <f t="shared" si="28"/>
        <v>#NAME?</v>
      </c>
      <c r="W21" s="41" t="e">
        <f t="shared" si="28"/>
        <v>#NAME?</v>
      </c>
      <c r="X21" s="41" t="e">
        <f t="shared" si="28"/>
        <v>#NAME?</v>
      </c>
      <c r="Y21" s="41" t="e">
        <f t="shared" si="28"/>
        <v>#NAME?</v>
      </c>
      <c r="Z21" s="41" t="e">
        <f t="shared" si="28"/>
        <v>#NAME?</v>
      </c>
      <c r="AA21" s="41" t="e">
        <f t="shared" si="28"/>
        <v>#NAME?</v>
      </c>
      <c r="AB21" s="41" t="e">
        <f t="shared" si="28"/>
        <v>#NAME?</v>
      </c>
      <c r="AC21" s="41" t="e">
        <f t="shared" si="28"/>
        <v>#NAME?</v>
      </c>
      <c r="AD21" s="41" t="e">
        <f t="shared" si="28"/>
        <v>#NAME?</v>
      </c>
      <c r="AE21" s="41" t="e">
        <f t="shared" si="28"/>
        <v>#NAME?</v>
      </c>
      <c r="AF21" s="41" t="e">
        <f t="shared" si="28"/>
        <v>#NAME?</v>
      </c>
      <c r="AG21" s="41" t="e">
        <f t="shared" si="28"/>
        <v>#NAME?</v>
      </c>
      <c r="AH21" s="41" t="e">
        <f t="shared" si="28"/>
        <v>#NAME?</v>
      </c>
      <c r="AI21" s="41" t="e">
        <f t="shared" si="28"/>
        <v>#NAME?</v>
      </c>
      <c r="AJ21" s="41" t="e">
        <f t="shared" si="21"/>
        <v>#NAME?</v>
      </c>
      <c r="AK21" s="41" t="e">
        <f t="shared" si="21"/>
        <v>#NAME?</v>
      </c>
      <c r="AL21" s="41" t="e">
        <f t="shared" si="21"/>
        <v>#NAME?</v>
      </c>
      <c r="AM21" s="41" t="e">
        <f t="shared" si="21"/>
        <v>#NAME?</v>
      </c>
      <c r="AN21" s="41" t="e">
        <f t="shared" si="21"/>
        <v>#NAME?</v>
      </c>
      <c r="AO21" s="41" t="e">
        <f t="shared" si="21"/>
        <v>#NAME?</v>
      </c>
      <c r="AP21" s="41" t="e">
        <f t="shared" si="21"/>
        <v>#NAME?</v>
      </c>
      <c r="AQ21" s="41" t="e">
        <f t="shared" si="21"/>
        <v>#NAME?</v>
      </c>
      <c r="AR21" s="41" t="e">
        <f t="shared" si="21"/>
        <v>#NAME?</v>
      </c>
      <c r="AS21" s="41" t="e">
        <f t="shared" si="21"/>
        <v>#NAME?</v>
      </c>
      <c r="AT21" s="41" t="e">
        <f t="shared" si="21"/>
        <v>#NAME?</v>
      </c>
      <c r="AU21" s="41" t="e">
        <f t="shared" si="21"/>
        <v>#NAME?</v>
      </c>
      <c r="AV21" s="41" t="e">
        <f t="shared" si="21"/>
        <v>#NAME?</v>
      </c>
      <c r="AW21" s="41" t="e">
        <f t="shared" si="21"/>
        <v>#NAME?</v>
      </c>
      <c r="AX21" s="41" t="e">
        <f t="shared" si="21"/>
        <v>#NAME?</v>
      </c>
      <c r="AY21" s="41" t="e">
        <f t="shared" si="29"/>
        <v>#NAME?</v>
      </c>
      <c r="AZ21" s="41" t="e">
        <f t="shared" si="29"/>
        <v>#NAME?</v>
      </c>
      <c r="BA21" s="41" t="e">
        <f t="shared" si="29"/>
        <v>#NAME?</v>
      </c>
      <c r="BB21" s="41" t="e">
        <f t="shared" si="29"/>
        <v>#NAME?</v>
      </c>
      <c r="BC21" s="41" t="e">
        <f t="shared" si="29"/>
        <v>#NAME?</v>
      </c>
      <c r="BD21" s="41" t="e">
        <f t="shared" si="29"/>
        <v>#NAME?</v>
      </c>
      <c r="BE21" s="41" t="e">
        <f t="shared" si="29"/>
        <v>#NAME?</v>
      </c>
      <c r="BF21" s="41" t="e">
        <f t="shared" si="29"/>
        <v>#NAME?</v>
      </c>
      <c r="BG21" s="41" t="e">
        <f t="shared" si="29"/>
        <v>#NAME?</v>
      </c>
      <c r="BH21" s="41" t="e">
        <f t="shared" si="29"/>
        <v>#NAME?</v>
      </c>
      <c r="BI21" s="41" t="e">
        <f t="shared" si="29"/>
        <v>#NAME?</v>
      </c>
      <c r="BJ21" s="41" t="e">
        <f t="shared" si="29"/>
        <v>#NAME?</v>
      </c>
      <c r="BK21" s="41" t="e">
        <f t="shared" si="29"/>
        <v>#NAME?</v>
      </c>
      <c r="BL21" s="41" t="e">
        <f t="shared" si="29"/>
        <v>#NAME?</v>
      </c>
      <c r="BM21" s="41" t="e">
        <f t="shared" si="29"/>
        <v>#NAME?</v>
      </c>
      <c r="BN21" s="41" t="e">
        <f t="shared" si="29"/>
        <v>#NAME?</v>
      </c>
      <c r="BO21" s="41" t="e">
        <f t="shared" si="22"/>
        <v>#NAME?</v>
      </c>
      <c r="BP21" s="41" t="e">
        <f t="shared" si="22"/>
        <v>#NAME?</v>
      </c>
      <c r="BQ21" s="41" t="e">
        <f t="shared" si="22"/>
        <v>#NAME?</v>
      </c>
      <c r="BR21" s="41" t="e">
        <f t="shared" si="22"/>
        <v>#NAME?</v>
      </c>
      <c r="BS21" s="41" t="e">
        <f t="shared" si="22"/>
        <v>#NAME?</v>
      </c>
      <c r="BT21" s="41" t="e">
        <f t="shared" si="22"/>
        <v>#NAME?</v>
      </c>
      <c r="BU21" s="41" t="e">
        <f t="shared" si="22"/>
        <v>#NAME?</v>
      </c>
      <c r="BV21" s="41" t="e">
        <f t="shared" si="22"/>
        <v>#NAME?</v>
      </c>
      <c r="BW21" s="41" t="e">
        <f t="shared" si="22"/>
        <v>#NAME?</v>
      </c>
      <c r="BX21" s="41" t="e">
        <f t="shared" si="22"/>
        <v>#NAME?</v>
      </c>
      <c r="BY21" s="41" t="e">
        <f t="shared" si="22"/>
        <v>#NAME?</v>
      </c>
      <c r="BZ21" s="41" t="e">
        <f t="shared" si="22"/>
        <v>#NAME?</v>
      </c>
      <c r="CA21" s="41" t="e">
        <f t="shared" si="22"/>
        <v>#NAME?</v>
      </c>
      <c r="CB21" s="41" t="e">
        <f t="shared" si="22"/>
        <v>#NAME?</v>
      </c>
      <c r="CC21" s="41" t="e">
        <f t="shared" si="22"/>
        <v>#NAME?</v>
      </c>
      <c r="CD21" s="41" t="e">
        <f t="shared" si="22"/>
        <v>#NAME?</v>
      </c>
      <c r="CE21" s="41" t="e">
        <f t="shared" si="23"/>
        <v>#NAME?</v>
      </c>
      <c r="CF21" s="41" t="e">
        <f t="shared" si="23"/>
        <v>#NAME?</v>
      </c>
      <c r="CG21" s="41" t="e">
        <f t="shared" si="23"/>
        <v>#NAME?</v>
      </c>
      <c r="CH21" s="41" t="e">
        <f t="shared" si="23"/>
        <v>#NAME?</v>
      </c>
      <c r="CI21" s="41" t="e">
        <f t="shared" si="23"/>
        <v>#NAME?</v>
      </c>
      <c r="CJ21" s="41" t="e">
        <f t="shared" si="23"/>
        <v>#NAME?</v>
      </c>
      <c r="CK21" s="41" t="e">
        <f t="shared" si="23"/>
        <v>#NAME?</v>
      </c>
      <c r="CL21" s="41" t="e">
        <f t="shared" si="23"/>
        <v>#NAME?</v>
      </c>
      <c r="CM21" s="41" t="e">
        <f t="shared" si="23"/>
        <v>#NAME?</v>
      </c>
      <c r="CN21" s="41" t="e">
        <f t="shared" si="23"/>
        <v>#NAME?</v>
      </c>
      <c r="CO21" s="41" t="e">
        <f t="shared" si="23"/>
        <v>#NAME?</v>
      </c>
      <c r="CP21" s="41" t="e">
        <f t="shared" si="23"/>
        <v>#NAME?</v>
      </c>
      <c r="CQ21" s="41" t="e">
        <f t="shared" si="23"/>
        <v>#NAME?</v>
      </c>
      <c r="CR21" s="41" t="e">
        <f t="shared" si="23"/>
        <v>#NAME?</v>
      </c>
      <c r="CS21" s="41" t="e">
        <f t="shared" si="23"/>
        <v>#NAME?</v>
      </c>
      <c r="CT21" s="41" t="e">
        <f t="shared" si="23"/>
        <v>#NAME?</v>
      </c>
      <c r="CU21" s="41" t="e">
        <f t="shared" si="30"/>
        <v>#NAME?</v>
      </c>
      <c r="CV21" s="41" t="e">
        <f t="shared" si="30"/>
        <v>#NAME?</v>
      </c>
      <c r="CW21" s="41" t="e">
        <f t="shared" si="30"/>
        <v>#NAME?</v>
      </c>
      <c r="CX21" s="41" t="e">
        <f t="shared" si="30"/>
        <v>#NAME?</v>
      </c>
      <c r="CY21" s="41" t="e">
        <f t="shared" si="30"/>
        <v>#NAME?</v>
      </c>
      <c r="CZ21" s="41" t="e">
        <f t="shared" si="30"/>
        <v>#NAME?</v>
      </c>
      <c r="DA21" s="41" t="e">
        <f t="shared" si="30"/>
        <v>#NAME?</v>
      </c>
      <c r="DB21" s="41" t="e">
        <f t="shared" si="30"/>
        <v>#NAME?</v>
      </c>
      <c r="DC21" s="41" t="e">
        <f t="shared" si="30"/>
        <v>#NAME?</v>
      </c>
      <c r="DD21" s="41" t="e">
        <f t="shared" si="30"/>
        <v>#NAME?</v>
      </c>
      <c r="DE21" s="41" t="e">
        <f t="shared" si="30"/>
        <v>#NAME?</v>
      </c>
      <c r="DF21" s="41" t="e">
        <f t="shared" si="30"/>
        <v>#NAME?</v>
      </c>
      <c r="DG21" s="41" t="e">
        <f t="shared" si="30"/>
        <v>#NAME?</v>
      </c>
      <c r="DH21" s="41" t="e">
        <f t="shared" si="30"/>
        <v>#NAME?</v>
      </c>
      <c r="DI21" s="41" t="e">
        <f t="shared" si="30"/>
        <v>#NAME?</v>
      </c>
      <c r="DJ21" s="41" t="e">
        <f t="shared" si="30"/>
        <v>#NAME?</v>
      </c>
      <c r="DK21" s="41" t="e">
        <f t="shared" si="24"/>
        <v>#NAME?</v>
      </c>
      <c r="DL21" s="41" t="e">
        <f t="shared" si="24"/>
        <v>#NAME?</v>
      </c>
      <c r="DM21" s="41" t="e">
        <f t="shared" si="24"/>
        <v>#NAME?</v>
      </c>
      <c r="DN21" s="41" t="e">
        <f t="shared" si="24"/>
        <v>#NAME?</v>
      </c>
      <c r="DO21" s="41" t="e">
        <f t="shared" si="24"/>
        <v>#NAME?</v>
      </c>
      <c r="DP21" s="41" t="e">
        <f t="shared" si="24"/>
        <v>#NAME?</v>
      </c>
      <c r="DQ21" s="41" t="e">
        <f t="shared" si="24"/>
        <v>#NAME?</v>
      </c>
      <c r="DR21" s="41" t="e">
        <f t="shared" si="24"/>
        <v>#NAME?</v>
      </c>
      <c r="DS21" s="41" t="e">
        <f t="shared" si="24"/>
        <v>#NAME?</v>
      </c>
      <c r="DT21" s="41" t="e">
        <f t="shared" si="24"/>
        <v>#NAME?</v>
      </c>
      <c r="DU21" s="41" t="e">
        <f t="shared" si="24"/>
        <v>#NAME?</v>
      </c>
      <c r="DV21" s="41" t="e">
        <f t="shared" si="24"/>
        <v>#NAME?</v>
      </c>
      <c r="DW21" s="41" t="e">
        <f t="shared" si="24"/>
        <v>#NAME?</v>
      </c>
      <c r="DX21" s="41" t="e">
        <f t="shared" si="24"/>
        <v>#NAME?</v>
      </c>
      <c r="DY21" s="41" t="e">
        <f t="shared" si="24"/>
        <v>#NAME?</v>
      </c>
      <c r="DZ21" s="41" t="e">
        <f t="shared" si="24"/>
        <v>#NAME?</v>
      </c>
      <c r="EA21" s="41" t="e">
        <f t="shared" si="31"/>
        <v>#NAME?</v>
      </c>
      <c r="EB21" s="41" t="e">
        <f t="shared" si="31"/>
        <v>#NAME?</v>
      </c>
      <c r="EC21" s="41" t="e">
        <f t="shared" si="31"/>
        <v>#NAME?</v>
      </c>
      <c r="ED21" s="41" t="e">
        <f t="shared" si="31"/>
        <v>#NAME?</v>
      </c>
      <c r="EE21" s="41" t="e">
        <f t="shared" si="31"/>
        <v>#NAME?</v>
      </c>
      <c r="EF21" s="41" t="e">
        <f t="shared" si="31"/>
        <v>#NAME?</v>
      </c>
      <c r="EG21" s="41" t="e">
        <f t="shared" si="31"/>
        <v>#NAME?</v>
      </c>
      <c r="EH21" s="41" t="e">
        <f t="shared" si="31"/>
        <v>#NAME?</v>
      </c>
      <c r="EI21" s="41" t="e">
        <f t="shared" si="31"/>
        <v>#NAME?</v>
      </c>
      <c r="EJ21" s="41" t="e">
        <f t="shared" si="31"/>
        <v>#NAME?</v>
      </c>
      <c r="EK21" s="41" t="e">
        <f t="shared" si="31"/>
        <v>#NAME?</v>
      </c>
      <c r="EL21" s="41" t="e">
        <f t="shared" si="31"/>
        <v>#NAME?</v>
      </c>
      <c r="EM21" s="41" t="e">
        <f t="shared" si="31"/>
        <v>#NAME?</v>
      </c>
      <c r="EN21" s="41" t="e">
        <f t="shared" si="31"/>
        <v>#NAME?</v>
      </c>
      <c r="EO21" s="41" t="e">
        <f t="shared" si="31"/>
        <v>#NAME?</v>
      </c>
      <c r="EP21" s="41" t="e">
        <f t="shared" si="31"/>
        <v>#NAME?</v>
      </c>
      <c r="EQ21" s="41" t="e">
        <f t="shared" si="25"/>
        <v>#NAME?</v>
      </c>
      <c r="ER21" s="41" t="e">
        <f t="shared" si="25"/>
        <v>#NAME?</v>
      </c>
      <c r="ES21" s="41" t="e">
        <f t="shared" si="25"/>
        <v>#NAME?</v>
      </c>
      <c r="ET21" s="41" t="e">
        <f t="shared" si="25"/>
        <v>#NAME?</v>
      </c>
      <c r="EU21" s="41" t="e">
        <f t="shared" si="25"/>
        <v>#NAME?</v>
      </c>
      <c r="EV21" s="41" t="e">
        <f t="shared" si="25"/>
        <v>#NAME?</v>
      </c>
      <c r="EW21" s="41" t="e">
        <f t="shared" si="25"/>
        <v>#NAME?</v>
      </c>
      <c r="EX21" s="41" t="e">
        <f t="shared" si="25"/>
        <v>#NAME?</v>
      </c>
      <c r="EY21" s="41" t="e">
        <f t="shared" si="25"/>
        <v>#NAME?</v>
      </c>
      <c r="EZ21" s="41" t="e">
        <f t="shared" si="25"/>
        <v>#NAME?</v>
      </c>
      <c r="FA21" s="41" t="e">
        <f t="shared" si="25"/>
        <v>#NAME?</v>
      </c>
      <c r="FB21" s="41" t="e">
        <f t="shared" si="25"/>
        <v>#NAME?</v>
      </c>
      <c r="FC21" s="41" t="e">
        <f t="shared" si="25"/>
        <v>#NAME?</v>
      </c>
      <c r="FD21" s="41" t="e">
        <f t="shared" si="25"/>
        <v>#NAME?</v>
      </c>
      <c r="FE21" s="41" t="e">
        <f t="shared" si="25"/>
        <v>#NAME?</v>
      </c>
      <c r="FF21" s="41" t="e">
        <f t="shared" si="25"/>
        <v>#NAME?</v>
      </c>
      <c r="FG21" s="41" t="e">
        <f t="shared" si="32"/>
        <v>#NAME?</v>
      </c>
      <c r="FH21" s="41" t="e">
        <f t="shared" si="32"/>
        <v>#NAME?</v>
      </c>
      <c r="FI21" s="41" t="e">
        <f t="shared" si="32"/>
        <v>#NAME?</v>
      </c>
      <c r="FJ21" s="41" t="e">
        <f t="shared" si="32"/>
        <v>#NAME?</v>
      </c>
      <c r="FK21" s="41" t="e">
        <f t="shared" si="32"/>
        <v>#NAME?</v>
      </c>
      <c r="FL21" s="41" t="e">
        <f t="shared" si="32"/>
        <v>#NAME?</v>
      </c>
      <c r="FM21" s="41" t="e">
        <f t="shared" si="32"/>
        <v>#NAME?</v>
      </c>
      <c r="FN21" s="41" t="e">
        <f t="shared" si="32"/>
        <v>#NAME?</v>
      </c>
      <c r="FO21" s="41" t="e">
        <f t="shared" si="32"/>
        <v>#NAME?</v>
      </c>
      <c r="FP21" s="41" t="e">
        <f t="shared" si="32"/>
        <v>#NAME?</v>
      </c>
      <c r="FQ21" s="41" t="e">
        <f t="shared" si="32"/>
        <v>#NAME?</v>
      </c>
      <c r="FR21" s="41" t="e">
        <f t="shared" si="32"/>
        <v>#NAME?</v>
      </c>
      <c r="FS21" s="41" t="e">
        <f t="shared" si="32"/>
        <v>#NAME?</v>
      </c>
      <c r="FT21" s="41" t="e">
        <f t="shared" si="32"/>
        <v>#NAME?</v>
      </c>
      <c r="FU21" s="41" t="e">
        <f t="shared" si="32"/>
        <v>#NAME?</v>
      </c>
      <c r="FV21" s="41" t="e">
        <f t="shared" si="32"/>
        <v>#NAME?</v>
      </c>
      <c r="FW21" s="41" t="e">
        <f t="shared" si="26"/>
        <v>#NAME?</v>
      </c>
      <c r="FX21" s="41" t="e">
        <f t="shared" si="26"/>
        <v>#NAME?</v>
      </c>
      <c r="FY21" s="41" t="e">
        <f t="shared" si="26"/>
        <v>#NAME?</v>
      </c>
      <c r="FZ21" s="41" t="e">
        <f t="shared" si="26"/>
        <v>#NAME?</v>
      </c>
      <c r="GA21" s="41" t="e">
        <f t="shared" si="26"/>
        <v>#NAME?</v>
      </c>
      <c r="GB21" s="41" t="e">
        <f t="shared" si="26"/>
        <v>#NAME?</v>
      </c>
      <c r="GC21" s="41" t="e">
        <f t="shared" si="26"/>
        <v>#NAME?</v>
      </c>
      <c r="GD21" s="41" t="e">
        <f t="shared" si="26"/>
        <v>#NAME?</v>
      </c>
      <c r="GE21" s="41" t="e">
        <f t="shared" si="26"/>
        <v>#NAME?</v>
      </c>
      <c r="GF21" s="41" t="e">
        <f t="shared" si="26"/>
        <v>#NAME?</v>
      </c>
      <c r="GG21" s="41" t="e">
        <f t="shared" si="26"/>
        <v>#NAME?</v>
      </c>
      <c r="GH21" s="41" t="e">
        <f t="shared" si="26"/>
        <v>#NAME?</v>
      </c>
      <c r="GI21" s="41" t="e">
        <f t="shared" si="26"/>
        <v>#NAME?</v>
      </c>
      <c r="GJ21" s="41" t="e">
        <f t="shared" si="26"/>
        <v>#NAME?</v>
      </c>
      <c r="GK21" s="41" t="e">
        <f t="shared" si="26"/>
        <v>#NAME?</v>
      </c>
      <c r="GL21" s="41" t="e">
        <f t="shared" si="26"/>
        <v>#NAME?</v>
      </c>
      <c r="GM21" s="41" t="e">
        <f t="shared" si="33"/>
        <v>#NAME?</v>
      </c>
      <c r="GN21" s="41" t="e">
        <f t="shared" si="33"/>
        <v>#NAME?</v>
      </c>
      <c r="GO21" s="41" t="e">
        <f t="shared" si="33"/>
        <v>#NAME?</v>
      </c>
      <c r="GP21" s="41" t="e">
        <f t="shared" si="33"/>
        <v>#NAME?</v>
      </c>
      <c r="GQ21" s="41" t="e">
        <f t="shared" si="33"/>
        <v>#NAME?</v>
      </c>
      <c r="GR21" s="41" t="e">
        <f t="shared" si="33"/>
        <v>#NAME?</v>
      </c>
      <c r="GS21" s="41" t="e">
        <f t="shared" si="33"/>
        <v>#NAME?</v>
      </c>
      <c r="GT21" s="41" t="e">
        <f t="shared" si="33"/>
        <v>#NAME?</v>
      </c>
      <c r="GU21" s="41" t="e">
        <f t="shared" si="33"/>
        <v>#NAME?</v>
      </c>
      <c r="GV21" s="41" t="e">
        <f t="shared" si="33"/>
        <v>#NAME?</v>
      </c>
      <c r="GW21" s="41" t="e">
        <f t="shared" si="33"/>
        <v>#NAME?</v>
      </c>
      <c r="GX21" s="41" t="e">
        <f t="shared" si="33"/>
        <v>#NAME?</v>
      </c>
      <c r="GY21" s="41" t="e">
        <f t="shared" si="33"/>
        <v>#NAME?</v>
      </c>
      <c r="GZ21" s="41" t="e">
        <f t="shared" si="33"/>
        <v>#NAME?</v>
      </c>
      <c r="HA21" s="41" t="e">
        <f t="shared" si="33"/>
        <v>#NAME?</v>
      </c>
      <c r="HB21" s="41" t="e">
        <f t="shared" si="33"/>
        <v>#NAME?</v>
      </c>
      <c r="HC21" s="41" t="e">
        <f t="shared" si="27"/>
        <v>#NAME?</v>
      </c>
      <c r="HD21" s="41" t="e">
        <f t="shared" si="27"/>
        <v>#NAME?</v>
      </c>
      <c r="HE21" s="41" t="e">
        <f t="shared" si="27"/>
        <v>#NAME?</v>
      </c>
      <c r="HF21" s="41" t="e">
        <f t="shared" si="27"/>
        <v>#NAME?</v>
      </c>
      <c r="HG21" s="41" t="e">
        <f t="shared" si="27"/>
        <v>#NAME?</v>
      </c>
      <c r="HH21" s="41" t="e">
        <f t="shared" si="27"/>
        <v>#NAME?</v>
      </c>
      <c r="HI21" s="41" t="e">
        <f t="shared" si="27"/>
        <v>#NAME?</v>
      </c>
      <c r="HJ21" s="41" t="e">
        <f t="shared" si="27"/>
        <v>#NAME?</v>
      </c>
    </row>
    <row r="22" spans="1:218" ht="14.4" x14ac:dyDescent="0.3">
      <c r="A22" s="42">
        <v>19</v>
      </c>
      <c r="B22" s="43">
        <f>'CMM4 - AUX CALC'!$T$67</f>
        <v>0</v>
      </c>
      <c r="U22" s="41">
        <f>$B22/(_xlfn.SINGLE(PrazoConcessao)*12-U$3+1)</f>
        <v>0</v>
      </c>
      <c r="V22" s="41">
        <f t="shared" si="28"/>
        <v>0</v>
      </c>
      <c r="W22" s="41">
        <f t="shared" si="28"/>
        <v>0</v>
      </c>
      <c r="X22" s="41">
        <f t="shared" si="28"/>
        <v>0</v>
      </c>
      <c r="Y22" s="41">
        <f t="shared" si="28"/>
        <v>0</v>
      </c>
      <c r="Z22" s="41">
        <f t="shared" si="28"/>
        <v>0</v>
      </c>
      <c r="AA22" s="41">
        <f t="shared" si="28"/>
        <v>0</v>
      </c>
      <c r="AB22" s="41">
        <f t="shared" si="28"/>
        <v>0</v>
      </c>
      <c r="AC22" s="41">
        <f t="shared" si="28"/>
        <v>0</v>
      </c>
      <c r="AD22" s="41">
        <f t="shared" si="28"/>
        <v>0</v>
      </c>
      <c r="AE22" s="41">
        <f t="shared" si="28"/>
        <v>0</v>
      </c>
      <c r="AF22" s="41">
        <f t="shared" si="28"/>
        <v>0</v>
      </c>
      <c r="AG22" s="41">
        <f t="shared" si="28"/>
        <v>0</v>
      </c>
      <c r="AH22" s="41">
        <f t="shared" si="28"/>
        <v>0</v>
      </c>
      <c r="AI22" s="41">
        <f t="shared" si="28"/>
        <v>0</v>
      </c>
      <c r="AJ22" s="41">
        <f t="shared" si="21"/>
        <v>0</v>
      </c>
      <c r="AK22" s="41">
        <f t="shared" si="21"/>
        <v>0</v>
      </c>
      <c r="AL22" s="41">
        <f t="shared" si="21"/>
        <v>0</v>
      </c>
      <c r="AM22" s="41">
        <f t="shared" si="21"/>
        <v>0</v>
      </c>
      <c r="AN22" s="41">
        <f t="shared" si="21"/>
        <v>0</v>
      </c>
      <c r="AO22" s="41">
        <f t="shared" si="21"/>
        <v>0</v>
      </c>
      <c r="AP22" s="41">
        <f t="shared" si="21"/>
        <v>0</v>
      </c>
      <c r="AQ22" s="41">
        <f t="shared" si="21"/>
        <v>0</v>
      </c>
      <c r="AR22" s="41">
        <f t="shared" si="21"/>
        <v>0</v>
      </c>
      <c r="AS22" s="41">
        <f t="shared" si="21"/>
        <v>0</v>
      </c>
      <c r="AT22" s="41">
        <f t="shared" si="21"/>
        <v>0</v>
      </c>
      <c r="AU22" s="41">
        <f t="shared" si="21"/>
        <v>0</v>
      </c>
      <c r="AV22" s="41">
        <f t="shared" si="21"/>
        <v>0</v>
      </c>
      <c r="AW22" s="41">
        <f t="shared" si="21"/>
        <v>0</v>
      </c>
      <c r="AX22" s="41">
        <f t="shared" si="21"/>
        <v>0</v>
      </c>
      <c r="AY22" s="41">
        <f t="shared" si="29"/>
        <v>0</v>
      </c>
      <c r="AZ22" s="41">
        <f t="shared" si="29"/>
        <v>0</v>
      </c>
      <c r="BA22" s="41">
        <f t="shared" si="29"/>
        <v>0</v>
      </c>
      <c r="BB22" s="41">
        <f t="shared" si="29"/>
        <v>0</v>
      </c>
      <c r="BC22" s="41">
        <f t="shared" si="29"/>
        <v>0</v>
      </c>
      <c r="BD22" s="41">
        <f t="shared" si="29"/>
        <v>0</v>
      </c>
      <c r="BE22" s="41">
        <f t="shared" si="29"/>
        <v>0</v>
      </c>
      <c r="BF22" s="41">
        <f t="shared" si="29"/>
        <v>0</v>
      </c>
      <c r="BG22" s="41">
        <f t="shared" si="29"/>
        <v>0</v>
      </c>
      <c r="BH22" s="41">
        <f t="shared" si="29"/>
        <v>0</v>
      </c>
      <c r="BI22" s="41">
        <f t="shared" si="29"/>
        <v>0</v>
      </c>
      <c r="BJ22" s="41">
        <f t="shared" si="29"/>
        <v>0</v>
      </c>
      <c r="BK22" s="41">
        <f t="shared" si="29"/>
        <v>0</v>
      </c>
      <c r="BL22" s="41">
        <f t="shared" si="29"/>
        <v>0</v>
      </c>
      <c r="BM22" s="41">
        <f t="shared" si="29"/>
        <v>0</v>
      </c>
      <c r="BN22" s="41">
        <f t="shared" si="29"/>
        <v>0</v>
      </c>
      <c r="BO22" s="41">
        <f t="shared" si="22"/>
        <v>0</v>
      </c>
      <c r="BP22" s="41">
        <f t="shared" si="22"/>
        <v>0</v>
      </c>
      <c r="BQ22" s="41">
        <f t="shared" si="22"/>
        <v>0</v>
      </c>
      <c r="BR22" s="41">
        <f t="shared" si="22"/>
        <v>0</v>
      </c>
      <c r="BS22" s="41">
        <f t="shared" si="22"/>
        <v>0</v>
      </c>
      <c r="BT22" s="41">
        <f t="shared" si="22"/>
        <v>0</v>
      </c>
      <c r="BU22" s="41">
        <f t="shared" si="22"/>
        <v>0</v>
      </c>
      <c r="BV22" s="41">
        <f t="shared" si="22"/>
        <v>0</v>
      </c>
      <c r="BW22" s="41">
        <f t="shared" si="22"/>
        <v>0</v>
      </c>
      <c r="BX22" s="41">
        <f t="shared" si="22"/>
        <v>0</v>
      </c>
      <c r="BY22" s="41">
        <f t="shared" si="22"/>
        <v>0</v>
      </c>
      <c r="BZ22" s="41">
        <f t="shared" si="22"/>
        <v>0</v>
      </c>
      <c r="CA22" s="41">
        <f t="shared" si="22"/>
        <v>0</v>
      </c>
      <c r="CB22" s="41">
        <f t="shared" si="22"/>
        <v>0</v>
      </c>
      <c r="CC22" s="41">
        <f t="shared" si="22"/>
        <v>0</v>
      </c>
      <c r="CD22" s="41">
        <f t="shared" si="22"/>
        <v>0</v>
      </c>
      <c r="CE22" s="41">
        <f t="shared" si="23"/>
        <v>0</v>
      </c>
      <c r="CF22" s="41">
        <f t="shared" si="23"/>
        <v>0</v>
      </c>
      <c r="CG22" s="41">
        <f t="shared" si="23"/>
        <v>0</v>
      </c>
      <c r="CH22" s="41">
        <f t="shared" si="23"/>
        <v>0</v>
      </c>
      <c r="CI22" s="41">
        <f t="shared" si="23"/>
        <v>0</v>
      </c>
      <c r="CJ22" s="41">
        <f t="shared" si="23"/>
        <v>0</v>
      </c>
      <c r="CK22" s="41">
        <f t="shared" si="23"/>
        <v>0</v>
      </c>
      <c r="CL22" s="41">
        <f t="shared" si="23"/>
        <v>0</v>
      </c>
      <c r="CM22" s="41">
        <f t="shared" si="23"/>
        <v>0</v>
      </c>
      <c r="CN22" s="41">
        <f t="shared" si="23"/>
        <v>0</v>
      </c>
      <c r="CO22" s="41">
        <f t="shared" si="23"/>
        <v>0</v>
      </c>
      <c r="CP22" s="41">
        <f t="shared" si="23"/>
        <v>0</v>
      </c>
      <c r="CQ22" s="41">
        <f t="shared" si="23"/>
        <v>0</v>
      </c>
      <c r="CR22" s="41">
        <f t="shared" si="23"/>
        <v>0</v>
      </c>
      <c r="CS22" s="41">
        <f t="shared" si="23"/>
        <v>0</v>
      </c>
      <c r="CT22" s="41">
        <f t="shared" si="23"/>
        <v>0</v>
      </c>
      <c r="CU22" s="41">
        <f t="shared" si="30"/>
        <v>0</v>
      </c>
      <c r="CV22" s="41">
        <f t="shared" si="30"/>
        <v>0</v>
      </c>
      <c r="CW22" s="41">
        <f t="shared" si="30"/>
        <v>0</v>
      </c>
      <c r="CX22" s="41">
        <f t="shared" si="30"/>
        <v>0</v>
      </c>
      <c r="CY22" s="41">
        <f t="shared" si="30"/>
        <v>0</v>
      </c>
      <c r="CZ22" s="41">
        <f t="shared" si="30"/>
        <v>0</v>
      </c>
      <c r="DA22" s="41">
        <f t="shared" si="30"/>
        <v>0</v>
      </c>
      <c r="DB22" s="41">
        <f t="shared" si="30"/>
        <v>0</v>
      </c>
      <c r="DC22" s="41">
        <f t="shared" si="30"/>
        <v>0</v>
      </c>
      <c r="DD22" s="41">
        <f t="shared" si="30"/>
        <v>0</v>
      </c>
      <c r="DE22" s="41">
        <f t="shared" si="30"/>
        <v>0</v>
      </c>
      <c r="DF22" s="41">
        <f t="shared" si="30"/>
        <v>0</v>
      </c>
      <c r="DG22" s="41">
        <f t="shared" si="30"/>
        <v>0</v>
      </c>
      <c r="DH22" s="41">
        <f t="shared" si="30"/>
        <v>0</v>
      </c>
      <c r="DI22" s="41">
        <f t="shared" si="30"/>
        <v>0</v>
      </c>
      <c r="DJ22" s="41">
        <f t="shared" si="30"/>
        <v>0</v>
      </c>
      <c r="DK22" s="41">
        <f t="shared" si="24"/>
        <v>0</v>
      </c>
      <c r="DL22" s="41">
        <f t="shared" si="24"/>
        <v>0</v>
      </c>
      <c r="DM22" s="41">
        <f t="shared" si="24"/>
        <v>0</v>
      </c>
      <c r="DN22" s="41">
        <f t="shared" si="24"/>
        <v>0</v>
      </c>
      <c r="DO22" s="41">
        <f t="shared" si="24"/>
        <v>0</v>
      </c>
      <c r="DP22" s="41">
        <f t="shared" si="24"/>
        <v>0</v>
      </c>
      <c r="DQ22" s="41">
        <f t="shared" si="24"/>
        <v>0</v>
      </c>
      <c r="DR22" s="41">
        <f t="shared" si="24"/>
        <v>0</v>
      </c>
      <c r="DS22" s="41">
        <f t="shared" si="24"/>
        <v>0</v>
      </c>
      <c r="DT22" s="41">
        <f t="shared" si="24"/>
        <v>0</v>
      </c>
      <c r="DU22" s="41">
        <f t="shared" si="24"/>
        <v>0</v>
      </c>
      <c r="DV22" s="41">
        <f t="shared" si="24"/>
        <v>0</v>
      </c>
      <c r="DW22" s="41">
        <f t="shared" si="24"/>
        <v>0</v>
      </c>
      <c r="DX22" s="41">
        <f t="shared" si="24"/>
        <v>0</v>
      </c>
      <c r="DY22" s="41">
        <f t="shared" si="24"/>
        <v>0</v>
      </c>
      <c r="DZ22" s="41">
        <f t="shared" si="24"/>
        <v>0</v>
      </c>
      <c r="EA22" s="41">
        <f t="shared" si="31"/>
        <v>0</v>
      </c>
      <c r="EB22" s="41">
        <f t="shared" si="31"/>
        <v>0</v>
      </c>
      <c r="EC22" s="41">
        <f t="shared" si="31"/>
        <v>0</v>
      </c>
      <c r="ED22" s="41">
        <f t="shared" si="31"/>
        <v>0</v>
      </c>
      <c r="EE22" s="41">
        <f t="shared" si="31"/>
        <v>0</v>
      </c>
      <c r="EF22" s="41">
        <f t="shared" si="31"/>
        <v>0</v>
      </c>
      <c r="EG22" s="41">
        <f t="shared" si="31"/>
        <v>0</v>
      </c>
      <c r="EH22" s="41">
        <f t="shared" si="31"/>
        <v>0</v>
      </c>
      <c r="EI22" s="41">
        <f t="shared" si="31"/>
        <v>0</v>
      </c>
      <c r="EJ22" s="41">
        <f t="shared" si="31"/>
        <v>0</v>
      </c>
      <c r="EK22" s="41">
        <f t="shared" si="31"/>
        <v>0</v>
      </c>
      <c r="EL22" s="41">
        <f t="shared" si="31"/>
        <v>0</v>
      </c>
      <c r="EM22" s="41">
        <f t="shared" si="31"/>
        <v>0</v>
      </c>
      <c r="EN22" s="41">
        <f t="shared" si="31"/>
        <v>0</v>
      </c>
      <c r="EO22" s="41">
        <f t="shared" si="31"/>
        <v>0</v>
      </c>
      <c r="EP22" s="41">
        <f t="shared" si="31"/>
        <v>0</v>
      </c>
      <c r="EQ22" s="41">
        <f t="shared" si="25"/>
        <v>0</v>
      </c>
      <c r="ER22" s="41">
        <f t="shared" si="25"/>
        <v>0</v>
      </c>
      <c r="ES22" s="41">
        <f t="shared" si="25"/>
        <v>0</v>
      </c>
      <c r="ET22" s="41">
        <f t="shared" si="25"/>
        <v>0</v>
      </c>
      <c r="EU22" s="41">
        <f t="shared" si="25"/>
        <v>0</v>
      </c>
      <c r="EV22" s="41">
        <f t="shared" si="25"/>
        <v>0</v>
      </c>
      <c r="EW22" s="41">
        <f t="shared" si="25"/>
        <v>0</v>
      </c>
      <c r="EX22" s="41">
        <f t="shared" si="25"/>
        <v>0</v>
      </c>
      <c r="EY22" s="41">
        <f t="shared" si="25"/>
        <v>0</v>
      </c>
      <c r="EZ22" s="41">
        <f t="shared" si="25"/>
        <v>0</v>
      </c>
      <c r="FA22" s="41">
        <f t="shared" si="25"/>
        <v>0</v>
      </c>
      <c r="FB22" s="41">
        <f t="shared" si="25"/>
        <v>0</v>
      </c>
      <c r="FC22" s="41">
        <f t="shared" si="25"/>
        <v>0</v>
      </c>
      <c r="FD22" s="41">
        <f t="shared" si="25"/>
        <v>0</v>
      </c>
      <c r="FE22" s="41">
        <f t="shared" si="25"/>
        <v>0</v>
      </c>
      <c r="FF22" s="41">
        <f t="shared" si="25"/>
        <v>0</v>
      </c>
      <c r="FG22" s="41">
        <f t="shared" si="32"/>
        <v>0</v>
      </c>
      <c r="FH22" s="41">
        <f t="shared" si="32"/>
        <v>0</v>
      </c>
      <c r="FI22" s="41">
        <f t="shared" si="32"/>
        <v>0</v>
      </c>
      <c r="FJ22" s="41">
        <f t="shared" si="32"/>
        <v>0</v>
      </c>
      <c r="FK22" s="41">
        <f t="shared" si="32"/>
        <v>0</v>
      </c>
      <c r="FL22" s="41">
        <f t="shared" si="32"/>
        <v>0</v>
      </c>
      <c r="FM22" s="41">
        <f t="shared" si="32"/>
        <v>0</v>
      </c>
      <c r="FN22" s="41">
        <f t="shared" si="32"/>
        <v>0</v>
      </c>
      <c r="FO22" s="41">
        <f t="shared" si="32"/>
        <v>0</v>
      </c>
      <c r="FP22" s="41">
        <f t="shared" si="32"/>
        <v>0</v>
      </c>
      <c r="FQ22" s="41">
        <f t="shared" si="32"/>
        <v>0</v>
      </c>
      <c r="FR22" s="41">
        <f t="shared" si="32"/>
        <v>0</v>
      </c>
      <c r="FS22" s="41">
        <f t="shared" si="32"/>
        <v>0</v>
      </c>
      <c r="FT22" s="41">
        <f t="shared" si="32"/>
        <v>0</v>
      </c>
      <c r="FU22" s="41">
        <f t="shared" si="32"/>
        <v>0</v>
      </c>
      <c r="FV22" s="41">
        <f t="shared" si="32"/>
        <v>0</v>
      </c>
      <c r="FW22" s="41">
        <f t="shared" si="26"/>
        <v>0</v>
      </c>
      <c r="FX22" s="41">
        <f t="shared" si="26"/>
        <v>0</v>
      </c>
      <c r="FY22" s="41">
        <f t="shared" si="26"/>
        <v>0</v>
      </c>
      <c r="FZ22" s="41">
        <f t="shared" si="26"/>
        <v>0</v>
      </c>
      <c r="GA22" s="41">
        <f t="shared" si="26"/>
        <v>0</v>
      </c>
      <c r="GB22" s="41">
        <f t="shared" si="26"/>
        <v>0</v>
      </c>
      <c r="GC22" s="41">
        <f t="shared" si="26"/>
        <v>0</v>
      </c>
      <c r="GD22" s="41">
        <f t="shared" si="26"/>
        <v>0</v>
      </c>
      <c r="GE22" s="41">
        <f t="shared" si="26"/>
        <v>0</v>
      </c>
      <c r="GF22" s="41">
        <f t="shared" si="26"/>
        <v>0</v>
      </c>
      <c r="GG22" s="41">
        <f t="shared" si="26"/>
        <v>0</v>
      </c>
      <c r="GH22" s="41">
        <f t="shared" si="26"/>
        <v>0</v>
      </c>
      <c r="GI22" s="41">
        <f t="shared" si="26"/>
        <v>0</v>
      </c>
      <c r="GJ22" s="41">
        <f t="shared" si="26"/>
        <v>0</v>
      </c>
      <c r="GK22" s="41">
        <f t="shared" si="26"/>
        <v>0</v>
      </c>
      <c r="GL22" s="41">
        <f t="shared" si="26"/>
        <v>0</v>
      </c>
      <c r="GM22" s="41">
        <f t="shared" si="33"/>
        <v>0</v>
      </c>
      <c r="GN22" s="41">
        <f t="shared" si="33"/>
        <v>0</v>
      </c>
      <c r="GO22" s="41">
        <f t="shared" si="33"/>
        <v>0</v>
      </c>
      <c r="GP22" s="41">
        <f t="shared" si="33"/>
        <v>0</v>
      </c>
      <c r="GQ22" s="41">
        <f t="shared" si="33"/>
        <v>0</v>
      </c>
      <c r="GR22" s="41">
        <f t="shared" si="33"/>
        <v>0</v>
      </c>
      <c r="GS22" s="41">
        <f t="shared" si="33"/>
        <v>0</v>
      </c>
      <c r="GT22" s="41">
        <f t="shared" si="33"/>
        <v>0</v>
      </c>
      <c r="GU22" s="41">
        <f t="shared" si="33"/>
        <v>0</v>
      </c>
      <c r="GV22" s="41">
        <f t="shared" si="33"/>
        <v>0</v>
      </c>
      <c r="GW22" s="41">
        <f t="shared" si="33"/>
        <v>0</v>
      </c>
      <c r="GX22" s="41">
        <f t="shared" si="33"/>
        <v>0</v>
      </c>
      <c r="GY22" s="41">
        <f t="shared" si="33"/>
        <v>0</v>
      </c>
      <c r="GZ22" s="41">
        <f t="shared" si="33"/>
        <v>0</v>
      </c>
      <c r="HA22" s="41">
        <f t="shared" si="33"/>
        <v>0</v>
      </c>
      <c r="HB22" s="41">
        <f t="shared" si="33"/>
        <v>0</v>
      </c>
      <c r="HC22" s="41">
        <f t="shared" si="27"/>
        <v>0</v>
      </c>
      <c r="HD22" s="41">
        <f t="shared" si="27"/>
        <v>0</v>
      </c>
      <c r="HE22" s="41">
        <f t="shared" si="27"/>
        <v>0</v>
      </c>
      <c r="HF22" s="41">
        <f t="shared" si="27"/>
        <v>0</v>
      </c>
      <c r="HG22" s="41">
        <f t="shared" si="27"/>
        <v>0</v>
      </c>
      <c r="HH22" s="41">
        <f t="shared" si="27"/>
        <v>0</v>
      </c>
      <c r="HI22" s="41">
        <f t="shared" si="27"/>
        <v>0</v>
      </c>
      <c r="HJ22" s="41">
        <f t="shared" si="27"/>
        <v>0</v>
      </c>
    </row>
    <row r="23" spans="1:218" ht="14.4" x14ac:dyDescent="0.3">
      <c r="A23" s="42">
        <v>20</v>
      </c>
      <c r="B23" s="43">
        <f>'CMM4 - AUX CALC'!$U$67</f>
        <v>0</v>
      </c>
      <c r="V23" s="41">
        <f>$B23/(_xlfn.SINGLE(PrazoConcessao)*12-V$3+1)</f>
        <v>0</v>
      </c>
      <c r="W23" s="41">
        <f t="shared" si="28"/>
        <v>0</v>
      </c>
      <c r="X23" s="41">
        <f t="shared" si="28"/>
        <v>0</v>
      </c>
      <c r="Y23" s="41">
        <f t="shared" si="28"/>
        <v>0</v>
      </c>
      <c r="Z23" s="41">
        <f t="shared" si="28"/>
        <v>0</v>
      </c>
      <c r="AA23" s="41">
        <f t="shared" si="28"/>
        <v>0</v>
      </c>
      <c r="AB23" s="41">
        <f t="shared" si="28"/>
        <v>0</v>
      </c>
      <c r="AC23" s="41">
        <f t="shared" si="28"/>
        <v>0</v>
      </c>
      <c r="AD23" s="41">
        <f t="shared" si="28"/>
        <v>0</v>
      </c>
      <c r="AE23" s="41">
        <f t="shared" si="28"/>
        <v>0</v>
      </c>
      <c r="AF23" s="41">
        <f t="shared" si="28"/>
        <v>0</v>
      </c>
      <c r="AG23" s="41">
        <f t="shared" si="28"/>
        <v>0</v>
      </c>
      <c r="AH23" s="41">
        <f t="shared" si="28"/>
        <v>0</v>
      </c>
      <c r="AI23" s="41">
        <f t="shared" si="28"/>
        <v>0</v>
      </c>
      <c r="AJ23" s="41">
        <f t="shared" si="21"/>
        <v>0</v>
      </c>
      <c r="AK23" s="41">
        <f t="shared" si="21"/>
        <v>0</v>
      </c>
      <c r="AL23" s="41">
        <f t="shared" si="21"/>
        <v>0</v>
      </c>
      <c r="AM23" s="41">
        <f t="shared" si="21"/>
        <v>0</v>
      </c>
      <c r="AN23" s="41">
        <f t="shared" si="21"/>
        <v>0</v>
      </c>
      <c r="AO23" s="41">
        <f t="shared" si="21"/>
        <v>0</v>
      </c>
      <c r="AP23" s="41">
        <f t="shared" si="21"/>
        <v>0</v>
      </c>
      <c r="AQ23" s="41">
        <f t="shared" si="21"/>
        <v>0</v>
      </c>
      <c r="AR23" s="41">
        <f t="shared" si="21"/>
        <v>0</v>
      </c>
      <c r="AS23" s="41">
        <f t="shared" si="21"/>
        <v>0</v>
      </c>
      <c r="AT23" s="41">
        <f t="shared" si="21"/>
        <v>0</v>
      </c>
      <c r="AU23" s="41">
        <f t="shared" si="21"/>
        <v>0</v>
      </c>
      <c r="AV23" s="41">
        <f t="shared" si="21"/>
        <v>0</v>
      </c>
      <c r="AW23" s="41">
        <f t="shared" si="21"/>
        <v>0</v>
      </c>
      <c r="AX23" s="41">
        <f t="shared" si="21"/>
        <v>0</v>
      </c>
      <c r="AY23" s="41">
        <f t="shared" si="29"/>
        <v>0</v>
      </c>
      <c r="AZ23" s="41">
        <f t="shared" si="29"/>
        <v>0</v>
      </c>
      <c r="BA23" s="41">
        <f t="shared" si="29"/>
        <v>0</v>
      </c>
      <c r="BB23" s="41">
        <f t="shared" si="29"/>
        <v>0</v>
      </c>
      <c r="BC23" s="41">
        <f t="shared" si="29"/>
        <v>0</v>
      </c>
      <c r="BD23" s="41">
        <f t="shared" si="29"/>
        <v>0</v>
      </c>
      <c r="BE23" s="41">
        <f t="shared" si="29"/>
        <v>0</v>
      </c>
      <c r="BF23" s="41">
        <f t="shared" si="29"/>
        <v>0</v>
      </c>
      <c r="BG23" s="41">
        <f t="shared" si="29"/>
        <v>0</v>
      </c>
      <c r="BH23" s="41">
        <f t="shared" si="29"/>
        <v>0</v>
      </c>
      <c r="BI23" s="41">
        <f t="shared" si="29"/>
        <v>0</v>
      </c>
      <c r="BJ23" s="41">
        <f t="shared" si="29"/>
        <v>0</v>
      </c>
      <c r="BK23" s="41">
        <f t="shared" si="29"/>
        <v>0</v>
      </c>
      <c r="BL23" s="41">
        <f t="shared" si="29"/>
        <v>0</v>
      </c>
      <c r="BM23" s="41">
        <f t="shared" si="29"/>
        <v>0</v>
      </c>
      <c r="BN23" s="41">
        <f t="shared" si="29"/>
        <v>0</v>
      </c>
      <c r="BO23" s="41">
        <f t="shared" si="22"/>
        <v>0</v>
      </c>
      <c r="BP23" s="41">
        <f t="shared" si="22"/>
        <v>0</v>
      </c>
      <c r="BQ23" s="41">
        <f t="shared" si="22"/>
        <v>0</v>
      </c>
      <c r="BR23" s="41">
        <f t="shared" si="22"/>
        <v>0</v>
      </c>
      <c r="BS23" s="41">
        <f t="shared" si="22"/>
        <v>0</v>
      </c>
      <c r="BT23" s="41">
        <f t="shared" si="22"/>
        <v>0</v>
      </c>
      <c r="BU23" s="41">
        <f t="shared" si="22"/>
        <v>0</v>
      </c>
      <c r="BV23" s="41">
        <f t="shared" si="22"/>
        <v>0</v>
      </c>
      <c r="BW23" s="41">
        <f t="shared" si="22"/>
        <v>0</v>
      </c>
      <c r="BX23" s="41">
        <f t="shared" si="22"/>
        <v>0</v>
      </c>
      <c r="BY23" s="41">
        <f t="shared" si="22"/>
        <v>0</v>
      </c>
      <c r="BZ23" s="41">
        <f t="shared" si="22"/>
        <v>0</v>
      </c>
      <c r="CA23" s="41">
        <f t="shared" si="22"/>
        <v>0</v>
      </c>
      <c r="CB23" s="41">
        <f t="shared" si="22"/>
        <v>0</v>
      </c>
      <c r="CC23" s="41">
        <f t="shared" si="22"/>
        <v>0</v>
      </c>
      <c r="CD23" s="41">
        <f t="shared" si="22"/>
        <v>0</v>
      </c>
      <c r="CE23" s="41">
        <f t="shared" si="23"/>
        <v>0</v>
      </c>
      <c r="CF23" s="41">
        <f t="shared" si="23"/>
        <v>0</v>
      </c>
      <c r="CG23" s="41">
        <f t="shared" si="23"/>
        <v>0</v>
      </c>
      <c r="CH23" s="41">
        <f t="shared" si="23"/>
        <v>0</v>
      </c>
      <c r="CI23" s="41">
        <f t="shared" si="23"/>
        <v>0</v>
      </c>
      <c r="CJ23" s="41">
        <f t="shared" si="23"/>
        <v>0</v>
      </c>
      <c r="CK23" s="41">
        <f t="shared" si="23"/>
        <v>0</v>
      </c>
      <c r="CL23" s="41">
        <f t="shared" si="23"/>
        <v>0</v>
      </c>
      <c r="CM23" s="41">
        <f t="shared" si="23"/>
        <v>0</v>
      </c>
      <c r="CN23" s="41">
        <f t="shared" si="23"/>
        <v>0</v>
      </c>
      <c r="CO23" s="41">
        <f t="shared" si="23"/>
        <v>0</v>
      </c>
      <c r="CP23" s="41">
        <f t="shared" si="23"/>
        <v>0</v>
      </c>
      <c r="CQ23" s="41">
        <f t="shared" si="23"/>
        <v>0</v>
      </c>
      <c r="CR23" s="41">
        <f t="shared" si="23"/>
        <v>0</v>
      </c>
      <c r="CS23" s="41">
        <f t="shared" si="23"/>
        <v>0</v>
      </c>
      <c r="CT23" s="41">
        <f t="shared" si="23"/>
        <v>0</v>
      </c>
      <c r="CU23" s="41">
        <f t="shared" si="30"/>
        <v>0</v>
      </c>
      <c r="CV23" s="41">
        <f t="shared" si="30"/>
        <v>0</v>
      </c>
      <c r="CW23" s="41">
        <f t="shared" si="30"/>
        <v>0</v>
      </c>
      <c r="CX23" s="41">
        <f t="shared" si="30"/>
        <v>0</v>
      </c>
      <c r="CY23" s="41">
        <f t="shared" si="30"/>
        <v>0</v>
      </c>
      <c r="CZ23" s="41">
        <f t="shared" si="30"/>
        <v>0</v>
      </c>
      <c r="DA23" s="41">
        <f t="shared" si="30"/>
        <v>0</v>
      </c>
      <c r="DB23" s="41">
        <f t="shared" si="30"/>
        <v>0</v>
      </c>
      <c r="DC23" s="41">
        <f t="shared" si="30"/>
        <v>0</v>
      </c>
      <c r="DD23" s="41">
        <f t="shared" si="30"/>
        <v>0</v>
      </c>
      <c r="DE23" s="41">
        <f t="shared" si="30"/>
        <v>0</v>
      </c>
      <c r="DF23" s="41">
        <f t="shared" si="30"/>
        <v>0</v>
      </c>
      <c r="DG23" s="41">
        <f t="shared" si="30"/>
        <v>0</v>
      </c>
      <c r="DH23" s="41">
        <f t="shared" si="30"/>
        <v>0</v>
      </c>
      <c r="DI23" s="41">
        <f t="shared" si="30"/>
        <v>0</v>
      </c>
      <c r="DJ23" s="41">
        <f t="shared" si="30"/>
        <v>0</v>
      </c>
      <c r="DK23" s="41">
        <f t="shared" si="24"/>
        <v>0</v>
      </c>
      <c r="DL23" s="41">
        <f t="shared" si="24"/>
        <v>0</v>
      </c>
      <c r="DM23" s="41">
        <f t="shared" si="24"/>
        <v>0</v>
      </c>
      <c r="DN23" s="41">
        <f t="shared" si="24"/>
        <v>0</v>
      </c>
      <c r="DO23" s="41">
        <f t="shared" si="24"/>
        <v>0</v>
      </c>
      <c r="DP23" s="41">
        <f t="shared" si="24"/>
        <v>0</v>
      </c>
      <c r="DQ23" s="41">
        <f t="shared" si="24"/>
        <v>0</v>
      </c>
      <c r="DR23" s="41">
        <f t="shared" si="24"/>
        <v>0</v>
      </c>
      <c r="DS23" s="41">
        <f t="shared" si="24"/>
        <v>0</v>
      </c>
      <c r="DT23" s="41">
        <f t="shared" si="24"/>
        <v>0</v>
      </c>
      <c r="DU23" s="41">
        <f t="shared" si="24"/>
        <v>0</v>
      </c>
      <c r="DV23" s="41">
        <f t="shared" si="24"/>
        <v>0</v>
      </c>
      <c r="DW23" s="41">
        <f t="shared" si="24"/>
        <v>0</v>
      </c>
      <c r="DX23" s="41">
        <f t="shared" si="24"/>
        <v>0</v>
      </c>
      <c r="DY23" s="41">
        <f t="shared" si="24"/>
        <v>0</v>
      </c>
      <c r="DZ23" s="41">
        <f t="shared" si="24"/>
        <v>0</v>
      </c>
      <c r="EA23" s="41">
        <f t="shared" si="31"/>
        <v>0</v>
      </c>
      <c r="EB23" s="41">
        <f t="shared" si="31"/>
        <v>0</v>
      </c>
      <c r="EC23" s="41">
        <f t="shared" si="31"/>
        <v>0</v>
      </c>
      <c r="ED23" s="41">
        <f t="shared" si="31"/>
        <v>0</v>
      </c>
      <c r="EE23" s="41">
        <f t="shared" si="31"/>
        <v>0</v>
      </c>
      <c r="EF23" s="41">
        <f t="shared" si="31"/>
        <v>0</v>
      </c>
      <c r="EG23" s="41">
        <f t="shared" si="31"/>
        <v>0</v>
      </c>
      <c r="EH23" s="41">
        <f t="shared" si="31"/>
        <v>0</v>
      </c>
      <c r="EI23" s="41">
        <f t="shared" si="31"/>
        <v>0</v>
      </c>
      <c r="EJ23" s="41">
        <f t="shared" si="31"/>
        <v>0</v>
      </c>
      <c r="EK23" s="41">
        <f t="shared" si="31"/>
        <v>0</v>
      </c>
      <c r="EL23" s="41">
        <f t="shared" si="31"/>
        <v>0</v>
      </c>
      <c r="EM23" s="41">
        <f t="shared" si="31"/>
        <v>0</v>
      </c>
      <c r="EN23" s="41">
        <f t="shared" si="31"/>
        <v>0</v>
      </c>
      <c r="EO23" s="41">
        <f t="shared" si="31"/>
        <v>0</v>
      </c>
      <c r="EP23" s="41">
        <f t="shared" si="31"/>
        <v>0</v>
      </c>
      <c r="EQ23" s="41">
        <f t="shared" si="25"/>
        <v>0</v>
      </c>
      <c r="ER23" s="41">
        <f t="shared" si="25"/>
        <v>0</v>
      </c>
      <c r="ES23" s="41">
        <f t="shared" si="25"/>
        <v>0</v>
      </c>
      <c r="ET23" s="41">
        <f t="shared" si="25"/>
        <v>0</v>
      </c>
      <c r="EU23" s="41">
        <f t="shared" si="25"/>
        <v>0</v>
      </c>
      <c r="EV23" s="41">
        <f t="shared" si="25"/>
        <v>0</v>
      </c>
      <c r="EW23" s="41">
        <f t="shared" si="25"/>
        <v>0</v>
      </c>
      <c r="EX23" s="41">
        <f t="shared" si="25"/>
        <v>0</v>
      </c>
      <c r="EY23" s="41">
        <f t="shared" si="25"/>
        <v>0</v>
      </c>
      <c r="EZ23" s="41">
        <f t="shared" si="25"/>
        <v>0</v>
      </c>
      <c r="FA23" s="41">
        <f t="shared" si="25"/>
        <v>0</v>
      </c>
      <c r="FB23" s="41">
        <f t="shared" si="25"/>
        <v>0</v>
      </c>
      <c r="FC23" s="41">
        <f t="shared" si="25"/>
        <v>0</v>
      </c>
      <c r="FD23" s="41">
        <f t="shared" si="25"/>
        <v>0</v>
      </c>
      <c r="FE23" s="41">
        <f t="shared" si="25"/>
        <v>0</v>
      </c>
      <c r="FF23" s="41">
        <f t="shared" si="25"/>
        <v>0</v>
      </c>
      <c r="FG23" s="41">
        <f t="shared" si="32"/>
        <v>0</v>
      </c>
      <c r="FH23" s="41">
        <f t="shared" si="32"/>
        <v>0</v>
      </c>
      <c r="FI23" s="41">
        <f t="shared" si="32"/>
        <v>0</v>
      </c>
      <c r="FJ23" s="41">
        <f t="shared" si="32"/>
        <v>0</v>
      </c>
      <c r="FK23" s="41">
        <f t="shared" si="32"/>
        <v>0</v>
      </c>
      <c r="FL23" s="41">
        <f t="shared" si="32"/>
        <v>0</v>
      </c>
      <c r="FM23" s="41">
        <f t="shared" si="32"/>
        <v>0</v>
      </c>
      <c r="FN23" s="41">
        <f t="shared" si="32"/>
        <v>0</v>
      </c>
      <c r="FO23" s="41">
        <f t="shared" si="32"/>
        <v>0</v>
      </c>
      <c r="FP23" s="41">
        <f t="shared" si="32"/>
        <v>0</v>
      </c>
      <c r="FQ23" s="41">
        <f t="shared" si="32"/>
        <v>0</v>
      </c>
      <c r="FR23" s="41">
        <f t="shared" si="32"/>
        <v>0</v>
      </c>
      <c r="FS23" s="41">
        <f t="shared" si="32"/>
        <v>0</v>
      </c>
      <c r="FT23" s="41">
        <f t="shared" si="32"/>
        <v>0</v>
      </c>
      <c r="FU23" s="41">
        <f t="shared" si="32"/>
        <v>0</v>
      </c>
      <c r="FV23" s="41">
        <f t="shared" si="32"/>
        <v>0</v>
      </c>
      <c r="FW23" s="41">
        <f t="shared" si="26"/>
        <v>0</v>
      </c>
      <c r="FX23" s="41">
        <f t="shared" si="26"/>
        <v>0</v>
      </c>
      <c r="FY23" s="41">
        <f t="shared" si="26"/>
        <v>0</v>
      </c>
      <c r="FZ23" s="41">
        <f t="shared" si="26"/>
        <v>0</v>
      </c>
      <c r="GA23" s="41">
        <f t="shared" si="26"/>
        <v>0</v>
      </c>
      <c r="GB23" s="41">
        <f t="shared" si="26"/>
        <v>0</v>
      </c>
      <c r="GC23" s="41">
        <f t="shared" si="26"/>
        <v>0</v>
      </c>
      <c r="GD23" s="41">
        <f t="shared" si="26"/>
        <v>0</v>
      </c>
      <c r="GE23" s="41">
        <f t="shared" si="26"/>
        <v>0</v>
      </c>
      <c r="GF23" s="41">
        <f t="shared" si="26"/>
        <v>0</v>
      </c>
      <c r="GG23" s="41">
        <f t="shared" si="26"/>
        <v>0</v>
      </c>
      <c r="GH23" s="41">
        <f t="shared" si="26"/>
        <v>0</v>
      </c>
      <c r="GI23" s="41">
        <f t="shared" si="26"/>
        <v>0</v>
      </c>
      <c r="GJ23" s="41">
        <f t="shared" si="26"/>
        <v>0</v>
      </c>
      <c r="GK23" s="41">
        <f t="shared" si="26"/>
        <v>0</v>
      </c>
      <c r="GL23" s="41">
        <f t="shared" si="26"/>
        <v>0</v>
      </c>
      <c r="GM23" s="41">
        <f t="shared" si="33"/>
        <v>0</v>
      </c>
      <c r="GN23" s="41">
        <f t="shared" si="33"/>
        <v>0</v>
      </c>
      <c r="GO23" s="41">
        <f t="shared" si="33"/>
        <v>0</v>
      </c>
      <c r="GP23" s="41">
        <f t="shared" si="33"/>
        <v>0</v>
      </c>
      <c r="GQ23" s="41">
        <f t="shared" si="33"/>
        <v>0</v>
      </c>
      <c r="GR23" s="41">
        <f t="shared" si="33"/>
        <v>0</v>
      </c>
      <c r="GS23" s="41">
        <f t="shared" si="33"/>
        <v>0</v>
      </c>
      <c r="GT23" s="41">
        <f t="shared" si="33"/>
        <v>0</v>
      </c>
      <c r="GU23" s="41">
        <f t="shared" si="33"/>
        <v>0</v>
      </c>
      <c r="GV23" s="41">
        <f t="shared" si="33"/>
        <v>0</v>
      </c>
      <c r="GW23" s="41">
        <f t="shared" si="33"/>
        <v>0</v>
      </c>
      <c r="GX23" s="41">
        <f t="shared" si="33"/>
        <v>0</v>
      </c>
      <c r="GY23" s="41">
        <f t="shared" si="33"/>
        <v>0</v>
      </c>
      <c r="GZ23" s="41">
        <f t="shared" si="33"/>
        <v>0</v>
      </c>
      <c r="HA23" s="41">
        <f t="shared" si="33"/>
        <v>0</v>
      </c>
      <c r="HB23" s="41">
        <f t="shared" si="33"/>
        <v>0</v>
      </c>
      <c r="HC23" s="41">
        <f t="shared" si="27"/>
        <v>0</v>
      </c>
      <c r="HD23" s="41">
        <f t="shared" si="27"/>
        <v>0</v>
      </c>
      <c r="HE23" s="41">
        <f t="shared" si="27"/>
        <v>0</v>
      </c>
      <c r="HF23" s="41">
        <f t="shared" si="27"/>
        <v>0</v>
      </c>
      <c r="HG23" s="41">
        <f t="shared" si="27"/>
        <v>0</v>
      </c>
      <c r="HH23" s="41">
        <f t="shared" si="27"/>
        <v>0</v>
      </c>
      <c r="HI23" s="41">
        <f t="shared" si="27"/>
        <v>0</v>
      </c>
      <c r="HJ23" s="41">
        <f t="shared" si="27"/>
        <v>0</v>
      </c>
    </row>
    <row r="24" spans="1:218" ht="14.4" x14ac:dyDescent="0.3">
      <c r="A24" s="42">
        <v>21</v>
      </c>
      <c r="B24" s="43">
        <f>'CMM4 - AUX CALC'!$V$67</f>
        <v>0</v>
      </c>
      <c r="W24" s="41">
        <f>$B24/(_xlfn.SINGLE(PrazoConcessao)*12-W$3+1)</f>
        <v>0</v>
      </c>
      <c r="X24" s="41">
        <f t="shared" si="28"/>
        <v>0</v>
      </c>
      <c r="Y24" s="41">
        <f t="shared" si="28"/>
        <v>0</v>
      </c>
      <c r="Z24" s="41">
        <f t="shared" si="28"/>
        <v>0</v>
      </c>
      <c r="AA24" s="41">
        <f t="shared" si="28"/>
        <v>0</v>
      </c>
      <c r="AB24" s="41">
        <f t="shared" si="28"/>
        <v>0</v>
      </c>
      <c r="AC24" s="41">
        <f t="shared" si="28"/>
        <v>0</v>
      </c>
      <c r="AD24" s="41">
        <f t="shared" si="28"/>
        <v>0</v>
      </c>
      <c r="AE24" s="41">
        <f t="shared" si="28"/>
        <v>0</v>
      </c>
      <c r="AF24" s="41">
        <f t="shared" si="28"/>
        <v>0</v>
      </c>
      <c r="AG24" s="41">
        <f t="shared" si="28"/>
        <v>0</v>
      </c>
      <c r="AH24" s="41">
        <f t="shared" si="28"/>
        <v>0</v>
      </c>
      <c r="AI24" s="41">
        <f t="shared" si="28"/>
        <v>0</v>
      </c>
      <c r="AJ24" s="41">
        <f t="shared" si="21"/>
        <v>0</v>
      </c>
      <c r="AK24" s="41">
        <f t="shared" si="21"/>
        <v>0</v>
      </c>
      <c r="AL24" s="41">
        <f t="shared" si="21"/>
        <v>0</v>
      </c>
      <c r="AM24" s="41">
        <f t="shared" si="21"/>
        <v>0</v>
      </c>
      <c r="AN24" s="41">
        <f t="shared" si="21"/>
        <v>0</v>
      </c>
      <c r="AO24" s="41">
        <f t="shared" si="21"/>
        <v>0</v>
      </c>
      <c r="AP24" s="41">
        <f t="shared" si="21"/>
        <v>0</v>
      </c>
      <c r="AQ24" s="41">
        <f t="shared" si="21"/>
        <v>0</v>
      </c>
      <c r="AR24" s="41">
        <f t="shared" si="21"/>
        <v>0</v>
      </c>
      <c r="AS24" s="41">
        <f t="shared" si="21"/>
        <v>0</v>
      </c>
      <c r="AT24" s="41">
        <f t="shared" si="21"/>
        <v>0</v>
      </c>
      <c r="AU24" s="41">
        <f t="shared" si="21"/>
        <v>0</v>
      </c>
      <c r="AV24" s="41">
        <f t="shared" si="21"/>
        <v>0</v>
      </c>
      <c r="AW24" s="41">
        <f t="shared" si="21"/>
        <v>0</v>
      </c>
      <c r="AX24" s="41">
        <f t="shared" si="21"/>
        <v>0</v>
      </c>
      <c r="AY24" s="41">
        <f t="shared" si="29"/>
        <v>0</v>
      </c>
      <c r="AZ24" s="41">
        <f t="shared" si="29"/>
        <v>0</v>
      </c>
      <c r="BA24" s="41">
        <f t="shared" si="29"/>
        <v>0</v>
      </c>
      <c r="BB24" s="41">
        <f t="shared" si="29"/>
        <v>0</v>
      </c>
      <c r="BC24" s="41">
        <f t="shared" si="29"/>
        <v>0</v>
      </c>
      <c r="BD24" s="41">
        <f t="shared" si="29"/>
        <v>0</v>
      </c>
      <c r="BE24" s="41">
        <f t="shared" si="29"/>
        <v>0</v>
      </c>
      <c r="BF24" s="41">
        <f t="shared" si="29"/>
        <v>0</v>
      </c>
      <c r="BG24" s="41">
        <f t="shared" si="29"/>
        <v>0</v>
      </c>
      <c r="BH24" s="41">
        <f t="shared" si="29"/>
        <v>0</v>
      </c>
      <c r="BI24" s="41">
        <f t="shared" si="29"/>
        <v>0</v>
      </c>
      <c r="BJ24" s="41">
        <f t="shared" si="29"/>
        <v>0</v>
      </c>
      <c r="BK24" s="41">
        <f t="shared" si="29"/>
        <v>0</v>
      </c>
      <c r="BL24" s="41">
        <f t="shared" si="29"/>
        <v>0</v>
      </c>
      <c r="BM24" s="41">
        <f t="shared" si="29"/>
        <v>0</v>
      </c>
      <c r="BN24" s="41">
        <f t="shared" si="29"/>
        <v>0</v>
      </c>
      <c r="BO24" s="41">
        <f t="shared" si="22"/>
        <v>0</v>
      </c>
      <c r="BP24" s="41">
        <f t="shared" si="22"/>
        <v>0</v>
      </c>
      <c r="BQ24" s="41">
        <f t="shared" si="22"/>
        <v>0</v>
      </c>
      <c r="BR24" s="41">
        <f t="shared" si="22"/>
        <v>0</v>
      </c>
      <c r="BS24" s="41">
        <f t="shared" si="22"/>
        <v>0</v>
      </c>
      <c r="BT24" s="41">
        <f t="shared" si="22"/>
        <v>0</v>
      </c>
      <c r="BU24" s="41">
        <f t="shared" si="22"/>
        <v>0</v>
      </c>
      <c r="BV24" s="41">
        <f t="shared" si="22"/>
        <v>0</v>
      </c>
      <c r="BW24" s="41">
        <f t="shared" si="22"/>
        <v>0</v>
      </c>
      <c r="BX24" s="41">
        <f t="shared" si="22"/>
        <v>0</v>
      </c>
      <c r="BY24" s="41">
        <f t="shared" si="22"/>
        <v>0</v>
      </c>
      <c r="BZ24" s="41">
        <f t="shared" si="22"/>
        <v>0</v>
      </c>
      <c r="CA24" s="41">
        <f t="shared" si="22"/>
        <v>0</v>
      </c>
      <c r="CB24" s="41">
        <f t="shared" si="22"/>
        <v>0</v>
      </c>
      <c r="CC24" s="41">
        <f t="shared" si="22"/>
        <v>0</v>
      </c>
      <c r="CD24" s="41">
        <f t="shared" si="22"/>
        <v>0</v>
      </c>
      <c r="CE24" s="41">
        <f t="shared" si="23"/>
        <v>0</v>
      </c>
      <c r="CF24" s="41">
        <f t="shared" si="23"/>
        <v>0</v>
      </c>
      <c r="CG24" s="41">
        <f t="shared" si="23"/>
        <v>0</v>
      </c>
      <c r="CH24" s="41">
        <f t="shared" si="23"/>
        <v>0</v>
      </c>
      <c r="CI24" s="41">
        <f t="shared" si="23"/>
        <v>0</v>
      </c>
      <c r="CJ24" s="41">
        <f t="shared" si="23"/>
        <v>0</v>
      </c>
      <c r="CK24" s="41">
        <f t="shared" si="23"/>
        <v>0</v>
      </c>
      <c r="CL24" s="41">
        <f t="shared" si="23"/>
        <v>0</v>
      </c>
      <c r="CM24" s="41">
        <f t="shared" si="23"/>
        <v>0</v>
      </c>
      <c r="CN24" s="41">
        <f t="shared" si="23"/>
        <v>0</v>
      </c>
      <c r="CO24" s="41">
        <f t="shared" si="23"/>
        <v>0</v>
      </c>
      <c r="CP24" s="41">
        <f t="shared" si="23"/>
        <v>0</v>
      </c>
      <c r="CQ24" s="41">
        <f t="shared" si="23"/>
        <v>0</v>
      </c>
      <c r="CR24" s="41">
        <f t="shared" si="23"/>
        <v>0</v>
      </c>
      <c r="CS24" s="41">
        <f t="shared" si="23"/>
        <v>0</v>
      </c>
      <c r="CT24" s="41">
        <f t="shared" si="23"/>
        <v>0</v>
      </c>
      <c r="CU24" s="41">
        <f t="shared" si="30"/>
        <v>0</v>
      </c>
      <c r="CV24" s="41">
        <f t="shared" si="30"/>
        <v>0</v>
      </c>
      <c r="CW24" s="41">
        <f t="shared" si="30"/>
        <v>0</v>
      </c>
      <c r="CX24" s="41">
        <f t="shared" si="30"/>
        <v>0</v>
      </c>
      <c r="CY24" s="41">
        <f t="shared" si="30"/>
        <v>0</v>
      </c>
      <c r="CZ24" s="41">
        <f t="shared" si="30"/>
        <v>0</v>
      </c>
      <c r="DA24" s="41">
        <f t="shared" si="30"/>
        <v>0</v>
      </c>
      <c r="DB24" s="41">
        <f t="shared" si="30"/>
        <v>0</v>
      </c>
      <c r="DC24" s="41">
        <f t="shared" si="30"/>
        <v>0</v>
      </c>
      <c r="DD24" s="41">
        <f t="shared" si="30"/>
        <v>0</v>
      </c>
      <c r="DE24" s="41">
        <f t="shared" si="30"/>
        <v>0</v>
      </c>
      <c r="DF24" s="41">
        <f t="shared" si="30"/>
        <v>0</v>
      </c>
      <c r="DG24" s="41">
        <f t="shared" si="30"/>
        <v>0</v>
      </c>
      <c r="DH24" s="41">
        <f t="shared" si="30"/>
        <v>0</v>
      </c>
      <c r="DI24" s="41">
        <f t="shared" si="30"/>
        <v>0</v>
      </c>
      <c r="DJ24" s="41">
        <f t="shared" si="30"/>
        <v>0</v>
      </c>
      <c r="DK24" s="41">
        <f t="shared" si="24"/>
        <v>0</v>
      </c>
      <c r="DL24" s="41">
        <f t="shared" si="24"/>
        <v>0</v>
      </c>
      <c r="DM24" s="41">
        <f t="shared" si="24"/>
        <v>0</v>
      </c>
      <c r="DN24" s="41">
        <f t="shared" si="24"/>
        <v>0</v>
      </c>
      <c r="DO24" s="41">
        <f t="shared" si="24"/>
        <v>0</v>
      </c>
      <c r="DP24" s="41">
        <f t="shared" si="24"/>
        <v>0</v>
      </c>
      <c r="DQ24" s="41">
        <f t="shared" si="24"/>
        <v>0</v>
      </c>
      <c r="DR24" s="41">
        <f t="shared" si="24"/>
        <v>0</v>
      </c>
      <c r="DS24" s="41">
        <f t="shared" si="24"/>
        <v>0</v>
      </c>
      <c r="DT24" s="41">
        <f t="shared" si="24"/>
        <v>0</v>
      </c>
      <c r="DU24" s="41">
        <f t="shared" si="24"/>
        <v>0</v>
      </c>
      <c r="DV24" s="41">
        <f t="shared" si="24"/>
        <v>0</v>
      </c>
      <c r="DW24" s="41">
        <f t="shared" si="24"/>
        <v>0</v>
      </c>
      <c r="DX24" s="41">
        <f t="shared" si="24"/>
        <v>0</v>
      </c>
      <c r="DY24" s="41">
        <f t="shared" si="24"/>
        <v>0</v>
      </c>
      <c r="DZ24" s="41">
        <f t="shared" si="24"/>
        <v>0</v>
      </c>
      <c r="EA24" s="41">
        <f t="shared" si="31"/>
        <v>0</v>
      </c>
      <c r="EB24" s="41">
        <f t="shared" si="31"/>
        <v>0</v>
      </c>
      <c r="EC24" s="41">
        <f t="shared" si="31"/>
        <v>0</v>
      </c>
      <c r="ED24" s="41">
        <f t="shared" si="31"/>
        <v>0</v>
      </c>
      <c r="EE24" s="41">
        <f t="shared" si="31"/>
        <v>0</v>
      </c>
      <c r="EF24" s="41">
        <f t="shared" si="31"/>
        <v>0</v>
      </c>
      <c r="EG24" s="41">
        <f t="shared" si="31"/>
        <v>0</v>
      </c>
      <c r="EH24" s="41">
        <f t="shared" si="31"/>
        <v>0</v>
      </c>
      <c r="EI24" s="41">
        <f t="shared" si="31"/>
        <v>0</v>
      </c>
      <c r="EJ24" s="41">
        <f t="shared" si="31"/>
        <v>0</v>
      </c>
      <c r="EK24" s="41">
        <f t="shared" si="31"/>
        <v>0</v>
      </c>
      <c r="EL24" s="41">
        <f t="shared" si="31"/>
        <v>0</v>
      </c>
      <c r="EM24" s="41">
        <f t="shared" si="31"/>
        <v>0</v>
      </c>
      <c r="EN24" s="41">
        <f t="shared" si="31"/>
        <v>0</v>
      </c>
      <c r="EO24" s="41">
        <f t="shared" si="31"/>
        <v>0</v>
      </c>
      <c r="EP24" s="41">
        <f t="shared" si="31"/>
        <v>0</v>
      </c>
      <c r="EQ24" s="41">
        <f t="shared" si="25"/>
        <v>0</v>
      </c>
      <c r="ER24" s="41">
        <f t="shared" si="25"/>
        <v>0</v>
      </c>
      <c r="ES24" s="41">
        <f t="shared" si="25"/>
        <v>0</v>
      </c>
      <c r="ET24" s="41">
        <f t="shared" si="25"/>
        <v>0</v>
      </c>
      <c r="EU24" s="41">
        <f t="shared" si="25"/>
        <v>0</v>
      </c>
      <c r="EV24" s="41">
        <f t="shared" si="25"/>
        <v>0</v>
      </c>
      <c r="EW24" s="41">
        <f t="shared" si="25"/>
        <v>0</v>
      </c>
      <c r="EX24" s="41">
        <f t="shared" si="25"/>
        <v>0</v>
      </c>
      <c r="EY24" s="41">
        <f t="shared" si="25"/>
        <v>0</v>
      </c>
      <c r="EZ24" s="41">
        <f t="shared" si="25"/>
        <v>0</v>
      </c>
      <c r="FA24" s="41">
        <f t="shared" si="25"/>
        <v>0</v>
      </c>
      <c r="FB24" s="41">
        <f t="shared" si="25"/>
        <v>0</v>
      </c>
      <c r="FC24" s="41">
        <f t="shared" si="25"/>
        <v>0</v>
      </c>
      <c r="FD24" s="41">
        <f t="shared" si="25"/>
        <v>0</v>
      </c>
      <c r="FE24" s="41">
        <f t="shared" si="25"/>
        <v>0</v>
      </c>
      <c r="FF24" s="41">
        <f t="shared" si="25"/>
        <v>0</v>
      </c>
      <c r="FG24" s="41">
        <f t="shared" si="32"/>
        <v>0</v>
      </c>
      <c r="FH24" s="41">
        <f t="shared" si="32"/>
        <v>0</v>
      </c>
      <c r="FI24" s="41">
        <f t="shared" si="32"/>
        <v>0</v>
      </c>
      <c r="FJ24" s="41">
        <f t="shared" si="32"/>
        <v>0</v>
      </c>
      <c r="FK24" s="41">
        <f t="shared" si="32"/>
        <v>0</v>
      </c>
      <c r="FL24" s="41">
        <f t="shared" si="32"/>
        <v>0</v>
      </c>
      <c r="FM24" s="41">
        <f t="shared" si="32"/>
        <v>0</v>
      </c>
      <c r="FN24" s="41">
        <f t="shared" si="32"/>
        <v>0</v>
      </c>
      <c r="FO24" s="41">
        <f t="shared" si="32"/>
        <v>0</v>
      </c>
      <c r="FP24" s="41">
        <f t="shared" si="32"/>
        <v>0</v>
      </c>
      <c r="FQ24" s="41">
        <f t="shared" si="32"/>
        <v>0</v>
      </c>
      <c r="FR24" s="41">
        <f t="shared" si="32"/>
        <v>0</v>
      </c>
      <c r="FS24" s="41">
        <f t="shared" si="32"/>
        <v>0</v>
      </c>
      <c r="FT24" s="41">
        <f t="shared" si="32"/>
        <v>0</v>
      </c>
      <c r="FU24" s="41">
        <f t="shared" si="32"/>
        <v>0</v>
      </c>
      <c r="FV24" s="41">
        <f t="shared" si="32"/>
        <v>0</v>
      </c>
      <c r="FW24" s="41">
        <f t="shared" si="26"/>
        <v>0</v>
      </c>
      <c r="FX24" s="41">
        <f t="shared" si="26"/>
        <v>0</v>
      </c>
      <c r="FY24" s="41">
        <f t="shared" si="26"/>
        <v>0</v>
      </c>
      <c r="FZ24" s="41">
        <f t="shared" si="26"/>
        <v>0</v>
      </c>
      <c r="GA24" s="41">
        <f t="shared" si="26"/>
        <v>0</v>
      </c>
      <c r="GB24" s="41">
        <f t="shared" si="26"/>
        <v>0</v>
      </c>
      <c r="GC24" s="41">
        <f t="shared" si="26"/>
        <v>0</v>
      </c>
      <c r="GD24" s="41">
        <f t="shared" si="26"/>
        <v>0</v>
      </c>
      <c r="GE24" s="41">
        <f t="shared" si="26"/>
        <v>0</v>
      </c>
      <c r="GF24" s="41">
        <f t="shared" si="26"/>
        <v>0</v>
      </c>
      <c r="GG24" s="41">
        <f t="shared" si="26"/>
        <v>0</v>
      </c>
      <c r="GH24" s="41">
        <f t="shared" si="26"/>
        <v>0</v>
      </c>
      <c r="GI24" s="41">
        <f t="shared" si="26"/>
        <v>0</v>
      </c>
      <c r="GJ24" s="41">
        <f t="shared" si="26"/>
        <v>0</v>
      </c>
      <c r="GK24" s="41">
        <f t="shared" si="26"/>
        <v>0</v>
      </c>
      <c r="GL24" s="41">
        <f t="shared" si="26"/>
        <v>0</v>
      </c>
      <c r="GM24" s="41">
        <f t="shared" si="33"/>
        <v>0</v>
      </c>
      <c r="GN24" s="41">
        <f t="shared" si="33"/>
        <v>0</v>
      </c>
      <c r="GO24" s="41">
        <f t="shared" si="33"/>
        <v>0</v>
      </c>
      <c r="GP24" s="41">
        <f t="shared" si="33"/>
        <v>0</v>
      </c>
      <c r="GQ24" s="41">
        <f t="shared" si="33"/>
        <v>0</v>
      </c>
      <c r="GR24" s="41">
        <f t="shared" si="33"/>
        <v>0</v>
      </c>
      <c r="GS24" s="41">
        <f t="shared" si="33"/>
        <v>0</v>
      </c>
      <c r="GT24" s="41">
        <f t="shared" si="33"/>
        <v>0</v>
      </c>
      <c r="GU24" s="41">
        <f t="shared" si="33"/>
        <v>0</v>
      </c>
      <c r="GV24" s="41">
        <f t="shared" si="33"/>
        <v>0</v>
      </c>
      <c r="GW24" s="41">
        <f t="shared" si="33"/>
        <v>0</v>
      </c>
      <c r="GX24" s="41">
        <f t="shared" si="33"/>
        <v>0</v>
      </c>
      <c r="GY24" s="41">
        <f t="shared" si="33"/>
        <v>0</v>
      </c>
      <c r="GZ24" s="41">
        <f t="shared" si="33"/>
        <v>0</v>
      </c>
      <c r="HA24" s="41">
        <f t="shared" si="33"/>
        <v>0</v>
      </c>
      <c r="HB24" s="41">
        <f t="shared" si="33"/>
        <v>0</v>
      </c>
      <c r="HC24" s="41">
        <f t="shared" si="27"/>
        <v>0</v>
      </c>
      <c r="HD24" s="41">
        <f t="shared" si="27"/>
        <v>0</v>
      </c>
      <c r="HE24" s="41">
        <f t="shared" si="27"/>
        <v>0</v>
      </c>
      <c r="HF24" s="41">
        <f t="shared" si="27"/>
        <v>0</v>
      </c>
      <c r="HG24" s="41">
        <f t="shared" si="27"/>
        <v>0</v>
      </c>
      <c r="HH24" s="41">
        <f t="shared" si="27"/>
        <v>0</v>
      </c>
      <c r="HI24" s="41">
        <f t="shared" si="27"/>
        <v>0</v>
      </c>
      <c r="HJ24" s="41">
        <f t="shared" si="27"/>
        <v>0</v>
      </c>
    </row>
    <row r="25" spans="1:218" ht="14.4" x14ac:dyDescent="0.3">
      <c r="A25" s="42">
        <v>22</v>
      </c>
      <c r="B25" s="43">
        <f>'CMM4 - AUX CALC'!$W$67</f>
        <v>0</v>
      </c>
      <c r="X25" s="41">
        <f>$B25/(_xlfn.SINGLE(PrazoConcessao)*12-X$3+1)</f>
        <v>0</v>
      </c>
      <c r="Y25" s="41">
        <f t="shared" si="28"/>
        <v>0</v>
      </c>
      <c r="Z25" s="41">
        <f t="shared" si="28"/>
        <v>0</v>
      </c>
      <c r="AA25" s="41">
        <f t="shared" si="28"/>
        <v>0</v>
      </c>
      <c r="AB25" s="41">
        <f t="shared" si="28"/>
        <v>0</v>
      </c>
      <c r="AC25" s="41">
        <f t="shared" si="28"/>
        <v>0</v>
      </c>
      <c r="AD25" s="41">
        <f t="shared" si="28"/>
        <v>0</v>
      </c>
      <c r="AE25" s="41">
        <f t="shared" si="28"/>
        <v>0</v>
      </c>
      <c r="AF25" s="41">
        <f t="shared" si="28"/>
        <v>0</v>
      </c>
      <c r="AG25" s="41">
        <f t="shared" si="28"/>
        <v>0</v>
      </c>
      <c r="AH25" s="41">
        <f t="shared" si="28"/>
        <v>0</v>
      </c>
      <c r="AI25" s="41">
        <f t="shared" si="28"/>
        <v>0</v>
      </c>
      <c r="AJ25" s="41">
        <f t="shared" si="21"/>
        <v>0</v>
      </c>
      <c r="AK25" s="41">
        <f t="shared" si="21"/>
        <v>0</v>
      </c>
      <c r="AL25" s="41">
        <f t="shared" si="21"/>
        <v>0</v>
      </c>
      <c r="AM25" s="41">
        <f t="shared" si="21"/>
        <v>0</v>
      </c>
      <c r="AN25" s="41">
        <f t="shared" si="21"/>
        <v>0</v>
      </c>
      <c r="AO25" s="41">
        <f t="shared" si="21"/>
        <v>0</v>
      </c>
      <c r="AP25" s="41">
        <f t="shared" si="21"/>
        <v>0</v>
      </c>
      <c r="AQ25" s="41">
        <f t="shared" si="21"/>
        <v>0</v>
      </c>
      <c r="AR25" s="41">
        <f t="shared" si="21"/>
        <v>0</v>
      </c>
      <c r="AS25" s="41">
        <f t="shared" si="21"/>
        <v>0</v>
      </c>
      <c r="AT25" s="41">
        <f t="shared" si="21"/>
        <v>0</v>
      </c>
      <c r="AU25" s="41">
        <f t="shared" si="21"/>
        <v>0</v>
      </c>
      <c r="AV25" s="41">
        <f t="shared" si="21"/>
        <v>0</v>
      </c>
      <c r="AW25" s="41">
        <f t="shared" si="21"/>
        <v>0</v>
      </c>
      <c r="AX25" s="41">
        <f t="shared" si="21"/>
        <v>0</v>
      </c>
      <c r="AY25" s="41">
        <f t="shared" si="29"/>
        <v>0</v>
      </c>
      <c r="AZ25" s="41">
        <f t="shared" si="29"/>
        <v>0</v>
      </c>
      <c r="BA25" s="41">
        <f t="shared" si="29"/>
        <v>0</v>
      </c>
      <c r="BB25" s="41">
        <f t="shared" si="29"/>
        <v>0</v>
      </c>
      <c r="BC25" s="41">
        <f t="shared" si="29"/>
        <v>0</v>
      </c>
      <c r="BD25" s="41">
        <f t="shared" si="29"/>
        <v>0</v>
      </c>
      <c r="BE25" s="41">
        <f t="shared" si="29"/>
        <v>0</v>
      </c>
      <c r="BF25" s="41">
        <f t="shared" si="29"/>
        <v>0</v>
      </c>
      <c r="BG25" s="41">
        <f t="shared" si="29"/>
        <v>0</v>
      </c>
      <c r="BH25" s="41">
        <f t="shared" si="29"/>
        <v>0</v>
      </c>
      <c r="BI25" s="41">
        <f t="shared" si="29"/>
        <v>0</v>
      </c>
      <c r="BJ25" s="41">
        <f t="shared" si="29"/>
        <v>0</v>
      </c>
      <c r="BK25" s="41">
        <f t="shared" si="29"/>
        <v>0</v>
      </c>
      <c r="BL25" s="41">
        <f t="shared" si="29"/>
        <v>0</v>
      </c>
      <c r="BM25" s="41">
        <f t="shared" si="29"/>
        <v>0</v>
      </c>
      <c r="BN25" s="41">
        <f t="shared" si="29"/>
        <v>0</v>
      </c>
      <c r="BO25" s="41">
        <f t="shared" si="22"/>
        <v>0</v>
      </c>
      <c r="BP25" s="41">
        <f t="shared" si="22"/>
        <v>0</v>
      </c>
      <c r="BQ25" s="41">
        <f t="shared" si="22"/>
        <v>0</v>
      </c>
      <c r="BR25" s="41">
        <f t="shared" si="22"/>
        <v>0</v>
      </c>
      <c r="BS25" s="41">
        <f t="shared" si="22"/>
        <v>0</v>
      </c>
      <c r="BT25" s="41">
        <f t="shared" si="22"/>
        <v>0</v>
      </c>
      <c r="BU25" s="41">
        <f t="shared" si="22"/>
        <v>0</v>
      </c>
      <c r="BV25" s="41">
        <f t="shared" si="22"/>
        <v>0</v>
      </c>
      <c r="BW25" s="41">
        <f t="shared" si="22"/>
        <v>0</v>
      </c>
      <c r="BX25" s="41">
        <f t="shared" si="22"/>
        <v>0</v>
      </c>
      <c r="BY25" s="41">
        <f t="shared" si="22"/>
        <v>0</v>
      </c>
      <c r="BZ25" s="41">
        <f t="shared" si="22"/>
        <v>0</v>
      </c>
      <c r="CA25" s="41">
        <f t="shared" si="22"/>
        <v>0</v>
      </c>
      <c r="CB25" s="41">
        <f t="shared" si="22"/>
        <v>0</v>
      </c>
      <c r="CC25" s="41">
        <f t="shared" si="22"/>
        <v>0</v>
      </c>
      <c r="CD25" s="41">
        <f t="shared" si="22"/>
        <v>0</v>
      </c>
      <c r="CE25" s="41">
        <f t="shared" si="23"/>
        <v>0</v>
      </c>
      <c r="CF25" s="41">
        <f t="shared" si="23"/>
        <v>0</v>
      </c>
      <c r="CG25" s="41">
        <f t="shared" si="23"/>
        <v>0</v>
      </c>
      <c r="CH25" s="41">
        <f t="shared" si="23"/>
        <v>0</v>
      </c>
      <c r="CI25" s="41">
        <f t="shared" si="23"/>
        <v>0</v>
      </c>
      <c r="CJ25" s="41">
        <f t="shared" si="23"/>
        <v>0</v>
      </c>
      <c r="CK25" s="41">
        <f t="shared" si="23"/>
        <v>0</v>
      </c>
      <c r="CL25" s="41">
        <f t="shared" si="23"/>
        <v>0</v>
      </c>
      <c r="CM25" s="41">
        <f t="shared" si="23"/>
        <v>0</v>
      </c>
      <c r="CN25" s="41">
        <f t="shared" si="23"/>
        <v>0</v>
      </c>
      <c r="CO25" s="41">
        <f t="shared" si="23"/>
        <v>0</v>
      </c>
      <c r="CP25" s="41">
        <f t="shared" si="23"/>
        <v>0</v>
      </c>
      <c r="CQ25" s="41">
        <f t="shared" si="23"/>
        <v>0</v>
      </c>
      <c r="CR25" s="41">
        <f t="shared" si="23"/>
        <v>0</v>
      </c>
      <c r="CS25" s="41">
        <f t="shared" si="23"/>
        <v>0</v>
      </c>
      <c r="CT25" s="41">
        <f t="shared" si="23"/>
        <v>0</v>
      </c>
      <c r="CU25" s="41">
        <f t="shared" si="30"/>
        <v>0</v>
      </c>
      <c r="CV25" s="41">
        <f t="shared" si="30"/>
        <v>0</v>
      </c>
      <c r="CW25" s="41">
        <f t="shared" si="30"/>
        <v>0</v>
      </c>
      <c r="CX25" s="41">
        <f t="shared" si="30"/>
        <v>0</v>
      </c>
      <c r="CY25" s="41">
        <f t="shared" si="30"/>
        <v>0</v>
      </c>
      <c r="CZ25" s="41">
        <f t="shared" si="30"/>
        <v>0</v>
      </c>
      <c r="DA25" s="41">
        <f t="shared" si="30"/>
        <v>0</v>
      </c>
      <c r="DB25" s="41">
        <f t="shared" si="30"/>
        <v>0</v>
      </c>
      <c r="DC25" s="41">
        <f t="shared" si="30"/>
        <v>0</v>
      </c>
      <c r="DD25" s="41">
        <f t="shared" si="30"/>
        <v>0</v>
      </c>
      <c r="DE25" s="41">
        <f t="shared" si="30"/>
        <v>0</v>
      </c>
      <c r="DF25" s="41">
        <f t="shared" si="30"/>
        <v>0</v>
      </c>
      <c r="DG25" s="41">
        <f t="shared" si="30"/>
        <v>0</v>
      </c>
      <c r="DH25" s="41">
        <f t="shared" si="30"/>
        <v>0</v>
      </c>
      <c r="DI25" s="41">
        <f t="shared" si="30"/>
        <v>0</v>
      </c>
      <c r="DJ25" s="41">
        <f t="shared" si="30"/>
        <v>0</v>
      </c>
      <c r="DK25" s="41">
        <f t="shared" si="24"/>
        <v>0</v>
      </c>
      <c r="DL25" s="41">
        <f t="shared" si="24"/>
        <v>0</v>
      </c>
      <c r="DM25" s="41">
        <f t="shared" si="24"/>
        <v>0</v>
      </c>
      <c r="DN25" s="41">
        <f t="shared" si="24"/>
        <v>0</v>
      </c>
      <c r="DO25" s="41">
        <f t="shared" si="24"/>
        <v>0</v>
      </c>
      <c r="DP25" s="41">
        <f t="shared" si="24"/>
        <v>0</v>
      </c>
      <c r="DQ25" s="41">
        <f t="shared" si="24"/>
        <v>0</v>
      </c>
      <c r="DR25" s="41">
        <f t="shared" si="24"/>
        <v>0</v>
      </c>
      <c r="DS25" s="41">
        <f t="shared" si="24"/>
        <v>0</v>
      </c>
      <c r="DT25" s="41">
        <f t="shared" si="24"/>
        <v>0</v>
      </c>
      <c r="DU25" s="41">
        <f t="shared" si="24"/>
        <v>0</v>
      </c>
      <c r="DV25" s="41">
        <f t="shared" si="24"/>
        <v>0</v>
      </c>
      <c r="DW25" s="41">
        <f t="shared" si="24"/>
        <v>0</v>
      </c>
      <c r="DX25" s="41">
        <f t="shared" si="24"/>
        <v>0</v>
      </c>
      <c r="DY25" s="41">
        <f t="shared" si="24"/>
        <v>0</v>
      </c>
      <c r="DZ25" s="41">
        <f t="shared" si="24"/>
        <v>0</v>
      </c>
      <c r="EA25" s="41">
        <f t="shared" si="31"/>
        <v>0</v>
      </c>
      <c r="EB25" s="41">
        <f t="shared" si="31"/>
        <v>0</v>
      </c>
      <c r="EC25" s="41">
        <f t="shared" si="31"/>
        <v>0</v>
      </c>
      <c r="ED25" s="41">
        <f t="shared" si="31"/>
        <v>0</v>
      </c>
      <c r="EE25" s="41">
        <f t="shared" si="31"/>
        <v>0</v>
      </c>
      <c r="EF25" s="41">
        <f t="shared" si="31"/>
        <v>0</v>
      </c>
      <c r="EG25" s="41">
        <f t="shared" si="31"/>
        <v>0</v>
      </c>
      <c r="EH25" s="41">
        <f t="shared" si="31"/>
        <v>0</v>
      </c>
      <c r="EI25" s="41">
        <f t="shared" si="31"/>
        <v>0</v>
      </c>
      <c r="EJ25" s="41">
        <f t="shared" si="31"/>
        <v>0</v>
      </c>
      <c r="EK25" s="41">
        <f t="shared" si="31"/>
        <v>0</v>
      </c>
      <c r="EL25" s="41">
        <f t="shared" si="31"/>
        <v>0</v>
      </c>
      <c r="EM25" s="41">
        <f t="shared" si="31"/>
        <v>0</v>
      </c>
      <c r="EN25" s="41">
        <f t="shared" si="31"/>
        <v>0</v>
      </c>
      <c r="EO25" s="41">
        <f t="shared" si="31"/>
        <v>0</v>
      </c>
      <c r="EP25" s="41">
        <f t="shared" si="31"/>
        <v>0</v>
      </c>
      <c r="EQ25" s="41">
        <f t="shared" si="25"/>
        <v>0</v>
      </c>
      <c r="ER25" s="41">
        <f t="shared" si="25"/>
        <v>0</v>
      </c>
      <c r="ES25" s="41">
        <f t="shared" si="25"/>
        <v>0</v>
      </c>
      <c r="ET25" s="41">
        <f t="shared" si="25"/>
        <v>0</v>
      </c>
      <c r="EU25" s="41">
        <f t="shared" si="25"/>
        <v>0</v>
      </c>
      <c r="EV25" s="41">
        <f t="shared" si="25"/>
        <v>0</v>
      </c>
      <c r="EW25" s="41">
        <f t="shared" si="25"/>
        <v>0</v>
      </c>
      <c r="EX25" s="41">
        <f t="shared" si="25"/>
        <v>0</v>
      </c>
      <c r="EY25" s="41">
        <f t="shared" si="25"/>
        <v>0</v>
      </c>
      <c r="EZ25" s="41">
        <f t="shared" si="25"/>
        <v>0</v>
      </c>
      <c r="FA25" s="41">
        <f t="shared" si="25"/>
        <v>0</v>
      </c>
      <c r="FB25" s="41">
        <f t="shared" si="25"/>
        <v>0</v>
      </c>
      <c r="FC25" s="41">
        <f t="shared" si="25"/>
        <v>0</v>
      </c>
      <c r="FD25" s="41">
        <f t="shared" si="25"/>
        <v>0</v>
      </c>
      <c r="FE25" s="41">
        <f t="shared" si="25"/>
        <v>0</v>
      </c>
      <c r="FF25" s="41">
        <f t="shared" si="25"/>
        <v>0</v>
      </c>
      <c r="FG25" s="41">
        <f t="shared" si="32"/>
        <v>0</v>
      </c>
      <c r="FH25" s="41">
        <f t="shared" si="32"/>
        <v>0</v>
      </c>
      <c r="FI25" s="41">
        <f t="shared" si="32"/>
        <v>0</v>
      </c>
      <c r="FJ25" s="41">
        <f t="shared" si="32"/>
        <v>0</v>
      </c>
      <c r="FK25" s="41">
        <f t="shared" si="32"/>
        <v>0</v>
      </c>
      <c r="FL25" s="41">
        <f t="shared" si="32"/>
        <v>0</v>
      </c>
      <c r="FM25" s="41">
        <f t="shared" si="32"/>
        <v>0</v>
      </c>
      <c r="FN25" s="41">
        <f t="shared" si="32"/>
        <v>0</v>
      </c>
      <c r="FO25" s="41">
        <f t="shared" si="32"/>
        <v>0</v>
      </c>
      <c r="FP25" s="41">
        <f t="shared" si="32"/>
        <v>0</v>
      </c>
      <c r="FQ25" s="41">
        <f t="shared" si="32"/>
        <v>0</v>
      </c>
      <c r="FR25" s="41">
        <f t="shared" si="32"/>
        <v>0</v>
      </c>
      <c r="FS25" s="41">
        <f t="shared" si="32"/>
        <v>0</v>
      </c>
      <c r="FT25" s="41">
        <f t="shared" si="32"/>
        <v>0</v>
      </c>
      <c r="FU25" s="41">
        <f t="shared" si="32"/>
        <v>0</v>
      </c>
      <c r="FV25" s="41">
        <f t="shared" si="32"/>
        <v>0</v>
      </c>
      <c r="FW25" s="41">
        <f t="shared" si="26"/>
        <v>0</v>
      </c>
      <c r="FX25" s="41">
        <f t="shared" si="26"/>
        <v>0</v>
      </c>
      <c r="FY25" s="41">
        <f t="shared" si="26"/>
        <v>0</v>
      </c>
      <c r="FZ25" s="41">
        <f t="shared" si="26"/>
        <v>0</v>
      </c>
      <c r="GA25" s="41">
        <f t="shared" si="26"/>
        <v>0</v>
      </c>
      <c r="GB25" s="41">
        <f t="shared" si="26"/>
        <v>0</v>
      </c>
      <c r="GC25" s="41">
        <f t="shared" si="26"/>
        <v>0</v>
      </c>
      <c r="GD25" s="41">
        <f t="shared" si="26"/>
        <v>0</v>
      </c>
      <c r="GE25" s="41">
        <f t="shared" si="26"/>
        <v>0</v>
      </c>
      <c r="GF25" s="41">
        <f t="shared" si="26"/>
        <v>0</v>
      </c>
      <c r="GG25" s="41">
        <f t="shared" si="26"/>
        <v>0</v>
      </c>
      <c r="GH25" s="41">
        <f t="shared" si="26"/>
        <v>0</v>
      </c>
      <c r="GI25" s="41">
        <f t="shared" si="26"/>
        <v>0</v>
      </c>
      <c r="GJ25" s="41">
        <f t="shared" si="26"/>
        <v>0</v>
      </c>
      <c r="GK25" s="41">
        <f t="shared" si="26"/>
        <v>0</v>
      </c>
      <c r="GL25" s="41">
        <f t="shared" si="26"/>
        <v>0</v>
      </c>
      <c r="GM25" s="41">
        <f t="shared" si="33"/>
        <v>0</v>
      </c>
      <c r="GN25" s="41">
        <f t="shared" si="33"/>
        <v>0</v>
      </c>
      <c r="GO25" s="41">
        <f t="shared" si="33"/>
        <v>0</v>
      </c>
      <c r="GP25" s="41">
        <f t="shared" si="33"/>
        <v>0</v>
      </c>
      <c r="GQ25" s="41">
        <f t="shared" si="33"/>
        <v>0</v>
      </c>
      <c r="GR25" s="41">
        <f t="shared" si="33"/>
        <v>0</v>
      </c>
      <c r="GS25" s="41">
        <f t="shared" si="33"/>
        <v>0</v>
      </c>
      <c r="GT25" s="41">
        <f t="shared" si="33"/>
        <v>0</v>
      </c>
      <c r="GU25" s="41">
        <f t="shared" si="33"/>
        <v>0</v>
      </c>
      <c r="GV25" s="41">
        <f t="shared" si="33"/>
        <v>0</v>
      </c>
      <c r="GW25" s="41">
        <f t="shared" si="33"/>
        <v>0</v>
      </c>
      <c r="GX25" s="41">
        <f t="shared" si="33"/>
        <v>0</v>
      </c>
      <c r="GY25" s="41">
        <f t="shared" si="33"/>
        <v>0</v>
      </c>
      <c r="GZ25" s="41">
        <f t="shared" si="33"/>
        <v>0</v>
      </c>
      <c r="HA25" s="41">
        <f t="shared" si="33"/>
        <v>0</v>
      </c>
      <c r="HB25" s="41">
        <f t="shared" si="33"/>
        <v>0</v>
      </c>
      <c r="HC25" s="41">
        <f t="shared" si="27"/>
        <v>0</v>
      </c>
      <c r="HD25" s="41">
        <f t="shared" si="27"/>
        <v>0</v>
      </c>
      <c r="HE25" s="41">
        <f t="shared" si="27"/>
        <v>0</v>
      </c>
      <c r="HF25" s="41">
        <f t="shared" si="27"/>
        <v>0</v>
      </c>
      <c r="HG25" s="41">
        <f t="shared" si="27"/>
        <v>0</v>
      </c>
      <c r="HH25" s="41">
        <f t="shared" si="27"/>
        <v>0</v>
      </c>
      <c r="HI25" s="41">
        <f t="shared" si="27"/>
        <v>0</v>
      </c>
      <c r="HJ25" s="41">
        <f t="shared" si="27"/>
        <v>0</v>
      </c>
    </row>
    <row r="26" spans="1:218" ht="14.4" x14ac:dyDescent="0.3">
      <c r="A26" s="42">
        <v>23</v>
      </c>
      <c r="B26" s="43">
        <f>'CMM4 - AUX CALC'!$X$67</f>
        <v>0</v>
      </c>
      <c r="Y26" s="41">
        <f>$B26/(_xlfn.SINGLE(PrazoConcessao)*12-Y$3+1)</f>
        <v>0</v>
      </c>
      <c r="Z26" s="41">
        <f t="shared" si="28"/>
        <v>0</v>
      </c>
      <c r="AA26" s="41">
        <f t="shared" si="28"/>
        <v>0</v>
      </c>
      <c r="AB26" s="41">
        <f t="shared" si="28"/>
        <v>0</v>
      </c>
      <c r="AC26" s="41">
        <f t="shared" si="28"/>
        <v>0</v>
      </c>
      <c r="AD26" s="41">
        <f t="shared" si="28"/>
        <v>0</v>
      </c>
      <c r="AE26" s="41">
        <f t="shared" si="28"/>
        <v>0</v>
      </c>
      <c r="AF26" s="41">
        <f t="shared" si="28"/>
        <v>0</v>
      </c>
      <c r="AG26" s="41">
        <f t="shared" si="28"/>
        <v>0</v>
      </c>
      <c r="AH26" s="41">
        <f t="shared" si="28"/>
        <v>0</v>
      </c>
      <c r="AI26" s="41">
        <f t="shared" si="28"/>
        <v>0</v>
      </c>
      <c r="AJ26" s="41">
        <f t="shared" si="21"/>
        <v>0</v>
      </c>
      <c r="AK26" s="41">
        <f t="shared" si="21"/>
        <v>0</v>
      </c>
      <c r="AL26" s="41">
        <f t="shared" si="21"/>
        <v>0</v>
      </c>
      <c r="AM26" s="41">
        <f t="shared" si="21"/>
        <v>0</v>
      </c>
      <c r="AN26" s="41">
        <f t="shared" si="21"/>
        <v>0</v>
      </c>
      <c r="AO26" s="41">
        <f t="shared" si="21"/>
        <v>0</v>
      </c>
      <c r="AP26" s="41">
        <f t="shared" si="21"/>
        <v>0</v>
      </c>
      <c r="AQ26" s="41">
        <f t="shared" si="21"/>
        <v>0</v>
      </c>
      <c r="AR26" s="41">
        <f t="shared" si="21"/>
        <v>0</v>
      </c>
      <c r="AS26" s="41">
        <f t="shared" si="21"/>
        <v>0</v>
      </c>
      <c r="AT26" s="41">
        <f t="shared" si="21"/>
        <v>0</v>
      </c>
      <c r="AU26" s="41">
        <f t="shared" si="21"/>
        <v>0</v>
      </c>
      <c r="AV26" s="41">
        <f t="shared" si="21"/>
        <v>0</v>
      </c>
      <c r="AW26" s="41">
        <f t="shared" si="21"/>
        <v>0</v>
      </c>
      <c r="AX26" s="41">
        <f t="shared" si="21"/>
        <v>0</v>
      </c>
      <c r="AY26" s="41">
        <f t="shared" si="29"/>
        <v>0</v>
      </c>
      <c r="AZ26" s="41">
        <f t="shared" si="29"/>
        <v>0</v>
      </c>
      <c r="BA26" s="41">
        <f t="shared" si="29"/>
        <v>0</v>
      </c>
      <c r="BB26" s="41">
        <f t="shared" si="29"/>
        <v>0</v>
      </c>
      <c r="BC26" s="41">
        <f t="shared" si="29"/>
        <v>0</v>
      </c>
      <c r="BD26" s="41">
        <f t="shared" si="29"/>
        <v>0</v>
      </c>
      <c r="BE26" s="41">
        <f t="shared" si="29"/>
        <v>0</v>
      </c>
      <c r="BF26" s="41">
        <f t="shared" si="29"/>
        <v>0</v>
      </c>
      <c r="BG26" s="41">
        <f t="shared" si="29"/>
        <v>0</v>
      </c>
      <c r="BH26" s="41">
        <f t="shared" si="29"/>
        <v>0</v>
      </c>
      <c r="BI26" s="41">
        <f t="shared" si="29"/>
        <v>0</v>
      </c>
      <c r="BJ26" s="41">
        <f t="shared" si="29"/>
        <v>0</v>
      </c>
      <c r="BK26" s="41">
        <f t="shared" si="29"/>
        <v>0</v>
      </c>
      <c r="BL26" s="41">
        <f t="shared" si="29"/>
        <v>0</v>
      </c>
      <c r="BM26" s="41">
        <f t="shared" si="29"/>
        <v>0</v>
      </c>
      <c r="BN26" s="41">
        <f t="shared" si="29"/>
        <v>0</v>
      </c>
      <c r="BO26" s="41">
        <f t="shared" si="22"/>
        <v>0</v>
      </c>
      <c r="BP26" s="41">
        <f t="shared" si="22"/>
        <v>0</v>
      </c>
      <c r="BQ26" s="41">
        <f t="shared" si="22"/>
        <v>0</v>
      </c>
      <c r="BR26" s="41">
        <f t="shared" si="22"/>
        <v>0</v>
      </c>
      <c r="BS26" s="41">
        <f t="shared" si="22"/>
        <v>0</v>
      </c>
      <c r="BT26" s="41">
        <f t="shared" si="22"/>
        <v>0</v>
      </c>
      <c r="BU26" s="41">
        <f t="shared" si="22"/>
        <v>0</v>
      </c>
      <c r="BV26" s="41">
        <f t="shared" si="22"/>
        <v>0</v>
      </c>
      <c r="BW26" s="41">
        <f t="shared" si="22"/>
        <v>0</v>
      </c>
      <c r="BX26" s="41">
        <f t="shared" si="22"/>
        <v>0</v>
      </c>
      <c r="BY26" s="41">
        <f t="shared" si="22"/>
        <v>0</v>
      </c>
      <c r="BZ26" s="41">
        <f t="shared" si="22"/>
        <v>0</v>
      </c>
      <c r="CA26" s="41">
        <f t="shared" si="22"/>
        <v>0</v>
      </c>
      <c r="CB26" s="41">
        <f t="shared" si="22"/>
        <v>0</v>
      </c>
      <c r="CC26" s="41">
        <f t="shared" si="22"/>
        <v>0</v>
      </c>
      <c r="CD26" s="41">
        <f t="shared" si="22"/>
        <v>0</v>
      </c>
      <c r="CE26" s="41">
        <f t="shared" si="23"/>
        <v>0</v>
      </c>
      <c r="CF26" s="41">
        <f t="shared" si="23"/>
        <v>0</v>
      </c>
      <c r="CG26" s="41">
        <f t="shared" si="23"/>
        <v>0</v>
      </c>
      <c r="CH26" s="41">
        <f t="shared" si="23"/>
        <v>0</v>
      </c>
      <c r="CI26" s="41">
        <f t="shared" si="23"/>
        <v>0</v>
      </c>
      <c r="CJ26" s="41">
        <f t="shared" si="23"/>
        <v>0</v>
      </c>
      <c r="CK26" s="41">
        <f t="shared" si="23"/>
        <v>0</v>
      </c>
      <c r="CL26" s="41">
        <f t="shared" si="23"/>
        <v>0</v>
      </c>
      <c r="CM26" s="41">
        <f t="shared" si="23"/>
        <v>0</v>
      </c>
      <c r="CN26" s="41">
        <f t="shared" si="23"/>
        <v>0</v>
      </c>
      <c r="CO26" s="41">
        <f t="shared" si="23"/>
        <v>0</v>
      </c>
      <c r="CP26" s="41">
        <f t="shared" si="23"/>
        <v>0</v>
      </c>
      <c r="CQ26" s="41">
        <f t="shared" si="23"/>
        <v>0</v>
      </c>
      <c r="CR26" s="41">
        <f t="shared" si="23"/>
        <v>0</v>
      </c>
      <c r="CS26" s="41">
        <f t="shared" si="23"/>
        <v>0</v>
      </c>
      <c r="CT26" s="41">
        <f t="shared" si="23"/>
        <v>0</v>
      </c>
      <c r="CU26" s="41">
        <f t="shared" si="30"/>
        <v>0</v>
      </c>
      <c r="CV26" s="41">
        <f t="shared" si="30"/>
        <v>0</v>
      </c>
      <c r="CW26" s="41">
        <f t="shared" si="30"/>
        <v>0</v>
      </c>
      <c r="CX26" s="41">
        <f t="shared" si="30"/>
        <v>0</v>
      </c>
      <c r="CY26" s="41">
        <f t="shared" si="30"/>
        <v>0</v>
      </c>
      <c r="CZ26" s="41">
        <f t="shared" si="30"/>
        <v>0</v>
      </c>
      <c r="DA26" s="41">
        <f t="shared" si="30"/>
        <v>0</v>
      </c>
      <c r="DB26" s="41">
        <f t="shared" si="30"/>
        <v>0</v>
      </c>
      <c r="DC26" s="41">
        <f t="shared" si="30"/>
        <v>0</v>
      </c>
      <c r="DD26" s="41">
        <f t="shared" si="30"/>
        <v>0</v>
      </c>
      <c r="DE26" s="41">
        <f t="shared" si="30"/>
        <v>0</v>
      </c>
      <c r="DF26" s="41">
        <f t="shared" si="30"/>
        <v>0</v>
      </c>
      <c r="DG26" s="41">
        <f t="shared" si="30"/>
        <v>0</v>
      </c>
      <c r="DH26" s="41">
        <f t="shared" si="30"/>
        <v>0</v>
      </c>
      <c r="DI26" s="41">
        <f t="shared" si="30"/>
        <v>0</v>
      </c>
      <c r="DJ26" s="41">
        <f t="shared" si="30"/>
        <v>0</v>
      </c>
      <c r="DK26" s="41">
        <f t="shared" si="24"/>
        <v>0</v>
      </c>
      <c r="DL26" s="41">
        <f t="shared" si="24"/>
        <v>0</v>
      </c>
      <c r="DM26" s="41">
        <f t="shared" si="24"/>
        <v>0</v>
      </c>
      <c r="DN26" s="41">
        <f t="shared" si="24"/>
        <v>0</v>
      </c>
      <c r="DO26" s="41">
        <f t="shared" si="24"/>
        <v>0</v>
      </c>
      <c r="DP26" s="41">
        <f t="shared" si="24"/>
        <v>0</v>
      </c>
      <c r="DQ26" s="41">
        <f t="shared" si="24"/>
        <v>0</v>
      </c>
      <c r="DR26" s="41">
        <f t="shared" si="24"/>
        <v>0</v>
      </c>
      <c r="DS26" s="41">
        <f t="shared" si="24"/>
        <v>0</v>
      </c>
      <c r="DT26" s="41">
        <f t="shared" si="24"/>
        <v>0</v>
      </c>
      <c r="DU26" s="41">
        <f t="shared" si="24"/>
        <v>0</v>
      </c>
      <c r="DV26" s="41">
        <f t="shared" si="24"/>
        <v>0</v>
      </c>
      <c r="DW26" s="41">
        <f t="shared" si="24"/>
        <v>0</v>
      </c>
      <c r="DX26" s="41">
        <f t="shared" si="24"/>
        <v>0</v>
      </c>
      <c r="DY26" s="41">
        <f t="shared" si="24"/>
        <v>0</v>
      </c>
      <c r="DZ26" s="41">
        <f t="shared" si="24"/>
        <v>0</v>
      </c>
      <c r="EA26" s="41">
        <f t="shared" si="31"/>
        <v>0</v>
      </c>
      <c r="EB26" s="41">
        <f t="shared" si="31"/>
        <v>0</v>
      </c>
      <c r="EC26" s="41">
        <f t="shared" si="31"/>
        <v>0</v>
      </c>
      <c r="ED26" s="41">
        <f t="shared" si="31"/>
        <v>0</v>
      </c>
      <c r="EE26" s="41">
        <f t="shared" si="31"/>
        <v>0</v>
      </c>
      <c r="EF26" s="41">
        <f t="shared" si="31"/>
        <v>0</v>
      </c>
      <c r="EG26" s="41">
        <f t="shared" si="31"/>
        <v>0</v>
      </c>
      <c r="EH26" s="41">
        <f t="shared" si="31"/>
        <v>0</v>
      </c>
      <c r="EI26" s="41">
        <f t="shared" si="31"/>
        <v>0</v>
      </c>
      <c r="EJ26" s="41">
        <f t="shared" si="31"/>
        <v>0</v>
      </c>
      <c r="EK26" s="41">
        <f t="shared" si="31"/>
        <v>0</v>
      </c>
      <c r="EL26" s="41">
        <f t="shared" si="31"/>
        <v>0</v>
      </c>
      <c r="EM26" s="41">
        <f t="shared" si="31"/>
        <v>0</v>
      </c>
      <c r="EN26" s="41">
        <f t="shared" si="31"/>
        <v>0</v>
      </c>
      <c r="EO26" s="41">
        <f t="shared" si="31"/>
        <v>0</v>
      </c>
      <c r="EP26" s="41">
        <f t="shared" si="31"/>
        <v>0</v>
      </c>
      <c r="EQ26" s="41">
        <f t="shared" si="25"/>
        <v>0</v>
      </c>
      <c r="ER26" s="41">
        <f t="shared" si="25"/>
        <v>0</v>
      </c>
      <c r="ES26" s="41">
        <f t="shared" si="25"/>
        <v>0</v>
      </c>
      <c r="ET26" s="41">
        <f t="shared" si="25"/>
        <v>0</v>
      </c>
      <c r="EU26" s="41">
        <f t="shared" si="25"/>
        <v>0</v>
      </c>
      <c r="EV26" s="41">
        <f t="shared" si="25"/>
        <v>0</v>
      </c>
      <c r="EW26" s="41">
        <f t="shared" si="25"/>
        <v>0</v>
      </c>
      <c r="EX26" s="41">
        <f t="shared" si="25"/>
        <v>0</v>
      </c>
      <c r="EY26" s="41">
        <f t="shared" si="25"/>
        <v>0</v>
      </c>
      <c r="EZ26" s="41">
        <f t="shared" si="25"/>
        <v>0</v>
      </c>
      <c r="FA26" s="41">
        <f t="shared" si="25"/>
        <v>0</v>
      </c>
      <c r="FB26" s="41">
        <f t="shared" si="25"/>
        <v>0</v>
      </c>
      <c r="FC26" s="41">
        <f t="shared" si="25"/>
        <v>0</v>
      </c>
      <c r="FD26" s="41">
        <f t="shared" si="25"/>
        <v>0</v>
      </c>
      <c r="FE26" s="41">
        <f t="shared" si="25"/>
        <v>0</v>
      </c>
      <c r="FF26" s="41">
        <f t="shared" si="25"/>
        <v>0</v>
      </c>
      <c r="FG26" s="41">
        <f t="shared" si="32"/>
        <v>0</v>
      </c>
      <c r="FH26" s="41">
        <f t="shared" si="32"/>
        <v>0</v>
      </c>
      <c r="FI26" s="41">
        <f t="shared" si="32"/>
        <v>0</v>
      </c>
      <c r="FJ26" s="41">
        <f t="shared" si="32"/>
        <v>0</v>
      </c>
      <c r="FK26" s="41">
        <f t="shared" si="32"/>
        <v>0</v>
      </c>
      <c r="FL26" s="41">
        <f t="shared" si="32"/>
        <v>0</v>
      </c>
      <c r="FM26" s="41">
        <f t="shared" si="32"/>
        <v>0</v>
      </c>
      <c r="FN26" s="41">
        <f t="shared" si="32"/>
        <v>0</v>
      </c>
      <c r="FO26" s="41">
        <f t="shared" si="32"/>
        <v>0</v>
      </c>
      <c r="FP26" s="41">
        <f t="shared" si="32"/>
        <v>0</v>
      </c>
      <c r="FQ26" s="41">
        <f t="shared" si="32"/>
        <v>0</v>
      </c>
      <c r="FR26" s="41">
        <f t="shared" si="32"/>
        <v>0</v>
      </c>
      <c r="FS26" s="41">
        <f t="shared" si="32"/>
        <v>0</v>
      </c>
      <c r="FT26" s="41">
        <f t="shared" si="32"/>
        <v>0</v>
      </c>
      <c r="FU26" s="41">
        <f t="shared" si="32"/>
        <v>0</v>
      </c>
      <c r="FV26" s="41">
        <f t="shared" si="32"/>
        <v>0</v>
      </c>
      <c r="FW26" s="41">
        <f t="shared" si="26"/>
        <v>0</v>
      </c>
      <c r="FX26" s="41">
        <f t="shared" si="26"/>
        <v>0</v>
      </c>
      <c r="FY26" s="41">
        <f t="shared" si="26"/>
        <v>0</v>
      </c>
      <c r="FZ26" s="41">
        <f t="shared" si="26"/>
        <v>0</v>
      </c>
      <c r="GA26" s="41">
        <f t="shared" si="26"/>
        <v>0</v>
      </c>
      <c r="GB26" s="41">
        <f t="shared" si="26"/>
        <v>0</v>
      </c>
      <c r="GC26" s="41">
        <f t="shared" si="26"/>
        <v>0</v>
      </c>
      <c r="GD26" s="41">
        <f t="shared" si="26"/>
        <v>0</v>
      </c>
      <c r="GE26" s="41">
        <f t="shared" si="26"/>
        <v>0</v>
      </c>
      <c r="GF26" s="41">
        <f t="shared" si="26"/>
        <v>0</v>
      </c>
      <c r="GG26" s="41">
        <f t="shared" si="26"/>
        <v>0</v>
      </c>
      <c r="GH26" s="41">
        <f t="shared" si="26"/>
        <v>0</v>
      </c>
      <c r="GI26" s="41">
        <f t="shared" si="26"/>
        <v>0</v>
      </c>
      <c r="GJ26" s="41">
        <f t="shared" si="26"/>
        <v>0</v>
      </c>
      <c r="GK26" s="41">
        <f t="shared" si="26"/>
        <v>0</v>
      </c>
      <c r="GL26" s="41">
        <f t="shared" si="26"/>
        <v>0</v>
      </c>
      <c r="GM26" s="41">
        <f t="shared" si="33"/>
        <v>0</v>
      </c>
      <c r="GN26" s="41">
        <f t="shared" si="33"/>
        <v>0</v>
      </c>
      <c r="GO26" s="41">
        <f t="shared" si="33"/>
        <v>0</v>
      </c>
      <c r="GP26" s="41">
        <f t="shared" si="33"/>
        <v>0</v>
      </c>
      <c r="GQ26" s="41">
        <f t="shared" si="33"/>
        <v>0</v>
      </c>
      <c r="GR26" s="41">
        <f t="shared" si="33"/>
        <v>0</v>
      </c>
      <c r="GS26" s="41">
        <f t="shared" si="33"/>
        <v>0</v>
      </c>
      <c r="GT26" s="41">
        <f t="shared" si="33"/>
        <v>0</v>
      </c>
      <c r="GU26" s="41">
        <f t="shared" si="33"/>
        <v>0</v>
      </c>
      <c r="GV26" s="41">
        <f t="shared" si="33"/>
        <v>0</v>
      </c>
      <c r="GW26" s="41">
        <f t="shared" si="33"/>
        <v>0</v>
      </c>
      <c r="GX26" s="41">
        <f t="shared" si="33"/>
        <v>0</v>
      </c>
      <c r="GY26" s="41">
        <f t="shared" si="33"/>
        <v>0</v>
      </c>
      <c r="GZ26" s="41">
        <f t="shared" si="33"/>
        <v>0</v>
      </c>
      <c r="HA26" s="41">
        <f t="shared" si="33"/>
        <v>0</v>
      </c>
      <c r="HB26" s="41">
        <f t="shared" si="33"/>
        <v>0</v>
      </c>
      <c r="HC26" s="41">
        <f t="shared" si="27"/>
        <v>0</v>
      </c>
      <c r="HD26" s="41">
        <f t="shared" si="27"/>
        <v>0</v>
      </c>
      <c r="HE26" s="41">
        <f t="shared" si="27"/>
        <v>0</v>
      </c>
      <c r="HF26" s="41">
        <f t="shared" si="27"/>
        <v>0</v>
      </c>
      <c r="HG26" s="41">
        <f t="shared" si="27"/>
        <v>0</v>
      </c>
      <c r="HH26" s="41">
        <f t="shared" si="27"/>
        <v>0</v>
      </c>
      <c r="HI26" s="41">
        <f t="shared" si="27"/>
        <v>0</v>
      </c>
      <c r="HJ26" s="41">
        <f t="shared" si="27"/>
        <v>0</v>
      </c>
    </row>
    <row r="27" spans="1:218" ht="14.4" x14ac:dyDescent="0.3">
      <c r="A27" s="42">
        <v>24</v>
      </c>
      <c r="B27" s="43">
        <f>'CMM4 - AUX CALC'!$Y$67</f>
        <v>0</v>
      </c>
      <c r="Z27" s="41">
        <f>$B27/(_xlfn.SINGLE(PrazoConcessao)*12-Z$3+1)</f>
        <v>0</v>
      </c>
      <c r="AA27" s="41">
        <f t="shared" si="28"/>
        <v>0</v>
      </c>
      <c r="AB27" s="41">
        <f t="shared" si="28"/>
        <v>0</v>
      </c>
      <c r="AC27" s="41">
        <f t="shared" si="28"/>
        <v>0</v>
      </c>
      <c r="AD27" s="41">
        <f t="shared" si="28"/>
        <v>0</v>
      </c>
      <c r="AE27" s="41">
        <f t="shared" si="28"/>
        <v>0</v>
      </c>
      <c r="AF27" s="41">
        <f t="shared" si="28"/>
        <v>0</v>
      </c>
      <c r="AG27" s="41">
        <f t="shared" si="28"/>
        <v>0</v>
      </c>
      <c r="AH27" s="41">
        <f t="shared" si="28"/>
        <v>0</v>
      </c>
      <c r="AI27" s="41">
        <f t="shared" si="28"/>
        <v>0</v>
      </c>
      <c r="AJ27" s="41">
        <f t="shared" si="21"/>
        <v>0</v>
      </c>
      <c r="AK27" s="41">
        <f t="shared" si="21"/>
        <v>0</v>
      </c>
      <c r="AL27" s="41">
        <f t="shared" si="21"/>
        <v>0</v>
      </c>
      <c r="AM27" s="41">
        <f t="shared" si="21"/>
        <v>0</v>
      </c>
      <c r="AN27" s="41">
        <f t="shared" si="21"/>
        <v>0</v>
      </c>
      <c r="AO27" s="41">
        <f t="shared" si="21"/>
        <v>0</v>
      </c>
      <c r="AP27" s="41">
        <f t="shared" si="21"/>
        <v>0</v>
      </c>
      <c r="AQ27" s="41">
        <f t="shared" si="21"/>
        <v>0</v>
      </c>
      <c r="AR27" s="41">
        <f t="shared" si="21"/>
        <v>0</v>
      </c>
      <c r="AS27" s="41">
        <f t="shared" si="21"/>
        <v>0</v>
      </c>
      <c r="AT27" s="41">
        <f t="shared" si="21"/>
        <v>0</v>
      </c>
      <c r="AU27" s="41">
        <f t="shared" si="21"/>
        <v>0</v>
      </c>
      <c r="AV27" s="41">
        <f t="shared" si="21"/>
        <v>0</v>
      </c>
      <c r="AW27" s="41">
        <f t="shared" si="21"/>
        <v>0</v>
      </c>
      <c r="AX27" s="41">
        <f t="shared" si="21"/>
        <v>0</v>
      </c>
      <c r="AY27" s="41">
        <f t="shared" si="29"/>
        <v>0</v>
      </c>
      <c r="AZ27" s="41">
        <f t="shared" si="29"/>
        <v>0</v>
      </c>
      <c r="BA27" s="41">
        <f t="shared" si="29"/>
        <v>0</v>
      </c>
      <c r="BB27" s="41">
        <f t="shared" si="29"/>
        <v>0</v>
      </c>
      <c r="BC27" s="41">
        <f t="shared" si="29"/>
        <v>0</v>
      </c>
      <c r="BD27" s="41">
        <f t="shared" si="29"/>
        <v>0</v>
      </c>
      <c r="BE27" s="41">
        <f t="shared" si="29"/>
        <v>0</v>
      </c>
      <c r="BF27" s="41">
        <f t="shared" si="29"/>
        <v>0</v>
      </c>
      <c r="BG27" s="41">
        <f t="shared" si="29"/>
        <v>0</v>
      </c>
      <c r="BH27" s="41">
        <f t="shared" si="29"/>
        <v>0</v>
      </c>
      <c r="BI27" s="41">
        <f t="shared" si="29"/>
        <v>0</v>
      </c>
      <c r="BJ27" s="41">
        <f t="shared" si="29"/>
        <v>0</v>
      </c>
      <c r="BK27" s="41">
        <f t="shared" si="29"/>
        <v>0</v>
      </c>
      <c r="BL27" s="41">
        <f t="shared" si="29"/>
        <v>0</v>
      </c>
      <c r="BM27" s="41">
        <f t="shared" si="29"/>
        <v>0</v>
      </c>
      <c r="BN27" s="41">
        <f t="shared" si="29"/>
        <v>0</v>
      </c>
      <c r="BO27" s="41">
        <f t="shared" si="22"/>
        <v>0</v>
      </c>
      <c r="BP27" s="41">
        <f t="shared" si="22"/>
        <v>0</v>
      </c>
      <c r="BQ27" s="41">
        <f t="shared" si="22"/>
        <v>0</v>
      </c>
      <c r="BR27" s="41">
        <f t="shared" si="22"/>
        <v>0</v>
      </c>
      <c r="BS27" s="41">
        <f t="shared" si="22"/>
        <v>0</v>
      </c>
      <c r="BT27" s="41">
        <f t="shared" si="22"/>
        <v>0</v>
      </c>
      <c r="BU27" s="41">
        <f t="shared" si="22"/>
        <v>0</v>
      </c>
      <c r="BV27" s="41">
        <f t="shared" si="22"/>
        <v>0</v>
      </c>
      <c r="BW27" s="41">
        <f t="shared" si="22"/>
        <v>0</v>
      </c>
      <c r="BX27" s="41">
        <f t="shared" si="22"/>
        <v>0</v>
      </c>
      <c r="BY27" s="41">
        <f t="shared" si="22"/>
        <v>0</v>
      </c>
      <c r="BZ27" s="41">
        <f t="shared" si="22"/>
        <v>0</v>
      </c>
      <c r="CA27" s="41">
        <f t="shared" si="22"/>
        <v>0</v>
      </c>
      <c r="CB27" s="41">
        <f t="shared" si="22"/>
        <v>0</v>
      </c>
      <c r="CC27" s="41">
        <f t="shared" si="22"/>
        <v>0</v>
      </c>
      <c r="CD27" s="41">
        <f t="shared" si="22"/>
        <v>0</v>
      </c>
      <c r="CE27" s="41">
        <f t="shared" si="23"/>
        <v>0</v>
      </c>
      <c r="CF27" s="41">
        <f t="shared" si="23"/>
        <v>0</v>
      </c>
      <c r="CG27" s="41">
        <f t="shared" si="23"/>
        <v>0</v>
      </c>
      <c r="CH27" s="41">
        <f t="shared" si="23"/>
        <v>0</v>
      </c>
      <c r="CI27" s="41">
        <f t="shared" si="23"/>
        <v>0</v>
      </c>
      <c r="CJ27" s="41">
        <f t="shared" si="23"/>
        <v>0</v>
      </c>
      <c r="CK27" s="41">
        <f t="shared" si="23"/>
        <v>0</v>
      </c>
      <c r="CL27" s="41">
        <f t="shared" si="23"/>
        <v>0</v>
      </c>
      <c r="CM27" s="41">
        <f t="shared" si="23"/>
        <v>0</v>
      </c>
      <c r="CN27" s="41">
        <f t="shared" si="23"/>
        <v>0</v>
      </c>
      <c r="CO27" s="41">
        <f t="shared" si="23"/>
        <v>0</v>
      </c>
      <c r="CP27" s="41">
        <f t="shared" si="23"/>
        <v>0</v>
      </c>
      <c r="CQ27" s="41">
        <f t="shared" si="23"/>
        <v>0</v>
      </c>
      <c r="CR27" s="41">
        <f t="shared" si="23"/>
        <v>0</v>
      </c>
      <c r="CS27" s="41">
        <f t="shared" si="23"/>
        <v>0</v>
      </c>
      <c r="CT27" s="41">
        <f t="shared" si="23"/>
        <v>0</v>
      </c>
      <c r="CU27" s="41">
        <f t="shared" si="30"/>
        <v>0</v>
      </c>
      <c r="CV27" s="41">
        <f t="shared" si="30"/>
        <v>0</v>
      </c>
      <c r="CW27" s="41">
        <f t="shared" si="30"/>
        <v>0</v>
      </c>
      <c r="CX27" s="41">
        <f t="shared" si="30"/>
        <v>0</v>
      </c>
      <c r="CY27" s="41">
        <f t="shared" si="30"/>
        <v>0</v>
      </c>
      <c r="CZ27" s="41">
        <f t="shared" si="30"/>
        <v>0</v>
      </c>
      <c r="DA27" s="41">
        <f t="shared" si="30"/>
        <v>0</v>
      </c>
      <c r="DB27" s="41">
        <f t="shared" si="30"/>
        <v>0</v>
      </c>
      <c r="DC27" s="41">
        <f t="shared" si="30"/>
        <v>0</v>
      </c>
      <c r="DD27" s="41">
        <f t="shared" si="30"/>
        <v>0</v>
      </c>
      <c r="DE27" s="41">
        <f t="shared" si="30"/>
        <v>0</v>
      </c>
      <c r="DF27" s="41">
        <f t="shared" si="30"/>
        <v>0</v>
      </c>
      <c r="DG27" s="41">
        <f t="shared" si="30"/>
        <v>0</v>
      </c>
      <c r="DH27" s="41">
        <f t="shared" si="30"/>
        <v>0</v>
      </c>
      <c r="DI27" s="41">
        <f t="shared" si="30"/>
        <v>0</v>
      </c>
      <c r="DJ27" s="41">
        <f t="shared" si="30"/>
        <v>0</v>
      </c>
      <c r="DK27" s="41">
        <f t="shared" si="24"/>
        <v>0</v>
      </c>
      <c r="DL27" s="41">
        <f t="shared" si="24"/>
        <v>0</v>
      </c>
      <c r="DM27" s="41">
        <f t="shared" si="24"/>
        <v>0</v>
      </c>
      <c r="DN27" s="41">
        <f t="shared" si="24"/>
        <v>0</v>
      </c>
      <c r="DO27" s="41">
        <f t="shared" si="24"/>
        <v>0</v>
      </c>
      <c r="DP27" s="41">
        <f t="shared" si="24"/>
        <v>0</v>
      </c>
      <c r="DQ27" s="41">
        <f t="shared" si="24"/>
        <v>0</v>
      </c>
      <c r="DR27" s="41">
        <f t="shared" si="24"/>
        <v>0</v>
      </c>
      <c r="DS27" s="41">
        <f t="shared" si="24"/>
        <v>0</v>
      </c>
      <c r="DT27" s="41">
        <f t="shared" si="24"/>
        <v>0</v>
      </c>
      <c r="DU27" s="41">
        <f t="shared" si="24"/>
        <v>0</v>
      </c>
      <c r="DV27" s="41">
        <f t="shared" si="24"/>
        <v>0</v>
      </c>
      <c r="DW27" s="41">
        <f t="shared" si="24"/>
        <v>0</v>
      </c>
      <c r="DX27" s="41">
        <f t="shared" si="24"/>
        <v>0</v>
      </c>
      <c r="DY27" s="41">
        <f t="shared" si="24"/>
        <v>0</v>
      </c>
      <c r="DZ27" s="41">
        <f t="shared" si="24"/>
        <v>0</v>
      </c>
      <c r="EA27" s="41">
        <f t="shared" si="31"/>
        <v>0</v>
      </c>
      <c r="EB27" s="41">
        <f t="shared" si="31"/>
        <v>0</v>
      </c>
      <c r="EC27" s="41">
        <f t="shared" si="31"/>
        <v>0</v>
      </c>
      <c r="ED27" s="41">
        <f t="shared" si="31"/>
        <v>0</v>
      </c>
      <c r="EE27" s="41">
        <f t="shared" si="31"/>
        <v>0</v>
      </c>
      <c r="EF27" s="41">
        <f t="shared" si="31"/>
        <v>0</v>
      </c>
      <c r="EG27" s="41">
        <f t="shared" si="31"/>
        <v>0</v>
      </c>
      <c r="EH27" s="41">
        <f t="shared" si="31"/>
        <v>0</v>
      </c>
      <c r="EI27" s="41">
        <f t="shared" si="31"/>
        <v>0</v>
      </c>
      <c r="EJ27" s="41">
        <f t="shared" si="31"/>
        <v>0</v>
      </c>
      <c r="EK27" s="41">
        <f t="shared" si="31"/>
        <v>0</v>
      </c>
      <c r="EL27" s="41">
        <f t="shared" si="31"/>
        <v>0</v>
      </c>
      <c r="EM27" s="41">
        <f t="shared" si="31"/>
        <v>0</v>
      </c>
      <c r="EN27" s="41">
        <f t="shared" si="31"/>
        <v>0</v>
      </c>
      <c r="EO27" s="41">
        <f t="shared" si="31"/>
        <v>0</v>
      </c>
      <c r="EP27" s="41">
        <f t="shared" si="31"/>
        <v>0</v>
      </c>
      <c r="EQ27" s="41">
        <f t="shared" si="25"/>
        <v>0</v>
      </c>
      <c r="ER27" s="41">
        <f t="shared" si="25"/>
        <v>0</v>
      </c>
      <c r="ES27" s="41">
        <f t="shared" si="25"/>
        <v>0</v>
      </c>
      <c r="ET27" s="41">
        <f t="shared" si="25"/>
        <v>0</v>
      </c>
      <c r="EU27" s="41">
        <f t="shared" si="25"/>
        <v>0</v>
      </c>
      <c r="EV27" s="41">
        <f t="shared" si="25"/>
        <v>0</v>
      </c>
      <c r="EW27" s="41">
        <f t="shared" si="25"/>
        <v>0</v>
      </c>
      <c r="EX27" s="41">
        <f t="shared" si="25"/>
        <v>0</v>
      </c>
      <c r="EY27" s="41">
        <f t="shared" si="25"/>
        <v>0</v>
      </c>
      <c r="EZ27" s="41">
        <f t="shared" si="25"/>
        <v>0</v>
      </c>
      <c r="FA27" s="41">
        <f t="shared" si="25"/>
        <v>0</v>
      </c>
      <c r="FB27" s="41">
        <f t="shared" si="25"/>
        <v>0</v>
      </c>
      <c r="FC27" s="41">
        <f t="shared" si="25"/>
        <v>0</v>
      </c>
      <c r="FD27" s="41">
        <f t="shared" si="25"/>
        <v>0</v>
      </c>
      <c r="FE27" s="41">
        <f t="shared" si="25"/>
        <v>0</v>
      </c>
      <c r="FF27" s="41">
        <f t="shared" si="25"/>
        <v>0</v>
      </c>
      <c r="FG27" s="41">
        <f t="shared" si="32"/>
        <v>0</v>
      </c>
      <c r="FH27" s="41">
        <f t="shared" si="32"/>
        <v>0</v>
      </c>
      <c r="FI27" s="41">
        <f t="shared" si="32"/>
        <v>0</v>
      </c>
      <c r="FJ27" s="41">
        <f t="shared" si="32"/>
        <v>0</v>
      </c>
      <c r="FK27" s="41">
        <f t="shared" si="32"/>
        <v>0</v>
      </c>
      <c r="FL27" s="41">
        <f t="shared" si="32"/>
        <v>0</v>
      </c>
      <c r="FM27" s="41">
        <f t="shared" si="32"/>
        <v>0</v>
      </c>
      <c r="FN27" s="41">
        <f t="shared" si="32"/>
        <v>0</v>
      </c>
      <c r="FO27" s="41">
        <f t="shared" si="32"/>
        <v>0</v>
      </c>
      <c r="FP27" s="41">
        <f t="shared" si="32"/>
        <v>0</v>
      </c>
      <c r="FQ27" s="41">
        <f t="shared" si="32"/>
        <v>0</v>
      </c>
      <c r="FR27" s="41">
        <f t="shared" si="32"/>
        <v>0</v>
      </c>
      <c r="FS27" s="41">
        <f t="shared" si="32"/>
        <v>0</v>
      </c>
      <c r="FT27" s="41">
        <f t="shared" si="32"/>
        <v>0</v>
      </c>
      <c r="FU27" s="41">
        <f t="shared" si="32"/>
        <v>0</v>
      </c>
      <c r="FV27" s="41">
        <f t="shared" si="32"/>
        <v>0</v>
      </c>
      <c r="FW27" s="41">
        <f t="shared" si="26"/>
        <v>0</v>
      </c>
      <c r="FX27" s="41">
        <f t="shared" si="26"/>
        <v>0</v>
      </c>
      <c r="FY27" s="41">
        <f t="shared" si="26"/>
        <v>0</v>
      </c>
      <c r="FZ27" s="41">
        <f t="shared" si="26"/>
        <v>0</v>
      </c>
      <c r="GA27" s="41">
        <f t="shared" si="26"/>
        <v>0</v>
      </c>
      <c r="GB27" s="41">
        <f t="shared" si="26"/>
        <v>0</v>
      </c>
      <c r="GC27" s="41">
        <f t="shared" si="26"/>
        <v>0</v>
      </c>
      <c r="GD27" s="41">
        <f t="shared" si="26"/>
        <v>0</v>
      </c>
      <c r="GE27" s="41">
        <f t="shared" si="26"/>
        <v>0</v>
      </c>
      <c r="GF27" s="41">
        <f t="shared" si="26"/>
        <v>0</v>
      </c>
      <c r="GG27" s="41">
        <f t="shared" si="26"/>
        <v>0</v>
      </c>
      <c r="GH27" s="41">
        <f t="shared" si="26"/>
        <v>0</v>
      </c>
      <c r="GI27" s="41">
        <f t="shared" si="26"/>
        <v>0</v>
      </c>
      <c r="GJ27" s="41">
        <f t="shared" si="26"/>
        <v>0</v>
      </c>
      <c r="GK27" s="41">
        <f t="shared" si="26"/>
        <v>0</v>
      </c>
      <c r="GL27" s="41">
        <f t="shared" si="26"/>
        <v>0</v>
      </c>
      <c r="GM27" s="41">
        <f t="shared" si="33"/>
        <v>0</v>
      </c>
      <c r="GN27" s="41">
        <f t="shared" si="33"/>
        <v>0</v>
      </c>
      <c r="GO27" s="41">
        <f t="shared" si="33"/>
        <v>0</v>
      </c>
      <c r="GP27" s="41">
        <f t="shared" si="33"/>
        <v>0</v>
      </c>
      <c r="GQ27" s="41">
        <f t="shared" si="33"/>
        <v>0</v>
      </c>
      <c r="GR27" s="41">
        <f t="shared" si="33"/>
        <v>0</v>
      </c>
      <c r="GS27" s="41">
        <f t="shared" si="33"/>
        <v>0</v>
      </c>
      <c r="GT27" s="41">
        <f t="shared" si="33"/>
        <v>0</v>
      </c>
      <c r="GU27" s="41">
        <f t="shared" si="33"/>
        <v>0</v>
      </c>
      <c r="GV27" s="41">
        <f t="shared" si="33"/>
        <v>0</v>
      </c>
      <c r="GW27" s="41">
        <f t="shared" si="33"/>
        <v>0</v>
      </c>
      <c r="GX27" s="41">
        <f t="shared" si="33"/>
        <v>0</v>
      </c>
      <c r="GY27" s="41">
        <f t="shared" si="33"/>
        <v>0</v>
      </c>
      <c r="GZ27" s="41">
        <f t="shared" si="33"/>
        <v>0</v>
      </c>
      <c r="HA27" s="41">
        <f t="shared" si="33"/>
        <v>0</v>
      </c>
      <c r="HB27" s="41">
        <f t="shared" si="33"/>
        <v>0</v>
      </c>
      <c r="HC27" s="41">
        <f t="shared" si="27"/>
        <v>0</v>
      </c>
      <c r="HD27" s="41">
        <f t="shared" si="27"/>
        <v>0</v>
      </c>
      <c r="HE27" s="41">
        <f t="shared" si="27"/>
        <v>0</v>
      </c>
      <c r="HF27" s="41">
        <f t="shared" si="27"/>
        <v>0</v>
      </c>
      <c r="HG27" s="41">
        <f t="shared" si="27"/>
        <v>0</v>
      </c>
      <c r="HH27" s="41">
        <f t="shared" si="27"/>
        <v>0</v>
      </c>
      <c r="HI27" s="41">
        <f t="shared" si="27"/>
        <v>0</v>
      </c>
      <c r="HJ27" s="41">
        <f t="shared" si="27"/>
        <v>0</v>
      </c>
    </row>
    <row r="28" spans="1:218" ht="14.4" x14ac:dyDescent="0.3">
      <c r="A28" s="42">
        <v>25</v>
      </c>
      <c r="B28" s="43">
        <f>'CMM4 - AUX CALC'!$Z$67</f>
        <v>0</v>
      </c>
      <c r="AA28" s="41">
        <f>$B28/(_xlfn.SINGLE(PrazoConcessao)*12-AA$3+1)</f>
        <v>0</v>
      </c>
      <c r="AB28" s="41">
        <f t="shared" si="28"/>
        <v>0</v>
      </c>
      <c r="AC28" s="41">
        <f t="shared" si="28"/>
        <v>0</v>
      </c>
      <c r="AD28" s="41">
        <f t="shared" si="28"/>
        <v>0</v>
      </c>
      <c r="AE28" s="41">
        <f t="shared" si="28"/>
        <v>0</v>
      </c>
      <c r="AF28" s="41">
        <f t="shared" si="28"/>
        <v>0</v>
      </c>
      <c r="AG28" s="41">
        <f t="shared" si="28"/>
        <v>0</v>
      </c>
      <c r="AH28" s="41">
        <f t="shared" si="28"/>
        <v>0</v>
      </c>
      <c r="AI28" s="41">
        <f t="shared" si="28"/>
        <v>0</v>
      </c>
      <c r="AJ28" s="41">
        <f t="shared" si="21"/>
        <v>0</v>
      </c>
      <c r="AK28" s="41">
        <f t="shared" si="21"/>
        <v>0</v>
      </c>
      <c r="AL28" s="41">
        <f t="shared" si="21"/>
        <v>0</v>
      </c>
      <c r="AM28" s="41">
        <f t="shared" si="21"/>
        <v>0</v>
      </c>
      <c r="AN28" s="41">
        <f t="shared" si="21"/>
        <v>0</v>
      </c>
      <c r="AO28" s="41">
        <f t="shared" si="21"/>
        <v>0</v>
      </c>
      <c r="AP28" s="41">
        <f t="shared" si="21"/>
        <v>0</v>
      </c>
      <c r="AQ28" s="41">
        <f t="shared" si="21"/>
        <v>0</v>
      </c>
      <c r="AR28" s="41">
        <f t="shared" si="21"/>
        <v>0</v>
      </c>
      <c r="AS28" s="41">
        <f t="shared" si="21"/>
        <v>0</v>
      </c>
      <c r="AT28" s="41">
        <f t="shared" si="21"/>
        <v>0</v>
      </c>
      <c r="AU28" s="41">
        <f t="shared" si="21"/>
        <v>0</v>
      </c>
      <c r="AV28" s="41">
        <f t="shared" si="21"/>
        <v>0</v>
      </c>
      <c r="AW28" s="41">
        <f t="shared" si="21"/>
        <v>0</v>
      </c>
      <c r="AX28" s="41">
        <f t="shared" si="21"/>
        <v>0</v>
      </c>
      <c r="AY28" s="41">
        <f t="shared" si="29"/>
        <v>0</v>
      </c>
      <c r="AZ28" s="41">
        <f t="shared" si="29"/>
        <v>0</v>
      </c>
      <c r="BA28" s="41">
        <f t="shared" si="29"/>
        <v>0</v>
      </c>
      <c r="BB28" s="41">
        <f t="shared" si="29"/>
        <v>0</v>
      </c>
      <c r="BC28" s="41">
        <f t="shared" si="29"/>
        <v>0</v>
      </c>
      <c r="BD28" s="41">
        <f t="shared" si="29"/>
        <v>0</v>
      </c>
      <c r="BE28" s="41">
        <f t="shared" si="29"/>
        <v>0</v>
      </c>
      <c r="BF28" s="41">
        <f t="shared" si="29"/>
        <v>0</v>
      </c>
      <c r="BG28" s="41">
        <f t="shared" si="29"/>
        <v>0</v>
      </c>
      <c r="BH28" s="41">
        <f t="shared" si="29"/>
        <v>0</v>
      </c>
      <c r="BI28" s="41">
        <f t="shared" si="29"/>
        <v>0</v>
      </c>
      <c r="BJ28" s="41">
        <f t="shared" si="29"/>
        <v>0</v>
      </c>
      <c r="BK28" s="41">
        <f t="shared" si="29"/>
        <v>0</v>
      </c>
      <c r="BL28" s="41">
        <f t="shared" si="29"/>
        <v>0</v>
      </c>
      <c r="BM28" s="41">
        <f t="shared" si="29"/>
        <v>0</v>
      </c>
      <c r="BN28" s="41">
        <f t="shared" si="29"/>
        <v>0</v>
      </c>
      <c r="BO28" s="41">
        <f t="shared" si="22"/>
        <v>0</v>
      </c>
      <c r="BP28" s="41">
        <f t="shared" si="22"/>
        <v>0</v>
      </c>
      <c r="BQ28" s="41">
        <f t="shared" si="22"/>
        <v>0</v>
      </c>
      <c r="BR28" s="41">
        <f t="shared" si="22"/>
        <v>0</v>
      </c>
      <c r="BS28" s="41">
        <f t="shared" si="22"/>
        <v>0</v>
      </c>
      <c r="BT28" s="41">
        <f t="shared" si="22"/>
        <v>0</v>
      </c>
      <c r="BU28" s="41">
        <f t="shared" si="22"/>
        <v>0</v>
      </c>
      <c r="BV28" s="41">
        <f t="shared" si="22"/>
        <v>0</v>
      </c>
      <c r="BW28" s="41">
        <f t="shared" si="22"/>
        <v>0</v>
      </c>
      <c r="BX28" s="41">
        <f t="shared" si="22"/>
        <v>0</v>
      </c>
      <c r="BY28" s="41">
        <f t="shared" si="22"/>
        <v>0</v>
      </c>
      <c r="BZ28" s="41">
        <f t="shared" si="22"/>
        <v>0</v>
      </c>
      <c r="CA28" s="41">
        <f t="shared" si="22"/>
        <v>0</v>
      </c>
      <c r="CB28" s="41">
        <f t="shared" si="22"/>
        <v>0</v>
      </c>
      <c r="CC28" s="41">
        <f t="shared" si="22"/>
        <v>0</v>
      </c>
      <c r="CD28" s="41">
        <f t="shared" si="22"/>
        <v>0</v>
      </c>
      <c r="CE28" s="41">
        <f t="shared" si="23"/>
        <v>0</v>
      </c>
      <c r="CF28" s="41">
        <f t="shared" si="23"/>
        <v>0</v>
      </c>
      <c r="CG28" s="41">
        <f t="shared" si="23"/>
        <v>0</v>
      </c>
      <c r="CH28" s="41">
        <f t="shared" si="23"/>
        <v>0</v>
      </c>
      <c r="CI28" s="41">
        <f t="shared" si="23"/>
        <v>0</v>
      </c>
      <c r="CJ28" s="41">
        <f t="shared" si="23"/>
        <v>0</v>
      </c>
      <c r="CK28" s="41">
        <f t="shared" si="23"/>
        <v>0</v>
      </c>
      <c r="CL28" s="41">
        <f t="shared" si="23"/>
        <v>0</v>
      </c>
      <c r="CM28" s="41">
        <f t="shared" si="23"/>
        <v>0</v>
      </c>
      <c r="CN28" s="41">
        <f t="shared" si="23"/>
        <v>0</v>
      </c>
      <c r="CO28" s="41">
        <f t="shared" si="23"/>
        <v>0</v>
      </c>
      <c r="CP28" s="41">
        <f t="shared" si="23"/>
        <v>0</v>
      </c>
      <c r="CQ28" s="41">
        <f t="shared" si="23"/>
        <v>0</v>
      </c>
      <c r="CR28" s="41">
        <f t="shared" si="23"/>
        <v>0</v>
      </c>
      <c r="CS28" s="41">
        <f t="shared" si="23"/>
        <v>0</v>
      </c>
      <c r="CT28" s="41">
        <f t="shared" si="23"/>
        <v>0</v>
      </c>
      <c r="CU28" s="41">
        <f t="shared" si="30"/>
        <v>0</v>
      </c>
      <c r="CV28" s="41">
        <f t="shared" si="30"/>
        <v>0</v>
      </c>
      <c r="CW28" s="41">
        <f t="shared" si="30"/>
        <v>0</v>
      </c>
      <c r="CX28" s="41">
        <f t="shared" si="30"/>
        <v>0</v>
      </c>
      <c r="CY28" s="41">
        <f t="shared" si="30"/>
        <v>0</v>
      </c>
      <c r="CZ28" s="41">
        <f t="shared" si="30"/>
        <v>0</v>
      </c>
      <c r="DA28" s="41">
        <f t="shared" si="30"/>
        <v>0</v>
      </c>
      <c r="DB28" s="41">
        <f t="shared" si="30"/>
        <v>0</v>
      </c>
      <c r="DC28" s="41">
        <f t="shared" si="30"/>
        <v>0</v>
      </c>
      <c r="DD28" s="41">
        <f t="shared" si="30"/>
        <v>0</v>
      </c>
      <c r="DE28" s="41">
        <f t="shared" si="30"/>
        <v>0</v>
      </c>
      <c r="DF28" s="41">
        <f t="shared" si="30"/>
        <v>0</v>
      </c>
      <c r="DG28" s="41">
        <f t="shared" si="30"/>
        <v>0</v>
      </c>
      <c r="DH28" s="41">
        <f t="shared" si="30"/>
        <v>0</v>
      </c>
      <c r="DI28" s="41">
        <f t="shared" si="30"/>
        <v>0</v>
      </c>
      <c r="DJ28" s="41">
        <f t="shared" si="30"/>
        <v>0</v>
      </c>
      <c r="DK28" s="41">
        <f t="shared" si="24"/>
        <v>0</v>
      </c>
      <c r="DL28" s="41">
        <f t="shared" si="24"/>
        <v>0</v>
      </c>
      <c r="DM28" s="41">
        <f t="shared" si="24"/>
        <v>0</v>
      </c>
      <c r="DN28" s="41">
        <f t="shared" si="24"/>
        <v>0</v>
      </c>
      <c r="DO28" s="41">
        <f t="shared" si="24"/>
        <v>0</v>
      </c>
      <c r="DP28" s="41">
        <f t="shared" si="24"/>
        <v>0</v>
      </c>
      <c r="DQ28" s="41">
        <f t="shared" si="24"/>
        <v>0</v>
      </c>
      <c r="DR28" s="41">
        <f t="shared" si="24"/>
        <v>0</v>
      </c>
      <c r="DS28" s="41">
        <f t="shared" si="24"/>
        <v>0</v>
      </c>
      <c r="DT28" s="41">
        <f t="shared" si="24"/>
        <v>0</v>
      </c>
      <c r="DU28" s="41">
        <f t="shared" si="24"/>
        <v>0</v>
      </c>
      <c r="DV28" s="41">
        <f t="shared" si="24"/>
        <v>0</v>
      </c>
      <c r="DW28" s="41">
        <f t="shared" si="24"/>
        <v>0</v>
      </c>
      <c r="DX28" s="41">
        <f t="shared" si="24"/>
        <v>0</v>
      </c>
      <c r="DY28" s="41">
        <f t="shared" si="24"/>
        <v>0</v>
      </c>
      <c r="DZ28" s="41">
        <f t="shared" si="24"/>
        <v>0</v>
      </c>
      <c r="EA28" s="41">
        <f t="shared" si="31"/>
        <v>0</v>
      </c>
      <c r="EB28" s="41">
        <f t="shared" si="31"/>
        <v>0</v>
      </c>
      <c r="EC28" s="41">
        <f t="shared" si="31"/>
        <v>0</v>
      </c>
      <c r="ED28" s="41">
        <f t="shared" si="31"/>
        <v>0</v>
      </c>
      <c r="EE28" s="41">
        <f t="shared" si="31"/>
        <v>0</v>
      </c>
      <c r="EF28" s="41">
        <f t="shared" si="31"/>
        <v>0</v>
      </c>
      <c r="EG28" s="41">
        <f t="shared" si="31"/>
        <v>0</v>
      </c>
      <c r="EH28" s="41">
        <f t="shared" si="31"/>
        <v>0</v>
      </c>
      <c r="EI28" s="41">
        <f t="shared" si="31"/>
        <v>0</v>
      </c>
      <c r="EJ28" s="41">
        <f t="shared" si="31"/>
        <v>0</v>
      </c>
      <c r="EK28" s="41">
        <f t="shared" si="31"/>
        <v>0</v>
      </c>
      <c r="EL28" s="41">
        <f t="shared" si="31"/>
        <v>0</v>
      </c>
      <c r="EM28" s="41">
        <f t="shared" si="31"/>
        <v>0</v>
      </c>
      <c r="EN28" s="41">
        <f t="shared" si="31"/>
        <v>0</v>
      </c>
      <c r="EO28" s="41">
        <f t="shared" si="31"/>
        <v>0</v>
      </c>
      <c r="EP28" s="41">
        <f t="shared" si="31"/>
        <v>0</v>
      </c>
      <c r="EQ28" s="41">
        <f t="shared" si="25"/>
        <v>0</v>
      </c>
      <c r="ER28" s="41">
        <f t="shared" si="25"/>
        <v>0</v>
      </c>
      <c r="ES28" s="41">
        <f t="shared" si="25"/>
        <v>0</v>
      </c>
      <c r="ET28" s="41">
        <f t="shared" si="25"/>
        <v>0</v>
      </c>
      <c r="EU28" s="41">
        <f t="shared" si="25"/>
        <v>0</v>
      </c>
      <c r="EV28" s="41">
        <f t="shared" si="25"/>
        <v>0</v>
      </c>
      <c r="EW28" s="41">
        <f t="shared" si="25"/>
        <v>0</v>
      </c>
      <c r="EX28" s="41">
        <f t="shared" si="25"/>
        <v>0</v>
      </c>
      <c r="EY28" s="41">
        <f t="shared" si="25"/>
        <v>0</v>
      </c>
      <c r="EZ28" s="41">
        <f t="shared" si="25"/>
        <v>0</v>
      </c>
      <c r="FA28" s="41">
        <f t="shared" si="25"/>
        <v>0</v>
      </c>
      <c r="FB28" s="41">
        <f t="shared" si="25"/>
        <v>0</v>
      </c>
      <c r="FC28" s="41">
        <f t="shared" si="25"/>
        <v>0</v>
      </c>
      <c r="FD28" s="41">
        <f t="shared" si="25"/>
        <v>0</v>
      </c>
      <c r="FE28" s="41">
        <f t="shared" si="25"/>
        <v>0</v>
      </c>
      <c r="FF28" s="41">
        <f t="shared" si="25"/>
        <v>0</v>
      </c>
      <c r="FG28" s="41">
        <f t="shared" si="32"/>
        <v>0</v>
      </c>
      <c r="FH28" s="41">
        <f t="shared" si="32"/>
        <v>0</v>
      </c>
      <c r="FI28" s="41">
        <f t="shared" si="32"/>
        <v>0</v>
      </c>
      <c r="FJ28" s="41">
        <f t="shared" si="32"/>
        <v>0</v>
      </c>
      <c r="FK28" s="41">
        <f t="shared" si="32"/>
        <v>0</v>
      </c>
      <c r="FL28" s="41">
        <f t="shared" si="32"/>
        <v>0</v>
      </c>
      <c r="FM28" s="41">
        <f t="shared" si="32"/>
        <v>0</v>
      </c>
      <c r="FN28" s="41">
        <f t="shared" si="32"/>
        <v>0</v>
      </c>
      <c r="FO28" s="41">
        <f t="shared" si="32"/>
        <v>0</v>
      </c>
      <c r="FP28" s="41">
        <f t="shared" si="32"/>
        <v>0</v>
      </c>
      <c r="FQ28" s="41">
        <f t="shared" si="32"/>
        <v>0</v>
      </c>
      <c r="FR28" s="41">
        <f t="shared" si="32"/>
        <v>0</v>
      </c>
      <c r="FS28" s="41">
        <f t="shared" si="32"/>
        <v>0</v>
      </c>
      <c r="FT28" s="41">
        <f t="shared" si="32"/>
        <v>0</v>
      </c>
      <c r="FU28" s="41">
        <f t="shared" si="32"/>
        <v>0</v>
      </c>
      <c r="FV28" s="41">
        <f t="shared" si="32"/>
        <v>0</v>
      </c>
      <c r="FW28" s="41">
        <f t="shared" si="26"/>
        <v>0</v>
      </c>
      <c r="FX28" s="41">
        <f t="shared" si="26"/>
        <v>0</v>
      </c>
      <c r="FY28" s="41">
        <f t="shared" si="26"/>
        <v>0</v>
      </c>
      <c r="FZ28" s="41">
        <f t="shared" si="26"/>
        <v>0</v>
      </c>
      <c r="GA28" s="41">
        <f t="shared" si="26"/>
        <v>0</v>
      </c>
      <c r="GB28" s="41">
        <f t="shared" si="26"/>
        <v>0</v>
      </c>
      <c r="GC28" s="41">
        <f t="shared" si="26"/>
        <v>0</v>
      </c>
      <c r="GD28" s="41">
        <f t="shared" si="26"/>
        <v>0</v>
      </c>
      <c r="GE28" s="41">
        <f t="shared" si="26"/>
        <v>0</v>
      </c>
      <c r="GF28" s="41">
        <f t="shared" si="26"/>
        <v>0</v>
      </c>
      <c r="GG28" s="41">
        <f t="shared" si="26"/>
        <v>0</v>
      </c>
      <c r="GH28" s="41">
        <f t="shared" si="26"/>
        <v>0</v>
      </c>
      <c r="GI28" s="41">
        <f t="shared" si="26"/>
        <v>0</v>
      </c>
      <c r="GJ28" s="41">
        <f t="shared" si="26"/>
        <v>0</v>
      </c>
      <c r="GK28" s="41">
        <f t="shared" si="26"/>
        <v>0</v>
      </c>
      <c r="GL28" s="41">
        <f t="shared" si="26"/>
        <v>0</v>
      </c>
      <c r="GM28" s="41">
        <f t="shared" si="33"/>
        <v>0</v>
      </c>
      <c r="GN28" s="41">
        <f t="shared" si="33"/>
        <v>0</v>
      </c>
      <c r="GO28" s="41">
        <f t="shared" si="33"/>
        <v>0</v>
      </c>
      <c r="GP28" s="41">
        <f t="shared" si="33"/>
        <v>0</v>
      </c>
      <c r="GQ28" s="41">
        <f t="shared" si="33"/>
        <v>0</v>
      </c>
      <c r="GR28" s="41">
        <f t="shared" si="33"/>
        <v>0</v>
      </c>
      <c r="GS28" s="41">
        <f t="shared" si="33"/>
        <v>0</v>
      </c>
      <c r="GT28" s="41">
        <f t="shared" si="33"/>
        <v>0</v>
      </c>
      <c r="GU28" s="41">
        <f t="shared" si="33"/>
        <v>0</v>
      </c>
      <c r="GV28" s="41">
        <f t="shared" si="33"/>
        <v>0</v>
      </c>
      <c r="GW28" s="41">
        <f t="shared" si="33"/>
        <v>0</v>
      </c>
      <c r="GX28" s="41">
        <f t="shared" si="33"/>
        <v>0</v>
      </c>
      <c r="GY28" s="41">
        <f t="shared" si="33"/>
        <v>0</v>
      </c>
      <c r="GZ28" s="41">
        <f t="shared" si="33"/>
        <v>0</v>
      </c>
      <c r="HA28" s="41">
        <f t="shared" si="33"/>
        <v>0</v>
      </c>
      <c r="HB28" s="41">
        <f t="shared" si="33"/>
        <v>0</v>
      </c>
      <c r="HC28" s="41">
        <f t="shared" si="27"/>
        <v>0</v>
      </c>
      <c r="HD28" s="41">
        <f t="shared" si="27"/>
        <v>0</v>
      </c>
      <c r="HE28" s="41">
        <f t="shared" si="27"/>
        <v>0</v>
      </c>
      <c r="HF28" s="41">
        <f t="shared" si="27"/>
        <v>0</v>
      </c>
      <c r="HG28" s="41">
        <f t="shared" si="27"/>
        <v>0</v>
      </c>
      <c r="HH28" s="41">
        <f t="shared" si="27"/>
        <v>0</v>
      </c>
      <c r="HI28" s="41">
        <f t="shared" si="27"/>
        <v>0</v>
      </c>
      <c r="HJ28" s="41">
        <f t="shared" si="27"/>
        <v>0</v>
      </c>
    </row>
    <row r="29" spans="1:218" ht="14.4" x14ac:dyDescent="0.3">
      <c r="A29" s="42">
        <v>26</v>
      </c>
      <c r="B29" s="43">
        <f>'CMM4 - AUX CALC'!$AA$67</f>
        <v>0</v>
      </c>
      <c r="AB29" s="41">
        <f>$B29/(_xlfn.SINGLE(PrazoConcessao)*12-AB$3+1)</f>
        <v>0</v>
      </c>
      <c r="AC29" s="41">
        <f t="shared" si="28"/>
        <v>0</v>
      </c>
      <c r="AD29" s="41">
        <f t="shared" si="28"/>
        <v>0</v>
      </c>
      <c r="AE29" s="41">
        <f t="shared" si="28"/>
        <v>0</v>
      </c>
      <c r="AF29" s="41">
        <f t="shared" si="28"/>
        <v>0</v>
      </c>
      <c r="AG29" s="41">
        <f t="shared" si="28"/>
        <v>0</v>
      </c>
      <c r="AH29" s="41">
        <f t="shared" si="28"/>
        <v>0</v>
      </c>
      <c r="AI29" s="41">
        <f t="shared" si="28"/>
        <v>0</v>
      </c>
      <c r="AJ29" s="41">
        <f t="shared" si="21"/>
        <v>0</v>
      </c>
      <c r="AK29" s="41">
        <f t="shared" si="21"/>
        <v>0</v>
      </c>
      <c r="AL29" s="41">
        <f t="shared" si="21"/>
        <v>0</v>
      </c>
      <c r="AM29" s="41">
        <f t="shared" si="21"/>
        <v>0</v>
      </c>
      <c r="AN29" s="41">
        <f t="shared" si="21"/>
        <v>0</v>
      </c>
      <c r="AO29" s="41">
        <f t="shared" si="21"/>
        <v>0</v>
      </c>
      <c r="AP29" s="41">
        <f t="shared" si="21"/>
        <v>0</v>
      </c>
      <c r="AQ29" s="41">
        <f t="shared" si="21"/>
        <v>0</v>
      </c>
      <c r="AR29" s="41">
        <f t="shared" si="21"/>
        <v>0</v>
      </c>
      <c r="AS29" s="41">
        <f t="shared" si="21"/>
        <v>0</v>
      </c>
      <c r="AT29" s="41">
        <f t="shared" si="21"/>
        <v>0</v>
      </c>
      <c r="AU29" s="41">
        <f t="shared" si="21"/>
        <v>0</v>
      </c>
      <c r="AV29" s="41">
        <f t="shared" si="21"/>
        <v>0</v>
      </c>
      <c r="AW29" s="41">
        <f t="shared" si="21"/>
        <v>0</v>
      </c>
      <c r="AX29" s="41">
        <f t="shared" si="21"/>
        <v>0</v>
      </c>
      <c r="AY29" s="41">
        <f t="shared" si="29"/>
        <v>0</v>
      </c>
      <c r="AZ29" s="41">
        <f t="shared" si="29"/>
        <v>0</v>
      </c>
      <c r="BA29" s="41">
        <f t="shared" si="29"/>
        <v>0</v>
      </c>
      <c r="BB29" s="41">
        <f t="shared" si="29"/>
        <v>0</v>
      </c>
      <c r="BC29" s="41">
        <f t="shared" si="29"/>
        <v>0</v>
      </c>
      <c r="BD29" s="41">
        <f t="shared" si="29"/>
        <v>0</v>
      </c>
      <c r="BE29" s="41">
        <f t="shared" si="29"/>
        <v>0</v>
      </c>
      <c r="BF29" s="41">
        <f t="shared" si="29"/>
        <v>0</v>
      </c>
      <c r="BG29" s="41">
        <f t="shared" si="29"/>
        <v>0</v>
      </c>
      <c r="BH29" s="41">
        <f t="shared" si="29"/>
        <v>0</v>
      </c>
      <c r="BI29" s="41">
        <f t="shared" si="29"/>
        <v>0</v>
      </c>
      <c r="BJ29" s="41">
        <f t="shared" si="29"/>
        <v>0</v>
      </c>
      <c r="BK29" s="41">
        <f t="shared" si="29"/>
        <v>0</v>
      </c>
      <c r="BL29" s="41">
        <f t="shared" si="29"/>
        <v>0</v>
      </c>
      <c r="BM29" s="41">
        <f t="shared" si="29"/>
        <v>0</v>
      </c>
      <c r="BN29" s="41">
        <f t="shared" si="29"/>
        <v>0</v>
      </c>
      <c r="BO29" s="41">
        <f t="shared" si="22"/>
        <v>0</v>
      </c>
      <c r="BP29" s="41">
        <f t="shared" si="22"/>
        <v>0</v>
      </c>
      <c r="BQ29" s="41">
        <f t="shared" si="22"/>
        <v>0</v>
      </c>
      <c r="BR29" s="41">
        <f t="shared" si="22"/>
        <v>0</v>
      </c>
      <c r="BS29" s="41">
        <f t="shared" si="22"/>
        <v>0</v>
      </c>
      <c r="BT29" s="41">
        <f t="shared" si="22"/>
        <v>0</v>
      </c>
      <c r="BU29" s="41">
        <f t="shared" si="22"/>
        <v>0</v>
      </c>
      <c r="BV29" s="41">
        <f t="shared" si="22"/>
        <v>0</v>
      </c>
      <c r="BW29" s="41">
        <f t="shared" si="22"/>
        <v>0</v>
      </c>
      <c r="BX29" s="41">
        <f t="shared" si="22"/>
        <v>0</v>
      </c>
      <c r="BY29" s="41">
        <f t="shared" si="22"/>
        <v>0</v>
      </c>
      <c r="BZ29" s="41">
        <f t="shared" si="22"/>
        <v>0</v>
      </c>
      <c r="CA29" s="41">
        <f t="shared" si="22"/>
        <v>0</v>
      </c>
      <c r="CB29" s="41">
        <f t="shared" si="22"/>
        <v>0</v>
      </c>
      <c r="CC29" s="41">
        <f t="shared" si="22"/>
        <v>0</v>
      </c>
      <c r="CD29" s="41">
        <f t="shared" si="22"/>
        <v>0</v>
      </c>
      <c r="CE29" s="41">
        <f t="shared" si="23"/>
        <v>0</v>
      </c>
      <c r="CF29" s="41">
        <f t="shared" si="23"/>
        <v>0</v>
      </c>
      <c r="CG29" s="41">
        <f t="shared" si="23"/>
        <v>0</v>
      </c>
      <c r="CH29" s="41">
        <f t="shared" si="23"/>
        <v>0</v>
      </c>
      <c r="CI29" s="41">
        <f t="shared" si="23"/>
        <v>0</v>
      </c>
      <c r="CJ29" s="41">
        <f t="shared" si="23"/>
        <v>0</v>
      </c>
      <c r="CK29" s="41">
        <f t="shared" si="23"/>
        <v>0</v>
      </c>
      <c r="CL29" s="41">
        <f t="shared" si="23"/>
        <v>0</v>
      </c>
      <c r="CM29" s="41">
        <f t="shared" si="23"/>
        <v>0</v>
      </c>
      <c r="CN29" s="41">
        <f t="shared" si="23"/>
        <v>0</v>
      </c>
      <c r="CO29" s="41">
        <f t="shared" si="23"/>
        <v>0</v>
      </c>
      <c r="CP29" s="41">
        <f t="shared" si="23"/>
        <v>0</v>
      </c>
      <c r="CQ29" s="41">
        <f t="shared" si="23"/>
        <v>0</v>
      </c>
      <c r="CR29" s="41">
        <f t="shared" si="23"/>
        <v>0</v>
      </c>
      <c r="CS29" s="41">
        <f t="shared" si="23"/>
        <v>0</v>
      </c>
      <c r="CT29" s="41">
        <f t="shared" si="23"/>
        <v>0</v>
      </c>
      <c r="CU29" s="41">
        <f t="shared" si="30"/>
        <v>0</v>
      </c>
      <c r="CV29" s="41">
        <f t="shared" si="30"/>
        <v>0</v>
      </c>
      <c r="CW29" s="41">
        <f t="shared" si="30"/>
        <v>0</v>
      </c>
      <c r="CX29" s="41">
        <f t="shared" si="30"/>
        <v>0</v>
      </c>
      <c r="CY29" s="41">
        <f t="shared" si="30"/>
        <v>0</v>
      </c>
      <c r="CZ29" s="41">
        <f t="shared" si="30"/>
        <v>0</v>
      </c>
      <c r="DA29" s="41">
        <f t="shared" si="30"/>
        <v>0</v>
      </c>
      <c r="DB29" s="41">
        <f t="shared" si="30"/>
        <v>0</v>
      </c>
      <c r="DC29" s="41">
        <f t="shared" si="30"/>
        <v>0</v>
      </c>
      <c r="DD29" s="41">
        <f t="shared" si="30"/>
        <v>0</v>
      </c>
      <c r="DE29" s="41">
        <f t="shared" si="30"/>
        <v>0</v>
      </c>
      <c r="DF29" s="41">
        <f t="shared" si="30"/>
        <v>0</v>
      </c>
      <c r="DG29" s="41">
        <f t="shared" si="30"/>
        <v>0</v>
      </c>
      <c r="DH29" s="41">
        <f t="shared" si="30"/>
        <v>0</v>
      </c>
      <c r="DI29" s="41">
        <f t="shared" si="30"/>
        <v>0</v>
      </c>
      <c r="DJ29" s="41">
        <f t="shared" si="30"/>
        <v>0</v>
      </c>
      <c r="DK29" s="41">
        <f t="shared" si="24"/>
        <v>0</v>
      </c>
      <c r="DL29" s="41">
        <f t="shared" si="24"/>
        <v>0</v>
      </c>
      <c r="DM29" s="41">
        <f t="shared" si="24"/>
        <v>0</v>
      </c>
      <c r="DN29" s="41">
        <f t="shared" si="24"/>
        <v>0</v>
      </c>
      <c r="DO29" s="41">
        <f t="shared" si="24"/>
        <v>0</v>
      </c>
      <c r="DP29" s="41">
        <f t="shared" si="24"/>
        <v>0</v>
      </c>
      <c r="DQ29" s="41">
        <f t="shared" si="24"/>
        <v>0</v>
      </c>
      <c r="DR29" s="41">
        <f t="shared" si="24"/>
        <v>0</v>
      </c>
      <c r="DS29" s="41">
        <f t="shared" si="24"/>
        <v>0</v>
      </c>
      <c r="DT29" s="41">
        <f t="shared" si="24"/>
        <v>0</v>
      </c>
      <c r="DU29" s="41">
        <f t="shared" si="24"/>
        <v>0</v>
      </c>
      <c r="DV29" s="41">
        <f t="shared" si="24"/>
        <v>0</v>
      </c>
      <c r="DW29" s="41">
        <f t="shared" si="24"/>
        <v>0</v>
      </c>
      <c r="DX29" s="41">
        <f t="shared" si="24"/>
        <v>0</v>
      </c>
      <c r="DY29" s="41">
        <f t="shared" si="24"/>
        <v>0</v>
      </c>
      <c r="DZ29" s="41">
        <f t="shared" si="24"/>
        <v>0</v>
      </c>
      <c r="EA29" s="41">
        <f t="shared" si="31"/>
        <v>0</v>
      </c>
      <c r="EB29" s="41">
        <f t="shared" si="31"/>
        <v>0</v>
      </c>
      <c r="EC29" s="41">
        <f t="shared" si="31"/>
        <v>0</v>
      </c>
      <c r="ED29" s="41">
        <f t="shared" si="31"/>
        <v>0</v>
      </c>
      <c r="EE29" s="41">
        <f t="shared" si="31"/>
        <v>0</v>
      </c>
      <c r="EF29" s="41">
        <f t="shared" si="31"/>
        <v>0</v>
      </c>
      <c r="EG29" s="41">
        <f t="shared" si="31"/>
        <v>0</v>
      </c>
      <c r="EH29" s="41">
        <f t="shared" si="31"/>
        <v>0</v>
      </c>
      <c r="EI29" s="41">
        <f t="shared" si="31"/>
        <v>0</v>
      </c>
      <c r="EJ29" s="41">
        <f t="shared" si="31"/>
        <v>0</v>
      </c>
      <c r="EK29" s="41">
        <f t="shared" si="31"/>
        <v>0</v>
      </c>
      <c r="EL29" s="41">
        <f t="shared" si="31"/>
        <v>0</v>
      </c>
      <c r="EM29" s="41">
        <f t="shared" si="31"/>
        <v>0</v>
      </c>
      <c r="EN29" s="41">
        <f t="shared" si="31"/>
        <v>0</v>
      </c>
      <c r="EO29" s="41">
        <f t="shared" si="31"/>
        <v>0</v>
      </c>
      <c r="EP29" s="41">
        <f t="shared" si="31"/>
        <v>0</v>
      </c>
      <c r="EQ29" s="41">
        <f t="shared" si="25"/>
        <v>0</v>
      </c>
      <c r="ER29" s="41">
        <f t="shared" si="25"/>
        <v>0</v>
      </c>
      <c r="ES29" s="41">
        <f t="shared" si="25"/>
        <v>0</v>
      </c>
      <c r="ET29" s="41">
        <f t="shared" si="25"/>
        <v>0</v>
      </c>
      <c r="EU29" s="41">
        <f t="shared" si="25"/>
        <v>0</v>
      </c>
      <c r="EV29" s="41">
        <f t="shared" si="25"/>
        <v>0</v>
      </c>
      <c r="EW29" s="41">
        <f t="shared" si="25"/>
        <v>0</v>
      </c>
      <c r="EX29" s="41">
        <f t="shared" si="25"/>
        <v>0</v>
      </c>
      <c r="EY29" s="41">
        <f t="shared" si="25"/>
        <v>0</v>
      </c>
      <c r="EZ29" s="41">
        <f t="shared" si="25"/>
        <v>0</v>
      </c>
      <c r="FA29" s="41">
        <f t="shared" si="25"/>
        <v>0</v>
      </c>
      <c r="FB29" s="41">
        <f t="shared" si="25"/>
        <v>0</v>
      </c>
      <c r="FC29" s="41">
        <f t="shared" si="25"/>
        <v>0</v>
      </c>
      <c r="FD29" s="41">
        <f t="shared" si="25"/>
        <v>0</v>
      </c>
      <c r="FE29" s="41">
        <f t="shared" si="25"/>
        <v>0</v>
      </c>
      <c r="FF29" s="41">
        <f t="shared" si="25"/>
        <v>0</v>
      </c>
      <c r="FG29" s="41">
        <f t="shared" si="32"/>
        <v>0</v>
      </c>
      <c r="FH29" s="41">
        <f t="shared" si="32"/>
        <v>0</v>
      </c>
      <c r="FI29" s="41">
        <f t="shared" si="32"/>
        <v>0</v>
      </c>
      <c r="FJ29" s="41">
        <f t="shared" si="32"/>
        <v>0</v>
      </c>
      <c r="FK29" s="41">
        <f t="shared" si="32"/>
        <v>0</v>
      </c>
      <c r="FL29" s="41">
        <f t="shared" si="32"/>
        <v>0</v>
      </c>
      <c r="FM29" s="41">
        <f t="shared" si="32"/>
        <v>0</v>
      </c>
      <c r="FN29" s="41">
        <f t="shared" si="32"/>
        <v>0</v>
      </c>
      <c r="FO29" s="41">
        <f t="shared" si="32"/>
        <v>0</v>
      </c>
      <c r="FP29" s="41">
        <f t="shared" si="32"/>
        <v>0</v>
      </c>
      <c r="FQ29" s="41">
        <f t="shared" si="32"/>
        <v>0</v>
      </c>
      <c r="FR29" s="41">
        <f t="shared" si="32"/>
        <v>0</v>
      </c>
      <c r="FS29" s="41">
        <f t="shared" si="32"/>
        <v>0</v>
      </c>
      <c r="FT29" s="41">
        <f t="shared" si="32"/>
        <v>0</v>
      </c>
      <c r="FU29" s="41">
        <f t="shared" si="32"/>
        <v>0</v>
      </c>
      <c r="FV29" s="41">
        <f t="shared" si="32"/>
        <v>0</v>
      </c>
      <c r="FW29" s="41">
        <f t="shared" si="26"/>
        <v>0</v>
      </c>
      <c r="FX29" s="41">
        <f t="shared" si="26"/>
        <v>0</v>
      </c>
      <c r="FY29" s="41">
        <f t="shared" si="26"/>
        <v>0</v>
      </c>
      <c r="FZ29" s="41">
        <f t="shared" si="26"/>
        <v>0</v>
      </c>
      <c r="GA29" s="41">
        <f t="shared" si="26"/>
        <v>0</v>
      </c>
      <c r="GB29" s="41">
        <f t="shared" si="26"/>
        <v>0</v>
      </c>
      <c r="GC29" s="41">
        <f t="shared" si="26"/>
        <v>0</v>
      </c>
      <c r="GD29" s="41">
        <f t="shared" si="26"/>
        <v>0</v>
      </c>
      <c r="GE29" s="41">
        <f t="shared" si="26"/>
        <v>0</v>
      </c>
      <c r="GF29" s="41">
        <f t="shared" si="26"/>
        <v>0</v>
      </c>
      <c r="GG29" s="41">
        <f t="shared" si="26"/>
        <v>0</v>
      </c>
      <c r="GH29" s="41">
        <f t="shared" si="26"/>
        <v>0</v>
      </c>
      <c r="GI29" s="41">
        <f t="shared" si="26"/>
        <v>0</v>
      </c>
      <c r="GJ29" s="41">
        <f t="shared" si="26"/>
        <v>0</v>
      </c>
      <c r="GK29" s="41">
        <f t="shared" si="26"/>
        <v>0</v>
      </c>
      <c r="GL29" s="41">
        <f t="shared" si="26"/>
        <v>0</v>
      </c>
      <c r="GM29" s="41">
        <f t="shared" si="33"/>
        <v>0</v>
      </c>
      <c r="GN29" s="41">
        <f t="shared" si="33"/>
        <v>0</v>
      </c>
      <c r="GO29" s="41">
        <f t="shared" si="33"/>
        <v>0</v>
      </c>
      <c r="GP29" s="41">
        <f t="shared" si="33"/>
        <v>0</v>
      </c>
      <c r="GQ29" s="41">
        <f t="shared" si="33"/>
        <v>0</v>
      </c>
      <c r="GR29" s="41">
        <f t="shared" si="33"/>
        <v>0</v>
      </c>
      <c r="GS29" s="41">
        <f t="shared" si="33"/>
        <v>0</v>
      </c>
      <c r="GT29" s="41">
        <f t="shared" si="33"/>
        <v>0</v>
      </c>
      <c r="GU29" s="41">
        <f t="shared" si="33"/>
        <v>0</v>
      </c>
      <c r="GV29" s="41">
        <f t="shared" si="33"/>
        <v>0</v>
      </c>
      <c r="GW29" s="41">
        <f t="shared" si="33"/>
        <v>0</v>
      </c>
      <c r="GX29" s="41">
        <f t="shared" si="33"/>
        <v>0</v>
      </c>
      <c r="GY29" s="41">
        <f t="shared" si="33"/>
        <v>0</v>
      </c>
      <c r="GZ29" s="41">
        <f t="shared" si="33"/>
        <v>0</v>
      </c>
      <c r="HA29" s="41">
        <f t="shared" si="33"/>
        <v>0</v>
      </c>
      <c r="HB29" s="41">
        <f t="shared" si="33"/>
        <v>0</v>
      </c>
      <c r="HC29" s="41">
        <f t="shared" si="27"/>
        <v>0</v>
      </c>
      <c r="HD29" s="41">
        <f t="shared" si="27"/>
        <v>0</v>
      </c>
      <c r="HE29" s="41">
        <f t="shared" si="27"/>
        <v>0</v>
      </c>
      <c r="HF29" s="41">
        <f t="shared" si="27"/>
        <v>0</v>
      </c>
      <c r="HG29" s="41">
        <f t="shared" si="27"/>
        <v>0</v>
      </c>
      <c r="HH29" s="41">
        <f t="shared" si="27"/>
        <v>0</v>
      </c>
      <c r="HI29" s="41">
        <f t="shared" si="27"/>
        <v>0</v>
      </c>
      <c r="HJ29" s="41">
        <f t="shared" si="27"/>
        <v>0</v>
      </c>
    </row>
    <row r="30" spans="1:218" ht="14.4" x14ac:dyDescent="0.3">
      <c r="A30" s="42">
        <v>27</v>
      </c>
      <c r="B30" s="43">
        <f>'CMM4 - AUX CALC'!$AB$67</f>
        <v>0</v>
      </c>
      <c r="AC30" s="41">
        <f>$B30/(_xlfn.SINGLE(PrazoConcessao)*12-AC$3+1)</f>
        <v>0</v>
      </c>
      <c r="AD30" s="41">
        <f t="shared" si="28"/>
        <v>0</v>
      </c>
      <c r="AE30" s="41">
        <f t="shared" si="28"/>
        <v>0</v>
      </c>
      <c r="AF30" s="41">
        <f t="shared" si="28"/>
        <v>0</v>
      </c>
      <c r="AG30" s="41">
        <f t="shared" si="28"/>
        <v>0</v>
      </c>
      <c r="AH30" s="41">
        <f t="shared" si="28"/>
        <v>0</v>
      </c>
      <c r="AI30" s="41">
        <f t="shared" si="28"/>
        <v>0</v>
      </c>
      <c r="AJ30" s="41">
        <f t="shared" si="21"/>
        <v>0</v>
      </c>
      <c r="AK30" s="41">
        <f t="shared" si="21"/>
        <v>0</v>
      </c>
      <c r="AL30" s="41">
        <f t="shared" si="21"/>
        <v>0</v>
      </c>
      <c r="AM30" s="41">
        <f t="shared" si="21"/>
        <v>0</v>
      </c>
      <c r="AN30" s="41">
        <f t="shared" si="21"/>
        <v>0</v>
      </c>
      <c r="AO30" s="41">
        <f t="shared" si="21"/>
        <v>0</v>
      </c>
      <c r="AP30" s="41">
        <f t="shared" si="21"/>
        <v>0</v>
      </c>
      <c r="AQ30" s="41">
        <f t="shared" si="21"/>
        <v>0</v>
      </c>
      <c r="AR30" s="41">
        <f t="shared" si="21"/>
        <v>0</v>
      </c>
      <c r="AS30" s="41">
        <f t="shared" si="21"/>
        <v>0</v>
      </c>
      <c r="AT30" s="41">
        <f t="shared" si="21"/>
        <v>0</v>
      </c>
      <c r="AU30" s="41">
        <f t="shared" si="21"/>
        <v>0</v>
      </c>
      <c r="AV30" s="41">
        <f t="shared" si="21"/>
        <v>0</v>
      </c>
      <c r="AW30" s="41">
        <f t="shared" si="21"/>
        <v>0</v>
      </c>
      <c r="AX30" s="41">
        <f t="shared" si="21"/>
        <v>0</v>
      </c>
      <c r="AY30" s="41">
        <f t="shared" si="29"/>
        <v>0</v>
      </c>
      <c r="AZ30" s="41">
        <f t="shared" si="29"/>
        <v>0</v>
      </c>
      <c r="BA30" s="41">
        <f t="shared" si="29"/>
        <v>0</v>
      </c>
      <c r="BB30" s="41">
        <f t="shared" si="29"/>
        <v>0</v>
      </c>
      <c r="BC30" s="41">
        <f t="shared" si="29"/>
        <v>0</v>
      </c>
      <c r="BD30" s="41">
        <f t="shared" si="29"/>
        <v>0</v>
      </c>
      <c r="BE30" s="41">
        <f t="shared" si="29"/>
        <v>0</v>
      </c>
      <c r="BF30" s="41">
        <f t="shared" si="29"/>
        <v>0</v>
      </c>
      <c r="BG30" s="41">
        <f t="shared" si="29"/>
        <v>0</v>
      </c>
      <c r="BH30" s="41">
        <f t="shared" si="29"/>
        <v>0</v>
      </c>
      <c r="BI30" s="41">
        <f t="shared" si="29"/>
        <v>0</v>
      </c>
      <c r="BJ30" s="41">
        <f t="shared" si="29"/>
        <v>0</v>
      </c>
      <c r="BK30" s="41">
        <f t="shared" si="29"/>
        <v>0</v>
      </c>
      <c r="BL30" s="41">
        <f t="shared" si="29"/>
        <v>0</v>
      </c>
      <c r="BM30" s="41">
        <f t="shared" si="29"/>
        <v>0</v>
      </c>
      <c r="BN30" s="41">
        <f t="shared" si="29"/>
        <v>0</v>
      </c>
      <c r="BO30" s="41">
        <f t="shared" si="22"/>
        <v>0</v>
      </c>
      <c r="BP30" s="41">
        <f t="shared" si="22"/>
        <v>0</v>
      </c>
      <c r="BQ30" s="41">
        <f t="shared" si="22"/>
        <v>0</v>
      </c>
      <c r="BR30" s="41">
        <f t="shared" si="22"/>
        <v>0</v>
      </c>
      <c r="BS30" s="41">
        <f t="shared" si="22"/>
        <v>0</v>
      </c>
      <c r="BT30" s="41">
        <f t="shared" si="22"/>
        <v>0</v>
      </c>
      <c r="BU30" s="41">
        <f t="shared" si="22"/>
        <v>0</v>
      </c>
      <c r="BV30" s="41">
        <f t="shared" si="22"/>
        <v>0</v>
      </c>
      <c r="BW30" s="41">
        <f t="shared" si="22"/>
        <v>0</v>
      </c>
      <c r="BX30" s="41">
        <f t="shared" si="22"/>
        <v>0</v>
      </c>
      <c r="BY30" s="41">
        <f t="shared" si="22"/>
        <v>0</v>
      </c>
      <c r="BZ30" s="41">
        <f t="shared" si="22"/>
        <v>0</v>
      </c>
      <c r="CA30" s="41">
        <f t="shared" si="22"/>
        <v>0</v>
      </c>
      <c r="CB30" s="41">
        <f t="shared" si="22"/>
        <v>0</v>
      </c>
      <c r="CC30" s="41">
        <f t="shared" si="22"/>
        <v>0</v>
      </c>
      <c r="CD30" s="41">
        <f t="shared" si="22"/>
        <v>0</v>
      </c>
      <c r="CE30" s="41">
        <f t="shared" si="23"/>
        <v>0</v>
      </c>
      <c r="CF30" s="41">
        <f t="shared" si="23"/>
        <v>0</v>
      </c>
      <c r="CG30" s="41">
        <f t="shared" si="23"/>
        <v>0</v>
      </c>
      <c r="CH30" s="41">
        <f t="shared" si="23"/>
        <v>0</v>
      </c>
      <c r="CI30" s="41">
        <f t="shared" si="23"/>
        <v>0</v>
      </c>
      <c r="CJ30" s="41">
        <f t="shared" si="23"/>
        <v>0</v>
      </c>
      <c r="CK30" s="41">
        <f t="shared" si="23"/>
        <v>0</v>
      </c>
      <c r="CL30" s="41">
        <f t="shared" si="23"/>
        <v>0</v>
      </c>
      <c r="CM30" s="41">
        <f t="shared" si="23"/>
        <v>0</v>
      </c>
      <c r="CN30" s="41">
        <f t="shared" si="23"/>
        <v>0</v>
      </c>
      <c r="CO30" s="41">
        <f t="shared" si="23"/>
        <v>0</v>
      </c>
      <c r="CP30" s="41">
        <f t="shared" si="23"/>
        <v>0</v>
      </c>
      <c r="CQ30" s="41">
        <f t="shared" si="23"/>
        <v>0</v>
      </c>
      <c r="CR30" s="41">
        <f t="shared" si="23"/>
        <v>0</v>
      </c>
      <c r="CS30" s="41">
        <f t="shared" si="23"/>
        <v>0</v>
      </c>
      <c r="CT30" s="41">
        <f t="shared" si="23"/>
        <v>0</v>
      </c>
      <c r="CU30" s="41">
        <f t="shared" si="30"/>
        <v>0</v>
      </c>
      <c r="CV30" s="41">
        <f t="shared" si="30"/>
        <v>0</v>
      </c>
      <c r="CW30" s="41">
        <f t="shared" si="30"/>
        <v>0</v>
      </c>
      <c r="CX30" s="41">
        <f t="shared" si="30"/>
        <v>0</v>
      </c>
      <c r="CY30" s="41">
        <f t="shared" si="30"/>
        <v>0</v>
      </c>
      <c r="CZ30" s="41">
        <f t="shared" si="30"/>
        <v>0</v>
      </c>
      <c r="DA30" s="41">
        <f t="shared" si="30"/>
        <v>0</v>
      </c>
      <c r="DB30" s="41">
        <f t="shared" si="30"/>
        <v>0</v>
      </c>
      <c r="DC30" s="41">
        <f t="shared" si="30"/>
        <v>0</v>
      </c>
      <c r="DD30" s="41">
        <f t="shared" si="30"/>
        <v>0</v>
      </c>
      <c r="DE30" s="41">
        <f t="shared" si="30"/>
        <v>0</v>
      </c>
      <c r="DF30" s="41">
        <f t="shared" si="30"/>
        <v>0</v>
      </c>
      <c r="DG30" s="41">
        <f t="shared" si="30"/>
        <v>0</v>
      </c>
      <c r="DH30" s="41">
        <f t="shared" si="30"/>
        <v>0</v>
      </c>
      <c r="DI30" s="41">
        <f t="shared" si="30"/>
        <v>0</v>
      </c>
      <c r="DJ30" s="41">
        <f t="shared" si="30"/>
        <v>0</v>
      </c>
      <c r="DK30" s="41">
        <f t="shared" si="24"/>
        <v>0</v>
      </c>
      <c r="DL30" s="41">
        <f t="shared" si="24"/>
        <v>0</v>
      </c>
      <c r="DM30" s="41">
        <f t="shared" si="24"/>
        <v>0</v>
      </c>
      <c r="DN30" s="41">
        <f t="shared" si="24"/>
        <v>0</v>
      </c>
      <c r="DO30" s="41">
        <f t="shared" si="24"/>
        <v>0</v>
      </c>
      <c r="DP30" s="41">
        <f t="shared" si="24"/>
        <v>0</v>
      </c>
      <c r="DQ30" s="41">
        <f t="shared" si="24"/>
        <v>0</v>
      </c>
      <c r="DR30" s="41">
        <f t="shared" si="24"/>
        <v>0</v>
      </c>
      <c r="DS30" s="41">
        <f t="shared" si="24"/>
        <v>0</v>
      </c>
      <c r="DT30" s="41">
        <f t="shared" si="24"/>
        <v>0</v>
      </c>
      <c r="DU30" s="41">
        <f t="shared" si="24"/>
        <v>0</v>
      </c>
      <c r="DV30" s="41">
        <f t="shared" si="24"/>
        <v>0</v>
      </c>
      <c r="DW30" s="41">
        <f t="shared" si="24"/>
        <v>0</v>
      </c>
      <c r="DX30" s="41">
        <f t="shared" si="24"/>
        <v>0</v>
      </c>
      <c r="DY30" s="41">
        <f t="shared" si="24"/>
        <v>0</v>
      </c>
      <c r="DZ30" s="41">
        <f t="shared" si="24"/>
        <v>0</v>
      </c>
      <c r="EA30" s="41">
        <f t="shared" si="31"/>
        <v>0</v>
      </c>
      <c r="EB30" s="41">
        <f t="shared" si="31"/>
        <v>0</v>
      </c>
      <c r="EC30" s="41">
        <f t="shared" si="31"/>
        <v>0</v>
      </c>
      <c r="ED30" s="41">
        <f t="shared" si="31"/>
        <v>0</v>
      </c>
      <c r="EE30" s="41">
        <f t="shared" si="31"/>
        <v>0</v>
      </c>
      <c r="EF30" s="41">
        <f t="shared" si="31"/>
        <v>0</v>
      </c>
      <c r="EG30" s="41">
        <f t="shared" si="31"/>
        <v>0</v>
      </c>
      <c r="EH30" s="41">
        <f t="shared" si="31"/>
        <v>0</v>
      </c>
      <c r="EI30" s="41">
        <f t="shared" si="31"/>
        <v>0</v>
      </c>
      <c r="EJ30" s="41">
        <f t="shared" si="31"/>
        <v>0</v>
      </c>
      <c r="EK30" s="41">
        <f t="shared" si="31"/>
        <v>0</v>
      </c>
      <c r="EL30" s="41">
        <f t="shared" si="31"/>
        <v>0</v>
      </c>
      <c r="EM30" s="41">
        <f t="shared" si="31"/>
        <v>0</v>
      </c>
      <c r="EN30" s="41">
        <f t="shared" si="31"/>
        <v>0</v>
      </c>
      <c r="EO30" s="41">
        <f t="shared" si="31"/>
        <v>0</v>
      </c>
      <c r="EP30" s="41">
        <f t="shared" si="31"/>
        <v>0</v>
      </c>
      <c r="EQ30" s="41">
        <f t="shared" si="25"/>
        <v>0</v>
      </c>
      <c r="ER30" s="41">
        <f t="shared" si="25"/>
        <v>0</v>
      </c>
      <c r="ES30" s="41">
        <f t="shared" si="25"/>
        <v>0</v>
      </c>
      <c r="ET30" s="41">
        <f t="shared" si="25"/>
        <v>0</v>
      </c>
      <c r="EU30" s="41">
        <f t="shared" si="25"/>
        <v>0</v>
      </c>
      <c r="EV30" s="41">
        <f t="shared" si="25"/>
        <v>0</v>
      </c>
      <c r="EW30" s="41">
        <f t="shared" si="25"/>
        <v>0</v>
      </c>
      <c r="EX30" s="41">
        <f t="shared" si="25"/>
        <v>0</v>
      </c>
      <c r="EY30" s="41">
        <f t="shared" si="25"/>
        <v>0</v>
      </c>
      <c r="EZ30" s="41">
        <f t="shared" si="25"/>
        <v>0</v>
      </c>
      <c r="FA30" s="41">
        <f t="shared" si="25"/>
        <v>0</v>
      </c>
      <c r="FB30" s="41">
        <f t="shared" si="25"/>
        <v>0</v>
      </c>
      <c r="FC30" s="41">
        <f t="shared" si="25"/>
        <v>0</v>
      </c>
      <c r="FD30" s="41">
        <f t="shared" si="25"/>
        <v>0</v>
      </c>
      <c r="FE30" s="41">
        <f t="shared" si="25"/>
        <v>0</v>
      </c>
      <c r="FF30" s="41">
        <f t="shared" si="25"/>
        <v>0</v>
      </c>
      <c r="FG30" s="41">
        <f t="shared" si="32"/>
        <v>0</v>
      </c>
      <c r="FH30" s="41">
        <f t="shared" si="32"/>
        <v>0</v>
      </c>
      <c r="FI30" s="41">
        <f t="shared" si="32"/>
        <v>0</v>
      </c>
      <c r="FJ30" s="41">
        <f t="shared" si="32"/>
        <v>0</v>
      </c>
      <c r="FK30" s="41">
        <f t="shared" si="32"/>
        <v>0</v>
      </c>
      <c r="FL30" s="41">
        <f t="shared" si="32"/>
        <v>0</v>
      </c>
      <c r="FM30" s="41">
        <f t="shared" si="32"/>
        <v>0</v>
      </c>
      <c r="FN30" s="41">
        <f t="shared" si="32"/>
        <v>0</v>
      </c>
      <c r="FO30" s="41">
        <f t="shared" si="32"/>
        <v>0</v>
      </c>
      <c r="FP30" s="41">
        <f t="shared" si="32"/>
        <v>0</v>
      </c>
      <c r="FQ30" s="41">
        <f t="shared" si="32"/>
        <v>0</v>
      </c>
      <c r="FR30" s="41">
        <f t="shared" si="32"/>
        <v>0</v>
      </c>
      <c r="FS30" s="41">
        <f t="shared" si="32"/>
        <v>0</v>
      </c>
      <c r="FT30" s="41">
        <f t="shared" si="32"/>
        <v>0</v>
      </c>
      <c r="FU30" s="41">
        <f t="shared" si="32"/>
        <v>0</v>
      </c>
      <c r="FV30" s="41">
        <f t="shared" si="32"/>
        <v>0</v>
      </c>
      <c r="FW30" s="41">
        <f t="shared" si="26"/>
        <v>0</v>
      </c>
      <c r="FX30" s="41">
        <f t="shared" si="26"/>
        <v>0</v>
      </c>
      <c r="FY30" s="41">
        <f t="shared" si="26"/>
        <v>0</v>
      </c>
      <c r="FZ30" s="41">
        <f t="shared" si="26"/>
        <v>0</v>
      </c>
      <c r="GA30" s="41">
        <f t="shared" si="26"/>
        <v>0</v>
      </c>
      <c r="GB30" s="41">
        <f t="shared" si="26"/>
        <v>0</v>
      </c>
      <c r="GC30" s="41">
        <f t="shared" si="26"/>
        <v>0</v>
      </c>
      <c r="GD30" s="41">
        <f t="shared" si="26"/>
        <v>0</v>
      </c>
      <c r="GE30" s="41">
        <f t="shared" si="26"/>
        <v>0</v>
      </c>
      <c r="GF30" s="41">
        <f t="shared" si="26"/>
        <v>0</v>
      </c>
      <c r="GG30" s="41">
        <f t="shared" si="26"/>
        <v>0</v>
      </c>
      <c r="GH30" s="41">
        <f t="shared" si="26"/>
        <v>0</v>
      </c>
      <c r="GI30" s="41">
        <f t="shared" si="26"/>
        <v>0</v>
      </c>
      <c r="GJ30" s="41">
        <f t="shared" si="26"/>
        <v>0</v>
      </c>
      <c r="GK30" s="41">
        <f t="shared" si="26"/>
        <v>0</v>
      </c>
      <c r="GL30" s="41">
        <f t="shared" si="26"/>
        <v>0</v>
      </c>
      <c r="GM30" s="41">
        <f t="shared" si="33"/>
        <v>0</v>
      </c>
      <c r="GN30" s="41">
        <f t="shared" si="33"/>
        <v>0</v>
      </c>
      <c r="GO30" s="41">
        <f t="shared" si="33"/>
        <v>0</v>
      </c>
      <c r="GP30" s="41">
        <f t="shared" si="33"/>
        <v>0</v>
      </c>
      <c r="GQ30" s="41">
        <f t="shared" si="33"/>
        <v>0</v>
      </c>
      <c r="GR30" s="41">
        <f t="shared" si="33"/>
        <v>0</v>
      </c>
      <c r="GS30" s="41">
        <f t="shared" si="33"/>
        <v>0</v>
      </c>
      <c r="GT30" s="41">
        <f t="shared" si="33"/>
        <v>0</v>
      </c>
      <c r="GU30" s="41">
        <f t="shared" si="33"/>
        <v>0</v>
      </c>
      <c r="GV30" s="41">
        <f t="shared" si="33"/>
        <v>0</v>
      </c>
      <c r="GW30" s="41">
        <f t="shared" si="33"/>
        <v>0</v>
      </c>
      <c r="GX30" s="41">
        <f t="shared" si="33"/>
        <v>0</v>
      </c>
      <c r="GY30" s="41">
        <f t="shared" si="33"/>
        <v>0</v>
      </c>
      <c r="GZ30" s="41">
        <f t="shared" si="33"/>
        <v>0</v>
      </c>
      <c r="HA30" s="41">
        <f t="shared" si="33"/>
        <v>0</v>
      </c>
      <c r="HB30" s="41">
        <f t="shared" si="33"/>
        <v>0</v>
      </c>
      <c r="HC30" s="41">
        <f t="shared" si="27"/>
        <v>0</v>
      </c>
      <c r="HD30" s="41">
        <f t="shared" si="27"/>
        <v>0</v>
      </c>
      <c r="HE30" s="41">
        <f t="shared" si="27"/>
        <v>0</v>
      </c>
      <c r="HF30" s="41">
        <f t="shared" si="27"/>
        <v>0</v>
      </c>
      <c r="HG30" s="41">
        <f t="shared" si="27"/>
        <v>0</v>
      </c>
      <c r="HH30" s="41">
        <f t="shared" si="27"/>
        <v>0</v>
      </c>
      <c r="HI30" s="41">
        <f t="shared" si="27"/>
        <v>0</v>
      </c>
      <c r="HJ30" s="41">
        <f t="shared" si="27"/>
        <v>0</v>
      </c>
    </row>
    <row r="31" spans="1:218" ht="14.4" x14ac:dyDescent="0.3">
      <c r="A31" s="42">
        <v>28</v>
      </c>
      <c r="B31" s="43">
        <f>'CMM4 - AUX CALC'!$AC$67</f>
        <v>0</v>
      </c>
      <c r="AD31" s="41">
        <f>$B31/(_xlfn.SINGLE(PrazoConcessao)*12-AD$3+1)</f>
        <v>0</v>
      </c>
      <c r="AE31" s="41">
        <f t="shared" si="28"/>
        <v>0</v>
      </c>
      <c r="AF31" s="41">
        <f t="shared" si="28"/>
        <v>0</v>
      </c>
      <c r="AG31" s="41">
        <f t="shared" si="28"/>
        <v>0</v>
      </c>
      <c r="AH31" s="41">
        <f t="shared" si="28"/>
        <v>0</v>
      </c>
      <c r="AI31" s="41">
        <f t="shared" si="28"/>
        <v>0</v>
      </c>
      <c r="AJ31" s="41">
        <f t="shared" si="21"/>
        <v>0</v>
      </c>
      <c r="AK31" s="41">
        <f t="shared" si="21"/>
        <v>0</v>
      </c>
      <c r="AL31" s="41">
        <f t="shared" si="21"/>
        <v>0</v>
      </c>
      <c r="AM31" s="41">
        <f t="shared" si="21"/>
        <v>0</v>
      </c>
      <c r="AN31" s="41">
        <f t="shared" si="21"/>
        <v>0</v>
      </c>
      <c r="AO31" s="41">
        <f t="shared" si="21"/>
        <v>0</v>
      </c>
      <c r="AP31" s="41">
        <f t="shared" si="21"/>
        <v>0</v>
      </c>
      <c r="AQ31" s="41">
        <f t="shared" si="21"/>
        <v>0</v>
      </c>
      <c r="AR31" s="41">
        <f t="shared" si="21"/>
        <v>0</v>
      </c>
      <c r="AS31" s="41">
        <f t="shared" si="21"/>
        <v>0</v>
      </c>
      <c r="AT31" s="41">
        <f t="shared" si="21"/>
        <v>0</v>
      </c>
      <c r="AU31" s="41">
        <f t="shared" si="21"/>
        <v>0</v>
      </c>
      <c r="AV31" s="41">
        <f t="shared" si="21"/>
        <v>0</v>
      </c>
      <c r="AW31" s="41">
        <f t="shared" si="21"/>
        <v>0</v>
      </c>
      <c r="AX31" s="41">
        <f t="shared" si="21"/>
        <v>0</v>
      </c>
      <c r="AY31" s="41">
        <f t="shared" si="29"/>
        <v>0</v>
      </c>
      <c r="AZ31" s="41">
        <f t="shared" si="29"/>
        <v>0</v>
      </c>
      <c r="BA31" s="41">
        <f t="shared" si="29"/>
        <v>0</v>
      </c>
      <c r="BB31" s="41">
        <f t="shared" si="29"/>
        <v>0</v>
      </c>
      <c r="BC31" s="41">
        <f t="shared" si="29"/>
        <v>0</v>
      </c>
      <c r="BD31" s="41">
        <f t="shared" si="29"/>
        <v>0</v>
      </c>
      <c r="BE31" s="41">
        <f t="shared" si="29"/>
        <v>0</v>
      </c>
      <c r="BF31" s="41">
        <f t="shared" si="29"/>
        <v>0</v>
      </c>
      <c r="BG31" s="41">
        <f t="shared" si="29"/>
        <v>0</v>
      </c>
      <c r="BH31" s="41">
        <f t="shared" si="29"/>
        <v>0</v>
      </c>
      <c r="BI31" s="41">
        <f t="shared" si="29"/>
        <v>0</v>
      </c>
      <c r="BJ31" s="41">
        <f t="shared" si="29"/>
        <v>0</v>
      </c>
      <c r="BK31" s="41">
        <f t="shared" si="29"/>
        <v>0</v>
      </c>
      <c r="BL31" s="41">
        <f t="shared" si="29"/>
        <v>0</v>
      </c>
      <c r="BM31" s="41">
        <f t="shared" si="29"/>
        <v>0</v>
      </c>
      <c r="BN31" s="41">
        <f t="shared" si="29"/>
        <v>0</v>
      </c>
      <c r="BO31" s="41">
        <f t="shared" si="22"/>
        <v>0</v>
      </c>
      <c r="BP31" s="41">
        <f t="shared" si="22"/>
        <v>0</v>
      </c>
      <c r="BQ31" s="41">
        <f t="shared" si="22"/>
        <v>0</v>
      </c>
      <c r="BR31" s="41">
        <f t="shared" si="22"/>
        <v>0</v>
      </c>
      <c r="BS31" s="41">
        <f t="shared" si="22"/>
        <v>0</v>
      </c>
      <c r="BT31" s="41">
        <f t="shared" si="22"/>
        <v>0</v>
      </c>
      <c r="BU31" s="41">
        <f t="shared" si="22"/>
        <v>0</v>
      </c>
      <c r="BV31" s="41">
        <f t="shared" si="22"/>
        <v>0</v>
      </c>
      <c r="BW31" s="41">
        <f t="shared" si="22"/>
        <v>0</v>
      </c>
      <c r="BX31" s="41">
        <f t="shared" si="22"/>
        <v>0</v>
      </c>
      <c r="BY31" s="41">
        <f t="shared" si="22"/>
        <v>0</v>
      </c>
      <c r="BZ31" s="41">
        <f t="shared" si="22"/>
        <v>0</v>
      </c>
      <c r="CA31" s="41">
        <f t="shared" si="22"/>
        <v>0</v>
      </c>
      <c r="CB31" s="41">
        <f t="shared" si="22"/>
        <v>0</v>
      </c>
      <c r="CC31" s="41">
        <f t="shared" si="22"/>
        <v>0</v>
      </c>
      <c r="CD31" s="41">
        <f t="shared" si="22"/>
        <v>0</v>
      </c>
      <c r="CE31" s="41">
        <f t="shared" si="23"/>
        <v>0</v>
      </c>
      <c r="CF31" s="41">
        <f t="shared" si="23"/>
        <v>0</v>
      </c>
      <c r="CG31" s="41">
        <f t="shared" si="23"/>
        <v>0</v>
      </c>
      <c r="CH31" s="41">
        <f t="shared" si="23"/>
        <v>0</v>
      </c>
      <c r="CI31" s="41">
        <f t="shared" si="23"/>
        <v>0</v>
      </c>
      <c r="CJ31" s="41">
        <f t="shared" si="23"/>
        <v>0</v>
      </c>
      <c r="CK31" s="41">
        <f t="shared" si="23"/>
        <v>0</v>
      </c>
      <c r="CL31" s="41">
        <f t="shared" si="23"/>
        <v>0</v>
      </c>
      <c r="CM31" s="41">
        <f t="shared" si="23"/>
        <v>0</v>
      </c>
      <c r="CN31" s="41">
        <f t="shared" si="23"/>
        <v>0</v>
      </c>
      <c r="CO31" s="41">
        <f t="shared" si="23"/>
        <v>0</v>
      </c>
      <c r="CP31" s="41">
        <f t="shared" si="23"/>
        <v>0</v>
      </c>
      <c r="CQ31" s="41">
        <f t="shared" si="23"/>
        <v>0</v>
      </c>
      <c r="CR31" s="41">
        <f t="shared" si="23"/>
        <v>0</v>
      </c>
      <c r="CS31" s="41">
        <f t="shared" si="23"/>
        <v>0</v>
      </c>
      <c r="CT31" s="41">
        <f t="shared" si="23"/>
        <v>0</v>
      </c>
      <c r="CU31" s="41">
        <f t="shared" si="30"/>
        <v>0</v>
      </c>
      <c r="CV31" s="41">
        <f t="shared" si="30"/>
        <v>0</v>
      </c>
      <c r="CW31" s="41">
        <f t="shared" si="30"/>
        <v>0</v>
      </c>
      <c r="CX31" s="41">
        <f t="shared" si="30"/>
        <v>0</v>
      </c>
      <c r="CY31" s="41">
        <f t="shared" si="30"/>
        <v>0</v>
      </c>
      <c r="CZ31" s="41">
        <f t="shared" si="30"/>
        <v>0</v>
      </c>
      <c r="DA31" s="41">
        <f t="shared" si="30"/>
        <v>0</v>
      </c>
      <c r="DB31" s="41">
        <f t="shared" si="30"/>
        <v>0</v>
      </c>
      <c r="DC31" s="41">
        <f t="shared" si="30"/>
        <v>0</v>
      </c>
      <c r="DD31" s="41">
        <f t="shared" si="30"/>
        <v>0</v>
      </c>
      <c r="DE31" s="41">
        <f t="shared" si="30"/>
        <v>0</v>
      </c>
      <c r="DF31" s="41">
        <f t="shared" si="30"/>
        <v>0</v>
      </c>
      <c r="DG31" s="41">
        <f t="shared" si="30"/>
        <v>0</v>
      </c>
      <c r="DH31" s="41">
        <f t="shared" si="30"/>
        <v>0</v>
      </c>
      <c r="DI31" s="41">
        <f t="shared" si="30"/>
        <v>0</v>
      </c>
      <c r="DJ31" s="41">
        <f t="shared" si="30"/>
        <v>0</v>
      </c>
      <c r="DK31" s="41">
        <f t="shared" si="24"/>
        <v>0</v>
      </c>
      <c r="DL31" s="41">
        <f t="shared" si="24"/>
        <v>0</v>
      </c>
      <c r="DM31" s="41">
        <f t="shared" si="24"/>
        <v>0</v>
      </c>
      <c r="DN31" s="41">
        <f t="shared" si="24"/>
        <v>0</v>
      </c>
      <c r="DO31" s="41">
        <f t="shared" si="24"/>
        <v>0</v>
      </c>
      <c r="DP31" s="41">
        <f t="shared" si="24"/>
        <v>0</v>
      </c>
      <c r="DQ31" s="41">
        <f t="shared" si="24"/>
        <v>0</v>
      </c>
      <c r="DR31" s="41">
        <f t="shared" si="24"/>
        <v>0</v>
      </c>
      <c r="DS31" s="41">
        <f t="shared" si="24"/>
        <v>0</v>
      </c>
      <c r="DT31" s="41">
        <f t="shared" si="24"/>
        <v>0</v>
      </c>
      <c r="DU31" s="41">
        <f t="shared" si="24"/>
        <v>0</v>
      </c>
      <c r="DV31" s="41">
        <f t="shared" si="24"/>
        <v>0</v>
      </c>
      <c r="DW31" s="41">
        <f t="shared" si="24"/>
        <v>0</v>
      </c>
      <c r="DX31" s="41">
        <f t="shared" si="24"/>
        <v>0</v>
      </c>
      <c r="DY31" s="41">
        <f t="shared" si="24"/>
        <v>0</v>
      </c>
      <c r="DZ31" s="41">
        <f t="shared" si="24"/>
        <v>0</v>
      </c>
      <c r="EA31" s="41">
        <f t="shared" si="31"/>
        <v>0</v>
      </c>
      <c r="EB31" s="41">
        <f t="shared" si="31"/>
        <v>0</v>
      </c>
      <c r="EC31" s="41">
        <f t="shared" si="31"/>
        <v>0</v>
      </c>
      <c r="ED31" s="41">
        <f t="shared" si="31"/>
        <v>0</v>
      </c>
      <c r="EE31" s="41">
        <f t="shared" si="31"/>
        <v>0</v>
      </c>
      <c r="EF31" s="41">
        <f t="shared" si="31"/>
        <v>0</v>
      </c>
      <c r="EG31" s="41">
        <f t="shared" si="31"/>
        <v>0</v>
      </c>
      <c r="EH31" s="41">
        <f t="shared" si="31"/>
        <v>0</v>
      </c>
      <c r="EI31" s="41">
        <f t="shared" si="31"/>
        <v>0</v>
      </c>
      <c r="EJ31" s="41">
        <f t="shared" si="31"/>
        <v>0</v>
      </c>
      <c r="EK31" s="41">
        <f t="shared" si="31"/>
        <v>0</v>
      </c>
      <c r="EL31" s="41">
        <f t="shared" si="31"/>
        <v>0</v>
      </c>
      <c r="EM31" s="41">
        <f t="shared" si="31"/>
        <v>0</v>
      </c>
      <c r="EN31" s="41">
        <f t="shared" si="31"/>
        <v>0</v>
      </c>
      <c r="EO31" s="41">
        <f t="shared" si="31"/>
        <v>0</v>
      </c>
      <c r="EP31" s="41">
        <f t="shared" si="31"/>
        <v>0</v>
      </c>
      <c r="EQ31" s="41">
        <f t="shared" si="25"/>
        <v>0</v>
      </c>
      <c r="ER31" s="41">
        <f t="shared" si="25"/>
        <v>0</v>
      </c>
      <c r="ES31" s="41">
        <f t="shared" si="25"/>
        <v>0</v>
      </c>
      <c r="ET31" s="41">
        <f t="shared" si="25"/>
        <v>0</v>
      </c>
      <c r="EU31" s="41">
        <f t="shared" si="25"/>
        <v>0</v>
      </c>
      <c r="EV31" s="41">
        <f t="shared" si="25"/>
        <v>0</v>
      </c>
      <c r="EW31" s="41">
        <f t="shared" si="25"/>
        <v>0</v>
      </c>
      <c r="EX31" s="41">
        <f t="shared" si="25"/>
        <v>0</v>
      </c>
      <c r="EY31" s="41">
        <f t="shared" si="25"/>
        <v>0</v>
      </c>
      <c r="EZ31" s="41">
        <f t="shared" si="25"/>
        <v>0</v>
      </c>
      <c r="FA31" s="41">
        <f t="shared" si="25"/>
        <v>0</v>
      </c>
      <c r="FB31" s="41">
        <f t="shared" si="25"/>
        <v>0</v>
      </c>
      <c r="FC31" s="41">
        <f t="shared" si="25"/>
        <v>0</v>
      </c>
      <c r="FD31" s="41">
        <f t="shared" si="25"/>
        <v>0</v>
      </c>
      <c r="FE31" s="41">
        <f t="shared" si="25"/>
        <v>0</v>
      </c>
      <c r="FF31" s="41">
        <f t="shared" si="25"/>
        <v>0</v>
      </c>
      <c r="FG31" s="41">
        <f t="shared" si="32"/>
        <v>0</v>
      </c>
      <c r="FH31" s="41">
        <f t="shared" si="32"/>
        <v>0</v>
      </c>
      <c r="FI31" s="41">
        <f t="shared" si="32"/>
        <v>0</v>
      </c>
      <c r="FJ31" s="41">
        <f t="shared" si="32"/>
        <v>0</v>
      </c>
      <c r="FK31" s="41">
        <f t="shared" si="32"/>
        <v>0</v>
      </c>
      <c r="FL31" s="41">
        <f t="shared" si="32"/>
        <v>0</v>
      </c>
      <c r="FM31" s="41">
        <f t="shared" si="32"/>
        <v>0</v>
      </c>
      <c r="FN31" s="41">
        <f t="shared" si="32"/>
        <v>0</v>
      </c>
      <c r="FO31" s="41">
        <f t="shared" si="32"/>
        <v>0</v>
      </c>
      <c r="FP31" s="41">
        <f t="shared" si="32"/>
        <v>0</v>
      </c>
      <c r="FQ31" s="41">
        <f t="shared" si="32"/>
        <v>0</v>
      </c>
      <c r="FR31" s="41">
        <f t="shared" si="32"/>
        <v>0</v>
      </c>
      <c r="FS31" s="41">
        <f t="shared" si="32"/>
        <v>0</v>
      </c>
      <c r="FT31" s="41">
        <f t="shared" si="32"/>
        <v>0</v>
      </c>
      <c r="FU31" s="41">
        <f t="shared" si="32"/>
        <v>0</v>
      </c>
      <c r="FV31" s="41">
        <f t="shared" si="32"/>
        <v>0</v>
      </c>
      <c r="FW31" s="41">
        <f t="shared" si="26"/>
        <v>0</v>
      </c>
      <c r="FX31" s="41">
        <f t="shared" si="26"/>
        <v>0</v>
      </c>
      <c r="FY31" s="41">
        <f t="shared" si="26"/>
        <v>0</v>
      </c>
      <c r="FZ31" s="41">
        <f t="shared" si="26"/>
        <v>0</v>
      </c>
      <c r="GA31" s="41">
        <f t="shared" si="26"/>
        <v>0</v>
      </c>
      <c r="GB31" s="41">
        <f t="shared" si="26"/>
        <v>0</v>
      </c>
      <c r="GC31" s="41">
        <f t="shared" si="26"/>
        <v>0</v>
      </c>
      <c r="GD31" s="41">
        <f t="shared" si="26"/>
        <v>0</v>
      </c>
      <c r="GE31" s="41">
        <f t="shared" si="26"/>
        <v>0</v>
      </c>
      <c r="GF31" s="41">
        <f t="shared" si="26"/>
        <v>0</v>
      </c>
      <c r="GG31" s="41">
        <f t="shared" si="26"/>
        <v>0</v>
      </c>
      <c r="GH31" s="41">
        <f t="shared" si="26"/>
        <v>0</v>
      </c>
      <c r="GI31" s="41">
        <f t="shared" si="26"/>
        <v>0</v>
      </c>
      <c r="GJ31" s="41">
        <f t="shared" si="26"/>
        <v>0</v>
      </c>
      <c r="GK31" s="41">
        <f t="shared" si="26"/>
        <v>0</v>
      </c>
      <c r="GL31" s="41">
        <f t="shared" si="26"/>
        <v>0</v>
      </c>
      <c r="GM31" s="41">
        <f t="shared" si="33"/>
        <v>0</v>
      </c>
      <c r="GN31" s="41">
        <f t="shared" si="33"/>
        <v>0</v>
      </c>
      <c r="GO31" s="41">
        <f t="shared" si="33"/>
        <v>0</v>
      </c>
      <c r="GP31" s="41">
        <f t="shared" si="33"/>
        <v>0</v>
      </c>
      <c r="GQ31" s="41">
        <f t="shared" si="33"/>
        <v>0</v>
      </c>
      <c r="GR31" s="41">
        <f t="shared" si="33"/>
        <v>0</v>
      </c>
      <c r="GS31" s="41">
        <f t="shared" si="33"/>
        <v>0</v>
      </c>
      <c r="GT31" s="41">
        <f t="shared" si="33"/>
        <v>0</v>
      </c>
      <c r="GU31" s="41">
        <f t="shared" si="33"/>
        <v>0</v>
      </c>
      <c r="GV31" s="41">
        <f t="shared" si="33"/>
        <v>0</v>
      </c>
      <c r="GW31" s="41">
        <f t="shared" si="33"/>
        <v>0</v>
      </c>
      <c r="GX31" s="41">
        <f t="shared" si="33"/>
        <v>0</v>
      </c>
      <c r="GY31" s="41">
        <f t="shared" si="33"/>
        <v>0</v>
      </c>
      <c r="GZ31" s="41">
        <f t="shared" si="33"/>
        <v>0</v>
      </c>
      <c r="HA31" s="41">
        <f t="shared" si="33"/>
        <v>0</v>
      </c>
      <c r="HB31" s="41">
        <f t="shared" si="33"/>
        <v>0</v>
      </c>
      <c r="HC31" s="41">
        <f t="shared" si="27"/>
        <v>0</v>
      </c>
      <c r="HD31" s="41">
        <f t="shared" si="27"/>
        <v>0</v>
      </c>
      <c r="HE31" s="41">
        <f t="shared" si="27"/>
        <v>0</v>
      </c>
      <c r="HF31" s="41">
        <f t="shared" si="27"/>
        <v>0</v>
      </c>
      <c r="HG31" s="41">
        <f t="shared" si="27"/>
        <v>0</v>
      </c>
      <c r="HH31" s="41">
        <f t="shared" si="27"/>
        <v>0</v>
      </c>
      <c r="HI31" s="41">
        <f t="shared" si="27"/>
        <v>0</v>
      </c>
      <c r="HJ31" s="41">
        <f t="shared" si="27"/>
        <v>0</v>
      </c>
    </row>
    <row r="32" spans="1:218" ht="14.4" x14ac:dyDescent="0.3">
      <c r="A32" s="42">
        <v>29</v>
      </c>
      <c r="B32" s="43">
        <f>'CMM4 - AUX CALC'!$AD$67</f>
        <v>0</v>
      </c>
      <c r="AE32" s="41">
        <f>$B32/(_xlfn.SINGLE(PrazoConcessao)*12-AE$3+1)</f>
        <v>0</v>
      </c>
      <c r="AF32" s="41">
        <f t="shared" si="28"/>
        <v>0</v>
      </c>
      <c r="AG32" s="41">
        <f t="shared" si="28"/>
        <v>0</v>
      </c>
      <c r="AH32" s="41">
        <f t="shared" si="28"/>
        <v>0</v>
      </c>
      <c r="AI32" s="41">
        <f t="shared" si="28"/>
        <v>0</v>
      </c>
      <c r="AJ32" s="41">
        <f t="shared" si="21"/>
        <v>0</v>
      </c>
      <c r="AK32" s="41">
        <f t="shared" si="21"/>
        <v>0</v>
      </c>
      <c r="AL32" s="41">
        <f t="shared" si="21"/>
        <v>0</v>
      </c>
      <c r="AM32" s="41">
        <f t="shared" si="21"/>
        <v>0</v>
      </c>
      <c r="AN32" s="41">
        <f t="shared" si="21"/>
        <v>0</v>
      </c>
      <c r="AO32" s="41">
        <f t="shared" si="21"/>
        <v>0</v>
      </c>
      <c r="AP32" s="41">
        <f t="shared" si="21"/>
        <v>0</v>
      </c>
      <c r="AQ32" s="41">
        <f t="shared" si="21"/>
        <v>0</v>
      </c>
      <c r="AR32" s="41">
        <f t="shared" si="21"/>
        <v>0</v>
      </c>
      <c r="AS32" s="41">
        <f t="shared" si="21"/>
        <v>0</v>
      </c>
      <c r="AT32" s="41">
        <f t="shared" si="21"/>
        <v>0</v>
      </c>
      <c r="AU32" s="41">
        <f t="shared" si="21"/>
        <v>0</v>
      </c>
      <c r="AV32" s="41">
        <f t="shared" si="21"/>
        <v>0</v>
      </c>
      <c r="AW32" s="41">
        <f t="shared" si="21"/>
        <v>0</v>
      </c>
      <c r="AX32" s="41">
        <f t="shared" si="21"/>
        <v>0</v>
      </c>
      <c r="AY32" s="41">
        <f t="shared" si="29"/>
        <v>0</v>
      </c>
      <c r="AZ32" s="41">
        <f t="shared" si="29"/>
        <v>0</v>
      </c>
      <c r="BA32" s="41">
        <f t="shared" si="29"/>
        <v>0</v>
      </c>
      <c r="BB32" s="41">
        <f t="shared" si="29"/>
        <v>0</v>
      </c>
      <c r="BC32" s="41">
        <f t="shared" si="29"/>
        <v>0</v>
      </c>
      <c r="BD32" s="41">
        <f t="shared" si="29"/>
        <v>0</v>
      </c>
      <c r="BE32" s="41">
        <f t="shared" si="29"/>
        <v>0</v>
      </c>
      <c r="BF32" s="41">
        <f t="shared" si="29"/>
        <v>0</v>
      </c>
      <c r="BG32" s="41">
        <f t="shared" si="29"/>
        <v>0</v>
      </c>
      <c r="BH32" s="41">
        <f t="shared" si="29"/>
        <v>0</v>
      </c>
      <c r="BI32" s="41">
        <f t="shared" si="29"/>
        <v>0</v>
      </c>
      <c r="BJ32" s="41">
        <f t="shared" si="29"/>
        <v>0</v>
      </c>
      <c r="BK32" s="41">
        <f t="shared" si="29"/>
        <v>0</v>
      </c>
      <c r="BL32" s="41">
        <f t="shared" si="29"/>
        <v>0</v>
      </c>
      <c r="BM32" s="41">
        <f t="shared" si="29"/>
        <v>0</v>
      </c>
      <c r="BN32" s="41">
        <f t="shared" si="29"/>
        <v>0</v>
      </c>
      <c r="BO32" s="41">
        <f t="shared" si="22"/>
        <v>0</v>
      </c>
      <c r="BP32" s="41">
        <f t="shared" si="22"/>
        <v>0</v>
      </c>
      <c r="BQ32" s="41">
        <f t="shared" si="22"/>
        <v>0</v>
      </c>
      <c r="BR32" s="41">
        <f t="shared" si="22"/>
        <v>0</v>
      </c>
      <c r="BS32" s="41">
        <f t="shared" si="22"/>
        <v>0</v>
      </c>
      <c r="BT32" s="41">
        <f t="shared" si="22"/>
        <v>0</v>
      </c>
      <c r="BU32" s="41">
        <f t="shared" si="22"/>
        <v>0</v>
      </c>
      <c r="BV32" s="41">
        <f t="shared" si="22"/>
        <v>0</v>
      </c>
      <c r="BW32" s="41">
        <f t="shared" si="22"/>
        <v>0</v>
      </c>
      <c r="BX32" s="41">
        <f t="shared" si="22"/>
        <v>0</v>
      </c>
      <c r="BY32" s="41">
        <f t="shared" si="22"/>
        <v>0</v>
      </c>
      <c r="BZ32" s="41">
        <f t="shared" si="22"/>
        <v>0</v>
      </c>
      <c r="CA32" s="41">
        <f t="shared" si="22"/>
        <v>0</v>
      </c>
      <c r="CB32" s="41">
        <f t="shared" si="22"/>
        <v>0</v>
      </c>
      <c r="CC32" s="41">
        <f t="shared" si="22"/>
        <v>0</v>
      </c>
      <c r="CD32" s="41">
        <f t="shared" si="22"/>
        <v>0</v>
      </c>
      <c r="CE32" s="41">
        <f t="shared" si="23"/>
        <v>0</v>
      </c>
      <c r="CF32" s="41">
        <f t="shared" si="23"/>
        <v>0</v>
      </c>
      <c r="CG32" s="41">
        <f t="shared" si="23"/>
        <v>0</v>
      </c>
      <c r="CH32" s="41">
        <f t="shared" si="23"/>
        <v>0</v>
      </c>
      <c r="CI32" s="41">
        <f t="shared" si="23"/>
        <v>0</v>
      </c>
      <c r="CJ32" s="41">
        <f t="shared" si="23"/>
        <v>0</v>
      </c>
      <c r="CK32" s="41">
        <f t="shared" si="23"/>
        <v>0</v>
      </c>
      <c r="CL32" s="41">
        <f t="shared" si="23"/>
        <v>0</v>
      </c>
      <c r="CM32" s="41">
        <f t="shared" si="23"/>
        <v>0</v>
      </c>
      <c r="CN32" s="41">
        <f t="shared" si="23"/>
        <v>0</v>
      </c>
      <c r="CO32" s="41">
        <f t="shared" si="23"/>
        <v>0</v>
      </c>
      <c r="CP32" s="41">
        <f t="shared" si="23"/>
        <v>0</v>
      </c>
      <c r="CQ32" s="41">
        <f t="shared" si="23"/>
        <v>0</v>
      </c>
      <c r="CR32" s="41">
        <f t="shared" si="23"/>
        <v>0</v>
      </c>
      <c r="CS32" s="41">
        <f t="shared" si="23"/>
        <v>0</v>
      </c>
      <c r="CT32" s="41">
        <f t="shared" si="23"/>
        <v>0</v>
      </c>
      <c r="CU32" s="41">
        <f t="shared" si="30"/>
        <v>0</v>
      </c>
      <c r="CV32" s="41">
        <f t="shared" si="30"/>
        <v>0</v>
      </c>
      <c r="CW32" s="41">
        <f t="shared" si="30"/>
        <v>0</v>
      </c>
      <c r="CX32" s="41">
        <f t="shared" si="30"/>
        <v>0</v>
      </c>
      <c r="CY32" s="41">
        <f t="shared" si="30"/>
        <v>0</v>
      </c>
      <c r="CZ32" s="41">
        <f t="shared" si="30"/>
        <v>0</v>
      </c>
      <c r="DA32" s="41">
        <f t="shared" si="30"/>
        <v>0</v>
      </c>
      <c r="DB32" s="41">
        <f t="shared" si="30"/>
        <v>0</v>
      </c>
      <c r="DC32" s="41">
        <f t="shared" si="30"/>
        <v>0</v>
      </c>
      <c r="DD32" s="41">
        <f t="shared" si="30"/>
        <v>0</v>
      </c>
      <c r="DE32" s="41">
        <f t="shared" si="30"/>
        <v>0</v>
      </c>
      <c r="DF32" s="41">
        <f t="shared" si="30"/>
        <v>0</v>
      </c>
      <c r="DG32" s="41">
        <f t="shared" si="30"/>
        <v>0</v>
      </c>
      <c r="DH32" s="41">
        <f t="shared" si="30"/>
        <v>0</v>
      </c>
      <c r="DI32" s="41">
        <f t="shared" si="30"/>
        <v>0</v>
      </c>
      <c r="DJ32" s="41">
        <f t="shared" si="30"/>
        <v>0</v>
      </c>
      <c r="DK32" s="41">
        <f t="shared" si="24"/>
        <v>0</v>
      </c>
      <c r="DL32" s="41">
        <f t="shared" si="24"/>
        <v>0</v>
      </c>
      <c r="DM32" s="41">
        <f t="shared" si="24"/>
        <v>0</v>
      </c>
      <c r="DN32" s="41">
        <f t="shared" si="24"/>
        <v>0</v>
      </c>
      <c r="DO32" s="41">
        <f t="shared" si="24"/>
        <v>0</v>
      </c>
      <c r="DP32" s="41">
        <f t="shared" si="24"/>
        <v>0</v>
      </c>
      <c r="DQ32" s="41">
        <f t="shared" si="24"/>
        <v>0</v>
      </c>
      <c r="DR32" s="41">
        <f t="shared" si="24"/>
        <v>0</v>
      </c>
      <c r="DS32" s="41">
        <f t="shared" si="24"/>
        <v>0</v>
      </c>
      <c r="DT32" s="41">
        <f t="shared" si="24"/>
        <v>0</v>
      </c>
      <c r="DU32" s="41">
        <f t="shared" si="24"/>
        <v>0</v>
      </c>
      <c r="DV32" s="41">
        <f t="shared" si="24"/>
        <v>0</v>
      </c>
      <c r="DW32" s="41">
        <f t="shared" si="24"/>
        <v>0</v>
      </c>
      <c r="DX32" s="41">
        <f t="shared" si="24"/>
        <v>0</v>
      </c>
      <c r="DY32" s="41">
        <f t="shared" si="24"/>
        <v>0</v>
      </c>
      <c r="DZ32" s="41">
        <f t="shared" si="24"/>
        <v>0</v>
      </c>
      <c r="EA32" s="41">
        <f t="shared" si="31"/>
        <v>0</v>
      </c>
      <c r="EB32" s="41">
        <f t="shared" si="31"/>
        <v>0</v>
      </c>
      <c r="EC32" s="41">
        <f t="shared" si="31"/>
        <v>0</v>
      </c>
      <c r="ED32" s="41">
        <f t="shared" si="31"/>
        <v>0</v>
      </c>
      <c r="EE32" s="41">
        <f t="shared" si="31"/>
        <v>0</v>
      </c>
      <c r="EF32" s="41">
        <f t="shared" si="31"/>
        <v>0</v>
      </c>
      <c r="EG32" s="41">
        <f t="shared" si="31"/>
        <v>0</v>
      </c>
      <c r="EH32" s="41">
        <f t="shared" si="31"/>
        <v>0</v>
      </c>
      <c r="EI32" s="41">
        <f t="shared" si="31"/>
        <v>0</v>
      </c>
      <c r="EJ32" s="41">
        <f t="shared" si="31"/>
        <v>0</v>
      </c>
      <c r="EK32" s="41">
        <f t="shared" si="31"/>
        <v>0</v>
      </c>
      <c r="EL32" s="41">
        <f t="shared" si="31"/>
        <v>0</v>
      </c>
      <c r="EM32" s="41">
        <f t="shared" si="31"/>
        <v>0</v>
      </c>
      <c r="EN32" s="41">
        <f t="shared" si="31"/>
        <v>0</v>
      </c>
      <c r="EO32" s="41">
        <f t="shared" si="31"/>
        <v>0</v>
      </c>
      <c r="EP32" s="41">
        <f t="shared" si="31"/>
        <v>0</v>
      </c>
      <c r="EQ32" s="41">
        <f t="shared" si="25"/>
        <v>0</v>
      </c>
      <c r="ER32" s="41">
        <f t="shared" si="25"/>
        <v>0</v>
      </c>
      <c r="ES32" s="41">
        <f t="shared" si="25"/>
        <v>0</v>
      </c>
      <c r="ET32" s="41">
        <f t="shared" si="25"/>
        <v>0</v>
      </c>
      <c r="EU32" s="41">
        <f t="shared" si="25"/>
        <v>0</v>
      </c>
      <c r="EV32" s="41">
        <f t="shared" si="25"/>
        <v>0</v>
      </c>
      <c r="EW32" s="41">
        <f t="shared" si="25"/>
        <v>0</v>
      </c>
      <c r="EX32" s="41">
        <f t="shared" si="25"/>
        <v>0</v>
      </c>
      <c r="EY32" s="41">
        <f t="shared" si="25"/>
        <v>0</v>
      </c>
      <c r="EZ32" s="41">
        <f t="shared" si="25"/>
        <v>0</v>
      </c>
      <c r="FA32" s="41">
        <f t="shared" si="25"/>
        <v>0</v>
      </c>
      <c r="FB32" s="41">
        <f t="shared" si="25"/>
        <v>0</v>
      </c>
      <c r="FC32" s="41">
        <f t="shared" si="25"/>
        <v>0</v>
      </c>
      <c r="FD32" s="41">
        <f t="shared" si="25"/>
        <v>0</v>
      </c>
      <c r="FE32" s="41">
        <f t="shared" si="25"/>
        <v>0</v>
      </c>
      <c r="FF32" s="41">
        <f t="shared" si="25"/>
        <v>0</v>
      </c>
      <c r="FG32" s="41">
        <f t="shared" si="32"/>
        <v>0</v>
      </c>
      <c r="FH32" s="41">
        <f t="shared" si="32"/>
        <v>0</v>
      </c>
      <c r="FI32" s="41">
        <f t="shared" si="32"/>
        <v>0</v>
      </c>
      <c r="FJ32" s="41">
        <f t="shared" si="32"/>
        <v>0</v>
      </c>
      <c r="FK32" s="41">
        <f t="shared" si="32"/>
        <v>0</v>
      </c>
      <c r="FL32" s="41">
        <f t="shared" si="32"/>
        <v>0</v>
      </c>
      <c r="FM32" s="41">
        <f t="shared" si="32"/>
        <v>0</v>
      </c>
      <c r="FN32" s="41">
        <f t="shared" si="32"/>
        <v>0</v>
      </c>
      <c r="FO32" s="41">
        <f t="shared" si="32"/>
        <v>0</v>
      </c>
      <c r="FP32" s="41">
        <f t="shared" si="32"/>
        <v>0</v>
      </c>
      <c r="FQ32" s="41">
        <f t="shared" si="32"/>
        <v>0</v>
      </c>
      <c r="FR32" s="41">
        <f t="shared" si="32"/>
        <v>0</v>
      </c>
      <c r="FS32" s="41">
        <f t="shared" si="32"/>
        <v>0</v>
      </c>
      <c r="FT32" s="41">
        <f t="shared" si="32"/>
        <v>0</v>
      </c>
      <c r="FU32" s="41">
        <f t="shared" si="32"/>
        <v>0</v>
      </c>
      <c r="FV32" s="41">
        <f t="shared" si="32"/>
        <v>0</v>
      </c>
      <c r="FW32" s="41">
        <f t="shared" si="26"/>
        <v>0</v>
      </c>
      <c r="FX32" s="41">
        <f t="shared" si="26"/>
        <v>0</v>
      </c>
      <c r="FY32" s="41">
        <f t="shared" si="26"/>
        <v>0</v>
      </c>
      <c r="FZ32" s="41">
        <f t="shared" si="26"/>
        <v>0</v>
      </c>
      <c r="GA32" s="41">
        <f t="shared" si="26"/>
        <v>0</v>
      </c>
      <c r="GB32" s="41">
        <f t="shared" si="26"/>
        <v>0</v>
      </c>
      <c r="GC32" s="41">
        <f t="shared" si="26"/>
        <v>0</v>
      </c>
      <c r="GD32" s="41">
        <f t="shared" si="26"/>
        <v>0</v>
      </c>
      <c r="GE32" s="41">
        <f t="shared" si="26"/>
        <v>0</v>
      </c>
      <c r="GF32" s="41">
        <f t="shared" si="26"/>
        <v>0</v>
      </c>
      <c r="GG32" s="41">
        <f t="shared" si="26"/>
        <v>0</v>
      </c>
      <c r="GH32" s="41">
        <f t="shared" si="26"/>
        <v>0</v>
      </c>
      <c r="GI32" s="41">
        <f t="shared" si="26"/>
        <v>0</v>
      </c>
      <c r="GJ32" s="41">
        <f t="shared" si="26"/>
        <v>0</v>
      </c>
      <c r="GK32" s="41">
        <f t="shared" si="26"/>
        <v>0</v>
      </c>
      <c r="GL32" s="41">
        <f t="shared" si="26"/>
        <v>0</v>
      </c>
      <c r="GM32" s="41">
        <f t="shared" si="33"/>
        <v>0</v>
      </c>
      <c r="GN32" s="41">
        <f t="shared" si="33"/>
        <v>0</v>
      </c>
      <c r="GO32" s="41">
        <f t="shared" si="33"/>
        <v>0</v>
      </c>
      <c r="GP32" s="41">
        <f t="shared" si="33"/>
        <v>0</v>
      </c>
      <c r="GQ32" s="41">
        <f t="shared" si="33"/>
        <v>0</v>
      </c>
      <c r="GR32" s="41">
        <f t="shared" si="33"/>
        <v>0</v>
      </c>
      <c r="GS32" s="41">
        <f t="shared" si="33"/>
        <v>0</v>
      </c>
      <c r="GT32" s="41">
        <f t="shared" si="33"/>
        <v>0</v>
      </c>
      <c r="GU32" s="41">
        <f t="shared" si="33"/>
        <v>0</v>
      </c>
      <c r="GV32" s="41">
        <f t="shared" si="33"/>
        <v>0</v>
      </c>
      <c r="GW32" s="41">
        <f t="shared" si="33"/>
        <v>0</v>
      </c>
      <c r="GX32" s="41">
        <f t="shared" si="33"/>
        <v>0</v>
      </c>
      <c r="GY32" s="41">
        <f t="shared" si="33"/>
        <v>0</v>
      </c>
      <c r="GZ32" s="41">
        <f t="shared" si="33"/>
        <v>0</v>
      </c>
      <c r="HA32" s="41">
        <f t="shared" si="33"/>
        <v>0</v>
      </c>
      <c r="HB32" s="41">
        <f t="shared" si="33"/>
        <v>0</v>
      </c>
      <c r="HC32" s="41">
        <f t="shared" si="27"/>
        <v>0</v>
      </c>
      <c r="HD32" s="41">
        <f t="shared" si="27"/>
        <v>0</v>
      </c>
      <c r="HE32" s="41">
        <f t="shared" si="27"/>
        <v>0</v>
      </c>
      <c r="HF32" s="41">
        <f t="shared" si="27"/>
        <v>0</v>
      </c>
      <c r="HG32" s="41">
        <f t="shared" si="27"/>
        <v>0</v>
      </c>
      <c r="HH32" s="41">
        <f t="shared" si="27"/>
        <v>0</v>
      </c>
      <c r="HI32" s="41">
        <f t="shared" si="27"/>
        <v>0</v>
      </c>
      <c r="HJ32" s="41">
        <f t="shared" si="27"/>
        <v>0</v>
      </c>
    </row>
    <row r="33" spans="1:218" ht="14.4" x14ac:dyDescent="0.3">
      <c r="A33" s="42">
        <v>30</v>
      </c>
      <c r="B33" s="43">
        <f>'CMM4 - AUX CALC'!$AE$67</f>
        <v>0</v>
      </c>
      <c r="AF33" s="41">
        <f>$B33/(_xlfn.SINGLE(PrazoConcessao)*12-AF$3+1)</f>
        <v>0</v>
      </c>
      <c r="AG33" s="41">
        <f t="shared" si="28"/>
        <v>0</v>
      </c>
      <c r="AH33" s="41">
        <f t="shared" si="28"/>
        <v>0</v>
      </c>
      <c r="AI33" s="41">
        <f t="shared" si="28"/>
        <v>0</v>
      </c>
      <c r="AJ33" s="41">
        <f t="shared" si="21"/>
        <v>0</v>
      </c>
      <c r="AK33" s="41">
        <f t="shared" si="21"/>
        <v>0</v>
      </c>
      <c r="AL33" s="41">
        <f t="shared" si="21"/>
        <v>0</v>
      </c>
      <c r="AM33" s="41">
        <f t="shared" si="21"/>
        <v>0</v>
      </c>
      <c r="AN33" s="41">
        <f t="shared" si="21"/>
        <v>0</v>
      </c>
      <c r="AO33" s="41">
        <f t="shared" si="21"/>
        <v>0</v>
      </c>
      <c r="AP33" s="41">
        <f t="shared" si="21"/>
        <v>0</v>
      </c>
      <c r="AQ33" s="41">
        <f t="shared" si="21"/>
        <v>0</v>
      </c>
      <c r="AR33" s="41">
        <f t="shared" si="21"/>
        <v>0</v>
      </c>
      <c r="AS33" s="41">
        <f t="shared" si="21"/>
        <v>0</v>
      </c>
      <c r="AT33" s="41">
        <f t="shared" si="21"/>
        <v>0</v>
      </c>
      <c r="AU33" s="41">
        <f t="shared" si="21"/>
        <v>0</v>
      </c>
      <c r="AV33" s="41">
        <f t="shared" si="21"/>
        <v>0</v>
      </c>
      <c r="AW33" s="41">
        <f t="shared" si="21"/>
        <v>0</v>
      </c>
      <c r="AX33" s="41">
        <f t="shared" si="21"/>
        <v>0</v>
      </c>
      <c r="AY33" s="41">
        <f t="shared" si="29"/>
        <v>0</v>
      </c>
      <c r="AZ33" s="41">
        <f t="shared" si="29"/>
        <v>0</v>
      </c>
      <c r="BA33" s="41">
        <f t="shared" si="29"/>
        <v>0</v>
      </c>
      <c r="BB33" s="41">
        <f t="shared" si="29"/>
        <v>0</v>
      </c>
      <c r="BC33" s="41">
        <f t="shared" si="29"/>
        <v>0</v>
      </c>
      <c r="BD33" s="41">
        <f t="shared" si="29"/>
        <v>0</v>
      </c>
      <c r="BE33" s="41">
        <f t="shared" si="29"/>
        <v>0</v>
      </c>
      <c r="BF33" s="41">
        <f t="shared" si="29"/>
        <v>0</v>
      </c>
      <c r="BG33" s="41">
        <f t="shared" si="29"/>
        <v>0</v>
      </c>
      <c r="BH33" s="41">
        <f t="shared" si="29"/>
        <v>0</v>
      </c>
      <c r="BI33" s="41">
        <f t="shared" si="29"/>
        <v>0</v>
      </c>
      <c r="BJ33" s="41">
        <f t="shared" si="29"/>
        <v>0</v>
      </c>
      <c r="BK33" s="41">
        <f t="shared" si="29"/>
        <v>0</v>
      </c>
      <c r="BL33" s="41">
        <f t="shared" si="29"/>
        <v>0</v>
      </c>
      <c r="BM33" s="41">
        <f t="shared" si="29"/>
        <v>0</v>
      </c>
      <c r="BN33" s="41">
        <f t="shared" si="29"/>
        <v>0</v>
      </c>
      <c r="BO33" s="41">
        <f t="shared" si="22"/>
        <v>0</v>
      </c>
      <c r="BP33" s="41">
        <f t="shared" si="22"/>
        <v>0</v>
      </c>
      <c r="BQ33" s="41">
        <f t="shared" si="22"/>
        <v>0</v>
      </c>
      <c r="BR33" s="41">
        <f t="shared" si="22"/>
        <v>0</v>
      </c>
      <c r="BS33" s="41">
        <f t="shared" si="22"/>
        <v>0</v>
      </c>
      <c r="BT33" s="41">
        <f t="shared" si="22"/>
        <v>0</v>
      </c>
      <c r="BU33" s="41">
        <f t="shared" si="22"/>
        <v>0</v>
      </c>
      <c r="BV33" s="41">
        <f t="shared" si="22"/>
        <v>0</v>
      </c>
      <c r="BW33" s="41">
        <f t="shared" si="22"/>
        <v>0</v>
      </c>
      <c r="BX33" s="41">
        <f t="shared" si="22"/>
        <v>0</v>
      </c>
      <c r="BY33" s="41">
        <f t="shared" si="22"/>
        <v>0</v>
      </c>
      <c r="BZ33" s="41">
        <f t="shared" si="22"/>
        <v>0</v>
      </c>
      <c r="CA33" s="41">
        <f t="shared" si="22"/>
        <v>0</v>
      </c>
      <c r="CB33" s="41">
        <f t="shared" si="22"/>
        <v>0</v>
      </c>
      <c r="CC33" s="41">
        <f t="shared" si="22"/>
        <v>0</v>
      </c>
      <c r="CD33" s="41">
        <f t="shared" si="22"/>
        <v>0</v>
      </c>
      <c r="CE33" s="41">
        <f t="shared" si="23"/>
        <v>0</v>
      </c>
      <c r="CF33" s="41">
        <f t="shared" si="23"/>
        <v>0</v>
      </c>
      <c r="CG33" s="41">
        <f t="shared" si="23"/>
        <v>0</v>
      </c>
      <c r="CH33" s="41">
        <f t="shared" si="23"/>
        <v>0</v>
      </c>
      <c r="CI33" s="41">
        <f t="shared" si="23"/>
        <v>0</v>
      </c>
      <c r="CJ33" s="41">
        <f t="shared" si="23"/>
        <v>0</v>
      </c>
      <c r="CK33" s="41">
        <f t="shared" si="23"/>
        <v>0</v>
      </c>
      <c r="CL33" s="41">
        <f t="shared" si="23"/>
        <v>0</v>
      </c>
      <c r="CM33" s="41">
        <f t="shared" si="23"/>
        <v>0</v>
      </c>
      <c r="CN33" s="41">
        <f t="shared" si="23"/>
        <v>0</v>
      </c>
      <c r="CO33" s="41">
        <f t="shared" si="23"/>
        <v>0</v>
      </c>
      <c r="CP33" s="41">
        <f t="shared" si="23"/>
        <v>0</v>
      </c>
      <c r="CQ33" s="41">
        <f t="shared" si="23"/>
        <v>0</v>
      </c>
      <c r="CR33" s="41">
        <f t="shared" si="23"/>
        <v>0</v>
      </c>
      <c r="CS33" s="41">
        <f t="shared" si="23"/>
        <v>0</v>
      </c>
      <c r="CT33" s="41">
        <f t="shared" si="23"/>
        <v>0</v>
      </c>
      <c r="CU33" s="41">
        <f t="shared" si="30"/>
        <v>0</v>
      </c>
      <c r="CV33" s="41">
        <f t="shared" si="30"/>
        <v>0</v>
      </c>
      <c r="CW33" s="41">
        <f t="shared" si="30"/>
        <v>0</v>
      </c>
      <c r="CX33" s="41">
        <f t="shared" si="30"/>
        <v>0</v>
      </c>
      <c r="CY33" s="41">
        <f t="shared" si="30"/>
        <v>0</v>
      </c>
      <c r="CZ33" s="41">
        <f t="shared" si="30"/>
        <v>0</v>
      </c>
      <c r="DA33" s="41">
        <f t="shared" si="30"/>
        <v>0</v>
      </c>
      <c r="DB33" s="41">
        <f t="shared" si="30"/>
        <v>0</v>
      </c>
      <c r="DC33" s="41">
        <f t="shared" si="30"/>
        <v>0</v>
      </c>
      <c r="DD33" s="41">
        <f t="shared" si="30"/>
        <v>0</v>
      </c>
      <c r="DE33" s="41">
        <f t="shared" si="30"/>
        <v>0</v>
      </c>
      <c r="DF33" s="41">
        <f t="shared" si="30"/>
        <v>0</v>
      </c>
      <c r="DG33" s="41">
        <f t="shared" si="30"/>
        <v>0</v>
      </c>
      <c r="DH33" s="41">
        <f t="shared" si="30"/>
        <v>0</v>
      </c>
      <c r="DI33" s="41">
        <f t="shared" si="30"/>
        <v>0</v>
      </c>
      <c r="DJ33" s="41">
        <f t="shared" si="30"/>
        <v>0</v>
      </c>
      <c r="DK33" s="41">
        <f t="shared" si="24"/>
        <v>0</v>
      </c>
      <c r="DL33" s="41">
        <f t="shared" si="24"/>
        <v>0</v>
      </c>
      <c r="DM33" s="41">
        <f t="shared" si="24"/>
        <v>0</v>
      </c>
      <c r="DN33" s="41">
        <f t="shared" si="24"/>
        <v>0</v>
      </c>
      <c r="DO33" s="41">
        <f t="shared" si="24"/>
        <v>0</v>
      </c>
      <c r="DP33" s="41">
        <f t="shared" si="24"/>
        <v>0</v>
      </c>
      <c r="DQ33" s="41">
        <f t="shared" si="24"/>
        <v>0</v>
      </c>
      <c r="DR33" s="41">
        <f t="shared" si="24"/>
        <v>0</v>
      </c>
      <c r="DS33" s="41">
        <f t="shared" si="24"/>
        <v>0</v>
      </c>
      <c r="DT33" s="41">
        <f t="shared" si="24"/>
        <v>0</v>
      </c>
      <c r="DU33" s="41">
        <f t="shared" si="24"/>
        <v>0</v>
      </c>
      <c r="DV33" s="41">
        <f t="shared" si="24"/>
        <v>0</v>
      </c>
      <c r="DW33" s="41">
        <f t="shared" si="24"/>
        <v>0</v>
      </c>
      <c r="DX33" s="41">
        <f t="shared" si="24"/>
        <v>0</v>
      </c>
      <c r="DY33" s="41">
        <f t="shared" si="24"/>
        <v>0</v>
      </c>
      <c r="DZ33" s="41">
        <f t="shared" si="24"/>
        <v>0</v>
      </c>
      <c r="EA33" s="41">
        <f t="shared" si="31"/>
        <v>0</v>
      </c>
      <c r="EB33" s="41">
        <f t="shared" si="31"/>
        <v>0</v>
      </c>
      <c r="EC33" s="41">
        <f t="shared" si="31"/>
        <v>0</v>
      </c>
      <c r="ED33" s="41">
        <f t="shared" si="31"/>
        <v>0</v>
      </c>
      <c r="EE33" s="41">
        <f t="shared" si="31"/>
        <v>0</v>
      </c>
      <c r="EF33" s="41">
        <f t="shared" si="31"/>
        <v>0</v>
      </c>
      <c r="EG33" s="41">
        <f t="shared" si="31"/>
        <v>0</v>
      </c>
      <c r="EH33" s="41">
        <f t="shared" si="31"/>
        <v>0</v>
      </c>
      <c r="EI33" s="41">
        <f t="shared" si="31"/>
        <v>0</v>
      </c>
      <c r="EJ33" s="41">
        <f t="shared" si="31"/>
        <v>0</v>
      </c>
      <c r="EK33" s="41">
        <f t="shared" si="31"/>
        <v>0</v>
      </c>
      <c r="EL33" s="41">
        <f t="shared" si="31"/>
        <v>0</v>
      </c>
      <c r="EM33" s="41">
        <f t="shared" si="31"/>
        <v>0</v>
      </c>
      <c r="EN33" s="41">
        <f t="shared" si="31"/>
        <v>0</v>
      </c>
      <c r="EO33" s="41">
        <f t="shared" si="31"/>
        <v>0</v>
      </c>
      <c r="EP33" s="41">
        <f t="shared" si="31"/>
        <v>0</v>
      </c>
      <c r="EQ33" s="41">
        <f t="shared" si="25"/>
        <v>0</v>
      </c>
      <c r="ER33" s="41">
        <f t="shared" si="25"/>
        <v>0</v>
      </c>
      <c r="ES33" s="41">
        <f t="shared" si="25"/>
        <v>0</v>
      </c>
      <c r="ET33" s="41">
        <f t="shared" si="25"/>
        <v>0</v>
      </c>
      <c r="EU33" s="41">
        <f t="shared" si="25"/>
        <v>0</v>
      </c>
      <c r="EV33" s="41">
        <f t="shared" si="25"/>
        <v>0</v>
      </c>
      <c r="EW33" s="41">
        <f t="shared" si="25"/>
        <v>0</v>
      </c>
      <c r="EX33" s="41">
        <f t="shared" si="25"/>
        <v>0</v>
      </c>
      <c r="EY33" s="41">
        <f t="shared" si="25"/>
        <v>0</v>
      </c>
      <c r="EZ33" s="41">
        <f t="shared" si="25"/>
        <v>0</v>
      </c>
      <c r="FA33" s="41">
        <f t="shared" si="25"/>
        <v>0</v>
      </c>
      <c r="FB33" s="41">
        <f t="shared" si="25"/>
        <v>0</v>
      </c>
      <c r="FC33" s="41">
        <f t="shared" si="25"/>
        <v>0</v>
      </c>
      <c r="FD33" s="41">
        <f t="shared" si="25"/>
        <v>0</v>
      </c>
      <c r="FE33" s="41">
        <f t="shared" si="25"/>
        <v>0</v>
      </c>
      <c r="FF33" s="41">
        <f t="shared" si="25"/>
        <v>0</v>
      </c>
      <c r="FG33" s="41">
        <f t="shared" si="32"/>
        <v>0</v>
      </c>
      <c r="FH33" s="41">
        <f t="shared" si="32"/>
        <v>0</v>
      </c>
      <c r="FI33" s="41">
        <f t="shared" si="32"/>
        <v>0</v>
      </c>
      <c r="FJ33" s="41">
        <f t="shared" si="32"/>
        <v>0</v>
      </c>
      <c r="FK33" s="41">
        <f t="shared" si="32"/>
        <v>0</v>
      </c>
      <c r="FL33" s="41">
        <f t="shared" si="32"/>
        <v>0</v>
      </c>
      <c r="FM33" s="41">
        <f t="shared" si="32"/>
        <v>0</v>
      </c>
      <c r="FN33" s="41">
        <f t="shared" si="32"/>
        <v>0</v>
      </c>
      <c r="FO33" s="41">
        <f t="shared" si="32"/>
        <v>0</v>
      </c>
      <c r="FP33" s="41">
        <f t="shared" si="32"/>
        <v>0</v>
      </c>
      <c r="FQ33" s="41">
        <f t="shared" si="32"/>
        <v>0</v>
      </c>
      <c r="FR33" s="41">
        <f t="shared" si="32"/>
        <v>0</v>
      </c>
      <c r="FS33" s="41">
        <f t="shared" si="32"/>
        <v>0</v>
      </c>
      <c r="FT33" s="41">
        <f t="shared" si="32"/>
        <v>0</v>
      </c>
      <c r="FU33" s="41">
        <f t="shared" si="32"/>
        <v>0</v>
      </c>
      <c r="FV33" s="41">
        <f t="shared" si="32"/>
        <v>0</v>
      </c>
      <c r="FW33" s="41">
        <f t="shared" si="26"/>
        <v>0</v>
      </c>
      <c r="FX33" s="41">
        <f t="shared" si="26"/>
        <v>0</v>
      </c>
      <c r="FY33" s="41">
        <f t="shared" si="26"/>
        <v>0</v>
      </c>
      <c r="FZ33" s="41">
        <f t="shared" si="26"/>
        <v>0</v>
      </c>
      <c r="GA33" s="41">
        <f t="shared" si="26"/>
        <v>0</v>
      </c>
      <c r="GB33" s="41">
        <f t="shared" si="26"/>
        <v>0</v>
      </c>
      <c r="GC33" s="41">
        <f t="shared" si="26"/>
        <v>0</v>
      </c>
      <c r="GD33" s="41">
        <f t="shared" si="26"/>
        <v>0</v>
      </c>
      <c r="GE33" s="41">
        <f t="shared" si="26"/>
        <v>0</v>
      </c>
      <c r="GF33" s="41">
        <f t="shared" si="26"/>
        <v>0</v>
      </c>
      <c r="GG33" s="41">
        <f t="shared" si="26"/>
        <v>0</v>
      </c>
      <c r="GH33" s="41">
        <f t="shared" si="26"/>
        <v>0</v>
      </c>
      <c r="GI33" s="41">
        <f t="shared" si="26"/>
        <v>0</v>
      </c>
      <c r="GJ33" s="41">
        <f t="shared" si="26"/>
        <v>0</v>
      </c>
      <c r="GK33" s="41">
        <f t="shared" si="26"/>
        <v>0</v>
      </c>
      <c r="GL33" s="41">
        <f t="shared" si="26"/>
        <v>0</v>
      </c>
      <c r="GM33" s="41">
        <f t="shared" si="33"/>
        <v>0</v>
      </c>
      <c r="GN33" s="41">
        <f t="shared" si="33"/>
        <v>0</v>
      </c>
      <c r="GO33" s="41">
        <f t="shared" si="33"/>
        <v>0</v>
      </c>
      <c r="GP33" s="41">
        <f t="shared" si="33"/>
        <v>0</v>
      </c>
      <c r="GQ33" s="41">
        <f t="shared" si="33"/>
        <v>0</v>
      </c>
      <c r="GR33" s="41">
        <f t="shared" si="33"/>
        <v>0</v>
      </c>
      <c r="GS33" s="41">
        <f t="shared" si="33"/>
        <v>0</v>
      </c>
      <c r="GT33" s="41">
        <f t="shared" si="33"/>
        <v>0</v>
      </c>
      <c r="GU33" s="41">
        <f t="shared" si="33"/>
        <v>0</v>
      </c>
      <c r="GV33" s="41">
        <f t="shared" si="33"/>
        <v>0</v>
      </c>
      <c r="GW33" s="41">
        <f t="shared" si="33"/>
        <v>0</v>
      </c>
      <c r="GX33" s="41">
        <f t="shared" si="33"/>
        <v>0</v>
      </c>
      <c r="GY33" s="41">
        <f t="shared" si="33"/>
        <v>0</v>
      </c>
      <c r="GZ33" s="41">
        <f t="shared" si="33"/>
        <v>0</v>
      </c>
      <c r="HA33" s="41">
        <f t="shared" si="33"/>
        <v>0</v>
      </c>
      <c r="HB33" s="41">
        <f t="shared" si="33"/>
        <v>0</v>
      </c>
      <c r="HC33" s="41">
        <f t="shared" si="27"/>
        <v>0</v>
      </c>
      <c r="HD33" s="41">
        <f t="shared" si="27"/>
        <v>0</v>
      </c>
      <c r="HE33" s="41">
        <f t="shared" si="27"/>
        <v>0</v>
      </c>
      <c r="HF33" s="41">
        <f t="shared" si="27"/>
        <v>0</v>
      </c>
      <c r="HG33" s="41">
        <f t="shared" si="27"/>
        <v>0</v>
      </c>
      <c r="HH33" s="41">
        <f t="shared" si="27"/>
        <v>0</v>
      </c>
      <c r="HI33" s="41">
        <f t="shared" si="27"/>
        <v>0</v>
      </c>
      <c r="HJ33" s="41">
        <f t="shared" si="27"/>
        <v>0</v>
      </c>
    </row>
    <row r="34" spans="1:218" ht="14.4" x14ac:dyDescent="0.3">
      <c r="A34" s="42">
        <v>31</v>
      </c>
      <c r="B34" s="43">
        <f>'CMM4 - AUX CALC'!$AF$67</f>
        <v>0</v>
      </c>
      <c r="AG34" s="41">
        <f>$B34/(_xlfn.SINGLE(PrazoConcessao)*12-AG$3+1)</f>
        <v>0</v>
      </c>
      <c r="AH34" s="41">
        <f t="shared" si="28"/>
        <v>0</v>
      </c>
      <c r="AI34" s="41">
        <f t="shared" si="28"/>
        <v>0</v>
      </c>
      <c r="AJ34" s="41">
        <f t="shared" si="21"/>
        <v>0</v>
      </c>
      <c r="AK34" s="41">
        <f t="shared" si="21"/>
        <v>0</v>
      </c>
      <c r="AL34" s="41">
        <f t="shared" si="21"/>
        <v>0</v>
      </c>
      <c r="AM34" s="41">
        <f t="shared" si="21"/>
        <v>0</v>
      </c>
      <c r="AN34" s="41">
        <f t="shared" si="21"/>
        <v>0</v>
      </c>
      <c r="AO34" s="41">
        <f t="shared" si="21"/>
        <v>0</v>
      </c>
      <c r="AP34" s="41">
        <f t="shared" si="21"/>
        <v>0</v>
      </c>
      <c r="AQ34" s="41">
        <f t="shared" si="21"/>
        <v>0</v>
      </c>
      <c r="AR34" s="41">
        <f t="shared" si="21"/>
        <v>0</v>
      </c>
      <c r="AS34" s="41">
        <f t="shared" si="21"/>
        <v>0</v>
      </c>
      <c r="AT34" s="41">
        <f t="shared" si="21"/>
        <v>0</v>
      </c>
      <c r="AU34" s="41">
        <f t="shared" si="21"/>
        <v>0</v>
      </c>
      <c r="AV34" s="41">
        <f t="shared" si="21"/>
        <v>0</v>
      </c>
      <c r="AW34" s="41">
        <f t="shared" si="21"/>
        <v>0</v>
      </c>
      <c r="AX34" s="41">
        <f t="shared" si="21"/>
        <v>0</v>
      </c>
      <c r="AY34" s="41">
        <f t="shared" si="29"/>
        <v>0</v>
      </c>
      <c r="AZ34" s="41">
        <f t="shared" si="29"/>
        <v>0</v>
      </c>
      <c r="BA34" s="41">
        <f t="shared" si="29"/>
        <v>0</v>
      </c>
      <c r="BB34" s="41">
        <f t="shared" si="29"/>
        <v>0</v>
      </c>
      <c r="BC34" s="41">
        <f t="shared" si="29"/>
        <v>0</v>
      </c>
      <c r="BD34" s="41">
        <f t="shared" si="29"/>
        <v>0</v>
      </c>
      <c r="BE34" s="41">
        <f t="shared" si="29"/>
        <v>0</v>
      </c>
      <c r="BF34" s="41">
        <f t="shared" si="29"/>
        <v>0</v>
      </c>
      <c r="BG34" s="41">
        <f t="shared" si="29"/>
        <v>0</v>
      </c>
      <c r="BH34" s="41">
        <f t="shared" si="29"/>
        <v>0</v>
      </c>
      <c r="BI34" s="41">
        <f t="shared" si="29"/>
        <v>0</v>
      </c>
      <c r="BJ34" s="41">
        <f t="shared" si="29"/>
        <v>0</v>
      </c>
      <c r="BK34" s="41">
        <f t="shared" si="29"/>
        <v>0</v>
      </c>
      <c r="BL34" s="41">
        <f t="shared" si="29"/>
        <v>0</v>
      </c>
      <c r="BM34" s="41">
        <f t="shared" si="29"/>
        <v>0</v>
      </c>
      <c r="BN34" s="41">
        <f t="shared" si="29"/>
        <v>0</v>
      </c>
      <c r="BO34" s="41">
        <f t="shared" si="22"/>
        <v>0</v>
      </c>
      <c r="BP34" s="41">
        <f t="shared" si="22"/>
        <v>0</v>
      </c>
      <c r="BQ34" s="41">
        <f t="shared" si="22"/>
        <v>0</v>
      </c>
      <c r="BR34" s="41">
        <f t="shared" si="22"/>
        <v>0</v>
      </c>
      <c r="BS34" s="41">
        <f t="shared" si="22"/>
        <v>0</v>
      </c>
      <c r="BT34" s="41">
        <f t="shared" si="22"/>
        <v>0</v>
      </c>
      <c r="BU34" s="41">
        <f t="shared" si="22"/>
        <v>0</v>
      </c>
      <c r="BV34" s="41">
        <f t="shared" si="22"/>
        <v>0</v>
      </c>
      <c r="BW34" s="41">
        <f t="shared" si="22"/>
        <v>0</v>
      </c>
      <c r="BX34" s="41">
        <f t="shared" si="22"/>
        <v>0</v>
      </c>
      <c r="BY34" s="41">
        <f t="shared" si="22"/>
        <v>0</v>
      </c>
      <c r="BZ34" s="41">
        <f t="shared" si="22"/>
        <v>0</v>
      </c>
      <c r="CA34" s="41">
        <f t="shared" si="22"/>
        <v>0</v>
      </c>
      <c r="CB34" s="41">
        <f t="shared" si="22"/>
        <v>0</v>
      </c>
      <c r="CC34" s="41">
        <f t="shared" si="22"/>
        <v>0</v>
      </c>
      <c r="CD34" s="41">
        <f t="shared" si="22"/>
        <v>0</v>
      </c>
      <c r="CE34" s="41">
        <f t="shared" si="23"/>
        <v>0</v>
      </c>
      <c r="CF34" s="41">
        <f t="shared" si="23"/>
        <v>0</v>
      </c>
      <c r="CG34" s="41">
        <f t="shared" si="23"/>
        <v>0</v>
      </c>
      <c r="CH34" s="41">
        <f t="shared" si="23"/>
        <v>0</v>
      </c>
      <c r="CI34" s="41">
        <f t="shared" si="23"/>
        <v>0</v>
      </c>
      <c r="CJ34" s="41">
        <f t="shared" si="23"/>
        <v>0</v>
      </c>
      <c r="CK34" s="41">
        <f t="shared" si="23"/>
        <v>0</v>
      </c>
      <c r="CL34" s="41">
        <f t="shared" si="23"/>
        <v>0</v>
      </c>
      <c r="CM34" s="41">
        <f t="shared" si="23"/>
        <v>0</v>
      </c>
      <c r="CN34" s="41">
        <f t="shared" si="23"/>
        <v>0</v>
      </c>
      <c r="CO34" s="41">
        <f t="shared" si="23"/>
        <v>0</v>
      </c>
      <c r="CP34" s="41">
        <f t="shared" si="23"/>
        <v>0</v>
      </c>
      <c r="CQ34" s="41">
        <f t="shared" si="23"/>
        <v>0</v>
      </c>
      <c r="CR34" s="41">
        <f t="shared" si="23"/>
        <v>0</v>
      </c>
      <c r="CS34" s="41">
        <f t="shared" si="23"/>
        <v>0</v>
      </c>
      <c r="CT34" s="41">
        <f t="shared" ref="CT34:DI51" si="34">CS34</f>
        <v>0</v>
      </c>
      <c r="CU34" s="41">
        <f t="shared" si="30"/>
        <v>0</v>
      </c>
      <c r="CV34" s="41">
        <f t="shared" si="30"/>
        <v>0</v>
      </c>
      <c r="CW34" s="41">
        <f t="shared" si="30"/>
        <v>0</v>
      </c>
      <c r="CX34" s="41">
        <f t="shared" si="30"/>
        <v>0</v>
      </c>
      <c r="CY34" s="41">
        <f t="shared" si="30"/>
        <v>0</v>
      </c>
      <c r="CZ34" s="41">
        <f t="shared" si="30"/>
        <v>0</v>
      </c>
      <c r="DA34" s="41">
        <f t="shared" si="30"/>
        <v>0</v>
      </c>
      <c r="DB34" s="41">
        <f t="shared" si="30"/>
        <v>0</v>
      </c>
      <c r="DC34" s="41">
        <f t="shared" si="30"/>
        <v>0</v>
      </c>
      <c r="DD34" s="41">
        <f t="shared" si="30"/>
        <v>0</v>
      </c>
      <c r="DE34" s="41">
        <f t="shared" si="30"/>
        <v>0</v>
      </c>
      <c r="DF34" s="41">
        <f t="shared" si="30"/>
        <v>0</v>
      </c>
      <c r="DG34" s="41">
        <f t="shared" si="30"/>
        <v>0</v>
      </c>
      <c r="DH34" s="41">
        <f t="shared" si="30"/>
        <v>0</v>
      </c>
      <c r="DI34" s="41">
        <f t="shared" si="30"/>
        <v>0</v>
      </c>
      <c r="DJ34" s="41">
        <f t="shared" si="30"/>
        <v>0</v>
      </c>
      <c r="DK34" s="41">
        <f t="shared" si="24"/>
        <v>0</v>
      </c>
      <c r="DL34" s="41">
        <f t="shared" si="24"/>
        <v>0</v>
      </c>
      <c r="DM34" s="41">
        <f t="shared" si="24"/>
        <v>0</v>
      </c>
      <c r="DN34" s="41">
        <f t="shared" si="24"/>
        <v>0</v>
      </c>
      <c r="DO34" s="41">
        <f t="shared" si="24"/>
        <v>0</v>
      </c>
      <c r="DP34" s="41">
        <f t="shared" si="24"/>
        <v>0</v>
      </c>
      <c r="DQ34" s="41">
        <f t="shared" si="24"/>
        <v>0</v>
      </c>
      <c r="DR34" s="41">
        <f t="shared" si="24"/>
        <v>0</v>
      </c>
      <c r="DS34" s="41">
        <f t="shared" si="24"/>
        <v>0</v>
      </c>
      <c r="DT34" s="41">
        <f t="shared" si="24"/>
        <v>0</v>
      </c>
      <c r="DU34" s="41">
        <f t="shared" si="24"/>
        <v>0</v>
      </c>
      <c r="DV34" s="41">
        <f t="shared" si="24"/>
        <v>0</v>
      </c>
      <c r="DW34" s="41">
        <f t="shared" si="24"/>
        <v>0</v>
      </c>
      <c r="DX34" s="41">
        <f t="shared" si="24"/>
        <v>0</v>
      </c>
      <c r="DY34" s="41">
        <f t="shared" si="24"/>
        <v>0</v>
      </c>
      <c r="DZ34" s="41">
        <f t="shared" ref="DZ34:EO51" si="35">DY34</f>
        <v>0</v>
      </c>
      <c r="EA34" s="41">
        <f t="shared" si="31"/>
        <v>0</v>
      </c>
      <c r="EB34" s="41">
        <f t="shared" si="31"/>
        <v>0</v>
      </c>
      <c r="EC34" s="41">
        <f t="shared" si="31"/>
        <v>0</v>
      </c>
      <c r="ED34" s="41">
        <f t="shared" si="31"/>
        <v>0</v>
      </c>
      <c r="EE34" s="41">
        <f t="shared" si="31"/>
        <v>0</v>
      </c>
      <c r="EF34" s="41">
        <f t="shared" si="31"/>
        <v>0</v>
      </c>
      <c r="EG34" s="41">
        <f t="shared" si="31"/>
        <v>0</v>
      </c>
      <c r="EH34" s="41">
        <f t="shared" si="31"/>
        <v>0</v>
      </c>
      <c r="EI34" s="41">
        <f t="shared" si="31"/>
        <v>0</v>
      </c>
      <c r="EJ34" s="41">
        <f t="shared" si="31"/>
        <v>0</v>
      </c>
      <c r="EK34" s="41">
        <f t="shared" si="31"/>
        <v>0</v>
      </c>
      <c r="EL34" s="41">
        <f t="shared" si="31"/>
        <v>0</v>
      </c>
      <c r="EM34" s="41">
        <f t="shared" si="31"/>
        <v>0</v>
      </c>
      <c r="EN34" s="41">
        <f t="shared" si="31"/>
        <v>0</v>
      </c>
      <c r="EO34" s="41">
        <f t="shared" si="31"/>
        <v>0</v>
      </c>
      <c r="EP34" s="41">
        <f t="shared" si="31"/>
        <v>0</v>
      </c>
      <c r="EQ34" s="41">
        <f t="shared" si="25"/>
        <v>0</v>
      </c>
      <c r="ER34" s="41">
        <f t="shared" si="25"/>
        <v>0</v>
      </c>
      <c r="ES34" s="41">
        <f t="shared" si="25"/>
        <v>0</v>
      </c>
      <c r="ET34" s="41">
        <f t="shared" si="25"/>
        <v>0</v>
      </c>
      <c r="EU34" s="41">
        <f t="shared" si="25"/>
        <v>0</v>
      </c>
      <c r="EV34" s="41">
        <f t="shared" si="25"/>
        <v>0</v>
      </c>
      <c r="EW34" s="41">
        <f t="shared" si="25"/>
        <v>0</v>
      </c>
      <c r="EX34" s="41">
        <f t="shared" si="25"/>
        <v>0</v>
      </c>
      <c r="EY34" s="41">
        <f t="shared" si="25"/>
        <v>0</v>
      </c>
      <c r="EZ34" s="41">
        <f t="shared" si="25"/>
        <v>0</v>
      </c>
      <c r="FA34" s="41">
        <f t="shared" si="25"/>
        <v>0</v>
      </c>
      <c r="FB34" s="41">
        <f t="shared" si="25"/>
        <v>0</v>
      </c>
      <c r="FC34" s="41">
        <f t="shared" si="25"/>
        <v>0</v>
      </c>
      <c r="FD34" s="41">
        <f t="shared" si="25"/>
        <v>0</v>
      </c>
      <c r="FE34" s="41">
        <f t="shared" si="25"/>
        <v>0</v>
      </c>
      <c r="FF34" s="41">
        <f t="shared" ref="FF34:FU51" si="36">FE34</f>
        <v>0</v>
      </c>
      <c r="FG34" s="41">
        <f t="shared" si="32"/>
        <v>0</v>
      </c>
      <c r="FH34" s="41">
        <f t="shared" si="32"/>
        <v>0</v>
      </c>
      <c r="FI34" s="41">
        <f t="shared" si="32"/>
        <v>0</v>
      </c>
      <c r="FJ34" s="41">
        <f t="shared" si="32"/>
        <v>0</v>
      </c>
      <c r="FK34" s="41">
        <f t="shared" si="32"/>
        <v>0</v>
      </c>
      <c r="FL34" s="41">
        <f t="shared" si="32"/>
        <v>0</v>
      </c>
      <c r="FM34" s="41">
        <f t="shared" si="32"/>
        <v>0</v>
      </c>
      <c r="FN34" s="41">
        <f t="shared" si="32"/>
        <v>0</v>
      </c>
      <c r="FO34" s="41">
        <f t="shared" si="32"/>
        <v>0</v>
      </c>
      <c r="FP34" s="41">
        <f t="shared" si="32"/>
        <v>0</v>
      </c>
      <c r="FQ34" s="41">
        <f t="shared" si="32"/>
        <v>0</v>
      </c>
      <c r="FR34" s="41">
        <f t="shared" si="32"/>
        <v>0</v>
      </c>
      <c r="FS34" s="41">
        <f t="shared" si="32"/>
        <v>0</v>
      </c>
      <c r="FT34" s="41">
        <f t="shared" si="32"/>
        <v>0</v>
      </c>
      <c r="FU34" s="41">
        <f t="shared" si="32"/>
        <v>0</v>
      </c>
      <c r="FV34" s="41">
        <f t="shared" si="32"/>
        <v>0</v>
      </c>
      <c r="FW34" s="41">
        <f t="shared" si="26"/>
        <v>0</v>
      </c>
      <c r="FX34" s="41">
        <f t="shared" si="26"/>
        <v>0</v>
      </c>
      <c r="FY34" s="41">
        <f t="shared" si="26"/>
        <v>0</v>
      </c>
      <c r="FZ34" s="41">
        <f t="shared" si="26"/>
        <v>0</v>
      </c>
      <c r="GA34" s="41">
        <f t="shared" si="26"/>
        <v>0</v>
      </c>
      <c r="GB34" s="41">
        <f t="shared" si="26"/>
        <v>0</v>
      </c>
      <c r="GC34" s="41">
        <f t="shared" si="26"/>
        <v>0</v>
      </c>
      <c r="GD34" s="41">
        <f t="shared" si="26"/>
        <v>0</v>
      </c>
      <c r="GE34" s="41">
        <f t="shared" si="26"/>
        <v>0</v>
      </c>
      <c r="GF34" s="41">
        <f t="shared" si="26"/>
        <v>0</v>
      </c>
      <c r="GG34" s="41">
        <f t="shared" si="26"/>
        <v>0</v>
      </c>
      <c r="GH34" s="41">
        <f t="shared" si="26"/>
        <v>0</v>
      </c>
      <c r="GI34" s="41">
        <f t="shared" si="26"/>
        <v>0</v>
      </c>
      <c r="GJ34" s="41">
        <f t="shared" si="26"/>
        <v>0</v>
      </c>
      <c r="GK34" s="41">
        <f t="shared" si="26"/>
        <v>0</v>
      </c>
      <c r="GL34" s="41">
        <f t="shared" ref="GL34:HA51" si="37">GK34</f>
        <v>0</v>
      </c>
      <c r="GM34" s="41">
        <f t="shared" si="33"/>
        <v>0</v>
      </c>
      <c r="GN34" s="41">
        <f t="shared" si="33"/>
        <v>0</v>
      </c>
      <c r="GO34" s="41">
        <f t="shared" si="33"/>
        <v>0</v>
      </c>
      <c r="GP34" s="41">
        <f t="shared" si="33"/>
        <v>0</v>
      </c>
      <c r="GQ34" s="41">
        <f t="shared" si="33"/>
        <v>0</v>
      </c>
      <c r="GR34" s="41">
        <f t="shared" si="33"/>
        <v>0</v>
      </c>
      <c r="GS34" s="41">
        <f t="shared" si="33"/>
        <v>0</v>
      </c>
      <c r="GT34" s="41">
        <f t="shared" si="33"/>
        <v>0</v>
      </c>
      <c r="GU34" s="41">
        <f t="shared" si="33"/>
        <v>0</v>
      </c>
      <c r="GV34" s="41">
        <f t="shared" si="33"/>
        <v>0</v>
      </c>
      <c r="GW34" s="41">
        <f t="shared" si="33"/>
        <v>0</v>
      </c>
      <c r="GX34" s="41">
        <f t="shared" si="33"/>
        <v>0</v>
      </c>
      <c r="GY34" s="41">
        <f t="shared" si="33"/>
        <v>0</v>
      </c>
      <c r="GZ34" s="41">
        <f t="shared" si="33"/>
        <v>0</v>
      </c>
      <c r="HA34" s="41">
        <f t="shared" si="33"/>
        <v>0</v>
      </c>
      <c r="HB34" s="41">
        <f t="shared" si="33"/>
        <v>0</v>
      </c>
      <c r="HC34" s="41">
        <f t="shared" si="27"/>
        <v>0</v>
      </c>
      <c r="HD34" s="41">
        <f t="shared" si="27"/>
        <v>0</v>
      </c>
      <c r="HE34" s="41">
        <f t="shared" si="27"/>
        <v>0</v>
      </c>
      <c r="HF34" s="41">
        <f t="shared" si="27"/>
        <v>0</v>
      </c>
      <c r="HG34" s="41">
        <f t="shared" si="27"/>
        <v>0</v>
      </c>
      <c r="HH34" s="41">
        <f t="shared" si="27"/>
        <v>0</v>
      </c>
      <c r="HI34" s="41">
        <f t="shared" si="27"/>
        <v>0</v>
      </c>
      <c r="HJ34" s="41">
        <f t="shared" si="27"/>
        <v>0</v>
      </c>
    </row>
    <row r="35" spans="1:218" ht="14.4" x14ac:dyDescent="0.3">
      <c r="A35" s="42">
        <v>32</v>
      </c>
      <c r="B35" s="43">
        <f>'CMM4 - AUX CALC'!$AG$67</f>
        <v>0</v>
      </c>
      <c r="AH35" s="41">
        <f>$B35/(_xlfn.SINGLE(PrazoConcessao)*12-AH$3+1)</f>
        <v>0</v>
      </c>
      <c r="AI35" s="41">
        <f t="shared" si="28"/>
        <v>0</v>
      </c>
      <c r="AJ35" s="41">
        <f t="shared" ref="AJ35:AY50" si="38">AI35</f>
        <v>0</v>
      </c>
      <c r="AK35" s="41">
        <f t="shared" si="38"/>
        <v>0</v>
      </c>
      <c r="AL35" s="41">
        <f t="shared" si="38"/>
        <v>0</v>
      </c>
      <c r="AM35" s="41">
        <f t="shared" si="38"/>
        <v>0</v>
      </c>
      <c r="AN35" s="41">
        <f t="shared" si="38"/>
        <v>0</v>
      </c>
      <c r="AO35" s="41">
        <f t="shared" si="38"/>
        <v>0</v>
      </c>
      <c r="AP35" s="41">
        <f t="shared" si="38"/>
        <v>0</v>
      </c>
      <c r="AQ35" s="41">
        <f t="shared" si="38"/>
        <v>0</v>
      </c>
      <c r="AR35" s="41">
        <f t="shared" si="38"/>
        <v>0</v>
      </c>
      <c r="AS35" s="41">
        <f t="shared" si="38"/>
        <v>0</v>
      </c>
      <c r="AT35" s="41">
        <f t="shared" si="38"/>
        <v>0</v>
      </c>
      <c r="AU35" s="41">
        <f t="shared" si="38"/>
        <v>0</v>
      </c>
      <c r="AV35" s="41">
        <f t="shared" si="38"/>
        <v>0</v>
      </c>
      <c r="AW35" s="41">
        <f t="shared" si="38"/>
        <v>0</v>
      </c>
      <c r="AX35" s="41">
        <f t="shared" si="38"/>
        <v>0</v>
      </c>
      <c r="AY35" s="41">
        <f t="shared" si="29"/>
        <v>0</v>
      </c>
      <c r="AZ35" s="41">
        <f t="shared" si="29"/>
        <v>0</v>
      </c>
      <c r="BA35" s="41">
        <f t="shared" si="29"/>
        <v>0</v>
      </c>
      <c r="BB35" s="41">
        <f t="shared" si="29"/>
        <v>0</v>
      </c>
      <c r="BC35" s="41">
        <f t="shared" si="29"/>
        <v>0</v>
      </c>
      <c r="BD35" s="41">
        <f t="shared" si="29"/>
        <v>0</v>
      </c>
      <c r="BE35" s="41">
        <f t="shared" si="29"/>
        <v>0</v>
      </c>
      <c r="BF35" s="41">
        <f t="shared" si="29"/>
        <v>0</v>
      </c>
      <c r="BG35" s="41">
        <f t="shared" si="29"/>
        <v>0</v>
      </c>
      <c r="BH35" s="41">
        <f t="shared" si="29"/>
        <v>0</v>
      </c>
      <c r="BI35" s="41">
        <f t="shared" si="29"/>
        <v>0</v>
      </c>
      <c r="BJ35" s="41">
        <f t="shared" si="29"/>
        <v>0</v>
      </c>
      <c r="BK35" s="41">
        <f t="shared" si="29"/>
        <v>0</v>
      </c>
      <c r="BL35" s="41">
        <f t="shared" si="29"/>
        <v>0</v>
      </c>
      <c r="BM35" s="41">
        <f t="shared" si="29"/>
        <v>0</v>
      </c>
      <c r="BN35" s="41">
        <f t="shared" ref="BN35:CC50" si="39">BM35</f>
        <v>0</v>
      </c>
      <c r="BO35" s="41">
        <f t="shared" si="39"/>
        <v>0</v>
      </c>
      <c r="BP35" s="41">
        <f t="shared" si="39"/>
        <v>0</v>
      </c>
      <c r="BQ35" s="41">
        <f t="shared" si="39"/>
        <v>0</v>
      </c>
      <c r="BR35" s="41">
        <f t="shared" si="39"/>
        <v>0</v>
      </c>
      <c r="BS35" s="41">
        <f t="shared" si="39"/>
        <v>0</v>
      </c>
      <c r="BT35" s="41">
        <f t="shared" si="39"/>
        <v>0</v>
      </c>
      <c r="BU35" s="41">
        <f t="shared" si="39"/>
        <v>0</v>
      </c>
      <c r="BV35" s="41">
        <f t="shared" si="39"/>
        <v>0</v>
      </c>
      <c r="BW35" s="41">
        <f t="shared" si="39"/>
        <v>0</v>
      </c>
      <c r="BX35" s="41">
        <f t="shared" si="39"/>
        <v>0</v>
      </c>
      <c r="BY35" s="41">
        <f t="shared" si="39"/>
        <v>0</v>
      </c>
      <c r="BZ35" s="41">
        <f t="shared" si="39"/>
        <v>0</v>
      </c>
      <c r="CA35" s="41">
        <f t="shared" si="39"/>
        <v>0</v>
      </c>
      <c r="CB35" s="41">
        <f t="shared" si="39"/>
        <v>0</v>
      </c>
      <c r="CC35" s="41">
        <f t="shared" si="39"/>
        <v>0</v>
      </c>
      <c r="CD35" s="41">
        <f t="shared" ref="CD35:CS50" si="40">CC35</f>
        <v>0</v>
      </c>
      <c r="CE35" s="41">
        <f t="shared" si="40"/>
        <v>0</v>
      </c>
      <c r="CF35" s="41">
        <f t="shared" si="40"/>
        <v>0</v>
      </c>
      <c r="CG35" s="41">
        <f t="shared" si="40"/>
        <v>0</v>
      </c>
      <c r="CH35" s="41">
        <f t="shared" si="40"/>
        <v>0</v>
      </c>
      <c r="CI35" s="41">
        <f t="shared" si="40"/>
        <v>0</v>
      </c>
      <c r="CJ35" s="41">
        <f t="shared" si="40"/>
        <v>0</v>
      </c>
      <c r="CK35" s="41">
        <f t="shared" si="40"/>
        <v>0</v>
      </c>
      <c r="CL35" s="41">
        <f t="shared" si="40"/>
        <v>0</v>
      </c>
      <c r="CM35" s="41">
        <f t="shared" si="40"/>
        <v>0</v>
      </c>
      <c r="CN35" s="41">
        <f t="shared" si="40"/>
        <v>0</v>
      </c>
      <c r="CO35" s="41">
        <f t="shared" si="40"/>
        <v>0</v>
      </c>
      <c r="CP35" s="41">
        <f t="shared" si="40"/>
        <v>0</v>
      </c>
      <c r="CQ35" s="41">
        <f t="shared" si="40"/>
        <v>0</v>
      </c>
      <c r="CR35" s="41">
        <f t="shared" si="40"/>
        <v>0</v>
      </c>
      <c r="CS35" s="41">
        <f t="shared" si="40"/>
        <v>0</v>
      </c>
      <c r="CT35" s="41">
        <f t="shared" si="34"/>
        <v>0</v>
      </c>
      <c r="CU35" s="41">
        <f t="shared" si="30"/>
        <v>0</v>
      </c>
      <c r="CV35" s="41">
        <f t="shared" si="30"/>
        <v>0</v>
      </c>
      <c r="CW35" s="41">
        <f t="shared" si="30"/>
        <v>0</v>
      </c>
      <c r="CX35" s="41">
        <f t="shared" si="30"/>
        <v>0</v>
      </c>
      <c r="CY35" s="41">
        <f t="shared" si="30"/>
        <v>0</v>
      </c>
      <c r="CZ35" s="41">
        <f t="shared" si="30"/>
        <v>0</v>
      </c>
      <c r="DA35" s="41">
        <f t="shared" si="30"/>
        <v>0</v>
      </c>
      <c r="DB35" s="41">
        <f t="shared" si="30"/>
        <v>0</v>
      </c>
      <c r="DC35" s="41">
        <f t="shared" si="30"/>
        <v>0</v>
      </c>
      <c r="DD35" s="41">
        <f t="shared" si="30"/>
        <v>0</v>
      </c>
      <c r="DE35" s="41">
        <f t="shared" si="30"/>
        <v>0</v>
      </c>
      <c r="DF35" s="41">
        <f t="shared" si="30"/>
        <v>0</v>
      </c>
      <c r="DG35" s="41">
        <f t="shared" si="30"/>
        <v>0</v>
      </c>
      <c r="DH35" s="41">
        <f t="shared" si="30"/>
        <v>0</v>
      </c>
      <c r="DI35" s="41">
        <f t="shared" si="30"/>
        <v>0</v>
      </c>
      <c r="DJ35" s="41">
        <f t="shared" ref="DJ35:DY50" si="41">DI35</f>
        <v>0</v>
      </c>
      <c r="DK35" s="41">
        <f t="shared" si="41"/>
        <v>0</v>
      </c>
      <c r="DL35" s="41">
        <f t="shared" si="41"/>
        <v>0</v>
      </c>
      <c r="DM35" s="41">
        <f t="shared" si="41"/>
        <v>0</v>
      </c>
      <c r="DN35" s="41">
        <f t="shared" si="41"/>
        <v>0</v>
      </c>
      <c r="DO35" s="41">
        <f t="shared" si="41"/>
        <v>0</v>
      </c>
      <c r="DP35" s="41">
        <f t="shared" si="41"/>
        <v>0</v>
      </c>
      <c r="DQ35" s="41">
        <f t="shared" si="41"/>
        <v>0</v>
      </c>
      <c r="DR35" s="41">
        <f t="shared" si="41"/>
        <v>0</v>
      </c>
      <c r="DS35" s="41">
        <f t="shared" si="41"/>
        <v>0</v>
      </c>
      <c r="DT35" s="41">
        <f t="shared" si="41"/>
        <v>0</v>
      </c>
      <c r="DU35" s="41">
        <f t="shared" si="41"/>
        <v>0</v>
      </c>
      <c r="DV35" s="41">
        <f t="shared" si="41"/>
        <v>0</v>
      </c>
      <c r="DW35" s="41">
        <f t="shared" si="41"/>
        <v>0</v>
      </c>
      <c r="DX35" s="41">
        <f t="shared" si="41"/>
        <v>0</v>
      </c>
      <c r="DY35" s="41">
        <f t="shared" si="41"/>
        <v>0</v>
      </c>
      <c r="DZ35" s="41">
        <f t="shared" si="35"/>
        <v>0</v>
      </c>
      <c r="EA35" s="41">
        <f t="shared" si="31"/>
        <v>0</v>
      </c>
      <c r="EB35" s="41">
        <f t="shared" si="31"/>
        <v>0</v>
      </c>
      <c r="EC35" s="41">
        <f t="shared" si="31"/>
        <v>0</v>
      </c>
      <c r="ED35" s="41">
        <f t="shared" si="31"/>
        <v>0</v>
      </c>
      <c r="EE35" s="41">
        <f t="shared" si="31"/>
        <v>0</v>
      </c>
      <c r="EF35" s="41">
        <f t="shared" si="31"/>
        <v>0</v>
      </c>
      <c r="EG35" s="41">
        <f t="shared" si="31"/>
        <v>0</v>
      </c>
      <c r="EH35" s="41">
        <f t="shared" si="31"/>
        <v>0</v>
      </c>
      <c r="EI35" s="41">
        <f t="shared" si="31"/>
        <v>0</v>
      </c>
      <c r="EJ35" s="41">
        <f t="shared" si="31"/>
        <v>0</v>
      </c>
      <c r="EK35" s="41">
        <f t="shared" si="31"/>
        <v>0</v>
      </c>
      <c r="EL35" s="41">
        <f t="shared" si="31"/>
        <v>0</v>
      </c>
      <c r="EM35" s="41">
        <f t="shared" si="31"/>
        <v>0</v>
      </c>
      <c r="EN35" s="41">
        <f t="shared" si="31"/>
        <v>0</v>
      </c>
      <c r="EO35" s="41">
        <f t="shared" si="31"/>
        <v>0</v>
      </c>
      <c r="EP35" s="41">
        <f t="shared" ref="EP35:FE50" si="42">EO35</f>
        <v>0</v>
      </c>
      <c r="EQ35" s="41">
        <f t="shared" si="42"/>
        <v>0</v>
      </c>
      <c r="ER35" s="41">
        <f t="shared" si="42"/>
        <v>0</v>
      </c>
      <c r="ES35" s="41">
        <f t="shared" si="42"/>
        <v>0</v>
      </c>
      <c r="ET35" s="41">
        <f t="shared" si="42"/>
        <v>0</v>
      </c>
      <c r="EU35" s="41">
        <f t="shared" si="42"/>
        <v>0</v>
      </c>
      <c r="EV35" s="41">
        <f t="shared" si="42"/>
        <v>0</v>
      </c>
      <c r="EW35" s="41">
        <f t="shared" si="42"/>
        <v>0</v>
      </c>
      <c r="EX35" s="41">
        <f t="shared" si="42"/>
        <v>0</v>
      </c>
      <c r="EY35" s="41">
        <f t="shared" si="42"/>
        <v>0</v>
      </c>
      <c r="EZ35" s="41">
        <f t="shared" si="42"/>
        <v>0</v>
      </c>
      <c r="FA35" s="41">
        <f t="shared" si="42"/>
        <v>0</v>
      </c>
      <c r="FB35" s="41">
        <f t="shared" si="42"/>
        <v>0</v>
      </c>
      <c r="FC35" s="41">
        <f t="shared" si="42"/>
        <v>0</v>
      </c>
      <c r="FD35" s="41">
        <f t="shared" si="42"/>
        <v>0</v>
      </c>
      <c r="FE35" s="41">
        <f t="shared" si="42"/>
        <v>0</v>
      </c>
      <c r="FF35" s="41">
        <f t="shared" si="36"/>
        <v>0</v>
      </c>
      <c r="FG35" s="41">
        <f t="shared" si="32"/>
        <v>0</v>
      </c>
      <c r="FH35" s="41">
        <f t="shared" si="32"/>
        <v>0</v>
      </c>
      <c r="FI35" s="41">
        <f t="shared" si="32"/>
        <v>0</v>
      </c>
      <c r="FJ35" s="41">
        <f t="shared" si="32"/>
        <v>0</v>
      </c>
      <c r="FK35" s="41">
        <f t="shared" si="32"/>
        <v>0</v>
      </c>
      <c r="FL35" s="41">
        <f t="shared" si="32"/>
        <v>0</v>
      </c>
      <c r="FM35" s="41">
        <f t="shared" si="32"/>
        <v>0</v>
      </c>
      <c r="FN35" s="41">
        <f t="shared" si="32"/>
        <v>0</v>
      </c>
      <c r="FO35" s="41">
        <f t="shared" si="32"/>
        <v>0</v>
      </c>
      <c r="FP35" s="41">
        <f t="shared" si="32"/>
        <v>0</v>
      </c>
      <c r="FQ35" s="41">
        <f t="shared" si="32"/>
        <v>0</v>
      </c>
      <c r="FR35" s="41">
        <f t="shared" si="32"/>
        <v>0</v>
      </c>
      <c r="FS35" s="41">
        <f t="shared" si="32"/>
        <v>0</v>
      </c>
      <c r="FT35" s="41">
        <f t="shared" si="32"/>
        <v>0</v>
      </c>
      <c r="FU35" s="41">
        <f t="shared" si="32"/>
        <v>0</v>
      </c>
      <c r="FV35" s="41">
        <f t="shared" ref="FV35:GK50" si="43">FU35</f>
        <v>0</v>
      </c>
      <c r="FW35" s="41">
        <f t="shared" si="43"/>
        <v>0</v>
      </c>
      <c r="FX35" s="41">
        <f t="shared" si="43"/>
        <v>0</v>
      </c>
      <c r="FY35" s="41">
        <f t="shared" si="43"/>
        <v>0</v>
      </c>
      <c r="FZ35" s="41">
        <f t="shared" si="43"/>
        <v>0</v>
      </c>
      <c r="GA35" s="41">
        <f t="shared" si="43"/>
        <v>0</v>
      </c>
      <c r="GB35" s="41">
        <f t="shared" si="43"/>
        <v>0</v>
      </c>
      <c r="GC35" s="41">
        <f t="shared" si="43"/>
        <v>0</v>
      </c>
      <c r="GD35" s="41">
        <f t="shared" si="43"/>
        <v>0</v>
      </c>
      <c r="GE35" s="41">
        <f t="shared" si="43"/>
        <v>0</v>
      </c>
      <c r="GF35" s="41">
        <f t="shared" si="43"/>
        <v>0</v>
      </c>
      <c r="GG35" s="41">
        <f t="shared" si="43"/>
        <v>0</v>
      </c>
      <c r="GH35" s="41">
        <f t="shared" si="43"/>
        <v>0</v>
      </c>
      <c r="GI35" s="41">
        <f t="shared" si="43"/>
        <v>0</v>
      </c>
      <c r="GJ35" s="41">
        <f t="shared" si="43"/>
        <v>0</v>
      </c>
      <c r="GK35" s="41">
        <f t="shared" si="43"/>
        <v>0</v>
      </c>
      <c r="GL35" s="41">
        <f t="shared" si="37"/>
        <v>0</v>
      </c>
      <c r="GM35" s="41">
        <f t="shared" si="33"/>
        <v>0</v>
      </c>
      <c r="GN35" s="41">
        <f t="shared" si="33"/>
        <v>0</v>
      </c>
      <c r="GO35" s="41">
        <f t="shared" si="33"/>
        <v>0</v>
      </c>
      <c r="GP35" s="41">
        <f t="shared" si="33"/>
        <v>0</v>
      </c>
      <c r="GQ35" s="41">
        <f t="shared" si="33"/>
        <v>0</v>
      </c>
      <c r="GR35" s="41">
        <f t="shared" si="33"/>
        <v>0</v>
      </c>
      <c r="GS35" s="41">
        <f t="shared" si="33"/>
        <v>0</v>
      </c>
      <c r="GT35" s="41">
        <f t="shared" si="33"/>
        <v>0</v>
      </c>
      <c r="GU35" s="41">
        <f t="shared" si="33"/>
        <v>0</v>
      </c>
      <c r="GV35" s="41">
        <f t="shared" si="33"/>
        <v>0</v>
      </c>
      <c r="GW35" s="41">
        <f t="shared" si="33"/>
        <v>0</v>
      </c>
      <c r="GX35" s="41">
        <f t="shared" si="33"/>
        <v>0</v>
      </c>
      <c r="GY35" s="41">
        <f t="shared" si="33"/>
        <v>0</v>
      </c>
      <c r="GZ35" s="41">
        <f t="shared" si="33"/>
        <v>0</v>
      </c>
      <c r="HA35" s="41">
        <f t="shared" si="33"/>
        <v>0</v>
      </c>
      <c r="HB35" s="41">
        <f t="shared" ref="HB35:HJ63" si="44">HA35</f>
        <v>0</v>
      </c>
      <c r="HC35" s="41">
        <f t="shared" si="44"/>
        <v>0</v>
      </c>
      <c r="HD35" s="41">
        <f t="shared" si="44"/>
        <v>0</v>
      </c>
      <c r="HE35" s="41">
        <f t="shared" si="44"/>
        <v>0</v>
      </c>
      <c r="HF35" s="41">
        <f t="shared" si="44"/>
        <v>0</v>
      </c>
      <c r="HG35" s="41">
        <f t="shared" si="44"/>
        <v>0</v>
      </c>
      <c r="HH35" s="41">
        <f t="shared" si="44"/>
        <v>0</v>
      </c>
      <c r="HI35" s="41">
        <f t="shared" si="44"/>
        <v>0</v>
      </c>
      <c r="HJ35" s="41">
        <f t="shared" si="44"/>
        <v>0</v>
      </c>
    </row>
    <row r="36" spans="1:218" ht="14.4" x14ac:dyDescent="0.3">
      <c r="A36" s="42">
        <v>33</v>
      </c>
      <c r="B36" s="43">
        <f>'CMM4 - AUX CALC'!$AH$67</f>
        <v>0</v>
      </c>
      <c r="AI36" s="41">
        <f>$B36/(_xlfn.SINGLE(PrazoConcessao)*12-AI$3+1)</f>
        <v>0</v>
      </c>
      <c r="AJ36" s="41">
        <f t="shared" si="38"/>
        <v>0</v>
      </c>
      <c r="AK36" s="41">
        <f t="shared" si="38"/>
        <v>0</v>
      </c>
      <c r="AL36" s="41">
        <f t="shared" si="38"/>
        <v>0</v>
      </c>
      <c r="AM36" s="41">
        <f t="shared" si="38"/>
        <v>0</v>
      </c>
      <c r="AN36" s="41">
        <f t="shared" si="38"/>
        <v>0</v>
      </c>
      <c r="AO36" s="41">
        <f t="shared" si="38"/>
        <v>0</v>
      </c>
      <c r="AP36" s="41">
        <f t="shared" si="38"/>
        <v>0</v>
      </c>
      <c r="AQ36" s="41">
        <f t="shared" si="38"/>
        <v>0</v>
      </c>
      <c r="AR36" s="41">
        <f t="shared" si="38"/>
        <v>0</v>
      </c>
      <c r="AS36" s="41">
        <f t="shared" si="38"/>
        <v>0</v>
      </c>
      <c r="AT36" s="41">
        <f t="shared" si="38"/>
        <v>0</v>
      </c>
      <c r="AU36" s="41">
        <f t="shared" si="38"/>
        <v>0</v>
      </c>
      <c r="AV36" s="41">
        <f t="shared" si="38"/>
        <v>0</v>
      </c>
      <c r="AW36" s="41">
        <f t="shared" si="38"/>
        <v>0</v>
      </c>
      <c r="AX36" s="41">
        <f t="shared" si="38"/>
        <v>0</v>
      </c>
      <c r="AY36" s="41">
        <f t="shared" si="38"/>
        <v>0</v>
      </c>
      <c r="AZ36" s="41">
        <f t="shared" ref="AZ36:BO53" si="45">AY36</f>
        <v>0</v>
      </c>
      <c r="BA36" s="41">
        <f t="shared" si="45"/>
        <v>0</v>
      </c>
      <c r="BB36" s="41">
        <f t="shared" si="45"/>
        <v>0</v>
      </c>
      <c r="BC36" s="41">
        <f t="shared" si="45"/>
        <v>0</v>
      </c>
      <c r="BD36" s="41">
        <f t="shared" si="45"/>
        <v>0</v>
      </c>
      <c r="BE36" s="41">
        <f t="shared" si="45"/>
        <v>0</v>
      </c>
      <c r="BF36" s="41">
        <f t="shared" si="45"/>
        <v>0</v>
      </c>
      <c r="BG36" s="41">
        <f t="shared" si="45"/>
        <v>0</v>
      </c>
      <c r="BH36" s="41">
        <f t="shared" si="45"/>
        <v>0</v>
      </c>
      <c r="BI36" s="41">
        <f t="shared" si="45"/>
        <v>0</v>
      </c>
      <c r="BJ36" s="41">
        <f t="shared" si="45"/>
        <v>0</v>
      </c>
      <c r="BK36" s="41">
        <f t="shared" si="45"/>
        <v>0</v>
      </c>
      <c r="BL36" s="41">
        <f t="shared" si="45"/>
        <v>0</v>
      </c>
      <c r="BM36" s="41">
        <f t="shared" si="45"/>
        <v>0</v>
      </c>
      <c r="BN36" s="41">
        <f t="shared" si="39"/>
        <v>0</v>
      </c>
      <c r="BO36" s="41">
        <f t="shared" si="39"/>
        <v>0</v>
      </c>
      <c r="BP36" s="41">
        <f t="shared" si="39"/>
        <v>0</v>
      </c>
      <c r="BQ36" s="41">
        <f t="shared" si="39"/>
        <v>0</v>
      </c>
      <c r="BR36" s="41">
        <f t="shared" si="39"/>
        <v>0</v>
      </c>
      <c r="BS36" s="41">
        <f t="shared" si="39"/>
        <v>0</v>
      </c>
      <c r="BT36" s="41">
        <f t="shared" si="39"/>
        <v>0</v>
      </c>
      <c r="BU36" s="41">
        <f t="shared" si="39"/>
        <v>0</v>
      </c>
      <c r="BV36" s="41">
        <f t="shared" si="39"/>
        <v>0</v>
      </c>
      <c r="BW36" s="41">
        <f t="shared" si="39"/>
        <v>0</v>
      </c>
      <c r="BX36" s="41">
        <f t="shared" si="39"/>
        <v>0</v>
      </c>
      <c r="BY36" s="41">
        <f t="shared" si="39"/>
        <v>0</v>
      </c>
      <c r="BZ36" s="41">
        <f t="shared" si="39"/>
        <v>0</v>
      </c>
      <c r="CA36" s="41">
        <f t="shared" si="39"/>
        <v>0</v>
      </c>
      <c r="CB36" s="41">
        <f t="shared" si="39"/>
        <v>0</v>
      </c>
      <c r="CC36" s="41">
        <f t="shared" si="39"/>
        <v>0</v>
      </c>
      <c r="CD36" s="41">
        <f t="shared" si="40"/>
        <v>0</v>
      </c>
      <c r="CE36" s="41">
        <f t="shared" si="40"/>
        <v>0</v>
      </c>
      <c r="CF36" s="41">
        <f t="shared" si="40"/>
        <v>0</v>
      </c>
      <c r="CG36" s="41">
        <f t="shared" si="40"/>
        <v>0</v>
      </c>
      <c r="CH36" s="41">
        <f t="shared" si="40"/>
        <v>0</v>
      </c>
      <c r="CI36" s="41">
        <f t="shared" si="40"/>
        <v>0</v>
      </c>
      <c r="CJ36" s="41">
        <f t="shared" si="40"/>
        <v>0</v>
      </c>
      <c r="CK36" s="41">
        <f t="shared" si="40"/>
        <v>0</v>
      </c>
      <c r="CL36" s="41">
        <f t="shared" si="40"/>
        <v>0</v>
      </c>
      <c r="CM36" s="41">
        <f t="shared" si="40"/>
        <v>0</v>
      </c>
      <c r="CN36" s="41">
        <f t="shared" si="40"/>
        <v>0</v>
      </c>
      <c r="CO36" s="41">
        <f t="shared" si="40"/>
        <v>0</v>
      </c>
      <c r="CP36" s="41">
        <f t="shared" si="40"/>
        <v>0</v>
      </c>
      <c r="CQ36" s="41">
        <f t="shared" si="40"/>
        <v>0</v>
      </c>
      <c r="CR36" s="41">
        <f t="shared" si="40"/>
        <v>0</v>
      </c>
      <c r="CS36" s="41">
        <f t="shared" si="40"/>
        <v>0</v>
      </c>
      <c r="CT36" s="41">
        <f t="shared" si="34"/>
        <v>0</v>
      </c>
      <c r="CU36" s="41">
        <f t="shared" si="34"/>
        <v>0</v>
      </c>
      <c r="CV36" s="41">
        <f t="shared" si="34"/>
        <v>0</v>
      </c>
      <c r="CW36" s="41">
        <f t="shared" si="34"/>
        <v>0</v>
      </c>
      <c r="CX36" s="41">
        <f t="shared" si="34"/>
        <v>0</v>
      </c>
      <c r="CY36" s="41">
        <f t="shared" si="34"/>
        <v>0</v>
      </c>
      <c r="CZ36" s="41">
        <f t="shared" si="34"/>
        <v>0</v>
      </c>
      <c r="DA36" s="41">
        <f t="shared" si="34"/>
        <v>0</v>
      </c>
      <c r="DB36" s="41">
        <f t="shared" si="34"/>
        <v>0</v>
      </c>
      <c r="DC36" s="41">
        <f t="shared" si="34"/>
        <v>0</v>
      </c>
      <c r="DD36" s="41">
        <f t="shared" si="34"/>
        <v>0</v>
      </c>
      <c r="DE36" s="41">
        <f t="shared" si="34"/>
        <v>0</v>
      </c>
      <c r="DF36" s="41">
        <f t="shared" si="34"/>
        <v>0</v>
      </c>
      <c r="DG36" s="41">
        <f t="shared" si="34"/>
        <v>0</v>
      </c>
      <c r="DH36" s="41">
        <f t="shared" si="34"/>
        <v>0</v>
      </c>
      <c r="DI36" s="41">
        <f t="shared" si="34"/>
        <v>0</v>
      </c>
      <c r="DJ36" s="41">
        <f t="shared" si="41"/>
        <v>0</v>
      </c>
      <c r="DK36" s="41">
        <f t="shared" si="41"/>
        <v>0</v>
      </c>
      <c r="DL36" s="41">
        <f t="shared" si="41"/>
        <v>0</v>
      </c>
      <c r="DM36" s="41">
        <f t="shared" si="41"/>
        <v>0</v>
      </c>
      <c r="DN36" s="41">
        <f t="shared" si="41"/>
        <v>0</v>
      </c>
      <c r="DO36" s="41">
        <f t="shared" si="41"/>
        <v>0</v>
      </c>
      <c r="DP36" s="41">
        <f t="shared" si="41"/>
        <v>0</v>
      </c>
      <c r="DQ36" s="41">
        <f t="shared" si="41"/>
        <v>0</v>
      </c>
      <c r="DR36" s="41">
        <f t="shared" si="41"/>
        <v>0</v>
      </c>
      <c r="DS36" s="41">
        <f t="shared" si="41"/>
        <v>0</v>
      </c>
      <c r="DT36" s="41">
        <f t="shared" si="41"/>
        <v>0</v>
      </c>
      <c r="DU36" s="41">
        <f t="shared" si="41"/>
        <v>0</v>
      </c>
      <c r="DV36" s="41">
        <f t="shared" si="41"/>
        <v>0</v>
      </c>
      <c r="DW36" s="41">
        <f t="shared" si="41"/>
        <v>0</v>
      </c>
      <c r="DX36" s="41">
        <f t="shared" si="41"/>
        <v>0</v>
      </c>
      <c r="DY36" s="41">
        <f t="shared" si="41"/>
        <v>0</v>
      </c>
      <c r="DZ36" s="41">
        <f t="shared" si="35"/>
        <v>0</v>
      </c>
      <c r="EA36" s="41">
        <f t="shared" si="35"/>
        <v>0</v>
      </c>
      <c r="EB36" s="41">
        <f t="shared" si="35"/>
        <v>0</v>
      </c>
      <c r="EC36" s="41">
        <f t="shared" si="35"/>
        <v>0</v>
      </c>
      <c r="ED36" s="41">
        <f t="shared" si="35"/>
        <v>0</v>
      </c>
      <c r="EE36" s="41">
        <f t="shared" si="35"/>
        <v>0</v>
      </c>
      <c r="EF36" s="41">
        <f t="shared" si="35"/>
        <v>0</v>
      </c>
      <c r="EG36" s="41">
        <f t="shared" si="35"/>
        <v>0</v>
      </c>
      <c r="EH36" s="41">
        <f t="shared" si="35"/>
        <v>0</v>
      </c>
      <c r="EI36" s="41">
        <f t="shared" si="35"/>
        <v>0</v>
      </c>
      <c r="EJ36" s="41">
        <f t="shared" si="35"/>
        <v>0</v>
      </c>
      <c r="EK36" s="41">
        <f t="shared" si="35"/>
        <v>0</v>
      </c>
      <c r="EL36" s="41">
        <f t="shared" si="35"/>
        <v>0</v>
      </c>
      <c r="EM36" s="41">
        <f t="shared" si="35"/>
        <v>0</v>
      </c>
      <c r="EN36" s="41">
        <f t="shared" si="35"/>
        <v>0</v>
      </c>
      <c r="EO36" s="41">
        <f t="shared" si="35"/>
        <v>0</v>
      </c>
      <c r="EP36" s="41">
        <f t="shared" si="42"/>
        <v>0</v>
      </c>
      <c r="EQ36" s="41">
        <f t="shared" si="42"/>
        <v>0</v>
      </c>
      <c r="ER36" s="41">
        <f t="shared" si="42"/>
        <v>0</v>
      </c>
      <c r="ES36" s="41">
        <f t="shared" si="42"/>
        <v>0</v>
      </c>
      <c r="ET36" s="41">
        <f t="shared" si="42"/>
        <v>0</v>
      </c>
      <c r="EU36" s="41">
        <f t="shared" si="42"/>
        <v>0</v>
      </c>
      <c r="EV36" s="41">
        <f t="shared" si="42"/>
        <v>0</v>
      </c>
      <c r="EW36" s="41">
        <f t="shared" si="42"/>
        <v>0</v>
      </c>
      <c r="EX36" s="41">
        <f t="shared" si="42"/>
        <v>0</v>
      </c>
      <c r="EY36" s="41">
        <f t="shared" si="42"/>
        <v>0</v>
      </c>
      <c r="EZ36" s="41">
        <f t="shared" si="42"/>
        <v>0</v>
      </c>
      <c r="FA36" s="41">
        <f t="shared" si="42"/>
        <v>0</v>
      </c>
      <c r="FB36" s="41">
        <f t="shared" si="42"/>
        <v>0</v>
      </c>
      <c r="FC36" s="41">
        <f t="shared" si="42"/>
        <v>0</v>
      </c>
      <c r="FD36" s="41">
        <f t="shared" si="42"/>
        <v>0</v>
      </c>
      <c r="FE36" s="41">
        <f t="shared" si="42"/>
        <v>0</v>
      </c>
      <c r="FF36" s="41">
        <f t="shared" si="36"/>
        <v>0</v>
      </c>
      <c r="FG36" s="41">
        <f t="shared" si="36"/>
        <v>0</v>
      </c>
      <c r="FH36" s="41">
        <f t="shared" si="36"/>
        <v>0</v>
      </c>
      <c r="FI36" s="41">
        <f t="shared" si="36"/>
        <v>0</v>
      </c>
      <c r="FJ36" s="41">
        <f t="shared" si="36"/>
        <v>0</v>
      </c>
      <c r="FK36" s="41">
        <f t="shared" si="36"/>
        <v>0</v>
      </c>
      <c r="FL36" s="41">
        <f t="shared" si="36"/>
        <v>0</v>
      </c>
      <c r="FM36" s="41">
        <f t="shared" si="36"/>
        <v>0</v>
      </c>
      <c r="FN36" s="41">
        <f t="shared" si="36"/>
        <v>0</v>
      </c>
      <c r="FO36" s="41">
        <f t="shared" si="36"/>
        <v>0</v>
      </c>
      <c r="FP36" s="41">
        <f t="shared" si="36"/>
        <v>0</v>
      </c>
      <c r="FQ36" s="41">
        <f t="shared" si="36"/>
        <v>0</v>
      </c>
      <c r="FR36" s="41">
        <f t="shared" si="36"/>
        <v>0</v>
      </c>
      <c r="FS36" s="41">
        <f t="shared" si="36"/>
        <v>0</v>
      </c>
      <c r="FT36" s="41">
        <f t="shared" si="36"/>
        <v>0</v>
      </c>
      <c r="FU36" s="41">
        <f t="shared" si="36"/>
        <v>0</v>
      </c>
      <c r="FV36" s="41">
        <f t="shared" si="43"/>
        <v>0</v>
      </c>
      <c r="FW36" s="41">
        <f t="shared" si="43"/>
        <v>0</v>
      </c>
      <c r="FX36" s="41">
        <f t="shared" si="43"/>
        <v>0</v>
      </c>
      <c r="FY36" s="41">
        <f t="shared" si="43"/>
        <v>0</v>
      </c>
      <c r="FZ36" s="41">
        <f t="shared" si="43"/>
        <v>0</v>
      </c>
      <c r="GA36" s="41">
        <f t="shared" si="43"/>
        <v>0</v>
      </c>
      <c r="GB36" s="41">
        <f t="shared" si="43"/>
        <v>0</v>
      </c>
      <c r="GC36" s="41">
        <f t="shared" si="43"/>
        <v>0</v>
      </c>
      <c r="GD36" s="41">
        <f t="shared" si="43"/>
        <v>0</v>
      </c>
      <c r="GE36" s="41">
        <f t="shared" si="43"/>
        <v>0</v>
      </c>
      <c r="GF36" s="41">
        <f t="shared" si="43"/>
        <v>0</v>
      </c>
      <c r="GG36" s="41">
        <f t="shared" si="43"/>
        <v>0</v>
      </c>
      <c r="GH36" s="41">
        <f t="shared" si="43"/>
        <v>0</v>
      </c>
      <c r="GI36" s="41">
        <f t="shared" si="43"/>
        <v>0</v>
      </c>
      <c r="GJ36" s="41">
        <f t="shared" si="43"/>
        <v>0</v>
      </c>
      <c r="GK36" s="41">
        <f t="shared" si="43"/>
        <v>0</v>
      </c>
      <c r="GL36" s="41">
        <f t="shared" si="37"/>
        <v>0</v>
      </c>
      <c r="GM36" s="41">
        <f t="shared" si="37"/>
        <v>0</v>
      </c>
      <c r="GN36" s="41">
        <f t="shared" si="37"/>
        <v>0</v>
      </c>
      <c r="GO36" s="41">
        <f t="shared" si="37"/>
        <v>0</v>
      </c>
      <c r="GP36" s="41">
        <f t="shared" si="37"/>
        <v>0</v>
      </c>
      <c r="GQ36" s="41">
        <f t="shared" si="37"/>
        <v>0</v>
      </c>
      <c r="GR36" s="41">
        <f t="shared" si="37"/>
        <v>0</v>
      </c>
      <c r="GS36" s="41">
        <f t="shared" si="37"/>
        <v>0</v>
      </c>
      <c r="GT36" s="41">
        <f t="shared" si="37"/>
        <v>0</v>
      </c>
      <c r="GU36" s="41">
        <f t="shared" si="37"/>
        <v>0</v>
      </c>
      <c r="GV36" s="41">
        <f t="shared" si="37"/>
        <v>0</v>
      </c>
      <c r="GW36" s="41">
        <f t="shared" si="37"/>
        <v>0</v>
      </c>
      <c r="GX36" s="41">
        <f t="shared" si="37"/>
        <v>0</v>
      </c>
      <c r="GY36" s="41">
        <f t="shared" si="37"/>
        <v>0</v>
      </c>
      <c r="GZ36" s="41">
        <f t="shared" si="37"/>
        <v>0</v>
      </c>
      <c r="HA36" s="41">
        <f t="shared" si="37"/>
        <v>0</v>
      </c>
      <c r="HB36" s="41">
        <f t="shared" si="44"/>
        <v>0</v>
      </c>
      <c r="HC36" s="41">
        <f t="shared" si="44"/>
        <v>0</v>
      </c>
      <c r="HD36" s="41">
        <f t="shared" si="44"/>
        <v>0</v>
      </c>
      <c r="HE36" s="41">
        <f t="shared" si="44"/>
        <v>0</v>
      </c>
      <c r="HF36" s="41">
        <f t="shared" si="44"/>
        <v>0</v>
      </c>
      <c r="HG36" s="41">
        <f t="shared" si="44"/>
        <v>0</v>
      </c>
      <c r="HH36" s="41">
        <f t="shared" si="44"/>
        <v>0</v>
      </c>
      <c r="HI36" s="41">
        <f t="shared" si="44"/>
        <v>0</v>
      </c>
      <c r="HJ36" s="41">
        <f t="shared" si="44"/>
        <v>0</v>
      </c>
    </row>
    <row r="37" spans="1:218" ht="14.4" x14ac:dyDescent="0.3">
      <c r="A37" s="42">
        <v>34</v>
      </c>
      <c r="B37" s="43">
        <f>'CMM4 - AUX CALC'!$AI$67</f>
        <v>0</v>
      </c>
      <c r="AJ37" s="41">
        <f>$B37/(_xlfn.SINGLE(PrazoConcessao)*12-AJ$3+1)</f>
        <v>0</v>
      </c>
      <c r="AK37" s="41">
        <f t="shared" si="38"/>
        <v>0</v>
      </c>
      <c r="AL37" s="41">
        <f t="shared" si="38"/>
        <v>0</v>
      </c>
      <c r="AM37" s="41">
        <f t="shared" si="38"/>
        <v>0</v>
      </c>
      <c r="AN37" s="41">
        <f t="shared" si="38"/>
        <v>0</v>
      </c>
      <c r="AO37" s="41">
        <f t="shared" si="38"/>
        <v>0</v>
      </c>
      <c r="AP37" s="41">
        <f t="shared" si="38"/>
        <v>0</v>
      </c>
      <c r="AQ37" s="41">
        <f t="shared" si="38"/>
        <v>0</v>
      </c>
      <c r="AR37" s="41">
        <f t="shared" si="38"/>
        <v>0</v>
      </c>
      <c r="AS37" s="41">
        <f t="shared" si="38"/>
        <v>0</v>
      </c>
      <c r="AT37" s="41">
        <f t="shared" si="38"/>
        <v>0</v>
      </c>
      <c r="AU37" s="41">
        <f t="shared" si="38"/>
        <v>0</v>
      </c>
      <c r="AV37" s="41">
        <f t="shared" si="38"/>
        <v>0</v>
      </c>
      <c r="AW37" s="41">
        <f t="shared" si="38"/>
        <v>0</v>
      </c>
      <c r="AX37" s="41">
        <f t="shared" si="38"/>
        <v>0</v>
      </c>
      <c r="AY37" s="41">
        <f t="shared" si="38"/>
        <v>0</v>
      </c>
      <c r="AZ37" s="41">
        <f t="shared" si="45"/>
        <v>0</v>
      </c>
      <c r="BA37" s="41">
        <f t="shared" si="45"/>
        <v>0</v>
      </c>
      <c r="BB37" s="41">
        <f t="shared" si="45"/>
        <v>0</v>
      </c>
      <c r="BC37" s="41">
        <f t="shared" si="45"/>
        <v>0</v>
      </c>
      <c r="BD37" s="41">
        <f t="shared" si="45"/>
        <v>0</v>
      </c>
      <c r="BE37" s="41">
        <f t="shared" si="45"/>
        <v>0</v>
      </c>
      <c r="BF37" s="41">
        <f t="shared" si="45"/>
        <v>0</v>
      </c>
      <c r="BG37" s="41">
        <f t="shared" si="45"/>
        <v>0</v>
      </c>
      <c r="BH37" s="41">
        <f t="shared" si="45"/>
        <v>0</v>
      </c>
      <c r="BI37" s="41">
        <f t="shared" si="45"/>
        <v>0</v>
      </c>
      <c r="BJ37" s="41">
        <f t="shared" si="45"/>
        <v>0</v>
      </c>
      <c r="BK37" s="41">
        <f t="shared" si="45"/>
        <v>0</v>
      </c>
      <c r="BL37" s="41">
        <f t="shared" si="45"/>
        <v>0</v>
      </c>
      <c r="BM37" s="41">
        <f t="shared" si="45"/>
        <v>0</v>
      </c>
      <c r="BN37" s="41">
        <f t="shared" si="39"/>
        <v>0</v>
      </c>
      <c r="BO37" s="41">
        <f t="shared" si="39"/>
        <v>0</v>
      </c>
      <c r="BP37" s="41">
        <f t="shared" si="39"/>
        <v>0</v>
      </c>
      <c r="BQ37" s="41">
        <f t="shared" si="39"/>
        <v>0</v>
      </c>
      <c r="BR37" s="41">
        <f t="shared" si="39"/>
        <v>0</v>
      </c>
      <c r="BS37" s="41">
        <f t="shared" si="39"/>
        <v>0</v>
      </c>
      <c r="BT37" s="41">
        <f t="shared" si="39"/>
        <v>0</v>
      </c>
      <c r="BU37" s="41">
        <f t="shared" si="39"/>
        <v>0</v>
      </c>
      <c r="BV37" s="41">
        <f t="shared" si="39"/>
        <v>0</v>
      </c>
      <c r="BW37" s="41">
        <f t="shared" si="39"/>
        <v>0</v>
      </c>
      <c r="BX37" s="41">
        <f t="shared" si="39"/>
        <v>0</v>
      </c>
      <c r="BY37" s="41">
        <f t="shared" si="39"/>
        <v>0</v>
      </c>
      <c r="BZ37" s="41">
        <f t="shared" si="39"/>
        <v>0</v>
      </c>
      <c r="CA37" s="41">
        <f t="shared" si="39"/>
        <v>0</v>
      </c>
      <c r="CB37" s="41">
        <f t="shared" si="39"/>
        <v>0</v>
      </c>
      <c r="CC37" s="41">
        <f t="shared" si="39"/>
        <v>0</v>
      </c>
      <c r="CD37" s="41">
        <f t="shared" si="40"/>
        <v>0</v>
      </c>
      <c r="CE37" s="41">
        <f t="shared" si="40"/>
        <v>0</v>
      </c>
      <c r="CF37" s="41">
        <f t="shared" si="40"/>
        <v>0</v>
      </c>
      <c r="CG37" s="41">
        <f t="shared" si="40"/>
        <v>0</v>
      </c>
      <c r="CH37" s="41">
        <f t="shared" si="40"/>
        <v>0</v>
      </c>
      <c r="CI37" s="41">
        <f t="shared" si="40"/>
        <v>0</v>
      </c>
      <c r="CJ37" s="41">
        <f t="shared" si="40"/>
        <v>0</v>
      </c>
      <c r="CK37" s="41">
        <f t="shared" si="40"/>
        <v>0</v>
      </c>
      <c r="CL37" s="41">
        <f t="shared" si="40"/>
        <v>0</v>
      </c>
      <c r="CM37" s="41">
        <f t="shared" si="40"/>
        <v>0</v>
      </c>
      <c r="CN37" s="41">
        <f t="shared" si="40"/>
        <v>0</v>
      </c>
      <c r="CO37" s="41">
        <f t="shared" si="40"/>
        <v>0</v>
      </c>
      <c r="CP37" s="41">
        <f t="shared" si="40"/>
        <v>0</v>
      </c>
      <c r="CQ37" s="41">
        <f t="shared" si="40"/>
        <v>0</v>
      </c>
      <c r="CR37" s="41">
        <f t="shared" si="40"/>
        <v>0</v>
      </c>
      <c r="CS37" s="41">
        <f t="shared" si="40"/>
        <v>0</v>
      </c>
      <c r="CT37" s="41">
        <f t="shared" si="34"/>
        <v>0</v>
      </c>
      <c r="CU37" s="41">
        <f t="shared" si="34"/>
        <v>0</v>
      </c>
      <c r="CV37" s="41">
        <f t="shared" si="34"/>
        <v>0</v>
      </c>
      <c r="CW37" s="41">
        <f t="shared" si="34"/>
        <v>0</v>
      </c>
      <c r="CX37" s="41">
        <f t="shared" si="34"/>
        <v>0</v>
      </c>
      <c r="CY37" s="41">
        <f t="shared" si="34"/>
        <v>0</v>
      </c>
      <c r="CZ37" s="41">
        <f t="shared" si="34"/>
        <v>0</v>
      </c>
      <c r="DA37" s="41">
        <f t="shared" si="34"/>
        <v>0</v>
      </c>
      <c r="DB37" s="41">
        <f t="shared" si="34"/>
        <v>0</v>
      </c>
      <c r="DC37" s="41">
        <f t="shared" si="34"/>
        <v>0</v>
      </c>
      <c r="DD37" s="41">
        <f t="shared" si="34"/>
        <v>0</v>
      </c>
      <c r="DE37" s="41">
        <f t="shared" si="34"/>
        <v>0</v>
      </c>
      <c r="DF37" s="41">
        <f t="shared" si="34"/>
        <v>0</v>
      </c>
      <c r="DG37" s="41">
        <f t="shared" si="34"/>
        <v>0</v>
      </c>
      <c r="DH37" s="41">
        <f t="shared" si="34"/>
        <v>0</v>
      </c>
      <c r="DI37" s="41">
        <f t="shared" si="34"/>
        <v>0</v>
      </c>
      <c r="DJ37" s="41">
        <f t="shared" si="41"/>
        <v>0</v>
      </c>
      <c r="DK37" s="41">
        <f t="shared" si="41"/>
        <v>0</v>
      </c>
      <c r="DL37" s="41">
        <f t="shared" si="41"/>
        <v>0</v>
      </c>
      <c r="DM37" s="41">
        <f t="shared" si="41"/>
        <v>0</v>
      </c>
      <c r="DN37" s="41">
        <f t="shared" si="41"/>
        <v>0</v>
      </c>
      <c r="DO37" s="41">
        <f t="shared" si="41"/>
        <v>0</v>
      </c>
      <c r="DP37" s="41">
        <f t="shared" si="41"/>
        <v>0</v>
      </c>
      <c r="DQ37" s="41">
        <f t="shared" si="41"/>
        <v>0</v>
      </c>
      <c r="DR37" s="41">
        <f t="shared" si="41"/>
        <v>0</v>
      </c>
      <c r="DS37" s="41">
        <f t="shared" si="41"/>
        <v>0</v>
      </c>
      <c r="DT37" s="41">
        <f t="shared" si="41"/>
        <v>0</v>
      </c>
      <c r="DU37" s="41">
        <f t="shared" si="41"/>
        <v>0</v>
      </c>
      <c r="DV37" s="41">
        <f t="shared" si="41"/>
        <v>0</v>
      </c>
      <c r="DW37" s="41">
        <f t="shared" si="41"/>
        <v>0</v>
      </c>
      <c r="DX37" s="41">
        <f t="shared" si="41"/>
        <v>0</v>
      </c>
      <c r="DY37" s="41">
        <f t="shared" si="41"/>
        <v>0</v>
      </c>
      <c r="DZ37" s="41">
        <f t="shared" si="35"/>
        <v>0</v>
      </c>
      <c r="EA37" s="41">
        <f t="shared" si="35"/>
        <v>0</v>
      </c>
      <c r="EB37" s="41">
        <f t="shared" si="35"/>
        <v>0</v>
      </c>
      <c r="EC37" s="41">
        <f t="shared" si="35"/>
        <v>0</v>
      </c>
      <c r="ED37" s="41">
        <f t="shared" si="35"/>
        <v>0</v>
      </c>
      <c r="EE37" s="41">
        <f t="shared" si="35"/>
        <v>0</v>
      </c>
      <c r="EF37" s="41">
        <f t="shared" si="35"/>
        <v>0</v>
      </c>
      <c r="EG37" s="41">
        <f t="shared" si="35"/>
        <v>0</v>
      </c>
      <c r="EH37" s="41">
        <f t="shared" si="35"/>
        <v>0</v>
      </c>
      <c r="EI37" s="41">
        <f t="shared" si="35"/>
        <v>0</v>
      </c>
      <c r="EJ37" s="41">
        <f t="shared" si="35"/>
        <v>0</v>
      </c>
      <c r="EK37" s="41">
        <f t="shared" si="35"/>
        <v>0</v>
      </c>
      <c r="EL37" s="41">
        <f t="shared" si="35"/>
        <v>0</v>
      </c>
      <c r="EM37" s="41">
        <f t="shared" si="35"/>
        <v>0</v>
      </c>
      <c r="EN37" s="41">
        <f t="shared" si="35"/>
        <v>0</v>
      </c>
      <c r="EO37" s="41">
        <f t="shared" si="35"/>
        <v>0</v>
      </c>
      <c r="EP37" s="41">
        <f t="shared" si="42"/>
        <v>0</v>
      </c>
      <c r="EQ37" s="41">
        <f t="shared" si="42"/>
        <v>0</v>
      </c>
      <c r="ER37" s="41">
        <f t="shared" si="42"/>
        <v>0</v>
      </c>
      <c r="ES37" s="41">
        <f t="shared" si="42"/>
        <v>0</v>
      </c>
      <c r="ET37" s="41">
        <f t="shared" si="42"/>
        <v>0</v>
      </c>
      <c r="EU37" s="41">
        <f t="shared" si="42"/>
        <v>0</v>
      </c>
      <c r="EV37" s="41">
        <f t="shared" si="42"/>
        <v>0</v>
      </c>
      <c r="EW37" s="41">
        <f t="shared" si="42"/>
        <v>0</v>
      </c>
      <c r="EX37" s="41">
        <f t="shared" si="42"/>
        <v>0</v>
      </c>
      <c r="EY37" s="41">
        <f t="shared" si="42"/>
        <v>0</v>
      </c>
      <c r="EZ37" s="41">
        <f t="shared" si="42"/>
        <v>0</v>
      </c>
      <c r="FA37" s="41">
        <f t="shared" si="42"/>
        <v>0</v>
      </c>
      <c r="FB37" s="41">
        <f t="shared" si="42"/>
        <v>0</v>
      </c>
      <c r="FC37" s="41">
        <f t="shared" si="42"/>
        <v>0</v>
      </c>
      <c r="FD37" s="41">
        <f t="shared" si="42"/>
        <v>0</v>
      </c>
      <c r="FE37" s="41">
        <f t="shared" si="42"/>
        <v>0</v>
      </c>
      <c r="FF37" s="41">
        <f t="shared" si="36"/>
        <v>0</v>
      </c>
      <c r="FG37" s="41">
        <f t="shared" si="36"/>
        <v>0</v>
      </c>
      <c r="FH37" s="41">
        <f t="shared" si="36"/>
        <v>0</v>
      </c>
      <c r="FI37" s="41">
        <f t="shared" si="36"/>
        <v>0</v>
      </c>
      <c r="FJ37" s="41">
        <f t="shared" si="36"/>
        <v>0</v>
      </c>
      <c r="FK37" s="41">
        <f t="shared" si="36"/>
        <v>0</v>
      </c>
      <c r="FL37" s="41">
        <f t="shared" si="36"/>
        <v>0</v>
      </c>
      <c r="FM37" s="41">
        <f t="shared" si="36"/>
        <v>0</v>
      </c>
      <c r="FN37" s="41">
        <f t="shared" si="36"/>
        <v>0</v>
      </c>
      <c r="FO37" s="41">
        <f t="shared" si="36"/>
        <v>0</v>
      </c>
      <c r="FP37" s="41">
        <f t="shared" si="36"/>
        <v>0</v>
      </c>
      <c r="FQ37" s="41">
        <f t="shared" si="36"/>
        <v>0</v>
      </c>
      <c r="FR37" s="41">
        <f t="shared" si="36"/>
        <v>0</v>
      </c>
      <c r="FS37" s="41">
        <f t="shared" si="36"/>
        <v>0</v>
      </c>
      <c r="FT37" s="41">
        <f t="shared" si="36"/>
        <v>0</v>
      </c>
      <c r="FU37" s="41">
        <f t="shared" si="36"/>
        <v>0</v>
      </c>
      <c r="FV37" s="41">
        <f t="shared" si="43"/>
        <v>0</v>
      </c>
      <c r="FW37" s="41">
        <f t="shared" si="43"/>
        <v>0</v>
      </c>
      <c r="FX37" s="41">
        <f t="shared" si="43"/>
        <v>0</v>
      </c>
      <c r="FY37" s="41">
        <f t="shared" si="43"/>
        <v>0</v>
      </c>
      <c r="FZ37" s="41">
        <f t="shared" si="43"/>
        <v>0</v>
      </c>
      <c r="GA37" s="41">
        <f t="shared" si="43"/>
        <v>0</v>
      </c>
      <c r="GB37" s="41">
        <f t="shared" si="43"/>
        <v>0</v>
      </c>
      <c r="GC37" s="41">
        <f t="shared" si="43"/>
        <v>0</v>
      </c>
      <c r="GD37" s="41">
        <f t="shared" si="43"/>
        <v>0</v>
      </c>
      <c r="GE37" s="41">
        <f t="shared" si="43"/>
        <v>0</v>
      </c>
      <c r="GF37" s="41">
        <f t="shared" si="43"/>
        <v>0</v>
      </c>
      <c r="GG37" s="41">
        <f t="shared" si="43"/>
        <v>0</v>
      </c>
      <c r="GH37" s="41">
        <f t="shared" si="43"/>
        <v>0</v>
      </c>
      <c r="GI37" s="41">
        <f t="shared" si="43"/>
        <v>0</v>
      </c>
      <c r="GJ37" s="41">
        <f t="shared" si="43"/>
        <v>0</v>
      </c>
      <c r="GK37" s="41">
        <f t="shared" si="43"/>
        <v>0</v>
      </c>
      <c r="GL37" s="41">
        <f t="shared" si="37"/>
        <v>0</v>
      </c>
      <c r="GM37" s="41">
        <f t="shared" si="37"/>
        <v>0</v>
      </c>
      <c r="GN37" s="41">
        <f t="shared" si="37"/>
        <v>0</v>
      </c>
      <c r="GO37" s="41">
        <f t="shared" si="37"/>
        <v>0</v>
      </c>
      <c r="GP37" s="41">
        <f t="shared" si="37"/>
        <v>0</v>
      </c>
      <c r="GQ37" s="41">
        <f t="shared" si="37"/>
        <v>0</v>
      </c>
      <c r="GR37" s="41">
        <f t="shared" si="37"/>
        <v>0</v>
      </c>
      <c r="GS37" s="41">
        <f t="shared" si="37"/>
        <v>0</v>
      </c>
      <c r="GT37" s="41">
        <f t="shared" si="37"/>
        <v>0</v>
      </c>
      <c r="GU37" s="41">
        <f t="shared" si="37"/>
        <v>0</v>
      </c>
      <c r="GV37" s="41">
        <f t="shared" si="37"/>
        <v>0</v>
      </c>
      <c r="GW37" s="41">
        <f t="shared" si="37"/>
        <v>0</v>
      </c>
      <c r="GX37" s="41">
        <f t="shared" si="37"/>
        <v>0</v>
      </c>
      <c r="GY37" s="41">
        <f t="shared" si="37"/>
        <v>0</v>
      </c>
      <c r="GZ37" s="41">
        <f t="shared" si="37"/>
        <v>0</v>
      </c>
      <c r="HA37" s="41">
        <f t="shared" si="37"/>
        <v>0</v>
      </c>
      <c r="HB37" s="41">
        <f t="shared" si="44"/>
        <v>0</v>
      </c>
      <c r="HC37" s="41">
        <f t="shared" si="44"/>
        <v>0</v>
      </c>
      <c r="HD37" s="41">
        <f t="shared" si="44"/>
        <v>0</v>
      </c>
      <c r="HE37" s="41">
        <f t="shared" si="44"/>
        <v>0</v>
      </c>
      <c r="HF37" s="41">
        <f t="shared" si="44"/>
        <v>0</v>
      </c>
      <c r="HG37" s="41">
        <f t="shared" si="44"/>
        <v>0</v>
      </c>
      <c r="HH37" s="41">
        <f t="shared" si="44"/>
        <v>0</v>
      </c>
      <c r="HI37" s="41">
        <f t="shared" si="44"/>
        <v>0</v>
      </c>
      <c r="HJ37" s="41">
        <f t="shared" si="44"/>
        <v>0</v>
      </c>
    </row>
    <row r="38" spans="1:218" ht="14.4" x14ac:dyDescent="0.3">
      <c r="A38" s="42">
        <v>35</v>
      </c>
      <c r="B38" s="43">
        <f>'CMM4 - AUX CALC'!$AJ$67</f>
        <v>0</v>
      </c>
      <c r="AK38" s="41">
        <f>$B38/(_xlfn.SINGLE(PrazoConcessao)*12-AK$3+1)</f>
        <v>0</v>
      </c>
      <c r="AL38" s="41">
        <f t="shared" si="38"/>
        <v>0</v>
      </c>
      <c r="AM38" s="41">
        <f t="shared" si="38"/>
        <v>0</v>
      </c>
      <c r="AN38" s="41">
        <f t="shared" si="38"/>
        <v>0</v>
      </c>
      <c r="AO38" s="41">
        <f t="shared" si="38"/>
        <v>0</v>
      </c>
      <c r="AP38" s="41">
        <f t="shared" si="38"/>
        <v>0</v>
      </c>
      <c r="AQ38" s="41">
        <f t="shared" si="38"/>
        <v>0</v>
      </c>
      <c r="AR38" s="41">
        <f t="shared" si="38"/>
        <v>0</v>
      </c>
      <c r="AS38" s="41">
        <f t="shared" si="38"/>
        <v>0</v>
      </c>
      <c r="AT38" s="41">
        <f t="shared" si="38"/>
        <v>0</v>
      </c>
      <c r="AU38" s="41">
        <f t="shared" si="38"/>
        <v>0</v>
      </c>
      <c r="AV38" s="41">
        <f t="shared" si="38"/>
        <v>0</v>
      </c>
      <c r="AW38" s="41">
        <f t="shared" si="38"/>
        <v>0</v>
      </c>
      <c r="AX38" s="41">
        <f t="shared" si="38"/>
        <v>0</v>
      </c>
      <c r="AY38" s="41">
        <f t="shared" si="38"/>
        <v>0</v>
      </c>
      <c r="AZ38" s="41">
        <f t="shared" si="45"/>
        <v>0</v>
      </c>
      <c r="BA38" s="41">
        <f t="shared" si="45"/>
        <v>0</v>
      </c>
      <c r="BB38" s="41">
        <f t="shared" si="45"/>
        <v>0</v>
      </c>
      <c r="BC38" s="41">
        <f t="shared" si="45"/>
        <v>0</v>
      </c>
      <c r="BD38" s="41">
        <f t="shared" si="45"/>
        <v>0</v>
      </c>
      <c r="BE38" s="41">
        <f t="shared" si="45"/>
        <v>0</v>
      </c>
      <c r="BF38" s="41">
        <f t="shared" si="45"/>
        <v>0</v>
      </c>
      <c r="BG38" s="41">
        <f t="shared" si="45"/>
        <v>0</v>
      </c>
      <c r="BH38" s="41">
        <f t="shared" si="45"/>
        <v>0</v>
      </c>
      <c r="BI38" s="41">
        <f t="shared" si="45"/>
        <v>0</v>
      </c>
      <c r="BJ38" s="41">
        <f t="shared" si="45"/>
        <v>0</v>
      </c>
      <c r="BK38" s="41">
        <f t="shared" si="45"/>
        <v>0</v>
      </c>
      <c r="BL38" s="41">
        <f t="shared" si="45"/>
        <v>0</v>
      </c>
      <c r="BM38" s="41">
        <f t="shared" si="45"/>
        <v>0</v>
      </c>
      <c r="BN38" s="41">
        <f t="shared" si="39"/>
        <v>0</v>
      </c>
      <c r="BO38" s="41">
        <f t="shared" si="39"/>
        <v>0</v>
      </c>
      <c r="BP38" s="41">
        <f t="shared" si="39"/>
        <v>0</v>
      </c>
      <c r="BQ38" s="41">
        <f t="shared" si="39"/>
        <v>0</v>
      </c>
      <c r="BR38" s="41">
        <f t="shared" si="39"/>
        <v>0</v>
      </c>
      <c r="BS38" s="41">
        <f t="shared" si="39"/>
        <v>0</v>
      </c>
      <c r="BT38" s="41">
        <f t="shared" si="39"/>
        <v>0</v>
      </c>
      <c r="BU38" s="41">
        <f t="shared" si="39"/>
        <v>0</v>
      </c>
      <c r="BV38" s="41">
        <f t="shared" si="39"/>
        <v>0</v>
      </c>
      <c r="BW38" s="41">
        <f t="shared" si="39"/>
        <v>0</v>
      </c>
      <c r="BX38" s="41">
        <f t="shared" si="39"/>
        <v>0</v>
      </c>
      <c r="BY38" s="41">
        <f t="shared" si="39"/>
        <v>0</v>
      </c>
      <c r="BZ38" s="41">
        <f t="shared" si="39"/>
        <v>0</v>
      </c>
      <c r="CA38" s="41">
        <f t="shared" si="39"/>
        <v>0</v>
      </c>
      <c r="CB38" s="41">
        <f t="shared" si="39"/>
        <v>0</v>
      </c>
      <c r="CC38" s="41">
        <f t="shared" si="39"/>
        <v>0</v>
      </c>
      <c r="CD38" s="41">
        <f t="shared" si="40"/>
        <v>0</v>
      </c>
      <c r="CE38" s="41">
        <f t="shared" si="40"/>
        <v>0</v>
      </c>
      <c r="CF38" s="41">
        <f t="shared" si="40"/>
        <v>0</v>
      </c>
      <c r="CG38" s="41">
        <f t="shared" si="40"/>
        <v>0</v>
      </c>
      <c r="CH38" s="41">
        <f t="shared" si="40"/>
        <v>0</v>
      </c>
      <c r="CI38" s="41">
        <f t="shared" si="40"/>
        <v>0</v>
      </c>
      <c r="CJ38" s="41">
        <f t="shared" si="40"/>
        <v>0</v>
      </c>
      <c r="CK38" s="41">
        <f t="shared" si="40"/>
        <v>0</v>
      </c>
      <c r="CL38" s="41">
        <f t="shared" si="40"/>
        <v>0</v>
      </c>
      <c r="CM38" s="41">
        <f t="shared" si="40"/>
        <v>0</v>
      </c>
      <c r="CN38" s="41">
        <f t="shared" si="40"/>
        <v>0</v>
      </c>
      <c r="CO38" s="41">
        <f t="shared" si="40"/>
        <v>0</v>
      </c>
      <c r="CP38" s="41">
        <f t="shared" si="40"/>
        <v>0</v>
      </c>
      <c r="CQ38" s="41">
        <f t="shared" si="40"/>
        <v>0</v>
      </c>
      <c r="CR38" s="41">
        <f t="shared" si="40"/>
        <v>0</v>
      </c>
      <c r="CS38" s="41">
        <f t="shared" si="40"/>
        <v>0</v>
      </c>
      <c r="CT38" s="41">
        <f t="shared" si="34"/>
        <v>0</v>
      </c>
      <c r="CU38" s="41">
        <f t="shared" si="34"/>
        <v>0</v>
      </c>
      <c r="CV38" s="41">
        <f t="shared" si="34"/>
        <v>0</v>
      </c>
      <c r="CW38" s="41">
        <f t="shared" si="34"/>
        <v>0</v>
      </c>
      <c r="CX38" s="41">
        <f t="shared" si="34"/>
        <v>0</v>
      </c>
      <c r="CY38" s="41">
        <f t="shared" si="34"/>
        <v>0</v>
      </c>
      <c r="CZ38" s="41">
        <f t="shared" si="34"/>
        <v>0</v>
      </c>
      <c r="DA38" s="41">
        <f t="shared" si="34"/>
        <v>0</v>
      </c>
      <c r="DB38" s="41">
        <f t="shared" si="34"/>
        <v>0</v>
      </c>
      <c r="DC38" s="41">
        <f t="shared" si="34"/>
        <v>0</v>
      </c>
      <c r="DD38" s="41">
        <f t="shared" si="34"/>
        <v>0</v>
      </c>
      <c r="DE38" s="41">
        <f t="shared" si="34"/>
        <v>0</v>
      </c>
      <c r="DF38" s="41">
        <f t="shared" si="34"/>
        <v>0</v>
      </c>
      <c r="DG38" s="41">
        <f t="shared" si="34"/>
        <v>0</v>
      </c>
      <c r="DH38" s="41">
        <f t="shared" si="34"/>
        <v>0</v>
      </c>
      <c r="DI38" s="41">
        <f t="shared" si="34"/>
        <v>0</v>
      </c>
      <c r="DJ38" s="41">
        <f t="shared" si="41"/>
        <v>0</v>
      </c>
      <c r="DK38" s="41">
        <f t="shared" si="41"/>
        <v>0</v>
      </c>
      <c r="DL38" s="41">
        <f t="shared" si="41"/>
        <v>0</v>
      </c>
      <c r="DM38" s="41">
        <f t="shared" si="41"/>
        <v>0</v>
      </c>
      <c r="DN38" s="41">
        <f t="shared" si="41"/>
        <v>0</v>
      </c>
      <c r="DO38" s="41">
        <f t="shared" si="41"/>
        <v>0</v>
      </c>
      <c r="DP38" s="41">
        <f t="shared" si="41"/>
        <v>0</v>
      </c>
      <c r="DQ38" s="41">
        <f t="shared" si="41"/>
        <v>0</v>
      </c>
      <c r="DR38" s="41">
        <f t="shared" si="41"/>
        <v>0</v>
      </c>
      <c r="DS38" s="41">
        <f t="shared" si="41"/>
        <v>0</v>
      </c>
      <c r="DT38" s="41">
        <f t="shared" si="41"/>
        <v>0</v>
      </c>
      <c r="DU38" s="41">
        <f t="shared" si="41"/>
        <v>0</v>
      </c>
      <c r="DV38" s="41">
        <f t="shared" si="41"/>
        <v>0</v>
      </c>
      <c r="DW38" s="41">
        <f t="shared" si="41"/>
        <v>0</v>
      </c>
      <c r="DX38" s="41">
        <f t="shared" si="41"/>
        <v>0</v>
      </c>
      <c r="DY38" s="41">
        <f t="shared" si="41"/>
        <v>0</v>
      </c>
      <c r="DZ38" s="41">
        <f t="shared" si="35"/>
        <v>0</v>
      </c>
      <c r="EA38" s="41">
        <f t="shared" si="35"/>
        <v>0</v>
      </c>
      <c r="EB38" s="41">
        <f t="shared" si="35"/>
        <v>0</v>
      </c>
      <c r="EC38" s="41">
        <f t="shared" si="35"/>
        <v>0</v>
      </c>
      <c r="ED38" s="41">
        <f t="shared" si="35"/>
        <v>0</v>
      </c>
      <c r="EE38" s="41">
        <f t="shared" si="35"/>
        <v>0</v>
      </c>
      <c r="EF38" s="41">
        <f t="shared" si="35"/>
        <v>0</v>
      </c>
      <c r="EG38" s="41">
        <f t="shared" si="35"/>
        <v>0</v>
      </c>
      <c r="EH38" s="41">
        <f t="shared" si="35"/>
        <v>0</v>
      </c>
      <c r="EI38" s="41">
        <f t="shared" si="35"/>
        <v>0</v>
      </c>
      <c r="EJ38" s="41">
        <f t="shared" si="35"/>
        <v>0</v>
      </c>
      <c r="EK38" s="41">
        <f t="shared" si="35"/>
        <v>0</v>
      </c>
      <c r="EL38" s="41">
        <f t="shared" si="35"/>
        <v>0</v>
      </c>
      <c r="EM38" s="41">
        <f t="shared" si="35"/>
        <v>0</v>
      </c>
      <c r="EN38" s="41">
        <f t="shared" si="35"/>
        <v>0</v>
      </c>
      <c r="EO38" s="41">
        <f t="shared" si="35"/>
        <v>0</v>
      </c>
      <c r="EP38" s="41">
        <f t="shared" si="42"/>
        <v>0</v>
      </c>
      <c r="EQ38" s="41">
        <f t="shared" si="42"/>
        <v>0</v>
      </c>
      <c r="ER38" s="41">
        <f t="shared" si="42"/>
        <v>0</v>
      </c>
      <c r="ES38" s="41">
        <f t="shared" si="42"/>
        <v>0</v>
      </c>
      <c r="ET38" s="41">
        <f t="shared" si="42"/>
        <v>0</v>
      </c>
      <c r="EU38" s="41">
        <f t="shared" si="42"/>
        <v>0</v>
      </c>
      <c r="EV38" s="41">
        <f t="shared" si="42"/>
        <v>0</v>
      </c>
      <c r="EW38" s="41">
        <f t="shared" si="42"/>
        <v>0</v>
      </c>
      <c r="EX38" s="41">
        <f t="shared" si="42"/>
        <v>0</v>
      </c>
      <c r="EY38" s="41">
        <f t="shared" si="42"/>
        <v>0</v>
      </c>
      <c r="EZ38" s="41">
        <f t="shared" si="42"/>
        <v>0</v>
      </c>
      <c r="FA38" s="41">
        <f t="shared" si="42"/>
        <v>0</v>
      </c>
      <c r="FB38" s="41">
        <f t="shared" si="42"/>
        <v>0</v>
      </c>
      <c r="FC38" s="41">
        <f t="shared" si="42"/>
        <v>0</v>
      </c>
      <c r="FD38" s="41">
        <f t="shared" si="42"/>
        <v>0</v>
      </c>
      <c r="FE38" s="41">
        <f t="shared" si="42"/>
        <v>0</v>
      </c>
      <c r="FF38" s="41">
        <f t="shared" si="36"/>
        <v>0</v>
      </c>
      <c r="FG38" s="41">
        <f t="shared" si="36"/>
        <v>0</v>
      </c>
      <c r="FH38" s="41">
        <f t="shared" si="36"/>
        <v>0</v>
      </c>
      <c r="FI38" s="41">
        <f t="shared" si="36"/>
        <v>0</v>
      </c>
      <c r="FJ38" s="41">
        <f t="shared" si="36"/>
        <v>0</v>
      </c>
      <c r="FK38" s="41">
        <f t="shared" si="36"/>
        <v>0</v>
      </c>
      <c r="FL38" s="41">
        <f t="shared" si="36"/>
        <v>0</v>
      </c>
      <c r="FM38" s="41">
        <f t="shared" si="36"/>
        <v>0</v>
      </c>
      <c r="FN38" s="41">
        <f t="shared" si="36"/>
        <v>0</v>
      </c>
      <c r="FO38" s="41">
        <f t="shared" si="36"/>
        <v>0</v>
      </c>
      <c r="FP38" s="41">
        <f t="shared" si="36"/>
        <v>0</v>
      </c>
      <c r="FQ38" s="41">
        <f t="shared" si="36"/>
        <v>0</v>
      </c>
      <c r="FR38" s="41">
        <f t="shared" si="36"/>
        <v>0</v>
      </c>
      <c r="FS38" s="41">
        <f t="shared" si="36"/>
        <v>0</v>
      </c>
      <c r="FT38" s="41">
        <f t="shared" si="36"/>
        <v>0</v>
      </c>
      <c r="FU38" s="41">
        <f t="shared" si="36"/>
        <v>0</v>
      </c>
      <c r="FV38" s="41">
        <f t="shared" si="43"/>
        <v>0</v>
      </c>
      <c r="FW38" s="41">
        <f t="shared" si="43"/>
        <v>0</v>
      </c>
      <c r="FX38" s="41">
        <f t="shared" si="43"/>
        <v>0</v>
      </c>
      <c r="FY38" s="41">
        <f t="shared" si="43"/>
        <v>0</v>
      </c>
      <c r="FZ38" s="41">
        <f t="shared" si="43"/>
        <v>0</v>
      </c>
      <c r="GA38" s="41">
        <f t="shared" si="43"/>
        <v>0</v>
      </c>
      <c r="GB38" s="41">
        <f t="shared" si="43"/>
        <v>0</v>
      </c>
      <c r="GC38" s="41">
        <f t="shared" si="43"/>
        <v>0</v>
      </c>
      <c r="GD38" s="41">
        <f t="shared" si="43"/>
        <v>0</v>
      </c>
      <c r="GE38" s="41">
        <f t="shared" si="43"/>
        <v>0</v>
      </c>
      <c r="GF38" s="41">
        <f t="shared" si="43"/>
        <v>0</v>
      </c>
      <c r="GG38" s="41">
        <f t="shared" si="43"/>
        <v>0</v>
      </c>
      <c r="GH38" s="41">
        <f t="shared" si="43"/>
        <v>0</v>
      </c>
      <c r="GI38" s="41">
        <f t="shared" si="43"/>
        <v>0</v>
      </c>
      <c r="GJ38" s="41">
        <f t="shared" si="43"/>
        <v>0</v>
      </c>
      <c r="GK38" s="41">
        <f t="shared" si="43"/>
        <v>0</v>
      </c>
      <c r="GL38" s="41">
        <f t="shared" si="37"/>
        <v>0</v>
      </c>
      <c r="GM38" s="41">
        <f t="shared" si="37"/>
        <v>0</v>
      </c>
      <c r="GN38" s="41">
        <f t="shared" si="37"/>
        <v>0</v>
      </c>
      <c r="GO38" s="41">
        <f t="shared" si="37"/>
        <v>0</v>
      </c>
      <c r="GP38" s="41">
        <f t="shared" si="37"/>
        <v>0</v>
      </c>
      <c r="GQ38" s="41">
        <f t="shared" si="37"/>
        <v>0</v>
      </c>
      <c r="GR38" s="41">
        <f t="shared" si="37"/>
        <v>0</v>
      </c>
      <c r="GS38" s="41">
        <f t="shared" si="37"/>
        <v>0</v>
      </c>
      <c r="GT38" s="41">
        <f t="shared" si="37"/>
        <v>0</v>
      </c>
      <c r="GU38" s="41">
        <f t="shared" si="37"/>
        <v>0</v>
      </c>
      <c r="GV38" s="41">
        <f t="shared" si="37"/>
        <v>0</v>
      </c>
      <c r="GW38" s="41">
        <f t="shared" si="37"/>
        <v>0</v>
      </c>
      <c r="GX38" s="41">
        <f t="shared" si="37"/>
        <v>0</v>
      </c>
      <c r="GY38" s="41">
        <f t="shared" si="37"/>
        <v>0</v>
      </c>
      <c r="GZ38" s="41">
        <f t="shared" si="37"/>
        <v>0</v>
      </c>
      <c r="HA38" s="41">
        <f t="shared" si="37"/>
        <v>0</v>
      </c>
      <c r="HB38" s="41">
        <f t="shared" si="44"/>
        <v>0</v>
      </c>
      <c r="HC38" s="41">
        <f t="shared" si="44"/>
        <v>0</v>
      </c>
      <c r="HD38" s="41">
        <f t="shared" si="44"/>
        <v>0</v>
      </c>
      <c r="HE38" s="41">
        <f t="shared" si="44"/>
        <v>0</v>
      </c>
      <c r="HF38" s="41">
        <f t="shared" si="44"/>
        <v>0</v>
      </c>
      <c r="HG38" s="41">
        <f t="shared" si="44"/>
        <v>0</v>
      </c>
      <c r="HH38" s="41">
        <f t="shared" si="44"/>
        <v>0</v>
      </c>
      <c r="HI38" s="41">
        <f t="shared" si="44"/>
        <v>0</v>
      </c>
      <c r="HJ38" s="41">
        <f t="shared" si="44"/>
        <v>0</v>
      </c>
    </row>
    <row r="39" spans="1:218" ht="14.4" x14ac:dyDescent="0.3">
      <c r="A39" s="42">
        <v>36</v>
      </c>
      <c r="B39" s="43">
        <f>'CMM4 - AUX CALC'!$AK$67</f>
        <v>0</v>
      </c>
      <c r="AL39" s="41">
        <f>$B39/(_xlfn.SINGLE(PrazoConcessao)*12-AL$3+1)</f>
        <v>0</v>
      </c>
      <c r="AM39" s="41">
        <f t="shared" si="38"/>
        <v>0</v>
      </c>
      <c r="AN39" s="41">
        <f t="shared" si="38"/>
        <v>0</v>
      </c>
      <c r="AO39" s="41">
        <f t="shared" si="38"/>
        <v>0</v>
      </c>
      <c r="AP39" s="41">
        <f t="shared" si="38"/>
        <v>0</v>
      </c>
      <c r="AQ39" s="41">
        <f t="shared" si="38"/>
        <v>0</v>
      </c>
      <c r="AR39" s="41">
        <f t="shared" si="38"/>
        <v>0</v>
      </c>
      <c r="AS39" s="41">
        <f t="shared" si="38"/>
        <v>0</v>
      </c>
      <c r="AT39" s="41">
        <f t="shared" si="38"/>
        <v>0</v>
      </c>
      <c r="AU39" s="41">
        <f t="shared" si="38"/>
        <v>0</v>
      </c>
      <c r="AV39" s="41">
        <f t="shared" si="38"/>
        <v>0</v>
      </c>
      <c r="AW39" s="41">
        <f t="shared" si="38"/>
        <v>0</v>
      </c>
      <c r="AX39" s="41">
        <f t="shared" si="38"/>
        <v>0</v>
      </c>
      <c r="AY39" s="41">
        <f t="shared" si="38"/>
        <v>0</v>
      </c>
      <c r="AZ39" s="41">
        <f t="shared" si="45"/>
        <v>0</v>
      </c>
      <c r="BA39" s="41">
        <f t="shared" si="45"/>
        <v>0</v>
      </c>
      <c r="BB39" s="41">
        <f t="shared" si="45"/>
        <v>0</v>
      </c>
      <c r="BC39" s="41">
        <f t="shared" si="45"/>
        <v>0</v>
      </c>
      <c r="BD39" s="41">
        <f t="shared" si="45"/>
        <v>0</v>
      </c>
      <c r="BE39" s="41">
        <f t="shared" si="45"/>
        <v>0</v>
      </c>
      <c r="BF39" s="41">
        <f t="shared" si="45"/>
        <v>0</v>
      </c>
      <c r="BG39" s="41">
        <f t="shared" si="45"/>
        <v>0</v>
      </c>
      <c r="BH39" s="41">
        <f t="shared" si="45"/>
        <v>0</v>
      </c>
      <c r="BI39" s="41">
        <f t="shared" si="45"/>
        <v>0</v>
      </c>
      <c r="BJ39" s="41">
        <f t="shared" si="45"/>
        <v>0</v>
      </c>
      <c r="BK39" s="41">
        <f t="shared" si="45"/>
        <v>0</v>
      </c>
      <c r="BL39" s="41">
        <f t="shared" si="45"/>
        <v>0</v>
      </c>
      <c r="BM39" s="41">
        <f t="shared" si="45"/>
        <v>0</v>
      </c>
      <c r="BN39" s="41">
        <f t="shared" si="39"/>
        <v>0</v>
      </c>
      <c r="BO39" s="41">
        <f t="shared" si="39"/>
        <v>0</v>
      </c>
      <c r="BP39" s="41">
        <f t="shared" si="39"/>
        <v>0</v>
      </c>
      <c r="BQ39" s="41">
        <f t="shared" si="39"/>
        <v>0</v>
      </c>
      <c r="BR39" s="41">
        <f t="shared" si="39"/>
        <v>0</v>
      </c>
      <c r="BS39" s="41">
        <f t="shared" si="39"/>
        <v>0</v>
      </c>
      <c r="BT39" s="41">
        <f t="shared" si="39"/>
        <v>0</v>
      </c>
      <c r="BU39" s="41">
        <f t="shared" si="39"/>
        <v>0</v>
      </c>
      <c r="BV39" s="41">
        <f t="shared" si="39"/>
        <v>0</v>
      </c>
      <c r="BW39" s="41">
        <f t="shared" si="39"/>
        <v>0</v>
      </c>
      <c r="BX39" s="41">
        <f t="shared" si="39"/>
        <v>0</v>
      </c>
      <c r="BY39" s="41">
        <f t="shared" si="39"/>
        <v>0</v>
      </c>
      <c r="BZ39" s="41">
        <f t="shared" si="39"/>
        <v>0</v>
      </c>
      <c r="CA39" s="41">
        <f t="shared" si="39"/>
        <v>0</v>
      </c>
      <c r="CB39" s="41">
        <f t="shared" si="39"/>
        <v>0</v>
      </c>
      <c r="CC39" s="41">
        <f t="shared" si="39"/>
        <v>0</v>
      </c>
      <c r="CD39" s="41">
        <f t="shared" si="40"/>
        <v>0</v>
      </c>
      <c r="CE39" s="41">
        <f t="shared" si="40"/>
        <v>0</v>
      </c>
      <c r="CF39" s="41">
        <f t="shared" si="40"/>
        <v>0</v>
      </c>
      <c r="CG39" s="41">
        <f t="shared" si="40"/>
        <v>0</v>
      </c>
      <c r="CH39" s="41">
        <f t="shared" si="40"/>
        <v>0</v>
      </c>
      <c r="CI39" s="41">
        <f t="shared" si="40"/>
        <v>0</v>
      </c>
      <c r="CJ39" s="41">
        <f t="shared" si="40"/>
        <v>0</v>
      </c>
      <c r="CK39" s="41">
        <f t="shared" si="40"/>
        <v>0</v>
      </c>
      <c r="CL39" s="41">
        <f t="shared" si="40"/>
        <v>0</v>
      </c>
      <c r="CM39" s="41">
        <f t="shared" si="40"/>
        <v>0</v>
      </c>
      <c r="CN39" s="41">
        <f t="shared" si="40"/>
        <v>0</v>
      </c>
      <c r="CO39" s="41">
        <f t="shared" si="40"/>
        <v>0</v>
      </c>
      <c r="CP39" s="41">
        <f t="shared" si="40"/>
        <v>0</v>
      </c>
      <c r="CQ39" s="41">
        <f t="shared" si="40"/>
        <v>0</v>
      </c>
      <c r="CR39" s="41">
        <f t="shared" si="40"/>
        <v>0</v>
      </c>
      <c r="CS39" s="41">
        <f t="shared" si="40"/>
        <v>0</v>
      </c>
      <c r="CT39" s="41">
        <f t="shared" si="34"/>
        <v>0</v>
      </c>
      <c r="CU39" s="41">
        <f t="shared" si="34"/>
        <v>0</v>
      </c>
      <c r="CV39" s="41">
        <f t="shared" si="34"/>
        <v>0</v>
      </c>
      <c r="CW39" s="41">
        <f t="shared" si="34"/>
        <v>0</v>
      </c>
      <c r="CX39" s="41">
        <f t="shared" si="34"/>
        <v>0</v>
      </c>
      <c r="CY39" s="41">
        <f t="shared" si="34"/>
        <v>0</v>
      </c>
      <c r="CZ39" s="41">
        <f t="shared" si="34"/>
        <v>0</v>
      </c>
      <c r="DA39" s="41">
        <f t="shared" si="34"/>
        <v>0</v>
      </c>
      <c r="DB39" s="41">
        <f t="shared" si="34"/>
        <v>0</v>
      </c>
      <c r="DC39" s="41">
        <f t="shared" si="34"/>
        <v>0</v>
      </c>
      <c r="DD39" s="41">
        <f t="shared" si="34"/>
        <v>0</v>
      </c>
      <c r="DE39" s="41">
        <f t="shared" si="34"/>
        <v>0</v>
      </c>
      <c r="DF39" s="41">
        <f t="shared" si="34"/>
        <v>0</v>
      </c>
      <c r="DG39" s="41">
        <f t="shared" si="34"/>
        <v>0</v>
      </c>
      <c r="DH39" s="41">
        <f t="shared" si="34"/>
        <v>0</v>
      </c>
      <c r="DI39" s="41">
        <f t="shared" si="34"/>
        <v>0</v>
      </c>
      <c r="DJ39" s="41">
        <f t="shared" si="41"/>
        <v>0</v>
      </c>
      <c r="DK39" s="41">
        <f t="shared" si="41"/>
        <v>0</v>
      </c>
      <c r="DL39" s="41">
        <f t="shared" si="41"/>
        <v>0</v>
      </c>
      <c r="DM39" s="41">
        <f t="shared" si="41"/>
        <v>0</v>
      </c>
      <c r="DN39" s="41">
        <f t="shared" si="41"/>
        <v>0</v>
      </c>
      <c r="DO39" s="41">
        <f t="shared" si="41"/>
        <v>0</v>
      </c>
      <c r="DP39" s="41">
        <f t="shared" si="41"/>
        <v>0</v>
      </c>
      <c r="DQ39" s="41">
        <f t="shared" si="41"/>
        <v>0</v>
      </c>
      <c r="DR39" s="41">
        <f t="shared" si="41"/>
        <v>0</v>
      </c>
      <c r="DS39" s="41">
        <f t="shared" si="41"/>
        <v>0</v>
      </c>
      <c r="DT39" s="41">
        <f t="shared" si="41"/>
        <v>0</v>
      </c>
      <c r="DU39" s="41">
        <f t="shared" si="41"/>
        <v>0</v>
      </c>
      <c r="DV39" s="41">
        <f t="shared" si="41"/>
        <v>0</v>
      </c>
      <c r="DW39" s="41">
        <f t="shared" si="41"/>
        <v>0</v>
      </c>
      <c r="DX39" s="41">
        <f t="shared" si="41"/>
        <v>0</v>
      </c>
      <c r="DY39" s="41">
        <f t="shared" si="41"/>
        <v>0</v>
      </c>
      <c r="DZ39" s="41">
        <f t="shared" si="35"/>
        <v>0</v>
      </c>
      <c r="EA39" s="41">
        <f t="shared" si="35"/>
        <v>0</v>
      </c>
      <c r="EB39" s="41">
        <f t="shared" si="35"/>
        <v>0</v>
      </c>
      <c r="EC39" s="41">
        <f t="shared" si="35"/>
        <v>0</v>
      </c>
      <c r="ED39" s="41">
        <f t="shared" si="35"/>
        <v>0</v>
      </c>
      <c r="EE39" s="41">
        <f t="shared" si="35"/>
        <v>0</v>
      </c>
      <c r="EF39" s="41">
        <f t="shared" si="35"/>
        <v>0</v>
      </c>
      <c r="EG39" s="41">
        <f t="shared" si="35"/>
        <v>0</v>
      </c>
      <c r="EH39" s="41">
        <f t="shared" si="35"/>
        <v>0</v>
      </c>
      <c r="EI39" s="41">
        <f t="shared" si="35"/>
        <v>0</v>
      </c>
      <c r="EJ39" s="41">
        <f t="shared" si="35"/>
        <v>0</v>
      </c>
      <c r="EK39" s="41">
        <f t="shared" si="35"/>
        <v>0</v>
      </c>
      <c r="EL39" s="41">
        <f t="shared" si="35"/>
        <v>0</v>
      </c>
      <c r="EM39" s="41">
        <f t="shared" si="35"/>
        <v>0</v>
      </c>
      <c r="EN39" s="41">
        <f t="shared" si="35"/>
        <v>0</v>
      </c>
      <c r="EO39" s="41">
        <f t="shared" si="35"/>
        <v>0</v>
      </c>
      <c r="EP39" s="41">
        <f t="shared" si="42"/>
        <v>0</v>
      </c>
      <c r="EQ39" s="41">
        <f t="shared" si="42"/>
        <v>0</v>
      </c>
      <c r="ER39" s="41">
        <f t="shared" si="42"/>
        <v>0</v>
      </c>
      <c r="ES39" s="41">
        <f t="shared" si="42"/>
        <v>0</v>
      </c>
      <c r="ET39" s="41">
        <f t="shared" si="42"/>
        <v>0</v>
      </c>
      <c r="EU39" s="41">
        <f t="shared" si="42"/>
        <v>0</v>
      </c>
      <c r="EV39" s="41">
        <f t="shared" si="42"/>
        <v>0</v>
      </c>
      <c r="EW39" s="41">
        <f t="shared" si="42"/>
        <v>0</v>
      </c>
      <c r="EX39" s="41">
        <f t="shared" si="42"/>
        <v>0</v>
      </c>
      <c r="EY39" s="41">
        <f t="shared" si="42"/>
        <v>0</v>
      </c>
      <c r="EZ39" s="41">
        <f t="shared" si="42"/>
        <v>0</v>
      </c>
      <c r="FA39" s="41">
        <f t="shared" si="42"/>
        <v>0</v>
      </c>
      <c r="FB39" s="41">
        <f t="shared" si="42"/>
        <v>0</v>
      </c>
      <c r="FC39" s="41">
        <f t="shared" si="42"/>
        <v>0</v>
      </c>
      <c r="FD39" s="41">
        <f t="shared" si="42"/>
        <v>0</v>
      </c>
      <c r="FE39" s="41">
        <f t="shared" si="42"/>
        <v>0</v>
      </c>
      <c r="FF39" s="41">
        <f t="shared" si="36"/>
        <v>0</v>
      </c>
      <c r="FG39" s="41">
        <f t="shared" si="36"/>
        <v>0</v>
      </c>
      <c r="FH39" s="41">
        <f t="shared" si="36"/>
        <v>0</v>
      </c>
      <c r="FI39" s="41">
        <f t="shared" si="36"/>
        <v>0</v>
      </c>
      <c r="FJ39" s="41">
        <f t="shared" si="36"/>
        <v>0</v>
      </c>
      <c r="FK39" s="41">
        <f t="shared" si="36"/>
        <v>0</v>
      </c>
      <c r="FL39" s="41">
        <f t="shared" si="36"/>
        <v>0</v>
      </c>
      <c r="FM39" s="41">
        <f t="shared" si="36"/>
        <v>0</v>
      </c>
      <c r="FN39" s="41">
        <f t="shared" si="36"/>
        <v>0</v>
      </c>
      <c r="FO39" s="41">
        <f t="shared" si="36"/>
        <v>0</v>
      </c>
      <c r="FP39" s="41">
        <f t="shared" si="36"/>
        <v>0</v>
      </c>
      <c r="FQ39" s="41">
        <f t="shared" si="36"/>
        <v>0</v>
      </c>
      <c r="FR39" s="41">
        <f t="shared" si="36"/>
        <v>0</v>
      </c>
      <c r="FS39" s="41">
        <f t="shared" si="36"/>
        <v>0</v>
      </c>
      <c r="FT39" s="41">
        <f t="shared" si="36"/>
        <v>0</v>
      </c>
      <c r="FU39" s="41">
        <f t="shared" si="36"/>
        <v>0</v>
      </c>
      <c r="FV39" s="41">
        <f t="shared" si="43"/>
        <v>0</v>
      </c>
      <c r="FW39" s="41">
        <f t="shared" si="43"/>
        <v>0</v>
      </c>
      <c r="FX39" s="41">
        <f t="shared" si="43"/>
        <v>0</v>
      </c>
      <c r="FY39" s="41">
        <f t="shared" si="43"/>
        <v>0</v>
      </c>
      <c r="FZ39" s="41">
        <f t="shared" si="43"/>
        <v>0</v>
      </c>
      <c r="GA39" s="41">
        <f t="shared" si="43"/>
        <v>0</v>
      </c>
      <c r="GB39" s="41">
        <f t="shared" si="43"/>
        <v>0</v>
      </c>
      <c r="GC39" s="41">
        <f t="shared" si="43"/>
        <v>0</v>
      </c>
      <c r="GD39" s="41">
        <f t="shared" si="43"/>
        <v>0</v>
      </c>
      <c r="GE39" s="41">
        <f t="shared" si="43"/>
        <v>0</v>
      </c>
      <c r="GF39" s="41">
        <f t="shared" si="43"/>
        <v>0</v>
      </c>
      <c r="GG39" s="41">
        <f t="shared" si="43"/>
        <v>0</v>
      </c>
      <c r="GH39" s="41">
        <f t="shared" si="43"/>
        <v>0</v>
      </c>
      <c r="GI39" s="41">
        <f t="shared" si="43"/>
        <v>0</v>
      </c>
      <c r="GJ39" s="41">
        <f t="shared" si="43"/>
        <v>0</v>
      </c>
      <c r="GK39" s="41">
        <f t="shared" si="43"/>
        <v>0</v>
      </c>
      <c r="GL39" s="41">
        <f t="shared" si="37"/>
        <v>0</v>
      </c>
      <c r="GM39" s="41">
        <f t="shared" si="37"/>
        <v>0</v>
      </c>
      <c r="GN39" s="41">
        <f t="shared" si="37"/>
        <v>0</v>
      </c>
      <c r="GO39" s="41">
        <f t="shared" si="37"/>
        <v>0</v>
      </c>
      <c r="GP39" s="41">
        <f t="shared" si="37"/>
        <v>0</v>
      </c>
      <c r="GQ39" s="41">
        <f t="shared" si="37"/>
        <v>0</v>
      </c>
      <c r="GR39" s="41">
        <f t="shared" si="37"/>
        <v>0</v>
      </c>
      <c r="GS39" s="41">
        <f t="shared" si="37"/>
        <v>0</v>
      </c>
      <c r="GT39" s="41">
        <f t="shared" si="37"/>
        <v>0</v>
      </c>
      <c r="GU39" s="41">
        <f t="shared" si="37"/>
        <v>0</v>
      </c>
      <c r="GV39" s="41">
        <f t="shared" si="37"/>
        <v>0</v>
      </c>
      <c r="GW39" s="41">
        <f t="shared" si="37"/>
        <v>0</v>
      </c>
      <c r="GX39" s="41">
        <f t="shared" si="37"/>
        <v>0</v>
      </c>
      <c r="GY39" s="41">
        <f t="shared" si="37"/>
        <v>0</v>
      </c>
      <c r="GZ39" s="41">
        <f t="shared" si="37"/>
        <v>0</v>
      </c>
      <c r="HA39" s="41">
        <f t="shared" si="37"/>
        <v>0</v>
      </c>
      <c r="HB39" s="41">
        <f t="shared" si="44"/>
        <v>0</v>
      </c>
      <c r="HC39" s="41">
        <f t="shared" si="44"/>
        <v>0</v>
      </c>
      <c r="HD39" s="41">
        <f t="shared" si="44"/>
        <v>0</v>
      </c>
      <c r="HE39" s="41">
        <f t="shared" si="44"/>
        <v>0</v>
      </c>
      <c r="HF39" s="41">
        <f t="shared" si="44"/>
        <v>0</v>
      </c>
      <c r="HG39" s="41">
        <f t="shared" si="44"/>
        <v>0</v>
      </c>
      <c r="HH39" s="41">
        <f t="shared" si="44"/>
        <v>0</v>
      </c>
      <c r="HI39" s="41">
        <f t="shared" si="44"/>
        <v>0</v>
      </c>
      <c r="HJ39" s="41">
        <f t="shared" si="44"/>
        <v>0</v>
      </c>
    </row>
    <row r="40" spans="1:218" ht="14.4" x14ac:dyDescent="0.3">
      <c r="A40" s="42">
        <v>37</v>
      </c>
      <c r="B40" s="43">
        <f>'CMM4 - AUX CALC'!$AL$67</f>
        <v>0</v>
      </c>
      <c r="AM40" s="41">
        <f>$B40/(_xlfn.SINGLE(PrazoConcessao)*12-AM$3+1)</f>
        <v>0</v>
      </c>
      <c r="AN40" s="41">
        <f t="shared" si="38"/>
        <v>0</v>
      </c>
      <c r="AO40" s="41">
        <f t="shared" si="38"/>
        <v>0</v>
      </c>
      <c r="AP40" s="41">
        <f t="shared" si="38"/>
        <v>0</v>
      </c>
      <c r="AQ40" s="41">
        <f t="shared" si="38"/>
        <v>0</v>
      </c>
      <c r="AR40" s="41">
        <f t="shared" si="38"/>
        <v>0</v>
      </c>
      <c r="AS40" s="41">
        <f t="shared" si="38"/>
        <v>0</v>
      </c>
      <c r="AT40" s="41">
        <f t="shared" si="38"/>
        <v>0</v>
      </c>
      <c r="AU40" s="41">
        <f t="shared" si="38"/>
        <v>0</v>
      </c>
      <c r="AV40" s="41">
        <f t="shared" si="38"/>
        <v>0</v>
      </c>
      <c r="AW40" s="41">
        <f t="shared" si="38"/>
        <v>0</v>
      </c>
      <c r="AX40" s="41">
        <f t="shared" si="38"/>
        <v>0</v>
      </c>
      <c r="AY40" s="41">
        <f t="shared" si="38"/>
        <v>0</v>
      </c>
      <c r="AZ40" s="41">
        <f t="shared" si="45"/>
        <v>0</v>
      </c>
      <c r="BA40" s="41">
        <f t="shared" si="45"/>
        <v>0</v>
      </c>
      <c r="BB40" s="41">
        <f t="shared" si="45"/>
        <v>0</v>
      </c>
      <c r="BC40" s="41">
        <f t="shared" si="45"/>
        <v>0</v>
      </c>
      <c r="BD40" s="41">
        <f t="shared" si="45"/>
        <v>0</v>
      </c>
      <c r="BE40" s="41">
        <f t="shared" si="45"/>
        <v>0</v>
      </c>
      <c r="BF40" s="41">
        <f t="shared" si="45"/>
        <v>0</v>
      </c>
      <c r="BG40" s="41">
        <f t="shared" si="45"/>
        <v>0</v>
      </c>
      <c r="BH40" s="41">
        <f t="shared" si="45"/>
        <v>0</v>
      </c>
      <c r="BI40" s="41">
        <f t="shared" si="45"/>
        <v>0</v>
      </c>
      <c r="BJ40" s="41">
        <f t="shared" si="45"/>
        <v>0</v>
      </c>
      <c r="BK40" s="41">
        <f t="shared" si="45"/>
        <v>0</v>
      </c>
      <c r="BL40" s="41">
        <f t="shared" si="45"/>
        <v>0</v>
      </c>
      <c r="BM40" s="41">
        <f t="shared" si="45"/>
        <v>0</v>
      </c>
      <c r="BN40" s="41">
        <f t="shared" si="39"/>
        <v>0</v>
      </c>
      <c r="BO40" s="41">
        <f t="shared" si="39"/>
        <v>0</v>
      </c>
      <c r="BP40" s="41">
        <f t="shared" si="39"/>
        <v>0</v>
      </c>
      <c r="BQ40" s="41">
        <f t="shared" si="39"/>
        <v>0</v>
      </c>
      <c r="BR40" s="41">
        <f t="shared" si="39"/>
        <v>0</v>
      </c>
      <c r="BS40" s="41">
        <f t="shared" si="39"/>
        <v>0</v>
      </c>
      <c r="BT40" s="41">
        <f t="shared" si="39"/>
        <v>0</v>
      </c>
      <c r="BU40" s="41">
        <f t="shared" si="39"/>
        <v>0</v>
      </c>
      <c r="BV40" s="41">
        <f t="shared" si="39"/>
        <v>0</v>
      </c>
      <c r="BW40" s="41">
        <f t="shared" si="39"/>
        <v>0</v>
      </c>
      <c r="BX40" s="41">
        <f t="shared" si="39"/>
        <v>0</v>
      </c>
      <c r="BY40" s="41">
        <f t="shared" si="39"/>
        <v>0</v>
      </c>
      <c r="BZ40" s="41">
        <f t="shared" si="39"/>
        <v>0</v>
      </c>
      <c r="CA40" s="41">
        <f t="shared" si="39"/>
        <v>0</v>
      </c>
      <c r="CB40" s="41">
        <f t="shared" si="39"/>
        <v>0</v>
      </c>
      <c r="CC40" s="41">
        <f t="shared" si="39"/>
        <v>0</v>
      </c>
      <c r="CD40" s="41">
        <f t="shared" si="40"/>
        <v>0</v>
      </c>
      <c r="CE40" s="41">
        <f t="shared" si="40"/>
        <v>0</v>
      </c>
      <c r="CF40" s="41">
        <f t="shared" si="40"/>
        <v>0</v>
      </c>
      <c r="CG40" s="41">
        <f t="shared" si="40"/>
        <v>0</v>
      </c>
      <c r="CH40" s="41">
        <f t="shared" si="40"/>
        <v>0</v>
      </c>
      <c r="CI40" s="41">
        <f t="shared" si="40"/>
        <v>0</v>
      </c>
      <c r="CJ40" s="41">
        <f t="shared" si="40"/>
        <v>0</v>
      </c>
      <c r="CK40" s="41">
        <f t="shared" si="40"/>
        <v>0</v>
      </c>
      <c r="CL40" s="41">
        <f t="shared" si="40"/>
        <v>0</v>
      </c>
      <c r="CM40" s="41">
        <f t="shared" si="40"/>
        <v>0</v>
      </c>
      <c r="CN40" s="41">
        <f t="shared" si="40"/>
        <v>0</v>
      </c>
      <c r="CO40" s="41">
        <f t="shared" si="40"/>
        <v>0</v>
      </c>
      <c r="CP40" s="41">
        <f t="shared" si="40"/>
        <v>0</v>
      </c>
      <c r="CQ40" s="41">
        <f t="shared" si="40"/>
        <v>0</v>
      </c>
      <c r="CR40" s="41">
        <f t="shared" si="40"/>
        <v>0</v>
      </c>
      <c r="CS40" s="41">
        <f t="shared" si="40"/>
        <v>0</v>
      </c>
      <c r="CT40" s="41">
        <f t="shared" si="34"/>
        <v>0</v>
      </c>
      <c r="CU40" s="41">
        <f t="shared" si="34"/>
        <v>0</v>
      </c>
      <c r="CV40" s="41">
        <f t="shared" si="34"/>
        <v>0</v>
      </c>
      <c r="CW40" s="41">
        <f t="shared" si="34"/>
        <v>0</v>
      </c>
      <c r="CX40" s="41">
        <f t="shared" si="34"/>
        <v>0</v>
      </c>
      <c r="CY40" s="41">
        <f t="shared" si="34"/>
        <v>0</v>
      </c>
      <c r="CZ40" s="41">
        <f t="shared" si="34"/>
        <v>0</v>
      </c>
      <c r="DA40" s="41">
        <f t="shared" si="34"/>
        <v>0</v>
      </c>
      <c r="DB40" s="41">
        <f t="shared" si="34"/>
        <v>0</v>
      </c>
      <c r="DC40" s="41">
        <f t="shared" si="34"/>
        <v>0</v>
      </c>
      <c r="DD40" s="41">
        <f t="shared" si="34"/>
        <v>0</v>
      </c>
      <c r="DE40" s="41">
        <f t="shared" si="34"/>
        <v>0</v>
      </c>
      <c r="DF40" s="41">
        <f t="shared" si="34"/>
        <v>0</v>
      </c>
      <c r="DG40" s="41">
        <f t="shared" si="34"/>
        <v>0</v>
      </c>
      <c r="DH40" s="41">
        <f t="shared" si="34"/>
        <v>0</v>
      </c>
      <c r="DI40" s="41">
        <f t="shared" si="34"/>
        <v>0</v>
      </c>
      <c r="DJ40" s="41">
        <f t="shared" si="41"/>
        <v>0</v>
      </c>
      <c r="DK40" s="41">
        <f t="shared" si="41"/>
        <v>0</v>
      </c>
      <c r="DL40" s="41">
        <f t="shared" si="41"/>
        <v>0</v>
      </c>
      <c r="DM40" s="41">
        <f t="shared" si="41"/>
        <v>0</v>
      </c>
      <c r="DN40" s="41">
        <f t="shared" si="41"/>
        <v>0</v>
      </c>
      <c r="DO40" s="41">
        <f t="shared" si="41"/>
        <v>0</v>
      </c>
      <c r="DP40" s="41">
        <f t="shared" si="41"/>
        <v>0</v>
      </c>
      <c r="DQ40" s="41">
        <f t="shared" si="41"/>
        <v>0</v>
      </c>
      <c r="DR40" s="41">
        <f t="shared" si="41"/>
        <v>0</v>
      </c>
      <c r="DS40" s="41">
        <f t="shared" si="41"/>
        <v>0</v>
      </c>
      <c r="DT40" s="41">
        <f t="shared" si="41"/>
        <v>0</v>
      </c>
      <c r="DU40" s="41">
        <f t="shared" si="41"/>
        <v>0</v>
      </c>
      <c r="DV40" s="41">
        <f t="shared" si="41"/>
        <v>0</v>
      </c>
      <c r="DW40" s="41">
        <f t="shared" si="41"/>
        <v>0</v>
      </c>
      <c r="DX40" s="41">
        <f t="shared" si="41"/>
        <v>0</v>
      </c>
      <c r="DY40" s="41">
        <f t="shared" si="41"/>
        <v>0</v>
      </c>
      <c r="DZ40" s="41">
        <f t="shared" si="35"/>
        <v>0</v>
      </c>
      <c r="EA40" s="41">
        <f t="shared" si="35"/>
        <v>0</v>
      </c>
      <c r="EB40" s="41">
        <f t="shared" si="35"/>
        <v>0</v>
      </c>
      <c r="EC40" s="41">
        <f t="shared" si="35"/>
        <v>0</v>
      </c>
      <c r="ED40" s="41">
        <f t="shared" si="35"/>
        <v>0</v>
      </c>
      <c r="EE40" s="41">
        <f t="shared" si="35"/>
        <v>0</v>
      </c>
      <c r="EF40" s="41">
        <f t="shared" si="35"/>
        <v>0</v>
      </c>
      <c r="EG40" s="41">
        <f t="shared" si="35"/>
        <v>0</v>
      </c>
      <c r="EH40" s="41">
        <f t="shared" si="35"/>
        <v>0</v>
      </c>
      <c r="EI40" s="41">
        <f t="shared" si="35"/>
        <v>0</v>
      </c>
      <c r="EJ40" s="41">
        <f t="shared" si="35"/>
        <v>0</v>
      </c>
      <c r="EK40" s="41">
        <f t="shared" si="35"/>
        <v>0</v>
      </c>
      <c r="EL40" s="41">
        <f t="shared" si="35"/>
        <v>0</v>
      </c>
      <c r="EM40" s="41">
        <f t="shared" si="35"/>
        <v>0</v>
      </c>
      <c r="EN40" s="41">
        <f t="shared" si="35"/>
        <v>0</v>
      </c>
      <c r="EO40" s="41">
        <f t="shared" si="35"/>
        <v>0</v>
      </c>
      <c r="EP40" s="41">
        <f t="shared" si="42"/>
        <v>0</v>
      </c>
      <c r="EQ40" s="41">
        <f t="shared" si="42"/>
        <v>0</v>
      </c>
      <c r="ER40" s="41">
        <f t="shared" si="42"/>
        <v>0</v>
      </c>
      <c r="ES40" s="41">
        <f t="shared" si="42"/>
        <v>0</v>
      </c>
      <c r="ET40" s="41">
        <f t="shared" si="42"/>
        <v>0</v>
      </c>
      <c r="EU40" s="41">
        <f t="shared" si="42"/>
        <v>0</v>
      </c>
      <c r="EV40" s="41">
        <f t="shared" si="42"/>
        <v>0</v>
      </c>
      <c r="EW40" s="41">
        <f t="shared" si="42"/>
        <v>0</v>
      </c>
      <c r="EX40" s="41">
        <f t="shared" si="42"/>
        <v>0</v>
      </c>
      <c r="EY40" s="41">
        <f t="shared" si="42"/>
        <v>0</v>
      </c>
      <c r="EZ40" s="41">
        <f t="shared" si="42"/>
        <v>0</v>
      </c>
      <c r="FA40" s="41">
        <f t="shared" si="42"/>
        <v>0</v>
      </c>
      <c r="FB40" s="41">
        <f t="shared" si="42"/>
        <v>0</v>
      </c>
      <c r="FC40" s="41">
        <f t="shared" si="42"/>
        <v>0</v>
      </c>
      <c r="FD40" s="41">
        <f t="shared" si="42"/>
        <v>0</v>
      </c>
      <c r="FE40" s="41">
        <f t="shared" si="42"/>
        <v>0</v>
      </c>
      <c r="FF40" s="41">
        <f t="shared" si="36"/>
        <v>0</v>
      </c>
      <c r="FG40" s="41">
        <f t="shared" si="36"/>
        <v>0</v>
      </c>
      <c r="FH40" s="41">
        <f t="shared" si="36"/>
        <v>0</v>
      </c>
      <c r="FI40" s="41">
        <f t="shared" si="36"/>
        <v>0</v>
      </c>
      <c r="FJ40" s="41">
        <f t="shared" si="36"/>
        <v>0</v>
      </c>
      <c r="FK40" s="41">
        <f t="shared" si="36"/>
        <v>0</v>
      </c>
      <c r="FL40" s="41">
        <f t="shared" si="36"/>
        <v>0</v>
      </c>
      <c r="FM40" s="41">
        <f t="shared" si="36"/>
        <v>0</v>
      </c>
      <c r="FN40" s="41">
        <f t="shared" si="36"/>
        <v>0</v>
      </c>
      <c r="FO40" s="41">
        <f t="shared" si="36"/>
        <v>0</v>
      </c>
      <c r="FP40" s="41">
        <f t="shared" si="36"/>
        <v>0</v>
      </c>
      <c r="FQ40" s="41">
        <f t="shared" si="36"/>
        <v>0</v>
      </c>
      <c r="FR40" s="41">
        <f t="shared" si="36"/>
        <v>0</v>
      </c>
      <c r="FS40" s="41">
        <f t="shared" si="36"/>
        <v>0</v>
      </c>
      <c r="FT40" s="41">
        <f t="shared" si="36"/>
        <v>0</v>
      </c>
      <c r="FU40" s="41">
        <f t="shared" si="36"/>
        <v>0</v>
      </c>
      <c r="FV40" s="41">
        <f t="shared" si="43"/>
        <v>0</v>
      </c>
      <c r="FW40" s="41">
        <f t="shared" si="43"/>
        <v>0</v>
      </c>
      <c r="FX40" s="41">
        <f t="shared" si="43"/>
        <v>0</v>
      </c>
      <c r="FY40" s="41">
        <f t="shared" si="43"/>
        <v>0</v>
      </c>
      <c r="FZ40" s="41">
        <f t="shared" si="43"/>
        <v>0</v>
      </c>
      <c r="GA40" s="41">
        <f t="shared" si="43"/>
        <v>0</v>
      </c>
      <c r="GB40" s="41">
        <f t="shared" si="43"/>
        <v>0</v>
      </c>
      <c r="GC40" s="41">
        <f t="shared" si="43"/>
        <v>0</v>
      </c>
      <c r="GD40" s="41">
        <f t="shared" si="43"/>
        <v>0</v>
      </c>
      <c r="GE40" s="41">
        <f t="shared" si="43"/>
        <v>0</v>
      </c>
      <c r="GF40" s="41">
        <f t="shared" si="43"/>
        <v>0</v>
      </c>
      <c r="GG40" s="41">
        <f t="shared" si="43"/>
        <v>0</v>
      </c>
      <c r="GH40" s="41">
        <f t="shared" si="43"/>
        <v>0</v>
      </c>
      <c r="GI40" s="41">
        <f t="shared" si="43"/>
        <v>0</v>
      </c>
      <c r="GJ40" s="41">
        <f t="shared" si="43"/>
        <v>0</v>
      </c>
      <c r="GK40" s="41">
        <f t="shared" si="43"/>
        <v>0</v>
      </c>
      <c r="GL40" s="41">
        <f t="shared" si="37"/>
        <v>0</v>
      </c>
      <c r="GM40" s="41">
        <f t="shared" si="37"/>
        <v>0</v>
      </c>
      <c r="GN40" s="41">
        <f t="shared" si="37"/>
        <v>0</v>
      </c>
      <c r="GO40" s="41">
        <f t="shared" si="37"/>
        <v>0</v>
      </c>
      <c r="GP40" s="41">
        <f t="shared" si="37"/>
        <v>0</v>
      </c>
      <c r="GQ40" s="41">
        <f t="shared" si="37"/>
        <v>0</v>
      </c>
      <c r="GR40" s="41">
        <f t="shared" si="37"/>
        <v>0</v>
      </c>
      <c r="GS40" s="41">
        <f t="shared" si="37"/>
        <v>0</v>
      </c>
      <c r="GT40" s="41">
        <f t="shared" si="37"/>
        <v>0</v>
      </c>
      <c r="GU40" s="41">
        <f t="shared" si="37"/>
        <v>0</v>
      </c>
      <c r="GV40" s="41">
        <f t="shared" si="37"/>
        <v>0</v>
      </c>
      <c r="GW40" s="41">
        <f t="shared" si="37"/>
        <v>0</v>
      </c>
      <c r="GX40" s="41">
        <f t="shared" si="37"/>
        <v>0</v>
      </c>
      <c r="GY40" s="41">
        <f t="shared" si="37"/>
        <v>0</v>
      </c>
      <c r="GZ40" s="41">
        <f t="shared" si="37"/>
        <v>0</v>
      </c>
      <c r="HA40" s="41">
        <f t="shared" si="37"/>
        <v>0</v>
      </c>
      <c r="HB40" s="41">
        <f t="shared" si="44"/>
        <v>0</v>
      </c>
      <c r="HC40" s="41">
        <f t="shared" si="44"/>
        <v>0</v>
      </c>
      <c r="HD40" s="41">
        <f t="shared" si="44"/>
        <v>0</v>
      </c>
      <c r="HE40" s="41">
        <f t="shared" si="44"/>
        <v>0</v>
      </c>
      <c r="HF40" s="41">
        <f t="shared" si="44"/>
        <v>0</v>
      </c>
      <c r="HG40" s="41">
        <f t="shared" si="44"/>
        <v>0</v>
      </c>
      <c r="HH40" s="41">
        <f t="shared" si="44"/>
        <v>0</v>
      </c>
      <c r="HI40" s="41">
        <f t="shared" si="44"/>
        <v>0</v>
      </c>
      <c r="HJ40" s="41">
        <f t="shared" si="44"/>
        <v>0</v>
      </c>
    </row>
    <row r="41" spans="1:218" ht="14.4" x14ac:dyDescent="0.3">
      <c r="A41" s="42">
        <v>38</v>
      </c>
      <c r="B41" s="43">
        <f>'CMM4 - AUX CALC'!$AM$67</f>
        <v>0</v>
      </c>
      <c r="AN41" s="41">
        <f>$B41/(_xlfn.SINGLE(PrazoConcessao)*12-AN$3+1)</f>
        <v>0</v>
      </c>
      <c r="AO41" s="41">
        <f t="shared" si="38"/>
        <v>0</v>
      </c>
      <c r="AP41" s="41">
        <f t="shared" si="38"/>
        <v>0</v>
      </c>
      <c r="AQ41" s="41">
        <f t="shared" si="38"/>
        <v>0</v>
      </c>
      <c r="AR41" s="41">
        <f t="shared" si="38"/>
        <v>0</v>
      </c>
      <c r="AS41" s="41">
        <f t="shared" si="38"/>
        <v>0</v>
      </c>
      <c r="AT41" s="41">
        <f t="shared" si="38"/>
        <v>0</v>
      </c>
      <c r="AU41" s="41">
        <f t="shared" si="38"/>
        <v>0</v>
      </c>
      <c r="AV41" s="41">
        <f t="shared" si="38"/>
        <v>0</v>
      </c>
      <c r="AW41" s="41">
        <f t="shared" si="38"/>
        <v>0</v>
      </c>
      <c r="AX41" s="41">
        <f t="shared" si="38"/>
        <v>0</v>
      </c>
      <c r="AY41" s="41">
        <f t="shared" si="38"/>
        <v>0</v>
      </c>
      <c r="AZ41" s="41">
        <f t="shared" si="45"/>
        <v>0</v>
      </c>
      <c r="BA41" s="41">
        <f t="shared" si="45"/>
        <v>0</v>
      </c>
      <c r="BB41" s="41">
        <f t="shared" si="45"/>
        <v>0</v>
      </c>
      <c r="BC41" s="41">
        <f t="shared" si="45"/>
        <v>0</v>
      </c>
      <c r="BD41" s="41">
        <f t="shared" si="45"/>
        <v>0</v>
      </c>
      <c r="BE41" s="41">
        <f t="shared" si="45"/>
        <v>0</v>
      </c>
      <c r="BF41" s="41">
        <f t="shared" si="45"/>
        <v>0</v>
      </c>
      <c r="BG41" s="41">
        <f t="shared" si="45"/>
        <v>0</v>
      </c>
      <c r="BH41" s="41">
        <f t="shared" si="45"/>
        <v>0</v>
      </c>
      <c r="BI41" s="41">
        <f t="shared" si="45"/>
        <v>0</v>
      </c>
      <c r="BJ41" s="41">
        <f t="shared" si="45"/>
        <v>0</v>
      </c>
      <c r="BK41" s="41">
        <f t="shared" si="45"/>
        <v>0</v>
      </c>
      <c r="BL41" s="41">
        <f t="shared" si="45"/>
        <v>0</v>
      </c>
      <c r="BM41" s="41">
        <f t="shared" si="45"/>
        <v>0</v>
      </c>
      <c r="BN41" s="41">
        <f t="shared" si="39"/>
        <v>0</v>
      </c>
      <c r="BO41" s="41">
        <f t="shared" si="39"/>
        <v>0</v>
      </c>
      <c r="BP41" s="41">
        <f t="shared" si="39"/>
        <v>0</v>
      </c>
      <c r="BQ41" s="41">
        <f t="shared" si="39"/>
        <v>0</v>
      </c>
      <c r="BR41" s="41">
        <f t="shared" si="39"/>
        <v>0</v>
      </c>
      <c r="BS41" s="41">
        <f t="shared" si="39"/>
        <v>0</v>
      </c>
      <c r="BT41" s="41">
        <f t="shared" si="39"/>
        <v>0</v>
      </c>
      <c r="BU41" s="41">
        <f t="shared" si="39"/>
        <v>0</v>
      </c>
      <c r="BV41" s="41">
        <f t="shared" si="39"/>
        <v>0</v>
      </c>
      <c r="BW41" s="41">
        <f t="shared" si="39"/>
        <v>0</v>
      </c>
      <c r="BX41" s="41">
        <f t="shared" si="39"/>
        <v>0</v>
      </c>
      <c r="BY41" s="41">
        <f t="shared" si="39"/>
        <v>0</v>
      </c>
      <c r="BZ41" s="41">
        <f t="shared" si="39"/>
        <v>0</v>
      </c>
      <c r="CA41" s="41">
        <f t="shared" si="39"/>
        <v>0</v>
      </c>
      <c r="CB41" s="41">
        <f t="shared" si="39"/>
        <v>0</v>
      </c>
      <c r="CC41" s="41">
        <f t="shared" si="39"/>
        <v>0</v>
      </c>
      <c r="CD41" s="41">
        <f t="shared" si="40"/>
        <v>0</v>
      </c>
      <c r="CE41" s="41">
        <f t="shared" si="40"/>
        <v>0</v>
      </c>
      <c r="CF41" s="41">
        <f t="shared" si="40"/>
        <v>0</v>
      </c>
      <c r="CG41" s="41">
        <f t="shared" si="40"/>
        <v>0</v>
      </c>
      <c r="CH41" s="41">
        <f t="shared" si="40"/>
        <v>0</v>
      </c>
      <c r="CI41" s="41">
        <f t="shared" si="40"/>
        <v>0</v>
      </c>
      <c r="CJ41" s="41">
        <f t="shared" si="40"/>
        <v>0</v>
      </c>
      <c r="CK41" s="41">
        <f t="shared" si="40"/>
        <v>0</v>
      </c>
      <c r="CL41" s="41">
        <f t="shared" si="40"/>
        <v>0</v>
      </c>
      <c r="CM41" s="41">
        <f t="shared" si="40"/>
        <v>0</v>
      </c>
      <c r="CN41" s="41">
        <f t="shared" si="40"/>
        <v>0</v>
      </c>
      <c r="CO41" s="41">
        <f t="shared" si="40"/>
        <v>0</v>
      </c>
      <c r="CP41" s="41">
        <f t="shared" si="40"/>
        <v>0</v>
      </c>
      <c r="CQ41" s="41">
        <f t="shared" si="40"/>
        <v>0</v>
      </c>
      <c r="CR41" s="41">
        <f t="shared" si="40"/>
        <v>0</v>
      </c>
      <c r="CS41" s="41">
        <f t="shared" si="40"/>
        <v>0</v>
      </c>
      <c r="CT41" s="41">
        <f t="shared" si="34"/>
        <v>0</v>
      </c>
      <c r="CU41" s="41">
        <f t="shared" si="34"/>
        <v>0</v>
      </c>
      <c r="CV41" s="41">
        <f t="shared" si="34"/>
        <v>0</v>
      </c>
      <c r="CW41" s="41">
        <f t="shared" si="34"/>
        <v>0</v>
      </c>
      <c r="CX41" s="41">
        <f t="shared" si="34"/>
        <v>0</v>
      </c>
      <c r="CY41" s="41">
        <f t="shared" si="34"/>
        <v>0</v>
      </c>
      <c r="CZ41" s="41">
        <f t="shared" si="34"/>
        <v>0</v>
      </c>
      <c r="DA41" s="41">
        <f t="shared" si="34"/>
        <v>0</v>
      </c>
      <c r="DB41" s="41">
        <f t="shared" si="34"/>
        <v>0</v>
      </c>
      <c r="DC41" s="41">
        <f t="shared" si="34"/>
        <v>0</v>
      </c>
      <c r="DD41" s="41">
        <f t="shared" si="34"/>
        <v>0</v>
      </c>
      <c r="DE41" s="41">
        <f t="shared" si="34"/>
        <v>0</v>
      </c>
      <c r="DF41" s="41">
        <f t="shared" si="34"/>
        <v>0</v>
      </c>
      <c r="DG41" s="41">
        <f t="shared" si="34"/>
        <v>0</v>
      </c>
      <c r="DH41" s="41">
        <f t="shared" si="34"/>
        <v>0</v>
      </c>
      <c r="DI41" s="41">
        <f t="shared" si="34"/>
        <v>0</v>
      </c>
      <c r="DJ41" s="41">
        <f t="shared" si="41"/>
        <v>0</v>
      </c>
      <c r="DK41" s="41">
        <f t="shared" si="41"/>
        <v>0</v>
      </c>
      <c r="DL41" s="41">
        <f t="shared" si="41"/>
        <v>0</v>
      </c>
      <c r="DM41" s="41">
        <f t="shared" si="41"/>
        <v>0</v>
      </c>
      <c r="DN41" s="41">
        <f t="shared" si="41"/>
        <v>0</v>
      </c>
      <c r="DO41" s="41">
        <f t="shared" si="41"/>
        <v>0</v>
      </c>
      <c r="DP41" s="41">
        <f t="shared" si="41"/>
        <v>0</v>
      </c>
      <c r="DQ41" s="41">
        <f t="shared" si="41"/>
        <v>0</v>
      </c>
      <c r="DR41" s="41">
        <f t="shared" si="41"/>
        <v>0</v>
      </c>
      <c r="DS41" s="41">
        <f t="shared" si="41"/>
        <v>0</v>
      </c>
      <c r="DT41" s="41">
        <f t="shared" si="41"/>
        <v>0</v>
      </c>
      <c r="DU41" s="41">
        <f t="shared" si="41"/>
        <v>0</v>
      </c>
      <c r="DV41" s="41">
        <f t="shared" si="41"/>
        <v>0</v>
      </c>
      <c r="DW41" s="41">
        <f t="shared" si="41"/>
        <v>0</v>
      </c>
      <c r="DX41" s="41">
        <f t="shared" si="41"/>
        <v>0</v>
      </c>
      <c r="DY41" s="41">
        <f t="shared" si="41"/>
        <v>0</v>
      </c>
      <c r="DZ41" s="41">
        <f t="shared" si="35"/>
        <v>0</v>
      </c>
      <c r="EA41" s="41">
        <f t="shared" si="35"/>
        <v>0</v>
      </c>
      <c r="EB41" s="41">
        <f t="shared" si="35"/>
        <v>0</v>
      </c>
      <c r="EC41" s="41">
        <f t="shared" si="35"/>
        <v>0</v>
      </c>
      <c r="ED41" s="41">
        <f t="shared" si="35"/>
        <v>0</v>
      </c>
      <c r="EE41" s="41">
        <f t="shared" si="35"/>
        <v>0</v>
      </c>
      <c r="EF41" s="41">
        <f t="shared" si="35"/>
        <v>0</v>
      </c>
      <c r="EG41" s="41">
        <f t="shared" si="35"/>
        <v>0</v>
      </c>
      <c r="EH41" s="41">
        <f t="shared" si="35"/>
        <v>0</v>
      </c>
      <c r="EI41" s="41">
        <f t="shared" si="35"/>
        <v>0</v>
      </c>
      <c r="EJ41" s="41">
        <f t="shared" si="35"/>
        <v>0</v>
      </c>
      <c r="EK41" s="41">
        <f t="shared" si="35"/>
        <v>0</v>
      </c>
      <c r="EL41" s="41">
        <f t="shared" si="35"/>
        <v>0</v>
      </c>
      <c r="EM41" s="41">
        <f t="shared" si="35"/>
        <v>0</v>
      </c>
      <c r="EN41" s="41">
        <f t="shared" si="35"/>
        <v>0</v>
      </c>
      <c r="EO41" s="41">
        <f t="shared" si="35"/>
        <v>0</v>
      </c>
      <c r="EP41" s="41">
        <f t="shared" si="42"/>
        <v>0</v>
      </c>
      <c r="EQ41" s="41">
        <f t="shared" si="42"/>
        <v>0</v>
      </c>
      <c r="ER41" s="41">
        <f t="shared" si="42"/>
        <v>0</v>
      </c>
      <c r="ES41" s="41">
        <f t="shared" si="42"/>
        <v>0</v>
      </c>
      <c r="ET41" s="41">
        <f t="shared" si="42"/>
        <v>0</v>
      </c>
      <c r="EU41" s="41">
        <f t="shared" si="42"/>
        <v>0</v>
      </c>
      <c r="EV41" s="41">
        <f t="shared" si="42"/>
        <v>0</v>
      </c>
      <c r="EW41" s="41">
        <f t="shared" si="42"/>
        <v>0</v>
      </c>
      <c r="EX41" s="41">
        <f t="shared" si="42"/>
        <v>0</v>
      </c>
      <c r="EY41" s="41">
        <f t="shared" si="42"/>
        <v>0</v>
      </c>
      <c r="EZ41" s="41">
        <f t="shared" si="42"/>
        <v>0</v>
      </c>
      <c r="FA41" s="41">
        <f t="shared" si="42"/>
        <v>0</v>
      </c>
      <c r="FB41" s="41">
        <f t="shared" si="42"/>
        <v>0</v>
      </c>
      <c r="FC41" s="41">
        <f t="shared" si="42"/>
        <v>0</v>
      </c>
      <c r="FD41" s="41">
        <f t="shared" si="42"/>
        <v>0</v>
      </c>
      <c r="FE41" s="41">
        <f t="shared" si="42"/>
        <v>0</v>
      </c>
      <c r="FF41" s="41">
        <f t="shared" si="36"/>
        <v>0</v>
      </c>
      <c r="FG41" s="41">
        <f t="shared" si="36"/>
        <v>0</v>
      </c>
      <c r="FH41" s="41">
        <f t="shared" si="36"/>
        <v>0</v>
      </c>
      <c r="FI41" s="41">
        <f t="shared" si="36"/>
        <v>0</v>
      </c>
      <c r="FJ41" s="41">
        <f t="shared" si="36"/>
        <v>0</v>
      </c>
      <c r="FK41" s="41">
        <f t="shared" si="36"/>
        <v>0</v>
      </c>
      <c r="FL41" s="41">
        <f t="shared" si="36"/>
        <v>0</v>
      </c>
      <c r="FM41" s="41">
        <f t="shared" si="36"/>
        <v>0</v>
      </c>
      <c r="FN41" s="41">
        <f t="shared" si="36"/>
        <v>0</v>
      </c>
      <c r="FO41" s="41">
        <f t="shared" si="36"/>
        <v>0</v>
      </c>
      <c r="FP41" s="41">
        <f t="shared" si="36"/>
        <v>0</v>
      </c>
      <c r="FQ41" s="41">
        <f t="shared" si="36"/>
        <v>0</v>
      </c>
      <c r="FR41" s="41">
        <f t="shared" si="36"/>
        <v>0</v>
      </c>
      <c r="FS41" s="41">
        <f t="shared" si="36"/>
        <v>0</v>
      </c>
      <c r="FT41" s="41">
        <f t="shared" si="36"/>
        <v>0</v>
      </c>
      <c r="FU41" s="41">
        <f t="shared" si="36"/>
        <v>0</v>
      </c>
      <c r="FV41" s="41">
        <f t="shared" si="43"/>
        <v>0</v>
      </c>
      <c r="FW41" s="41">
        <f t="shared" si="43"/>
        <v>0</v>
      </c>
      <c r="FX41" s="41">
        <f t="shared" si="43"/>
        <v>0</v>
      </c>
      <c r="FY41" s="41">
        <f t="shared" si="43"/>
        <v>0</v>
      </c>
      <c r="FZ41" s="41">
        <f t="shared" si="43"/>
        <v>0</v>
      </c>
      <c r="GA41" s="41">
        <f t="shared" si="43"/>
        <v>0</v>
      </c>
      <c r="GB41" s="41">
        <f t="shared" si="43"/>
        <v>0</v>
      </c>
      <c r="GC41" s="41">
        <f t="shared" si="43"/>
        <v>0</v>
      </c>
      <c r="GD41" s="41">
        <f t="shared" si="43"/>
        <v>0</v>
      </c>
      <c r="GE41" s="41">
        <f t="shared" si="43"/>
        <v>0</v>
      </c>
      <c r="GF41" s="41">
        <f t="shared" si="43"/>
        <v>0</v>
      </c>
      <c r="GG41" s="41">
        <f t="shared" si="43"/>
        <v>0</v>
      </c>
      <c r="GH41" s="41">
        <f t="shared" si="43"/>
        <v>0</v>
      </c>
      <c r="GI41" s="41">
        <f t="shared" si="43"/>
        <v>0</v>
      </c>
      <c r="GJ41" s="41">
        <f t="shared" si="43"/>
        <v>0</v>
      </c>
      <c r="GK41" s="41">
        <f t="shared" si="43"/>
        <v>0</v>
      </c>
      <c r="GL41" s="41">
        <f t="shared" si="37"/>
        <v>0</v>
      </c>
      <c r="GM41" s="41">
        <f t="shared" si="37"/>
        <v>0</v>
      </c>
      <c r="GN41" s="41">
        <f t="shared" si="37"/>
        <v>0</v>
      </c>
      <c r="GO41" s="41">
        <f t="shared" si="37"/>
        <v>0</v>
      </c>
      <c r="GP41" s="41">
        <f t="shared" si="37"/>
        <v>0</v>
      </c>
      <c r="GQ41" s="41">
        <f t="shared" si="37"/>
        <v>0</v>
      </c>
      <c r="GR41" s="41">
        <f t="shared" si="37"/>
        <v>0</v>
      </c>
      <c r="GS41" s="41">
        <f t="shared" si="37"/>
        <v>0</v>
      </c>
      <c r="GT41" s="41">
        <f t="shared" si="37"/>
        <v>0</v>
      </c>
      <c r="GU41" s="41">
        <f t="shared" si="37"/>
        <v>0</v>
      </c>
      <c r="GV41" s="41">
        <f t="shared" si="37"/>
        <v>0</v>
      </c>
      <c r="GW41" s="41">
        <f t="shared" si="37"/>
        <v>0</v>
      </c>
      <c r="GX41" s="41">
        <f t="shared" si="37"/>
        <v>0</v>
      </c>
      <c r="GY41" s="41">
        <f t="shared" si="37"/>
        <v>0</v>
      </c>
      <c r="GZ41" s="41">
        <f t="shared" si="37"/>
        <v>0</v>
      </c>
      <c r="HA41" s="41">
        <f t="shared" si="37"/>
        <v>0</v>
      </c>
      <c r="HB41" s="41">
        <f t="shared" si="44"/>
        <v>0</v>
      </c>
      <c r="HC41" s="41">
        <f t="shared" si="44"/>
        <v>0</v>
      </c>
      <c r="HD41" s="41">
        <f t="shared" si="44"/>
        <v>0</v>
      </c>
      <c r="HE41" s="41">
        <f t="shared" si="44"/>
        <v>0</v>
      </c>
      <c r="HF41" s="41">
        <f t="shared" si="44"/>
        <v>0</v>
      </c>
      <c r="HG41" s="41">
        <f t="shared" si="44"/>
        <v>0</v>
      </c>
      <c r="HH41" s="41">
        <f t="shared" si="44"/>
        <v>0</v>
      </c>
      <c r="HI41" s="41">
        <f t="shared" si="44"/>
        <v>0</v>
      </c>
      <c r="HJ41" s="41">
        <f t="shared" si="44"/>
        <v>0</v>
      </c>
    </row>
    <row r="42" spans="1:218" ht="14.4" x14ac:dyDescent="0.3">
      <c r="A42" s="42">
        <v>39</v>
      </c>
      <c r="B42" s="43">
        <f>'CMM4 - AUX CALC'!$AN$67</f>
        <v>0</v>
      </c>
      <c r="AO42" s="41">
        <f>$B42/(_xlfn.SINGLE(PrazoConcessao)*12-AO$3+1)</f>
        <v>0</v>
      </c>
      <c r="AP42" s="41">
        <f t="shared" si="38"/>
        <v>0</v>
      </c>
      <c r="AQ42" s="41">
        <f t="shared" si="38"/>
        <v>0</v>
      </c>
      <c r="AR42" s="41">
        <f t="shared" si="38"/>
        <v>0</v>
      </c>
      <c r="AS42" s="41">
        <f t="shared" si="38"/>
        <v>0</v>
      </c>
      <c r="AT42" s="41">
        <f t="shared" si="38"/>
        <v>0</v>
      </c>
      <c r="AU42" s="41">
        <f t="shared" si="38"/>
        <v>0</v>
      </c>
      <c r="AV42" s="41">
        <f t="shared" si="38"/>
        <v>0</v>
      </c>
      <c r="AW42" s="41">
        <f t="shared" si="38"/>
        <v>0</v>
      </c>
      <c r="AX42" s="41">
        <f t="shared" si="38"/>
        <v>0</v>
      </c>
      <c r="AY42" s="41">
        <f t="shared" si="38"/>
        <v>0</v>
      </c>
      <c r="AZ42" s="41">
        <f t="shared" si="45"/>
        <v>0</v>
      </c>
      <c r="BA42" s="41">
        <f t="shared" si="45"/>
        <v>0</v>
      </c>
      <c r="BB42" s="41">
        <f t="shared" si="45"/>
        <v>0</v>
      </c>
      <c r="BC42" s="41">
        <f t="shared" si="45"/>
        <v>0</v>
      </c>
      <c r="BD42" s="41">
        <f t="shared" si="45"/>
        <v>0</v>
      </c>
      <c r="BE42" s="41">
        <f t="shared" si="45"/>
        <v>0</v>
      </c>
      <c r="BF42" s="41">
        <f t="shared" si="45"/>
        <v>0</v>
      </c>
      <c r="BG42" s="41">
        <f t="shared" si="45"/>
        <v>0</v>
      </c>
      <c r="BH42" s="41">
        <f t="shared" si="45"/>
        <v>0</v>
      </c>
      <c r="BI42" s="41">
        <f t="shared" si="45"/>
        <v>0</v>
      </c>
      <c r="BJ42" s="41">
        <f t="shared" si="45"/>
        <v>0</v>
      </c>
      <c r="BK42" s="41">
        <f t="shared" si="45"/>
        <v>0</v>
      </c>
      <c r="BL42" s="41">
        <f t="shared" si="45"/>
        <v>0</v>
      </c>
      <c r="BM42" s="41">
        <f t="shared" si="45"/>
        <v>0</v>
      </c>
      <c r="BN42" s="41">
        <f t="shared" si="39"/>
        <v>0</v>
      </c>
      <c r="BO42" s="41">
        <f t="shared" si="39"/>
        <v>0</v>
      </c>
      <c r="BP42" s="41">
        <f t="shared" si="39"/>
        <v>0</v>
      </c>
      <c r="BQ42" s="41">
        <f t="shared" si="39"/>
        <v>0</v>
      </c>
      <c r="BR42" s="41">
        <f t="shared" si="39"/>
        <v>0</v>
      </c>
      <c r="BS42" s="41">
        <f t="shared" si="39"/>
        <v>0</v>
      </c>
      <c r="BT42" s="41">
        <f t="shared" si="39"/>
        <v>0</v>
      </c>
      <c r="BU42" s="41">
        <f t="shared" si="39"/>
        <v>0</v>
      </c>
      <c r="BV42" s="41">
        <f t="shared" si="39"/>
        <v>0</v>
      </c>
      <c r="BW42" s="41">
        <f t="shared" si="39"/>
        <v>0</v>
      </c>
      <c r="BX42" s="41">
        <f t="shared" si="39"/>
        <v>0</v>
      </c>
      <c r="BY42" s="41">
        <f t="shared" si="39"/>
        <v>0</v>
      </c>
      <c r="BZ42" s="41">
        <f t="shared" si="39"/>
        <v>0</v>
      </c>
      <c r="CA42" s="41">
        <f t="shared" si="39"/>
        <v>0</v>
      </c>
      <c r="CB42" s="41">
        <f t="shared" si="39"/>
        <v>0</v>
      </c>
      <c r="CC42" s="41">
        <f t="shared" si="39"/>
        <v>0</v>
      </c>
      <c r="CD42" s="41">
        <f t="shared" si="40"/>
        <v>0</v>
      </c>
      <c r="CE42" s="41">
        <f t="shared" si="40"/>
        <v>0</v>
      </c>
      <c r="CF42" s="41">
        <f t="shared" si="40"/>
        <v>0</v>
      </c>
      <c r="CG42" s="41">
        <f t="shared" si="40"/>
        <v>0</v>
      </c>
      <c r="CH42" s="41">
        <f t="shared" si="40"/>
        <v>0</v>
      </c>
      <c r="CI42" s="41">
        <f t="shared" si="40"/>
        <v>0</v>
      </c>
      <c r="CJ42" s="41">
        <f t="shared" si="40"/>
        <v>0</v>
      </c>
      <c r="CK42" s="41">
        <f t="shared" si="40"/>
        <v>0</v>
      </c>
      <c r="CL42" s="41">
        <f t="shared" si="40"/>
        <v>0</v>
      </c>
      <c r="CM42" s="41">
        <f t="shared" si="40"/>
        <v>0</v>
      </c>
      <c r="CN42" s="41">
        <f t="shared" si="40"/>
        <v>0</v>
      </c>
      <c r="CO42" s="41">
        <f t="shared" si="40"/>
        <v>0</v>
      </c>
      <c r="CP42" s="41">
        <f t="shared" si="40"/>
        <v>0</v>
      </c>
      <c r="CQ42" s="41">
        <f t="shared" si="40"/>
        <v>0</v>
      </c>
      <c r="CR42" s="41">
        <f t="shared" si="40"/>
        <v>0</v>
      </c>
      <c r="CS42" s="41">
        <f t="shared" si="40"/>
        <v>0</v>
      </c>
      <c r="CT42" s="41">
        <f t="shared" si="34"/>
        <v>0</v>
      </c>
      <c r="CU42" s="41">
        <f t="shared" si="34"/>
        <v>0</v>
      </c>
      <c r="CV42" s="41">
        <f t="shared" si="34"/>
        <v>0</v>
      </c>
      <c r="CW42" s="41">
        <f t="shared" si="34"/>
        <v>0</v>
      </c>
      <c r="CX42" s="41">
        <f t="shared" si="34"/>
        <v>0</v>
      </c>
      <c r="CY42" s="41">
        <f t="shared" si="34"/>
        <v>0</v>
      </c>
      <c r="CZ42" s="41">
        <f t="shared" si="34"/>
        <v>0</v>
      </c>
      <c r="DA42" s="41">
        <f t="shared" si="34"/>
        <v>0</v>
      </c>
      <c r="DB42" s="41">
        <f t="shared" si="34"/>
        <v>0</v>
      </c>
      <c r="DC42" s="41">
        <f t="shared" si="34"/>
        <v>0</v>
      </c>
      <c r="DD42" s="41">
        <f t="shared" si="34"/>
        <v>0</v>
      </c>
      <c r="DE42" s="41">
        <f t="shared" si="34"/>
        <v>0</v>
      </c>
      <c r="DF42" s="41">
        <f t="shared" si="34"/>
        <v>0</v>
      </c>
      <c r="DG42" s="41">
        <f t="shared" si="34"/>
        <v>0</v>
      </c>
      <c r="DH42" s="41">
        <f t="shared" si="34"/>
        <v>0</v>
      </c>
      <c r="DI42" s="41">
        <f t="shared" si="34"/>
        <v>0</v>
      </c>
      <c r="DJ42" s="41">
        <f t="shared" si="41"/>
        <v>0</v>
      </c>
      <c r="DK42" s="41">
        <f t="shared" si="41"/>
        <v>0</v>
      </c>
      <c r="DL42" s="41">
        <f t="shared" si="41"/>
        <v>0</v>
      </c>
      <c r="DM42" s="41">
        <f t="shared" si="41"/>
        <v>0</v>
      </c>
      <c r="DN42" s="41">
        <f t="shared" si="41"/>
        <v>0</v>
      </c>
      <c r="DO42" s="41">
        <f t="shared" si="41"/>
        <v>0</v>
      </c>
      <c r="DP42" s="41">
        <f t="shared" si="41"/>
        <v>0</v>
      </c>
      <c r="DQ42" s="41">
        <f t="shared" si="41"/>
        <v>0</v>
      </c>
      <c r="DR42" s="41">
        <f t="shared" si="41"/>
        <v>0</v>
      </c>
      <c r="DS42" s="41">
        <f t="shared" si="41"/>
        <v>0</v>
      </c>
      <c r="DT42" s="41">
        <f t="shared" si="41"/>
        <v>0</v>
      </c>
      <c r="DU42" s="41">
        <f t="shared" si="41"/>
        <v>0</v>
      </c>
      <c r="DV42" s="41">
        <f t="shared" si="41"/>
        <v>0</v>
      </c>
      <c r="DW42" s="41">
        <f t="shared" si="41"/>
        <v>0</v>
      </c>
      <c r="DX42" s="41">
        <f t="shared" si="41"/>
        <v>0</v>
      </c>
      <c r="DY42" s="41">
        <f t="shared" si="41"/>
        <v>0</v>
      </c>
      <c r="DZ42" s="41">
        <f t="shared" si="35"/>
        <v>0</v>
      </c>
      <c r="EA42" s="41">
        <f t="shared" si="35"/>
        <v>0</v>
      </c>
      <c r="EB42" s="41">
        <f t="shared" si="35"/>
        <v>0</v>
      </c>
      <c r="EC42" s="41">
        <f t="shared" si="35"/>
        <v>0</v>
      </c>
      <c r="ED42" s="41">
        <f t="shared" si="35"/>
        <v>0</v>
      </c>
      <c r="EE42" s="41">
        <f t="shared" si="35"/>
        <v>0</v>
      </c>
      <c r="EF42" s="41">
        <f t="shared" si="35"/>
        <v>0</v>
      </c>
      <c r="EG42" s="41">
        <f t="shared" si="35"/>
        <v>0</v>
      </c>
      <c r="EH42" s="41">
        <f t="shared" si="35"/>
        <v>0</v>
      </c>
      <c r="EI42" s="41">
        <f t="shared" si="35"/>
        <v>0</v>
      </c>
      <c r="EJ42" s="41">
        <f t="shared" si="35"/>
        <v>0</v>
      </c>
      <c r="EK42" s="41">
        <f t="shared" si="35"/>
        <v>0</v>
      </c>
      <c r="EL42" s="41">
        <f t="shared" si="35"/>
        <v>0</v>
      </c>
      <c r="EM42" s="41">
        <f t="shared" si="35"/>
        <v>0</v>
      </c>
      <c r="EN42" s="41">
        <f t="shared" si="35"/>
        <v>0</v>
      </c>
      <c r="EO42" s="41">
        <f t="shared" si="35"/>
        <v>0</v>
      </c>
      <c r="EP42" s="41">
        <f t="shared" si="42"/>
        <v>0</v>
      </c>
      <c r="EQ42" s="41">
        <f t="shared" si="42"/>
        <v>0</v>
      </c>
      <c r="ER42" s="41">
        <f t="shared" si="42"/>
        <v>0</v>
      </c>
      <c r="ES42" s="41">
        <f t="shared" si="42"/>
        <v>0</v>
      </c>
      <c r="ET42" s="41">
        <f t="shared" si="42"/>
        <v>0</v>
      </c>
      <c r="EU42" s="41">
        <f t="shared" si="42"/>
        <v>0</v>
      </c>
      <c r="EV42" s="41">
        <f t="shared" si="42"/>
        <v>0</v>
      </c>
      <c r="EW42" s="41">
        <f t="shared" si="42"/>
        <v>0</v>
      </c>
      <c r="EX42" s="41">
        <f t="shared" si="42"/>
        <v>0</v>
      </c>
      <c r="EY42" s="41">
        <f t="shared" si="42"/>
        <v>0</v>
      </c>
      <c r="EZ42" s="41">
        <f t="shared" si="42"/>
        <v>0</v>
      </c>
      <c r="FA42" s="41">
        <f t="shared" si="42"/>
        <v>0</v>
      </c>
      <c r="FB42" s="41">
        <f t="shared" si="42"/>
        <v>0</v>
      </c>
      <c r="FC42" s="41">
        <f t="shared" si="42"/>
        <v>0</v>
      </c>
      <c r="FD42" s="41">
        <f t="shared" si="42"/>
        <v>0</v>
      </c>
      <c r="FE42" s="41">
        <f t="shared" si="42"/>
        <v>0</v>
      </c>
      <c r="FF42" s="41">
        <f t="shared" si="36"/>
        <v>0</v>
      </c>
      <c r="FG42" s="41">
        <f t="shared" si="36"/>
        <v>0</v>
      </c>
      <c r="FH42" s="41">
        <f t="shared" si="36"/>
        <v>0</v>
      </c>
      <c r="FI42" s="41">
        <f t="shared" si="36"/>
        <v>0</v>
      </c>
      <c r="FJ42" s="41">
        <f t="shared" si="36"/>
        <v>0</v>
      </c>
      <c r="FK42" s="41">
        <f t="shared" si="36"/>
        <v>0</v>
      </c>
      <c r="FL42" s="41">
        <f t="shared" si="36"/>
        <v>0</v>
      </c>
      <c r="FM42" s="41">
        <f t="shared" si="36"/>
        <v>0</v>
      </c>
      <c r="FN42" s="41">
        <f t="shared" si="36"/>
        <v>0</v>
      </c>
      <c r="FO42" s="41">
        <f t="shared" si="36"/>
        <v>0</v>
      </c>
      <c r="FP42" s="41">
        <f t="shared" si="36"/>
        <v>0</v>
      </c>
      <c r="FQ42" s="41">
        <f t="shared" si="36"/>
        <v>0</v>
      </c>
      <c r="FR42" s="41">
        <f t="shared" si="36"/>
        <v>0</v>
      </c>
      <c r="FS42" s="41">
        <f t="shared" si="36"/>
        <v>0</v>
      </c>
      <c r="FT42" s="41">
        <f t="shared" si="36"/>
        <v>0</v>
      </c>
      <c r="FU42" s="41">
        <f t="shared" si="36"/>
        <v>0</v>
      </c>
      <c r="FV42" s="41">
        <f t="shared" si="43"/>
        <v>0</v>
      </c>
      <c r="FW42" s="41">
        <f t="shared" si="43"/>
        <v>0</v>
      </c>
      <c r="FX42" s="41">
        <f t="shared" si="43"/>
        <v>0</v>
      </c>
      <c r="FY42" s="41">
        <f t="shared" si="43"/>
        <v>0</v>
      </c>
      <c r="FZ42" s="41">
        <f t="shared" si="43"/>
        <v>0</v>
      </c>
      <c r="GA42" s="41">
        <f t="shared" si="43"/>
        <v>0</v>
      </c>
      <c r="GB42" s="41">
        <f t="shared" si="43"/>
        <v>0</v>
      </c>
      <c r="GC42" s="41">
        <f t="shared" si="43"/>
        <v>0</v>
      </c>
      <c r="GD42" s="41">
        <f t="shared" si="43"/>
        <v>0</v>
      </c>
      <c r="GE42" s="41">
        <f t="shared" si="43"/>
        <v>0</v>
      </c>
      <c r="GF42" s="41">
        <f t="shared" si="43"/>
        <v>0</v>
      </c>
      <c r="GG42" s="41">
        <f t="shared" si="43"/>
        <v>0</v>
      </c>
      <c r="GH42" s="41">
        <f t="shared" si="43"/>
        <v>0</v>
      </c>
      <c r="GI42" s="41">
        <f t="shared" si="43"/>
        <v>0</v>
      </c>
      <c r="GJ42" s="41">
        <f t="shared" si="43"/>
        <v>0</v>
      </c>
      <c r="GK42" s="41">
        <f t="shared" si="43"/>
        <v>0</v>
      </c>
      <c r="GL42" s="41">
        <f t="shared" si="37"/>
        <v>0</v>
      </c>
      <c r="GM42" s="41">
        <f t="shared" si="37"/>
        <v>0</v>
      </c>
      <c r="GN42" s="41">
        <f t="shared" si="37"/>
        <v>0</v>
      </c>
      <c r="GO42" s="41">
        <f t="shared" si="37"/>
        <v>0</v>
      </c>
      <c r="GP42" s="41">
        <f t="shared" si="37"/>
        <v>0</v>
      </c>
      <c r="GQ42" s="41">
        <f t="shared" si="37"/>
        <v>0</v>
      </c>
      <c r="GR42" s="41">
        <f t="shared" si="37"/>
        <v>0</v>
      </c>
      <c r="GS42" s="41">
        <f t="shared" si="37"/>
        <v>0</v>
      </c>
      <c r="GT42" s="41">
        <f t="shared" si="37"/>
        <v>0</v>
      </c>
      <c r="GU42" s="41">
        <f t="shared" si="37"/>
        <v>0</v>
      </c>
      <c r="GV42" s="41">
        <f t="shared" si="37"/>
        <v>0</v>
      </c>
      <c r="GW42" s="41">
        <f t="shared" si="37"/>
        <v>0</v>
      </c>
      <c r="GX42" s="41">
        <f t="shared" si="37"/>
        <v>0</v>
      </c>
      <c r="GY42" s="41">
        <f t="shared" si="37"/>
        <v>0</v>
      </c>
      <c r="GZ42" s="41">
        <f t="shared" si="37"/>
        <v>0</v>
      </c>
      <c r="HA42" s="41">
        <f t="shared" si="37"/>
        <v>0</v>
      </c>
      <c r="HB42" s="41">
        <f t="shared" si="44"/>
        <v>0</v>
      </c>
      <c r="HC42" s="41">
        <f t="shared" si="44"/>
        <v>0</v>
      </c>
      <c r="HD42" s="41">
        <f t="shared" si="44"/>
        <v>0</v>
      </c>
      <c r="HE42" s="41">
        <f t="shared" si="44"/>
        <v>0</v>
      </c>
      <c r="HF42" s="41">
        <f t="shared" si="44"/>
        <v>0</v>
      </c>
      <c r="HG42" s="41">
        <f t="shared" si="44"/>
        <v>0</v>
      </c>
      <c r="HH42" s="41">
        <f t="shared" si="44"/>
        <v>0</v>
      </c>
      <c r="HI42" s="41">
        <f t="shared" si="44"/>
        <v>0</v>
      </c>
      <c r="HJ42" s="41">
        <f t="shared" si="44"/>
        <v>0</v>
      </c>
    </row>
    <row r="43" spans="1:218" ht="14.4" x14ac:dyDescent="0.3">
      <c r="A43" s="42">
        <v>40</v>
      </c>
      <c r="B43" s="43">
        <f>'CMM4 - AUX CALC'!$AO$67</f>
        <v>0</v>
      </c>
      <c r="AP43" s="41">
        <f>$B43/(_xlfn.SINGLE(PrazoConcessao)*12-AP$3+1)</f>
        <v>0</v>
      </c>
      <c r="AQ43" s="41">
        <f t="shared" si="38"/>
        <v>0</v>
      </c>
      <c r="AR43" s="41">
        <f t="shared" si="38"/>
        <v>0</v>
      </c>
      <c r="AS43" s="41">
        <f t="shared" si="38"/>
        <v>0</v>
      </c>
      <c r="AT43" s="41">
        <f t="shared" si="38"/>
        <v>0</v>
      </c>
      <c r="AU43" s="41">
        <f t="shared" si="38"/>
        <v>0</v>
      </c>
      <c r="AV43" s="41">
        <f t="shared" si="38"/>
        <v>0</v>
      </c>
      <c r="AW43" s="41">
        <f t="shared" si="38"/>
        <v>0</v>
      </c>
      <c r="AX43" s="41">
        <f t="shared" si="38"/>
        <v>0</v>
      </c>
      <c r="AY43" s="41">
        <f t="shared" si="38"/>
        <v>0</v>
      </c>
      <c r="AZ43" s="41">
        <f t="shared" si="45"/>
        <v>0</v>
      </c>
      <c r="BA43" s="41">
        <f t="shared" si="45"/>
        <v>0</v>
      </c>
      <c r="BB43" s="41">
        <f t="shared" si="45"/>
        <v>0</v>
      </c>
      <c r="BC43" s="41">
        <f t="shared" si="45"/>
        <v>0</v>
      </c>
      <c r="BD43" s="41">
        <f t="shared" si="45"/>
        <v>0</v>
      </c>
      <c r="BE43" s="41">
        <f t="shared" si="45"/>
        <v>0</v>
      </c>
      <c r="BF43" s="41">
        <f t="shared" si="45"/>
        <v>0</v>
      </c>
      <c r="BG43" s="41">
        <f t="shared" si="45"/>
        <v>0</v>
      </c>
      <c r="BH43" s="41">
        <f t="shared" si="45"/>
        <v>0</v>
      </c>
      <c r="BI43" s="41">
        <f t="shared" si="45"/>
        <v>0</v>
      </c>
      <c r="BJ43" s="41">
        <f t="shared" si="45"/>
        <v>0</v>
      </c>
      <c r="BK43" s="41">
        <f t="shared" si="45"/>
        <v>0</v>
      </c>
      <c r="BL43" s="41">
        <f t="shared" si="45"/>
        <v>0</v>
      </c>
      <c r="BM43" s="41">
        <f t="shared" si="45"/>
        <v>0</v>
      </c>
      <c r="BN43" s="41">
        <f t="shared" si="39"/>
        <v>0</v>
      </c>
      <c r="BO43" s="41">
        <f t="shared" si="39"/>
        <v>0</v>
      </c>
      <c r="BP43" s="41">
        <f t="shared" si="39"/>
        <v>0</v>
      </c>
      <c r="BQ43" s="41">
        <f t="shared" si="39"/>
        <v>0</v>
      </c>
      <c r="BR43" s="41">
        <f t="shared" si="39"/>
        <v>0</v>
      </c>
      <c r="BS43" s="41">
        <f t="shared" si="39"/>
        <v>0</v>
      </c>
      <c r="BT43" s="41">
        <f t="shared" si="39"/>
        <v>0</v>
      </c>
      <c r="BU43" s="41">
        <f t="shared" si="39"/>
        <v>0</v>
      </c>
      <c r="BV43" s="41">
        <f t="shared" si="39"/>
        <v>0</v>
      </c>
      <c r="BW43" s="41">
        <f t="shared" si="39"/>
        <v>0</v>
      </c>
      <c r="BX43" s="41">
        <f t="shared" si="39"/>
        <v>0</v>
      </c>
      <c r="BY43" s="41">
        <f t="shared" si="39"/>
        <v>0</v>
      </c>
      <c r="BZ43" s="41">
        <f t="shared" si="39"/>
        <v>0</v>
      </c>
      <c r="CA43" s="41">
        <f t="shared" si="39"/>
        <v>0</v>
      </c>
      <c r="CB43" s="41">
        <f t="shared" si="39"/>
        <v>0</v>
      </c>
      <c r="CC43" s="41">
        <f t="shared" si="39"/>
        <v>0</v>
      </c>
      <c r="CD43" s="41">
        <f t="shared" si="40"/>
        <v>0</v>
      </c>
      <c r="CE43" s="41">
        <f t="shared" si="40"/>
        <v>0</v>
      </c>
      <c r="CF43" s="41">
        <f t="shared" si="40"/>
        <v>0</v>
      </c>
      <c r="CG43" s="41">
        <f t="shared" si="40"/>
        <v>0</v>
      </c>
      <c r="CH43" s="41">
        <f t="shared" si="40"/>
        <v>0</v>
      </c>
      <c r="CI43" s="41">
        <f t="shared" si="40"/>
        <v>0</v>
      </c>
      <c r="CJ43" s="41">
        <f t="shared" si="40"/>
        <v>0</v>
      </c>
      <c r="CK43" s="41">
        <f t="shared" si="40"/>
        <v>0</v>
      </c>
      <c r="CL43" s="41">
        <f t="shared" si="40"/>
        <v>0</v>
      </c>
      <c r="CM43" s="41">
        <f t="shared" si="40"/>
        <v>0</v>
      </c>
      <c r="CN43" s="41">
        <f t="shared" si="40"/>
        <v>0</v>
      </c>
      <c r="CO43" s="41">
        <f t="shared" si="40"/>
        <v>0</v>
      </c>
      <c r="CP43" s="41">
        <f t="shared" si="40"/>
        <v>0</v>
      </c>
      <c r="CQ43" s="41">
        <f t="shared" si="40"/>
        <v>0</v>
      </c>
      <c r="CR43" s="41">
        <f t="shared" si="40"/>
        <v>0</v>
      </c>
      <c r="CS43" s="41">
        <f t="shared" si="40"/>
        <v>0</v>
      </c>
      <c r="CT43" s="41">
        <f t="shared" si="34"/>
        <v>0</v>
      </c>
      <c r="CU43" s="41">
        <f t="shared" si="34"/>
        <v>0</v>
      </c>
      <c r="CV43" s="41">
        <f t="shared" si="34"/>
        <v>0</v>
      </c>
      <c r="CW43" s="41">
        <f t="shared" si="34"/>
        <v>0</v>
      </c>
      <c r="CX43" s="41">
        <f t="shared" si="34"/>
        <v>0</v>
      </c>
      <c r="CY43" s="41">
        <f t="shared" si="34"/>
        <v>0</v>
      </c>
      <c r="CZ43" s="41">
        <f t="shared" si="34"/>
        <v>0</v>
      </c>
      <c r="DA43" s="41">
        <f t="shared" si="34"/>
        <v>0</v>
      </c>
      <c r="DB43" s="41">
        <f t="shared" si="34"/>
        <v>0</v>
      </c>
      <c r="DC43" s="41">
        <f t="shared" si="34"/>
        <v>0</v>
      </c>
      <c r="DD43" s="41">
        <f t="shared" si="34"/>
        <v>0</v>
      </c>
      <c r="DE43" s="41">
        <f t="shared" si="34"/>
        <v>0</v>
      </c>
      <c r="DF43" s="41">
        <f t="shared" si="34"/>
        <v>0</v>
      </c>
      <c r="DG43" s="41">
        <f t="shared" si="34"/>
        <v>0</v>
      </c>
      <c r="DH43" s="41">
        <f t="shared" si="34"/>
        <v>0</v>
      </c>
      <c r="DI43" s="41">
        <f t="shared" si="34"/>
        <v>0</v>
      </c>
      <c r="DJ43" s="41">
        <f t="shared" si="41"/>
        <v>0</v>
      </c>
      <c r="DK43" s="41">
        <f t="shared" si="41"/>
        <v>0</v>
      </c>
      <c r="DL43" s="41">
        <f t="shared" si="41"/>
        <v>0</v>
      </c>
      <c r="DM43" s="41">
        <f t="shared" si="41"/>
        <v>0</v>
      </c>
      <c r="DN43" s="41">
        <f t="shared" si="41"/>
        <v>0</v>
      </c>
      <c r="DO43" s="41">
        <f t="shared" si="41"/>
        <v>0</v>
      </c>
      <c r="DP43" s="41">
        <f t="shared" si="41"/>
        <v>0</v>
      </c>
      <c r="DQ43" s="41">
        <f t="shared" si="41"/>
        <v>0</v>
      </c>
      <c r="DR43" s="41">
        <f t="shared" si="41"/>
        <v>0</v>
      </c>
      <c r="DS43" s="41">
        <f t="shared" si="41"/>
        <v>0</v>
      </c>
      <c r="DT43" s="41">
        <f t="shared" si="41"/>
        <v>0</v>
      </c>
      <c r="DU43" s="41">
        <f t="shared" si="41"/>
        <v>0</v>
      </c>
      <c r="DV43" s="41">
        <f t="shared" si="41"/>
        <v>0</v>
      </c>
      <c r="DW43" s="41">
        <f t="shared" si="41"/>
        <v>0</v>
      </c>
      <c r="DX43" s="41">
        <f t="shared" si="41"/>
        <v>0</v>
      </c>
      <c r="DY43" s="41">
        <f t="shared" si="41"/>
        <v>0</v>
      </c>
      <c r="DZ43" s="41">
        <f t="shared" si="35"/>
        <v>0</v>
      </c>
      <c r="EA43" s="41">
        <f t="shared" si="35"/>
        <v>0</v>
      </c>
      <c r="EB43" s="41">
        <f t="shared" si="35"/>
        <v>0</v>
      </c>
      <c r="EC43" s="41">
        <f t="shared" si="35"/>
        <v>0</v>
      </c>
      <c r="ED43" s="41">
        <f t="shared" si="35"/>
        <v>0</v>
      </c>
      <c r="EE43" s="41">
        <f t="shared" si="35"/>
        <v>0</v>
      </c>
      <c r="EF43" s="41">
        <f t="shared" si="35"/>
        <v>0</v>
      </c>
      <c r="EG43" s="41">
        <f t="shared" si="35"/>
        <v>0</v>
      </c>
      <c r="EH43" s="41">
        <f t="shared" si="35"/>
        <v>0</v>
      </c>
      <c r="EI43" s="41">
        <f t="shared" si="35"/>
        <v>0</v>
      </c>
      <c r="EJ43" s="41">
        <f t="shared" si="35"/>
        <v>0</v>
      </c>
      <c r="EK43" s="41">
        <f t="shared" si="35"/>
        <v>0</v>
      </c>
      <c r="EL43" s="41">
        <f t="shared" si="35"/>
        <v>0</v>
      </c>
      <c r="EM43" s="41">
        <f t="shared" si="35"/>
        <v>0</v>
      </c>
      <c r="EN43" s="41">
        <f t="shared" si="35"/>
        <v>0</v>
      </c>
      <c r="EO43" s="41">
        <f t="shared" si="35"/>
        <v>0</v>
      </c>
      <c r="EP43" s="41">
        <f t="shared" si="42"/>
        <v>0</v>
      </c>
      <c r="EQ43" s="41">
        <f t="shared" si="42"/>
        <v>0</v>
      </c>
      <c r="ER43" s="41">
        <f t="shared" si="42"/>
        <v>0</v>
      </c>
      <c r="ES43" s="41">
        <f t="shared" si="42"/>
        <v>0</v>
      </c>
      <c r="ET43" s="41">
        <f t="shared" si="42"/>
        <v>0</v>
      </c>
      <c r="EU43" s="41">
        <f t="shared" si="42"/>
        <v>0</v>
      </c>
      <c r="EV43" s="41">
        <f t="shared" si="42"/>
        <v>0</v>
      </c>
      <c r="EW43" s="41">
        <f t="shared" si="42"/>
        <v>0</v>
      </c>
      <c r="EX43" s="41">
        <f t="shared" si="42"/>
        <v>0</v>
      </c>
      <c r="EY43" s="41">
        <f t="shared" si="42"/>
        <v>0</v>
      </c>
      <c r="EZ43" s="41">
        <f t="shared" si="42"/>
        <v>0</v>
      </c>
      <c r="FA43" s="41">
        <f t="shared" si="42"/>
        <v>0</v>
      </c>
      <c r="FB43" s="41">
        <f t="shared" si="42"/>
        <v>0</v>
      </c>
      <c r="FC43" s="41">
        <f t="shared" si="42"/>
        <v>0</v>
      </c>
      <c r="FD43" s="41">
        <f t="shared" si="42"/>
        <v>0</v>
      </c>
      <c r="FE43" s="41">
        <f t="shared" si="42"/>
        <v>0</v>
      </c>
      <c r="FF43" s="41">
        <f t="shared" si="36"/>
        <v>0</v>
      </c>
      <c r="FG43" s="41">
        <f t="shared" si="36"/>
        <v>0</v>
      </c>
      <c r="FH43" s="41">
        <f t="shared" si="36"/>
        <v>0</v>
      </c>
      <c r="FI43" s="41">
        <f t="shared" si="36"/>
        <v>0</v>
      </c>
      <c r="FJ43" s="41">
        <f t="shared" si="36"/>
        <v>0</v>
      </c>
      <c r="FK43" s="41">
        <f t="shared" si="36"/>
        <v>0</v>
      </c>
      <c r="FL43" s="41">
        <f t="shared" si="36"/>
        <v>0</v>
      </c>
      <c r="FM43" s="41">
        <f t="shared" si="36"/>
        <v>0</v>
      </c>
      <c r="FN43" s="41">
        <f t="shared" si="36"/>
        <v>0</v>
      </c>
      <c r="FO43" s="41">
        <f t="shared" si="36"/>
        <v>0</v>
      </c>
      <c r="FP43" s="41">
        <f t="shared" si="36"/>
        <v>0</v>
      </c>
      <c r="FQ43" s="41">
        <f t="shared" si="36"/>
        <v>0</v>
      </c>
      <c r="FR43" s="41">
        <f t="shared" si="36"/>
        <v>0</v>
      </c>
      <c r="FS43" s="41">
        <f t="shared" si="36"/>
        <v>0</v>
      </c>
      <c r="FT43" s="41">
        <f t="shared" si="36"/>
        <v>0</v>
      </c>
      <c r="FU43" s="41">
        <f t="shared" si="36"/>
        <v>0</v>
      </c>
      <c r="FV43" s="41">
        <f t="shared" si="43"/>
        <v>0</v>
      </c>
      <c r="FW43" s="41">
        <f t="shared" si="43"/>
        <v>0</v>
      </c>
      <c r="FX43" s="41">
        <f t="shared" si="43"/>
        <v>0</v>
      </c>
      <c r="FY43" s="41">
        <f t="shared" si="43"/>
        <v>0</v>
      </c>
      <c r="FZ43" s="41">
        <f t="shared" si="43"/>
        <v>0</v>
      </c>
      <c r="GA43" s="41">
        <f t="shared" si="43"/>
        <v>0</v>
      </c>
      <c r="GB43" s="41">
        <f t="shared" si="43"/>
        <v>0</v>
      </c>
      <c r="GC43" s="41">
        <f t="shared" si="43"/>
        <v>0</v>
      </c>
      <c r="GD43" s="41">
        <f t="shared" si="43"/>
        <v>0</v>
      </c>
      <c r="GE43" s="41">
        <f t="shared" si="43"/>
        <v>0</v>
      </c>
      <c r="GF43" s="41">
        <f t="shared" si="43"/>
        <v>0</v>
      </c>
      <c r="GG43" s="41">
        <f t="shared" si="43"/>
        <v>0</v>
      </c>
      <c r="GH43" s="41">
        <f t="shared" si="43"/>
        <v>0</v>
      </c>
      <c r="GI43" s="41">
        <f t="shared" si="43"/>
        <v>0</v>
      </c>
      <c r="GJ43" s="41">
        <f t="shared" si="43"/>
        <v>0</v>
      </c>
      <c r="GK43" s="41">
        <f t="shared" si="43"/>
        <v>0</v>
      </c>
      <c r="GL43" s="41">
        <f t="shared" si="37"/>
        <v>0</v>
      </c>
      <c r="GM43" s="41">
        <f t="shared" si="37"/>
        <v>0</v>
      </c>
      <c r="GN43" s="41">
        <f t="shared" si="37"/>
        <v>0</v>
      </c>
      <c r="GO43" s="41">
        <f t="shared" si="37"/>
        <v>0</v>
      </c>
      <c r="GP43" s="41">
        <f t="shared" si="37"/>
        <v>0</v>
      </c>
      <c r="GQ43" s="41">
        <f t="shared" si="37"/>
        <v>0</v>
      </c>
      <c r="GR43" s="41">
        <f t="shared" si="37"/>
        <v>0</v>
      </c>
      <c r="GS43" s="41">
        <f t="shared" si="37"/>
        <v>0</v>
      </c>
      <c r="GT43" s="41">
        <f t="shared" si="37"/>
        <v>0</v>
      </c>
      <c r="GU43" s="41">
        <f t="shared" si="37"/>
        <v>0</v>
      </c>
      <c r="GV43" s="41">
        <f t="shared" si="37"/>
        <v>0</v>
      </c>
      <c r="GW43" s="41">
        <f t="shared" si="37"/>
        <v>0</v>
      </c>
      <c r="GX43" s="41">
        <f t="shared" si="37"/>
        <v>0</v>
      </c>
      <c r="GY43" s="41">
        <f t="shared" si="37"/>
        <v>0</v>
      </c>
      <c r="GZ43" s="41">
        <f t="shared" si="37"/>
        <v>0</v>
      </c>
      <c r="HA43" s="41">
        <f t="shared" si="37"/>
        <v>0</v>
      </c>
      <c r="HB43" s="41">
        <f t="shared" si="44"/>
        <v>0</v>
      </c>
      <c r="HC43" s="41">
        <f t="shared" si="44"/>
        <v>0</v>
      </c>
      <c r="HD43" s="41">
        <f t="shared" si="44"/>
        <v>0</v>
      </c>
      <c r="HE43" s="41">
        <f t="shared" si="44"/>
        <v>0</v>
      </c>
      <c r="HF43" s="41">
        <f t="shared" si="44"/>
        <v>0</v>
      </c>
      <c r="HG43" s="41">
        <f t="shared" si="44"/>
        <v>0</v>
      </c>
      <c r="HH43" s="41">
        <f t="shared" si="44"/>
        <v>0</v>
      </c>
      <c r="HI43" s="41">
        <f t="shared" si="44"/>
        <v>0</v>
      </c>
      <c r="HJ43" s="41">
        <f t="shared" si="44"/>
        <v>0</v>
      </c>
    </row>
    <row r="44" spans="1:218" ht="14.4" x14ac:dyDescent="0.3">
      <c r="A44" s="42">
        <v>41</v>
      </c>
      <c r="B44" s="43">
        <f>'CMM4 - AUX CALC'!$AP$67</f>
        <v>0</v>
      </c>
      <c r="AQ44" s="41">
        <f>$B44/(_xlfn.SINGLE(PrazoConcessao)*12-AQ$3+1)</f>
        <v>0</v>
      </c>
      <c r="AR44" s="41">
        <f t="shared" si="38"/>
        <v>0</v>
      </c>
      <c r="AS44" s="41">
        <f t="shared" si="38"/>
        <v>0</v>
      </c>
      <c r="AT44" s="41">
        <f t="shared" si="38"/>
        <v>0</v>
      </c>
      <c r="AU44" s="41">
        <f t="shared" si="38"/>
        <v>0</v>
      </c>
      <c r="AV44" s="41">
        <f t="shared" si="38"/>
        <v>0</v>
      </c>
      <c r="AW44" s="41">
        <f t="shared" si="38"/>
        <v>0</v>
      </c>
      <c r="AX44" s="41">
        <f t="shared" si="38"/>
        <v>0</v>
      </c>
      <c r="AY44" s="41">
        <f t="shared" si="38"/>
        <v>0</v>
      </c>
      <c r="AZ44" s="41">
        <f t="shared" si="45"/>
        <v>0</v>
      </c>
      <c r="BA44" s="41">
        <f t="shared" si="45"/>
        <v>0</v>
      </c>
      <c r="BB44" s="41">
        <f t="shared" si="45"/>
        <v>0</v>
      </c>
      <c r="BC44" s="41">
        <f t="shared" si="45"/>
        <v>0</v>
      </c>
      <c r="BD44" s="41">
        <f t="shared" si="45"/>
        <v>0</v>
      </c>
      <c r="BE44" s="41">
        <f t="shared" si="45"/>
        <v>0</v>
      </c>
      <c r="BF44" s="41">
        <f t="shared" si="45"/>
        <v>0</v>
      </c>
      <c r="BG44" s="41">
        <f t="shared" si="45"/>
        <v>0</v>
      </c>
      <c r="BH44" s="41">
        <f t="shared" si="45"/>
        <v>0</v>
      </c>
      <c r="BI44" s="41">
        <f t="shared" si="45"/>
        <v>0</v>
      </c>
      <c r="BJ44" s="41">
        <f t="shared" si="45"/>
        <v>0</v>
      </c>
      <c r="BK44" s="41">
        <f t="shared" si="45"/>
        <v>0</v>
      </c>
      <c r="BL44" s="41">
        <f t="shared" si="45"/>
        <v>0</v>
      </c>
      <c r="BM44" s="41">
        <f t="shared" si="45"/>
        <v>0</v>
      </c>
      <c r="BN44" s="41">
        <f t="shared" si="39"/>
        <v>0</v>
      </c>
      <c r="BO44" s="41">
        <f t="shared" si="39"/>
        <v>0</v>
      </c>
      <c r="BP44" s="41">
        <f t="shared" si="39"/>
        <v>0</v>
      </c>
      <c r="BQ44" s="41">
        <f t="shared" si="39"/>
        <v>0</v>
      </c>
      <c r="BR44" s="41">
        <f t="shared" si="39"/>
        <v>0</v>
      </c>
      <c r="BS44" s="41">
        <f t="shared" si="39"/>
        <v>0</v>
      </c>
      <c r="BT44" s="41">
        <f t="shared" si="39"/>
        <v>0</v>
      </c>
      <c r="BU44" s="41">
        <f t="shared" si="39"/>
        <v>0</v>
      </c>
      <c r="BV44" s="41">
        <f t="shared" si="39"/>
        <v>0</v>
      </c>
      <c r="BW44" s="41">
        <f t="shared" si="39"/>
        <v>0</v>
      </c>
      <c r="BX44" s="41">
        <f t="shared" si="39"/>
        <v>0</v>
      </c>
      <c r="BY44" s="41">
        <f t="shared" si="39"/>
        <v>0</v>
      </c>
      <c r="BZ44" s="41">
        <f t="shared" si="39"/>
        <v>0</v>
      </c>
      <c r="CA44" s="41">
        <f t="shared" si="39"/>
        <v>0</v>
      </c>
      <c r="CB44" s="41">
        <f t="shared" si="39"/>
        <v>0</v>
      </c>
      <c r="CC44" s="41">
        <f t="shared" si="39"/>
        <v>0</v>
      </c>
      <c r="CD44" s="41">
        <f t="shared" si="40"/>
        <v>0</v>
      </c>
      <c r="CE44" s="41">
        <f t="shared" si="40"/>
        <v>0</v>
      </c>
      <c r="CF44" s="41">
        <f t="shared" si="40"/>
        <v>0</v>
      </c>
      <c r="CG44" s="41">
        <f t="shared" si="40"/>
        <v>0</v>
      </c>
      <c r="CH44" s="41">
        <f t="shared" si="40"/>
        <v>0</v>
      </c>
      <c r="CI44" s="41">
        <f t="shared" si="40"/>
        <v>0</v>
      </c>
      <c r="CJ44" s="41">
        <f t="shared" si="40"/>
        <v>0</v>
      </c>
      <c r="CK44" s="41">
        <f t="shared" si="40"/>
        <v>0</v>
      </c>
      <c r="CL44" s="41">
        <f t="shared" si="40"/>
        <v>0</v>
      </c>
      <c r="CM44" s="41">
        <f t="shared" si="40"/>
        <v>0</v>
      </c>
      <c r="CN44" s="41">
        <f t="shared" si="40"/>
        <v>0</v>
      </c>
      <c r="CO44" s="41">
        <f t="shared" si="40"/>
        <v>0</v>
      </c>
      <c r="CP44" s="41">
        <f t="shared" si="40"/>
        <v>0</v>
      </c>
      <c r="CQ44" s="41">
        <f t="shared" si="40"/>
        <v>0</v>
      </c>
      <c r="CR44" s="41">
        <f t="shared" si="40"/>
        <v>0</v>
      </c>
      <c r="CS44" s="41">
        <f t="shared" si="40"/>
        <v>0</v>
      </c>
      <c r="CT44" s="41">
        <f t="shared" si="34"/>
        <v>0</v>
      </c>
      <c r="CU44" s="41">
        <f t="shared" si="34"/>
        <v>0</v>
      </c>
      <c r="CV44" s="41">
        <f t="shared" si="34"/>
        <v>0</v>
      </c>
      <c r="CW44" s="41">
        <f t="shared" si="34"/>
        <v>0</v>
      </c>
      <c r="CX44" s="41">
        <f t="shared" si="34"/>
        <v>0</v>
      </c>
      <c r="CY44" s="41">
        <f t="shared" si="34"/>
        <v>0</v>
      </c>
      <c r="CZ44" s="41">
        <f t="shared" si="34"/>
        <v>0</v>
      </c>
      <c r="DA44" s="41">
        <f t="shared" si="34"/>
        <v>0</v>
      </c>
      <c r="DB44" s="41">
        <f t="shared" si="34"/>
        <v>0</v>
      </c>
      <c r="DC44" s="41">
        <f t="shared" si="34"/>
        <v>0</v>
      </c>
      <c r="DD44" s="41">
        <f t="shared" si="34"/>
        <v>0</v>
      </c>
      <c r="DE44" s="41">
        <f t="shared" si="34"/>
        <v>0</v>
      </c>
      <c r="DF44" s="41">
        <f t="shared" si="34"/>
        <v>0</v>
      </c>
      <c r="DG44" s="41">
        <f t="shared" si="34"/>
        <v>0</v>
      </c>
      <c r="DH44" s="41">
        <f t="shared" si="34"/>
        <v>0</v>
      </c>
      <c r="DI44" s="41">
        <f t="shared" si="34"/>
        <v>0</v>
      </c>
      <c r="DJ44" s="41">
        <f t="shared" si="41"/>
        <v>0</v>
      </c>
      <c r="DK44" s="41">
        <f t="shared" si="41"/>
        <v>0</v>
      </c>
      <c r="DL44" s="41">
        <f t="shared" si="41"/>
        <v>0</v>
      </c>
      <c r="DM44" s="41">
        <f t="shared" si="41"/>
        <v>0</v>
      </c>
      <c r="DN44" s="41">
        <f t="shared" si="41"/>
        <v>0</v>
      </c>
      <c r="DO44" s="41">
        <f t="shared" si="41"/>
        <v>0</v>
      </c>
      <c r="DP44" s="41">
        <f t="shared" si="41"/>
        <v>0</v>
      </c>
      <c r="DQ44" s="41">
        <f t="shared" si="41"/>
        <v>0</v>
      </c>
      <c r="DR44" s="41">
        <f t="shared" si="41"/>
        <v>0</v>
      </c>
      <c r="DS44" s="41">
        <f t="shared" si="41"/>
        <v>0</v>
      </c>
      <c r="DT44" s="41">
        <f t="shared" si="41"/>
        <v>0</v>
      </c>
      <c r="DU44" s="41">
        <f t="shared" si="41"/>
        <v>0</v>
      </c>
      <c r="DV44" s="41">
        <f t="shared" si="41"/>
        <v>0</v>
      </c>
      <c r="DW44" s="41">
        <f t="shared" si="41"/>
        <v>0</v>
      </c>
      <c r="DX44" s="41">
        <f t="shared" si="41"/>
        <v>0</v>
      </c>
      <c r="DY44" s="41">
        <f t="shared" si="41"/>
        <v>0</v>
      </c>
      <c r="DZ44" s="41">
        <f t="shared" si="35"/>
        <v>0</v>
      </c>
      <c r="EA44" s="41">
        <f t="shared" si="35"/>
        <v>0</v>
      </c>
      <c r="EB44" s="41">
        <f t="shared" si="35"/>
        <v>0</v>
      </c>
      <c r="EC44" s="41">
        <f t="shared" si="35"/>
        <v>0</v>
      </c>
      <c r="ED44" s="41">
        <f t="shared" si="35"/>
        <v>0</v>
      </c>
      <c r="EE44" s="41">
        <f t="shared" si="35"/>
        <v>0</v>
      </c>
      <c r="EF44" s="41">
        <f t="shared" si="35"/>
        <v>0</v>
      </c>
      <c r="EG44" s="41">
        <f t="shared" si="35"/>
        <v>0</v>
      </c>
      <c r="EH44" s="41">
        <f t="shared" si="35"/>
        <v>0</v>
      </c>
      <c r="EI44" s="41">
        <f t="shared" si="35"/>
        <v>0</v>
      </c>
      <c r="EJ44" s="41">
        <f t="shared" si="35"/>
        <v>0</v>
      </c>
      <c r="EK44" s="41">
        <f t="shared" si="35"/>
        <v>0</v>
      </c>
      <c r="EL44" s="41">
        <f t="shared" si="35"/>
        <v>0</v>
      </c>
      <c r="EM44" s="41">
        <f t="shared" si="35"/>
        <v>0</v>
      </c>
      <c r="EN44" s="41">
        <f t="shared" si="35"/>
        <v>0</v>
      </c>
      <c r="EO44" s="41">
        <f t="shared" si="35"/>
        <v>0</v>
      </c>
      <c r="EP44" s="41">
        <f t="shared" si="42"/>
        <v>0</v>
      </c>
      <c r="EQ44" s="41">
        <f t="shared" si="42"/>
        <v>0</v>
      </c>
      <c r="ER44" s="41">
        <f t="shared" si="42"/>
        <v>0</v>
      </c>
      <c r="ES44" s="41">
        <f t="shared" si="42"/>
        <v>0</v>
      </c>
      <c r="ET44" s="41">
        <f t="shared" si="42"/>
        <v>0</v>
      </c>
      <c r="EU44" s="41">
        <f t="shared" si="42"/>
        <v>0</v>
      </c>
      <c r="EV44" s="41">
        <f t="shared" si="42"/>
        <v>0</v>
      </c>
      <c r="EW44" s="41">
        <f t="shared" si="42"/>
        <v>0</v>
      </c>
      <c r="EX44" s="41">
        <f t="shared" si="42"/>
        <v>0</v>
      </c>
      <c r="EY44" s="41">
        <f t="shared" si="42"/>
        <v>0</v>
      </c>
      <c r="EZ44" s="41">
        <f t="shared" si="42"/>
        <v>0</v>
      </c>
      <c r="FA44" s="41">
        <f t="shared" si="42"/>
        <v>0</v>
      </c>
      <c r="FB44" s="41">
        <f t="shared" si="42"/>
        <v>0</v>
      </c>
      <c r="FC44" s="41">
        <f t="shared" si="42"/>
        <v>0</v>
      </c>
      <c r="FD44" s="41">
        <f t="shared" si="42"/>
        <v>0</v>
      </c>
      <c r="FE44" s="41">
        <f t="shared" si="42"/>
        <v>0</v>
      </c>
      <c r="FF44" s="41">
        <f t="shared" si="36"/>
        <v>0</v>
      </c>
      <c r="FG44" s="41">
        <f t="shared" si="36"/>
        <v>0</v>
      </c>
      <c r="FH44" s="41">
        <f t="shared" si="36"/>
        <v>0</v>
      </c>
      <c r="FI44" s="41">
        <f t="shared" si="36"/>
        <v>0</v>
      </c>
      <c r="FJ44" s="41">
        <f t="shared" si="36"/>
        <v>0</v>
      </c>
      <c r="FK44" s="41">
        <f t="shared" si="36"/>
        <v>0</v>
      </c>
      <c r="FL44" s="41">
        <f t="shared" si="36"/>
        <v>0</v>
      </c>
      <c r="FM44" s="41">
        <f t="shared" si="36"/>
        <v>0</v>
      </c>
      <c r="FN44" s="41">
        <f t="shared" si="36"/>
        <v>0</v>
      </c>
      <c r="FO44" s="41">
        <f t="shared" si="36"/>
        <v>0</v>
      </c>
      <c r="FP44" s="41">
        <f t="shared" si="36"/>
        <v>0</v>
      </c>
      <c r="FQ44" s="41">
        <f t="shared" si="36"/>
        <v>0</v>
      </c>
      <c r="FR44" s="41">
        <f t="shared" si="36"/>
        <v>0</v>
      </c>
      <c r="FS44" s="41">
        <f t="shared" si="36"/>
        <v>0</v>
      </c>
      <c r="FT44" s="41">
        <f t="shared" si="36"/>
        <v>0</v>
      </c>
      <c r="FU44" s="41">
        <f t="shared" si="36"/>
        <v>0</v>
      </c>
      <c r="FV44" s="41">
        <f t="shared" si="43"/>
        <v>0</v>
      </c>
      <c r="FW44" s="41">
        <f t="shared" si="43"/>
        <v>0</v>
      </c>
      <c r="FX44" s="41">
        <f t="shared" si="43"/>
        <v>0</v>
      </c>
      <c r="FY44" s="41">
        <f t="shared" si="43"/>
        <v>0</v>
      </c>
      <c r="FZ44" s="41">
        <f t="shared" si="43"/>
        <v>0</v>
      </c>
      <c r="GA44" s="41">
        <f t="shared" si="43"/>
        <v>0</v>
      </c>
      <c r="GB44" s="41">
        <f t="shared" si="43"/>
        <v>0</v>
      </c>
      <c r="GC44" s="41">
        <f t="shared" si="43"/>
        <v>0</v>
      </c>
      <c r="GD44" s="41">
        <f t="shared" si="43"/>
        <v>0</v>
      </c>
      <c r="GE44" s="41">
        <f t="shared" si="43"/>
        <v>0</v>
      </c>
      <c r="GF44" s="41">
        <f t="shared" si="43"/>
        <v>0</v>
      </c>
      <c r="GG44" s="41">
        <f t="shared" si="43"/>
        <v>0</v>
      </c>
      <c r="GH44" s="41">
        <f t="shared" si="43"/>
        <v>0</v>
      </c>
      <c r="GI44" s="41">
        <f t="shared" si="43"/>
        <v>0</v>
      </c>
      <c r="GJ44" s="41">
        <f t="shared" si="43"/>
        <v>0</v>
      </c>
      <c r="GK44" s="41">
        <f t="shared" si="43"/>
        <v>0</v>
      </c>
      <c r="GL44" s="41">
        <f t="shared" si="37"/>
        <v>0</v>
      </c>
      <c r="GM44" s="41">
        <f t="shared" si="37"/>
        <v>0</v>
      </c>
      <c r="GN44" s="41">
        <f t="shared" si="37"/>
        <v>0</v>
      </c>
      <c r="GO44" s="41">
        <f t="shared" si="37"/>
        <v>0</v>
      </c>
      <c r="GP44" s="41">
        <f t="shared" si="37"/>
        <v>0</v>
      </c>
      <c r="GQ44" s="41">
        <f t="shared" si="37"/>
        <v>0</v>
      </c>
      <c r="GR44" s="41">
        <f t="shared" si="37"/>
        <v>0</v>
      </c>
      <c r="GS44" s="41">
        <f t="shared" si="37"/>
        <v>0</v>
      </c>
      <c r="GT44" s="41">
        <f t="shared" si="37"/>
        <v>0</v>
      </c>
      <c r="GU44" s="41">
        <f t="shared" si="37"/>
        <v>0</v>
      </c>
      <c r="GV44" s="41">
        <f t="shared" si="37"/>
        <v>0</v>
      </c>
      <c r="GW44" s="41">
        <f t="shared" si="37"/>
        <v>0</v>
      </c>
      <c r="GX44" s="41">
        <f t="shared" si="37"/>
        <v>0</v>
      </c>
      <c r="GY44" s="41">
        <f t="shared" si="37"/>
        <v>0</v>
      </c>
      <c r="GZ44" s="41">
        <f t="shared" si="37"/>
        <v>0</v>
      </c>
      <c r="HA44" s="41">
        <f t="shared" si="37"/>
        <v>0</v>
      </c>
      <c r="HB44" s="41">
        <f t="shared" si="44"/>
        <v>0</v>
      </c>
      <c r="HC44" s="41">
        <f t="shared" si="44"/>
        <v>0</v>
      </c>
      <c r="HD44" s="41">
        <f t="shared" si="44"/>
        <v>0</v>
      </c>
      <c r="HE44" s="41">
        <f t="shared" si="44"/>
        <v>0</v>
      </c>
      <c r="HF44" s="41">
        <f t="shared" si="44"/>
        <v>0</v>
      </c>
      <c r="HG44" s="41">
        <f t="shared" si="44"/>
        <v>0</v>
      </c>
      <c r="HH44" s="41">
        <f t="shared" si="44"/>
        <v>0</v>
      </c>
      <c r="HI44" s="41">
        <f t="shared" si="44"/>
        <v>0</v>
      </c>
      <c r="HJ44" s="41">
        <f t="shared" si="44"/>
        <v>0</v>
      </c>
    </row>
    <row r="45" spans="1:218" ht="14.4" x14ac:dyDescent="0.3">
      <c r="A45" s="42">
        <v>42</v>
      </c>
      <c r="B45" s="43">
        <f>'CMM4 - AUX CALC'!$AQ$67</f>
        <v>0</v>
      </c>
      <c r="AR45" s="41">
        <f>$B45/(_xlfn.SINGLE(PrazoConcessao)*12-AR$3+1)</f>
        <v>0</v>
      </c>
      <c r="AS45" s="41">
        <f t="shared" si="38"/>
        <v>0</v>
      </c>
      <c r="AT45" s="41">
        <f t="shared" si="38"/>
        <v>0</v>
      </c>
      <c r="AU45" s="41">
        <f t="shared" si="38"/>
        <v>0</v>
      </c>
      <c r="AV45" s="41">
        <f t="shared" si="38"/>
        <v>0</v>
      </c>
      <c r="AW45" s="41">
        <f t="shared" si="38"/>
        <v>0</v>
      </c>
      <c r="AX45" s="41">
        <f t="shared" si="38"/>
        <v>0</v>
      </c>
      <c r="AY45" s="41">
        <f t="shared" si="38"/>
        <v>0</v>
      </c>
      <c r="AZ45" s="41">
        <f t="shared" si="45"/>
        <v>0</v>
      </c>
      <c r="BA45" s="41">
        <f t="shared" si="45"/>
        <v>0</v>
      </c>
      <c r="BB45" s="41">
        <f t="shared" si="45"/>
        <v>0</v>
      </c>
      <c r="BC45" s="41">
        <f t="shared" si="45"/>
        <v>0</v>
      </c>
      <c r="BD45" s="41">
        <f t="shared" si="45"/>
        <v>0</v>
      </c>
      <c r="BE45" s="41">
        <f t="shared" si="45"/>
        <v>0</v>
      </c>
      <c r="BF45" s="41">
        <f t="shared" si="45"/>
        <v>0</v>
      </c>
      <c r="BG45" s="41">
        <f t="shared" si="45"/>
        <v>0</v>
      </c>
      <c r="BH45" s="41">
        <f t="shared" si="45"/>
        <v>0</v>
      </c>
      <c r="BI45" s="41">
        <f t="shared" si="45"/>
        <v>0</v>
      </c>
      <c r="BJ45" s="41">
        <f t="shared" si="45"/>
        <v>0</v>
      </c>
      <c r="BK45" s="41">
        <f t="shared" si="45"/>
        <v>0</v>
      </c>
      <c r="BL45" s="41">
        <f t="shared" si="45"/>
        <v>0</v>
      </c>
      <c r="BM45" s="41">
        <f t="shared" si="45"/>
        <v>0</v>
      </c>
      <c r="BN45" s="41">
        <f t="shared" si="39"/>
        <v>0</v>
      </c>
      <c r="BO45" s="41">
        <f t="shared" si="39"/>
        <v>0</v>
      </c>
      <c r="BP45" s="41">
        <f t="shared" si="39"/>
        <v>0</v>
      </c>
      <c r="BQ45" s="41">
        <f t="shared" si="39"/>
        <v>0</v>
      </c>
      <c r="BR45" s="41">
        <f t="shared" si="39"/>
        <v>0</v>
      </c>
      <c r="BS45" s="41">
        <f t="shared" si="39"/>
        <v>0</v>
      </c>
      <c r="BT45" s="41">
        <f t="shared" si="39"/>
        <v>0</v>
      </c>
      <c r="BU45" s="41">
        <f t="shared" si="39"/>
        <v>0</v>
      </c>
      <c r="BV45" s="41">
        <f t="shared" si="39"/>
        <v>0</v>
      </c>
      <c r="BW45" s="41">
        <f t="shared" si="39"/>
        <v>0</v>
      </c>
      <c r="BX45" s="41">
        <f t="shared" si="39"/>
        <v>0</v>
      </c>
      <c r="BY45" s="41">
        <f t="shared" si="39"/>
        <v>0</v>
      </c>
      <c r="BZ45" s="41">
        <f t="shared" si="39"/>
        <v>0</v>
      </c>
      <c r="CA45" s="41">
        <f t="shared" si="39"/>
        <v>0</v>
      </c>
      <c r="CB45" s="41">
        <f t="shared" si="39"/>
        <v>0</v>
      </c>
      <c r="CC45" s="41">
        <f t="shared" si="39"/>
        <v>0</v>
      </c>
      <c r="CD45" s="41">
        <f t="shared" si="40"/>
        <v>0</v>
      </c>
      <c r="CE45" s="41">
        <f t="shared" si="40"/>
        <v>0</v>
      </c>
      <c r="CF45" s="41">
        <f t="shared" si="40"/>
        <v>0</v>
      </c>
      <c r="CG45" s="41">
        <f t="shared" si="40"/>
        <v>0</v>
      </c>
      <c r="CH45" s="41">
        <f t="shared" si="40"/>
        <v>0</v>
      </c>
      <c r="CI45" s="41">
        <f t="shared" si="40"/>
        <v>0</v>
      </c>
      <c r="CJ45" s="41">
        <f t="shared" si="40"/>
        <v>0</v>
      </c>
      <c r="CK45" s="41">
        <f t="shared" si="40"/>
        <v>0</v>
      </c>
      <c r="CL45" s="41">
        <f t="shared" si="40"/>
        <v>0</v>
      </c>
      <c r="CM45" s="41">
        <f t="shared" si="40"/>
        <v>0</v>
      </c>
      <c r="CN45" s="41">
        <f t="shared" si="40"/>
        <v>0</v>
      </c>
      <c r="CO45" s="41">
        <f t="shared" si="40"/>
        <v>0</v>
      </c>
      <c r="CP45" s="41">
        <f t="shared" si="40"/>
        <v>0</v>
      </c>
      <c r="CQ45" s="41">
        <f t="shared" si="40"/>
        <v>0</v>
      </c>
      <c r="CR45" s="41">
        <f t="shared" si="40"/>
        <v>0</v>
      </c>
      <c r="CS45" s="41">
        <f t="shared" si="40"/>
        <v>0</v>
      </c>
      <c r="CT45" s="41">
        <f t="shared" si="34"/>
        <v>0</v>
      </c>
      <c r="CU45" s="41">
        <f t="shared" si="34"/>
        <v>0</v>
      </c>
      <c r="CV45" s="41">
        <f t="shared" si="34"/>
        <v>0</v>
      </c>
      <c r="CW45" s="41">
        <f t="shared" si="34"/>
        <v>0</v>
      </c>
      <c r="CX45" s="41">
        <f t="shared" si="34"/>
        <v>0</v>
      </c>
      <c r="CY45" s="41">
        <f t="shared" si="34"/>
        <v>0</v>
      </c>
      <c r="CZ45" s="41">
        <f t="shared" si="34"/>
        <v>0</v>
      </c>
      <c r="DA45" s="41">
        <f t="shared" si="34"/>
        <v>0</v>
      </c>
      <c r="DB45" s="41">
        <f t="shared" si="34"/>
        <v>0</v>
      </c>
      <c r="DC45" s="41">
        <f t="shared" si="34"/>
        <v>0</v>
      </c>
      <c r="DD45" s="41">
        <f t="shared" si="34"/>
        <v>0</v>
      </c>
      <c r="DE45" s="41">
        <f t="shared" si="34"/>
        <v>0</v>
      </c>
      <c r="DF45" s="41">
        <f t="shared" si="34"/>
        <v>0</v>
      </c>
      <c r="DG45" s="41">
        <f t="shared" si="34"/>
        <v>0</v>
      </c>
      <c r="DH45" s="41">
        <f t="shared" si="34"/>
        <v>0</v>
      </c>
      <c r="DI45" s="41">
        <f t="shared" si="34"/>
        <v>0</v>
      </c>
      <c r="DJ45" s="41">
        <f t="shared" si="41"/>
        <v>0</v>
      </c>
      <c r="DK45" s="41">
        <f t="shared" si="41"/>
        <v>0</v>
      </c>
      <c r="DL45" s="41">
        <f t="shared" si="41"/>
        <v>0</v>
      </c>
      <c r="DM45" s="41">
        <f t="shared" si="41"/>
        <v>0</v>
      </c>
      <c r="DN45" s="41">
        <f t="shared" si="41"/>
        <v>0</v>
      </c>
      <c r="DO45" s="41">
        <f t="shared" si="41"/>
        <v>0</v>
      </c>
      <c r="DP45" s="41">
        <f t="shared" si="41"/>
        <v>0</v>
      </c>
      <c r="DQ45" s="41">
        <f t="shared" si="41"/>
        <v>0</v>
      </c>
      <c r="DR45" s="41">
        <f t="shared" si="41"/>
        <v>0</v>
      </c>
      <c r="DS45" s="41">
        <f t="shared" si="41"/>
        <v>0</v>
      </c>
      <c r="DT45" s="41">
        <f t="shared" si="41"/>
        <v>0</v>
      </c>
      <c r="DU45" s="41">
        <f t="shared" si="41"/>
        <v>0</v>
      </c>
      <c r="DV45" s="41">
        <f t="shared" si="41"/>
        <v>0</v>
      </c>
      <c r="DW45" s="41">
        <f t="shared" si="41"/>
        <v>0</v>
      </c>
      <c r="DX45" s="41">
        <f t="shared" si="41"/>
        <v>0</v>
      </c>
      <c r="DY45" s="41">
        <f t="shared" si="41"/>
        <v>0</v>
      </c>
      <c r="DZ45" s="41">
        <f t="shared" si="35"/>
        <v>0</v>
      </c>
      <c r="EA45" s="41">
        <f t="shared" si="35"/>
        <v>0</v>
      </c>
      <c r="EB45" s="41">
        <f t="shared" si="35"/>
        <v>0</v>
      </c>
      <c r="EC45" s="41">
        <f t="shared" si="35"/>
        <v>0</v>
      </c>
      <c r="ED45" s="41">
        <f t="shared" si="35"/>
        <v>0</v>
      </c>
      <c r="EE45" s="41">
        <f t="shared" si="35"/>
        <v>0</v>
      </c>
      <c r="EF45" s="41">
        <f t="shared" si="35"/>
        <v>0</v>
      </c>
      <c r="EG45" s="41">
        <f t="shared" si="35"/>
        <v>0</v>
      </c>
      <c r="EH45" s="41">
        <f t="shared" si="35"/>
        <v>0</v>
      </c>
      <c r="EI45" s="41">
        <f t="shared" si="35"/>
        <v>0</v>
      </c>
      <c r="EJ45" s="41">
        <f t="shared" si="35"/>
        <v>0</v>
      </c>
      <c r="EK45" s="41">
        <f t="shared" si="35"/>
        <v>0</v>
      </c>
      <c r="EL45" s="41">
        <f t="shared" si="35"/>
        <v>0</v>
      </c>
      <c r="EM45" s="41">
        <f t="shared" si="35"/>
        <v>0</v>
      </c>
      <c r="EN45" s="41">
        <f t="shared" si="35"/>
        <v>0</v>
      </c>
      <c r="EO45" s="41">
        <f t="shared" si="35"/>
        <v>0</v>
      </c>
      <c r="EP45" s="41">
        <f t="shared" si="42"/>
        <v>0</v>
      </c>
      <c r="EQ45" s="41">
        <f t="shared" si="42"/>
        <v>0</v>
      </c>
      <c r="ER45" s="41">
        <f t="shared" si="42"/>
        <v>0</v>
      </c>
      <c r="ES45" s="41">
        <f t="shared" si="42"/>
        <v>0</v>
      </c>
      <c r="ET45" s="41">
        <f t="shared" si="42"/>
        <v>0</v>
      </c>
      <c r="EU45" s="41">
        <f t="shared" si="42"/>
        <v>0</v>
      </c>
      <c r="EV45" s="41">
        <f t="shared" si="42"/>
        <v>0</v>
      </c>
      <c r="EW45" s="41">
        <f t="shared" si="42"/>
        <v>0</v>
      </c>
      <c r="EX45" s="41">
        <f t="shared" si="42"/>
        <v>0</v>
      </c>
      <c r="EY45" s="41">
        <f t="shared" si="42"/>
        <v>0</v>
      </c>
      <c r="EZ45" s="41">
        <f t="shared" si="42"/>
        <v>0</v>
      </c>
      <c r="FA45" s="41">
        <f t="shared" si="42"/>
        <v>0</v>
      </c>
      <c r="FB45" s="41">
        <f t="shared" si="42"/>
        <v>0</v>
      </c>
      <c r="FC45" s="41">
        <f t="shared" si="42"/>
        <v>0</v>
      </c>
      <c r="FD45" s="41">
        <f t="shared" si="42"/>
        <v>0</v>
      </c>
      <c r="FE45" s="41">
        <f t="shared" si="42"/>
        <v>0</v>
      </c>
      <c r="FF45" s="41">
        <f t="shared" si="36"/>
        <v>0</v>
      </c>
      <c r="FG45" s="41">
        <f t="shared" si="36"/>
        <v>0</v>
      </c>
      <c r="FH45" s="41">
        <f t="shared" si="36"/>
        <v>0</v>
      </c>
      <c r="FI45" s="41">
        <f t="shared" si="36"/>
        <v>0</v>
      </c>
      <c r="FJ45" s="41">
        <f t="shared" si="36"/>
        <v>0</v>
      </c>
      <c r="FK45" s="41">
        <f t="shared" si="36"/>
        <v>0</v>
      </c>
      <c r="FL45" s="41">
        <f t="shared" si="36"/>
        <v>0</v>
      </c>
      <c r="FM45" s="41">
        <f t="shared" si="36"/>
        <v>0</v>
      </c>
      <c r="FN45" s="41">
        <f t="shared" si="36"/>
        <v>0</v>
      </c>
      <c r="FO45" s="41">
        <f t="shared" si="36"/>
        <v>0</v>
      </c>
      <c r="FP45" s="41">
        <f t="shared" si="36"/>
        <v>0</v>
      </c>
      <c r="FQ45" s="41">
        <f t="shared" si="36"/>
        <v>0</v>
      </c>
      <c r="FR45" s="41">
        <f t="shared" si="36"/>
        <v>0</v>
      </c>
      <c r="FS45" s="41">
        <f t="shared" si="36"/>
        <v>0</v>
      </c>
      <c r="FT45" s="41">
        <f t="shared" si="36"/>
        <v>0</v>
      </c>
      <c r="FU45" s="41">
        <f t="shared" si="36"/>
        <v>0</v>
      </c>
      <c r="FV45" s="41">
        <f t="shared" si="43"/>
        <v>0</v>
      </c>
      <c r="FW45" s="41">
        <f t="shared" si="43"/>
        <v>0</v>
      </c>
      <c r="FX45" s="41">
        <f t="shared" si="43"/>
        <v>0</v>
      </c>
      <c r="FY45" s="41">
        <f t="shared" si="43"/>
        <v>0</v>
      </c>
      <c r="FZ45" s="41">
        <f t="shared" si="43"/>
        <v>0</v>
      </c>
      <c r="GA45" s="41">
        <f t="shared" si="43"/>
        <v>0</v>
      </c>
      <c r="GB45" s="41">
        <f t="shared" si="43"/>
        <v>0</v>
      </c>
      <c r="GC45" s="41">
        <f t="shared" si="43"/>
        <v>0</v>
      </c>
      <c r="GD45" s="41">
        <f t="shared" si="43"/>
        <v>0</v>
      </c>
      <c r="GE45" s="41">
        <f t="shared" si="43"/>
        <v>0</v>
      </c>
      <c r="GF45" s="41">
        <f t="shared" si="43"/>
        <v>0</v>
      </c>
      <c r="GG45" s="41">
        <f t="shared" si="43"/>
        <v>0</v>
      </c>
      <c r="GH45" s="41">
        <f t="shared" si="43"/>
        <v>0</v>
      </c>
      <c r="GI45" s="41">
        <f t="shared" si="43"/>
        <v>0</v>
      </c>
      <c r="GJ45" s="41">
        <f t="shared" si="43"/>
        <v>0</v>
      </c>
      <c r="GK45" s="41">
        <f t="shared" si="43"/>
        <v>0</v>
      </c>
      <c r="GL45" s="41">
        <f t="shared" si="37"/>
        <v>0</v>
      </c>
      <c r="GM45" s="41">
        <f t="shared" si="37"/>
        <v>0</v>
      </c>
      <c r="GN45" s="41">
        <f t="shared" si="37"/>
        <v>0</v>
      </c>
      <c r="GO45" s="41">
        <f t="shared" si="37"/>
        <v>0</v>
      </c>
      <c r="GP45" s="41">
        <f t="shared" si="37"/>
        <v>0</v>
      </c>
      <c r="GQ45" s="41">
        <f t="shared" si="37"/>
        <v>0</v>
      </c>
      <c r="GR45" s="41">
        <f t="shared" si="37"/>
        <v>0</v>
      </c>
      <c r="GS45" s="41">
        <f t="shared" si="37"/>
        <v>0</v>
      </c>
      <c r="GT45" s="41">
        <f t="shared" si="37"/>
        <v>0</v>
      </c>
      <c r="GU45" s="41">
        <f t="shared" si="37"/>
        <v>0</v>
      </c>
      <c r="GV45" s="41">
        <f t="shared" si="37"/>
        <v>0</v>
      </c>
      <c r="GW45" s="41">
        <f t="shared" si="37"/>
        <v>0</v>
      </c>
      <c r="GX45" s="41">
        <f t="shared" si="37"/>
        <v>0</v>
      </c>
      <c r="GY45" s="41">
        <f t="shared" si="37"/>
        <v>0</v>
      </c>
      <c r="GZ45" s="41">
        <f t="shared" si="37"/>
        <v>0</v>
      </c>
      <c r="HA45" s="41">
        <f t="shared" si="37"/>
        <v>0</v>
      </c>
      <c r="HB45" s="41">
        <f t="shared" si="44"/>
        <v>0</v>
      </c>
      <c r="HC45" s="41">
        <f t="shared" si="44"/>
        <v>0</v>
      </c>
      <c r="HD45" s="41">
        <f t="shared" si="44"/>
        <v>0</v>
      </c>
      <c r="HE45" s="41">
        <f t="shared" si="44"/>
        <v>0</v>
      </c>
      <c r="HF45" s="41">
        <f t="shared" si="44"/>
        <v>0</v>
      </c>
      <c r="HG45" s="41">
        <f t="shared" si="44"/>
        <v>0</v>
      </c>
      <c r="HH45" s="41">
        <f t="shared" si="44"/>
        <v>0</v>
      </c>
      <c r="HI45" s="41">
        <f t="shared" si="44"/>
        <v>0</v>
      </c>
      <c r="HJ45" s="41">
        <f t="shared" si="44"/>
        <v>0</v>
      </c>
    </row>
    <row r="46" spans="1:218" ht="14.4" x14ac:dyDescent="0.3">
      <c r="A46" s="42">
        <v>43</v>
      </c>
      <c r="B46" s="43">
        <f>'CMM4 - AUX CALC'!$AR$67</f>
        <v>0</v>
      </c>
      <c r="AS46" s="41">
        <f>$B46/(_xlfn.SINGLE(PrazoConcessao)*12-AS$3+1)</f>
        <v>0</v>
      </c>
      <c r="AT46" s="41">
        <f t="shared" si="38"/>
        <v>0</v>
      </c>
      <c r="AU46" s="41">
        <f t="shared" si="38"/>
        <v>0</v>
      </c>
      <c r="AV46" s="41">
        <f t="shared" si="38"/>
        <v>0</v>
      </c>
      <c r="AW46" s="41">
        <f t="shared" si="38"/>
        <v>0</v>
      </c>
      <c r="AX46" s="41">
        <f t="shared" si="38"/>
        <v>0</v>
      </c>
      <c r="AY46" s="41">
        <f t="shared" si="38"/>
        <v>0</v>
      </c>
      <c r="AZ46" s="41">
        <f t="shared" si="45"/>
        <v>0</v>
      </c>
      <c r="BA46" s="41">
        <f t="shared" si="45"/>
        <v>0</v>
      </c>
      <c r="BB46" s="41">
        <f t="shared" si="45"/>
        <v>0</v>
      </c>
      <c r="BC46" s="41">
        <f t="shared" si="45"/>
        <v>0</v>
      </c>
      <c r="BD46" s="41">
        <f t="shared" si="45"/>
        <v>0</v>
      </c>
      <c r="BE46" s="41">
        <f t="shared" si="45"/>
        <v>0</v>
      </c>
      <c r="BF46" s="41">
        <f t="shared" si="45"/>
        <v>0</v>
      </c>
      <c r="BG46" s="41">
        <f t="shared" si="45"/>
        <v>0</v>
      </c>
      <c r="BH46" s="41">
        <f t="shared" si="45"/>
        <v>0</v>
      </c>
      <c r="BI46" s="41">
        <f t="shared" si="45"/>
        <v>0</v>
      </c>
      <c r="BJ46" s="41">
        <f t="shared" si="45"/>
        <v>0</v>
      </c>
      <c r="BK46" s="41">
        <f t="shared" si="45"/>
        <v>0</v>
      </c>
      <c r="BL46" s="41">
        <f t="shared" si="45"/>
        <v>0</v>
      </c>
      <c r="BM46" s="41">
        <f t="shared" si="45"/>
        <v>0</v>
      </c>
      <c r="BN46" s="41">
        <f t="shared" si="39"/>
        <v>0</v>
      </c>
      <c r="BO46" s="41">
        <f t="shared" si="39"/>
        <v>0</v>
      </c>
      <c r="BP46" s="41">
        <f t="shared" si="39"/>
        <v>0</v>
      </c>
      <c r="BQ46" s="41">
        <f t="shared" si="39"/>
        <v>0</v>
      </c>
      <c r="BR46" s="41">
        <f t="shared" si="39"/>
        <v>0</v>
      </c>
      <c r="BS46" s="41">
        <f t="shared" si="39"/>
        <v>0</v>
      </c>
      <c r="BT46" s="41">
        <f t="shared" si="39"/>
        <v>0</v>
      </c>
      <c r="BU46" s="41">
        <f t="shared" si="39"/>
        <v>0</v>
      </c>
      <c r="BV46" s="41">
        <f t="shared" si="39"/>
        <v>0</v>
      </c>
      <c r="BW46" s="41">
        <f t="shared" si="39"/>
        <v>0</v>
      </c>
      <c r="BX46" s="41">
        <f t="shared" si="39"/>
        <v>0</v>
      </c>
      <c r="BY46" s="41">
        <f t="shared" si="39"/>
        <v>0</v>
      </c>
      <c r="BZ46" s="41">
        <f t="shared" si="39"/>
        <v>0</v>
      </c>
      <c r="CA46" s="41">
        <f t="shared" si="39"/>
        <v>0</v>
      </c>
      <c r="CB46" s="41">
        <f t="shared" si="39"/>
        <v>0</v>
      </c>
      <c r="CC46" s="41">
        <f t="shared" si="39"/>
        <v>0</v>
      </c>
      <c r="CD46" s="41">
        <f t="shared" si="40"/>
        <v>0</v>
      </c>
      <c r="CE46" s="41">
        <f t="shared" si="40"/>
        <v>0</v>
      </c>
      <c r="CF46" s="41">
        <f t="shared" si="40"/>
        <v>0</v>
      </c>
      <c r="CG46" s="41">
        <f t="shared" si="40"/>
        <v>0</v>
      </c>
      <c r="CH46" s="41">
        <f t="shared" si="40"/>
        <v>0</v>
      </c>
      <c r="CI46" s="41">
        <f t="shared" si="40"/>
        <v>0</v>
      </c>
      <c r="CJ46" s="41">
        <f t="shared" si="40"/>
        <v>0</v>
      </c>
      <c r="CK46" s="41">
        <f t="shared" si="40"/>
        <v>0</v>
      </c>
      <c r="CL46" s="41">
        <f t="shared" si="40"/>
        <v>0</v>
      </c>
      <c r="CM46" s="41">
        <f t="shared" si="40"/>
        <v>0</v>
      </c>
      <c r="CN46" s="41">
        <f t="shared" si="40"/>
        <v>0</v>
      </c>
      <c r="CO46" s="41">
        <f t="shared" si="40"/>
        <v>0</v>
      </c>
      <c r="CP46" s="41">
        <f t="shared" si="40"/>
        <v>0</v>
      </c>
      <c r="CQ46" s="41">
        <f t="shared" si="40"/>
        <v>0</v>
      </c>
      <c r="CR46" s="41">
        <f t="shared" si="40"/>
        <v>0</v>
      </c>
      <c r="CS46" s="41">
        <f t="shared" si="40"/>
        <v>0</v>
      </c>
      <c r="CT46" s="41">
        <f t="shared" si="34"/>
        <v>0</v>
      </c>
      <c r="CU46" s="41">
        <f t="shared" si="34"/>
        <v>0</v>
      </c>
      <c r="CV46" s="41">
        <f t="shared" si="34"/>
        <v>0</v>
      </c>
      <c r="CW46" s="41">
        <f t="shared" si="34"/>
        <v>0</v>
      </c>
      <c r="CX46" s="41">
        <f t="shared" si="34"/>
        <v>0</v>
      </c>
      <c r="CY46" s="41">
        <f t="shared" si="34"/>
        <v>0</v>
      </c>
      <c r="CZ46" s="41">
        <f t="shared" si="34"/>
        <v>0</v>
      </c>
      <c r="DA46" s="41">
        <f t="shared" si="34"/>
        <v>0</v>
      </c>
      <c r="DB46" s="41">
        <f t="shared" si="34"/>
        <v>0</v>
      </c>
      <c r="DC46" s="41">
        <f t="shared" si="34"/>
        <v>0</v>
      </c>
      <c r="DD46" s="41">
        <f t="shared" si="34"/>
        <v>0</v>
      </c>
      <c r="DE46" s="41">
        <f t="shared" si="34"/>
        <v>0</v>
      </c>
      <c r="DF46" s="41">
        <f t="shared" si="34"/>
        <v>0</v>
      </c>
      <c r="DG46" s="41">
        <f t="shared" si="34"/>
        <v>0</v>
      </c>
      <c r="DH46" s="41">
        <f t="shared" si="34"/>
        <v>0</v>
      </c>
      <c r="DI46" s="41">
        <f t="shared" si="34"/>
        <v>0</v>
      </c>
      <c r="DJ46" s="41">
        <f t="shared" si="41"/>
        <v>0</v>
      </c>
      <c r="DK46" s="41">
        <f t="shared" si="41"/>
        <v>0</v>
      </c>
      <c r="DL46" s="41">
        <f t="shared" si="41"/>
        <v>0</v>
      </c>
      <c r="DM46" s="41">
        <f t="shared" si="41"/>
        <v>0</v>
      </c>
      <c r="DN46" s="41">
        <f t="shared" si="41"/>
        <v>0</v>
      </c>
      <c r="DO46" s="41">
        <f t="shared" si="41"/>
        <v>0</v>
      </c>
      <c r="DP46" s="41">
        <f t="shared" si="41"/>
        <v>0</v>
      </c>
      <c r="DQ46" s="41">
        <f t="shared" si="41"/>
        <v>0</v>
      </c>
      <c r="DR46" s="41">
        <f t="shared" si="41"/>
        <v>0</v>
      </c>
      <c r="DS46" s="41">
        <f t="shared" si="41"/>
        <v>0</v>
      </c>
      <c r="DT46" s="41">
        <f t="shared" si="41"/>
        <v>0</v>
      </c>
      <c r="DU46" s="41">
        <f t="shared" si="41"/>
        <v>0</v>
      </c>
      <c r="DV46" s="41">
        <f t="shared" si="41"/>
        <v>0</v>
      </c>
      <c r="DW46" s="41">
        <f t="shared" si="41"/>
        <v>0</v>
      </c>
      <c r="DX46" s="41">
        <f t="shared" si="41"/>
        <v>0</v>
      </c>
      <c r="DY46" s="41">
        <f t="shared" si="41"/>
        <v>0</v>
      </c>
      <c r="DZ46" s="41">
        <f t="shared" si="35"/>
        <v>0</v>
      </c>
      <c r="EA46" s="41">
        <f t="shared" si="35"/>
        <v>0</v>
      </c>
      <c r="EB46" s="41">
        <f t="shared" si="35"/>
        <v>0</v>
      </c>
      <c r="EC46" s="41">
        <f t="shared" si="35"/>
        <v>0</v>
      </c>
      <c r="ED46" s="41">
        <f t="shared" si="35"/>
        <v>0</v>
      </c>
      <c r="EE46" s="41">
        <f t="shared" si="35"/>
        <v>0</v>
      </c>
      <c r="EF46" s="41">
        <f t="shared" si="35"/>
        <v>0</v>
      </c>
      <c r="EG46" s="41">
        <f t="shared" si="35"/>
        <v>0</v>
      </c>
      <c r="EH46" s="41">
        <f t="shared" si="35"/>
        <v>0</v>
      </c>
      <c r="EI46" s="41">
        <f t="shared" si="35"/>
        <v>0</v>
      </c>
      <c r="EJ46" s="41">
        <f t="shared" si="35"/>
        <v>0</v>
      </c>
      <c r="EK46" s="41">
        <f t="shared" si="35"/>
        <v>0</v>
      </c>
      <c r="EL46" s="41">
        <f t="shared" si="35"/>
        <v>0</v>
      </c>
      <c r="EM46" s="41">
        <f t="shared" si="35"/>
        <v>0</v>
      </c>
      <c r="EN46" s="41">
        <f t="shared" si="35"/>
        <v>0</v>
      </c>
      <c r="EO46" s="41">
        <f t="shared" si="35"/>
        <v>0</v>
      </c>
      <c r="EP46" s="41">
        <f t="shared" si="42"/>
        <v>0</v>
      </c>
      <c r="EQ46" s="41">
        <f t="shared" si="42"/>
        <v>0</v>
      </c>
      <c r="ER46" s="41">
        <f t="shared" si="42"/>
        <v>0</v>
      </c>
      <c r="ES46" s="41">
        <f t="shared" si="42"/>
        <v>0</v>
      </c>
      <c r="ET46" s="41">
        <f t="shared" si="42"/>
        <v>0</v>
      </c>
      <c r="EU46" s="41">
        <f t="shared" si="42"/>
        <v>0</v>
      </c>
      <c r="EV46" s="41">
        <f t="shared" si="42"/>
        <v>0</v>
      </c>
      <c r="EW46" s="41">
        <f t="shared" si="42"/>
        <v>0</v>
      </c>
      <c r="EX46" s="41">
        <f t="shared" si="42"/>
        <v>0</v>
      </c>
      <c r="EY46" s="41">
        <f t="shared" si="42"/>
        <v>0</v>
      </c>
      <c r="EZ46" s="41">
        <f t="shared" si="42"/>
        <v>0</v>
      </c>
      <c r="FA46" s="41">
        <f t="shared" si="42"/>
        <v>0</v>
      </c>
      <c r="FB46" s="41">
        <f t="shared" si="42"/>
        <v>0</v>
      </c>
      <c r="FC46" s="41">
        <f t="shared" si="42"/>
        <v>0</v>
      </c>
      <c r="FD46" s="41">
        <f t="shared" si="42"/>
        <v>0</v>
      </c>
      <c r="FE46" s="41">
        <f t="shared" si="42"/>
        <v>0</v>
      </c>
      <c r="FF46" s="41">
        <f t="shared" si="36"/>
        <v>0</v>
      </c>
      <c r="FG46" s="41">
        <f t="shared" si="36"/>
        <v>0</v>
      </c>
      <c r="FH46" s="41">
        <f t="shared" si="36"/>
        <v>0</v>
      </c>
      <c r="FI46" s="41">
        <f t="shared" si="36"/>
        <v>0</v>
      </c>
      <c r="FJ46" s="41">
        <f t="shared" si="36"/>
        <v>0</v>
      </c>
      <c r="FK46" s="41">
        <f t="shared" si="36"/>
        <v>0</v>
      </c>
      <c r="FL46" s="41">
        <f t="shared" si="36"/>
        <v>0</v>
      </c>
      <c r="FM46" s="41">
        <f t="shared" si="36"/>
        <v>0</v>
      </c>
      <c r="FN46" s="41">
        <f t="shared" si="36"/>
        <v>0</v>
      </c>
      <c r="FO46" s="41">
        <f t="shared" si="36"/>
        <v>0</v>
      </c>
      <c r="FP46" s="41">
        <f t="shared" si="36"/>
        <v>0</v>
      </c>
      <c r="FQ46" s="41">
        <f t="shared" si="36"/>
        <v>0</v>
      </c>
      <c r="FR46" s="41">
        <f t="shared" si="36"/>
        <v>0</v>
      </c>
      <c r="FS46" s="41">
        <f t="shared" si="36"/>
        <v>0</v>
      </c>
      <c r="FT46" s="41">
        <f t="shared" si="36"/>
        <v>0</v>
      </c>
      <c r="FU46" s="41">
        <f t="shared" si="36"/>
        <v>0</v>
      </c>
      <c r="FV46" s="41">
        <f t="shared" si="43"/>
        <v>0</v>
      </c>
      <c r="FW46" s="41">
        <f t="shared" si="43"/>
        <v>0</v>
      </c>
      <c r="FX46" s="41">
        <f t="shared" si="43"/>
        <v>0</v>
      </c>
      <c r="FY46" s="41">
        <f t="shared" si="43"/>
        <v>0</v>
      </c>
      <c r="FZ46" s="41">
        <f t="shared" si="43"/>
        <v>0</v>
      </c>
      <c r="GA46" s="41">
        <f t="shared" si="43"/>
        <v>0</v>
      </c>
      <c r="GB46" s="41">
        <f t="shared" si="43"/>
        <v>0</v>
      </c>
      <c r="GC46" s="41">
        <f t="shared" si="43"/>
        <v>0</v>
      </c>
      <c r="GD46" s="41">
        <f t="shared" si="43"/>
        <v>0</v>
      </c>
      <c r="GE46" s="41">
        <f t="shared" si="43"/>
        <v>0</v>
      </c>
      <c r="GF46" s="41">
        <f t="shared" si="43"/>
        <v>0</v>
      </c>
      <c r="GG46" s="41">
        <f t="shared" si="43"/>
        <v>0</v>
      </c>
      <c r="GH46" s="41">
        <f t="shared" si="43"/>
        <v>0</v>
      </c>
      <c r="GI46" s="41">
        <f t="shared" si="43"/>
        <v>0</v>
      </c>
      <c r="GJ46" s="41">
        <f t="shared" si="43"/>
        <v>0</v>
      </c>
      <c r="GK46" s="41">
        <f t="shared" si="43"/>
        <v>0</v>
      </c>
      <c r="GL46" s="41">
        <f t="shared" si="37"/>
        <v>0</v>
      </c>
      <c r="GM46" s="41">
        <f t="shared" si="37"/>
        <v>0</v>
      </c>
      <c r="GN46" s="41">
        <f t="shared" si="37"/>
        <v>0</v>
      </c>
      <c r="GO46" s="41">
        <f t="shared" si="37"/>
        <v>0</v>
      </c>
      <c r="GP46" s="41">
        <f t="shared" si="37"/>
        <v>0</v>
      </c>
      <c r="GQ46" s="41">
        <f t="shared" si="37"/>
        <v>0</v>
      </c>
      <c r="GR46" s="41">
        <f t="shared" si="37"/>
        <v>0</v>
      </c>
      <c r="GS46" s="41">
        <f t="shared" si="37"/>
        <v>0</v>
      </c>
      <c r="GT46" s="41">
        <f t="shared" si="37"/>
        <v>0</v>
      </c>
      <c r="GU46" s="41">
        <f t="shared" si="37"/>
        <v>0</v>
      </c>
      <c r="GV46" s="41">
        <f t="shared" si="37"/>
        <v>0</v>
      </c>
      <c r="GW46" s="41">
        <f t="shared" si="37"/>
        <v>0</v>
      </c>
      <c r="GX46" s="41">
        <f t="shared" si="37"/>
        <v>0</v>
      </c>
      <c r="GY46" s="41">
        <f t="shared" si="37"/>
        <v>0</v>
      </c>
      <c r="GZ46" s="41">
        <f t="shared" si="37"/>
        <v>0</v>
      </c>
      <c r="HA46" s="41">
        <f t="shared" si="37"/>
        <v>0</v>
      </c>
      <c r="HB46" s="41">
        <f t="shared" si="44"/>
        <v>0</v>
      </c>
      <c r="HC46" s="41">
        <f t="shared" si="44"/>
        <v>0</v>
      </c>
      <c r="HD46" s="41">
        <f t="shared" si="44"/>
        <v>0</v>
      </c>
      <c r="HE46" s="41">
        <f t="shared" si="44"/>
        <v>0</v>
      </c>
      <c r="HF46" s="41">
        <f t="shared" si="44"/>
        <v>0</v>
      </c>
      <c r="HG46" s="41">
        <f t="shared" si="44"/>
        <v>0</v>
      </c>
      <c r="HH46" s="41">
        <f t="shared" si="44"/>
        <v>0</v>
      </c>
      <c r="HI46" s="41">
        <f t="shared" si="44"/>
        <v>0</v>
      </c>
      <c r="HJ46" s="41">
        <f t="shared" si="44"/>
        <v>0</v>
      </c>
    </row>
    <row r="47" spans="1:218" ht="14.4" x14ac:dyDescent="0.3">
      <c r="A47" s="42">
        <v>44</v>
      </c>
      <c r="B47" s="43">
        <f>'CMM4 - AUX CALC'!$AS$67</f>
        <v>0</v>
      </c>
      <c r="AT47" s="41">
        <f>$B47/(_xlfn.SINGLE(PrazoConcessao)*12-AT$3+1)</f>
        <v>0</v>
      </c>
      <c r="AU47" s="41">
        <f t="shared" si="38"/>
        <v>0</v>
      </c>
      <c r="AV47" s="41">
        <f t="shared" si="38"/>
        <v>0</v>
      </c>
      <c r="AW47" s="41">
        <f t="shared" si="38"/>
        <v>0</v>
      </c>
      <c r="AX47" s="41">
        <f t="shared" si="38"/>
        <v>0</v>
      </c>
      <c r="AY47" s="41">
        <f t="shared" si="38"/>
        <v>0</v>
      </c>
      <c r="AZ47" s="41">
        <f t="shared" si="45"/>
        <v>0</v>
      </c>
      <c r="BA47" s="41">
        <f t="shared" si="45"/>
        <v>0</v>
      </c>
      <c r="BB47" s="41">
        <f t="shared" si="45"/>
        <v>0</v>
      </c>
      <c r="BC47" s="41">
        <f t="shared" si="45"/>
        <v>0</v>
      </c>
      <c r="BD47" s="41">
        <f t="shared" si="45"/>
        <v>0</v>
      </c>
      <c r="BE47" s="41">
        <f t="shared" si="45"/>
        <v>0</v>
      </c>
      <c r="BF47" s="41">
        <f t="shared" si="45"/>
        <v>0</v>
      </c>
      <c r="BG47" s="41">
        <f t="shared" si="45"/>
        <v>0</v>
      </c>
      <c r="BH47" s="41">
        <f t="shared" si="45"/>
        <v>0</v>
      </c>
      <c r="BI47" s="41">
        <f t="shared" si="45"/>
        <v>0</v>
      </c>
      <c r="BJ47" s="41">
        <f t="shared" si="45"/>
        <v>0</v>
      </c>
      <c r="BK47" s="41">
        <f t="shared" si="45"/>
        <v>0</v>
      </c>
      <c r="BL47" s="41">
        <f t="shared" si="45"/>
        <v>0</v>
      </c>
      <c r="BM47" s="41">
        <f t="shared" si="45"/>
        <v>0</v>
      </c>
      <c r="BN47" s="41">
        <f t="shared" si="39"/>
        <v>0</v>
      </c>
      <c r="BO47" s="41">
        <f t="shared" si="39"/>
        <v>0</v>
      </c>
      <c r="BP47" s="41">
        <f t="shared" si="39"/>
        <v>0</v>
      </c>
      <c r="BQ47" s="41">
        <f t="shared" si="39"/>
        <v>0</v>
      </c>
      <c r="BR47" s="41">
        <f t="shared" si="39"/>
        <v>0</v>
      </c>
      <c r="BS47" s="41">
        <f t="shared" si="39"/>
        <v>0</v>
      </c>
      <c r="BT47" s="41">
        <f t="shared" si="39"/>
        <v>0</v>
      </c>
      <c r="BU47" s="41">
        <f t="shared" si="39"/>
        <v>0</v>
      </c>
      <c r="BV47" s="41">
        <f t="shared" si="39"/>
        <v>0</v>
      </c>
      <c r="BW47" s="41">
        <f t="shared" si="39"/>
        <v>0</v>
      </c>
      <c r="BX47" s="41">
        <f t="shared" si="39"/>
        <v>0</v>
      </c>
      <c r="BY47" s="41">
        <f t="shared" si="39"/>
        <v>0</v>
      </c>
      <c r="BZ47" s="41">
        <f t="shared" si="39"/>
        <v>0</v>
      </c>
      <c r="CA47" s="41">
        <f t="shared" si="39"/>
        <v>0</v>
      </c>
      <c r="CB47" s="41">
        <f t="shared" si="39"/>
        <v>0</v>
      </c>
      <c r="CC47" s="41">
        <f t="shared" si="39"/>
        <v>0</v>
      </c>
      <c r="CD47" s="41">
        <f t="shared" si="40"/>
        <v>0</v>
      </c>
      <c r="CE47" s="41">
        <f t="shared" si="40"/>
        <v>0</v>
      </c>
      <c r="CF47" s="41">
        <f t="shared" si="40"/>
        <v>0</v>
      </c>
      <c r="CG47" s="41">
        <f t="shared" si="40"/>
        <v>0</v>
      </c>
      <c r="CH47" s="41">
        <f t="shared" si="40"/>
        <v>0</v>
      </c>
      <c r="CI47" s="41">
        <f t="shared" si="40"/>
        <v>0</v>
      </c>
      <c r="CJ47" s="41">
        <f t="shared" si="40"/>
        <v>0</v>
      </c>
      <c r="CK47" s="41">
        <f t="shared" si="40"/>
        <v>0</v>
      </c>
      <c r="CL47" s="41">
        <f t="shared" si="40"/>
        <v>0</v>
      </c>
      <c r="CM47" s="41">
        <f t="shared" si="40"/>
        <v>0</v>
      </c>
      <c r="CN47" s="41">
        <f t="shared" si="40"/>
        <v>0</v>
      </c>
      <c r="CO47" s="41">
        <f t="shared" si="40"/>
        <v>0</v>
      </c>
      <c r="CP47" s="41">
        <f t="shared" si="40"/>
        <v>0</v>
      </c>
      <c r="CQ47" s="41">
        <f t="shared" si="40"/>
        <v>0</v>
      </c>
      <c r="CR47" s="41">
        <f t="shared" si="40"/>
        <v>0</v>
      </c>
      <c r="CS47" s="41">
        <f t="shared" si="40"/>
        <v>0</v>
      </c>
      <c r="CT47" s="41">
        <f t="shared" si="34"/>
        <v>0</v>
      </c>
      <c r="CU47" s="41">
        <f t="shared" si="34"/>
        <v>0</v>
      </c>
      <c r="CV47" s="41">
        <f t="shared" si="34"/>
        <v>0</v>
      </c>
      <c r="CW47" s="41">
        <f t="shared" si="34"/>
        <v>0</v>
      </c>
      <c r="CX47" s="41">
        <f t="shared" si="34"/>
        <v>0</v>
      </c>
      <c r="CY47" s="41">
        <f t="shared" si="34"/>
        <v>0</v>
      </c>
      <c r="CZ47" s="41">
        <f t="shared" si="34"/>
        <v>0</v>
      </c>
      <c r="DA47" s="41">
        <f t="shared" si="34"/>
        <v>0</v>
      </c>
      <c r="DB47" s="41">
        <f t="shared" si="34"/>
        <v>0</v>
      </c>
      <c r="DC47" s="41">
        <f t="shared" si="34"/>
        <v>0</v>
      </c>
      <c r="DD47" s="41">
        <f t="shared" si="34"/>
        <v>0</v>
      </c>
      <c r="DE47" s="41">
        <f t="shared" si="34"/>
        <v>0</v>
      </c>
      <c r="DF47" s="41">
        <f t="shared" si="34"/>
        <v>0</v>
      </c>
      <c r="DG47" s="41">
        <f t="shared" si="34"/>
        <v>0</v>
      </c>
      <c r="DH47" s="41">
        <f t="shared" si="34"/>
        <v>0</v>
      </c>
      <c r="DI47" s="41">
        <f t="shared" si="34"/>
        <v>0</v>
      </c>
      <c r="DJ47" s="41">
        <f t="shared" si="41"/>
        <v>0</v>
      </c>
      <c r="DK47" s="41">
        <f t="shared" si="41"/>
        <v>0</v>
      </c>
      <c r="DL47" s="41">
        <f t="shared" si="41"/>
        <v>0</v>
      </c>
      <c r="DM47" s="41">
        <f t="shared" si="41"/>
        <v>0</v>
      </c>
      <c r="DN47" s="41">
        <f t="shared" si="41"/>
        <v>0</v>
      </c>
      <c r="DO47" s="41">
        <f t="shared" si="41"/>
        <v>0</v>
      </c>
      <c r="DP47" s="41">
        <f t="shared" si="41"/>
        <v>0</v>
      </c>
      <c r="DQ47" s="41">
        <f t="shared" si="41"/>
        <v>0</v>
      </c>
      <c r="DR47" s="41">
        <f t="shared" si="41"/>
        <v>0</v>
      </c>
      <c r="DS47" s="41">
        <f t="shared" si="41"/>
        <v>0</v>
      </c>
      <c r="DT47" s="41">
        <f t="shared" si="41"/>
        <v>0</v>
      </c>
      <c r="DU47" s="41">
        <f t="shared" si="41"/>
        <v>0</v>
      </c>
      <c r="DV47" s="41">
        <f t="shared" si="41"/>
        <v>0</v>
      </c>
      <c r="DW47" s="41">
        <f t="shared" si="41"/>
        <v>0</v>
      </c>
      <c r="DX47" s="41">
        <f t="shared" si="41"/>
        <v>0</v>
      </c>
      <c r="DY47" s="41">
        <f t="shared" si="41"/>
        <v>0</v>
      </c>
      <c r="DZ47" s="41">
        <f t="shared" si="35"/>
        <v>0</v>
      </c>
      <c r="EA47" s="41">
        <f t="shared" si="35"/>
        <v>0</v>
      </c>
      <c r="EB47" s="41">
        <f t="shared" si="35"/>
        <v>0</v>
      </c>
      <c r="EC47" s="41">
        <f t="shared" si="35"/>
        <v>0</v>
      </c>
      <c r="ED47" s="41">
        <f t="shared" si="35"/>
        <v>0</v>
      </c>
      <c r="EE47" s="41">
        <f t="shared" si="35"/>
        <v>0</v>
      </c>
      <c r="EF47" s="41">
        <f t="shared" si="35"/>
        <v>0</v>
      </c>
      <c r="EG47" s="41">
        <f t="shared" si="35"/>
        <v>0</v>
      </c>
      <c r="EH47" s="41">
        <f t="shared" si="35"/>
        <v>0</v>
      </c>
      <c r="EI47" s="41">
        <f t="shared" si="35"/>
        <v>0</v>
      </c>
      <c r="EJ47" s="41">
        <f t="shared" si="35"/>
        <v>0</v>
      </c>
      <c r="EK47" s="41">
        <f t="shared" si="35"/>
        <v>0</v>
      </c>
      <c r="EL47" s="41">
        <f t="shared" si="35"/>
        <v>0</v>
      </c>
      <c r="EM47" s="41">
        <f t="shared" si="35"/>
        <v>0</v>
      </c>
      <c r="EN47" s="41">
        <f t="shared" si="35"/>
        <v>0</v>
      </c>
      <c r="EO47" s="41">
        <f t="shared" si="35"/>
        <v>0</v>
      </c>
      <c r="EP47" s="41">
        <f t="shared" si="42"/>
        <v>0</v>
      </c>
      <c r="EQ47" s="41">
        <f t="shared" si="42"/>
        <v>0</v>
      </c>
      <c r="ER47" s="41">
        <f t="shared" si="42"/>
        <v>0</v>
      </c>
      <c r="ES47" s="41">
        <f t="shared" si="42"/>
        <v>0</v>
      </c>
      <c r="ET47" s="41">
        <f t="shared" si="42"/>
        <v>0</v>
      </c>
      <c r="EU47" s="41">
        <f t="shared" si="42"/>
        <v>0</v>
      </c>
      <c r="EV47" s="41">
        <f t="shared" si="42"/>
        <v>0</v>
      </c>
      <c r="EW47" s="41">
        <f t="shared" si="42"/>
        <v>0</v>
      </c>
      <c r="EX47" s="41">
        <f t="shared" si="42"/>
        <v>0</v>
      </c>
      <c r="EY47" s="41">
        <f t="shared" si="42"/>
        <v>0</v>
      </c>
      <c r="EZ47" s="41">
        <f t="shared" si="42"/>
        <v>0</v>
      </c>
      <c r="FA47" s="41">
        <f t="shared" si="42"/>
        <v>0</v>
      </c>
      <c r="FB47" s="41">
        <f t="shared" si="42"/>
        <v>0</v>
      </c>
      <c r="FC47" s="41">
        <f t="shared" si="42"/>
        <v>0</v>
      </c>
      <c r="FD47" s="41">
        <f t="shared" si="42"/>
        <v>0</v>
      </c>
      <c r="FE47" s="41">
        <f t="shared" si="42"/>
        <v>0</v>
      </c>
      <c r="FF47" s="41">
        <f t="shared" si="36"/>
        <v>0</v>
      </c>
      <c r="FG47" s="41">
        <f t="shared" si="36"/>
        <v>0</v>
      </c>
      <c r="FH47" s="41">
        <f t="shared" si="36"/>
        <v>0</v>
      </c>
      <c r="FI47" s="41">
        <f t="shared" si="36"/>
        <v>0</v>
      </c>
      <c r="FJ47" s="41">
        <f t="shared" si="36"/>
        <v>0</v>
      </c>
      <c r="FK47" s="41">
        <f t="shared" si="36"/>
        <v>0</v>
      </c>
      <c r="FL47" s="41">
        <f t="shared" si="36"/>
        <v>0</v>
      </c>
      <c r="FM47" s="41">
        <f t="shared" si="36"/>
        <v>0</v>
      </c>
      <c r="FN47" s="41">
        <f t="shared" si="36"/>
        <v>0</v>
      </c>
      <c r="FO47" s="41">
        <f t="shared" si="36"/>
        <v>0</v>
      </c>
      <c r="FP47" s="41">
        <f t="shared" si="36"/>
        <v>0</v>
      </c>
      <c r="FQ47" s="41">
        <f t="shared" si="36"/>
        <v>0</v>
      </c>
      <c r="FR47" s="41">
        <f t="shared" si="36"/>
        <v>0</v>
      </c>
      <c r="FS47" s="41">
        <f t="shared" si="36"/>
        <v>0</v>
      </c>
      <c r="FT47" s="41">
        <f t="shared" si="36"/>
        <v>0</v>
      </c>
      <c r="FU47" s="41">
        <f t="shared" si="36"/>
        <v>0</v>
      </c>
      <c r="FV47" s="41">
        <f t="shared" si="43"/>
        <v>0</v>
      </c>
      <c r="FW47" s="41">
        <f t="shared" si="43"/>
        <v>0</v>
      </c>
      <c r="FX47" s="41">
        <f t="shared" si="43"/>
        <v>0</v>
      </c>
      <c r="FY47" s="41">
        <f t="shared" si="43"/>
        <v>0</v>
      </c>
      <c r="FZ47" s="41">
        <f t="shared" si="43"/>
        <v>0</v>
      </c>
      <c r="GA47" s="41">
        <f t="shared" si="43"/>
        <v>0</v>
      </c>
      <c r="GB47" s="41">
        <f t="shared" si="43"/>
        <v>0</v>
      </c>
      <c r="GC47" s="41">
        <f t="shared" si="43"/>
        <v>0</v>
      </c>
      <c r="GD47" s="41">
        <f t="shared" si="43"/>
        <v>0</v>
      </c>
      <c r="GE47" s="41">
        <f t="shared" si="43"/>
        <v>0</v>
      </c>
      <c r="GF47" s="41">
        <f t="shared" si="43"/>
        <v>0</v>
      </c>
      <c r="GG47" s="41">
        <f t="shared" si="43"/>
        <v>0</v>
      </c>
      <c r="GH47" s="41">
        <f t="shared" si="43"/>
        <v>0</v>
      </c>
      <c r="GI47" s="41">
        <f t="shared" si="43"/>
        <v>0</v>
      </c>
      <c r="GJ47" s="41">
        <f t="shared" si="43"/>
        <v>0</v>
      </c>
      <c r="GK47" s="41">
        <f t="shared" si="43"/>
        <v>0</v>
      </c>
      <c r="GL47" s="41">
        <f t="shared" si="37"/>
        <v>0</v>
      </c>
      <c r="GM47" s="41">
        <f t="shared" si="37"/>
        <v>0</v>
      </c>
      <c r="GN47" s="41">
        <f t="shared" si="37"/>
        <v>0</v>
      </c>
      <c r="GO47" s="41">
        <f t="shared" si="37"/>
        <v>0</v>
      </c>
      <c r="GP47" s="41">
        <f t="shared" si="37"/>
        <v>0</v>
      </c>
      <c r="GQ47" s="41">
        <f t="shared" si="37"/>
        <v>0</v>
      </c>
      <c r="GR47" s="41">
        <f t="shared" si="37"/>
        <v>0</v>
      </c>
      <c r="GS47" s="41">
        <f t="shared" si="37"/>
        <v>0</v>
      </c>
      <c r="GT47" s="41">
        <f t="shared" si="37"/>
        <v>0</v>
      </c>
      <c r="GU47" s="41">
        <f t="shared" si="37"/>
        <v>0</v>
      </c>
      <c r="GV47" s="41">
        <f t="shared" si="37"/>
        <v>0</v>
      </c>
      <c r="GW47" s="41">
        <f t="shared" si="37"/>
        <v>0</v>
      </c>
      <c r="GX47" s="41">
        <f t="shared" si="37"/>
        <v>0</v>
      </c>
      <c r="GY47" s="41">
        <f t="shared" si="37"/>
        <v>0</v>
      </c>
      <c r="GZ47" s="41">
        <f t="shared" si="37"/>
        <v>0</v>
      </c>
      <c r="HA47" s="41">
        <f t="shared" si="37"/>
        <v>0</v>
      </c>
      <c r="HB47" s="41">
        <f t="shared" si="44"/>
        <v>0</v>
      </c>
      <c r="HC47" s="41">
        <f t="shared" si="44"/>
        <v>0</v>
      </c>
      <c r="HD47" s="41">
        <f t="shared" si="44"/>
        <v>0</v>
      </c>
      <c r="HE47" s="41">
        <f t="shared" si="44"/>
        <v>0</v>
      </c>
      <c r="HF47" s="41">
        <f t="shared" si="44"/>
        <v>0</v>
      </c>
      <c r="HG47" s="41">
        <f t="shared" si="44"/>
        <v>0</v>
      </c>
      <c r="HH47" s="41">
        <f t="shared" si="44"/>
        <v>0</v>
      </c>
      <c r="HI47" s="41">
        <f t="shared" si="44"/>
        <v>0</v>
      </c>
      <c r="HJ47" s="41">
        <f t="shared" si="44"/>
        <v>0</v>
      </c>
    </row>
    <row r="48" spans="1:218" ht="14.4" x14ac:dyDescent="0.3">
      <c r="A48" s="42">
        <v>45</v>
      </c>
      <c r="B48" s="43">
        <f>'CMM4 - AUX CALC'!$AT$67</f>
        <v>0</v>
      </c>
      <c r="AU48" s="41">
        <f>$B48/(_xlfn.SINGLE(PrazoConcessao)*12-AU$3+1)</f>
        <v>0</v>
      </c>
      <c r="AV48" s="41">
        <f t="shared" si="38"/>
        <v>0</v>
      </c>
      <c r="AW48" s="41">
        <f t="shared" si="38"/>
        <v>0</v>
      </c>
      <c r="AX48" s="41">
        <f t="shared" si="38"/>
        <v>0</v>
      </c>
      <c r="AY48" s="41">
        <f t="shared" si="38"/>
        <v>0</v>
      </c>
      <c r="AZ48" s="41">
        <f t="shared" si="45"/>
        <v>0</v>
      </c>
      <c r="BA48" s="41">
        <f t="shared" si="45"/>
        <v>0</v>
      </c>
      <c r="BB48" s="41">
        <f t="shared" si="45"/>
        <v>0</v>
      </c>
      <c r="BC48" s="41">
        <f t="shared" si="45"/>
        <v>0</v>
      </c>
      <c r="BD48" s="41">
        <f t="shared" si="45"/>
        <v>0</v>
      </c>
      <c r="BE48" s="41">
        <f t="shared" si="45"/>
        <v>0</v>
      </c>
      <c r="BF48" s="41">
        <f t="shared" si="45"/>
        <v>0</v>
      </c>
      <c r="BG48" s="41">
        <f t="shared" si="45"/>
        <v>0</v>
      </c>
      <c r="BH48" s="41">
        <f t="shared" si="45"/>
        <v>0</v>
      </c>
      <c r="BI48" s="41">
        <f t="shared" si="45"/>
        <v>0</v>
      </c>
      <c r="BJ48" s="41">
        <f t="shared" si="45"/>
        <v>0</v>
      </c>
      <c r="BK48" s="41">
        <f t="shared" si="45"/>
        <v>0</v>
      </c>
      <c r="BL48" s="41">
        <f t="shared" si="45"/>
        <v>0</v>
      </c>
      <c r="BM48" s="41">
        <f t="shared" si="45"/>
        <v>0</v>
      </c>
      <c r="BN48" s="41">
        <f t="shared" si="39"/>
        <v>0</v>
      </c>
      <c r="BO48" s="41">
        <f t="shared" si="39"/>
        <v>0</v>
      </c>
      <c r="BP48" s="41">
        <f t="shared" si="39"/>
        <v>0</v>
      </c>
      <c r="BQ48" s="41">
        <f t="shared" si="39"/>
        <v>0</v>
      </c>
      <c r="BR48" s="41">
        <f t="shared" si="39"/>
        <v>0</v>
      </c>
      <c r="BS48" s="41">
        <f t="shared" si="39"/>
        <v>0</v>
      </c>
      <c r="BT48" s="41">
        <f t="shared" si="39"/>
        <v>0</v>
      </c>
      <c r="BU48" s="41">
        <f t="shared" si="39"/>
        <v>0</v>
      </c>
      <c r="BV48" s="41">
        <f t="shared" si="39"/>
        <v>0</v>
      </c>
      <c r="BW48" s="41">
        <f t="shared" si="39"/>
        <v>0</v>
      </c>
      <c r="BX48" s="41">
        <f t="shared" si="39"/>
        <v>0</v>
      </c>
      <c r="BY48" s="41">
        <f t="shared" si="39"/>
        <v>0</v>
      </c>
      <c r="BZ48" s="41">
        <f t="shared" si="39"/>
        <v>0</v>
      </c>
      <c r="CA48" s="41">
        <f t="shared" si="39"/>
        <v>0</v>
      </c>
      <c r="CB48" s="41">
        <f t="shared" si="39"/>
        <v>0</v>
      </c>
      <c r="CC48" s="41">
        <f t="shared" si="39"/>
        <v>0</v>
      </c>
      <c r="CD48" s="41">
        <f t="shared" si="40"/>
        <v>0</v>
      </c>
      <c r="CE48" s="41">
        <f t="shared" si="40"/>
        <v>0</v>
      </c>
      <c r="CF48" s="41">
        <f t="shared" si="40"/>
        <v>0</v>
      </c>
      <c r="CG48" s="41">
        <f t="shared" si="40"/>
        <v>0</v>
      </c>
      <c r="CH48" s="41">
        <f t="shared" si="40"/>
        <v>0</v>
      </c>
      <c r="CI48" s="41">
        <f t="shared" si="40"/>
        <v>0</v>
      </c>
      <c r="CJ48" s="41">
        <f t="shared" si="40"/>
        <v>0</v>
      </c>
      <c r="CK48" s="41">
        <f t="shared" si="40"/>
        <v>0</v>
      </c>
      <c r="CL48" s="41">
        <f t="shared" si="40"/>
        <v>0</v>
      </c>
      <c r="CM48" s="41">
        <f t="shared" si="40"/>
        <v>0</v>
      </c>
      <c r="CN48" s="41">
        <f t="shared" si="40"/>
        <v>0</v>
      </c>
      <c r="CO48" s="41">
        <f t="shared" si="40"/>
        <v>0</v>
      </c>
      <c r="CP48" s="41">
        <f t="shared" si="40"/>
        <v>0</v>
      </c>
      <c r="CQ48" s="41">
        <f t="shared" si="40"/>
        <v>0</v>
      </c>
      <c r="CR48" s="41">
        <f t="shared" si="40"/>
        <v>0</v>
      </c>
      <c r="CS48" s="41">
        <f t="shared" si="40"/>
        <v>0</v>
      </c>
      <c r="CT48" s="41">
        <f t="shared" si="34"/>
        <v>0</v>
      </c>
      <c r="CU48" s="41">
        <f t="shared" si="34"/>
        <v>0</v>
      </c>
      <c r="CV48" s="41">
        <f t="shared" si="34"/>
        <v>0</v>
      </c>
      <c r="CW48" s="41">
        <f t="shared" si="34"/>
        <v>0</v>
      </c>
      <c r="CX48" s="41">
        <f t="shared" si="34"/>
        <v>0</v>
      </c>
      <c r="CY48" s="41">
        <f t="shared" si="34"/>
        <v>0</v>
      </c>
      <c r="CZ48" s="41">
        <f t="shared" si="34"/>
        <v>0</v>
      </c>
      <c r="DA48" s="41">
        <f t="shared" si="34"/>
        <v>0</v>
      </c>
      <c r="DB48" s="41">
        <f t="shared" si="34"/>
        <v>0</v>
      </c>
      <c r="DC48" s="41">
        <f t="shared" si="34"/>
        <v>0</v>
      </c>
      <c r="DD48" s="41">
        <f t="shared" si="34"/>
        <v>0</v>
      </c>
      <c r="DE48" s="41">
        <f t="shared" si="34"/>
        <v>0</v>
      </c>
      <c r="DF48" s="41">
        <f t="shared" si="34"/>
        <v>0</v>
      </c>
      <c r="DG48" s="41">
        <f t="shared" si="34"/>
        <v>0</v>
      </c>
      <c r="DH48" s="41">
        <f t="shared" si="34"/>
        <v>0</v>
      </c>
      <c r="DI48" s="41">
        <f t="shared" si="34"/>
        <v>0</v>
      </c>
      <c r="DJ48" s="41">
        <f t="shared" si="41"/>
        <v>0</v>
      </c>
      <c r="DK48" s="41">
        <f t="shared" si="41"/>
        <v>0</v>
      </c>
      <c r="DL48" s="41">
        <f t="shared" si="41"/>
        <v>0</v>
      </c>
      <c r="DM48" s="41">
        <f t="shared" si="41"/>
        <v>0</v>
      </c>
      <c r="DN48" s="41">
        <f t="shared" si="41"/>
        <v>0</v>
      </c>
      <c r="DO48" s="41">
        <f t="shared" si="41"/>
        <v>0</v>
      </c>
      <c r="DP48" s="41">
        <f t="shared" si="41"/>
        <v>0</v>
      </c>
      <c r="DQ48" s="41">
        <f t="shared" si="41"/>
        <v>0</v>
      </c>
      <c r="DR48" s="41">
        <f t="shared" si="41"/>
        <v>0</v>
      </c>
      <c r="DS48" s="41">
        <f t="shared" si="41"/>
        <v>0</v>
      </c>
      <c r="DT48" s="41">
        <f t="shared" si="41"/>
        <v>0</v>
      </c>
      <c r="DU48" s="41">
        <f t="shared" si="41"/>
        <v>0</v>
      </c>
      <c r="DV48" s="41">
        <f t="shared" si="41"/>
        <v>0</v>
      </c>
      <c r="DW48" s="41">
        <f t="shared" si="41"/>
        <v>0</v>
      </c>
      <c r="DX48" s="41">
        <f t="shared" si="41"/>
        <v>0</v>
      </c>
      <c r="DY48" s="41">
        <f t="shared" si="41"/>
        <v>0</v>
      </c>
      <c r="DZ48" s="41">
        <f t="shared" si="35"/>
        <v>0</v>
      </c>
      <c r="EA48" s="41">
        <f t="shared" si="35"/>
        <v>0</v>
      </c>
      <c r="EB48" s="41">
        <f t="shared" si="35"/>
        <v>0</v>
      </c>
      <c r="EC48" s="41">
        <f t="shared" si="35"/>
        <v>0</v>
      </c>
      <c r="ED48" s="41">
        <f t="shared" si="35"/>
        <v>0</v>
      </c>
      <c r="EE48" s="41">
        <f t="shared" si="35"/>
        <v>0</v>
      </c>
      <c r="EF48" s="41">
        <f t="shared" si="35"/>
        <v>0</v>
      </c>
      <c r="EG48" s="41">
        <f t="shared" si="35"/>
        <v>0</v>
      </c>
      <c r="EH48" s="41">
        <f t="shared" si="35"/>
        <v>0</v>
      </c>
      <c r="EI48" s="41">
        <f t="shared" si="35"/>
        <v>0</v>
      </c>
      <c r="EJ48" s="41">
        <f t="shared" si="35"/>
        <v>0</v>
      </c>
      <c r="EK48" s="41">
        <f t="shared" si="35"/>
        <v>0</v>
      </c>
      <c r="EL48" s="41">
        <f t="shared" si="35"/>
        <v>0</v>
      </c>
      <c r="EM48" s="41">
        <f t="shared" si="35"/>
        <v>0</v>
      </c>
      <c r="EN48" s="41">
        <f t="shared" si="35"/>
        <v>0</v>
      </c>
      <c r="EO48" s="41">
        <f t="shared" si="35"/>
        <v>0</v>
      </c>
      <c r="EP48" s="41">
        <f t="shared" si="42"/>
        <v>0</v>
      </c>
      <c r="EQ48" s="41">
        <f t="shared" si="42"/>
        <v>0</v>
      </c>
      <c r="ER48" s="41">
        <f t="shared" si="42"/>
        <v>0</v>
      </c>
      <c r="ES48" s="41">
        <f t="shared" si="42"/>
        <v>0</v>
      </c>
      <c r="ET48" s="41">
        <f t="shared" si="42"/>
        <v>0</v>
      </c>
      <c r="EU48" s="41">
        <f t="shared" si="42"/>
        <v>0</v>
      </c>
      <c r="EV48" s="41">
        <f t="shared" si="42"/>
        <v>0</v>
      </c>
      <c r="EW48" s="41">
        <f t="shared" si="42"/>
        <v>0</v>
      </c>
      <c r="EX48" s="41">
        <f t="shared" si="42"/>
        <v>0</v>
      </c>
      <c r="EY48" s="41">
        <f t="shared" si="42"/>
        <v>0</v>
      </c>
      <c r="EZ48" s="41">
        <f t="shared" si="42"/>
        <v>0</v>
      </c>
      <c r="FA48" s="41">
        <f t="shared" si="42"/>
        <v>0</v>
      </c>
      <c r="FB48" s="41">
        <f t="shared" si="42"/>
        <v>0</v>
      </c>
      <c r="FC48" s="41">
        <f t="shared" si="42"/>
        <v>0</v>
      </c>
      <c r="FD48" s="41">
        <f t="shared" si="42"/>
        <v>0</v>
      </c>
      <c r="FE48" s="41">
        <f t="shared" si="42"/>
        <v>0</v>
      </c>
      <c r="FF48" s="41">
        <f t="shared" si="36"/>
        <v>0</v>
      </c>
      <c r="FG48" s="41">
        <f t="shared" si="36"/>
        <v>0</v>
      </c>
      <c r="FH48" s="41">
        <f t="shared" si="36"/>
        <v>0</v>
      </c>
      <c r="FI48" s="41">
        <f t="shared" si="36"/>
        <v>0</v>
      </c>
      <c r="FJ48" s="41">
        <f t="shared" si="36"/>
        <v>0</v>
      </c>
      <c r="FK48" s="41">
        <f t="shared" si="36"/>
        <v>0</v>
      </c>
      <c r="FL48" s="41">
        <f t="shared" si="36"/>
        <v>0</v>
      </c>
      <c r="FM48" s="41">
        <f t="shared" si="36"/>
        <v>0</v>
      </c>
      <c r="FN48" s="41">
        <f t="shared" si="36"/>
        <v>0</v>
      </c>
      <c r="FO48" s="41">
        <f t="shared" si="36"/>
        <v>0</v>
      </c>
      <c r="FP48" s="41">
        <f t="shared" si="36"/>
        <v>0</v>
      </c>
      <c r="FQ48" s="41">
        <f t="shared" si="36"/>
        <v>0</v>
      </c>
      <c r="FR48" s="41">
        <f t="shared" si="36"/>
        <v>0</v>
      </c>
      <c r="FS48" s="41">
        <f t="shared" si="36"/>
        <v>0</v>
      </c>
      <c r="FT48" s="41">
        <f t="shared" si="36"/>
        <v>0</v>
      </c>
      <c r="FU48" s="41">
        <f t="shared" si="36"/>
        <v>0</v>
      </c>
      <c r="FV48" s="41">
        <f t="shared" si="43"/>
        <v>0</v>
      </c>
      <c r="FW48" s="41">
        <f t="shared" si="43"/>
        <v>0</v>
      </c>
      <c r="FX48" s="41">
        <f t="shared" si="43"/>
        <v>0</v>
      </c>
      <c r="FY48" s="41">
        <f t="shared" si="43"/>
        <v>0</v>
      </c>
      <c r="FZ48" s="41">
        <f t="shared" si="43"/>
        <v>0</v>
      </c>
      <c r="GA48" s="41">
        <f t="shared" si="43"/>
        <v>0</v>
      </c>
      <c r="GB48" s="41">
        <f t="shared" si="43"/>
        <v>0</v>
      </c>
      <c r="GC48" s="41">
        <f t="shared" si="43"/>
        <v>0</v>
      </c>
      <c r="GD48" s="41">
        <f t="shared" si="43"/>
        <v>0</v>
      </c>
      <c r="GE48" s="41">
        <f t="shared" si="43"/>
        <v>0</v>
      </c>
      <c r="GF48" s="41">
        <f t="shared" si="43"/>
        <v>0</v>
      </c>
      <c r="GG48" s="41">
        <f t="shared" si="43"/>
        <v>0</v>
      </c>
      <c r="GH48" s="41">
        <f t="shared" si="43"/>
        <v>0</v>
      </c>
      <c r="GI48" s="41">
        <f t="shared" si="43"/>
        <v>0</v>
      </c>
      <c r="GJ48" s="41">
        <f t="shared" si="43"/>
        <v>0</v>
      </c>
      <c r="GK48" s="41">
        <f t="shared" si="43"/>
        <v>0</v>
      </c>
      <c r="GL48" s="41">
        <f t="shared" si="37"/>
        <v>0</v>
      </c>
      <c r="GM48" s="41">
        <f t="shared" si="37"/>
        <v>0</v>
      </c>
      <c r="GN48" s="41">
        <f t="shared" si="37"/>
        <v>0</v>
      </c>
      <c r="GO48" s="41">
        <f t="shared" si="37"/>
        <v>0</v>
      </c>
      <c r="GP48" s="41">
        <f t="shared" si="37"/>
        <v>0</v>
      </c>
      <c r="GQ48" s="41">
        <f t="shared" si="37"/>
        <v>0</v>
      </c>
      <c r="GR48" s="41">
        <f t="shared" si="37"/>
        <v>0</v>
      </c>
      <c r="GS48" s="41">
        <f t="shared" si="37"/>
        <v>0</v>
      </c>
      <c r="GT48" s="41">
        <f t="shared" si="37"/>
        <v>0</v>
      </c>
      <c r="GU48" s="41">
        <f t="shared" si="37"/>
        <v>0</v>
      </c>
      <c r="GV48" s="41">
        <f t="shared" si="37"/>
        <v>0</v>
      </c>
      <c r="GW48" s="41">
        <f t="shared" si="37"/>
        <v>0</v>
      </c>
      <c r="GX48" s="41">
        <f t="shared" si="37"/>
        <v>0</v>
      </c>
      <c r="GY48" s="41">
        <f t="shared" si="37"/>
        <v>0</v>
      </c>
      <c r="GZ48" s="41">
        <f t="shared" si="37"/>
        <v>0</v>
      </c>
      <c r="HA48" s="41">
        <f t="shared" si="37"/>
        <v>0</v>
      </c>
      <c r="HB48" s="41">
        <f t="shared" si="44"/>
        <v>0</v>
      </c>
      <c r="HC48" s="41">
        <f t="shared" si="44"/>
        <v>0</v>
      </c>
      <c r="HD48" s="41">
        <f t="shared" si="44"/>
        <v>0</v>
      </c>
      <c r="HE48" s="41">
        <f t="shared" si="44"/>
        <v>0</v>
      </c>
      <c r="HF48" s="41">
        <f t="shared" si="44"/>
        <v>0</v>
      </c>
      <c r="HG48" s="41">
        <f t="shared" si="44"/>
        <v>0</v>
      </c>
      <c r="HH48" s="41">
        <f t="shared" si="44"/>
        <v>0</v>
      </c>
      <c r="HI48" s="41">
        <f t="shared" si="44"/>
        <v>0</v>
      </c>
      <c r="HJ48" s="41">
        <f t="shared" si="44"/>
        <v>0</v>
      </c>
    </row>
    <row r="49" spans="1:218" ht="14.4" x14ac:dyDescent="0.3">
      <c r="A49" s="42">
        <v>46</v>
      </c>
      <c r="B49" s="43">
        <f>'CMM4 - AUX CALC'!$AU$67</f>
        <v>0</v>
      </c>
      <c r="AV49" s="41">
        <f>$B49/(_xlfn.SINGLE(PrazoConcessao)*12-AV$3+1)</f>
        <v>0</v>
      </c>
      <c r="AW49" s="41">
        <f t="shared" si="38"/>
        <v>0</v>
      </c>
      <c r="AX49" s="41">
        <f t="shared" si="38"/>
        <v>0</v>
      </c>
      <c r="AY49" s="41">
        <f t="shared" si="38"/>
        <v>0</v>
      </c>
      <c r="AZ49" s="41">
        <f t="shared" si="45"/>
        <v>0</v>
      </c>
      <c r="BA49" s="41">
        <f t="shared" si="45"/>
        <v>0</v>
      </c>
      <c r="BB49" s="41">
        <f t="shared" si="45"/>
        <v>0</v>
      </c>
      <c r="BC49" s="41">
        <f t="shared" si="45"/>
        <v>0</v>
      </c>
      <c r="BD49" s="41">
        <f t="shared" si="45"/>
        <v>0</v>
      </c>
      <c r="BE49" s="41">
        <f t="shared" si="45"/>
        <v>0</v>
      </c>
      <c r="BF49" s="41">
        <f t="shared" si="45"/>
        <v>0</v>
      </c>
      <c r="BG49" s="41">
        <f t="shared" si="45"/>
        <v>0</v>
      </c>
      <c r="BH49" s="41">
        <f t="shared" si="45"/>
        <v>0</v>
      </c>
      <c r="BI49" s="41">
        <f t="shared" si="45"/>
        <v>0</v>
      </c>
      <c r="BJ49" s="41">
        <f t="shared" si="45"/>
        <v>0</v>
      </c>
      <c r="BK49" s="41">
        <f t="shared" si="45"/>
        <v>0</v>
      </c>
      <c r="BL49" s="41">
        <f t="shared" si="45"/>
        <v>0</v>
      </c>
      <c r="BM49" s="41">
        <f t="shared" si="45"/>
        <v>0</v>
      </c>
      <c r="BN49" s="41">
        <f t="shared" si="39"/>
        <v>0</v>
      </c>
      <c r="BO49" s="41">
        <f t="shared" si="39"/>
        <v>0</v>
      </c>
      <c r="BP49" s="41">
        <f t="shared" si="39"/>
        <v>0</v>
      </c>
      <c r="BQ49" s="41">
        <f t="shared" si="39"/>
        <v>0</v>
      </c>
      <c r="BR49" s="41">
        <f t="shared" si="39"/>
        <v>0</v>
      </c>
      <c r="BS49" s="41">
        <f t="shared" si="39"/>
        <v>0</v>
      </c>
      <c r="BT49" s="41">
        <f t="shared" si="39"/>
        <v>0</v>
      </c>
      <c r="BU49" s="41">
        <f t="shared" si="39"/>
        <v>0</v>
      </c>
      <c r="BV49" s="41">
        <f t="shared" si="39"/>
        <v>0</v>
      </c>
      <c r="BW49" s="41">
        <f t="shared" si="39"/>
        <v>0</v>
      </c>
      <c r="BX49" s="41">
        <f t="shared" si="39"/>
        <v>0</v>
      </c>
      <c r="BY49" s="41">
        <f t="shared" si="39"/>
        <v>0</v>
      </c>
      <c r="BZ49" s="41">
        <f t="shared" si="39"/>
        <v>0</v>
      </c>
      <c r="CA49" s="41">
        <f t="shared" si="39"/>
        <v>0</v>
      </c>
      <c r="CB49" s="41">
        <f t="shared" si="39"/>
        <v>0</v>
      </c>
      <c r="CC49" s="41">
        <f t="shared" si="39"/>
        <v>0</v>
      </c>
      <c r="CD49" s="41">
        <f t="shared" si="40"/>
        <v>0</v>
      </c>
      <c r="CE49" s="41">
        <f t="shared" si="40"/>
        <v>0</v>
      </c>
      <c r="CF49" s="41">
        <f t="shared" si="40"/>
        <v>0</v>
      </c>
      <c r="CG49" s="41">
        <f t="shared" si="40"/>
        <v>0</v>
      </c>
      <c r="CH49" s="41">
        <f t="shared" si="40"/>
        <v>0</v>
      </c>
      <c r="CI49" s="41">
        <f t="shared" si="40"/>
        <v>0</v>
      </c>
      <c r="CJ49" s="41">
        <f t="shared" si="40"/>
        <v>0</v>
      </c>
      <c r="CK49" s="41">
        <f t="shared" si="40"/>
        <v>0</v>
      </c>
      <c r="CL49" s="41">
        <f t="shared" si="40"/>
        <v>0</v>
      </c>
      <c r="CM49" s="41">
        <f t="shared" si="40"/>
        <v>0</v>
      </c>
      <c r="CN49" s="41">
        <f t="shared" si="40"/>
        <v>0</v>
      </c>
      <c r="CO49" s="41">
        <f t="shared" si="40"/>
        <v>0</v>
      </c>
      <c r="CP49" s="41">
        <f t="shared" si="40"/>
        <v>0</v>
      </c>
      <c r="CQ49" s="41">
        <f t="shared" si="40"/>
        <v>0</v>
      </c>
      <c r="CR49" s="41">
        <f t="shared" si="40"/>
        <v>0</v>
      </c>
      <c r="CS49" s="41">
        <f t="shared" si="40"/>
        <v>0</v>
      </c>
      <c r="CT49" s="41">
        <f t="shared" si="34"/>
        <v>0</v>
      </c>
      <c r="CU49" s="41">
        <f t="shared" si="34"/>
        <v>0</v>
      </c>
      <c r="CV49" s="41">
        <f t="shared" si="34"/>
        <v>0</v>
      </c>
      <c r="CW49" s="41">
        <f t="shared" si="34"/>
        <v>0</v>
      </c>
      <c r="CX49" s="41">
        <f t="shared" si="34"/>
        <v>0</v>
      </c>
      <c r="CY49" s="41">
        <f t="shared" si="34"/>
        <v>0</v>
      </c>
      <c r="CZ49" s="41">
        <f t="shared" si="34"/>
        <v>0</v>
      </c>
      <c r="DA49" s="41">
        <f t="shared" si="34"/>
        <v>0</v>
      </c>
      <c r="DB49" s="41">
        <f t="shared" si="34"/>
        <v>0</v>
      </c>
      <c r="DC49" s="41">
        <f t="shared" si="34"/>
        <v>0</v>
      </c>
      <c r="DD49" s="41">
        <f t="shared" si="34"/>
        <v>0</v>
      </c>
      <c r="DE49" s="41">
        <f t="shared" si="34"/>
        <v>0</v>
      </c>
      <c r="DF49" s="41">
        <f t="shared" si="34"/>
        <v>0</v>
      </c>
      <c r="DG49" s="41">
        <f t="shared" si="34"/>
        <v>0</v>
      </c>
      <c r="DH49" s="41">
        <f t="shared" si="34"/>
        <v>0</v>
      </c>
      <c r="DI49" s="41">
        <f t="shared" si="34"/>
        <v>0</v>
      </c>
      <c r="DJ49" s="41">
        <f t="shared" si="41"/>
        <v>0</v>
      </c>
      <c r="DK49" s="41">
        <f t="shared" si="41"/>
        <v>0</v>
      </c>
      <c r="DL49" s="41">
        <f t="shared" si="41"/>
        <v>0</v>
      </c>
      <c r="DM49" s="41">
        <f t="shared" si="41"/>
        <v>0</v>
      </c>
      <c r="DN49" s="41">
        <f t="shared" si="41"/>
        <v>0</v>
      </c>
      <c r="DO49" s="41">
        <f t="shared" si="41"/>
        <v>0</v>
      </c>
      <c r="DP49" s="41">
        <f t="shared" si="41"/>
        <v>0</v>
      </c>
      <c r="DQ49" s="41">
        <f t="shared" si="41"/>
        <v>0</v>
      </c>
      <c r="DR49" s="41">
        <f t="shared" si="41"/>
        <v>0</v>
      </c>
      <c r="DS49" s="41">
        <f t="shared" si="41"/>
        <v>0</v>
      </c>
      <c r="DT49" s="41">
        <f t="shared" si="41"/>
        <v>0</v>
      </c>
      <c r="DU49" s="41">
        <f t="shared" si="41"/>
        <v>0</v>
      </c>
      <c r="DV49" s="41">
        <f t="shared" si="41"/>
        <v>0</v>
      </c>
      <c r="DW49" s="41">
        <f t="shared" si="41"/>
        <v>0</v>
      </c>
      <c r="DX49" s="41">
        <f t="shared" si="41"/>
        <v>0</v>
      </c>
      <c r="DY49" s="41">
        <f t="shared" si="41"/>
        <v>0</v>
      </c>
      <c r="DZ49" s="41">
        <f t="shared" si="35"/>
        <v>0</v>
      </c>
      <c r="EA49" s="41">
        <f t="shared" si="35"/>
        <v>0</v>
      </c>
      <c r="EB49" s="41">
        <f t="shared" si="35"/>
        <v>0</v>
      </c>
      <c r="EC49" s="41">
        <f t="shared" si="35"/>
        <v>0</v>
      </c>
      <c r="ED49" s="41">
        <f t="shared" si="35"/>
        <v>0</v>
      </c>
      <c r="EE49" s="41">
        <f t="shared" si="35"/>
        <v>0</v>
      </c>
      <c r="EF49" s="41">
        <f t="shared" si="35"/>
        <v>0</v>
      </c>
      <c r="EG49" s="41">
        <f t="shared" si="35"/>
        <v>0</v>
      </c>
      <c r="EH49" s="41">
        <f t="shared" si="35"/>
        <v>0</v>
      </c>
      <c r="EI49" s="41">
        <f t="shared" si="35"/>
        <v>0</v>
      </c>
      <c r="EJ49" s="41">
        <f t="shared" si="35"/>
        <v>0</v>
      </c>
      <c r="EK49" s="41">
        <f t="shared" si="35"/>
        <v>0</v>
      </c>
      <c r="EL49" s="41">
        <f t="shared" si="35"/>
        <v>0</v>
      </c>
      <c r="EM49" s="41">
        <f t="shared" si="35"/>
        <v>0</v>
      </c>
      <c r="EN49" s="41">
        <f t="shared" si="35"/>
        <v>0</v>
      </c>
      <c r="EO49" s="41">
        <f t="shared" si="35"/>
        <v>0</v>
      </c>
      <c r="EP49" s="41">
        <f t="shared" si="42"/>
        <v>0</v>
      </c>
      <c r="EQ49" s="41">
        <f t="shared" si="42"/>
        <v>0</v>
      </c>
      <c r="ER49" s="41">
        <f t="shared" si="42"/>
        <v>0</v>
      </c>
      <c r="ES49" s="41">
        <f t="shared" si="42"/>
        <v>0</v>
      </c>
      <c r="ET49" s="41">
        <f t="shared" si="42"/>
        <v>0</v>
      </c>
      <c r="EU49" s="41">
        <f t="shared" si="42"/>
        <v>0</v>
      </c>
      <c r="EV49" s="41">
        <f t="shared" si="42"/>
        <v>0</v>
      </c>
      <c r="EW49" s="41">
        <f t="shared" si="42"/>
        <v>0</v>
      </c>
      <c r="EX49" s="41">
        <f t="shared" si="42"/>
        <v>0</v>
      </c>
      <c r="EY49" s="41">
        <f t="shared" si="42"/>
        <v>0</v>
      </c>
      <c r="EZ49" s="41">
        <f t="shared" si="42"/>
        <v>0</v>
      </c>
      <c r="FA49" s="41">
        <f t="shared" si="42"/>
        <v>0</v>
      </c>
      <c r="FB49" s="41">
        <f t="shared" si="42"/>
        <v>0</v>
      </c>
      <c r="FC49" s="41">
        <f t="shared" si="42"/>
        <v>0</v>
      </c>
      <c r="FD49" s="41">
        <f t="shared" si="42"/>
        <v>0</v>
      </c>
      <c r="FE49" s="41">
        <f t="shared" si="42"/>
        <v>0</v>
      </c>
      <c r="FF49" s="41">
        <f t="shared" si="36"/>
        <v>0</v>
      </c>
      <c r="FG49" s="41">
        <f t="shared" si="36"/>
        <v>0</v>
      </c>
      <c r="FH49" s="41">
        <f t="shared" si="36"/>
        <v>0</v>
      </c>
      <c r="FI49" s="41">
        <f t="shared" si="36"/>
        <v>0</v>
      </c>
      <c r="FJ49" s="41">
        <f t="shared" si="36"/>
        <v>0</v>
      </c>
      <c r="FK49" s="41">
        <f t="shared" si="36"/>
        <v>0</v>
      </c>
      <c r="FL49" s="41">
        <f t="shared" si="36"/>
        <v>0</v>
      </c>
      <c r="FM49" s="41">
        <f t="shared" si="36"/>
        <v>0</v>
      </c>
      <c r="FN49" s="41">
        <f t="shared" si="36"/>
        <v>0</v>
      </c>
      <c r="FO49" s="41">
        <f t="shared" si="36"/>
        <v>0</v>
      </c>
      <c r="FP49" s="41">
        <f t="shared" si="36"/>
        <v>0</v>
      </c>
      <c r="FQ49" s="41">
        <f t="shared" si="36"/>
        <v>0</v>
      </c>
      <c r="FR49" s="41">
        <f t="shared" si="36"/>
        <v>0</v>
      </c>
      <c r="FS49" s="41">
        <f t="shared" si="36"/>
        <v>0</v>
      </c>
      <c r="FT49" s="41">
        <f t="shared" si="36"/>
        <v>0</v>
      </c>
      <c r="FU49" s="41">
        <f t="shared" si="36"/>
        <v>0</v>
      </c>
      <c r="FV49" s="41">
        <f t="shared" si="43"/>
        <v>0</v>
      </c>
      <c r="FW49" s="41">
        <f t="shared" si="43"/>
        <v>0</v>
      </c>
      <c r="FX49" s="41">
        <f t="shared" si="43"/>
        <v>0</v>
      </c>
      <c r="FY49" s="41">
        <f t="shared" si="43"/>
        <v>0</v>
      </c>
      <c r="FZ49" s="41">
        <f t="shared" si="43"/>
        <v>0</v>
      </c>
      <c r="GA49" s="41">
        <f t="shared" si="43"/>
        <v>0</v>
      </c>
      <c r="GB49" s="41">
        <f t="shared" si="43"/>
        <v>0</v>
      </c>
      <c r="GC49" s="41">
        <f t="shared" si="43"/>
        <v>0</v>
      </c>
      <c r="GD49" s="41">
        <f t="shared" si="43"/>
        <v>0</v>
      </c>
      <c r="GE49" s="41">
        <f t="shared" si="43"/>
        <v>0</v>
      </c>
      <c r="GF49" s="41">
        <f t="shared" si="43"/>
        <v>0</v>
      </c>
      <c r="GG49" s="41">
        <f t="shared" si="43"/>
        <v>0</v>
      </c>
      <c r="GH49" s="41">
        <f t="shared" si="43"/>
        <v>0</v>
      </c>
      <c r="GI49" s="41">
        <f t="shared" si="43"/>
        <v>0</v>
      </c>
      <c r="GJ49" s="41">
        <f t="shared" si="43"/>
        <v>0</v>
      </c>
      <c r="GK49" s="41">
        <f t="shared" si="43"/>
        <v>0</v>
      </c>
      <c r="GL49" s="41">
        <f t="shared" si="37"/>
        <v>0</v>
      </c>
      <c r="GM49" s="41">
        <f t="shared" si="37"/>
        <v>0</v>
      </c>
      <c r="GN49" s="41">
        <f t="shared" si="37"/>
        <v>0</v>
      </c>
      <c r="GO49" s="41">
        <f t="shared" si="37"/>
        <v>0</v>
      </c>
      <c r="GP49" s="41">
        <f t="shared" si="37"/>
        <v>0</v>
      </c>
      <c r="GQ49" s="41">
        <f t="shared" si="37"/>
        <v>0</v>
      </c>
      <c r="GR49" s="41">
        <f t="shared" si="37"/>
        <v>0</v>
      </c>
      <c r="GS49" s="41">
        <f t="shared" si="37"/>
        <v>0</v>
      </c>
      <c r="GT49" s="41">
        <f t="shared" si="37"/>
        <v>0</v>
      </c>
      <c r="GU49" s="41">
        <f t="shared" si="37"/>
        <v>0</v>
      </c>
      <c r="GV49" s="41">
        <f t="shared" si="37"/>
        <v>0</v>
      </c>
      <c r="GW49" s="41">
        <f t="shared" si="37"/>
        <v>0</v>
      </c>
      <c r="GX49" s="41">
        <f t="shared" si="37"/>
        <v>0</v>
      </c>
      <c r="GY49" s="41">
        <f t="shared" si="37"/>
        <v>0</v>
      </c>
      <c r="GZ49" s="41">
        <f t="shared" si="37"/>
        <v>0</v>
      </c>
      <c r="HA49" s="41">
        <f t="shared" si="37"/>
        <v>0</v>
      </c>
      <c r="HB49" s="41">
        <f t="shared" si="44"/>
        <v>0</v>
      </c>
      <c r="HC49" s="41">
        <f t="shared" si="44"/>
        <v>0</v>
      </c>
      <c r="HD49" s="41">
        <f t="shared" si="44"/>
        <v>0</v>
      </c>
      <c r="HE49" s="41">
        <f t="shared" si="44"/>
        <v>0</v>
      </c>
      <c r="HF49" s="41">
        <f t="shared" si="44"/>
        <v>0</v>
      </c>
      <c r="HG49" s="41">
        <f t="shared" si="44"/>
        <v>0</v>
      </c>
      <c r="HH49" s="41">
        <f t="shared" si="44"/>
        <v>0</v>
      </c>
      <c r="HI49" s="41">
        <f t="shared" si="44"/>
        <v>0</v>
      </c>
      <c r="HJ49" s="41">
        <f t="shared" si="44"/>
        <v>0</v>
      </c>
    </row>
    <row r="50" spans="1:218" ht="14.4" x14ac:dyDescent="0.3">
      <c r="A50" s="42">
        <v>47</v>
      </c>
      <c r="B50" s="43">
        <f>'CMM4 - AUX CALC'!$AV$67</f>
        <v>0</v>
      </c>
      <c r="AW50" s="41">
        <f>$B50/(_xlfn.SINGLE(PrazoConcessao)*12-AW$3+1)</f>
        <v>0</v>
      </c>
      <c r="AX50" s="41">
        <f t="shared" si="38"/>
        <v>0</v>
      </c>
      <c r="AY50" s="41">
        <f t="shared" si="38"/>
        <v>0</v>
      </c>
      <c r="AZ50" s="41">
        <f t="shared" si="45"/>
        <v>0</v>
      </c>
      <c r="BA50" s="41">
        <f t="shared" si="45"/>
        <v>0</v>
      </c>
      <c r="BB50" s="41">
        <f t="shared" si="45"/>
        <v>0</v>
      </c>
      <c r="BC50" s="41">
        <f t="shared" si="45"/>
        <v>0</v>
      </c>
      <c r="BD50" s="41">
        <f t="shared" si="45"/>
        <v>0</v>
      </c>
      <c r="BE50" s="41">
        <f t="shared" si="45"/>
        <v>0</v>
      </c>
      <c r="BF50" s="41">
        <f t="shared" si="45"/>
        <v>0</v>
      </c>
      <c r="BG50" s="41">
        <f t="shared" si="45"/>
        <v>0</v>
      </c>
      <c r="BH50" s="41">
        <f t="shared" si="45"/>
        <v>0</v>
      </c>
      <c r="BI50" s="41">
        <f t="shared" si="45"/>
        <v>0</v>
      </c>
      <c r="BJ50" s="41">
        <f t="shared" si="45"/>
        <v>0</v>
      </c>
      <c r="BK50" s="41">
        <f t="shared" si="45"/>
        <v>0</v>
      </c>
      <c r="BL50" s="41">
        <f t="shared" si="45"/>
        <v>0</v>
      </c>
      <c r="BM50" s="41">
        <f t="shared" si="45"/>
        <v>0</v>
      </c>
      <c r="BN50" s="41">
        <f t="shared" si="39"/>
        <v>0</v>
      </c>
      <c r="BO50" s="41">
        <f t="shared" si="39"/>
        <v>0</v>
      </c>
      <c r="BP50" s="41">
        <f t="shared" si="39"/>
        <v>0</v>
      </c>
      <c r="BQ50" s="41">
        <f t="shared" si="39"/>
        <v>0</v>
      </c>
      <c r="BR50" s="41">
        <f t="shared" si="39"/>
        <v>0</v>
      </c>
      <c r="BS50" s="41">
        <f t="shared" si="39"/>
        <v>0</v>
      </c>
      <c r="BT50" s="41">
        <f t="shared" si="39"/>
        <v>0</v>
      </c>
      <c r="BU50" s="41">
        <f t="shared" si="39"/>
        <v>0</v>
      </c>
      <c r="BV50" s="41">
        <f t="shared" si="39"/>
        <v>0</v>
      </c>
      <c r="BW50" s="41">
        <f t="shared" si="39"/>
        <v>0</v>
      </c>
      <c r="BX50" s="41">
        <f t="shared" si="39"/>
        <v>0</v>
      </c>
      <c r="BY50" s="41">
        <f t="shared" si="39"/>
        <v>0</v>
      </c>
      <c r="BZ50" s="41">
        <f t="shared" si="39"/>
        <v>0</v>
      </c>
      <c r="CA50" s="41">
        <f t="shared" si="39"/>
        <v>0</v>
      </c>
      <c r="CB50" s="41">
        <f t="shared" si="39"/>
        <v>0</v>
      </c>
      <c r="CC50" s="41">
        <f t="shared" ref="CC50:CR66" si="46">CB50</f>
        <v>0</v>
      </c>
      <c r="CD50" s="41">
        <f t="shared" si="40"/>
        <v>0</v>
      </c>
      <c r="CE50" s="41">
        <f t="shared" si="40"/>
        <v>0</v>
      </c>
      <c r="CF50" s="41">
        <f t="shared" si="40"/>
        <v>0</v>
      </c>
      <c r="CG50" s="41">
        <f t="shared" si="40"/>
        <v>0</v>
      </c>
      <c r="CH50" s="41">
        <f t="shared" si="40"/>
        <v>0</v>
      </c>
      <c r="CI50" s="41">
        <f t="shared" si="40"/>
        <v>0</v>
      </c>
      <c r="CJ50" s="41">
        <f t="shared" si="40"/>
        <v>0</v>
      </c>
      <c r="CK50" s="41">
        <f t="shared" si="40"/>
        <v>0</v>
      </c>
      <c r="CL50" s="41">
        <f t="shared" si="40"/>
        <v>0</v>
      </c>
      <c r="CM50" s="41">
        <f t="shared" si="40"/>
        <v>0</v>
      </c>
      <c r="CN50" s="41">
        <f t="shared" si="40"/>
        <v>0</v>
      </c>
      <c r="CO50" s="41">
        <f t="shared" si="40"/>
        <v>0</v>
      </c>
      <c r="CP50" s="41">
        <f t="shared" si="40"/>
        <v>0</v>
      </c>
      <c r="CQ50" s="41">
        <f t="shared" si="40"/>
        <v>0</v>
      </c>
      <c r="CR50" s="41">
        <f t="shared" si="40"/>
        <v>0</v>
      </c>
      <c r="CS50" s="41">
        <f t="shared" ref="CS50:DH69" si="47">CR50</f>
        <v>0</v>
      </c>
      <c r="CT50" s="41">
        <f t="shared" si="34"/>
        <v>0</v>
      </c>
      <c r="CU50" s="41">
        <f t="shared" si="34"/>
        <v>0</v>
      </c>
      <c r="CV50" s="41">
        <f t="shared" si="34"/>
        <v>0</v>
      </c>
      <c r="CW50" s="41">
        <f t="shared" si="34"/>
        <v>0</v>
      </c>
      <c r="CX50" s="41">
        <f t="shared" si="34"/>
        <v>0</v>
      </c>
      <c r="CY50" s="41">
        <f t="shared" si="34"/>
        <v>0</v>
      </c>
      <c r="CZ50" s="41">
        <f t="shared" si="34"/>
        <v>0</v>
      </c>
      <c r="DA50" s="41">
        <f t="shared" si="34"/>
        <v>0</v>
      </c>
      <c r="DB50" s="41">
        <f t="shared" si="34"/>
        <v>0</v>
      </c>
      <c r="DC50" s="41">
        <f t="shared" si="34"/>
        <v>0</v>
      </c>
      <c r="DD50" s="41">
        <f t="shared" si="34"/>
        <v>0</v>
      </c>
      <c r="DE50" s="41">
        <f t="shared" si="34"/>
        <v>0</v>
      </c>
      <c r="DF50" s="41">
        <f t="shared" si="34"/>
        <v>0</v>
      </c>
      <c r="DG50" s="41">
        <f t="shared" si="34"/>
        <v>0</v>
      </c>
      <c r="DH50" s="41">
        <f t="shared" si="34"/>
        <v>0</v>
      </c>
      <c r="DI50" s="41">
        <f t="shared" si="34"/>
        <v>0</v>
      </c>
      <c r="DJ50" s="41">
        <f t="shared" si="41"/>
        <v>0</v>
      </c>
      <c r="DK50" s="41">
        <f t="shared" si="41"/>
        <v>0</v>
      </c>
      <c r="DL50" s="41">
        <f t="shared" si="41"/>
        <v>0</v>
      </c>
      <c r="DM50" s="41">
        <f t="shared" si="41"/>
        <v>0</v>
      </c>
      <c r="DN50" s="41">
        <f t="shared" si="41"/>
        <v>0</v>
      </c>
      <c r="DO50" s="41">
        <f t="shared" si="41"/>
        <v>0</v>
      </c>
      <c r="DP50" s="41">
        <f t="shared" si="41"/>
        <v>0</v>
      </c>
      <c r="DQ50" s="41">
        <f t="shared" si="41"/>
        <v>0</v>
      </c>
      <c r="DR50" s="41">
        <f t="shared" si="41"/>
        <v>0</v>
      </c>
      <c r="DS50" s="41">
        <f t="shared" si="41"/>
        <v>0</v>
      </c>
      <c r="DT50" s="41">
        <f t="shared" si="41"/>
        <v>0</v>
      </c>
      <c r="DU50" s="41">
        <f t="shared" si="41"/>
        <v>0</v>
      </c>
      <c r="DV50" s="41">
        <f t="shared" si="41"/>
        <v>0</v>
      </c>
      <c r="DW50" s="41">
        <f t="shared" si="41"/>
        <v>0</v>
      </c>
      <c r="DX50" s="41">
        <f t="shared" si="41"/>
        <v>0</v>
      </c>
      <c r="DY50" s="41">
        <f t="shared" ref="DY50:EN69" si="48">DX50</f>
        <v>0</v>
      </c>
      <c r="DZ50" s="41">
        <f t="shared" si="35"/>
        <v>0</v>
      </c>
      <c r="EA50" s="41">
        <f t="shared" si="35"/>
        <v>0</v>
      </c>
      <c r="EB50" s="41">
        <f t="shared" si="35"/>
        <v>0</v>
      </c>
      <c r="EC50" s="41">
        <f t="shared" si="35"/>
        <v>0</v>
      </c>
      <c r="ED50" s="41">
        <f t="shared" si="35"/>
        <v>0</v>
      </c>
      <c r="EE50" s="41">
        <f t="shared" si="35"/>
        <v>0</v>
      </c>
      <c r="EF50" s="41">
        <f t="shared" si="35"/>
        <v>0</v>
      </c>
      <c r="EG50" s="41">
        <f t="shared" si="35"/>
        <v>0</v>
      </c>
      <c r="EH50" s="41">
        <f t="shared" si="35"/>
        <v>0</v>
      </c>
      <c r="EI50" s="41">
        <f t="shared" si="35"/>
        <v>0</v>
      </c>
      <c r="EJ50" s="41">
        <f t="shared" si="35"/>
        <v>0</v>
      </c>
      <c r="EK50" s="41">
        <f t="shared" si="35"/>
        <v>0</v>
      </c>
      <c r="EL50" s="41">
        <f t="shared" si="35"/>
        <v>0</v>
      </c>
      <c r="EM50" s="41">
        <f t="shared" si="35"/>
        <v>0</v>
      </c>
      <c r="EN50" s="41">
        <f t="shared" si="35"/>
        <v>0</v>
      </c>
      <c r="EO50" s="41">
        <f t="shared" si="35"/>
        <v>0</v>
      </c>
      <c r="EP50" s="41">
        <f t="shared" si="42"/>
        <v>0</v>
      </c>
      <c r="EQ50" s="41">
        <f t="shared" si="42"/>
        <v>0</v>
      </c>
      <c r="ER50" s="41">
        <f t="shared" si="42"/>
        <v>0</v>
      </c>
      <c r="ES50" s="41">
        <f t="shared" si="42"/>
        <v>0</v>
      </c>
      <c r="ET50" s="41">
        <f t="shared" si="42"/>
        <v>0</v>
      </c>
      <c r="EU50" s="41">
        <f t="shared" si="42"/>
        <v>0</v>
      </c>
      <c r="EV50" s="41">
        <f t="shared" si="42"/>
        <v>0</v>
      </c>
      <c r="EW50" s="41">
        <f t="shared" si="42"/>
        <v>0</v>
      </c>
      <c r="EX50" s="41">
        <f t="shared" si="42"/>
        <v>0</v>
      </c>
      <c r="EY50" s="41">
        <f t="shared" si="42"/>
        <v>0</v>
      </c>
      <c r="EZ50" s="41">
        <f t="shared" si="42"/>
        <v>0</v>
      </c>
      <c r="FA50" s="41">
        <f t="shared" si="42"/>
        <v>0</v>
      </c>
      <c r="FB50" s="41">
        <f t="shared" si="42"/>
        <v>0</v>
      </c>
      <c r="FC50" s="41">
        <f t="shared" si="42"/>
        <v>0</v>
      </c>
      <c r="FD50" s="41">
        <f t="shared" si="42"/>
        <v>0</v>
      </c>
      <c r="FE50" s="41">
        <f t="shared" ref="FE50:FT69" si="49">FD50</f>
        <v>0</v>
      </c>
      <c r="FF50" s="41">
        <f t="shared" si="36"/>
        <v>0</v>
      </c>
      <c r="FG50" s="41">
        <f t="shared" si="36"/>
        <v>0</v>
      </c>
      <c r="FH50" s="41">
        <f t="shared" si="36"/>
        <v>0</v>
      </c>
      <c r="FI50" s="41">
        <f t="shared" si="36"/>
        <v>0</v>
      </c>
      <c r="FJ50" s="41">
        <f t="shared" si="36"/>
        <v>0</v>
      </c>
      <c r="FK50" s="41">
        <f t="shared" si="36"/>
        <v>0</v>
      </c>
      <c r="FL50" s="41">
        <f t="shared" si="36"/>
        <v>0</v>
      </c>
      <c r="FM50" s="41">
        <f t="shared" si="36"/>
        <v>0</v>
      </c>
      <c r="FN50" s="41">
        <f t="shared" si="36"/>
        <v>0</v>
      </c>
      <c r="FO50" s="41">
        <f t="shared" si="36"/>
        <v>0</v>
      </c>
      <c r="FP50" s="41">
        <f t="shared" si="36"/>
        <v>0</v>
      </c>
      <c r="FQ50" s="41">
        <f t="shared" si="36"/>
        <v>0</v>
      </c>
      <c r="FR50" s="41">
        <f t="shared" si="36"/>
        <v>0</v>
      </c>
      <c r="FS50" s="41">
        <f t="shared" si="36"/>
        <v>0</v>
      </c>
      <c r="FT50" s="41">
        <f t="shared" si="36"/>
        <v>0</v>
      </c>
      <c r="FU50" s="41">
        <f t="shared" si="36"/>
        <v>0</v>
      </c>
      <c r="FV50" s="41">
        <f t="shared" si="43"/>
        <v>0</v>
      </c>
      <c r="FW50" s="41">
        <f t="shared" si="43"/>
        <v>0</v>
      </c>
      <c r="FX50" s="41">
        <f t="shared" si="43"/>
        <v>0</v>
      </c>
      <c r="FY50" s="41">
        <f t="shared" si="43"/>
        <v>0</v>
      </c>
      <c r="FZ50" s="41">
        <f t="shared" si="43"/>
        <v>0</v>
      </c>
      <c r="GA50" s="41">
        <f t="shared" si="43"/>
        <v>0</v>
      </c>
      <c r="GB50" s="41">
        <f t="shared" si="43"/>
        <v>0</v>
      </c>
      <c r="GC50" s="41">
        <f t="shared" si="43"/>
        <v>0</v>
      </c>
      <c r="GD50" s="41">
        <f t="shared" si="43"/>
        <v>0</v>
      </c>
      <c r="GE50" s="41">
        <f t="shared" si="43"/>
        <v>0</v>
      </c>
      <c r="GF50" s="41">
        <f t="shared" si="43"/>
        <v>0</v>
      </c>
      <c r="GG50" s="41">
        <f t="shared" si="43"/>
        <v>0</v>
      </c>
      <c r="GH50" s="41">
        <f t="shared" si="43"/>
        <v>0</v>
      </c>
      <c r="GI50" s="41">
        <f t="shared" si="43"/>
        <v>0</v>
      </c>
      <c r="GJ50" s="41">
        <f t="shared" si="43"/>
        <v>0</v>
      </c>
      <c r="GK50" s="41">
        <f t="shared" ref="GK50:GX70" si="50">GJ50</f>
        <v>0</v>
      </c>
      <c r="GL50" s="41">
        <f t="shared" si="37"/>
        <v>0</v>
      </c>
      <c r="GM50" s="41">
        <f t="shared" si="37"/>
        <v>0</v>
      </c>
      <c r="GN50" s="41">
        <f t="shared" si="37"/>
        <v>0</v>
      </c>
      <c r="GO50" s="41">
        <f t="shared" si="37"/>
        <v>0</v>
      </c>
      <c r="GP50" s="41">
        <f t="shared" si="37"/>
        <v>0</v>
      </c>
      <c r="GQ50" s="41">
        <f t="shared" si="37"/>
        <v>0</v>
      </c>
      <c r="GR50" s="41">
        <f t="shared" si="37"/>
        <v>0</v>
      </c>
      <c r="GS50" s="41">
        <f t="shared" si="37"/>
        <v>0</v>
      </c>
      <c r="GT50" s="41">
        <f t="shared" si="37"/>
        <v>0</v>
      </c>
      <c r="GU50" s="41">
        <f t="shared" si="37"/>
        <v>0</v>
      </c>
      <c r="GV50" s="41">
        <f t="shared" si="37"/>
        <v>0</v>
      </c>
      <c r="GW50" s="41">
        <f t="shared" si="37"/>
        <v>0</v>
      </c>
      <c r="GX50" s="41">
        <f t="shared" si="37"/>
        <v>0</v>
      </c>
      <c r="GY50" s="41">
        <f t="shared" si="37"/>
        <v>0</v>
      </c>
      <c r="GZ50" s="41">
        <f t="shared" si="37"/>
        <v>0</v>
      </c>
      <c r="HA50" s="41">
        <f t="shared" si="37"/>
        <v>0</v>
      </c>
      <c r="HB50" s="41">
        <f t="shared" si="44"/>
        <v>0</v>
      </c>
      <c r="HC50" s="41">
        <f t="shared" si="44"/>
        <v>0</v>
      </c>
      <c r="HD50" s="41">
        <f t="shared" si="44"/>
        <v>0</v>
      </c>
      <c r="HE50" s="41">
        <f t="shared" si="44"/>
        <v>0</v>
      </c>
      <c r="HF50" s="41">
        <f t="shared" si="44"/>
        <v>0</v>
      </c>
      <c r="HG50" s="41">
        <f t="shared" si="44"/>
        <v>0</v>
      </c>
      <c r="HH50" s="41">
        <f t="shared" si="44"/>
        <v>0</v>
      </c>
      <c r="HI50" s="41">
        <f t="shared" si="44"/>
        <v>0</v>
      </c>
      <c r="HJ50" s="41">
        <f t="shared" si="44"/>
        <v>0</v>
      </c>
    </row>
    <row r="51" spans="1:218" ht="14.4" x14ac:dyDescent="0.3">
      <c r="A51" s="42">
        <v>48</v>
      </c>
      <c r="B51" s="43">
        <f>'CMM4 - AUX CALC'!$AW$67</f>
        <v>0</v>
      </c>
      <c r="AX51" s="41">
        <f>$B51/(_xlfn.SINGLE(PrazoConcessao)*12-AX$3+1)</f>
        <v>0</v>
      </c>
      <c r="AY51" s="41">
        <f t="shared" ref="AY51" si="51">AX51</f>
        <v>0</v>
      </c>
      <c r="AZ51" s="41">
        <f t="shared" si="45"/>
        <v>0</v>
      </c>
      <c r="BA51" s="41">
        <f t="shared" si="45"/>
        <v>0</v>
      </c>
      <c r="BB51" s="41">
        <f t="shared" si="45"/>
        <v>0</v>
      </c>
      <c r="BC51" s="41">
        <f t="shared" si="45"/>
        <v>0</v>
      </c>
      <c r="BD51" s="41">
        <f t="shared" si="45"/>
        <v>0</v>
      </c>
      <c r="BE51" s="41">
        <f t="shared" si="45"/>
        <v>0</v>
      </c>
      <c r="BF51" s="41">
        <f t="shared" si="45"/>
        <v>0</v>
      </c>
      <c r="BG51" s="41">
        <f t="shared" si="45"/>
        <v>0</v>
      </c>
      <c r="BH51" s="41">
        <f t="shared" si="45"/>
        <v>0</v>
      </c>
      <c r="BI51" s="41">
        <f t="shared" si="45"/>
        <v>0</v>
      </c>
      <c r="BJ51" s="41">
        <f t="shared" si="45"/>
        <v>0</v>
      </c>
      <c r="BK51" s="41">
        <f t="shared" si="45"/>
        <v>0</v>
      </c>
      <c r="BL51" s="41">
        <f t="shared" si="45"/>
        <v>0</v>
      </c>
      <c r="BM51" s="41">
        <f t="shared" si="45"/>
        <v>0</v>
      </c>
      <c r="BN51" s="41">
        <f t="shared" si="45"/>
        <v>0</v>
      </c>
      <c r="BO51" s="41">
        <f t="shared" si="45"/>
        <v>0</v>
      </c>
      <c r="BP51" s="41">
        <f t="shared" ref="BP51:CE69" si="52">BO51</f>
        <v>0</v>
      </c>
      <c r="BQ51" s="41">
        <f t="shared" si="52"/>
        <v>0</v>
      </c>
      <c r="BR51" s="41">
        <f t="shared" si="52"/>
        <v>0</v>
      </c>
      <c r="BS51" s="41">
        <f t="shared" si="52"/>
        <v>0</v>
      </c>
      <c r="BT51" s="41">
        <f t="shared" si="52"/>
        <v>0</v>
      </c>
      <c r="BU51" s="41">
        <f t="shared" si="52"/>
        <v>0</v>
      </c>
      <c r="BV51" s="41">
        <f t="shared" si="52"/>
        <v>0</v>
      </c>
      <c r="BW51" s="41">
        <f t="shared" si="52"/>
        <v>0</v>
      </c>
      <c r="BX51" s="41">
        <f t="shared" si="52"/>
        <v>0</v>
      </c>
      <c r="BY51" s="41">
        <f t="shared" si="52"/>
        <v>0</v>
      </c>
      <c r="BZ51" s="41">
        <f t="shared" si="52"/>
        <v>0</v>
      </c>
      <c r="CA51" s="41">
        <f t="shared" si="52"/>
        <v>0</v>
      </c>
      <c r="CB51" s="41">
        <f t="shared" si="52"/>
        <v>0</v>
      </c>
      <c r="CC51" s="41">
        <f t="shared" si="46"/>
        <v>0</v>
      </c>
      <c r="CD51" s="41">
        <f t="shared" si="46"/>
        <v>0</v>
      </c>
      <c r="CE51" s="41">
        <f t="shared" si="46"/>
        <v>0</v>
      </c>
      <c r="CF51" s="41">
        <f t="shared" si="46"/>
        <v>0</v>
      </c>
      <c r="CG51" s="41">
        <f t="shared" si="46"/>
        <v>0</v>
      </c>
      <c r="CH51" s="41">
        <f t="shared" si="46"/>
        <v>0</v>
      </c>
      <c r="CI51" s="41">
        <f t="shared" si="46"/>
        <v>0</v>
      </c>
      <c r="CJ51" s="41">
        <f t="shared" si="46"/>
        <v>0</v>
      </c>
      <c r="CK51" s="41">
        <f t="shared" si="46"/>
        <v>0</v>
      </c>
      <c r="CL51" s="41">
        <f t="shared" si="46"/>
        <v>0</v>
      </c>
      <c r="CM51" s="41">
        <f t="shared" si="46"/>
        <v>0</v>
      </c>
      <c r="CN51" s="41">
        <f t="shared" si="46"/>
        <v>0</v>
      </c>
      <c r="CO51" s="41">
        <f t="shared" si="46"/>
        <v>0</v>
      </c>
      <c r="CP51" s="41">
        <f t="shared" si="46"/>
        <v>0</v>
      </c>
      <c r="CQ51" s="41">
        <f t="shared" si="46"/>
        <v>0</v>
      </c>
      <c r="CR51" s="41">
        <f t="shared" si="46"/>
        <v>0</v>
      </c>
      <c r="CS51" s="41">
        <f t="shared" si="47"/>
        <v>0</v>
      </c>
      <c r="CT51" s="41">
        <f t="shared" si="34"/>
        <v>0</v>
      </c>
      <c r="CU51" s="41">
        <f t="shared" si="34"/>
        <v>0</v>
      </c>
      <c r="CV51" s="41">
        <f t="shared" si="34"/>
        <v>0</v>
      </c>
      <c r="CW51" s="41">
        <f t="shared" si="34"/>
        <v>0</v>
      </c>
      <c r="CX51" s="41">
        <f t="shared" si="34"/>
        <v>0</v>
      </c>
      <c r="CY51" s="41">
        <f t="shared" si="34"/>
        <v>0</v>
      </c>
      <c r="CZ51" s="41">
        <f t="shared" si="34"/>
        <v>0</v>
      </c>
      <c r="DA51" s="41">
        <f t="shared" si="34"/>
        <v>0</v>
      </c>
      <c r="DB51" s="41">
        <f t="shared" si="34"/>
        <v>0</v>
      </c>
      <c r="DC51" s="41">
        <f t="shared" si="34"/>
        <v>0</v>
      </c>
      <c r="DD51" s="41">
        <f t="shared" si="34"/>
        <v>0</v>
      </c>
      <c r="DE51" s="41">
        <f t="shared" si="34"/>
        <v>0</v>
      </c>
      <c r="DF51" s="41">
        <f t="shared" si="34"/>
        <v>0</v>
      </c>
      <c r="DG51" s="41">
        <f t="shared" ref="DG51:DV66" si="53">DF51</f>
        <v>0</v>
      </c>
      <c r="DH51" s="41">
        <f t="shared" si="53"/>
        <v>0</v>
      </c>
      <c r="DI51" s="41">
        <f t="shared" si="53"/>
        <v>0</v>
      </c>
      <c r="DJ51" s="41">
        <f t="shared" si="53"/>
        <v>0</v>
      </c>
      <c r="DK51" s="41">
        <f t="shared" si="53"/>
        <v>0</v>
      </c>
      <c r="DL51" s="41">
        <f t="shared" si="53"/>
        <v>0</v>
      </c>
      <c r="DM51" s="41">
        <f t="shared" si="53"/>
        <v>0</v>
      </c>
      <c r="DN51" s="41">
        <f t="shared" si="53"/>
        <v>0</v>
      </c>
      <c r="DO51" s="41">
        <f t="shared" si="53"/>
        <v>0</v>
      </c>
      <c r="DP51" s="41">
        <f t="shared" si="53"/>
        <v>0</v>
      </c>
      <c r="DQ51" s="41">
        <f t="shared" si="53"/>
        <v>0</v>
      </c>
      <c r="DR51" s="41">
        <f t="shared" si="53"/>
        <v>0</v>
      </c>
      <c r="DS51" s="41">
        <f t="shared" si="53"/>
        <v>0</v>
      </c>
      <c r="DT51" s="41">
        <f t="shared" si="53"/>
        <v>0</v>
      </c>
      <c r="DU51" s="41">
        <f t="shared" si="53"/>
        <v>0</v>
      </c>
      <c r="DV51" s="41">
        <f t="shared" si="53"/>
        <v>0</v>
      </c>
      <c r="DW51" s="41">
        <f t="shared" ref="DW51:EI86" si="54">DV51</f>
        <v>0</v>
      </c>
      <c r="DX51" s="41">
        <f t="shared" si="54"/>
        <v>0</v>
      </c>
      <c r="DY51" s="41">
        <f t="shared" si="48"/>
        <v>0</v>
      </c>
      <c r="DZ51" s="41">
        <f t="shared" si="35"/>
        <v>0</v>
      </c>
      <c r="EA51" s="41">
        <f t="shared" si="35"/>
        <v>0</v>
      </c>
      <c r="EB51" s="41">
        <f t="shared" si="35"/>
        <v>0</v>
      </c>
      <c r="EC51" s="41">
        <f t="shared" si="35"/>
        <v>0</v>
      </c>
      <c r="ED51" s="41">
        <f t="shared" si="35"/>
        <v>0</v>
      </c>
      <c r="EE51" s="41">
        <f t="shared" si="35"/>
        <v>0</v>
      </c>
      <c r="EF51" s="41">
        <f t="shared" si="35"/>
        <v>0</v>
      </c>
      <c r="EG51" s="41">
        <f t="shared" si="35"/>
        <v>0</v>
      </c>
      <c r="EH51" s="41">
        <f t="shared" si="35"/>
        <v>0</v>
      </c>
      <c r="EI51" s="41">
        <f t="shared" si="35"/>
        <v>0</v>
      </c>
      <c r="EJ51" s="41">
        <f t="shared" si="35"/>
        <v>0</v>
      </c>
      <c r="EK51" s="41">
        <f t="shared" si="35"/>
        <v>0</v>
      </c>
      <c r="EL51" s="41">
        <f t="shared" si="35"/>
        <v>0</v>
      </c>
      <c r="EM51" s="41">
        <f t="shared" ref="EM51:FB66" si="55">EL51</f>
        <v>0</v>
      </c>
      <c r="EN51" s="41">
        <f t="shared" si="55"/>
        <v>0</v>
      </c>
      <c r="EO51" s="41">
        <f t="shared" si="55"/>
        <v>0</v>
      </c>
      <c r="EP51" s="41">
        <f t="shared" si="55"/>
        <v>0</v>
      </c>
      <c r="EQ51" s="41">
        <f t="shared" si="55"/>
        <v>0</v>
      </c>
      <c r="ER51" s="41">
        <f t="shared" si="55"/>
        <v>0</v>
      </c>
      <c r="ES51" s="41">
        <f t="shared" si="55"/>
        <v>0</v>
      </c>
      <c r="ET51" s="41">
        <f t="shared" si="55"/>
        <v>0</v>
      </c>
      <c r="EU51" s="41">
        <f t="shared" si="55"/>
        <v>0</v>
      </c>
      <c r="EV51" s="41">
        <f t="shared" si="55"/>
        <v>0</v>
      </c>
      <c r="EW51" s="41">
        <f t="shared" si="55"/>
        <v>0</v>
      </c>
      <c r="EX51" s="41">
        <f t="shared" si="55"/>
        <v>0</v>
      </c>
      <c r="EY51" s="41">
        <f t="shared" si="55"/>
        <v>0</v>
      </c>
      <c r="EZ51" s="41">
        <f t="shared" si="55"/>
        <v>0</v>
      </c>
      <c r="FA51" s="41">
        <f t="shared" si="55"/>
        <v>0</v>
      </c>
      <c r="FB51" s="41">
        <f t="shared" si="55"/>
        <v>0</v>
      </c>
      <c r="FC51" s="41">
        <f t="shared" ref="FC51:FO86" si="56">FB51</f>
        <v>0</v>
      </c>
      <c r="FD51" s="41">
        <f t="shared" si="56"/>
        <v>0</v>
      </c>
      <c r="FE51" s="41">
        <f t="shared" si="49"/>
        <v>0</v>
      </c>
      <c r="FF51" s="41">
        <f t="shared" si="36"/>
        <v>0</v>
      </c>
      <c r="FG51" s="41">
        <f t="shared" si="36"/>
        <v>0</v>
      </c>
      <c r="FH51" s="41">
        <f t="shared" si="36"/>
        <v>0</v>
      </c>
      <c r="FI51" s="41">
        <f t="shared" si="36"/>
        <v>0</v>
      </c>
      <c r="FJ51" s="41">
        <f t="shared" si="36"/>
        <v>0</v>
      </c>
      <c r="FK51" s="41">
        <f t="shared" si="36"/>
        <v>0</v>
      </c>
      <c r="FL51" s="41">
        <f t="shared" si="36"/>
        <v>0</v>
      </c>
      <c r="FM51" s="41">
        <f t="shared" si="36"/>
        <v>0</v>
      </c>
      <c r="FN51" s="41">
        <f t="shared" si="36"/>
        <v>0</v>
      </c>
      <c r="FO51" s="41">
        <f t="shared" si="36"/>
        <v>0</v>
      </c>
      <c r="FP51" s="41">
        <f t="shared" si="36"/>
        <v>0</v>
      </c>
      <c r="FQ51" s="41">
        <f t="shared" si="36"/>
        <v>0</v>
      </c>
      <c r="FR51" s="41">
        <f t="shared" si="36"/>
        <v>0</v>
      </c>
      <c r="FS51" s="41">
        <f t="shared" ref="FS51:GH66" si="57">FR51</f>
        <v>0</v>
      </c>
      <c r="FT51" s="41">
        <f t="shared" si="57"/>
        <v>0</v>
      </c>
      <c r="FU51" s="41">
        <f t="shared" si="57"/>
        <v>0</v>
      </c>
      <c r="FV51" s="41">
        <f t="shared" si="57"/>
        <v>0</v>
      </c>
      <c r="FW51" s="41">
        <f t="shared" si="57"/>
        <v>0</v>
      </c>
      <c r="FX51" s="41">
        <f t="shared" si="57"/>
        <v>0</v>
      </c>
      <c r="FY51" s="41">
        <f t="shared" si="57"/>
        <v>0</v>
      </c>
      <c r="FZ51" s="41">
        <f t="shared" si="57"/>
        <v>0</v>
      </c>
      <c r="GA51" s="41">
        <f t="shared" si="57"/>
        <v>0</v>
      </c>
      <c r="GB51" s="41">
        <f t="shared" si="57"/>
        <v>0</v>
      </c>
      <c r="GC51" s="41">
        <f t="shared" si="57"/>
        <v>0</v>
      </c>
      <c r="GD51" s="41">
        <f t="shared" si="57"/>
        <v>0</v>
      </c>
      <c r="GE51" s="41">
        <f t="shared" si="57"/>
        <v>0</v>
      </c>
      <c r="GF51" s="41">
        <f t="shared" si="57"/>
        <v>0</v>
      </c>
      <c r="GG51" s="41">
        <f t="shared" si="57"/>
        <v>0</v>
      </c>
      <c r="GH51" s="41">
        <f t="shared" si="57"/>
        <v>0</v>
      </c>
      <c r="GI51" s="41">
        <f t="shared" ref="GI51:GS104" si="58">GH51</f>
        <v>0</v>
      </c>
      <c r="GJ51" s="41">
        <f t="shared" si="58"/>
        <v>0</v>
      </c>
      <c r="GK51" s="41">
        <f t="shared" si="50"/>
        <v>0</v>
      </c>
      <c r="GL51" s="41">
        <f t="shared" si="37"/>
        <v>0</v>
      </c>
      <c r="GM51" s="41">
        <f t="shared" si="37"/>
        <v>0</v>
      </c>
      <c r="GN51" s="41">
        <f t="shared" si="37"/>
        <v>0</v>
      </c>
      <c r="GO51" s="41">
        <f t="shared" si="37"/>
        <v>0</v>
      </c>
      <c r="GP51" s="41">
        <f t="shared" si="37"/>
        <v>0</v>
      </c>
      <c r="GQ51" s="41">
        <f t="shared" si="37"/>
        <v>0</v>
      </c>
      <c r="GR51" s="41">
        <f t="shared" si="37"/>
        <v>0</v>
      </c>
      <c r="GS51" s="41">
        <f t="shared" si="37"/>
        <v>0</v>
      </c>
      <c r="GT51" s="41">
        <f t="shared" si="37"/>
        <v>0</v>
      </c>
      <c r="GU51" s="41">
        <f t="shared" si="37"/>
        <v>0</v>
      </c>
      <c r="GV51" s="41">
        <f t="shared" si="37"/>
        <v>0</v>
      </c>
      <c r="GW51" s="41">
        <f t="shared" si="37"/>
        <v>0</v>
      </c>
      <c r="GX51" s="41">
        <f t="shared" si="37"/>
        <v>0</v>
      </c>
      <c r="GY51" s="41">
        <f t="shared" ref="GY51:HD99" si="59">GX51</f>
        <v>0</v>
      </c>
      <c r="GZ51" s="41">
        <f t="shared" si="59"/>
        <v>0</v>
      </c>
      <c r="HA51" s="41">
        <f t="shared" si="59"/>
        <v>0</v>
      </c>
      <c r="HB51" s="41">
        <f t="shared" si="44"/>
        <v>0</v>
      </c>
      <c r="HC51" s="41">
        <f t="shared" si="44"/>
        <v>0</v>
      </c>
      <c r="HD51" s="41">
        <f t="shared" si="44"/>
        <v>0</v>
      </c>
      <c r="HE51" s="41">
        <f t="shared" si="44"/>
        <v>0</v>
      </c>
      <c r="HF51" s="41">
        <f t="shared" si="44"/>
        <v>0</v>
      </c>
      <c r="HG51" s="41">
        <f t="shared" si="44"/>
        <v>0</v>
      </c>
      <c r="HH51" s="41">
        <f t="shared" si="44"/>
        <v>0</v>
      </c>
      <c r="HI51" s="41">
        <f t="shared" si="44"/>
        <v>0</v>
      </c>
      <c r="HJ51" s="41">
        <f t="shared" si="44"/>
        <v>0</v>
      </c>
    </row>
    <row r="52" spans="1:218" ht="14.4" x14ac:dyDescent="0.3">
      <c r="A52" s="42">
        <v>49</v>
      </c>
      <c r="B52" s="43">
        <f>'CMM4 - AUX CALC'!$AX$67</f>
        <v>0</v>
      </c>
      <c r="AY52" s="41">
        <f>$B52/(_xlfn.SINGLE(PrazoConcessao)*12-AY$3+1)</f>
        <v>0</v>
      </c>
      <c r="AZ52" s="41">
        <f t="shared" si="45"/>
        <v>0</v>
      </c>
      <c r="BA52" s="41">
        <f t="shared" si="45"/>
        <v>0</v>
      </c>
      <c r="BB52" s="41">
        <f t="shared" si="45"/>
        <v>0</v>
      </c>
      <c r="BC52" s="41">
        <f t="shared" si="45"/>
        <v>0</v>
      </c>
      <c r="BD52" s="41">
        <f t="shared" si="45"/>
        <v>0</v>
      </c>
      <c r="BE52" s="41">
        <f t="shared" si="45"/>
        <v>0</v>
      </c>
      <c r="BF52" s="41">
        <f t="shared" si="45"/>
        <v>0</v>
      </c>
      <c r="BG52" s="41">
        <f t="shared" si="45"/>
        <v>0</v>
      </c>
      <c r="BH52" s="41">
        <f t="shared" si="45"/>
        <v>0</v>
      </c>
      <c r="BI52" s="41">
        <f t="shared" si="45"/>
        <v>0</v>
      </c>
      <c r="BJ52" s="41">
        <f t="shared" si="45"/>
        <v>0</v>
      </c>
      <c r="BK52" s="41">
        <f t="shared" si="45"/>
        <v>0</v>
      </c>
      <c r="BL52" s="41">
        <f t="shared" si="45"/>
        <v>0</v>
      </c>
      <c r="BM52" s="41">
        <f t="shared" si="45"/>
        <v>0</v>
      </c>
      <c r="BN52" s="41">
        <f t="shared" si="45"/>
        <v>0</v>
      </c>
      <c r="BO52" s="41">
        <f t="shared" si="45"/>
        <v>0</v>
      </c>
      <c r="BP52" s="41">
        <f t="shared" si="52"/>
        <v>0</v>
      </c>
      <c r="BQ52" s="41">
        <f t="shared" si="52"/>
        <v>0</v>
      </c>
      <c r="BR52" s="41">
        <f t="shared" si="52"/>
        <v>0</v>
      </c>
      <c r="BS52" s="41">
        <f t="shared" si="52"/>
        <v>0</v>
      </c>
      <c r="BT52" s="41">
        <f t="shared" si="52"/>
        <v>0</v>
      </c>
      <c r="BU52" s="41">
        <f t="shared" si="52"/>
        <v>0</v>
      </c>
      <c r="BV52" s="41">
        <f t="shared" si="52"/>
        <v>0</v>
      </c>
      <c r="BW52" s="41">
        <f t="shared" si="52"/>
        <v>0</v>
      </c>
      <c r="BX52" s="41">
        <f t="shared" si="52"/>
        <v>0</v>
      </c>
      <c r="BY52" s="41">
        <f t="shared" si="52"/>
        <v>0</v>
      </c>
      <c r="BZ52" s="41">
        <f t="shared" si="52"/>
        <v>0</v>
      </c>
      <c r="CA52" s="41">
        <f t="shared" si="52"/>
        <v>0</v>
      </c>
      <c r="CB52" s="41">
        <f t="shared" si="52"/>
        <v>0</v>
      </c>
      <c r="CC52" s="41">
        <f t="shared" si="46"/>
        <v>0</v>
      </c>
      <c r="CD52" s="41">
        <f t="shared" si="46"/>
        <v>0</v>
      </c>
      <c r="CE52" s="41">
        <f t="shared" si="46"/>
        <v>0</v>
      </c>
      <c r="CF52" s="41">
        <f t="shared" si="46"/>
        <v>0</v>
      </c>
      <c r="CG52" s="41">
        <f t="shared" si="46"/>
        <v>0</v>
      </c>
      <c r="CH52" s="41">
        <f t="shared" si="46"/>
        <v>0</v>
      </c>
      <c r="CI52" s="41">
        <f t="shared" si="46"/>
        <v>0</v>
      </c>
      <c r="CJ52" s="41">
        <f t="shared" si="46"/>
        <v>0</v>
      </c>
      <c r="CK52" s="41">
        <f t="shared" si="46"/>
        <v>0</v>
      </c>
      <c r="CL52" s="41">
        <f t="shared" si="46"/>
        <v>0</v>
      </c>
      <c r="CM52" s="41">
        <f t="shared" si="46"/>
        <v>0</v>
      </c>
      <c r="CN52" s="41">
        <f t="shared" si="46"/>
        <v>0</v>
      </c>
      <c r="CO52" s="41">
        <f t="shared" si="46"/>
        <v>0</v>
      </c>
      <c r="CP52" s="41">
        <f t="shared" si="46"/>
        <v>0</v>
      </c>
      <c r="CQ52" s="41">
        <f t="shared" si="46"/>
        <v>0</v>
      </c>
      <c r="CR52" s="41">
        <f t="shared" si="46"/>
        <v>0</v>
      </c>
      <c r="CS52" s="41">
        <f t="shared" si="47"/>
        <v>0</v>
      </c>
      <c r="CT52" s="41">
        <f t="shared" si="47"/>
        <v>0</v>
      </c>
      <c r="CU52" s="41">
        <f t="shared" si="47"/>
        <v>0</v>
      </c>
      <c r="CV52" s="41">
        <f t="shared" si="47"/>
        <v>0</v>
      </c>
      <c r="CW52" s="41">
        <f t="shared" si="47"/>
        <v>0</v>
      </c>
      <c r="CX52" s="41">
        <f t="shared" si="47"/>
        <v>0</v>
      </c>
      <c r="CY52" s="41">
        <f t="shared" si="47"/>
        <v>0</v>
      </c>
      <c r="CZ52" s="41">
        <f t="shared" si="47"/>
        <v>0</v>
      </c>
      <c r="DA52" s="41">
        <f t="shared" si="47"/>
        <v>0</v>
      </c>
      <c r="DB52" s="41">
        <f t="shared" si="47"/>
        <v>0</v>
      </c>
      <c r="DC52" s="41">
        <f t="shared" si="47"/>
        <v>0</v>
      </c>
      <c r="DD52" s="41">
        <f t="shared" si="47"/>
        <v>0</v>
      </c>
      <c r="DE52" s="41">
        <f t="shared" si="47"/>
        <v>0</v>
      </c>
      <c r="DF52" s="41">
        <f t="shared" si="47"/>
        <v>0</v>
      </c>
      <c r="DG52" s="41">
        <f t="shared" si="53"/>
        <v>0</v>
      </c>
      <c r="DH52" s="41">
        <f t="shared" si="53"/>
        <v>0</v>
      </c>
      <c r="DI52" s="41">
        <f t="shared" si="53"/>
        <v>0</v>
      </c>
      <c r="DJ52" s="41">
        <f t="shared" si="53"/>
        <v>0</v>
      </c>
      <c r="DK52" s="41">
        <f t="shared" si="53"/>
        <v>0</v>
      </c>
      <c r="DL52" s="41">
        <f t="shared" si="53"/>
        <v>0</v>
      </c>
      <c r="DM52" s="41">
        <f t="shared" si="53"/>
        <v>0</v>
      </c>
      <c r="DN52" s="41">
        <f t="shared" si="53"/>
        <v>0</v>
      </c>
      <c r="DO52" s="41">
        <f t="shared" si="53"/>
        <v>0</v>
      </c>
      <c r="DP52" s="41">
        <f t="shared" si="53"/>
        <v>0</v>
      </c>
      <c r="DQ52" s="41">
        <f t="shared" si="53"/>
        <v>0</v>
      </c>
      <c r="DR52" s="41">
        <f t="shared" si="53"/>
        <v>0</v>
      </c>
      <c r="DS52" s="41">
        <f t="shared" si="53"/>
        <v>0</v>
      </c>
      <c r="DT52" s="41">
        <f t="shared" si="53"/>
        <v>0</v>
      </c>
      <c r="DU52" s="41">
        <f t="shared" si="53"/>
        <v>0</v>
      </c>
      <c r="DV52" s="41">
        <f t="shared" si="53"/>
        <v>0</v>
      </c>
      <c r="DW52" s="41">
        <f t="shared" si="54"/>
        <v>0</v>
      </c>
      <c r="DX52" s="41">
        <f t="shared" si="54"/>
        <v>0</v>
      </c>
      <c r="DY52" s="41">
        <f t="shared" si="48"/>
        <v>0</v>
      </c>
      <c r="DZ52" s="41">
        <f t="shared" si="48"/>
        <v>0</v>
      </c>
      <c r="EA52" s="41">
        <f t="shared" si="48"/>
        <v>0</v>
      </c>
      <c r="EB52" s="41">
        <f t="shared" si="48"/>
        <v>0</v>
      </c>
      <c r="EC52" s="41">
        <f t="shared" si="48"/>
        <v>0</v>
      </c>
      <c r="ED52" s="41">
        <f t="shared" si="48"/>
        <v>0</v>
      </c>
      <c r="EE52" s="41">
        <f t="shared" si="48"/>
        <v>0</v>
      </c>
      <c r="EF52" s="41">
        <f t="shared" si="48"/>
        <v>0</v>
      </c>
      <c r="EG52" s="41">
        <f t="shared" si="48"/>
        <v>0</v>
      </c>
      <c r="EH52" s="41">
        <f t="shared" si="48"/>
        <v>0</v>
      </c>
      <c r="EI52" s="41">
        <f t="shared" si="48"/>
        <v>0</v>
      </c>
      <c r="EJ52" s="41">
        <f t="shared" si="48"/>
        <v>0</v>
      </c>
      <c r="EK52" s="41">
        <f t="shared" si="48"/>
        <v>0</v>
      </c>
      <c r="EL52" s="41">
        <f t="shared" si="48"/>
        <v>0</v>
      </c>
      <c r="EM52" s="41">
        <f t="shared" si="55"/>
        <v>0</v>
      </c>
      <c r="EN52" s="41">
        <f t="shared" si="55"/>
        <v>0</v>
      </c>
      <c r="EO52" s="41">
        <f t="shared" si="55"/>
        <v>0</v>
      </c>
      <c r="EP52" s="41">
        <f t="shared" si="55"/>
        <v>0</v>
      </c>
      <c r="EQ52" s="41">
        <f t="shared" si="55"/>
        <v>0</v>
      </c>
      <c r="ER52" s="41">
        <f t="shared" si="55"/>
        <v>0</v>
      </c>
      <c r="ES52" s="41">
        <f t="shared" si="55"/>
        <v>0</v>
      </c>
      <c r="ET52" s="41">
        <f t="shared" si="55"/>
        <v>0</v>
      </c>
      <c r="EU52" s="41">
        <f t="shared" si="55"/>
        <v>0</v>
      </c>
      <c r="EV52" s="41">
        <f t="shared" si="55"/>
        <v>0</v>
      </c>
      <c r="EW52" s="41">
        <f t="shared" si="55"/>
        <v>0</v>
      </c>
      <c r="EX52" s="41">
        <f t="shared" si="55"/>
        <v>0</v>
      </c>
      <c r="EY52" s="41">
        <f t="shared" si="55"/>
        <v>0</v>
      </c>
      <c r="EZ52" s="41">
        <f t="shared" si="55"/>
        <v>0</v>
      </c>
      <c r="FA52" s="41">
        <f t="shared" si="55"/>
        <v>0</v>
      </c>
      <c r="FB52" s="41">
        <f t="shared" si="55"/>
        <v>0</v>
      </c>
      <c r="FC52" s="41">
        <f t="shared" si="56"/>
        <v>0</v>
      </c>
      <c r="FD52" s="41">
        <f t="shared" si="56"/>
        <v>0</v>
      </c>
      <c r="FE52" s="41">
        <f t="shared" si="49"/>
        <v>0</v>
      </c>
      <c r="FF52" s="41">
        <f t="shared" si="49"/>
        <v>0</v>
      </c>
      <c r="FG52" s="41">
        <f t="shared" si="49"/>
        <v>0</v>
      </c>
      <c r="FH52" s="41">
        <f t="shared" si="49"/>
        <v>0</v>
      </c>
      <c r="FI52" s="41">
        <f t="shared" si="49"/>
        <v>0</v>
      </c>
      <c r="FJ52" s="41">
        <f t="shared" si="49"/>
        <v>0</v>
      </c>
      <c r="FK52" s="41">
        <f t="shared" si="49"/>
        <v>0</v>
      </c>
      <c r="FL52" s="41">
        <f t="shared" si="49"/>
        <v>0</v>
      </c>
      <c r="FM52" s="41">
        <f t="shared" si="49"/>
        <v>0</v>
      </c>
      <c r="FN52" s="41">
        <f t="shared" si="49"/>
        <v>0</v>
      </c>
      <c r="FO52" s="41">
        <f t="shared" si="49"/>
        <v>0</v>
      </c>
      <c r="FP52" s="41">
        <f t="shared" si="49"/>
        <v>0</v>
      </c>
      <c r="FQ52" s="41">
        <f t="shared" si="49"/>
        <v>0</v>
      </c>
      <c r="FR52" s="41">
        <f t="shared" si="49"/>
        <v>0</v>
      </c>
      <c r="FS52" s="41">
        <f t="shared" si="57"/>
        <v>0</v>
      </c>
      <c r="FT52" s="41">
        <f t="shared" si="57"/>
        <v>0</v>
      </c>
      <c r="FU52" s="41">
        <f t="shared" si="57"/>
        <v>0</v>
      </c>
      <c r="FV52" s="41">
        <f t="shared" si="57"/>
        <v>0</v>
      </c>
      <c r="FW52" s="41">
        <f t="shared" si="57"/>
        <v>0</v>
      </c>
      <c r="FX52" s="41">
        <f t="shared" si="57"/>
        <v>0</v>
      </c>
      <c r="FY52" s="41">
        <f t="shared" si="57"/>
        <v>0</v>
      </c>
      <c r="FZ52" s="41">
        <f t="shared" si="57"/>
        <v>0</v>
      </c>
      <c r="GA52" s="41">
        <f t="shared" si="57"/>
        <v>0</v>
      </c>
      <c r="GB52" s="41">
        <f t="shared" si="57"/>
        <v>0</v>
      </c>
      <c r="GC52" s="41">
        <f t="shared" si="57"/>
        <v>0</v>
      </c>
      <c r="GD52" s="41">
        <f t="shared" si="57"/>
        <v>0</v>
      </c>
      <c r="GE52" s="41">
        <f t="shared" si="57"/>
        <v>0</v>
      </c>
      <c r="GF52" s="41">
        <f t="shared" si="57"/>
        <v>0</v>
      </c>
      <c r="GG52" s="41">
        <f t="shared" si="57"/>
        <v>0</v>
      </c>
      <c r="GH52" s="41">
        <f t="shared" si="57"/>
        <v>0</v>
      </c>
      <c r="GI52" s="41">
        <f t="shared" si="58"/>
        <v>0</v>
      </c>
      <c r="GJ52" s="41">
        <f t="shared" si="58"/>
        <v>0</v>
      </c>
      <c r="GK52" s="41">
        <f t="shared" si="50"/>
        <v>0</v>
      </c>
      <c r="GL52" s="41">
        <f t="shared" si="50"/>
        <v>0</v>
      </c>
      <c r="GM52" s="41">
        <f t="shared" si="50"/>
        <v>0</v>
      </c>
      <c r="GN52" s="41">
        <f t="shared" si="50"/>
        <v>0</v>
      </c>
      <c r="GO52" s="41">
        <f t="shared" si="50"/>
        <v>0</v>
      </c>
      <c r="GP52" s="41">
        <f t="shared" si="50"/>
        <v>0</v>
      </c>
      <c r="GQ52" s="41">
        <f t="shared" si="50"/>
        <v>0</v>
      </c>
      <c r="GR52" s="41">
        <f t="shared" si="50"/>
        <v>0</v>
      </c>
      <c r="GS52" s="41">
        <f t="shared" si="50"/>
        <v>0</v>
      </c>
      <c r="GT52" s="41">
        <f t="shared" si="50"/>
        <v>0</v>
      </c>
      <c r="GU52" s="41">
        <f t="shared" si="50"/>
        <v>0</v>
      </c>
      <c r="GV52" s="41">
        <f t="shared" si="50"/>
        <v>0</v>
      </c>
      <c r="GW52" s="41">
        <f t="shared" si="50"/>
        <v>0</v>
      </c>
      <c r="GX52" s="41">
        <f t="shared" si="50"/>
        <v>0</v>
      </c>
      <c r="GY52" s="41">
        <f t="shared" si="59"/>
        <v>0</v>
      </c>
      <c r="GZ52" s="41">
        <f t="shared" si="59"/>
        <v>0</v>
      </c>
      <c r="HA52" s="41">
        <f t="shared" si="59"/>
        <v>0</v>
      </c>
      <c r="HB52" s="41">
        <f t="shared" si="44"/>
        <v>0</v>
      </c>
      <c r="HC52" s="41">
        <f t="shared" si="44"/>
        <v>0</v>
      </c>
      <c r="HD52" s="41">
        <f t="shared" si="44"/>
        <v>0</v>
      </c>
      <c r="HE52" s="41">
        <f t="shared" si="44"/>
        <v>0</v>
      </c>
      <c r="HF52" s="41">
        <f t="shared" si="44"/>
        <v>0</v>
      </c>
      <c r="HG52" s="41">
        <f t="shared" si="44"/>
        <v>0</v>
      </c>
      <c r="HH52" s="41">
        <f t="shared" si="44"/>
        <v>0</v>
      </c>
      <c r="HI52" s="41">
        <f t="shared" si="44"/>
        <v>0</v>
      </c>
      <c r="HJ52" s="41">
        <f t="shared" si="44"/>
        <v>0</v>
      </c>
    </row>
    <row r="53" spans="1:218" ht="14.4" x14ac:dyDescent="0.3">
      <c r="A53" s="42">
        <v>50</v>
      </c>
      <c r="B53" s="43">
        <f>'CMM4 - AUX CALC'!$AY$67</f>
        <v>0</v>
      </c>
      <c r="AZ53" s="41">
        <f>$B53/(_xlfn.SINGLE(PrazoConcessao)*12-AZ$3+1)</f>
        <v>0</v>
      </c>
      <c r="BA53" s="41">
        <f t="shared" si="45"/>
        <v>0</v>
      </c>
      <c r="BB53" s="41">
        <f t="shared" si="45"/>
        <v>0</v>
      </c>
      <c r="BC53" s="41">
        <f t="shared" si="45"/>
        <v>0</v>
      </c>
      <c r="BD53" s="41">
        <f t="shared" si="45"/>
        <v>0</v>
      </c>
      <c r="BE53" s="41">
        <f t="shared" si="45"/>
        <v>0</v>
      </c>
      <c r="BF53" s="41">
        <f t="shared" si="45"/>
        <v>0</v>
      </c>
      <c r="BG53" s="41">
        <f t="shared" si="45"/>
        <v>0</v>
      </c>
      <c r="BH53" s="41">
        <f t="shared" si="45"/>
        <v>0</v>
      </c>
      <c r="BI53" s="41">
        <f t="shared" si="45"/>
        <v>0</v>
      </c>
      <c r="BJ53" s="41">
        <f t="shared" si="45"/>
        <v>0</v>
      </c>
      <c r="BK53" s="41">
        <f t="shared" si="45"/>
        <v>0</v>
      </c>
      <c r="BL53" s="41">
        <f t="shared" si="45"/>
        <v>0</v>
      </c>
      <c r="BM53" s="41">
        <f t="shared" si="45"/>
        <v>0</v>
      </c>
      <c r="BN53" s="41">
        <f t="shared" ref="BN53:BO67" si="60">BM53</f>
        <v>0</v>
      </c>
      <c r="BO53" s="41">
        <f t="shared" si="60"/>
        <v>0</v>
      </c>
      <c r="BP53" s="41">
        <f t="shared" si="52"/>
        <v>0</v>
      </c>
      <c r="BQ53" s="41">
        <f t="shared" si="52"/>
        <v>0</v>
      </c>
      <c r="BR53" s="41">
        <f t="shared" si="52"/>
        <v>0</v>
      </c>
      <c r="BS53" s="41">
        <f t="shared" si="52"/>
        <v>0</v>
      </c>
      <c r="BT53" s="41">
        <f t="shared" si="52"/>
        <v>0</v>
      </c>
      <c r="BU53" s="41">
        <f t="shared" si="52"/>
        <v>0</v>
      </c>
      <c r="BV53" s="41">
        <f t="shared" si="52"/>
        <v>0</v>
      </c>
      <c r="BW53" s="41">
        <f t="shared" si="52"/>
        <v>0</v>
      </c>
      <c r="BX53" s="41">
        <f t="shared" si="52"/>
        <v>0</v>
      </c>
      <c r="BY53" s="41">
        <f t="shared" si="52"/>
        <v>0</v>
      </c>
      <c r="BZ53" s="41">
        <f t="shared" si="52"/>
        <v>0</v>
      </c>
      <c r="CA53" s="41">
        <f t="shared" si="52"/>
        <v>0</v>
      </c>
      <c r="CB53" s="41">
        <f t="shared" si="52"/>
        <v>0</v>
      </c>
      <c r="CC53" s="41">
        <f t="shared" si="46"/>
        <v>0</v>
      </c>
      <c r="CD53" s="41">
        <f t="shared" si="46"/>
        <v>0</v>
      </c>
      <c r="CE53" s="41">
        <f t="shared" si="46"/>
        <v>0</v>
      </c>
      <c r="CF53" s="41">
        <f t="shared" si="46"/>
        <v>0</v>
      </c>
      <c r="CG53" s="41">
        <f t="shared" si="46"/>
        <v>0</v>
      </c>
      <c r="CH53" s="41">
        <f t="shared" si="46"/>
        <v>0</v>
      </c>
      <c r="CI53" s="41">
        <f t="shared" si="46"/>
        <v>0</v>
      </c>
      <c r="CJ53" s="41">
        <f t="shared" si="46"/>
        <v>0</v>
      </c>
      <c r="CK53" s="41">
        <f t="shared" si="46"/>
        <v>0</v>
      </c>
      <c r="CL53" s="41">
        <f t="shared" si="46"/>
        <v>0</v>
      </c>
      <c r="CM53" s="41">
        <f t="shared" si="46"/>
        <v>0</v>
      </c>
      <c r="CN53" s="41">
        <f t="shared" si="46"/>
        <v>0</v>
      </c>
      <c r="CO53" s="41">
        <f t="shared" si="46"/>
        <v>0</v>
      </c>
      <c r="CP53" s="41">
        <f t="shared" si="46"/>
        <v>0</v>
      </c>
      <c r="CQ53" s="41">
        <f t="shared" si="46"/>
        <v>0</v>
      </c>
      <c r="CR53" s="41">
        <f t="shared" si="46"/>
        <v>0</v>
      </c>
      <c r="CS53" s="41">
        <f t="shared" si="47"/>
        <v>0</v>
      </c>
      <c r="CT53" s="41">
        <f t="shared" si="47"/>
        <v>0</v>
      </c>
      <c r="CU53" s="41">
        <f t="shared" si="47"/>
        <v>0</v>
      </c>
      <c r="CV53" s="41">
        <f t="shared" si="47"/>
        <v>0</v>
      </c>
      <c r="CW53" s="41">
        <f t="shared" si="47"/>
        <v>0</v>
      </c>
      <c r="CX53" s="41">
        <f t="shared" si="47"/>
        <v>0</v>
      </c>
      <c r="CY53" s="41">
        <f t="shared" si="47"/>
        <v>0</v>
      </c>
      <c r="CZ53" s="41">
        <f t="shared" si="47"/>
        <v>0</v>
      </c>
      <c r="DA53" s="41">
        <f t="shared" si="47"/>
        <v>0</v>
      </c>
      <c r="DB53" s="41">
        <f t="shared" si="47"/>
        <v>0</v>
      </c>
      <c r="DC53" s="41">
        <f t="shared" si="47"/>
        <v>0</v>
      </c>
      <c r="DD53" s="41">
        <f t="shared" si="47"/>
        <v>0</v>
      </c>
      <c r="DE53" s="41">
        <f t="shared" si="47"/>
        <v>0</v>
      </c>
      <c r="DF53" s="41">
        <f t="shared" si="47"/>
        <v>0</v>
      </c>
      <c r="DG53" s="41">
        <f t="shared" si="53"/>
        <v>0</v>
      </c>
      <c r="DH53" s="41">
        <f t="shared" si="53"/>
        <v>0</v>
      </c>
      <c r="DI53" s="41">
        <f t="shared" si="53"/>
        <v>0</v>
      </c>
      <c r="DJ53" s="41">
        <f t="shared" si="53"/>
        <v>0</v>
      </c>
      <c r="DK53" s="41">
        <f t="shared" si="53"/>
        <v>0</v>
      </c>
      <c r="DL53" s="41">
        <f t="shared" si="53"/>
        <v>0</v>
      </c>
      <c r="DM53" s="41">
        <f t="shared" si="53"/>
        <v>0</v>
      </c>
      <c r="DN53" s="41">
        <f t="shared" si="53"/>
        <v>0</v>
      </c>
      <c r="DO53" s="41">
        <f t="shared" si="53"/>
        <v>0</v>
      </c>
      <c r="DP53" s="41">
        <f t="shared" si="53"/>
        <v>0</v>
      </c>
      <c r="DQ53" s="41">
        <f t="shared" si="53"/>
        <v>0</v>
      </c>
      <c r="DR53" s="41">
        <f t="shared" si="53"/>
        <v>0</v>
      </c>
      <c r="DS53" s="41">
        <f t="shared" si="53"/>
        <v>0</v>
      </c>
      <c r="DT53" s="41">
        <f t="shared" si="53"/>
        <v>0</v>
      </c>
      <c r="DU53" s="41">
        <f t="shared" si="53"/>
        <v>0</v>
      </c>
      <c r="DV53" s="41">
        <f t="shared" si="53"/>
        <v>0</v>
      </c>
      <c r="DW53" s="41">
        <f t="shared" si="54"/>
        <v>0</v>
      </c>
      <c r="DX53" s="41">
        <f t="shared" si="54"/>
        <v>0</v>
      </c>
      <c r="DY53" s="41">
        <f t="shared" si="48"/>
        <v>0</v>
      </c>
      <c r="DZ53" s="41">
        <f t="shared" si="48"/>
        <v>0</v>
      </c>
      <c r="EA53" s="41">
        <f t="shared" si="48"/>
        <v>0</v>
      </c>
      <c r="EB53" s="41">
        <f t="shared" si="48"/>
        <v>0</v>
      </c>
      <c r="EC53" s="41">
        <f t="shared" si="48"/>
        <v>0</v>
      </c>
      <c r="ED53" s="41">
        <f t="shared" si="48"/>
        <v>0</v>
      </c>
      <c r="EE53" s="41">
        <f t="shared" si="48"/>
        <v>0</v>
      </c>
      <c r="EF53" s="41">
        <f t="shared" si="48"/>
        <v>0</v>
      </c>
      <c r="EG53" s="41">
        <f t="shared" si="48"/>
        <v>0</v>
      </c>
      <c r="EH53" s="41">
        <f t="shared" si="48"/>
        <v>0</v>
      </c>
      <c r="EI53" s="41">
        <f t="shared" si="48"/>
        <v>0</v>
      </c>
      <c r="EJ53" s="41">
        <f t="shared" si="48"/>
        <v>0</v>
      </c>
      <c r="EK53" s="41">
        <f t="shared" si="48"/>
        <v>0</v>
      </c>
      <c r="EL53" s="41">
        <f t="shared" si="48"/>
        <v>0</v>
      </c>
      <c r="EM53" s="41">
        <f t="shared" si="55"/>
        <v>0</v>
      </c>
      <c r="EN53" s="41">
        <f t="shared" si="55"/>
        <v>0</v>
      </c>
      <c r="EO53" s="41">
        <f t="shared" si="55"/>
        <v>0</v>
      </c>
      <c r="EP53" s="41">
        <f t="shared" si="55"/>
        <v>0</v>
      </c>
      <c r="EQ53" s="41">
        <f t="shared" si="55"/>
        <v>0</v>
      </c>
      <c r="ER53" s="41">
        <f t="shared" si="55"/>
        <v>0</v>
      </c>
      <c r="ES53" s="41">
        <f t="shared" si="55"/>
        <v>0</v>
      </c>
      <c r="ET53" s="41">
        <f t="shared" si="55"/>
        <v>0</v>
      </c>
      <c r="EU53" s="41">
        <f t="shared" si="55"/>
        <v>0</v>
      </c>
      <c r="EV53" s="41">
        <f t="shared" si="55"/>
        <v>0</v>
      </c>
      <c r="EW53" s="41">
        <f t="shared" si="55"/>
        <v>0</v>
      </c>
      <c r="EX53" s="41">
        <f t="shared" si="55"/>
        <v>0</v>
      </c>
      <c r="EY53" s="41">
        <f t="shared" si="55"/>
        <v>0</v>
      </c>
      <c r="EZ53" s="41">
        <f t="shared" si="55"/>
        <v>0</v>
      </c>
      <c r="FA53" s="41">
        <f t="shared" si="55"/>
        <v>0</v>
      </c>
      <c r="FB53" s="41">
        <f t="shared" si="55"/>
        <v>0</v>
      </c>
      <c r="FC53" s="41">
        <f t="shared" si="56"/>
        <v>0</v>
      </c>
      <c r="FD53" s="41">
        <f t="shared" si="56"/>
        <v>0</v>
      </c>
      <c r="FE53" s="41">
        <f t="shared" si="49"/>
        <v>0</v>
      </c>
      <c r="FF53" s="41">
        <f t="shared" si="49"/>
        <v>0</v>
      </c>
      <c r="FG53" s="41">
        <f t="shared" si="49"/>
        <v>0</v>
      </c>
      <c r="FH53" s="41">
        <f t="shared" si="49"/>
        <v>0</v>
      </c>
      <c r="FI53" s="41">
        <f t="shared" si="49"/>
        <v>0</v>
      </c>
      <c r="FJ53" s="41">
        <f t="shared" si="49"/>
        <v>0</v>
      </c>
      <c r="FK53" s="41">
        <f t="shared" si="49"/>
        <v>0</v>
      </c>
      <c r="FL53" s="41">
        <f t="shared" si="49"/>
        <v>0</v>
      </c>
      <c r="FM53" s="41">
        <f t="shared" si="49"/>
        <v>0</v>
      </c>
      <c r="FN53" s="41">
        <f t="shared" si="49"/>
        <v>0</v>
      </c>
      <c r="FO53" s="41">
        <f t="shared" si="49"/>
        <v>0</v>
      </c>
      <c r="FP53" s="41">
        <f t="shared" si="49"/>
        <v>0</v>
      </c>
      <c r="FQ53" s="41">
        <f t="shared" si="49"/>
        <v>0</v>
      </c>
      <c r="FR53" s="41">
        <f t="shared" si="49"/>
        <v>0</v>
      </c>
      <c r="FS53" s="41">
        <f t="shared" si="57"/>
        <v>0</v>
      </c>
      <c r="FT53" s="41">
        <f t="shared" si="57"/>
        <v>0</v>
      </c>
      <c r="FU53" s="41">
        <f t="shared" si="57"/>
        <v>0</v>
      </c>
      <c r="FV53" s="41">
        <f t="shared" si="57"/>
        <v>0</v>
      </c>
      <c r="FW53" s="41">
        <f t="shared" si="57"/>
        <v>0</v>
      </c>
      <c r="FX53" s="41">
        <f t="shared" si="57"/>
        <v>0</v>
      </c>
      <c r="FY53" s="41">
        <f t="shared" si="57"/>
        <v>0</v>
      </c>
      <c r="FZ53" s="41">
        <f t="shared" si="57"/>
        <v>0</v>
      </c>
      <c r="GA53" s="41">
        <f t="shared" si="57"/>
        <v>0</v>
      </c>
      <c r="GB53" s="41">
        <f t="shared" si="57"/>
        <v>0</v>
      </c>
      <c r="GC53" s="41">
        <f t="shared" si="57"/>
        <v>0</v>
      </c>
      <c r="GD53" s="41">
        <f t="shared" si="57"/>
        <v>0</v>
      </c>
      <c r="GE53" s="41">
        <f t="shared" si="57"/>
        <v>0</v>
      </c>
      <c r="GF53" s="41">
        <f t="shared" si="57"/>
        <v>0</v>
      </c>
      <c r="GG53" s="41">
        <f t="shared" si="57"/>
        <v>0</v>
      </c>
      <c r="GH53" s="41">
        <f t="shared" si="57"/>
        <v>0</v>
      </c>
      <c r="GI53" s="41">
        <f t="shared" si="58"/>
        <v>0</v>
      </c>
      <c r="GJ53" s="41">
        <f t="shared" si="58"/>
        <v>0</v>
      </c>
      <c r="GK53" s="41">
        <f t="shared" si="50"/>
        <v>0</v>
      </c>
      <c r="GL53" s="41">
        <f t="shared" si="50"/>
        <v>0</v>
      </c>
      <c r="GM53" s="41">
        <f t="shared" si="50"/>
        <v>0</v>
      </c>
      <c r="GN53" s="41">
        <f t="shared" si="50"/>
        <v>0</v>
      </c>
      <c r="GO53" s="41">
        <f t="shared" si="50"/>
        <v>0</v>
      </c>
      <c r="GP53" s="41">
        <f t="shared" si="50"/>
        <v>0</v>
      </c>
      <c r="GQ53" s="41">
        <f t="shared" si="50"/>
        <v>0</v>
      </c>
      <c r="GR53" s="41">
        <f t="shared" si="50"/>
        <v>0</v>
      </c>
      <c r="GS53" s="41">
        <f t="shared" si="50"/>
        <v>0</v>
      </c>
      <c r="GT53" s="41">
        <f t="shared" si="50"/>
        <v>0</v>
      </c>
      <c r="GU53" s="41">
        <f t="shared" si="50"/>
        <v>0</v>
      </c>
      <c r="GV53" s="41">
        <f t="shared" si="50"/>
        <v>0</v>
      </c>
      <c r="GW53" s="41">
        <f t="shared" si="50"/>
        <v>0</v>
      </c>
      <c r="GX53" s="41">
        <f t="shared" si="50"/>
        <v>0</v>
      </c>
      <c r="GY53" s="41">
        <f t="shared" si="59"/>
        <v>0</v>
      </c>
      <c r="GZ53" s="41">
        <f t="shared" si="59"/>
        <v>0</v>
      </c>
      <c r="HA53" s="41">
        <f t="shared" si="59"/>
        <v>0</v>
      </c>
      <c r="HB53" s="41">
        <f t="shared" si="44"/>
        <v>0</v>
      </c>
      <c r="HC53" s="41">
        <f t="shared" si="44"/>
        <v>0</v>
      </c>
      <c r="HD53" s="41">
        <f t="shared" si="44"/>
        <v>0</v>
      </c>
      <c r="HE53" s="41">
        <f t="shared" si="44"/>
        <v>0</v>
      </c>
      <c r="HF53" s="41">
        <f t="shared" si="44"/>
        <v>0</v>
      </c>
      <c r="HG53" s="41">
        <f t="shared" si="44"/>
        <v>0</v>
      </c>
      <c r="HH53" s="41">
        <f t="shared" si="44"/>
        <v>0</v>
      </c>
      <c r="HI53" s="41">
        <f t="shared" si="44"/>
        <v>0</v>
      </c>
      <c r="HJ53" s="41">
        <f t="shared" si="44"/>
        <v>0</v>
      </c>
    </row>
    <row r="54" spans="1:218" ht="14.4" x14ac:dyDescent="0.3">
      <c r="A54" s="42">
        <v>51</v>
      </c>
      <c r="B54" s="43">
        <f>'CMM4 - AUX CALC'!$AZ$67</f>
        <v>0</v>
      </c>
      <c r="BA54" s="41">
        <f>$B54/(_xlfn.SINGLE(PrazoConcessao)*12-BA$3+1)</f>
        <v>0</v>
      </c>
      <c r="BB54" s="41">
        <f t="shared" ref="BB54:BM65" si="61">BA54</f>
        <v>0</v>
      </c>
      <c r="BC54" s="41">
        <f t="shared" si="61"/>
        <v>0</v>
      </c>
      <c r="BD54" s="41">
        <f t="shared" si="61"/>
        <v>0</v>
      </c>
      <c r="BE54" s="41">
        <f t="shared" si="61"/>
        <v>0</v>
      </c>
      <c r="BF54" s="41">
        <f t="shared" si="61"/>
        <v>0</v>
      </c>
      <c r="BG54" s="41">
        <f t="shared" si="61"/>
        <v>0</v>
      </c>
      <c r="BH54" s="41">
        <f t="shared" si="61"/>
        <v>0</v>
      </c>
      <c r="BI54" s="41">
        <f t="shared" si="61"/>
        <v>0</v>
      </c>
      <c r="BJ54" s="41">
        <f t="shared" si="61"/>
        <v>0</v>
      </c>
      <c r="BK54" s="41">
        <f t="shared" si="61"/>
        <v>0</v>
      </c>
      <c r="BL54" s="41">
        <f t="shared" si="61"/>
        <v>0</v>
      </c>
      <c r="BM54" s="41">
        <f t="shared" si="61"/>
        <v>0</v>
      </c>
      <c r="BN54" s="41">
        <f t="shared" si="60"/>
        <v>0</v>
      </c>
      <c r="BO54" s="41">
        <f t="shared" si="60"/>
        <v>0</v>
      </c>
      <c r="BP54" s="41">
        <f t="shared" si="52"/>
        <v>0</v>
      </c>
      <c r="BQ54" s="41">
        <f t="shared" si="52"/>
        <v>0</v>
      </c>
      <c r="BR54" s="41">
        <f t="shared" si="52"/>
        <v>0</v>
      </c>
      <c r="BS54" s="41">
        <f t="shared" si="52"/>
        <v>0</v>
      </c>
      <c r="BT54" s="41">
        <f t="shared" si="52"/>
        <v>0</v>
      </c>
      <c r="BU54" s="41">
        <f t="shared" si="52"/>
        <v>0</v>
      </c>
      <c r="BV54" s="41">
        <f t="shared" si="52"/>
        <v>0</v>
      </c>
      <c r="BW54" s="41">
        <f t="shared" si="52"/>
        <v>0</v>
      </c>
      <c r="BX54" s="41">
        <f t="shared" si="52"/>
        <v>0</v>
      </c>
      <c r="BY54" s="41">
        <f t="shared" si="52"/>
        <v>0</v>
      </c>
      <c r="BZ54" s="41">
        <f t="shared" si="52"/>
        <v>0</v>
      </c>
      <c r="CA54" s="41">
        <f t="shared" si="52"/>
        <v>0</v>
      </c>
      <c r="CB54" s="41">
        <f t="shared" si="52"/>
        <v>0</v>
      </c>
      <c r="CC54" s="41">
        <f t="shared" si="46"/>
        <v>0</v>
      </c>
      <c r="CD54" s="41">
        <f t="shared" si="46"/>
        <v>0</v>
      </c>
      <c r="CE54" s="41">
        <f t="shared" si="46"/>
        <v>0</v>
      </c>
      <c r="CF54" s="41">
        <f t="shared" si="46"/>
        <v>0</v>
      </c>
      <c r="CG54" s="41">
        <f t="shared" si="46"/>
        <v>0</v>
      </c>
      <c r="CH54" s="41">
        <f t="shared" si="46"/>
        <v>0</v>
      </c>
      <c r="CI54" s="41">
        <f t="shared" si="46"/>
        <v>0</v>
      </c>
      <c r="CJ54" s="41">
        <f t="shared" si="46"/>
        <v>0</v>
      </c>
      <c r="CK54" s="41">
        <f t="shared" si="46"/>
        <v>0</v>
      </c>
      <c r="CL54" s="41">
        <f t="shared" si="46"/>
        <v>0</v>
      </c>
      <c r="CM54" s="41">
        <f t="shared" si="46"/>
        <v>0</v>
      </c>
      <c r="CN54" s="41">
        <f t="shared" si="46"/>
        <v>0</v>
      </c>
      <c r="CO54" s="41">
        <f t="shared" si="46"/>
        <v>0</v>
      </c>
      <c r="CP54" s="41">
        <f t="shared" si="46"/>
        <v>0</v>
      </c>
      <c r="CQ54" s="41">
        <f t="shared" si="46"/>
        <v>0</v>
      </c>
      <c r="CR54" s="41">
        <f t="shared" si="46"/>
        <v>0</v>
      </c>
      <c r="CS54" s="41">
        <f t="shared" si="47"/>
        <v>0</v>
      </c>
      <c r="CT54" s="41">
        <f t="shared" si="47"/>
        <v>0</v>
      </c>
      <c r="CU54" s="41">
        <f t="shared" si="47"/>
        <v>0</v>
      </c>
      <c r="CV54" s="41">
        <f t="shared" si="47"/>
        <v>0</v>
      </c>
      <c r="CW54" s="41">
        <f t="shared" si="47"/>
        <v>0</v>
      </c>
      <c r="CX54" s="41">
        <f t="shared" si="47"/>
        <v>0</v>
      </c>
      <c r="CY54" s="41">
        <f t="shared" si="47"/>
        <v>0</v>
      </c>
      <c r="CZ54" s="41">
        <f t="shared" si="47"/>
        <v>0</v>
      </c>
      <c r="DA54" s="41">
        <f t="shared" si="47"/>
        <v>0</v>
      </c>
      <c r="DB54" s="41">
        <f t="shared" si="47"/>
        <v>0</v>
      </c>
      <c r="DC54" s="41">
        <f t="shared" si="47"/>
        <v>0</v>
      </c>
      <c r="DD54" s="41">
        <f t="shared" si="47"/>
        <v>0</v>
      </c>
      <c r="DE54" s="41">
        <f t="shared" si="47"/>
        <v>0</v>
      </c>
      <c r="DF54" s="41">
        <f t="shared" si="47"/>
        <v>0</v>
      </c>
      <c r="DG54" s="41">
        <f t="shared" si="53"/>
        <v>0</v>
      </c>
      <c r="DH54" s="41">
        <f t="shared" si="53"/>
        <v>0</v>
      </c>
      <c r="DI54" s="41">
        <f t="shared" si="53"/>
        <v>0</v>
      </c>
      <c r="DJ54" s="41">
        <f t="shared" si="53"/>
        <v>0</v>
      </c>
      <c r="DK54" s="41">
        <f t="shared" si="53"/>
        <v>0</v>
      </c>
      <c r="DL54" s="41">
        <f t="shared" si="53"/>
        <v>0</v>
      </c>
      <c r="DM54" s="41">
        <f t="shared" si="53"/>
        <v>0</v>
      </c>
      <c r="DN54" s="41">
        <f t="shared" si="53"/>
        <v>0</v>
      </c>
      <c r="DO54" s="41">
        <f t="shared" si="53"/>
        <v>0</v>
      </c>
      <c r="DP54" s="41">
        <f t="shared" si="53"/>
        <v>0</v>
      </c>
      <c r="DQ54" s="41">
        <f t="shared" si="53"/>
        <v>0</v>
      </c>
      <c r="DR54" s="41">
        <f t="shared" si="53"/>
        <v>0</v>
      </c>
      <c r="DS54" s="41">
        <f t="shared" si="53"/>
        <v>0</v>
      </c>
      <c r="DT54" s="41">
        <f t="shared" si="53"/>
        <v>0</v>
      </c>
      <c r="DU54" s="41">
        <f t="shared" si="53"/>
        <v>0</v>
      </c>
      <c r="DV54" s="41">
        <f t="shared" si="53"/>
        <v>0</v>
      </c>
      <c r="DW54" s="41">
        <f t="shared" si="54"/>
        <v>0</v>
      </c>
      <c r="DX54" s="41">
        <f t="shared" si="54"/>
        <v>0</v>
      </c>
      <c r="DY54" s="41">
        <f t="shared" si="48"/>
        <v>0</v>
      </c>
      <c r="DZ54" s="41">
        <f t="shared" si="48"/>
        <v>0</v>
      </c>
      <c r="EA54" s="41">
        <f t="shared" si="48"/>
        <v>0</v>
      </c>
      <c r="EB54" s="41">
        <f t="shared" si="48"/>
        <v>0</v>
      </c>
      <c r="EC54" s="41">
        <f t="shared" si="48"/>
        <v>0</v>
      </c>
      <c r="ED54" s="41">
        <f t="shared" si="48"/>
        <v>0</v>
      </c>
      <c r="EE54" s="41">
        <f t="shared" si="48"/>
        <v>0</v>
      </c>
      <c r="EF54" s="41">
        <f t="shared" si="48"/>
        <v>0</v>
      </c>
      <c r="EG54" s="41">
        <f t="shared" si="48"/>
        <v>0</v>
      </c>
      <c r="EH54" s="41">
        <f t="shared" si="48"/>
        <v>0</v>
      </c>
      <c r="EI54" s="41">
        <f t="shared" si="48"/>
        <v>0</v>
      </c>
      <c r="EJ54" s="41">
        <f t="shared" si="48"/>
        <v>0</v>
      </c>
      <c r="EK54" s="41">
        <f t="shared" si="48"/>
        <v>0</v>
      </c>
      <c r="EL54" s="41">
        <f t="shared" si="48"/>
        <v>0</v>
      </c>
      <c r="EM54" s="41">
        <f t="shared" si="55"/>
        <v>0</v>
      </c>
      <c r="EN54" s="41">
        <f t="shared" si="55"/>
        <v>0</v>
      </c>
      <c r="EO54" s="41">
        <f t="shared" si="55"/>
        <v>0</v>
      </c>
      <c r="EP54" s="41">
        <f t="shared" si="55"/>
        <v>0</v>
      </c>
      <c r="EQ54" s="41">
        <f t="shared" si="55"/>
        <v>0</v>
      </c>
      <c r="ER54" s="41">
        <f t="shared" si="55"/>
        <v>0</v>
      </c>
      <c r="ES54" s="41">
        <f t="shared" si="55"/>
        <v>0</v>
      </c>
      <c r="ET54" s="41">
        <f t="shared" si="55"/>
        <v>0</v>
      </c>
      <c r="EU54" s="41">
        <f t="shared" si="55"/>
        <v>0</v>
      </c>
      <c r="EV54" s="41">
        <f t="shared" si="55"/>
        <v>0</v>
      </c>
      <c r="EW54" s="41">
        <f t="shared" si="55"/>
        <v>0</v>
      </c>
      <c r="EX54" s="41">
        <f t="shared" si="55"/>
        <v>0</v>
      </c>
      <c r="EY54" s="41">
        <f t="shared" si="55"/>
        <v>0</v>
      </c>
      <c r="EZ54" s="41">
        <f t="shared" si="55"/>
        <v>0</v>
      </c>
      <c r="FA54" s="41">
        <f t="shared" si="55"/>
        <v>0</v>
      </c>
      <c r="FB54" s="41">
        <f t="shared" si="55"/>
        <v>0</v>
      </c>
      <c r="FC54" s="41">
        <f t="shared" si="56"/>
        <v>0</v>
      </c>
      <c r="FD54" s="41">
        <f t="shared" si="56"/>
        <v>0</v>
      </c>
      <c r="FE54" s="41">
        <f t="shared" si="49"/>
        <v>0</v>
      </c>
      <c r="FF54" s="41">
        <f t="shared" si="49"/>
        <v>0</v>
      </c>
      <c r="FG54" s="41">
        <f t="shared" si="49"/>
        <v>0</v>
      </c>
      <c r="FH54" s="41">
        <f t="shared" si="49"/>
        <v>0</v>
      </c>
      <c r="FI54" s="41">
        <f t="shared" si="49"/>
        <v>0</v>
      </c>
      <c r="FJ54" s="41">
        <f t="shared" si="49"/>
        <v>0</v>
      </c>
      <c r="FK54" s="41">
        <f t="shared" si="49"/>
        <v>0</v>
      </c>
      <c r="FL54" s="41">
        <f t="shared" si="49"/>
        <v>0</v>
      </c>
      <c r="FM54" s="41">
        <f t="shared" si="49"/>
        <v>0</v>
      </c>
      <c r="FN54" s="41">
        <f t="shared" si="49"/>
        <v>0</v>
      </c>
      <c r="FO54" s="41">
        <f t="shared" si="49"/>
        <v>0</v>
      </c>
      <c r="FP54" s="41">
        <f t="shared" si="49"/>
        <v>0</v>
      </c>
      <c r="FQ54" s="41">
        <f t="shared" si="49"/>
        <v>0</v>
      </c>
      <c r="FR54" s="41">
        <f t="shared" si="49"/>
        <v>0</v>
      </c>
      <c r="FS54" s="41">
        <f t="shared" si="57"/>
        <v>0</v>
      </c>
      <c r="FT54" s="41">
        <f t="shared" si="57"/>
        <v>0</v>
      </c>
      <c r="FU54" s="41">
        <f t="shared" si="57"/>
        <v>0</v>
      </c>
      <c r="FV54" s="41">
        <f t="shared" si="57"/>
        <v>0</v>
      </c>
      <c r="FW54" s="41">
        <f t="shared" si="57"/>
        <v>0</v>
      </c>
      <c r="FX54" s="41">
        <f t="shared" si="57"/>
        <v>0</v>
      </c>
      <c r="FY54" s="41">
        <f t="shared" si="57"/>
        <v>0</v>
      </c>
      <c r="FZ54" s="41">
        <f t="shared" si="57"/>
        <v>0</v>
      </c>
      <c r="GA54" s="41">
        <f t="shared" si="57"/>
        <v>0</v>
      </c>
      <c r="GB54" s="41">
        <f t="shared" si="57"/>
        <v>0</v>
      </c>
      <c r="GC54" s="41">
        <f t="shared" si="57"/>
        <v>0</v>
      </c>
      <c r="GD54" s="41">
        <f t="shared" si="57"/>
        <v>0</v>
      </c>
      <c r="GE54" s="41">
        <f t="shared" si="57"/>
        <v>0</v>
      </c>
      <c r="GF54" s="41">
        <f t="shared" si="57"/>
        <v>0</v>
      </c>
      <c r="GG54" s="41">
        <f t="shared" si="57"/>
        <v>0</v>
      </c>
      <c r="GH54" s="41">
        <f t="shared" si="57"/>
        <v>0</v>
      </c>
      <c r="GI54" s="41">
        <f t="shared" si="58"/>
        <v>0</v>
      </c>
      <c r="GJ54" s="41">
        <f t="shared" si="58"/>
        <v>0</v>
      </c>
      <c r="GK54" s="41">
        <f t="shared" si="50"/>
        <v>0</v>
      </c>
      <c r="GL54" s="41">
        <f t="shared" si="50"/>
        <v>0</v>
      </c>
      <c r="GM54" s="41">
        <f t="shared" si="50"/>
        <v>0</v>
      </c>
      <c r="GN54" s="41">
        <f t="shared" si="50"/>
        <v>0</v>
      </c>
      <c r="GO54" s="41">
        <f t="shared" si="50"/>
        <v>0</v>
      </c>
      <c r="GP54" s="41">
        <f t="shared" si="50"/>
        <v>0</v>
      </c>
      <c r="GQ54" s="41">
        <f t="shared" si="50"/>
        <v>0</v>
      </c>
      <c r="GR54" s="41">
        <f t="shared" si="50"/>
        <v>0</v>
      </c>
      <c r="GS54" s="41">
        <f t="shared" si="50"/>
        <v>0</v>
      </c>
      <c r="GT54" s="41">
        <f t="shared" si="50"/>
        <v>0</v>
      </c>
      <c r="GU54" s="41">
        <f t="shared" si="50"/>
        <v>0</v>
      </c>
      <c r="GV54" s="41">
        <f t="shared" si="50"/>
        <v>0</v>
      </c>
      <c r="GW54" s="41">
        <f t="shared" si="50"/>
        <v>0</v>
      </c>
      <c r="GX54" s="41">
        <f t="shared" si="50"/>
        <v>0</v>
      </c>
      <c r="GY54" s="41">
        <f t="shared" si="59"/>
        <v>0</v>
      </c>
      <c r="GZ54" s="41">
        <f t="shared" si="59"/>
        <v>0</v>
      </c>
      <c r="HA54" s="41">
        <f t="shared" si="59"/>
        <v>0</v>
      </c>
      <c r="HB54" s="41">
        <f t="shared" si="44"/>
        <v>0</v>
      </c>
      <c r="HC54" s="41">
        <f t="shared" si="44"/>
        <v>0</v>
      </c>
      <c r="HD54" s="41">
        <f t="shared" si="44"/>
        <v>0</v>
      </c>
      <c r="HE54" s="41">
        <f t="shared" si="44"/>
        <v>0</v>
      </c>
      <c r="HF54" s="41">
        <f t="shared" si="44"/>
        <v>0</v>
      </c>
      <c r="HG54" s="41">
        <f t="shared" si="44"/>
        <v>0</v>
      </c>
      <c r="HH54" s="41">
        <f t="shared" si="44"/>
        <v>0</v>
      </c>
      <c r="HI54" s="41">
        <f t="shared" si="44"/>
        <v>0</v>
      </c>
      <c r="HJ54" s="41">
        <f t="shared" si="44"/>
        <v>0</v>
      </c>
    </row>
    <row r="55" spans="1:218" ht="14.4" x14ac:dyDescent="0.3">
      <c r="A55" s="42">
        <v>52</v>
      </c>
      <c r="B55" s="43">
        <f>'CMM4 - AUX CALC'!$BA$67</f>
        <v>0</v>
      </c>
      <c r="BB55" s="41">
        <f>$B55/(_xlfn.SINGLE(PrazoConcessao)*12-BB$3+1)</f>
        <v>0</v>
      </c>
      <c r="BC55" s="41">
        <f t="shared" si="61"/>
        <v>0</v>
      </c>
      <c r="BD55" s="41">
        <f t="shared" si="61"/>
        <v>0</v>
      </c>
      <c r="BE55" s="41">
        <f t="shared" si="61"/>
        <v>0</v>
      </c>
      <c r="BF55" s="41">
        <f t="shared" si="61"/>
        <v>0</v>
      </c>
      <c r="BG55" s="41">
        <f t="shared" si="61"/>
        <v>0</v>
      </c>
      <c r="BH55" s="41">
        <f t="shared" si="61"/>
        <v>0</v>
      </c>
      <c r="BI55" s="41">
        <f t="shared" si="61"/>
        <v>0</v>
      </c>
      <c r="BJ55" s="41">
        <f t="shared" si="61"/>
        <v>0</v>
      </c>
      <c r="BK55" s="41">
        <f t="shared" si="61"/>
        <v>0</v>
      </c>
      <c r="BL55" s="41">
        <f t="shared" si="61"/>
        <v>0</v>
      </c>
      <c r="BM55" s="41">
        <f t="shared" si="61"/>
        <v>0</v>
      </c>
      <c r="BN55" s="41">
        <f t="shared" si="60"/>
        <v>0</v>
      </c>
      <c r="BO55" s="41">
        <f t="shared" si="60"/>
        <v>0</v>
      </c>
      <c r="BP55" s="41">
        <f t="shared" si="52"/>
        <v>0</v>
      </c>
      <c r="BQ55" s="41">
        <f t="shared" si="52"/>
        <v>0</v>
      </c>
      <c r="BR55" s="41">
        <f t="shared" si="52"/>
        <v>0</v>
      </c>
      <c r="BS55" s="41">
        <f t="shared" si="52"/>
        <v>0</v>
      </c>
      <c r="BT55" s="41">
        <f t="shared" si="52"/>
        <v>0</v>
      </c>
      <c r="BU55" s="41">
        <f t="shared" si="52"/>
        <v>0</v>
      </c>
      <c r="BV55" s="41">
        <f t="shared" si="52"/>
        <v>0</v>
      </c>
      <c r="BW55" s="41">
        <f t="shared" si="52"/>
        <v>0</v>
      </c>
      <c r="BX55" s="41">
        <f t="shared" si="52"/>
        <v>0</v>
      </c>
      <c r="BY55" s="41">
        <f t="shared" si="52"/>
        <v>0</v>
      </c>
      <c r="BZ55" s="41">
        <f t="shared" si="52"/>
        <v>0</v>
      </c>
      <c r="CA55" s="41">
        <f t="shared" si="52"/>
        <v>0</v>
      </c>
      <c r="CB55" s="41">
        <f t="shared" si="52"/>
        <v>0</v>
      </c>
      <c r="CC55" s="41">
        <f t="shared" si="46"/>
        <v>0</v>
      </c>
      <c r="CD55" s="41">
        <f t="shared" si="46"/>
        <v>0</v>
      </c>
      <c r="CE55" s="41">
        <f t="shared" si="46"/>
        <v>0</v>
      </c>
      <c r="CF55" s="41">
        <f t="shared" si="46"/>
        <v>0</v>
      </c>
      <c r="CG55" s="41">
        <f t="shared" si="46"/>
        <v>0</v>
      </c>
      <c r="CH55" s="41">
        <f t="shared" si="46"/>
        <v>0</v>
      </c>
      <c r="CI55" s="41">
        <f t="shared" si="46"/>
        <v>0</v>
      </c>
      <c r="CJ55" s="41">
        <f t="shared" si="46"/>
        <v>0</v>
      </c>
      <c r="CK55" s="41">
        <f t="shared" si="46"/>
        <v>0</v>
      </c>
      <c r="CL55" s="41">
        <f t="shared" si="46"/>
        <v>0</v>
      </c>
      <c r="CM55" s="41">
        <f t="shared" si="46"/>
        <v>0</v>
      </c>
      <c r="CN55" s="41">
        <f t="shared" si="46"/>
        <v>0</v>
      </c>
      <c r="CO55" s="41">
        <f t="shared" si="46"/>
        <v>0</v>
      </c>
      <c r="CP55" s="41">
        <f t="shared" si="46"/>
        <v>0</v>
      </c>
      <c r="CQ55" s="41">
        <f t="shared" si="46"/>
        <v>0</v>
      </c>
      <c r="CR55" s="41">
        <f t="shared" si="46"/>
        <v>0</v>
      </c>
      <c r="CS55" s="41">
        <f t="shared" si="47"/>
        <v>0</v>
      </c>
      <c r="CT55" s="41">
        <f t="shared" si="47"/>
        <v>0</v>
      </c>
      <c r="CU55" s="41">
        <f t="shared" si="47"/>
        <v>0</v>
      </c>
      <c r="CV55" s="41">
        <f t="shared" si="47"/>
        <v>0</v>
      </c>
      <c r="CW55" s="41">
        <f t="shared" si="47"/>
        <v>0</v>
      </c>
      <c r="CX55" s="41">
        <f t="shared" si="47"/>
        <v>0</v>
      </c>
      <c r="CY55" s="41">
        <f t="shared" si="47"/>
        <v>0</v>
      </c>
      <c r="CZ55" s="41">
        <f t="shared" si="47"/>
        <v>0</v>
      </c>
      <c r="DA55" s="41">
        <f t="shared" si="47"/>
        <v>0</v>
      </c>
      <c r="DB55" s="41">
        <f t="shared" si="47"/>
        <v>0</v>
      </c>
      <c r="DC55" s="41">
        <f t="shared" si="47"/>
        <v>0</v>
      </c>
      <c r="DD55" s="41">
        <f t="shared" si="47"/>
        <v>0</v>
      </c>
      <c r="DE55" s="41">
        <f t="shared" si="47"/>
        <v>0</v>
      </c>
      <c r="DF55" s="41">
        <f t="shared" si="47"/>
        <v>0</v>
      </c>
      <c r="DG55" s="41">
        <f t="shared" si="53"/>
        <v>0</v>
      </c>
      <c r="DH55" s="41">
        <f t="shared" si="53"/>
        <v>0</v>
      </c>
      <c r="DI55" s="41">
        <f t="shared" si="53"/>
        <v>0</v>
      </c>
      <c r="DJ55" s="41">
        <f t="shared" si="53"/>
        <v>0</v>
      </c>
      <c r="DK55" s="41">
        <f t="shared" si="53"/>
        <v>0</v>
      </c>
      <c r="DL55" s="41">
        <f t="shared" si="53"/>
        <v>0</v>
      </c>
      <c r="DM55" s="41">
        <f t="shared" si="53"/>
        <v>0</v>
      </c>
      <c r="DN55" s="41">
        <f t="shared" si="53"/>
        <v>0</v>
      </c>
      <c r="DO55" s="41">
        <f t="shared" si="53"/>
        <v>0</v>
      </c>
      <c r="DP55" s="41">
        <f t="shared" si="53"/>
        <v>0</v>
      </c>
      <c r="DQ55" s="41">
        <f t="shared" si="53"/>
        <v>0</v>
      </c>
      <c r="DR55" s="41">
        <f t="shared" si="53"/>
        <v>0</v>
      </c>
      <c r="DS55" s="41">
        <f t="shared" si="53"/>
        <v>0</v>
      </c>
      <c r="DT55" s="41">
        <f t="shared" si="53"/>
        <v>0</v>
      </c>
      <c r="DU55" s="41">
        <f t="shared" si="53"/>
        <v>0</v>
      </c>
      <c r="DV55" s="41">
        <f t="shared" si="53"/>
        <v>0</v>
      </c>
      <c r="DW55" s="41">
        <f t="shared" si="54"/>
        <v>0</v>
      </c>
      <c r="DX55" s="41">
        <f t="shared" si="54"/>
        <v>0</v>
      </c>
      <c r="DY55" s="41">
        <f t="shared" si="48"/>
        <v>0</v>
      </c>
      <c r="DZ55" s="41">
        <f t="shared" si="48"/>
        <v>0</v>
      </c>
      <c r="EA55" s="41">
        <f t="shared" si="48"/>
        <v>0</v>
      </c>
      <c r="EB55" s="41">
        <f t="shared" si="48"/>
        <v>0</v>
      </c>
      <c r="EC55" s="41">
        <f t="shared" si="48"/>
        <v>0</v>
      </c>
      <c r="ED55" s="41">
        <f t="shared" si="48"/>
        <v>0</v>
      </c>
      <c r="EE55" s="41">
        <f t="shared" si="48"/>
        <v>0</v>
      </c>
      <c r="EF55" s="41">
        <f t="shared" si="48"/>
        <v>0</v>
      </c>
      <c r="EG55" s="41">
        <f t="shared" si="48"/>
        <v>0</v>
      </c>
      <c r="EH55" s="41">
        <f t="shared" si="48"/>
        <v>0</v>
      </c>
      <c r="EI55" s="41">
        <f t="shared" si="48"/>
        <v>0</v>
      </c>
      <c r="EJ55" s="41">
        <f t="shared" si="48"/>
        <v>0</v>
      </c>
      <c r="EK55" s="41">
        <f t="shared" si="48"/>
        <v>0</v>
      </c>
      <c r="EL55" s="41">
        <f t="shared" si="48"/>
        <v>0</v>
      </c>
      <c r="EM55" s="41">
        <f t="shared" si="55"/>
        <v>0</v>
      </c>
      <c r="EN55" s="41">
        <f t="shared" si="55"/>
        <v>0</v>
      </c>
      <c r="EO55" s="41">
        <f t="shared" si="55"/>
        <v>0</v>
      </c>
      <c r="EP55" s="41">
        <f t="shared" si="55"/>
        <v>0</v>
      </c>
      <c r="EQ55" s="41">
        <f t="shared" si="55"/>
        <v>0</v>
      </c>
      <c r="ER55" s="41">
        <f t="shared" si="55"/>
        <v>0</v>
      </c>
      <c r="ES55" s="41">
        <f t="shared" si="55"/>
        <v>0</v>
      </c>
      <c r="ET55" s="41">
        <f t="shared" si="55"/>
        <v>0</v>
      </c>
      <c r="EU55" s="41">
        <f t="shared" si="55"/>
        <v>0</v>
      </c>
      <c r="EV55" s="41">
        <f t="shared" si="55"/>
        <v>0</v>
      </c>
      <c r="EW55" s="41">
        <f t="shared" si="55"/>
        <v>0</v>
      </c>
      <c r="EX55" s="41">
        <f t="shared" si="55"/>
        <v>0</v>
      </c>
      <c r="EY55" s="41">
        <f t="shared" si="55"/>
        <v>0</v>
      </c>
      <c r="EZ55" s="41">
        <f t="shared" si="55"/>
        <v>0</v>
      </c>
      <c r="FA55" s="41">
        <f t="shared" si="55"/>
        <v>0</v>
      </c>
      <c r="FB55" s="41">
        <f t="shared" si="55"/>
        <v>0</v>
      </c>
      <c r="FC55" s="41">
        <f t="shared" si="56"/>
        <v>0</v>
      </c>
      <c r="FD55" s="41">
        <f t="shared" si="56"/>
        <v>0</v>
      </c>
      <c r="FE55" s="41">
        <f t="shared" si="49"/>
        <v>0</v>
      </c>
      <c r="FF55" s="41">
        <f t="shared" si="49"/>
        <v>0</v>
      </c>
      <c r="FG55" s="41">
        <f t="shared" si="49"/>
        <v>0</v>
      </c>
      <c r="FH55" s="41">
        <f t="shared" si="49"/>
        <v>0</v>
      </c>
      <c r="FI55" s="41">
        <f t="shared" si="49"/>
        <v>0</v>
      </c>
      <c r="FJ55" s="41">
        <f t="shared" si="49"/>
        <v>0</v>
      </c>
      <c r="FK55" s="41">
        <f t="shared" si="49"/>
        <v>0</v>
      </c>
      <c r="FL55" s="41">
        <f t="shared" si="49"/>
        <v>0</v>
      </c>
      <c r="FM55" s="41">
        <f t="shared" si="49"/>
        <v>0</v>
      </c>
      <c r="FN55" s="41">
        <f t="shared" si="49"/>
        <v>0</v>
      </c>
      <c r="FO55" s="41">
        <f t="shared" si="49"/>
        <v>0</v>
      </c>
      <c r="FP55" s="41">
        <f t="shared" si="49"/>
        <v>0</v>
      </c>
      <c r="FQ55" s="41">
        <f t="shared" si="49"/>
        <v>0</v>
      </c>
      <c r="FR55" s="41">
        <f t="shared" si="49"/>
        <v>0</v>
      </c>
      <c r="FS55" s="41">
        <f t="shared" si="57"/>
        <v>0</v>
      </c>
      <c r="FT55" s="41">
        <f t="shared" si="57"/>
        <v>0</v>
      </c>
      <c r="FU55" s="41">
        <f t="shared" si="57"/>
        <v>0</v>
      </c>
      <c r="FV55" s="41">
        <f t="shared" si="57"/>
        <v>0</v>
      </c>
      <c r="FW55" s="41">
        <f t="shared" si="57"/>
        <v>0</v>
      </c>
      <c r="FX55" s="41">
        <f t="shared" si="57"/>
        <v>0</v>
      </c>
      <c r="FY55" s="41">
        <f t="shared" si="57"/>
        <v>0</v>
      </c>
      <c r="FZ55" s="41">
        <f t="shared" si="57"/>
        <v>0</v>
      </c>
      <c r="GA55" s="41">
        <f t="shared" si="57"/>
        <v>0</v>
      </c>
      <c r="GB55" s="41">
        <f t="shared" si="57"/>
        <v>0</v>
      </c>
      <c r="GC55" s="41">
        <f t="shared" si="57"/>
        <v>0</v>
      </c>
      <c r="GD55" s="41">
        <f t="shared" si="57"/>
        <v>0</v>
      </c>
      <c r="GE55" s="41">
        <f t="shared" si="57"/>
        <v>0</v>
      </c>
      <c r="GF55" s="41">
        <f t="shared" si="57"/>
        <v>0</v>
      </c>
      <c r="GG55" s="41">
        <f t="shared" si="57"/>
        <v>0</v>
      </c>
      <c r="GH55" s="41">
        <f t="shared" si="57"/>
        <v>0</v>
      </c>
      <c r="GI55" s="41">
        <f t="shared" si="58"/>
        <v>0</v>
      </c>
      <c r="GJ55" s="41">
        <f t="shared" si="58"/>
        <v>0</v>
      </c>
      <c r="GK55" s="41">
        <f t="shared" si="50"/>
        <v>0</v>
      </c>
      <c r="GL55" s="41">
        <f t="shared" si="50"/>
        <v>0</v>
      </c>
      <c r="GM55" s="41">
        <f t="shared" si="50"/>
        <v>0</v>
      </c>
      <c r="GN55" s="41">
        <f t="shared" si="50"/>
        <v>0</v>
      </c>
      <c r="GO55" s="41">
        <f t="shared" si="50"/>
        <v>0</v>
      </c>
      <c r="GP55" s="41">
        <f t="shared" si="50"/>
        <v>0</v>
      </c>
      <c r="GQ55" s="41">
        <f t="shared" si="50"/>
        <v>0</v>
      </c>
      <c r="GR55" s="41">
        <f t="shared" si="50"/>
        <v>0</v>
      </c>
      <c r="GS55" s="41">
        <f t="shared" si="50"/>
        <v>0</v>
      </c>
      <c r="GT55" s="41">
        <f t="shared" si="50"/>
        <v>0</v>
      </c>
      <c r="GU55" s="41">
        <f t="shared" si="50"/>
        <v>0</v>
      </c>
      <c r="GV55" s="41">
        <f t="shared" si="50"/>
        <v>0</v>
      </c>
      <c r="GW55" s="41">
        <f t="shared" si="50"/>
        <v>0</v>
      </c>
      <c r="GX55" s="41">
        <f t="shared" si="50"/>
        <v>0</v>
      </c>
      <c r="GY55" s="41">
        <f t="shared" si="59"/>
        <v>0</v>
      </c>
      <c r="GZ55" s="41">
        <f t="shared" si="59"/>
        <v>0</v>
      </c>
      <c r="HA55" s="41">
        <f t="shared" si="59"/>
        <v>0</v>
      </c>
      <c r="HB55" s="41">
        <f t="shared" si="44"/>
        <v>0</v>
      </c>
      <c r="HC55" s="41">
        <f t="shared" si="44"/>
        <v>0</v>
      </c>
      <c r="HD55" s="41">
        <f t="shared" si="44"/>
        <v>0</v>
      </c>
      <c r="HE55" s="41">
        <f t="shared" si="44"/>
        <v>0</v>
      </c>
      <c r="HF55" s="41">
        <f t="shared" si="44"/>
        <v>0</v>
      </c>
      <c r="HG55" s="41">
        <f t="shared" si="44"/>
        <v>0</v>
      </c>
      <c r="HH55" s="41">
        <f t="shared" si="44"/>
        <v>0</v>
      </c>
      <c r="HI55" s="41">
        <f t="shared" si="44"/>
        <v>0</v>
      </c>
      <c r="HJ55" s="41">
        <f t="shared" si="44"/>
        <v>0</v>
      </c>
    </row>
    <row r="56" spans="1:218" ht="14.4" x14ac:dyDescent="0.3">
      <c r="A56" s="42">
        <v>53</v>
      </c>
      <c r="B56" s="43">
        <f>'CMM4 - AUX CALC'!$BB$67</f>
        <v>0</v>
      </c>
      <c r="BC56" s="41">
        <f>$B56/(_xlfn.SINGLE(PrazoConcessao)*12-BC$3+1)</f>
        <v>0</v>
      </c>
      <c r="BD56" s="41">
        <f t="shared" si="61"/>
        <v>0</v>
      </c>
      <c r="BE56" s="41">
        <f t="shared" si="61"/>
        <v>0</v>
      </c>
      <c r="BF56" s="41">
        <f t="shared" si="61"/>
        <v>0</v>
      </c>
      <c r="BG56" s="41">
        <f t="shared" si="61"/>
        <v>0</v>
      </c>
      <c r="BH56" s="41">
        <f t="shared" si="61"/>
        <v>0</v>
      </c>
      <c r="BI56" s="41">
        <f t="shared" si="61"/>
        <v>0</v>
      </c>
      <c r="BJ56" s="41">
        <f t="shared" si="61"/>
        <v>0</v>
      </c>
      <c r="BK56" s="41">
        <f t="shared" si="61"/>
        <v>0</v>
      </c>
      <c r="BL56" s="41">
        <f t="shared" si="61"/>
        <v>0</v>
      </c>
      <c r="BM56" s="41">
        <f t="shared" si="61"/>
        <v>0</v>
      </c>
      <c r="BN56" s="41">
        <f t="shared" si="60"/>
        <v>0</v>
      </c>
      <c r="BO56" s="41">
        <f t="shared" si="60"/>
        <v>0</v>
      </c>
      <c r="BP56" s="41">
        <f t="shared" si="52"/>
        <v>0</v>
      </c>
      <c r="BQ56" s="41">
        <f t="shared" si="52"/>
        <v>0</v>
      </c>
      <c r="BR56" s="41">
        <f t="shared" si="52"/>
        <v>0</v>
      </c>
      <c r="BS56" s="41">
        <f t="shared" si="52"/>
        <v>0</v>
      </c>
      <c r="BT56" s="41">
        <f t="shared" si="52"/>
        <v>0</v>
      </c>
      <c r="BU56" s="41">
        <f t="shared" si="52"/>
        <v>0</v>
      </c>
      <c r="BV56" s="41">
        <f t="shared" si="52"/>
        <v>0</v>
      </c>
      <c r="BW56" s="41">
        <f t="shared" si="52"/>
        <v>0</v>
      </c>
      <c r="BX56" s="41">
        <f t="shared" si="52"/>
        <v>0</v>
      </c>
      <c r="BY56" s="41">
        <f t="shared" si="52"/>
        <v>0</v>
      </c>
      <c r="BZ56" s="41">
        <f t="shared" si="52"/>
        <v>0</v>
      </c>
      <c r="CA56" s="41">
        <f t="shared" si="52"/>
        <v>0</v>
      </c>
      <c r="CB56" s="41">
        <f t="shared" si="52"/>
        <v>0</v>
      </c>
      <c r="CC56" s="41">
        <f t="shared" si="46"/>
        <v>0</v>
      </c>
      <c r="CD56" s="41">
        <f t="shared" si="46"/>
        <v>0</v>
      </c>
      <c r="CE56" s="41">
        <f t="shared" si="46"/>
        <v>0</v>
      </c>
      <c r="CF56" s="41">
        <f t="shared" si="46"/>
        <v>0</v>
      </c>
      <c r="CG56" s="41">
        <f t="shared" si="46"/>
        <v>0</v>
      </c>
      <c r="CH56" s="41">
        <f t="shared" si="46"/>
        <v>0</v>
      </c>
      <c r="CI56" s="41">
        <f t="shared" si="46"/>
        <v>0</v>
      </c>
      <c r="CJ56" s="41">
        <f t="shared" si="46"/>
        <v>0</v>
      </c>
      <c r="CK56" s="41">
        <f t="shared" si="46"/>
        <v>0</v>
      </c>
      <c r="CL56" s="41">
        <f t="shared" si="46"/>
        <v>0</v>
      </c>
      <c r="CM56" s="41">
        <f t="shared" si="46"/>
        <v>0</v>
      </c>
      <c r="CN56" s="41">
        <f t="shared" si="46"/>
        <v>0</v>
      </c>
      <c r="CO56" s="41">
        <f t="shared" si="46"/>
        <v>0</v>
      </c>
      <c r="CP56" s="41">
        <f t="shared" si="46"/>
        <v>0</v>
      </c>
      <c r="CQ56" s="41">
        <f t="shared" si="46"/>
        <v>0</v>
      </c>
      <c r="CR56" s="41">
        <f t="shared" si="46"/>
        <v>0</v>
      </c>
      <c r="CS56" s="41">
        <f t="shared" si="47"/>
        <v>0</v>
      </c>
      <c r="CT56" s="41">
        <f t="shared" si="47"/>
        <v>0</v>
      </c>
      <c r="CU56" s="41">
        <f t="shared" si="47"/>
        <v>0</v>
      </c>
      <c r="CV56" s="41">
        <f t="shared" si="47"/>
        <v>0</v>
      </c>
      <c r="CW56" s="41">
        <f t="shared" si="47"/>
        <v>0</v>
      </c>
      <c r="CX56" s="41">
        <f t="shared" si="47"/>
        <v>0</v>
      </c>
      <c r="CY56" s="41">
        <f t="shared" si="47"/>
        <v>0</v>
      </c>
      <c r="CZ56" s="41">
        <f t="shared" si="47"/>
        <v>0</v>
      </c>
      <c r="DA56" s="41">
        <f t="shared" si="47"/>
        <v>0</v>
      </c>
      <c r="DB56" s="41">
        <f t="shared" si="47"/>
        <v>0</v>
      </c>
      <c r="DC56" s="41">
        <f t="shared" si="47"/>
        <v>0</v>
      </c>
      <c r="DD56" s="41">
        <f t="shared" si="47"/>
        <v>0</v>
      </c>
      <c r="DE56" s="41">
        <f t="shared" si="47"/>
        <v>0</v>
      </c>
      <c r="DF56" s="41">
        <f t="shared" si="47"/>
        <v>0</v>
      </c>
      <c r="DG56" s="41">
        <f t="shared" si="53"/>
        <v>0</v>
      </c>
      <c r="DH56" s="41">
        <f t="shared" si="53"/>
        <v>0</v>
      </c>
      <c r="DI56" s="41">
        <f t="shared" si="53"/>
        <v>0</v>
      </c>
      <c r="DJ56" s="41">
        <f t="shared" si="53"/>
        <v>0</v>
      </c>
      <c r="DK56" s="41">
        <f t="shared" si="53"/>
        <v>0</v>
      </c>
      <c r="DL56" s="41">
        <f t="shared" si="53"/>
        <v>0</v>
      </c>
      <c r="DM56" s="41">
        <f t="shared" si="53"/>
        <v>0</v>
      </c>
      <c r="DN56" s="41">
        <f t="shared" si="53"/>
        <v>0</v>
      </c>
      <c r="DO56" s="41">
        <f t="shared" si="53"/>
        <v>0</v>
      </c>
      <c r="DP56" s="41">
        <f t="shared" si="53"/>
        <v>0</v>
      </c>
      <c r="DQ56" s="41">
        <f t="shared" si="53"/>
        <v>0</v>
      </c>
      <c r="DR56" s="41">
        <f t="shared" si="53"/>
        <v>0</v>
      </c>
      <c r="DS56" s="41">
        <f t="shared" si="53"/>
        <v>0</v>
      </c>
      <c r="DT56" s="41">
        <f t="shared" si="53"/>
        <v>0</v>
      </c>
      <c r="DU56" s="41">
        <f t="shared" si="53"/>
        <v>0</v>
      </c>
      <c r="DV56" s="41">
        <f t="shared" si="53"/>
        <v>0</v>
      </c>
      <c r="DW56" s="41">
        <f t="shared" si="54"/>
        <v>0</v>
      </c>
      <c r="DX56" s="41">
        <f t="shared" si="54"/>
        <v>0</v>
      </c>
      <c r="DY56" s="41">
        <f t="shared" si="48"/>
        <v>0</v>
      </c>
      <c r="DZ56" s="41">
        <f t="shared" si="48"/>
        <v>0</v>
      </c>
      <c r="EA56" s="41">
        <f t="shared" si="48"/>
        <v>0</v>
      </c>
      <c r="EB56" s="41">
        <f t="shared" si="48"/>
        <v>0</v>
      </c>
      <c r="EC56" s="41">
        <f t="shared" si="48"/>
        <v>0</v>
      </c>
      <c r="ED56" s="41">
        <f t="shared" si="48"/>
        <v>0</v>
      </c>
      <c r="EE56" s="41">
        <f t="shared" si="48"/>
        <v>0</v>
      </c>
      <c r="EF56" s="41">
        <f t="shared" si="48"/>
        <v>0</v>
      </c>
      <c r="EG56" s="41">
        <f t="shared" si="48"/>
        <v>0</v>
      </c>
      <c r="EH56" s="41">
        <f t="shared" si="48"/>
        <v>0</v>
      </c>
      <c r="EI56" s="41">
        <f t="shared" si="48"/>
        <v>0</v>
      </c>
      <c r="EJ56" s="41">
        <f t="shared" si="48"/>
        <v>0</v>
      </c>
      <c r="EK56" s="41">
        <f t="shared" si="48"/>
        <v>0</v>
      </c>
      <c r="EL56" s="41">
        <f t="shared" si="48"/>
        <v>0</v>
      </c>
      <c r="EM56" s="41">
        <f t="shared" si="55"/>
        <v>0</v>
      </c>
      <c r="EN56" s="41">
        <f t="shared" si="55"/>
        <v>0</v>
      </c>
      <c r="EO56" s="41">
        <f t="shared" si="55"/>
        <v>0</v>
      </c>
      <c r="EP56" s="41">
        <f t="shared" si="55"/>
        <v>0</v>
      </c>
      <c r="EQ56" s="41">
        <f t="shared" si="55"/>
        <v>0</v>
      </c>
      <c r="ER56" s="41">
        <f t="shared" si="55"/>
        <v>0</v>
      </c>
      <c r="ES56" s="41">
        <f t="shared" si="55"/>
        <v>0</v>
      </c>
      <c r="ET56" s="41">
        <f t="shared" si="55"/>
        <v>0</v>
      </c>
      <c r="EU56" s="41">
        <f t="shared" si="55"/>
        <v>0</v>
      </c>
      <c r="EV56" s="41">
        <f t="shared" si="55"/>
        <v>0</v>
      </c>
      <c r="EW56" s="41">
        <f t="shared" si="55"/>
        <v>0</v>
      </c>
      <c r="EX56" s="41">
        <f t="shared" si="55"/>
        <v>0</v>
      </c>
      <c r="EY56" s="41">
        <f t="shared" si="55"/>
        <v>0</v>
      </c>
      <c r="EZ56" s="41">
        <f t="shared" si="55"/>
        <v>0</v>
      </c>
      <c r="FA56" s="41">
        <f t="shared" si="55"/>
        <v>0</v>
      </c>
      <c r="FB56" s="41">
        <f t="shared" si="55"/>
        <v>0</v>
      </c>
      <c r="FC56" s="41">
        <f t="shared" si="56"/>
        <v>0</v>
      </c>
      <c r="FD56" s="41">
        <f t="shared" si="56"/>
        <v>0</v>
      </c>
      <c r="FE56" s="41">
        <f t="shared" si="49"/>
        <v>0</v>
      </c>
      <c r="FF56" s="41">
        <f t="shared" si="49"/>
        <v>0</v>
      </c>
      <c r="FG56" s="41">
        <f t="shared" si="49"/>
        <v>0</v>
      </c>
      <c r="FH56" s="41">
        <f t="shared" si="49"/>
        <v>0</v>
      </c>
      <c r="FI56" s="41">
        <f t="shared" si="49"/>
        <v>0</v>
      </c>
      <c r="FJ56" s="41">
        <f t="shared" si="49"/>
        <v>0</v>
      </c>
      <c r="FK56" s="41">
        <f t="shared" si="49"/>
        <v>0</v>
      </c>
      <c r="FL56" s="41">
        <f t="shared" si="49"/>
        <v>0</v>
      </c>
      <c r="FM56" s="41">
        <f t="shared" si="49"/>
        <v>0</v>
      </c>
      <c r="FN56" s="41">
        <f t="shared" si="49"/>
        <v>0</v>
      </c>
      <c r="FO56" s="41">
        <f t="shared" si="49"/>
        <v>0</v>
      </c>
      <c r="FP56" s="41">
        <f t="shared" si="49"/>
        <v>0</v>
      </c>
      <c r="FQ56" s="41">
        <f t="shared" si="49"/>
        <v>0</v>
      </c>
      <c r="FR56" s="41">
        <f t="shared" si="49"/>
        <v>0</v>
      </c>
      <c r="FS56" s="41">
        <f t="shared" si="57"/>
        <v>0</v>
      </c>
      <c r="FT56" s="41">
        <f t="shared" si="57"/>
        <v>0</v>
      </c>
      <c r="FU56" s="41">
        <f t="shared" si="57"/>
        <v>0</v>
      </c>
      <c r="FV56" s="41">
        <f t="shared" si="57"/>
        <v>0</v>
      </c>
      <c r="FW56" s="41">
        <f t="shared" si="57"/>
        <v>0</v>
      </c>
      <c r="FX56" s="41">
        <f t="shared" si="57"/>
        <v>0</v>
      </c>
      <c r="FY56" s="41">
        <f t="shared" si="57"/>
        <v>0</v>
      </c>
      <c r="FZ56" s="41">
        <f t="shared" si="57"/>
        <v>0</v>
      </c>
      <c r="GA56" s="41">
        <f t="shared" si="57"/>
        <v>0</v>
      </c>
      <c r="GB56" s="41">
        <f t="shared" si="57"/>
        <v>0</v>
      </c>
      <c r="GC56" s="41">
        <f t="shared" si="57"/>
        <v>0</v>
      </c>
      <c r="GD56" s="41">
        <f t="shared" si="57"/>
        <v>0</v>
      </c>
      <c r="GE56" s="41">
        <f t="shared" si="57"/>
        <v>0</v>
      </c>
      <c r="GF56" s="41">
        <f t="shared" si="57"/>
        <v>0</v>
      </c>
      <c r="GG56" s="41">
        <f t="shared" si="57"/>
        <v>0</v>
      </c>
      <c r="GH56" s="41">
        <f t="shared" si="57"/>
        <v>0</v>
      </c>
      <c r="GI56" s="41">
        <f t="shared" si="58"/>
        <v>0</v>
      </c>
      <c r="GJ56" s="41">
        <f t="shared" si="58"/>
        <v>0</v>
      </c>
      <c r="GK56" s="41">
        <f t="shared" si="50"/>
        <v>0</v>
      </c>
      <c r="GL56" s="41">
        <f t="shared" si="50"/>
        <v>0</v>
      </c>
      <c r="GM56" s="41">
        <f t="shared" si="50"/>
        <v>0</v>
      </c>
      <c r="GN56" s="41">
        <f t="shared" si="50"/>
        <v>0</v>
      </c>
      <c r="GO56" s="41">
        <f t="shared" si="50"/>
        <v>0</v>
      </c>
      <c r="GP56" s="41">
        <f t="shared" si="50"/>
        <v>0</v>
      </c>
      <c r="GQ56" s="41">
        <f t="shared" si="50"/>
        <v>0</v>
      </c>
      <c r="GR56" s="41">
        <f t="shared" si="50"/>
        <v>0</v>
      </c>
      <c r="GS56" s="41">
        <f t="shared" si="50"/>
        <v>0</v>
      </c>
      <c r="GT56" s="41">
        <f t="shared" si="50"/>
        <v>0</v>
      </c>
      <c r="GU56" s="41">
        <f t="shared" si="50"/>
        <v>0</v>
      </c>
      <c r="GV56" s="41">
        <f t="shared" si="50"/>
        <v>0</v>
      </c>
      <c r="GW56" s="41">
        <f t="shared" si="50"/>
        <v>0</v>
      </c>
      <c r="GX56" s="41">
        <f t="shared" si="50"/>
        <v>0</v>
      </c>
      <c r="GY56" s="41">
        <f t="shared" si="59"/>
        <v>0</v>
      </c>
      <c r="GZ56" s="41">
        <f t="shared" si="59"/>
        <v>0</v>
      </c>
      <c r="HA56" s="41">
        <f t="shared" si="59"/>
        <v>0</v>
      </c>
      <c r="HB56" s="41">
        <f t="shared" si="44"/>
        <v>0</v>
      </c>
      <c r="HC56" s="41">
        <f t="shared" si="44"/>
        <v>0</v>
      </c>
      <c r="HD56" s="41">
        <f t="shared" si="44"/>
        <v>0</v>
      </c>
      <c r="HE56" s="41">
        <f t="shared" si="44"/>
        <v>0</v>
      </c>
      <c r="HF56" s="41">
        <f t="shared" si="44"/>
        <v>0</v>
      </c>
      <c r="HG56" s="41">
        <f t="shared" si="44"/>
        <v>0</v>
      </c>
      <c r="HH56" s="41">
        <f t="shared" si="44"/>
        <v>0</v>
      </c>
      <c r="HI56" s="41">
        <f t="shared" si="44"/>
        <v>0</v>
      </c>
      <c r="HJ56" s="41">
        <f t="shared" si="44"/>
        <v>0</v>
      </c>
    </row>
    <row r="57" spans="1:218" ht="14.4" x14ac:dyDescent="0.3">
      <c r="A57" s="42">
        <v>54</v>
      </c>
      <c r="B57" s="43">
        <f>'CMM4 - AUX CALC'!$BC$67</f>
        <v>0</v>
      </c>
      <c r="BD57" s="41">
        <f>$B57/(_xlfn.SINGLE(PrazoConcessao)*12-BD$3+1)</f>
        <v>0</v>
      </c>
      <c r="BE57" s="41">
        <f t="shared" si="61"/>
        <v>0</v>
      </c>
      <c r="BF57" s="41">
        <f t="shared" si="61"/>
        <v>0</v>
      </c>
      <c r="BG57" s="41">
        <f t="shared" si="61"/>
        <v>0</v>
      </c>
      <c r="BH57" s="41">
        <f t="shared" si="61"/>
        <v>0</v>
      </c>
      <c r="BI57" s="41">
        <f t="shared" si="61"/>
        <v>0</v>
      </c>
      <c r="BJ57" s="41">
        <f t="shared" si="61"/>
        <v>0</v>
      </c>
      <c r="BK57" s="41">
        <f t="shared" si="61"/>
        <v>0</v>
      </c>
      <c r="BL57" s="41">
        <f t="shared" si="61"/>
        <v>0</v>
      </c>
      <c r="BM57" s="41">
        <f t="shared" si="61"/>
        <v>0</v>
      </c>
      <c r="BN57" s="41">
        <f t="shared" si="60"/>
        <v>0</v>
      </c>
      <c r="BO57" s="41">
        <f t="shared" si="60"/>
        <v>0</v>
      </c>
      <c r="BP57" s="41">
        <f t="shared" si="52"/>
        <v>0</v>
      </c>
      <c r="BQ57" s="41">
        <f t="shared" si="52"/>
        <v>0</v>
      </c>
      <c r="BR57" s="41">
        <f t="shared" si="52"/>
        <v>0</v>
      </c>
      <c r="BS57" s="41">
        <f t="shared" si="52"/>
        <v>0</v>
      </c>
      <c r="BT57" s="41">
        <f t="shared" si="52"/>
        <v>0</v>
      </c>
      <c r="BU57" s="41">
        <f t="shared" si="52"/>
        <v>0</v>
      </c>
      <c r="BV57" s="41">
        <f t="shared" si="52"/>
        <v>0</v>
      </c>
      <c r="BW57" s="41">
        <f t="shared" si="52"/>
        <v>0</v>
      </c>
      <c r="BX57" s="41">
        <f t="shared" si="52"/>
        <v>0</v>
      </c>
      <c r="BY57" s="41">
        <f t="shared" si="52"/>
        <v>0</v>
      </c>
      <c r="BZ57" s="41">
        <f t="shared" si="52"/>
        <v>0</v>
      </c>
      <c r="CA57" s="41">
        <f t="shared" si="52"/>
        <v>0</v>
      </c>
      <c r="CB57" s="41">
        <f t="shared" si="52"/>
        <v>0</v>
      </c>
      <c r="CC57" s="41">
        <f t="shared" si="46"/>
        <v>0</v>
      </c>
      <c r="CD57" s="41">
        <f t="shared" si="46"/>
        <v>0</v>
      </c>
      <c r="CE57" s="41">
        <f t="shared" si="46"/>
        <v>0</v>
      </c>
      <c r="CF57" s="41">
        <f t="shared" si="46"/>
        <v>0</v>
      </c>
      <c r="CG57" s="41">
        <f t="shared" si="46"/>
        <v>0</v>
      </c>
      <c r="CH57" s="41">
        <f t="shared" si="46"/>
        <v>0</v>
      </c>
      <c r="CI57" s="41">
        <f t="shared" si="46"/>
        <v>0</v>
      </c>
      <c r="CJ57" s="41">
        <f t="shared" si="46"/>
        <v>0</v>
      </c>
      <c r="CK57" s="41">
        <f t="shared" si="46"/>
        <v>0</v>
      </c>
      <c r="CL57" s="41">
        <f t="shared" si="46"/>
        <v>0</v>
      </c>
      <c r="CM57" s="41">
        <f t="shared" si="46"/>
        <v>0</v>
      </c>
      <c r="CN57" s="41">
        <f t="shared" si="46"/>
        <v>0</v>
      </c>
      <c r="CO57" s="41">
        <f t="shared" si="46"/>
        <v>0</v>
      </c>
      <c r="CP57" s="41">
        <f t="shared" si="46"/>
        <v>0</v>
      </c>
      <c r="CQ57" s="41">
        <f t="shared" si="46"/>
        <v>0</v>
      </c>
      <c r="CR57" s="41">
        <f t="shared" si="46"/>
        <v>0</v>
      </c>
      <c r="CS57" s="41">
        <f t="shared" si="47"/>
        <v>0</v>
      </c>
      <c r="CT57" s="41">
        <f t="shared" si="47"/>
        <v>0</v>
      </c>
      <c r="CU57" s="41">
        <f t="shared" si="47"/>
        <v>0</v>
      </c>
      <c r="CV57" s="41">
        <f t="shared" si="47"/>
        <v>0</v>
      </c>
      <c r="CW57" s="41">
        <f t="shared" si="47"/>
        <v>0</v>
      </c>
      <c r="CX57" s="41">
        <f t="shared" si="47"/>
        <v>0</v>
      </c>
      <c r="CY57" s="41">
        <f t="shared" si="47"/>
        <v>0</v>
      </c>
      <c r="CZ57" s="41">
        <f t="shared" si="47"/>
        <v>0</v>
      </c>
      <c r="DA57" s="41">
        <f t="shared" si="47"/>
        <v>0</v>
      </c>
      <c r="DB57" s="41">
        <f t="shared" si="47"/>
        <v>0</v>
      </c>
      <c r="DC57" s="41">
        <f t="shared" si="47"/>
        <v>0</v>
      </c>
      <c r="DD57" s="41">
        <f t="shared" si="47"/>
        <v>0</v>
      </c>
      <c r="DE57" s="41">
        <f t="shared" si="47"/>
        <v>0</v>
      </c>
      <c r="DF57" s="41">
        <f t="shared" si="47"/>
        <v>0</v>
      </c>
      <c r="DG57" s="41">
        <f t="shared" si="53"/>
        <v>0</v>
      </c>
      <c r="DH57" s="41">
        <f t="shared" si="53"/>
        <v>0</v>
      </c>
      <c r="DI57" s="41">
        <f t="shared" si="53"/>
        <v>0</v>
      </c>
      <c r="DJ57" s="41">
        <f t="shared" si="53"/>
        <v>0</v>
      </c>
      <c r="DK57" s="41">
        <f t="shared" si="53"/>
        <v>0</v>
      </c>
      <c r="DL57" s="41">
        <f t="shared" si="53"/>
        <v>0</v>
      </c>
      <c r="DM57" s="41">
        <f t="shared" si="53"/>
        <v>0</v>
      </c>
      <c r="DN57" s="41">
        <f t="shared" si="53"/>
        <v>0</v>
      </c>
      <c r="DO57" s="41">
        <f t="shared" si="53"/>
        <v>0</v>
      </c>
      <c r="DP57" s="41">
        <f t="shared" si="53"/>
        <v>0</v>
      </c>
      <c r="DQ57" s="41">
        <f t="shared" si="53"/>
        <v>0</v>
      </c>
      <c r="DR57" s="41">
        <f t="shared" si="53"/>
        <v>0</v>
      </c>
      <c r="DS57" s="41">
        <f t="shared" si="53"/>
        <v>0</v>
      </c>
      <c r="DT57" s="41">
        <f t="shared" si="53"/>
        <v>0</v>
      </c>
      <c r="DU57" s="41">
        <f t="shared" si="53"/>
        <v>0</v>
      </c>
      <c r="DV57" s="41">
        <f t="shared" si="53"/>
        <v>0</v>
      </c>
      <c r="DW57" s="41">
        <f t="shared" si="54"/>
        <v>0</v>
      </c>
      <c r="DX57" s="41">
        <f t="shared" si="54"/>
        <v>0</v>
      </c>
      <c r="DY57" s="41">
        <f t="shared" si="48"/>
        <v>0</v>
      </c>
      <c r="DZ57" s="41">
        <f t="shared" si="48"/>
        <v>0</v>
      </c>
      <c r="EA57" s="41">
        <f t="shared" si="48"/>
        <v>0</v>
      </c>
      <c r="EB57" s="41">
        <f t="shared" si="48"/>
        <v>0</v>
      </c>
      <c r="EC57" s="41">
        <f t="shared" si="48"/>
        <v>0</v>
      </c>
      <c r="ED57" s="41">
        <f t="shared" si="48"/>
        <v>0</v>
      </c>
      <c r="EE57" s="41">
        <f t="shared" si="48"/>
        <v>0</v>
      </c>
      <c r="EF57" s="41">
        <f t="shared" si="48"/>
        <v>0</v>
      </c>
      <c r="EG57" s="41">
        <f t="shared" si="48"/>
        <v>0</v>
      </c>
      <c r="EH57" s="41">
        <f t="shared" si="48"/>
        <v>0</v>
      </c>
      <c r="EI57" s="41">
        <f t="shared" si="48"/>
        <v>0</v>
      </c>
      <c r="EJ57" s="41">
        <f t="shared" si="48"/>
        <v>0</v>
      </c>
      <c r="EK57" s="41">
        <f t="shared" si="48"/>
        <v>0</v>
      </c>
      <c r="EL57" s="41">
        <f t="shared" si="48"/>
        <v>0</v>
      </c>
      <c r="EM57" s="41">
        <f t="shared" si="55"/>
        <v>0</v>
      </c>
      <c r="EN57" s="41">
        <f t="shared" si="55"/>
        <v>0</v>
      </c>
      <c r="EO57" s="41">
        <f t="shared" si="55"/>
        <v>0</v>
      </c>
      <c r="EP57" s="41">
        <f t="shared" si="55"/>
        <v>0</v>
      </c>
      <c r="EQ57" s="41">
        <f t="shared" si="55"/>
        <v>0</v>
      </c>
      <c r="ER57" s="41">
        <f t="shared" si="55"/>
        <v>0</v>
      </c>
      <c r="ES57" s="41">
        <f t="shared" si="55"/>
        <v>0</v>
      </c>
      <c r="ET57" s="41">
        <f t="shared" si="55"/>
        <v>0</v>
      </c>
      <c r="EU57" s="41">
        <f t="shared" si="55"/>
        <v>0</v>
      </c>
      <c r="EV57" s="41">
        <f t="shared" si="55"/>
        <v>0</v>
      </c>
      <c r="EW57" s="41">
        <f t="shared" si="55"/>
        <v>0</v>
      </c>
      <c r="EX57" s="41">
        <f t="shared" si="55"/>
        <v>0</v>
      </c>
      <c r="EY57" s="41">
        <f t="shared" si="55"/>
        <v>0</v>
      </c>
      <c r="EZ57" s="41">
        <f t="shared" si="55"/>
        <v>0</v>
      </c>
      <c r="FA57" s="41">
        <f t="shared" si="55"/>
        <v>0</v>
      </c>
      <c r="FB57" s="41">
        <f t="shared" si="55"/>
        <v>0</v>
      </c>
      <c r="FC57" s="41">
        <f t="shared" si="56"/>
        <v>0</v>
      </c>
      <c r="FD57" s="41">
        <f t="shared" si="56"/>
        <v>0</v>
      </c>
      <c r="FE57" s="41">
        <f t="shared" si="49"/>
        <v>0</v>
      </c>
      <c r="FF57" s="41">
        <f t="shared" si="49"/>
        <v>0</v>
      </c>
      <c r="FG57" s="41">
        <f t="shared" si="49"/>
        <v>0</v>
      </c>
      <c r="FH57" s="41">
        <f t="shared" si="49"/>
        <v>0</v>
      </c>
      <c r="FI57" s="41">
        <f t="shared" si="49"/>
        <v>0</v>
      </c>
      <c r="FJ57" s="41">
        <f t="shared" si="49"/>
        <v>0</v>
      </c>
      <c r="FK57" s="41">
        <f t="shared" si="49"/>
        <v>0</v>
      </c>
      <c r="FL57" s="41">
        <f t="shared" si="49"/>
        <v>0</v>
      </c>
      <c r="FM57" s="41">
        <f t="shared" si="49"/>
        <v>0</v>
      </c>
      <c r="FN57" s="41">
        <f t="shared" si="49"/>
        <v>0</v>
      </c>
      <c r="FO57" s="41">
        <f t="shared" si="49"/>
        <v>0</v>
      </c>
      <c r="FP57" s="41">
        <f t="shared" si="49"/>
        <v>0</v>
      </c>
      <c r="FQ57" s="41">
        <f t="shared" si="49"/>
        <v>0</v>
      </c>
      <c r="FR57" s="41">
        <f t="shared" si="49"/>
        <v>0</v>
      </c>
      <c r="FS57" s="41">
        <f t="shared" si="57"/>
        <v>0</v>
      </c>
      <c r="FT57" s="41">
        <f t="shared" si="57"/>
        <v>0</v>
      </c>
      <c r="FU57" s="41">
        <f t="shared" si="57"/>
        <v>0</v>
      </c>
      <c r="FV57" s="41">
        <f t="shared" si="57"/>
        <v>0</v>
      </c>
      <c r="FW57" s="41">
        <f t="shared" si="57"/>
        <v>0</v>
      </c>
      <c r="FX57" s="41">
        <f t="shared" si="57"/>
        <v>0</v>
      </c>
      <c r="FY57" s="41">
        <f t="shared" si="57"/>
        <v>0</v>
      </c>
      <c r="FZ57" s="41">
        <f t="shared" si="57"/>
        <v>0</v>
      </c>
      <c r="GA57" s="41">
        <f t="shared" si="57"/>
        <v>0</v>
      </c>
      <c r="GB57" s="41">
        <f t="shared" si="57"/>
        <v>0</v>
      </c>
      <c r="GC57" s="41">
        <f t="shared" si="57"/>
        <v>0</v>
      </c>
      <c r="GD57" s="41">
        <f t="shared" si="57"/>
        <v>0</v>
      </c>
      <c r="GE57" s="41">
        <f t="shared" si="57"/>
        <v>0</v>
      </c>
      <c r="GF57" s="41">
        <f t="shared" si="57"/>
        <v>0</v>
      </c>
      <c r="GG57" s="41">
        <f t="shared" si="57"/>
        <v>0</v>
      </c>
      <c r="GH57" s="41">
        <f t="shared" si="57"/>
        <v>0</v>
      </c>
      <c r="GI57" s="41">
        <f t="shared" si="58"/>
        <v>0</v>
      </c>
      <c r="GJ57" s="41">
        <f t="shared" si="58"/>
        <v>0</v>
      </c>
      <c r="GK57" s="41">
        <f t="shared" si="50"/>
        <v>0</v>
      </c>
      <c r="GL57" s="41">
        <f t="shared" si="50"/>
        <v>0</v>
      </c>
      <c r="GM57" s="41">
        <f t="shared" si="50"/>
        <v>0</v>
      </c>
      <c r="GN57" s="41">
        <f t="shared" si="50"/>
        <v>0</v>
      </c>
      <c r="GO57" s="41">
        <f t="shared" si="50"/>
        <v>0</v>
      </c>
      <c r="GP57" s="41">
        <f t="shared" si="50"/>
        <v>0</v>
      </c>
      <c r="GQ57" s="41">
        <f t="shared" si="50"/>
        <v>0</v>
      </c>
      <c r="GR57" s="41">
        <f t="shared" si="50"/>
        <v>0</v>
      </c>
      <c r="GS57" s="41">
        <f t="shared" si="50"/>
        <v>0</v>
      </c>
      <c r="GT57" s="41">
        <f t="shared" si="50"/>
        <v>0</v>
      </c>
      <c r="GU57" s="41">
        <f t="shared" si="50"/>
        <v>0</v>
      </c>
      <c r="GV57" s="41">
        <f t="shared" si="50"/>
        <v>0</v>
      </c>
      <c r="GW57" s="41">
        <f t="shared" si="50"/>
        <v>0</v>
      </c>
      <c r="GX57" s="41">
        <f t="shared" si="50"/>
        <v>0</v>
      </c>
      <c r="GY57" s="41">
        <f t="shared" si="59"/>
        <v>0</v>
      </c>
      <c r="GZ57" s="41">
        <f t="shared" si="59"/>
        <v>0</v>
      </c>
      <c r="HA57" s="41">
        <f t="shared" si="59"/>
        <v>0</v>
      </c>
      <c r="HB57" s="41">
        <f t="shared" si="44"/>
        <v>0</v>
      </c>
      <c r="HC57" s="41">
        <f t="shared" si="44"/>
        <v>0</v>
      </c>
      <c r="HD57" s="41">
        <f t="shared" si="44"/>
        <v>0</v>
      </c>
      <c r="HE57" s="41">
        <f t="shared" si="44"/>
        <v>0</v>
      </c>
      <c r="HF57" s="41">
        <f t="shared" si="44"/>
        <v>0</v>
      </c>
      <c r="HG57" s="41">
        <f t="shared" si="44"/>
        <v>0</v>
      </c>
      <c r="HH57" s="41">
        <f t="shared" si="44"/>
        <v>0</v>
      </c>
      <c r="HI57" s="41">
        <f t="shared" si="44"/>
        <v>0</v>
      </c>
      <c r="HJ57" s="41">
        <f t="shared" si="44"/>
        <v>0</v>
      </c>
    </row>
    <row r="58" spans="1:218" ht="14.4" x14ac:dyDescent="0.3">
      <c r="A58" s="42">
        <v>55</v>
      </c>
      <c r="B58" s="43">
        <f>'CMM4 - AUX CALC'!$BD$67</f>
        <v>0</v>
      </c>
      <c r="BE58" s="41">
        <f>$B58/(_xlfn.SINGLE(PrazoConcessao)*12-BE$3+1)</f>
        <v>0</v>
      </c>
      <c r="BF58" s="41">
        <f t="shared" si="61"/>
        <v>0</v>
      </c>
      <c r="BG58" s="41">
        <f t="shared" si="61"/>
        <v>0</v>
      </c>
      <c r="BH58" s="41">
        <f t="shared" si="61"/>
        <v>0</v>
      </c>
      <c r="BI58" s="41">
        <f t="shared" si="61"/>
        <v>0</v>
      </c>
      <c r="BJ58" s="41">
        <f t="shared" si="61"/>
        <v>0</v>
      </c>
      <c r="BK58" s="41">
        <f t="shared" si="61"/>
        <v>0</v>
      </c>
      <c r="BL58" s="41">
        <f t="shared" si="61"/>
        <v>0</v>
      </c>
      <c r="BM58" s="41">
        <f t="shared" si="61"/>
        <v>0</v>
      </c>
      <c r="BN58" s="41">
        <f t="shared" si="60"/>
        <v>0</v>
      </c>
      <c r="BO58" s="41">
        <f t="shared" si="60"/>
        <v>0</v>
      </c>
      <c r="BP58" s="41">
        <f t="shared" si="52"/>
        <v>0</v>
      </c>
      <c r="BQ58" s="41">
        <f t="shared" si="52"/>
        <v>0</v>
      </c>
      <c r="BR58" s="41">
        <f t="shared" si="52"/>
        <v>0</v>
      </c>
      <c r="BS58" s="41">
        <f t="shared" si="52"/>
        <v>0</v>
      </c>
      <c r="BT58" s="41">
        <f t="shared" si="52"/>
        <v>0</v>
      </c>
      <c r="BU58" s="41">
        <f t="shared" si="52"/>
        <v>0</v>
      </c>
      <c r="BV58" s="41">
        <f t="shared" si="52"/>
        <v>0</v>
      </c>
      <c r="BW58" s="41">
        <f t="shared" si="52"/>
        <v>0</v>
      </c>
      <c r="BX58" s="41">
        <f t="shared" si="52"/>
        <v>0</v>
      </c>
      <c r="BY58" s="41">
        <f t="shared" si="52"/>
        <v>0</v>
      </c>
      <c r="BZ58" s="41">
        <f t="shared" si="52"/>
        <v>0</v>
      </c>
      <c r="CA58" s="41">
        <f t="shared" si="52"/>
        <v>0</v>
      </c>
      <c r="CB58" s="41">
        <f t="shared" si="52"/>
        <v>0</v>
      </c>
      <c r="CC58" s="41">
        <f t="shared" si="46"/>
        <v>0</v>
      </c>
      <c r="CD58" s="41">
        <f t="shared" si="46"/>
        <v>0</v>
      </c>
      <c r="CE58" s="41">
        <f t="shared" si="46"/>
        <v>0</v>
      </c>
      <c r="CF58" s="41">
        <f t="shared" si="46"/>
        <v>0</v>
      </c>
      <c r="CG58" s="41">
        <f t="shared" si="46"/>
        <v>0</v>
      </c>
      <c r="CH58" s="41">
        <f t="shared" si="46"/>
        <v>0</v>
      </c>
      <c r="CI58" s="41">
        <f t="shared" si="46"/>
        <v>0</v>
      </c>
      <c r="CJ58" s="41">
        <f t="shared" si="46"/>
        <v>0</v>
      </c>
      <c r="CK58" s="41">
        <f t="shared" si="46"/>
        <v>0</v>
      </c>
      <c r="CL58" s="41">
        <f t="shared" si="46"/>
        <v>0</v>
      </c>
      <c r="CM58" s="41">
        <f t="shared" si="46"/>
        <v>0</v>
      </c>
      <c r="CN58" s="41">
        <f t="shared" si="46"/>
        <v>0</v>
      </c>
      <c r="CO58" s="41">
        <f t="shared" si="46"/>
        <v>0</v>
      </c>
      <c r="CP58" s="41">
        <f t="shared" si="46"/>
        <v>0</v>
      </c>
      <c r="CQ58" s="41">
        <f t="shared" si="46"/>
        <v>0</v>
      </c>
      <c r="CR58" s="41">
        <f t="shared" si="46"/>
        <v>0</v>
      </c>
      <c r="CS58" s="41">
        <f t="shared" si="47"/>
        <v>0</v>
      </c>
      <c r="CT58" s="41">
        <f t="shared" si="47"/>
        <v>0</v>
      </c>
      <c r="CU58" s="41">
        <f t="shared" si="47"/>
        <v>0</v>
      </c>
      <c r="CV58" s="41">
        <f t="shared" si="47"/>
        <v>0</v>
      </c>
      <c r="CW58" s="41">
        <f t="shared" si="47"/>
        <v>0</v>
      </c>
      <c r="CX58" s="41">
        <f t="shared" si="47"/>
        <v>0</v>
      </c>
      <c r="CY58" s="41">
        <f t="shared" si="47"/>
        <v>0</v>
      </c>
      <c r="CZ58" s="41">
        <f t="shared" si="47"/>
        <v>0</v>
      </c>
      <c r="DA58" s="41">
        <f t="shared" si="47"/>
        <v>0</v>
      </c>
      <c r="DB58" s="41">
        <f t="shared" si="47"/>
        <v>0</v>
      </c>
      <c r="DC58" s="41">
        <f t="shared" si="47"/>
        <v>0</v>
      </c>
      <c r="DD58" s="41">
        <f t="shared" si="47"/>
        <v>0</v>
      </c>
      <c r="DE58" s="41">
        <f t="shared" si="47"/>
        <v>0</v>
      </c>
      <c r="DF58" s="41">
        <f t="shared" si="47"/>
        <v>0</v>
      </c>
      <c r="DG58" s="41">
        <f t="shared" si="53"/>
        <v>0</v>
      </c>
      <c r="DH58" s="41">
        <f t="shared" si="53"/>
        <v>0</v>
      </c>
      <c r="DI58" s="41">
        <f t="shared" si="53"/>
        <v>0</v>
      </c>
      <c r="DJ58" s="41">
        <f t="shared" si="53"/>
        <v>0</v>
      </c>
      <c r="DK58" s="41">
        <f t="shared" si="53"/>
        <v>0</v>
      </c>
      <c r="DL58" s="41">
        <f t="shared" si="53"/>
        <v>0</v>
      </c>
      <c r="DM58" s="41">
        <f t="shared" si="53"/>
        <v>0</v>
      </c>
      <c r="DN58" s="41">
        <f t="shared" si="53"/>
        <v>0</v>
      </c>
      <c r="DO58" s="41">
        <f t="shared" si="53"/>
        <v>0</v>
      </c>
      <c r="DP58" s="41">
        <f t="shared" si="53"/>
        <v>0</v>
      </c>
      <c r="DQ58" s="41">
        <f t="shared" si="53"/>
        <v>0</v>
      </c>
      <c r="DR58" s="41">
        <f t="shared" si="53"/>
        <v>0</v>
      </c>
      <c r="DS58" s="41">
        <f t="shared" si="53"/>
        <v>0</v>
      </c>
      <c r="DT58" s="41">
        <f t="shared" si="53"/>
        <v>0</v>
      </c>
      <c r="DU58" s="41">
        <f t="shared" si="53"/>
        <v>0</v>
      </c>
      <c r="DV58" s="41">
        <f t="shared" si="53"/>
        <v>0</v>
      </c>
      <c r="DW58" s="41">
        <f t="shared" si="54"/>
        <v>0</v>
      </c>
      <c r="DX58" s="41">
        <f t="shared" si="54"/>
        <v>0</v>
      </c>
      <c r="DY58" s="41">
        <f t="shared" si="48"/>
        <v>0</v>
      </c>
      <c r="DZ58" s="41">
        <f t="shared" si="48"/>
        <v>0</v>
      </c>
      <c r="EA58" s="41">
        <f t="shared" si="48"/>
        <v>0</v>
      </c>
      <c r="EB58" s="41">
        <f t="shared" si="48"/>
        <v>0</v>
      </c>
      <c r="EC58" s="41">
        <f t="shared" si="48"/>
        <v>0</v>
      </c>
      <c r="ED58" s="41">
        <f t="shared" si="48"/>
        <v>0</v>
      </c>
      <c r="EE58" s="41">
        <f t="shared" si="48"/>
        <v>0</v>
      </c>
      <c r="EF58" s="41">
        <f t="shared" si="48"/>
        <v>0</v>
      </c>
      <c r="EG58" s="41">
        <f t="shared" si="48"/>
        <v>0</v>
      </c>
      <c r="EH58" s="41">
        <f t="shared" si="48"/>
        <v>0</v>
      </c>
      <c r="EI58" s="41">
        <f t="shared" si="48"/>
        <v>0</v>
      </c>
      <c r="EJ58" s="41">
        <f t="shared" si="48"/>
        <v>0</v>
      </c>
      <c r="EK58" s="41">
        <f t="shared" si="48"/>
        <v>0</v>
      </c>
      <c r="EL58" s="41">
        <f t="shared" si="48"/>
        <v>0</v>
      </c>
      <c r="EM58" s="41">
        <f t="shared" si="55"/>
        <v>0</v>
      </c>
      <c r="EN58" s="41">
        <f t="shared" si="55"/>
        <v>0</v>
      </c>
      <c r="EO58" s="41">
        <f t="shared" si="55"/>
        <v>0</v>
      </c>
      <c r="EP58" s="41">
        <f t="shared" si="55"/>
        <v>0</v>
      </c>
      <c r="EQ58" s="41">
        <f t="shared" si="55"/>
        <v>0</v>
      </c>
      <c r="ER58" s="41">
        <f t="shared" si="55"/>
        <v>0</v>
      </c>
      <c r="ES58" s="41">
        <f t="shared" si="55"/>
        <v>0</v>
      </c>
      <c r="ET58" s="41">
        <f t="shared" si="55"/>
        <v>0</v>
      </c>
      <c r="EU58" s="41">
        <f t="shared" si="55"/>
        <v>0</v>
      </c>
      <c r="EV58" s="41">
        <f t="shared" si="55"/>
        <v>0</v>
      </c>
      <c r="EW58" s="41">
        <f t="shared" si="55"/>
        <v>0</v>
      </c>
      <c r="EX58" s="41">
        <f t="shared" si="55"/>
        <v>0</v>
      </c>
      <c r="EY58" s="41">
        <f t="shared" si="55"/>
        <v>0</v>
      </c>
      <c r="EZ58" s="41">
        <f t="shared" si="55"/>
        <v>0</v>
      </c>
      <c r="FA58" s="41">
        <f t="shared" si="55"/>
        <v>0</v>
      </c>
      <c r="FB58" s="41">
        <f t="shared" si="55"/>
        <v>0</v>
      </c>
      <c r="FC58" s="41">
        <f t="shared" si="56"/>
        <v>0</v>
      </c>
      <c r="FD58" s="41">
        <f t="shared" si="56"/>
        <v>0</v>
      </c>
      <c r="FE58" s="41">
        <f t="shared" si="49"/>
        <v>0</v>
      </c>
      <c r="FF58" s="41">
        <f t="shared" si="49"/>
        <v>0</v>
      </c>
      <c r="FG58" s="41">
        <f t="shared" si="49"/>
        <v>0</v>
      </c>
      <c r="FH58" s="41">
        <f t="shared" si="49"/>
        <v>0</v>
      </c>
      <c r="FI58" s="41">
        <f t="shared" si="49"/>
        <v>0</v>
      </c>
      <c r="FJ58" s="41">
        <f t="shared" si="49"/>
        <v>0</v>
      </c>
      <c r="FK58" s="41">
        <f t="shared" si="49"/>
        <v>0</v>
      </c>
      <c r="FL58" s="41">
        <f t="shared" si="49"/>
        <v>0</v>
      </c>
      <c r="FM58" s="41">
        <f t="shared" si="49"/>
        <v>0</v>
      </c>
      <c r="FN58" s="41">
        <f t="shared" si="49"/>
        <v>0</v>
      </c>
      <c r="FO58" s="41">
        <f t="shared" si="49"/>
        <v>0</v>
      </c>
      <c r="FP58" s="41">
        <f t="shared" si="49"/>
        <v>0</v>
      </c>
      <c r="FQ58" s="41">
        <f t="shared" si="49"/>
        <v>0</v>
      </c>
      <c r="FR58" s="41">
        <f t="shared" si="49"/>
        <v>0</v>
      </c>
      <c r="FS58" s="41">
        <f t="shared" si="57"/>
        <v>0</v>
      </c>
      <c r="FT58" s="41">
        <f t="shared" si="57"/>
        <v>0</v>
      </c>
      <c r="FU58" s="41">
        <f t="shared" si="57"/>
        <v>0</v>
      </c>
      <c r="FV58" s="41">
        <f t="shared" si="57"/>
        <v>0</v>
      </c>
      <c r="FW58" s="41">
        <f t="shared" si="57"/>
        <v>0</v>
      </c>
      <c r="FX58" s="41">
        <f t="shared" si="57"/>
        <v>0</v>
      </c>
      <c r="FY58" s="41">
        <f t="shared" si="57"/>
        <v>0</v>
      </c>
      <c r="FZ58" s="41">
        <f t="shared" si="57"/>
        <v>0</v>
      </c>
      <c r="GA58" s="41">
        <f t="shared" si="57"/>
        <v>0</v>
      </c>
      <c r="GB58" s="41">
        <f t="shared" si="57"/>
        <v>0</v>
      </c>
      <c r="GC58" s="41">
        <f t="shared" si="57"/>
        <v>0</v>
      </c>
      <c r="GD58" s="41">
        <f t="shared" si="57"/>
        <v>0</v>
      </c>
      <c r="GE58" s="41">
        <f t="shared" si="57"/>
        <v>0</v>
      </c>
      <c r="GF58" s="41">
        <f t="shared" si="57"/>
        <v>0</v>
      </c>
      <c r="GG58" s="41">
        <f t="shared" si="57"/>
        <v>0</v>
      </c>
      <c r="GH58" s="41">
        <f t="shared" si="57"/>
        <v>0</v>
      </c>
      <c r="GI58" s="41">
        <f t="shared" si="58"/>
        <v>0</v>
      </c>
      <c r="GJ58" s="41">
        <f t="shared" si="58"/>
        <v>0</v>
      </c>
      <c r="GK58" s="41">
        <f t="shared" si="50"/>
        <v>0</v>
      </c>
      <c r="GL58" s="41">
        <f t="shared" si="50"/>
        <v>0</v>
      </c>
      <c r="GM58" s="41">
        <f t="shared" si="50"/>
        <v>0</v>
      </c>
      <c r="GN58" s="41">
        <f t="shared" si="50"/>
        <v>0</v>
      </c>
      <c r="GO58" s="41">
        <f t="shared" si="50"/>
        <v>0</v>
      </c>
      <c r="GP58" s="41">
        <f t="shared" si="50"/>
        <v>0</v>
      </c>
      <c r="GQ58" s="41">
        <f t="shared" si="50"/>
        <v>0</v>
      </c>
      <c r="GR58" s="41">
        <f t="shared" si="50"/>
        <v>0</v>
      </c>
      <c r="GS58" s="41">
        <f t="shared" si="50"/>
        <v>0</v>
      </c>
      <c r="GT58" s="41">
        <f t="shared" si="50"/>
        <v>0</v>
      </c>
      <c r="GU58" s="41">
        <f t="shared" si="50"/>
        <v>0</v>
      </c>
      <c r="GV58" s="41">
        <f t="shared" si="50"/>
        <v>0</v>
      </c>
      <c r="GW58" s="41">
        <f t="shared" si="50"/>
        <v>0</v>
      </c>
      <c r="GX58" s="41">
        <f t="shared" si="50"/>
        <v>0</v>
      </c>
      <c r="GY58" s="41">
        <f t="shared" si="59"/>
        <v>0</v>
      </c>
      <c r="GZ58" s="41">
        <f t="shared" si="59"/>
        <v>0</v>
      </c>
      <c r="HA58" s="41">
        <f t="shared" si="59"/>
        <v>0</v>
      </c>
      <c r="HB58" s="41">
        <f t="shared" si="44"/>
        <v>0</v>
      </c>
      <c r="HC58" s="41">
        <f t="shared" si="44"/>
        <v>0</v>
      </c>
      <c r="HD58" s="41">
        <f t="shared" si="44"/>
        <v>0</v>
      </c>
      <c r="HE58" s="41">
        <f t="shared" si="44"/>
        <v>0</v>
      </c>
      <c r="HF58" s="41">
        <f t="shared" si="44"/>
        <v>0</v>
      </c>
      <c r="HG58" s="41">
        <f t="shared" si="44"/>
        <v>0</v>
      </c>
      <c r="HH58" s="41">
        <f t="shared" si="44"/>
        <v>0</v>
      </c>
      <c r="HI58" s="41">
        <f t="shared" si="44"/>
        <v>0</v>
      </c>
      <c r="HJ58" s="41">
        <f t="shared" si="44"/>
        <v>0</v>
      </c>
    </row>
    <row r="59" spans="1:218" ht="14.4" x14ac:dyDescent="0.3">
      <c r="A59" s="42">
        <v>56</v>
      </c>
      <c r="B59" s="43">
        <f>'CMM4 - AUX CALC'!$BE$67</f>
        <v>0</v>
      </c>
      <c r="BF59" s="41">
        <f>$B59/(_xlfn.SINGLE(PrazoConcessao)*12-BF$3+1)</f>
        <v>0</v>
      </c>
      <c r="BG59" s="41">
        <f t="shared" si="61"/>
        <v>0</v>
      </c>
      <c r="BH59" s="41">
        <f t="shared" si="61"/>
        <v>0</v>
      </c>
      <c r="BI59" s="41">
        <f t="shared" si="61"/>
        <v>0</v>
      </c>
      <c r="BJ59" s="41">
        <f t="shared" si="61"/>
        <v>0</v>
      </c>
      <c r="BK59" s="41">
        <f t="shared" si="61"/>
        <v>0</v>
      </c>
      <c r="BL59" s="41">
        <f t="shared" si="61"/>
        <v>0</v>
      </c>
      <c r="BM59" s="41">
        <f t="shared" si="61"/>
        <v>0</v>
      </c>
      <c r="BN59" s="41">
        <f t="shared" si="60"/>
        <v>0</v>
      </c>
      <c r="BO59" s="41">
        <f t="shared" si="60"/>
        <v>0</v>
      </c>
      <c r="BP59" s="41">
        <f t="shared" si="52"/>
        <v>0</v>
      </c>
      <c r="BQ59" s="41">
        <f t="shared" si="52"/>
        <v>0</v>
      </c>
      <c r="BR59" s="41">
        <f t="shared" si="52"/>
        <v>0</v>
      </c>
      <c r="BS59" s="41">
        <f t="shared" si="52"/>
        <v>0</v>
      </c>
      <c r="BT59" s="41">
        <f t="shared" si="52"/>
        <v>0</v>
      </c>
      <c r="BU59" s="41">
        <f t="shared" si="52"/>
        <v>0</v>
      </c>
      <c r="BV59" s="41">
        <f t="shared" si="52"/>
        <v>0</v>
      </c>
      <c r="BW59" s="41">
        <f t="shared" si="52"/>
        <v>0</v>
      </c>
      <c r="BX59" s="41">
        <f t="shared" si="52"/>
        <v>0</v>
      </c>
      <c r="BY59" s="41">
        <f t="shared" si="52"/>
        <v>0</v>
      </c>
      <c r="BZ59" s="41">
        <f t="shared" si="52"/>
        <v>0</v>
      </c>
      <c r="CA59" s="41">
        <f t="shared" si="52"/>
        <v>0</v>
      </c>
      <c r="CB59" s="41">
        <f t="shared" si="52"/>
        <v>0</v>
      </c>
      <c r="CC59" s="41">
        <f t="shared" si="46"/>
        <v>0</v>
      </c>
      <c r="CD59" s="41">
        <f t="shared" si="46"/>
        <v>0</v>
      </c>
      <c r="CE59" s="41">
        <f t="shared" si="46"/>
        <v>0</v>
      </c>
      <c r="CF59" s="41">
        <f t="shared" si="46"/>
        <v>0</v>
      </c>
      <c r="CG59" s="41">
        <f t="shared" si="46"/>
        <v>0</v>
      </c>
      <c r="CH59" s="41">
        <f t="shared" si="46"/>
        <v>0</v>
      </c>
      <c r="CI59" s="41">
        <f t="shared" si="46"/>
        <v>0</v>
      </c>
      <c r="CJ59" s="41">
        <f t="shared" si="46"/>
        <v>0</v>
      </c>
      <c r="CK59" s="41">
        <f t="shared" si="46"/>
        <v>0</v>
      </c>
      <c r="CL59" s="41">
        <f t="shared" si="46"/>
        <v>0</v>
      </c>
      <c r="CM59" s="41">
        <f t="shared" si="46"/>
        <v>0</v>
      </c>
      <c r="CN59" s="41">
        <f t="shared" si="46"/>
        <v>0</v>
      </c>
      <c r="CO59" s="41">
        <f t="shared" si="46"/>
        <v>0</v>
      </c>
      <c r="CP59" s="41">
        <f t="shared" si="46"/>
        <v>0</v>
      </c>
      <c r="CQ59" s="41">
        <f t="shared" si="46"/>
        <v>0</v>
      </c>
      <c r="CR59" s="41">
        <f t="shared" si="46"/>
        <v>0</v>
      </c>
      <c r="CS59" s="41">
        <f t="shared" si="47"/>
        <v>0</v>
      </c>
      <c r="CT59" s="41">
        <f t="shared" si="47"/>
        <v>0</v>
      </c>
      <c r="CU59" s="41">
        <f t="shared" si="47"/>
        <v>0</v>
      </c>
      <c r="CV59" s="41">
        <f t="shared" si="47"/>
        <v>0</v>
      </c>
      <c r="CW59" s="41">
        <f t="shared" si="47"/>
        <v>0</v>
      </c>
      <c r="CX59" s="41">
        <f t="shared" si="47"/>
        <v>0</v>
      </c>
      <c r="CY59" s="41">
        <f t="shared" si="47"/>
        <v>0</v>
      </c>
      <c r="CZ59" s="41">
        <f t="shared" si="47"/>
        <v>0</v>
      </c>
      <c r="DA59" s="41">
        <f t="shared" si="47"/>
        <v>0</v>
      </c>
      <c r="DB59" s="41">
        <f t="shared" si="47"/>
        <v>0</v>
      </c>
      <c r="DC59" s="41">
        <f t="shared" si="47"/>
        <v>0</v>
      </c>
      <c r="DD59" s="41">
        <f t="shared" si="47"/>
        <v>0</v>
      </c>
      <c r="DE59" s="41">
        <f t="shared" si="47"/>
        <v>0</v>
      </c>
      <c r="DF59" s="41">
        <f t="shared" si="47"/>
        <v>0</v>
      </c>
      <c r="DG59" s="41">
        <f t="shared" si="53"/>
        <v>0</v>
      </c>
      <c r="DH59" s="41">
        <f t="shared" si="53"/>
        <v>0</v>
      </c>
      <c r="DI59" s="41">
        <f t="shared" si="53"/>
        <v>0</v>
      </c>
      <c r="DJ59" s="41">
        <f t="shared" si="53"/>
        <v>0</v>
      </c>
      <c r="DK59" s="41">
        <f t="shared" si="53"/>
        <v>0</v>
      </c>
      <c r="DL59" s="41">
        <f t="shared" si="53"/>
        <v>0</v>
      </c>
      <c r="DM59" s="41">
        <f t="shared" si="53"/>
        <v>0</v>
      </c>
      <c r="DN59" s="41">
        <f t="shared" si="53"/>
        <v>0</v>
      </c>
      <c r="DO59" s="41">
        <f t="shared" si="53"/>
        <v>0</v>
      </c>
      <c r="DP59" s="41">
        <f t="shared" si="53"/>
        <v>0</v>
      </c>
      <c r="DQ59" s="41">
        <f t="shared" si="53"/>
        <v>0</v>
      </c>
      <c r="DR59" s="41">
        <f t="shared" si="53"/>
        <v>0</v>
      </c>
      <c r="DS59" s="41">
        <f t="shared" si="53"/>
        <v>0</v>
      </c>
      <c r="DT59" s="41">
        <f t="shared" si="53"/>
        <v>0</v>
      </c>
      <c r="DU59" s="41">
        <f t="shared" si="53"/>
        <v>0</v>
      </c>
      <c r="DV59" s="41">
        <f t="shared" si="53"/>
        <v>0</v>
      </c>
      <c r="DW59" s="41">
        <f t="shared" si="54"/>
        <v>0</v>
      </c>
      <c r="DX59" s="41">
        <f t="shared" si="54"/>
        <v>0</v>
      </c>
      <c r="DY59" s="41">
        <f t="shared" si="48"/>
        <v>0</v>
      </c>
      <c r="DZ59" s="41">
        <f t="shared" si="48"/>
        <v>0</v>
      </c>
      <c r="EA59" s="41">
        <f t="shared" si="48"/>
        <v>0</v>
      </c>
      <c r="EB59" s="41">
        <f t="shared" si="48"/>
        <v>0</v>
      </c>
      <c r="EC59" s="41">
        <f t="shared" si="48"/>
        <v>0</v>
      </c>
      <c r="ED59" s="41">
        <f t="shared" si="48"/>
        <v>0</v>
      </c>
      <c r="EE59" s="41">
        <f t="shared" si="48"/>
        <v>0</v>
      </c>
      <c r="EF59" s="41">
        <f t="shared" si="48"/>
        <v>0</v>
      </c>
      <c r="EG59" s="41">
        <f t="shared" si="48"/>
        <v>0</v>
      </c>
      <c r="EH59" s="41">
        <f t="shared" si="48"/>
        <v>0</v>
      </c>
      <c r="EI59" s="41">
        <f t="shared" si="48"/>
        <v>0</v>
      </c>
      <c r="EJ59" s="41">
        <f t="shared" si="48"/>
        <v>0</v>
      </c>
      <c r="EK59" s="41">
        <f t="shared" si="48"/>
        <v>0</v>
      </c>
      <c r="EL59" s="41">
        <f t="shared" si="48"/>
        <v>0</v>
      </c>
      <c r="EM59" s="41">
        <f t="shared" si="55"/>
        <v>0</v>
      </c>
      <c r="EN59" s="41">
        <f t="shared" si="55"/>
        <v>0</v>
      </c>
      <c r="EO59" s="41">
        <f t="shared" si="55"/>
        <v>0</v>
      </c>
      <c r="EP59" s="41">
        <f t="shared" si="55"/>
        <v>0</v>
      </c>
      <c r="EQ59" s="41">
        <f t="shared" si="55"/>
        <v>0</v>
      </c>
      <c r="ER59" s="41">
        <f t="shared" si="55"/>
        <v>0</v>
      </c>
      <c r="ES59" s="41">
        <f t="shared" si="55"/>
        <v>0</v>
      </c>
      <c r="ET59" s="41">
        <f t="shared" si="55"/>
        <v>0</v>
      </c>
      <c r="EU59" s="41">
        <f t="shared" si="55"/>
        <v>0</v>
      </c>
      <c r="EV59" s="41">
        <f t="shared" si="55"/>
        <v>0</v>
      </c>
      <c r="EW59" s="41">
        <f t="shared" si="55"/>
        <v>0</v>
      </c>
      <c r="EX59" s="41">
        <f t="shared" si="55"/>
        <v>0</v>
      </c>
      <c r="EY59" s="41">
        <f t="shared" si="55"/>
        <v>0</v>
      </c>
      <c r="EZ59" s="41">
        <f t="shared" si="55"/>
        <v>0</v>
      </c>
      <c r="FA59" s="41">
        <f t="shared" si="55"/>
        <v>0</v>
      </c>
      <c r="FB59" s="41">
        <f t="shared" si="55"/>
        <v>0</v>
      </c>
      <c r="FC59" s="41">
        <f t="shared" si="56"/>
        <v>0</v>
      </c>
      <c r="FD59" s="41">
        <f t="shared" si="56"/>
        <v>0</v>
      </c>
      <c r="FE59" s="41">
        <f t="shared" si="49"/>
        <v>0</v>
      </c>
      <c r="FF59" s="41">
        <f t="shared" si="49"/>
        <v>0</v>
      </c>
      <c r="FG59" s="41">
        <f t="shared" si="49"/>
        <v>0</v>
      </c>
      <c r="FH59" s="41">
        <f t="shared" si="49"/>
        <v>0</v>
      </c>
      <c r="FI59" s="41">
        <f t="shared" si="49"/>
        <v>0</v>
      </c>
      <c r="FJ59" s="41">
        <f t="shared" si="49"/>
        <v>0</v>
      </c>
      <c r="FK59" s="41">
        <f t="shared" si="49"/>
        <v>0</v>
      </c>
      <c r="FL59" s="41">
        <f t="shared" si="49"/>
        <v>0</v>
      </c>
      <c r="FM59" s="41">
        <f t="shared" si="49"/>
        <v>0</v>
      </c>
      <c r="FN59" s="41">
        <f t="shared" si="49"/>
        <v>0</v>
      </c>
      <c r="FO59" s="41">
        <f t="shared" si="49"/>
        <v>0</v>
      </c>
      <c r="FP59" s="41">
        <f t="shared" si="49"/>
        <v>0</v>
      </c>
      <c r="FQ59" s="41">
        <f t="shared" si="49"/>
        <v>0</v>
      </c>
      <c r="FR59" s="41">
        <f t="shared" si="49"/>
        <v>0</v>
      </c>
      <c r="FS59" s="41">
        <f t="shared" si="57"/>
        <v>0</v>
      </c>
      <c r="FT59" s="41">
        <f t="shared" si="57"/>
        <v>0</v>
      </c>
      <c r="FU59" s="41">
        <f t="shared" si="57"/>
        <v>0</v>
      </c>
      <c r="FV59" s="41">
        <f t="shared" si="57"/>
        <v>0</v>
      </c>
      <c r="FW59" s="41">
        <f t="shared" si="57"/>
        <v>0</v>
      </c>
      <c r="FX59" s="41">
        <f t="shared" si="57"/>
        <v>0</v>
      </c>
      <c r="FY59" s="41">
        <f t="shared" si="57"/>
        <v>0</v>
      </c>
      <c r="FZ59" s="41">
        <f t="shared" si="57"/>
        <v>0</v>
      </c>
      <c r="GA59" s="41">
        <f t="shared" si="57"/>
        <v>0</v>
      </c>
      <c r="GB59" s="41">
        <f t="shared" si="57"/>
        <v>0</v>
      </c>
      <c r="GC59" s="41">
        <f t="shared" si="57"/>
        <v>0</v>
      </c>
      <c r="GD59" s="41">
        <f t="shared" si="57"/>
        <v>0</v>
      </c>
      <c r="GE59" s="41">
        <f t="shared" si="57"/>
        <v>0</v>
      </c>
      <c r="GF59" s="41">
        <f t="shared" si="57"/>
        <v>0</v>
      </c>
      <c r="GG59" s="41">
        <f t="shared" si="57"/>
        <v>0</v>
      </c>
      <c r="GH59" s="41">
        <f t="shared" si="57"/>
        <v>0</v>
      </c>
      <c r="GI59" s="41">
        <f t="shared" si="58"/>
        <v>0</v>
      </c>
      <c r="GJ59" s="41">
        <f t="shared" si="58"/>
        <v>0</v>
      </c>
      <c r="GK59" s="41">
        <f t="shared" si="50"/>
        <v>0</v>
      </c>
      <c r="GL59" s="41">
        <f t="shared" si="50"/>
        <v>0</v>
      </c>
      <c r="GM59" s="41">
        <f t="shared" si="50"/>
        <v>0</v>
      </c>
      <c r="GN59" s="41">
        <f t="shared" si="50"/>
        <v>0</v>
      </c>
      <c r="GO59" s="41">
        <f t="shared" si="50"/>
        <v>0</v>
      </c>
      <c r="GP59" s="41">
        <f t="shared" si="50"/>
        <v>0</v>
      </c>
      <c r="GQ59" s="41">
        <f t="shared" si="50"/>
        <v>0</v>
      </c>
      <c r="GR59" s="41">
        <f t="shared" si="50"/>
        <v>0</v>
      </c>
      <c r="GS59" s="41">
        <f t="shared" si="50"/>
        <v>0</v>
      </c>
      <c r="GT59" s="41">
        <f t="shared" si="50"/>
        <v>0</v>
      </c>
      <c r="GU59" s="41">
        <f t="shared" si="50"/>
        <v>0</v>
      </c>
      <c r="GV59" s="41">
        <f t="shared" si="50"/>
        <v>0</v>
      </c>
      <c r="GW59" s="41">
        <f t="shared" si="50"/>
        <v>0</v>
      </c>
      <c r="GX59" s="41">
        <f t="shared" si="50"/>
        <v>0</v>
      </c>
      <c r="GY59" s="41">
        <f t="shared" si="59"/>
        <v>0</v>
      </c>
      <c r="GZ59" s="41">
        <f t="shared" si="59"/>
        <v>0</v>
      </c>
      <c r="HA59" s="41">
        <f t="shared" si="59"/>
        <v>0</v>
      </c>
      <c r="HB59" s="41">
        <f t="shared" si="44"/>
        <v>0</v>
      </c>
      <c r="HC59" s="41">
        <f t="shared" si="44"/>
        <v>0</v>
      </c>
      <c r="HD59" s="41">
        <f t="shared" si="44"/>
        <v>0</v>
      </c>
      <c r="HE59" s="41">
        <f t="shared" si="44"/>
        <v>0</v>
      </c>
      <c r="HF59" s="41">
        <f t="shared" si="44"/>
        <v>0</v>
      </c>
      <c r="HG59" s="41">
        <f t="shared" si="44"/>
        <v>0</v>
      </c>
      <c r="HH59" s="41">
        <f t="shared" si="44"/>
        <v>0</v>
      </c>
      <c r="HI59" s="41">
        <f t="shared" si="44"/>
        <v>0</v>
      </c>
      <c r="HJ59" s="41">
        <f t="shared" si="44"/>
        <v>0</v>
      </c>
    </row>
    <row r="60" spans="1:218" ht="14.4" x14ac:dyDescent="0.3">
      <c r="A60" s="42">
        <v>57</v>
      </c>
      <c r="B60" s="43">
        <f>'CMM4 - AUX CALC'!$BF$67</f>
        <v>0</v>
      </c>
      <c r="BG60" s="41">
        <f>$B60/(_xlfn.SINGLE(PrazoConcessao)*12-BG$3+1)</f>
        <v>0</v>
      </c>
      <c r="BH60" s="41">
        <f t="shared" si="61"/>
        <v>0</v>
      </c>
      <c r="BI60" s="41">
        <f t="shared" si="61"/>
        <v>0</v>
      </c>
      <c r="BJ60" s="41">
        <f t="shared" si="61"/>
        <v>0</v>
      </c>
      <c r="BK60" s="41">
        <f t="shared" si="61"/>
        <v>0</v>
      </c>
      <c r="BL60" s="41">
        <f t="shared" si="61"/>
        <v>0</v>
      </c>
      <c r="BM60" s="41">
        <f t="shared" si="61"/>
        <v>0</v>
      </c>
      <c r="BN60" s="41">
        <f t="shared" si="60"/>
        <v>0</v>
      </c>
      <c r="BO60" s="41">
        <f t="shared" si="60"/>
        <v>0</v>
      </c>
      <c r="BP60" s="41">
        <f t="shared" si="52"/>
        <v>0</v>
      </c>
      <c r="BQ60" s="41">
        <f t="shared" si="52"/>
        <v>0</v>
      </c>
      <c r="BR60" s="41">
        <f t="shared" si="52"/>
        <v>0</v>
      </c>
      <c r="BS60" s="41">
        <f t="shared" si="52"/>
        <v>0</v>
      </c>
      <c r="BT60" s="41">
        <f t="shared" si="52"/>
        <v>0</v>
      </c>
      <c r="BU60" s="41">
        <f t="shared" si="52"/>
        <v>0</v>
      </c>
      <c r="BV60" s="41">
        <f t="shared" si="52"/>
        <v>0</v>
      </c>
      <c r="BW60" s="41">
        <f t="shared" si="52"/>
        <v>0</v>
      </c>
      <c r="BX60" s="41">
        <f t="shared" si="52"/>
        <v>0</v>
      </c>
      <c r="BY60" s="41">
        <f t="shared" si="52"/>
        <v>0</v>
      </c>
      <c r="BZ60" s="41">
        <f t="shared" si="52"/>
        <v>0</v>
      </c>
      <c r="CA60" s="41">
        <f t="shared" si="52"/>
        <v>0</v>
      </c>
      <c r="CB60" s="41">
        <f t="shared" si="52"/>
        <v>0</v>
      </c>
      <c r="CC60" s="41">
        <f t="shared" si="46"/>
        <v>0</v>
      </c>
      <c r="CD60" s="41">
        <f t="shared" si="46"/>
        <v>0</v>
      </c>
      <c r="CE60" s="41">
        <f t="shared" si="46"/>
        <v>0</v>
      </c>
      <c r="CF60" s="41">
        <f t="shared" si="46"/>
        <v>0</v>
      </c>
      <c r="CG60" s="41">
        <f t="shared" si="46"/>
        <v>0</v>
      </c>
      <c r="CH60" s="41">
        <f t="shared" si="46"/>
        <v>0</v>
      </c>
      <c r="CI60" s="41">
        <f t="shared" si="46"/>
        <v>0</v>
      </c>
      <c r="CJ60" s="41">
        <f t="shared" si="46"/>
        <v>0</v>
      </c>
      <c r="CK60" s="41">
        <f t="shared" si="46"/>
        <v>0</v>
      </c>
      <c r="CL60" s="41">
        <f t="shared" si="46"/>
        <v>0</v>
      </c>
      <c r="CM60" s="41">
        <f t="shared" si="46"/>
        <v>0</v>
      </c>
      <c r="CN60" s="41">
        <f t="shared" si="46"/>
        <v>0</v>
      </c>
      <c r="CO60" s="41">
        <f t="shared" si="46"/>
        <v>0</v>
      </c>
      <c r="CP60" s="41">
        <f t="shared" si="46"/>
        <v>0</v>
      </c>
      <c r="CQ60" s="41">
        <f t="shared" si="46"/>
        <v>0</v>
      </c>
      <c r="CR60" s="41">
        <f t="shared" si="46"/>
        <v>0</v>
      </c>
      <c r="CS60" s="41">
        <f t="shared" si="47"/>
        <v>0</v>
      </c>
      <c r="CT60" s="41">
        <f t="shared" si="47"/>
        <v>0</v>
      </c>
      <c r="CU60" s="41">
        <f t="shared" si="47"/>
        <v>0</v>
      </c>
      <c r="CV60" s="41">
        <f t="shared" si="47"/>
        <v>0</v>
      </c>
      <c r="CW60" s="41">
        <f t="shared" si="47"/>
        <v>0</v>
      </c>
      <c r="CX60" s="41">
        <f t="shared" si="47"/>
        <v>0</v>
      </c>
      <c r="CY60" s="41">
        <f t="shared" si="47"/>
        <v>0</v>
      </c>
      <c r="CZ60" s="41">
        <f t="shared" si="47"/>
        <v>0</v>
      </c>
      <c r="DA60" s="41">
        <f t="shared" si="47"/>
        <v>0</v>
      </c>
      <c r="DB60" s="41">
        <f t="shared" si="47"/>
        <v>0</v>
      </c>
      <c r="DC60" s="41">
        <f t="shared" si="47"/>
        <v>0</v>
      </c>
      <c r="DD60" s="41">
        <f t="shared" si="47"/>
        <v>0</v>
      </c>
      <c r="DE60" s="41">
        <f t="shared" si="47"/>
        <v>0</v>
      </c>
      <c r="DF60" s="41">
        <f t="shared" si="47"/>
        <v>0</v>
      </c>
      <c r="DG60" s="41">
        <f t="shared" si="53"/>
        <v>0</v>
      </c>
      <c r="DH60" s="41">
        <f t="shared" si="53"/>
        <v>0</v>
      </c>
      <c r="DI60" s="41">
        <f t="shared" si="53"/>
        <v>0</v>
      </c>
      <c r="DJ60" s="41">
        <f t="shared" si="53"/>
        <v>0</v>
      </c>
      <c r="DK60" s="41">
        <f t="shared" si="53"/>
        <v>0</v>
      </c>
      <c r="DL60" s="41">
        <f t="shared" si="53"/>
        <v>0</v>
      </c>
      <c r="DM60" s="41">
        <f t="shared" si="53"/>
        <v>0</v>
      </c>
      <c r="DN60" s="41">
        <f t="shared" si="53"/>
        <v>0</v>
      </c>
      <c r="DO60" s="41">
        <f t="shared" si="53"/>
        <v>0</v>
      </c>
      <c r="DP60" s="41">
        <f t="shared" si="53"/>
        <v>0</v>
      </c>
      <c r="DQ60" s="41">
        <f t="shared" si="53"/>
        <v>0</v>
      </c>
      <c r="DR60" s="41">
        <f t="shared" si="53"/>
        <v>0</v>
      </c>
      <c r="DS60" s="41">
        <f t="shared" si="53"/>
        <v>0</v>
      </c>
      <c r="DT60" s="41">
        <f t="shared" si="53"/>
        <v>0</v>
      </c>
      <c r="DU60" s="41">
        <f t="shared" si="53"/>
        <v>0</v>
      </c>
      <c r="DV60" s="41">
        <f t="shared" si="53"/>
        <v>0</v>
      </c>
      <c r="DW60" s="41">
        <f t="shared" si="54"/>
        <v>0</v>
      </c>
      <c r="DX60" s="41">
        <f t="shared" si="54"/>
        <v>0</v>
      </c>
      <c r="DY60" s="41">
        <f t="shared" si="48"/>
        <v>0</v>
      </c>
      <c r="DZ60" s="41">
        <f t="shared" si="48"/>
        <v>0</v>
      </c>
      <c r="EA60" s="41">
        <f t="shared" si="48"/>
        <v>0</v>
      </c>
      <c r="EB60" s="41">
        <f t="shared" si="48"/>
        <v>0</v>
      </c>
      <c r="EC60" s="41">
        <f t="shared" si="48"/>
        <v>0</v>
      </c>
      <c r="ED60" s="41">
        <f t="shared" si="48"/>
        <v>0</v>
      </c>
      <c r="EE60" s="41">
        <f t="shared" si="48"/>
        <v>0</v>
      </c>
      <c r="EF60" s="41">
        <f t="shared" si="48"/>
        <v>0</v>
      </c>
      <c r="EG60" s="41">
        <f t="shared" si="48"/>
        <v>0</v>
      </c>
      <c r="EH60" s="41">
        <f t="shared" si="48"/>
        <v>0</v>
      </c>
      <c r="EI60" s="41">
        <f t="shared" si="48"/>
        <v>0</v>
      </c>
      <c r="EJ60" s="41">
        <f t="shared" si="48"/>
        <v>0</v>
      </c>
      <c r="EK60" s="41">
        <f t="shared" si="48"/>
        <v>0</v>
      </c>
      <c r="EL60" s="41">
        <f t="shared" si="48"/>
        <v>0</v>
      </c>
      <c r="EM60" s="41">
        <f t="shared" si="55"/>
        <v>0</v>
      </c>
      <c r="EN60" s="41">
        <f t="shared" si="55"/>
        <v>0</v>
      </c>
      <c r="EO60" s="41">
        <f t="shared" si="55"/>
        <v>0</v>
      </c>
      <c r="EP60" s="41">
        <f t="shared" si="55"/>
        <v>0</v>
      </c>
      <c r="EQ60" s="41">
        <f t="shared" si="55"/>
        <v>0</v>
      </c>
      <c r="ER60" s="41">
        <f t="shared" si="55"/>
        <v>0</v>
      </c>
      <c r="ES60" s="41">
        <f t="shared" si="55"/>
        <v>0</v>
      </c>
      <c r="ET60" s="41">
        <f t="shared" si="55"/>
        <v>0</v>
      </c>
      <c r="EU60" s="41">
        <f t="shared" si="55"/>
        <v>0</v>
      </c>
      <c r="EV60" s="41">
        <f t="shared" si="55"/>
        <v>0</v>
      </c>
      <c r="EW60" s="41">
        <f t="shared" si="55"/>
        <v>0</v>
      </c>
      <c r="EX60" s="41">
        <f t="shared" si="55"/>
        <v>0</v>
      </c>
      <c r="EY60" s="41">
        <f t="shared" si="55"/>
        <v>0</v>
      </c>
      <c r="EZ60" s="41">
        <f t="shared" si="55"/>
        <v>0</v>
      </c>
      <c r="FA60" s="41">
        <f t="shared" si="55"/>
        <v>0</v>
      </c>
      <c r="FB60" s="41">
        <f t="shared" si="55"/>
        <v>0</v>
      </c>
      <c r="FC60" s="41">
        <f t="shared" si="56"/>
        <v>0</v>
      </c>
      <c r="FD60" s="41">
        <f t="shared" si="56"/>
        <v>0</v>
      </c>
      <c r="FE60" s="41">
        <f t="shared" si="49"/>
        <v>0</v>
      </c>
      <c r="FF60" s="41">
        <f t="shared" si="49"/>
        <v>0</v>
      </c>
      <c r="FG60" s="41">
        <f t="shared" si="49"/>
        <v>0</v>
      </c>
      <c r="FH60" s="41">
        <f t="shared" si="49"/>
        <v>0</v>
      </c>
      <c r="FI60" s="41">
        <f t="shared" si="49"/>
        <v>0</v>
      </c>
      <c r="FJ60" s="41">
        <f t="shared" si="49"/>
        <v>0</v>
      </c>
      <c r="FK60" s="41">
        <f t="shared" si="49"/>
        <v>0</v>
      </c>
      <c r="FL60" s="41">
        <f t="shared" si="49"/>
        <v>0</v>
      </c>
      <c r="FM60" s="41">
        <f t="shared" si="49"/>
        <v>0</v>
      </c>
      <c r="FN60" s="41">
        <f t="shared" si="49"/>
        <v>0</v>
      </c>
      <c r="FO60" s="41">
        <f t="shared" si="49"/>
        <v>0</v>
      </c>
      <c r="FP60" s="41">
        <f t="shared" si="49"/>
        <v>0</v>
      </c>
      <c r="FQ60" s="41">
        <f t="shared" si="49"/>
        <v>0</v>
      </c>
      <c r="FR60" s="41">
        <f t="shared" si="49"/>
        <v>0</v>
      </c>
      <c r="FS60" s="41">
        <f t="shared" si="57"/>
        <v>0</v>
      </c>
      <c r="FT60" s="41">
        <f t="shared" si="57"/>
        <v>0</v>
      </c>
      <c r="FU60" s="41">
        <f t="shared" si="57"/>
        <v>0</v>
      </c>
      <c r="FV60" s="41">
        <f t="shared" si="57"/>
        <v>0</v>
      </c>
      <c r="FW60" s="41">
        <f t="shared" si="57"/>
        <v>0</v>
      </c>
      <c r="FX60" s="41">
        <f t="shared" si="57"/>
        <v>0</v>
      </c>
      <c r="FY60" s="41">
        <f t="shared" si="57"/>
        <v>0</v>
      </c>
      <c r="FZ60" s="41">
        <f t="shared" si="57"/>
        <v>0</v>
      </c>
      <c r="GA60" s="41">
        <f t="shared" si="57"/>
        <v>0</v>
      </c>
      <c r="GB60" s="41">
        <f t="shared" si="57"/>
        <v>0</v>
      </c>
      <c r="GC60" s="41">
        <f t="shared" si="57"/>
        <v>0</v>
      </c>
      <c r="GD60" s="41">
        <f t="shared" si="57"/>
        <v>0</v>
      </c>
      <c r="GE60" s="41">
        <f t="shared" si="57"/>
        <v>0</v>
      </c>
      <c r="GF60" s="41">
        <f t="shared" si="57"/>
        <v>0</v>
      </c>
      <c r="GG60" s="41">
        <f t="shared" si="57"/>
        <v>0</v>
      </c>
      <c r="GH60" s="41">
        <f t="shared" si="57"/>
        <v>0</v>
      </c>
      <c r="GI60" s="41">
        <f t="shared" si="58"/>
        <v>0</v>
      </c>
      <c r="GJ60" s="41">
        <f t="shared" si="58"/>
        <v>0</v>
      </c>
      <c r="GK60" s="41">
        <f t="shared" si="50"/>
        <v>0</v>
      </c>
      <c r="GL60" s="41">
        <f t="shared" si="50"/>
        <v>0</v>
      </c>
      <c r="GM60" s="41">
        <f t="shared" si="50"/>
        <v>0</v>
      </c>
      <c r="GN60" s="41">
        <f t="shared" si="50"/>
        <v>0</v>
      </c>
      <c r="GO60" s="41">
        <f t="shared" si="50"/>
        <v>0</v>
      </c>
      <c r="GP60" s="41">
        <f t="shared" si="50"/>
        <v>0</v>
      </c>
      <c r="GQ60" s="41">
        <f t="shared" si="50"/>
        <v>0</v>
      </c>
      <c r="GR60" s="41">
        <f t="shared" si="50"/>
        <v>0</v>
      </c>
      <c r="GS60" s="41">
        <f t="shared" si="50"/>
        <v>0</v>
      </c>
      <c r="GT60" s="41">
        <f t="shared" si="50"/>
        <v>0</v>
      </c>
      <c r="GU60" s="41">
        <f t="shared" si="50"/>
        <v>0</v>
      </c>
      <c r="GV60" s="41">
        <f t="shared" si="50"/>
        <v>0</v>
      </c>
      <c r="GW60" s="41">
        <f t="shared" si="50"/>
        <v>0</v>
      </c>
      <c r="GX60" s="41">
        <f t="shared" si="50"/>
        <v>0</v>
      </c>
      <c r="GY60" s="41">
        <f t="shared" si="59"/>
        <v>0</v>
      </c>
      <c r="GZ60" s="41">
        <f t="shared" si="59"/>
        <v>0</v>
      </c>
      <c r="HA60" s="41">
        <f t="shared" si="59"/>
        <v>0</v>
      </c>
      <c r="HB60" s="41">
        <f t="shared" si="44"/>
        <v>0</v>
      </c>
      <c r="HC60" s="41">
        <f t="shared" si="44"/>
        <v>0</v>
      </c>
      <c r="HD60" s="41">
        <f t="shared" si="44"/>
        <v>0</v>
      </c>
      <c r="HE60" s="41">
        <f t="shared" si="44"/>
        <v>0</v>
      </c>
      <c r="HF60" s="41">
        <f t="shared" si="44"/>
        <v>0</v>
      </c>
      <c r="HG60" s="41">
        <f t="shared" si="44"/>
        <v>0</v>
      </c>
      <c r="HH60" s="41">
        <f t="shared" si="44"/>
        <v>0</v>
      </c>
      <c r="HI60" s="41">
        <f t="shared" si="44"/>
        <v>0</v>
      </c>
      <c r="HJ60" s="41">
        <f t="shared" si="44"/>
        <v>0</v>
      </c>
    </row>
    <row r="61" spans="1:218" ht="14.4" x14ac:dyDescent="0.3">
      <c r="A61" s="42">
        <v>58</v>
      </c>
      <c r="B61" s="43">
        <f>'CMM4 - AUX CALC'!$BG$67</f>
        <v>0</v>
      </c>
      <c r="BH61" s="41">
        <f>$B61/(_xlfn.SINGLE(PrazoConcessao)*12-BH$3+1)</f>
        <v>0</v>
      </c>
      <c r="BI61" s="41">
        <f t="shared" si="61"/>
        <v>0</v>
      </c>
      <c r="BJ61" s="41">
        <f t="shared" si="61"/>
        <v>0</v>
      </c>
      <c r="BK61" s="41">
        <f t="shared" si="61"/>
        <v>0</v>
      </c>
      <c r="BL61" s="41">
        <f t="shared" si="61"/>
        <v>0</v>
      </c>
      <c r="BM61" s="41">
        <f t="shared" si="61"/>
        <v>0</v>
      </c>
      <c r="BN61" s="41">
        <f t="shared" si="60"/>
        <v>0</v>
      </c>
      <c r="BO61" s="41">
        <f t="shared" si="60"/>
        <v>0</v>
      </c>
      <c r="BP61" s="41">
        <f t="shared" si="52"/>
        <v>0</v>
      </c>
      <c r="BQ61" s="41">
        <f t="shared" si="52"/>
        <v>0</v>
      </c>
      <c r="BR61" s="41">
        <f t="shared" si="52"/>
        <v>0</v>
      </c>
      <c r="BS61" s="41">
        <f t="shared" si="52"/>
        <v>0</v>
      </c>
      <c r="BT61" s="41">
        <f t="shared" si="52"/>
        <v>0</v>
      </c>
      <c r="BU61" s="41">
        <f t="shared" si="52"/>
        <v>0</v>
      </c>
      <c r="BV61" s="41">
        <f t="shared" si="52"/>
        <v>0</v>
      </c>
      <c r="BW61" s="41">
        <f t="shared" si="52"/>
        <v>0</v>
      </c>
      <c r="BX61" s="41">
        <f t="shared" si="52"/>
        <v>0</v>
      </c>
      <c r="BY61" s="41">
        <f t="shared" si="52"/>
        <v>0</v>
      </c>
      <c r="BZ61" s="41">
        <f t="shared" si="52"/>
        <v>0</v>
      </c>
      <c r="CA61" s="41">
        <f t="shared" si="52"/>
        <v>0</v>
      </c>
      <c r="CB61" s="41">
        <f t="shared" si="52"/>
        <v>0</v>
      </c>
      <c r="CC61" s="41">
        <f t="shared" si="46"/>
        <v>0</v>
      </c>
      <c r="CD61" s="41">
        <f t="shared" si="46"/>
        <v>0</v>
      </c>
      <c r="CE61" s="41">
        <f t="shared" si="46"/>
        <v>0</v>
      </c>
      <c r="CF61" s="41">
        <f t="shared" si="46"/>
        <v>0</v>
      </c>
      <c r="CG61" s="41">
        <f t="shared" si="46"/>
        <v>0</v>
      </c>
      <c r="CH61" s="41">
        <f t="shared" si="46"/>
        <v>0</v>
      </c>
      <c r="CI61" s="41">
        <f t="shared" si="46"/>
        <v>0</v>
      </c>
      <c r="CJ61" s="41">
        <f t="shared" si="46"/>
        <v>0</v>
      </c>
      <c r="CK61" s="41">
        <f t="shared" si="46"/>
        <v>0</v>
      </c>
      <c r="CL61" s="41">
        <f t="shared" si="46"/>
        <v>0</v>
      </c>
      <c r="CM61" s="41">
        <f t="shared" si="46"/>
        <v>0</v>
      </c>
      <c r="CN61" s="41">
        <f t="shared" si="46"/>
        <v>0</v>
      </c>
      <c r="CO61" s="41">
        <f t="shared" si="46"/>
        <v>0</v>
      </c>
      <c r="CP61" s="41">
        <f t="shared" si="46"/>
        <v>0</v>
      </c>
      <c r="CQ61" s="41">
        <f t="shared" si="46"/>
        <v>0</v>
      </c>
      <c r="CR61" s="41">
        <f t="shared" si="46"/>
        <v>0</v>
      </c>
      <c r="CS61" s="41">
        <f t="shared" si="47"/>
        <v>0</v>
      </c>
      <c r="CT61" s="41">
        <f t="shared" si="47"/>
        <v>0</v>
      </c>
      <c r="CU61" s="41">
        <f t="shared" si="47"/>
        <v>0</v>
      </c>
      <c r="CV61" s="41">
        <f t="shared" si="47"/>
        <v>0</v>
      </c>
      <c r="CW61" s="41">
        <f t="shared" si="47"/>
        <v>0</v>
      </c>
      <c r="CX61" s="41">
        <f t="shared" si="47"/>
        <v>0</v>
      </c>
      <c r="CY61" s="41">
        <f t="shared" si="47"/>
        <v>0</v>
      </c>
      <c r="CZ61" s="41">
        <f t="shared" si="47"/>
        <v>0</v>
      </c>
      <c r="DA61" s="41">
        <f t="shared" si="47"/>
        <v>0</v>
      </c>
      <c r="DB61" s="41">
        <f t="shared" si="47"/>
        <v>0</v>
      </c>
      <c r="DC61" s="41">
        <f t="shared" si="47"/>
        <v>0</v>
      </c>
      <c r="DD61" s="41">
        <f t="shared" si="47"/>
        <v>0</v>
      </c>
      <c r="DE61" s="41">
        <f t="shared" si="47"/>
        <v>0</v>
      </c>
      <c r="DF61" s="41">
        <f t="shared" si="47"/>
        <v>0</v>
      </c>
      <c r="DG61" s="41">
        <f t="shared" si="53"/>
        <v>0</v>
      </c>
      <c r="DH61" s="41">
        <f t="shared" si="53"/>
        <v>0</v>
      </c>
      <c r="DI61" s="41">
        <f t="shared" si="53"/>
        <v>0</v>
      </c>
      <c r="DJ61" s="41">
        <f t="shared" si="53"/>
        <v>0</v>
      </c>
      <c r="DK61" s="41">
        <f t="shared" si="53"/>
        <v>0</v>
      </c>
      <c r="DL61" s="41">
        <f t="shared" si="53"/>
        <v>0</v>
      </c>
      <c r="DM61" s="41">
        <f t="shared" si="53"/>
        <v>0</v>
      </c>
      <c r="DN61" s="41">
        <f t="shared" si="53"/>
        <v>0</v>
      </c>
      <c r="DO61" s="41">
        <f t="shared" si="53"/>
        <v>0</v>
      </c>
      <c r="DP61" s="41">
        <f t="shared" si="53"/>
        <v>0</v>
      </c>
      <c r="DQ61" s="41">
        <f t="shared" si="53"/>
        <v>0</v>
      </c>
      <c r="DR61" s="41">
        <f t="shared" si="53"/>
        <v>0</v>
      </c>
      <c r="DS61" s="41">
        <f t="shared" si="53"/>
        <v>0</v>
      </c>
      <c r="DT61" s="41">
        <f t="shared" si="53"/>
        <v>0</v>
      </c>
      <c r="DU61" s="41">
        <f t="shared" si="53"/>
        <v>0</v>
      </c>
      <c r="DV61" s="41">
        <f t="shared" si="53"/>
        <v>0</v>
      </c>
      <c r="DW61" s="41">
        <f t="shared" si="54"/>
        <v>0</v>
      </c>
      <c r="DX61" s="41">
        <f t="shared" si="54"/>
        <v>0</v>
      </c>
      <c r="DY61" s="41">
        <f t="shared" si="48"/>
        <v>0</v>
      </c>
      <c r="DZ61" s="41">
        <f t="shared" si="48"/>
        <v>0</v>
      </c>
      <c r="EA61" s="41">
        <f t="shared" si="48"/>
        <v>0</v>
      </c>
      <c r="EB61" s="41">
        <f t="shared" si="48"/>
        <v>0</v>
      </c>
      <c r="EC61" s="41">
        <f t="shared" si="48"/>
        <v>0</v>
      </c>
      <c r="ED61" s="41">
        <f t="shared" si="48"/>
        <v>0</v>
      </c>
      <c r="EE61" s="41">
        <f t="shared" si="48"/>
        <v>0</v>
      </c>
      <c r="EF61" s="41">
        <f t="shared" si="48"/>
        <v>0</v>
      </c>
      <c r="EG61" s="41">
        <f t="shared" si="48"/>
        <v>0</v>
      </c>
      <c r="EH61" s="41">
        <f t="shared" si="48"/>
        <v>0</v>
      </c>
      <c r="EI61" s="41">
        <f t="shared" si="48"/>
        <v>0</v>
      </c>
      <c r="EJ61" s="41">
        <f t="shared" si="48"/>
        <v>0</v>
      </c>
      <c r="EK61" s="41">
        <f t="shared" si="48"/>
        <v>0</v>
      </c>
      <c r="EL61" s="41">
        <f t="shared" si="48"/>
        <v>0</v>
      </c>
      <c r="EM61" s="41">
        <f t="shared" si="55"/>
        <v>0</v>
      </c>
      <c r="EN61" s="41">
        <f t="shared" si="55"/>
        <v>0</v>
      </c>
      <c r="EO61" s="41">
        <f t="shared" si="55"/>
        <v>0</v>
      </c>
      <c r="EP61" s="41">
        <f t="shared" si="55"/>
        <v>0</v>
      </c>
      <c r="EQ61" s="41">
        <f t="shared" si="55"/>
        <v>0</v>
      </c>
      <c r="ER61" s="41">
        <f t="shared" si="55"/>
        <v>0</v>
      </c>
      <c r="ES61" s="41">
        <f t="shared" si="55"/>
        <v>0</v>
      </c>
      <c r="ET61" s="41">
        <f t="shared" si="55"/>
        <v>0</v>
      </c>
      <c r="EU61" s="41">
        <f t="shared" si="55"/>
        <v>0</v>
      </c>
      <c r="EV61" s="41">
        <f t="shared" si="55"/>
        <v>0</v>
      </c>
      <c r="EW61" s="41">
        <f t="shared" si="55"/>
        <v>0</v>
      </c>
      <c r="EX61" s="41">
        <f t="shared" si="55"/>
        <v>0</v>
      </c>
      <c r="EY61" s="41">
        <f t="shared" si="55"/>
        <v>0</v>
      </c>
      <c r="EZ61" s="41">
        <f t="shared" si="55"/>
        <v>0</v>
      </c>
      <c r="FA61" s="41">
        <f t="shared" si="55"/>
        <v>0</v>
      </c>
      <c r="FB61" s="41">
        <f t="shared" si="55"/>
        <v>0</v>
      </c>
      <c r="FC61" s="41">
        <f t="shared" si="56"/>
        <v>0</v>
      </c>
      <c r="FD61" s="41">
        <f t="shared" si="56"/>
        <v>0</v>
      </c>
      <c r="FE61" s="41">
        <f t="shared" si="49"/>
        <v>0</v>
      </c>
      <c r="FF61" s="41">
        <f t="shared" si="49"/>
        <v>0</v>
      </c>
      <c r="FG61" s="41">
        <f t="shared" si="49"/>
        <v>0</v>
      </c>
      <c r="FH61" s="41">
        <f t="shared" si="49"/>
        <v>0</v>
      </c>
      <c r="FI61" s="41">
        <f t="shared" si="49"/>
        <v>0</v>
      </c>
      <c r="FJ61" s="41">
        <f t="shared" si="49"/>
        <v>0</v>
      </c>
      <c r="FK61" s="41">
        <f t="shared" si="49"/>
        <v>0</v>
      </c>
      <c r="FL61" s="41">
        <f t="shared" si="49"/>
        <v>0</v>
      </c>
      <c r="FM61" s="41">
        <f t="shared" si="49"/>
        <v>0</v>
      </c>
      <c r="FN61" s="41">
        <f t="shared" si="49"/>
        <v>0</v>
      </c>
      <c r="FO61" s="41">
        <f t="shared" si="49"/>
        <v>0</v>
      </c>
      <c r="FP61" s="41">
        <f t="shared" si="49"/>
        <v>0</v>
      </c>
      <c r="FQ61" s="41">
        <f t="shared" si="49"/>
        <v>0</v>
      </c>
      <c r="FR61" s="41">
        <f t="shared" si="49"/>
        <v>0</v>
      </c>
      <c r="FS61" s="41">
        <f t="shared" si="57"/>
        <v>0</v>
      </c>
      <c r="FT61" s="41">
        <f t="shared" si="57"/>
        <v>0</v>
      </c>
      <c r="FU61" s="41">
        <f t="shared" si="57"/>
        <v>0</v>
      </c>
      <c r="FV61" s="41">
        <f t="shared" si="57"/>
        <v>0</v>
      </c>
      <c r="FW61" s="41">
        <f t="shared" si="57"/>
        <v>0</v>
      </c>
      <c r="FX61" s="41">
        <f t="shared" si="57"/>
        <v>0</v>
      </c>
      <c r="FY61" s="41">
        <f t="shared" si="57"/>
        <v>0</v>
      </c>
      <c r="FZ61" s="41">
        <f t="shared" si="57"/>
        <v>0</v>
      </c>
      <c r="GA61" s="41">
        <f t="shared" si="57"/>
        <v>0</v>
      </c>
      <c r="GB61" s="41">
        <f t="shared" si="57"/>
        <v>0</v>
      </c>
      <c r="GC61" s="41">
        <f t="shared" si="57"/>
        <v>0</v>
      </c>
      <c r="GD61" s="41">
        <f t="shared" si="57"/>
        <v>0</v>
      </c>
      <c r="GE61" s="41">
        <f t="shared" si="57"/>
        <v>0</v>
      </c>
      <c r="GF61" s="41">
        <f t="shared" si="57"/>
        <v>0</v>
      </c>
      <c r="GG61" s="41">
        <f t="shared" si="57"/>
        <v>0</v>
      </c>
      <c r="GH61" s="41">
        <f t="shared" si="57"/>
        <v>0</v>
      </c>
      <c r="GI61" s="41">
        <f t="shared" si="58"/>
        <v>0</v>
      </c>
      <c r="GJ61" s="41">
        <f t="shared" si="58"/>
        <v>0</v>
      </c>
      <c r="GK61" s="41">
        <f t="shared" si="50"/>
        <v>0</v>
      </c>
      <c r="GL61" s="41">
        <f t="shared" si="50"/>
        <v>0</v>
      </c>
      <c r="GM61" s="41">
        <f t="shared" si="50"/>
        <v>0</v>
      </c>
      <c r="GN61" s="41">
        <f t="shared" si="50"/>
        <v>0</v>
      </c>
      <c r="GO61" s="41">
        <f t="shared" si="50"/>
        <v>0</v>
      </c>
      <c r="GP61" s="41">
        <f t="shared" si="50"/>
        <v>0</v>
      </c>
      <c r="GQ61" s="41">
        <f t="shared" si="50"/>
        <v>0</v>
      </c>
      <c r="GR61" s="41">
        <f t="shared" si="50"/>
        <v>0</v>
      </c>
      <c r="GS61" s="41">
        <f t="shared" si="50"/>
        <v>0</v>
      </c>
      <c r="GT61" s="41">
        <f t="shared" si="50"/>
        <v>0</v>
      </c>
      <c r="GU61" s="41">
        <f t="shared" si="50"/>
        <v>0</v>
      </c>
      <c r="GV61" s="41">
        <f t="shared" si="50"/>
        <v>0</v>
      </c>
      <c r="GW61" s="41">
        <f t="shared" si="50"/>
        <v>0</v>
      </c>
      <c r="GX61" s="41">
        <f t="shared" si="50"/>
        <v>0</v>
      </c>
      <c r="GY61" s="41">
        <f t="shared" si="59"/>
        <v>0</v>
      </c>
      <c r="GZ61" s="41">
        <f t="shared" si="59"/>
        <v>0</v>
      </c>
      <c r="HA61" s="41">
        <f t="shared" si="59"/>
        <v>0</v>
      </c>
      <c r="HB61" s="41">
        <f t="shared" si="44"/>
        <v>0</v>
      </c>
      <c r="HC61" s="41">
        <f t="shared" si="44"/>
        <v>0</v>
      </c>
      <c r="HD61" s="41">
        <f t="shared" si="44"/>
        <v>0</v>
      </c>
      <c r="HE61" s="41">
        <f t="shared" si="44"/>
        <v>0</v>
      </c>
      <c r="HF61" s="41">
        <f t="shared" si="44"/>
        <v>0</v>
      </c>
      <c r="HG61" s="41">
        <f t="shared" si="44"/>
        <v>0</v>
      </c>
      <c r="HH61" s="41">
        <f t="shared" si="44"/>
        <v>0</v>
      </c>
      <c r="HI61" s="41">
        <f t="shared" si="44"/>
        <v>0</v>
      </c>
      <c r="HJ61" s="41">
        <f t="shared" si="44"/>
        <v>0</v>
      </c>
    </row>
    <row r="62" spans="1:218" ht="14.4" x14ac:dyDescent="0.3">
      <c r="A62" s="42">
        <v>59</v>
      </c>
      <c r="B62" s="43">
        <f>'CMM4 - AUX CALC'!$BH$67</f>
        <v>0</v>
      </c>
      <c r="BI62" s="41">
        <f>$B62/(_xlfn.SINGLE(PrazoConcessao)*12-BI$3+1)</f>
        <v>0</v>
      </c>
      <c r="BJ62" s="41">
        <f t="shared" si="61"/>
        <v>0</v>
      </c>
      <c r="BK62" s="41">
        <f t="shared" si="61"/>
        <v>0</v>
      </c>
      <c r="BL62" s="41">
        <f t="shared" si="61"/>
        <v>0</v>
      </c>
      <c r="BM62" s="41">
        <f t="shared" si="61"/>
        <v>0</v>
      </c>
      <c r="BN62" s="41">
        <f t="shared" si="60"/>
        <v>0</v>
      </c>
      <c r="BO62" s="41">
        <f t="shared" si="60"/>
        <v>0</v>
      </c>
      <c r="BP62" s="41">
        <f t="shared" si="52"/>
        <v>0</v>
      </c>
      <c r="BQ62" s="41">
        <f t="shared" si="52"/>
        <v>0</v>
      </c>
      <c r="BR62" s="41">
        <f t="shared" si="52"/>
        <v>0</v>
      </c>
      <c r="BS62" s="41">
        <f t="shared" si="52"/>
        <v>0</v>
      </c>
      <c r="BT62" s="41">
        <f t="shared" si="52"/>
        <v>0</v>
      </c>
      <c r="BU62" s="41">
        <f t="shared" si="52"/>
        <v>0</v>
      </c>
      <c r="BV62" s="41">
        <f t="shared" si="52"/>
        <v>0</v>
      </c>
      <c r="BW62" s="41">
        <f t="shared" si="52"/>
        <v>0</v>
      </c>
      <c r="BX62" s="41">
        <f t="shared" si="52"/>
        <v>0</v>
      </c>
      <c r="BY62" s="41">
        <f t="shared" si="52"/>
        <v>0</v>
      </c>
      <c r="BZ62" s="41">
        <f t="shared" si="52"/>
        <v>0</v>
      </c>
      <c r="CA62" s="41">
        <f t="shared" si="52"/>
        <v>0</v>
      </c>
      <c r="CB62" s="41">
        <f t="shared" si="52"/>
        <v>0</v>
      </c>
      <c r="CC62" s="41">
        <f t="shared" si="46"/>
        <v>0</v>
      </c>
      <c r="CD62" s="41">
        <f t="shared" si="46"/>
        <v>0</v>
      </c>
      <c r="CE62" s="41">
        <f t="shared" si="46"/>
        <v>0</v>
      </c>
      <c r="CF62" s="41">
        <f t="shared" si="46"/>
        <v>0</v>
      </c>
      <c r="CG62" s="41">
        <f t="shared" si="46"/>
        <v>0</v>
      </c>
      <c r="CH62" s="41">
        <f t="shared" si="46"/>
        <v>0</v>
      </c>
      <c r="CI62" s="41">
        <f t="shared" si="46"/>
        <v>0</v>
      </c>
      <c r="CJ62" s="41">
        <f t="shared" si="46"/>
        <v>0</v>
      </c>
      <c r="CK62" s="41">
        <f t="shared" si="46"/>
        <v>0</v>
      </c>
      <c r="CL62" s="41">
        <f t="shared" si="46"/>
        <v>0</v>
      </c>
      <c r="CM62" s="41">
        <f t="shared" si="46"/>
        <v>0</v>
      </c>
      <c r="CN62" s="41">
        <f t="shared" si="46"/>
        <v>0</v>
      </c>
      <c r="CO62" s="41">
        <f t="shared" si="46"/>
        <v>0</v>
      </c>
      <c r="CP62" s="41">
        <f t="shared" si="46"/>
        <v>0</v>
      </c>
      <c r="CQ62" s="41">
        <f t="shared" si="46"/>
        <v>0</v>
      </c>
      <c r="CR62" s="41">
        <f t="shared" si="46"/>
        <v>0</v>
      </c>
      <c r="CS62" s="41">
        <f t="shared" si="47"/>
        <v>0</v>
      </c>
      <c r="CT62" s="41">
        <f t="shared" si="47"/>
        <v>0</v>
      </c>
      <c r="CU62" s="41">
        <f t="shared" si="47"/>
        <v>0</v>
      </c>
      <c r="CV62" s="41">
        <f t="shared" si="47"/>
        <v>0</v>
      </c>
      <c r="CW62" s="41">
        <f t="shared" si="47"/>
        <v>0</v>
      </c>
      <c r="CX62" s="41">
        <f t="shared" si="47"/>
        <v>0</v>
      </c>
      <c r="CY62" s="41">
        <f t="shared" si="47"/>
        <v>0</v>
      </c>
      <c r="CZ62" s="41">
        <f t="shared" si="47"/>
        <v>0</v>
      </c>
      <c r="DA62" s="41">
        <f t="shared" si="47"/>
        <v>0</v>
      </c>
      <c r="DB62" s="41">
        <f t="shared" si="47"/>
        <v>0</v>
      </c>
      <c r="DC62" s="41">
        <f t="shared" si="47"/>
        <v>0</v>
      </c>
      <c r="DD62" s="41">
        <f t="shared" si="47"/>
        <v>0</v>
      </c>
      <c r="DE62" s="41">
        <f t="shared" si="47"/>
        <v>0</v>
      </c>
      <c r="DF62" s="41">
        <f t="shared" si="47"/>
        <v>0</v>
      </c>
      <c r="DG62" s="41">
        <f t="shared" si="53"/>
        <v>0</v>
      </c>
      <c r="DH62" s="41">
        <f t="shared" si="53"/>
        <v>0</v>
      </c>
      <c r="DI62" s="41">
        <f t="shared" si="53"/>
        <v>0</v>
      </c>
      <c r="DJ62" s="41">
        <f t="shared" si="53"/>
        <v>0</v>
      </c>
      <c r="DK62" s="41">
        <f t="shared" si="53"/>
        <v>0</v>
      </c>
      <c r="DL62" s="41">
        <f t="shared" si="53"/>
        <v>0</v>
      </c>
      <c r="DM62" s="41">
        <f t="shared" si="53"/>
        <v>0</v>
      </c>
      <c r="DN62" s="41">
        <f t="shared" si="53"/>
        <v>0</v>
      </c>
      <c r="DO62" s="41">
        <f t="shared" si="53"/>
        <v>0</v>
      </c>
      <c r="DP62" s="41">
        <f t="shared" si="53"/>
        <v>0</v>
      </c>
      <c r="DQ62" s="41">
        <f t="shared" si="53"/>
        <v>0</v>
      </c>
      <c r="DR62" s="41">
        <f t="shared" si="53"/>
        <v>0</v>
      </c>
      <c r="DS62" s="41">
        <f t="shared" si="53"/>
        <v>0</v>
      </c>
      <c r="DT62" s="41">
        <f t="shared" si="53"/>
        <v>0</v>
      </c>
      <c r="DU62" s="41">
        <f t="shared" si="53"/>
        <v>0</v>
      </c>
      <c r="DV62" s="41">
        <f t="shared" si="53"/>
        <v>0</v>
      </c>
      <c r="DW62" s="41">
        <f t="shared" si="54"/>
        <v>0</v>
      </c>
      <c r="DX62" s="41">
        <f t="shared" si="54"/>
        <v>0</v>
      </c>
      <c r="DY62" s="41">
        <f t="shared" si="48"/>
        <v>0</v>
      </c>
      <c r="DZ62" s="41">
        <f t="shared" si="48"/>
        <v>0</v>
      </c>
      <c r="EA62" s="41">
        <f t="shared" si="48"/>
        <v>0</v>
      </c>
      <c r="EB62" s="41">
        <f t="shared" si="48"/>
        <v>0</v>
      </c>
      <c r="EC62" s="41">
        <f t="shared" si="48"/>
        <v>0</v>
      </c>
      <c r="ED62" s="41">
        <f t="shared" si="48"/>
        <v>0</v>
      </c>
      <c r="EE62" s="41">
        <f t="shared" si="48"/>
        <v>0</v>
      </c>
      <c r="EF62" s="41">
        <f t="shared" si="48"/>
        <v>0</v>
      </c>
      <c r="EG62" s="41">
        <f t="shared" si="48"/>
        <v>0</v>
      </c>
      <c r="EH62" s="41">
        <f t="shared" si="48"/>
        <v>0</v>
      </c>
      <c r="EI62" s="41">
        <f t="shared" si="48"/>
        <v>0</v>
      </c>
      <c r="EJ62" s="41">
        <f t="shared" si="48"/>
        <v>0</v>
      </c>
      <c r="EK62" s="41">
        <f t="shared" si="48"/>
        <v>0</v>
      </c>
      <c r="EL62" s="41">
        <f t="shared" si="48"/>
        <v>0</v>
      </c>
      <c r="EM62" s="41">
        <f t="shared" si="55"/>
        <v>0</v>
      </c>
      <c r="EN62" s="41">
        <f t="shared" si="55"/>
        <v>0</v>
      </c>
      <c r="EO62" s="41">
        <f t="shared" si="55"/>
        <v>0</v>
      </c>
      <c r="EP62" s="41">
        <f t="shared" si="55"/>
        <v>0</v>
      </c>
      <c r="EQ62" s="41">
        <f t="shared" si="55"/>
        <v>0</v>
      </c>
      <c r="ER62" s="41">
        <f t="shared" si="55"/>
        <v>0</v>
      </c>
      <c r="ES62" s="41">
        <f t="shared" si="55"/>
        <v>0</v>
      </c>
      <c r="ET62" s="41">
        <f t="shared" si="55"/>
        <v>0</v>
      </c>
      <c r="EU62" s="41">
        <f t="shared" si="55"/>
        <v>0</v>
      </c>
      <c r="EV62" s="41">
        <f t="shared" si="55"/>
        <v>0</v>
      </c>
      <c r="EW62" s="41">
        <f t="shared" si="55"/>
        <v>0</v>
      </c>
      <c r="EX62" s="41">
        <f t="shared" si="55"/>
        <v>0</v>
      </c>
      <c r="EY62" s="41">
        <f t="shared" si="55"/>
        <v>0</v>
      </c>
      <c r="EZ62" s="41">
        <f t="shared" si="55"/>
        <v>0</v>
      </c>
      <c r="FA62" s="41">
        <f t="shared" si="55"/>
        <v>0</v>
      </c>
      <c r="FB62" s="41">
        <f t="shared" si="55"/>
        <v>0</v>
      </c>
      <c r="FC62" s="41">
        <f t="shared" si="56"/>
        <v>0</v>
      </c>
      <c r="FD62" s="41">
        <f t="shared" si="56"/>
        <v>0</v>
      </c>
      <c r="FE62" s="41">
        <f t="shared" si="49"/>
        <v>0</v>
      </c>
      <c r="FF62" s="41">
        <f t="shared" si="49"/>
        <v>0</v>
      </c>
      <c r="FG62" s="41">
        <f t="shared" si="49"/>
        <v>0</v>
      </c>
      <c r="FH62" s="41">
        <f t="shared" si="49"/>
        <v>0</v>
      </c>
      <c r="FI62" s="41">
        <f t="shared" si="49"/>
        <v>0</v>
      </c>
      <c r="FJ62" s="41">
        <f t="shared" si="49"/>
        <v>0</v>
      </c>
      <c r="FK62" s="41">
        <f t="shared" si="49"/>
        <v>0</v>
      </c>
      <c r="FL62" s="41">
        <f t="shared" si="49"/>
        <v>0</v>
      </c>
      <c r="FM62" s="41">
        <f t="shared" si="49"/>
        <v>0</v>
      </c>
      <c r="FN62" s="41">
        <f t="shared" si="49"/>
        <v>0</v>
      </c>
      <c r="FO62" s="41">
        <f t="shared" si="49"/>
        <v>0</v>
      </c>
      <c r="FP62" s="41">
        <f t="shared" si="49"/>
        <v>0</v>
      </c>
      <c r="FQ62" s="41">
        <f t="shared" si="49"/>
        <v>0</v>
      </c>
      <c r="FR62" s="41">
        <f t="shared" si="49"/>
        <v>0</v>
      </c>
      <c r="FS62" s="41">
        <f t="shared" si="57"/>
        <v>0</v>
      </c>
      <c r="FT62" s="41">
        <f t="shared" si="57"/>
        <v>0</v>
      </c>
      <c r="FU62" s="41">
        <f t="shared" si="57"/>
        <v>0</v>
      </c>
      <c r="FV62" s="41">
        <f t="shared" si="57"/>
        <v>0</v>
      </c>
      <c r="FW62" s="41">
        <f t="shared" si="57"/>
        <v>0</v>
      </c>
      <c r="FX62" s="41">
        <f t="shared" si="57"/>
        <v>0</v>
      </c>
      <c r="FY62" s="41">
        <f t="shared" si="57"/>
        <v>0</v>
      </c>
      <c r="FZ62" s="41">
        <f t="shared" si="57"/>
        <v>0</v>
      </c>
      <c r="GA62" s="41">
        <f t="shared" si="57"/>
        <v>0</v>
      </c>
      <c r="GB62" s="41">
        <f t="shared" si="57"/>
        <v>0</v>
      </c>
      <c r="GC62" s="41">
        <f t="shared" si="57"/>
        <v>0</v>
      </c>
      <c r="GD62" s="41">
        <f t="shared" si="57"/>
        <v>0</v>
      </c>
      <c r="GE62" s="41">
        <f t="shared" si="57"/>
        <v>0</v>
      </c>
      <c r="GF62" s="41">
        <f t="shared" si="57"/>
        <v>0</v>
      </c>
      <c r="GG62" s="41">
        <f t="shared" si="57"/>
        <v>0</v>
      </c>
      <c r="GH62" s="41">
        <f t="shared" si="57"/>
        <v>0</v>
      </c>
      <c r="GI62" s="41">
        <f t="shared" si="58"/>
        <v>0</v>
      </c>
      <c r="GJ62" s="41">
        <f t="shared" si="58"/>
        <v>0</v>
      </c>
      <c r="GK62" s="41">
        <f t="shared" si="50"/>
        <v>0</v>
      </c>
      <c r="GL62" s="41">
        <f t="shared" si="50"/>
        <v>0</v>
      </c>
      <c r="GM62" s="41">
        <f t="shared" si="50"/>
        <v>0</v>
      </c>
      <c r="GN62" s="41">
        <f t="shared" si="50"/>
        <v>0</v>
      </c>
      <c r="GO62" s="41">
        <f t="shared" si="50"/>
        <v>0</v>
      </c>
      <c r="GP62" s="41">
        <f t="shared" si="50"/>
        <v>0</v>
      </c>
      <c r="GQ62" s="41">
        <f t="shared" si="50"/>
        <v>0</v>
      </c>
      <c r="GR62" s="41">
        <f t="shared" si="50"/>
        <v>0</v>
      </c>
      <c r="GS62" s="41">
        <f t="shared" si="50"/>
        <v>0</v>
      </c>
      <c r="GT62" s="41">
        <f t="shared" si="50"/>
        <v>0</v>
      </c>
      <c r="GU62" s="41">
        <f t="shared" si="50"/>
        <v>0</v>
      </c>
      <c r="GV62" s="41">
        <f t="shared" si="50"/>
        <v>0</v>
      </c>
      <c r="GW62" s="41">
        <f t="shared" si="50"/>
        <v>0</v>
      </c>
      <c r="GX62" s="41">
        <f t="shared" si="50"/>
        <v>0</v>
      </c>
      <c r="GY62" s="41">
        <f t="shared" si="59"/>
        <v>0</v>
      </c>
      <c r="GZ62" s="41">
        <f t="shared" si="59"/>
        <v>0</v>
      </c>
      <c r="HA62" s="41">
        <f t="shared" si="59"/>
        <v>0</v>
      </c>
      <c r="HB62" s="41">
        <f t="shared" si="44"/>
        <v>0</v>
      </c>
      <c r="HC62" s="41">
        <f t="shared" si="44"/>
        <v>0</v>
      </c>
      <c r="HD62" s="41">
        <f t="shared" si="44"/>
        <v>0</v>
      </c>
      <c r="HE62" s="41">
        <f t="shared" si="44"/>
        <v>0</v>
      </c>
      <c r="HF62" s="41">
        <f t="shared" si="44"/>
        <v>0</v>
      </c>
      <c r="HG62" s="41">
        <f t="shared" si="44"/>
        <v>0</v>
      </c>
      <c r="HH62" s="41">
        <f t="shared" si="44"/>
        <v>0</v>
      </c>
      <c r="HI62" s="41">
        <f t="shared" si="44"/>
        <v>0</v>
      </c>
      <c r="HJ62" s="41">
        <f t="shared" si="44"/>
        <v>0</v>
      </c>
    </row>
    <row r="63" spans="1:218" ht="14.4" x14ac:dyDescent="0.3">
      <c r="A63" s="42">
        <v>60</v>
      </c>
      <c r="B63" s="43">
        <f>'CMM4 - AUX CALC'!$BI$67</f>
        <v>0</v>
      </c>
      <c r="BJ63" s="41">
        <f>$B63/(_xlfn.SINGLE(PrazoConcessao)*12-BJ$3+1)</f>
        <v>0</v>
      </c>
      <c r="BK63" s="41">
        <f t="shared" si="61"/>
        <v>0</v>
      </c>
      <c r="BL63" s="41">
        <f t="shared" si="61"/>
        <v>0</v>
      </c>
      <c r="BM63" s="41">
        <f t="shared" si="61"/>
        <v>0</v>
      </c>
      <c r="BN63" s="41">
        <f t="shared" si="60"/>
        <v>0</v>
      </c>
      <c r="BO63" s="41">
        <f t="shared" si="60"/>
        <v>0</v>
      </c>
      <c r="BP63" s="41">
        <f t="shared" si="52"/>
        <v>0</v>
      </c>
      <c r="BQ63" s="41">
        <f t="shared" si="52"/>
        <v>0</v>
      </c>
      <c r="BR63" s="41">
        <f t="shared" si="52"/>
        <v>0</v>
      </c>
      <c r="BS63" s="41">
        <f t="shared" si="52"/>
        <v>0</v>
      </c>
      <c r="BT63" s="41">
        <f t="shared" si="52"/>
        <v>0</v>
      </c>
      <c r="BU63" s="41">
        <f t="shared" si="52"/>
        <v>0</v>
      </c>
      <c r="BV63" s="41">
        <f t="shared" si="52"/>
        <v>0</v>
      </c>
      <c r="BW63" s="41">
        <f t="shared" si="52"/>
        <v>0</v>
      </c>
      <c r="BX63" s="41">
        <f t="shared" si="52"/>
        <v>0</v>
      </c>
      <c r="BY63" s="41">
        <f t="shared" si="52"/>
        <v>0</v>
      </c>
      <c r="BZ63" s="41">
        <f t="shared" si="52"/>
        <v>0</v>
      </c>
      <c r="CA63" s="41">
        <f t="shared" si="52"/>
        <v>0</v>
      </c>
      <c r="CB63" s="41">
        <f t="shared" si="52"/>
        <v>0</v>
      </c>
      <c r="CC63" s="41">
        <f t="shared" si="46"/>
        <v>0</v>
      </c>
      <c r="CD63" s="41">
        <f t="shared" si="46"/>
        <v>0</v>
      </c>
      <c r="CE63" s="41">
        <f t="shared" si="46"/>
        <v>0</v>
      </c>
      <c r="CF63" s="41">
        <f t="shared" si="46"/>
        <v>0</v>
      </c>
      <c r="CG63" s="41">
        <f t="shared" si="46"/>
        <v>0</v>
      </c>
      <c r="CH63" s="41">
        <f t="shared" si="46"/>
        <v>0</v>
      </c>
      <c r="CI63" s="41">
        <f t="shared" si="46"/>
        <v>0</v>
      </c>
      <c r="CJ63" s="41">
        <f t="shared" si="46"/>
        <v>0</v>
      </c>
      <c r="CK63" s="41">
        <f t="shared" si="46"/>
        <v>0</v>
      </c>
      <c r="CL63" s="41">
        <f t="shared" si="46"/>
        <v>0</v>
      </c>
      <c r="CM63" s="41">
        <f t="shared" si="46"/>
        <v>0</v>
      </c>
      <c r="CN63" s="41">
        <f t="shared" si="46"/>
        <v>0</v>
      </c>
      <c r="CO63" s="41">
        <f t="shared" si="46"/>
        <v>0</v>
      </c>
      <c r="CP63" s="41">
        <f t="shared" si="46"/>
        <v>0</v>
      </c>
      <c r="CQ63" s="41">
        <f t="shared" si="46"/>
        <v>0</v>
      </c>
      <c r="CR63" s="41">
        <f t="shared" si="46"/>
        <v>0</v>
      </c>
      <c r="CS63" s="41">
        <f t="shared" si="47"/>
        <v>0</v>
      </c>
      <c r="CT63" s="41">
        <f t="shared" si="47"/>
        <v>0</v>
      </c>
      <c r="CU63" s="41">
        <f t="shared" si="47"/>
        <v>0</v>
      </c>
      <c r="CV63" s="41">
        <f t="shared" si="47"/>
        <v>0</v>
      </c>
      <c r="CW63" s="41">
        <f t="shared" si="47"/>
        <v>0</v>
      </c>
      <c r="CX63" s="41">
        <f t="shared" si="47"/>
        <v>0</v>
      </c>
      <c r="CY63" s="41">
        <f t="shared" si="47"/>
        <v>0</v>
      </c>
      <c r="CZ63" s="41">
        <f t="shared" si="47"/>
        <v>0</v>
      </c>
      <c r="DA63" s="41">
        <f t="shared" si="47"/>
        <v>0</v>
      </c>
      <c r="DB63" s="41">
        <f t="shared" si="47"/>
        <v>0</v>
      </c>
      <c r="DC63" s="41">
        <f t="shared" si="47"/>
        <v>0</v>
      </c>
      <c r="DD63" s="41">
        <f t="shared" si="47"/>
        <v>0</v>
      </c>
      <c r="DE63" s="41">
        <f t="shared" si="47"/>
        <v>0</v>
      </c>
      <c r="DF63" s="41">
        <f t="shared" si="47"/>
        <v>0</v>
      </c>
      <c r="DG63" s="41">
        <f t="shared" si="53"/>
        <v>0</v>
      </c>
      <c r="DH63" s="41">
        <f t="shared" si="53"/>
        <v>0</v>
      </c>
      <c r="DI63" s="41">
        <f t="shared" si="53"/>
        <v>0</v>
      </c>
      <c r="DJ63" s="41">
        <f t="shared" si="53"/>
        <v>0</v>
      </c>
      <c r="DK63" s="41">
        <f t="shared" si="53"/>
        <v>0</v>
      </c>
      <c r="DL63" s="41">
        <f t="shared" si="53"/>
        <v>0</v>
      </c>
      <c r="DM63" s="41">
        <f t="shared" si="53"/>
        <v>0</v>
      </c>
      <c r="DN63" s="41">
        <f t="shared" si="53"/>
        <v>0</v>
      </c>
      <c r="DO63" s="41">
        <f t="shared" si="53"/>
        <v>0</v>
      </c>
      <c r="DP63" s="41">
        <f t="shared" si="53"/>
        <v>0</v>
      </c>
      <c r="DQ63" s="41">
        <f t="shared" si="53"/>
        <v>0</v>
      </c>
      <c r="DR63" s="41">
        <f t="shared" si="53"/>
        <v>0</v>
      </c>
      <c r="DS63" s="41">
        <f t="shared" si="53"/>
        <v>0</v>
      </c>
      <c r="DT63" s="41">
        <f t="shared" si="53"/>
        <v>0</v>
      </c>
      <c r="DU63" s="41">
        <f t="shared" si="53"/>
        <v>0</v>
      </c>
      <c r="DV63" s="41">
        <f t="shared" si="53"/>
        <v>0</v>
      </c>
      <c r="DW63" s="41">
        <f t="shared" si="54"/>
        <v>0</v>
      </c>
      <c r="DX63" s="41">
        <f t="shared" si="54"/>
        <v>0</v>
      </c>
      <c r="DY63" s="41">
        <f t="shared" si="48"/>
        <v>0</v>
      </c>
      <c r="DZ63" s="41">
        <f t="shared" si="48"/>
        <v>0</v>
      </c>
      <c r="EA63" s="41">
        <f t="shared" si="48"/>
        <v>0</v>
      </c>
      <c r="EB63" s="41">
        <f t="shared" si="48"/>
        <v>0</v>
      </c>
      <c r="EC63" s="41">
        <f t="shared" si="48"/>
        <v>0</v>
      </c>
      <c r="ED63" s="41">
        <f t="shared" si="48"/>
        <v>0</v>
      </c>
      <c r="EE63" s="41">
        <f t="shared" si="48"/>
        <v>0</v>
      </c>
      <c r="EF63" s="41">
        <f t="shared" si="48"/>
        <v>0</v>
      </c>
      <c r="EG63" s="41">
        <f t="shared" si="48"/>
        <v>0</v>
      </c>
      <c r="EH63" s="41">
        <f t="shared" si="48"/>
        <v>0</v>
      </c>
      <c r="EI63" s="41">
        <f t="shared" si="48"/>
        <v>0</v>
      </c>
      <c r="EJ63" s="41">
        <f t="shared" si="48"/>
        <v>0</v>
      </c>
      <c r="EK63" s="41">
        <f t="shared" si="48"/>
        <v>0</v>
      </c>
      <c r="EL63" s="41">
        <f t="shared" si="48"/>
        <v>0</v>
      </c>
      <c r="EM63" s="41">
        <f t="shared" si="55"/>
        <v>0</v>
      </c>
      <c r="EN63" s="41">
        <f t="shared" si="55"/>
        <v>0</v>
      </c>
      <c r="EO63" s="41">
        <f t="shared" si="55"/>
        <v>0</v>
      </c>
      <c r="EP63" s="41">
        <f t="shared" si="55"/>
        <v>0</v>
      </c>
      <c r="EQ63" s="41">
        <f t="shared" si="55"/>
        <v>0</v>
      </c>
      <c r="ER63" s="41">
        <f t="shared" si="55"/>
        <v>0</v>
      </c>
      <c r="ES63" s="41">
        <f t="shared" si="55"/>
        <v>0</v>
      </c>
      <c r="ET63" s="41">
        <f t="shared" si="55"/>
        <v>0</v>
      </c>
      <c r="EU63" s="41">
        <f t="shared" si="55"/>
        <v>0</v>
      </c>
      <c r="EV63" s="41">
        <f t="shared" si="55"/>
        <v>0</v>
      </c>
      <c r="EW63" s="41">
        <f t="shared" si="55"/>
        <v>0</v>
      </c>
      <c r="EX63" s="41">
        <f t="shared" si="55"/>
        <v>0</v>
      </c>
      <c r="EY63" s="41">
        <f t="shared" si="55"/>
        <v>0</v>
      </c>
      <c r="EZ63" s="41">
        <f t="shared" si="55"/>
        <v>0</v>
      </c>
      <c r="FA63" s="41">
        <f t="shared" si="55"/>
        <v>0</v>
      </c>
      <c r="FB63" s="41">
        <f t="shared" si="55"/>
        <v>0</v>
      </c>
      <c r="FC63" s="41">
        <f t="shared" si="56"/>
        <v>0</v>
      </c>
      <c r="FD63" s="41">
        <f t="shared" si="56"/>
        <v>0</v>
      </c>
      <c r="FE63" s="41">
        <f t="shared" si="49"/>
        <v>0</v>
      </c>
      <c r="FF63" s="41">
        <f t="shared" si="49"/>
        <v>0</v>
      </c>
      <c r="FG63" s="41">
        <f t="shared" si="49"/>
        <v>0</v>
      </c>
      <c r="FH63" s="41">
        <f t="shared" si="49"/>
        <v>0</v>
      </c>
      <c r="FI63" s="41">
        <f t="shared" si="49"/>
        <v>0</v>
      </c>
      <c r="FJ63" s="41">
        <f t="shared" si="49"/>
        <v>0</v>
      </c>
      <c r="FK63" s="41">
        <f t="shared" si="49"/>
        <v>0</v>
      </c>
      <c r="FL63" s="41">
        <f t="shared" si="49"/>
        <v>0</v>
      </c>
      <c r="FM63" s="41">
        <f t="shared" si="49"/>
        <v>0</v>
      </c>
      <c r="FN63" s="41">
        <f t="shared" si="49"/>
        <v>0</v>
      </c>
      <c r="FO63" s="41">
        <f t="shared" si="49"/>
        <v>0</v>
      </c>
      <c r="FP63" s="41">
        <f t="shared" si="49"/>
        <v>0</v>
      </c>
      <c r="FQ63" s="41">
        <f t="shared" si="49"/>
        <v>0</v>
      </c>
      <c r="FR63" s="41">
        <f t="shared" si="49"/>
        <v>0</v>
      </c>
      <c r="FS63" s="41">
        <f t="shared" si="57"/>
        <v>0</v>
      </c>
      <c r="FT63" s="41">
        <f t="shared" si="57"/>
        <v>0</v>
      </c>
      <c r="FU63" s="41">
        <f t="shared" si="57"/>
        <v>0</v>
      </c>
      <c r="FV63" s="41">
        <f t="shared" si="57"/>
        <v>0</v>
      </c>
      <c r="FW63" s="41">
        <f t="shared" si="57"/>
        <v>0</v>
      </c>
      <c r="FX63" s="41">
        <f t="shared" si="57"/>
        <v>0</v>
      </c>
      <c r="FY63" s="41">
        <f t="shared" si="57"/>
        <v>0</v>
      </c>
      <c r="FZ63" s="41">
        <f t="shared" si="57"/>
        <v>0</v>
      </c>
      <c r="GA63" s="41">
        <f t="shared" si="57"/>
        <v>0</v>
      </c>
      <c r="GB63" s="41">
        <f t="shared" si="57"/>
        <v>0</v>
      </c>
      <c r="GC63" s="41">
        <f t="shared" si="57"/>
        <v>0</v>
      </c>
      <c r="GD63" s="41">
        <f t="shared" si="57"/>
        <v>0</v>
      </c>
      <c r="GE63" s="41">
        <f t="shared" si="57"/>
        <v>0</v>
      </c>
      <c r="GF63" s="41">
        <f t="shared" si="57"/>
        <v>0</v>
      </c>
      <c r="GG63" s="41">
        <f t="shared" si="57"/>
        <v>0</v>
      </c>
      <c r="GH63" s="41">
        <f t="shared" si="57"/>
        <v>0</v>
      </c>
      <c r="GI63" s="41">
        <f t="shared" si="58"/>
        <v>0</v>
      </c>
      <c r="GJ63" s="41">
        <f t="shared" si="58"/>
        <v>0</v>
      </c>
      <c r="GK63" s="41">
        <f t="shared" si="50"/>
        <v>0</v>
      </c>
      <c r="GL63" s="41">
        <f t="shared" si="50"/>
        <v>0</v>
      </c>
      <c r="GM63" s="41">
        <f t="shared" si="50"/>
        <v>0</v>
      </c>
      <c r="GN63" s="41">
        <f t="shared" si="50"/>
        <v>0</v>
      </c>
      <c r="GO63" s="41">
        <f t="shared" si="50"/>
        <v>0</v>
      </c>
      <c r="GP63" s="41">
        <f t="shared" si="50"/>
        <v>0</v>
      </c>
      <c r="GQ63" s="41">
        <f t="shared" si="50"/>
        <v>0</v>
      </c>
      <c r="GR63" s="41">
        <f t="shared" si="50"/>
        <v>0</v>
      </c>
      <c r="GS63" s="41">
        <f t="shared" si="50"/>
        <v>0</v>
      </c>
      <c r="GT63" s="41">
        <f t="shared" si="50"/>
        <v>0</v>
      </c>
      <c r="GU63" s="41">
        <f t="shared" si="50"/>
        <v>0</v>
      </c>
      <c r="GV63" s="41">
        <f t="shared" si="50"/>
        <v>0</v>
      </c>
      <c r="GW63" s="41">
        <f t="shared" si="50"/>
        <v>0</v>
      </c>
      <c r="GX63" s="41">
        <f t="shared" si="50"/>
        <v>0</v>
      </c>
      <c r="GY63" s="41">
        <f t="shared" si="59"/>
        <v>0</v>
      </c>
      <c r="GZ63" s="41">
        <f t="shared" si="59"/>
        <v>0</v>
      </c>
      <c r="HA63" s="41">
        <f t="shared" si="59"/>
        <v>0</v>
      </c>
      <c r="HB63" s="41">
        <f t="shared" si="44"/>
        <v>0</v>
      </c>
      <c r="HC63" s="41">
        <f t="shared" si="44"/>
        <v>0</v>
      </c>
      <c r="HD63" s="41">
        <f t="shared" si="44"/>
        <v>0</v>
      </c>
      <c r="HE63" s="41">
        <f t="shared" ref="HE63:HJ105" si="62">HD63</f>
        <v>0</v>
      </c>
      <c r="HF63" s="41">
        <f t="shared" si="62"/>
        <v>0</v>
      </c>
      <c r="HG63" s="41">
        <f t="shared" si="62"/>
        <v>0</v>
      </c>
      <c r="HH63" s="41">
        <f t="shared" si="62"/>
        <v>0</v>
      </c>
      <c r="HI63" s="41">
        <f t="shared" si="62"/>
        <v>0</v>
      </c>
      <c r="HJ63" s="41">
        <f t="shared" si="62"/>
        <v>0</v>
      </c>
    </row>
    <row r="64" spans="1:218" ht="14.4" x14ac:dyDescent="0.3">
      <c r="A64" s="42">
        <v>61</v>
      </c>
      <c r="B64" s="43">
        <f>'CMM4 - AUX CALC'!$BJ$67</f>
        <v>0</v>
      </c>
      <c r="BK64" s="41">
        <f>$B64/(_xlfn.SINGLE(PrazoConcessao)*12-BK$3+1)</f>
        <v>0</v>
      </c>
      <c r="BL64" s="41">
        <f t="shared" si="61"/>
        <v>0</v>
      </c>
      <c r="BM64" s="41">
        <f t="shared" si="61"/>
        <v>0</v>
      </c>
      <c r="BN64" s="41">
        <f t="shared" si="60"/>
        <v>0</v>
      </c>
      <c r="BO64" s="41">
        <f t="shared" si="60"/>
        <v>0</v>
      </c>
      <c r="BP64" s="41">
        <f t="shared" si="52"/>
        <v>0</v>
      </c>
      <c r="BQ64" s="41">
        <f t="shared" si="52"/>
        <v>0</v>
      </c>
      <c r="BR64" s="41">
        <f t="shared" si="52"/>
        <v>0</v>
      </c>
      <c r="BS64" s="41">
        <f t="shared" si="52"/>
        <v>0</v>
      </c>
      <c r="BT64" s="41">
        <f t="shared" si="52"/>
        <v>0</v>
      </c>
      <c r="BU64" s="41">
        <f t="shared" si="52"/>
        <v>0</v>
      </c>
      <c r="BV64" s="41">
        <f t="shared" si="52"/>
        <v>0</v>
      </c>
      <c r="BW64" s="41">
        <f t="shared" si="52"/>
        <v>0</v>
      </c>
      <c r="BX64" s="41">
        <f t="shared" si="52"/>
        <v>0</v>
      </c>
      <c r="BY64" s="41">
        <f t="shared" si="52"/>
        <v>0</v>
      </c>
      <c r="BZ64" s="41">
        <f t="shared" si="52"/>
        <v>0</v>
      </c>
      <c r="CA64" s="41">
        <f t="shared" si="52"/>
        <v>0</v>
      </c>
      <c r="CB64" s="41">
        <f t="shared" si="52"/>
        <v>0</v>
      </c>
      <c r="CC64" s="41">
        <f t="shared" si="46"/>
        <v>0</v>
      </c>
      <c r="CD64" s="41">
        <f t="shared" si="46"/>
        <v>0</v>
      </c>
      <c r="CE64" s="41">
        <f t="shared" si="46"/>
        <v>0</v>
      </c>
      <c r="CF64" s="41">
        <f t="shared" si="46"/>
        <v>0</v>
      </c>
      <c r="CG64" s="41">
        <f t="shared" si="46"/>
        <v>0</v>
      </c>
      <c r="CH64" s="41">
        <f t="shared" si="46"/>
        <v>0</v>
      </c>
      <c r="CI64" s="41">
        <f t="shared" si="46"/>
        <v>0</v>
      </c>
      <c r="CJ64" s="41">
        <f t="shared" si="46"/>
        <v>0</v>
      </c>
      <c r="CK64" s="41">
        <f t="shared" si="46"/>
        <v>0</v>
      </c>
      <c r="CL64" s="41">
        <f t="shared" si="46"/>
        <v>0</v>
      </c>
      <c r="CM64" s="41">
        <f t="shared" si="46"/>
        <v>0</v>
      </c>
      <c r="CN64" s="41">
        <f t="shared" si="46"/>
        <v>0</v>
      </c>
      <c r="CO64" s="41">
        <f t="shared" si="46"/>
        <v>0</v>
      </c>
      <c r="CP64" s="41">
        <f t="shared" si="46"/>
        <v>0</v>
      </c>
      <c r="CQ64" s="41">
        <f t="shared" si="46"/>
        <v>0</v>
      </c>
      <c r="CR64" s="41">
        <f t="shared" si="46"/>
        <v>0</v>
      </c>
      <c r="CS64" s="41">
        <f t="shared" si="47"/>
        <v>0</v>
      </c>
      <c r="CT64" s="41">
        <f t="shared" si="47"/>
        <v>0</v>
      </c>
      <c r="CU64" s="41">
        <f t="shared" si="47"/>
        <v>0</v>
      </c>
      <c r="CV64" s="41">
        <f t="shared" si="47"/>
        <v>0</v>
      </c>
      <c r="CW64" s="41">
        <f t="shared" si="47"/>
        <v>0</v>
      </c>
      <c r="CX64" s="41">
        <f t="shared" si="47"/>
        <v>0</v>
      </c>
      <c r="CY64" s="41">
        <f t="shared" si="47"/>
        <v>0</v>
      </c>
      <c r="CZ64" s="41">
        <f t="shared" si="47"/>
        <v>0</v>
      </c>
      <c r="DA64" s="41">
        <f t="shared" si="47"/>
        <v>0</v>
      </c>
      <c r="DB64" s="41">
        <f t="shared" si="47"/>
        <v>0</v>
      </c>
      <c r="DC64" s="41">
        <f t="shared" si="47"/>
        <v>0</v>
      </c>
      <c r="DD64" s="41">
        <f t="shared" si="47"/>
        <v>0</v>
      </c>
      <c r="DE64" s="41">
        <f t="shared" si="47"/>
        <v>0</v>
      </c>
      <c r="DF64" s="41">
        <f t="shared" si="47"/>
        <v>0</v>
      </c>
      <c r="DG64" s="41">
        <f t="shared" si="53"/>
        <v>0</v>
      </c>
      <c r="DH64" s="41">
        <f t="shared" si="53"/>
        <v>0</v>
      </c>
      <c r="DI64" s="41">
        <f t="shared" si="53"/>
        <v>0</v>
      </c>
      <c r="DJ64" s="41">
        <f t="shared" si="53"/>
        <v>0</v>
      </c>
      <c r="DK64" s="41">
        <f t="shared" si="53"/>
        <v>0</v>
      </c>
      <c r="DL64" s="41">
        <f t="shared" si="53"/>
        <v>0</v>
      </c>
      <c r="DM64" s="41">
        <f t="shared" si="53"/>
        <v>0</v>
      </c>
      <c r="DN64" s="41">
        <f t="shared" si="53"/>
        <v>0</v>
      </c>
      <c r="DO64" s="41">
        <f t="shared" si="53"/>
        <v>0</v>
      </c>
      <c r="DP64" s="41">
        <f t="shared" si="53"/>
        <v>0</v>
      </c>
      <c r="DQ64" s="41">
        <f t="shared" si="53"/>
        <v>0</v>
      </c>
      <c r="DR64" s="41">
        <f t="shared" si="53"/>
        <v>0</v>
      </c>
      <c r="DS64" s="41">
        <f t="shared" si="53"/>
        <v>0</v>
      </c>
      <c r="DT64" s="41">
        <f t="shared" si="53"/>
        <v>0</v>
      </c>
      <c r="DU64" s="41">
        <f t="shared" si="53"/>
        <v>0</v>
      </c>
      <c r="DV64" s="41">
        <f t="shared" si="53"/>
        <v>0</v>
      </c>
      <c r="DW64" s="41">
        <f t="shared" si="54"/>
        <v>0</v>
      </c>
      <c r="DX64" s="41">
        <f t="shared" si="54"/>
        <v>0</v>
      </c>
      <c r="DY64" s="41">
        <f t="shared" si="48"/>
        <v>0</v>
      </c>
      <c r="DZ64" s="41">
        <f t="shared" si="48"/>
        <v>0</v>
      </c>
      <c r="EA64" s="41">
        <f t="shared" si="48"/>
        <v>0</v>
      </c>
      <c r="EB64" s="41">
        <f t="shared" si="48"/>
        <v>0</v>
      </c>
      <c r="EC64" s="41">
        <f t="shared" si="48"/>
        <v>0</v>
      </c>
      <c r="ED64" s="41">
        <f t="shared" si="48"/>
        <v>0</v>
      </c>
      <c r="EE64" s="41">
        <f t="shared" si="48"/>
        <v>0</v>
      </c>
      <c r="EF64" s="41">
        <f t="shared" si="48"/>
        <v>0</v>
      </c>
      <c r="EG64" s="41">
        <f t="shared" si="48"/>
        <v>0</v>
      </c>
      <c r="EH64" s="41">
        <f t="shared" si="48"/>
        <v>0</v>
      </c>
      <c r="EI64" s="41">
        <f t="shared" si="48"/>
        <v>0</v>
      </c>
      <c r="EJ64" s="41">
        <f t="shared" si="48"/>
        <v>0</v>
      </c>
      <c r="EK64" s="41">
        <f t="shared" si="48"/>
        <v>0</v>
      </c>
      <c r="EL64" s="41">
        <f t="shared" si="48"/>
        <v>0</v>
      </c>
      <c r="EM64" s="41">
        <f t="shared" si="55"/>
        <v>0</v>
      </c>
      <c r="EN64" s="41">
        <f t="shared" si="55"/>
        <v>0</v>
      </c>
      <c r="EO64" s="41">
        <f t="shared" si="55"/>
        <v>0</v>
      </c>
      <c r="EP64" s="41">
        <f t="shared" si="55"/>
        <v>0</v>
      </c>
      <c r="EQ64" s="41">
        <f t="shared" si="55"/>
        <v>0</v>
      </c>
      <c r="ER64" s="41">
        <f t="shared" si="55"/>
        <v>0</v>
      </c>
      <c r="ES64" s="41">
        <f t="shared" si="55"/>
        <v>0</v>
      </c>
      <c r="ET64" s="41">
        <f t="shared" si="55"/>
        <v>0</v>
      </c>
      <c r="EU64" s="41">
        <f t="shared" si="55"/>
        <v>0</v>
      </c>
      <c r="EV64" s="41">
        <f t="shared" si="55"/>
        <v>0</v>
      </c>
      <c r="EW64" s="41">
        <f t="shared" si="55"/>
        <v>0</v>
      </c>
      <c r="EX64" s="41">
        <f t="shared" si="55"/>
        <v>0</v>
      </c>
      <c r="EY64" s="41">
        <f t="shared" si="55"/>
        <v>0</v>
      </c>
      <c r="EZ64" s="41">
        <f t="shared" si="55"/>
        <v>0</v>
      </c>
      <c r="FA64" s="41">
        <f t="shared" si="55"/>
        <v>0</v>
      </c>
      <c r="FB64" s="41">
        <f t="shared" si="55"/>
        <v>0</v>
      </c>
      <c r="FC64" s="41">
        <f t="shared" si="56"/>
        <v>0</v>
      </c>
      <c r="FD64" s="41">
        <f t="shared" si="56"/>
        <v>0</v>
      </c>
      <c r="FE64" s="41">
        <f t="shared" si="49"/>
        <v>0</v>
      </c>
      <c r="FF64" s="41">
        <f t="shared" si="49"/>
        <v>0</v>
      </c>
      <c r="FG64" s="41">
        <f t="shared" si="49"/>
        <v>0</v>
      </c>
      <c r="FH64" s="41">
        <f t="shared" si="49"/>
        <v>0</v>
      </c>
      <c r="FI64" s="41">
        <f t="shared" si="49"/>
        <v>0</v>
      </c>
      <c r="FJ64" s="41">
        <f t="shared" si="49"/>
        <v>0</v>
      </c>
      <c r="FK64" s="41">
        <f t="shared" si="49"/>
        <v>0</v>
      </c>
      <c r="FL64" s="41">
        <f t="shared" si="49"/>
        <v>0</v>
      </c>
      <c r="FM64" s="41">
        <f t="shared" si="49"/>
        <v>0</v>
      </c>
      <c r="FN64" s="41">
        <f t="shared" si="49"/>
        <v>0</v>
      </c>
      <c r="FO64" s="41">
        <f t="shared" si="49"/>
        <v>0</v>
      </c>
      <c r="FP64" s="41">
        <f t="shared" si="49"/>
        <v>0</v>
      </c>
      <c r="FQ64" s="41">
        <f t="shared" si="49"/>
        <v>0</v>
      </c>
      <c r="FR64" s="41">
        <f t="shared" si="49"/>
        <v>0</v>
      </c>
      <c r="FS64" s="41">
        <f t="shared" si="57"/>
        <v>0</v>
      </c>
      <c r="FT64" s="41">
        <f t="shared" si="57"/>
        <v>0</v>
      </c>
      <c r="FU64" s="41">
        <f t="shared" si="57"/>
        <v>0</v>
      </c>
      <c r="FV64" s="41">
        <f t="shared" si="57"/>
        <v>0</v>
      </c>
      <c r="FW64" s="41">
        <f t="shared" si="57"/>
        <v>0</v>
      </c>
      <c r="FX64" s="41">
        <f t="shared" si="57"/>
        <v>0</v>
      </c>
      <c r="FY64" s="41">
        <f t="shared" si="57"/>
        <v>0</v>
      </c>
      <c r="FZ64" s="41">
        <f t="shared" si="57"/>
        <v>0</v>
      </c>
      <c r="GA64" s="41">
        <f t="shared" si="57"/>
        <v>0</v>
      </c>
      <c r="GB64" s="41">
        <f t="shared" si="57"/>
        <v>0</v>
      </c>
      <c r="GC64" s="41">
        <f t="shared" si="57"/>
        <v>0</v>
      </c>
      <c r="GD64" s="41">
        <f t="shared" si="57"/>
        <v>0</v>
      </c>
      <c r="GE64" s="41">
        <f t="shared" si="57"/>
        <v>0</v>
      </c>
      <c r="GF64" s="41">
        <f t="shared" si="57"/>
        <v>0</v>
      </c>
      <c r="GG64" s="41">
        <f t="shared" si="57"/>
        <v>0</v>
      </c>
      <c r="GH64" s="41">
        <f t="shared" si="57"/>
        <v>0</v>
      </c>
      <c r="GI64" s="41">
        <f t="shared" si="58"/>
        <v>0</v>
      </c>
      <c r="GJ64" s="41">
        <f t="shared" si="58"/>
        <v>0</v>
      </c>
      <c r="GK64" s="41">
        <f t="shared" si="50"/>
        <v>0</v>
      </c>
      <c r="GL64" s="41">
        <f t="shared" si="50"/>
        <v>0</v>
      </c>
      <c r="GM64" s="41">
        <f t="shared" si="50"/>
        <v>0</v>
      </c>
      <c r="GN64" s="41">
        <f t="shared" si="50"/>
        <v>0</v>
      </c>
      <c r="GO64" s="41">
        <f t="shared" si="50"/>
        <v>0</v>
      </c>
      <c r="GP64" s="41">
        <f t="shared" si="50"/>
        <v>0</v>
      </c>
      <c r="GQ64" s="41">
        <f t="shared" si="50"/>
        <v>0</v>
      </c>
      <c r="GR64" s="41">
        <f t="shared" si="50"/>
        <v>0</v>
      </c>
      <c r="GS64" s="41">
        <f t="shared" si="50"/>
        <v>0</v>
      </c>
      <c r="GT64" s="41">
        <f t="shared" si="50"/>
        <v>0</v>
      </c>
      <c r="GU64" s="41">
        <f t="shared" si="50"/>
        <v>0</v>
      </c>
      <c r="GV64" s="41">
        <f t="shared" si="50"/>
        <v>0</v>
      </c>
      <c r="GW64" s="41">
        <f t="shared" si="50"/>
        <v>0</v>
      </c>
      <c r="GX64" s="41">
        <f t="shared" si="50"/>
        <v>0</v>
      </c>
      <c r="GY64" s="41">
        <f t="shared" si="59"/>
        <v>0</v>
      </c>
      <c r="GZ64" s="41">
        <f t="shared" si="59"/>
        <v>0</v>
      </c>
      <c r="HA64" s="41">
        <f t="shared" si="59"/>
        <v>0</v>
      </c>
      <c r="HB64" s="41">
        <f t="shared" si="59"/>
        <v>0</v>
      </c>
      <c r="HC64" s="41">
        <f t="shared" si="59"/>
        <v>0</v>
      </c>
      <c r="HD64" s="41">
        <f t="shared" si="59"/>
        <v>0</v>
      </c>
      <c r="HE64" s="41">
        <f t="shared" si="62"/>
        <v>0</v>
      </c>
      <c r="HF64" s="41">
        <f t="shared" si="62"/>
        <v>0</v>
      </c>
      <c r="HG64" s="41">
        <f t="shared" si="62"/>
        <v>0</v>
      </c>
      <c r="HH64" s="41">
        <f t="shared" si="62"/>
        <v>0</v>
      </c>
      <c r="HI64" s="41">
        <f t="shared" si="62"/>
        <v>0</v>
      </c>
      <c r="HJ64" s="41">
        <f t="shared" si="62"/>
        <v>0</v>
      </c>
    </row>
    <row r="65" spans="1:218" ht="14.4" x14ac:dyDescent="0.3">
      <c r="A65" s="42">
        <v>62</v>
      </c>
      <c r="B65" s="43">
        <f>'CMM4 - AUX CALC'!$BK$67</f>
        <v>0</v>
      </c>
      <c r="BL65" s="41">
        <f>$B65/(_xlfn.SINGLE(PrazoConcessao)*12-BL$3+1)</f>
        <v>0</v>
      </c>
      <c r="BM65" s="41">
        <f t="shared" si="61"/>
        <v>0</v>
      </c>
      <c r="BN65" s="41">
        <f t="shared" si="60"/>
        <v>0</v>
      </c>
      <c r="BO65" s="41">
        <f t="shared" si="60"/>
        <v>0</v>
      </c>
      <c r="BP65" s="41">
        <f t="shared" si="52"/>
        <v>0</v>
      </c>
      <c r="BQ65" s="41">
        <f t="shared" si="52"/>
        <v>0</v>
      </c>
      <c r="BR65" s="41">
        <f t="shared" si="52"/>
        <v>0</v>
      </c>
      <c r="BS65" s="41">
        <f t="shared" si="52"/>
        <v>0</v>
      </c>
      <c r="BT65" s="41">
        <f t="shared" si="52"/>
        <v>0</v>
      </c>
      <c r="BU65" s="41">
        <f t="shared" si="52"/>
        <v>0</v>
      </c>
      <c r="BV65" s="41">
        <f t="shared" si="52"/>
        <v>0</v>
      </c>
      <c r="BW65" s="41">
        <f t="shared" si="52"/>
        <v>0</v>
      </c>
      <c r="BX65" s="41">
        <f t="shared" si="52"/>
        <v>0</v>
      </c>
      <c r="BY65" s="41">
        <f t="shared" si="52"/>
        <v>0</v>
      </c>
      <c r="BZ65" s="41">
        <f t="shared" si="52"/>
        <v>0</v>
      </c>
      <c r="CA65" s="41">
        <f t="shared" si="52"/>
        <v>0</v>
      </c>
      <c r="CB65" s="41">
        <f t="shared" si="52"/>
        <v>0</v>
      </c>
      <c r="CC65" s="41">
        <f t="shared" si="46"/>
        <v>0</v>
      </c>
      <c r="CD65" s="41">
        <f t="shared" si="46"/>
        <v>0</v>
      </c>
      <c r="CE65" s="41">
        <f t="shared" si="46"/>
        <v>0</v>
      </c>
      <c r="CF65" s="41">
        <f t="shared" si="46"/>
        <v>0</v>
      </c>
      <c r="CG65" s="41">
        <f t="shared" si="46"/>
        <v>0</v>
      </c>
      <c r="CH65" s="41">
        <f t="shared" si="46"/>
        <v>0</v>
      </c>
      <c r="CI65" s="41">
        <f t="shared" si="46"/>
        <v>0</v>
      </c>
      <c r="CJ65" s="41">
        <f t="shared" si="46"/>
        <v>0</v>
      </c>
      <c r="CK65" s="41">
        <f t="shared" si="46"/>
        <v>0</v>
      </c>
      <c r="CL65" s="41">
        <f t="shared" si="46"/>
        <v>0</v>
      </c>
      <c r="CM65" s="41">
        <f t="shared" si="46"/>
        <v>0</v>
      </c>
      <c r="CN65" s="41">
        <f t="shared" si="46"/>
        <v>0</v>
      </c>
      <c r="CO65" s="41">
        <f t="shared" si="46"/>
        <v>0</v>
      </c>
      <c r="CP65" s="41">
        <f t="shared" si="46"/>
        <v>0</v>
      </c>
      <c r="CQ65" s="41">
        <f t="shared" si="46"/>
        <v>0</v>
      </c>
      <c r="CR65" s="41">
        <f t="shared" si="46"/>
        <v>0</v>
      </c>
      <c r="CS65" s="41">
        <f t="shared" si="47"/>
        <v>0</v>
      </c>
      <c r="CT65" s="41">
        <f t="shared" si="47"/>
        <v>0</v>
      </c>
      <c r="CU65" s="41">
        <f t="shared" si="47"/>
        <v>0</v>
      </c>
      <c r="CV65" s="41">
        <f t="shared" si="47"/>
        <v>0</v>
      </c>
      <c r="CW65" s="41">
        <f t="shared" si="47"/>
        <v>0</v>
      </c>
      <c r="CX65" s="41">
        <f t="shared" si="47"/>
        <v>0</v>
      </c>
      <c r="CY65" s="41">
        <f t="shared" si="47"/>
        <v>0</v>
      </c>
      <c r="CZ65" s="41">
        <f t="shared" si="47"/>
        <v>0</v>
      </c>
      <c r="DA65" s="41">
        <f t="shared" si="47"/>
        <v>0</v>
      </c>
      <c r="DB65" s="41">
        <f t="shared" si="47"/>
        <v>0</v>
      </c>
      <c r="DC65" s="41">
        <f t="shared" si="47"/>
        <v>0</v>
      </c>
      <c r="DD65" s="41">
        <f t="shared" si="47"/>
        <v>0</v>
      </c>
      <c r="DE65" s="41">
        <f t="shared" si="47"/>
        <v>0</v>
      </c>
      <c r="DF65" s="41">
        <f t="shared" si="47"/>
        <v>0</v>
      </c>
      <c r="DG65" s="41">
        <f t="shared" si="53"/>
        <v>0</v>
      </c>
      <c r="DH65" s="41">
        <f t="shared" si="53"/>
        <v>0</v>
      </c>
      <c r="DI65" s="41">
        <f t="shared" si="53"/>
        <v>0</v>
      </c>
      <c r="DJ65" s="41">
        <f t="shared" si="53"/>
        <v>0</v>
      </c>
      <c r="DK65" s="41">
        <f t="shared" si="53"/>
        <v>0</v>
      </c>
      <c r="DL65" s="41">
        <f t="shared" si="53"/>
        <v>0</v>
      </c>
      <c r="DM65" s="41">
        <f t="shared" si="53"/>
        <v>0</v>
      </c>
      <c r="DN65" s="41">
        <f t="shared" si="53"/>
        <v>0</v>
      </c>
      <c r="DO65" s="41">
        <f t="shared" si="53"/>
        <v>0</v>
      </c>
      <c r="DP65" s="41">
        <f t="shared" si="53"/>
        <v>0</v>
      </c>
      <c r="DQ65" s="41">
        <f t="shared" si="53"/>
        <v>0</v>
      </c>
      <c r="DR65" s="41">
        <f t="shared" si="53"/>
        <v>0</v>
      </c>
      <c r="DS65" s="41">
        <f t="shared" si="53"/>
        <v>0</v>
      </c>
      <c r="DT65" s="41">
        <f t="shared" si="53"/>
        <v>0</v>
      </c>
      <c r="DU65" s="41">
        <f t="shared" si="53"/>
        <v>0</v>
      </c>
      <c r="DV65" s="41">
        <f t="shared" si="53"/>
        <v>0</v>
      </c>
      <c r="DW65" s="41">
        <f t="shared" si="54"/>
        <v>0</v>
      </c>
      <c r="DX65" s="41">
        <f t="shared" si="54"/>
        <v>0</v>
      </c>
      <c r="DY65" s="41">
        <f t="shared" si="48"/>
        <v>0</v>
      </c>
      <c r="DZ65" s="41">
        <f t="shared" si="48"/>
        <v>0</v>
      </c>
      <c r="EA65" s="41">
        <f t="shared" si="48"/>
        <v>0</v>
      </c>
      <c r="EB65" s="41">
        <f t="shared" si="48"/>
        <v>0</v>
      </c>
      <c r="EC65" s="41">
        <f t="shared" si="48"/>
        <v>0</v>
      </c>
      <c r="ED65" s="41">
        <f t="shared" si="48"/>
        <v>0</v>
      </c>
      <c r="EE65" s="41">
        <f t="shared" si="48"/>
        <v>0</v>
      </c>
      <c r="EF65" s="41">
        <f t="shared" si="48"/>
        <v>0</v>
      </c>
      <c r="EG65" s="41">
        <f t="shared" si="48"/>
        <v>0</v>
      </c>
      <c r="EH65" s="41">
        <f t="shared" si="48"/>
        <v>0</v>
      </c>
      <c r="EI65" s="41">
        <f t="shared" si="48"/>
        <v>0</v>
      </c>
      <c r="EJ65" s="41">
        <f t="shared" si="48"/>
        <v>0</v>
      </c>
      <c r="EK65" s="41">
        <f t="shared" si="48"/>
        <v>0</v>
      </c>
      <c r="EL65" s="41">
        <f t="shared" si="48"/>
        <v>0</v>
      </c>
      <c r="EM65" s="41">
        <f t="shared" si="55"/>
        <v>0</v>
      </c>
      <c r="EN65" s="41">
        <f t="shared" si="55"/>
        <v>0</v>
      </c>
      <c r="EO65" s="41">
        <f t="shared" si="55"/>
        <v>0</v>
      </c>
      <c r="EP65" s="41">
        <f t="shared" si="55"/>
        <v>0</v>
      </c>
      <c r="EQ65" s="41">
        <f t="shared" si="55"/>
        <v>0</v>
      </c>
      <c r="ER65" s="41">
        <f t="shared" si="55"/>
        <v>0</v>
      </c>
      <c r="ES65" s="41">
        <f t="shared" si="55"/>
        <v>0</v>
      </c>
      <c r="ET65" s="41">
        <f t="shared" si="55"/>
        <v>0</v>
      </c>
      <c r="EU65" s="41">
        <f t="shared" si="55"/>
        <v>0</v>
      </c>
      <c r="EV65" s="41">
        <f t="shared" si="55"/>
        <v>0</v>
      </c>
      <c r="EW65" s="41">
        <f t="shared" si="55"/>
        <v>0</v>
      </c>
      <c r="EX65" s="41">
        <f t="shared" si="55"/>
        <v>0</v>
      </c>
      <c r="EY65" s="41">
        <f t="shared" si="55"/>
        <v>0</v>
      </c>
      <c r="EZ65" s="41">
        <f t="shared" si="55"/>
        <v>0</v>
      </c>
      <c r="FA65" s="41">
        <f t="shared" si="55"/>
        <v>0</v>
      </c>
      <c r="FB65" s="41">
        <f t="shared" si="55"/>
        <v>0</v>
      </c>
      <c r="FC65" s="41">
        <f t="shared" si="56"/>
        <v>0</v>
      </c>
      <c r="FD65" s="41">
        <f t="shared" si="56"/>
        <v>0</v>
      </c>
      <c r="FE65" s="41">
        <f t="shared" si="49"/>
        <v>0</v>
      </c>
      <c r="FF65" s="41">
        <f t="shared" si="49"/>
        <v>0</v>
      </c>
      <c r="FG65" s="41">
        <f t="shared" si="49"/>
        <v>0</v>
      </c>
      <c r="FH65" s="41">
        <f t="shared" si="49"/>
        <v>0</v>
      </c>
      <c r="FI65" s="41">
        <f t="shared" si="49"/>
        <v>0</v>
      </c>
      <c r="FJ65" s="41">
        <f t="shared" si="49"/>
        <v>0</v>
      </c>
      <c r="FK65" s="41">
        <f t="shared" si="49"/>
        <v>0</v>
      </c>
      <c r="FL65" s="41">
        <f t="shared" si="49"/>
        <v>0</v>
      </c>
      <c r="FM65" s="41">
        <f t="shared" si="49"/>
        <v>0</v>
      </c>
      <c r="FN65" s="41">
        <f t="shared" si="49"/>
        <v>0</v>
      </c>
      <c r="FO65" s="41">
        <f t="shared" si="49"/>
        <v>0</v>
      </c>
      <c r="FP65" s="41">
        <f t="shared" si="49"/>
        <v>0</v>
      </c>
      <c r="FQ65" s="41">
        <f t="shared" si="49"/>
        <v>0</v>
      </c>
      <c r="FR65" s="41">
        <f t="shared" si="49"/>
        <v>0</v>
      </c>
      <c r="FS65" s="41">
        <f t="shared" si="57"/>
        <v>0</v>
      </c>
      <c r="FT65" s="41">
        <f t="shared" si="57"/>
        <v>0</v>
      </c>
      <c r="FU65" s="41">
        <f t="shared" si="57"/>
        <v>0</v>
      </c>
      <c r="FV65" s="41">
        <f t="shared" si="57"/>
        <v>0</v>
      </c>
      <c r="FW65" s="41">
        <f t="shared" si="57"/>
        <v>0</v>
      </c>
      <c r="FX65" s="41">
        <f t="shared" si="57"/>
        <v>0</v>
      </c>
      <c r="FY65" s="41">
        <f t="shared" si="57"/>
        <v>0</v>
      </c>
      <c r="FZ65" s="41">
        <f t="shared" si="57"/>
        <v>0</v>
      </c>
      <c r="GA65" s="41">
        <f t="shared" si="57"/>
        <v>0</v>
      </c>
      <c r="GB65" s="41">
        <f t="shared" si="57"/>
        <v>0</v>
      </c>
      <c r="GC65" s="41">
        <f t="shared" si="57"/>
        <v>0</v>
      </c>
      <c r="GD65" s="41">
        <f t="shared" si="57"/>
        <v>0</v>
      </c>
      <c r="GE65" s="41">
        <f t="shared" si="57"/>
        <v>0</v>
      </c>
      <c r="GF65" s="41">
        <f t="shared" si="57"/>
        <v>0</v>
      </c>
      <c r="GG65" s="41">
        <f t="shared" si="57"/>
        <v>0</v>
      </c>
      <c r="GH65" s="41">
        <f t="shared" si="57"/>
        <v>0</v>
      </c>
      <c r="GI65" s="41">
        <f t="shared" si="58"/>
        <v>0</v>
      </c>
      <c r="GJ65" s="41">
        <f t="shared" si="58"/>
        <v>0</v>
      </c>
      <c r="GK65" s="41">
        <f t="shared" si="50"/>
        <v>0</v>
      </c>
      <c r="GL65" s="41">
        <f t="shared" si="50"/>
        <v>0</v>
      </c>
      <c r="GM65" s="41">
        <f t="shared" si="50"/>
        <v>0</v>
      </c>
      <c r="GN65" s="41">
        <f t="shared" si="50"/>
        <v>0</v>
      </c>
      <c r="GO65" s="41">
        <f t="shared" si="50"/>
        <v>0</v>
      </c>
      <c r="GP65" s="41">
        <f t="shared" si="50"/>
        <v>0</v>
      </c>
      <c r="GQ65" s="41">
        <f t="shared" si="50"/>
        <v>0</v>
      </c>
      <c r="GR65" s="41">
        <f t="shared" si="50"/>
        <v>0</v>
      </c>
      <c r="GS65" s="41">
        <f t="shared" si="50"/>
        <v>0</v>
      </c>
      <c r="GT65" s="41">
        <f t="shared" si="50"/>
        <v>0</v>
      </c>
      <c r="GU65" s="41">
        <f t="shared" si="50"/>
        <v>0</v>
      </c>
      <c r="GV65" s="41">
        <f t="shared" si="50"/>
        <v>0</v>
      </c>
      <c r="GW65" s="41">
        <f t="shared" si="50"/>
        <v>0</v>
      </c>
      <c r="GX65" s="41">
        <f t="shared" si="50"/>
        <v>0</v>
      </c>
      <c r="GY65" s="41">
        <f t="shared" si="59"/>
        <v>0</v>
      </c>
      <c r="GZ65" s="41">
        <f t="shared" si="59"/>
        <v>0</v>
      </c>
      <c r="HA65" s="41">
        <f t="shared" si="59"/>
        <v>0</v>
      </c>
      <c r="HB65" s="41">
        <f t="shared" si="59"/>
        <v>0</v>
      </c>
      <c r="HC65" s="41">
        <f t="shared" si="59"/>
        <v>0</v>
      </c>
      <c r="HD65" s="41">
        <f t="shared" si="59"/>
        <v>0</v>
      </c>
      <c r="HE65" s="41">
        <f t="shared" si="62"/>
        <v>0</v>
      </c>
      <c r="HF65" s="41">
        <f t="shared" si="62"/>
        <v>0</v>
      </c>
      <c r="HG65" s="41">
        <f t="shared" si="62"/>
        <v>0</v>
      </c>
      <c r="HH65" s="41">
        <f t="shared" si="62"/>
        <v>0</v>
      </c>
      <c r="HI65" s="41">
        <f t="shared" si="62"/>
        <v>0</v>
      </c>
      <c r="HJ65" s="41">
        <f t="shared" si="62"/>
        <v>0</v>
      </c>
    </row>
    <row r="66" spans="1:218" ht="14.4" x14ac:dyDescent="0.3">
      <c r="A66" s="42">
        <v>63</v>
      </c>
      <c r="B66" s="43">
        <f>'CMM4 - AUX CALC'!$BL$67</f>
        <v>0</v>
      </c>
      <c r="BM66" s="41">
        <f>$B66/(_xlfn.SINGLE(PrazoConcessao)*12-BM$3+1)</f>
        <v>0</v>
      </c>
      <c r="BN66" s="41">
        <f t="shared" si="60"/>
        <v>0</v>
      </c>
      <c r="BO66" s="41">
        <f t="shared" si="60"/>
        <v>0</v>
      </c>
      <c r="BP66" s="41">
        <f t="shared" si="52"/>
        <v>0</v>
      </c>
      <c r="BQ66" s="41">
        <f t="shared" si="52"/>
        <v>0</v>
      </c>
      <c r="BR66" s="41">
        <f t="shared" si="52"/>
        <v>0</v>
      </c>
      <c r="BS66" s="41">
        <f t="shared" si="52"/>
        <v>0</v>
      </c>
      <c r="BT66" s="41">
        <f t="shared" si="52"/>
        <v>0</v>
      </c>
      <c r="BU66" s="41">
        <f t="shared" si="52"/>
        <v>0</v>
      </c>
      <c r="BV66" s="41">
        <f t="shared" si="52"/>
        <v>0</v>
      </c>
      <c r="BW66" s="41">
        <f t="shared" si="52"/>
        <v>0</v>
      </c>
      <c r="BX66" s="41">
        <f t="shared" si="52"/>
        <v>0</v>
      </c>
      <c r="BY66" s="41">
        <f t="shared" si="52"/>
        <v>0</v>
      </c>
      <c r="BZ66" s="41">
        <f t="shared" si="52"/>
        <v>0</v>
      </c>
      <c r="CA66" s="41">
        <f t="shared" si="52"/>
        <v>0</v>
      </c>
      <c r="CB66" s="41">
        <f t="shared" si="52"/>
        <v>0</v>
      </c>
      <c r="CC66" s="41">
        <f t="shared" si="46"/>
        <v>0</v>
      </c>
      <c r="CD66" s="41">
        <f t="shared" si="46"/>
        <v>0</v>
      </c>
      <c r="CE66" s="41">
        <f t="shared" si="46"/>
        <v>0</v>
      </c>
      <c r="CF66" s="41">
        <f t="shared" si="46"/>
        <v>0</v>
      </c>
      <c r="CG66" s="41">
        <f t="shared" si="46"/>
        <v>0</v>
      </c>
      <c r="CH66" s="41">
        <f t="shared" si="46"/>
        <v>0</v>
      </c>
      <c r="CI66" s="41">
        <f t="shared" si="46"/>
        <v>0</v>
      </c>
      <c r="CJ66" s="41">
        <f t="shared" si="46"/>
        <v>0</v>
      </c>
      <c r="CK66" s="41">
        <f t="shared" si="46"/>
        <v>0</v>
      </c>
      <c r="CL66" s="41">
        <f t="shared" si="46"/>
        <v>0</v>
      </c>
      <c r="CM66" s="41">
        <f t="shared" si="46"/>
        <v>0</v>
      </c>
      <c r="CN66" s="41">
        <f t="shared" si="46"/>
        <v>0</v>
      </c>
      <c r="CO66" s="41">
        <f t="shared" si="46"/>
        <v>0</v>
      </c>
      <c r="CP66" s="41">
        <f t="shared" si="46"/>
        <v>0</v>
      </c>
      <c r="CQ66" s="41">
        <f t="shared" ref="CQ66:DC88" si="63">CP66</f>
        <v>0</v>
      </c>
      <c r="CR66" s="41">
        <f t="shared" si="63"/>
        <v>0</v>
      </c>
      <c r="CS66" s="41">
        <f t="shared" si="47"/>
        <v>0</v>
      </c>
      <c r="CT66" s="41">
        <f t="shared" si="47"/>
        <v>0</v>
      </c>
      <c r="CU66" s="41">
        <f t="shared" si="47"/>
        <v>0</v>
      </c>
      <c r="CV66" s="41">
        <f t="shared" si="47"/>
        <v>0</v>
      </c>
      <c r="CW66" s="41">
        <f t="shared" si="47"/>
        <v>0</v>
      </c>
      <c r="CX66" s="41">
        <f t="shared" si="47"/>
        <v>0</v>
      </c>
      <c r="CY66" s="41">
        <f t="shared" si="47"/>
        <v>0</v>
      </c>
      <c r="CZ66" s="41">
        <f t="shared" si="47"/>
        <v>0</v>
      </c>
      <c r="DA66" s="41">
        <f t="shared" si="47"/>
        <v>0</v>
      </c>
      <c r="DB66" s="41">
        <f t="shared" si="47"/>
        <v>0</v>
      </c>
      <c r="DC66" s="41">
        <f t="shared" si="47"/>
        <v>0</v>
      </c>
      <c r="DD66" s="41">
        <f t="shared" si="47"/>
        <v>0</v>
      </c>
      <c r="DE66" s="41">
        <f t="shared" si="47"/>
        <v>0</v>
      </c>
      <c r="DF66" s="41">
        <f t="shared" si="47"/>
        <v>0</v>
      </c>
      <c r="DG66" s="41">
        <f t="shared" si="53"/>
        <v>0</v>
      </c>
      <c r="DH66" s="41">
        <f t="shared" si="53"/>
        <v>0</v>
      </c>
      <c r="DI66" s="41">
        <f t="shared" si="53"/>
        <v>0</v>
      </c>
      <c r="DJ66" s="41">
        <f t="shared" si="53"/>
        <v>0</v>
      </c>
      <c r="DK66" s="41">
        <f t="shared" si="53"/>
        <v>0</v>
      </c>
      <c r="DL66" s="41">
        <f t="shared" si="53"/>
        <v>0</v>
      </c>
      <c r="DM66" s="41">
        <f t="shared" si="53"/>
        <v>0</v>
      </c>
      <c r="DN66" s="41">
        <f t="shared" si="53"/>
        <v>0</v>
      </c>
      <c r="DO66" s="41">
        <f t="shared" si="53"/>
        <v>0</v>
      </c>
      <c r="DP66" s="41">
        <f t="shared" si="53"/>
        <v>0</v>
      </c>
      <c r="DQ66" s="41">
        <f t="shared" si="53"/>
        <v>0</v>
      </c>
      <c r="DR66" s="41">
        <f t="shared" si="53"/>
        <v>0</v>
      </c>
      <c r="DS66" s="41">
        <f t="shared" si="53"/>
        <v>0</v>
      </c>
      <c r="DT66" s="41">
        <f t="shared" si="53"/>
        <v>0</v>
      </c>
      <c r="DU66" s="41">
        <f t="shared" si="53"/>
        <v>0</v>
      </c>
      <c r="DV66" s="41">
        <f t="shared" ref="DV66:EE110" si="64">DU66</f>
        <v>0</v>
      </c>
      <c r="DW66" s="41">
        <f t="shared" si="54"/>
        <v>0</v>
      </c>
      <c r="DX66" s="41">
        <f t="shared" si="54"/>
        <v>0</v>
      </c>
      <c r="DY66" s="41">
        <f t="shared" si="48"/>
        <v>0</v>
      </c>
      <c r="DZ66" s="41">
        <f t="shared" si="48"/>
        <v>0</v>
      </c>
      <c r="EA66" s="41">
        <f t="shared" si="48"/>
        <v>0</v>
      </c>
      <c r="EB66" s="41">
        <f t="shared" si="48"/>
        <v>0</v>
      </c>
      <c r="EC66" s="41">
        <f t="shared" si="48"/>
        <v>0</v>
      </c>
      <c r="ED66" s="41">
        <f t="shared" si="48"/>
        <v>0</v>
      </c>
      <c r="EE66" s="41">
        <f t="shared" si="48"/>
        <v>0</v>
      </c>
      <c r="EF66" s="41">
        <f t="shared" si="48"/>
        <v>0</v>
      </c>
      <c r="EG66" s="41">
        <f t="shared" si="48"/>
        <v>0</v>
      </c>
      <c r="EH66" s="41">
        <f t="shared" si="48"/>
        <v>0</v>
      </c>
      <c r="EI66" s="41">
        <f t="shared" si="48"/>
        <v>0</v>
      </c>
      <c r="EJ66" s="41">
        <f t="shared" si="48"/>
        <v>0</v>
      </c>
      <c r="EK66" s="41">
        <f t="shared" si="48"/>
        <v>0</v>
      </c>
      <c r="EL66" s="41">
        <f t="shared" si="48"/>
        <v>0</v>
      </c>
      <c r="EM66" s="41">
        <f t="shared" si="55"/>
        <v>0</v>
      </c>
      <c r="EN66" s="41">
        <f t="shared" si="55"/>
        <v>0</v>
      </c>
      <c r="EO66" s="41">
        <f t="shared" si="55"/>
        <v>0</v>
      </c>
      <c r="EP66" s="41">
        <f t="shared" si="55"/>
        <v>0</v>
      </c>
      <c r="EQ66" s="41">
        <f t="shared" si="55"/>
        <v>0</v>
      </c>
      <c r="ER66" s="41">
        <f t="shared" si="55"/>
        <v>0</v>
      </c>
      <c r="ES66" s="41">
        <f t="shared" si="55"/>
        <v>0</v>
      </c>
      <c r="ET66" s="41">
        <f t="shared" si="55"/>
        <v>0</v>
      </c>
      <c r="EU66" s="41">
        <f t="shared" si="55"/>
        <v>0</v>
      </c>
      <c r="EV66" s="41">
        <f t="shared" si="55"/>
        <v>0</v>
      </c>
      <c r="EW66" s="41">
        <f t="shared" si="55"/>
        <v>0</v>
      </c>
      <c r="EX66" s="41">
        <f t="shared" si="55"/>
        <v>0</v>
      </c>
      <c r="EY66" s="41">
        <f t="shared" si="55"/>
        <v>0</v>
      </c>
      <c r="EZ66" s="41">
        <f t="shared" si="55"/>
        <v>0</v>
      </c>
      <c r="FA66" s="41">
        <f t="shared" si="55"/>
        <v>0</v>
      </c>
      <c r="FB66" s="41">
        <f t="shared" ref="FB66:FK110" si="65">FA66</f>
        <v>0</v>
      </c>
      <c r="FC66" s="41">
        <f t="shared" si="56"/>
        <v>0</v>
      </c>
      <c r="FD66" s="41">
        <f t="shared" si="56"/>
        <v>0</v>
      </c>
      <c r="FE66" s="41">
        <f t="shared" si="49"/>
        <v>0</v>
      </c>
      <c r="FF66" s="41">
        <f t="shared" si="49"/>
        <v>0</v>
      </c>
      <c r="FG66" s="41">
        <f t="shared" si="49"/>
        <v>0</v>
      </c>
      <c r="FH66" s="41">
        <f t="shared" si="49"/>
        <v>0</v>
      </c>
      <c r="FI66" s="41">
        <f t="shared" si="49"/>
        <v>0</v>
      </c>
      <c r="FJ66" s="41">
        <f t="shared" si="49"/>
        <v>0</v>
      </c>
      <c r="FK66" s="41">
        <f t="shared" si="49"/>
        <v>0</v>
      </c>
      <c r="FL66" s="41">
        <f t="shared" si="49"/>
        <v>0</v>
      </c>
      <c r="FM66" s="41">
        <f t="shared" si="49"/>
        <v>0</v>
      </c>
      <c r="FN66" s="41">
        <f t="shared" si="49"/>
        <v>0</v>
      </c>
      <c r="FO66" s="41">
        <f t="shared" si="49"/>
        <v>0</v>
      </c>
      <c r="FP66" s="41">
        <f t="shared" si="49"/>
        <v>0</v>
      </c>
      <c r="FQ66" s="41">
        <f t="shared" si="49"/>
        <v>0</v>
      </c>
      <c r="FR66" s="41">
        <f t="shared" si="49"/>
        <v>0</v>
      </c>
      <c r="FS66" s="41">
        <f t="shared" si="57"/>
        <v>0</v>
      </c>
      <c r="FT66" s="41">
        <f t="shared" si="57"/>
        <v>0</v>
      </c>
      <c r="FU66" s="41">
        <f t="shared" si="57"/>
        <v>0</v>
      </c>
      <c r="FV66" s="41">
        <f t="shared" si="57"/>
        <v>0</v>
      </c>
      <c r="FW66" s="41">
        <f t="shared" si="57"/>
        <v>0</v>
      </c>
      <c r="FX66" s="41">
        <f t="shared" si="57"/>
        <v>0</v>
      </c>
      <c r="FY66" s="41">
        <f t="shared" si="57"/>
        <v>0</v>
      </c>
      <c r="FZ66" s="41">
        <f t="shared" si="57"/>
        <v>0</v>
      </c>
      <c r="GA66" s="41">
        <f t="shared" si="57"/>
        <v>0</v>
      </c>
      <c r="GB66" s="41">
        <f t="shared" si="57"/>
        <v>0</v>
      </c>
      <c r="GC66" s="41">
        <f t="shared" si="57"/>
        <v>0</v>
      </c>
      <c r="GD66" s="41">
        <f t="shared" si="57"/>
        <v>0</v>
      </c>
      <c r="GE66" s="41">
        <f t="shared" si="57"/>
        <v>0</v>
      </c>
      <c r="GF66" s="41">
        <f t="shared" si="57"/>
        <v>0</v>
      </c>
      <c r="GG66" s="41">
        <f t="shared" si="57"/>
        <v>0</v>
      </c>
      <c r="GH66" s="41">
        <f t="shared" ref="GH66:GR129" si="66">GG66</f>
        <v>0</v>
      </c>
      <c r="GI66" s="41">
        <f t="shared" si="58"/>
        <v>0</v>
      </c>
      <c r="GJ66" s="41">
        <f t="shared" si="58"/>
        <v>0</v>
      </c>
      <c r="GK66" s="41">
        <f t="shared" si="50"/>
        <v>0</v>
      </c>
      <c r="GL66" s="41">
        <f t="shared" si="50"/>
        <v>0</v>
      </c>
      <c r="GM66" s="41">
        <f t="shared" si="50"/>
        <v>0</v>
      </c>
      <c r="GN66" s="41">
        <f t="shared" si="50"/>
        <v>0</v>
      </c>
      <c r="GO66" s="41">
        <f t="shared" si="50"/>
        <v>0</v>
      </c>
      <c r="GP66" s="41">
        <f t="shared" si="50"/>
        <v>0</v>
      </c>
      <c r="GQ66" s="41">
        <f t="shared" si="50"/>
        <v>0</v>
      </c>
      <c r="GR66" s="41">
        <f t="shared" si="50"/>
        <v>0</v>
      </c>
      <c r="GS66" s="41">
        <f t="shared" si="50"/>
        <v>0</v>
      </c>
      <c r="GT66" s="41">
        <f t="shared" si="50"/>
        <v>0</v>
      </c>
      <c r="GU66" s="41">
        <f t="shared" si="50"/>
        <v>0</v>
      </c>
      <c r="GV66" s="41">
        <f t="shared" si="50"/>
        <v>0</v>
      </c>
      <c r="GW66" s="41">
        <f t="shared" si="50"/>
        <v>0</v>
      </c>
      <c r="GX66" s="41">
        <f t="shared" si="50"/>
        <v>0</v>
      </c>
      <c r="GY66" s="41">
        <f t="shared" si="59"/>
        <v>0</v>
      </c>
      <c r="GZ66" s="41">
        <f t="shared" si="59"/>
        <v>0</v>
      </c>
      <c r="HA66" s="41">
        <f t="shared" si="59"/>
        <v>0</v>
      </c>
      <c r="HB66" s="41">
        <f t="shared" si="59"/>
        <v>0</v>
      </c>
      <c r="HC66" s="41">
        <f t="shared" si="59"/>
        <v>0</v>
      </c>
      <c r="HD66" s="41">
        <f t="shared" si="59"/>
        <v>0</v>
      </c>
      <c r="HE66" s="41">
        <f t="shared" si="62"/>
        <v>0</v>
      </c>
      <c r="HF66" s="41">
        <f t="shared" si="62"/>
        <v>0</v>
      </c>
      <c r="HG66" s="41">
        <f t="shared" si="62"/>
        <v>0</v>
      </c>
      <c r="HH66" s="41">
        <f t="shared" si="62"/>
        <v>0</v>
      </c>
      <c r="HI66" s="41">
        <f t="shared" si="62"/>
        <v>0</v>
      </c>
      <c r="HJ66" s="41">
        <f t="shared" si="62"/>
        <v>0</v>
      </c>
    </row>
    <row r="67" spans="1:218" ht="14.4" x14ac:dyDescent="0.3">
      <c r="A67" s="42">
        <v>64</v>
      </c>
      <c r="B67" s="43">
        <f>'CMM4 - AUX CALC'!$BM$67</f>
        <v>0</v>
      </c>
      <c r="BN67" s="41">
        <f>$B67/(_xlfn.SINGLE(PrazoConcessao)*12-BN$3+1)</f>
        <v>0</v>
      </c>
      <c r="BO67" s="41">
        <f t="shared" si="60"/>
        <v>0</v>
      </c>
      <c r="BP67" s="41">
        <f t="shared" si="52"/>
        <v>0</v>
      </c>
      <c r="BQ67" s="41">
        <f t="shared" si="52"/>
        <v>0</v>
      </c>
      <c r="BR67" s="41">
        <f t="shared" si="52"/>
        <v>0</v>
      </c>
      <c r="BS67" s="41">
        <f t="shared" si="52"/>
        <v>0</v>
      </c>
      <c r="BT67" s="41">
        <f t="shared" si="52"/>
        <v>0</v>
      </c>
      <c r="BU67" s="41">
        <f t="shared" si="52"/>
        <v>0</v>
      </c>
      <c r="BV67" s="41">
        <f t="shared" si="52"/>
        <v>0</v>
      </c>
      <c r="BW67" s="41">
        <f t="shared" si="52"/>
        <v>0</v>
      </c>
      <c r="BX67" s="41">
        <f t="shared" si="52"/>
        <v>0</v>
      </c>
      <c r="BY67" s="41">
        <f t="shared" si="52"/>
        <v>0</v>
      </c>
      <c r="BZ67" s="41">
        <f t="shared" si="52"/>
        <v>0</v>
      </c>
      <c r="CA67" s="41">
        <f t="shared" si="52"/>
        <v>0</v>
      </c>
      <c r="CB67" s="41">
        <f t="shared" si="52"/>
        <v>0</v>
      </c>
      <c r="CC67" s="41">
        <f t="shared" si="52"/>
        <v>0</v>
      </c>
      <c r="CD67" s="41">
        <f t="shared" si="52"/>
        <v>0</v>
      </c>
      <c r="CE67" s="41">
        <f t="shared" si="52"/>
        <v>0</v>
      </c>
      <c r="CF67" s="41">
        <f t="shared" ref="CF67:CU91" si="67">CE67</f>
        <v>0</v>
      </c>
      <c r="CG67" s="41">
        <f t="shared" si="67"/>
        <v>0</v>
      </c>
      <c r="CH67" s="41">
        <f t="shared" si="67"/>
        <v>0</v>
      </c>
      <c r="CI67" s="41">
        <f t="shared" si="67"/>
        <v>0</v>
      </c>
      <c r="CJ67" s="41">
        <f t="shared" si="67"/>
        <v>0</v>
      </c>
      <c r="CK67" s="41">
        <f t="shared" si="67"/>
        <v>0</v>
      </c>
      <c r="CL67" s="41">
        <f t="shared" si="67"/>
        <v>0</v>
      </c>
      <c r="CM67" s="41">
        <f t="shared" si="67"/>
        <v>0</v>
      </c>
      <c r="CN67" s="41">
        <f t="shared" si="67"/>
        <v>0</v>
      </c>
      <c r="CO67" s="41">
        <f t="shared" si="67"/>
        <v>0</v>
      </c>
      <c r="CP67" s="41">
        <f t="shared" si="67"/>
        <v>0</v>
      </c>
      <c r="CQ67" s="41">
        <f t="shared" si="63"/>
        <v>0</v>
      </c>
      <c r="CR67" s="41">
        <f t="shared" si="63"/>
        <v>0</v>
      </c>
      <c r="CS67" s="41">
        <f t="shared" si="47"/>
        <v>0</v>
      </c>
      <c r="CT67" s="41">
        <f t="shared" si="47"/>
        <v>0</v>
      </c>
      <c r="CU67" s="41">
        <f t="shared" si="47"/>
        <v>0</v>
      </c>
      <c r="CV67" s="41">
        <f t="shared" si="47"/>
        <v>0</v>
      </c>
      <c r="CW67" s="41">
        <f t="shared" si="47"/>
        <v>0</v>
      </c>
      <c r="CX67" s="41">
        <f t="shared" si="47"/>
        <v>0</v>
      </c>
      <c r="CY67" s="41">
        <f t="shared" si="47"/>
        <v>0</v>
      </c>
      <c r="CZ67" s="41">
        <f t="shared" si="47"/>
        <v>0</v>
      </c>
      <c r="DA67" s="41">
        <f t="shared" si="47"/>
        <v>0</v>
      </c>
      <c r="DB67" s="41">
        <f t="shared" si="47"/>
        <v>0</v>
      </c>
      <c r="DC67" s="41">
        <f t="shared" si="47"/>
        <v>0</v>
      </c>
      <c r="DD67" s="41">
        <f t="shared" si="47"/>
        <v>0</v>
      </c>
      <c r="DE67" s="41">
        <f t="shared" si="47"/>
        <v>0</v>
      </c>
      <c r="DF67" s="41">
        <f t="shared" si="47"/>
        <v>0</v>
      </c>
      <c r="DG67" s="41">
        <f t="shared" si="47"/>
        <v>0</v>
      </c>
      <c r="DH67" s="41">
        <f t="shared" si="47"/>
        <v>0</v>
      </c>
      <c r="DI67" s="41">
        <f t="shared" ref="DI67:DU86" si="68">DH67</f>
        <v>0</v>
      </c>
      <c r="DJ67" s="41">
        <f t="shared" si="68"/>
        <v>0</v>
      </c>
      <c r="DK67" s="41">
        <f t="shared" si="68"/>
        <v>0</v>
      </c>
      <c r="DL67" s="41">
        <f t="shared" si="68"/>
        <v>0</v>
      </c>
      <c r="DM67" s="41">
        <f t="shared" si="68"/>
        <v>0</v>
      </c>
      <c r="DN67" s="41">
        <f t="shared" si="68"/>
        <v>0</v>
      </c>
      <c r="DO67" s="41">
        <f t="shared" si="68"/>
        <v>0</v>
      </c>
      <c r="DP67" s="41">
        <f t="shared" si="68"/>
        <v>0</v>
      </c>
      <c r="DQ67" s="41">
        <f t="shared" si="68"/>
        <v>0</v>
      </c>
      <c r="DR67" s="41">
        <f t="shared" si="68"/>
        <v>0</v>
      </c>
      <c r="DS67" s="41">
        <f t="shared" si="68"/>
        <v>0</v>
      </c>
      <c r="DT67" s="41">
        <f t="shared" si="68"/>
        <v>0</v>
      </c>
      <c r="DU67" s="41">
        <f t="shared" si="68"/>
        <v>0</v>
      </c>
      <c r="DV67" s="41">
        <f t="shared" si="64"/>
        <v>0</v>
      </c>
      <c r="DW67" s="41">
        <f t="shared" si="54"/>
        <v>0</v>
      </c>
      <c r="DX67" s="41">
        <f t="shared" si="54"/>
        <v>0</v>
      </c>
      <c r="DY67" s="41">
        <f t="shared" si="48"/>
        <v>0</v>
      </c>
      <c r="DZ67" s="41">
        <f t="shared" si="48"/>
        <v>0</v>
      </c>
      <c r="EA67" s="41">
        <f t="shared" si="48"/>
        <v>0</v>
      </c>
      <c r="EB67" s="41">
        <f t="shared" si="48"/>
        <v>0</v>
      </c>
      <c r="EC67" s="41">
        <f t="shared" si="48"/>
        <v>0</v>
      </c>
      <c r="ED67" s="41">
        <f t="shared" si="48"/>
        <v>0</v>
      </c>
      <c r="EE67" s="41">
        <f t="shared" si="48"/>
        <v>0</v>
      </c>
      <c r="EF67" s="41">
        <f t="shared" si="48"/>
        <v>0</v>
      </c>
      <c r="EG67" s="41">
        <f t="shared" si="48"/>
        <v>0</v>
      </c>
      <c r="EH67" s="41">
        <f t="shared" si="48"/>
        <v>0</v>
      </c>
      <c r="EI67" s="41">
        <f t="shared" si="48"/>
        <v>0</v>
      </c>
      <c r="EJ67" s="41">
        <f t="shared" si="48"/>
        <v>0</v>
      </c>
      <c r="EK67" s="41">
        <f t="shared" si="48"/>
        <v>0</v>
      </c>
      <c r="EL67" s="41">
        <f t="shared" si="48"/>
        <v>0</v>
      </c>
      <c r="EM67" s="41">
        <f t="shared" si="48"/>
        <v>0</v>
      </c>
      <c r="EN67" s="41">
        <f t="shared" si="48"/>
        <v>0</v>
      </c>
      <c r="EO67" s="41">
        <f t="shared" ref="EO67:FA86" si="69">EN67</f>
        <v>0</v>
      </c>
      <c r="EP67" s="41">
        <f t="shared" si="69"/>
        <v>0</v>
      </c>
      <c r="EQ67" s="41">
        <f t="shared" si="69"/>
        <v>0</v>
      </c>
      <c r="ER67" s="41">
        <f t="shared" si="69"/>
        <v>0</v>
      </c>
      <c r="ES67" s="41">
        <f t="shared" si="69"/>
        <v>0</v>
      </c>
      <c r="ET67" s="41">
        <f t="shared" si="69"/>
        <v>0</v>
      </c>
      <c r="EU67" s="41">
        <f t="shared" si="69"/>
        <v>0</v>
      </c>
      <c r="EV67" s="41">
        <f t="shared" si="69"/>
        <v>0</v>
      </c>
      <c r="EW67" s="41">
        <f t="shared" si="69"/>
        <v>0</v>
      </c>
      <c r="EX67" s="41">
        <f t="shared" si="69"/>
        <v>0</v>
      </c>
      <c r="EY67" s="41">
        <f t="shared" si="69"/>
        <v>0</v>
      </c>
      <c r="EZ67" s="41">
        <f t="shared" si="69"/>
        <v>0</v>
      </c>
      <c r="FA67" s="41">
        <f t="shared" si="69"/>
        <v>0</v>
      </c>
      <c r="FB67" s="41">
        <f t="shared" si="65"/>
        <v>0</v>
      </c>
      <c r="FC67" s="41">
        <f t="shared" si="56"/>
        <v>0</v>
      </c>
      <c r="FD67" s="41">
        <f t="shared" si="56"/>
        <v>0</v>
      </c>
      <c r="FE67" s="41">
        <f t="shared" si="49"/>
        <v>0</v>
      </c>
      <c r="FF67" s="41">
        <f t="shared" si="49"/>
        <v>0</v>
      </c>
      <c r="FG67" s="41">
        <f t="shared" si="49"/>
        <v>0</v>
      </c>
      <c r="FH67" s="41">
        <f t="shared" si="49"/>
        <v>0</v>
      </c>
      <c r="FI67" s="41">
        <f t="shared" si="49"/>
        <v>0</v>
      </c>
      <c r="FJ67" s="41">
        <f t="shared" si="49"/>
        <v>0</v>
      </c>
      <c r="FK67" s="41">
        <f t="shared" si="49"/>
        <v>0</v>
      </c>
      <c r="FL67" s="41">
        <f t="shared" si="49"/>
        <v>0</v>
      </c>
      <c r="FM67" s="41">
        <f t="shared" si="49"/>
        <v>0</v>
      </c>
      <c r="FN67" s="41">
        <f t="shared" si="49"/>
        <v>0</v>
      </c>
      <c r="FO67" s="41">
        <f t="shared" si="49"/>
        <v>0</v>
      </c>
      <c r="FP67" s="41">
        <f t="shared" si="49"/>
        <v>0</v>
      </c>
      <c r="FQ67" s="41">
        <f t="shared" si="49"/>
        <v>0</v>
      </c>
      <c r="FR67" s="41">
        <f t="shared" si="49"/>
        <v>0</v>
      </c>
      <c r="FS67" s="41">
        <f t="shared" si="49"/>
        <v>0</v>
      </c>
      <c r="FT67" s="41">
        <f t="shared" si="49"/>
        <v>0</v>
      </c>
      <c r="FU67" s="41">
        <f t="shared" ref="FU67:GG86" si="70">FT67</f>
        <v>0</v>
      </c>
      <c r="FV67" s="41">
        <f t="shared" si="70"/>
        <v>0</v>
      </c>
      <c r="FW67" s="41">
        <f t="shared" si="70"/>
        <v>0</v>
      </c>
      <c r="FX67" s="41">
        <f t="shared" si="70"/>
        <v>0</v>
      </c>
      <c r="FY67" s="41">
        <f t="shared" si="70"/>
        <v>0</v>
      </c>
      <c r="FZ67" s="41">
        <f t="shared" si="70"/>
        <v>0</v>
      </c>
      <c r="GA67" s="41">
        <f t="shared" si="70"/>
        <v>0</v>
      </c>
      <c r="GB67" s="41">
        <f t="shared" si="70"/>
        <v>0</v>
      </c>
      <c r="GC67" s="41">
        <f t="shared" si="70"/>
        <v>0</v>
      </c>
      <c r="GD67" s="41">
        <f t="shared" si="70"/>
        <v>0</v>
      </c>
      <c r="GE67" s="41">
        <f t="shared" si="70"/>
        <v>0</v>
      </c>
      <c r="GF67" s="41">
        <f t="shared" si="70"/>
        <v>0</v>
      </c>
      <c r="GG67" s="41">
        <f t="shared" si="70"/>
        <v>0</v>
      </c>
      <c r="GH67" s="41">
        <f t="shared" si="66"/>
        <v>0</v>
      </c>
      <c r="GI67" s="41">
        <f t="shared" si="58"/>
        <v>0</v>
      </c>
      <c r="GJ67" s="41">
        <f t="shared" si="58"/>
        <v>0</v>
      </c>
      <c r="GK67" s="41">
        <f t="shared" si="50"/>
        <v>0</v>
      </c>
      <c r="GL67" s="41">
        <f t="shared" si="50"/>
        <v>0</v>
      </c>
      <c r="GM67" s="41">
        <f t="shared" si="50"/>
        <v>0</v>
      </c>
      <c r="GN67" s="41">
        <f t="shared" si="50"/>
        <v>0</v>
      </c>
      <c r="GO67" s="41">
        <f t="shared" si="50"/>
        <v>0</v>
      </c>
      <c r="GP67" s="41">
        <f t="shared" si="50"/>
        <v>0</v>
      </c>
      <c r="GQ67" s="41">
        <f t="shared" si="50"/>
        <v>0</v>
      </c>
      <c r="GR67" s="41">
        <f t="shared" si="50"/>
        <v>0</v>
      </c>
      <c r="GS67" s="41">
        <f t="shared" si="50"/>
        <v>0</v>
      </c>
      <c r="GT67" s="41">
        <f t="shared" si="50"/>
        <v>0</v>
      </c>
      <c r="GU67" s="41">
        <f t="shared" si="50"/>
        <v>0</v>
      </c>
      <c r="GV67" s="41">
        <f t="shared" si="50"/>
        <v>0</v>
      </c>
      <c r="GW67" s="41">
        <f t="shared" si="50"/>
        <v>0</v>
      </c>
      <c r="GX67" s="41">
        <f t="shared" si="50"/>
        <v>0</v>
      </c>
      <c r="GY67" s="41">
        <f t="shared" si="59"/>
        <v>0</v>
      </c>
      <c r="GZ67" s="41">
        <f t="shared" si="59"/>
        <v>0</v>
      </c>
      <c r="HA67" s="41">
        <f t="shared" si="59"/>
        <v>0</v>
      </c>
      <c r="HB67" s="41">
        <f t="shared" si="59"/>
        <v>0</v>
      </c>
      <c r="HC67" s="41">
        <f t="shared" si="59"/>
        <v>0</v>
      </c>
      <c r="HD67" s="41">
        <f t="shared" si="59"/>
        <v>0</v>
      </c>
      <c r="HE67" s="41">
        <f t="shared" si="62"/>
        <v>0</v>
      </c>
      <c r="HF67" s="41">
        <f t="shared" si="62"/>
        <v>0</v>
      </c>
      <c r="HG67" s="41">
        <f t="shared" si="62"/>
        <v>0</v>
      </c>
      <c r="HH67" s="41">
        <f t="shared" si="62"/>
        <v>0</v>
      </c>
      <c r="HI67" s="41">
        <f t="shared" si="62"/>
        <v>0</v>
      </c>
      <c r="HJ67" s="41">
        <f t="shared" si="62"/>
        <v>0</v>
      </c>
    </row>
    <row r="68" spans="1:218" ht="14.4" x14ac:dyDescent="0.3">
      <c r="A68" s="42">
        <v>65</v>
      </c>
      <c r="B68" s="43">
        <f>'CMM4 - AUX CALC'!$BN$67</f>
        <v>0</v>
      </c>
      <c r="BO68" s="41">
        <f>$B68/(_xlfn.SINGLE(PrazoConcessao)*12-BO$3+1)</f>
        <v>0</v>
      </c>
      <c r="BP68" s="41">
        <f t="shared" si="52"/>
        <v>0</v>
      </c>
      <c r="BQ68" s="41">
        <f t="shared" si="52"/>
        <v>0</v>
      </c>
      <c r="BR68" s="41">
        <f t="shared" si="52"/>
        <v>0</v>
      </c>
      <c r="BS68" s="41">
        <f t="shared" si="52"/>
        <v>0</v>
      </c>
      <c r="BT68" s="41">
        <f t="shared" si="52"/>
        <v>0</v>
      </c>
      <c r="BU68" s="41">
        <f t="shared" si="52"/>
        <v>0</v>
      </c>
      <c r="BV68" s="41">
        <f t="shared" si="52"/>
        <v>0</v>
      </c>
      <c r="BW68" s="41">
        <f t="shared" si="52"/>
        <v>0</v>
      </c>
      <c r="BX68" s="41">
        <f t="shared" si="52"/>
        <v>0</v>
      </c>
      <c r="BY68" s="41">
        <f t="shared" si="52"/>
        <v>0</v>
      </c>
      <c r="BZ68" s="41">
        <f t="shared" si="52"/>
        <v>0</v>
      </c>
      <c r="CA68" s="41">
        <f t="shared" si="52"/>
        <v>0</v>
      </c>
      <c r="CB68" s="41">
        <f t="shared" si="52"/>
        <v>0</v>
      </c>
      <c r="CC68" s="41">
        <f t="shared" si="52"/>
        <v>0</v>
      </c>
      <c r="CD68" s="41">
        <f t="shared" si="52"/>
        <v>0</v>
      </c>
      <c r="CE68" s="41">
        <f t="shared" si="52"/>
        <v>0</v>
      </c>
      <c r="CF68" s="41">
        <f t="shared" si="67"/>
        <v>0</v>
      </c>
      <c r="CG68" s="41">
        <f t="shared" si="67"/>
        <v>0</v>
      </c>
      <c r="CH68" s="41">
        <f t="shared" si="67"/>
        <v>0</v>
      </c>
      <c r="CI68" s="41">
        <f t="shared" si="67"/>
        <v>0</v>
      </c>
      <c r="CJ68" s="41">
        <f t="shared" si="67"/>
        <v>0</v>
      </c>
      <c r="CK68" s="41">
        <f t="shared" si="67"/>
        <v>0</v>
      </c>
      <c r="CL68" s="41">
        <f t="shared" si="67"/>
        <v>0</v>
      </c>
      <c r="CM68" s="41">
        <f t="shared" si="67"/>
        <v>0</v>
      </c>
      <c r="CN68" s="41">
        <f t="shared" si="67"/>
        <v>0</v>
      </c>
      <c r="CO68" s="41">
        <f t="shared" si="67"/>
        <v>0</v>
      </c>
      <c r="CP68" s="41">
        <f t="shared" si="67"/>
        <v>0</v>
      </c>
      <c r="CQ68" s="41">
        <f t="shared" si="63"/>
        <v>0</v>
      </c>
      <c r="CR68" s="41">
        <f t="shared" si="63"/>
        <v>0</v>
      </c>
      <c r="CS68" s="41">
        <f t="shared" si="47"/>
        <v>0</v>
      </c>
      <c r="CT68" s="41">
        <f t="shared" si="47"/>
        <v>0</v>
      </c>
      <c r="CU68" s="41">
        <f t="shared" si="47"/>
        <v>0</v>
      </c>
      <c r="CV68" s="41">
        <f t="shared" si="47"/>
        <v>0</v>
      </c>
      <c r="CW68" s="41">
        <f t="shared" si="47"/>
        <v>0</v>
      </c>
      <c r="CX68" s="41">
        <f t="shared" si="47"/>
        <v>0</v>
      </c>
      <c r="CY68" s="41">
        <f t="shared" si="47"/>
        <v>0</v>
      </c>
      <c r="CZ68" s="41">
        <f t="shared" si="47"/>
        <v>0</v>
      </c>
      <c r="DA68" s="41">
        <f t="shared" si="47"/>
        <v>0</v>
      </c>
      <c r="DB68" s="41">
        <f t="shared" si="47"/>
        <v>0</v>
      </c>
      <c r="DC68" s="41">
        <f t="shared" si="47"/>
        <v>0</v>
      </c>
      <c r="DD68" s="41">
        <f t="shared" si="47"/>
        <v>0</v>
      </c>
      <c r="DE68" s="41">
        <f t="shared" si="47"/>
        <v>0</v>
      </c>
      <c r="DF68" s="41">
        <f t="shared" si="47"/>
        <v>0</v>
      </c>
      <c r="DG68" s="41">
        <f t="shared" si="47"/>
        <v>0</v>
      </c>
      <c r="DH68" s="41">
        <f t="shared" si="47"/>
        <v>0</v>
      </c>
      <c r="DI68" s="41">
        <f t="shared" si="68"/>
        <v>0</v>
      </c>
      <c r="DJ68" s="41">
        <f t="shared" si="68"/>
        <v>0</v>
      </c>
      <c r="DK68" s="41">
        <f t="shared" si="68"/>
        <v>0</v>
      </c>
      <c r="DL68" s="41">
        <f t="shared" si="68"/>
        <v>0</v>
      </c>
      <c r="DM68" s="41">
        <f t="shared" si="68"/>
        <v>0</v>
      </c>
      <c r="DN68" s="41">
        <f t="shared" si="68"/>
        <v>0</v>
      </c>
      <c r="DO68" s="41">
        <f t="shared" si="68"/>
        <v>0</v>
      </c>
      <c r="DP68" s="41">
        <f t="shared" si="68"/>
        <v>0</v>
      </c>
      <c r="DQ68" s="41">
        <f t="shared" si="68"/>
        <v>0</v>
      </c>
      <c r="DR68" s="41">
        <f t="shared" si="68"/>
        <v>0</v>
      </c>
      <c r="DS68" s="41">
        <f t="shared" si="68"/>
        <v>0</v>
      </c>
      <c r="DT68" s="41">
        <f t="shared" si="68"/>
        <v>0</v>
      </c>
      <c r="DU68" s="41">
        <f t="shared" si="68"/>
        <v>0</v>
      </c>
      <c r="DV68" s="41">
        <f t="shared" si="64"/>
        <v>0</v>
      </c>
      <c r="DW68" s="41">
        <f t="shared" si="54"/>
        <v>0</v>
      </c>
      <c r="DX68" s="41">
        <f t="shared" si="54"/>
        <v>0</v>
      </c>
      <c r="DY68" s="41">
        <f t="shared" si="48"/>
        <v>0</v>
      </c>
      <c r="DZ68" s="41">
        <f t="shared" si="48"/>
        <v>0</v>
      </c>
      <c r="EA68" s="41">
        <f t="shared" si="48"/>
        <v>0</v>
      </c>
      <c r="EB68" s="41">
        <f t="shared" si="48"/>
        <v>0</v>
      </c>
      <c r="EC68" s="41">
        <f t="shared" si="48"/>
        <v>0</v>
      </c>
      <c r="ED68" s="41">
        <f t="shared" si="48"/>
        <v>0</v>
      </c>
      <c r="EE68" s="41">
        <f t="shared" si="48"/>
        <v>0</v>
      </c>
      <c r="EF68" s="41">
        <f t="shared" si="48"/>
        <v>0</v>
      </c>
      <c r="EG68" s="41">
        <f t="shared" si="48"/>
        <v>0</v>
      </c>
      <c r="EH68" s="41">
        <f t="shared" si="48"/>
        <v>0</v>
      </c>
      <c r="EI68" s="41">
        <f t="shared" si="48"/>
        <v>0</v>
      </c>
      <c r="EJ68" s="41">
        <f t="shared" si="48"/>
        <v>0</v>
      </c>
      <c r="EK68" s="41">
        <f t="shared" si="48"/>
        <v>0</v>
      </c>
      <c r="EL68" s="41">
        <f t="shared" si="48"/>
        <v>0</v>
      </c>
      <c r="EM68" s="41">
        <f t="shared" si="48"/>
        <v>0</v>
      </c>
      <c r="EN68" s="41">
        <f t="shared" si="48"/>
        <v>0</v>
      </c>
      <c r="EO68" s="41">
        <f t="shared" si="69"/>
        <v>0</v>
      </c>
      <c r="EP68" s="41">
        <f t="shared" si="69"/>
        <v>0</v>
      </c>
      <c r="EQ68" s="41">
        <f t="shared" si="69"/>
        <v>0</v>
      </c>
      <c r="ER68" s="41">
        <f t="shared" si="69"/>
        <v>0</v>
      </c>
      <c r="ES68" s="41">
        <f t="shared" si="69"/>
        <v>0</v>
      </c>
      <c r="ET68" s="41">
        <f t="shared" si="69"/>
        <v>0</v>
      </c>
      <c r="EU68" s="41">
        <f t="shared" si="69"/>
        <v>0</v>
      </c>
      <c r="EV68" s="41">
        <f t="shared" si="69"/>
        <v>0</v>
      </c>
      <c r="EW68" s="41">
        <f t="shared" si="69"/>
        <v>0</v>
      </c>
      <c r="EX68" s="41">
        <f t="shared" si="69"/>
        <v>0</v>
      </c>
      <c r="EY68" s="41">
        <f t="shared" si="69"/>
        <v>0</v>
      </c>
      <c r="EZ68" s="41">
        <f t="shared" si="69"/>
        <v>0</v>
      </c>
      <c r="FA68" s="41">
        <f t="shared" si="69"/>
        <v>0</v>
      </c>
      <c r="FB68" s="41">
        <f t="shared" si="65"/>
        <v>0</v>
      </c>
      <c r="FC68" s="41">
        <f t="shared" si="56"/>
        <v>0</v>
      </c>
      <c r="FD68" s="41">
        <f t="shared" si="56"/>
        <v>0</v>
      </c>
      <c r="FE68" s="41">
        <f t="shared" si="49"/>
        <v>0</v>
      </c>
      <c r="FF68" s="41">
        <f t="shared" si="49"/>
        <v>0</v>
      </c>
      <c r="FG68" s="41">
        <f t="shared" si="49"/>
        <v>0</v>
      </c>
      <c r="FH68" s="41">
        <f t="shared" si="49"/>
        <v>0</v>
      </c>
      <c r="FI68" s="41">
        <f t="shared" si="49"/>
        <v>0</v>
      </c>
      <c r="FJ68" s="41">
        <f t="shared" si="49"/>
        <v>0</v>
      </c>
      <c r="FK68" s="41">
        <f t="shared" si="49"/>
        <v>0</v>
      </c>
      <c r="FL68" s="41">
        <f t="shared" si="49"/>
        <v>0</v>
      </c>
      <c r="FM68" s="41">
        <f t="shared" si="49"/>
        <v>0</v>
      </c>
      <c r="FN68" s="41">
        <f t="shared" si="49"/>
        <v>0</v>
      </c>
      <c r="FO68" s="41">
        <f t="shared" si="49"/>
        <v>0</v>
      </c>
      <c r="FP68" s="41">
        <f t="shared" si="49"/>
        <v>0</v>
      </c>
      <c r="FQ68" s="41">
        <f t="shared" si="49"/>
        <v>0</v>
      </c>
      <c r="FR68" s="41">
        <f t="shared" si="49"/>
        <v>0</v>
      </c>
      <c r="FS68" s="41">
        <f t="shared" si="49"/>
        <v>0</v>
      </c>
      <c r="FT68" s="41">
        <f t="shared" si="49"/>
        <v>0</v>
      </c>
      <c r="FU68" s="41">
        <f t="shared" si="70"/>
        <v>0</v>
      </c>
      <c r="FV68" s="41">
        <f t="shared" si="70"/>
        <v>0</v>
      </c>
      <c r="FW68" s="41">
        <f t="shared" si="70"/>
        <v>0</v>
      </c>
      <c r="FX68" s="41">
        <f t="shared" si="70"/>
        <v>0</v>
      </c>
      <c r="FY68" s="41">
        <f t="shared" si="70"/>
        <v>0</v>
      </c>
      <c r="FZ68" s="41">
        <f t="shared" si="70"/>
        <v>0</v>
      </c>
      <c r="GA68" s="41">
        <f t="shared" si="70"/>
        <v>0</v>
      </c>
      <c r="GB68" s="41">
        <f t="shared" si="70"/>
        <v>0</v>
      </c>
      <c r="GC68" s="41">
        <f t="shared" si="70"/>
        <v>0</v>
      </c>
      <c r="GD68" s="41">
        <f t="shared" si="70"/>
        <v>0</v>
      </c>
      <c r="GE68" s="41">
        <f t="shared" si="70"/>
        <v>0</v>
      </c>
      <c r="GF68" s="41">
        <f t="shared" si="70"/>
        <v>0</v>
      </c>
      <c r="GG68" s="41">
        <f t="shared" si="70"/>
        <v>0</v>
      </c>
      <c r="GH68" s="41">
        <f t="shared" si="66"/>
        <v>0</v>
      </c>
      <c r="GI68" s="41">
        <f t="shared" si="58"/>
        <v>0</v>
      </c>
      <c r="GJ68" s="41">
        <f t="shared" si="58"/>
        <v>0</v>
      </c>
      <c r="GK68" s="41">
        <f t="shared" si="50"/>
        <v>0</v>
      </c>
      <c r="GL68" s="41">
        <f t="shared" si="50"/>
        <v>0</v>
      </c>
      <c r="GM68" s="41">
        <f t="shared" si="50"/>
        <v>0</v>
      </c>
      <c r="GN68" s="41">
        <f t="shared" si="50"/>
        <v>0</v>
      </c>
      <c r="GO68" s="41">
        <f t="shared" si="50"/>
        <v>0</v>
      </c>
      <c r="GP68" s="41">
        <f t="shared" si="50"/>
        <v>0</v>
      </c>
      <c r="GQ68" s="41">
        <f t="shared" si="50"/>
        <v>0</v>
      </c>
      <c r="GR68" s="41">
        <f t="shared" si="50"/>
        <v>0</v>
      </c>
      <c r="GS68" s="41">
        <f t="shared" si="50"/>
        <v>0</v>
      </c>
      <c r="GT68" s="41">
        <f t="shared" si="50"/>
        <v>0</v>
      </c>
      <c r="GU68" s="41">
        <f t="shared" si="50"/>
        <v>0</v>
      </c>
      <c r="GV68" s="41">
        <f t="shared" si="50"/>
        <v>0</v>
      </c>
      <c r="GW68" s="41">
        <f t="shared" si="50"/>
        <v>0</v>
      </c>
      <c r="GX68" s="41">
        <f t="shared" si="50"/>
        <v>0</v>
      </c>
      <c r="GY68" s="41">
        <f t="shared" si="59"/>
        <v>0</v>
      </c>
      <c r="GZ68" s="41">
        <f t="shared" si="59"/>
        <v>0</v>
      </c>
      <c r="HA68" s="41">
        <f t="shared" si="59"/>
        <v>0</v>
      </c>
      <c r="HB68" s="41">
        <f t="shared" si="59"/>
        <v>0</v>
      </c>
      <c r="HC68" s="41">
        <f t="shared" si="59"/>
        <v>0</v>
      </c>
      <c r="HD68" s="41">
        <f t="shared" si="59"/>
        <v>0</v>
      </c>
      <c r="HE68" s="41">
        <f t="shared" si="62"/>
        <v>0</v>
      </c>
      <c r="HF68" s="41">
        <f t="shared" si="62"/>
        <v>0</v>
      </c>
      <c r="HG68" s="41">
        <f t="shared" si="62"/>
        <v>0</v>
      </c>
      <c r="HH68" s="41">
        <f t="shared" si="62"/>
        <v>0</v>
      </c>
      <c r="HI68" s="41">
        <f t="shared" si="62"/>
        <v>0</v>
      </c>
      <c r="HJ68" s="41">
        <f t="shared" si="62"/>
        <v>0</v>
      </c>
    </row>
    <row r="69" spans="1:218" ht="14.4" x14ac:dyDescent="0.3">
      <c r="A69" s="42">
        <v>66</v>
      </c>
      <c r="B69" s="43">
        <f>'CMM4 - AUX CALC'!$BO$67</f>
        <v>0</v>
      </c>
      <c r="BP69" s="41">
        <f>$B69/(_xlfn.SINGLE(PrazoConcessao)*12-BP$3+1)</f>
        <v>0</v>
      </c>
      <c r="BQ69" s="41">
        <f t="shared" si="52"/>
        <v>0</v>
      </c>
      <c r="BR69" s="41">
        <f t="shared" si="52"/>
        <v>0</v>
      </c>
      <c r="BS69" s="41">
        <f t="shared" si="52"/>
        <v>0</v>
      </c>
      <c r="BT69" s="41">
        <f t="shared" si="52"/>
        <v>0</v>
      </c>
      <c r="BU69" s="41">
        <f t="shared" si="52"/>
        <v>0</v>
      </c>
      <c r="BV69" s="41">
        <f t="shared" si="52"/>
        <v>0</v>
      </c>
      <c r="BW69" s="41">
        <f t="shared" si="52"/>
        <v>0</v>
      </c>
      <c r="BX69" s="41">
        <f t="shared" si="52"/>
        <v>0</v>
      </c>
      <c r="BY69" s="41">
        <f t="shared" si="52"/>
        <v>0</v>
      </c>
      <c r="BZ69" s="41">
        <f t="shared" si="52"/>
        <v>0</v>
      </c>
      <c r="CA69" s="41">
        <f t="shared" si="52"/>
        <v>0</v>
      </c>
      <c r="CB69" s="41">
        <f t="shared" si="52"/>
        <v>0</v>
      </c>
      <c r="CC69" s="41">
        <f t="shared" si="52"/>
        <v>0</v>
      </c>
      <c r="CD69" s="41">
        <f t="shared" si="52"/>
        <v>0</v>
      </c>
      <c r="CE69" s="41">
        <f t="shared" si="52"/>
        <v>0</v>
      </c>
      <c r="CF69" s="41">
        <f t="shared" si="67"/>
        <v>0</v>
      </c>
      <c r="CG69" s="41">
        <f t="shared" si="67"/>
        <v>0</v>
      </c>
      <c r="CH69" s="41">
        <f t="shared" si="67"/>
        <v>0</v>
      </c>
      <c r="CI69" s="41">
        <f t="shared" si="67"/>
        <v>0</v>
      </c>
      <c r="CJ69" s="41">
        <f t="shared" si="67"/>
        <v>0</v>
      </c>
      <c r="CK69" s="41">
        <f t="shared" si="67"/>
        <v>0</v>
      </c>
      <c r="CL69" s="41">
        <f t="shared" si="67"/>
        <v>0</v>
      </c>
      <c r="CM69" s="41">
        <f t="shared" si="67"/>
        <v>0</v>
      </c>
      <c r="CN69" s="41">
        <f t="shared" si="67"/>
        <v>0</v>
      </c>
      <c r="CO69" s="41">
        <f t="shared" si="67"/>
        <v>0</v>
      </c>
      <c r="CP69" s="41">
        <f t="shared" si="67"/>
        <v>0</v>
      </c>
      <c r="CQ69" s="41">
        <f t="shared" si="63"/>
        <v>0</v>
      </c>
      <c r="CR69" s="41">
        <f t="shared" si="63"/>
        <v>0</v>
      </c>
      <c r="CS69" s="41">
        <f t="shared" si="47"/>
        <v>0</v>
      </c>
      <c r="CT69" s="41">
        <f t="shared" si="47"/>
        <v>0</v>
      </c>
      <c r="CU69" s="41">
        <f t="shared" si="47"/>
        <v>0</v>
      </c>
      <c r="CV69" s="41">
        <f t="shared" si="47"/>
        <v>0</v>
      </c>
      <c r="CW69" s="41">
        <f t="shared" si="47"/>
        <v>0</v>
      </c>
      <c r="CX69" s="41">
        <f t="shared" si="47"/>
        <v>0</v>
      </c>
      <c r="CY69" s="41">
        <f t="shared" si="47"/>
        <v>0</v>
      </c>
      <c r="CZ69" s="41">
        <f t="shared" si="47"/>
        <v>0</v>
      </c>
      <c r="DA69" s="41">
        <f t="shared" si="47"/>
        <v>0</v>
      </c>
      <c r="DB69" s="41">
        <f t="shared" si="47"/>
        <v>0</v>
      </c>
      <c r="DC69" s="41">
        <f t="shared" si="47"/>
        <v>0</v>
      </c>
      <c r="DD69" s="41">
        <f t="shared" ref="DD69:DP99" si="71">DC69</f>
        <v>0</v>
      </c>
      <c r="DE69" s="41">
        <f t="shared" si="71"/>
        <v>0</v>
      </c>
      <c r="DF69" s="41">
        <f t="shared" si="71"/>
        <v>0</v>
      </c>
      <c r="DG69" s="41">
        <f t="shared" si="71"/>
        <v>0</v>
      </c>
      <c r="DH69" s="41">
        <f t="shared" si="71"/>
        <v>0</v>
      </c>
      <c r="DI69" s="41">
        <f t="shared" si="68"/>
        <v>0</v>
      </c>
      <c r="DJ69" s="41">
        <f t="shared" si="68"/>
        <v>0</v>
      </c>
      <c r="DK69" s="41">
        <f t="shared" si="68"/>
        <v>0</v>
      </c>
      <c r="DL69" s="41">
        <f t="shared" si="68"/>
        <v>0</v>
      </c>
      <c r="DM69" s="41">
        <f t="shared" si="68"/>
        <v>0</v>
      </c>
      <c r="DN69" s="41">
        <f t="shared" si="68"/>
        <v>0</v>
      </c>
      <c r="DO69" s="41">
        <f t="shared" si="68"/>
        <v>0</v>
      </c>
      <c r="DP69" s="41">
        <f t="shared" si="68"/>
        <v>0</v>
      </c>
      <c r="DQ69" s="41">
        <f t="shared" si="68"/>
        <v>0</v>
      </c>
      <c r="DR69" s="41">
        <f t="shared" si="68"/>
        <v>0</v>
      </c>
      <c r="DS69" s="41">
        <f t="shared" si="68"/>
        <v>0</v>
      </c>
      <c r="DT69" s="41">
        <f t="shared" si="68"/>
        <v>0</v>
      </c>
      <c r="DU69" s="41">
        <f t="shared" si="68"/>
        <v>0</v>
      </c>
      <c r="DV69" s="41">
        <f t="shared" si="64"/>
        <v>0</v>
      </c>
      <c r="DW69" s="41">
        <f t="shared" si="54"/>
        <v>0</v>
      </c>
      <c r="DX69" s="41">
        <f t="shared" si="54"/>
        <v>0</v>
      </c>
      <c r="DY69" s="41">
        <f t="shared" si="48"/>
        <v>0</v>
      </c>
      <c r="DZ69" s="41">
        <f t="shared" si="48"/>
        <v>0</v>
      </c>
      <c r="EA69" s="41">
        <f t="shared" si="48"/>
        <v>0</v>
      </c>
      <c r="EB69" s="41">
        <f t="shared" si="48"/>
        <v>0</v>
      </c>
      <c r="EC69" s="41">
        <f t="shared" si="48"/>
        <v>0</v>
      </c>
      <c r="ED69" s="41">
        <f t="shared" si="48"/>
        <v>0</v>
      </c>
      <c r="EE69" s="41">
        <f t="shared" si="48"/>
        <v>0</v>
      </c>
      <c r="EF69" s="41">
        <f t="shared" si="48"/>
        <v>0</v>
      </c>
      <c r="EG69" s="41">
        <f t="shared" si="48"/>
        <v>0</v>
      </c>
      <c r="EH69" s="41">
        <f t="shared" si="48"/>
        <v>0</v>
      </c>
      <c r="EI69" s="41">
        <f t="shared" si="48"/>
        <v>0</v>
      </c>
      <c r="EJ69" s="41">
        <f t="shared" ref="EJ69:EV99" si="72">EI69</f>
        <v>0</v>
      </c>
      <c r="EK69" s="41">
        <f t="shared" si="72"/>
        <v>0</v>
      </c>
      <c r="EL69" s="41">
        <f t="shared" si="72"/>
        <v>0</v>
      </c>
      <c r="EM69" s="41">
        <f t="shared" si="72"/>
        <v>0</v>
      </c>
      <c r="EN69" s="41">
        <f t="shared" si="72"/>
        <v>0</v>
      </c>
      <c r="EO69" s="41">
        <f t="shared" si="69"/>
        <v>0</v>
      </c>
      <c r="EP69" s="41">
        <f t="shared" si="69"/>
        <v>0</v>
      </c>
      <c r="EQ69" s="41">
        <f t="shared" si="69"/>
        <v>0</v>
      </c>
      <c r="ER69" s="41">
        <f t="shared" si="69"/>
        <v>0</v>
      </c>
      <c r="ES69" s="41">
        <f t="shared" si="69"/>
        <v>0</v>
      </c>
      <c r="ET69" s="41">
        <f t="shared" si="69"/>
        <v>0</v>
      </c>
      <c r="EU69" s="41">
        <f t="shared" si="69"/>
        <v>0</v>
      </c>
      <c r="EV69" s="41">
        <f t="shared" si="69"/>
        <v>0</v>
      </c>
      <c r="EW69" s="41">
        <f t="shared" si="69"/>
        <v>0</v>
      </c>
      <c r="EX69" s="41">
        <f t="shared" si="69"/>
        <v>0</v>
      </c>
      <c r="EY69" s="41">
        <f t="shared" si="69"/>
        <v>0</v>
      </c>
      <c r="EZ69" s="41">
        <f t="shared" si="69"/>
        <v>0</v>
      </c>
      <c r="FA69" s="41">
        <f t="shared" si="69"/>
        <v>0</v>
      </c>
      <c r="FB69" s="41">
        <f t="shared" si="65"/>
        <v>0</v>
      </c>
      <c r="FC69" s="41">
        <f t="shared" si="56"/>
        <v>0</v>
      </c>
      <c r="FD69" s="41">
        <f t="shared" si="56"/>
        <v>0</v>
      </c>
      <c r="FE69" s="41">
        <f t="shared" si="49"/>
        <v>0</v>
      </c>
      <c r="FF69" s="41">
        <f t="shared" si="49"/>
        <v>0</v>
      </c>
      <c r="FG69" s="41">
        <f t="shared" si="49"/>
        <v>0</v>
      </c>
      <c r="FH69" s="41">
        <f t="shared" si="49"/>
        <v>0</v>
      </c>
      <c r="FI69" s="41">
        <f t="shared" si="49"/>
        <v>0</v>
      </c>
      <c r="FJ69" s="41">
        <f t="shared" si="49"/>
        <v>0</v>
      </c>
      <c r="FK69" s="41">
        <f t="shared" si="49"/>
        <v>0</v>
      </c>
      <c r="FL69" s="41">
        <f t="shared" si="49"/>
        <v>0</v>
      </c>
      <c r="FM69" s="41">
        <f t="shared" si="49"/>
        <v>0</v>
      </c>
      <c r="FN69" s="41">
        <f t="shared" si="49"/>
        <v>0</v>
      </c>
      <c r="FO69" s="41">
        <f t="shared" si="49"/>
        <v>0</v>
      </c>
      <c r="FP69" s="41">
        <f t="shared" ref="FP69:GB99" si="73">FO69</f>
        <v>0</v>
      </c>
      <c r="FQ69" s="41">
        <f t="shared" si="73"/>
        <v>0</v>
      </c>
      <c r="FR69" s="41">
        <f t="shared" si="73"/>
        <v>0</v>
      </c>
      <c r="FS69" s="41">
        <f t="shared" si="73"/>
        <v>0</v>
      </c>
      <c r="FT69" s="41">
        <f t="shared" si="73"/>
        <v>0</v>
      </c>
      <c r="FU69" s="41">
        <f t="shared" si="70"/>
        <v>0</v>
      </c>
      <c r="FV69" s="41">
        <f t="shared" si="70"/>
        <v>0</v>
      </c>
      <c r="FW69" s="41">
        <f t="shared" si="70"/>
        <v>0</v>
      </c>
      <c r="FX69" s="41">
        <f t="shared" si="70"/>
        <v>0</v>
      </c>
      <c r="FY69" s="41">
        <f t="shared" si="70"/>
        <v>0</v>
      </c>
      <c r="FZ69" s="41">
        <f t="shared" si="70"/>
        <v>0</v>
      </c>
      <c r="GA69" s="41">
        <f t="shared" si="70"/>
        <v>0</v>
      </c>
      <c r="GB69" s="41">
        <f t="shared" si="70"/>
        <v>0</v>
      </c>
      <c r="GC69" s="41">
        <f t="shared" si="70"/>
        <v>0</v>
      </c>
      <c r="GD69" s="41">
        <f t="shared" si="70"/>
        <v>0</v>
      </c>
      <c r="GE69" s="41">
        <f t="shared" si="70"/>
        <v>0</v>
      </c>
      <c r="GF69" s="41">
        <f t="shared" si="70"/>
        <v>0</v>
      </c>
      <c r="GG69" s="41">
        <f t="shared" si="70"/>
        <v>0</v>
      </c>
      <c r="GH69" s="41">
        <f t="shared" si="66"/>
        <v>0</v>
      </c>
      <c r="GI69" s="41">
        <f t="shared" si="58"/>
        <v>0</v>
      </c>
      <c r="GJ69" s="41">
        <f t="shared" si="58"/>
        <v>0</v>
      </c>
      <c r="GK69" s="41">
        <f t="shared" si="50"/>
        <v>0</v>
      </c>
      <c r="GL69" s="41">
        <f t="shared" si="50"/>
        <v>0</v>
      </c>
      <c r="GM69" s="41">
        <f t="shared" si="50"/>
        <v>0</v>
      </c>
      <c r="GN69" s="41">
        <f t="shared" si="50"/>
        <v>0</v>
      </c>
      <c r="GO69" s="41">
        <f t="shared" si="50"/>
        <v>0</v>
      </c>
      <c r="GP69" s="41">
        <f t="shared" si="50"/>
        <v>0</v>
      </c>
      <c r="GQ69" s="41">
        <f t="shared" si="50"/>
        <v>0</v>
      </c>
      <c r="GR69" s="41">
        <f t="shared" si="50"/>
        <v>0</v>
      </c>
      <c r="GS69" s="41">
        <f t="shared" si="50"/>
        <v>0</v>
      </c>
      <c r="GT69" s="41">
        <f t="shared" si="50"/>
        <v>0</v>
      </c>
      <c r="GU69" s="41">
        <f t="shared" si="50"/>
        <v>0</v>
      </c>
      <c r="GV69" s="41">
        <f t="shared" si="50"/>
        <v>0</v>
      </c>
      <c r="GW69" s="41">
        <f t="shared" si="50"/>
        <v>0</v>
      </c>
      <c r="GX69" s="41">
        <f t="shared" si="50"/>
        <v>0</v>
      </c>
      <c r="GY69" s="41">
        <f t="shared" si="59"/>
        <v>0</v>
      </c>
      <c r="GZ69" s="41">
        <f t="shared" si="59"/>
        <v>0</v>
      </c>
      <c r="HA69" s="41">
        <f t="shared" si="59"/>
        <v>0</v>
      </c>
      <c r="HB69" s="41">
        <f t="shared" si="59"/>
        <v>0</v>
      </c>
      <c r="HC69" s="41">
        <f t="shared" si="59"/>
        <v>0</v>
      </c>
      <c r="HD69" s="41">
        <f t="shared" si="59"/>
        <v>0</v>
      </c>
      <c r="HE69" s="41">
        <f t="shared" si="62"/>
        <v>0</v>
      </c>
      <c r="HF69" s="41">
        <f t="shared" si="62"/>
        <v>0</v>
      </c>
      <c r="HG69" s="41">
        <f t="shared" si="62"/>
        <v>0</v>
      </c>
      <c r="HH69" s="41">
        <f t="shared" si="62"/>
        <v>0</v>
      </c>
      <c r="HI69" s="41">
        <f t="shared" si="62"/>
        <v>0</v>
      </c>
      <c r="HJ69" s="41">
        <f t="shared" si="62"/>
        <v>0</v>
      </c>
    </row>
    <row r="70" spans="1:218" ht="14.4" x14ac:dyDescent="0.3">
      <c r="A70" s="42">
        <v>67</v>
      </c>
      <c r="B70" s="43">
        <f>'CMM4 - AUX CALC'!$BP$67</f>
        <v>0</v>
      </c>
      <c r="BQ70" s="41">
        <f>$B70/(_xlfn.SINGLE(PrazoConcessao)*12-BQ$3+1)</f>
        <v>0</v>
      </c>
      <c r="BR70" s="41">
        <f t="shared" ref="BR70:CE83" si="74">BQ70</f>
        <v>0</v>
      </c>
      <c r="BS70" s="41">
        <f t="shared" si="74"/>
        <v>0</v>
      </c>
      <c r="BT70" s="41">
        <f t="shared" si="74"/>
        <v>0</v>
      </c>
      <c r="BU70" s="41">
        <f t="shared" si="74"/>
        <v>0</v>
      </c>
      <c r="BV70" s="41">
        <f t="shared" si="74"/>
        <v>0</v>
      </c>
      <c r="BW70" s="41">
        <f t="shared" si="74"/>
        <v>0</v>
      </c>
      <c r="BX70" s="41">
        <f t="shared" si="74"/>
        <v>0</v>
      </c>
      <c r="BY70" s="41">
        <f t="shared" si="74"/>
        <v>0</v>
      </c>
      <c r="BZ70" s="41">
        <f t="shared" si="74"/>
        <v>0</v>
      </c>
      <c r="CA70" s="41">
        <f t="shared" si="74"/>
        <v>0</v>
      </c>
      <c r="CB70" s="41">
        <f t="shared" si="74"/>
        <v>0</v>
      </c>
      <c r="CC70" s="41">
        <f t="shared" si="74"/>
        <v>0</v>
      </c>
      <c r="CD70" s="41">
        <f t="shared" si="74"/>
        <v>0</v>
      </c>
      <c r="CE70" s="41">
        <f t="shared" si="74"/>
        <v>0</v>
      </c>
      <c r="CF70" s="41">
        <f t="shared" si="67"/>
        <v>0</v>
      </c>
      <c r="CG70" s="41">
        <f t="shared" si="67"/>
        <v>0</v>
      </c>
      <c r="CH70" s="41">
        <f t="shared" si="67"/>
        <v>0</v>
      </c>
      <c r="CI70" s="41">
        <f t="shared" si="67"/>
        <v>0</v>
      </c>
      <c r="CJ70" s="41">
        <f t="shared" si="67"/>
        <v>0</v>
      </c>
      <c r="CK70" s="41">
        <f t="shared" si="67"/>
        <v>0</v>
      </c>
      <c r="CL70" s="41">
        <f t="shared" si="67"/>
        <v>0</v>
      </c>
      <c r="CM70" s="41">
        <f t="shared" si="67"/>
        <v>0</v>
      </c>
      <c r="CN70" s="41">
        <f t="shared" si="67"/>
        <v>0</v>
      </c>
      <c r="CO70" s="41">
        <f t="shared" si="67"/>
        <v>0</v>
      </c>
      <c r="CP70" s="41">
        <f t="shared" si="67"/>
        <v>0</v>
      </c>
      <c r="CQ70" s="41">
        <f t="shared" si="63"/>
        <v>0</v>
      </c>
      <c r="CR70" s="41">
        <f t="shared" si="63"/>
        <v>0</v>
      </c>
      <c r="CS70" s="41">
        <f t="shared" si="63"/>
        <v>0</v>
      </c>
      <c r="CT70" s="41">
        <f t="shared" si="63"/>
        <v>0</v>
      </c>
      <c r="CU70" s="41">
        <f t="shared" si="63"/>
        <v>0</v>
      </c>
      <c r="CV70" s="41">
        <f t="shared" si="63"/>
        <v>0</v>
      </c>
      <c r="CW70" s="41">
        <f t="shared" si="63"/>
        <v>0</v>
      </c>
      <c r="CX70" s="41">
        <f t="shared" si="63"/>
        <v>0</v>
      </c>
      <c r="CY70" s="41">
        <f t="shared" si="63"/>
        <v>0</v>
      </c>
      <c r="CZ70" s="41">
        <f t="shared" si="63"/>
        <v>0</v>
      </c>
      <c r="DA70" s="41">
        <f t="shared" si="63"/>
        <v>0</v>
      </c>
      <c r="DB70" s="41">
        <f t="shared" si="63"/>
        <v>0</v>
      </c>
      <c r="DC70" s="41">
        <f t="shared" si="63"/>
        <v>0</v>
      </c>
      <c r="DD70" s="41">
        <f t="shared" si="71"/>
        <v>0</v>
      </c>
      <c r="DE70" s="41">
        <f t="shared" si="71"/>
        <v>0</v>
      </c>
      <c r="DF70" s="41">
        <f t="shared" si="71"/>
        <v>0</v>
      </c>
      <c r="DG70" s="41">
        <f t="shared" si="71"/>
        <v>0</v>
      </c>
      <c r="DH70" s="41">
        <f t="shared" si="71"/>
        <v>0</v>
      </c>
      <c r="DI70" s="41">
        <f t="shared" si="68"/>
        <v>0</v>
      </c>
      <c r="DJ70" s="41">
        <f t="shared" si="68"/>
        <v>0</v>
      </c>
      <c r="DK70" s="41">
        <f t="shared" si="68"/>
        <v>0</v>
      </c>
      <c r="DL70" s="41">
        <f t="shared" si="68"/>
        <v>0</v>
      </c>
      <c r="DM70" s="41">
        <f t="shared" si="68"/>
        <v>0</v>
      </c>
      <c r="DN70" s="41">
        <f t="shared" si="68"/>
        <v>0</v>
      </c>
      <c r="DO70" s="41">
        <f t="shared" si="68"/>
        <v>0</v>
      </c>
      <c r="DP70" s="41">
        <f t="shared" si="68"/>
        <v>0</v>
      </c>
      <c r="DQ70" s="41">
        <f t="shared" si="68"/>
        <v>0</v>
      </c>
      <c r="DR70" s="41">
        <f t="shared" si="68"/>
        <v>0</v>
      </c>
      <c r="DS70" s="41">
        <f t="shared" si="68"/>
        <v>0</v>
      </c>
      <c r="DT70" s="41">
        <f t="shared" si="68"/>
        <v>0</v>
      </c>
      <c r="DU70" s="41">
        <f t="shared" si="68"/>
        <v>0</v>
      </c>
      <c r="DV70" s="41">
        <f t="shared" si="64"/>
        <v>0</v>
      </c>
      <c r="DW70" s="41">
        <f t="shared" si="54"/>
        <v>0</v>
      </c>
      <c r="DX70" s="41">
        <f t="shared" si="54"/>
        <v>0</v>
      </c>
      <c r="DY70" s="41">
        <f t="shared" si="54"/>
        <v>0</v>
      </c>
      <c r="DZ70" s="41">
        <f t="shared" si="54"/>
        <v>0</v>
      </c>
      <c r="EA70" s="41">
        <f t="shared" si="54"/>
        <v>0</v>
      </c>
      <c r="EB70" s="41">
        <f t="shared" si="54"/>
        <v>0</v>
      </c>
      <c r="EC70" s="41">
        <f t="shared" si="54"/>
        <v>0</v>
      </c>
      <c r="ED70" s="41">
        <f t="shared" si="54"/>
        <v>0</v>
      </c>
      <c r="EE70" s="41">
        <f t="shared" si="54"/>
        <v>0</v>
      </c>
      <c r="EF70" s="41">
        <f t="shared" si="54"/>
        <v>0</v>
      </c>
      <c r="EG70" s="41">
        <f t="shared" si="54"/>
        <v>0</v>
      </c>
      <c r="EH70" s="41">
        <f t="shared" si="54"/>
        <v>0</v>
      </c>
      <c r="EI70" s="41">
        <f t="shared" si="54"/>
        <v>0</v>
      </c>
      <c r="EJ70" s="41">
        <f t="shared" si="72"/>
        <v>0</v>
      </c>
      <c r="EK70" s="41">
        <f t="shared" si="72"/>
        <v>0</v>
      </c>
      <c r="EL70" s="41">
        <f t="shared" si="72"/>
        <v>0</v>
      </c>
      <c r="EM70" s="41">
        <f t="shared" si="72"/>
        <v>0</v>
      </c>
      <c r="EN70" s="41">
        <f t="shared" si="72"/>
        <v>0</v>
      </c>
      <c r="EO70" s="41">
        <f t="shared" si="69"/>
        <v>0</v>
      </c>
      <c r="EP70" s="41">
        <f t="shared" si="69"/>
        <v>0</v>
      </c>
      <c r="EQ70" s="41">
        <f t="shared" si="69"/>
        <v>0</v>
      </c>
      <c r="ER70" s="41">
        <f t="shared" si="69"/>
        <v>0</v>
      </c>
      <c r="ES70" s="41">
        <f t="shared" si="69"/>
        <v>0</v>
      </c>
      <c r="ET70" s="41">
        <f t="shared" si="69"/>
        <v>0</v>
      </c>
      <c r="EU70" s="41">
        <f t="shared" si="69"/>
        <v>0</v>
      </c>
      <c r="EV70" s="41">
        <f t="shared" si="69"/>
        <v>0</v>
      </c>
      <c r="EW70" s="41">
        <f t="shared" si="69"/>
        <v>0</v>
      </c>
      <c r="EX70" s="41">
        <f t="shared" si="69"/>
        <v>0</v>
      </c>
      <c r="EY70" s="41">
        <f t="shared" si="69"/>
        <v>0</v>
      </c>
      <c r="EZ70" s="41">
        <f t="shared" si="69"/>
        <v>0</v>
      </c>
      <c r="FA70" s="41">
        <f t="shared" si="69"/>
        <v>0</v>
      </c>
      <c r="FB70" s="41">
        <f t="shared" si="65"/>
        <v>0</v>
      </c>
      <c r="FC70" s="41">
        <f t="shared" si="56"/>
        <v>0</v>
      </c>
      <c r="FD70" s="41">
        <f t="shared" si="56"/>
        <v>0</v>
      </c>
      <c r="FE70" s="41">
        <f t="shared" si="56"/>
        <v>0</v>
      </c>
      <c r="FF70" s="41">
        <f t="shared" si="56"/>
        <v>0</v>
      </c>
      <c r="FG70" s="41">
        <f t="shared" si="56"/>
        <v>0</v>
      </c>
      <c r="FH70" s="41">
        <f t="shared" si="56"/>
        <v>0</v>
      </c>
      <c r="FI70" s="41">
        <f t="shared" si="56"/>
        <v>0</v>
      </c>
      <c r="FJ70" s="41">
        <f t="shared" si="56"/>
        <v>0</v>
      </c>
      <c r="FK70" s="41">
        <f t="shared" si="56"/>
        <v>0</v>
      </c>
      <c r="FL70" s="41">
        <f t="shared" si="56"/>
        <v>0</v>
      </c>
      <c r="FM70" s="41">
        <f t="shared" si="56"/>
        <v>0</v>
      </c>
      <c r="FN70" s="41">
        <f t="shared" si="56"/>
        <v>0</v>
      </c>
      <c r="FO70" s="41">
        <f t="shared" si="56"/>
        <v>0</v>
      </c>
      <c r="FP70" s="41">
        <f t="shared" si="73"/>
        <v>0</v>
      </c>
      <c r="FQ70" s="41">
        <f t="shared" si="73"/>
        <v>0</v>
      </c>
      <c r="FR70" s="41">
        <f t="shared" si="73"/>
        <v>0</v>
      </c>
      <c r="FS70" s="41">
        <f t="shared" si="73"/>
        <v>0</v>
      </c>
      <c r="FT70" s="41">
        <f t="shared" si="73"/>
        <v>0</v>
      </c>
      <c r="FU70" s="41">
        <f t="shared" si="70"/>
        <v>0</v>
      </c>
      <c r="FV70" s="41">
        <f t="shared" si="70"/>
        <v>0</v>
      </c>
      <c r="FW70" s="41">
        <f t="shared" si="70"/>
        <v>0</v>
      </c>
      <c r="FX70" s="41">
        <f t="shared" si="70"/>
        <v>0</v>
      </c>
      <c r="FY70" s="41">
        <f t="shared" si="70"/>
        <v>0</v>
      </c>
      <c r="FZ70" s="41">
        <f t="shared" si="70"/>
        <v>0</v>
      </c>
      <c r="GA70" s="41">
        <f t="shared" si="70"/>
        <v>0</v>
      </c>
      <c r="GB70" s="41">
        <f t="shared" si="70"/>
        <v>0</v>
      </c>
      <c r="GC70" s="41">
        <f t="shared" si="70"/>
        <v>0</v>
      </c>
      <c r="GD70" s="41">
        <f t="shared" si="70"/>
        <v>0</v>
      </c>
      <c r="GE70" s="41">
        <f t="shared" si="70"/>
        <v>0</v>
      </c>
      <c r="GF70" s="41">
        <f t="shared" si="70"/>
        <v>0</v>
      </c>
      <c r="GG70" s="41">
        <f t="shared" si="70"/>
        <v>0</v>
      </c>
      <c r="GH70" s="41">
        <f t="shared" si="66"/>
        <v>0</v>
      </c>
      <c r="GI70" s="41">
        <f t="shared" si="58"/>
        <v>0</v>
      </c>
      <c r="GJ70" s="41">
        <f t="shared" si="58"/>
        <v>0</v>
      </c>
      <c r="GK70" s="41">
        <f t="shared" si="50"/>
        <v>0</v>
      </c>
      <c r="GL70" s="41">
        <f t="shared" ref="GL70:GX89" si="75">GK70</f>
        <v>0</v>
      </c>
      <c r="GM70" s="41">
        <f t="shared" si="75"/>
        <v>0</v>
      </c>
      <c r="GN70" s="41">
        <f t="shared" si="75"/>
        <v>0</v>
      </c>
      <c r="GO70" s="41">
        <f t="shared" si="75"/>
        <v>0</v>
      </c>
      <c r="GP70" s="41">
        <f t="shared" si="75"/>
        <v>0</v>
      </c>
      <c r="GQ70" s="41">
        <f t="shared" si="75"/>
        <v>0</v>
      </c>
      <c r="GR70" s="41">
        <f t="shared" si="75"/>
        <v>0</v>
      </c>
      <c r="GS70" s="41">
        <f t="shared" si="75"/>
        <v>0</v>
      </c>
      <c r="GT70" s="41">
        <f t="shared" si="75"/>
        <v>0</v>
      </c>
      <c r="GU70" s="41">
        <f t="shared" si="75"/>
        <v>0</v>
      </c>
      <c r="GV70" s="41">
        <f t="shared" si="75"/>
        <v>0</v>
      </c>
      <c r="GW70" s="41">
        <f t="shared" si="75"/>
        <v>0</v>
      </c>
      <c r="GX70" s="41">
        <f t="shared" si="75"/>
        <v>0</v>
      </c>
      <c r="GY70" s="41">
        <f t="shared" si="59"/>
        <v>0</v>
      </c>
      <c r="GZ70" s="41">
        <f t="shared" si="59"/>
        <v>0</v>
      </c>
      <c r="HA70" s="41">
        <f t="shared" si="59"/>
        <v>0</v>
      </c>
      <c r="HB70" s="41">
        <f t="shared" si="59"/>
        <v>0</v>
      </c>
      <c r="HC70" s="41">
        <f t="shared" si="59"/>
        <v>0</v>
      </c>
      <c r="HD70" s="41">
        <f t="shared" si="59"/>
        <v>0</v>
      </c>
      <c r="HE70" s="41">
        <f t="shared" si="62"/>
        <v>0</v>
      </c>
      <c r="HF70" s="41">
        <f t="shared" si="62"/>
        <v>0</v>
      </c>
      <c r="HG70" s="41">
        <f t="shared" si="62"/>
        <v>0</v>
      </c>
      <c r="HH70" s="41">
        <f t="shared" si="62"/>
        <v>0</v>
      </c>
      <c r="HI70" s="41">
        <f t="shared" si="62"/>
        <v>0</v>
      </c>
      <c r="HJ70" s="41">
        <f t="shared" si="62"/>
        <v>0</v>
      </c>
    </row>
    <row r="71" spans="1:218" ht="14.4" x14ac:dyDescent="0.3">
      <c r="A71" s="42">
        <v>68</v>
      </c>
      <c r="B71" s="43">
        <f>'CMM4 - AUX CALC'!$BQ$67</f>
        <v>0</v>
      </c>
      <c r="BR71" s="41">
        <f>$B71/(_xlfn.SINGLE(PrazoConcessao)*12-BR$3+1)</f>
        <v>0</v>
      </c>
      <c r="BS71" s="41">
        <f t="shared" si="74"/>
        <v>0</v>
      </c>
      <c r="BT71" s="41">
        <f t="shared" si="74"/>
        <v>0</v>
      </c>
      <c r="BU71" s="41">
        <f t="shared" si="74"/>
        <v>0</v>
      </c>
      <c r="BV71" s="41">
        <f t="shared" si="74"/>
        <v>0</v>
      </c>
      <c r="BW71" s="41">
        <f t="shared" si="74"/>
        <v>0</v>
      </c>
      <c r="BX71" s="41">
        <f t="shared" si="74"/>
        <v>0</v>
      </c>
      <c r="BY71" s="41">
        <f t="shared" si="74"/>
        <v>0</v>
      </c>
      <c r="BZ71" s="41">
        <f t="shared" si="74"/>
        <v>0</v>
      </c>
      <c r="CA71" s="41">
        <f t="shared" si="74"/>
        <v>0</v>
      </c>
      <c r="CB71" s="41">
        <f t="shared" si="74"/>
        <v>0</v>
      </c>
      <c r="CC71" s="41">
        <f t="shared" si="74"/>
        <v>0</v>
      </c>
      <c r="CD71" s="41">
        <f t="shared" si="74"/>
        <v>0</v>
      </c>
      <c r="CE71" s="41">
        <f t="shared" si="74"/>
        <v>0</v>
      </c>
      <c r="CF71" s="41">
        <f t="shared" si="67"/>
        <v>0</v>
      </c>
      <c r="CG71" s="41">
        <f t="shared" si="67"/>
        <v>0</v>
      </c>
      <c r="CH71" s="41">
        <f t="shared" si="67"/>
        <v>0</v>
      </c>
      <c r="CI71" s="41">
        <f t="shared" si="67"/>
        <v>0</v>
      </c>
      <c r="CJ71" s="41">
        <f t="shared" si="67"/>
        <v>0</v>
      </c>
      <c r="CK71" s="41">
        <f t="shared" si="67"/>
        <v>0</v>
      </c>
      <c r="CL71" s="41">
        <f t="shared" si="67"/>
        <v>0</v>
      </c>
      <c r="CM71" s="41">
        <f t="shared" si="67"/>
        <v>0</v>
      </c>
      <c r="CN71" s="41">
        <f t="shared" si="67"/>
        <v>0</v>
      </c>
      <c r="CO71" s="41">
        <f t="shared" si="67"/>
        <v>0</v>
      </c>
      <c r="CP71" s="41">
        <f t="shared" si="67"/>
        <v>0</v>
      </c>
      <c r="CQ71" s="41">
        <f t="shared" si="63"/>
        <v>0</v>
      </c>
      <c r="CR71" s="41">
        <f t="shared" si="63"/>
        <v>0</v>
      </c>
      <c r="CS71" s="41">
        <f t="shared" si="63"/>
        <v>0</v>
      </c>
      <c r="CT71" s="41">
        <f t="shared" si="63"/>
        <v>0</v>
      </c>
      <c r="CU71" s="41">
        <f t="shared" si="63"/>
        <v>0</v>
      </c>
      <c r="CV71" s="41">
        <f t="shared" si="63"/>
        <v>0</v>
      </c>
      <c r="CW71" s="41">
        <f t="shared" si="63"/>
        <v>0</v>
      </c>
      <c r="CX71" s="41">
        <f t="shared" si="63"/>
        <v>0</v>
      </c>
      <c r="CY71" s="41">
        <f t="shared" si="63"/>
        <v>0</v>
      </c>
      <c r="CZ71" s="41">
        <f t="shared" si="63"/>
        <v>0</v>
      </c>
      <c r="DA71" s="41">
        <f t="shared" si="63"/>
        <v>0</v>
      </c>
      <c r="DB71" s="41">
        <f t="shared" si="63"/>
        <v>0</v>
      </c>
      <c r="DC71" s="41">
        <f t="shared" si="63"/>
        <v>0</v>
      </c>
      <c r="DD71" s="41">
        <f t="shared" si="71"/>
        <v>0</v>
      </c>
      <c r="DE71" s="41">
        <f t="shared" si="71"/>
        <v>0</v>
      </c>
      <c r="DF71" s="41">
        <f t="shared" si="71"/>
        <v>0</v>
      </c>
      <c r="DG71" s="41">
        <f t="shared" si="71"/>
        <v>0</v>
      </c>
      <c r="DH71" s="41">
        <f t="shared" si="71"/>
        <v>0</v>
      </c>
      <c r="DI71" s="41">
        <f t="shared" si="68"/>
        <v>0</v>
      </c>
      <c r="DJ71" s="41">
        <f t="shared" si="68"/>
        <v>0</v>
      </c>
      <c r="DK71" s="41">
        <f t="shared" si="68"/>
        <v>0</v>
      </c>
      <c r="DL71" s="41">
        <f t="shared" si="68"/>
        <v>0</v>
      </c>
      <c r="DM71" s="41">
        <f t="shared" si="68"/>
        <v>0</v>
      </c>
      <c r="DN71" s="41">
        <f t="shared" si="68"/>
        <v>0</v>
      </c>
      <c r="DO71" s="41">
        <f t="shared" si="68"/>
        <v>0</v>
      </c>
      <c r="DP71" s="41">
        <f t="shared" si="68"/>
        <v>0</v>
      </c>
      <c r="DQ71" s="41">
        <f t="shared" si="68"/>
        <v>0</v>
      </c>
      <c r="DR71" s="41">
        <f t="shared" si="68"/>
        <v>0</v>
      </c>
      <c r="DS71" s="41">
        <f t="shared" si="68"/>
        <v>0</v>
      </c>
      <c r="DT71" s="41">
        <f t="shared" si="68"/>
        <v>0</v>
      </c>
      <c r="DU71" s="41">
        <f t="shared" si="68"/>
        <v>0</v>
      </c>
      <c r="DV71" s="41">
        <f t="shared" si="64"/>
        <v>0</v>
      </c>
      <c r="DW71" s="41">
        <f t="shared" si="54"/>
        <v>0</v>
      </c>
      <c r="DX71" s="41">
        <f t="shared" si="54"/>
        <v>0</v>
      </c>
      <c r="DY71" s="41">
        <f t="shared" si="54"/>
        <v>0</v>
      </c>
      <c r="DZ71" s="41">
        <f t="shared" si="54"/>
        <v>0</v>
      </c>
      <c r="EA71" s="41">
        <f t="shared" si="54"/>
        <v>0</v>
      </c>
      <c r="EB71" s="41">
        <f t="shared" si="54"/>
        <v>0</v>
      </c>
      <c r="EC71" s="41">
        <f t="shared" si="54"/>
        <v>0</v>
      </c>
      <c r="ED71" s="41">
        <f t="shared" si="54"/>
        <v>0</v>
      </c>
      <c r="EE71" s="41">
        <f t="shared" si="54"/>
        <v>0</v>
      </c>
      <c r="EF71" s="41">
        <f t="shared" si="54"/>
        <v>0</v>
      </c>
      <c r="EG71" s="41">
        <f t="shared" si="54"/>
        <v>0</v>
      </c>
      <c r="EH71" s="41">
        <f t="shared" si="54"/>
        <v>0</v>
      </c>
      <c r="EI71" s="41">
        <f t="shared" si="54"/>
        <v>0</v>
      </c>
      <c r="EJ71" s="41">
        <f t="shared" si="72"/>
        <v>0</v>
      </c>
      <c r="EK71" s="41">
        <f t="shared" si="72"/>
        <v>0</v>
      </c>
      <c r="EL71" s="41">
        <f t="shared" si="72"/>
        <v>0</v>
      </c>
      <c r="EM71" s="41">
        <f t="shared" si="72"/>
        <v>0</v>
      </c>
      <c r="EN71" s="41">
        <f t="shared" si="72"/>
        <v>0</v>
      </c>
      <c r="EO71" s="41">
        <f t="shared" si="69"/>
        <v>0</v>
      </c>
      <c r="EP71" s="41">
        <f t="shared" si="69"/>
        <v>0</v>
      </c>
      <c r="EQ71" s="41">
        <f t="shared" si="69"/>
        <v>0</v>
      </c>
      <c r="ER71" s="41">
        <f t="shared" si="69"/>
        <v>0</v>
      </c>
      <c r="ES71" s="41">
        <f t="shared" si="69"/>
        <v>0</v>
      </c>
      <c r="ET71" s="41">
        <f t="shared" si="69"/>
        <v>0</v>
      </c>
      <c r="EU71" s="41">
        <f t="shared" si="69"/>
        <v>0</v>
      </c>
      <c r="EV71" s="41">
        <f t="shared" si="69"/>
        <v>0</v>
      </c>
      <c r="EW71" s="41">
        <f t="shared" si="69"/>
        <v>0</v>
      </c>
      <c r="EX71" s="41">
        <f t="shared" si="69"/>
        <v>0</v>
      </c>
      <c r="EY71" s="41">
        <f t="shared" si="69"/>
        <v>0</v>
      </c>
      <c r="EZ71" s="41">
        <f t="shared" si="69"/>
        <v>0</v>
      </c>
      <c r="FA71" s="41">
        <f t="shared" si="69"/>
        <v>0</v>
      </c>
      <c r="FB71" s="41">
        <f t="shared" si="65"/>
        <v>0</v>
      </c>
      <c r="FC71" s="41">
        <f t="shared" si="56"/>
        <v>0</v>
      </c>
      <c r="FD71" s="41">
        <f t="shared" si="56"/>
        <v>0</v>
      </c>
      <c r="FE71" s="41">
        <f t="shared" si="56"/>
        <v>0</v>
      </c>
      <c r="FF71" s="41">
        <f t="shared" si="56"/>
        <v>0</v>
      </c>
      <c r="FG71" s="41">
        <f t="shared" si="56"/>
        <v>0</v>
      </c>
      <c r="FH71" s="41">
        <f t="shared" si="56"/>
        <v>0</v>
      </c>
      <c r="FI71" s="41">
        <f t="shared" si="56"/>
        <v>0</v>
      </c>
      <c r="FJ71" s="41">
        <f t="shared" si="56"/>
        <v>0</v>
      </c>
      <c r="FK71" s="41">
        <f t="shared" si="56"/>
        <v>0</v>
      </c>
      <c r="FL71" s="41">
        <f t="shared" si="56"/>
        <v>0</v>
      </c>
      <c r="FM71" s="41">
        <f t="shared" si="56"/>
        <v>0</v>
      </c>
      <c r="FN71" s="41">
        <f t="shared" si="56"/>
        <v>0</v>
      </c>
      <c r="FO71" s="41">
        <f t="shared" si="56"/>
        <v>0</v>
      </c>
      <c r="FP71" s="41">
        <f t="shared" si="73"/>
        <v>0</v>
      </c>
      <c r="FQ71" s="41">
        <f t="shared" si="73"/>
        <v>0</v>
      </c>
      <c r="FR71" s="41">
        <f t="shared" si="73"/>
        <v>0</v>
      </c>
      <c r="FS71" s="41">
        <f t="shared" si="73"/>
        <v>0</v>
      </c>
      <c r="FT71" s="41">
        <f t="shared" si="73"/>
        <v>0</v>
      </c>
      <c r="FU71" s="41">
        <f t="shared" si="70"/>
        <v>0</v>
      </c>
      <c r="FV71" s="41">
        <f t="shared" si="70"/>
        <v>0</v>
      </c>
      <c r="FW71" s="41">
        <f t="shared" si="70"/>
        <v>0</v>
      </c>
      <c r="FX71" s="41">
        <f t="shared" si="70"/>
        <v>0</v>
      </c>
      <c r="FY71" s="41">
        <f t="shared" si="70"/>
        <v>0</v>
      </c>
      <c r="FZ71" s="41">
        <f t="shared" si="70"/>
        <v>0</v>
      </c>
      <c r="GA71" s="41">
        <f t="shared" si="70"/>
        <v>0</v>
      </c>
      <c r="GB71" s="41">
        <f t="shared" si="70"/>
        <v>0</v>
      </c>
      <c r="GC71" s="41">
        <f t="shared" si="70"/>
        <v>0</v>
      </c>
      <c r="GD71" s="41">
        <f t="shared" si="70"/>
        <v>0</v>
      </c>
      <c r="GE71" s="41">
        <f t="shared" si="70"/>
        <v>0</v>
      </c>
      <c r="GF71" s="41">
        <f t="shared" si="70"/>
        <v>0</v>
      </c>
      <c r="GG71" s="41">
        <f t="shared" si="70"/>
        <v>0</v>
      </c>
      <c r="GH71" s="41">
        <f t="shared" si="66"/>
        <v>0</v>
      </c>
      <c r="GI71" s="41">
        <f t="shared" si="58"/>
        <v>0</v>
      </c>
      <c r="GJ71" s="41">
        <f t="shared" si="58"/>
        <v>0</v>
      </c>
      <c r="GK71" s="41">
        <f t="shared" si="58"/>
        <v>0</v>
      </c>
      <c r="GL71" s="41">
        <f t="shared" si="75"/>
        <v>0</v>
      </c>
      <c r="GM71" s="41">
        <f t="shared" si="75"/>
        <v>0</v>
      </c>
      <c r="GN71" s="41">
        <f t="shared" si="75"/>
        <v>0</v>
      </c>
      <c r="GO71" s="41">
        <f t="shared" si="75"/>
        <v>0</v>
      </c>
      <c r="GP71" s="41">
        <f t="shared" si="75"/>
        <v>0</v>
      </c>
      <c r="GQ71" s="41">
        <f t="shared" si="75"/>
        <v>0</v>
      </c>
      <c r="GR71" s="41">
        <f t="shared" si="75"/>
        <v>0</v>
      </c>
      <c r="GS71" s="41">
        <f t="shared" si="75"/>
        <v>0</v>
      </c>
      <c r="GT71" s="41">
        <f t="shared" si="75"/>
        <v>0</v>
      </c>
      <c r="GU71" s="41">
        <f t="shared" si="75"/>
        <v>0</v>
      </c>
      <c r="GV71" s="41">
        <f t="shared" si="75"/>
        <v>0</v>
      </c>
      <c r="GW71" s="41">
        <f t="shared" si="75"/>
        <v>0</v>
      </c>
      <c r="GX71" s="41">
        <f t="shared" si="75"/>
        <v>0</v>
      </c>
      <c r="GY71" s="41">
        <f t="shared" si="59"/>
        <v>0</v>
      </c>
      <c r="GZ71" s="41">
        <f t="shared" si="59"/>
        <v>0</v>
      </c>
      <c r="HA71" s="41">
        <f t="shared" si="59"/>
        <v>0</v>
      </c>
      <c r="HB71" s="41">
        <f t="shared" si="59"/>
        <v>0</v>
      </c>
      <c r="HC71" s="41">
        <f t="shared" si="59"/>
        <v>0</v>
      </c>
      <c r="HD71" s="41">
        <f t="shared" si="59"/>
        <v>0</v>
      </c>
      <c r="HE71" s="41">
        <f t="shared" si="62"/>
        <v>0</v>
      </c>
      <c r="HF71" s="41">
        <f t="shared" si="62"/>
        <v>0</v>
      </c>
      <c r="HG71" s="41">
        <f t="shared" si="62"/>
        <v>0</v>
      </c>
      <c r="HH71" s="41">
        <f t="shared" si="62"/>
        <v>0</v>
      </c>
      <c r="HI71" s="41">
        <f t="shared" si="62"/>
        <v>0</v>
      </c>
      <c r="HJ71" s="41">
        <f t="shared" si="62"/>
        <v>0</v>
      </c>
    </row>
    <row r="72" spans="1:218" ht="14.4" x14ac:dyDescent="0.3">
      <c r="A72" s="42">
        <v>69</v>
      </c>
      <c r="B72" s="43">
        <f>'CMM4 - AUX CALC'!$BR$67</f>
        <v>0</v>
      </c>
      <c r="BS72" s="41">
        <f>$B72/(_xlfn.SINGLE(PrazoConcessao)*12-BS$3+1)</f>
        <v>0</v>
      </c>
      <c r="BT72" s="41">
        <f t="shared" si="74"/>
        <v>0</v>
      </c>
      <c r="BU72" s="41">
        <f t="shared" si="74"/>
        <v>0</v>
      </c>
      <c r="BV72" s="41">
        <f t="shared" si="74"/>
        <v>0</v>
      </c>
      <c r="BW72" s="41">
        <f t="shared" si="74"/>
        <v>0</v>
      </c>
      <c r="BX72" s="41">
        <f t="shared" si="74"/>
        <v>0</v>
      </c>
      <c r="BY72" s="41">
        <f t="shared" si="74"/>
        <v>0</v>
      </c>
      <c r="BZ72" s="41">
        <f t="shared" si="74"/>
        <v>0</v>
      </c>
      <c r="CA72" s="41">
        <f t="shared" si="74"/>
        <v>0</v>
      </c>
      <c r="CB72" s="41">
        <f t="shared" si="74"/>
        <v>0</v>
      </c>
      <c r="CC72" s="41">
        <f t="shared" si="74"/>
        <v>0</v>
      </c>
      <c r="CD72" s="41">
        <f t="shared" si="74"/>
        <v>0</v>
      </c>
      <c r="CE72" s="41">
        <f t="shared" si="74"/>
        <v>0</v>
      </c>
      <c r="CF72" s="41">
        <f t="shared" si="67"/>
        <v>0</v>
      </c>
      <c r="CG72" s="41">
        <f t="shared" si="67"/>
        <v>0</v>
      </c>
      <c r="CH72" s="41">
        <f t="shared" si="67"/>
        <v>0</v>
      </c>
      <c r="CI72" s="41">
        <f t="shared" si="67"/>
        <v>0</v>
      </c>
      <c r="CJ72" s="41">
        <f t="shared" si="67"/>
        <v>0</v>
      </c>
      <c r="CK72" s="41">
        <f t="shared" si="67"/>
        <v>0</v>
      </c>
      <c r="CL72" s="41">
        <f t="shared" si="67"/>
        <v>0</v>
      </c>
      <c r="CM72" s="41">
        <f t="shared" si="67"/>
        <v>0</v>
      </c>
      <c r="CN72" s="41">
        <f t="shared" si="67"/>
        <v>0</v>
      </c>
      <c r="CO72" s="41">
        <f t="shared" si="67"/>
        <v>0</v>
      </c>
      <c r="CP72" s="41">
        <f t="shared" si="67"/>
        <v>0</v>
      </c>
      <c r="CQ72" s="41">
        <f t="shared" si="63"/>
        <v>0</v>
      </c>
      <c r="CR72" s="41">
        <f t="shared" si="63"/>
        <v>0</v>
      </c>
      <c r="CS72" s="41">
        <f t="shared" si="63"/>
        <v>0</v>
      </c>
      <c r="CT72" s="41">
        <f t="shared" si="63"/>
        <v>0</v>
      </c>
      <c r="CU72" s="41">
        <f t="shared" si="63"/>
        <v>0</v>
      </c>
      <c r="CV72" s="41">
        <f t="shared" si="63"/>
        <v>0</v>
      </c>
      <c r="CW72" s="41">
        <f t="shared" si="63"/>
        <v>0</v>
      </c>
      <c r="CX72" s="41">
        <f t="shared" si="63"/>
        <v>0</v>
      </c>
      <c r="CY72" s="41">
        <f t="shared" si="63"/>
        <v>0</v>
      </c>
      <c r="CZ72" s="41">
        <f t="shared" si="63"/>
        <v>0</v>
      </c>
      <c r="DA72" s="41">
        <f t="shared" si="63"/>
        <v>0</v>
      </c>
      <c r="DB72" s="41">
        <f t="shared" si="63"/>
        <v>0</v>
      </c>
      <c r="DC72" s="41">
        <f t="shared" si="63"/>
        <v>0</v>
      </c>
      <c r="DD72" s="41">
        <f t="shared" si="71"/>
        <v>0</v>
      </c>
      <c r="DE72" s="41">
        <f t="shared" si="71"/>
        <v>0</v>
      </c>
      <c r="DF72" s="41">
        <f t="shared" si="71"/>
        <v>0</v>
      </c>
      <c r="DG72" s="41">
        <f t="shared" si="71"/>
        <v>0</v>
      </c>
      <c r="DH72" s="41">
        <f t="shared" si="71"/>
        <v>0</v>
      </c>
      <c r="DI72" s="41">
        <f t="shared" si="68"/>
        <v>0</v>
      </c>
      <c r="DJ72" s="41">
        <f t="shared" si="68"/>
        <v>0</v>
      </c>
      <c r="DK72" s="41">
        <f t="shared" si="68"/>
        <v>0</v>
      </c>
      <c r="DL72" s="41">
        <f t="shared" si="68"/>
        <v>0</v>
      </c>
      <c r="DM72" s="41">
        <f t="shared" si="68"/>
        <v>0</v>
      </c>
      <c r="DN72" s="41">
        <f t="shared" si="68"/>
        <v>0</v>
      </c>
      <c r="DO72" s="41">
        <f t="shared" si="68"/>
        <v>0</v>
      </c>
      <c r="DP72" s="41">
        <f t="shared" si="68"/>
        <v>0</v>
      </c>
      <c r="DQ72" s="41">
        <f t="shared" si="68"/>
        <v>0</v>
      </c>
      <c r="DR72" s="41">
        <f t="shared" si="68"/>
        <v>0</v>
      </c>
      <c r="DS72" s="41">
        <f t="shared" si="68"/>
        <v>0</v>
      </c>
      <c r="DT72" s="41">
        <f t="shared" si="68"/>
        <v>0</v>
      </c>
      <c r="DU72" s="41">
        <f t="shared" si="68"/>
        <v>0</v>
      </c>
      <c r="DV72" s="41">
        <f t="shared" si="64"/>
        <v>0</v>
      </c>
      <c r="DW72" s="41">
        <f t="shared" si="54"/>
        <v>0</v>
      </c>
      <c r="DX72" s="41">
        <f t="shared" si="54"/>
        <v>0</v>
      </c>
      <c r="DY72" s="41">
        <f t="shared" si="54"/>
        <v>0</v>
      </c>
      <c r="DZ72" s="41">
        <f t="shared" si="54"/>
        <v>0</v>
      </c>
      <c r="EA72" s="41">
        <f t="shared" si="54"/>
        <v>0</v>
      </c>
      <c r="EB72" s="41">
        <f t="shared" si="54"/>
        <v>0</v>
      </c>
      <c r="EC72" s="41">
        <f t="shared" si="54"/>
        <v>0</v>
      </c>
      <c r="ED72" s="41">
        <f t="shared" si="54"/>
        <v>0</v>
      </c>
      <c r="EE72" s="41">
        <f t="shared" si="54"/>
        <v>0</v>
      </c>
      <c r="EF72" s="41">
        <f t="shared" si="54"/>
        <v>0</v>
      </c>
      <c r="EG72" s="41">
        <f t="shared" si="54"/>
        <v>0</v>
      </c>
      <c r="EH72" s="41">
        <f t="shared" si="54"/>
        <v>0</v>
      </c>
      <c r="EI72" s="41">
        <f t="shared" si="54"/>
        <v>0</v>
      </c>
      <c r="EJ72" s="41">
        <f t="shared" si="72"/>
        <v>0</v>
      </c>
      <c r="EK72" s="41">
        <f t="shared" si="72"/>
        <v>0</v>
      </c>
      <c r="EL72" s="41">
        <f t="shared" si="72"/>
        <v>0</v>
      </c>
      <c r="EM72" s="41">
        <f t="shared" si="72"/>
        <v>0</v>
      </c>
      <c r="EN72" s="41">
        <f t="shared" si="72"/>
        <v>0</v>
      </c>
      <c r="EO72" s="41">
        <f t="shared" si="69"/>
        <v>0</v>
      </c>
      <c r="EP72" s="41">
        <f t="shared" si="69"/>
        <v>0</v>
      </c>
      <c r="EQ72" s="41">
        <f t="shared" si="69"/>
        <v>0</v>
      </c>
      <c r="ER72" s="41">
        <f t="shared" si="69"/>
        <v>0</v>
      </c>
      <c r="ES72" s="41">
        <f t="shared" si="69"/>
        <v>0</v>
      </c>
      <c r="ET72" s="41">
        <f t="shared" si="69"/>
        <v>0</v>
      </c>
      <c r="EU72" s="41">
        <f t="shared" si="69"/>
        <v>0</v>
      </c>
      <c r="EV72" s="41">
        <f t="shared" si="69"/>
        <v>0</v>
      </c>
      <c r="EW72" s="41">
        <f t="shared" si="69"/>
        <v>0</v>
      </c>
      <c r="EX72" s="41">
        <f t="shared" si="69"/>
        <v>0</v>
      </c>
      <c r="EY72" s="41">
        <f t="shared" si="69"/>
        <v>0</v>
      </c>
      <c r="EZ72" s="41">
        <f t="shared" si="69"/>
        <v>0</v>
      </c>
      <c r="FA72" s="41">
        <f t="shared" si="69"/>
        <v>0</v>
      </c>
      <c r="FB72" s="41">
        <f t="shared" si="65"/>
        <v>0</v>
      </c>
      <c r="FC72" s="41">
        <f t="shared" si="56"/>
        <v>0</v>
      </c>
      <c r="FD72" s="41">
        <f t="shared" si="56"/>
        <v>0</v>
      </c>
      <c r="FE72" s="41">
        <f t="shared" si="56"/>
        <v>0</v>
      </c>
      <c r="FF72" s="41">
        <f t="shared" si="56"/>
        <v>0</v>
      </c>
      <c r="FG72" s="41">
        <f t="shared" si="56"/>
        <v>0</v>
      </c>
      <c r="FH72" s="41">
        <f t="shared" si="56"/>
        <v>0</v>
      </c>
      <c r="FI72" s="41">
        <f t="shared" si="56"/>
        <v>0</v>
      </c>
      <c r="FJ72" s="41">
        <f t="shared" si="56"/>
        <v>0</v>
      </c>
      <c r="FK72" s="41">
        <f t="shared" si="56"/>
        <v>0</v>
      </c>
      <c r="FL72" s="41">
        <f t="shared" si="56"/>
        <v>0</v>
      </c>
      <c r="FM72" s="41">
        <f t="shared" si="56"/>
        <v>0</v>
      </c>
      <c r="FN72" s="41">
        <f t="shared" si="56"/>
        <v>0</v>
      </c>
      <c r="FO72" s="41">
        <f t="shared" si="56"/>
        <v>0</v>
      </c>
      <c r="FP72" s="41">
        <f t="shared" si="73"/>
        <v>0</v>
      </c>
      <c r="FQ72" s="41">
        <f t="shared" si="73"/>
        <v>0</v>
      </c>
      <c r="FR72" s="41">
        <f t="shared" si="73"/>
        <v>0</v>
      </c>
      <c r="FS72" s="41">
        <f t="shared" si="73"/>
        <v>0</v>
      </c>
      <c r="FT72" s="41">
        <f t="shared" si="73"/>
        <v>0</v>
      </c>
      <c r="FU72" s="41">
        <f t="shared" si="70"/>
        <v>0</v>
      </c>
      <c r="FV72" s="41">
        <f t="shared" si="70"/>
        <v>0</v>
      </c>
      <c r="FW72" s="41">
        <f t="shared" si="70"/>
        <v>0</v>
      </c>
      <c r="FX72" s="41">
        <f t="shared" si="70"/>
        <v>0</v>
      </c>
      <c r="FY72" s="41">
        <f t="shared" si="70"/>
        <v>0</v>
      </c>
      <c r="FZ72" s="41">
        <f t="shared" si="70"/>
        <v>0</v>
      </c>
      <c r="GA72" s="41">
        <f t="shared" si="70"/>
        <v>0</v>
      </c>
      <c r="GB72" s="41">
        <f t="shared" si="70"/>
        <v>0</v>
      </c>
      <c r="GC72" s="41">
        <f t="shared" si="70"/>
        <v>0</v>
      </c>
      <c r="GD72" s="41">
        <f t="shared" si="70"/>
        <v>0</v>
      </c>
      <c r="GE72" s="41">
        <f t="shared" si="70"/>
        <v>0</v>
      </c>
      <c r="GF72" s="41">
        <f t="shared" si="70"/>
        <v>0</v>
      </c>
      <c r="GG72" s="41">
        <f t="shared" si="70"/>
        <v>0</v>
      </c>
      <c r="GH72" s="41">
        <f t="shared" si="66"/>
        <v>0</v>
      </c>
      <c r="GI72" s="41">
        <f t="shared" si="58"/>
        <v>0</v>
      </c>
      <c r="GJ72" s="41">
        <f t="shared" si="58"/>
        <v>0</v>
      </c>
      <c r="GK72" s="41">
        <f t="shared" si="58"/>
        <v>0</v>
      </c>
      <c r="GL72" s="41">
        <f t="shared" si="75"/>
        <v>0</v>
      </c>
      <c r="GM72" s="41">
        <f t="shared" si="75"/>
        <v>0</v>
      </c>
      <c r="GN72" s="41">
        <f t="shared" si="75"/>
        <v>0</v>
      </c>
      <c r="GO72" s="41">
        <f t="shared" si="75"/>
        <v>0</v>
      </c>
      <c r="GP72" s="41">
        <f t="shared" si="75"/>
        <v>0</v>
      </c>
      <c r="GQ72" s="41">
        <f t="shared" si="75"/>
        <v>0</v>
      </c>
      <c r="GR72" s="41">
        <f t="shared" si="75"/>
        <v>0</v>
      </c>
      <c r="GS72" s="41">
        <f t="shared" si="75"/>
        <v>0</v>
      </c>
      <c r="GT72" s="41">
        <f t="shared" si="75"/>
        <v>0</v>
      </c>
      <c r="GU72" s="41">
        <f t="shared" si="75"/>
        <v>0</v>
      </c>
      <c r="GV72" s="41">
        <f t="shared" si="75"/>
        <v>0</v>
      </c>
      <c r="GW72" s="41">
        <f t="shared" si="75"/>
        <v>0</v>
      </c>
      <c r="GX72" s="41">
        <f t="shared" si="75"/>
        <v>0</v>
      </c>
      <c r="GY72" s="41">
        <f t="shared" si="59"/>
        <v>0</v>
      </c>
      <c r="GZ72" s="41">
        <f t="shared" si="59"/>
        <v>0</v>
      </c>
      <c r="HA72" s="41">
        <f t="shared" si="59"/>
        <v>0</v>
      </c>
      <c r="HB72" s="41">
        <f t="shared" si="59"/>
        <v>0</v>
      </c>
      <c r="HC72" s="41">
        <f t="shared" si="59"/>
        <v>0</v>
      </c>
      <c r="HD72" s="41">
        <f t="shared" si="59"/>
        <v>0</v>
      </c>
      <c r="HE72" s="41">
        <f t="shared" si="62"/>
        <v>0</v>
      </c>
      <c r="HF72" s="41">
        <f t="shared" si="62"/>
        <v>0</v>
      </c>
      <c r="HG72" s="41">
        <f t="shared" si="62"/>
        <v>0</v>
      </c>
      <c r="HH72" s="41">
        <f t="shared" si="62"/>
        <v>0</v>
      </c>
      <c r="HI72" s="41">
        <f t="shared" si="62"/>
        <v>0</v>
      </c>
      <c r="HJ72" s="41">
        <f t="shared" si="62"/>
        <v>0</v>
      </c>
    </row>
    <row r="73" spans="1:218" ht="14.4" x14ac:dyDescent="0.3">
      <c r="A73" s="42">
        <v>70</v>
      </c>
      <c r="B73" s="43">
        <f>'CMM4 - AUX CALC'!$BS$67</f>
        <v>0</v>
      </c>
      <c r="BT73" s="41">
        <f>$B73/(_xlfn.SINGLE(PrazoConcessao)*12-BT$3+1)</f>
        <v>0</v>
      </c>
      <c r="BU73" s="41">
        <f t="shared" si="74"/>
        <v>0</v>
      </c>
      <c r="BV73" s="41">
        <f t="shared" si="74"/>
        <v>0</v>
      </c>
      <c r="BW73" s="41">
        <f t="shared" si="74"/>
        <v>0</v>
      </c>
      <c r="BX73" s="41">
        <f t="shared" si="74"/>
        <v>0</v>
      </c>
      <c r="BY73" s="41">
        <f t="shared" si="74"/>
        <v>0</v>
      </c>
      <c r="BZ73" s="41">
        <f t="shared" si="74"/>
        <v>0</v>
      </c>
      <c r="CA73" s="41">
        <f t="shared" si="74"/>
        <v>0</v>
      </c>
      <c r="CB73" s="41">
        <f t="shared" si="74"/>
        <v>0</v>
      </c>
      <c r="CC73" s="41">
        <f t="shared" si="74"/>
        <v>0</v>
      </c>
      <c r="CD73" s="41">
        <f t="shared" si="74"/>
        <v>0</v>
      </c>
      <c r="CE73" s="41">
        <f t="shared" si="74"/>
        <v>0</v>
      </c>
      <c r="CF73" s="41">
        <f t="shared" si="67"/>
        <v>0</v>
      </c>
      <c r="CG73" s="41">
        <f t="shared" si="67"/>
        <v>0</v>
      </c>
      <c r="CH73" s="41">
        <f t="shared" si="67"/>
        <v>0</v>
      </c>
      <c r="CI73" s="41">
        <f t="shared" si="67"/>
        <v>0</v>
      </c>
      <c r="CJ73" s="41">
        <f t="shared" si="67"/>
        <v>0</v>
      </c>
      <c r="CK73" s="41">
        <f t="shared" si="67"/>
        <v>0</v>
      </c>
      <c r="CL73" s="41">
        <f t="shared" si="67"/>
        <v>0</v>
      </c>
      <c r="CM73" s="41">
        <f t="shared" si="67"/>
        <v>0</v>
      </c>
      <c r="CN73" s="41">
        <f t="shared" si="67"/>
        <v>0</v>
      </c>
      <c r="CO73" s="41">
        <f t="shared" si="67"/>
        <v>0</v>
      </c>
      <c r="CP73" s="41">
        <f t="shared" si="67"/>
        <v>0</v>
      </c>
      <c r="CQ73" s="41">
        <f t="shared" si="63"/>
        <v>0</v>
      </c>
      <c r="CR73" s="41">
        <f t="shared" si="63"/>
        <v>0</v>
      </c>
      <c r="CS73" s="41">
        <f t="shared" si="63"/>
        <v>0</v>
      </c>
      <c r="CT73" s="41">
        <f t="shared" si="63"/>
        <v>0</v>
      </c>
      <c r="CU73" s="41">
        <f t="shared" si="63"/>
        <v>0</v>
      </c>
      <c r="CV73" s="41">
        <f t="shared" si="63"/>
        <v>0</v>
      </c>
      <c r="CW73" s="41">
        <f t="shared" si="63"/>
        <v>0</v>
      </c>
      <c r="CX73" s="41">
        <f t="shared" si="63"/>
        <v>0</v>
      </c>
      <c r="CY73" s="41">
        <f t="shared" si="63"/>
        <v>0</v>
      </c>
      <c r="CZ73" s="41">
        <f t="shared" si="63"/>
        <v>0</v>
      </c>
      <c r="DA73" s="41">
        <f t="shared" si="63"/>
        <v>0</v>
      </c>
      <c r="DB73" s="41">
        <f t="shared" si="63"/>
        <v>0</v>
      </c>
      <c r="DC73" s="41">
        <f t="shared" si="63"/>
        <v>0</v>
      </c>
      <c r="DD73" s="41">
        <f t="shared" si="71"/>
        <v>0</v>
      </c>
      <c r="DE73" s="41">
        <f t="shared" si="71"/>
        <v>0</v>
      </c>
      <c r="DF73" s="41">
        <f t="shared" si="71"/>
        <v>0</v>
      </c>
      <c r="DG73" s="41">
        <f t="shared" si="71"/>
        <v>0</v>
      </c>
      <c r="DH73" s="41">
        <f t="shared" si="71"/>
        <v>0</v>
      </c>
      <c r="DI73" s="41">
        <f t="shared" si="68"/>
        <v>0</v>
      </c>
      <c r="DJ73" s="41">
        <f t="shared" si="68"/>
        <v>0</v>
      </c>
      <c r="DK73" s="41">
        <f t="shared" si="68"/>
        <v>0</v>
      </c>
      <c r="DL73" s="41">
        <f t="shared" si="68"/>
        <v>0</v>
      </c>
      <c r="DM73" s="41">
        <f t="shared" si="68"/>
        <v>0</v>
      </c>
      <c r="DN73" s="41">
        <f t="shared" si="68"/>
        <v>0</v>
      </c>
      <c r="DO73" s="41">
        <f t="shared" si="68"/>
        <v>0</v>
      </c>
      <c r="DP73" s="41">
        <f t="shared" si="68"/>
        <v>0</v>
      </c>
      <c r="DQ73" s="41">
        <f t="shared" si="68"/>
        <v>0</v>
      </c>
      <c r="DR73" s="41">
        <f t="shared" si="68"/>
        <v>0</v>
      </c>
      <c r="DS73" s="41">
        <f t="shared" si="68"/>
        <v>0</v>
      </c>
      <c r="DT73" s="41">
        <f t="shared" si="68"/>
        <v>0</v>
      </c>
      <c r="DU73" s="41">
        <f t="shared" si="68"/>
        <v>0</v>
      </c>
      <c r="DV73" s="41">
        <f t="shared" si="64"/>
        <v>0</v>
      </c>
      <c r="DW73" s="41">
        <f t="shared" si="54"/>
        <v>0</v>
      </c>
      <c r="DX73" s="41">
        <f t="shared" si="54"/>
        <v>0</v>
      </c>
      <c r="DY73" s="41">
        <f t="shared" si="54"/>
        <v>0</v>
      </c>
      <c r="DZ73" s="41">
        <f t="shared" si="54"/>
        <v>0</v>
      </c>
      <c r="EA73" s="41">
        <f t="shared" si="54"/>
        <v>0</v>
      </c>
      <c r="EB73" s="41">
        <f t="shared" si="54"/>
        <v>0</v>
      </c>
      <c r="EC73" s="41">
        <f t="shared" si="54"/>
        <v>0</v>
      </c>
      <c r="ED73" s="41">
        <f t="shared" si="54"/>
        <v>0</v>
      </c>
      <c r="EE73" s="41">
        <f t="shared" si="54"/>
        <v>0</v>
      </c>
      <c r="EF73" s="41">
        <f t="shared" si="54"/>
        <v>0</v>
      </c>
      <c r="EG73" s="41">
        <f t="shared" si="54"/>
        <v>0</v>
      </c>
      <c r="EH73" s="41">
        <f t="shared" si="54"/>
        <v>0</v>
      </c>
      <c r="EI73" s="41">
        <f t="shared" si="54"/>
        <v>0</v>
      </c>
      <c r="EJ73" s="41">
        <f t="shared" si="72"/>
        <v>0</v>
      </c>
      <c r="EK73" s="41">
        <f t="shared" si="72"/>
        <v>0</v>
      </c>
      <c r="EL73" s="41">
        <f t="shared" si="72"/>
        <v>0</v>
      </c>
      <c r="EM73" s="41">
        <f t="shared" si="72"/>
        <v>0</v>
      </c>
      <c r="EN73" s="41">
        <f t="shared" si="72"/>
        <v>0</v>
      </c>
      <c r="EO73" s="41">
        <f t="shared" si="69"/>
        <v>0</v>
      </c>
      <c r="EP73" s="41">
        <f t="shared" si="69"/>
        <v>0</v>
      </c>
      <c r="EQ73" s="41">
        <f t="shared" si="69"/>
        <v>0</v>
      </c>
      <c r="ER73" s="41">
        <f t="shared" si="69"/>
        <v>0</v>
      </c>
      <c r="ES73" s="41">
        <f t="shared" si="69"/>
        <v>0</v>
      </c>
      <c r="ET73" s="41">
        <f t="shared" si="69"/>
        <v>0</v>
      </c>
      <c r="EU73" s="41">
        <f t="shared" si="69"/>
        <v>0</v>
      </c>
      <c r="EV73" s="41">
        <f t="shared" si="69"/>
        <v>0</v>
      </c>
      <c r="EW73" s="41">
        <f t="shared" si="69"/>
        <v>0</v>
      </c>
      <c r="EX73" s="41">
        <f t="shared" si="69"/>
        <v>0</v>
      </c>
      <c r="EY73" s="41">
        <f t="shared" si="69"/>
        <v>0</v>
      </c>
      <c r="EZ73" s="41">
        <f t="shared" si="69"/>
        <v>0</v>
      </c>
      <c r="FA73" s="41">
        <f t="shared" si="69"/>
        <v>0</v>
      </c>
      <c r="FB73" s="41">
        <f t="shared" si="65"/>
        <v>0</v>
      </c>
      <c r="FC73" s="41">
        <f t="shared" si="56"/>
        <v>0</v>
      </c>
      <c r="FD73" s="41">
        <f t="shared" si="56"/>
        <v>0</v>
      </c>
      <c r="FE73" s="41">
        <f t="shared" si="56"/>
        <v>0</v>
      </c>
      <c r="FF73" s="41">
        <f t="shared" si="56"/>
        <v>0</v>
      </c>
      <c r="FG73" s="41">
        <f t="shared" si="56"/>
        <v>0</v>
      </c>
      <c r="FH73" s="41">
        <f t="shared" si="56"/>
        <v>0</v>
      </c>
      <c r="FI73" s="41">
        <f t="shared" si="56"/>
        <v>0</v>
      </c>
      <c r="FJ73" s="41">
        <f t="shared" si="56"/>
        <v>0</v>
      </c>
      <c r="FK73" s="41">
        <f t="shared" si="56"/>
        <v>0</v>
      </c>
      <c r="FL73" s="41">
        <f t="shared" si="56"/>
        <v>0</v>
      </c>
      <c r="FM73" s="41">
        <f t="shared" si="56"/>
        <v>0</v>
      </c>
      <c r="FN73" s="41">
        <f t="shared" si="56"/>
        <v>0</v>
      </c>
      <c r="FO73" s="41">
        <f t="shared" si="56"/>
        <v>0</v>
      </c>
      <c r="FP73" s="41">
        <f t="shared" si="73"/>
        <v>0</v>
      </c>
      <c r="FQ73" s="41">
        <f t="shared" si="73"/>
        <v>0</v>
      </c>
      <c r="FR73" s="41">
        <f t="shared" si="73"/>
        <v>0</v>
      </c>
      <c r="FS73" s="41">
        <f t="shared" si="73"/>
        <v>0</v>
      </c>
      <c r="FT73" s="41">
        <f t="shared" si="73"/>
        <v>0</v>
      </c>
      <c r="FU73" s="41">
        <f t="shared" si="70"/>
        <v>0</v>
      </c>
      <c r="FV73" s="41">
        <f t="shared" si="70"/>
        <v>0</v>
      </c>
      <c r="FW73" s="41">
        <f t="shared" si="70"/>
        <v>0</v>
      </c>
      <c r="FX73" s="41">
        <f t="shared" si="70"/>
        <v>0</v>
      </c>
      <c r="FY73" s="41">
        <f t="shared" si="70"/>
        <v>0</v>
      </c>
      <c r="FZ73" s="41">
        <f t="shared" si="70"/>
        <v>0</v>
      </c>
      <c r="GA73" s="41">
        <f t="shared" si="70"/>
        <v>0</v>
      </c>
      <c r="GB73" s="41">
        <f t="shared" si="70"/>
        <v>0</v>
      </c>
      <c r="GC73" s="41">
        <f t="shared" si="70"/>
        <v>0</v>
      </c>
      <c r="GD73" s="41">
        <f t="shared" si="70"/>
        <v>0</v>
      </c>
      <c r="GE73" s="41">
        <f t="shared" si="70"/>
        <v>0</v>
      </c>
      <c r="GF73" s="41">
        <f t="shared" si="70"/>
        <v>0</v>
      </c>
      <c r="GG73" s="41">
        <f t="shared" si="70"/>
        <v>0</v>
      </c>
      <c r="GH73" s="41">
        <f t="shared" si="66"/>
        <v>0</v>
      </c>
      <c r="GI73" s="41">
        <f t="shared" si="58"/>
        <v>0</v>
      </c>
      <c r="GJ73" s="41">
        <f t="shared" si="58"/>
        <v>0</v>
      </c>
      <c r="GK73" s="41">
        <f t="shared" si="58"/>
        <v>0</v>
      </c>
      <c r="GL73" s="41">
        <f t="shared" si="75"/>
        <v>0</v>
      </c>
      <c r="GM73" s="41">
        <f t="shared" si="75"/>
        <v>0</v>
      </c>
      <c r="GN73" s="41">
        <f t="shared" si="75"/>
        <v>0</v>
      </c>
      <c r="GO73" s="41">
        <f t="shared" si="75"/>
        <v>0</v>
      </c>
      <c r="GP73" s="41">
        <f t="shared" si="75"/>
        <v>0</v>
      </c>
      <c r="GQ73" s="41">
        <f t="shared" si="75"/>
        <v>0</v>
      </c>
      <c r="GR73" s="41">
        <f t="shared" si="75"/>
        <v>0</v>
      </c>
      <c r="GS73" s="41">
        <f t="shared" si="75"/>
        <v>0</v>
      </c>
      <c r="GT73" s="41">
        <f t="shared" si="75"/>
        <v>0</v>
      </c>
      <c r="GU73" s="41">
        <f t="shared" si="75"/>
        <v>0</v>
      </c>
      <c r="GV73" s="41">
        <f t="shared" si="75"/>
        <v>0</v>
      </c>
      <c r="GW73" s="41">
        <f t="shared" si="75"/>
        <v>0</v>
      </c>
      <c r="GX73" s="41">
        <f t="shared" si="75"/>
        <v>0</v>
      </c>
      <c r="GY73" s="41">
        <f t="shared" si="59"/>
        <v>0</v>
      </c>
      <c r="GZ73" s="41">
        <f t="shared" si="59"/>
        <v>0</v>
      </c>
      <c r="HA73" s="41">
        <f t="shared" si="59"/>
        <v>0</v>
      </c>
      <c r="HB73" s="41">
        <f t="shared" si="59"/>
        <v>0</v>
      </c>
      <c r="HC73" s="41">
        <f t="shared" si="59"/>
        <v>0</v>
      </c>
      <c r="HD73" s="41">
        <f t="shared" si="59"/>
        <v>0</v>
      </c>
      <c r="HE73" s="41">
        <f t="shared" si="62"/>
        <v>0</v>
      </c>
      <c r="HF73" s="41">
        <f t="shared" si="62"/>
        <v>0</v>
      </c>
      <c r="HG73" s="41">
        <f t="shared" si="62"/>
        <v>0</v>
      </c>
      <c r="HH73" s="41">
        <f t="shared" si="62"/>
        <v>0</v>
      </c>
      <c r="HI73" s="41">
        <f t="shared" si="62"/>
        <v>0</v>
      </c>
      <c r="HJ73" s="41">
        <f t="shared" si="62"/>
        <v>0</v>
      </c>
    </row>
    <row r="74" spans="1:218" ht="14.4" x14ac:dyDescent="0.3">
      <c r="A74" s="42">
        <v>71</v>
      </c>
      <c r="B74" s="43">
        <f>'CMM4 - AUX CALC'!$BT$67</f>
        <v>0</v>
      </c>
      <c r="BU74" s="41">
        <f>$B74/(_xlfn.SINGLE(PrazoConcessao)*12-BU$3+1)</f>
        <v>0</v>
      </c>
      <c r="BV74" s="41">
        <f t="shared" si="74"/>
        <v>0</v>
      </c>
      <c r="BW74" s="41">
        <f t="shared" si="74"/>
        <v>0</v>
      </c>
      <c r="BX74" s="41">
        <f t="shared" si="74"/>
        <v>0</v>
      </c>
      <c r="BY74" s="41">
        <f t="shared" si="74"/>
        <v>0</v>
      </c>
      <c r="BZ74" s="41">
        <f t="shared" si="74"/>
        <v>0</v>
      </c>
      <c r="CA74" s="41">
        <f t="shared" si="74"/>
        <v>0</v>
      </c>
      <c r="CB74" s="41">
        <f t="shared" si="74"/>
        <v>0</v>
      </c>
      <c r="CC74" s="41">
        <f t="shared" si="74"/>
        <v>0</v>
      </c>
      <c r="CD74" s="41">
        <f t="shared" si="74"/>
        <v>0</v>
      </c>
      <c r="CE74" s="41">
        <f t="shared" si="74"/>
        <v>0</v>
      </c>
      <c r="CF74" s="41">
        <f t="shared" si="67"/>
        <v>0</v>
      </c>
      <c r="CG74" s="41">
        <f t="shared" si="67"/>
        <v>0</v>
      </c>
      <c r="CH74" s="41">
        <f t="shared" si="67"/>
        <v>0</v>
      </c>
      <c r="CI74" s="41">
        <f t="shared" si="67"/>
        <v>0</v>
      </c>
      <c r="CJ74" s="41">
        <f t="shared" si="67"/>
        <v>0</v>
      </c>
      <c r="CK74" s="41">
        <f t="shared" si="67"/>
        <v>0</v>
      </c>
      <c r="CL74" s="41">
        <f t="shared" si="67"/>
        <v>0</v>
      </c>
      <c r="CM74" s="41">
        <f t="shared" si="67"/>
        <v>0</v>
      </c>
      <c r="CN74" s="41">
        <f t="shared" si="67"/>
        <v>0</v>
      </c>
      <c r="CO74" s="41">
        <f t="shared" si="67"/>
        <v>0</v>
      </c>
      <c r="CP74" s="41">
        <f t="shared" si="67"/>
        <v>0</v>
      </c>
      <c r="CQ74" s="41">
        <f t="shared" si="63"/>
        <v>0</v>
      </c>
      <c r="CR74" s="41">
        <f t="shared" si="63"/>
        <v>0</v>
      </c>
      <c r="CS74" s="41">
        <f t="shared" si="63"/>
        <v>0</v>
      </c>
      <c r="CT74" s="41">
        <f t="shared" si="63"/>
        <v>0</v>
      </c>
      <c r="CU74" s="41">
        <f t="shared" si="63"/>
        <v>0</v>
      </c>
      <c r="CV74" s="41">
        <f t="shared" si="63"/>
        <v>0</v>
      </c>
      <c r="CW74" s="41">
        <f t="shared" si="63"/>
        <v>0</v>
      </c>
      <c r="CX74" s="41">
        <f t="shared" si="63"/>
        <v>0</v>
      </c>
      <c r="CY74" s="41">
        <f t="shared" si="63"/>
        <v>0</v>
      </c>
      <c r="CZ74" s="41">
        <f t="shared" si="63"/>
        <v>0</v>
      </c>
      <c r="DA74" s="41">
        <f t="shared" si="63"/>
        <v>0</v>
      </c>
      <c r="DB74" s="41">
        <f t="shared" si="63"/>
        <v>0</v>
      </c>
      <c r="DC74" s="41">
        <f t="shared" si="63"/>
        <v>0</v>
      </c>
      <c r="DD74" s="41">
        <f t="shared" si="71"/>
        <v>0</v>
      </c>
      <c r="DE74" s="41">
        <f t="shared" si="71"/>
        <v>0</v>
      </c>
      <c r="DF74" s="41">
        <f t="shared" si="71"/>
        <v>0</v>
      </c>
      <c r="DG74" s="41">
        <f t="shared" si="71"/>
        <v>0</v>
      </c>
      <c r="DH74" s="41">
        <f t="shared" si="71"/>
        <v>0</v>
      </c>
      <c r="DI74" s="41">
        <f t="shared" si="68"/>
        <v>0</v>
      </c>
      <c r="DJ74" s="41">
        <f t="shared" si="68"/>
        <v>0</v>
      </c>
      <c r="DK74" s="41">
        <f t="shared" si="68"/>
        <v>0</v>
      </c>
      <c r="DL74" s="41">
        <f t="shared" si="68"/>
        <v>0</v>
      </c>
      <c r="DM74" s="41">
        <f t="shared" si="68"/>
        <v>0</v>
      </c>
      <c r="DN74" s="41">
        <f t="shared" si="68"/>
        <v>0</v>
      </c>
      <c r="DO74" s="41">
        <f t="shared" si="68"/>
        <v>0</v>
      </c>
      <c r="DP74" s="41">
        <f t="shared" si="68"/>
        <v>0</v>
      </c>
      <c r="DQ74" s="41">
        <f t="shared" si="68"/>
        <v>0</v>
      </c>
      <c r="DR74" s="41">
        <f t="shared" si="68"/>
        <v>0</v>
      </c>
      <c r="DS74" s="41">
        <f t="shared" si="68"/>
        <v>0</v>
      </c>
      <c r="DT74" s="41">
        <f t="shared" si="68"/>
        <v>0</v>
      </c>
      <c r="DU74" s="41">
        <f t="shared" si="68"/>
        <v>0</v>
      </c>
      <c r="DV74" s="41">
        <f t="shared" si="64"/>
        <v>0</v>
      </c>
      <c r="DW74" s="41">
        <f t="shared" si="54"/>
        <v>0</v>
      </c>
      <c r="DX74" s="41">
        <f t="shared" si="54"/>
        <v>0</v>
      </c>
      <c r="DY74" s="41">
        <f t="shared" si="54"/>
        <v>0</v>
      </c>
      <c r="DZ74" s="41">
        <f t="shared" si="54"/>
        <v>0</v>
      </c>
      <c r="EA74" s="41">
        <f t="shared" si="54"/>
        <v>0</v>
      </c>
      <c r="EB74" s="41">
        <f t="shared" si="54"/>
        <v>0</v>
      </c>
      <c r="EC74" s="41">
        <f t="shared" si="54"/>
        <v>0</v>
      </c>
      <c r="ED74" s="41">
        <f t="shared" si="54"/>
        <v>0</v>
      </c>
      <c r="EE74" s="41">
        <f t="shared" si="54"/>
        <v>0</v>
      </c>
      <c r="EF74" s="41">
        <f t="shared" si="54"/>
        <v>0</v>
      </c>
      <c r="EG74" s="41">
        <f t="shared" si="54"/>
        <v>0</v>
      </c>
      <c r="EH74" s="41">
        <f t="shared" si="54"/>
        <v>0</v>
      </c>
      <c r="EI74" s="41">
        <f t="shared" si="54"/>
        <v>0</v>
      </c>
      <c r="EJ74" s="41">
        <f t="shared" si="72"/>
        <v>0</v>
      </c>
      <c r="EK74" s="41">
        <f t="shared" si="72"/>
        <v>0</v>
      </c>
      <c r="EL74" s="41">
        <f t="shared" si="72"/>
        <v>0</v>
      </c>
      <c r="EM74" s="41">
        <f t="shared" si="72"/>
        <v>0</v>
      </c>
      <c r="EN74" s="41">
        <f t="shared" si="72"/>
        <v>0</v>
      </c>
      <c r="EO74" s="41">
        <f t="shared" si="69"/>
        <v>0</v>
      </c>
      <c r="EP74" s="41">
        <f t="shared" si="69"/>
        <v>0</v>
      </c>
      <c r="EQ74" s="41">
        <f t="shared" si="69"/>
        <v>0</v>
      </c>
      <c r="ER74" s="41">
        <f t="shared" si="69"/>
        <v>0</v>
      </c>
      <c r="ES74" s="41">
        <f t="shared" si="69"/>
        <v>0</v>
      </c>
      <c r="ET74" s="41">
        <f t="shared" si="69"/>
        <v>0</v>
      </c>
      <c r="EU74" s="41">
        <f t="shared" si="69"/>
        <v>0</v>
      </c>
      <c r="EV74" s="41">
        <f t="shared" si="69"/>
        <v>0</v>
      </c>
      <c r="EW74" s="41">
        <f t="shared" si="69"/>
        <v>0</v>
      </c>
      <c r="EX74" s="41">
        <f t="shared" si="69"/>
        <v>0</v>
      </c>
      <c r="EY74" s="41">
        <f t="shared" si="69"/>
        <v>0</v>
      </c>
      <c r="EZ74" s="41">
        <f t="shared" si="69"/>
        <v>0</v>
      </c>
      <c r="FA74" s="41">
        <f t="shared" si="69"/>
        <v>0</v>
      </c>
      <c r="FB74" s="41">
        <f t="shared" si="65"/>
        <v>0</v>
      </c>
      <c r="FC74" s="41">
        <f t="shared" si="56"/>
        <v>0</v>
      </c>
      <c r="FD74" s="41">
        <f t="shared" si="56"/>
        <v>0</v>
      </c>
      <c r="FE74" s="41">
        <f t="shared" si="56"/>
        <v>0</v>
      </c>
      <c r="FF74" s="41">
        <f t="shared" si="56"/>
        <v>0</v>
      </c>
      <c r="FG74" s="41">
        <f t="shared" si="56"/>
        <v>0</v>
      </c>
      <c r="FH74" s="41">
        <f t="shared" si="56"/>
        <v>0</v>
      </c>
      <c r="FI74" s="41">
        <f t="shared" si="56"/>
        <v>0</v>
      </c>
      <c r="FJ74" s="41">
        <f t="shared" si="56"/>
        <v>0</v>
      </c>
      <c r="FK74" s="41">
        <f t="shared" si="56"/>
        <v>0</v>
      </c>
      <c r="FL74" s="41">
        <f t="shared" si="56"/>
        <v>0</v>
      </c>
      <c r="FM74" s="41">
        <f t="shared" si="56"/>
        <v>0</v>
      </c>
      <c r="FN74" s="41">
        <f t="shared" si="56"/>
        <v>0</v>
      </c>
      <c r="FO74" s="41">
        <f t="shared" si="56"/>
        <v>0</v>
      </c>
      <c r="FP74" s="41">
        <f t="shared" si="73"/>
        <v>0</v>
      </c>
      <c r="FQ74" s="41">
        <f t="shared" si="73"/>
        <v>0</v>
      </c>
      <c r="FR74" s="41">
        <f t="shared" si="73"/>
        <v>0</v>
      </c>
      <c r="FS74" s="41">
        <f t="shared" si="73"/>
        <v>0</v>
      </c>
      <c r="FT74" s="41">
        <f t="shared" si="73"/>
        <v>0</v>
      </c>
      <c r="FU74" s="41">
        <f t="shared" si="70"/>
        <v>0</v>
      </c>
      <c r="FV74" s="41">
        <f t="shared" si="70"/>
        <v>0</v>
      </c>
      <c r="FW74" s="41">
        <f t="shared" si="70"/>
        <v>0</v>
      </c>
      <c r="FX74" s="41">
        <f t="shared" si="70"/>
        <v>0</v>
      </c>
      <c r="FY74" s="41">
        <f t="shared" si="70"/>
        <v>0</v>
      </c>
      <c r="FZ74" s="41">
        <f t="shared" si="70"/>
        <v>0</v>
      </c>
      <c r="GA74" s="41">
        <f t="shared" si="70"/>
        <v>0</v>
      </c>
      <c r="GB74" s="41">
        <f t="shared" si="70"/>
        <v>0</v>
      </c>
      <c r="GC74" s="41">
        <f t="shared" si="70"/>
        <v>0</v>
      </c>
      <c r="GD74" s="41">
        <f t="shared" si="70"/>
        <v>0</v>
      </c>
      <c r="GE74" s="41">
        <f t="shared" si="70"/>
        <v>0</v>
      </c>
      <c r="GF74" s="41">
        <f t="shared" si="70"/>
        <v>0</v>
      </c>
      <c r="GG74" s="41">
        <f t="shared" si="70"/>
        <v>0</v>
      </c>
      <c r="GH74" s="41">
        <f t="shared" si="66"/>
        <v>0</v>
      </c>
      <c r="GI74" s="41">
        <f t="shared" si="58"/>
        <v>0</v>
      </c>
      <c r="GJ74" s="41">
        <f t="shared" si="58"/>
        <v>0</v>
      </c>
      <c r="GK74" s="41">
        <f t="shared" si="58"/>
        <v>0</v>
      </c>
      <c r="GL74" s="41">
        <f t="shared" si="75"/>
        <v>0</v>
      </c>
      <c r="GM74" s="41">
        <f t="shared" si="75"/>
        <v>0</v>
      </c>
      <c r="GN74" s="41">
        <f t="shared" si="75"/>
        <v>0</v>
      </c>
      <c r="GO74" s="41">
        <f t="shared" si="75"/>
        <v>0</v>
      </c>
      <c r="GP74" s="41">
        <f t="shared" si="75"/>
        <v>0</v>
      </c>
      <c r="GQ74" s="41">
        <f t="shared" si="75"/>
        <v>0</v>
      </c>
      <c r="GR74" s="41">
        <f t="shared" si="75"/>
        <v>0</v>
      </c>
      <c r="GS74" s="41">
        <f t="shared" si="75"/>
        <v>0</v>
      </c>
      <c r="GT74" s="41">
        <f t="shared" si="75"/>
        <v>0</v>
      </c>
      <c r="GU74" s="41">
        <f t="shared" si="75"/>
        <v>0</v>
      </c>
      <c r="GV74" s="41">
        <f t="shared" si="75"/>
        <v>0</v>
      </c>
      <c r="GW74" s="41">
        <f t="shared" si="75"/>
        <v>0</v>
      </c>
      <c r="GX74" s="41">
        <f t="shared" si="75"/>
        <v>0</v>
      </c>
      <c r="GY74" s="41">
        <f t="shared" si="59"/>
        <v>0</v>
      </c>
      <c r="GZ74" s="41">
        <f t="shared" si="59"/>
        <v>0</v>
      </c>
      <c r="HA74" s="41">
        <f t="shared" si="59"/>
        <v>0</v>
      </c>
      <c r="HB74" s="41">
        <f t="shared" si="59"/>
        <v>0</v>
      </c>
      <c r="HC74" s="41">
        <f t="shared" si="59"/>
        <v>0</v>
      </c>
      <c r="HD74" s="41">
        <f t="shared" si="59"/>
        <v>0</v>
      </c>
      <c r="HE74" s="41">
        <f t="shared" si="62"/>
        <v>0</v>
      </c>
      <c r="HF74" s="41">
        <f t="shared" si="62"/>
        <v>0</v>
      </c>
      <c r="HG74" s="41">
        <f t="shared" si="62"/>
        <v>0</v>
      </c>
      <c r="HH74" s="41">
        <f t="shared" si="62"/>
        <v>0</v>
      </c>
      <c r="HI74" s="41">
        <f t="shared" si="62"/>
        <v>0</v>
      </c>
      <c r="HJ74" s="41">
        <f t="shared" si="62"/>
        <v>0</v>
      </c>
    </row>
    <row r="75" spans="1:218" ht="14.4" x14ac:dyDescent="0.3">
      <c r="A75" s="42">
        <v>72</v>
      </c>
      <c r="B75" s="43">
        <f>'CMM4 - AUX CALC'!$BU$67</f>
        <v>0</v>
      </c>
      <c r="BV75" s="41">
        <f>$B75/(_xlfn.SINGLE(PrazoConcessao)*12-BV$3+1)</f>
        <v>0</v>
      </c>
      <c r="BW75" s="41">
        <f t="shared" si="74"/>
        <v>0</v>
      </c>
      <c r="BX75" s="41">
        <f t="shared" si="74"/>
        <v>0</v>
      </c>
      <c r="BY75" s="41">
        <f t="shared" si="74"/>
        <v>0</v>
      </c>
      <c r="BZ75" s="41">
        <f t="shared" si="74"/>
        <v>0</v>
      </c>
      <c r="CA75" s="41">
        <f t="shared" si="74"/>
        <v>0</v>
      </c>
      <c r="CB75" s="41">
        <f t="shared" si="74"/>
        <v>0</v>
      </c>
      <c r="CC75" s="41">
        <f t="shared" si="74"/>
        <v>0</v>
      </c>
      <c r="CD75" s="41">
        <f t="shared" si="74"/>
        <v>0</v>
      </c>
      <c r="CE75" s="41">
        <f t="shared" si="74"/>
        <v>0</v>
      </c>
      <c r="CF75" s="41">
        <f t="shared" si="67"/>
        <v>0</v>
      </c>
      <c r="CG75" s="41">
        <f t="shared" si="67"/>
        <v>0</v>
      </c>
      <c r="CH75" s="41">
        <f t="shared" si="67"/>
        <v>0</v>
      </c>
      <c r="CI75" s="41">
        <f t="shared" si="67"/>
        <v>0</v>
      </c>
      <c r="CJ75" s="41">
        <f t="shared" si="67"/>
        <v>0</v>
      </c>
      <c r="CK75" s="41">
        <f t="shared" si="67"/>
        <v>0</v>
      </c>
      <c r="CL75" s="41">
        <f t="shared" si="67"/>
        <v>0</v>
      </c>
      <c r="CM75" s="41">
        <f t="shared" si="67"/>
        <v>0</v>
      </c>
      <c r="CN75" s="41">
        <f t="shared" si="67"/>
        <v>0</v>
      </c>
      <c r="CO75" s="41">
        <f t="shared" si="67"/>
        <v>0</v>
      </c>
      <c r="CP75" s="41">
        <f t="shared" si="67"/>
        <v>0</v>
      </c>
      <c r="CQ75" s="41">
        <f t="shared" si="63"/>
        <v>0</v>
      </c>
      <c r="CR75" s="41">
        <f t="shared" si="63"/>
        <v>0</v>
      </c>
      <c r="CS75" s="41">
        <f t="shared" si="63"/>
        <v>0</v>
      </c>
      <c r="CT75" s="41">
        <f t="shared" si="63"/>
        <v>0</v>
      </c>
      <c r="CU75" s="41">
        <f t="shared" si="63"/>
        <v>0</v>
      </c>
      <c r="CV75" s="41">
        <f t="shared" si="63"/>
        <v>0</v>
      </c>
      <c r="CW75" s="41">
        <f t="shared" si="63"/>
        <v>0</v>
      </c>
      <c r="CX75" s="41">
        <f t="shared" si="63"/>
        <v>0</v>
      </c>
      <c r="CY75" s="41">
        <f t="shared" si="63"/>
        <v>0</v>
      </c>
      <c r="CZ75" s="41">
        <f t="shared" si="63"/>
        <v>0</v>
      </c>
      <c r="DA75" s="41">
        <f t="shared" si="63"/>
        <v>0</v>
      </c>
      <c r="DB75" s="41">
        <f t="shared" si="63"/>
        <v>0</v>
      </c>
      <c r="DC75" s="41">
        <f t="shared" si="63"/>
        <v>0</v>
      </c>
      <c r="DD75" s="41">
        <f t="shared" si="71"/>
        <v>0</v>
      </c>
      <c r="DE75" s="41">
        <f t="shared" si="71"/>
        <v>0</v>
      </c>
      <c r="DF75" s="41">
        <f t="shared" si="71"/>
        <v>0</v>
      </c>
      <c r="DG75" s="41">
        <f t="shared" si="71"/>
        <v>0</v>
      </c>
      <c r="DH75" s="41">
        <f t="shared" si="71"/>
        <v>0</v>
      </c>
      <c r="DI75" s="41">
        <f t="shared" si="68"/>
        <v>0</v>
      </c>
      <c r="DJ75" s="41">
        <f t="shared" si="68"/>
        <v>0</v>
      </c>
      <c r="DK75" s="41">
        <f t="shared" si="68"/>
        <v>0</v>
      </c>
      <c r="DL75" s="41">
        <f t="shared" si="68"/>
        <v>0</v>
      </c>
      <c r="DM75" s="41">
        <f t="shared" si="68"/>
        <v>0</v>
      </c>
      <c r="DN75" s="41">
        <f t="shared" si="68"/>
        <v>0</v>
      </c>
      <c r="DO75" s="41">
        <f t="shared" si="68"/>
        <v>0</v>
      </c>
      <c r="DP75" s="41">
        <f t="shared" si="68"/>
        <v>0</v>
      </c>
      <c r="DQ75" s="41">
        <f t="shared" si="68"/>
        <v>0</v>
      </c>
      <c r="DR75" s="41">
        <f t="shared" si="68"/>
        <v>0</v>
      </c>
      <c r="DS75" s="41">
        <f t="shared" si="68"/>
        <v>0</v>
      </c>
      <c r="DT75" s="41">
        <f t="shared" si="68"/>
        <v>0</v>
      </c>
      <c r="DU75" s="41">
        <f t="shared" si="68"/>
        <v>0</v>
      </c>
      <c r="DV75" s="41">
        <f t="shared" si="64"/>
        <v>0</v>
      </c>
      <c r="DW75" s="41">
        <f t="shared" si="54"/>
        <v>0</v>
      </c>
      <c r="DX75" s="41">
        <f t="shared" si="54"/>
        <v>0</v>
      </c>
      <c r="DY75" s="41">
        <f t="shared" si="54"/>
        <v>0</v>
      </c>
      <c r="DZ75" s="41">
        <f t="shared" si="54"/>
        <v>0</v>
      </c>
      <c r="EA75" s="41">
        <f t="shared" si="54"/>
        <v>0</v>
      </c>
      <c r="EB75" s="41">
        <f t="shared" si="54"/>
        <v>0</v>
      </c>
      <c r="EC75" s="41">
        <f t="shared" si="54"/>
        <v>0</v>
      </c>
      <c r="ED75" s="41">
        <f t="shared" si="54"/>
        <v>0</v>
      </c>
      <c r="EE75" s="41">
        <f t="shared" si="54"/>
        <v>0</v>
      </c>
      <c r="EF75" s="41">
        <f t="shared" si="54"/>
        <v>0</v>
      </c>
      <c r="EG75" s="41">
        <f t="shared" si="54"/>
        <v>0</v>
      </c>
      <c r="EH75" s="41">
        <f t="shared" si="54"/>
        <v>0</v>
      </c>
      <c r="EI75" s="41">
        <f t="shared" si="54"/>
        <v>0</v>
      </c>
      <c r="EJ75" s="41">
        <f t="shared" si="72"/>
        <v>0</v>
      </c>
      <c r="EK75" s="41">
        <f t="shared" si="72"/>
        <v>0</v>
      </c>
      <c r="EL75" s="41">
        <f t="shared" si="72"/>
        <v>0</v>
      </c>
      <c r="EM75" s="41">
        <f t="shared" si="72"/>
        <v>0</v>
      </c>
      <c r="EN75" s="41">
        <f t="shared" si="72"/>
        <v>0</v>
      </c>
      <c r="EO75" s="41">
        <f t="shared" si="69"/>
        <v>0</v>
      </c>
      <c r="EP75" s="41">
        <f t="shared" si="69"/>
        <v>0</v>
      </c>
      <c r="EQ75" s="41">
        <f t="shared" si="69"/>
        <v>0</v>
      </c>
      <c r="ER75" s="41">
        <f t="shared" si="69"/>
        <v>0</v>
      </c>
      <c r="ES75" s="41">
        <f t="shared" si="69"/>
        <v>0</v>
      </c>
      <c r="ET75" s="41">
        <f t="shared" si="69"/>
        <v>0</v>
      </c>
      <c r="EU75" s="41">
        <f t="shared" si="69"/>
        <v>0</v>
      </c>
      <c r="EV75" s="41">
        <f t="shared" si="69"/>
        <v>0</v>
      </c>
      <c r="EW75" s="41">
        <f t="shared" si="69"/>
        <v>0</v>
      </c>
      <c r="EX75" s="41">
        <f t="shared" si="69"/>
        <v>0</v>
      </c>
      <c r="EY75" s="41">
        <f t="shared" si="69"/>
        <v>0</v>
      </c>
      <c r="EZ75" s="41">
        <f t="shared" si="69"/>
        <v>0</v>
      </c>
      <c r="FA75" s="41">
        <f t="shared" si="69"/>
        <v>0</v>
      </c>
      <c r="FB75" s="41">
        <f t="shared" si="65"/>
        <v>0</v>
      </c>
      <c r="FC75" s="41">
        <f t="shared" si="56"/>
        <v>0</v>
      </c>
      <c r="FD75" s="41">
        <f t="shared" si="56"/>
        <v>0</v>
      </c>
      <c r="FE75" s="41">
        <f t="shared" si="56"/>
        <v>0</v>
      </c>
      <c r="FF75" s="41">
        <f t="shared" si="56"/>
        <v>0</v>
      </c>
      <c r="FG75" s="41">
        <f t="shared" si="56"/>
        <v>0</v>
      </c>
      <c r="FH75" s="41">
        <f t="shared" si="56"/>
        <v>0</v>
      </c>
      <c r="FI75" s="41">
        <f t="shared" si="56"/>
        <v>0</v>
      </c>
      <c r="FJ75" s="41">
        <f t="shared" si="56"/>
        <v>0</v>
      </c>
      <c r="FK75" s="41">
        <f t="shared" si="56"/>
        <v>0</v>
      </c>
      <c r="FL75" s="41">
        <f t="shared" si="56"/>
        <v>0</v>
      </c>
      <c r="FM75" s="41">
        <f t="shared" si="56"/>
        <v>0</v>
      </c>
      <c r="FN75" s="41">
        <f t="shared" si="56"/>
        <v>0</v>
      </c>
      <c r="FO75" s="41">
        <f t="shared" si="56"/>
        <v>0</v>
      </c>
      <c r="FP75" s="41">
        <f t="shared" si="73"/>
        <v>0</v>
      </c>
      <c r="FQ75" s="41">
        <f t="shared" si="73"/>
        <v>0</v>
      </c>
      <c r="FR75" s="41">
        <f t="shared" si="73"/>
        <v>0</v>
      </c>
      <c r="FS75" s="41">
        <f t="shared" si="73"/>
        <v>0</v>
      </c>
      <c r="FT75" s="41">
        <f t="shared" si="73"/>
        <v>0</v>
      </c>
      <c r="FU75" s="41">
        <f t="shared" si="70"/>
        <v>0</v>
      </c>
      <c r="FV75" s="41">
        <f t="shared" si="70"/>
        <v>0</v>
      </c>
      <c r="FW75" s="41">
        <f t="shared" si="70"/>
        <v>0</v>
      </c>
      <c r="FX75" s="41">
        <f t="shared" si="70"/>
        <v>0</v>
      </c>
      <c r="FY75" s="41">
        <f t="shared" si="70"/>
        <v>0</v>
      </c>
      <c r="FZ75" s="41">
        <f t="shared" si="70"/>
        <v>0</v>
      </c>
      <c r="GA75" s="41">
        <f t="shared" si="70"/>
        <v>0</v>
      </c>
      <c r="GB75" s="41">
        <f t="shared" si="70"/>
        <v>0</v>
      </c>
      <c r="GC75" s="41">
        <f t="shared" si="70"/>
        <v>0</v>
      </c>
      <c r="GD75" s="41">
        <f t="shared" si="70"/>
        <v>0</v>
      </c>
      <c r="GE75" s="41">
        <f t="shared" si="70"/>
        <v>0</v>
      </c>
      <c r="GF75" s="41">
        <f t="shared" si="70"/>
        <v>0</v>
      </c>
      <c r="GG75" s="41">
        <f t="shared" si="70"/>
        <v>0</v>
      </c>
      <c r="GH75" s="41">
        <f t="shared" si="66"/>
        <v>0</v>
      </c>
      <c r="GI75" s="41">
        <f t="shared" si="58"/>
        <v>0</v>
      </c>
      <c r="GJ75" s="41">
        <f t="shared" si="58"/>
        <v>0</v>
      </c>
      <c r="GK75" s="41">
        <f t="shared" si="58"/>
        <v>0</v>
      </c>
      <c r="GL75" s="41">
        <f t="shared" si="75"/>
        <v>0</v>
      </c>
      <c r="GM75" s="41">
        <f t="shared" si="75"/>
        <v>0</v>
      </c>
      <c r="GN75" s="41">
        <f t="shared" si="75"/>
        <v>0</v>
      </c>
      <c r="GO75" s="41">
        <f t="shared" si="75"/>
        <v>0</v>
      </c>
      <c r="GP75" s="41">
        <f t="shared" si="75"/>
        <v>0</v>
      </c>
      <c r="GQ75" s="41">
        <f t="shared" si="75"/>
        <v>0</v>
      </c>
      <c r="GR75" s="41">
        <f t="shared" si="75"/>
        <v>0</v>
      </c>
      <c r="GS75" s="41">
        <f t="shared" si="75"/>
        <v>0</v>
      </c>
      <c r="GT75" s="41">
        <f t="shared" si="75"/>
        <v>0</v>
      </c>
      <c r="GU75" s="41">
        <f t="shared" si="75"/>
        <v>0</v>
      </c>
      <c r="GV75" s="41">
        <f t="shared" si="75"/>
        <v>0</v>
      </c>
      <c r="GW75" s="41">
        <f t="shared" si="75"/>
        <v>0</v>
      </c>
      <c r="GX75" s="41">
        <f t="shared" si="75"/>
        <v>0</v>
      </c>
      <c r="GY75" s="41">
        <f t="shared" si="59"/>
        <v>0</v>
      </c>
      <c r="GZ75" s="41">
        <f t="shared" si="59"/>
        <v>0</v>
      </c>
      <c r="HA75" s="41">
        <f t="shared" si="59"/>
        <v>0</v>
      </c>
      <c r="HB75" s="41">
        <f t="shared" si="59"/>
        <v>0</v>
      </c>
      <c r="HC75" s="41">
        <f t="shared" si="59"/>
        <v>0</v>
      </c>
      <c r="HD75" s="41">
        <f t="shared" si="59"/>
        <v>0</v>
      </c>
      <c r="HE75" s="41">
        <f t="shared" si="62"/>
        <v>0</v>
      </c>
      <c r="HF75" s="41">
        <f t="shared" si="62"/>
        <v>0</v>
      </c>
      <c r="HG75" s="41">
        <f t="shared" si="62"/>
        <v>0</v>
      </c>
      <c r="HH75" s="41">
        <f t="shared" si="62"/>
        <v>0</v>
      </c>
      <c r="HI75" s="41">
        <f t="shared" si="62"/>
        <v>0</v>
      </c>
      <c r="HJ75" s="41">
        <f t="shared" si="62"/>
        <v>0</v>
      </c>
    </row>
    <row r="76" spans="1:218" ht="14.4" x14ac:dyDescent="0.3">
      <c r="A76" s="42">
        <v>73</v>
      </c>
      <c r="B76" s="43">
        <f>'CMM4 - AUX CALC'!$BV$67</f>
        <v>0</v>
      </c>
      <c r="BW76" s="41">
        <f>$B76/(_xlfn.SINGLE(PrazoConcessao)*12-BW$3+1)</f>
        <v>0</v>
      </c>
      <c r="BX76" s="41">
        <f t="shared" si="74"/>
        <v>0</v>
      </c>
      <c r="BY76" s="41">
        <f t="shared" si="74"/>
        <v>0</v>
      </c>
      <c r="BZ76" s="41">
        <f t="shared" si="74"/>
        <v>0</v>
      </c>
      <c r="CA76" s="41">
        <f t="shared" si="74"/>
        <v>0</v>
      </c>
      <c r="CB76" s="41">
        <f t="shared" si="74"/>
        <v>0</v>
      </c>
      <c r="CC76" s="41">
        <f t="shared" si="74"/>
        <v>0</v>
      </c>
      <c r="CD76" s="41">
        <f t="shared" si="74"/>
        <v>0</v>
      </c>
      <c r="CE76" s="41">
        <f t="shared" si="74"/>
        <v>0</v>
      </c>
      <c r="CF76" s="41">
        <f t="shared" si="67"/>
        <v>0</v>
      </c>
      <c r="CG76" s="41">
        <f t="shared" si="67"/>
        <v>0</v>
      </c>
      <c r="CH76" s="41">
        <f t="shared" si="67"/>
        <v>0</v>
      </c>
      <c r="CI76" s="41">
        <f t="shared" si="67"/>
        <v>0</v>
      </c>
      <c r="CJ76" s="41">
        <f t="shared" si="67"/>
        <v>0</v>
      </c>
      <c r="CK76" s="41">
        <f t="shared" si="67"/>
        <v>0</v>
      </c>
      <c r="CL76" s="41">
        <f t="shared" si="67"/>
        <v>0</v>
      </c>
      <c r="CM76" s="41">
        <f t="shared" si="67"/>
        <v>0</v>
      </c>
      <c r="CN76" s="41">
        <f t="shared" si="67"/>
        <v>0</v>
      </c>
      <c r="CO76" s="41">
        <f t="shared" si="67"/>
        <v>0</v>
      </c>
      <c r="CP76" s="41">
        <f t="shared" si="67"/>
        <v>0</v>
      </c>
      <c r="CQ76" s="41">
        <f t="shared" si="63"/>
        <v>0</v>
      </c>
      <c r="CR76" s="41">
        <f t="shared" si="63"/>
        <v>0</v>
      </c>
      <c r="CS76" s="41">
        <f t="shared" si="63"/>
        <v>0</v>
      </c>
      <c r="CT76" s="41">
        <f t="shared" si="63"/>
        <v>0</v>
      </c>
      <c r="CU76" s="41">
        <f t="shared" si="63"/>
        <v>0</v>
      </c>
      <c r="CV76" s="41">
        <f t="shared" si="63"/>
        <v>0</v>
      </c>
      <c r="CW76" s="41">
        <f t="shared" si="63"/>
        <v>0</v>
      </c>
      <c r="CX76" s="41">
        <f t="shared" si="63"/>
        <v>0</v>
      </c>
      <c r="CY76" s="41">
        <f t="shared" si="63"/>
        <v>0</v>
      </c>
      <c r="CZ76" s="41">
        <f t="shared" si="63"/>
        <v>0</v>
      </c>
      <c r="DA76" s="41">
        <f t="shared" si="63"/>
        <v>0</v>
      </c>
      <c r="DB76" s="41">
        <f t="shared" si="63"/>
        <v>0</v>
      </c>
      <c r="DC76" s="41">
        <f t="shared" si="63"/>
        <v>0</v>
      </c>
      <c r="DD76" s="41">
        <f t="shared" si="71"/>
        <v>0</v>
      </c>
      <c r="DE76" s="41">
        <f t="shared" si="71"/>
        <v>0</v>
      </c>
      <c r="DF76" s="41">
        <f t="shared" si="71"/>
        <v>0</v>
      </c>
      <c r="DG76" s="41">
        <f t="shared" si="71"/>
        <v>0</v>
      </c>
      <c r="DH76" s="41">
        <f t="shared" si="71"/>
        <v>0</v>
      </c>
      <c r="DI76" s="41">
        <f t="shared" si="68"/>
        <v>0</v>
      </c>
      <c r="DJ76" s="41">
        <f t="shared" si="68"/>
        <v>0</v>
      </c>
      <c r="DK76" s="41">
        <f t="shared" si="68"/>
        <v>0</v>
      </c>
      <c r="DL76" s="41">
        <f t="shared" si="68"/>
        <v>0</v>
      </c>
      <c r="DM76" s="41">
        <f t="shared" si="68"/>
        <v>0</v>
      </c>
      <c r="DN76" s="41">
        <f t="shared" si="68"/>
        <v>0</v>
      </c>
      <c r="DO76" s="41">
        <f t="shared" si="68"/>
        <v>0</v>
      </c>
      <c r="DP76" s="41">
        <f t="shared" si="68"/>
        <v>0</v>
      </c>
      <c r="DQ76" s="41">
        <f t="shared" si="68"/>
        <v>0</v>
      </c>
      <c r="DR76" s="41">
        <f t="shared" si="68"/>
        <v>0</v>
      </c>
      <c r="DS76" s="41">
        <f t="shared" si="68"/>
        <v>0</v>
      </c>
      <c r="DT76" s="41">
        <f t="shared" si="68"/>
        <v>0</v>
      </c>
      <c r="DU76" s="41">
        <f t="shared" si="68"/>
        <v>0</v>
      </c>
      <c r="DV76" s="41">
        <f t="shared" si="64"/>
        <v>0</v>
      </c>
      <c r="DW76" s="41">
        <f t="shared" si="54"/>
        <v>0</v>
      </c>
      <c r="DX76" s="41">
        <f t="shared" si="54"/>
        <v>0</v>
      </c>
      <c r="DY76" s="41">
        <f t="shared" si="54"/>
        <v>0</v>
      </c>
      <c r="DZ76" s="41">
        <f t="shared" si="54"/>
        <v>0</v>
      </c>
      <c r="EA76" s="41">
        <f t="shared" si="54"/>
        <v>0</v>
      </c>
      <c r="EB76" s="41">
        <f t="shared" si="54"/>
        <v>0</v>
      </c>
      <c r="EC76" s="41">
        <f t="shared" si="54"/>
        <v>0</v>
      </c>
      <c r="ED76" s="41">
        <f t="shared" si="54"/>
        <v>0</v>
      </c>
      <c r="EE76" s="41">
        <f t="shared" si="54"/>
        <v>0</v>
      </c>
      <c r="EF76" s="41">
        <f t="shared" si="54"/>
        <v>0</v>
      </c>
      <c r="EG76" s="41">
        <f t="shared" si="54"/>
        <v>0</v>
      </c>
      <c r="EH76" s="41">
        <f t="shared" si="54"/>
        <v>0</v>
      </c>
      <c r="EI76" s="41">
        <f t="shared" si="54"/>
        <v>0</v>
      </c>
      <c r="EJ76" s="41">
        <f t="shared" si="72"/>
        <v>0</v>
      </c>
      <c r="EK76" s="41">
        <f t="shared" si="72"/>
        <v>0</v>
      </c>
      <c r="EL76" s="41">
        <f t="shared" si="72"/>
        <v>0</v>
      </c>
      <c r="EM76" s="41">
        <f t="shared" si="72"/>
        <v>0</v>
      </c>
      <c r="EN76" s="41">
        <f t="shared" si="72"/>
        <v>0</v>
      </c>
      <c r="EO76" s="41">
        <f t="shared" si="69"/>
        <v>0</v>
      </c>
      <c r="EP76" s="41">
        <f t="shared" si="69"/>
        <v>0</v>
      </c>
      <c r="EQ76" s="41">
        <f t="shared" si="69"/>
        <v>0</v>
      </c>
      <c r="ER76" s="41">
        <f t="shared" si="69"/>
        <v>0</v>
      </c>
      <c r="ES76" s="41">
        <f t="shared" si="69"/>
        <v>0</v>
      </c>
      <c r="ET76" s="41">
        <f t="shared" si="69"/>
        <v>0</v>
      </c>
      <c r="EU76" s="41">
        <f t="shared" si="69"/>
        <v>0</v>
      </c>
      <c r="EV76" s="41">
        <f t="shared" si="69"/>
        <v>0</v>
      </c>
      <c r="EW76" s="41">
        <f t="shared" si="69"/>
        <v>0</v>
      </c>
      <c r="EX76" s="41">
        <f t="shared" si="69"/>
        <v>0</v>
      </c>
      <c r="EY76" s="41">
        <f t="shared" si="69"/>
        <v>0</v>
      </c>
      <c r="EZ76" s="41">
        <f t="shared" si="69"/>
        <v>0</v>
      </c>
      <c r="FA76" s="41">
        <f t="shared" si="69"/>
        <v>0</v>
      </c>
      <c r="FB76" s="41">
        <f t="shared" si="65"/>
        <v>0</v>
      </c>
      <c r="FC76" s="41">
        <f t="shared" si="56"/>
        <v>0</v>
      </c>
      <c r="FD76" s="41">
        <f t="shared" si="56"/>
        <v>0</v>
      </c>
      <c r="FE76" s="41">
        <f t="shared" si="56"/>
        <v>0</v>
      </c>
      <c r="FF76" s="41">
        <f t="shared" si="56"/>
        <v>0</v>
      </c>
      <c r="FG76" s="41">
        <f t="shared" si="56"/>
        <v>0</v>
      </c>
      <c r="FH76" s="41">
        <f t="shared" si="56"/>
        <v>0</v>
      </c>
      <c r="FI76" s="41">
        <f t="shared" si="56"/>
        <v>0</v>
      </c>
      <c r="FJ76" s="41">
        <f t="shared" si="56"/>
        <v>0</v>
      </c>
      <c r="FK76" s="41">
        <f t="shared" si="56"/>
        <v>0</v>
      </c>
      <c r="FL76" s="41">
        <f t="shared" si="56"/>
        <v>0</v>
      </c>
      <c r="FM76" s="41">
        <f t="shared" si="56"/>
        <v>0</v>
      </c>
      <c r="FN76" s="41">
        <f t="shared" si="56"/>
        <v>0</v>
      </c>
      <c r="FO76" s="41">
        <f t="shared" si="56"/>
        <v>0</v>
      </c>
      <c r="FP76" s="41">
        <f t="shared" si="73"/>
        <v>0</v>
      </c>
      <c r="FQ76" s="41">
        <f t="shared" si="73"/>
        <v>0</v>
      </c>
      <c r="FR76" s="41">
        <f t="shared" si="73"/>
        <v>0</v>
      </c>
      <c r="FS76" s="41">
        <f t="shared" si="73"/>
        <v>0</v>
      </c>
      <c r="FT76" s="41">
        <f t="shared" si="73"/>
        <v>0</v>
      </c>
      <c r="FU76" s="41">
        <f t="shared" si="70"/>
        <v>0</v>
      </c>
      <c r="FV76" s="41">
        <f t="shared" si="70"/>
        <v>0</v>
      </c>
      <c r="FW76" s="41">
        <f t="shared" si="70"/>
        <v>0</v>
      </c>
      <c r="FX76" s="41">
        <f t="shared" si="70"/>
        <v>0</v>
      </c>
      <c r="FY76" s="41">
        <f t="shared" si="70"/>
        <v>0</v>
      </c>
      <c r="FZ76" s="41">
        <f t="shared" si="70"/>
        <v>0</v>
      </c>
      <c r="GA76" s="41">
        <f t="shared" si="70"/>
        <v>0</v>
      </c>
      <c r="GB76" s="41">
        <f t="shared" si="70"/>
        <v>0</v>
      </c>
      <c r="GC76" s="41">
        <f t="shared" si="70"/>
        <v>0</v>
      </c>
      <c r="GD76" s="41">
        <f t="shared" si="70"/>
        <v>0</v>
      </c>
      <c r="GE76" s="41">
        <f t="shared" si="70"/>
        <v>0</v>
      </c>
      <c r="GF76" s="41">
        <f t="shared" si="70"/>
        <v>0</v>
      </c>
      <c r="GG76" s="41">
        <f t="shared" si="70"/>
        <v>0</v>
      </c>
      <c r="GH76" s="41">
        <f t="shared" si="66"/>
        <v>0</v>
      </c>
      <c r="GI76" s="41">
        <f t="shared" si="58"/>
        <v>0</v>
      </c>
      <c r="GJ76" s="41">
        <f t="shared" si="58"/>
        <v>0</v>
      </c>
      <c r="GK76" s="41">
        <f t="shared" si="58"/>
        <v>0</v>
      </c>
      <c r="GL76" s="41">
        <f t="shared" si="75"/>
        <v>0</v>
      </c>
      <c r="GM76" s="41">
        <f t="shared" si="75"/>
        <v>0</v>
      </c>
      <c r="GN76" s="41">
        <f t="shared" si="75"/>
        <v>0</v>
      </c>
      <c r="GO76" s="41">
        <f t="shared" si="75"/>
        <v>0</v>
      </c>
      <c r="GP76" s="41">
        <f t="shared" si="75"/>
        <v>0</v>
      </c>
      <c r="GQ76" s="41">
        <f t="shared" si="75"/>
        <v>0</v>
      </c>
      <c r="GR76" s="41">
        <f t="shared" si="75"/>
        <v>0</v>
      </c>
      <c r="GS76" s="41">
        <f t="shared" si="75"/>
        <v>0</v>
      </c>
      <c r="GT76" s="41">
        <f t="shared" si="75"/>
        <v>0</v>
      </c>
      <c r="GU76" s="41">
        <f t="shared" si="75"/>
        <v>0</v>
      </c>
      <c r="GV76" s="41">
        <f t="shared" si="75"/>
        <v>0</v>
      </c>
      <c r="GW76" s="41">
        <f t="shared" si="75"/>
        <v>0</v>
      </c>
      <c r="GX76" s="41">
        <f t="shared" si="75"/>
        <v>0</v>
      </c>
      <c r="GY76" s="41">
        <f t="shared" si="59"/>
        <v>0</v>
      </c>
      <c r="GZ76" s="41">
        <f t="shared" si="59"/>
        <v>0</v>
      </c>
      <c r="HA76" s="41">
        <f t="shared" si="59"/>
        <v>0</v>
      </c>
      <c r="HB76" s="41">
        <f t="shared" si="59"/>
        <v>0</v>
      </c>
      <c r="HC76" s="41">
        <f t="shared" si="59"/>
        <v>0</v>
      </c>
      <c r="HD76" s="41">
        <f t="shared" si="59"/>
        <v>0</v>
      </c>
      <c r="HE76" s="41">
        <f t="shared" si="62"/>
        <v>0</v>
      </c>
      <c r="HF76" s="41">
        <f t="shared" si="62"/>
        <v>0</v>
      </c>
      <c r="HG76" s="41">
        <f t="shared" si="62"/>
        <v>0</v>
      </c>
      <c r="HH76" s="41">
        <f t="shared" si="62"/>
        <v>0</v>
      </c>
      <c r="HI76" s="41">
        <f t="shared" si="62"/>
        <v>0</v>
      </c>
      <c r="HJ76" s="41">
        <f t="shared" si="62"/>
        <v>0</v>
      </c>
    </row>
    <row r="77" spans="1:218" ht="14.4" x14ac:dyDescent="0.3">
      <c r="A77" s="42">
        <v>74</v>
      </c>
      <c r="B77" s="43">
        <f>'CMM4 - AUX CALC'!$BW$67</f>
        <v>0</v>
      </c>
      <c r="BX77" s="41">
        <f>$B77/(_xlfn.SINGLE(PrazoConcessao)*12-BX$3+1)</f>
        <v>0</v>
      </c>
      <c r="BY77" s="41">
        <f t="shared" si="74"/>
        <v>0</v>
      </c>
      <c r="BZ77" s="41">
        <f t="shared" si="74"/>
        <v>0</v>
      </c>
      <c r="CA77" s="41">
        <f t="shared" si="74"/>
        <v>0</v>
      </c>
      <c r="CB77" s="41">
        <f t="shared" si="74"/>
        <v>0</v>
      </c>
      <c r="CC77" s="41">
        <f t="shared" si="74"/>
        <v>0</v>
      </c>
      <c r="CD77" s="41">
        <f t="shared" si="74"/>
        <v>0</v>
      </c>
      <c r="CE77" s="41">
        <f t="shared" si="74"/>
        <v>0</v>
      </c>
      <c r="CF77" s="41">
        <f t="shared" si="67"/>
        <v>0</v>
      </c>
      <c r="CG77" s="41">
        <f t="shared" si="67"/>
        <v>0</v>
      </c>
      <c r="CH77" s="41">
        <f t="shared" si="67"/>
        <v>0</v>
      </c>
      <c r="CI77" s="41">
        <f t="shared" si="67"/>
        <v>0</v>
      </c>
      <c r="CJ77" s="41">
        <f t="shared" si="67"/>
        <v>0</v>
      </c>
      <c r="CK77" s="41">
        <f t="shared" si="67"/>
        <v>0</v>
      </c>
      <c r="CL77" s="41">
        <f t="shared" si="67"/>
        <v>0</v>
      </c>
      <c r="CM77" s="41">
        <f t="shared" si="67"/>
        <v>0</v>
      </c>
      <c r="CN77" s="41">
        <f t="shared" si="67"/>
        <v>0</v>
      </c>
      <c r="CO77" s="41">
        <f t="shared" si="67"/>
        <v>0</v>
      </c>
      <c r="CP77" s="41">
        <f t="shared" si="67"/>
        <v>0</v>
      </c>
      <c r="CQ77" s="41">
        <f t="shared" si="63"/>
        <v>0</v>
      </c>
      <c r="CR77" s="41">
        <f t="shared" si="63"/>
        <v>0</v>
      </c>
      <c r="CS77" s="41">
        <f t="shared" si="63"/>
        <v>0</v>
      </c>
      <c r="CT77" s="41">
        <f t="shared" si="63"/>
        <v>0</v>
      </c>
      <c r="CU77" s="41">
        <f t="shared" si="63"/>
        <v>0</v>
      </c>
      <c r="CV77" s="41">
        <f t="shared" si="63"/>
        <v>0</v>
      </c>
      <c r="CW77" s="41">
        <f t="shared" si="63"/>
        <v>0</v>
      </c>
      <c r="CX77" s="41">
        <f t="shared" si="63"/>
        <v>0</v>
      </c>
      <c r="CY77" s="41">
        <f t="shared" si="63"/>
        <v>0</v>
      </c>
      <c r="CZ77" s="41">
        <f t="shared" si="63"/>
        <v>0</v>
      </c>
      <c r="DA77" s="41">
        <f t="shared" si="63"/>
        <v>0</v>
      </c>
      <c r="DB77" s="41">
        <f t="shared" si="63"/>
        <v>0</v>
      </c>
      <c r="DC77" s="41">
        <f t="shared" si="63"/>
        <v>0</v>
      </c>
      <c r="DD77" s="41">
        <f t="shared" si="71"/>
        <v>0</v>
      </c>
      <c r="DE77" s="41">
        <f t="shared" si="71"/>
        <v>0</v>
      </c>
      <c r="DF77" s="41">
        <f t="shared" si="71"/>
        <v>0</v>
      </c>
      <c r="DG77" s="41">
        <f t="shared" si="71"/>
        <v>0</v>
      </c>
      <c r="DH77" s="41">
        <f t="shared" si="71"/>
        <v>0</v>
      </c>
      <c r="DI77" s="41">
        <f t="shared" si="68"/>
        <v>0</v>
      </c>
      <c r="DJ77" s="41">
        <f t="shared" si="68"/>
        <v>0</v>
      </c>
      <c r="DK77" s="41">
        <f t="shared" si="68"/>
        <v>0</v>
      </c>
      <c r="DL77" s="41">
        <f t="shared" si="68"/>
        <v>0</v>
      </c>
      <c r="DM77" s="41">
        <f t="shared" si="68"/>
        <v>0</v>
      </c>
      <c r="DN77" s="41">
        <f t="shared" si="68"/>
        <v>0</v>
      </c>
      <c r="DO77" s="41">
        <f t="shared" si="68"/>
        <v>0</v>
      </c>
      <c r="DP77" s="41">
        <f t="shared" si="68"/>
        <v>0</v>
      </c>
      <c r="DQ77" s="41">
        <f t="shared" si="68"/>
        <v>0</v>
      </c>
      <c r="DR77" s="41">
        <f t="shared" si="68"/>
        <v>0</v>
      </c>
      <c r="DS77" s="41">
        <f t="shared" si="68"/>
        <v>0</v>
      </c>
      <c r="DT77" s="41">
        <f t="shared" si="68"/>
        <v>0</v>
      </c>
      <c r="DU77" s="41">
        <f t="shared" si="68"/>
        <v>0</v>
      </c>
      <c r="DV77" s="41">
        <f t="shared" si="64"/>
        <v>0</v>
      </c>
      <c r="DW77" s="41">
        <f t="shared" si="54"/>
        <v>0</v>
      </c>
      <c r="DX77" s="41">
        <f t="shared" si="54"/>
        <v>0</v>
      </c>
      <c r="DY77" s="41">
        <f t="shared" si="54"/>
        <v>0</v>
      </c>
      <c r="DZ77" s="41">
        <f t="shared" si="54"/>
        <v>0</v>
      </c>
      <c r="EA77" s="41">
        <f t="shared" si="54"/>
        <v>0</v>
      </c>
      <c r="EB77" s="41">
        <f t="shared" si="54"/>
        <v>0</v>
      </c>
      <c r="EC77" s="41">
        <f t="shared" si="54"/>
        <v>0</v>
      </c>
      <c r="ED77" s="41">
        <f t="shared" si="54"/>
        <v>0</v>
      </c>
      <c r="EE77" s="41">
        <f t="shared" si="54"/>
        <v>0</v>
      </c>
      <c r="EF77" s="41">
        <f t="shared" si="54"/>
        <v>0</v>
      </c>
      <c r="EG77" s="41">
        <f t="shared" si="54"/>
        <v>0</v>
      </c>
      <c r="EH77" s="41">
        <f t="shared" si="54"/>
        <v>0</v>
      </c>
      <c r="EI77" s="41">
        <f t="shared" si="54"/>
        <v>0</v>
      </c>
      <c r="EJ77" s="41">
        <f t="shared" si="72"/>
        <v>0</v>
      </c>
      <c r="EK77" s="41">
        <f t="shared" si="72"/>
        <v>0</v>
      </c>
      <c r="EL77" s="41">
        <f t="shared" si="72"/>
        <v>0</v>
      </c>
      <c r="EM77" s="41">
        <f t="shared" si="72"/>
        <v>0</v>
      </c>
      <c r="EN77" s="41">
        <f t="shared" si="72"/>
        <v>0</v>
      </c>
      <c r="EO77" s="41">
        <f t="shared" si="69"/>
        <v>0</v>
      </c>
      <c r="EP77" s="41">
        <f t="shared" si="69"/>
        <v>0</v>
      </c>
      <c r="EQ77" s="41">
        <f t="shared" si="69"/>
        <v>0</v>
      </c>
      <c r="ER77" s="41">
        <f t="shared" si="69"/>
        <v>0</v>
      </c>
      <c r="ES77" s="41">
        <f t="shared" si="69"/>
        <v>0</v>
      </c>
      <c r="ET77" s="41">
        <f t="shared" si="69"/>
        <v>0</v>
      </c>
      <c r="EU77" s="41">
        <f t="shared" si="69"/>
        <v>0</v>
      </c>
      <c r="EV77" s="41">
        <f t="shared" si="69"/>
        <v>0</v>
      </c>
      <c r="EW77" s="41">
        <f t="shared" si="69"/>
        <v>0</v>
      </c>
      <c r="EX77" s="41">
        <f t="shared" si="69"/>
        <v>0</v>
      </c>
      <c r="EY77" s="41">
        <f t="shared" si="69"/>
        <v>0</v>
      </c>
      <c r="EZ77" s="41">
        <f t="shared" si="69"/>
        <v>0</v>
      </c>
      <c r="FA77" s="41">
        <f t="shared" si="69"/>
        <v>0</v>
      </c>
      <c r="FB77" s="41">
        <f t="shared" si="65"/>
        <v>0</v>
      </c>
      <c r="FC77" s="41">
        <f t="shared" si="56"/>
        <v>0</v>
      </c>
      <c r="FD77" s="41">
        <f t="shared" si="56"/>
        <v>0</v>
      </c>
      <c r="FE77" s="41">
        <f t="shared" si="56"/>
        <v>0</v>
      </c>
      <c r="FF77" s="41">
        <f t="shared" si="56"/>
        <v>0</v>
      </c>
      <c r="FG77" s="41">
        <f t="shared" si="56"/>
        <v>0</v>
      </c>
      <c r="FH77" s="41">
        <f t="shared" si="56"/>
        <v>0</v>
      </c>
      <c r="FI77" s="41">
        <f t="shared" si="56"/>
        <v>0</v>
      </c>
      <c r="FJ77" s="41">
        <f t="shared" si="56"/>
        <v>0</v>
      </c>
      <c r="FK77" s="41">
        <f t="shared" si="56"/>
        <v>0</v>
      </c>
      <c r="FL77" s="41">
        <f t="shared" si="56"/>
        <v>0</v>
      </c>
      <c r="FM77" s="41">
        <f t="shared" si="56"/>
        <v>0</v>
      </c>
      <c r="FN77" s="41">
        <f t="shared" si="56"/>
        <v>0</v>
      </c>
      <c r="FO77" s="41">
        <f t="shared" si="56"/>
        <v>0</v>
      </c>
      <c r="FP77" s="41">
        <f t="shared" si="73"/>
        <v>0</v>
      </c>
      <c r="FQ77" s="41">
        <f t="shared" si="73"/>
        <v>0</v>
      </c>
      <c r="FR77" s="41">
        <f t="shared" si="73"/>
        <v>0</v>
      </c>
      <c r="FS77" s="41">
        <f t="shared" si="73"/>
        <v>0</v>
      </c>
      <c r="FT77" s="41">
        <f t="shared" si="73"/>
        <v>0</v>
      </c>
      <c r="FU77" s="41">
        <f t="shared" si="70"/>
        <v>0</v>
      </c>
      <c r="FV77" s="41">
        <f t="shared" si="70"/>
        <v>0</v>
      </c>
      <c r="FW77" s="41">
        <f t="shared" si="70"/>
        <v>0</v>
      </c>
      <c r="FX77" s="41">
        <f t="shared" si="70"/>
        <v>0</v>
      </c>
      <c r="FY77" s="41">
        <f t="shared" si="70"/>
        <v>0</v>
      </c>
      <c r="FZ77" s="41">
        <f t="shared" si="70"/>
        <v>0</v>
      </c>
      <c r="GA77" s="41">
        <f t="shared" si="70"/>
        <v>0</v>
      </c>
      <c r="GB77" s="41">
        <f t="shared" si="70"/>
        <v>0</v>
      </c>
      <c r="GC77" s="41">
        <f t="shared" si="70"/>
        <v>0</v>
      </c>
      <c r="GD77" s="41">
        <f t="shared" si="70"/>
        <v>0</v>
      </c>
      <c r="GE77" s="41">
        <f t="shared" si="70"/>
        <v>0</v>
      </c>
      <c r="GF77" s="41">
        <f t="shared" si="70"/>
        <v>0</v>
      </c>
      <c r="GG77" s="41">
        <f t="shared" si="70"/>
        <v>0</v>
      </c>
      <c r="GH77" s="41">
        <f t="shared" si="66"/>
        <v>0</v>
      </c>
      <c r="GI77" s="41">
        <f t="shared" si="58"/>
        <v>0</v>
      </c>
      <c r="GJ77" s="41">
        <f t="shared" si="58"/>
        <v>0</v>
      </c>
      <c r="GK77" s="41">
        <f t="shared" si="58"/>
        <v>0</v>
      </c>
      <c r="GL77" s="41">
        <f t="shared" si="75"/>
        <v>0</v>
      </c>
      <c r="GM77" s="41">
        <f t="shared" si="75"/>
        <v>0</v>
      </c>
      <c r="GN77" s="41">
        <f t="shared" si="75"/>
        <v>0</v>
      </c>
      <c r="GO77" s="41">
        <f t="shared" si="75"/>
        <v>0</v>
      </c>
      <c r="GP77" s="41">
        <f t="shared" si="75"/>
        <v>0</v>
      </c>
      <c r="GQ77" s="41">
        <f t="shared" si="75"/>
        <v>0</v>
      </c>
      <c r="GR77" s="41">
        <f t="shared" si="75"/>
        <v>0</v>
      </c>
      <c r="GS77" s="41">
        <f t="shared" si="75"/>
        <v>0</v>
      </c>
      <c r="GT77" s="41">
        <f t="shared" si="75"/>
        <v>0</v>
      </c>
      <c r="GU77" s="41">
        <f t="shared" si="75"/>
        <v>0</v>
      </c>
      <c r="GV77" s="41">
        <f t="shared" si="75"/>
        <v>0</v>
      </c>
      <c r="GW77" s="41">
        <f t="shared" si="75"/>
        <v>0</v>
      </c>
      <c r="GX77" s="41">
        <f t="shared" si="75"/>
        <v>0</v>
      </c>
      <c r="GY77" s="41">
        <f t="shared" si="59"/>
        <v>0</v>
      </c>
      <c r="GZ77" s="41">
        <f t="shared" si="59"/>
        <v>0</v>
      </c>
      <c r="HA77" s="41">
        <f t="shared" si="59"/>
        <v>0</v>
      </c>
      <c r="HB77" s="41">
        <f t="shared" si="59"/>
        <v>0</v>
      </c>
      <c r="HC77" s="41">
        <f t="shared" si="59"/>
        <v>0</v>
      </c>
      <c r="HD77" s="41">
        <f t="shared" si="59"/>
        <v>0</v>
      </c>
      <c r="HE77" s="41">
        <f t="shared" si="62"/>
        <v>0</v>
      </c>
      <c r="HF77" s="41">
        <f t="shared" si="62"/>
        <v>0</v>
      </c>
      <c r="HG77" s="41">
        <f t="shared" si="62"/>
        <v>0</v>
      </c>
      <c r="HH77" s="41">
        <f t="shared" si="62"/>
        <v>0</v>
      </c>
      <c r="HI77" s="41">
        <f t="shared" si="62"/>
        <v>0</v>
      </c>
      <c r="HJ77" s="41">
        <f t="shared" si="62"/>
        <v>0</v>
      </c>
    </row>
    <row r="78" spans="1:218" ht="14.4" x14ac:dyDescent="0.3">
      <c r="A78" s="42">
        <v>75</v>
      </c>
      <c r="B78" s="43">
        <f>'CMM4 - AUX CALC'!$BX$67</f>
        <v>0</v>
      </c>
      <c r="BY78" s="41">
        <f>$B78/(_xlfn.SINGLE(PrazoConcessao)*12-BY$3+1)</f>
        <v>0</v>
      </c>
      <c r="BZ78" s="41">
        <f t="shared" si="74"/>
        <v>0</v>
      </c>
      <c r="CA78" s="41">
        <f t="shared" si="74"/>
        <v>0</v>
      </c>
      <c r="CB78" s="41">
        <f t="shared" si="74"/>
        <v>0</v>
      </c>
      <c r="CC78" s="41">
        <f t="shared" si="74"/>
        <v>0</v>
      </c>
      <c r="CD78" s="41">
        <f t="shared" si="74"/>
        <v>0</v>
      </c>
      <c r="CE78" s="41">
        <f t="shared" si="74"/>
        <v>0</v>
      </c>
      <c r="CF78" s="41">
        <f t="shared" si="67"/>
        <v>0</v>
      </c>
      <c r="CG78" s="41">
        <f t="shared" si="67"/>
        <v>0</v>
      </c>
      <c r="CH78" s="41">
        <f t="shared" si="67"/>
        <v>0</v>
      </c>
      <c r="CI78" s="41">
        <f t="shared" si="67"/>
        <v>0</v>
      </c>
      <c r="CJ78" s="41">
        <f t="shared" si="67"/>
        <v>0</v>
      </c>
      <c r="CK78" s="41">
        <f t="shared" si="67"/>
        <v>0</v>
      </c>
      <c r="CL78" s="41">
        <f t="shared" si="67"/>
        <v>0</v>
      </c>
      <c r="CM78" s="41">
        <f t="shared" si="67"/>
        <v>0</v>
      </c>
      <c r="CN78" s="41">
        <f t="shared" si="67"/>
        <v>0</v>
      </c>
      <c r="CO78" s="41">
        <f t="shared" si="67"/>
        <v>0</v>
      </c>
      <c r="CP78" s="41">
        <f t="shared" si="67"/>
        <v>0</v>
      </c>
      <c r="CQ78" s="41">
        <f t="shared" si="63"/>
        <v>0</v>
      </c>
      <c r="CR78" s="41">
        <f t="shared" si="63"/>
        <v>0</v>
      </c>
      <c r="CS78" s="41">
        <f t="shared" si="63"/>
        <v>0</v>
      </c>
      <c r="CT78" s="41">
        <f t="shared" si="63"/>
        <v>0</v>
      </c>
      <c r="CU78" s="41">
        <f t="shared" si="63"/>
        <v>0</v>
      </c>
      <c r="CV78" s="41">
        <f t="shared" si="63"/>
        <v>0</v>
      </c>
      <c r="CW78" s="41">
        <f t="shared" si="63"/>
        <v>0</v>
      </c>
      <c r="CX78" s="41">
        <f t="shared" si="63"/>
        <v>0</v>
      </c>
      <c r="CY78" s="41">
        <f t="shared" si="63"/>
        <v>0</v>
      </c>
      <c r="CZ78" s="41">
        <f t="shared" si="63"/>
        <v>0</v>
      </c>
      <c r="DA78" s="41">
        <f t="shared" si="63"/>
        <v>0</v>
      </c>
      <c r="DB78" s="41">
        <f t="shared" si="63"/>
        <v>0</v>
      </c>
      <c r="DC78" s="41">
        <f t="shared" si="63"/>
        <v>0</v>
      </c>
      <c r="DD78" s="41">
        <f t="shared" si="71"/>
        <v>0</v>
      </c>
      <c r="DE78" s="41">
        <f t="shared" si="71"/>
        <v>0</v>
      </c>
      <c r="DF78" s="41">
        <f t="shared" si="71"/>
        <v>0</v>
      </c>
      <c r="DG78" s="41">
        <f t="shared" si="71"/>
        <v>0</v>
      </c>
      <c r="DH78" s="41">
        <f t="shared" si="71"/>
        <v>0</v>
      </c>
      <c r="DI78" s="41">
        <f t="shared" si="68"/>
        <v>0</v>
      </c>
      <c r="DJ78" s="41">
        <f t="shared" si="68"/>
        <v>0</v>
      </c>
      <c r="DK78" s="41">
        <f t="shared" si="68"/>
        <v>0</v>
      </c>
      <c r="DL78" s="41">
        <f t="shared" si="68"/>
        <v>0</v>
      </c>
      <c r="DM78" s="41">
        <f t="shared" si="68"/>
        <v>0</v>
      </c>
      <c r="DN78" s="41">
        <f t="shared" si="68"/>
        <v>0</v>
      </c>
      <c r="DO78" s="41">
        <f t="shared" si="68"/>
        <v>0</v>
      </c>
      <c r="DP78" s="41">
        <f t="shared" si="68"/>
        <v>0</v>
      </c>
      <c r="DQ78" s="41">
        <f t="shared" si="68"/>
        <v>0</v>
      </c>
      <c r="DR78" s="41">
        <f t="shared" si="68"/>
        <v>0</v>
      </c>
      <c r="DS78" s="41">
        <f t="shared" si="68"/>
        <v>0</v>
      </c>
      <c r="DT78" s="41">
        <f t="shared" si="68"/>
        <v>0</v>
      </c>
      <c r="DU78" s="41">
        <f t="shared" si="68"/>
        <v>0</v>
      </c>
      <c r="DV78" s="41">
        <f t="shared" si="64"/>
        <v>0</v>
      </c>
      <c r="DW78" s="41">
        <f t="shared" si="54"/>
        <v>0</v>
      </c>
      <c r="DX78" s="41">
        <f t="shared" si="54"/>
        <v>0</v>
      </c>
      <c r="DY78" s="41">
        <f t="shared" si="54"/>
        <v>0</v>
      </c>
      <c r="DZ78" s="41">
        <f t="shared" si="54"/>
        <v>0</v>
      </c>
      <c r="EA78" s="41">
        <f t="shared" si="54"/>
        <v>0</v>
      </c>
      <c r="EB78" s="41">
        <f t="shared" si="54"/>
        <v>0</v>
      </c>
      <c r="EC78" s="41">
        <f t="shared" si="54"/>
        <v>0</v>
      </c>
      <c r="ED78" s="41">
        <f t="shared" si="54"/>
        <v>0</v>
      </c>
      <c r="EE78" s="41">
        <f t="shared" si="54"/>
        <v>0</v>
      </c>
      <c r="EF78" s="41">
        <f t="shared" si="54"/>
        <v>0</v>
      </c>
      <c r="EG78" s="41">
        <f t="shared" si="54"/>
        <v>0</v>
      </c>
      <c r="EH78" s="41">
        <f t="shared" si="54"/>
        <v>0</v>
      </c>
      <c r="EI78" s="41">
        <f t="shared" si="54"/>
        <v>0</v>
      </c>
      <c r="EJ78" s="41">
        <f t="shared" si="72"/>
        <v>0</v>
      </c>
      <c r="EK78" s="41">
        <f t="shared" si="72"/>
        <v>0</v>
      </c>
      <c r="EL78" s="41">
        <f t="shared" si="72"/>
        <v>0</v>
      </c>
      <c r="EM78" s="41">
        <f t="shared" si="72"/>
        <v>0</v>
      </c>
      <c r="EN78" s="41">
        <f t="shared" si="72"/>
        <v>0</v>
      </c>
      <c r="EO78" s="41">
        <f t="shared" si="69"/>
        <v>0</v>
      </c>
      <c r="EP78" s="41">
        <f t="shared" si="69"/>
        <v>0</v>
      </c>
      <c r="EQ78" s="41">
        <f t="shared" si="69"/>
        <v>0</v>
      </c>
      <c r="ER78" s="41">
        <f t="shared" si="69"/>
        <v>0</v>
      </c>
      <c r="ES78" s="41">
        <f t="shared" si="69"/>
        <v>0</v>
      </c>
      <c r="ET78" s="41">
        <f t="shared" si="69"/>
        <v>0</v>
      </c>
      <c r="EU78" s="41">
        <f t="shared" si="69"/>
        <v>0</v>
      </c>
      <c r="EV78" s="41">
        <f t="shared" si="69"/>
        <v>0</v>
      </c>
      <c r="EW78" s="41">
        <f t="shared" si="69"/>
        <v>0</v>
      </c>
      <c r="EX78" s="41">
        <f t="shared" si="69"/>
        <v>0</v>
      </c>
      <c r="EY78" s="41">
        <f t="shared" si="69"/>
        <v>0</v>
      </c>
      <c r="EZ78" s="41">
        <f t="shared" si="69"/>
        <v>0</v>
      </c>
      <c r="FA78" s="41">
        <f t="shared" si="69"/>
        <v>0</v>
      </c>
      <c r="FB78" s="41">
        <f t="shared" si="65"/>
        <v>0</v>
      </c>
      <c r="FC78" s="41">
        <f t="shared" si="56"/>
        <v>0</v>
      </c>
      <c r="FD78" s="41">
        <f t="shared" si="56"/>
        <v>0</v>
      </c>
      <c r="FE78" s="41">
        <f t="shared" si="56"/>
        <v>0</v>
      </c>
      <c r="FF78" s="41">
        <f t="shared" si="56"/>
        <v>0</v>
      </c>
      <c r="FG78" s="41">
        <f t="shared" si="56"/>
        <v>0</v>
      </c>
      <c r="FH78" s="41">
        <f t="shared" si="56"/>
        <v>0</v>
      </c>
      <c r="FI78" s="41">
        <f t="shared" si="56"/>
        <v>0</v>
      </c>
      <c r="FJ78" s="41">
        <f t="shared" si="56"/>
        <v>0</v>
      </c>
      <c r="FK78" s="41">
        <f t="shared" si="56"/>
        <v>0</v>
      </c>
      <c r="FL78" s="41">
        <f t="shared" si="56"/>
        <v>0</v>
      </c>
      <c r="FM78" s="41">
        <f t="shared" si="56"/>
        <v>0</v>
      </c>
      <c r="FN78" s="41">
        <f t="shared" si="56"/>
        <v>0</v>
      </c>
      <c r="FO78" s="41">
        <f t="shared" si="56"/>
        <v>0</v>
      </c>
      <c r="FP78" s="41">
        <f t="shared" si="73"/>
        <v>0</v>
      </c>
      <c r="FQ78" s="41">
        <f t="shared" si="73"/>
        <v>0</v>
      </c>
      <c r="FR78" s="41">
        <f t="shared" si="73"/>
        <v>0</v>
      </c>
      <c r="FS78" s="41">
        <f t="shared" si="73"/>
        <v>0</v>
      </c>
      <c r="FT78" s="41">
        <f t="shared" si="73"/>
        <v>0</v>
      </c>
      <c r="FU78" s="41">
        <f t="shared" si="70"/>
        <v>0</v>
      </c>
      <c r="FV78" s="41">
        <f t="shared" si="70"/>
        <v>0</v>
      </c>
      <c r="FW78" s="41">
        <f t="shared" si="70"/>
        <v>0</v>
      </c>
      <c r="FX78" s="41">
        <f t="shared" si="70"/>
        <v>0</v>
      </c>
      <c r="FY78" s="41">
        <f t="shared" si="70"/>
        <v>0</v>
      </c>
      <c r="FZ78" s="41">
        <f t="shared" si="70"/>
        <v>0</v>
      </c>
      <c r="GA78" s="41">
        <f t="shared" si="70"/>
        <v>0</v>
      </c>
      <c r="GB78" s="41">
        <f t="shared" si="70"/>
        <v>0</v>
      </c>
      <c r="GC78" s="41">
        <f t="shared" si="70"/>
        <v>0</v>
      </c>
      <c r="GD78" s="41">
        <f t="shared" si="70"/>
        <v>0</v>
      </c>
      <c r="GE78" s="41">
        <f t="shared" si="70"/>
        <v>0</v>
      </c>
      <c r="GF78" s="41">
        <f t="shared" si="70"/>
        <v>0</v>
      </c>
      <c r="GG78" s="41">
        <f t="shared" si="70"/>
        <v>0</v>
      </c>
      <c r="GH78" s="41">
        <f t="shared" si="66"/>
        <v>0</v>
      </c>
      <c r="GI78" s="41">
        <f t="shared" si="58"/>
        <v>0</v>
      </c>
      <c r="GJ78" s="41">
        <f t="shared" si="58"/>
        <v>0</v>
      </c>
      <c r="GK78" s="41">
        <f t="shared" si="58"/>
        <v>0</v>
      </c>
      <c r="GL78" s="41">
        <f t="shared" si="75"/>
        <v>0</v>
      </c>
      <c r="GM78" s="41">
        <f t="shared" si="75"/>
        <v>0</v>
      </c>
      <c r="GN78" s="41">
        <f t="shared" si="75"/>
        <v>0</v>
      </c>
      <c r="GO78" s="41">
        <f t="shared" si="75"/>
        <v>0</v>
      </c>
      <c r="GP78" s="41">
        <f t="shared" si="75"/>
        <v>0</v>
      </c>
      <c r="GQ78" s="41">
        <f t="shared" si="75"/>
        <v>0</v>
      </c>
      <c r="GR78" s="41">
        <f t="shared" si="75"/>
        <v>0</v>
      </c>
      <c r="GS78" s="41">
        <f t="shared" si="75"/>
        <v>0</v>
      </c>
      <c r="GT78" s="41">
        <f t="shared" si="75"/>
        <v>0</v>
      </c>
      <c r="GU78" s="41">
        <f t="shared" si="75"/>
        <v>0</v>
      </c>
      <c r="GV78" s="41">
        <f t="shared" si="75"/>
        <v>0</v>
      </c>
      <c r="GW78" s="41">
        <f t="shared" si="75"/>
        <v>0</v>
      </c>
      <c r="GX78" s="41">
        <f t="shared" si="75"/>
        <v>0</v>
      </c>
      <c r="GY78" s="41">
        <f t="shared" si="59"/>
        <v>0</v>
      </c>
      <c r="GZ78" s="41">
        <f t="shared" si="59"/>
        <v>0</v>
      </c>
      <c r="HA78" s="41">
        <f t="shared" si="59"/>
        <v>0</v>
      </c>
      <c r="HB78" s="41">
        <f t="shared" si="59"/>
        <v>0</v>
      </c>
      <c r="HC78" s="41">
        <f t="shared" si="59"/>
        <v>0</v>
      </c>
      <c r="HD78" s="41">
        <f t="shared" si="59"/>
        <v>0</v>
      </c>
      <c r="HE78" s="41">
        <f t="shared" si="62"/>
        <v>0</v>
      </c>
      <c r="HF78" s="41">
        <f t="shared" si="62"/>
        <v>0</v>
      </c>
      <c r="HG78" s="41">
        <f t="shared" si="62"/>
        <v>0</v>
      </c>
      <c r="HH78" s="41">
        <f t="shared" si="62"/>
        <v>0</v>
      </c>
      <c r="HI78" s="41">
        <f t="shared" si="62"/>
        <v>0</v>
      </c>
      <c r="HJ78" s="41">
        <f t="shared" si="62"/>
        <v>0</v>
      </c>
    </row>
    <row r="79" spans="1:218" ht="14.4" x14ac:dyDescent="0.3">
      <c r="A79" s="42">
        <v>76</v>
      </c>
      <c r="B79" s="43">
        <f>'CMM4 - AUX CALC'!$BY$67</f>
        <v>0</v>
      </c>
      <c r="BZ79" s="41">
        <f>$B79/(_xlfn.SINGLE(PrazoConcessao)*12-BZ$3+1)</f>
        <v>0</v>
      </c>
      <c r="CA79" s="41">
        <f t="shared" si="74"/>
        <v>0</v>
      </c>
      <c r="CB79" s="41">
        <f t="shared" si="74"/>
        <v>0</v>
      </c>
      <c r="CC79" s="41">
        <f t="shared" si="74"/>
        <v>0</v>
      </c>
      <c r="CD79" s="41">
        <f t="shared" si="74"/>
        <v>0</v>
      </c>
      <c r="CE79" s="41">
        <f t="shared" si="74"/>
        <v>0</v>
      </c>
      <c r="CF79" s="41">
        <f t="shared" si="67"/>
        <v>0</v>
      </c>
      <c r="CG79" s="41">
        <f t="shared" si="67"/>
        <v>0</v>
      </c>
      <c r="CH79" s="41">
        <f t="shared" si="67"/>
        <v>0</v>
      </c>
      <c r="CI79" s="41">
        <f t="shared" si="67"/>
        <v>0</v>
      </c>
      <c r="CJ79" s="41">
        <f t="shared" si="67"/>
        <v>0</v>
      </c>
      <c r="CK79" s="41">
        <f t="shared" si="67"/>
        <v>0</v>
      </c>
      <c r="CL79" s="41">
        <f t="shared" si="67"/>
        <v>0</v>
      </c>
      <c r="CM79" s="41">
        <f t="shared" si="67"/>
        <v>0</v>
      </c>
      <c r="CN79" s="41">
        <f t="shared" si="67"/>
        <v>0</v>
      </c>
      <c r="CO79" s="41">
        <f t="shared" si="67"/>
        <v>0</v>
      </c>
      <c r="CP79" s="41">
        <f t="shared" si="67"/>
        <v>0</v>
      </c>
      <c r="CQ79" s="41">
        <f t="shared" si="63"/>
        <v>0</v>
      </c>
      <c r="CR79" s="41">
        <f t="shared" si="63"/>
        <v>0</v>
      </c>
      <c r="CS79" s="41">
        <f t="shared" si="63"/>
        <v>0</v>
      </c>
      <c r="CT79" s="41">
        <f t="shared" si="63"/>
        <v>0</v>
      </c>
      <c r="CU79" s="41">
        <f t="shared" si="63"/>
        <v>0</v>
      </c>
      <c r="CV79" s="41">
        <f t="shared" si="63"/>
        <v>0</v>
      </c>
      <c r="CW79" s="41">
        <f t="shared" si="63"/>
        <v>0</v>
      </c>
      <c r="CX79" s="41">
        <f t="shared" si="63"/>
        <v>0</v>
      </c>
      <c r="CY79" s="41">
        <f t="shared" si="63"/>
        <v>0</v>
      </c>
      <c r="CZ79" s="41">
        <f t="shared" si="63"/>
        <v>0</v>
      </c>
      <c r="DA79" s="41">
        <f t="shared" si="63"/>
        <v>0</v>
      </c>
      <c r="DB79" s="41">
        <f t="shared" si="63"/>
        <v>0</v>
      </c>
      <c r="DC79" s="41">
        <f t="shared" si="63"/>
        <v>0</v>
      </c>
      <c r="DD79" s="41">
        <f t="shared" si="71"/>
        <v>0</v>
      </c>
      <c r="DE79" s="41">
        <f t="shared" si="71"/>
        <v>0</v>
      </c>
      <c r="DF79" s="41">
        <f t="shared" si="71"/>
        <v>0</v>
      </c>
      <c r="DG79" s="41">
        <f t="shared" si="71"/>
        <v>0</v>
      </c>
      <c r="DH79" s="41">
        <f t="shared" si="71"/>
        <v>0</v>
      </c>
      <c r="DI79" s="41">
        <f t="shared" si="68"/>
        <v>0</v>
      </c>
      <c r="DJ79" s="41">
        <f t="shared" si="68"/>
        <v>0</v>
      </c>
      <c r="DK79" s="41">
        <f t="shared" si="68"/>
        <v>0</v>
      </c>
      <c r="DL79" s="41">
        <f t="shared" si="68"/>
        <v>0</v>
      </c>
      <c r="DM79" s="41">
        <f t="shared" si="68"/>
        <v>0</v>
      </c>
      <c r="DN79" s="41">
        <f t="shared" si="68"/>
        <v>0</v>
      </c>
      <c r="DO79" s="41">
        <f t="shared" si="68"/>
        <v>0</v>
      </c>
      <c r="DP79" s="41">
        <f t="shared" si="68"/>
        <v>0</v>
      </c>
      <c r="DQ79" s="41">
        <f t="shared" si="68"/>
        <v>0</v>
      </c>
      <c r="DR79" s="41">
        <f t="shared" si="68"/>
        <v>0</v>
      </c>
      <c r="DS79" s="41">
        <f t="shared" si="68"/>
        <v>0</v>
      </c>
      <c r="DT79" s="41">
        <f t="shared" si="68"/>
        <v>0</v>
      </c>
      <c r="DU79" s="41">
        <f t="shared" si="68"/>
        <v>0</v>
      </c>
      <c r="DV79" s="41">
        <f t="shared" si="64"/>
        <v>0</v>
      </c>
      <c r="DW79" s="41">
        <f t="shared" si="54"/>
        <v>0</v>
      </c>
      <c r="DX79" s="41">
        <f t="shared" si="54"/>
        <v>0</v>
      </c>
      <c r="DY79" s="41">
        <f t="shared" si="54"/>
        <v>0</v>
      </c>
      <c r="DZ79" s="41">
        <f t="shared" si="54"/>
        <v>0</v>
      </c>
      <c r="EA79" s="41">
        <f t="shared" si="54"/>
        <v>0</v>
      </c>
      <c r="EB79" s="41">
        <f t="shared" si="54"/>
        <v>0</v>
      </c>
      <c r="EC79" s="41">
        <f t="shared" si="54"/>
        <v>0</v>
      </c>
      <c r="ED79" s="41">
        <f t="shared" si="54"/>
        <v>0</v>
      </c>
      <c r="EE79" s="41">
        <f t="shared" si="54"/>
        <v>0</v>
      </c>
      <c r="EF79" s="41">
        <f t="shared" si="54"/>
        <v>0</v>
      </c>
      <c r="EG79" s="41">
        <f t="shared" si="54"/>
        <v>0</v>
      </c>
      <c r="EH79" s="41">
        <f t="shared" si="54"/>
        <v>0</v>
      </c>
      <c r="EI79" s="41">
        <f t="shared" si="54"/>
        <v>0</v>
      </c>
      <c r="EJ79" s="41">
        <f t="shared" si="72"/>
        <v>0</v>
      </c>
      <c r="EK79" s="41">
        <f t="shared" si="72"/>
        <v>0</v>
      </c>
      <c r="EL79" s="41">
        <f t="shared" si="72"/>
        <v>0</v>
      </c>
      <c r="EM79" s="41">
        <f t="shared" si="72"/>
        <v>0</v>
      </c>
      <c r="EN79" s="41">
        <f t="shared" si="72"/>
        <v>0</v>
      </c>
      <c r="EO79" s="41">
        <f t="shared" si="69"/>
        <v>0</v>
      </c>
      <c r="EP79" s="41">
        <f t="shared" si="69"/>
        <v>0</v>
      </c>
      <c r="EQ79" s="41">
        <f t="shared" si="69"/>
        <v>0</v>
      </c>
      <c r="ER79" s="41">
        <f t="shared" si="69"/>
        <v>0</v>
      </c>
      <c r="ES79" s="41">
        <f t="shared" si="69"/>
        <v>0</v>
      </c>
      <c r="ET79" s="41">
        <f t="shared" si="69"/>
        <v>0</v>
      </c>
      <c r="EU79" s="41">
        <f t="shared" si="69"/>
        <v>0</v>
      </c>
      <c r="EV79" s="41">
        <f t="shared" si="69"/>
        <v>0</v>
      </c>
      <c r="EW79" s="41">
        <f t="shared" si="69"/>
        <v>0</v>
      </c>
      <c r="EX79" s="41">
        <f t="shared" si="69"/>
        <v>0</v>
      </c>
      <c r="EY79" s="41">
        <f t="shared" si="69"/>
        <v>0</v>
      </c>
      <c r="EZ79" s="41">
        <f t="shared" si="69"/>
        <v>0</v>
      </c>
      <c r="FA79" s="41">
        <f t="shared" si="69"/>
        <v>0</v>
      </c>
      <c r="FB79" s="41">
        <f t="shared" si="65"/>
        <v>0</v>
      </c>
      <c r="FC79" s="41">
        <f t="shared" si="56"/>
        <v>0</v>
      </c>
      <c r="FD79" s="41">
        <f t="shared" si="56"/>
        <v>0</v>
      </c>
      <c r="FE79" s="41">
        <f t="shared" si="56"/>
        <v>0</v>
      </c>
      <c r="FF79" s="41">
        <f t="shared" si="56"/>
        <v>0</v>
      </c>
      <c r="FG79" s="41">
        <f t="shared" si="56"/>
        <v>0</v>
      </c>
      <c r="FH79" s="41">
        <f t="shared" si="56"/>
        <v>0</v>
      </c>
      <c r="FI79" s="41">
        <f t="shared" si="56"/>
        <v>0</v>
      </c>
      <c r="FJ79" s="41">
        <f t="shared" si="56"/>
        <v>0</v>
      </c>
      <c r="FK79" s="41">
        <f t="shared" si="56"/>
        <v>0</v>
      </c>
      <c r="FL79" s="41">
        <f t="shared" si="56"/>
        <v>0</v>
      </c>
      <c r="FM79" s="41">
        <f t="shared" si="56"/>
        <v>0</v>
      </c>
      <c r="FN79" s="41">
        <f t="shared" si="56"/>
        <v>0</v>
      </c>
      <c r="FO79" s="41">
        <f t="shared" si="56"/>
        <v>0</v>
      </c>
      <c r="FP79" s="41">
        <f t="shared" si="73"/>
        <v>0</v>
      </c>
      <c r="FQ79" s="41">
        <f t="shared" si="73"/>
        <v>0</v>
      </c>
      <c r="FR79" s="41">
        <f t="shared" si="73"/>
        <v>0</v>
      </c>
      <c r="FS79" s="41">
        <f t="shared" si="73"/>
        <v>0</v>
      </c>
      <c r="FT79" s="41">
        <f t="shared" si="73"/>
        <v>0</v>
      </c>
      <c r="FU79" s="41">
        <f t="shared" si="70"/>
        <v>0</v>
      </c>
      <c r="FV79" s="41">
        <f t="shared" si="70"/>
        <v>0</v>
      </c>
      <c r="FW79" s="41">
        <f t="shared" si="70"/>
        <v>0</v>
      </c>
      <c r="FX79" s="41">
        <f t="shared" si="70"/>
        <v>0</v>
      </c>
      <c r="FY79" s="41">
        <f t="shared" si="70"/>
        <v>0</v>
      </c>
      <c r="FZ79" s="41">
        <f t="shared" si="70"/>
        <v>0</v>
      </c>
      <c r="GA79" s="41">
        <f t="shared" si="70"/>
        <v>0</v>
      </c>
      <c r="GB79" s="41">
        <f t="shared" si="70"/>
        <v>0</v>
      </c>
      <c r="GC79" s="41">
        <f t="shared" si="70"/>
        <v>0</v>
      </c>
      <c r="GD79" s="41">
        <f t="shared" si="70"/>
        <v>0</v>
      </c>
      <c r="GE79" s="41">
        <f t="shared" si="70"/>
        <v>0</v>
      </c>
      <c r="GF79" s="41">
        <f t="shared" si="70"/>
        <v>0</v>
      </c>
      <c r="GG79" s="41">
        <f t="shared" si="70"/>
        <v>0</v>
      </c>
      <c r="GH79" s="41">
        <f t="shared" si="66"/>
        <v>0</v>
      </c>
      <c r="GI79" s="41">
        <f t="shared" si="58"/>
        <v>0</v>
      </c>
      <c r="GJ79" s="41">
        <f t="shared" si="58"/>
        <v>0</v>
      </c>
      <c r="GK79" s="41">
        <f t="shared" si="58"/>
        <v>0</v>
      </c>
      <c r="GL79" s="41">
        <f t="shared" si="75"/>
        <v>0</v>
      </c>
      <c r="GM79" s="41">
        <f t="shared" si="75"/>
        <v>0</v>
      </c>
      <c r="GN79" s="41">
        <f t="shared" si="75"/>
        <v>0</v>
      </c>
      <c r="GO79" s="41">
        <f t="shared" si="75"/>
        <v>0</v>
      </c>
      <c r="GP79" s="41">
        <f t="shared" si="75"/>
        <v>0</v>
      </c>
      <c r="GQ79" s="41">
        <f t="shared" si="75"/>
        <v>0</v>
      </c>
      <c r="GR79" s="41">
        <f t="shared" si="75"/>
        <v>0</v>
      </c>
      <c r="GS79" s="41">
        <f t="shared" si="75"/>
        <v>0</v>
      </c>
      <c r="GT79" s="41">
        <f t="shared" si="75"/>
        <v>0</v>
      </c>
      <c r="GU79" s="41">
        <f t="shared" si="75"/>
        <v>0</v>
      </c>
      <c r="GV79" s="41">
        <f t="shared" si="75"/>
        <v>0</v>
      </c>
      <c r="GW79" s="41">
        <f t="shared" si="75"/>
        <v>0</v>
      </c>
      <c r="GX79" s="41">
        <f t="shared" si="75"/>
        <v>0</v>
      </c>
      <c r="GY79" s="41">
        <f t="shared" si="59"/>
        <v>0</v>
      </c>
      <c r="GZ79" s="41">
        <f t="shared" si="59"/>
        <v>0</v>
      </c>
      <c r="HA79" s="41">
        <f t="shared" si="59"/>
        <v>0</v>
      </c>
      <c r="HB79" s="41">
        <f t="shared" si="59"/>
        <v>0</v>
      </c>
      <c r="HC79" s="41">
        <f t="shared" si="59"/>
        <v>0</v>
      </c>
      <c r="HD79" s="41">
        <f t="shared" si="59"/>
        <v>0</v>
      </c>
      <c r="HE79" s="41">
        <f t="shared" si="62"/>
        <v>0</v>
      </c>
      <c r="HF79" s="41">
        <f t="shared" si="62"/>
        <v>0</v>
      </c>
      <c r="HG79" s="41">
        <f t="shared" si="62"/>
        <v>0</v>
      </c>
      <c r="HH79" s="41">
        <f t="shared" si="62"/>
        <v>0</v>
      </c>
      <c r="HI79" s="41">
        <f t="shared" si="62"/>
        <v>0</v>
      </c>
      <c r="HJ79" s="41">
        <f t="shared" si="62"/>
        <v>0</v>
      </c>
    </row>
    <row r="80" spans="1:218" ht="14.4" x14ac:dyDescent="0.3">
      <c r="A80" s="42">
        <v>77</v>
      </c>
      <c r="B80" s="43">
        <f>'CMM4 - AUX CALC'!$BZ$67</f>
        <v>0</v>
      </c>
      <c r="CA80" s="41">
        <f>$B80/(_xlfn.SINGLE(PrazoConcessao)*12-CA$3+1)</f>
        <v>0</v>
      </c>
      <c r="CB80" s="41">
        <f t="shared" si="74"/>
        <v>0</v>
      </c>
      <c r="CC80" s="41">
        <f t="shared" si="74"/>
        <v>0</v>
      </c>
      <c r="CD80" s="41">
        <f t="shared" si="74"/>
        <v>0</v>
      </c>
      <c r="CE80" s="41">
        <f t="shared" si="74"/>
        <v>0</v>
      </c>
      <c r="CF80" s="41">
        <f t="shared" si="67"/>
        <v>0</v>
      </c>
      <c r="CG80" s="41">
        <f t="shared" si="67"/>
        <v>0</v>
      </c>
      <c r="CH80" s="41">
        <f t="shared" si="67"/>
        <v>0</v>
      </c>
      <c r="CI80" s="41">
        <f t="shared" si="67"/>
        <v>0</v>
      </c>
      <c r="CJ80" s="41">
        <f t="shared" si="67"/>
        <v>0</v>
      </c>
      <c r="CK80" s="41">
        <f t="shared" si="67"/>
        <v>0</v>
      </c>
      <c r="CL80" s="41">
        <f t="shared" si="67"/>
        <v>0</v>
      </c>
      <c r="CM80" s="41">
        <f t="shared" si="67"/>
        <v>0</v>
      </c>
      <c r="CN80" s="41">
        <f t="shared" si="67"/>
        <v>0</v>
      </c>
      <c r="CO80" s="41">
        <f t="shared" si="67"/>
        <v>0</v>
      </c>
      <c r="CP80" s="41">
        <f t="shared" si="67"/>
        <v>0</v>
      </c>
      <c r="CQ80" s="41">
        <f t="shared" si="63"/>
        <v>0</v>
      </c>
      <c r="CR80" s="41">
        <f t="shared" si="63"/>
        <v>0</v>
      </c>
      <c r="CS80" s="41">
        <f t="shared" si="63"/>
        <v>0</v>
      </c>
      <c r="CT80" s="41">
        <f t="shared" si="63"/>
        <v>0</v>
      </c>
      <c r="CU80" s="41">
        <f t="shared" si="63"/>
        <v>0</v>
      </c>
      <c r="CV80" s="41">
        <f t="shared" si="63"/>
        <v>0</v>
      </c>
      <c r="CW80" s="41">
        <f t="shared" si="63"/>
        <v>0</v>
      </c>
      <c r="CX80" s="41">
        <f t="shared" si="63"/>
        <v>0</v>
      </c>
      <c r="CY80" s="41">
        <f t="shared" si="63"/>
        <v>0</v>
      </c>
      <c r="CZ80" s="41">
        <f t="shared" si="63"/>
        <v>0</v>
      </c>
      <c r="DA80" s="41">
        <f t="shared" si="63"/>
        <v>0</v>
      </c>
      <c r="DB80" s="41">
        <f t="shared" si="63"/>
        <v>0</v>
      </c>
      <c r="DC80" s="41">
        <f t="shared" si="63"/>
        <v>0</v>
      </c>
      <c r="DD80" s="41">
        <f t="shared" si="71"/>
        <v>0</v>
      </c>
      <c r="DE80" s="41">
        <f t="shared" si="71"/>
        <v>0</v>
      </c>
      <c r="DF80" s="41">
        <f t="shared" si="71"/>
        <v>0</v>
      </c>
      <c r="DG80" s="41">
        <f t="shared" si="71"/>
        <v>0</v>
      </c>
      <c r="DH80" s="41">
        <f t="shared" si="71"/>
        <v>0</v>
      </c>
      <c r="DI80" s="41">
        <f t="shared" si="68"/>
        <v>0</v>
      </c>
      <c r="DJ80" s="41">
        <f t="shared" si="68"/>
        <v>0</v>
      </c>
      <c r="DK80" s="41">
        <f t="shared" si="68"/>
        <v>0</v>
      </c>
      <c r="DL80" s="41">
        <f t="shared" si="68"/>
        <v>0</v>
      </c>
      <c r="DM80" s="41">
        <f t="shared" si="68"/>
        <v>0</v>
      </c>
      <c r="DN80" s="41">
        <f t="shared" si="68"/>
        <v>0</v>
      </c>
      <c r="DO80" s="41">
        <f t="shared" si="68"/>
        <v>0</v>
      </c>
      <c r="DP80" s="41">
        <f t="shared" si="68"/>
        <v>0</v>
      </c>
      <c r="DQ80" s="41">
        <f t="shared" si="68"/>
        <v>0</v>
      </c>
      <c r="DR80" s="41">
        <f t="shared" si="68"/>
        <v>0</v>
      </c>
      <c r="DS80" s="41">
        <f t="shared" si="68"/>
        <v>0</v>
      </c>
      <c r="DT80" s="41">
        <f t="shared" si="68"/>
        <v>0</v>
      </c>
      <c r="DU80" s="41">
        <f t="shared" si="68"/>
        <v>0</v>
      </c>
      <c r="DV80" s="41">
        <f t="shared" si="64"/>
        <v>0</v>
      </c>
      <c r="DW80" s="41">
        <f t="shared" si="54"/>
        <v>0</v>
      </c>
      <c r="DX80" s="41">
        <f t="shared" si="54"/>
        <v>0</v>
      </c>
      <c r="DY80" s="41">
        <f t="shared" si="54"/>
        <v>0</v>
      </c>
      <c r="DZ80" s="41">
        <f t="shared" si="54"/>
        <v>0</v>
      </c>
      <c r="EA80" s="41">
        <f t="shared" si="54"/>
        <v>0</v>
      </c>
      <c r="EB80" s="41">
        <f t="shared" si="54"/>
        <v>0</v>
      </c>
      <c r="EC80" s="41">
        <f t="shared" si="54"/>
        <v>0</v>
      </c>
      <c r="ED80" s="41">
        <f t="shared" si="54"/>
        <v>0</v>
      </c>
      <c r="EE80" s="41">
        <f t="shared" si="54"/>
        <v>0</v>
      </c>
      <c r="EF80" s="41">
        <f t="shared" si="54"/>
        <v>0</v>
      </c>
      <c r="EG80" s="41">
        <f t="shared" si="54"/>
        <v>0</v>
      </c>
      <c r="EH80" s="41">
        <f t="shared" si="54"/>
        <v>0</v>
      </c>
      <c r="EI80" s="41">
        <f t="shared" si="54"/>
        <v>0</v>
      </c>
      <c r="EJ80" s="41">
        <f t="shared" si="72"/>
        <v>0</v>
      </c>
      <c r="EK80" s="41">
        <f t="shared" si="72"/>
        <v>0</v>
      </c>
      <c r="EL80" s="41">
        <f t="shared" si="72"/>
        <v>0</v>
      </c>
      <c r="EM80" s="41">
        <f t="shared" si="72"/>
        <v>0</v>
      </c>
      <c r="EN80" s="41">
        <f t="shared" si="72"/>
        <v>0</v>
      </c>
      <c r="EO80" s="41">
        <f t="shared" si="69"/>
        <v>0</v>
      </c>
      <c r="EP80" s="41">
        <f t="shared" si="69"/>
        <v>0</v>
      </c>
      <c r="EQ80" s="41">
        <f t="shared" si="69"/>
        <v>0</v>
      </c>
      <c r="ER80" s="41">
        <f t="shared" si="69"/>
        <v>0</v>
      </c>
      <c r="ES80" s="41">
        <f t="shared" si="69"/>
        <v>0</v>
      </c>
      <c r="ET80" s="41">
        <f t="shared" si="69"/>
        <v>0</v>
      </c>
      <c r="EU80" s="41">
        <f t="shared" si="69"/>
        <v>0</v>
      </c>
      <c r="EV80" s="41">
        <f t="shared" si="69"/>
        <v>0</v>
      </c>
      <c r="EW80" s="41">
        <f t="shared" si="69"/>
        <v>0</v>
      </c>
      <c r="EX80" s="41">
        <f t="shared" si="69"/>
        <v>0</v>
      </c>
      <c r="EY80" s="41">
        <f t="shared" si="69"/>
        <v>0</v>
      </c>
      <c r="EZ80" s="41">
        <f t="shared" si="69"/>
        <v>0</v>
      </c>
      <c r="FA80" s="41">
        <f t="shared" si="69"/>
        <v>0</v>
      </c>
      <c r="FB80" s="41">
        <f t="shared" si="65"/>
        <v>0</v>
      </c>
      <c r="FC80" s="41">
        <f t="shared" si="56"/>
        <v>0</v>
      </c>
      <c r="FD80" s="41">
        <f t="shared" si="56"/>
        <v>0</v>
      </c>
      <c r="FE80" s="41">
        <f t="shared" si="56"/>
        <v>0</v>
      </c>
      <c r="FF80" s="41">
        <f t="shared" si="56"/>
        <v>0</v>
      </c>
      <c r="FG80" s="41">
        <f t="shared" si="56"/>
        <v>0</v>
      </c>
      <c r="FH80" s="41">
        <f t="shared" si="56"/>
        <v>0</v>
      </c>
      <c r="FI80" s="41">
        <f t="shared" si="56"/>
        <v>0</v>
      </c>
      <c r="FJ80" s="41">
        <f t="shared" si="56"/>
        <v>0</v>
      </c>
      <c r="FK80" s="41">
        <f t="shared" si="56"/>
        <v>0</v>
      </c>
      <c r="FL80" s="41">
        <f t="shared" si="56"/>
        <v>0</v>
      </c>
      <c r="FM80" s="41">
        <f t="shared" si="56"/>
        <v>0</v>
      </c>
      <c r="FN80" s="41">
        <f t="shared" si="56"/>
        <v>0</v>
      </c>
      <c r="FO80" s="41">
        <f t="shared" si="56"/>
        <v>0</v>
      </c>
      <c r="FP80" s="41">
        <f t="shared" si="73"/>
        <v>0</v>
      </c>
      <c r="FQ80" s="41">
        <f t="shared" si="73"/>
        <v>0</v>
      </c>
      <c r="FR80" s="41">
        <f t="shared" si="73"/>
        <v>0</v>
      </c>
      <c r="FS80" s="41">
        <f t="shared" si="73"/>
        <v>0</v>
      </c>
      <c r="FT80" s="41">
        <f t="shared" si="73"/>
        <v>0</v>
      </c>
      <c r="FU80" s="41">
        <f t="shared" si="70"/>
        <v>0</v>
      </c>
      <c r="FV80" s="41">
        <f t="shared" si="70"/>
        <v>0</v>
      </c>
      <c r="FW80" s="41">
        <f t="shared" si="70"/>
        <v>0</v>
      </c>
      <c r="FX80" s="41">
        <f t="shared" si="70"/>
        <v>0</v>
      </c>
      <c r="FY80" s="41">
        <f t="shared" si="70"/>
        <v>0</v>
      </c>
      <c r="FZ80" s="41">
        <f t="shared" si="70"/>
        <v>0</v>
      </c>
      <c r="GA80" s="41">
        <f t="shared" si="70"/>
        <v>0</v>
      </c>
      <c r="GB80" s="41">
        <f t="shared" si="70"/>
        <v>0</v>
      </c>
      <c r="GC80" s="41">
        <f t="shared" si="70"/>
        <v>0</v>
      </c>
      <c r="GD80" s="41">
        <f t="shared" si="70"/>
        <v>0</v>
      </c>
      <c r="GE80" s="41">
        <f t="shared" si="70"/>
        <v>0</v>
      </c>
      <c r="GF80" s="41">
        <f t="shared" si="70"/>
        <v>0</v>
      </c>
      <c r="GG80" s="41">
        <f t="shared" si="70"/>
        <v>0</v>
      </c>
      <c r="GH80" s="41">
        <f t="shared" si="66"/>
        <v>0</v>
      </c>
      <c r="GI80" s="41">
        <f t="shared" si="58"/>
        <v>0</v>
      </c>
      <c r="GJ80" s="41">
        <f t="shared" si="58"/>
        <v>0</v>
      </c>
      <c r="GK80" s="41">
        <f t="shared" si="58"/>
        <v>0</v>
      </c>
      <c r="GL80" s="41">
        <f t="shared" si="75"/>
        <v>0</v>
      </c>
      <c r="GM80" s="41">
        <f t="shared" si="75"/>
        <v>0</v>
      </c>
      <c r="GN80" s="41">
        <f t="shared" si="75"/>
        <v>0</v>
      </c>
      <c r="GO80" s="41">
        <f t="shared" si="75"/>
        <v>0</v>
      </c>
      <c r="GP80" s="41">
        <f t="shared" si="75"/>
        <v>0</v>
      </c>
      <c r="GQ80" s="41">
        <f t="shared" si="75"/>
        <v>0</v>
      </c>
      <c r="GR80" s="41">
        <f t="shared" si="75"/>
        <v>0</v>
      </c>
      <c r="GS80" s="41">
        <f t="shared" si="75"/>
        <v>0</v>
      </c>
      <c r="GT80" s="41">
        <f t="shared" si="75"/>
        <v>0</v>
      </c>
      <c r="GU80" s="41">
        <f t="shared" si="75"/>
        <v>0</v>
      </c>
      <c r="GV80" s="41">
        <f t="shared" si="75"/>
        <v>0</v>
      </c>
      <c r="GW80" s="41">
        <f t="shared" si="75"/>
        <v>0</v>
      </c>
      <c r="GX80" s="41">
        <f t="shared" si="75"/>
        <v>0</v>
      </c>
      <c r="GY80" s="41">
        <f t="shared" si="59"/>
        <v>0</v>
      </c>
      <c r="GZ80" s="41">
        <f t="shared" si="59"/>
        <v>0</v>
      </c>
      <c r="HA80" s="41">
        <f t="shared" si="59"/>
        <v>0</v>
      </c>
      <c r="HB80" s="41">
        <f t="shared" si="59"/>
        <v>0</v>
      </c>
      <c r="HC80" s="41">
        <f t="shared" si="59"/>
        <v>0</v>
      </c>
      <c r="HD80" s="41">
        <f t="shared" si="59"/>
        <v>0</v>
      </c>
      <c r="HE80" s="41">
        <f t="shared" si="62"/>
        <v>0</v>
      </c>
      <c r="HF80" s="41">
        <f t="shared" si="62"/>
        <v>0</v>
      </c>
      <c r="HG80" s="41">
        <f t="shared" si="62"/>
        <v>0</v>
      </c>
      <c r="HH80" s="41">
        <f t="shared" si="62"/>
        <v>0</v>
      </c>
      <c r="HI80" s="41">
        <f t="shared" si="62"/>
        <v>0</v>
      </c>
      <c r="HJ80" s="41">
        <f t="shared" si="62"/>
        <v>0</v>
      </c>
    </row>
    <row r="81" spans="1:218" ht="14.4" x14ac:dyDescent="0.3">
      <c r="A81" s="42">
        <v>78</v>
      </c>
      <c r="B81" s="43">
        <f>'CMM4 - AUX CALC'!$CA$67</f>
        <v>0</v>
      </c>
      <c r="CB81" s="41">
        <f>$B81/(_xlfn.SINGLE(PrazoConcessao)*12-CB$3+1)</f>
        <v>0</v>
      </c>
      <c r="CC81" s="41">
        <f t="shared" si="74"/>
        <v>0</v>
      </c>
      <c r="CD81" s="41">
        <f t="shared" si="74"/>
        <v>0</v>
      </c>
      <c r="CE81" s="41">
        <f t="shared" si="74"/>
        <v>0</v>
      </c>
      <c r="CF81" s="41">
        <f t="shared" si="67"/>
        <v>0</v>
      </c>
      <c r="CG81" s="41">
        <f t="shared" si="67"/>
        <v>0</v>
      </c>
      <c r="CH81" s="41">
        <f t="shared" si="67"/>
        <v>0</v>
      </c>
      <c r="CI81" s="41">
        <f t="shared" si="67"/>
        <v>0</v>
      </c>
      <c r="CJ81" s="41">
        <f t="shared" si="67"/>
        <v>0</v>
      </c>
      <c r="CK81" s="41">
        <f t="shared" si="67"/>
        <v>0</v>
      </c>
      <c r="CL81" s="41">
        <f t="shared" si="67"/>
        <v>0</v>
      </c>
      <c r="CM81" s="41">
        <f t="shared" si="67"/>
        <v>0</v>
      </c>
      <c r="CN81" s="41">
        <f t="shared" si="67"/>
        <v>0</v>
      </c>
      <c r="CO81" s="41">
        <f t="shared" si="67"/>
        <v>0</v>
      </c>
      <c r="CP81" s="41">
        <f t="shared" si="67"/>
        <v>0</v>
      </c>
      <c r="CQ81" s="41">
        <f t="shared" si="63"/>
        <v>0</v>
      </c>
      <c r="CR81" s="41">
        <f t="shared" si="63"/>
        <v>0</v>
      </c>
      <c r="CS81" s="41">
        <f t="shared" si="63"/>
        <v>0</v>
      </c>
      <c r="CT81" s="41">
        <f t="shared" si="63"/>
        <v>0</v>
      </c>
      <c r="CU81" s="41">
        <f t="shared" si="63"/>
        <v>0</v>
      </c>
      <c r="CV81" s="41">
        <f t="shared" si="63"/>
        <v>0</v>
      </c>
      <c r="CW81" s="41">
        <f t="shared" si="63"/>
        <v>0</v>
      </c>
      <c r="CX81" s="41">
        <f t="shared" si="63"/>
        <v>0</v>
      </c>
      <c r="CY81" s="41">
        <f t="shared" si="63"/>
        <v>0</v>
      </c>
      <c r="CZ81" s="41">
        <f t="shared" si="63"/>
        <v>0</v>
      </c>
      <c r="DA81" s="41">
        <f t="shared" si="63"/>
        <v>0</v>
      </c>
      <c r="DB81" s="41">
        <f t="shared" si="63"/>
        <v>0</v>
      </c>
      <c r="DC81" s="41">
        <f t="shared" si="63"/>
        <v>0</v>
      </c>
      <c r="DD81" s="41">
        <f t="shared" si="71"/>
        <v>0</v>
      </c>
      <c r="DE81" s="41">
        <f t="shared" si="71"/>
        <v>0</v>
      </c>
      <c r="DF81" s="41">
        <f t="shared" si="71"/>
        <v>0</v>
      </c>
      <c r="DG81" s="41">
        <f t="shared" si="71"/>
        <v>0</v>
      </c>
      <c r="DH81" s="41">
        <f t="shared" si="71"/>
        <v>0</v>
      </c>
      <c r="DI81" s="41">
        <f t="shared" si="68"/>
        <v>0</v>
      </c>
      <c r="DJ81" s="41">
        <f t="shared" si="68"/>
        <v>0</v>
      </c>
      <c r="DK81" s="41">
        <f t="shared" si="68"/>
        <v>0</v>
      </c>
      <c r="DL81" s="41">
        <f t="shared" si="68"/>
        <v>0</v>
      </c>
      <c r="DM81" s="41">
        <f t="shared" si="68"/>
        <v>0</v>
      </c>
      <c r="DN81" s="41">
        <f t="shared" si="68"/>
        <v>0</v>
      </c>
      <c r="DO81" s="41">
        <f t="shared" si="68"/>
        <v>0</v>
      </c>
      <c r="DP81" s="41">
        <f t="shared" si="68"/>
        <v>0</v>
      </c>
      <c r="DQ81" s="41">
        <f t="shared" si="68"/>
        <v>0</v>
      </c>
      <c r="DR81" s="41">
        <f t="shared" si="68"/>
        <v>0</v>
      </c>
      <c r="DS81" s="41">
        <f t="shared" si="68"/>
        <v>0</v>
      </c>
      <c r="DT81" s="41">
        <f t="shared" si="68"/>
        <v>0</v>
      </c>
      <c r="DU81" s="41">
        <f t="shared" si="68"/>
        <v>0</v>
      </c>
      <c r="DV81" s="41">
        <f t="shared" si="64"/>
        <v>0</v>
      </c>
      <c r="DW81" s="41">
        <f t="shared" si="54"/>
        <v>0</v>
      </c>
      <c r="DX81" s="41">
        <f t="shared" si="54"/>
        <v>0</v>
      </c>
      <c r="DY81" s="41">
        <f t="shared" si="54"/>
        <v>0</v>
      </c>
      <c r="DZ81" s="41">
        <f t="shared" si="54"/>
        <v>0</v>
      </c>
      <c r="EA81" s="41">
        <f t="shared" si="54"/>
        <v>0</v>
      </c>
      <c r="EB81" s="41">
        <f t="shared" si="54"/>
        <v>0</v>
      </c>
      <c r="EC81" s="41">
        <f t="shared" si="54"/>
        <v>0</v>
      </c>
      <c r="ED81" s="41">
        <f t="shared" si="54"/>
        <v>0</v>
      </c>
      <c r="EE81" s="41">
        <f t="shared" si="54"/>
        <v>0</v>
      </c>
      <c r="EF81" s="41">
        <f t="shared" si="54"/>
        <v>0</v>
      </c>
      <c r="EG81" s="41">
        <f t="shared" si="54"/>
        <v>0</v>
      </c>
      <c r="EH81" s="41">
        <f t="shared" si="54"/>
        <v>0</v>
      </c>
      <c r="EI81" s="41">
        <f t="shared" si="54"/>
        <v>0</v>
      </c>
      <c r="EJ81" s="41">
        <f t="shared" si="72"/>
        <v>0</v>
      </c>
      <c r="EK81" s="41">
        <f t="shared" si="72"/>
        <v>0</v>
      </c>
      <c r="EL81" s="41">
        <f t="shared" si="72"/>
        <v>0</v>
      </c>
      <c r="EM81" s="41">
        <f t="shared" si="72"/>
        <v>0</v>
      </c>
      <c r="EN81" s="41">
        <f t="shared" si="72"/>
        <v>0</v>
      </c>
      <c r="EO81" s="41">
        <f t="shared" si="69"/>
        <v>0</v>
      </c>
      <c r="EP81" s="41">
        <f t="shared" si="69"/>
        <v>0</v>
      </c>
      <c r="EQ81" s="41">
        <f t="shared" si="69"/>
        <v>0</v>
      </c>
      <c r="ER81" s="41">
        <f t="shared" si="69"/>
        <v>0</v>
      </c>
      <c r="ES81" s="41">
        <f t="shared" si="69"/>
        <v>0</v>
      </c>
      <c r="ET81" s="41">
        <f t="shared" si="69"/>
        <v>0</v>
      </c>
      <c r="EU81" s="41">
        <f t="shared" si="69"/>
        <v>0</v>
      </c>
      <c r="EV81" s="41">
        <f t="shared" si="69"/>
        <v>0</v>
      </c>
      <c r="EW81" s="41">
        <f t="shared" si="69"/>
        <v>0</v>
      </c>
      <c r="EX81" s="41">
        <f t="shared" si="69"/>
        <v>0</v>
      </c>
      <c r="EY81" s="41">
        <f t="shared" si="69"/>
        <v>0</v>
      </c>
      <c r="EZ81" s="41">
        <f t="shared" si="69"/>
        <v>0</v>
      </c>
      <c r="FA81" s="41">
        <f t="shared" si="69"/>
        <v>0</v>
      </c>
      <c r="FB81" s="41">
        <f t="shared" si="65"/>
        <v>0</v>
      </c>
      <c r="FC81" s="41">
        <f t="shared" si="56"/>
        <v>0</v>
      </c>
      <c r="FD81" s="41">
        <f t="shared" si="56"/>
        <v>0</v>
      </c>
      <c r="FE81" s="41">
        <f t="shared" si="56"/>
        <v>0</v>
      </c>
      <c r="FF81" s="41">
        <f t="shared" si="56"/>
        <v>0</v>
      </c>
      <c r="FG81" s="41">
        <f t="shared" si="56"/>
        <v>0</v>
      </c>
      <c r="FH81" s="41">
        <f t="shared" si="56"/>
        <v>0</v>
      </c>
      <c r="FI81" s="41">
        <f t="shared" si="56"/>
        <v>0</v>
      </c>
      <c r="FJ81" s="41">
        <f t="shared" si="56"/>
        <v>0</v>
      </c>
      <c r="FK81" s="41">
        <f t="shared" si="56"/>
        <v>0</v>
      </c>
      <c r="FL81" s="41">
        <f t="shared" si="56"/>
        <v>0</v>
      </c>
      <c r="FM81" s="41">
        <f t="shared" si="56"/>
        <v>0</v>
      </c>
      <c r="FN81" s="41">
        <f t="shared" si="56"/>
        <v>0</v>
      </c>
      <c r="FO81" s="41">
        <f t="shared" si="56"/>
        <v>0</v>
      </c>
      <c r="FP81" s="41">
        <f t="shared" si="73"/>
        <v>0</v>
      </c>
      <c r="FQ81" s="41">
        <f t="shared" si="73"/>
        <v>0</v>
      </c>
      <c r="FR81" s="41">
        <f t="shared" si="73"/>
        <v>0</v>
      </c>
      <c r="FS81" s="41">
        <f t="shared" si="73"/>
        <v>0</v>
      </c>
      <c r="FT81" s="41">
        <f t="shared" si="73"/>
        <v>0</v>
      </c>
      <c r="FU81" s="41">
        <f t="shared" si="70"/>
        <v>0</v>
      </c>
      <c r="FV81" s="41">
        <f t="shared" si="70"/>
        <v>0</v>
      </c>
      <c r="FW81" s="41">
        <f t="shared" si="70"/>
        <v>0</v>
      </c>
      <c r="FX81" s="41">
        <f t="shared" si="70"/>
        <v>0</v>
      </c>
      <c r="FY81" s="41">
        <f t="shared" si="70"/>
        <v>0</v>
      </c>
      <c r="FZ81" s="41">
        <f t="shared" si="70"/>
        <v>0</v>
      </c>
      <c r="GA81" s="41">
        <f t="shared" si="70"/>
        <v>0</v>
      </c>
      <c r="GB81" s="41">
        <f t="shared" si="70"/>
        <v>0</v>
      </c>
      <c r="GC81" s="41">
        <f t="shared" si="70"/>
        <v>0</v>
      </c>
      <c r="GD81" s="41">
        <f t="shared" si="70"/>
        <v>0</v>
      </c>
      <c r="GE81" s="41">
        <f t="shared" si="70"/>
        <v>0</v>
      </c>
      <c r="GF81" s="41">
        <f t="shared" si="70"/>
        <v>0</v>
      </c>
      <c r="GG81" s="41">
        <f t="shared" si="70"/>
        <v>0</v>
      </c>
      <c r="GH81" s="41">
        <f t="shared" si="66"/>
        <v>0</v>
      </c>
      <c r="GI81" s="41">
        <f t="shared" si="58"/>
        <v>0</v>
      </c>
      <c r="GJ81" s="41">
        <f t="shared" si="58"/>
        <v>0</v>
      </c>
      <c r="GK81" s="41">
        <f t="shared" si="58"/>
        <v>0</v>
      </c>
      <c r="GL81" s="41">
        <f t="shared" si="75"/>
        <v>0</v>
      </c>
      <c r="GM81" s="41">
        <f t="shared" si="75"/>
        <v>0</v>
      </c>
      <c r="GN81" s="41">
        <f t="shared" si="75"/>
        <v>0</v>
      </c>
      <c r="GO81" s="41">
        <f t="shared" si="75"/>
        <v>0</v>
      </c>
      <c r="GP81" s="41">
        <f t="shared" si="75"/>
        <v>0</v>
      </c>
      <c r="GQ81" s="41">
        <f t="shared" si="75"/>
        <v>0</v>
      </c>
      <c r="GR81" s="41">
        <f t="shared" si="75"/>
        <v>0</v>
      </c>
      <c r="GS81" s="41">
        <f t="shared" si="75"/>
        <v>0</v>
      </c>
      <c r="GT81" s="41">
        <f t="shared" si="75"/>
        <v>0</v>
      </c>
      <c r="GU81" s="41">
        <f t="shared" si="75"/>
        <v>0</v>
      </c>
      <c r="GV81" s="41">
        <f t="shared" si="75"/>
        <v>0</v>
      </c>
      <c r="GW81" s="41">
        <f t="shared" si="75"/>
        <v>0</v>
      </c>
      <c r="GX81" s="41">
        <f t="shared" si="75"/>
        <v>0</v>
      </c>
      <c r="GY81" s="41">
        <f t="shared" si="59"/>
        <v>0</v>
      </c>
      <c r="GZ81" s="41">
        <f t="shared" si="59"/>
        <v>0</v>
      </c>
      <c r="HA81" s="41">
        <f t="shared" si="59"/>
        <v>0</v>
      </c>
      <c r="HB81" s="41">
        <f t="shared" si="59"/>
        <v>0</v>
      </c>
      <c r="HC81" s="41">
        <f t="shared" si="59"/>
        <v>0</v>
      </c>
      <c r="HD81" s="41">
        <f t="shared" si="59"/>
        <v>0</v>
      </c>
      <c r="HE81" s="41">
        <f t="shared" si="62"/>
        <v>0</v>
      </c>
      <c r="HF81" s="41">
        <f t="shared" si="62"/>
        <v>0</v>
      </c>
      <c r="HG81" s="41">
        <f t="shared" si="62"/>
        <v>0</v>
      </c>
      <c r="HH81" s="41">
        <f t="shared" si="62"/>
        <v>0</v>
      </c>
      <c r="HI81" s="41">
        <f t="shared" si="62"/>
        <v>0</v>
      </c>
      <c r="HJ81" s="41">
        <f t="shared" si="62"/>
        <v>0</v>
      </c>
    </row>
    <row r="82" spans="1:218" ht="14.4" x14ac:dyDescent="0.3">
      <c r="A82" s="42">
        <v>79</v>
      </c>
      <c r="B82" s="43">
        <f>'CMM4 - AUX CALC'!$CB$67</f>
        <v>0</v>
      </c>
      <c r="CC82" s="41">
        <f>$B82/(_xlfn.SINGLE(PrazoConcessao)*12-CC$3+1)</f>
        <v>0</v>
      </c>
      <c r="CD82" s="41">
        <f t="shared" si="74"/>
        <v>0</v>
      </c>
      <c r="CE82" s="41">
        <f t="shared" si="74"/>
        <v>0</v>
      </c>
      <c r="CF82" s="41">
        <f t="shared" si="67"/>
        <v>0</v>
      </c>
      <c r="CG82" s="41">
        <f t="shared" si="67"/>
        <v>0</v>
      </c>
      <c r="CH82" s="41">
        <f t="shared" si="67"/>
        <v>0</v>
      </c>
      <c r="CI82" s="41">
        <f t="shared" si="67"/>
        <v>0</v>
      </c>
      <c r="CJ82" s="41">
        <f t="shared" si="67"/>
        <v>0</v>
      </c>
      <c r="CK82" s="41">
        <f t="shared" si="67"/>
        <v>0</v>
      </c>
      <c r="CL82" s="41">
        <f t="shared" si="67"/>
        <v>0</v>
      </c>
      <c r="CM82" s="41">
        <f t="shared" si="67"/>
        <v>0</v>
      </c>
      <c r="CN82" s="41">
        <f t="shared" si="67"/>
        <v>0</v>
      </c>
      <c r="CO82" s="41">
        <f t="shared" si="67"/>
        <v>0</v>
      </c>
      <c r="CP82" s="41">
        <f t="shared" si="67"/>
        <v>0</v>
      </c>
      <c r="CQ82" s="41">
        <f t="shared" si="63"/>
        <v>0</v>
      </c>
      <c r="CR82" s="41">
        <f t="shared" si="63"/>
        <v>0</v>
      </c>
      <c r="CS82" s="41">
        <f t="shared" si="63"/>
        <v>0</v>
      </c>
      <c r="CT82" s="41">
        <f t="shared" si="63"/>
        <v>0</v>
      </c>
      <c r="CU82" s="41">
        <f t="shared" si="63"/>
        <v>0</v>
      </c>
      <c r="CV82" s="41">
        <f t="shared" si="63"/>
        <v>0</v>
      </c>
      <c r="CW82" s="41">
        <f t="shared" si="63"/>
        <v>0</v>
      </c>
      <c r="CX82" s="41">
        <f t="shared" si="63"/>
        <v>0</v>
      </c>
      <c r="CY82" s="41">
        <f t="shared" si="63"/>
        <v>0</v>
      </c>
      <c r="CZ82" s="41">
        <f t="shared" si="63"/>
        <v>0</v>
      </c>
      <c r="DA82" s="41">
        <f t="shared" si="63"/>
        <v>0</v>
      </c>
      <c r="DB82" s="41">
        <f t="shared" si="63"/>
        <v>0</v>
      </c>
      <c r="DC82" s="41">
        <f t="shared" si="63"/>
        <v>0</v>
      </c>
      <c r="DD82" s="41">
        <f t="shared" si="71"/>
        <v>0</v>
      </c>
      <c r="DE82" s="41">
        <f t="shared" si="71"/>
        <v>0</v>
      </c>
      <c r="DF82" s="41">
        <f t="shared" si="71"/>
        <v>0</v>
      </c>
      <c r="DG82" s="41">
        <f t="shared" si="71"/>
        <v>0</v>
      </c>
      <c r="DH82" s="41">
        <f t="shared" si="71"/>
        <v>0</v>
      </c>
      <c r="DI82" s="41">
        <f t="shared" si="68"/>
        <v>0</v>
      </c>
      <c r="DJ82" s="41">
        <f t="shared" si="68"/>
        <v>0</v>
      </c>
      <c r="DK82" s="41">
        <f t="shared" si="68"/>
        <v>0</v>
      </c>
      <c r="DL82" s="41">
        <f t="shared" si="68"/>
        <v>0</v>
      </c>
      <c r="DM82" s="41">
        <f t="shared" si="68"/>
        <v>0</v>
      </c>
      <c r="DN82" s="41">
        <f t="shared" si="68"/>
        <v>0</v>
      </c>
      <c r="DO82" s="41">
        <f t="shared" si="68"/>
        <v>0</v>
      </c>
      <c r="DP82" s="41">
        <f t="shared" si="68"/>
        <v>0</v>
      </c>
      <c r="DQ82" s="41">
        <f t="shared" si="68"/>
        <v>0</v>
      </c>
      <c r="DR82" s="41">
        <f t="shared" si="68"/>
        <v>0</v>
      </c>
      <c r="DS82" s="41">
        <f t="shared" si="68"/>
        <v>0</v>
      </c>
      <c r="DT82" s="41">
        <f t="shared" si="68"/>
        <v>0</v>
      </c>
      <c r="DU82" s="41">
        <f t="shared" si="68"/>
        <v>0</v>
      </c>
      <c r="DV82" s="41">
        <f t="shared" si="64"/>
        <v>0</v>
      </c>
      <c r="DW82" s="41">
        <f t="shared" si="54"/>
        <v>0</v>
      </c>
      <c r="DX82" s="41">
        <f t="shared" si="54"/>
        <v>0</v>
      </c>
      <c r="DY82" s="41">
        <f t="shared" si="54"/>
        <v>0</v>
      </c>
      <c r="DZ82" s="41">
        <f t="shared" si="54"/>
        <v>0</v>
      </c>
      <c r="EA82" s="41">
        <f t="shared" si="54"/>
        <v>0</v>
      </c>
      <c r="EB82" s="41">
        <f t="shared" si="54"/>
        <v>0</v>
      </c>
      <c r="EC82" s="41">
        <f t="shared" si="54"/>
        <v>0</v>
      </c>
      <c r="ED82" s="41">
        <f t="shared" si="54"/>
        <v>0</v>
      </c>
      <c r="EE82" s="41">
        <f t="shared" si="54"/>
        <v>0</v>
      </c>
      <c r="EF82" s="41">
        <f t="shared" si="54"/>
        <v>0</v>
      </c>
      <c r="EG82" s="41">
        <f t="shared" si="54"/>
        <v>0</v>
      </c>
      <c r="EH82" s="41">
        <f t="shared" si="54"/>
        <v>0</v>
      </c>
      <c r="EI82" s="41">
        <f t="shared" si="54"/>
        <v>0</v>
      </c>
      <c r="EJ82" s="41">
        <f t="shared" si="72"/>
        <v>0</v>
      </c>
      <c r="EK82" s="41">
        <f t="shared" si="72"/>
        <v>0</v>
      </c>
      <c r="EL82" s="41">
        <f t="shared" si="72"/>
        <v>0</v>
      </c>
      <c r="EM82" s="41">
        <f t="shared" si="72"/>
        <v>0</v>
      </c>
      <c r="EN82" s="41">
        <f t="shared" si="72"/>
        <v>0</v>
      </c>
      <c r="EO82" s="41">
        <f t="shared" si="69"/>
        <v>0</v>
      </c>
      <c r="EP82" s="41">
        <f t="shared" si="69"/>
        <v>0</v>
      </c>
      <c r="EQ82" s="41">
        <f t="shared" si="69"/>
        <v>0</v>
      </c>
      <c r="ER82" s="41">
        <f t="shared" si="69"/>
        <v>0</v>
      </c>
      <c r="ES82" s="41">
        <f t="shared" si="69"/>
        <v>0</v>
      </c>
      <c r="ET82" s="41">
        <f t="shared" si="69"/>
        <v>0</v>
      </c>
      <c r="EU82" s="41">
        <f t="shared" si="69"/>
        <v>0</v>
      </c>
      <c r="EV82" s="41">
        <f t="shared" si="69"/>
        <v>0</v>
      </c>
      <c r="EW82" s="41">
        <f t="shared" si="69"/>
        <v>0</v>
      </c>
      <c r="EX82" s="41">
        <f t="shared" si="69"/>
        <v>0</v>
      </c>
      <c r="EY82" s="41">
        <f t="shared" si="69"/>
        <v>0</v>
      </c>
      <c r="EZ82" s="41">
        <f t="shared" si="69"/>
        <v>0</v>
      </c>
      <c r="FA82" s="41">
        <f t="shared" si="69"/>
        <v>0</v>
      </c>
      <c r="FB82" s="41">
        <f t="shared" si="65"/>
        <v>0</v>
      </c>
      <c r="FC82" s="41">
        <f t="shared" si="56"/>
        <v>0</v>
      </c>
      <c r="FD82" s="41">
        <f t="shared" si="56"/>
        <v>0</v>
      </c>
      <c r="FE82" s="41">
        <f t="shared" si="56"/>
        <v>0</v>
      </c>
      <c r="FF82" s="41">
        <f t="shared" si="56"/>
        <v>0</v>
      </c>
      <c r="FG82" s="41">
        <f t="shared" si="56"/>
        <v>0</v>
      </c>
      <c r="FH82" s="41">
        <f t="shared" si="56"/>
        <v>0</v>
      </c>
      <c r="FI82" s="41">
        <f t="shared" si="56"/>
        <v>0</v>
      </c>
      <c r="FJ82" s="41">
        <f t="shared" si="56"/>
        <v>0</v>
      </c>
      <c r="FK82" s="41">
        <f t="shared" si="56"/>
        <v>0</v>
      </c>
      <c r="FL82" s="41">
        <f t="shared" si="56"/>
        <v>0</v>
      </c>
      <c r="FM82" s="41">
        <f t="shared" si="56"/>
        <v>0</v>
      </c>
      <c r="FN82" s="41">
        <f t="shared" si="56"/>
        <v>0</v>
      </c>
      <c r="FO82" s="41">
        <f t="shared" si="56"/>
        <v>0</v>
      </c>
      <c r="FP82" s="41">
        <f t="shared" si="73"/>
        <v>0</v>
      </c>
      <c r="FQ82" s="41">
        <f t="shared" si="73"/>
        <v>0</v>
      </c>
      <c r="FR82" s="41">
        <f t="shared" si="73"/>
        <v>0</v>
      </c>
      <c r="FS82" s="41">
        <f t="shared" si="73"/>
        <v>0</v>
      </c>
      <c r="FT82" s="41">
        <f t="shared" si="73"/>
        <v>0</v>
      </c>
      <c r="FU82" s="41">
        <f t="shared" si="70"/>
        <v>0</v>
      </c>
      <c r="FV82" s="41">
        <f t="shared" si="70"/>
        <v>0</v>
      </c>
      <c r="FW82" s="41">
        <f t="shared" si="70"/>
        <v>0</v>
      </c>
      <c r="FX82" s="41">
        <f t="shared" si="70"/>
        <v>0</v>
      </c>
      <c r="FY82" s="41">
        <f t="shared" si="70"/>
        <v>0</v>
      </c>
      <c r="FZ82" s="41">
        <f t="shared" si="70"/>
        <v>0</v>
      </c>
      <c r="GA82" s="41">
        <f t="shared" si="70"/>
        <v>0</v>
      </c>
      <c r="GB82" s="41">
        <f t="shared" si="70"/>
        <v>0</v>
      </c>
      <c r="GC82" s="41">
        <f t="shared" si="70"/>
        <v>0</v>
      </c>
      <c r="GD82" s="41">
        <f t="shared" si="70"/>
        <v>0</v>
      </c>
      <c r="GE82" s="41">
        <f t="shared" si="70"/>
        <v>0</v>
      </c>
      <c r="GF82" s="41">
        <f t="shared" si="70"/>
        <v>0</v>
      </c>
      <c r="GG82" s="41">
        <f t="shared" si="70"/>
        <v>0</v>
      </c>
      <c r="GH82" s="41">
        <f t="shared" si="66"/>
        <v>0</v>
      </c>
      <c r="GI82" s="41">
        <f t="shared" si="58"/>
        <v>0</v>
      </c>
      <c r="GJ82" s="41">
        <f t="shared" si="58"/>
        <v>0</v>
      </c>
      <c r="GK82" s="41">
        <f t="shared" si="58"/>
        <v>0</v>
      </c>
      <c r="GL82" s="41">
        <f t="shared" si="75"/>
        <v>0</v>
      </c>
      <c r="GM82" s="41">
        <f t="shared" si="75"/>
        <v>0</v>
      </c>
      <c r="GN82" s="41">
        <f t="shared" si="75"/>
        <v>0</v>
      </c>
      <c r="GO82" s="41">
        <f t="shared" si="75"/>
        <v>0</v>
      </c>
      <c r="GP82" s="41">
        <f t="shared" si="75"/>
        <v>0</v>
      </c>
      <c r="GQ82" s="41">
        <f t="shared" si="75"/>
        <v>0</v>
      </c>
      <c r="GR82" s="41">
        <f t="shared" si="75"/>
        <v>0</v>
      </c>
      <c r="GS82" s="41">
        <f t="shared" si="75"/>
        <v>0</v>
      </c>
      <c r="GT82" s="41">
        <f t="shared" si="75"/>
        <v>0</v>
      </c>
      <c r="GU82" s="41">
        <f t="shared" si="75"/>
        <v>0</v>
      </c>
      <c r="GV82" s="41">
        <f t="shared" si="75"/>
        <v>0</v>
      </c>
      <c r="GW82" s="41">
        <f t="shared" si="75"/>
        <v>0</v>
      </c>
      <c r="GX82" s="41">
        <f t="shared" si="75"/>
        <v>0</v>
      </c>
      <c r="GY82" s="41">
        <f t="shared" si="59"/>
        <v>0</v>
      </c>
      <c r="GZ82" s="41">
        <f t="shared" si="59"/>
        <v>0</v>
      </c>
      <c r="HA82" s="41">
        <f t="shared" si="59"/>
        <v>0</v>
      </c>
      <c r="HB82" s="41">
        <f t="shared" si="59"/>
        <v>0</v>
      </c>
      <c r="HC82" s="41">
        <f t="shared" si="59"/>
        <v>0</v>
      </c>
      <c r="HD82" s="41">
        <f t="shared" si="59"/>
        <v>0</v>
      </c>
      <c r="HE82" s="41">
        <f t="shared" si="62"/>
        <v>0</v>
      </c>
      <c r="HF82" s="41">
        <f t="shared" si="62"/>
        <v>0</v>
      </c>
      <c r="HG82" s="41">
        <f t="shared" si="62"/>
        <v>0</v>
      </c>
      <c r="HH82" s="41">
        <f t="shared" si="62"/>
        <v>0</v>
      </c>
      <c r="HI82" s="41">
        <f t="shared" si="62"/>
        <v>0</v>
      </c>
      <c r="HJ82" s="41">
        <f t="shared" si="62"/>
        <v>0</v>
      </c>
    </row>
    <row r="83" spans="1:218" ht="14.4" x14ac:dyDescent="0.3">
      <c r="A83" s="42">
        <v>80</v>
      </c>
      <c r="B83" s="43">
        <f>'CMM4 - AUX CALC'!$CC$67</f>
        <v>0</v>
      </c>
      <c r="CD83" s="41">
        <f>$B83/(_xlfn.SINGLE(PrazoConcessao)*12-CD$3+1)</f>
        <v>0</v>
      </c>
      <c r="CE83" s="41">
        <f t="shared" si="74"/>
        <v>0</v>
      </c>
      <c r="CF83" s="41">
        <f t="shared" si="67"/>
        <v>0</v>
      </c>
      <c r="CG83" s="41">
        <f t="shared" si="67"/>
        <v>0</v>
      </c>
      <c r="CH83" s="41">
        <f t="shared" si="67"/>
        <v>0</v>
      </c>
      <c r="CI83" s="41">
        <f t="shared" si="67"/>
        <v>0</v>
      </c>
      <c r="CJ83" s="41">
        <f t="shared" si="67"/>
        <v>0</v>
      </c>
      <c r="CK83" s="41">
        <f t="shared" si="67"/>
        <v>0</v>
      </c>
      <c r="CL83" s="41">
        <f t="shared" si="67"/>
        <v>0</v>
      </c>
      <c r="CM83" s="41">
        <f t="shared" si="67"/>
        <v>0</v>
      </c>
      <c r="CN83" s="41">
        <f t="shared" si="67"/>
        <v>0</v>
      </c>
      <c r="CO83" s="41">
        <f t="shared" si="67"/>
        <v>0</v>
      </c>
      <c r="CP83" s="41">
        <f t="shared" si="67"/>
        <v>0</v>
      </c>
      <c r="CQ83" s="41">
        <f t="shared" si="63"/>
        <v>0</v>
      </c>
      <c r="CR83" s="41">
        <f t="shared" si="63"/>
        <v>0</v>
      </c>
      <c r="CS83" s="41">
        <f t="shared" si="63"/>
        <v>0</v>
      </c>
      <c r="CT83" s="41">
        <f t="shared" si="63"/>
        <v>0</v>
      </c>
      <c r="CU83" s="41">
        <f t="shared" si="63"/>
        <v>0</v>
      </c>
      <c r="CV83" s="41">
        <f t="shared" si="63"/>
        <v>0</v>
      </c>
      <c r="CW83" s="41">
        <f t="shared" si="63"/>
        <v>0</v>
      </c>
      <c r="CX83" s="41">
        <f t="shared" si="63"/>
        <v>0</v>
      </c>
      <c r="CY83" s="41">
        <f t="shared" si="63"/>
        <v>0</v>
      </c>
      <c r="CZ83" s="41">
        <f t="shared" si="63"/>
        <v>0</v>
      </c>
      <c r="DA83" s="41">
        <f t="shared" si="63"/>
        <v>0</v>
      </c>
      <c r="DB83" s="41">
        <f t="shared" si="63"/>
        <v>0</v>
      </c>
      <c r="DC83" s="41">
        <f t="shared" si="63"/>
        <v>0</v>
      </c>
      <c r="DD83" s="41">
        <f t="shared" si="71"/>
        <v>0</v>
      </c>
      <c r="DE83" s="41">
        <f t="shared" si="71"/>
        <v>0</v>
      </c>
      <c r="DF83" s="41">
        <f t="shared" si="71"/>
        <v>0</v>
      </c>
      <c r="DG83" s="41">
        <f t="shared" si="71"/>
        <v>0</v>
      </c>
      <c r="DH83" s="41">
        <f t="shared" si="71"/>
        <v>0</v>
      </c>
      <c r="DI83" s="41">
        <f t="shared" si="68"/>
        <v>0</v>
      </c>
      <c r="DJ83" s="41">
        <f t="shared" si="68"/>
        <v>0</v>
      </c>
      <c r="DK83" s="41">
        <f t="shared" si="68"/>
        <v>0</v>
      </c>
      <c r="DL83" s="41">
        <f t="shared" si="68"/>
        <v>0</v>
      </c>
      <c r="DM83" s="41">
        <f t="shared" si="68"/>
        <v>0</v>
      </c>
      <c r="DN83" s="41">
        <f t="shared" si="68"/>
        <v>0</v>
      </c>
      <c r="DO83" s="41">
        <f t="shared" si="68"/>
        <v>0</v>
      </c>
      <c r="DP83" s="41">
        <f t="shared" si="68"/>
        <v>0</v>
      </c>
      <c r="DQ83" s="41">
        <f t="shared" si="68"/>
        <v>0</v>
      </c>
      <c r="DR83" s="41">
        <f t="shared" si="68"/>
        <v>0</v>
      </c>
      <c r="DS83" s="41">
        <f t="shared" si="68"/>
        <v>0</v>
      </c>
      <c r="DT83" s="41">
        <f t="shared" si="68"/>
        <v>0</v>
      </c>
      <c r="DU83" s="41">
        <f t="shared" si="68"/>
        <v>0</v>
      </c>
      <c r="DV83" s="41">
        <f t="shared" si="64"/>
        <v>0</v>
      </c>
      <c r="DW83" s="41">
        <f t="shared" si="54"/>
        <v>0</v>
      </c>
      <c r="DX83" s="41">
        <f t="shared" si="54"/>
        <v>0</v>
      </c>
      <c r="DY83" s="41">
        <f t="shared" si="54"/>
        <v>0</v>
      </c>
      <c r="DZ83" s="41">
        <f t="shared" si="54"/>
        <v>0</v>
      </c>
      <c r="EA83" s="41">
        <f t="shared" si="54"/>
        <v>0</v>
      </c>
      <c r="EB83" s="41">
        <f t="shared" si="54"/>
        <v>0</v>
      </c>
      <c r="EC83" s="41">
        <f t="shared" si="54"/>
        <v>0</v>
      </c>
      <c r="ED83" s="41">
        <f t="shared" si="54"/>
        <v>0</v>
      </c>
      <c r="EE83" s="41">
        <f t="shared" si="54"/>
        <v>0</v>
      </c>
      <c r="EF83" s="41">
        <f t="shared" si="54"/>
        <v>0</v>
      </c>
      <c r="EG83" s="41">
        <f t="shared" si="54"/>
        <v>0</v>
      </c>
      <c r="EH83" s="41">
        <f t="shared" si="54"/>
        <v>0</v>
      </c>
      <c r="EI83" s="41">
        <f t="shared" si="54"/>
        <v>0</v>
      </c>
      <c r="EJ83" s="41">
        <f t="shared" si="72"/>
        <v>0</v>
      </c>
      <c r="EK83" s="41">
        <f t="shared" si="72"/>
        <v>0</v>
      </c>
      <c r="EL83" s="41">
        <f t="shared" si="72"/>
        <v>0</v>
      </c>
      <c r="EM83" s="41">
        <f t="shared" si="72"/>
        <v>0</v>
      </c>
      <c r="EN83" s="41">
        <f t="shared" si="72"/>
        <v>0</v>
      </c>
      <c r="EO83" s="41">
        <f t="shared" si="69"/>
        <v>0</v>
      </c>
      <c r="EP83" s="41">
        <f t="shared" si="69"/>
        <v>0</v>
      </c>
      <c r="EQ83" s="41">
        <f t="shared" si="69"/>
        <v>0</v>
      </c>
      <c r="ER83" s="41">
        <f t="shared" si="69"/>
        <v>0</v>
      </c>
      <c r="ES83" s="41">
        <f t="shared" si="69"/>
        <v>0</v>
      </c>
      <c r="ET83" s="41">
        <f t="shared" si="69"/>
        <v>0</v>
      </c>
      <c r="EU83" s="41">
        <f t="shared" si="69"/>
        <v>0</v>
      </c>
      <c r="EV83" s="41">
        <f t="shared" si="69"/>
        <v>0</v>
      </c>
      <c r="EW83" s="41">
        <f t="shared" si="69"/>
        <v>0</v>
      </c>
      <c r="EX83" s="41">
        <f t="shared" si="69"/>
        <v>0</v>
      </c>
      <c r="EY83" s="41">
        <f t="shared" si="69"/>
        <v>0</v>
      </c>
      <c r="EZ83" s="41">
        <f t="shared" si="69"/>
        <v>0</v>
      </c>
      <c r="FA83" s="41">
        <f t="shared" si="69"/>
        <v>0</v>
      </c>
      <c r="FB83" s="41">
        <f t="shared" si="65"/>
        <v>0</v>
      </c>
      <c r="FC83" s="41">
        <f t="shared" si="56"/>
        <v>0</v>
      </c>
      <c r="FD83" s="41">
        <f t="shared" si="56"/>
        <v>0</v>
      </c>
      <c r="FE83" s="41">
        <f t="shared" si="56"/>
        <v>0</v>
      </c>
      <c r="FF83" s="41">
        <f t="shared" si="56"/>
        <v>0</v>
      </c>
      <c r="FG83" s="41">
        <f t="shared" si="56"/>
        <v>0</v>
      </c>
      <c r="FH83" s="41">
        <f t="shared" si="56"/>
        <v>0</v>
      </c>
      <c r="FI83" s="41">
        <f t="shared" si="56"/>
        <v>0</v>
      </c>
      <c r="FJ83" s="41">
        <f t="shared" si="56"/>
        <v>0</v>
      </c>
      <c r="FK83" s="41">
        <f t="shared" si="56"/>
        <v>0</v>
      </c>
      <c r="FL83" s="41">
        <f t="shared" si="56"/>
        <v>0</v>
      </c>
      <c r="FM83" s="41">
        <f t="shared" si="56"/>
        <v>0</v>
      </c>
      <c r="FN83" s="41">
        <f t="shared" si="56"/>
        <v>0</v>
      </c>
      <c r="FO83" s="41">
        <f t="shared" si="56"/>
        <v>0</v>
      </c>
      <c r="FP83" s="41">
        <f t="shared" si="73"/>
        <v>0</v>
      </c>
      <c r="FQ83" s="41">
        <f t="shared" si="73"/>
        <v>0</v>
      </c>
      <c r="FR83" s="41">
        <f t="shared" si="73"/>
        <v>0</v>
      </c>
      <c r="FS83" s="41">
        <f t="shared" si="73"/>
        <v>0</v>
      </c>
      <c r="FT83" s="41">
        <f t="shared" si="73"/>
        <v>0</v>
      </c>
      <c r="FU83" s="41">
        <f t="shared" si="70"/>
        <v>0</v>
      </c>
      <c r="FV83" s="41">
        <f t="shared" si="70"/>
        <v>0</v>
      </c>
      <c r="FW83" s="41">
        <f t="shared" si="70"/>
        <v>0</v>
      </c>
      <c r="FX83" s="41">
        <f t="shared" si="70"/>
        <v>0</v>
      </c>
      <c r="FY83" s="41">
        <f t="shared" si="70"/>
        <v>0</v>
      </c>
      <c r="FZ83" s="41">
        <f t="shared" si="70"/>
        <v>0</v>
      </c>
      <c r="GA83" s="41">
        <f t="shared" si="70"/>
        <v>0</v>
      </c>
      <c r="GB83" s="41">
        <f t="shared" si="70"/>
        <v>0</v>
      </c>
      <c r="GC83" s="41">
        <f t="shared" si="70"/>
        <v>0</v>
      </c>
      <c r="GD83" s="41">
        <f t="shared" si="70"/>
        <v>0</v>
      </c>
      <c r="GE83" s="41">
        <f t="shared" si="70"/>
        <v>0</v>
      </c>
      <c r="GF83" s="41">
        <f t="shared" si="70"/>
        <v>0</v>
      </c>
      <c r="GG83" s="41">
        <f t="shared" si="70"/>
        <v>0</v>
      </c>
      <c r="GH83" s="41">
        <f t="shared" si="66"/>
        <v>0</v>
      </c>
      <c r="GI83" s="41">
        <f t="shared" si="58"/>
        <v>0</v>
      </c>
      <c r="GJ83" s="41">
        <f t="shared" si="58"/>
        <v>0</v>
      </c>
      <c r="GK83" s="41">
        <f t="shared" si="58"/>
        <v>0</v>
      </c>
      <c r="GL83" s="41">
        <f t="shared" si="75"/>
        <v>0</v>
      </c>
      <c r="GM83" s="41">
        <f t="shared" si="75"/>
        <v>0</v>
      </c>
      <c r="GN83" s="41">
        <f t="shared" si="75"/>
        <v>0</v>
      </c>
      <c r="GO83" s="41">
        <f t="shared" si="75"/>
        <v>0</v>
      </c>
      <c r="GP83" s="41">
        <f t="shared" si="75"/>
        <v>0</v>
      </c>
      <c r="GQ83" s="41">
        <f t="shared" si="75"/>
        <v>0</v>
      </c>
      <c r="GR83" s="41">
        <f t="shared" si="75"/>
        <v>0</v>
      </c>
      <c r="GS83" s="41">
        <f t="shared" si="75"/>
        <v>0</v>
      </c>
      <c r="GT83" s="41">
        <f t="shared" si="75"/>
        <v>0</v>
      </c>
      <c r="GU83" s="41">
        <f t="shared" si="75"/>
        <v>0</v>
      </c>
      <c r="GV83" s="41">
        <f t="shared" si="75"/>
        <v>0</v>
      </c>
      <c r="GW83" s="41">
        <f t="shared" si="75"/>
        <v>0</v>
      </c>
      <c r="GX83" s="41">
        <f t="shared" si="75"/>
        <v>0</v>
      </c>
      <c r="GY83" s="41">
        <f t="shared" si="59"/>
        <v>0</v>
      </c>
      <c r="GZ83" s="41">
        <f t="shared" si="59"/>
        <v>0</v>
      </c>
      <c r="HA83" s="41">
        <f t="shared" si="59"/>
        <v>0</v>
      </c>
      <c r="HB83" s="41">
        <f t="shared" si="59"/>
        <v>0</v>
      </c>
      <c r="HC83" s="41">
        <f t="shared" si="59"/>
        <v>0</v>
      </c>
      <c r="HD83" s="41">
        <f t="shared" si="59"/>
        <v>0</v>
      </c>
      <c r="HE83" s="41">
        <f t="shared" si="62"/>
        <v>0</v>
      </c>
      <c r="HF83" s="41">
        <f t="shared" si="62"/>
        <v>0</v>
      </c>
      <c r="HG83" s="41">
        <f t="shared" si="62"/>
        <v>0</v>
      </c>
      <c r="HH83" s="41">
        <f t="shared" si="62"/>
        <v>0</v>
      </c>
      <c r="HI83" s="41">
        <f t="shared" si="62"/>
        <v>0</v>
      </c>
      <c r="HJ83" s="41">
        <f t="shared" si="62"/>
        <v>0</v>
      </c>
    </row>
    <row r="84" spans="1:218" ht="14.4" x14ac:dyDescent="0.3">
      <c r="A84" s="42">
        <v>81</v>
      </c>
      <c r="B84" s="43">
        <f>'CMM4 - AUX CALC'!$CD$67</f>
        <v>0</v>
      </c>
      <c r="CE84" s="41">
        <f>$B84/(_xlfn.SINGLE(PrazoConcessao)*12-CE$3+1)</f>
        <v>0</v>
      </c>
      <c r="CF84" s="41">
        <f t="shared" si="67"/>
        <v>0</v>
      </c>
      <c r="CG84" s="41">
        <f t="shared" si="67"/>
        <v>0</v>
      </c>
      <c r="CH84" s="41">
        <f t="shared" si="67"/>
        <v>0</v>
      </c>
      <c r="CI84" s="41">
        <f t="shared" si="67"/>
        <v>0</v>
      </c>
      <c r="CJ84" s="41">
        <f t="shared" si="67"/>
        <v>0</v>
      </c>
      <c r="CK84" s="41">
        <f t="shared" si="67"/>
        <v>0</v>
      </c>
      <c r="CL84" s="41">
        <f t="shared" si="67"/>
        <v>0</v>
      </c>
      <c r="CM84" s="41">
        <f t="shared" si="67"/>
        <v>0</v>
      </c>
      <c r="CN84" s="41">
        <f t="shared" si="67"/>
        <v>0</v>
      </c>
      <c r="CO84" s="41">
        <f t="shared" si="67"/>
        <v>0</v>
      </c>
      <c r="CP84" s="41">
        <f t="shared" si="67"/>
        <v>0</v>
      </c>
      <c r="CQ84" s="41">
        <f t="shared" si="63"/>
        <v>0</v>
      </c>
      <c r="CR84" s="41">
        <f t="shared" si="63"/>
        <v>0</v>
      </c>
      <c r="CS84" s="41">
        <f t="shared" si="63"/>
        <v>0</v>
      </c>
      <c r="CT84" s="41">
        <f t="shared" si="63"/>
        <v>0</v>
      </c>
      <c r="CU84" s="41">
        <f t="shared" si="63"/>
        <v>0</v>
      </c>
      <c r="CV84" s="41">
        <f t="shared" si="63"/>
        <v>0</v>
      </c>
      <c r="CW84" s="41">
        <f t="shared" si="63"/>
        <v>0</v>
      </c>
      <c r="CX84" s="41">
        <f t="shared" si="63"/>
        <v>0</v>
      </c>
      <c r="CY84" s="41">
        <f t="shared" si="63"/>
        <v>0</v>
      </c>
      <c r="CZ84" s="41">
        <f t="shared" si="63"/>
        <v>0</v>
      </c>
      <c r="DA84" s="41">
        <f t="shared" si="63"/>
        <v>0</v>
      </c>
      <c r="DB84" s="41">
        <f t="shared" si="63"/>
        <v>0</v>
      </c>
      <c r="DC84" s="41">
        <f t="shared" si="63"/>
        <v>0</v>
      </c>
      <c r="DD84" s="41">
        <f t="shared" si="71"/>
        <v>0</v>
      </c>
      <c r="DE84" s="41">
        <f t="shared" si="71"/>
        <v>0</v>
      </c>
      <c r="DF84" s="41">
        <f t="shared" si="71"/>
        <v>0</v>
      </c>
      <c r="DG84" s="41">
        <f t="shared" si="71"/>
        <v>0</v>
      </c>
      <c r="DH84" s="41">
        <f t="shared" si="71"/>
        <v>0</v>
      </c>
      <c r="DI84" s="41">
        <f t="shared" si="68"/>
        <v>0</v>
      </c>
      <c r="DJ84" s="41">
        <f t="shared" si="68"/>
        <v>0</v>
      </c>
      <c r="DK84" s="41">
        <f t="shared" si="68"/>
        <v>0</v>
      </c>
      <c r="DL84" s="41">
        <f t="shared" si="68"/>
        <v>0</v>
      </c>
      <c r="DM84" s="41">
        <f t="shared" si="68"/>
        <v>0</v>
      </c>
      <c r="DN84" s="41">
        <f t="shared" si="68"/>
        <v>0</v>
      </c>
      <c r="DO84" s="41">
        <f t="shared" si="68"/>
        <v>0</v>
      </c>
      <c r="DP84" s="41">
        <f t="shared" si="68"/>
        <v>0</v>
      </c>
      <c r="DQ84" s="41">
        <f t="shared" si="68"/>
        <v>0</v>
      </c>
      <c r="DR84" s="41">
        <f t="shared" si="68"/>
        <v>0</v>
      </c>
      <c r="DS84" s="41">
        <f t="shared" si="68"/>
        <v>0</v>
      </c>
      <c r="DT84" s="41">
        <f t="shared" si="68"/>
        <v>0</v>
      </c>
      <c r="DU84" s="41">
        <f t="shared" si="68"/>
        <v>0</v>
      </c>
      <c r="DV84" s="41">
        <f t="shared" si="64"/>
        <v>0</v>
      </c>
      <c r="DW84" s="41">
        <f t="shared" si="54"/>
        <v>0</v>
      </c>
      <c r="DX84" s="41">
        <f t="shared" si="54"/>
        <v>0</v>
      </c>
      <c r="DY84" s="41">
        <f t="shared" si="54"/>
        <v>0</v>
      </c>
      <c r="DZ84" s="41">
        <f t="shared" si="54"/>
        <v>0</v>
      </c>
      <c r="EA84" s="41">
        <f t="shared" si="54"/>
        <v>0</v>
      </c>
      <c r="EB84" s="41">
        <f t="shared" si="54"/>
        <v>0</v>
      </c>
      <c r="EC84" s="41">
        <f t="shared" si="54"/>
        <v>0</v>
      </c>
      <c r="ED84" s="41">
        <f t="shared" si="54"/>
        <v>0</v>
      </c>
      <c r="EE84" s="41">
        <f t="shared" si="54"/>
        <v>0</v>
      </c>
      <c r="EF84" s="41">
        <f t="shared" si="54"/>
        <v>0</v>
      </c>
      <c r="EG84" s="41">
        <f t="shared" si="54"/>
        <v>0</v>
      </c>
      <c r="EH84" s="41">
        <f t="shared" si="54"/>
        <v>0</v>
      </c>
      <c r="EI84" s="41">
        <f t="shared" si="54"/>
        <v>0</v>
      </c>
      <c r="EJ84" s="41">
        <f t="shared" si="72"/>
        <v>0</v>
      </c>
      <c r="EK84" s="41">
        <f t="shared" si="72"/>
        <v>0</v>
      </c>
      <c r="EL84" s="41">
        <f t="shared" si="72"/>
        <v>0</v>
      </c>
      <c r="EM84" s="41">
        <f t="shared" si="72"/>
        <v>0</v>
      </c>
      <c r="EN84" s="41">
        <f t="shared" si="72"/>
        <v>0</v>
      </c>
      <c r="EO84" s="41">
        <f t="shared" si="69"/>
        <v>0</v>
      </c>
      <c r="EP84" s="41">
        <f t="shared" si="69"/>
        <v>0</v>
      </c>
      <c r="EQ84" s="41">
        <f t="shared" si="69"/>
        <v>0</v>
      </c>
      <c r="ER84" s="41">
        <f t="shared" si="69"/>
        <v>0</v>
      </c>
      <c r="ES84" s="41">
        <f t="shared" si="69"/>
        <v>0</v>
      </c>
      <c r="ET84" s="41">
        <f t="shared" si="69"/>
        <v>0</v>
      </c>
      <c r="EU84" s="41">
        <f t="shared" si="69"/>
        <v>0</v>
      </c>
      <c r="EV84" s="41">
        <f t="shared" si="69"/>
        <v>0</v>
      </c>
      <c r="EW84" s="41">
        <f t="shared" si="69"/>
        <v>0</v>
      </c>
      <c r="EX84" s="41">
        <f t="shared" si="69"/>
        <v>0</v>
      </c>
      <c r="EY84" s="41">
        <f t="shared" si="69"/>
        <v>0</v>
      </c>
      <c r="EZ84" s="41">
        <f t="shared" si="69"/>
        <v>0</v>
      </c>
      <c r="FA84" s="41">
        <f t="shared" si="69"/>
        <v>0</v>
      </c>
      <c r="FB84" s="41">
        <f t="shared" si="65"/>
        <v>0</v>
      </c>
      <c r="FC84" s="41">
        <f t="shared" si="56"/>
        <v>0</v>
      </c>
      <c r="FD84" s="41">
        <f t="shared" si="56"/>
        <v>0</v>
      </c>
      <c r="FE84" s="41">
        <f t="shared" si="56"/>
        <v>0</v>
      </c>
      <c r="FF84" s="41">
        <f t="shared" si="56"/>
        <v>0</v>
      </c>
      <c r="FG84" s="41">
        <f t="shared" si="56"/>
        <v>0</v>
      </c>
      <c r="FH84" s="41">
        <f t="shared" si="56"/>
        <v>0</v>
      </c>
      <c r="FI84" s="41">
        <f t="shared" si="56"/>
        <v>0</v>
      </c>
      <c r="FJ84" s="41">
        <f t="shared" si="56"/>
        <v>0</v>
      </c>
      <c r="FK84" s="41">
        <f t="shared" si="56"/>
        <v>0</v>
      </c>
      <c r="FL84" s="41">
        <f t="shared" si="56"/>
        <v>0</v>
      </c>
      <c r="FM84" s="41">
        <f t="shared" si="56"/>
        <v>0</v>
      </c>
      <c r="FN84" s="41">
        <f t="shared" si="56"/>
        <v>0</v>
      </c>
      <c r="FO84" s="41">
        <f t="shared" si="56"/>
        <v>0</v>
      </c>
      <c r="FP84" s="41">
        <f t="shared" si="73"/>
        <v>0</v>
      </c>
      <c r="FQ84" s="41">
        <f t="shared" si="73"/>
        <v>0</v>
      </c>
      <c r="FR84" s="41">
        <f t="shared" si="73"/>
        <v>0</v>
      </c>
      <c r="FS84" s="41">
        <f t="shared" si="73"/>
        <v>0</v>
      </c>
      <c r="FT84" s="41">
        <f t="shared" si="73"/>
        <v>0</v>
      </c>
      <c r="FU84" s="41">
        <f t="shared" si="70"/>
        <v>0</v>
      </c>
      <c r="FV84" s="41">
        <f t="shared" si="70"/>
        <v>0</v>
      </c>
      <c r="FW84" s="41">
        <f t="shared" si="70"/>
        <v>0</v>
      </c>
      <c r="FX84" s="41">
        <f t="shared" si="70"/>
        <v>0</v>
      </c>
      <c r="FY84" s="41">
        <f t="shared" si="70"/>
        <v>0</v>
      </c>
      <c r="FZ84" s="41">
        <f t="shared" si="70"/>
        <v>0</v>
      </c>
      <c r="GA84" s="41">
        <f t="shared" si="70"/>
        <v>0</v>
      </c>
      <c r="GB84" s="41">
        <f t="shared" si="70"/>
        <v>0</v>
      </c>
      <c r="GC84" s="41">
        <f t="shared" si="70"/>
        <v>0</v>
      </c>
      <c r="GD84" s="41">
        <f t="shared" si="70"/>
        <v>0</v>
      </c>
      <c r="GE84" s="41">
        <f t="shared" si="70"/>
        <v>0</v>
      </c>
      <c r="GF84" s="41">
        <f t="shared" si="70"/>
        <v>0</v>
      </c>
      <c r="GG84" s="41">
        <f t="shared" si="70"/>
        <v>0</v>
      </c>
      <c r="GH84" s="41">
        <f t="shared" si="66"/>
        <v>0</v>
      </c>
      <c r="GI84" s="41">
        <f t="shared" si="58"/>
        <v>0</v>
      </c>
      <c r="GJ84" s="41">
        <f t="shared" si="58"/>
        <v>0</v>
      </c>
      <c r="GK84" s="41">
        <f t="shared" si="58"/>
        <v>0</v>
      </c>
      <c r="GL84" s="41">
        <f t="shared" si="75"/>
        <v>0</v>
      </c>
      <c r="GM84" s="41">
        <f t="shared" si="75"/>
        <v>0</v>
      </c>
      <c r="GN84" s="41">
        <f t="shared" si="75"/>
        <v>0</v>
      </c>
      <c r="GO84" s="41">
        <f t="shared" si="75"/>
        <v>0</v>
      </c>
      <c r="GP84" s="41">
        <f t="shared" si="75"/>
        <v>0</v>
      </c>
      <c r="GQ84" s="41">
        <f t="shared" si="75"/>
        <v>0</v>
      </c>
      <c r="GR84" s="41">
        <f t="shared" si="75"/>
        <v>0</v>
      </c>
      <c r="GS84" s="41">
        <f t="shared" si="75"/>
        <v>0</v>
      </c>
      <c r="GT84" s="41">
        <f t="shared" si="75"/>
        <v>0</v>
      </c>
      <c r="GU84" s="41">
        <f t="shared" si="75"/>
        <v>0</v>
      </c>
      <c r="GV84" s="41">
        <f t="shared" si="75"/>
        <v>0</v>
      </c>
      <c r="GW84" s="41">
        <f t="shared" si="75"/>
        <v>0</v>
      </c>
      <c r="GX84" s="41">
        <f t="shared" si="75"/>
        <v>0</v>
      </c>
      <c r="GY84" s="41">
        <f t="shared" si="59"/>
        <v>0</v>
      </c>
      <c r="GZ84" s="41">
        <f t="shared" si="59"/>
        <v>0</v>
      </c>
      <c r="HA84" s="41">
        <f t="shared" si="59"/>
        <v>0</v>
      </c>
      <c r="HB84" s="41">
        <f t="shared" si="59"/>
        <v>0</v>
      </c>
      <c r="HC84" s="41">
        <f t="shared" si="59"/>
        <v>0</v>
      </c>
      <c r="HD84" s="41">
        <f t="shared" si="59"/>
        <v>0</v>
      </c>
      <c r="HE84" s="41">
        <f t="shared" si="62"/>
        <v>0</v>
      </c>
      <c r="HF84" s="41">
        <f t="shared" si="62"/>
        <v>0</v>
      </c>
      <c r="HG84" s="41">
        <f t="shared" si="62"/>
        <v>0</v>
      </c>
      <c r="HH84" s="41">
        <f t="shared" si="62"/>
        <v>0</v>
      </c>
      <c r="HI84" s="41">
        <f t="shared" si="62"/>
        <v>0</v>
      </c>
      <c r="HJ84" s="41">
        <f t="shared" si="62"/>
        <v>0</v>
      </c>
    </row>
    <row r="85" spans="1:218" ht="14.4" x14ac:dyDescent="0.3">
      <c r="A85" s="42">
        <v>82</v>
      </c>
      <c r="B85" s="43">
        <f>'CMM4 - AUX CALC'!$CE$67</f>
        <v>0</v>
      </c>
      <c r="CF85" s="41">
        <f>$B85/(_xlfn.SINGLE(PrazoConcessao)*12-CF$3+1)</f>
        <v>0</v>
      </c>
      <c r="CG85" s="41">
        <f t="shared" si="67"/>
        <v>0</v>
      </c>
      <c r="CH85" s="41">
        <f t="shared" si="67"/>
        <v>0</v>
      </c>
      <c r="CI85" s="41">
        <f t="shared" si="67"/>
        <v>0</v>
      </c>
      <c r="CJ85" s="41">
        <f t="shared" si="67"/>
        <v>0</v>
      </c>
      <c r="CK85" s="41">
        <f t="shared" si="67"/>
        <v>0</v>
      </c>
      <c r="CL85" s="41">
        <f t="shared" si="67"/>
        <v>0</v>
      </c>
      <c r="CM85" s="41">
        <f t="shared" si="67"/>
        <v>0</v>
      </c>
      <c r="CN85" s="41">
        <f t="shared" si="67"/>
        <v>0</v>
      </c>
      <c r="CO85" s="41">
        <f t="shared" si="67"/>
        <v>0</v>
      </c>
      <c r="CP85" s="41">
        <f t="shared" si="67"/>
        <v>0</v>
      </c>
      <c r="CQ85" s="41">
        <f t="shared" si="63"/>
        <v>0</v>
      </c>
      <c r="CR85" s="41">
        <f t="shared" si="63"/>
        <v>0</v>
      </c>
      <c r="CS85" s="41">
        <f t="shared" si="63"/>
        <v>0</v>
      </c>
      <c r="CT85" s="41">
        <f t="shared" si="63"/>
        <v>0</v>
      </c>
      <c r="CU85" s="41">
        <f t="shared" si="63"/>
        <v>0</v>
      </c>
      <c r="CV85" s="41">
        <f t="shared" si="63"/>
        <v>0</v>
      </c>
      <c r="CW85" s="41">
        <f t="shared" si="63"/>
        <v>0</v>
      </c>
      <c r="CX85" s="41">
        <f t="shared" si="63"/>
        <v>0</v>
      </c>
      <c r="CY85" s="41">
        <f t="shared" si="63"/>
        <v>0</v>
      </c>
      <c r="CZ85" s="41">
        <f t="shared" si="63"/>
        <v>0</v>
      </c>
      <c r="DA85" s="41">
        <f t="shared" si="63"/>
        <v>0</v>
      </c>
      <c r="DB85" s="41">
        <f t="shared" si="63"/>
        <v>0</v>
      </c>
      <c r="DC85" s="41">
        <f t="shared" si="63"/>
        <v>0</v>
      </c>
      <c r="DD85" s="41">
        <f t="shared" si="71"/>
        <v>0</v>
      </c>
      <c r="DE85" s="41">
        <f t="shared" si="71"/>
        <v>0</v>
      </c>
      <c r="DF85" s="41">
        <f t="shared" si="71"/>
        <v>0</v>
      </c>
      <c r="DG85" s="41">
        <f t="shared" si="71"/>
        <v>0</v>
      </c>
      <c r="DH85" s="41">
        <f t="shared" si="71"/>
        <v>0</v>
      </c>
      <c r="DI85" s="41">
        <f t="shared" si="68"/>
        <v>0</v>
      </c>
      <c r="DJ85" s="41">
        <f t="shared" si="68"/>
        <v>0</v>
      </c>
      <c r="DK85" s="41">
        <f t="shared" si="68"/>
        <v>0</v>
      </c>
      <c r="DL85" s="41">
        <f t="shared" si="68"/>
        <v>0</v>
      </c>
      <c r="DM85" s="41">
        <f t="shared" si="68"/>
        <v>0</v>
      </c>
      <c r="DN85" s="41">
        <f t="shared" si="68"/>
        <v>0</v>
      </c>
      <c r="DO85" s="41">
        <f t="shared" si="68"/>
        <v>0</v>
      </c>
      <c r="DP85" s="41">
        <f t="shared" si="68"/>
        <v>0</v>
      </c>
      <c r="DQ85" s="41">
        <f t="shared" si="68"/>
        <v>0</v>
      </c>
      <c r="DR85" s="41">
        <f t="shared" si="68"/>
        <v>0</v>
      </c>
      <c r="DS85" s="41">
        <f t="shared" si="68"/>
        <v>0</v>
      </c>
      <c r="DT85" s="41">
        <f t="shared" si="68"/>
        <v>0</v>
      </c>
      <c r="DU85" s="41">
        <f t="shared" si="68"/>
        <v>0</v>
      </c>
      <c r="DV85" s="41">
        <f t="shared" si="64"/>
        <v>0</v>
      </c>
      <c r="DW85" s="41">
        <f t="shared" si="54"/>
        <v>0</v>
      </c>
      <c r="DX85" s="41">
        <f t="shared" si="54"/>
        <v>0</v>
      </c>
      <c r="DY85" s="41">
        <f t="shared" si="54"/>
        <v>0</v>
      </c>
      <c r="DZ85" s="41">
        <f t="shared" si="54"/>
        <v>0</v>
      </c>
      <c r="EA85" s="41">
        <f t="shared" si="54"/>
        <v>0</v>
      </c>
      <c r="EB85" s="41">
        <f t="shared" si="54"/>
        <v>0</v>
      </c>
      <c r="EC85" s="41">
        <f t="shared" si="54"/>
        <v>0</v>
      </c>
      <c r="ED85" s="41">
        <f t="shared" si="54"/>
        <v>0</v>
      </c>
      <c r="EE85" s="41">
        <f t="shared" si="54"/>
        <v>0</v>
      </c>
      <c r="EF85" s="41">
        <f t="shared" si="54"/>
        <v>0</v>
      </c>
      <c r="EG85" s="41">
        <f t="shared" si="54"/>
        <v>0</v>
      </c>
      <c r="EH85" s="41">
        <f t="shared" si="54"/>
        <v>0</v>
      </c>
      <c r="EI85" s="41">
        <f t="shared" si="54"/>
        <v>0</v>
      </c>
      <c r="EJ85" s="41">
        <f t="shared" si="72"/>
        <v>0</v>
      </c>
      <c r="EK85" s="41">
        <f t="shared" si="72"/>
        <v>0</v>
      </c>
      <c r="EL85" s="41">
        <f t="shared" si="72"/>
        <v>0</v>
      </c>
      <c r="EM85" s="41">
        <f t="shared" si="72"/>
        <v>0</v>
      </c>
      <c r="EN85" s="41">
        <f t="shared" si="72"/>
        <v>0</v>
      </c>
      <c r="EO85" s="41">
        <f t="shared" si="69"/>
        <v>0</v>
      </c>
      <c r="EP85" s="41">
        <f t="shared" si="69"/>
        <v>0</v>
      </c>
      <c r="EQ85" s="41">
        <f t="shared" si="69"/>
        <v>0</v>
      </c>
      <c r="ER85" s="41">
        <f t="shared" si="69"/>
        <v>0</v>
      </c>
      <c r="ES85" s="41">
        <f t="shared" si="69"/>
        <v>0</v>
      </c>
      <c r="ET85" s="41">
        <f t="shared" si="69"/>
        <v>0</v>
      </c>
      <c r="EU85" s="41">
        <f t="shared" si="69"/>
        <v>0</v>
      </c>
      <c r="EV85" s="41">
        <f t="shared" si="69"/>
        <v>0</v>
      </c>
      <c r="EW85" s="41">
        <f t="shared" si="69"/>
        <v>0</v>
      </c>
      <c r="EX85" s="41">
        <f t="shared" si="69"/>
        <v>0</v>
      </c>
      <c r="EY85" s="41">
        <f t="shared" si="69"/>
        <v>0</v>
      </c>
      <c r="EZ85" s="41">
        <f t="shared" si="69"/>
        <v>0</v>
      </c>
      <c r="FA85" s="41">
        <f t="shared" si="69"/>
        <v>0</v>
      </c>
      <c r="FB85" s="41">
        <f t="shared" si="65"/>
        <v>0</v>
      </c>
      <c r="FC85" s="41">
        <f t="shared" si="56"/>
        <v>0</v>
      </c>
      <c r="FD85" s="41">
        <f t="shared" si="56"/>
        <v>0</v>
      </c>
      <c r="FE85" s="41">
        <f t="shared" si="56"/>
        <v>0</v>
      </c>
      <c r="FF85" s="41">
        <f t="shared" si="56"/>
        <v>0</v>
      </c>
      <c r="FG85" s="41">
        <f t="shared" si="56"/>
        <v>0</v>
      </c>
      <c r="FH85" s="41">
        <f t="shared" si="56"/>
        <v>0</v>
      </c>
      <c r="FI85" s="41">
        <f t="shared" si="56"/>
        <v>0</v>
      </c>
      <c r="FJ85" s="41">
        <f t="shared" si="56"/>
        <v>0</v>
      </c>
      <c r="FK85" s="41">
        <f t="shared" si="56"/>
        <v>0</v>
      </c>
      <c r="FL85" s="41">
        <f t="shared" si="56"/>
        <v>0</v>
      </c>
      <c r="FM85" s="41">
        <f t="shared" si="56"/>
        <v>0</v>
      </c>
      <c r="FN85" s="41">
        <f t="shared" si="56"/>
        <v>0</v>
      </c>
      <c r="FO85" s="41">
        <f t="shared" si="56"/>
        <v>0</v>
      </c>
      <c r="FP85" s="41">
        <f t="shared" si="73"/>
        <v>0</v>
      </c>
      <c r="FQ85" s="41">
        <f t="shared" si="73"/>
        <v>0</v>
      </c>
      <c r="FR85" s="41">
        <f t="shared" si="73"/>
        <v>0</v>
      </c>
      <c r="FS85" s="41">
        <f t="shared" si="73"/>
        <v>0</v>
      </c>
      <c r="FT85" s="41">
        <f t="shared" si="73"/>
        <v>0</v>
      </c>
      <c r="FU85" s="41">
        <f t="shared" si="70"/>
        <v>0</v>
      </c>
      <c r="FV85" s="41">
        <f t="shared" si="70"/>
        <v>0</v>
      </c>
      <c r="FW85" s="41">
        <f t="shared" si="70"/>
        <v>0</v>
      </c>
      <c r="FX85" s="41">
        <f t="shared" si="70"/>
        <v>0</v>
      </c>
      <c r="FY85" s="41">
        <f t="shared" si="70"/>
        <v>0</v>
      </c>
      <c r="FZ85" s="41">
        <f t="shared" si="70"/>
        <v>0</v>
      </c>
      <c r="GA85" s="41">
        <f t="shared" si="70"/>
        <v>0</v>
      </c>
      <c r="GB85" s="41">
        <f t="shared" si="70"/>
        <v>0</v>
      </c>
      <c r="GC85" s="41">
        <f t="shared" si="70"/>
        <v>0</v>
      </c>
      <c r="GD85" s="41">
        <f t="shared" si="70"/>
        <v>0</v>
      </c>
      <c r="GE85" s="41">
        <f t="shared" si="70"/>
        <v>0</v>
      </c>
      <c r="GF85" s="41">
        <f t="shared" si="70"/>
        <v>0</v>
      </c>
      <c r="GG85" s="41">
        <f t="shared" si="70"/>
        <v>0</v>
      </c>
      <c r="GH85" s="41">
        <f t="shared" si="66"/>
        <v>0</v>
      </c>
      <c r="GI85" s="41">
        <f t="shared" si="58"/>
        <v>0</v>
      </c>
      <c r="GJ85" s="41">
        <f t="shared" si="58"/>
        <v>0</v>
      </c>
      <c r="GK85" s="41">
        <f t="shared" si="58"/>
        <v>0</v>
      </c>
      <c r="GL85" s="41">
        <f t="shared" si="75"/>
        <v>0</v>
      </c>
      <c r="GM85" s="41">
        <f t="shared" si="75"/>
        <v>0</v>
      </c>
      <c r="GN85" s="41">
        <f t="shared" si="75"/>
        <v>0</v>
      </c>
      <c r="GO85" s="41">
        <f t="shared" si="75"/>
        <v>0</v>
      </c>
      <c r="GP85" s="41">
        <f t="shared" si="75"/>
        <v>0</v>
      </c>
      <c r="GQ85" s="41">
        <f t="shared" si="75"/>
        <v>0</v>
      </c>
      <c r="GR85" s="41">
        <f t="shared" si="75"/>
        <v>0</v>
      </c>
      <c r="GS85" s="41">
        <f t="shared" si="75"/>
        <v>0</v>
      </c>
      <c r="GT85" s="41">
        <f t="shared" si="75"/>
        <v>0</v>
      </c>
      <c r="GU85" s="41">
        <f t="shared" si="75"/>
        <v>0</v>
      </c>
      <c r="GV85" s="41">
        <f t="shared" si="75"/>
        <v>0</v>
      </c>
      <c r="GW85" s="41">
        <f t="shared" si="75"/>
        <v>0</v>
      </c>
      <c r="GX85" s="41">
        <f t="shared" si="75"/>
        <v>0</v>
      </c>
      <c r="GY85" s="41">
        <f t="shared" si="59"/>
        <v>0</v>
      </c>
      <c r="GZ85" s="41">
        <f t="shared" si="59"/>
        <v>0</v>
      </c>
      <c r="HA85" s="41">
        <f t="shared" si="59"/>
        <v>0</v>
      </c>
      <c r="HB85" s="41">
        <f t="shared" si="59"/>
        <v>0</v>
      </c>
      <c r="HC85" s="41">
        <f t="shared" si="59"/>
        <v>0</v>
      </c>
      <c r="HD85" s="41">
        <f t="shared" si="59"/>
        <v>0</v>
      </c>
      <c r="HE85" s="41">
        <f t="shared" si="62"/>
        <v>0</v>
      </c>
      <c r="HF85" s="41">
        <f t="shared" si="62"/>
        <v>0</v>
      </c>
      <c r="HG85" s="41">
        <f t="shared" si="62"/>
        <v>0</v>
      </c>
      <c r="HH85" s="41">
        <f t="shared" si="62"/>
        <v>0</v>
      </c>
      <c r="HI85" s="41">
        <f t="shared" si="62"/>
        <v>0</v>
      </c>
      <c r="HJ85" s="41">
        <f t="shared" si="62"/>
        <v>0</v>
      </c>
    </row>
    <row r="86" spans="1:218" ht="14.4" x14ac:dyDescent="0.3">
      <c r="A86" s="42">
        <v>83</v>
      </c>
      <c r="B86" s="43">
        <f>'CMM4 - AUX CALC'!$CF$67</f>
        <v>0</v>
      </c>
      <c r="CG86" s="41">
        <f>$B86/(_xlfn.SINGLE(PrazoConcessao)*12-CG$3+1)</f>
        <v>0</v>
      </c>
      <c r="CH86" s="41">
        <f t="shared" si="67"/>
        <v>0</v>
      </c>
      <c r="CI86" s="41">
        <f t="shared" si="67"/>
        <v>0</v>
      </c>
      <c r="CJ86" s="41">
        <f t="shared" si="67"/>
        <v>0</v>
      </c>
      <c r="CK86" s="41">
        <f t="shared" si="67"/>
        <v>0</v>
      </c>
      <c r="CL86" s="41">
        <f t="shared" si="67"/>
        <v>0</v>
      </c>
      <c r="CM86" s="41">
        <f t="shared" si="67"/>
        <v>0</v>
      </c>
      <c r="CN86" s="41">
        <f t="shared" si="67"/>
        <v>0</v>
      </c>
      <c r="CO86" s="41">
        <f t="shared" si="67"/>
        <v>0</v>
      </c>
      <c r="CP86" s="41">
        <f t="shared" si="67"/>
        <v>0</v>
      </c>
      <c r="CQ86" s="41">
        <f t="shared" si="63"/>
        <v>0</v>
      </c>
      <c r="CR86" s="41">
        <f t="shared" si="63"/>
        <v>0</v>
      </c>
      <c r="CS86" s="41">
        <f t="shared" si="63"/>
        <v>0</v>
      </c>
      <c r="CT86" s="41">
        <f t="shared" si="63"/>
        <v>0</v>
      </c>
      <c r="CU86" s="41">
        <f t="shared" si="63"/>
        <v>0</v>
      </c>
      <c r="CV86" s="41">
        <f t="shared" si="63"/>
        <v>0</v>
      </c>
      <c r="CW86" s="41">
        <f t="shared" si="63"/>
        <v>0</v>
      </c>
      <c r="CX86" s="41">
        <f t="shared" si="63"/>
        <v>0</v>
      </c>
      <c r="CY86" s="41">
        <f t="shared" si="63"/>
        <v>0</v>
      </c>
      <c r="CZ86" s="41">
        <f t="shared" si="63"/>
        <v>0</v>
      </c>
      <c r="DA86" s="41">
        <f t="shared" si="63"/>
        <v>0</v>
      </c>
      <c r="DB86" s="41">
        <f t="shared" si="63"/>
        <v>0</v>
      </c>
      <c r="DC86" s="41">
        <f t="shared" si="63"/>
        <v>0</v>
      </c>
      <c r="DD86" s="41">
        <f t="shared" si="71"/>
        <v>0</v>
      </c>
      <c r="DE86" s="41">
        <f t="shared" si="71"/>
        <v>0</v>
      </c>
      <c r="DF86" s="41">
        <f t="shared" si="71"/>
        <v>0</v>
      </c>
      <c r="DG86" s="41">
        <f t="shared" si="71"/>
        <v>0</v>
      </c>
      <c r="DH86" s="41">
        <f t="shared" si="71"/>
        <v>0</v>
      </c>
      <c r="DI86" s="41">
        <f t="shared" si="68"/>
        <v>0</v>
      </c>
      <c r="DJ86" s="41">
        <f t="shared" si="68"/>
        <v>0</v>
      </c>
      <c r="DK86" s="41">
        <f t="shared" si="68"/>
        <v>0</v>
      </c>
      <c r="DL86" s="41">
        <f t="shared" si="68"/>
        <v>0</v>
      </c>
      <c r="DM86" s="41">
        <f t="shared" si="68"/>
        <v>0</v>
      </c>
      <c r="DN86" s="41">
        <f t="shared" si="68"/>
        <v>0</v>
      </c>
      <c r="DO86" s="41">
        <f t="shared" si="68"/>
        <v>0</v>
      </c>
      <c r="DP86" s="41">
        <f t="shared" si="68"/>
        <v>0</v>
      </c>
      <c r="DQ86" s="41">
        <f t="shared" ref="DQ86:DY121" si="76">DP86</f>
        <v>0</v>
      </c>
      <c r="DR86" s="41">
        <f t="shared" si="76"/>
        <v>0</v>
      </c>
      <c r="DS86" s="41">
        <f t="shared" si="76"/>
        <v>0</v>
      </c>
      <c r="DT86" s="41">
        <f t="shared" si="76"/>
        <v>0</v>
      </c>
      <c r="DU86" s="41">
        <f t="shared" si="76"/>
        <v>0</v>
      </c>
      <c r="DV86" s="41">
        <f t="shared" si="64"/>
        <v>0</v>
      </c>
      <c r="DW86" s="41">
        <f t="shared" si="54"/>
        <v>0</v>
      </c>
      <c r="DX86" s="41">
        <f t="shared" si="54"/>
        <v>0</v>
      </c>
      <c r="DY86" s="41">
        <f t="shared" si="54"/>
        <v>0</v>
      </c>
      <c r="DZ86" s="41">
        <f t="shared" si="54"/>
        <v>0</v>
      </c>
      <c r="EA86" s="41">
        <f t="shared" si="54"/>
        <v>0</v>
      </c>
      <c r="EB86" s="41">
        <f t="shared" si="54"/>
        <v>0</v>
      </c>
      <c r="EC86" s="41">
        <f t="shared" si="54"/>
        <v>0</v>
      </c>
      <c r="ED86" s="41">
        <f t="shared" si="54"/>
        <v>0</v>
      </c>
      <c r="EE86" s="41">
        <f t="shared" si="54"/>
        <v>0</v>
      </c>
      <c r="EF86" s="41">
        <f t="shared" ref="EF86:ER115" si="77">EE86</f>
        <v>0</v>
      </c>
      <c r="EG86" s="41">
        <f t="shared" si="77"/>
        <v>0</v>
      </c>
      <c r="EH86" s="41">
        <f t="shared" si="77"/>
        <v>0</v>
      </c>
      <c r="EI86" s="41">
        <f t="shared" si="77"/>
        <v>0</v>
      </c>
      <c r="EJ86" s="41">
        <f t="shared" si="72"/>
        <v>0</v>
      </c>
      <c r="EK86" s="41">
        <f t="shared" si="72"/>
        <v>0</v>
      </c>
      <c r="EL86" s="41">
        <f t="shared" si="72"/>
        <v>0</v>
      </c>
      <c r="EM86" s="41">
        <f t="shared" si="72"/>
        <v>0</v>
      </c>
      <c r="EN86" s="41">
        <f t="shared" si="72"/>
        <v>0</v>
      </c>
      <c r="EO86" s="41">
        <f t="shared" si="69"/>
        <v>0</v>
      </c>
      <c r="EP86" s="41">
        <f t="shared" si="69"/>
        <v>0</v>
      </c>
      <c r="EQ86" s="41">
        <f t="shared" si="69"/>
        <v>0</v>
      </c>
      <c r="ER86" s="41">
        <f t="shared" si="69"/>
        <v>0</v>
      </c>
      <c r="ES86" s="41">
        <f t="shared" si="69"/>
        <v>0</v>
      </c>
      <c r="ET86" s="41">
        <f t="shared" si="69"/>
        <v>0</v>
      </c>
      <c r="EU86" s="41">
        <f t="shared" si="69"/>
        <v>0</v>
      </c>
      <c r="EV86" s="41">
        <f t="shared" si="69"/>
        <v>0</v>
      </c>
      <c r="EW86" s="41">
        <f t="shared" ref="EW86:FE125" si="78">EV86</f>
        <v>0</v>
      </c>
      <c r="EX86" s="41">
        <f t="shared" si="78"/>
        <v>0</v>
      </c>
      <c r="EY86" s="41">
        <f t="shared" si="78"/>
        <v>0</v>
      </c>
      <c r="EZ86" s="41">
        <f t="shared" si="78"/>
        <v>0</v>
      </c>
      <c r="FA86" s="41">
        <f t="shared" si="78"/>
        <v>0</v>
      </c>
      <c r="FB86" s="41">
        <f t="shared" si="65"/>
        <v>0</v>
      </c>
      <c r="FC86" s="41">
        <f t="shared" si="56"/>
        <v>0</v>
      </c>
      <c r="FD86" s="41">
        <f t="shared" si="56"/>
        <v>0</v>
      </c>
      <c r="FE86" s="41">
        <f t="shared" si="56"/>
        <v>0</v>
      </c>
      <c r="FF86" s="41">
        <f t="shared" si="56"/>
        <v>0</v>
      </c>
      <c r="FG86" s="41">
        <f t="shared" si="56"/>
        <v>0</v>
      </c>
      <c r="FH86" s="41">
        <f t="shared" si="56"/>
        <v>0</v>
      </c>
      <c r="FI86" s="41">
        <f t="shared" si="56"/>
        <v>0</v>
      </c>
      <c r="FJ86" s="41">
        <f t="shared" si="56"/>
        <v>0</v>
      </c>
      <c r="FK86" s="41">
        <f t="shared" si="56"/>
        <v>0</v>
      </c>
      <c r="FL86" s="41">
        <f t="shared" ref="FL86:FX115" si="79">FK86</f>
        <v>0</v>
      </c>
      <c r="FM86" s="41">
        <f t="shared" si="79"/>
        <v>0</v>
      </c>
      <c r="FN86" s="41">
        <f t="shared" si="79"/>
        <v>0</v>
      </c>
      <c r="FO86" s="41">
        <f t="shared" si="79"/>
        <v>0</v>
      </c>
      <c r="FP86" s="41">
        <f t="shared" si="73"/>
        <v>0</v>
      </c>
      <c r="FQ86" s="41">
        <f t="shared" si="73"/>
        <v>0</v>
      </c>
      <c r="FR86" s="41">
        <f t="shared" si="73"/>
        <v>0</v>
      </c>
      <c r="FS86" s="41">
        <f t="shared" si="73"/>
        <v>0</v>
      </c>
      <c r="FT86" s="41">
        <f t="shared" si="73"/>
        <v>0</v>
      </c>
      <c r="FU86" s="41">
        <f t="shared" si="70"/>
        <v>0</v>
      </c>
      <c r="FV86" s="41">
        <f t="shared" si="70"/>
        <v>0</v>
      </c>
      <c r="FW86" s="41">
        <f t="shared" si="70"/>
        <v>0</v>
      </c>
      <c r="FX86" s="41">
        <f t="shared" si="70"/>
        <v>0</v>
      </c>
      <c r="FY86" s="41">
        <f t="shared" si="70"/>
        <v>0</v>
      </c>
      <c r="FZ86" s="41">
        <f t="shared" si="70"/>
        <v>0</v>
      </c>
      <c r="GA86" s="41">
        <f t="shared" si="70"/>
        <v>0</v>
      </c>
      <c r="GB86" s="41">
        <f t="shared" si="70"/>
        <v>0</v>
      </c>
      <c r="GC86" s="41">
        <f t="shared" ref="GC86:GR132" si="80">GB86</f>
        <v>0</v>
      </c>
      <c r="GD86" s="41">
        <f t="shared" si="80"/>
        <v>0</v>
      </c>
      <c r="GE86" s="41">
        <f t="shared" si="80"/>
        <v>0</v>
      </c>
      <c r="GF86" s="41">
        <f t="shared" si="80"/>
        <v>0</v>
      </c>
      <c r="GG86" s="41">
        <f t="shared" si="80"/>
        <v>0</v>
      </c>
      <c r="GH86" s="41">
        <f t="shared" si="66"/>
        <v>0</v>
      </c>
      <c r="GI86" s="41">
        <f t="shared" si="58"/>
        <v>0</v>
      </c>
      <c r="GJ86" s="41">
        <f t="shared" si="58"/>
        <v>0</v>
      </c>
      <c r="GK86" s="41">
        <f t="shared" si="58"/>
        <v>0</v>
      </c>
      <c r="GL86" s="41">
        <f t="shared" si="75"/>
        <v>0</v>
      </c>
      <c r="GM86" s="41">
        <f t="shared" si="75"/>
        <v>0</v>
      </c>
      <c r="GN86" s="41">
        <f t="shared" si="75"/>
        <v>0</v>
      </c>
      <c r="GO86" s="41">
        <f t="shared" si="75"/>
        <v>0</v>
      </c>
      <c r="GP86" s="41">
        <f t="shared" si="75"/>
        <v>0</v>
      </c>
      <c r="GQ86" s="41">
        <f t="shared" si="75"/>
        <v>0</v>
      </c>
      <c r="GR86" s="41">
        <f t="shared" si="75"/>
        <v>0</v>
      </c>
      <c r="GS86" s="41">
        <f t="shared" si="75"/>
        <v>0</v>
      </c>
      <c r="GT86" s="41">
        <f t="shared" si="75"/>
        <v>0</v>
      </c>
      <c r="GU86" s="41">
        <f t="shared" si="75"/>
        <v>0</v>
      </c>
      <c r="GV86" s="41">
        <f t="shared" si="75"/>
        <v>0</v>
      </c>
      <c r="GW86" s="41">
        <f t="shared" si="75"/>
        <v>0</v>
      </c>
      <c r="GX86" s="41">
        <f t="shared" si="75"/>
        <v>0</v>
      </c>
      <c r="GY86" s="41">
        <f t="shared" si="59"/>
        <v>0</v>
      </c>
      <c r="GZ86" s="41">
        <f t="shared" si="59"/>
        <v>0</v>
      </c>
      <c r="HA86" s="41">
        <f t="shared" si="59"/>
        <v>0</v>
      </c>
      <c r="HB86" s="41">
        <f t="shared" si="59"/>
        <v>0</v>
      </c>
      <c r="HC86" s="41">
        <f t="shared" si="59"/>
        <v>0</v>
      </c>
      <c r="HD86" s="41">
        <f t="shared" si="59"/>
        <v>0</v>
      </c>
      <c r="HE86" s="41">
        <f t="shared" si="62"/>
        <v>0</v>
      </c>
      <c r="HF86" s="41">
        <f t="shared" si="62"/>
        <v>0</v>
      </c>
      <c r="HG86" s="41">
        <f t="shared" si="62"/>
        <v>0</v>
      </c>
      <c r="HH86" s="41">
        <f t="shared" si="62"/>
        <v>0</v>
      </c>
      <c r="HI86" s="41">
        <f t="shared" si="62"/>
        <v>0</v>
      </c>
      <c r="HJ86" s="41">
        <f t="shared" si="62"/>
        <v>0</v>
      </c>
    </row>
    <row r="87" spans="1:218" ht="14.4" x14ac:dyDescent="0.3">
      <c r="A87" s="42">
        <v>84</v>
      </c>
      <c r="B87" s="43">
        <f>'CMM4 - AUX CALC'!$CG$67</f>
        <v>0</v>
      </c>
      <c r="CH87" s="41">
        <f>$B87/(_xlfn.SINGLE(PrazoConcessao)*12-CH$3+1)</f>
        <v>0</v>
      </c>
      <c r="CI87" s="41">
        <f t="shared" si="67"/>
        <v>0</v>
      </c>
      <c r="CJ87" s="41">
        <f t="shared" si="67"/>
        <v>0</v>
      </c>
      <c r="CK87" s="41">
        <f t="shared" si="67"/>
        <v>0</v>
      </c>
      <c r="CL87" s="41">
        <f t="shared" si="67"/>
        <v>0</v>
      </c>
      <c r="CM87" s="41">
        <f t="shared" si="67"/>
        <v>0</v>
      </c>
      <c r="CN87" s="41">
        <f t="shared" si="67"/>
        <v>0</v>
      </c>
      <c r="CO87" s="41">
        <f t="shared" si="67"/>
        <v>0</v>
      </c>
      <c r="CP87" s="41">
        <f t="shared" si="67"/>
        <v>0</v>
      </c>
      <c r="CQ87" s="41">
        <f t="shared" si="63"/>
        <v>0</v>
      </c>
      <c r="CR87" s="41">
        <f t="shared" si="63"/>
        <v>0</v>
      </c>
      <c r="CS87" s="41">
        <f t="shared" si="63"/>
        <v>0</v>
      </c>
      <c r="CT87" s="41">
        <f t="shared" si="63"/>
        <v>0</v>
      </c>
      <c r="CU87" s="41">
        <f t="shared" si="63"/>
        <v>0</v>
      </c>
      <c r="CV87" s="41">
        <f t="shared" si="63"/>
        <v>0</v>
      </c>
      <c r="CW87" s="41">
        <f t="shared" si="63"/>
        <v>0</v>
      </c>
      <c r="CX87" s="41">
        <f t="shared" si="63"/>
        <v>0</v>
      </c>
      <c r="CY87" s="41">
        <f t="shared" si="63"/>
        <v>0</v>
      </c>
      <c r="CZ87" s="41">
        <f t="shared" si="63"/>
        <v>0</v>
      </c>
      <c r="DA87" s="41">
        <f t="shared" si="63"/>
        <v>0</v>
      </c>
      <c r="DB87" s="41">
        <f t="shared" si="63"/>
        <v>0</v>
      </c>
      <c r="DC87" s="41">
        <f t="shared" si="63"/>
        <v>0</v>
      </c>
      <c r="DD87" s="41">
        <f t="shared" si="71"/>
        <v>0</v>
      </c>
      <c r="DE87" s="41">
        <f t="shared" si="71"/>
        <v>0</v>
      </c>
      <c r="DF87" s="41">
        <f t="shared" si="71"/>
        <v>0</v>
      </c>
      <c r="DG87" s="41">
        <f t="shared" si="71"/>
        <v>0</v>
      </c>
      <c r="DH87" s="41">
        <f t="shared" si="71"/>
        <v>0</v>
      </c>
      <c r="DI87" s="41">
        <f t="shared" si="71"/>
        <v>0</v>
      </c>
      <c r="DJ87" s="41">
        <f t="shared" si="71"/>
        <v>0</v>
      </c>
      <c r="DK87" s="41">
        <f t="shared" si="71"/>
        <v>0</v>
      </c>
      <c r="DL87" s="41">
        <f t="shared" si="71"/>
        <v>0</v>
      </c>
      <c r="DM87" s="41">
        <f t="shared" si="71"/>
        <v>0</v>
      </c>
      <c r="DN87" s="41">
        <f t="shared" si="71"/>
        <v>0</v>
      </c>
      <c r="DO87" s="41">
        <f t="shared" si="71"/>
        <v>0</v>
      </c>
      <c r="DP87" s="41">
        <f t="shared" si="71"/>
        <v>0</v>
      </c>
      <c r="DQ87" s="41">
        <f t="shared" si="76"/>
        <v>0</v>
      </c>
      <c r="DR87" s="41">
        <f t="shared" si="76"/>
        <v>0</v>
      </c>
      <c r="DS87" s="41">
        <f t="shared" si="76"/>
        <v>0</v>
      </c>
      <c r="DT87" s="41">
        <f t="shared" si="76"/>
        <v>0</v>
      </c>
      <c r="DU87" s="41">
        <f t="shared" si="76"/>
        <v>0</v>
      </c>
      <c r="DV87" s="41">
        <f t="shared" si="64"/>
        <v>0</v>
      </c>
      <c r="DW87" s="41">
        <f t="shared" si="64"/>
        <v>0</v>
      </c>
      <c r="DX87" s="41">
        <f t="shared" si="64"/>
        <v>0</v>
      </c>
      <c r="DY87" s="41">
        <f t="shared" si="64"/>
        <v>0</v>
      </c>
      <c r="DZ87" s="41">
        <f t="shared" si="64"/>
        <v>0</v>
      </c>
      <c r="EA87" s="41">
        <f t="shared" si="64"/>
        <v>0</v>
      </c>
      <c r="EB87" s="41">
        <f t="shared" si="64"/>
        <v>0</v>
      </c>
      <c r="EC87" s="41">
        <f t="shared" si="64"/>
        <v>0</v>
      </c>
      <c r="ED87" s="41">
        <f t="shared" si="64"/>
        <v>0</v>
      </c>
      <c r="EE87" s="41">
        <f t="shared" si="64"/>
        <v>0</v>
      </c>
      <c r="EF87" s="41">
        <f t="shared" si="77"/>
        <v>0</v>
      </c>
      <c r="EG87" s="41">
        <f t="shared" si="77"/>
        <v>0</v>
      </c>
      <c r="EH87" s="41">
        <f t="shared" si="77"/>
        <v>0</v>
      </c>
      <c r="EI87" s="41">
        <f t="shared" si="77"/>
        <v>0</v>
      </c>
      <c r="EJ87" s="41">
        <f t="shared" si="72"/>
        <v>0</v>
      </c>
      <c r="EK87" s="41">
        <f t="shared" si="72"/>
        <v>0</v>
      </c>
      <c r="EL87" s="41">
        <f t="shared" si="72"/>
        <v>0</v>
      </c>
      <c r="EM87" s="41">
        <f t="shared" si="72"/>
        <v>0</v>
      </c>
      <c r="EN87" s="41">
        <f t="shared" si="72"/>
        <v>0</v>
      </c>
      <c r="EO87" s="41">
        <f t="shared" si="72"/>
        <v>0</v>
      </c>
      <c r="EP87" s="41">
        <f t="shared" si="72"/>
        <v>0</v>
      </c>
      <c r="EQ87" s="41">
        <f t="shared" si="72"/>
        <v>0</v>
      </c>
      <c r="ER87" s="41">
        <f t="shared" si="72"/>
        <v>0</v>
      </c>
      <c r="ES87" s="41">
        <f t="shared" si="72"/>
        <v>0</v>
      </c>
      <c r="ET87" s="41">
        <f t="shared" si="72"/>
        <v>0</v>
      </c>
      <c r="EU87" s="41">
        <f t="shared" si="72"/>
        <v>0</v>
      </c>
      <c r="EV87" s="41">
        <f t="shared" si="72"/>
        <v>0</v>
      </c>
      <c r="EW87" s="41">
        <f t="shared" si="78"/>
        <v>0</v>
      </c>
      <c r="EX87" s="41">
        <f t="shared" si="78"/>
        <v>0</v>
      </c>
      <c r="EY87" s="41">
        <f t="shared" si="78"/>
        <v>0</v>
      </c>
      <c r="EZ87" s="41">
        <f t="shared" si="78"/>
        <v>0</v>
      </c>
      <c r="FA87" s="41">
        <f t="shared" si="78"/>
        <v>0</v>
      </c>
      <c r="FB87" s="41">
        <f t="shared" si="65"/>
        <v>0</v>
      </c>
      <c r="FC87" s="41">
        <f t="shared" si="65"/>
        <v>0</v>
      </c>
      <c r="FD87" s="41">
        <f t="shared" si="65"/>
        <v>0</v>
      </c>
      <c r="FE87" s="41">
        <f t="shared" si="65"/>
        <v>0</v>
      </c>
      <c r="FF87" s="41">
        <f t="shared" si="65"/>
        <v>0</v>
      </c>
      <c r="FG87" s="41">
        <f t="shared" si="65"/>
        <v>0</v>
      </c>
      <c r="FH87" s="41">
        <f t="shared" si="65"/>
        <v>0</v>
      </c>
      <c r="FI87" s="41">
        <f t="shared" si="65"/>
        <v>0</v>
      </c>
      <c r="FJ87" s="41">
        <f t="shared" si="65"/>
        <v>0</v>
      </c>
      <c r="FK87" s="41">
        <f t="shared" si="65"/>
        <v>0</v>
      </c>
      <c r="FL87" s="41">
        <f t="shared" si="79"/>
        <v>0</v>
      </c>
      <c r="FM87" s="41">
        <f t="shared" si="79"/>
        <v>0</v>
      </c>
      <c r="FN87" s="41">
        <f t="shared" si="79"/>
        <v>0</v>
      </c>
      <c r="FO87" s="41">
        <f t="shared" si="79"/>
        <v>0</v>
      </c>
      <c r="FP87" s="41">
        <f t="shared" si="73"/>
        <v>0</v>
      </c>
      <c r="FQ87" s="41">
        <f t="shared" si="73"/>
        <v>0</v>
      </c>
      <c r="FR87" s="41">
        <f t="shared" si="73"/>
        <v>0</v>
      </c>
      <c r="FS87" s="41">
        <f t="shared" si="73"/>
        <v>0</v>
      </c>
      <c r="FT87" s="41">
        <f t="shared" si="73"/>
        <v>0</v>
      </c>
      <c r="FU87" s="41">
        <f t="shared" si="73"/>
        <v>0</v>
      </c>
      <c r="FV87" s="41">
        <f t="shared" si="73"/>
        <v>0</v>
      </c>
      <c r="FW87" s="41">
        <f t="shared" si="73"/>
        <v>0</v>
      </c>
      <c r="FX87" s="41">
        <f t="shared" si="73"/>
        <v>0</v>
      </c>
      <c r="FY87" s="41">
        <f t="shared" si="73"/>
        <v>0</v>
      </c>
      <c r="FZ87" s="41">
        <f t="shared" si="73"/>
        <v>0</v>
      </c>
      <c r="GA87" s="41">
        <f t="shared" si="73"/>
        <v>0</v>
      </c>
      <c r="GB87" s="41">
        <f t="shared" si="73"/>
        <v>0</v>
      </c>
      <c r="GC87" s="41">
        <f t="shared" si="80"/>
        <v>0</v>
      </c>
      <c r="GD87" s="41">
        <f t="shared" si="80"/>
        <v>0</v>
      </c>
      <c r="GE87" s="41">
        <f t="shared" si="80"/>
        <v>0</v>
      </c>
      <c r="GF87" s="41">
        <f t="shared" si="80"/>
        <v>0</v>
      </c>
      <c r="GG87" s="41">
        <f t="shared" si="80"/>
        <v>0</v>
      </c>
      <c r="GH87" s="41">
        <f t="shared" si="66"/>
        <v>0</v>
      </c>
      <c r="GI87" s="41">
        <f t="shared" si="58"/>
        <v>0</v>
      </c>
      <c r="GJ87" s="41">
        <f t="shared" si="58"/>
        <v>0</v>
      </c>
      <c r="GK87" s="41">
        <f t="shared" si="58"/>
        <v>0</v>
      </c>
      <c r="GL87" s="41">
        <f t="shared" si="75"/>
        <v>0</v>
      </c>
      <c r="GM87" s="41">
        <f t="shared" si="75"/>
        <v>0</v>
      </c>
      <c r="GN87" s="41">
        <f t="shared" si="75"/>
        <v>0</v>
      </c>
      <c r="GO87" s="41">
        <f t="shared" si="75"/>
        <v>0</v>
      </c>
      <c r="GP87" s="41">
        <f t="shared" si="75"/>
        <v>0</v>
      </c>
      <c r="GQ87" s="41">
        <f t="shared" si="75"/>
        <v>0</v>
      </c>
      <c r="GR87" s="41">
        <f t="shared" si="75"/>
        <v>0</v>
      </c>
      <c r="GS87" s="41">
        <f t="shared" si="75"/>
        <v>0</v>
      </c>
      <c r="GT87" s="41">
        <f t="shared" si="75"/>
        <v>0</v>
      </c>
      <c r="GU87" s="41">
        <f t="shared" si="75"/>
        <v>0</v>
      </c>
      <c r="GV87" s="41">
        <f t="shared" si="75"/>
        <v>0</v>
      </c>
      <c r="GW87" s="41">
        <f t="shared" si="75"/>
        <v>0</v>
      </c>
      <c r="GX87" s="41">
        <f t="shared" si="75"/>
        <v>0</v>
      </c>
      <c r="GY87" s="41">
        <f t="shared" si="59"/>
        <v>0</v>
      </c>
      <c r="GZ87" s="41">
        <f t="shared" si="59"/>
        <v>0</v>
      </c>
      <c r="HA87" s="41">
        <f t="shared" si="59"/>
        <v>0</v>
      </c>
      <c r="HB87" s="41">
        <f t="shared" si="59"/>
        <v>0</v>
      </c>
      <c r="HC87" s="41">
        <f t="shared" si="59"/>
        <v>0</v>
      </c>
      <c r="HD87" s="41">
        <f t="shared" si="59"/>
        <v>0</v>
      </c>
      <c r="HE87" s="41">
        <f t="shared" si="62"/>
        <v>0</v>
      </c>
      <c r="HF87" s="41">
        <f t="shared" si="62"/>
        <v>0</v>
      </c>
      <c r="HG87" s="41">
        <f t="shared" si="62"/>
        <v>0</v>
      </c>
      <c r="HH87" s="41">
        <f t="shared" si="62"/>
        <v>0</v>
      </c>
      <c r="HI87" s="41">
        <f t="shared" si="62"/>
        <v>0</v>
      </c>
      <c r="HJ87" s="41">
        <f t="shared" si="62"/>
        <v>0</v>
      </c>
    </row>
    <row r="88" spans="1:218" ht="14.4" x14ac:dyDescent="0.3">
      <c r="A88" s="42">
        <v>85</v>
      </c>
      <c r="B88" s="43">
        <f>'CMM4 - AUX CALC'!$CH$67</f>
        <v>0</v>
      </c>
      <c r="CI88" s="41">
        <f>$B88/(_xlfn.SINGLE(PrazoConcessao)*12-CI$3+1)</f>
        <v>0</v>
      </c>
      <c r="CJ88" s="41">
        <f t="shared" si="67"/>
        <v>0</v>
      </c>
      <c r="CK88" s="41">
        <f t="shared" si="67"/>
        <v>0</v>
      </c>
      <c r="CL88" s="41">
        <f t="shared" si="67"/>
        <v>0</v>
      </c>
      <c r="CM88" s="41">
        <f t="shared" si="67"/>
        <v>0</v>
      </c>
      <c r="CN88" s="41">
        <f t="shared" si="67"/>
        <v>0</v>
      </c>
      <c r="CO88" s="41">
        <f t="shared" si="67"/>
        <v>0</v>
      </c>
      <c r="CP88" s="41">
        <f t="shared" si="67"/>
        <v>0</v>
      </c>
      <c r="CQ88" s="41">
        <f t="shared" si="63"/>
        <v>0</v>
      </c>
      <c r="CR88" s="41">
        <f t="shared" si="63"/>
        <v>0</v>
      </c>
      <c r="CS88" s="41">
        <f t="shared" si="63"/>
        <v>0</v>
      </c>
      <c r="CT88" s="41">
        <f t="shared" si="63"/>
        <v>0</v>
      </c>
      <c r="CU88" s="41">
        <f t="shared" si="63"/>
        <v>0</v>
      </c>
      <c r="CV88" s="41">
        <f t="shared" si="63"/>
        <v>0</v>
      </c>
      <c r="CW88" s="41">
        <f t="shared" si="63"/>
        <v>0</v>
      </c>
      <c r="CX88" s="41">
        <f t="shared" si="63"/>
        <v>0</v>
      </c>
      <c r="CY88" s="41">
        <f t="shared" si="63"/>
        <v>0</v>
      </c>
      <c r="CZ88" s="41">
        <f t="shared" si="63"/>
        <v>0</v>
      </c>
      <c r="DA88" s="41">
        <f t="shared" si="63"/>
        <v>0</v>
      </c>
      <c r="DB88" s="41">
        <f t="shared" si="63"/>
        <v>0</v>
      </c>
      <c r="DC88" s="41">
        <f t="shared" si="63"/>
        <v>0</v>
      </c>
      <c r="DD88" s="41">
        <f t="shared" si="71"/>
        <v>0</v>
      </c>
      <c r="DE88" s="41">
        <f t="shared" si="71"/>
        <v>0</v>
      </c>
      <c r="DF88" s="41">
        <f t="shared" si="71"/>
        <v>0</v>
      </c>
      <c r="DG88" s="41">
        <f t="shared" si="71"/>
        <v>0</v>
      </c>
      <c r="DH88" s="41">
        <f t="shared" si="71"/>
        <v>0</v>
      </c>
      <c r="DI88" s="41">
        <f t="shared" si="71"/>
        <v>0</v>
      </c>
      <c r="DJ88" s="41">
        <f t="shared" si="71"/>
        <v>0</v>
      </c>
      <c r="DK88" s="41">
        <f t="shared" si="71"/>
        <v>0</v>
      </c>
      <c r="DL88" s="41">
        <f t="shared" si="71"/>
        <v>0</v>
      </c>
      <c r="DM88" s="41">
        <f t="shared" si="71"/>
        <v>0</v>
      </c>
      <c r="DN88" s="41">
        <f t="shared" si="71"/>
        <v>0</v>
      </c>
      <c r="DO88" s="41">
        <f t="shared" si="71"/>
        <v>0</v>
      </c>
      <c r="DP88" s="41">
        <f t="shared" si="71"/>
        <v>0</v>
      </c>
      <c r="DQ88" s="41">
        <f t="shared" si="76"/>
        <v>0</v>
      </c>
      <c r="DR88" s="41">
        <f t="shared" si="76"/>
        <v>0</v>
      </c>
      <c r="DS88" s="41">
        <f t="shared" si="76"/>
        <v>0</v>
      </c>
      <c r="DT88" s="41">
        <f t="shared" si="76"/>
        <v>0</v>
      </c>
      <c r="DU88" s="41">
        <f t="shared" si="76"/>
        <v>0</v>
      </c>
      <c r="DV88" s="41">
        <f t="shared" si="64"/>
        <v>0</v>
      </c>
      <c r="DW88" s="41">
        <f t="shared" si="64"/>
        <v>0</v>
      </c>
      <c r="DX88" s="41">
        <f t="shared" si="64"/>
        <v>0</v>
      </c>
      <c r="DY88" s="41">
        <f t="shared" si="64"/>
        <v>0</v>
      </c>
      <c r="DZ88" s="41">
        <f t="shared" si="64"/>
        <v>0</v>
      </c>
      <c r="EA88" s="41">
        <f t="shared" si="64"/>
        <v>0</v>
      </c>
      <c r="EB88" s="41">
        <f t="shared" si="64"/>
        <v>0</v>
      </c>
      <c r="EC88" s="41">
        <f t="shared" si="64"/>
        <v>0</v>
      </c>
      <c r="ED88" s="41">
        <f t="shared" si="64"/>
        <v>0</v>
      </c>
      <c r="EE88" s="41">
        <f t="shared" si="64"/>
        <v>0</v>
      </c>
      <c r="EF88" s="41">
        <f t="shared" si="77"/>
        <v>0</v>
      </c>
      <c r="EG88" s="41">
        <f t="shared" si="77"/>
        <v>0</v>
      </c>
      <c r="EH88" s="41">
        <f t="shared" si="77"/>
        <v>0</v>
      </c>
      <c r="EI88" s="41">
        <f t="shared" si="77"/>
        <v>0</v>
      </c>
      <c r="EJ88" s="41">
        <f t="shared" si="72"/>
        <v>0</v>
      </c>
      <c r="EK88" s="41">
        <f t="shared" si="72"/>
        <v>0</v>
      </c>
      <c r="EL88" s="41">
        <f t="shared" si="72"/>
        <v>0</v>
      </c>
      <c r="EM88" s="41">
        <f t="shared" si="72"/>
        <v>0</v>
      </c>
      <c r="EN88" s="41">
        <f t="shared" si="72"/>
        <v>0</v>
      </c>
      <c r="EO88" s="41">
        <f t="shared" si="72"/>
        <v>0</v>
      </c>
      <c r="EP88" s="41">
        <f t="shared" si="72"/>
        <v>0</v>
      </c>
      <c r="EQ88" s="41">
        <f t="shared" si="72"/>
        <v>0</v>
      </c>
      <c r="ER88" s="41">
        <f t="shared" si="72"/>
        <v>0</v>
      </c>
      <c r="ES88" s="41">
        <f t="shared" si="72"/>
        <v>0</v>
      </c>
      <c r="ET88" s="41">
        <f t="shared" si="72"/>
        <v>0</v>
      </c>
      <c r="EU88" s="41">
        <f t="shared" si="72"/>
        <v>0</v>
      </c>
      <c r="EV88" s="41">
        <f t="shared" si="72"/>
        <v>0</v>
      </c>
      <c r="EW88" s="41">
        <f t="shared" si="78"/>
        <v>0</v>
      </c>
      <c r="EX88" s="41">
        <f t="shared" si="78"/>
        <v>0</v>
      </c>
      <c r="EY88" s="41">
        <f t="shared" si="78"/>
        <v>0</v>
      </c>
      <c r="EZ88" s="41">
        <f t="shared" si="78"/>
        <v>0</v>
      </c>
      <c r="FA88" s="41">
        <f t="shared" si="78"/>
        <v>0</v>
      </c>
      <c r="FB88" s="41">
        <f t="shared" si="65"/>
        <v>0</v>
      </c>
      <c r="FC88" s="41">
        <f t="shared" si="65"/>
        <v>0</v>
      </c>
      <c r="FD88" s="41">
        <f t="shared" si="65"/>
        <v>0</v>
      </c>
      <c r="FE88" s="41">
        <f t="shared" si="65"/>
        <v>0</v>
      </c>
      <c r="FF88" s="41">
        <f t="shared" si="65"/>
        <v>0</v>
      </c>
      <c r="FG88" s="41">
        <f t="shared" si="65"/>
        <v>0</v>
      </c>
      <c r="FH88" s="41">
        <f t="shared" si="65"/>
        <v>0</v>
      </c>
      <c r="FI88" s="41">
        <f t="shared" si="65"/>
        <v>0</v>
      </c>
      <c r="FJ88" s="41">
        <f t="shared" si="65"/>
        <v>0</v>
      </c>
      <c r="FK88" s="41">
        <f t="shared" si="65"/>
        <v>0</v>
      </c>
      <c r="FL88" s="41">
        <f t="shared" si="79"/>
        <v>0</v>
      </c>
      <c r="FM88" s="41">
        <f t="shared" si="79"/>
        <v>0</v>
      </c>
      <c r="FN88" s="41">
        <f t="shared" si="79"/>
        <v>0</v>
      </c>
      <c r="FO88" s="41">
        <f t="shared" si="79"/>
        <v>0</v>
      </c>
      <c r="FP88" s="41">
        <f t="shared" si="73"/>
        <v>0</v>
      </c>
      <c r="FQ88" s="41">
        <f t="shared" si="73"/>
        <v>0</v>
      </c>
      <c r="FR88" s="41">
        <f t="shared" si="73"/>
        <v>0</v>
      </c>
      <c r="FS88" s="41">
        <f t="shared" si="73"/>
        <v>0</v>
      </c>
      <c r="FT88" s="41">
        <f t="shared" si="73"/>
        <v>0</v>
      </c>
      <c r="FU88" s="41">
        <f t="shared" si="73"/>
        <v>0</v>
      </c>
      <c r="FV88" s="41">
        <f t="shared" si="73"/>
        <v>0</v>
      </c>
      <c r="FW88" s="41">
        <f t="shared" si="73"/>
        <v>0</v>
      </c>
      <c r="FX88" s="41">
        <f t="shared" si="73"/>
        <v>0</v>
      </c>
      <c r="FY88" s="41">
        <f t="shared" si="73"/>
        <v>0</v>
      </c>
      <c r="FZ88" s="41">
        <f t="shared" si="73"/>
        <v>0</v>
      </c>
      <c r="GA88" s="41">
        <f t="shared" si="73"/>
        <v>0</v>
      </c>
      <c r="GB88" s="41">
        <f t="shared" si="73"/>
        <v>0</v>
      </c>
      <c r="GC88" s="41">
        <f t="shared" si="80"/>
        <v>0</v>
      </c>
      <c r="GD88" s="41">
        <f t="shared" si="80"/>
        <v>0</v>
      </c>
      <c r="GE88" s="41">
        <f t="shared" si="80"/>
        <v>0</v>
      </c>
      <c r="GF88" s="41">
        <f t="shared" si="80"/>
        <v>0</v>
      </c>
      <c r="GG88" s="41">
        <f t="shared" si="80"/>
        <v>0</v>
      </c>
      <c r="GH88" s="41">
        <f t="shared" si="66"/>
        <v>0</v>
      </c>
      <c r="GI88" s="41">
        <f t="shared" si="58"/>
        <v>0</v>
      </c>
      <c r="GJ88" s="41">
        <f t="shared" si="58"/>
        <v>0</v>
      </c>
      <c r="GK88" s="41">
        <f t="shared" si="58"/>
        <v>0</v>
      </c>
      <c r="GL88" s="41">
        <f t="shared" si="75"/>
        <v>0</v>
      </c>
      <c r="GM88" s="41">
        <f t="shared" si="75"/>
        <v>0</v>
      </c>
      <c r="GN88" s="41">
        <f t="shared" si="75"/>
        <v>0</v>
      </c>
      <c r="GO88" s="41">
        <f t="shared" si="75"/>
        <v>0</v>
      </c>
      <c r="GP88" s="41">
        <f t="shared" si="75"/>
        <v>0</v>
      </c>
      <c r="GQ88" s="41">
        <f t="shared" si="75"/>
        <v>0</v>
      </c>
      <c r="GR88" s="41">
        <f t="shared" si="75"/>
        <v>0</v>
      </c>
      <c r="GS88" s="41">
        <f t="shared" si="75"/>
        <v>0</v>
      </c>
      <c r="GT88" s="41">
        <f t="shared" si="75"/>
        <v>0</v>
      </c>
      <c r="GU88" s="41">
        <f t="shared" si="75"/>
        <v>0</v>
      </c>
      <c r="GV88" s="41">
        <f t="shared" si="75"/>
        <v>0</v>
      </c>
      <c r="GW88" s="41">
        <f t="shared" si="75"/>
        <v>0</v>
      </c>
      <c r="GX88" s="41">
        <f t="shared" si="75"/>
        <v>0</v>
      </c>
      <c r="GY88" s="41">
        <f t="shared" si="59"/>
        <v>0</v>
      </c>
      <c r="GZ88" s="41">
        <f t="shared" si="59"/>
        <v>0</v>
      </c>
      <c r="HA88" s="41">
        <f t="shared" si="59"/>
        <v>0</v>
      </c>
      <c r="HB88" s="41">
        <f t="shared" si="59"/>
        <v>0</v>
      </c>
      <c r="HC88" s="41">
        <f t="shared" si="59"/>
        <v>0</v>
      </c>
      <c r="HD88" s="41">
        <f t="shared" si="59"/>
        <v>0</v>
      </c>
      <c r="HE88" s="41">
        <f t="shared" si="62"/>
        <v>0</v>
      </c>
      <c r="HF88" s="41">
        <f t="shared" si="62"/>
        <v>0</v>
      </c>
      <c r="HG88" s="41">
        <f t="shared" si="62"/>
        <v>0</v>
      </c>
      <c r="HH88" s="41">
        <f t="shared" si="62"/>
        <v>0</v>
      </c>
      <c r="HI88" s="41">
        <f t="shared" si="62"/>
        <v>0</v>
      </c>
      <c r="HJ88" s="41">
        <f t="shared" si="62"/>
        <v>0</v>
      </c>
    </row>
    <row r="89" spans="1:218" ht="14.4" x14ac:dyDescent="0.3">
      <c r="A89" s="42">
        <v>86</v>
      </c>
      <c r="B89" s="43">
        <f>'CMM4 - AUX CALC'!$CI$67</f>
        <v>0</v>
      </c>
      <c r="CJ89" s="41">
        <f>$B89/(_xlfn.SINGLE(PrazoConcessao)*12-CJ$3+1)</f>
        <v>0</v>
      </c>
      <c r="CK89" s="41">
        <f t="shared" si="67"/>
        <v>0</v>
      </c>
      <c r="CL89" s="41">
        <f t="shared" si="67"/>
        <v>0</v>
      </c>
      <c r="CM89" s="41">
        <f t="shared" si="67"/>
        <v>0</v>
      </c>
      <c r="CN89" s="41">
        <f t="shared" si="67"/>
        <v>0</v>
      </c>
      <c r="CO89" s="41">
        <f t="shared" si="67"/>
        <v>0</v>
      </c>
      <c r="CP89" s="41">
        <f t="shared" si="67"/>
        <v>0</v>
      </c>
      <c r="CQ89" s="41">
        <f t="shared" si="67"/>
        <v>0</v>
      </c>
      <c r="CR89" s="41">
        <f t="shared" si="67"/>
        <v>0</v>
      </c>
      <c r="CS89" s="41">
        <f t="shared" si="67"/>
        <v>0</v>
      </c>
      <c r="CT89" s="41">
        <f t="shared" si="67"/>
        <v>0</v>
      </c>
      <c r="CU89" s="41">
        <f t="shared" si="67"/>
        <v>0</v>
      </c>
      <c r="CV89" s="41">
        <f t="shared" ref="CV89:DK104" si="81">CU89</f>
        <v>0</v>
      </c>
      <c r="CW89" s="41">
        <f t="shared" si="81"/>
        <v>0</v>
      </c>
      <c r="CX89" s="41">
        <f t="shared" si="81"/>
        <v>0</v>
      </c>
      <c r="CY89" s="41">
        <f t="shared" si="81"/>
        <v>0</v>
      </c>
      <c r="CZ89" s="41">
        <f t="shared" si="81"/>
        <v>0</v>
      </c>
      <c r="DA89" s="41">
        <f t="shared" si="81"/>
        <v>0</v>
      </c>
      <c r="DB89" s="41">
        <f t="shared" si="81"/>
        <v>0</v>
      </c>
      <c r="DC89" s="41">
        <f t="shared" si="81"/>
        <v>0</v>
      </c>
      <c r="DD89" s="41">
        <f t="shared" si="71"/>
        <v>0</v>
      </c>
      <c r="DE89" s="41">
        <f t="shared" si="71"/>
        <v>0</v>
      </c>
      <c r="DF89" s="41">
        <f t="shared" si="71"/>
        <v>0</v>
      </c>
      <c r="DG89" s="41">
        <f t="shared" si="71"/>
        <v>0</v>
      </c>
      <c r="DH89" s="41">
        <f t="shared" si="71"/>
        <v>0</v>
      </c>
      <c r="DI89" s="41">
        <f t="shared" si="71"/>
        <v>0</v>
      </c>
      <c r="DJ89" s="41">
        <f t="shared" si="71"/>
        <v>0</v>
      </c>
      <c r="DK89" s="41">
        <f t="shared" si="71"/>
        <v>0</v>
      </c>
      <c r="DL89" s="41">
        <f t="shared" si="71"/>
        <v>0</v>
      </c>
      <c r="DM89" s="41">
        <f t="shared" si="71"/>
        <v>0</v>
      </c>
      <c r="DN89" s="41">
        <f t="shared" si="71"/>
        <v>0</v>
      </c>
      <c r="DO89" s="41">
        <f t="shared" si="71"/>
        <v>0</v>
      </c>
      <c r="DP89" s="41">
        <f t="shared" si="71"/>
        <v>0</v>
      </c>
      <c r="DQ89" s="41">
        <f t="shared" si="76"/>
        <v>0</v>
      </c>
      <c r="DR89" s="41">
        <f t="shared" si="76"/>
        <v>0</v>
      </c>
      <c r="DS89" s="41">
        <f t="shared" si="76"/>
        <v>0</v>
      </c>
      <c r="DT89" s="41">
        <f t="shared" si="76"/>
        <v>0</v>
      </c>
      <c r="DU89" s="41">
        <f t="shared" si="76"/>
        <v>0</v>
      </c>
      <c r="DV89" s="41">
        <f t="shared" si="64"/>
        <v>0</v>
      </c>
      <c r="DW89" s="41">
        <f t="shared" si="64"/>
        <v>0</v>
      </c>
      <c r="DX89" s="41">
        <f t="shared" si="64"/>
        <v>0</v>
      </c>
      <c r="DY89" s="41">
        <f t="shared" si="64"/>
        <v>0</v>
      </c>
      <c r="DZ89" s="41">
        <f t="shared" si="64"/>
        <v>0</v>
      </c>
      <c r="EA89" s="41">
        <f t="shared" si="64"/>
        <v>0</v>
      </c>
      <c r="EB89" s="41">
        <f t="shared" si="64"/>
        <v>0</v>
      </c>
      <c r="EC89" s="41">
        <f t="shared" si="64"/>
        <v>0</v>
      </c>
      <c r="ED89" s="41">
        <f t="shared" si="64"/>
        <v>0</v>
      </c>
      <c r="EE89" s="41">
        <f t="shared" si="64"/>
        <v>0</v>
      </c>
      <c r="EF89" s="41">
        <f t="shared" si="77"/>
        <v>0</v>
      </c>
      <c r="EG89" s="41">
        <f t="shared" si="77"/>
        <v>0</v>
      </c>
      <c r="EH89" s="41">
        <f t="shared" si="77"/>
        <v>0</v>
      </c>
      <c r="EI89" s="41">
        <f t="shared" si="77"/>
        <v>0</v>
      </c>
      <c r="EJ89" s="41">
        <f t="shared" si="72"/>
        <v>0</v>
      </c>
      <c r="EK89" s="41">
        <f t="shared" si="72"/>
        <v>0</v>
      </c>
      <c r="EL89" s="41">
        <f t="shared" si="72"/>
        <v>0</v>
      </c>
      <c r="EM89" s="41">
        <f t="shared" si="72"/>
        <v>0</v>
      </c>
      <c r="EN89" s="41">
        <f t="shared" si="72"/>
        <v>0</v>
      </c>
      <c r="EO89" s="41">
        <f t="shared" si="72"/>
        <v>0</v>
      </c>
      <c r="EP89" s="41">
        <f t="shared" si="72"/>
        <v>0</v>
      </c>
      <c r="EQ89" s="41">
        <f t="shared" si="72"/>
        <v>0</v>
      </c>
      <c r="ER89" s="41">
        <f t="shared" si="72"/>
        <v>0</v>
      </c>
      <c r="ES89" s="41">
        <f t="shared" si="72"/>
        <v>0</v>
      </c>
      <c r="ET89" s="41">
        <f t="shared" si="72"/>
        <v>0</v>
      </c>
      <c r="EU89" s="41">
        <f t="shared" si="72"/>
        <v>0</v>
      </c>
      <c r="EV89" s="41">
        <f t="shared" si="72"/>
        <v>0</v>
      </c>
      <c r="EW89" s="41">
        <f t="shared" si="78"/>
        <v>0</v>
      </c>
      <c r="EX89" s="41">
        <f t="shared" si="78"/>
        <v>0</v>
      </c>
      <c r="EY89" s="41">
        <f t="shared" si="78"/>
        <v>0</v>
      </c>
      <c r="EZ89" s="41">
        <f t="shared" si="78"/>
        <v>0</v>
      </c>
      <c r="FA89" s="41">
        <f t="shared" si="78"/>
        <v>0</v>
      </c>
      <c r="FB89" s="41">
        <f t="shared" si="65"/>
        <v>0</v>
      </c>
      <c r="FC89" s="41">
        <f t="shared" si="65"/>
        <v>0</v>
      </c>
      <c r="FD89" s="41">
        <f t="shared" si="65"/>
        <v>0</v>
      </c>
      <c r="FE89" s="41">
        <f t="shared" si="65"/>
        <v>0</v>
      </c>
      <c r="FF89" s="41">
        <f t="shared" si="65"/>
        <v>0</v>
      </c>
      <c r="FG89" s="41">
        <f t="shared" si="65"/>
        <v>0</v>
      </c>
      <c r="FH89" s="41">
        <f t="shared" si="65"/>
        <v>0</v>
      </c>
      <c r="FI89" s="41">
        <f t="shared" si="65"/>
        <v>0</v>
      </c>
      <c r="FJ89" s="41">
        <f t="shared" si="65"/>
        <v>0</v>
      </c>
      <c r="FK89" s="41">
        <f t="shared" si="65"/>
        <v>0</v>
      </c>
      <c r="FL89" s="41">
        <f t="shared" si="79"/>
        <v>0</v>
      </c>
      <c r="FM89" s="41">
        <f t="shared" si="79"/>
        <v>0</v>
      </c>
      <c r="FN89" s="41">
        <f t="shared" si="79"/>
        <v>0</v>
      </c>
      <c r="FO89" s="41">
        <f t="shared" si="79"/>
        <v>0</v>
      </c>
      <c r="FP89" s="41">
        <f t="shared" si="73"/>
        <v>0</v>
      </c>
      <c r="FQ89" s="41">
        <f t="shared" si="73"/>
        <v>0</v>
      </c>
      <c r="FR89" s="41">
        <f t="shared" si="73"/>
        <v>0</v>
      </c>
      <c r="FS89" s="41">
        <f t="shared" si="73"/>
        <v>0</v>
      </c>
      <c r="FT89" s="41">
        <f t="shared" si="73"/>
        <v>0</v>
      </c>
      <c r="FU89" s="41">
        <f t="shared" si="73"/>
        <v>0</v>
      </c>
      <c r="FV89" s="41">
        <f t="shared" si="73"/>
        <v>0</v>
      </c>
      <c r="FW89" s="41">
        <f t="shared" si="73"/>
        <v>0</v>
      </c>
      <c r="FX89" s="41">
        <f t="shared" si="73"/>
        <v>0</v>
      </c>
      <c r="FY89" s="41">
        <f t="shared" si="73"/>
        <v>0</v>
      </c>
      <c r="FZ89" s="41">
        <f t="shared" si="73"/>
        <v>0</v>
      </c>
      <c r="GA89" s="41">
        <f t="shared" si="73"/>
        <v>0</v>
      </c>
      <c r="GB89" s="41">
        <f t="shared" si="73"/>
        <v>0</v>
      </c>
      <c r="GC89" s="41">
        <f t="shared" si="80"/>
        <v>0</v>
      </c>
      <c r="GD89" s="41">
        <f t="shared" si="80"/>
        <v>0</v>
      </c>
      <c r="GE89" s="41">
        <f t="shared" si="80"/>
        <v>0</v>
      </c>
      <c r="GF89" s="41">
        <f t="shared" si="80"/>
        <v>0</v>
      </c>
      <c r="GG89" s="41">
        <f t="shared" si="80"/>
        <v>0</v>
      </c>
      <c r="GH89" s="41">
        <f t="shared" si="66"/>
        <v>0</v>
      </c>
      <c r="GI89" s="41">
        <f t="shared" si="58"/>
        <v>0</v>
      </c>
      <c r="GJ89" s="41">
        <f t="shared" si="58"/>
        <v>0</v>
      </c>
      <c r="GK89" s="41">
        <f t="shared" si="58"/>
        <v>0</v>
      </c>
      <c r="GL89" s="41">
        <f t="shared" si="75"/>
        <v>0</v>
      </c>
      <c r="GM89" s="41">
        <f t="shared" si="75"/>
        <v>0</v>
      </c>
      <c r="GN89" s="41">
        <f t="shared" si="75"/>
        <v>0</v>
      </c>
      <c r="GO89" s="41">
        <f t="shared" si="75"/>
        <v>0</v>
      </c>
      <c r="GP89" s="41">
        <f t="shared" si="75"/>
        <v>0</v>
      </c>
      <c r="GQ89" s="41">
        <f t="shared" si="75"/>
        <v>0</v>
      </c>
      <c r="GR89" s="41">
        <f t="shared" si="75"/>
        <v>0</v>
      </c>
      <c r="GS89" s="41">
        <f t="shared" si="75"/>
        <v>0</v>
      </c>
      <c r="GT89" s="41">
        <f t="shared" ref="GT89:HG115" si="82">GS89</f>
        <v>0</v>
      </c>
      <c r="GU89" s="41">
        <f t="shared" si="82"/>
        <v>0</v>
      </c>
      <c r="GV89" s="41">
        <f t="shared" si="82"/>
        <v>0</v>
      </c>
      <c r="GW89" s="41">
        <f t="shared" si="82"/>
        <v>0</v>
      </c>
      <c r="GX89" s="41">
        <f t="shared" si="82"/>
        <v>0</v>
      </c>
      <c r="GY89" s="41">
        <f t="shared" si="59"/>
        <v>0</v>
      </c>
      <c r="GZ89" s="41">
        <f t="shared" si="59"/>
        <v>0</v>
      </c>
      <c r="HA89" s="41">
        <f t="shared" si="59"/>
        <v>0</v>
      </c>
      <c r="HB89" s="41">
        <f t="shared" si="59"/>
        <v>0</v>
      </c>
      <c r="HC89" s="41">
        <f t="shared" si="59"/>
        <v>0</v>
      </c>
      <c r="HD89" s="41">
        <f t="shared" si="59"/>
        <v>0</v>
      </c>
      <c r="HE89" s="41">
        <f t="shared" si="62"/>
        <v>0</v>
      </c>
      <c r="HF89" s="41">
        <f t="shared" si="62"/>
        <v>0</v>
      </c>
      <c r="HG89" s="41">
        <f t="shared" si="62"/>
        <v>0</v>
      </c>
      <c r="HH89" s="41">
        <f t="shared" si="62"/>
        <v>0</v>
      </c>
      <c r="HI89" s="41">
        <f t="shared" si="62"/>
        <v>0</v>
      </c>
      <c r="HJ89" s="41">
        <f t="shared" si="62"/>
        <v>0</v>
      </c>
    </row>
    <row r="90" spans="1:218" ht="14.4" x14ac:dyDescent="0.3">
      <c r="A90" s="42">
        <v>87</v>
      </c>
      <c r="B90" s="43">
        <f>'CMM4 - AUX CALC'!$CJ$67</f>
        <v>0</v>
      </c>
      <c r="CK90" s="41">
        <f>$B90/(_xlfn.SINGLE(PrazoConcessao)*12-CK$3+1)</f>
        <v>0</v>
      </c>
      <c r="CL90" s="41">
        <f t="shared" si="67"/>
        <v>0</v>
      </c>
      <c r="CM90" s="41">
        <f t="shared" si="67"/>
        <v>0</v>
      </c>
      <c r="CN90" s="41">
        <f t="shared" si="67"/>
        <v>0</v>
      </c>
      <c r="CO90" s="41">
        <f t="shared" si="67"/>
        <v>0</v>
      </c>
      <c r="CP90" s="41">
        <f t="shared" si="67"/>
        <v>0</v>
      </c>
      <c r="CQ90" s="41">
        <f t="shared" si="67"/>
        <v>0</v>
      </c>
      <c r="CR90" s="41">
        <f t="shared" si="67"/>
        <v>0</v>
      </c>
      <c r="CS90" s="41">
        <f t="shared" si="67"/>
        <v>0</v>
      </c>
      <c r="CT90" s="41">
        <f t="shared" si="67"/>
        <v>0</v>
      </c>
      <c r="CU90" s="41">
        <f t="shared" si="67"/>
        <v>0</v>
      </c>
      <c r="CV90" s="41">
        <f t="shared" si="81"/>
        <v>0</v>
      </c>
      <c r="CW90" s="41">
        <f t="shared" si="81"/>
        <v>0</v>
      </c>
      <c r="CX90" s="41">
        <f t="shared" si="81"/>
        <v>0</v>
      </c>
      <c r="CY90" s="41">
        <f t="shared" si="81"/>
        <v>0</v>
      </c>
      <c r="CZ90" s="41">
        <f t="shared" si="81"/>
        <v>0</v>
      </c>
      <c r="DA90" s="41">
        <f t="shared" si="81"/>
        <v>0</v>
      </c>
      <c r="DB90" s="41">
        <f t="shared" si="81"/>
        <v>0</v>
      </c>
      <c r="DC90" s="41">
        <f t="shared" si="81"/>
        <v>0</v>
      </c>
      <c r="DD90" s="41">
        <f t="shared" si="71"/>
        <v>0</v>
      </c>
      <c r="DE90" s="41">
        <f t="shared" si="71"/>
        <v>0</v>
      </c>
      <c r="DF90" s="41">
        <f t="shared" si="71"/>
        <v>0</v>
      </c>
      <c r="DG90" s="41">
        <f t="shared" si="71"/>
        <v>0</v>
      </c>
      <c r="DH90" s="41">
        <f t="shared" si="71"/>
        <v>0</v>
      </c>
      <c r="DI90" s="41">
        <f t="shared" si="71"/>
        <v>0</v>
      </c>
      <c r="DJ90" s="41">
        <f t="shared" si="71"/>
        <v>0</v>
      </c>
      <c r="DK90" s="41">
        <f t="shared" si="71"/>
        <v>0</v>
      </c>
      <c r="DL90" s="41">
        <f t="shared" si="71"/>
        <v>0</v>
      </c>
      <c r="DM90" s="41">
        <f t="shared" si="71"/>
        <v>0</v>
      </c>
      <c r="DN90" s="41">
        <f t="shared" si="71"/>
        <v>0</v>
      </c>
      <c r="DO90" s="41">
        <f t="shared" si="71"/>
        <v>0</v>
      </c>
      <c r="DP90" s="41">
        <f t="shared" si="71"/>
        <v>0</v>
      </c>
      <c r="DQ90" s="41">
        <f t="shared" si="76"/>
        <v>0</v>
      </c>
      <c r="DR90" s="41">
        <f t="shared" si="76"/>
        <v>0</v>
      </c>
      <c r="DS90" s="41">
        <f t="shared" si="76"/>
        <v>0</v>
      </c>
      <c r="DT90" s="41">
        <f t="shared" si="76"/>
        <v>0</v>
      </c>
      <c r="DU90" s="41">
        <f t="shared" si="76"/>
        <v>0</v>
      </c>
      <c r="DV90" s="41">
        <f t="shared" si="64"/>
        <v>0</v>
      </c>
      <c r="DW90" s="41">
        <f t="shared" si="64"/>
        <v>0</v>
      </c>
      <c r="DX90" s="41">
        <f t="shared" si="64"/>
        <v>0</v>
      </c>
      <c r="DY90" s="41">
        <f t="shared" si="64"/>
        <v>0</v>
      </c>
      <c r="DZ90" s="41">
        <f t="shared" si="64"/>
        <v>0</v>
      </c>
      <c r="EA90" s="41">
        <f t="shared" si="64"/>
        <v>0</v>
      </c>
      <c r="EB90" s="41">
        <f t="shared" si="64"/>
        <v>0</v>
      </c>
      <c r="EC90" s="41">
        <f t="shared" si="64"/>
        <v>0</v>
      </c>
      <c r="ED90" s="41">
        <f t="shared" si="64"/>
        <v>0</v>
      </c>
      <c r="EE90" s="41">
        <f t="shared" si="64"/>
        <v>0</v>
      </c>
      <c r="EF90" s="41">
        <f t="shared" si="77"/>
        <v>0</v>
      </c>
      <c r="EG90" s="41">
        <f t="shared" si="77"/>
        <v>0</v>
      </c>
      <c r="EH90" s="41">
        <f t="shared" si="77"/>
        <v>0</v>
      </c>
      <c r="EI90" s="41">
        <f t="shared" si="77"/>
        <v>0</v>
      </c>
      <c r="EJ90" s="41">
        <f t="shared" si="72"/>
        <v>0</v>
      </c>
      <c r="EK90" s="41">
        <f t="shared" si="72"/>
        <v>0</v>
      </c>
      <c r="EL90" s="41">
        <f t="shared" si="72"/>
        <v>0</v>
      </c>
      <c r="EM90" s="41">
        <f t="shared" si="72"/>
        <v>0</v>
      </c>
      <c r="EN90" s="41">
        <f t="shared" si="72"/>
        <v>0</v>
      </c>
      <c r="EO90" s="41">
        <f t="shared" si="72"/>
        <v>0</v>
      </c>
      <c r="EP90" s="41">
        <f t="shared" si="72"/>
        <v>0</v>
      </c>
      <c r="EQ90" s="41">
        <f t="shared" si="72"/>
        <v>0</v>
      </c>
      <c r="ER90" s="41">
        <f t="shared" si="72"/>
        <v>0</v>
      </c>
      <c r="ES90" s="41">
        <f t="shared" si="72"/>
        <v>0</v>
      </c>
      <c r="ET90" s="41">
        <f t="shared" si="72"/>
        <v>0</v>
      </c>
      <c r="EU90" s="41">
        <f t="shared" si="72"/>
        <v>0</v>
      </c>
      <c r="EV90" s="41">
        <f t="shared" si="72"/>
        <v>0</v>
      </c>
      <c r="EW90" s="41">
        <f t="shared" si="78"/>
        <v>0</v>
      </c>
      <c r="EX90" s="41">
        <f t="shared" si="78"/>
        <v>0</v>
      </c>
      <c r="EY90" s="41">
        <f t="shared" si="78"/>
        <v>0</v>
      </c>
      <c r="EZ90" s="41">
        <f t="shared" si="78"/>
        <v>0</v>
      </c>
      <c r="FA90" s="41">
        <f t="shared" si="78"/>
        <v>0</v>
      </c>
      <c r="FB90" s="41">
        <f t="shared" si="65"/>
        <v>0</v>
      </c>
      <c r="FC90" s="41">
        <f t="shared" si="65"/>
        <v>0</v>
      </c>
      <c r="FD90" s="41">
        <f t="shared" si="65"/>
        <v>0</v>
      </c>
      <c r="FE90" s="41">
        <f t="shared" si="65"/>
        <v>0</v>
      </c>
      <c r="FF90" s="41">
        <f t="shared" si="65"/>
        <v>0</v>
      </c>
      <c r="FG90" s="41">
        <f t="shared" si="65"/>
        <v>0</v>
      </c>
      <c r="FH90" s="41">
        <f t="shared" si="65"/>
        <v>0</v>
      </c>
      <c r="FI90" s="41">
        <f t="shared" si="65"/>
        <v>0</v>
      </c>
      <c r="FJ90" s="41">
        <f t="shared" si="65"/>
        <v>0</v>
      </c>
      <c r="FK90" s="41">
        <f t="shared" si="65"/>
        <v>0</v>
      </c>
      <c r="FL90" s="41">
        <f t="shared" si="79"/>
        <v>0</v>
      </c>
      <c r="FM90" s="41">
        <f t="shared" si="79"/>
        <v>0</v>
      </c>
      <c r="FN90" s="41">
        <f t="shared" si="79"/>
        <v>0</v>
      </c>
      <c r="FO90" s="41">
        <f t="shared" si="79"/>
        <v>0</v>
      </c>
      <c r="FP90" s="41">
        <f t="shared" si="73"/>
        <v>0</v>
      </c>
      <c r="FQ90" s="41">
        <f t="shared" si="73"/>
        <v>0</v>
      </c>
      <c r="FR90" s="41">
        <f t="shared" si="73"/>
        <v>0</v>
      </c>
      <c r="FS90" s="41">
        <f t="shared" si="73"/>
        <v>0</v>
      </c>
      <c r="FT90" s="41">
        <f t="shared" si="73"/>
        <v>0</v>
      </c>
      <c r="FU90" s="41">
        <f t="shared" si="73"/>
        <v>0</v>
      </c>
      <c r="FV90" s="41">
        <f t="shared" si="73"/>
        <v>0</v>
      </c>
      <c r="FW90" s="41">
        <f t="shared" si="73"/>
        <v>0</v>
      </c>
      <c r="FX90" s="41">
        <f t="shared" si="73"/>
        <v>0</v>
      </c>
      <c r="FY90" s="41">
        <f t="shared" si="73"/>
        <v>0</v>
      </c>
      <c r="FZ90" s="41">
        <f t="shared" si="73"/>
        <v>0</v>
      </c>
      <c r="GA90" s="41">
        <f t="shared" si="73"/>
        <v>0</v>
      </c>
      <c r="GB90" s="41">
        <f t="shared" si="73"/>
        <v>0</v>
      </c>
      <c r="GC90" s="41">
        <f t="shared" si="80"/>
        <v>0</v>
      </c>
      <c r="GD90" s="41">
        <f t="shared" si="80"/>
        <v>0</v>
      </c>
      <c r="GE90" s="41">
        <f t="shared" si="80"/>
        <v>0</v>
      </c>
      <c r="GF90" s="41">
        <f t="shared" si="80"/>
        <v>0</v>
      </c>
      <c r="GG90" s="41">
        <f t="shared" si="80"/>
        <v>0</v>
      </c>
      <c r="GH90" s="41">
        <f t="shared" si="66"/>
        <v>0</v>
      </c>
      <c r="GI90" s="41">
        <f t="shared" si="58"/>
        <v>0</v>
      </c>
      <c r="GJ90" s="41">
        <f t="shared" si="58"/>
        <v>0</v>
      </c>
      <c r="GK90" s="41">
        <f t="shared" si="58"/>
        <v>0</v>
      </c>
      <c r="GL90" s="41">
        <f t="shared" si="58"/>
        <v>0</v>
      </c>
      <c r="GM90" s="41">
        <f t="shared" si="58"/>
        <v>0</v>
      </c>
      <c r="GN90" s="41">
        <f t="shared" si="58"/>
        <v>0</v>
      </c>
      <c r="GO90" s="41">
        <f t="shared" si="58"/>
        <v>0</v>
      </c>
      <c r="GP90" s="41">
        <f t="shared" si="58"/>
        <v>0</v>
      </c>
      <c r="GQ90" s="41">
        <f t="shared" si="58"/>
        <v>0</v>
      </c>
      <c r="GR90" s="41">
        <f t="shared" si="58"/>
        <v>0</v>
      </c>
      <c r="GS90" s="41">
        <f t="shared" si="58"/>
        <v>0</v>
      </c>
      <c r="GT90" s="41">
        <f t="shared" si="82"/>
        <v>0</v>
      </c>
      <c r="GU90" s="41">
        <f t="shared" si="82"/>
        <v>0</v>
      </c>
      <c r="GV90" s="41">
        <f t="shared" si="82"/>
        <v>0</v>
      </c>
      <c r="GW90" s="41">
        <f t="shared" si="82"/>
        <v>0</v>
      </c>
      <c r="GX90" s="41">
        <f t="shared" si="82"/>
        <v>0</v>
      </c>
      <c r="GY90" s="41">
        <f t="shared" si="59"/>
        <v>0</v>
      </c>
      <c r="GZ90" s="41">
        <f t="shared" si="59"/>
        <v>0</v>
      </c>
      <c r="HA90" s="41">
        <f t="shared" si="59"/>
        <v>0</v>
      </c>
      <c r="HB90" s="41">
        <f t="shared" si="59"/>
        <v>0</v>
      </c>
      <c r="HC90" s="41">
        <f t="shared" si="59"/>
        <v>0</v>
      </c>
      <c r="HD90" s="41">
        <f t="shared" si="59"/>
        <v>0</v>
      </c>
      <c r="HE90" s="41">
        <f t="shared" si="62"/>
        <v>0</v>
      </c>
      <c r="HF90" s="41">
        <f t="shared" si="62"/>
        <v>0</v>
      </c>
      <c r="HG90" s="41">
        <f t="shared" si="62"/>
        <v>0</v>
      </c>
      <c r="HH90" s="41">
        <f t="shared" si="62"/>
        <v>0</v>
      </c>
      <c r="HI90" s="41">
        <f t="shared" si="62"/>
        <v>0</v>
      </c>
      <c r="HJ90" s="41">
        <f t="shared" si="62"/>
        <v>0</v>
      </c>
    </row>
    <row r="91" spans="1:218" ht="14.4" x14ac:dyDescent="0.3">
      <c r="A91" s="42">
        <v>88</v>
      </c>
      <c r="B91" s="43">
        <f>'CMM4 - AUX CALC'!$CK$67</f>
        <v>0</v>
      </c>
      <c r="CL91" s="41">
        <f>$B91/(_xlfn.SINGLE(PrazoConcessao)*12-CL$3+1)</f>
        <v>0</v>
      </c>
      <c r="CM91" s="41">
        <f t="shared" si="67"/>
        <v>0</v>
      </c>
      <c r="CN91" s="41">
        <f t="shared" si="67"/>
        <v>0</v>
      </c>
      <c r="CO91" s="41">
        <f t="shared" ref="CO91:CU99" si="83">CN91</f>
        <v>0</v>
      </c>
      <c r="CP91" s="41">
        <f t="shared" si="83"/>
        <v>0</v>
      </c>
      <c r="CQ91" s="41">
        <f t="shared" si="83"/>
        <v>0</v>
      </c>
      <c r="CR91" s="41">
        <f t="shared" si="83"/>
        <v>0</v>
      </c>
      <c r="CS91" s="41">
        <f t="shared" si="83"/>
        <v>0</v>
      </c>
      <c r="CT91" s="41">
        <f t="shared" si="83"/>
        <v>0</v>
      </c>
      <c r="CU91" s="41">
        <f t="shared" si="83"/>
        <v>0</v>
      </c>
      <c r="CV91" s="41">
        <f t="shared" si="81"/>
        <v>0</v>
      </c>
      <c r="CW91" s="41">
        <f t="shared" si="81"/>
        <v>0</v>
      </c>
      <c r="CX91" s="41">
        <f t="shared" si="81"/>
        <v>0</v>
      </c>
      <c r="CY91" s="41">
        <f t="shared" si="81"/>
        <v>0</v>
      </c>
      <c r="CZ91" s="41">
        <f t="shared" si="81"/>
        <v>0</v>
      </c>
      <c r="DA91" s="41">
        <f t="shared" si="81"/>
        <v>0</v>
      </c>
      <c r="DB91" s="41">
        <f t="shared" si="81"/>
        <v>0</v>
      </c>
      <c r="DC91" s="41">
        <f t="shared" si="81"/>
        <v>0</v>
      </c>
      <c r="DD91" s="41">
        <f t="shared" si="71"/>
        <v>0</v>
      </c>
      <c r="DE91" s="41">
        <f t="shared" si="71"/>
        <v>0</v>
      </c>
      <c r="DF91" s="41">
        <f t="shared" si="71"/>
        <v>0</v>
      </c>
      <c r="DG91" s="41">
        <f t="shared" si="71"/>
        <v>0</v>
      </c>
      <c r="DH91" s="41">
        <f t="shared" si="71"/>
        <v>0</v>
      </c>
      <c r="DI91" s="41">
        <f t="shared" si="71"/>
        <v>0</v>
      </c>
      <c r="DJ91" s="41">
        <f t="shared" si="71"/>
        <v>0</v>
      </c>
      <c r="DK91" s="41">
        <f t="shared" si="71"/>
        <v>0</v>
      </c>
      <c r="DL91" s="41">
        <f t="shared" si="71"/>
        <v>0</v>
      </c>
      <c r="DM91" s="41">
        <f t="shared" si="71"/>
        <v>0</v>
      </c>
      <c r="DN91" s="41">
        <f t="shared" si="71"/>
        <v>0</v>
      </c>
      <c r="DO91" s="41">
        <f t="shared" si="71"/>
        <v>0</v>
      </c>
      <c r="DP91" s="41">
        <f t="shared" si="71"/>
        <v>0</v>
      </c>
      <c r="DQ91" s="41">
        <f t="shared" si="76"/>
        <v>0</v>
      </c>
      <c r="DR91" s="41">
        <f t="shared" si="76"/>
        <v>0</v>
      </c>
      <c r="DS91" s="41">
        <f t="shared" si="76"/>
        <v>0</v>
      </c>
      <c r="DT91" s="41">
        <f t="shared" si="76"/>
        <v>0</v>
      </c>
      <c r="DU91" s="41">
        <f t="shared" si="76"/>
        <v>0</v>
      </c>
      <c r="DV91" s="41">
        <f t="shared" si="64"/>
        <v>0</v>
      </c>
      <c r="DW91" s="41">
        <f t="shared" si="64"/>
        <v>0</v>
      </c>
      <c r="DX91" s="41">
        <f t="shared" si="64"/>
        <v>0</v>
      </c>
      <c r="DY91" s="41">
        <f t="shared" si="64"/>
        <v>0</v>
      </c>
      <c r="DZ91" s="41">
        <f t="shared" si="64"/>
        <v>0</v>
      </c>
      <c r="EA91" s="41">
        <f t="shared" si="64"/>
        <v>0</v>
      </c>
      <c r="EB91" s="41">
        <f t="shared" si="64"/>
        <v>0</v>
      </c>
      <c r="EC91" s="41">
        <f t="shared" si="64"/>
        <v>0</v>
      </c>
      <c r="ED91" s="41">
        <f t="shared" si="64"/>
        <v>0</v>
      </c>
      <c r="EE91" s="41">
        <f t="shared" si="64"/>
        <v>0</v>
      </c>
      <c r="EF91" s="41">
        <f t="shared" si="77"/>
        <v>0</v>
      </c>
      <c r="EG91" s="41">
        <f t="shared" si="77"/>
        <v>0</v>
      </c>
      <c r="EH91" s="41">
        <f t="shared" si="77"/>
        <v>0</v>
      </c>
      <c r="EI91" s="41">
        <f t="shared" si="77"/>
        <v>0</v>
      </c>
      <c r="EJ91" s="41">
        <f t="shared" si="72"/>
        <v>0</v>
      </c>
      <c r="EK91" s="41">
        <f t="shared" si="72"/>
        <v>0</v>
      </c>
      <c r="EL91" s="41">
        <f t="shared" si="72"/>
        <v>0</v>
      </c>
      <c r="EM91" s="41">
        <f t="shared" si="72"/>
        <v>0</v>
      </c>
      <c r="EN91" s="41">
        <f t="shared" si="72"/>
        <v>0</v>
      </c>
      <c r="EO91" s="41">
        <f t="shared" si="72"/>
        <v>0</v>
      </c>
      <c r="EP91" s="41">
        <f t="shared" si="72"/>
        <v>0</v>
      </c>
      <c r="EQ91" s="41">
        <f t="shared" si="72"/>
        <v>0</v>
      </c>
      <c r="ER91" s="41">
        <f t="shared" si="72"/>
        <v>0</v>
      </c>
      <c r="ES91" s="41">
        <f t="shared" si="72"/>
        <v>0</v>
      </c>
      <c r="ET91" s="41">
        <f t="shared" si="72"/>
        <v>0</v>
      </c>
      <c r="EU91" s="41">
        <f t="shared" si="72"/>
        <v>0</v>
      </c>
      <c r="EV91" s="41">
        <f t="shared" si="72"/>
        <v>0</v>
      </c>
      <c r="EW91" s="41">
        <f t="shared" si="78"/>
        <v>0</v>
      </c>
      <c r="EX91" s="41">
        <f t="shared" si="78"/>
        <v>0</v>
      </c>
      <c r="EY91" s="41">
        <f t="shared" si="78"/>
        <v>0</v>
      </c>
      <c r="EZ91" s="41">
        <f t="shared" si="78"/>
        <v>0</v>
      </c>
      <c r="FA91" s="41">
        <f t="shared" si="78"/>
        <v>0</v>
      </c>
      <c r="FB91" s="41">
        <f t="shared" si="65"/>
        <v>0</v>
      </c>
      <c r="FC91" s="41">
        <f t="shared" si="65"/>
        <v>0</v>
      </c>
      <c r="FD91" s="41">
        <f t="shared" si="65"/>
        <v>0</v>
      </c>
      <c r="FE91" s="41">
        <f t="shared" si="65"/>
        <v>0</v>
      </c>
      <c r="FF91" s="41">
        <f t="shared" si="65"/>
        <v>0</v>
      </c>
      <c r="FG91" s="41">
        <f t="shared" si="65"/>
        <v>0</v>
      </c>
      <c r="FH91" s="41">
        <f t="shared" si="65"/>
        <v>0</v>
      </c>
      <c r="FI91" s="41">
        <f t="shared" si="65"/>
        <v>0</v>
      </c>
      <c r="FJ91" s="41">
        <f t="shared" si="65"/>
        <v>0</v>
      </c>
      <c r="FK91" s="41">
        <f t="shared" si="65"/>
        <v>0</v>
      </c>
      <c r="FL91" s="41">
        <f t="shared" si="79"/>
        <v>0</v>
      </c>
      <c r="FM91" s="41">
        <f t="shared" si="79"/>
        <v>0</v>
      </c>
      <c r="FN91" s="41">
        <f t="shared" si="79"/>
        <v>0</v>
      </c>
      <c r="FO91" s="41">
        <f t="shared" si="79"/>
        <v>0</v>
      </c>
      <c r="FP91" s="41">
        <f t="shared" si="73"/>
        <v>0</v>
      </c>
      <c r="FQ91" s="41">
        <f t="shared" si="73"/>
        <v>0</v>
      </c>
      <c r="FR91" s="41">
        <f t="shared" si="73"/>
        <v>0</v>
      </c>
      <c r="FS91" s="41">
        <f t="shared" si="73"/>
        <v>0</v>
      </c>
      <c r="FT91" s="41">
        <f t="shared" si="73"/>
        <v>0</v>
      </c>
      <c r="FU91" s="41">
        <f t="shared" si="73"/>
        <v>0</v>
      </c>
      <c r="FV91" s="41">
        <f t="shared" si="73"/>
        <v>0</v>
      </c>
      <c r="FW91" s="41">
        <f t="shared" si="73"/>
        <v>0</v>
      </c>
      <c r="FX91" s="41">
        <f t="shared" si="73"/>
        <v>0</v>
      </c>
      <c r="FY91" s="41">
        <f t="shared" si="73"/>
        <v>0</v>
      </c>
      <c r="FZ91" s="41">
        <f t="shared" si="73"/>
        <v>0</v>
      </c>
      <c r="GA91" s="41">
        <f t="shared" si="73"/>
        <v>0</v>
      </c>
      <c r="GB91" s="41">
        <f t="shared" si="73"/>
        <v>0</v>
      </c>
      <c r="GC91" s="41">
        <f t="shared" si="80"/>
        <v>0</v>
      </c>
      <c r="GD91" s="41">
        <f t="shared" si="80"/>
        <v>0</v>
      </c>
      <c r="GE91" s="41">
        <f t="shared" si="80"/>
        <v>0</v>
      </c>
      <c r="GF91" s="41">
        <f t="shared" si="80"/>
        <v>0</v>
      </c>
      <c r="GG91" s="41">
        <f t="shared" si="80"/>
        <v>0</v>
      </c>
      <c r="GH91" s="41">
        <f t="shared" si="66"/>
        <v>0</v>
      </c>
      <c r="GI91" s="41">
        <f t="shared" si="58"/>
        <v>0</v>
      </c>
      <c r="GJ91" s="41">
        <f t="shared" si="58"/>
        <v>0</v>
      </c>
      <c r="GK91" s="41">
        <f t="shared" si="58"/>
        <v>0</v>
      </c>
      <c r="GL91" s="41">
        <f t="shared" si="58"/>
        <v>0</v>
      </c>
      <c r="GM91" s="41">
        <f t="shared" si="58"/>
        <v>0</v>
      </c>
      <c r="GN91" s="41">
        <f t="shared" si="58"/>
        <v>0</v>
      </c>
      <c r="GO91" s="41">
        <f t="shared" si="58"/>
        <v>0</v>
      </c>
      <c r="GP91" s="41">
        <f t="shared" si="58"/>
        <v>0</v>
      </c>
      <c r="GQ91" s="41">
        <f t="shared" si="58"/>
        <v>0</v>
      </c>
      <c r="GR91" s="41">
        <f t="shared" si="58"/>
        <v>0</v>
      </c>
      <c r="GS91" s="41">
        <f t="shared" si="58"/>
        <v>0</v>
      </c>
      <c r="GT91" s="41">
        <f t="shared" si="82"/>
        <v>0</v>
      </c>
      <c r="GU91" s="41">
        <f t="shared" si="82"/>
        <v>0</v>
      </c>
      <c r="GV91" s="41">
        <f t="shared" si="82"/>
        <v>0</v>
      </c>
      <c r="GW91" s="41">
        <f t="shared" si="82"/>
        <v>0</v>
      </c>
      <c r="GX91" s="41">
        <f t="shared" si="82"/>
        <v>0</v>
      </c>
      <c r="GY91" s="41">
        <f t="shared" si="59"/>
        <v>0</v>
      </c>
      <c r="GZ91" s="41">
        <f t="shared" si="59"/>
        <v>0</v>
      </c>
      <c r="HA91" s="41">
        <f t="shared" si="59"/>
        <v>0</v>
      </c>
      <c r="HB91" s="41">
        <f t="shared" si="59"/>
        <v>0</v>
      </c>
      <c r="HC91" s="41">
        <f t="shared" si="59"/>
        <v>0</v>
      </c>
      <c r="HD91" s="41">
        <f t="shared" si="59"/>
        <v>0</v>
      </c>
      <c r="HE91" s="41">
        <f t="shared" si="62"/>
        <v>0</v>
      </c>
      <c r="HF91" s="41">
        <f t="shared" si="62"/>
        <v>0</v>
      </c>
      <c r="HG91" s="41">
        <f t="shared" si="62"/>
        <v>0</v>
      </c>
      <c r="HH91" s="41">
        <f t="shared" si="62"/>
        <v>0</v>
      </c>
      <c r="HI91" s="41">
        <f t="shared" si="62"/>
        <v>0</v>
      </c>
      <c r="HJ91" s="41">
        <f t="shared" si="62"/>
        <v>0</v>
      </c>
    </row>
    <row r="92" spans="1:218" ht="14.4" x14ac:dyDescent="0.3">
      <c r="A92" s="42">
        <v>89</v>
      </c>
      <c r="B92" s="43">
        <f>'CMM4 - AUX CALC'!$CL$67</f>
        <v>0</v>
      </c>
      <c r="CM92" s="41">
        <f>$B92/(_xlfn.SINGLE(PrazoConcessao)*12-CM$3+1)</f>
        <v>0</v>
      </c>
      <c r="CN92" s="41">
        <f t="shared" ref="CN92" si="84">CM92</f>
        <v>0</v>
      </c>
      <c r="CO92" s="41">
        <f t="shared" si="83"/>
        <v>0</v>
      </c>
      <c r="CP92" s="41">
        <f t="shared" si="83"/>
        <v>0</v>
      </c>
      <c r="CQ92" s="41">
        <f t="shared" si="83"/>
        <v>0</v>
      </c>
      <c r="CR92" s="41">
        <f t="shared" si="83"/>
        <v>0</v>
      </c>
      <c r="CS92" s="41">
        <f t="shared" si="83"/>
        <v>0</v>
      </c>
      <c r="CT92" s="41">
        <f t="shared" si="83"/>
        <v>0</v>
      </c>
      <c r="CU92" s="41">
        <f t="shared" si="83"/>
        <v>0</v>
      </c>
      <c r="CV92" s="41">
        <f t="shared" si="81"/>
        <v>0</v>
      </c>
      <c r="CW92" s="41">
        <f t="shared" si="81"/>
        <v>0</v>
      </c>
      <c r="CX92" s="41">
        <f t="shared" si="81"/>
        <v>0</v>
      </c>
      <c r="CY92" s="41">
        <f t="shared" si="81"/>
        <v>0</v>
      </c>
      <c r="CZ92" s="41">
        <f t="shared" si="81"/>
        <v>0</v>
      </c>
      <c r="DA92" s="41">
        <f t="shared" si="81"/>
        <v>0</v>
      </c>
      <c r="DB92" s="41">
        <f t="shared" si="81"/>
        <v>0</v>
      </c>
      <c r="DC92" s="41">
        <f t="shared" si="81"/>
        <v>0</v>
      </c>
      <c r="DD92" s="41">
        <f t="shared" si="71"/>
        <v>0</v>
      </c>
      <c r="DE92" s="41">
        <f t="shared" si="71"/>
        <v>0</v>
      </c>
      <c r="DF92" s="41">
        <f t="shared" si="71"/>
        <v>0</v>
      </c>
      <c r="DG92" s="41">
        <f t="shared" si="71"/>
        <v>0</v>
      </c>
      <c r="DH92" s="41">
        <f t="shared" si="71"/>
        <v>0</v>
      </c>
      <c r="DI92" s="41">
        <f t="shared" si="71"/>
        <v>0</v>
      </c>
      <c r="DJ92" s="41">
        <f t="shared" si="71"/>
        <v>0</v>
      </c>
      <c r="DK92" s="41">
        <f t="shared" si="71"/>
        <v>0</v>
      </c>
      <c r="DL92" s="41">
        <f t="shared" si="71"/>
        <v>0</v>
      </c>
      <c r="DM92" s="41">
        <f t="shared" si="71"/>
        <v>0</v>
      </c>
      <c r="DN92" s="41">
        <f t="shared" si="71"/>
        <v>0</v>
      </c>
      <c r="DO92" s="41">
        <f t="shared" si="71"/>
        <v>0</v>
      </c>
      <c r="DP92" s="41">
        <f t="shared" si="71"/>
        <v>0</v>
      </c>
      <c r="DQ92" s="41">
        <f t="shared" si="76"/>
        <v>0</v>
      </c>
      <c r="DR92" s="41">
        <f t="shared" si="76"/>
        <v>0</v>
      </c>
      <c r="DS92" s="41">
        <f t="shared" si="76"/>
        <v>0</v>
      </c>
      <c r="DT92" s="41">
        <f t="shared" si="76"/>
        <v>0</v>
      </c>
      <c r="DU92" s="41">
        <f t="shared" si="76"/>
        <v>0</v>
      </c>
      <c r="DV92" s="41">
        <f t="shared" si="64"/>
        <v>0</v>
      </c>
      <c r="DW92" s="41">
        <f t="shared" si="64"/>
        <v>0</v>
      </c>
      <c r="DX92" s="41">
        <f t="shared" si="64"/>
        <v>0</v>
      </c>
      <c r="DY92" s="41">
        <f t="shared" si="64"/>
        <v>0</v>
      </c>
      <c r="DZ92" s="41">
        <f t="shared" si="64"/>
        <v>0</v>
      </c>
      <c r="EA92" s="41">
        <f t="shared" si="64"/>
        <v>0</v>
      </c>
      <c r="EB92" s="41">
        <f t="shared" si="64"/>
        <v>0</v>
      </c>
      <c r="EC92" s="41">
        <f t="shared" si="64"/>
        <v>0</v>
      </c>
      <c r="ED92" s="41">
        <f t="shared" si="64"/>
        <v>0</v>
      </c>
      <c r="EE92" s="41">
        <f t="shared" si="64"/>
        <v>0</v>
      </c>
      <c r="EF92" s="41">
        <f t="shared" si="77"/>
        <v>0</v>
      </c>
      <c r="EG92" s="41">
        <f t="shared" si="77"/>
        <v>0</v>
      </c>
      <c r="EH92" s="41">
        <f t="shared" si="77"/>
        <v>0</v>
      </c>
      <c r="EI92" s="41">
        <f t="shared" si="77"/>
        <v>0</v>
      </c>
      <c r="EJ92" s="41">
        <f t="shared" si="72"/>
        <v>0</v>
      </c>
      <c r="EK92" s="41">
        <f t="shared" si="72"/>
        <v>0</v>
      </c>
      <c r="EL92" s="41">
        <f t="shared" si="72"/>
        <v>0</v>
      </c>
      <c r="EM92" s="41">
        <f t="shared" si="72"/>
        <v>0</v>
      </c>
      <c r="EN92" s="41">
        <f t="shared" si="72"/>
        <v>0</v>
      </c>
      <c r="EO92" s="41">
        <f t="shared" si="72"/>
        <v>0</v>
      </c>
      <c r="EP92" s="41">
        <f t="shared" si="72"/>
        <v>0</v>
      </c>
      <c r="EQ92" s="41">
        <f t="shared" si="72"/>
        <v>0</v>
      </c>
      <c r="ER92" s="41">
        <f t="shared" si="72"/>
        <v>0</v>
      </c>
      <c r="ES92" s="41">
        <f t="shared" si="72"/>
        <v>0</v>
      </c>
      <c r="ET92" s="41">
        <f t="shared" si="72"/>
        <v>0</v>
      </c>
      <c r="EU92" s="41">
        <f t="shared" si="72"/>
        <v>0</v>
      </c>
      <c r="EV92" s="41">
        <f t="shared" si="72"/>
        <v>0</v>
      </c>
      <c r="EW92" s="41">
        <f t="shared" si="78"/>
        <v>0</v>
      </c>
      <c r="EX92" s="41">
        <f t="shared" si="78"/>
        <v>0</v>
      </c>
      <c r="EY92" s="41">
        <f t="shared" si="78"/>
        <v>0</v>
      </c>
      <c r="EZ92" s="41">
        <f t="shared" si="78"/>
        <v>0</v>
      </c>
      <c r="FA92" s="41">
        <f t="shared" si="78"/>
        <v>0</v>
      </c>
      <c r="FB92" s="41">
        <f t="shared" si="65"/>
        <v>0</v>
      </c>
      <c r="FC92" s="41">
        <f t="shared" si="65"/>
        <v>0</v>
      </c>
      <c r="FD92" s="41">
        <f t="shared" si="65"/>
        <v>0</v>
      </c>
      <c r="FE92" s="41">
        <f t="shared" si="65"/>
        <v>0</v>
      </c>
      <c r="FF92" s="41">
        <f t="shared" si="65"/>
        <v>0</v>
      </c>
      <c r="FG92" s="41">
        <f t="shared" si="65"/>
        <v>0</v>
      </c>
      <c r="FH92" s="41">
        <f t="shared" si="65"/>
        <v>0</v>
      </c>
      <c r="FI92" s="41">
        <f t="shared" si="65"/>
        <v>0</v>
      </c>
      <c r="FJ92" s="41">
        <f t="shared" si="65"/>
        <v>0</v>
      </c>
      <c r="FK92" s="41">
        <f t="shared" si="65"/>
        <v>0</v>
      </c>
      <c r="FL92" s="41">
        <f t="shared" si="79"/>
        <v>0</v>
      </c>
      <c r="FM92" s="41">
        <f t="shared" si="79"/>
        <v>0</v>
      </c>
      <c r="FN92" s="41">
        <f t="shared" si="79"/>
        <v>0</v>
      </c>
      <c r="FO92" s="41">
        <f t="shared" si="79"/>
        <v>0</v>
      </c>
      <c r="FP92" s="41">
        <f t="shared" si="73"/>
        <v>0</v>
      </c>
      <c r="FQ92" s="41">
        <f t="shared" si="73"/>
        <v>0</v>
      </c>
      <c r="FR92" s="41">
        <f t="shared" si="73"/>
        <v>0</v>
      </c>
      <c r="FS92" s="41">
        <f t="shared" si="73"/>
        <v>0</v>
      </c>
      <c r="FT92" s="41">
        <f t="shared" si="73"/>
        <v>0</v>
      </c>
      <c r="FU92" s="41">
        <f t="shared" si="73"/>
        <v>0</v>
      </c>
      <c r="FV92" s="41">
        <f t="shared" si="73"/>
        <v>0</v>
      </c>
      <c r="FW92" s="41">
        <f t="shared" si="73"/>
        <v>0</v>
      </c>
      <c r="FX92" s="41">
        <f t="shared" si="73"/>
        <v>0</v>
      </c>
      <c r="FY92" s="41">
        <f t="shared" si="73"/>
        <v>0</v>
      </c>
      <c r="FZ92" s="41">
        <f t="shared" si="73"/>
        <v>0</v>
      </c>
      <c r="GA92" s="41">
        <f t="shared" si="73"/>
        <v>0</v>
      </c>
      <c r="GB92" s="41">
        <f t="shared" si="73"/>
        <v>0</v>
      </c>
      <c r="GC92" s="41">
        <f t="shared" si="80"/>
        <v>0</v>
      </c>
      <c r="GD92" s="41">
        <f t="shared" si="80"/>
        <v>0</v>
      </c>
      <c r="GE92" s="41">
        <f t="shared" si="80"/>
        <v>0</v>
      </c>
      <c r="GF92" s="41">
        <f t="shared" si="80"/>
        <v>0</v>
      </c>
      <c r="GG92" s="41">
        <f t="shared" si="80"/>
        <v>0</v>
      </c>
      <c r="GH92" s="41">
        <f t="shared" si="66"/>
        <v>0</v>
      </c>
      <c r="GI92" s="41">
        <f t="shared" si="58"/>
        <v>0</v>
      </c>
      <c r="GJ92" s="41">
        <f t="shared" si="58"/>
        <v>0</v>
      </c>
      <c r="GK92" s="41">
        <f t="shared" si="58"/>
        <v>0</v>
      </c>
      <c r="GL92" s="41">
        <f t="shared" si="58"/>
        <v>0</v>
      </c>
      <c r="GM92" s="41">
        <f t="shared" si="58"/>
        <v>0</v>
      </c>
      <c r="GN92" s="41">
        <f t="shared" si="58"/>
        <v>0</v>
      </c>
      <c r="GO92" s="41">
        <f t="shared" si="58"/>
        <v>0</v>
      </c>
      <c r="GP92" s="41">
        <f t="shared" si="58"/>
        <v>0</v>
      </c>
      <c r="GQ92" s="41">
        <f t="shared" si="58"/>
        <v>0</v>
      </c>
      <c r="GR92" s="41">
        <f t="shared" si="58"/>
        <v>0</v>
      </c>
      <c r="GS92" s="41">
        <f t="shared" si="58"/>
        <v>0</v>
      </c>
      <c r="GT92" s="41">
        <f t="shared" si="82"/>
        <v>0</v>
      </c>
      <c r="GU92" s="41">
        <f t="shared" si="82"/>
        <v>0</v>
      </c>
      <c r="GV92" s="41">
        <f t="shared" si="82"/>
        <v>0</v>
      </c>
      <c r="GW92" s="41">
        <f t="shared" si="82"/>
        <v>0</v>
      </c>
      <c r="GX92" s="41">
        <f t="shared" si="82"/>
        <v>0</v>
      </c>
      <c r="GY92" s="41">
        <f t="shared" si="59"/>
        <v>0</v>
      </c>
      <c r="GZ92" s="41">
        <f t="shared" si="59"/>
        <v>0</v>
      </c>
      <c r="HA92" s="41">
        <f t="shared" si="59"/>
        <v>0</v>
      </c>
      <c r="HB92" s="41">
        <f t="shared" si="59"/>
        <v>0</v>
      </c>
      <c r="HC92" s="41">
        <f t="shared" si="59"/>
        <v>0</v>
      </c>
      <c r="HD92" s="41">
        <f t="shared" si="59"/>
        <v>0</v>
      </c>
      <c r="HE92" s="41">
        <f t="shared" si="62"/>
        <v>0</v>
      </c>
      <c r="HF92" s="41">
        <f t="shared" si="62"/>
        <v>0</v>
      </c>
      <c r="HG92" s="41">
        <f t="shared" si="62"/>
        <v>0</v>
      </c>
      <c r="HH92" s="41">
        <f t="shared" si="62"/>
        <v>0</v>
      </c>
      <c r="HI92" s="41">
        <f t="shared" si="62"/>
        <v>0</v>
      </c>
      <c r="HJ92" s="41">
        <f t="shared" si="62"/>
        <v>0</v>
      </c>
    </row>
    <row r="93" spans="1:218" ht="14.4" x14ac:dyDescent="0.3">
      <c r="A93" s="42">
        <v>90</v>
      </c>
      <c r="B93" s="43">
        <f>'CMM4 - AUX CALC'!$CM$67</f>
        <v>0</v>
      </c>
      <c r="CN93" s="41">
        <f>$B93/(_xlfn.SINGLE(PrazoConcessao)*12-CN$3+1)</f>
        <v>0</v>
      </c>
      <c r="CO93" s="41">
        <f t="shared" si="83"/>
        <v>0</v>
      </c>
      <c r="CP93" s="41">
        <f t="shared" si="83"/>
        <v>0</v>
      </c>
      <c r="CQ93" s="41">
        <f t="shared" si="83"/>
        <v>0</v>
      </c>
      <c r="CR93" s="41">
        <f t="shared" si="83"/>
        <v>0</v>
      </c>
      <c r="CS93" s="41">
        <f t="shared" si="83"/>
        <v>0</v>
      </c>
      <c r="CT93" s="41">
        <f t="shared" si="83"/>
        <v>0</v>
      </c>
      <c r="CU93" s="41">
        <f t="shared" si="83"/>
        <v>0</v>
      </c>
      <c r="CV93" s="41">
        <f t="shared" si="81"/>
        <v>0</v>
      </c>
      <c r="CW93" s="41">
        <f t="shared" si="81"/>
        <v>0</v>
      </c>
      <c r="CX93" s="41">
        <f t="shared" si="81"/>
        <v>0</v>
      </c>
      <c r="CY93" s="41">
        <f t="shared" si="81"/>
        <v>0</v>
      </c>
      <c r="CZ93" s="41">
        <f t="shared" si="81"/>
        <v>0</v>
      </c>
      <c r="DA93" s="41">
        <f t="shared" si="81"/>
        <v>0</v>
      </c>
      <c r="DB93" s="41">
        <f t="shared" si="81"/>
        <v>0</v>
      </c>
      <c r="DC93" s="41">
        <f t="shared" si="81"/>
        <v>0</v>
      </c>
      <c r="DD93" s="41">
        <f t="shared" si="71"/>
        <v>0</v>
      </c>
      <c r="DE93" s="41">
        <f t="shared" si="71"/>
        <v>0</v>
      </c>
      <c r="DF93" s="41">
        <f t="shared" si="71"/>
        <v>0</v>
      </c>
      <c r="DG93" s="41">
        <f t="shared" si="71"/>
        <v>0</v>
      </c>
      <c r="DH93" s="41">
        <f t="shared" si="71"/>
        <v>0</v>
      </c>
      <c r="DI93" s="41">
        <f t="shared" si="71"/>
        <v>0</v>
      </c>
      <c r="DJ93" s="41">
        <f t="shared" si="71"/>
        <v>0</v>
      </c>
      <c r="DK93" s="41">
        <f t="shared" si="71"/>
        <v>0</v>
      </c>
      <c r="DL93" s="41">
        <f t="shared" si="71"/>
        <v>0</v>
      </c>
      <c r="DM93" s="41">
        <f t="shared" si="71"/>
        <v>0</v>
      </c>
      <c r="DN93" s="41">
        <f t="shared" si="71"/>
        <v>0</v>
      </c>
      <c r="DO93" s="41">
        <f t="shared" si="71"/>
        <v>0</v>
      </c>
      <c r="DP93" s="41">
        <f t="shared" si="71"/>
        <v>0</v>
      </c>
      <c r="DQ93" s="41">
        <f t="shared" si="76"/>
        <v>0</v>
      </c>
      <c r="DR93" s="41">
        <f t="shared" si="76"/>
        <v>0</v>
      </c>
      <c r="DS93" s="41">
        <f t="shared" si="76"/>
        <v>0</v>
      </c>
      <c r="DT93" s="41">
        <f t="shared" si="76"/>
        <v>0</v>
      </c>
      <c r="DU93" s="41">
        <f t="shared" si="76"/>
        <v>0</v>
      </c>
      <c r="DV93" s="41">
        <f t="shared" si="64"/>
        <v>0</v>
      </c>
      <c r="DW93" s="41">
        <f t="shared" si="64"/>
        <v>0</v>
      </c>
      <c r="DX93" s="41">
        <f t="shared" si="64"/>
        <v>0</v>
      </c>
      <c r="DY93" s="41">
        <f t="shared" si="64"/>
        <v>0</v>
      </c>
      <c r="DZ93" s="41">
        <f t="shared" si="64"/>
        <v>0</v>
      </c>
      <c r="EA93" s="41">
        <f t="shared" si="64"/>
        <v>0</v>
      </c>
      <c r="EB93" s="41">
        <f t="shared" si="64"/>
        <v>0</v>
      </c>
      <c r="EC93" s="41">
        <f t="shared" si="64"/>
        <v>0</v>
      </c>
      <c r="ED93" s="41">
        <f t="shared" si="64"/>
        <v>0</v>
      </c>
      <c r="EE93" s="41">
        <f t="shared" si="64"/>
        <v>0</v>
      </c>
      <c r="EF93" s="41">
        <f t="shared" si="77"/>
        <v>0</v>
      </c>
      <c r="EG93" s="41">
        <f t="shared" si="77"/>
        <v>0</v>
      </c>
      <c r="EH93" s="41">
        <f t="shared" si="77"/>
        <v>0</v>
      </c>
      <c r="EI93" s="41">
        <f t="shared" si="77"/>
        <v>0</v>
      </c>
      <c r="EJ93" s="41">
        <f t="shared" si="72"/>
        <v>0</v>
      </c>
      <c r="EK93" s="41">
        <f t="shared" si="72"/>
        <v>0</v>
      </c>
      <c r="EL93" s="41">
        <f t="shared" si="72"/>
        <v>0</v>
      </c>
      <c r="EM93" s="41">
        <f t="shared" si="72"/>
        <v>0</v>
      </c>
      <c r="EN93" s="41">
        <f t="shared" si="72"/>
        <v>0</v>
      </c>
      <c r="EO93" s="41">
        <f t="shared" si="72"/>
        <v>0</v>
      </c>
      <c r="EP93" s="41">
        <f t="shared" si="72"/>
        <v>0</v>
      </c>
      <c r="EQ93" s="41">
        <f t="shared" si="72"/>
        <v>0</v>
      </c>
      <c r="ER93" s="41">
        <f t="shared" si="72"/>
        <v>0</v>
      </c>
      <c r="ES93" s="41">
        <f t="shared" si="72"/>
        <v>0</v>
      </c>
      <c r="ET93" s="41">
        <f t="shared" si="72"/>
        <v>0</v>
      </c>
      <c r="EU93" s="41">
        <f t="shared" si="72"/>
        <v>0</v>
      </c>
      <c r="EV93" s="41">
        <f t="shared" si="72"/>
        <v>0</v>
      </c>
      <c r="EW93" s="41">
        <f t="shared" si="78"/>
        <v>0</v>
      </c>
      <c r="EX93" s="41">
        <f t="shared" si="78"/>
        <v>0</v>
      </c>
      <c r="EY93" s="41">
        <f t="shared" si="78"/>
        <v>0</v>
      </c>
      <c r="EZ93" s="41">
        <f t="shared" si="78"/>
        <v>0</v>
      </c>
      <c r="FA93" s="41">
        <f t="shared" si="78"/>
        <v>0</v>
      </c>
      <c r="FB93" s="41">
        <f t="shared" si="65"/>
        <v>0</v>
      </c>
      <c r="FC93" s="41">
        <f t="shared" si="65"/>
        <v>0</v>
      </c>
      <c r="FD93" s="41">
        <f t="shared" si="65"/>
        <v>0</v>
      </c>
      <c r="FE93" s="41">
        <f t="shared" si="65"/>
        <v>0</v>
      </c>
      <c r="FF93" s="41">
        <f t="shared" si="65"/>
        <v>0</v>
      </c>
      <c r="FG93" s="41">
        <f t="shared" si="65"/>
        <v>0</v>
      </c>
      <c r="FH93" s="41">
        <f t="shared" si="65"/>
        <v>0</v>
      </c>
      <c r="FI93" s="41">
        <f t="shared" si="65"/>
        <v>0</v>
      </c>
      <c r="FJ93" s="41">
        <f t="shared" si="65"/>
        <v>0</v>
      </c>
      <c r="FK93" s="41">
        <f t="shared" si="65"/>
        <v>0</v>
      </c>
      <c r="FL93" s="41">
        <f t="shared" si="79"/>
        <v>0</v>
      </c>
      <c r="FM93" s="41">
        <f t="shared" si="79"/>
        <v>0</v>
      </c>
      <c r="FN93" s="41">
        <f t="shared" si="79"/>
        <v>0</v>
      </c>
      <c r="FO93" s="41">
        <f t="shared" si="79"/>
        <v>0</v>
      </c>
      <c r="FP93" s="41">
        <f t="shared" si="73"/>
        <v>0</v>
      </c>
      <c r="FQ93" s="41">
        <f t="shared" si="73"/>
        <v>0</v>
      </c>
      <c r="FR93" s="41">
        <f t="shared" si="73"/>
        <v>0</v>
      </c>
      <c r="FS93" s="41">
        <f t="shared" si="73"/>
        <v>0</v>
      </c>
      <c r="FT93" s="41">
        <f t="shared" si="73"/>
        <v>0</v>
      </c>
      <c r="FU93" s="41">
        <f t="shared" si="73"/>
        <v>0</v>
      </c>
      <c r="FV93" s="41">
        <f t="shared" si="73"/>
        <v>0</v>
      </c>
      <c r="FW93" s="41">
        <f t="shared" si="73"/>
        <v>0</v>
      </c>
      <c r="FX93" s="41">
        <f t="shared" si="73"/>
        <v>0</v>
      </c>
      <c r="FY93" s="41">
        <f t="shared" si="73"/>
        <v>0</v>
      </c>
      <c r="FZ93" s="41">
        <f t="shared" si="73"/>
        <v>0</v>
      </c>
      <c r="GA93" s="41">
        <f t="shared" si="73"/>
        <v>0</v>
      </c>
      <c r="GB93" s="41">
        <f t="shared" si="73"/>
        <v>0</v>
      </c>
      <c r="GC93" s="41">
        <f t="shared" si="80"/>
        <v>0</v>
      </c>
      <c r="GD93" s="41">
        <f t="shared" si="80"/>
        <v>0</v>
      </c>
      <c r="GE93" s="41">
        <f t="shared" si="80"/>
        <v>0</v>
      </c>
      <c r="GF93" s="41">
        <f t="shared" si="80"/>
        <v>0</v>
      </c>
      <c r="GG93" s="41">
        <f t="shared" si="80"/>
        <v>0</v>
      </c>
      <c r="GH93" s="41">
        <f t="shared" si="66"/>
        <v>0</v>
      </c>
      <c r="GI93" s="41">
        <f t="shared" si="58"/>
        <v>0</v>
      </c>
      <c r="GJ93" s="41">
        <f t="shared" si="58"/>
        <v>0</v>
      </c>
      <c r="GK93" s="41">
        <f t="shared" si="58"/>
        <v>0</v>
      </c>
      <c r="GL93" s="41">
        <f t="shared" si="58"/>
        <v>0</v>
      </c>
      <c r="GM93" s="41">
        <f t="shared" si="58"/>
        <v>0</v>
      </c>
      <c r="GN93" s="41">
        <f t="shared" si="58"/>
        <v>0</v>
      </c>
      <c r="GO93" s="41">
        <f t="shared" si="58"/>
        <v>0</v>
      </c>
      <c r="GP93" s="41">
        <f t="shared" si="58"/>
        <v>0</v>
      </c>
      <c r="GQ93" s="41">
        <f t="shared" si="58"/>
        <v>0</v>
      </c>
      <c r="GR93" s="41">
        <f t="shared" si="58"/>
        <v>0</v>
      </c>
      <c r="GS93" s="41">
        <f t="shared" si="58"/>
        <v>0</v>
      </c>
      <c r="GT93" s="41">
        <f t="shared" si="82"/>
        <v>0</v>
      </c>
      <c r="GU93" s="41">
        <f t="shared" si="82"/>
        <v>0</v>
      </c>
      <c r="GV93" s="41">
        <f t="shared" si="82"/>
        <v>0</v>
      </c>
      <c r="GW93" s="41">
        <f t="shared" si="82"/>
        <v>0</v>
      </c>
      <c r="GX93" s="41">
        <f t="shared" si="82"/>
        <v>0</v>
      </c>
      <c r="GY93" s="41">
        <f t="shared" si="59"/>
        <v>0</v>
      </c>
      <c r="GZ93" s="41">
        <f t="shared" si="59"/>
        <v>0</v>
      </c>
      <c r="HA93" s="41">
        <f t="shared" si="59"/>
        <v>0</v>
      </c>
      <c r="HB93" s="41">
        <f t="shared" si="59"/>
        <v>0</v>
      </c>
      <c r="HC93" s="41">
        <f t="shared" si="59"/>
        <v>0</v>
      </c>
      <c r="HD93" s="41">
        <f t="shared" si="59"/>
        <v>0</v>
      </c>
      <c r="HE93" s="41">
        <f t="shared" si="62"/>
        <v>0</v>
      </c>
      <c r="HF93" s="41">
        <f t="shared" si="62"/>
        <v>0</v>
      </c>
      <c r="HG93" s="41">
        <f t="shared" si="62"/>
        <v>0</v>
      </c>
      <c r="HH93" s="41">
        <f t="shared" si="62"/>
        <v>0</v>
      </c>
      <c r="HI93" s="41">
        <f t="shared" si="62"/>
        <v>0</v>
      </c>
      <c r="HJ93" s="41">
        <f t="shared" si="62"/>
        <v>0</v>
      </c>
    </row>
    <row r="94" spans="1:218" ht="14.4" x14ac:dyDescent="0.3">
      <c r="A94" s="42">
        <v>91</v>
      </c>
      <c r="B94" s="43">
        <f>'CMM4 - AUX CALC'!$CN$67</f>
        <v>0</v>
      </c>
      <c r="CO94" s="41">
        <f>$B94/(_xlfn.SINGLE(PrazoConcessao)*12-CO$3+1)</f>
        <v>0</v>
      </c>
      <c r="CP94" s="41">
        <f t="shared" si="83"/>
        <v>0</v>
      </c>
      <c r="CQ94" s="41">
        <f t="shared" si="83"/>
        <v>0</v>
      </c>
      <c r="CR94" s="41">
        <f t="shared" si="83"/>
        <v>0</v>
      </c>
      <c r="CS94" s="41">
        <f t="shared" si="83"/>
        <v>0</v>
      </c>
      <c r="CT94" s="41">
        <f t="shared" si="83"/>
        <v>0</v>
      </c>
      <c r="CU94" s="41">
        <f t="shared" si="83"/>
        <v>0</v>
      </c>
      <c r="CV94" s="41">
        <f t="shared" si="81"/>
        <v>0</v>
      </c>
      <c r="CW94" s="41">
        <f t="shared" si="81"/>
        <v>0</v>
      </c>
      <c r="CX94" s="41">
        <f t="shared" si="81"/>
        <v>0</v>
      </c>
      <c r="CY94" s="41">
        <f t="shared" si="81"/>
        <v>0</v>
      </c>
      <c r="CZ94" s="41">
        <f t="shared" si="81"/>
        <v>0</v>
      </c>
      <c r="DA94" s="41">
        <f t="shared" si="81"/>
        <v>0</v>
      </c>
      <c r="DB94" s="41">
        <f t="shared" si="81"/>
        <v>0</v>
      </c>
      <c r="DC94" s="41">
        <f t="shared" si="81"/>
        <v>0</v>
      </c>
      <c r="DD94" s="41">
        <f t="shared" si="71"/>
        <v>0</v>
      </c>
      <c r="DE94" s="41">
        <f t="shared" si="71"/>
        <v>0</v>
      </c>
      <c r="DF94" s="41">
        <f t="shared" si="71"/>
        <v>0</v>
      </c>
      <c r="DG94" s="41">
        <f t="shared" si="71"/>
        <v>0</v>
      </c>
      <c r="DH94" s="41">
        <f t="shared" si="71"/>
        <v>0</v>
      </c>
      <c r="DI94" s="41">
        <f t="shared" si="71"/>
        <v>0</v>
      </c>
      <c r="DJ94" s="41">
        <f t="shared" si="71"/>
        <v>0</v>
      </c>
      <c r="DK94" s="41">
        <f t="shared" si="71"/>
        <v>0</v>
      </c>
      <c r="DL94" s="41">
        <f t="shared" si="71"/>
        <v>0</v>
      </c>
      <c r="DM94" s="41">
        <f t="shared" si="71"/>
        <v>0</v>
      </c>
      <c r="DN94" s="41">
        <f t="shared" si="71"/>
        <v>0</v>
      </c>
      <c r="DO94" s="41">
        <f t="shared" si="71"/>
        <v>0</v>
      </c>
      <c r="DP94" s="41">
        <f t="shared" si="71"/>
        <v>0</v>
      </c>
      <c r="DQ94" s="41">
        <f t="shared" si="76"/>
        <v>0</v>
      </c>
      <c r="DR94" s="41">
        <f t="shared" si="76"/>
        <v>0</v>
      </c>
      <c r="DS94" s="41">
        <f t="shared" si="76"/>
        <v>0</v>
      </c>
      <c r="DT94" s="41">
        <f t="shared" si="76"/>
        <v>0</v>
      </c>
      <c r="DU94" s="41">
        <f t="shared" si="76"/>
        <v>0</v>
      </c>
      <c r="DV94" s="41">
        <f t="shared" si="64"/>
        <v>0</v>
      </c>
      <c r="DW94" s="41">
        <f t="shared" si="64"/>
        <v>0</v>
      </c>
      <c r="DX94" s="41">
        <f t="shared" si="64"/>
        <v>0</v>
      </c>
      <c r="DY94" s="41">
        <f t="shared" si="64"/>
        <v>0</v>
      </c>
      <c r="DZ94" s="41">
        <f t="shared" si="64"/>
        <v>0</v>
      </c>
      <c r="EA94" s="41">
        <f t="shared" si="64"/>
        <v>0</v>
      </c>
      <c r="EB94" s="41">
        <f t="shared" si="64"/>
        <v>0</v>
      </c>
      <c r="EC94" s="41">
        <f t="shared" si="64"/>
        <v>0</v>
      </c>
      <c r="ED94" s="41">
        <f t="shared" si="64"/>
        <v>0</v>
      </c>
      <c r="EE94" s="41">
        <f t="shared" si="64"/>
        <v>0</v>
      </c>
      <c r="EF94" s="41">
        <f t="shared" si="77"/>
        <v>0</v>
      </c>
      <c r="EG94" s="41">
        <f t="shared" si="77"/>
        <v>0</v>
      </c>
      <c r="EH94" s="41">
        <f t="shared" si="77"/>
        <v>0</v>
      </c>
      <c r="EI94" s="41">
        <f t="shared" si="77"/>
        <v>0</v>
      </c>
      <c r="EJ94" s="41">
        <f t="shared" si="72"/>
        <v>0</v>
      </c>
      <c r="EK94" s="41">
        <f t="shared" si="72"/>
        <v>0</v>
      </c>
      <c r="EL94" s="41">
        <f t="shared" si="72"/>
        <v>0</v>
      </c>
      <c r="EM94" s="41">
        <f t="shared" si="72"/>
        <v>0</v>
      </c>
      <c r="EN94" s="41">
        <f t="shared" si="72"/>
        <v>0</v>
      </c>
      <c r="EO94" s="41">
        <f t="shared" si="72"/>
        <v>0</v>
      </c>
      <c r="EP94" s="41">
        <f t="shared" si="72"/>
        <v>0</v>
      </c>
      <c r="EQ94" s="41">
        <f t="shared" si="72"/>
        <v>0</v>
      </c>
      <c r="ER94" s="41">
        <f t="shared" si="72"/>
        <v>0</v>
      </c>
      <c r="ES94" s="41">
        <f t="shared" si="72"/>
        <v>0</v>
      </c>
      <c r="ET94" s="41">
        <f t="shared" si="72"/>
        <v>0</v>
      </c>
      <c r="EU94" s="41">
        <f t="shared" si="72"/>
        <v>0</v>
      </c>
      <c r="EV94" s="41">
        <f t="shared" si="72"/>
        <v>0</v>
      </c>
      <c r="EW94" s="41">
        <f t="shared" si="78"/>
        <v>0</v>
      </c>
      <c r="EX94" s="41">
        <f t="shared" si="78"/>
        <v>0</v>
      </c>
      <c r="EY94" s="41">
        <f t="shared" si="78"/>
        <v>0</v>
      </c>
      <c r="EZ94" s="41">
        <f t="shared" si="78"/>
        <v>0</v>
      </c>
      <c r="FA94" s="41">
        <f t="shared" si="78"/>
        <v>0</v>
      </c>
      <c r="FB94" s="41">
        <f t="shared" si="65"/>
        <v>0</v>
      </c>
      <c r="FC94" s="41">
        <f t="shared" si="65"/>
        <v>0</v>
      </c>
      <c r="FD94" s="41">
        <f t="shared" si="65"/>
        <v>0</v>
      </c>
      <c r="FE94" s="41">
        <f t="shared" si="65"/>
        <v>0</v>
      </c>
      <c r="FF94" s="41">
        <f t="shared" si="65"/>
        <v>0</v>
      </c>
      <c r="FG94" s="41">
        <f t="shared" si="65"/>
        <v>0</v>
      </c>
      <c r="FH94" s="41">
        <f t="shared" si="65"/>
        <v>0</v>
      </c>
      <c r="FI94" s="41">
        <f t="shared" si="65"/>
        <v>0</v>
      </c>
      <c r="FJ94" s="41">
        <f t="shared" si="65"/>
        <v>0</v>
      </c>
      <c r="FK94" s="41">
        <f t="shared" si="65"/>
        <v>0</v>
      </c>
      <c r="FL94" s="41">
        <f t="shared" si="79"/>
        <v>0</v>
      </c>
      <c r="FM94" s="41">
        <f t="shared" si="79"/>
        <v>0</v>
      </c>
      <c r="FN94" s="41">
        <f t="shared" si="79"/>
        <v>0</v>
      </c>
      <c r="FO94" s="41">
        <f t="shared" si="79"/>
        <v>0</v>
      </c>
      <c r="FP94" s="41">
        <f t="shared" si="73"/>
        <v>0</v>
      </c>
      <c r="FQ94" s="41">
        <f t="shared" si="73"/>
        <v>0</v>
      </c>
      <c r="FR94" s="41">
        <f t="shared" si="73"/>
        <v>0</v>
      </c>
      <c r="FS94" s="41">
        <f t="shared" si="73"/>
        <v>0</v>
      </c>
      <c r="FT94" s="41">
        <f t="shared" si="73"/>
        <v>0</v>
      </c>
      <c r="FU94" s="41">
        <f t="shared" si="73"/>
        <v>0</v>
      </c>
      <c r="FV94" s="41">
        <f t="shared" si="73"/>
        <v>0</v>
      </c>
      <c r="FW94" s="41">
        <f t="shared" si="73"/>
        <v>0</v>
      </c>
      <c r="FX94" s="41">
        <f t="shared" si="73"/>
        <v>0</v>
      </c>
      <c r="FY94" s="41">
        <f t="shared" si="73"/>
        <v>0</v>
      </c>
      <c r="FZ94" s="41">
        <f t="shared" si="73"/>
        <v>0</v>
      </c>
      <c r="GA94" s="41">
        <f t="shared" si="73"/>
        <v>0</v>
      </c>
      <c r="GB94" s="41">
        <f t="shared" si="73"/>
        <v>0</v>
      </c>
      <c r="GC94" s="41">
        <f t="shared" si="80"/>
        <v>0</v>
      </c>
      <c r="GD94" s="41">
        <f t="shared" si="80"/>
        <v>0</v>
      </c>
      <c r="GE94" s="41">
        <f t="shared" si="80"/>
        <v>0</v>
      </c>
      <c r="GF94" s="41">
        <f t="shared" si="80"/>
        <v>0</v>
      </c>
      <c r="GG94" s="41">
        <f t="shared" si="80"/>
        <v>0</v>
      </c>
      <c r="GH94" s="41">
        <f t="shared" si="66"/>
        <v>0</v>
      </c>
      <c r="GI94" s="41">
        <f t="shared" si="58"/>
        <v>0</v>
      </c>
      <c r="GJ94" s="41">
        <f t="shared" si="58"/>
        <v>0</v>
      </c>
      <c r="GK94" s="41">
        <f t="shared" si="58"/>
        <v>0</v>
      </c>
      <c r="GL94" s="41">
        <f t="shared" si="58"/>
        <v>0</v>
      </c>
      <c r="GM94" s="41">
        <f t="shared" si="58"/>
        <v>0</v>
      </c>
      <c r="GN94" s="41">
        <f t="shared" si="58"/>
        <v>0</v>
      </c>
      <c r="GO94" s="41">
        <f t="shared" si="58"/>
        <v>0</v>
      </c>
      <c r="GP94" s="41">
        <f t="shared" si="58"/>
        <v>0</v>
      </c>
      <c r="GQ94" s="41">
        <f t="shared" si="58"/>
        <v>0</v>
      </c>
      <c r="GR94" s="41">
        <f t="shared" si="58"/>
        <v>0</v>
      </c>
      <c r="GS94" s="41">
        <f t="shared" si="58"/>
        <v>0</v>
      </c>
      <c r="GT94" s="41">
        <f t="shared" si="82"/>
        <v>0</v>
      </c>
      <c r="GU94" s="41">
        <f t="shared" si="82"/>
        <v>0</v>
      </c>
      <c r="GV94" s="41">
        <f t="shared" si="82"/>
        <v>0</v>
      </c>
      <c r="GW94" s="41">
        <f t="shared" si="82"/>
        <v>0</v>
      </c>
      <c r="GX94" s="41">
        <f t="shared" si="82"/>
        <v>0</v>
      </c>
      <c r="GY94" s="41">
        <f t="shared" si="59"/>
        <v>0</v>
      </c>
      <c r="GZ94" s="41">
        <f t="shared" si="59"/>
        <v>0</v>
      </c>
      <c r="HA94" s="41">
        <f t="shared" si="59"/>
        <v>0</v>
      </c>
      <c r="HB94" s="41">
        <f t="shared" si="59"/>
        <v>0</v>
      </c>
      <c r="HC94" s="41">
        <f t="shared" si="59"/>
        <v>0</v>
      </c>
      <c r="HD94" s="41">
        <f t="shared" si="59"/>
        <v>0</v>
      </c>
      <c r="HE94" s="41">
        <f t="shared" si="62"/>
        <v>0</v>
      </c>
      <c r="HF94" s="41">
        <f t="shared" si="62"/>
        <v>0</v>
      </c>
      <c r="HG94" s="41">
        <f t="shared" si="62"/>
        <v>0</v>
      </c>
      <c r="HH94" s="41">
        <f t="shared" si="62"/>
        <v>0</v>
      </c>
      <c r="HI94" s="41">
        <f t="shared" si="62"/>
        <v>0</v>
      </c>
      <c r="HJ94" s="41">
        <f t="shared" si="62"/>
        <v>0</v>
      </c>
    </row>
    <row r="95" spans="1:218" ht="14.4" x14ac:dyDescent="0.3">
      <c r="A95" s="42">
        <v>92</v>
      </c>
      <c r="B95" s="43">
        <f>'CMM4 - AUX CALC'!$CO$67</f>
        <v>0</v>
      </c>
      <c r="CP95" s="41">
        <f>$B95/(_xlfn.SINGLE(PrazoConcessao)*12-CP$3+1)</f>
        <v>0</v>
      </c>
      <c r="CQ95" s="41">
        <f t="shared" si="83"/>
        <v>0</v>
      </c>
      <c r="CR95" s="41">
        <f t="shared" si="83"/>
        <v>0</v>
      </c>
      <c r="CS95" s="41">
        <f t="shared" si="83"/>
        <v>0</v>
      </c>
      <c r="CT95" s="41">
        <f t="shared" si="83"/>
        <v>0</v>
      </c>
      <c r="CU95" s="41">
        <f t="shared" si="83"/>
        <v>0</v>
      </c>
      <c r="CV95" s="41">
        <f t="shared" si="81"/>
        <v>0</v>
      </c>
      <c r="CW95" s="41">
        <f t="shared" si="81"/>
        <v>0</v>
      </c>
      <c r="CX95" s="41">
        <f t="shared" si="81"/>
        <v>0</v>
      </c>
      <c r="CY95" s="41">
        <f t="shared" si="81"/>
        <v>0</v>
      </c>
      <c r="CZ95" s="41">
        <f t="shared" si="81"/>
        <v>0</v>
      </c>
      <c r="DA95" s="41">
        <f t="shared" si="81"/>
        <v>0</v>
      </c>
      <c r="DB95" s="41">
        <f t="shared" si="81"/>
        <v>0</v>
      </c>
      <c r="DC95" s="41">
        <f t="shared" si="81"/>
        <v>0</v>
      </c>
      <c r="DD95" s="41">
        <f t="shared" si="71"/>
        <v>0</v>
      </c>
      <c r="DE95" s="41">
        <f t="shared" si="71"/>
        <v>0</v>
      </c>
      <c r="DF95" s="41">
        <f t="shared" si="71"/>
        <v>0</v>
      </c>
      <c r="DG95" s="41">
        <f t="shared" si="71"/>
        <v>0</v>
      </c>
      <c r="DH95" s="41">
        <f t="shared" si="71"/>
        <v>0</v>
      </c>
      <c r="DI95" s="41">
        <f t="shared" si="71"/>
        <v>0</v>
      </c>
      <c r="DJ95" s="41">
        <f t="shared" si="71"/>
        <v>0</v>
      </c>
      <c r="DK95" s="41">
        <f t="shared" si="71"/>
        <v>0</v>
      </c>
      <c r="DL95" s="41">
        <f t="shared" si="71"/>
        <v>0</v>
      </c>
      <c r="DM95" s="41">
        <f t="shared" si="71"/>
        <v>0</v>
      </c>
      <c r="DN95" s="41">
        <f t="shared" si="71"/>
        <v>0</v>
      </c>
      <c r="DO95" s="41">
        <f t="shared" si="71"/>
        <v>0</v>
      </c>
      <c r="DP95" s="41">
        <f t="shared" si="71"/>
        <v>0</v>
      </c>
      <c r="DQ95" s="41">
        <f t="shared" si="76"/>
        <v>0</v>
      </c>
      <c r="DR95" s="41">
        <f t="shared" si="76"/>
        <v>0</v>
      </c>
      <c r="DS95" s="41">
        <f t="shared" si="76"/>
        <v>0</v>
      </c>
      <c r="DT95" s="41">
        <f t="shared" si="76"/>
        <v>0</v>
      </c>
      <c r="DU95" s="41">
        <f t="shared" si="76"/>
        <v>0</v>
      </c>
      <c r="DV95" s="41">
        <f t="shared" si="64"/>
        <v>0</v>
      </c>
      <c r="DW95" s="41">
        <f t="shared" si="64"/>
        <v>0</v>
      </c>
      <c r="DX95" s="41">
        <f t="shared" si="64"/>
        <v>0</v>
      </c>
      <c r="DY95" s="41">
        <f t="shared" si="64"/>
        <v>0</v>
      </c>
      <c r="DZ95" s="41">
        <f t="shared" si="64"/>
        <v>0</v>
      </c>
      <c r="EA95" s="41">
        <f t="shared" si="64"/>
        <v>0</v>
      </c>
      <c r="EB95" s="41">
        <f t="shared" si="64"/>
        <v>0</v>
      </c>
      <c r="EC95" s="41">
        <f t="shared" si="64"/>
        <v>0</v>
      </c>
      <c r="ED95" s="41">
        <f t="shared" si="64"/>
        <v>0</v>
      </c>
      <c r="EE95" s="41">
        <f t="shared" si="64"/>
        <v>0</v>
      </c>
      <c r="EF95" s="41">
        <f t="shared" si="77"/>
        <v>0</v>
      </c>
      <c r="EG95" s="41">
        <f t="shared" si="77"/>
        <v>0</v>
      </c>
      <c r="EH95" s="41">
        <f t="shared" si="77"/>
        <v>0</v>
      </c>
      <c r="EI95" s="41">
        <f t="shared" si="77"/>
        <v>0</v>
      </c>
      <c r="EJ95" s="41">
        <f t="shared" si="72"/>
        <v>0</v>
      </c>
      <c r="EK95" s="41">
        <f t="shared" si="72"/>
        <v>0</v>
      </c>
      <c r="EL95" s="41">
        <f t="shared" si="72"/>
        <v>0</v>
      </c>
      <c r="EM95" s="41">
        <f t="shared" si="72"/>
        <v>0</v>
      </c>
      <c r="EN95" s="41">
        <f t="shared" si="72"/>
        <v>0</v>
      </c>
      <c r="EO95" s="41">
        <f t="shared" si="72"/>
        <v>0</v>
      </c>
      <c r="EP95" s="41">
        <f t="shared" si="72"/>
        <v>0</v>
      </c>
      <c r="EQ95" s="41">
        <f t="shared" si="72"/>
        <v>0</v>
      </c>
      <c r="ER95" s="41">
        <f t="shared" si="72"/>
        <v>0</v>
      </c>
      <c r="ES95" s="41">
        <f t="shared" si="72"/>
        <v>0</v>
      </c>
      <c r="ET95" s="41">
        <f t="shared" si="72"/>
        <v>0</v>
      </c>
      <c r="EU95" s="41">
        <f t="shared" si="72"/>
        <v>0</v>
      </c>
      <c r="EV95" s="41">
        <f t="shared" si="72"/>
        <v>0</v>
      </c>
      <c r="EW95" s="41">
        <f t="shared" si="78"/>
        <v>0</v>
      </c>
      <c r="EX95" s="41">
        <f t="shared" si="78"/>
        <v>0</v>
      </c>
      <c r="EY95" s="41">
        <f t="shared" si="78"/>
        <v>0</v>
      </c>
      <c r="EZ95" s="41">
        <f t="shared" si="78"/>
        <v>0</v>
      </c>
      <c r="FA95" s="41">
        <f t="shared" si="78"/>
        <v>0</v>
      </c>
      <c r="FB95" s="41">
        <f t="shared" si="65"/>
        <v>0</v>
      </c>
      <c r="FC95" s="41">
        <f t="shared" si="65"/>
        <v>0</v>
      </c>
      <c r="FD95" s="41">
        <f t="shared" si="65"/>
        <v>0</v>
      </c>
      <c r="FE95" s="41">
        <f t="shared" si="65"/>
        <v>0</v>
      </c>
      <c r="FF95" s="41">
        <f t="shared" si="65"/>
        <v>0</v>
      </c>
      <c r="FG95" s="41">
        <f t="shared" si="65"/>
        <v>0</v>
      </c>
      <c r="FH95" s="41">
        <f t="shared" si="65"/>
        <v>0</v>
      </c>
      <c r="FI95" s="41">
        <f t="shared" si="65"/>
        <v>0</v>
      </c>
      <c r="FJ95" s="41">
        <f t="shared" si="65"/>
        <v>0</v>
      </c>
      <c r="FK95" s="41">
        <f t="shared" si="65"/>
        <v>0</v>
      </c>
      <c r="FL95" s="41">
        <f t="shared" si="79"/>
        <v>0</v>
      </c>
      <c r="FM95" s="41">
        <f t="shared" si="79"/>
        <v>0</v>
      </c>
      <c r="FN95" s="41">
        <f t="shared" si="79"/>
        <v>0</v>
      </c>
      <c r="FO95" s="41">
        <f t="shared" si="79"/>
        <v>0</v>
      </c>
      <c r="FP95" s="41">
        <f t="shared" si="73"/>
        <v>0</v>
      </c>
      <c r="FQ95" s="41">
        <f t="shared" si="73"/>
        <v>0</v>
      </c>
      <c r="FR95" s="41">
        <f t="shared" si="73"/>
        <v>0</v>
      </c>
      <c r="FS95" s="41">
        <f t="shared" si="73"/>
        <v>0</v>
      </c>
      <c r="FT95" s="41">
        <f t="shared" si="73"/>
        <v>0</v>
      </c>
      <c r="FU95" s="41">
        <f t="shared" si="73"/>
        <v>0</v>
      </c>
      <c r="FV95" s="41">
        <f t="shared" si="73"/>
        <v>0</v>
      </c>
      <c r="FW95" s="41">
        <f t="shared" si="73"/>
        <v>0</v>
      </c>
      <c r="FX95" s="41">
        <f t="shared" si="73"/>
        <v>0</v>
      </c>
      <c r="FY95" s="41">
        <f t="shared" si="73"/>
        <v>0</v>
      </c>
      <c r="FZ95" s="41">
        <f t="shared" si="73"/>
        <v>0</v>
      </c>
      <c r="GA95" s="41">
        <f t="shared" si="73"/>
        <v>0</v>
      </c>
      <c r="GB95" s="41">
        <f t="shared" si="73"/>
        <v>0</v>
      </c>
      <c r="GC95" s="41">
        <f t="shared" si="80"/>
        <v>0</v>
      </c>
      <c r="GD95" s="41">
        <f t="shared" si="80"/>
        <v>0</v>
      </c>
      <c r="GE95" s="41">
        <f t="shared" si="80"/>
        <v>0</v>
      </c>
      <c r="GF95" s="41">
        <f t="shared" si="80"/>
        <v>0</v>
      </c>
      <c r="GG95" s="41">
        <f t="shared" si="80"/>
        <v>0</v>
      </c>
      <c r="GH95" s="41">
        <f t="shared" si="66"/>
        <v>0</v>
      </c>
      <c r="GI95" s="41">
        <f t="shared" si="58"/>
        <v>0</v>
      </c>
      <c r="GJ95" s="41">
        <f t="shared" si="58"/>
        <v>0</v>
      </c>
      <c r="GK95" s="41">
        <f t="shared" si="58"/>
        <v>0</v>
      </c>
      <c r="GL95" s="41">
        <f t="shared" si="58"/>
        <v>0</v>
      </c>
      <c r="GM95" s="41">
        <f t="shared" si="58"/>
        <v>0</v>
      </c>
      <c r="GN95" s="41">
        <f t="shared" si="58"/>
        <v>0</v>
      </c>
      <c r="GO95" s="41">
        <f t="shared" si="58"/>
        <v>0</v>
      </c>
      <c r="GP95" s="41">
        <f t="shared" si="58"/>
        <v>0</v>
      </c>
      <c r="GQ95" s="41">
        <f t="shared" si="58"/>
        <v>0</v>
      </c>
      <c r="GR95" s="41">
        <f t="shared" si="58"/>
        <v>0</v>
      </c>
      <c r="GS95" s="41">
        <f t="shared" si="58"/>
        <v>0</v>
      </c>
      <c r="GT95" s="41">
        <f t="shared" si="82"/>
        <v>0</v>
      </c>
      <c r="GU95" s="41">
        <f t="shared" si="82"/>
        <v>0</v>
      </c>
      <c r="GV95" s="41">
        <f t="shared" si="82"/>
        <v>0</v>
      </c>
      <c r="GW95" s="41">
        <f t="shared" si="82"/>
        <v>0</v>
      </c>
      <c r="GX95" s="41">
        <f t="shared" si="82"/>
        <v>0</v>
      </c>
      <c r="GY95" s="41">
        <f t="shared" si="59"/>
        <v>0</v>
      </c>
      <c r="GZ95" s="41">
        <f t="shared" si="59"/>
        <v>0</v>
      </c>
      <c r="HA95" s="41">
        <f t="shared" si="59"/>
        <v>0</v>
      </c>
      <c r="HB95" s="41">
        <f t="shared" si="59"/>
        <v>0</v>
      </c>
      <c r="HC95" s="41">
        <f t="shared" si="59"/>
        <v>0</v>
      </c>
      <c r="HD95" s="41">
        <f t="shared" si="59"/>
        <v>0</v>
      </c>
      <c r="HE95" s="41">
        <f t="shared" si="62"/>
        <v>0</v>
      </c>
      <c r="HF95" s="41">
        <f t="shared" si="62"/>
        <v>0</v>
      </c>
      <c r="HG95" s="41">
        <f t="shared" si="62"/>
        <v>0</v>
      </c>
      <c r="HH95" s="41">
        <f t="shared" si="62"/>
        <v>0</v>
      </c>
      <c r="HI95" s="41">
        <f t="shared" si="62"/>
        <v>0</v>
      </c>
      <c r="HJ95" s="41">
        <f t="shared" si="62"/>
        <v>0</v>
      </c>
    </row>
    <row r="96" spans="1:218" ht="14.4" x14ac:dyDescent="0.3">
      <c r="A96" s="42">
        <v>93</v>
      </c>
      <c r="B96" s="43">
        <f>'CMM4 - AUX CALC'!$CP$67</f>
        <v>0</v>
      </c>
      <c r="CQ96" s="41">
        <f>$B96/(_xlfn.SINGLE(PrazoConcessao)*12-CQ$3+1)</f>
        <v>0</v>
      </c>
      <c r="CR96" s="41">
        <f t="shared" si="83"/>
        <v>0</v>
      </c>
      <c r="CS96" s="41">
        <f t="shared" si="83"/>
        <v>0</v>
      </c>
      <c r="CT96" s="41">
        <f t="shared" si="83"/>
        <v>0</v>
      </c>
      <c r="CU96" s="41">
        <f t="shared" si="83"/>
        <v>0</v>
      </c>
      <c r="CV96" s="41">
        <f t="shared" si="81"/>
        <v>0</v>
      </c>
      <c r="CW96" s="41">
        <f t="shared" si="81"/>
        <v>0</v>
      </c>
      <c r="CX96" s="41">
        <f t="shared" si="81"/>
        <v>0</v>
      </c>
      <c r="CY96" s="41">
        <f t="shared" si="81"/>
        <v>0</v>
      </c>
      <c r="CZ96" s="41">
        <f t="shared" si="81"/>
        <v>0</v>
      </c>
      <c r="DA96" s="41">
        <f t="shared" si="81"/>
        <v>0</v>
      </c>
      <c r="DB96" s="41">
        <f t="shared" si="81"/>
        <v>0</v>
      </c>
      <c r="DC96" s="41">
        <f t="shared" si="81"/>
        <v>0</v>
      </c>
      <c r="DD96" s="41">
        <f t="shared" si="71"/>
        <v>0</v>
      </c>
      <c r="DE96" s="41">
        <f t="shared" si="71"/>
        <v>0</v>
      </c>
      <c r="DF96" s="41">
        <f t="shared" si="71"/>
        <v>0</v>
      </c>
      <c r="DG96" s="41">
        <f t="shared" si="71"/>
        <v>0</v>
      </c>
      <c r="DH96" s="41">
        <f t="shared" si="71"/>
        <v>0</v>
      </c>
      <c r="DI96" s="41">
        <f t="shared" si="71"/>
        <v>0</v>
      </c>
      <c r="DJ96" s="41">
        <f t="shared" si="71"/>
        <v>0</v>
      </c>
      <c r="DK96" s="41">
        <f t="shared" si="71"/>
        <v>0</v>
      </c>
      <c r="DL96" s="41">
        <f t="shared" si="71"/>
        <v>0</v>
      </c>
      <c r="DM96" s="41">
        <f t="shared" si="71"/>
        <v>0</v>
      </c>
      <c r="DN96" s="41">
        <f t="shared" si="71"/>
        <v>0</v>
      </c>
      <c r="DO96" s="41">
        <f t="shared" si="71"/>
        <v>0</v>
      </c>
      <c r="DP96" s="41">
        <f t="shared" si="71"/>
        <v>0</v>
      </c>
      <c r="DQ96" s="41">
        <f t="shared" si="76"/>
        <v>0</v>
      </c>
      <c r="DR96" s="41">
        <f t="shared" si="76"/>
        <v>0</v>
      </c>
      <c r="DS96" s="41">
        <f t="shared" si="76"/>
        <v>0</v>
      </c>
      <c r="DT96" s="41">
        <f t="shared" si="76"/>
        <v>0</v>
      </c>
      <c r="DU96" s="41">
        <f t="shared" si="76"/>
        <v>0</v>
      </c>
      <c r="DV96" s="41">
        <f t="shared" si="64"/>
        <v>0</v>
      </c>
      <c r="DW96" s="41">
        <f t="shared" si="64"/>
        <v>0</v>
      </c>
      <c r="DX96" s="41">
        <f t="shared" si="64"/>
        <v>0</v>
      </c>
      <c r="DY96" s="41">
        <f t="shared" si="64"/>
        <v>0</v>
      </c>
      <c r="DZ96" s="41">
        <f t="shared" si="64"/>
        <v>0</v>
      </c>
      <c r="EA96" s="41">
        <f t="shared" si="64"/>
        <v>0</v>
      </c>
      <c r="EB96" s="41">
        <f t="shared" si="64"/>
        <v>0</v>
      </c>
      <c r="EC96" s="41">
        <f t="shared" si="64"/>
        <v>0</v>
      </c>
      <c r="ED96" s="41">
        <f t="shared" si="64"/>
        <v>0</v>
      </c>
      <c r="EE96" s="41">
        <f t="shared" si="64"/>
        <v>0</v>
      </c>
      <c r="EF96" s="41">
        <f t="shared" si="77"/>
        <v>0</v>
      </c>
      <c r="EG96" s="41">
        <f t="shared" si="77"/>
        <v>0</v>
      </c>
      <c r="EH96" s="41">
        <f t="shared" si="77"/>
        <v>0</v>
      </c>
      <c r="EI96" s="41">
        <f t="shared" si="77"/>
        <v>0</v>
      </c>
      <c r="EJ96" s="41">
        <f t="shared" si="72"/>
        <v>0</v>
      </c>
      <c r="EK96" s="41">
        <f t="shared" si="72"/>
        <v>0</v>
      </c>
      <c r="EL96" s="41">
        <f t="shared" si="72"/>
        <v>0</v>
      </c>
      <c r="EM96" s="41">
        <f t="shared" si="72"/>
        <v>0</v>
      </c>
      <c r="EN96" s="41">
        <f t="shared" si="72"/>
        <v>0</v>
      </c>
      <c r="EO96" s="41">
        <f t="shared" si="72"/>
        <v>0</v>
      </c>
      <c r="EP96" s="41">
        <f t="shared" si="72"/>
        <v>0</v>
      </c>
      <c r="EQ96" s="41">
        <f t="shared" si="72"/>
        <v>0</v>
      </c>
      <c r="ER96" s="41">
        <f t="shared" si="72"/>
        <v>0</v>
      </c>
      <c r="ES96" s="41">
        <f t="shared" si="72"/>
        <v>0</v>
      </c>
      <c r="ET96" s="41">
        <f t="shared" si="72"/>
        <v>0</v>
      </c>
      <c r="EU96" s="41">
        <f t="shared" si="72"/>
        <v>0</v>
      </c>
      <c r="EV96" s="41">
        <f t="shared" si="72"/>
        <v>0</v>
      </c>
      <c r="EW96" s="41">
        <f t="shared" si="78"/>
        <v>0</v>
      </c>
      <c r="EX96" s="41">
        <f t="shared" si="78"/>
        <v>0</v>
      </c>
      <c r="EY96" s="41">
        <f t="shared" si="78"/>
        <v>0</v>
      </c>
      <c r="EZ96" s="41">
        <f t="shared" si="78"/>
        <v>0</v>
      </c>
      <c r="FA96" s="41">
        <f t="shared" si="78"/>
        <v>0</v>
      </c>
      <c r="FB96" s="41">
        <f t="shared" si="65"/>
        <v>0</v>
      </c>
      <c r="FC96" s="41">
        <f t="shared" si="65"/>
        <v>0</v>
      </c>
      <c r="FD96" s="41">
        <f t="shared" si="65"/>
        <v>0</v>
      </c>
      <c r="FE96" s="41">
        <f t="shared" si="65"/>
        <v>0</v>
      </c>
      <c r="FF96" s="41">
        <f t="shared" si="65"/>
        <v>0</v>
      </c>
      <c r="FG96" s="41">
        <f t="shared" si="65"/>
        <v>0</v>
      </c>
      <c r="FH96" s="41">
        <f t="shared" si="65"/>
        <v>0</v>
      </c>
      <c r="FI96" s="41">
        <f t="shared" si="65"/>
        <v>0</v>
      </c>
      <c r="FJ96" s="41">
        <f t="shared" si="65"/>
        <v>0</v>
      </c>
      <c r="FK96" s="41">
        <f t="shared" si="65"/>
        <v>0</v>
      </c>
      <c r="FL96" s="41">
        <f t="shared" si="79"/>
        <v>0</v>
      </c>
      <c r="FM96" s="41">
        <f t="shared" si="79"/>
        <v>0</v>
      </c>
      <c r="FN96" s="41">
        <f t="shared" si="79"/>
        <v>0</v>
      </c>
      <c r="FO96" s="41">
        <f t="shared" si="79"/>
        <v>0</v>
      </c>
      <c r="FP96" s="41">
        <f t="shared" si="73"/>
        <v>0</v>
      </c>
      <c r="FQ96" s="41">
        <f t="shared" si="73"/>
        <v>0</v>
      </c>
      <c r="FR96" s="41">
        <f t="shared" si="73"/>
        <v>0</v>
      </c>
      <c r="FS96" s="41">
        <f t="shared" si="73"/>
        <v>0</v>
      </c>
      <c r="FT96" s="41">
        <f t="shared" si="73"/>
        <v>0</v>
      </c>
      <c r="FU96" s="41">
        <f t="shared" si="73"/>
        <v>0</v>
      </c>
      <c r="FV96" s="41">
        <f t="shared" si="73"/>
        <v>0</v>
      </c>
      <c r="FW96" s="41">
        <f t="shared" si="73"/>
        <v>0</v>
      </c>
      <c r="FX96" s="41">
        <f t="shared" si="73"/>
        <v>0</v>
      </c>
      <c r="FY96" s="41">
        <f t="shared" si="73"/>
        <v>0</v>
      </c>
      <c r="FZ96" s="41">
        <f t="shared" si="73"/>
        <v>0</v>
      </c>
      <c r="GA96" s="41">
        <f t="shared" si="73"/>
        <v>0</v>
      </c>
      <c r="GB96" s="41">
        <f t="shared" si="73"/>
        <v>0</v>
      </c>
      <c r="GC96" s="41">
        <f t="shared" si="80"/>
        <v>0</v>
      </c>
      <c r="GD96" s="41">
        <f t="shared" si="80"/>
        <v>0</v>
      </c>
      <c r="GE96" s="41">
        <f t="shared" si="80"/>
        <v>0</v>
      </c>
      <c r="GF96" s="41">
        <f t="shared" si="80"/>
        <v>0</v>
      </c>
      <c r="GG96" s="41">
        <f t="shared" si="80"/>
        <v>0</v>
      </c>
      <c r="GH96" s="41">
        <f t="shared" si="66"/>
        <v>0</v>
      </c>
      <c r="GI96" s="41">
        <f t="shared" si="58"/>
        <v>0</v>
      </c>
      <c r="GJ96" s="41">
        <f t="shared" si="58"/>
        <v>0</v>
      </c>
      <c r="GK96" s="41">
        <f t="shared" si="58"/>
        <v>0</v>
      </c>
      <c r="GL96" s="41">
        <f t="shared" si="58"/>
        <v>0</v>
      </c>
      <c r="GM96" s="41">
        <f t="shared" si="58"/>
        <v>0</v>
      </c>
      <c r="GN96" s="41">
        <f t="shared" si="58"/>
        <v>0</v>
      </c>
      <c r="GO96" s="41">
        <f t="shared" si="58"/>
        <v>0</v>
      </c>
      <c r="GP96" s="41">
        <f t="shared" si="58"/>
        <v>0</v>
      </c>
      <c r="GQ96" s="41">
        <f t="shared" si="58"/>
        <v>0</v>
      </c>
      <c r="GR96" s="41">
        <f t="shared" si="58"/>
        <v>0</v>
      </c>
      <c r="GS96" s="41">
        <f t="shared" si="58"/>
        <v>0</v>
      </c>
      <c r="GT96" s="41">
        <f t="shared" si="82"/>
        <v>0</v>
      </c>
      <c r="GU96" s="41">
        <f t="shared" si="82"/>
        <v>0</v>
      </c>
      <c r="GV96" s="41">
        <f t="shared" si="82"/>
        <v>0</v>
      </c>
      <c r="GW96" s="41">
        <f t="shared" si="82"/>
        <v>0</v>
      </c>
      <c r="GX96" s="41">
        <f t="shared" si="82"/>
        <v>0</v>
      </c>
      <c r="GY96" s="41">
        <f t="shared" si="59"/>
        <v>0</v>
      </c>
      <c r="GZ96" s="41">
        <f t="shared" si="59"/>
        <v>0</v>
      </c>
      <c r="HA96" s="41">
        <f t="shared" si="59"/>
        <v>0</v>
      </c>
      <c r="HB96" s="41">
        <f t="shared" si="59"/>
        <v>0</v>
      </c>
      <c r="HC96" s="41">
        <f t="shared" si="59"/>
        <v>0</v>
      </c>
      <c r="HD96" s="41">
        <f t="shared" si="59"/>
        <v>0</v>
      </c>
      <c r="HE96" s="41">
        <f t="shared" si="62"/>
        <v>0</v>
      </c>
      <c r="HF96" s="41">
        <f t="shared" si="62"/>
        <v>0</v>
      </c>
      <c r="HG96" s="41">
        <f t="shared" si="62"/>
        <v>0</v>
      </c>
      <c r="HH96" s="41">
        <f t="shared" si="62"/>
        <v>0</v>
      </c>
      <c r="HI96" s="41">
        <f t="shared" si="62"/>
        <v>0</v>
      </c>
      <c r="HJ96" s="41">
        <f t="shared" si="62"/>
        <v>0</v>
      </c>
    </row>
    <row r="97" spans="1:218" ht="14.4" x14ac:dyDescent="0.3">
      <c r="A97" s="42">
        <v>94</v>
      </c>
      <c r="B97" s="43">
        <f>'CMM4 - AUX CALC'!$CQ$67</f>
        <v>0</v>
      </c>
      <c r="CR97" s="41">
        <f>$B97/(_xlfn.SINGLE(PrazoConcessao)*12-CR$3+1)</f>
        <v>0</v>
      </c>
      <c r="CS97" s="41">
        <f t="shared" si="83"/>
        <v>0</v>
      </c>
      <c r="CT97" s="41">
        <f t="shared" si="83"/>
        <v>0</v>
      </c>
      <c r="CU97" s="41">
        <f t="shared" si="83"/>
        <v>0</v>
      </c>
      <c r="CV97" s="41">
        <f t="shared" si="81"/>
        <v>0</v>
      </c>
      <c r="CW97" s="41">
        <f t="shared" si="81"/>
        <v>0</v>
      </c>
      <c r="CX97" s="41">
        <f t="shared" si="81"/>
        <v>0</v>
      </c>
      <c r="CY97" s="41">
        <f t="shared" si="81"/>
        <v>0</v>
      </c>
      <c r="CZ97" s="41">
        <f t="shared" si="81"/>
        <v>0</v>
      </c>
      <c r="DA97" s="41">
        <f t="shared" si="81"/>
        <v>0</v>
      </c>
      <c r="DB97" s="41">
        <f t="shared" si="81"/>
        <v>0</v>
      </c>
      <c r="DC97" s="41">
        <f t="shared" si="81"/>
        <v>0</v>
      </c>
      <c r="DD97" s="41">
        <f t="shared" si="71"/>
        <v>0</v>
      </c>
      <c r="DE97" s="41">
        <f t="shared" si="71"/>
        <v>0</v>
      </c>
      <c r="DF97" s="41">
        <f t="shared" si="71"/>
        <v>0</v>
      </c>
      <c r="DG97" s="41">
        <f t="shared" si="71"/>
        <v>0</v>
      </c>
      <c r="DH97" s="41">
        <f t="shared" si="71"/>
        <v>0</v>
      </c>
      <c r="DI97" s="41">
        <f t="shared" si="71"/>
        <v>0</v>
      </c>
      <c r="DJ97" s="41">
        <f t="shared" si="71"/>
        <v>0</v>
      </c>
      <c r="DK97" s="41">
        <f t="shared" si="71"/>
        <v>0</v>
      </c>
      <c r="DL97" s="41">
        <f t="shared" si="71"/>
        <v>0</v>
      </c>
      <c r="DM97" s="41">
        <f t="shared" si="71"/>
        <v>0</v>
      </c>
      <c r="DN97" s="41">
        <f t="shared" si="71"/>
        <v>0</v>
      </c>
      <c r="DO97" s="41">
        <f t="shared" si="71"/>
        <v>0</v>
      </c>
      <c r="DP97" s="41">
        <f t="shared" si="71"/>
        <v>0</v>
      </c>
      <c r="DQ97" s="41">
        <f t="shared" si="76"/>
        <v>0</v>
      </c>
      <c r="DR97" s="41">
        <f t="shared" si="76"/>
        <v>0</v>
      </c>
      <c r="DS97" s="41">
        <f t="shared" si="76"/>
        <v>0</v>
      </c>
      <c r="DT97" s="41">
        <f t="shared" si="76"/>
        <v>0</v>
      </c>
      <c r="DU97" s="41">
        <f t="shared" si="76"/>
        <v>0</v>
      </c>
      <c r="DV97" s="41">
        <f t="shared" si="64"/>
        <v>0</v>
      </c>
      <c r="DW97" s="41">
        <f t="shared" si="64"/>
        <v>0</v>
      </c>
      <c r="DX97" s="41">
        <f t="shared" si="64"/>
        <v>0</v>
      </c>
      <c r="DY97" s="41">
        <f t="shared" si="64"/>
        <v>0</v>
      </c>
      <c r="DZ97" s="41">
        <f t="shared" si="64"/>
        <v>0</v>
      </c>
      <c r="EA97" s="41">
        <f t="shared" si="64"/>
        <v>0</v>
      </c>
      <c r="EB97" s="41">
        <f t="shared" si="64"/>
        <v>0</v>
      </c>
      <c r="EC97" s="41">
        <f t="shared" si="64"/>
        <v>0</v>
      </c>
      <c r="ED97" s="41">
        <f t="shared" si="64"/>
        <v>0</v>
      </c>
      <c r="EE97" s="41">
        <f t="shared" si="64"/>
        <v>0</v>
      </c>
      <c r="EF97" s="41">
        <f t="shared" si="77"/>
        <v>0</v>
      </c>
      <c r="EG97" s="41">
        <f t="shared" si="77"/>
        <v>0</v>
      </c>
      <c r="EH97" s="41">
        <f t="shared" si="77"/>
        <v>0</v>
      </c>
      <c r="EI97" s="41">
        <f t="shared" si="77"/>
        <v>0</v>
      </c>
      <c r="EJ97" s="41">
        <f t="shared" si="72"/>
        <v>0</v>
      </c>
      <c r="EK97" s="41">
        <f t="shared" si="72"/>
        <v>0</v>
      </c>
      <c r="EL97" s="41">
        <f t="shared" si="72"/>
        <v>0</v>
      </c>
      <c r="EM97" s="41">
        <f t="shared" si="72"/>
        <v>0</v>
      </c>
      <c r="EN97" s="41">
        <f t="shared" si="72"/>
        <v>0</v>
      </c>
      <c r="EO97" s="41">
        <f t="shared" si="72"/>
        <v>0</v>
      </c>
      <c r="EP97" s="41">
        <f t="shared" si="72"/>
        <v>0</v>
      </c>
      <c r="EQ97" s="41">
        <f t="shared" si="72"/>
        <v>0</v>
      </c>
      <c r="ER97" s="41">
        <f t="shared" si="72"/>
        <v>0</v>
      </c>
      <c r="ES97" s="41">
        <f t="shared" si="72"/>
        <v>0</v>
      </c>
      <c r="ET97" s="41">
        <f t="shared" si="72"/>
        <v>0</v>
      </c>
      <c r="EU97" s="41">
        <f t="shared" si="72"/>
        <v>0</v>
      </c>
      <c r="EV97" s="41">
        <f t="shared" si="72"/>
        <v>0</v>
      </c>
      <c r="EW97" s="41">
        <f t="shared" si="78"/>
        <v>0</v>
      </c>
      <c r="EX97" s="41">
        <f t="shared" si="78"/>
        <v>0</v>
      </c>
      <c r="EY97" s="41">
        <f t="shared" si="78"/>
        <v>0</v>
      </c>
      <c r="EZ97" s="41">
        <f t="shared" si="78"/>
        <v>0</v>
      </c>
      <c r="FA97" s="41">
        <f t="shared" si="78"/>
        <v>0</v>
      </c>
      <c r="FB97" s="41">
        <f t="shared" si="65"/>
        <v>0</v>
      </c>
      <c r="FC97" s="41">
        <f t="shared" si="65"/>
        <v>0</v>
      </c>
      <c r="FD97" s="41">
        <f t="shared" si="65"/>
        <v>0</v>
      </c>
      <c r="FE97" s="41">
        <f t="shared" si="65"/>
        <v>0</v>
      </c>
      <c r="FF97" s="41">
        <f t="shared" si="65"/>
        <v>0</v>
      </c>
      <c r="FG97" s="41">
        <f t="shared" si="65"/>
        <v>0</v>
      </c>
      <c r="FH97" s="41">
        <f t="shared" si="65"/>
        <v>0</v>
      </c>
      <c r="FI97" s="41">
        <f t="shared" si="65"/>
        <v>0</v>
      </c>
      <c r="FJ97" s="41">
        <f t="shared" si="65"/>
        <v>0</v>
      </c>
      <c r="FK97" s="41">
        <f t="shared" si="65"/>
        <v>0</v>
      </c>
      <c r="FL97" s="41">
        <f t="shared" si="79"/>
        <v>0</v>
      </c>
      <c r="FM97" s="41">
        <f t="shared" si="79"/>
        <v>0</v>
      </c>
      <c r="FN97" s="41">
        <f t="shared" si="79"/>
        <v>0</v>
      </c>
      <c r="FO97" s="41">
        <f t="shared" si="79"/>
        <v>0</v>
      </c>
      <c r="FP97" s="41">
        <f t="shared" si="73"/>
        <v>0</v>
      </c>
      <c r="FQ97" s="41">
        <f t="shared" si="73"/>
        <v>0</v>
      </c>
      <c r="FR97" s="41">
        <f t="shared" si="73"/>
        <v>0</v>
      </c>
      <c r="FS97" s="41">
        <f t="shared" si="73"/>
        <v>0</v>
      </c>
      <c r="FT97" s="41">
        <f t="shared" si="73"/>
        <v>0</v>
      </c>
      <c r="FU97" s="41">
        <f t="shared" si="73"/>
        <v>0</v>
      </c>
      <c r="FV97" s="41">
        <f t="shared" si="73"/>
        <v>0</v>
      </c>
      <c r="FW97" s="41">
        <f t="shared" si="73"/>
        <v>0</v>
      </c>
      <c r="FX97" s="41">
        <f t="shared" si="73"/>
        <v>0</v>
      </c>
      <c r="FY97" s="41">
        <f t="shared" si="73"/>
        <v>0</v>
      </c>
      <c r="FZ97" s="41">
        <f t="shared" si="73"/>
        <v>0</v>
      </c>
      <c r="GA97" s="41">
        <f t="shared" si="73"/>
        <v>0</v>
      </c>
      <c r="GB97" s="41">
        <f t="shared" si="73"/>
        <v>0</v>
      </c>
      <c r="GC97" s="41">
        <f t="shared" si="80"/>
        <v>0</v>
      </c>
      <c r="GD97" s="41">
        <f t="shared" si="80"/>
        <v>0</v>
      </c>
      <c r="GE97" s="41">
        <f t="shared" si="80"/>
        <v>0</v>
      </c>
      <c r="GF97" s="41">
        <f t="shared" si="80"/>
        <v>0</v>
      </c>
      <c r="GG97" s="41">
        <f t="shared" si="80"/>
        <v>0</v>
      </c>
      <c r="GH97" s="41">
        <f t="shared" si="66"/>
        <v>0</v>
      </c>
      <c r="GI97" s="41">
        <f t="shared" si="58"/>
        <v>0</v>
      </c>
      <c r="GJ97" s="41">
        <f t="shared" si="58"/>
        <v>0</v>
      </c>
      <c r="GK97" s="41">
        <f t="shared" si="58"/>
        <v>0</v>
      </c>
      <c r="GL97" s="41">
        <f t="shared" si="58"/>
        <v>0</v>
      </c>
      <c r="GM97" s="41">
        <f t="shared" si="58"/>
        <v>0</v>
      </c>
      <c r="GN97" s="41">
        <f t="shared" si="58"/>
        <v>0</v>
      </c>
      <c r="GO97" s="41">
        <f t="shared" si="58"/>
        <v>0</v>
      </c>
      <c r="GP97" s="41">
        <f t="shared" si="58"/>
        <v>0</v>
      </c>
      <c r="GQ97" s="41">
        <f t="shared" si="58"/>
        <v>0</v>
      </c>
      <c r="GR97" s="41">
        <f t="shared" si="58"/>
        <v>0</v>
      </c>
      <c r="GS97" s="41">
        <f t="shared" si="58"/>
        <v>0</v>
      </c>
      <c r="GT97" s="41">
        <f t="shared" si="82"/>
        <v>0</v>
      </c>
      <c r="GU97" s="41">
        <f t="shared" si="82"/>
        <v>0</v>
      </c>
      <c r="GV97" s="41">
        <f t="shared" si="82"/>
        <v>0</v>
      </c>
      <c r="GW97" s="41">
        <f t="shared" si="82"/>
        <v>0</v>
      </c>
      <c r="GX97" s="41">
        <f t="shared" si="82"/>
        <v>0</v>
      </c>
      <c r="GY97" s="41">
        <f t="shared" si="59"/>
        <v>0</v>
      </c>
      <c r="GZ97" s="41">
        <f t="shared" si="59"/>
        <v>0</v>
      </c>
      <c r="HA97" s="41">
        <f t="shared" si="59"/>
        <v>0</v>
      </c>
      <c r="HB97" s="41">
        <f t="shared" si="59"/>
        <v>0</v>
      </c>
      <c r="HC97" s="41">
        <f t="shared" si="59"/>
        <v>0</v>
      </c>
      <c r="HD97" s="41">
        <f t="shared" si="59"/>
        <v>0</v>
      </c>
      <c r="HE97" s="41">
        <f t="shared" si="62"/>
        <v>0</v>
      </c>
      <c r="HF97" s="41">
        <f t="shared" si="62"/>
        <v>0</v>
      </c>
      <c r="HG97" s="41">
        <f t="shared" si="62"/>
        <v>0</v>
      </c>
      <c r="HH97" s="41">
        <f t="shared" si="62"/>
        <v>0</v>
      </c>
      <c r="HI97" s="41">
        <f t="shared" si="62"/>
        <v>0</v>
      </c>
      <c r="HJ97" s="41">
        <f t="shared" si="62"/>
        <v>0</v>
      </c>
    </row>
    <row r="98" spans="1:218" ht="14.4" x14ac:dyDescent="0.3">
      <c r="A98" s="42">
        <v>95</v>
      </c>
      <c r="B98" s="43">
        <f>'CMM4 - AUX CALC'!$CR$67</f>
        <v>0</v>
      </c>
      <c r="CS98" s="41">
        <f>$B98/(_xlfn.SINGLE(PrazoConcessao)*12-CS$3+1)</f>
        <v>0</v>
      </c>
      <c r="CT98" s="41">
        <f t="shared" si="83"/>
        <v>0</v>
      </c>
      <c r="CU98" s="41">
        <f t="shared" si="83"/>
        <v>0</v>
      </c>
      <c r="CV98" s="41">
        <f t="shared" si="81"/>
        <v>0</v>
      </c>
      <c r="CW98" s="41">
        <f t="shared" si="81"/>
        <v>0</v>
      </c>
      <c r="CX98" s="41">
        <f t="shared" si="81"/>
        <v>0</v>
      </c>
      <c r="CY98" s="41">
        <f t="shared" si="81"/>
        <v>0</v>
      </c>
      <c r="CZ98" s="41">
        <f t="shared" si="81"/>
        <v>0</v>
      </c>
      <c r="DA98" s="41">
        <f t="shared" si="81"/>
        <v>0</v>
      </c>
      <c r="DB98" s="41">
        <f t="shared" si="81"/>
        <v>0</v>
      </c>
      <c r="DC98" s="41">
        <f t="shared" si="81"/>
        <v>0</v>
      </c>
      <c r="DD98" s="41">
        <f t="shared" si="71"/>
        <v>0</v>
      </c>
      <c r="DE98" s="41">
        <f t="shared" si="71"/>
        <v>0</v>
      </c>
      <c r="DF98" s="41">
        <f t="shared" si="71"/>
        <v>0</v>
      </c>
      <c r="DG98" s="41">
        <f t="shared" si="71"/>
        <v>0</v>
      </c>
      <c r="DH98" s="41">
        <f t="shared" si="71"/>
        <v>0</v>
      </c>
      <c r="DI98" s="41">
        <f t="shared" si="71"/>
        <v>0</v>
      </c>
      <c r="DJ98" s="41">
        <f t="shared" si="71"/>
        <v>0</v>
      </c>
      <c r="DK98" s="41">
        <f t="shared" si="71"/>
        <v>0</v>
      </c>
      <c r="DL98" s="41">
        <f t="shared" si="71"/>
        <v>0</v>
      </c>
      <c r="DM98" s="41">
        <f t="shared" si="71"/>
        <v>0</v>
      </c>
      <c r="DN98" s="41">
        <f t="shared" si="71"/>
        <v>0</v>
      </c>
      <c r="DO98" s="41">
        <f t="shared" si="71"/>
        <v>0</v>
      </c>
      <c r="DP98" s="41">
        <f t="shared" si="71"/>
        <v>0</v>
      </c>
      <c r="DQ98" s="41">
        <f t="shared" si="76"/>
        <v>0</v>
      </c>
      <c r="DR98" s="41">
        <f t="shared" si="76"/>
        <v>0</v>
      </c>
      <c r="DS98" s="41">
        <f t="shared" si="76"/>
        <v>0</v>
      </c>
      <c r="DT98" s="41">
        <f t="shared" si="76"/>
        <v>0</v>
      </c>
      <c r="DU98" s="41">
        <f t="shared" si="76"/>
        <v>0</v>
      </c>
      <c r="DV98" s="41">
        <f t="shared" si="64"/>
        <v>0</v>
      </c>
      <c r="DW98" s="41">
        <f t="shared" si="64"/>
        <v>0</v>
      </c>
      <c r="DX98" s="41">
        <f t="shared" si="64"/>
        <v>0</v>
      </c>
      <c r="DY98" s="41">
        <f t="shared" si="64"/>
        <v>0</v>
      </c>
      <c r="DZ98" s="41">
        <f t="shared" si="64"/>
        <v>0</v>
      </c>
      <c r="EA98" s="41">
        <f t="shared" si="64"/>
        <v>0</v>
      </c>
      <c r="EB98" s="41">
        <f t="shared" si="64"/>
        <v>0</v>
      </c>
      <c r="EC98" s="41">
        <f t="shared" si="64"/>
        <v>0</v>
      </c>
      <c r="ED98" s="41">
        <f t="shared" si="64"/>
        <v>0</v>
      </c>
      <c r="EE98" s="41">
        <f t="shared" si="64"/>
        <v>0</v>
      </c>
      <c r="EF98" s="41">
        <f t="shared" si="77"/>
        <v>0</v>
      </c>
      <c r="EG98" s="41">
        <f t="shared" si="77"/>
        <v>0</v>
      </c>
      <c r="EH98" s="41">
        <f t="shared" si="77"/>
        <v>0</v>
      </c>
      <c r="EI98" s="41">
        <f t="shared" si="77"/>
        <v>0</v>
      </c>
      <c r="EJ98" s="41">
        <f t="shared" si="72"/>
        <v>0</v>
      </c>
      <c r="EK98" s="41">
        <f t="shared" si="72"/>
        <v>0</v>
      </c>
      <c r="EL98" s="41">
        <f t="shared" si="72"/>
        <v>0</v>
      </c>
      <c r="EM98" s="41">
        <f t="shared" si="72"/>
        <v>0</v>
      </c>
      <c r="EN98" s="41">
        <f t="shared" si="72"/>
        <v>0</v>
      </c>
      <c r="EO98" s="41">
        <f t="shared" si="72"/>
        <v>0</v>
      </c>
      <c r="EP98" s="41">
        <f t="shared" si="72"/>
        <v>0</v>
      </c>
      <c r="EQ98" s="41">
        <f t="shared" si="72"/>
        <v>0</v>
      </c>
      <c r="ER98" s="41">
        <f t="shared" si="72"/>
        <v>0</v>
      </c>
      <c r="ES98" s="41">
        <f t="shared" si="72"/>
        <v>0</v>
      </c>
      <c r="ET98" s="41">
        <f t="shared" si="72"/>
        <v>0</v>
      </c>
      <c r="EU98" s="41">
        <f t="shared" si="72"/>
        <v>0</v>
      </c>
      <c r="EV98" s="41">
        <f t="shared" si="72"/>
        <v>0</v>
      </c>
      <c r="EW98" s="41">
        <f t="shared" si="78"/>
        <v>0</v>
      </c>
      <c r="EX98" s="41">
        <f t="shared" si="78"/>
        <v>0</v>
      </c>
      <c r="EY98" s="41">
        <f t="shared" si="78"/>
        <v>0</v>
      </c>
      <c r="EZ98" s="41">
        <f t="shared" si="78"/>
        <v>0</v>
      </c>
      <c r="FA98" s="41">
        <f t="shared" si="78"/>
        <v>0</v>
      </c>
      <c r="FB98" s="41">
        <f t="shared" si="65"/>
        <v>0</v>
      </c>
      <c r="FC98" s="41">
        <f t="shared" si="65"/>
        <v>0</v>
      </c>
      <c r="FD98" s="41">
        <f t="shared" si="65"/>
        <v>0</v>
      </c>
      <c r="FE98" s="41">
        <f t="shared" si="65"/>
        <v>0</v>
      </c>
      <c r="FF98" s="41">
        <f t="shared" si="65"/>
        <v>0</v>
      </c>
      <c r="FG98" s="41">
        <f t="shared" si="65"/>
        <v>0</v>
      </c>
      <c r="FH98" s="41">
        <f t="shared" si="65"/>
        <v>0</v>
      </c>
      <c r="FI98" s="41">
        <f t="shared" si="65"/>
        <v>0</v>
      </c>
      <c r="FJ98" s="41">
        <f t="shared" si="65"/>
        <v>0</v>
      </c>
      <c r="FK98" s="41">
        <f t="shared" si="65"/>
        <v>0</v>
      </c>
      <c r="FL98" s="41">
        <f t="shared" si="79"/>
        <v>0</v>
      </c>
      <c r="FM98" s="41">
        <f t="shared" si="79"/>
        <v>0</v>
      </c>
      <c r="FN98" s="41">
        <f t="shared" si="79"/>
        <v>0</v>
      </c>
      <c r="FO98" s="41">
        <f t="shared" si="79"/>
        <v>0</v>
      </c>
      <c r="FP98" s="41">
        <f t="shared" si="73"/>
        <v>0</v>
      </c>
      <c r="FQ98" s="41">
        <f t="shared" si="73"/>
        <v>0</v>
      </c>
      <c r="FR98" s="41">
        <f t="shared" si="73"/>
        <v>0</v>
      </c>
      <c r="FS98" s="41">
        <f t="shared" si="73"/>
        <v>0</v>
      </c>
      <c r="FT98" s="41">
        <f t="shared" si="73"/>
        <v>0</v>
      </c>
      <c r="FU98" s="41">
        <f t="shared" si="73"/>
        <v>0</v>
      </c>
      <c r="FV98" s="41">
        <f t="shared" si="73"/>
        <v>0</v>
      </c>
      <c r="FW98" s="41">
        <f t="shared" si="73"/>
        <v>0</v>
      </c>
      <c r="FX98" s="41">
        <f t="shared" si="73"/>
        <v>0</v>
      </c>
      <c r="FY98" s="41">
        <f t="shared" si="73"/>
        <v>0</v>
      </c>
      <c r="FZ98" s="41">
        <f t="shared" si="73"/>
        <v>0</v>
      </c>
      <c r="GA98" s="41">
        <f t="shared" si="73"/>
        <v>0</v>
      </c>
      <c r="GB98" s="41">
        <f t="shared" si="73"/>
        <v>0</v>
      </c>
      <c r="GC98" s="41">
        <f t="shared" si="80"/>
        <v>0</v>
      </c>
      <c r="GD98" s="41">
        <f t="shared" si="80"/>
        <v>0</v>
      </c>
      <c r="GE98" s="41">
        <f t="shared" si="80"/>
        <v>0</v>
      </c>
      <c r="GF98" s="41">
        <f t="shared" si="80"/>
        <v>0</v>
      </c>
      <c r="GG98" s="41">
        <f t="shared" si="80"/>
        <v>0</v>
      </c>
      <c r="GH98" s="41">
        <f t="shared" si="66"/>
        <v>0</v>
      </c>
      <c r="GI98" s="41">
        <f t="shared" si="58"/>
        <v>0</v>
      </c>
      <c r="GJ98" s="41">
        <f t="shared" si="58"/>
        <v>0</v>
      </c>
      <c r="GK98" s="41">
        <f t="shared" si="58"/>
        <v>0</v>
      </c>
      <c r="GL98" s="41">
        <f t="shared" si="58"/>
        <v>0</v>
      </c>
      <c r="GM98" s="41">
        <f t="shared" si="58"/>
        <v>0</v>
      </c>
      <c r="GN98" s="41">
        <f t="shared" si="58"/>
        <v>0</v>
      </c>
      <c r="GO98" s="41">
        <f t="shared" si="58"/>
        <v>0</v>
      </c>
      <c r="GP98" s="41">
        <f t="shared" si="58"/>
        <v>0</v>
      </c>
      <c r="GQ98" s="41">
        <f t="shared" si="58"/>
        <v>0</v>
      </c>
      <c r="GR98" s="41">
        <f t="shared" si="58"/>
        <v>0</v>
      </c>
      <c r="GS98" s="41">
        <f t="shared" si="58"/>
        <v>0</v>
      </c>
      <c r="GT98" s="41">
        <f t="shared" si="82"/>
        <v>0</v>
      </c>
      <c r="GU98" s="41">
        <f t="shared" si="82"/>
        <v>0</v>
      </c>
      <c r="GV98" s="41">
        <f t="shared" si="82"/>
        <v>0</v>
      </c>
      <c r="GW98" s="41">
        <f t="shared" si="82"/>
        <v>0</v>
      </c>
      <c r="GX98" s="41">
        <f t="shared" si="82"/>
        <v>0</v>
      </c>
      <c r="GY98" s="41">
        <f t="shared" si="59"/>
        <v>0</v>
      </c>
      <c r="GZ98" s="41">
        <f t="shared" si="59"/>
        <v>0</v>
      </c>
      <c r="HA98" s="41">
        <f t="shared" si="59"/>
        <v>0</v>
      </c>
      <c r="HB98" s="41">
        <f t="shared" si="59"/>
        <v>0</v>
      </c>
      <c r="HC98" s="41">
        <f t="shared" si="59"/>
        <v>0</v>
      </c>
      <c r="HD98" s="41">
        <f t="shared" si="59"/>
        <v>0</v>
      </c>
      <c r="HE98" s="41">
        <f t="shared" si="62"/>
        <v>0</v>
      </c>
      <c r="HF98" s="41">
        <f t="shared" si="62"/>
        <v>0</v>
      </c>
      <c r="HG98" s="41">
        <f t="shared" si="62"/>
        <v>0</v>
      </c>
      <c r="HH98" s="41">
        <f t="shared" si="62"/>
        <v>0</v>
      </c>
      <c r="HI98" s="41">
        <f t="shared" si="62"/>
        <v>0</v>
      </c>
      <c r="HJ98" s="41">
        <f t="shared" si="62"/>
        <v>0</v>
      </c>
    </row>
    <row r="99" spans="1:218" ht="14.4" x14ac:dyDescent="0.3">
      <c r="A99" s="42">
        <v>96</v>
      </c>
      <c r="B99" s="43">
        <f>'CMM4 - AUX CALC'!$CS$67</f>
        <v>0</v>
      </c>
      <c r="CT99" s="41">
        <f>$B99/(_xlfn.SINGLE(PrazoConcessao)*12-CT$3+1)</f>
        <v>0</v>
      </c>
      <c r="CU99" s="41">
        <f t="shared" si="83"/>
        <v>0</v>
      </c>
      <c r="CV99" s="41">
        <f t="shared" si="81"/>
        <v>0</v>
      </c>
      <c r="CW99" s="41">
        <f t="shared" si="81"/>
        <v>0</v>
      </c>
      <c r="CX99" s="41">
        <f t="shared" si="81"/>
        <v>0</v>
      </c>
      <c r="CY99" s="41">
        <f t="shared" si="81"/>
        <v>0</v>
      </c>
      <c r="CZ99" s="41">
        <f t="shared" si="81"/>
        <v>0</v>
      </c>
      <c r="DA99" s="41">
        <f t="shared" si="81"/>
        <v>0</v>
      </c>
      <c r="DB99" s="41">
        <f t="shared" si="81"/>
        <v>0</v>
      </c>
      <c r="DC99" s="41">
        <f t="shared" si="81"/>
        <v>0</v>
      </c>
      <c r="DD99" s="41">
        <f t="shared" si="71"/>
        <v>0</v>
      </c>
      <c r="DE99" s="41">
        <f t="shared" si="71"/>
        <v>0</v>
      </c>
      <c r="DF99" s="41">
        <f t="shared" si="71"/>
        <v>0</v>
      </c>
      <c r="DG99" s="41">
        <f t="shared" si="71"/>
        <v>0</v>
      </c>
      <c r="DH99" s="41">
        <f t="shared" si="71"/>
        <v>0</v>
      </c>
      <c r="DI99" s="41">
        <f t="shared" si="71"/>
        <v>0</v>
      </c>
      <c r="DJ99" s="41">
        <f t="shared" si="71"/>
        <v>0</v>
      </c>
      <c r="DK99" s="41">
        <f t="shared" si="71"/>
        <v>0</v>
      </c>
      <c r="DL99" s="41">
        <f t="shared" si="71"/>
        <v>0</v>
      </c>
      <c r="DM99" s="41">
        <f t="shared" ref="DM99:DP120" si="85">DL99</f>
        <v>0</v>
      </c>
      <c r="DN99" s="41">
        <f t="shared" si="85"/>
        <v>0</v>
      </c>
      <c r="DO99" s="41">
        <f t="shared" si="85"/>
        <v>0</v>
      </c>
      <c r="DP99" s="41">
        <f t="shared" si="85"/>
        <v>0</v>
      </c>
      <c r="DQ99" s="41">
        <f t="shared" si="76"/>
        <v>0</v>
      </c>
      <c r="DR99" s="41">
        <f t="shared" si="76"/>
        <v>0</v>
      </c>
      <c r="DS99" s="41">
        <f t="shared" si="76"/>
        <v>0</v>
      </c>
      <c r="DT99" s="41">
        <f t="shared" si="76"/>
        <v>0</v>
      </c>
      <c r="DU99" s="41">
        <f t="shared" si="76"/>
        <v>0</v>
      </c>
      <c r="DV99" s="41">
        <f t="shared" si="64"/>
        <v>0</v>
      </c>
      <c r="DW99" s="41">
        <f t="shared" si="64"/>
        <v>0</v>
      </c>
      <c r="DX99" s="41">
        <f t="shared" si="64"/>
        <v>0</v>
      </c>
      <c r="DY99" s="41">
        <f t="shared" si="64"/>
        <v>0</v>
      </c>
      <c r="DZ99" s="41">
        <f t="shared" si="64"/>
        <v>0</v>
      </c>
      <c r="EA99" s="41">
        <f t="shared" si="64"/>
        <v>0</v>
      </c>
      <c r="EB99" s="41">
        <f t="shared" si="64"/>
        <v>0</v>
      </c>
      <c r="EC99" s="41">
        <f t="shared" si="64"/>
        <v>0</v>
      </c>
      <c r="ED99" s="41">
        <f t="shared" si="64"/>
        <v>0</v>
      </c>
      <c r="EE99" s="41">
        <f t="shared" si="64"/>
        <v>0</v>
      </c>
      <c r="EF99" s="41">
        <f t="shared" si="77"/>
        <v>0</v>
      </c>
      <c r="EG99" s="41">
        <f t="shared" si="77"/>
        <v>0</v>
      </c>
      <c r="EH99" s="41">
        <f t="shared" si="77"/>
        <v>0</v>
      </c>
      <c r="EI99" s="41">
        <f t="shared" si="77"/>
        <v>0</v>
      </c>
      <c r="EJ99" s="41">
        <f t="shared" si="72"/>
        <v>0</v>
      </c>
      <c r="EK99" s="41">
        <f t="shared" si="72"/>
        <v>0</v>
      </c>
      <c r="EL99" s="41">
        <f t="shared" si="72"/>
        <v>0</v>
      </c>
      <c r="EM99" s="41">
        <f t="shared" si="72"/>
        <v>0</v>
      </c>
      <c r="EN99" s="41">
        <f t="shared" si="72"/>
        <v>0</v>
      </c>
      <c r="EO99" s="41">
        <f t="shared" si="72"/>
        <v>0</v>
      </c>
      <c r="EP99" s="41">
        <f t="shared" si="72"/>
        <v>0</v>
      </c>
      <c r="EQ99" s="41">
        <f t="shared" si="72"/>
        <v>0</v>
      </c>
      <c r="ER99" s="41">
        <f t="shared" si="72"/>
        <v>0</v>
      </c>
      <c r="ES99" s="41">
        <f t="shared" ref="ES99:EZ144" si="86">ER99</f>
        <v>0</v>
      </c>
      <c r="ET99" s="41">
        <f t="shared" si="86"/>
        <v>0</v>
      </c>
      <c r="EU99" s="41">
        <f t="shared" si="86"/>
        <v>0</v>
      </c>
      <c r="EV99" s="41">
        <f t="shared" si="86"/>
        <v>0</v>
      </c>
      <c r="EW99" s="41">
        <f t="shared" si="78"/>
        <v>0</v>
      </c>
      <c r="EX99" s="41">
        <f t="shared" si="78"/>
        <v>0</v>
      </c>
      <c r="EY99" s="41">
        <f t="shared" si="78"/>
        <v>0</v>
      </c>
      <c r="EZ99" s="41">
        <f t="shared" si="78"/>
        <v>0</v>
      </c>
      <c r="FA99" s="41">
        <f t="shared" si="78"/>
        <v>0</v>
      </c>
      <c r="FB99" s="41">
        <f t="shared" si="65"/>
        <v>0</v>
      </c>
      <c r="FC99" s="41">
        <f t="shared" si="65"/>
        <v>0</v>
      </c>
      <c r="FD99" s="41">
        <f t="shared" si="65"/>
        <v>0</v>
      </c>
      <c r="FE99" s="41">
        <f t="shared" si="65"/>
        <v>0</v>
      </c>
      <c r="FF99" s="41">
        <f t="shared" si="65"/>
        <v>0</v>
      </c>
      <c r="FG99" s="41">
        <f t="shared" si="65"/>
        <v>0</v>
      </c>
      <c r="FH99" s="41">
        <f t="shared" si="65"/>
        <v>0</v>
      </c>
      <c r="FI99" s="41">
        <f t="shared" si="65"/>
        <v>0</v>
      </c>
      <c r="FJ99" s="41">
        <f t="shared" si="65"/>
        <v>0</v>
      </c>
      <c r="FK99" s="41">
        <f t="shared" si="65"/>
        <v>0</v>
      </c>
      <c r="FL99" s="41">
        <f t="shared" si="79"/>
        <v>0</v>
      </c>
      <c r="FM99" s="41">
        <f t="shared" si="79"/>
        <v>0</v>
      </c>
      <c r="FN99" s="41">
        <f t="shared" si="79"/>
        <v>0</v>
      </c>
      <c r="FO99" s="41">
        <f t="shared" si="79"/>
        <v>0</v>
      </c>
      <c r="FP99" s="41">
        <f t="shared" si="73"/>
        <v>0</v>
      </c>
      <c r="FQ99" s="41">
        <f t="shared" si="73"/>
        <v>0</v>
      </c>
      <c r="FR99" s="41">
        <f t="shared" si="73"/>
        <v>0</v>
      </c>
      <c r="FS99" s="41">
        <f t="shared" si="73"/>
        <v>0</v>
      </c>
      <c r="FT99" s="41">
        <f t="shared" si="73"/>
        <v>0</v>
      </c>
      <c r="FU99" s="41">
        <f t="shared" si="73"/>
        <v>0</v>
      </c>
      <c r="FV99" s="41">
        <f t="shared" si="73"/>
        <v>0</v>
      </c>
      <c r="FW99" s="41">
        <f t="shared" si="73"/>
        <v>0</v>
      </c>
      <c r="FX99" s="41">
        <f t="shared" si="73"/>
        <v>0</v>
      </c>
      <c r="FY99" s="41">
        <f t="shared" ref="FY99:GE149" si="87">FX99</f>
        <v>0</v>
      </c>
      <c r="FZ99" s="41">
        <f t="shared" si="87"/>
        <v>0</v>
      </c>
      <c r="GA99" s="41">
        <f t="shared" si="87"/>
        <v>0</v>
      </c>
      <c r="GB99" s="41">
        <f t="shared" si="87"/>
        <v>0</v>
      </c>
      <c r="GC99" s="41">
        <f t="shared" si="80"/>
        <v>0</v>
      </c>
      <c r="GD99" s="41">
        <f t="shared" si="80"/>
        <v>0</v>
      </c>
      <c r="GE99" s="41">
        <f t="shared" si="80"/>
        <v>0</v>
      </c>
      <c r="GF99" s="41">
        <f t="shared" si="80"/>
        <v>0</v>
      </c>
      <c r="GG99" s="41">
        <f t="shared" si="80"/>
        <v>0</v>
      </c>
      <c r="GH99" s="41">
        <f t="shared" si="66"/>
        <v>0</v>
      </c>
      <c r="GI99" s="41">
        <f t="shared" si="58"/>
        <v>0</v>
      </c>
      <c r="GJ99" s="41">
        <f t="shared" si="58"/>
        <v>0</v>
      </c>
      <c r="GK99" s="41">
        <f t="shared" si="58"/>
        <v>0</v>
      </c>
      <c r="GL99" s="41">
        <f t="shared" si="58"/>
        <v>0</v>
      </c>
      <c r="GM99" s="41">
        <f t="shared" si="58"/>
        <v>0</v>
      </c>
      <c r="GN99" s="41">
        <f t="shared" si="58"/>
        <v>0</v>
      </c>
      <c r="GO99" s="41">
        <f t="shared" si="58"/>
        <v>0</v>
      </c>
      <c r="GP99" s="41">
        <f t="shared" si="58"/>
        <v>0</v>
      </c>
      <c r="GQ99" s="41">
        <f t="shared" si="58"/>
        <v>0</v>
      </c>
      <c r="GR99" s="41">
        <f t="shared" si="58"/>
        <v>0</v>
      </c>
      <c r="GS99" s="41">
        <f t="shared" si="58"/>
        <v>0</v>
      </c>
      <c r="GT99" s="41">
        <f t="shared" si="82"/>
        <v>0</v>
      </c>
      <c r="GU99" s="41">
        <f t="shared" si="82"/>
        <v>0</v>
      </c>
      <c r="GV99" s="41">
        <f t="shared" si="82"/>
        <v>0</v>
      </c>
      <c r="GW99" s="41">
        <f t="shared" si="82"/>
        <v>0</v>
      </c>
      <c r="GX99" s="41">
        <f t="shared" si="82"/>
        <v>0</v>
      </c>
      <c r="GY99" s="41">
        <f t="shared" si="59"/>
        <v>0</v>
      </c>
      <c r="GZ99" s="41">
        <f t="shared" si="59"/>
        <v>0</v>
      </c>
      <c r="HA99" s="41">
        <f t="shared" si="59"/>
        <v>0</v>
      </c>
      <c r="HB99" s="41">
        <f t="shared" si="59"/>
        <v>0</v>
      </c>
      <c r="HC99" s="41">
        <f t="shared" si="59"/>
        <v>0</v>
      </c>
      <c r="HD99" s="41">
        <f t="shared" si="59"/>
        <v>0</v>
      </c>
      <c r="HE99" s="41">
        <f t="shared" si="62"/>
        <v>0</v>
      </c>
      <c r="HF99" s="41">
        <f t="shared" si="62"/>
        <v>0</v>
      </c>
      <c r="HG99" s="41">
        <f t="shared" si="62"/>
        <v>0</v>
      </c>
      <c r="HH99" s="41">
        <f t="shared" si="62"/>
        <v>0</v>
      </c>
      <c r="HI99" s="41">
        <f t="shared" si="62"/>
        <v>0</v>
      </c>
      <c r="HJ99" s="41">
        <f t="shared" si="62"/>
        <v>0</v>
      </c>
    </row>
    <row r="100" spans="1:218" ht="14.4" x14ac:dyDescent="0.3">
      <c r="A100" s="42">
        <v>97</v>
      </c>
      <c r="B100" s="43">
        <f>'CMM4 - AUX CALC'!$CT$67</f>
        <v>0</v>
      </c>
      <c r="CU100" s="41">
        <f>$B100/(_xlfn.SINGLE(PrazoConcessao)*12-CU$3+1)</f>
        <v>0</v>
      </c>
      <c r="CV100" s="41">
        <f t="shared" si="81"/>
        <v>0</v>
      </c>
      <c r="CW100" s="41">
        <f t="shared" si="81"/>
        <v>0</v>
      </c>
      <c r="CX100" s="41">
        <f t="shared" si="81"/>
        <v>0</v>
      </c>
      <c r="CY100" s="41">
        <f t="shared" si="81"/>
        <v>0</v>
      </c>
      <c r="CZ100" s="41">
        <f t="shared" si="81"/>
        <v>0</v>
      </c>
      <c r="DA100" s="41">
        <f t="shared" si="81"/>
        <v>0</v>
      </c>
      <c r="DB100" s="41">
        <f t="shared" si="81"/>
        <v>0</v>
      </c>
      <c r="DC100" s="41">
        <f t="shared" si="81"/>
        <v>0</v>
      </c>
      <c r="DD100" s="41">
        <f t="shared" si="81"/>
        <v>0</v>
      </c>
      <c r="DE100" s="41">
        <f t="shared" si="81"/>
        <v>0</v>
      </c>
      <c r="DF100" s="41">
        <f t="shared" si="81"/>
        <v>0</v>
      </c>
      <c r="DG100" s="41">
        <f t="shared" si="81"/>
        <v>0</v>
      </c>
      <c r="DH100" s="41">
        <f t="shared" si="81"/>
        <v>0</v>
      </c>
      <c r="DI100" s="41">
        <f t="shared" si="81"/>
        <v>0</v>
      </c>
      <c r="DJ100" s="41">
        <f t="shared" si="81"/>
        <v>0</v>
      </c>
      <c r="DK100" s="41">
        <f t="shared" si="81"/>
        <v>0</v>
      </c>
      <c r="DL100" s="41">
        <f t="shared" ref="DL100:DL116" si="88">DK100</f>
        <v>0</v>
      </c>
      <c r="DM100" s="41">
        <f t="shared" si="85"/>
        <v>0</v>
      </c>
      <c r="DN100" s="41">
        <f t="shared" si="85"/>
        <v>0</v>
      </c>
      <c r="DO100" s="41">
        <f t="shared" si="85"/>
        <v>0</v>
      </c>
      <c r="DP100" s="41">
        <f t="shared" si="85"/>
        <v>0</v>
      </c>
      <c r="DQ100" s="41">
        <f t="shared" si="76"/>
        <v>0</v>
      </c>
      <c r="DR100" s="41">
        <f t="shared" si="76"/>
        <v>0</v>
      </c>
      <c r="DS100" s="41">
        <f t="shared" si="76"/>
        <v>0</v>
      </c>
      <c r="DT100" s="41">
        <f t="shared" si="76"/>
        <v>0</v>
      </c>
      <c r="DU100" s="41">
        <f t="shared" si="76"/>
        <v>0</v>
      </c>
      <c r="DV100" s="41">
        <f t="shared" si="64"/>
        <v>0</v>
      </c>
      <c r="DW100" s="41">
        <f t="shared" si="64"/>
        <v>0</v>
      </c>
      <c r="DX100" s="41">
        <f t="shared" si="64"/>
        <v>0</v>
      </c>
      <c r="DY100" s="41">
        <f t="shared" si="64"/>
        <v>0</v>
      </c>
      <c r="DZ100" s="41">
        <f t="shared" si="64"/>
        <v>0</v>
      </c>
      <c r="EA100" s="41">
        <f t="shared" si="64"/>
        <v>0</v>
      </c>
      <c r="EB100" s="41">
        <f t="shared" si="64"/>
        <v>0</v>
      </c>
      <c r="EC100" s="41">
        <f t="shared" si="64"/>
        <v>0</v>
      </c>
      <c r="ED100" s="41">
        <f t="shared" si="64"/>
        <v>0</v>
      </c>
      <c r="EE100" s="41">
        <f t="shared" si="64"/>
        <v>0</v>
      </c>
      <c r="EF100" s="41">
        <f t="shared" si="77"/>
        <v>0</v>
      </c>
      <c r="EG100" s="41">
        <f t="shared" si="77"/>
        <v>0</v>
      </c>
      <c r="EH100" s="41">
        <f t="shared" si="77"/>
        <v>0</v>
      </c>
      <c r="EI100" s="41">
        <f t="shared" si="77"/>
        <v>0</v>
      </c>
      <c r="EJ100" s="41">
        <f t="shared" si="77"/>
        <v>0</v>
      </c>
      <c r="EK100" s="41">
        <f t="shared" si="77"/>
        <v>0</v>
      </c>
      <c r="EL100" s="41">
        <f t="shared" si="77"/>
        <v>0</v>
      </c>
      <c r="EM100" s="41">
        <f t="shared" si="77"/>
        <v>0</v>
      </c>
      <c r="EN100" s="41">
        <f t="shared" si="77"/>
        <v>0</v>
      </c>
      <c r="EO100" s="41">
        <f t="shared" si="77"/>
        <v>0</v>
      </c>
      <c r="EP100" s="41">
        <f t="shared" si="77"/>
        <v>0</v>
      </c>
      <c r="EQ100" s="41">
        <f t="shared" si="77"/>
        <v>0</v>
      </c>
      <c r="ER100" s="41">
        <f t="shared" si="77"/>
        <v>0</v>
      </c>
      <c r="ES100" s="41">
        <f t="shared" si="86"/>
        <v>0</v>
      </c>
      <c r="ET100" s="41">
        <f t="shared" si="86"/>
        <v>0</v>
      </c>
      <c r="EU100" s="41">
        <f t="shared" si="86"/>
        <v>0</v>
      </c>
      <c r="EV100" s="41">
        <f t="shared" si="86"/>
        <v>0</v>
      </c>
      <c r="EW100" s="41">
        <f t="shared" si="78"/>
        <v>0</v>
      </c>
      <c r="EX100" s="41">
        <f t="shared" si="78"/>
        <v>0</v>
      </c>
      <c r="EY100" s="41">
        <f t="shared" si="78"/>
        <v>0</v>
      </c>
      <c r="EZ100" s="41">
        <f t="shared" si="78"/>
        <v>0</v>
      </c>
      <c r="FA100" s="41">
        <f t="shared" si="78"/>
        <v>0</v>
      </c>
      <c r="FB100" s="41">
        <f t="shared" si="65"/>
        <v>0</v>
      </c>
      <c r="FC100" s="41">
        <f t="shared" si="65"/>
        <v>0</v>
      </c>
      <c r="FD100" s="41">
        <f t="shared" si="65"/>
        <v>0</v>
      </c>
      <c r="FE100" s="41">
        <f t="shared" si="65"/>
        <v>0</v>
      </c>
      <c r="FF100" s="41">
        <f t="shared" si="65"/>
        <v>0</v>
      </c>
      <c r="FG100" s="41">
        <f t="shared" si="65"/>
        <v>0</v>
      </c>
      <c r="FH100" s="41">
        <f t="shared" si="65"/>
        <v>0</v>
      </c>
      <c r="FI100" s="41">
        <f t="shared" si="65"/>
        <v>0</v>
      </c>
      <c r="FJ100" s="41">
        <f t="shared" si="65"/>
        <v>0</v>
      </c>
      <c r="FK100" s="41">
        <f t="shared" si="65"/>
        <v>0</v>
      </c>
      <c r="FL100" s="41">
        <f t="shared" si="79"/>
        <v>0</v>
      </c>
      <c r="FM100" s="41">
        <f t="shared" si="79"/>
        <v>0</v>
      </c>
      <c r="FN100" s="41">
        <f t="shared" si="79"/>
        <v>0</v>
      </c>
      <c r="FO100" s="41">
        <f t="shared" si="79"/>
        <v>0</v>
      </c>
      <c r="FP100" s="41">
        <f t="shared" si="79"/>
        <v>0</v>
      </c>
      <c r="FQ100" s="41">
        <f t="shared" si="79"/>
        <v>0</v>
      </c>
      <c r="FR100" s="41">
        <f t="shared" si="79"/>
        <v>0</v>
      </c>
      <c r="FS100" s="41">
        <f t="shared" si="79"/>
        <v>0</v>
      </c>
      <c r="FT100" s="41">
        <f t="shared" si="79"/>
        <v>0</v>
      </c>
      <c r="FU100" s="41">
        <f t="shared" si="79"/>
        <v>0</v>
      </c>
      <c r="FV100" s="41">
        <f t="shared" si="79"/>
        <v>0</v>
      </c>
      <c r="FW100" s="41">
        <f t="shared" si="79"/>
        <v>0</v>
      </c>
      <c r="FX100" s="41">
        <f t="shared" si="79"/>
        <v>0</v>
      </c>
      <c r="FY100" s="41">
        <f t="shared" si="87"/>
        <v>0</v>
      </c>
      <c r="FZ100" s="41">
        <f t="shared" si="87"/>
        <v>0</v>
      </c>
      <c r="GA100" s="41">
        <f t="shared" si="87"/>
        <v>0</v>
      </c>
      <c r="GB100" s="41">
        <f t="shared" si="87"/>
        <v>0</v>
      </c>
      <c r="GC100" s="41">
        <f t="shared" si="80"/>
        <v>0</v>
      </c>
      <c r="GD100" s="41">
        <f t="shared" si="80"/>
        <v>0</v>
      </c>
      <c r="GE100" s="41">
        <f t="shared" si="80"/>
        <v>0</v>
      </c>
      <c r="GF100" s="41">
        <f t="shared" si="80"/>
        <v>0</v>
      </c>
      <c r="GG100" s="41">
        <f t="shared" si="80"/>
        <v>0</v>
      </c>
      <c r="GH100" s="41">
        <f t="shared" si="66"/>
        <v>0</v>
      </c>
      <c r="GI100" s="41">
        <f t="shared" si="58"/>
        <v>0</v>
      </c>
      <c r="GJ100" s="41">
        <f t="shared" si="58"/>
        <v>0</v>
      </c>
      <c r="GK100" s="41">
        <f t="shared" si="58"/>
        <v>0</v>
      </c>
      <c r="GL100" s="41">
        <f t="shared" si="58"/>
        <v>0</v>
      </c>
      <c r="GM100" s="41">
        <f t="shared" si="58"/>
        <v>0</v>
      </c>
      <c r="GN100" s="41">
        <f t="shared" si="58"/>
        <v>0</v>
      </c>
      <c r="GO100" s="41">
        <f t="shared" si="58"/>
        <v>0</v>
      </c>
      <c r="GP100" s="41">
        <f t="shared" si="58"/>
        <v>0</v>
      </c>
      <c r="GQ100" s="41">
        <f t="shared" si="58"/>
        <v>0</v>
      </c>
      <c r="GR100" s="41">
        <f t="shared" si="58"/>
        <v>0</v>
      </c>
      <c r="GS100" s="41">
        <f t="shared" si="58"/>
        <v>0</v>
      </c>
      <c r="GT100" s="41">
        <f t="shared" si="82"/>
        <v>0</v>
      </c>
      <c r="GU100" s="41">
        <f t="shared" si="82"/>
        <v>0</v>
      </c>
      <c r="GV100" s="41">
        <f t="shared" si="82"/>
        <v>0</v>
      </c>
      <c r="GW100" s="41">
        <f t="shared" si="82"/>
        <v>0</v>
      </c>
      <c r="GX100" s="41">
        <f t="shared" si="82"/>
        <v>0</v>
      </c>
      <c r="GY100" s="41">
        <f t="shared" si="82"/>
        <v>0</v>
      </c>
      <c r="GZ100" s="41">
        <f t="shared" si="82"/>
        <v>0</v>
      </c>
      <c r="HA100" s="41">
        <f t="shared" si="82"/>
        <v>0</v>
      </c>
      <c r="HB100" s="41">
        <f t="shared" si="82"/>
        <v>0</v>
      </c>
      <c r="HC100" s="41">
        <f t="shared" si="82"/>
        <v>0</v>
      </c>
      <c r="HD100" s="41">
        <f t="shared" si="82"/>
        <v>0</v>
      </c>
      <c r="HE100" s="41">
        <f t="shared" si="62"/>
        <v>0</v>
      </c>
      <c r="HF100" s="41">
        <f t="shared" si="62"/>
        <v>0</v>
      </c>
      <c r="HG100" s="41">
        <f t="shared" si="62"/>
        <v>0</v>
      </c>
      <c r="HH100" s="41">
        <f t="shared" si="62"/>
        <v>0</v>
      </c>
      <c r="HI100" s="41">
        <f t="shared" si="62"/>
        <v>0</v>
      </c>
      <c r="HJ100" s="41">
        <f t="shared" si="62"/>
        <v>0</v>
      </c>
    </row>
    <row r="101" spans="1:218" ht="14.4" x14ac:dyDescent="0.3">
      <c r="A101" s="42">
        <v>98</v>
      </c>
      <c r="B101" s="43">
        <f>'CMM4 - AUX CALC'!$CU$67</f>
        <v>0</v>
      </c>
      <c r="CV101" s="41">
        <f>$B101/(_xlfn.SINGLE(PrazoConcessao)*12-CV$3+1)</f>
        <v>0</v>
      </c>
      <c r="CW101" s="41">
        <f t="shared" si="81"/>
        <v>0</v>
      </c>
      <c r="CX101" s="41">
        <f t="shared" si="81"/>
        <v>0</v>
      </c>
      <c r="CY101" s="41">
        <f t="shared" si="81"/>
        <v>0</v>
      </c>
      <c r="CZ101" s="41">
        <f t="shared" si="81"/>
        <v>0</v>
      </c>
      <c r="DA101" s="41">
        <f t="shared" si="81"/>
        <v>0</v>
      </c>
      <c r="DB101" s="41">
        <f t="shared" si="81"/>
        <v>0</v>
      </c>
      <c r="DC101" s="41">
        <f t="shared" si="81"/>
        <v>0</v>
      </c>
      <c r="DD101" s="41">
        <f t="shared" si="81"/>
        <v>0</v>
      </c>
      <c r="DE101" s="41">
        <f t="shared" si="81"/>
        <v>0</v>
      </c>
      <c r="DF101" s="41">
        <f t="shared" si="81"/>
        <v>0</v>
      </c>
      <c r="DG101" s="41">
        <f t="shared" si="81"/>
        <v>0</v>
      </c>
      <c r="DH101" s="41">
        <f t="shared" si="81"/>
        <v>0</v>
      </c>
      <c r="DI101" s="41">
        <f t="shared" si="81"/>
        <v>0</v>
      </c>
      <c r="DJ101" s="41">
        <f t="shared" si="81"/>
        <v>0</v>
      </c>
      <c r="DK101" s="41">
        <f t="shared" si="81"/>
        <v>0</v>
      </c>
      <c r="DL101" s="41">
        <f t="shared" si="88"/>
        <v>0</v>
      </c>
      <c r="DM101" s="41">
        <f t="shared" si="85"/>
        <v>0</v>
      </c>
      <c r="DN101" s="41">
        <f t="shared" si="85"/>
        <v>0</v>
      </c>
      <c r="DO101" s="41">
        <f t="shared" si="85"/>
        <v>0</v>
      </c>
      <c r="DP101" s="41">
        <f t="shared" si="85"/>
        <v>0</v>
      </c>
      <c r="DQ101" s="41">
        <f t="shared" si="76"/>
        <v>0</v>
      </c>
      <c r="DR101" s="41">
        <f t="shared" si="76"/>
        <v>0</v>
      </c>
      <c r="DS101" s="41">
        <f t="shared" si="76"/>
        <v>0</v>
      </c>
      <c r="DT101" s="41">
        <f t="shared" si="76"/>
        <v>0</v>
      </c>
      <c r="DU101" s="41">
        <f t="shared" si="76"/>
        <v>0</v>
      </c>
      <c r="DV101" s="41">
        <f t="shared" si="64"/>
        <v>0</v>
      </c>
      <c r="DW101" s="41">
        <f t="shared" si="64"/>
        <v>0</v>
      </c>
      <c r="DX101" s="41">
        <f t="shared" si="64"/>
        <v>0</v>
      </c>
      <c r="DY101" s="41">
        <f t="shared" si="64"/>
        <v>0</v>
      </c>
      <c r="DZ101" s="41">
        <f t="shared" si="64"/>
        <v>0</v>
      </c>
      <c r="EA101" s="41">
        <f t="shared" si="64"/>
        <v>0</v>
      </c>
      <c r="EB101" s="41">
        <f t="shared" si="64"/>
        <v>0</v>
      </c>
      <c r="EC101" s="41">
        <f t="shared" si="64"/>
        <v>0</v>
      </c>
      <c r="ED101" s="41">
        <f t="shared" si="64"/>
        <v>0</v>
      </c>
      <c r="EE101" s="41">
        <f t="shared" si="64"/>
        <v>0</v>
      </c>
      <c r="EF101" s="41">
        <f t="shared" si="77"/>
        <v>0</v>
      </c>
      <c r="EG101" s="41">
        <f t="shared" si="77"/>
        <v>0</v>
      </c>
      <c r="EH101" s="41">
        <f t="shared" si="77"/>
        <v>0</v>
      </c>
      <c r="EI101" s="41">
        <f t="shared" si="77"/>
        <v>0</v>
      </c>
      <c r="EJ101" s="41">
        <f t="shared" si="77"/>
        <v>0</v>
      </c>
      <c r="EK101" s="41">
        <f t="shared" si="77"/>
        <v>0</v>
      </c>
      <c r="EL101" s="41">
        <f t="shared" si="77"/>
        <v>0</v>
      </c>
      <c r="EM101" s="41">
        <f t="shared" si="77"/>
        <v>0</v>
      </c>
      <c r="EN101" s="41">
        <f t="shared" si="77"/>
        <v>0</v>
      </c>
      <c r="EO101" s="41">
        <f t="shared" si="77"/>
        <v>0</v>
      </c>
      <c r="EP101" s="41">
        <f t="shared" si="77"/>
        <v>0</v>
      </c>
      <c r="EQ101" s="41">
        <f t="shared" si="77"/>
        <v>0</v>
      </c>
      <c r="ER101" s="41">
        <f t="shared" si="77"/>
        <v>0</v>
      </c>
      <c r="ES101" s="41">
        <f t="shared" si="86"/>
        <v>0</v>
      </c>
      <c r="ET101" s="41">
        <f t="shared" si="86"/>
        <v>0</v>
      </c>
      <c r="EU101" s="41">
        <f t="shared" si="86"/>
        <v>0</v>
      </c>
      <c r="EV101" s="41">
        <f t="shared" si="86"/>
        <v>0</v>
      </c>
      <c r="EW101" s="41">
        <f t="shared" si="78"/>
        <v>0</v>
      </c>
      <c r="EX101" s="41">
        <f t="shared" si="78"/>
        <v>0</v>
      </c>
      <c r="EY101" s="41">
        <f t="shared" si="78"/>
        <v>0</v>
      </c>
      <c r="EZ101" s="41">
        <f t="shared" si="78"/>
        <v>0</v>
      </c>
      <c r="FA101" s="41">
        <f t="shared" si="78"/>
        <v>0</v>
      </c>
      <c r="FB101" s="41">
        <f t="shared" si="65"/>
        <v>0</v>
      </c>
      <c r="FC101" s="41">
        <f t="shared" si="65"/>
        <v>0</v>
      </c>
      <c r="FD101" s="41">
        <f t="shared" si="65"/>
        <v>0</v>
      </c>
      <c r="FE101" s="41">
        <f t="shared" si="65"/>
        <v>0</v>
      </c>
      <c r="FF101" s="41">
        <f t="shared" si="65"/>
        <v>0</v>
      </c>
      <c r="FG101" s="41">
        <f t="shared" si="65"/>
        <v>0</v>
      </c>
      <c r="FH101" s="41">
        <f t="shared" si="65"/>
        <v>0</v>
      </c>
      <c r="FI101" s="41">
        <f t="shared" si="65"/>
        <v>0</v>
      </c>
      <c r="FJ101" s="41">
        <f t="shared" si="65"/>
        <v>0</v>
      </c>
      <c r="FK101" s="41">
        <f t="shared" si="65"/>
        <v>0</v>
      </c>
      <c r="FL101" s="41">
        <f t="shared" si="79"/>
        <v>0</v>
      </c>
      <c r="FM101" s="41">
        <f t="shared" si="79"/>
        <v>0</v>
      </c>
      <c r="FN101" s="41">
        <f t="shared" si="79"/>
        <v>0</v>
      </c>
      <c r="FO101" s="41">
        <f t="shared" si="79"/>
        <v>0</v>
      </c>
      <c r="FP101" s="41">
        <f t="shared" si="79"/>
        <v>0</v>
      </c>
      <c r="FQ101" s="41">
        <f t="shared" si="79"/>
        <v>0</v>
      </c>
      <c r="FR101" s="41">
        <f t="shared" si="79"/>
        <v>0</v>
      </c>
      <c r="FS101" s="41">
        <f t="shared" si="79"/>
        <v>0</v>
      </c>
      <c r="FT101" s="41">
        <f t="shared" si="79"/>
        <v>0</v>
      </c>
      <c r="FU101" s="41">
        <f t="shared" si="79"/>
        <v>0</v>
      </c>
      <c r="FV101" s="41">
        <f t="shared" si="79"/>
        <v>0</v>
      </c>
      <c r="FW101" s="41">
        <f t="shared" si="79"/>
        <v>0</v>
      </c>
      <c r="FX101" s="41">
        <f t="shared" si="79"/>
        <v>0</v>
      </c>
      <c r="FY101" s="41">
        <f t="shared" si="87"/>
        <v>0</v>
      </c>
      <c r="FZ101" s="41">
        <f t="shared" si="87"/>
        <v>0</v>
      </c>
      <c r="GA101" s="41">
        <f t="shared" si="87"/>
        <v>0</v>
      </c>
      <c r="GB101" s="41">
        <f t="shared" si="87"/>
        <v>0</v>
      </c>
      <c r="GC101" s="41">
        <f t="shared" si="80"/>
        <v>0</v>
      </c>
      <c r="GD101" s="41">
        <f t="shared" si="80"/>
        <v>0</v>
      </c>
      <c r="GE101" s="41">
        <f t="shared" si="80"/>
        <v>0</v>
      </c>
      <c r="GF101" s="41">
        <f t="shared" si="80"/>
        <v>0</v>
      </c>
      <c r="GG101" s="41">
        <f t="shared" si="80"/>
        <v>0</v>
      </c>
      <c r="GH101" s="41">
        <f t="shared" si="66"/>
        <v>0</v>
      </c>
      <c r="GI101" s="41">
        <f t="shared" si="58"/>
        <v>0</v>
      </c>
      <c r="GJ101" s="41">
        <f t="shared" si="58"/>
        <v>0</v>
      </c>
      <c r="GK101" s="41">
        <f t="shared" si="58"/>
        <v>0</v>
      </c>
      <c r="GL101" s="41">
        <f t="shared" si="58"/>
        <v>0</v>
      </c>
      <c r="GM101" s="41">
        <f t="shared" si="58"/>
        <v>0</v>
      </c>
      <c r="GN101" s="41">
        <f t="shared" si="58"/>
        <v>0</v>
      </c>
      <c r="GO101" s="41">
        <f t="shared" si="58"/>
        <v>0</v>
      </c>
      <c r="GP101" s="41">
        <f t="shared" si="58"/>
        <v>0</v>
      </c>
      <c r="GQ101" s="41">
        <f t="shared" si="58"/>
        <v>0</v>
      </c>
      <c r="GR101" s="41">
        <f t="shared" si="58"/>
        <v>0</v>
      </c>
      <c r="GS101" s="41">
        <f t="shared" si="58"/>
        <v>0</v>
      </c>
      <c r="GT101" s="41">
        <f t="shared" si="82"/>
        <v>0</v>
      </c>
      <c r="GU101" s="41">
        <f t="shared" si="82"/>
        <v>0</v>
      </c>
      <c r="GV101" s="41">
        <f t="shared" si="82"/>
        <v>0</v>
      </c>
      <c r="GW101" s="41">
        <f t="shared" si="82"/>
        <v>0</v>
      </c>
      <c r="GX101" s="41">
        <f t="shared" si="82"/>
        <v>0</v>
      </c>
      <c r="GY101" s="41">
        <f t="shared" si="82"/>
        <v>0</v>
      </c>
      <c r="GZ101" s="41">
        <f t="shared" si="82"/>
        <v>0</v>
      </c>
      <c r="HA101" s="41">
        <f t="shared" si="82"/>
        <v>0</v>
      </c>
      <c r="HB101" s="41">
        <f t="shared" si="82"/>
        <v>0</v>
      </c>
      <c r="HC101" s="41">
        <f t="shared" si="82"/>
        <v>0</v>
      </c>
      <c r="HD101" s="41">
        <f t="shared" si="82"/>
        <v>0</v>
      </c>
      <c r="HE101" s="41">
        <f t="shared" si="62"/>
        <v>0</v>
      </c>
      <c r="HF101" s="41">
        <f t="shared" si="62"/>
        <v>0</v>
      </c>
      <c r="HG101" s="41">
        <f t="shared" si="62"/>
        <v>0</v>
      </c>
      <c r="HH101" s="41">
        <f t="shared" si="62"/>
        <v>0</v>
      </c>
      <c r="HI101" s="41">
        <f t="shared" si="62"/>
        <v>0</v>
      </c>
      <c r="HJ101" s="41">
        <f t="shared" si="62"/>
        <v>0</v>
      </c>
    </row>
    <row r="102" spans="1:218" ht="14.4" x14ac:dyDescent="0.3">
      <c r="A102" s="42">
        <v>99</v>
      </c>
      <c r="B102" s="43">
        <f>'CMM4 - AUX CALC'!$CV$67</f>
        <v>0</v>
      </c>
      <c r="CW102" s="41">
        <f>$B102/(_xlfn.SINGLE(PrazoConcessao)*12-CW$3+1)</f>
        <v>0</v>
      </c>
      <c r="CX102" s="41">
        <f t="shared" si="81"/>
        <v>0</v>
      </c>
      <c r="CY102" s="41">
        <f t="shared" si="81"/>
        <v>0</v>
      </c>
      <c r="CZ102" s="41">
        <f t="shared" si="81"/>
        <v>0</v>
      </c>
      <c r="DA102" s="41">
        <f t="shared" si="81"/>
        <v>0</v>
      </c>
      <c r="DB102" s="41">
        <f t="shared" si="81"/>
        <v>0</v>
      </c>
      <c r="DC102" s="41">
        <f t="shared" si="81"/>
        <v>0</v>
      </c>
      <c r="DD102" s="41">
        <f t="shared" si="81"/>
        <v>0</v>
      </c>
      <c r="DE102" s="41">
        <f t="shared" si="81"/>
        <v>0</v>
      </c>
      <c r="DF102" s="41">
        <f t="shared" si="81"/>
        <v>0</v>
      </c>
      <c r="DG102" s="41">
        <f t="shared" si="81"/>
        <v>0</v>
      </c>
      <c r="DH102" s="41">
        <f t="shared" si="81"/>
        <v>0</v>
      </c>
      <c r="DI102" s="41">
        <f t="shared" si="81"/>
        <v>0</v>
      </c>
      <c r="DJ102" s="41">
        <f t="shared" si="81"/>
        <v>0</v>
      </c>
      <c r="DK102" s="41">
        <f t="shared" si="81"/>
        <v>0</v>
      </c>
      <c r="DL102" s="41">
        <f t="shared" si="88"/>
        <v>0</v>
      </c>
      <c r="DM102" s="41">
        <f t="shared" si="85"/>
        <v>0</v>
      </c>
      <c r="DN102" s="41">
        <f t="shared" si="85"/>
        <v>0</v>
      </c>
      <c r="DO102" s="41">
        <f t="shared" si="85"/>
        <v>0</v>
      </c>
      <c r="DP102" s="41">
        <f t="shared" si="85"/>
        <v>0</v>
      </c>
      <c r="DQ102" s="41">
        <f t="shared" si="76"/>
        <v>0</v>
      </c>
      <c r="DR102" s="41">
        <f t="shared" si="76"/>
        <v>0</v>
      </c>
      <c r="DS102" s="41">
        <f t="shared" si="76"/>
        <v>0</v>
      </c>
      <c r="DT102" s="41">
        <f t="shared" si="76"/>
        <v>0</v>
      </c>
      <c r="DU102" s="41">
        <f t="shared" si="76"/>
        <v>0</v>
      </c>
      <c r="DV102" s="41">
        <f t="shared" si="64"/>
        <v>0</v>
      </c>
      <c r="DW102" s="41">
        <f t="shared" si="64"/>
        <v>0</v>
      </c>
      <c r="DX102" s="41">
        <f t="shared" si="64"/>
        <v>0</v>
      </c>
      <c r="DY102" s="41">
        <f t="shared" si="64"/>
        <v>0</v>
      </c>
      <c r="DZ102" s="41">
        <f t="shared" si="64"/>
        <v>0</v>
      </c>
      <c r="EA102" s="41">
        <f t="shared" si="64"/>
        <v>0</v>
      </c>
      <c r="EB102" s="41">
        <f t="shared" si="64"/>
        <v>0</v>
      </c>
      <c r="EC102" s="41">
        <f t="shared" si="64"/>
        <v>0</v>
      </c>
      <c r="ED102" s="41">
        <f t="shared" si="64"/>
        <v>0</v>
      </c>
      <c r="EE102" s="41">
        <f t="shared" si="64"/>
        <v>0</v>
      </c>
      <c r="EF102" s="41">
        <f t="shared" si="77"/>
        <v>0</v>
      </c>
      <c r="EG102" s="41">
        <f t="shared" si="77"/>
        <v>0</v>
      </c>
      <c r="EH102" s="41">
        <f t="shared" si="77"/>
        <v>0</v>
      </c>
      <c r="EI102" s="41">
        <f t="shared" si="77"/>
        <v>0</v>
      </c>
      <c r="EJ102" s="41">
        <f t="shared" si="77"/>
        <v>0</v>
      </c>
      <c r="EK102" s="41">
        <f t="shared" si="77"/>
        <v>0</v>
      </c>
      <c r="EL102" s="41">
        <f t="shared" si="77"/>
        <v>0</v>
      </c>
      <c r="EM102" s="41">
        <f t="shared" si="77"/>
        <v>0</v>
      </c>
      <c r="EN102" s="41">
        <f t="shared" si="77"/>
        <v>0</v>
      </c>
      <c r="EO102" s="41">
        <f t="shared" si="77"/>
        <v>0</v>
      </c>
      <c r="EP102" s="41">
        <f t="shared" si="77"/>
        <v>0</v>
      </c>
      <c r="EQ102" s="41">
        <f t="shared" si="77"/>
        <v>0</v>
      </c>
      <c r="ER102" s="41">
        <f t="shared" si="77"/>
        <v>0</v>
      </c>
      <c r="ES102" s="41">
        <f t="shared" si="86"/>
        <v>0</v>
      </c>
      <c r="ET102" s="41">
        <f t="shared" si="86"/>
        <v>0</v>
      </c>
      <c r="EU102" s="41">
        <f t="shared" si="86"/>
        <v>0</v>
      </c>
      <c r="EV102" s="41">
        <f t="shared" si="86"/>
        <v>0</v>
      </c>
      <c r="EW102" s="41">
        <f t="shared" si="78"/>
        <v>0</v>
      </c>
      <c r="EX102" s="41">
        <f t="shared" si="78"/>
        <v>0</v>
      </c>
      <c r="EY102" s="41">
        <f t="shared" si="78"/>
        <v>0</v>
      </c>
      <c r="EZ102" s="41">
        <f t="shared" si="78"/>
        <v>0</v>
      </c>
      <c r="FA102" s="41">
        <f t="shared" si="78"/>
        <v>0</v>
      </c>
      <c r="FB102" s="41">
        <f t="shared" si="65"/>
        <v>0</v>
      </c>
      <c r="FC102" s="41">
        <f t="shared" si="65"/>
        <v>0</v>
      </c>
      <c r="FD102" s="41">
        <f t="shared" si="65"/>
        <v>0</v>
      </c>
      <c r="FE102" s="41">
        <f t="shared" si="65"/>
        <v>0</v>
      </c>
      <c r="FF102" s="41">
        <f t="shared" si="65"/>
        <v>0</v>
      </c>
      <c r="FG102" s="41">
        <f t="shared" si="65"/>
        <v>0</v>
      </c>
      <c r="FH102" s="41">
        <f t="shared" si="65"/>
        <v>0</v>
      </c>
      <c r="FI102" s="41">
        <f t="shared" si="65"/>
        <v>0</v>
      </c>
      <c r="FJ102" s="41">
        <f t="shared" si="65"/>
        <v>0</v>
      </c>
      <c r="FK102" s="41">
        <f t="shared" si="65"/>
        <v>0</v>
      </c>
      <c r="FL102" s="41">
        <f t="shared" si="79"/>
        <v>0</v>
      </c>
      <c r="FM102" s="41">
        <f t="shared" si="79"/>
        <v>0</v>
      </c>
      <c r="FN102" s="41">
        <f t="shared" si="79"/>
        <v>0</v>
      </c>
      <c r="FO102" s="41">
        <f t="shared" si="79"/>
        <v>0</v>
      </c>
      <c r="FP102" s="41">
        <f t="shared" si="79"/>
        <v>0</v>
      </c>
      <c r="FQ102" s="41">
        <f t="shared" si="79"/>
        <v>0</v>
      </c>
      <c r="FR102" s="41">
        <f t="shared" si="79"/>
        <v>0</v>
      </c>
      <c r="FS102" s="41">
        <f t="shared" si="79"/>
        <v>0</v>
      </c>
      <c r="FT102" s="41">
        <f t="shared" si="79"/>
        <v>0</v>
      </c>
      <c r="FU102" s="41">
        <f t="shared" si="79"/>
        <v>0</v>
      </c>
      <c r="FV102" s="41">
        <f t="shared" si="79"/>
        <v>0</v>
      </c>
      <c r="FW102" s="41">
        <f t="shared" si="79"/>
        <v>0</v>
      </c>
      <c r="FX102" s="41">
        <f t="shared" si="79"/>
        <v>0</v>
      </c>
      <c r="FY102" s="41">
        <f t="shared" si="87"/>
        <v>0</v>
      </c>
      <c r="FZ102" s="41">
        <f t="shared" si="87"/>
        <v>0</v>
      </c>
      <c r="GA102" s="41">
        <f t="shared" si="87"/>
        <v>0</v>
      </c>
      <c r="GB102" s="41">
        <f t="shared" si="87"/>
        <v>0</v>
      </c>
      <c r="GC102" s="41">
        <f t="shared" si="80"/>
        <v>0</v>
      </c>
      <c r="GD102" s="41">
        <f t="shared" si="80"/>
        <v>0</v>
      </c>
      <c r="GE102" s="41">
        <f t="shared" si="80"/>
        <v>0</v>
      </c>
      <c r="GF102" s="41">
        <f t="shared" si="80"/>
        <v>0</v>
      </c>
      <c r="GG102" s="41">
        <f t="shared" si="80"/>
        <v>0</v>
      </c>
      <c r="GH102" s="41">
        <f t="shared" si="66"/>
        <v>0</v>
      </c>
      <c r="GI102" s="41">
        <f t="shared" si="58"/>
        <v>0</v>
      </c>
      <c r="GJ102" s="41">
        <f t="shared" si="58"/>
        <v>0</v>
      </c>
      <c r="GK102" s="41">
        <f t="shared" si="58"/>
        <v>0</v>
      </c>
      <c r="GL102" s="41">
        <f t="shared" si="58"/>
        <v>0</v>
      </c>
      <c r="GM102" s="41">
        <f t="shared" si="58"/>
        <v>0</v>
      </c>
      <c r="GN102" s="41">
        <f t="shared" si="58"/>
        <v>0</v>
      </c>
      <c r="GO102" s="41">
        <f t="shared" si="58"/>
        <v>0</v>
      </c>
      <c r="GP102" s="41">
        <f t="shared" si="58"/>
        <v>0</v>
      </c>
      <c r="GQ102" s="41">
        <f t="shared" si="58"/>
        <v>0</v>
      </c>
      <c r="GR102" s="41">
        <f t="shared" si="58"/>
        <v>0</v>
      </c>
      <c r="GS102" s="41">
        <f t="shared" si="58"/>
        <v>0</v>
      </c>
      <c r="GT102" s="41">
        <f t="shared" si="82"/>
        <v>0</v>
      </c>
      <c r="GU102" s="41">
        <f t="shared" si="82"/>
        <v>0</v>
      </c>
      <c r="GV102" s="41">
        <f t="shared" si="82"/>
        <v>0</v>
      </c>
      <c r="GW102" s="41">
        <f t="shared" si="82"/>
        <v>0</v>
      </c>
      <c r="GX102" s="41">
        <f t="shared" si="82"/>
        <v>0</v>
      </c>
      <c r="GY102" s="41">
        <f t="shared" si="82"/>
        <v>0</v>
      </c>
      <c r="GZ102" s="41">
        <f t="shared" si="82"/>
        <v>0</v>
      </c>
      <c r="HA102" s="41">
        <f t="shared" si="82"/>
        <v>0</v>
      </c>
      <c r="HB102" s="41">
        <f t="shared" si="82"/>
        <v>0</v>
      </c>
      <c r="HC102" s="41">
        <f t="shared" si="82"/>
        <v>0</v>
      </c>
      <c r="HD102" s="41">
        <f t="shared" si="82"/>
        <v>0</v>
      </c>
      <c r="HE102" s="41">
        <f t="shared" si="62"/>
        <v>0</v>
      </c>
      <c r="HF102" s="41">
        <f t="shared" si="62"/>
        <v>0</v>
      </c>
      <c r="HG102" s="41">
        <f t="shared" si="62"/>
        <v>0</v>
      </c>
      <c r="HH102" s="41">
        <f t="shared" si="62"/>
        <v>0</v>
      </c>
      <c r="HI102" s="41">
        <f t="shared" si="62"/>
        <v>0</v>
      </c>
      <c r="HJ102" s="41">
        <f t="shared" si="62"/>
        <v>0</v>
      </c>
    </row>
    <row r="103" spans="1:218" ht="14.4" x14ac:dyDescent="0.3">
      <c r="A103" s="42">
        <v>100</v>
      </c>
      <c r="B103" s="43">
        <f>'CMM4 - AUX CALC'!$CW$67</f>
        <v>0</v>
      </c>
      <c r="CX103" s="41">
        <f>$B103/(_xlfn.SINGLE(PrazoConcessao)*12-CX$3+1)</f>
        <v>0</v>
      </c>
      <c r="CY103" s="41">
        <f t="shared" si="81"/>
        <v>0</v>
      </c>
      <c r="CZ103" s="41">
        <f t="shared" si="81"/>
        <v>0</v>
      </c>
      <c r="DA103" s="41">
        <f t="shared" si="81"/>
        <v>0</v>
      </c>
      <c r="DB103" s="41">
        <f t="shared" si="81"/>
        <v>0</v>
      </c>
      <c r="DC103" s="41">
        <f t="shared" si="81"/>
        <v>0</v>
      </c>
      <c r="DD103" s="41">
        <f t="shared" si="81"/>
        <v>0</v>
      </c>
      <c r="DE103" s="41">
        <f t="shared" si="81"/>
        <v>0</v>
      </c>
      <c r="DF103" s="41">
        <f t="shared" si="81"/>
        <v>0</v>
      </c>
      <c r="DG103" s="41">
        <f t="shared" si="81"/>
        <v>0</v>
      </c>
      <c r="DH103" s="41">
        <f t="shared" si="81"/>
        <v>0</v>
      </c>
      <c r="DI103" s="41">
        <f t="shared" si="81"/>
        <v>0</v>
      </c>
      <c r="DJ103" s="41">
        <f t="shared" si="81"/>
        <v>0</v>
      </c>
      <c r="DK103" s="41">
        <f t="shared" si="81"/>
        <v>0</v>
      </c>
      <c r="DL103" s="41">
        <f t="shared" si="88"/>
        <v>0</v>
      </c>
      <c r="DM103" s="41">
        <f t="shared" si="85"/>
        <v>0</v>
      </c>
      <c r="DN103" s="41">
        <f t="shared" si="85"/>
        <v>0</v>
      </c>
      <c r="DO103" s="41">
        <f t="shared" si="85"/>
        <v>0</v>
      </c>
      <c r="DP103" s="41">
        <f t="shared" si="85"/>
        <v>0</v>
      </c>
      <c r="DQ103" s="41">
        <f t="shared" si="76"/>
        <v>0</v>
      </c>
      <c r="DR103" s="41">
        <f t="shared" si="76"/>
        <v>0</v>
      </c>
      <c r="DS103" s="41">
        <f t="shared" si="76"/>
        <v>0</v>
      </c>
      <c r="DT103" s="41">
        <f t="shared" si="76"/>
        <v>0</v>
      </c>
      <c r="DU103" s="41">
        <f t="shared" si="76"/>
        <v>0</v>
      </c>
      <c r="DV103" s="41">
        <f t="shared" si="64"/>
        <v>0</v>
      </c>
      <c r="DW103" s="41">
        <f t="shared" si="64"/>
        <v>0</v>
      </c>
      <c r="DX103" s="41">
        <f t="shared" si="64"/>
        <v>0</v>
      </c>
      <c r="DY103" s="41">
        <f t="shared" si="64"/>
        <v>0</v>
      </c>
      <c r="DZ103" s="41">
        <f t="shared" si="64"/>
        <v>0</v>
      </c>
      <c r="EA103" s="41">
        <f t="shared" si="64"/>
        <v>0</v>
      </c>
      <c r="EB103" s="41">
        <f t="shared" si="64"/>
        <v>0</v>
      </c>
      <c r="EC103" s="41">
        <f t="shared" si="64"/>
        <v>0</v>
      </c>
      <c r="ED103" s="41">
        <f t="shared" si="64"/>
        <v>0</v>
      </c>
      <c r="EE103" s="41">
        <f t="shared" si="64"/>
        <v>0</v>
      </c>
      <c r="EF103" s="41">
        <f t="shared" si="77"/>
        <v>0</v>
      </c>
      <c r="EG103" s="41">
        <f t="shared" si="77"/>
        <v>0</v>
      </c>
      <c r="EH103" s="41">
        <f t="shared" si="77"/>
        <v>0</v>
      </c>
      <c r="EI103" s="41">
        <f t="shared" si="77"/>
        <v>0</v>
      </c>
      <c r="EJ103" s="41">
        <f t="shared" si="77"/>
        <v>0</v>
      </c>
      <c r="EK103" s="41">
        <f t="shared" si="77"/>
        <v>0</v>
      </c>
      <c r="EL103" s="41">
        <f t="shared" si="77"/>
        <v>0</v>
      </c>
      <c r="EM103" s="41">
        <f t="shared" si="77"/>
        <v>0</v>
      </c>
      <c r="EN103" s="41">
        <f t="shared" si="77"/>
        <v>0</v>
      </c>
      <c r="EO103" s="41">
        <f t="shared" si="77"/>
        <v>0</v>
      </c>
      <c r="EP103" s="41">
        <f t="shared" si="77"/>
        <v>0</v>
      </c>
      <c r="EQ103" s="41">
        <f t="shared" si="77"/>
        <v>0</v>
      </c>
      <c r="ER103" s="41">
        <f t="shared" si="77"/>
        <v>0</v>
      </c>
      <c r="ES103" s="41">
        <f t="shared" si="86"/>
        <v>0</v>
      </c>
      <c r="ET103" s="41">
        <f t="shared" si="86"/>
        <v>0</v>
      </c>
      <c r="EU103" s="41">
        <f t="shared" si="86"/>
        <v>0</v>
      </c>
      <c r="EV103" s="41">
        <f t="shared" si="86"/>
        <v>0</v>
      </c>
      <c r="EW103" s="41">
        <f t="shared" si="78"/>
        <v>0</v>
      </c>
      <c r="EX103" s="41">
        <f t="shared" si="78"/>
        <v>0</v>
      </c>
      <c r="EY103" s="41">
        <f t="shared" si="78"/>
        <v>0</v>
      </c>
      <c r="EZ103" s="41">
        <f t="shared" si="78"/>
        <v>0</v>
      </c>
      <c r="FA103" s="41">
        <f t="shared" si="78"/>
        <v>0</v>
      </c>
      <c r="FB103" s="41">
        <f t="shared" si="65"/>
        <v>0</v>
      </c>
      <c r="FC103" s="41">
        <f t="shared" si="65"/>
        <v>0</v>
      </c>
      <c r="FD103" s="41">
        <f t="shared" si="65"/>
        <v>0</v>
      </c>
      <c r="FE103" s="41">
        <f t="shared" si="65"/>
        <v>0</v>
      </c>
      <c r="FF103" s="41">
        <f t="shared" si="65"/>
        <v>0</v>
      </c>
      <c r="FG103" s="41">
        <f t="shared" si="65"/>
        <v>0</v>
      </c>
      <c r="FH103" s="41">
        <f t="shared" si="65"/>
        <v>0</v>
      </c>
      <c r="FI103" s="41">
        <f t="shared" si="65"/>
        <v>0</v>
      </c>
      <c r="FJ103" s="41">
        <f t="shared" si="65"/>
        <v>0</v>
      </c>
      <c r="FK103" s="41">
        <f t="shared" si="65"/>
        <v>0</v>
      </c>
      <c r="FL103" s="41">
        <f t="shared" si="79"/>
        <v>0</v>
      </c>
      <c r="FM103" s="41">
        <f t="shared" si="79"/>
        <v>0</v>
      </c>
      <c r="FN103" s="41">
        <f t="shared" si="79"/>
        <v>0</v>
      </c>
      <c r="FO103" s="41">
        <f t="shared" si="79"/>
        <v>0</v>
      </c>
      <c r="FP103" s="41">
        <f t="shared" si="79"/>
        <v>0</v>
      </c>
      <c r="FQ103" s="41">
        <f t="shared" si="79"/>
        <v>0</v>
      </c>
      <c r="FR103" s="41">
        <f t="shared" si="79"/>
        <v>0</v>
      </c>
      <c r="FS103" s="41">
        <f t="shared" si="79"/>
        <v>0</v>
      </c>
      <c r="FT103" s="41">
        <f t="shared" si="79"/>
        <v>0</v>
      </c>
      <c r="FU103" s="41">
        <f t="shared" si="79"/>
        <v>0</v>
      </c>
      <c r="FV103" s="41">
        <f t="shared" si="79"/>
        <v>0</v>
      </c>
      <c r="FW103" s="41">
        <f t="shared" si="79"/>
        <v>0</v>
      </c>
      <c r="FX103" s="41">
        <f t="shared" si="79"/>
        <v>0</v>
      </c>
      <c r="FY103" s="41">
        <f t="shared" si="87"/>
        <v>0</v>
      </c>
      <c r="FZ103" s="41">
        <f t="shared" si="87"/>
        <v>0</v>
      </c>
      <c r="GA103" s="41">
        <f t="shared" si="87"/>
        <v>0</v>
      </c>
      <c r="GB103" s="41">
        <f t="shared" si="87"/>
        <v>0</v>
      </c>
      <c r="GC103" s="41">
        <f t="shared" si="80"/>
        <v>0</v>
      </c>
      <c r="GD103" s="41">
        <f t="shared" si="80"/>
        <v>0</v>
      </c>
      <c r="GE103" s="41">
        <f t="shared" si="80"/>
        <v>0</v>
      </c>
      <c r="GF103" s="41">
        <f t="shared" si="80"/>
        <v>0</v>
      </c>
      <c r="GG103" s="41">
        <f t="shared" si="80"/>
        <v>0</v>
      </c>
      <c r="GH103" s="41">
        <f t="shared" si="66"/>
        <v>0</v>
      </c>
      <c r="GI103" s="41">
        <f t="shared" si="58"/>
        <v>0</v>
      </c>
      <c r="GJ103" s="41">
        <f t="shared" si="58"/>
        <v>0</v>
      </c>
      <c r="GK103" s="41">
        <f t="shared" si="58"/>
        <v>0</v>
      </c>
      <c r="GL103" s="41">
        <f t="shared" si="58"/>
        <v>0</v>
      </c>
      <c r="GM103" s="41">
        <f t="shared" si="58"/>
        <v>0</v>
      </c>
      <c r="GN103" s="41">
        <f t="shared" si="58"/>
        <v>0</v>
      </c>
      <c r="GO103" s="41">
        <f t="shared" si="58"/>
        <v>0</v>
      </c>
      <c r="GP103" s="41">
        <f t="shared" si="58"/>
        <v>0</v>
      </c>
      <c r="GQ103" s="41">
        <f t="shared" si="58"/>
        <v>0</v>
      </c>
      <c r="GR103" s="41">
        <f t="shared" si="58"/>
        <v>0</v>
      </c>
      <c r="GS103" s="41">
        <f t="shared" si="58"/>
        <v>0</v>
      </c>
      <c r="GT103" s="41">
        <f t="shared" si="82"/>
        <v>0</v>
      </c>
      <c r="GU103" s="41">
        <f t="shared" si="82"/>
        <v>0</v>
      </c>
      <c r="GV103" s="41">
        <f t="shared" si="82"/>
        <v>0</v>
      </c>
      <c r="GW103" s="41">
        <f t="shared" si="82"/>
        <v>0</v>
      </c>
      <c r="GX103" s="41">
        <f t="shared" si="82"/>
        <v>0</v>
      </c>
      <c r="GY103" s="41">
        <f t="shared" si="82"/>
        <v>0</v>
      </c>
      <c r="GZ103" s="41">
        <f t="shared" si="82"/>
        <v>0</v>
      </c>
      <c r="HA103" s="41">
        <f t="shared" si="82"/>
        <v>0</v>
      </c>
      <c r="HB103" s="41">
        <f t="shared" si="82"/>
        <v>0</v>
      </c>
      <c r="HC103" s="41">
        <f t="shared" si="82"/>
        <v>0</v>
      </c>
      <c r="HD103" s="41">
        <f t="shared" si="82"/>
        <v>0</v>
      </c>
      <c r="HE103" s="41">
        <f t="shared" si="62"/>
        <v>0</v>
      </c>
      <c r="HF103" s="41">
        <f t="shared" si="62"/>
        <v>0</v>
      </c>
      <c r="HG103" s="41">
        <f t="shared" si="62"/>
        <v>0</v>
      </c>
      <c r="HH103" s="41">
        <f t="shared" si="62"/>
        <v>0</v>
      </c>
      <c r="HI103" s="41">
        <f t="shared" si="62"/>
        <v>0</v>
      </c>
      <c r="HJ103" s="41">
        <f t="shared" si="62"/>
        <v>0</v>
      </c>
    </row>
    <row r="104" spans="1:218" ht="14.4" x14ac:dyDescent="0.3">
      <c r="A104" s="42">
        <v>101</v>
      </c>
      <c r="B104" s="43">
        <f>'CMM4 - AUX CALC'!$CX$67</f>
        <v>0</v>
      </c>
      <c r="CY104" s="41">
        <f>$B104/(_xlfn.SINGLE(PrazoConcessao)*12-CY$3+1)</f>
        <v>0</v>
      </c>
      <c r="CZ104" s="41">
        <f t="shared" si="81"/>
        <v>0</v>
      </c>
      <c r="DA104" s="41">
        <f t="shared" si="81"/>
        <v>0</v>
      </c>
      <c r="DB104" s="41">
        <f t="shared" si="81"/>
        <v>0</v>
      </c>
      <c r="DC104" s="41">
        <f t="shared" si="81"/>
        <v>0</v>
      </c>
      <c r="DD104" s="41">
        <f t="shared" si="81"/>
        <v>0</v>
      </c>
      <c r="DE104" s="41">
        <f t="shared" si="81"/>
        <v>0</v>
      </c>
      <c r="DF104" s="41">
        <f t="shared" si="81"/>
        <v>0</v>
      </c>
      <c r="DG104" s="41">
        <f t="shared" si="81"/>
        <v>0</v>
      </c>
      <c r="DH104" s="41">
        <f t="shared" si="81"/>
        <v>0</v>
      </c>
      <c r="DI104" s="41">
        <f t="shared" si="81"/>
        <v>0</v>
      </c>
      <c r="DJ104" s="41">
        <f t="shared" si="81"/>
        <v>0</v>
      </c>
      <c r="DK104" s="41">
        <f t="shared" si="81"/>
        <v>0</v>
      </c>
      <c r="DL104" s="41">
        <f t="shared" si="88"/>
        <v>0</v>
      </c>
      <c r="DM104" s="41">
        <f t="shared" si="85"/>
        <v>0</v>
      </c>
      <c r="DN104" s="41">
        <f t="shared" si="85"/>
        <v>0</v>
      </c>
      <c r="DO104" s="41">
        <f t="shared" si="85"/>
        <v>0</v>
      </c>
      <c r="DP104" s="41">
        <f t="shared" si="85"/>
        <v>0</v>
      </c>
      <c r="DQ104" s="41">
        <f t="shared" si="76"/>
        <v>0</v>
      </c>
      <c r="DR104" s="41">
        <f t="shared" si="76"/>
        <v>0</v>
      </c>
      <c r="DS104" s="41">
        <f t="shared" si="76"/>
        <v>0</v>
      </c>
      <c r="DT104" s="41">
        <f t="shared" si="76"/>
        <v>0</v>
      </c>
      <c r="DU104" s="41">
        <f t="shared" si="76"/>
        <v>0</v>
      </c>
      <c r="DV104" s="41">
        <f t="shared" si="64"/>
        <v>0</v>
      </c>
      <c r="DW104" s="41">
        <f t="shared" si="64"/>
        <v>0</v>
      </c>
      <c r="DX104" s="41">
        <f t="shared" si="64"/>
        <v>0</v>
      </c>
      <c r="DY104" s="41">
        <f t="shared" si="64"/>
        <v>0</v>
      </c>
      <c r="DZ104" s="41">
        <f t="shared" si="64"/>
        <v>0</v>
      </c>
      <c r="EA104" s="41">
        <f t="shared" si="64"/>
        <v>0</v>
      </c>
      <c r="EB104" s="41">
        <f t="shared" si="64"/>
        <v>0</v>
      </c>
      <c r="EC104" s="41">
        <f t="shared" si="64"/>
        <v>0</v>
      </c>
      <c r="ED104" s="41">
        <f t="shared" si="64"/>
        <v>0</v>
      </c>
      <c r="EE104" s="41">
        <f t="shared" si="64"/>
        <v>0</v>
      </c>
      <c r="EF104" s="41">
        <f t="shared" si="77"/>
        <v>0</v>
      </c>
      <c r="EG104" s="41">
        <f t="shared" si="77"/>
        <v>0</v>
      </c>
      <c r="EH104" s="41">
        <f t="shared" si="77"/>
        <v>0</v>
      </c>
      <c r="EI104" s="41">
        <f t="shared" si="77"/>
        <v>0</v>
      </c>
      <c r="EJ104" s="41">
        <f t="shared" si="77"/>
        <v>0</v>
      </c>
      <c r="EK104" s="41">
        <f t="shared" si="77"/>
        <v>0</v>
      </c>
      <c r="EL104" s="41">
        <f t="shared" si="77"/>
        <v>0</v>
      </c>
      <c r="EM104" s="41">
        <f t="shared" si="77"/>
        <v>0</v>
      </c>
      <c r="EN104" s="41">
        <f t="shared" si="77"/>
        <v>0</v>
      </c>
      <c r="EO104" s="41">
        <f t="shared" si="77"/>
        <v>0</v>
      </c>
      <c r="EP104" s="41">
        <f t="shared" si="77"/>
        <v>0</v>
      </c>
      <c r="EQ104" s="41">
        <f t="shared" si="77"/>
        <v>0</v>
      </c>
      <c r="ER104" s="41">
        <f t="shared" si="77"/>
        <v>0</v>
      </c>
      <c r="ES104" s="41">
        <f t="shared" si="86"/>
        <v>0</v>
      </c>
      <c r="ET104" s="41">
        <f t="shared" si="86"/>
        <v>0</v>
      </c>
      <c r="EU104" s="41">
        <f t="shared" si="86"/>
        <v>0</v>
      </c>
      <c r="EV104" s="41">
        <f t="shared" si="86"/>
        <v>0</v>
      </c>
      <c r="EW104" s="41">
        <f t="shared" si="78"/>
        <v>0</v>
      </c>
      <c r="EX104" s="41">
        <f t="shared" si="78"/>
        <v>0</v>
      </c>
      <c r="EY104" s="41">
        <f t="shared" si="78"/>
        <v>0</v>
      </c>
      <c r="EZ104" s="41">
        <f t="shared" si="78"/>
        <v>0</v>
      </c>
      <c r="FA104" s="41">
        <f t="shared" si="78"/>
        <v>0</v>
      </c>
      <c r="FB104" s="41">
        <f t="shared" si="65"/>
        <v>0</v>
      </c>
      <c r="FC104" s="41">
        <f t="shared" si="65"/>
        <v>0</v>
      </c>
      <c r="FD104" s="41">
        <f t="shared" si="65"/>
        <v>0</v>
      </c>
      <c r="FE104" s="41">
        <f t="shared" si="65"/>
        <v>0</v>
      </c>
      <c r="FF104" s="41">
        <f t="shared" si="65"/>
        <v>0</v>
      </c>
      <c r="FG104" s="41">
        <f t="shared" si="65"/>
        <v>0</v>
      </c>
      <c r="FH104" s="41">
        <f t="shared" si="65"/>
        <v>0</v>
      </c>
      <c r="FI104" s="41">
        <f t="shared" si="65"/>
        <v>0</v>
      </c>
      <c r="FJ104" s="41">
        <f t="shared" si="65"/>
        <v>0</v>
      </c>
      <c r="FK104" s="41">
        <f t="shared" si="65"/>
        <v>0</v>
      </c>
      <c r="FL104" s="41">
        <f t="shared" si="79"/>
        <v>0</v>
      </c>
      <c r="FM104" s="41">
        <f t="shared" si="79"/>
        <v>0</v>
      </c>
      <c r="FN104" s="41">
        <f t="shared" si="79"/>
        <v>0</v>
      </c>
      <c r="FO104" s="41">
        <f t="shared" si="79"/>
        <v>0</v>
      </c>
      <c r="FP104" s="41">
        <f t="shared" si="79"/>
        <v>0</v>
      </c>
      <c r="FQ104" s="41">
        <f t="shared" si="79"/>
        <v>0</v>
      </c>
      <c r="FR104" s="41">
        <f t="shared" si="79"/>
        <v>0</v>
      </c>
      <c r="FS104" s="41">
        <f t="shared" si="79"/>
        <v>0</v>
      </c>
      <c r="FT104" s="41">
        <f t="shared" si="79"/>
        <v>0</v>
      </c>
      <c r="FU104" s="41">
        <f t="shared" si="79"/>
        <v>0</v>
      </c>
      <c r="FV104" s="41">
        <f t="shared" si="79"/>
        <v>0</v>
      </c>
      <c r="FW104" s="41">
        <f t="shared" si="79"/>
        <v>0</v>
      </c>
      <c r="FX104" s="41">
        <f t="shared" si="79"/>
        <v>0</v>
      </c>
      <c r="FY104" s="41">
        <f t="shared" si="87"/>
        <v>0</v>
      </c>
      <c r="FZ104" s="41">
        <f t="shared" si="87"/>
        <v>0</v>
      </c>
      <c r="GA104" s="41">
        <f t="shared" si="87"/>
        <v>0</v>
      </c>
      <c r="GB104" s="41">
        <f t="shared" si="87"/>
        <v>0</v>
      </c>
      <c r="GC104" s="41">
        <f t="shared" si="80"/>
        <v>0</v>
      </c>
      <c r="GD104" s="41">
        <f t="shared" si="80"/>
        <v>0</v>
      </c>
      <c r="GE104" s="41">
        <f t="shared" si="80"/>
        <v>0</v>
      </c>
      <c r="GF104" s="41">
        <f t="shared" si="80"/>
        <v>0</v>
      </c>
      <c r="GG104" s="41">
        <f t="shared" si="80"/>
        <v>0</v>
      </c>
      <c r="GH104" s="41">
        <f t="shared" si="66"/>
        <v>0</v>
      </c>
      <c r="GI104" s="41">
        <f t="shared" si="58"/>
        <v>0</v>
      </c>
      <c r="GJ104" s="41">
        <f t="shared" si="58"/>
        <v>0</v>
      </c>
      <c r="GK104" s="41">
        <f t="shared" si="58"/>
        <v>0</v>
      </c>
      <c r="GL104" s="41">
        <f t="shared" si="58"/>
        <v>0</v>
      </c>
      <c r="GM104" s="41">
        <f t="shared" ref="GM104:HA127" si="89">GL104</f>
        <v>0</v>
      </c>
      <c r="GN104" s="41">
        <f t="shared" si="89"/>
        <v>0</v>
      </c>
      <c r="GO104" s="41">
        <f t="shared" si="89"/>
        <v>0</v>
      </c>
      <c r="GP104" s="41">
        <f t="shared" si="89"/>
        <v>0</v>
      </c>
      <c r="GQ104" s="41">
        <f t="shared" si="89"/>
        <v>0</v>
      </c>
      <c r="GR104" s="41">
        <f t="shared" si="89"/>
        <v>0</v>
      </c>
      <c r="GS104" s="41">
        <f t="shared" si="89"/>
        <v>0</v>
      </c>
      <c r="GT104" s="41">
        <f t="shared" si="82"/>
        <v>0</v>
      </c>
      <c r="GU104" s="41">
        <f t="shared" si="82"/>
        <v>0</v>
      </c>
      <c r="GV104" s="41">
        <f t="shared" si="82"/>
        <v>0</v>
      </c>
      <c r="GW104" s="41">
        <f t="shared" si="82"/>
        <v>0</v>
      </c>
      <c r="GX104" s="41">
        <f t="shared" si="82"/>
        <v>0</v>
      </c>
      <c r="GY104" s="41">
        <f t="shared" si="82"/>
        <v>0</v>
      </c>
      <c r="GZ104" s="41">
        <f t="shared" si="82"/>
        <v>0</v>
      </c>
      <c r="HA104" s="41">
        <f t="shared" si="82"/>
        <v>0</v>
      </c>
      <c r="HB104" s="41">
        <f t="shared" si="82"/>
        <v>0</v>
      </c>
      <c r="HC104" s="41">
        <f t="shared" si="82"/>
        <v>0</v>
      </c>
      <c r="HD104" s="41">
        <f t="shared" si="82"/>
        <v>0</v>
      </c>
      <c r="HE104" s="41">
        <f t="shared" si="62"/>
        <v>0</v>
      </c>
      <c r="HF104" s="41">
        <f t="shared" si="62"/>
        <v>0</v>
      </c>
      <c r="HG104" s="41">
        <f t="shared" si="62"/>
        <v>0</v>
      </c>
      <c r="HH104" s="41">
        <f t="shared" si="62"/>
        <v>0</v>
      </c>
      <c r="HI104" s="41">
        <f t="shared" si="62"/>
        <v>0</v>
      </c>
      <c r="HJ104" s="41">
        <f t="shared" si="62"/>
        <v>0</v>
      </c>
    </row>
    <row r="105" spans="1:218" ht="14.4" x14ac:dyDescent="0.3">
      <c r="A105" s="42">
        <v>102</v>
      </c>
      <c r="B105" s="43">
        <f>'CMM4 - AUX CALC'!$CY$67</f>
        <v>0</v>
      </c>
      <c r="CZ105" s="41">
        <f>$B105/(_xlfn.SINGLE(PrazoConcessao)*12-CZ$3+1)</f>
        <v>0</v>
      </c>
      <c r="DA105" s="41">
        <f t="shared" ref="DA105:DK115" si="90">CZ105</f>
        <v>0</v>
      </c>
      <c r="DB105" s="41">
        <f t="shared" si="90"/>
        <v>0</v>
      </c>
      <c r="DC105" s="41">
        <f t="shared" si="90"/>
        <v>0</v>
      </c>
      <c r="DD105" s="41">
        <f t="shared" si="90"/>
        <v>0</v>
      </c>
      <c r="DE105" s="41">
        <f t="shared" si="90"/>
        <v>0</v>
      </c>
      <c r="DF105" s="41">
        <f t="shared" si="90"/>
        <v>0</v>
      </c>
      <c r="DG105" s="41">
        <f t="shared" si="90"/>
        <v>0</v>
      </c>
      <c r="DH105" s="41">
        <f t="shared" si="90"/>
        <v>0</v>
      </c>
      <c r="DI105" s="41">
        <f t="shared" si="90"/>
        <v>0</v>
      </c>
      <c r="DJ105" s="41">
        <f t="shared" si="90"/>
        <v>0</v>
      </c>
      <c r="DK105" s="41">
        <f t="shared" si="90"/>
        <v>0</v>
      </c>
      <c r="DL105" s="41">
        <f t="shared" si="88"/>
        <v>0</v>
      </c>
      <c r="DM105" s="41">
        <f t="shared" si="85"/>
        <v>0</v>
      </c>
      <c r="DN105" s="41">
        <f t="shared" si="85"/>
        <v>0</v>
      </c>
      <c r="DO105" s="41">
        <f t="shared" si="85"/>
        <v>0</v>
      </c>
      <c r="DP105" s="41">
        <f t="shared" si="85"/>
        <v>0</v>
      </c>
      <c r="DQ105" s="41">
        <f t="shared" si="76"/>
        <v>0</v>
      </c>
      <c r="DR105" s="41">
        <f t="shared" si="76"/>
        <v>0</v>
      </c>
      <c r="DS105" s="41">
        <f t="shared" si="76"/>
        <v>0</v>
      </c>
      <c r="DT105" s="41">
        <f t="shared" si="76"/>
        <v>0</v>
      </c>
      <c r="DU105" s="41">
        <f t="shared" si="76"/>
        <v>0</v>
      </c>
      <c r="DV105" s="41">
        <f t="shared" si="64"/>
        <v>0</v>
      </c>
      <c r="DW105" s="41">
        <f t="shared" si="64"/>
        <v>0</v>
      </c>
      <c r="DX105" s="41">
        <f t="shared" si="64"/>
        <v>0</v>
      </c>
      <c r="DY105" s="41">
        <f t="shared" si="64"/>
        <v>0</v>
      </c>
      <c r="DZ105" s="41">
        <f t="shared" si="64"/>
        <v>0</v>
      </c>
      <c r="EA105" s="41">
        <f t="shared" si="64"/>
        <v>0</v>
      </c>
      <c r="EB105" s="41">
        <f t="shared" si="64"/>
        <v>0</v>
      </c>
      <c r="EC105" s="41">
        <f t="shared" si="64"/>
        <v>0</v>
      </c>
      <c r="ED105" s="41">
        <f t="shared" si="64"/>
        <v>0</v>
      </c>
      <c r="EE105" s="41">
        <f t="shared" si="64"/>
        <v>0</v>
      </c>
      <c r="EF105" s="41">
        <f t="shared" si="77"/>
        <v>0</v>
      </c>
      <c r="EG105" s="41">
        <f t="shared" si="77"/>
        <v>0</v>
      </c>
      <c r="EH105" s="41">
        <f t="shared" si="77"/>
        <v>0</v>
      </c>
      <c r="EI105" s="41">
        <f t="shared" si="77"/>
        <v>0</v>
      </c>
      <c r="EJ105" s="41">
        <f t="shared" si="77"/>
        <v>0</v>
      </c>
      <c r="EK105" s="41">
        <f t="shared" si="77"/>
        <v>0</v>
      </c>
      <c r="EL105" s="41">
        <f t="shared" si="77"/>
        <v>0</v>
      </c>
      <c r="EM105" s="41">
        <f t="shared" si="77"/>
        <v>0</v>
      </c>
      <c r="EN105" s="41">
        <f t="shared" si="77"/>
        <v>0</v>
      </c>
      <c r="EO105" s="41">
        <f t="shared" si="77"/>
        <v>0</v>
      </c>
      <c r="EP105" s="41">
        <f t="shared" si="77"/>
        <v>0</v>
      </c>
      <c r="EQ105" s="41">
        <f t="shared" si="77"/>
        <v>0</v>
      </c>
      <c r="ER105" s="41">
        <f t="shared" si="77"/>
        <v>0</v>
      </c>
      <c r="ES105" s="41">
        <f t="shared" si="86"/>
        <v>0</v>
      </c>
      <c r="ET105" s="41">
        <f t="shared" si="86"/>
        <v>0</v>
      </c>
      <c r="EU105" s="41">
        <f t="shared" si="86"/>
        <v>0</v>
      </c>
      <c r="EV105" s="41">
        <f t="shared" si="86"/>
        <v>0</v>
      </c>
      <c r="EW105" s="41">
        <f t="shared" si="78"/>
        <v>0</v>
      </c>
      <c r="EX105" s="41">
        <f t="shared" si="78"/>
        <v>0</v>
      </c>
      <c r="EY105" s="41">
        <f t="shared" si="78"/>
        <v>0</v>
      </c>
      <c r="EZ105" s="41">
        <f t="shared" si="78"/>
        <v>0</v>
      </c>
      <c r="FA105" s="41">
        <f t="shared" si="78"/>
        <v>0</v>
      </c>
      <c r="FB105" s="41">
        <f t="shared" si="65"/>
        <v>0</v>
      </c>
      <c r="FC105" s="41">
        <f t="shared" si="65"/>
        <v>0</v>
      </c>
      <c r="FD105" s="41">
        <f t="shared" si="65"/>
        <v>0</v>
      </c>
      <c r="FE105" s="41">
        <f t="shared" si="65"/>
        <v>0</v>
      </c>
      <c r="FF105" s="41">
        <f t="shared" si="65"/>
        <v>0</v>
      </c>
      <c r="FG105" s="41">
        <f t="shared" si="65"/>
        <v>0</v>
      </c>
      <c r="FH105" s="41">
        <f t="shared" si="65"/>
        <v>0</v>
      </c>
      <c r="FI105" s="41">
        <f t="shared" si="65"/>
        <v>0</v>
      </c>
      <c r="FJ105" s="41">
        <f t="shared" si="65"/>
        <v>0</v>
      </c>
      <c r="FK105" s="41">
        <f t="shared" si="65"/>
        <v>0</v>
      </c>
      <c r="FL105" s="41">
        <f t="shared" si="79"/>
        <v>0</v>
      </c>
      <c r="FM105" s="41">
        <f t="shared" si="79"/>
        <v>0</v>
      </c>
      <c r="FN105" s="41">
        <f t="shared" si="79"/>
        <v>0</v>
      </c>
      <c r="FO105" s="41">
        <f t="shared" si="79"/>
        <v>0</v>
      </c>
      <c r="FP105" s="41">
        <f t="shared" si="79"/>
        <v>0</v>
      </c>
      <c r="FQ105" s="41">
        <f t="shared" si="79"/>
        <v>0</v>
      </c>
      <c r="FR105" s="41">
        <f t="shared" si="79"/>
        <v>0</v>
      </c>
      <c r="FS105" s="41">
        <f t="shared" si="79"/>
        <v>0</v>
      </c>
      <c r="FT105" s="41">
        <f t="shared" si="79"/>
        <v>0</v>
      </c>
      <c r="FU105" s="41">
        <f t="shared" si="79"/>
        <v>0</v>
      </c>
      <c r="FV105" s="41">
        <f t="shared" si="79"/>
        <v>0</v>
      </c>
      <c r="FW105" s="41">
        <f t="shared" si="79"/>
        <v>0</v>
      </c>
      <c r="FX105" s="41">
        <f t="shared" si="79"/>
        <v>0</v>
      </c>
      <c r="FY105" s="41">
        <f t="shared" si="87"/>
        <v>0</v>
      </c>
      <c r="FZ105" s="41">
        <f t="shared" si="87"/>
        <v>0</v>
      </c>
      <c r="GA105" s="41">
        <f t="shared" si="87"/>
        <v>0</v>
      </c>
      <c r="GB105" s="41">
        <f t="shared" si="87"/>
        <v>0</v>
      </c>
      <c r="GC105" s="41">
        <f t="shared" si="80"/>
        <v>0</v>
      </c>
      <c r="GD105" s="41">
        <f t="shared" si="80"/>
        <v>0</v>
      </c>
      <c r="GE105" s="41">
        <f t="shared" si="80"/>
        <v>0</v>
      </c>
      <c r="GF105" s="41">
        <f t="shared" si="80"/>
        <v>0</v>
      </c>
      <c r="GG105" s="41">
        <f t="shared" si="80"/>
        <v>0</v>
      </c>
      <c r="GH105" s="41">
        <f t="shared" si="66"/>
        <v>0</v>
      </c>
      <c r="GI105" s="41">
        <f t="shared" si="66"/>
        <v>0</v>
      </c>
      <c r="GJ105" s="41">
        <f t="shared" si="66"/>
        <v>0</v>
      </c>
      <c r="GK105" s="41">
        <f t="shared" si="66"/>
        <v>0</v>
      </c>
      <c r="GL105" s="41">
        <f t="shared" si="66"/>
        <v>0</v>
      </c>
      <c r="GM105" s="41">
        <f t="shared" si="89"/>
        <v>0</v>
      </c>
      <c r="GN105" s="41">
        <f t="shared" si="89"/>
        <v>0</v>
      </c>
      <c r="GO105" s="41">
        <f t="shared" si="89"/>
        <v>0</v>
      </c>
      <c r="GP105" s="41">
        <f t="shared" si="89"/>
        <v>0</v>
      </c>
      <c r="GQ105" s="41">
        <f t="shared" si="89"/>
        <v>0</v>
      </c>
      <c r="GR105" s="41">
        <f t="shared" si="89"/>
        <v>0</v>
      </c>
      <c r="GS105" s="41">
        <f t="shared" si="89"/>
        <v>0</v>
      </c>
      <c r="GT105" s="41">
        <f t="shared" si="82"/>
        <v>0</v>
      </c>
      <c r="GU105" s="41">
        <f t="shared" si="82"/>
        <v>0</v>
      </c>
      <c r="GV105" s="41">
        <f t="shared" si="82"/>
        <v>0</v>
      </c>
      <c r="GW105" s="41">
        <f t="shared" si="82"/>
        <v>0</v>
      </c>
      <c r="GX105" s="41">
        <f t="shared" si="82"/>
        <v>0</v>
      </c>
      <c r="GY105" s="41">
        <f t="shared" si="82"/>
        <v>0</v>
      </c>
      <c r="GZ105" s="41">
        <f t="shared" si="82"/>
        <v>0</v>
      </c>
      <c r="HA105" s="41">
        <f t="shared" si="82"/>
        <v>0</v>
      </c>
      <c r="HB105" s="41">
        <f t="shared" si="82"/>
        <v>0</v>
      </c>
      <c r="HC105" s="41">
        <f t="shared" si="82"/>
        <v>0</v>
      </c>
      <c r="HD105" s="41">
        <f t="shared" si="82"/>
        <v>0</v>
      </c>
      <c r="HE105" s="41">
        <f t="shared" si="62"/>
        <v>0</v>
      </c>
      <c r="HF105" s="41">
        <f t="shared" si="62"/>
        <v>0</v>
      </c>
      <c r="HG105" s="41">
        <f t="shared" si="62"/>
        <v>0</v>
      </c>
      <c r="HH105" s="41">
        <f t="shared" ref="HH105:HJ168" si="91">HG105</f>
        <v>0</v>
      </c>
      <c r="HI105" s="41">
        <f t="shared" si="91"/>
        <v>0</v>
      </c>
      <c r="HJ105" s="41">
        <f t="shared" si="91"/>
        <v>0</v>
      </c>
    </row>
    <row r="106" spans="1:218" ht="14.4" x14ac:dyDescent="0.3">
      <c r="A106" s="42">
        <v>103</v>
      </c>
      <c r="B106" s="43">
        <f>'CMM4 - AUX CALC'!$CZ$67</f>
        <v>0</v>
      </c>
      <c r="DA106" s="41">
        <f>$B106/(_xlfn.SINGLE(PrazoConcessao)*12-DA$3+1)</f>
        <v>0</v>
      </c>
      <c r="DB106" s="41">
        <f t="shared" si="90"/>
        <v>0</v>
      </c>
      <c r="DC106" s="41">
        <f t="shared" si="90"/>
        <v>0</v>
      </c>
      <c r="DD106" s="41">
        <f t="shared" si="90"/>
        <v>0</v>
      </c>
      <c r="DE106" s="41">
        <f t="shared" si="90"/>
        <v>0</v>
      </c>
      <c r="DF106" s="41">
        <f t="shared" si="90"/>
        <v>0</v>
      </c>
      <c r="DG106" s="41">
        <f t="shared" si="90"/>
        <v>0</v>
      </c>
      <c r="DH106" s="41">
        <f t="shared" si="90"/>
        <v>0</v>
      </c>
      <c r="DI106" s="41">
        <f t="shared" si="90"/>
        <v>0</v>
      </c>
      <c r="DJ106" s="41">
        <f t="shared" si="90"/>
        <v>0</v>
      </c>
      <c r="DK106" s="41">
        <f t="shared" si="90"/>
        <v>0</v>
      </c>
      <c r="DL106" s="41">
        <f t="shared" si="88"/>
        <v>0</v>
      </c>
      <c r="DM106" s="41">
        <f t="shared" si="85"/>
        <v>0</v>
      </c>
      <c r="DN106" s="41">
        <f t="shared" si="85"/>
        <v>0</v>
      </c>
      <c r="DO106" s="41">
        <f t="shared" si="85"/>
        <v>0</v>
      </c>
      <c r="DP106" s="41">
        <f t="shared" si="85"/>
        <v>0</v>
      </c>
      <c r="DQ106" s="41">
        <f t="shared" si="76"/>
        <v>0</v>
      </c>
      <c r="DR106" s="41">
        <f t="shared" si="76"/>
        <v>0</v>
      </c>
      <c r="DS106" s="41">
        <f t="shared" si="76"/>
        <v>0</v>
      </c>
      <c r="DT106" s="41">
        <f t="shared" si="76"/>
        <v>0</v>
      </c>
      <c r="DU106" s="41">
        <f t="shared" si="76"/>
        <v>0</v>
      </c>
      <c r="DV106" s="41">
        <f t="shared" si="64"/>
        <v>0</v>
      </c>
      <c r="DW106" s="41">
        <f t="shared" si="64"/>
        <v>0</v>
      </c>
      <c r="DX106" s="41">
        <f t="shared" si="64"/>
        <v>0</v>
      </c>
      <c r="DY106" s="41">
        <f t="shared" si="64"/>
        <v>0</v>
      </c>
      <c r="DZ106" s="41">
        <f t="shared" si="64"/>
        <v>0</v>
      </c>
      <c r="EA106" s="41">
        <f t="shared" si="64"/>
        <v>0</v>
      </c>
      <c r="EB106" s="41">
        <f t="shared" si="64"/>
        <v>0</v>
      </c>
      <c r="EC106" s="41">
        <f t="shared" si="64"/>
        <v>0</v>
      </c>
      <c r="ED106" s="41">
        <f t="shared" si="64"/>
        <v>0</v>
      </c>
      <c r="EE106" s="41">
        <f t="shared" si="64"/>
        <v>0</v>
      </c>
      <c r="EF106" s="41">
        <f t="shared" si="77"/>
        <v>0</v>
      </c>
      <c r="EG106" s="41">
        <f t="shared" si="77"/>
        <v>0</v>
      </c>
      <c r="EH106" s="41">
        <f t="shared" si="77"/>
        <v>0</v>
      </c>
      <c r="EI106" s="41">
        <f t="shared" si="77"/>
        <v>0</v>
      </c>
      <c r="EJ106" s="41">
        <f t="shared" si="77"/>
        <v>0</v>
      </c>
      <c r="EK106" s="41">
        <f t="shared" si="77"/>
        <v>0</v>
      </c>
      <c r="EL106" s="41">
        <f t="shared" si="77"/>
        <v>0</v>
      </c>
      <c r="EM106" s="41">
        <f t="shared" si="77"/>
        <v>0</v>
      </c>
      <c r="EN106" s="41">
        <f t="shared" si="77"/>
        <v>0</v>
      </c>
      <c r="EO106" s="41">
        <f t="shared" si="77"/>
        <v>0</v>
      </c>
      <c r="EP106" s="41">
        <f t="shared" si="77"/>
        <v>0</v>
      </c>
      <c r="EQ106" s="41">
        <f t="shared" si="77"/>
        <v>0</v>
      </c>
      <c r="ER106" s="41">
        <f t="shared" si="77"/>
        <v>0</v>
      </c>
      <c r="ES106" s="41">
        <f t="shared" si="86"/>
        <v>0</v>
      </c>
      <c r="ET106" s="41">
        <f t="shared" si="86"/>
        <v>0</v>
      </c>
      <c r="EU106" s="41">
        <f t="shared" si="86"/>
        <v>0</v>
      </c>
      <c r="EV106" s="41">
        <f t="shared" si="86"/>
        <v>0</v>
      </c>
      <c r="EW106" s="41">
        <f t="shared" si="78"/>
        <v>0</v>
      </c>
      <c r="EX106" s="41">
        <f t="shared" si="78"/>
        <v>0</v>
      </c>
      <c r="EY106" s="41">
        <f t="shared" si="78"/>
        <v>0</v>
      </c>
      <c r="EZ106" s="41">
        <f t="shared" si="78"/>
        <v>0</v>
      </c>
      <c r="FA106" s="41">
        <f t="shared" si="78"/>
        <v>0</v>
      </c>
      <c r="FB106" s="41">
        <f t="shared" si="65"/>
        <v>0</v>
      </c>
      <c r="FC106" s="41">
        <f t="shared" si="65"/>
        <v>0</v>
      </c>
      <c r="FD106" s="41">
        <f t="shared" si="65"/>
        <v>0</v>
      </c>
      <c r="FE106" s="41">
        <f t="shared" si="65"/>
        <v>0</v>
      </c>
      <c r="FF106" s="41">
        <f t="shared" si="65"/>
        <v>0</v>
      </c>
      <c r="FG106" s="41">
        <f t="shared" si="65"/>
        <v>0</v>
      </c>
      <c r="FH106" s="41">
        <f t="shared" si="65"/>
        <v>0</v>
      </c>
      <c r="FI106" s="41">
        <f t="shared" si="65"/>
        <v>0</v>
      </c>
      <c r="FJ106" s="41">
        <f t="shared" si="65"/>
        <v>0</v>
      </c>
      <c r="FK106" s="41">
        <f t="shared" si="65"/>
        <v>0</v>
      </c>
      <c r="FL106" s="41">
        <f t="shared" si="79"/>
        <v>0</v>
      </c>
      <c r="FM106" s="41">
        <f t="shared" si="79"/>
        <v>0</v>
      </c>
      <c r="FN106" s="41">
        <f t="shared" si="79"/>
        <v>0</v>
      </c>
      <c r="FO106" s="41">
        <f t="shared" si="79"/>
        <v>0</v>
      </c>
      <c r="FP106" s="41">
        <f t="shared" si="79"/>
        <v>0</v>
      </c>
      <c r="FQ106" s="41">
        <f t="shared" si="79"/>
        <v>0</v>
      </c>
      <c r="FR106" s="41">
        <f t="shared" si="79"/>
        <v>0</v>
      </c>
      <c r="FS106" s="41">
        <f t="shared" si="79"/>
        <v>0</v>
      </c>
      <c r="FT106" s="41">
        <f t="shared" si="79"/>
        <v>0</v>
      </c>
      <c r="FU106" s="41">
        <f t="shared" si="79"/>
        <v>0</v>
      </c>
      <c r="FV106" s="41">
        <f t="shared" si="79"/>
        <v>0</v>
      </c>
      <c r="FW106" s="41">
        <f t="shared" si="79"/>
        <v>0</v>
      </c>
      <c r="FX106" s="41">
        <f t="shared" si="79"/>
        <v>0</v>
      </c>
      <c r="FY106" s="41">
        <f t="shared" si="87"/>
        <v>0</v>
      </c>
      <c r="FZ106" s="41">
        <f t="shared" si="87"/>
        <v>0</v>
      </c>
      <c r="GA106" s="41">
        <f t="shared" si="87"/>
        <v>0</v>
      </c>
      <c r="GB106" s="41">
        <f t="shared" si="87"/>
        <v>0</v>
      </c>
      <c r="GC106" s="41">
        <f t="shared" si="80"/>
        <v>0</v>
      </c>
      <c r="GD106" s="41">
        <f t="shared" si="80"/>
        <v>0</v>
      </c>
      <c r="GE106" s="41">
        <f t="shared" si="80"/>
        <v>0</v>
      </c>
      <c r="GF106" s="41">
        <f t="shared" si="80"/>
        <v>0</v>
      </c>
      <c r="GG106" s="41">
        <f t="shared" si="80"/>
        <v>0</v>
      </c>
      <c r="GH106" s="41">
        <f t="shared" si="66"/>
        <v>0</v>
      </c>
      <c r="GI106" s="41">
        <f t="shared" si="66"/>
        <v>0</v>
      </c>
      <c r="GJ106" s="41">
        <f t="shared" si="66"/>
        <v>0</v>
      </c>
      <c r="GK106" s="41">
        <f t="shared" si="66"/>
        <v>0</v>
      </c>
      <c r="GL106" s="41">
        <f t="shared" si="66"/>
        <v>0</v>
      </c>
      <c r="GM106" s="41">
        <f t="shared" si="89"/>
        <v>0</v>
      </c>
      <c r="GN106" s="41">
        <f t="shared" si="89"/>
        <v>0</v>
      </c>
      <c r="GO106" s="41">
        <f t="shared" si="89"/>
        <v>0</v>
      </c>
      <c r="GP106" s="41">
        <f t="shared" si="89"/>
        <v>0</v>
      </c>
      <c r="GQ106" s="41">
        <f t="shared" si="89"/>
        <v>0</v>
      </c>
      <c r="GR106" s="41">
        <f t="shared" si="89"/>
        <v>0</v>
      </c>
      <c r="GS106" s="41">
        <f t="shared" si="89"/>
        <v>0</v>
      </c>
      <c r="GT106" s="41">
        <f t="shared" si="82"/>
        <v>0</v>
      </c>
      <c r="GU106" s="41">
        <f t="shared" si="82"/>
        <v>0</v>
      </c>
      <c r="GV106" s="41">
        <f t="shared" si="82"/>
        <v>0</v>
      </c>
      <c r="GW106" s="41">
        <f t="shared" si="82"/>
        <v>0</v>
      </c>
      <c r="GX106" s="41">
        <f t="shared" si="82"/>
        <v>0</v>
      </c>
      <c r="GY106" s="41">
        <f t="shared" si="82"/>
        <v>0</v>
      </c>
      <c r="GZ106" s="41">
        <f t="shared" si="82"/>
        <v>0</v>
      </c>
      <c r="HA106" s="41">
        <f t="shared" si="82"/>
        <v>0</v>
      </c>
      <c r="HB106" s="41">
        <f t="shared" si="82"/>
        <v>0</v>
      </c>
      <c r="HC106" s="41">
        <f t="shared" si="82"/>
        <v>0</v>
      </c>
      <c r="HD106" s="41">
        <f t="shared" si="82"/>
        <v>0</v>
      </c>
      <c r="HE106" s="41">
        <f t="shared" si="82"/>
        <v>0</v>
      </c>
      <c r="HF106" s="41">
        <f t="shared" si="82"/>
        <v>0</v>
      </c>
      <c r="HG106" s="41">
        <f t="shared" si="82"/>
        <v>0</v>
      </c>
      <c r="HH106" s="41">
        <f t="shared" si="91"/>
        <v>0</v>
      </c>
      <c r="HI106" s="41">
        <f t="shared" si="91"/>
        <v>0</v>
      </c>
      <c r="HJ106" s="41">
        <f t="shared" si="91"/>
        <v>0</v>
      </c>
    </row>
    <row r="107" spans="1:218" ht="14.4" x14ac:dyDescent="0.3">
      <c r="A107" s="42">
        <v>104</v>
      </c>
      <c r="B107" s="43">
        <f>'CMM4 - AUX CALC'!$DA$67</f>
        <v>0</v>
      </c>
      <c r="DB107" s="41">
        <f>$B107/(_xlfn.SINGLE(PrazoConcessao)*12-DB$3+1)</f>
        <v>0</v>
      </c>
      <c r="DC107" s="41">
        <f t="shared" si="90"/>
        <v>0</v>
      </c>
      <c r="DD107" s="41">
        <f t="shared" si="90"/>
        <v>0</v>
      </c>
      <c r="DE107" s="41">
        <f t="shared" si="90"/>
        <v>0</v>
      </c>
      <c r="DF107" s="41">
        <f t="shared" si="90"/>
        <v>0</v>
      </c>
      <c r="DG107" s="41">
        <f t="shared" si="90"/>
        <v>0</v>
      </c>
      <c r="DH107" s="41">
        <f t="shared" si="90"/>
        <v>0</v>
      </c>
      <c r="DI107" s="41">
        <f t="shared" si="90"/>
        <v>0</v>
      </c>
      <c r="DJ107" s="41">
        <f t="shared" si="90"/>
        <v>0</v>
      </c>
      <c r="DK107" s="41">
        <f t="shared" si="90"/>
        <v>0</v>
      </c>
      <c r="DL107" s="41">
        <f t="shared" si="88"/>
        <v>0</v>
      </c>
      <c r="DM107" s="41">
        <f t="shared" si="85"/>
        <v>0</v>
      </c>
      <c r="DN107" s="41">
        <f t="shared" si="85"/>
        <v>0</v>
      </c>
      <c r="DO107" s="41">
        <f t="shared" si="85"/>
        <v>0</v>
      </c>
      <c r="DP107" s="41">
        <f t="shared" si="85"/>
        <v>0</v>
      </c>
      <c r="DQ107" s="41">
        <f t="shared" si="76"/>
        <v>0</v>
      </c>
      <c r="DR107" s="41">
        <f t="shared" si="76"/>
        <v>0</v>
      </c>
      <c r="DS107" s="41">
        <f t="shared" si="76"/>
        <v>0</v>
      </c>
      <c r="DT107" s="41">
        <f t="shared" si="76"/>
        <v>0</v>
      </c>
      <c r="DU107" s="41">
        <f t="shared" si="76"/>
        <v>0</v>
      </c>
      <c r="DV107" s="41">
        <f t="shared" si="64"/>
        <v>0</v>
      </c>
      <c r="DW107" s="41">
        <f t="shared" si="64"/>
        <v>0</v>
      </c>
      <c r="DX107" s="41">
        <f t="shared" si="64"/>
        <v>0</v>
      </c>
      <c r="DY107" s="41">
        <f t="shared" si="64"/>
        <v>0</v>
      </c>
      <c r="DZ107" s="41">
        <f t="shared" si="64"/>
        <v>0</v>
      </c>
      <c r="EA107" s="41">
        <f t="shared" si="64"/>
        <v>0</v>
      </c>
      <c r="EB107" s="41">
        <f t="shared" si="64"/>
        <v>0</v>
      </c>
      <c r="EC107" s="41">
        <f t="shared" si="64"/>
        <v>0</v>
      </c>
      <c r="ED107" s="41">
        <f t="shared" si="64"/>
        <v>0</v>
      </c>
      <c r="EE107" s="41">
        <f t="shared" si="64"/>
        <v>0</v>
      </c>
      <c r="EF107" s="41">
        <f t="shared" si="77"/>
        <v>0</v>
      </c>
      <c r="EG107" s="41">
        <f t="shared" si="77"/>
        <v>0</v>
      </c>
      <c r="EH107" s="41">
        <f t="shared" si="77"/>
        <v>0</v>
      </c>
      <c r="EI107" s="41">
        <f t="shared" si="77"/>
        <v>0</v>
      </c>
      <c r="EJ107" s="41">
        <f t="shared" si="77"/>
        <v>0</v>
      </c>
      <c r="EK107" s="41">
        <f t="shared" si="77"/>
        <v>0</v>
      </c>
      <c r="EL107" s="41">
        <f t="shared" si="77"/>
        <v>0</v>
      </c>
      <c r="EM107" s="41">
        <f t="shared" si="77"/>
        <v>0</v>
      </c>
      <c r="EN107" s="41">
        <f t="shared" si="77"/>
        <v>0</v>
      </c>
      <c r="EO107" s="41">
        <f t="shared" si="77"/>
        <v>0</v>
      </c>
      <c r="EP107" s="41">
        <f t="shared" si="77"/>
        <v>0</v>
      </c>
      <c r="EQ107" s="41">
        <f t="shared" si="77"/>
        <v>0</v>
      </c>
      <c r="ER107" s="41">
        <f t="shared" si="77"/>
        <v>0</v>
      </c>
      <c r="ES107" s="41">
        <f t="shared" si="86"/>
        <v>0</v>
      </c>
      <c r="ET107" s="41">
        <f t="shared" si="86"/>
        <v>0</v>
      </c>
      <c r="EU107" s="41">
        <f t="shared" si="86"/>
        <v>0</v>
      </c>
      <c r="EV107" s="41">
        <f t="shared" si="86"/>
        <v>0</v>
      </c>
      <c r="EW107" s="41">
        <f t="shared" si="78"/>
        <v>0</v>
      </c>
      <c r="EX107" s="41">
        <f t="shared" si="78"/>
        <v>0</v>
      </c>
      <c r="EY107" s="41">
        <f t="shared" si="78"/>
        <v>0</v>
      </c>
      <c r="EZ107" s="41">
        <f t="shared" si="78"/>
        <v>0</v>
      </c>
      <c r="FA107" s="41">
        <f t="shared" si="78"/>
        <v>0</v>
      </c>
      <c r="FB107" s="41">
        <f t="shared" si="65"/>
        <v>0</v>
      </c>
      <c r="FC107" s="41">
        <f t="shared" si="65"/>
        <v>0</v>
      </c>
      <c r="FD107" s="41">
        <f t="shared" si="65"/>
        <v>0</v>
      </c>
      <c r="FE107" s="41">
        <f t="shared" si="65"/>
        <v>0</v>
      </c>
      <c r="FF107" s="41">
        <f t="shared" si="65"/>
        <v>0</v>
      </c>
      <c r="FG107" s="41">
        <f t="shared" si="65"/>
        <v>0</v>
      </c>
      <c r="FH107" s="41">
        <f t="shared" si="65"/>
        <v>0</v>
      </c>
      <c r="FI107" s="41">
        <f t="shared" si="65"/>
        <v>0</v>
      </c>
      <c r="FJ107" s="41">
        <f t="shared" si="65"/>
        <v>0</v>
      </c>
      <c r="FK107" s="41">
        <f t="shared" si="65"/>
        <v>0</v>
      </c>
      <c r="FL107" s="41">
        <f t="shared" si="79"/>
        <v>0</v>
      </c>
      <c r="FM107" s="41">
        <f t="shared" si="79"/>
        <v>0</v>
      </c>
      <c r="FN107" s="41">
        <f t="shared" si="79"/>
        <v>0</v>
      </c>
      <c r="FO107" s="41">
        <f t="shared" si="79"/>
        <v>0</v>
      </c>
      <c r="FP107" s="41">
        <f t="shared" si="79"/>
        <v>0</v>
      </c>
      <c r="FQ107" s="41">
        <f t="shared" si="79"/>
        <v>0</v>
      </c>
      <c r="FR107" s="41">
        <f t="shared" si="79"/>
        <v>0</v>
      </c>
      <c r="FS107" s="41">
        <f t="shared" si="79"/>
        <v>0</v>
      </c>
      <c r="FT107" s="41">
        <f t="shared" si="79"/>
        <v>0</v>
      </c>
      <c r="FU107" s="41">
        <f t="shared" si="79"/>
        <v>0</v>
      </c>
      <c r="FV107" s="41">
        <f t="shared" si="79"/>
        <v>0</v>
      </c>
      <c r="FW107" s="41">
        <f t="shared" si="79"/>
        <v>0</v>
      </c>
      <c r="FX107" s="41">
        <f t="shared" si="79"/>
        <v>0</v>
      </c>
      <c r="FY107" s="41">
        <f t="shared" si="87"/>
        <v>0</v>
      </c>
      <c r="FZ107" s="41">
        <f t="shared" si="87"/>
        <v>0</v>
      </c>
      <c r="GA107" s="41">
        <f t="shared" si="87"/>
        <v>0</v>
      </c>
      <c r="GB107" s="41">
        <f t="shared" si="87"/>
        <v>0</v>
      </c>
      <c r="GC107" s="41">
        <f t="shared" si="80"/>
        <v>0</v>
      </c>
      <c r="GD107" s="41">
        <f t="shared" si="80"/>
        <v>0</v>
      </c>
      <c r="GE107" s="41">
        <f t="shared" si="80"/>
        <v>0</v>
      </c>
      <c r="GF107" s="41">
        <f t="shared" si="80"/>
        <v>0</v>
      </c>
      <c r="GG107" s="41">
        <f t="shared" si="80"/>
        <v>0</v>
      </c>
      <c r="GH107" s="41">
        <f t="shared" si="66"/>
        <v>0</v>
      </c>
      <c r="GI107" s="41">
        <f t="shared" si="66"/>
        <v>0</v>
      </c>
      <c r="GJ107" s="41">
        <f t="shared" si="66"/>
        <v>0</v>
      </c>
      <c r="GK107" s="41">
        <f t="shared" si="66"/>
        <v>0</v>
      </c>
      <c r="GL107" s="41">
        <f t="shared" si="66"/>
        <v>0</v>
      </c>
      <c r="GM107" s="41">
        <f t="shared" si="89"/>
        <v>0</v>
      </c>
      <c r="GN107" s="41">
        <f t="shared" si="89"/>
        <v>0</v>
      </c>
      <c r="GO107" s="41">
        <f t="shared" si="89"/>
        <v>0</v>
      </c>
      <c r="GP107" s="41">
        <f t="shared" si="89"/>
        <v>0</v>
      </c>
      <c r="GQ107" s="41">
        <f t="shared" si="89"/>
        <v>0</v>
      </c>
      <c r="GR107" s="41">
        <f t="shared" si="89"/>
        <v>0</v>
      </c>
      <c r="GS107" s="41">
        <f t="shared" si="89"/>
        <v>0</v>
      </c>
      <c r="GT107" s="41">
        <f t="shared" si="82"/>
        <v>0</v>
      </c>
      <c r="GU107" s="41">
        <f t="shared" si="82"/>
        <v>0</v>
      </c>
      <c r="GV107" s="41">
        <f t="shared" si="82"/>
        <v>0</v>
      </c>
      <c r="GW107" s="41">
        <f t="shared" si="82"/>
        <v>0</v>
      </c>
      <c r="GX107" s="41">
        <f t="shared" si="82"/>
        <v>0</v>
      </c>
      <c r="GY107" s="41">
        <f t="shared" si="82"/>
        <v>0</v>
      </c>
      <c r="GZ107" s="41">
        <f t="shared" si="82"/>
        <v>0</v>
      </c>
      <c r="HA107" s="41">
        <f t="shared" si="82"/>
        <v>0</v>
      </c>
      <c r="HB107" s="41">
        <f t="shared" si="82"/>
        <v>0</v>
      </c>
      <c r="HC107" s="41">
        <f t="shared" si="82"/>
        <v>0</v>
      </c>
      <c r="HD107" s="41">
        <f t="shared" si="82"/>
        <v>0</v>
      </c>
      <c r="HE107" s="41">
        <f t="shared" si="82"/>
        <v>0</v>
      </c>
      <c r="HF107" s="41">
        <f t="shared" si="82"/>
        <v>0</v>
      </c>
      <c r="HG107" s="41">
        <f t="shared" si="82"/>
        <v>0</v>
      </c>
      <c r="HH107" s="41">
        <f t="shared" si="91"/>
        <v>0</v>
      </c>
      <c r="HI107" s="41">
        <f t="shared" si="91"/>
        <v>0</v>
      </c>
      <c r="HJ107" s="41">
        <f t="shared" si="91"/>
        <v>0</v>
      </c>
    </row>
    <row r="108" spans="1:218" ht="14.4" x14ac:dyDescent="0.3">
      <c r="A108" s="42">
        <v>105</v>
      </c>
      <c r="B108" s="43">
        <f>'CMM4 - AUX CALC'!$DB$67</f>
        <v>0</v>
      </c>
      <c r="DC108" s="41">
        <f>$B108/(_xlfn.SINGLE(PrazoConcessao)*12-DC$3+1)</f>
        <v>0</v>
      </c>
      <c r="DD108" s="41">
        <f t="shared" si="90"/>
        <v>0</v>
      </c>
      <c r="DE108" s="41">
        <f t="shared" si="90"/>
        <v>0</v>
      </c>
      <c r="DF108" s="41">
        <f t="shared" si="90"/>
        <v>0</v>
      </c>
      <c r="DG108" s="41">
        <f t="shared" si="90"/>
        <v>0</v>
      </c>
      <c r="DH108" s="41">
        <f t="shared" si="90"/>
        <v>0</v>
      </c>
      <c r="DI108" s="41">
        <f t="shared" si="90"/>
        <v>0</v>
      </c>
      <c r="DJ108" s="41">
        <f t="shared" si="90"/>
        <v>0</v>
      </c>
      <c r="DK108" s="41">
        <f t="shared" si="90"/>
        <v>0</v>
      </c>
      <c r="DL108" s="41">
        <f t="shared" si="88"/>
        <v>0</v>
      </c>
      <c r="DM108" s="41">
        <f t="shared" si="85"/>
        <v>0</v>
      </c>
      <c r="DN108" s="41">
        <f t="shared" si="85"/>
        <v>0</v>
      </c>
      <c r="DO108" s="41">
        <f t="shared" si="85"/>
        <v>0</v>
      </c>
      <c r="DP108" s="41">
        <f t="shared" si="85"/>
        <v>0</v>
      </c>
      <c r="DQ108" s="41">
        <f t="shared" si="76"/>
        <v>0</v>
      </c>
      <c r="DR108" s="41">
        <f t="shared" si="76"/>
        <v>0</v>
      </c>
      <c r="DS108" s="41">
        <f t="shared" si="76"/>
        <v>0</v>
      </c>
      <c r="DT108" s="41">
        <f t="shared" si="76"/>
        <v>0</v>
      </c>
      <c r="DU108" s="41">
        <f t="shared" si="76"/>
        <v>0</v>
      </c>
      <c r="DV108" s="41">
        <f t="shared" si="64"/>
        <v>0</v>
      </c>
      <c r="DW108" s="41">
        <f t="shared" si="64"/>
        <v>0</v>
      </c>
      <c r="DX108" s="41">
        <f t="shared" si="64"/>
        <v>0</v>
      </c>
      <c r="DY108" s="41">
        <f t="shared" si="64"/>
        <v>0</v>
      </c>
      <c r="DZ108" s="41">
        <f t="shared" si="64"/>
        <v>0</v>
      </c>
      <c r="EA108" s="41">
        <f t="shared" si="64"/>
        <v>0</v>
      </c>
      <c r="EB108" s="41">
        <f t="shared" si="64"/>
        <v>0</v>
      </c>
      <c r="EC108" s="41">
        <f t="shared" si="64"/>
        <v>0</v>
      </c>
      <c r="ED108" s="41">
        <f t="shared" si="64"/>
        <v>0</v>
      </c>
      <c r="EE108" s="41">
        <f t="shared" si="64"/>
        <v>0</v>
      </c>
      <c r="EF108" s="41">
        <f t="shared" si="77"/>
        <v>0</v>
      </c>
      <c r="EG108" s="41">
        <f t="shared" si="77"/>
        <v>0</v>
      </c>
      <c r="EH108" s="41">
        <f t="shared" si="77"/>
        <v>0</v>
      </c>
      <c r="EI108" s="41">
        <f t="shared" si="77"/>
        <v>0</v>
      </c>
      <c r="EJ108" s="41">
        <f t="shared" si="77"/>
        <v>0</v>
      </c>
      <c r="EK108" s="41">
        <f t="shared" si="77"/>
        <v>0</v>
      </c>
      <c r="EL108" s="41">
        <f t="shared" si="77"/>
        <v>0</v>
      </c>
      <c r="EM108" s="41">
        <f t="shared" si="77"/>
        <v>0</v>
      </c>
      <c r="EN108" s="41">
        <f t="shared" si="77"/>
        <v>0</v>
      </c>
      <c r="EO108" s="41">
        <f t="shared" si="77"/>
        <v>0</v>
      </c>
      <c r="EP108" s="41">
        <f t="shared" si="77"/>
        <v>0</v>
      </c>
      <c r="EQ108" s="41">
        <f t="shared" si="77"/>
        <v>0</v>
      </c>
      <c r="ER108" s="41">
        <f t="shared" si="77"/>
        <v>0</v>
      </c>
      <c r="ES108" s="41">
        <f t="shared" si="86"/>
        <v>0</v>
      </c>
      <c r="ET108" s="41">
        <f t="shared" si="86"/>
        <v>0</v>
      </c>
      <c r="EU108" s="41">
        <f t="shared" si="86"/>
        <v>0</v>
      </c>
      <c r="EV108" s="41">
        <f t="shared" si="86"/>
        <v>0</v>
      </c>
      <c r="EW108" s="41">
        <f t="shared" si="78"/>
        <v>0</v>
      </c>
      <c r="EX108" s="41">
        <f t="shared" si="78"/>
        <v>0</v>
      </c>
      <c r="EY108" s="41">
        <f t="shared" si="78"/>
        <v>0</v>
      </c>
      <c r="EZ108" s="41">
        <f t="shared" si="78"/>
        <v>0</v>
      </c>
      <c r="FA108" s="41">
        <f t="shared" si="78"/>
        <v>0</v>
      </c>
      <c r="FB108" s="41">
        <f t="shared" si="65"/>
        <v>0</v>
      </c>
      <c r="FC108" s="41">
        <f t="shared" si="65"/>
        <v>0</v>
      </c>
      <c r="FD108" s="41">
        <f t="shared" si="65"/>
        <v>0</v>
      </c>
      <c r="FE108" s="41">
        <f t="shared" si="65"/>
        <v>0</v>
      </c>
      <c r="FF108" s="41">
        <f t="shared" si="65"/>
        <v>0</v>
      </c>
      <c r="FG108" s="41">
        <f t="shared" si="65"/>
        <v>0</v>
      </c>
      <c r="FH108" s="41">
        <f t="shared" si="65"/>
        <v>0</v>
      </c>
      <c r="FI108" s="41">
        <f t="shared" si="65"/>
        <v>0</v>
      </c>
      <c r="FJ108" s="41">
        <f t="shared" si="65"/>
        <v>0</v>
      </c>
      <c r="FK108" s="41">
        <f t="shared" si="65"/>
        <v>0</v>
      </c>
      <c r="FL108" s="41">
        <f t="shared" si="79"/>
        <v>0</v>
      </c>
      <c r="FM108" s="41">
        <f t="shared" si="79"/>
        <v>0</v>
      </c>
      <c r="FN108" s="41">
        <f t="shared" si="79"/>
        <v>0</v>
      </c>
      <c r="FO108" s="41">
        <f t="shared" si="79"/>
        <v>0</v>
      </c>
      <c r="FP108" s="41">
        <f t="shared" si="79"/>
        <v>0</v>
      </c>
      <c r="FQ108" s="41">
        <f t="shared" si="79"/>
        <v>0</v>
      </c>
      <c r="FR108" s="41">
        <f t="shared" si="79"/>
        <v>0</v>
      </c>
      <c r="FS108" s="41">
        <f t="shared" si="79"/>
        <v>0</v>
      </c>
      <c r="FT108" s="41">
        <f t="shared" si="79"/>
        <v>0</v>
      </c>
      <c r="FU108" s="41">
        <f t="shared" si="79"/>
        <v>0</v>
      </c>
      <c r="FV108" s="41">
        <f t="shared" si="79"/>
        <v>0</v>
      </c>
      <c r="FW108" s="41">
        <f t="shared" si="79"/>
        <v>0</v>
      </c>
      <c r="FX108" s="41">
        <f t="shared" si="79"/>
        <v>0</v>
      </c>
      <c r="FY108" s="41">
        <f t="shared" si="87"/>
        <v>0</v>
      </c>
      <c r="FZ108" s="41">
        <f t="shared" si="87"/>
        <v>0</v>
      </c>
      <c r="GA108" s="41">
        <f t="shared" si="87"/>
        <v>0</v>
      </c>
      <c r="GB108" s="41">
        <f t="shared" si="87"/>
        <v>0</v>
      </c>
      <c r="GC108" s="41">
        <f t="shared" si="80"/>
        <v>0</v>
      </c>
      <c r="GD108" s="41">
        <f t="shared" si="80"/>
        <v>0</v>
      </c>
      <c r="GE108" s="41">
        <f t="shared" si="80"/>
        <v>0</v>
      </c>
      <c r="GF108" s="41">
        <f t="shared" si="80"/>
        <v>0</v>
      </c>
      <c r="GG108" s="41">
        <f t="shared" si="80"/>
        <v>0</v>
      </c>
      <c r="GH108" s="41">
        <f t="shared" si="66"/>
        <v>0</v>
      </c>
      <c r="GI108" s="41">
        <f t="shared" si="66"/>
        <v>0</v>
      </c>
      <c r="GJ108" s="41">
        <f t="shared" si="66"/>
        <v>0</v>
      </c>
      <c r="GK108" s="41">
        <f t="shared" si="66"/>
        <v>0</v>
      </c>
      <c r="GL108" s="41">
        <f t="shared" si="66"/>
        <v>0</v>
      </c>
      <c r="GM108" s="41">
        <f t="shared" si="89"/>
        <v>0</v>
      </c>
      <c r="GN108" s="41">
        <f t="shared" si="89"/>
        <v>0</v>
      </c>
      <c r="GO108" s="41">
        <f t="shared" si="89"/>
        <v>0</v>
      </c>
      <c r="GP108" s="41">
        <f t="shared" si="89"/>
        <v>0</v>
      </c>
      <c r="GQ108" s="41">
        <f t="shared" si="89"/>
        <v>0</v>
      </c>
      <c r="GR108" s="41">
        <f t="shared" si="89"/>
        <v>0</v>
      </c>
      <c r="GS108" s="41">
        <f t="shared" si="89"/>
        <v>0</v>
      </c>
      <c r="GT108" s="41">
        <f t="shared" si="82"/>
        <v>0</v>
      </c>
      <c r="GU108" s="41">
        <f t="shared" si="82"/>
        <v>0</v>
      </c>
      <c r="GV108" s="41">
        <f t="shared" si="82"/>
        <v>0</v>
      </c>
      <c r="GW108" s="41">
        <f t="shared" si="82"/>
        <v>0</v>
      </c>
      <c r="GX108" s="41">
        <f t="shared" si="82"/>
        <v>0</v>
      </c>
      <c r="GY108" s="41">
        <f t="shared" si="82"/>
        <v>0</v>
      </c>
      <c r="GZ108" s="41">
        <f t="shared" si="82"/>
        <v>0</v>
      </c>
      <c r="HA108" s="41">
        <f t="shared" si="82"/>
        <v>0</v>
      </c>
      <c r="HB108" s="41">
        <f t="shared" si="82"/>
        <v>0</v>
      </c>
      <c r="HC108" s="41">
        <f t="shared" si="82"/>
        <v>0</v>
      </c>
      <c r="HD108" s="41">
        <f t="shared" si="82"/>
        <v>0</v>
      </c>
      <c r="HE108" s="41">
        <f t="shared" si="82"/>
        <v>0</v>
      </c>
      <c r="HF108" s="41">
        <f t="shared" si="82"/>
        <v>0</v>
      </c>
      <c r="HG108" s="41">
        <f t="shared" si="82"/>
        <v>0</v>
      </c>
      <c r="HH108" s="41">
        <f t="shared" si="91"/>
        <v>0</v>
      </c>
      <c r="HI108" s="41">
        <f t="shared" si="91"/>
        <v>0</v>
      </c>
      <c r="HJ108" s="41">
        <f t="shared" si="91"/>
        <v>0</v>
      </c>
    </row>
    <row r="109" spans="1:218" ht="14.4" x14ac:dyDescent="0.3">
      <c r="A109" s="42">
        <v>106</v>
      </c>
      <c r="B109" s="43">
        <f>'CMM4 - AUX CALC'!$DC$67</f>
        <v>0</v>
      </c>
      <c r="DD109" s="41">
        <f>$B109/(_xlfn.SINGLE(PrazoConcessao)*12-DD$3+1)</f>
        <v>0</v>
      </c>
      <c r="DE109" s="41">
        <f t="shared" si="90"/>
        <v>0</v>
      </c>
      <c r="DF109" s="41">
        <f t="shared" si="90"/>
        <v>0</v>
      </c>
      <c r="DG109" s="41">
        <f t="shared" si="90"/>
        <v>0</v>
      </c>
      <c r="DH109" s="41">
        <f t="shared" si="90"/>
        <v>0</v>
      </c>
      <c r="DI109" s="41">
        <f t="shared" si="90"/>
        <v>0</v>
      </c>
      <c r="DJ109" s="41">
        <f t="shared" si="90"/>
        <v>0</v>
      </c>
      <c r="DK109" s="41">
        <f t="shared" si="90"/>
        <v>0</v>
      </c>
      <c r="DL109" s="41">
        <f t="shared" si="88"/>
        <v>0</v>
      </c>
      <c r="DM109" s="41">
        <f t="shared" si="85"/>
        <v>0</v>
      </c>
      <c r="DN109" s="41">
        <f t="shared" si="85"/>
        <v>0</v>
      </c>
      <c r="DO109" s="41">
        <f t="shared" si="85"/>
        <v>0</v>
      </c>
      <c r="DP109" s="41">
        <f t="shared" si="85"/>
        <v>0</v>
      </c>
      <c r="DQ109" s="41">
        <f t="shared" si="76"/>
        <v>0</v>
      </c>
      <c r="DR109" s="41">
        <f t="shared" si="76"/>
        <v>0</v>
      </c>
      <c r="DS109" s="41">
        <f t="shared" si="76"/>
        <v>0</v>
      </c>
      <c r="DT109" s="41">
        <f t="shared" si="76"/>
        <v>0</v>
      </c>
      <c r="DU109" s="41">
        <f t="shared" si="76"/>
        <v>0</v>
      </c>
      <c r="DV109" s="41">
        <f t="shared" si="64"/>
        <v>0</v>
      </c>
      <c r="DW109" s="41">
        <f t="shared" si="64"/>
        <v>0</v>
      </c>
      <c r="DX109" s="41">
        <f t="shared" si="64"/>
        <v>0</v>
      </c>
      <c r="DY109" s="41">
        <f t="shared" si="64"/>
        <v>0</v>
      </c>
      <c r="DZ109" s="41">
        <f t="shared" si="64"/>
        <v>0</v>
      </c>
      <c r="EA109" s="41">
        <f t="shared" si="64"/>
        <v>0</v>
      </c>
      <c r="EB109" s="41">
        <f t="shared" si="64"/>
        <v>0</v>
      </c>
      <c r="EC109" s="41">
        <f t="shared" si="64"/>
        <v>0</v>
      </c>
      <c r="ED109" s="41">
        <f t="shared" si="64"/>
        <v>0</v>
      </c>
      <c r="EE109" s="41">
        <f t="shared" si="64"/>
        <v>0</v>
      </c>
      <c r="EF109" s="41">
        <f t="shared" si="77"/>
        <v>0</v>
      </c>
      <c r="EG109" s="41">
        <f t="shared" si="77"/>
        <v>0</v>
      </c>
      <c r="EH109" s="41">
        <f t="shared" si="77"/>
        <v>0</v>
      </c>
      <c r="EI109" s="41">
        <f t="shared" si="77"/>
        <v>0</v>
      </c>
      <c r="EJ109" s="41">
        <f t="shared" si="77"/>
        <v>0</v>
      </c>
      <c r="EK109" s="41">
        <f t="shared" si="77"/>
        <v>0</v>
      </c>
      <c r="EL109" s="41">
        <f t="shared" si="77"/>
        <v>0</v>
      </c>
      <c r="EM109" s="41">
        <f t="shared" si="77"/>
        <v>0</v>
      </c>
      <c r="EN109" s="41">
        <f t="shared" si="77"/>
        <v>0</v>
      </c>
      <c r="EO109" s="41">
        <f t="shared" si="77"/>
        <v>0</v>
      </c>
      <c r="EP109" s="41">
        <f t="shared" si="77"/>
        <v>0</v>
      </c>
      <c r="EQ109" s="41">
        <f t="shared" si="77"/>
        <v>0</v>
      </c>
      <c r="ER109" s="41">
        <f t="shared" si="77"/>
        <v>0</v>
      </c>
      <c r="ES109" s="41">
        <f t="shared" si="86"/>
        <v>0</v>
      </c>
      <c r="ET109" s="41">
        <f t="shared" si="86"/>
        <v>0</v>
      </c>
      <c r="EU109" s="41">
        <f t="shared" si="86"/>
        <v>0</v>
      </c>
      <c r="EV109" s="41">
        <f t="shared" si="86"/>
        <v>0</v>
      </c>
      <c r="EW109" s="41">
        <f t="shared" si="78"/>
        <v>0</v>
      </c>
      <c r="EX109" s="41">
        <f t="shared" si="78"/>
        <v>0</v>
      </c>
      <c r="EY109" s="41">
        <f t="shared" si="78"/>
        <v>0</v>
      </c>
      <c r="EZ109" s="41">
        <f t="shared" si="78"/>
        <v>0</v>
      </c>
      <c r="FA109" s="41">
        <f t="shared" si="78"/>
        <v>0</v>
      </c>
      <c r="FB109" s="41">
        <f t="shared" si="65"/>
        <v>0</v>
      </c>
      <c r="FC109" s="41">
        <f t="shared" si="65"/>
        <v>0</v>
      </c>
      <c r="FD109" s="41">
        <f t="shared" si="65"/>
        <v>0</v>
      </c>
      <c r="FE109" s="41">
        <f t="shared" si="65"/>
        <v>0</v>
      </c>
      <c r="FF109" s="41">
        <f t="shared" si="65"/>
        <v>0</v>
      </c>
      <c r="FG109" s="41">
        <f t="shared" si="65"/>
        <v>0</v>
      </c>
      <c r="FH109" s="41">
        <f t="shared" si="65"/>
        <v>0</v>
      </c>
      <c r="FI109" s="41">
        <f t="shared" si="65"/>
        <v>0</v>
      </c>
      <c r="FJ109" s="41">
        <f t="shared" si="65"/>
        <v>0</v>
      </c>
      <c r="FK109" s="41">
        <f t="shared" si="65"/>
        <v>0</v>
      </c>
      <c r="FL109" s="41">
        <f t="shared" si="79"/>
        <v>0</v>
      </c>
      <c r="FM109" s="41">
        <f t="shared" si="79"/>
        <v>0</v>
      </c>
      <c r="FN109" s="41">
        <f t="shared" si="79"/>
        <v>0</v>
      </c>
      <c r="FO109" s="41">
        <f t="shared" si="79"/>
        <v>0</v>
      </c>
      <c r="FP109" s="41">
        <f t="shared" si="79"/>
        <v>0</v>
      </c>
      <c r="FQ109" s="41">
        <f t="shared" si="79"/>
        <v>0</v>
      </c>
      <c r="FR109" s="41">
        <f t="shared" si="79"/>
        <v>0</v>
      </c>
      <c r="FS109" s="41">
        <f t="shared" si="79"/>
        <v>0</v>
      </c>
      <c r="FT109" s="41">
        <f t="shared" si="79"/>
        <v>0</v>
      </c>
      <c r="FU109" s="41">
        <f t="shared" si="79"/>
        <v>0</v>
      </c>
      <c r="FV109" s="41">
        <f t="shared" si="79"/>
        <v>0</v>
      </c>
      <c r="FW109" s="41">
        <f t="shared" si="79"/>
        <v>0</v>
      </c>
      <c r="FX109" s="41">
        <f t="shared" si="79"/>
        <v>0</v>
      </c>
      <c r="FY109" s="41">
        <f t="shared" si="87"/>
        <v>0</v>
      </c>
      <c r="FZ109" s="41">
        <f t="shared" si="87"/>
        <v>0</v>
      </c>
      <c r="GA109" s="41">
        <f t="shared" si="87"/>
        <v>0</v>
      </c>
      <c r="GB109" s="41">
        <f t="shared" si="87"/>
        <v>0</v>
      </c>
      <c r="GC109" s="41">
        <f t="shared" si="80"/>
        <v>0</v>
      </c>
      <c r="GD109" s="41">
        <f t="shared" si="80"/>
        <v>0</v>
      </c>
      <c r="GE109" s="41">
        <f t="shared" si="80"/>
        <v>0</v>
      </c>
      <c r="GF109" s="41">
        <f t="shared" si="80"/>
        <v>0</v>
      </c>
      <c r="GG109" s="41">
        <f t="shared" si="80"/>
        <v>0</v>
      </c>
      <c r="GH109" s="41">
        <f t="shared" si="66"/>
        <v>0</v>
      </c>
      <c r="GI109" s="41">
        <f t="shared" si="66"/>
        <v>0</v>
      </c>
      <c r="GJ109" s="41">
        <f t="shared" si="66"/>
        <v>0</v>
      </c>
      <c r="GK109" s="41">
        <f t="shared" si="66"/>
        <v>0</v>
      </c>
      <c r="GL109" s="41">
        <f t="shared" si="66"/>
        <v>0</v>
      </c>
      <c r="GM109" s="41">
        <f t="shared" si="89"/>
        <v>0</v>
      </c>
      <c r="GN109" s="41">
        <f t="shared" si="89"/>
        <v>0</v>
      </c>
      <c r="GO109" s="41">
        <f t="shared" si="89"/>
        <v>0</v>
      </c>
      <c r="GP109" s="41">
        <f t="shared" si="89"/>
        <v>0</v>
      </c>
      <c r="GQ109" s="41">
        <f t="shared" si="89"/>
        <v>0</v>
      </c>
      <c r="GR109" s="41">
        <f t="shared" si="89"/>
        <v>0</v>
      </c>
      <c r="GS109" s="41">
        <f t="shared" si="89"/>
        <v>0</v>
      </c>
      <c r="GT109" s="41">
        <f t="shared" si="82"/>
        <v>0</v>
      </c>
      <c r="GU109" s="41">
        <f t="shared" si="82"/>
        <v>0</v>
      </c>
      <c r="GV109" s="41">
        <f t="shared" si="82"/>
        <v>0</v>
      </c>
      <c r="GW109" s="41">
        <f t="shared" si="82"/>
        <v>0</v>
      </c>
      <c r="GX109" s="41">
        <f t="shared" si="82"/>
        <v>0</v>
      </c>
      <c r="GY109" s="41">
        <f t="shared" si="82"/>
        <v>0</v>
      </c>
      <c r="GZ109" s="41">
        <f t="shared" si="82"/>
        <v>0</v>
      </c>
      <c r="HA109" s="41">
        <f t="shared" si="82"/>
        <v>0</v>
      </c>
      <c r="HB109" s="41">
        <f t="shared" si="82"/>
        <v>0</v>
      </c>
      <c r="HC109" s="41">
        <f t="shared" si="82"/>
        <v>0</v>
      </c>
      <c r="HD109" s="41">
        <f t="shared" si="82"/>
        <v>0</v>
      </c>
      <c r="HE109" s="41">
        <f t="shared" si="82"/>
        <v>0</v>
      </c>
      <c r="HF109" s="41">
        <f t="shared" si="82"/>
        <v>0</v>
      </c>
      <c r="HG109" s="41">
        <f t="shared" si="82"/>
        <v>0</v>
      </c>
      <c r="HH109" s="41">
        <f t="shared" si="91"/>
        <v>0</v>
      </c>
      <c r="HI109" s="41">
        <f t="shared" si="91"/>
        <v>0</v>
      </c>
      <c r="HJ109" s="41">
        <f t="shared" si="91"/>
        <v>0</v>
      </c>
    </row>
    <row r="110" spans="1:218" ht="14.4" x14ac:dyDescent="0.3">
      <c r="A110" s="42">
        <v>107</v>
      </c>
      <c r="B110" s="43">
        <f>'CMM4 - AUX CALC'!$DD$67</f>
        <v>0</v>
      </c>
      <c r="DE110" s="41">
        <f>$B110/(_xlfn.SINGLE(PrazoConcessao)*12-DE$3+1)</f>
        <v>0</v>
      </c>
      <c r="DF110" s="41">
        <f t="shared" si="90"/>
        <v>0</v>
      </c>
      <c r="DG110" s="41">
        <f t="shared" si="90"/>
        <v>0</v>
      </c>
      <c r="DH110" s="41">
        <f t="shared" si="90"/>
        <v>0</v>
      </c>
      <c r="DI110" s="41">
        <f t="shared" si="90"/>
        <v>0</v>
      </c>
      <c r="DJ110" s="41">
        <f t="shared" si="90"/>
        <v>0</v>
      </c>
      <c r="DK110" s="41">
        <f t="shared" si="90"/>
        <v>0</v>
      </c>
      <c r="DL110" s="41">
        <f t="shared" si="88"/>
        <v>0</v>
      </c>
      <c r="DM110" s="41">
        <f t="shared" si="85"/>
        <v>0</v>
      </c>
      <c r="DN110" s="41">
        <f t="shared" si="85"/>
        <v>0</v>
      </c>
      <c r="DO110" s="41">
        <f t="shared" si="85"/>
        <v>0</v>
      </c>
      <c r="DP110" s="41">
        <f t="shared" si="85"/>
        <v>0</v>
      </c>
      <c r="DQ110" s="41">
        <f t="shared" si="76"/>
        <v>0</v>
      </c>
      <c r="DR110" s="41">
        <f t="shared" si="76"/>
        <v>0</v>
      </c>
      <c r="DS110" s="41">
        <f t="shared" si="76"/>
        <v>0</v>
      </c>
      <c r="DT110" s="41">
        <f t="shared" si="76"/>
        <v>0</v>
      </c>
      <c r="DU110" s="41">
        <f t="shared" si="76"/>
        <v>0</v>
      </c>
      <c r="DV110" s="41">
        <f t="shared" si="64"/>
        <v>0</v>
      </c>
      <c r="DW110" s="41">
        <f t="shared" si="64"/>
        <v>0</v>
      </c>
      <c r="DX110" s="41">
        <f t="shared" si="64"/>
        <v>0</v>
      </c>
      <c r="DY110" s="41">
        <f t="shared" si="64"/>
        <v>0</v>
      </c>
      <c r="DZ110" s="41">
        <f t="shared" ref="DZ110:EI139" si="92">DY110</f>
        <v>0</v>
      </c>
      <c r="EA110" s="41">
        <f t="shared" si="92"/>
        <v>0</v>
      </c>
      <c r="EB110" s="41">
        <f t="shared" si="92"/>
        <v>0</v>
      </c>
      <c r="EC110" s="41">
        <f t="shared" si="92"/>
        <v>0</v>
      </c>
      <c r="ED110" s="41">
        <f t="shared" si="92"/>
        <v>0</v>
      </c>
      <c r="EE110" s="41">
        <f t="shared" si="92"/>
        <v>0</v>
      </c>
      <c r="EF110" s="41">
        <f t="shared" si="77"/>
        <v>0</v>
      </c>
      <c r="EG110" s="41">
        <f t="shared" si="77"/>
        <v>0</v>
      </c>
      <c r="EH110" s="41">
        <f t="shared" si="77"/>
        <v>0</v>
      </c>
      <c r="EI110" s="41">
        <f t="shared" si="77"/>
        <v>0</v>
      </c>
      <c r="EJ110" s="41">
        <f t="shared" si="77"/>
        <v>0</v>
      </c>
      <c r="EK110" s="41">
        <f t="shared" si="77"/>
        <v>0</v>
      </c>
      <c r="EL110" s="41">
        <f t="shared" si="77"/>
        <v>0</v>
      </c>
      <c r="EM110" s="41">
        <f t="shared" si="77"/>
        <v>0</v>
      </c>
      <c r="EN110" s="41">
        <f t="shared" si="77"/>
        <v>0</v>
      </c>
      <c r="EO110" s="41">
        <f t="shared" si="77"/>
        <v>0</v>
      </c>
      <c r="EP110" s="41">
        <f t="shared" si="77"/>
        <v>0</v>
      </c>
      <c r="EQ110" s="41">
        <f t="shared" si="77"/>
        <v>0</v>
      </c>
      <c r="ER110" s="41">
        <f t="shared" si="77"/>
        <v>0</v>
      </c>
      <c r="ES110" s="41">
        <f t="shared" si="86"/>
        <v>0</v>
      </c>
      <c r="ET110" s="41">
        <f t="shared" si="86"/>
        <v>0</v>
      </c>
      <c r="EU110" s="41">
        <f t="shared" si="86"/>
        <v>0</v>
      </c>
      <c r="EV110" s="41">
        <f t="shared" si="86"/>
        <v>0</v>
      </c>
      <c r="EW110" s="41">
        <f t="shared" si="78"/>
        <v>0</v>
      </c>
      <c r="EX110" s="41">
        <f t="shared" si="78"/>
        <v>0</v>
      </c>
      <c r="EY110" s="41">
        <f t="shared" si="78"/>
        <v>0</v>
      </c>
      <c r="EZ110" s="41">
        <f t="shared" si="78"/>
        <v>0</v>
      </c>
      <c r="FA110" s="41">
        <f t="shared" si="78"/>
        <v>0</v>
      </c>
      <c r="FB110" s="41">
        <f t="shared" si="65"/>
        <v>0</v>
      </c>
      <c r="FC110" s="41">
        <f t="shared" si="65"/>
        <v>0</v>
      </c>
      <c r="FD110" s="41">
        <f t="shared" si="65"/>
        <v>0</v>
      </c>
      <c r="FE110" s="41">
        <f t="shared" si="65"/>
        <v>0</v>
      </c>
      <c r="FF110" s="41">
        <f t="shared" ref="FF110:FO137" si="93">FE110</f>
        <v>0</v>
      </c>
      <c r="FG110" s="41">
        <f t="shared" si="93"/>
        <v>0</v>
      </c>
      <c r="FH110" s="41">
        <f t="shared" si="93"/>
        <v>0</v>
      </c>
      <c r="FI110" s="41">
        <f t="shared" si="93"/>
        <v>0</v>
      </c>
      <c r="FJ110" s="41">
        <f t="shared" si="93"/>
        <v>0</v>
      </c>
      <c r="FK110" s="41">
        <f t="shared" si="93"/>
        <v>0</v>
      </c>
      <c r="FL110" s="41">
        <f t="shared" si="79"/>
        <v>0</v>
      </c>
      <c r="FM110" s="41">
        <f t="shared" si="79"/>
        <v>0</v>
      </c>
      <c r="FN110" s="41">
        <f t="shared" si="79"/>
        <v>0</v>
      </c>
      <c r="FO110" s="41">
        <f t="shared" si="79"/>
        <v>0</v>
      </c>
      <c r="FP110" s="41">
        <f t="shared" si="79"/>
        <v>0</v>
      </c>
      <c r="FQ110" s="41">
        <f t="shared" si="79"/>
        <v>0</v>
      </c>
      <c r="FR110" s="41">
        <f t="shared" si="79"/>
        <v>0</v>
      </c>
      <c r="FS110" s="41">
        <f t="shared" si="79"/>
        <v>0</v>
      </c>
      <c r="FT110" s="41">
        <f t="shared" si="79"/>
        <v>0</v>
      </c>
      <c r="FU110" s="41">
        <f t="shared" si="79"/>
        <v>0</v>
      </c>
      <c r="FV110" s="41">
        <f t="shared" si="79"/>
        <v>0</v>
      </c>
      <c r="FW110" s="41">
        <f t="shared" si="79"/>
        <v>0</v>
      </c>
      <c r="FX110" s="41">
        <f t="shared" si="79"/>
        <v>0</v>
      </c>
      <c r="FY110" s="41">
        <f t="shared" si="87"/>
        <v>0</v>
      </c>
      <c r="FZ110" s="41">
        <f t="shared" si="87"/>
        <v>0</v>
      </c>
      <c r="GA110" s="41">
        <f t="shared" si="87"/>
        <v>0</v>
      </c>
      <c r="GB110" s="41">
        <f t="shared" si="87"/>
        <v>0</v>
      </c>
      <c r="GC110" s="41">
        <f t="shared" si="80"/>
        <v>0</v>
      </c>
      <c r="GD110" s="41">
        <f t="shared" si="80"/>
        <v>0</v>
      </c>
      <c r="GE110" s="41">
        <f t="shared" si="80"/>
        <v>0</v>
      </c>
      <c r="GF110" s="41">
        <f t="shared" si="80"/>
        <v>0</v>
      </c>
      <c r="GG110" s="41">
        <f t="shared" si="80"/>
        <v>0</v>
      </c>
      <c r="GH110" s="41">
        <f t="shared" si="66"/>
        <v>0</v>
      </c>
      <c r="GI110" s="41">
        <f t="shared" si="66"/>
        <v>0</v>
      </c>
      <c r="GJ110" s="41">
        <f t="shared" si="66"/>
        <v>0</v>
      </c>
      <c r="GK110" s="41">
        <f t="shared" si="66"/>
        <v>0</v>
      </c>
      <c r="GL110" s="41">
        <f t="shared" si="66"/>
        <v>0</v>
      </c>
      <c r="GM110" s="41">
        <f t="shared" si="89"/>
        <v>0</v>
      </c>
      <c r="GN110" s="41">
        <f t="shared" si="89"/>
        <v>0</v>
      </c>
      <c r="GO110" s="41">
        <f t="shared" si="89"/>
        <v>0</v>
      </c>
      <c r="GP110" s="41">
        <f t="shared" si="89"/>
        <v>0</v>
      </c>
      <c r="GQ110" s="41">
        <f t="shared" si="89"/>
        <v>0</v>
      </c>
      <c r="GR110" s="41">
        <f t="shared" si="89"/>
        <v>0</v>
      </c>
      <c r="GS110" s="41">
        <f t="shared" si="89"/>
        <v>0</v>
      </c>
      <c r="GT110" s="41">
        <f t="shared" si="82"/>
        <v>0</v>
      </c>
      <c r="GU110" s="41">
        <f t="shared" si="82"/>
        <v>0</v>
      </c>
      <c r="GV110" s="41">
        <f t="shared" si="82"/>
        <v>0</v>
      </c>
      <c r="GW110" s="41">
        <f t="shared" si="82"/>
        <v>0</v>
      </c>
      <c r="GX110" s="41">
        <f t="shared" si="82"/>
        <v>0</v>
      </c>
      <c r="GY110" s="41">
        <f t="shared" si="82"/>
        <v>0</v>
      </c>
      <c r="GZ110" s="41">
        <f t="shared" si="82"/>
        <v>0</v>
      </c>
      <c r="HA110" s="41">
        <f t="shared" si="82"/>
        <v>0</v>
      </c>
      <c r="HB110" s="41">
        <f t="shared" si="82"/>
        <v>0</v>
      </c>
      <c r="HC110" s="41">
        <f t="shared" si="82"/>
        <v>0</v>
      </c>
      <c r="HD110" s="41">
        <f t="shared" si="82"/>
        <v>0</v>
      </c>
      <c r="HE110" s="41">
        <f t="shared" si="82"/>
        <v>0</v>
      </c>
      <c r="HF110" s="41">
        <f t="shared" si="82"/>
        <v>0</v>
      </c>
      <c r="HG110" s="41">
        <f t="shared" si="82"/>
        <v>0</v>
      </c>
      <c r="HH110" s="41">
        <f t="shared" si="91"/>
        <v>0</v>
      </c>
      <c r="HI110" s="41">
        <f t="shared" si="91"/>
        <v>0</v>
      </c>
      <c r="HJ110" s="41">
        <f t="shared" si="91"/>
        <v>0</v>
      </c>
    </row>
    <row r="111" spans="1:218" ht="14.4" x14ac:dyDescent="0.3">
      <c r="A111" s="42">
        <v>108</v>
      </c>
      <c r="B111" s="43">
        <f>'CMM4 - AUX CALC'!$DE$67</f>
        <v>0</v>
      </c>
      <c r="DF111" s="41">
        <f>$B111/(_xlfn.SINGLE(PrazoConcessao)*12-DF$3+1)</f>
        <v>0</v>
      </c>
      <c r="DG111" s="41">
        <f t="shared" si="90"/>
        <v>0</v>
      </c>
      <c r="DH111" s="41">
        <f t="shared" si="90"/>
        <v>0</v>
      </c>
      <c r="DI111" s="41">
        <f t="shared" si="90"/>
        <v>0</v>
      </c>
      <c r="DJ111" s="41">
        <f t="shared" si="90"/>
        <v>0</v>
      </c>
      <c r="DK111" s="41">
        <f t="shared" si="90"/>
        <v>0</v>
      </c>
      <c r="DL111" s="41">
        <f t="shared" si="88"/>
        <v>0</v>
      </c>
      <c r="DM111" s="41">
        <f t="shared" si="85"/>
        <v>0</v>
      </c>
      <c r="DN111" s="41">
        <f t="shared" si="85"/>
        <v>0</v>
      </c>
      <c r="DO111" s="41">
        <f t="shared" si="85"/>
        <v>0</v>
      </c>
      <c r="DP111" s="41">
        <f t="shared" si="85"/>
        <v>0</v>
      </c>
      <c r="DQ111" s="41">
        <f t="shared" si="76"/>
        <v>0</v>
      </c>
      <c r="DR111" s="41">
        <f t="shared" si="76"/>
        <v>0</v>
      </c>
      <c r="DS111" s="41">
        <f t="shared" si="76"/>
        <v>0</v>
      </c>
      <c r="DT111" s="41">
        <f t="shared" si="76"/>
        <v>0</v>
      </c>
      <c r="DU111" s="41">
        <f t="shared" si="76"/>
        <v>0</v>
      </c>
      <c r="DV111" s="41">
        <f t="shared" si="76"/>
        <v>0</v>
      </c>
      <c r="DW111" s="41">
        <f t="shared" si="76"/>
        <v>0</v>
      </c>
      <c r="DX111" s="41">
        <f t="shared" si="76"/>
        <v>0</v>
      </c>
      <c r="DY111" s="41">
        <f t="shared" si="76"/>
        <v>0</v>
      </c>
      <c r="DZ111" s="41">
        <f t="shared" si="92"/>
        <v>0</v>
      </c>
      <c r="EA111" s="41">
        <f t="shared" si="92"/>
        <v>0</v>
      </c>
      <c r="EB111" s="41">
        <f t="shared" si="92"/>
        <v>0</v>
      </c>
      <c r="EC111" s="41">
        <f t="shared" si="92"/>
        <v>0</v>
      </c>
      <c r="ED111" s="41">
        <f t="shared" si="92"/>
        <v>0</v>
      </c>
      <c r="EE111" s="41">
        <f t="shared" si="92"/>
        <v>0</v>
      </c>
      <c r="EF111" s="41">
        <f t="shared" si="77"/>
        <v>0</v>
      </c>
      <c r="EG111" s="41">
        <f t="shared" si="77"/>
        <v>0</v>
      </c>
      <c r="EH111" s="41">
        <f t="shared" si="77"/>
        <v>0</v>
      </c>
      <c r="EI111" s="41">
        <f t="shared" si="77"/>
        <v>0</v>
      </c>
      <c r="EJ111" s="41">
        <f t="shared" si="77"/>
        <v>0</v>
      </c>
      <c r="EK111" s="41">
        <f t="shared" si="77"/>
        <v>0</v>
      </c>
      <c r="EL111" s="41">
        <f t="shared" si="77"/>
        <v>0</v>
      </c>
      <c r="EM111" s="41">
        <f t="shared" si="77"/>
        <v>0</v>
      </c>
      <c r="EN111" s="41">
        <f t="shared" si="77"/>
        <v>0</v>
      </c>
      <c r="EO111" s="41">
        <f t="shared" si="77"/>
        <v>0</v>
      </c>
      <c r="EP111" s="41">
        <f t="shared" si="77"/>
        <v>0</v>
      </c>
      <c r="EQ111" s="41">
        <f t="shared" si="77"/>
        <v>0</v>
      </c>
      <c r="ER111" s="41">
        <f t="shared" si="77"/>
        <v>0</v>
      </c>
      <c r="ES111" s="41">
        <f t="shared" si="86"/>
        <v>0</v>
      </c>
      <c r="ET111" s="41">
        <f t="shared" si="86"/>
        <v>0</v>
      </c>
      <c r="EU111" s="41">
        <f t="shared" si="86"/>
        <v>0</v>
      </c>
      <c r="EV111" s="41">
        <f t="shared" si="86"/>
        <v>0</v>
      </c>
      <c r="EW111" s="41">
        <f t="shared" si="78"/>
        <v>0</v>
      </c>
      <c r="EX111" s="41">
        <f t="shared" si="78"/>
        <v>0</v>
      </c>
      <c r="EY111" s="41">
        <f t="shared" si="78"/>
        <v>0</v>
      </c>
      <c r="EZ111" s="41">
        <f t="shared" si="78"/>
        <v>0</v>
      </c>
      <c r="FA111" s="41">
        <f t="shared" si="78"/>
        <v>0</v>
      </c>
      <c r="FB111" s="41">
        <f t="shared" si="78"/>
        <v>0</v>
      </c>
      <c r="FC111" s="41">
        <f t="shared" si="78"/>
        <v>0</v>
      </c>
      <c r="FD111" s="41">
        <f t="shared" si="78"/>
        <v>0</v>
      </c>
      <c r="FE111" s="41">
        <f t="shared" si="78"/>
        <v>0</v>
      </c>
      <c r="FF111" s="41">
        <f t="shared" si="93"/>
        <v>0</v>
      </c>
      <c r="FG111" s="41">
        <f t="shared" si="93"/>
        <v>0</v>
      </c>
      <c r="FH111" s="41">
        <f t="shared" si="93"/>
        <v>0</v>
      </c>
      <c r="FI111" s="41">
        <f t="shared" si="93"/>
        <v>0</v>
      </c>
      <c r="FJ111" s="41">
        <f t="shared" si="93"/>
        <v>0</v>
      </c>
      <c r="FK111" s="41">
        <f t="shared" si="93"/>
        <v>0</v>
      </c>
      <c r="FL111" s="41">
        <f t="shared" si="79"/>
        <v>0</v>
      </c>
      <c r="FM111" s="41">
        <f t="shared" si="79"/>
        <v>0</v>
      </c>
      <c r="FN111" s="41">
        <f t="shared" si="79"/>
        <v>0</v>
      </c>
      <c r="FO111" s="41">
        <f t="shared" si="79"/>
        <v>0</v>
      </c>
      <c r="FP111" s="41">
        <f t="shared" si="79"/>
        <v>0</v>
      </c>
      <c r="FQ111" s="41">
        <f t="shared" si="79"/>
        <v>0</v>
      </c>
      <c r="FR111" s="41">
        <f t="shared" si="79"/>
        <v>0</v>
      </c>
      <c r="FS111" s="41">
        <f t="shared" si="79"/>
        <v>0</v>
      </c>
      <c r="FT111" s="41">
        <f t="shared" si="79"/>
        <v>0</v>
      </c>
      <c r="FU111" s="41">
        <f t="shared" si="79"/>
        <v>0</v>
      </c>
      <c r="FV111" s="41">
        <f t="shared" si="79"/>
        <v>0</v>
      </c>
      <c r="FW111" s="41">
        <f t="shared" si="79"/>
        <v>0</v>
      </c>
      <c r="FX111" s="41">
        <f t="shared" si="79"/>
        <v>0</v>
      </c>
      <c r="FY111" s="41">
        <f t="shared" si="87"/>
        <v>0</v>
      </c>
      <c r="FZ111" s="41">
        <f t="shared" si="87"/>
        <v>0</v>
      </c>
      <c r="GA111" s="41">
        <f t="shared" si="87"/>
        <v>0</v>
      </c>
      <c r="GB111" s="41">
        <f t="shared" si="87"/>
        <v>0</v>
      </c>
      <c r="GC111" s="41">
        <f t="shared" si="80"/>
        <v>0</v>
      </c>
      <c r="GD111" s="41">
        <f t="shared" si="80"/>
        <v>0</v>
      </c>
      <c r="GE111" s="41">
        <f t="shared" si="80"/>
        <v>0</v>
      </c>
      <c r="GF111" s="41">
        <f t="shared" si="80"/>
        <v>0</v>
      </c>
      <c r="GG111" s="41">
        <f t="shared" si="80"/>
        <v>0</v>
      </c>
      <c r="GH111" s="41">
        <f t="shared" si="66"/>
        <v>0</v>
      </c>
      <c r="GI111" s="41">
        <f t="shared" si="66"/>
        <v>0</v>
      </c>
      <c r="GJ111" s="41">
        <f t="shared" si="66"/>
        <v>0</v>
      </c>
      <c r="GK111" s="41">
        <f t="shared" si="66"/>
        <v>0</v>
      </c>
      <c r="GL111" s="41">
        <f t="shared" si="66"/>
        <v>0</v>
      </c>
      <c r="GM111" s="41">
        <f t="shared" si="89"/>
        <v>0</v>
      </c>
      <c r="GN111" s="41">
        <f t="shared" si="89"/>
        <v>0</v>
      </c>
      <c r="GO111" s="41">
        <f t="shared" si="89"/>
        <v>0</v>
      </c>
      <c r="GP111" s="41">
        <f t="shared" si="89"/>
        <v>0</v>
      </c>
      <c r="GQ111" s="41">
        <f t="shared" si="89"/>
        <v>0</v>
      </c>
      <c r="GR111" s="41">
        <f t="shared" si="89"/>
        <v>0</v>
      </c>
      <c r="GS111" s="41">
        <f t="shared" si="89"/>
        <v>0</v>
      </c>
      <c r="GT111" s="41">
        <f t="shared" si="82"/>
        <v>0</v>
      </c>
      <c r="GU111" s="41">
        <f t="shared" si="82"/>
        <v>0</v>
      </c>
      <c r="GV111" s="41">
        <f t="shared" si="82"/>
        <v>0</v>
      </c>
      <c r="GW111" s="41">
        <f t="shared" si="82"/>
        <v>0</v>
      </c>
      <c r="GX111" s="41">
        <f t="shared" si="82"/>
        <v>0</v>
      </c>
      <c r="GY111" s="41">
        <f t="shared" si="82"/>
        <v>0</v>
      </c>
      <c r="GZ111" s="41">
        <f t="shared" si="82"/>
        <v>0</v>
      </c>
      <c r="HA111" s="41">
        <f t="shared" si="82"/>
        <v>0</v>
      </c>
      <c r="HB111" s="41">
        <f t="shared" si="82"/>
        <v>0</v>
      </c>
      <c r="HC111" s="41">
        <f t="shared" si="82"/>
        <v>0</v>
      </c>
      <c r="HD111" s="41">
        <f t="shared" si="82"/>
        <v>0</v>
      </c>
      <c r="HE111" s="41">
        <f t="shared" si="82"/>
        <v>0</v>
      </c>
      <c r="HF111" s="41">
        <f t="shared" si="82"/>
        <v>0</v>
      </c>
      <c r="HG111" s="41">
        <f t="shared" si="82"/>
        <v>0</v>
      </c>
      <c r="HH111" s="41">
        <f t="shared" si="91"/>
        <v>0</v>
      </c>
      <c r="HI111" s="41">
        <f t="shared" si="91"/>
        <v>0</v>
      </c>
      <c r="HJ111" s="41">
        <f t="shared" si="91"/>
        <v>0</v>
      </c>
    </row>
    <row r="112" spans="1:218" ht="14.4" x14ac:dyDescent="0.3">
      <c r="A112" s="42">
        <v>109</v>
      </c>
      <c r="B112" s="43">
        <f>'CMM4 - AUX CALC'!$DF$67</f>
        <v>0</v>
      </c>
      <c r="DG112" s="41">
        <f>$B112/(_xlfn.SINGLE(PrazoConcessao)*12-DG$3+1)</f>
        <v>0</v>
      </c>
      <c r="DH112" s="41">
        <f t="shared" si="90"/>
        <v>0</v>
      </c>
      <c r="DI112" s="41">
        <f t="shared" si="90"/>
        <v>0</v>
      </c>
      <c r="DJ112" s="41">
        <f t="shared" si="90"/>
        <v>0</v>
      </c>
      <c r="DK112" s="41">
        <f t="shared" si="90"/>
        <v>0</v>
      </c>
      <c r="DL112" s="41">
        <f t="shared" si="88"/>
        <v>0</v>
      </c>
      <c r="DM112" s="41">
        <f t="shared" si="85"/>
        <v>0</v>
      </c>
      <c r="DN112" s="41">
        <f t="shared" si="85"/>
        <v>0</v>
      </c>
      <c r="DO112" s="41">
        <f t="shared" si="85"/>
        <v>0</v>
      </c>
      <c r="DP112" s="41">
        <f t="shared" si="85"/>
        <v>0</v>
      </c>
      <c r="DQ112" s="41">
        <f t="shared" si="76"/>
        <v>0</v>
      </c>
      <c r="DR112" s="41">
        <f t="shared" si="76"/>
        <v>0</v>
      </c>
      <c r="DS112" s="41">
        <f t="shared" si="76"/>
        <v>0</v>
      </c>
      <c r="DT112" s="41">
        <f t="shared" si="76"/>
        <v>0</v>
      </c>
      <c r="DU112" s="41">
        <f t="shared" si="76"/>
        <v>0</v>
      </c>
      <c r="DV112" s="41">
        <f t="shared" si="76"/>
        <v>0</v>
      </c>
      <c r="DW112" s="41">
        <f t="shared" si="76"/>
        <v>0</v>
      </c>
      <c r="DX112" s="41">
        <f t="shared" si="76"/>
        <v>0</v>
      </c>
      <c r="DY112" s="41">
        <f t="shared" si="76"/>
        <v>0</v>
      </c>
      <c r="DZ112" s="41">
        <f t="shared" si="92"/>
        <v>0</v>
      </c>
      <c r="EA112" s="41">
        <f t="shared" si="92"/>
        <v>0</v>
      </c>
      <c r="EB112" s="41">
        <f t="shared" si="92"/>
        <v>0</v>
      </c>
      <c r="EC112" s="41">
        <f t="shared" si="92"/>
        <v>0</v>
      </c>
      <c r="ED112" s="41">
        <f t="shared" si="92"/>
        <v>0</v>
      </c>
      <c r="EE112" s="41">
        <f t="shared" si="92"/>
        <v>0</v>
      </c>
      <c r="EF112" s="41">
        <f t="shared" si="77"/>
        <v>0</v>
      </c>
      <c r="EG112" s="41">
        <f t="shared" si="77"/>
        <v>0</v>
      </c>
      <c r="EH112" s="41">
        <f t="shared" si="77"/>
        <v>0</v>
      </c>
      <c r="EI112" s="41">
        <f t="shared" si="77"/>
        <v>0</v>
      </c>
      <c r="EJ112" s="41">
        <f t="shared" si="77"/>
        <v>0</v>
      </c>
      <c r="EK112" s="41">
        <f t="shared" si="77"/>
        <v>0</v>
      </c>
      <c r="EL112" s="41">
        <f t="shared" si="77"/>
        <v>0</v>
      </c>
      <c r="EM112" s="41">
        <f t="shared" si="77"/>
        <v>0</v>
      </c>
      <c r="EN112" s="41">
        <f t="shared" si="77"/>
        <v>0</v>
      </c>
      <c r="EO112" s="41">
        <f t="shared" si="77"/>
        <v>0</v>
      </c>
      <c r="EP112" s="41">
        <f t="shared" si="77"/>
        <v>0</v>
      </c>
      <c r="EQ112" s="41">
        <f t="shared" si="77"/>
        <v>0</v>
      </c>
      <c r="ER112" s="41">
        <f t="shared" si="77"/>
        <v>0</v>
      </c>
      <c r="ES112" s="41">
        <f t="shared" si="86"/>
        <v>0</v>
      </c>
      <c r="ET112" s="41">
        <f t="shared" si="86"/>
        <v>0</v>
      </c>
      <c r="EU112" s="41">
        <f t="shared" si="86"/>
        <v>0</v>
      </c>
      <c r="EV112" s="41">
        <f t="shared" si="86"/>
        <v>0</v>
      </c>
      <c r="EW112" s="41">
        <f t="shared" si="78"/>
        <v>0</v>
      </c>
      <c r="EX112" s="41">
        <f t="shared" si="78"/>
        <v>0</v>
      </c>
      <c r="EY112" s="41">
        <f t="shared" si="78"/>
        <v>0</v>
      </c>
      <c r="EZ112" s="41">
        <f t="shared" si="78"/>
        <v>0</v>
      </c>
      <c r="FA112" s="41">
        <f t="shared" si="78"/>
        <v>0</v>
      </c>
      <c r="FB112" s="41">
        <f t="shared" si="78"/>
        <v>0</v>
      </c>
      <c r="FC112" s="41">
        <f t="shared" si="78"/>
        <v>0</v>
      </c>
      <c r="FD112" s="41">
        <f t="shared" si="78"/>
        <v>0</v>
      </c>
      <c r="FE112" s="41">
        <f t="shared" si="78"/>
        <v>0</v>
      </c>
      <c r="FF112" s="41">
        <f t="shared" si="93"/>
        <v>0</v>
      </c>
      <c r="FG112" s="41">
        <f t="shared" si="93"/>
        <v>0</v>
      </c>
      <c r="FH112" s="41">
        <f t="shared" si="93"/>
        <v>0</v>
      </c>
      <c r="FI112" s="41">
        <f t="shared" si="93"/>
        <v>0</v>
      </c>
      <c r="FJ112" s="41">
        <f t="shared" si="93"/>
        <v>0</v>
      </c>
      <c r="FK112" s="41">
        <f t="shared" si="93"/>
        <v>0</v>
      </c>
      <c r="FL112" s="41">
        <f t="shared" si="79"/>
        <v>0</v>
      </c>
      <c r="FM112" s="41">
        <f t="shared" si="79"/>
        <v>0</v>
      </c>
      <c r="FN112" s="41">
        <f t="shared" si="79"/>
        <v>0</v>
      </c>
      <c r="FO112" s="41">
        <f t="shared" si="79"/>
        <v>0</v>
      </c>
      <c r="FP112" s="41">
        <f t="shared" si="79"/>
        <v>0</v>
      </c>
      <c r="FQ112" s="41">
        <f t="shared" si="79"/>
        <v>0</v>
      </c>
      <c r="FR112" s="41">
        <f t="shared" si="79"/>
        <v>0</v>
      </c>
      <c r="FS112" s="41">
        <f t="shared" si="79"/>
        <v>0</v>
      </c>
      <c r="FT112" s="41">
        <f t="shared" si="79"/>
        <v>0</v>
      </c>
      <c r="FU112" s="41">
        <f t="shared" si="79"/>
        <v>0</v>
      </c>
      <c r="FV112" s="41">
        <f t="shared" si="79"/>
        <v>0</v>
      </c>
      <c r="FW112" s="41">
        <f t="shared" si="79"/>
        <v>0</v>
      </c>
      <c r="FX112" s="41">
        <f t="shared" si="79"/>
        <v>0</v>
      </c>
      <c r="FY112" s="41">
        <f t="shared" si="87"/>
        <v>0</v>
      </c>
      <c r="FZ112" s="41">
        <f t="shared" si="87"/>
        <v>0</v>
      </c>
      <c r="GA112" s="41">
        <f t="shared" si="87"/>
        <v>0</v>
      </c>
      <c r="GB112" s="41">
        <f t="shared" si="87"/>
        <v>0</v>
      </c>
      <c r="GC112" s="41">
        <f t="shared" si="80"/>
        <v>0</v>
      </c>
      <c r="GD112" s="41">
        <f t="shared" si="80"/>
        <v>0</v>
      </c>
      <c r="GE112" s="41">
        <f t="shared" si="80"/>
        <v>0</v>
      </c>
      <c r="GF112" s="41">
        <f t="shared" si="80"/>
        <v>0</v>
      </c>
      <c r="GG112" s="41">
        <f t="shared" si="80"/>
        <v>0</v>
      </c>
      <c r="GH112" s="41">
        <f t="shared" si="66"/>
        <v>0</v>
      </c>
      <c r="GI112" s="41">
        <f t="shared" si="66"/>
        <v>0</v>
      </c>
      <c r="GJ112" s="41">
        <f t="shared" si="66"/>
        <v>0</v>
      </c>
      <c r="GK112" s="41">
        <f t="shared" si="66"/>
        <v>0</v>
      </c>
      <c r="GL112" s="41">
        <f t="shared" si="66"/>
        <v>0</v>
      </c>
      <c r="GM112" s="41">
        <f t="shared" si="89"/>
        <v>0</v>
      </c>
      <c r="GN112" s="41">
        <f t="shared" si="89"/>
        <v>0</v>
      </c>
      <c r="GO112" s="41">
        <f t="shared" si="89"/>
        <v>0</v>
      </c>
      <c r="GP112" s="41">
        <f t="shared" si="89"/>
        <v>0</v>
      </c>
      <c r="GQ112" s="41">
        <f t="shared" si="89"/>
        <v>0</v>
      </c>
      <c r="GR112" s="41">
        <f t="shared" si="89"/>
        <v>0</v>
      </c>
      <c r="GS112" s="41">
        <f t="shared" si="89"/>
        <v>0</v>
      </c>
      <c r="GT112" s="41">
        <f t="shared" si="82"/>
        <v>0</v>
      </c>
      <c r="GU112" s="41">
        <f t="shared" si="82"/>
        <v>0</v>
      </c>
      <c r="GV112" s="41">
        <f t="shared" si="82"/>
        <v>0</v>
      </c>
      <c r="GW112" s="41">
        <f t="shared" si="82"/>
        <v>0</v>
      </c>
      <c r="GX112" s="41">
        <f t="shared" si="82"/>
        <v>0</v>
      </c>
      <c r="GY112" s="41">
        <f t="shared" si="82"/>
        <v>0</v>
      </c>
      <c r="GZ112" s="41">
        <f t="shared" si="82"/>
        <v>0</v>
      </c>
      <c r="HA112" s="41">
        <f t="shared" si="82"/>
        <v>0</v>
      </c>
      <c r="HB112" s="41">
        <f t="shared" si="82"/>
        <v>0</v>
      </c>
      <c r="HC112" s="41">
        <f t="shared" si="82"/>
        <v>0</v>
      </c>
      <c r="HD112" s="41">
        <f t="shared" si="82"/>
        <v>0</v>
      </c>
      <c r="HE112" s="41">
        <f t="shared" si="82"/>
        <v>0</v>
      </c>
      <c r="HF112" s="41">
        <f t="shared" si="82"/>
        <v>0</v>
      </c>
      <c r="HG112" s="41">
        <f t="shared" si="82"/>
        <v>0</v>
      </c>
      <c r="HH112" s="41">
        <f t="shared" si="91"/>
        <v>0</v>
      </c>
      <c r="HI112" s="41">
        <f t="shared" si="91"/>
        <v>0</v>
      </c>
      <c r="HJ112" s="41">
        <f t="shared" si="91"/>
        <v>0</v>
      </c>
    </row>
    <row r="113" spans="1:218" ht="14.4" x14ac:dyDescent="0.3">
      <c r="A113" s="42">
        <v>110</v>
      </c>
      <c r="B113" s="43">
        <f>'CMM4 - AUX CALC'!$DG$67</f>
        <v>0</v>
      </c>
      <c r="DH113" s="41">
        <f>$B113/(_xlfn.SINGLE(PrazoConcessao)*12-DH$3+1)</f>
        <v>0</v>
      </c>
      <c r="DI113" s="41">
        <f t="shared" si="90"/>
        <v>0</v>
      </c>
      <c r="DJ113" s="41">
        <f t="shared" si="90"/>
        <v>0</v>
      </c>
      <c r="DK113" s="41">
        <f t="shared" si="90"/>
        <v>0</v>
      </c>
      <c r="DL113" s="41">
        <f t="shared" si="88"/>
        <v>0</v>
      </c>
      <c r="DM113" s="41">
        <f t="shared" si="85"/>
        <v>0</v>
      </c>
      <c r="DN113" s="41">
        <f t="shared" si="85"/>
        <v>0</v>
      </c>
      <c r="DO113" s="41">
        <f t="shared" si="85"/>
        <v>0</v>
      </c>
      <c r="DP113" s="41">
        <f t="shared" si="85"/>
        <v>0</v>
      </c>
      <c r="DQ113" s="41">
        <f t="shared" si="76"/>
        <v>0</v>
      </c>
      <c r="DR113" s="41">
        <f t="shared" si="76"/>
        <v>0</v>
      </c>
      <c r="DS113" s="41">
        <f t="shared" si="76"/>
        <v>0</v>
      </c>
      <c r="DT113" s="41">
        <f t="shared" si="76"/>
        <v>0</v>
      </c>
      <c r="DU113" s="41">
        <f t="shared" si="76"/>
        <v>0</v>
      </c>
      <c r="DV113" s="41">
        <f t="shared" si="76"/>
        <v>0</v>
      </c>
      <c r="DW113" s="41">
        <f t="shared" si="76"/>
        <v>0</v>
      </c>
      <c r="DX113" s="41">
        <f t="shared" si="76"/>
        <v>0</v>
      </c>
      <c r="DY113" s="41">
        <f t="shared" si="76"/>
        <v>0</v>
      </c>
      <c r="DZ113" s="41">
        <f t="shared" si="92"/>
        <v>0</v>
      </c>
      <c r="EA113" s="41">
        <f t="shared" si="92"/>
        <v>0</v>
      </c>
      <c r="EB113" s="41">
        <f t="shared" si="92"/>
        <v>0</v>
      </c>
      <c r="EC113" s="41">
        <f t="shared" si="92"/>
        <v>0</v>
      </c>
      <c r="ED113" s="41">
        <f t="shared" si="92"/>
        <v>0</v>
      </c>
      <c r="EE113" s="41">
        <f t="shared" si="92"/>
        <v>0</v>
      </c>
      <c r="EF113" s="41">
        <f t="shared" si="77"/>
        <v>0</v>
      </c>
      <c r="EG113" s="41">
        <f t="shared" si="77"/>
        <v>0</v>
      </c>
      <c r="EH113" s="41">
        <f t="shared" si="77"/>
        <v>0</v>
      </c>
      <c r="EI113" s="41">
        <f t="shared" si="77"/>
        <v>0</v>
      </c>
      <c r="EJ113" s="41">
        <f t="shared" si="77"/>
        <v>0</v>
      </c>
      <c r="EK113" s="41">
        <f t="shared" si="77"/>
        <v>0</v>
      </c>
      <c r="EL113" s="41">
        <f t="shared" si="77"/>
        <v>0</v>
      </c>
      <c r="EM113" s="41">
        <f t="shared" si="77"/>
        <v>0</v>
      </c>
      <c r="EN113" s="41">
        <f t="shared" si="77"/>
        <v>0</v>
      </c>
      <c r="EO113" s="41">
        <f t="shared" si="77"/>
        <v>0</v>
      </c>
      <c r="EP113" s="41">
        <f t="shared" si="77"/>
        <v>0</v>
      </c>
      <c r="EQ113" s="41">
        <f t="shared" si="77"/>
        <v>0</v>
      </c>
      <c r="ER113" s="41">
        <f t="shared" si="77"/>
        <v>0</v>
      </c>
      <c r="ES113" s="41">
        <f t="shared" si="86"/>
        <v>0</v>
      </c>
      <c r="ET113" s="41">
        <f t="shared" si="86"/>
        <v>0</v>
      </c>
      <c r="EU113" s="41">
        <f t="shared" si="86"/>
        <v>0</v>
      </c>
      <c r="EV113" s="41">
        <f t="shared" si="86"/>
        <v>0</v>
      </c>
      <c r="EW113" s="41">
        <f t="shared" si="78"/>
        <v>0</v>
      </c>
      <c r="EX113" s="41">
        <f t="shared" si="78"/>
        <v>0</v>
      </c>
      <c r="EY113" s="41">
        <f t="shared" si="78"/>
        <v>0</v>
      </c>
      <c r="EZ113" s="41">
        <f t="shared" si="78"/>
        <v>0</v>
      </c>
      <c r="FA113" s="41">
        <f t="shared" si="78"/>
        <v>0</v>
      </c>
      <c r="FB113" s="41">
        <f t="shared" si="78"/>
        <v>0</v>
      </c>
      <c r="FC113" s="41">
        <f t="shared" si="78"/>
        <v>0</v>
      </c>
      <c r="FD113" s="41">
        <f t="shared" si="78"/>
        <v>0</v>
      </c>
      <c r="FE113" s="41">
        <f t="shared" si="78"/>
        <v>0</v>
      </c>
      <c r="FF113" s="41">
        <f t="shared" si="93"/>
        <v>0</v>
      </c>
      <c r="FG113" s="41">
        <f t="shared" si="93"/>
        <v>0</v>
      </c>
      <c r="FH113" s="41">
        <f t="shared" si="93"/>
        <v>0</v>
      </c>
      <c r="FI113" s="41">
        <f t="shared" si="93"/>
        <v>0</v>
      </c>
      <c r="FJ113" s="41">
        <f t="shared" si="93"/>
        <v>0</v>
      </c>
      <c r="FK113" s="41">
        <f t="shared" si="93"/>
        <v>0</v>
      </c>
      <c r="FL113" s="41">
        <f t="shared" si="79"/>
        <v>0</v>
      </c>
      <c r="FM113" s="41">
        <f t="shared" si="79"/>
        <v>0</v>
      </c>
      <c r="FN113" s="41">
        <f t="shared" si="79"/>
        <v>0</v>
      </c>
      <c r="FO113" s="41">
        <f t="shared" si="79"/>
        <v>0</v>
      </c>
      <c r="FP113" s="41">
        <f t="shared" si="79"/>
        <v>0</v>
      </c>
      <c r="FQ113" s="41">
        <f t="shared" si="79"/>
        <v>0</v>
      </c>
      <c r="FR113" s="41">
        <f t="shared" si="79"/>
        <v>0</v>
      </c>
      <c r="FS113" s="41">
        <f t="shared" si="79"/>
        <v>0</v>
      </c>
      <c r="FT113" s="41">
        <f t="shared" si="79"/>
        <v>0</v>
      </c>
      <c r="FU113" s="41">
        <f t="shared" si="79"/>
        <v>0</v>
      </c>
      <c r="FV113" s="41">
        <f t="shared" si="79"/>
        <v>0</v>
      </c>
      <c r="FW113" s="41">
        <f t="shared" si="79"/>
        <v>0</v>
      </c>
      <c r="FX113" s="41">
        <f t="shared" si="79"/>
        <v>0</v>
      </c>
      <c r="FY113" s="41">
        <f t="shared" si="87"/>
        <v>0</v>
      </c>
      <c r="FZ113" s="41">
        <f t="shared" si="87"/>
        <v>0</v>
      </c>
      <c r="GA113" s="41">
        <f t="shared" si="87"/>
        <v>0</v>
      </c>
      <c r="GB113" s="41">
        <f t="shared" si="87"/>
        <v>0</v>
      </c>
      <c r="GC113" s="41">
        <f t="shared" si="80"/>
        <v>0</v>
      </c>
      <c r="GD113" s="41">
        <f t="shared" si="80"/>
        <v>0</v>
      </c>
      <c r="GE113" s="41">
        <f t="shared" si="80"/>
        <v>0</v>
      </c>
      <c r="GF113" s="41">
        <f t="shared" si="80"/>
        <v>0</v>
      </c>
      <c r="GG113" s="41">
        <f t="shared" si="80"/>
        <v>0</v>
      </c>
      <c r="GH113" s="41">
        <f t="shared" si="66"/>
        <v>0</v>
      </c>
      <c r="GI113" s="41">
        <f t="shared" si="66"/>
        <v>0</v>
      </c>
      <c r="GJ113" s="41">
        <f t="shared" si="66"/>
        <v>0</v>
      </c>
      <c r="GK113" s="41">
        <f t="shared" si="66"/>
        <v>0</v>
      </c>
      <c r="GL113" s="41">
        <f t="shared" si="66"/>
        <v>0</v>
      </c>
      <c r="GM113" s="41">
        <f t="shared" si="89"/>
        <v>0</v>
      </c>
      <c r="GN113" s="41">
        <f t="shared" si="89"/>
        <v>0</v>
      </c>
      <c r="GO113" s="41">
        <f t="shared" si="89"/>
        <v>0</v>
      </c>
      <c r="GP113" s="41">
        <f t="shared" si="89"/>
        <v>0</v>
      </c>
      <c r="GQ113" s="41">
        <f t="shared" si="89"/>
        <v>0</v>
      </c>
      <c r="GR113" s="41">
        <f t="shared" si="89"/>
        <v>0</v>
      </c>
      <c r="GS113" s="41">
        <f t="shared" si="89"/>
        <v>0</v>
      </c>
      <c r="GT113" s="41">
        <f t="shared" si="82"/>
        <v>0</v>
      </c>
      <c r="GU113" s="41">
        <f t="shared" si="82"/>
        <v>0</v>
      </c>
      <c r="GV113" s="41">
        <f t="shared" si="82"/>
        <v>0</v>
      </c>
      <c r="GW113" s="41">
        <f t="shared" si="82"/>
        <v>0</v>
      </c>
      <c r="GX113" s="41">
        <f t="shared" si="82"/>
        <v>0</v>
      </c>
      <c r="GY113" s="41">
        <f t="shared" si="82"/>
        <v>0</v>
      </c>
      <c r="GZ113" s="41">
        <f t="shared" si="82"/>
        <v>0</v>
      </c>
      <c r="HA113" s="41">
        <f t="shared" si="82"/>
        <v>0</v>
      </c>
      <c r="HB113" s="41">
        <f t="shared" si="82"/>
        <v>0</v>
      </c>
      <c r="HC113" s="41">
        <f t="shared" si="82"/>
        <v>0</v>
      </c>
      <c r="HD113" s="41">
        <f t="shared" si="82"/>
        <v>0</v>
      </c>
      <c r="HE113" s="41">
        <f t="shared" si="82"/>
        <v>0</v>
      </c>
      <c r="HF113" s="41">
        <f t="shared" si="82"/>
        <v>0</v>
      </c>
      <c r="HG113" s="41">
        <f t="shared" si="82"/>
        <v>0</v>
      </c>
      <c r="HH113" s="41">
        <f t="shared" si="91"/>
        <v>0</v>
      </c>
      <c r="HI113" s="41">
        <f t="shared" si="91"/>
        <v>0</v>
      </c>
      <c r="HJ113" s="41">
        <f t="shared" si="91"/>
        <v>0</v>
      </c>
    </row>
    <row r="114" spans="1:218" ht="14.4" x14ac:dyDescent="0.3">
      <c r="A114" s="42">
        <v>111</v>
      </c>
      <c r="B114" s="43">
        <f>'CMM4 - AUX CALC'!$DH$67</f>
        <v>0</v>
      </c>
      <c r="DI114" s="41">
        <f>$B114/(_xlfn.SINGLE(PrazoConcessao)*12-DI$3+1)</f>
        <v>0</v>
      </c>
      <c r="DJ114" s="41">
        <f t="shared" si="90"/>
        <v>0</v>
      </c>
      <c r="DK114" s="41">
        <f t="shared" si="90"/>
        <v>0</v>
      </c>
      <c r="DL114" s="41">
        <f t="shared" si="88"/>
        <v>0</v>
      </c>
      <c r="DM114" s="41">
        <f t="shared" si="85"/>
        <v>0</v>
      </c>
      <c r="DN114" s="41">
        <f t="shared" si="85"/>
        <v>0</v>
      </c>
      <c r="DO114" s="41">
        <f t="shared" si="85"/>
        <v>0</v>
      </c>
      <c r="DP114" s="41">
        <f t="shared" si="85"/>
        <v>0</v>
      </c>
      <c r="DQ114" s="41">
        <f t="shared" si="76"/>
        <v>0</v>
      </c>
      <c r="DR114" s="41">
        <f t="shared" si="76"/>
        <v>0</v>
      </c>
      <c r="DS114" s="41">
        <f t="shared" si="76"/>
        <v>0</v>
      </c>
      <c r="DT114" s="41">
        <f t="shared" si="76"/>
        <v>0</v>
      </c>
      <c r="DU114" s="41">
        <f t="shared" si="76"/>
        <v>0</v>
      </c>
      <c r="DV114" s="41">
        <f t="shared" si="76"/>
        <v>0</v>
      </c>
      <c r="DW114" s="41">
        <f t="shared" si="76"/>
        <v>0</v>
      </c>
      <c r="DX114" s="41">
        <f t="shared" si="76"/>
        <v>0</v>
      </c>
      <c r="DY114" s="41">
        <f t="shared" si="76"/>
        <v>0</v>
      </c>
      <c r="DZ114" s="41">
        <f t="shared" si="92"/>
        <v>0</v>
      </c>
      <c r="EA114" s="41">
        <f t="shared" si="92"/>
        <v>0</v>
      </c>
      <c r="EB114" s="41">
        <f t="shared" si="92"/>
        <v>0</v>
      </c>
      <c r="EC114" s="41">
        <f t="shared" si="92"/>
        <v>0</v>
      </c>
      <c r="ED114" s="41">
        <f t="shared" si="92"/>
        <v>0</v>
      </c>
      <c r="EE114" s="41">
        <f t="shared" si="92"/>
        <v>0</v>
      </c>
      <c r="EF114" s="41">
        <f t="shared" si="77"/>
        <v>0</v>
      </c>
      <c r="EG114" s="41">
        <f t="shared" si="77"/>
        <v>0</v>
      </c>
      <c r="EH114" s="41">
        <f t="shared" si="77"/>
        <v>0</v>
      </c>
      <c r="EI114" s="41">
        <f t="shared" si="77"/>
        <v>0</v>
      </c>
      <c r="EJ114" s="41">
        <f t="shared" si="77"/>
        <v>0</v>
      </c>
      <c r="EK114" s="41">
        <f t="shared" si="77"/>
        <v>0</v>
      </c>
      <c r="EL114" s="41">
        <f t="shared" si="77"/>
        <v>0</v>
      </c>
      <c r="EM114" s="41">
        <f t="shared" si="77"/>
        <v>0</v>
      </c>
      <c r="EN114" s="41">
        <f t="shared" si="77"/>
        <v>0</v>
      </c>
      <c r="EO114" s="41">
        <f t="shared" si="77"/>
        <v>0</v>
      </c>
      <c r="EP114" s="41">
        <f t="shared" si="77"/>
        <v>0</v>
      </c>
      <c r="EQ114" s="41">
        <f t="shared" si="77"/>
        <v>0</v>
      </c>
      <c r="ER114" s="41">
        <f t="shared" si="77"/>
        <v>0</v>
      </c>
      <c r="ES114" s="41">
        <f t="shared" si="86"/>
        <v>0</v>
      </c>
      <c r="ET114" s="41">
        <f t="shared" si="86"/>
        <v>0</v>
      </c>
      <c r="EU114" s="41">
        <f t="shared" si="86"/>
        <v>0</v>
      </c>
      <c r="EV114" s="41">
        <f t="shared" si="86"/>
        <v>0</v>
      </c>
      <c r="EW114" s="41">
        <f t="shared" si="78"/>
        <v>0</v>
      </c>
      <c r="EX114" s="41">
        <f t="shared" si="78"/>
        <v>0</v>
      </c>
      <c r="EY114" s="41">
        <f t="shared" si="78"/>
        <v>0</v>
      </c>
      <c r="EZ114" s="41">
        <f t="shared" si="78"/>
        <v>0</v>
      </c>
      <c r="FA114" s="41">
        <f t="shared" si="78"/>
        <v>0</v>
      </c>
      <c r="FB114" s="41">
        <f t="shared" si="78"/>
        <v>0</v>
      </c>
      <c r="FC114" s="41">
        <f t="shared" si="78"/>
        <v>0</v>
      </c>
      <c r="FD114" s="41">
        <f t="shared" si="78"/>
        <v>0</v>
      </c>
      <c r="FE114" s="41">
        <f t="shared" si="78"/>
        <v>0</v>
      </c>
      <c r="FF114" s="41">
        <f t="shared" si="93"/>
        <v>0</v>
      </c>
      <c r="FG114" s="41">
        <f t="shared" si="93"/>
        <v>0</v>
      </c>
      <c r="FH114" s="41">
        <f t="shared" si="93"/>
        <v>0</v>
      </c>
      <c r="FI114" s="41">
        <f t="shared" si="93"/>
        <v>0</v>
      </c>
      <c r="FJ114" s="41">
        <f t="shared" si="93"/>
        <v>0</v>
      </c>
      <c r="FK114" s="41">
        <f t="shared" si="93"/>
        <v>0</v>
      </c>
      <c r="FL114" s="41">
        <f t="shared" si="79"/>
        <v>0</v>
      </c>
      <c r="FM114" s="41">
        <f t="shared" si="79"/>
        <v>0</v>
      </c>
      <c r="FN114" s="41">
        <f t="shared" si="79"/>
        <v>0</v>
      </c>
      <c r="FO114" s="41">
        <f t="shared" si="79"/>
        <v>0</v>
      </c>
      <c r="FP114" s="41">
        <f t="shared" si="79"/>
        <v>0</v>
      </c>
      <c r="FQ114" s="41">
        <f t="shared" si="79"/>
        <v>0</v>
      </c>
      <c r="FR114" s="41">
        <f t="shared" si="79"/>
        <v>0</v>
      </c>
      <c r="FS114" s="41">
        <f t="shared" si="79"/>
        <v>0</v>
      </c>
      <c r="FT114" s="41">
        <f t="shared" si="79"/>
        <v>0</v>
      </c>
      <c r="FU114" s="41">
        <f t="shared" si="79"/>
        <v>0</v>
      </c>
      <c r="FV114" s="41">
        <f t="shared" si="79"/>
        <v>0</v>
      </c>
      <c r="FW114" s="41">
        <f t="shared" si="79"/>
        <v>0</v>
      </c>
      <c r="FX114" s="41">
        <f t="shared" si="79"/>
        <v>0</v>
      </c>
      <c r="FY114" s="41">
        <f t="shared" si="87"/>
        <v>0</v>
      </c>
      <c r="FZ114" s="41">
        <f t="shared" si="87"/>
        <v>0</v>
      </c>
      <c r="GA114" s="41">
        <f t="shared" si="87"/>
        <v>0</v>
      </c>
      <c r="GB114" s="41">
        <f t="shared" si="87"/>
        <v>0</v>
      </c>
      <c r="GC114" s="41">
        <f t="shared" si="80"/>
        <v>0</v>
      </c>
      <c r="GD114" s="41">
        <f t="shared" si="80"/>
        <v>0</v>
      </c>
      <c r="GE114" s="41">
        <f t="shared" si="80"/>
        <v>0</v>
      </c>
      <c r="GF114" s="41">
        <f t="shared" si="80"/>
        <v>0</v>
      </c>
      <c r="GG114" s="41">
        <f t="shared" si="80"/>
        <v>0</v>
      </c>
      <c r="GH114" s="41">
        <f t="shared" si="66"/>
        <v>0</v>
      </c>
      <c r="GI114" s="41">
        <f t="shared" si="66"/>
        <v>0</v>
      </c>
      <c r="GJ114" s="41">
        <f t="shared" si="66"/>
        <v>0</v>
      </c>
      <c r="GK114" s="41">
        <f t="shared" si="66"/>
        <v>0</v>
      </c>
      <c r="GL114" s="41">
        <f t="shared" si="66"/>
        <v>0</v>
      </c>
      <c r="GM114" s="41">
        <f t="shared" si="89"/>
        <v>0</v>
      </c>
      <c r="GN114" s="41">
        <f t="shared" si="89"/>
        <v>0</v>
      </c>
      <c r="GO114" s="41">
        <f t="shared" si="89"/>
        <v>0</v>
      </c>
      <c r="GP114" s="41">
        <f t="shared" si="89"/>
        <v>0</v>
      </c>
      <c r="GQ114" s="41">
        <f t="shared" si="89"/>
        <v>0</v>
      </c>
      <c r="GR114" s="41">
        <f t="shared" si="89"/>
        <v>0</v>
      </c>
      <c r="GS114" s="41">
        <f t="shared" si="89"/>
        <v>0</v>
      </c>
      <c r="GT114" s="41">
        <f t="shared" si="82"/>
        <v>0</v>
      </c>
      <c r="GU114" s="41">
        <f t="shared" si="82"/>
        <v>0</v>
      </c>
      <c r="GV114" s="41">
        <f t="shared" si="82"/>
        <v>0</v>
      </c>
      <c r="GW114" s="41">
        <f t="shared" si="82"/>
        <v>0</v>
      </c>
      <c r="GX114" s="41">
        <f t="shared" si="82"/>
        <v>0</v>
      </c>
      <c r="GY114" s="41">
        <f t="shared" si="82"/>
        <v>0</v>
      </c>
      <c r="GZ114" s="41">
        <f t="shared" si="82"/>
        <v>0</v>
      </c>
      <c r="HA114" s="41">
        <f t="shared" si="82"/>
        <v>0</v>
      </c>
      <c r="HB114" s="41">
        <f t="shared" si="82"/>
        <v>0</v>
      </c>
      <c r="HC114" s="41">
        <f t="shared" si="82"/>
        <v>0</v>
      </c>
      <c r="HD114" s="41">
        <f t="shared" si="82"/>
        <v>0</v>
      </c>
      <c r="HE114" s="41">
        <f t="shared" si="82"/>
        <v>0</v>
      </c>
      <c r="HF114" s="41">
        <f t="shared" si="82"/>
        <v>0</v>
      </c>
      <c r="HG114" s="41">
        <f t="shared" si="82"/>
        <v>0</v>
      </c>
      <c r="HH114" s="41">
        <f t="shared" si="91"/>
        <v>0</v>
      </c>
      <c r="HI114" s="41">
        <f t="shared" si="91"/>
        <v>0</v>
      </c>
      <c r="HJ114" s="41">
        <f t="shared" si="91"/>
        <v>0</v>
      </c>
    </row>
    <row r="115" spans="1:218" ht="14.4" x14ac:dyDescent="0.3">
      <c r="A115" s="42">
        <v>112</v>
      </c>
      <c r="B115" s="43">
        <f>'CMM4 - AUX CALC'!$DI$67</f>
        <v>0</v>
      </c>
      <c r="DJ115" s="41">
        <f>$B115/(_xlfn.SINGLE(PrazoConcessao)*12-DJ$3+1)</f>
        <v>0</v>
      </c>
      <c r="DK115" s="41">
        <f t="shared" si="90"/>
        <v>0</v>
      </c>
      <c r="DL115" s="41">
        <f t="shared" si="88"/>
        <v>0</v>
      </c>
      <c r="DM115" s="41">
        <f t="shared" si="85"/>
        <v>0</v>
      </c>
      <c r="DN115" s="41">
        <f t="shared" si="85"/>
        <v>0</v>
      </c>
      <c r="DO115" s="41">
        <f t="shared" si="85"/>
        <v>0</v>
      </c>
      <c r="DP115" s="41">
        <f t="shared" si="85"/>
        <v>0</v>
      </c>
      <c r="DQ115" s="41">
        <f t="shared" si="76"/>
        <v>0</v>
      </c>
      <c r="DR115" s="41">
        <f t="shared" si="76"/>
        <v>0</v>
      </c>
      <c r="DS115" s="41">
        <f t="shared" si="76"/>
        <v>0</v>
      </c>
      <c r="DT115" s="41">
        <f t="shared" si="76"/>
        <v>0</v>
      </c>
      <c r="DU115" s="41">
        <f t="shared" si="76"/>
        <v>0</v>
      </c>
      <c r="DV115" s="41">
        <f t="shared" si="76"/>
        <v>0</v>
      </c>
      <c r="DW115" s="41">
        <f t="shared" si="76"/>
        <v>0</v>
      </c>
      <c r="DX115" s="41">
        <f t="shared" si="76"/>
        <v>0</v>
      </c>
      <c r="DY115" s="41">
        <f t="shared" si="76"/>
        <v>0</v>
      </c>
      <c r="DZ115" s="41">
        <f t="shared" si="92"/>
        <v>0</v>
      </c>
      <c r="EA115" s="41">
        <f t="shared" si="92"/>
        <v>0</v>
      </c>
      <c r="EB115" s="41">
        <f t="shared" si="92"/>
        <v>0</v>
      </c>
      <c r="EC115" s="41">
        <f t="shared" si="92"/>
        <v>0</v>
      </c>
      <c r="ED115" s="41">
        <f t="shared" si="92"/>
        <v>0</v>
      </c>
      <c r="EE115" s="41">
        <f t="shared" si="92"/>
        <v>0</v>
      </c>
      <c r="EF115" s="41">
        <f t="shared" si="77"/>
        <v>0</v>
      </c>
      <c r="EG115" s="41">
        <f t="shared" si="77"/>
        <v>0</v>
      </c>
      <c r="EH115" s="41">
        <f t="shared" si="77"/>
        <v>0</v>
      </c>
      <c r="EI115" s="41">
        <f t="shared" si="77"/>
        <v>0</v>
      </c>
      <c r="EJ115" s="41">
        <f t="shared" ref="EJ115:ER143" si="94">EI115</f>
        <v>0</v>
      </c>
      <c r="EK115" s="41">
        <f t="shared" si="94"/>
        <v>0</v>
      </c>
      <c r="EL115" s="41">
        <f t="shared" si="94"/>
        <v>0</v>
      </c>
      <c r="EM115" s="41">
        <f t="shared" si="94"/>
        <v>0</v>
      </c>
      <c r="EN115" s="41">
        <f t="shared" si="94"/>
        <v>0</v>
      </c>
      <c r="EO115" s="41">
        <f t="shared" si="94"/>
        <v>0</v>
      </c>
      <c r="EP115" s="41">
        <f t="shared" si="94"/>
        <v>0</v>
      </c>
      <c r="EQ115" s="41">
        <f t="shared" si="94"/>
        <v>0</v>
      </c>
      <c r="ER115" s="41">
        <f t="shared" si="94"/>
        <v>0</v>
      </c>
      <c r="ES115" s="41">
        <f t="shared" si="86"/>
        <v>0</v>
      </c>
      <c r="ET115" s="41">
        <f t="shared" si="86"/>
        <v>0</v>
      </c>
      <c r="EU115" s="41">
        <f t="shared" si="86"/>
        <v>0</v>
      </c>
      <c r="EV115" s="41">
        <f t="shared" si="86"/>
        <v>0</v>
      </c>
      <c r="EW115" s="41">
        <f t="shared" si="78"/>
        <v>0</v>
      </c>
      <c r="EX115" s="41">
        <f t="shared" si="78"/>
        <v>0</v>
      </c>
      <c r="EY115" s="41">
        <f t="shared" si="78"/>
        <v>0</v>
      </c>
      <c r="EZ115" s="41">
        <f t="shared" si="78"/>
        <v>0</v>
      </c>
      <c r="FA115" s="41">
        <f t="shared" si="78"/>
        <v>0</v>
      </c>
      <c r="FB115" s="41">
        <f t="shared" si="78"/>
        <v>0</v>
      </c>
      <c r="FC115" s="41">
        <f t="shared" si="78"/>
        <v>0</v>
      </c>
      <c r="FD115" s="41">
        <f t="shared" si="78"/>
        <v>0</v>
      </c>
      <c r="FE115" s="41">
        <f t="shared" si="78"/>
        <v>0</v>
      </c>
      <c r="FF115" s="41">
        <f t="shared" si="93"/>
        <v>0</v>
      </c>
      <c r="FG115" s="41">
        <f t="shared" si="93"/>
        <v>0</v>
      </c>
      <c r="FH115" s="41">
        <f t="shared" si="93"/>
        <v>0</v>
      </c>
      <c r="FI115" s="41">
        <f t="shared" si="93"/>
        <v>0</v>
      </c>
      <c r="FJ115" s="41">
        <f t="shared" si="93"/>
        <v>0</v>
      </c>
      <c r="FK115" s="41">
        <f t="shared" si="93"/>
        <v>0</v>
      </c>
      <c r="FL115" s="41">
        <f t="shared" si="79"/>
        <v>0</v>
      </c>
      <c r="FM115" s="41">
        <f t="shared" si="79"/>
        <v>0</v>
      </c>
      <c r="FN115" s="41">
        <f t="shared" si="79"/>
        <v>0</v>
      </c>
      <c r="FO115" s="41">
        <f t="shared" si="79"/>
        <v>0</v>
      </c>
      <c r="FP115" s="41">
        <f t="shared" ref="FP115:FX143" si="95">FO115</f>
        <v>0</v>
      </c>
      <c r="FQ115" s="41">
        <f t="shared" si="95"/>
        <v>0</v>
      </c>
      <c r="FR115" s="41">
        <f t="shared" si="95"/>
        <v>0</v>
      </c>
      <c r="FS115" s="41">
        <f t="shared" si="95"/>
        <v>0</v>
      </c>
      <c r="FT115" s="41">
        <f t="shared" si="95"/>
        <v>0</v>
      </c>
      <c r="FU115" s="41">
        <f t="shared" si="95"/>
        <v>0</v>
      </c>
      <c r="FV115" s="41">
        <f t="shared" si="95"/>
        <v>0</v>
      </c>
      <c r="FW115" s="41">
        <f t="shared" si="95"/>
        <v>0</v>
      </c>
      <c r="FX115" s="41">
        <f t="shared" si="95"/>
        <v>0</v>
      </c>
      <c r="FY115" s="41">
        <f t="shared" si="87"/>
        <v>0</v>
      </c>
      <c r="FZ115" s="41">
        <f t="shared" si="87"/>
        <v>0</v>
      </c>
      <c r="GA115" s="41">
        <f t="shared" si="87"/>
        <v>0</v>
      </c>
      <c r="GB115" s="41">
        <f t="shared" si="87"/>
        <v>0</v>
      </c>
      <c r="GC115" s="41">
        <f t="shared" si="80"/>
        <v>0</v>
      </c>
      <c r="GD115" s="41">
        <f t="shared" si="80"/>
        <v>0</v>
      </c>
      <c r="GE115" s="41">
        <f t="shared" si="80"/>
        <v>0</v>
      </c>
      <c r="GF115" s="41">
        <f t="shared" si="80"/>
        <v>0</v>
      </c>
      <c r="GG115" s="41">
        <f t="shared" si="80"/>
        <v>0</v>
      </c>
      <c r="GH115" s="41">
        <f t="shared" si="66"/>
        <v>0</v>
      </c>
      <c r="GI115" s="41">
        <f t="shared" si="66"/>
        <v>0</v>
      </c>
      <c r="GJ115" s="41">
        <f t="shared" si="66"/>
        <v>0</v>
      </c>
      <c r="GK115" s="41">
        <f t="shared" si="66"/>
        <v>0</v>
      </c>
      <c r="GL115" s="41">
        <f t="shared" si="66"/>
        <v>0</v>
      </c>
      <c r="GM115" s="41">
        <f t="shared" si="89"/>
        <v>0</v>
      </c>
      <c r="GN115" s="41">
        <f t="shared" si="89"/>
        <v>0</v>
      </c>
      <c r="GO115" s="41">
        <f t="shared" si="89"/>
        <v>0</v>
      </c>
      <c r="GP115" s="41">
        <f t="shared" si="89"/>
        <v>0</v>
      </c>
      <c r="GQ115" s="41">
        <f t="shared" si="89"/>
        <v>0</v>
      </c>
      <c r="GR115" s="41">
        <f t="shared" si="89"/>
        <v>0</v>
      </c>
      <c r="GS115" s="41">
        <f t="shared" si="89"/>
        <v>0</v>
      </c>
      <c r="GT115" s="41">
        <f t="shared" si="82"/>
        <v>0</v>
      </c>
      <c r="GU115" s="41">
        <f t="shared" si="82"/>
        <v>0</v>
      </c>
      <c r="GV115" s="41">
        <f t="shared" si="82"/>
        <v>0</v>
      </c>
      <c r="GW115" s="41">
        <f t="shared" si="82"/>
        <v>0</v>
      </c>
      <c r="GX115" s="41">
        <f t="shared" si="82"/>
        <v>0</v>
      </c>
      <c r="GY115" s="41">
        <f t="shared" si="82"/>
        <v>0</v>
      </c>
      <c r="GZ115" s="41">
        <f t="shared" si="82"/>
        <v>0</v>
      </c>
      <c r="HA115" s="41">
        <f t="shared" si="82"/>
        <v>0</v>
      </c>
      <c r="HB115" s="41">
        <f t="shared" ref="HB115:HG157" si="96">HA115</f>
        <v>0</v>
      </c>
      <c r="HC115" s="41">
        <f t="shared" si="96"/>
        <v>0</v>
      </c>
      <c r="HD115" s="41">
        <f t="shared" si="96"/>
        <v>0</v>
      </c>
      <c r="HE115" s="41">
        <f t="shared" si="96"/>
        <v>0</v>
      </c>
      <c r="HF115" s="41">
        <f t="shared" si="96"/>
        <v>0</v>
      </c>
      <c r="HG115" s="41">
        <f t="shared" si="96"/>
        <v>0</v>
      </c>
      <c r="HH115" s="41">
        <f t="shared" si="91"/>
        <v>0</v>
      </c>
      <c r="HI115" s="41">
        <f t="shared" si="91"/>
        <v>0</v>
      </c>
      <c r="HJ115" s="41">
        <f t="shared" si="91"/>
        <v>0</v>
      </c>
    </row>
    <row r="116" spans="1:218" ht="14.4" x14ac:dyDescent="0.3">
      <c r="A116" s="42">
        <v>113</v>
      </c>
      <c r="B116" s="43">
        <f>'CMM4 - AUX CALC'!$DJ$67</f>
        <v>0</v>
      </c>
      <c r="DK116" s="41">
        <f>$B116/(_xlfn.SINGLE(PrazoConcessao)*12-DK$3+1)</f>
        <v>0</v>
      </c>
      <c r="DL116" s="41">
        <f t="shared" si="88"/>
        <v>0</v>
      </c>
      <c r="DM116" s="41">
        <f t="shared" si="85"/>
        <v>0</v>
      </c>
      <c r="DN116" s="41">
        <f t="shared" si="85"/>
        <v>0</v>
      </c>
      <c r="DO116" s="41">
        <f t="shared" si="85"/>
        <v>0</v>
      </c>
      <c r="DP116" s="41">
        <f t="shared" si="85"/>
        <v>0</v>
      </c>
      <c r="DQ116" s="41">
        <f t="shared" si="76"/>
        <v>0</v>
      </c>
      <c r="DR116" s="41">
        <f t="shared" si="76"/>
        <v>0</v>
      </c>
      <c r="DS116" s="41">
        <f t="shared" si="76"/>
        <v>0</v>
      </c>
      <c r="DT116" s="41">
        <f t="shared" si="76"/>
        <v>0</v>
      </c>
      <c r="DU116" s="41">
        <f t="shared" si="76"/>
        <v>0</v>
      </c>
      <c r="DV116" s="41">
        <f t="shared" si="76"/>
        <v>0</v>
      </c>
      <c r="DW116" s="41">
        <f t="shared" si="76"/>
        <v>0</v>
      </c>
      <c r="DX116" s="41">
        <f t="shared" si="76"/>
        <v>0</v>
      </c>
      <c r="DY116" s="41">
        <f t="shared" si="76"/>
        <v>0</v>
      </c>
      <c r="DZ116" s="41">
        <f t="shared" si="92"/>
        <v>0</v>
      </c>
      <c r="EA116" s="41">
        <f t="shared" si="92"/>
        <v>0</v>
      </c>
      <c r="EB116" s="41">
        <f t="shared" si="92"/>
        <v>0</v>
      </c>
      <c r="EC116" s="41">
        <f t="shared" si="92"/>
        <v>0</v>
      </c>
      <c r="ED116" s="41">
        <f t="shared" si="92"/>
        <v>0</v>
      </c>
      <c r="EE116" s="41">
        <f t="shared" si="92"/>
        <v>0</v>
      </c>
      <c r="EF116" s="41">
        <f t="shared" si="92"/>
        <v>0</v>
      </c>
      <c r="EG116" s="41">
        <f t="shared" si="92"/>
        <v>0</v>
      </c>
      <c r="EH116" s="41">
        <f t="shared" si="92"/>
        <v>0</v>
      </c>
      <c r="EI116" s="41">
        <f t="shared" si="92"/>
        <v>0</v>
      </c>
      <c r="EJ116" s="41">
        <f t="shared" si="94"/>
        <v>0</v>
      </c>
      <c r="EK116" s="41">
        <f t="shared" si="94"/>
        <v>0</v>
      </c>
      <c r="EL116" s="41">
        <f t="shared" si="94"/>
        <v>0</v>
      </c>
      <c r="EM116" s="41">
        <f t="shared" si="94"/>
        <v>0</v>
      </c>
      <c r="EN116" s="41">
        <f t="shared" si="94"/>
        <v>0</v>
      </c>
      <c r="EO116" s="41">
        <f t="shared" si="94"/>
        <v>0</v>
      </c>
      <c r="EP116" s="41">
        <f t="shared" si="94"/>
        <v>0</v>
      </c>
      <c r="EQ116" s="41">
        <f t="shared" si="94"/>
        <v>0</v>
      </c>
      <c r="ER116" s="41">
        <f t="shared" si="94"/>
        <v>0</v>
      </c>
      <c r="ES116" s="41">
        <f t="shared" si="86"/>
        <v>0</v>
      </c>
      <c r="ET116" s="41">
        <f t="shared" si="86"/>
        <v>0</v>
      </c>
      <c r="EU116" s="41">
        <f t="shared" si="86"/>
        <v>0</v>
      </c>
      <c r="EV116" s="41">
        <f t="shared" si="86"/>
        <v>0</v>
      </c>
      <c r="EW116" s="41">
        <f t="shared" si="78"/>
        <v>0</v>
      </c>
      <c r="EX116" s="41">
        <f t="shared" si="78"/>
        <v>0</v>
      </c>
      <c r="EY116" s="41">
        <f t="shared" si="78"/>
        <v>0</v>
      </c>
      <c r="EZ116" s="41">
        <f t="shared" si="78"/>
        <v>0</v>
      </c>
      <c r="FA116" s="41">
        <f t="shared" si="78"/>
        <v>0</v>
      </c>
      <c r="FB116" s="41">
        <f t="shared" si="78"/>
        <v>0</v>
      </c>
      <c r="FC116" s="41">
        <f t="shared" si="78"/>
        <v>0</v>
      </c>
      <c r="FD116" s="41">
        <f t="shared" si="78"/>
        <v>0</v>
      </c>
      <c r="FE116" s="41">
        <f t="shared" si="78"/>
        <v>0</v>
      </c>
      <c r="FF116" s="41">
        <f t="shared" si="93"/>
        <v>0</v>
      </c>
      <c r="FG116" s="41">
        <f t="shared" si="93"/>
        <v>0</v>
      </c>
      <c r="FH116" s="41">
        <f t="shared" si="93"/>
        <v>0</v>
      </c>
      <c r="FI116" s="41">
        <f t="shared" si="93"/>
        <v>0</v>
      </c>
      <c r="FJ116" s="41">
        <f t="shared" si="93"/>
        <v>0</v>
      </c>
      <c r="FK116" s="41">
        <f t="shared" si="93"/>
        <v>0</v>
      </c>
      <c r="FL116" s="41">
        <f t="shared" si="93"/>
        <v>0</v>
      </c>
      <c r="FM116" s="41">
        <f t="shared" si="93"/>
        <v>0</v>
      </c>
      <c r="FN116" s="41">
        <f t="shared" si="93"/>
        <v>0</v>
      </c>
      <c r="FO116" s="41">
        <f t="shared" si="93"/>
        <v>0</v>
      </c>
      <c r="FP116" s="41">
        <f t="shared" si="95"/>
        <v>0</v>
      </c>
      <c r="FQ116" s="41">
        <f t="shared" si="95"/>
        <v>0</v>
      </c>
      <c r="FR116" s="41">
        <f t="shared" si="95"/>
        <v>0</v>
      </c>
      <c r="FS116" s="41">
        <f t="shared" si="95"/>
        <v>0</v>
      </c>
      <c r="FT116" s="41">
        <f t="shared" si="95"/>
        <v>0</v>
      </c>
      <c r="FU116" s="41">
        <f t="shared" si="95"/>
        <v>0</v>
      </c>
      <c r="FV116" s="41">
        <f t="shared" si="95"/>
        <v>0</v>
      </c>
      <c r="FW116" s="41">
        <f t="shared" si="95"/>
        <v>0</v>
      </c>
      <c r="FX116" s="41">
        <f t="shared" si="95"/>
        <v>0</v>
      </c>
      <c r="FY116" s="41">
        <f t="shared" si="87"/>
        <v>0</v>
      </c>
      <c r="FZ116" s="41">
        <f t="shared" si="87"/>
        <v>0</v>
      </c>
      <c r="GA116" s="41">
        <f t="shared" si="87"/>
        <v>0</v>
      </c>
      <c r="GB116" s="41">
        <f t="shared" si="87"/>
        <v>0</v>
      </c>
      <c r="GC116" s="41">
        <f t="shared" si="80"/>
        <v>0</v>
      </c>
      <c r="GD116" s="41">
        <f t="shared" si="80"/>
        <v>0</v>
      </c>
      <c r="GE116" s="41">
        <f t="shared" si="80"/>
        <v>0</v>
      </c>
      <c r="GF116" s="41">
        <f t="shared" si="80"/>
        <v>0</v>
      </c>
      <c r="GG116" s="41">
        <f t="shared" si="80"/>
        <v>0</v>
      </c>
      <c r="GH116" s="41">
        <f t="shared" si="66"/>
        <v>0</v>
      </c>
      <c r="GI116" s="41">
        <f t="shared" si="66"/>
        <v>0</v>
      </c>
      <c r="GJ116" s="41">
        <f t="shared" si="66"/>
        <v>0</v>
      </c>
      <c r="GK116" s="41">
        <f t="shared" si="66"/>
        <v>0</v>
      </c>
      <c r="GL116" s="41">
        <f t="shared" si="66"/>
        <v>0</v>
      </c>
      <c r="GM116" s="41">
        <f t="shared" si="89"/>
        <v>0</v>
      </c>
      <c r="GN116" s="41">
        <f t="shared" si="89"/>
        <v>0</v>
      </c>
      <c r="GO116" s="41">
        <f t="shared" si="89"/>
        <v>0</v>
      </c>
      <c r="GP116" s="41">
        <f t="shared" si="89"/>
        <v>0</v>
      </c>
      <c r="GQ116" s="41">
        <f t="shared" si="89"/>
        <v>0</v>
      </c>
      <c r="GR116" s="41">
        <f t="shared" si="89"/>
        <v>0</v>
      </c>
      <c r="GS116" s="41">
        <f t="shared" si="89"/>
        <v>0</v>
      </c>
      <c r="GT116" s="41">
        <f t="shared" si="89"/>
        <v>0</v>
      </c>
      <c r="GU116" s="41">
        <f t="shared" si="89"/>
        <v>0</v>
      </c>
      <c r="GV116" s="41">
        <f t="shared" si="89"/>
        <v>0</v>
      </c>
      <c r="GW116" s="41">
        <f t="shared" si="89"/>
        <v>0</v>
      </c>
      <c r="GX116" s="41">
        <f t="shared" si="89"/>
        <v>0</v>
      </c>
      <c r="GY116" s="41">
        <f t="shared" si="89"/>
        <v>0</v>
      </c>
      <c r="GZ116" s="41">
        <f t="shared" si="89"/>
        <v>0</v>
      </c>
      <c r="HA116" s="41">
        <f t="shared" si="89"/>
        <v>0</v>
      </c>
      <c r="HB116" s="41">
        <f t="shared" si="96"/>
        <v>0</v>
      </c>
      <c r="HC116" s="41">
        <f t="shared" si="96"/>
        <v>0</v>
      </c>
      <c r="HD116" s="41">
        <f t="shared" si="96"/>
        <v>0</v>
      </c>
      <c r="HE116" s="41">
        <f t="shared" si="96"/>
        <v>0</v>
      </c>
      <c r="HF116" s="41">
        <f t="shared" si="96"/>
        <v>0</v>
      </c>
      <c r="HG116" s="41">
        <f t="shared" si="96"/>
        <v>0</v>
      </c>
      <c r="HH116" s="41">
        <f t="shared" si="91"/>
        <v>0</v>
      </c>
      <c r="HI116" s="41">
        <f t="shared" si="91"/>
        <v>0</v>
      </c>
      <c r="HJ116" s="41">
        <f t="shared" si="91"/>
        <v>0</v>
      </c>
    </row>
    <row r="117" spans="1:218" ht="14.4" x14ac:dyDescent="0.3">
      <c r="A117" s="42">
        <v>114</v>
      </c>
      <c r="B117" s="43">
        <f>'CMM4 - AUX CALC'!$DK$67</f>
        <v>0</v>
      </c>
      <c r="DL117" s="41">
        <f>$B117/(_xlfn.SINGLE(PrazoConcessao)*12-DL$3+1)</f>
        <v>0</v>
      </c>
      <c r="DM117" s="41">
        <f t="shared" si="85"/>
        <v>0</v>
      </c>
      <c r="DN117" s="41">
        <f t="shared" si="85"/>
        <v>0</v>
      </c>
      <c r="DO117" s="41">
        <f t="shared" si="85"/>
        <v>0</v>
      </c>
      <c r="DP117" s="41">
        <f t="shared" si="85"/>
        <v>0</v>
      </c>
      <c r="DQ117" s="41">
        <f t="shared" si="76"/>
        <v>0</v>
      </c>
      <c r="DR117" s="41">
        <f t="shared" si="76"/>
        <v>0</v>
      </c>
      <c r="DS117" s="41">
        <f t="shared" si="76"/>
        <v>0</v>
      </c>
      <c r="DT117" s="41">
        <f t="shared" si="76"/>
        <v>0</v>
      </c>
      <c r="DU117" s="41">
        <f t="shared" si="76"/>
        <v>0</v>
      </c>
      <c r="DV117" s="41">
        <f t="shared" si="76"/>
        <v>0</v>
      </c>
      <c r="DW117" s="41">
        <f t="shared" si="76"/>
        <v>0</v>
      </c>
      <c r="DX117" s="41">
        <f t="shared" si="76"/>
        <v>0</v>
      </c>
      <c r="DY117" s="41">
        <f t="shared" si="76"/>
        <v>0</v>
      </c>
      <c r="DZ117" s="41">
        <f t="shared" si="92"/>
        <v>0</v>
      </c>
      <c r="EA117" s="41">
        <f t="shared" si="92"/>
        <v>0</v>
      </c>
      <c r="EB117" s="41">
        <f t="shared" si="92"/>
        <v>0</v>
      </c>
      <c r="EC117" s="41">
        <f t="shared" si="92"/>
        <v>0</v>
      </c>
      <c r="ED117" s="41">
        <f t="shared" si="92"/>
        <v>0</v>
      </c>
      <c r="EE117" s="41">
        <f t="shared" si="92"/>
        <v>0</v>
      </c>
      <c r="EF117" s="41">
        <f t="shared" si="92"/>
        <v>0</v>
      </c>
      <c r="EG117" s="41">
        <f t="shared" si="92"/>
        <v>0</v>
      </c>
      <c r="EH117" s="41">
        <f t="shared" si="92"/>
        <v>0</v>
      </c>
      <c r="EI117" s="41">
        <f t="shared" si="92"/>
        <v>0</v>
      </c>
      <c r="EJ117" s="41">
        <f t="shared" si="94"/>
        <v>0</v>
      </c>
      <c r="EK117" s="41">
        <f t="shared" si="94"/>
        <v>0</v>
      </c>
      <c r="EL117" s="41">
        <f t="shared" si="94"/>
        <v>0</v>
      </c>
      <c r="EM117" s="41">
        <f t="shared" si="94"/>
        <v>0</v>
      </c>
      <c r="EN117" s="41">
        <f t="shared" si="94"/>
        <v>0</v>
      </c>
      <c r="EO117" s="41">
        <f t="shared" si="94"/>
        <v>0</v>
      </c>
      <c r="EP117" s="41">
        <f t="shared" si="94"/>
        <v>0</v>
      </c>
      <c r="EQ117" s="41">
        <f t="shared" si="94"/>
        <v>0</v>
      </c>
      <c r="ER117" s="41">
        <f t="shared" si="94"/>
        <v>0</v>
      </c>
      <c r="ES117" s="41">
        <f t="shared" si="86"/>
        <v>0</v>
      </c>
      <c r="ET117" s="41">
        <f t="shared" si="86"/>
        <v>0</v>
      </c>
      <c r="EU117" s="41">
        <f t="shared" si="86"/>
        <v>0</v>
      </c>
      <c r="EV117" s="41">
        <f t="shared" si="86"/>
        <v>0</v>
      </c>
      <c r="EW117" s="41">
        <f t="shared" si="78"/>
        <v>0</v>
      </c>
      <c r="EX117" s="41">
        <f t="shared" si="78"/>
        <v>0</v>
      </c>
      <c r="EY117" s="41">
        <f t="shared" si="78"/>
        <v>0</v>
      </c>
      <c r="EZ117" s="41">
        <f t="shared" si="78"/>
        <v>0</v>
      </c>
      <c r="FA117" s="41">
        <f t="shared" si="78"/>
        <v>0</v>
      </c>
      <c r="FB117" s="41">
        <f t="shared" si="78"/>
        <v>0</v>
      </c>
      <c r="FC117" s="41">
        <f t="shared" si="78"/>
        <v>0</v>
      </c>
      <c r="FD117" s="41">
        <f t="shared" si="78"/>
        <v>0</v>
      </c>
      <c r="FE117" s="41">
        <f t="shared" si="78"/>
        <v>0</v>
      </c>
      <c r="FF117" s="41">
        <f t="shared" si="93"/>
        <v>0</v>
      </c>
      <c r="FG117" s="41">
        <f t="shared" si="93"/>
        <v>0</v>
      </c>
      <c r="FH117" s="41">
        <f t="shared" si="93"/>
        <v>0</v>
      </c>
      <c r="FI117" s="41">
        <f t="shared" si="93"/>
        <v>0</v>
      </c>
      <c r="FJ117" s="41">
        <f t="shared" si="93"/>
        <v>0</v>
      </c>
      <c r="FK117" s="41">
        <f t="shared" si="93"/>
        <v>0</v>
      </c>
      <c r="FL117" s="41">
        <f t="shared" si="93"/>
        <v>0</v>
      </c>
      <c r="FM117" s="41">
        <f t="shared" si="93"/>
        <v>0</v>
      </c>
      <c r="FN117" s="41">
        <f t="shared" si="93"/>
        <v>0</v>
      </c>
      <c r="FO117" s="41">
        <f t="shared" si="93"/>
        <v>0</v>
      </c>
      <c r="FP117" s="41">
        <f t="shared" si="95"/>
        <v>0</v>
      </c>
      <c r="FQ117" s="41">
        <f t="shared" si="95"/>
        <v>0</v>
      </c>
      <c r="FR117" s="41">
        <f t="shared" si="95"/>
        <v>0</v>
      </c>
      <c r="FS117" s="41">
        <f t="shared" si="95"/>
        <v>0</v>
      </c>
      <c r="FT117" s="41">
        <f t="shared" si="95"/>
        <v>0</v>
      </c>
      <c r="FU117" s="41">
        <f t="shared" si="95"/>
        <v>0</v>
      </c>
      <c r="FV117" s="41">
        <f t="shared" si="95"/>
        <v>0</v>
      </c>
      <c r="FW117" s="41">
        <f t="shared" si="95"/>
        <v>0</v>
      </c>
      <c r="FX117" s="41">
        <f t="shared" si="95"/>
        <v>0</v>
      </c>
      <c r="FY117" s="41">
        <f t="shared" si="87"/>
        <v>0</v>
      </c>
      <c r="FZ117" s="41">
        <f t="shared" si="87"/>
        <v>0</v>
      </c>
      <c r="GA117" s="41">
        <f t="shared" si="87"/>
        <v>0</v>
      </c>
      <c r="GB117" s="41">
        <f t="shared" si="87"/>
        <v>0</v>
      </c>
      <c r="GC117" s="41">
        <f t="shared" si="80"/>
        <v>0</v>
      </c>
      <c r="GD117" s="41">
        <f t="shared" si="80"/>
        <v>0</v>
      </c>
      <c r="GE117" s="41">
        <f t="shared" si="80"/>
        <v>0</v>
      </c>
      <c r="GF117" s="41">
        <f t="shared" si="80"/>
        <v>0</v>
      </c>
      <c r="GG117" s="41">
        <f t="shared" si="80"/>
        <v>0</v>
      </c>
      <c r="GH117" s="41">
        <f t="shared" si="66"/>
        <v>0</v>
      </c>
      <c r="GI117" s="41">
        <f t="shared" si="66"/>
        <v>0</v>
      </c>
      <c r="GJ117" s="41">
        <f t="shared" si="66"/>
        <v>0</v>
      </c>
      <c r="GK117" s="41">
        <f t="shared" si="66"/>
        <v>0</v>
      </c>
      <c r="GL117" s="41">
        <f t="shared" si="66"/>
        <v>0</v>
      </c>
      <c r="GM117" s="41">
        <f t="shared" si="89"/>
        <v>0</v>
      </c>
      <c r="GN117" s="41">
        <f t="shared" si="89"/>
        <v>0</v>
      </c>
      <c r="GO117" s="41">
        <f t="shared" si="89"/>
        <v>0</v>
      </c>
      <c r="GP117" s="41">
        <f t="shared" si="89"/>
        <v>0</v>
      </c>
      <c r="GQ117" s="41">
        <f t="shared" si="89"/>
        <v>0</v>
      </c>
      <c r="GR117" s="41">
        <f t="shared" si="89"/>
        <v>0</v>
      </c>
      <c r="GS117" s="41">
        <f t="shared" si="89"/>
        <v>0</v>
      </c>
      <c r="GT117" s="41">
        <f t="shared" si="89"/>
        <v>0</v>
      </c>
      <c r="GU117" s="41">
        <f t="shared" si="89"/>
        <v>0</v>
      </c>
      <c r="GV117" s="41">
        <f t="shared" si="89"/>
        <v>0</v>
      </c>
      <c r="GW117" s="41">
        <f t="shared" si="89"/>
        <v>0</v>
      </c>
      <c r="GX117" s="41">
        <f t="shared" si="89"/>
        <v>0</v>
      </c>
      <c r="GY117" s="41">
        <f t="shared" si="89"/>
        <v>0</v>
      </c>
      <c r="GZ117" s="41">
        <f t="shared" si="89"/>
        <v>0</v>
      </c>
      <c r="HA117" s="41">
        <f t="shared" si="89"/>
        <v>0</v>
      </c>
      <c r="HB117" s="41">
        <f t="shared" si="96"/>
        <v>0</v>
      </c>
      <c r="HC117" s="41">
        <f t="shared" si="96"/>
        <v>0</v>
      </c>
      <c r="HD117" s="41">
        <f t="shared" si="96"/>
        <v>0</v>
      </c>
      <c r="HE117" s="41">
        <f t="shared" si="96"/>
        <v>0</v>
      </c>
      <c r="HF117" s="41">
        <f t="shared" si="96"/>
        <v>0</v>
      </c>
      <c r="HG117" s="41">
        <f t="shared" si="96"/>
        <v>0</v>
      </c>
      <c r="HH117" s="41">
        <f t="shared" si="91"/>
        <v>0</v>
      </c>
      <c r="HI117" s="41">
        <f t="shared" si="91"/>
        <v>0</v>
      </c>
      <c r="HJ117" s="41">
        <f t="shared" si="91"/>
        <v>0</v>
      </c>
    </row>
    <row r="118" spans="1:218" ht="14.4" x14ac:dyDescent="0.3">
      <c r="A118" s="42">
        <v>115</v>
      </c>
      <c r="B118" s="43">
        <f>'CMM4 - AUX CALC'!$DL$67</f>
        <v>0</v>
      </c>
      <c r="DM118" s="41">
        <f>$B118/(_xlfn.SINGLE(PrazoConcessao)*12-DM$3+1)</f>
        <v>0</v>
      </c>
      <c r="DN118" s="41">
        <f t="shared" si="85"/>
        <v>0</v>
      </c>
      <c r="DO118" s="41">
        <f t="shared" si="85"/>
        <v>0</v>
      </c>
      <c r="DP118" s="41">
        <f t="shared" si="85"/>
        <v>0</v>
      </c>
      <c r="DQ118" s="41">
        <f t="shared" si="76"/>
        <v>0</v>
      </c>
      <c r="DR118" s="41">
        <f t="shared" si="76"/>
        <v>0</v>
      </c>
      <c r="DS118" s="41">
        <f t="shared" si="76"/>
        <v>0</v>
      </c>
      <c r="DT118" s="41">
        <f t="shared" si="76"/>
        <v>0</v>
      </c>
      <c r="DU118" s="41">
        <f t="shared" si="76"/>
        <v>0</v>
      </c>
      <c r="DV118" s="41">
        <f t="shared" si="76"/>
        <v>0</v>
      </c>
      <c r="DW118" s="41">
        <f t="shared" si="76"/>
        <v>0</v>
      </c>
      <c r="DX118" s="41">
        <f t="shared" si="76"/>
        <v>0</v>
      </c>
      <c r="DY118" s="41">
        <f t="shared" si="76"/>
        <v>0</v>
      </c>
      <c r="DZ118" s="41">
        <f t="shared" si="92"/>
        <v>0</v>
      </c>
      <c r="EA118" s="41">
        <f t="shared" si="92"/>
        <v>0</v>
      </c>
      <c r="EB118" s="41">
        <f t="shared" si="92"/>
        <v>0</v>
      </c>
      <c r="EC118" s="41">
        <f t="shared" si="92"/>
        <v>0</v>
      </c>
      <c r="ED118" s="41">
        <f t="shared" si="92"/>
        <v>0</v>
      </c>
      <c r="EE118" s="41">
        <f t="shared" si="92"/>
        <v>0</v>
      </c>
      <c r="EF118" s="41">
        <f t="shared" si="92"/>
        <v>0</v>
      </c>
      <c r="EG118" s="41">
        <f t="shared" si="92"/>
        <v>0</v>
      </c>
      <c r="EH118" s="41">
        <f t="shared" si="92"/>
        <v>0</v>
      </c>
      <c r="EI118" s="41">
        <f t="shared" si="92"/>
        <v>0</v>
      </c>
      <c r="EJ118" s="41">
        <f t="shared" si="94"/>
        <v>0</v>
      </c>
      <c r="EK118" s="41">
        <f t="shared" si="94"/>
        <v>0</v>
      </c>
      <c r="EL118" s="41">
        <f t="shared" si="94"/>
        <v>0</v>
      </c>
      <c r="EM118" s="41">
        <f t="shared" si="94"/>
        <v>0</v>
      </c>
      <c r="EN118" s="41">
        <f t="shared" si="94"/>
        <v>0</v>
      </c>
      <c r="EO118" s="41">
        <f t="shared" si="94"/>
        <v>0</v>
      </c>
      <c r="EP118" s="41">
        <f t="shared" si="94"/>
        <v>0</v>
      </c>
      <c r="EQ118" s="41">
        <f t="shared" si="94"/>
        <v>0</v>
      </c>
      <c r="ER118" s="41">
        <f t="shared" si="94"/>
        <v>0</v>
      </c>
      <c r="ES118" s="41">
        <f t="shared" si="86"/>
        <v>0</v>
      </c>
      <c r="ET118" s="41">
        <f t="shared" si="86"/>
        <v>0</v>
      </c>
      <c r="EU118" s="41">
        <f t="shared" si="86"/>
        <v>0</v>
      </c>
      <c r="EV118" s="41">
        <f t="shared" si="86"/>
        <v>0</v>
      </c>
      <c r="EW118" s="41">
        <f t="shared" si="78"/>
        <v>0</v>
      </c>
      <c r="EX118" s="41">
        <f t="shared" si="78"/>
        <v>0</v>
      </c>
      <c r="EY118" s="41">
        <f t="shared" si="78"/>
        <v>0</v>
      </c>
      <c r="EZ118" s="41">
        <f t="shared" si="78"/>
        <v>0</v>
      </c>
      <c r="FA118" s="41">
        <f t="shared" si="78"/>
        <v>0</v>
      </c>
      <c r="FB118" s="41">
        <f t="shared" si="78"/>
        <v>0</v>
      </c>
      <c r="FC118" s="41">
        <f t="shared" si="78"/>
        <v>0</v>
      </c>
      <c r="FD118" s="41">
        <f t="shared" si="78"/>
        <v>0</v>
      </c>
      <c r="FE118" s="41">
        <f t="shared" si="78"/>
        <v>0</v>
      </c>
      <c r="FF118" s="41">
        <f t="shared" si="93"/>
        <v>0</v>
      </c>
      <c r="FG118" s="41">
        <f t="shared" si="93"/>
        <v>0</v>
      </c>
      <c r="FH118" s="41">
        <f t="shared" si="93"/>
        <v>0</v>
      </c>
      <c r="FI118" s="41">
        <f t="shared" si="93"/>
        <v>0</v>
      </c>
      <c r="FJ118" s="41">
        <f t="shared" si="93"/>
        <v>0</v>
      </c>
      <c r="FK118" s="41">
        <f t="shared" si="93"/>
        <v>0</v>
      </c>
      <c r="FL118" s="41">
        <f t="shared" si="93"/>
        <v>0</v>
      </c>
      <c r="FM118" s="41">
        <f t="shared" si="93"/>
        <v>0</v>
      </c>
      <c r="FN118" s="41">
        <f t="shared" si="93"/>
        <v>0</v>
      </c>
      <c r="FO118" s="41">
        <f t="shared" si="93"/>
        <v>0</v>
      </c>
      <c r="FP118" s="41">
        <f t="shared" si="95"/>
        <v>0</v>
      </c>
      <c r="FQ118" s="41">
        <f t="shared" si="95"/>
        <v>0</v>
      </c>
      <c r="FR118" s="41">
        <f t="shared" si="95"/>
        <v>0</v>
      </c>
      <c r="FS118" s="41">
        <f t="shared" si="95"/>
        <v>0</v>
      </c>
      <c r="FT118" s="41">
        <f t="shared" si="95"/>
        <v>0</v>
      </c>
      <c r="FU118" s="41">
        <f t="shared" si="95"/>
        <v>0</v>
      </c>
      <c r="FV118" s="41">
        <f t="shared" si="95"/>
        <v>0</v>
      </c>
      <c r="FW118" s="41">
        <f t="shared" si="95"/>
        <v>0</v>
      </c>
      <c r="FX118" s="41">
        <f t="shared" si="95"/>
        <v>0</v>
      </c>
      <c r="FY118" s="41">
        <f t="shared" si="87"/>
        <v>0</v>
      </c>
      <c r="FZ118" s="41">
        <f t="shared" si="87"/>
        <v>0</v>
      </c>
      <c r="GA118" s="41">
        <f t="shared" si="87"/>
        <v>0</v>
      </c>
      <c r="GB118" s="41">
        <f t="shared" si="87"/>
        <v>0</v>
      </c>
      <c r="GC118" s="41">
        <f t="shared" si="80"/>
        <v>0</v>
      </c>
      <c r="GD118" s="41">
        <f t="shared" si="80"/>
        <v>0</v>
      </c>
      <c r="GE118" s="41">
        <f t="shared" si="80"/>
        <v>0</v>
      </c>
      <c r="GF118" s="41">
        <f t="shared" si="80"/>
        <v>0</v>
      </c>
      <c r="GG118" s="41">
        <f t="shared" si="80"/>
        <v>0</v>
      </c>
      <c r="GH118" s="41">
        <f t="shared" si="66"/>
        <v>0</v>
      </c>
      <c r="GI118" s="41">
        <f t="shared" si="66"/>
        <v>0</v>
      </c>
      <c r="GJ118" s="41">
        <f t="shared" si="66"/>
        <v>0</v>
      </c>
      <c r="GK118" s="41">
        <f t="shared" si="66"/>
        <v>0</v>
      </c>
      <c r="GL118" s="41">
        <f t="shared" si="66"/>
        <v>0</v>
      </c>
      <c r="GM118" s="41">
        <f t="shared" si="89"/>
        <v>0</v>
      </c>
      <c r="GN118" s="41">
        <f t="shared" si="89"/>
        <v>0</v>
      </c>
      <c r="GO118" s="41">
        <f t="shared" si="89"/>
        <v>0</v>
      </c>
      <c r="GP118" s="41">
        <f t="shared" si="89"/>
        <v>0</v>
      </c>
      <c r="GQ118" s="41">
        <f t="shared" si="89"/>
        <v>0</v>
      </c>
      <c r="GR118" s="41">
        <f t="shared" si="89"/>
        <v>0</v>
      </c>
      <c r="GS118" s="41">
        <f t="shared" si="89"/>
        <v>0</v>
      </c>
      <c r="GT118" s="41">
        <f t="shared" si="89"/>
        <v>0</v>
      </c>
      <c r="GU118" s="41">
        <f t="shared" si="89"/>
        <v>0</v>
      </c>
      <c r="GV118" s="41">
        <f t="shared" si="89"/>
        <v>0</v>
      </c>
      <c r="GW118" s="41">
        <f t="shared" si="89"/>
        <v>0</v>
      </c>
      <c r="GX118" s="41">
        <f t="shared" si="89"/>
        <v>0</v>
      </c>
      <c r="GY118" s="41">
        <f t="shared" si="89"/>
        <v>0</v>
      </c>
      <c r="GZ118" s="41">
        <f t="shared" si="89"/>
        <v>0</v>
      </c>
      <c r="HA118" s="41">
        <f t="shared" si="89"/>
        <v>0</v>
      </c>
      <c r="HB118" s="41">
        <f t="shared" si="96"/>
        <v>0</v>
      </c>
      <c r="HC118" s="41">
        <f t="shared" si="96"/>
        <v>0</v>
      </c>
      <c r="HD118" s="41">
        <f t="shared" si="96"/>
        <v>0</v>
      </c>
      <c r="HE118" s="41">
        <f t="shared" si="96"/>
        <v>0</v>
      </c>
      <c r="HF118" s="41">
        <f t="shared" si="96"/>
        <v>0</v>
      </c>
      <c r="HG118" s="41">
        <f t="shared" si="96"/>
        <v>0</v>
      </c>
      <c r="HH118" s="41">
        <f t="shared" si="91"/>
        <v>0</v>
      </c>
      <c r="HI118" s="41">
        <f t="shared" si="91"/>
        <v>0</v>
      </c>
      <c r="HJ118" s="41">
        <f t="shared" si="91"/>
        <v>0</v>
      </c>
    </row>
    <row r="119" spans="1:218" ht="14.4" x14ac:dyDescent="0.3">
      <c r="A119" s="42">
        <v>116</v>
      </c>
      <c r="B119" s="43">
        <f>'CMM4 - AUX CALC'!$DM$67</f>
        <v>0</v>
      </c>
      <c r="DN119" s="41">
        <f>$B119/(_xlfn.SINGLE(PrazoConcessao)*12-DN$3+1)</f>
        <v>0</v>
      </c>
      <c r="DO119" s="41">
        <f t="shared" si="85"/>
        <v>0</v>
      </c>
      <c r="DP119" s="41">
        <f t="shared" si="85"/>
        <v>0</v>
      </c>
      <c r="DQ119" s="41">
        <f t="shared" si="76"/>
        <v>0</v>
      </c>
      <c r="DR119" s="41">
        <f t="shared" si="76"/>
        <v>0</v>
      </c>
      <c r="DS119" s="41">
        <f t="shared" si="76"/>
        <v>0</v>
      </c>
      <c r="DT119" s="41">
        <f t="shared" si="76"/>
        <v>0</v>
      </c>
      <c r="DU119" s="41">
        <f t="shared" si="76"/>
        <v>0</v>
      </c>
      <c r="DV119" s="41">
        <f t="shared" si="76"/>
        <v>0</v>
      </c>
      <c r="DW119" s="41">
        <f t="shared" si="76"/>
        <v>0</v>
      </c>
      <c r="DX119" s="41">
        <f t="shared" si="76"/>
        <v>0</v>
      </c>
      <c r="DY119" s="41">
        <f t="shared" si="76"/>
        <v>0</v>
      </c>
      <c r="DZ119" s="41">
        <f t="shared" si="92"/>
        <v>0</v>
      </c>
      <c r="EA119" s="41">
        <f t="shared" si="92"/>
        <v>0</v>
      </c>
      <c r="EB119" s="41">
        <f t="shared" si="92"/>
        <v>0</v>
      </c>
      <c r="EC119" s="41">
        <f t="shared" si="92"/>
        <v>0</v>
      </c>
      <c r="ED119" s="41">
        <f t="shared" si="92"/>
        <v>0</v>
      </c>
      <c r="EE119" s="41">
        <f t="shared" si="92"/>
        <v>0</v>
      </c>
      <c r="EF119" s="41">
        <f t="shared" si="92"/>
        <v>0</v>
      </c>
      <c r="EG119" s="41">
        <f t="shared" si="92"/>
        <v>0</v>
      </c>
      <c r="EH119" s="41">
        <f t="shared" si="92"/>
        <v>0</v>
      </c>
      <c r="EI119" s="41">
        <f t="shared" si="92"/>
        <v>0</v>
      </c>
      <c r="EJ119" s="41">
        <f t="shared" si="94"/>
        <v>0</v>
      </c>
      <c r="EK119" s="41">
        <f t="shared" si="94"/>
        <v>0</v>
      </c>
      <c r="EL119" s="41">
        <f t="shared" si="94"/>
        <v>0</v>
      </c>
      <c r="EM119" s="41">
        <f t="shared" si="94"/>
        <v>0</v>
      </c>
      <c r="EN119" s="41">
        <f t="shared" si="94"/>
        <v>0</v>
      </c>
      <c r="EO119" s="41">
        <f t="shared" si="94"/>
        <v>0</v>
      </c>
      <c r="EP119" s="41">
        <f t="shared" si="94"/>
        <v>0</v>
      </c>
      <c r="EQ119" s="41">
        <f t="shared" si="94"/>
        <v>0</v>
      </c>
      <c r="ER119" s="41">
        <f t="shared" si="94"/>
        <v>0</v>
      </c>
      <c r="ES119" s="41">
        <f t="shared" si="86"/>
        <v>0</v>
      </c>
      <c r="ET119" s="41">
        <f t="shared" si="86"/>
        <v>0</v>
      </c>
      <c r="EU119" s="41">
        <f t="shared" si="86"/>
        <v>0</v>
      </c>
      <c r="EV119" s="41">
        <f t="shared" si="86"/>
        <v>0</v>
      </c>
      <c r="EW119" s="41">
        <f t="shared" si="78"/>
        <v>0</v>
      </c>
      <c r="EX119" s="41">
        <f t="shared" si="78"/>
        <v>0</v>
      </c>
      <c r="EY119" s="41">
        <f t="shared" si="78"/>
        <v>0</v>
      </c>
      <c r="EZ119" s="41">
        <f t="shared" si="78"/>
        <v>0</v>
      </c>
      <c r="FA119" s="41">
        <f t="shared" si="78"/>
        <v>0</v>
      </c>
      <c r="FB119" s="41">
        <f t="shared" si="78"/>
        <v>0</v>
      </c>
      <c r="FC119" s="41">
        <f t="shared" si="78"/>
        <v>0</v>
      </c>
      <c r="FD119" s="41">
        <f t="shared" si="78"/>
        <v>0</v>
      </c>
      <c r="FE119" s="41">
        <f t="shared" si="78"/>
        <v>0</v>
      </c>
      <c r="FF119" s="41">
        <f t="shared" si="93"/>
        <v>0</v>
      </c>
      <c r="FG119" s="41">
        <f t="shared" si="93"/>
        <v>0</v>
      </c>
      <c r="FH119" s="41">
        <f t="shared" si="93"/>
        <v>0</v>
      </c>
      <c r="FI119" s="41">
        <f t="shared" si="93"/>
        <v>0</v>
      </c>
      <c r="FJ119" s="41">
        <f t="shared" si="93"/>
        <v>0</v>
      </c>
      <c r="FK119" s="41">
        <f t="shared" si="93"/>
        <v>0</v>
      </c>
      <c r="FL119" s="41">
        <f t="shared" si="93"/>
        <v>0</v>
      </c>
      <c r="FM119" s="41">
        <f t="shared" si="93"/>
        <v>0</v>
      </c>
      <c r="FN119" s="41">
        <f t="shared" si="93"/>
        <v>0</v>
      </c>
      <c r="FO119" s="41">
        <f t="shared" si="93"/>
        <v>0</v>
      </c>
      <c r="FP119" s="41">
        <f t="shared" si="95"/>
        <v>0</v>
      </c>
      <c r="FQ119" s="41">
        <f t="shared" si="95"/>
        <v>0</v>
      </c>
      <c r="FR119" s="41">
        <f t="shared" si="95"/>
        <v>0</v>
      </c>
      <c r="FS119" s="41">
        <f t="shared" si="95"/>
        <v>0</v>
      </c>
      <c r="FT119" s="41">
        <f t="shared" si="95"/>
        <v>0</v>
      </c>
      <c r="FU119" s="41">
        <f t="shared" si="95"/>
        <v>0</v>
      </c>
      <c r="FV119" s="41">
        <f t="shared" si="95"/>
        <v>0</v>
      </c>
      <c r="FW119" s="41">
        <f t="shared" si="95"/>
        <v>0</v>
      </c>
      <c r="FX119" s="41">
        <f t="shared" si="95"/>
        <v>0</v>
      </c>
      <c r="FY119" s="41">
        <f t="shared" si="87"/>
        <v>0</v>
      </c>
      <c r="FZ119" s="41">
        <f t="shared" si="87"/>
        <v>0</v>
      </c>
      <c r="GA119" s="41">
        <f t="shared" si="87"/>
        <v>0</v>
      </c>
      <c r="GB119" s="41">
        <f t="shared" si="87"/>
        <v>0</v>
      </c>
      <c r="GC119" s="41">
        <f t="shared" si="80"/>
        <v>0</v>
      </c>
      <c r="GD119" s="41">
        <f t="shared" si="80"/>
        <v>0</v>
      </c>
      <c r="GE119" s="41">
        <f t="shared" si="80"/>
        <v>0</v>
      </c>
      <c r="GF119" s="41">
        <f t="shared" si="80"/>
        <v>0</v>
      </c>
      <c r="GG119" s="41">
        <f t="shared" si="80"/>
        <v>0</v>
      </c>
      <c r="GH119" s="41">
        <f t="shared" si="66"/>
        <v>0</v>
      </c>
      <c r="GI119" s="41">
        <f t="shared" si="66"/>
        <v>0</v>
      </c>
      <c r="GJ119" s="41">
        <f t="shared" si="66"/>
        <v>0</v>
      </c>
      <c r="GK119" s="41">
        <f t="shared" si="66"/>
        <v>0</v>
      </c>
      <c r="GL119" s="41">
        <f t="shared" si="66"/>
        <v>0</v>
      </c>
      <c r="GM119" s="41">
        <f t="shared" si="89"/>
        <v>0</v>
      </c>
      <c r="GN119" s="41">
        <f t="shared" si="89"/>
        <v>0</v>
      </c>
      <c r="GO119" s="41">
        <f t="shared" si="89"/>
        <v>0</v>
      </c>
      <c r="GP119" s="41">
        <f t="shared" si="89"/>
        <v>0</v>
      </c>
      <c r="GQ119" s="41">
        <f t="shared" si="89"/>
        <v>0</v>
      </c>
      <c r="GR119" s="41">
        <f t="shared" si="89"/>
        <v>0</v>
      </c>
      <c r="GS119" s="41">
        <f t="shared" si="89"/>
        <v>0</v>
      </c>
      <c r="GT119" s="41">
        <f t="shared" si="89"/>
        <v>0</v>
      </c>
      <c r="GU119" s="41">
        <f t="shared" si="89"/>
        <v>0</v>
      </c>
      <c r="GV119" s="41">
        <f t="shared" si="89"/>
        <v>0</v>
      </c>
      <c r="GW119" s="41">
        <f t="shared" si="89"/>
        <v>0</v>
      </c>
      <c r="GX119" s="41">
        <f t="shared" si="89"/>
        <v>0</v>
      </c>
      <c r="GY119" s="41">
        <f t="shared" si="89"/>
        <v>0</v>
      </c>
      <c r="GZ119" s="41">
        <f t="shared" si="89"/>
        <v>0</v>
      </c>
      <c r="HA119" s="41">
        <f t="shared" si="89"/>
        <v>0</v>
      </c>
      <c r="HB119" s="41">
        <f t="shared" si="96"/>
        <v>0</v>
      </c>
      <c r="HC119" s="41">
        <f t="shared" si="96"/>
        <v>0</v>
      </c>
      <c r="HD119" s="41">
        <f t="shared" si="96"/>
        <v>0</v>
      </c>
      <c r="HE119" s="41">
        <f t="shared" si="96"/>
        <v>0</v>
      </c>
      <c r="HF119" s="41">
        <f t="shared" si="96"/>
        <v>0</v>
      </c>
      <c r="HG119" s="41">
        <f t="shared" si="96"/>
        <v>0</v>
      </c>
      <c r="HH119" s="41">
        <f t="shared" si="91"/>
        <v>0</v>
      </c>
      <c r="HI119" s="41">
        <f t="shared" si="91"/>
        <v>0</v>
      </c>
      <c r="HJ119" s="41">
        <f t="shared" si="91"/>
        <v>0</v>
      </c>
    </row>
    <row r="120" spans="1:218" ht="14.4" x14ac:dyDescent="0.3">
      <c r="A120" s="42">
        <v>117</v>
      </c>
      <c r="B120" s="43">
        <f>'CMM4 - AUX CALC'!$DN$67</f>
        <v>0</v>
      </c>
      <c r="DO120" s="41">
        <f>$B120/(_xlfn.SINGLE(PrazoConcessao)*12-DO$3+1)</f>
        <v>0</v>
      </c>
      <c r="DP120" s="41">
        <f t="shared" si="85"/>
        <v>0</v>
      </c>
      <c r="DQ120" s="41">
        <f t="shared" si="76"/>
        <v>0</v>
      </c>
      <c r="DR120" s="41">
        <f t="shared" si="76"/>
        <v>0</v>
      </c>
      <c r="DS120" s="41">
        <f t="shared" si="76"/>
        <v>0</v>
      </c>
      <c r="DT120" s="41">
        <f t="shared" si="76"/>
        <v>0</v>
      </c>
      <c r="DU120" s="41">
        <f t="shared" si="76"/>
        <v>0</v>
      </c>
      <c r="DV120" s="41">
        <f t="shared" si="76"/>
        <v>0</v>
      </c>
      <c r="DW120" s="41">
        <f t="shared" si="76"/>
        <v>0</v>
      </c>
      <c r="DX120" s="41">
        <f t="shared" si="76"/>
        <v>0</v>
      </c>
      <c r="DY120" s="41">
        <f t="shared" si="76"/>
        <v>0</v>
      </c>
      <c r="DZ120" s="41">
        <f t="shared" si="92"/>
        <v>0</v>
      </c>
      <c r="EA120" s="41">
        <f t="shared" si="92"/>
        <v>0</v>
      </c>
      <c r="EB120" s="41">
        <f t="shared" si="92"/>
        <v>0</v>
      </c>
      <c r="EC120" s="41">
        <f t="shared" si="92"/>
        <v>0</v>
      </c>
      <c r="ED120" s="41">
        <f t="shared" si="92"/>
        <v>0</v>
      </c>
      <c r="EE120" s="41">
        <f t="shared" si="92"/>
        <v>0</v>
      </c>
      <c r="EF120" s="41">
        <f t="shared" si="92"/>
        <v>0</v>
      </c>
      <c r="EG120" s="41">
        <f t="shared" si="92"/>
        <v>0</v>
      </c>
      <c r="EH120" s="41">
        <f t="shared" si="92"/>
        <v>0</v>
      </c>
      <c r="EI120" s="41">
        <f t="shared" si="92"/>
        <v>0</v>
      </c>
      <c r="EJ120" s="41">
        <f t="shared" si="94"/>
        <v>0</v>
      </c>
      <c r="EK120" s="41">
        <f t="shared" si="94"/>
        <v>0</v>
      </c>
      <c r="EL120" s="41">
        <f t="shared" si="94"/>
        <v>0</v>
      </c>
      <c r="EM120" s="41">
        <f t="shared" si="94"/>
        <v>0</v>
      </c>
      <c r="EN120" s="41">
        <f t="shared" si="94"/>
        <v>0</v>
      </c>
      <c r="EO120" s="41">
        <f t="shared" si="94"/>
        <v>0</v>
      </c>
      <c r="EP120" s="41">
        <f t="shared" si="94"/>
        <v>0</v>
      </c>
      <c r="EQ120" s="41">
        <f t="shared" si="94"/>
        <v>0</v>
      </c>
      <c r="ER120" s="41">
        <f t="shared" si="94"/>
        <v>0</v>
      </c>
      <c r="ES120" s="41">
        <f t="shared" si="86"/>
        <v>0</v>
      </c>
      <c r="ET120" s="41">
        <f t="shared" si="86"/>
        <v>0</v>
      </c>
      <c r="EU120" s="41">
        <f t="shared" si="86"/>
        <v>0</v>
      </c>
      <c r="EV120" s="41">
        <f t="shared" si="86"/>
        <v>0</v>
      </c>
      <c r="EW120" s="41">
        <f t="shared" si="78"/>
        <v>0</v>
      </c>
      <c r="EX120" s="41">
        <f t="shared" si="78"/>
        <v>0</v>
      </c>
      <c r="EY120" s="41">
        <f t="shared" si="78"/>
        <v>0</v>
      </c>
      <c r="EZ120" s="41">
        <f t="shared" si="78"/>
        <v>0</v>
      </c>
      <c r="FA120" s="41">
        <f t="shared" si="78"/>
        <v>0</v>
      </c>
      <c r="FB120" s="41">
        <f t="shared" si="78"/>
        <v>0</v>
      </c>
      <c r="FC120" s="41">
        <f t="shared" si="78"/>
        <v>0</v>
      </c>
      <c r="FD120" s="41">
        <f t="shared" si="78"/>
        <v>0</v>
      </c>
      <c r="FE120" s="41">
        <f t="shared" si="78"/>
        <v>0</v>
      </c>
      <c r="FF120" s="41">
        <f t="shared" si="93"/>
        <v>0</v>
      </c>
      <c r="FG120" s="41">
        <f t="shared" si="93"/>
        <v>0</v>
      </c>
      <c r="FH120" s="41">
        <f t="shared" si="93"/>
        <v>0</v>
      </c>
      <c r="FI120" s="41">
        <f t="shared" si="93"/>
        <v>0</v>
      </c>
      <c r="FJ120" s="41">
        <f t="shared" si="93"/>
        <v>0</v>
      </c>
      <c r="FK120" s="41">
        <f t="shared" si="93"/>
        <v>0</v>
      </c>
      <c r="FL120" s="41">
        <f t="shared" si="93"/>
        <v>0</v>
      </c>
      <c r="FM120" s="41">
        <f t="shared" si="93"/>
        <v>0</v>
      </c>
      <c r="FN120" s="41">
        <f t="shared" si="93"/>
        <v>0</v>
      </c>
      <c r="FO120" s="41">
        <f t="shared" si="93"/>
        <v>0</v>
      </c>
      <c r="FP120" s="41">
        <f t="shared" si="95"/>
        <v>0</v>
      </c>
      <c r="FQ120" s="41">
        <f t="shared" si="95"/>
        <v>0</v>
      </c>
      <c r="FR120" s="41">
        <f t="shared" si="95"/>
        <v>0</v>
      </c>
      <c r="FS120" s="41">
        <f t="shared" si="95"/>
        <v>0</v>
      </c>
      <c r="FT120" s="41">
        <f t="shared" si="95"/>
        <v>0</v>
      </c>
      <c r="FU120" s="41">
        <f t="shared" si="95"/>
        <v>0</v>
      </c>
      <c r="FV120" s="41">
        <f t="shared" si="95"/>
        <v>0</v>
      </c>
      <c r="FW120" s="41">
        <f t="shared" si="95"/>
        <v>0</v>
      </c>
      <c r="FX120" s="41">
        <f t="shared" si="95"/>
        <v>0</v>
      </c>
      <c r="FY120" s="41">
        <f t="shared" si="87"/>
        <v>0</v>
      </c>
      <c r="FZ120" s="41">
        <f t="shared" si="87"/>
        <v>0</v>
      </c>
      <c r="GA120" s="41">
        <f t="shared" si="87"/>
        <v>0</v>
      </c>
      <c r="GB120" s="41">
        <f t="shared" si="87"/>
        <v>0</v>
      </c>
      <c r="GC120" s="41">
        <f t="shared" si="80"/>
        <v>0</v>
      </c>
      <c r="GD120" s="41">
        <f t="shared" si="80"/>
        <v>0</v>
      </c>
      <c r="GE120" s="41">
        <f t="shared" si="80"/>
        <v>0</v>
      </c>
      <c r="GF120" s="41">
        <f t="shared" si="80"/>
        <v>0</v>
      </c>
      <c r="GG120" s="41">
        <f t="shared" si="80"/>
        <v>0</v>
      </c>
      <c r="GH120" s="41">
        <f t="shared" si="66"/>
        <v>0</v>
      </c>
      <c r="GI120" s="41">
        <f t="shared" si="66"/>
        <v>0</v>
      </c>
      <c r="GJ120" s="41">
        <f t="shared" si="66"/>
        <v>0</v>
      </c>
      <c r="GK120" s="41">
        <f t="shared" si="66"/>
        <v>0</v>
      </c>
      <c r="GL120" s="41">
        <f t="shared" si="66"/>
        <v>0</v>
      </c>
      <c r="GM120" s="41">
        <f t="shared" si="89"/>
        <v>0</v>
      </c>
      <c r="GN120" s="41">
        <f t="shared" si="89"/>
        <v>0</v>
      </c>
      <c r="GO120" s="41">
        <f t="shared" si="89"/>
        <v>0</v>
      </c>
      <c r="GP120" s="41">
        <f t="shared" si="89"/>
        <v>0</v>
      </c>
      <c r="GQ120" s="41">
        <f t="shared" si="89"/>
        <v>0</v>
      </c>
      <c r="GR120" s="41">
        <f t="shared" si="89"/>
        <v>0</v>
      </c>
      <c r="GS120" s="41">
        <f t="shared" si="89"/>
        <v>0</v>
      </c>
      <c r="GT120" s="41">
        <f t="shared" si="89"/>
        <v>0</v>
      </c>
      <c r="GU120" s="41">
        <f t="shared" si="89"/>
        <v>0</v>
      </c>
      <c r="GV120" s="41">
        <f t="shared" si="89"/>
        <v>0</v>
      </c>
      <c r="GW120" s="41">
        <f t="shared" si="89"/>
        <v>0</v>
      </c>
      <c r="GX120" s="41">
        <f t="shared" si="89"/>
        <v>0</v>
      </c>
      <c r="GY120" s="41">
        <f t="shared" si="89"/>
        <v>0</v>
      </c>
      <c r="GZ120" s="41">
        <f t="shared" si="89"/>
        <v>0</v>
      </c>
      <c r="HA120" s="41">
        <f t="shared" si="89"/>
        <v>0</v>
      </c>
      <c r="HB120" s="41">
        <f t="shared" si="96"/>
        <v>0</v>
      </c>
      <c r="HC120" s="41">
        <f t="shared" si="96"/>
        <v>0</v>
      </c>
      <c r="HD120" s="41">
        <f t="shared" si="96"/>
        <v>0</v>
      </c>
      <c r="HE120" s="41">
        <f t="shared" si="96"/>
        <v>0</v>
      </c>
      <c r="HF120" s="41">
        <f t="shared" si="96"/>
        <v>0</v>
      </c>
      <c r="HG120" s="41">
        <f t="shared" si="96"/>
        <v>0</v>
      </c>
      <c r="HH120" s="41">
        <f t="shared" si="91"/>
        <v>0</v>
      </c>
      <c r="HI120" s="41">
        <f t="shared" si="91"/>
        <v>0</v>
      </c>
      <c r="HJ120" s="41">
        <f t="shared" si="91"/>
        <v>0</v>
      </c>
    </row>
    <row r="121" spans="1:218" ht="14.4" x14ac:dyDescent="0.3">
      <c r="A121" s="42">
        <v>118</v>
      </c>
      <c r="B121" s="43">
        <f>'CMM4 - AUX CALC'!$DO$67</f>
        <v>0</v>
      </c>
      <c r="DP121" s="41">
        <f>$B121/(_xlfn.SINGLE(PrazoConcessao)*12-DP$3+1)</f>
        <v>0</v>
      </c>
      <c r="DQ121" s="41">
        <f t="shared" si="76"/>
        <v>0</v>
      </c>
      <c r="DR121" s="41">
        <f t="shared" si="76"/>
        <v>0</v>
      </c>
      <c r="DS121" s="41">
        <f t="shared" si="76"/>
        <v>0</v>
      </c>
      <c r="DT121" s="41">
        <f t="shared" si="76"/>
        <v>0</v>
      </c>
      <c r="DU121" s="41">
        <f t="shared" si="76"/>
        <v>0</v>
      </c>
      <c r="DV121" s="41">
        <f t="shared" si="76"/>
        <v>0</v>
      </c>
      <c r="DW121" s="41">
        <f t="shared" si="76"/>
        <v>0</v>
      </c>
      <c r="DX121" s="41">
        <f t="shared" si="76"/>
        <v>0</v>
      </c>
      <c r="DY121" s="41">
        <f t="shared" si="76"/>
        <v>0</v>
      </c>
      <c r="DZ121" s="41">
        <f t="shared" si="92"/>
        <v>0</v>
      </c>
      <c r="EA121" s="41">
        <f t="shared" si="92"/>
        <v>0</v>
      </c>
      <c r="EB121" s="41">
        <f t="shared" si="92"/>
        <v>0</v>
      </c>
      <c r="EC121" s="41">
        <f t="shared" si="92"/>
        <v>0</v>
      </c>
      <c r="ED121" s="41">
        <f t="shared" si="92"/>
        <v>0</v>
      </c>
      <c r="EE121" s="41">
        <f t="shared" si="92"/>
        <v>0</v>
      </c>
      <c r="EF121" s="41">
        <f t="shared" si="92"/>
        <v>0</v>
      </c>
      <c r="EG121" s="41">
        <f t="shared" si="92"/>
        <v>0</v>
      </c>
      <c r="EH121" s="41">
        <f t="shared" si="92"/>
        <v>0</v>
      </c>
      <c r="EI121" s="41">
        <f t="shared" si="92"/>
        <v>0</v>
      </c>
      <c r="EJ121" s="41">
        <f t="shared" si="94"/>
        <v>0</v>
      </c>
      <c r="EK121" s="41">
        <f t="shared" si="94"/>
        <v>0</v>
      </c>
      <c r="EL121" s="41">
        <f t="shared" si="94"/>
        <v>0</v>
      </c>
      <c r="EM121" s="41">
        <f t="shared" si="94"/>
        <v>0</v>
      </c>
      <c r="EN121" s="41">
        <f t="shared" si="94"/>
        <v>0</v>
      </c>
      <c r="EO121" s="41">
        <f t="shared" si="94"/>
        <v>0</v>
      </c>
      <c r="EP121" s="41">
        <f t="shared" si="94"/>
        <v>0</v>
      </c>
      <c r="EQ121" s="41">
        <f t="shared" si="94"/>
        <v>0</v>
      </c>
      <c r="ER121" s="41">
        <f t="shared" si="94"/>
        <v>0</v>
      </c>
      <c r="ES121" s="41">
        <f t="shared" si="86"/>
        <v>0</v>
      </c>
      <c r="ET121" s="41">
        <f t="shared" si="86"/>
        <v>0</v>
      </c>
      <c r="EU121" s="41">
        <f t="shared" si="86"/>
        <v>0</v>
      </c>
      <c r="EV121" s="41">
        <f t="shared" si="86"/>
        <v>0</v>
      </c>
      <c r="EW121" s="41">
        <f t="shared" si="78"/>
        <v>0</v>
      </c>
      <c r="EX121" s="41">
        <f t="shared" si="78"/>
        <v>0</v>
      </c>
      <c r="EY121" s="41">
        <f t="shared" si="78"/>
        <v>0</v>
      </c>
      <c r="EZ121" s="41">
        <f t="shared" si="78"/>
        <v>0</v>
      </c>
      <c r="FA121" s="41">
        <f t="shared" si="78"/>
        <v>0</v>
      </c>
      <c r="FB121" s="41">
        <f t="shared" si="78"/>
        <v>0</v>
      </c>
      <c r="FC121" s="41">
        <f t="shared" si="78"/>
        <v>0</v>
      </c>
      <c r="FD121" s="41">
        <f t="shared" si="78"/>
        <v>0</v>
      </c>
      <c r="FE121" s="41">
        <f t="shared" si="78"/>
        <v>0</v>
      </c>
      <c r="FF121" s="41">
        <f t="shared" si="93"/>
        <v>0</v>
      </c>
      <c r="FG121" s="41">
        <f t="shared" si="93"/>
        <v>0</v>
      </c>
      <c r="FH121" s="41">
        <f t="shared" si="93"/>
        <v>0</v>
      </c>
      <c r="FI121" s="41">
        <f t="shared" si="93"/>
        <v>0</v>
      </c>
      <c r="FJ121" s="41">
        <f t="shared" si="93"/>
        <v>0</v>
      </c>
      <c r="FK121" s="41">
        <f t="shared" si="93"/>
        <v>0</v>
      </c>
      <c r="FL121" s="41">
        <f t="shared" si="93"/>
        <v>0</v>
      </c>
      <c r="FM121" s="41">
        <f t="shared" si="93"/>
        <v>0</v>
      </c>
      <c r="FN121" s="41">
        <f t="shared" si="93"/>
        <v>0</v>
      </c>
      <c r="FO121" s="41">
        <f t="shared" si="93"/>
        <v>0</v>
      </c>
      <c r="FP121" s="41">
        <f t="shared" si="95"/>
        <v>0</v>
      </c>
      <c r="FQ121" s="41">
        <f t="shared" si="95"/>
        <v>0</v>
      </c>
      <c r="FR121" s="41">
        <f t="shared" si="95"/>
        <v>0</v>
      </c>
      <c r="FS121" s="41">
        <f t="shared" si="95"/>
        <v>0</v>
      </c>
      <c r="FT121" s="41">
        <f t="shared" si="95"/>
        <v>0</v>
      </c>
      <c r="FU121" s="41">
        <f t="shared" si="95"/>
        <v>0</v>
      </c>
      <c r="FV121" s="41">
        <f t="shared" si="95"/>
        <v>0</v>
      </c>
      <c r="FW121" s="41">
        <f t="shared" si="95"/>
        <v>0</v>
      </c>
      <c r="FX121" s="41">
        <f t="shared" si="95"/>
        <v>0</v>
      </c>
      <c r="FY121" s="41">
        <f t="shared" si="87"/>
        <v>0</v>
      </c>
      <c r="FZ121" s="41">
        <f t="shared" si="87"/>
        <v>0</v>
      </c>
      <c r="GA121" s="41">
        <f t="shared" si="87"/>
        <v>0</v>
      </c>
      <c r="GB121" s="41">
        <f t="shared" si="87"/>
        <v>0</v>
      </c>
      <c r="GC121" s="41">
        <f t="shared" si="80"/>
        <v>0</v>
      </c>
      <c r="GD121" s="41">
        <f t="shared" si="80"/>
        <v>0</v>
      </c>
      <c r="GE121" s="41">
        <f t="shared" si="80"/>
        <v>0</v>
      </c>
      <c r="GF121" s="41">
        <f t="shared" si="80"/>
        <v>0</v>
      </c>
      <c r="GG121" s="41">
        <f t="shared" si="80"/>
        <v>0</v>
      </c>
      <c r="GH121" s="41">
        <f t="shared" si="66"/>
        <v>0</v>
      </c>
      <c r="GI121" s="41">
        <f t="shared" si="66"/>
        <v>0</v>
      </c>
      <c r="GJ121" s="41">
        <f t="shared" si="66"/>
        <v>0</v>
      </c>
      <c r="GK121" s="41">
        <f t="shared" si="66"/>
        <v>0</v>
      </c>
      <c r="GL121" s="41">
        <f t="shared" si="66"/>
        <v>0</v>
      </c>
      <c r="GM121" s="41">
        <f t="shared" si="89"/>
        <v>0</v>
      </c>
      <c r="GN121" s="41">
        <f t="shared" si="89"/>
        <v>0</v>
      </c>
      <c r="GO121" s="41">
        <f t="shared" si="89"/>
        <v>0</v>
      </c>
      <c r="GP121" s="41">
        <f t="shared" si="89"/>
        <v>0</v>
      </c>
      <c r="GQ121" s="41">
        <f t="shared" si="89"/>
        <v>0</v>
      </c>
      <c r="GR121" s="41">
        <f t="shared" si="89"/>
        <v>0</v>
      </c>
      <c r="GS121" s="41">
        <f t="shared" si="89"/>
        <v>0</v>
      </c>
      <c r="GT121" s="41">
        <f t="shared" si="89"/>
        <v>0</v>
      </c>
      <c r="GU121" s="41">
        <f t="shared" si="89"/>
        <v>0</v>
      </c>
      <c r="GV121" s="41">
        <f t="shared" si="89"/>
        <v>0</v>
      </c>
      <c r="GW121" s="41">
        <f t="shared" si="89"/>
        <v>0</v>
      </c>
      <c r="GX121" s="41">
        <f t="shared" si="89"/>
        <v>0</v>
      </c>
      <c r="GY121" s="41">
        <f t="shared" si="89"/>
        <v>0</v>
      </c>
      <c r="GZ121" s="41">
        <f t="shared" si="89"/>
        <v>0</v>
      </c>
      <c r="HA121" s="41">
        <f t="shared" si="89"/>
        <v>0</v>
      </c>
      <c r="HB121" s="41">
        <f t="shared" si="96"/>
        <v>0</v>
      </c>
      <c r="HC121" s="41">
        <f t="shared" si="96"/>
        <v>0</v>
      </c>
      <c r="HD121" s="41">
        <f t="shared" si="96"/>
        <v>0</v>
      </c>
      <c r="HE121" s="41">
        <f t="shared" si="96"/>
        <v>0</v>
      </c>
      <c r="HF121" s="41">
        <f t="shared" si="96"/>
        <v>0</v>
      </c>
      <c r="HG121" s="41">
        <f t="shared" si="96"/>
        <v>0</v>
      </c>
      <c r="HH121" s="41">
        <f t="shared" si="91"/>
        <v>0</v>
      </c>
      <c r="HI121" s="41">
        <f t="shared" si="91"/>
        <v>0</v>
      </c>
      <c r="HJ121" s="41">
        <f t="shared" si="91"/>
        <v>0</v>
      </c>
    </row>
    <row r="122" spans="1:218" ht="14.4" x14ac:dyDescent="0.3">
      <c r="A122" s="42">
        <v>119</v>
      </c>
      <c r="B122" s="43">
        <f>'CMM4 - AUX CALC'!$DP$67</f>
        <v>0</v>
      </c>
      <c r="DQ122" s="41">
        <f>$B122/(_xlfn.SINGLE(PrazoConcessao)*12-DQ$3+1)</f>
        <v>0</v>
      </c>
      <c r="DR122" s="41">
        <f t="shared" ref="DR122:DY129" si="97">DQ122</f>
        <v>0</v>
      </c>
      <c r="DS122" s="41">
        <f t="shared" si="97"/>
        <v>0</v>
      </c>
      <c r="DT122" s="41">
        <f t="shared" si="97"/>
        <v>0</v>
      </c>
      <c r="DU122" s="41">
        <f t="shared" si="97"/>
        <v>0</v>
      </c>
      <c r="DV122" s="41">
        <f t="shared" si="97"/>
        <v>0</v>
      </c>
      <c r="DW122" s="41">
        <f t="shared" si="97"/>
        <v>0</v>
      </c>
      <c r="DX122" s="41">
        <f t="shared" si="97"/>
        <v>0</v>
      </c>
      <c r="DY122" s="41">
        <f t="shared" si="97"/>
        <v>0</v>
      </c>
      <c r="DZ122" s="41">
        <f t="shared" si="92"/>
        <v>0</v>
      </c>
      <c r="EA122" s="41">
        <f t="shared" si="92"/>
        <v>0</v>
      </c>
      <c r="EB122" s="41">
        <f t="shared" si="92"/>
        <v>0</v>
      </c>
      <c r="EC122" s="41">
        <f t="shared" si="92"/>
        <v>0</v>
      </c>
      <c r="ED122" s="41">
        <f t="shared" si="92"/>
        <v>0</v>
      </c>
      <c r="EE122" s="41">
        <f t="shared" si="92"/>
        <v>0</v>
      </c>
      <c r="EF122" s="41">
        <f t="shared" si="92"/>
        <v>0</v>
      </c>
      <c r="EG122" s="41">
        <f t="shared" si="92"/>
        <v>0</v>
      </c>
      <c r="EH122" s="41">
        <f t="shared" si="92"/>
        <v>0</v>
      </c>
      <c r="EI122" s="41">
        <f t="shared" si="92"/>
        <v>0</v>
      </c>
      <c r="EJ122" s="41">
        <f t="shared" si="94"/>
        <v>0</v>
      </c>
      <c r="EK122" s="41">
        <f t="shared" si="94"/>
        <v>0</v>
      </c>
      <c r="EL122" s="41">
        <f t="shared" si="94"/>
        <v>0</v>
      </c>
      <c r="EM122" s="41">
        <f t="shared" si="94"/>
        <v>0</v>
      </c>
      <c r="EN122" s="41">
        <f t="shared" si="94"/>
        <v>0</v>
      </c>
      <c r="EO122" s="41">
        <f t="shared" si="94"/>
        <v>0</v>
      </c>
      <c r="EP122" s="41">
        <f t="shared" si="94"/>
        <v>0</v>
      </c>
      <c r="EQ122" s="41">
        <f t="shared" si="94"/>
        <v>0</v>
      </c>
      <c r="ER122" s="41">
        <f t="shared" si="94"/>
        <v>0</v>
      </c>
      <c r="ES122" s="41">
        <f t="shared" si="86"/>
        <v>0</v>
      </c>
      <c r="ET122" s="41">
        <f t="shared" si="86"/>
        <v>0</v>
      </c>
      <c r="EU122" s="41">
        <f t="shared" si="86"/>
        <v>0</v>
      </c>
      <c r="EV122" s="41">
        <f t="shared" si="86"/>
        <v>0</v>
      </c>
      <c r="EW122" s="41">
        <f t="shared" si="78"/>
        <v>0</v>
      </c>
      <c r="EX122" s="41">
        <f t="shared" si="78"/>
        <v>0</v>
      </c>
      <c r="EY122" s="41">
        <f t="shared" si="78"/>
        <v>0</v>
      </c>
      <c r="EZ122" s="41">
        <f t="shared" si="78"/>
        <v>0</v>
      </c>
      <c r="FA122" s="41">
        <f t="shared" si="78"/>
        <v>0</v>
      </c>
      <c r="FB122" s="41">
        <f t="shared" si="78"/>
        <v>0</v>
      </c>
      <c r="FC122" s="41">
        <f t="shared" si="78"/>
        <v>0</v>
      </c>
      <c r="FD122" s="41">
        <f t="shared" si="78"/>
        <v>0</v>
      </c>
      <c r="FE122" s="41">
        <f t="shared" si="78"/>
        <v>0</v>
      </c>
      <c r="FF122" s="41">
        <f t="shared" si="93"/>
        <v>0</v>
      </c>
      <c r="FG122" s="41">
        <f t="shared" si="93"/>
        <v>0</v>
      </c>
      <c r="FH122" s="41">
        <f t="shared" si="93"/>
        <v>0</v>
      </c>
      <c r="FI122" s="41">
        <f t="shared" si="93"/>
        <v>0</v>
      </c>
      <c r="FJ122" s="41">
        <f t="shared" si="93"/>
        <v>0</v>
      </c>
      <c r="FK122" s="41">
        <f t="shared" si="93"/>
        <v>0</v>
      </c>
      <c r="FL122" s="41">
        <f t="shared" si="93"/>
        <v>0</v>
      </c>
      <c r="FM122" s="41">
        <f t="shared" si="93"/>
        <v>0</v>
      </c>
      <c r="FN122" s="41">
        <f t="shared" si="93"/>
        <v>0</v>
      </c>
      <c r="FO122" s="41">
        <f t="shared" si="93"/>
        <v>0</v>
      </c>
      <c r="FP122" s="41">
        <f t="shared" si="95"/>
        <v>0</v>
      </c>
      <c r="FQ122" s="41">
        <f t="shared" si="95"/>
        <v>0</v>
      </c>
      <c r="FR122" s="41">
        <f t="shared" si="95"/>
        <v>0</v>
      </c>
      <c r="FS122" s="41">
        <f t="shared" si="95"/>
        <v>0</v>
      </c>
      <c r="FT122" s="41">
        <f t="shared" si="95"/>
        <v>0</v>
      </c>
      <c r="FU122" s="41">
        <f t="shared" si="95"/>
        <v>0</v>
      </c>
      <c r="FV122" s="41">
        <f t="shared" si="95"/>
        <v>0</v>
      </c>
      <c r="FW122" s="41">
        <f t="shared" si="95"/>
        <v>0</v>
      </c>
      <c r="FX122" s="41">
        <f t="shared" si="95"/>
        <v>0</v>
      </c>
      <c r="FY122" s="41">
        <f t="shared" si="87"/>
        <v>0</v>
      </c>
      <c r="FZ122" s="41">
        <f t="shared" si="87"/>
        <v>0</v>
      </c>
      <c r="GA122" s="41">
        <f t="shared" si="87"/>
        <v>0</v>
      </c>
      <c r="GB122" s="41">
        <f t="shared" si="87"/>
        <v>0</v>
      </c>
      <c r="GC122" s="41">
        <f t="shared" si="80"/>
        <v>0</v>
      </c>
      <c r="GD122" s="41">
        <f t="shared" si="80"/>
        <v>0</v>
      </c>
      <c r="GE122" s="41">
        <f t="shared" si="80"/>
        <v>0</v>
      </c>
      <c r="GF122" s="41">
        <f t="shared" si="80"/>
        <v>0</v>
      </c>
      <c r="GG122" s="41">
        <f t="shared" si="80"/>
        <v>0</v>
      </c>
      <c r="GH122" s="41">
        <f t="shared" si="66"/>
        <v>0</v>
      </c>
      <c r="GI122" s="41">
        <f t="shared" si="66"/>
        <v>0</v>
      </c>
      <c r="GJ122" s="41">
        <f t="shared" si="66"/>
        <v>0</v>
      </c>
      <c r="GK122" s="41">
        <f t="shared" si="66"/>
        <v>0</v>
      </c>
      <c r="GL122" s="41">
        <f t="shared" si="66"/>
        <v>0</v>
      </c>
      <c r="GM122" s="41">
        <f t="shared" si="89"/>
        <v>0</v>
      </c>
      <c r="GN122" s="41">
        <f t="shared" si="89"/>
        <v>0</v>
      </c>
      <c r="GO122" s="41">
        <f t="shared" si="89"/>
        <v>0</v>
      </c>
      <c r="GP122" s="41">
        <f t="shared" si="89"/>
        <v>0</v>
      </c>
      <c r="GQ122" s="41">
        <f t="shared" si="89"/>
        <v>0</v>
      </c>
      <c r="GR122" s="41">
        <f t="shared" si="89"/>
        <v>0</v>
      </c>
      <c r="GS122" s="41">
        <f t="shared" si="89"/>
        <v>0</v>
      </c>
      <c r="GT122" s="41">
        <f t="shared" si="89"/>
        <v>0</v>
      </c>
      <c r="GU122" s="41">
        <f t="shared" si="89"/>
        <v>0</v>
      </c>
      <c r="GV122" s="41">
        <f t="shared" si="89"/>
        <v>0</v>
      </c>
      <c r="GW122" s="41">
        <f t="shared" si="89"/>
        <v>0</v>
      </c>
      <c r="GX122" s="41">
        <f t="shared" si="89"/>
        <v>0</v>
      </c>
      <c r="GY122" s="41">
        <f t="shared" si="89"/>
        <v>0</v>
      </c>
      <c r="GZ122" s="41">
        <f t="shared" si="89"/>
        <v>0</v>
      </c>
      <c r="HA122" s="41">
        <f t="shared" si="89"/>
        <v>0</v>
      </c>
      <c r="HB122" s="41">
        <f t="shared" si="96"/>
        <v>0</v>
      </c>
      <c r="HC122" s="41">
        <f t="shared" si="96"/>
        <v>0</v>
      </c>
      <c r="HD122" s="41">
        <f t="shared" si="96"/>
        <v>0</v>
      </c>
      <c r="HE122" s="41">
        <f t="shared" si="96"/>
        <v>0</v>
      </c>
      <c r="HF122" s="41">
        <f t="shared" si="96"/>
        <v>0</v>
      </c>
      <c r="HG122" s="41">
        <f t="shared" si="96"/>
        <v>0</v>
      </c>
      <c r="HH122" s="41">
        <f t="shared" si="91"/>
        <v>0</v>
      </c>
      <c r="HI122" s="41">
        <f t="shared" si="91"/>
        <v>0</v>
      </c>
      <c r="HJ122" s="41">
        <f t="shared" si="91"/>
        <v>0</v>
      </c>
    </row>
    <row r="123" spans="1:218" ht="14.4" x14ac:dyDescent="0.3">
      <c r="A123" s="42">
        <v>120</v>
      </c>
      <c r="B123" s="43">
        <f>'CMM4 - AUX CALC'!$DQ$67</f>
        <v>0</v>
      </c>
      <c r="DR123" s="41">
        <f>$B123/(_xlfn.SINGLE(PrazoConcessao)*12-DR$3+1)</f>
        <v>0</v>
      </c>
      <c r="DS123" s="41">
        <f t="shared" si="97"/>
        <v>0</v>
      </c>
      <c r="DT123" s="41">
        <f t="shared" si="97"/>
        <v>0</v>
      </c>
      <c r="DU123" s="41">
        <f t="shared" si="97"/>
        <v>0</v>
      </c>
      <c r="DV123" s="41">
        <f t="shared" si="97"/>
        <v>0</v>
      </c>
      <c r="DW123" s="41">
        <f t="shared" si="97"/>
        <v>0</v>
      </c>
      <c r="DX123" s="41">
        <f t="shared" si="97"/>
        <v>0</v>
      </c>
      <c r="DY123" s="41">
        <f t="shared" si="97"/>
        <v>0</v>
      </c>
      <c r="DZ123" s="41">
        <f t="shared" si="92"/>
        <v>0</v>
      </c>
      <c r="EA123" s="41">
        <f t="shared" si="92"/>
        <v>0</v>
      </c>
      <c r="EB123" s="41">
        <f t="shared" si="92"/>
        <v>0</v>
      </c>
      <c r="EC123" s="41">
        <f t="shared" si="92"/>
        <v>0</v>
      </c>
      <c r="ED123" s="41">
        <f t="shared" si="92"/>
        <v>0</v>
      </c>
      <c r="EE123" s="41">
        <f t="shared" si="92"/>
        <v>0</v>
      </c>
      <c r="EF123" s="41">
        <f t="shared" si="92"/>
        <v>0</v>
      </c>
      <c r="EG123" s="41">
        <f t="shared" si="92"/>
        <v>0</v>
      </c>
      <c r="EH123" s="41">
        <f t="shared" si="92"/>
        <v>0</v>
      </c>
      <c r="EI123" s="41">
        <f t="shared" si="92"/>
        <v>0</v>
      </c>
      <c r="EJ123" s="41">
        <f t="shared" si="94"/>
        <v>0</v>
      </c>
      <c r="EK123" s="41">
        <f t="shared" si="94"/>
        <v>0</v>
      </c>
      <c r="EL123" s="41">
        <f t="shared" si="94"/>
        <v>0</v>
      </c>
      <c r="EM123" s="41">
        <f t="shared" si="94"/>
        <v>0</v>
      </c>
      <c r="EN123" s="41">
        <f t="shared" si="94"/>
        <v>0</v>
      </c>
      <c r="EO123" s="41">
        <f t="shared" si="94"/>
        <v>0</v>
      </c>
      <c r="EP123" s="41">
        <f t="shared" si="94"/>
        <v>0</v>
      </c>
      <c r="EQ123" s="41">
        <f t="shared" si="94"/>
        <v>0</v>
      </c>
      <c r="ER123" s="41">
        <f t="shared" si="94"/>
        <v>0</v>
      </c>
      <c r="ES123" s="41">
        <f t="shared" si="86"/>
        <v>0</v>
      </c>
      <c r="ET123" s="41">
        <f t="shared" si="86"/>
        <v>0</v>
      </c>
      <c r="EU123" s="41">
        <f t="shared" si="86"/>
        <v>0</v>
      </c>
      <c r="EV123" s="41">
        <f t="shared" si="86"/>
        <v>0</v>
      </c>
      <c r="EW123" s="41">
        <f t="shared" si="78"/>
        <v>0</v>
      </c>
      <c r="EX123" s="41">
        <f t="shared" si="78"/>
        <v>0</v>
      </c>
      <c r="EY123" s="41">
        <f t="shared" si="78"/>
        <v>0</v>
      </c>
      <c r="EZ123" s="41">
        <f t="shared" si="78"/>
        <v>0</v>
      </c>
      <c r="FA123" s="41">
        <f t="shared" si="78"/>
        <v>0</v>
      </c>
      <c r="FB123" s="41">
        <f t="shared" si="78"/>
        <v>0</v>
      </c>
      <c r="FC123" s="41">
        <f t="shared" si="78"/>
        <v>0</v>
      </c>
      <c r="FD123" s="41">
        <f t="shared" si="78"/>
        <v>0</v>
      </c>
      <c r="FE123" s="41">
        <f t="shared" si="78"/>
        <v>0</v>
      </c>
      <c r="FF123" s="41">
        <f t="shared" si="93"/>
        <v>0</v>
      </c>
      <c r="FG123" s="41">
        <f t="shared" si="93"/>
        <v>0</v>
      </c>
      <c r="FH123" s="41">
        <f t="shared" si="93"/>
        <v>0</v>
      </c>
      <c r="FI123" s="41">
        <f t="shared" si="93"/>
        <v>0</v>
      </c>
      <c r="FJ123" s="41">
        <f t="shared" si="93"/>
        <v>0</v>
      </c>
      <c r="FK123" s="41">
        <f t="shared" si="93"/>
        <v>0</v>
      </c>
      <c r="FL123" s="41">
        <f t="shared" si="93"/>
        <v>0</v>
      </c>
      <c r="FM123" s="41">
        <f t="shared" si="93"/>
        <v>0</v>
      </c>
      <c r="FN123" s="41">
        <f t="shared" si="93"/>
        <v>0</v>
      </c>
      <c r="FO123" s="41">
        <f t="shared" si="93"/>
        <v>0</v>
      </c>
      <c r="FP123" s="41">
        <f t="shared" si="95"/>
        <v>0</v>
      </c>
      <c r="FQ123" s="41">
        <f t="shared" si="95"/>
        <v>0</v>
      </c>
      <c r="FR123" s="41">
        <f t="shared" si="95"/>
        <v>0</v>
      </c>
      <c r="FS123" s="41">
        <f t="shared" si="95"/>
        <v>0</v>
      </c>
      <c r="FT123" s="41">
        <f t="shared" si="95"/>
        <v>0</v>
      </c>
      <c r="FU123" s="41">
        <f t="shared" si="95"/>
        <v>0</v>
      </c>
      <c r="FV123" s="41">
        <f t="shared" si="95"/>
        <v>0</v>
      </c>
      <c r="FW123" s="41">
        <f t="shared" si="95"/>
        <v>0</v>
      </c>
      <c r="FX123" s="41">
        <f t="shared" si="95"/>
        <v>0</v>
      </c>
      <c r="FY123" s="41">
        <f t="shared" si="87"/>
        <v>0</v>
      </c>
      <c r="FZ123" s="41">
        <f t="shared" si="87"/>
        <v>0</v>
      </c>
      <c r="GA123" s="41">
        <f t="shared" si="87"/>
        <v>0</v>
      </c>
      <c r="GB123" s="41">
        <f t="shared" si="87"/>
        <v>0</v>
      </c>
      <c r="GC123" s="41">
        <f t="shared" si="80"/>
        <v>0</v>
      </c>
      <c r="GD123" s="41">
        <f t="shared" si="80"/>
        <v>0</v>
      </c>
      <c r="GE123" s="41">
        <f t="shared" si="80"/>
        <v>0</v>
      </c>
      <c r="GF123" s="41">
        <f t="shared" si="80"/>
        <v>0</v>
      </c>
      <c r="GG123" s="41">
        <f t="shared" si="80"/>
        <v>0</v>
      </c>
      <c r="GH123" s="41">
        <f t="shared" si="66"/>
        <v>0</v>
      </c>
      <c r="GI123" s="41">
        <f t="shared" si="66"/>
        <v>0</v>
      </c>
      <c r="GJ123" s="41">
        <f t="shared" si="66"/>
        <v>0</v>
      </c>
      <c r="GK123" s="41">
        <f t="shared" si="66"/>
        <v>0</v>
      </c>
      <c r="GL123" s="41">
        <f t="shared" si="66"/>
        <v>0</v>
      </c>
      <c r="GM123" s="41">
        <f t="shared" si="89"/>
        <v>0</v>
      </c>
      <c r="GN123" s="41">
        <f t="shared" si="89"/>
        <v>0</v>
      </c>
      <c r="GO123" s="41">
        <f t="shared" si="89"/>
        <v>0</v>
      </c>
      <c r="GP123" s="41">
        <f t="shared" si="89"/>
        <v>0</v>
      </c>
      <c r="GQ123" s="41">
        <f t="shared" si="89"/>
        <v>0</v>
      </c>
      <c r="GR123" s="41">
        <f t="shared" si="89"/>
        <v>0</v>
      </c>
      <c r="GS123" s="41">
        <f t="shared" si="89"/>
        <v>0</v>
      </c>
      <c r="GT123" s="41">
        <f t="shared" si="89"/>
        <v>0</v>
      </c>
      <c r="GU123" s="41">
        <f t="shared" si="89"/>
        <v>0</v>
      </c>
      <c r="GV123" s="41">
        <f t="shared" si="89"/>
        <v>0</v>
      </c>
      <c r="GW123" s="41">
        <f t="shared" si="89"/>
        <v>0</v>
      </c>
      <c r="GX123" s="41">
        <f t="shared" si="89"/>
        <v>0</v>
      </c>
      <c r="GY123" s="41">
        <f t="shared" si="89"/>
        <v>0</v>
      </c>
      <c r="GZ123" s="41">
        <f t="shared" si="89"/>
        <v>0</v>
      </c>
      <c r="HA123" s="41">
        <f t="shared" si="89"/>
        <v>0</v>
      </c>
      <c r="HB123" s="41">
        <f t="shared" si="96"/>
        <v>0</v>
      </c>
      <c r="HC123" s="41">
        <f t="shared" si="96"/>
        <v>0</v>
      </c>
      <c r="HD123" s="41">
        <f t="shared" si="96"/>
        <v>0</v>
      </c>
      <c r="HE123" s="41">
        <f t="shared" si="96"/>
        <v>0</v>
      </c>
      <c r="HF123" s="41">
        <f t="shared" si="96"/>
        <v>0</v>
      </c>
      <c r="HG123" s="41">
        <f t="shared" si="96"/>
        <v>0</v>
      </c>
      <c r="HH123" s="41">
        <f t="shared" si="91"/>
        <v>0</v>
      </c>
      <c r="HI123" s="41">
        <f t="shared" si="91"/>
        <v>0</v>
      </c>
      <c r="HJ123" s="41">
        <f t="shared" si="91"/>
        <v>0</v>
      </c>
    </row>
    <row r="124" spans="1:218" ht="14.4" x14ac:dyDescent="0.3">
      <c r="A124" s="42">
        <v>121</v>
      </c>
      <c r="B124" s="43">
        <f>'CMM4 - AUX CALC'!$DR$67</f>
        <v>0</v>
      </c>
      <c r="DS124" s="41">
        <f>$B124/(_xlfn.SINGLE(PrazoConcessao)*12-DS$3+1)</f>
        <v>0</v>
      </c>
      <c r="DT124" s="41">
        <f t="shared" si="97"/>
        <v>0</v>
      </c>
      <c r="DU124" s="41">
        <f t="shared" si="97"/>
        <v>0</v>
      </c>
      <c r="DV124" s="41">
        <f t="shared" si="97"/>
        <v>0</v>
      </c>
      <c r="DW124" s="41">
        <f t="shared" si="97"/>
        <v>0</v>
      </c>
      <c r="DX124" s="41">
        <f t="shared" si="97"/>
        <v>0</v>
      </c>
      <c r="DY124" s="41">
        <f t="shared" si="97"/>
        <v>0</v>
      </c>
      <c r="DZ124" s="41">
        <f t="shared" si="92"/>
        <v>0</v>
      </c>
      <c r="EA124" s="41">
        <f t="shared" si="92"/>
        <v>0</v>
      </c>
      <c r="EB124" s="41">
        <f t="shared" si="92"/>
        <v>0</v>
      </c>
      <c r="EC124" s="41">
        <f t="shared" si="92"/>
        <v>0</v>
      </c>
      <c r="ED124" s="41">
        <f t="shared" si="92"/>
        <v>0</v>
      </c>
      <c r="EE124" s="41">
        <f t="shared" si="92"/>
        <v>0</v>
      </c>
      <c r="EF124" s="41">
        <f t="shared" si="92"/>
        <v>0</v>
      </c>
      <c r="EG124" s="41">
        <f t="shared" si="92"/>
        <v>0</v>
      </c>
      <c r="EH124" s="41">
        <f t="shared" si="92"/>
        <v>0</v>
      </c>
      <c r="EI124" s="41">
        <f t="shared" si="92"/>
        <v>0</v>
      </c>
      <c r="EJ124" s="41">
        <f t="shared" si="94"/>
        <v>0</v>
      </c>
      <c r="EK124" s="41">
        <f t="shared" si="94"/>
        <v>0</v>
      </c>
      <c r="EL124" s="41">
        <f t="shared" si="94"/>
        <v>0</v>
      </c>
      <c r="EM124" s="41">
        <f t="shared" si="94"/>
        <v>0</v>
      </c>
      <c r="EN124" s="41">
        <f t="shared" si="94"/>
        <v>0</v>
      </c>
      <c r="EO124" s="41">
        <f t="shared" si="94"/>
        <v>0</v>
      </c>
      <c r="EP124" s="41">
        <f t="shared" si="94"/>
        <v>0</v>
      </c>
      <c r="EQ124" s="41">
        <f t="shared" si="94"/>
        <v>0</v>
      </c>
      <c r="ER124" s="41">
        <f t="shared" si="94"/>
        <v>0</v>
      </c>
      <c r="ES124" s="41">
        <f t="shared" si="86"/>
        <v>0</v>
      </c>
      <c r="ET124" s="41">
        <f t="shared" si="86"/>
        <v>0</v>
      </c>
      <c r="EU124" s="41">
        <f t="shared" si="86"/>
        <v>0</v>
      </c>
      <c r="EV124" s="41">
        <f t="shared" si="86"/>
        <v>0</v>
      </c>
      <c r="EW124" s="41">
        <f t="shared" si="78"/>
        <v>0</v>
      </c>
      <c r="EX124" s="41">
        <f t="shared" si="78"/>
        <v>0</v>
      </c>
      <c r="EY124" s="41">
        <f t="shared" si="78"/>
        <v>0</v>
      </c>
      <c r="EZ124" s="41">
        <f t="shared" si="78"/>
        <v>0</v>
      </c>
      <c r="FA124" s="41">
        <f t="shared" si="78"/>
        <v>0</v>
      </c>
      <c r="FB124" s="41">
        <f t="shared" si="78"/>
        <v>0</v>
      </c>
      <c r="FC124" s="41">
        <f t="shared" si="78"/>
        <v>0</v>
      </c>
      <c r="FD124" s="41">
        <f t="shared" si="78"/>
        <v>0</v>
      </c>
      <c r="FE124" s="41">
        <f t="shared" si="78"/>
        <v>0</v>
      </c>
      <c r="FF124" s="41">
        <f t="shared" si="93"/>
        <v>0</v>
      </c>
      <c r="FG124" s="41">
        <f t="shared" si="93"/>
        <v>0</v>
      </c>
      <c r="FH124" s="41">
        <f t="shared" si="93"/>
        <v>0</v>
      </c>
      <c r="FI124" s="41">
        <f t="shared" si="93"/>
        <v>0</v>
      </c>
      <c r="FJ124" s="41">
        <f t="shared" si="93"/>
        <v>0</v>
      </c>
      <c r="FK124" s="41">
        <f t="shared" si="93"/>
        <v>0</v>
      </c>
      <c r="FL124" s="41">
        <f t="shared" si="93"/>
        <v>0</v>
      </c>
      <c r="FM124" s="41">
        <f t="shared" si="93"/>
        <v>0</v>
      </c>
      <c r="FN124" s="41">
        <f t="shared" si="93"/>
        <v>0</v>
      </c>
      <c r="FO124" s="41">
        <f t="shared" si="93"/>
        <v>0</v>
      </c>
      <c r="FP124" s="41">
        <f t="shared" si="95"/>
        <v>0</v>
      </c>
      <c r="FQ124" s="41">
        <f t="shared" si="95"/>
        <v>0</v>
      </c>
      <c r="FR124" s="41">
        <f t="shared" si="95"/>
        <v>0</v>
      </c>
      <c r="FS124" s="41">
        <f t="shared" si="95"/>
        <v>0</v>
      </c>
      <c r="FT124" s="41">
        <f t="shared" si="95"/>
        <v>0</v>
      </c>
      <c r="FU124" s="41">
        <f t="shared" si="95"/>
        <v>0</v>
      </c>
      <c r="FV124" s="41">
        <f t="shared" si="95"/>
        <v>0</v>
      </c>
      <c r="FW124" s="41">
        <f t="shared" si="95"/>
        <v>0</v>
      </c>
      <c r="FX124" s="41">
        <f t="shared" si="95"/>
        <v>0</v>
      </c>
      <c r="FY124" s="41">
        <f t="shared" si="87"/>
        <v>0</v>
      </c>
      <c r="FZ124" s="41">
        <f t="shared" si="87"/>
        <v>0</v>
      </c>
      <c r="GA124" s="41">
        <f t="shared" si="87"/>
        <v>0</v>
      </c>
      <c r="GB124" s="41">
        <f t="shared" si="87"/>
        <v>0</v>
      </c>
      <c r="GC124" s="41">
        <f t="shared" si="80"/>
        <v>0</v>
      </c>
      <c r="GD124" s="41">
        <f t="shared" si="80"/>
        <v>0</v>
      </c>
      <c r="GE124" s="41">
        <f t="shared" si="80"/>
        <v>0</v>
      </c>
      <c r="GF124" s="41">
        <f t="shared" si="80"/>
        <v>0</v>
      </c>
      <c r="GG124" s="41">
        <f t="shared" si="80"/>
        <v>0</v>
      </c>
      <c r="GH124" s="41">
        <f t="shared" si="66"/>
        <v>0</v>
      </c>
      <c r="GI124" s="41">
        <f t="shared" si="66"/>
        <v>0</v>
      </c>
      <c r="GJ124" s="41">
        <f t="shared" si="66"/>
        <v>0</v>
      </c>
      <c r="GK124" s="41">
        <f t="shared" si="66"/>
        <v>0</v>
      </c>
      <c r="GL124" s="41">
        <f t="shared" si="66"/>
        <v>0</v>
      </c>
      <c r="GM124" s="41">
        <f t="shared" si="89"/>
        <v>0</v>
      </c>
      <c r="GN124" s="41">
        <f t="shared" si="89"/>
        <v>0</v>
      </c>
      <c r="GO124" s="41">
        <f t="shared" si="89"/>
        <v>0</v>
      </c>
      <c r="GP124" s="41">
        <f t="shared" si="89"/>
        <v>0</v>
      </c>
      <c r="GQ124" s="41">
        <f t="shared" si="89"/>
        <v>0</v>
      </c>
      <c r="GR124" s="41">
        <f t="shared" si="89"/>
        <v>0</v>
      </c>
      <c r="GS124" s="41">
        <f t="shared" si="89"/>
        <v>0</v>
      </c>
      <c r="GT124" s="41">
        <f t="shared" si="89"/>
        <v>0</v>
      </c>
      <c r="GU124" s="41">
        <f t="shared" si="89"/>
        <v>0</v>
      </c>
      <c r="GV124" s="41">
        <f t="shared" si="89"/>
        <v>0</v>
      </c>
      <c r="GW124" s="41">
        <f t="shared" si="89"/>
        <v>0</v>
      </c>
      <c r="GX124" s="41">
        <f t="shared" si="89"/>
        <v>0</v>
      </c>
      <c r="GY124" s="41">
        <f t="shared" si="89"/>
        <v>0</v>
      </c>
      <c r="GZ124" s="41">
        <f t="shared" si="89"/>
        <v>0</v>
      </c>
      <c r="HA124" s="41">
        <f t="shared" si="89"/>
        <v>0</v>
      </c>
      <c r="HB124" s="41">
        <f t="shared" si="96"/>
        <v>0</v>
      </c>
      <c r="HC124" s="41">
        <f t="shared" si="96"/>
        <v>0</v>
      </c>
      <c r="HD124" s="41">
        <f t="shared" si="96"/>
        <v>0</v>
      </c>
      <c r="HE124" s="41">
        <f t="shared" si="96"/>
        <v>0</v>
      </c>
      <c r="HF124" s="41">
        <f t="shared" si="96"/>
        <v>0</v>
      </c>
      <c r="HG124" s="41">
        <f t="shared" si="96"/>
        <v>0</v>
      </c>
      <c r="HH124" s="41">
        <f t="shared" si="91"/>
        <v>0</v>
      </c>
      <c r="HI124" s="41">
        <f t="shared" si="91"/>
        <v>0</v>
      </c>
      <c r="HJ124" s="41">
        <f t="shared" si="91"/>
        <v>0</v>
      </c>
    </row>
    <row r="125" spans="1:218" ht="14.4" x14ac:dyDescent="0.3">
      <c r="A125" s="42">
        <v>122</v>
      </c>
      <c r="B125" s="43">
        <f>'CMM4 - AUX CALC'!$DS$67</f>
        <v>0</v>
      </c>
      <c r="DT125" s="41">
        <f>$B125/(_xlfn.SINGLE(PrazoConcessao)*12-DT$3+1)</f>
        <v>0</v>
      </c>
      <c r="DU125" s="41">
        <f t="shared" si="97"/>
        <v>0</v>
      </c>
      <c r="DV125" s="41">
        <f t="shared" si="97"/>
        <v>0</v>
      </c>
      <c r="DW125" s="41">
        <f t="shared" si="97"/>
        <v>0</v>
      </c>
      <c r="DX125" s="41">
        <f t="shared" si="97"/>
        <v>0</v>
      </c>
      <c r="DY125" s="41">
        <f t="shared" si="97"/>
        <v>0</v>
      </c>
      <c r="DZ125" s="41">
        <f t="shared" si="92"/>
        <v>0</v>
      </c>
      <c r="EA125" s="41">
        <f t="shared" si="92"/>
        <v>0</v>
      </c>
      <c r="EB125" s="41">
        <f t="shared" si="92"/>
        <v>0</v>
      </c>
      <c r="EC125" s="41">
        <f t="shared" si="92"/>
        <v>0</v>
      </c>
      <c r="ED125" s="41">
        <f t="shared" si="92"/>
        <v>0</v>
      </c>
      <c r="EE125" s="41">
        <f t="shared" si="92"/>
        <v>0</v>
      </c>
      <c r="EF125" s="41">
        <f t="shared" si="92"/>
        <v>0</v>
      </c>
      <c r="EG125" s="41">
        <f t="shared" si="92"/>
        <v>0</v>
      </c>
      <c r="EH125" s="41">
        <f t="shared" si="92"/>
        <v>0</v>
      </c>
      <c r="EI125" s="41">
        <f t="shared" si="92"/>
        <v>0</v>
      </c>
      <c r="EJ125" s="41">
        <f t="shared" si="94"/>
        <v>0</v>
      </c>
      <c r="EK125" s="41">
        <f t="shared" si="94"/>
        <v>0</v>
      </c>
      <c r="EL125" s="41">
        <f t="shared" si="94"/>
        <v>0</v>
      </c>
      <c r="EM125" s="41">
        <f t="shared" si="94"/>
        <v>0</v>
      </c>
      <c r="EN125" s="41">
        <f t="shared" si="94"/>
        <v>0</v>
      </c>
      <c r="EO125" s="41">
        <f t="shared" si="94"/>
        <v>0</v>
      </c>
      <c r="EP125" s="41">
        <f t="shared" si="94"/>
        <v>0</v>
      </c>
      <c r="EQ125" s="41">
        <f t="shared" si="94"/>
        <v>0</v>
      </c>
      <c r="ER125" s="41">
        <f t="shared" si="94"/>
        <v>0</v>
      </c>
      <c r="ES125" s="41">
        <f t="shared" si="86"/>
        <v>0</v>
      </c>
      <c r="ET125" s="41">
        <f t="shared" si="86"/>
        <v>0</v>
      </c>
      <c r="EU125" s="41">
        <f t="shared" si="86"/>
        <v>0</v>
      </c>
      <c r="EV125" s="41">
        <f t="shared" si="86"/>
        <v>0</v>
      </c>
      <c r="EW125" s="41">
        <f t="shared" si="78"/>
        <v>0</v>
      </c>
      <c r="EX125" s="41">
        <f t="shared" si="78"/>
        <v>0</v>
      </c>
      <c r="EY125" s="41">
        <f t="shared" si="78"/>
        <v>0</v>
      </c>
      <c r="EZ125" s="41">
        <f t="shared" si="78"/>
        <v>0</v>
      </c>
      <c r="FA125" s="41">
        <f t="shared" ref="FA125:FN151" si="98">EZ125</f>
        <v>0</v>
      </c>
      <c r="FB125" s="41">
        <f t="shared" si="98"/>
        <v>0</v>
      </c>
      <c r="FC125" s="41">
        <f t="shared" si="98"/>
        <v>0</v>
      </c>
      <c r="FD125" s="41">
        <f t="shared" si="98"/>
        <v>0</v>
      </c>
      <c r="FE125" s="41">
        <f t="shared" si="98"/>
        <v>0</v>
      </c>
      <c r="FF125" s="41">
        <f t="shared" si="93"/>
        <v>0</v>
      </c>
      <c r="FG125" s="41">
        <f t="shared" si="93"/>
        <v>0</v>
      </c>
      <c r="FH125" s="41">
        <f t="shared" si="93"/>
        <v>0</v>
      </c>
      <c r="FI125" s="41">
        <f t="shared" si="93"/>
        <v>0</v>
      </c>
      <c r="FJ125" s="41">
        <f t="shared" si="93"/>
        <v>0</v>
      </c>
      <c r="FK125" s="41">
        <f t="shared" si="93"/>
        <v>0</v>
      </c>
      <c r="FL125" s="41">
        <f t="shared" si="93"/>
        <v>0</v>
      </c>
      <c r="FM125" s="41">
        <f t="shared" si="93"/>
        <v>0</v>
      </c>
      <c r="FN125" s="41">
        <f t="shared" si="93"/>
        <v>0</v>
      </c>
      <c r="FO125" s="41">
        <f t="shared" si="93"/>
        <v>0</v>
      </c>
      <c r="FP125" s="41">
        <f t="shared" si="95"/>
        <v>0</v>
      </c>
      <c r="FQ125" s="41">
        <f t="shared" si="95"/>
        <v>0</v>
      </c>
      <c r="FR125" s="41">
        <f t="shared" si="95"/>
        <v>0</v>
      </c>
      <c r="FS125" s="41">
        <f t="shared" si="95"/>
        <v>0</v>
      </c>
      <c r="FT125" s="41">
        <f t="shared" si="95"/>
        <v>0</v>
      </c>
      <c r="FU125" s="41">
        <f t="shared" si="95"/>
        <v>0</v>
      </c>
      <c r="FV125" s="41">
        <f t="shared" si="95"/>
        <v>0</v>
      </c>
      <c r="FW125" s="41">
        <f t="shared" si="95"/>
        <v>0</v>
      </c>
      <c r="FX125" s="41">
        <f t="shared" si="95"/>
        <v>0</v>
      </c>
      <c r="FY125" s="41">
        <f t="shared" si="87"/>
        <v>0</v>
      </c>
      <c r="FZ125" s="41">
        <f t="shared" si="87"/>
        <v>0</v>
      </c>
      <c r="GA125" s="41">
        <f t="shared" si="87"/>
        <v>0</v>
      </c>
      <c r="GB125" s="41">
        <f t="shared" si="87"/>
        <v>0</v>
      </c>
      <c r="GC125" s="41">
        <f t="shared" si="80"/>
        <v>0</v>
      </c>
      <c r="GD125" s="41">
        <f t="shared" si="80"/>
        <v>0</v>
      </c>
      <c r="GE125" s="41">
        <f t="shared" si="80"/>
        <v>0</v>
      </c>
      <c r="GF125" s="41">
        <f t="shared" si="80"/>
        <v>0</v>
      </c>
      <c r="GG125" s="41">
        <f t="shared" si="80"/>
        <v>0</v>
      </c>
      <c r="GH125" s="41">
        <f t="shared" si="66"/>
        <v>0</v>
      </c>
      <c r="GI125" s="41">
        <f t="shared" si="66"/>
        <v>0</v>
      </c>
      <c r="GJ125" s="41">
        <f t="shared" si="66"/>
        <v>0</v>
      </c>
      <c r="GK125" s="41">
        <f t="shared" si="66"/>
        <v>0</v>
      </c>
      <c r="GL125" s="41">
        <f t="shared" si="66"/>
        <v>0</v>
      </c>
      <c r="GM125" s="41">
        <f t="shared" si="89"/>
        <v>0</v>
      </c>
      <c r="GN125" s="41">
        <f t="shared" si="89"/>
        <v>0</v>
      </c>
      <c r="GO125" s="41">
        <f t="shared" si="89"/>
        <v>0</v>
      </c>
      <c r="GP125" s="41">
        <f t="shared" si="89"/>
        <v>0</v>
      </c>
      <c r="GQ125" s="41">
        <f t="shared" si="89"/>
        <v>0</v>
      </c>
      <c r="GR125" s="41">
        <f t="shared" si="89"/>
        <v>0</v>
      </c>
      <c r="GS125" s="41">
        <f t="shared" si="89"/>
        <v>0</v>
      </c>
      <c r="GT125" s="41">
        <f t="shared" si="89"/>
        <v>0</v>
      </c>
      <c r="GU125" s="41">
        <f t="shared" si="89"/>
        <v>0</v>
      </c>
      <c r="GV125" s="41">
        <f t="shared" si="89"/>
        <v>0</v>
      </c>
      <c r="GW125" s="41">
        <f t="shared" si="89"/>
        <v>0</v>
      </c>
      <c r="GX125" s="41">
        <f t="shared" si="89"/>
        <v>0</v>
      </c>
      <c r="GY125" s="41">
        <f t="shared" si="89"/>
        <v>0</v>
      </c>
      <c r="GZ125" s="41">
        <f t="shared" si="89"/>
        <v>0</v>
      </c>
      <c r="HA125" s="41">
        <f t="shared" si="89"/>
        <v>0</v>
      </c>
      <c r="HB125" s="41">
        <f t="shared" si="96"/>
        <v>0</v>
      </c>
      <c r="HC125" s="41">
        <f t="shared" si="96"/>
        <v>0</v>
      </c>
      <c r="HD125" s="41">
        <f t="shared" si="96"/>
        <v>0</v>
      </c>
      <c r="HE125" s="41">
        <f t="shared" si="96"/>
        <v>0</v>
      </c>
      <c r="HF125" s="41">
        <f t="shared" si="96"/>
        <v>0</v>
      </c>
      <c r="HG125" s="41">
        <f t="shared" si="96"/>
        <v>0</v>
      </c>
      <c r="HH125" s="41">
        <f t="shared" si="91"/>
        <v>0</v>
      </c>
      <c r="HI125" s="41">
        <f t="shared" si="91"/>
        <v>0</v>
      </c>
      <c r="HJ125" s="41">
        <f t="shared" si="91"/>
        <v>0</v>
      </c>
    </row>
    <row r="126" spans="1:218" ht="14.4" x14ac:dyDescent="0.3">
      <c r="A126" s="42">
        <v>123</v>
      </c>
      <c r="B126" s="43">
        <f>'CMM4 - AUX CALC'!$DT$67</f>
        <v>0</v>
      </c>
      <c r="DU126" s="41">
        <f>$B126/(_xlfn.SINGLE(PrazoConcessao)*12-DU$3+1)</f>
        <v>0</v>
      </c>
      <c r="DV126" s="41">
        <f t="shared" si="97"/>
        <v>0</v>
      </c>
      <c r="DW126" s="41">
        <f t="shared" si="97"/>
        <v>0</v>
      </c>
      <c r="DX126" s="41">
        <f t="shared" si="97"/>
        <v>0</v>
      </c>
      <c r="DY126" s="41">
        <f t="shared" si="97"/>
        <v>0</v>
      </c>
      <c r="DZ126" s="41">
        <f t="shared" si="92"/>
        <v>0</v>
      </c>
      <c r="EA126" s="41">
        <f t="shared" si="92"/>
        <v>0</v>
      </c>
      <c r="EB126" s="41">
        <f t="shared" si="92"/>
        <v>0</v>
      </c>
      <c r="EC126" s="41">
        <f t="shared" si="92"/>
        <v>0</v>
      </c>
      <c r="ED126" s="41">
        <f t="shared" si="92"/>
        <v>0</v>
      </c>
      <c r="EE126" s="41">
        <f t="shared" si="92"/>
        <v>0</v>
      </c>
      <c r="EF126" s="41">
        <f t="shared" si="92"/>
        <v>0</v>
      </c>
      <c r="EG126" s="41">
        <f t="shared" si="92"/>
        <v>0</v>
      </c>
      <c r="EH126" s="41">
        <f t="shared" si="92"/>
        <v>0</v>
      </c>
      <c r="EI126" s="41">
        <f t="shared" si="92"/>
        <v>0</v>
      </c>
      <c r="EJ126" s="41">
        <f t="shared" si="94"/>
        <v>0</v>
      </c>
      <c r="EK126" s="41">
        <f t="shared" si="94"/>
        <v>0</v>
      </c>
      <c r="EL126" s="41">
        <f t="shared" si="94"/>
        <v>0</v>
      </c>
      <c r="EM126" s="41">
        <f t="shared" si="94"/>
        <v>0</v>
      </c>
      <c r="EN126" s="41">
        <f t="shared" si="94"/>
        <v>0</v>
      </c>
      <c r="EO126" s="41">
        <f t="shared" si="94"/>
        <v>0</v>
      </c>
      <c r="EP126" s="41">
        <f t="shared" si="94"/>
        <v>0</v>
      </c>
      <c r="EQ126" s="41">
        <f t="shared" si="94"/>
        <v>0</v>
      </c>
      <c r="ER126" s="41">
        <f t="shared" si="94"/>
        <v>0</v>
      </c>
      <c r="ES126" s="41">
        <f t="shared" si="86"/>
        <v>0</v>
      </c>
      <c r="ET126" s="41">
        <f t="shared" si="86"/>
        <v>0</v>
      </c>
      <c r="EU126" s="41">
        <f t="shared" si="86"/>
        <v>0</v>
      </c>
      <c r="EV126" s="41">
        <f t="shared" si="86"/>
        <v>0</v>
      </c>
      <c r="EW126" s="41">
        <f t="shared" si="86"/>
        <v>0</v>
      </c>
      <c r="EX126" s="41">
        <f t="shared" si="86"/>
        <v>0</v>
      </c>
      <c r="EY126" s="41">
        <f t="shared" si="86"/>
        <v>0</v>
      </c>
      <c r="EZ126" s="41">
        <f t="shared" si="86"/>
        <v>0</v>
      </c>
      <c r="FA126" s="41">
        <f t="shared" si="98"/>
        <v>0</v>
      </c>
      <c r="FB126" s="41">
        <f t="shared" si="98"/>
        <v>0</v>
      </c>
      <c r="FC126" s="41">
        <f t="shared" si="98"/>
        <v>0</v>
      </c>
      <c r="FD126" s="41">
        <f t="shared" si="98"/>
        <v>0</v>
      </c>
      <c r="FE126" s="41">
        <f t="shared" si="98"/>
        <v>0</v>
      </c>
      <c r="FF126" s="41">
        <f t="shared" si="93"/>
        <v>0</v>
      </c>
      <c r="FG126" s="41">
        <f t="shared" si="93"/>
        <v>0</v>
      </c>
      <c r="FH126" s="41">
        <f t="shared" si="93"/>
        <v>0</v>
      </c>
      <c r="FI126" s="41">
        <f t="shared" si="93"/>
        <v>0</v>
      </c>
      <c r="FJ126" s="41">
        <f t="shared" si="93"/>
        <v>0</v>
      </c>
      <c r="FK126" s="41">
        <f t="shared" si="93"/>
        <v>0</v>
      </c>
      <c r="FL126" s="41">
        <f t="shared" si="93"/>
        <v>0</v>
      </c>
      <c r="FM126" s="41">
        <f t="shared" si="93"/>
        <v>0</v>
      </c>
      <c r="FN126" s="41">
        <f t="shared" si="93"/>
        <v>0</v>
      </c>
      <c r="FO126" s="41">
        <f t="shared" si="93"/>
        <v>0</v>
      </c>
      <c r="FP126" s="41">
        <f t="shared" si="95"/>
        <v>0</v>
      </c>
      <c r="FQ126" s="41">
        <f t="shared" si="95"/>
        <v>0</v>
      </c>
      <c r="FR126" s="41">
        <f t="shared" si="95"/>
        <v>0</v>
      </c>
      <c r="FS126" s="41">
        <f t="shared" si="95"/>
        <v>0</v>
      </c>
      <c r="FT126" s="41">
        <f t="shared" si="95"/>
        <v>0</v>
      </c>
      <c r="FU126" s="41">
        <f t="shared" si="95"/>
        <v>0</v>
      </c>
      <c r="FV126" s="41">
        <f t="shared" si="95"/>
        <v>0</v>
      </c>
      <c r="FW126" s="41">
        <f t="shared" si="95"/>
        <v>0</v>
      </c>
      <c r="FX126" s="41">
        <f t="shared" si="95"/>
        <v>0</v>
      </c>
      <c r="FY126" s="41">
        <f t="shared" si="87"/>
        <v>0</v>
      </c>
      <c r="FZ126" s="41">
        <f t="shared" si="87"/>
        <v>0</v>
      </c>
      <c r="GA126" s="41">
        <f t="shared" si="87"/>
        <v>0</v>
      </c>
      <c r="GB126" s="41">
        <f t="shared" si="87"/>
        <v>0</v>
      </c>
      <c r="GC126" s="41">
        <f t="shared" si="80"/>
        <v>0</v>
      </c>
      <c r="GD126" s="41">
        <f t="shared" si="80"/>
        <v>0</v>
      </c>
      <c r="GE126" s="41">
        <f t="shared" si="80"/>
        <v>0</v>
      </c>
      <c r="GF126" s="41">
        <f t="shared" si="80"/>
        <v>0</v>
      </c>
      <c r="GG126" s="41">
        <f t="shared" si="80"/>
        <v>0</v>
      </c>
      <c r="GH126" s="41">
        <f t="shared" si="66"/>
        <v>0</v>
      </c>
      <c r="GI126" s="41">
        <f t="shared" si="66"/>
        <v>0</v>
      </c>
      <c r="GJ126" s="41">
        <f t="shared" si="66"/>
        <v>0</v>
      </c>
      <c r="GK126" s="41">
        <f t="shared" si="66"/>
        <v>0</v>
      </c>
      <c r="GL126" s="41">
        <f t="shared" si="66"/>
        <v>0</v>
      </c>
      <c r="GM126" s="41">
        <f t="shared" si="89"/>
        <v>0</v>
      </c>
      <c r="GN126" s="41">
        <f t="shared" si="89"/>
        <v>0</v>
      </c>
      <c r="GO126" s="41">
        <f t="shared" si="89"/>
        <v>0</v>
      </c>
      <c r="GP126" s="41">
        <f t="shared" si="89"/>
        <v>0</v>
      </c>
      <c r="GQ126" s="41">
        <f t="shared" si="89"/>
        <v>0</v>
      </c>
      <c r="GR126" s="41">
        <f t="shared" si="89"/>
        <v>0</v>
      </c>
      <c r="GS126" s="41">
        <f t="shared" si="89"/>
        <v>0</v>
      </c>
      <c r="GT126" s="41">
        <f t="shared" si="89"/>
        <v>0</v>
      </c>
      <c r="GU126" s="41">
        <f t="shared" si="89"/>
        <v>0</v>
      </c>
      <c r="GV126" s="41">
        <f t="shared" si="89"/>
        <v>0</v>
      </c>
      <c r="GW126" s="41">
        <f t="shared" si="89"/>
        <v>0</v>
      </c>
      <c r="GX126" s="41">
        <f t="shared" si="89"/>
        <v>0</v>
      </c>
      <c r="GY126" s="41">
        <f t="shared" si="89"/>
        <v>0</v>
      </c>
      <c r="GZ126" s="41">
        <f t="shared" si="89"/>
        <v>0</v>
      </c>
      <c r="HA126" s="41">
        <f t="shared" si="89"/>
        <v>0</v>
      </c>
      <c r="HB126" s="41">
        <f t="shared" si="96"/>
        <v>0</v>
      </c>
      <c r="HC126" s="41">
        <f t="shared" si="96"/>
        <v>0</v>
      </c>
      <c r="HD126" s="41">
        <f t="shared" si="96"/>
        <v>0</v>
      </c>
      <c r="HE126" s="41">
        <f t="shared" si="96"/>
        <v>0</v>
      </c>
      <c r="HF126" s="41">
        <f t="shared" si="96"/>
        <v>0</v>
      </c>
      <c r="HG126" s="41">
        <f t="shared" si="96"/>
        <v>0</v>
      </c>
      <c r="HH126" s="41">
        <f t="shared" si="91"/>
        <v>0</v>
      </c>
      <c r="HI126" s="41">
        <f t="shared" si="91"/>
        <v>0</v>
      </c>
      <c r="HJ126" s="41">
        <f t="shared" si="91"/>
        <v>0</v>
      </c>
    </row>
    <row r="127" spans="1:218" ht="14.4" x14ac:dyDescent="0.3">
      <c r="A127" s="42">
        <v>124</v>
      </c>
      <c r="B127" s="43">
        <f>'CMM4 - AUX CALC'!$DU$67</f>
        <v>0</v>
      </c>
      <c r="DV127" s="41">
        <f>$B127/(_xlfn.SINGLE(PrazoConcessao)*12-DV$3+1)</f>
        <v>0</v>
      </c>
      <c r="DW127" s="41">
        <f t="shared" si="97"/>
        <v>0</v>
      </c>
      <c r="DX127" s="41">
        <f t="shared" si="97"/>
        <v>0</v>
      </c>
      <c r="DY127" s="41">
        <f t="shared" si="97"/>
        <v>0</v>
      </c>
      <c r="DZ127" s="41">
        <f t="shared" si="92"/>
        <v>0</v>
      </c>
      <c r="EA127" s="41">
        <f t="shared" si="92"/>
        <v>0</v>
      </c>
      <c r="EB127" s="41">
        <f t="shared" si="92"/>
        <v>0</v>
      </c>
      <c r="EC127" s="41">
        <f t="shared" si="92"/>
        <v>0</v>
      </c>
      <c r="ED127" s="41">
        <f t="shared" si="92"/>
        <v>0</v>
      </c>
      <c r="EE127" s="41">
        <f t="shared" si="92"/>
        <v>0</v>
      </c>
      <c r="EF127" s="41">
        <f t="shared" si="92"/>
        <v>0</v>
      </c>
      <c r="EG127" s="41">
        <f t="shared" si="92"/>
        <v>0</v>
      </c>
      <c r="EH127" s="41">
        <f t="shared" si="92"/>
        <v>0</v>
      </c>
      <c r="EI127" s="41">
        <f t="shared" si="92"/>
        <v>0</v>
      </c>
      <c r="EJ127" s="41">
        <f t="shared" si="94"/>
        <v>0</v>
      </c>
      <c r="EK127" s="41">
        <f t="shared" si="94"/>
        <v>0</v>
      </c>
      <c r="EL127" s="41">
        <f t="shared" si="94"/>
        <v>0</v>
      </c>
      <c r="EM127" s="41">
        <f t="shared" si="94"/>
        <v>0</v>
      </c>
      <c r="EN127" s="41">
        <f t="shared" si="94"/>
        <v>0</v>
      </c>
      <c r="EO127" s="41">
        <f t="shared" si="94"/>
        <v>0</v>
      </c>
      <c r="EP127" s="41">
        <f t="shared" si="94"/>
        <v>0</v>
      </c>
      <c r="EQ127" s="41">
        <f t="shared" si="94"/>
        <v>0</v>
      </c>
      <c r="ER127" s="41">
        <f t="shared" si="94"/>
        <v>0</v>
      </c>
      <c r="ES127" s="41">
        <f t="shared" si="86"/>
        <v>0</v>
      </c>
      <c r="ET127" s="41">
        <f t="shared" si="86"/>
        <v>0</v>
      </c>
      <c r="EU127" s="41">
        <f t="shared" si="86"/>
        <v>0</v>
      </c>
      <c r="EV127" s="41">
        <f t="shared" si="86"/>
        <v>0</v>
      </c>
      <c r="EW127" s="41">
        <f t="shared" si="86"/>
        <v>0</v>
      </c>
      <c r="EX127" s="41">
        <f t="shared" si="86"/>
        <v>0</v>
      </c>
      <c r="EY127" s="41">
        <f t="shared" si="86"/>
        <v>0</v>
      </c>
      <c r="EZ127" s="41">
        <f t="shared" si="86"/>
        <v>0</v>
      </c>
      <c r="FA127" s="41">
        <f t="shared" si="98"/>
        <v>0</v>
      </c>
      <c r="FB127" s="41">
        <f t="shared" si="98"/>
        <v>0</v>
      </c>
      <c r="FC127" s="41">
        <f t="shared" si="98"/>
        <v>0</v>
      </c>
      <c r="FD127" s="41">
        <f t="shared" si="98"/>
        <v>0</v>
      </c>
      <c r="FE127" s="41">
        <f t="shared" si="98"/>
        <v>0</v>
      </c>
      <c r="FF127" s="41">
        <f t="shared" si="93"/>
        <v>0</v>
      </c>
      <c r="FG127" s="41">
        <f t="shared" si="93"/>
        <v>0</v>
      </c>
      <c r="FH127" s="41">
        <f t="shared" si="93"/>
        <v>0</v>
      </c>
      <c r="FI127" s="41">
        <f t="shared" si="93"/>
        <v>0</v>
      </c>
      <c r="FJ127" s="41">
        <f t="shared" si="93"/>
        <v>0</v>
      </c>
      <c r="FK127" s="41">
        <f t="shared" si="93"/>
        <v>0</v>
      </c>
      <c r="FL127" s="41">
        <f t="shared" si="93"/>
        <v>0</v>
      </c>
      <c r="FM127" s="41">
        <f t="shared" si="93"/>
        <v>0</v>
      </c>
      <c r="FN127" s="41">
        <f t="shared" si="93"/>
        <v>0</v>
      </c>
      <c r="FO127" s="41">
        <f t="shared" si="93"/>
        <v>0</v>
      </c>
      <c r="FP127" s="41">
        <f t="shared" si="95"/>
        <v>0</v>
      </c>
      <c r="FQ127" s="41">
        <f t="shared" si="95"/>
        <v>0</v>
      </c>
      <c r="FR127" s="41">
        <f t="shared" si="95"/>
        <v>0</v>
      </c>
      <c r="FS127" s="41">
        <f t="shared" si="95"/>
        <v>0</v>
      </c>
      <c r="FT127" s="41">
        <f t="shared" si="95"/>
        <v>0</v>
      </c>
      <c r="FU127" s="41">
        <f t="shared" si="95"/>
        <v>0</v>
      </c>
      <c r="FV127" s="41">
        <f t="shared" si="95"/>
        <v>0</v>
      </c>
      <c r="FW127" s="41">
        <f t="shared" si="95"/>
        <v>0</v>
      </c>
      <c r="FX127" s="41">
        <f t="shared" si="95"/>
        <v>0</v>
      </c>
      <c r="FY127" s="41">
        <f t="shared" si="87"/>
        <v>0</v>
      </c>
      <c r="FZ127" s="41">
        <f t="shared" si="87"/>
        <v>0</v>
      </c>
      <c r="GA127" s="41">
        <f t="shared" si="87"/>
        <v>0</v>
      </c>
      <c r="GB127" s="41">
        <f t="shared" si="87"/>
        <v>0</v>
      </c>
      <c r="GC127" s="41">
        <f t="shared" si="80"/>
        <v>0</v>
      </c>
      <c r="GD127" s="41">
        <f t="shared" si="80"/>
        <v>0</v>
      </c>
      <c r="GE127" s="41">
        <f t="shared" si="80"/>
        <v>0</v>
      </c>
      <c r="GF127" s="41">
        <f t="shared" si="80"/>
        <v>0</v>
      </c>
      <c r="GG127" s="41">
        <f t="shared" si="80"/>
        <v>0</v>
      </c>
      <c r="GH127" s="41">
        <f t="shared" si="66"/>
        <v>0</v>
      </c>
      <c r="GI127" s="41">
        <f t="shared" si="66"/>
        <v>0</v>
      </c>
      <c r="GJ127" s="41">
        <f t="shared" si="66"/>
        <v>0</v>
      </c>
      <c r="GK127" s="41">
        <f t="shared" si="66"/>
        <v>0</v>
      </c>
      <c r="GL127" s="41">
        <f t="shared" si="66"/>
        <v>0</v>
      </c>
      <c r="GM127" s="41">
        <f t="shared" si="89"/>
        <v>0</v>
      </c>
      <c r="GN127" s="41">
        <f t="shared" si="89"/>
        <v>0</v>
      </c>
      <c r="GO127" s="41">
        <f t="shared" si="89"/>
        <v>0</v>
      </c>
      <c r="GP127" s="41">
        <f t="shared" si="89"/>
        <v>0</v>
      </c>
      <c r="GQ127" s="41">
        <f t="shared" si="89"/>
        <v>0</v>
      </c>
      <c r="GR127" s="41">
        <f t="shared" si="89"/>
        <v>0</v>
      </c>
      <c r="GS127" s="41">
        <f t="shared" ref="GS127:HA155" si="99">GR127</f>
        <v>0</v>
      </c>
      <c r="GT127" s="41">
        <f t="shared" si="99"/>
        <v>0</v>
      </c>
      <c r="GU127" s="41">
        <f t="shared" si="99"/>
        <v>0</v>
      </c>
      <c r="GV127" s="41">
        <f t="shared" si="99"/>
        <v>0</v>
      </c>
      <c r="GW127" s="41">
        <f t="shared" si="99"/>
        <v>0</v>
      </c>
      <c r="GX127" s="41">
        <f t="shared" si="99"/>
        <v>0</v>
      </c>
      <c r="GY127" s="41">
        <f t="shared" si="99"/>
        <v>0</v>
      </c>
      <c r="GZ127" s="41">
        <f t="shared" si="99"/>
        <v>0</v>
      </c>
      <c r="HA127" s="41">
        <f t="shared" si="99"/>
        <v>0</v>
      </c>
      <c r="HB127" s="41">
        <f t="shared" si="96"/>
        <v>0</v>
      </c>
      <c r="HC127" s="41">
        <f t="shared" si="96"/>
        <v>0</v>
      </c>
      <c r="HD127" s="41">
        <f t="shared" si="96"/>
        <v>0</v>
      </c>
      <c r="HE127" s="41">
        <f t="shared" si="96"/>
        <v>0</v>
      </c>
      <c r="HF127" s="41">
        <f t="shared" si="96"/>
        <v>0</v>
      </c>
      <c r="HG127" s="41">
        <f t="shared" si="96"/>
        <v>0</v>
      </c>
      <c r="HH127" s="41">
        <f t="shared" si="91"/>
        <v>0</v>
      </c>
      <c r="HI127" s="41">
        <f t="shared" si="91"/>
        <v>0</v>
      </c>
      <c r="HJ127" s="41">
        <f t="shared" si="91"/>
        <v>0</v>
      </c>
    </row>
    <row r="128" spans="1:218" ht="14.4" x14ac:dyDescent="0.3">
      <c r="A128" s="42">
        <v>125</v>
      </c>
      <c r="B128" s="43">
        <f>'CMM4 - AUX CALC'!$DV$67</f>
        <v>0</v>
      </c>
      <c r="DW128" s="41">
        <f>$B128/(_xlfn.SINGLE(PrazoConcessao)*12-DW$3+1)</f>
        <v>0</v>
      </c>
      <c r="DX128" s="41">
        <f t="shared" si="97"/>
        <v>0</v>
      </c>
      <c r="DY128" s="41">
        <f t="shared" si="97"/>
        <v>0</v>
      </c>
      <c r="DZ128" s="41">
        <f t="shared" si="92"/>
        <v>0</v>
      </c>
      <c r="EA128" s="41">
        <f t="shared" si="92"/>
        <v>0</v>
      </c>
      <c r="EB128" s="41">
        <f t="shared" si="92"/>
        <v>0</v>
      </c>
      <c r="EC128" s="41">
        <f t="shared" si="92"/>
        <v>0</v>
      </c>
      <c r="ED128" s="41">
        <f t="shared" si="92"/>
        <v>0</v>
      </c>
      <c r="EE128" s="41">
        <f t="shared" si="92"/>
        <v>0</v>
      </c>
      <c r="EF128" s="41">
        <f t="shared" si="92"/>
        <v>0</v>
      </c>
      <c r="EG128" s="41">
        <f t="shared" si="92"/>
        <v>0</v>
      </c>
      <c r="EH128" s="41">
        <f t="shared" si="92"/>
        <v>0</v>
      </c>
      <c r="EI128" s="41">
        <f t="shared" si="92"/>
        <v>0</v>
      </c>
      <c r="EJ128" s="41">
        <f t="shared" si="94"/>
        <v>0</v>
      </c>
      <c r="EK128" s="41">
        <f t="shared" si="94"/>
        <v>0</v>
      </c>
      <c r="EL128" s="41">
        <f t="shared" si="94"/>
        <v>0</v>
      </c>
      <c r="EM128" s="41">
        <f t="shared" si="94"/>
        <v>0</v>
      </c>
      <c r="EN128" s="41">
        <f t="shared" si="94"/>
        <v>0</v>
      </c>
      <c r="EO128" s="41">
        <f t="shared" si="94"/>
        <v>0</v>
      </c>
      <c r="EP128" s="41">
        <f t="shared" si="94"/>
        <v>0</v>
      </c>
      <c r="EQ128" s="41">
        <f t="shared" si="94"/>
        <v>0</v>
      </c>
      <c r="ER128" s="41">
        <f t="shared" si="94"/>
        <v>0</v>
      </c>
      <c r="ES128" s="41">
        <f t="shared" si="86"/>
        <v>0</v>
      </c>
      <c r="ET128" s="41">
        <f t="shared" si="86"/>
        <v>0</v>
      </c>
      <c r="EU128" s="41">
        <f t="shared" si="86"/>
        <v>0</v>
      </c>
      <c r="EV128" s="41">
        <f t="shared" si="86"/>
        <v>0</v>
      </c>
      <c r="EW128" s="41">
        <f t="shared" si="86"/>
        <v>0</v>
      </c>
      <c r="EX128" s="41">
        <f t="shared" si="86"/>
        <v>0</v>
      </c>
      <c r="EY128" s="41">
        <f t="shared" si="86"/>
        <v>0</v>
      </c>
      <c r="EZ128" s="41">
        <f t="shared" si="86"/>
        <v>0</v>
      </c>
      <c r="FA128" s="41">
        <f t="shared" si="98"/>
        <v>0</v>
      </c>
      <c r="FB128" s="41">
        <f t="shared" si="98"/>
        <v>0</v>
      </c>
      <c r="FC128" s="41">
        <f t="shared" si="98"/>
        <v>0</v>
      </c>
      <c r="FD128" s="41">
        <f t="shared" si="98"/>
        <v>0</v>
      </c>
      <c r="FE128" s="41">
        <f t="shared" si="98"/>
        <v>0</v>
      </c>
      <c r="FF128" s="41">
        <f t="shared" si="93"/>
        <v>0</v>
      </c>
      <c r="FG128" s="41">
        <f t="shared" si="93"/>
        <v>0</v>
      </c>
      <c r="FH128" s="41">
        <f t="shared" si="93"/>
        <v>0</v>
      </c>
      <c r="FI128" s="41">
        <f t="shared" si="93"/>
        <v>0</v>
      </c>
      <c r="FJ128" s="41">
        <f t="shared" si="93"/>
        <v>0</v>
      </c>
      <c r="FK128" s="41">
        <f t="shared" si="93"/>
        <v>0</v>
      </c>
      <c r="FL128" s="41">
        <f t="shared" si="93"/>
        <v>0</v>
      </c>
      <c r="FM128" s="41">
        <f t="shared" si="93"/>
        <v>0</v>
      </c>
      <c r="FN128" s="41">
        <f t="shared" si="93"/>
        <v>0</v>
      </c>
      <c r="FO128" s="41">
        <f t="shared" si="93"/>
        <v>0</v>
      </c>
      <c r="FP128" s="41">
        <f t="shared" si="95"/>
        <v>0</v>
      </c>
      <c r="FQ128" s="41">
        <f t="shared" si="95"/>
        <v>0</v>
      </c>
      <c r="FR128" s="41">
        <f t="shared" si="95"/>
        <v>0</v>
      </c>
      <c r="FS128" s="41">
        <f t="shared" si="95"/>
        <v>0</v>
      </c>
      <c r="FT128" s="41">
        <f t="shared" si="95"/>
        <v>0</v>
      </c>
      <c r="FU128" s="41">
        <f t="shared" si="95"/>
        <v>0</v>
      </c>
      <c r="FV128" s="41">
        <f t="shared" si="95"/>
        <v>0</v>
      </c>
      <c r="FW128" s="41">
        <f t="shared" si="95"/>
        <v>0</v>
      </c>
      <c r="FX128" s="41">
        <f t="shared" si="95"/>
        <v>0</v>
      </c>
      <c r="FY128" s="41">
        <f t="shared" si="87"/>
        <v>0</v>
      </c>
      <c r="FZ128" s="41">
        <f t="shared" si="87"/>
        <v>0</v>
      </c>
      <c r="GA128" s="41">
        <f t="shared" si="87"/>
        <v>0</v>
      </c>
      <c r="GB128" s="41">
        <f t="shared" si="87"/>
        <v>0</v>
      </c>
      <c r="GC128" s="41">
        <f t="shared" si="80"/>
        <v>0</v>
      </c>
      <c r="GD128" s="41">
        <f t="shared" si="80"/>
        <v>0</v>
      </c>
      <c r="GE128" s="41">
        <f t="shared" si="80"/>
        <v>0</v>
      </c>
      <c r="GF128" s="41">
        <f t="shared" si="80"/>
        <v>0</v>
      </c>
      <c r="GG128" s="41">
        <f t="shared" si="80"/>
        <v>0</v>
      </c>
      <c r="GH128" s="41">
        <f t="shared" si="66"/>
        <v>0</v>
      </c>
      <c r="GI128" s="41">
        <f t="shared" si="66"/>
        <v>0</v>
      </c>
      <c r="GJ128" s="41">
        <f t="shared" si="66"/>
        <v>0</v>
      </c>
      <c r="GK128" s="41">
        <f t="shared" si="66"/>
        <v>0</v>
      </c>
      <c r="GL128" s="41">
        <f t="shared" si="66"/>
        <v>0</v>
      </c>
      <c r="GM128" s="41">
        <f t="shared" si="66"/>
        <v>0</v>
      </c>
      <c r="GN128" s="41">
        <f t="shared" si="66"/>
        <v>0</v>
      </c>
      <c r="GO128" s="41">
        <f t="shared" si="66"/>
        <v>0</v>
      </c>
      <c r="GP128" s="41">
        <f t="shared" si="66"/>
        <v>0</v>
      </c>
      <c r="GQ128" s="41">
        <f t="shared" si="66"/>
        <v>0</v>
      </c>
      <c r="GR128" s="41">
        <f t="shared" si="66"/>
        <v>0</v>
      </c>
      <c r="GS128" s="41">
        <f t="shared" si="99"/>
        <v>0</v>
      </c>
      <c r="GT128" s="41">
        <f t="shared" si="99"/>
        <v>0</v>
      </c>
      <c r="GU128" s="41">
        <f t="shared" si="99"/>
        <v>0</v>
      </c>
      <c r="GV128" s="41">
        <f t="shared" si="99"/>
        <v>0</v>
      </c>
      <c r="GW128" s="41">
        <f t="shared" si="99"/>
        <v>0</v>
      </c>
      <c r="GX128" s="41">
        <f t="shared" si="99"/>
        <v>0</v>
      </c>
      <c r="GY128" s="41">
        <f t="shared" si="99"/>
        <v>0</v>
      </c>
      <c r="GZ128" s="41">
        <f t="shared" si="99"/>
        <v>0</v>
      </c>
      <c r="HA128" s="41">
        <f t="shared" si="99"/>
        <v>0</v>
      </c>
      <c r="HB128" s="41">
        <f t="shared" si="96"/>
        <v>0</v>
      </c>
      <c r="HC128" s="41">
        <f t="shared" si="96"/>
        <v>0</v>
      </c>
      <c r="HD128" s="41">
        <f t="shared" si="96"/>
        <v>0</v>
      </c>
      <c r="HE128" s="41">
        <f t="shared" si="96"/>
        <v>0</v>
      </c>
      <c r="HF128" s="41">
        <f t="shared" si="96"/>
        <v>0</v>
      </c>
      <c r="HG128" s="41">
        <f t="shared" si="96"/>
        <v>0</v>
      </c>
      <c r="HH128" s="41">
        <f t="shared" si="91"/>
        <v>0</v>
      </c>
      <c r="HI128" s="41">
        <f t="shared" si="91"/>
        <v>0</v>
      </c>
      <c r="HJ128" s="41">
        <f t="shared" si="91"/>
        <v>0</v>
      </c>
    </row>
    <row r="129" spans="1:218" ht="14.4" x14ac:dyDescent="0.3">
      <c r="A129" s="42">
        <v>126</v>
      </c>
      <c r="B129" s="43">
        <f>'CMM4 - AUX CALC'!$DW$67</f>
        <v>0</v>
      </c>
      <c r="DX129" s="41">
        <f>$B129/(_xlfn.SINGLE(PrazoConcessao)*12-DX$3+1)</f>
        <v>0</v>
      </c>
      <c r="DY129" s="41">
        <f t="shared" si="97"/>
        <v>0</v>
      </c>
      <c r="DZ129" s="41">
        <f t="shared" si="92"/>
        <v>0</v>
      </c>
      <c r="EA129" s="41">
        <f t="shared" si="92"/>
        <v>0</v>
      </c>
      <c r="EB129" s="41">
        <f t="shared" si="92"/>
        <v>0</v>
      </c>
      <c r="EC129" s="41">
        <f t="shared" si="92"/>
        <v>0</v>
      </c>
      <c r="ED129" s="41">
        <f t="shared" si="92"/>
        <v>0</v>
      </c>
      <c r="EE129" s="41">
        <f t="shared" si="92"/>
        <v>0</v>
      </c>
      <c r="EF129" s="41">
        <f t="shared" si="92"/>
        <v>0</v>
      </c>
      <c r="EG129" s="41">
        <f t="shared" si="92"/>
        <v>0</v>
      </c>
      <c r="EH129" s="41">
        <f t="shared" si="92"/>
        <v>0</v>
      </c>
      <c r="EI129" s="41">
        <f t="shared" si="92"/>
        <v>0</v>
      </c>
      <c r="EJ129" s="41">
        <f t="shared" si="94"/>
        <v>0</v>
      </c>
      <c r="EK129" s="41">
        <f t="shared" si="94"/>
        <v>0</v>
      </c>
      <c r="EL129" s="41">
        <f t="shared" si="94"/>
        <v>0</v>
      </c>
      <c r="EM129" s="41">
        <f t="shared" si="94"/>
        <v>0</v>
      </c>
      <c r="EN129" s="41">
        <f t="shared" si="94"/>
        <v>0</v>
      </c>
      <c r="EO129" s="41">
        <f t="shared" si="94"/>
        <v>0</v>
      </c>
      <c r="EP129" s="41">
        <f t="shared" si="94"/>
        <v>0</v>
      </c>
      <c r="EQ129" s="41">
        <f t="shared" si="94"/>
        <v>0</v>
      </c>
      <c r="ER129" s="41">
        <f t="shared" si="94"/>
        <v>0</v>
      </c>
      <c r="ES129" s="41">
        <f t="shared" si="86"/>
        <v>0</v>
      </c>
      <c r="ET129" s="41">
        <f t="shared" si="86"/>
        <v>0</v>
      </c>
      <c r="EU129" s="41">
        <f t="shared" si="86"/>
        <v>0</v>
      </c>
      <c r="EV129" s="41">
        <f t="shared" si="86"/>
        <v>0</v>
      </c>
      <c r="EW129" s="41">
        <f t="shared" si="86"/>
        <v>0</v>
      </c>
      <c r="EX129" s="41">
        <f t="shared" si="86"/>
        <v>0</v>
      </c>
      <c r="EY129" s="41">
        <f t="shared" si="86"/>
        <v>0</v>
      </c>
      <c r="EZ129" s="41">
        <f t="shared" si="86"/>
        <v>0</v>
      </c>
      <c r="FA129" s="41">
        <f t="shared" si="98"/>
        <v>0</v>
      </c>
      <c r="FB129" s="41">
        <f t="shared" si="98"/>
        <v>0</v>
      </c>
      <c r="FC129" s="41">
        <f t="shared" si="98"/>
        <v>0</v>
      </c>
      <c r="FD129" s="41">
        <f t="shared" si="98"/>
        <v>0</v>
      </c>
      <c r="FE129" s="41">
        <f t="shared" si="98"/>
        <v>0</v>
      </c>
      <c r="FF129" s="41">
        <f t="shared" si="93"/>
        <v>0</v>
      </c>
      <c r="FG129" s="41">
        <f t="shared" si="93"/>
        <v>0</v>
      </c>
      <c r="FH129" s="41">
        <f t="shared" si="93"/>
        <v>0</v>
      </c>
      <c r="FI129" s="41">
        <f t="shared" si="93"/>
        <v>0</v>
      </c>
      <c r="FJ129" s="41">
        <f t="shared" si="93"/>
        <v>0</v>
      </c>
      <c r="FK129" s="41">
        <f t="shared" si="93"/>
        <v>0</v>
      </c>
      <c r="FL129" s="41">
        <f t="shared" si="93"/>
        <v>0</v>
      </c>
      <c r="FM129" s="41">
        <f t="shared" si="93"/>
        <v>0</v>
      </c>
      <c r="FN129" s="41">
        <f t="shared" si="93"/>
        <v>0</v>
      </c>
      <c r="FO129" s="41">
        <f t="shared" si="93"/>
        <v>0</v>
      </c>
      <c r="FP129" s="41">
        <f t="shared" si="95"/>
        <v>0</v>
      </c>
      <c r="FQ129" s="41">
        <f t="shared" si="95"/>
        <v>0</v>
      </c>
      <c r="FR129" s="41">
        <f t="shared" si="95"/>
        <v>0</v>
      </c>
      <c r="FS129" s="41">
        <f t="shared" si="95"/>
        <v>0</v>
      </c>
      <c r="FT129" s="41">
        <f t="shared" si="95"/>
        <v>0</v>
      </c>
      <c r="FU129" s="41">
        <f t="shared" si="95"/>
        <v>0</v>
      </c>
      <c r="FV129" s="41">
        <f t="shared" si="95"/>
        <v>0</v>
      </c>
      <c r="FW129" s="41">
        <f t="shared" si="95"/>
        <v>0</v>
      </c>
      <c r="FX129" s="41">
        <f t="shared" si="95"/>
        <v>0</v>
      </c>
      <c r="FY129" s="41">
        <f t="shared" si="87"/>
        <v>0</v>
      </c>
      <c r="FZ129" s="41">
        <f t="shared" si="87"/>
        <v>0</v>
      </c>
      <c r="GA129" s="41">
        <f t="shared" si="87"/>
        <v>0</v>
      </c>
      <c r="GB129" s="41">
        <f t="shared" si="87"/>
        <v>0</v>
      </c>
      <c r="GC129" s="41">
        <f t="shared" si="80"/>
        <v>0</v>
      </c>
      <c r="GD129" s="41">
        <f t="shared" si="80"/>
        <v>0</v>
      </c>
      <c r="GE129" s="41">
        <f t="shared" si="80"/>
        <v>0</v>
      </c>
      <c r="GF129" s="41">
        <f t="shared" si="80"/>
        <v>0</v>
      </c>
      <c r="GG129" s="41">
        <f t="shared" si="80"/>
        <v>0</v>
      </c>
      <c r="GH129" s="41">
        <f t="shared" si="66"/>
        <v>0</v>
      </c>
      <c r="GI129" s="41">
        <f t="shared" si="66"/>
        <v>0</v>
      </c>
      <c r="GJ129" s="41">
        <f t="shared" si="66"/>
        <v>0</v>
      </c>
      <c r="GK129" s="41">
        <f t="shared" si="66"/>
        <v>0</v>
      </c>
      <c r="GL129" s="41">
        <f t="shared" si="66"/>
        <v>0</v>
      </c>
      <c r="GM129" s="41">
        <f t="shared" si="66"/>
        <v>0</v>
      </c>
      <c r="GN129" s="41">
        <f t="shared" si="66"/>
        <v>0</v>
      </c>
      <c r="GO129" s="41">
        <f t="shared" si="66"/>
        <v>0</v>
      </c>
      <c r="GP129" s="41">
        <f t="shared" si="66"/>
        <v>0</v>
      </c>
      <c r="GQ129" s="41">
        <f t="shared" si="66"/>
        <v>0</v>
      </c>
      <c r="GR129" s="41">
        <f t="shared" si="66"/>
        <v>0</v>
      </c>
      <c r="GS129" s="41">
        <f t="shared" si="99"/>
        <v>0</v>
      </c>
      <c r="GT129" s="41">
        <f t="shared" si="99"/>
        <v>0</v>
      </c>
      <c r="GU129" s="41">
        <f t="shared" si="99"/>
        <v>0</v>
      </c>
      <c r="GV129" s="41">
        <f t="shared" si="99"/>
        <v>0</v>
      </c>
      <c r="GW129" s="41">
        <f t="shared" si="99"/>
        <v>0</v>
      </c>
      <c r="GX129" s="41">
        <f t="shared" si="99"/>
        <v>0</v>
      </c>
      <c r="GY129" s="41">
        <f t="shared" si="99"/>
        <v>0</v>
      </c>
      <c r="GZ129" s="41">
        <f t="shared" si="99"/>
        <v>0</v>
      </c>
      <c r="HA129" s="41">
        <f t="shared" si="99"/>
        <v>0</v>
      </c>
      <c r="HB129" s="41">
        <f t="shared" si="96"/>
        <v>0</v>
      </c>
      <c r="HC129" s="41">
        <f t="shared" si="96"/>
        <v>0</v>
      </c>
      <c r="HD129" s="41">
        <f t="shared" si="96"/>
        <v>0</v>
      </c>
      <c r="HE129" s="41">
        <f t="shared" si="96"/>
        <v>0</v>
      </c>
      <c r="HF129" s="41">
        <f t="shared" si="96"/>
        <v>0</v>
      </c>
      <c r="HG129" s="41">
        <f t="shared" si="96"/>
        <v>0</v>
      </c>
      <c r="HH129" s="41">
        <f t="shared" si="91"/>
        <v>0</v>
      </c>
      <c r="HI129" s="41">
        <f t="shared" si="91"/>
        <v>0</v>
      </c>
      <c r="HJ129" s="41">
        <f t="shared" si="91"/>
        <v>0</v>
      </c>
    </row>
    <row r="130" spans="1:218" ht="14.4" x14ac:dyDescent="0.3">
      <c r="A130" s="42">
        <v>127</v>
      </c>
      <c r="B130" s="43">
        <f>'CMM4 - AUX CALC'!$DX$67</f>
        <v>0</v>
      </c>
      <c r="DY130" s="41">
        <f>$B130/(_xlfn.SINGLE(PrazoConcessao)*12-DY$3+1)</f>
        <v>0</v>
      </c>
      <c r="DZ130" s="41">
        <f t="shared" si="92"/>
        <v>0</v>
      </c>
      <c r="EA130" s="41">
        <f t="shared" si="92"/>
        <v>0</v>
      </c>
      <c r="EB130" s="41">
        <f t="shared" si="92"/>
        <v>0</v>
      </c>
      <c r="EC130" s="41">
        <f t="shared" si="92"/>
        <v>0</v>
      </c>
      <c r="ED130" s="41">
        <f t="shared" si="92"/>
        <v>0</v>
      </c>
      <c r="EE130" s="41">
        <f t="shared" si="92"/>
        <v>0</v>
      </c>
      <c r="EF130" s="41">
        <f t="shared" si="92"/>
        <v>0</v>
      </c>
      <c r="EG130" s="41">
        <f t="shared" si="92"/>
        <v>0</v>
      </c>
      <c r="EH130" s="41">
        <f t="shared" si="92"/>
        <v>0</v>
      </c>
      <c r="EI130" s="41">
        <f t="shared" si="92"/>
        <v>0</v>
      </c>
      <c r="EJ130" s="41">
        <f t="shared" si="94"/>
        <v>0</v>
      </c>
      <c r="EK130" s="41">
        <f t="shared" si="94"/>
        <v>0</v>
      </c>
      <c r="EL130" s="41">
        <f t="shared" si="94"/>
        <v>0</v>
      </c>
      <c r="EM130" s="41">
        <f t="shared" si="94"/>
        <v>0</v>
      </c>
      <c r="EN130" s="41">
        <f t="shared" si="94"/>
        <v>0</v>
      </c>
      <c r="EO130" s="41">
        <f t="shared" si="94"/>
        <v>0</v>
      </c>
      <c r="EP130" s="41">
        <f t="shared" si="94"/>
        <v>0</v>
      </c>
      <c r="EQ130" s="41">
        <f t="shared" si="94"/>
        <v>0</v>
      </c>
      <c r="ER130" s="41">
        <f t="shared" si="94"/>
        <v>0</v>
      </c>
      <c r="ES130" s="41">
        <f t="shared" si="86"/>
        <v>0</v>
      </c>
      <c r="ET130" s="41">
        <f t="shared" si="86"/>
        <v>0</v>
      </c>
      <c r="EU130" s="41">
        <f t="shared" si="86"/>
        <v>0</v>
      </c>
      <c r="EV130" s="41">
        <f t="shared" si="86"/>
        <v>0</v>
      </c>
      <c r="EW130" s="41">
        <f t="shared" si="86"/>
        <v>0</v>
      </c>
      <c r="EX130" s="41">
        <f t="shared" si="86"/>
        <v>0</v>
      </c>
      <c r="EY130" s="41">
        <f t="shared" si="86"/>
        <v>0</v>
      </c>
      <c r="EZ130" s="41">
        <f t="shared" si="86"/>
        <v>0</v>
      </c>
      <c r="FA130" s="41">
        <f t="shared" si="98"/>
        <v>0</v>
      </c>
      <c r="FB130" s="41">
        <f t="shared" si="98"/>
        <v>0</v>
      </c>
      <c r="FC130" s="41">
        <f t="shared" si="98"/>
        <v>0</v>
      </c>
      <c r="FD130" s="41">
        <f t="shared" si="98"/>
        <v>0</v>
      </c>
      <c r="FE130" s="41">
        <f t="shared" si="98"/>
        <v>0</v>
      </c>
      <c r="FF130" s="41">
        <f t="shared" si="93"/>
        <v>0</v>
      </c>
      <c r="FG130" s="41">
        <f t="shared" si="93"/>
        <v>0</v>
      </c>
      <c r="FH130" s="41">
        <f t="shared" si="93"/>
        <v>0</v>
      </c>
      <c r="FI130" s="41">
        <f t="shared" si="93"/>
        <v>0</v>
      </c>
      <c r="FJ130" s="41">
        <f t="shared" si="93"/>
        <v>0</v>
      </c>
      <c r="FK130" s="41">
        <f t="shared" si="93"/>
        <v>0</v>
      </c>
      <c r="FL130" s="41">
        <f t="shared" si="93"/>
        <v>0</v>
      </c>
      <c r="FM130" s="41">
        <f t="shared" si="93"/>
        <v>0</v>
      </c>
      <c r="FN130" s="41">
        <f t="shared" si="93"/>
        <v>0</v>
      </c>
      <c r="FO130" s="41">
        <f t="shared" si="93"/>
        <v>0</v>
      </c>
      <c r="FP130" s="41">
        <f t="shared" si="95"/>
        <v>0</v>
      </c>
      <c r="FQ130" s="41">
        <f t="shared" si="95"/>
        <v>0</v>
      </c>
      <c r="FR130" s="41">
        <f t="shared" si="95"/>
        <v>0</v>
      </c>
      <c r="FS130" s="41">
        <f t="shared" si="95"/>
        <v>0</v>
      </c>
      <c r="FT130" s="41">
        <f t="shared" si="95"/>
        <v>0</v>
      </c>
      <c r="FU130" s="41">
        <f t="shared" si="95"/>
        <v>0</v>
      </c>
      <c r="FV130" s="41">
        <f t="shared" si="95"/>
        <v>0</v>
      </c>
      <c r="FW130" s="41">
        <f t="shared" si="95"/>
        <v>0</v>
      </c>
      <c r="FX130" s="41">
        <f t="shared" si="95"/>
        <v>0</v>
      </c>
      <c r="FY130" s="41">
        <f t="shared" si="87"/>
        <v>0</v>
      </c>
      <c r="FZ130" s="41">
        <f t="shared" si="87"/>
        <v>0</v>
      </c>
      <c r="GA130" s="41">
        <f t="shared" si="87"/>
        <v>0</v>
      </c>
      <c r="GB130" s="41">
        <f t="shared" si="87"/>
        <v>0</v>
      </c>
      <c r="GC130" s="41">
        <f t="shared" si="80"/>
        <v>0</v>
      </c>
      <c r="GD130" s="41">
        <f t="shared" si="80"/>
        <v>0</v>
      </c>
      <c r="GE130" s="41">
        <f t="shared" si="80"/>
        <v>0</v>
      </c>
      <c r="GF130" s="41">
        <f t="shared" si="80"/>
        <v>0</v>
      </c>
      <c r="GG130" s="41">
        <f t="shared" si="80"/>
        <v>0</v>
      </c>
      <c r="GH130" s="41">
        <f t="shared" si="80"/>
        <v>0</v>
      </c>
      <c r="GI130" s="41">
        <f t="shared" si="80"/>
        <v>0</v>
      </c>
      <c r="GJ130" s="41">
        <f t="shared" si="80"/>
        <v>0</v>
      </c>
      <c r="GK130" s="41">
        <f t="shared" si="80"/>
        <v>0</v>
      </c>
      <c r="GL130" s="41">
        <f t="shared" si="80"/>
        <v>0</v>
      </c>
      <c r="GM130" s="41">
        <f t="shared" si="80"/>
        <v>0</v>
      </c>
      <c r="GN130" s="41">
        <f t="shared" si="80"/>
        <v>0</v>
      </c>
      <c r="GO130" s="41">
        <f t="shared" si="80"/>
        <v>0</v>
      </c>
      <c r="GP130" s="41">
        <f t="shared" si="80"/>
        <v>0</v>
      </c>
      <c r="GQ130" s="41">
        <f t="shared" si="80"/>
        <v>0</v>
      </c>
      <c r="GR130" s="41">
        <f t="shared" si="80"/>
        <v>0</v>
      </c>
      <c r="GS130" s="41">
        <f t="shared" si="99"/>
        <v>0</v>
      </c>
      <c r="GT130" s="41">
        <f t="shared" si="99"/>
        <v>0</v>
      </c>
      <c r="GU130" s="41">
        <f t="shared" si="99"/>
        <v>0</v>
      </c>
      <c r="GV130" s="41">
        <f t="shared" si="99"/>
        <v>0</v>
      </c>
      <c r="GW130" s="41">
        <f t="shared" si="99"/>
        <v>0</v>
      </c>
      <c r="GX130" s="41">
        <f t="shared" si="99"/>
        <v>0</v>
      </c>
      <c r="GY130" s="41">
        <f t="shared" si="99"/>
        <v>0</v>
      </c>
      <c r="GZ130" s="41">
        <f t="shared" si="99"/>
        <v>0</v>
      </c>
      <c r="HA130" s="41">
        <f t="shared" si="99"/>
        <v>0</v>
      </c>
      <c r="HB130" s="41">
        <f t="shared" si="96"/>
        <v>0</v>
      </c>
      <c r="HC130" s="41">
        <f t="shared" si="96"/>
        <v>0</v>
      </c>
      <c r="HD130" s="41">
        <f t="shared" si="96"/>
        <v>0</v>
      </c>
      <c r="HE130" s="41">
        <f t="shared" si="96"/>
        <v>0</v>
      </c>
      <c r="HF130" s="41">
        <f t="shared" si="96"/>
        <v>0</v>
      </c>
      <c r="HG130" s="41">
        <f t="shared" si="96"/>
        <v>0</v>
      </c>
      <c r="HH130" s="41">
        <f t="shared" si="91"/>
        <v>0</v>
      </c>
      <c r="HI130" s="41">
        <f t="shared" si="91"/>
        <v>0</v>
      </c>
      <c r="HJ130" s="41">
        <f t="shared" si="91"/>
        <v>0</v>
      </c>
    </row>
    <row r="131" spans="1:218" ht="14.4" x14ac:dyDescent="0.3">
      <c r="A131" s="42">
        <v>128</v>
      </c>
      <c r="B131" s="43">
        <f>'CMM4 - AUX CALC'!$DY$67</f>
        <v>0</v>
      </c>
      <c r="DZ131" s="41">
        <f>$B131/(_xlfn.SINGLE(PrazoConcessao)*12-DZ$3+1)</f>
        <v>0</v>
      </c>
      <c r="EA131" s="41">
        <f t="shared" si="92"/>
        <v>0</v>
      </c>
      <c r="EB131" s="41">
        <f t="shared" si="92"/>
        <v>0</v>
      </c>
      <c r="EC131" s="41">
        <f t="shared" si="92"/>
        <v>0</v>
      </c>
      <c r="ED131" s="41">
        <f t="shared" si="92"/>
        <v>0</v>
      </c>
      <c r="EE131" s="41">
        <f t="shared" si="92"/>
        <v>0</v>
      </c>
      <c r="EF131" s="41">
        <f t="shared" si="92"/>
        <v>0</v>
      </c>
      <c r="EG131" s="41">
        <f t="shared" si="92"/>
        <v>0</v>
      </c>
      <c r="EH131" s="41">
        <f t="shared" si="92"/>
        <v>0</v>
      </c>
      <c r="EI131" s="41">
        <f t="shared" si="92"/>
        <v>0</v>
      </c>
      <c r="EJ131" s="41">
        <f t="shared" si="94"/>
        <v>0</v>
      </c>
      <c r="EK131" s="41">
        <f t="shared" si="94"/>
        <v>0</v>
      </c>
      <c r="EL131" s="41">
        <f t="shared" si="94"/>
        <v>0</v>
      </c>
      <c r="EM131" s="41">
        <f t="shared" si="94"/>
        <v>0</v>
      </c>
      <c r="EN131" s="41">
        <f t="shared" si="94"/>
        <v>0</v>
      </c>
      <c r="EO131" s="41">
        <f t="shared" si="94"/>
        <v>0</v>
      </c>
      <c r="EP131" s="41">
        <f t="shared" si="94"/>
        <v>0</v>
      </c>
      <c r="EQ131" s="41">
        <f t="shared" si="94"/>
        <v>0</v>
      </c>
      <c r="ER131" s="41">
        <f t="shared" si="94"/>
        <v>0</v>
      </c>
      <c r="ES131" s="41">
        <f t="shared" si="86"/>
        <v>0</v>
      </c>
      <c r="ET131" s="41">
        <f t="shared" si="86"/>
        <v>0</v>
      </c>
      <c r="EU131" s="41">
        <f t="shared" si="86"/>
        <v>0</v>
      </c>
      <c r="EV131" s="41">
        <f t="shared" si="86"/>
        <v>0</v>
      </c>
      <c r="EW131" s="41">
        <f t="shared" si="86"/>
        <v>0</v>
      </c>
      <c r="EX131" s="41">
        <f t="shared" si="86"/>
        <v>0</v>
      </c>
      <c r="EY131" s="41">
        <f t="shared" si="86"/>
        <v>0</v>
      </c>
      <c r="EZ131" s="41">
        <f t="shared" si="86"/>
        <v>0</v>
      </c>
      <c r="FA131" s="41">
        <f t="shared" si="98"/>
        <v>0</v>
      </c>
      <c r="FB131" s="41">
        <f t="shared" si="98"/>
        <v>0</v>
      </c>
      <c r="FC131" s="41">
        <f t="shared" si="98"/>
        <v>0</v>
      </c>
      <c r="FD131" s="41">
        <f t="shared" si="98"/>
        <v>0</v>
      </c>
      <c r="FE131" s="41">
        <f t="shared" si="98"/>
        <v>0</v>
      </c>
      <c r="FF131" s="41">
        <f t="shared" si="93"/>
        <v>0</v>
      </c>
      <c r="FG131" s="41">
        <f t="shared" si="93"/>
        <v>0</v>
      </c>
      <c r="FH131" s="41">
        <f t="shared" si="93"/>
        <v>0</v>
      </c>
      <c r="FI131" s="41">
        <f t="shared" si="93"/>
        <v>0</v>
      </c>
      <c r="FJ131" s="41">
        <f t="shared" si="93"/>
        <v>0</v>
      </c>
      <c r="FK131" s="41">
        <f t="shared" si="93"/>
        <v>0</v>
      </c>
      <c r="FL131" s="41">
        <f t="shared" si="93"/>
        <v>0</v>
      </c>
      <c r="FM131" s="41">
        <f t="shared" si="93"/>
        <v>0</v>
      </c>
      <c r="FN131" s="41">
        <f t="shared" si="93"/>
        <v>0</v>
      </c>
      <c r="FO131" s="41">
        <f t="shared" si="93"/>
        <v>0</v>
      </c>
      <c r="FP131" s="41">
        <f t="shared" si="95"/>
        <v>0</v>
      </c>
      <c r="FQ131" s="41">
        <f t="shared" si="95"/>
        <v>0</v>
      </c>
      <c r="FR131" s="41">
        <f t="shared" si="95"/>
        <v>0</v>
      </c>
      <c r="FS131" s="41">
        <f t="shared" si="95"/>
        <v>0</v>
      </c>
      <c r="FT131" s="41">
        <f t="shared" si="95"/>
        <v>0</v>
      </c>
      <c r="FU131" s="41">
        <f t="shared" si="95"/>
        <v>0</v>
      </c>
      <c r="FV131" s="41">
        <f t="shared" si="95"/>
        <v>0</v>
      </c>
      <c r="FW131" s="41">
        <f t="shared" si="95"/>
        <v>0</v>
      </c>
      <c r="FX131" s="41">
        <f t="shared" si="95"/>
        <v>0</v>
      </c>
      <c r="FY131" s="41">
        <f t="shared" si="87"/>
        <v>0</v>
      </c>
      <c r="FZ131" s="41">
        <f t="shared" si="87"/>
        <v>0</v>
      </c>
      <c r="GA131" s="41">
        <f t="shared" si="87"/>
        <v>0</v>
      </c>
      <c r="GB131" s="41">
        <f t="shared" si="87"/>
        <v>0</v>
      </c>
      <c r="GC131" s="41">
        <f t="shared" si="80"/>
        <v>0</v>
      </c>
      <c r="GD131" s="41">
        <f t="shared" si="80"/>
        <v>0</v>
      </c>
      <c r="GE131" s="41">
        <f t="shared" si="80"/>
        <v>0</v>
      </c>
      <c r="GF131" s="41">
        <f t="shared" si="80"/>
        <v>0</v>
      </c>
      <c r="GG131" s="41">
        <f t="shared" si="80"/>
        <v>0</v>
      </c>
      <c r="GH131" s="41">
        <f t="shared" si="80"/>
        <v>0</v>
      </c>
      <c r="GI131" s="41">
        <f t="shared" si="80"/>
        <v>0</v>
      </c>
      <c r="GJ131" s="41">
        <f t="shared" si="80"/>
        <v>0</v>
      </c>
      <c r="GK131" s="41">
        <f t="shared" si="80"/>
        <v>0</v>
      </c>
      <c r="GL131" s="41">
        <f t="shared" si="80"/>
        <v>0</v>
      </c>
      <c r="GM131" s="41">
        <f t="shared" si="80"/>
        <v>0</v>
      </c>
      <c r="GN131" s="41">
        <f t="shared" si="80"/>
        <v>0</v>
      </c>
      <c r="GO131" s="41">
        <f t="shared" si="80"/>
        <v>0</v>
      </c>
      <c r="GP131" s="41">
        <f t="shared" si="80"/>
        <v>0</v>
      </c>
      <c r="GQ131" s="41">
        <f t="shared" si="80"/>
        <v>0</v>
      </c>
      <c r="GR131" s="41">
        <f t="shared" si="80"/>
        <v>0</v>
      </c>
      <c r="GS131" s="41">
        <f t="shared" si="99"/>
        <v>0</v>
      </c>
      <c r="GT131" s="41">
        <f t="shared" si="99"/>
        <v>0</v>
      </c>
      <c r="GU131" s="41">
        <f t="shared" si="99"/>
        <v>0</v>
      </c>
      <c r="GV131" s="41">
        <f t="shared" si="99"/>
        <v>0</v>
      </c>
      <c r="GW131" s="41">
        <f t="shared" si="99"/>
        <v>0</v>
      </c>
      <c r="GX131" s="41">
        <f t="shared" si="99"/>
        <v>0</v>
      </c>
      <c r="GY131" s="41">
        <f t="shared" si="99"/>
        <v>0</v>
      </c>
      <c r="GZ131" s="41">
        <f t="shared" si="99"/>
        <v>0</v>
      </c>
      <c r="HA131" s="41">
        <f t="shared" si="99"/>
        <v>0</v>
      </c>
      <c r="HB131" s="41">
        <f t="shared" si="96"/>
        <v>0</v>
      </c>
      <c r="HC131" s="41">
        <f t="shared" si="96"/>
        <v>0</v>
      </c>
      <c r="HD131" s="41">
        <f t="shared" si="96"/>
        <v>0</v>
      </c>
      <c r="HE131" s="41">
        <f t="shared" si="96"/>
        <v>0</v>
      </c>
      <c r="HF131" s="41">
        <f t="shared" si="96"/>
        <v>0</v>
      </c>
      <c r="HG131" s="41">
        <f t="shared" si="96"/>
        <v>0</v>
      </c>
      <c r="HH131" s="41">
        <f t="shared" si="91"/>
        <v>0</v>
      </c>
      <c r="HI131" s="41">
        <f t="shared" si="91"/>
        <v>0</v>
      </c>
      <c r="HJ131" s="41">
        <f t="shared" si="91"/>
        <v>0</v>
      </c>
    </row>
    <row r="132" spans="1:218" ht="14.4" x14ac:dyDescent="0.3">
      <c r="A132" s="42">
        <v>129</v>
      </c>
      <c r="B132" s="43">
        <f>'CMM4 - AUX CALC'!$DZ$67</f>
        <v>0</v>
      </c>
      <c r="EA132" s="41">
        <f>$B132/(_xlfn.SINGLE(PrazoConcessao)*12-EA$3+1)</f>
        <v>0</v>
      </c>
      <c r="EB132" s="41">
        <f t="shared" si="92"/>
        <v>0</v>
      </c>
      <c r="EC132" s="41">
        <f t="shared" si="92"/>
        <v>0</v>
      </c>
      <c r="ED132" s="41">
        <f t="shared" si="92"/>
        <v>0</v>
      </c>
      <c r="EE132" s="41">
        <f t="shared" si="92"/>
        <v>0</v>
      </c>
      <c r="EF132" s="41">
        <f t="shared" si="92"/>
        <v>0</v>
      </c>
      <c r="EG132" s="41">
        <f t="shared" si="92"/>
        <v>0</v>
      </c>
      <c r="EH132" s="41">
        <f t="shared" si="92"/>
        <v>0</v>
      </c>
      <c r="EI132" s="41">
        <f t="shared" si="92"/>
        <v>0</v>
      </c>
      <c r="EJ132" s="41">
        <f t="shared" si="94"/>
        <v>0</v>
      </c>
      <c r="EK132" s="41">
        <f t="shared" si="94"/>
        <v>0</v>
      </c>
      <c r="EL132" s="41">
        <f t="shared" si="94"/>
        <v>0</v>
      </c>
      <c r="EM132" s="41">
        <f t="shared" si="94"/>
        <v>0</v>
      </c>
      <c r="EN132" s="41">
        <f t="shared" si="94"/>
        <v>0</v>
      </c>
      <c r="EO132" s="41">
        <f t="shared" si="94"/>
        <v>0</v>
      </c>
      <c r="EP132" s="41">
        <f t="shared" si="94"/>
        <v>0</v>
      </c>
      <c r="EQ132" s="41">
        <f t="shared" si="94"/>
        <v>0</v>
      </c>
      <c r="ER132" s="41">
        <f t="shared" si="94"/>
        <v>0</v>
      </c>
      <c r="ES132" s="41">
        <f t="shared" si="86"/>
        <v>0</v>
      </c>
      <c r="ET132" s="41">
        <f t="shared" si="86"/>
        <v>0</v>
      </c>
      <c r="EU132" s="41">
        <f t="shared" si="86"/>
        <v>0</v>
      </c>
      <c r="EV132" s="41">
        <f t="shared" si="86"/>
        <v>0</v>
      </c>
      <c r="EW132" s="41">
        <f t="shared" si="86"/>
        <v>0</v>
      </c>
      <c r="EX132" s="41">
        <f t="shared" si="86"/>
        <v>0</v>
      </c>
      <c r="EY132" s="41">
        <f t="shared" si="86"/>
        <v>0</v>
      </c>
      <c r="EZ132" s="41">
        <f t="shared" si="86"/>
        <v>0</v>
      </c>
      <c r="FA132" s="41">
        <f t="shared" si="98"/>
        <v>0</v>
      </c>
      <c r="FB132" s="41">
        <f t="shared" si="98"/>
        <v>0</v>
      </c>
      <c r="FC132" s="41">
        <f t="shared" si="98"/>
        <v>0</v>
      </c>
      <c r="FD132" s="41">
        <f t="shared" si="98"/>
        <v>0</v>
      </c>
      <c r="FE132" s="41">
        <f t="shared" si="98"/>
        <v>0</v>
      </c>
      <c r="FF132" s="41">
        <f t="shared" si="93"/>
        <v>0</v>
      </c>
      <c r="FG132" s="41">
        <f t="shared" si="93"/>
        <v>0</v>
      </c>
      <c r="FH132" s="41">
        <f t="shared" si="93"/>
        <v>0</v>
      </c>
      <c r="FI132" s="41">
        <f t="shared" si="93"/>
        <v>0</v>
      </c>
      <c r="FJ132" s="41">
        <f t="shared" si="93"/>
        <v>0</v>
      </c>
      <c r="FK132" s="41">
        <f t="shared" si="93"/>
        <v>0</v>
      </c>
      <c r="FL132" s="41">
        <f t="shared" si="93"/>
        <v>0</v>
      </c>
      <c r="FM132" s="41">
        <f t="shared" si="93"/>
        <v>0</v>
      </c>
      <c r="FN132" s="41">
        <f t="shared" si="93"/>
        <v>0</v>
      </c>
      <c r="FO132" s="41">
        <f t="shared" si="93"/>
        <v>0</v>
      </c>
      <c r="FP132" s="41">
        <f t="shared" si="95"/>
        <v>0</v>
      </c>
      <c r="FQ132" s="41">
        <f t="shared" si="95"/>
        <v>0</v>
      </c>
      <c r="FR132" s="41">
        <f t="shared" si="95"/>
        <v>0</v>
      </c>
      <c r="FS132" s="41">
        <f t="shared" si="95"/>
        <v>0</v>
      </c>
      <c r="FT132" s="41">
        <f t="shared" si="95"/>
        <v>0</v>
      </c>
      <c r="FU132" s="41">
        <f t="shared" si="95"/>
        <v>0</v>
      </c>
      <c r="FV132" s="41">
        <f t="shared" si="95"/>
        <v>0</v>
      </c>
      <c r="FW132" s="41">
        <f t="shared" si="95"/>
        <v>0</v>
      </c>
      <c r="FX132" s="41">
        <f t="shared" si="95"/>
        <v>0</v>
      </c>
      <c r="FY132" s="41">
        <f t="shared" si="87"/>
        <v>0</v>
      </c>
      <c r="FZ132" s="41">
        <f t="shared" si="87"/>
        <v>0</v>
      </c>
      <c r="GA132" s="41">
        <f t="shared" si="87"/>
        <v>0</v>
      </c>
      <c r="GB132" s="41">
        <f t="shared" si="87"/>
        <v>0</v>
      </c>
      <c r="GC132" s="41">
        <f t="shared" si="80"/>
        <v>0</v>
      </c>
      <c r="GD132" s="41">
        <f t="shared" si="80"/>
        <v>0</v>
      </c>
      <c r="GE132" s="41">
        <f t="shared" si="80"/>
        <v>0</v>
      </c>
      <c r="GF132" s="41">
        <f t="shared" ref="GF132:GR151" si="100">GE132</f>
        <v>0</v>
      </c>
      <c r="GG132" s="41">
        <f t="shared" si="100"/>
        <v>0</v>
      </c>
      <c r="GH132" s="41">
        <f t="shared" si="100"/>
        <v>0</v>
      </c>
      <c r="GI132" s="41">
        <f t="shared" si="100"/>
        <v>0</v>
      </c>
      <c r="GJ132" s="41">
        <f t="shared" si="100"/>
        <v>0</v>
      </c>
      <c r="GK132" s="41">
        <f t="shared" si="100"/>
        <v>0</v>
      </c>
      <c r="GL132" s="41">
        <f t="shared" si="100"/>
        <v>0</v>
      </c>
      <c r="GM132" s="41">
        <f t="shared" si="100"/>
        <v>0</v>
      </c>
      <c r="GN132" s="41">
        <f t="shared" si="100"/>
        <v>0</v>
      </c>
      <c r="GO132" s="41">
        <f t="shared" si="100"/>
        <v>0</v>
      </c>
      <c r="GP132" s="41">
        <f t="shared" si="100"/>
        <v>0</v>
      </c>
      <c r="GQ132" s="41">
        <f t="shared" si="100"/>
        <v>0</v>
      </c>
      <c r="GR132" s="41">
        <f t="shared" si="100"/>
        <v>0</v>
      </c>
      <c r="GS132" s="41">
        <f t="shared" si="99"/>
        <v>0</v>
      </c>
      <c r="GT132" s="41">
        <f t="shared" si="99"/>
        <v>0</v>
      </c>
      <c r="GU132" s="41">
        <f t="shared" si="99"/>
        <v>0</v>
      </c>
      <c r="GV132" s="41">
        <f t="shared" si="99"/>
        <v>0</v>
      </c>
      <c r="GW132" s="41">
        <f t="shared" si="99"/>
        <v>0</v>
      </c>
      <c r="GX132" s="41">
        <f t="shared" si="99"/>
        <v>0</v>
      </c>
      <c r="GY132" s="41">
        <f t="shared" si="99"/>
        <v>0</v>
      </c>
      <c r="GZ132" s="41">
        <f t="shared" si="99"/>
        <v>0</v>
      </c>
      <c r="HA132" s="41">
        <f t="shared" si="99"/>
        <v>0</v>
      </c>
      <c r="HB132" s="41">
        <f t="shared" si="96"/>
        <v>0</v>
      </c>
      <c r="HC132" s="41">
        <f t="shared" si="96"/>
        <v>0</v>
      </c>
      <c r="HD132" s="41">
        <f t="shared" si="96"/>
        <v>0</v>
      </c>
      <c r="HE132" s="41">
        <f t="shared" si="96"/>
        <v>0</v>
      </c>
      <c r="HF132" s="41">
        <f t="shared" si="96"/>
        <v>0</v>
      </c>
      <c r="HG132" s="41">
        <f t="shared" si="96"/>
        <v>0</v>
      </c>
      <c r="HH132" s="41">
        <f t="shared" si="91"/>
        <v>0</v>
      </c>
      <c r="HI132" s="41">
        <f t="shared" si="91"/>
        <v>0</v>
      </c>
      <c r="HJ132" s="41">
        <f t="shared" si="91"/>
        <v>0</v>
      </c>
    </row>
    <row r="133" spans="1:218" ht="14.4" x14ac:dyDescent="0.3">
      <c r="A133" s="42">
        <v>130</v>
      </c>
      <c r="B133" s="43">
        <f>'CMM4 - AUX CALC'!$EA$67</f>
        <v>0</v>
      </c>
      <c r="EB133" s="41">
        <f>$B133/(_xlfn.SINGLE(PrazoConcessao)*12-EB$3+1)</f>
        <v>0</v>
      </c>
      <c r="EC133" s="41">
        <f t="shared" si="92"/>
        <v>0</v>
      </c>
      <c r="ED133" s="41">
        <f t="shared" si="92"/>
        <v>0</v>
      </c>
      <c r="EE133" s="41">
        <f t="shared" si="92"/>
        <v>0</v>
      </c>
      <c r="EF133" s="41">
        <f t="shared" si="92"/>
        <v>0</v>
      </c>
      <c r="EG133" s="41">
        <f t="shared" si="92"/>
        <v>0</v>
      </c>
      <c r="EH133" s="41">
        <f t="shared" si="92"/>
        <v>0</v>
      </c>
      <c r="EI133" s="41">
        <f t="shared" si="92"/>
        <v>0</v>
      </c>
      <c r="EJ133" s="41">
        <f t="shared" si="94"/>
        <v>0</v>
      </c>
      <c r="EK133" s="41">
        <f t="shared" si="94"/>
        <v>0</v>
      </c>
      <c r="EL133" s="41">
        <f t="shared" si="94"/>
        <v>0</v>
      </c>
      <c r="EM133" s="41">
        <f t="shared" si="94"/>
        <v>0</v>
      </c>
      <c r="EN133" s="41">
        <f t="shared" si="94"/>
        <v>0</v>
      </c>
      <c r="EO133" s="41">
        <f t="shared" si="94"/>
        <v>0</v>
      </c>
      <c r="EP133" s="41">
        <f t="shared" si="94"/>
        <v>0</v>
      </c>
      <c r="EQ133" s="41">
        <f t="shared" si="94"/>
        <v>0</v>
      </c>
      <c r="ER133" s="41">
        <f t="shared" si="94"/>
        <v>0</v>
      </c>
      <c r="ES133" s="41">
        <f t="shared" si="86"/>
        <v>0</v>
      </c>
      <c r="ET133" s="41">
        <f t="shared" si="86"/>
        <v>0</v>
      </c>
      <c r="EU133" s="41">
        <f t="shared" si="86"/>
        <v>0</v>
      </c>
      <c r="EV133" s="41">
        <f t="shared" si="86"/>
        <v>0</v>
      </c>
      <c r="EW133" s="41">
        <f t="shared" si="86"/>
        <v>0</v>
      </c>
      <c r="EX133" s="41">
        <f t="shared" si="86"/>
        <v>0</v>
      </c>
      <c r="EY133" s="41">
        <f t="shared" si="86"/>
        <v>0</v>
      </c>
      <c r="EZ133" s="41">
        <f t="shared" si="86"/>
        <v>0</v>
      </c>
      <c r="FA133" s="41">
        <f t="shared" si="98"/>
        <v>0</v>
      </c>
      <c r="FB133" s="41">
        <f t="shared" si="98"/>
        <v>0</v>
      </c>
      <c r="FC133" s="41">
        <f t="shared" si="98"/>
        <v>0</v>
      </c>
      <c r="FD133" s="41">
        <f t="shared" si="98"/>
        <v>0</v>
      </c>
      <c r="FE133" s="41">
        <f t="shared" si="98"/>
        <v>0</v>
      </c>
      <c r="FF133" s="41">
        <f t="shared" si="93"/>
        <v>0</v>
      </c>
      <c r="FG133" s="41">
        <f t="shared" si="93"/>
        <v>0</v>
      </c>
      <c r="FH133" s="41">
        <f t="shared" si="93"/>
        <v>0</v>
      </c>
      <c r="FI133" s="41">
        <f t="shared" si="93"/>
        <v>0</v>
      </c>
      <c r="FJ133" s="41">
        <f t="shared" si="93"/>
        <v>0</v>
      </c>
      <c r="FK133" s="41">
        <f t="shared" si="93"/>
        <v>0</v>
      </c>
      <c r="FL133" s="41">
        <f t="shared" si="93"/>
        <v>0</v>
      </c>
      <c r="FM133" s="41">
        <f t="shared" si="93"/>
        <v>0</v>
      </c>
      <c r="FN133" s="41">
        <f t="shared" si="93"/>
        <v>0</v>
      </c>
      <c r="FO133" s="41">
        <f t="shared" si="93"/>
        <v>0</v>
      </c>
      <c r="FP133" s="41">
        <f t="shared" si="95"/>
        <v>0</v>
      </c>
      <c r="FQ133" s="41">
        <f t="shared" si="95"/>
        <v>0</v>
      </c>
      <c r="FR133" s="41">
        <f t="shared" si="95"/>
        <v>0</v>
      </c>
      <c r="FS133" s="41">
        <f t="shared" si="95"/>
        <v>0</v>
      </c>
      <c r="FT133" s="41">
        <f t="shared" si="95"/>
        <v>0</v>
      </c>
      <c r="FU133" s="41">
        <f t="shared" si="95"/>
        <v>0</v>
      </c>
      <c r="FV133" s="41">
        <f t="shared" si="95"/>
        <v>0</v>
      </c>
      <c r="FW133" s="41">
        <f t="shared" si="95"/>
        <v>0</v>
      </c>
      <c r="FX133" s="41">
        <f t="shared" si="95"/>
        <v>0</v>
      </c>
      <c r="FY133" s="41">
        <f t="shared" si="87"/>
        <v>0</v>
      </c>
      <c r="FZ133" s="41">
        <f t="shared" si="87"/>
        <v>0</v>
      </c>
      <c r="GA133" s="41">
        <f t="shared" si="87"/>
        <v>0</v>
      </c>
      <c r="GB133" s="41">
        <f t="shared" si="87"/>
        <v>0</v>
      </c>
      <c r="GC133" s="41">
        <f t="shared" si="87"/>
        <v>0</v>
      </c>
      <c r="GD133" s="41">
        <f t="shared" si="87"/>
        <v>0</v>
      </c>
      <c r="GE133" s="41">
        <f t="shared" si="87"/>
        <v>0</v>
      </c>
      <c r="GF133" s="41">
        <f t="shared" si="100"/>
        <v>0</v>
      </c>
      <c r="GG133" s="41">
        <f t="shared" si="100"/>
        <v>0</v>
      </c>
      <c r="GH133" s="41">
        <f t="shared" si="100"/>
        <v>0</v>
      </c>
      <c r="GI133" s="41">
        <f t="shared" si="100"/>
        <v>0</v>
      </c>
      <c r="GJ133" s="41">
        <f t="shared" si="100"/>
        <v>0</v>
      </c>
      <c r="GK133" s="41">
        <f t="shared" si="100"/>
        <v>0</v>
      </c>
      <c r="GL133" s="41">
        <f t="shared" si="100"/>
        <v>0</v>
      </c>
      <c r="GM133" s="41">
        <f t="shared" si="100"/>
        <v>0</v>
      </c>
      <c r="GN133" s="41">
        <f t="shared" si="100"/>
        <v>0</v>
      </c>
      <c r="GO133" s="41">
        <f t="shared" si="100"/>
        <v>0</v>
      </c>
      <c r="GP133" s="41">
        <f t="shared" si="100"/>
        <v>0</v>
      </c>
      <c r="GQ133" s="41">
        <f t="shared" si="100"/>
        <v>0</v>
      </c>
      <c r="GR133" s="41">
        <f t="shared" si="100"/>
        <v>0</v>
      </c>
      <c r="GS133" s="41">
        <f t="shared" si="99"/>
        <v>0</v>
      </c>
      <c r="GT133" s="41">
        <f t="shared" si="99"/>
        <v>0</v>
      </c>
      <c r="GU133" s="41">
        <f t="shared" si="99"/>
        <v>0</v>
      </c>
      <c r="GV133" s="41">
        <f t="shared" si="99"/>
        <v>0</v>
      </c>
      <c r="GW133" s="41">
        <f t="shared" si="99"/>
        <v>0</v>
      </c>
      <c r="GX133" s="41">
        <f t="shared" si="99"/>
        <v>0</v>
      </c>
      <c r="GY133" s="41">
        <f t="shared" si="99"/>
        <v>0</v>
      </c>
      <c r="GZ133" s="41">
        <f t="shared" si="99"/>
        <v>0</v>
      </c>
      <c r="HA133" s="41">
        <f t="shared" si="99"/>
        <v>0</v>
      </c>
      <c r="HB133" s="41">
        <f t="shared" si="96"/>
        <v>0</v>
      </c>
      <c r="HC133" s="41">
        <f t="shared" si="96"/>
        <v>0</v>
      </c>
      <c r="HD133" s="41">
        <f t="shared" si="96"/>
        <v>0</v>
      </c>
      <c r="HE133" s="41">
        <f t="shared" si="96"/>
        <v>0</v>
      </c>
      <c r="HF133" s="41">
        <f t="shared" si="96"/>
        <v>0</v>
      </c>
      <c r="HG133" s="41">
        <f t="shared" si="96"/>
        <v>0</v>
      </c>
      <c r="HH133" s="41">
        <f t="shared" si="91"/>
        <v>0</v>
      </c>
      <c r="HI133" s="41">
        <f t="shared" si="91"/>
        <v>0</v>
      </c>
      <c r="HJ133" s="41">
        <f t="shared" si="91"/>
        <v>0</v>
      </c>
    </row>
    <row r="134" spans="1:218" ht="14.4" x14ac:dyDescent="0.3">
      <c r="A134" s="42">
        <v>131</v>
      </c>
      <c r="B134" s="43">
        <f>'CMM4 - AUX CALC'!$EB$67</f>
        <v>0</v>
      </c>
      <c r="EC134" s="41">
        <f>$B134/(_xlfn.SINGLE(PrazoConcessao)*12-EC$3+1)</f>
        <v>0</v>
      </c>
      <c r="ED134" s="41">
        <f t="shared" si="92"/>
        <v>0</v>
      </c>
      <c r="EE134" s="41">
        <f t="shared" si="92"/>
        <v>0</v>
      </c>
      <c r="EF134" s="41">
        <f t="shared" si="92"/>
        <v>0</v>
      </c>
      <c r="EG134" s="41">
        <f t="shared" si="92"/>
        <v>0</v>
      </c>
      <c r="EH134" s="41">
        <f t="shared" si="92"/>
        <v>0</v>
      </c>
      <c r="EI134" s="41">
        <f t="shared" si="92"/>
        <v>0</v>
      </c>
      <c r="EJ134" s="41">
        <f t="shared" si="94"/>
        <v>0</v>
      </c>
      <c r="EK134" s="41">
        <f t="shared" si="94"/>
        <v>0</v>
      </c>
      <c r="EL134" s="41">
        <f t="shared" si="94"/>
        <v>0</v>
      </c>
      <c r="EM134" s="41">
        <f t="shared" si="94"/>
        <v>0</v>
      </c>
      <c r="EN134" s="41">
        <f t="shared" si="94"/>
        <v>0</v>
      </c>
      <c r="EO134" s="41">
        <f t="shared" si="94"/>
        <v>0</v>
      </c>
      <c r="EP134" s="41">
        <f t="shared" si="94"/>
        <v>0</v>
      </c>
      <c r="EQ134" s="41">
        <f t="shared" si="94"/>
        <v>0</v>
      </c>
      <c r="ER134" s="41">
        <f t="shared" si="94"/>
        <v>0</v>
      </c>
      <c r="ES134" s="41">
        <f t="shared" si="86"/>
        <v>0</v>
      </c>
      <c r="ET134" s="41">
        <f t="shared" si="86"/>
        <v>0</v>
      </c>
      <c r="EU134" s="41">
        <f t="shared" si="86"/>
        <v>0</v>
      </c>
      <c r="EV134" s="41">
        <f t="shared" si="86"/>
        <v>0</v>
      </c>
      <c r="EW134" s="41">
        <f t="shared" si="86"/>
        <v>0</v>
      </c>
      <c r="EX134" s="41">
        <f t="shared" si="86"/>
        <v>0</v>
      </c>
      <c r="EY134" s="41">
        <f t="shared" si="86"/>
        <v>0</v>
      </c>
      <c r="EZ134" s="41">
        <f t="shared" si="86"/>
        <v>0</v>
      </c>
      <c r="FA134" s="41">
        <f t="shared" si="98"/>
        <v>0</v>
      </c>
      <c r="FB134" s="41">
        <f t="shared" si="98"/>
        <v>0</v>
      </c>
      <c r="FC134" s="41">
        <f t="shared" si="98"/>
        <v>0</v>
      </c>
      <c r="FD134" s="41">
        <f t="shared" si="98"/>
        <v>0</v>
      </c>
      <c r="FE134" s="41">
        <f t="shared" si="98"/>
        <v>0</v>
      </c>
      <c r="FF134" s="41">
        <f t="shared" si="93"/>
        <v>0</v>
      </c>
      <c r="FG134" s="41">
        <f t="shared" si="93"/>
        <v>0</v>
      </c>
      <c r="FH134" s="41">
        <f t="shared" si="93"/>
        <v>0</v>
      </c>
      <c r="FI134" s="41">
        <f t="shared" si="93"/>
        <v>0</v>
      </c>
      <c r="FJ134" s="41">
        <f t="shared" si="93"/>
        <v>0</v>
      </c>
      <c r="FK134" s="41">
        <f t="shared" si="93"/>
        <v>0</v>
      </c>
      <c r="FL134" s="41">
        <f t="shared" si="93"/>
        <v>0</v>
      </c>
      <c r="FM134" s="41">
        <f t="shared" si="93"/>
        <v>0</v>
      </c>
      <c r="FN134" s="41">
        <f t="shared" si="93"/>
        <v>0</v>
      </c>
      <c r="FO134" s="41">
        <f t="shared" si="93"/>
        <v>0</v>
      </c>
      <c r="FP134" s="41">
        <f t="shared" si="95"/>
        <v>0</v>
      </c>
      <c r="FQ134" s="41">
        <f t="shared" si="95"/>
        <v>0</v>
      </c>
      <c r="FR134" s="41">
        <f t="shared" si="95"/>
        <v>0</v>
      </c>
      <c r="FS134" s="41">
        <f t="shared" si="95"/>
        <v>0</v>
      </c>
      <c r="FT134" s="41">
        <f t="shared" si="95"/>
        <v>0</v>
      </c>
      <c r="FU134" s="41">
        <f t="shared" si="95"/>
        <v>0</v>
      </c>
      <c r="FV134" s="41">
        <f t="shared" si="95"/>
        <v>0</v>
      </c>
      <c r="FW134" s="41">
        <f t="shared" si="95"/>
        <v>0</v>
      </c>
      <c r="FX134" s="41">
        <f t="shared" si="95"/>
        <v>0</v>
      </c>
      <c r="FY134" s="41">
        <f t="shared" si="87"/>
        <v>0</v>
      </c>
      <c r="FZ134" s="41">
        <f t="shared" si="87"/>
        <v>0</v>
      </c>
      <c r="GA134" s="41">
        <f t="shared" si="87"/>
        <v>0</v>
      </c>
      <c r="GB134" s="41">
        <f t="shared" si="87"/>
        <v>0</v>
      </c>
      <c r="GC134" s="41">
        <f t="shared" si="87"/>
        <v>0</v>
      </c>
      <c r="GD134" s="41">
        <f t="shared" si="87"/>
        <v>0</v>
      </c>
      <c r="GE134" s="41">
        <f t="shared" si="87"/>
        <v>0</v>
      </c>
      <c r="GF134" s="41">
        <f t="shared" si="100"/>
        <v>0</v>
      </c>
      <c r="GG134" s="41">
        <f t="shared" si="100"/>
        <v>0</v>
      </c>
      <c r="GH134" s="41">
        <f t="shared" si="100"/>
        <v>0</v>
      </c>
      <c r="GI134" s="41">
        <f t="shared" si="100"/>
        <v>0</v>
      </c>
      <c r="GJ134" s="41">
        <f t="shared" si="100"/>
        <v>0</v>
      </c>
      <c r="GK134" s="41">
        <f t="shared" si="100"/>
        <v>0</v>
      </c>
      <c r="GL134" s="41">
        <f t="shared" si="100"/>
        <v>0</v>
      </c>
      <c r="GM134" s="41">
        <f t="shared" si="100"/>
        <v>0</v>
      </c>
      <c r="GN134" s="41">
        <f t="shared" si="100"/>
        <v>0</v>
      </c>
      <c r="GO134" s="41">
        <f t="shared" si="100"/>
        <v>0</v>
      </c>
      <c r="GP134" s="41">
        <f t="shared" si="100"/>
        <v>0</v>
      </c>
      <c r="GQ134" s="41">
        <f t="shared" si="100"/>
        <v>0</v>
      </c>
      <c r="GR134" s="41">
        <f t="shared" si="100"/>
        <v>0</v>
      </c>
      <c r="GS134" s="41">
        <f t="shared" si="99"/>
        <v>0</v>
      </c>
      <c r="GT134" s="41">
        <f t="shared" si="99"/>
        <v>0</v>
      </c>
      <c r="GU134" s="41">
        <f t="shared" si="99"/>
        <v>0</v>
      </c>
      <c r="GV134" s="41">
        <f t="shared" si="99"/>
        <v>0</v>
      </c>
      <c r="GW134" s="41">
        <f t="shared" si="99"/>
        <v>0</v>
      </c>
      <c r="GX134" s="41">
        <f t="shared" si="99"/>
        <v>0</v>
      </c>
      <c r="GY134" s="41">
        <f t="shared" si="99"/>
        <v>0</v>
      </c>
      <c r="GZ134" s="41">
        <f t="shared" si="99"/>
        <v>0</v>
      </c>
      <c r="HA134" s="41">
        <f t="shared" si="99"/>
        <v>0</v>
      </c>
      <c r="HB134" s="41">
        <f t="shared" si="96"/>
        <v>0</v>
      </c>
      <c r="HC134" s="41">
        <f t="shared" si="96"/>
        <v>0</v>
      </c>
      <c r="HD134" s="41">
        <f t="shared" si="96"/>
        <v>0</v>
      </c>
      <c r="HE134" s="41">
        <f t="shared" si="96"/>
        <v>0</v>
      </c>
      <c r="HF134" s="41">
        <f t="shared" si="96"/>
        <v>0</v>
      </c>
      <c r="HG134" s="41">
        <f t="shared" si="96"/>
        <v>0</v>
      </c>
      <c r="HH134" s="41">
        <f t="shared" si="91"/>
        <v>0</v>
      </c>
      <c r="HI134" s="41">
        <f t="shared" si="91"/>
        <v>0</v>
      </c>
      <c r="HJ134" s="41">
        <f t="shared" si="91"/>
        <v>0</v>
      </c>
    </row>
    <row r="135" spans="1:218" ht="14.4" x14ac:dyDescent="0.3">
      <c r="A135" s="42">
        <v>132</v>
      </c>
      <c r="B135" s="43">
        <f>'CMM4 - AUX CALC'!$EC$67</f>
        <v>0</v>
      </c>
      <c r="ED135" s="41">
        <f>$B135/(_xlfn.SINGLE(PrazoConcessao)*12-ED$3+1)</f>
        <v>0</v>
      </c>
      <c r="EE135" s="41">
        <f t="shared" si="92"/>
        <v>0</v>
      </c>
      <c r="EF135" s="41">
        <f t="shared" si="92"/>
        <v>0</v>
      </c>
      <c r="EG135" s="41">
        <f t="shared" si="92"/>
        <v>0</v>
      </c>
      <c r="EH135" s="41">
        <f t="shared" si="92"/>
        <v>0</v>
      </c>
      <c r="EI135" s="41">
        <f t="shared" si="92"/>
        <v>0</v>
      </c>
      <c r="EJ135" s="41">
        <f t="shared" si="94"/>
        <v>0</v>
      </c>
      <c r="EK135" s="41">
        <f t="shared" si="94"/>
        <v>0</v>
      </c>
      <c r="EL135" s="41">
        <f t="shared" si="94"/>
        <v>0</v>
      </c>
      <c r="EM135" s="41">
        <f t="shared" si="94"/>
        <v>0</v>
      </c>
      <c r="EN135" s="41">
        <f t="shared" si="94"/>
        <v>0</v>
      </c>
      <c r="EO135" s="41">
        <f t="shared" si="94"/>
        <v>0</v>
      </c>
      <c r="EP135" s="41">
        <f t="shared" si="94"/>
        <v>0</v>
      </c>
      <c r="EQ135" s="41">
        <f t="shared" si="94"/>
        <v>0</v>
      </c>
      <c r="ER135" s="41">
        <f t="shared" si="94"/>
        <v>0</v>
      </c>
      <c r="ES135" s="41">
        <f t="shared" si="86"/>
        <v>0</v>
      </c>
      <c r="ET135" s="41">
        <f t="shared" si="86"/>
        <v>0</v>
      </c>
      <c r="EU135" s="41">
        <f t="shared" si="86"/>
        <v>0</v>
      </c>
      <c r="EV135" s="41">
        <f t="shared" si="86"/>
        <v>0</v>
      </c>
      <c r="EW135" s="41">
        <f t="shared" si="86"/>
        <v>0</v>
      </c>
      <c r="EX135" s="41">
        <f t="shared" si="86"/>
        <v>0</v>
      </c>
      <c r="EY135" s="41">
        <f t="shared" si="86"/>
        <v>0</v>
      </c>
      <c r="EZ135" s="41">
        <f t="shared" si="86"/>
        <v>0</v>
      </c>
      <c r="FA135" s="41">
        <f t="shared" si="98"/>
        <v>0</v>
      </c>
      <c r="FB135" s="41">
        <f t="shared" si="98"/>
        <v>0</v>
      </c>
      <c r="FC135" s="41">
        <f t="shared" si="98"/>
        <v>0</v>
      </c>
      <c r="FD135" s="41">
        <f t="shared" si="98"/>
        <v>0</v>
      </c>
      <c r="FE135" s="41">
        <f t="shared" si="98"/>
        <v>0</v>
      </c>
      <c r="FF135" s="41">
        <f t="shared" si="93"/>
        <v>0</v>
      </c>
      <c r="FG135" s="41">
        <f t="shared" si="93"/>
        <v>0</v>
      </c>
      <c r="FH135" s="41">
        <f t="shared" si="93"/>
        <v>0</v>
      </c>
      <c r="FI135" s="41">
        <f t="shared" si="93"/>
        <v>0</v>
      </c>
      <c r="FJ135" s="41">
        <f t="shared" si="93"/>
        <v>0</v>
      </c>
      <c r="FK135" s="41">
        <f t="shared" si="93"/>
        <v>0</v>
      </c>
      <c r="FL135" s="41">
        <f t="shared" si="93"/>
        <v>0</v>
      </c>
      <c r="FM135" s="41">
        <f t="shared" si="93"/>
        <v>0</v>
      </c>
      <c r="FN135" s="41">
        <f t="shared" si="93"/>
        <v>0</v>
      </c>
      <c r="FO135" s="41">
        <f t="shared" si="93"/>
        <v>0</v>
      </c>
      <c r="FP135" s="41">
        <f t="shared" si="95"/>
        <v>0</v>
      </c>
      <c r="FQ135" s="41">
        <f t="shared" si="95"/>
        <v>0</v>
      </c>
      <c r="FR135" s="41">
        <f t="shared" si="95"/>
        <v>0</v>
      </c>
      <c r="FS135" s="41">
        <f t="shared" si="95"/>
        <v>0</v>
      </c>
      <c r="FT135" s="41">
        <f t="shared" si="95"/>
        <v>0</v>
      </c>
      <c r="FU135" s="41">
        <f t="shared" si="95"/>
        <v>0</v>
      </c>
      <c r="FV135" s="41">
        <f t="shared" si="95"/>
        <v>0</v>
      </c>
      <c r="FW135" s="41">
        <f t="shared" si="95"/>
        <v>0</v>
      </c>
      <c r="FX135" s="41">
        <f t="shared" si="95"/>
        <v>0</v>
      </c>
      <c r="FY135" s="41">
        <f t="shared" si="87"/>
        <v>0</v>
      </c>
      <c r="FZ135" s="41">
        <f t="shared" si="87"/>
        <v>0</v>
      </c>
      <c r="GA135" s="41">
        <f t="shared" si="87"/>
        <v>0</v>
      </c>
      <c r="GB135" s="41">
        <f t="shared" si="87"/>
        <v>0</v>
      </c>
      <c r="GC135" s="41">
        <f t="shared" si="87"/>
        <v>0</v>
      </c>
      <c r="GD135" s="41">
        <f t="shared" si="87"/>
        <v>0</v>
      </c>
      <c r="GE135" s="41">
        <f t="shared" si="87"/>
        <v>0</v>
      </c>
      <c r="GF135" s="41">
        <f t="shared" si="100"/>
        <v>0</v>
      </c>
      <c r="GG135" s="41">
        <f t="shared" si="100"/>
        <v>0</v>
      </c>
      <c r="GH135" s="41">
        <f t="shared" si="100"/>
        <v>0</v>
      </c>
      <c r="GI135" s="41">
        <f t="shared" si="100"/>
        <v>0</v>
      </c>
      <c r="GJ135" s="41">
        <f t="shared" si="100"/>
        <v>0</v>
      </c>
      <c r="GK135" s="41">
        <f t="shared" si="100"/>
        <v>0</v>
      </c>
      <c r="GL135" s="41">
        <f t="shared" si="100"/>
        <v>0</v>
      </c>
      <c r="GM135" s="41">
        <f t="shared" si="100"/>
        <v>0</v>
      </c>
      <c r="GN135" s="41">
        <f t="shared" si="100"/>
        <v>0</v>
      </c>
      <c r="GO135" s="41">
        <f t="shared" si="100"/>
        <v>0</v>
      </c>
      <c r="GP135" s="41">
        <f t="shared" si="100"/>
        <v>0</v>
      </c>
      <c r="GQ135" s="41">
        <f t="shared" si="100"/>
        <v>0</v>
      </c>
      <c r="GR135" s="41">
        <f t="shared" si="100"/>
        <v>0</v>
      </c>
      <c r="GS135" s="41">
        <f t="shared" si="99"/>
        <v>0</v>
      </c>
      <c r="GT135" s="41">
        <f t="shared" si="99"/>
        <v>0</v>
      </c>
      <c r="GU135" s="41">
        <f t="shared" si="99"/>
        <v>0</v>
      </c>
      <c r="GV135" s="41">
        <f t="shared" si="99"/>
        <v>0</v>
      </c>
      <c r="GW135" s="41">
        <f t="shared" si="99"/>
        <v>0</v>
      </c>
      <c r="GX135" s="41">
        <f t="shared" si="99"/>
        <v>0</v>
      </c>
      <c r="GY135" s="41">
        <f t="shared" si="99"/>
        <v>0</v>
      </c>
      <c r="GZ135" s="41">
        <f t="shared" si="99"/>
        <v>0</v>
      </c>
      <c r="HA135" s="41">
        <f t="shared" si="99"/>
        <v>0</v>
      </c>
      <c r="HB135" s="41">
        <f t="shared" si="96"/>
        <v>0</v>
      </c>
      <c r="HC135" s="41">
        <f t="shared" si="96"/>
        <v>0</v>
      </c>
      <c r="HD135" s="41">
        <f t="shared" si="96"/>
        <v>0</v>
      </c>
      <c r="HE135" s="41">
        <f t="shared" si="96"/>
        <v>0</v>
      </c>
      <c r="HF135" s="41">
        <f t="shared" si="96"/>
        <v>0</v>
      </c>
      <c r="HG135" s="41">
        <f t="shared" si="96"/>
        <v>0</v>
      </c>
      <c r="HH135" s="41">
        <f t="shared" si="91"/>
        <v>0</v>
      </c>
      <c r="HI135" s="41">
        <f t="shared" si="91"/>
        <v>0</v>
      </c>
      <c r="HJ135" s="41">
        <f t="shared" si="91"/>
        <v>0</v>
      </c>
    </row>
    <row r="136" spans="1:218" ht="14.4" x14ac:dyDescent="0.3">
      <c r="A136" s="42">
        <v>133</v>
      </c>
      <c r="B136" s="43">
        <f>'CMM4 - AUX CALC'!$ED$67</f>
        <v>0</v>
      </c>
      <c r="EE136" s="41">
        <f>$B136/(_xlfn.SINGLE(PrazoConcessao)*12-EE$3+1)</f>
        <v>0</v>
      </c>
      <c r="EF136" s="41">
        <f t="shared" si="92"/>
        <v>0</v>
      </c>
      <c r="EG136" s="41">
        <f t="shared" si="92"/>
        <v>0</v>
      </c>
      <c r="EH136" s="41">
        <f t="shared" si="92"/>
        <v>0</v>
      </c>
      <c r="EI136" s="41">
        <f t="shared" si="92"/>
        <v>0</v>
      </c>
      <c r="EJ136" s="41">
        <f t="shared" si="94"/>
        <v>0</v>
      </c>
      <c r="EK136" s="41">
        <f t="shared" si="94"/>
        <v>0</v>
      </c>
      <c r="EL136" s="41">
        <f t="shared" si="94"/>
        <v>0</v>
      </c>
      <c r="EM136" s="41">
        <f t="shared" si="94"/>
        <v>0</v>
      </c>
      <c r="EN136" s="41">
        <f t="shared" si="94"/>
        <v>0</v>
      </c>
      <c r="EO136" s="41">
        <f t="shared" si="94"/>
        <v>0</v>
      </c>
      <c r="EP136" s="41">
        <f t="shared" si="94"/>
        <v>0</v>
      </c>
      <c r="EQ136" s="41">
        <f t="shared" si="94"/>
        <v>0</v>
      </c>
      <c r="ER136" s="41">
        <f t="shared" si="94"/>
        <v>0</v>
      </c>
      <c r="ES136" s="41">
        <f t="shared" si="86"/>
        <v>0</v>
      </c>
      <c r="ET136" s="41">
        <f t="shared" si="86"/>
        <v>0</v>
      </c>
      <c r="EU136" s="41">
        <f t="shared" si="86"/>
        <v>0</v>
      </c>
      <c r="EV136" s="41">
        <f t="shared" si="86"/>
        <v>0</v>
      </c>
      <c r="EW136" s="41">
        <f t="shared" si="86"/>
        <v>0</v>
      </c>
      <c r="EX136" s="41">
        <f t="shared" si="86"/>
        <v>0</v>
      </c>
      <c r="EY136" s="41">
        <f t="shared" si="86"/>
        <v>0</v>
      </c>
      <c r="EZ136" s="41">
        <f t="shared" si="86"/>
        <v>0</v>
      </c>
      <c r="FA136" s="41">
        <f t="shared" si="98"/>
        <v>0</v>
      </c>
      <c r="FB136" s="41">
        <f t="shared" si="98"/>
        <v>0</v>
      </c>
      <c r="FC136" s="41">
        <f t="shared" si="98"/>
        <v>0</v>
      </c>
      <c r="FD136" s="41">
        <f t="shared" si="98"/>
        <v>0</v>
      </c>
      <c r="FE136" s="41">
        <f t="shared" si="98"/>
        <v>0</v>
      </c>
      <c r="FF136" s="41">
        <f t="shared" si="93"/>
        <v>0</v>
      </c>
      <c r="FG136" s="41">
        <f t="shared" si="93"/>
        <v>0</v>
      </c>
      <c r="FH136" s="41">
        <f t="shared" si="93"/>
        <v>0</v>
      </c>
      <c r="FI136" s="41">
        <f t="shared" si="93"/>
        <v>0</v>
      </c>
      <c r="FJ136" s="41">
        <f t="shared" si="93"/>
        <v>0</v>
      </c>
      <c r="FK136" s="41">
        <f t="shared" si="93"/>
        <v>0</v>
      </c>
      <c r="FL136" s="41">
        <f t="shared" si="93"/>
        <v>0</v>
      </c>
      <c r="FM136" s="41">
        <f t="shared" si="93"/>
        <v>0</v>
      </c>
      <c r="FN136" s="41">
        <f t="shared" si="93"/>
        <v>0</v>
      </c>
      <c r="FO136" s="41">
        <f t="shared" si="93"/>
        <v>0</v>
      </c>
      <c r="FP136" s="41">
        <f t="shared" si="95"/>
        <v>0</v>
      </c>
      <c r="FQ136" s="41">
        <f t="shared" si="95"/>
        <v>0</v>
      </c>
      <c r="FR136" s="41">
        <f t="shared" si="95"/>
        <v>0</v>
      </c>
      <c r="FS136" s="41">
        <f t="shared" si="95"/>
        <v>0</v>
      </c>
      <c r="FT136" s="41">
        <f t="shared" si="95"/>
        <v>0</v>
      </c>
      <c r="FU136" s="41">
        <f t="shared" si="95"/>
        <v>0</v>
      </c>
      <c r="FV136" s="41">
        <f t="shared" si="95"/>
        <v>0</v>
      </c>
      <c r="FW136" s="41">
        <f t="shared" si="95"/>
        <v>0</v>
      </c>
      <c r="FX136" s="41">
        <f t="shared" si="95"/>
        <v>0</v>
      </c>
      <c r="FY136" s="41">
        <f t="shared" si="87"/>
        <v>0</v>
      </c>
      <c r="FZ136" s="41">
        <f t="shared" si="87"/>
        <v>0</v>
      </c>
      <c r="GA136" s="41">
        <f t="shared" si="87"/>
        <v>0</v>
      </c>
      <c r="GB136" s="41">
        <f t="shared" si="87"/>
        <v>0</v>
      </c>
      <c r="GC136" s="41">
        <f t="shared" si="87"/>
        <v>0</v>
      </c>
      <c r="GD136" s="41">
        <f t="shared" si="87"/>
        <v>0</v>
      </c>
      <c r="GE136" s="41">
        <f t="shared" si="87"/>
        <v>0</v>
      </c>
      <c r="GF136" s="41">
        <f t="shared" si="100"/>
        <v>0</v>
      </c>
      <c r="GG136" s="41">
        <f t="shared" si="100"/>
        <v>0</v>
      </c>
      <c r="GH136" s="41">
        <f t="shared" si="100"/>
        <v>0</v>
      </c>
      <c r="GI136" s="41">
        <f t="shared" si="100"/>
        <v>0</v>
      </c>
      <c r="GJ136" s="41">
        <f t="shared" si="100"/>
        <v>0</v>
      </c>
      <c r="GK136" s="41">
        <f t="shared" si="100"/>
        <v>0</v>
      </c>
      <c r="GL136" s="41">
        <f t="shared" si="100"/>
        <v>0</v>
      </c>
      <c r="GM136" s="41">
        <f t="shared" si="100"/>
        <v>0</v>
      </c>
      <c r="GN136" s="41">
        <f t="shared" si="100"/>
        <v>0</v>
      </c>
      <c r="GO136" s="41">
        <f t="shared" si="100"/>
        <v>0</v>
      </c>
      <c r="GP136" s="41">
        <f t="shared" si="100"/>
        <v>0</v>
      </c>
      <c r="GQ136" s="41">
        <f t="shared" si="100"/>
        <v>0</v>
      </c>
      <c r="GR136" s="41">
        <f t="shared" si="100"/>
        <v>0</v>
      </c>
      <c r="GS136" s="41">
        <f t="shared" si="99"/>
        <v>0</v>
      </c>
      <c r="GT136" s="41">
        <f t="shared" si="99"/>
        <v>0</v>
      </c>
      <c r="GU136" s="41">
        <f t="shared" si="99"/>
        <v>0</v>
      </c>
      <c r="GV136" s="41">
        <f t="shared" si="99"/>
        <v>0</v>
      </c>
      <c r="GW136" s="41">
        <f t="shared" si="99"/>
        <v>0</v>
      </c>
      <c r="GX136" s="41">
        <f t="shared" si="99"/>
        <v>0</v>
      </c>
      <c r="GY136" s="41">
        <f t="shared" si="99"/>
        <v>0</v>
      </c>
      <c r="GZ136" s="41">
        <f t="shared" si="99"/>
        <v>0</v>
      </c>
      <c r="HA136" s="41">
        <f t="shared" si="99"/>
        <v>0</v>
      </c>
      <c r="HB136" s="41">
        <f t="shared" si="96"/>
        <v>0</v>
      </c>
      <c r="HC136" s="41">
        <f t="shared" si="96"/>
        <v>0</v>
      </c>
      <c r="HD136" s="41">
        <f t="shared" si="96"/>
        <v>0</v>
      </c>
      <c r="HE136" s="41">
        <f t="shared" si="96"/>
        <v>0</v>
      </c>
      <c r="HF136" s="41">
        <f t="shared" si="96"/>
        <v>0</v>
      </c>
      <c r="HG136" s="41">
        <f t="shared" si="96"/>
        <v>0</v>
      </c>
      <c r="HH136" s="41">
        <f t="shared" si="91"/>
        <v>0</v>
      </c>
      <c r="HI136" s="41">
        <f t="shared" si="91"/>
        <v>0</v>
      </c>
      <c r="HJ136" s="41">
        <f t="shared" si="91"/>
        <v>0</v>
      </c>
    </row>
    <row r="137" spans="1:218" ht="14.4" x14ac:dyDescent="0.3">
      <c r="A137" s="42">
        <v>134</v>
      </c>
      <c r="B137" s="43">
        <f>'CMM4 - AUX CALC'!$EE$67</f>
        <v>0</v>
      </c>
      <c r="EF137" s="41">
        <f>$B137/(_xlfn.SINGLE(PrazoConcessao)*12-EF$3+1)</f>
        <v>0</v>
      </c>
      <c r="EG137" s="41">
        <f t="shared" si="92"/>
        <v>0</v>
      </c>
      <c r="EH137" s="41">
        <f t="shared" si="92"/>
        <v>0</v>
      </c>
      <c r="EI137" s="41">
        <f t="shared" si="92"/>
        <v>0</v>
      </c>
      <c r="EJ137" s="41">
        <f t="shared" si="94"/>
        <v>0</v>
      </c>
      <c r="EK137" s="41">
        <f t="shared" si="94"/>
        <v>0</v>
      </c>
      <c r="EL137" s="41">
        <f t="shared" si="94"/>
        <v>0</v>
      </c>
      <c r="EM137" s="41">
        <f t="shared" si="94"/>
        <v>0</v>
      </c>
      <c r="EN137" s="41">
        <f t="shared" si="94"/>
        <v>0</v>
      </c>
      <c r="EO137" s="41">
        <f t="shared" si="94"/>
        <v>0</v>
      </c>
      <c r="EP137" s="41">
        <f t="shared" si="94"/>
        <v>0</v>
      </c>
      <c r="EQ137" s="41">
        <f t="shared" si="94"/>
        <v>0</v>
      </c>
      <c r="ER137" s="41">
        <f t="shared" si="94"/>
        <v>0</v>
      </c>
      <c r="ES137" s="41">
        <f t="shared" si="86"/>
        <v>0</v>
      </c>
      <c r="ET137" s="41">
        <f t="shared" si="86"/>
        <v>0</v>
      </c>
      <c r="EU137" s="41">
        <f t="shared" si="86"/>
        <v>0</v>
      </c>
      <c r="EV137" s="41">
        <f t="shared" si="86"/>
        <v>0</v>
      </c>
      <c r="EW137" s="41">
        <f t="shared" si="86"/>
        <v>0</v>
      </c>
      <c r="EX137" s="41">
        <f t="shared" si="86"/>
        <v>0</v>
      </c>
      <c r="EY137" s="41">
        <f t="shared" si="86"/>
        <v>0</v>
      </c>
      <c r="EZ137" s="41">
        <f t="shared" si="86"/>
        <v>0</v>
      </c>
      <c r="FA137" s="41">
        <f t="shared" si="98"/>
        <v>0</v>
      </c>
      <c r="FB137" s="41">
        <f t="shared" si="98"/>
        <v>0</v>
      </c>
      <c r="FC137" s="41">
        <f t="shared" si="98"/>
        <v>0</v>
      </c>
      <c r="FD137" s="41">
        <f t="shared" si="98"/>
        <v>0</v>
      </c>
      <c r="FE137" s="41">
        <f t="shared" si="98"/>
        <v>0</v>
      </c>
      <c r="FF137" s="41">
        <f t="shared" si="93"/>
        <v>0</v>
      </c>
      <c r="FG137" s="41">
        <f t="shared" si="93"/>
        <v>0</v>
      </c>
      <c r="FH137" s="41">
        <f t="shared" si="93"/>
        <v>0</v>
      </c>
      <c r="FI137" s="41">
        <f t="shared" si="93"/>
        <v>0</v>
      </c>
      <c r="FJ137" s="41">
        <f t="shared" si="93"/>
        <v>0</v>
      </c>
      <c r="FK137" s="41">
        <f t="shared" si="93"/>
        <v>0</v>
      </c>
      <c r="FL137" s="41">
        <f t="shared" si="93"/>
        <v>0</v>
      </c>
      <c r="FM137" s="41">
        <f t="shared" si="93"/>
        <v>0</v>
      </c>
      <c r="FN137" s="41">
        <f t="shared" si="93"/>
        <v>0</v>
      </c>
      <c r="FO137" s="41">
        <f t="shared" ref="FO137:GC175" si="101">FN137</f>
        <v>0</v>
      </c>
      <c r="FP137" s="41">
        <f t="shared" si="95"/>
        <v>0</v>
      </c>
      <c r="FQ137" s="41">
        <f t="shared" si="95"/>
        <v>0</v>
      </c>
      <c r="FR137" s="41">
        <f t="shared" si="95"/>
        <v>0</v>
      </c>
      <c r="FS137" s="41">
        <f t="shared" si="95"/>
        <v>0</v>
      </c>
      <c r="FT137" s="41">
        <f t="shared" si="95"/>
        <v>0</v>
      </c>
      <c r="FU137" s="41">
        <f t="shared" si="95"/>
        <v>0</v>
      </c>
      <c r="FV137" s="41">
        <f t="shared" si="95"/>
        <v>0</v>
      </c>
      <c r="FW137" s="41">
        <f t="shared" si="95"/>
        <v>0</v>
      </c>
      <c r="FX137" s="41">
        <f t="shared" si="95"/>
        <v>0</v>
      </c>
      <c r="FY137" s="41">
        <f t="shared" si="87"/>
        <v>0</v>
      </c>
      <c r="FZ137" s="41">
        <f t="shared" si="87"/>
        <v>0</v>
      </c>
      <c r="GA137" s="41">
        <f t="shared" si="87"/>
        <v>0</v>
      </c>
      <c r="GB137" s="41">
        <f t="shared" si="87"/>
        <v>0</v>
      </c>
      <c r="GC137" s="41">
        <f t="shared" si="87"/>
        <v>0</v>
      </c>
      <c r="GD137" s="41">
        <f t="shared" si="87"/>
        <v>0</v>
      </c>
      <c r="GE137" s="41">
        <f t="shared" si="87"/>
        <v>0</v>
      </c>
      <c r="GF137" s="41">
        <f t="shared" si="100"/>
        <v>0</v>
      </c>
      <c r="GG137" s="41">
        <f t="shared" si="100"/>
        <v>0</v>
      </c>
      <c r="GH137" s="41">
        <f t="shared" si="100"/>
        <v>0</v>
      </c>
      <c r="GI137" s="41">
        <f t="shared" si="100"/>
        <v>0</v>
      </c>
      <c r="GJ137" s="41">
        <f t="shared" si="100"/>
        <v>0</v>
      </c>
      <c r="GK137" s="41">
        <f t="shared" si="100"/>
        <v>0</v>
      </c>
      <c r="GL137" s="41">
        <f t="shared" si="100"/>
        <v>0</v>
      </c>
      <c r="GM137" s="41">
        <f t="shared" si="100"/>
        <v>0</v>
      </c>
      <c r="GN137" s="41">
        <f t="shared" si="100"/>
        <v>0</v>
      </c>
      <c r="GO137" s="41">
        <f t="shared" si="100"/>
        <v>0</v>
      </c>
      <c r="GP137" s="41">
        <f t="shared" si="100"/>
        <v>0</v>
      </c>
      <c r="GQ137" s="41">
        <f t="shared" si="100"/>
        <v>0</v>
      </c>
      <c r="GR137" s="41">
        <f t="shared" si="100"/>
        <v>0</v>
      </c>
      <c r="GS137" s="41">
        <f t="shared" si="99"/>
        <v>0</v>
      </c>
      <c r="GT137" s="41">
        <f t="shared" si="99"/>
        <v>0</v>
      </c>
      <c r="GU137" s="41">
        <f t="shared" si="99"/>
        <v>0</v>
      </c>
      <c r="GV137" s="41">
        <f t="shared" si="99"/>
        <v>0</v>
      </c>
      <c r="GW137" s="41">
        <f t="shared" si="99"/>
        <v>0</v>
      </c>
      <c r="GX137" s="41">
        <f t="shared" si="99"/>
        <v>0</v>
      </c>
      <c r="GY137" s="41">
        <f t="shared" si="99"/>
        <v>0</v>
      </c>
      <c r="GZ137" s="41">
        <f t="shared" si="99"/>
        <v>0</v>
      </c>
      <c r="HA137" s="41">
        <f t="shared" si="99"/>
        <v>0</v>
      </c>
      <c r="HB137" s="41">
        <f t="shared" si="96"/>
        <v>0</v>
      </c>
      <c r="HC137" s="41">
        <f t="shared" si="96"/>
        <v>0</v>
      </c>
      <c r="HD137" s="41">
        <f t="shared" si="96"/>
        <v>0</v>
      </c>
      <c r="HE137" s="41">
        <f t="shared" si="96"/>
        <v>0</v>
      </c>
      <c r="HF137" s="41">
        <f t="shared" si="96"/>
        <v>0</v>
      </c>
      <c r="HG137" s="41">
        <f t="shared" si="96"/>
        <v>0</v>
      </c>
      <c r="HH137" s="41">
        <f t="shared" si="91"/>
        <v>0</v>
      </c>
      <c r="HI137" s="41">
        <f t="shared" si="91"/>
        <v>0</v>
      </c>
      <c r="HJ137" s="41">
        <f t="shared" si="91"/>
        <v>0</v>
      </c>
    </row>
    <row r="138" spans="1:218" ht="14.4" x14ac:dyDescent="0.3">
      <c r="A138" s="42">
        <v>135</v>
      </c>
      <c r="B138" s="43">
        <f>'CMM4 - AUX CALC'!$EF$67</f>
        <v>0</v>
      </c>
      <c r="EG138" s="41">
        <f>$B138/(_xlfn.SINGLE(PrazoConcessao)*12-EG$3+1)</f>
        <v>0</v>
      </c>
      <c r="EH138" s="41">
        <f t="shared" si="92"/>
        <v>0</v>
      </c>
      <c r="EI138" s="41">
        <f t="shared" si="92"/>
        <v>0</v>
      </c>
      <c r="EJ138" s="41">
        <f t="shared" si="94"/>
        <v>0</v>
      </c>
      <c r="EK138" s="41">
        <f t="shared" si="94"/>
        <v>0</v>
      </c>
      <c r="EL138" s="41">
        <f t="shared" si="94"/>
        <v>0</v>
      </c>
      <c r="EM138" s="41">
        <f t="shared" si="94"/>
        <v>0</v>
      </c>
      <c r="EN138" s="41">
        <f t="shared" si="94"/>
        <v>0</v>
      </c>
      <c r="EO138" s="41">
        <f t="shared" si="94"/>
        <v>0</v>
      </c>
      <c r="EP138" s="41">
        <f t="shared" si="94"/>
        <v>0</v>
      </c>
      <c r="EQ138" s="41">
        <f t="shared" si="94"/>
        <v>0</v>
      </c>
      <c r="ER138" s="41">
        <f t="shared" si="94"/>
        <v>0</v>
      </c>
      <c r="ES138" s="41">
        <f t="shared" si="86"/>
        <v>0</v>
      </c>
      <c r="ET138" s="41">
        <f t="shared" si="86"/>
        <v>0</v>
      </c>
      <c r="EU138" s="41">
        <f t="shared" si="86"/>
        <v>0</v>
      </c>
      <c r="EV138" s="41">
        <f t="shared" si="86"/>
        <v>0</v>
      </c>
      <c r="EW138" s="41">
        <f t="shared" si="86"/>
        <v>0</v>
      </c>
      <c r="EX138" s="41">
        <f t="shared" si="86"/>
        <v>0</v>
      </c>
      <c r="EY138" s="41">
        <f t="shared" si="86"/>
        <v>0</v>
      </c>
      <c r="EZ138" s="41">
        <f t="shared" si="86"/>
        <v>0</v>
      </c>
      <c r="FA138" s="41">
        <f t="shared" si="98"/>
        <v>0</v>
      </c>
      <c r="FB138" s="41">
        <f t="shared" si="98"/>
        <v>0</v>
      </c>
      <c r="FC138" s="41">
        <f t="shared" si="98"/>
        <v>0</v>
      </c>
      <c r="FD138" s="41">
        <f t="shared" si="98"/>
        <v>0</v>
      </c>
      <c r="FE138" s="41">
        <f t="shared" si="98"/>
        <v>0</v>
      </c>
      <c r="FF138" s="41">
        <f t="shared" si="98"/>
        <v>0</v>
      </c>
      <c r="FG138" s="41">
        <f t="shared" si="98"/>
        <v>0</v>
      </c>
      <c r="FH138" s="41">
        <f t="shared" si="98"/>
        <v>0</v>
      </c>
      <c r="FI138" s="41">
        <f t="shared" si="98"/>
        <v>0</v>
      </c>
      <c r="FJ138" s="41">
        <f t="shared" si="98"/>
        <v>0</v>
      </c>
      <c r="FK138" s="41">
        <f t="shared" si="98"/>
        <v>0</v>
      </c>
      <c r="FL138" s="41">
        <f t="shared" si="98"/>
        <v>0</v>
      </c>
      <c r="FM138" s="41">
        <f t="shared" si="98"/>
        <v>0</v>
      </c>
      <c r="FN138" s="41">
        <f t="shared" si="98"/>
        <v>0</v>
      </c>
      <c r="FO138" s="41">
        <f t="shared" si="101"/>
        <v>0</v>
      </c>
      <c r="FP138" s="41">
        <f t="shared" si="95"/>
        <v>0</v>
      </c>
      <c r="FQ138" s="41">
        <f t="shared" si="95"/>
        <v>0</v>
      </c>
      <c r="FR138" s="41">
        <f t="shared" si="95"/>
        <v>0</v>
      </c>
      <c r="FS138" s="41">
        <f t="shared" si="95"/>
        <v>0</v>
      </c>
      <c r="FT138" s="41">
        <f t="shared" si="95"/>
        <v>0</v>
      </c>
      <c r="FU138" s="41">
        <f t="shared" si="95"/>
        <v>0</v>
      </c>
      <c r="FV138" s="41">
        <f t="shared" si="95"/>
        <v>0</v>
      </c>
      <c r="FW138" s="41">
        <f t="shared" si="95"/>
        <v>0</v>
      </c>
      <c r="FX138" s="41">
        <f t="shared" si="95"/>
        <v>0</v>
      </c>
      <c r="FY138" s="41">
        <f t="shared" si="87"/>
        <v>0</v>
      </c>
      <c r="FZ138" s="41">
        <f t="shared" si="87"/>
        <v>0</v>
      </c>
      <c r="GA138" s="41">
        <f t="shared" si="87"/>
        <v>0</v>
      </c>
      <c r="GB138" s="41">
        <f t="shared" si="87"/>
        <v>0</v>
      </c>
      <c r="GC138" s="41">
        <f t="shared" si="87"/>
        <v>0</v>
      </c>
      <c r="GD138" s="41">
        <f t="shared" si="87"/>
        <v>0</v>
      </c>
      <c r="GE138" s="41">
        <f t="shared" si="87"/>
        <v>0</v>
      </c>
      <c r="GF138" s="41">
        <f t="shared" si="100"/>
        <v>0</v>
      </c>
      <c r="GG138" s="41">
        <f t="shared" si="100"/>
        <v>0</v>
      </c>
      <c r="GH138" s="41">
        <f t="shared" si="100"/>
        <v>0</v>
      </c>
      <c r="GI138" s="41">
        <f t="shared" si="100"/>
        <v>0</v>
      </c>
      <c r="GJ138" s="41">
        <f t="shared" si="100"/>
        <v>0</v>
      </c>
      <c r="GK138" s="41">
        <f t="shared" si="100"/>
        <v>0</v>
      </c>
      <c r="GL138" s="41">
        <f t="shared" si="100"/>
        <v>0</v>
      </c>
      <c r="GM138" s="41">
        <f t="shared" si="100"/>
        <v>0</v>
      </c>
      <c r="GN138" s="41">
        <f t="shared" si="100"/>
        <v>0</v>
      </c>
      <c r="GO138" s="41">
        <f t="shared" si="100"/>
        <v>0</v>
      </c>
      <c r="GP138" s="41">
        <f t="shared" si="100"/>
        <v>0</v>
      </c>
      <c r="GQ138" s="41">
        <f t="shared" si="100"/>
        <v>0</v>
      </c>
      <c r="GR138" s="41">
        <f t="shared" si="100"/>
        <v>0</v>
      </c>
      <c r="GS138" s="41">
        <f t="shared" si="99"/>
        <v>0</v>
      </c>
      <c r="GT138" s="41">
        <f t="shared" si="99"/>
        <v>0</v>
      </c>
      <c r="GU138" s="41">
        <f t="shared" si="99"/>
        <v>0</v>
      </c>
      <c r="GV138" s="41">
        <f t="shared" si="99"/>
        <v>0</v>
      </c>
      <c r="GW138" s="41">
        <f t="shared" si="99"/>
        <v>0</v>
      </c>
      <c r="GX138" s="41">
        <f t="shared" si="99"/>
        <v>0</v>
      </c>
      <c r="GY138" s="41">
        <f t="shared" si="99"/>
        <v>0</v>
      </c>
      <c r="GZ138" s="41">
        <f t="shared" si="99"/>
        <v>0</v>
      </c>
      <c r="HA138" s="41">
        <f t="shared" si="99"/>
        <v>0</v>
      </c>
      <c r="HB138" s="41">
        <f t="shared" si="96"/>
        <v>0</v>
      </c>
      <c r="HC138" s="41">
        <f t="shared" si="96"/>
        <v>0</v>
      </c>
      <c r="HD138" s="41">
        <f t="shared" si="96"/>
        <v>0</v>
      </c>
      <c r="HE138" s="41">
        <f t="shared" si="96"/>
        <v>0</v>
      </c>
      <c r="HF138" s="41">
        <f t="shared" si="96"/>
        <v>0</v>
      </c>
      <c r="HG138" s="41">
        <f t="shared" si="96"/>
        <v>0</v>
      </c>
      <c r="HH138" s="41">
        <f t="shared" si="91"/>
        <v>0</v>
      </c>
      <c r="HI138" s="41">
        <f t="shared" si="91"/>
        <v>0</v>
      </c>
      <c r="HJ138" s="41">
        <f t="shared" si="91"/>
        <v>0</v>
      </c>
    </row>
    <row r="139" spans="1:218" ht="14.4" x14ac:dyDescent="0.3">
      <c r="A139" s="42">
        <v>136</v>
      </c>
      <c r="B139" s="43">
        <f>'CMM4 - AUX CALC'!$EG$67</f>
        <v>0</v>
      </c>
      <c r="EH139" s="41">
        <f>$B139/(_xlfn.SINGLE(PrazoConcessao)*12-EH$3+1)</f>
        <v>0</v>
      </c>
      <c r="EI139" s="41">
        <f t="shared" si="92"/>
        <v>0</v>
      </c>
      <c r="EJ139" s="41">
        <f t="shared" si="94"/>
        <v>0</v>
      </c>
      <c r="EK139" s="41">
        <f t="shared" si="94"/>
        <v>0</v>
      </c>
      <c r="EL139" s="41">
        <f t="shared" si="94"/>
        <v>0</v>
      </c>
      <c r="EM139" s="41">
        <f t="shared" si="94"/>
        <v>0</v>
      </c>
      <c r="EN139" s="41">
        <f t="shared" si="94"/>
        <v>0</v>
      </c>
      <c r="EO139" s="41">
        <f t="shared" si="94"/>
        <v>0</v>
      </c>
      <c r="EP139" s="41">
        <f t="shared" si="94"/>
        <v>0</v>
      </c>
      <c r="EQ139" s="41">
        <f t="shared" si="94"/>
        <v>0</v>
      </c>
      <c r="ER139" s="41">
        <f t="shared" si="94"/>
        <v>0</v>
      </c>
      <c r="ES139" s="41">
        <f t="shared" si="86"/>
        <v>0</v>
      </c>
      <c r="ET139" s="41">
        <f t="shared" si="86"/>
        <v>0</v>
      </c>
      <c r="EU139" s="41">
        <f t="shared" si="86"/>
        <v>0</v>
      </c>
      <c r="EV139" s="41">
        <f t="shared" si="86"/>
        <v>0</v>
      </c>
      <c r="EW139" s="41">
        <f t="shared" si="86"/>
        <v>0</v>
      </c>
      <c r="EX139" s="41">
        <f t="shared" si="86"/>
        <v>0</v>
      </c>
      <c r="EY139" s="41">
        <f t="shared" si="86"/>
        <v>0</v>
      </c>
      <c r="EZ139" s="41">
        <f t="shared" si="86"/>
        <v>0</v>
      </c>
      <c r="FA139" s="41">
        <f t="shared" si="98"/>
        <v>0</v>
      </c>
      <c r="FB139" s="41">
        <f t="shared" si="98"/>
        <v>0</v>
      </c>
      <c r="FC139" s="41">
        <f t="shared" si="98"/>
        <v>0</v>
      </c>
      <c r="FD139" s="41">
        <f t="shared" si="98"/>
        <v>0</v>
      </c>
      <c r="FE139" s="41">
        <f t="shared" si="98"/>
        <v>0</v>
      </c>
      <c r="FF139" s="41">
        <f t="shared" si="98"/>
        <v>0</v>
      </c>
      <c r="FG139" s="41">
        <f t="shared" si="98"/>
        <v>0</v>
      </c>
      <c r="FH139" s="41">
        <f t="shared" si="98"/>
        <v>0</v>
      </c>
      <c r="FI139" s="41">
        <f t="shared" si="98"/>
        <v>0</v>
      </c>
      <c r="FJ139" s="41">
        <f t="shared" si="98"/>
        <v>0</v>
      </c>
      <c r="FK139" s="41">
        <f t="shared" si="98"/>
        <v>0</v>
      </c>
      <c r="FL139" s="41">
        <f t="shared" si="98"/>
        <v>0</v>
      </c>
      <c r="FM139" s="41">
        <f t="shared" si="98"/>
        <v>0</v>
      </c>
      <c r="FN139" s="41">
        <f t="shared" si="98"/>
        <v>0</v>
      </c>
      <c r="FO139" s="41">
        <f t="shared" si="101"/>
        <v>0</v>
      </c>
      <c r="FP139" s="41">
        <f t="shared" si="95"/>
        <v>0</v>
      </c>
      <c r="FQ139" s="41">
        <f t="shared" si="95"/>
        <v>0</v>
      </c>
      <c r="FR139" s="41">
        <f t="shared" si="95"/>
        <v>0</v>
      </c>
      <c r="FS139" s="41">
        <f t="shared" si="95"/>
        <v>0</v>
      </c>
      <c r="FT139" s="41">
        <f t="shared" si="95"/>
        <v>0</v>
      </c>
      <c r="FU139" s="41">
        <f t="shared" si="95"/>
        <v>0</v>
      </c>
      <c r="FV139" s="41">
        <f t="shared" si="95"/>
        <v>0</v>
      </c>
      <c r="FW139" s="41">
        <f t="shared" si="95"/>
        <v>0</v>
      </c>
      <c r="FX139" s="41">
        <f t="shared" si="95"/>
        <v>0</v>
      </c>
      <c r="FY139" s="41">
        <f t="shared" si="87"/>
        <v>0</v>
      </c>
      <c r="FZ139" s="41">
        <f t="shared" si="87"/>
        <v>0</v>
      </c>
      <c r="GA139" s="41">
        <f t="shared" si="87"/>
        <v>0</v>
      </c>
      <c r="GB139" s="41">
        <f t="shared" si="87"/>
        <v>0</v>
      </c>
      <c r="GC139" s="41">
        <f t="shared" si="87"/>
        <v>0</v>
      </c>
      <c r="GD139" s="41">
        <f t="shared" si="87"/>
        <v>0</v>
      </c>
      <c r="GE139" s="41">
        <f t="shared" si="87"/>
        <v>0</v>
      </c>
      <c r="GF139" s="41">
        <f t="shared" si="100"/>
        <v>0</v>
      </c>
      <c r="GG139" s="41">
        <f t="shared" si="100"/>
        <v>0</v>
      </c>
      <c r="GH139" s="41">
        <f t="shared" si="100"/>
        <v>0</v>
      </c>
      <c r="GI139" s="41">
        <f t="shared" si="100"/>
        <v>0</v>
      </c>
      <c r="GJ139" s="41">
        <f t="shared" si="100"/>
        <v>0</v>
      </c>
      <c r="GK139" s="41">
        <f t="shared" si="100"/>
        <v>0</v>
      </c>
      <c r="GL139" s="41">
        <f t="shared" si="100"/>
        <v>0</v>
      </c>
      <c r="GM139" s="41">
        <f t="shared" si="100"/>
        <v>0</v>
      </c>
      <c r="GN139" s="41">
        <f t="shared" si="100"/>
        <v>0</v>
      </c>
      <c r="GO139" s="41">
        <f t="shared" si="100"/>
        <v>0</v>
      </c>
      <c r="GP139" s="41">
        <f t="shared" si="100"/>
        <v>0</v>
      </c>
      <c r="GQ139" s="41">
        <f t="shared" si="100"/>
        <v>0</v>
      </c>
      <c r="GR139" s="41">
        <f t="shared" si="100"/>
        <v>0</v>
      </c>
      <c r="GS139" s="41">
        <f t="shared" si="99"/>
        <v>0</v>
      </c>
      <c r="GT139" s="41">
        <f t="shared" si="99"/>
        <v>0</v>
      </c>
      <c r="GU139" s="41">
        <f t="shared" si="99"/>
        <v>0</v>
      </c>
      <c r="GV139" s="41">
        <f t="shared" si="99"/>
        <v>0</v>
      </c>
      <c r="GW139" s="41">
        <f t="shared" si="99"/>
        <v>0</v>
      </c>
      <c r="GX139" s="41">
        <f t="shared" si="99"/>
        <v>0</v>
      </c>
      <c r="GY139" s="41">
        <f t="shared" si="99"/>
        <v>0</v>
      </c>
      <c r="GZ139" s="41">
        <f t="shared" si="99"/>
        <v>0</v>
      </c>
      <c r="HA139" s="41">
        <f t="shared" si="99"/>
        <v>0</v>
      </c>
      <c r="HB139" s="41">
        <f t="shared" si="96"/>
        <v>0</v>
      </c>
      <c r="HC139" s="41">
        <f t="shared" si="96"/>
        <v>0</v>
      </c>
      <c r="HD139" s="41">
        <f t="shared" si="96"/>
        <v>0</v>
      </c>
      <c r="HE139" s="41">
        <f t="shared" si="96"/>
        <v>0</v>
      </c>
      <c r="HF139" s="41">
        <f t="shared" si="96"/>
        <v>0</v>
      </c>
      <c r="HG139" s="41">
        <f t="shared" si="96"/>
        <v>0</v>
      </c>
      <c r="HH139" s="41">
        <f t="shared" si="91"/>
        <v>0</v>
      </c>
      <c r="HI139" s="41">
        <f t="shared" si="91"/>
        <v>0</v>
      </c>
      <c r="HJ139" s="41">
        <f t="shared" si="91"/>
        <v>0</v>
      </c>
    </row>
    <row r="140" spans="1:218" ht="14.4" x14ac:dyDescent="0.3">
      <c r="A140" s="42">
        <v>137</v>
      </c>
      <c r="B140" s="43">
        <f>'CMM4 - AUX CALC'!$EH$67</f>
        <v>0</v>
      </c>
      <c r="EI140" s="41">
        <f>$B140/(_xlfn.SINGLE(PrazoConcessao)*12-EI$3+1)</f>
        <v>0</v>
      </c>
      <c r="EJ140" s="41">
        <f t="shared" si="94"/>
        <v>0</v>
      </c>
      <c r="EK140" s="41">
        <f t="shared" si="94"/>
        <v>0</v>
      </c>
      <c r="EL140" s="41">
        <f t="shared" si="94"/>
        <v>0</v>
      </c>
      <c r="EM140" s="41">
        <f t="shared" si="94"/>
        <v>0</v>
      </c>
      <c r="EN140" s="41">
        <f t="shared" si="94"/>
        <v>0</v>
      </c>
      <c r="EO140" s="41">
        <f t="shared" si="94"/>
        <v>0</v>
      </c>
      <c r="EP140" s="41">
        <f t="shared" si="94"/>
        <v>0</v>
      </c>
      <c r="EQ140" s="41">
        <f t="shared" si="94"/>
        <v>0</v>
      </c>
      <c r="ER140" s="41">
        <f t="shared" si="94"/>
        <v>0</v>
      </c>
      <c r="ES140" s="41">
        <f t="shared" si="86"/>
        <v>0</v>
      </c>
      <c r="ET140" s="41">
        <f t="shared" si="86"/>
        <v>0</v>
      </c>
      <c r="EU140" s="41">
        <f t="shared" si="86"/>
        <v>0</v>
      </c>
      <c r="EV140" s="41">
        <f t="shared" si="86"/>
        <v>0</v>
      </c>
      <c r="EW140" s="41">
        <f t="shared" si="86"/>
        <v>0</v>
      </c>
      <c r="EX140" s="41">
        <f t="shared" si="86"/>
        <v>0</v>
      </c>
      <c r="EY140" s="41">
        <f t="shared" si="86"/>
        <v>0</v>
      </c>
      <c r="EZ140" s="41">
        <f t="shared" si="86"/>
        <v>0</v>
      </c>
      <c r="FA140" s="41">
        <f t="shared" si="98"/>
        <v>0</v>
      </c>
      <c r="FB140" s="41">
        <f t="shared" si="98"/>
        <v>0</v>
      </c>
      <c r="FC140" s="41">
        <f t="shared" si="98"/>
        <v>0</v>
      </c>
      <c r="FD140" s="41">
        <f t="shared" si="98"/>
        <v>0</v>
      </c>
      <c r="FE140" s="41">
        <f t="shared" si="98"/>
        <v>0</v>
      </c>
      <c r="FF140" s="41">
        <f t="shared" si="98"/>
        <v>0</v>
      </c>
      <c r="FG140" s="41">
        <f t="shared" si="98"/>
        <v>0</v>
      </c>
      <c r="FH140" s="41">
        <f t="shared" si="98"/>
        <v>0</v>
      </c>
      <c r="FI140" s="41">
        <f t="shared" si="98"/>
        <v>0</v>
      </c>
      <c r="FJ140" s="41">
        <f t="shared" si="98"/>
        <v>0</v>
      </c>
      <c r="FK140" s="41">
        <f t="shared" si="98"/>
        <v>0</v>
      </c>
      <c r="FL140" s="41">
        <f t="shared" si="98"/>
        <v>0</v>
      </c>
      <c r="FM140" s="41">
        <f t="shared" si="98"/>
        <v>0</v>
      </c>
      <c r="FN140" s="41">
        <f t="shared" si="98"/>
        <v>0</v>
      </c>
      <c r="FO140" s="41">
        <f t="shared" si="101"/>
        <v>0</v>
      </c>
      <c r="FP140" s="41">
        <f t="shared" si="95"/>
        <v>0</v>
      </c>
      <c r="FQ140" s="41">
        <f t="shared" si="95"/>
        <v>0</v>
      </c>
      <c r="FR140" s="41">
        <f t="shared" si="95"/>
        <v>0</v>
      </c>
      <c r="FS140" s="41">
        <f t="shared" si="95"/>
        <v>0</v>
      </c>
      <c r="FT140" s="41">
        <f t="shared" si="95"/>
        <v>0</v>
      </c>
      <c r="FU140" s="41">
        <f t="shared" si="95"/>
        <v>0</v>
      </c>
      <c r="FV140" s="41">
        <f t="shared" si="95"/>
        <v>0</v>
      </c>
      <c r="FW140" s="41">
        <f t="shared" si="95"/>
        <v>0</v>
      </c>
      <c r="FX140" s="41">
        <f t="shared" si="95"/>
        <v>0</v>
      </c>
      <c r="FY140" s="41">
        <f t="shared" si="87"/>
        <v>0</v>
      </c>
      <c r="FZ140" s="41">
        <f t="shared" si="87"/>
        <v>0</v>
      </c>
      <c r="GA140" s="41">
        <f t="shared" si="87"/>
        <v>0</v>
      </c>
      <c r="GB140" s="41">
        <f t="shared" si="87"/>
        <v>0</v>
      </c>
      <c r="GC140" s="41">
        <f t="shared" si="87"/>
        <v>0</v>
      </c>
      <c r="GD140" s="41">
        <f t="shared" si="87"/>
        <v>0</v>
      </c>
      <c r="GE140" s="41">
        <f t="shared" si="87"/>
        <v>0</v>
      </c>
      <c r="GF140" s="41">
        <f t="shared" si="100"/>
        <v>0</v>
      </c>
      <c r="GG140" s="41">
        <f t="shared" si="100"/>
        <v>0</v>
      </c>
      <c r="GH140" s="41">
        <f t="shared" si="100"/>
        <v>0</v>
      </c>
      <c r="GI140" s="41">
        <f t="shared" si="100"/>
        <v>0</v>
      </c>
      <c r="GJ140" s="41">
        <f t="shared" si="100"/>
        <v>0</v>
      </c>
      <c r="GK140" s="41">
        <f t="shared" si="100"/>
        <v>0</v>
      </c>
      <c r="GL140" s="41">
        <f t="shared" si="100"/>
        <v>0</v>
      </c>
      <c r="GM140" s="41">
        <f t="shared" si="100"/>
        <v>0</v>
      </c>
      <c r="GN140" s="41">
        <f t="shared" si="100"/>
        <v>0</v>
      </c>
      <c r="GO140" s="41">
        <f t="shared" si="100"/>
        <v>0</v>
      </c>
      <c r="GP140" s="41">
        <f t="shared" si="100"/>
        <v>0</v>
      </c>
      <c r="GQ140" s="41">
        <f t="shared" si="100"/>
        <v>0</v>
      </c>
      <c r="GR140" s="41">
        <f t="shared" si="100"/>
        <v>0</v>
      </c>
      <c r="GS140" s="41">
        <f t="shared" si="99"/>
        <v>0</v>
      </c>
      <c r="GT140" s="41">
        <f t="shared" si="99"/>
        <v>0</v>
      </c>
      <c r="GU140" s="41">
        <f t="shared" si="99"/>
        <v>0</v>
      </c>
      <c r="GV140" s="41">
        <f t="shared" si="99"/>
        <v>0</v>
      </c>
      <c r="GW140" s="41">
        <f t="shared" si="99"/>
        <v>0</v>
      </c>
      <c r="GX140" s="41">
        <f t="shared" si="99"/>
        <v>0</v>
      </c>
      <c r="GY140" s="41">
        <f t="shared" si="99"/>
        <v>0</v>
      </c>
      <c r="GZ140" s="41">
        <f t="shared" si="99"/>
        <v>0</v>
      </c>
      <c r="HA140" s="41">
        <f t="shared" si="99"/>
        <v>0</v>
      </c>
      <c r="HB140" s="41">
        <f t="shared" si="96"/>
        <v>0</v>
      </c>
      <c r="HC140" s="41">
        <f t="shared" si="96"/>
        <v>0</v>
      </c>
      <c r="HD140" s="41">
        <f t="shared" si="96"/>
        <v>0</v>
      </c>
      <c r="HE140" s="41">
        <f t="shared" si="96"/>
        <v>0</v>
      </c>
      <c r="HF140" s="41">
        <f t="shared" si="96"/>
        <v>0</v>
      </c>
      <c r="HG140" s="41">
        <f t="shared" si="96"/>
        <v>0</v>
      </c>
      <c r="HH140" s="41">
        <f t="shared" si="91"/>
        <v>0</v>
      </c>
      <c r="HI140" s="41">
        <f t="shared" si="91"/>
        <v>0</v>
      </c>
      <c r="HJ140" s="41">
        <f t="shared" si="91"/>
        <v>0</v>
      </c>
    </row>
    <row r="141" spans="1:218" ht="14.4" x14ac:dyDescent="0.3">
      <c r="A141" s="42">
        <v>138</v>
      </c>
      <c r="B141" s="43">
        <f>'CMM4 - AUX CALC'!$EI$67</f>
        <v>0</v>
      </c>
      <c r="EJ141" s="41">
        <f>$B141/(_xlfn.SINGLE(PrazoConcessao)*12-EJ$3+1)</f>
        <v>0</v>
      </c>
      <c r="EK141" s="41">
        <f t="shared" si="94"/>
        <v>0</v>
      </c>
      <c r="EL141" s="41">
        <f t="shared" si="94"/>
        <v>0</v>
      </c>
      <c r="EM141" s="41">
        <f t="shared" si="94"/>
        <v>0</v>
      </c>
      <c r="EN141" s="41">
        <f t="shared" si="94"/>
        <v>0</v>
      </c>
      <c r="EO141" s="41">
        <f t="shared" si="94"/>
        <v>0</v>
      </c>
      <c r="EP141" s="41">
        <f t="shared" si="94"/>
        <v>0</v>
      </c>
      <c r="EQ141" s="41">
        <f t="shared" si="94"/>
        <v>0</v>
      </c>
      <c r="ER141" s="41">
        <f t="shared" si="94"/>
        <v>0</v>
      </c>
      <c r="ES141" s="41">
        <f t="shared" si="86"/>
        <v>0</v>
      </c>
      <c r="ET141" s="41">
        <f t="shared" si="86"/>
        <v>0</v>
      </c>
      <c r="EU141" s="41">
        <f t="shared" si="86"/>
        <v>0</v>
      </c>
      <c r="EV141" s="41">
        <f t="shared" si="86"/>
        <v>0</v>
      </c>
      <c r="EW141" s="41">
        <f t="shared" si="86"/>
        <v>0</v>
      </c>
      <c r="EX141" s="41">
        <f t="shared" si="86"/>
        <v>0</v>
      </c>
      <c r="EY141" s="41">
        <f t="shared" si="86"/>
        <v>0</v>
      </c>
      <c r="EZ141" s="41">
        <f t="shared" si="86"/>
        <v>0</v>
      </c>
      <c r="FA141" s="41">
        <f t="shared" si="98"/>
        <v>0</v>
      </c>
      <c r="FB141" s="41">
        <f t="shared" si="98"/>
        <v>0</v>
      </c>
      <c r="FC141" s="41">
        <f t="shared" si="98"/>
        <v>0</v>
      </c>
      <c r="FD141" s="41">
        <f t="shared" si="98"/>
        <v>0</v>
      </c>
      <c r="FE141" s="41">
        <f t="shared" si="98"/>
        <v>0</v>
      </c>
      <c r="FF141" s="41">
        <f t="shared" si="98"/>
        <v>0</v>
      </c>
      <c r="FG141" s="41">
        <f t="shared" si="98"/>
        <v>0</v>
      </c>
      <c r="FH141" s="41">
        <f t="shared" si="98"/>
        <v>0</v>
      </c>
      <c r="FI141" s="41">
        <f t="shared" si="98"/>
        <v>0</v>
      </c>
      <c r="FJ141" s="41">
        <f t="shared" si="98"/>
        <v>0</v>
      </c>
      <c r="FK141" s="41">
        <f t="shared" si="98"/>
        <v>0</v>
      </c>
      <c r="FL141" s="41">
        <f t="shared" si="98"/>
        <v>0</v>
      </c>
      <c r="FM141" s="41">
        <f t="shared" si="98"/>
        <v>0</v>
      </c>
      <c r="FN141" s="41">
        <f t="shared" si="98"/>
        <v>0</v>
      </c>
      <c r="FO141" s="41">
        <f t="shared" si="101"/>
        <v>0</v>
      </c>
      <c r="FP141" s="41">
        <f t="shared" si="95"/>
        <v>0</v>
      </c>
      <c r="FQ141" s="41">
        <f t="shared" si="95"/>
        <v>0</v>
      </c>
      <c r="FR141" s="41">
        <f t="shared" si="95"/>
        <v>0</v>
      </c>
      <c r="FS141" s="41">
        <f t="shared" si="95"/>
        <v>0</v>
      </c>
      <c r="FT141" s="41">
        <f t="shared" si="95"/>
        <v>0</v>
      </c>
      <c r="FU141" s="41">
        <f t="shared" si="95"/>
        <v>0</v>
      </c>
      <c r="FV141" s="41">
        <f t="shared" si="95"/>
        <v>0</v>
      </c>
      <c r="FW141" s="41">
        <f t="shared" si="95"/>
        <v>0</v>
      </c>
      <c r="FX141" s="41">
        <f t="shared" si="95"/>
        <v>0</v>
      </c>
      <c r="FY141" s="41">
        <f t="shared" si="87"/>
        <v>0</v>
      </c>
      <c r="FZ141" s="41">
        <f t="shared" si="87"/>
        <v>0</v>
      </c>
      <c r="GA141" s="41">
        <f t="shared" si="87"/>
        <v>0</v>
      </c>
      <c r="GB141" s="41">
        <f t="shared" si="87"/>
        <v>0</v>
      </c>
      <c r="GC141" s="41">
        <f t="shared" si="87"/>
        <v>0</v>
      </c>
      <c r="GD141" s="41">
        <f t="shared" si="87"/>
        <v>0</v>
      </c>
      <c r="GE141" s="41">
        <f t="shared" si="87"/>
        <v>0</v>
      </c>
      <c r="GF141" s="41">
        <f t="shared" si="100"/>
        <v>0</v>
      </c>
      <c r="GG141" s="41">
        <f t="shared" si="100"/>
        <v>0</v>
      </c>
      <c r="GH141" s="41">
        <f t="shared" si="100"/>
        <v>0</v>
      </c>
      <c r="GI141" s="41">
        <f t="shared" si="100"/>
        <v>0</v>
      </c>
      <c r="GJ141" s="41">
        <f t="shared" si="100"/>
        <v>0</v>
      </c>
      <c r="GK141" s="41">
        <f t="shared" si="100"/>
        <v>0</v>
      </c>
      <c r="GL141" s="41">
        <f t="shared" si="100"/>
        <v>0</v>
      </c>
      <c r="GM141" s="41">
        <f t="shared" si="100"/>
        <v>0</v>
      </c>
      <c r="GN141" s="41">
        <f t="shared" si="100"/>
        <v>0</v>
      </c>
      <c r="GO141" s="41">
        <f t="shared" si="100"/>
        <v>0</v>
      </c>
      <c r="GP141" s="41">
        <f t="shared" si="100"/>
        <v>0</v>
      </c>
      <c r="GQ141" s="41">
        <f t="shared" si="100"/>
        <v>0</v>
      </c>
      <c r="GR141" s="41">
        <f t="shared" si="100"/>
        <v>0</v>
      </c>
      <c r="GS141" s="41">
        <f t="shared" si="99"/>
        <v>0</v>
      </c>
      <c r="GT141" s="41">
        <f t="shared" si="99"/>
        <v>0</v>
      </c>
      <c r="GU141" s="41">
        <f t="shared" si="99"/>
        <v>0</v>
      </c>
      <c r="GV141" s="41">
        <f t="shared" si="99"/>
        <v>0</v>
      </c>
      <c r="GW141" s="41">
        <f t="shared" si="99"/>
        <v>0</v>
      </c>
      <c r="GX141" s="41">
        <f t="shared" si="99"/>
        <v>0</v>
      </c>
      <c r="GY141" s="41">
        <f t="shared" si="99"/>
        <v>0</v>
      </c>
      <c r="GZ141" s="41">
        <f t="shared" si="99"/>
        <v>0</v>
      </c>
      <c r="HA141" s="41">
        <f t="shared" si="99"/>
        <v>0</v>
      </c>
      <c r="HB141" s="41">
        <f t="shared" si="96"/>
        <v>0</v>
      </c>
      <c r="HC141" s="41">
        <f t="shared" si="96"/>
        <v>0</v>
      </c>
      <c r="HD141" s="41">
        <f t="shared" si="96"/>
        <v>0</v>
      </c>
      <c r="HE141" s="41">
        <f t="shared" si="96"/>
        <v>0</v>
      </c>
      <c r="HF141" s="41">
        <f t="shared" si="96"/>
        <v>0</v>
      </c>
      <c r="HG141" s="41">
        <f t="shared" si="96"/>
        <v>0</v>
      </c>
      <c r="HH141" s="41">
        <f t="shared" si="91"/>
        <v>0</v>
      </c>
      <c r="HI141" s="41">
        <f t="shared" si="91"/>
        <v>0</v>
      </c>
      <c r="HJ141" s="41">
        <f t="shared" si="91"/>
        <v>0</v>
      </c>
    </row>
    <row r="142" spans="1:218" ht="14.4" x14ac:dyDescent="0.3">
      <c r="A142" s="42">
        <v>139</v>
      </c>
      <c r="B142" s="43">
        <f>'CMM4 - AUX CALC'!$EJ$67</f>
        <v>0</v>
      </c>
      <c r="EK142" s="41">
        <f>$B142/(_xlfn.SINGLE(PrazoConcessao)*12-EK$3+1)</f>
        <v>0</v>
      </c>
      <c r="EL142" s="41">
        <f t="shared" si="94"/>
        <v>0</v>
      </c>
      <c r="EM142" s="41">
        <f t="shared" si="94"/>
        <v>0</v>
      </c>
      <c r="EN142" s="41">
        <f t="shared" si="94"/>
        <v>0</v>
      </c>
      <c r="EO142" s="41">
        <f t="shared" si="94"/>
        <v>0</v>
      </c>
      <c r="EP142" s="41">
        <f t="shared" si="94"/>
        <v>0</v>
      </c>
      <c r="EQ142" s="41">
        <f t="shared" si="94"/>
        <v>0</v>
      </c>
      <c r="ER142" s="41">
        <f t="shared" si="94"/>
        <v>0</v>
      </c>
      <c r="ES142" s="41">
        <f t="shared" si="86"/>
        <v>0</v>
      </c>
      <c r="ET142" s="41">
        <f t="shared" si="86"/>
        <v>0</v>
      </c>
      <c r="EU142" s="41">
        <f t="shared" si="86"/>
        <v>0</v>
      </c>
      <c r="EV142" s="41">
        <f t="shared" si="86"/>
        <v>0</v>
      </c>
      <c r="EW142" s="41">
        <f t="shared" si="86"/>
        <v>0</v>
      </c>
      <c r="EX142" s="41">
        <f t="shared" si="86"/>
        <v>0</v>
      </c>
      <c r="EY142" s="41">
        <f t="shared" si="86"/>
        <v>0</v>
      </c>
      <c r="EZ142" s="41">
        <f t="shared" si="86"/>
        <v>0</v>
      </c>
      <c r="FA142" s="41">
        <f t="shared" si="98"/>
        <v>0</v>
      </c>
      <c r="FB142" s="41">
        <f t="shared" si="98"/>
        <v>0</v>
      </c>
      <c r="FC142" s="41">
        <f t="shared" si="98"/>
        <v>0</v>
      </c>
      <c r="FD142" s="41">
        <f t="shared" si="98"/>
        <v>0</v>
      </c>
      <c r="FE142" s="41">
        <f t="shared" si="98"/>
        <v>0</v>
      </c>
      <c r="FF142" s="41">
        <f t="shared" si="98"/>
        <v>0</v>
      </c>
      <c r="FG142" s="41">
        <f t="shared" si="98"/>
        <v>0</v>
      </c>
      <c r="FH142" s="41">
        <f t="shared" si="98"/>
        <v>0</v>
      </c>
      <c r="FI142" s="41">
        <f t="shared" si="98"/>
        <v>0</v>
      </c>
      <c r="FJ142" s="41">
        <f t="shared" si="98"/>
        <v>0</v>
      </c>
      <c r="FK142" s="41">
        <f t="shared" si="98"/>
        <v>0</v>
      </c>
      <c r="FL142" s="41">
        <f t="shared" si="98"/>
        <v>0</v>
      </c>
      <c r="FM142" s="41">
        <f t="shared" si="98"/>
        <v>0</v>
      </c>
      <c r="FN142" s="41">
        <f t="shared" si="98"/>
        <v>0</v>
      </c>
      <c r="FO142" s="41">
        <f t="shared" si="101"/>
        <v>0</v>
      </c>
      <c r="FP142" s="41">
        <f t="shared" si="95"/>
        <v>0</v>
      </c>
      <c r="FQ142" s="41">
        <f t="shared" si="95"/>
        <v>0</v>
      </c>
      <c r="FR142" s="41">
        <f t="shared" si="95"/>
        <v>0</v>
      </c>
      <c r="FS142" s="41">
        <f t="shared" si="95"/>
        <v>0</v>
      </c>
      <c r="FT142" s="41">
        <f t="shared" si="95"/>
        <v>0</v>
      </c>
      <c r="FU142" s="41">
        <f t="shared" si="95"/>
        <v>0</v>
      </c>
      <c r="FV142" s="41">
        <f t="shared" si="95"/>
        <v>0</v>
      </c>
      <c r="FW142" s="41">
        <f t="shared" si="95"/>
        <v>0</v>
      </c>
      <c r="FX142" s="41">
        <f t="shared" si="95"/>
        <v>0</v>
      </c>
      <c r="FY142" s="41">
        <f t="shared" si="87"/>
        <v>0</v>
      </c>
      <c r="FZ142" s="41">
        <f t="shared" si="87"/>
        <v>0</v>
      </c>
      <c r="GA142" s="41">
        <f t="shared" si="87"/>
        <v>0</v>
      </c>
      <c r="GB142" s="41">
        <f t="shared" si="87"/>
        <v>0</v>
      </c>
      <c r="GC142" s="41">
        <f t="shared" si="87"/>
        <v>0</v>
      </c>
      <c r="GD142" s="41">
        <f t="shared" si="87"/>
        <v>0</v>
      </c>
      <c r="GE142" s="41">
        <f t="shared" si="87"/>
        <v>0</v>
      </c>
      <c r="GF142" s="41">
        <f t="shared" si="100"/>
        <v>0</v>
      </c>
      <c r="GG142" s="41">
        <f t="shared" si="100"/>
        <v>0</v>
      </c>
      <c r="GH142" s="41">
        <f t="shared" si="100"/>
        <v>0</v>
      </c>
      <c r="GI142" s="41">
        <f t="shared" si="100"/>
        <v>0</v>
      </c>
      <c r="GJ142" s="41">
        <f t="shared" si="100"/>
        <v>0</v>
      </c>
      <c r="GK142" s="41">
        <f t="shared" si="100"/>
        <v>0</v>
      </c>
      <c r="GL142" s="41">
        <f t="shared" si="100"/>
        <v>0</v>
      </c>
      <c r="GM142" s="41">
        <f t="shared" si="100"/>
        <v>0</v>
      </c>
      <c r="GN142" s="41">
        <f t="shared" si="100"/>
        <v>0</v>
      </c>
      <c r="GO142" s="41">
        <f t="shared" si="100"/>
        <v>0</v>
      </c>
      <c r="GP142" s="41">
        <f t="shared" si="100"/>
        <v>0</v>
      </c>
      <c r="GQ142" s="41">
        <f t="shared" si="100"/>
        <v>0</v>
      </c>
      <c r="GR142" s="41">
        <f t="shared" si="100"/>
        <v>0</v>
      </c>
      <c r="GS142" s="41">
        <f t="shared" si="99"/>
        <v>0</v>
      </c>
      <c r="GT142" s="41">
        <f t="shared" si="99"/>
        <v>0</v>
      </c>
      <c r="GU142" s="41">
        <f t="shared" si="99"/>
        <v>0</v>
      </c>
      <c r="GV142" s="41">
        <f t="shared" si="99"/>
        <v>0</v>
      </c>
      <c r="GW142" s="41">
        <f t="shared" si="99"/>
        <v>0</v>
      </c>
      <c r="GX142" s="41">
        <f t="shared" si="99"/>
        <v>0</v>
      </c>
      <c r="GY142" s="41">
        <f t="shared" si="99"/>
        <v>0</v>
      </c>
      <c r="GZ142" s="41">
        <f t="shared" si="99"/>
        <v>0</v>
      </c>
      <c r="HA142" s="41">
        <f t="shared" si="99"/>
        <v>0</v>
      </c>
      <c r="HB142" s="41">
        <f t="shared" si="96"/>
        <v>0</v>
      </c>
      <c r="HC142" s="41">
        <f t="shared" si="96"/>
        <v>0</v>
      </c>
      <c r="HD142" s="41">
        <f t="shared" si="96"/>
        <v>0</v>
      </c>
      <c r="HE142" s="41">
        <f t="shared" si="96"/>
        <v>0</v>
      </c>
      <c r="HF142" s="41">
        <f t="shared" si="96"/>
        <v>0</v>
      </c>
      <c r="HG142" s="41">
        <f t="shared" si="96"/>
        <v>0</v>
      </c>
      <c r="HH142" s="41">
        <f t="shared" si="91"/>
        <v>0</v>
      </c>
      <c r="HI142" s="41">
        <f t="shared" si="91"/>
        <v>0</v>
      </c>
      <c r="HJ142" s="41">
        <f t="shared" si="91"/>
        <v>0</v>
      </c>
    </row>
    <row r="143" spans="1:218" ht="14.4" x14ac:dyDescent="0.3">
      <c r="A143" s="42">
        <v>140</v>
      </c>
      <c r="B143" s="43">
        <f>'CMM4 - AUX CALC'!$EK$67</f>
        <v>0</v>
      </c>
      <c r="EL143" s="41">
        <f>$B143/(_xlfn.SINGLE(PrazoConcessao)*12-EL$3+1)</f>
        <v>0</v>
      </c>
      <c r="EM143" s="41">
        <f t="shared" si="94"/>
        <v>0</v>
      </c>
      <c r="EN143" s="41">
        <f t="shared" si="94"/>
        <v>0</v>
      </c>
      <c r="EO143" s="41">
        <f t="shared" si="94"/>
        <v>0</v>
      </c>
      <c r="EP143" s="41">
        <f t="shared" si="94"/>
        <v>0</v>
      </c>
      <c r="EQ143" s="41">
        <f t="shared" si="94"/>
        <v>0</v>
      </c>
      <c r="ER143" s="41">
        <f t="shared" si="94"/>
        <v>0</v>
      </c>
      <c r="ES143" s="41">
        <f t="shared" si="86"/>
        <v>0</v>
      </c>
      <c r="ET143" s="41">
        <f t="shared" si="86"/>
        <v>0</v>
      </c>
      <c r="EU143" s="41">
        <f t="shared" si="86"/>
        <v>0</v>
      </c>
      <c r="EV143" s="41">
        <f t="shared" si="86"/>
        <v>0</v>
      </c>
      <c r="EW143" s="41">
        <f t="shared" si="86"/>
        <v>0</v>
      </c>
      <c r="EX143" s="41">
        <f t="shared" si="86"/>
        <v>0</v>
      </c>
      <c r="EY143" s="41">
        <f t="shared" si="86"/>
        <v>0</v>
      </c>
      <c r="EZ143" s="41">
        <f t="shared" si="86"/>
        <v>0</v>
      </c>
      <c r="FA143" s="41">
        <f t="shared" si="98"/>
        <v>0</v>
      </c>
      <c r="FB143" s="41">
        <f t="shared" si="98"/>
        <v>0</v>
      </c>
      <c r="FC143" s="41">
        <f t="shared" si="98"/>
        <v>0</v>
      </c>
      <c r="FD143" s="41">
        <f t="shared" si="98"/>
        <v>0</v>
      </c>
      <c r="FE143" s="41">
        <f t="shared" si="98"/>
        <v>0</v>
      </c>
      <c r="FF143" s="41">
        <f t="shared" si="98"/>
        <v>0</v>
      </c>
      <c r="FG143" s="41">
        <f t="shared" si="98"/>
        <v>0</v>
      </c>
      <c r="FH143" s="41">
        <f t="shared" si="98"/>
        <v>0</v>
      </c>
      <c r="FI143" s="41">
        <f t="shared" si="98"/>
        <v>0</v>
      </c>
      <c r="FJ143" s="41">
        <f t="shared" si="98"/>
        <v>0</v>
      </c>
      <c r="FK143" s="41">
        <f t="shared" si="98"/>
        <v>0</v>
      </c>
      <c r="FL143" s="41">
        <f t="shared" si="98"/>
        <v>0</v>
      </c>
      <c r="FM143" s="41">
        <f t="shared" si="98"/>
        <v>0</v>
      </c>
      <c r="FN143" s="41">
        <f t="shared" si="98"/>
        <v>0</v>
      </c>
      <c r="FO143" s="41">
        <f t="shared" si="101"/>
        <v>0</v>
      </c>
      <c r="FP143" s="41">
        <f t="shared" si="95"/>
        <v>0</v>
      </c>
      <c r="FQ143" s="41">
        <f t="shared" si="95"/>
        <v>0</v>
      </c>
      <c r="FR143" s="41">
        <f t="shared" si="95"/>
        <v>0</v>
      </c>
      <c r="FS143" s="41">
        <f t="shared" ref="FS143:GH163" si="102">FR143</f>
        <v>0</v>
      </c>
      <c r="FT143" s="41">
        <f t="shared" si="102"/>
        <v>0</v>
      </c>
      <c r="FU143" s="41">
        <f t="shared" si="102"/>
        <v>0</v>
      </c>
      <c r="FV143" s="41">
        <f t="shared" si="102"/>
        <v>0</v>
      </c>
      <c r="FW143" s="41">
        <f t="shared" si="102"/>
        <v>0</v>
      </c>
      <c r="FX143" s="41">
        <f t="shared" si="102"/>
        <v>0</v>
      </c>
      <c r="FY143" s="41">
        <f t="shared" si="87"/>
        <v>0</v>
      </c>
      <c r="FZ143" s="41">
        <f t="shared" si="87"/>
        <v>0</v>
      </c>
      <c r="GA143" s="41">
        <f t="shared" si="87"/>
        <v>0</v>
      </c>
      <c r="GB143" s="41">
        <f t="shared" si="87"/>
        <v>0</v>
      </c>
      <c r="GC143" s="41">
        <f t="shared" si="87"/>
        <v>0</v>
      </c>
      <c r="GD143" s="41">
        <f t="shared" si="87"/>
        <v>0</v>
      </c>
      <c r="GE143" s="41">
        <f t="shared" si="87"/>
        <v>0</v>
      </c>
      <c r="GF143" s="41">
        <f t="shared" si="100"/>
        <v>0</v>
      </c>
      <c r="GG143" s="41">
        <f t="shared" si="100"/>
        <v>0</v>
      </c>
      <c r="GH143" s="41">
        <f t="shared" si="100"/>
        <v>0</v>
      </c>
      <c r="GI143" s="41">
        <f t="shared" si="100"/>
        <v>0</v>
      </c>
      <c r="GJ143" s="41">
        <f t="shared" si="100"/>
        <v>0</v>
      </c>
      <c r="GK143" s="41">
        <f t="shared" si="100"/>
        <v>0</v>
      </c>
      <c r="GL143" s="41">
        <f t="shared" si="100"/>
        <v>0</v>
      </c>
      <c r="GM143" s="41">
        <f t="shared" si="100"/>
        <v>0</v>
      </c>
      <c r="GN143" s="41">
        <f t="shared" si="100"/>
        <v>0</v>
      </c>
      <c r="GO143" s="41">
        <f t="shared" si="100"/>
        <v>0</v>
      </c>
      <c r="GP143" s="41">
        <f t="shared" si="100"/>
        <v>0</v>
      </c>
      <c r="GQ143" s="41">
        <f t="shared" si="100"/>
        <v>0</v>
      </c>
      <c r="GR143" s="41">
        <f t="shared" si="100"/>
        <v>0</v>
      </c>
      <c r="GS143" s="41">
        <f t="shared" si="99"/>
        <v>0</v>
      </c>
      <c r="GT143" s="41">
        <f t="shared" si="99"/>
        <v>0</v>
      </c>
      <c r="GU143" s="41">
        <f t="shared" si="99"/>
        <v>0</v>
      </c>
      <c r="GV143" s="41">
        <f t="shared" si="99"/>
        <v>0</v>
      </c>
      <c r="GW143" s="41">
        <f t="shared" si="99"/>
        <v>0</v>
      </c>
      <c r="GX143" s="41">
        <f t="shared" si="99"/>
        <v>0</v>
      </c>
      <c r="GY143" s="41">
        <f t="shared" si="99"/>
        <v>0</v>
      </c>
      <c r="GZ143" s="41">
        <f t="shared" si="99"/>
        <v>0</v>
      </c>
      <c r="HA143" s="41">
        <f t="shared" si="99"/>
        <v>0</v>
      </c>
      <c r="HB143" s="41">
        <f t="shared" si="96"/>
        <v>0</v>
      </c>
      <c r="HC143" s="41">
        <f t="shared" si="96"/>
        <v>0</v>
      </c>
      <c r="HD143" s="41">
        <f t="shared" si="96"/>
        <v>0</v>
      </c>
      <c r="HE143" s="41">
        <f t="shared" si="96"/>
        <v>0</v>
      </c>
      <c r="HF143" s="41">
        <f t="shared" si="96"/>
        <v>0</v>
      </c>
      <c r="HG143" s="41">
        <f t="shared" si="96"/>
        <v>0</v>
      </c>
      <c r="HH143" s="41">
        <f t="shared" si="91"/>
        <v>0</v>
      </c>
      <c r="HI143" s="41">
        <f t="shared" si="91"/>
        <v>0</v>
      </c>
      <c r="HJ143" s="41">
        <f t="shared" si="91"/>
        <v>0</v>
      </c>
    </row>
    <row r="144" spans="1:218" ht="14.4" x14ac:dyDescent="0.3">
      <c r="A144" s="42">
        <v>141</v>
      </c>
      <c r="B144" s="43">
        <f>'CMM4 - AUX CALC'!$EL$67</f>
        <v>0</v>
      </c>
      <c r="EM144" s="41">
        <f>$B144/(_xlfn.SINGLE(PrazoConcessao)*12-EM$3+1)</f>
        <v>0</v>
      </c>
      <c r="EN144" s="41">
        <f t="shared" ref="EN144:EU151" si="103">EM144</f>
        <v>0</v>
      </c>
      <c r="EO144" s="41">
        <f t="shared" si="103"/>
        <v>0</v>
      </c>
      <c r="EP144" s="41">
        <f t="shared" si="103"/>
        <v>0</v>
      </c>
      <c r="EQ144" s="41">
        <f t="shared" si="103"/>
        <v>0</v>
      </c>
      <c r="ER144" s="41">
        <f t="shared" si="103"/>
        <v>0</v>
      </c>
      <c r="ES144" s="41">
        <f t="shared" si="86"/>
        <v>0</v>
      </c>
      <c r="ET144" s="41">
        <f t="shared" si="86"/>
        <v>0</v>
      </c>
      <c r="EU144" s="41">
        <f t="shared" si="86"/>
        <v>0</v>
      </c>
      <c r="EV144" s="41">
        <f t="shared" ref="EV144:FH164" si="104">EU144</f>
        <v>0</v>
      </c>
      <c r="EW144" s="41">
        <f t="shared" si="104"/>
        <v>0</v>
      </c>
      <c r="EX144" s="41">
        <f t="shared" si="104"/>
        <v>0</v>
      </c>
      <c r="EY144" s="41">
        <f t="shared" si="104"/>
        <v>0</v>
      </c>
      <c r="EZ144" s="41">
        <f t="shared" si="104"/>
        <v>0</v>
      </c>
      <c r="FA144" s="41">
        <f t="shared" si="98"/>
        <v>0</v>
      </c>
      <c r="FB144" s="41">
        <f t="shared" si="98"/>
        <v>0</v>
      </c>
      <c r="FC144" s="41">
        <f t="shared" si="98"/>
        <v>0</v>
      </c>
      <c r="FD144" s="41">
        <f t="shared" si="98"/>
        <v>0</v>
      </c>
      <c r="FE144" s="41">
        <f t="shared" si="98"/>
        <v>0</v>
      </c>
      <c r="FF144" s="41">
        <f t="shared" si="98"/>
        <v>0</v>
      </c>
      <c r="FG144" s="41">
        <f t="shared" si="98"/>
        <v>0</v>
      </c>
      <c r="FH144" s="41">
        <f t="shared" si="98"/>
        <v>0</v>
      </c>
      <c r="FI144" s="41">
        <f t="shared" si="98"/>
        <v>0</v>
      </c>
      <c r="FJ144" s="41">
        <f t="shared" si="98"/>
        <v>0</v>
      </c>
      <c r="FK144" s="41">
        <f t="shared" si="98"/>
        <v>0</v>
      </c>
      <c r="FL144" s="41">
        <f t="shared" si="98"/>
        <v>0</v>
      </c>
      <c r="FM144" s="41">
        <f t="shared" si="98"/>
        <v>0</v>
      </c>
      <c r="FN144" s="41">
        <f t="shared" si="98"/>
        <v>0</v>
      </c>
      <c r="FO144" s="41">
        <f t="shared" si="101"/>
        <v>0</v>
      </c>
      <c r="FP144" s="41">
        <f t="shared" si="101"/>
        <v>0</v>
      </c>
      <c r="FQ144" s="41">
        <f t="shared" si="101"/>
        <v>0</v>
      </c>
      <c r="FR144" s="41">
        <f t="shared" si="101"/>
        <v>0</v>
      </c>
      <c r="FS144" s="41">
        <f t="shared" si="102"/>
        <v>0</v>
      </c>
      <c r="FT144" s="41">
        <f t="shared" si="102"/>
        <v>0</v>
      </c>
      <c r="FU144" s="41">
        <f t="shared" si="102"/>
        <v>0</v>
      </c>
      <c r="FV144" s="41">
        <f t="shared" si="102"/>
        <v>0</v>
      </c>
      <c r="FW144" s="41">
        <f t="shared" si="102"/>
        <v>0</v>
      </c>
      <c r="FX144" s="41">
        <f t="shared" si="102"/>
        <v>0</v>
      </c>
      <c r="FY144" s="41">
        <f t="shared" si="87"/>
        <v>0</v>
      </c>
      <c r="FZ144" s="41">
        <f t="shared" si="87"/>
        <v>0</v>
      </c>
      <c r="GA144" s="41">
        <f t="shared" si="87"/>
        <v>0</v>
      </c>
      <c r="GB144" s="41">
        <f t="shared" si="87"/>
        <v>0</v>
      </c>
      <c r="GC144" s="41">
        <f t="shared" si="87"/>
        <v>0</v>
      </c>
      <c r="GD144" s="41">
        <f t="shared" si="87"/>
        <v>0</v>
      </c>
      <c r="GE144" s="41">
        <f t="shared" si="87"/>
        <v>0</v>
      </c>
      <c r="GF144" s="41">
        <f t="shared" si="100"/>
        <v>0</v>
      </c>
      <c r="GG144" s="41">
        <f t="shared" si="100"/>
        <v>0</v>
      </c>
      <c r="GH144" s="41">
        <f t="shared" si="100"/>
        <v>0</v>
      </c>
      <c r="GI144" s="41">
        <f t="shared" si="100"/>
        <v>0</v>
      </c>
      <c r="GJ144" s="41">
        <f t="shared" si="100"/>
        <v>0</v>
      </c>
      <c r="GK144" s="41">
        <f t="shared" si="100"/>
        <v>0</v>
      </c>
      <c r="GL144" s="41">
        <f t="shared" si="100"/>
        <v>0</v>
      </c>
      <c r="GM144" s="41">
        <f t="shared" si="100"/>
        <v>0</v>
      </c>
      <c r="GN144" s="41">
        <f t="shared" si="100"/>
        <v>0</v>
      </c>
      <c r="GO144" s="41">
        <f t="shared" si="100"/>
        <v>0</v>
      </c>
      <c r="GP144" s="41">
        <f t="shared" si="100"/>
        <v>0</v>
      </c>
      <c r="GQ144" s="41">
        <f t="shared" si="100"/>
        <v>0</v>
      </c>
      <c r="GR144" s="41">
        <f t="shared" si="100"/>
        <v>0</v>
      </c>
      <c r="GS144" s="41">
        <f t="shared" si="99"/>
        <v>0</v>
      </c>
      <c r="GT144" s="41">
        <f t="shared" si="99"/>
        <v>0</v>
      </c>
      <c r="GU144" s="41">
        <f t="shared" si="99"/>
        <v>0</v>
      </c>
      <c r="GV144" s="41">
        <f t="shared" si="99"/>
        <v>0</v>
      </c>
      <c r="GW144" s="41">
        <f t="shared" si="99"/>
        <v>0</v>
      </c>
      <c r="GX144" s="41">
        <f t="shared" si="99"/>
        <v>0</v>
      </c>
      <c r="GY144" s="41">
        <f t="shared" si="99"/>
        <v>0</v>
      </c>
      <c r="GZ144" s="41">
        <f t="shared" si="99"/>
        <v>0</v>
      </c>
      <c r="HA144" s="41">
        <f t="shared" si="99"/>
        <v>0</v>
      </c>
      <c r="HB144" s="41">
        <f t="shared" si="96"/>
        <v>0</v>
      </c>
      <c r="HC144" s="41">
        <f t="shared" si="96"/>
        <v>0</v>
      </c>
      <c r="HD144" s="41">
        <f t="shared" si="96"/>
        <v>0</v>
      </c>
      <c r="HE144" s="41">
        <f t="shared" si="96"/>
        <v>0</v>
      </c>
      <c r="HF144" s="41">
        <f t="shared" si="96"/>
        <v>0</v>
      </c>
      <c r="HG144" s="41">
        <f t="shared" si="96"/>
        <v>0</v>
      </c>
      <c r="HH144" s="41">
        <f t="shared" si="91"/>
        <v>0</v>
      </c>
      <c r="HI144" s="41">
        <f t="shared" si="91"/>
        <v>0</v>
      </c>
      <c r="HJ144" s="41">
        <f t="shared" si="91"/>
        <v>0</v>
      </c>
    </row>
    <row r="145" spans="1:218" ht="14.4" x14ac:dyDescent="0.3">
      <c r="A145" s="42">
        <v>142</v>
      </c>
      <c r="B145" s="43">
        <f>'CMM4 - AUX CALC'!$EM$67</f>
        <v>0</v>
      </c>
      <c r="EN145" s="41">
        <f>$B145/(_xlfn.SINGLE(PrazoConcessao)*12-EN$3+1)</f>
        <v>0</v>
      </c>
      <c r="EO145" s="41">
        <f t="shared" si="103"/>
        <v>0</v>
      </c>
      <c r="EP145" s="41">
        <f t="shared" si="103"/>
        <v>0</v>
      </c>
      <c r="EQ145" s="41">
        <f t="shared" si="103"/>
        <v>0</v>
      </c>
      <c r="ER145" s="41">
        <f t="shared" si="103"/>
        <v>0</v>
      </c>
      <c r="ES145" s="41">
        <f t="shared" si="103"/>
        <v>0</v>
      </c>
      <c r="ET145" s="41">
        <f t="shared" si="103"/>
        <v>0</v>
      </c>
      <c r="EU145" s="41">
        <f t="shared" si="103"/>
        <v>0</v>
      </c>
      <c r="EV145" s="41">
        <f t="shared" si="104"/>
        <v>0</v>
      </c>
      <c r="EW145" s="41">
        <f t="shared" si="104"/>
        <v>0</v>
      </c>
      <c r="EX145" s="41">
        <f t="shared" si="104"/>
        <v>0</v>
      </c>
      <c r="EY145" s="41">
        <f t="shared" si="104"/>
        <v>0</v>
      </c>
      <c r="EZ145" s="41">
        <f t="shared" si="104"/>
        <v>0</v>
      </c>
      <c r="FA145" s="41">
        <f t="shared" si="98"/>
        <v>0</v>
      </c>
      <c r="FB145" s="41">
        <f t="shared" si="98"/>
        <v>0</v>
      </c>
      <c r="FC145" s="41">
        <f t="shared" si="98"/>
        <v>0</v>
      </c>
      <c r="FD145" s="41">
        <f t="shared" si="98"/>
        <v>0</v>
      </c>
      <c r="FE145" s="41">
        <f t="shared" si="98"/>
        <v>0</v>
      </c>
      <c r="FF145" s="41">
        <f t="shared" si="98"/>
        <v>0</v>
      </c>
      <c r="FG145" s="41">
        <f t="shared" si="98"/>
        <v>0</v>
      </c>
      <c r="FH145" s="41">
        <f t="shared" si="98"/>
        <v>0</v>
      </c>
      <c r="FI145" s="41">
        <f t="shared" si="98"/>
        <v>0</v>
      </c>
      <c r="FJ145" s="41">
        <f t="shared" si="98"/>
        <v>0</v>
      </c>
      <c r="FK145" s="41">
        <f t="shared" si="98"/>
        <v>0</v>
      </c>
      <c r="FL145" s="41">
        <f t="shared" si="98"/>
        <v>0</v>
      </c>
      <c r="FM145" s="41">
        <f t="shared" si="98"/>
        <v>0</v>
      </c>
      <c r="FN145" s="41">
        <f t="shared" si="98"/>
        <v>0</v>
      </c>
      <c r="FO145" s="41">
        <f t="shared" si="101"/>
        <v>0</v>
      </c>
      <c r="FP145" s="41">
        <f t="shared" si="101"/>
        <v>0</v>
      </c>
      <c r="FQ145" s="41">
        <f t="shared" si="101"/>
        <v>0</v>
      </c>
      <c r="FR145" s="41">
        <f t="shared" si="101"/>
        <v>0</v>
      </c>
      <c r="FS145" s="41">
        <f t="shared" si="102"/>
        <v>0</v>
      </c>
      <c r="FT145" s="41">
        <f t="shared" si="102"/>
        <v>0</v>
      </c>
      <c r="FU145" s="41">
        <f t="shared" si="102"/>
        <v>0</v>
      </c>
      <c r="FV145" s="41">
        <f t="shared" si="102"/>
        <v>0</v>
      </c>
      <c r="FW145" s="41">
        <f t="shared" si="102"/>
        <v>0</v>
      </c>
      <c r="FX145" s="41">
        <f t="shared" si="102"/>
        <v>0</v>
      </c>
      <c r="FY145" s="41">
        <f t="shared" si="87"/>
        <v>0</v>
      </c>
      <c r="FZ145" s="41">
        <f t="shared" si="87"/>
        <v>0</v>
      </c>
      <c r="GA145" s="41">
        <f t="shared" si="87"/>
        <v>0</v>
      </c>
      <c r="GB145" s="41">
        <f t="shared" si="87"/>
        <v>0</v>
      </c>
      <c r="GC145" s="41">
        <f t="shared" si="87"/>
        <v>0</v>
      </c>
      <c r="GD145" s="41">
        <f t="shared" si="87"/>
        <v>0</v>
      </c>
      <c r="GE145" s="41">
        <f t="shared" si="87"/>
        <v>0</v>
      </c>
      <c r="GF145" s="41">
        <f t="shared" si="100"/>
        <v>0</v>
      </c>
      <c r="GG145" s="41">
        <f t="shared" si="100"/>
        <v>0</v>
      </c>
      <c r="GH145" s="41">
        <f t="shared" si="100"/>
        <v>0</v>
      </c>
      <c r="GI145" s="41">
        <f t="shared" si="100"/>
        <v>0</v>
      </c>
      <c r="GJ145" s="41">
        <f t="shared" si="100"/>
        <v>0</v>
      </c>
      <c r="GK145" s="41">
        <f t="shared" si="100"/>
        <v>0</v>
      </c>
      <c r="GL145" s="41">
        <f t="shared" si="100"/>
        <v>0</v>
      </c>
      <c r="GM145" s="41">
        <f t="shared" si="100"/>
        <v>0</v>
      </c>
      <c r="GN145" s="41">
        <f t="shared" si="100"/>
        <v>0</v>
      </c>
      <c r="GO145" s="41">
        <f t="shared" si="100"/>
        <v>0</v>
      </c>
      <c r="GP145" s="41">
        <f t="shared" si="100"/>
        <v>0</v>
      </c>
      <c r="GQ145" s="41">
        <f t="shared" si="100"/>
        <v>0</v>
      </c>
      <c r="GR145" s="41">
        <f t="shared" si="100"/>
        <v>0</v>
      </c>
      <c r="GS145" s="41">
        <f t="shared" si="99"/>
        <v>0</v>
      </c>
      <c r="GT145" s="41">
        <f t="shared" si="99"/>
        <v>0</v>
      </c>
      <c r="GU145" s="41">
        <f t="shared" si="99"/>
        <v>0</v>
      </c>
      <c r="GV145" s="41">
        <f t="shared" si="99"/>
        <v>0</v>
      </c>
      <c r="GW145" s="41">
        <f t="shared" si="99"/>
        <v>0</v>
      </c>
      <c r="GX145" s="41">
        <f t="shared" si="99"/>
        <v>0</v>
      </c>
      <c r="GY145" s="41">
        <f t="shared" si="99"/>
        <v>0</v>
      </c>
      <c r="GZ145" s="41">
        <f t="shared" si="99"/>
        <v>0</v>
      </c>
      <c r="HA145" s="41">
        <f t="shared" si="99"/>
        <v>0</v>
      </c>
      <c r="HB145" s="41">
        <f t="shared" si="96"/>
        <v>0</v>
      </c>
      <c r="HC145" s="41">
        <f t="shared" si="96"/>
        <v>0</v>
      </c>
      <c r="HD145" s="41">
        <f t="shared" si="96"/>
        <v>0</v>
      </c>
      <c r="HE145" s="41">
        <f t="shared" si="96"/>
        <v>0</v>
      </c>
      <c r="HF145" s="41">
        <f t="shared" si="96"/>
        <v>0</v>
      </c>
      <c r="HG145" s="41">
        <f t="shared" si="96"/>
        <v>0</v>
      </c>
      <c r="HH145" s="41">
        <f t="shared" si="91"/>
        <v>0</v>
      </c>
      <c r="HI145" s="41">
        <f t="shared" si="91"/>
        <v>0</v>
      </c>
      <c r="HJ145" s="41">
        <f t="shared" si="91"/>
        <v>0</v>
      </c>
    </row>
    <row r="146" spans="1:218" ht="14.4" x14ac:dyDescent="0.3">
      <c r="A146" s="42">
        <v>143</v>
      </c>
      <c r="B146" s="43">
        <f>'CMM4 - AUX CALC'!$EN$67</f>
        <v>0</v>
      </c>
      <c r="EO146" s="41">
        <f>$B146/(_xlfn.SINGLE(PrazoConcessao)*12-EO$3+1)</f>
        <v>0</v>
      </c>
      <c r="EP146" s="41">
        <f t="shared" si="103"/>
        <v>0</v>
      </c>
      <c r="EQ146" s="41">
        <f t="shared" si="103"/>
        <v>0</v>
      </c>
      <c r="ER146" s="41">
        <f t="shared" si="103"/>
        <v>0</v>
      </c>
      <c r="ES146" s="41">
        <f t="shared" si="103"/>
        <v>0</v>
      </c>
      <c r="ET146" s="41">
        <f t="shared" si="103"/>
        <v>0</v>
      </c>
      <c r="EU146" s="41">
        <f t="shared" si="103"/>
        <v>0</v>
      </c>
      <c r="EV146" s="41">
        <f t="shared" si="104"/>
        <v>0</v>
      </c>
      <c r="EW146" s="41">
        <f t="shared" si="104"/>
        <v>0</v>
      </c>
      <c r="EX146" s="41">
        <f t="shared" si="104"/>
        <v>0</v>
      </c>
      <c r="EY146" s="41">
        <f t="shared" si="104"/>
        <v>0</v>
      </c>
      <c r="EZ146" s="41">
        <f t="shared" si="104"/>
        <v>0</v>
      </c>
      <c r="FA146" s="41">
        <f t="shared" si="98"/>
        <v>0</v>
      </c>
      <c r="FB146" s="41">
        <f t="shared" si="98"/>
        <v>0</v>
      </c>
      <c r="FC146" s="41">
        <f t="shared" si="98"/>
        <v>0</v>
      </c>
      <c r="FD146" s="41">
        <f t="shared" si="98"/>
        <v>0</v>
      </c>
      <c r="FE146" s="41">
        <f t="shared" si="98"/>
        <v>0</v>
      </c>
      <c r="FF146" s="41">
        <f t="shared" si="98"/>
        <v>0</v>
      </c>
      <c r="FG146" s="41">
        <f t="shared" si="98"/>
        <v>0</v>
      </c>
      <c r="FH146" s="41">
        <f t="shared" si="98"/>
        <v>0</v>
      </c>
      <c r="FI146" s="41">
        <f t="shared" si="98"/>
        <v>0</v>
      </c>
      <c r="FJ146" s="41">
        <f t="shared" si="98"/>
        <v>0</v>
      </c>
      <c r="FK146" s="41">
        <f t="shared" si="98"/>
        <v>0</v>
      </c>
      <c r="FL146" s="41">
        <f t="shared" si="98"/>
        <v>0</v>
      </c>
      <c r="FM146" s="41">
        <f t="shared" si="98"/>
        <v>0</v>
      </c>
      <c r="FN146" s="41">
        <f t="shared" si="98"/>
        <v>0</v>
      </c>
      <c r="FO146" s="41">
        <f t="shared" si="101"/>
        <v>0</v>
      </c>
      <c r="FP146" s="41">
        <f t="shared" si="101"/>
        <v>0</v>
      </c>
      <c r="FQ146" s="41">
        <f t="shared" si="101"/>
        <v>0</v>
      </c>
      <c r="FR146" s="41">
        <f t="shared" si="101"/>
        <v>0</v>
      </c>
      <c r="FS146" s="41">
        <f t="shared" si="102"/>
        <v>0</v>
      </c>
      <c r="FT146" s="41">
        <f t="shared" si="102"/>
        <v>0</v>
      </c>
      <c r="FU146" s="41">
        <f t="shared" si="102"/>
        <v>0</v>
      </c>
      <c r="FV146" s="41">
        <f t="shared" si="102"/>
        <v>0</v>
      </c>
      <c r="FW146" s="41">
        <f t="shared" si="102"/>
        <v>0</v>
      </c>
      <c r="FX146" s="41">
        <f t="shared" si="102"/>
        <v>0</v>
      </c>
      <c r="FY146" s="41">
        <f t="shared" si="87"/>
        <v>0</v>
      </c>
      <c r="FZ146" s="41">
        <f t="shared" si="87"/>
        <v>0</v>
      </c>
      <c r="GA146" s="41">
        <f t="shared" si="87"/>
        <v>0</v>
      </c>
      <c r="GB146" s="41">
        <f t="shared" si="87"/>
        <v>0</v>
      </c>
      <c r="GC146" s="41">
        <f t="shared" si="87"/>
        <v>0</v>
      </c>
      <c r="GD146" s="41">
        <f t="shared" si="87"/>
        <v>0</v>
      </c>
      <c r="GE146" s="41">
        <f t="shared" si="87"/>
        <v>0</v>
      </c>
      <c r="GF146" s="41">
        <f t="shared" si="100"/>
        <v>0</v>
      </c>
      <c r="GG146" s="41">
        <f t="shared" si="100"/>
        <v>0</v>
      </c>
      <c r="GH146" s="41">
        <f t="shared" si="100"/>
        <v>0</v>
      </c>
      <c r="GI146" s="41">
        <f t="shared" si="100"/>
        <v>0</v>
      </c>
      <c r="GJ146" s="41">
        <f t="shared" si="100"/>
        <v>0</v>
      </c>
      <c r="GK146" s="41">
        <f t="shared" si="100"/>
        <v>0</v>
      </c>
      <c r="GL146" s="41">
        <f t="shared" si="100"/>
        <v>0</v>
      </c>
      <c r="GM146" s="41">
        <f t="shared" si="100"/>
        <v>0</v>
      </c>
      <c r="GN146" s="41">
        <f t="shared" si="100"/>
        <v>0</v>
      </c>
      <c r="GO146" s="41">
        <f t="shared" si="100"/>
        <v>0</v>
      </c>
      <c r="GP146" s="41">
        <f t="shared" si="100"/>
        <v>0</v>
      </c>
      <c r="GQ146" s="41">
        <f t="shared" si="100"/>
        <v>0</v>
      </c>
      <c r="GR146" s="41">
        <f t="shared" si="100"/>
        <v>0</v>
      </c>
      <c r="GS146" s="41">
        <f t="shared" si="99"/>
        <v>0</v>
      </c>
      <c r="GT146" s="41">
        <f t="shared" si="99"/>
        <v>0</v>
      </c>
      <c r="GU146" s="41">
        <f t="shared" si="99"/>
        <v>0</v>
      </c>
      <c r="GV146" s="41">
        <f t="shared" si="99"/>
        <v>0</v>
      </c>
      <c r="GW146" s="41">
        <f t="shared" si="99"/>
        <v>0</v>
      </c>
      <c r="GX146" s="41">
        <f t="shared" si="99"/>
        <v>0</v>
      </c>
      <c r="GY146" s="41">
        <f t="shared" si="99"/>
        <v>0</v>
      </c>
      <c r="GZ146" s="41">
        <f t="shared" si="99"/>
        <v>0</v>
      </c>
      <c r="HA146" s="41">
        <f t="shared" si="99"/>
        <v>0</v>
      </c>
      <c r="HB146" s="41">
        <f t="shared" si="96"/>
        <v>0</v>
      </c>
      <c r="HC146" s="41">
        <f t="shared" si="96"/>
        <v>0</v>
      </c>
      <c r="HD146" s="41">
        <f t="shared" si="96"/>
        <v>0</v>
      </c>
      <c r="HE146" s="41">
        <f t="shared" si="96"/>
        <v>0</v>
      </c>
      <c r="HF146" s="41">
        <f t="shared" si="96"/>
        <v>0</v>
      </c>
      <c r="HG146" s="41">
        <f t="shared" si="96"/>
        <v>0</v>
      </c>
      <c r="HH146" s="41">
        <f t="shared" si="91"/>
        <v>0</v>
      </c>
      <c r="HI146" s="41">
        <f t="shared" si="91"/>
        <v>0</v>
      </c>
      <c r="HJ146" s="41">
        <f t="shared" si="91"/>
        <v>0</v>
      </c>
    </row>
    <row r="147" spans="1:218" ht="14.4" x14ac:dyDescent="0.3">
      <c r="A147" s="42">
        <v>144</v>
      </c>
      <c r="B147" s="43">
        <f>'CMM4 - AUX CALC'!$EO$67</f>
        <v>0</v>
      </c>
      <c r="EP147" s="41">
        <f>$B147/(_xlfn.SINGLE(PrazoConcessao)*12-EP$3+1)</f>
        <v>0</v>
      </c>
      <c r="EQ147" s="41">
        <f t="shared" si="103"/>
        <v>0</v>
      </c>
      <c r="ER147" s="41">
        <f t="shared" si="103"/>
        <v>0</v>
      </c>
      <c r="ES147" s="41">
        <f t="shared" si="103"/>
        <v>0</v>
      </c>
      <c r="ET147" s="41">
        <f t="shared" si="103"/>
        <v>0</v>
      </c>
      <c r="EU147" s="41">
        <f t="shared" si="103"/>
        <v>0</v>
      </c>
      <c r="EV147" s="41">
        <f t="shared" si="104"/>
        <v>0</v>
      </c>
      <c r="EW147" s="41">
        <f t="shared" si="104"/>
        <v>0</v>
      </c>
      <c r="EX147" s="41">
        <f t="shared" si="104"/>
        <v>0</v>
      </c>
      <c r="EY147" s="41">
        <f t="shared" si="104"/>
        <v>0</v>
      </c>
      <c r="EZ147" s="41">
        <f t="shared" si="104"/>
        <v>0</v>
      </c>
      <c r="FA147" s="41">
        <f t="shared" si="98"/>
        <v>0</v>
      </c>
      <c r="FB147" s="41">
        <f t="shared" si="98"/>
        <v>0</v>
      </c>
      <c r="FC147" s="41">
        <f t="shared" si="98"/>
        <v>0</v>
      </c>
      <c r="FD147" s="41">
        <f t="shared" si="98"/>
        <v>0</v>
      </c>
      <c r="FE147" s="41">
        <f t="shared" si="98"/>
        <v>0</v>
      </c>
      <c r="FF147" s="41">
        <f t="shared" si="98"/>
        <v>0</v>
      </c>
      <c r="FG147" s="41">
        <f t="shared" si="98"/>
        <v>0</v>
      </c>
      <c r="FH147" s="41">
        <f t="shared" si="98"/>
        <v>0</v>
      </c>
      <c r="FI147" s="41">
        <f t="shared" si="98"/>
        <v>0</v>
      </c>
      <c r="FJ147" s="41">
        <f t="shared" si="98"/>
        <v>0</v>
      </c>
      <c r="FK147" s="41">
        <f t="shared" si="98"/>
        <v>0</v>
      </c>
      <c r="FL147" s="41">
        <f t="shared" si="98"/>
        <v>0</v>
      </c>
      <c r="FM147" s="41">
        <f t="shared" si="98"/>
        <v>0</v>
      </c>
      <c r="FN147" s="41">
        <f t="shared" si="98"/>
        <v>0</v>
      </c>
      <c r="FO147" s="41">
        <f t="shared" si="101"/>
        <v>0</v>
      </c>
      <c r="FP147" s="41">
        <f t="shared" si="101"/>
        <v>0</v>
      </c>
      <c r="FQ147" s="41">
        <f t="shared" si="101"/>
        <v>0</v>
      </c>
      <c r="FR147" s="41">
        <f t="shared" si="101"/>
        <v>0</v>
      </c>
      <c r="FS147" s="41">
        <f t="shared" si="102"/>
        <v>0</v>
      </c>
      <c r="FT147" s="41">
        <f t="shared" si="102"/>
        <v>0</v>
      </c>
      <c r="FU147" s="41">
        <f t="shared" si="102"/>
        <v>0</v>
      </c>
      <c r="FV147" s="41">
        <f t="shared" si="102"/>
        <v>0</v>
      </c>
      <c r="FW147" s="41">
        <f t="shared" si="102"/>
        <v>0</v>
      </c>
      <c r="FX147" s="41">
        <f t="shared" si="102"/>
        <v>0</v>
      </c>
      <c r="FY147" s="41">
        <f t="shared" si="87"/>
        <v>0</v>
      </c>
      <c r="FZ147" s="41">
        <f t="shared" si="87"/>
        <v>0</v>
      </c>
      <c r="GA147" s="41">
        <f t="shared" si="87"/>
        <v>0</v>
      </c>
      <c r="GB147" s="41">
        <f t="shared" si="87"/>
        <v>0</v>
      </c>
      <c r="GC147" s="41">
        <f t="shared" si="87"/>
        <v>0</v>
      </c>
      <c r="GD147" s="41">
        <f t="shared" si="87"/>
        <v>0</v>
      </c>
      <c r="GE147" s="41">
        <f t="shared" si="87"/>
        <v>0</v>
      </c>
      <c r="GF147" s="41">
        <f t="shared" si="100"/>
        <v>0</v>
      </c>
      <c r="GG147" s="41">
        <f t="shared" si="100"/>
        <v>0</v>
      </c>
      <c r="GH147" s="41">
        <f t="shared" si="100"/>
        <v>0</v>
      </c>
      <c r="GI147" s="41">
        <f t="shared" si="100"/>
        <v>0</v>
      </c>
      <c r="GJ147" s="41">
        <f t="shared" si="100"/>
        <v>0</v>
      </c>
      <c r="GK147" s="41">
        <f t="shared" si="100"/>
        <v>0</v>
      </c>
      <c r="GL147" s="41">
        <f t="shared" si="100"/>
        <v>0</v>
      </c>
      <c r="GM147" s="41">
        <f t="shared" si="100"/>
        <v>0</v>
      </c>
      <c r="GN147" s="41">
        <f t="shared" si="100"/>
        <v>0</v>
      </c>
      <c r="GO147" s="41">
        <f t="shared" si="100"/>
        <v>0</v>
      </c>
      <c r="GP147" s="41">
        <f t="shared" si="100"/>
        <v>0</v>
      </c>
      <c r="GQ147" s="41">
        <f t="shared" si="100"/>
        <v>0</v>
      </c>
      <c r="GR147" s="41">
        <f t="shared" si="100"/>
        <v>0</v>
      </c>
      <c r="GS147" s="41">
        <f t="shared" si="99"/>
        <v>0</v>
      </c>
      <c r="GT147" s="41">
        <f t="shared" si="99"/>
        <v>0</v>
      </c>
      <c r="GU147" s="41">
        <f t="shared" si="99"/>
        <v>0</v>
      </c>
      <c r="GV147" s="41">
        <f t="shared" si="99"/>
        <v>0</v>
      </c>
      <c r="GW147" s="41">
        <f t="shared" si="99"/>
        <v>0</v>
      </c>
      <c r="GX147" s="41">
        <f t="shared" si="99"/>
        <v>0</v>
      </c>
      <c r="GY147" s="41">
        <f t="shared" si="99"/>
        <v>0</v>
      </c>
      <c r="GZ147" s="41">
        <f t="shared" si="99"/>
        <v>0</v>
      </c>
      <c r="HA147" s="41">
        <f t="shared" si="99"/>
        <v>0</v>
      </c>
      <c r="HB147" s="41">
        <f t="shared" si="96"/>
        <v>0</v>
      </c>
      <c r="HC147" s="41">
        <f t="shared" si="96"/>
        <v>0</v>
      </c>
      <c r="HD147" s="41">
        <f t="shared" si="96"/>
        <v>0</v>
      </c>
      <c r="HE147" s="41">
        <f t="shared" si="96"/>
        <v>0</v>
      </c>
      <c r="HF147" s="41">
        <f t="shared" si="96"/>
        <v>0</v>
      </c>
      <c r="HG147" s="41">
        <f t="shared" si="96"/>
        <v>0</v>
      </c>
      <c r="HH147" s="41">
        <f t="shared" si="91"/>
        <v>0</v>
      </c>
      <c r="HI147" s="41">
        <f t="shared" si="91"/>
        <v>0</v>
      </c>
      <c r="HJ147" s="41">
        <f t="shared" si="91"/>
        <v>0</v>
      </c>
    </row>
    <row r="148" spans="1:218" ht="14.4" x14ac:dyDescent="0.3">
      <c r="A148" s="42">
        <v>145</v>
      </c>
      <c r="B148" s="43">
        <f>'CMM4 - AUX CALC'!$EP$67</f>
        <v>0</v>
      </c>
      <c r="EQ148" s="41">
        <f>$B148/(_xlfn.SINGLE(PrazoConcessao)*12-EQ$3+1)</f>
        <v>0</v>
      </c>
      <c r="ER148" s="41">
        <f t="shared" si="103"/>
        <v>0</v>
      </c>
      <c r="ES148" s="41">
        <f t="shared" si="103"/>
        <v>0</v>
      </c>
      <c r="ET148" s="41">
        <f t="shared" si="103"/>
        <v>0</v>
      </c>
      <c r="EU148" s="41">
        <f t="shared" si="103"/>
        <v>0</v>
      </c>
      <c r="EV148" s="41">
        <f t="shared" si="104"/>
        <v>0</v>
      </c>
      <c r="EW148" s="41">
        <f t="shared" si="104"/>
        <v>0</v>
      </c>
      <c r="EX148" s="41">
        <f t="shared" si="104"/>
        <v>0</v>
      </c>
      <c r="EY148" s="41">
        <f t="shared" si="104"/>
        <v>0</v>
      </c>
      <c r="EZ148" s="41">
        <f t="shared" si="104"/>
        <v>0</v>
      </c>
      <c r="FA148" s="41">
        <f t="shared" si="98"/>
        <v>0</v>
      </c>
      <c r="FB148" s="41">
        <f t="shared" si="98"/>
        <v>0</v>
      </c>
      <c r="FC148" s="41">
        <f t="shared" si="98"/>
        <v>0</v>
      </c>
      <c r="FD148" s="41">
        <f t="shared" si="98"/>
        <v>0</v>
      </c>
      <c r="FE148" s="41">
        <f t="shared" si="98"/>
        <v>0</v>
      </c>
      <c r="FF148" s="41">
        <f t="shared" si="98"/>
        <v>0</v>
      </c>
      <c r="FG148" s="41">
        <f t="shared" si="98"/>
        <v>0</v>
      </c>
      <c r="FH148" s="41">
        <f t="shared" si="98"/>
        <v>0</v>
      </c>
      <c r="FI148" s="41">
        <f t="shared" si="98"/>
        <v>0</v>
      </c>
      <c r="FJ148" s="41">
        <f t="shared" si="98"/>
        <v>0</v>
      </c>
      <c r="FK148" s="41">
        <f t="shared" si="98"/>
        <v>0</v>
      </c>
      <c r="FL148" s="41">
        <f t="shared" si="98"/>
        <v>0</v>
      </c>
      <c r="FM148" s="41">
        <f t="shared" si="98"/>
        <v>0</v>
      </c>
      <c r="FN148" s="41">
        <f t="shared" si="98"/>
        <v>0</v>
      </c>
      <c r="FO148" s="41">
        <f t="shared" si="101"/>
        <v>0</v>
      </c>
      <c r="FP148" s="41">
        <f t="shared" si="101"/>
        <v>0</v>
      </c>
      <c r="FQ148" s="41">
        <f t="shared" si="101"/>
        <v>0</v>
      </c>
      <c r="FR148" s="41">
        <f t="shared" si="101"/>
        <v>0</v>
      </c>
      <c r="FS148" s="41">
        <f t="shared" si="102"/>
        <v>0</v>
      </c>
      <c r="FT148" s="41">
        <f t="shared" si="102"/>
        <v>0</v>
      </c>
      <c r="FU148" s="41">
        <f t="shared" si="102"/>
        <v>0</v>
      </c>
      <c r="FV148" s="41">
        <f t="shared" si="102"/>
        <v>0</v>
      </c>
      <c r="FW148" s="41">
        <f t="shared" si="102"/>
        <v>0</v>
      </c>
      <c r="FX148" s="41">
        <f t="shared" si="102"/>
        <v>0</v>
      </c>
      <c r="FY148" s="41">
        <f t="shared" si="87"/>
        <v>0</v>
      </c>
      <c r="FZ148" s="41">
        <f t="shared" si="87"/>
        <v>0</v>
      </c>
      <c r="GA148" s="41">
        <f t="shared" si="87"/>
        <v>0</v>
      </c>
      <c r="GB148" s="41">
        <f t="shared" si="87"/>
        <v>0</v>
      </c>
      <c r="GC148" s="41">
        <f t="shared" si="87"/>
        <v>0</v>
      </c>
      <c r="GD148" s="41">
        <f t="shared" si="87"/>
        <v>0</v>
      </c>
      <c r="GE148" s="41">
        <f t="shared" si="87"/>
        <v>0</v>
      </c>
      <c r="GF148" s="41">
        <f t="shared" si="100"/>
        <v>0</v>
      </c>
      <c r="GG148" s="41">
        <f t="shared" si="100"/>
        <v>0</v>
      </c>
      <c r="GH148" s="41">
        <f t="shared" si="100"/>
        <v>0</v>
      </c>
      <c r="GI148" s="41">
        <f t="shared" si="100"/>
        <v>0</v>
      </c>
      <c r="GJ148" s="41">
        <f t="shared" si="100"/>
        <v>0</v>
      </c>
      <c r="GK148" s="41">
        <f t="shared" si="100"/>
        <v>0</v>
      </c>
      <c r="GL148" s="41">
        <f t="shared" si="100"/>
        <v>0</v>
      </c>
      <c r="GM148" s="41">
        <f t="shared" si="100"/>
        <v>0</v>
      </c>
      <c r="GN148" s="41">
        <f t="shared" si="100"/>
        <v>0</v>
      </c>
      <c r="GO148" s="41">
        <f t="shared" si="100"/>
        <v>0</v>
      </c>
      <c r="GP148" s="41">
        <f t="shared" si="100"/>
        <v>0</v>
      </c>
      <c r="GQ148" s="41">
        <f t="shared" si="100"/>
        <v>0</v>
      </c>
      <c r="GR148" s="41">
        <f t="shared" si="100"/>
        <v>0</v>
      </c>
      <c r="GS148" s="41">
        <f t="shared" si="99"/>
        <v>0</v>
      </c>
      <c r="GT148" s="41">
        <f t="shared" si="99"/>
        <v>0</v>
      </c>
      <c r="GU148" s="41">
        <f t="shared" si="99"/>
        <v>0</v>
      </c>
      <c r="GV148" s="41">
        <f t="shared" si="99"/>
        <v>0</v>
      </c>
      <c r="GW148" s="41">
        <f t="shared" si="99"/>
        <v>0</v>
      </c>
      <c r="GX148" s="41">
        <f t="shared" si="99"/>
        <v>0</v>
      </c>
      <c r="GY148" s="41">
        <f t="shared" si="99"/>
        <v>0</v>
      </c>
      <c r="GZ148" s="41">
        <f t="shared" si="99"/>
        <v>0</v>
      </c>
      <c r="HA148" s="41">
        <f t="shared" si="99"/>
        <v>0</v>
      </c>
      <c r="HB148" s="41">
        <f t="shared" si="96"/>
        <v>0</v>
      </c>
      <c r="HC148" s="41">
        <f t="shared" si="96"/>
        <v>0</v>
      </c>
      <c r="HD148" s="41">
        <f t="shared" si="96"/>
        <v>0</v>
      </c>
      <c r="HE148" s="41">
        <f t="shared" si="96"/>
        <v>0</v>
      </c>
      <c r="HF148" s="41">
        <f t="shared" si="96"/>
        <v>0</v>
      </c>
      <c r="HG148" s="41">
        <f t="shared" si="96"/>
        <v>0</v>
      </c>
      <c r="HH148" s="41">
        <f t="shared" si="91"/>
        <v>0</v>
      </c>
      <c r="HI148" s="41">
        <f t="shared" si="91"/>
        <v>0</v>
      </c>
      <c r="HJ148" s="41">
        <f t="shared" si="91"/>
        <v>0</v>
      </c>
    </row>
    <row r="149" spans="1:218" ht="14.4" x14ac:dyDescent="0.3">
      <c r="A149" s="42">
        <v>146</v>
      </c>
      <c r="B149" s="43">
        <f>'CMM4 - AUX CALC'!$EQ$67</f>
        <v>0</v>
      </c>
      <c r="ER149" s="41">
        <f>$B149/(_xlfn.SINGLE(PrazoConcessao)*12-ER$3+1)</f>
        <v>0</v>
      </c>
      <c r="ES149" s="41">
        <f t="shared" si="103"/>
        <v>0</v>
      </c>
      <c r="ET149" s="41">
        <f t="shared" si="103"/>
        <v>0</v>
      </c>
      <c r="EU149" s="41">
        <f t="shared" si="103"/>
        <v>0</v>
      </c>
      <c r="EV149" s="41">
        <f t="shared" si="104"/>
        <v>0</v>
      </c>
      <c r="EW149" s="41">
        <f t="shared" si="104"/>
        <v>0</v>
      </c>
      <c r="EX149" s="41">
        <f t="shared" si="104"/>
        <v>0</v>
      </c>
      <c r="EY149" s="41">
        <f t="shared" si="104"/>
        <v>0</v>
      </c>
      <c r="EZ149" s="41">
        <f t="shared" si="104"/>
        <v>0</v>
      </c>
      <c r="FA149" s="41">
        <f t="shared" si="98"/>
        <v>0</v>
      </c>
      <c r="FB149" s="41">
        <f t="shared" si="98"/>
        <v>0</v>
      </c>
      <c r="FC149" s="41">
        <f t="shared" si="98"/>
        <v>0</v>
      </c>
      <c r="FD149" s="41">
        <f t="shared" si="98"/>
        <v>0</v>
      </c>
      <c r="FE149" s="41">
        <f t="shared" si="98"/>
        <v>0</v>
      </c>
      <c r="FF149" s="41">
        <f t="shared" si="98"/>
        <v>0</v>
      </c>
      <c r="FG149" s="41">
        <f t="shared" si="98"/>
        <v>0</v>
      </c>
      <c r="FH149" s="41">
        <f t="shared" si="98"/>
        <v>0</v>
      </c>
      <c r="FI149" s="41">
        <f t="shared" si="98"/>
        <v>0</v>
      </c>
      <c r="FJ149" s="41">
        <f t="shared" si="98"/>
        <v>0</v>
      </c>
      <c r="FK149" s="41">
        <f t="shared" si="98"/>
        <v>0</v>
      </c>
      <c r="FL149" s="41">
        <f t="shared" si="98"/>
        <v>0</v>
      </c>
      <c r="FM149" s="41">
        <f t="shared" si="98"/>
        <v>0</v>
      </c>
      <c r="FN149" s="41">
        <f t="shared" si="98"/>
        <v>0</v>
      </c>
      <c r="FO149" s="41">
        <f t="shared" si="101"/>
        <v>0</v>
      </c>
      <c r="FP149" s="41">
        <f t="shared" si="101"/>
        <v>0</v>
      </c>
      <c r="FQ149" s="41">
        <f t="shared" si="101"/>
        <v>0</v>
      </c>
      <c r="FR149" s="41">
        <f t="shared" si="101"/>
        <v>0</v>
      </c>
      <c r="FS149" s="41">
        <f t="shared" si="102"/>
        <v>0</v>
      </c>
      <c r="FT149" s="41">
        <f t="shared" si="102"/>
        <v>0</v>
      </c>
      <c r="FU149" s="41">
        <f t="shared" si="102"/>
        <v>0</v>
      </c>
      <c r="FV149" s="41">
        <f t="shared" si="102"/>
        <v>0</v>
      </c>
      <c r="FW149" s="41">
        <f t="shared" si="102"/>
        <v>0</v>
      </c>
      <c r="FX149" s="41">
        <f t="shared" si="102"/>
        <v>0</v>
      </c>
      <c r="FY149" s="41">
        <f t="shared" si="87"/>
        <v>0</v>
      </c>
      <c r="FZ149" s="41">
        <f t="shared" si="87"/>
        <v>0</v>
      </c>
      <c r="GA149" s="41">
        <f t="shared" si="87"/>
        <v>0</v>
      </c>
      <c r="GB149" s="41">
        <f t="shared" si="87"/>
        <v>0</v>
      </c>
      <c r="GC149" s="41">
        <f t="shared" si="87"/>
        <v>0</v>
      </c>
      <c r="GD149" s="41">
        <f t="shared" si="87"/>
        <v>0</v>
      </c>
      <c r="GE149" s="41">
        <f t="shared" si="87"/>
        <v>0</v>
      </c>
      <c r="GF149" s="41">
        <f t="shared" si="100"/>
        <v>0</v>
      </c>
      <c r="GG149" s="41">
        <f t="shared" si="100"/>
        <v>0</v>
      </c>
      <c r="GH149" s="41">
        <f t="shared" si="100"/>
        <v>0</v>
      </c>
      <c r="GI149" s="41">
        <f t="shared" si="100"/>
        <v>0</v>
      </c>
      <c r="GJ149" s="41">
        <f t="shared" si="100"/>
        <v>0</v>
      </c>
      <c r="GK149" s="41">
        <f t="shared" si="100"/>
        <v>0</v>
      </c>
      <c r="GL149" s="41">
        <f t="shared" si="100"/>
        <v>0</v>
      </c>
      <c r="GM149" s="41">
        <f t="shared" si="100"/>
        <v>0</v>
      </c>
      <c r="GN149" s="41">
        <f t="shared" si="100"/>
        <v>0</v>
      </c>
      <c r="GO149" s="41">
        <f t="shared" si="100"/>
        <v>0</v>
      </c>
      <c r="GP149" s="41">
        <f t="shared" si="100"/>
        <v>0</v>
      </c>
      <c r="GQ149" s="41">
        <f t="shared" si="100"/>
        <v>0</v>
      </c>
      <c r="GR149" s="41">
        <f t="shared" si="100"/>
        <v>0</v>
      </c>
      <c r="GS149" s="41">
        <f t="shared" si="99"/>
        <v>0</v>
      </c>
      <c r="GT149" s="41">
        <f t="shared" si="99"/>
        <v>0</v>
      </c>
      <c r="GU149" s="41">
        <f t="shared" si="99"/>
        <v>0</v>
      </c>
      <c r="GV149" s="41">
        <f t="shared" si="99"/>
        <v>0</v>
      </c>
      <c r="GW149" s="41">
        <f t="shared" si="99"/>
        <v>0</v>
      </c>
      <c r="GX149" s="41">
        <f t="shared" si="99"/>
        <v>0</v>
      </c>
      <c r="GY149" s="41">
        <f t="shared" si="99"/>
        <v>0</v>
      </c>
      <c r="GZ149" s="41">
        <f t="shared" si="99"/>
        <v>0</v>
      </c>
      <c r="HA149" s="41">
        <f t="shared" si="99"/>
        <v>0</v>
      </c>
      <c r="HB149" s="41">
        <f t="shared" si="96"/>
        <v>0</v>
      </c>
      <c r="HC149" s="41">
        <f t="shared" si="96"/>
        <v>0</v>
      </c>
      <c r="HD149" s="41">
        <f t="shared" si="96"/>
        <v>0</v>
      </c>
      <c r="HE149" s="41">
        <f t="shared" si="96"/>
        <v>0</v>
      </c>
      <c r="HF149" s="41">
        <f t="shared" si="96"/>
        <v>0</v>
      </c>
      <c r="HG149" s="41">
        <f t="shared" si="96"/>
        <v>0</v>
      </c>
      <c r="HH149" s="41">
        <f t="shared" si="91"/>
        <v>0</v>
      </c>
      <c r="HI149" s="41">
        <f t="shared" si="91"/>
        <v>0</v>
      </c>
      <c r="HJ149" s="41">
        <f t="shared" si="91"/>
        <v>0</v>
      </c>
    </row>
    <row r="150" spans="1:218" ht="14.4" x14ac:dyDescent="0.3">
      <c r="A150" s="42">
        <v>147</v>
      </c>
      <c r="B150" s="43">
        <f>'CMM4 - AUX CALC'!$ER$67</f>
        <v>0</v>
      </c>
      <c r="ES150" s="41">
        <f>$B150/(_xlfn.SINGLE(PrazoConcessao)*12-ES$3+1)</f>
        <v>0</v>
      </c>
      <c r="ET150" s="41">
        <f t="shared" si="103"/>
        <v>0</v>
      </c>
      <c r="EU150" s="41">
        <f t="shared" si="103"/>
        <v>0</v>
      </c>
      <c r="EV150" s="41">
        <f t="shared" si="104"/>
        <v>0</v>
      </c>
      <c r="EW150" s="41">
        <f t="shared" si="104"/>
        <v>0</v>
      </c>
      <c r="EX150" s="41">
        <f t="shared" si="104"/>
        <v>0</v>
      </c>
      <c r="EY150" s="41">
        <f t="shared" si="104"/>
        <v>0</v>
      </c>
      <c r="EZ150" s="41">
        <f t="shared" si="104"/>
        <v>0</v>
      </c>
      <c r="FA150" s="41">
        <f t="shared" si="98"/>
        <v>0</v>
      </c>
      <c r="FB150" s="41">
        <f t="shared" si="98"/>
        <v>0</v>
      </c>
      <c r="FC150" s="41">
        <f t="shared" si="98"/>
        <v>0</v>
      </c>
      <c r="FD150" s="41">
        <f t="shared" si="98"/>
        <v>0</v>
      </c>
      <c r="FE150" s="41">
        <f t="shared" si="98"/>
        <v>0</v>
      </c>
      <c r="FF150" s="41">
        <f t="shared" si="98"/>
        <v>0</v>
      </c>
      <c r="FG150" s="41">
        <f t="shared" si="98"/>
        <v>0</v>
      </c>
      <c r="FH150" s="41">
        <f t="shared" si="98"/>
        <v>0</v>
      </c>
      <c r="FI150" s="41">
        <f t="shared" si="98"/>
        <v>0</v>
      </c>
      <c r="FJ150" s="41">
        <f t="shared" si="98"/>
        <v>0</v>
      </c>
      <c r="FK150" s="41">
        <f t="shared" si="98"/>
        <v>0</v>
      </c>
      <c r="FL150" s="41">
        <f t="shared" si="98"/>
        <v>0</v>
      </c>
      <c r="FM150" s="41">
        <f t="shared" si="98"/>
        <v>0</v>
      </c>
      <c r="FN150" s="41">
        <f t="shared" si="98"/>
        <v>0</v>
      </c>
      <c r="FO150" s="41">
        <f t="shared" si="101"/>
        <v>0</v>
      </c>
      <c r="FP150" s="41">
        <f t="shared" si="101"/>
        <v>0</v>
      </c>
      <c r="FQ150" s="41">
        <f t="shared" si="101"/>
        <v>0</v>
      </c>
      <c r="FR150" s="41">
        <f t="shared" si="101"/>
        <v>0</v>
      </c>
      <c r="FS150" s="41">
        <f t="shared" si="102"/>
        <v>0</v>
      </c>
      <c r="FT150" s="41">
        <f t="shared" si="102"/>
        <v>0</v>
      </c>
      <c r="FU150" s="41">
        <f t="shared" si="102"/>
        <v>0</v>
      </c>
      <c r="FV150" s="41">
        <f t="shared" si="102"/>
        <v>0</v>
      </c>
      <c r="FW150" s="41">
        <f t="shared" si="102"/>
        <v>0</v>
      </c>
      <c r="FX150" s="41">
        <f t="shared" si="102"/>
        <v>0</v>
      </c>
      <c r="FY150" s="41">
        <f t="shared" si="102"/>
        <v>0</v>
      </c>
      <c r="FZ150" s="41">
        <f t="shared" si="102"/>
        <v>0</v>
      </c>
      <c r="GA150" s="41">
        <f t="shared" si="102"/>
        <v>0</v>
      </c>
      <c r="GB150" s="41">
        <f t="shared" si="102"/>
        <v>0</v>
      </c>
      <c r="GC150" s="41">
        <f t="shared" si="102"/>
        <v>0</v>
      </c>
      <c r="GD150" s="41">
        <f t="shared" si="102"/>
        <v>0</v>
      </c>
      <c r="GE150" s="41">
        <f t="shared" si="102"/>
        <v>0</v>
      </c>
      <c r="GF150" s="41">
        <f t="shared" si="100"/>
        <v>0</v>
      </c>
      <c r="GG150" s="41">
        <f t="shared" si="100"/>
        <v>0</v>
      </c>
      <c r="GH150" s="41">
        <f t="shared" si="100"/>
        <v>0</v>
      </c>
      <c r="GI150" s="41">
        <f t="shared" si="100"/>
        <v>0</v>
      </c>
      <c r="GJ150" s="41">
        <f t="shared" si="100"/>
        <v>0</v>
      </c>
      <c r="GK150" s="41">
        <f t="shared" si="100"/>
        <v>0</v>
      </c>
      <c r="GL150" s="41">
        <f t="shared" si="100"/>
        <v>0</v>
      </c>
      <c r="GM150" s="41">
        <f t="shared" si="100"/>
        <v>0</v>
      </c>
      <c r="GN150" s="41">
        <f t="shared" si="100"/>
        <v>0</v>
      </c>
      <c r="GO150" s="41">
        <f t="shared" si="100"/>
        <v>0</v>
      </c>
      <c r="GP150" s="41">
        <f t="shared" si="100"/>
        <v>0</v>
      </c>
      <c r="GQ150" s="41">
        <f t="shared" si="100"/>
        <v>0</v>
      </c>
      <c r="GR150" s="41">
        <f t="shared" si="100"/>
        <v>0</v>
      </c>
      <c r="GS150" s="41">
        <f t="shared" si="99"/>
        <v>0</v>
      </c>
      <c r="GT150" s="41">
        <f t="shared" si="99"/>
        <v>0</v>
      </c>
      <c r="GU150" s="41">
        <f t="shared" si="99"/>
        <v>0</v>
      </c>
      <c r="GV150" s="41">
        <f t="shared" si="99"/>
        <v>0</v>
      </c>
      <c r="GW150" s="41">
        <f t="shared" si="99"/>
        <v>0</v>
      </c>
      <c r="GX150" s="41">
        <f t="shared" si="99"/>
        <v>0</v>
      </c>
      <c r="GY150" s="41">
        <f t="shared" si="99"/>
        <v>0</v>
      </c>
      <c r="GZ150" s="41">
        <f t="shared" si="99"/>
        <v>0</v>
      </c>
      <c r="HA150" s="41">
        <f t="shared" si="99"/>
        <v>0</v>
      </c>
      <c r="HB150" s="41">
        <f t="shared" si="96"/>
        <v>0</v>
      </c>
      <c r="HC150" s="41">
        <f t="shared" si="96"/>
        <v>0</v>
      </c>
      <c r="HD150" s="41">
        <f t="shared" si="96"/>
        <v>0</v>
      </c>
      <c r="HE150" s="41">
        <f t="shared" si="96"/>
        <v>0</v>
      </c>
      <c r="HF150" s="41">
        <f t="shared" si="96"/>
        <v>0</v>
      </c>
      <c r="HG150" s="41">
        <f t="shared" si="96"/>
        <v>0</v>
      </c>
      <c r="HH150" s="41">
        <f t="shared" si="91"/>
        <v>0</v>
      </c>
      <c r="HI150" s="41">
        <f t="shared" si="91"/>
        <v>0</v>
      </c>
      <c r="HJ150" s="41">
        <f t="shared" si="91"/>
        <v>0</v>
      </c>
    </row>
    <row r="151" spans="1:218" ht="14.4" x14ac:dyDescent="0.3">
      <c r="A151" s="42">
        <v>148</v>
      </c>
      <c r="B151" s="43">
        <f>'CMM4 - AUX CALC'!$ES$67</f>
        <v>0</v>
      </c>
      <c r="ET151" s="41">
        <f>$B151/(_xlfn.SINGLE(PrazoConcessao)*12-ET$3+1)</f>
        <v>0</v>
      </c>
      <c r="EU151" s="41">
        <f t="shared" si="103"/>
        <v>0</v>
      </c>
      <c r="EV151" s="41">
        <f t="shared" si="104"/>
        <v>0</v>
      </c>
      <c r="EW151" s="41">
        <f t="shared" si="104"/>
        <v>0</v>
      </c>
      <c r="EX151" s="41">
        <f t="shared" si="104"/>
        <v>0</v>
      </c>
      <c r="EY151" s="41">
        <f t="shared" si="104"/>
        <v>0</v>
      </c>
      <c r="EZ151" s="41">
        <f t="shared" si="104"/>
        <v>0</v>
      </c>
      <c r="FA151" s="41">
        <f t="shared" si="98"/>
        <v>0</v>
      </c>
      <c r="FB151" s="41">
        <f t="shared" si="98"/>
        <v>0</v>
      </c>
      <c r="FC151" s="41">
        <f t="shared" si="98"/>
        <v>0</v>
      </c>
      <c r="FD151" s="41">
        <f t="shared" si="98"/>
        <v>0</v>
      </c>
      <c r="FE151" s="41">
        <f t="shared" si="98"/>
        <v>0</v>
      </c>
      <c r="FF151" s="41">
        <f t="shared" si="98"/>
        <v>0</v>
      </c>
      <c r="FG151" s="41">
        <f t="shared" si="98"/>
        <v>0</v>
      </c>
      <c r="FH151" s="41">
        <f t="shared" si="98"/>
        <v>0</v>
      </c>
      <c r="FI151" s="41">
        <f t="shared" ref="FI151:FN166" si="105">FH151</f>
        <v>0</v>
      </c>
      <c r="FJ151" s="41">
        <f t="shared" si="105"/>
        <v>0</v>
      </c>
      <c r="FK151" s="41">
        <f t="shared" si="105"/>
        <v>0</v>
      </c>
      <c r="FL151" s="41">
        <f t="shared" si="105"/>
        <v>0</v>
      </c>
      <c r="FM151" s="41">
        <f t="shared" si="105"/>
        <v>0</v>
      </c>
      <c r="FN151" s="41">
        <f t="shared" si="105"/>
        <v>0</v>
      </c>
      <c r="FO151" s="41">
        <f t="shared" si="101"/>
        <v>0</v>
      </c>
      <c r="FP151" s="41">
        <f t="shared" si="101"/>
        <v>0</v>
      </c>
      <c r="FQ151" s="41">
        <f t="shared" si="101"/>
        <v>0</v>
      </c>
      <c r="FR151" s="41">
        <f t="shared" si="101"/>
        <v>0</v>
      </c>
      <c r="FS151" s="41">
        <f t="shared" si="102"/>
        <v>0</v>
      </c>
      <c r="FT151" s="41">
        <f t="shared" si="102"/>
        <v>0</v>
      </c>
      <c r="FU151" s="41">
        <f t="shared" si="102"/>
        <v>0</v>
      </c>
      <c r="FV151" s="41">
        <f t="shared" si="102"/>
        <v>0</v>
      </c>
      <c r="FW151" s="41">
        <f t="shared" si="102"/>
        <v>0</v>
      </c>
      <c r="FX151" s="41">
        <f t="shared" si="102"/>
        <v>0</v>
      </c>
      <c r="FY151" s="41">
        <f t="shared" si="102"/>
        <v>0</v>
      </c>
      <c r="FZ151" s="41">
        <f t="shared" si="102"/>
        <v>0</v>
      </c>
      <c r="GA151" s="41">
        <f t="shared" si="102"/>
        <v>0</v>
      </c>
      <c r="GB151" s="41">
        <f t="shared" si="102"/>
        <v>0</v>
      </c>
      <c r="GC151" s="41">
        <f t="shared" si="102"/>
        <v>0</v>
      </c>
      <c r="GD151" s="41">
        <f t="shared" si="102"/>
        <v>0</v>
      </c>
      <c r="GE151" s="41">
        <f t="shared" si="102"/>
        <v>0</v>
      </c>
      <c r="GF151" s="41">
        <f t="shared" si="100"/>
        <v>0</v>
      </c>
      <c r="GG151" s="41">
        <f t="shared" si="100"/>
        <v>0</v>
      </c>
      <c r="GH151" s="41">
        <f t="shared" si="100"/>
        <v>0</v>
      </c>
      <c r="GI151" s="41">
        <f t="shared" si="100"/>
        <v>0</v>
      </c>
      <c r="GJ151" s="41">
        <f t="shared" si="100"/>
        <v>0</v>
      </c>
      <c r="GK151" s="41">
        <f t="shared" si="100"/>
        <v>0</v>
      </c>
      <c r="GL151" s="41">
        <f t="shared" si="100"/>
        <v>0</v>
      </c>
      <c r="GM151" s="41">
        <f t="shared" si="100"/>
        <v>0</v>
      </c>
      <c r="GN151" s="41">
        <f t="shared" ref="GN151:GU184" si="106">GM151</f>
        <v>0</v>
      </c>
      <c r="GO151" s="41">
        <f t="shared" si="106"/>
        <v>0</v>
      </c>
      <c r="GP151" s="41">
        <f t="shared" si="106"/>
        <v>0</v>
      </c>
      <c r="GQ151" s="41">
        <f t="shared" si="106"/>
        <v>0</v>
      </c>
      <c r="GR151" s="41">
        <f t="shared" si="106"/>
        <v>0</v>
      </c>
      <c r="GS151" s="41">
        <f t="shared" si="99"/>
        <v>0</v>
      </c>
      <c r="GT151" s="41">
        <f t="shared" si="99"/>
        <v>0</v>
      </c>
      <c r="GU151" s="41">
        <f t="shared" si="99"/>
        <v>0</v>
      </c>
      <c r="GV151" s="41">
        <f t="shared" si="99"/>
        <v>0</v>
      </c>
      <c r="GW151" s="41">
        <f t="shared" si="99"/>
        <v>0</v>
      </c>
      <c r="GX151" s="41">
        <f t="shared" si="99"/>
        <v>0</v>
      </c>
      <c r="GY151" s="41">
        <f t="shared" si="99"/>
        <v>0</v>
      </c>
      <c r="GZ151" s="41">
        <f t="shared" si="99"/>
        <v>0</v>
      </c>
      <c r="HA151" s="41">
        <f t="shared" si="99"/>
        <v>0</v>
      </c>
      <c r="HB151" s="41">
        <f t="shared" si="96"/>
        <v>0</v>
      </c>
      <c r="HC151" s="41">
        <f t="shared" si="96"/>
        <v>0</v>
      </c>
      <c r="HD151" s="41">
        <f t="shared" si="96"/>
        <v>0</v>
      </c>
      <c r="HE151" s="41">
        <f t="shared" si="96"/>
        <v>0</v>
      </c>
      <c r="HF151" s="41">
        <f t="shared" si="96"/>
        <v>0</v>
      </c>
      <c r="HG151" s="41">
        <f t="shared" si="96"/>
        <v>0</v>
      </c>
      <c r="HH151" s="41">
        <f t="shared" si="91"/>
        <v>0</v>
      </c>
      <c r="HI151" s="41">
        <f t="shared" si="91"/>
        <v>0</v>
      </c>
      <c r="HJ151" s="41">
        <f t="shared" si="91"/>
        <v>0</v>
      </c>
    </row>
    <row r="152" spans="1:218" ht="14.4" x14ac:dyDescent="0.3">
      <c r="A152" s="42">
        <v>149</v>
      </c>
      <c r="B152" s="43">
        <f>'CMM4 - AUX CALC'!$ET$67</f>
        <v>0</v>
      </c>
      <c r="EU152" s="41">
        <f>$B152/(_xlfn.SINGLE(PrazoConcessao)*12-EU$3+1)</f>
        <v>0</v>
      </c>
      <c r="EV152" s="41">
        <f t="shared" si="104"/>
        <v>0</v>
      </c>
      <c r="EW152" s="41">
        <f t="shared" si="104"/>
        <v>0</v>
      </c>
      <c r="EX152" s="41">
        <f t="shared" si="104"/>
        <v>0</v>
      </c>
      <c r="EY152" s="41">
        <f t="shared" si="104"/>
        <v>0</v>
      </c>
      <c r="EZ152" s="41">
        <f t="shared" si="104"/>
        <v>0</v>
      </c>
      <c r="FA152" s="41">
        <f t="shared" si="104"/>
        <v>0</v>
      </c>
      <c r="FB152" s="41">
        <f t="shared" si="104"/>
        <v>0</v>
      </c>
      <c r="FC152" s="41">
        <f t="shared" si="104"/>
        <v>0</v>
      </c>
      <c r="FD152" s="41">
        <f t="shared" si="104"/>
        <v>0</v>
      </c>
      <c r="FE152" s="41">
        <f t="shared" si="104"/>
        <v>0</v>
      </c>
      <c r="FF152" s="41">
        <f t="shared" si="104"/>
        <v>0</v>
      </c>
      <c r="FG152" s="41">
        <f t="shared" si="104"/>
        <v>0</v>
      </c>
      <c r="FH152" s="41">
        <f t="shared" si="104"/>
        <v>0</v>
      </c>
      <c r="FI152" s="41">
        <f t="shared" si="105"/>
        <v>0</v>
      </c>
      <c r="FJ152" s="41">
        <f t="shared" si="105"/>
        <v>0</v>
      </c>
      <c r="FK152" s="41">
        <f t="shared" si="105"/>
        <v>0</v>
      </c>
      <c r="FL152" s="41">
        <f t="shared" si="105"/>
        <v>0</v>
      </c>
      <c r="FM152" s="41">
        <f t="shared" si="105"/>
        <v>0</v>
      </c>
      <c r="FN152" s="41">
        <f t="shared" si="105"/>
        <v>0</v>
      </c>
      <c r="FO152" s="41">
        <f t="shared" si="101"/>
        <v>0</v>
      </c>
      <c r="FP152" s="41">
        <f t="shared" si="101"/>
        <v>0</v>
      </c>
      <c r="FQ152" s="41">
        <f t="shared" si="101"/>
        <v>0</v>
      </c>
      <c r="FR152" s="41">
        <f t="shared" si="101"/>
        <v>0</v>
      </c>
      <c r="FS152" s="41">
        <f t="shared" si="102"/>
        <v>0</v>
      </c>
      <c r="FT152" s="41">
        <f t="shared" si="102"/>
        <v>0</v>
      </c>
      <c r="FU152" s="41">
        <f t="shared" si="102"/>
        <v>0</v>
      </c>
      <c r="FV152" s="41">
        <f t="shared" si="102"/>
        <v>0</v>
      </c>
      <c r="FW152" s="41">
        <f t="shared" si="102"/>
        <v>0</v>
      </c>
      <c r="FX152" s="41">
        <f t="shared" si="102"/>
        <v>0</v>
      </c>
      <c r="FY152" s="41">
        <f t="shared" si="102"/>
        <v>0</v>
      </c>
      <c r="FZ152" s="41">
        <f t="shared" si="102"/>
        <v>0</v>
      </c>
      <c r="GA152" s="41">
        <f t="shared" si="102"/>
        <v>0</v>
      </c>
      <c r="GB152" s="41">
        <f t="shared" si="102"/>
        <v>0</v>
      </c>
      <c r="GC152" s="41">
        <f t="shared" si="102"/>
        <v>0</v>
      </c>
      <c r="GD152" s="41">
        <f t="shared" si="102"/>
        <v>0</v>
      </c>
      <c r="GE152" s="41">
        <f t="shared" si="102"/>
        <v>0</v>
      </c>
      <c r="GF152" s="41">
        <f t="shared" si="102"/>
        <v>0</v>
      </c>
      <c r="GG152" s="41">
        <f t="shared" si="102"/>
        <v>0</v>
      </c>
      <c r="GH152" s="41">
        <f t="shared" si="102"/>
        <v>0</v>
      </c>
      <c r="GI152" s="41">
        <f t="shared" ref="GI152:GS193" si="107">GH152</f>
        <v>0</v>
      </c>
      <c r="GJ152" s="41">
        <f t="shared" si="107"/>
        <v>0</v>
      </c>
      <c r="GK152" s="41">
        <f t="shared" si="107"/>
        <v>0</v>
      </c>
      <c r="GL152" s="41">
        <f t="shared" si="107"/>
        <v>0</v>
      </c>
      <c r="GM152" s="41">
        <f t="shared" si="107"/>
        <v>0</v>
      </c>
      <c r="GN152" s="41">
        <f t="shared" si="106"/>
        <v>0</v>
      </c>
      <c r="GO152" s="41">
        <f t="shared" si="106"/>
        <v>0</v>
      </c>
      <c r="GP152" s="41">
        <f t="shared" si="106"/>
        <v>0</v>
      </c>
      <c r="GQ152" s="41">
        <f t="shared" si="106"/>
        <v>0</v>
      </c>
      <c r="GR152" s="41">
        <f t="shared" si="106"/>
        <v>0</v>
      </c>
      <c r="GS152" s="41">
        <f t="shared" si="99"/>
        <v>0</v>
      </c>
      <c r="GT152" s="41">
        <f t="shared" si="99"/>
        <v>0</v>
      </c>
      <c r="GU152" s="41">
        <f t="shared" si="99"/>
        <v>0</v>
      </c>
      <c r="GV152" s="41">
        <f t="shared" si="99"/>
        <v>0</v>
      </c>
      <c r="GW152" s="41">
        <f t="shared" si="99"/>
        <v>0</v>
      </c>
      <c r="GX152" s="41">
        <f t="shared" si="99"/>
        <v>0</v>
      </c>
      <c r="GY152" s="41">
        <f t="shared" si="99"/>
        <v>0</v>
      </c>
      <c r="GZ152" s="41">
        <f t="shared" si="99"/>
        <v>0</v>
      </c>
      <c r="HA152" s="41">
        <f t="shared" si="99"/>
        <v>0</v>
      </c>
      <c r="HB152" s="41">
        <f t="shared" si="96"/>
        <v>0</v>
      </c>
      <c r="HC152" s="41">
        <f t="shared" si="96"/>
        <v>0</v>
      </c>
      <c r="HD152" s="41">
        <f t="shared" si="96"/>
        <v>0</v>
      </c>
      <c r="HE152" s="41">
        <f t="shared" si="96"/>
        <v>0</v>
      </c>
      <c r="HF152" s="41">
        <f t="shared" si="96"/>
        <v>0</v>
      </c>
      <c r="HG152" s="41">
        <f t="shared" si="96"/>
        <v>0</v>
      </c>
      <c r="HH152" s="41">
        <f t="shared" si="91"/>
        <v>0</v>
      </c>
      <c r="HI152" s="41">
        <f t="shared" si="91"/>
        <v>0</v>
      </c>
      <c r="HJ152" s="41">
        <f t="shared" si="91"/>
        <v>0</v>
      </c>
    </row>
    <row r="153" spans="1:218" ht="14.4" x14ac:dyDescent="0.3">
      <c r="A153" s="42">
        <v>150</v>
      </c>
      <c r="B153" s="43">
        <f>'CMM4 - AUX CALC'!$EU$67</f>
        <v>0</v>
      </c>
      <c r="EV153" s="41">
        <f>$B153/(_xlfn.SINGLE(PrazoConcessao)*12-EV$3+1)</f>
        <v>0</v>
      </c>
      <c r="EW153" s="41">
        <f t="shared" si="104"/>
        <v>0</v>
      </c>
      <c r="EX153" s="41">
        <f t="shared" si="104"/>
        <v>0</v>
      </c>
      <c r="EY153" s="41">
        <f t="shared" si="104"/>
        <v>0</v>
      </c>
      <c r="EZ153" s="41">
        <f t="shared" si="104"/>
        <v>0</v>
      </c>
      <c r="FA153" s="41">
        <f t="shared" si="104"/>
        <v>0</v>
      </c>
      <c r="FB153" s="41">
        <f t="shared" si="104"/>
        <v>0</v>
      </c>
      <c r="FC153" s="41">
        <f t="shared" si="104"/>
        <v>0</v>
      </c>
      <c r="FD153" s="41">
        <f t="shared" si="104"/>
        <v>0</v>
      </c>
      <c r="FE153" s="41">
        <f t="shared" si="104"/>
        <v>0</v>
      </c>
      <c r="FF153" s="41">
        <f t="shared" si="104"/>
        <v>0</v>
      </c>
      <c r="FG153" s="41">
        <f t="shared" si="104"/>
        <v>0</v>
      </c>
      <c r="FH153" s="41">
        <f t="shared" si="104"/>
        <v>0</v>
      </c>
      <c r="FI153" s="41">
        <f t="shared" si="105"/>
        <v>0</v>
      </c>
      <c r="FJ153" s="41">
        <f t="shared" si="105"/>
        <v>0</v>
      </c>
      <c r="FK153" s="41">
        <f t="shared" si="105"/>
        <v>0</v>
      </c>
      <c r="FL153" s="41">
        <f t="shared" si="105"/>
        <v>0</v>
      </c>
      <c r="FM153" s="41">
        <f t="shared" si="105"/>
        <v>0</v>
      </c>
      <c r="FN153" s="41">
        <f t="shared" si="105"/>
        <v>0</v>
      </c>
      <c r="FO153" s="41">
        <f t="shared" si="101"/>
        <v>0</v>
      </c>
      <c r="FP153" s="41">
        <f t="shared" si="101"/>
        <v>0</v>
      </c>
      <c r="FQ153" s="41">
        <f t="shared" si="101"/>
        <v>0</v>
      </c>
      <c r="FR153" s="41">
        <f t="shared" si="101"/>
        <v>0</v>
      </c>
      <c r="FS153" s="41">
        <f t="shared" si="102"/>
        <v>0</v>
      </c>
      <c r="FT153" s="41">
        <f t="shared" si="102"/>
        <v>0</v>
      </c>
      <c r="FU153" s="41">
        <f t="shared" si="102"/>
        <v>0</v>
      </c>
      <c r="FV153" s="41">
        <f t="shared" si="102"/>
        <v>0</v>
      </c>
      <c r="FW153" s="41">
        <f t="shared" si="102"/>
        <v>0</v>
      </c>
      <c r="FX153" s="41">
        <f t="shared" si="102"/>
        <v>0</v>
      </c>
      <c r="FY153" s="41">
        <f t="shared" si="102"/>
        <v>0</v>
      </c>
      <c r="FZ153" s="41">
        <f t="shared" si="102"/>
        <v>0</v>
      </c>
      <c r="GA153" s="41">
        <f t="shared" si="102"/>
        <v>0</v>
      </c>
      <c r="GB153" s="41">
        <f t="shared" si="102"/>
        <v>0</v>
      </c>
      <c r="GC153" s="41">
        <f t="shared" si="102"/>
        <v>0</v>
      </c>
      <c r="GD153" s="41">
        <f t="shared" si="102"/>
        <v>0</v>
      </c>
      <c r="GE153" s="41">
        <f t="shared" si="102"/>
        <v>0</v>
      </c>
      <c r="GF153" s="41">
        <f t="shared" si="102"/>
        <v>0</v>
      </c>
      <c r="GG153" s="41">
        <f t="shared" si="102"/>
        <v>0</v>
      </c>
      <c r="GH153" s="41">
        <f t="shared" si="102"/>
        <v>0</v>
      </c>
      <c r="GI153" s="41">
        <f t="shared" si="107"/>
        <v>0</v>
      </c>
      <c r="GJ153" s="41">
        <f t="shared" si="107"/>
        <v>0</v>
      </c>
      <c r="GK153" s="41">
        <f t="shared" si="107"/>
        <v>0</v>
      </c>
      <c r="GL153" s="41">
        <f t="shared" si="107"/>
        <v>0</v>
      </c>
      <c r="GM153" s="41">
        <f t="shared" si="107"/>
        <v>0</v>
      </c>
      <c r="GN153" s="41">
        <f t="shared" si="106"/>
        <v>0</v>
      </c>
      <c r="GO153" s="41">
        <f t="shared" si="106"/>
        <v>0</v>
      </c>
      <c r="GP153" s="41">
        <f t="shared" si="106"/>
        <v>0</v>
      </c>
      <c r="GQ153" s="41">
        <f t="shared" si="106"/>
        <v>0</v>
      </c>
      <c r="GR153" s="41">
        <f t="shared" si="106"/>
        <v>0</v>
      </c>
      <c r="GS153" s="41">
        <f t="shared" si="99"/>
        <v>0</v>
      </c>
      <c r="GT153" s="41">
        <f t="shared" si="99"/>
        <v>0</v>
      </c>
      <c r="GU153" s="41">
        <f t="shared" si="99"/>
        <v>0</v>
      </c>
      <c r="GV153" s="41">
        <f t="shared" si="99"/>
        <v>0</v>
      </c>
      <c r="GW153" s="41">
        <f t="shared" si="99"/>
        <v>0</v>
      </c>
      <c r="GX153" s="41">
        <f t="shared" si="99"/>
        <v>0</v>
      </c>
      <c r="GY153" s="41">
        <f t="shared" si="99"/>
        <v>0</v>
      </c>
      <c r="GZ153" s="41">
        <f t="shared" si="99"/>
        <v>0</v>
      </c>
      <c r="HA153" s="41">
        <f t="shared" si="99"/>
        <v>0</v>
      </c>
      <c r="HB153" s="41">
        <f t="shared" si="96"/>
        <v>0</v>
      </c>
      <c r="HC153" s="41">
        <f t="shared" si="96"/>
        <v>0</v>
      </c>
      <c r="HD153" s="41">
        <f t="shared" si="96"/>
        <v>0</v>
      </c>
      <c r="HE153" s="41">
        <f t="shared" si="96"/>
        <v>0</v>
      </c>
      <c r="HF153" s="41">
        <f t="shared" si="96"/>
        <v>0</v>
      </c>
      <c r="HG153" s="41">
        <f t="shared" si="96"/>
        <v>0</v>
      </c>
      <c r="HH153" s="41">
        <f t="shared" si="91"/>
        <v>0</v>
      </c>
      <c r="HI153" s="41">
        <f t="shared" si="91"/>
        <v>0</v>
      </c>
      <c r="HJ153" s="41">
        <f t="shared" si="91"/>
        <v>0</v>
      </c>
    </row>
    <row r="154" spans="1:218" ht="14.4" x14ac:dyDescent="0.3">
      <c r="A154" s="42">
        <v>151</v>
      </c>
      <c r="B154" s="43">
        <f>'CMM4 - AUX CALC'!$EV$67</f>
        <v>0</v>
      </c>
      <c r="EW154" s="41">
        <f>$B154/(_xlfn.SINGLE(PrazoConcessao)*12-EW$3+1)</f>
        <v>0</v>
      </c>
      <c r="EX154" s="41">
        <f t="shared" si="104"/>
        <v>0</v>
      </c>
      <c r="EY154" s="41">
        <f t="shared" si="104"/>
        <v>0</v>
      </c>
      <c r="EZ154" s="41">
        <f t="shared" si="104"/>
        <v>0</v>
      </c>
      <c r="FA154" s="41">
        <f t="shared" si="104"/>
        <v>0</v>
      </c>
      <c r="FB154" s="41">
        <f t="shared" si="104"/>
        <v>0</v>
      </c>
      <c r="FC154" s="41">
        <f t="shared" si="104"/>
        <v>0</v>
      </c>
      <c r="FD154" s="41">
        <f t="shared" si="104"/>
        <v>0</v>
      </c>
      <c r="FE154" s="41">
        <f t="shared" si="104"/>
        <v>0</v>
      </c>
      <c r="FF154" s="41">
        <f t="shared" si="104"/>
        <v>0</v>
      </c>
      <c r="FG154" s="41">
        <f t="shared" si="104"/>
        <v>0</v>
      </c>
      <c r="FH154" s="41">
        <f t="shared" si="104"/>
        <v>0</v>
      </c>
      <c r="FI154" s="41">
        <f t="shared" si="105"/>
        <v>0</v>
      </c>
      <c r="FJ154" s="41">
        <f t="shared" si="105"/>
        <v>0</v>
      </c>
      <c r="FK154" s="41">
        <f t="shared" si="105"/>
        <v>0</v>
      </c>
      <c r="FL154" s="41">
        <f t="shared" si="105"/>
        <v>0</v>
      </c>
      <c r="FM154" s="41">
        <f t="shared" si="105"/>
        <v>0</v>
      </c>
      <c r="FN154" s="41">
        <f t="shared" si="105"/>
        <v>0</v>
      </c>
      <c r="FO154" s="41">
        <f t="shared" si="101"/>
        <v>0</v>
      </c>
      <c r="FP154" s="41">
        <f t="shared" si="101"/>
        <v>0</v>
      </c>
      <c r="FQ154" s="41">
        <f t="shared" si="101"/>
        <v>0</v>
      </c>
      <c r="FR154" s="41">
        <f t="shared" si="101"/>
        <v>0</v>
      </c>
      <c r="FS154" s="41">
        <f t="shared" si="102"/>
        <v>0</v>
      </c>
      <c r="FT154" s="41">
        <f t="shared" si="102"/>
        <v>0</v>
      </c>
      <c r="FU154" s="41">
        <f t="shared" si="102"/>
        <v>0</v>
      </c>
      <c r="FV154" s="41">
        <f t="shared" si="102"/>
        <v>0</v>
      </c>
      <c r="FW154" s="41">
        <f t="shared" si="102"/>
        <v>0</v>
      </c>
      <c r="FX154" s="41">
        <f t="shared" si="102"/>
        <v>0</v>
      </c>
      <c r="FY154" s="41">
        <f t="shared" si="102"/>
        <v>0</v>
      </c>
      <c r="FZ154" s="41">
        <f t="shared" si="102"/>
        <v>0</v>
      </c>
      <c r="GA154" s="41">
        <f t="shared" si="102"/>
        <v>0</v>
      </c>
      <c r="GB154" s="41">
        <f t="shared" si="102"/>
        <v>0</v>
      </c>
      <c r="GC154" s="41">
        <f t="shared" si="102"/>
        <v>0</v>
      </c>
      <c r="GD154" s="41">
        <f t="shared" si="102"/>
        <v>0</v>
      </c>
      <c r="GE154" s="41">
        <f t="shared" si="102"/>
        <v>0</v>
      </c>
      <c r="GF154" s="41">
        <f t="shared" si="102"/>
        <v>0</v>
      </c>
      <c r="GG154" s="41">
        <f t="shared" si="102"/>
        <v>0</v>
      </c>
      <c r="GH154" s="41">
        <f t="shared" si="102"/>
        <v>0</v>
      </c>
      <c r="GI154" s="41">
        <f t="shared" si="107"/>
        <v>0</v>
      </c>
      <c r="GJ154" s="41">
        <f t="shared" si="107"/>
        <v>0</v>
      </c>
      <c r="GK154" s="41">
        <f t="shared" si="107"/>
        <v>0</v>
      </c>
      <c r="GL154" s="41">
        <f t="shared" si="107"/>
        <v>0</v>
      </c>
      <c r="GM154" s="41">
        <f t="shared" si="107"/>
        <v>0</v>
      </c>
      <c r="GN154" s="41">
        <f t="shared" si="106"/>
        <v>0</v>
      </c>
      <c r="GO154" s="41">
        <f t="shared" si="106"/>
        <v>0</v>
      </c>
      <c r="GP154" s="41">
        <f t="shared" si="106"/>
        <v>0</v>
      </c>
      <c r="GQ154" s="41">
        <f t="shared" si="106"/>
        <v>0</v>
      </c>
      <c r="GR154" s="41">
        <f t="shared" si="106"/>
        <v>0</v>
      </c>
      <c r="GS154" s="41">
        <f t="shared" si="99"/>
        <v>0</v>
      </c>
      <c r="GT154" s="41">
        <f t="shared" si="99"/>
        <v>0</v>
      </c>
      <c r="GU154" s="41">
        <f t="shared" si="99"/>
        <v>0</v>
      </c>
      <c r="GV154" s="41">
        <f t="shared" si="99"/>
        <v>0</v>
      </c>
      <c r="GW154" s="41">
        <f t="shared" si="99"/>
        <v>0</v>
      </c>
      <c r="GX154" s="41">
        <f t="shared" si="99"/>
        <v>0</v>
      </c>
      <c r="GY154" s="41">
        <f t="shared" si="99"/>
        <v>0</v>
      </c>
      <c r="GZ154" s="41">
        <f t="shared" si="99"/>
        <v>0</v>
      </c>
      <c r="HA154" s="41">
        <f t="shared" si="99"/>
        <v>0</v>
      </c>
      <c r="HB154" s="41">
        <f t="shared" si="96"/>
        <v>0</v>
      </c>
      <c r="HC154" s="41">
        <f t="shared" si="96"/>
        <v>0</v>
      </c>
      <c r="HD154" s="41">
        <f t="shared" si="96"/>
        <v>0</v>
      </c>
      <c r="HE154" s="41">
        <f t="shared" si="96"/>
        <v>0</v>
      </c>
      <c r="HF154" s="41">
        <f t="shared" si="96"/>
        <v>0</v>
      </c>
      <c r="HG154" s="41">
        <f t="shared" si="96"/>
        <v>0</v>
      </c>
      <c r="HH154" s="41">
        <f t="shared" si="91"/>
        <v>0</v>
      </c>
      <c r="HI154" s="41">
        <f t="shared" si="91"/>
        <v>0</v>
      </c>
      <c r="HJ154" s="41">
        <f t="shared" si="91"/>
        <v>0</v>
      </c>
    </row>
    <row r="155" spans="1:218" ht="14.4" x14ac:dyDescent="0.3">
      <c r="A155" s="42">
        <v>152</v>
      </c>
      <c r="B155" s="43">
        <f>'CMM4 - AUX CALC'!$EW$67</f>
        <v>0</v>
      </c>
      <c r="EX155" s="41">
        <f>$B155/(_xlfn.SINGLE(PrazoConcessao)*12-EX$3+1)</f>
        <v>0</v>
      </c>
      <c r="EY155" s="41">
        <f t="shared" si="104"/>
        <v>0</v>
      </c>
      <c r="EZ155" s="41">
        <f t="shared" si="104"/>
        <v>0</v>
      </c>
      <c r="FA155" s="41">
        <f t="shared" si="104"/>
        <v>0</v>
      </c>
      <c r="FB155" s="41">
        <f t="shared" si="104"/>
        <v>0</v>
      </c>
      <c r="FC155" s="41">
        <f t="shared" si="104"/>
        <v>0</v>
      </c>
      <c r="FD155" s="41">
        <f t="shared" si="104"/>
        <v>0</v>
      </c>
      <c r="FE155" s="41">
        <f t="shared" si="104"/>
        <v>0</v>
      </c>
      <c r="FF155" s="41">
        <f t="shared" si="104"/>
        <v>0</v>
      </c>
      <c r="FG155" s="41">
        <f t="shared" si="104"/>
        <v>0</v>
      </c>
      <c r="FH155" s="41">
        <f t="shared" si="104"/>
        <v>0</v>
      </c>
      <c r="FI155" s="41">
        <f t="shared" si="105"/>
        <v>0</v>
      </c>
      <c r="FJ155" s="41">
        <f t="shared" si="105"/>
        <v>0</v>
      </c>
      <c r="FK155" s="41">
        <f t="shared" si="105"/>
        <v>0</v>
      </c>
      <c r="FL155" s="41">
        <f t="shared" si="105"/>
        <v>0</v>
      </c>
      <c r="FM155" s="41">
        <f t="shared" si="105"/>
        <v>0</v>
      </c>
      <c r="FN155" s="41">
        <f t="shared" si="105"/>
        <v>0</v>
      </c>
      <c r="FO155" s="41">
        <f t="shared" si="101"/>
        <v>0</v>
      </c>
      <c r="FP155" s="41">
        <f t="shared" si="101"/>
        <v>0</v>
      </c>
      <c r="FQ155" s="41">
        <f t="shared" si="101"/>
        <v>0</v>
      </c>
      <c r="FR155" s="41">
        <f t="shared" si="101"/>
        <v>0</v>
      </c>
      <c r="FS155" s="41">
        <f t="shared" si="102"/>
        <v>0</v>
      </c>
      <c r="FT155" s="41">
        <f t="shared" si="102"/>
        <v>0</v>
      </c>
      <c r="FU155" s="41">
        <f t="shared" si="102"/>
        <v>0</v>
      </c>
      <c r="FV155" s="41">
        <f t="shared" si="102"/>
        <v>0</v>
      </c>
      <c r="FW155" s="41">
        <f t="shared" si="102"/>
        <v>0</v>
      </c>
      <c r="FX155" s="41">
        <f t="shared" si="102"/>
        <v>0</v>
      </c>
      <c r="FY155" s="41">
        <f t="shared" si="102"/>
        <v>0</v>
      </c>
      <c r="FZ155" s="41">
        <f t="shared" si="102"/>
        <v>0</v>
      </c>
      <c r="GA155" s="41">
        <f t="shared" si="102"/>
        <v>0</v>
      </c>
      <c r="GB155" s="41">
        <f t="shared" si="102"/>
        <v>0</v>
      </c>
      <c r="GC155" s="41">
        <f t="shared" si="102"/>
        <v>0</v>
      </c>
      <c r="GD155" s="41">
        <f t="shared" si="102"/>
        <v>0</v>
      </c>
      <c r="GE155" s="41">
        <f t="shared" si="102"/>
        <v>0</v>
      </c>
      <c r="GF155" s="41">
        <f t="shared" si="102"/>
        <v>0</v>
      </c>
      <c r="GG155" s="41">
        <f t="shared" si="102"/>
        <v>0</v>
      </c>
      <c r="GH155" s="41">
        <f t="shared" si="102"/>
        <v>0</v>
      </c>
      <c r="GI155" s="41">
        <f t="shared" si="107"/>
        <v>0</v>
      </c>
      <c r="GJ155" s="41">
        <f t="shared" si="107"/>
        <v>0</v>
      </c>
      <c r="GK155" s="41">
        <f t="shared" si="107"/>
        <v>0</v>
      </c>
      <c r="GL155" s="41">
        <f t="shared" si="107"/>
        <v>0</v>
      </c>
      <c r="GM155" s="41">
        <f t="shared" si="107"/>
        <v>0</v>
      </c>
      <c r="GN155" s="41">
        <f t="shared" si="106"/>
        <v>0</v>
      </c>
      <c r="GO155" s="41">
        <f t="shared" si="106"/>
        <v>0</v>
      </c>
      <c r="GP155" s="41">
        <f t="shared" si="106"/>
        <v>0</v>
      </c>
      <c r="GQ155" s="41">
        <f t="shared" si="106"/>
        <v>0</v>
      </c>
      <c r="GR155" s="41">
        <f t="shared" si="106"/>
        <v>0</v>
      </c>
      <c r="GS155" s="41">
        <f t="shared" si="99"/>
        <v>0</v>
      </c>
      <c r="GT155" s="41">
        <f t="shared" si="99"/>
        <v>0</v>
      </c>
      <c r="GU155" s="41">
        <f t="shared" si="99"/>
        <v>0</v>
      </c>
      <c r="GV155" s="41">
        <f t="shared" ref="GV155:HD184" si="108">GU155</f>
        <v>0</v>
      </c>
      <c r="GW155" s="41">
        <f t="shared" si="108"/>
        <v>0</v>
      </c>
      <c r="GX155" s="41">
        <f t="shared" si="108"/>
        <v>0</v>
      </c>
      <c r="GY155" s="41">
        <f t="shared" si="108"/>
        <v>0</v>
      </c>
      <c r="GZ155" s="41">
        <f t="shared" si="108"/>
        <v>0</v>
      </c>
      <c r="HA155" s="41">
        <f t="shared" si="108"/>
        <v>0</v>
      </c>
      <c r="HB155" s="41">
        <f t="shared" si="96"/>
        <v>0</v>
      </c>
      <c r="HC155" s="41">
        <f t="shared" si="96"/>
        <v>0</v>
      </c>
      <c r="HD155" s="41">
        <f t="shared" si="96"/>
        <v>0</v>
      </c>
      <c r="HE155" s="41">
        <f t="shared" si="96"/>
        <v>0</v>
      </c>
      <c r="HF155" s="41">
        <f t="shared" si="96"/>
        <v>0</v>
      </c>
      <c r="HG155" s="41">
        <f t="shared" si="96"/>
        <v>0</v>
      </c>
      <c r="HH155" s="41">
        <f t="shared" si="91"/>
        <v>0</v>
      </c>
      <c r="HI155" s="41">
        <f t="shared" si="91"/>
        <v>0</v>
      </c>
      <c r="HJ155" s="41">
        <f t="shared" si="91"/>
        <v>0</v>
      </c>
    </row>
    <row r="156" spans="1:218" ht="14.4" x14ac:dyDescent="0.3">
      <c r="A156" s="42">
        <v>153</v>
      </c>
      <c r="B156" s="43">
        <f>'CMM4 - AUX CALC'!$EX$67</f>
        <v>0</v>
      </c>
      <c r="EY156" s="41">
        <f>$B156/(_xlfn.SINGLE(PrazoConcessao)*12-EY$3+1)</f>
        <v>0</v>
      </c>
      <c r="EZ156" s="41">
        <f t="shared" si="104"/>
        <v>0</v>
      </c>
      <c r="FA156" s="41">
        <f t="shared" si="104"/>
        <v>0</v>
      </c>
      <c r="FB156" s="41">
        <f t="shared" si="104"/>
        <v>0</v>
      </c>
      <c r="FC156" s="41">
        <f t="shared" si="104"/>
        <v>0</v>
      </c>
      <c r="FD156" s="41">
        <f t="shared" si="104"/>
        <v>0</v>
      </c>
      <c r="FE156" s="41">
        <f t="shared" si="104"/>
        <v>0</v>
      </c>
      <c r="FF156" s="41">
        <f t="shared" si="104"/>
        <v>0</v>
      </c>
      <c r="FG156" s="41">
        <f t="shared" si="104"/>
        <v>0</v>
      </c>
      <c r="FH156" s="41">
        <f t="shared" si="104"/>
        <v>0</v>
      </c>
      <c r="FI156" s="41">
        <f t="shared" si="105"/>
        <v>0</v>
      </c>
      <c r="FJ156" s="41">
        <f t="shared" si="105"/>
        <v>0</v>
      </c>
      <c r="FK156" s="41">
        <f t="shared" si="105"/>
        <v>0</v>
      </c>
      <c r="FL156" s="41">
        <f t="shared" si="105"/>
        <v>0</v>
      </c>
      <c r="FM156" s="41">
        <f t="shared" si="105"/>
        <v>0</v>
      </c>
      <c r="FN156" s="41">
        <f t="shared" si="105"/>
        <v>0</v>
      </c>
      <c r="FO156" s="41">
        <f t="shared" si="101"/>
        <v>0</v>
      </c>
      <c r="FP156" s="41">
        <f t="shared" si="101"/>
        <v>0</v>
      </c>
      <c r="FQ156" s="41">
        <f t="shared" si="101"/>
        <v>0</v>
      </c>
      <c r="FR156" s="41">
        <f t="shared" si="101"/>
        <v>0</v>
      </c>
      <c r="FS156" s="41">
        <f t="shared" si="102"/>
        <v>0</v>
      </c>
      <c r="FT156" s="41">
        <f t="shared" si="102"/>
        <v>0</v>
      </c>
      <c r="FU156" s="41">
        <f t="shared" si="102"/>
        <v>0</v>
      </c>
      <c r="FV156" s="41">
        <f t="shared" si="102"/>
        <v>0</v>
      </c>
      <c r="FW156" s="41">
        <f t="shared" si="102"/>
        <v>0</v>
      </c>
      <c r="FX156" s="41">
        <f t="shared" si="102"/>
        <v>0</v>
      </c>
      <c r="FY156" s="41">
        <f t="shared" si="102"/>
        <v>0</v>
      </c>
      <c r="FZ156" s="41">
        <f t="shared" si="102"/>
        <v>0</v>
      </c>
      <c r="GA156" s="41">
        <f t="shared" si="102"/>
        <v>0</v>
      </c>
      <c r="GB156" s="41">
        <f t="shared" si="102"/>
        <v>0</v>
      </c>
      <c r="GC156" s="41">
        <f t="shared" si="102"/>
        <v>0</v>
      </c>
      <c r="GD156" s="41">
        <f t="shared" si="102"/>
        <v>0</v>
      </c>
      <c r="GE156" s="41">
        <f t="shared" si="102"/>
        <v>0</v>
      </c>
      <c r="GF156" s="41">
        <f t="shared" si="102"/>
        <v>0</v>
      </c>
      <c r="GG156" s="41">
        <f t="shared" si="102"/>
        <v>0</v>
      </c>
      <c r="GH156" s="41">
        <f t="shared" si="102"/>
        <v>0</v>
      </c>
      <c r="GI156" s="41">
        <f t="shared" si="107"/>
        <v>0</v>
      </c>
      <c r="GJ156" s="41">
        <f t="shared" si="107"/>
        <v>0</v>
      </c>
      <c r="GK156" s="41">
        <f t="shared" si="107"/>
        <v>0</v>
      </c>
      <c r="GL156" s="41">
        <f t="shared" si="107"/>
        <v>0</v>
      </c>
      <c r="GM156" s="41">
        <f t="shared" si="107"/>
        <v>0</v>
      </c>
      <c r="GN156" s="41">
        <f t="shared" si="106"/>
        <v>0</v>
      </c>
      <c r="GO156" s="41">
        <f t="shared" si="106"/>
        <v>0</v>
      </c>
      <c r="GP156" s="41">
        <f t="shared" si="106"/>
        <v>0</v>
      </c>
      <c r="GQ156" s="41">
        <f t="shared" si="106"/>
        <v>0</v>
      </c>
      <c r="GR156" s="41">
        <f t="shared" si="106"/>
        <v>0</v>
      </c>
      <c r="GS156" s="41">
        <f t="shared" si="106"/>
        <v>0</v>
      </c>
      <c r="GT156" s="41">
        <f t="shared" si="106"/>
        <v>0</v>
      </c>
      <c r="GU156" s="41">
        <f t="shared" si="106"/>
        <v>0</v>
      </c>
      <c r="GV156" s="41">
        <f t="shared" si="108"/>
        <v>0</v>
      </c>
      <c r="GW156" s="41">
        <f t="shared" si="108"/>
        <v>0</v>
      </c>
      <c r="GX156" s="41">
        <f t="shared" si="108"/>
        <v>0</v>
      </c>
      <c r="GY156" s="41">
        <f t="shared" si="108"/>
        <v>0</v>
      </c>
      <c r="GZ156" s="41">
        <f t="shared" si="108"/>
        <v>0</v>
      </c>
      <c r="HA156" s="41">
        <f t="shared" si="108"/>
        <v>0</v>
      </c>
      <c r="HB156" s="41">
        <f t="shared" si="96"/>
        <v>0</v>
      </c>
      <c r="HC156" s="41">
        <f t="shared" si="96"/>
        <v>0</v>
      </c>
      <c r="HD156" s="41">
        <f t="shared" si="96"/>
        <v>0</v>
      </c>
      <c r="HE156" s="41">
        <f t="shared" si="96"/>
        <v>0</v>
      </c>
      <c r="HF156" s="41">
        <f t="shared" si="96"/>
        <v>0</v>
      </c>
      <c r="HG156" s="41">
        <f t="shared" si="96"/>
        <v>0</v>
      </c>
      <c r="HH156" s="41">
        <f t="shared" si="91"/>
        <v>0</v>
      </c>
      <c r="HI156" s="41">
        <f t="shared" si="91"/>
        <v>0</v>
      </c>
      <c r="HJ156" s="41">
        <f t="shared" si="91"/>
        <v>0</v>
      </c>
    </row>
    <row r="157" spans="1:218" ht="14.4" x14ac:dyDescent="0.3">
      <c r="A157" s="42">
        <v>154</v>
      </c>
      <c r="B157" s="43">
        <f>'CMM4 - AUX CALC'!$EY$67</f>
        <v>0</v>
      </c>
      <c r="EZ157" s="41">
        <f>$B157/(_xlfn.SINGLE(PrazoConcessao)*12-EZ$3+1)</f>
        <v>0</v>
      </c>
      <c r="FA157" s="41">
        <f t="shared" si="104"/>
        <v>0</v>
      </c>
      <c r="FB157" s="41">
        <f t="shared" si="104"/>
        <v>0</v>
      </c>
      <c r="FC157" s="41">
        <f t="shared" si="104"/>
        <v>0</v>
      </c>
      <c r="FD157" s="41">
        <f t="shared" si="104"/>
        <v>0</v>
      </c>
      <c r="FE157" s="41">
        <f t="shared" si="104"/>
        <v>0</v>
      </c>
      <c r="FF157" s="41">
        <f t="shared" si="104"/>
        <v>0</v>
      </c>
      <c r="FG157" s="41">
        <f t="shared" si="104"/>
        <v>0</v>
      </c>
      <c r="FH157" s="41">
        <f t="shared" si="104"/>
        <v>0</v>
      </c>
      <c r="FI157" s="41">
        <f t="shared" si="105"/>
        <v>0</v>
      </c>
      <c r="FJ157" s="41">
        <f t="shared" si="105"/>
        <v>0</v>
      </c>
      <c r="FK157" s="41">
        <f t="shared" si="105"/>
        <v>0</v>
      </c>
      <c r="FL157" s="41">
        <f t="shared" si="105"/>
        <v>0</v>
      </c>
      <c r="FM157" s="41">
        <f t="shared" si="105"/>
        <v>0</v>
      </c>
      <c r="FN157" s="41">
        <f t="shared" si="105"/>
        <v>0</v>
      </c>
      <c r="FO157" s="41">
        <f t="shared" si="101"/>
        <v>0</v>
      </c>
      <c r="FP157" s="41">
        <f t="shared" si="101"/>
        <v>0</v>
      </c>
      <c r="FQ157" s="41">
        <f t="shared" si="101"/>
        <v>0</v>
      </c>
      <c r="FR157" s="41">
        <f t="shared" si="101"/>
        <v>0</v>
      </c>
      <c r="FS157" s="41">
        <f t="shared" si="102"/>
        <v>0</v>
      </c>
      <c r="FT157" s="41">
        <f t="shared" si="102"/>
        <v>0</v>
      </c>
      <c r="FU157" s="41">
        <f t="shared" si="102"/>
        <v>0</v>
      </c>
      <c r="FV157" s="41">
        <f t="shared" si="102"/>
        <v>0</v>
      </c>
      <c r="FW157" s="41">
        <f t="shared" si="102"/>
        <v>0</v>
      </c>
      <c r="FX157" s="41">
        <f t="shared" si="102"/>
        <v>0</v>
      </c>
      <c r="FY157" s="41">
        <f t="shared" si="102"/>
        <v>0</v>
      </c>
      <c r="FZ157" s="41">
        <f t="shared" si="102"/>
        <v>0</v>
      </c>
      <c r="GA157" s="41">
        <f t="shared" si="102"/>
        <v>0</v>
      </c>
      <c r="GB157" s="41">
        <f t="shared" si="102"/>
        <v>0</v>
      </c>
      <c r="GC157" s="41">
        <f t="shared" si="102"/>
        <v>0</v>
      </c>
      <c r="GD157" s="41">
        <f t="shared" si="102"/>
        <v>0</v>
      </c>
      <c r="GE157" s="41">
        <f t="shared" si="102"/>
        <v>0</v>
      </c>
      <c r="GF157" s="41">
        <f t="shared" si="102"/>
        <v>0</v>
      </c>
      <c r="GG157" s="41">
        <f t="shared" si="102"/>
        <v>0</v>
      </c>
      <c r="GH157" s="41">
        <f t="shared" si="102"/>
        <v>0</v>
      </c>
      <c r="GI157" s="41">
        <f t="shared" si="107"/>
        <v>0</v>
      </c>
      <c r="GJ157" s="41">
        <f t="shared" si="107"/>
        <v>0</v>
      </c>
      <c r="GK157" s="41">
        <f t="shared" si="107"/>
        <v>0</v>
      </c>
      <c r="GL157" s="41">
        <f t="shared" si="107"/>
        <v>0</v>
      </c>
      <c r="GM157" s="41">
        <f t="shared" si="107"/>
        <v>0</v>
      </c>
      <c r="GN157" s="41">
        <f t="shared" si="106"/>
        <v>0</v>
      </c>
      <c r="GO157" s="41">
        <f t="shared" si="106"/>
        <v>0</v>
      </c>
      <c r="GP157" s="41">
        <f t="shared" si="106"/>
        <v>0</v>
      </c>
      <c r="GQ157" s="41">
        <f t="shared" si="106"/>
        <v>0</v>
      </c>
      <c r="GR157" s="41">
        <f t="shared" si="106"/>
        <v>0</v>
      </c>
      <c r="GS157" s="41">
        <f t="shared" si="106"/>
        <v>0</v>
      </c>
      <c r="GT157" s="41">
        <f t="shared" si="106"/>
        <v>0</v>
      </c>
      <c r="GU157" s="41">
        <f t="shared" si="106"/>
        <v>0</v>
      </c>
      <c r="GV157" s="41">
        <f t="shared" si="108"/>
        <v>0</v>
      </c>
      <c r="GW157" s="41">
        <f t="shared" si="108"/>
        <v>0</v>
      </c>
      <c r="GX157" s="41">
        <f t="shared" si="108"/>
        <v>0</v>
      </c>
      <c r="GY157" s="41">
        <f t="shared" si="108"/>
        <v>0</v>
      </c>
      <c r="GZ157" s="41">
        <f t="shared" si="108"/>
        <v>0</v>
      </c>
      <c r="HA157" s="41">
        <f t="shared" si="108"/>
        <v>0</v>
      </c>
      <c r="HB157" s="41">
        <f t="shared" si="96"/>
        <v>0</v>
      </c>
      <c r="HC157" s="41">
        <f t="shared" si="96"/>
        <v>0</v>
      </c>
      <c r="HD157" s="41">
        <f t="shared" si="96"/>
        <v>0</v>
      </c>
      <c r="HE157" s="41">
        <f t="shared" ref="HE157:HJ205" si="109">HD157</f>
        <v>0</v>
      </c>
      <c r="HF157" s="41">
        <f t="shared" si="109"/>
        <v>0</v>
      </c>
      <c r="HG157" s="41">
        <f t="shared" si="109"/>
        <v>0</v>
      </c>
      <c r="HH157" s="41">
        <f t="shared" si="91"/>
        <v>0</v>
      </c>
      <c r="HI157" s="41">
        <f t="shared" si="91"/>
        <v>0</v>
      </c>
      <c r="HJ157" s="41">
        <f t="shared" si="91"/>
        <v>0</v>
      </c>
    </row>
    <row r="158" spans="1:218" ht="14.4" x14ac:dyDescent="0.3">
      <c r="A158" s="42">
        <v>155</v>
      </c>
      <c r="B158" s="43">
        <f>'CMM4 - AUX CALC'!$EZ$67</f>
        <v>0</v>
      </c>
      <c r="FA158" s="41">
        <f>$B158/(_xlfn.SINGLE(PrazoConcessao)*12-FA$3+1)</f>
        <v>0</v>
      </c>
      <c r="FB158" s="41">
        <f t="shared" si="104"/>
        <v>0</v>
      </c>
      <c r="FC158" s="41">
        <f t="shared" si="104"/>
        <v>0</v>
      </c>
      <c r="FD158" s="41">
        <f t="shared" si="104"/>
        <v>0</v>
      </c>
      <c r="FE158" s="41">
        <f t="shared" si="104"/>
        <v>0</v>
      </c>
      <c r="FF158" s="41">
        <f t="shared" si="104"/>
        <v>0</v>
      </c>
      <c r="FG158" s="41">
        <f t="shared" si="104"/>
        <v>0</v>
      </c>
      <c r="FH158" s="41">
        <f t="shared" si="104"/>
        <v>0</v>
      </c>
      <c r="FI158" s="41">
        <f t="shared" si="105"/>
        <v>0</v>
      </c>
      <c r="FJ158" s="41">
        <f t="shared" si="105"/>
        <v>0</v>
      </c>
      <c r="FK158" s="41">
        <f t="shared" si="105"/>
        <v>0</v>
      </c>
      <c r="FL158" s="41">
        <f t="shared" si="105"/>
        <v>0</v>
      </c>
      <c r="FM158" s="41">
        <f t="shared" si="105"/>
        <v>0</v>
      </c>
      <c r="FN158" s="41">
        <f t="shared" si="105"/>
        <v>0</v>
      </c>
      <c r="FO158" s="41">
        <f t="shared" si="101"/>
        <v>0</v>
      </c>
      <c r="FP158" s="41">
        <f t="shared" si="101"/>
        <v>0</v>
      </c>
      <c r="FQ158" s="41">
        <f t="shared" si="101"/>
        <v>0</v>
      </c>
      <c r="FR158" s="41">
        <f t="shared" si="101"/>
        <v>0</v>
      </c>
      <c r="FS158" s="41">
        <f t="shared" si="102"/>
        <v>0</v>
      </c>
      <c r="FT158" s="41">
        <f t="shared" si="102"/>
        <v>0</v>
      </c>
      <c r="FU158" s="41">
        <f t="shared" si="102"/>
        <v>0</v>
      </c>
      <c r="FV158" s="41">
        <f t="shared" si="102"/>
        <v>0</v>
      </c>
      <c r="FW158" s="41">
        <f t="shared" si="102"/>
        <v>0</v>
      </c>
      <c r="FX158" s="41">
        <f t="shared" si="102"/>
        <v>0</v>
      </c>
      <c r="FY158" s="41">
        <f t="shared" si="102"/>
        <v>0</v>
      </c>
      <c r="FZ158" s="41">
        <f t="shared" si="102"/>
        <v>0</v>
      </c>
      <c r="GA158" s="41">
        <f t="shared" si="102"/>
        <v>0</v>
      </c>
      <c r="GB158" s="41">
        <f t="shared" si="102"/>
        <v>0</v>
      </c>
      <c r="GC158" s="41">
        <f t="shared" si="102"/>
        <v>0</v>
      </c>
      <c r="GD158" s="41">
        <f t="shared" si="102"/>
        <v>0</v>
      </c>
      <c r="GE158" s="41">
        <f t="shared" si="102"/>
        <v>0</v>
      </c>
      <c r="GF158" s="41">
        <f t="shared" si="102"/>
        <v>0</v>
      </c>
      <c r="GG158" s="41">
        <f t="shared" si="102"/>
        <v>0</v>
      </c>
      <c r="GH158" s="41">
        <f t="shared" si="102"/>
        <v>0</v>
      </c>
      <c r="GI158" s="41">
        <f t="shared" si="107"/>
        <v>0</v>
      </c>
      <c r="GJ158" s="41">
        <f t="shared" si="107"/>
        <v>0</v>
      </c>
      <c r="GK158" s="41">
        <f t="shared" si="107"/>
        <v>0</v>
      </c>
      <c r="GL158" s="41">
        <f t="shared" si="107"/>
        <v>0</v>
      </c>
      <c r="GM158" s="41">
        <f t="shared" si="107"/>
        <v>0</v>
      </c>
      <c r="GN158" s="41">
        <f t="shared" si="106"/>
        <v>0</v>
      </c>
      <c r="GO158" s="41">
        <f t="shared" si="106"/>
        <v>0</v>
      </c>
      <c r="GP158" s="41">
        <f t="shared" si="106"/>
        <v>0</v>
      </c>
      <c r="GQ158" s="41">
        <f t="shared" si="106"/>
        <v>0</v>
      </c>
      <c r="GR158" s="41">
        <f t="shared" si="106"/>
        <v>0</v>
      </c>
      <c r="GS158" s="41">
        <f t="shared" si="106"/>
        <v>0</v>
      </c>
      <c r="GT158" s="41">
        <f t="shared" si="106"/>
        <v>0</v>
      </c>
      <c r="GU158" s="41">
        <f t="shared" si="106"/>
        <v>0</v>
      </c>
      <c r="GV158" s="41">
        <f t="shared" si="108"/>
        <v>0</v>
      </c>
      <c r="GW158" s="41">
        <f t="shared" si="108"/>
        <v>0</v>
      </c>
      <c r="GX158" s="41">
        <f t="shared" si="108"/>
        <v>0</v>
      </c>
      <c r="GY158" s="41">
        <f t="shared" si="108"/>
        <v>0</v>
      </c>
      <c r="GZ158" s="41">
        <f t="shared" si="108"/>
        <v>0</v>
      </c>
      <c r="HA158" s="41">
        <f t="shared" si="108"/>
        <v>0</v>
      </c>
      <c r="HB158" s="41">
        <f t="shared" si="108"/>
        <v>0</v>
      </c>
      <c r="HC158" s="41">
        <f t="shared" si="108"/>
        <v>0</v>
      </c>
      <c r="HD158" s="41">
        <f t="shared" si="108"/>
        <v>0</v>
      </c>
      <c r="HE158" s="41">
        <f t="shared" si="109"/>
        <v>0</v>
      </c>
      <c r="HF158" s="41">
        <f t="shared" si="109"/>
        <v>0</v>
      </c>
      <c r="HG158" s="41">
        <f t="shared" si="109"/>
        <v>0</v>
      </c>
      <c r="HH158" s="41">
        <f t="shared" si="91"/>
        <v>0</v>
      </c>
      <c r="HI158" s="41">
        <f t="shared" si="91"/>
        <v>0</v>
      </c>
      <c r="HJ158" s="41">
        <f t="shared" si="91"/>
        <v>0</v>
      </c>
    </row>
    <row r="159" spans="1:218" ht="14.4" x14ac:dyDescent="0.3">
      <c r="A159" s="42">
        <v>156</v>
      </c>
      <c r="B159" s="43">
        <f>'CMM4 - AUX CALC'!$FA$67</f>
        <v>0</v>
      </c>
      <c r="FB159" s="41">
        <f>$B159/(_xlfn.SINGLE(PrazoConcessao)*12-FB$3+1)</f>
        <v>0</v>
      </c>
      <c r="FC159" s="41">
        <f t="shared" si="104"/>
        <v>0</v>
      </c>
      <c r="FD159" s="41">
        <f t="shared" si="104"/>
        <v>0</v>
      </c>
      <c r="FE159" s="41">
        <f t="shared" si="104"/>
        <v>0</v>
      </c>
      <c r="FF159" s="41">
        <f t="shared" si="104"/>
        <v>0</v>
      </c>
      <c r="FG159" s="41">
        <f t="shared" si="104"/>
        <v>0</v>
      </c>
      <c r="FH159" s="41">
        <f t="shared" si="104"/>
        <v>0</v>
      </c>
      <c r="FI159" s="41">
        <f t="shared" si="105"/>
        <v>0</v>
      </c>
      <c r="FJ159" s="41">
        <f t="shared" si="105"/>
        <v>0</v>
      </c>
      <c r="FK159" s="41">
        <f t="shared" si="105"/>
        <v>0</v>
      </c>
      <c r="FL159" s="41">
        <f t="shared" si="105"/>
        <v>0</v>
      </c>
      <c r="FM159" s="41">
        <f t="shared" si="105"/>
        <v>0</v>
      </c>
      <c r="FN159" s="41">
        <f t="shared" si="105"/>
        <v>0</v>
      </c>
      <c r="FO159" s="41">
        <f t="shared" si="101"/>
        <v>0</v>
      </c>
      <c r="FP159" s="41">
        <f t="shared" si="101"/>
        <v>0</v>
      </c>
      <c r="FQ159" s="41">
        <f t="shared" si="101"/>
        <v>0</v>
      </c>
      <c r="FR159" s="41">
        <f t="shared" si="101"/>
        <v>0</v>
      </c>
      <c r="FS159" s="41">
        <f t="shared" si="102"/>
        <v>0</v>
      </c>
      <c r="FT159" s="41">
        <f t="shared" si="102"/>
        <v>0</v>
      </c>
      <c r="FU159" s="41">
        <f t="shared" si="102"/>
        <v>0</v>
      </c>
      <c r="FV159" s="41">
        <f t="shared" si="102"/>
        <v>0</v>
      </c>
      <c r="FW159" s="41">
        <f t="shared" si="102"/>
        <v>0</v>
      </c>
      <c r="FX159" s="41">
        <f t="shared" si="102"/>
        <v>0</v>
      </c>
      <c r="FY159" s="41">
        <f t="shared" si="102"/>
        <v>0</v>
      </c>
      <c r="FZ159" s="41">
        <f t="shared" si="102"/>
        <v>0</v>
      </c>
      <c r="GA159" s="41">
        <f t="shared" si="102"/>
        <v>0</v>
      </c>
      <c r="GB159" s="41">
        <f t="shared" si="102"/>
        <v>0</v>
      </c>
      <c r="GC159" s="41">
        <f t="shared" si="102"/>
        <v>0</v>
      </c>
      <c r="GD159" s="41">
        <f t="shared" si="102"/>
        <v>0</v>
      </c>
      <c r="GE159" s="41">
        <f t="shared" si="102"/>
        <v>0</v>
      </c>
      <c r="GF159" s="41">
        <f t="shared" si="102"/>
        <v>0</v>
      </c>
      <c r="GG159" s="41">
        <f t="shared" si="102"/>
        <v>0</v>
      </c>
      <c r="GH159" s="41">
        <f t="shared" si="102"/>
        <v>0</v>
      </c>
      <c r="GI159" s="41">
        <f t="shared" si="107"/>
        <v>0</v>
      </c>
      <c r="GJ159" s="41">
        <f t="shared" si="107"/>
        <v>0</v>
      </c>
      <c r="GK159" s="41">
        <f t="shared" si="107"/>
        <v>0</v>
      </c>
      <c r="GL159" s="41">
        <f t="shared" si="107"/>
        <v>0</v>
      </c>
      <c r="GM159" s="41">
        <f t="shared" si="107"/>
        <v>0</v>
      </c>
      <c r="GN159" s="41">
        <f t="shared" si="106"/>
        <v>0</v>
      </c>
      <c r="GO159" s="41">
        <f t="shared" si="106"/>
        <v>0</v>
      </c>
      <c r="GP159" s="41">
        <f t="shared" si="106"/>
        <v>0</v>
      </c>
      <c r="GQ159" s="41">
        <f t="shared" si="106"/>
        <v>0</v>
      </c>
      <c r="GR159" s="41">
        <f t="shared" si="106"/>
        <v>0</v>
      </c>
      <c r="GS159" s="41">
        <f t="shared" si="106"/>
        <v>0</v>
      </c>
      <c r="GT159" s="41">
        <f t="shared" si="106"/>
        <v>0</v>
      </c>
      <c r="GU159" s="41">
        <f t="shared" si="106"/>
        <v>0</v>
      </c>
      <c r="GV159" s="41">
        <f t="shared" si="108"/>
        <v>0</v>
      </c>
      <c r="GW159" s="41">
        <f t="shared" si="108"/>
        <v>0</v>
      </c>
      <c r="GX159" s="41">
        <f t="shared" si="108"/>
        <v>0</v>
      </c>
      <c r="GY159" s="41">
        <f t="shared" si="108"/>
        <v>0</v>
      </c>
      <c r="GZ159" s="41">
        <f t="shared" si="108"/>
        <v>0</v>
      </c>
      <c r="HA159" s="41">
        <f t="shared" si="108"/>
        <v>0</v>
      </c>
      <c r="HB159" s="41">
        <f t="shared" si="108"/>
        <v>0</v>
      </c>
      <c r="HC159" s="41">
        <f t="shared" si="108"/>
        <v>0</v>
      </c>
      <c r="HD159" s="41">
        <f t="shared" si="108"/>
        <v>0</v>
      </c>
      <c r="HE159" s="41">
        <f t="shared" si="109"/>
        <v>0</v>
      </c>
      <c r="HF159" s="41">
        <f t="shared" si="109"/>
        <v>0</v>
      </c>
      <c r="HG159" s="41">
        <f t="shared" si="109"/>
        <v>0</v>
      </c>
      <c r="HH159" s="41">
        <f t="shared" si="91"/>
        <v>0</v>
      </c>
      <c r="HI159" s="41">
        <f t="shared" si="91"/>
        <v>0</v>
      </c>
      <c r="HJ159" s="41">
        <f t="shared" si="91"/>
        <v>0</v>
      </c>
    </row>
    <row r="160" spans="1:218" ht="14.4" x14ac:dyDescent="0.3">
      <c r="A160" s="42">
        <v>157</v>
      </c>
      <c r="B160" s="43">
        <f>'CMM4 - AUX CALC'!$FB$67</f>
        <v>0</v>
      </c>
      <c r="FC160" s="41">
        <f>$B160/(_xlfn.SINGLE(PrazoConcessao)*12-FC$3+1)</f>
        <v>0</v>
      </c>
      <c r="FD160" s="41">
        <f t="shared" si="104"/>
        <v>0</v>
      </c>
      <c r="FE160" s="41">
        <f t="shared" si="104"/>
        <v>0</v>
      </c>
      <c r="FF160" s="41">
        <f t="shared" si="104"/>
        <v>0</v>
      </c>
      <c r="FG160" s="41">
        <f t="shared" si="104"/>
        <v>0</v>
      </c>
      <c r="FH160" s="41">
        <f t="shared" si="104"/>
        <v>0</v>
      </c>
      <c r="FI160" s="41">
        <f t="shared" si="105"/>
        <v>0</v>
      </c>
      <c r="FJ160" s="41">
        <f t="shared" si="105"/>
        <v>0</v>
      </c>
      <c r="FK160" s="41">
        <f t="shared" si="105"/>
        <v>0</v>
      </c>
      <c r="FL160" s="41">
        <f t="shared" si="105"/>
        <v>0</v>
      </c>
      <c r="FM160" s="41">
        <f t="shared" si="105"/>
        <v>0</v>
      </c>
      <c r="FN160" s="41">
        <f t="shared" si="105"/>
        <v>0</v>
      </c>
      <c r="FO160" s="41">
        <f t="shared" si="101"/>
        <v>0</v>
      </c>
      <c r="FP160" s="41">
        <f t="shared" si="101"/>
        <v>0</v>
      </c>
      <c r="FQ160" s="41">
        <f t="shared" si="101"/>
        <v>0</v>
      </c>
      <c r="FR160" s="41">
        <f t="shared" si="101"/>
        <v>0</v>
      </c>
      <c r="FS160" s="41">
        <f t="shared" si="102"/>
        <v>0</v>
      </c>
      <c r="FT160" s="41">
        <f t="shared" si="102"/>
        <v>0</v>
      </c>
      <c r="FU160" s="41">
        <f t="shared" si="102"/>
        <v>0</v>
      </c>
      <c r="FV160" s="41">
        <f t="shared" si="102"/>
        <v>0</v>
      </c>
      <c r="FW160" s="41">
        <f t="shared" si="102"/>
        <v>0</v>
      </c>
      <c r="FX160" s="41">
        <f t="shared" si="102"/>
        <v>0</v>
      </c>
      <c r="FY160" s="41">
        <f t="shared" si="102"/>
        <v>0</v>
      </c>
      <c r="FZ160" s="41">
        <f t="shared" si="102"/>
        <v>0</v>
      </c>
      <c r="GA160" s="41">
        <f t="shared" si="102"/>
        <v>0</v>
      </c>
      <c r="GB160" s="41">
        <f t="shared" si="102"/>
        <v>0</v>
      </c>
      <c r="GC160" s="41">
        <f t="shared" si="102"/>
        <v>0</v>
      </c>
      <c r="GD160" s="41">
        <f t="shared" si="102"/>
        <v>0</v>
      </c>
      <c r="GE160" s="41">
        <f t="shared" si="102"/>
        <v>0</v>
      </c>
      <c r="GF160" s="41">
        <f t="shared" si="102"/>
        <v>0</v>
      </c>
      <c r="GG160" s="41">
        <f t="shared" si="102"/>
        <v>0</v>
      </c>
      <c r="GH160" s="41">
        <f t="shared" si="102"/>
        <v>0</v>
      </c>
      <c r="GI160" s="41">
        <f t="shared" si="107"/>
        <v>0</v>
      </c>
      <c r="GJ160" s="41">
        <f t="shared" si="107"/>
        <v>0</v>
      </c>
      <c r="GK160" s="41">
        <f t="shared" si="107"/>
        <v>0</v>
      </c>
      <c r="GL160" s="41">
        <f t="shared" si="107"/>
        <v>0</v>
      </c>
      <c r="GM160" s="41">
        <f t="shared" si="107"/>
        <v>0</v>
      </c>
      <c r="GN160" s="41">
        <f t="shared" si="106"/>
        <v>0</v>
      </c>
      <c r="GO160" s="41">
        <f t="shared" si="106"/>
        <v>0</v>
      </c>
      <c r="GP160" s="41">
        <f t="shared" si="106"/>
        <v>0</v>
      </c>
      <c r="GQ160" s="41">
        <f t="shared" si="106"/>
        <v>0</v>
      </c>
      <c r="GR160" s="41">
        <f t="shared" si="106"/>
        <v>0</v>
      </c>
      <c r="GS160" s="41">
        <f t="shared" si="106"/>
        <v>0</v>
      </c>
      <c r="GT160" s="41">
        <f t="shared" si="106"/>
        <v>0</v>
      </c>
      <c r="GU160" s="41">
        <f t="shared" si="106"/>
        <v>0</v>
      </c>
      <c r="GV160" s="41">
        <f t="shared" si="108"/>
        <v>0</v>
      </c>
      <c r="GW160" s="41">
        <f t="shared" si="108"/>
        <v>0</v>
      </c>
      <c r="GX160" s="41">
        <f t="shared" si="108"/>
        <v>0</v>
      </c>
      <c r="GY160" s="41">
        <f t="shared" si="108"/>
        <v>0</v>
      </c>
      <c r="GZ160" s="41">
        <f t="shared" si="108"/>
        <v>0</v>
      </c>
      <c r="HA160" s="41">
        <f t="shared" si="108"/>
        <v>0</v>
      </c>
      <c r="HB160" s="41">
        <f t="shared" si="108"/>
        <v>0</v>
      </c>
      <c r="HC160" s="41">
        <f t="shared" si="108"/>
        <v>0</v>
      </c>
      <c r="HD160" s="41">
        <f t="shared" si="108"/>
        <v>0</v>
      </c>
      <c r="HE160" s="41">
        <f t="shared" si="109"/>
        <v>0</v>
      </c>
      <c r="HF160" s="41">
        <f t="shared" si="109"/>
        <v>0</v>
      </c>
      <c r="HG160" s="41">
        <f t="shared" si="109"/>
        <v>0</v>
      </c>
      <c r="HH160" s="41">
        <f t="shared" si="91"/>
        <v>0</v>
      </c>
      <c r="HI160" s="41">
        <f t="shared" si="91"/>
        <v>0</v>
      </c>
      <c r="HJ160" s="41">
        <f t="shared" si="91"/>
        <v>0</v>
      </c>
    </row>
    <row r="161" spans="1:218" ht="14.4" x14ac:dyDescent="0.3">
      <c r="A161" s="42">
        <v>158</v>
      </c>
      <c r="B161" s="43">
        <f>'CMM4 - AUX CALC'!$FC$67</f>
        <v>0</v>
      </c>
      <c r="FD161" s="41">
        <f>$B161/(_xlfn.SINGLE(PrazoConcessao)*12-FD$3+1)</f>
        <v>0</v>
      </c>
      <c r="FE161" s="41">
        <f t="shared" si="104"/>
        <v>0</v>
      </c>
      <c r="FF161" s="41">
        <f t="shared" si="104"/>
        <v>0</v>
      </c>
      <c r="FG161" s="41">
        <f t="shared" si="104"/>
        <v>0</v>
      </c>
      <c r="FH161" s="41">
        <f t="shared" si="104"/>
        <v>0</v>
      </c>
      <c r="FI161" s="41">
        <f t="shared" si="105"/>
        <v>0</v>
      </c>
      <c r="FJ161" s="41">
        <f t="shared" si="105"/>
        <v>0</v>
      </c>
      <c r="FK161" s="41">
        <f t="shared" si="105"/>
        <v>0</v>
      </c>
      <c r="FL161" s="41">
        <f t="shared" si="105"/>
        <v>0</v>
      </c>
      <c r="FM161" s="41">
        <f t="shared" si="105"/>
        <v>0</v>
      </c>
      <c r="FN161" s="41">
        <f t="shared" si="105"/>
        <v>0</v>
      </c>
      <c r="FO161" s="41">
        <f t="shared" si="101"/>
        <v>0</v>
      </c>
      <c r="FP161" s="41">
        <f t="shared" si="101"/>
        <v>0</v>
      </c>
      <c r="FQ161" s="41">
        <f t="shared" si="101"/>
        <v>0</v>
      </c>
      <c r="FR161" s="41">
        <f t="shared" si="101"/>
        <v>0</v>
      </c>
      <c r="FS161" s="41">
        <f t="shared" si="102"/>
        <v>0</v>
      </c>
      <c r="FT161" s="41">
        <f t="shared" si="102"/>
        <v>0</v>
      </c>
      <c r="FU161" s="41">
        <f t="shared" si="102"/>
        <v>0</v>
      </c>
      <c r="FV161" s="41">
        <f t="shared" si="102"/>
        <v>0</v>
      </c>
      <c r="FW161" s="41">
        <f t="shared" si="102"/>
        <v>0</v>
      </c>
      <c r="FX161" s="41">
        <f t="shared" si="102"/>
        <v>0</v>
      </c>
      <c r="FY161" s="41">
        <f t="shared" si="102"/>
        <v>0</v>
      </c>
      <c r="FZ161" s="41">
        <f t="shared" si="102"/>
        <v>0</v>
      </c>
      <c r="GA161" s="41">
        <f t="shared" si="102"/>
        <v>0</v>
      </c>
      <c r="GB161" s="41">
        <f t="shared" si="102"/>
        <v>0</v>
      </c>
      <c r="GC161" s="41">
        <f t="shared" si="102"/>
        <v>0</v>
      </c>
      <c r="GD161" s="41">
        <f t="shared" si="102"/>
        <v>0</v>
      </c>
      <c r="GE161" s="41">
        <f t="shared" si="102"/>
        <v>0</v>
      </c>
      <c r="GF161" s="41">
        <f t="shared" si="102"/>
        <v>0</v>
      </c>
      <c r="GG161" s="41">
        <f t="shared" si="102"/>
        <v>0</v>
      </c>
      <c r="GH161" s="41">
        <f t="shared" si="102"/>
        <v>0</v>
      </c>
      <c r="GI161" s="41">
        <f t="shared" si="107"/>
        <v>0</v>
      </c>
      <c r="GJ161" s="41">
        <f t="shared" si="107"/>
        <v>0</v>
      </c>
      <c r="GK161" s="41">
        <f t="shared" si="107"/>
        <v>0</v>
      </c>
      <c r="GL161" s="41">
        <f t="shared" si="107"/>
        <v>0</v>
      </c>
      <c r="GM161" s="41">
        <f t="shared" si="107"/>
        <v>0</v>
      </c>
      <c r="GN161" s="41">
        <f t="shared" si="106"/>
        <v>0</v>
      </c>
      <c r="GO161" s="41">
        <f t="shared" si="106"/>
        <v>0</v>
      </c>
      <c r="GP161" s="41">
        <f t="shared" si="106"/>
        <v>0</v>
      </c>
      <c r="GQ161" s="41">
        <f t="shared" si="106"/>
        <v>0</v>
      </c>
      <c r="GR161" s="41">
        <f t="shared" si="106"/>
        <v>0</v>
      </c>
      <c r="GS161" s="41">
        <f t="shared" si="106"/>
        <v>0</v>
      </c>
      <c r="GT161" s="41">
        <f t="shared" si="106"/>
        <v>0</v>
      </c>
      <c r="GU161" s="41">
        <f t="shared" si="106"/>
        <v>0</v>
      </c>
      <c r="GV161" s="41">
        <f t="shared" si="108"/>
        <v>0</v>
      </c>
      <c r="GW161" s="41">
        <f t="shared" si="108"/>
        <v>0</v>
      </c>
      <c r="GX161" s="41">
        <f t="shared" si="108"/>
        <v>0</v>
      </c>
      <c r="GY161" s="41">
        <f t="shared" si="108"/>
        <v>0</v>
      </c>
      <c r="GZ161" s="41">
        <f t="shared" si="108"/>
        <v>0</v>
      </c>
      <c r="HA161" s="41">
        <f t="shared" si="108"/>
        <v>0</v>
      </c>
      <c r="HB161" s="41">
        <f t="shared" si="108"/>
        <v>0</v>
      </c>
      <c r="HC161" s="41">
        <f t="shared" si="108"/>
        <v>0</v>
      </c>
      <c r="HD161" s="41">
        <f t="shared" si="108"/>
        <v>0</v>
      </c>
      <c r="HE161" s="41">
        <f t="shared" si="109"/>
        <v>0</v>
      </c>
      <c r="HF161" s="41">
        <f t="shared" si="109"/>
        <v>0</v>
      </c>
      <c r="HG161" s="41">
        <f t="shared" si="109"/>
        <v>0</v>
      </c>
      <c r="HH161" s="41">
        <f t="shared" si="91"/>
        <v>0</v>
      </c>
      <c r="HI161" s="41">
        <f t="shared" si="91"/>
        <v>0</v>
      </c>
      <c r="HJ161" s="41">
        <f t="shared" si="91"/>
        <v>0</v>
      </c>
    </row>
    <row r="162" spans="1:218" ht="14.4" x14ac:dyDescent="0.3">
      <c r="A162" s="42">
        <v>159</v>
      </c>
      <c r="B162" s="43">
        <f>'CMM4 - AUX CALC'!$FD$67</f>
        <v>0</v>
      </c>
      <c r="FE162" s="41">
        <f>$B162/(_xlfn.SINGLE(PrazoConcessao)*12-FE$3+1)</f>
        <v>0</v>
      </c>
      <c r="FF162" s="41">
        <f t="shared" si="104"/>
        <v>0</v>
      </c>
      <c r="FG162" s="41">
        <f t="shared" si="104"/>
        <v>0</v>
      </c>
      <c r="FH162" s="41">
        <f t="shared" si="104"/>
        <v>0</v>
      </c>
      <c r="FI162" s="41">
        <f t="shared" si="105"/>
        <v>0</v>
      </c>
      <c r="FJ162" s="41">
        <f t="shared" si="105"/>
        <v>0</v>
      </c>
      <c r="FK162" s="41">
        <f t="shared" si="105"/>
        <v>0</v>
      </c>
      <c r="FL162" s="41">
        <f t="shared" si="105"/>
        <v>0</v>
      </c>
      <c r="FM162" s="41">
        <f t="shared" si="105"/>
        <v>0</v>
      </c>
      <c r="FN162" s="41">
        <f t="shared" si="105"/>
        <v>0</v>
      </c>
      <c r="FO162" s="41">
        <f t="shared" si="101"/>
        <v>0</v>
      </c>
      <c r="FP162" s="41">
        <f t="shared" si="101"/>
        <v>0</v>
      </c>
      <c r="FQ162" s="41">
        <f t="shared" si="101"/>
        <v>0</v>
      </c>
      <c r="FR162" s="41">
        <f t="shared" si="101"/>
        <v>0</v>
      </c>
      <c r="FS162" s="41">
        <f t="shared" si="102"/>
        <v>0</v>
      </c>
      <c r="FT162" s="41">
        <f t="shared" si="102"/>
        <v>0</v>
      </c>
      <c r="FU162" s="41">
        <f t="shared" si="102"/>
        <v>0</v>
      </c>
      <c r="FV162" s="41">
        <f t="shared" si="102"/>
        <v>0</v>
      </c>
      <c r="FW162" s="41">
        <f t="shared" si="102"/>
        <v>0</v>
      </c>
      <c r="FX162" s="41">
        <f t="shared" si="102"/>
        <v>0</v>
      </c>
      <c r="FY162" s="41">
        <f t="shared" si="102"/>
        <v>0</v>
      </c>
      <c r="FZ162" s="41">
        <f t="shared" si="102"/>
        <v>0</v>
      </c>
      <c r="GA162" s="41">
        <f t="shared" si="102"/>
        <v>0</v>
      </c>
      <c r="GB162" s="41">
        <f t="shared" si="102"/>
        <v>0</v>
      </c>
      <c r="GC162" s="41">
        <f t="shared" si="102"/>
        <v>0</v>
      </c>
      <c r="GD162" s="41">
        <f t="shared" si="102"/>
        <v>0</v>
      </c>
      <c r="GE162" s="41">
        <f t="shared" si="102"/>
        <v>0</v>
      </c>
      <c r="GF162" s="41">
        <f t="shared" si="102"/>
        <v>0</v>
      </c>
      <c r="GG162" s="41">
        <f t="shared" si="102"/>
        <v>0</v>
      </c>
      <c r="GH162" s="41">
        <f t="shared" si="102"/>
        <v>0</v>
      </c>
      <c r="GI162" s="41">
        <f t="shared" si="107"/>
        <v>0</v>
      </c>
      <c r="GJ162" s="41">
        <f t="shared" si="107"/>
        <v>0</v>
      </c>
      <c r="GK162" s="41">
        <f t="shared" si="107"/>
        <v>0</v>
      </c>
      <c r="GL162" s="41">
        <f t="shared" si="107"/>
        <v>0</v>
      </c>
      <c r="GM162" s="41">
        <f t="shared" si="107"/>
        <v>0</v>
      </c>
      <c r="GN162" s="41">
        <f t="shared" si="106"/>
        <v>0</v>
      </c>
      <c r="GO162" s="41">
        <f t="shared" si="106"/>
        <v>0</v>
      </c>
      <c r="GP162" s="41">
        <f t="shared" si="106"/>
        <v>0</v>
      </c>
      <c r="GQ162" s="41">
        <f t="shared" si="106"/>
        <v>0</v>
      </c>
      <c r="GR162" s="41">
        <f t="shared" si="106"/>
        <v>0</v>
      </c>
      <c r="GS162" s="41">
        <f t="shared" si="106"/>
        <v>0</v>
      </c>
      <c r="GT162" s="41">
        <f t="shared" si="106"/>
        <v>0</v>
      </c>
      <c r="GU162" s="41">
        <f t="shared" si="106"/>
        <v>0</v>
      </c>
      <c r="GV162" s="41">
        <f t="shared" si="108"/>
        <v>0</v>
      </c>
      <c r="GW162" s="41">
        <f t="shared" si="108"/>
        <v>0</v>
      </c>
      <c r="GX162" s="41">
        <f t="shared" si="108"/>
        <v>0</v>
      </c>
      <c r="GY162" s="41">
        <f t="shared" si="108"/>
        <v>0</v>
      </c>
      <c r="GZ162" s="41">
        <f t="shared" si="108"/>
        <v>0</v>
      </c>
      <c r="HA162" s="41">
        <f t="shared" si="108"/>
        <v>0</v>
      </c>
      <c r="HB162" s="41">
        <f t="shared" si="108"/>
        <v>0</v>
      </c>
      <c r="HC162" s="41">
        <f t="shared" si="108"/>
        <v>0</v>
      </c>
      <c r="HD162" s="41">
        <f t="shared" si="108"/>
        <v>0</v>
      </c>
      <c r="HE162" s="41">
        <f t="shared" si="109"/>
        <v>0</v>
      </c>
      <c r="HF162" s="41">
        <f t="shared" si="109"/>
        <v>0</v>
      </c>
      <c r="HG162" s="41">
        <f t="shared" si="109"/>
        <v>0</v>
      </c>
      <c r="HH162" s="41">
        <f t="shared" si="91"/>
        <v>0</v>
      </c>
      <c r="HI162" s="41">
        <f t="shared" si="91"/>
        <v>0</v>
      </c>
      <c r="HJ162" s="41">
        <f t="shared" si="91"/>
        <v>0</v>
      </c>
    </row>
    <row r="163" spans="1:218" ht="14.4" x14ac:dyDescent="0.3">
      <c r="A163" s="42">
        <v>160</v>
      </c>
      <c r="B163" s="43">
        <f>'CMM4 - AUX CALC'!$FE$67</f>
        <v>0</v>
      </c>
      <c r="FF163" s="41">
        <f>$B163/(_xlfn.SINGLE(PrazoConcessao)*12-FF$3+1)</f>
        <v>0</v>
      </c>
      <c r="FG163" s="41">
        <f t="shared" si="104"/>
        <v>0</v>
      </c>
      <c r="FH163" s="41">
        <f t="shared" si="104"/>
        <v>0</v>
      </c>
      <c r="FI163" s="41">
        <f t="shared" si="105"/>
        <v>0</v>
      </c>
      <c r="FJ163" s="41">
        <f t="shared" si="105"/>
        <v>0</v>
      </c>
      <c r="FK163" s="41">
        <f t="shared" si="105"/>
        <v>0</v>
      </c>
      <c r="FL163" s="41">
        <f t="shared" si="105"/>
        <v>0</v>
      </c>
      <c r="FM163" s="41">
        <f t="shared" si="105"/>
        <v>0</v>
      </c>
      <c r="FN163" s="41">
        <f t="shared" si="105"/>
        <v>0</v>
      </c>
      <c r="FO163" s="41">
        <f t="shared" si="101"/>
        <v>0</v>
      </c>
      <c r="FP163" s="41">
        <f t="shared" si="101"/>
        <v>0</v>
      </c>
      <c r="FQ163" s="41">
        <f t="shared" si="101"/>
        <v>0</v>
      </c>
      <c r="FR163" s="41">
        <f t="shared" si="101"/>
        <v>0</v>
      </c>
      <c r="FS163" s="41">
        <f t="shared" si="102"/>
        <v>0</v>
      </c>
      <c r="FT163" s="41">
        <f t="shared" si="102"/>
        <v>0</v>
      </c>
      <c r="FU163" s="41">
        <f t="shared" si="102"/>
        <v>0</v>
      </c>
      <c r="FV163" s="41">
        <f t="shared" si="102"/>
        <v>0</v>
      </c>
      <c r="FW163" s="41">
        <f t="shared" si="102"/>
        <v>0</v>
      </c>
      <c r="FX163" s="41">
        <f t="shared" si="102"/>
        <v>0</v>
      </c>
      <c r="FY163" s="41">
        <f t="shared" si="102"/>
        <v>0</v>
      </c>
      <c r="FZ163" s="41">
        <f t="shared" si="102"/>
        <v>0</v>
      </c>
      <c r="GA163" s="41">
        <f t="shared" si="102"/>
        <v>0</v>
      </c>
      <c r="GB163" s="41">
        <f t="shared" si="102"/>
        <v>0</v>
      </c>
      <c r="GC163" s="41">
        <f t="shared" si="102"/>
        <v>0</v>
      </c>
      <c r="GD163" s="41">
        <f t="shared" ref="GD163:GH190" si="110">GC163</f>
        <v>0</v>
      </c>
      <c r="GE163" s="41">
        <f t="shared" si="110"/>
        <v>0</v>
      </c>
      <c r="GF163" s="41">
        <f t="shared" si="110"/>
        <v>0</v>
      </c>
      <c r="GG163" s="41">
        <f t="shared" si="110"/>
        <v>0</v>
      </c>
      <c r="GH163" s="41">
        <f t="shared" si="110"/>
        <v>0</v>
      </c>
      <c r="GI163" s="41">
        <f t="shared" si="107"/>
        <v>0</v>
      </c>
      <c r="GJ163" s="41">
        <f t="shared" si="107"/>
        <v>0</v>
      </c>
      <c r="GK163" s="41">
        <f t="shared" si="107"/>
        <v>0</v>
      </c>
      <c r="GL163" s="41">
        <f t="shared" si="107"/>
        <v>0</v>
      </c>
      <c r="GM163" s="41">
        <f t="shared" si="107"/>
        <v>0</v>
      </c>
      <c r="GN163" s="41">
        <f t="shared" si="106"/>
        <v>0</v>
      </c>
      <c r="GO163" s="41">
        <f t="shared" si="106"/>
        <v>0</v>
      </c>
      <c r="GP163" s="41">
        <f t="shared" si="106"/>
        <v>0</v>
      </c>
      <c r="GQ163" s="41">
        <f t="shared" si="106"/>
        <v>0</v>
      </c>
      <c r="GR163" s="41">
        <f t="shared" si="106"/>
        <v>0</v>
      </c>
      <c r="GS163" s="41">
        <f t="shared" si="106"/>
        <v>0</v>
      </c>
      <c r="GT163" s="41">
        <f t="shared" si="106"/>
        <v>0</v>
      </c>
      <c r="GU163" s="41">
        <f t="shared" si="106"/>
        <v>0</v>
      </c>
      <c r="GV163" s="41">
        <f t="shared" si="108"/>
        <v>0</v>
      </c>
      <c r="GW163" s="41">
        <f t="shared" si="108"/>
        <v>0</v>
      </c>
      <c r="GX163" s="41">
        <f t="shared" si="108"/>
        <v>0</v>
      </c>
      <c r="GY163" s="41">
        <f t="shared" si="108"/>
        <v>0</v>
      </c>
      <c r="GZ163" s="41">
        <f t="shared" si="108"/>
        <v>0</v>
      </c>
      <c r="HA163" s="41">
        <f t="shared" si="108"/>
        <v>0</v>
      </c>
      <c r="HB163" s="41">
        <f t="shared" si="108"/>
        <v>0</v>
      </c>
      <c r="HC163" s="41">
        <f t="shared" si="108"/>
        <v>0</v>
      </c>
      <c r="HD163" s="41">
        <f t="shared" si="108"/>
        <v>0</v>
      </c>
      <c r="HE163" s="41">
        <f t="shared" si="109"/>
        <v>0</v>
      </c>
      <c r="HF163" s="41">
        <f t="shared" si="109"/>
        <v>0</v>
      </c>
      <c r="HG163" s="41">
        <f t="shared" si="109"/>
        <v>0</v>
      </c>
      <c r="HH163" s="41">
        <f t="shared" si="91"/>
        <v>0</v>
      </c>
      <c r="HI163" s="41">
        <f t="shared" si="91"/>
        <v>0</v>
      </c>
      <c r="HJ163" s="41">
        <f t="shared" si="91"/>
        <v>0</v>
      </c>
    </row>
    <row r="164" spans="1:218" ht="14.4" x14ac:dyDescent="0.3">
      <c r="A164" s="42">
        <v>161</v>
      </c>
      <c r="B164" s="43">
        <f>'CMM4 - AUX CALC'!$FF$67</f>
        <v>0</v>
      </c>
      <c r="FG164" s="41">
        <f>$B164/(_xlfn.SINGLE(PrazoConcessao)*12-FG$3+1)</f>
        <v>0</v>
      </c>
      <c r="FH164" s="41">
        <f t="shared" si="104"/>
        <v>0</v>
      </c>
      <c r="FI164" s="41">
        <f t="shared" si="105"/>
        <v>0</v>
      </c>
      <c r="FJ164" s="41">
        <f t="shared" si="105"/>
        <v>0</v>
      </c>
      <c r="FK164" s="41">
        <f t="shared" si="105"/>
        <v>0</v>
      </c>
      <c r="FL164" s="41">
        <f t="shared" si="105"/>
        <v>0</v>
      </c>
      <c r="FM164" s="41">
        <f t="shared" si="105"/>
        <v>0</v>
      </c>
      <c r="FN164" s="41">
        <f t="shared" si="105"/>
        <v>0</v>
      </c>
      <c r="FO164" s="41">
        <f t="shared" si="101"/>
        <v>0</v>
      </c>
      <c r="FP164" s="41">
        <f t="shared" si="101"/>
        <v>0</v>
      </c>
      <c r="FQ164" s="41">
        <f t="shared" si="101"/>
        <v>0</v>
      </c>
      <c r="FR164" s="41">
        <f t="shared" si="101"/>
        <v>0</v>
      </c>
      <c r="FS164" s="41">
        <f t="shared" si="101"/>
        <v>0</v>
      </c>
      <c r="FT164" s="41">
        <f t="shared" si="101"/>
        <v>0</v>
      </c>
      <c r="FU164" s="41">
        <f t="shared" si="101"/>
        <v>0</v>
      </c>
      <c r="FV164" s="41">
        <f t="shared" si="101"/>
        <v>0</v>
      </c>
      <c r="FW164" s="41">
        <f t="shared" si="101"/>
        <v>0</v>
      </c>
      <c r="FX164" s="41">
        <f t="shared" si="101"/>
        <v>0</v>
      </c>
      <c r="FY164" s="41">
        <f t="shared" si="101"/>
        <v>0</v>
      </c>
      <c r="FZ164" s="41">
        <f t="shared" si="101"/>
        <v>0</v>
      </c>
      <c r="GA164" s="41">
        <f t="shared" si="101"/>
        <v>0</v>
      </c>
      <c r="GB164" s="41">
        <f t="shared" si="101"/>
        <v>0</v>
      </c>
      <c r="GC164" s="41">
        <f t="shared" si="101"/>
        <v>0</v>
      </c>
      <c r="GD164" s="41">
        <f t="shared" si="110"/>
        <v>0</v>
      </c>
      <c r="GE164" s="41">
        <f t="shared" si="110"/>
        <v>0</v>
      </c>
      <c r="GF164" s="41">
        <f t="shared" si="110"/>
        <v>0</v>
      </c>
      <c r="GG164" s="41">
        <f t="shared" si="110"/>
        <v>0</v>
      </c>
      <c r="GH164" s="41">
        <f t="shared" si="110"/>
        <v>0</v>
      </c>
      <c r="GI164" s="41">
        <f t="shared" si="107"/>
        <v>0</v>
      </c>
      <c r="GJ164" s="41">
        <f t="shared" si="107"/>
        <v>0</v>
      </c>
      <c r="GK164" s="41">
        <f t="shared" si="107"/>
        <v>0</v>
      </c>
      <c r="GL164" s="41">
        <f t="shared" si="107"/>
        <v>0</v>
      </c>
      <c r="GM164" s="41">
        <f t="shared" si="107"/>
        <v>0</v>
      </c>
      <c r="GN164" s="41">
        <f t="shared" si="106"/>
        <v>0</v>
      </c>
      <c r="GO164" s="41">
        <f t="shared" si="106"/>
        <v>0</v>
      </c>
      <c r="GP164" s="41">
        <f t="shared" si="106"/>
        <v>0</v>
      </c>
      <c r="GQ164" s="41">
        <f t="shared" si="106"/>
        <v>0</v>
      </c>
      <c r="GR164" s="41">
        <f t="shared" si="106"/>
        <v>0</v>
      </c>
      <c r="GS164" s="41">
        <f t="shared" si="106"/>
        <v>0</v>
      </c>
      <c r="GT164" s="41">
        <f t="shared" si="106"/>
        <v>0</v>
      </c>
      <c r="GU164" s="41">
        <f t="shared" si="106"/>
        <v>0</v>
      </c>
      <c r="GV164" s="41">
        <f t="shared" si="108"/>
        <v>0</v>
      </c>
      <c r="GW164" s="41">
        <f t="shared" si="108"/>
        <v>0</v>
      </c>
      <c r="GX164" s="41">
        <f t="shared" si="108"/>
        <v>0</v>
      </c>
      <c r="GY164" s="41">
        <f t="shared" si="108"/>
        <v>0</v>
      </c>
      <c r="GZ164" s="41">
        <f t="shared" si="108"/>
        <v>0</v>
      </c>
      <c r="HA164" s="41">
        <f t="shared" si="108"/>
        <v>0</v>
      </c>
      <c r="HB164" s="41">
        <f t="shared" si="108"/>
        <v>0</v>
      </c>
      <c r="HC164" s="41">
        <f t="shared" si="108"/>
        <v>0</v>
      </c>
      <c r="HD164" s="41">
        <f t="shared" si="108"/>
        <v>0</v>
      </c>
      <c r="HE164" s="41">
        <f t="shared" si="109"/>
        <v>0</v>
      </c>
      <c r="HF164" s="41">
        <f t="shared" si="109"/>
        <v>0</v>
      </c>
      <c r="HG164" s="41">
        <f t="shared" si="109"/>
        <v>0</v>
      </c>
      <c r="HH164" s="41">
        <f t="shared" si="91"/>
        <v>0</v>
      </c>
      <c r="HI164" s="41">
        <f t="shared" si="91"/>
        <v>0</v>
      </c>
      <c r="HJ164" s="41">
        <f t="shared" si="91"/>
        <v>0</v>
      </c>
    </row>
    <row r="165" spans="1:218" ht="14.4" x14ac:dyDescent="0.3">
      <c r="A165" s="42">
        <v>162</v>
      </c>
      <c r="B165" s="43">
        <f>'CMM4 - AUX CALC'!$FG$67</f>
        <v>0</v>
      </c>
      <c r="FH165" s="41">
        <f>$B165/(_xlfn.SINGLE(PrazoConcessao)*12-FH$3+1)</f>
        <v>0</v>
      </c>
      <c r="FI165" s="41">
        <f t="shared" si="105"/>
        <v>0</v>
      </c>
      <c r="FJ165" s="41">
        <f t="shared" si="105"/>
        <v>0</v>
      </c>
      <c r="FK165" s="41">
        <f t="shared" si="105"/>
        <v>0</v>
      </c>
      <c r="FL165" s="41">
        <f t="shared" si="105"/>
        <v>0</v>
      </c>
      <c r="FM165" s="41">
        <f t="shared" si="105"/>
        <v>0</v>
      </c>
      <c r="FN165" s="41">
        <f t="shared" si="105"/>
        <v>0</v>
      </c>
      <c r="FO165" s="41">
        <f t="shared" si="101"/>
        <v>0</v>
      </c>
      <c r="FP165" s="41">
        <f t="shared" si="101"/>
        <v>0</v>
      </c>
      <c r="FQ165" s="41">
        <f t="shared" si="101"/>
        <v>0</v>
      </c>
      <c r="FR165" s="41">
        <f t="shared" si="101"/>
        <v>0</v>
      </c>
      <c r="FS165" s="41">
        <f t="shared" si="101"/>
        <v>0</v>
      </c>
      <c r="FT165" s="41">
        <f t="shared" si="101"/>
        <v>0</v>
      </c>
      <c r="FU165" s="41">
        <f t="shared" si="101"/>
        <v>0</v>
      </c>
      <c r="FV165" s="41">
        <f t="shared" si="101"/>
        <v>0</v>
      </c>
      <c r="FW165" s="41">
        <f t="shared" si="101"/>
        <v>0</v>
      </c>
      <c r="FX165" s="41">
        <f t="shared" si="101"/>
        <v>0</v>
      </c>
      <c r="FY165" s="41">
        <f t="shared" si="101"/>
        <v>0</v>
      </c>
      <c r="FZ165" s="41">
        <f t="shared" si="101"/>
        <v>0</v>
      </c>
      <c r="GA165" s="41">
        <f t="shared" si="101"/>
        <v>0</v>
      </c>
      <c r="GB165" s="41">
        <f t="shared" si="101"/>
        <v>0</v>
      </c>
      <c r="GC165" s="41">
        <f t="shared" si="101"/>
        <v>0</v>
      </c>
      <c r="GD165" s="41">
        <f t="shared" si="110"/>
        <v>0</v>
      </c>
      <c r="GE165" s="41">
        <f t="shared" si="110"/>
        <v>0</v>
      </c>
      <c r="GF165" s="41">
        <f t="shared" si="110"/>
        <v>0</v>
      </c>
      <c r="GG165" s="41">
        <f t="shared" si="110"/>
        <v>0</v>
      </c>
      <c r="GH165" s="41">
        <f t="shared" si="110"/>
        <v>0</v>
      </c>
      <c r="GI165" s="41">
        <f t="shared" si="107"/>
        <v>0</v>
      </c>
      <c r="GJ165" s="41">
        <f t="shared" si="107"/>
        <v>0</v>
      </c>
      <c r="GK165" s="41">
        <f t="shared" si="107"/>
        <v>0</v>
      </c>
      <c r="GL165" s="41">
        <f t="shared" si="107"/>
        <v>0</v>
      </c>
      <c r="GM165" s="41">
        <f t="shared" si="107"/>
        <v>0</v>
      </c>
      <c r="GN165" s="41">
        <f t="shared" si="106"/>
        <v>0</v>
      </c>
      <c r="GO165" s="41">
        <f t="shared" si="106"/>
        <v>0</v>
      </c>
      <c r="GP165" s="41">
        <f t="shared" si="106"/>
        <v>0</v>
      </c>
      <c r="GQ165" s="41">
        <f t="shared" si="106"/>
        <v>0</v>
      </c>
      <c r="GR165" s="41">
        <f t="shared" si="106"/>
        <v>0</v>
      </c>
      <c r="GS165" s="41">
        <f t="shared" si="106"/>
        <v>0</v>
      </c>
      <c r="GT165" s="41">
        <f t="shared" si="106"/>
        <v>0</v>
      </c>
      <c r="GU165" s="41">
        <f t="shared" si="106"/>
        <v>0</v>
      </c>
      <c r="GV165" s="41">
        <f t="shared" si="108"/>
        <v>0</v>
      </c>
      <c r="GW165" s="41">
        <f t="shared" si="108"/>
        <v>0</v>
      </c>
      <c r="GX165" s="41">
        <f t="shared" si="108"/>
        <v>0</v>
      </c>
      <c r="GY165" s="41">
        <f t="shared" si="108"/>
        <v>0</v>
      </c>
      <c r="GZ165" s="41">
        <f t="shared" si="108"/>
        <v>0</v>
      </c>
      <c r="HA165" s="41">
        <f t="shared" si="108"/>
        <v>0</v>
      </c>
      <c r="HB165" s="41">
        <f t="shared" si="108"/>
        <v>0</v>
      </c>
      <c r="HC165" s="41">
        <f t="shared" si="108"/>
        <v>0</v>
      </c>
      <c r="HD165" s="41">
        <f t="shared" si="108"/>
        <v>0</v>
      </c>
      <c r="HE165" s="41">
        <f t="shared" si="109"/>
        <v>0</v>
      </c>
      <c r="HF165" s="41">
        <f t="shared" si="109"/>
        <v>0</v>
      </c>
      <c r="HG165" s="41">
        <f t="shared" si="109"/>
        <v>0</v>
      </c>
      <c r="HH165" s="41">
        <f t="shared" si="91"/>
        <v>0</v>
      </c>
      <c r="HI165" s="41">
        <f t="shared" si="91"/>
        <v>0</v>
      </c>
      <c r="HJ165" s="41">
        <f t="shared" si="91"/>
        <v>0</v>
      </c>
    </row>
    <row r="166" spans="1:218" ht="14.4" x14ac:dyDescent="0.3">
      <c r="A166" s="42">
        <v>163</v>
      </c>
      <c r="B166" s="43">
        <f>'CMM4 - AUX CALC'!$FH$67</f>
        <v>0</v>
      </c>
      <c r="FI166" s="41">
        <f>$B166/(_xlfn.SINGLE(PrazoConcessao)*12-FI$3+1)</f>
        <v>0</v>
      </c>
      <c r="FJ166" s="41">
        <f t="shared" si="105"/>
        <v>0</v>
      </c>
      <c r="FK166" s="41">
        <f t="shared" si="105"/>
        <v>0</v>
      </c>
      <c r="FL166" s="41">
        <f t="shared" si="105"/>
        <v>0</v>
      </c>
      <c r="FM166" s="41">
        <f t="shared" si="105"/>
        <v>0</v>
      </c>
      <c r="FN166" s="41">
        <f t="shared" si="105"/>
        <v>0</v>
      </c>
      <c r="FO166" s="41">
        <f t="shared" si="101"/>
        <v>0</v>
      </c>
      <c r="FP166" s="41">
        <f t="shared" si="101"/>
        <v>0</v>
      </c>
      <c r="FQ166" s="41">
        <f t="shared" si="101"/>
        <v>0</v>
      </c>
      <c r="FR166" s="41">
        <f t="shared" si="101"/>
        <v>0</v>
      </c>
      <c r="FS166" s="41">
        <f t="shared" si="101"/>
        <v>0</v>
      </c>
      <c r="FT166" s="41">
        <f t="shared" si="101"/>
        <v>0</v>
      </c>
      <c r="FU166" s="41">
        <f t="shared" si="101"/>
        <v>0</v>
      </c>
      <c r="FV166" s="41">
        <f t="shared" si="101"/>
        <v>0</v>
      </c>
      <c r="FW166" s="41">
        <f t="shared" si="101"/>
        <v>0</v>
      </c>
      <c r="FX166" s="41">
        <f t="shared" si="101"/>
        <v>0</v>
      </c>
      <c r="FY166" s="41">
        <f t="shared" si="101"/>
        <v>0</v>
      </c>
      <c r="FZ166" s="41">
        <f t="shared" si="101"/>
        <v>0</v>
      </c>
      <c r="GA166" s="41">
        <f t="shared" si="101"/>
        <v>0</v>
      </c>
      <c r="GB166" s="41">
        <f t="shared" si="101"/>
        <v>0</v>
      </c>
      <c r="GC166" s="41">
        <f t="shared" si="101"/>
        <v>0</v>
      </c>
      <c r="GD166" s="41">
        <f t="shared" si="110"/>
        <v>0</v>
      </c>
      <c r="GE166" s="41">
        <f t="shared" si="110"/>
        <v>0</v>
      </c>
      <c r="GF166" s="41">
        <f t="shared" si="110"/>
        <v>0</v>
      </c>
      <c r="GG166" s="41">
        <f t="shared" si="110"/>
        <v>0</v>
      </c>
      <c r="GH166" s="41">
        <f t="shared" si="110"/>
        <v>0</v>
      </c>
      <c r="GI166" s="41">
        <f t="shared" si="107"/>
        <v>0</v>
      </c>
      <c r="GJ166" s="41">
        <f t="shared" si="107"/>
        <v>0</v>
      </c>
      <c r="GK166" s="41">
        <f t="shared" si="107"/>
        <v>0</v>
      </c>
      <c r="GL166" s="41">
        <f t="shared" si="107"/>
        <v>0</v>
      </c>
      <c r="GM166" s="41">
        <f t="shared" si="107"/>
        <v>0</v>
      </c>
      <c r="GN166" s="41">
        <f t="shared" si="106"/>
        <v>0</v>
      </c>
      <c r="GO166" s="41">
        <f t="shared" si="106"/>
        <v>0</v>
      </c>
      <c r="GP166" s="41">
        <f t="shared" si="106"/>
        <v>0</v>
      </c>
      <c r="GQ166" s="41">
        <f t="shared" si="106"/>
        <v>0</v>
      </c>
      <c r="GR166" s="41">
        <f t="shared" si="106"/>
        <v>0</v>
      </c>
      <c r="GS166" s="41">
        <f t="shared" si="106"/>
        <v>0</v>
      </c>
      <c r="GT166" s="41">
        <f t="shared" si="106"/>
        <v>0</v>
      </c>
      <c r="GU166" s="41">
        <f t="shared" si="106"/>
        <v>0</v>
      </c>
      <c r="GV166" s="41">
        <f t="shared" si="108"/>
        <v>0</v>
      </c>
      <c r="GW166" s="41">
        <f t="shared" si="108"/>
        <v>0</v>
      </c>
      <c r="GX166" s="41">
        <f t="shared" si="108"/>
        <v>0</v>
      </c>
      <c r="GY166" s="41">
        <f t="shared" si="108"/>
        <v>0</v>
      </c>
      <c r="GZ166" s="41">
        <f t="shared" si="108"/>
        <v>0</v>
      </c>
      <c r="HA166" s="41">
        <f t="shared" si="108"/>
        <v>0</v>
      </c>
      <c r="HB166" s="41">
        <f t="shared" si="108"/>
        <v>0</v>
      </c>
      <c r="HC166" s="41">
        <f t="shared" si="108"/>
        <v>0</v>
      </c>
      <c r="HD166" s="41">
        <f t="shared" si="108"/>
        <v>0</v>
      </c>
      <c r="HE166" s="41">
        <f t="shared" si="109"/>
        <v>0</v>
      </c>
      <c r="HF166" s="41">
        <f t="shared" si="109"/>
        <v>0</v>
      </c>
      <c r="HG166" s="41">
        <f t="shared" si="109"/>
        <v>0</v>
      </c>
      <c r="HH166" s="41">
        <f t="shared" si="91"/>
        <v>0</v>
      </c>
      <c r="HI166" s="41">
        <f t="shared" si="91"/>
        <v>0</v>
      </c>
      <c r="HJ166" s="41">
        <f t="shared" si="91"/>
        <v>0</v>
      </c>
    </row>
    <row r="167" spans="1:218" ht="14.4" x14ac:dyDescent="0.3">
      <c r="A167" s="42">
        <v>164</v>
      </c>
      <c r="B167" s="43">
        <f>'CMM4 - AUX CALC'!$FI$67</f>
        <v>0</v>
      </c>
      <c r="FJ167" s="41">
        <f>$B167/(_xlfn.SINGLE(PrazoConcessao)*12-FJ$3+1)</f>
        <v>0</v>
      </c>
      <c r="FK167" s="41">
        <f t="shared" ref="FK167:FN170" si="111">FJ167</f>
        <v>0</v>
      </c>
      <c r="FL167" s="41">
        <f t="shared" si="111"/>
        <v>0</v>
      </c>
      <c r="FM167" s="41">
        <f t="shared" si="111"/>
        <v>0</v>
      </c>
      <c r="FN167" s="41">
        <f t="shared" si="111"/>
        <v>0</v>
      </c>
      <c r="FO167" s="41">
        <f t="shared" si="101"/>
        <v>0</v>
      </c>
      <c r="FP167" s="41">
        <f t="shared" si="101"/>
        <v>0</v>
      </c>
      <c r="FQ167" s="41">
        <f t="shared" si="101"/>
        <v>0</v>
      </c>
      <c r="FR167" s="41">
        <f t="shared" si="101"/>
        <v>0</v>
      </c>
      <c r="FS167" s="41">
        <f t="shared" si="101"/>
        <v>0</v>
      </c>
      <c r="FT167" s="41">
        <f t="shared" si="101"/>
        <v>0</v>
      </c>
      <c r="FU167" s="41">
        <f t="shared" si="101"/>
        <v>0</v>
      </c>
      <c r="FV167" s="41">
        <f t="shared" si="101"/>
        <v>0</v>
      </c>
      <c r="FW167" s="41">
        <f t="shared" si="101"/>
        <v>0</v>
      </c>
      <c r="FX167" s="41">
        <f t="shared" si="101"/>
        <v>0</v>
      </c>
      <c r="FY167" s="41">
        <f t="shared" si="101"/>
        <v>0</v>
      </c>
      <c r="FZ167" s="41">
        <f t="shared" si="101"/>
        <v>0</v>
      </c>
      <c r="GA167" s="41">
        <f t="shared" si="101"/>
        <v>0</v>
      </c>
      <c r="GB167" s="41">
        <f t="shared" si="101"/>
        <v>0</v>
      </c>
      <c r="GC167" s="41">
        <f t="shared" si="101"/>
        <v>0</v>
      </c>
      <c r="GD167" s="41">
        <f t="shared" si="110"/>
        <v>0</v>
      </c>
      <c r="GE167" s="41">
        <f t="shared" si="110"/>
        <v>0</v>
      </c>
      <c r="GF167" s="41">
        <f t="shared" si="110"/>
        <v>0</v>
      </c>
      <c r="GG167" s="41">
        <f t="shared" si="110"/>
        <v>0</v>
      </c>
      <c r="GH167" s="41">
        <f t="shared" si="110"/>
        <v>0</v>
      </c>
      <c r="GI167" s="41">
        <f t="shared" si="107"/>
        <v>0</v>
      </c>
      <c r="GJ167" s="41">
        <f t="shared" si="107"/>
        <v>0</v>
      </c>
      <c r="GK167" s="41">
        <f t="shared" si="107"/>
        <v>0</v>
      </c>
      <c r="GL167" s="41">
        <f t="shared" si="107"/>
        <v>0</v>
      </c>
      <c r="GM167" s="41">
        <f t="shared" si="107"/>
        <v>0</v>
      </c>
      <c r="GN167" s="41">
        <f t="shared" si="106"/>
        <v>0</v>
      </c>
      <c r="GO167" s="41">
        <f t="shared" si="106"/>
        <v>0</v>
      </c>
      <c r="GP167" s="41">
        <f t="shared" si="106"/>
        <v>0</v>
      </c>
      <c r="GQ167" s="41">
        <f t="shared" si="106"/>
        <v>0</v>
      </c>
      <c r="GR167" s="41">
        <f t="shared" si="106"/>
        <v>0</v>
      </c>
      <c r="GS167" s="41">
        <f t="shared" si="106"/>
        <v>0</v>
      </c>
      <c r="GT167" s="41">
        <f t="shared" si="106"/>
        <v>0</v>
      </c>
      <c r="GU167" s="41">
        <f t="shared" si="106"/>
        <v>0</v>
      </c>
      <c r="GV167" s="41">
        <f t="shared" si="108"/>
        <v>0</v>
      </c>
      <c r="GW167" s="41">
        <f t="shared" si="108"/>
        <v>0</v>
      </c>
      <c r="GX167" s="41">
        <f t="shared" si="108"/>
        <v>0</v>
      </c>
      <c r="GY167" s="41">
        <f t="shared" si="108"/>
        <v>0</v>
      </c>
      <c r="GZ167" s="41">
        <f t="shared" si="108"/>
        <v>0</v>
      </c>
      <c r="HA167" s="41">
        <f t="shared" si="108"/>
        <v>0</v>
      </c>
      <c r="HB167" s="41">
        <f t="shared" si="108"/>
        <v>0</v>
      </c>
      <c r="HC167" s="41">
        <f t="shared" si="108"/>
        <v>0</v>
      </c>
      <c r="HD167" s="41">
        <f t="shared" si="108"/>
        <v>0</v>
      </c>
      <c r="HE167" s="41">
        <f t="shared" si="109"/>
        <v>0</v>
      </c>
      <c r="HF167" s="41">
        <f t="shared" si="109"/>
        <v>0</v>
      </c>
      <c r="HG167" s="41">
        <f t="shared" si="109"/>
        <v>0</v>
      </c>
      <c r="HH167" s="41">
        <f t="shared" si="91"/>
        <v>0</v>
      </c>
      <c r="HI167" s="41">
        <f t="shared" si="91"/>
        <v>0</v>
      </c>
      <c r="HJ167" s="41">
        <f t="shared" si="91"/>
        <v>0</v>
      </c>
    </row>
    <row r="168" spans="1:218" ht="14.4" x14ac:dyDescent="0.3">
      <c r="A168" s="42">
        <v>165</v>
      </c>
      <c r="B168" s="43">
        <f>'CMM4 - AUX CALC'!$FJ$67</f>
        <v>0</v>
      </c>
      <c r="FK168" s="41">
        <f>$B168/(_xlfn.SINGLE(PrazoConcessao)*12-FK$3+1)</f>
        <v>0</v>
      </c>
      <c r="FL168" s="41">
        <f t="shared" si="111"/>
        <v>0</v>
      </c>
      <c r="FM168" s="41">
        <f t="shared" si="111"/>
        <v>0</v>
      </c>
      <c r="FN168" s="41">
        <f t="shared" si="111"/>
        <v>0</v>
      </c>
      <c r="FO168" s="41">
        <f t="shared" si="101"/>
        <v>0</v>
      </c>
      <c r="FP168" s="41">
        <f t="shared" si="101"/>
        <v>0</v>
      </c>
      <c r="FQ168" s="41">
        <f t="shared" si="101"/>
        <v>0</v>
      </c>
      <c r="FR168" s="41">
        <f t="shared" si="101"/>
        <v>0</v>
      </c>
      <c r="FS168" s="41">
        <f t="shared" si="101"/>
        <v>0</v>
      </c>
      <c r="FT168" s="41">
        <f t="shared" si="101"/>
        <v>0</v>
      </c>
      <c r="FU168" s="41">
        <f t="shared" si="101"/>
        <v>0</v>
      </c>
      <c r="FV168" s="41">
        <f t="shared" si="101"/>
        <v>0</v>
      </c>
      <c r="FW168" s="41">
        <f t="shared" si="101"/>
        <v>0</v>
      </c>
      <c r="FX168" s="41">
        <f t="shared" si="101"/>
        <v>0</v>
      </c>
      <c r="FY168" s="41">
        <f t="shared" si="101"/>
        <v>0</v>
      </c>
      <c r="FZ168" s="41">
        <f t="shared" si="101"/>
        <v>0</v>
      </c>
      <c r="GA168" s="41">
        <f t="shared" si="101"/>
        <v>0</v>
      </c>
      <c r="GB168" s="41">
        <f t="shared" si="101"/>
        <v>0</v>
      </c>
      <c r="GC168" s="41">
        <f t="shared" si="101"/>
        <v>0</v>
      </c>
      <c r="GD168" s="41">
        <f t="shared" si="110"/>
        <v>0</v>
      </c>
      <c r="GE168" s="41">
        <f t="shared" si="110"/>
        <v>0</v>
      </c>
      <c r="GF168" s="41">
        <f t="shared" si="110"/>
        <v>0</v>
      </c>
      <c r="GG168" s="41">
        <f t="shared" si="110"/>
        <v>0</v>
      </c>
      <c r="GH168" s="41">
        <f t="shared" si="110"/>
        <v>0</v>
      </c>
      <c r="GI168" s="41">
        <f t="shared" si="107"/>
        <v>0</v>
      </c>
      <c r="GJ168" s="41">
        <f t="shared" si="107"/>
        <v>0</v>
      </c>
      <c r="GK168" s="41">
        <f t="shared" si="107"/>
        <v>0</v>
      </c>
      <c r="GL168" s="41">
        <f t="shared" si="107"/>
        <v>0</v>
      </c>
      <c r="GM168" s="41">
        <f t="shared" si="107"/>
        <v>0</v>
      </c>
      <c r="GN168" s="41">
        <f t="shared" si="106"/>
        <v>0</v>
      </c>
      <c r="GO168" s="41">
        <f t="shared" si="106"/>
        <v>0</v>
      </c>
      <c r="GP168" s="41">
        <f t="shared" si="106"/>
        <v>0</v>
      </c>
      <c r="GQ168" s="41">
        <f t="shared" si="106"/>
        <v>0</v>
      </c>
      <c r="GR168" s="41">
        <f t="shared" si="106"/>
        <v>0</v>
      </c>
      <c r="GS168" s="41">
        <f t="shared" si="106"/>
        <v>0</v>
      </c>
      <c r="GT168" s="41">
        <f t="shared" si="106"/>
        <v>0</v>
      </c>
      <c r="GU168" s="41">
        <f t="shared" si="106"/>
        <v>0</v>
      </c>
      <c r="GV168" s="41">
        <f t="shared" si="108"/>
        <v>0</v>
      </c>
      <c r="GW168" s="41">
        <f t="shared" si="108"/>
        <v>0</v>
      </c>
      <c r="GX168" s="41">
        <f t="shared" si="108"/>
        <v>0</v>
      </c>
      <c r="GY168" s="41">
        <f t="shared" si="108"/>
        <v>0</v>
      </c>
      <c r="GZ168" s="41">
        <f t="shared" si="108"/>
        <v>0</v>
      </c>
      <c r="HA168" s="41">
        <f t="shared" si="108"/>
        <v>0</v>
      </c>
      <c r="HB168" s="41">
        <f t="shared" si="108"/>
        <v>0</v>
      </c>
      <c r="HC168" s="41">
        <f t="shared" si="108"/>
        <v>0</v>
      </c>
      <c r="HD168" s="41">
        <f t="shared" si="108"/>
        <v>0</v>
      </c>
      <c r="HE168" s="41">
        <f t="shared" si="109"/>
        <v>0</v>
      </c>
      <c r="HF168" s="41">
        <f t="shared" si="109"/>
        <v>0</v>
      </c>
      <c r="HG168" s="41">
        <f t="shared" si="109"/>
        <v>0</v>
      </c>
      <c r="HH168" s="41">
        <f t="shared" si="91"/>
        <v>0</v>
      </c>
      <c r="HI168" s="41">
        <f t="shared" si="91"/>
        <v>0</v>
      </c>
      <c r="HJ168" s="41">
        <f t="shared" si="91"/>
        <v>0</v>
      </c>
    </row>
    <row r="169" spans="1:218" ht="14.4" x14ac:dyDescent="0.3">
      <c r="A169" s="42">
        <v>166</v>
      </c>
      <c r="B169" s="43">
        <f>'CMM4 - AUX CALC'!$FK$67</f>
        <v>0</v>
      </c>
      <c r="FL169" s="41">
        <f>$B169/(_xlfn.SINGLE(PrazoConcessao)*12-FL$3+1)</f>
        <v>0</v>
      </c>
      <c r="FM169" s="41">
        <f t="shared" si="111"/>
        <v>0</v>
      </c>
      <c r="FN169" s="41">
        <f t="shared" si="111"/>
        <v>0</v>
      </c>
      <c r="FO169" s="41">
        <f t="shared" si="101"/>
        <v>0</v>
      </c>
      <c r="FP169" s="41">
        <f t="shared" si="101"/>
        <v>0</v>
      </c>
      <c r="FQ169" s="41">
        <f t="shared" si="101"/>
        <v>0</v>
      </c>
      <c r="FR169" s="41">
        <f t="shared" si="101"/>
        <v>0</v>
      </c>
      <c r="FS169" s="41">
        <f t="shared" si="101"/>
        <v>0</v>
      </c>
      <c r="FT169" s="41">
        <f t="shared" si="101"/>
        <v>0</v>
      </c>
      <c r="FU169" s="41">
        <f t="shared" si="101"/>
        <v>0</v>
      </c>
      <c r="FV169" s="41">
        <f t="shared" si="101"/>
        <v>0</v>
      </c>
      <c r="FW169" s="41">
        <f t="shared" si="101"/>
        <v>0</v>
      </c>
      <c r="FX169" s="41">
        <f t="shared" si="101"/>
        <v>0</v>
      </c>
      <c r="FY169" s="41">
        <f t="shared" si="101"/>
        <v>0</v>
      </c>
      <c r="FZ169" s="41">
        <f t="shared" si="101"/>
        <v>0</v>
      </c>
      <c r="GA169" s="41">
        <f t="shared" si="101"/>
        <v>0</v>
      </c>
      <c r="GB169" s="41">
        <f t="shared" si="101"/>
        <v>0</v>
      </c>
      <c r="GC169" s="41">
        <f t="shared" si="101"/>
        <v>0</v>
      </c>
      <c r="GD169" s="41">
        <f t="shared" si="110"/>
        <v>0</v>
      </c>
      <c r="GE169" s="41">
        <f t="shared" si="110"/>
        <v>0</v>
      </c>
      <c r="GF169" s="41">
        <f t="shared" si="110"/>
        <v>0</v>
      </c>
      <c r="GG169" s="41">
        <f t="shared" si="110"/>
        <v>0</v>
      </c>
      <c r="GH169" s="41">
        <f t="shared" si="110"/>
        <v>0</v>
      </c>
      <c r="GI169" s="41">
        <f t="shared" si="107"/>
        <v>0</v>
      </c>
      <c r="GJ169" s="41">
        <f t="shared" si="107"/>
        <v>0</v>
      </c>
      <c r="GK169" s="41">
        <f t="shared" si="107"/>
        <v>0</v>
      </c>
      <c r="GL169" s="41">
        <f t="shared" si="107"/>
        <v>0</v>
      </c>
      <c r="GM169" s="41">
        <f t="shared" si="107"/>
        <v>0</v>
      </c>
      <c r="GN169" s="41">
        <f t="shared" si="106"/>
        <v>0</v>
      </c>
      <c r="GO169" s="41">
        <f t="shared" si="106"/>
        <v>0</v>
      </c>
      <c r="GP169" s="41">
        <f t="shared" si="106"/>
        <v>0</v>
      </c>
      <c r="GQ169" s="41">
        <f t="shared" si="106"/>
        <v>0</v>
      </c>
      <c r="GR169" s="41">
        <f t="shared" si="106"/>
        <v>0</v>
      </c>
      <c r="GS169" s="41">
        <f t="shared" si="106"/>
        <v>0</v>
      </c>
      <c r="GT169" s="41">
        <f t="shared" si="106"/>
        <v>0</v>
      </c>
      <c r="GU169" s="41">
        <f t="shared" si="106"/>
        <v>0</v>
      </c>
      <c r="GV169" s="41">
        <f t="shared" si="108"/>
        <v>0</v>
      </c>
      <c r="GW169" s="41">
        <f t="shared" si="108"/>
        <v>0</v>
      </c>
      <c r="GX169" s="41">
        <f t="shared" si="108"/>
        <v>0</v>
      </c>
      <c r="GY169" s="41">
        <f t="shared" si="108"/>
        <v>0</v>
      </c>
      <c r="GZ169" s="41">
        <f t="shared" si="108"/>
        <v>0</v>
      </c>
      <c r="HA169" s="41">
        <f t="shared" si="108"/>
        <v>0</v>
      </c>
      <c r="HB169" s="41">
        <f t="shared" si="108"/>
        <v>0</v>
      </c>
      <c r="HC169" s="41">
        <f t="shared" si="108"/>
        <v>0</v>
      </c>
      <c r="HD169" s="41">
        <f t="shared" si="108"/>
        <v>0</v>
      </c>
      <c r="HE169" s="41">
        <f t="shared" si="109"/>
        <v>0</v>
      </c>
      <c r="HF169" s="41">
        <f t="shared" si="109"/>
        <v>0</v>
      </c>
      <c r="HG169" s="41">
        <f t="shared" si="109"/>
        <v>0</v>
      </c>
      <c r="HH169" s="41">
        <f t="shared" si="109"/>
        <v>0</v>
      </c>
      <c r="HI169" s="41">
        <f t="shared" si="109"/>
        <v>0</v>
      </c>
      <c r="HJ169" s="41">
        <f t="shared" si="109"/>
        <v>0</v>
      </c>
    </row>
    <row r="170" spans="1:218" ht="14.4" x14ac:dyDescent="0.3">
      <c r="A170" s="42">
        <v>167</v>
      </c>
      <c r="B170" s="43">
        <f>'CMM4 - AUX CALC'!$FL$67</f>
        <v>0</v>
      </c>
      <c r="FM170" s="41">
        <f>$B170/(_xlfn.SINGLE(PrazoConcessao)*12-FM$3+1)</f>
        <v>0</v>
      </c>
      <c r="FN170" s="41">
        <f t="shared" si="111"/>
        <v>0</v>
      </c>
      <c r="FO170" s="41">
        <f t="shared" si="101"/>
        <v>0</v>
      </c>
      <c r="FP170" s="41">
        <f t="shared" si="101"/>
        <v>0</v>
      </c>
      <c r="FQ170" s="41">
        <f t="shared" si="101"/>
        <v>0</v>
      </c>
      <c r="FR170" s="41">
        <f t="shared" si="101"/>
        <v>0</v>
      </c>
      <c r="FS170" s="41">
        <f t="shared" si="101"/>
        <v>0</v>
      </c>
      <c r="FT170" s="41">
        <f t="shared" si="101"/>
        <v>0</v>
      </c>
      <c r="FU170" s="41">
        <f t="shared" si="101"/>
        <v>0</v>
      </c>
      <c r="FV170" s="41">
        <f t="shared" si="101"/>
        <v>0</v>
      </c>
      <c r="FW170" s="41">
        <f t="shared" si="101"/>
        <v>0</v>
      </c>
      <c r="FX170" s="41">
        <f t="shared" si="101"/>
        <v>0</v>
      </c>
      <c r="FY170" s="41">
        <f t="shared" si="101"/>
        <v>0</v>
      </c>
      <c r="FZ170" s="41">
        <f t="shared" si="101"/>
        <v>0</v>
      </c>
      <c r="GA170" s="41">
        <f t="shared" si="101"/>
        <v>0</v>
      </c>
      <c r="GB170" s="41">
        <f t="shared" si="101"/>
        <v>0</v>
      </c>
      <c r="GC170" s="41">
        <f t="shared" si="101"/>
        <v>0</v>
      </c>
      <c r="GD170" s="41">
        <f t="shared" si="110"/>
        <v>0</v>
      </c>
      <c r="GE170" s="41">
        <f t="shared" si="110"/>
        <v>0</v>
      </c>
      <c r="GF170" s="41">
        <f t="shared" si="110"/>
        <v>0</v>
      </c>
      <c r="GG170" s="41">
        <f t="shared" si="110"/>
        <v>0</v>
      </c>
      <c r="GH170" s="41">
        <f t="shared" si="110"/>
        <v>0</v>
      </c>
      <c r="GI170" s="41">
        <f t="shared" si="107"/>
        <v>0</v>
      </c>
      <c r="GJ170" s="41">
        <f t="shared" si="107"/>
        <v>0</v>
      </c>
      <c r="GK170" s="41">
        <f t="shared" si="107"/>
        <v>0</v>
      </c>
      <c r="GL170" s="41">
        <f t="shared" si="107"/>
        <v>0</v>
      </c>
      <c r="GM170" s="41">
        <f t="shared" si="107"/>
        <v>0</v>
      </c>
      <c r="GN170" s="41">
        <f t="shared" si="106"/>
        <v>0</v>
      </c>
      <c r="GO170" s="41">
        <f t="shared" si="106"/>
        <v>0</v>
      </c>
      <c r="GP170" s="41">
        <f t="shared" si="106"/>
        <v>0</v>
      </c>
      <c r="GQ170" s="41">
        <f t="shared" si="106"/>
        <v>0</v>
      </c>
      <c r="GR170" s="41">
        <f t="shared" si="106"/>
        <v>0</v>
      </c>
      <c r="GS170" s="41">
        <f t="shared" si="106"/>
        <v>0</v>
      </c>
      <c r="GT170" s="41">
        <f t="shared" si="106"/>
        <v>0</v>
      </c>
      <c r="GU170" s="41">
        <f t="shared" si="106"/>
        <v>0</v>
      </c>
      <c r="GV170" s="41">
        <f t="shared" si="108"/>
        <v>0</v>
      </c>
      <c r="GW170" s="41">
        <f t="shared" si="108"/>
        <v>0</v>
      </c>
      <c r="GX170" s="41">
        <f t="shared" si="108"/>
        <v>0</v>
      </c>
      <c r="GY170" s="41">
        <f t="shared" si="108"/>
        <v>0</v>
      </c>
      <c r="GZ170" s="41">
        <f t="shared" si="108"/>
        <v>0</v>
      </c>
      <c r="HA170" s="41">
        <f t="shared" si="108"/>
        <v>0</v>
      </c>
      <c r="HB170" s="41">
        <f t="shared" si="108"/>
        <v>0</v>
      </c>
      <c r="HC170" s="41">
        <f t="shared" si="108"/>
        <v>0</v>
      </c>
      <c r="HD170" s="41">
        <f t="shared" si="108"/>
        <v>0</v>
      </c>
      <c r="HE170" s="41">
        <f t="shared" si="109"/>
        <v>0</v>
      </c>
      <c r="HF170" s="41">
        <f t="shared" si="109"/>
        <v>0</v>
      </c>
      <c r="HG170" s="41">
        <f t="shared" si="109"/>
        <v>0</v>
      </c>
      <c r="HH170" s="41">
        <f t="shared" si="109"/>
        <v>0</v>
      </c>
      <c r="HI170" s="41">
        <f t="shared" si="109"/>
        <v>0</v>
      </c>
      <c r="HJ170" s="41">
        <f t="shared" si="109"/>
        <v>0</v>
      </c>
    </row>
    <row r="171" spans="1:218" ht="14.4" x14ac:dyDescent="0.3">
      <c r="A171" s="42">
        <v>168</v>
      </c>
      <c r="B171" s="43">
        <f>'CMM4 - AUX CALC'!$FM$67</f>
        <v>0</v>
      </c>
      <c r="FN171" s="41">
        <f>$B171/(_xlfn.SINGLE(PrazoConcessao)*12-FN$3+1)</f>
        <v>0</v>
      </c>
      <c r="FO171" s="41">
        <f t="shared" si="101"/>
        <v>0</v>
      </c>
      <c r="FP171" s="41">
        <f t="shared" si="101"/>
        <v>0</v>
      </c>
      <c r="FQ171" s="41">
        <f t="shared" si="101"/>
        <v>0</v>
      </c>
      <c r="FR171" s="41">
        <f t="shared" si="101"/>
        <v>0</v>
      </c>
      <c r="FS171" s="41">
        <f t="shared" si="101"/>
        <v>0</v>
      </c>
      <c r="FT171" s="41">
        <f t="shared" si="101"/>
        <v>0</v>
      </c>
      <c r="FU171" s="41">
        <f t="shared" si="101"/>
        <v>0</v>
      </c>
      <c r="FV171" s="41">
        <f t="shared" si="101"/>
        <v>0</v>
      </c>
      <c r="FW171" s="41">
        <f t="shared" si="101"/>
        <v>0</v>
      </c>
      <c r="FX171" s="41">
        <f t="shared" si="101"/>
        <v>0</v>
      </c>
      <c r="FY171" s="41">
        <f t="shared" si="101"/>
        <v>0</v>
      </c>
      <c r="FZ171" s="41">
        <f t="shared" si="101"/>
        <v>0</v>
      </c>
      <c r="GA171" s="41">
        <f t="shared" si="101"/>
        <v>0</v>
      </c>
      <c r="GB171" s="41">
        <f t="shared" si="101"/>
        <v>0</v>
      </c>
      <c r="GC171" s="41">
        <f t="shared" si="101"/>
        <v>0</v>
      </c>
      <c r="GD171" s="41">
        <f t="shared" si="110"/>
        <v>0</v>
      </c>
      <c r="GE171" s="41">
        <f t="shared" si="110"/>
        <v>0</v>
      </c>
      <c r="GF171" s="41">
        <f t="shared" si="110"/>
        <v>0</v>
      </c>
      <c r="GG171" s="41">
        <f t="shared" si="110"/>
        <v>0</v>
      </c>
      <c r="GH171" s="41">
        <f t="shared" si="110"/>
        <v>0</v>
      </c>
      <c r="GI171" s="41">
        <f t="shared" si="107"/>
        <v>0</v>
      </c>
      <c r="GJ171" s="41">
        <f t="shared" si="107"/>
        <v>0</v>
      </c>
      <c r="GK171" s="41">
        <f t="shared" si="107"/>
        <v>0</v>
      </c>
      <c r="GL171" s="41">
        <f t="shared" si="107"/>
        <v>0</v>
      </c>
      <c r="GM171" s="41">
        <f t="shared" si="107"/>
        <v>0</v>
      </c>
      <c r="GN171" s="41">
        <f t="shared" si="106"/>
        <v>0</v>
      </c>
      <c r="GO171" s="41">
        <f t="shared" si="106"/>
        <v>0</v>
      </c>
      <c r="GP171" s="41">
        <f t="shared" si="106"/>
        <v>0</v>
      </c>
      <c r="GQ171" s="41">
        <f t="shared" si="106"/>
        <v>0</v>
      </c>
      <c r="GR171" s="41">
        <f t="shared" si="106"/>
        <v>0</v>
      </c>
      <c r="GS171" s="41">
        <f t="shared" si="106"/>
        <v>0</v>
      </c>
      <c r="GT171" s="41">
        <f t="shared" si="106"/>
        <v>0</v>
      </c>
      <c r="GU171" s="41">
        <f t="shared" si="106"/>
        <v>0</v>
      </c>
      <c r="GV171" s="41">
        <f t="shared" si="108"/>
        <v>0</v>
      </c>
      <c r="GW171" s="41">
        <f t="shared" si="108"/>
        <v>0</v>
      </c>
      <c r="GX171" s="41">
        <f t="shared" si="108"/>
        <v>0</v>
      </c>
      <c r="GY171" s="41">
        <f t="shared" si="108"/>
        <v>0</v>
      </c>
      <c r="GZ171" s="41">
        <f t="shared" si="108"/>
        <v>0</v>
      </c>
      <c r="HA171" s="41">
        <f t="shared" si="108"/>
        <v>0</v>
      </c>
      <c r="HB171" s="41">
        <f t="shared" si="108"/>
        <v>0</v>
      </c>
      <c r="HC171" s="41">
        <f t="shared" si="108"/>
        <v>0</v>
      </c>
      <c r="HD171" s="41">
        <f t="shared" si="108"/>
        <v>0</v>
      </c>
      <c r="HE171" s="41">
        <f t="shared" si="109"/>
        <v>0</v>
      </c>
      <c r="HF171" s="41">
        <f t="shared" si="109"/>
        <v>0</v>
      </c>
      <c r="HG171" s="41">
        <f t="shared" si="109"/>
        <v>0</v>
      </c>
      <c r="HH171" s="41">
        <f t="shared" si="109"/>
        <v>0</v>
      </c>
      <c r="HI171" s="41">
        <f t="shared" si="109"/>
        <v>0</v>
      </c>
      <c r="HJ171" s="41">
        <f t="shared" si="109"/>
        <v>0</v>
      </c>
    </row>
    <row r="172" spans="1:218" ht="14.4" x14ac:dyDescent="0.3">
      <c r="A172" s="42">
        <v>169</v>
      </c>
      <c r="B172" s="43">
        <f>'CMM4 - AUX CALC'!$FN$67</f>
        <v>0</v>
      </c>
      <c r="FO172" s="41">
        <f>$B172/(_xlfn.SINGLE(PrazoConcessao)*12-FO$3+1)</f>
        <v>0</v>
      </c>
      <c r="FP172" s="41">
        <f t="shared" si="101"/>
        <v>0</v>
      </c>
      <c r="FQ172" s="41">
        <f t="shared" si="101"/>
        <v>0</v>
      </c>
      <c r="FR172" s="41">
        <f t="shared" si="101"/>
        <v>0</v>
      </c>
      <c r="FS172" s="41">
        <f t="shared" si="101"/>
        <v>0</v>
      </c>
      <c r="FT172" s="41">
        <f t="shared" si="101"/>
        <v>0</v>
      </c>
      <c r="FU172" s="41">
        <f t="shared" si="101"/>
        <v>0</v>
      </c>
      <c r="FV172" s="41">
        <f t="shared" si="101"/>
        <v>0</v>
      </c>
      <c r="FW172" s="41">
        <f t="shared" si="101"/>
        <v>0</v>
      </c>
      <c r="FX172" s="41">
        <f t="shared" si="101"/>
        <v>0</v>
      </c>
      <c r="FY172" s="41">
        <f t="shared" si="101"/>
        <v>0</v>
      </c>
      <c r="FZ172" s="41">
        <f t="shared" si="101"/>
        <v>0</v>
      </c>
      <c r="GA172" s="41">
        <f t="shared" si="101"/>
        <v>0</v>
      </c>
      <c r="GB172" s="41">
        <f t="shared" si="101"/>
        <v>0</v>
      </c>
      <c r="GC172" s="41">
        <f t="shared" si="101"/>
        <v>0</v>
      </c>
      <c r="GD172" s="41">
        <f t="shared" si="110"/>
        <v>0</v>
      </c>
      <c r="GE172" s="41">
        <f t="shared" si="110"/>
        <v>0</v>
      </c>
      <c r="GF172" s="41">
        <f t="shared" si="110"/>
        <v>0</v>
      </c>
      <c r="GG172" s="41">
        <f t="shared" si="110"/>
        <v>0</v>
      </c>
      <c r="GH172" s="41">
        <f t="shared" si="110"/>
        <v>0</v>
      </c>
      <c r="GI172" s="41">
        <f t="shared" si="107"/>
        <v>0</v>
      </c>
      <c r="GJ172" s="41">
        <f t="shared" si="107"/>
        <v>0</v>
      </c>
      <c r="GK172" s="41">
        <f t="shared" si="107"/>
        <v>0</v>
      </c>
      <c r="GL172" s="41">
        <f t="shared" si="107"/>
        <v>0</v>
      </c>
      <c r="GM172" s="41">
        <f t="shared" si="107"/>
        <v>0</v>
      </c>
      <c r="GN172" s="41">
        <f t="shared" si="106"/>
        <v>0</v>
      </c>
      <c r="GO172" s="41">
        <f t="shared" si="106"/>
        <v>0</v>
      </c>
      <c r="GP172" s="41">
        <f t="shared" si="106"/>
        <v>0</v>
      </c>
      <c r="GQ172" s="41">
        <f t="shared" si="106"/>
        <v>0</v>
      </c>
      <c r="GR172" s="41">
        <f t="shared" si="106"/>
        <v>0</v>
      </c>
      <c r="GS172" s="41">
        <f t="shared" si="106"/>
        <v>0</v>
      </c>
      <c r="GT172" s="41">
        <f t="shared" si="106"/>
        <v>0</v>
      </c>
      <c r="GU172" s="41">
        <f t="shared" si="106"/>
        <v>0</v>
      </c>
      <c r="GV172" s="41">
        <f t="shared" si="108"/>
        <v>0</v>
      </c>
      <c r="GW172" s="41">
        <f t="shared" si="108"/>
        <v>0</v>
      </c>
      <c r="GX172" s="41">
        <f t="shared" si="108"/>
        <v>0</v>
      </c>
      <c r="GY172" s="41">
        <f t="shared" si="108"/>
        <v>0</v>
      </c>
      <c r="GZ172" s="41">
        <f t="shared" si="108"/>
        <v>0</v>
      </c>
      <c r="HA172" s="41">
        <f t="shared" si="108"/>
        <v>0</v>
      </c>
      <c r="HB172" s="41">
        <f t="shared" si="108"/>
        <v>0</v>
      </c>
      <c r="HC172" s="41">
        <f t="shared" si="108"/>
        <v>0</v>
      </c>
      <c r="HD172" s="41">
        <f t="shared" si="108"/>
        <v>0</v>
      </c>
      <c r="HE172" s="41">
        <f t="shared" si="109"/>
        <v>0</v>
      </c>
      <c r="HF172" s="41">
        <f t="shared" si="109"/>
        <v>0</v>
      </c>
      <c r="HG172" s="41">
        <f t="shared" si="109"/>
        <v>0</v>
      </c>
      <c r="HH172" s="41">
        <f t="shared" si="109"/>
        <v>0</v>
      </c>
      <c r="HI172" s="41">
        <f t="shared" si="109"/>
        <v>0</v>
      </c>
      <c r="HJ172" s="41">
        <f t="shared" si="109"/>
        <v>0</v>
      </c>
    </row>
    <row r="173" spans="1:218" ht="14.4" x14ac:dyDescent="0.3">
      <c r="A173" s="42">
        <v>170</v>
      </c>
      <c r="B173" s="43">
        <f>'CMM4 - AUX CALC'!$FO$67</f>
        <v>0</v>
      </c>
      <c r="FP173" s="41">
        <f>$B173/(_xlfn.SINGLE(PrazoConcessao)*12-FP$3+1)</f>
        <v>0</v>
      </c>
      <c r="FQ173" s="41">
        <f t="shared" si="101"/>
        <v>0</v>
      </c>
      <c r="FR173" s="41">
        <f t="shared" si="101"/>
        <v>0</v>
      </c>
      <c r="FS173" s="41">
        <f t="shared" si="101"/>
        <v>0</v>
      </c>
      <c r="FT173" s="41">
        <f t="shared" si="101"/>
        <v>0</v>
      </c>
      <c r="FU173" s="41">
        <f t="shared" si="101"/>
        <v>0</v>
      </c>
      <c r="FV173" s="41">
        <f t="shared" si="101"/>
        <v>0</v>
      </c>
      <c r="FW173" s="41">
        <f t="shared" si="101"/>
        <v>0</v>
      </c>
      <c r="FX173" s="41">
        <f t="shared" si="101"/>
        <v>0</v>
      </c>
      <c r="FY173" s="41">
        <f t="shared" si="101"/>
        <v>0</v>
      </c>
      <c r="FZ173" s="41">
        <f t="shared" si="101"/>
        <v>0</v>
      </c>
      <c r="GA173" s="41">
        <f t="shared" si="101"/>
        <v>0</v>
      </c>
      <c r="GB173" s="41">
        <f t="shared" si="101"/>
        <v>0</v>
      </c>
      <c r="GC173" s="41">
        <f t="shared" si="101"/>
        <v>0</v>
      </c>
      <c r="GD173" s="41">
        <f t="shared" si="110"/>
        <v>0</v>
      </c>
      <c r="GE173" s="41">
        <f t="shared" si="110"/>
        <v>0</v>
      </c>
      <c r="GF173" s="41">
        <f t="shared" si="110"/>
        <v>0</v>
      </c>
      <c r="GG173" s="41">
        <f t="shared" si="110"/>
        <v>0</v>
      </c>
      <c r="GH173" s="41">
        <f t="shared" si="110"/>
        <v>0</v>
      </c>
      <c r="GI173" s="41">
        <f t="shared" si="107"/>
        <v>0</v>
      </c>
      <c r="GJ173" s="41">
        <f t="shared" si="107"/>
        <v>0</v>
      </c>
      <c r="GK173" s="41">
        <f t="shared" si="107"/>
        <v>0</v>
      </c>
      <c r="GL173" s="41">
        <f t="shared" si="107"/>
        <v>0</v>
      </c>
      <c r="GM173" s="41">
        <f t="shared" si="107"/>
        <v>0</v>
      </c>
      <c r="GN173" s="41">
        <f t="shared" si="106"/>
        <v>0</v>
      </c>
      <c r="GO173" s="41">
        <f t="shared" si="106"/>
        <v>0</v>
      </c>
      <c r="GP173" s="41">
        <f t="shared" si="106"/>
        <v>0</v>
      </c>
      <c r="GQ173" s="41">
        <f t="shared" si="106"/>
        <v>0</v>
      </c>
      <c r="GR173" s="41">
        <f t="shared" si="106"/>
        <v>0</v>
      </c>
      <c r="GS173" s="41">
        <f t="shared" si="106"/>
        <v>0</v>
      </c>
      <c r="GT173" s="41">
        <f t="shared" si="106"/>
        <v>0</v>
      </c>
      <c r="GU173" s="41">
        <f t="shared" si="106"/>
        <v>0</v>
      </c>
      <c r="GV173" s="41">
        <f t="shared" si="108"/>
        <v>0</v>
      </c>
      <c r="GW173" s="41">
        <f t="shared" si="108"/>
        <v>0</v>
      </c>
      <c r="GX173" s="41">
        <f t="shared" si="108"/>
        <v>0</v>
      </c>
      <c r="GY173" s="41">
        <f t="shared" si="108"/>
        <v>0</v>
      </c>
      <c r="GZ173" s="41">
        <f t="shared" si="108"/>
        <v>0</v>
      </c>
      <c r="HA173" s="41">
        <f t="shared" si="108"/>
        <v>0</v>
      </c>
      <c r="HB173" s="41">
        <f t="shared" si="108"/>
        <v>0</v>
      </c>
      <c r="HC173" s="41">
        <f t="shared" si="108"/>
        <v>0</v>
      </c>
      <c r="HD173" s="41">
        <f t="shared" si="108"/>
        <v>0</v>
      </c>
      <c r="HE173" s="41">
        <f t="shared" si="109"/>
        <v>0</v>
      </c>
      <c r="HF173" s="41">
        <f t="shared" si="109"/>
        <v>0</v>
      </c>
      <c r="HG173" s="41">
        <f t="shared" si="109"/>
        <v>0</v>
      </c>
      <c r="HH173" s="41">
        <f t="shared" si="109"/>
        <v>0</v>
      </c>
      <c r="HI173" s="41">
        <f t="shared" si="109"/>
        <v>0</v>
      </c>
      <c r="HJ173" s="41">
        <f t="shared" si="109"/>
        <v>0</v>
      </c>
    </row>
    <row r="174" spans="1:218" ht="14.4" x14ac:dyDescent="0.3">
      <c r="A174" s="42">
        <v>171</v>
      </c>
      <c r="B174" s="43">
        <f>'CMM4 - AUX CALC'!$FP$67</f>
        <v>0</v>
      </c>
      <c r="FQ174" s="41">
        <f>$B174/(_xlfn.SINGLE(PrazoConcessao)*12-FQ$3+1)</f>
        <v>0</v>
      </c>
      <c r="FR174" s="41">
        <f t="shared" si="101"/>
        <v>0</v>
      </c>
      <c r="FS174" s="41">
        <f t="shared" si="101"/>
        <v>0</v>
      </c>
      <c r="FT174" s="41">
        <f t="shared" si="101"/>
        <v>0</v>
      </c>
      <c r="FU174" s="41">
        <f t="shared" si="101"/>
        <v>0</v>
      </c>
      <c r="FV174" s="41">
        <f t="shared" si="101"/>
        <v>0</v>
      </c>
      <c r="FW174" s="41">
        <f t="shared" si="101"/>
        <v>0</v>
      </c>
      <c r="FX174" s="41">
        <f t="shared" si="101"/>
        <v>0</v>
      </c>
      <c r="FY174" s="41">
        <f t="shared" si="101"/>
        <v>0</v>
      </c>
      <c r="FZ174" s="41">
        <f t="shared" si="101"/>
        <v>0</v>
      </c>
      <c r="GA174" s="41">
        <f t="shared" si="101"/>
        <v>0</v>
      </c>
      <c r="GB174" s="41">
        <f t="shared" si="101"/>
        <v>0</v>
      </c>
      <c r="GC174" s="41">
        <f t="shared" si="101"/>
        <v>0</v>
      </c>
      <c r="GD174" s="41">
        <f t="shared" si="110"/>
        <v>0</v>
      </c>
      <c r="GE174" s="41">
        <f t="shared" si="110"/>
        <v>0</v>
      </c>
      <c r="GF174" s="41">
        <f t="shared" si="110"/>
        <v>0</v>
      </c>
      <c r="GG174" s="41">
        <f t="shared" si="110"/>
        <v>0</v>
      </c>
      <c r="GH174" s="41">
        <f t="shared" si="110"/>
        <v>0</v>
      </c>
      <c r="GI174" s="41">
        <f t="shared" si="107"/>
        <v>0</v>
      </c>
      <c r="GJ174" s="41">
        <f t="shared" si="107"/>
        <v>0</v>
      </c>
      <c r="GK174" s="41">
        <f t="shared" si="107"/>
        <v>0</v>
      </c>
      <c r="GL174" s="41">
        <f t="shared" si="107"/>
        <v>0</v>
      </c>
      <c r="GM174" s="41">
        <f t="shared" si="107"/>
        <v>0</v>
      </c>
      <c r="GN174" s="41">
        <f t="shared" si="106"/>
        <v>0</v>
      </c>
      <c r="GO174" s="41">
        <f t="shared" si="106"/>
        <v>0</v>
      </c>
      <c r="GP174" s="41">
        <f t="shared" si="106"/>
        <v>0</v>
      </c>
      <c r="GQ174" s="41">
        <f t="shared" si="106"/>
        <v>0</v>
      </c>
      <c r="GR174" s="41">
        <f t="shared" si="106"/>
        <v>0</v>
      </c>
      <c r="GS174" s="41">
        <f t="shared" si="106"/>
        <v>0</v>
      </c>
      <c r="GT174" s="41">
        <f t="shared" si="106"/>
        <v>0</v>
      </c>
      <c r="GU174" s="41">
        <f t="shared" si="106"/>
        <v>0</v>
      </c>
      <c r="GV174" s="41">
        <f t="shared" si="108"/>
        <v>0</v>
      </c>
      <c r="GW174" s="41">
        <f t="shared" si="108"/>
        <v>0</v>
      </c>
      <c r="GX174" s="41">
        <f t="shared" si="108"/>
        <v>0</v>
      </c>
      <c r="GY174" s="41">
        <f t="shared" si="108"/>
        <v>0</v>
      </c>
      <c r="GZ174" s="41">
        <f t="shared" si="108"/>
        <v>0</v>
      </c>
      <c r="HA174" s="41">
        <f t="shared" si="108"/>
        <v>0</v>
      </c>
      <c r="HB174" s="41">
        <f t="shared" si="108"/>
        <v>0</v>
      </c>
      <c r="HC174" s="41">
        <f t="shared" si="108"/>
        <v>0</v>
      </c>
      <c r="HD174" s="41">
        <f t="shared" si="108"/>
        <v>0</v>
      </c>
      <c r="HE174" s="41">
        <f t="shared" si="109"/>
        <v>0</v>
      </c>
      <c r="HF174" s="41">
        <f t="shared" si="109"/>
        <v>0</v>
      </c>
      <c r="HG174" s="41">
        <f t="shared" si="109"/>
        <v>0</v>
      </c>
      <c r="HH174" s="41">
        <f t="shared" si="109"/>
        <v>0</v>
      </c>
      <c r="HI174" s="41">
        <f t="shared" si="109"/>
        <v>0</v>
      </c>
      <c r="HJ174" s="41">
        <f t="shared" si="109"/>
        <v>0</v>
      </c>
    </row>
    <row r="175" spans="1:218" ht="14.4" x14ac:dyDescent="0.3">
      <c r="A175" s="42">
        <v>172</v>
      </c>
      <c r="B175" s="43">
        <f>'CMM4 - AUX CALC'!$FQ$67</f>
        <v>0</v>
      </c>
      <c r="FR175" s="41">
        <f>$B175/(_xlfn.SINGLE(PrazoConcessao)*12-FR$3+1)</f>
        <v>0</v>
      </c>
      <c r="FS175" s="41">
        <f t="shared" si="101"/>
        <v>0</v>
      </c>
      <c r="FT175" s="41">
        <f t="shared" si="101"/>
        <v>0</v>
      </c>
      <c r="FU175" s="41">
        <f t="shared" si="101"/>
        <v>0</v>
      </c>
      <c r="FV175" s="41">
        <f t="shared" si="101"/>
        <v>0</v>
      </c>
      <c r="FW175" s="41">
        <f t="shared" si="101"/>
        <v>0</v>
      </c>
      <c r="FX175" s="41">
        <f t="shared" si="101"/>
        <v>0</v>
      </c>
      <c r="FY175" s="41">
        <f t="shared" si="101"/>
        <v>0</v>
      </c>
      <c r="FZ175" s="41">
        <f t="shared" si="101"/>
        <v>0</v>
      </c>
      <c r="GA175" s="41">
        <f t="shared" si="101"/>
        <v>0</v>
      </c>
      <c r="GB175" s="41">
        <f t="shared" ref="GB175:GC185" si="112">GA175</f>
        <v>0</v>
      </c>
      <c r="GC175" s="41">
        <f t="shared" si="112"/>
        <v>0</v>
      </c>
      <c r="GD175" s="41">
        <f t="shared" si="110"/>
        <v>0</v>
      </c>
      <c r="GE175" s="41">
        <f t="shared" si="110"/>
        <v>0</v>
      </c>
      <c r="GF175" s="41">
        <f t="shared" si="110"/>
        <v>0</v>
      </c>
      <c r="GG175" s="41">
        <f t="shared" si="110"/>
        <v>0</v>
      </c>
      <c r="GH175" s="41">
        <f t="shared" si="110"/>
        <v>0</v>
      </c>
      <c r="GI175" s="41">
        <f t="shared" si="107"/>
        <v>0</v>
      </c>
      <c r="GJ175" s="41">
        <f t="shared" si="107"/>
        <v>0</v>
      </c>
      <c r="GK175" s="41">
        <f t="shared" si="107"/>
        <v>0</v>
      </c>
      <c r="GL175" s="41">
        <f t="shared" si="107"/>
        <v>0</v>
      </c>
      <c r="GM175" s="41">
        <f t="shared" si="107"/>
        <v>0</v>
      </c>
      <c r="GN175" s="41">
        <f t="shared" si="106"/>
        <v>0</v>
      </c>
      <c r="GO175" s="41">
        <f t="shared" si="106"/>
        <v>0</v>
      </c>
      <c r="GP175" s="41">
        <f t="shared" si="106"/>
        <v>0</v>
      </c>
      <c r="GQ175" s="41">
        <f t="shared" si="106"/>
        <v>0</v>
      </c>
      <c r="GR175" s="41">
        <f t="shared" si="106"/>
        <v>0</v>
      </c>
      <c r="GS175" s="41">
        <f t="shared" si="106"/>
        <v>0</v>
      </c>
      <c r="GT175" s="41">
        <f t="shared" si="106"/>
        <v>0</v>
      </c>
      <c r="GU175" s="41">
        <f t="shared" si="106"/>
        <v>0</v>
      </c>
      <c r="GV175" s="41">
        <f t="shared" si="108"/>
        <v>0</v>
      </c>
      <c r="GW175" s="41">
        <f t="shared" si="108"/>
        <v>0</v>
      </c>
      <c r="GX175" s="41">
        <f t="shared" si="108"/>
        <v>0</v>
      </c>
      <c r="GY175" s="41">
        <f t="shared" si="108"/>
        <v>0</v>
      </c>
      <c r="GZ175" s="41">
        <f t="shared" si="108"/>
        <v>0</v>
      </c>
      <c r="HA175" s="41">
        <f t="shared" si="108"/>
        <v>0</v>
      </c>
      <c r="HB175" s="41">
        <f t="shared" si="108"/>
        <v>0</v>
      </c>
      <c r="HC175" s="41">
        <f t="shared" si="108"/>
        <v>0</v>
      </c>
      <c r="HD175" s="41">
        <f t="shared" si="108"/>
        <v>0</v>
      </c>
      <c r="HE175" s="41">
        <f t="shared" si="109"/>
        <v>0</v>
      </c>
      <c r="HF175" s="41">
        <f t="shared" si="109"/>
        <v>0</v>
      </c>
      <c r="HG175" s="41">
        <f t="shared" si="109"/>
        <v>0</v>
      </c>
      <c r="HH175" s="41">
        <f t="shared" si="109"/>
        <v>0</v>
      </c>
      <c r="HI175" s="41">
        <f t="shared" si="109"/>
        <v>0</v>
      </c>
      <c r="HJ175" s="41">
        <f t="shared" si="109"/>
        <v>0</v>
      </c>
    </row>
    <row r="176" spans="1:218" ht="14.4" x14ac:dyDescent="0.3">
      <c r="A176" s="42">
        <v>173</v>
      </c>
      <c r="B176" s="43">
        <f>'CMM4 - AUX CALC'!$FR$67</f>
        <v>0</v>
      </c>
      <c r="FS176" s="41">
        <f>$B176/(_xlfn.SINGLE(PrazoConcessao)*12-FS$3+1)</f>
        <v>0</v>
      </c>
      <c r="FT176" s="41">
        <f t="shared" ref="FT176:GA183" si="113">FS176</f>
        <v>0</v>
      </c>
      <c r="FU176" s="41">
        <f t="shared" si="113"/>
        <v>0</v>
      </c>
      <c r="FV176" s="41">
        <f t="shared" si="113"/>
        <v>0</v>
      </c>
      <c r="FW176" s="41">
        <f t="shared" si="113"/>
        <v>0</v>
      </c>
      <c r="FX176" s="41">
        <f t="shared" si="113"/>
        <v>0</v>
      </c>
      <c r="FY176" s="41">
        <f t="shared" si="113"/>
        <v>0</v>
      </c>
      <c r="FZ176" s="41">
        <f t="shared" si="113"/>
        <v>0</v>
      </c>
      <c r="GA176" s="41">
        <f t="shared" si="113"/>
        <v>0</v>
      </c>
      <c r="GB176" s="41">
        <f t="shared" si="112"/>
        <v>0</v>
      </c>
      <c r="GC176" s="41">
        <f t="shared" si="112"/>
        <v>0</v>
      </c>
      <c r="GD176" s="41">
        <f t="shared" si="110"/>
        <v>0</v>
      </c>
      <c r="GE176" s="41">
        <f t="shared" si="110"/>
        <v>0</v>
      </c>
      <c r="GF176" s="41">
        <f t="shared" si="110"/>
        <v>0</v>
      </c>
      <c r="GG176" s="41">
        <f t="shared" si="110"/>
        <v>0</v>
      </c>
      <c r="GH176" s="41">
        <f t="shared" si="110"/>
        <v>0</v>
      </c>
      <c r="GI176" s="41">
        <f t="shared" si="107"/>
        <v>0</v>
      </c>
      <c r="GJ176" s="41">
        <f t="shared" si="107"/>
        <v>0</v>
      </c>
      <c r="GK176" s="41">
        <f t="shared" si="107"/>
        <v>0</v>
      </c>
      <c r="GL176" s="41">
        <f t="shared" si="107"/>
        <v>0</v>
      </c>
      <c r="GM176" s="41">
        <f t="shared" si="107"/>
        <v>0</v>
      </c>
      <c r="GN176" s="41">
        <f t="shared" si="106"/>
        <v>0</v>
      </c>
      <c r="GO176" s="41">
        <f t="shared" si="106"/>
        <v>0</v>
      </c>
      <c r="GP176" s="41">
        <f t="shared" si="106"/>
        <v>0</v>
      </c>
      <c r="GQ176" s="41">
        <f t="shared" si="106"/>
        <v>0</v>
      </c>
      <c r="GR176" s="41">
        <f t="shared" si="106"/>
        <v>0</v>
      </c>
      <c r="GS176" s="41">
        <f t="shared" si="106"/>
        <v>0</v>
      </c>
      <c r="GT176" s="41">
        <f t="shared" si="106"/>
        <v>0</v>
      </c>
      <c r="GU176" s="41">
        <f t="shared" si="106"/>
        <v>0</v>
      </c>
      <c r="GV176" s="41">
        <f t="shared" si="108"/>
        <v>0</v>
      </c>
      <c r="GW176" s="41">
        <f t="shared" si="108"/>
        <v>0</v>
      </c>
      <c r="GX176" s="41">
        <f t="shared" si="108"/>
        <v>0</v>
      </c>
      <c r="GY176" s="41">
        <f t="shared" si="108"/>
        <v>0</v>
      </c>
      <c r="GZ176" s="41">
        <f t="shared" si="108"/>
        <v>0</v>
      </c>
      <c r="HA176" s="41">
        <f t="shared" si="108"/>
        <v>0</v>
      </c>
      <c r="HB176" s="41">
        <f t="shared" si="108"/>
        <v>0</v>
      </c>
      <c r="HC176" s="41">
        <f t="shared" si="108"/>
        <v>0</v>
      </c>
      <c r="HD176" s="41">
        <f t="shared" si="108"/>
        <v>0</v>
      </c>
      <c r="HE176" s="41">
        <f t="shared" si="109"/>
        <v>0</v>
      </c>
      <c r="HF176" s="41">
        <f t="shared" si="109"/>
        <v>0</v>
      </c>
      <c r="HG176" s="41">
        <f t="shared" si="109"/>
        <v>0</v>
      </c>
      <c r="HH176" s="41">
        <f t="shared" si="109"/>
        <v>0</v>
      </c>
      <c r="HI176" s="41">
        <f t="shared" si="109"/>
        <v>0</v>
      </c>
      <c r="HJ176" s="41">
        <f t="shared" si="109"/>
        <v>0</v>
      </c>
    </row>
    <row r="177" spans="1:218" ht="14.4" x14ac:dyDescent="0.3">
      <c r="A177" s="42">
        <v>174</v>
      </c>
      <c r="B177" s="43">
        <f>'CMM4 - AUX CALC'!$FS$67</f>
        <v>0</v>
      </c>
      <c r="FT177" s="41">
        <f>$B177/(_xlfn.SINGLE(PrazoConcessao)*12-FT$3+1)</f>
        <v>0</v>
      </c>
      <c r="FU177" s="41">
        <f t="shared" si="113"/>
        <v>0</v>
      </c>
      <c r="FV177" s="41">
        <f t="shared" si="113"/>
        <v>0</v>
      </c>
      <c r="FW177" s="41">
        <f t="shared" si="113"/>
        <v>0</v>
      </c>
      <c r="FX177" s="41">
        <f t="shared" si="113"/>
        <v>0</v>
      </c>
      <c r="FY177" s="41">
        <f t="shared" si="113"/>
        <v>0</v>
      </c>
      <c r="FZ177" s="41">
        <f t="shared" si="113"/>
        <v>0</v>
      </c>
      <c r="GA177" s="41">
        <f t="shared" si="113"/>
        <v>0</v>
      </c>
      <c r="GB177" s="41">
        <f t="shared" si="112"/>
        <v>0</v>
      </c>
      <c r="GC177" s="41">
        <f t="shared" si="112"/>
        <v>0</v>
      </c>
      <c r="GD177" s="41">
        <f t="shared" si="110"/>
        <v>0</v>
      </c>
      <c r="GE177" s="41">
        <f t="shared" si="110"/>
        <v>0</v>
      </c>
      <c r="GF177" s="41">
        <f t="shared" si="110"/>
        <v>0</v>
      </c>
      <c r="GG177" s="41">
        <f t="shared" si="110"/>
        <v>0</v>
      </c>
      <c r="GH177" s="41">
        <f t="shared" si="110"/>
        <v>0</v>
      </c>
      <c r="GI177" s="41">
        <f t="shared" si="107"/>
        <v>0</v>
      </c>
      <c r="GJ177" s="41">
        <f t="shared" si="107"/>
        <v>0</v>
      </c>
      <c r="GK177" s="41">
        <f t="shared" si="107"/>
        <v>0</v>
      </c>
      <c r="GL177" s="41">
        <f t="shared" si="107"/>
        <v>0</v>
      </c>
      <c r="GM177" s="41">
        <f t="shared" si="107"/>
        <v>0</v>
      </c>
      <c r="GN177" s="41">
        <f t="shared" si="106"/>
        <v>0</v>
      </c>
      <c r="GO177" s="41">
        <f t="shared" si="106"/>
        <v>0</v>
      </c>
      <c r="GP177" s="41">
        <f t="shared" si="106"/>
        <v>0</v>
      </c>
      <c r="GQ177" s="41">
        <f t="shared" si="106"/>
        <v>0</v>
      </c>
      <c r="GR177" s="41">
        <f t="shared" si="106"/>
        <v>0</v>
      </c>
      <c r="GS177" s="41">
        <f t="shared" si="106"/>
        <v>0</v>
      </c>
      <c r="GT177" s="41">
        <f t="shared" si="106"/>
        <v>0</v>
      </c>
      <c r="GU177" s="41">
        <f t="shared" si="106"/>
        <v>0</v>
      </c>
      <c r="GV177" s="41">
        <f t="shared" si="108"/>
        <v>0</v>
      </c>
      <c r="GW177" s="41">
        <f t="shared" si="108"/>
        <v>0</v>
      </c>
      <c r="GX177" s="41">
        <f t="shared" si="108"/>
        <v>0</v>
      </c>
      <c r="GY177" s="41">
        <f t="shared" si="108"/>
        <v>0</v>
      </c>
      <c r="GZ177" s="41">
        <f t="shared" si="108"/>
        <v>0</v>
      </c>
      <c r="HA177" s="41">
        <f t="shared" si="108"/>
        <v>0</v>
      </c>
      <c r="HB177" s="41">
        <f t="shared" si="108"/>
        <v>0</v>
      </c>
      <c r="HC177" s="41">
        <f t="shared" si="108"/>
        <v>0</v>
      </c>
      <c r="HD177" s="41">
        <f t="shared" si="108"/>
        <v>0</v>
      </c>
      <c r="HE177" s="41">
        <f t="shared" si="109"/>
        <v>0</v>
      </c>
      <c r="HF177" s="41">
        <f t="shared" si="109"/>
        <v>0</v>
      </c>
      <c r="HG177" s="41">
        <f t="shared" si="109"/>
        <v>0</v>
      </c>
      <c r="HH177" s="41">
        <f t="shared" si="109"/>
        <v>0</v>
      </c>
      <c r="HI177" s="41">
        <f t="shared" si="109"/>
        <v>0</v>
      </c>
      <c r="HJ177" s="41">
        <f t="shared" si="109"/>
        <v>0</v>
      </c>
    </row>
    <row r="178" spans="1:218" ht="14.4" x14ac:dyDescent="0.3">
      <c r="A178" s="42">
        <v>175</v>
      </c>
      <c r="B178" s="43">
        <f>'CMM4 - AUX CALC'!$FT$67</f>
        <v>0</v>
      </c>
      <c r="FU178" s="41">
        <f>$B178/(_xlfn.SINGLE(PrazoConcessao)*12-FU$3+1)</f>
        <v>0</v>
      </c>
      <c r="FV178" s="41">
        <f t="shared" si="113"/>
        <v>0</v>
      </c>
      <c r="FW178" s="41">
        <f t="shared" si="113"/>
        <v>0</v>
      </c>
      <c r="FX178" s="41">
        <f t="shared" si="113"/>
        <v>0</v>
      </c>
      <c r="FY178" s="41">
        <f t="shared" si="113"/>
        <v>0</v>
      </c>
      <c r="FZ178" s="41">
        <f t="shared" si="113"/>
        <v>0</v>
      </c>
      <c r="GA178" s="41">
        <f t="shared" si="113"/>
        <v>0</v>
      </c>
      <c r="GB178" s="41">
        <f t="shared" si="112"/>
        <v>0</v>
      </c>
      <c r="GC178" s="41">
        <f t="shared" si="112"/>
        <v>0</v>
      </c>
      <c r="GD178" s="41">
        <f t="shared" si="110"/>
        <v>0</v>
      </c>
      <c r="GE178" s="41">
        <f t="shared" si="110"/>
        <v>0</v>
      </c>
      <c r="GF178" s="41">
        <f t="shared" si="110"/>
        <v>0</v>
      </c>
      <c r="GG178" s="41">
        <f t="shared" si="110"/>
        <v>0</v>
      </c>
      <c r="GH178" s="41">
        <f t="shared" si="110"/>
        <v>0</v>
      </c>
      <c r="GI178" s="41">
        <f t="shared" si="107"/>
        <v>0</v>
      </c>
      <c r="GJ178" s="41">
        <f t="shared" si="107"/>
        <v>0</v>
      </c>
      <c r="GK178" s="41">
        <f t="shared" si="107"/>
        <v>0</v>
      </c>
      <c r="GL178" s="41">
        <f t="shared" si="107"/>
        <v>0</v>
      </c>
      <c r="GM178" s="41">
        <f t="shared" si="107"/>
        <v>0</v>
      </c>
      <c r="GN178" s="41">
        <f t="shared" si="106"/>
        <v>0</v>
      </c>
      <c r="GO178" s="41">
        <f t="shared" si="106"/>
        <v>0</v>
      </c>
      <c r="GP178" s="41">
        <f t="shared" si="106"/>
        <v>0</v>
      </c>
      <c r="GQ178" s="41">
        <f t="shared" si="106"/>
        <v>0</v>
      </c>
      <c r="GR178" s="41">
        <f t="shared" si="106"/>
        <v>0</v>
      </c>
      <c r="GS178" s="41">
        <f t="shared" si="106"/>
        <v>0</v>
      </c>
      <c r="GT178" s="41">
        <f t="shared" si="106"/>
        <v>0</v>
      </c>
      <c r="GU178" s="41">
        <f t="shared" si="106"/>
        <v>0</v>
      </c>
      <c r="GV178" s="41">
        <f t="shared" si="108"/>
        <v>0</v>
      </c>
      <c r="GW178" s="41">
        <f t="shared" si="108"/>
        <v>0</v>
      </c>
      <c r="GX178" s="41">
        <f t="shared" si="108"/>
        <v>0</v>
      </c>
      <c r="GY178" s="41">
        <f t="shared" si="108"/>
        <v>0</v>
      </c>
      <c r="GZ178" s="41">
        <f t="shared" si="108"/>
        <v>0</v>
      </c>
      <c r="HA178" s="41">
        <f t="shared" si="108"/>
        <v>0</v>
      </c>
      <c r="HB178" s="41">
        <f t="shared" si="108"/>
        <v>0</v>
      </c>
      <c r="HC178" s="41">
        <f t="shared" si="108"/>
        <v>0</v>
      </c>
      <c r="HD178" s="41">
        <f t="shared" si="108"/>
        <v>0</v>
      </c>
      <c r="HE178" s="41">
        <f t="shared" si="109"/>
        <v>0</v>
      </c>
      <c r="HF178" s="41">
        <f t="shared" si="109"/>
        <v>0</v>
      </c>
      <c r="HG178" s="41">
        <f t="shared" si="109"/>
        <v>0</v>
      </c>
      <c r="HH178" s="41">
        <f t="shared" si="109"/>
        <v>0</v>
      </c>
      <c r="HI178" s="41">
        <f t="shared" si="109"/>
        <v>0</v>
      </c>
      <c r="HJ178" s="41">
        <f t="shared" si="109"/>
        <v>0</v>
      </c>
    </row>
    <row r="179" spans="1:218" ht="14.4" x14ac:dyDescent="0.3">
      <c r="A179" s="42">
        <v>176</v>
      </c>
      <c r="B179" s="43">
        <f>'CMM4 - AUX CALC'!$FU$67</f>
        <v>0</v>
      </c>
      <c r="FV179" s="41">
        <f>$B179/(_xlfn.SINGLE(PrazoConcessao)*12-FV$3+1)</f>
        <v>0</v>
      </c>
      <c r="FW179" s="41">
        <f t="shared" si="113"/>
        <v>0</v>
      </c>
      <c r="FX179" s="41">
        <f t="shared" si="113"/>
        <v>0</v>
      </c>
      <c r="FY179" s="41">
        <f t="shared" si="113"/>
        <v>0</v>
      </c>
      <c r="FZ179" s="41">
        <f t="shared" si="113"/>
        <v>0</v>
      </c>
      <c r="GA179" s="41">
        <f t="shared" si="113"/>
        <v>0</v>
      </c>
      <c r="GB179" s="41">
        <f t="shared" si="112"/>
        <v>0</v>
      </c>
      <c r="GC179" s="41">
        <f t="shared" si="112"/>
        <v>0</v>
      </c>
      <c r="GD179" s="41">
        <f t="shared" si="110"/>
        <v>0</v>
      </c>
      <c r="GE179" s="41">
        <f t="shared" si="110"/>
        <v>0</v>
      </c>
      <c r="GF179" s="41">
        <f t="shared" si="110"/>
        <v>0</v>
      </c>
      <c r="GG179" s="41">
        <f t="shared" si="110"/>
        <v>0</v>
      </c>
      <c r="GH179" s="41">
        <f t="shared" si="110"/>
        <v>0</v>
      </c>
      <c r="GI179" s="41">
        <f t="shared" si="107"/>
        <v>0</v>
      </c>
      <c r="GJ179" s="41">
        <f t="shared" si="107"/>
        <v>0</v>
      </c>
      <c r="GK179" s="41">
        <f t="shared" si="107"/>
        <v>0</v>
      </c>
      <c r="GL179" s="41">
        <f t="shared" si="107"/>
        <v>0</v>
      </c>
      <c r="GM179" s="41">
        <f t="shared" si="107"/>
        <v>0</v>
      </c>
      <c r="GN179" s="41">
        <f t="shared" si="106"/>
        <v>0</v>
      </c>
      <c r="GO179" s="41">
        <f t="shared" si="106"/>
        <v>0</v>
      </c>
      <c r="GP179" s="41">
        <f t="shared" si="106"/>
        <v>0</v>
      </c>
      <c r="GQ179" s="41">
        <f t="shared" si="106"/>
        <v>0</v>
      </c>
      <c r="GR179" s="41">
        <f t="shared" si="106"/>
        <v>0</v>
      </c>
      <c r="GS179" s="41">
        <f t="shared" si="106"/>
        <v>0</v>
      </c>
      <c r="GT179" s="41">
        <f t="shared" si="106"/>
        <v>0</v>
      </c>
      <c r="GU179" s="41">
        <f t="shared" si="106"/>
        <v>0</v>
      </c>
      <c r="GV179" s="41">
        <f t="shared" si="108"/>
        <v>0</v>
      </c>
      <c r="GW179" s="41">
        <f t="shared" si="108"/>
        <v>0</v>
      </c>
      <c r="GX179" s="41">
        <f t="shared" si="108"/>
        <v>0</v>
      </c>
      <c r="GY179" s="41">
        <f t="shared" si="108"/>
        <v>0</v>
      </c>
      <c r="GZ179" s="41">
        <f t="shared" si="108"/>
        <v>0</v>
      </c>
      <c r="HA179" s="41">
        <f t="shared" si="108"/>
        <v>0</v>
      </c>
      <c r="HB179" s="41">
        <f t="shared" si="108"/>
        <v>0</v>
      </c>
      <c r="HC179" s="41">
        <f t="shared" si="108"/>
        <v>0</v>
      </c>
      <c r="HD179" s="41">
        <f t="shared" si="108"/>
        <v>0</v>
      </c>
      <c r="HE179" s="41">
        <f t="shared" si="109"/>
        <v>0</v>
      </c>
      <c r="HF179" s="41">
        <f t="shared" si="109"/>
        <v>0</v>
      </c>
      <c r="HG179" s="41">
        <f t="shared" si="109"/>
        <v>0</v>
      </c>
      <c r="HH179" s="41">
        <f t="shared" si="109"/>
        <v>0</v>
      </c>
      <c r="HI179" s="41">
        <f t="shared" si="109"/>
        <v>0</v>
      </c>
      <c r="HJ179" s="41">
        <f t="shared" si="109"/>
        <v>0</v>
      </c>
    </row>
    <row r="180" spans="1:218" ht="14.4" x14ac:dyDescent="0.3">
      <c r="A180" s="42">
        <v>177</v>
      </c>
      <c r="B180" s="43">
        <f>'CMM4 - AUX CALC'!$FV$67</f>
        <v>0</v>
      </c>
      <c r="FW180" s="41">
        <f>$B180/(_xlfn.SINGLE(PrazoConcessao)*12-FW$3+1)</f>
        <v>0</v>
      </c>
      <c r="FX180" s="41">
        <f t="shared" si="113"/>
        <v>0</v>
      </c>
      <c r="FY180" s="41">
        <f t="shared" si="113"/>
        <v>0</v>
      </c>
      <c r="FZ180" s="41">
        <f t="shared" si="113"/>
        <v>0</v>
      </c>
      <c r="GA180" s="41">
        <f t="shared" si="113"/>
        <v>0</v>
      </c>
      <c r="GB180" s="41">
        <f t="shared" si="112"/>
        <v>0</v>
      </c>
      <c r="GC180" s="41">
        <f t="shared" si="112"/>
        <v>0</v>
      </c>
      <c r="GD180" s="41">
        <f t="shared" si="110"/>
        <v>0</v>
      </c>
      <c r="GE180" s="41">
        <f t="shared" si="110"/>
        <v>0</v>
      </c>
      <c r="GF180" s="41">
        <f t="shared" si="110"/>
        <v>0</v>
      </c>
      <c r="GG180" s="41">
        <f t="shared" si="110"/>
        <v>0</v>
      </c>
      <c r="GH180" s="41">
        <f t="shared" si="110"/>
        <v>0</v>
      </c>
      <c r="GI180" s="41">
        <f t="shared" si="107"/>
        <v>0</v>
      </c>
      <c r="GJ180" s="41">
        <f t="shared" si="107"/>
        <v>0</v>
      </c>
      <c r="GK180" s="41">
        <f t="shared" si="107"/>
        <v>0</v>
      </c>
      <c r="GL180" s="41">
        <f t="shared" si="107"/>
        <v>0</v>
      </c>
      <c r="GM180" s="41">
        <f t="shared" si="107"/>
        <v>0</v>
      </c>
      <c r="GN180" s="41">
        <f t="shared" si="106"/>
        <v>0</v>
      </c>
      <c r="GO180" s="41">
        <f t="shared" si="106"/>
        <v>0</v>
      </c>
      <c r="GP180" s="41">
        <f t="shared" si="106"/>
        <v>0</v>
      </c>
      <c r="GQ180" s="41">
        <f t="shared" si="106"/>
        <v>0</v>
      </c>
      <c r="GR180" s="41">
        <f t="shared" si="106"/>
        <v>0</v>
      </c>
      <c r="GS180" s="41">
        <f t="shared" si="106"/>
        <v>0</v>
      </c>
      <c r="GT180" s="41">
        <f t="shared" si="106"/>
        <v>0</v>
      </c>
      <c r="GU180" s="41">
        <f t="shared" si="106"/>
        <v>0</v>
      </c>
      <c r="GV180" s="41">
        <f t="shared" si="108"/>
        <v>0</v>
      </c>
      <c r="GW180" s="41">
        <f t="shared" si="108"/>
        <v>0</v>
      </c>
      <c r="GX180" s="41">
        <f t="shared" si="108"/>
        <v>0</v>
      </c>
      <c r="GY180" s="41">
        <f t="shared" si="108"/>
        <v>0</v>
      </c>
      <c r="GZ180" s="41">
        <f t="shared" si="108"/>
        <v>0</v>
      </c>
      <c r="HA180" s="41">
        <f t="shared" si="108"/>
        <v>0</v>
      </c>
      <c r="HB180" s="41">
        <f t="shared" si="108"/>
        <v>0</v>
      </c>
      <c r="HC180" s="41">
        <f t="shared" si="108"/>
        <v>0</v>
      </c>
      <c r="HD180" s="41">
        <f t="shared" si="108"/>
        <v>0</v>
      </c>
      <c r="HE180" s="41">
        <f t="shared" si="109"/>
        <v>0</v>
      </c>
      <c r="HF180" s="41">
        <f t="shared" si="109"/>
        <v>0</v>
      </c>
      <c r="HG180" s="41">
        <f t="shared" si="109"/>
        <v>0</v>
      </c>
      <c r="HH180" s="41">
        <f t="shared" si="109"/>
        <v>0</v>
      </c>
      <c r="HI180" s="41">
        <f t="shared" si="109"/>
        <v>0</v>
      </c>
      <c r="HJ180" s="41">
        <f t="shared" si="109"/>
        <v>0</v>
      </c>
    </row>
    <row r="181" spans="1:218" ht="14.4" x14ac:dyDescent="0.3">
      <c r="A181" s="42">
        <v>178</v>
      </c>
      <c r="B181" s="43">
        <f>'CMM4 - AUX CALC'!$FW$67</f>
        <v>0</v>
      </c>
      <c r="FX181" s="41">
        <f>$B181/(_xlfn.SINGLE(PrazoConcessao)*12-FX$3+1)</f>
        <v>0</v>
      </c>
      <c r="FY181" s="41">
        <f t="shared" si="113"/>
        <v>0</v>
      </c>
      <c r="FZ181" s="41">
        <f t="shared" si="113"/>
        <v>0</v>
      </c>
      <c r="GA181" s="41">
        <f t="shared" si="113"/>
        <v>0</v>
      </c>
      <c r="GB181" s="41">
        <f t="shared" si="112"/>
        <v>0</v>
      </c>
      <c r="GC181" s="41">
        <f t="shared" si="112"/>
        <v>0</v>
      </c>
      <c r="GD181" s="41">
        <f t="shared" si="110"/>
        <v>0</v>
      </c>
      <c r="GE181" s="41">
        <f t="shared" si="110"/>
        <v>0</v>
      </c>
      <c r="GF181" s="41">
        <f t="shared" si="110"/>
        <v>0</v>
      </c>
      <c r="GG181" s="41">
        <f t="shared" si="110"/>
        <v>0</v>
      </c>
      <c r="GH181" s="41">
        <f t="shared" si="110"/>
        <v>0</v>
      </c>
      <c r="GI181" s="41">
        <f t="shared" si="107"/>
        <v>0</v>
      </c>
      <c r="GJ181" s="41">
        <f t="shared" si="107"/>
        <v>0</v>
      </c>
      <c r="GK181" s="41">
        <f t="shared" si="107"/>
        <v>0</v>
      </c>
      <c r="GL181" s="41">
        <f t="shared" si="107"/>
        <v>0</v>
      </c>
      <c r="GM181" s="41">
        <f t="shared" si="107"/>
        <v>0</v>
      </c>
      <c r="GN181" s="41">
        <f t="shared" si="106"/>
        <v>0</v>
      </c>
      <c r="GO181" s="41">
        <f t="shared" si="106"/>
        <v>0</v>
      </c>
      <c r="GP181" s="41">
        <f t="shared" si="106"/>
        <v>0</v>
      </c>
      <c r="GQ181" s="41">
        <f t="shared" si="106"/>
        <v>0</v>
      </c>
      <c r="GR181" s="41">
        <f t="shared" si="106"/>
        <v>0</v>
      </c>
      <c r="GS181" s="41">
        <f t="shared" si="106"/>
        <v>0</v>
      </c>
      <c r="GT181" s="41">
        <f t="shared" si="106"/>
        <v>0</v>
      </c>
      <c r="GU181" s="41">
        <f t="shared" si="106"/>
        <v>0</v>
      </c>
      <c r="GV181" s="41">
        <f t="shared" si="108"/>
        <v>0</v>
      </c>
      <c r="GW181" s="41">
        <f t="shared" si="108"/>
        <v>0</v>
      </c>
      <c r="GX181" s="41">
        <f t="shared" si="108"/>
        <v>0</v>
      </c>
      <c r="GY181" s="41">
        <f t="shared" si="108"/>
        <v>0</v>
      </c>
      <c r="GZ181" s="41">
        <f t="shared" si="108"/>
        <v>0</v>
      </c>
      <c r="HA181" s="41">
        <f t="shared" si="108"/>
        <v>0</v>
      </c>
      <c r="HB181" s="41">
        <f t="shared" si="108"/>
        <v>0</v>
      </c>
      <c r="HC181" s="41">
        <f t="shared" si="108"/>
        <v>0</v>
      </c>
      <c r="HD181" s="41">
        <f t="shared" si="108"/>
        <v>0</v>
      </c>
      <c r="HE181" s="41">
        <f t="shared" si="109"/>
        <v>0</v>
      </c>
      <c r="HF181" s="41">
        <f t="shared" si="109"/>
        <v>0</v>
      </c>
      <c r="HG181" s="41">
        <f t="shared" si="109"/>
        <v>0</v>
      </c>
      <c r="HH181" s="41">
        <f t="shared" si="109"/>
        <v>0</v>
      </c>
      <c r="HI181" s="41">
        <f t="shared" si="109"/>
        <v>0</v>
      </c>
      <c r="HJ181" s="41">
        <f t="shared" si="109"/>
        <v>0</v>
      </c>
    </row>
    <row r="182" spans="1:218" ht="14.4" x14ac:dyDescent="0.3">
      <c r="A182" s="42">
        <v>179</v>
      </c>
      <c r="B182" s="43">
        <f>'CMM4 - AUX CALC'!$FX$67</f>
        <v>0</v>
      </c>
      <c r="FY182" s="41">
        <f>$B182/(_xlfn.SINGLE(PrazoConcessao)*12-FY$3+1)</f>
        <v>0</v>
      </c>
      <c r="FZ182" s="41">
        <f t="shared" si="113"/>
        <v>0</v>
      </c>
      <c r="GA182" s="41">
        <f t="shared" si="113"/>
        <v>0</v>
      </c>
      <c r="GB182" s="41">
        <f t="shared" si="112"/>
        <v>0</v>
      </c>
      <c r="GC182" s="41">
        <f t="shared" si="112"/>
        <v>0</v>
      </c>
      <c r="GD182" s="41">
        <f t="shared" si="110"/>
        <v>0</v>
      </c>
      <c r="GE182" s="41">
        <f t="shared" si="110"/>
        <v>0</v>
      </c>
      <c r="GF182" s="41">
        <f t="shared" si="110"/>
        <v>0</v>
      </c>
      <c r="GG182" s="41">
        <f t="shared" si="110"/>
        <v>0</v>
      </c>
      <c r="GH182" s="41">
        <f t="shared" si="110"/>
        <v>0</v>
      </c>
      <c r="GI182" s="41">
        <f t="shared" si="107"/>
        <v>0</v>
      </c>
      <c r="GJ182" s="41">
        <f t="shared" si="107"/>
        <v>0</v>
      </c>
      <c r="GK182" s="41">
        <f t="shared" si="107"/>
        <v>0</v>
      </c>
      <c r="GL182" s="41">
        <f t="shared" si="107"/>
        <v>0</v>
      </c>
      <c r="GM182" s="41">
        <f t="shared" si="107"/>
        <v>0</v>
      </c>
      <c r="GN182" s="41">
        <f t="shared" si="106"/>
        <v>0</v>
      </c>
      <c r="GO182" s="41">
        <f t="shared" si="106"/>
        <v>0</v>
      </c>
      <c r="GP182" s="41">
        <f t="shared" si="106"/>
        <v>0</v>
      </c>
      <c r="GQ182" s="41">
        <f t="shared" si="106"/>
        <v>0</v>
      </c>
      <c r="GR182" s="41">
        <f t="shared" si="106"/>
        <v>0</v>
      </c>
      <c r="GS182" s="41">
        <f t="shared" si="106"/>
        <v>0</v>
      </c>
      <c r="GT182" s="41">
        <f t="shared" si="106"/>
        <v>0</v>
      </c>
      <c r="GU182" s="41">
        <f t="shared" si="106"/>
        <v>0</v>
      </c>
      <c r="GV182" s="41">
        <f t="shared" si="108"/>
        <v>0</v>
      </c>
      <c r="GW182" s="41">
        <f t="shared" si="108"/>
        <v>0</v>
      </c>
      <c r="GX182" s="41">
        <f t="shared" si="108"/>
        <v>0</v>
      </c>
      <c r="GY182" s="41">
        <f t="shared" si="108"/>
        <v>0</v>
      </c>
      <c r="GZ182" s="41">
        <f t="shared" si="108"/>
        <v>0</v>
      </c>
      <c r="HA182" s="41">
        <f t="shared" si="108"/>
        <v>0</v>
      </c>
      <c r="HB182" s="41">
        <f t="shared" si="108"/>
        <v>0</v>
      </c>
      <c r="HC182" s="41">
        <f t="shared" si="108"/>
        <v>0</v>
      </c>
      <c r="HD182" s="41">
        <f t="shared" si="108"/>
        <v>0</v>
      </c>
      <c r="HE182" s="41">
        <f t="shared" si="109"/>
        <v>0</v>
      </c>
      <c r="HF182" s="41">
        <f t="shared" si="109"/>
        <v>0</v>
      </c>
      <c r="HG182" s="41">
        <f t="shared" si="109"/>
        <v>0</v>
      </c>
      <c r="HH182" s="41">
        <f t="shared" si="109"/>
        <v>0</v>
      </c>
      <c r="HI182" s="41">
        <f t="shared" si="109"/>
        <v>0</v>
      </c>
      <c r="HJ182" s="41">
        <f t="shared" si="109"/>
        <v>0</v>
      </c>
    </row>
    <row r="183" spans="1:218" ht="14.4" x14ac:dyDescent="0.3">
      <c r="A183" s="42">
        <v>180</v>
      </c>
      <c r="B183" s="43">
        <f>'CMM4 - AUX CALC'!$FY$67</f>
        <v>0</v>
      </c>
      <c r="FZ183" s="41">
        <f>$B183/(_xlfn.SINGLE(PrazoConcessao)*12-FZ$3+1)</f>
        <v>0</v>
      </c>
      <c r="GA183" s="41">
        <f t="shared" si="113"/>
        <v>0</v>
      </c>
      <c r="GB183" s="41">
        <f t="shared" si="112"/>
        <v>0</v>
      </c>
      <c r="GC183" s="41">
        <f t="shared" si="112"/>
        <v>0</v>
      </c>
      <c r="GD183" s="41">
        <f t="shared" si="110"/>
        <v>0</v>
      </c>
      <c r="GE183" s="41">
        <f t="shared" si="110"/>
        <v>0</v>
      </c>
      <c r="GF183" s="41">
        <f t="shared" si="110"/>
        <v>0</v>
      </c>
      <c r="GG183" s="41">
        <f t="shared" si="110"/>
        <v>0</v>
      </c>
      <c r="GH183" s="41">
        <f t="shared" si="110"/>
        <v>0</v>
      </c>
      <c r="GI183" s="41">
        <f t="shared" si="107"/>
        <v>0</v>
      </c>
      <c r="GJ183" s="41">
        <f t="shared" si="107"/>
        <v>0</v>
      </c>
      <c r="GK183" s="41">
        <f t="shared" si="107"/>
        <v>0</v>
      </c>
      <c r="GL183" s="41">
        <f t="shared" si="107"/>
        <v>0</v>
      </c>
      <c r="GM183" s="41">
        <f t="shared" si="107"/>
        <v>0</v>
      </c>
      <c r="GN183" s="41">
        <f t="shared" si="106"/>
        <v>0</v>
      </c>
      <c r="GO183" s="41">
        <f t="shared" si="106"/>
        <v>0</v>
      </c>
      <c r="GP183" s="41">
        <f t="shared" si="106"/>
        <v>0</v>
      </c>
      <c r="GQ183" s="41">
        <f t="shared" si="106"/>
        <v>0</v>
      </c>
      <c r="GR183" s="41">
        <f t="shared" si="106"/>
        <v>0</v>
      </c>
      <c r="GS183" s="41">
        <f t="shared" si="106"/>
        <v>0</v>
      </c>
      <c r="GT183" s="41">
        <f t="shared" si="106"/>
        <v>0</v>
      </c>
      <c r="GU183" s="41">
        <f t="shared" si="106"/>
        <v>0</v>
      </c>
      <c r="GV183" s="41">
        <f t="shared" si="108"/>
        <v>0</v>
      </c>
      <c r="GW183" s="41">
        <f t="shared" si="108"/>
        <v>0</v>
      </c>
      <c r="GX183" s="41">
        <f t="shared" si="108"/>
        <v>0</v>
      </c>
      <c r="GY183" s="41">
        <f t="shared" si="108"/>
        <v>0</v>
      </c>
      <c r="GZ183" s="41">
        <f t="shared" si="108"/>
        <v>0</v>
      </c>
      <c r="HA183" s="41">
        <f t="shared" si="108"/>
        <v>0</v>
      </c>
      <c r="HB183" s="41">
        <f t="shared" si="108"/>
        <v>0</v>
      </c>
      <c r="HC183" s="41">
        <f t="shared" si="108"/>
        <v>0</v>
      </c>
      <c r="HD183" s="41">
        <f t="shared" si="108"/>
        <v>0</v>
      </c>
      <c r="HE183" s="41">
        <f t="shared" si="109"/>
        <v>0</v>
      </c>
      <c r="HF183" s="41">
        <f t="shared" si="109"/>
        <v>0</v>
      </c>
      <c r="HG183" s="41">
        <f t="shared" si="109"/>
        <v>0</v>
      </c>
      <c r="HH183" s="41">
        <f t="shared" si="109"/>
        <v>0</v>
      </c>
      <c r="HI183" s="41">
        <f t="shared" si="109"/>
        <v>0</v>
      </c>
      <c r="HJ183" s="41">
        <f t="shared" si="109"/>
        <v>0</v>
      </c>
    </row>
    <row r="184" spans="1:218" ht="14.4" x14ac:dyDescent="0.3">
      <c r="A184" s="42">
        <v>181</v>
      </c>
      <c r="B184" s="43">
        <f>'CMM4 - AUX CALC'!$FZ$67</f>
        <v>0</v>
      </c>
      <c r="GA184" s="41">
        <f>$B184/(_xlfn.SINGLE(PrazoConcessao)*12-GA$3+1)</f>
        <v>0</v>
      </c>
      <c r="GB184" s="41">
        <f t="shared" si="112"/>
        <v>0</v>
      </c>
      <c r="GC184" s="41">
        <f t="shared" si="112"/>
        <v>0</v>
      </c>
      <c r="GD184" s="41">
        <f t="shared" si="110"/>
        <v>0</v>
      </c>
      <c r="GE184" s="41">
        <f t="shared" si="110"/>
        <v>0</v>
      </c>
      <c r="GF184" s="41">
        <f t="shared" si="110"/>
        <v>0</v>
      </c>
      <c r="GG184" s="41">
        <f t="shared" si="110"/>
        <v>0</v>
      </c>
      <c r="GH184" s="41">
        <f t="shared" si="110"/>
        <v>0</v>
      </c>
      <c r="GI184" s="41">
        <f t="shared" si="107"/>
        <v>0</v>
      </c>
      <c r="GJ184" s="41">
        <f t="shared" si="107"/>
        <v>0</v>
      </c>
      <c r="GK184" s="41">
        <f t="shared" si="107"/>
        <v>0</v>
      </c>
      <c r="GL184" s="41">
        <f t="shared" si="107"/>
        <v>0</v>
      </c>
      <c r="GM184" s="41">
        <f t="shared" si="107"/>
        <v>0</v>
      </c>
      <c r="GN184" s="41">
        <f t="shared" si="106"/>
        <v>0</v>
      </c>
      <c r="GO184" s="41">
        <f t="shared" si="106"/>
        <v>0</v>
      </c>
      <c r="GP184" s="41">
        <f t="shared" si="106"/>
        <v>0</v>
      </c>
      <c r="GQ184" s="41">
        <f t="shared" si="106"/>
        <v>0</v>
      </c>
      <c r="GR184" s="41">
        <f t="shared" si="106"/>
        <v>0</v>
      </c>
      <c r="GS184" s="41">
        <f t="shared" si="106"/>
        <v>0</v>
      </c>
      <c r="GT184" s="41">
        <f t="shared" ref="GT184:GX206" si="114">GS184</f>
        <v>0</v>
      </c>
      <c r="GU184" s="41">
        <f t="shared" si="114"/>
        <v>0</v>
      </c>
      <c r="GV184" s="41">
        <f t="shared" si="108"/>
        <v>0</v>
      </c>
      <c r="GW184" s="41">
        <f t="shared" si="108"/>
        <v>0</v>
      </c>
      <c r="GX184" s="41">
        <f t="shared" si="108"/>
        <v>0</v>
      </c>
      <c r="GY184" s="41">
        <f t="shared" ref="GY184:HG215" si="115">GX184</f>
        <v>0</v>
      </c>
      <c r="GZ184" s="41">
        <f t="shared" si="115"/>
        <v>0</v>
      </c>
      <c r="HA184" s="41">
        <f t="shared" si="115"/>
        <v>0</v>
      </c>
      <c r="HB184" s="41">
        <f t="shared" si="115"/>
        <v>0</v>
      </c>
      <c r="HC184" s="41">
        <f t="shared" si="115"/>
        <v>0</v>
      </c>
      <c r="HD184" s="41">
        <f t="shared" si="115"/>
        <v>0</v>
      </c>
      <c r="HE184" s="41">
        <f t="shared" si="109"/>
        <v>0</v>
      </c>
      <c r="HF184" s="41">
        <f t="shared" si="109"/>
        <v>0</v>
      </c>
      <c r="HG184" s="41">
        <f t="shared" si="109"/>
        <v>0</v>
      </c>
      <c r="HH184" s="41">
        <f t="shared" si="109"/>
        <v>0</v>
      </c>
      <c r="HI184" s="41">
        <f t="shared" si="109"/>
        <v>0</v>
      </c>
      <c r="HJ184" s="41">
        <f t="shared" si="109"/>
        <v>0</v>
      </c>
    </row>
    <row r="185" spans="1:218" ht="14.4" x14ac:dyDescent="0.3">
      <c r="A185" s="42">
        <v>182</v>
      </c>
      <c r="B185" s="43">
        <f>'CMM4 - AUX CALC'!$GA$67</f>
        <v>0</v>
      </c>
      <c r="GB185" s="41">
        <f>$B185/(_xlfn.SINGLE(PrazoConcessao)*12-GB$3+1)</f>
        <v>0</v>
      </c>
      <c r="GC185" s="41">
        <f t="shared" si="112"/>
        <v>0</v>
      </c>
      <c r="GD185" s="41">
        <f t="shared" si="110"/>
        <v>0</v>
      </c>
      <c r="GE185" s="41">
        <f t="shared" si="110"/>
        <v>0</v>
      </c>
      <c r="GF185" s="41">
        <f t="shared" si="110"/>
        <v>0</v>
      </c>
      <c r="GG185" s="41">
        <f t="shared" si="110"/>
        <v>0</v>
      </c>
      <c r="GH185" s="41">
        <f t="shared" si="110"/>
        <v>0</v>
      </c>
      <c r="GI185" s="41">
        <f t="shared" si="107"/>
        <v>0</v>
      </c>
      <c r="GJ185" s="41">
        <f t="shared" si="107"/>
        <v>0</v>
      </c>
      <c r="GK185" s="41">
        <f t="shared" si="107"/>
        <v>0</v>
      </c>
      <c r="GL185" s="41">
        <f t="shared" si="107"/>
        <v>0</v>
      </c>
      <c r="GM185" s="41">
        <f t="shared" si="107"/>
        <v>0</v>
      </c>
      <c r="GN185" s="41">
        <f t="shared" si="107"/>
        <v>0</v>
      </c>
      <c r="GO185" s="41">
        <f t="shared" si="107"/>
        <v>0</v>
      </c>
      <c r="GP185" s="41">
        <f t="shared" si="107"/>
        <v>0</v>
      </c>
      <c r="GQ185" s="41">
        <f t="shared" si="107"/>
        <v>0</v>
      </c>
      <c r="GR185" s="41">
        <f t="shared" si="107"/>
        <v>0</v>
      </c>
      <c r="GS185" s="41">
        <f t="shared" si="107"/>
        <v>0</v>
      </c>
      <c r="GT185" s="41">
        <f t="shared" si="114"/>
        <v>0</v>
      </c>
      <c r="GU185" s="41">
        <f t="shared" si="114"/>
        <v>0</v>
      </c>
      <c r="GV185" s="41">
        <f t="shared" si="114"/>
        <v>0</v>
      </c>
      <c r="GW185" s="41">
        <f t="shared" si="114"/>
        <v>0</v>
      </c>
      <c r="GX185" s="41">
        <f t="shared" si="114"/>
        <v>0</v>
      </c>
      <c r="GY185" s="41">
        <f t="shared" si="115"/>
        <v>0</v>
      </c>
      <c r="GZ185" s="41">
        <f t="shared" si="115"/>
        <v>0</v>
      </c>
      <c r="HA185" s="41">
        <f t="shared" si="115"/>
        <v>0</v>
      </c>
      <c r="HB185" s="41">
        <f t="shared" si="115"/>
        <v>0</v>
      </c>
      <c r="HC185" s="41">
        <f t="shared" si="115"/>
        <v>0</v>
      </c>
      <c r="HD185" s="41">
        <f t="shared" si="115"/>
        <v>0</v>
      </c>
      <c r="HE185" s="41">
        <f t="shared" si="109"/>
        <v>0</v>
      </c>
      <c r="HF185" s="41">
        <f t="shared" si="109"/>
        <v>0</v>
      </c>
      <c r="HG185" s="41">
        <f t="shared" si="109"/>
        <v>0</v>
      </c>
      <c r="HH185" s="41">
        <f t="shared" si="109"/>
        <v>0</v>
      </c>
      <c r="HI185" s="41">
        <f t="shared" si="109"/>
        <v>0</v>
      </c>
      <c r="HJ185" s="41">
        <f t="shared" si="109"/>
        <v>0</v>
      </c>
    </row>
    <row r="186" spans="1:218" ht="14.4" x14ac:dyDescent="0.3">
      <c r="A186" s="42">
        <v>183</v>
      </c>
      <c r="B186" s="43">
        <f>'CMM4 - AUX CALC'!$GB$67</f>
        <v>0</v>
      </c>
      <c r="GC186" s="41">
        <f>$B186/(_xlfn.SINGLE(PrazoConcessao)*12-GC$3+1)</f>
        <v>0</v>
      </c>
      <c r="GD186" s="41">
        <f t="shared" si="110"/>
        <v>0</v>
      </c>
      <c r="GE186" s="41">
        <f t="shared" si="110"/>
        <v>0</v>
      </c>
      <c r="GF186" s="41">
        <f t="shared" si="110"/>
        <v>0</v>
      </c>
      <c r="GG186" s="41">
        <f t="shared" si="110"/>
        <v>0</v>
      </c>
      <c r="GH186" s="41">
        <f t="shared" si="110"/>
        <v>0</v>
      </c>
      <c r="GI186" s="41">
        <f t="shared" si="107"/>
        <v>0</v>
      </c>
      <c r="GJ186" s="41">
        <f t="shared" si="107"/>
        <v>0</v>
      </c>
      <c r="GK186" s="41">
        <f t="shared" si="107"/>
        <v>0</v>
      </c>
      <c r="GL186" s="41">
        <f t="shared" si="107"/>
        <v>0</v>
      </c>
      <c r="GM186" s="41">
        <f t="shared" si="107"/>
        <v>0</v>
      </c>
      <c r="GN186" s="41">
        <f t="shared" si="107"/>
        <v>0</v>
      </c>
      <c r="GO186" s="41">
        <f t="shared" si="107"/>
        <v>0</v>
      </c>
      <c r="GP186" s="41">
        <f t="shared" si="107"/>
        <v>0</v>
      </c>
      <c r="GQ186" s="41">
        <f t="shared" si="107"/>
        <v>0</v>
      </c>
      <c r="GR186" s="41">
        <f t="shared" si="107"/>
        <v>0</v>
      </c>
      <c r="GS186" s="41">
        <f t="shared" si="107"/>
        <v>0</v>
      </c>
      <c r="GT186" s="41">
        <f t="shared" si="114"/>
        <v>0</v>
      </c>
      <c r="GU186" s="41">
        <f t="shared" si="114"/>
        <v>0</v>
      </c>
      <c r="GV186" s="41">
        <f t="shared" si="114"/>
        <v>0</v>
      </c>
      <c r="GW186" s="41">
        <f t="shared" si="114"/>
        <v>0</v>
      </c>
      <c r="GX186" s="41">
        <f t="shared" si="114"/>
        <v>0</v>
      </c>
      <c r="GY186" s="41">
        <f t="shared" si="115"/>
        <v>0</v>
      </c>
      <c r="GZ186" s="41">
        <f t="shared" si="115"/>
        <v>0</v>
      </c>
      <c r="HA186" s="41">
        <f t="shared" si="115"/>
        <v>0</v>
      </c>
      <c r="HB186" s="41">
        <f t="shared" si="115"/>
        <v>0</v>
      </c>
      <c r="HC186" s="41">
        <f t="shared" si="115"/>
        <v>0</v>
      </c>
      <c r="HD186" s="41">
        <f t="shared" si="115"/>
        <v>0</v>
      </c>
      <c r="HE186" s="41">
        <f t="shared" si="109"/>
        <v>0</v>
      </c>
      <c r="HF186" s="41">
        <f t="shared" si="109"/>
        <v>0</v>
      </c>
      <c r="HG186" s="41">
        <f t="shared" si="109"/>
        <v>0</v>
      </c>
      <c r="HH186" s="41">
        <f t="shared" si="109"/>
        <v>0</v>
      </c>
      <c r="HI186" s="41">
        <f t="shared" si="109"/>
        <v>0</v>
      </c>
      <c r="HJ186" s="41">
        <f t="shared" si="109"/>
        <v>0</v>
      </c>
    </row>
    <row r="187" spans="1:218" ht="14.4" x14ac:dyDescent="0.3">
      <c r="A187" s="42">
        <v>184</v>
      </c>
      <c r="B187" s="43">
        <f>'CMM4 - AUX CALC'!$GC$67</f>
        <v>0</v>
      </c>
      <c r="GD187" s="41">
        <f>$B187/(_xlfn.SINGLE(PrazoConcessao)*12-GD$3+1)</f>
        <v>0</v>
      </c>
      <c r="GE187" s="41">
        <f t="shared" si="110"/>
        <v>0</v>
      </c>
      <c r="GF187" s="41">
        <f t="shared" si="110"/>
        <v>0</v>
      </c>
      <c r="GG187" s="41">
        <f t="shared" si="110"/>
        <v>0</v>
      </c>
      <c r="GH187" s="41">
        <f t="shared" si="110"/>
        <v>0</v>
      </c>
      <c r="GI187" s="41">
        <f t="shared" si="107"/>
        <v>0</v>
      </c>
      <c r="GJ187" s="41">
        <f t="shared" si="107"/>
        <v>0</v>
      </c>
      <c r="GK187" s="41">
        <f t="shared" si="107"/>
        <v>0</v>
      </c>
      <c r="GL187" s="41">
        <f t="shared" si="107"/>
        <v>0</v>
      </c>
      <c r="GM187" s="41">
        <f t="shared" si="107"/>
        <v>0</v>
      </c>
      <c r="GN187" s="41">
        <f t="shared" si="107"/>
        <v>0</v>
      </c>
      <c r="GO187" s="41">
        <f t="shared" si="107"/>
        <v>0</v>
      </c>
      <c r="GP187" s="41">
        <f t="shared" si="107"/>
        <v>0</v>
      </c>
      <c r="GQ187" s="41">
        <f t="shared" si="107"/>
        <v>0</v>
      </c>
      <c r="GR187" s="41">
        <f t="shared" si="107"/>
        <v>0</v>
      </c>
      <c r="GS187" s="41">
        <f t="shared" si="107"/>
        <v>0</v>
      </c>
      <c r="GT187" s="41">
        <f t="shared" si="114"/>
        <v>0</v>
      </c>
      <c r="GU187" s="41">
        <f t="shared" si="114"/>
        <v>0</v>
      </c>
      <c r="GV187" s="41">
        <f t="shared" si="114"/>
        <v>0</v>
      </c>
      <c r="GW187" s="41">
        <f t="shared" si="114"/>
        <v>0</v>
      </c>
      <c r="GX187" s="41">
        <f t="shared" si="114"/>
        <v>0</v>
      </c>
      <c r="GY187" s="41">
        <f t="shared" si="115"/>
        <v>0</v>
      </c>
      <c r="GZ187" s="41">
        <f t="shared" si="115"/>
        <v>0</v>
      </c>
      <c r="HA187" s="41">
        <f t="shared" si="115"/>
        <v>0</v>
      </c>
      <c r="HB187" s="41">
        <f t="shared" si="115"/>
        <v>0</v>
      </c>
      <c r="HC187" s="41">
        <f t="shared" si="115"/>
        <v>0</v>
      </c>
      <c r="HD187" s="41">
        <f t="shared" si="115"/>
        <v>0</v>
      </c>
      <c r="HE187" s="41">
        <f t="shared" si="109"/>
        <v>0</v>
      </c>
      <c r="HF187" s="41">
        <f t="shared" si="109"/>
        <v>0</v>
      </c>
      <c r="HG187" s="41">
        <f t="shared" si="109"/>
        <v>0</v>
      </c>
      <c r="HH187" s="41">
        <f t="shared" si="109"/>
        <v>0</v>
      </c>
      <c r="HI187" s="41">
        <f t="shared" si="109"/>
        <v>0</v>
      </c>
      <c r="HJ187" s="41">
        <f t="shared" si="109"/>
        <v>0</v>
      </c>
    </row>
    <row r="188" spans="1:218" ht="14.4" x14ac:dyDescent="0.3">
      <c r="A188" s="42">
        <v>185</v>
      </c>
      <c r="B188" s="43">
        <f>'CMM4 - AUX CALC'!$GD$67</f>
        <v>0</v>
      </c>
      <c r="GE188" s="41">
        <f>$B188/(_xlfn.SINGLE(PrazoConcessao)*12-GE$3+1)</f>
        <v>0</v>
      </c>
      <c r="GF188" s="41">
        <f t="shared" si="110"/>
        <v>0</v>
      </c>
      <c r="GG188" s="41">
        <f t="shared" si="110"/>
        <v>0</v>
      </c>
      <c r="GH188" s="41">
        <f t="shared" si="110"/>
        <v>0</v>
      </c>
      <c r="GI188" s="41">
        <f t="shared" si="107"/>
        <v>0</v>
      </c>
      <c r="GJ188" s="41">
        <f t="shared" si="107"/>
        <v>0</v>
      </c>
      <c r="GK188" s="41">
        <f t="shared" si="107"/>
        <v>0</v>
      </c>
      <c r="GL188" s="41">
        <f t="shared" si="107"/>
        <v>0</v>
      </c>
      <c r="GM188" s="41">
        <f t="shared" si="107"/>
        <v>0</v>
      </c>
      <c r="GN188" s="41">
        <f t="shared" si="107"/>
        <v>0</v>
      </c>
      <c r="GO188" s="41">
        <f t="shared" si="107"/>
        <v>0</v>
      </c>
      <c r="GP188" s="41">
        <f t="shared" si="107"/>
        <v>0</v>
      </c>
      <c r="GQ188" s="41">
        <f t="shared" si="107"/>
        <v>0</v>
      </c>
      <c r="GR188" s="41">
        <f t="shared" si="107"/>
        <v>0</v>
      </c>
      <c r="GS188" s="41">
        <f t="shared" si="107"/>
        <v>0</v>
      </c>
      <c r="GT188" s="41">
        <f t="shared" si="114"/>
        <v>0</v>
      </c>
      <c r="GU188" s="41">
        <f t="shared" si="114"/>
        <v>0</v>
      </c>
      <c r="GV188" s="41">
        <f t="shared" si="114"/>
        <v>0</v>
      </c>
      <c r="GW188" s="41">
        <f t="shared" si="114"/>
        <v>0</v>
      </c>
      <c r="GX188" s="41">
        <f t="shared" si="114"/>
        <v>0</v>
      </c>
      <c r="GY188" s="41">
        <f t="shared" si="115"/>
        <v>0</v>
      </c>
      <c r="GZ188" s="41">
        <f t="shared" si="115"/>
        <v>0</v>
      </c>
      <c r="HA188" s="41">
        <f t="shared" si="115"/>
        <v>0</v>
      </c>
      <c r="HB188" s="41">
        <f t="shared" si="115"/>
        <v>0</v>
      </c>
      <c r="HC188" s="41">
        <f t="shared" si="115"/>
        <v>0</v>
      </c>
      <c r="HD188" s="41">
        <f t="shared" si="115"/>
        <v>0</v>
      </c>
      <c r="HE188" s="41">
        <f t="shared" si="109"/>
        <v>0</v>
      </c>
      <c r="HF188" s="41">
        <f t="shared" si="109"/>
        <v>0</v>
      </c>
      <c r="HG188" s="41">
        <f t="shared" si="109"/>
        <v>0</v>
      </c>
      <c r="HH188" s="41">
        <f t="shared" si="109"/>
        <v>0</v>
      </c>
      <c r="HI188" s="41">
        <f t="shared" si="109"/>
        <v>0</v>
      </c>
      <c r="HJ188" s="41">
        <f t="shared" si="109"/>
        <v>0</v>
      </c>
    </row>
    <row r="189" spans="1:218" ht="14.4" x14ac:dyDescent="0.3">
      <c r="A189" s="42">
        <v>186</v>
      </c>
      <c r="B189" s="43">
        <f>'CMM4 - AUX CALC'!$GE$67</f>
        <v>0</v>
      </c>
      <c r="GF189" s="41">
        <f>$B189/(_xlfn.SINGLE(PrazoConcessao)*12-GF$3+1)</f>
        <v>0</v>
      </c>
      <c r="GG189" s="41">
        <f t="shared" si="110"/>
        <v>0</v>
      </c>
      <c r="GH189" s="41">
        <f t="shared" si="110"/>
        <v>0</v>
      </c>
      <c r="GI189" s="41">
        <f t="shared" si="107"/>
        <v>0</v>
      </c>
      <c r="GJ189" s="41">
        <f t="shared" si="107"/>
        <v>0</v>
      </c>
      <c r="GK189" s="41">
        <f t="shared" si="107"/>
        <v>0</v>
      </c>
      <c r="GL189" s="41">
        <f t="shared" si="107"/>
        <v>0</v>
      </c>
      <c r="GM189" s="41">
        <f t="shared" si="107"/>
        <v>0</v>
      </c>
      <c r="GN189" s="41">
        <f t="shared" si="107"/>
        <v>0</v>
      </c>
      <c r="GO189" s="41">
        <f t="shared" si="107"/>
        <v>0</v>
      </c>
      <c r="GP189" s="41">
        <f t="shared" si="107"/>
        <v>0</v>
      </c>
      <c r="GQ189" s="41">
        <f t="shared" si="107"/>
        <v>0</v>
      </c>
      <c r="GR189" s="41">
        <f t="shared" si="107"/>
        <v>0</v>
      </c>
      <c r="GS189" s="41">
        <f t="shared" si="107"/>
        <v>0</v>
      </c>
      <c r="GT189" s="41">
        <f t="shared" si="114"/>
        <v>0</v>
      </c>
      <c r="GU189" s="41">
        <f t="shared" si="114"/>
        <v>0</v>
      </c>
      <c r="GV189" s="41">
        <f t="shared" si="114"/>
        <v>0</v>
      </c>
      <c r="GW189" s="41">
        <f t="shared" si="114"/>
        <v>0</v>
      </c>
      <c r="GX189" s="41">
        <f t="shared" si="114"/>
        <v>0</v>
      </c>
      <c r="GY189" s="41">
        <f t="shared" si="115"/>
        <v>0</v>
      </c>
      <c r="GZ189" s="41">
        <f t="shared" si="115"/>
        <v>0</v>
      </c>
      <c r="HA189" s="41">
        <f t="shared" si="115"/>
        <v>0</v>
      </c>
      <c r="HB189" s="41">
        <f t="shared" si="115"/>
        <v>0</v>
      </c>
      <c r="HC189" s="41">
        <f t="shared" si="115"/>
        <v>0</v>
      </c>
      <c r="HD189" s="41">
        <f t="shared" si="115"/>
        <v>0</v>
      </c>
      <c r="HE189" s="41">
        <f t="shared" si="109"/>
        <v>0</v>
      </c>
      <c r="HF189" s="41">
        <f t="shared" si="109"/>
        <v>0</v>
      </c>
      <c r="HG189" s="41">
        <f t="shared" si="109"/>
        <v>0</v>
      </c>
      <c r="HH189" s="41">
        <f t="shared" si="109"/>
        <v>0</v>
      </c>
      <c r="HI189" s="41">
        <f t="shared" si="109"/>
        <v>0</v>
      </c>
      <c r="HJ189" s="41">
        <f t="shared" si="109"/>
        <v>0</v>
      </c>
    </row>
    <row r="190" spans="1:218" ht="14.4" x14ac:dyDescent="0.3">
      <c r="A190" s="42">
        <v>187</v>
      </c>
      <c r="B190" s="43">
        <f>'CMM4 - AUX CALC'!$GF$67</f>
        <v>0</v>
      </c>
      <c r="GG190" s="41">
        <f>$B190/(_xlfn.SINGLE(PrazoConcessao)*12-GG$3+1)</f>
        <v>0</v>
      </c>
      <c r="GH190" s="41">
        <f t="shared" si="110"/>
        <v>0</v>
      </c>
      <c r="GI190" s="41">
        <f t="shared" si="107"/>
        <v>0</v>
      </c>
      <c r="GJ190" s="41">
        <f t="shared" si="107"/>
        <v>0</v>
      </c>
      <c r="GK190" s="41">
        <f t="shared" si="107"/>
        <v>0</v>
      </c>
      <c r="GL190" s="41">
        <f t="shared" si="107"/>
        <v>0</v>
      </c>
      <c r="GM190" s="41">
        <f t="shared" si="107"/>
        <v>0</v>
      </c>
      <c r="GN190" s="41">
        <f t="shared" si="107"/>
        <v>0</v>
      </c>
      <c r="GO190" s="41">
        <f t="shared" si="107"/>
        <v>0</v>
      </c>
      <c r="GP190" s="41">
        <f t="shared" si="107"/>
        <v>0</v>
      </c>
      <c r="GQ190" s="41">
        <f t="shared" si="107"/>
        <v>0</v>
      </c>
      <c r="GR190" s="41">
        <f t="shared" si="107"/>
        <v>0</v>
      </c>
      <c r="GS190" s="41">
        <f t="shared" si="107"/>
        <v>0</v>
      </c>
      <c r="GT190" s="41">
        <f t="shared" si="114"/>
        <v>0</v>
      </c>
      <c r="GU190" s="41">
        <f t="shared" si="114"/>
        <v>0</v>
      </c>
      <c r="GV190" s="41">
        <f t="shared" si="114"/>
        <v>0</v>
      </c>
      <c r="GW190" s="41">
        <f t="shared" si="114"/>
        <v>0</v>
      </c>
      <c r="GX190" s="41">
        <f t="shared" si="114"/>
        <v>0</v>
      </c>
      <c r="GY190" s="41">
        <f t="shared" si="115"/>
        <v>0</v>
      </c>
      <c r="GZ190" s="41">
        <f t="shared" si="115"/>
        <v>0</v>
      </c>
      <c r="HA190" s="41">
        <f t="shared" si="115"/>
        <v>0</v>
      </c>
      <c r="HB190" s="41">
        <f t="shared" si="115"/>
        <v>0</v>
      </c>
      <c r="HC190" s="41">
        <f t="shared" si="115"/>
        <v>0</v>
      </c>
      <c r="HD190" s="41">
        <f t="shared" si="115"/>
        <v>0</v>
      </c>
      <c r="HE190" s="41">
        <f t="shared" si="109"/>
        <v>0</v>
      </c>
      <c r="HF190" s="41">
        <f t="shared" si="109"/>
        <v>0</v>
      </c>
      <c r="HG190" s="41">
        <f t="shared" si="109"/>
        <v>0</v>
      </c>
      <c r="HH190" s="41">
        <f t="shared" si="109"/>
        <v>0</v>
      </c>
      <c r="HI190" s="41">
        <f t="shared" si="109"/>
        <v>0</v>
      </c>
      <c r="HJ190" s="41">
        <f t="shared" si="109"/>
        <v>0</v>
      </c>
    </row>
    <row r="191" spans="1:218" ht="14.4" x14ac:dyDescent="0.3">
      <c r="A191" s="42">
        <v>188</v>
      </c>
      <c r="B191" s="43">
        <f>'CMM4 - AUX CALC'!$GG$67</f>
        <v>0</v>
      </c>
      <c r="GH191" s="41">
        <f>$B191/(_xlfn.SINGLE(PrazoConcessao)*12-GH$3+1)</f>
        <v>0</v>
      </c>
      <c r="GI191" s="41">
        <f t="shared" si="107"/>
        <v>0</v>
      </c>
      <c r="GJ191" s="41">
        <f t="shared" si="107"/>
        <v>0</v>
      </c>
      <c r="GK191" s="41">
        <f t="shared" si="107"/>
        <v>0</v>
      </c>
      <c r="GL191" s="41">
        <f t="shared" si="107"/>
        <v>0</v>
      </c>
      <c r="GM191" s="41">
        <f t="shared" si="107"/>
        <v>0</v>
      </c>
      <c r="GN191" s="41">
        <f t="shared" si="107"/>
        <v>0</v>
      </c>
      <c r="GO191" s="41">
        <f t="shared" si="107"/>
        <v>0</v>
      </c>
      <c r="GP191" s="41">
        <f t="shared" si="107"/>
        <v>0</v>
      </c>
      <c r="GQ191" s="41">
        <f t="shared" si="107"/>
        <v>0</v>
      </c>
      <c r="GR191" s="41">
        <f t="shared" si="107"/>
        <v>0</v>
      </c>
      <c r="GS191" s="41">
        <f t="shared" si="107"/>
        <v>0</v>
      </c>
      <c r="GT191" s="41">
        <f t="shared" si="114"/>
        <v>0</v>
      </c>
      <c r="GU191" s="41">
        <f t="shared" si="114"/>
        <v>0</v>
      </c>
      <c r="GV191" s="41">
        <f t="shared" si="114"/>
        <v>0</v>
      </c>
      <c r="GW191" s="41">
        <f t="shared" si="114"/>
        <v>0</v>
      </c>
      <c r="GX191" s="41">
        <f t="shared" si="114"/>
        <v>0</v>
      </c>
      <c r="GY191" s="41">
        <f t="shared" si="115"/>
        <v>0</v>
      </c>
      <c r="GZ191" s="41">
        <f t="shared" si="115"/>
        <v>0</v>
      </c>
      <c r="HA191" s="41">
        <f t="shared" si="115"/>
        <v>0</v>
      </c>
      <c r="HB191" s="41">
        <f t="shared" si="115"/>
        <v>0</v>
      </c>
      <c r="HC191" s="41">
        <f t="shared" si="115"/>
        <v>0</v>
      </c>
      <c r="HD191" s="41">
        <f t="shared" si="115"/>
        <v>0</v>
      </c>
      <c r="HE191" s="41">
        <f t="shared" si="109"/>
        <v>0</v>
      </c>
      <c r="HF191" s="41">
        <f t="shared" si="109"/>
        <v>0</v>
      </c>
      <c r="HG191" s="41">
        <f t="shared" si="109"/>
        <v>0</v>
      </c>
      <c r="HH191" s="41">
        <f t="shared" si="109"/>
        <v>0</v>
      </c>
      <c r="HI191" s="41">
        <f t="shared" si="109"/>
        <v>0</v>
      </c>
      <c r="HJ191" s="41">
        <f t="shared" si="109"/>
        <v>0</v>
      </c>
    </row>
    <row r="192" spans="1:218" ht="14.4" x14ac:dyDescent="0.3">
      <c r="A192" s="42">
        <v>189</v>
      </c>
      <c r="B192" s="43">
        <f>'CMM4 - AUX CALC'!$GH$67</f>
        <v>0</v>
      </c>
      <c r="GI192" s="41">
        <f>$B192/(_xlfn.SINGLE(PrazoConcessao)*12-GI$3+1)</f>
        <v>0</v>
      </c>
      <c r="GJ192" s="41">
        <f t="shared" si="107"/>
        <v>0</v>
      </c>
      <c r="GK192" s="41">
        <f t="shared" si="107"/>
        <v>0</v>
      </c>
      <c r="GL192" s="41">
        <f t="shared" si="107"/>
        <v>0</v>
      </c>
      <c r="GM192" s="41">
        <f t="shared" si="107"/>
        <v>0</v>
      </c>
      <c r="GN192" s="41">
        <f t="shared" si="107"/>
        <v>0</v>
      </c>
      <c r="GO192" s="41">
        <f t="shared" si="107"/>
        <v>0</v>
      </c>
      <c r="GP192" s="41">
        <f t="shared" si="107"/>
        <v>0</v>
      </c>
      <c r="GQ192" s="41">
        <f t="shared" si="107"/>
        <v>0</v>
      </c>
      <c r="GR192" s="41">
        <f t="shared" si="107"/>
        <v>0</v>
      </c>
      <c r="GS192" s="41">
        <f t="shared" si="107"/>
        <v>0</v>
      </c>
      <c r="GT192" s="41">
        <f t="shared" si="114"/>
        <v>0</v>
      </c>
      <c r="GU192" s="41">
        <f t="shared" si="114"/>
        <v>0</v>
      </c>
      <c r="GV192" s="41">
        <f t="shared" si="114"/>
        <v>0</v>
      </c>
      <c r="GW192" s="41">
        <f t="shared" si="114"/>
        <v>0</v>
      </c>
      <c r="GX192" s="41">
        <f t="shared" si="114"/>
        <v>0</v>
      </c>
      <c r="GY192" s="41">
        <f t="shared" si="115"/>
        <v>0</v>
      </c>
      <c r="GZ192" s="41">
        <f t="shared" si="115"/>
        <v>0</v>
      </c>
      <c r="HA192" s="41">
        <f t="shared" si="115"/>
        <v>0</v>
      </c>
      <c r="HB192" s="41">
        <f t="shared" si="115"/>
        <v>0</v>
      </c>
      <c r="HC192" s="41">
        <f t="shared" si="115"/>
        <v>0</v>
      </c>
      <c r="HD192" s="41">
        <f t="shared" si="115"/>
        <v>0</v>
      </c>
      <c r="HE192" s="41">
        <f t="shared" si="109"/>
        <v>0</v>
      </c>
      <c r="HF192" s="41">
        <f t="shared" si="109"/>
        <v>0</v>
      </c>
      <c r="HG192" s="41">
        <f t="shared" si="109"/>
        <v>0</v>
      </c>
      <c r="HH192" s="41">
        <f t="shared" si="109"/>
        <v>0</v>
      </c>
      <c r="HI192" s="41">
        <f t="shared" si="109"/>
        <v>0</v>
      </c>
      <c r="HJ192" s="41">
        <f t="shared" si="109"/>
        <v>0</v>
      </c>
    </row>
    <row r="193" spans="1:218" ht="14.4" x14ac:dyDescent="0.3">
      <c r="A193" s="42">
        <v>190</v>
      </c>
      <c r="B193" s="43">
        <f>'CMM4 - AUX CALC'!$GI$67</f>
        <v>0</v>
      </c>
      <c r="GJ193" s="41">
        <f>$B193/(_xlfn.SINGLE(PrazoConcessao)*12-GJ$3+1)</f>
        <v>0</v>
      </c>
      <c r="GK193" s="41">
        <f t="shared" si="107"/>
        <v>0</v>
      </c>
      <c r="GL193" s="41">
        <f t="shared" si="107"/>
        <v>0</v>
      </c>
      <c r="GM193" s="41">
        <f t="shared" si="107"/>
        <v>0</v>
      </c>
      <c r="GN193" s="41">
        <f t="shared" ref="GN193:GS201" si="116">GM193</f>
        <v>0</v>
      </c>
      <c r="GO193" s="41">
        <f t="shared" si="116"/>
        <v>0</v>
      </c>
      <c r="GP193" s="41">
        <f t="shared" si="116"/>
        <v>0</v>
      </c>
      <c r="GQ193" s="41">
        <f t="shared" si="116"/>
        <v>0</v>
      </c>
      <c r="GR193" s="41">
        <f t="shared" si="116"/>
        <v>0</v>
      </c>
      <c r="GS193" s="41">
        <f t="shared" si="116"/>
        <v>0</v>
      </c>
      <c r="GT193" s="41">
        <f t="shared" si="114"/>
        <v>0</v>
      </c>
      <c r="GU193" s="41">
        <f t="shared" si="114"/>
        <v>0</v>
      </c>
      <c r="GV193" s="41">
        <f t="shared" si="114"/>
        <v>0</v>
      </c>
      <c r="GW193" s="41">
        <f t="shared" si="114"/>
        <v>0</v>
      </c>
      <c r="GX193" s="41">
        <f t="shared" si="114"/>
        <v>0</v>
      </c>
      <c r="GY193" s="41">
        <f t="shared" si="115"/>
        <v>0</v>
      </c>
      <c r="GZ193" s="41">
        <f t="shared" si="115"/>
        <v>0</v>
      </c>
      <c r="HA193" s="41">
        <f t="shared" si="115"/>
        <v>0</v>
      </c>
      <c r="HB193" s="41">
        <f t="shared" si="115"/>
        <v>0</v>
      </c>
      <c r="HC193" s="41">
        <f t="shared" si="115"/>
        <v>0</v>
      </c>
      <c r="HD193" s="41">
        <f t="shared" si="115"/>
        <v>0</v>
      </c>
      <c r="HE193" s="41">
        <f t="shared" si="109"/>
        <v>0</v>
      </c>
      <c r="HF193" s="41">
        <f t="shared" si="109"/>
        <v>0</v>
      </c>
      <c r="HG193" s="41">
        <f t="shared" si="109"/>
        <v>0</v>
      </c>
      <c r="HH193" s="41">
        <f t="shared" si="109"/>
        <v>0</v>
      </c>
      <c r="HI193" s="41">
        <f t="shared" si="109"/>
        <v>0</v>
      </c>
      <c r="HJ193" s="41">
        <f t="shared" si="109"/>
        <v>0</v>
      </c>
    </row>
    <row r="194" spans="1:218" ht="14.4" x14ac:dyDescent="0.3">
      <c r="A194" s="42">
        <v>191</v>
      </c>
      <c r="B194" s="43">
        <f>'CMM4 - AUX CALC'!$GJ$67</f>
        <v>0</v>
      </c>
      <c r="GK194" s="41">
        <f>$B194/(_xlfn.SINGLE(PrazoConcessao)*12-GK$3+1)</f>
        <v>0</v>
      </c>
      <c r="GL194" s="41">
        <f t="shared" ref="GL194:GM195" si="117">GK194</f>
        <v>0</v>
      </c>
      <c r="GM194" s="41">
        <f t="shared" si="117"/>
        <v>0</v>
      </c>
      <c r="GN194" s="41">
        <f t="shared" si="116"/>
        <v>0</v>
      </c>
      <c r="GO194" s="41">
        <f t="shared" si="116"/>
        <v>0</v>
      </c>
      <c r="GP194" s="41">
        <f t="shared" si="116"/>
        <v>0</v>
      </c>
      <c r="GQ194" s="41">
        <f t="shared" si="116"/>
        <v>0</v>
      </c>
      <c r="GR194" s="41">
        <f t="shared" si="116"/>
        <v>0</v>
      </c>
      <c r="GS194" s="41">
        <f t="shared" si="116"/>
        <v>0</v>
      </c>
      <c r="GT194" s="41">
        <f t="shared" si="114"/>
        <v>0</v>
      </c>
      <c r="GU194" s="41">
        <f t="shared" si="114"/>
        <v>0</v>
      </c>
      <c r="GV194" s="41">
        <f t="shared" si="114"/>
        <v>0</v>
      </c>
      <c r="GW194" s="41">
        <f t="shared" si="114"/>
        <v>0</v>
      </c>
      <c r="GX194" s="41">
        <f t="shared" si="114"/>
        <v>0</v>
      </c>
      <c r="GY194" s="41">
        <f t="shared" si="115"/>
        <v>0</v>
      </c>
      <c r="GZ194" s="41">
        <f t="shared" si="115"/>
        <v>0</v>
      </c>
      <c r="HA194" s="41">
        <f t="shared" si="115"/>
        <v>0</v>
      </c>
      <c r="HB194" s="41">
        <f t="shared" si="115"/>
        <v>0</v>
      </c>
      <c r="HC194" s="41">
        <f t="shared" si="115"/>
        <v>0</v>
      </c>
      <c r="HD194" s="41">
        <f t="shared" si="115"/>
        <v>0</v>
      </c>
      <c r="HE194" s="41">
        <f t="shared" si="109"/>
        <v>0</v>
      </c>
      <c r="HF194" s="41">
        <f t="shared" si="109"/>
        <v>0</v>
      </c>
      <c r="HG194" s="41">
        <f t="shared" si="109"/>
        <v>0</v>
      </c>
      <c r="HH194" s="41">
        <f t="shared" si="109"/>
        <v>0</v>
      </c>
      <c r="HI194" s="41">
        <f t="shared" si="109"/>
        <v>0</v>
      </c>
      <c r="HJ194" s="41">
        <f t="shared" si="109"/>
        <v>0</v>
      </c>
    </row>
    <row r="195" spans="1:218" ht="14.4" x14ac:dyDescent="0.3">
      <c r="A195" s="42">
        <v>192</v>
      </c>
      <c r="B195" s="43">
        <f>'CMM4 - AUX CALC'!$GK$67</f>
        <v>0</v>
      </c>
      <c r="GL195" s="41">
        <f>$B195/(_xlfn.SINGLE(PrazoConcessao)*12-GL$3+1)</f>
        <v>0</v>
      </c>
      <c r="GM195" s="41">
        <f t="shared" si="117"/>
        <v>0</v>
      </c>
      <c r="GN195" s="41">
        <f t="shared" si="116"/>
        <v>0</v>
      </c>
      <c r="GO195" s="41">
        <f t="shared" si="116"/>
        <v>0</v>
      </c>
      <c r="GP195" s="41">
        <f t="shared" si="116"/>
        <v>0</v>
      </c>
      <c r="GQ195" s="41">
        <f t="shared" si="116"/>
        <v>0</v>
      </c>
      <c r="GR195" s="41">
        <f t="shared" si="116"/>
        <v>0</v>
      </c>
      <c r="GS195" s="41">
        <f t="shared" si="116"/>
        <v>0</v>
      </c>
      <c r="GT195" s="41">
        <f t="shared" si="114"/>
        <v>0</v>
      </c>
      <c r="GU195" s="41">
        <f t="shared" si="114"/>
        <v>0</v>
      </c>
      <c r="GV195" s="41">
        <f t="shared" si="114"/>
        <v>0</v>
      </c>
      <c r="GW195" s="41">
        <f t="shared" si="114"/>
        <v>0</v>
      </c>
      <c r="GX195" s="41">
        <f t="shared" si="114"/>
        <v>0</v>
      </c>
      <c r="GY195" s="41">
        <f t="shared" si="115"/>
        <v>0</v>
      </c>
      <c r="GZ195" s="41">
        <f t="shared" si="115"/>
        <v>0</v>
      </c>
      <c r="HA195" s="41">
        <f t="shared" si="115"/>
        <v>0</v>
      </c>
      <c r="HB195" s="41">
        <f t="shared" si="115"/>
        <v>0</v>
      </c>
      <c r="HC195" s="41">
        <f t="shared" si="115"/>
        <v>0</v>
      </c>
      <c r="HD195" s="41">
        <f t="shared" si="115"/>
        <v>0</v>
      </c>
      <c r="HE195" s="41">
        <f t="shared" si="109"/>
        <v>0</v>
      </c>
      <c r="HF195" s="41">
        <f t="shared" si="109"/>
        <v>0</v>
      </c>
      <c r="HG195" s="41">
        <f t="shared" si="109"/>
        <v>0</v>
      </c>
      <c r="HH195" s="41">
        <f t="shared" si="109"/>
        <v>0</v>
      </c>
      <c r="HI195" s="41">
        <f t="shared" si="109"/>
        <v>0</v>
      </c>
      <c r="HJ195" s="41">
        <f t="shared" si="109"/>
        <v>0</v>
      </c>
    </row>
    <row r="196" spans="1:218" ht="14.4" x14ac:dyDescent="0.3">
      <c r="A196" s="42">
        <v>193</v>
      </c>
      <c r="B196" s="43">
        <f>'CMM4 - AUX CALC'!$GL$67</f>
        <v>0</v>
      </c>
      <c r="GM196" s="41">
        <f>$B196/(_xlfn.SINGLE(PrazoConcessao)*12-GM$3+1)</f>
        <v>0</v>
      </c>
      <c r="GN196" s="41">
        <f t="shared" si="116"/>
        <v>0</v>
      </c>
      <c r="GO196" s="41">
        <f t="shared" si="116"/>
        <v>0</v>
      </c>
      <c r="GP196" s="41">
        <f t="shared" si="116"/>
        <v>0</v>
      </c>
      <c r="GQ196" s="41">
        <f t="shared" si="116"/>
        <v>0</v>
      </c>
      <c r="GR196" s="41">
        <f t="shared" si="116"/>
        <v>0</v>
      </c>
      <c r="GS196" s="41">
        <f t="shared" si="116"/>
        <v>0</v>
      </c>
      <c r="GT196" s="41">
        <f t="shared" si="114"/>
        <v>0</v>
      </c>
      <c r="GU196" s="41">
        <f t="shared" si="114"/>
        <v>0</v>
      </c>
      <c r="GV196" s="41">
        <f t="shared" si="114"/>
        <v>0</v>
      </c>
      <c r="GW196" s="41">
        <f t="shared" si="114"/>
        <v>0</v>
      </c>
      <c r="GX196" s="41">
        <f t="shared" si="114"/>
        <v>0</v>
      </c>
      <c r="GY196" s="41">
        <f t="shared" si="115"/>
        <v>0</v>
      </c>
      <c r="GZ196" s="41">
        <f t="shared" si="115"/>
        <v>0</v>
      </c>
      <c r="HA196" s="41">
        <f t="shared" si="115"/>
        <v>0</v>
      </c>
      <c r="HB196" s="41">
        <f t="shared" si="115"/>
        <v>0</v>
      </c>
      <c r="HC196" s="41">
        <f t="shared" si="115"/>
        <v>0</v>
      </c>
      <c r="HD196" s="41">
        <f t="shared" si="115"/>
        <v>0</v>
      </c>
      <c r="HE196" s="41">
        <f t="shared" si="109"/>
        <v>0</v>
      </c>
      <c r="HF196" s="41">
        <f t="shared" si="109"/>
        <v>0</v>
      </c>
      <c r="HG196" s="41">
        <f t="shared" si="109"/>
        <v>0</v>
      </c>
      <c r="HH196" s="41">
        <f t="shared" si="109"/>
        <v>0</v>
      </c>
      <c r="HI196" s="41">
        <f t="shared" si="109"/>
        <v>0</v>
      </c>
      <c r="HJ196" s="41">
        <f t="shared" si="109"/>
        <v>0</v>
      </c>
    </row>
    <row r="197" spans="1:218" ht="14.4" x14ac:dyDescent="0.3">
      <c r="A197" s="42">
        <v>194</v>
      </c>
      <c r="B197" s="43">
        <f>'CMM4 - AUX CALC'!$GM$67</f>
        <v>0</v>
      </c>
      <c r="GN197" s="41">
        <f>$B197/(_xlfn.SINGLE(PrazoConcessao)*12-GN$3+1)</f>
        <v>0</v>
      </c>
      <c r="GO197" s="41">
        <f t="shared" si="116"/>
        <v>0</v>
      </c>
      <c r="GP197" s="41">
        <f t="shared" si="116"/>
        <v>0</v>
      </c>
      <c r="GQ197" s="41">
        <f t="shared" si="116"/>
        <v>0</v>
      </c>
      <c r="GR197" s="41">
        <f t="shared" si="116"/>
        <v>0</v>
      </c>
      <c r="GS197" s="41">
        <f t="shared" si="116"/>
        <v>0</v>
      </c>
      <c r="GT197" s="41">
        <f t="shared" si="114"/>
        <v>0</v>
      </c>
      <c r="GU197" s="41">
        <f t="shared" si="114"/>
        <v>0</v>
      </c>
      <c r="GV197" s="41">
        <f t="shared" si="114"/>
        <v>0</v>
      </c>
      <c r="GW197" s="41">
        <f t="shared" si="114"/>
        <v>0</v>
      </c>
      <c r="GX197" s="41">
        <f t="shared" si="114"/>
        <v>0</v>
      </c>
      <c r="GY197" s="41">
        <f t="shared" si="115"/>
        <v>0</v>
      </c>
      <c r="GZ197" s="41">
        <f t="shared" si="115"/>
        <v>0</v>
      </c>
      <c r="HA197" s="41">
        <f t="shared" si="115"/>
        <v>0</v>
      </c>
      <c r="HB197" s="41">
        <f t="shared" si="115"/>
        <v>0</v>
      </c>
      <c r="HC197" s="41">
        <f t="shared" si="115"/>
        <v>0</v>
      </c>
      <c r="HD197" s="41">
        <f t="shared" si="115"/>
        <v>0</v>
      </c>
      <c r="HE197" s="41">
        <f t="shared" si="109"/>
        <v>0</v>
      </c>
      <c r="HF197" s="41">
        <f t="shared" si="109"/>
        <v>0</v>
      </c>
      <c r="HG197" s="41">
        <f t="shared" si="109"/>
        <v>0</v>
      </c>
      <c r="HH197" s="41">
        <f t="shared" si="109"/>
        <v>0</v>
      </c>
      <c r="HI197" s="41">
        <f t="shared" si="109"/>
        <v>0</v>
      </c>
      <c r="HJ197" s="41">
        <f t="shared" si="109"/>
        <v>0</v>
      </c>
    </row>
    <row r="198" spans="1:218" ht="14.4" x14ac:dyDescent="0.3">
      <c r="A198" s="42">
        <v>195</v>
      </c>
      <c r="B198" s="43">
        <f>'CMM4 - AUX CALC'!$GN$67</f>
        <v>0</v>
      </c>
      <c r="GO198" s="41">
        <f>$B198/(_xlfn.SINGLE(PrazoConcessao)*12-GO$3+1)</f>
        <v>0</v>
      </c>
      <c r="GP198" s="41">
        <f t="shared" si="116"/>
        <v>0</v>
      </c>
      <c r="GQ198" s="41">
        <f t="shared" si="116"/>
        <v>0</v>
      </c>
      <c r="GR198" s="41">
        <f t="shared" si="116"/>
        <v>0</v>
      </c>
      <c r="GS198" s="41">
        <f t="shared" si="116"/>
        <v>0</v>
      </c>
      <c r="GT198" s="41">
        <f t="shared" si="114"/>
        <v>0</v>
      </c>
      <c r="GU198" s="41">
        <f t="shared" si="114"/>
        <v>0</v>
      </c>
      <c r="GV198" s="41">
        <f t="shared" si="114"/>
        <v>0</v>
      </c>
      <c r="GW198" s="41">
        <f t="shared" si="114"/>
        <v>0</v>
      </c>
      <c r="GX198" s="41">
        <f t="shared" si="114"/>
        <v>0</v>
      </c>
      <c r="GY198" s="41">
        <f t="shared" si="115"/>
        <v>0</v>
      </c>
      <c r="GZ198" s="41">
        <f t="shared" si="115"/>
        <v>0</v>
      </c>
      <c r="HA198" s="41">
        <f t="shared" si="115"/>
        <v>0</v>
      </c>
      <c r="HB198" s="41">
        <f t="shared" si="115"/>
        <v>0</v>
      </c>
      <c r="HC198" s="41">
        <f t="shared" si="115"/>
        <v>0</v>
      </c>
      <c r="HD198" s="41">
        <f t="shared" si="115"/>
        <v>0</v>
      </c>
      <c r="HE198" s="41">
        <f t="shared" si="109"/>
        <v>0</v>
      </c>
      <c r="HF198" s="41">
        <f t="shared" si="109"/>
        <v>0</v>
      </c>
      <c r="HG198" s="41">
        <f t="shared" si="109"/>
        <v>0</v>
      </c>
      <c r="HH198" s="41">
        <f t="shared" si="109"/>
        <v>0</v>
      </c>
      <c r="HI198" s="41">
        <f t="shared" si="109"/>
        <v>0</v>
      </c>
      <c r="HJ198" s="41">
        <f t="shared" si="109"/>
        <v>0</v>
      </c>
    </row>
    <row r="199" spans="1:218" ht="14.4" x14ac:dyDescent="0.3">
      <c r="A199" s="42">
        <v>196</v>
      </c>
      <c r="B199" s="43">
        <f>'CMM4 - AUX CALC'!$GO$67</f>
        <v>0</v>
      </c>
      <c r="GP199" s="41">
        <f>$B199/(_xlfn.SINGLE(PrazoConcessao)*12-GP$3+1)</f>
        <v>0</v>
      </c>
      <c r="GQ199" s="41">
        <f t="shared" si="116"/>
        <v>0</v>
      </c>
      <c r="GR199" s="41">
        <f t="shared" si="116"/>
        <v>0</v>
      </c>
      <c r="GS199" s="41">
        <f t="shared" si="116"/>
        <v>0</v>
      </c>
      <c r="GT199" s="41">
        <f t="shared" si="114"/>
        <v>0</v>
      </c>
      <c r="GU199" s="41">
        <f t="shared" si="114"/>
        <v>0</v>
      </c>
      <c r="GV199" s="41">
        <f t="shared" si="114"/>
        <v>0</v>
      </c>
      <c r="GW199" s="41">
        <f t="shared" si="114"/>
        <v>0</v>
      </c>
      <c r="GX199" s="41">
        <f t="shared" si="114"/>
        <v>0</v>
      </c>
      <c r="GY199" s="41">
        <f t="shared" si="115"/>
        <v>0</v>
      </c>
      <c r="GZ199" s="41">
        <f t="shared" si="115"/>
        <v>0</v>
      </c>
      <c r="HA199" s="41">
        <f t="shared" si="115"/>
        <v>0</v>
      </c>
      <c r="HB199" s="41">
        <f t="shared" si="115"/>
        <v>0</v>
      </c>
      <c r="HC199" s="41">
        <f t="shared" si="115"/>
        <v>0</v>
      </c>
      <c r="HD199" s="41">
        <f t="shared" si="115"/>
        <v>0</v>
      </c>
      <c r="HE199" s="41">
        <f t="shared" si="109"/>
        <v>0</v>
      </c>
      <c r="HF199" s="41">
        <f t="shared" si="109"/>
        <v>0</v>
      </c>
      <c r="HG199" s="41">
        <f t="shared" si="109"/>
        <v>0</v>
      </c>
      <c r="HH199" s="41">
        <f t="shared" si="109"/>
        <v>0</v>
      </c>
      <c r="HI199" s="41">
        <f t="shared" si="109"/>
        <v>0</v>
      </c>
      <c r="HJ199" s="41">
        <f t="shared" si="109"/>
        <v>0</v>
      </c>
    </row>
    <row r="200" spans="1:218" ht="14.4" x14ac:dyDescent="0.3">
      <c r="A200" s="42">
        <v>197</v>
      </c>
      <c r="B200" s="43">
        <f>'CMM4 - AUX CALC'!$GP$67</f>
        <v>0</v>
      </c>
      <c r="GQ200" s="41">
        <f>$B200/(_xlfn.SINGLE(PrazoConcessao)*12-GQ$3+1)</f>
        <v>0</v>
      </c>
      <c r="GR200" s="41">
        <f t="shared" si="116"/>
        <v>0</v>
      </c>
      <c r="GS200" s="41">
        <f t="shared" si="116"/>
        <v>0</v>
      </c>
      <c r="GT200" s="41">
        <f t="shared" si="114"/>
        <v>0</v>
      </c>
      <c r="GU200" s="41">
        <f t="shared" si="114"/>
        <v>0</v>
      </c>
      <c r="GV200" s="41">
        <f t="shared" si="114"/>
        <v>0</v>
      </c>
      <c r="GW200" s="41">
        <f t="shared" si="114"/>
        <v>0</v>
      </c>
      <c r="GX200" s="41">
        <f t="shared" si="114"/>
        <v>0</v>
      </c>
      <c r="GY200" s="41">
        <f t="shared" si="115"/>
        <v>0</v>
      </c>
      <c r="GZ200" s="41">
        <f t="shared" si="115"/>
        <v>0</v>
      </c>
      <c r="HA200" s="41">
        <f t="shared" si="115"/>
        <v>0</v>
      </c>
      <c r="HB200" s="41">
        <f t="shared" si="115"/>
        <v>0</v>
      </c>
      <c r="HC200" s="41">
        <f t="shared" si="115"/>
        <v>0</v>
      </c>
      <c r="HD200" s="41">
        <f t="shared" si="115"/>
        <v>0</v>
      </c>
      <c r="HE200" s="41">
        <f t="shared" si="109"/>
        <v>0</v>
      </c>
      <c r="HF200" s="41">
        <f t="shared" si="109"/>
        <v>0</v>
      </c>
      <c r="HG200" s="41">
        <f t="shared" si="109"/>
        <v>0</v>
      </c>
      <c r="HH200" s="41">
        <f t="shared" si="109"/>
        <v>0</v>
      </c>
      <c r="HI200" s="41">
        <f t="shared" si="109"/>
        <v>0</v>
      </c>
      <c r="HJ200" s="41">
        <f t="shared" si="109"/>
        <v>0</v>
      </c>
    </row>
    <row r="201" spans="1:218" ht="14.4" x14ac:dyDescent="0.3">
      <c r="A201" s="42">
        <v>198</v>
      </c>
      <c r="B201" s="43">
        <f>'CMM4 - AUX CALC'!$GQ$67</f>
        <v>0</v>
      </c>
      <c r="GR201" s="41">
        <f>$B201/(_xlfn.SINGLE(PrazoConcessao)*12-GR$3+1)</f>
        <v>0</v>
      </c>
      <c r="GS201" s="41">
        <f t="shared" si="116"/>
        <v>0</v>
      </c>
      <c r="GT201" s="41">
        <f t="shared" si="114"/>
        <v>0</v>
      </c>
      <c r="GU201" s="41">
        <f t="shared" si="114"/>
        <v>0</v>
      </c>
      <c r="GV201" s="41">
        <f t="shared" si="114"/>
        <v>0</v>
      </c>
      <c r="GW201" s="41">
        <f t="shared" si="114"/>
        <v>0</v>
      </c>
      <c r="GX201" s="41">
        <f t="shared" si="114"/>
        <v>0</v>
      </c>
      <c r="GY201" s="41">
        <f t="shared" si="115"/>
        <v>0</v>
      </c>
      <c r="GZ201" s="41">
        <f t="shared" si="115"/>
        <v>0</v>
      </c>
      <c r="HA201" s="41">
        <f t="shared" si="115"/>
        <v>0</v>
      </c>
      <c r="HB201" s="41">
        <f t="shared" si="115"/>
        <v>0</v>
      </c>
      <c r="HC201" s="41">
        <f t="shared" si="115"/>
        <v>0</v>
      </c>
      <c r="HD201" s="41">
        <f t="shared" si="115"/>
        <v>0</v>
      </c>
      <c r="HE201" s="41">
        <f t="shared" si="109"/>
        <v>0</v>
      </c>
      <c r="HF201" s="41">
        <f t="shared" si="109"/>
        <v>0</v>
      </c>
      <c r="HG201" s="41">
        <f t="shared" si="109"/>
        <v>0</v>
      </c>
      <c r="HH201" s="41">
        <f t="shared" si="109"/>
        <v>0</v>
      </c>
      <c r="HI201" s="41">
        <f t="shared" si="109"/>
        <v>0</v>
      </c>
      <c r="HJ201" s="41">
        <f t="shared" si="109"/>
        <v>0</v>
      </c>
    </row>
    <row r="202" spans="1:218" ht="14.4" x14ac:dyDescent="0.3">
      <c r="A202" s="42">
        <v>199</v>
      </c>
      <c r="B202" s="43">
        <f>'CMM4 - AUX CALC'!$GR$67</f>
        <v>0</v>
      </c>
      <c r="GS202" s="41">
        <f>$B202/(_xlfn.SINGLE(PrazoConcessao)*12-GS$3+1)</f>
        <v>0</v>
      </c>
      <c r="GT202" s="41">
        <f t="shared" si="114"/>
        <v>0</v>
      </c>
      <c r="GU202" s="41">
        <f t="shared" si="114"/>
        <v>0</v>
      </c>
      <c r="GV202" s="41">
        <f t="shared" si="114"/>
        <v>0</v>
      </c>
      <c r="GW202" s="41">
        <f t="shared" si="114"/>
        <v>0</v>
      </c>
      <c r="GX202" s="41">
        <f t="shared" si="114"/>
        <v>0</v>
      </c>
      <c r="GY202" s="41">
        <f t="shared" si="115"/>
        <v>0</v>
      </c>
      <c r="GZ202" s="41">
        <f t="shared" si="115"/>
        <v>0</v>
      </c>
      <c r="HA202" s="41">
        <f t="shared" si="115"/>
        <v>0</v>
      </c>
      <c r="HB202" s="41">
        <f t="shared" si="115"/>
        <v>0</v>
      </c>
      <c r="HC202" s="41">
        <f t="shared" si="115"/>
        <v>0</v>
      </c>
      <c r="HD202" s="41">
        <f t="shared" si="115"/>
        <v>0</v>
      </c>
      <c r="HE202" s="41">
        <f t="shared" si="109"/>
        <v>0</v>
      </c>
      <c r="HF202" s="41">
        <f t="shared" si="109"/>
        <v>0</v>
      </c>
      <c r="HG202" s="41">
        <f t="shared" si="109"/>
        <v>0</v>
      </c>
      <c r="HH202" s="41">
        <f t="shared" si="109"/>
        <v>0</v>
      </c>
      <c r="HI202" s="41">
        <f t="shared" si="109"/>
        <v>0</v>
      </c>
      <c r="HJ202" s="41">
        <f t="shared" si="109"/>
        <v>0</v>
      </c>
    </row>
    <row r="203" spans="1:218" ht="14.4" x14ac:dyDescent="0.3">
      <c r="A203" s="42">
        <v>200</v>
      </c>
      <c r="B203" s="43">
        <f>'CMM4 - AUX CALC'!$GS$67</f>
        <v>0</v>
      </c>
      <c r="GT203" s="41">
        <f>$B203/(_xlfn.SINGLE(PrazoConcessao)*12-GT$3+1)</f>
        <v>0</v>
      </c>
      <c r="GU203" s="41">
        <f t="shared" si="114"/>
        <v>0</v>
      </c>
      <c r="GV203" s="41">
        <f t="shared" si="114"/>
        <v>0</v>
      </c>
      <c r="GW203" s="41">
        <f t="shared" si="114"/>
        <v>0</v>
      </c>
      <c r="GX203" s="41">
        <f t="shared" si="114"/>
        <v>0</v>
      </c>
      <c r="GY203" s="41">
        <f t="shared" si="115"/>
        <v>0</v>
      </c>
      <c r="GZ203" s="41">
        <f t="shared" si="115"/>
        <v>0</v>
      </c>
      <c r="HA203" s="41">
        <f t="shared" si="115"/>
        <v>0</v>
      </c>
      <c r="HB203" s="41">
        <f t="shared" si="115"/>
        <v>0</v>
      </c>
      <c r="HC203" s="41">
        <f t="shared" si="115"/>
        <v>0</v>
      </c>
      <c r="HD203" s="41">
        <f t="shared" si="115"/>
        <v>0</v>
      </c>
      <c r="HE203" s="41">
        <f t="shared" si="109"/>
        <v>0</v>
      </c>
      <c r="HF203" s="41">
        <f t="shared" si="109"/>
        <v>0</v>
      </c>
      <c r="HG203" s="41">
        <f t="shared" si="109"/>
        <v>0</v>
      </c>
      <c r="HH203" s="41">
        <f t="shared" si="109"/>
        <v>0</v>
      </c>
      <c r="HI203" s="41">
        <f t="shared" si="109"/>
        <v>0</v>
      </c>
      <c r="HJ203" s="41">
        <f t="shared" si="109"/>
        <v>0</v>
      </c>
    </row>
    <row r="204" spans="1:218" ht="14.4" x14ac:dyDescent="0.3">
      <c r="A204" s="42">
        <v>201</v>
      </c>
      <c r="B204" s="43">
        <f>'CMM4 - AUX CALC'!$GT$67</f>
        <v>0</v>
      </c>
      <c r="GU204" s="41">
        <f>$B204/(_xlfn.SINGLE(PrazoConcessao)*12-GU$3+1)</f>
        <v>0</v>
      </c>
      <c r="GV204" s="41">
        <f t="shared" si="114"/>
        <v>0</v>
      </c>
      <c r="GW204" s="41">
        <f t="shared" si="114"/>
        <v>0</v>
      </c>
      <c r="GX204" s="41">
        <f t="shared" si="114"/>
        <v>0</v>
      </c>
      <c r="GY204" s="41">
        <f t="shared" si="115"/>
        <v>0</v>
      </c>
      <c r="GZ204" s="41">
        <f t="shared" si="115"/>
        <v>0</v>
      </c>
      <c r="HA204" s="41">
        <f t="shared" si="115"/>
        <v>0</v>
      </c>
      <c r="HB204" s="41">
        <f t="shared" si="115"/>
        <v>0</v>
      </c>
      <c r="HC204" s="41">
        <f t="shared" si="115"/>
        <v>0</v>
      </c>
      <c r="HD204" s="41">
        <f t="shared" si="115"/>
        <v>0</v>
      </c>
      <c r="HE204" s="41">
        <f t="shared" si="109"/>
        <v>0</v>
      </c>
      <c r="HF204" s="41">
        <f t="shared" si="109"/>
        <v>0</v>
      </c>
      <c r="HG204" s="41">
        <f t="shared" si="109"/>
        <v>0</v>
      </c>
      <c r="HH204" s="41">
        <f t="shared" si="109"/>
        <v>0</v>
      </c>
      <c r="HI204" s="41">
        <f t="shared" si="109"/>
        <v>0</v>
      </c>
      <c r="HJ204" s="41">
        <f t="shared" si="109"/>
        <v>0</v>
      </c>
    </row>
    <row r="205" spans="1:218" ht="14.4" x14ac:dyDescent="0.3">
      <c r="A205" s="42">
        <v>202</v>
      </c>
      <c r="B205" s="43">
        <f>'CMM4 - AUX CALC'!$GU$67</f>
        <v>0</v>
      </c>
      <c r="GV205" s="41">
        <f>$B205/(_xlfn.SINGLE(PrazoConcessao)*12-GV$3+1)</f>
        <v>0</v>
      </c>
      <c r="GW205" s="41">
        <f t="shared" si="114"/>
        <v>0</v>
      </c>
      <c r="GX205" s="41">
        <f t="shared" si="114"/>
        <v>0</v>
      </c>
      <c r="GY205" s="41">
        <f t="shared" si="115"/>
        <v>0</v>
      </c>
      <c r="GZ205" s="41">
        <f t="shared" si="115"/>
        <v>0</v>
      </c>
      <c r="HA205" s="41">
        <f t="shared" si="115"/>
        <v>0</v>
      </c>
      <c r="HB205" s="41">
        <f t="shared" si="115"/>
        <v>0</v>
      </c>
      <c r="HC205" s="41">
        <f t="shared" si="115"/>
        <v>0</v>
      </c>
      <c r="HD205" s="41">
        <f t="shared" si="115"/>
        <v>0</v>
      </c>
      <c r="HE205" s="41">
        <f t="shared" si="109"/>
        <v>0</v>
      </c>
      <c r="HF205" s="41">
        <f t="shared" si="109"/>
        <v>0</v>
      </c>
      <c r="HG205" s="41">
        <f t="shared" si="109"/>
        <v>0</v>
      </c>
      <c r="HH205" s="41">
        <f t="shared" ref="HH205:HJ218" si="118">HG205</f>
        <v>0</v>
      </c>
      <c r="HI205" s="41">
        <f t="shared" si="118"/>
        <v>0</v>
      </c>
      <c r="HJ205" s="41">
        <f t="shared" si="118"/>
        <v>0</v>
      </c>
    </row>
    <row r="206" spans="1:218" ht="14.4" x14ac:dyDescent="0.3">
      <c r="A206" s="42">
        <v>203</v>
      </c>
      <c r="B206" s="43">
        <f>'CMM4 - AUX CALC'!$GV$67</f>
        <v>0</v>
      </c>
      <c r="GW206" s="41">
        <f>$B206/(_xlfn.SINGLE(PrazoConcessao)*12-GW$3+1)</f>
        <v>0</v>
      </c>
      <c r="GX206" s="41">
        <f t="shared" si="114"/>
        <v>0</v>
      </c>
      <c r="GY206" s="41">
        <f t="shared" si="115"/>
        <v>0</v>
      </c>
      <c r="GZ206" s="41">
        <f t="shared" si="115"/>
        <v>0</v>
      </c>
      <c r="HA206" s="41">
        <f t="shared" si="115"/>
        <v>0</v>
      </c>
      <c r="HB206" s="41">
        <f t="shared" si="115"/>
        <v>0</v>
      </c>
      <c r="HC206" s="41">
        <f t="shared" si="115"/>
        <v>0</v>
      </c>
      <c r="HD206" s="41">
        <f t="shared" si="115"/>
        <v>0</v>
      </c>
      <c r="HE206" s="41">
        <f t="shared" si="115"/>
        <v>0</v>
      </c>
      <c r="HF206" s="41">
        <f t="shared" si="115"/>
        <v>0</v>
      </c>
      <c r="HG206" s="41">
        <f t="shared" si="115"/>
        <v>0</v>
      </c>
      <c r="HH206" s="41">
        <f t="shared" si="118"/>
        <v>0</v>
      </c>
      <c r="HI206" s="41">
        <f t="shared" si="118"/>
        <v>0</v>
      </c>
      <c r="HJ206" s="41">
        <f t="shared" si="118"/>
        <v>0</v>
      </c>
    </row>
    <row r="207" spans="1:218" ht="14.4" x14ac:dyDescent="0.3">
      <c r="A207" s="42">
        <v>204</v>
      </c>
      <c r="B207" s="43">
        <f>'CMM4 - AUX CALC'!$GW$67</f>
        <v>0</v>
      </c>
      <c r="GX207" s="41">
        <f>$B207/(_xlfn.SINGLE(PrazoConcessao)*12-GX$3+1)</f>
        <v>0</v>
      </c>
      <c r="GY207" s="41">
        <f t="shared" si="115"/>
        <v>0</v>
      </c>
      <c r="GZ207" s="41">
        <f t="shared" si="115"/>
        <v>0</v>
      </c>
      <c r="HA207" s="41">
        <f t="shared" si="115"/>
        <v>0</v>
      </c>
      <c r="HB207" s="41">
        <f t="shared" si="115"/>
        <v>0</v>
      </c>
      <c r="HC207" s="41">
        <f t="shared" si="115"/>
        <v>0</v>
      </c>
      <c r="HD207" s="41">
        <f t="shared" si="115"/>
        <v>0</v>
      </c>
      <c r="HE207" s="41">
        <f t="shared" si="115"/>
        <v>0</v>
      </c>
      <c r="HF207" s="41">
        <f t="shared" si="115"/>
        <v>0</v>
      </c>
      <c r="HG207" s="41">
        <f t="shared" si="115"/>
        <v>0</v>
      </c>
      <c r="HH207" s="41">
        <f t="shared" si="118"/>
        <v>0</v>
      </c>
      <c r="HI207" s="41">
        <f t="shared" si="118"/>
        <v>0</v>
      </c>
      <c r="HJ207" s="41">
        <f t="shared" si="118"/>
        <v>0</v>
      </c>
    </row>
    <row r="208" spans="1:218" ht="14.4" x14ac:dyDescent="0.3">
      <c r="A208" s="42">
        <v>205</v>
      </c>
      <c r="B208" s="43">
        <f>'CMM4 - AUX CALC'!$GX$67</f>
        <v>0</v>
      </c>
      <c r="GY208" s="41">
        <f>$B208/(_xlfn.SINGLE(PrazoConcessao)*12-GY$3+1)</f>
        <v>0</v>
      </c>
      <c r="GZ208" s="41">
        <f t="shared" si="115"/>
        <v>0</v>
      </c>
      <c r="HA208" s="41">
        <f t="shared" si="115"/>
        <v>0</v>
      </c>
      <c r="HB208" s="41">
        <f t="shared" si="115"/>
        <v>0</v>
      </c>
      <c r="HC208" s="41">
        <f t="shared" si="115"/>
        <v>0</v>
      </c>
      <c r="HD208" s="41">
        <f t="shared" si="115"/>
        <v>0</v>
      </c>
      <c r="HE208" s="41">
        <f t="shared" si="115"/>
        <v>0</v>
      </c>
      <c r="HF208" s="41">
        <f t="shared" si="115"/>
        <v>0</v>
      </c>
      <c r="HG208" s="41">
        <f t="shared" si="115"/>
        <v>0</v>
      </c>
      <c r="HH208" s="41">
        <f t="shared" si="118"/>
        <v>0</v>
      </c>
      <c r="HI208" s="41">
        <f t="shared" si="118"/>
        <v>0</v>
      </c>
      <c r="HJ208" s="41">
        <f t="shared" si="118"/>
        <v>0</v>
      </c>
    </row>
    <row r="209" spans="1:218" ht="14.4" x14ac:dyDescent="0.3">
      <c r="A209" s="42">
        <v>206</v>
      </c>
      <c r="B209" s="43">
        <f>'CMM4 - AUX CALC'!$GY$67</f>
        <v>0</v>
      </c>
      <c r="GZ209" s="41">
        <f>$B209/(_xlfn.SINGLE(PrazoConcessao)*12-GZ$3+1)</f>
        <v>0</v>
      </c>
      <c r="HA209" s="41">
        <f t="shared" si="115"/>
        <v>0</v>
      </c>
      <c r="HB209" s="41">
        <f t="shared" si="115"/>
        <v>0</v>
      </c>
      <c r="HC209" s="41">
        <f t="shared" si="115"/>
        <v>0</v>
      </c>
      <c r="HD209" s="41">
        <f t="shared" si="115"/>
        <v>0</v>
      </c>
      <c r="HE209" s="41">
        <f t="shared" si="115"/>
        <v>0</v>
      </c>
      <c r="HF209" s="41">
        <f t="shared" si="115"/>
        <v>0</v>
      </c>
      <c r="HG209" s="41">
        <f t="shared" si="115"/>
        <v>0</v>
      </c>
      <c r="HH209" s="41">
        <f t="shared" si="118"/>
        <v>0</v>
      </c>
      <c r="HI209" s="41">
        <f t="shared" si="118"/>
        <v>0</v>
      </c>
      <c r="HJ209" s="41">
        <f t="shared" si="118"/>
        <v>0</v>
      </c>
    </row>
    <row r="210" spans="1:218" ht="14.4" x14ac:dyDescent="0.3">
      <c r="A210" s="42">
        <v>207</v>
      </c>
      <c r="B210" s="43">
        <f>'CMM4 - AUX CALC'!$GZ$67</f>
        <v>0</v>
      </c>
      <c r="HA210" s="41">
        <f>$B210/(_xlfn.SINGLE(PrazoConcessao)*12-HA$3+1)</f>
        <v>0</v>
      </c>
      <c r="HB210" s="41">
        <f t="shared" si="115"/>
        <v>0</v>
      </c>
      <c r="HC210" s="41">
        <f t="shared" si="115"/>
        <v>0</v>
      </c>
      <c r="HD210" s="41">
        <f t="shared" si="115"/>
        <v>0</v>
      </c>
      <c r="HE210" s="41">
        <f t="shared" si="115"/>
        <v>0</v>
      </c>
      <c r="HF210" s="41">
        <f t="shared" si="115"/>
        <v>0</v>
      </c>
      <c r="HG210" s="41">
        <f t="shared" si="115"/>
        <v>0</v>
      </c>
      <c r="HH210" s="41">
        <f t="shared" si="118"/>
        <v>0</v>
      </c>
      <c r="HI210" s="41">
        <f t="shared" si="118"/>
        <v>0</v>
      </c>
      <c r="HJ210" s="41">
        <f t="shared" si="118"/>
        <v>0</v>
      </c>
    </row>
    <row r="211" spans="1:218" ht="14.4" x14ac:dyDescent="0.3">
      <c r="A211" s="42">
        <v>208</v>
      </c>
      <c r="B211" s="43">
        <f>'CMM4 - AUX CALC'!$HA$67</f>
        <v>0</v>
      </c>
      <c r="HB211" s="41">
        <f>$B211/(_xlfn.SINGLE(PrazoConcessao)*12-HB$3+1)</f>
        <v>0</v>
      </c>
      <c r="HC211" s="41">
        <f t="shared" si="115"/>
        <v>0</v>
      </c>
      <c r="HD211" s="41">
        <f t="shared" si="115"/>
        <v>0</v>
      </c>
      <c r="HE211" s="41">
        <f t="shared" si="115"/>
        <v>0</v>
      </c>
      <c r="HF211" s="41">
        <f t="shared" si="115"/>
        <v>0</v>
      </c>
      <c r="HG211" s="41">
        <f t="shared" si="115"/>
        <v>0</v>
      </c>
      <c r="HH211" s="41">
        <f t="shared" si="118"/>
        <v>0</v>
      </c>
      <c r="HI211" s="41">
        <f t="shared" si="118"/>
        <v>0</v>
      </c>
      <c r="HJ211" s="41">
        <f t="shared" si="118"/>
        <v>0</v>
      </c>
    </row>
    <row r="212" spans="1:218" ht="14.4" x14ac:dyDescent="0.3">
      <c r="A212" s="42">
        <v>209</v>
      </c>
      <c r="B212" s="43">
        <f>'CMM4 - AUX CALC'!$HB$67</f>
        <v>0</v>
      </c>
      <c r="HC212" s="41">
        <f>$B212/(_xlfn.SINGLE(PrazoConcessao)*12-HC$3+1)</f>
        <v>0</v>
      </c>
      <c r="HD212" s="41">
        <f t="shared" si="115"/>
        <v>0</v>
      </c>
      <c r="HE212" s="41">
        <f t="shared" si="115"/>
        <v>0</v>
      </c>
      <c r="HF212" s="41">
        <f t="shared" si="115"/>
        <v>0</v>
      </c>
      <c r="HG212" s="41">
        <f t="shared" si="115"/>
        <v>0</v>
      </c>
      <c r="HH212" s="41">
        <f t="shared" si="118"/>
        <v>0</v>
      </c>
      <c r="HI212" s="41">
        <f t="shared" si="118"/>
        <v>0</v>
      </c>
      <c r="HJ212" s="41">
        <f t="shared" si="118"/>
        <v>0</v>
      </c>
    </row>
    <row r="213" spans="1:218" ht="14.4" x14ac:dyDescent="0.3">
      <c r="A213" s="42">
        <v>210</v>
      </c>
      <c r="B213" s="43">
        <f>'CMM4 - AUX CALC'!$HC$67</f>
        <v>0</v>
      </c>
      <c r="HD213" s="41">
        <f>$B213/(_xlfn.SINGLE(PrazoConcessao)*12-HD$3+1)</f>
        <v>0</v>
      </c>
      <c r="HE213" s="41">
        <f t="shared" si="115"/>
        <v>0</v>
      </c>
      <c r="HF213" s="41">
        <f t="shared" si="115"/>
        <v>0</v>
      </c>
      <c r="HG213" s="41">
        <f t="shared" si="115"/>
        <v>0</v>
      </c>
      <c r="HH213" s="41">
        <f t="shared" si="118"/>
        <v>0</v>
      </c>
      <c r="HI213" s="41">
        <f t="shared" si="118"/>
        <v>0</v>
      </c>
      <c r="HJ213" s="41">
        <f t="shared" si="118"/>
        <v>0</v>
      </c>
    </row>
    <row r="214" spans="1:218" ht="14.4" x14ac:dyDescent="0.3">
      <c r="A214" s="42">
        <v>211</v>
      </c>
      <c r="B214" s="43">
        <f>'CMM4 - AUX CALC'!$HD$67</f>
        <v>0</v>
      </c>
      <c r="HE214" s="41">
        <f>$B214/(_xlfn.SINGLE(PrazoConcessao)*12-HE$3+1)</f>
        <v>0</v>
      </c>
      <c r="HF214" s="41">
        <f t="shared" si="115"/>
        <v>0</v>
      </c>
      <c r="HG214" s="41">
        <f t="shared" si="115"/>
        <v>0</v>
      </c>
      <c r="HH214" s="41">
        <f t="shared" si="118"/>
        <v>0</v>
      </c>
      <c r="HI214" s="41">
        <f t="shared" si="118"/>
        <v>0</v>
      </c>
      <c r="HJ214" s="41">
        <f t="shared" si="118"/>
        <v>0</v>
      </c>
    </row>
    <row r="215" spans="1:218" ht="14.4" x14ac:dyDescent="0.3">
      <c r="A215" s="42">
        <v>212</v>
      </c>
      <c r="B215" s="43">
        <f>'CMM4 - AUX CALC'!$HE$67</f>
        <v>0</v>
      </c>
      <c r="HF215" s="41">
        <f>$B215/(_xlfn.SINGLE(PrazoConcessao)*12-HF$3+1)</f>
        <v>0</v>
      </c>
      <c r="HG215" s="41">
        <f t="shared" si="115"/>
        <v>0</v>
      </c>
      <c r="HH215" s="41">
        <f t="shared" si="118"/>
        <v>0</v>
      </c>
      <c r="HI215" s="41">
        <f t="shared" si="118"/>
        <v>0</v>
      </c>
      <c r="HJ215" s="41">
        <f t="shared" si="118"/>
        <v>0</v>
      </c>
    </row>
    <row r="216" spans="1:218" ht="14.4" x14ac:dyDescent="0.3">
      <c r="A216" s="42">
        <v>213</v>
      </c>
      <c r="B216" s="43">
        <f>'CMM4 - AUX CALC'!$HF$67</f>
        <v>0</v>
      </c>
      <c r="HG216" s="41">
        <f>$B216/(_xlfn.SINGLE(PrazoConcessao)*12-HG$3+1)</f>
        <v>0</v>
      </c>
      <c r="HH216" s="41">
        <f t="shared" si="118"/>
        <v>0</v>
      </c>
      <c r="HI216" s="41">
        <f t="shared" si="118"/>
        <v>0</v>
      </c>
      <c r="HJ216" s="41">
        <f t="shared" si="118"/>
        <v>0</v>
      </c>
    </row>
    <row r="217" spans="1:218" ht="14.4" x14ac:dyDescent="0.3">
      <c r="A217" s="42">
        <v>214</v>
      </c>
      <c r="B217" s="43">
        <f>'CMM4 - AUX CALC'!$HG$67</f>
        <v>0</v>
      </c>
      <c r="HH217" s="41">
        <f>$B217/(_xlfn.SINGLE(PrazoConcessao)*12-HH$3+1)</f>
        <v>0</v>
      </c>
      <c r="HI217" s="41">
        <f t="shared" si="118"/>
        <v>0</v>
      </c>
      <c r="HJ217" s="41">
        <f t="shared" si="118"/>
        <v>0</v>
      </c>
    </row>
    <row r="218" spans="1:218" ht="14.4" x14ac:dyDescent="0.3">
      <c r="A218" s="42">
        <v>215</v>
      </c>
      <c r="B218" s="43">
        <f>'CMM4 - AUX CALC'!$HH$67</f>
        <v>0</v>
      </c>
      <c r="HI218" s="41">
        <f>$B218/(_xlfn.SINGLE(PrazoConcessao)*12-HI$3+1)</f>
        <v>0</v>
      </c>
      <c r="HJ218" s="41">
        <f t="shared" si="118"/>
        <v>0</v>
      </c>
    </row>
    <row r="219" spans="1:218" ht="14.4" x14ac:dyDescent="0.3">
      <c r="A219" s="42">
        <v>216</v>
      </c>
      <c r="B219" s="43">
        <f>'CMM4 - AUX CALC'!$HI$67</f>
        <v>0</v>
      </c>
      <c r="HJ219" s="41">
        <f>$B219/(_xlfn.SINGLE(PrazoConcessao)*12-HJ$3+1)</f>
        <v>0</v>
      </c>
    </row>
    <row r="220" spans="1:218" ht="14.4" x14ac:dyDescent="0.3">
      <c r="A220" s="40"/>
    </row>
    <row r="221" spans="1:218" ht="14.4" x14ac:dyDescent="0.3">
      <c r="A221" s="40"/>
    </row>
    <row r="222" spans="1:218" ht="14.4" x14ac:dyDescent="0.3">
      <c r="A222" s="40"/>
    </row>
    <row r="223" spans="1:218" ht="14.4" x14ac:dyDescent="0.3">
      <c r="A223" s="40"/>
    </row>
    <row r="224" spans="1:218" ht="14.4" x14ac:dyDescent="0.3">
      <c r="A224" s="40"/>
    </row>
    <row r="225" spans="1:1" ht="14.4" x14ac:dyDescent="0.3">
      <c r="A225" s="40"/>
    </row>
    <row r="226" spans="1:1" ht="14.4" x14ac:dyDescent="0.3">
      <c r="A226" s="40"/>
    </row>
    <row r="227" spans="1:1" ht="14.4" x14ac:dyDescent="0.3">
      <c r="A227" s="40"/>
    </row>
    <row r="228" spans="1:1" ht="14.4" x14ac:dyDescent="0.3">
      <c r="A228" s="40"/>
    </row>
    <row r="229" spans="1:1" ht="14.4" x14ac:dyDescent="0.3">
      <c r="A229" s="40"/>
    </row>
    <row r="230" spans="1:1" ht="14.4" x14ac:dyDescent="0.3">
      <c r="A230" s="40"/>
    </row>
    <row r="231" spans="1:1" ht="14.4" x14ac:dyDescent="0.3">
      <c r="A231" s="40"/>
    </row>
    <row r="232" spans="1:1" ht="14.4" x14ac:dyDescent="0.3">
      <c r="A232" s="40"/>
    </row>
    <row r="233" spans="1:1" ht="14.4" x14ac:dyDescent="0.3">
      <c r="A233" s="40"/>
    </row>
    <row r="234" spans="1:1" ht="14.4" x14ac:dyDescent="0.3">
      <c r="A234" s="40"/>
    </row>
    <row r="235" spans="1:1" ht="14.4" x14ac:dyDescent="0.3">
      <c r="A235" s="40"/>
    </row>
    <row r="236" spans="1:1" ht="14.4" x14ac:dyDescent="0.3">
      <c r="A236" s="40"/>
    </row>
    <row r="237" spans="1:1" ht="14.4" x14ac:dyDescent="0.3">
      <c r="A237" s="40"/>
    </row>
    <row r="238" spans="1:1" ht="14.4" x14ac:dyDescent="0.3">
      <c r="A238" s="40"/>
    </row>
    <row r="239" spans="1:1" ht="14.4" x14ac:dyDescent="0.3">
      <c r="A239" s="40"/>
    </row>
    <row r="240" spans="1:1" ht="14.4" x14ac:dyDescent="0.3">
      <c r="A240" s="40"/>
    </row>
    <row r="241" spans="1:1" ht="14.4" x14ac:dyDescent="0.3">
      <c r="A241" s="40"/>
    </row>
    <row r="242" spans="1:1" ht="14.4" x14ac:dyDescent="0.3">
      <c r="A242" s="40"/>
    </row>
    <row r="243" spans="1:1" ht="14.4" x14ac:dyDescent="0.3">
      <c r="A243" s="40"/>
    </row>
    <row r="244" spans="1:1" ht="14.4" x14ac:dyDescent="0.3">
      <c r="A244" s="40"/>
    </row>
    <row r="245" spans="1:1" ht="14.4" x14ac:dyDescent="0.3">
      <c r="A245" s="40"/>
    </row>
    <row r="246" spans="1:1" ht="14.4" x14ac:dyDescent="0.3">
      <c r="A246" s="40"/>
    </row>
    <row r="247" spans="1:1" ht="14.4" x14ac:dyDescent="0.3">
      <c r="A247" s="40"/>
    </row>
    <row r="248" spans="1:1" ht="14.4" x14ac:dyDescent="0.3">
      <c r="A248" s="40"/>
    </row>
    <row r="249" spans="1:1" ht="14.4" x14ac:dyDescent="0.3">
      <c r="A249" s="40"/>
    </row>
  </sheetData>
  <conditionalFormatting sqref="A2:A3">
    <cfRule type="cellIs" dxfId="11" priority="1" operator="lessThan">
      <formula>0</formula>
    </cfRule>
  </conditionalFormatting>
  <conditionalFormatting sqref="A1:B1">
    <cfRule type="cellIs" dxfId="10" priority="2" operator="lessThan">
      <formula>0</formula>
    </cfRule>
  </conditionalFormatting>
  <pageMargins left="0.51181102362204722" right="0.51181102362204722" top="0.78740157480314965" bottom="0.78740157480314965" header="0.31496062992125984" footer="0.31496062992125984"/>
  <pageSetup paperSize="9" fitToWidth="0" orientation="landscape" r:id="rId1"/>
  <headerFooter>
    <oddHeader>&amp;C&amp;G</oddHeader>
    <oddFooter>&amp;C&amp;G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11146-8BF3-4DD4-A376-23F6B86D0A0C}">
  <sheetPr codeName="Planilha17">
    <tabColor theme="8" tint="0.59999389629810485"/>
    <pageSetUpPr fitToPage="1"/>
  </sheetPr>
  <dimension ref="A1:H125"/>
  <sheetViews>
    <sheetView zoomScaleNormal="100" zoomScaleSheetLayoutView="85" workbookViewId="0">
      <selection activeCell="B103" sqref="B103"/>
    </sheetView>
  </sheetViews>
  <sheetFormatPr defaultRowHeight="14.4" x14ac:dyDescent="0.3"/>
  <cols>
    <col min="1" max="6" width="19.109375" style="63" customWidth="1"/>
    <col min="8" max="8" width="10.5546875" bestFit="1" customWidth="1"/>
  </cols>
  <sheetData>
    <row r="1" spans="1:8" ht="15.75" customHeight="1" x14ac:dyDescent="0.3"/>
    <row r="2" spans="1:8" ht="15.75" customHeight="1" x14ac:dyDescent="0.3"/>
    <row r="3" spans="1:8" ht="15.75" customHeight="1" x14ac:dyDescent="0.3"/>
    <row r="4" spans="1:8" ht="15.75" customHeight="1" x14ac:dyDescent="0.3"/>
    <row r="5" spans="1:8" s="9" customFormat="1" ht="15.75" customHeight="1" x14ac:dyDescent="0.3">
      <c r="A5" s="15" t="s">
        <v>251</v>
      </c>
      <c r="B5" s="15" t="s">
        <v>252</v>
      </c>
      <c r="C5" s="15" t="s">
        <v>268</v>
      </c>
      <c r="D5" s="15" t="s">
        <v>254</v>
      </c>
      <c r="E5" s="15" t="s">
        <v>255</v>
      </c>
      <c r="F5" s="15" t="s">
        <v>256</v>
      </c>
    </row>
    <row r="6" spans="1:8" s="9" customFormat="1" ht="15.75" customHeight="1" x14ac:dyDescent="0.3">
      <c r="A6" s="14">
        <v>1</v>
      </c>
      <c r="B6" s="68">
        <f>_xlfn.SINGLE(Alavanca)*'CMM4 - AUX CALC'!B$67</f>
        <v>0</v>
      </c>
      <c r="C6" s="68">
        <v>0</v>
      </c>
      <c r="D6" s="68">
        <v>0</v>
      </c>
      <c r="E6" s="68">
        <v>0</v>
      </c>
      <c r="F6" s="68">
        <f>B6</f>
        <v>0</v>
      </c>
      <c r="H6" s="69"/>
    </row>
    <row r="7" spans="1:8" s="9" customFormat="1" ht="15.75" customHeight="1" x14ac:dyDescent="0.3">
      <c r="A7" s="14">
        <v>2</v>
      </c>
      <c r="B7" s="68">
        <f>_xlfn.SINGLE(Alavanca)*'CMM4 - AUX CALC'!$C$67</f>
        <v>0</v>
      </c>
      <c r="C7" s="68">
        <f t="shared" ref="C7:C70" si="0">_xlfn.SINGLE(juros_financ)*F6</f>
        <v>0</v>
      </c>
      <c r="D7" s="68">
        <f t="shared" ref="D7:D29" si="1">C7</f>
        <v>0</v>
      </c>
      <c r="E7" s="68">
        <f t="shared" ref="E7:E70" si="2">D7-C7</f>
        <v>0</v>
      </c>
      <c r="F7" s="68">
        <f t="shared" ref="F7:F70" si="3">F6+B7-E7</f>
        <v>0</v>
      </c>
    </row>
    <row r="8" spans="1:8" s="9" customFormat="1" ht="15.75" customHeight="1" x14ac:dyDescent="0.3">
      <c r="A8" s="14">
        <v>3</v>
      </c>
      <c r="B8" s="68">
        <f>_xlfn.SINGLE(Alavanca)*'CMM4 - AUX CALC'!$D$67</f>
        <v>0</v>
      </c>
      <c r="C8" s="68">
        <f t="shared" si="0"/>
        <v>0</v>
      </c>
      <c r="D8" s="68">
        <f t="shared" si="1"/>
        <v>0</v>
      </c>
      <c r="E8" s="68">
        <f t="shared" si="2"/>
        <v>0</v>
      </c>
      <c r="F8" s="68">
        <f t="shared" si="3"/>
        <v>0</v>
      </c>
    </row>
    <row r="9" spans="1:8" s="9" customFormat="1" ht="15.75" customHeight="1" x14ac:dyDescent="0.3">
      <c r="A9" s="14">
        <v>4</v>
      </c>
      <c r="B9" s="68">
        <f>_xlfn.SINGLE(Alavanca)*'CMM4 - AUX CALC'!$E$67</f>
        <v>0</v>
      </c>
      <c r="C9" s="68">
        <f t="shared" si="0"/>
        <v>0</v>
      </c>
      <c r="D9" s="68">
        <f t="shared" si="1"/>
        <v>0</v>
      </c>
      <c r="E9" s="68">
        <f t="shared" si="2"/>
        <v>0</v>
      </c>
      <c r="F9" s="68">
        <f t="shared" si="3"/>
        <v>0</v>
      </c>
    </row>
    <row r="10" spans="1:8" s="9" customFormat="1" ht="15.75" customHeight="1" x14ac:dyDescent="0.3">
      <c r="A10" s="14">
        <v>5</v>
      </c>
      <c r="B10" s="68">
        <f>_xlfn.SINGLE(Alavanca)*'CMM4 - AUX CALC'!$F$67</f>
        <v>0</v>
      </c>
      <c r="C10" s="68">
        <f t="shared" si="0"/>
        <v>0</v>
      </c>
      <c r="D10" s="68">
        <f t="shared" si="1"/>
        <v>0</v>
      </c>
      <c r="E10" s="68">
        <f t="shared" si="2"/>
        <v>0</v>
      </c>
      <c r="F10" s="68">
        <f t="shared" si="3"/>
        <v>0</v>
      </c>
    </row>
    <row r="11" spans="1:8" s="9" customFormat="1" ht="15.75" customHeight="1" x14ac:dyDescent="0.3">
      <c r="A11" s="14">
        <v>6</v>
      </c>
      <c r="B11" s="68">
        <f>_xlfn.SINGLE(Alavanca)*'CMM4 - AUX CALC'!$G$67</f>
        <v>0</v>
      </c>
      <c r="C11" s="68">
        <f t="shared" si="0"/>
        <v>0</v>
      </c>
      <c r="D11" s="68">
        <f t="shared" si="1"/>
        <v>0</v>
      </c>
      <c r="E11" s="68">
        <f t="shared" si="2"/>
        <v>0</v>
      </c>
      <c r="F11" s="68">
        <f t="shared" si="3"/>
        <v>0</v>
      </c>
    </row>
    <row r="12" spans="1:8" s="9" customFormat="1" ht="15.75" customHeight="1" x14ac:dyDescent="0.3">
      <c r="A12" s="14">
        <v>7</v>
      </c>
      <c r="B12" s="68" t="e">
        <f>_xlfn.SINGLE(Alavanca)*'CMM4 - AUX CALC'!$H$67</f>
        <v>#NAME?</v>
      </c>
      <c r="C12" s="68">
        <f t="shared" si="0"/>
        <v>0</v>
      </c>
      <c r="D12" s="68">
        <f t="shared" si="1"/>
        <v>0</v>
      </c>
      <c r="E12" s="68">
        <f t="shared" si="2"/>
        <v>0</v>
      </c>
      <c r="F12" s="68" t="e">
        <f t="shared" si="3"/>
        <v>#NAME?</v>
      </c>
    </row>
    <row r="13" spans="1:8" s="9" customFormat="1" ht="15.75" customHeight="1" x14ac:dyDescent="0.3">
      <c r="A13" s="14">
        <v>8</v>
      </c>
      <c r="B13" s="68" t="e">
        <f>_xlfn.SINGLE(Alavanca)*'CMM4 - AUX CALC'!$I$67</f>
        <v>#NAME?</v>
      </c>
      <c r="C13" s="68" t="e">
        <f t="shared" si="0"/>
        <v>#NAME?</v>
      </c>
      <c r="D13" s="68" t="e">
        <f t="shared" si="1"/>
        <v>#NAME?</v>
      </c>
      <c r="E13" s="68" t="e">
        <f t="shared" si="2"/>
        <v>#NAME?</v>
      </c>
      <c r="F13" s="68" t="e">
        <f t="shared" si="3"/>
        <v>#NAME?</v>
      </c>
    </row>
    <row r="14" spans="1:8" s="9" customFormat="1" ht="15.75" customHeight="1" x14ac:dyDescent="0.3">
      <c r="A14" s="14">
        <v>9</v>
      </c>
      <c r="B14" s="68" t="e">
        <f>_xlfn.SINGLE(Alavanca)*'CMM4 - AUX CALC'!$J$67</f>
        <v>#NAME?</v>
      </c>
      <c r="C14" s="68" t="e">
        <f t="shared" si="0"/>
        <v>#NAME?</v>
      </c>
      <c r="D14" s="68" t="e">
        <f t="shared" si="1"/>
        <v>#NAME?</v>
      </c>
      <c r="E14" s="68" t="e">
        <f t="shared" si="2"/>
        <v>#NAME?</v>
      </c>
      <c r="F14" s="68" t="e">
        <f t="shared" si="3"/>
        <v>#NAME?</v>
      </c>
    </row>
    <row r="15" spans="1:8" s="9" customFormat="1" ht="15.75" customHeight="1" x14ac:dyDescent="0.3">
      <c r="A15" s="14">
        <v>10</v>
      </c>
      <c r="B15" s="68" t="e">
        <f>_xlfn.SINGLE(Alavanca)*'CMM4 - AUX CALC'!$K$67</f>
        <v>#NAME?</v>
      </c>
      <c r="C15" s="68" t="e">
        <f t="shared" si="0"/>
        <v>#NAME?</v>
      </c>
      <c r="D15" s="68" t="e">
        <f t="shared" si="1"/>
        <v>#NAME?</v>
      </c>
      <c r="E15" s="68" t="e">
        <f t="shared" si="2"/>
        <v>#NAME?</v>
      </c>
      <c r="F15" s="68" t="e">
        <f t="shared" si="3"/>
        <v>#NAME?</v>
      </c>
    </row>
    <row r="16" spans="1:8" s="9" customFormat="1" ht="15.75" customHeight="1" x14ac:dyDescent="0.3">
      <c r="A16" s="14">
        <v>11</v>
      </c>
      <c r="B16" s="68" t="e">
        <f>_xlfn.SINGLE(Alavanca)*'CMM4 - AUX CALC'!$L$67</f>
        <v>#NAME?</v>
      </c>
      <c r="C16" s="68" t="e">
        <f t="shared" si="0"/>
        <v>#NAME?</v>
      </c>
      <c r="D16" s="68" t="e">
        <f t="shared" si="1"/>
        <v>#NAME?</v>
      </c>
      <c r="E16" s="68" t="e">
        <f t="shared" si="2"/>
        <v>#NAME?</v>
      </c>
      <c r="F16" s="68" t="e">
        <f t="shared" si="3"/>
        <v>#NAME?</v>
      </c>
    </row>
    <row r="17" spans="1:6" s="9" customFormat="1" ht="15.75" customHeight="1" x14ac:dyDescent="0.3">
      <c r="A17" s="14">
        <v>12</v>
      </c>
      <c r="B17" s="68" t="e">
        <f>_xlfn.SINGLE(Alavanca)*'CMM4 - AUX CALC'!$M$67</f>
        <v>#NAME?</v>
      </c>
      <c r="C17" s="68" t="e">
        <f t="shared" si="0"/>
        <v>#NAME?</v>
      </c>
      <c r="D17" s="68" t="e">
        <f t="shared" si="1"/>
        <v>#NAME?</v>
      </c>
      <c r="E17" s="68" t="e">
        <f t="shared" si="2"/>
        <v>#NAME?</v>
      </c>
      <c r="F17" s="68" t="e">
        <f t="shared" si="3"/>
        <v>#NAME?</v>
      </c>
    </row>
    <row r="18" spans="1:6" s="9" customFormat="1" ht="15.75" customHeight="1" x14ac:dyDescent="0.3">
      <c r="A18" s="14">
        <v>13</v>
      </c>
      <c r="B18" s="68" t="e">
        <f>_xlfn.SINGLE(Alavanca)*'CMM4 - AUX CALC'!$N$67</f>
        <v>#NAME?</v>
      </c>
      <c r="C18" s="68" t="e">
        <f t="shared" si="0"/>
        <v>#NAME?</v>
      </c>
      <c r="D18" s="68" t="e">
        <f t="shared" si="1"/>
        <v>#NAME?</v>
      </c>
      <c r="E18" s="68" t="e">
        <f t="shared" si="2"/>
        <v>#NAME?</v>
      </c>
      <c r="F18" s="68" t="e">
        <f t="shared" si="3"/>
        <v>#NAME?</v>
      </c>
    </row>
    <row r="19" spans="1:6" s="9" customFormat="1" ht="15.75" customHeight="1" x14ac:dyDescent="0.3">
      <c r="A19" s="14">
        <v>14</v>
      </c>
      <c r="B19" s="68" t="e">
        <f>_xlfn.SINGLE(Alavanca)*'CMM4 - AUX CALC'!$O$67</f>
        <v>#NAME?</v>
      </c>
      <c r="C19" s="68" t="e">
        <f t="shared" si="0"/>
        <v>#NAME?</v>
      </c>
      <c r="D19" s="68" t="e">
        <f t="shared" si="1"/>
        <v>#NAME?</v>
      </c>
      <c r="E19" s="68" t="e">
        <f t="shared" si="2"/>
        <v>#NAME?</v>
      </c>
      <c r="F19" s="68" t="e">
        <f t="shared" si="3"/>
        <v>#NAME?</v>
      </c>
    </row>
    <row r="20" spans="1:6" s="9" customFormat="1" ht="15.75" customHeight="1" x14ac:dyDescent="0.3">
      <c r="A20" s="14">
        <v>15</v>
      </c>
      <c r="B20" s="68" t="e">
        <f>_xlfn.SINGLE(Alavanca)*'CMM4 - AUX CALC'!$P$67</f>
        <v>#NAME?</v>
      </c>
      <c r="C20" s="68" t="e">
        <f t="shared" si="0"/>
        <v>#NAME?</v>
      </c>
      <c r="D20" s="68" t="e">
        <f t="shared" si="1"/>
        <v>#NAME?</v>
      </c>
      <c r="E20" s="68" t="e">
        <f t="shared" si="2"/>
        <v>#NAME?</v>
      </c>
      <c r="F20" s="68" t="e">
        <f t="shared" si="3"/>
        <v>#NAME?</v>
      </c>
    </row>
    <row r="21" spans="1:6" s="9" customFormat="1" ht="15.75" customHeight="1" x14ac:dyDescent="0.3">
      <c r="A21" s="14">
        <v>16</v>
      </c>
      <c r="B21" s="68" t="e">
        <f>_xlfn.SINGLE(Alavanca)*'CMM4 - AUX CALC'!$Q$67</f>
        <v>#NAME?</v>
      </c>
      <c r="C21" s="68" t="e">
        <f t="shared" si="0"/>
        <v>#NAME?</v>
      </c>
      <c r="D21" s="68" t="e">
        <f t="shared" si="1"/>
        <v>#NAME?</v>
      </c>
      <c r="E21" s="68" t="e">
        <f t="shared" si="2"/>
        <v>#NAME?</v>
      </c>
      <c r="F21" s="68" t="e">
        <f t="shared" si="3"/>
        <v>#NAME?</v>
      </c>
    </row>
    <row r="22" spans="1:6" s="9" customFormat="1" ht="15.75" customHeight="1" x14ac:dyDescent="0.3">
      <c r="A22" s="14">
        <v>17</v>
      </c>
      <c r="B22" s="68" t="e">
        <f>_xlfn.SINGLE(Alavanca)*'CMM4 - AUX CALC'!$R$67</f>
        <v>#NAME?</v>
      </c>
      <c r="C22" s="68" t="e">
        <f t="shared" si="0"/>
        <v>#NAME?</v>
      </c>
      <c r="D22" s="68" t="e">
        <f t="shared" si="1"/>
        <v>#NAME?</v>
      </c>
      <c r="E22" s="68" t="e">
        <f t="shared" si="2"/>
        <v>#NAME?</v>
      </c>
      <c r="F22" s="68" t="e">
        <f t="shared" si="3"/>
        <v>#NAME?</v>
      </c>
    </row>
    <row r="23" spans="1:6" s="9" customFormat="1" ht="15.75" customHeight="1" x14ac:dyDescent="0.3">
      <c r="A23" s="14">
        <v>18</v>
      </c>
      <c r="B23" s="68" t="e">
        <f>_xlfn.SINGLE(Alavanca)*'CMM4 - AUX CALC'!$S$67</f>
        <v>#NAME?</v>
      </c>
      <c r="C23" s="68" t="e">
        <f t="shared" si="0"/>
        <v>#NAME?</v>
      </c>
      <c r="D23" s="68" t="e">
        <f t="shared" si="1"/>
        <v>#NAME?</v>
      </c>
      <c r="E23" s="68" t="e">
        <f t="shared" si="2"/>
        <v>#NAME?</v>
      </c>
      <c r="F23" s="68" t="e">
        <f t="shared" si="3"/>
        <v>#NAME?</v>
      </c>
    </row>
    <row r="24" spans="1:6" s="9" customFormat="1" ht="15.75" customHeight="1" x14ac:dyDescent="0.3">
      <c r="A24" s="14">
        <v>19</v>
      </c>
      <c r="B24" s="68">
        <f>_xlfn.SINGLE(Alavanca)*'CMM4 - AUX CALC'!$T$67</f>
        <v>0</v>
      </c>
      <c r="C24" s="68" t="e">
        <f t="shared" si="0"/>
        <v>#NAME?</v>
      </c>
      <c r="D24" s="68" t="e">
        <f t="shared" si="1"/>
        <v>#NAME?</v>
      </c>
      <c r="E24" s="68" t="e">
        <f t="shared" si="2"/>
        <v>#NAME?</v>
      </c>
      <c r="F24" s="68" t="e">
        <f t="shared" si="3"/>
        <v>#NAME?</v>
      </c>
    </row>
    <row r="25" spans="1:6" s="9" customFormat="1" ht="15.75" customHeight="1" x14ac:dyDescent="0.3">
      <c r="A25" s="14">
        <v>20</v>
      </c>
      <c r="B25" s="68">
        <f>_xlfn.SINGLE(Alavanca)*'CMM4 - AUX CALC'!$U$67</f>
        <v>0</v>
      </c>
      <c r="C25" s="68" t="e">
        <f t="shared" si="0"/>
        <v>#NAME?</v>
      </c>
      <c r="D25" s="68" t="e">
        <f t="shared" si="1"/>
        <v>#NAME?</v>
      </c>
      <c r="E25" s="68" t="e">
        <f t="shared" si="2"/>
        <v>#NAME?</v>
      </c>
      <c r="F25" s="68" t="e">
        <f t="shared" si="3"/>
        <v>#NAME?</v>
      </c>
    </row>
    <row r="26" spans="1:6" s="9" customFormat="1" ht="15.75" customHeight="1" x14ac:dyDescent="0.3">
      <c r="A26" s="14">
        <v>21</v>
      </c>
      <c r="B26" s="68">
        <f>_xlfn.SINGLE(Alavanca)*'CMM4 - AUX CALC'!$V$67</f>
        <v>0</v>
      </c>
      <c r="C26" s="68" t="e">
        <f t="shared" si="0"/>
        <v>#NAME?</v>
      </c>
      <c r="D26" s="68" t="e">
        <f t="shared" si="1"/>
        <v>#NAME?</v>
      </c>
      <c r="E26" s="68" t="e">
        <f t="shared" si="2"/>
        <v>#NAME?</v>
      </c>
      <c r="F26" s="68" t="e">
        <f t="shared" si="3"/>
        <v>#NAME?</v>
      </c>
    </row>
    <row r="27" spans="1:6" s="9" customFormat="1" ht="15.75" customHeight="1" x14ac:dyDescent="0.3">
      <c r="A27" s="14">
        <v>22</v>
      </c>
      <c r="B27" s="68">
        <f>_xlfn.SINGLE(Alavanca)*'CMM4 - AUX CALC'!$W$67</f>
        <v>0</v>
      </c>
      <c r="C27" s="68" t="e">
        <f t="shared" si="0"/>
        <v>#NAME?</v>
      </c>
      <c r="D27" s="68" t="e">
        <f t="shared" si="1"/>
        <v>#NAME?</v>
      </c>
      <c r="E27" s="68" t="e">
        <f t="shared" si="2"/>
        <v>#NAME?</v>
      </c>
      <c r="F27" s="68" t="e">
        <f t="shared" si="3"/>
        <v>#NAME?</v>
      </c>
    </row>
    <row r="28" spans="1:6" s="9" customFormat="1" ht="15.75" customHeight="1" x14ac:dyDescent="0.3">
      <c r="A28" s="14">
        <v>23</v>
      </c>
      <c r="B28" s="68">
        <f>_xlfn.SINGLE(Alavanca)*'CMM4 - AUX CALC'!$X$67</f>
        <v>0</v>
      </c>
      <c r="C28" s="68" t="e">
        <f t="shared" si="0"/>
        <v>#NAME?</v>
      </c>
      <c r="D28" s="68" t="e">
        <f t="shared" si="1"/>
        <v>#NAME?</v>
      </c>
      <c r="E28" s="68" t="e">
        <f t="shared" si="2"/>
        <v>#NAME?</v>
      </c>
      <c r="F28" s="68" t="e">
        <f t="shared" si="3"/>
        <v>#NAME?</v>
      </c>
    </row>
    <row r="29" spans="1:6" s="9" customFormat="1" ht="15.75" customHeight="1" x14ac:dyDescent="0.3">
      <c r="A29" s="14">
        <v>24</v>
      </c>
      <c r="B29" s="68">
        <f>_xlfn.SINGLE(Alavanca)*'CMM4 - AUX CALC'!$Y$67</f>
        <v>0</v>
      </c>
      <c r="C29" s="68" t="e">
        <f t="shared" si="0"/>
        <v>#NAME?</v>
      </c>
      <c r="D29" s="68" t="e">
        <f t="shared" si="1"/>
        <v>#NAME?</v>
      </c>
      <c r="E29" s="68" t="e">
        <f t="shared" si="2"/>
        <v>#NAME?</v>
      </c>
      <c r="F29" s="68" t="e">
        <f t="shared" si="3"/>
        <v>#NAME?</v>
      </c>
    </row>
    <row r="30" spans="1:6" s="9" customFormat="1" ht="15.75" customHeight="1" x14ac:dyDescent="0.3">
      <c r="A30" s="14">
        <v>25</v>
      </c>
      <c r="B30" s="68">
        <v>0</v>
      </c>
      <c r="C30" s="68" t="e">
        <f t="shared" si="0"/>
        <v>#NAME?</v>
      </c>
      <c r="D30" s="68">
        <v>41.13455621363827</v>
      </c>
      <c r="E30" s="68" t="e">
        <f t="shared" si="2"/>
        <v>#NAME?</v>
      </c>
      <c r="F30" s="68" t="e">
        <f t="shared" si="3"/>
        <v>#NAME?</v>
      </c>
    </row>
    <row r="31" spans="1:6" s="9" customFormat="1" ht="15.75" customHeight="1" x14ac:dyDescent="0.3">
      <c r="A31" s="14">
        <v>26</v>
      </c>
      <c r="B31" s="68">
        <v>0</v>
      </c>
      <c r="C31" s="68" t="e">
        <f t="shared" si="0"/>
        <v>#NAME?</v>
      </c>
      <c r="D31" s="68">
        <f t="shared" ref="D31:D94" si="4">D30</f>
        <v>41.13455621363827</v>
      </c>
      <c r="E31" s="68" t="e">
        <f t="shared" si="2"/>
        <v>#NAME?</v>
      </c>
      <c r="F31" s="68" t="e">
        <f t="shared" si="3"/>
        <v>#NAME?</v>
      </c>
    </row>
    <row r="32" spans="1:6" s="9" customFormat="1" ht="15.75" customHeight="1" x14ac:dyDescent="0.3">
      <c r="A32" s="14">
        <v>27</v>
      </c>
      <c r="B32" s="68">
        <v>0</v>
      </c>
      <c r="C32" s="68" t="e">
        <f t="shared" si="0"/>
        <v>#NAME?</v>
      </c>
      <c r="D32" s="68">
        <f t="shared" si="4"/>
        <v>41.13455621363827</v>
      </c>
      <c r="E32" s="68" t="e">
        <f t="shared" si="2"/>
        <v>#NAME?</v>
      </c>
      <c r="F32" s="68" t="e">
        <f t="shared" si="3"/>
        <v>#NAME?</v>
      </c>
    </row>
    <row r="33" spans="1:6" s="9" customFormat="1" ht="15.75" customHeight="1" x14ac:dyDescent="0.3">
      <c r="A33" s="14">
        <v>28</v>
      </c>
      <c r="B33" s="68">
        <v>0</v>
      </c>
      <c r="C33" s="68" t="e">
        <f t="shared" si="0"/>
        <v>#NAME?</v>
      </c>
      <c r="D33" s="68">
        <f t="shared" si="4"/>
        <v>41.13455621363827</v>
      </c>
      <c r="E33" s="68" t="e">
        <f t="shared" si="2"/>
        <v>#NAME?</v>
      </c>
      <c r="F33" s="68" t="e">
        <f t="shared" si="3"/>
        <v>#NAME?</v>
      </c>
    </row>
    <row r="34" spans="1:6" s="9" customFormat="1" ht="15.75" customHeight="1" x14ac:dyDescent="0.3">
      <c r="A34" s="14">
        <v>29</v>
      </c>
      <c r="B34" s="68">
        <v>0</v>
      </c>
      <c r="C34" s="68" t="e">
        <f t="shared" si="0"/>
        <v>#NAME?</v>
      </c>
      <c r="D34" s="68">
        <f t="shared" si="4"/>
        <v>41.13455621363827</v>
      </c>
      <c r="E34" s="68" t="e">
        <f t="shared" si="2"/>
        <v>#NAME?</v>
      </c>
      <c r="F34" s="68" t="e">
        <f t="shared" si="3"/>
        <v>#NAME?</v>
      </c>
    </row>
    <row r="35" spans="1:6" s="9" customFormat="1" ht="15.75" customHeight="1" x14ac:dyDescent="0.3">
      <c r="A35" s="14">
        <v>30</v>
      </c>
      <c r="B35" s="68">
        <v>0</v>
      </c>
      <c r="C35" s="68" t="e">
        <f t="shared" si="0"/>
        <v>#NAME?</v>
      </c>
      <c r="D35" s="68">
        <f t="shared" si="4"/>
        <v>41.13455621363827</v>
      </c>
      <c r="E35" s="68" t="e">
        <f t="shared" si="2"/>
        <v>#NAME?</v>
      </c>
      <c r="F35" s="68" t="e">
        <f t="shared" si="3"/>
        <v>#NAME?</v>
      </c>
    </row>
    <row r="36" spans="1:6" s="9" customFormat="1" ht="15.75" customHeight="1" x14ac:dyDescent="0.3">
      <c r="A36" s="14">
        <v>31</v>
      </c>
      <c r="B36" s="68">
        <v>0</v>
      </c>
      <c r="C36" s="68" t="e">
        <f t="shared" si="0"/>
        <v>#NAME?</v>
      </c>
      <c r="D36" s="68">
        <f t="shared" si="4"/>
        <v>41.13455621363827</v>
      </c>
      <c r="E36" s="68" t="e">
        <f t="shared" si="2"/>
        <v>#NAME?</v>
      </c>
      <c r="F36" s="68" t="e">
        <f t="shared" si="3"/>
        <v>#NAME?</v>
      </c>
    </row>
    <row r="37" spans="1:6" s="9" customFormat="1" ht="15.75" customHeight="1" x14ac:dyDescent="0.3">
      <c r="A37" s="14">
        <v>32</v>
      </c>
      <c r="B37" s="68">
        <v>0</v>
      </c>
      <c r="C37" s="68" t="e">
        <f t="shared" si="0"/>
        <v>#NAME?</v>
      </c>
      <c r="D37" s="68">
        <f t="shared" si="4"/>
        <v>41.13455621363827</v>
      </c>
      <c r="E37" s="68" t="e">
        <f t="shared" si="2"/>
        <v>#NAME?</v>
      </c>
      <c r="F37" s="68" t="e">
        <f t="shared" si="3"/>
        <v>#NAME?</v>
      </c>
    </row>
    <row r="38" spans="1:6" s="9" customFormat="1" ht="15.75" customHeight="1" x14ac:dyDescent="0.3">
      <c r="A38" s="14">
        <v>33</v>
      </c>
      <c r="B38" s="68">
        <v>0</v>
      </c>
      <c r="C38" s="68" t="e">
        <f t="shared" si="0"/>
        <v>#NAME?</v>
      </c>
      <c r="D38" s="68">
        <f t="shared" si="4"/>
        <v>41.13455621363827</v>
      </c>
      <c r="E38" s="68" t="e">
        <f t="shared" si="2"/>
        <v>#NAME?</v>
      </c>
      <c r="F38" s="68" t="e">
        <f t="shared" si="3"/>
        <v>#NAME?</v>
      </c>
    </row>
    <row r="39" spans="1:6" s="9" customFormat="1" ht="15.75" customHeight="1" x14ac:dyDescent="0.3">
      <c r="A39" s="14">
        <v>34</v>
      </c>
      <c r="B39" s="68">
        <v>0</v>
      </c>
      <c r="C39" s="68" t="e">
        <f t="shared" si="0"/>
        <v>#NAME?</v>
      </c>
      <c r="D39" s="68">
        <f t="shared" si="4"/>
        <v>41.13455621363827</v>
      </c>
      <c r="E39" s="68" t="e">
        <f t="shared" si="2"/>
        <v>#NAME?</v>
      </c>
      <c r="F39" s="68" t="e">
        <f t="shared" si="3"/>
        <v>#NAME?</v>
      </c>
    </row>
    <row r="40" spans="1:6" s="9" customFormat="1" ht="15.75" customHeight="1" x14ac:dyDescent="0.3">
      <c r="A40" s="14">
        <v>35</v>
      </c>
      <c r="B40" s="68">
        <v>0</v>
      </c>
      <c r="C40" s="68" t="e">
        <f t="shared" si="0"/>
        <v>#NAME?</v>
      </c>
      <c r="D40" s="68">
        <f t="shared" si="4"/>
        <v>41.13455621363827</v>
      </c>
      <c r="E40" s="68" t="e">
        <f t="shared" si="2"/>
        <v>#NAME?</v>
      </c>
      <c r="F40" s="68" t="e">
        <f t="shared" si="3"/>
        <v>#NAME?</v>
      </c>
    </row>
    <row r="41" spans="1:6" s="9" customFormat="1" ht="15.75" customHeight="1" x14ac:dyDescent="0.3">
      <c r="A41" s="14">
        <v>36</v>
      </c>
      <c r="B41" s="68">
        <v>0</v>
      </c>
      <c r="C41" s="68" t="e">
        <f t="shared" si="0"/>
        <v>#NAME?</v>
      </c>
      <c r="D41" s="68">
        <f t="shared" si="4"/>
        <v>41.13455621363827</v>
      </c>
      <c r="E41" s="68" t="e">
        <f t="shared" si="2"/>
        <v>#NAME?</v>
      </c>
      <c r="F41" s="68" t="e">
        <f t="shared" si="3"/>
        <v>#NAME?</v>
      </c>
    </row>
    <row r="42" spans="1:6" s="9" customFormat="1" ht="15.75" customHeight="1" x14ac:dyDescent="0.3">
      <c r="A42" s="14">
        <v>37</v>
      </c>
      <c r="B42" s="68">
        <v>0</v>
      </c>
      <c r="C42" s="68" t="e">
        <f t="shared" si="0"/>
        <v>#NAME?</v>
      </c>
      <c r="D42" s="68">
        <f t="shared" si="4"/>
        <v>41.13455621363827</v>
      </c>
      <c r="E42" s="68" t="e">
        <f t="shared" si="2"/>
        <v>#NAME?</v>
      </c>
      <c r="F42" s="68" t="e">
        <f t="shared" si="3"/>
        <v>#NAME?</v>
      </c>
    </row>
    <row r="43" spans="1:6" s="9" customFormat="1" ht="15.75" customHeight="1" x14ac:dyDescent="0.3">
      <c r="A43" s="14">
        <v>38</v>
      </c>
      <c r="B43" s="68">
        <v>0</v>
      </c>
      <c r="C43" s="68" t="e">
        <f t="shared" si="0"/>
        <v>#NAME?</v>
      </c>
      <c r="D43" s="68">
        <f t="shared" si="4"/>
        <v>41.13455621363827</v>
      </c>
      <c r="E43" s="68" t="e">
        <f t="shared" si="2"/>
        <v>#NAME?</v>
      </c>
      <c r="F43" s="68" t="e">
        <f t="shared" si="3"/>
        <v>#NAME?</v>
      </c>
    </row>
    <row r="44" spans="1:6" s="9" customFormat="1" ht="15.75" customHeight="1" x14ac:dyDescent="0.3">
      <c r="A44" s="14">
        <v>39</v>
      </c>
      <c r="B44" s="68">
        <v>0</v>
      </c>
      <c r="C44" s="68" t="e">
        <f t="shared" si="0"/>
        <v>#NAME?</v>
      </c>
      <c r="D44" s="68">
        <f t="shared" si="4"/>
        <v>41.13455621363827</v>
      </c>
      <c r="E44" s="68" t="e">
        <f t="shared" si="2"/>
        <v>#NAME?</v>
      </c>
      <c r="F44" s="68" t="e">
        <f t="shared" si="3"/>
        <v>#NAME?</v>
      </c>
    </row>
    <row r="45" spans="1:6" s="9" customFormat="1" ht="15.75" customHeight="1" x14ac:dyDescent="0.3">
      <c r="A45" s="14">
        <v>40</v>
      </c>
      <c r="B45" s="68">
        <v>0</v>
      </c>
      <c r="C45" s="68" t="e">
        <f t="shared" si="0"/>
        <v>#NAME?</v>
      </c>
      <c r="D45" s="68">
        <f t="shared" si="4"/>
        <v>41.13455621363827</v>
      </c>
      <c r="E45" s="68" t="e">
        <f t="shared" si="2"/>
        <v>#NAME?</v>
      </c>
      <c r="F45" s="68" t="e">
        <f t="shared" si="3"/>
        <v>#NAME?</v>
      </c>
    </row>
    <row r="46" spans="1:6" s="9" customFormat="1" ht="15.75" customHeight="1" x14ac:dyDescent="0.3">
      <c r="A46" s="14">
        <v>41</v>
      </c>
      <c r="B46" s="68">
        <v>0</v>
      </c>
      <c r="C46" s="68" t="e">
        <f t="shared" si="0"/>
        <v>#NAME?</v>
      </c>
      <c r="D46" s="68">
        <f t="shared" si="4"/>
        <v>41.13455621363827</v>
      </c>
      <c r="E46" s="68" t="e">
        <f t="shared" si="2"/>
        <v>#NAME?</v>
      </c>
      <c r="F46" s="68" t="e">
        <f t="shared" si="3"/>
        <v>#NAME?</v>
      </c>
    </row>
    <row r="47" spans="1:6" s="9" customFormat="1" ht="15.75" customHeight="1" x14ac:dyDescent="0.3">
      <c r="A47" s="14">
        <v>42</v>
      </c>
      <c r="B47" s="68">
        <v>0</v>
      </c>
      <c r="C47" s="68" t="e">
        <f t="shared" si="0"/>
        <v>#NAME?</v>
      </c>
      <c r="D47" s="68">
        <f t="shared" si="4"/>
        <v>41.13455621363827</v>
      </c>
      <c r="E47" s="68" t="e">
        <f t="shared" si="2"/>
        <v>#NAME?</v>
      </c>
      <c r="F47" s="68" t="e">
        <f t="shared" si="3"/>
        <v>#NAME?</v>
      </c>
    </row>
    <row r="48" spans="1:6" s="9" customFormat="1" ht="15.75" customHeight="1" x14ac:dyDescent="0.3">
      <c r="A48" s="14">
        <v>43</v>
      </c>
      <c r="B48" s="68">
        <v>0</v>
      </c>
      <c r="C48" s="68" t="e">
        <f t="shared" si="0"/>
        <v>#NAME?</v>
      </c>
      <c r="D48" s="68">
        <f t="shared" si="4"/>
        <v>41.13455621363827</v>
      </c>
      <c r="E48" s="68" t="e">
        <f t="shared" si="2"/>
        <v>#NAME?</v>
      </c>
      <c r="F48" s="68" t="e">
        <f t="shared" si="3"/>
        <v>#NAME?</v>
      </c>
    </row>
    <row r="49" spans="1:6" s="9" customFormat="1" ht="15.75" customHeight="1" x14ac:dyDescent="0.3">
      <c r="A49" s="14">
        <v>44</v>
      </c>
      <c r="B49" s="68">
        <v>0</v>
      </c>
      <c r="C49" s="68" t="e">
        <f t="shared" si="0"/>
        <v>#NAME?</v>
      </c>
      <c r="D49" s="68">
        <f t="shared" si="4"/>
        <v>41.13455621363827</v>
      </c>
      <c r="E49" s="68" t="e">
        <f t="shared" si="2"/>
        <v>#NAME?</v>
      </c>
      <c r="F49" s="68" t="e">
        <f t="shared" si="3"/>
        <v>#NAME?</v>
      </c>
    </row>
    <row r="50" spans="1:6" s="9" customFormat="1" ht="15.75" customHeight="1" x14ac:dyDescent="0.3">
      <c r="A50" s="14">
        <v>45</v>
      </c>
      <c r="B50" s="68">
        <v>0</v>
      </c>
      <c r="C50" s="68" t="e">
        <f t="shared" si="0"/>
        <v>#NAME?</v>
      </c>
      <c r="D50" s="68">
        <f t="shared" si="4"/>
        <v>41.13455621363827</v>
      </c>
      <c r="E50" s="68" t="e">
        <f t="shared" si="2"/>
        <v>#NAME?</v>
      </c>
      <c r="F50" s="68" t="e">
        <f t="shared" si="3"/>
        <v>#NAME?</v>
      </c>
    </row>
    <row r="51" spans="1:6" s="9" customFormat="1" ht="15.75" customHeight="1" x14ac:dyDescent="0.3">
      <c r="A51" s="14">
        <v>46</v>
      </c>
      <c r="B51" s="68">
        <v>0</v>
      </c>
      <c r="C51" s="68" t="e">
        <f t="shared" si="0"/>
        <v>#NAME?</v>
      </c>
      <c r="D51" s="68">
        <f t="shared" si="4"/>
        <v>41.13455621363827</v>
      </c>
      <c r="E51" s="68" t="e">
        <f t="shared" si="2"/>
        <v>#NAME?</v>
      </c>
      <c r="F51" s="68" t="e">
        <f t="shared" si="3"/>
        <v>#NAME?</v>
      </c>
    </row>
    <row r="52" spans="1:6" s="9" customFormat="1" ht="15.75" customHeight="1" x14ac:dyDescent="0.3">
      <c r="A52" s="14">
        <v>47</v>
      </c>
      <c r="B52" s="68">
        <v>0</v>
      </c>
      <c r="C52" s="68" t="e">
        <f t="shared" si="0"/>
        <v>#NAME?</v>
      </c>
      <c r="D52" s="68">
        <f t="shared" si="4"/>
        <v>41.13455621363827</v>
      </c>
      <c r="E52" s="68" t="e">
        <f t="shared" si="2"/>
        <v>#NAME?</v>
      </c>
      <c r="F52" s="68" t="e">
        <f t="shared" si="3"/>
        <v>#NAME?</v>
      </c>
    </row>
    <row r="53" spans="1:6" s="9" customFormat="1" ht="15.75" customHeight="1" x14ac:dyDescent="0.3">
      <c r="A53" s="14">
        <v>48</v>
      </c>
      <c r="B53" s="68">
        <v>0</v>
      </c>
      <c r="C53" s="68" t="e">
        <f t="shared" si="0"/>
        <v>#NAME?</v>
      </c>
      <c r="D53" s="68">
        <f t="shared" si="4"/>
        <v>41.13455621363827</v>
      </c>
      <c r="E53" s="68" t="e">
        <f t="shared" si="2"/>
        <v>#NAME?</v>
      </c>
      <c r="F53" s="68" t="e">
        <f t="shared" si="3"/>
        <v>#NAME?</v>
      </c>
    </row>
    <row r="54" spans="1:6" s="9" customFormat="1" ht="15.75" customHeight="1" x14ac:dyDescent="0.3">
      <c r="A54" s="14">
        <v>49</v>
      </c>
      <c r="B54" s="68">
        <v>0</v>
      </c>
      <c r="C54" s="68" t="e">
        <f t="shared" si="0"/>
        <v>#NAME?</v>
      </c>
      <c r="D54" s="68">
        <f t="shared" si="4"/>
        <v>41.13455621363827</v>
      </c>
      <c r="E54" s="68" t="e">
        <f t="shared" si="2"/>
        <v>#NAME?</v>
      </c>
      <c r="F54" s="68" t="e">
        <f t="shared" si="3"/>
        <v>#NAME?</v>
      </c>
    </row>
    <row r="55" spans="1:6" s="9" customFormat="1" ht="15.75" customHeight="1" x14ac:dyDescent="0.3">
      <c r="A55" s="14">
        <v>50</v>
      </c>
      <c r="B55" s="68">
        <v>0</v>
      </c>
      <c r="C55" s="68" t="e">
        <f t="shared" si="0"/>
        <v>#NAME?</v>
      </c>
      <c r="D55" s="68">
        <f t="shared" si="4"/>
        <v>41.13455621363827</v>
      </c>
      <c r="E55" s="68" t="e">
        <f t="shared" si="2"/>
        <v>#NAME?</v>
      </c>
      <c r="F55" s="68" t="e">
        <f t="shared" si="3"/>
        <v>#NAME?</v>
      </c>
    </row>
    <row r="56" spans="1:6" s="9" customFormat="1" ht="15.75" customHeight="1" x14ac:dyDescent="0.3">
      <c r="A56" s="14">
        <v>51</v>
      </c>
      <c r="B56" s="68">
        <v>0</v>
      </c>
      <c r="C56" s="68" t="e">
        <f t="shared" si="0"/>
        <v>#NAME?</v>
      </c>
      <c r="D56" s="68">
        <f t="shared" si="4"/>
        <v>41.13455621363827</v>
      </c>
      <c r="E56" s="68" t="e">
        <f t="shared" si="2"/>
        <v>#NAME?</v>
      </c>
      <c r="F56" s="68" t="e">
        <f t="shared" si="3"/>
        <v>#NAME?</v>
      </c>
    </row>
    <row r="57" spans="1:6" s="9" customFormat="1" ht="15.75" customHeight="1" x14ac:dyDescent="0.3">
      <c r="A57" s="14">
        <v>52</v>
      </c>
      <c r="B57" s="68">
        <v>0</v>
      </c>
      <c r="C57" s="68" t="e">
        <f t="shared" si="0"/>
        <v>#NAME?</v>
      </c>
      <c r="D57" s="68">
        <f t="shared" si="4"/>
        <v>41.13455621363827</v>
      </c>
      <c r="E57" s="68" t="e">
        <f t="shared" si="2"/>
        <v>#NAME?</v>
      </c>
      <c r="F57" s="68" t="e">
        <f t="shared" si="3"/>
        <v>#NAME?</v>
      </c>
    </row>
    <row r="58" spans="1:6" s="9" customFormat="1" ht="15.75" customHeight="1" x14ac:dyDescent="0.3">
      <c r="A58" s="14">
        <v>53</v>
      </c>
      <c r="B58" s="68">
        <v>0</v>
      </c>
      <c r="C58" s="68" t="e">
        <f t="shared" si="0"/>
        <v>#NAME?</v>
      </c>
      <c r="D58" s="68">
        <f t="shared" si="4"/>
        <v>41.13455621363827</v>
      </c>
      <c r="E58" s="68" t="e">
        <f t="shared" si="2"/>
        <v>#NAME?</v>
      </c>
      <c r="F58" s="68" t="e">
        <f t="shared" si="3"/>
        <v>#NAME?</v>
      </c>
    </row>
    <row r="59" spans="1:6" s="9" customFormat="1" ht="15.75" customHeight="1" x14ac:dyDescent="0.3">
      <c r="A59" s="14">
        <v>54</v>
      </c>
      <c r="B59" s="68">
        <v>0</v>
      </c>
      <c r="C59" s="68" t="e">
        <f t="shared" si="0"/>
        <v>#NAME?</v>
      </c>
      <c r="D59" s="68">
        <f t="shared" si="4"/>
        <v>41.13455621363827</v>
      </c>
      <c r="E59" s="68" t="e">
        <f t="shared" si="2"/>
        <v>#NAME?</v>
      </c>
      <c r="F59" s="68" t="e">
        <f t="shared" si="3"/>
        <v>#NAME?</v>
      </c>
    </row>
    <row r="60" spans="1:6" s="9" customFormat="1" ht="15.75" customHeight="1" x14ac:dyDescent="0.3">
      <c r="A60" s="14">
        <v>55</v>
      </c>
      <c r="B60" s="68">
        <v>0</v>
      </c>
      <c r="C60" s="68" t="e">
        <f t="shared" si="0"/>
        <v>#NAME?</v>
      </c>
      <c r="D60" s="68">
        <f t="shared" si="4"/>
        <v>41.13455621363827</v>
      </c>
      <c r="E60" s="68" t="e">
        <f t="shared" si="2"/>
        <v>#NAME?</v>
      </c>
      <c r="F60" s="68" t="e">
        <f t="shared" si="3"/>
        <v>#NAME?</v>
      </c>
    </row>
    <row r="61" spans="1:6" s="9" customFormat="1" ht="15.75" customHeight="1" x14ac:dyDescent="0.3">
      <c r="A61" s="14">
        <v>56</v>
      </c>
      <c r="B61" s="68">
        <v>0</v>
      </c>
      <c r="C61" s="68" t="e">
        <f t="shared" si="0"/>
        <v>#NAME?</v>
      </c>
      <c r="D61" s="68">
        <f t="shared" si="4"/>
        <v>41.13455621363827</v>
      </c>
      <c r="E61" s="68" t="e">
        <f t="shared" si="2"/>
        <v>#NAME?</v>
      </c>
      <c r="F61" s="68" t="e">
        <f t="shared" si="3"/>
        <v>#NAME?</v>
      </c>
    </row>
    <row r="62" spans="1:6" s="9" customFormat="1" ht="15.75" customHeight="1" x14ac:dyDescent="0.3">
      <c r="A62" s="14">
        <v>57</v>
      </c>
      <c r="B62" s="68">
        <v>0</v>
      </c>
      <c r="C62" s="68" t="e">
        <f t="shared" si="0"/>
        <v>#NAME?</v>
      </c>
      <c r="D62" s="68">
        <f t="shared" si="4"/>
        <v>41.13455621363827</v>
      </c>
      <c r="E62" s="68" t="e">
        <f t="shared" si="2"/>
        <v>#NAME?</v>
      </c>
      <c r="F62" s="68" t="e">
        <f t="shared" si="3"/>
        <v>#NAME?</v>
      </c>
    </row>
    <row r="63" spans="1:6" s="9" customFormat="1" ht="15.75" customHeight="1" x14ac:dyDescent="0.3">
      <c r="A63" s="14">
        <v>58</v>
      </c>
      <c r="B63" s="68">
        <v>0</v>
      </c>
      <c r="C63" s="68" t="e">
        <f t="shared" si="0"/>
        <v>#NAME?</v>
      </c>
      <c r="D63" s="68">
        <f t="shared" si="4"/>
        <v>41.13455621363827</v>
      </c>
      <c r="E63" s="68" t="e">
        <f t="shared" si="2"/>
        <v>#NAME?</v>
      </c>
      <c r="F63" s="68" t="e">
        <f t="shared" si="3"/>
        <v>#NAME?</v>
      </c>
    </row>
    <row r="64" spans="1:6" s="9" customFormat="1" ht="15.75" customHeight="1" x14ac:dyDescent="0.3">
      <c r="A64" s="14">
        <v>59</v>
      </c>
      <c r="B64" s="68">
        <v>0</v>
      </c>
      <c r="C64" s="68" t="e">
        <f t="shared" si="0"/>
        <v>#NAME?</v>
      </c>
      <c r="D64" s="68">
        <f t="shared" si="4"/>
        <v>41.13455621363827</v>
      </c>
      <c r="E64" s="68" t="e">
        <f t="shared" si="2"/>
        <v>#NAME?</v>
      </c>
      <c r="F64" s="68" t="e">
        <f t="shared" si="3"/>
        <v>#NAME?</v>
      </c>
    </row>
    <row r="65" spans="1:6" s="9" customFormat="1" ht="15.75" customHeight="1" x14ac:dyDescent="0.3">
      <c r="A65" s="14">
        <v>60</v>
      </c>
      <c r="B65" s="68">
        <v>0</v>
      </c>
      <c r="C65" s="68" t="e">
        <f t="shared" si="0"/>
        <v>#NAME?</v>
      </c>
      <c r="D65" s="68">
        <f t="shared" si="4"/>
        <v>41.13455621363827</v>
      </c>
      <c r="E65" s="68" t="e">
        <f t="shared" si="2"/>
        <v>#NAME?</v>
      </c>
      <c r="F65" s="68" t="e">
        <f t="shared" si="3"/>
        <v>#NAME?</v>
      </c>
    </row>
    <row r="66" spans="1:6" s="9" customFormat="1" ht="15.75" customHeight="1" x14ac:dyDescent="0.3">
      <c r="A66" s="14">
        <v>61</v>
      </c>
      <c r="B66" s="68">
        <v>0</v>
      </c>
      <c r="C66" s="68" t="e">
        <f t="shared" si="0"/>
        <v>#NAME?</v>
      </c>
      <c r="D66" s="68">
        <f t="shared" si="4"/>
        <v>41.13455621363827</v>
      </c>
      <c r="E66" s="68" t="e">
        <f t="shared" si="2"/>
        <v>#NAME?</v>
      </c>
      <c r="F66" s="68" t="e">
        <f t="shared" si="3"/>
        <v>#NAME?</v>
      </c>
    </row>
    <row r="67" spans="1:6" s="9" customFormat="1" ht="15.75" customHeight="1" x14ac:dyDescent="0.3">
      <c r="A67" s="14">
        <v>62</v>
      </c>
      <c r="B67" s="68">
        <v>0</v>
      </c>
      <c r="C67" s="68" t="e">
        <f t="shared" si="0"/>
        <v>#NAME?</v>
      </c>
      <c r="D67" s="68">
        <f t="shared" si="4"/>
        <v>41.13455621363827</v>
      </c>
      <c r="E67" s="68" t="e">
        <f t="shared" si="2"/>
        <v>#NAME?</v>
      </c>
      <c r="F67" s="68" t="e">
        <f t="shared" si="3"/>
        <v>#NAME?</v>
      </c>
    </row>
    <row r="68" spans="1:6" s="9" customFormat="1" ht="15.75" customHeight="1" x14ac:dyDescent="0.3">
      <c r="A68" s="14">
        <v>63</v>
      </c>
      <c r="B68" s="68">
        <v>0</v>
      </c>
      <c r="C68" s="68" t="e">
        <f t="shared" si="0"/>
        <v>#NAME?</v>
      </c>
      <c r="D68" s="68">
        <f t="shared" si="4"/>
        <v>41.13455621363827</v>
      </c>
      <c r="E68" s="68" t="e">
        <f t="shared" si="2"/>
        <v>#NAME?</v>
      </c>
      <c r="F68" s="68" t="e">
        <f t="shared" si="3"/>
        <v>#NAME?</v>
      </c>
    </row>
    <row r="69" spans="1:6" s="9" customFormat="1" ht="15.75" customHeight="1" x14ac:dyDescent="0.3">
      <c r="A69" s="14">
        <v>64</v>
      </c>
      <c r="B69" s="68">
        <v>0</v>
      </c>
      <c r="C69" s="68" t="e">
        <f t="shared" si="0"/>
        <v>#NAME?</v>
      </c>
      <c r="D69" s="68">
        <f t="shared" si="4"/>
        <v>41.13455621363827</v>
      </c>
      <c r="E69" s="68" t="e">
        <f t="shared" si="2"/>
        <v>#NAME?</v>
      </c>
      <c r="F69" s="68" t="e">
        <f t="shared" si="3"/>
        <v>#NAME?</v>
      </c>
    </row>
    <row r="70" spans="1:6" s="9" customFormat="1" ht="15.75" customHeight="1" x14ac:dyDescent="0.3">
      <c r="A70" s="14">
        <v>65</v>
      </c>
      <c r="B70" s="68">
        <v>0</v>
      </c>
      <c r="C70" s="68" t="e">
        <f t="shared" si="0"/>
        <v>#NAME?</v>
      </c>
      <c r="D70" s="68">
        <f t="shared" si="4"/>
        <v>41.13455621363827</v>
      </c>
      <c r="E70" s="68" t="e">
        <f t="shared" si="2"/>
        <v>#NAME?</v>
      </c>
      <c r="F70" s="68" t="e">
        <f t="shared" si="3"/>
        <v>#NAME?</v>
      </c>
    </row>
    <row r="71" spans="1:6" s="9" customFormat="1" ht="15.75" customHeight="1" x14ac:dyDescent="0.3">
      <c r="A71" s="14">
        <v>66</v>
      </c>
      <c r="B71" s="68">
        <v>0</v>
      </c>
      <c r="C71" s="68" t="e">
        <f t="shared" ref="C71:C125" si="5">_xlfn.SINGLE(juros_financ)*F70</f>
        <v>#NAME?</v>
      </c>
      <c r="D71" s="68">
        <f t="shared" si="4"/>
        <v>41.13455621363827</v>
      </c>
      <c r="E71" s="68" t="e">
        <f t="shared" ref="E71:E125" si="6">D71-C71</f>
        <v>#NAME?</v>
      </c>
      <c r="F71" s="68" t="e">
        <f t="shared" ref="F71:F125" si="7">F70+B71-E71</f>
        <v>#NAME?</v>
      </c>
    </row>
    <row r="72" spans="1:6" s="9" customFormat="1" ht="15.75" customHeight="1" x14ac:dyDescent="0.3">
      <c r="A72" s="14">
        <v>67</v>
      </c>
      <c r="B72" s="68">
        <v>0</v>
      </c>
      <c r="C72" s="68" t="e">
        <f t="shared" si="5"/>
        <v>#NAME?</v>
      </c>
      <c r="D72" s="68">
        <f t="shared" si="4"/>
        <v>41.13455621363827</v>
      </c>
      <c r="E72" s="68" t="e">
        <f t="shared" si="6"/>
        <v>#NAME?</v>
      </c>
      <c r="F72" s="68" t="e">
        <f t="shared" si="7"/>
        <v>#NAME?</v>
      </c>
    </row>
    <row r="73" spans="1:6" s="9" customFormat="1" ht="15.75" customHeight="1" x14ac:dyDescent="0.3">
      <c r="A73" s="14">
        <v>68</v>
      </c>
      <c r="B73" s="68">
        <v>0</v>
      </c>
      <c r="C73" s="68" t="e">
        <f t="shared" si="5"/>
        <v>#NAME?</v>
      </c>
      <c r="D73" s="68">
        <f t="shared" si="4"/>
        <v>41.13455621363827</v>
      </c>
      <c r="E73" s="68" t="e">
        <f t="shared" si="6"/>
        <v>#NAME?</v>
      </c>
      <c r="F73" s="68" t="e">
        <f t="shared" si="7"/>
        <v>#NAME?</v>
      </c>
    </row>
    <row r="74" spans="1:6" s="9" customFormat="1" ht="15.75" customHeight="1" x14ac:dyDescent="0.3">
      <c r="A74" s="14">
        <v>69</v>
      </c>
      <c r="B74" s="68">
        <v>0</v>
      </c>
      <c r="C74" s="68" t="e">
        <f t="shared" si="5"/>
        <v>#NAME?</v>
      </c>
      <c r="D74" s="68">
        <f t="shared" si="4"/>
        <v>41.13455621363827</v>
      </c>
      <c r="E74" s="68" t="e">
        <f t="shared" si="6"/>
        <v>#NAME?</v>
      </c>
      <c r="F74" s="68" t="e">
        <f t="shared" si="7"/>
        <v>#NAME?</v>
      </c>
    </row>
    <row r="75" spans="1:6" s="9" customFormat="1" ht="15.75" customHeight="1" x14ac:dyDescent="0.3">
      <c r="A75" s="14">
        <v>70</v>
      </c>
      <c r="B75" s="68">
        <v>0</v>
      </c>
      <c r="C75" s="68" t="e">
        <f t="shared" si="5"/>
        <v>#NAME?</v>
      </c>
      <c r="D75" s="68">
        <f t="shared" si="4"/>
        <v>41.13455621363827</v>
      </c>
      <c r="E75" s="68" t="e">
        <f t="shared" si="6"/>
        <v>#NAME?</v>
      </c>
      <c r="F75" s="68" t="e">
        <f t="shared" si="7"/>
        <v>#NAME?</v>
      </c>
    </row>
    <row r="76" spans="1:6" s="9" customFormat="1" ht="15.75" customHeight="1" x14ac:dyDescent="0.3">
      <c r="A76" s="14">
        <v>71</v>
      </c>
      <c r="B76" s="68">
        <v>0</v>
      </c>
      <c r="C76" s="68" t="e">
        <f t="shared" si="5"/>
        <v>#NAME?</v>
      </c>
      <c r="D76" s="68">
        <f t="shared" si="4"/>
        <v>41.13455621363827</v>
      </c>
      <c r="E76" s="68" t="e">
        <f t="shared" si="6"/>
        <v>#NAME?</v>
      </c>
      <c r="F76" s="68" t="e">
        <f t="shared" si="7"/>
        <v>#NAME?</v>
      </c>
    </row>
    <row r="77" spans="1:6" s="9" customFormat="1" ht="15.75" customHeight="1" x14ac:dyDescent="0.3">
      <c r="A77" s="14">
        <v>72</v>
      </c>
      <c r="B77" s="68">
        <v>0</v>
      </c>
      <c r="C77" s="68" t="e">
        <f t="shared" si="5"/>
        <v>#NAME?</v>
      </c>
      <c r="D77" s="68">
        <f t="shared" si="4"/>
        <v>41.13455621363827</v>
      </c>
      <c r="E77" s="68" t="e">
        <f t="shared" si="6"/>
        <v>#NAME?</v>
      </c>
      <c r="F77" s="68" t="e">
        <f t="shared" si="7"/>
        <v>#NAME?</v>
      </c>
    </row>
    <row r="78" spans="1:6" s="9" customFormat="1" ht="15.75" customHeight="1" x14ac:dyDescent="0.3">
      <c r="A78" s="14">
        <v>73</v>
      </c>
      <c r="B78" s="68">
        <v>0</v>
      </c>
      <c r="C78" s="68" t="e">
        <f t="shared" si="5"/>
        <v>#NAME?</v>
      </c>
      <c r="D78" s="68">
        <f t="shared" si="4"/>
        <v>41.13455621363827</v>
      </c>
      <c r="E78" s="68" t="e">
        <f t="shared" si="6"/>
        <v>#NAME?</v>
      </c>
      <c r="F78" s="68" t="e">
        <f t="shared" si="7"/>
        <v>#NAME?</v>
      </c>
    </row>
    <row r="79" spans="1:6" s="9" customFormat="1" ht="15.75" customHeight="1" x14ac:dyDescent="0.3">
      <c r="A79" s="14">
        <v>74</v>
      </c>
      <c r="B79" s="68">
        <v>0</v>
      </c>
      <c r="C79" s="68" t="e">
        <f t="shared" si="5"/>
        <v>#NAME?</v>
      </c>
      <c r="D79" s="68">
        <f t="shared" si="4"/>
        <v>41.13455621363827</v>
      </c>
      <c r="E79" s="68" t="e">
        <f t="shared" si="6"/>
        <v>#NAME?</v>
      </c>
      <c r="F79" s="68" t="e">
        <f t="shared" si="7"/>
        <v>#NAME?</v>
      </c>
    </row>
    <row r="80" spans="1:6" s="9" customFormat="1" ht="15.75" customHeight="1" x14ac:dyDescent="0.3">
      <c r="A80" s="14">
        <v>75</v>
      </c>
      <c r="B80" s="68">
        <v>0</v>
      </c>
      <c r="C80" s="68" t="e">
        <f t="shared" si="5"/>
        <v>#NAME?</v>
      </c>
      <c r="D80" s="68">
        <f t="shared" si="4"/>
        <v>41.13455621363827</v>
      </c>
      <c r="E80" s="68" t="e">
        <f t="shared" si="6"/>
        <v>#NAME?</v>
      </c>
      <c r="F80" s="68" t="e">
        <f t="shared" si="7"/>
        <v>#NAME?</v>
      </c>
    </row>
    <row r="81" spans="1:6" s="9" customFormat="1" ht="15.75" customHeight="1" x14ac:dyDescent="0.3">
      <c r="A81" s="14">
        <v>76</v>
      </c>
      <c r="B81" s="68">
        <v>0</v>
      </c>
      <c r="C81" s="68" t="e">
        <f t="shared" si="5"/>
        <v>#NAME?</v>
      </c>
      <c r="D81" s="68">
        <f t="shared" si="4"/>
        <v>41.13455621363827</v>
      </c>
      <c r="E81" s="68" t="e">
        <f t="shared" si="6"/>
        <v>#NAME?</v>
      </c>
      <c r="F81" s="68" t="e">
        <f t="shared" si="7"/>
        <v>#NAME?</v>
      </c>
    </row>
    <row r="82" spans="1:6" s="9" customFormat="1" ht="15.75" customHeight="1" x14ac:dyDescent="0.3">
      <c r="A82" s="14">
        <v>77</v>
      </c>
      <c r="B82" s="68">
        <v>0</v>
      </c>
      <c r="C82" s="68" t="e">
        <f t="shared" si="5"/>
        <v>#NAME?</v>
      </c>
      <c r="D82" s="68">
        <f t="shared" si="4"/>
        <v>41.13455621363827</v>
      </c>
      <c r="E82" s="68" t="e">
        <f t="shared" si="6"/>
        <v>#NAME?</v>
      </c>
      <c r="F82" s="68" t="e">
        <f t="shared" si="7"/>
        <v>#NAME?</v>
      </c>
    </row>
    <row r="83" spans="1:6" s="9" customFormat="1" ht="15.75" customHeight="1" x14ac:dyDescent="0.3">
      <c r="A83" s="14">
        <v>78</v>
      </c>
      <c r="B83" s="68">
        <v>0</v>
      </c>
      <c r="C83" s="68" t="e">
        <f t="shared" si="5"/>
        <v>#NAME?</v>
      </c>
      <c r="D83" s="68">
        <f t="shared" si="4"/>
        <v>41.13455621363827</v>
      </c>
      <c r="E83" s="68" t="e">
        <f t="shared" si="6"/>
        <v>#NAME?</v>
      </c>
      <c r="F83" s="68" t="e">
        <f t="shared" si="7"/>
        <v>#NAME?</v>
      </c>
    </row>
    <row r="84" spans="1:6" s="9" customFormat="1" ht="15.75" customHeight="1" x14ac:dyDescent="0.3">
      <c r="A84" s="14">
        <v>79</v>
      </c>
      <c r="B84" s="68">
        <v>0</v>
      </c>
      <c r="C84" s="68" t="e">
        <f t="shared" si="5"/>
        <v>#NAME?</v>
      </c>
      <c r="D84" s="68">
        <f t="shared" si="4"/>
        <v>41.13455621363827</v>
      </c>
      <c r="E84" s="68" t="e">
        <f t="shared" si="6"/>
        <v>#NAME?</v>
      </c>
      <c r="F84" s="68" t="e">
        <f t="shared" si="7"/>
        <v>#NAME?</v>
      </c>
    </row>
    <row r="85" spans="1:6" s="9" customFormat="1" ht="15.75" customHeight="1" x14ac:dyDescent="0.3">
      <c r="A85" s="14">
        <v>80</v>
      </c>
      <c r="B85" s="68">
        <v>0</v>
      </c>
      <c r="C85" s="68" t="e">
        <f t="shared" si="5"/>
        <v>#NAME?</v>
      </c>
      <c r="D85" s="68">
        <f t="shared" si="4"/>
        <v>41.13455621363827</v>
      </c>
      <c r="E85" s="68" t="e">
        <f t="shared" si="6"/>
        <v>#NAME?</v>
      </c>
      <c r="F85" s="68" t="e">
        <f t="shared" si="7"/>
        <v>#NAME?</v>
      </c>
    </row>
    <row r="86" spans="1:6" s="9" customFormat="1" ht="15.75" customHeight="1" x14ac:dyDescent="0.3">
      <c r="A86" s="14">
        <v>81</v>
      </c>
      <c r="B86" s="68">
        <v>0</v>
      </c>
      <c r="C86" s="68" t="e">
        <f t="shared" si="5"/>
        <v>#NAME?</v>
      </c>
      <c r="D86" s="68">
        <f t="shared" si="4"/>
        <v>41.13455621363827</v>
      </c>
      <c r="E86" s="68" t="e">
        <f t="shared" si="6"/>
        <v>#NAME?</v>
      </c>
      <c r="F86" s="68" t="e">
        <f t="shared" si="7"/>
        <v>#NAME?</v>
      </c>
    </row>
    <row r="87" spans="1:6" s="9" customFormat="1" ht="15.75" customHeight="1" x14ac:dyDescent="0.3">
      <c r="A87" s="14">
        <v>82</v>
      </c>
      <c r="B87" s="68">
        <v>0</v>
      </c>
      <c r="C87" s="68" t="e">
        <f t="shared" si="5"/>
        <v>#NAME?</v>
      </c>
      <c r="D87" s="68">
        <f t="shared" si="4"/>
        <v>41.13455621363827</v>
      </c>
      <c r="E87" s="68" t="e">
        <f t="shared" si="6"/>
        <v>#NAME?</v>
      </c>
      <c r="F87" s="68" t="e">
        <f t="shared" si="7"/>
        <v>#NAME?</v>
      </c>
    </row>
    <row r="88" spans="1:6" s="9" customFormat="1" ht="15.75" customHeight="1" x14ac:dyDescent="0.3">
      <c r="A88" s="14">
        <v>83</v>
      </c>
      <c r="B88" s="68">
        <v>0</v>
      </c>
      <c r="C88" s="68" t="e">
        <f t="shared" si="5"/>
        <v>#NAME?</v>
      </c>
      <c r="D88" s="68">
        <f t="shared" si="4"/>
        <v>41.13455621363827</v>
      </c>
      <c r="E88" s="68" t="e">
        <f t="shared" si="6"/>
        <v>#NAME?</v>
      </c>
      <c r="F88" s="68" t="e">
        <f t="shared" si="7"/>
        <v>#NAME?</v>
      </c>
    </row>
    <row r="89" spans="1:6" s="9" customFormat="1" ht="15.75" customHeight="1" x14ac:dyDescent="0.3">
      <c r="A89" s="14">
        <v>84</v>
      </c>
      <c r="B89" s="68">
        <v>0</v>
      </c>
      <c r="C89" s="68" t="e">
        <f t="shared" si="5"/>
        <v>#NAME?</v>
      </c>
      <c r="D89" s="68">
        <f t="shared" si="4"/>
        <v>41.13455621363827</v>
      </c>
      <c r="E89" s="68" t="e">
        <f t="shared" si="6"/>
        <v>#NAME?</v>
      </c>
      <c r="F89" s="68" t="e">
        <f t="shared" si="7"/>
        <v>#NAME?</v>
      </c>
    </row>
    <row r="90" spans="1:6" s="9" customFormat="1" ht="15.75" customHeight="1" x14ac:dyDescent="0.3">
      <c r="A90" s="14">
        <v>85</v>
      </c>
      <c r="B90" s="68">
        <v>0</v>
      </c>
      <c r="C90" s="68" t="e">
        <f t="shared" si="5"/>
        <v>#NAME?</v>
      </c>
      <c r="D90" s="68">
        <f t="shared" si="4"/>
        <v>41.13455621363827</v>
      </c>
      <c r="E90" s="68" t="e">
        <f t="shared" si="6"/>
        <v>#NAME?</v>
      </c>
      <c r="F90" s="68" t="e">
        <f t="shared" si="7"/>
        <v>#NAME?</v>
      </c>
    </row>
    <row r="91" spans="1:6" s="9" customFormat="1" ht="15.75" customHeight="1" x14ac:dyDescent="0.3">
      <c r="A91" s="14">
        <v>86</v>
      </c>
      <c r="B91" s="68">
        <v>0</v>
      </c>
      <c r="C91" s="68" t="e">
        <f t="shared" si="5"/>
        <v>#NAME?</v>
      </c>
      <c r="D91" s="68">
        <f t="shared" si="4"/>
        <v>41.13455621363827</v>
      </c>
      <c r="E91" s="68" t="e">
        <f t="shared" si="6"/>
        <v>#NAME?</v>
      </c>
      <c r="F91" s="68" t="e">
        <f t="shared" si="7"/>
        <v>#NAME?</v>
      </c>
    </row>
    <row r="92" spans="1:6" s="9" customFormat="1" ht="15.75" customHeight="1" x14ac:dyDescent="0.3">
      <c r="A92" s="14">
        <v>87</v>
      </c>
      <c r="B92" s="68">
        <v>0</v>
      </c>
      <c r="C92" s="68" t="e">
        <f t="shared" si="5"/>
        <v>#NAME?</v>
      </c>
      <c r="D92" s="68">
        <f t="shared" si="4"/>
        <v>41.13455621363827</v>
      </c>
      <c r="E92" s="68" t="e">
        <f t="shared" si="6"/>
        <v>#NAME?</v>
      </c>
      <c r="F92" s="68" t="e">
        <f t="shared" si="7"/>
        <v>#NAME?</v>
      </c>
    </row>
    <row r="93" spans="1:6" s="9" customFormat="1" ht="15.75" customHeight="1" x14ac:dyDescent="0.3">
      <c r="A93" s="14">
        <v>88</v>
      </c>
      <c r="B93" s="68">
        <v>0</v>
      </c>
      <c r="C93" s="68" t="e">
        <f t="shared" si="5"/>
        <v>#NAME?</v>
      </c>
      <c r="D93" s="68">
        <f t="shared" si="4"/>
        <v>41.13455621363827</v>
      </c>
      <c r="E93" s="68" t="e">
        <f t="shared" si="6"/>
        <v>#NAME?</v>
      </c>
      <c r="F93" s="68" t="e">
        <f t="shared" si="7"/>
        <v>#NAME?</v>
      </c>
    </row>
    <row r="94" spans="1:6" s="9" customFormat="1" ht="15.75" customHeight="1" x14ac:dyDescent="0.3">
      <c r="A94" s="14">
        <v>89</v>
      </c>
      <c r="B94" s="68">
        <v>0</v>
      </c>
      <c r="C94" s="68" t="e">
        <f t="shared" si="5"/>
        <v>#NAME?</v>
      </c>
      <c r="D94" s="68">
        <f t="shared" si="4"/>
        <v>41.13455621363827</v>
      </c>
      <c r="E94" s="68" t="e">
        <f t="shared" si="6"/>
        <v>#NAME?</v>
      </c>
      <c r="F94" s="68" t="e">
        <f t="shared" si="7"/>
        <v>#NAME?</v>
      </c>
    </row>
    <row r="95" spans="1:6" s="9" customFormat="1" ht="15.75" customHeight="1" x14ac:dyDescent="0.3">
      <c r="A95" s="14">
        <v>90</v>
      </c>
      <c r="B95" s="68">
        <v>0</v>
      </c>
      <c r="C95" s="68" t="e">
        <f t="shared" si="5"/>
        <v>#NAME?</v>
      </c>
      <c r="D95" s="68">
        <f t="shared" ref="D95:D125" si="8">D94</f>
        <v>41.13455621363827</v>
      </c>
      <c r="E95" s="68" t="e">
        <f t="shared" si="6"/>
        <v>#NAME?</v>
      </c>
      <c r="F95" s="68" t="e">
        <f t="shared" si="7"/>
        <v>#NAME?</v>
      </c>
    </row>
    <row r="96" spans="1:6" s="9" customFormat="1" ht="15.75" customHeight="1" x14ac:dyDescent="0.3">
      <c r="A96" s="14">
        <v>91</v>
      </c>
      <c r="B96" s="68">
        <v>0</v>
      </c>
      <c r="C96" s="68" t="e">
        <f t="shared" si="5"/>
        <v>#NAME?</v>
      </c>
      <c r="D96" s="68">
        <f t="shared" si="8"/>
        <v>41.13455621363827</v>
      </c>
      <c r="E96" s="68" t="e">
        <f t="shared" si="6"/>
        <v>#NAME?</v>
      </c>
      <c r="F96" s="68" t="e">
        <f t="shared" si="7"/>
        <v>#NAME?</v>
      </c>
    </row>
    <row r="97" spans="1:6" s="9" customFormat="1" ht="15.75" customHeight="1" x14ac:dyDescent="0.3">
      <c r="A97" s="14">
        <v>92</v>
      </c>
      <c r="B97" s="68">
        <v>0</v>
      </c>
      <c r="C97" s="68" t="e">
        <f t="shared" si="5"/>
        <v>#NAME?</v>
      </c>
      <c r="D97" s="68">
        <f t="shared" si="8"/>
        <v>41.13455621363827</v>
      </c>
      <c r="E97" s="68" t="e">
        <f t="shared" si="6"/>
        <v>#NAME?</v>
      </c>
      <c r="F97" s="68" t="e">
        <f t="shared" si="7"/>
        <v>#NAME?</v>
      </c>
    </row>
    <row r="98" spans="1:6" s="9" customFormat="1" ht="15.75" customHeight="1" x14ac:dyDescent="0.3">
      <c r="A98" s="14">
        <v>93</v>
      </c>
      <c r="B98" s="68">
        <v>0</v>
      </c>
      <c r="C98" s="68" t="e">
        <f t="shared" si="5"/>
        <v>#NAME?</v>
      </c>
      <c r="D98" s="68">
        <f t="shared" si="8"/>
        <v>41.13455621363827</v>
      </c>
      <c r="E98" s="68" t="e">
        <f t="shared" si="6"/>
        <v>#NAME?</v>
      </c>
      <c r="F98" s="68" t="e">
        <f t="shared" si="7"/>
        <v>#NAME?</v>
      </c>
    </row>
    <row r="99" spans="1:6" s="9" customFormat="1" ht="15.75" customHeight="1" x14ac:dyDescent="0.3">
      <c r="A99" s="14">
        <v>94</v>
      </c>
      <c r="B99" s="68">
        <v>0</v>
      </c>
      <c r="C99" s="68" t="e">
        <f t="shared" si="5"/>
        <v>#NAME?</v>
      </c>
      <c r="D99" s="68">
        <f t="shared" si="8"/>
        <v>41.13455621363827</v>
      </c>
      <c r="E99" s="68" t="e">
        <f t="shared" si="6"/>
        <v>#NAME?</v>
      </c>
      <c r="F99" s="68" t="e">
        <f t="shared" si="7"/>
        <v>#NAME?</v>
      </c>
    </row>
    <row r="100" spans="1:6" s="9" customFormat="1" ht="15.75" customHeight="1" x14ac:dyDescent="0.3">
      <c r="A100" s="14">
        <v>95</v>
      </c>
      <c r="B100" s="68">
        <v>0</v>
      </c>
      <c r="C100" s="68" t="e">
        <f t="shared" si="5"/>
        <v>#NAME?</v>
      </c>
      <c r="D100" s="68">
        <f t="shared" si="8"/>
        <v>41.13455621363827</v>
      </c>
      <c r="E100" s="68" t="e">
        <f t="shared" si="6"/>
        <v>#NAME?</v>
      </c>
      <c r="F100" s="68" t="e">
        <f t="shared" si="7"/>
        <v>#NAME?</v>
      </c>
    </row>
    <row r="101" spans="1:6" s="9" customFormat="1" ht="15.75" customHeight="1" x14ac:dyDescent="0.3">
      <c r="A101" s="14">
        <v>96</v>
      </c>
      <c r="B101" s="68">
        <v>0</v>
      </c>
      <c r="C101" s="68" t="e">
        <f t="shared" si="5"/>
        <v>#NAME?</v>
      </c>
      <c r="D101" s="68">
        <f t="shared" si="8"/>
        <v>41.13455621363827</v>
      </c>
      <c r="E101" s="68" t="e">
        <f t="shared" si="6"/>
        <v>#NAME?</v>
      </c>
      <c r="F101" s="68" t="e">
        <f t="shared" si="7"/>
        <v>#NAME?</v>
      </c>
    </row>
    <row r="102" spans="1:6" s="9" customFormat="1" ht="15.75" customHeight="1" x14ac:dyDescent="0.3">
      <c r="A102" s="14">
        <v>97</v>
      </c>
      <c r="B102" s="68">
        <v>0</v>
      </c>
      <c r="C102" s="68" t="e">
        <f t="shared" si="5"/>
        <v>#NAME?</v>
      </c>
      <c r="D102" s="68">
        <f t="shared" si="8"/>
        <v>41.13455621363827</v>
      </c>
      <c r="E102" s="68" t="e">
        <f t="shared" si="6"/>
        <v>#NAME?</v>
      </c>
      <c r="F102" s="68" t="e">
        <f t="shared" si="7"/>
        <v>#NAME?</v>
      </c>
    </row>
    <row r="103" spans="1:6" s="9" customFormat="1" ht="15.75" customHeight="1" x14ac:dyDescent="0.3">
      <c r="A103" s="14">
        <v>98</v>
      </c>
      <c r="B103" s="68">
        <v>0</v>
      </c>
      <c r="C103" s="68" t="e">
        <f t="shared" si="5"/>
        <v>#NAME?</v>
      </c>
      <c r="D103" s="68">
        <f t="shared" si="8"/>
        <v>41.13455621363827</v>
      </c>
      <c r="E103" s="68" t="e">
        <f t="shared" si="6"/>
        <v>#NAME?</v>
      </c>
      <c r="F103" s="68" t="e">
        <f t="shared" si="7"/>
        <v>#NAME?</v>
      </c>
    </row>
    <row r="104" spans="1:6" s="9" customFormat="1" ht="15.75" customHeight="1" x14ac:dyDescent="0.3">
      <c r="A104" s="14">
        <v>99</v>
      </c>
      <c r="B104" s="68">
        <v>0</v>
      </c>
      <c r="C104" s="68" t="e">
        <f t="shared" si="5"/>
        <v>#NAME?</v>
      </c>
      <c r="D104" s="68">
        <f t="shared" si="8"/>
        <v>41.13455621363827</v>
      </c>
      <c r="E104" s="68" t="e">
        <f t="shared" si="6"/>
        <v>#NAME?</v>
      </c>
      <c r="F104" s="68" t="e">
        <f t="shared" si="7"/>
        <v>#NAME?</v>
      </c>
    </row>
    <row r="105" spans="1:6" s="9" customFormat="1" ht="15.75" customHeight="1" x14ac:dyDescent="0.3">
      <c r="A105" s="14">
        <v>100</v>
      </c>
      <c r="B105" s="68">
        <v>0</v>
      </c>
      <c r="C105" s="68" t="e">
        <f t="shared" si="5"/>
        <v>#NAME?</v>
      </c>
      <c r="D105" s="68">
        <f t="shared" si="8"/>
        <v>41.13455621363827</v>
      </c>
      <c r="E105" s="68" t="e">
        <f t="shared" si="6"/>
        <v>#NAME?</v>
      </c>
      <c r="F105" s="68" t="e">
        <f t="shared" si="7"/>
        <v>#NAME?</v>
      </c>
    </row>
    <row r="106" spans="1:6" s="9" customFormat="1" ht="15.75" customHeight="1" x14ac:dyDescent="0.3">
      <c r="A106" s="14">
        <v>101</v>
      </c>
      <c r="B106" s="68">
        <v>0</v>
      </c>
      <c r="C106" s="68" t="e">
        <f t="shared" si="5"/>
        <v>#NAME?</v>
      </c>
      <c r="D106" s="68">
        <f t="shared" si="8"/>
        <v>41.13455621363827</v>
      </c>
      <c r="E106" s="68" t="e">
        <f t="shared" si="6"/>
        <v>#NAME?</v>
      </c>
      <c r="F106" s="68" t="e">
        <f t="shared" si="7"/>
        <v>#NAME?</v>
      </c>
    </row>
    <row r="107" spans="1:6" s="9" customFormat="1" ht="15.75" customHeight="1" x14ac:dyDescent="0.3">
      <c r="A107" s="14">
        <v>102</v>
      </c>
      <c r="B107" s="68">
        <v>0</v>
      </c>
      <c r="C107" s="68" t="e">
        <f t="shared" si="5"/>
        <v>#NAME?</v>
      </c>
      <c r="D107" s="68">
        <f t="shared" si="8"/>
        <v>41.13455621363827</v>
      </c>
      <c r="E107" s="68" t="e">
        <f t="shared" si="6"/>
        <v>#NAME?</v>
      </c>
      <c r="F107" s="68" t="e">
        <f t="shared" si="7"/>
        <v>#NAME?</v>
      </c>
    </row>
    <row r="108" spans="1:6" s="9" customFormat="1" ht="15.75" customHeight="1" x14ac:dyDescent="0.3">
      <c r="A108" s="14">
        <v>103</v>
      </c>
      <c r="B108" s="68">
        <v>0</v>
      </c>
      <c r="C108" s="68" t="e">
        <f t="shared" si="5"/>
        <v>#NAME?</v>
      </c>
      <c r="D108" s="68">
        <f t="shared" si="8"/>
        <v>41.13455621363827</v>
      </c>
      <c r="E108" s="68" t="e">
        <f t="shared" si="6"/>
        <v>#NAME?</v>
      </c>
      <c r="F108" s="68" t="e">
        <f t="shared" si="7"/>
        <v>#NAME?</v>
      </c>
    </row>
    <row r="109" spans="1:6" s="9" customFormat="1" ht="15.75" customHeight="1" x14ac:dyDescent="0.3">
      <c r="A109" s="14">
        <v>104</v>
      </c>
      <c r="B109" s="68">
        <v>0</v>
      </c>
      <c r="C109" s="68" t="e">
        <f t="shared" si="5"/>
        <v>#NAME?</v>
      </c>
      <c r="D109" s="68">
        <f t="shared" si="8"/>
        <v>41.13455621363827</v>
      </c>
      <c r="E109" s="68" t="e">
        <f t="shared" si="6"/>
        <v>#NAME?</v>
      </c>
      <c r="F109" s="68" t="e">
        <f t="shared" si="7"/>
        <v>#NAME?</v>
      </c>
    </row>
    <row r="110" spans="1:6" s="9" customFormat="1" ht="15.75" customHeight="1" x14ac:dyDescent="0.3">
      <c r="A110" s="14">
        <v>105</v>
      </c>
      <c r="B110" s="68">
        <v>0</v>
      </c>
      <c r="C110" s="68" t="e">
        <f t="shared" si="5"/>
        <v>#NAME?</v>
      </c>
      <c r="D110" s="68">
        <f t="shared" si="8"/>
        <v>41.13455621363827</v>
      </c>
      <c r="E110" s="68" t="e">
        <f t="shared" si="6"/>
        <v>#NAME?</v>
      </c>
      <c r="F110" s="68" t="e">
        <f t="shared" si="7"/>
        <v>#NAME?</v>
      </c>
    </row>
    <row r="111" spans="1:6" s="9" customFormat="1" ht="15.75" customHeight="1" x14ac:dyDescent="0.3">
      <c r="A111" s="14">
        <v>106</v>
      </c>
      <c r="B111" s="68">
        <v>0</v>
      </c>
      <c r="C111" s="68" t="e">
        <f t="shared" si="5"/>
        <v>#NAME?</v>
      </c>
      <c r="D111" s="68">
        <f t="shared" si="8"/>
        <v>41.13455621363827</v>
      </c>
      <c r="E111" s="68" t="e">
        <f t="shared" si="6"/>
        <v>#NAME?</v>
      </c>
      <c r="F111" s="68" t="e">
        <f t="shared" si="7"/>
        <v>#NAME?</v>
      </c>
    </row>
    <row r="112" spans="1:6" s="9" customFormat="1" ht="15.75" customHeight="1" x14ac:dyDescent="0.3">
      <c r="A112" s="14">
        <v>107</v>
      </c>
      <c r="B112" s="68">
        <v>0</v>
      </c>
      <c r="C112" s="68" t="e">
        <f t="shared" si="5"/>
        <v>#NAME?</v>
      </c>
      <c r="D112" s="68">
        <f t="shared" si="8"/>
        <v>41.13455621363827</v>
      </c>
      <c r="E112" s="68" t="e">
        <f t="shared" si="6"/>
        <v>#NAME?</v>
      </c>
      <c r="F112" s="68" t="e">
        <f t="shared" si="7"/>
        <v>#NAME?</v>
      </c>
    </row>
    <row r="113" spans="1:6" s="9" customFormat="1" ht="15.75" customHeight="1" x14ac:dyDescent="0.3">
      <c r="A113" s="14">
        <v>108</v>
      </c>
      <c r="B113" s="68">
        <v>0</v>
      </c>
      <c r="C113" s="68" t="e">
        <f t="shared" si="5"/>
        <v>#NAME?</v>
      </c>
      <c r="D113" s="68">
        <f t="shared" si="8"/>
        <v>41.13455621363827</v>
      </c>
      <c r="E113" s="68" t="e">
        <f t="shared" si="6"/>
        <v>#NAME?</v>
      </c>
      <c r="F113" s="68" t="e">
        <f t="shared" si="7"/>
        <v>#NAME?</v>
      </c>
    </row>
    <row r="114" spans="1:6" s="9" customFormat="1" ht="15.75" customHeight="1" x14ac:dyDescent="0.3">
      <c r="A114" s="14">
        <v>109</v>
      </c>
      <c r="B114" s="68">
        <v>0</v>
      </c>
      <c r="C114" s="68" t="e">
        <f t="shared" si="5"/>
        <v>#NAME?</v>
      </c>
      <c r="D114" s="68">
        <f t="shared" si="8"/>
        <v>41.13455621363827</v>
      </c>
      <c r="E114" s="68" t="e">
        <f t="shared" si="6"/>
        <v>#NAME?</v>
      </c>
      <c r="F114" s="68" t="e">
        <f t="shared" si="7"/>
        <v>#NAME?</v>
      </c>
    </row>
    <row r="115" spans="1:6" s="9" customFormat="1" ht="15.75" customHeight="1" x14ac:dyDescent="0.3">
      <c r="A115" s="14">
        <v>110</v>
      </c>
      <c r="B115" s="68">
        <v>0</v>
      </c>
      <c r="C115" s="68" t="e">
        <f t="shared" si="5"/>
        <v>#NAME?</v>
      </c>
      <c r="D115" s="68">
        <f t="shared" si="8"/>
        <v>41.13455621363827</v>
      </c>
      <c r="E115" s="68" t="e">
        <f t="shared" si="6"/>
        <v>#NAME?</v>
      </c>
      <c r="F115" s="68" t="e">
        <f t="shared" si="7"/>
        <v>#NAME?</v>
      </c>
    </row>
    <row r="116" spans="1:6" s="9" customFormat="1" ht="15.75" customHeight="1" x14ac:dyDescent="0.3">
      <c r="A116" s="14">
        <v>111</v>
      </c>
      <c r="B116" s="68">
        <v>0</v>
      </c>
      <c r="C116" s="68" t="e">
        <f t="shared" si="5"/>
        <v>#NAME?</v>
      </c>
      <c r="D116" s="68">
        <f t="shared" si="8"/>
        <v>41.13455621363827</v>
      </c>
      <c r="E116" s="68" t="e">
        <f t="shared" si="6"/>
        <v>#NAME?</v>
      </c>
      <c r="F116" s="68" t="e">
        <f t="shared" si="7"/>
        <v>#NAME?</v>
      </c>
    </row>
    <row r="117" spans="1:6" s="9" customFormat="1" ht="15.75" customHeight="1" x14ac:dyDescent="0.3">
      <c r="A117" s="14">
        <v>112</v>
      </c>
      <c r="B117" s="68">
        <v>0</v>
      </c>
      <c r="C117" s="68" t="e">
        <f t="shared" si="5"/>
        <v>#NAME?</v>
      </c>
      <c r="D117" s="68">
        <f t="shared" si="8"/>
        <v>41.13455621363827</v>
      </c>
      <c r="E117" s="68" t="e">
        <f t="shared" si="6"/>
        <v>#NAME?</v>
      </c>
      <c r="F117" s="68" t="e">
        <f t="shared" si="7"/>
        <v>#NAME?</v>
      </c>
    </row>
    <row r="118" spans="1:6" s="9" customFormat="1" ht="15.75" customHeight="1" x14ac:dyDescent="0.3">
      <c r="A118" s="14">
        <v>113</v>
      </c>
      <c r="B118" s="68">
        <v>0</v>
      </c>
      <c r="C118" s="68" t="e">
        <f t="shared" si="5"/>
        <v>#NAME?</v>
      </c>
      <c r="D118" s="68">
        <f t="shared" si="8"/>
        <v>41.13455621363827</v>
      </c>
      <c r="E118" s="68" t="e">
        <f t="shared" si="6"/>
        <v>#NAME?</v>
      </c>
      <c r="F118" s="68" t="e">
        <f t="shared" si="7"/>
        <v>#NAME?</v>
      </c>
    </row>
    <row r="119" spans="1:6" s="9" customFormat="1" ht="15.75" customHeight="1" x14ac:dyDescent="0.3">
      <c r="A119" s="14">
        <v>114</v>
      </c>
      <c r="B119" s="68">
        <v>0</v>
      </c>
      <c r="C119" s="68" t="e">
        <f t="shared" si="5"/>
        <v>#NAME?</v>
      </c>
      <c r="D119" s="68">
        <f t="shared" si="8"/>
        <v>41.13455621363827</v>
      </c>
      <c r="E119" s="68" t="e">
        <f t="shared" si="6"/>
        <v>#NAME?</v>
      </c>
      <c r="F119" s="68" t="e">
        <f t="shared" si="7"/>
        <v>#NAME?</v>
      </c>
    </row>
    <row r="120" spans="1:6" s="9" customFormat="1" ht="15.75" customHeight="1" x14ac:dyDescent="0.3">
      <c r="A120" s="14">
        <v>115</v>
      </c>
      <c r="B120" s="68">
        <v>0</v>
      </c>
      <c r="C120" s="68" t="e">
        <f t="shared" si="5"/>
        <v>#NAME?</v>
      </c>
      <c r="D120" s="68">
        <f t="shared" si="8"/>
        <v>41.13455621363827</v>
      </c>
      <c r="E120" s="68" t="e">
        <f t="shared" si="6"/>
        <v>#NAME?</v>
      </c>
      <c r="F120" s="68" t="e">
        <f t="shared" si="7"/>
        <v>#NAME?</v>
      </c>
    </row>
    <row r="121" spans="1:6" s="9" customFormat="1" ht="15.75" customHeight="1" x14ac:dyDescent="0.3">
      <c r="A121" s="14">
        <v>116</v>
      </c>
      <c r="B121" s="68">
        <v>0</v>
      </c>
      <c r="C121" s="68" t="e">
        <f t="shared" si="5"/>
        <v>#NAME?</v>
      </c>
      <c r="D121" s="68">
        <f t="shared" si="8"/>
        <v>41.13455621363827</v>
      </c>
      <c r="E121" s="68" t="e">
        <f t="shared" si="6"/>
        <v>#NAME?</v>
      </c>
      <c r="F121" s="68" t="e">
        <f t="shared" si="7"/>
        <v>#NAME?</v>
      </c>
    </row>
    <row r="122" spans="1:6" s="9" customFormat="1" ht="15.75" customHeight="1" x14ac:dyDescent="0.3">
      <c r="A122" s="14">
        <v>117</v>
      </c>
      <c r="B122" s="68">
        <v>0</v>
      </c>
      <c r="C122" s="68" t="e">
        <f t="shared" si="5"/>
        <v>#NAME?</v>
      </c>
      <c r="D122" s="68">
        <f t="shared" si="8"/>
        <v>41.13455621363827</v>
      </c>
      <c r="E122" s="68" t="e">
        <f t="shared" si="6"/>
        <v>#NAME?</v>
      </c>
      <c r="F122" s="68" t="e">
        <f t="shared" si="7"/>
        <v>#NAME?</v>
      </c>
    </row>
    <row r="123" spans="1:6" s="9" customFormat="1" ht="15.75" customHeight="1" x14ac:dyDescent="0.3">
      <c r="A123" s="14">
        <v>118</v>
      </c>
      <c r="B123" s="68">
        <v>0</v>
      </c>
      <c r="C123" s="68" t="e">
        <f t="shared" si="5"/>
        <v>#NAME?</v>
      </c>
      <c r="D123" s="68">
        <f t="shared" si="8"/>
        <v>41.13455621363827</v>
      </c>
      <c r="E123" s="68" t="e">
        <f t="shared" si="6"/>
        <v>#NAME?</v>
      </c>
      <c r="F123" s="68" t="e">
        <f t="shared" si="7"/>
        <v>#NAME?</v>
      </c>
    </row>
    <row r="124" spans="1:6" s="9" customFormat="1" ht="15.75" customHeight="1" x14ac:dyDescent="0.3">
      <c r="A124" s="14">
        <v>119</v>
      </c>
      <c r="B124" s="68">
        <v>0</v>
      </c>
      <c r="C124" s="68" t="e">
        <f t="shared" si="5"/>
        <v>#NAME?</v>
      </c>
      <c r="D124" s="68">
        <f t="shared" si="8"/>
        <v>41.13455621363827</v>
      </c>
      <c r="E124" s="68" t="e">
        <f t="shared" si="6"/>
        <v>#NAME?</v>
      </c>
      <c r="F124" s="68" t="e">
        <f t="shared" si="7"/>
        <v>#NAME?</v>
      </c>
    </row>
    <row r="125" spans="1:6" s="9" customFormat="1" ht="15.75" customHeight="1" x14ac:dyDescent="0.3">
      <c r="A125" s="14">
        <v>120</v>
      </c>
      <c r="B125" s="68">
        <v>0</v>
      </c>
      <c r="C125" s="68" t="e">
        <f t="shared" si="5"/>
        <v>#NAME?</v>
      </c>
      <c r="D125" s="68">
        <f t="shared" si="8"/>
        <v>41.13455621363827</v>
      </c>
      <c r="E125" s="68" t="e">
        <f t="shared" si="6"/>
        <v>#NAME?</v>
      </c>
      <c r="F125" s="68" t="e">
        <f t="shared" si="7"/>
        <v>#NAME?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2" fitToHeight="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9C9FD-20C4-4AE9-82E8-8B36E0AF22B5}">
  <sheetPr codeName="Planilha30">
    <tabColor theme="8" tint="0.79998168889431442"/>
    <outlinePr summaryBelow="0"/>
  </sheetPr>
  <dimension ref="A5:HI103"/>
  <sheetViews>
    <sheetView topLeftCell="A66" zoomScaleNormal="100" workbookViewId="0">
      <selection activeCell="B103" sqref="B103"/>
    </sheetView>
  </sheetViews>
  <sheetFormatPr defaultColWidth="9.109375" defaultRowHeight="10.199999999999999" x14ac:dyDescent="0.2"/>
  <cols>
    <col min="1" max="1" width="45.33203125" style="20" bestFit="1" customWidth="1"/>
    <col min="2" max="217" width="9.5546875" style="77" customWidth="1"/>
    <col min="218" max="16384" width="9.109375" style="20"/>
  </cols>
  <sheetData>
    <row r="5" spans="1:217" s="33" customFormat="1" x14ac:dyDescent="0.3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</row>
    <row r="6" spans="1:217" s="22" customFormat="1" x14ac:dyDescent="0.2">
      <c r="A6" s="21" t="s">
        <v>54</v>
      </c>
      <c r="B6" s="72">
        <v>1</v>
      </c>
      <c r="C6" s="72">
        <v>1</v>
      </c>
      <c r="D6" s="72">
        <v>1</v>
      </c>
      <c r="E6" s="72">
        <v>1</v>
      </c>
      <c r="F6" s="72">
        <v>1</v>
      </c>
      <c r="G6" s="72">
        <v>1</v>
      </c>
      <c r="H6" s="72">
        <v>1</v>
      </c>
      <c r="I6" s="72">
        <v>1</v>
      </c>
      <c r="J6" s="72">
        <v>1</v>
      </c>
      <c r="K6" s="72">
        <v>1</v>
      </c>
      <c r="L6" s="72">
        <v>1</v>
      </c>
      <c r="M6" s="72">
        <v>1</v>
      </c>
      <c r="N6" s="72">
        <v>2</v>
      </c>
      <c r="O6" s="72">
        <v>2</v>
      </c>
      <c r="P6" s="72">
        <v>2</v>
      </c>
      <c r="Q6" s="72">
        <v>2</v>
      </c>
      <c r="R6" s="72">
        <v>2</v>
      </c>
      <c r="S6" s="72">
        <v>2</v>
      </c>
      <c r="T6" s="72">
        <v>2</v>
      </c>
      <c r="U6" s="72">
        <v>2</v>
      </c>
      <c r="V6" s="72">
        <v>2</v>
      </c>
      <c r="W6" s="72">
        <v>2</v>
      </c>
      <c r="X6" s="72">
        <v>2</v>
      </c>
      <c r="Y6" s="72">
        <v>2</v>
      </c>
      <c r="Z6" s="72">
        <f t="shared" ref="Z6:CK6" si="0">N6+1</f>
        <v>3</v>
      </c>
      <c r="AA6" s="72">
        <f t="shared" si="0"/>
        <v>3</v>
      </c>
      <c r="AB6" s="72">
        <f t="shared" si="0"/>
        <v>3</v>
      </c>
      <c r="AC6" s="72">
        <f t="shared" si="0"/>
        <v>3</v>
      </c>
      <c r="AD6" s="72">
        <f t="shared" si="0"/>
        <v>3</v>
      </c>
      <c r="AE6" s="72">
        <f t="shared" si="0"/>
        <v>3</v>
      </c>
      <c r="AF6" s="72">
        <f t="shared" si="0"/>
        <v>3</v>
      </c>
      <c r="AG6" s="72">
        <f t="shared" si="0"/>
        <v>3</v>
      </c>
      <c r="AH6" s="72">
        <f t="shared" si="0"/>
        <v>3</v>
      </c>
      <c r="AI6" s="72">
        <f t="shared" si="0"/>
        <v>3</v>
      </c>
      <c r="AJ6" s="72">
        <f t="shared" si="0"/>
        <v>3</v>
      </c>
      <c r="AK6" s="72">
        <f t="shared" si="0"/>
        <v>3</v>
      </c>
      <c r="AL6" s="72">
        <f t="shared" si="0"/>
        <v>4</v>
      </c>
      <c r="AM6" s="72">
        <f t="shared" si="0"/>
        <v>4</v>
      </c>
      <c r="AN6" s="72">
        <f t="shared" si="0"/>
        <v>4</v>
      </c>
      <c r="AO6" s="72">
        <f t="shared" si="0"/>
        <v>4</v>
      </c>
      <c r="AP6" s="72">
        <f t="shared" si="0"/>
        <v>4</v>
      </c>
      <c r="AQ6" s="72">
        <f t="shared" si="0"/>
        <v>4</v>
      </c>
      <c r="AR6" s="72">
        <f t="shared" si="0"/>
        <v>4</v>
      </c>
      <c r="AS6" s="72">
        <f t="shared" si="0"/>
        <v>4</v>
      </c>
      <c r="AT6" s="72">
        <f t="shared" si="0"/>
        <v>4</v>
      </c>
      <c r="AU6" s="72">
        <f t="shared" si="0"/>
        <v>4</v>
      </c>
      <c r="AV6" s="72">
        <f t="shared" si="0"/>
        <v>4</v>
      </c>
      <c r="AW6" s="72">
        <f t="shared" si="0"/>
        <v>4</v>
      </c>
      <c r="AX6" s="73">
        <f t="shared" si="0"/>
        <v>5</v>
      </c>
      <c r="AY6" s="73">
        <f t="shared" si="0"/>
        <v>5</v>
      </c>
      <c r="AZ6" s="73">
        <f t="shared" si="0"/>
        <v>5</v>
      </c>
      <c r="BA6" s="73">
        <f t="shared" si="0"/>
        <v>5</v>
      </c>
      <c r="BB6" s="73">
        <f t="shared" si="0"/>
        <v>5</v>
      </c>
      <c r="BC6" s="73">
        <f t="shared" si="0"/>
        <v>5</v>
      </c>
      <c r="BD6" s="73">
        <f t="shared" si="0"/>
        <v>5</v>
      </c>
      <c r="BE6" s="73">
        <f t="shared" si="0"/>
        <v>5</v>
      </c>
      <c r="BF6" s="73">
        <f t="shared" si="0"/>
        <v>5</v>
      </c>
      <c r="BG6" s="73">
        <f t="shared" si="0"/>
        <v>5</v>
      </c>
      <c r="BH6" s="73">
        <f t="shared" si="0"/>
        <v>5</v>
      </c>
      <c r="BI6" s="73">
        <f t="shared" si="0"/>
        <v>5</v>
      </c>
      <c r="BJ6" s="73">
        <f t="shared" si="0"/>
        <v>6</v>
      </c>
      <c r="BK6" s="73">
        <f t="shared" si="0"/>
        <v>6</v>
      </c>
      <c r="BL6" s="73">
        <f t="shared" si="0"/>
        <v>6</v>
      </c>
      <c r="BM6" s="73">
        <f t="shared" si="0"/>
        <v>6</v>
      </c>
      <c r="BN6" s="73">
        <f t="shared" si="0"/>
        <v>6</v>
      </c>
      <c r="BO6" s="73">
        <f t="shared" si="0"/>
        <v>6</v>
      </c>
      <c r="BP6" s="73">
        <f t="shared" si="0"/>
        <v>6</v>
      </c>
      <c r="BQ6" s="73">
        <f t="shared" si="0"/>
        <v>6</v>
      </c>
      <c r="BR6" s="73">
        <f t="shared" si="0"/>
        <v>6</v>
      </c>
      <c r="BS6" s="73">
        <f t="shared" si="0"/>
        <v>6</v>
      </c>
      <c r="BT6" s="73">
        <f t="shared" si="0"/>
        <v>6</v>
      </c>
      <c r="BU6" s="73">
        <f t="shared" si="0"/>
        <v>6</v>
      </c>
      <c r="BV6" s="73">
        <f t="shared" si="0"/>
        <v>7</v>
      </c>
      <c r="BW6" s="73">
        <f t="shared" si="0"/>
        <v>7</v>
      </c>
      <c r="BX6" s="73">
        <f t="shared" si="0"/>
        <v>7</v>
      </c>
      <c r="BY6" s="73">
        <f t="shared" si="0"/>
        <v>7</v>
      </c>
      <c r="BZ6" s="73">
        <f t="shared" si="0"/>
        <v>7</v>
      </c>
      <c r="CA6" s="73">
        <f t="shared" si="0"/>
        <v>7</v>
      </c>
      <c r="CB6" s="73">
        <f t="shared" si="0"/>
        <v>7</v>
      </c>
      <c r="CC6" s="73">
        <f t="shared" si="0"/>
        <v>7</v>
      </c>
      <c r="CD6" s="73">
        <f t="shared" si="0"/>
        <v>7</v>
      </c>
      <c r="CE6" s="73">
        <f t="shared" si="0"/>
        <v>7</v>
      </c>
      <c r="CF6" s="73">
        <f t="shared" si="0"/>
        <v>7</v>
      </c>
      <c r="CG6" s="73">
        <f t="shared" si="0"/>
        <v>7</v>
      </c>
      <c r="CH6" s="73">
        <f t="shared" si="0"/>
        <v>8</v>
      </c>
      <c r="CI6" s="73">
        <f t="shared" si="0"/>
        <v>8</v>
      </c>
      <c r="CJ6" s="73">
        <f t="shared" si="0"/>
        <v>8</v>
      </c>
      <c r="CK6" s="73">
        <f t="shared" si="0"/>
        <v>8</v>
      </c>
      <c r="CL6" s="73">
        <f t="shared" ref="CL6:EW6" si="1">BZ6+1</f>
        <v>8</v>
      </c>
      <c r="CM6" s="73">
        <f t="shared" si="1"/>
        <v>8</v>
      </c>
      <c r="CN6" s="73">
        <f t="shared" si="1"/>
        <v>8</v>
      </c>
      <c r="CO6" s="73">
        <f t="shared" si="1"/>
        <v>8</v>
      </c>
      <c r="CP6" s="73">
        <f t="shared" si="1"/>
        <v>8</v>
      </c>
      <c r="CQ6" s="73">
        <f t="shared" si="1"/>
        <v>8</v>
      </c>
      <c r="CR6" s="73">
        <f t="shared" si="1"/>
        <v>8</v>
      </c>
      <c r="CS6" s="73">
        <f t="shared" si="1"/>
        <v>8</v>
      </c>
      <c r="CT6" s="73">
        <f t="shared" si="1"/>
        <v>9</v>
      </c>
      <c r="CU6" s="73">
        <f t="shared" si="1"/>
        <v>9</v>
      </c>
      <c r="CV6" s="73">
        <f t="shared" si="1"/>
        <v>9</v>
      </c>
      <c r="CW6" s="73">
        <f t="shared" si="1"/>
        <v>9</v>
      </c>
      <c r="CX6" s="73">
        <f t="shared" si="1"/>
        <v>9</v>
      </c>
      <c r="CY6" s="73">
        <f t="shared" si="1"/>
        <v>9</v>
      </c>
      <c r="CZ6" s="73">
        <f t="shared" si="1"/>
        <v>9</v>
      </c>
      <c r="DA6" s="73">
        <f t="shared" si="1"/>
        <v>9</v>
      </c>
      <c r="DB6" s="73">
        <f t="shared" si="1"/>
        <v>9</v>
      </c>
      <c r="DC6" s="73">
        <f t="shared" si="1"/>
        <v>9</v>
      </c>
      <c r="DD6" s="73">
        <f t="shared" si="1"/>
        <v>9</v>
      </c>
      <c r="DE6" s="73">
        <f t="shared" si="1"/>
        <v>9</v>
      </c>
      <c r="DF6" s="73">
        <f t="shared" si="1"/>
        <v>10</v>
      </c>
      <c r="DG6" s="73">
        <f t="shared" si="1"/>
        <v>10</v>
      </c>
      <c r="DH6" s="73">
        <f t="shared" si="1"/>
        <v>10</v>
      </c>
      <c r="DI6" s="73">
        <f t="shared" si="1"/>
        <v>10</v>
      </c>
      <c r="DJ6" s="73">
        <f t="shared" si="1"/>
        <v>10</v>
      </c>
      <c r="DK6" s="73">
        <f t="shared" si="1"/>
        <v>10</v>
      </c>
      <c r="DL6" s="73">
        <f t="shared" si="1"/>
        <v>10</v>
      </c>
      <c r="DM6" s="73">
        <f t="shared" si="1"/>
        <v>10</v>
      </c>
      <c r="DN6" s="73">
        <f t="shared" si="1"/>
        <v>10</v>
      </c>
      <c r="DO6" s="73">
        <f t="shared" si="1"/>
        <v>10</v>
      </c>
      <c r="DP6" s="73">
        <f t="shared" si="1"/>
        <v>10</v>
      </c>
      <c r="DQ6" s="73">
        <f t="shared" si="1"/>
        <v>10</v>
      </c>
      <c r="DR6" s="73">
        <f t="shared" si="1"/>
        <v>11</v>
      </c>
      <c r="DS6" s="73">
        <f t="shared" si="1"/>
        <v>11</v>
      </c>
      <c r="DT6" s="73">
        <f t="shared" si="1"/>
        <v>11</v>
      </c>
      <c r="DU6" s="73">
        <f t="shared" si="1"/>
        <v>11</v>
      </c>
      <c r="DV6" s="73">
        <f t="shared" si="1"/>
        <v>11</v>
      </c>
      <c r="DW6" s="73">
        <f t="shared" si="1"/>
        <v>11</v>
      </c>
      <c r="DX6" s="73">
        <f t="shared" si="1"/>
        <v>11</v>
      </c>
      <c r="DY6" s="73">
        <f t="shared" si="1"/>
        <v>11</v>
      </c>
      <c r="DZ6" s="73">
        <f t="shared" si="1"/>
        <v>11</v>
      </c>
      <c r="EA6" s="73">
        <f t="shared" si="1"/>
        <v>11</v>
      </c>
      <c r="EB6" s="73">
        <f t="shared" si="1"/>
        <v>11</v>
      </c>
      <c r="EC6" s="73">
        <f t="shared" si="1"/>
        <v>11</v>
      </c>
      <c r="ED6" s="73">
        <f t="shared" si="1"/>
        <v>12</v>
      </c>
      <c r="EE6" s="73">
        <f t="shared" si="1"/>
        <v>12</v>
      </c>
      <c r="EF6" s="73">
        <f t="shared" si="1"/>
        <v>12</v>
      </c>
      <c r="EG6" s="73">
        <f t="shared" si="1"/>
        <v>12</v>
      </c>
      <c r="EH6" s="73">
        <f t="shared" si="1"/>
        <v>12</v>
      </c>
      <c r="EI6" s="73">
        <f t="shared" si="1"/>
        <v>12</v>
      </c>
      <c r="EJ6" s="73">
        <f t="shared" si="1"/>
        <v>12</v>
      </c>
      <c r="EK6" s="73">
        <f t="shared" si="1"/>
        <v>12</v>
      </c>
      <c r="EL6" s="73">
        <f t="shared" si="1"/>
        <v>12</v>
      </c>
      <c r="EM6" s="73">
        <f t="shared" si="1"/>
        <v>12</v>
      </c>
      <c r="EN6" s="73">
        <f t="shared" si="1"/>
        <v>12</v>
      </c>
      <c r="EO6" s="73">
        <f t="shared" si="1"/>
        <v>12</v>
      </c>
      <c r="EP6" s="73">
        <f t="shared" si="1"/>
        <v>13</v>
      </c>
      <c r="EQ6" s="73">
        <f t="shared" si="1"/>
        <v>13</v>
      </c>
      <c r="ER6" s="73">
        <f t="shared" si="1"/>
        <v>13</v>
      </c>
      <c r="ES6" s="73">
        <f t="shared" si="1"/>
        <v>13</v>
      </c>
      <c r="ET6" s="73">
        <f t="shared" si="1"/>
        <v>13</v>
      </c>
      <c r="EU6" s="73">
        <f t="shared" si="1"/>
        <v>13</v>
      </c>
      <c r="EV6" s="73">
        <f t="shared" si="1"/>
        <v>13</v>
      </c>
      <c r="EW6" s="73">
        <f t="shared" si="1"/>
        <v>13</v>
      </c>
      <c r="EX6" s="73">
        <f t="shared" ref="EX6:HI6" si="2">EL6+1</f>
        <v>13</v>
      </c>
      <c r="EY6" s="73">
        <f t="shared" si="2"/>
        <v>13</v>
      </c>
      <c r="EZ6" s="73">
        <f t="shared" si="2"/>
        <v>13</v>
      </c>
      <c r="FA6" s="73">
        <f t="shared" si="2"/>
        <v>13</v>
      </c>
      <c r="FB6" s="73">
        <f t="shared" si="2"/>
        <v>14</v>
      </c>
      <c r="FC6" s="73">
        <f t="shared" si="2"/>
        <v>14</v>
      </c>
      <c r="FD6" s="73">
        <f t="shared" si="2"/>
        <v>14</v>
      </c>
      <c r="FE6" s="73">
        <f t="shared" si="2"/>
        <v>14</v>
      </c>
      <c r="FF6" s="73">
        <f t="shared" si="2"/>
        <v>14</v>
      </c>
      <c r="FG6" s="73">
        <f t="shared" si="2"/>
        <v>14</v>
      </c>
      <c r="FH6" s="73">
        <f t="shared" si="2"/>
        <v>14</v>
      </c>
      <c r="FI6" s="73">
        <f t="shared" si="2"/>
        <v>14</v>
      </c>
      <c r="FJ6" s="73">
        <f t="shared" si="2"/>
        <v>14</v>
      </c>
      <c r="FK6" s="73">
        <f t="shared" si="2"/>
        <v>14</v>
      </c>
      <c r="FL6" s="73">
        <f t="shared" si="2"/>
        <v>14</v>
      </c>
      <c r="FM6" s="73">
        <f t="shared" si="2"/>
        <v>14</v>
      </c>
      <c r="FN6" s="73">
        <f t="shared" si="2"/>
        <v>15</v>
      </c>
      <c r="FO6" s="73">
        <f t="shared" si="2"/>
        <v>15</v>
      </c>
      <c r="FP6" s="73">
        <f t="shared" si="2"/>
        <v>15</v>
      </c>
      <c r="FQ6" s="73">
        <f t="shared" si="2"/>
        <v>15</v>
      </c>
      <c r="FR6" s="73">
        <f t="shared" si="2"/>
        <v>15</v>
      </c>
      <c r="FS6" s="73">
        <f t="shared" si="2"/>
        <v>15</v>
      </c>
      <c r="FT6" s="73">
        <f t="shared" si="2"/>
        <v>15</v>
      </c>
      <c r="FU6" s="73">
        <f t="shared" si="2"/>
        <v>15</v>
      </c>
      <c r="FV6" s="73">
        <f t="shared" si="2"/>
        <v>15</v>
      </c>
      <c r="FW6" s="73">
        <f t="shared" si="2"/>
        <v>15</v>
      </c>
      <c r="FX6" s="73">
        <f t="shared" si="2"/>
        <v>15</v>
      </c>
      <c r="FY6" s="73">
        <f t="shared" si="2"/>
        <v>15</v>
      </c>
      <c r="FZ6" s="73">
        <f t="shared" si="2"/>
        <v>16</v>
      </c>
      <c r="GA6" s="73">
        <f t="shared" si="2"/>
        <v>16</v>
      </c>
      <c r="GB6" s="73">
        <f t="shared" si="2"/>
        <v>16</v>
      </c>
      <c r="GC6" s="73">
        <f t="shared" si="2"/>
        <v>16</v>
      </c>
      <c r="GD6" s="73">
        <f t="shared" si="2"/>
        <v>16</v>
      </c>
      <c r="GE6" s="73">
        <f t="shared" si="2"/>
        <v>16</v>
      </c>
      <c r="GF6" s="73">
        <f t="shared" si="2"/>
        <v>16</v>
      </c>
      <c r="GG6" s="73">
        <f t="shared" si="2"/>
        <v>16</v>
      </c>
      <c r="GH6" s="73">
        <f t="shared" si="2"/>
        <v>16</v>
      </c>
      <c r="GI6" s="73">
        <f t="shared" si="2"/>
        <v>16</v>
      </c>
      <c r="GJ6" s="73">
        <f t="shared" si="2"/>
        <v>16</v>
      </c>
      <c r="GK6" s="73">
        <f t="shared" si="2"/>
        <v>16</v>
      </c>
      <c r="GL6" s="73">
        <f t="shared" si="2"/>
        <v>17</v>
      </c>
      <c r="GM6" s="73">
        <f t="shared" si="2"/>
        <v>17</v>
      </c>
      <c r="GN6" s="73">
        <f t="shared" si="2"/>
        <v>17</v>
      </c>
      <c r="GO6" s="73">
        <f t="shared" si="2"/>
        <v>17</v>
      </c>
      <c r="GP6" s="73">
        <f t="shared" si="2"/>
        <v>17</v>
      </c>
      <c r="GQ6" s="73">
        <f t="shared" si="2"/>
        <v>17</v>
      </c>
      <c r="GR6" s="73">
        <f t="shared" si="2"/>
        <v>17</v>
      </c>
      <c r="GS6" s="73">
        <f t="shared" si="2"/>
        <v>17</v>
      </c>
      <c r="GT6" s="73">
        <f t="shared" si="2"/>
        <v>17</v>
      </c>
      <c r="GU6" s="73">
        <f t="shared" si="2"/>
        <v>17</v>
      </c>
      <c r="GV6" s="73">
        <f t="shared" si="2"/>
        <v>17</v>
      </c>
      <c r="GW6" s="73">
        <f t="shared" si="2"/>
        <v>17</v>
      </c>
      <c r="GX6" s="73">
        <f t="shared" si="2"/>
        <v>18</v>
      </c>
      <c r="GY6" s="73">
        <f t="shared" si="2"/>
        <v>18</v>
      </c>
      <c r="GZ6" s="73">
        <f t="shared" si="2"/>
        <v>18</v>
      </c>
      <c r="HA6" s="73">
        <f t="shared" si="2"/>
        <v>18</v>
      </c>
      <c r="HB6" s="73">
        <f t="shared" si="2"/>
        <v>18</v>
      </c>
      <c r="HC6" s="73">
        <f t="shared" si="2"/>
        <v>18</v>
      </c>
      <c r="HD6" s="73">
        <f t="shared" si="2"/>
        <v>18</v>
      </c>
      <c r="HE6" s="73">
        <f t="shared" si="2"/>
        <v>18</v>
      </c>
      <c r="HF6" s="73">
        <f t="shared" si="2"/>
        <v>18</v>
      </c>
      <c r="HG6" s="73">
        <f t="shared" si="2"/>
        <v>18</v>
      </c>
      <c r="HH6" s="73">
        <f t="shared" si="2"/>
        <v>18</v>
      </c>
      <c r="HI6" s="73">
        <f t="shared" si="2"/>
        <v>18</v>
      </c>
    </row>
    <row r="7" spans="1:217" x14ac:dyDescent="0.2">
      <c r="A7" s="23" t="s">
        <v>55</v>
      </c>
      <c r="B7" s="74">
        <v>1</v>
      </c>
      <c r="C7" s="74">
        <f t="shared" ref="C7:BN7" si="3">B7+1</f>
        <v>2</v>
      </c>
      <c r="D7" s="74">
        <f t="shared" si="3"/>
        <v>3</v>
      </c>
      <c r="E7" s="74">
        <f t="shared" si="3"/>
        <v>4</v>
      </c>
      <c r="F7" s="74">
        <f t="shared" si="3"/>
        <v>5</v>
      </c>
      <c r="G7" s="74">
        <f t="shared" si="3"/>
        <v>6</v>
      </c>
      <c r="H7" s="74">
        <f t="shared" si="3"/>
        <v>7</v>
      </c>
      <c r="I7" s="74">
        <f t="shared" si="3"/>
        <v>8</v>
      </c>
      <c r="J7" s="74">
        <f t="shared" si="3"/>
        <v>9</v>
      </c>
      <c r="K7" s="74">
        <f t="shared" si="3"/>
        <v>10</v>
      </c>
      <c r="L7" s="74">
        <f t="shared" si="3"/>
        <v>11</v>
      </c>
      <c r="M7" s="74">
        <f t="shared" si="3"/>
        <v>12</v>
      </c>
      <c r="N7" s="74">
        <f t="shared" si="3"/>
        <v>13</v>
      </c>
      <c r="O7" s="74">
        <f t="shared" si="3"/>
        <v>14</v>
      </c>
      <c r="P7" s="74">
        <f t="shared" si="3"/>
        <v>15</v>
      </c>
      <c r="Q7" s="74">
        <f t="shared" si="3"/>
        <v>16</v>
      </c>
      <c r="R7" s="74">
        <f t="shared" si="3"/>
        <v>17</v>
      </c>
      <c r="S7" s="74">
        <f t="shared" si="3"/>
        <v>18</v>
      </c>
      <c r="T7" s="74">
        <f t="shared" si="3"/>
        <v>19</v>
      </c>
      <c r="U7" s="74">
        <f t="shared" si="3"/>
        <v>20</v>
      </c>
      <c r="V7" s="74">
        <f t="shared" si="3"/>
        <v>21</v>
      </c>
      <c r="W7" s="74">
        <f t="shared" si="3"/>
        <v>22</v>
      </c>
      <c r="X7" s="74">
        <f t="shared" si="3"/>
        <v>23</v>
      </c>
      <c r="Y7" s="74">
        <f t="shared" si="3"/>
        <v>24</v>
      </c>
      <c r="Z7" s="74">
        <f t="shared" si="3"/>
        <v>25</v>
      </c>
      <c r="AA7" s="74">
        <f t="shared" si="3"/>
        <v>26</v>
      </c>
      <c r="AB7" s="74">
        <f t="shared" si="3"/>
        <v>27</v>
      </c>
      <c r="AC7" s="74">
        <f t="shared" si="3"/>
        <v>28</v>
      </c>
      <c r="AD7" s="74">
        <f t="shared" si="3"/>
        <v>29</v>
      </c>
      <c r="AE7" s="74">
        <f t="shared" si="3"/>
        <v>30</v>
      </c>
      <c r="AF7" s="74">
        <f t="shared" si="3"/>
        <v>31</v>
      </c>
      <c r="AG7" s="74">
        <f t="shared" si="3"/>
        <v>32</v>
      </c>
      <c r="AH7" s="74">
        <f t="shared" si="3"/>
        <v>33</v>
      </c>
      <c r="AI7" s="74">
        <f t="shared" si="3"/>
        <v>34</v>
      </c>
      <c r="AJ7" s="74">
        <f t="shared" si="3"/>
        <v>35</v>
      </c>
      <c r="AK7" s="74">
        <f t="shared" si="3"/>
        <v>36</v>
      </c>
      <c r="AL7" s="74">
        <f t="shared" si="3"/>
        <v>37</v>
      </c>
      <c r="AM7" s="74">
        <f t="shared" si="3"/>
        <v>38</v>
      </c>
      <c r="AN7" s="74">
        <f t="shared" si="3"/>
        <v>39</v>
      </c>
      <c r="AO7" s="74">
        <f t="shared" si="3"/>
        <v>40</v>
      </c>
      <c r="AP7" s="74">
        <f t="shared" si="3"/>
        <v>41</v>
      </c>
      <c r="AQ7" s="74">
        <f t="shared" si="3"/>
        <v>42</v>
      </c>
      <c r="AR7" s="74">
        <f t="shared" si="3"/>
        <v>43</v>
      </c>
      <c r="AS7" s="74">
        <f t="shared" si="3"/>
        <v>44</v>
      </c>
      <c r="AT7" s="74">
        <f t="shared" si="3"/>
        <v>45</v>
      </c>
      <c r="AU7" s="74">
        <f t="shared" si="3"/>
        <v>46</v>
      </c>
      <c r="AV7" s="74">
        <f t="shared" si="3"/>
        <v>47</v>
      </c>
      <c r="AW7" s="74">
        <f t="shared" si="3"/>
        <v>48</v>
      </c>
      <c r="AX7" s="75">
        <f t="shared" si="3"/>
        <v>49</v>
      </c>
      <c r="AY7" s="75">
        <f t="shared" si="3"/>
        <v>50</v>
      </c>
      <c r="AZ7" s="75">
        <f t="shared" si="3"/>
        <v>51</v>
      </c>
      <c r="BA7" s="75">
        <f t="shared" si="3"/>
        <v>52</v>
      </c>
      <c r="BB7" s="75">
        <f t="shared" si="3"/>
        <v>53</v>
      </c>
      <c r="BC7" s="75">
        <f t="shared" si="3"/>
        <v>54</v>
      </c>
      <c r="BD7" s="75">
        <f t="shared" si="3"/>
        <v>55</v>
      </c>
      <c r="BE7" s="75">
        <f t="shared" si="3"/>
        <v>56</v>
      </c>
      <c r="BF7" s="75">
        <f t="shared" si="3"/>
        <v>57</v>
      </c>
      <c r="BG7" s="75">
        <f t="shared" si="3"/>
        <v>58</v>
      </c>
      <c r="BH7" s="75">
        <f t="shared" si="3"/>
        <v>59</v>
      </c>
      <c r="BI7" s="75">
        <f t="shared" si="3"/>
        <v>60</v>
      </c>
      <c r="BJ7" s="75">
        <f t="shared" si="3"/>
        <v>61</v>
      </c>
      <c r="BK7" s="75">
        <f t="shared" si="3"/>
        <v>62</v>
      </c>
      <c r="BL7" s="75">
        <f t="shared" si="3"/>
        <v>63</v>
      </c>
      <c r="BM7" s="75">
        <f t="shared" si="3"/>
        <v>64</v>
      </c>
      <c r="BN7" s="75">
        <f t="shared" si="3"/>
        <v>65</v>
      </c>
      <c r="BO7" s="75">
        <f t="shared" ref="BO7:DZ7" si="4">BN7+1</f>
        <v>66</v>
      </c>
      <c r="BP7" s="75">
        <f t="shared" si="4"/>
        <v>67</v>
      </c>
      <c r="BQ7" s="75">
        <f t="shared" si="4"/>
        <v>68</v>
      </c>
      <c r="BR7" s="75">
        <f t="shared" si="4"/>
        <v>69</v>
      </c>
      <c r="BS7" s="75">
        <f t="shared" si="4"/>
        <v>70</v>
      </c>
      <c r="BT7" s="75">
        <f t="shared" si="4"/>
        <v>71</v>
      </c>
      <c r="BU7" s="75">
        <f t="shared" si="4"/>
        <v>72</v>
      </c>
      <c r="BV7" s="75">
        <f t="shared" si="4"/>
        <v>73</v>
      </c>
      <c r="BW7" s="75">
        <f t="shared" si="4"/>
        <v>74</v>
      </c>
      <c r="BX7" s="75">
        <f t="shared" si="4"/>
        <v>75</v>
      </c>
      <c r="BY7" s="75">
        <f t="shared" si="4"/>
        <v>76</v>
      </c>
      <c r="BZ7" s="75">
        <f t="shared" si="4"/>
        <v>77</v>
      </c>
      <c r="CA7" s="75">
        <f t="shared" si="4"/>
        <v>78</v>
      </c>
      <c r="CB7" s="75">
        <f t="shared" si="4"/>
        <v>79</v>
      </c>
      <c r="CC7" s="75">
        <f t="shared" si="4"/>
        <v>80</v>
      </c>
      <c r="CD7" s="75">
        <f t="shared" si="4"/>
        <v>81</v>
      </c>
      <c r="CE7" s="75">
        <f t="shared" si="4"/>
        <v>82</v>
      </c>
      <c r="CF7" s="75">
        <f t="shared" si="4"/>
        <v>83</v>
      </c>
      <c r="CG7" s="75">
        <f t="shared" si="4"/>
        <v>84</v>
      </c>
      <c r="CH7" s="75">
        <f t="shared" si="4"/>
        <v>85</v>
      </c>
      <c r="CI7" s="75">
        <f t="shared" si="4"/>
        <v>86</v>
      </c>
      <c r="CJ7" s="75">
        <f t="shared" si="4"/>
        <v>87</v>
      </c>
      <c r="CK7" s="75">
        <f t="shared" si="4"/>
        <v>88</v>
      </c>
      <c r="CL7" s="75">
        <f t="shared" si="4"/>
        <v>89</v>
      </c>
      <c r="CM7" s="75">
        <f t="shared" si="4"/>
        <v>90</v>
      </c>
      <c r="CN7" s="75">
        <f t="shared" si="4"/>
        <v>91</v>
      </c>
      <c r="CO7" s="75">
        <f t="shared" si="4"/>
        <v>92</v>
      </c>
      <c r="CP7" s="75">
        <f t="shared" si="4"/>
        <v>93</v>
      </c>
      <c r="CQ7" s="75">
        <f t="shared" si="4"/>
        <v>94</v>
      </c>
      <c r="CR7" s="75">
        <f t="shared" si="4"/>
        <v>95</v>
      </c>
      <c r="CS7" s="75">
        <f t="shared" si="4"/>
        <v>96</v>
      </c>
      <c r="CT7" s="75">
        <f t="shared" si="4"/>
        <v>97</v>
      </c>
      <c r="CU7" s="75">
        <f t="shared" si="4"/>
        <v>98</v>
      </c>
      <c r="CV7" s="75">
        <f t="shared" si="4"/>
        <v>99</v>
      </c>
      <c r="CW7" s="75">
        <f t="shared" si="4"/>
        <v>100</v>
      </c>
      <c r="CX7" s="75">
        <f t="shared" si="4"/>
        <v>101</v>
      </c>
      <c r="CY7" s="75">
        <f t="shared" si="4"/>
        <v>102</v>
      </c>
      <c r="CZ7" s="75">
        <f t="shared" si="4"/>
        <v>103</v>
      </c>
      <c r="DA7" s="75">
        <f t="shared" si="4"/>
        <v>104</v>
      </c>
      <c r="DB7" s="75">
        <f t="shared" si="4"/>
        <v>105</v>
      </c>
      <c r="DC7" s="75">
        <f t="shared" si="4"/>
        <v>106</v>
      </c>
      <c r="DD7" s="75">
        <f t="shared" si="4"/>
        <v>107</v>
      </c>
      <c r="DE7" s="75">
        <f t="shared" si="4"/>
        <v>108</v>
      </c>
      <c r="DF7" s="75">
        <f t="shared" si="4"/>
        <v>109</v>
      </c>
      <c r="DG7" s="75">
        <f t="shared" si="4"/>
        <v>110</v>
      </c>
      <c r="DH7" s="75">
        <f t="shared" si="4"/>
        <v>111</v>
      </c>
      <c r="DI7" s="75">
        <f t="shared" si="4"/>
        <v>112</v>
      </c>
      <c r="DJ7" s="75">
        <f t="shared" si="4"/>
        <v>113</v>
      </c>
      <c r="DK7" s="75">
        <f t="shared" si="4"/>
        <v>114</v>
      </c>
      <c r="DL7" s="75">
        <f t="shared" si="4"/>
        <v>115</v>
      </c>
      <c r="DM7" s="75">
        <f t="shared" si="4"/>
        <v>116</v>
      </c>
      <c r="DN7" s="75">
        <f t="shared" si="4"/>
        <v>117</v>
      </c>
      <c r="DO7" s="75">
        <f t="shared" si="4"/>
        <v>118</v>
      </c>
      <c r="DP7" s="75">
        <f t="shared" si="4"/>
        <v>119</v>
      </c>
      <c r="DQ7" s="75">
        <f t="shared" si="4"/>
        <v>120</v>
      </c>
      <c r="DR7" s="75">
        <f t="shared" si="4"/>
        <v>121</v>
      </c>
      <c r="DS7" s="75">
        <f t="shared" si="4"/>
        <v>122</v>
      </c>
      <c r="DT7" s="75">
        <f t="shared" si="4"/>
        <v>123</v>
      </c>
      <c r="DU7" s="75">
        <f t="shared" si="4"/>
        <v>124</v>
      </c>
      <c r="DV7" s="75">
        <f t="shared" si="4"/>
        <v>125</v>
      </c>
      <c r="DW7" s="75">
        <f t="shared" si="4"/>
        <v>126</v>
      </c>
      <c r="DX7" s="75">
        <f t="shared" si="4"/>
        <v>127</v>
      </c>
      <c r="DY7" s="75">
        <f t="shared" si="4"/>
        <v>128</v>
      </c>
      <c r="DZ7" s="75">
        <f t="shared" si="4"/>
        <v>129</v>
      </c>
      <c r="EA7" s="75">
        <f t="shared" ref="EA7:GL7" si="5">DZ7+1</f>
        <v>130</v>
      </c>
      <c r="EB7" s="75">
        <f t="shared" si="5"/>
        <v>131</v>
      </c>
      <c r="EC7" s="75">
        <f t="shared" si="5"/>
        <v>132</v>
      </c>
      <c r="ED7" s="75">
        <f t="shared" si="5"/>
        <v>133</v>
      </c>
      <c r="EE7" s="75">
        <f t="shared" si="5"/>
        <v>134</v>
      </c>
      <c r="EF7" s="75">
        <f t="shared" si="5"/>
        <v>135</v>
      </c>
      <c r="EG7" s="75">
        <f t="shared" si="5"/>
        <v>136</v>
      </c>
      <c r="EH7" s="75">
        <f t="shared" si="5"/>
        <v>137</v>
      </c>
      <c r="EI7" s="75">
        <f t="shared" si="5"/>
        <v>138</v>
      </c>
      <c r="EJ7" s="75">
        <f t="shared" si="5"/>
        <v>139</v>
      </c>
      <c r="EK7" s="75">
        <f t="shared" si="5"/>
        <v>140</v>
      </c>
      <c r="EL7" s="75">
        <f t="shared" si="5"/>
        <v>141</v>
      </c>
      <c r="EM7" s="75">
        <f t="shared" si="5"/>
        <v>142</v>
      </c>
      <c r="EN7" s="75">
        <f t="shared" si="5"/>
        <v>143</v>
      </c>
      <c r="EO7" s="75">
        <f t="shared" si="5"/>
        <v>144</v>
      </c>
      <c r="EP7" s="75">
        <f t="shared" si="5"/>
        <v>145</v>
      </c>
      <c r="EQ7" s="75">
        <f t="shared" si="5"/>
        <v>146</v>
      </c>
      <c r="ER7" s="75">
        <f t="shared" si="5"/>
        <v>147</v>
      </c>
      <c r="ES7" s="75">
        <f t="shared" si="5"/>
        <v>148</v>
      </c>
      <c r="ET7" s="75">
        <f t="shared" si="5"/>
        <v>149</v>
      </c>
      <c r="EU7" s="75">
        <f t="shared" si="5"/>
        <v>150</v>
      </c>
      <c r="EV7" s="75">
        <f t="shared" si="5"/>
        <v>151</v>
      </c>
      <c r="EW7" s="75">
        <f t="shared" si="5"/>
        <v>152</v>
      </c>
      <c r="EX7" s="75">
        <f t="shared" si="5"/>
        <v>153</v>
      </c>
      <c r="EY7" s="75">
        <f t="shared" si="5"/>
        <v>154</v>
      </c>
      <c r="EZ7" s="75">
        <f t="shared" si="5"/>
        <v>155</v>
      </c>
      <c r="FA7" s="75">
        <f t="shared" si="5"/>
        <v>156</v>
      </c>
      <c r="FB7" s="75">
        <f t="shared" si="5"/>
        <v>157</v>
      </c>
      <c r="FC7" s="75">
        <f t="shared" si="5"/>
        <v>158</v>
      </c>
      <c r="FD7" s="75">
        <f t="shared" si="5"/>
        <v>159</v>
      </c>
      <c r="FE7" s="75">
        <f t="shared" si="5"/>
        <v>160</v>
      </c>
      <c r="FF7" s="75">
        <f t="shared" si="5"/>
        <v>161</v>
      </c>
      <c r="FG7" s="75">
        <f t="shared" si="5"/>
        <v>162</v>
      </c>
      <c r="FH7" s="75">
        <f t="shared" si="5"/>
        <v>163</v>
      </c>
      <c r="FI7" s="75">
        <f t="shared" si="5"/>
        <v>164</v>
      </c>
      <c r="FJ7" s="75">
        <f t="shared" si="5"/>
        <v>165</v>
      </c>
      <c r="FK7" s="75">
        <f t="shared" si="5"/>
        <v>166</v>
      </c>
      <c r="FL7" s="75">
        <f t="shared" si="5"/>
        <v>167</v>
      </c>
      <c r="FM7" s="75">
        <f t="shared" si="5"/>
        <v>168</v>
      </c>
      <c r="FN7" s="75">
        <f t="shared" si="5"/>
        <v>169</v>
      </c>
      <c r="FO7" s="75">
        <f t="shared" si="5"/>
        <v>170</v>
      </c>
      <c r="FP7" s="75">
        <f t="shared" si="5"/>
        <v>171</v>
      </c>
      <c r="FQ7" s="75">
        <f t="shared" si="5"/>
        <v>172</v>
      </c>
      <c r="FR7" s="75">
        <f t="shared" si="5"/>
        <v>173</v>
      </c>
      <c r="FS7" s="75">
        <f t="shared" si="5"/>
        <v>174</v>
      </c>
      <c r="FT7" s="75">
        <f t="shared" si="5"/>
        <v>175</v>
      </c>
      <c r="FU7" s="75">
        <f t="shared" si="5"/>
        <v>176</v>
      </c>
      <c r="FV7" s="75">
        <f t="shared" si="5"/>
        <v>177</v>
      </c>
      <c r="FW7" s="75">
        <f t="shared" si="5"/>
        <v>178</v>
      </c>
      <c r="FX7" s="75">
        <f t="shared" si="5"/>
        <v>179</v>
      </c>
      <c r="FY7" s="75">
        <f t="shared" si="5"/>
        <v>180</v>
      </c>
      <c r="FZ7" s="75">
        <f t="shared" si="5"/>
        <v>181</v>
      </c>
      <c r="GA7" s="75">
        <f t="shared" si="5"/>
        <v>182</v>
      </c>
      <c r="GB7" s="75">
        <f t="shared" si="5"/>
        <v>183</v>
      </c>
      <c r="GC7" s="75">
        <f t="shared" si="5"/>
        <v>184</v>
      </c>
      <c r="GD7" s="75">
        <f t="shared" si="5"/>
        <v>185</v>
      </c>
      <c r="GE7" s="75">
        <f t="shared" si="5"/>
        <v>186</v>
      </c>
      <c r="GF7" s="75">
        <f t="shared" si="5"/>
        <v>187</v>
      </c>
      <c r="GG7" s="75">
        <f t="shared" si="5"/>
        <v>188</v>
      </c>
      <c r="GH7" s="75">
        <f t="shared" si="5"/>
        <v>189</v>
      </c>
      <c r="GI7" s="75">
        <f t="shared" si="5"/>
        <v>190</v>
      </c>
      <c r="GJ7" s="75">
        <f t="shared" si="5"/>
        <v>191</v>
      </c>
      <c r="GK7" s="75">
        <f t="shared" si="5"/>
        <v>192</v>
      </c>
      <c r="GL7" s="75">
        <f t="shared" si="5"/>
        <v>193</v>
      </c>
      <c r="GM7" s="75">
        <f t="shared" ref="GM7:HI7" si="6">GL7+1</f>
        <v>194</v>
      </c>
      <c r="GN7" s="75">
        <f t="shared" si="6"/>
        <v>195</v>
      </c>
      <c r="GO7" s="75">
        <f t="shared" si="6"/>
        <v>196</v>
      </c>
      <c r="GP7" s="75">
        <f t="shared" si="6"/>
        <v>197</v>
      </c>
      <c r="GQ7" s="75">
        <f t="shared" si="6"/>
        <v>198</v>
      </c>
      <c r="GR7" s="75">
        <f t="shared" si="6"/>
        <v>199</v>
      </c>
      <c r="GS7" s="75">
        <f t="shared" si="6"/>
        <v>200</v>
      </c>
      <c r="GT7" s="75">
        <f t="shared" si="6"/>
        <v>201</v>
      </c>
      <c r="GU7" s="75">
        <f t="shared" si="6"/>
        <v>202</v>
      </c>
      <c r="GV7" s="75">
        <f t="shared" si="6"/>
        <v>203</v>
      </c>
      <c r="GW7" s="75">
        <f t="shared" si="6"/>
        <v>204</v>
      </c>
      <c r="GX7" s="75">
        <f t="shared" si="6"/>
        <v>205</v>
      </c>
      <c r="GY7" s="75">
        <f t="shared" si="6"/>
        <v>206</v>
      </c>
      <c r="GZ7" s="75">
        <f t="shared" si="6"/>
        <v>207</v>
      </c>
      <c r="HA7" s="75">
        <f t="shared" si="6"/>
        <v>208</v>
      </c>
      <c r="HB7" s="75">
        <f t="shared" si="6"/>
        <v>209</v>
      </c>
      <c r="HC7" s="75">
        <f t="shared" si="6"/>
        <v>210</v>
      </c>
      <c r="HD7" s="75">
        <f t="shared" si="6"/>
        <v>211</v>
      </c>
      <c r="HE7" s="75">
        <f t="shared" si="6"/>
        <v>212</v>
      </c>
      <c r="HF7" s="75">
        <f t="shared" si="6"/>
        <v>213</v>
      </c>
      <c r="HG7" s="75">
        <f t="shared" si="6"/>
        <v>214</v>
      </c>
      <c r="HH7" s="75">
        <f t="shared" si="6"/>
        <v>215</v>
      </c>
      <c r="HI7" s="75">
        <f t="shared" si="6"/>
        <v>216</v>
      </c>
    </row>
    <row r="8" spans="1:217" x14ac:dyDescent="0.2">
      <c r="A8" s="23" t="s">
        <v>56</v>
      </c>
      <c r="B8" s="75" t="s">
        <v>57</v>
      </c>
      <c r="C8" s="75" t="s">
        <v>57</v>
      </c>
      <c r="D8" s="75" t="s">
        <v>57</v>
      </c>
      <c r="E8" s="75" t="s">
        <v>57</v>
      </c>
      <c r="F8" s="75" t="s">
        <v>58</v>
      </c>
      <c r="G8" s="75" t="s">
        <v>58</v>
      </c>
      <c r="H8" s="75" t="s">
        <v>59</v>
      </c>
      <c r="I8" s="75" t="s">
        <v>59</v>
      </c>
      <c r="J8" s="75" t="s">
        <v>59</v>
      </c>
      <c r="K8" s="75" t="s">
        <v>59</v>
      </c>
      <c r="L8" s="75" t="s">
        <v>59</v>
      </c>
      <c r="M8" s="75" t="s">
        <v>59</v>
      </c>
      <c r="N8" s="75" t="s">
        <v>59</v>
      </c>
      <c r="O8" s="75" t="s">
        <v>59</v>
      </c>
      <c r="P8" s="75" t="s">
        <v>59</v>
      </c>
      <c r="Q8" s="75" t="s">
        <v>59</v>
      </c>
      <c r="R8" s="75" t="s">
        <v>59</v>
      </c>
      <c r="S8" s="75" t="s">
        <v>59</v>
      </c>
      <c r="T8" s="75" t="s">
        <v>60</v>
      </c>
      <c r="U8" s="75" t="s">
        <v>60</v>
      </c>
      <c r="V8" s="75" t="s">
        <v>60</v>
      </c>
      <c r="W8" s="75" t="s">
        <v>60</v>
      </c>
      <c r="X8" s="75" t="s">
        <v>60</v>
      </c>
      <c r="Y8" s="75" t="s">
        <v>60</v>
      </c>
      <c r="Z8" s="75" t="s">
        <v>60</v>
      </c>
      <c r="AA8" s="75" t="s">
        <v>60</v>
      </c>
      <c r="AB8" s="75" t="s">
        <v>60</v>
      </c>
      <c r="AC8" s="75" t="s">
        <v>60</v>
      </c>
      <c r="AD8" s="75" t="s">
        <v>60</v>
      </c>
      <c r="AE8" s="75" t="s">
        <v>60</v>
      </c>
      <c r="AF8" s="75" t="s">
        <v>60</v>
      </c>
      <c r="AG8" s="75" t="s">
        <v>60</v>
      </c>
      <c r="AH8" s="75" t="s">
        <v>60</v>
      </c>
      <c r="AI8" s="75" t="s">
        <v>60</v>
      </c>
      <c r="AJ8" s="75" t="s">
        <v>60</v>
      </c>
      <c r="AK8" s="75" t="s">
        <v>60</v>
      </c>
      <c r="AL8" s="75" t="s">
        <v>60</v>
      </c>
      <c r="AM8" s="75" t="s">
        <v>60</v>
      </c>
      <c r="AN8" s="75" t="s">
        <v>60</v>
      </c>
      <c r="AO8" s="75" t="s">
        <v>60</v>
      </c>
      <c r="AP8" s="75" t="s">
        <v>60</v>
      </c>
      <c r="AQ8" s="75" t="s">
        <v>60</v>
      </c>
      <c r="AR8" s="75" t="s">
        <v>60</v>
      </c>
      <c r="AS8" s="75" t="s">
        <v>60</v>
      </c>
      <c r="AT8" s="75" t="s">
        <v>60</v>
      </c>
      <c r="AU8" s="75" t="s">
        <v>60</v>
      </c>
      <c r="AV8" s="75" t="s">
        <v>60</v>
      </c>
      <c r="AW8" s="75" t="s">
        <v>60</v>
      </c>
      <c r="AX8" s="75" t="s">
        <v>60</v>
      </c>
      <c r="AY8" s="75" t="s">
        <v>60</v>
      </c>
      <c r="AZ8" s="75" t="s">
        <v>60</v>
      </c>
      <c r="BA8" s="75" t="s">
        <v>60</v>
      </c>
      <c r="BB8" s="75" t="s">
        <v>60</v>
      </c>
      <c r="BC8" s="75" t="s">
        <v>60</v>
      </c>
      <c r="BD8" s="75" t="s">
        <v>60</v>
      </c>
      <c r="BE8" s="75" t="s">
        <v>60</v>
      </c>
      <c r="BF8" s="75" t="s">
        <v>60</v>
      </c>
      <c r="BG8" s="75" t="s">
        <v>60</v>
      </c>
      <c r="BH8" s="75" t="s">
        <v>60</v>
      </c>
      <c r="BI8" s="75" t="s">
        <v>60</v>
      </c>
      <c r="BJ8" s="75" t="s">
        <v>60</v>
      </c>
      <c r="BK8" s="75" t="s">
        <v>60</v>
      </c>
      <c r="BL8" s="75" t="s">
        <v>60</v>
      </c>
      <c r="BM8" s="75" t="s">
        <v>60</v>
      </c>
      <c r="BN8" s="75" t="s">
        <v>60</v>
      </c>
      <c r="BO8" s="75" t="s">
        <v>60</v>
      </c>
      <c r="BP8" s="75" t="s">
        <v>60</v>
      </c>
      <c r="BQ8" s="75" t="s">
        <v>60</v>
      </c>
      <c r="BR8" s="75" t="s">
        <v>60</v>
      </c>
      <c r="BS8" s="75" t="s">
        <v>60</v>
      </c>
      <c r="BT8" s="75" t="s">
        <v>60</v>
      </c>
      <c r="BU8" s="75" t="s">
        <v>60</v>
      </c>
      <c r="BV8" s="75" t="s">
        <v>60</v>
      </c>
      <c r="BW8" s="75" t="s">
        <v>60</v>
      </c>
      <c r="BX8" s="75" t="s">
        <v>60</v>
      </c>
      <c r="BY8" s="75" t="s">
        <v>60</v>
      </c>
      <c r="BZ8" s="75" t="s">
        <v>60</v>
      </c>
      <c r="CA8" s="75" t="s">
        <v>60</v>
      </c>
      <c r="CB8" s="75" t="s">
        <v>60</v>
      </c>
      <c r="CC8" s="75" t="s">
        <v>60</v>
      </c>
      <c r="CD8" s="75" t="s">
        <v>60</v>
      </c>
      <c r="CE8" s="75" t="s">
        <v>60</v>
      </c>
      <c r="CF8" s="75" t="s">
        <v>60</v>
      </c>
      <c r="CG8" s="75" t="s">
        <v>60</v>
      </c>
      <c r="CH8" s="75" t="s">
        <v>60</v>
      </c>
      <c r="CI8" s="75" t="s">
        <v>60</v>
      </c>
      <c r="CJ8" s="75" t="s">
        <v>60</v>
      </c>
      <c r="CK8" s="75" t="s">
        <v>60</v>
      </c>
      <c r="CL8" s="75" t="s">
        <v>60</v>
      </c>
      <c r="CM8" s="75" t="s">
        <v>60</v>
      </c>
      <c r="CN8" s="75" t="s">
        <v>60</v>
      </c>
      <c r="CO8" s="75" t="s">
        <v>60</v>
      </c>
      <c r="CP8" s="75" t="s">
        <v>60</v>
      </c>
      <c r="CQ8" s="75" t="s">
        <v>60</v>
      </c>
      <c r="CR8" s="75" t="s">
        <v>60</v>
      </c>
      <c r="CS8" s="75" t="s">
        <v>60</v>
      </c>
      <c r="CT8" s="75" t="s">
        <v>60</v>
      </c>
      <c r="CU8" s="75" t="s">
        <v>60</v>
      </c>
      <c r="CV8" s="75" t="s">
        <v>60</v>
      </c>
      <c r="CW8" s="75" t="s">
        <v>60</v>
      </c>
      <c r="CX8" s="75" t="s">
        <v>60</v>
      </c>
      <c r="CY8" s="75" t="s">
        <v>60</v>
      </c>
      <c r="CZ8" s="75" t="s">
        <v>60</v>
      </c>
      <c r="DA8" s="75" t="s">
        <v>60</v>
      </c>
      <c r="DB8" s="75" t="s">
        <v>60</v>
      </c>
      <c r="DC8" s="75" t="s">
        <v>60</v>
      </c>
      <c r="DD8" s="75" t="s">
        <v>60</v>
      </c>
      <c r="DE8" s="75" t="s">
        <v>60</v>
      </c>
      <c r="DF8" s="75" t="s">
        <v>60</v>
      </c>
      <c r="DG8" s="75" t="s">
        <v>60</v>
      </c>
      <c r="DH8" s="75" t="s">
        <v>60</v>
      </c>
      <c r="DI8" s="75" t="s">
        <v>60</v>
      </c>
      <c r="DJ8" s="75" t="s">
        <v>60</v>
      </c>
      <c r="DK8" s="75" t="s">
        <v>60</v>
      </c>
      <c r="DL8" s="75" t="s">
        <v>60</v>
      </c>
      <c r="DM8" s="75" t="s">
        <v>60</v>
      </c>
      <c r="DN8" s="75" t="s">
        <v>60</v>
      </c>
      <c r="DO8" s="75" t="s">
        <v>60</v>
      </c>
      <c r="DP8" s="75" t="s">
        <v>60</v>
      </c>
      <c r="DQ8" s="75" t="s">
        <v>60</v>
      </c>
      <c r="DR8" s="75" t="s">
        <v>60</v>
      </c>
      <c r="DS8" s="75" t="s">
        <v>60</v>
      </c>
      <c r="DT8" s="75" t="s">
        <v>60</v>
      </c>
      <c r="DU8" s="75" t="s">
        <v>60</v>
      </c>
      <c r="DV8" s="75" t="s">
        <v>60</v>
      </c>
      <c r="DW8" s="75" t="s">
        <v>60</v>
      </c>
      <c r="DX8" s="75" t="s">
        <v>60</v>
      </c>
      <c r="DY8" s="75" t="s">
        <v>60</v>
      </c>
      <c r="DZ8" s="75" t="s">
        <v>60</v>
      </c>
      <c r="EA8" s="75" t="s">
        <v>60</v>
      </c>
      <c r="EB8" s="75" t="s">
        <v>60</v>
      </c>
      <c r="EC8" s="75" t="s">
        <v>60</v>
      </c>
      <c r="ED8" s="75" t="s">
        <v>60</v>
      </c>
      <c r="EE8" s="75" t="s">
        <v>60</v>
      </c>
      <c r="EF8" s="75" t="s">
        <v>60</v>
      </c>
      <c r="EG8" s="75" t="s">
        <v>60</v>
      </c>
      <c r="EH8" s="75" t="s">
        <v>60</v>
      </c>
      <c r="EI8" s="75" t="s">
        <v>60</v>
      </c>
      <c r="EJ8" s="75" t="s">
        <v>60</v>
      </c>
      <c r="EK8" s="75" t="s">
        <v>60</v>
      </c>
      <c r="EL8" s="75" t="s">
        <v>60</v>
      </c>
      <c r="EM8" s="75" t="s">
        <v>60</v>
      </c>
      <c r="EN8" s="75" t="s">
        <v>60</v>
      </c>
      <c r="EO8" s="75" t="s">
        <v>60</v>
      </c>
      <c r="EP8" s="75" t="s">
        <v>60</v>
      </c>
      <c r="EQ8" s="75" t="s">
        <v>60</v>
      </c>
      <c r="ER8" s="75" t="s">
        <v>60</v>
      </c>
      <c r="ES8" s="75" t="s">
        <v>60</v>
      </c>
      <c r="ET8" s="75" t="s">
        <v>60</v>
      </c>
      <c r="EU8" s="75" t="s">
        <v>60</v>
      </c>
      <c r="EV8" s="75" t="s">
        <v>60</v>
      </c>
      <c r="EW8" s="75" t="s">
        <v>60</v>
      </c>
      <c r="EX8" s="75" t="s">
        <v>60</v>
      </c>
      <c r="EY8" s="75" t="s">
        <v>60</v>
      </c>
      <c r="EZ8" s="75" t="s">
        <v>60</v>
      </c>
      <c r="FA8" s="75" t="s">
        <v>60</v>
      </c>
      <c r="FB8" s="75" t="s">
        <v>60</v>
      </c>
      <c r="FC8" s="75" t="s">
        <v>60</v>
      </c>
      <c r="FD8" s="75" t="s">
        <v>60</v>
      </c>
      <c r="FE8" s="75" t="s">
        <v>60</v>
      </c>
      <c r="FF8" s="75" t="s">
        <v>60</v>
      </c>
      <c r="FG8" s="75" t="s">
        <v>60</v>
      </c>
      <c r="FH8" s="75" t="s">
        <v>60</v>
      </c>
      <c r="FI8" s="75" t="s">
        <v>60</v>
      </c>
      <c r="FJ8" s="75" t="s">
        <v>60</v>
      </c>
      <c r="FK8" s="75" t="s">
        <v>60</v>
      </c>
      <c r="FL8" s="75" t="s">
        <v>60</v>
      </c>
      <c r="FM8" s="75" t="s">
        <v>60</v>
      </c>
      <c r="FN8" s="75" t="s">
        <v>60</v>
      </c>
      <c r="FO8" s="75" t="s">
        <v>60</v>
      </c>
      <c r="FP8" s="75" t="s">
        <v>60</v>
      </c>
      <c r="FQ8" s="75" t="s">
        <v>60</v>
      </c>
      <c r="FR8" s="75" t="s">
        <v>60</v>
      </c>
      <c r="FS8" s="75" t="s">
        <v>60</v>
      </c>
      <c r="FT8" s="75" t="s">
        <v>60</v>
      </c>
      <c r="FU8" s="75" t="s">
        <v>60</v>
      </c>
      <c r="FV8" s="75" t="s">
        <v>60</v>
      </c>
      <c r="FW8" s="75" t="s">
        <v>60</v>
      </c>
      <c r="FX8" s="75" t="s">
        <v>60</v>
      </c>
      <c r="FY8" s="75" t="s">
        <v>60</v>
      </c>
      <c r="FZ8" s="75" t="s">
        <v>60</v>
      </c>
      <c r="GA8" s="75" t="s">
        <v>60</v>
      </c>
      <c r="GB8" s="75" t="s">
        <v>60</v>
      </c>
      <c r="GC8" s="75" t="s">
        <v>60</v>
      </c>
      <c r="GD8" s="75" t="s">
        <v>60</v>
      </c>
      <c r="GE8" s="75" t="s">
        <v>60</v>
      </c>
      <c r="GF8" s="75" t="s">
        <v>60</v>
      </c>
      <c r="GG8" s="75" t="s">
        <v>60</v>
      </c>
      <c r="GH8" s="75" t="s">
        <v>60</v>
      </c>
      <c r="GI8" s="75" t="s">
        <v>60</v>
      </c>
      <c r="GJ8" s="75" t="s">
        <v>60</v>
      </c>
      <c r="GK8" s="75" t="s">
        <v>60</v>
      </c>
      <c r="GL8" s="75" t="s">
        <v>60</v>
      </c>
      <c r="GM8" s="75" t="s">
        <v>60</v>
      </c>
      <c r="GN8" s="75" t="s">
        <v>60</v>
      </c>
      <c r="GO8" s="75" t="s">
        <v>60</v>
      </c>
      <c r="GP8" s="75" t="s">
        <v>60</v>
      </c>
      <c r="GQ8" s="75" t="s">
        <v>60</v>
      </c>
      <c r="GR8" s="75" t="s">
        <v>60</v>
      </c>
      <c r="GS8" s="75" t="s">
        <v>60</v>
      </c>
      <c r="GT8" s="75" t="s">
        <v>60</v>
      </c>
      <c r="GU8" s="75" t="s">
        <v>60</v>
      </c>
      <c r="GV8" s="75" t="s">
        <v>60</v>
      </c>
      <c r="GW8" s="75" t="s">
        <v>60</v>
      </c>
      <c r="GX8" s="75" t="s">
        <v>60</v>
      </c>
      <c r="GY8" s="75" t="s">
        <v>60</v>
      </c>
      <c r="GZ8" s="75" t="s">
        <v>60</v>
      </c>
      <c r="HA8" s="75" t="s">
        <v>60</v>
      </c>
      <c r="HB8" s="75" t="s">
        <v>60</v>
      </c>
      <c r="HC8" s="75" t="s">
        <v>60</v>
      </c>
      <c r="HD8" s="75" t="s">
        <v>60</v>
      </c>
      <c r="HE8" s="75" t="s">
        <v>60</v>
      </c>
      <c r="HF8" s="75" t="s">
        <v>60</v>
      </c>
      <c r="HG8" s="75" t="s">
        <v>60</v>
      </c>
      <c r="HH8" s="75" t="s">
        <v>60</v>
      </c>
      <c r="HI8" s="75" t="s">
        <v>60</v>
      </c>
    </row>
    <row r="9" spans="1:217" s="27" customFormat="1" x14ac:dyDescent="0.2">
      <c r="A9" s="23" t="s">
        <v>25</v>
      </c>
      <c r="B9" s="75" t="s">
        <v>26</v>
      </c>
      <c r="C9" s="75" t="str">
        <f t="shared" ref="C9:BN9" si="7">B9</f>
        <v>REAL</v>
      </c>
      <c r="D9" s="75" t="str">
        <f t="shared" si="7"/>
        <v>REAL</v>
      </c>
      <c r="E9" s="75" t="str">
        <f t="shared" si="7"/>
        <v>REAL</v>
      </c>
      <c r="F9" s="75" t="str">
        <f t="shared" si="7"/>
        <v>REAL</v>
      </c>
      <c r="G9" s="75" t="str">
        <f t="shared" si="7"/>
        <v>REAL</v>
      </c>
      <c r="H9" s="75" t="str">
        <f t="shared" si="7"/>
        <v>REAL</v>
      </c>
      <c r="I9" s="75" t="str">
        <f t="shared" si="7"/>
        <v>REAL</v>
      </c>
      <c r="J9" s="75" t="str">
        <f t="shared" si="7"/>
        <v>REAL</v>
      </c>
      <c r="K9" s="75" t="str">
        <f t="shared" si="7"/>
        <v>REAL</v>
      </c>
      <c r="L9" s="75" t="str">
        <f t="shared" si="7"/>
        <v>REAL</v>
      </c>
      <c r="M9" s="75" t="s">
        <v>26</v>
      </c>
      <c r="N9" s="75" t="str">
        <f t="shared" si="7"/>
        <v>REAL</v>
      </c>
      <c r="O9" s="75" t="str">
        <f t="shared" si="7"/>
        <v>REAL</v>
      </c>
      <c r="P9" s="75" t="str">
        <f t="shared" si="7"/>
        <v>REAL</v>
      </c>
      <c r="Q9" s="75" t="str">
        <f t="shared" si="7"/>
        <v>REAL</v>
      </c>
      <c r="R9" s="75" t="str">
        <f t="shared" si="7"/>
        <v>REAL</v>
      </c>
      <c r="S9" s="75" t="str">
        <f t="shared" si="7"/>
        <v>REAL</v>
      </c>
      <c r="T9" s="75" t="str">
        <f t="shared" si="7"/>
        <v>REAL</v>
      </c>
      <c r="U9" s="75" t="str">
        <f t="shared" si="7"/>
        <v>REAL</v>
      </c>
      <c r="V9" s="75" t="str">
        <f t="shared" si="7"/>
        <v>REAL</v>
      </c>
      <c r="W9" s="75" t="str">
        <f t="shared" si="7"/>
        <v>REAL</v>
      </c>
      <c r="X9" s="75" t="s">
        <v>26</v>
      </c>
      <c r="Y9" s="75" t="str">
        <f t="shared" si="7"/>
        <v>REAL</v>
      </c>
      <c r="Z9" s="75" t="str">
        <f t="shared" si="7"/>
        <v>REAL</v>
      </c>
      <c r="AA9" s="75" t="str">
        <f t="shared" si="7"/>
        <v>REAL</v>
      </c>
      <c r="AB9" s="75" t="str">
        <f t="shared" si="7"/>
        <v>REAL</v>
      </c>
      <c r="AC9" s="75" t="str">
        <f t="shared" si="7"/>
        <v>REAL</v>
      </c>
      <c r="AD9" s="75" t="str">
        <f t="shared" si="7"/>
        <v>REAL</v>
      </c>
      <c r="AE9" s="75" t="str">
        <f t="shared" si="7"/>
        <v>REAL</v>
      </c>
      <c r="AF9" s="75" t="str">
        <f t="shared" si="7"/>
        <v>REAL</v>
      </c>
      <c r="AG9" s="75" t="str">
        <f t="shared" si="7"/>
        <v>REAL</v>
      </c>
      <c r="AH9" s="75" t="str">
        <f t="shared" si="7"/>
        <v>REAL</v>
      </c>
      <c r="AI9" s="75" t="s">
        <v>26</v>
      </c>
      <c r="AJ9" s="75" t="str">
        <f t="shared" si="7"/>
        <v>REAL</v>
      </c>
      <c r="AK9" s="75" t="str">
        <f t="shared" si="7"/>
        <v>REAL</v>
      </c>
      <c r="AL9" s="75" t="str">
        <f t="shared" si="7"/>
        <v>REAL</v>
      </c>
      <c r="AM9" s="75" t="str">
        <f t="shared" si="7"/>
        <v>REAL</v>
      </c>
      <c r="AN9" s="75" t="str">
        <f t="shared" si="7"/>
        <v>REAL</v>
      </c>
      <c r="AO9" s="75" t="str">
        <f t="shared" si="7"/>
        <v>REAL</v>
      </c>
      <c r="AP9" s="75" t="str">
        <f t="shared" si="7"/>
        <v>REAL</v>
      </c>
      <c r="AQ9" s="75" t="str">
        <f t="shared" si="7"/>
        <v>REAL</v>
      </c>
      <c r="AR9" s="75" t="str">
        <f t="shared" si="7"/>
        <v>REAL</v>
      </c>
      <c r="AS9" s="75" t="str">
        <f t="shared" si="7"/>
        <v>REAL</v>
      </c>
      <c r="AT9" s="75" t="s">
        <v>26</v>
      </c>
      <c r="AU9" s="75" t="str">
        <f t="shared" si="7"/>
        <v>REAL</v>
      </c>
      <c r="AV9" s="75" t="str">
        <f t="shared" si="7"/>
        <v>REAL</v>
      </c>
      <c r="AW9" s="75" t="str">
        <f t="shared" si="7"/>
        <v>REAL</v>
      </c>
      <c r="AX9" s="75" t="str">
        <f t="shared" si="7"/>
        <v>REAL</v>
      </c>
      <c r="AY9" s="75" t="str">
        <f t="shared" si="7"/>
        <v>REAL</v>
      </c>
      <c r="AZ9" s="75" t="str">
        <f t="shared" si="7"/>
        <v>REAL</v>
      </c>
      <c r="BA9" s="75" t="str">
        <f t="shared" si="7"/>
        <v>REAL</v>
      </c>
      <c r="BB9" s="75" t="str">
        <f t="shared" si="7"/>
        <v>REAL</v>
      </c>
      <c r="BC9" s="75" t="str">
        <f t="shared" si="7"/>
        <v>REAL</v>
      </c>
      <c r="BD9" s="75" t="str">
        <f t="shared" si="7"/>
        <v>REAL</v>
      </c>
      <c r="BE9" s="75" t="s">
        <v>26</v>
      </c>
      <c r="BF9" s="75" t="str">
        <f t="shared" si="7"/>
        <v>REAL</v>
      </c>
      <c r="BG9" s="75" t="str">
        <f t="shared" si="7"/>
        <v>REAL</v>
      </c>
      <c r="BH9" s="75" t="str">
        <f t="shared" si="7"/>
        <v>REAL</v>
      </c>
      <c r="BI9" s="75" t="str">
        <f t="shared" si="7"/>
        <v>REAL</v>
      </c>
      <c r="BJ9" s="75" t="str">
        <f t="shared" si="7"/>
        <v>REAL</v>
      </c>
      <c r="BK9" s="75" t="str">
        <f t="shared" si="7"/>
        <v>REAL</v>
      </c>
      <c r="BL9" s="75" t="str">
        <f t="shared" si="7"/>
        <v>REAL</v>
      </c>
      <c r="BM9" s="75" t="str">
        <f t="shared" si="7"/>
        <v>REAL</v>
      </c>
      <c r="BN9" s="75" t="str">
        <f t="shared" si="7"/>
        <v>REAL</v>
      </c>
      <c r="BO9" s="75" t="str">
        <f t="shared" ref="BO9" si="8">BN9</f>
        <v>REAL</v>
      </c>
      <c r="BP9" s="75" t="s">
        <v>26</v>
      </c>
      <c r="BQ9" s="75" t="str">
        <f t="shared" ref="BQ9:EB9" si="9">BP9</f>
        <v>REAL</v>
      </c>
      <c r="BR9" s="75" t="str">
        <f t="shared" si="9"/>
        <v>REAL</v>
      </c>
      <c r="BS9" s="75" t="str">
        <f t="shared" si="9"/>
        <v>REAL</v>
      </c>
      <c r="BT9" s="75" t="str">
        <f t="shared" si="9"/>
        <v>REAL</v>
      </c>
      <c r="BU9" s="75" t="str">
        <f t="shared" si="9"/>
        <v>REAL</v>
      </c>
      <c r="BV9" s="75" t="str">
        <f t="shared" si="9"/>
        <v>REAL</v>
      </c>
      <c r="BW9" s="75" t="str">
        <f t="shared" si="9"/>
        <v>REAL</v>
      </c>
      <c r="BX9" s="75" t="str">
        <f t="shared" si="9"/>
        <v>REAL</v>
      </c>
      <c r="BY9" s="75" t="str">
        <f t="shared" si="9"/>
        <v>REAL</v>
      </c>
      <c r="BZ9" s="75" t="str">
        <f t="shared" si="9"/>
        <v>REAL</v>
      </c>
      <c r="CA9" s="75" t="s">
        <v>26</v>
      </c>
      <c r="CB9" s="75" t="str">
        <f t="shared" si="9"/>
        <v>REAL</v>
      </c>
      <c r="CC9" s="75" t="str">
        <f t="shared" si="9"/>
        <v>REAL</v>
      </c>
      <c r="CD9" s="75" t="str">
        <f t="shared" si="9"/>
        <v>REAL</v>
      </c>
      <c r="CE9" s="75" t="str">
        <f t="shared" si="9"/>
        <v>REAL</v>
      </c>
      <c r="CF9" s="75" t="str">
        <f t="shared" si="9"/>
        <v>REAL</v>
      </c>
      <c r="CG9" s="75" t="str">
        <f t="shared" si="9"/>
        <v>REAL</v>
      </c>
      <c r="CH9" s="75" t="str">
        <f t="shared" si="9"/>
        <v>REAL</v>
      </c>
      <c r="CI9" s="75" t="str">
        <f t="shared" si="9"/>
        <v>REAL</v>
      </c>
      <c r="CJ9" s="75" t="str">
        <f t="shared" si="9"/>
        <v>REAL</v>
      </c>
      <c r="CK9" s="75" t="str">
        <f t="shared" si="9"/>
        <v>REAL</v>
      </c>
      <c r="CL9" s="75" t="s">
        <v>26</v>
      </c>
      <c r="CM9" s="75" t="str">
        <f t="shared" si="9"/>
        <v>REAL</v>
      </c>
      <c r="CN9" s="75" t="str">
        <f t="shared" si="9"/>
        <v>REAL</v>
      </c>
      <c r="CO9" s="75" t="str">
        <f t="shared" si="9"/>
        <v>REAL</v>
      </c>
      <c r="CP9" s="75" t="str">
        <f t="shared" si="9"/>
        <v>REAL</v>
      </c>
      <c r="CQ9" s="75" t="str">
        <f t="shared" si="9"/>
        <v>REAL</v>
      </c>
      <c r="CR9" s="75" t="str">
        <f t="shared" si="9"/>
        <v>REAL</v>
      </c>
      <c r="CS9" s="75" t="str">
        <f t="shared" si="9"/>
        <v>REAL</v>
      </c>
      <c r="CT9" s="75" t="str">
        <f t="shared" si="9"/>
        <v>REAL</v>
      </c>
      <c r="CU9" s="75" t="str">
        <f t="shared" si="9"/>
        <v>REAL</v>
      </c>
      <c r="CV9" s="75" t="str">
        <f t="shared" si="9"/>
        <v>REAL</v>
      </c>
      <c r="CW9" s="75" t="s">
        <v>26</v>
      </c>
      <c r="CX9" s="75" t="str">
        <f t="shared" si="9"/>
        <v>REAL</v>
      </c>
      <c r="CY9" s="75" t="str">
        <f t="shared" si="9"/>
        <v>REAL</v>
      </c>
      <c r="CZ9" s="75" t="str">
        <f t="shared" si="9"/>
        <v>REAL</v>
      </c>
      <c r="DA9" s="75" t="str">
        <f t="shared" si="9"/>
        <v>REAL</v>
      </c>
      <c r="DB9" s="75" t="str">
        <f t="shared" si="9"/>
        <v>REAL</v>
      </c>
      <c r="DC9" s="75" t="str">
        <f t="shared" si="9"/>
        <v>REAL</v>
      </c>
      <c r="DD9" s="75" t="str">
        <f t="shared" si="9"/>
        <v>REAL</v>
      </c>
      <c r="DE9" s="75" t="str">
        <f t="shared" si="9"/>
        <v>REAL</v>
      </c>
      <c r="DF9" s="75" t="str">
        <f t="shared" si="9"/>
        <v>REAL</v>
      </c>
      <c r="DG9" s="75" t="str">
        <f t="shared" si="9"/>
        <v>REAL</v>
      </c>
      <c r="DH9" s="75" t="s">
        <v>26</v>
      </c>
      <c r="DI9" s="75" t="str">
        <f t="shared" si="9"/>
        <v>REAL</v>
      </c>
      <c r="DJ9" s="75" t="str">
        <f t="shared" si="9"/>
        <v>REAL</v>
      </c>
      <c r="DK9" s="75" t="str">
        <f t="shared" si="9"/>
        <v>REAL</v>
      </c>
      <c r="DL9" s="75" t="str">
        <f t="shared" si="9"/>
        <v>REAL</v>
      </c>
      <c r="DM9" s="75" t="str">
        <f t="shared" si="9"/>
        <v>REAL</v>
      </c>
      <c r="DN9" s="75" t="str">
        <f t="shared" si="9"/>
        <v>REAL</v>
      </c>
      <c r="DO9" s="75" t="str">
        <f t="shared" si="9"/>
        <v>REAL</v>
      </c>
      <c r="DP9" s="75" t="str">
        <f t="shared" si="9"/>
        <v>REAL</v>
      </c>
      <c r="DQ9" s="75" t="str">
        <f t="shared" si="9"/>
        <v>REAL</v>
      </c>
      <c r="DR9" s="75" t="str">
        <f t="shared" si="9"/>
        <v>REAL</v>
      </c>
      <c r="DS9" s="75" t="s">
        <v>26</v>
      </c>
      <c r="DT9" s="75" t="str">
        <f t="shared" si="9"/>
        <v>REAL</v>
      </c>
      <c r="DU9" s="75" t="str">
        <f t="shared" si="9"/>
        <v>REAL</v>
      </c>
      <c r="DV9" s="75" t="str">
        <f t="shared" si="9"/>
        <v>REAL</v>
      </c>
      <c r="DW9" s="75" t="str">
        <f t="shared" si="9"/>
        <v>REAL</v>
      </c>
      <c r="DX9" s="75" t="str">
        <f t="shared" si="9"/>
        <v>REAL</v>
      </c>
      <c r="DY9" s="75" t="str">
        <f t="shared" si="9"/>
        <v>REAL</v>
      </c>
      <c r="DZ9" s="75" t="str">
        <f t="shared" si="9"/>
        <v>REAL</v>
      </c>
      <c r="EA9" s="75" t="str">
        <f t="shared" si="9"/>
        <v>REAL</v>
      </c>
      <c r="EB9" s="75" t="str">
        <f t="shared" si="9"/>
        <v>REAL</v>
      </c>
      <c r="EC9" s="75" t="str">
        <f t="shared" ref="EC9" si="10">EB9</f>
        <v>REAL</v>
      </c>
      <c r="ED9" s="75" t="s">
        <v>26</v>
      </c>
      <c r="EE9" s="75" t="str">
        <f t="shared" ref="EE9:GP9" si="11">ED9</f>
        <v>REAL</v>
      </c>
      <c r="EF9" s="75" t="str">
        <f t="shared" si="11"/>
        <v>REAL</v>
      </c>
      <c r="EG9" s="75" t="str">
        <f t="shared" si="11"/>
        <v>REAL</v>
      </c>
      <c r="EH9" s="75" t="str">
        <f t="shared" si="11"/>
        <v>REAL</v>
      </c>
      <c r="EI9" s="75" t="str">
        <f t="shared" si="11"/>
        <v>REAL</v>
      </c>
      <c r="EJ9" s="75" t="str">
        <f t="shared" si="11"/>
        <v>REAL</v>
      </c>
      <c r="EK9" s="75" t="str">
        <f t="shared" si="11"/>
        <v>REAL</v>
      </c>
      <c r="EL9" s="75" t="str">
        <f t="shared" si="11"/>
        <v>REAL</v>
      </c>
      <c r="EM9" s="75" t="str">
        <f t="shared" si="11"/>
        <v>REAL</v>
      </c>
      <c r="EN9" s="75" t="str">
        <f t="shared" si="11"/>
        <v>REAL</v>
      </c>
      <c r="EO9" s="75" t="s">
        <v>26</v>
      </c>
      <c r="EP9" s="75" t="str">
        <f t="shared" si="11"/>
        <v>REAL</v>
      </c>
      <c r="EQ9" s="75" t="str">
        <f t="shared" si="11"/>
        <v>REAL</v>
      </c>
      <c r="ER9" s="75" t="str">
        <f t="shared" si="11"/>
        <v>REAL</v>
      </c>
      <c r="ES9" s="75" t="str">
        <f t="shared" si="11"/>
        <v>REAL</v>
      </c>
      <c r="ET9" s="75" t="str">
        <f t="shared" si="11"/>
        <v>REAL</v>
      </c>
      <c r="EU9" s="75" t="str">
        <f t="shared" si="11"/>
        <v>REAL</v>
      </c>
      <c r="EV9" s="75" t="str">
        <f t="shared" si="11"/>
        <v>REAL</v>
      </c>
      <c r="EW9" s="75" t="str">
        <f t="shared" si="11"/>
        <v>REAL</v>
      </c>
      <c r="EX9" s="75" t="str">
        <f t="shared" si="11"/>
        <v>REAL</v>
      </c>
      <c r="EY9" s="75" t="str">
        <f t="shared" si="11"/>
        <v>REAL</v>
      </c>
      <c r="EZ9" s="75" t="s">
        <v>26</v>
      </c>
      <c r="FA9" s="75" t="str">
        <f t="shared" si="11"/>
        <v>REAL</v>
      </c>
      <c r="FB9" s="75" t="str">
        <f t="shared" si="11"/>
        <v>REAL</v>
      </c>
      <c r="FC9" s="75" t="str">
        <f t="shared" si="11"/>
        <v>REAL</v>
      </c>
      <c r="FD9" s="75" t="str">
        <f t="shared" si="11"/>
        <v>REAL</v>
      </c>
      <c r="FE9" s="75" t="str">
        <f t="shared" si="11"/>
        <v>REAL</v>
      </c>
      <c r="FF9" s="75" t="str">
        <f t="shared" si="11"/>
        <v>REAL</v>
      </c>
      <c r="FG9" s="75" t="str">
        <f t="shared" si="11"/>
        <v>REAL</v>
      </c>
      <c r="FH9" s="75" t="str">
        <f t="shared" si="11"/>
        <v>REAL</v>
      </c>
      <c r="FI9" s="75" t="str">
        <f t="shared" si="11"/>
        <v>REAL</v>
      </c>
      <c r="FJ9" s="75" t="str">
        <f t="shared" si="11"/>
        <v>REAL</v>
      </c>
      <c r="FK9" s="75" t="s">
        <v>26</v>
      </c>
      <c r="FL9" s="75" t="str">
        <f t="shared" si="11"/>
        <v>REAL</v>
      </c>
      <c r="FM9" s="75" t="str">
        <f t="shared" si="11"/>
        <v>REAL</v>
      </c>
      <c r="FN9" s="75" t="str">
        <f t="shared" si="11"/>
        <v>REAL</v>
      </c>
      <c r="FO9" s="75" t="str">
        <f t="shared" si="11"/>
        <v>REAL</v>
      </c>
      <c r="FP9" s="75" t="str">
        <f t="shared" si="11"/>
        <v>REAL</v>
      </c>
      <c r="FQ9" s="75" t="str">
        <f t="shared" si="11"/>
        <v>REAL</v>
      </c>
      <c r="FR9" s="75" t="str">
        <f t="shared" si="11"/>
        <v>REAL</v>
      </c>
      <c r="FS9" s="75" t="str">
        <f t="shared" si="11"/>
        <v>REAL</v>
      </c>
      <c r="FT9" s="75" t="str">
        <f t="shared" si="11"/>
        <v>REAL</v>
      </c>
      <c r="FU9" s="75" t="str">
        <f t="shared" si="11"/>
        <v>REAL</v>
      </c>
      <c r="FV9" s="75" t="s">
        <v>26</v>
      </c>
      <c r="FW9" s="75" t="str">
        <f t="shared" si="11"/>
        <v>REAL</v>
      </c>
      <c r="FX9" s="75" t="str">
        <f t="shared" si="11"/>
        <v>REAL</v>
      </c>
      <c r="FY9" s="75" t="str">
        <f t="shared" si="11"/>
        <v>REAL</v>
      </c>
      <c r="FZ9" s="75" t="str">
        <f t="shared" si="11"/>
        <v>REAL</v>
      </c>
      <c r="GA9" s="75" t="str">
        <f t="shared" si="11"/>
        <v>REAL</v>
      </c>
      <c r="GB9" s="75" t="str">
        <f t="shared" si="11"/>
        <v>REAL</v>
      </c>
      <c r="GC9" s="75" t="str">
        <f t="shared" si="11"/>
        <v>REAL</v>
      </c>
      <c r="GD9" s="75" t="str">
        <f t="shared" si="11"/>
        <v>REAL</v>
      </c>
      <c r="GE9" s="75" t="str">
        <f t="shared" si="11"/>
        <v>REAL</v>
      </c>
      <c r="GF9" s="75" t="str">
        <f t="shared" si="11"/>
        <v>REAL</v>
      </c>
      <c r="GG9" s="75" t="s">
        <v>26</v>
      </c>
      <c r="GH9" s="75" t="str">
        <f t="shared" si="11"/>
        <v>REAL</v>
      </c>
      <c r="GI9" s="75" t="str">
        <f t="shared" si="11"/>
        <v>REAL</v>
      </c>
      <c r="GJ9" s="75" t="str">
        <f t="shared" si="11"/>
        <v>REAL</v>
      </c>
      <c r="GK9" s="75" t="str">
        <f t="shared" si="11"/>
        <v>REAL</v>
      </c>
      <c r="GL9" s="75" t="str">
        <f t="shared" si="11"/>
        <v>REAL</v>
      </c>
      <c r="GM9" s="75" t="str">
        <f t="shared" si="11"/>
        <v>REAL</v>
      </c>
      <c r="GN9" s="75" t="str">
        <f t="shared" si="11"/>
        <v>REAL</v>
      </c>
      <c r="GO9" s="75" t="str">
        <f t="shared" si="11"/>
        <v>REAL</v>
      </c>
      <c r="GP9" s="75" t="str">
        <f t="shared" si="11"/>
        <v>REAL</v>
      </c>
      <c r="GQ9" s="75" t="str">
        <f t="shared" ref="GQ9" si="12">GP9</f>
        <v>REAL</v>
      </c>
      <c r="GR9" s="75" t="s">
        <v>26</v>
      </c>
      <c r="GS9" s="75" t="str">
        <f t="shared" ref="GS9:HI9" si="13">GR9</f>
        <v>REAL</v>
      </c>
      <c r="GT9" s="75" t="str">
        <f t="shared" si="13"/>
        <v>REAL</v>
      </c>
      <c r="GU9" s="75" t="str">
        <f t="shared" si="13"/>
        <v>REAL</v>
      </c>
      <c r="GV9" s="75" t="str">
        <f t="shared" si="13"/>
        <v>REAL</v>
      </c>
      <c r="GW9" s="75" t="str">
        <f t="shared" si="13"/>
        <v>REAL</v>
      </c>
      <c r="GX9" s="75" t="str">
        <f t="shared" si="13"/>
        <v>REAL</v>
      </c>
      <c r="GY9" s="75" t="str">
        <f t="shared" si="13"/>
        <v>REAL</v>
      </c>
      <c r="GZ9" s="75" t="str">
        <f t="shared" si="13"/>
        <v>REAL</v>
      </c>
      <c r="HA9" s="75" t="str">
        <f t="shared" si="13"/>
        <v>REAL</v>
      </c>
      <c r="HB9" s="75" t="str">
        <f t="shared" si="13"/>
        <v>REAL</v>
      </c>
      <c r="HC9" s="75" t="s">
        <v>26</v>
      </c>
      <c r="HD9" s="75" t="str">
        <f t="shared" si="13"/>
        <v>REAL</v>
      </c>
      <c r="HE9" s="75" t="str">
        <f t="shared" si="13"/>
        <v>REAL</v>
      </c>
      <c r="HF9" s="75" t="str">
        <f t="shared" si="13"/>
        <v>REAL</v>
      </c>
      <c r="HG9" s="75" t="str">
        <f t="shared" si="13"/>
        <v>REAL</v>
      </c>
      <c r="HH9" s="75" t="str">
        <f t="shared" si="13"/>
        <v>REAL</v>
      </c>
      <c r="HI9" s="75" t="str">
        <f t="shared" si="13"/>
        <v>REAL</v>
      </c>
    </row>
    <row r="10" spans="1:217" s="27" customFormat="1" x14ac:dyDescent="0.2">
      <c r="A10" s="23" t="s">
        <v>62</v>
      </c>
      <c r="B10" s="73" t="e">
        <f>#REF!</f>
        <v>#REF!</v>
      </c>
      <c r="C10" s="73" t="e">
        <f>#REF!</f>
        <v>#REF!</v>
      </c>
      <c r="D10" s="73" t="e">
        <f>#REF!</f>
        <v>#REF!</v>
      </c>
      <c r="E10" s="73" t="e">
        <f>#REF!</f>
        <v>#REF!</v>
      </c>
      <c r="F10" s="73" t="e">
        <f>#REF!</f>
        <v>#REF!</v>
      </c>
      <c r="G10" s="73" t="e">
        <f>#REF!</f>
        <v>#REF!</v>
      </c>
      <c r="H10" s="73" t="e">
        <f>#REF!</f>
        <v>#REF!</v>
      </c>
      <c r="I10" s="73" t="e">
        <f>#REF!</f>
        <v>#REF!</v>
      </c>
      <c r="J10" s="73" t="e">
        <f>#REF!</f>
        <v>#REF!</v>
      </c>
      <c r="K10" s="73" t="e">
        <f>#REF!</f>
        <v>#REF!</v>
      </c>
      <c r="L10" s="73" t="e">
        <f>#REF!</f>
        <v>#REF!</v>
      </c>
      <c r="M10" s="73" t="e">
        <f>#REF!</f>
        <v>#REF!</v>
      </c>
      <c r="N10" s="73" t="e">
        <f>#REF!</f>
        <v>#REF!</v>
      </c>
      <c r="O10" s="73" t="e">
        <f>#REF!</f>
        <v>#REF!</v>
      </c>
      <c r="P10" s="73" t="e">
        <f>#REF!</f>
        <v>#REF!</v>
      </c>
      <c r="Q10" s="73" t="e">
        <f>#REF!</f>
        <v>#REF!</v>
      </c>
      <c r="R10" s="73" t="e">
        <f>#REF!</f>
        <v>#REF!</v>
      </c>
      <c r="S10" s="73" t="e">
        <f>#REF!</f>
        <v>#REF!</v>
      </c>
      <c r="T10" s="73" t="e">
        <f>#REF!</f>
        <v>#REF!</v>
      </c>
      <c r="U10" s="73" t="e">
        <f>#REF!</f>
        <v>#REF!</v>
      </c>
      <c r="V10" s="73" t="e">
        <f>#REF!</f>
        <v>#REF!</v>
      </c>
      <c r="W10" s="73" t="e">
        <f>#REF!</f>
        <v>#REF!</v>
      </c>
      <c r="X10" s="73" t="e">
        <f>#REF!</f>
        <v>#REF!</v>
      </c>
      <c r="Y10" s="73" t="e">
        <f>#REF!</f>
        <v>#REF!</v>
      </c>
      <c r="Z10" s="73" t="e">
        <f>#REF!</f>
        <v>#REF!</v>
      </c>
      <c r="AA10" s="73" t="e">
        <f>#REF!</f>
        <v>#REF!</v>
      </c>
      <c r="AB10" s="73" t="e">
        <f>#REF!</f>
        <v>#REF!</v>
      </c>
      <c r="AC10" s="73" t="e">
        <f>#REF!</f>
        <v>#REF!</v>
      </c>
      <c r="AD10" s="73" t="e">
        <f>#REF!</f>
        <v>#REF!</v>
      </c>
      <c r="AE10" s="73" t="e">
        <f>#REF!</f>
        <v>#REF!</v>
      </c>
      <c r="AF10" s="73" t="e">
        <f>#REF!</f>
        <v>#REF!</v>
      </c>
      <c r="AG10" s="73" t="e">
        <f>#REF!</f>
        <v>#REF!</v>
      </c>
      <c r="AH10" s="73" t="e">
        <f>#REF!</f>
        <v>#REF!</v>
      </c>
      <c r="AI10" s="73" t="e">
        <f>#REF!</f>
        <v>#REF!</v>
      </c>
      <c r="AJ10" s="73" t="e">
        <f>#REF!</f>
        <v>#REF!</v>
      </c>
      <c r="AK10" s="73" t="e">
        <f>#REF!</f>
        <v>#REF!</v>
      </c>
      <c r="AL10" s="73" t="e">
        <f>#REF!</f>
        <v>#REF!</v>
      </c>
      <c r="AM10" s="73" t="e">
        <f>#REF!</f>
        <v>#REF!</v>
      </c>
      <c r="AN10" s="73" t="e">
        <f>#REF!</f>
        <v>#REF!</v>
      </c>
      <c r="AO10" s="73" t="e">
        <f>#REF!</f>
        <v>#REF!</v>
      </c>
      <c r="AP10" s="73" t="e">
        <f>#REF!</f>
        <v>#REF!</v>
      </c>
      <c r="AQ10" s="73" t="e">
        <f>#REF!</f>
        <v>#REF!</v>
      </c>
      <c r="AR10" s="73" t="e">
        <f>#REF!</f>
        <v>#REF!</v>
      </c>
      <c r="AS10" s="73" t="e">
        <f>#REF!</f>
        <v>#REF!</v>
      </c>
      <c r="AT10" s="73" t="e">
        <f>#REF!</f>
        <v>#REF!</v>
      </c>
      <c r="AU10" s="73" t="e">
        <f>#REF!</f>
        <v>#REF!</v>
      </c>
      <c r="AV10" s="73" t="e">
        <f>#REF!</f>
        <v>#REF!</v>
      </c>
      <c r="AW10" s="73" t="e">
        <f>#REF!</f>
        <v>#REF!</v>
      </c>
      <c r="AX10" s="73" t="e">
        <f>#REF!</f>
        <v>#REF!</v>
      </c>
      <c r="AY10" s="73" t="e">
        <f>#REF!</f>
        <v>#REF!</v>
      </c>
      <c r="AZ10" s="73" t="e">
        <f>#REF!</f>
        <v>#REF!</v>
      </c>
      <c r="BA10" s="73" t="e">
        <f>#REF!</f>
        <v>#REF!</v>
      </c>
      <c r="BB10" s="73" t="e">
        <f>#REF!</f>
        <v>#REF!</v>
      </c>
      <c r="BC10" s="73" t="e">
        <f>#REF!</f>
        <v>#REF!</v>
      </c>
      <c r="BD10" s="73" t="e">
        <f>#REF!</f>
        <v>#REF!</v>
      </c>
      <c r="BE10" s="73" t="e">
        <f>#REF!</f>
        <v>#REF!</v>
      </c>
      <c r="BF10" s="73" t="e">
        <f>#REF!</f>
        <v>#REF!</v>
      </c>
      <c r="BG10" s="73" t="e">
        <f>#REF!</f>
        <v>#REF!</v>
      </c>
      <c r="BH10" s="73" t="e">
        <f>#REF!</f>
        <v>#REF!</v>
      </c>
      <c r="BI10" s="73" t="e">
        <f>#REF!</f>
        <v>#REF!</v>
      </c>
      <c r="BJ10" s="73" t="e">
        <f>#REF!</f>
        <v>#REF!</v>
      </c>
      <c r="BK10" s="73" t="e">
        <f>#REF!</f>
        <v>#REF!</v>
      </c>
      <c r="BL10" s="73" t="e">
        <f>#REF!</f>
        <v>#REF!</v>
      </c>
      <c r="BM10" s="73" t="e">
        <f>#REF!</f>
        <v>#REF!</v>
      </c>
      <c r="BN10" s="73" t="e">
        <f>#REF!</f>
        <v>#REF!</v>
      </c>
      <c r="BO10" s="73" t="e">
        <f>#REF!</f>
        <v>#REF!</v>
      </c>
      <c r="BP10" s="73" t="e">
        <f>#REF!</f>
        <v>#REF!</v>
      </c>
      <c r="BQ10" s="73" t="e">
        <f>#REF!</f>
        <v>#REF!</v>
      </c>
      <c r="BR10" s="73" t="e">
        <f>#REF!</f>
        <v>#REF!</v>
      </c>
      <c r="BS10" s="73" t="e">
        <f>#REF!</f>
        <v>#REF!</v>
      </c>
      <c r="BT10" s="73" t="e">
        <f>#REF!</f>
        <v>#REF!</v>
      </c>
      <c r="BU10" s="73" t="e">
        <f>#REF!</f>
        <v>#REF!</v>
      </c>
      <c r="BV10" s="73" t="e">
        <f>#REF!</f>
        <v>#REF!</v>
      </c>
      <c r="BW10" s="73" t="e">
        <f>#REF!</f>
        <v>#REF!</v>
      </c>
      <c r="BX10" s="73" t="e">
        <f>#REF!</f>
        <v>#REF!</v>
      </c>
      <c r="BY10" s="73" t="e">
        <f>#REF!</f>
        <v>#REF!</v>
      </c>
      <c r="BZ10" s="73" t="e">
        <f>#REF!</f>
        <v>#REF!</v>
      </c>
      <c r="CA10" s="73" t="e">
        <f>#REF!</f>
        <v>#REF!</v>
      </c>
      <c r="CB10" s="73" t="e">
        <f>#REF!</f>
        <v>#REF!</v>
      </c>
      <c r="CC10" s="73" t="e">
        <f>#REF!</f>
        <v>#REF!</v>
      </c>
      <c r="CD10" s="73" t="e">
        <f>#REF!</f>
        <v>#REF!</v>
      </c>
      <c r="CE10" s="73" t="e">
        <f>#REF!</f>
        <v>#REF!</v>
      </c>
      <c r="CF10" s="73" t="e">
        <f>#REF!</f>
        <v>#REF!</v>
      </c>
      <c r="CG10" s="73" t="e">
        <f>#REF!</f>
        <v>#REF!</v>
      </c>
      <c r="CH10" s="73" t="e">
        <f>#REF!</f>
        <v>#REF!</v>
      </c>
      <c r="CI10" s="73" t="e">
        <f>#REF!</f>
        <v>#REF!</v>
      </c>
      <c r="CJ10" s="73" t="e">
        <f>#REF!</f>
        <v>#REF!</v>
      </c>
      <c r="CK10" s="73" t="e">
        <f>#REF!</f>
        <v>#REF!</v>
      </c>
      <c r="CL10" s="73" t="e">
        <f>#REF!</f>
        <v>#REF!</v>
      </c>
      <c r="CM10" s="73" t="e">
        <f>#REF!</f>
        <v>#REF!</v>
      </c>
      <c r="CN10" s="73" t="e">
        <f>#REF!</f>
        <v>#REF!</v>
      </c>
      <c r="CO10" s="73" t="e">
        <f>#REF!</f>
        <v>#REF!</v>
      </c>
      <c r="CP10" s="73" t="e">
        <f>#REF!</f>
        <v>#REF!</v>
      </c>
      <c r="CQ10" s="73" t="e">
        <f>#REF!</f>
        <v>#REF!</v>
      </c>
      <c r="CR10" s="73" t="e">
        <f>#REF!</f>
        <v>#REF!</v>
      </c>
      <c r="CS10" s="73" t="e">
        <f>#REF!</f>
        <v>#REF!</v>
      </c>
      <c r="CT10" s="73" t="e">
        <f>#REF!</f>
        <v>#REF!</v>
      </c>
      <c r="CU10" s="73" t="e">
        <f>#REF!</f>
        <v>#REF!</v>
      </c>
      <c r="CV10" s="73" t="e">
        <f>#REF!</f>
        <v>#REF!</v>
      </c>
      <c r="CW10" s="73" t="e">
        <f>#REF!</f>
        <v>#REF!</v>
      </c>
      <c r="CX10" s="73" t="e">
        <f>#REF!</f>
        <v>#REF!</v>
      </c>
      <c r="CY10" s="73" t="e">
        <f>#REF!</f>
        <v>#REF!</v>
      </c>
      <c r="CZ10" s="73" t="e">
        <f>#REF!</f>
        <v>#REF!</v>
      </c>
      <c r="DA10" s="73" t="e">
        <f>#REF!</f>
        <v>#REF!</v>
      </c>
      <c r="DB10" s="73" t="e">
        <f>#REF!</f>
        <v>#REF!</v>
      </c>
      <c r="DC10" s="73" t="e">
        <f>#REF!</f>
        <v>#REF!</v>
      </c>
      <c r="DD10" s="73" t="e">
        <f>#REF!</f>
        <v>#REF!</v>
      </c>
      <c r="DE10" s="73" t="e">
        <f>#REF!</f>
        <v>#REF!</v>
      </c>
      <c r="DF10" s="73" t="e">
        <f>#REF!</f>
        <v>#REF!</v>
      </c>
      <c r="DG10" s="73" t="e">
        <f>#REF!</f>
        <v>#REF!</v>
      </c>
      <c r="DH10" s="73" t="e">
        <f>#REF!</f>
        <v>#REF!</v>
      </c>
      <c r="DI10" s="73" t="e">
        <f>#REF!</f>
        <v>#REF!</v>
      </c>
      <c r="DJ10" s="73" t="e">
        <f>#REF!</f>
        <v>#REF!</v>
      </c>
      <c r="DK10" s="73" t="e">
        <f>#REF!</f>
        <v>#REF!</v>
      </c>
      <c r="DL10" s="73" t="e">
        <f>#REF!</f>
        <v>#REF!</v>
      </c>
      <c r="DM10" s="73" t="e">
        <f>#REF!</f>
        <v>#REF!</v>
      </c>
      <c r="DN10" s="73" t="e">
        <f>#REF!</f>
        <v>#REF!</v>
      </c>
      <c r="DO10" s="73" t="e">
        <f>#REF!</f>
        <v>#REF!</v>
      </c>
      <c r="DP10" s="73" t="e">
        <f>#REF!</f>
        <v>#REF!</v>
      </c>
      <c r="DQ10" s="73" t="e">
        <f>#REF!</f>
        <v>#REF!</v>
      </c>
      <c r="DR10" s="73" t="e">
        <f>#REF!</f>
        <v>#REF!</v>
      </c>
      <c r="DS10" s="73" t="e">
        <f>#REF!</f>
        <v>#REF!</v>
      </c>
      <c r="DT10" s="73" t="e">
        <f>#REF!</f>
        <v>#REF!</v>
      </c>
      <c r="DU10" s="73" t="e">
        <f>#REF!</f>
        <v>#REF!</v>
      </c>
      <c r="DV10" s="73" t="e">
        <f>#REF!</f>
        <v>#REF!</v>
      </c>
      <c r="DW10" s="73" t="e">
        <f>#REF!</f>
        <v>#REF!</v>
      </c>
      <c r="DX10" s="73" t="e">
        <f>#REF!</f>
        <v>#REF!</v>
      </c>
      <c r="DY10" s="73" t="e">
        <f>#REF!</f>
        <v>#REF!</v>
      </c>
      <c r="DZ10" s="73" t="e">
        <f>#REF!</f>
        <v>#REF!</v>
      </c>
      <c r="EA10" s="73" t="e">
        <f>#REF!</f>
        <v>#REF!</v>
      </c>
      <c r="EB10" s="73" t="e">
        <f>#REF!</f>
        <v>#REF!</v>
      </c>
      <c r="EC10" s="73" t="e">
        <f>#REF!</f>
        <v>#REF!</v>
      </c>
      <c r="ED10" s="73" t="e">
        <f>#REF!</f>
        <v>#REF!</v>
      </c>
      <c r="EE10" s="73" t="e">
        <f>#REF!</f>
        <v>#REF!</v>
      </c>
      <c r="EF10" s="73" t="e">
        <f>#REF!</f>
        <v>#REF!</v>
      </c>
      <c r="EG10" s="73" t="e">
        <f>#REF!</f>
        <v>#REF!</v>
      </c>
      <c r="EH10" s="73" t="e">
        <f>#REF!</f>
        <v>#REF!</v>
      </c>
      <c r="EI10" s="73" t="e">
        <f>#REF!</f>
        <v>#REF!</v>
      </c>
      <c r="EJ10" s="73" t="e">
        <f>#REF!</f>
        <v>#REF!</v>
      </c>
      <c r="EK10" s="73" t="e">
        <f>#REF!</f>
        <v>#REF!</v>
      </c>
      <c r="EL10" s="73" t="e">
        <f>#REF!</f>
        <v>#REF!</v>
      </c>
      <c r="EM10" s="73" t="e">
        <f>#REF!</f>
        <v>#REF!</v>
      </c>
      <c r="EN10" s="73" t="e">
        <f>#REF!</f>
        <v>#REF!</v>
      </c>
      <c r="EO10" s="73" t="e">
        <f>#REF!</f>
        <v>#REF!</v>
      </c>
      <c r="EP10" s="73" t="e">
        <f>#REF!</f>
        <v>#REF!</v>
      </c>
      <c r="EQ10" s="73" t="e">
        <f>#REF!</f>
        <v>#REF!</v>
      </c>
      <c r="ER10" s="73" t="e">
        <f>#REF!</f>
        <v>#REF!</v>
      </c>
      <c r="ES10" s="73" t="e">
        <f>#REF!</f>
        <v>#REF!</v>
      </c>
      <c r="ET10" s="73" t="e">
        <f>#REF!</f>
        <v>#REF!</v>
      </c>
      <c r="EU10" s="73" t="e">
        <f>#REF!</f>
        <v>#REF!</v>
      </c>
      <c r="EV10" s="73" t="e">
        <f>#REF!</f>
        <v>#REF!</v>
      </c>
      <c r="EW10" s="73" t="e">
        <f>#REF!</f>
        <v>#REF!</v>
      </c>
      <c r="EX10" s="73" t="e">
        <f>#REF!</f>
        <v>#REF!</v>
      </c>
      <c r="EY10" s="73" t="e">
        <f>#REF!</f>
        <v>#REF!</v>
      </c>
      <c r="EZ10" s="73" t="e">
        <f>#REF!</f>
        <v>#REF!</v>
      </c>
      <c r="FA10" s="73" t="e">
        <f>#REF!</f>
        <v>#REF!</v>
      </c>
      <c r="FB10" s="73" t="e">
        <f>#REF!</f>
        <v>#REF!</v>
      </c>
      <c r="FC10" s="73" t="e">
        <f>#REF!</f>
        <v>#REF!</v>
      </c>
      <c r="FD10" s="73" t="e">
        <f>#REF!</f>
        <v>#REF!</v>
      </c>
      <c r="FE10" s="73" t="e">
        <f>#REF!</f>
        <v>#REF!</v>
      </c>
      <c r="FF10" s="73" t="e">
        <f>#REF!</f>
        <v>#REF!</v>
      </c>
      <c r="FG10" s="73" t="e">
        <f>#REF!</f>
        <v>#REF!</v>
      </c>
      <c r="FH10" s="73" t="e">
        <f>#REF!</f>
        <v>#REF!</v>
      </c>
      <c r="FI10" s="73" t="e">
        <f>#REF!</f>
        <v>#REF!</v>
      </c>
      <c r="FJ10" s="73" t="e">
        <f>#REF!</f>
        <v>#REF!</v>
      </c>
      <c r="FK10" s="73" t="e">
        <f>#REF!</f>
        <v>#REF!</v>
      </c>
      <c r="FL10" s="73" t="e">
        <f>#REF!</f>
        <v>#REF!</v>
      </c>
      <c r="FM10" s="73" t="e">
        <f>#REF!</f>
        <v>#REF!</v>
      </c>
      <c r="FN10" s="73" t="e">
        <f>#REF!</f>
        <v>#REF!</v>
      </c>
      <c r="FO10" s="73" t="e">
        <f>#REF!</f>
        <v>#REF!</v>
      </c>
      <c r="FP10" s="73" t="e">
        <f>#REF!</f>
        <v>#REF!</v>
      </c>
      <c r="FQ10" s="73" t="e">
        <f>#REF!</f>
        <v>#REF!</v>
      </c>
      <c r="FR10" s="73" t="e">
        <f>#REF!</f>
        <v>#REF!</v>
      </c>
      <c r="FS10" s="73" t="e">
        <f>#REF!</f>
        <v>#REF!</v>
      </c>
      <c r="FT10" s="73" t="e">
        <f>#REF!</f>
        <v>#REF!</v>
      </c>
      <c r="FU10" s="73" t="e">
        <f>#REF!</f>
        <v>#REF!</v>
      </c>
      <c r="FV10" s="73" t="e">
        <f>#REF!</f>
        <v>#REF!</v>
      </c>
      <c r="FW10" s="73" t="e">
        <f>#REF!</f>
        <v>#REF!</v>
      </c>
      <c r="FX10" s="73" t="e">
        <f>#REF!</f>
        <v>#REF!</v>
      </c>
      <c r="FY10" s="73" t="e">
        <f>#REF!</f>
        <v>#REF!</v>
      </c>
      <c r="FZ10" s="73" t="e">
        <f>#REF!</f>
        <v>#REF!</v>
      </c>
      <c r="GA10" s="73" t="e">
        <f>#REF!</f>
        <v>#REF!</v>
      </c>
      <c r="GB10" s="73" t="e">
        <f>#REF!</f>
        <v>#REF!</v>
      </c>
      <c r="GC10" s="73" t="e">
        <f>#REF!</f>
        <v>#REF!</v>
      </c>
      <c r="GD10" s="73" t="e">
        <f>#REF!</f>
        <v>#REF!</v>
      </c>
      <c r="GE10" s="73" t="e">
        <f>#REF!</f>
        <v>#REF!</v>
      </c>
      <c r="GF10" s="73" t="e">
        <f>#REF!</f>
        <v>#REF!</v>
      </c>
      <c r="GG10" s="73" t="e">
        <f>#REF!</f>
        <v>#REF!</v>
      </c>
      <c r="GH10" s="73" t="e">
        <f>#REF!</f>
        <v>#REF!</v>
      </c>
      <c r="GI10" s="73" t="e">
        <f>#REF!</f>
        <v>#REF!</v>
      </c>
      <c r="GJ10" s="73" t="e">
        <f>#REF!</f>
        <v>#REF!</v>
      </c>
      <c r="GK10" s="73" t="e">
        <f>#REF!</f>
        <v>#REF!</v>
      </c>
      <c r="GL10" s="73" t="e">
        <f>#REF!</f>
        <v>#REF!</v>
      </c>
      <c r="GM10" s="73" t="e">
        <f>#REF!</f>
        <v>#REF!</v>
      </c>
      <c r="GN10" s="73" t="e">
        <f>#REF!</f>
        <v>#REF!</v>
      </c>
      <c r="GO10" s="73" t="e">
        <f>#REF!</f>
        <v>#REF!</v>
      </c>
      <c r="GP10" s="73" t="e">
        <f>#REF!</f>
        <v>#REF!</v>
      </c>
      <c r="GQ10" s="73" t="e">
        <f>#REF!</f>
        <v>#REF!</v>
      </c>
      <c r="GR10" s="73" t="e">
        <f>#REF!</f>
        <v>#REF!</v>
      </c>
      <c r="GS10" s="73" t="e">
        <f>#REF!</f>
        <v>#REF!</v>
      </c>
      <c r="GT10" s="73" t="e">
        <f>#REF!</f>
        <v>#REF!</v>
      </c>
      <c r="GU10" s="73" t="e">
        <f>#REF!</f>
        <v>#REF!</v>
      </c>
      <c r="GV10" s="73" t="e">
        <f>#REF!</f>
        <v>#REF!</v>
      </c>
      <c r="GW10" s="73" t="e">
        <f>#REF!</f>
        <v>#REF!</v>
      </c>
      <c r="GX10" s="73" t="e">
        <f>#REF!</f>
        <v>#REF!</v>
      </c>
      <c r="GY10" s="73" t="e">
        <f>#REF!</f>
        <v>#REF!</v>
      </c>
      <c r="GZ10" s="73" t="e">
        <f>#REF!</f>
        <v>#REF!</v>
      </c>
      <c r="HA10" s="73" t="e">
        <f>#REF!</f>
        <v>#REF!</v>
      </c>
      <c r="HB10" s="73" t="e">
        <f>#REF!</f>
        <v>#REF!</v>
      </c>
      <c r="HC10" s="73" t="e">
        <f>#REF!</f>
        <v>#REF!</v>
      </c>
      <c r="HD10" s="73" t="e">
        <f>#REF!</f>
        <v>#REF!</v>
      </c>
      <c r="HE10" s="73" t="e">
        <f>#REF!</f>
        <v>#REF!</v>
      </c>
      <c r="HF10" s="73" t="e">
        <f>#REF!</f>
        <v>#REF!</v>
      </c>
      <c r="HG10" s="73" t="e">
        <f>#REF!</f>
        <v>#REF!</v>
      </c>
      <c r="HH10" s="73" t="e">
        <f>#REF!</f>
        <v>#REF!</v>
      </c>
      <c r="HI10" s="73" t="e">
        <f>#REF!</f>
        <v>#REF!</v>
      </c>
    </row>
    <row r="12" spans="1:217" x14ac:dyDescent="0.2">
      <c r="A12" s="34" t="s">
        <v>63</v>
      </c>
      <c r="B12" s="76" t="e">
        <f t="shared" ref="B12:BM12" si="14">B13+B18+B20+B30+B21</f>
        <v>#NAME?</v>
      </c>
      <c r="C12" s="76" t="e">
        <f t="shared" si="14"/>
        <v>#NAME?</v>
      </c>
      <c r="D12" s="76" t="e">
        <f t="shared" si="14"/>
        <v>#NAME?</v>
      </c>
      <c r="E12" s="76" t="e">
        <f t="shared" si="14"/>
        <v>#NAME?</v>
      </c>
      <c r="F12" s="76" t="e">
        <f t="shared" si="14"/>
        <v>#NAME?</v>
      </c>
      <c r="G12" s="76" t="e">
        <f t="shared" si="14"/>
        <v>#NAME?</v>
      </c>
      <c r="H12" s="76" t="e">
        <f t="shared" si="14"/>
        <v>#NAME?</v>
      </c>
      <c r="I12" s="76" t="e">
        <f t="shared" si="14"/>
        <v>#NAME?</v>
      </c>
      <c r="J12" s="76" t="e">
        <f t="shared" si="14"/>
        <v>#NAME?</v>
      </c>
      <c r="K12" s="76" t="e">
        <f t="shared" si="14"/>
        <v>#NAME?</v>
      </c>
      <c r="L12" s="76" t="e">
        <f t="shared" si="14"/>
        <v>#NAME?</v>
      </c>
      <c r="M12" s="76" t="e">
        <f t="shared" si="14"/>
        <v>#NAME?</v>
      </c>
      <c r="N12" s="76" t="e">
        <f t="shared" si="14"/>
        <v>#NAME?</v>
      </c>
      <c r="O12" s="76" t="e">
        <f t="shared" si="14"/>
        <v>#NAME?</v>
      </c>
      <c r="P12" s="76" t="e">
        <f t="shared" si="14"/>
        <v>#NAME?</v>
      </c>
      <c r="Q12" s="76" t="e">
        <f t="shared" si="14"/>
        <v>#NAME?</v>
      </c>
      <c r="R12" s="76" t="e">
        <f t="shared" si="14"/>
        <v>#NAME?</v>
      </c>
      <c r="S12" s="76" t="e">
        <f t="shared" si="14"/>
        <v>#NAME?</v>
      </c>
      <c r="T12" s="76" t="e">
        <f t="shared" si="14"/>
        <v>#NAME?</v>
      </c>
      <c r="U12" s="76" t="e">
        <f t="shared" si="14"/>
        <v>#NAME?</v>
      </c>
      <c r="V12" s="76" t="e">
        <f t="shared" si="14"/>
        <v>#NAME?</v>
      </c>
      <c r="W12" s="76" t="e">
        <f t="shared" si="14"/>
        <v>#NAME?</v>
      </c>
      <c r="X12" s="76" t="e">
        <f t="shared" si="14"/>
        <v>#NAME?</v>
      </c>
      <c r="Y12" s="76" t="e">
        <f t="shared" si="14"/>
        <v>#NAME?</v>
      </c>
      <c r="Z12" s="76" t="e">
        <f t="shared" si="14"/>
        <v>#NAME?</v>
      </c>
      <c r="AA12" s="76" t="e">
        <f t="shared" si="14"/>
        <v>#NAME?</v>
      </c>
      <c r="AB12" s="76" t="e">
        <f t="shared" si="14"/>
        <v>#NAME?</v>
      </c>
      <c r="AC12" s="76" t="e">
        <f t="shared" si="14"/>
        <v>#NAME?</v>
      </c>
      <c r="AD12" s="76" t="e">
        <f t="shared" si="14"/>
        <v>#NAME?</v>
      </c>
      <c r="AE12" s="76" t="e">
        <f t="shared" si="14"/>
        <v>#NAME?</v>
      </c>
      <c r="AF12" s="76" t="e">
        <f t="shared" si="14"/>
        <v>#NAME?</v>
      </c>
      <c r="AG12" s="76" t="e">
        <f t="shared" si="14"/>
        <v>#NAME?</v>
      </c>
      <c r="AH12" s="76" t="e">
        <f t="shared" si="14"/>
        <v>#NAME?</v>
      </c>
      <c r="AI12" s="76" t="e">
        <f t="shared" si="14"/>
        <v>#NAME?</v>
      </c>
      <c r="AJ12" s="76" t="e">
        <f t="shared" si="14"/>
        <v>#NAME?</v>
      </c>
      <c r="AK12" s="76" t="e">
        <f t="shared" si="14"/>
        <v>#NAME?</v>
      </c>
      <c r="AL12" s="76" t="e">
        <f t="shared" si="14"/>
        <v>#NAME?</v>
      </c>
      <c r="AM12" s="76" t="e">
        <f t="shared" si="14"/>
        <v>#NAME?</v>
      </c>
      <c r="AN12" s="76" t="e">
        <f t="shared" si="14"/>
        <v>#NAME?</v>
      </c>
      <c r="AO12" s="76" t="e">
        <f t="shared" si="14"/>
        <v>#NAME?</v>
      </c>
      <c r="AP12" s="76" t="e">
        <f t="shared" si="14"/>
        <v>#NAME?</v>
      </c>
      <c r="AQ12" s="76" t="e">
        <f t="shared" si="14"/>
        <v>#NAME?</v>
      </c>
      <c r="AR12" s="76" t="e">
        <f t="shared" si="14"/>
        <v>#NAME?</v>
      </c>
      <c r="AS12" s="76" t="e">
        <f t="shared" si="14"/>
        <v>#NAME?</v>
      </c>
      <c r="AT12" s="76" t="e">
        <f t="shared" si="14"/>
        <v>#NAME?</v>
      </c>
      <c r="AU12" s="76" t="e">
        <f t="shared" si="14"/>
        <v>#NAME?</v>
      </c>
      <c r="AV12" s="76" t="e">
        <f t="shared" si="14"/>
        <v>#NAME?</v>
      </c>
      <c r="AW12" s="76" t="e">
        <f t="shared" si="14"/>
        <v>#NAME?</v>
      </c>
      <c r="AX12" s="76" t="e">
        <f t="shared" si="14"/>
        <v>#NAME?</v>
      </c>
      <c r="AY12" s="76" t="e">
        <f t="shared" si="14"/>
        <v>#NAME?</v>
      </c>
      <c r="AZ12" s="76" t="e">
        <f t="shared" si="14"/>
        <v>#NAME?</v>
      </c>
      <c r="BA12" s="76" t="e">
        <f t="shared" si="14"/>
        <v>#NAME?</v>
      </c>
      <c r="BB12" s="76" t="e">
        <f t="shared" si="14"/>
        <v>#NAME?</v>
      </c>
      <c r="BC12" s="76" t="e">
        <f t="shared" si="14"/>
        <v>#NAME?</v>
      </c>
      <c r="BD12" s="76" t="e">
        <f t="shared" si="14"/>
        <v>#NAME?</v>
      </c>
      <c r="BE12" s="76" t="e">
        <f t="shared" si="14"/>
        <v>#NAME?</v>
      </c>
      <c r="BF12" s="76" t="e">
        <f t="shared" si="14"/>
        <v>#NAME?</v>
      </c>
      <c r="BG12" s="76" t="e">
        <f t="shared" si="14"/>
        <v>#NAME?</v>
      </c>
      <c r="BH12" s="76" t="e">
        <f t="shared" si="14"/>
        <v>#NAME?</v>
      </c>
      <c r="BI12" s="76" t="e">
        <f t="shared" si="14"/>
        <v>#NAME?</v>
      </c>
      <c r="BJ12" s="76" t="e">
        <f t="shared" si="14"/>
        <v>#NAME?</v>
      </c>
      <c r="BK12" s="76" t="e">
        <f t="shared" si="14"/>
        <v>#NAME?</v>
      </c>
      <c r="BL12" s="76" t="e">
        <f t="shared" si="14"/>
        <v>#NAME?</v>
      </c>
      <c r="BM12" s="76" t="e">
        <f t="shared" si="14"/>
        <v>#NAME?</v>
      </c>
      <c r="BN12" s="76" t="e">
        <f t="shared" ref="BN12:DY12" si="15">BN13+BN18+BN20+BN30+BN21</f>
        <v>#NAME?</v>
      </c>
      <c r="BO12" s="76" t="e">
        <f t="shared" si="15"/>
        <v>#NAME?</v>
      </c>
      <c r="BP12" s="76" t="e">
        <f t="shared" si="15"/>
        <v>#NAME?</v>
      </c>
      <c r="BQ12" s="76" t="e">
        <f t="shared" si="15"/>
        <v>#NAME?</v>
      </c>
      <c r="BR12" s="76" t="e">
        <f t="shared" si="15"/>
        <v>#NAME?</v>
      </c>
      <c r="BS12" s="76" t="e">
        <f t="shared" si="15"/>
        <v>#NAME?</v>
      </c>
      <c r="BT12" s="76" t="e">
        <f t="shared" si="15"/>
        <v>#NAME?</v>
      </c>
      <c r="BU12" s="76" t="e">
        <f t="shared" si="15"/>
        <v>#NAME?</v>
      </c>
      <c r="BV12" s="76" t="e">
        <f t="shared" si="15"/>
        <v>#NAME?</v>
      </c>
      <c r="BW12" s="76" t="e">
        <f t="shared" si="15"/>
        <v>#NAME?</v>
      </c>
      <c r="BX12" s="76" t="e">
        <f t="shared" si="15"/>
        <v>#NAME?</v>
      </c>
      <c r="BY12" s="76" t="e">
        <f t="shared" si="15"/>
        <v>#NAME?</v>
      </c>
      <c r="BZ12" s="76" t="e">
        <f t="shared" si="15"/>
        <v>#NAME?</v>
      </c>
      <c r="CA12" s="76" t="e">
        <f t="shared" si="15"/>
        <v>#NAME?</v>
      </c>
      <c r="CB12" s="76" t="e">
        <f t="shared" si="15"/>
        <v>#NAME?</v>
      </c>
      <c r="CC12" s="76" t="e">
        <f t="shared" si="15"/>
        <v>#NAME?</v>
      </c>
      <c r="CD12" s="76" t="e">
        <f t="shared" si="15"/>
        <v>#NAME?</v>
      </c>
      <c r="CE12" s="76" t="e">
        <f t="shared" si="15"/>
        <v>#NAME?</v>
      </c>
      <c r="CF12" s="76" t="e">
        <f t="shared" si="15"/>
        <v>#NAME?</v>
      </c>
      <c r="CG12" s="76" t="e">
        <f t="shared" si="15"/>
        <v>#NAME?</v>
      </c>
      <c r="CH12" s="76" t="e">
        <f t="shared" si="15"/>
        <v>#NAME?</v>
      </c>
      <c r="CI12" s="76" t="e">
        <f t="shared" si="15"/>
        <v>#NAME?</v>
      </c>
      <c r="CJ12" s="76" t="e">
        <f t="shared" si="15"/>
        <v>#NAME?</v>
      </c>
      <c r="CK12" s="76" t="e">
        <f t="shared" si="15"/>
        <v>#NAME?</v>
      </c>
      <c r="CL12" s="76" t="e">
        <f t="shared" si="15"/>
        <v>#NAME?</v>
      </c>
      <c r="CM12" s="76" t="e">
        <f t="shared" si="15"/>
        <v>#NAME?</v>
      </c>
      <c r="CN12" s="76" t="e">
        <f t="shared" si="15"/>
        <v>#NAME?</v>
      </c>
      <c r="CO12" s="76" t="e">
        <f t="shared" si="15"/>
        <v>#NAME?</v>
      </c>
      <c r="CP12" s="76" t="e">
        <f t="shared" si="15"/>
        <v>#NAME?</v>
      </c>
      <c r="CQ12" s="76" t="e">
        <f t="shared" si="15"/>
        <v>#NAME?</v>
      </c>
      <c r="CR12" s="76" t="e">
        <f t="shared" si="15"/>
        <v>#NAME?</v>
      </c>
      <c r="CS12" s="76" t="e">
        <f t="shared" si="15"/>
        <v>#NAME?</v>
      </c>
      <c r="CT12" s="76" t="e">
        <f t="shared" si="15"/>
        <v>#NAME?</v>
      </c>
      <c r="CU12" s="76" t="e">
        <f t="shared" si="15"/>
        <v>#NAME?</v>
      </c>
      <c r="CV12" s="76" t="e">
        <f t="shared" si="15"/>
        <v>#NAME?</v>
      </c>
      <c r="CW12" s="76" t="e">
        <f t="shared" si="15"/>
        <v>#NAME?</v>
      </c>
      <c r="CX12" s="76" t="e">
        <f t="shared" si="15"/>
        <v>#NAME?</v>
      </c>
      <c r="CY12" s="76" t="e">
        <f t="shared" si="15"/>
        <v>#NAME?</v>
      </c>
      <c r="CZ12" s="76" t="e">
        <f t="shared" si="15"/>
        <v>#NAME?</v>
      </c>
      <c r="DA12" s="76" t="e">
        <f t="shared" si="15"/>
        <v>#NAME?</v>
      </c>
      <c r="DB12" s="76" t="e">
        <f t="shared" si="15"/>
        <v>#NAME?</v>
      </c>
      <c r="DC12" s="76" t="e">
        <f t="shared" si="15"/>
        <v>#NAME?</v>
      </c>
      <c r="DD12" s="76" t="e">
        <f t="shared" si="15"/>
        <v>#NAME?</v>
      </c>
      <c r="DE12" s="76" t="e">
        <f t="shared" si="15"/>
        <v>#NAME?</v>
      </c>
      <c r="DF12" s="76" t="e">
        <f t="shared" si="15"/>
        <v>#NAME?</v>
      </c>
      <c r="DG12" s="76" t="e">
        <f t="shared" si="15"/>
        <v>#NAME?</v>
      </c>
      <c r="DH12" s="76" t="e">
        <f t="shared" si="15"/>
        <v>#NAME?</v>
      </c>
      <c r="DI12" s="76" t="e">
        <f t="shared" si="15"/>
        <v>#NAME?</v>
      </c>
      <c r="DJ12" s="76" t="e">
        <f t="shared" si="15"/>
        <v>#NAME?</v>
      </c>
      <c r="DK12" s="76" t="e">
        <f t="shared" si="15"/>
        <v>#NAME?</v>
      </c>
      <c r="DL12" s="76" t="e">
        <f t="shared" si="15"/>
        <v>#NAME?</v>
      </c>
      <c r="DM12" s="76" t="e">
        <f t="shared" si="15"/>
        <v>#NAME?</v>
      </c>
      <c r="DN12" s="76" t="e">
        <f t="shared" si="15"/>
        <v>#NAME?</v>
      </c>
      <c r="DO12" s="76" t="e">
        <f t="shared" si="15"/>
        <v>#NAME?</v>
      </c>
      <c r="DP12" s="76" t="e">
        <f t="shared" si="15"/>
        <v>#NAME?</v>
      </c>
      <c r="DQ12" s="76" t="e">
        <f t="shared" si="15"/>
        <v>#NAME?</v>
      </c>
      <c r="DR12" s="76" t="e">
        <f t="shared" si="15"/>
        <v>#NAME?</v>
      </c>
      <c r="DS12" s="76" t="e">
        <f t="shared" si="15"/>
        <v>#NAME?</v>
      </c>
      <c r="DT12" s="76" t="e">
        <f t="shared" si="15"/>
        <v>#NAME?</v>
      </c>
      <c r="DU12" s="76" t="e">
        <f t="shared" si="15"/>
        <v>#NAME?</v>
      </c>
      <c r="DV12" s="76" t="e">
        <f t="shared" si="15"/>
        <v>#NAME?</v>
      </c>
      <c r="DW12" s="76" t="e">
        <f t="shared" si="15"/>
        <v>#NAME?</v>
      </c>
      <c r="DX12" s="76" t="e">
        <f t="shared" si="15"/>
        <v>#NAME?</v>
      </c>
      <c r="DY12" s="76" t="e">
        <f t="shared" si="15"/>
        <v>#NAME?</v>
      </c>
      <c r="DZ12" s="76" t="e">
        <f t="shared" ref="DZ12:GK12" si="16">DZ13+DZ18+DZ20+DZ30+DZ21</f>
        <v>#NAME?</v>
      </c>
      <c r="EA12" s="76" t="e">
        <f t="shared" si="16"/>
        <v>#NAME?</v>
      </c>
      <c r="EB12" s="76" t="e">
        <f t="shared" si="16"/>
        <v>#NAME?</v>
      </c>
      <c r="EC12" s="76" t="e">
        <f t="shared" si="16"/>
        <v>#NAME?</v>
      </c>
      <c r="ED12" s="76" t="e">
        <f t="shared" si="16"/>
        <v>#NAME?</v>
      </c>
      <c r="EE12" s="76" t="e">
        <f t="shared" si="16"/>
        <v>#NAME?</v>
      </c>
      <c r="EF12" s="76" t="e">
        <f t="shared" si="16"/>
        <v>#NAME?</v>
      </c>
      <c r="EG12" s="76" t="e">
        <f t="shared" si="16"/>
        <v>#NAME?</v>
      </c>
      <c r="EH12" s="76" t="e">
        <f t="shared" si="16"/>
        <v>#NAME?</v>
      </c>
      <c r="EI12" s="76" t="e">
        <f t="shared" si="16"/>
        <v>#NAME?</v>
      </c>
      <c r="EJ12" s="76" t="e">
        <f t="shared" si="16"/>
        <v>#NAME?</v>
      </c>
      <c r="EK12" s="76" t="e">
        <f t="shared" si="16"/>
        <v>#NAME?</v>
      </c>
      <c r="EL12" s="76" t="e">
        <f t="shared" si="16"/>
        <v>#NAME?</v>
      </c>
      <c r="EM12" s="76" t="e">
        <f t="shared" si="16"/>
        <v>#NAME?</v>
      </c>
      <c r="EN12" s="76" t="e">
        <f t="shared" si="16"/>
        <v>#NAME?</v>
      </c>
      <c r="EO12" s="76" t="e">
        <f t="shared" si="16"/>
        <v>#NAME?</v>
      </c>
      <c r="EP12" s="76" t="e">
        <f t="shared" si="16"/>
        <v>#NAME?</v>
      </c>
      <c r="EQ12" s="76" t="e">
        <f t="shared" si="16"/>
        <v>#NAME?</v>
      </c>
      <c r="ER12" s="76" t="e">
        <f t="shared" si="16"/>
        <v>#NAME?</v>
      </c>
      <c r="ES12" s="76" t="e">
        <f t="shared" si="16"/>
        <v>#NAME?</v>
      </c>
      <c r="ET12" s="76" t="e">
        <f t="shared" si="16"/>
        <v>#NAME?</v>
      </c>
      <c r="EU12" s="76" t="e">
        <f t="shared" si="16"/>
        <v>#NAME?</v>
      </c>
      <c r="EV12" s="76" t="e">
        <f t="shared" si="16"/>
        <v>#NAME?</v>
      </c>
      <c r="EW12" s="76" t="e">
        <f t="shared" si="16"/>
        <v>#NAME?</v>
      </c>
      <c r="EX12" s="76" t="e">
        <f t="shared" si="16"/>
        <v>#NAME?</v>
      </c>
      <c r="EY12" s="76" t="e">
        <f t="shared" si="16"/>
        <v>#NAME?</v>
      </c>
      <c r="EZ12" s="76" t="e">
        <f t="shared" si="16"/>
        <v>#NAME?</v>
      </c>
      <c r="FA12" s="76" t="e">
        <f t="shared" si="16"/>
        <v>#NAME?</v>
      </c>
      <c r="FB12" s="76" t="e">
        <f t="shared" si="16"/>
        <v>#NAME?</v>
      </c>
      <c r="FC12" s="76" t="e">
        <f t="shared" si="16"/>
        <v>#NAME?</v>
      </c>
      <c r="FD12" s="76" t="e">
        <f t="shared" si="16"/>
        <v>#NAME?</v>
      </c>
      <c r="FE12" s="76" t="e">
        <f t="shared" si="16"/>
        <v>#NAME?</v>
      </c>
      <c r="FF12" s="76" t="e">
        <f t="shared" si="16"/>
        <v>#NAME?</v>
      </c>
      <c r="FG12" s="76" t="e">
        <f t="shared" si="16"/>
        <v>#NAME?</v>
      </c>
      <c r="FH12" s="76" t="e">
        <f t="shared" si="16"/>
        <v>#NAME?</v>
      </c>
      <c r="FI12" s="76" t="e">
        <f t="shared" si="16"/>
        <v>#NAME?</v>
      </c>
      <c r="FJ12" s="76" t="e">
        <f t="shared" si="16"/>
        <v>#NAME?</v>
      </c>
      <c r="FK12" s="76" t="e">
        <f t="shared" si="16"/>
        <v>#NAME?</v>
      </c>
      <c r="FL12" s="76" t="e">
        <f t="shared" si="16"/>
        <v>#NAME?</v>
      </c>
      <c r="FM12" s="76" t="e">
        <f t="shared" si="16"/>
        <v>#NAME?</v>
      </c>
      <c r="FN12" s="76" t="e">
        <f t="shared" si="16"/>
        <v>#NAME?</v>
      </c>
      <c r="FO12" s="76" t="e">
        <f t="shared" si="16"/>
        <v>#NAME?</v>
      </c>
      <c r="FP12" s="76" t="e">
        <f t="shared" si="16"/>
        <v>#NAME?</v>
      </c>
      <c r="FQ12" s="76" t="e">
        <f t="shared" si="16"/>
        <v>#NAME?</v>
      </c>
      <c r="FR12" s="76" t="e">
        <f t="shared" si="16"/>
        <v>#NAME?</v>
      </c>
      <c r="FS12" s="76" t="e">
        <f t="shared" si="16"/>
        <v>#NAME?</v>
      </c>
      <c r="FT12" s="76" t="e">
        <f t="shared" si="16"/>
        <v>#NAME?</v>
      </c>
      <c r="FU12" s="76" t="e">
        <f t="shared" si="16"/>
        <v>#NAME?</v>
      </c>
      <c r="FV12" s="76" t="e">
        <f t="shared" si="16"/>
        <v>#NAME?</v>
      </c>
      <c r="FW12" s="76" t="e">
        <f t="shared" si="16"/>
        <v>#NAME?</v>
      </c>
      <c r="FX12" s="76" t="e">
        <f t="shared" si="16"/>
        <v>#NAME?</v>
      </c>
      <c r="FY12" s="76" t="e">
        <f t="shared" si="16"/>
        <v>#NAME?</v>
      </c>
      <c r="FZ12" s="76" t="e">
        <f t="shared" si="16"/>
        <v>#NAME?</v>
      </c>
      <c r="GA12" s="76" t="e">
        <f t="shared" si="16"/>
        <v>#NAME?</v>
      </c>
      <c r="GB12" s="76" t="e">
        <f t="shared" si="16"/>
        <v>#NAME?</v>
      </c>
      <c r="GC12" s="76" t="e">
        <f t="shared" si="16"/>
        <v>#NAME?</v>
      </c>
      <c r="GD12" s="76" t="e">
        <f t="shared" si="16"/>
        <v>#NAME?</v>
      </c>
      <c r="GE12" s="76" t="e">
        <f t="shared" si="16"/>
        <v>#NAME?</v>
      </c>
      <c r="GF12" s="76" t="e">
        <f t="shared" si="16"/>
        <v>#NAME?</v>
      </c>
      <c r="GG12" s="76" t="e">
        <f t="shared" si="16"/>
        <v>#NAME?</v>
      </c>
      <c r="GH12" s="76" t="e">
        <f t="shared" si="16"/>
        <v>#NAME?</v>
      </c>
      <c r="GI12" s="76" t="e">
        <f t="shared" si="16"/>
        <v>#NAME?</v>
      </c>
      <c r="GJ12" s="76" t="e">
        <f t="shared" si="16"/>
        <v>#NAME?</v>
      </c>
      <c r="GK12" s="76" t="e">
        <f t="shared" si="16"/>
        <v>#NAME?</v>
      </c>
      <c r="GL12" s="76" t="e">
        <f t="shared" ref="GL12:HI12" si="17">GL13+GL18+GL20+GL30+GL21</f>
        <v>#NAME?</v>
      </c>
      <c r="GM12" s="76" t="e">
        <f t="shared" si="17"/>
        <v>#NAME?</v>
      </c>
      <c r="GN12" s="76" t="e">
        <f t="shared" si="17"/>
        <v>#NAME?</v>
      </c>
      <c r="GO12" s="76" t="e">
        <f t="shared" si="17"/>
        <v>#NAME?</v>
      </c>
      <c r="GP12" s="76" t="e">
        <f t="shared" si="17"/>
        <v>#NAME?</v>
      </c>
      <c r="GQ12" s="76" t="e">
        <f t="shared" si="17"/>
        <v>#NAME?</v>
      </c>
      <c r="GR12" s="76" t="e">
        <f t="shared" si="17"/>
        <v>#NAME?</v>
      </c>
      <c r="GS12" s="76" t="e">
        <f t="shared" si="17"/>
        <v>#NAME?</v>
      </c>
      <c r="GT12" s="76" t="e">
        <f t="shared" si="17"/>
        <v>#NAME?</v>
      </c>
      <c r="GU12" s="76" t="e">
        <f t="shared" si="17"/>
        <v>#NAME?</v>
      </c>
      <c r="GV12" s="76" t="e">
        <f t="shared" si="17"/>
        <v>#NAME?</v>
      </c>
      <c r="GW12" s="76" t="e">
        <f t="shared" si="17"/>
        <v>#NAME?</v>
      </c>
      <c r="GX12" s="76" t="e">
        <f t="shared" si="17"/>
        <v>#NAME?</v>
      </c>
      <c r="GY12" s="76" t="e">
        <f t="shared" si="17"/>
        <v>#NAME?</v>
      </c>
      <c r="GZ12" s="76" t="e">
        <f t="shared" si="17"/>
        <v>#NAME?</v>
      </c>
      <c r="HA12" s="76" t="e">
        <f t="shared" si="17"/>
        <v>#NAME?</v>
      </c>
      <c r="HB12" s="76" t="e">
        <f t="shared" si="17"/>
        <v>#NAME?</v>
      </c>
      <c r="HC12" s="76" t="e">
        <f t="shared" si="17"/>
        <v>#NAME?</v>
      </c>
      <c r="HD12" s="76" t="e">
        <f t="shared" si="17"/>
        <v>#NAME?</v>
      </c>
      <c r="HE12" s="76" t="e">
        <f t="shared" si="17"/>
        <v>#NAME?</v>
      </c>
      <c r="HF12" s="76" t="e">
        <f t="shared" si="17"/>
        <v>#NAME?</v>
      </c>
      <c r="HG12" s="76" t="e">
        <f t="shared" si="17"/>
        <v>#NAME?</v>
      </c>
      <c r="HH12" s="76" t="e">
        <f t="shared" si="17"/>
        <v>#NAME?</v>
      </c>
      <c r="HI12" s="76" t="e">
        <f t="shared" si="17"/>
        <v>#NAME?</v>
      </c>
    </row>
    <row r="13" spans="1:217" s="82" customFormat="1" x14ac:dyDescent="0.2">
      <c r="A13" s="32" t="s">
        <v>64</v>
      </c>
      <c r="B13" s="81">
        <f t="shared" ref="B13:BM13" si="18">SUM(B14:B17)</f>
        <v>0</v>
      </c>
      <c r="C13" s="81">
        <f t="shared" si="18"/>
        <v>0</v>
      </c>
      <c r="D13" s="81">
        <f t="shared" si="18"/>
        <v>0</v>
      </c>
      <c r="E13" s="81">
        <f t="shared" si="18"/>
        <v>0</v>
      </c>
      <c r="F13" s="81">
        <f t="shared" si="18"/>
        <v>0</v>
      </c>
      <c r="G13" s="81">
        <f t="shared" si="18"/>
        <v>0</v>
      </c>
      <c r="H13" s="81">
        <f t="shared" si="18"/>
        <v>0</v>
      </c>
      <c r="I13" s="81">
        <f t="shared" si="18"/>
        <v>0</v>
      </c>
      <c r="J13" s="81">
        <f t="shared" si="18"/>
        <v>0</v>
      </c>
      <c r="K13" s="81">
        <f t="shared" si="18"/>
        <v>0</v>
      </c>
      <c r="L13" s="81">
        <f t="shared" si="18"/>
        <v>0</v>
      </c>
      <c r="M13" s="81">
        <f t="shared" si="18"/>
        <v>0</v>
      </c>
      <c r="N13" s="81">
        <f t="shared" si="18"/>
        <v>0</v>
      </c>
      <c r="O13" s="81">
        <f t="shared" si="18"/>
        <v>0</v>
      </c>
      <c r="P13" s="81">
        <f t="shared" si="18"/>
        <v>0</v>
      </c>
      <c r="Q13" s="81">
        <f t="shared" si="18"/>
        <v>0</v>
      </c>
      <c r="R13" s="81">
        <f t="shared" si="18"/>
        <v>0</v>
      </c>
      <c r="S13" s="81">
        <f t="shared" si="18"/>
        <v>0</v>
      </c>
      <c r="T13" s="81">
        <f t="shared" si="18"/>
        <v>0</v>
      </c>
      <c r="U13" s="81">
        <f t="shared" si="18"/>
        <v>0</v>
      </c>
      <c r="V13" s="81">
        <f t="shared" si="18"/>
        <v>0</v>
      </c>
      <c r="W13" s="81">
        <f t="shared" si="18"/>
        <v>0</v>
      </c>
      <c r="X13" s="81">
        <f t="shared" si="18"/>
        <v>0</v>
      </c>
      <c r="Y13" s="81">
        <f t="shared" si="18"/>
        <v>0</v>
      </c>
      <c r="Z13" s="81">
        <f t="shared" si="18"/>
        <v>0</v>
      </c>
      <c r="AA13" s="81">
        <f t="shared" si="18"/>
        <v>0</v>
      </c>
      <c r="AB13" s="81">
        <f t="shared" si="18"/>
        <v>0</v>
      </c>
      <c r="AC13" s="81">
        <f t="shared" si="18"/>
        <v>0</v>
      </c>
      <c r="AD13" s="81">
        <f t="shared" si="18"/>
        <v>0</v>
      </c>
      <c r="AE13" s="81">
        <f t="shared" si="18"/>
        <v>0</v>
      </c>
      <c r="AF13" s="81">
        <f t="shared" si="18"/>
        <v>0</v>
      </c>
      <c r="AG13" s="81">
        <f t="shared" si="18"/>
        <v>0</v>
      </c>
      <c r="AH13" s="81">
        <f t="shared" si="18"/>
        <v>0</v>
      </c>
      <c r="AI13" s="81">
        <f t="shared" si="18"/>
        <v>0</v>
      </c>
      <c r="AJ13" s="81">
        <f t="shared" si="18"/>
        <v>0</v>
      </c>
      <c r="AK13" s="81">
        <f t="shared" si="18"/>
        <v>0</v>
      </c>
      <c r="AL13" s="81">
        <f t="shared" si="18"/>
        <v>0</v>
      </c>
      <c r="AM13" s="81">
        <f t="shared" si="18"/>
        <v>0</v>
      </c>
      <c r="AN13" s="81">
        <f t="shared" si="18"/>
        <v>0</v>
      </c>
      <c r="AO13" s="81">
        <f t="shared" si="18"/>
        <v>0</v>
      </c>
      <c r="AP13" s="81">
        <f t="shared" si="18"/>
        <v>0</v>
      </c>
      <c r="AQ13" s="81">
        <f t="shared" si="18"/>
        <v>0</v>
      </c>
      <c r="AR13" s="81">
        <f t="shared" si="18"/>
        <v>0</v>
      </c>
      <c r="AS13" s="81">
        <f t="shared" si="18"/>
        <v>0</v>
      </c>
      <c r="AT13" s="81">
        <f t="shared" si="18"/>
        <v>0</v>
      </c>
      <c r="AU13" s="81">
        <f t="shared" si="18"/>
        <v>0</v>
      </c>
      <c r="AV13" s="81">
        <f t="shared" si="18"/>
        <v>0</v>
      </c>
      <c r="AW13" s="81">
        <f t="shared" si="18"/>
        <v>0</v>
      </c>
      <c r="AX13" s="81">
        <f t="shared" si="18"/>
        <v>0</v>
      </c>
      <c r="AY13" s="81">
        <f t="shared" si="18"/>
        <v>0</v>
      </c>
      <c r="AZ13" s="81">
        <f t="shared" si="18"/>
        <v>0</v>
      </c>
      <c r="BA13" s="81">
        <f t="shared" si="18"/>
        <v>0</v>
      </c>
      <c r="BB13" s="81">
        <f t="shared" si="18"/>
        <v>0</v>
      </c>
      <c r="BC13" s="81">
        <f t="shared" si="18"/>
        <v>0</v>
      </c>
      <c r="BD13" s="81">
        <f t="shared" si="18"/>
        <v>0</v>
      </c>
      <c r="BE13" s="81">
        <f t="shared" si="18"/>
        <v>0</v>
      </c>
      <c r="BF13" s="81">
        <f t="shared" si="18"/>
        <v>0</v>
      </c>
      <c r="BG13" s="81">
        <f t="shared" si="18"/>
        <v>0</v>
      </c>
      <c r="BH13" s="81">
        <f t="shared" si="18"/>
        <v>0</v>
      </c>
      <c r="BI13" s="81">
        <f t="shared" si="18"/>
        <v>0</v>
      </c>
      <c r="BJ13" s="81">
        <f t="shared" si="18"/>
        <v>0</v>
      </c>
      <c r="BK13" s="81">
        <f t="shared" si="18"/>
        <v>0</v>
      </c>
      <c r="BL13" s="81">
        <f t="shared" si="18"/>
        <v>0</v>
      </c>
      <c r="BM13" s="81">
        <f t="shared" si="18"/>
        <v>0</v>
      </c>
      <c r="BN13" s="81">
        <f t="shared" ref="BN13:DY13" si="19">SUM(BN14:BN17)</f>
        <v>0</v>
      </c>
      <c r="BO13" s="81">
        <f t="shared" si="19"/>
        <v>0</v>
      </c>
      <c r="BP13" s="81">
        <f t="shared" si="19"/>
        <v>0</v>
      </c>
      <c r="BQ13" s="81">
        <f t="shared" si="19"/>
        <v>0</v>
      </c>
      <c r="BR13" s="81">
        <f t="shared" si="19"/>
        <v>0</v>
      </c>
      <c r="BS13" s="81">
        <f t="shared" si="19"/>
        <v>0</v>
      </c>
      <c r="BT13" s="81">
        <f t="shared" si="19"/>
        <v>0</v>
      </c>
      <c r="BU13" s="81">
        <f t="shared" si="19"/>
        <v>0</v>
      </c>
      <c r="BV13" s="81">
        <f t="shared" si="19"/>
        <v>0</v>
      </c>
      <c r="BW13" s="81">
        <f t="shared" si="19"/>
        <v>0</v>
      </c>
      <c r="BX13" s="81">
        <f t="shared" si="19"/>
        <v>0</v>
      </c>
      <c r="BY13" s="81">
        <f t="shared" si="19"/>
        <v>0</v>
      </c>
      <c r="BZ13" s="81">
        <f t="shared" si="19"/>
        <v>0</v>
      </c>
      <c r="CA13" s="81">
        <f t="shared" si="19"/>
        <v>0</v>
      </c>
      <c r="CB13" s="81">
        <f t="shared" si="19"/>
        <v>0</v>
      </c>
      <c r="CC13" s="81">
        <f t="shared" si="19"/>
        <v>0</v>
      </c>
      <c r="CD13" s="81">
        <f t="shared" si="19"/>
        <v>0</v>
      </c>
      <c r="CE13" s="81">
        <f t="shared" si="19"/>
        <v>0</v>
      </c>
      <c r="CF13" s="81">
        <f t="shared" si="19"/>
        <v>0</v>
      </c>
      <c r="CG13" s="81">
        <f t="shared" si="19"/>
        <v>0</v>
      </c>
      <c r="CH13" s="81">
        <f t="shared" si="19"/>
        <v>0</v>
      </c>
      <c r="CI13" s="81">
        <f t="shared" si="19"/>
        <v>0</v>
      </c>
      <c r="CJ13" s="81">
        <f t="shared" si="19"/>
        <v>0</v>
      </c>
      <c r="CK13" s="81">
        <f t="shared" si="19"/>
        <v>0</v>
      </c>
      <c r="CL13" s="81">
        <f t="shared" si="19"/>
        <v>0</v>
      </c>
      <c r="CM13" s="81">
        <f t="shared" si="19"/>
        <v>0</v>
      </c>
      <c r="CN13" s="81">
        <f t="shared" si="19"/>
        <v>0</v>
      </c>
      <c r="CO13" s="81">
        <f t="shared" si="19"/>
        <v>0</v>
      </c>
      <c r="CP13" s="81">
        <f t="shared" si="19"/>
        <v>0</v>
      </c>
      <c r="CQ13" s="81">
        <f t="shared" si="19"/>
        <v>0</v>
      </c>
      <c r="CR13" s="81">
        <f t="shared" si="19"/>
        <v>0</v>
      </c>
      <c r="CS13" s="81">
        <f t="shared" si="19"/>
        <v>0</v>
      </c>
      <c r="CT13" s="81">
        <f t="shared" si="19"/>
        <v>0</v>
      </c>
      <c r="CU13" s="81">
        <f t="shared" si="19"/>
        <v>0</v>
      </c>
      <c r="CV13" s="81">
        <f t="shared" si="19"/>
        <v>0</v>
      </c>
      <c r="CW13" s="81">
        <f t="shared" si="19"/>
        <v>0</v>
      </c>
      <c r="CX13" s="81">
        <f t="shared" si="19"/>
        <v>0</v>
      </c>
      <c r="CY13" s="81">
        <f t="shared" si="19"/>
        <v>0</v>
      </c>
      <c r="CZ13" s="81">
        <f t="shared" si="19"/>
        <v>0</v>
      </c>
      <c r="DA13" s="81">
        <f t="shared" si="19"/>
        <v>0</v>
      </c>
      <c r="DB13" s="81">
        <f t="shared" si="19"/>
        <v>0</v>
      </c>
      <c r="DC13" s="81">
        <f t="shared" si="19"/>
        <v>0</v>
      </c>
      <c r="DD13" s="81">
        <f t="shared" si="19"/>
        <v>0</v>
      </c>
      <c r="DE13" s="81">
        <f t="shared" si="19"/>
        <v>0</v>
      </c>
      <c r="DF13" s="81">
        <f t="shared" si="19"/>
        <v>0</v>
      </c>
      <c r="DG13" s="81">
        <f t="shared" si="19"/>
        <v>0</v>
      </c>
      <c r="DH13" s="81">
        <f t="shared" si="19"/>
        <v>0</v>
      </c>
      <c r="DI13" s="81">
        <f t="shared" si="19"/>
        <v>0</v>
      </c>
      <c r="DJ13" s="81">
        <f t="shared" si="19"/>
        <v>0</v>
      </c>
      <c r="DK13" s="81">
        <f t="shared" si="19"/>
        <v>0</v>
      </c>
      <c r="DL13" s="81">
        <f t="shared" si="19"/>
        <v>0</v>
      </c>
      <c r="DM13" s="81">
        <f t="shared" si="19"/>
        <v>0</v>
      </c>
      <c r="DN13" s="81">
        <f t="shared" si="19"/>
        <v>0</v>
      </c>
      <c r="DO13" s="81">
        <f t="shared" si="19"/>
        <v>0</v>
      </c>
      <c r="DP13" s="81">
        <f t="shared" si="19"/>
        <v>0</v>
      </c>
      <c r="DQ13" s="81">
        <f t="shared" si="19"/>
        <v>0</v>
      </c>
      <c r="DR13" s="81">
        <f t="shared" si="19"/>
        <v>0</v>
      </c>
      <c r="DS13" s="81">
        <f t="shared" si="19"/>
        <v>0</v>
      </c>
      <c r="DT13" s="81">
        <f t="shared" si="19"/>
        <v>0</v>
      </c>
      <c r="DU13" s="81">
        <f t="shared" si="19"/>
        <v>0</v>
      </c>
      <c r="DV13" s="81">
        <f t="shared" si="19"/>
        <v>0</v>
      </c>
      <c r="DW13" s="81">
        <f t="shared" si="19"/>
        <v>0</v>
      </c>
      <c r="DX13" s="81">
        <f t="shared" si="19"/>
        <v>0</v>
      </c>
      <c r="DY13" s="81">
        <f t="shared" si="19"/>
        <v>0</v>
      </c>
      <c r="DZ13" s="81">
        <f t="shared" ref="DZ13:GK13" si="20">SUM(DZ14:DZ17)</f>
        <v>0</v>
      </c>
      <c r="EA13" s="81">
        <f t="shared" si="20"/>
        <v>0</v>
      </c>
      <c r="EB13" s="81">
        <f t="shared" si="20"/>
        <v>0</v>
      </c>
      <c r="EC13" s="81">
        <f t="shared" si="20"/>
        <v>0</v>
      </c>
      <c r="ED13" s="81">
        <f t="shared" si="20"/>
        <v>0</v>
      </c>
      <c r="EE13" s="81">
        <f t="shared" si="20"/>
        <v>0</v>
      </c>
      <c r="EF13" s="81">
        <f t="shared" si="20"/>
        <v>0</v>
      </c>
      <c r="EG13" s="81">
        <f t="shared" si="20"/>
        <v>0</v>
      </c>
      <c r="EH13" s="81">
        <f t="shared" si="20"/>
        <v>0</v>
      </c>
      <c r="EI13" s="81">
        <f t="shared" si="20"/>
        <v>0</v>
      </c>
      <c r="EJ13" s="81">
        <f t="shared" si="20"/>
        <v>0</v>
      </c>
      <c r="EK13" s="81">
        <f t="shared" si="20"/>
        <v>0</v>
      </c>
      <c r="EL13" s="81">
        <f t="shared" si="20"/>
        <v>0</v>
      </c>
      <c r="EM13" s="81">
        <f t="shared" si="20"/>
        <v>0</v>
      </c>
      <c r="EN13" s="81">
        <f t="shared" si="20"/>
        <v>0</v>
      </c>
      <c r="EO13" s="81">
        <f t="shared" si="20"/>
        <v>0</v>
      </c>
      <c r="EP13" s="81">
        <f t="shared" si="20"/>
        <v>0</v>
      </c>
      <c r="EQ13" s="81">
        <f t="shared" si="20"/>
        <v>0</v>
      </c>
      <c r="ER13" s="81">
        <f t="shared" si="20"/>
        <v>0</v>
      </c>
      <c r="ES13" s="81">
        <f t="shared" si="20"/>
        <v>0</v>
      </c>
      <c r="ET13" s="81">
        <f t="shared" si="20"/>
        <v>0</v>
      </c>
      <c r="EU13" s="81">
        <f t="shared" si="20"/>
        <v>0</v>
      </c>
      <c r="EV13" s="81">
        <f t="shared" si="20"/>
        <v>0</v>
      </c>
      <c r="EW13" s="81">
        <f t="shared" si="20"/>
        <v>0</v>
      </c>
      <c r="EX13" s="81">
        <f t="shared" si="20"/>
        <v>0</v>
      </c>
      <c r="EY13" s="81">
        <f t="shared" si="20"/>
        <v>0</v>
      </c>
      <c r="EZ13" s="81">
        <f t="shared" si="20"/>
        <v>0</v>
      </c>
      <c r="FA13" s="81">
        <f t="shared" si="20"/>
        <v>0</v>
      </c>
      <c r="FB13" s="81">
        <f t="shared" si="20"/>
        <v>0</v>
      </c>
      <c r="FC13" s="81">
        <f t="shared" si="20"/>
        <v>0</v>
      </c>
      <c r="FD13" s="81">
        <f t="shared" si="20"/>
        <v>0</v>
      </c>
      <c r="FE13" s="81">
        <f t="shared" si="20"/>
        <v>0</v>
      </c>
      <c r="FF13" s="81">
        <f t="shared" si="20"/>
        <v>0</v>
      </c>
      <c r="FG13" s="81">
        <f t="shared" si="20"/>
        <v>0</v>
      </c>
      <c r="FH13" s="81">
        <f t="shared" si="20"/>
        <v>0</v>
      </c>
      <c r="FI13" s="81">
        <f t="shared" si="20"/>
        <v>0</v>
      </c>
      <c r="FJ13" s="81">
        <f t="shared" si="20"/>
        <v>0</v>
      </c>
      <c r="FK13" s="81">
        <f t="shared" si="20"/>
        <v>0</v>
      </c>
      <c r="FL13" s="81">
        <f t="shared" si="20"/>
        <v>0</v>
      </c>
      <c r="FM13" s="81">
        <f t="shared" si="20"/>
        <v>0</v>
      </c>
      <c r="FN13" s="81">
        <f t="shared" si="20"/>
        <v>0</v>
      </c>
      <c r="FO13" s="81">
        <f t="shared" si="20"/>
        <v>0</v>
      </c>
      <c r="FP13" s="81">
        <f t="shared" si="20"/>
        <v>0</v>
      </c>
      <c r="FQ13" s="81">
        <f t="shared" si="20"/>
        <v>0</v>
      </c>
      <c r="FR13" s="81">
        <f t="shared" si="20"/>
        <v>0</v>
      </c>
      <c r="FS13" s="81">
        <f t="shared" si="20"/>
        <v>0</v>
      </c>
      <c r="FT13" s="81">
        <f t="shared" si="20"/>
        <v>0</v>
      </c>
      <c r="FU13" s="81">
        <f t="shared" si="20"/>
        <v>0</v>
      </c>
      <c r="FV13" s="81">
        <f t="shared" si="20"/>
        <v>0</v>
      </c>
      <c r="FW13" s="81">
        <f t="shared" si="20"/>
        <v>0</v>
      </c>
      <c r="FX13" s="81">
        <f t="shared" si="20"/>
        <v>0</v>
      </c>
      <c r="FY13" s="81">
        <f t="shared" si="20"/>
        <v>0</v>
      </c>
      <c r="FZ13" s="81">
        <f t="shared" si="20"/>
        <v>0</v>
      </c>
      <c r="GA13" s="81">
        <f t="shared" si="20"/>
        <v>0</v>
      </c>
      <c r="GB13" s="81">
        <f t="shared" si="20"/>
        <v>0</v>
      </c>
      <c r="GC13" s="81">
        <f t="shared" si="20"/>
        <v>0</v>
      </c>
      <c r="GD13" s="81">
        <f t="shared" si="20"/>
        <v>0</v>
      </c>
      <c r="GE13" s="81">
        <f t="shared" si="20"/>
        <v>0</v>
      </c>
      <c r="GF13" s="81">
        <f t="shared" si="20"/>
        <v>0</v>
      </c>
      <c r="GG13" s="81">
        <f t="shared" si="20"/>
        <v>0</v>
      </c>
      <c r="GH13" s="81">
        <f t="shared" si="20"/>
        <v>0</v>
      </c>
      <c r="GI13" s="81">
        <f t="shared" si="20"/>
        <v>0</v>
      </c>
      <c r="GJ13" s="81">
        <f t="shared" si="20"/>
        <v>0</v>
      </c>
      <c r="GK13" s="81">
        <f t="shared" si="20"/>
        <v>0</v>
      </c>
      <c r="GL13" s="81">
        <f t="shared" ref="GL13:HI13" si="21">SUM(GL14:GL17)</f>
        <v>0</v>
      </c>
      <c r="GM13" s="81">
        <f t="shared" si="21"/>
        <v>0</v>
      </c>
      <c r="GN13" s="81">
        <f t="shared" si="21"/>
        <v>0</v>
      </c>
      <c r="GO13" s="81">
        <f t="shared" si="21"/>
        <v>0</v>
      </c>
      <c r="GP13" s="81">
        <f t="shared" si="21"/>
        <v>0</v>
      </c>
      <c r="GQ13" s="81">
        <f t="shared" si="21"/>
        <v>0</v>
      </c>
      <c r="GR13" s="81">
        <f t="shared" si="21"/>
        <v>0</v>
      </c>
      <c r="GS13" s="81">
        <f t="shared" si="21"/>
        <v>0</v>
      </c>
      <c r="GT13" s="81">
        <f t="shared" si="21"/>
        <v>0</v>
      </c>
      <c r="GU13" s="81">
        <f t="shared" si="21"/>
        <v>0</v>
      </c>
      <c r="GV13" s="81">
        <f t="shared" si="21"/>
        <v>0</v>
      </c>
      <c r="GW13" s="81">
        <f t="shared" si="21"/>
        <v>0</v>
      </c>
      <c r="GX13" s="81">
        <f t="shared" si="21"/>
        <v>0</v>
      </c>
      <c r="GY13" s="81">
        <f t="shared" si="21"/>
        <v>0</v>
      </c>
      <c r="GZ13" s="81">
        <f t="shared" si="21"/>
        <v>0</v>
      </c>
      <c r="HA13" s="81">
        <f t="shared" si="21"/>
        <v>0</v>
      </c>
      <c r="HB13" s="81">
        <f t="shared" si="21"/>
        <v>0</v>
      </c>
      <c r="HC13" s="81">
        <f t="shared" si="21"/>
        <v>0</v>
      </c>
      <c r="HD13" s="81">
        <f t="shared" si="21"/>
        <v>0</v>
      </c>
      <c r="HE13" s="81">
        <f t="shared" si="21"/>
        <v>0</v>
      </c>
      <c r="HF13" s="81">
        <f t="shared" si="21"/>
        <v>0</v>
      </c>
      <c r="HG13" s="81">
        <f t="shared" si="21"/>
        <v>0</v>
      </c>
      <c r="HH13" s="81">
        <f t="shared" si="21"/>
        <v>0</v>
      </c>
      <c r="HI13" s="81">
        <f t="shared" si="21"/>
        <v>0</v>
      </c>
    </row>
    <row r="14" spans="1:217" s="109" customFormat="1" x14ac:dyDescent="0.2">
      <c r="A14" s="107" t="s">
        <v>65</v>
      </c>
      <c r="B14" s="108">
        <v>0</v>
      </c>
      <c r="C14" s="108">
        <v>0</v>
      </c>
      <c r="D14" s="108">
        <v>0</v>
      </c>
      <c r="E14" s="108">
        <v>0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0</v>
      </c>
      <c r="R14" s="108">
        <v>0</v>
      </c>
      <c r="S14" s="108">
        <v>0</v>
      </c>
      <c r="T14" s="108">
        <v>0</v>
      </c>
      <c r="U14" s="108">
        <v>0</v>
      </c>
      <c r="V14" s="108">
        <v>0</v>
      </c>
      <c r="W14" s="108">
        <v>0</v>
      </c>
      <c r="X14" s="108">
        <v>0</v>
      </c>
      <c r="Y14" s="108">
        <v>0</v>
      </c>
      <c r="Z14" s="108">
        <v>0</v>
      </c>
      <c r="AA14" s="108">
        <v>0</v>
      </c>
      <c r="AB14" s="108">
        <v>0</v>
      </c>
      <c r="AC14" s="108">
        <v>0</v>
      </c>
      <c r="AD14" s="108">
        <v>0</v>
      </c>
      <c r="AE14" s="108">
        <v>0</v>
      </c>
      <c r="AF14" s="108">
        <v>0</v>
      </c>
      <c r="AG14" s="108">
        <v>0</v>
      </c>
      <c r="AH14" s="108">
        <v>0</v>
      </c>
      <c r="AI14" s="108">
        <v>0</v>
      </c>
      <c r="AJ14" s="108">
        <v>0</v>
      </c>
      <c r="AK14" s="108">
        <v>0</v>
      </c>
      <c r="AL14" s="108">
        <v>0</v>
      </c>
      <c r="AM14" s="108">
        <v>0</v>
      </c>
      <c r="AN14" s="108">
        <v>0</v>
      </c>
      <c r="AO14" s="108">
        <v>0</v>
      </c>
      <c r="AP14" s="108">
        <v>0</v>
      </c>
      <c r="AQ14" s="108">
        <v>0</v>
      </c>
      <c r="AR14" s="108">
        <v>0</v>
      </c>
      <c r="AS14" s="108">
        <v>0</v>
      </c>
      <c r="AT14" s="108">
        <v>0</v>
      </c>
      <c r="AU14" s="108">
        <v>0</v>
      </c>
      <c r="AV14" s="108">
        <v>0</v>
      </c>
      <c r="AW14" s="108">
        <v>0</v>
      </c>
      <c r="AX14" s="108">
        <v>0</v>
      </c>
      <c r="AY14" s="108">
        <v>0</v>
      </c>
      <c r="AZ14" s="108">
        <v>0</v>
      </c>
      <c r="BA14" s="108">
        <v>0</v>
      </c>
      <c r="BB14" s="108">
        <v>0</v>
      </c>
      <c r="BC14" s="108">
        <v>0</v>
      </c>
      <c r="BD14" s="108">
        <v>0</v>
      </c>
      <c r="BE14" s="108">
        <v>0</v>
      </c>
      <c r="BF14" s="108">
        <v>0</v>
      </c>
      <c r="BG14" s="108">
        <v>0</v>
      </c>
      <c r="BH14" s="108">
        <v>0</v>
      </c>
      <c r="BI14" s="108">
        <v>0</v>
      </c>
      <c r="BJ14" s="108">
        <v>0</v>
      </c>
      <c r="BK14" s="108">
        <v>0</v>
      </c>
      <c r="BL14" s="108">
        <v>0</v>
      </c>
      <c r="BM14" s="108">
        <v>0</v>
      </c>
      <c r="BN14" s="108">
        <v>0</v>
      </c>
      <c r="BO14" s="108">
        <v>0</v>
      </c>
      <c r="BP14" s="108">
        <v>0</v>
      </c>
      <c r="BQ14" s="108">
        <v>0</v>
      </c>
      <c r="BR14" s="108">
        <v>0</v>
      </c>
      <c r="BS14" s="108">
        <v>0</v>
      </c>
      <c r="BT14" s="108">
        <v>0</v>
      </c>
      <c r="BU14" s="108">
        <v>0</v>
      </c>
      <c r="BV14" s="108">
        <v>0</v>
      </c>
      <c r="BW14" s="108">
        <v>0</v>
      </c>
      <c r="BX14" s="108">
        <v>0</v>
      </c>
      <c r="BY14" s="108">
        <v>0</v>
      </c>
      <c r="BZ14" s="108">
        <v>0</v>
      </c>
      <c r="CA14" s="108">
        <v>0</v>
      </c>
      <c r="CB14" s="108">
        <v>0</v>
      </c>
      <c r="CC14" s="108">
        <v>0</v>
      </c>
      <c r="CD14" s="108">
        <v>0</v>
      </c>
      <c r="CE14" s="108">
        <v>0</v>
      </c>
      <c r="CF14" s="108">
        <v>0</v>
      </c>
      <c r="CG14" s="108">
        <v>0</v>
      </c>
      <c r="CH14" s="108">
        <v>0</v>
      </c>
      <c r="CI14" s="108">
        <v>0</v>
      </c>
      <c r="CJ14" s="108">
        <v>0</v>
      </c>
      <c r="CK14" s="108">
        <v>0</v>
      </c>
      <c r="CL14" s="108">
        <v>0</v>
      </c>
      <c r="CM14" s="108">
        <v>0</v>
      </c>
      <c r="CN14" s="108">
        <v>0</v>
      </c>
      <c r="CO14" s="108">
        <v>0</v>
      </c>
      <c r="CP14" s="108">
        <v>0</v>
      </c>
      <c r="CQ14" s="108">
        <v>0</v>
      </c>
      <c r="CR14" s="108">
        <v>0</v>
      </c>
      <c r="CS14" s="108">
        <v>0</v>
      </c>
      <c r="CT14" s="108">
        <v>0</v>
      </c>
      <c r="CU14" s="108">
        <v>0</v>
      </c>
      <c r="CV14" s="108">
        <v>0</v>
      </c>
      <c r="CW14" s="108">
        <v>0</v>
      </c>
      <c r="CX14" s="108">
        <v>0</v>
      </c>
      <c r="CY14" s="108">
        <v>0</v>
      </c>
      <c r="CZ14" s="108">
        <v>0</v>
      </c>
      <c r="DA14" s="108">
        <v>0</v>
      </c>
      <c r="DB14" s="108">
        <v>0</v>
      </c>
      <c r="DC14" s="108">
        <v>0</v>
      </c>
      <c r="DD14" s="108">
        <v>0</v>
      </c>
      <c r="DE14" s="108">
        <v>0</v>
      </c>
      <c r="DF14" s="108">
        <v>0</v>
      </c>
      <c r="DG14" s="108">
        <v>0</v>
      </c>
      <c r="DH14" s="108">
        <v>0</v>
      </c>
      <c r="DI14" s="108">
        <v>0</v>
      </c>
      <c r="DJ14" s="108">
        <v>0</v>
      </c>
      <c r="DK14" s="108">
        <v>0</v>
      </c>
      <c r="DL14" s="108">
        <v>0</v>
      </c>
      <c r="DM14" s="108">
        <v>0</v>
      </c>
      <c r="DN14" s="108">
        <v>0</v>
      </c>
      <c r="DO14" s="108">
        <v>0</v>
      </c>
      <c r="DP14" s="108">
        <v>0</v>
      </c>
      <c r="DQ14" s="108">
        <v>0</v>
      </c>
      <c r="DR14" s="108">
        <v>0</v>
      </c>
      <c r="DS14" s="108">
        <v>0</v>
      </c>
      <c r="DT14" s="108">
        <v>0</v>
      </c>
      <c r="DU14" s="108">
        <v>0</v>
      </c>
      <c r="DV14" s="108">
        <v>0</v>
      </c>
      <c r="DW14" s="108">
        <v>0</v>
      </c>
      <c r="DX14" s="108">
        <v>0</v>
      </c>
      <c r="DY14" s="108">
        <v>0</v>
      </c>
      <c r="DZ14" s="108">
        <v>0</v>
      </c>
      <c r="EA14" s="108">
        <v>0</v>
      </c>
      <c r="EB14" s="108">
        <v>0</v>
      </c>
      <c r="EC14" s="108">
        <v>0</v>
      </c>
      <c r="ED14" s="108">
        <v>0</v>
      </c>
      <c r="EE14" s="108">
        <v>0</v>
      </c>
      <c r="EF14" s="108">
        <v>0</v>
      </c>
      <c r="EG14" s="108">
        <v>0</v>
      </c>
      <c r="EH14" s="108">
        <v>0</v>
      </c>
      <c r="EI14" s="108">
        <v>0</v>
      </c>
      <c r="EJ14" s="108">
        <v>0</v>
      </c>
      <c r="EK14" s="108">
        <v>0</v>
      </c>
      <c r="EL14" s="108">
        <v>0</v>
      </c>
      <c r="EM14" s="108">
        <v>0</v>
      </c>
      <c r="EN14" s="108">
        <v>0</v>
      </c>
      <c r="EO14" s="108">
        <v>0</v>
      </c>
      <c r="EP14" s="108">
        <v>0</v>
      </c>
      <c r="EQ14" s="108">
        <v>0</v>
      </c>
      <c r="ER14" s="108">
        <v>0</v>
      </c>
      <c r="ES14" s="108">
        <v>0</v>
      </c>
      <c r="ET14" s="108">
        <v>0</v>
      </c>
      <c r="EU14" s="108">
        <v>0</v>
      </c>
      <c r="EV14" s="108">
        <v>0</v>
      </c>
      <c r="EW14" s="108">
        <v>0</v>
      </c>
      <c r="EX14" s="108">
        <v>0</v>
      </c>
      <c r="EY14" s="108">
        <v>0</v>
      </c>
      <c r="EZ14" s="108">
        <v>0</v>
      </c>
      <c r="FA14" s="108">
        <v>0</v>
      </c>
      <c r="FB14" s="108">
        <v>0</v>
      </c>
      <c r="FC14" s="108">
        <v>0</v>
      </c>
      <c r="FD14" s="108">
        <v>0</v>
      </c>
      <c r="FE14" s="108">
        <v>0</v>
      </c>
      <c r="FF14" s="108">
        <v>0</v>
      </c>
      <c r="FG14" s="108">
        <v>0</v>
      </c>
      <c r="FH14" s="108">
        <v>0</v>
      </c>
      <c r="FI14" s="108">
        <v>0</v>
      </c>
      <c r="FJ14" s="108">
        <v>0</v>
      </c>
      <c r="FK14" s="108">
        <v>0</v>
      </c>
      <c r="FL14" s="108">
        <v>0</v>
      </c>
      <c r="FM14" s="108">
        <v>0</v>
      </c>
      <c r="FN14" s="108">
        <v>0</v>
      </c>
      <c r="FO14" s="108">
        <v>0</v>
      </c>
      <c r="FP14" s="108">
        <v>0</v>
      </c>
      <c r="FQ14" s="108">
        <v>0</v>
      </c>
      <c r="FR14" s="108">
        <v>0</v>
      </c>
      <c r="FS14" s="108">
        <v>0</v>
      </c>
      <c r="FT14" s="108">
        <v>0</v>
      </c>
      <c r="FU14" s="108">
        <v>0</v>
      </c>
      <c r="FV14" s="108">
        <v>0</v>
      </c>
      <c r="FW14" s="108">
        <v>0</v>
      </c>
      <c r="FX14" s="108">
        <v>0</v>
      </c>
      <c r="FY14" s="108">
        <v>0</v>
      </c>
      <c r="FZ14" s="108">
        <v>0</v>
      </c>
      <c r="GA14" s="108">
        <v>0</v>
      </c>
      <c r="GB14" s="108">
        <v>0</v>
      </c>
      <c r="GC14" s="108">
        <v>0</v>
      </c>
      <c r="GD14" s="108">
        <v>0</v>
      </c>
      <c r="GE14" s="108">
        <v>0</v>
      </c>
      <c r="GF14" s="108">
        <v>0</v>
      </c>
      <c r="GG14" s="108">
        <v>0</v>
      </c>
      <c r="GH14" s="108">
        <v>0</v>
      </c>
      <c r="GI14" s="108">
        <v>0</v>
      </c>
      <c r="GJ14" s="108">
        <v>0</v>
      </c>
      <c r="GK14" s="108">
        <v>0</v>
      </c>
      <c r="GL14" s="108">
        <v>0</v>
      </c>
      <c r="GM14" s="108">
        <v>0</v>
      </c>
      <c r="GN14" s="108">
        <v>0</v>
      </c>
      <c r="GO14" s="108">
        <v>0</v>
      </c>
      <c r="GP14" s="108">
        <v>0</v>
      </c>
      <c r="GQ14" s="108">
        <v>0</v>
      </c>
      <c r="GR14" s="108">
        <v>0</v>
      </c>
      <c r="GS14" s="108">
        <v>0</v>
      </c>
      <c r="GT14" s="108">
        <v>0</v>
      </c>
      <c r="GU14" s="108">
        <v>0</v>
      </c>
      <c r="GV14" s="108">
        <v>0</v>
      </c>
      <c r="GW14" s="108">
        <v>0</v>
      </c>
      <c r="GX14" s="108">
        <v>0</v>
      </c>
      <c r="GY14" s="108">
        <v>0</v>
      </c>
      <c r="GZ14" s="108">
        <v>0</v>
      </c>
      <c r="HA14" s="108">
        <v>0</v>
      </c>
      <c r="HB14" s="108">
        <v>0</v>
      </c>
      <c r="HC14" s="108">
        <v>0</v>
      </c>
      <c r="HD14" s="108">
        <v>0</v>
      </c>
      <c r="HE14" s="108">
        <v>0</v>
      </c>
      <c r="HF14" s="108">
        <v>0</v>
      </c>
      <c r="HG14" s="108">
        <v>0</v>
      </c>
      <c r="HH14" s="108">
        <v>0</v>
      </c>
      <c r="HI14" s="108">
        <v>0</v>
      </c>
    </row>
    <row r="15" spans="1:217" s="109" customFormat="1" x14ac:dyDescent="0.2">
      <c r="A15" s="107" t="s">
        <v>66</v>
      </c>
      <c r="B15" s="108">
        <v>0</v>
      </c>
      <c r="C15" s="108">
        <v>0</v>
      </c>
      <c r="D15" s="108">
        <v>0</v>
      </c>
      <c r="E15" s="108">
        <v>0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  <c r="L15" s="108">
        <v>0</v>
      </c>
      <c r="M15" s="108">
        <v>0</v>
      </c>
      <c r="N15" s="108">
        <v>0</v>
      </c>
      <c r="O15" s="108">
        <v>0</v>
      </c>
      <c r="P15" s="108">
        <v>0</v>
      </c>
      <c r="Q15" s="108">
        <v>0</v>
      </c>
      <c r="R15" s="108">
        <v>0</v>
      </c>
      <c r="S15" s="108">
        <v>0</v>
      </c>
      <c r="T15" s="108">
        <v>0</v>
      </c>
      <c r="U15" s="108">
        <v>0</v>
      </c>
      <c r="V15" s="108">
        <v>0</v>
      </c>
      <c r="W15" s="108">
        <v>0</v>
      </c>
      <c r="X15" s="108">
        <v>0</v>
      </c>
      <c r="Y15" s="108">
        <v>0</v>
      </c>
      <c r="Z15" s="108">
        <v>0</v>
      </c>
      <c r="AA15" s="108">
        <v>0</v>
      </c>
      <c r="AB15" s="108">
        <v>0</v>
      </c>
      <c r="AC15" s="108">
        <v>0</v>
      </c>
      <c r="AD15" s="108">
        <v>0</v>
      </c>
      <c r="AE15" s="108">
        <v>0</v>
      </c>
      <c r="AF15" s="108">
        <v>0</v>
      </c>
      <c r="AG15" s="108">
        <v>0</v>
      </c>
      <c r="AH15" s="108">
        <v>0</v>
      </c>
      <c r="AI15" s="108">
        <v>0</v>
      </c>
      <c r="AJ15" s="108">
        <v>0</v>
      </c>
      <c r="AK15" s="108">
        <v>0</v>
      </c>
      <c r="AL15" s="108">
        <v>0</v>
      </c>
      <c r="AM15" s="108">
        <v>0</v>
      </c>
      <c r="AN15" s="108">
        <v>0</v>
      </c>
      <c r="AO15" s="108">
        <v>0</v>
      </c>
      <c r="AP15" s="108">
        <v>0</v>
      </c>
      <c r="AQ15" s="108">
        <v>0</v>
      </c>
      <c r="AR15" s="108">
        <v>0</v>
      </c>
      <c r="AS15" s="108">
        <v>0</v>
      </c>
      <c r="AT15" s="108">
        <v>0</v>
      </c>
      <c r="AU15" s="108">
        <v>0</v>
      </c>
      <c r="AV15" s="108">
        <v>0</v>
      </c>
      <c r="AW15" s="108">
        <v>0</v>
      </c>
      <c r="AX15" s="108">
        <v>0</v>
      </c>
      <c r="AY15" s="108">
        <v>0</v>
      </c>
      <c r="AZ15" s="108">
        <v>0</v>
      </c>
      <c r="BA15" s="108">
        <v>0</v>
      </c>
      <c r="BB15" s="108">
        <v>0</v>
      </c>
      <c r="BC15" s="108">
        <v>0</v>
      </c>
      <c r="BD15" s="108">
        <v>0</v>
      </c>
      <c r="BE15" s="108">
        <v>0</v>
      </c>
      <c r="BF15" s="108">
        <v>0</v>
      </c>
      <c r="BG15" s="108">
        <v>0</v>
      </c>
      <c r="BH15" s="108">
        <v>0</v>
      </c>
      <c r="BI15" s="108">
        <v>0</v>
      </c>
      <c r="BJ15" s="108">
        <v>0</v>
      </c>
      <c r="BK15" s="108">
        <v>0</v>
      </c>
      <c r="BL15" s="108">
        <v>0</v>
      </c>
      <c r="BM15" s="108">
        <v>0</v>
      </c>
      <c r="BN15" s="108">
        <v>0</v>
      </c>
      <c r="BO15" s="108">
        <v>0</v>
      </c>
      <c r="BP15" s="108">
        <v>0</v>
      </c>
      <c r="BQ15" s="108">
        <v>0</v>
      </c>
      <c r="BR15" s="108">
        <v>0</v>
      </c>
      <c r="BS15" s="108">
        <v>0</v>
      </c>
      <c r="BT15" s="108">
        <v>0</v>
      </c>
      <c r="BU15" s="108">
        <v>0</v>
      </c>
      <c r="BV15" s="108">
        <v>0</v>
      </c>
      <c r="BW15" s="108">
        <v>0</v>
      </c>
      <c r="BX15" s="108">
        <v>0</v>
      </c>
      <c r="BY15" s="108">
        <v>0</v>
      </c>
      <c r="BZ15" s="108">
        <v>0</v>
      </c>
      <c r="CA15" s="108">
        <v>0</v>
      </c>
      <c r="CB15" s="108">
        <v>0</v>
      </c>
      <c r="CC15" s="108">
        <v>0</v>
      </c>
      <c r="CD15" s="108">
        <v>0</v>
      </c>
      <c r="CE15" s="108">
        <v>0</v>
      </c>
      <c r="CF15" s="108">
        <v>0</v>
      </c>
      <c r="CG15" s="108">
        <v>0</v>
      </c>
      <c r="CH15" s="108">
        <v>0</v>
      </c>
      <c r="CI15" s="108">
        <v>0</v>
      </c>
      <c r="CJ15" s="108">
        <v>0</v>
      </c>
      <c r="CK15" s="108">
        <v>0</v>
      </c>
      <c r="CL15" s="108">
        <v>0</v>
      </c>
      <c r="CM15" s="108">
        <v>0</v>
      </c>
      <c r="CN15" s="108">
        <v>0</v>
      </c>
      <c r="CO15" s="108">
        <v>0</v>
      </c>
      <c r="CP15" s="108">
        <v>0</v>
      </c>
      <c r="CQ15" s="108">
        <v>0</v>
      </c>
      <c r="CR15" s="108">
        <v>0</v>
      </c>
      <c r="CS15" s="108">
        <v>0</v>
      </c>
      <c r="CT15" s="108">
        <v>0</v>
      </c>
      <c r="CU15" s="108">
        <v>0</v>
      </c>
      <c r="CV15" s="108">
        <v>0</v>
      </c>
      <c r="CW15" s="108">
        <v>0</v>
      </c>
      <c r="CX15" s="108">
        <v>0</v>
      </c>
      <c r="CY15" s="108">
        <v>0</v>
      </c>
      <c r="CZ15" s="108">
        <v>0</v>
      </c>
      <c r="DA15" s="108">
        <v>0</v>
      </c>
      <c r="DB15" s="108">
        <v>0</v>
      </c>
      <c r="DC15" s="108">
        <v>0</v>
      </c>
      <c r="DD15" s="108">
        <v>0</v>
      </c>
      <c r="DE15" s="108">
        <v>0</v>
      </c>
      <c r="DF15" s="108">
        <v>0</v>
      </c>
      <c r="DG15" s="108">
        <v>0</v>
      </c>
      <c r="DH15" s="108">
        <v>0</v>
      </c>
      <c r="DI15" s="108">
        <v>0</v>
      </c>
      <c r="DJ15" s="108">
        <v>0</v>
      </c>
      <c r="DK15" s="108">
        <v>0</v>
      </c>
      <c r="DL15" s="108">
        <v>0</v>
      </c>
      <c r="DM15" s="108">
        <v>0</v>
      </c>
      <c r="DN15" s="108">
        <v>0</v>
      </c>
      <c r="DO15" s="108">
        <v>0</v>
      </c>
      <c r="DP15" s="108">
        <v>0</v>
      </c>
      <c r="DQ15" s="108">
        <v>0</v>
      </c>
      <c r="DR15" s="108">
        <v>0</v>
      </c>
      <c r="DS15" s="108">
        <v>0</v>
      </c>
      <c r="DT15" s="108">
        <v>0</v>
      </c>
      <c r="DU15" s="108">
        <v>0</v>
      </c>
      <c r="DV15" s="108">
        <v>0</v>
      </c>
      <c r="DW15" s="108">
        <v>0</v>
      </c>
      <c r="DX15" s="108">
        <v>0</v>
      </c>
      <c r="DY15" s="108">
        <v>0</v>
      </c>
      <c r="DZ15" s="108">
        <v>0</v>
      </c>
      <c r="EA15" s="108">
        <v>0</v>
      </c>
      <c r="EB15" s="108">
        <v>0</v>
      </c>
      <c r="EC15" s="108">
        <v>0</v>
      </c>
      <c r="ED15" s="108">
        <v>0</v>
      </c>
      <c r="EE15" s="108">
        <v>0</v>
      </c>
      <c r="EF15" s="108">
        <v>0</v>
      </c>
      <c r="EG15" s="108">
        <v>0</v>
      </c>
      <c r="EH15" s="108">
        <v>0</v>
      </c>
      <c r="EI15" s="108">
        <v>0</v>
      </c>
      <c r="EJ15" s="108">
        <v>0</v>
      </c>
      <c r="EK15" s="108">
        <v>0</v>
      </c>
      <c r="EL15" s="108">
        <v>0</v>
      </c>
      <c r="EM15" s="108">
        <v>0</v>
      </c>
      <c r="EN15" s="108">
        <v>0</v>
      </c>
      <c r="EO15" s="108">
        <v>0</v>
      </c>
      <c r="EP15" s="108">
        <v>0</v>
      </c>
      <c r="EQ15" s="108">
        <v>0</v>
      </c>
      <c r="ER15" s="108">
        <v>0</v>
      </c>
      <c r="ES15" s="108">
        <v>0</v>
      </c>
      <c r="ET15" s="108">
        <v>0</v>
      </c>
      <c r="EU15" s="108">
        <v>0</v>
      </c>
      <c r="EV15" s="108">
        <v>0</v>
      </c>
      <c r="EW15" s="108">
        <v>0</v>
      </c>
      <c r="EX15" s="108">
        <v>0</v>
      </c>
      <c r="EY15" s="108">
        <v>0</v>
      </c>
      <c r="EZ15" s="108">
        <v>0</v>
      </c>
      <c r="FA15" s="108">
        <v>0</v>
      </c>
      <c r="FB15" s="108">
        <v>0</v>
      </c>
      <c r="FC15" s="108">
        <v>0</v>
      </c>
      <c r="FD15" s="108">
        <v>0</v>
      </c>
      <c r="FE15" s="108">
        <v>0</v>
      </c>
      <c r="FF15" s="108">
        <v>0</v>
      </c>
      <c r="FG15" s="108">
        <v>0</v>
      </c>
      <c r="FH15" s="108">
        <v>0</v>
      </c>
      <c r="FI15" s="108">
        <v>0</v>
      </c>
      <c r="FJ15" s="108">
        <v>0</v>
      </c>
      <c r="FK15" s="108">
        <v>0</v>
      </c>
      <c r="FL15" s="108">
        <v>0</v>
      </c>
      <c r="FM15" s="108">
        <v>0</v>
      </c>
      <c r="FN15" s="108">
        <v>0</v>
      </c>
      <c r="FO15" s="108">
        <v>0</v>
      </c>
      <c r="FP15" s="108">
        <v>0</v>
      </c>
      <c r="FQ15" s="108">
        <v>0</v>
      </c>
      <c r="FR15" s="108">
        <v>0</v>
      </c>
      <c r="FS15" s="108">
        <v>0</v>
      </c>
      <c r="FT15" s="108">
        <v>0</v>
      </c>
      <c r="FU15" s="108">
        <v>0</v>
      </c>
      <c r="FV15" s="108">
        <v>0</v>
      </c>
      <c r="FW15" s="108">
        <v>0</v>
      </c>
      <c r="FX15" s="108">
        <v>0</v>
      </c>
      <c r="FY15" s="108">
        <v>0</v>
      </c>
      <c r="FZ15" s="108">
        <v>0</v>
      </c>
      <c r="GA15" s="108">
        <v>0</v>
      </c>
      <c r="GB15" s="108">
        <v>0</v>
      </c>
      <c r="GC15" s="108">
        <v>0</v>
      </c>
      <c r="GD15" s="108">
        <v>0</v>
      </c>
      <c r="GE15" s="108">
        <v>0</v>
      </c>
      <c r="GF15" s="108">
        <v>0</v>
      </c>
      <c r="GG15" s="108">
        <v>0</v>
      </c>
      <c r="GH15" s="108">
        <v>0</v>
      </c>
      <c r="GI15" s="108">
        <v>0</v>
      </c>
      <c r="GJ15" s="108">
        <v>0</v>
      </c>
      <c r="GK15" s="108">
        <v>0</v>
      </c>
      <c r="GL15" s="108">
        <v>0</v>
      </c>
      <c r="GM15" s="108">
        <v>0</v>
      </c>
      <c r="GN15" s="108">
        <v>0</v>
      </c>
      <c r="GO15" s="108">
        <v>0</v>
      </c>
      <c r="GP15" s="108">
        <v>0</v>
      </c>
      <c r="GQ15" s="108">
        <v>0</v>
      </c>
      <c r="GR15" s="108">
        <v>0</v>
      </c>
      <c r="GS15" s="108">
        <v>0</v>
      </c>
      <c r="GT15" s="108">
        <v>0</v>
      </c>
      <c r="GU15" s="108">
        <v>0</v>
      </c>
      <c r="GV15" s="108">
        <v>0</v>
      </c>
      <c r="GW15" s="108">
        <v>0</v>
      </c>
      <c r="GX15" s="108">
        <v>0</v>
      </c>
      <c r="GY15" s="108">
        <v>0</v>
      </c>
      <c r="GZ15" s="108">
        <v>0</v>
      </c>
      <c r="HA15" s="108">
        <v>0</v>
      </c>
      <c r="HB15" s="108">
        <v>0</v>
      </c>
      <c r="HC15" s="108">
        <v>0</v>
      </c>
      <c r="HD15" s="108">
        <v>0</v>
      </c>
      <c r="HE15" s="108">
        <v>0</v>
      </c>
      <c r="HF15" s="108">
        <v>0</v>
      </c>
      <c r="HG15" s="108">
        <v>0</v>
      </c>
      <c r="HH15" s="108">
        <v>0</v>
      </c>
      <c r="HI15" s="108">
        <v>0</v>
      </c>
    </row>
    <row r="16" spans="1:217" s="109" customFormat="1" x14ac:dyDescent="0.2">
      <c r="A16" s="107" t="s">
        <v>67</v>
      </c>
      <c r="B16" s="108">
        <v>0</v>
      </c>
      <c r="C16" s="108">
        <v>0</v>
      </c>
      <c r="D16" s="108">
        <v>0</v>
      </c>
      <c r="E16" s="108">
        <v>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  <c r="L16" s="108">
        <v>0</v>
      </c>
      <c r="M16" s="108">
        <v>0</v>
      </c>
      <c r="N16" s="108">
        <v>0</v>
      </c>
      <c r="O16" s="108">
        <v>0</v>
      </c>
      <c r="P16" s="108">
        <v>0</v>
      </c>
      <c r="Q16" s="108">
        <v>0</v>
      </c>
      <c r="R16" s="108">
        <v>0</v>
      </c>
      <c r="S16" s="108">
        <v>0</v>
      </c>
      <c r="T16" s="108">
        <v>0</v>
      </c>
      <c r="U16" s="108">
        <v>0</v>
      </c>
      <c r="V16" s="108">
        <v>0</v>
      </c>
      <c r="W16" s="108">
        <v>0</v>
      </c>
      <c r="X16" s="108">
        <v>0</v>
      </c>
      <c r="Y16" s="108">
        <v>0</v>
      </c>
      <c r="Z16" s="108">
        <v>0</v>
      </c>
      <c r="AA16" s="108">
        <v>0</v>
      </c>
      <c r="AB16" s="108">
        <v>0</v>
      </c>
      <c r="AC16" s="108">
        <v>0</v>
      </c>
      <c r="AD16" s="108">
        <v>0</v>
      </c>
      <c r="AE16" s="108">
        <v>0</v>
      </c>
      <c r="AF16" s="108">
        <v>0</v>
      </c>
      <c r="AG16" s="108">
        <v>0</v>
      </c>
      <c r="AH16" s="108">
        <v>0</v>
      </c>
      <c r="AI16" s="108">
        <v>0</v>
      </c>
      <c r="AJ16" s="108">
        <v>0</v>
      </c>
      <c r="AK16" s="108">
        <v>0</v>
      </c>
      <c r="AL16" s="108">
        <v>0</v>
      </c>
      <c r="AM16" s="108">
        <v>0</v>
      </c>
      <c r="AN16" s="108">
        <v>0</v>
      </c>
      <c r="AO16" s="108">
        <v>0</v>
      </c>
      <c r="AP16" s="108">
        <v>0</v>
      </c>
      <c r="AQ16" s="108">
        <v>0</v>
      </c>
      <c r="AR16" s="108">
        <v>0</v>
      </c>
      <c r="AS16" s="108">
        <v>0</v>
      </c>
      <c r="AT16" s="108">
        <v>0</v>
      </c>
      <c r="AU16" s="108">
        <v>0</v>
      </c>
      <c r="AV16" s="108">
        <v>0</v>
      </c>
      <c r="AW16" s="108">
        <v>0</v>
      </c>
      <c r="AX16" s="108">
        <v>0</v>
      </c>
      <c r="AY16" s="108">
        <v>0</v>
      </c>
      <c r="AZ16" s="108">
        <v>0</v>
      </c>
      <c r="BA16" s="108">
        <v>0</v>
      </c>
      <c r="BB16" s="108">
        <v>0</v>
      </c>
      <c r="BC16" s="108">
        <v>0</v>
      </c>
      <c r="BD16" s="108">
        <v>0</v>
      </c>
      <c r="BE16" s="108">
        <v>0</v>
      </c>
      <c r="BF16" s="108">
        <v>0</v>
      </c>
      <c r="BG16" s="108">
        <v>0</v>
      </c>
      <c r="BH16" s="108">
        <v>0</v>
      </c>
      <c r="BI16" s="108">
        <v>0</v>
      </c>
      <c r="BJ16" s="108">
        <v>0</v>
      </c>
      <c r="BK16" s="108">
        <v>0</v>
      </c>
      <c r="BL16" s="108">
        <v>0</v>
      </c>
      <c r="BM16" s="108">
        <v>0</v>
      </c>
      <c r="BN16" s="108">
        <v>0</v>
      </c>
      <c r="BO16" s="108">
        <v>0</v>
      </c>
      <c r="BP16" s="108">
        <v>0</v>
      </c>
      <c r="BQ16" s="108">
        <v>0</v>
      </c>
      <c r="BR16" s="108">
        <v>0</v>
      </c>
      <c r="BS16" s="108">
        <v>0</v>
      </c>
      <c r="BT16" s="108">
        <v>0</v>
      </c>
      <c r="BU16" s="108">
        <v>0</v>
      </c>
      <c r="BV16" s="108">
        <v>0</v>
      </c>
      <c r="BW16" s="108">
        <v>0</v>
      </c>
      <c r="BX16" s="108">
        <v>0</v>
      </c>
      <c r="BY16" s="108">
        <v>0</v>
      </c>
      <c r="BZ16" s="108">
        <v>0</v>
      </c>
      <c r="CA16" s="108">
        <v>0</v>
      </c>
      <c r="CB16" s="108">
        <v>0</v>
      </c>
      <c r="CC16" s="108">
        <v>0</v>
      </c>
      <c r="CD16" s="108">
        <v>0</v>
      </c>
      <c r="CE16" s="108">
        <v>0</v>
      </c>
      <c r="CF16" s="108">
        <v>0</v>
      </c>
      <c r="CG16" s="108">
        <v>0</v>
      </c>
      <c r="CH16" s="108">
        <v>0</v>
      </c>
      <c r="CI16" s="108">
        <v>0</v>
      </c>
      <c r="CJ16" s="108">
        <v>0</v>
      </c>
      <c r="CK16" s="108">
        <v>0</v>
      </c>
      <c r="CL16" s="108">
        <v>0</v>
      </c>
      <c r="CM16" s="108">
        <v>0</v>
      </c>
      <c r="CN16" s="108">
        <v>0</v>
      </c>
      <c r="CO16" s="108">
        <v>0</v>
      </c>
      <c r="CP16" s="108">
        <v>0</v>
      </c>
      <c r="CQ16" s="108">
        <v>0</v>
      </c>
      <c r="CR16" s="108">
        <v>0</v>
      </c>
      <c r="CS16" s="108">
        <v>0</v>
      </c>
      <c r="CT16" s="108">
        <v>0</v>
      </c>
      <c r="CU16" s="108">
        <v>0</v>
      </c>
      <c r="CV16" s="108">
        <v>0</v>
      </c>
      <c r="CW16" s="108">
        <v>0</v>
      </c>
      <c r="CX16" s="108">
        <v>0</v>
      </c>
      <c r="CY16" s="108">
        <v>0</v>
      </c>
      <c r="CZ16" s="108">
        <v>0</v>
      </c>
      <c r="DA16" s="108">
        <v>0</v>
      </c>
      <c r="DB16" s="108">
        <v>0</v>
      </c>
      <c r="DC16" s="108">
        <v>0</v>
      </c>
      <c r="DD16" s="108">
        <v>0</v>
      </c>
      <c r="DE16" s="108">
        <v>0</v>
      </c>
      <c r="DF16" s="108">
        <v>0</v>
      </c>
      <c r="DG16" s="108">
        <v>0</v>
      </c>
      <c r="DH16" s="108">
        <v>0</v>
      </c>
      <c r="DI16" s="108">
        <v>0</v>
      </c>
      <c r="DJ16" s="108">
        <v>0</v>
      </c>
      <c r="DK16" s="108">
        <v>0</v>
      </c>
      <c r="DL16" s="108">
        <v>0</v>
      </c>
      <c r="DM16" s="108">
        <v>0</v>
      </c>
      <c r="DN16" s="108">
        <v>0</v>
      </c>
      <c r="DO16" s="108">
        <v>0</v>
      </c>
      <c r="DP16" s="108">
        <v>0</v>
      </c>
      <c r="DQ16" s="108">
        <v>0</v>
      </c>
      <c r="DR16" s="108">
        <v>0</v>
      </c>
      <c r="DS16" s="108">
        <v>0</v>
      </c>
      <c r="DT16" s="108">
        <v>0</v>
      </c>
      <c r="DU16" s="108">
        <v>0</v>
      </c>
      <c r="DV16" s="108">
        <v>0</v>
      </c>
      <c r="DW16" s="108">
        <v>0</v>
      </c>
      <c r="DX16" s="108">
        <v>0</v>
      </c>
      <c r="DY16" s="108">
        <v>0</v>
      </c>
      <c r="DZ16" s="108">
        <v>0</v>
      </c>
      <c r="EA16" s="108">
        <v>0</v>
      </c>
      <c r="EB16" s="108">
        <v>0</v>
      </c>
      <c r="EC16" s="108">
        <v>0</v>
      </c>
      <c r="ED16" s="108">
        <v>0</v>
      </c>
      <c r="EE16" s="108">
        <v>0</v>
      </c>
      <c r="EF16" s="108">
        <v>0</v>
      </c>
      <c r="EG16" s="108">
        <v>0</v>
      </c>
      <c r="EH16" s="108">
        <v>0</v>
      </c>
      <c r="EI16" s="108">
        <v>0</v>
      </c>
      <c r="EJ16" s="108">
        <v>0</v>
      </c>
      <c r="EK16" s="108">
        <v>0</v>
      </c>
      <c r="EL16" s="108">
        <v>0</v>
      </c>
      <c r="EM16" s="108">
        <v>0</v>
      </c>
      <c r="EN16" s="108">
        <v>0</v>
      </c>
      <c r="EO16" s="108">
        <v>0</v>
      </c>
      <c r="EP16" s="108">
        <v>0</v>
      </c>
      <c r="EQ16" s="108">
        <v>0</v>
      </c>
      <c r="ER16" s="108">
        <v>0</v>
      </c>
      <c r="ES16" s="108">
        <v>0</v>
      </c>
      <c r="ET16" s="108">
        <v>0</v>
      </c>
      <c r="EU16" s="108">
        <v>0</v>
      </c>
      <c r="EV16" s="108">
        <v>0</v>
      </c>
      <c r="EW16" s="108">
        <v>0</v>
      </c>
      <c r="EX16" s="108">
        <v>0</v>
      </c>
      <c r="EY16" s="108">
        <v>0</v>
      </c>
      <c r="EZ16" s="108">
        <v>0</v>
      </c>
      <c r="FA16" s="108">
        <v>0</v>
      </c>
      <c r="FB16" s="108">
        <v>0</v>
      </c>
      <c r="FC16" s="108">
        <v>0</v>
      </c>
      <c r="FD16" s="108">
        <v>0</v>
      </c>
      <c r="FE16" s="108">
        <v>0</v>
      </c>
      <c r="FF16" s="108">
        <v>0</v>
      </c>
      <c r="FG16" s="108">
        <v>0</v>
      </c>
      <c r="FH16" s="108">
        <v>0</v>
      </c>
      <c r="FI16" s="108">
        <v>0</v>
      </c>
      <c r="FJ16" s="108">
        <v>0</v>
      </c>
      <c r="FK16" s="108">
        <v>0</v>
      </c>
      <c r="FL16" s="108">
        <v>0</v>
      </c>
      <c r="FM16" s="108">
        <v>0</v>
      </c>
      <c r="FN16" s="108">
        <v>0</v>
      </c>
      <c r="FO16" s="108">
        <v>0</v>
      </c>
      <c r="FP16" s="108">
        <v>0</v>
      </c>
      <c r="FQ16" s="108">
        <v>0</v>
      </c>
      <c r="FR16" s="108">
        <v>0</v>
      </c>
      <c r="FS16" s="108">
        <v>0</v>
      </c>
      <c r="FT16" s="108">
        <v>0</v>
      </c>
      <c r="FU16" s="108">
        <v>0</v>
      </c>
      <c r="FV16" s="108">
        <v>0</v>
      </c>
      <c r="FW16" s="108">
        <v>0</v>
      </c>
      <c r="FX16" s="108">
        <v>0</v>
      </c>
      <c r="FY16" s="108">
        <v>0</v>
      </c>
      <c r="FZ16" s="108">
        <v>0</v>
      </c>
      <c r="GA16" s="108">
        <v>0</v>
      </c>
      <c r="GB16" s="108">
        <v>0</v>
      </c>
      <c r="GC16" s="108">
        <v>0</v>
      </c>
      <c r="GD16" s="108">
        <v>0</v>
      </c>
      <c r="GE16" s="108">
        <v>0</v>
      </c>
      <c r="GF16" s="108">
        <v>0</v>
      </c>
      <c r="GG16" s="108">
        <v>0</v>
      </c>
      <c r="GH16" s="108">
        <v>0</v>
      </c>
      <c r="GI16" s="108">
        <v>0</v>
      </c>
      <c r="GJ16" s="108">
        <v>0</v>
      </c>
      <c r="GK16" s="108">
        <v>0</v>
      </c>
      <c r="GL16" s="108">
        <v>0</v>
      </c>
      <c r="GM16" s="108">
        <v>0</v>
      </c>
      <c r="GN16" s="108">
        <v>0</v>
      </c>
      <c r="GO16" s="108">
        <v>0</v>
      </c>
      <c r="GP16" s="108">
        <v>0</v>
      </c>
      <c r="GQ16" s="108">
        <v>0</v>
      </c>
      <c r="GR16" s="108">
        <v>0</v>
      </c>
      <c r="GS16" s="108">
        <v>0</v>
      </c>
      <c r="GT16" s="108">
        <v>0</v>
      </c>
      <c r="GU16" s="108">
        <v>0</v>
      </c>
      <c r="GV16" s="108">
        <v>0</v>
      </c>
      <c r="GW16" s="108">
        <v>0</v>
      </c>
      <c r="GX16" s="108">
        <v>0</v>
      </c>
      <c r="GY16" s="108">
        <v>0</v>
      </c>
      <c r="GZ16" s="108">
        <v>0</v>
      </c>
      <c r="HA16" s="108">
        <v>0</v>
      </c>
      <c r="HB16" s="108">
        <v>0</v>
      </c>
      <c r="HC16" s="108">
        <v>0</v>
      </c>
      <c r="HD16" s="108">
        <v>0</v>
      </c>
      <c r="HE16" s="108">
        <v>0</v>
      </c>
      <c r="HF16" s="108">
        <v>0</v>
      </c>
      <c r="HG16" s="108">
        <v>0</v>
      </c>
      <c r="HH16" s="108">
        <v>0</v>
      </c>
      <c r="HI16" s="108">
        <v>0</v>
      </c>
    </row>
    <row r="17" spans="1:217" s="109" customFormat="1" x14ac:dyDescent="0.2">
      <c r="A17" s="107" t="s">
        <v>68</v>
      </c>
      <c r="B17" s="108">
        <v>0</v>
      </c>
      <c r="C17" s="108">
        <v>0</v>
      </c>
      <c r="D17" s="108">
        <v>0</v>
      </c>
      <c r="E17" s="108">
        <v>0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108">
        <v>0</v>
      </c>
      <c r="M17" s="108">
        <v>0</v>
      </c>
      <c r="N17" s="108">
        <v>0</v>
      </c>
      <c r="O17" s="108">
        <v>0</v>
      </c>
      <c r="P17" s="108">
        <v>0</v>
      </c>
      <c r="Q17" s="108">
        <v>0</v>
      </c>
      <c r="R17" s="108">
        <v>0</v>
      </c>
      <c r="S17" s="108">
        <v>0</v>
      </c>
      <c r="T17" s="108">
        <v>0</v>
      </c>
      <c r="U17" s="108">
        <v>0</v>
      </c>
      <c r="V17" s="108">
        <v>0</v>
      </c>
      <c r="W17" s="108">
        <v>0</v>
      </c>
      <c r="X17" s="108">
        <v>0</v>
      </c>
      <c r="Y17" s="108">
        <v>0</v>
      </c>
      <c r="Z17" s="108">
        <v>0</v>
      </c>
      <c r="AA17" s="108">
        <v>0</v>
      </c>
      <c r="AB17" s="108">
        <v>0</v>
      </c>
      <c r="AC17" s="108">
        <v>0</v>
      </c>
      <c r="AD17" s="108">
        <v>0</v>
      </c>
      <c r="AE17" s="108">
        <v>0</v>
      </c>
      <c r="AF17" s="108">
        <v>0</v>
      </c>
      <c r="AG17" s="108">
        <v>0</v>
      </c>
      <c r="AH17" s="108">
        <v>0</v>
      </c>
      <c r="AI17" s="108">
        <v>0</v>
      </c>
      <c r="AJ17" s="108">
        <v>0</v>
      </c>
      <c r="AK17" s="108">
        <v>0</v>
      </c>
      <c r="AL17" s="108">
        <v>0</v>
      </c>
      <c r="AM17" s="108">
        <v>0</v>
      </c>
      <c r="AN17" s="108">
        <v>0</v>
      </c>
      <c r="AO17" s="108">
        <v>0</v>
      </c>
      <c r="AP17" s="108">
        <v>0</v>
      </c>
      <c r="AQ17" s="108">
        <v>0</v>
      </c>
      <c r="AR17" s="108">
        <v>0</v>
      </c>
      <c r="AS17" s="108">
        <v>0</v>
      </c>
      <c r="AT17" s="108">
        <v>0</v>
      </c>
      <c r="AU17" s="108">
        <v>0</v>
      </c>
      <c r="AV17" s="108">
        <v>0</v>
      </c>
      <c r="AW17" s="108">
        <v>0</v>
      </c>
      <c r="AX17" s="108">
        <v>0</v>
      </c>
      <c r="AY17" s="108">
        <v>0</v>
      </c>
      <c r="AZ17" s="108">
        <v>0</v>
      </c>
      <c r="BA17" s="108">
        <v>0</v>
      </c>
      <c r="BB17" s="108">
        <v>0</v>
      </c>
      <c r="BC17" s="108">
        <v>0</v>
      </c>
      <c r="BD17" s="108">
        <v>0</v>
      </c>
      <c r="BE17" s="108">
        <v>0</v>
      </c>
      <c r="BF17" s="108">
        <v>0</v>
      </c>
      <c r="BG17" s="108">
        <v>0</v>
      </c>
      <c r="BH17" s="108">
        <v>0</v>
      </c>
      <c r="BI17" s="108">
        <v>0</v>
      </c>
      <c r="BJ17" s="108">
        <v>0</v>
      </c>
      <c r="BK17" s="108">
        <v>0</v>
      </c>
      <c r="BL17" s="108">
        <v>0</v>
      </c>
      <c r="BM17" s="108">
        <v>0</v>
      </c>
      <c r="BN17" s="108">
        <v>0</v>
      </c>
      <c r="BO17" s="108">
        <v>0</v>
      </c>
      <c r="BP17" s="108">
        <v>0</v>
      </c>
      <c r="BQ17" s="108">
        <v>0</v>
      </c>
      <c r="BR17" s="108">
        <v>0</v>
      </c>
      <c r="BS17" s="108">
        <v>0</v>
      </c>
      <c r="BT17" s="108">
        <v>0</v>
      </c>
      <c r="BU17" s="108">
        <v>0</v>
      </c>
      <c r="BV17" s="108">
        <v>0</v>
      </c>
      <c r="BW17" s="108">
        <v>0</v>
      </c>
      <c r="BX17" s="108">
        <v>0</v>
      </c>
      <c r="BY17" s="108">
        <v>0</v>
      </c>
      <c r="BZ17" s="108">
        <v>0</v>
      </c>
      <c r="CA17" s="108">
        <v>0</v>
      </c>
      <c r="CB17" s="108">
        <v>0</v>
      </c>
      <c r="CC17" s="108">
        <v>0</v>
      </c>
      <c r="CD17" s="108">
        <v>0</v>
      </c>
      <c r="CE17" s="108">
        <v>0</v>
      </c>
      <c r="CF17" s="108">
        <v>0</v>
      </c>
      <c r="CG17" s="108">
        <v>0</v>
      </c>
      <c r="CH17" s="108">
        <v>0</v>
      </c>
      <c r="CI17" s="108">
        <v>0</v>
      </c>
      <c r="CJ17" s="108">
        <v>0</v>
      </c>
      <c r="CK17" s="108">
        <v>0</v>
      </c>
      <c r="CL17" s="108">
        <v>0</v>
      </c>
      <c r="CM17" s="108">
        <v>0</v>
      </c>
      <c r="CN17" s="108">
        <v>0</v>
      </c>
      <c r="CO17" s="108">
        <v>0</v>
      </c>
      <c r="CP17" s="108">
        <v>0</v>
      </c>
      <c r="CQ17" s="108">
        <v>0</v>
      </c>
      <c r="CR17" s="108">
        <v>0</v>
      </c>
      <c r="CS17" s="108">
        <v>0</v>
      </c>
      <c r="CT17" s="108">
        <v>0</v>
      </c>
      <c r="CU17" s="108">
        <v>0</v>
      </c>
      <c r="CV17" s="108">
        <v>0</v>
      </c>
      <c r="CW17" s="108">
        <v>0</v>
      </c>
      <c r="CX17" s="108">
        <v>0</v>
      </c>
      <c r="CY17" s="108">
        <v>0</v>
      </c>
      <c r="CZ17" s="108">
        <v>0</v>
      </c>
      <c r="DA17" s="108">
        <v>0</v>
      </c>
      <c r="DB17" s="108">
        <v>0</v>
      </c>
      <c r="DC17" s="108">
        <v>0</v>
      </c>
      <c r="DD17" s="108">
        <v>0</v>
      </c>
      <c r="DE17" s="108">
        <v>0</v>
      </c>
      <c r="DF17" s="108">
        <v>0</v>
      </c>
      <c r="DG17" s="108">
        <v>0</v>
      </c>
      <c r="DH17" s="108">
        <v>0</v>
      </c>
      <c r="DI17" s="108">
        <v>0</v>
      </c>
      <c r="DJ17" s="108">
        <v>0</v>
      </c>
      <c r="DK17" s="108">
        <v>0</v>
      </c>
      <c r="DL17" s="108">
        <v>0</v>
      </c>
      <c r="DM17" s="108">
        <v>0</v>
      </c>
      <c r="DN17" s="108">
        <v>0</v>
      </c>
      <c r="DO17" s="108">
        <v>0</v>
      </c>
      <c r="DP17" s="108">
        <v>0</v>
      </c>
      <c r="DQ17" s="108">
        <v>0</v>
      </c>
      <c r="DR17" s="108">
        <v>0</v>
      </c>
      <c r="DS17" s="108">
        <v>0</v>
      </c>
      <c r="DT17" s="108">
        <v>0</v>
      </c>
      <c r="DU17" s="108">
        <v>0</v>
      </c>
      <c r="DV17" s="108">
        <v>0</v>
      </c>
      <c r="DW17" s="108">
        <v>0</v>
      </c>
      <c r="DX17" s="108">
        <v>0</v>
      </c>
      <c r="DY17" s="108">
        <v>0</v>
      </c>
      <c r="DZ17" s="108">
        <v>0</v>
      </c>
      <c r="EA17" s="108">
        <v>0</v>
      </c>
      <c r="EB17" s="108">
        <v>0</v>
      </c>
      <c r="EC17" s="108">
        <v>0</v>
      </c>
      <c r="ED17" s="108">
        <v>0</v>
      </c>
      <c r="EE17" s="108">
        <v>0</v>
      </c>
      <c r="EF17" s="108">
        <v>0</v>
      </c>
      <c r="EG17" s="108">
        <v>0</v>
      </c>
      <c r="EH17" s="108">
        <v>0</v>
      </c>
      <c r="EI17" s="108">
        <v>0</v>
      </c>
      <c r="EJ17" s="108">
        <v>0</v>
      </c>
      <c r="EK17" s="108">
        <v>0</v>
      </c>
      <c r="EL17" s="108">
        <v>0</v>
      </c>
      <c r="EM17" s="108">
        <v>0</v>
      </c>
      <c r="EN17" s="108">
        <v>0</v>
      </c>
      <c r="EO17" s="108">
        <v>0</v>
      </c>
      <c r="EP17" s="108">
        <v>0</v>
      </c>
      <c r="EQ17" s="108">
        <v>0</v>
      </c>
      <c r="ER17" s="108">
        <v>0</v>
      </c>
      <c r="ES17" s="108">
        <v>0</v>
      </c>
      <c r="ET17" s="108">
        <v>0</v>
      </c>
      <c r="EU17" s="108">
        <v>0</v>
      </c>
      <c r="EV17" s="108">
        <v>0</v>
      </c>
      <c r="EW17" s="108">
        <v>0</v>
      </c>
      <c r="EX17" s="108">
        <v>0</v>
      </c>
      <c r="EY17" s="108">
        <v>0</v>
      </c>
      <c r="EZ17" s="108">
        <v>0</v>
      </c>
      <c r="FA17" s="108">
        <v>0</v>
      </c>
      <c r="FB17" s="108">
        <v>0</v>
      </c>
      <c r="FC17" s="108">
        <v>0</v>
      </c>
      <c r="FD17" s="108">
        <v>0</v>
      </c>
      <c r="FE17" s="108">
        <v>0</v>
      </c>
      <c r="FF17" s="108">
        <v>0</v>
      </c>
      <c r="FG17" s="108">
        <v>0</v>
      </c>
      <c r="FH17" s="108">
        <v>0</v>
      </c>
      <c r="FI17" s="108">
        <v>0</v>
      </c>
      <c r="FJ17" s="108">
        <v>0</v>
      </c>
      <c r="FK17" s="108">
        <v>0</v>
      </c>
      <c r="FL17" s="108">
        <v>0</v>
      </c>
      <c r="FM17" s="108">
        <v>0</v>
      </c>
      <c r="FN17" s="108">
        <v>0</v>
      </c>
      <c r="FO17" s="108">
        <v>0</v>
      </c>
      <c r="FP17" s="108">
        <v>0</v>
      </c>
      <c r="FQ17" s="108">
        <v>0</v>
      </c>
      <c r="FR17" s="108">
        <v>0</v>
      </c>
      <c r="FS17" s="108">
        <v>0</v>
      </c>
      <c r="FT17" s="108">
        <v>0</v>
      </c>
      <c r="FU17" s="108">
        <v>0</v>
      </c>
      <c r="FV17" s="108">
        <v>0</v>
      </c>
      <c r="FW17" s="108">
        <v>0</v>
      </c>
      <c r="FX17" s="108">
        <v>0</v>
      </c>
      <c r="FY17" s="108">
        <v>0</v>
      </c>
      <c r="FZ17" s="108">
        <v>0</v>
      </c>
      <c r="GA17" s="108">
        <v>0</v>
      </c>
      <c r="GB17" s="108">
        <v>0</v>
      </c>
      <c r="GC17" s="108">
        <v>0</v>
      </c>
      <c r="GD17" s="108">
        <v>0</v>
      </c>
      <c r="GE17" s="108">
        <v>0</v>
      </c>
      <c r="GF17" s="108">
        <v>0</v>
      </c>
      <c r="GG17" s="108">
        <v>0</v>
      </c>
      <c r="GH17" s="108">
        <v>0</v>
      </c>
      <c r="GI17" s="108">
        <v>0</v>
      </c>
      <c r="GJ17" s="108">
        <v>0</v>
      </c>
      <c r="GK17" s="108">
        <v>0</v>
      </c>
      <c r="GL17" s="108">
        <v>0</v>
      </c>
      <c r="GM17" s="108">
        <v>0</v>
      </c>
      <c r="GN17" s="108">
        <v>0</v>
      </c>
      <c r="GO17" s="108">
        <v>0</v>
      </c>
      <c r="GP17" s="108">
        <v>0</v>
      </c>
      <c r="GQ17" s="108">
        <v>0</v>
      </c>
      <c r="GR17" s="108">
        <v>0</v>
      </c>
      <c r="GS17" s="108">
        <v>0</v>
      </c>
      <c r="GT17" s="108">
        <v>0</v>
      </c>
      <c r="GU17" s="108">
        <v>0</v>
      </c>
      <c r="GV17" s="108">
        <v>0</v>
      </c>
      <c r="GW17" s="108">
        <v>0</v>
      </c>
      <c r="GX17" s="108">
        <v>0</v>
      </c>
      <c r="GY17" s="108">
        <v>0</v>
      </c>
      <c r="GZ17" s="108">
        <v>0</v>
      </c>
      <c r="HA17" s="108">
        <v>0</v>
      </c>
      <c r="HB17" s="108">
        <v>0</v>
      </c>
      <c r="HC17" s="108">
        <v>0</v>
      </c>
      <c r="HD17" s="108">
        <v>0</v>
      </c>
      <c r="HE17" s="108">
        <v>0</v>
      </c>
      <c r="HF17" s="108">
        <v>0</v>
      </c>
      <c r="HG17" s="108">
        <v>0</v>
      </c>
      <c r="HH17" s="108">
        <v>0</v>
      </c>
      <c r="HI17" s="108">
        <v>0</v>
      </c>
    </row>
    <row r="18" spans="1:217" s="82" customFormat="1" x14ac:dyDescent="0.2">
      <c r="A18" s="32" t="s">
        <v>69</v>
      </c>
      <c r="B18" s="81" t="e">
        <f t="shared" ref="B18:BM18" si="22">B19</f>
        <v>#NAME?</v>
      </c>
      <c r="C18" s="81" t="e">
        <f t="shared" si="22"/>
        <v>#NAME?</v>
      </c>
      <c r="D18" s="81" t="e">
        <f t="shared" si="22"/>
        <v>#NAME?</v>
      </c>
      <c r="E18" s="81" t="e">
        <f t="shared" si="22"/>
        <v>#NAME?</v>
      </c>
      <c r="F18" s="81" t="e">
        <f t="shared" si="22"/>
        <v>#NAME?</v>
      </c>
      <c r="G18" s="81" t="e">
        <f t="shared" si="22"/>
        <v>#NAME?</v>
      </c>
      <c r="H18" s="81" t="e">
        <f t="shared" si="22"/>
        <v>#NAME?</v>
      </c>
      <c r="I18" s="81" t="e">
        <f t="shared" si="22"/>
        <v>#NAME?</v>
      </c>
      <c r="J18" s="81" t="e">
        <f t="shared" si="22"/>
        <v>#NAME?</v>
      </c>
      <c r="K18" s="81" t="e">
        <f t="shared" si="22"/>
        <v>#NAME?</v>
      </c>
      <c r="L18" s="81" t="e">
        <f t="shared" si="22"/>
        <v>#NAME?</v>
      </c>
      <c r="M18" s="81" t="e">
        <f t="shared" si="22"/>
        <v>#NAME?</v>
      </c>
      <c r="N18" s="81" t="e">
        <f t="shared" si="22"/>
        <v>#NAME?</v>
      </c>
      <c r="O18" s="81" t="e">
        <f t="shared" si="22"/>
        <v>#NAME?</v>
      </c>
      <c r="P18" s="81" t="e">
        <f t="shared" si="22"/>
        <v>#NAME?</v>
      </c>
      <c r="Q18" s="81" t="e">
        <f t="shared" si="22"/>
        <v>#NAME?</v>
      </c>
      <c r="R18" s="81" t="e">
        <f t="shared" si="22"/>
        <v>#NAME?</v>
      </c>
      <c r="S18" s="81" t="e">
        <f t="shared" si="22"/>
        <v>#NAME?</v>
      </c>
      <c r="T18" s="81" t="e">
        <f t="shared" si="22"/>
        <v>#NAME?</v>
      </c>
      <c r="U18" s="81" t="e">
        <f t="shared" si="22"/>
        <v>#NAME?</v>
      </c>
      <c r="V18" s="81" t="e">
        <f t="shared" si="22"/>
        <v>#NAME?</v>
      </c>
      <c r="W18" s="81" t="e">
        <f t="shared" si="22"/>
        <v>#NAME?</v>
      </c>
      <c r="X18" s="81" t="e">
        <f t="shared" si="22"/>
        <v>#NAME?</v>
      </c>
      <c r="Y18" s="81" t="e">
        <f t="shared" si="22"/>
        <v>#NAME?</v>
      </c>
      <c r="Z18" s="81" t="e">
        <f t="shared" si="22"/>
        <v>#NAME?</v>
      </c>
      <c r="AA18" s="81" t="e">
        <f t="shared" si="22"/>
        <v>#NAME?</v>
      </c>
      <c r="AB18" s="81" t="e">
        <f t="shared" si="22"/>
        <v>#NAME?</v>
      </c>
      <c r="AC18" s="81" t="e">
        <f t="shared" si="22"/>
        <v>#NAME?</v>
      </c>
      <c r="AD18" s="81" t="e">
        <f t="shared" si="22"/>
        <v>#NAME?</v>
      </c>
      <c r="AE18" s="81" t="e">
        <f t="shared" si="22"/>
        <v>#NAME?</v>
      </c>
      <c r="AF18" s="81" t="e">
        <f t="shared" si="22"/>
        <v>#NAME?</v>
      </c>
      <c r="AG18" s="81" t="e">
        <f t="shared" si="22"/>
        <v>#NAME?</v>
      </c>
      <c r="AH18" s="81" t="e">
        <f t="shared" si="22"/>
        <v>#NAME?</v>
      </c>
      <c r="AI18" s="81" t="e">
        <f t="shared" si="22"/>
        <v>#NAME?</v>
      </c>
      <c r="AJ18" s="81" t="e">
        <f t="shared" si="22"/>
        <v>#NAME?</v>
      </c>
      <c r="AK18" s="81" t="e">
        <f t="shared" si="22"/>
        <v>#NAME?</v>
      </c>
      <c r="AL18" s="81" t="e">
        <f t="shared" si="22"/>
        <v>#NAME?</v>
      </c>
      <c r="AM18" s="81" t="e">
        <f t="shared" si="22"/>
        <v>#NAME?</v>
      </c>
      <c r="AN18" s="81" t="e">
        <f t="shared" si="22"/>
        <v>#NAME?</v>
      </c>
      <c r="AO18" s="81" t="e">
        <f t="shared" si="22"/>
        <v>#NAME?</v>
      </c>
      <c r="AP18" s="81" t="e">
        <f t="shared" si="22"/>
        <v>#NAME?</v>
      </c>
      <c r="AQ18" s="81" t="e">
        <f t="shared" si="22"/>
        <v>#NAME?</v>
      </c>
      <c r="AR18" s="81" t="e">
        <f t="shared" si="22"/>
        <v>#NAME?</v>
      </c>
      <c r="AS18" s="81" t="e">
        <f t="shared" si="22"/>
        <v>#NAME?</v>
      </c>
      <c r="AT18" s="81" t="e">
        <f t="shared" si="22"/>
        <v>#NAME?</v>
      </c>
      <c r="AU18" s="81" t="e">
        <f t="shared" si="22"/>
        <v>#NAME?</v>
      </c>
      <c r="AV18" s="81" t="e">
        <f t="shared" si="22"/>
        <v>#NAME?</v>
      </c>
      <c r="AW18" s="81" t="e">
        <f t="shared" si="22"/>
        <v>#NAME?</v>
      </c>
      <c r="AX18" s="81" t="e">
        <f t="shared" si="22"/>
        <v>#NAME?</v>
      </c>
      <c r="AY18" s="81" t="e">
        <f t="shared" si="22"/>
        <v>#NAME?</v>
      </c>
      <c r="AZ18" s="81" t="e">
        <f t="shared" si="22"/>
        <v>#NAME?</v>
      </c>
      <c r="BA18" s="81" t="e">
        <f t="shared" si="22"/>
        <v>#NAME?</v>
      </c>
      <c r="BB18" s="81" t="e">
        <f t="shared" si="22"/>
        <v>#NAME?</v>
      </c>
      <c r="BC18" s="81" t="e">
        <f t="shared" si="22"/>
        <v>#NAME?</v>
      </c>
      <c r="BD18" s="81" t="e">
        <f t="shared" si="22"/>
        <v>#NAME?</v>
      </c>
      <c r="BE18" s="81" t="e">
        <f t="shared" si="22"/>
        <v>#NAME?</v>
      </c>
      <c r="BF18" s="81" t="e">
        <f t="shared" si="22"/>
        <v>#NAME?</v>
      </c>
      <c r="BG18" s="81" t="e">
        <f t="shared" si="22"/>
        <v>#NAME?</v>
      </c>
      <c r="BH18" s="81" t="e">
        <f t="shared" si="22"/>
        <v>#NAME?</v>
      </c>
      <c r="BI18" s="81" t="e">
        <f t="shared" si="22"/>
        <v>#NAME?</v>
      </c>
      <c r="BJ18" s="81" t="e">
        <f t="shared" si="22"/>
        <v>#NAME?</v>
      </c>
      <c r="BK18" s="81" t="e">
        <f t="shared" si="22"/>
        <v>#NAME?</v>
      </c>
      <c r="BL18" s="81" t="e">
        <f t="shared" si="22"/>
        <v>#NAME?</v>
      </c>
      <c r="BM18" s="81" t="e">
        <f t="shared" si="22"/>
        <v>#NAME?</v>
      </c>
      <c r="BN18" s="81" t="e">
        <f t="shared" ref="BN18:DY18" si="23">BN19</f>
        <v>#NAME?</v>
      </c>
      <c r="BO18" s="81" t="e">
        <f t="shared" si="23"/>
        <v>#NAME?</v>
      </c>
      <c r="BP18" s="81" t="e">
        <f t="shared" si="23"/>
        <v>#NAME?</v>
      </c>
      <c r="BQ18" s="81" t="e">
        <f t="shared" si="23"/>
        <v>#NAME?</v>
      </c>
      <c r="BR18" s="81" t="e">
        <f t="shared" si="23"/>
        <v>#NAME?</v>
      </c>
      <c r="BS18" s="81" t="e">
        <f t="shared" si="23"/>
        <v>#NAME?</v>
      </c>
      <c r="BT18" s="81" t="e">
        <f t="shared" si="23"/>
        <v>#NAME?</v>
      </c>
      <c r="BU18" s="81" t="e">
        <f t="shared" si="23"/>
        <v>#NAME?</v>
      </c>
      <c r="BV18" s="81" t="e">
        <f t="shared" si="23"/>
        <v>#NAME?</v>
      </c>
      <c r="BW18" s="81" t="e">
        <f t="shared" si="23"/>
        <v>#NAME?</v>
      </c>
      <c r="BX18" s="81" t="e">
        <f t="shared" si="23"/>
        <v>#NAME?</v>
      </c>
      <c r="BY18" s="81" t="e">
        <f t="shared" si="23"/>
        <v>#NAME?</v>
      </c>
      <c r="BZ18" s="81" t="e">
        <f t="shared" si="23"/>
        <v>#NAME?</v>
      </c>
      <c r="CA18" s="81" t="e">
        <f t="shared" si="23"/>
        <v>#NAME?</v>
      </c>
      <c r="CB18" s="81" t="e">
        <f t="shared" si="23"/>
        <v>#NAME?</v>
      </c>
      <c r="CC18" s="81" t="e">
        <f t="shared" si="23"/>
        <v>#NAME?</v>
      </c>
      <c r="CD18" s="81" t="e">
        <f t="shared" si="23"/>
        <v>#NAME?</v>
      </c>
      <c r="CE18" s="81" t="e">
        <f t="shared" si="23"/>
        <v>#NAME?</v>
      </c>
      <c r="CF18" s="81" t="e">
        <f t="shared" si="23"/>
        <v>#NAME?</v>
      </c>
      <c r="CG18" s="81" t="e">
        <f t="shared" si="23"/>
        <v>#NAME?</v>
      </c>
      <c r="CH18" s="81" t="e">
        <f t="shared" si="23"/>
        <v>#NAME?</v>
      </c>
      <c r="CI18" s="81" t="e">
        <f t="shared" si="23"/>
        <v>#NAME?</v>
      </c>
      <c r="CJ18" s="81" t="e">
        <f t="shared" si="23"/>
        <v>#NAME?</v>
      </c>
      <c r="CK18" s="81" t="e">
        <f t="shared" si="23"/>
        <v>#NAME?</v>
      </c>
      <c r="CL18" s="81" t="e">
        <f t="shared" si="23"/>
        <v>#NAME?</v>
      </c>
      <c r="CM18" s="81" t="e">
        <f t="shared" si="23"/>
        <v>#NAME?</v>
      </c>
      <c r="CN18" s="81" t="e">
        <f t="shared" si="23"/>
        <v>#NAME?</v>
      </c>
      <c r="CO18" s="81" t="e">
        <f t="shared" si="23"/>
        <v>#NAME?</v>
      </c>
      <c r="CP18" s="81" t="e">
        <f t="shared" si="23"/>
        <v>#NAME?</v>
      </c>
      <c r="CQ18" s="81" t="e">
        <f t="shared" si="23"/>
        <v>#NAME?</v>
      </c>
      <c r="CR18" s="81" t="e">
        <f t="shared" si="23"/>
        <v>#NAME?</v>
      </c>
      <c r="CS18" s="81" t="e">
        <f t="shared" si="23"/>
        <v>#NAME?</v>
      </c>
      <c r="CT18" s="81" t="e">
        <f t="shared" si="23"/>
        <v>#NAME?</v>
      </c>
      <c r="CU18" s="81" t="e">
        <f t="shared" si="23"/>
        <v>#NAME?</v>
      </c>
      <c r="CV18" s="81" t="e">
        <f t="shared" si="23"/>
        <v>#NAME?</v>
      </c>
      <c r="CW18" s="81" t="e">
        <f t="shared" si="23"/>
        <v>#NAME?</v>
      </c>
      <c r="CX18" s="81" t="e">
        <f t="shared" si="23"/>
        <v>#NAME?</v>
      </c>
      <c r="CY18" s="81" t="e">
        <f t="shared" si="23"/>
        <v>#NAME?</v>
      </c>
      <c r="CZ18" s="81" t="e">
        <f t="shared" si="23"/>
        <v>#NAME?</v>
      </c>
      <c r="DA18" s="81" t="e">
        <f t="shared" si="23"/>
        <v>#NAME?</v>
      </c>
      <c r="DB18" s="81" t="e">
        <f t="shared" si="23"/>
        <v>#NAME?</v>
      </c>
      <c r="DC18" s="81" t="e">
        <f t="shared" si="23"/>
        <v>#NAME?</v>
      </c>
      <c r="DD18" s="81" t="e">
        <f t="shared" si="23"/>
        <v>#NAME?</v>
      </c>
      <c r="DE18" s="81" t="e">
        <f t="shared" si="23"/>
        <v>#NAME?</v>
      </c>
      <c r="DF18" s="81" t="e">
        <f t="shared" si="23"/>
        <v>#NAME?</v>
      </c>
      <c r="DG18" s="81" t="e">
        <f t="shared" si="23"/>
        <v>#NAME?</v>
      </c>
      <c r="DH18" s="81" t="e">
        <f t="shared" si="23"/>
        <v>#NAME?</v>
      </c>
      <c r="DI18" s="81" t="e">
        <f t="shared" si="23"/>
        <v>#NAME?</v>
      </c>
      <c r="DJ18" s="81" t="e">
        <f t="shared" si="23"/>
        <v>#NAME?</v>
      </c>
      <c r="DK18" s="81" t="e">
        <f t="shared" si="23"/>
        <v>#NAME?</v>
      </c>
      <c r="DL18" s="81" t="e">
        <f t="shared" si="23"/>
        <v>#NAME?</v>
      </c>
      <c r="DM18" s="81" t="e">
        <f t="shared" si="23"/>
        <v>#NAME?</v>
      </c>
      <c r="DN18" s="81" t="e">
        <f t="shared" si="23"/>
        <v>#NAME?</v>
      </c>
      <c r="DO18" s="81" t="e">
        <f t="shared" si="23"/>
        <v>#NAME?</v>
      </c>
      <c r="DP18" s="81" t="e">
        <f t="shared" si="23"/>
        <v>#NAME?</v>
      </c>
      <c r="DQ18" s="81" t="e">
        <f t="shared" si="23"/>
        <v>#NAME?</v>
      </c>
      <c r="DR18" s="81" t="e">
        <f t="shared" si="23"/>
        <v>#NAME?</v>
      </c>
      <c r="DS18" s="81" t="e">
        <f t="shared" si="23"/>
        <v>#NAME?</v>
      </c>
      <c r="DT18" s="81" t="e">
        <f t="shared" si="23"/>
        <v>#NAME?</v>
      </c>
      <c r="DU18" s="81" t="e">
        <f t="shared" si="23"/>
        <v>#NAME?</v>
      </c>
      <c r="DV18" s="81" t="e">
        <f t="shared" si="23"/>
        <v>#NAME?</v>
      </c>
      <c r="DW18" s="81" t="e">
        <f t="shared" si="23"/>
        <v>#NAME?</v>
      </c>
      <c r="DX18" s="81" t="e">
        <f t="shared" si="23"/>
        <v>#NAME?</v>
      </c>
      <c r="DY18" s="81" t="e">
        <f t="shared" si="23"/>
        <v>#NAME?</v>
      </c>
      <c r="DZ18" s="81" t="e">
        <f t="shared" ref="DZ18:GK18" si="24">DZ19</f>
        <v>#NAME?</v>
      </c>
      <c r="EA18" s="81" t="e">
        <f t="shared" si="24"/>
        <v>#NAME?</v>
      </c>
      <c r="EB18" s="81" t="e">
        <f t="shared" si="24"/>
        <v>#NAME?</v>
      </c>
      <c r="EC18" s="81" t="e">
        <f t="shared" si="24"/>
        <v>#NAME?</v>
      </c>
      <c r="ED18" s="81" t="e">
        <f t="shared" si="24"/>
        <v>#NAME?</v>
      </c>
      <c r="EE18" s="81" t="e">
        <f t="shared" si="24"/>
        <v>#NAME?</v>
      </c>
      <c r="EF18" s="81" t="e">
        <f t="shared" si="24"/>
        <v>#NAME?</v>
      </c>
      <c r="EG18" s="81" t="e">
        <f t="shared" si="24"/>
        <v>#NAME?</v>
      </c>
      <c r="EH18" s="81" t="e">
        <f t="shared" si="24"/>
        <v>#NAME?</v>
      </c>
      <c r="EI18" s="81" t="e">
        <f t="shared" si="24"/>
        <v>#NAME?</v>
      </c>
      <c r="EJ18" s="81" t="e">
        <f t="shared" si="24"/>
        <v>#NAME?</v>
      </c>
      <c r="EK18" s="81" t="e">
        <f t="shared" si="24"/>
        <v>#NAME?</v>
      </c>
      <c r="EL18" s="81" t="e">
        <f t="shared" si="24"/>
        <v>#NAME?</v>
      </c>
      <c r="EM18" s="81" t="e">
        <f t="shared" si="24"/>
        <v>#NAME?</v>
      </c>
      <c r="EN18" s="81" t="e">
        <f t="shared" si="24"/>
        <v>#NAME?</v>
      </c>
      <c r="EO18" s="81" t="e">
        <f t="shared" si="24"/>
        <v>#NAME?</v>
      </c>
      <c r="EP18" s="81" t="e">
        <f t="shared" si="24"/>
        <v>#NAME?</v>
      </c>
      <c r="EQ18" s="81" t="e">
        <f t="shared" si="24"/>
        <v>#NAME?</v>
      </c>
      <c r="ER18" s="81" t="e">
        <f t="shared" si="24"/>
        <v>#NAME?</v>
      </c>
      <c r="ES18" s="81" t="e">
        <f t="shared" si="24"/>
        <v>#NAME?</v>
      </c>
      <c r="ET18" s="81" t="e">
        <f t="shared" si="24"/>
        <v>#NAME?</v>
      </c>
      <c r="EU18" s="81" t="e">
        <f t="shared" si="24"/>
        <v>#NAME?</v>
      </c>
      <c r="EV18" s="81" t="e">
        <f t="shared" si="24"/>
        <v>#NAME?</v>
      </c>
      <c r="EW18" s="81" t="e">
        <f t="shared" si="24"/>
        <v>#NAME?</v>
      </c>
      <c r="EX18" s="81" t="e">
        <f t="shared" si="24"/>
        <v>#NAME?</v>
      </c>
      <c r="EY18" s="81" t="e">
        <f t="shared" si="24"/>
        <v>#NAME?</v>
      </c>
      <c r="EZ18" s="81" t="e">
        <f t="shared" si="24"/>
        <v>#NAME?</v>
      </c>
      <c r="FA18" s="81" t="e">
        <f t="shared" si="24"/>
        <v>#NAME?</v>
      </c>
      <c r="FB18" s="81" t="e">
        <f t="shared" si="24"/>
        <v>#NAME?</v>
      </c>
      <c r="FC18" s="81" t="e">
        <f t="shared" si="24"/>
        <v>#NAME?</v>
      </c>
      <c r="FD18" s="81" t="e">
        <f t="shared" si="24"/>
        <v>#NAME?</v>
      </c>
      <c r="FE18" s="81" t="e">
        <f t="shared" si="24"/>
        <v>#NAME?</v>
      </c>
      <c r="FF18" s="81" t="e">
        <f t="shared" si="24"/>
        <v>#NAME?</v>
      </c>
      <c r="FG18" s="81" t="e">
        <f t="shared" si="24"/>
        <v>#NAME?</v>
      </c>
      <c r="FH18" s="81" t="e">
        <f t="shared" si="24"/>
        <v>#NAME?</v>
      </c>
      <c r="FI18" s="81" t="e">
        <f t="shared" si="24"/>
        <v>#NAME?</v>
      </c>
      <c r="FJ18" s="81" t="e">
        <f t="shared" si="24"/>
        <v>#NAME?</v>
      </c>
      <c r="FK18" s="81" t="e">
        <f t="shared" si="24"/>
        <v>#NAME?</v>
      </c>
      <c r="FL18" s="81" t="e">
        <f t="shared" si="24"/>
        <v>#NAME?</v>
      </c>
      <c r="FM18" s="81" t="e">
        <f t="shared" si="24"/>
        <v>#NAME?</v>
      </c>
      <c r="FN18" s="81" t="e">
        <f t="shared" si="24"/>
        <v>#NAME?</v>
      </c>
      <c r="FO18" s="81" t="e">
        <f t="shared" si="24"/>
        <v>#NAME?</v>
      </c>
      <c r="FP18" s="81" t="e">
        <f t="shared" si="24"/>
        <v>#NAME?</v>
      </c>
      <c r="FQ18" s="81" t="e">
        <f t="shared" si="24"/>
        <v>#NAME?</v>
      </c>
      <c r="FR18" s="81" t="e">
        <f t="shared" si="24"/>
        <v>#NAME?</v>
      </c>
      <c r="FS18" s="81" t="e">
        <f t="shared" si="24"/>
        <v>#NAME?</v>
      </c>
      <c r="FT18" s="81" t="e">
        <f t="shared" si="24"/>
        <v>#NAME?</v>
      </c>
      <c r="FU18" s="81" t="e">
        <f t="shared" si="24"/>
        <v>#NAME?</v>
      </c>
      <c r="FV18" s="81" t="e">
        <f t="shared" si="24"/>
        <v>#NAME?</v>
      </c>
      <c r="FW18" s="81" t="e">
        <f t="shared" si="24"/>
        <v>#NAME?</v>
      </c>
      <c r="FX18" s="81" t="e">
        <f t="shared" si="24"/>
        <v>#NAME?</v>
      </c>
      <c r="FY18" s="81" t="e">
        <f t="shared" si="24"/>
        <v>#NAME?</v>
      </c>
      <c r="FZ18" s="81" t="e">
        <f t="shared" si="24"/>
        <v>#NAME?</v>
      </c>
      <c r="GA18" s="81" t="e">
        <f t="shared" si="24"/>
        <v>#NAME?</v>
      </c>
      <c r="GB18" s="81" t="e">
        <f t="shared" si="24"/>
        <v>#NAME?</v>
      </c>
      <c r="GC18" s="81" t="e">
        <f t="shared" si="24"/>
        <v>#NAME?</v>
      </c>
      <c r="GD18" s="81" t="e">
        <f t="shared" si="24"/>
        <v>#NAME?</v>
      </c>
      <c r="GE18" s="81" t="e">
        <f t="shared" si="24"/>
        <v>#NAME?</v>
      </c>
      <c r="GF18" s="81" t="e">
        <f t="shared" si="24"/>
        <v>#NAME?</v>
      </c>
      <c r="GG18" s="81" t="e">
        <f t="shared" si="24"/>
        <v>#NAME?</v>
      </c>
      <c r="GH18" s="81" t="e">
        <f t="shared" si="24"/>
        <v>#NAME?</v>
      </c>
      <c r="GI18" s="81" t="e">
        <f t="shared" si="24"/>
        <v>#NAME?</v>
      </c>
      <c r="GJ18" s="81" t="e">
        <f t="shared" si="24"/>
        <v>#NAME?</v>
      </c>
      <c r="GK18" s="81" t="e">
        <f t="shared" si="24"/>
        <v>#NAME?</v>
      </c>
      <c r="GL18" s="81" t="e">
        <f t="shared" ref="GL18:HI18" si="25">GL19</f>
        <v>#NAME?</v>
      </c>
      <c r="GM18" s="81" t="e">
        <f t="shared" si="25"/>
        <v>#NAME?</v>
      </c>
      <c r="GN18" s="81" t="e">
        <f t="shared" si="25"/>
        <v>#NAME?</v>
      </c>
      <c r="GO18" s="81" t="e">
        <f t="shared" si="25"/>
        <v>#NAME?</v>
      </c>
      <c r="GP18" s="81" t="e">
        <f t="shared" si="25"/>
        <v>#NAME?</v>
      </c>
      <c r="GQ18" s="81" t="e">
        <f t="shared" si="25"/>
        <v>#NAME?</v>
      </c>
      <c r="GR18" s="81" t="e">
        <f t="shared" si="25"/>
        <v>#NAME?</v>
      </c>
      <c r="GS18" s="81" t="e">
        <f t="shared" si="25"/>
        <v>#NAME?</v>
      </c>
      <c r="GT18" s="81" t="e">
        <f t="shared" si="25"/>
        <v>#NAME?</v>
      </c>
      <c r="GU18" s="81" t="e">
        <f t="shared" si="25"/>
        <v>#NAME?</v>
      </c>
      <c r="GV18" s="81" t="e">
        <f t="shared" si="25"/>
        <v>#NAME?</v>
      </c>
      <c r="GW18" s="81" t="e">
        <f t="shared" si="25"/>
        <v>#NAME?</v>
      </c>
      <c r="GX18" s="81" t="e">
        <f t="shared" si="25"/>
        <v>#NAME?</v>
      </c>
      <c r="GY18" s="81" t="e">
        <f t="shared" si="25"/>
        <v>#NAME?</v>
      </c>
      <c r="GZ18" s="81" t="e">
        <f t="shared" si="25"/>
        <v>#NAME?</v>
      </c>
      <c r="HA18" s="81" t="e">
        <f t="shared" si="25"/>
        <v>#NAME?</v>
      </c>
      <c r="HB18" s="81" t="e">
        <f t="shared" si="25"/>
        <v>#NAME?</v>
      </c>
      <c r="HC18" s="81" t="e">
        <f t="shared" si="25"/>
        <v>#NAME?</v>
      </c>
      <c r="HD18" s="81" t="e">
        <f t="shared" si="25"/>
        <v>#NAME?</v>
      </c>
      <c r="HE18" s="81" t="e">
        <f t="shared" si="25"/>
        <v>#NAME?</v>
      </c>
      <c r="HF18" s="81" t="e">
        <f t="shared" si="25"/>
        <v>#NAME?</v>
      </c>
      <c r="HG18" s="81" t="e">
        <f t="shared" si="25"/>
        <v>#NAME?</v>
      </c>
      <c r="HH18" s="81" t="e">
        <f t="shared" si="25"/>
        <v>#NAME?</v>
      </c>
      <c r="HI18" s="81" t="e">
        <f t="shared" si="25"/>
        <v>#NAME?</v>
      </c>
    </row>
    <row r="19" spans="1:217" x14ac:dyDescent="0.2">
      <c r="A19" s="30" t="s">
        <v>70</v>
      </c>
      <c r="B19" s="80" t="e">
        <f t="shared" ref="B19:BM19" si="26">CMM_5*B10/$B$10</f>
        <v>#NAME?</v>
      </c>
      <c r="C19" s="80" t="e">
        <f t="shared" si="26"/>
        <v>#NAME?</v>
      </c>
      <c r="D19" s="80" t="e">
        <f t="shared" si="26"/>
        <v>#NAME?</v>
      </c>
      <c r="E19" s="80" t="e">
        <f t="shared" si="26"/>
        <v>#NAME?</v>
      </c>
      <c r="F19" s="80" t="e">
        <f t="shared" si="26"/>
        <v>#NAME?</v>
      </c>
      <c r="G19" s="80" t="e">
        <f t="shared" si="26"/>
        <v>#NAME?</v>
      </c>
      <c r="H19" s="80" t="e">
        <f t="shared" si="26"/>
        <v>#NAME?</v>
      </c>
      <c r="I19" s="80" t="e">
        <f t="shared" si="26"/>
        <v>#NAME?</v>
      </c>
      <c r="J19" s="80" t="e">
        <f t="shared" si="26"/>
        <v>#NAME?</v>
      </c>
      <c r="K19" s="80" t="e">
        <f t="shared" si="26"/>
        <v>#NAME?</v>
      </c>
      <c r="L19" s="80" t="e">
        <f t="shared" si="26"/>
        <v>#NAME?</v>
      </c>
      <c r="M19" s="80" t="e">
        <f t="shared" si="26"/>
        <v>#NAME?</v>
      </c>
      <c r="N19" s="80" t="e">
        <f t="shared" si="26"/>
        <v>#NAME?</v>
      </c>
      <c r="O19" s="80" t="e">
        <f t="shared" si="26"/>
        <v>#NAME?</v>
      </c>
      <c r="P19" s="80" t="e">
        <f t="shared" si="26"/>
        <v>#NAME?</v>
      </c>
      <c r="Q19" s="80" t="e">
        <f t="shared" si="26"/>
        <v>#NAME?</v>
      </c>
      <c r="R19" s="80" t="e">
        <f t="shared" si="26"/>
        <v>#NAME?</v>
      </c>
      <c r="S19" s="80" t="e">
        <f t="shared" si="26"/>
        <v>#NAME?</v>
      </c>
      <c r="T19" s="80" t="e">
        <f t="shared" si="26"/>
        <v>#NAME?</v>
      </c>
      <c r="U19" s="80" t="e">
        <f t="shared" si="26"/>
        <v>#NAME?</v>
      </c>
      <c r="V19" s="80" t="e">
        <f t="shared" si="26"/>
        <v>#NAME?</v>
      </c>
      <c r="W19" s="80" t="e">
        <f t="shared" si="26"/>
        <v>#NAME?</v>
      </c>
      <c r="X19" s="80" t="e">
        <f t="shared" si="26"/>
        <v>#NAME?</v>
      </c>
      <c r="Y19" s="80" t="e">
        <f t="shared" si="26"/>
        <v>#NAME?</v>
      </c>
      <c r="Z19" s="80" t="e">
        <f t="shared" si="26"/>
        <v>#NAME?</v>
      </c>
      <c r="AA19" s="80" t="e">
        <f t="shared" si="26"/>
        <v>#NAME?</v>
      </c>
      <c r="AB19" s="80" t="e">
        <f t="shared" si="26"/>
        <v>#NAME?</v>
      </c>
      <c r="AC19" s="80" t="e">
        <f t="shared" si="26"/>
        <v>#NAME?</v>
      </c>
      <c r="AD19" s="80" t="e">
        <f t="shared" si="26"/>
        <v>#NAME?</v>
      </c>
      <c r="AE19" s="80" t="e">
        <f t="shared" si="26"/>
        <v>#NAME?</v>
      </c>
      <c r="AF19" s="80" t="e">
        <f t="shared" si="26"/>
        <v>#NAME?</v>
      </c>
      <c r="AG19" s="80" t="e">
        <f t="shared" si="26"/>
        <v>#NAME?</v>
      </c>
      <c r="AH19" s="80" t="e">
        <f t="shared" si="26"/>
        <v>#NAME?</v>
      </c>
      <c r="AI19" s="80" t="e">
        <f t="shared" si="26"/>
        <v>#NAME?</v>
      </c>
      <c r="AJ19" s="80" t="e">
        <f t="shared" si="26"/>
        <v>#NAME?</v>
      </c>
      <c r="AK19" s="80" t="e">
        <f t="shared" si="26"/>
        <v>#NAME?</v>
      </c>
      <c r="AL19" s="80" t="e">
        <f t="shared" si="26"/>
        <v>#NAME?</v>
      </c>
      <c r="AM19" s="80" t="e">
        <f t="shared" si="26"/>
        <v>#NAME?</v>
      </c>
      <c r="AN19" s="80" t="e">
        <f t="shared" si="26"/>
        <v>#NAME?</v>
      </c>
      <c r="AO19" s="80" t="e">
        <f t="shared" si="26"/>
        <v>#NAME?</v>
      </c>
      <c r="AP19" s="80" t="e">
        <f t="shared" si="26"/>
        <v>#NAME?</v>
      </c>
      <c r="AQ19" s="80" t="e">
        <f t="shared" si="26"/>
        <v>#NAME?</v>
      </c>
      <c r="AR19" s="80" t="e">
        <f t="shared" si="26"/>
        <v>#NAME?</v>
      </c>
      <c r="AS19" s="80" t="e">
        <f t="shared" si="26"/>
        <v>#NAME?</v>
      </c>
      <c r="AT19" s="80" t="e">
        <f t="shared" si="26"/>
        <v>#NAME?</v>
      </c>
      <c r="AU19" s="80" t="e">
        <f t="shared" si="26"/>
        <v>#NAME?</v>
      </c>
      <c r="AV19" s="80" t="e">
        <f t="shared" si="26"/>
        <v>#NAME?</v>
      </c>
      <c r="AW19" s="80" t="e">
        <f t="shared" si="26"/>
        <v>#NAME?</v>
      </c>
      <c r="AX19" s="80" t="e">
        <f t="shared" si="26"/>
        <v>#NAME?</v>
      </c>
      <c r="AY19" s="80" t="e">
        <f t="shared" si="26"/>
        <v>#NAME?</v>
      </c>
      <c r="AZ19" s="80" t="e">
        <f t="shared" si="26"/>
        <v>#NAME?</v>
      </c>
      <c r="BA19" s="80" t="e">
        <f t="shared" si="26"/>
        <v>#NAME?</v>
      </c>
      <c r="BB19" s="80" t="e">
        <f t="shared" si="26"/>
        <v>#NAME?</v>
      </c>
      <c r="BC19" s="80" t="e">
        <f t="shared" si="26"/>
        <v>#NAME?</v>
      </c>
      <c r="BD19" s="80" t="e">
        <f t="shared" si="26"/>
        <v>#NAME?</v>
      </c>
      <c r="BE19" s="80" t="e">
        <f t="shared" si="26"/>
        <v>#NAME?</v>
      </c>
      <c r="BF19" s="80" t="e">
        <f t="shared" si="26"/>
        <v>#NAME?</v>
      </c>
      <c r="BG19" s="80" t="e">
        <f t="shared" si="26"/>
        <v>#NAME?</v>
      </c>
      <c r="BH19" s="80" t="e">
        <f t="shared" si="26"/>
        <v>#NAME?</v>
      </c>
      <c r="BI19" s="80" t="e">
        <f t="shared" si="26"/>
        <v>#NAME?</v>
      </c>
      <c r="BJ19" s="80" t="e">
        <f t="shared" si="26"/>
        <v>#NAME?</v>
      </c>
      <c r="BK19" s="80" t="e">
        <f t="shared" si="26"/>
        <v>#NAME?</v>
      </c>
      <c r="BL19" s="80" t="e">
        <f t="shared" si="26"/>
        <v>#NAME?</v>
      </c>
      <c r="BM19" s="80" t="e">
        <f t="shared" si="26"/>
        <v>#NAME?</v>
      </c>
      <c r="BN19" s="80" t="e">
        <f t="shared" ref="BN19:DY19" si="27">CMM_5*BN10/$B$10</f>
        <v>#NAME?</v>
      </c>
      <c r="BO19" s="80" t="e">
        <f t="shared" si="27"/>
        <v>#NAME?</v>
      </c>
      <c r="BP19" s="80" t="e">
        <f t="shared" si="27"/>
        <v>#NAME?</v>
      </c>
      <c r="BQ19" s="80" t="e">
        <f t="shared" si="27"/>
        <v>#NAME?</v>
      </c>
      <c r="BR19" s="80" t="e">
        <f t="shared" si="27"/>
        <v>#NAME?</v>
      </c>
      <c r="BS19" s="80" t="e">
        <f t="shared" si="27"/>
        <v>#NAME?</v>
      </c>
      <c r="BT19" s="80" t="e">
        <f t="shared" si="27"/>
        <v>#NAME?</v>
      </c>
      <c r="BU19" s="80" t="e">
        <f t="shared" si="27"/>
        <v>#NAME?</v>
      </c>
      <c r="BV19" s="80" t="e">
        <f t="shared" si="27"/>
        <v>#NAME?</v>
      </c>
      <c r="BW19" s="80" t="e">
        <f t="shared" si="27"/>
        <v>#NAME?</v>
      </c>
      <c r="BX19" s="80" t="e">
        <f t="shared" si="27"/>
        <v>#NAME?</v>
      </c>
      <c r="BY19" s="80" t="e">
        <f t="shared" si="27"/>
        <v>#NAME?</v>
      </c>
      <c r="BZ19" s="80" t="e">
        <f t="shared" si="27"/>
        <v>#NAME?</v>
      </c>
      <c r="CA19" s="80" t="e">
        <f t="shared" si="27"/>
        <v>#NAME?</v>
      </c>
      <c r="CB19" s="80" t="e">
        <f t="shared" si="27"/>
        <v>#NAME?</v>
      </c>
      <c r="CC19" s="80" t="e">
        <f t="shared" si="27"/>
        <v>#NAME?</v>
      </c>
      <c r="CD19" s="80" t="e">
        <f t="shared" si="27"/>
        <v>#NAME?</v>
      </c>
      <c r="CE19" s="80" t="e">
        <f t="shared" si="27"/>
        <v>#NAME?</v>
      </c>
      <c r="CF19" s="80" t="e">
        <f t="shared" si="27"/>
        <v>#NAME?</v>
      </c>
      <c r="CG19" s="80" t="e">
        <f t="shared" si="27"/>
        <v>#NAME?</v>
      </c>
      <c r="CH19" s="80" t="e">
        <f t="shared" si="27"/>
        <v>#NAME?</v>
      </c>
      <c r="CI19" s="80" t="e">
        <f t="shared" si="27"/>
        <v>#NAME?</v>
      </c>
      <c r="CJ19" s="80" t="e">
        <f t="shared" si="27"/>
        <v>#NAME?</v>
      </c>
      <c r="CK19" s="80" t="e">
        <f t="shared" si="27"/>
        <v>#NAME?</v>
      </c>
      <c r="CL19" s="80" t="e">
        <f t="shared" si="27"/>
        <v>#NAME?</v>
      </c>
      <c r="CM19" s="80" t="e">
        <f t="shared" si="27"/>
        <v>#NAME?</v>
      </c>
      <c r="CN19" s="80" t="e">
        <f t="shared" si="27"/>
        <v>#NAME?</v>
      </c>
      <c r="CO19" s="80" t="e">
        <f t="shared" si="27"/>
        <v>#NAME?</v>
      </c>
      <c r="CP19" s="80" t="e">
        <f t="shared" si="27"/>
        <v>#NAME?</v>
      </c>
      <c r="CQ19" s="80" t="e">
        <f t="shared" si="27"/>
        <v>#NAME?</v>
      </c>
      <c r="CR19" s="80" t="e">
        <f t="shared" si="27"/>
        <v>#NAME?</v>
      </c>
      <c r="CS19" s="80" t="e">
        <f t="shared" si="27"/>
        <v>#NAME?</v>
      </c>
      <c r="CT19" s="80" t="e">
        <f t="shared" si="27"/>
        <v>#NAME?</v>
      </c>
      <c r="CU19" s="80" t="e">
        <f t="shared" si="27"/>
        <v>#NAME?</v>
      </c>
      <c r="CV19" s="80" t="e">
        <f t="shared" si="27"/>
        <v>#NAME?</v>
      </c>
      <c r="CW19" s="80" t="e">
        <f t="shared" si="27"/>
        <v>#NAME?</v>
      </c>
      <c r="CX19" s="80" t="e">
        <f t="shared" si="27"/>
        <v>#NAME?</v>
      </c>
      <c r="CY19" s="80" t="e">
        <f t="shared" si="27"/>
        <v>#NAME?</v>
      </c>
      <c r="CZ19" s="80" t="e">
        <f t="shared" si="27"/>
        <v>#NAME?</v>
      </c>
      <c r="DA19" s="80" t="e">
        <f t="shared" si="27"/>
        <v>#NAME?</v>
      </c>
      <c r="DB19" s="80" t="e">
        <f t="shared" si="27"/>
        <v>#NAME?</v>
      </c>
      <c r="DC19" s="80" t="e">
        <f t="shared" si="27"/>
        <v>#NAME?</v>
      </c>
      <c r="DD19" s="80" t="e">
        <f t="shared" si="27"/>
        <v>#NAME?</v>
      </c>
      <c r="DE19" s="80" t="e">
        <f t="shared" si="27"/>
        <v>#NAME?</v>
      </c>
      <c r="DF19" s="80" t="e">
        <f t="shared" si="27"/>
        <v>#NAME?</v>
      </c>
      <c r="DG19" s="80" t="e">
        <f t="shared" si="27"/>
        <v>#NAME?</v>
      </c>
      <c r="DH19" s="80" t="e">
        <f t="shared" si="27"/>
        <v>#NAME?</v>
      </c>
      <c r="DI19" s="80" t="e">
        <f t="shared" si="27"/>
        <v>#NAME?</v>
      </c>
      <c r="DJ19" s="80" t="e">
        <f t="shared" si="27"/>
        <v>#NAME?</v>
      </c>
      <c r="DK19" s="80" t="e">
        <f t="shared" si="27"/>
        <v>#NAME?</v>
      </c>
      <c r="DL19" s="80" t="e">
        <f t="shared" si="27"/>
        <v>#NAME?</v>
      </c>
      <c r="DM19" s="80" t="e">
        <f t="shared" si="27"/>
        <v>#NAME?</v>
      </c>
      <c r="DN19" s="80" t="e">
        <f t="shared" si="27"/>
        <v>#NAME?</v>
      </c>
      <c r="DO19" s="80" t="e">
        <f t="shared" si="27"/>
        <v>#NAME?</v>
      </c>
      <c r="DP19" s="80" t="e">
        <f t="shared" si="27"/>
        <v>#NAME?</v>
      </c>
      <c r="DQ19" s="80" t="e">
        <f t="shared" si="27"/>
        <v>#NAME?</v>
      </c>
      <c r="DR19" s="80" t="e">
        <f t="shared" si="27"/>
        <v>#NAME?</v>
      </c>
      <c r="DS19" s="80" t="e">
        <f t="shared" si="27"/>
        <v>#NAME?</v>
      </c>
      <c r="DT19" s="80" t="e">
        <f t="shared" si="27"/>
        <v>#NAME?</v>
      </c>
      <c r="DU19" s="80" t="e">
        <f t="shared" si="27"/>
        <v>#NAME?</v>
      </c>
      <c r="DV19" s="80" t="e">
        <f t="shared" si="27"/>
        <v>#NAME?</v>
      </c>
      <c r="DW19" s="80" t="e">
        <f t="shared" si="27"/>
        <v>#NAME?</v>
      </c>
      <c r="DX19" s="80" t="e">
        <f t="shared" si="27"/>
        <v>#NAME?</v>
      </c>
      <c r="DY19" s="80" t="e">
        <f t="shared" si="27"/>
        <v>#NAME?</v>
      </c>
      <c r="DZ19" s="80" t="e">
        <f t="shared" ref="DZ19:GK19" si="28">CMM_5*DZ10/$B$10</f>
        <v>#NAME?</v>
      </c>
      <c r="EA19" s="80" t="e">
        <f t="shared" si="28"/>
        <v>#NAME?</v>
      </c>
      <c r="EB19" s="80" t="e">
        <f t="shared" si="28"/>
        <v>#NAME?</v>
      </c>
      <c r="EC19" s="80" t="e">
        <f t="shared" si="28"/>
        <v>#NAME?</v>
      </c>
      <c r="ED19" s="80" t="e">
        <f t="shared" si="28"/>
        <v>#NAME?</v>
      </c>
      <c r="EE19" s="80" t="e">
        <f t="shared" si="28"/>
        <v>#NAME?</v>
      </c>
      <c r="EF19" s="80" t="e">
        <f t="shared" si="28"/>
        <v>#NAME?</v>
      </c>
      <c r="EG19" s="80" t="e">
        <f t="shared" si="28"/>
        <v>#NAME?</v>
      </c>
      <c r="EH19" s="80" t="e">
        <f t="shared" si="28"/>
        <v>#NAME?</v>
      </c>
      <c r="EI19" s="80" t="e">
        <f t="shared" si="28"/>
        <v>#NAME?</v>
      </c>
      <c r="EJ19" s="80" t="e">
        <f t="shared" si="28"/>
        <v>#NAME?</v>
      </c>
      <c r="EK19" s="80" t="e">
        <f t="shared" si="28"/>
        <v>#NAME?</v>
      </c>
      <c r="EL19" s="80" t="e">
        <f t="shared" si="28"/>
        <v>#NAME?</v>
      </c>
      <c r="EM19" s="80" t="e">
        <f t="shared" si="28"/>
        <v>#NAME?</v>
      </c>
      <c r="EN19" s="80" t="e">
        <f t="shared" si="28"/>
        <v>#NAME?</v>
      </c>
      <c r="EO19" s="80" t="e">
        <f t="shared" si="28"/>
        <v>#NAME?</v>
      </c>
      <c r="EP19" s="80" t="e">
        <f t="shared" si="28"/>
        <v>#NAME?</v>
      </c>
      <c r="EQ19" s="80" t="e">
        <f t="shared" si="28"/>
        <v>#NAME?</v>
      </c>
      <c r="ER19" s="80" t="e">
        <f t="shared" si="28"/>
        <v>#NAME?</v>
      </c>
      <c r="ES19" s="80" t="e">
        <f t="shared" si="28"/>
        <v>#NAME?</v>
      </c>
      <c r="ET19" s="80" t="e">
        <f t="shared" si="28"/>
        <v>#NAME?</v>
      </c>
      <c r="EU19" s="80" t="e">
        <f t="shared" si="28"/>
        <v>#NAME?</v>
      </c>
      <c r="EV19" s="80" t="e">
        <f t="shared" si="28"/>
        <v>#NAME?</v>
      </c>
      <c r="EW19" s="80" t="e">
        <f t="shared" si="28"/>
        <v>#NAME?</v>
      </c>
      <c r="EX19" s="80" t="e">
        <f t="shared" si="28"/>
        <v>#NAME?</v>
      </c>
      <c r="EY19" s="80" t="e">
        <f t="shared" si="28"/>
        <v>#NAME?</v>
      </c>
      <c r="EZ19" s="80" t="e">
        <f t="shared" si="28"/>
        <v>#NAME?</v>
      </c>
      <c r="FA19" s="80" t="e">
        <f t="shared" si="28"/>
        <v>#NAME?</v>
      </c>
      <c r="FB19" s="80" t="e">
        <f t="shared" si="28"/>
        <v>#NAME?</v>
      </c>
      <c r="FC19" s="80" t="e">
        <f t="shared" si="28"/>
        <v>#NAME?</v>
      </c>
      <c r="FD19" s="80" t="e">
        <f t="shared" si="28"/>
        <v>#NAME?</v>
      </c>
      <c r="FE19" s="80" t="e">
        <f t="shared" si="28"/>
        <v>#NAME?</v>
      </c>
      <c r="FF19" s="80" t="e">
        <f t="shared" si="28"/>
        <v>#NAME?</v>
      </c>
      <c r="FG19" s="80" t="e">
        <f t="shared" si="28"/>
        <v>#NAME?</v>
      </c>
      <c r="FH19" s="80" t="e">
        <f t="shared" si="28"/>
        <v>#NAME?</v>
      </c>
      <c r="FI19" s="80" t="e">
        <f t="shared" si="28"/>
        <v>#NAME?</v>
      </c>
      <c r="FJ19" s="80" t="e">
        <f t="shared" si="28"/>
        <v>#NAME?</v>
      </c>
      <c r="FK19" s="80" t="e">
        <f t="shared" si="28"/>
        <v>#NAME?</v>
      </c>
      <c r="FL19" s="80" t="e">
        <f t="shared" si="28"/>
        <v>#NAME?</v>
      </c>
      <c r="FM19" s="80" t="e">
        <f t="shared" si="28"/>
        <v>#NAME?</v>
      </c>
      <c r="FN19" s="80" t="e">
        <f t="shared" si="28"/>
        <v>#NAME?</v>
      </c>
      <c r="FO19" s="80" t="e">
        <f t="shared" si="28"/>
        <v>#NAME?</v>
      </c>
      <c r="FP19" s="80" t="e">
        <f t="shared" si="28"/>
        <v>#NAME?</v>
      </c>
      <c r="FQ19" s="80" t="e">
        <f t="shared" si="28"/>
        <v>#NAME?</v>
      </c>
      <c r="FR19" s="80" t="e">
        <f t="shared" si="28"/>
        <v>#NAME?</v>
      </c>
      <c r="FS19" s="80" t="e">
        <f t="shared" si="28"/>
        <v>#NAME?</v>
      </c>
      <c r="FT19" s="80" t="e">
        <f t="shared" si="28"/>
        <v>#NAME?</v>
      </c>
      <c r="FU19" s="80" t="e">
        <f t="shared" si="28"/>
        <v>#NAME?</v>
      </c>
      <c r="FV19" s="80" t="e">
        <f t="shared" si="28"/>
        <v>#NAME?</v>
      </c>
      <c r="FW19" s="80" t="e">
        <f t="shared" si="28"/>
        <v>#NAME?</v>
      </c>
      <c r="FX19" s="80" t="e">
        <f t="shared" si="28"/>
        <v>#NAME?</v>
      </c>
      <c r="FY19" s="80" t="e">
        <f t="shared" si="28"/>
        <v>#NAME?</v>
      </c>
      <c r="FZ19" s="80" t="e">
        <f t="shared" si="28"/>
        <v>#NAME?</v>
      </c>
      <c r="GA19" s="80" t="e">
        <f t="shared" si="28"/>
        <v>#NAME?</v>
      </c>
      <c r="GB19" s="80" t="e">
        <f t="shared" si="28"/>
        <v>#NAME?</v>
      </c>
      <c r="GC19" s="80" t="e">
        <f t="shared" si="28"/>
        <v>#NAME?</v>
      </c>
      <c r="GD19" s="80" t="e">
        <f t="shared" si="28"/>
        <v>#NAME?</v>
      </c>
      <c r="GE19" s="80" t="e">
        <f t="shared" si="28"/>
        <v>#NAME?</v>
      </c>
      <c r="GF19" s="80" t="e">
        <f t="shared" si="28"/>
        <v>#NAME?</v>
      </c>
      <c r="GG19" s="80" t="e">
        <f t="shared" si="28"/>
        <v>#NAME?</v>
      </c>
      <c r="GH19" s="80" t="e">
        <f t="shared" si="28"/>
        <v>#NAME?</v>
      </c>
      <c r="GI19" s="80" t="e">
        <f t="shared" si="28"/>
        <v>#NAME?</v>
      </c>
      <c r="GJ19" s="80" t="e">
        <f t="shared" si="28"/>
        <v>#NAME?</v>
      </c>
      <c r="GK19" s="80" t="e">
        <f t="shared" si="28"/>
        <v>#NAME?</v>
      </c>
      <c r="GL19" s="80" t="e">
        <f t="shared" ref="GL19:HI19" si="29">CMM_5*GL10/$B$10</f>
        <v>#NAME?</v>
      </c>
      <c r="GM19" s="80" t="e">
        <f t="shared" si="29"/>
        <v>#NAME?</v>
      </c>
      <c r="GN19" s="80" t="e">
        <f t="shared" si="29"/>
        <v>#NAME?</v>
      </c>
      <c r="GO19" s="80" t="e">
        <f t="shared" si="29"/>
        <v>#NAME?</v>
      </c>
      <c r="GP19" s="80" t="e">
        <f t="shared" si="29"/>
        <v>#NAME?</v>
      </c>
      <c r="GQ19" s="80" t="e">
        <f t="shared" si="29"/>
        <v>#NAME?</v>
      </c>
      <c r="GR19" s="80" t="e">
        <f t="shared" si="29"/>
        <v>#NAME?</v>
      </c>
      <c r="GS19" s="80" t="e">
        <f t="shared" si="29"/>
        <v>#NAME?</v>
      </c>
      <c r="GT19" s="80" t="e">
        <f t="shared" si="29"/>
        <v>#NAME?</v>
      </c>
      <c r="GU19" s="80" t="e">
        <f t="shared" si="29"/>
        <v>#NAME?</v>
      </c>
      <c r="GV19" s="80" t="e">
        <f t="shared" si="29"/>
        <v>#NAME?</v>
      </c>
      <c r="GW19" s="80" t="e">
        <f t="shared" si="29"/>
        <v>#NAME?</v>
      </c>
      <c r="GX19" s="80" t="e">
        <f t="shared" si="29"/>
        <v>#NAME?</v>
      </c>
      <c r="GY19" s="80" t="e">
        <f t="shared" si="29"/>
        <v>#NAME?</v>
      </c>
      <c r="GZ19" s="80" t="e">
        <f t="shared" si="29"/>
        <v>#NAME?</v>
      </c>
      <c r="HA19" s="80" t="e">
        <f t="shared" si="29"/>
        <v>#NAME?</v>
      </c>
      <c r="HB19" s="80" t="e">
        <f t="shared" si="29"/>
        <v>#NAME?</v>
      </c>
      <c r="HC19" s="80" t="e">
        <f t="shared" si="29"/>
        <v>#NAME?</v>
      </c>
      <c r="HD19" s="80" t="e">
        <f t="shared" si="29"/>
        <v>#NAME?</v>
      </c>
      <c r="HE19" s="80" t="e">
        <f t="shared" si="29"/>
        <v>#NAME?</v>
      </c>
      <c r="HF19" s="80" t="e">
        <f t="shared" si="29"/>
        <v>#NAME?</v>
      </c>
      <c r="HG19" s="80" t="e">
        <f t="shared" si="29"/>
        <v>#NAME?</v>
      </c>
      <c r="HH19" s="80" t="e">
        <f t="shared" si="29"/>
        <v>#NAME?</v>
      </c>
      <c r="HI19" s="80" t="e">
        <f t="shared" si="29"/>
        <v>#NAME?</v>
      </c>
    </row>
    <row r="20" spans="1:217" s="82" customFormat="1" x14ac:dyDescent="0.2">
      <c r="A20" s="32" t="s">
        <v>71</v>
      </c>
      <c r="B20" s="81">
        <v>0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 t="e">
        <f t="shared" ref="T20:CE20" si="30">BCEponto*T10</f>
        <v>#NAME?</v>
      </c>
      <c r="U20" s="81" t="e">
        <f t="shared" si="30"/>
        <v>#NAME?</v>
      </c>
      <c r="V20" s="81" t="e">
        <f t="shared" si="30"/>
        <v>#NAME?</v>
      </c>
      <c r="W20" s="81" t="e">
        <f t="shared" si="30"/>
        <v>#NAME?</v>
      </c>
      <c r="X20" s="81" t="e">
        <f t="shared" si="30"/>
        <v>#NAME?</v>
      </c>
      <c r="Y20" s="81" t="e">
        <f t="shared" si="30"/>
        <v>#NAME?</v>
      </c>
      <c r="Z20" s="81" t="e">
        <f t="shared" si="30"/>
        <v>#NAME?</v>
      </c>
      <c r="AA20" s="81" t="e">
        <f t="shared" si="30"/>
        <v>#NAME?</v>
      </c>
      <c r="AB20" s="81" t="e">
        <f t="shared" si="30"/>
        <v>#NAME?</v>
      </c>
      <c r="AC20" s="81" t="e">
        <f t="shared" si="30"/>
        <v>#NAME?</v>
      </c>
      <c r="AD20" s="81" t="e">
        <f t="shared" si="30"/>
        <v>#NAME?</v>
      </c>
      <c r="AE20" s="81" t="e">
        <f t="shared" si="30"/>
        <v>#NAME?</v>
      </c>
      <c r="AF20" s="81" t="e">
        <f t="shared" si="30"/>
        <v>#NAME?</v>
      </c>
      <c r="AG20" s="81" t="e">
        <f t="shared" si="30"/>
        <v>#NAME?</v>
      </c>
      <c r="AH20" s="81" t="e">
        <f t="shared" si="30"/>
        <v>#NAME?</v>
      </c>
      <c r="AI20" s="81" t="e">
        <f t="shared" si="30"/>
        <v>#NAME?</v>
      </c>
      <c r="AJ20" s="81" t="e">
        <f t="shared" si="30"/>
        <v>#NAME?</v>
      </c>
      <c r="AK20" s="81" t="e">
        <f t="shared" si="30"/>
        <v>#NAME?</v>
      </c>
      <c r="AL20" s="81" t="e">
        <f t="shared" si="30"/>
        <v>#NAME?</v>
      </c>
      <c r="AM20" s="81" t="e">
        <f t="shared" si="30"/>
        <v>#NAME?</v>
      </c>
      <c r="AN20" s="81" t="e">
        <f t="shared" si="30"/>
        <v>#NAME?</v>
      </c>
      <c r="AO20" s="81" t="e">
        <f t="shared" si="30"/>
        <v>#NAME?</v>
      </c>
      <c r="AP20" s="81" t="e">
        <f t="shared" si="30"/>
        <v>#NAME?</v>
      </c>
      <c r="AQ20" s="81" t="e">
        <f t="shared" si="30"/>
        <v>#NAME?</v>
      </c>
      <c r="AR20" s="81" t="e">
        <f t="shared" si="30"/>
        <v>#NAME?</v>
      </c>
      <c r="AS20" s="81" t="e">
        <f t="shared" si="30"/>
        <v>#NAME?</v>
      </c>
      <c r="AT20" s="81" t="e">
        <f t="shared" si="30"/>
        <v>#NAME?</v>
      </c>
      <c r="AU20" s="81" t="e">
        <f t="shared" si="30"/>
        <v>#NAME?</v>
      </c>
      <c r="AV20" s="81" t="e">
        <f t="shared" si="30"/>
        <v>#NAME?</v>
      </c>
      <c r="AW20" s="81" t="e">
        <f t="shared" si="30"/>
        <v>#NAME?</v>
      </c>
      <c r="AX20" s="81" t="e">
        <f t="shared" si="30"/>
        <v>#NAME?</v>
      </c>
      <c r="AY20" s="81" t="e">
        <f t="shared" si="30"/>
        <v>#NAME?</v>
      </c>
      <c r="AZ20" s="81" t="e">
        <f t="shared" si="30"/>
        <v>#NAME?</v>
      </c>
      <c r="BA20" s="81" t="e">
        <f t="shared" si="30"/>
        <v>#NAME?</v>
      </c>
      <c r="BB20" s="81" t="e">
        <f t="shared" si="30"/>
        <v>#NAME?</v>
      </c>
      <c r="BC20" s="81" t="e">
        <f t="shared" si="30"/>
        <v>#NAME?</v>
      </c>
      <c r="BD20" s="81" t="e">
        <f t="shared" si="30"/>
        <v>#NAME?</v>
      </c>
      <c r="BE20" s="81" t="e">
        <f t="shared" si="30"/>
        <v>#NAME?</v>
      </c>
      <c r="BF20" s="81" t="e">
        <f t="shared" si="30"/>
        <v>#NAME?</v>
      </c>
      <c r="BG20" s="81" t="e">
        <f t="shared" si="30"/>
        <v>#NAME?</v>
      </c>
      <c r="BH20" s="81" t="e">
        <f t="shared" si="30"/>
        <v>#NAME?</v>
      </c>
      <c r="BI20" s="81" t="e">
        <f t="shared" si="30"/>
        <v>#NAME?</v>
      </c>
      <c r="BJ20" s="81" t="e">
        <f t="shared" si="30"/>
        <v>#NAME?</v>
      </c>
      <c r="BK20" s="81" t="e">
        <f t="shared" si="30"/>
        <v>#NAME?</v>
      </c>
      <c r="BL20" s="81" t="e">
        <f t="shared" si="30"/>
        <v>#NAME?</v>
      </c>
      <c r="BM20" s="81" t="e">
        <f t="shared" si="30"/>
        <v>#NAME?</v>
      </c>
      <c r="BN20" s="81" t="e">
        <f t="shared" si="30"/>
        <v>#NAME?</v>
      </c>
      <c r="BO20" s="81" t="e">
        <f t="shared" si="30"/>
        <v>#NAME?</v>
      </c>
      <c r="BP20" s="81" t="e">
        <f t="shared" si="30"/>
        <v>#NAME?</v>
      </c>
      <c r="BQ20" s="81" t="e">
        <f t="shared" si="30"/>
        <v>#NAME?</v>
      </c>
      <c r="BR20" s="81" t="e">
        <f t="shared" si="30"/>
        <v>#NAME?</v>
      </c>
      <c r="BS20" s="81" t="e">
        <f t="shared" si="30"/>
        <v>#NAME?</v>
      </c>
      <c r="BT20" s="81" t="e">
        <f t="shared" si="30"/>
        <v>#NAME?</v>
      </c>
      <c r="BU20" s="81" t="e">
        <f t="shared" si="30"/>
        <v>#NAME?</v>
      </c>
      <c r="BV20" s="81" t="e">
        <f t="shared" si="30"/>
        <v>#NAME?</v>
      </c>
      <c r="BW20" s="81" t="e">
        <f t="shared" si="30"/>
        <v>#NAME?</v>
      </c>
      <c r="BX20" s="81" t="e">
        <f t="shared" si="30"/>
        <v>#NAME?</v>
      </c>
      <c r="BY20" s="81" t="e">
        <f t="shared" si="30"/>
        <v>#NAME?</v>
      </c>
      <c r="BZ20" s="81" t="e">
        <f t="shared" si="30"/>
        <v>#NAME?</v>
      </c>
      <c r="CA20" s="81" t="e">
        <f t="shared" si="30"/>
        <v>#NAME?</v>
      </c>
      <c r="CB20" s="81" t="e">
        <f t="shared" si="30"/>
        <v>#NAME?</v>
      </c>
      <c r="CC20" s="81" t="e">
        <f t="shared" si="30"/>
        <v>#NAME?</v>
      </c>
      <c r="CD20" s="81" t="e">
        <f t="shared" si="30"/>
        <v>#NAME?</v>
      </c>
      <c r="CE20" s="81" t="e">
        <f t="shared" si="30"/>
        <v>#NAME?</v>
      </c>
      <c r="CF20" s="81" t="e">
        <f t="shared" ref="CF20:EQ20" si="31">BCEponto*CF10</f>
        <v>#NAME?</v>
      </c>
      <c r="CG20" s="81" t="e">
        <f t="shared" si="31"/>
        <v>#NAME?</v>
      </c>
      <c r="CH20" s="81" t="e">
        <f t="shared" si="31"/>
        <v>#NAME?</v>
      </c>
      <c r="CI20" s="81" t="e">
        <f t="shared" si="31"/>
        <v>#NAME?</v>
      </c>
      <c r="CJ20" s="81" t="e">
        <f t="shared" si="31"/>
        <v>#NAME?</v>
      </c>
      <c r="CK20" s="81" t="e">
        <f t="shared" si="31"/>
        <v>#NAME?</v>
      </c>
      <c r="CL20" s="81" t="e">
        <f t="shared" si="31"/>
        <v>#NAME?</v>
      </c>
      <c r="CM20" s="81" t="e">
        <f t="shared" si="31"/>
        <v>#NAME?</v>
      </c>
      <c r="CN20" s="81" t="e">
        <f t="shared" si="31"/>
        <v>#NAME?</v>
      </c>
      <c r="CO20" s="81" t="e">
        <f t="shared" si="31"/>
        <v>#NAME?</v>
      </c>
      <c r="CP20" s="81" t="e">
        <f t="shared" si="31"/>
        <v>#NAME?</v>
      </c>
      <c r="CQ20" s="81" t="e">
        <f t="shared" si="31"/>
        <v>#NAME?</v>
      </c>
      <c r="CR20" s="81" t="e">
        <f t="shared" si="31"/>
        <v>#NAME?</v>
      </c>
      <c r="CS20" s="81" t="e">
        <f t="shared" si="31"/>
        <v>#NAME?</v>
      </c>
      <c r="CT20" s="81" t="e">
        <f t="shared" si="31"/>
        <v>#NAME?</v>
      </c>
      <c r="CU20" s="81" t="e">
        <f t="shared" si="31"/>
        <v>#NAME?</v>
      </c>
      <c r="CV20" s="81" t="e">
        <f t="shared" si="31"/>
        <v>#NAME?</v>
      </c>
      <c r="CW20" s="81" t="e">
        <f t="shared" si="31"/>
        <v>#NAME?</v>
      </c>
      <c r="CX20" s="81" t="e">
        <f t="shared" si="31"/>
        <v>#NAME?</v>
      </c>
      <c r="CY20" s="81" t="e">
        <f t="shared" si="31"/>
        <v>#NAME?</v>
      </c>
      <c r="CZ20" s="81" t="e">
        <f t="shared" si="31"/>
        <v>#NAME?</v>
      </c>
      <c r="DA20" s="81" t="e">
        <f t="shared" si="31"/>
        <v>#NAME?</v>
      </c>
      <c r="DB20" s="81" t="e">
        <f t="shared" si="31"/>
        <v>#NAME?</v>
      </c>
      <c r="DC20" s="81" t="e">
        <f t="shared" si="31"/>
        <v>#NAME?</v>
      </c>
      <c r="DD20" s="81" t="e">
        <f t="shared" si="31"/>
        <v>#NAME?</v>
      </c>
      <c r="DE20" s="81" t="e">
        <f t="shared" si="31"/>
        <v>#NAME?</v>
      </c>
      <c r="DF20" s="81" t="e">
        <f t="shared" si="31"/>
        <v>#NAME?</v>
      </c>
      <c r="DG20" s="81" t="e">
        <f t="shared" si="31"/>
        <v>#NAME?</v>
      </c>
      <c r="DH20" s="81" t="e">
        <f t="shared" si="31"/>
        <v>#NAME?</v>
      </c>
      <c r="DI20" s="81" t="e">
        <f t="shared" si="31"/>
        <v>#NAME?</v>
      </c>
      <c r="DJ20" s="81" t="e">
        <f t="shared" si="31"/>
        <v>#NAME?</v>
      </c>
      <c r="DK20" s="81" t="e">
        <f t="shared" si="31"/>
        <v>#NAME?</v>
      </c>
      <c r="DL20" s="81" t="e">
        <f t="shared" si="31"/>
        <v>#NAME?</v>
      </c>
      <c r="DM20" s="81" t="e">
        <f t="shared" si="31"/>
        <v>#NAME?</v>
      </c>
      <c r="DN20" s="81" t="e">
        <f t="shared" si="31"/>
        <v>#NAME?</v>
      </c>
      <c r="DO20" s="81" t="e">
        <f t="shared" si="31"/>
        <v>#NAME?</v>
      </c>
      <c r="DP20" s="81" t="e">
        <f t="shared" si="31"/>
        <v>#NAME?</v>
      </c>
      <c r="DQ20" s="81" t="e">
        <f t="shared" si="31"/>
        <v>#NAME?</v>
      </c>
      <c r="DR20" s="81" t="e">
        <f t="shared" si="31"/>
        <v>#NAME?</v>
      </c>
      <c r="DS20" s="81" t="e">
        <f t="shared" si="31"/>
        <v>#NAME?</v>
      </c>
      <c r="DT20" s="81" t="e">
        <f t="shared" si="31"/>
        <v>#NAME?</v>
      </c>
      <c r="DU20" s="81" t="e">
        <f t="shared" si="31"/>
        <v>#NAME?</v>
      </c>
      <c r="DV20" s="81" t="e">
        <f t="shared" si="31"/>
        <v>#NAME?</v>
      </c>
      <c r="DW20" s="81" t="e">
        <f t="shared" si="31"/>
        <v>#NAME?</v>
      </c>
      <c r="DX20" s="81" t="e">
        <f t="shared" si="31"/>
        <v>#NAME?</v>
      </c>
      <c r="DY20" s="81" t="e">
        <f t="shared" si="31"/>
        <v>#NAME?</v>
      </c>
      <c r="DZ20" s="81" t="e">
        <f t="shared" si="31"/>
        <v>#NAME?</v>
      </c>
      <c r="EA20" s="81" t="e">
        <f t="shared" si="31"/>
        <v>#NAME?</v>
      </c>
      <c r="EB20" s="81" t="e">
        <f t="shared" si="31"/>
        <v>#NAME?</v>
      </c>
      <c r="EC20" s="81" t="e">
        <f t="shared" si="31"/>
        <v>#NAME?</v>
      </c>
      <c r="ED20" s="81" t="e">
        <f t="shared" si="31"/>
        <v>#NAME?</v>
      </c>
      <c r="EE20" s="81" t="e">
        <f t="shared" si="31"/>
        <v>#NAME?</v>
      </c>
      <c r="EF20" s="81" t="e">
        <f t="shared" si="31"/>
        <v>#NAME?</v>
      </c>
      <c r="EG20" s="81" t="e">
        <f t="shared" si="31"/>
        <v>#NAME?</v>
      </c>
      <c r="EH20" s="81" t="e">
        <f t="shared" si="31"/>
        <v>#NAME?</v>
      </c>
      <c r="EI20" s="81" t="e">
        <f t="shared" si="31"/>
        <v>#NAME?</v>
      </c>
      <c r="EJ20" s="81" t="e">
        <f t="shared" si="31"/>
        <v>#NAME?</v>
      </c>
      <c r="EK20" s="81" t="e">
        <f t="shared" si="31"/>
        <v>#NAME?</v>
      </c>
      <c r="EL20" s="81" t="e">
        <f t="shared" si="31"/>
        <v>#NAME?</v>
      </c>
      <c r="EM20" s="81" t="e">
        <f t="shared" si="31"/>
        <v>#NAME?</v>
      </c>
      <c r="EN20" s="81" t="e">
        <f t="shared" si="31"/>
        <v>#NAME?</v>
      </c>
      <c r="EO20" s="81" t="e">
        <f t="shared" si="31"/>
        <v>#NAME?</v>
      </c>
      <c r="EP20" s="81" t="e">
        <f t="shared" si="31"/>
        <v>#NAME?</v>
      </c>
      <c r="EQ20" s="81" t="e">
        <f t="shared" si="31"/>
        <v>#NAME?</v>
      </c>
      <c r="ER20" s="81" t="e">
        <f t="shared" ref="ER20:HC20" si="32">BCEponto*ER10</f>
        <v>#NAME?</v>
      </c>
      <c r="ES20" s="81" t="e">
        <f t="shared" si="32"/>
        <v>#NAME?</v>
      </c>
      <c r="ET20" s="81" t="e">
        <f t="shared" si="32"/>
        <v>#NAME?</v>
      </c>
      <c r="EU20" s="81" t="e">
        <f t="shared" si="32"/>
        <v>#NAME?</v>
      </c>
      <c r="EV20" s="81" t="e">
        <f t="shared" si="32"/>
        <v>#NAME?</v>
      </c>
      <c r="EW20" s="81" t="e">
        <f t="shared" si="32"/>
        <v>#NAME?</v>
      </c>
      <c r="EX20" s="81" t="e">
        <f t="shared" si="32"/>
        <v>#NAME?</v>
      </c>
      <c r="EY20" s="81" t="e">
        <f t="shared" si="32"/>
        <v>#NAME?</v>
      </c>
      <c r="EZ20" s="81" t="e">
        <f t="shared" si="32"/>
        <v>#NAME?</v>
      </c>
      <c r="FA20" s="81" t="e">
        <f t="shared" si="32"/>
        <v>#NAME?</v>
      </c>
      <c r="FB20" s="81" t="e">
        <f t="shared" si="32"/>
        <v>#NAME?</v>
      </c>
      <c r="FC20" s="81" t="e">
        <f t="shared" si="32"/>
        <v>#NAME?</v>
      </c>
      <c r="FD20" s="81" t="e">
        <f t="shared" si="32"/>
        <v>#NAME?</v>
      </c>
      <c r="FE20" s="81" t="e">
        <f t="shared" si="32"/>
        <v>#NAME?</v>
      </c>
      <c r="FF20" s="81" t="e">
        <f t="shared" si="32"/>
        <v>#NAME?</v>
      </c>
      <c r="FG20" s="81" t="e">
        <f t="shared" si="32"/>
        <v>#NAME?</v>
      </c>
      <c r="FH20" s="81" t="e">
        <f t="shared" si="32"/>
        <v>#NAME?</v>
      </c>
      <c r="FI20" s="81" t="e">
        <f t="shared" si="32"/>
        <v>#NAME?</v>
      </c>
      <c r="FJ20" s="81" t="e">
        <f t="shared" si="32"/>
        <v>#NAME?</v>
      </c>
      <c r="FK20" s="81" t="e">
        <f t="shared" si="32"/>
        <v>#NAME?</v>
      </c>
      <c r="FL20" s="81" t="e">
        <f t="shared" si="32"/>
        <v>#NAME?</v>
      </c>
      <c r="FM20" s="81" t="e">
        <f t="shared" si="32"/>
        <v>#NAME?</v>
      </c>
      <c r="FN20" s="81" t="e">
        <f t="shared" si="32"/>
        <v>#NAME?</v>
      </c>
      <c r="FO20" s="81" t="e">
        <f t="shared" si="32"/>
        <v>#NAME?</v>
      </c>
      <c r="FP20" s="81" t="e">
        <f t="shared" si="32"/>
        <v>#NAME?</v>
      </c>
      <c r="FQ20" s="81" t="e">
        <f t="shared" si="32"/>
        <v>#NAME?</v>
      </c>
      <c r="FR20" s="81" t="e">
        <f t="shared" si="32"/>
        <v>#NAME?</v>
      </c>
      <c r="FS20" s="81" t="e">
        <f t="shared" si="32"/>
        <v>#NAME?</v>
      </c>
      <c r="FT20" s="81" t="e">
        <f t="shared" si="32"/>
        <v>#NAME?</v>
      </c>
      <c r="FU20" s="81" t="e">
        <f t="shared" si="32"/>
        <v>#NAME?</v>
      </c>
      <c r="FV20" s="81" t="e">
        <f t="shared" si="32"/>
        <v>#NAME?</v>
      </c>
      <c r="FW20" s="81" t="e">
        <f t="shared" si="32"/>
        <v>#NAME?</v>
      </c>
      <c r="FX20" s="81" t="e">
        <f t="shared" si="32"/>
        <v>#NAME?</v>
      </c>
      <c r="FY20" s="81" t="e">
        <f t="shared" si="32"/>
        <v>#NAME?</v>
      </c>
      <c r="FZ20" s="81" t="e">
        <f t="shared" si="32"/>
        <v>#NAME?</v>
      </c>
      <c r="GA20" s="81" t="e">
        <f t="shared" si="32"/>
        <v>#NAME?</v>
      </c>
      <c r="GB20" s="81" t="e">
        <f t="shared" si="32"/>
        <v>#NAME?</v>
      </c>
      <c r="GC20" s="81" t="e">
        <f t="shared" si="32"/>
        <v>#NAME?</v>
      </c>
      <c r="GD20" s="81" t="e">
        <f t="shared" si="32"/>
        <v>#NAME?</v>
      </c>
      <c r="GE20" s="81" t="e">
        <f t="shared" si="32"/>
        <v>#NAME?</v>
      </c>
      <c r="GF20" s="81" t="e">
        <f t="shared" si="32"/>
        <v>#NAME?</v>
      </c>
      <c r="GG20" s="81" t="e">
        <f t="shared" si="32"/>
        <v>#NAME?</v>
      </c>
      <c r="GH20" s="81" t="e">
        <f t="shared" si="32"/>
        <v>#NAME?</v>
      </c>
      <c r="GI20" s="81" t="e">
        <f t="shared" si="32"/>
        <v>#NAME?</v>
      </c>
      <c r="GJ20" s="81" t="e">
        <f t="shared" si="32"/>
        <v>#NAME?</v>
      </c>
      <c r="GK20" s="81" t="e">
        <f t="shared" si="32"/>
        <v>#NAME?</v>
      </c>
      <c r="GL20" s="81" t="e">
        <f t="shared" si="32"/>
        <v>#NAME?</v>
      </c>
      <c r="GM20" s="81" t="e">
        <f t="shared" si="32"/>
        <v>#NAME?</v>
      </c>
      <c r="GN20" s="81" t="e">
        <f t="shared" si="32"/>
        <v>#NAME?</v>
      </c>
      <c r="GO20" s="81" t="e">
        <f t="shared" si="32"/>
        <v>#NAME?</v>
      </c>
      <c r="GP20" s="81" t="e">
        <f t="shared" si="32"/>
        <v>#NAME?</v>
      </c>
      <c r="GQ20" s="81" t="e">
        <f t="shared" si="32"/>
        <v>#NAME?</v>
      </c>
      <c r="GR20" s="81" t="e">
        <f t="shared" si="32"/>
        <v>#NAME?</v>
      </c>
      <c r="GS20" s="81" t="e">
        <f t="shared" si="32"/>
        <v>#NAME?</v>
      </c>
      <c r="GT20" s="81" t="e">
        <f t="shared" si="32"/>
        <v>#NAME?</v>
      </c>
      <c r="GU20" s="81" t="e">
        <f t="shared" si="32"/>
        <v>#NAME?</v>
      </c>
      <c r="GV20" s="81" t="e">
        <f t="shared" si="32"/>
        <v>#NAME?</v>
      </c>
      <c r="GW20" s="81" t="e">
        <f t="shared" si="32"/>
        <v>#NAME?</v>
      </c>
      <c r="GX20" s="81" t="e">
        <f t="shared" si="32"/>
        <v>#NAME?</v>
      </c>
      <c r="GY20" s="81" t="e">
        <f t="shared" si="32"/>
        <v>#NAME?</v>
      </c>
      <c r="GZ20" s="81" t="e">
        <f t="shared" si="32"/>
        <v>#NAME?</v>
      </c>
      <c r="HA20" s="81" t="e">
        <f t="shared" si="32"/>
        <v>#NAME?</v>
      </c>
      <c r="HB20" s="81" t="e">
        <f t="shared" si="32"/>
        <v>#NAME?</v>
      </c>
      <c r="HC20" s="81" t="e">
        <f t="shared" si="32"/>
        <v>#NAME?</v>
      </c>
      <c r="HD20" s="81" t="e">
        <f t="shared" ref="HD20:HI20" si="33">BCEponto*HD10</f>
        <v>#NAME?</v>
      </c>
      <c r="HE20" s="81" t="e">
        <f t="shared" si="33"/>
        <v>#NAME?</v>
      </c>
      <c r="HF20" s="81" t="e">
        <f t="shared" si="33"/>
        <v>#NAME?</v>
      </c>
      <c r="HG20" s="81" t="e">
        <f t="shared" si="33"/>
        <v>#NAME?</v>
      </c>
      <c r="HH20" s="81" t="e">
        <f t="shared" si="33"/>
        <v>#NAME?</v>
      </c>
      <c r="HI20" s="81" t="e">
        <f t="shared" si="33"/>
        <v>#NAME?</v>
      </c>
    </row>
    <row r="21" spans="1:217" s="82" customFormat="1" x14ac:dyDescent="0.2">
      <c r="A21" s="32" t="s">
        <v>72</v>
      </c>
      <c r="B21" s="81">
        <f t="shared" ref="B21:BM21" si="34">SUM(B22:B29)</f>
        <v>0</v>
      </c>
      <c r="C21" s="81">
        <f t="shared" si="34"/>
        <v>0</v>
      </c>
      <c r="D21" s="81">
        <f t="shared" si="34"/>
        <v>0</v>
      </c>
      <c r="E21" s="81">
        <f t="shared" si="34"/>
        <v>0</v>
      </c>
      <c r="F21" s="81">
        <f t="shared" si="34"/>
        <v>0</v>
      </c>
      <c r="G21" s="81">
        <f t="shared" si="34"/>
        <v>0</v>
      </c>
      <c r="H21" s="81">
        <f t="shared" si="34"/>
        <v>0</v>
      </c>
      <c r="I21" s="81">
        <f t="shared" si="34"/>
        <v>0</v>
      </c>
      <c r="J21" s="81">
        <f t="shared" si="34"/>
        <v>0</v>
      </c>
      <c r="K21" s="81">
        <f t="shared" si="34"/>
        <v>0</v>
      </c>
      <c r="L21" s="81">
        <f t="shared" si="34"/>
        <v>0</v>
      </c>
      <c r="M21" s="81">
        <f t="shared" si="34"/>
        <v>0</v>
      </c>
      <c r="N21" s="81">
        <f t="shared" si="34"/>
        <v>0</v>
      </c>
      <c r="O21" s="81">
        <f t="shared" si="34"/>
        <v>0</v>
      </c>
      <c r="P21" s="81">
        <f t="shared" si="34"/>
        <v>0</v>
      </c>
      <c r="Q21" s="81">
        <f t="shared" si="34"/>
        <v>0</v>
      </c>
      <c r="R21" s="81">
        <f t="shared" si="34"/>
        <v>0</v>
      </c>
      <c r="S21" s="81">
        <f t="shared" si="34"/>
        <v>0</v>
      </c>
      <c r="T21" s="81">
        <f t="shared" si="34"/>
        <v>0</v>
      </c>
      <c r="U21" s="81">
        <f t="shared" si="34"/>
        <v>0</v>
      </c>
      <c r="V21" s="81">
        <f t="shared" si="34"/>
        <v>0</v>
      </c>
      <c r="W21" s="81">
        <f t="shared" si="34"/>
        <v>0</v>
      </c>
      <c r="X21" s="81">
        <f t="shared" si="34"/>
        <v>0</v>
      </c>
      <c r="Y21" s="81">
        <f t="shared" si="34"/>
        <v>0</v>
      </c>
      <c r="Z21" s="81">
        <f t="shared" si="34"/>
        <v>0</v>
      </c>
      <c r="AA21" s="81">
        <f t="shared" si="34"/>
        <v>0</v>
      </c>
      <c r="AB21" s="81">
        <f t="shared" si="34"/>
        <v>0</v>
      </c>
      <c r="AC21" s="81">
        <f t="shared" si="34"/>
        <v>0</v>
      </c>
      <c r="AD21" s="81">
        <f t="shared" si="34"/>
        <v>0</v>
      </c>
      <c r="AE21" s="81">
        <f t="shared" si="34"/>
        <v>0</v>
      </c>
      <c r="AF21" s="81">
        <f t="shared" si="34"/>
        <v>0</v>
      </c>
      <c r="AG21" s="81">
        <f t="shared" si="34"/>
        <v>0</v>
      </c>
      <c r="AH21" s="81">
        <f t="shared" si="34"/>
        <v>0</v>
      </c>
      <c r="AI21" s="81">
        <f t="shared" si="34"/>
        <v>0</v>
      </c>
      <c r="AJ21" s="81">
        <f t="shared" si="34"/>
        <v>0</v>
      </c>
      <c r="AK21" s="81">
        <f t="shared" si="34"/>
        <v>0</v>
      </c>
      <c r="AL21" s="81">
        <f t="shared" si="34"/>
        <v>0</v>
      </c>
      <c r="AM21" s="81">
        <f t="shared" si="34"/>
        <v>0</v>
      </c>
      <c r="AN21" s="81">
        <f t="shared" si="34"/>
        <v>0</v>
      </c>
      <c r="AO21" s="81">
        <f t="shared" si="34"/>
        <v>0</v>
      </c>
      <c r="AP21" s="81">
        <f t="shared" si="34"/>
        <v>0</v>
      </c>
      <c r="AQ21" s="81">
        <f t="shared" si="34"/>
        <v>0</v>
      </c>
      <c r="AR21" s="81">
        <f t="shared" si="34"/>
        <v>0</v>
      </c>
      <c r="AS21" s="81">
        <f t="shared" si="34"/>
        <v>0</v>
      </c>
      <c r="AT21" s="81">
        <f t="shared" si="34"/>
        <v>0</v>
      </c>
      <c r="AU21" s="81">
        <f t="shared" si="34"/>
        <v>0</v>
      </c>
      <c r="AV21" s="81">
        <f t="shared" si="34"/>
        <v>0</v>
      </c>
      <c r="AW21" s="81">
        <f t="shared" si="34"/>
        <v>0</v>
      </c>
      <c r="AX21" s="81">
        <f t="shared" si="34"/>
        <v>0</v>
      </c>
      <c r="AY21" s="81">
        <f t="shared" si="34"/>
        <v>0</v>
      </c>
      <c r="AZ21" s="81">
        <f t="shared" si="34"/>
        <v>0</v>
      </c>
      <c r="BA21" s="81">
        <f t="shared" si="34"/>
        <v>0</v>
      </c>
      <c r="BB21" s="81">
        <f t="shared" si="34"/>
        <v>0</v>
      </c>
      <c r="BC21" s="81">
        <f t="shared" si="34"/>
        <v>0</v>
      </c>
      <c r="BD21" s="81">
        <f t="shared" si="34"/>
        <v>0</v>
      </c>
      <c r="BE21" s="81">
        <f t="shared" si="34"/>
        <v>0</v>
      </c>
      <c r="BF21" s="81">
        <f t="shared" si="34"/>
        <v>0</v>
      </c>
      <c r="BG21" s="81">
        <f t="shared" si="34"/>
        <v>0</v>
      </c>
      <c r="BH21" s="81">
        <f t="shared" si="34"/>
        <v>0</v>
      </c>
      <c r="BI21" s="81">
        <f t="shared" si="34"/>
        <v>0</v>
      </c>
      <c r="BJ21" s="81">
        <f t="shared" si="34"/>
        <v>0</v>
      </c>
      <c r="BK21" s="81">
        <f t="shared" si="34"/>
        <v>0</v>
      </c>
      <c r="BL21" s="81">
        <f t="shared" si="34"/>
        <v>0</v>
      </c>
      <c r="BM21" s="81">
        <f t="shared" si="34"/>
        <v>0</v>
      </c>
      <c r="BN21" s="81">
        <f t="shared" ref="BN21:DY21" si="35">SUM(BN22:BN29)</f>
        <v>0</v>
      </c>
      <c r="BO21" s="81">
        <f t="shared" si="35"/>
        <v>0</v>
      </c>
      <c r="BP21" s="81">
        <f t="shared" si="35"/>
        <v>0</v>
      </c>
      <c r="BQ21" s="81">
        <f t="shared" si="35"/>
        <v>0</v>
      </c>
      <c r="BR21" s="81">
        <f t="shared" si="35"/>
        <v>0</v>
      </c>
      <c r="BS21" s="81">
        <f t="shared" si="35"/>
        <v>0</v>
      </c>
      <c r="BT21" s="81">
        <f t="shared" si="35"/>
        <v>0</v>
      </c>
      <c r="BU21" s="81">
        <f t="shared" si="35"/>
        <v>0</v>
      </c>
      <c r="BV21" s="81">
        <f t="shared" si="35"/>
        <v>0</v>
      </c>
      <c r="BW21" s="81">
        <f t="shared" si="35"/>
        <v>0</v>
      </c>
      <c r="BX21" s="81">
        <f t="shared" si="35"/>
        <v>0</v>
      </c>
      <c r="BY21" s="81">
        <f t="shared" si="35"/>
        <v>0</v>
      </c>
      <c r="BZ21" s="81">
        <f t="shared" si="35"/>
        <v>0</v>
      </c>
      <c r="CA21" s="81">
        <f t="shared" si="35"/>
        <v>0</v>
      </c>
      <c r="CB21" s="81">
        <f t="shared" si="35"/>
        <v>0</v>
      </c>
      <c r="CC21" s="81">
        <f t="shared" si="35"/>
        <v>0</v>
      </c>
      <c r="CD21" s="81">
        <f t="shared" si="35"/>
        <v>0</v>
      </c>
      <c r="CE21" s="81">
        <f t="shared" si="35"/>
        <v>0</v>
      </c>
      <c r="CF21" s="81">
        <f t="shared" si="35"/>
        <v>0</v>
      </c>
      <c r="CG21" s="81">
        <f t="shared" si="35"/>
        <v>0</v>
      </c>
      <c r="CH21" s="81">
        <f t="shared" si="35"/>
        <v>0</v>
      </c>
      <c r="CI21" s="81">
        <f t="shared" si="35"/>
        <v>0</v>
      </c>
      <c r="CJ21" s="81">
        <f t="shared" si="35"/>
        <v>0</v>
      </c>
      <c r="CK21" s="81">
        <f t="shared" si="35"/>
        <v>0</v>
      </c>
      <c r="CL21" s="81">
        <f t="shared" si="35"/>
        <v>0</v>
      </c>
      <c r="CM21" s="81">
        <f t="shared" si="35"/>
        <v>0</v>
      </c>
      <c r="CN21" s="81">
        <f t="shared" si="35"/>
        <v>0</v>
      </c>
      <c r="CO21" s="81">
        <f t="shared" si="35"/>
        <v>0</v>
      </c>
      <c r="CP21" s="81">
        <f t="shared" si="35"/>
        <v>0</v>
      </c>
      <c r="CQ21" s="81">
        <f t="shared" si="35"/>
        <v>0</v>
      </c>
      <c r="CR21" s="81">
        <f t="shared" si="35"/>
        <v>0</v>
      </c>
      <c r="CS21" s="81">
        <f t="shared" si="35"/>
        <v>0</v>
      </c>
      <c r="CT21" s="81">
        <f t="shared" si="35"/>
        <v>0</v>
      </c>
      <c r="CU21" s="81">
        <f t="shared" si="35"/>
        <v>0</v>
      </c>
      <c r="CV21" s="81">
        <f t="shared" si="35"/>
        <v>0</v>
      </c>
      <c r="CW21" s="81">
        <f t="shared" si="35"/>
        <v>0</v>
      </c>
      <c r="CX21" s="81">
        <f t="shared" si="35"/>
        <v>0</v>
      </c>
      <c r="CY21" s="81">
        <f t="shared" si="35"/>
        <v>0</v>
      </c>
      <c r="CZ21" s="81">
        <f t="shared" si="35"/>
        <v>0</v>
      </c>
      <c r="DA21" s="81">
        <f t="shared" si="35"/>
        <v>0</v>
      </c>
      <c r="DB21" s="81">
        <f t="shared" si="35"/>
        <v>0</v>
      </c>
      <c r="DC21" s="81">
        <f t="shared" si="35"/>
        <v>0</v>
      </c>
      <c r="DD21" s="81">
        <f t="shared" si="35"/>
        <v>0</v>
      </c>
      <c r="DE21" s="81">
        <f t="shared" si="35"/>
        <v>0</v>
      </c>
      <c r="DF21" s="81">
        <f t="shared" si="35"/>
        <v>0</v>
      </c>
      <c r="DG21" s="81">
        <f t="shared" si="35"/>
        <v>0</v>
      </c>
      <c r="DH21" s="81">
        <f t="shared" si="35"/>
        <v>0</v>
      </c>
      <c r="DI21" s="81">
        <f t="shared" si="35"/>
        <v>0</v>
      </c>
      <c r="DJ21" s="81">
        <f t="shared" si="35"/>
        <v>0</v>
      </c>
      <c r="DK21" s="81">
        <f t="shared" si="35"/>
        <v>0</v>
      </c>
      <c r="DL21" s="81">
        <f t="shared" si="35"/>
        <v>0</v>
      </c>
      <c r="DM21" s="81">
        <f t="shared" si="35"/>
        <v>0</v>
      </c>
      <c r="DN21" s="81">
        <f t="shared" si="35"/>
        <v>0</v>
      </c>
      <c r="DO21" s="81">
        <f t="shared" si="35"/>
        <v>0</v>
      </c>
      <c r="DP21" s="81">
        <f t="shared" si="35"/>
        <v>0</v>
      </c>
      <c r="DQ21" s="81">
        <f t="shared" si="35"/>
        <v>0</v>
      </c>
      <c r="DR21" s="81">
        <f t="shared" si="35"/>
        <v>0</v>
      </c>
      <c r="DS21" s="81">
        <f t="shared" si="35"/>
        <v>0</v>
      </c>
      <c r="DT21" s="81">
        <f t="shared" si="35"/>
        <v>0</v>
      </c>
      <c r="DU21" s="81">
        <f t="shared" si="35"/>
        <v>0</v>
      </c>
      <c r="DV21" s="81">
        <f t="shared" si="35"/>
        <v>0</v>
      </c>
      <c r="DW21" s="81">
        <f t="shared" si="35"/>
        <v>0</v>
      </c>
      <c r="DX21" s="81">
        <f t="shared" si="35"/>
        <v>0</v>
      </c>
      <c r="DY21" s="81">
        <f t="shared" si="35"/>
        <v>0</v>
      </c>
      <c r="DZ21" s="81">
        <f t="shared" ref="DZ21:GK21" si="36">SUM(DZ22:DZ29)</f>
        <v>0</v>
      </c>
      <c r="EA21" s="81">
        <f t="shared" si="36"/>
        <v>0</v>
      </c>
      <c r="EB21" s="81">
        <f t="shared" si="36"/>
        <v>0</v>
      </c>
      <c r="EC21" s="81">
        <f t="shared" si="36"/>
        <v>0</v>
      </c>
      <c r="ED21" s="81">
        <f t="shared" si="36"/>
        <v>0</v>
      </c>
      <c r="EE21" s="81">
        <f t="shared" si="36"/>
        <v>0</v>
      </c>
      <c r="EF21" s="81">
        <f t="shared" si="36"/>
        <v>0</v>
      </c>
      <c r="EG21" s="81">
        <f t="shared" si="36"/>
        <v>0</v>
      </c>
      <c r="EH21" s="81">
        <f t="shared" si="36"/>
        <v>0</v>
      </c>
      <c r="EI21" s="81">
        <f t="shared" si="36"/>
        <v>0</v>
      </c>
      <c r="EJ21" s="81">
        <f t="shared" si="36"/>
        <v>0</v>
      </c>
      <c r="EK21" s="81">
        <f t="shared" si="36"/>
        <v>0</v>
      </c>
      <c r="EL21" s="81">
        <f t="shared" si="36"/>
        <v>0</v>
      </c>
      <c r="EM21" s="81">
        <f t="shared" si="36"/>
        <v>0</v>
      </c>
      <c r="EN21" s="81">
        <f t="shared" si="36"/>
        <v>0</v>
      </c>
      <c r="EO21" s="81">
        <f t="shared" si="36"/>
        <v>0</v>
      </c>
      <c r="EP21" s="81">
        <f t="shared" si="36"/>
        <v>0</v>
      </c>
      <c r="EQ21" s="81">
        <f t="shared" si="36"/>
        <v>0</v>
      </c>
      <c r="ER21" s="81">
        <f t="shared" si="36"/>
        <v>0</v>
      </c>
      <c r="ES21" s="81">
        <f t="shared" si="36"/>
        <v>0</v>
      </c>
      <c r="ET21" s="81">
        <f t="shared" si="36"/>
        <v>0</v>
      </c>
      <c r="EU21" s="81">
        <f t="shared" si="36"/>
        <v>0</v>
      </c>
      <c r="EV21" s="81">
        <f t="shared" si="36"/>
        <v>0</v>
      </c>
      <c r="EW21" s="81">
        <f t="shared" si="36"/>
        <v>0</v>
      </c>
      <c r="EX21" s="81">
        <f t="shared" si="36"/>
        <v>0</v>
      </c>
      <c r="EY21" s="81">
        <f t="shared" si="36"/>
        <v>0</v>
      </c>
      <c r="EZ21" s="81">
        <f t="shared" si="36"/>
        <v>0</v>
      </c>
      <c r="FA21" s="81">
        <f t="shared" si="36"/>
        <v>0</v>
      </c>
      <c r="FB21" s="81">
        <f t="shared" si="36"/>
        <v>0</v>
      </c>
      <c r="FC21" s="81">
        <f t="shared" si="36"/>
        <v>0</v>
      </c>
      <c r="FD21" s="81">
        <f t="shared" si="36"/>
        <v>0</v>
      </c>
      <c r="FE21" s="81">
        <f t="shared" si="36"/>
        <v>0</v>
      </c>
      <c r="FF21" s="81">
        <f t="shared" si="36"/>
        <v>0</v>
      </c>
      <c r="FG21" s="81">
        <f t="shared" si="36"/>
        <v>0</v>
      </c>
      <c r="FH21" s="81">
        <f t="shared" si="36"/>
        <v>0</v>
      </c>
      <c r="FI21" s="81">
        <f t="shared" si="36"/>
        <v>0</v>
      </c>
      <c r="FJ21" s="81">
        <f t="shared" si="36"/>
        <v>0</v>
      </c>
      <c r="FK21" s="81">
        <f t="shared" si="36"/>
        <v>0</v>
      </c>
      <c r="FL21" s="81">
        <f t="shared" si="36"/>
        <v>0</v>
      </c>
      <c r="FM21" s="81">
        <f t="shared" si="36"/>
        <v>0</v>
      </c>
      <c r="FN21" s="81">
        <f t="shared" si="36"/>
        <v>0</v>
      </c>
      <c r="FO21" s="81">
        <f t="shared" si="36"/>
        <v>0</v>
      </c>
      <c r="FP21" s="81">
        <f t="shared" si="36"/>
        <v>0</v>
      </c>
      <c r="FQ21" s="81">
        <f t="shared" si="36"/>
        <v>0</v>
      </c>
      <c r="FR21" s="81">
        <f t="shared" si="36"/>
        <v>0</v>
      </c>
      <c r="FS21" s="81">
        <f t="shared" si="36"/>
        <v>0</v>
      </c>
      <c r="FT21" s="81">
        <f t="shared" si="36"/>
        <v>0</v>
      </c>
      <c r="FU21" s="81">
        <f t="shared" si="36"/>
        <v>0</v>
      </c>
      <c r="FV21" s="81">
        <f t="shared" si="36"/>
        <v>0</v>
      </c>
      <c r="FW21" s="81">
        <f t="shared" si="36"/>
        <v>0</v>
      </c>
      <c r="FX21" s="81">
        <f t="shared" si="36"/>
        <v>0</v>
      </c>
      <c r="FY21" s="81">
        <f t="shared" si="36"/>
        <v>0</v>
      </c>
      <c r="FZ21" s="81">
        <f t="shared" si="36"/>
        <v>0</v>
      </c>
      <c r="GA21" s="81">
        <f t="shared" si="36"/>
        <v>0</v>
      </c>
      <c r="GB21" s="81">
        <f t="shared" si="36"/>
        <v>0</v>
      </c>
      <c r="GC21" s="81">
        <f t="shared" si="36"/>
        <v>0</v>
      </c>
      <c r="GD21" s="81">
        <f t="shared" si="36"/>
        <v>0</v>
      </c>
      <c r="GE21" s="81">
        <f t="shared" si="36"/>
        <v>0</v>
      </c>
      <c r="GF21" s="81">
        <f t="shared" si="36"/>
        <v>0</v>
      </c>
      <c r="GG21" s="81">
        <f t="shared" si="36"/>
        <v>0</v>
      </c>
      <c r="GH21" s="81">
        <f t="shared" si="36"/>
        <v>0</v>
      </c>
      <c r="GI21" s="81">
        <f t="shared" si="36"/>
        <v>0</v>
      </c>
      <c r="GJ21" s="81">
        <f t="shared" si="36"/>
        <v>0</v>
      </c>
      <c r="GK21" s="81">
        <f t="shared" si="36"/>
        <v>0</v>
      </c>
      <c r="GL21" s="81">
        <f t="shared" ref="GL21:HI21" si="37">SUM(GL22:GL29)</f>
        <v>0</v>
      </c>
      <c r="GM21" s="81">
        <f t="shared" si="37"/>
        <v>0</v>
      </c>
      <c r="GN21" s="81">
        <f t="shared" si="37"/>
        <v>0</v>
      </c>
      <c r="GO21" s="81">
        <f t="shared" si="37"/>
        <v>0</v>
      </c>
      <c r="GP21" s="81">
        <f t="shared" si="37"/>
        <v>0</v>
      </c>
      <c r="GQ21" s="81">
        <f t="shared" si="37"/>
        <v>0</v>
      </c>
      <c r="GR21" s="81">
        <f t="shared" si="37"/>
        <v>0</v>
      </c>
      <c r="GS21" s="81">
        <f t="shared" si="37"/>
        <v>0</v>
      </c>
      <c r="GT21" s="81">
        <f t="shared" si="37"/>
        <v>0</v>
      </c>
      <c r="GU21" s="81">
        <f t="shared" si="37"/>
        <v>0</v>
      </c>
      <c r="GV21" s="81">
        <f t="shared" si="37"/>
        <v>0</v>
      </c>
      <c r="GW21" s="81">
        <f t="shared" si="37"/>
        <v>0</v>
      </c>
      <c r="GX21" s="81">
        <f t="shared" si="37"/>
        <v>0</v>
      </c>
      <c r="GY21" s="81">
        <f t="shared" si="37"/>
        <v>0</v>
      </c>
      <c r="GZ21" s="81">
        <f t="shared" si="37"/>
        <v>0</v>
      </c>
      <c r="HA21" s="81">
        <f t="shared" si="37"/>
        <v>0</v>
      </c>
      <c r="HB21" s="81">
        <f t="shared" si="37"/>
        <v>0</v>
      </c>
      <c r="HC21" s="81">
        <f t="shared" si="37"/>
        <v>0</v>
      </c>
      <c r="HD21" s="81">
        <f t="shared" si="37"/>
        <v>0</v>
      </c>
      <c r="HE21" s="81">
        <f t="shared" si="37"/>
        <v>0</v>
      </c>
      <c r="HF21" s="81">
        <f t="shared" si="37"/>
        <v>0</v>
      </c>
      <c r="HG21" s="81">
        <f t="shared" si="37"/>
        <v>0</v>
      </c>
      <c r="HH21" s="81">
        <f t="shared" si="37"/>
        <v>0</v>
      </c>
      <c r="HI21" s="81">
        <f t="shared" si="37"/>
        <v>0</v>
      </c>
    </row>
    <row r="22" spans="1:217" s="109" customFormat="1" x14ac:dyDescent="0.2">
      <c r="A22" s="107" t="s">
        <v>73</v>
      </c>
      <c r="B22" s="108">
        <v>0</v>
      </c>
      <c r="C22" s="108">
        <v>0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108">
        <v>0</v>
      </c>
      <c r="R22" s="108">
        <v>0</v>
      </c>
      <c r="S22" s="108">
        <v>0</v>
      </c>
      <c r="T22" s="108">
        <v>0</v>
      </c>
      <c r="U22" s="108">
        <v>0</v>
      </c>
      <c r="V22" s="108">
        <v>0</v>
      </c>
      <c r="W22" s="108">
        <v>0</v>
      </c>
      <c r="X22" s="108">
        <v>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108">
        <v>0</v>
      </c>
      <c r="AH22" s="108">
        <v>0</v>
      </c>
      <c r="AI22" s="108">
        <v>0</v>
      </c>
      <c r="AJ22" s="108">
        <v>0</v>
      </c>
      <c r="AK22" s="108">
        <v>0</v>
      </c>
      <c r="AL22" s="108">
        <v>0</v>
      </c>
      <c r="AM22" s="108">
        <v>0</v>
      </c>
      <c r="AN22" s="108">
        <v>0</v>
      </c>
      <c r="AO22" s="108">
        <v>0</v>
      </c>
      <c r="AP22" s="108">
        <v>0</v>
      </c>
      <c r="AQ22" s="108">
        <v>0</v>
      </c>
      <c r="AR22" s="108">
        <v>0</v>
      </c>
      <c r="AS22" s="108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8">
        <v>0</v>
      </c>
      <c r="BO22" s="108">
        <v>0</v>
      </c>
      <c r="BP22" s="108">
        <v>0</v>
      </c>
      <c r="BQ22" s="108">
        <v>0</v>
      </c>
      <c r="BR22" s="108">
        <v>0</v>
      </c>
      <c r="BS22" s="108">
        <v>0</v>
      </c>
      <c r="BT22" s="108">
        <v>0</v>
      </c>
      <c r="BU22" s="108">
        <v>0</v>
      </c>
      <c r="BV22" s="108">
        <v>0</v>
      </c>
      <c r="BW22" s="108">
        <v>0</v>
      </c>
      <c r="BX22" s="108">
        <v>0</v>
      </c>
      <c r="BY22" s="108">
        <v>0</v>
      </c>
      <c r="BZ22" s="108">
        <v>0</v>
      </c>
      <c r="CA22" s="108">
        <v>0</v>
      </c>
      <c r="CB22" s="108">
        <v>0</v>
      </c>
      <c r="CC22" s="108">
        <v>0</v>
      </c>
      <c r="CD22" s="108">
        <v>0</v>
      </c>
      <c r="CE22" s="108">
        <v>0</v>
      </c>
      <c r="CF22" s="108">
        <v>0</v>
      </c>
      <c r="CG22" s="108">
        <v>0</v>
      </c>
      <c r="CH22" s="108">
        <v>0</v>
      </c>
      <c r="CI22" s="108">
        <v>0</v>
      </c>
      <c r="CJ22" s="108">
        <v>0</v>
      </c>
      <c r="CK22" s="108">
        <v>0</v>
      </c>
      <c r="CL22" s="108">
        <v>0</v>
      </c>
      <c r="CM22" s="108">
        <v>0</v>
      </c>
      <c r="CN22" s="108">
        <v>0</v>
      </c>
      <c r="CO22" s="108">
        <v>0</v>
      </c>
      <c r="CP22" s="108">
        <v>0</v>
      </c>
      <c r="CQ22" s="108">
        <v>0</v>
      </c>
      <c r="CR22" s="108">
        <v>0</v>
      </c>
      <c r="CS22" s="108">
        <v>0</v>
      </c>
      <c r="CT22" s="108">
        <v>0</v>
      </c>
      <c r="CU22" s="108">
        <v>0</v>
      </c>
      <c r="CV22" s="108">
        <v>0</v>
      </c>
      <c r="CW22" s="108">
        <v>0</v>
      </c>
      <c r="CX22" s="108">
        <v>0</v>
      </c>
      <c r="CY22" s="108">
        <v>0</v>
      </c>
      <c r="CZ22" s="108">
        <v>0</v>
      </c>
      <c r="DA22" s="108">
        <v>0</v>
      </c>
      <c r="DB22" s="108">
        <v>0</v>
      </c>
      <c r="DC22" s="108">
        <v>0</v>
      </c>
      <c r="DD22" s="108">
        <v>0</v>
      </c>
      <c r="DE22" s="108">
        <v>0</v>
      </c>
      <c r="DF22" s="108">
        <v>0</v>
      </c>
      <c r="DG22" s="108">
        <v>0</v>
      </c>
      <c r="DH22" s="108">
        <v>0</v>
      </c>
      <c r="DI22" s="108">
        <v>0</v>
      </c>
      <c r="DJ22" s="108">
        <v>0</v>
      </c>
      <c r="DK22" s="108">
        <v>0</v>
      </c>
      <c r="DL22" s="108">
        <v>0</v>
      </c>
      <c r="DM22" s="108">
        <v>0</v>
      </c>
      <c r="DN22" s="108">
        <v>0</v>
      </c>
      <c r="DO22" s="108">
        <v>0</v>
      </c>
      <c r="DP22" s="108">
        <v>0</v>
      </c>
      <c r="DQ22" s="108">
        <v>0</v>
      </c>
      <c r="DR22" s="108">
        <v>0</v>
      </c>
      <c r="DS22" s="108">
        <v>0</v>
      </c>
      <c r="DT22" s="108">
        <v>0</v>
      </c>
      <c r="DU22" s="108">
        <v>0</v>
      </c>
      <c r="DV22" s="108">
        <v>0</v>
      </c>
      <c r="DW22" s="108">
        <v>0</v>
      </c>
      <c r="DX22" s="108">
        <v>0</v>
      </c>
      <c r="DY22" s="108">
        <v>0</v>
      </c>
      <c r="DZ22" s="108">
        <v>0</v>
      </c>
      <c r="EA22" s="108">
        <v>0</v>
      </c>
      <c r="EB22" s="108">
        <v>0</v>
      </c>
      <c r="EC22" s="108">
        <v>0</v>
      </c>
      <c r="ED22" s="108">
        <v>0</v>
      </c>
      <c r="EE22" s="108">
        <v>0</v>
      </c>
      <c r="EF22" s="108">
        <v>0</v>
      </c>
      <c r="EG22" s="108">
        <v>0</v>
      </c>
      <c r="EH22" s="108">
        <v>0</v>
      </c>
      <c r="EI22" s="108">
        <v>0</v>
      </c>
      <c r="EJ22" s="108">
        <v>0</v>
      </c>
      <c r="EK22" s="108">
        <v>0</v>
      </c>
      <c r="EL22" s="108">
        <v>0</v>
      </c>
      <c r="EM22" s="108">
        <v>0</v>
      </c>
      <c r="EN22" s="108">
        <v>0</v>
      </c>
      <c r="EO22" s="108">
        <v>0</v>
      </c>
      <c r="EP22" s="108">
        <v>0</v>
      </c>
      <c r="EQ22" s="108">
        <v>0</v>
      </c>
      <c r="ER22" s="108">
        <v>0</v>
      </c>
      <c r="ES22" s="108">
        <v>0</v>
      </c>
      <c r="ET22" s="108">
        <v>0</v>
      </c>
      <c r="EU22" s="108">
        <v>0</v>
      </c>
      <c r="EV22" s="108">
        <v>0</v>
      </c>
      <c r="EW22" s="108">
        <v>0</v>
      </c>
      <c r="EX22" s="108">
        <v>0</v>
      </c>
      <c r="EY22" s="108">
        <v>0</v>
      </c>
      <c r="EZ22" s="108">
        <v>0</v>
      </c>
      <c r="FA22" s="108">
        <v>0</v>
      </c>
      <c r="FB22" s="108">
        <v>0</v>
      </c>
      <c r="FC22" s="108">
        <v>0</v>
      </c>
      <c r="FD22" s="108">
        <v>0</v>
      </c>
      <c r="FE22" s="108">
        <v>0</v>
      </c>
      <c r="FF22" s="108">
        <v>0</v>
      </c>
      <c r="FG22" s="108">
        <v>0</v>
      </c>
      <c r="FH22" s="108">
        <v>0</v>
      </c>
      <c r="FI22" s="108">
        <v>0</v>
      </c>
      <c r="FJ22" s="108">
        <v>0</v>
      </c>
      <c r="FK22" s="108">
        <v>0</v>
      </c>
      <c r="FL22" s="108">
        <v>0</v>
      </c>
      <c r="FM22" s="108">
        <v>0</v>
      </c>
      <c r="FN22" s="108">
        <v>0</v>
      </c>
      <c r="FO22" s="108">
        <v>0</v>
      </c>
      <c r="FP22" s="108">
        <v>0</v>
      </c>
      <c r="FQ22" s="108">
        <v>0</v>
      </c>
      <c r="FR22" s="108">
        <v>0</v>
      </c>
      <c r="FS22" s="108">
        <v>0</v>
      </c>
      <c r="FT22" s="108">
        <v>0</v>
      </c>
      <c r="FU22" s="108">
        <v>0</v>
      </c>
      <c r="FV22" s="108">
        <v>0</v>
      </c>
      <c r="FW22" s="108">
        <v>0</v>
      </c>
      <c r="FX22" s="108">
        <v>0</v>
      </c>
      <c r="FY22" s="108">
        <v>0</v>
      </c>
      <c r="FZ22" s="108">
        <v>0</v>
      </c>
      <c r="GA22" s="108">
        <v>0</v>
      </c>
      <c r="GB22" s="108">
        <v>0</v>
      </c>
      <c r="GC22" s="108">
        <v>0</v>
      </c>
      <c r="GD22" s="108">
        <v>0</v>
      </c>
      <c r="GE22" s="108">
        <v>0</v>
      </c>
      <c r="GF22" s="108">
        <v>0</v>
      </c>
      <c r="GG22" s="108">
        <v>0</v>
      </c>
      <c r="GH22" s="108">
        <v>0</v>
      </c>
      <c r="GI22" s="108">
        <v>0</v>
      </c>
      <c r="GJ22" s="108">
        <v>0</v>
      </c>
      <c r="GK22" s="108">
        <v>0</v>
      </c>
      <c r="GL22" s="108">
        <v>0</v>
      </c>
      <c r="GM22" s="108">
        <v>0</v>
      </c>
      <c r="GN22" s="108">
        <v>0</v>
      </c>
      <c r="GO22" s="108">
        <v>0</v>
      </c>
      <c r="GP22" s="108">
        <v>0</v>
      </c>
      <c r="GQ22" s="108">
        <v>0</v>
      </c>
      <c r="GR22" s="108">
        <v>0</v>
      </c>
      <c r="GS22" s="108">
        <v>0</v>
      </c>
      <c r="GT22" s="108">
        <v>0</v>
      </c>
      <c r="GU22" s="108">
        <v>0</v>
      </c>
      <c r="GV22" s="108">
        <v>0</v>
      </c>
      <c r="GW22" s="108">
        <v>0</v>
      </c>
      <c r="GX22" s="108">
        <v>0</v>
      </c>
      <c r="GY22" s="108">
        <v>0</v>
      </c>
      <c r="GZ22" s="108">
        <v>0</v>
      </c>
      <c r="HA22" s="108">
        <v>0</v>
      </c>
      <c r="HB22" s="108">
        <v>0</v>
      </c>
      <c r="HC22" s="108">
        <v>0</v>
      </c>
      <c r="HD22" s="108">
        <v>0</v>
      </c>
      <c r="HE22" s="108">
        <v>0</v>
      </c>
      <c r="HF22" s="108">
        <v>0</v>
      </c>
      <c r="HG22" s="108">
        <v>0</v>
      </c>
      <c r="HH22" s="108">
        <v>0</v>
      </c>
      <c r="HI22" s="108">
        <v>0</v>
      </c>
    </row>
    <row r="23" spans="1:217" s="109" customFormat="1" x14ac:dyDescent="0.2">
      <c r="A23" s="107" t="s">
        <v>74</v>
      </c>
      <c r="B23" s="108">
        <v>0</v>
      </c>
      <c r="C23" s="108">
        <v>0</v>
      </c>
      <c r="D23" s="108">
        <v>0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0</v>
      </c>
      <c r="N23" s="108">
        <v>0</v>
      </c>
      <c r="O23" s="108">
        <v>0</v>
      </c>
      <c r="P23" s="108">
        <v>0</v>
      </c>
      <c r="Q23" s="108">
        <v>0</v>
      </c>
      <c r="R23" s="108">
        <v>0</v>
      </c>
      <c r="S23" s="108">
        <v>0</v>
      </c>
      <c r="T23" s="108">
        <v>0</v>
      </c>
      <c r="U23" s="108">
        <v>0</v>
      </c>
      <c r="V23" s="108">
        <v>0</v>
      </c>
      <c r="W23" s="108">
        <v>0</v>
      </c>
      <c r="X23" s="108">
        <v>0</v>
      </c>
      <c r="Y23" s="108">
        <v>0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v>0</v>
      </c>
      <c r="AF23" s="108">
        <v>0</v>
      </c>
      <c r="AG23" s="108">
        <v>0</v>
      </c>
      <c r="AH23" s="108">
        <v>0</v>
      </c>
      <c r="AI23" s="108">
        <v>0</v>
      </c>
      <c r="AJ23" s="108">
        <v>0</v>
      </c>
      <c r="AK23" s="108">
        <v>0</v>
      </c>
      <c r="AL23" s="108">
        <v>0</v>
      </c>
      <c r="AM23" s="108">
        <v>0</v>
      </c>
      <c r="AN23" s="108">
        <v>0</v>
      </c>
      <c r="AO23" s="108">
        <v>0</v>
      </c>
      <c r="AP23" s="108">
        <v>0</v>
      </c>
      <c r="AQ23" s="108">
        <v>0</v>
      </c>
      <c r="AR23" s="108">
        <v>0</v>
      </c>
      <c r="AS23" s="108">
        <v>0</v>
      </c>
      <c r="AT23" s="108">
        <v>0</v>
      </c>
      <c r="AU23" s="108">
        <v>0</v>
      </c>
      <c r="AV23" s="108">
        <v>0</v>
      </c>
      <c r="AW23" s="108">
        <v>0</v>
      </c>
      <c r="AX23" s="108">
        <v>0</v>
      </c>
      <c r="AY23" s="108">
        <v>0</v>
      </c>
      <c r="AZ23" s="108">
        <v>0</v>
      </c>
      <c r="BA23" s="108">
        <v>0</v>
      </c>
      <c r="BB23" s="108">
        <v>0</v>
      </c>
      <c r="BC23" s="108">
        <v>0</v>
      </c>
      <c r="BD23" s="108">
        <v>0</v>
      </c>
      <c r="BE23" s="108">
        <v>0</v>
      </c>
      <c r="BF23" s="108">
        <v>0</v>
      </c>
      <c r="BG23" s="108">
        <v>0</v>
      </c>
      <c r="BH23" s="108">
        <v>0</v>
      </c>
      <c r="BI23" s="108">
        <v>0</v>
      </c>
      <c r="BJ23" s="108">
        <v>0</v>
      </c>
      <c r="BK23" s="108">
        <v>0</v>
      </c>
      <c r="BL23" s="108">
        <v>0</v>
      </c>
      <c r="BM23" s="108">
        <v>0</v>
      </c>
      <c r="BN23" s="108">
        <v>0</v>
      </c>
      <c r="BO23" s="108">
        <v>0</v>
      </c>
      <c r="BP23" s="108">
        <v>0</v>
      </c>
      <c r="BQ23" s="108">
        <v>0</v>
      </c>
      <c r="BR23" s="108">
        <v>0</v>
      </c>
      <c r="BS23" s="108">
        <v>0</v>
      </c>
      <c r="BT23" s="108">
        <v>0</v>
      </c>
      <c r="BU23" s="108">
        <v>0</v>
      </c>
      <c r="BV23" s="108">
        <v>0</v>
      </c>
      <c r="BW23" s="108">
        <v>0</v>
      </c>
      <c r="BX23" s="108">
        <v>0</v>
      </c>
      <c r="BY23" s="108">
        <v>0</v>
      </c>
      <c r="BZ23" s="108">
        <v>0</v>
      </c>
      <c r="CA23" s="108">
        <v>0</v>
      </c>
      <c r="CB23" s="108">
        <v>0</v>
      </c>
      <c r="CC23" s="108">
        <v>0</v>
      </c>
      <c r="CD23" s="108">
        <v>0</v>
      </c>
      <c r="CE23" s="108">
        <v>0</v>
      </c>
      <c r="CF23" s="108">
        <v>0</v>
      </c>
      <c r="CG23" s="108">
        <v>0</v>
      </c>
      <c r="CH23" s="108">
        <v>0</v>
      </c>
      <c r="CI23" s="108">
        <v>0</v>
      </c>
      <c r="CJ23" s="108">
        <v>0</v>
      </c>
      <c r="CK23" s="108">
        <v>0</v>
      </c>
      <c r="CL23" s="108">
        <v>0</v>
      </c>
      <c r="CM23" s="108">
        <v>0</v>
      </c>
      <c r="CN23" s="108">
        <v>0</v>
      </c>
      <c r="CO23" s="108">
        <v>0</v>
      </c>
      <c r="CP23" s="108">
        <v>0</v>
      </c>
      <c r="CQ23" s="108">
        <v>0</v>
      </c>
      <c r="CR23" s="108">
        <v>0</v>
      </c>
      <c r="CS23" s="108">
        <v>0</v>
      </c>
      <c r="CT23" s="108">
        <v>0</v>
      </c>
      <c r="CU23" s="108">
        <v>0</v>
      </c>
      <c r="CV23" s="108">
        <v>0</v>
      </c>
      <c r="CW23" s="108">
        <v>0</v>
      </c>
      <c r="CX23" s="108">
        <v>0</v>
      </c>
      <c r="CY23" s="108">
        <v>0</v>
      </c>
      <c r="CZ23" s="108">
        <v>0</v>
      </c>
      <c r="DA23" s="108">
        <v>0</v>
      </c>
      <c r="DB23" s="108">
        <v>0</v>
      </c>
      <c r="DC23" s="108">
        <v>0</v>
      </c>
      <c r="DD23" s="108">
        <v>0</v>
      </c>
      <c r="DE23" s="108">
        <v>0</v>
      </c>
      <c r="DF23" s="108">
        <v>0</v>
      </c>
      <c r="DG23" s="108">
        <v>0</v>
      </c>
      <c r="DH23" s="108">
        <v>0</v>
      </c>
      <c r="DI23" s="108">
        <v>0</v>
      </c>
      <c r="DJ23" s="108">
        <v>0</v>
      </c>
      <c r="DK23" s="108">
        <v>0</v>
      </c>
      <c r="DL23" s="108">
        <v>0</v>
      </c>
      <c r="DM23" s="108">
        <v>0</v>
      </c>
      <c r="DN23" s="108">
        <v>0</v>
      </c>
      <c r="DO23" s="108">
        <v>0</v>
      </c>
      <c r="DP23" s="108">
        <v>0</v>
      </c>
      <c r="DQ23" s="108">
        <v>0</v>
      </c>
      <c r="DR23" s="108">
        <v>0</v>
      </c>
      <c r="DS23" s="108">
        <v>0</v>
      </c>
      <c r="DT23" s="108">
        <v>0</v>
      </c>
      <c r="DU23" s="108">
        <v>0</v>
      </c>
      <c r="DV23" s="108">
        <v>0</v>
      </c>
      <c r="DW23" s="108">
        <v>0</v>
      </c>
      <c r="DX23" s="108">
        <v>0</v>
      </c>
      <c r="DY23" s="108">
        <v>0</v>
      </c>
      <c r="DZ23" s="108">
        <v>0</v>
      </c>
      <c r="EA23" s="108">
        <v>0</v>
      </c>
      <c r="EB23" s="108">
        <v>0</v>
      </c>
      <c r="EC23" s="108">
        <v>0</v>
      </c>
      <c r="ED23" s="108">
        <v>0</v>
      </c>
      <c r="EE23" s="108">
        <v>0</v>
      </c>
      <c r="EF23" s="108">
        <v>0</v>
      </c>
      <c r="EG23" s="108">
        <v>0</v>
      </c>
      <c r="EH23" s="108">
        <v>0</v>
      </c>
      <c r="EI23" s="108">
        <v>0</v>
      </c>
      <c r="EJ23" s="108">
        <v>0</v>
      </c>
      <c r="EK23" s="108">
        <v>0</v>
      </c>
      <c r="EL23" s="108">
        <v>0</v>
      </c>
      <c r="EM23" s="108">
        <v>0</v>
      </c>
      <c r="EN23" s="108">
        <v>0</v>
      </c>
      <c r="EO23" s="108">
        <v>0</v>
      </c>
      <c r="EP23" s="108">
        <v>0</v>
      </c>
      <c r="EQ23" s="108">
        <v>0</v>
      </c>
      <c r="ER23" s="108">
        <v>0</v>
      </c>
      <c r="ES23" s="108">
        <v>0</v>
      </c>
      <c r="ET23" s="108">
        <v>0</v>
      </c>
      <c r="EU23" s="108">
        <v>0</v>
      </c>
      <c r="EV23" s="108">
        <v>0</v>
      </c>
      <c r="EW23" s="108">
        <v>0</v>
      </c>
      <c r="EX23" s="108">
        <v>0</v>
      </c>
      <c r="EY23" s="108">
        <v>0</v>
      </c>
      <c r="EZ23" s="108">
        <v>0</v>
      </c>
      <c r="FA23" s="108">
        <v>0</v>
      </c>
      <c r="FB23" s="108">
        <v>0</v>
      </c>
      <c r="FC23" s="108">
        <v>0</v>
      </c>
      <c r="FD23" s="108">
        <v>0</v>
      </c>
      <c r="FE23" s="108">
        <v>0</v>
      </c>
      <c r="FF23" s="108">
        <v>0</v>
      </c>
      <c r="FG23" s="108">
        <v>0</v>
      </c>
      <c r="FH23" s="108">
        <v>0</v>
      </c>
      <c r="FI23" s="108">
        <v>0</v>
      </c>
      <c r="FJ23" s="108">
        <v>0</v>
      </c>
      <c r="FK23" s="108">
        <v>0</v>
      </c>
      <c r="FL23" s="108">
        <v>0</v>
      </c>
      <c r="FM23" s="108">
        <v>0</v>
      </c>
      <c r="FN23" s="108">
        <v>0</v>
      </c>
      <c r="FO23" s="108">
        <v>0</v>
      </c>
      <c r="FP23" s="108">
        <v>0</v>
      </c>
      <c r="FQ23" s="108">
        <v>0</v>
      </c>
      <c r="FR23" s="108">
        <v>0</v>
      </c>
      <c r="FS23" s="108">
        <v>0</v>
      </c>
      <c r="FT23" s="108">
        <v>0</v>
      </c>
      <c r="FU23" s="108">
        <v>0</v>
      </c>
      <c r="FV23" s="108">
        <v>0</v>
      </c>
      <c r="FW23" s="108">
        <v>0</v>
      </c>
      <c r="FX23" s="108">
        <v>0</v>
      </c>
      <c r="FY23" s="108">
        <v>0</v>
      </c>
      <c r="FZ23" s="108">
        <v>0</v>
      </c>
      <c r="GA23" s="108">
        <v>0</v>
      </c>
      <c r="GB23" s="108">
        <v>0</v>
      </c>
      <c r="GC23" s="108">
        <v>0</v>
      </c>
      <c r="GD23" s="108">
        <v>0</v>
      </c>
      <c r="GE23" s="108">
        <v>0</v>
      </c>
      <c r="GF23" s="108">
        <v>0</v>
      </c>
      <c r="GG23" s="108">
        <v>0</v>
      </c>
      <c r="GH23" s="108">
        <v>0</v>
      </c>
      <c r="GI23" s="108">
        <v>0</v>
      </c>
      <c r="GJ23" s="108">
        <v>0</v>
      </c>
      <c r="GK23" s="108">
        <v>0</v>
      </c>
      <c r="GL23" s="108">
        <v>0</v>
      </c>
      <c r="GM23" s="108">
        <v>0</v>
      </c>
      <c r="GN23" s="108">
        <v>0</v>
      </c>
      <c r="GO23" s="108">
        <v>0</v>
      </c>
      <c r="GP23" s="108">
        <v>0</v>
      </c>
      <c r="GQ23" s="108">
        <v>0</v>
      </c>
      <c r="GR23" s="108">
        <v>0</v>
      </c>
      <c r="GS23" s="108">
        <v>0</v>
      </c>
      <c r="GT23" s="108">
        <v>0</v>
      </c>
      <c r="GU23" s="108">
        <v>0</v>
      </c>
      <c r="GV23" s="108">
        <v>0</v>
      </c>
      <c r="GW23" s="108">
        <v>0</v>
      </c>
      <c r="GX23" s="108">
        <v>0</v>
      </c>
      <c r="GY23" s="108">
        <v>0</v>
      </c>
      <c r="GZ23" s="108">
        <v>0</v>
      </c>
      <c r="HA23" s="108">
        <v>0</v>
      </c>
      <c r="HB23" s="108">
        <v>0</v>
      </c>
      <c r="HC23" s="108">
        <v>0</v>
      </c>
      <c r="HD23" s="108">
        <v>0</v>
      </c>
      <c r="HE23" s="108">
        <v>0</v>
      </c>
      <c r="HF23" s="108">
        <v>0</v>
      </c>
      <c r="HG23" s="108">
        <v>0</v>
      </c>
      <c r="HH23" s="108">
        <v>0</v>
      </c>
      <c r="HI23" s="108">
        <v>0</v>
      </c>
    </row>
    <row r="24" spans="1:217" s="109" customFormat="1" x14ac:dyDescent="0.2">
      <c r="A24" s="107" t="s">
        <v>75</v>
      </c>
      <c r="B24" s="108">
        <v>0</v>
      </c>
      <c r="C24" s="108">
        <v>0</v>
      </c>
      <c r="D24" s="108">
        <v>0</v>
      </c>
      <c r="E24" s="108">
        <v>0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  <c r="P24" s="108">
        <v>0</v>
      </c>
      <c r="Q24" s="108">
        <v>0</v>
      </c>
      <c r="R24" s="108">
        <v>0</v>
      </c>
      <c r="S24" s="108">
        <v>0</v>
      </c>
      <c r="T24" s="108">
        <v>0</v>
      </c>
      <c r="U24" s="108">
        <v>0</v>
      </c>
      <c r="V24" s="108">
        <v>0</v>
      </c>
      <c r="W24" s="108">
        <v>0</v>
      </c>
      <c r="X24" s="108">
        <v>0</v>
      </c>
      <c r="Y24" s="108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v>0</v>
      </c>
      <c r="AF24" s="108">
        <v>0</v>
      </c>
      <c r="AG24" s="108">
        <v>0</v>
      </c>
      <c r="AH24" s="108">
        <v>0</v>
      </c>
      <c r="AI24" s="108">
        <v>0</v>
      </c>
      <c r="AJ24" s="108">
        <v>0</v>
      </c>
      <c r="AK24" s="108">
        <v>0</v>
      </c>
      <c r="AL24" s="108">
        <v>0</v>
      </c>
      <c r="AM24" s="108">
        <v>0</v>
      </c>
      <c r="AN24" s="108">
        <v>0</v>
      </c>
      <c r="AO24" s="108">
        <v>0</v>
      </c>
      <c r="AP24" s="108">
        <v>0</v>
      </c>
      <c r="AQ24" s="108">
        <v>0</v>
      </c>
      <c r="AR24" s="108">
        <v>0</v>
      </c>
      <c r="AS24" s="108">
        <v>0</v>
      </c>
      <c r="AT24" s="108">
        <v>0</v>
      </c>
      <c r="AU24" s="108">
        <v>0</v>
      </c>
      <c r="AV24" s="108">
        <v>0</v>
      </c>
      <c r="AW24" s="108">
        <v>0</v>
      </c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108">
        <v>0</v>
      </c>
      <c r="BF24" s="108">
        <v>0</v>
      </c>
      <c r="BG24" s="108">
        <v>0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8">
        <v>0</v>
      </c>
      <c r="BO24" s="108">
        <v>0</v>
      </c>
      <c r="BP24" s="108">
        <v>0</v>
      </c>
      <c r="BQ24" s="108">
        <v>0</v>
      </c>
      <c r="BR24" s="108">
        <v>0</v>
      </c>
      <c r="BS24" s="108">
        <v>0</v>
      </c>
      <c r="BT24" s="108">
        <v>0</v>
      </c>
      <c r="BU24" s="108">
        <v>0</v>
      </c>
      <c r="BV24" s="108">
        <v>0</v>
      </c>
      <c r="BW24" s="108">
        <v>0</v>
      </c>
      <c r="BX24" s="108">
        <v>0</v>
      </c>
      <c r="BY24" s="108">
        <v>0</v>
      </c>
      <c r="BZ24" s="108">
        <v>0</v>
      </c>
      <c r="CA24" s="108">
        <v>0</v>
      </c>
      <c r="CB24" s="108">
        <v>0</v>
      </c>
      <c r="CC24" s="108">
        <v>0</v>
      </c>
      <c r="CD24" s="108">
        <v>0</v>
      </c>
      <c r="CE24" s="108">
        <v>0</v>
      </c>
      <c r="CF24" s="108">
        <v>0</v>
      </c>
      <c r="CG24" s="108">
        <v>0</v>
      </c>
      <c r="CH24" s="108">
        <v>0</v>
      </c>
      <c r="CI24" s="108">
        <v>0</v>
      </c>
      <c r="CJ24" s="108">
        <v>0</v>
      </c>
      <c r="CK24" s="108">
        <v>0</v>
      </c>
      <c r="CL24" s="108">
        <v>0</v>
      </c>
      <c r="CM24" s="108">
        <v>0</v>
      </c>
      <c r="CN24" s="108">
        <v>0</v>
      </c>
      <c r="CO24" s="108">
        <v>0</v>
      </c>
      <c r="CP24" s="108">
        <v>0</v>
      </c>
      <c r="CQ24" s="108">
        <v>0</v>
      </c>
      <c r="CR24" s="108">
        <v>0</v>
      </c>
      <c r="CS24" s="108">
        <v>0</v>
      </c>
      <c r="CT24" s="108">
        <v>0</v>
      </c>
      <c r="CU24" s="108">
        <v>0</v>
      </c>
      <c r="CV24" s="108">
        <v>0</v>
      </c>
      <c r="CW24" s="108">
        <v>0</v>
      </c>
      <c r="CX24" s="108">
        <v>0</v>
      </c>
      <c r="CY24" s="108">
        <v>0</v>
      </c>
      <c r="CZ24" s="108">
        <v>0</v>
      </c>
      <c r="DA24" s="108">
        <v>0</v>
      </c>
      <c r="DB24" s="108">
        <v>0</v>
      </c>
      <c r="DC24" s="108">
        <v>0</v>
      </c>
      <c r="DD24" s="108">
        <v>0</v>
      </c>
      <c r="DE24" s="108">
        <v>0</v>
      </c>
      <c r="DF24" s="108">
        <v>0</v>
      </c>
      <c r="DG24" s="108">
        <v>0</v>
      </c>
      <c r="DH24" s="108">
        <v>0</v>
      </c>
      <c r="DI24" s="108">
        <v>0</v>
      </c>
      <c r="DJ24" s="108">
        <v>0</v>
      </c>
      <c r="DK24" s="108">
        <v>0</v>
      </c>
      <c r="DL24" s="108">
        <v>0</v>
      </c>
      <c r="DM24" s="108">
        <v>0</v>
      </c>
      <c r="DN24" s="108">
        <v>0</v>
      </c>
      <c r="DO24" s="108">
        <v>0</v>
      </c>
      <c r="DP24" s="108">
        <v>0</v>
      </c>
      <c r="DQ24" s="108">
        <v>0</v>
      </c>
      <c r="DR24" s="108">
        <v>0</v>
      </c>
      <c r="DS24" s="108">
        <v>0</v>
      </c>
      <c r="DT24" s="108">
        <v>0</v>
      </c>
      <c r="DU24" s="108">
        <v>0</v>
      </c>
      <c r="DV24" s="108">
        <v>0</v>
      </c>
      <c r="DW24" s="108">
        <v>0</v>
      </c>
      <c r="DX24" s="108">
        <v>0</v>
      </c>
      <c r="DY24" s="108">
        <v>0</v>
      </c>
      <c r="DZ24" s="108">
        <v>0</v>
      </c>
      <c r="EA24" s="108">
        <v>0</v>
      </c>
      <c r="EB24" s="108">
        <v>0</v>
      </c>
      <c r="EC24" s="108">
        <v>0</v>
      </c>
      <c r="ED24" s="108">
        <v>0</v>
      </c>
      <c r="EE24" s="108">
        <v>0</v>
      </c>
      <c r="EF24" s="108">
        <v>0</v>
      </c>
      <c r="EG24" s="108">
        <v>0</v>
      </c>
      <c r="EH24" s="108">
        <v>0</v>
      </c>
      <c r="EI24" s="108">
        <v>0</v>
      </c>
      <c r="EJ24" s="108">
        <v>0</v>
      </c>
      <c r="EK24" s="108">
        <v>0</v>
      </c>
      <c r="EL24" s="108">
        <v>0</v>
      </c>
      <c r="EM24" s="108">
        <v>0</v>
      </c>
      <c r="EN24" s="108">
        <v>0</v>
      </c>
      <c r="EO24" s="108">
        <v>0</v>
      </c>
      <c r="EP24" s="108">
        <v>0</v>
      </c>
      <c r="EQ24" s="108">
        <v>0</v>
      </c>
      <c r="ER24" s="108">
        <v>0</v>
      </c>
      <c r="ES24" s="108">
        <v>0</v>
      </c>
      <c r="ET24" s="108">
        <v>0</v>
      </c>
      <c r="EU24" s="108">
        <v>0</v>
      </c>
      <c r="EV24" s="108">
        <v>0</v>
      </c>
      <c r="EW24" s="108">
        <v>0</v>
      </c>
      <c r="EX24" s="108">
        <v>0</v>
      </c>
      <c r="EY24" s="108">
        <v>0</v>
      </c>
      <c r="EZ24" s="108">
        <v>0</v>
      </c>
      <c r="FA24" s="108">
        <v>0</v>
      </c>
      <c r="FB24" s="108">
        <v>0</v>
      </c>
      <c r="FC24" s="108">
        <v>0</v>
      </c>
      <c r="FD24" s="108">
        <v>0</v>
      </c>
      <c r="FE24" s="108">
        <v>0</v>
      </c>
      <c r="FF24" s="108">
        <v>0</v>
      </c>
      <c r="FG24" s="108">
        <v>0</v>
      </c>
      <c r="FH24" s="108">
        <v>0</v>
      </c>
      <c r="FI24" s="108">
        <v>0</v>
      </c>
      <c r="FJ24" s="108">
        <v>0</v>
      </c>
      <c r="FK24" s="108">
        <v>0</v>
      </c>
      <c r="FL24" s="108">
        <v>0</v>
      </c>
      <c r="FM24" s="108">
        <v>0</v>
      </c>
      <c r="FN24" s="108">
        <v>0</v>
      </c>
      <c r="FO24" s="108">
        <v>0</v>
      </c>
      <c r="FP24" s="108">
        <v>0</v>
      </c>
      <c r="FQ24" s="108">
        <v>0</v>
      </c>
      <c r="FR24" s="108">
        <v>0</v>
      </c>
      <c r="FS24" s="108">
        <v>0</v>
      </c>
      <c r="FT24" s="108">
        <v>0</v>
      </c>
      <c r="FU24" s="108">
        <v>0</v>
      </c>
      <c r="FV24" s="108">
        <v>0</v>
      </c>
      <c r="FW24" s="108">
        <v>0</v>
      </c>
      <c r="FX24" s="108">
        <v>0</v>
      </c>
      <c r="FY24" s="108">
        <v>0</v>
      </c>
      <c r="FZ24" s="108">
        <v>0</v>
      </c>
      <c r="GA24" s="108">
        <v>0</v>
      </c>
      <c r="GB24" s="108">
        <v>0</v>
      </c>
      <c r="GC24" s="108">
        <v>0</v>
      </c>
      <c r="GD24" s="108">
        <v>0</v>
      </c>
      <c r="GE24" s="108">
        <v>0</v>
      </c>
      <c r="GF24" s="108">
        <v>0</v>
      </c>
      <c r="GG24" s="108">
        <v>0</v>
      </c>
      <c r="GH24" s="108">
        <v>0</v>
      </c>
      <c r="GI24" s="108">
        <v>0</v>
      </c>
      <c r="GJ24" s="108">
        <v>0</v>
      </c>
      <c r="GK24" s="108">
        <v>0</v>
      </c>
      <c r="GL24" s="108">
        <v>0</v>
      </c>
      <c r="GM24" s="108">
        <v>0</v>
      </c>
      <c r="GN24" s="108">
        <v>0</v>
      </c>
      <c r="GO24" s="108">
        <v>0</v>
      </c>
      <c r="GP24" s="108">
        <v>0</v>
      </c>
      <c r="GQ24" s="108">
        <v>0</v>
      </c>
      <c r="GR24" s="108">
        <v>0</v>
      </c>
      <c r="GS24" s="108">
        <v>0</v>
      </c>
      <c r="GT24" s="108">
        <v>0</v>
      </c>
      <c r="GU24" s="108">
        <v>0</v>
      </c>
      <c r="GV24" s="108">
        <v>0</v>
      </c>
      <c r="GW24" s="108">
        <v>0</v>
      </c>
      <c r="GX24" s="108">
        <v>0</v>
      </c>
      <c r="GY24" s="108">
        <v>0</v>
      </c>
      <c r="GZ24" s="108">
        <v>0</v>
      </c>
      <c r="HA24" s="108">
        <v>0</v>
      </c>
      <c r="HB24" s="108">
        <v>0</v>
      </c>
      <c r="HC24" s="108">
        <v>0</v>
      </c>
      <c r="HD24" s="108">
        <v>0</v>
      </c>
      <c r="HE24" s="108">
        <v>0</v>
      </c>
      <c r="HF24" s="108">
        <v>0</v>
      </c>
      <c r="HG24" s="108">
        <v>0</v>
      </c>
      <c r="HH24" s="108">
        <v>0</v>
      </c>
      <c r="HI24" s="108">
        <v>0</v>
      </c>
    </row>
    <row r="25" spans="1:217" s="109" customFormat="1" x14ac:dyDescent="0.2">
      <c r="A25" s="107" t="s">
        <v>76</v>
      </c>
      <c r="B25" s="108">
        <v>0</v>
      </c>
      <c r="C25" s="108">
        <v>0</v>
      </c>
      <c r="D25" s="108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8">
        <v>0</v>
      </c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v>0</v>
      </c>
      <c r="R25" s="108">
        <v>0</v>
      </c>
      <c r="S25" s="108">
        <v>0</v>
      </c>
      <c r="T25" s="108">
        <v>0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8">
        <v>0</v>
      </c>
      <c r="AA25" s="108">
        <v>0</v>
      </c>
      <c r="AB25" s="108">
        <v>0</v>
      </c>
      <c r="AC25" s="108">
        <v>0</v>
      </c>
      <c r="AD25" s="108">
        <v>0</v>
      </c>
      <c r="AE25" s="108">
        <v>0</v>
      </c>
      <c r="AF25" s="108">
        <v>0</v>
      </c>
      <c r="AG25" s="108">
        <v>0</v>
      </c>
      <c r="AH25" s="108">
        <v>0</v>
      </c>
      <c r="AI25" s="108">
        <v>0</v>
      </c>
      <c r="AJ25" s="108">
        <v>0</v>
      </c>
      <c r="AK25" s="108">
        <v>0</v>
      </c>
      <c r="AL25" s="108">
        <v>0</v>
      </c>
      <c r="AM25" s="108">
        <v>0</v>
      </c>
      <c r="AN25" s="108">
        <v>0</v>
      </c>
      <c r="AO25" s="108">
        <v>0</v>
      </c>
      <c r="AP25" s="108">
        <v>0</v>
      </c>
      <c r="AQ25" s="108">
        <v>0</v>
      </c>
      <c r="AR25" s="108">
        <v>0</v>
      </c>
      <c r="AS25" s="108">
        <v>0</v>
      </c>
      <c r="AT25" s="108">
        <v>0</v>
      </c>
      <c r="AU25" s="108">
        <v>0</v>
      </c>
      <c r="AV25" s="108">
        <v>0</v>
      </c>
      <c r="AW25" s="108">
        <v>0</v>
      </c>
      <c r="AX25" s="108">
        <v>0</v>
      </c>
      <c r="AY25" s="108">
        <v>0</v>
      </c>
      <c r="AZ25" s="108">
        <v>0</v>
      </c>
      <c r="BA25" s="108">
        <v>0</v>
      </c>
      <c r="BB25" s="108">
        <v>0</v>
      </c>
      <c r="BC25" s="108">
        <v>0</v>
      </c>
      <c r="BD25" s="108">
        <v>0</v>
      </c>
      <c r="BE25" s="108">
        <v>0</v>
      </c>
      <c r="BF25" s="108">
        <v>0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0</v>
      </c>
      <c r="BM25" s="108">
        <v>0</v>
      </c>
      <c r="BN25" s="108">
        <v>0</v>
      </c>
      <c r="BO25" s="108">
        <v>0</v>
      </c>
      <c r="BP25" s="108">
        <v>0</v>
      </c>
      <c r="BQ25" s="108">
        <v>0</v>
      </c>
      <c r="BR25" s="108">
        <v>0</v>
      </c>
      <c r="BS25" s="108">
        <v>0</v>
      </c>
      <c r="BT25" s="108">
        <v>0</v>
      </c>
      <c r="BU25" s="108">
        <v>0</v>
      </c>
      <c r="BV25" s="108">
        <v>0</v>
      </c>
      <c r="BW25" s="108">
        <v>0</v>
      </c>
      <c r="BX25" s="108">
        <v>0</v>
      </c>
      <c r="BY25" s="108">
        <v>0</v>
      </c>
      <c r="BZ25" s="108">
        <v>0</v>
      </c>
      <c r="CA25" s="108">
        <v>0</v>
      </c>
      <c r="CB25" s="108">
        <v>0</v>
      </c>
      <c r="CC25" s="108">
        <v>0</v>
      </c>
      <c r="CD25" s="108">
        <v>0</v>
      </c>
      <c r="CE25" s="108">
        <v>0</v>
      </c>
      <c r="CF25" s="108">
        <v>0</v>
      </c>
      <c r="CG25" s="108">
        <v>0</v>
      </c>
      <c r="CH25" s="108">
        <v>0</v>
      </c>
      <c r="CI25" s="108">
        <v>0</v>
      </c>
      <c r="CJ25" s="108">
        <v>0</v>
      </c>
      <c r="CK25" s="108">
        <v>0</v>
      </c>
      <c r="CL25" s="108">
        <v>0</v>
      </c>
      <c r="CM25" s="108">
        <v>0</v>
      </c>
      <c r="CN25" s="108">
        <v>0</v>
      </c>
      <c r="CO25" s="108">
        <v>0</v>
      </c>
      <c r="CP25" s="108">
        <v>0</v>
      </c>
      <c r="CQ25" s="108">
        <v>0</v>
      </c>
      <c r="CR25" s="108">
        <v>0</v>
      </c>
      <c r="CS25" s="108">
        <v>0</v>
      </c>
      <c r="CT25" s="108">
        <v>0</v>
      </c>
      <c r="CU25" s="108">
        <v>0</v>
      </c>
      <c r="CV25" s="108">
        <v>0</v>
      </c>
      <c r="CW25" s="108">
        <v>0</v>
      </c>
      <c r="CX25" s="108">
        <v>0</v>
      </c>
      <c r="CY25" s="108">
        <v>0</v>
      </c>
      <c r="CZ25" s="108">
        <v>0</v>
      </c>
      <c r="DA25" s="108">
        <v>0</v>
      </c>
      <c r="DB25" s="108">
        <v>0</v>
      </c>
      <c r="DC25" s="108">
        <v>0</v>
      </c>
      <c r="DD25" s="108">
        <v>0</v>
      </c>
      <c r="DE25" s="108">
        <v>0</v>
      </c>
      <c r="DF25" s="108">
        <v>0</v>
      </c>
      <c r="DG25" s="108">
        <v>0</v>
      </c>
      <c r="DH25" s="108">
        <v>0</v>
      </c>
      <c r="DI25" s="108">
        <v>0</v>
      </c>
      <c r="DJ25" s="108">
        <v>0</v>
      </c>
      <c r="DK25" s="108">
        <v>0</v>
      </c>
      <c r="DL25" s="108">
        <v>0</v>
      </c>
      <c r="DM25" s="108">
        <v>0</v>
      </c>
      <c r="DN25" s="108">
        <v>0</v>
      </c>
      <c r="DO25" s="108">
        <v>0</v>
      </c>
      <c r="DP25" s="108">
        <v>0</v>
      </c>
      <c r="DQ25" s="108">
        <v>0</v>
      </c>
      <c r="DR25" s="108">
        <v>0</v>
      </c>
      <c r="DS25" s="108">
        <v>0</v>
      </c>
      <c r="DT25" s="108">
        <v>0</v>
      </c>
      <c r="DU25" s="108">
        <v>0</v>
      </c>
      <c r="DV25" s="108">
        <v>0</v>
      </c>
      <c r="DW25" s="108">
        <v>0</v>
      </c>
      <c r="DX25" s="108">
        <v>0</v>
      </c>
      <c r="DY25" s="108">
        <v>0</v>
      </c>
      <c r="DZ25" s="108">
        <v>0</v>
      </c>
      <c r="EA25" s="108">
        <v>0</v>
      </c>
      <c r="EB25" s="108">
        <v>0</v>
      </c>
      <c r="EC25" s="108">
        <v>0</v>
      </c>
      <c r="ED25" s="108">
        <v>0</v>
      </c>
      <c r="EE25" s="108">
        <v>0</v>
      </c>
      <c r="EF25" s="108">
        <v>0</v>
      </c>
      <c r="EG25" s="108">
        <v>0</v>
      </c>
      <c r="EH25" s="108">
        <v>0</v>
      </c>
      <c r="EI25" s="108">
        <v>0</v>
      </c>
      <c r="EJ25" s="108">
        <v>0</v>
      </c>
      <c r="EK25" s="108">
        <v>0</v>
      </c>
      <c r="EL25" s="108">
        <v>0</v>
      </c>
      <c r="EM25" s="108">
        <v>0</v>
      </c>
      <c r="EN25" s="108">
        <v>0</v>
      </c>
      <c r="EO25" s="108">
        <v>0</v>
      </c>
      <c r="EP25" s="108">
        <v>0</v>
      </c>
      <c r="EQ25" s="108">
        <v>0</v>
      </c>
      <c r="ER25" s="108">
        <v>0</v>
      </c>
      <c r="ES25" s="108">
        <v>0</v>
      </c>
      <c r="ET25" s="108">
        <v>0</v>
      </c>
      <c r="EU25" s="108">
        <v>0</v>
      </c>
      <c r="EV25" s="108">
        <v>0</v>
      </c>
      <c r="EW25" s="108">
        <v>0</v>
      </c>
      <c r="EX25" s="108">
        <v>0</v>
      </c>
      <c r="EY25" s="108">
        <v>0</v>
      </c>
      <c r="EZ25" s="108">
        <v>0</v>
      </c>
      <c r="FA25" s="108">
        <v>0</v>
      </c>
      <c r="FB25" s="108">
        <v>0</v>
      </c>
      <c r="FC25" s="108">
        <v>0</v>
      </c>
      <c r="FD25" s="108">
        <v>0</v>
      </c>
      <c r="FE25" s="108">
        <v>0</v>
      </c>
      <c r="FF25" s="108">
        <v>0</v>
      </c>
      <c r="FG25" s="108">
        <v>0</v>
      </c>
      <c r="FH25" s="108">
        <v>0</v>
      </c>
      <c r="FI25" s="108">
        <v>0</v>
      </c>
      <c r="FJ25" s="108">
        <v>0</v>
      </c>
      <c r="FK25" s="108">
        <v>0</v>
      </c>
      <c r="FL25" s="108">
        <v>0</v>
      </c>
      <c r="FM25" s="108">
        <v>0</v>
      </c>
      <c r="FN25" s="108">
        <v>0</v>
      </c>
      <c r="FO25" s="108">
        <v>0</v>
      </c>
      <c r="FP25" s="108">
        <v>0</v>
      </c>
      <c r="FQ25" s="108">
        <v>0</v>
      </c>
      <c r="FR25" s="108">
        <v>0</v>
      </c>
      <c r="FS25" s="108">
        <v>0</v>
      </c>
      <c r="FT25" s="108">
        <v>0</v>
      </c>
      <c r="FU25" s="108">
        <v>0</v>
      </c>
      <c r="FV25" s="108">
        <v>0</v>
      </c>
      <c r="FW25" s="108">
        <v>0</v>
      </c>
      <c r="FX25" s="108">
        <v>0</v>
      </c>
      <c r="FY25" s="108">
        <v>0</v>
      </c>
      <c r="FZ25" s="108">
        <v>0</v>
      </c>
      <c r="GA25" s="108">
        <v>0</v>
      </c>
      <c r="GB25" s="108">
        <v>0</v>
      </c>
      <c r="GC25" s="108">
        <v>0</v>
      </c>
      <c r="GD25" s="108">
        <v>0</v>
      </c>
      <c r="GE25" s="108">
        <v>0</v>
      </c>
      <c r="GF25" s="108">
        <v>0</v>
      </c>
      <c r="GG25" s="108">
        <v>0</v>
      </c>
      <c r="GH25" s="108">
        <v>0</v>
      </c>
      <c r="GI25" s="108">
        <v>0</v>
      </c>
      <c r="GJ25" s="108">
        <v>0</v>
      </c>
      <c r="GK25" s="108">
        <v>0</v>
      </c>
      <c r="GL25" s="108">
        <v>0</v>
      </c>
      <c r="GM25" s="108">
        <v>0</v>
      </c>
      <c r="GN25" s="108">
        <v>0</v>
      </c>
      <c r="GO25" s="108">
        <v>0</v>
      </c>
      <c r="GP25" s="108">
        <v>0</v>
      </c>
      <c r="GQ25" s="108">
        <v>0</v>
      </c>
      <c r="GR25" s="108">
        <v>0</v>
      </c>
      <c r="GS25" s="108">
        <v>0</v>
      </c>
      <c r="GT25" s="108">
        <v>0</v>
      </c>
      <c r="GU25" s="108">
        <v>0</v>
      </c>
      <c r="GV25" s="108">
        <v>0</v>
      </c>
      <c r="GW25" s="108">
        <v>0</v>
      </c>
      <c r="GX25" s="108">
        <v>0</v>
      </c>
      <c r="GY25" s="108">
        <v>0</v>
      </c>
      <c r="GZ25" s="108">
        <v>0</v>
      </c>
      <c r="HA25" s="108">
        <v>0</v>
      </c>
      <c r="HB25" s="108">
        <v>0</v>
      </c>
      <c r="HC25" s="108">
        <v>0</v>
      </c>
      <c r="HD25" s="108">
        <v>0</v>
      </c>
      <c r="HE25" s="108">
        <v>0</v>
      </c>
      <c r="HF25" s="108">
        <v>0</v>
      </c>
      <c r="HG25" s="108">
        <v>0</v>
      </c>
      <c r="HH25" s="108">
        <v>0</v>
      </c>
      <c r="HI25" s="108">
        <v>0</v>
      </c>
    </row>
    <row r="26" spans="1:217" s="109" customFormat="1" x14ac:dyDescent="0.2">
      <c r="A26" s="107" t="s">
        <v>77</v>
      </c>
      <c r="B26" s="108">
        <v>0</v>
      </c>
      <c r="C26" s="108">
        <v>0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0</v>
      </c>
      <c r="N26" s="108">
        <v>0</v>
      </c>
      <c r="O26" s="108">
        <v>0</v>
      </c>
      <c r="P26" s="108">
        <v>0</v>
      </c>
      <c r="Q26" s="108">
        <v>0</v>
      </c>
      <c r="R26" s="108">
        <v>0</v>
      </c>
      <c r="S26" s="108">
        <v>0</v>
      </c>
      <c r="T26" s="108">
        <v>0</v>
      </c>
      <c r="U26" s="108">
        <v>0</v>
      </c>
      <c r="V26" s="108">
        <v>0</v>
      </c>
      <c r="W26" s="108">
        <v>0</v>
      </c>
      <c r="X26" s="108">
        <v>0</v>
      </c>
      <c r="Y26" s="108">
        <v>0</v>
      </c>
      <c r="Z26" s="108">
        <v>0</v>
      </c>
      <c r="AA26" s="108">
        <v>0</v>
      </c>
      <c r="AB26" s="108">
        <v>0</v>
      </c>
      <c r="AC26" s="108">
        <v>0</v>
      </c>
      <c r="AD26" s="108">
        <v>0</v>
      </c>
      <c r="AE26" s="108">
        <v>0</v>
      </c>
      <c r="AF26" s="108">
        <v>0</v>
      </c>
      <c r="AG26" s="108">
        <v>0</v>
      </c>
      <c r="AH26" s="108">
        <v>0</v>
      </c>
      <c r="AI26" s="108">
        <v>0</v>
      </c>
      <c r="AJ26" s="108">
        <v>0</v>
      </c>
      <c r="AK26" s="108">
        <v>0</v>
      </c>
      <c r="AL26" s="108">
        <v>0</v>
      </c>
      <c r="AM26" s="108">
        <v>0</v>
      </c>
      <c r="AN26" s="108">
        <v>0</v>
      </c>
      <c r="AO26" s="108">
        <v>0</v>
      </c>
      <c r="AP26" s="108">
        <v>0</v>
      </c>
      <c r="AQ26" s="108">
        <v>0</v>
      </c>
      <c r="AR26" s="108">
        <v>0</v>
      </c>
      <c r="AS26" s="108">
        <v>0</v>
      </c>
      <c r="AT26" s="108">
        <v>0</v>
      </c>
      <c r="AU26" s="108">
        <v>0</v>
      </c>
      <c r="AV26" s="108">
        <v>0</v>
      </c>
      <c r="AW26" s="108">
        <v>0</v>
      </c>
      <c r="AX26" s="108">
        <v>0</v>
      </c>
      <c r="AY26" s="108">
        <v>0</v>
      </c>
      <c r="AZ26" s="108">
        <v>0</v>
      </c>
      <c r="BA26" s="108">
        <v>0</v>
      </c>
      <c r="BB26" s="108">
        <v>0</v>
      </c>
      <c r="BC26" s="108">
        <v>0</v>
      </c>
      <c r="BD26" s="108">
        <v>0</v>
      </c>
      <c r="BE26" s="108">
        <v>0</v>
      </c>
      <c r="BF26" s="108">
        <v>0</v>
      </c>
      <c r="BG26" s="108">
        <v>0</v>
      </c>
      <c r="BH26" s="108">
        <v>0</v>
      </c>
      <c r="BI26" s="108">
        <v>0</v>
      </c>
      <c r="BJ26" s="108">
        <v>0</v>
      </c>
      <c r="BK26" s="108">
        <v>0</v>
      </c>
      <c r="BL26" s="108">
        <v>0</v>
      </c>
      <c r="BM26" s="108">
        <v>0</v>
      </c>
      <c r="BN26" s="108">
        <v>0</v>
      </c>
      <c r="BO26" s="108">
        <v>0</v>
      </c>
      <c r="BP26" s="108">
        <v>0</v>
      </c>
      <c r="BQ26" s="108">
        <v>0</v>
      </c>
      <c r="BR26" s="108">
        <v>0</v>
      </c>
      <c r="BS26" s="108">
        <v>0</v>
      </c>
      <c r="BT26" s="108">
        <v>0</v>
      </c>
      <c r="BU26" s="108">
        <v>0</v>
      </c>
      <c r="BV26" s="108">
        <v>0</v>
      </c>
      <c r="BW26" s="108">
        <v>0</v>
      </c>
      <c r="BX26" s="108">
        <v>0</v>
      </c>
      <c r="BY26" s="108">
        <v>0</v>
      </c>
      <c r="BZ26" s="108">
        <v>0</v>
      </c>
      <c r="CA26" s="108">
        <v>0</v>
      </c>
      <c r="CB26" s="108">
        <v>0</v>
      </c>
      <c r="CC26" s="108">
        <v>0</v>
      </c>
      <c r="CD26" s="108">
        <v>0</v>
      </c>
      <c r="CE26" s="108">
        <v>0</v>
      </c>
      <c r="CF26" s="108">
        <v>0</v>
      </c>
      <c r="CG26" s="108">
        <v>0</v>
      </c>
      <c r="CH26" s="108">
        <v>0</v>
      </c>
      <c r="CI26" s="108">
        <v>0</v>
      </c>
      <c r="CJ26" s="108">
        <v>0</v>
      </c>
      <c r="CK26" s="108">
        <v>0</v>
      </c>
      <c r="CL26" s="108">
        <v>0</v>
      </c>
      <c r="CM26" s="108">
        <v>0</v>
      </c>
      <c r="CN26" s="108">
        <v>0</v>
      </c>
      <c r="CO26" s="108">
        <v>0</v>
      </c>
      <c r="CP26" s="108">
        <v>0</v>
      </c>
      <c r="CQ26" s="108">
        <v>0</v>
      </c>
      <c r="CR26" s="108">
        <v>0</v>
      </c>
      <c r="CS26" s="108">
        <v>0</v>
      </c>
      <c r="CT26" s="108">
        <v>0</v>
      </c>
      <c r="CU26" s="108">
        <v>0</v>
      </c>
      <c r="CV26" s="108">
        <v>0</v>
      </c>
      <c r="CW26" s="108">
        <v>0</v>
      </c>
      <c r="CX26" s="108">
        <v>0</v>
      </c>
      <c r="CY26" s="108">
        <v>0</v>
      </c>
      <c r="CZ26" s="108">
        <v>0</v>
      </c>
      <c r="DA26" s="108">
        <v>0</v>
      </c>
      <c r="DB26" s="108">
        <v>0</v>
      </c>
      <c r="DC26" s="108">
        <v>0</v>
      </c>
      <c r="DD26" s="108">
        <v>0</v>
      </c>
      <c r="DE26" s="108">
        <v>0</v>
      </c>
      <c r="DF26" s="108">
        <v>0</v>
      </c>
      <c r="DG26" s="108">
        <v>0</v>
      </c>
      <c r="DH26" s="108">
        <v>0</v>
      </c>
      <c r="DI26" s="108">
        <v>0</v>
      </c>
      <c r="DJ26" s="108">
        <v>0</v>
      </c>
      <c r="DK26" s="108">
        <v>0</v>
      </c>
      <c r="DL26" s="108">
        <v>0</v>
      </c>
      <c r="DM26" s="108">
        <v>0</v>
      </c>
      <c r="DN26" s="108">
        <v>0</v>
      </c>
      <c r="DO26" s="108">
        <v>0</v>
      </c>
      <c r="DP26" s="108">
        <v>0</v>
      </c>
      <c r="DQ26" s="108">
        <v>0</v>
      </c>
      <c r="DR26" s="108">
        <v>0</v>
      </c>
      <c r="DS26" s="108">
        <v>0</v>
      </c>
      <c r="DT26" s="108">
        <v>0</v>
      </c>
      <c r="DU26" s="108">
        <v>0</v>
      </c>
      <c r="DV26" s="108">
        <v>0</v>
      </c>
      <c r="DW26" s="108">
        <v>0</v>
      </c>
      <c r="DX26" s="108">
        <v>0</v>
      </c>
      <c r="DY26" s="108">
        <v>0</v>
      </c>
      <c r="DZ26" s="108">
        <v>0</v>
      </c>
      <c r="EA26" s="108">
        <v>0</v>
      </c>
      <c r="EB26" s="108">
        <v>0</v>
      </c>
      <c r="EC26" s="108">
        <v>0</v>
      </c>
      <c r="ED26" s="108">
        <v>0</v>
      </c>
      <c r="EE26" s="108">
        <v>0</v>
      </c>
      <c r="EF26" s="108">
        <v>0</v>
      </c>
      <c r="EG26" s="108">
        <v>0</v>
      </c>
      <c r="EH26" s="108">
        <v>0</v>
      </c>
      <c r="EI26" s="108">
        <v>0</v>
      </c>
      <c r="EJ26" s="108">
        <v>0</v>
      </c>
      <c r="EK26" s="108">
        <v>0</v>
      </c>
      <c r="EL26" s="108">
        <v>0</v>
      </c>
      <c r="EM26" s="108">
        <v>0</v>
      </c>
      <c r="EN26" s="108">
        <v>0</v>
      </c>
      <c r="EO26" s="108">
        <v>0</v>
      </c>
      <c r="EP26" s="108">
        <v>0</v>
      </c>
      <c r="EQ26" s="108">
        <v>0</v>
      </c>
      <c r="ER26" s="108">
        <v>0</v>
      </c>
      <c r="ES26" s="108">
        <v>0</v>
      </c>
      <c r="ET26" s="108">
        <v>0</v>
      </c>
      <c r="EU26" s="108">
        <v>0</v>
      </c>
      <c r="EV26" s="108">
        <v>0</v>
      </c>
      <c r="EW26" s="108">
        <v>0</v>
      </c>
      <c r="EX26" s="108">
        <v>0</v>
      </c>
      <c r="EY26" s="108">
        <v>0</v>
      </c>
      <c r="EZ26" s="108">
        <v>0</v>
      </c>
      <c r="FA26" s="108">
        <v>0</v>
      </c>
      <c r="FB26" s="108">
        <v>0</v>
      </c>
      <c r="FC26" s="108">
        <v>0</v>
      </c>
      <c r="FD26" s="108">
        <v>0</v>
      </c>
      <c r="FE26" s="108">
        <v>0</v>
      </c>
      <c r="FF26" s="108">
        <v>0</v>
      </c>
      <c r="FG26" s="108">
        <v>0</v>
      </c>
      <c r="FH26" s="108">
        <v>0</v>
      </c>
      <c r="FI26" s="108">
        <v>0</v>
      </c>
      <c r="FJ26" s="108">
        <v>0</v>
      </c>
      <c r="FK26" s="108">
        <v>0</v>
      </c>
      <c r="FL26" s="108">
        <v>0</v>
      </c>
      <c r="FM26" s="108">
        <v>0</v>
      </c>
      <c r="FN26" s="108">
        <v>0</v>
      </c>
      <c r="FO26" s="108">
        <v>0</v>
      </c>
      <c r="FP26" s="108">
        <v>0</v>
      </c>
      <c r="FQ26" s="108">
        <v>0</v>
      </c>
      <c r="FR26" s="108">
        <v>0</v>
      </c>
      <c r="FS26" s="108">
        <v>0</v>
      </c>
      <c r="FT26" s="108">
        <v>0</v>
      </c>
      <c r="FU26" s="108">
        <v>0</v>
      </c>
      <c r="FV26" s="108">
        <v>0</v>
      </c>
      <c r="FW26" s="108">
        <v>0</v>
      </c>
      <c r="FX26" s="108">
        <v>0</v>
      </c>
      <c r="FY26" s="108">
        <v>0</v>
      </c>
      <c r="FZ26" s="108">
        <v>0</v>
      </c>
      <c r="GA26" s="108">
        <v>0</v>
      </c>
      <c r="GB26" s="108">
        <v>0</v>
      </c>
      <c r="GC26" s="108">
        <v>0</v>
      </c>
      <c r="GD26" s="108">
        <v>0</v>
      </c>
      <c r="GE26" s="108">
        <v>0</v>
      </c>
      <c r="GF26" s="108">
        <v>0</v>
      </c>
      <c r="GG26" s="108">
        <v>0</v>
      </c>
      <c r="GH26" s="108">
        <v>0</v>
      </c>
      <c r="GI26" s="108">
        <v>0</v>
      </c>
      <c r="GJ26" s="108">
        <v>0</v>
      </c>
      <c r="GK26" s="108">
        <v>0</v>
      </c>
      <c r="GL26" s="108">
        <v>0</v>
      </c>
      <c r="GM26" s="108">
        <v>0</v>
      </c>
      <c r="GN26" s="108">
        <v>0</v>
      </c>
      <c r="GO26" s="108">
        <v>0</v>
      </c>
      <c r="GP26" s="108">
        <v>0</v>
      </c>
      <c r="GQ26" s="108">
        <v>0</v>
      </c>
      <c r="GR26" s="108">
        <v>0</v>
      </c>
      <c r="GS26" s="108">
        <v>0</v>
      </c>
      <c r="GT26" s="108">
        <v>0</v>
      </c>
      <c r="GU26" s="108">
        <v>0</v>
      </c>
      <c r="GV26" s="108">
        <v>0</v>
      </c>
      <c r="GW26" s="108">
        <v>0</v>
      </c>
      <c r="GX26" s="108">
        <v>0</v>
      </c>
      <c r="GY26" s="108">
        <v>0</v>
      </c>
      <c r="GZ26" s="108">
        <v>0</v>
      </c>
      <c r="HA26" s="108">
        <v>0</v>
      </c>
      <c r="HB26" s="108">
        <v>0</v>
      </c>
      <c r="HC26" s="108">
        <v>0</v>
      </c>
      <c r="HD26" s="108">
        <v>0</v>
      </c>
      <c r="HE26" s="108">
        <v>0</v>
      </c>
      <c r="HF26" s="108">
        <v>0</v>
      </c>
      <c r="HG26" s="108">
        <v>0</v>
      </c>
      <c r="HH26" s="108">
        <v>0</v>
      </c>
      <c r="HI26" s="108">
        <v>0</v>
      </c>
    </row>
    <row r="27" spans="1:217" s="109" customFormat="1" x14ac:dyDescent="0.2">
      <c r="A27" s="107" t="s">
        <v>78</v>
      </c>
      <c r="B27" s="108">
        <v>0</v>
      </c>
      <c r="C27" s="108">
        <v>0</v>
      </c>
      <c r="D27" s="108">
        <v>0</v>
      </c>
      <c r="E27" s="108">
        <v>0</v>
      </c>
      <c r="F27" s="108">
        <v>0</v>
      </c>
      <c r="G27" s="108">
        <v>0</v>
      </c>
      <c r="H27" s="108">
        <v>0</v>
      </c>
      <c r="I27" s="108">
        <v>0</v>
      </c>
      <c r="J27" s="108">
        <v>0</v>
      </c>
      <c r="K27" s="108">
        <v>0</v>
      </c>
      <c r="L27" s="108">
        <v>0</v>
      </c>
      <c r="M27" s="108">
        <v>0</v>
      </c>
      <c r="N27" s="108">
        <v>0</v>
      </c>
      <c r="O27" s="108">
        <v>0</v>
      </c>
      <c r="P27" s="108">
        <v>0</v>
      </c>
      <c r="Q27" s="108">
        <v>0</v>
      </c>
      <c r="R27" s="108">
        <v>0</v>
      </c>
      <c r="S27" s="108">
        <v>0</v>
      </c>
      <c r="T27" s="108">
        <v>0</v>
      </c>
      <c r="U27" s="108">
        <v>0</v>
      </c>
      <c r="V27" s="108">
        <v>0</v>
      </c>
      <c r="W27" s="108">
        <v>0</v>
      </c>
      <c r="X27" s="108">
        <v>0</v>
      </c>
      <c r="Y27" s="108">
        <v>0</v>
      </c>
      <c r="Z27" s="108">
        <v>0</v>
      </c>
      <c r="AA27" s="108">
        <v>0</v>
      </c>
      <c r="AB27" s="108">
        <v>0</v>
      </c>
      <c r="AC27" s="108">
        <v>0</v>
      </c>
      <c r="AD27" s="108">
        <v>0</v>
      </c>
      <c r="AE27" s="108">
        <v>0</v>
      </c>
      <c r="AF27" s="108">
        <v>0</v>
      </c>
      <c r="AG27" s="108">
        <v>0</v>
      </c>
      <c r="AH27" s="108">
        <v>0</v>
      </c>
      <c r="AI27" s="108">
        <v>0</v>
      </c>
      <c r="AJ27" s="108">
        <v>0</v>
      </c>
      <c r="AK27" s="108">
        <v>0</v>
      </c>
      <c r="AL27" s="108">
        <v>0</v>
      </c>
      <c r="AM27" s="108">
        <v>0</v>
      </c>
      <c r="AN27" s="108">
        <v>0</v>
      </c>
      <c r="AO27" s="108">
        <v>0</v>
      </c>
      <c r="AP27" s="108">
        <v>0</v>
      </c>
      <c r="AQ27" s="108">
        <v>0</v>
      </c>
      <c r="AR27" s="108">
        <v>0</v>
      </c>
      <c r="AS27" s="108">
        <v>0</v>
      </c>
      <c r="AT27" s="108">
        <v>0</v>
      </c>
      <c r="AU27" s="108">
        <v>0</v>
      </c>
      <c r="AV27" s="108">
        <v>0</v>
      </c>
      <c r="AW27" s="108">
        <v>0</v>
      </c>
      <c r="AX27" s="108">
        <v>0</v>
      </c>
      <c r="AY27" s="108">
        <v>0</v>
      </c>
      <c r="AZ27" s="108">
        <v>0</v>
      </c>
      <c r="BA27" s="108">
        <v>0</v>
      </c>
      <c r="BB27" s="108">
        <v>0</v>
      </c>
      <c r="BC27" s="108">
        <v>0</v>
      </c>
      <c r="BD27" s="108">
        <v>0</v>
      </c>
      <c r="BE27" s="108">
        <v>0</v>
      </c>
      <c r="BF27" s="108">
        <v>0</v>
      </c>
      <c r="BG27" s="108">
        <v>0</v>
      </c>
      <c r="BH27" s="108">
        <v>0</v>
      </c>
      <c r="BI27" s="108">
        <v>0</v>
      </c>
      <c r="BJ27" s="108">
        <v>0</v>
      </c>
      <c r="BK27" s="108">
        <v>0</v>
      </c>
      <c r="BL27" s="108">
        <v>0</v>
      </c>
      <c r="BM27" s="108">
        <v>0</v>
      </c>
      <c r="BN27" s="108">
        <v>0</v>
      </c>
      <c r="BO27" s="108">
        <v>0</v>
      </c>
      <c r="BP27" s="108">
        <v>0</v>
      </c>
      <c r="BQ27" s="108">
        <v>0</v>
      </c>
      <c r="BR27" s="108">
        <v>0</v>
      </c>
      <c r="BS27" s="108">
        <v>0</v>
      </c>
      <c r="BT27" s="108">
        <v>0</v>
      </c>
      <c r="BU27" s="108">
        <v>0</v>
      </c>
      <c r="BV27" s="108">
        <v>0</v>
      </c>
      <c r="BW27" s="108">
        <v>0</v>
      </c>
      <c r="BX27" s="108">
        <v>0</v>
      </c>
      <c r="BY27" s="108">
        <v>0</v>
      </c>
      <c r="BZ27" s="108">
        <v>0</v>
      </c>
      <c r="CA27" s="108">
        <v>0</v>
      </c>
      <c r="CB27" s="108">
        <v>0</v>
      </c>
      <c r="CC27" s="108">
        <v>0</v>
      </c>
      <c r="CD27" s="108">
        <v>0</v>
      </c>
      <c r="CE27" s="108">
        <v>0</v>
      </c>
      <c r="CF27" s="108">
        <v>0</v>
      </c>
      <c r="CG27" s="108">
        <v>0</v>
      </c>
      <c r="CH27" s="108">
        <v>0</v>
      </c>
      <c r="CI27" s="108">
        <v>0</v>
      </c>
      <c r="CJ27" s="108">
        <v>0</v>
      </c>
      <c r="CK27" s="108">
        <v>0</v>
      </c>
      <c r="CL27" s="108">
        <v>0</v>
      </c>
      <c r="CM27" s="108">
        <v>0</v>
      </c>
      <c r="CN27" s="108">
        <v>0</v>
      </c>
      <c r="CO27" s="108">
        <v>0</v>
      </c>
      <c r="CP27" s="108">
        <v>0</v>
      </c>
      <c r="CQ27" s="108">
        <v>0</v>
      </c>
      <c r="CR27" s="108">
        <v>0</v>
      </c>
      <c r="CS27" s="108">
        <v>0</v>
      </c>
      <c r="CT27" s="108">
        <v>0</v>
      </c>
      <c r="CU27" s="108">
        <v>0</v>
      </c>
      <c r="CV27" s="108">
        <v>0</v>
      </c>
      <c r="CW27" s="108">
        <v>0</v>
      </c>
      <c r="CX27" s="108">
        <v>0</v>
      </c>
      <c r="CY27" s="108">
        <v>0</v>
      </c>
      <c r="CZ27" s="108">
        <v>0</v>
      </c>
      <c r="DA27" s="108">
        <v>0</v>
      </c>
      <c r="DB27" s="108">
        <v>0</v>
      </c>
      <c r="DC27" s="108">
        <v>0</v>
      </c>
      <c r="DD27" s="108">
        <v>0</v>
      </c>
      <c r="DE27" s="108">
        <v>0</v>
      </c>
      <c r="DF27" s="108">
        <v>0</v>
      </c>
      <c r="DG27" s="108">
        <v>0</v>
      </c>
      <c r="DH27" s="108">
        <v>0</v>
      </c>
      <c r="DI27" s="108">
        <v>0</v>
      </c>
      <c r="DJ27" s="108">
        <v>0</v>
      </c>
      <c r="DK27" s="108">
        <v>0</v>
      </c>
      <c r="DL27" s="108">
        <v>0</v>
      </c>
      <c r="DM27" s="108">
        <v>0</v>
      </c>
      <c r="DN27" s="108">
        <v>0</v>
      </c>
      <c r="DO27" s="108">
        <v>0</v>
      </c>
      <c r="DP27" s="108">
        <v>0</v>
      </c>
      <c r="DQ27" s="108">
        <v>0</v>
      </c>
      <c r="DR27" s="108">
        <v>0</v>
      </c>
      <c r="DS27" s="108">
        <v>0</v>
      </c>
      <c r="DT27" s="108">
        <v>0</v>
      </c>
      <c r="DU27" s="108">
        <v>0</v>
      </c>
      <c r="DV27" s="108">
        <v>0</v>
      </c>
      <c r="DW27" s="108">
        <v>0</v>
      </c>
      <c r="DX27" s="108">
        <v>0</v>
      </c>
      <c r="DY27" s="108">
        <v>0</v>
      </c>
      <c r="DZ27" s="108">
        <v>0</v>
      </c>
      <c r="EA27" s="108">
        <v>0</v>
      </c>
      <c r="EB27" s="108">
        <v>0</v>
      </c>
      <c r="EC27" s="108">
        <v>0</v>
      </c>
      <c r="ED27" s="108">
        <v>0</v>
      </c>
      <c r="EE27" s="108">
        <v>0</v>
      </c>
      <c r="EF27" s="108">
        <v>0</v>
      </c>
      <c r="EG27" s="108">
        <v>0</v>
      </c>
      <c r="EH27" s="108">
        <v>0</v>
      </c>
      <c r="EI27" s="108">
        <v>0</v>
      </c>
      <c r="EJ27" s="108">
        <v>0</v>
      </c>
      <c r="EK27" s="108">
        <v>0</v>
      </c>
      <c r="EL27" s="108">
        <v>0</v>
      </c>
      <c r="EM27" s="108">
        <v>0</v>
      </c>
      <c r="EN27" s="108">
        <v>0</v>
      </c>
      <c r="EO27" s="108">
        <v>0</v>
      </c>
      <c r="EP27" s="108">
        <v>0</v>
      </c>
      <c r="EQ27" s="108">
        <v>0</v>
      </c>
      <c r="ER27" s="108">
        <v>0</v>
      </c>
      <c r="ES27" s="108">
        <v>0</v>
      </c>
      <c r="ET27" s="108">
        <v>0</v>
      </c>
      <c r="EU27" s="108">
        <v>0</v>
      </c>
      <c r="EV27" s="108">
        <v>0</v>
      </c>
      <c r="EW27" s="108">
        <v>0</v>
      </c>
      <c r="EX27" s="108">
        <v>0</v>
      </c>
      <c r="EY27" s="108">
        <v>0</v>
      </c>
      <c r="EZ27" s="108">
        <v>0</v>
      </c>
      <c r="FA27" s="108">
        <v>0</v>
      </c>
      <c r="FB27" s="108">
        <v>0</v>
      </c>
      <c r="FC27" s="108">
        <v>0</v>
      </c>
      <c r="FD27" s="108">
        <v>0</v>
      </c>
      <c r="FE27" s="108">
        <v>0</v>
      </c>
      <c r="FF27" s="108">
        <v>0</v>
      </c>
      <c r="FG27" s="108">
        <v>0</v>
      </c>
      <c r="FH27" s="108">
        <v>0</v>
      </c>
      <c r="FI27" s="108">
        <v>0</v>
      </c>
      <c r="FJ27" s="108">
        <v>0</v>
      </c>
      <c r="FK27" s="108">
        <v>0</v>
      </c>
      <c r="FL27" s="108">
        <v>0</v>
      </c>
      <c r="FM27" s="108">
        <v>0</v>
      </c>
      <c r="FN27" s="108">
        <v>0</v>
      </c>
      <c r="FO27" s="108">
        <v>0</v>
      </c>
      <c r="FP27" s="108">
        <v>0</v>
      </c>
      <c r="FQ27" s="108">
        <v>0</v>
      </c>
      <c r="FR27" s="108">
        <v>0</v>
      </c>
      <c r="FS27" s="108">
        <v>0</v>
      </c>
      <c r="FT27" s="108">
        <v>0</v>
      </c>
      <c r="FU27" s="108">
        <v>0</v>
      </c>
      <c r="FV27" s="108">
        <v>0</v>
      </c>
      <c r="FW27" s="108">
        <v>0</v>
      </c>
      <c r="FX27" s="108">
        <v>0</v>
      </c>
      <c r="FY27" s="108">
        <v>0</v>
      </c>
      <c r="FZ27" s="108">
        <v>0</v>
      </c>
      <c r="GA27" s="108">
        <v>0</v>
      </c>
      <c r="GB27" s="108">
        <v>0</v>
      </c>
      <c r="GC27" s="108">
        <v>0</v>
      </c>
      <c r="GD27" s="108">
        <v>0</v>
      </c>
      <c r="GE27" s="108">
        <v>0</v>
      </c>
      <c r="GF27" s="108">
        <v>0</v>
      </c>
      <c r="GG27" s="108">
        <v>0</v>
      </c>
      <c r="GH27" s="108">
        <v>0</v>
      </c>
      <c r="GI27" s="108">
        <v>0</v>
      </c>
      <c r="GJ27" s="108">
        <v>0</v>
      </c>
      <c r="GK27" s="108">
        <v>0</v>
      </c>
      <c r="GL27" s="108">
        <v>0</v>
      </c>
      <c r="GM27" s="108">
        <v>0</v>
      </c>
      <c r="GN27" s="108">
        <v>0</v>
      </c>
      <c r="GO27" s="108">
        <v>0</v>
      </c>
      <c r="GP27" s="108">
        <v>0</v>
      </c>
      <c r="GQ27" s="108">
        <v>0</v>
      </c>
      <c r="GR27" s="108">
        <v>0</v>
      </c>
      <c r="GS27" s="108">
        <v>0</v>
      </c>
      <c r="GT27" s="108">
        <v>0</v>
      </c>
      <c r="GU27" s="108">
        <v>0</v>
      </c>
      <c r="GV27" s="108">
        <v>0</v>
      </c>
      <c r="GW27" s="108">
        <v>0</v>
      </c>
      <c r="GX27" s="108">
        <v>0</v>
      </c>
      <c r="GY27" s="108">
        <v>0</v>
      </c>
      <c r="GZ27" s="108">
        <v>0</v>
      </c>
      <c r="HA27" s="108">
        <v>0</v>
      </c>
      <c r="HB27" s="108">
        <v>0</v>
      </c>
      <c r="HC27" s="108">
        <v>0</v>
      </c>
      <c r="HD27" s="108">
        <v>0</v>
      </c>
      <c r="HE27" s="108">
        <v>0</v>
      </c>
      <c r="HF27" s="108">
        <v>0</v>
      </c>
      <c r="HG27" s="108">
        <v>0</v>
      </c>
      <c r="HH27" s="108">
        <v>0</v>
      </c>
      <c r="HI27" s="108">
        <v>0</v>
      </c>
    </row>
    <row r="28" spans="1:217" s="109" customFormat="1" x14ac:dyDescent="0.2">
      <c r="A28" s="107" t="s">
        <v>79</v>
      </c>
      <c r="B28" s="108">
        <v>0</v>
      </c>
      <c r="C28" s="108">
        <v>0</v>
      </c>
      <c r="D28" s="108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0</v>
      </c>
      <c r="J28" s="108">
        <v>0</v>
      </c>
      <c r="K28" s="108">
        <v>0</v>
      </c>
      <c r="L28" s="108">
        <v>0</v>
      </c>
      <c r="M28" s="108">
        <v>0</v>
      </c>
      <c r="N28" s="108">
        <v>0</v>
      </c>
      <c r="O28" s="108">
        <v>0</v>
      </c>
      <c r="P28" s="108">
        <v>0</v>
      </c>
      <c r="Q28" s="108">
        <v>0</v>
      </c>
      <c r="R28" s="108">
        <v>0</v>
      </c>
      <c r="S28" s="108">
        <v>0</v>
      </c>
      <c r="T28" s="108">
        <v>0</v>
      </c>
      <c r="U28" s="108">
        <v>0</v>
      </c>
      <c r="V28" s="108">
        <v>0</v>
      </c>
      <c r="W28" s="108">
        <v>0</v>
      </c>
      <c r="X28" s="108">
        <v>0</v>
      </c>
      <c r="Y28" s="108">
        <v>0</v>
      </c>
      <c r="Z28" s="108">
        <v>0</v>
      </c>
      <c r="AA28" s="108">
        <v>0</v>
      </c>
      <c r="AB28" s="108">
        <v>0</v>
      </c>
      <c r="AC28" s="108">
        <v>0</v>
      </c>
      <c r="AD28" s="108">
        <v>0</v>
      </c>
      <c r="AE28" s="108">
        <v>0</v>
      </c>
      <c r="AF28" s="108">
        <v>0</v>
      </c>
      <c r="AG28" s="108">
        <v>0</v>
      </c>
      <c r="AH28" s="108">
        <v>0</v>
      </c>
      <c r="AI28" s="108">
        <v>0</v>
      </c>
      <c r="AJ28" s="108">
        <v>0</v>
      </c>
      <c r="AK28" s="108">
        <v>0</v>
      </c>
      <c r="AL28" s="108">
        <v>0</v>
      </c>
      <c r="AM28" s="108">
        <v>0</v>
      </c>
      <c r="AN28" s="108">
        <v>0</v>
      </c>
      <c r="AO28" s="108">
        <v>0</v>
      </c>
      <c r="AP28" s="108">
        <v>0</v>
      </c>
      <c r="AQ28" s="108">
        <v>0</v>
      </c>
      <c r="AR28" s="108">
        <v>0</v>
      </c>
      <c r="AS28" s="108">
        <v>0</v>
      </c>
      <c r="AT28" s="108">
        <v>0</v>
      </c>
      <c r="AU28" s="108">
        <v>0</v>
      </c>
      <c r="AV28" s="108">
        <v>0</v>
      </c>
      <c r="AW28" s="108">
        <v>0</v>
      </c>
      <c r="AX28" s="108">
        <v>0</v>
      </c>
      <c r="AY28" s="108">
        <v>0</v>
      </c>
      <c r="AZ28" s="108">
        <v>0</v>
      </c>
      <c r="BA28" s="108">
        <v>0</v>
      </c>
      <c r="BB28" s="108">
        <v>0</v>
      </c>
      <c r="BC28" s="108">
        <v>0</v>
      </c>
      <c r="BD28" s="108">
        <v>0</v>
      </c>
      <c r="BE28" s="108">
        <v>0</v>
      </c>
      <c r="BF28" s="108">
        <v>0</v>
      </c>
      <c r="BG28" s="108">
        <v>0</v>
      </c>
      <c r="BH28" s="108">
        <v>0</v>
      </c>
      <c r="BI28" s="108">
        <v>0</v>
      </c>
      <c r="BJ28" s="108">
        <v>0</v>
      </c>
      <c r="BK28" s="108">
        <v>0</v>
      </c>
      <c r="BL28" s="108">
        <v>0</v>
      </c>
      <c r="BM28" s="108">
        <v>0</v>
      </c>
      <c r="BN28" s="108">
        <v>0</v>
      </c>
      <c r="BO28" s="108">
        <v>0</v>
      </c>
      <c r="BP28" s="108">
        <v>0</v>
      </c>
      <c r="BQ28" s="108">
        <v>0</v>
      </c>
      <c r="BR28" s="108">
        <v>0</v>
      </c>
      <c r="BS28" s="108">
        <v>0</v>
      </c>
      <c r="BT28" s="108">
        <v>0</v>
      </c>
      <c r="BU28" s="108">
        <v>0</v>
      </c>
      <c r="BV28" s="108">
        <v>0</v>
      </c>
      <c r="BW28" s="108">
        <v>0</v>
      </c>
      <c r="BX28" s="108">
        <v>0</v>
      </c>
      <c r="BY28" s="108">
        <v>0</v>
      </c>
      <c r="BZ28" s="108">
        <v>0</v>
      </c>
      <c r="CA28" s="108">
        <v>0</v>
      </c>
      <c r="CB28" s="108">
        <v>0</v>
      </c>
      <c r="CC28" s="108">
        <v>0</v>
      </c>
      <c r="CD28" s="108">
        <v>0</v>
      </c>
      <c r="CE28" s="108">
        <v>0</v>
      </c>
      <c r="CF28" s="108">
        <v>0</v>
      </c>
      <c r="CG28" s="108">
        <v>0</v>
      </c>
      <c r="CH28" s="108">
        <v>0</v>
      </c>
      <c r="CI28" s="108">
        <v>0</v>
      </c>
      <c r="CJ28" s="108">
        <v>0</v>
      </c>
      <c r="CK28" s="108">
        <v>0</v>
      </c>
      <c r="CL28" s="108">
        <v>0</v>
      </c>
      <c r="CM28" s="108">
        <v>0</v>
      </c>
      <c r="CN28" s="108">
        <v>0</v>
      </c>
      <c r="CO28" s="108">
        <v>0</v>
      </c>
      <c r="CP28" s="108">
        <v>0</v>
      </c>
      <c r="CQ28" s="108">
        <v>0</v>
      </c>
      <c r="CR28" s="108">
        <v>0</v>
      </c>
      <c r="CS28" s="108">
        <v>0</v>
      </c>
      <c r="CT28" s="108">
        <v>0</v>
      </c>
      <c r="CU28" s="108">
        <v>0</v>
      </c>
      <c r="CV28" s="108">
        <v>0</v>
      </c>
      <c r="CW28" s="108">
        <v>0</v>
      </c>
      <c r="CX28" s="108">
        <v>0</v>
      </c>
      <c r="CY28" s="108">
        <v>0</v>
      </c>
      <c r="CZ28" s="108">
        <v>0</v>
      </c>
      <c r="DA28" s="108">
        <v>0</v>
      </c>
      <c r="DB28" s="108">
        <v>0</v>
      </c>
      <c r="DC28" s="108">
        <v>0</v>
      </c>
      <c r="DD28" s="108">
        <v>0</v>
      </c>
      <c r="DE28" s="108">
        <v>0</v>
      </c>
      <c r="DF28" s="108">
        <v>0</v>
      </c>
      <c r="DG28" s="108">
        <v>0</v>
      </c>
      <c r="DH28" s="108">
        <v>0</v>
      </c>
      <c r="DI28" s="108">
        <v>0</v>
      </c>
      <c r="DJ28" s="108">
        <v>0</v>
      </c>
      <c r="DK28" s="108">
        <v>0</v>
      </c>
      <c r="DL28" s="108">
        <v>0</v>
      </c>
      <c r="DM28" s="108">
        <v>0</v>
      </c>
      <c r="DN28" s="108">
        <v>0</v>
      </c>
      <c r="DO28" s="108">
        <v>0</v>
      </c>
      <c r="DP28" s="108">
        <v>0</v>
      </c>
      <c r="DQ28" s="108">
        <v>0</v>
      </c>
      <c r="DR28" s="108">
        <v>0</v>
      </c>
      <c r="DS28" s="108">
        <v>0</v>
      </c>
      <c r="DT28" s="108">
        <v>0</v>
      </c>
      <c r="DU28" s="108">
        <v>0</v>
      </c>
      <c r="DV28" s="108">
        <v>0</v>
      </c>
      <c r="DW28" s="108">
        <v>0</v>
      </c>
      <c r="DX28" s="108">
        <v>0</v>
      </c>
      <c r="DY28" s="108">
        <v>0</v>
      </c>
      <c r="DZ28" s="108">
        <v>0</v>
      </c>
      <c r="EA28" s="108">
        <v>0</v>
      </c>
      <c r="EB28" s="108">
        <v>0</v>
      </c>
      <c r="EC28" s="108">
        <v>0</v>
      </c>
      <c r="ED28" s="108">
        <v>0</v>
      </c>
      <c r="EE28" s="108">
        <v>0</v>
      </c>
      <c r="EF28" s="108">
        <v>0</v>
      </c>
      <c r="EG28" s="108">
        <v>0</v>
      </c>
      <c r="EH28" s="108">
        <v>0</v>
      </c>
      <c r="EI28" s="108">
        <v>0</v>
      </c>
      <c r="EJ28" s="108">
        <v>0</v>
      </c>
      <c r="EK28" s="108">
        <v>0</v>
      </c>
      <c r="EL28" s="108">
        <v>0</v>
      </c>
      <c r="EM28" s="108">
        <v>0</v>
      </c>
      <c r="EN28" s="108">
        <v>0</v>
      </c>
      <c r="EO28" s="108">
        <v>0</v>
      </c>
      <c r="EP28" s="108">
        <v>0</v>
      </c>
      <c r="EQ28" s="108">
        <v>0</v>
      </c>
      <c r="ER28" s="108">
        <v>0</v>
      </c>
      <c r="ES28" s="108">
        <v>0</v>
      </c>
      <c r="ET28" s="108">
        <v>0</v>
      </c>
      <c r="EU28" s="108">
        <v>0</v>
      </c>
      <c r="EV28" s="108">
        <v>0</v>
      </c>
      <c r="EW28" s="108">
        <v>0</v>
      </c>
      <c r="EX28" s="108">
        <v>0</v>
      </c>
      <c r="EY28" s="108">
        <v>0</v>
      </c>
      <c r="EZ28" s="108">
        <v>0</v>
      </c>
      <c r="FA28" s="108">
        <v>0</v>
      </c>
      <c r="FB28" s="108">
        <v>0</v>
      </c>
      <c r="FC28" s="108">
        <v>0</v>
      </c>
      <c r="FD28" s="108">
        <v>0</v>
      </c>
      <c r="FE28" s="108">
        <v>0</v>
      </c>
      <c r="FF28" s="108">
        <v>0</v>
      </c>
      <c r="FG28" s="108">
        <v>0</v>
      </c>
      <c r="FH28" s="108">
        <v>0</v>
      </c>
      <c r="FI28" s="108">
        <v>0</v>
      </c>
      <c r="FJ28" s="108">
        <v>0</v>
      </c>
      <c r="FK28" s="108">
        <v>0</v>
      </c>
      <c r="FL28" s="108">
        <v>0</v>
      </c>
      <c r="FM28" s="108">
        <v>0</v>
      </c>
      <c r="FN28" s="108">
        <v>0</v>
      </c>
      <c r="FO28" s="108">
        <v>0</v>
      </c>
      <c r="FP28" s="108">
        <v>0</v>
      </c>
      <c r="FQ28" s="108">
        <v>0</v>
      </c>
      <c r="FR28" s="108">
        <v>0</v>
      </c>
      <c r="FS28" s="108">
        <v>0</v>
      </c>
      <c r="FT28" s="108">
        <v>0</v>
      </c>
      <c r="FU28" s="108">
        <v>0</v>
      </c>
      <c r="FV28" s="108">
        <v>0</v>
      </c>
      <c r="FW28" s="108">
        <v>0</v>
      </c>
      <c r="FX28" s="108">
        <v>0</v>
      </c>
      <c r="FY28" s="108">
        <v>0</v>
      </c>
      <c r="FZ28" s="108">
        <v>0</v>
      </c>
      <c r="GA28" s="108">
        <v>0</v>
      </c>
      <c r="GB28" s="108">
        <v>0</v>
      </c>
      <c r="GC28" s="108">
        <v>0</v>
      </c>
      <c r="GD28" s="108">
        <v>0</v>
      </c>
      <c r="GE28" s="108">
        <v>0</v>
      </c>
      <c r="GF28" s="108">
        <v>0</v>
      </c>
      <c r="GG28" s="108">
        <v>0</v>
      </c>
      <c r="GH28" s="108">
        <v>0</v>
      </c>
      <c r="GI28" s="108">
        <v>0</v>
      </c>
      <c r="GJ28" s="108">
        <v>0</v>
      </c>
      <c r="GK28" s="108">
        <v>0</v>
      </c>
      <c r="GL28" s="108">
        <v>0</v>
      </c>
      <c r="GM28" s="108">
        <v>0</v>
      </c>
      <c r="GN28" s="108">
        <v>0</v>
      </c>
      <c r="GO28" s="108">
        <v>0</v>
      </c>
      <c r="GP28" s="108">
        <v>0</v>
      </c>
      <c r="GQ28" s="108">
        <v>0</v>
      </c>
      <c r="GR28" s="108">
        <v>0</v>
      </c>
      <c r="GS28" s="108">
        <v>0</v>
      </c>
      <c r="GT28" s="108">
        <v>0</v>
      </c>
      <c r="GU28" s="108">
        <v>0</v>
      </c>
      <c r="GV28" s="108">
        <v>0</v>
      </c>
      <c r="GW28" s="108">
        <v>0</v>
      </c>
      <c r="GX28" s="108">
        <v>0</v>
      </c>
      <c r="GY28" s="108">
        <v>0</v>
      </c>
      <c r="GZ28" s="108">
        <v>0</v>
      </c>
      <c r="HA28" s="108">
        <v>0</v>
      </c>
      <c r="HB28" s="108">
        <v>0</v>
      </c>
      <c r="HC28" s="108">
        <v>0</v>
      </c>
      <c r="HD28" s="108">
        <v>0</v>
      </c>
      <c r="HE28" s="108">
        <v>0</v>
      </c>
      <c r="HF28" s="108">
        <v>0</v>
      </c>
      <c r="HG28" s="108">
        <v>0</v>
      </c>
      <c r="HH28" s="108">
        <v>0</v>
      </c>
      <c r="HI28" s="108">
        <v>0</v>
      </c>
    </row>
    <row r="29" spans="1:217" s="109" customFormat="1" x14ac:dyDescent="0.2">
      <c r="A29" s="107" t="s">
        <v>80</v>
      </c>
      <c r="B29" s="108">
        <v>0</v>
      </c>
      <c r="C29" s="108">
        <v>0</v>
      </c>
      <c r="D29" s="108">
        <v>0</v>
      </c>
      <c r="E29" s="108">
        <v>0</v>
      </c>
      <c r="F29" s="108">
        <v>0</v>
      </c>
      <c r="G29" s="108">
        <v>0</v>
      </c>
      <c r="H29" s="108">
        <v>0</v>
      </c>
      <c r="I29" s="108">
        <v>0</v>
      </c>
      <c r="J29" s="108">
        <v>0</v>
      </c>
      <c r="K29" s="108">
        <v>0</v>
      </c>
      <c r="L29" s="108">
        <v>0</v>
      </c>
      <c r="M29" s="108">
        <v>0</v>
      </c>
      <c r="N29" s="108">
        <v>0</v>
      </c>
      <c r="O29" s="108">
        <v>0</v>
      </c>
      <c r="P29" s="108">
        <v>0</v>
      </c>
      <c r="Q29" s="108">
        <v>0</v>
      </c>
      <c r="R29" s="108">
        <v>0</v>
      </c>
      <c r="S29" s="108">
        <v>0</v>
      </c>
      <c r="T29" s="108">
        <v>0</v>
      </c>
      <c r="U29" s="108">
        <v>0</v>
      </c>
      <c r="V29" s="108">
        <v>0</v>
      </c>
      <c r="W29" s="108">
        <v>0</v>
      </c>
      <c r="X29" s="108">
        <v>0</v>
      </c>
      <c r="Y29" s="108">
        <v>0</v>
      </c>
      <c r="Z29" s="108">
        <v>0</v>
      </c>
      <c r="AA29" s="108">
        <v>0</v>
      </c>
      <c r="AB29" s="108">
        <v>0</v>
      </c>
      <c r="AC29" s="108">
        <v>0</v>
      </c>
      <c r="AD29" s="108">
        <v>0</v>
      </c>
      <c r="AE29" s="108">
        <v>0</v>
      </c>
      <c r="AF29" s="108">
        <v>0</v>
      </c>
      <c r="AG29" s="108">
        <v>0</v>
      </c>
      <c r="AH29" s="108">
        <v>0</v>
      </c>
      <c r="AI29" s="108">
        <v>0</v>
      </c>
      <c r="AJ29" s="108">
        <v>0</v>
      </c>
      <c r="AK29" s="108">
        <v>0</v>
      </c>
      <c r="AL29" s="108">
        <v>0</v>
      </c>
      <c r="AM29" s="108">
        <v>0</v>
      </c>
      <c r="AN29" s="108">
        <v>0</v>
      </c>
      <c r="AO29" s="108">
        <v>0</v>
      </c>
      <c r="AP29" s="108">
        <v>0</v>
      </c>
      <c r="AQ29" s="108">
        <v>0</v>
      </c>
      <c r="AR29" s="108">
        <v>0</v>
      </c>
      <c r="AS29" s="108">
        <v>0</v>
      </c>
      <c r="AT29" s="108">
        <v>0</v>
      </c>
      <c r="AU29" s="108">
        <v>0</v>
      </c>
      <c r="AV29" s="108">
        <v>0</v>
      </c>
      <c r="AW29" s="108">
        <v>0</v>
      </c>
      <c r="AX29" s="108">
        <v>0</v>
      </c>
      <c r="AY29" s="108">
        <v>0</v>
      </c>
      <c r="AZ29" s="108">
        <v>0</v>
      </c>
      <c r="BA29" s="108">
        <v>0</v>
      </c>
      <c r="BB29" s="108">
        <v>0</v>
      </c>
      <c r="BC29" s="108">
        <v>0</v>
      </c>
      <c r="BD29" s="108">
        <v>0</v>
      </c>
      <c r="BE29" s="108">
        <v>0</v>
      </c>
      <c r="BF29" s="108">
        <v>0</v>
      </c>
      <c r="BG29" s="108">
        <v>0</v>
      </c>
      <c r="BH29" s="108">
        <v>0</v>
      </c>
      <c r="BI29" s="108">
        <v>0</v>
      </c>
      <c r="BJ29" s="108">
        <v>0</v>
      </c>
      <c r="BK29" s="108">
        <v>0</v>
      </c>
      <c r="BL29" s="108">
        <v>0</v>
      </c>
      <c r="BM29" s="108">
        <v>0</v>
      </c>
      <c r="BN29" s="108">
        <v>0</v>
      </c>
      <c r="BO29" s="108">
        <v>0</v>
      </c>
      <c r="BP29" s="108">
        <v>0</v>
      </c>
      <c r="BQ29" s="108">
        <v>0</v>
      </c>
      <c r="BR29" s="108">
        <v>0</v>
      </c>
      <c r="BS29" s="108">
        <v>0</v>
      </c>
      <c r="BT29" s="108">
        <v>0</v>
      </c>
      <c r="BU29" s="108">
        <v>0</v>
      </c>
      <c r="BV29" s="108">
        <v>0</v>
      </c>
      <c r="BW29" s="108">
        <v>0</v>
      </c>
      <c r="BX29" s="108">
        <v>0</v>
      </c>
      <c r="BY29" s="108">
        <v>0</v>
      </c>
      <c r="BZ29" s="108">
        <v>0</v>
      </c>
      <c r="CA29" s="108">
        <v>0</v>
      </c>
      <c r="CB29" s="108">
        <v>0</v>
      </c>
      <c r="CC29" s="108">
        <v>0</v>
      </c>
      <c r="CD29" s="108">
        <v>0</v>
      </c>
      <c r="CE29" s="108">
        <v>0</v>
      </c>
      <c r="CF29" s="108">
        <v>0</v>
      </c>
      <c r="CG29" s="108">
        <v>0</v>
      </c>
      <c r="CH29" s="108">
        <v>0</v>
      </c>
      <c r="CI29" s="108">
        <v>0</v>
      </c>
      <c r="CJ29" s="108">
        <v>0</v>
      </c>
      <c r="CK29" s="108">
        <v>0</v>
      </c>
      <c r="CL29" s="108">
        <v>0</v>
      </c>
      <c r="CM29" s="108">
        <v>0</v>
      </c>
      <c r="CN29" s="108">
        <v>0</v>
      </c>
      <c r="CO29" s="108">
        <v>0</v>
      </c>
      <c r="CP29" s="108">
        <v>0</v>
      </c>
      <c r="CQ29" s="108">
        <v>0</v>
      </c>
      <c r="CR29" s="108">
        <v>0</v>
      </c>
      <c r="CS29" s="108">
        <v>0</v>
      </c>
      <c r="CT29" s="108">
        <v>0</v>
      </c>
      <c r="CU29" s="108">
        <v>0</v>
      </c>
      <c r="CV29" s="108">
        <v>0</v>
      </c>
      <c r="CW29" s="108">
        <v>0</v>
      </c>
      <c r="CX29" s="108">
        <v>0</v>
      </c>
      <c r="CY29" s="108">
        <v>0</v>
      </c>
      <c r="CZ29" s="108">
        <v>0</v>
      </c>
      <c r="DA29" s="108">
        <v>0</v>
      </c>
      <c r="DB29" s="108">
        <v>0</v>
      </c>
      <c r="DC29" s="108">
        <v>0</v>
      </c>
      <c r="DD29" s="108">
        <v>0</v>
      </c>
      <c r="DE29" s="108">
        <v>0</v>
      </c>
      <c r="DF29" s="108">
        <v>0</v>
      </c>
      <c r="DG29" s="108">
        <v>0</v>
      </c>
      <c r="DH29" s="108">
        <v>0</v>
      </c>
      <c r="DI29" s="108">
        <v>0</v>
      </c>
      <c r="DJ29" s="108">
        <v>0</v>
      </c>
      <c r="DK29" s="108">
        <v>0</v>
      </c>
      <c r="DL29" s="108">
        <v>0</v>
      </c>
      <c r="DM29" s="108">
        <v>0</v>
      </c>
      <c r="DN29" s="108">
        <v>0</v>
      </c>
      <c r="DO29" s="108">
        <v>0</v>
      </c>
      <c r="DP29" s="108">
        <v>0</v>
      </c>
      <c r="DQ29" s="108">
        <v>0</v>
      </c>
      <c r="DR29" s="108">
        <v>0</v>
      </c>
      <c r="DS29" s="108">
        <v>0</v>
      </c>
      <c r="DT29" s="108">
        <v>0</v>
      </c>
      <c r="DU29" s="108">
        <v>0</v>
      </c>
      <c r="DV29" s="108">
        <v>0</v>
      </c>
      <c r="DW29" s="108">
        <v>0</v>
      </c>
      <c r="DX29" s="108">
        <v>0</v>
      </c>
      <c r="DY29" s="108">
        <v>0</v>
      </c>
      <c r="DZ29" s="108">
        <v>0</v>
      </c>
      <c r="EA29" s="108">
        <v>0</v>
      </c>
      <c r="EB29" s="108">
        <v>0</v>
      </c>
      <c r="EC29" s="108">
        <v>0</v>
      </c>
      <c r="ED29" s="108">
        <v>0</v>
      </c>
      <c r="EE29" s="108">
        <v>0</v>
      </c>
      <c r="EF29" s="108">
        <v>0</v>
      </c>
      <c r="EG29" s="108">
        <v>0</v>
      </c>
      <c r="EH29" s="108">
        <v>0</v>
      </c>
      <c r="EI29" s="108">
        <v>0</v>
      </c>
      <c r="EJ29" s="108">
        <v>0</v>
      </c>
      <c r="EK29" s="108">
        <v>0</v>
      </c>
      <c r="EL29" s="108">
        <v>0</v>
      </c>
      <c r="EM29" s="108">
        <v>0</v>
      </c>
      <c r="EN29" s="108">
        <v>0</v>
      </c>
      <c r="EO29" s="108">
        <v>0</v>
      </c>
      <c r="EP29" s="108">
        <v>0</v>
      </c>
      <c r="EQ29" s="108">
        <v>0</v>
      </c>
      <c r="ER29" s="108">
        <v>0</v>
      </c>
      <c r="ES29" s="108">
        <v>0</v>
      </c>
      <c r="ET29" s="108">
        <v>0</v>
      </c>
      <c r="EU29" s="108">
        <v>0</v>
      </c>
      <c r="EV29" s="108">
        <v>0</v>
      </c>
      <c r="EW29" s="108">
        <v>0</v>
      </c>
      <c r="EX29" s="108">
        <v>0</v>
      </c>
      <c r="EY29" s="108">
        <v>0</v>
      </c>
      <c r="EZ29" s="108">
        <v>0</v>
      </c>
      <c r="FA29" s="108">
        <v>0</v>
      </c>
      <c r="FB29" s="108">
        <v>0</v>
      </c>
      <c r="FC29" s="108">
        <v>0</v>
      </c>
      <c r="FD29" s="108">
        <v>0</v>
      </c>
      <c r="FE29" s="108">
        <v>0</v>
      </c>
      <c r="FF29" s="108">
        <v>0</v>
      </c>
      <c r="FG29" s="108">
        <v>0</v>
      </c>
      <c r="FH29" s="108">
        <v>0</v>
      </c>
      <c r="FI29" s="108">
        <v>0</v>
      </c>
      <c r="FJ29" s="108">
        <v>0</v>
      </c>
      <c r="FK29" s="108">
        <v>0</v>
      </c>
      <c r="FL29" s="108">
        <v>0</v>
      </c>
      <c r="FM29" s="108">
        <v>0</v>
      </c>
      <c r="FN29" s="108">
        <v>0</v>
      </c>
      <c r="FO29" s="108">
        <v>0</v>
      </c>
      <c r="FP29" s="108">
        <v>0</v>
      </c>
      <c r="FQ29" s="108">
        <v>0</v>
      </c>
      <c r="FR29" s="108">
        <v>0</v>
      </c>
      <c r="FS29" s="108">
        <v>0</v>
      </c>
      <c r="FT29" s="108">
        <v>0</v>
      </c>
      <c r="FU29" s="108">
        <v>0</v>
      </c>
      <c r="FV29" s="108">
        <v>0</v>
      </c>
      <c r="FW29" s="108">
        <v>0</v>
      </c>
      <c r="FX29" s="108">
        <v>0</v>
      </c>
      <c r="FY29" s="108">
        <v>0</v>
      </c>
      <c r="FZ29" s="108">
        <v>0</v>
      </c>
      <c r="GA29" s="108">
        <v>0</v>
      </c>
      <c r="GB29" s="108">
        <v>0</v>
      </c>
      <c r="GC29" s="108">
        <v>0</v>
      </c>
      <c r="GD29" s="108">
        <v>0</v>
      </c>
      <c r="GE29" s="108">
        <v>0</v>
      </c>
      <c r="GF29" s="108">
        <v>0</v>
      </c>
      <c r="GG29" s="108">
        <v>0</v>
      </c>
      <c r="GH29" s="108">
        <v>0</v>
      </c>
      <c r="GI29" s="108">
        <v>0</v>
      </c>
      <c r="GJ29" s="108">
        <v>0</v>
      </c>
      <c r="GK29" s="108">
        <v>0</v>
      </c>
      <c r="GL29" s="108">
        <v>0</v>
      </c>
      <c r="GM29" s="108">
        <v>0</v>
      </c>
      <c r="GN29" s="108">
        <v>0</v>
      </c>
      <c r="GO29" s="108">
        <v>0</v>
      </c>
      <c r="GP29" s="108">
        <v>0</v>
      </c>
      <c r="GQ29" s="108">
        <v>0</v>
      </c>
      <c r="GR29" s="108">
        <v>0</v>
      </c>
      <c r="GS29" s="108">
        <v>0</v>
      </c>
      <c r="GT29" s="108">
        <v>0</v>
      </c>
      <c r="GU29" s="108">
        <v>0</v>
      </c>
      <c r="GV29" s="108">
        <v>0</v>
      </c>
      <c r="GW29" s="108">
        <v>0</v>
      </c>
      <c r="GX29" s="108">
        <v>0</v>
      </c>
      <c r="GY29" s="108">
        <v>0</v>
      </c>
      <c r="GZ29" s="108">
        <v>0</v>
      </c>
      <c r="HA29" s="108">
        <v>0</v>
      </c>
      <c r="HB29" s="108">
        <v>0</v>
      </c>
      <c r="HC29" s="108">
        <v>0</v>
      </c>
      <c r="HD29" s="108">
        <v>0</v>
      </c>
      <c r="HE29" s="108">
        <v>0</v>
      </c>
      <c r="HF29" s="108">
        <v>0</v>
      </c>
      <c r="HG29" s="108">
        <v>0</v>
      </c>
      <c r="HH29" s="108">
        <v>0</v>
      </c>
      <c r="HI29" s="108">
        <v>0</v>
      </c>
    </row>
    <row r="30" spans="1:217" s="82" customFormat="1" x14ac:dyDescent="0.2">
      <c r="A30" s="32" t="s">
        <v>81</v>
      </c>
      <c r="B30" s="81">
        <f t="shared" ref="B30:BM30" si="38">SUM(B31:B32)</f>
        <v>0</v>
      </c>
      <c r="C30" s="81" t="e">
        <f t="shared" si="38"/>
        <v>#NAME?</v>
      </c>
      <c r="D30" s="81" t="e">
        <f t="shared" si="38"/>
        <v>#NAME?</v>
      </c>
      <c r="E30" s="81" t="e">
        <f t="shared" si="38"/>
        <v>#NAME?</v>
      </c>
      <c r="F30" s="81" t="e">
        <f t="shared" si="38"/>
        <v>#NAME?</v>
      </c>
      <c r="G30" s="81" t="e">
        <f t="shared" si="38"/>
        <v>#NAME?</v>
      </c>
      <c r="H30" s="81" t="e">
        <f t="shared" si="38"/>
        <v>#NAME?</v>
      </c>
      <c r="I30" s="81" t="e">
        <f t="shared" si="38"/>
        <v>#NAME?</v>
      </c>
      <c r="J30" s="81" t="e">
        <f t="shared" si="38"/>
        <v>#NAME?</v>
      </c>
      <c r="K30" s="81" t="e">
        <f t="shared" si="38"/>
        <v>#NAME?</v>
      </c>
      <c r="L30" s="81" t="e">
        <f t="shared" si="38"/>
        <v>#NAME?</v>
      </c>
      <c r="M30" s="81" t="e">
        <f t="shared" si="38"/>
        <v>#NAME?</v>
      </c>
      <c r="N30" s="81" t="e">
        <f t="shared" si="38"/>
        <v>#NAME?</v>
      </c>
      <c r="O30" s="81" t="e">
        <f t="shared" si="38"/>
        <v>#NAME?</v>
      </c>
      <c r="P30" s="81" t="e">
        <f t="shared" si="38"/>
        <v>#NAME?</v>
      </c>
      <c r="Q30" s="81" t="e">
        <f t="shared" si="38"/>
        <v>#NAME?</v>
      </c>
      <c r="R30" s="81" t="e">
        <f t="shared" si="38"/>
        <v>#NAME?</v>
      </c>
      <c r="S30" s="81" t="e">
        <f t="shared" si="38"/>
        <v>#NAME?</v>
      </c>
      <c r="T30" s="81" t="e">
        <f t="shared" si="38"/>
        <v>#REF!</v>
      </c>
      <c r="U30" s="81" t="e">
        <f t="shared" si="38"/>
        <v>#REF!</v>
      </c>
      <c r="V30" s="81" t="e">
        <f t="shared" si="38"/>
        <v>#REF!</v>
      </c>
      <c r="W30" s="81" t="e">
        <f t="shared" si="38"/>
        <v>#REF!</v>
      </c>
      <c r="X30" s="81" t="e">
        <f t="shared" si="38"/>
        <v>#REF!</v>
      </c>
      <c r="Y30" s="81" t="e">
        <f t="shared" si="38"/>
        <v>#REF!</v>
      </c>
      <c r="Z30" s="81" t="e">
        <f t="shared" si="38"/>
        <v>#REF!</v>
      </c>
      <c r="AA30" s="81" t="e">
        <f t="shared" si="38"/>
        <v>#REF!</v>
      </c>
      <c r="AB30" s="81" t="e">
        <f t="shared" si="38"/>
        <v>#REF!</v>
      </c>
      <c r="AC30" s="81" t="e">
        <f t="shared" si="38"/>
        <v>#REF!</v>
      </c>
      <c r="AD30" s="81" t="e">
        <f t="shared" si="38"/>
        <v>#REF!</v>
      </c>
      <c r="AE30" s="81" t="e">
        <f t="shared" si="38"/>
        <v>#REF!</v>
      </c>
      <c r="AF30" s="81" t="e">
        <f t="shared" si="38"/>
        <v>#REF!</v>
      </c>
      <c r="AG30" s="81" t="e">
        <f t="shared" si="38"/>
        <v>#REF!</v>
      </c>
      <c r="AH30" s="81" t="e">
        <f t="shared" si="38"/>
        <v>#REF!</v>
      </c>
      <c r="AI30" s="81" t="e">
        <f t="shared" si="38"/>
        <v>#REF!</v>
      </c>
      <c r="AJ30" s="81" t="e">
        <f t="shared" si="38"/>
        <v>#REF!</v>
      </c>
      <c r="AK30" s="81" t="e">
        <f t="shared" si="38"/>
        <v>#REF!</v>
      </c>
      <c r="AL30" s="81" t="e">
        <f t="shared" si="38"/>
        <v>#REF!</v>
      </c>
      <c r="AM30" s="81" t="e">
        <f t="shared" si="38"/>
        <v>#REF!</v>
      </c>
      <c r="AN30" s="81" t="e">
        <f t="shared" si="38"/>
        <v>#REF!</v>
      </c>
      <c r="AO30" s="81" t="e">
        <f t="shared" si="38"/>
        <v>#REF!</v>
      </c>
      <c r="AP30" s="81" t="e">
        <f t="shared" si="38"/>
        <v>#REF!</v>
      </c>
      <c r="AQ30" s="81" t="e">
        <f t="shared" si="38"/>
        <v>#REF!</v>
      </c>
      <c r="AR30" s="81" t="e">
        <f t="shared" si="38"/>
        <v>#REF!</v>
      </c>
      <c r="AS30" s="81" t="e">
        <f t="shared" si="38"/>
        <v>#REF!</v>
      </c>
      <c r="AT30" s="81" t="e">
        <f t="shared" si="38"/>
        <v>#REF!</v>
      </c>
      <c r="AU30" s="81" t="e">
        <f t="shared" si="38"/>
        <v>#REF!</v>
      </c>
      <c r="AV30" s="81" t="e">
        <f t="shared" si="38"/>
        <v>#REF!</v>
      </c>
      <c r="AW30" s="81" t="e">
        <f t="shared" si="38"/>
        <v>#REF!</v>
      </c>
      <c r="AX30" s="81" t="e">
        <f t="shared" si="38"/>
        <v>#REF!</v>
      </c>
      <c r="AY30" s="81" t="e">
        <f t="shared" si="38"/>
        <v>#REF!</v>
      </c>
      <c r="AZ30" s="81" t="e">
        <f t="shared" si="38"/>
        <v>#REF!</v>
      </c>
      <c r="BA30" s="81" t="e">
        <f t="shared" si="38"/>
        <v>#REF!</v>
      </c>
      <c r="BB30" s="81" t="e">
        <f t="shared" si="38"/>
        <v>#REF!</v>
      </c>
      <c r="BC30" s="81" t="e">
        <f t="shared" si="38"/>
        <v>#REF!</v>
      </c>
      <c r="BD30" s="81" t="e">
        <f t="shared" si="38"/>
        <v>#REF!</v>
      </c>
      <c r="BE30" s="81" t="e">
        <f t="shared" si="38"/>
        <v>#REF!</v>
      </c>
      <c r="BF30" s="81" t="e">
        <f t="shared" si="38"/>
        <v>#REF!</v>
      </c>
      <c r="BG30" s="81" t="e">
        <f t="shared" si="38"/>
        <v>#REF!</v>
      </c>
      <c r="BH30" s="81" t="e">
        <f t="shared" si="38"/>
        <v>#REF!</v>
      </c>
      <c r="BI30" s="81" t="e">
        <f t="shared" si="38"/>
        <v>#REF!</v>
      </c>
      <c r="BJ30" s="81" t="e">
        <f t="shared" si="38"/>
        <v>#REF!</v>
      </c>
      <c r="BK30" s="81" t="e">
        <f t="shared" si="38"/>
        <v>#REF!</v>
      </c>
      <c r="BL30" s="81" t="e">
        <f t="shared" si="38"/>
        <v>#REF!</v>
      </c>
      <c r="BM30" s="81" t="e">
        <f t="shared" si="38"/>
        <v>#REF!</v>
      </c>
      <c r="BN30" s="81" t="e">
        <f t="shared" ref="BN30:DY30" si="39">SUM(BN31:BN32)</f>
        <v>#REF!</v>
      </c>
      <c r="BO30" s="81" t="e">
        <f t="shared" si="39"/>
        <v>#REF!</v>
      </c>
      <c r="BP30" s="81" t="e">
        <f t="shared" si="39"/>
        <v>#REF!</v>
      </c>
      <c r="BQ30" s="81" t="e">
        <f t="shared" si="39"/>
        <v>#REF!</v>
      </c>
      <c r="BR30" s="81" t="e">
        <f t="shared" si="39"/>
        <v>#REF!</v>
      </c>
      <c r="BS30" s="81" t="e">
        <f t="shared" si="39"/>
        <v>#REF!</v>
      </c>
      <c r="BT30" s="81" t="e">
        <f t="shared" si="39"/>
        <v>#REF!</v>
      </c>
      <c r="BU30" s="81" t="e">
        <f t="shared" si="39"/>
        <v>#REF!</v>
      </c>
      <c r="BV30" s="81" t="e">
        <f t="shared" si="39"/>
        <v>#REF!</v>
      </c>
      <c r="BW30" s="81" t="e">
        <f t="shared" si="39"/>
        <v>#REF!</v>
      </c>
      <c r="BX30" s="81" t="e">
        <f t="shared" si="39"/>
        <v>#REF!</v>
      </c>
      <c r="BY30" s="81" t="e">
        <f t="shared" si="39"/>
        <v>#REF!</v>
      </c>
      <c r="BZ30" s="81" t="e">
        <f t="shared" si="39"/>
        <v>#REF!</v>
      </c>
      <c r="CA30" s="81" t="e">
        <f t="shared" si="39"/>
        <v>#REF!</v>
      </c>
      <c r="CB30" s="81" t="e">
        <f t="shared" si="39"/>
        <v>#REF!</v>
      </c>
      <c r="CC30" s="81" t="e">
        <f t="shared" si="39"/>
        <v>#REF!</v>
      </c>
      <c r="CD30" s="81" t="e">
        <f t="shared" si="39"/>
        <v>#REF!</v>
      </c>
      <c r="CE30" s="81" t="e">
        <f t="shared" si="39"/>
        <v>#REF!</v>
      </c>
      <c r="CF30" s="81" t="e">
        <f t="shared" si="39"/>
        <v>#REF!</v>
      </c>
      <c r="CG30" s="81" t="e">
        <f t="shared" si="39"/>
        <v>#REF!</v>
      </c>
      <c r="CH30" s="81" t="e">
        <f t="shared" si="39"/>
        <v>#REF!</v>
      </c>
      <c r="CI30" s="81" t="e">
        <f t="shared" si="39"/>
        <v>#REF!</v>
      </c>
      <c r="CJ30" s="81" t="e">
        <f t="shared" si="39"/>
        <v>#REF!</v>
      </c>
      <c r="CK30" s="81" t="e">
        <f t="shared" si="39"/>
        <v>#REF!</v>
      </c>
      <c r="CL30" s="81" t="e">
        <f t="shared" si="39"/>
        <v>#REF!</v>
      </c>
      <c r="CM30" s="81" t="e">
        <f t="shared" si="39"/>
        <v>#REF!</v>
      </c>
      <c r="CN30" s="81" t="e">
        <f t="shared" si="39"/>
        <v>#REF!</v>
      </c>
      <c r="CO30" s="81" t="e">
        <f t="shared" si="39"/>
        <v>#REF!</v>
      </c>
      <c r="CP30" s="81" t="e">
        <f t="shared" si="39"/>
        <v>#REF!</v>
      </c>
      <c r="CQ30" s="81" t="e">
        <f t="shared" si="39"/>
        <v>#REF!</v>
      </c>
      <c r="CR30" s="81" t="e">
        <f t="shared" si="39"/>
        <v>#REF!</v>
      </c>
      <c r="CS30" s="81" t="e">
        <f t="shared" si="39"/>
        <v>#REF!</v>
      </c>
      <c r="CT30" s="81" t="e">
        <f t="shared" si="39"/>
        <v>#REF!</v>
      </c>
      <c r="CU30" s="81" t="e">
        <f t="shared" si="39"/>
        <v>#REF!</v>
      </c>
      <c r="CV30" s="81" t="e">
        <f t="shared" si="39"/>
        <v>#REF!</v>
      </c>
      <c r="CW30" s="81" t="e">
        <f t="shared" si="39"/>
        <v>#REF!</v>
      </c>
      <c r="CX30" s="81" t="e">
        <f t="shared" si="39"/>
        <v>#REF!</v>
      </c>
      <c r="CY30" s="81" t="e">
        <f t="shared" si="39"/>
        <v>#REF!</v>
      </c>
      <c r="CZ30" s="81" t="e">
        <f t="shared" si="39"/>
        <v>#REF!</v>
      </c>
      <c r="DA30" s="81" t="e">
        <f t="shared" si="39"/>
        <v>#REF!</v>
      </c>
      <c r="DB30" s="81" t="e">
        <f t="shared" si="39"/>
        <v>#REF!</v>
      </c>
      <c r="DC30" s="81" t="e">
        <f t="shared" si="39"/>
        <v>#REF!</v>
      </c>
      <c r="DD30" s="81" t="e">
        <f t="shared" si="39"/>
        <v>#REF!</v>
      </c>
      <c r="DE30" s="81" t="e">
        <f t="shared" si="39"/>
        <v>#REF!</v>
      </c>
      <c r="DF30" s="81" t="e">
        <f t="shared" si="39"/>
        <v>#REF!</v>
      </c>
      <c r="DG30" s="81" t="e">
        <f t="shared" si="39"/>
        <v>#REF!</v>
      </c>
      <c r="DH30" s="81" t="e">
        <f t="shared" si="39"/>
        <v>#REF!</v>
      </c>
      <c r="DI30" s="81" t="e">
        <f t="shared" si="39"/>
        <v>#REF!</v>
      </c>
      <c r="DJ30" s="81" t="e">
        <f t="shared" si="39"/>
        <v>#REF!</v>
      </c>
      <c r="DK30" s="81" t="e">
        <f t="shared" si="39"/>
        <v>#REF!</v>
      </c>
      <c r="DL30" s="81" t="e">
        <f t="shared" si="39"/>
        <v>#REF!</v>
      </c>
      <c r="DM30" s="81" t="e">
        <f t="shared" si="39"/>
        <v>#REF!</v>
      </c>
      <c r="DN30" s="81" t="e">
        <f t="shared" si="39"/>
        <v>#REF!</v>
      </c>
      <c r="DO30" s="81" t="e">
        <f t="shared" si="39"/>
        <v>#REF!</v>
      </c>
      <c r="DP30" s="81" t="e">
        <f t="shared" si="39"/>
        <v>#REF!</v>
      </c>
      <c r="DQ30" s="81" t="e">
        <f t="shared" si="39"/>
        <v>#REF!</v>
      </c>
      <c r="DR30" s="81" t="e">
        <f t="shared" si="39"/>
        <v>#REF!</v>
      </c>
      <c r="DS30" s="81" t="e">
        <f t="shared" si="39"/>
        <v>#REF!</v>
      </c>
      <c r="DT30" s="81" t="e">
        <f t="shared" si="39"/>
        <v>#REF!</v>
      </c>
      <c r="DU30" s="81" t="e">
        <f t="shared" si="39"/>
        <v>#REF!</v>
      </c>
      <c r="DV30" s="81" t="e">
        <f t="shared" si="39"/>
        <v>#REF!</v>
      </c>
      <c r="DW30" s="81" t="e">
        <f t="shared" si="39"/>
        <v>#REF!</v>
      </c>
      <c r="DX30" s="81" t="e">
        <f t="shared" si="39"/>
        <v>#REF!</v>
      </c>
      <c r="DY30" s="81" t="e">
        <f t="shared" si="39"/>
        <v>#REF!</v>
      </c>
      <c r="DZ30" s="81" t="e">
        <f t="shared" ref="DZ30:GK30" si="40">SUM(DZ31:DZ32)</f>
        <v>#REF!</v>
      </c>
      <c r="EA30" s="81" t="e">
        <f t="shared" si="40"/>
        <v>#REF!</v>
      </c>
      <c r="EB30" s="81" t="e">
        <f t="shared" si="40"/>
        <v>#REF!</v>
      </c>
      <c r="EC30" s="81" t="e">
        <f t="shared" si="40"/>
        <v>#REF!</v>
      </c>
      <c r="ED30" s="81" t="e">
        <f t="shared" si="40"/>
        <v>#REF!</v>
      </c>
      <c r="EE30" s="81" t="e">
        <f t="shared" si="40"/>
        <v>#REF!</v>
      </c>
      <c r="EF30" s="81" t="e">
        <f t="shared" si="40"/>
        <v>#REF!</v>
      </c>
      <c r="EG30" s="81" t="e">
        <f t="shared" si="40"/>
        <v>#REF!</v>
      </c>
      <c r="EH30" s="81" t="e">
        <f t="shared" si="40"/>
        <v>#REF!</v>
      </c>
      <c r="EI30" s="81" t="e">
        <f t="shared" si="40"/>
        <v>#REF!</v>
      </c>
      <c r="EJ30" s="81" t="e">
        <f t="shared" si="40"/>
        <v>#REF!</v>
      </c>
      <c r="EK30" s="81" t="e">
        <f t="shared" si="40"/>
        <v>#REF!</v>
      </c>
      <c r="EL30" s="81" t="e">
        <f t="shared" si="40"/>
        <v>#REF!</v>
      </c>
      <c r="EM30" s="81" t="e">
        <f t="shared" si="40"/>
        <v>#REF!</v>
      </c>
      <c r="EN30" s="81" t="e">
        <f t="shared" si="40"/>
        <v>#REF!</v>
      </c>
      <c r="EO30" s="81" t="e">
        <f t="shared" si="40"/>
        <v>#REF!</v>
      </c>
      <c r="EP30" s="81" t="e">
        <f t="shared" si="40"/>
        <v>#REF!</v>
      </c>
      <c r="EQ30" s="81" t="e">
        <f t="shared" si="40"/>
        <v>#REF!</v>
      </c>
      <c r="ER30" s="81" t="e">
        <f t="shared" si="40"/>
        <v>#REF!</v>
      </c>
      <c r="ES30" s="81" t="e">
        <f t="shared" si="40"/>
        <v>#REF!</v>
      </c>
      <c r="ET30" s="81" t="e">
        <f t="shared" si="40"/>
        <v>#REF!</v>
      </c>
      <c r="EU30" s="81" t="e">
        <f t="shared" si="40"/>
        <v>#REF!</v>
      </c>
      <c r="EV30" s="81" t="e">
        <f t="shared" si="40"/>
        <v>#REF!</v>
      </c>
      <c r="EW30" s="81" t="e">
        <f t="shared" si="40"/>
        <v>#REF!</v>
      </c>
      <c r="EX30" s="81" t="e">
        <f t="shared" si="40"/>
        <v>#REF!</v>
      </c>
      <c r="EY30" s="81" t="e">
        <f t="shared" si="40"/>
        <v>#REF!</v>
      </c>
      <c r="EZ30" s="81" t="e">
        <f t="shared" si="40"/>
        <v>#REF!</v>
      </c>
      <c r="FA30" s="81" t="e">
        <f t="shared" si="40"/>
        <v>#REF!</v>
      </c>
      <c r="FB30" s="81" t="e">
        <f t="shared" si="40"/>
        <v>#REF!</v>
      </c>
      <c r="FC30" s="81" t="e">
        <f t="shared" si="40"/>
        <v>#REF!</v>
      </c>
      <c r="FD30" s="81" t="e">
        <f t="shared" si="40"/>
        <v>#REF!</v>
      </c>
      <c r="FE30" s="81" t="e">
        <f t="shared" si="40"/>
        <v>#REF!</v>
      </c>
      <c r="FF30" s="81" t="e">
        <f t="shared" si="40"/>
        <v>#REF!</v>
      </c>
      <c r="FG30" s="81" t="e">
        <f t="shared" si="40"/>
        <v>#REF!</v>
      </c>
      <c r="FH30" s="81" t="e">
        <f t="shared" si="40"/>
        <v>#REF!</v>
      </c>
      <c r="FI30" s="81" t="e">
        <f t="shared" si="40"/>
        <v>#REF!</v>
      </c>
      <c r="FJ30" s="81" t="e">
        <f t="shared" si="40"/>
        <v>#REF!</v>
      </c>
      <c r="FK30" s="81" t="e">
        <f t="shared" si="40"/>
        <v>#REF!</v>
      </c>
      <c r="FL30" s="81" t="e">
        <f t="shared" si="40"/>
        <v>#REF!</v>
      </c>
      <c r="FM30" s="81" t="e">
        <f t="shared" si="40"/>
        <v>#REF!</v>
      </c>
      <c r="FN30" s="81" t="e">
        <f t="shared" si="40"/>
        <v>#REF!</v>
      </c>
      <c r="FO30" s="81" t="e">
        <f t="shared" si="40"/>
        <v>#REF!</v>
      </c>
      <c r="FP30" s="81" t="e">
        <f t="shared" si="40"/>
        <v>#REF!</v>
      </c>
      <c r="FQ30" s="81" t="e">
        <f t="shared" si="40"/>
        <v>#REF!</v>
      </c>
      <c r="FR30" s="81" t="e">
        <f t="shared" si="40"/>
        <v>#REF!</v>
      </c>
      <c r="FS30" s="81" t="e">
        <f t="shared" si="40"/>
        <v>#REF!</v>
      </c>
      <c r="FT30" s="81" t="e">
        <f t="shared" si="40"/>
        <v>#REF!</v>
      </c>
      <c r="FU30" s="81" t="e">
        <f t="shared" si="40"/>
        <v>#REF!</v>
      </c>
      <c r="FV30" s="81" t="e">
        <f t="shared" si="40"/>
        <v>#REF!</v>
      </c>
      <c r="FW30" s="81" t="e">
        <f t="shared" si="40"/>
        <v>#REF!</v>
      </c>
      <c r="FX30" s="81" t="e">
        <f t="shared" si="40"/>
        <v>#REF!</v>
      </c>
      <c r="FY30" s="81" t="e">
        <f t="shared" si="40"/>
        <v>#REF!</v>
      </c>
      <c r="FZ30" s="81" t="e">
        <f t="shared" si="40"/>
        <v>#REF!</v>
      </c>
      <c r="GA30" s="81" t="e">
        <f t="shared" si="40"/>
        <v>#REF!</v>
      </c>
      <c r="GB30" s="81" t="e">
        <f t="shared" si="40"/>
        <v>#REF!</v>
      </c>
      <c r="GC30" s="81" t="e">
        <f t="shared" si="40"/>
        <v>#REF!</v>
      </c>
      <c r="GD30" s="81" t="e">
        <f t="shared" si="40"/>
        <v>#REF!</v>
      </c>
      <c r="GE30" s="81" t="e">
        <f t="shared" si="40"/>
        <v>#REF!</v>
      </c>
      <c r="GF30" s="81" t="e">
        <f t="shared" si="40"/>
        <v>#REF!</v>
      </c>
      <c r="GG30" s="81" t="e">
        <f t="shared" si="40"/>
        <v>#REF!</v>
      </c>
      <c r="GH30" s="81" t="e">
        <f t="shared" si="40"/>
        <v>#REF!</v>
      </c>
      <c r="GI30" s="81" t="e">
        <f t="shared" si="40"/>
        <v>#REF!</v>
      </c>
      <c r="GJ30" s="81" t="e">
        <f t="shared" si="40"/>
        <v>#REF!</v>
      </c>
      <c r="GK30" s="81" t="e">
        <f t="shared" si="40"/>
        <v>#REF!</v>
      </c>
      <c r="GL30" s="81" t="e">
        <f t="shared" ref="GL30:HI30" si="41">SUM(GL31:GL32)</f>
        <v>#REF!</v>
      </c>
      <c r="GM30" s="81" t="e">
        <f t="shared" si="41"/>
        <v>#REF!</v>
      </c>
      <c r="GN30" s="81" t="e">
        <f t="shared" si="41"/>
        <v>#REF!</v>
      </c>
      <c r="GO30" s="81" t="e">
        <f t="shared" si="41"/>
        <v>#REF!</v>
      </c>
      <c r="GP30" s="81" t="e">
        <f t="shared" si="41"/>
        <v>#REF!</v>
      </c>
      <c r="GQ30" s="81" t="e">
        <f t="shared" si="41"/>
        <v>#REF!</v>
      </c>
      <c r="GR30" s="81" t="e">
        <f t="shared" si="41"/>
        <v>#REF!</v>
      </c>
      <c r="GS30" s="81" t="e">
        <f t="shared" si="41"/>
        <v>#REF!</v>
      </c>
      <c r="GT30" s="81" t="e">
        <f t="shared" si="41"/>
        <v>#REF!</v>
      </c>
      <c r="GU30" s="81" t="e">
        <f t="shared" si="41"/>
        <v>#REF!</v>
      </c>
      <c r="GV30" s="81" t="e">
        <f t="shared" si="41"/>
        <v>#REF!</v>
      </c>
      <c r="GW30" s="81" t="e">
        <f t="shared" si="41"/>
        <v>#REF!</v>
      </c>
      <c r="GX30" s="81" t="e">
        <f t="shared" si="41"/>
        <v>#REF!</v>
      </c>
      <c r="GY30" s="81" t="e">
        <f t="shared" si="41"/>
        <v>#REF!</v>
      </c>
      <c r="GZ30" s="81" t="e">
        <f t="shared" si="41"/>
        <v>#REF!</v>
      </c>
      <c r="HA30" s="81" t="e">
        <f t="shared" si="41"/>
        <v>#REF!</v>
      </c>
      <c r="HB30" s="81" t="e">
        <f t="shared" si="41"/>
        <v>#REF!</v>
      </c>
      <c r="HC30" s="81" t="e">
        <f t="shared" si="41"/>
        <v>#REF!</v>
      </c>
      <c r="HD30" s="81" t="e">
        <f t="shared" si="41"/>
        <v>#REF!</v>
      </c>
      <c r="HE30" s="81" t="e">
        <f t="shared" si="41"/>
        <v>#REF!</v>
      </c>
      <c r="HF30" s="81" t="e">
        <f t="shared" si="41"/>
        <v>#REF!</v>
      </c>
      <c r="HG30" s="81" t="e">
        <f t="shared" si="41"/>
        <v>#REF!</v>
      </c>
      <c r="HH30" s="81" t="e">
        <f t="shared" si="41"/>
        <v>#REF!</v>
      </c>
      <c r="HI30" s="81" t="e">
        <f t="shared" si="41"/>
        <v>#REF!</v>
      </c>
    </row>
    <row r="31" spans="1:217" x14ac:dyDescent="0.2">
      <c r="A31" s="30" t="s">
        <v>82</v>
      </c>
      <c r="B31" s="80">
        <v>0</v>
      </c>
      <c r="C31" s="80">
        <v>0</v>
      </c>
      <c r="D31" s="80">
        <v>0</v>
      </c>
      <c r="E31" s="80">
        <v>0</v>
      </c>
      <c r="F31" s="80">
        <v>0</v>
      </c>
      <c r="G31" s="80">
        <v>0</v>
      </c>
      <c r="H31" s="80">
        <v>0</v>
      </c>
      <c r="I31" s="80">
        <v>0</v>
      </c>
      <c r="J31" s="80">
        <v>0</v>
      </c>
      <c r="K31" s="80">
        <v>0</v>
      </c>
      <c r="L31" s="80">
        <v>0</v>
      </c>
      <c r="M31" s="80">
        <v>0</v>
      </c>
      <c r="N31" s="80">
        <v>0</v>
      </c>
      <c r="O31" s="80">
        <v>0</v>
      </c>
      <c r="P31" s="80">
        <v>0</v>
      </c>
      <c r="Q31" s="80">
        <v>0</v>
      </c>
      <c r="R31" s="80">
        <v>0</v>
      </c>
      <c r="S31" s="80">
        <v>0</v>
      </c>
      <c r="T31" s="80">
        <v>0</v>
      </c>
      <c r="U31" s="80">
        <v>0</v>
      </c>
      <c r="V31" s="80">
        <v>0</v>
      </c>
      <c r="W31" s="80">
        <v>0</v>
      </c>
      <c r="X31" s="80">
        <v>0</v>
      </c>
      <c r="Y31" s="80">
        <v>0</v>
      </c>
      <c r="Z31" s="80">
        <v>0</v>
      </c>
      <c r="AA31" s="80">
        <v>0</v>
      </c>
      <c r="AB31" s="80">
        <v>0</v>
      </c>
      <c r="AC31" s="80">
        <v>0</v>
      </c>
      <c r="AD31" s="80">
        <v>0</v>
      </c>
      <c r="AE31" s="80">
        <v>0</v>
      </c>
      <c r="AF31" s="80">
        <v>0</v>
      </c>
      <c r="AG31" s="80">
        <v>0</v>
      </c>
      <c r="AH31" s="80">
        <v>0</v>
      </c>
      <c r="AI31" s="80">
        <v>0</v>
      </c>
      <c r="AJ31" s="80">
        <v>0</v>
      </c>
      <c r="AK31" s="80">
        <v>0</v>
      </c>
      <c r="AL31" s="80">
        <v>0</v>
      </c>
      <c r="AM31" s="80">
        <v>0</v>
      </c>
      <c r="AN31" s="80">
        <v>0</v>
      </c>
      <c r="AO31" s="80">
        <v>0</v>
      </c>
      <c r="AP31" s="80">
        <v>0</v>
      </c>
      <c r="AQ31" s="80">
        <v>0</v>
      </c>
      <c r="AR31" s="80">
        <v>0</v>
      </c>
      <c r="AS31" s="80">
        <v>0</v>
      </c>
      <c r="AT31" s="80">
        <v>0</v>
      </c>
      <c r="AU31" s="80">
        <v>0</v>
      </c>
      <c r="AV31" s="80">
        <v>0</v>
      </c>
      <c r="AW31" s="80">
        <v>0</v>
      </c>
      <c r="AX31" s="80">
        <v>0</v>
      </c>
      <c r="AY31" s="80">
        <v>0</v>
      </c>
      <c r="AZ31" s="80">
        <v>0</v>
      </c>
      <c r="BA31" s="80">
        <v>0</v>
      </c>
      <c r="BB31" s="80">
        <v>0</v>
      </c>
      <c r="BC31" s="80">
        <v>0</v>
      </c>
      <c r="BD31" s="80">
        <v>0</v>
      </c>
      <c r="BE31" s="80">
        <v>0</v>
      </c>
      <c r="BF31" s="80">
        <v>0</v>
      </c>
      <c r="BG31" s="80">
        <v>0</v>
      </c>
      <c r="BH31" s="80">
        <v>0</v>
      </c>
      <c r="BI31" s="80">
        <v>0</v>
      </c>
      <c r="BJ31" s="80">
        <v>0</v>
      </c>
      <c r="BK31" s="80">
        <v>0</v>
      </c>
      <c r="BL31" s="80">
        <v>0</v>
      </c>
      <c r="BM31" s="80">
        <v>0</v>
      </c>
      <c r="BN31" s="80">
        <v>0</v>
      </c>
      <c r="BO31" s="80">
        <v>0</v>
      </c>
      <c r="BP31" s="80">
        <v>0</v>
      </c>
      <c r="BQ31" s="80">
        <v>0</v>
      </c>
      <c r="BR31" s="80">
        <v>0</v>
      </c>
      <c r="BS31" s="80">
        <v>0</v>
      </c>
      <c r="BT31" s="80">
        <v>0</v>
      </c>
      <c r="BU31" s="80">
        <v>0</v>
      </c>
      <c r="BV31" s="80">
        <v>0</v>
      </c>
      <c r="BW31" s="80">
        <v>0</v>
      </c>
      <c r="BX31" s="80">
        <v>0</v>
      </c>
      <c r="BY31" s="80">
        <v>0</v>
      </c>
      <c r="BZ31" s="80">
        <v>0</v>
      </c>
      <c r="CA31" s="80">
        <v>0</v>
      </c>
      <c r="CB31" s="80">
        <v>0</v>
      </c>
      <c r="CC31" s="80">
        <v>0</v>
      </c>
      <c r="CD31" s="80">
        <v>0</v>
      </c>
      <c r="CE31" s="80">
        <v>0</v>
      </c>
      <c r="CF31" s="80">
        <v>0</v>
      </c>
      <c r="CG31" s="80">
        <v>0</v>
      </c>
      <c r="CH31" s="80">
        <v>0</v>
      </c>
      <c r="CI31" s="80">
        <v>0</v>
      </c>
      <c r="CJ31" s="80">
        <v>0</v>
      </c>
      <c r="CK31" s="80">
        <v>0</v>
      </c>
      <c r="CL31" s="80">
        <v>0</v>
      </c>
      <c r="CM31" s="80">
        <v>0</v>
      </c>
      <c r="CN31" s="80">
        <v>0</v>
      </c>
      <c r="CO31" s="80">
        <v>0</v>
      </c>
      <c r="CP31" s="80">
        <v>0</v>
      </c>
      <c r="CQ31" s="80">
        <v>0</v>
      </c>
      <c r="CR31" s="80">
        <v>0</v>
      </c>
      <c r="CS31" s="80">
        <v>0</v>
      </c>
      <c r="CT31" s="80">
        <v>0</v>
      </c>
      <c r="CU31" s="80">
        <v>0</v>
      </c>
      <c r="CV31" s="80">
        <v>0</v>
      </c>
      <c r="CW31" s="80">
        <v>0</v>
      </c>
      <c r="CX31" s="80">
        <v>0</v>
      </c>
      <c r="CY31" s="80">
        <v>0</v>
      </c>
      <c r="CZ31" s="80">
        <v>0</v>
      </c>
      <c r="DA31" s="80">
        <v>0</v>
      </c>
      <c r="DB31" s="80">
        <v>0</v>
      </c>
      <c r="DC31" s="80">
        <v>0</v>
      </c>
      <c r="DD31" s="80">
        <v>0</v>
      </c>
      <c r="DE31" s="80">
        <v>0</v>
      </c>
      <c r="DF31" s="80">
        <v>0</v>
      </c>
      <c r="DG31" s="80">
        <v>0</v>
      </c>
      <c r="DH31" s="80">
        <v>0</v>
      </c>
      <c r="DI31" s="80">
        <v>0</v>
      </c>
      <c r="DJ31" s="80">
        <v>0</v>
      </c>
      <c r="DK31" s="80">
        <v>0</v>
      </c>
      <c r="DL31" s="80">
        <v>0</v>
      </c>
      <c r="DM31" s="80">
        <v>0</v>
      </c>
      <c r="DN31" s="80">
        <v>0</v>
      </c>
      <c r="DO31" s="80">
        <v>0</v>
      </c>
      <c r="DP31" s="80">
        <v>0</v>
      </c>
      <c r="DQ31" s="80">
        <v>0</v>
      </c>
      <c r="DR31" s="80">
        <v>0</v>
      </c>
      <c r="DS31" s="80">
        <v>0</v>
      </c>
      <c r="DT31" s="80">
        <v>0</v>
      </c>
      <c r="DU31" s="80">
        <v>0</v>
      </c>
      <c r="DV31" s="80">
        <v>0</v>
      </c>
      <c r="DW31" s="80">
        <v>0</v>
      </c>
      <c r="DX31" s="80">
        <v>0</v>
      </c>
      <c r="DY31" s="80">
        <v>0</v>
      </c>
      <c r="DZ31" s="80">
        <v>0</v>
      </c>
      <c r="EA31" s="80">
        <v>0</v>
      </c>
      <c r="EB31" s="80">
        <v>0</v>
      </c>
      <c r="EC31" s="80">
        <v>0</v>
      </c>
      <c r="ED31" s="80">
        <v>0</v>
      </c>
      <c r="EE31" s="80">
        <v>0</v>
      </c>
      <c r="EF31" s="80">
        <v>0</v>
      </c>
      <c r="EG31" s="80">
        <v>0</v>
      </c>
      <c r="EH31" s="80">
        <v>0</v>
      </c>
      <c r="EI31" s="80">
        <v>0</v>
      </c>
      <c r="EJ31" s="80">
        <v>0</v>
      </c>
      <c r="EK31" s="80">
        <v>0</v>
      </c>
      <c r="EL31" s="80">
        <v>0</v>
      </c>
      <c r="EM31" s="80">
        <v>0</v>
      </c>
      <c r="EN31" s="80">
        <v>0</v>
      </c>
      <c r="EO31" s="80">
        <v>0</v>
      </c>
      <c r="EP31" s="80">
        <v>0</v>
      </c>
      <c r="EQ31" s="80">
        <v>0</v>
      </c>
      <c r="ER31" s="80">
        <v>0</v>
      </c>
      <c r="ES31" s="80">
        <v>0</v>
      </c>
      <c r="ET31" s="80">
        <v>0</v>
      </c>
      <c r="EU31" s="80">
        <v>0</v>
      </c>
      <c r="EV31" s="80">
        <v>0</v>
      </c>
      <c r="EW31" s="80">
        <v>0</v>
      </c>
      <c r="EX31" s="80">
        <v>0</v>
      </c>
      <c r="EY31" s="80">
        <v>0</v>
      </c>
      <c r="EZ31" s="80">
        <v>0</v>
      </c>
      <c r="FA31" s="80">
        <v>0</v>
      </c>
      <c r="FB31" s="80">
        <v>0</v>
      </c>
      <c r="FC31" s="80">
        <v>0</v>
      </c>
      <c r="FD31" s="80">
        <v>0</v>
      </c>
      <c r="FE31" s="80">
        <v>0</v>
      </c>
      <c r="FF31" s="80">
        <v>0</v>
      </c>
      <c r="FG31" s="80">
        <v>0</v>
      </c>
      <c r="FH31" s="80">
        <v>0</v>
      </c>
      <c r="FI31" s="80">
        <v>0</v>
      </c>
      <c r="FJ31" s="80">
        <v>0</v>
      </c>
      <c r="FK31" s="80">
        <v>0</v>
      </c>
      <c r="FL31" s="80">
        <v>0</v>
      </c>
      <c r="FM31" s="80">
        <v>0</v>
      </c>
      <c r="FN31" s="80">
        <v>0</v>
      </c>
      <c r="FO31" s="80">
        <v>0</v>
      </c>
      <c r="FP31" s="80">
        <v>0</v>
      </c>
      <c r="FQ31" s="80">
        <v>0</v>
      </c>
      <c r="FR31" s="80">
        <v>0</v>
      </c>
      <c r="FS31" s="80">
        <v>0</v>
      </c>
      <c r="FT31" s="80">
        <v>0</v>
      </c>
      <c r="FU31" s="80">
        <v>0</v>
      </c>
      <c r="FV31" s="80">
        <v>0</v>
      </c>
      <c r="FW31" s="80">
        <v>0</v>
      </c>
      <c r="FX31" s="80">
        <v>0</v>
      </c>
      <c r="FY31" s="80">
        <v>0</v>
      </c>
      <c r="FZ31" s="80">
        <v>0</v>
      </c>
      <c r="GA31" s="80">
        <v>0</v>
      </c>
      <c r="GB31" s="80">
        <v>0</v>
      </c>
      <c r="GC31" s="80">
        <v>0</v>
      </c>
      <c r="GD31" s="80">
        <v>0</v>
      </c>
      <c r="GE31" s="80">
        <v>0</v>
      </c>
      <c r="GF31" s="80">
        <v>0</v>
      </c>
      <c r="GG31" s="80">
        <v>0</v>
      </c>
      <c r="GH31" s="80">
        <v>0</v>
      </c>
      <c r="GI31" s="80">
        <v>0</v>
      </c>
      <c r="GJ31" s="80">
        <v>0</v>
      </c>
      <c r="GK31" s="80">
        <v>0</v>
      </c>
      <c r="GL31" s="80">
        <v>0</v>
      </c>
      <c r="GM31" s="80">
        <v>0</v>
      </c>
      <c r="GN31" s="80">
        <v>0</v>
      </c>
      <c r="GO31" s="80">
        <v>0</v>
      </c>
      <c r="GP31" s="80">
        <v>0</v>
      </c>
      <c r="GQ31" s="80">
        <v>0</v>
      </c>
      <c r="GR31" s="80">
        <v>0</v>
      </c>
      <c r="GS31" s="80">
        <v>0</v>
      </c>
      <c r="GT31" s="80">
        <v>0</v>
      </c>
      <c r="GU31" s="80">
        <v>0</v>
      </c>
      <c r="GV31" s="80">
        <v>0</v>
      </c>
      <c r="GW31" s="80">
        <v>0</v>
      </c>
      <c r="GX31" s="80">
        <v>0</v>
      </c>
      <c r="GY31" s="80">
        <v>0</v>
      </c>
      <c r="GZ31" s="80">
        <v>0</v>
      </c>
      <c r="HA31" s="80">
        <v>0</v>
      </c>
      <c r="HB31" s="80">
        <v>0</v>
      </c>
      <c r="HC31" s="80">
        <v>0</v>
      </c>
      <c r="HD31" s="80">
        <v>0</v>
      </c>
      <c r="HE31" s="80">
        <v>0</v>
      </c>
      <c r="HF31" s="80">
        <v>0</v>
      </c>
      <c r="HG31" s="80">
        <v>0</v>
      </c>
      <c r="HH31" s="80">
        <v>0</v>
      </c>
      <c r="HI31" s="80">
        <v>0</v>
      </c>
    </row>
    <row r="32" spans="1:217" x14ac:dyDescent="0.2">
      <c r="A32" s="30" t="s">
        <v>83</v>
      </c>
      <c r="B32" s="80">
        <v>0</v>
      </c>
      <c r="C32" s="80" t="e">
        <f>(SucataLuminariaConv+SucataReator)*(#REF!-#REF!)+
TrocaBracoV4V5*(#REF!-#REF!)*SucataBraco +
TrocaBracoV4V5*(#REF!-#REF!)*SucataBraco +
TrocaBracoV1V2V3*(#REF!-#REF!)*SucataBraco+
TrocaBracoV1V2V3*(#REF!-#REF!)*SucataBraco</f>
        <v>#NAME?</v>
      </c>
      <c r="D32" s="80" t="e">
        <f>(SucataLuminariaConv+SucataReator)*(#REF!-#REF!)+
TrocaBracoV4V5*(#REF!-#REF!)*SucataBraco +
TrocaBracoV4V5*(#REF!-#REF!)*SucataBraco +
TrocaBracoV1V2V3*(#REF!-#REF!)*SucataBraco+
TrocaBracoV1V2V3*(#REF!-#REF!)*SucataBraco</f>
        <v>#NAME?</v>
      </c>
      <c r="E32" s="80" t="e">
        <f>(SucataLuminariaConv+SucataReator)*(#REF!-#REF!)+
TrocaBracoV4V5*(#REF!-#REF!)*SucataBraco +
TrocaBracoV4V5*(#REF!-#REF!)*SucataBraco +
TrocaBracoV1V2V3*(#REF!-#REF!)*SucataBraco+
TrocaBracoV1V2V3*(#REF!-#REF!)*SucataBraco</f>
        <v>#NAME?</v>
      </c>
      <c r="F32" s="80" t="e">
        <f>(SucataLuminariaConv+SucataReator)*(#REF!-#REF!)+
TrocaBracoV4V5*(#REF!-#REF!)*SucataBraco +
TrocaBracoV4V5*(#REF!-#REF!)*SucataBraco +
TrocaBracoV1V2V3*(#REF!-#REF!)*SucataBraco+
TrocaBracoV1V2V3*(#REF!-#REF!)*SucataBraco</f>
        <v>#NAME?</v>
      </c>
      <c r="G32" s="80" t="e">
        <f>(SucataLuminariaConv+SucataReator)*(#REF!-#REF!)+
TrocaBracoV4V5*(#REF!-#REF!)*SucataBraco +
TrocaBracoV4V5*(#REF!-#REF!)*SucataBraco +
TrocaBracoV1V2V3*(#REF!-#REF!)*SucataBraco+
TrocaBracoV1V2V3*(#REF!-#REF!)*SucataBraco</f>
        <v>#NAME?</v>
      </c>
      <c r="H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I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J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K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L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M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N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O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P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Q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R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S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T32" s="80" t="e">
        <f>#REF!*TaxaFalha*SucataLED/1000</f>
        <v>#REF!</v>
      </c>
      <c r="U32" s="80" t="e">
        <f>#REF!*TaxaFalha*SucataLED/1000</f>
        <v>#REF!</v>
      </c>
      <c r="V32" s="80" t="e">
        <f>#REF!*TaxaFalha*SucataLED/1000</f>
        <v>#REF!</v>
      </c>
      <c r="W32" s="80" t="e">
        <f>#REF!*TaxaFalha*SucataLED/1000</f>
        <v>#REF!</v>
      </c>
      <c r="X32" s="80" t="e">
        <f>#REF!*TaxaFalha*SucataLED/1000</f>
        <v>#REF!</v>
      </c>
      <c r="Y32" s="80" t="e">
        <f>#REF!*TaxaFalha*SucataLED/1000</f>
        <v>#REF!</v>
      </c>
      <c r="Z32" s="80" t="e">
        <f>#REF!*TaxaFalha*SucataLED/1000</f>
        <v>#REF!</v>
      </c>
      <c r="AA32" s="80" t="e">
        <f>#REF!*TaxaFalha*SucataLED/1000</f>
        <v>#REF!</v>
      </c>
      <c r="AB32" s="80" t="e">
        <f>#REF!*TaxaFalha*SucataLED/1000</f>
        <v>#REF!</v>
      </c>
      <c r="AC32" s="80" t="e">
        <f>#REF!*TaxaFalha*SucataLED/1000</f>
        <v>#REF!</v>
      </c>
      <c r="AD32" s="80" t="e">
        <f>#REF!*TaxaFalha*SucataLED/1000</f>
        <v>#REF!</v>
      </c>
      <c r="AE32" s="80" t="e">
        <f>#REF!*TaxaFalha*SucataLED/1000</f>
        <v>#REF!</v>
      </c>
      <c r="AF32" s="80" t="e">
        <f>#REF!*TaxaFalha*SucataLED/1000</f>
        <v>#REF!</v>
      </c>
      <c r="AG32" s="80" t="e">
        <f>#REF!*TaxaFalha*SucataLED/1000</f>
        <v>#REF!</v>
      </c>
      <c r="AH32" s="80" t="e">
        <f>#REF!*TaxaFalha*SucataLED/1000</f>
        <v>#REF!</v>
      </c>
      <c r="AI32" s="80" t="e">
        <f>#REF!*TaxaFalha*SucataLED/1000</f>
        <v>#REF!</v>
      </c>
      <c r="AJ32" s="80" t="e">
        <f>#REF!*TaxaFalha*SucataLED/1000</f>
        <v>#REF!</v>
      </c>
      <c r="AK32" s="80" t="e">
        <f>#REF!*TaxaFalha*SucataLED/1000</f>
        <v>#REF!</v>
      </c>
      <c r="AL32" s="80" t="e">
        <f>#REF!*TaxaFalha*SucataLED/1000</f>
        <v>#REF!</v>
      </c>
      <c r="AM32" s="80" t="e">
        <f>#REF!*TaxaFalha*SucataLED/1000</f>
        <v>#REF!</v>
      </c>
      <c r="AN32" s="80" t="e">
        <f>#REF!*TaxaFalha*SucataLED/1000</f>
        <v>#REF!</v>
      </c>
      <c r="AO32" s="80" t="e">
        <f>#REF!*TaxaFalha*SucataLED/1000</f>
        <v>#REF!</v>
      </c>
      <c r="AP32" s="80" t="e">
        <f>#REF!*TaxaFalha*SucataLED/1000</f>
        <v>#REF!</v>
      </c>
      <c r="AQ32" s="80" t="e">
        <f>#REF!*TaxaFalha*SucataLED/1000</f>
        <v>#REF!</v>
      </c>
      <c r="AR32" s="80" t="e">
        <f>#REF!*TaxaFalha*SucataLED/1000</f>
        <v>#REF!</v>
      </c>
      <c r="AS32" s="80" t="e">
        <f>#REF!*TaxaFalha*SucataLED/1000</f>
        <v>#REF!</v>
      </c>
      <c r="AT32" s="80" t="e">
        <f>#REF!*TaxaFalha*SucataLED/1000</f>
        <v>#REF!</v>
      </c>
      <c r="AU32" s="80" t="e">
        <f>#REF!*TaxaFalha*SucataLED/1000</f>
        <v>#REF!</v>
      </c>
      <c r="AV32" s="80" t="e">
        <f>#REF!*TaxaFalha*SucataLED/1000</f>
        <v>#REF!</v>
      </c>
      <c r="AW32" s="80" t="e">
        <f>#REF!*TaxaFalha*SucataLED/1000</f>
        <v>#REF!</v>
      </c>
      <c r="AX32" s="80" t="e">
        <f>#REF!*TaxaFalha*SucataLED/1000</f>
        <v>#REF!</v>
      </c>
      <c r="AY32" s="80" t="e">
        <f>#REF!*TaxaFalha*SucataLED/1000</f>
        <v>#REF!</v>
      </c>
      <c r="AZ32" s="80" t="e">
        <f>#REF!*TaxaFalha*SucataLED/1000</f>
        <v>#REF!</v>
      </c>
      <c r="BA32" s="80" t="e">
        <f>#REF!*TaxaFalha*SucataLED/1000</f>
        <v>#REF!</v>
      </c>
      <c r="BB32" s="80" t="e">
        <f>#REF!*TaxaFalha*SucataLED/1000</f>
        <v>#REF!</v>
      </c>
      <c r="BC32" s="80" t="e">
        <f>#REF!*TaxaFalha*SucataLED/1000</f>
        <v>#REF!</v>
      </c>
      <c r="BD32" s="80" t="e">
        <f>#REF!*TaxaFalha*SucataLED/1000</f>
        <v>#REF!</v>
      </c>
      <c r="BE32" s="80" t="e">
        <f>#REF!*TaxaFalha*SucataLED/1000</f>
        <v>#REF!</v>
      </c>
      <c r="BF32" s="80" t="e">
        <f>#REF!*TaxaFalha*SucataLED/1000</f>
        <v>#REF!</v>
      </c>
      <c r="BG32" s="80" t="e">
        <f>#REF!*TaxaFalha*SucataLED/1000</f>
        <v>#REF!</v>
      </c>
      <c r="BH32" s="80" t="e">
        <f>#REF!*TaxaFalha*SucataLED/1000</f>
        <v>#REF!</v>
      </c>
      <c r="BI32" s="80" t="e">
        <f>#REF!*TaxaFalha*SucataLED/1000</f>
        <v>#REF!</v>
      </c>
      <c r="BJ32" s="80" t="e">
        <f>#REF!*TaxaFalha*SucataLED/1000</f>
        <v>#REF!</v>
      </c>
      <c r="BK32" s="80" t="e">
        <f>#REF!*TaxaFalha*SucataLED/1000</f>
        <v>#REF!</v>
      </c>
      <c r="BL32" s="80" t="e">
        <f>#REF!*TaxaFalha*SucataLED/1000</f>
        <v>#REF!</v>
      </c>
      <c r="BM32" s="80" t="e">
        <f>#REF!*TaxaFalha*SucataLED/1000</f>
        <v>#REF!</v>
      </c>
      <c r="BN32" s="80" t="e">
        <f>#REF!*TaxaFalha*SucataLED/1000</f>
        <v>#REF!</v>
      </c>
      <c r="BO32" s="80" t="e">
        <f>#REF!*TaxaFalha*SucataLED/1000</f>
        <v>#REF!</v>
      </c>
      <c r="BP32" s="80" t="e">
        <f>#REF!*TaxaFalha*SucataLED/1000</f>
        <v>#REF!</v>
      </c>
      <c r="BQ32" s="80" t="e">
        <f>#REF!*TaxaFalha*SucataLED/1000</f>
        <v>#REF!</v>
      </c>
      <c r="BR32" s="80" t="e">
        <f>#REF!*TaxaFalha*SucataLED/1000</f>
        <v>#REF!</v>
      </c>
      <c r="BS32" s="80" t="e">
        <f>#REF!*TaxaFalha*SucataLED/1000</f>
        <v>#REF!</v>
      </c>
      <c r="BT32" s="80" t="e">
        <f>#REF!*TaxaFalha*SucataLED/1000</f>
        <v>#REF!</v>
      </c>
      <c r="BU32" s="80" t="e">
        <f>#REF!*TaxaFalha*SucataLED/1000</f>
        <v>#REF!</v>
      </c>
      <c r="BV32" s="80" t="e">
        <f>#REF!*TaxaFalha*SucataLED/1000</f>
        <v>#REF!</v>
      </c>
      <c r="BW32" s="80" t="e">
        <f>#REF!*TaxaFalha*SucataLED/1000</f>
        <v>#REF!</v>
      </c>
      <c r="BX32" s="80" t="e">
        <f>#REF!*TaxaFalha*SucataLED/1000</f>
        <v>#REF!</v>
      </c>
      <c r="BY32" s="80" t="e">
        <f>#REF!*TaxaFalha*SucataLED/1000</f>
        <v>#REF!</v>
      </c>
      <c r="BZ32" s="80" t="e">
        <f>#REF!*TaxaFalha*SucataLED/1000</f>
        <v>#REF!</v>
      </c>
      <c r="CA32" s="80" t="e">
        <f>#REF!*TaxaFalha*SucataLED/1000</f>
        <v>#REF!</v>
      </c>
      <c r="CB32" s="80" t="e">
        <f>#REF!*TaxaFalha*SucataLED/1000</f>
        <v>#REF!</v>
      </c>
      <c r="CC32" s="80" t="e">
        <f>#REF!*TaxaFalha*SucataLED/1000</f>
        <v>#REF!</v>
      </c>
      <c r="CD32" s="80" t="e">
        <f>#REF!*TaxaFalha*SucataLED/1000</f>
        <v>#REF!</v>
      </c>
      <c r="CE32" s="80" t="e">
        <f>#REF!*TaxaFalha*SucataLED/1000</f>
        <v>#REF!</v>
      </c>
      <c r="CF32" s="80" t="e">
        <f>#REF!*TaxaFalha*SucataLED/1000</f>
        <v>#REF!</v>
      </c>
      <c r="CG32" s="80" t="e">
        <f>#REF!*TaxaFalha*SucataLED/1000</f>
        <v>#REF!</v>
      </c>
      <c r="CH32" s="80" t="e">
        <f>#REF!*TaxaFalha*SucataLED/1000</f>
        <v>#REF!</v>
      </c>
      <c r="CI32" s="80" t="e">
        <f>#REF!*TaxaFalha*SucataLED/1000</f>
        <v>#REF!</v>
      </c>
      <c r="CJ32" s="80" t="e">
        <f>#REF!*TaxaFalha*SucataLED/1000</f>
        <v>#REF!</v>
      </c>
      <c r="CK32" s="80" t="e">
        <f>#REF!*TaxaFalha*SucataLED/1000</f>
        <v>#REF!</v>
      </c>
      <c r="CL32" s="80" t="e">
        <f>#REF!*TaxaFalha*SucataLED/1000</f>
        <v>#REF!</v>
      </c>
      <c r="CM32" s="80" t="e">
        <f>#REF!*TaxaFalha*SucataLED/1000</f>
        <v>#REF!</v>
      </c>
      <c r="CN32" s="80" t="e">
        <f>#REF!*TaxaFalha*SucataLED/1000</f>
        <v>#REF!</v>
      </c>
      <c r="CO32" s="80" t="e">
        <f>#REF!*TaxaFalha*SucataLED/1000</f>
        <v>#REF!</v>
      </c>
      <c r="CP32" s="80" t="e">
        <f>#REF!*TaxaFalha*SucataLED/1000</f>
        <v>#REF!</v>
      </c>
      <c r="CQ32" s="80" t="e">
        <f>#REF!*TaxaFalha*SucataLED/1000</f>
        <v>#REF!</v>
      </c>
      <c r="CR32" s="80" t="e">
        <f>#REF!*TaxaFalha*SucataLED/1000</f>
        <v>#REF!</v>
      </c>
      <c r="CS32" s="80" t="e">
        <f>#REF!*TaxaFalha*SucataLED/1000</f>
        <v>#REF!</v>
      </c>
      <c r="CT32" s="80" t="e">
        <f>#REF!*TaxaFalha*SucataLED/1000</f>
        <v>#REF!</v>
      </c>
      <c r="CU32" s="80" t="e">
        <f>#REF!*TaxaFalha*SucataLED/1000</f>
        <v>#REF!</v>
      </c>
      <c r="CV32" s="80" t="e">
        <f>#REF!*TaxaFalha*SucataLED/1000</f>
        <v>#REF!</v>
      </c>
      <c r="CW32" s="80" t="e">
        <f>#REF!*TaxaFalha*SucataLED/1000</f>
        <v>#REF!</v>
      </c>
      <c r="CX32" s="80" t="e">
        <f>#REF!*TaxaFalha*SucataLED/1000</f>
        <v>#REF!</v>
      </c>
      <c r="CY32" s="80" t="e">
        <f>#REF!*TaxaFalha*SucataLED/1000</f>
        <v>#REF!</v>
      </c>
      <c r="CZ32" s="80" t="e">
        <f>#REF!*TaxaFalha*SucataLED/1000</f>
        <v>#REF!</v>
      </c>
      <c r="DA32" s="80" t="e">
        <f>#REF!*TaxaFalha*SucataLED/1000</f>
        <v>#REF!</v>
      </c>
      <c r="DB32" s="80" t="e">
        <f>#REF!*TaxaFalha*SucataLED/1000</f>
        <v>#REF!</v>
      </c>
      <c r="DC32" s="80" t="e">
        <f>#REF!*TaxaFalha*SucataLED/1000</f>
        <v>#REF!</v>
      </c>
      <c r="DD32" s="80" t="e">
        <f>#REF!*TaxaFalha*SucataLED/1000</f>
        <v>#REF!</v>
      </c>
      <c r="DE32" s="80" t="e">
        <f>#REF!*TaxaFalha*SucataLED/1000</f>
        <v>#REF!</v>
      </c>
      <c r="DF32" s="80" t="e">
        <f>#REF!*TaxaFalha*SucataLED/1000</f>
        <v>#REF!</v>
      </c>
      <c r="DG32" s="80" t="e">
        <f>#REF!*TaxaFalha*SucataLED/1000</f>
        <v>#REF!</v>
      </c>
      <c r="DH32" s="80" t="e">
        <f>#REF!*TaxaFalha*SucataLED/1000</f>
        <v>#REF!</v>
      </c>
      <c r="DI32" s="80" t="e">
        <f>#REF!*TaxaFalha*SucataLED/1000</f>
        <v>#REF!</v>
      </c>
      <c r="DJ32" s="80" t="e">
        <f>#REF!*TaxaFalha*SucataLED/1000</f>
        <v>#REF!</v>
      </c>
      <c r="DK32" s="80" t="e">
        <f>#REF!*TaxaFalha*SucataLED/1000</f>
        <v>#REF!</v>
      </c>
      <c r="DL32" s="80" t="e">
        <f>#REF!*TaxaFalha*SucataLED/1000</f>
        <v>#REF!</v>
      </c>
      <c r="DM32" s="80" t="e">
        <f>#REF!*TaxaFalha*SucataLED/1000</f>
        <v>#REF!</v>
      </c>
      <c r="DN32" s="80" t="e">
        <f>#REF!*TaxaFalha*SucataLED/1000</f>
        <v>#REF!</v>
      </c>
      <c r="DO32" s="80" t="e">
        <f>#REF!*TaxaFalha*SucataLED/1000</f>
        <v>#REF!</v>
      </c>
      <c r="DP32" s="80" t="e">
        <f>#REF!*TaxaFalha*SucataLED/1000</f>
        <v>#REF!</v>
      </c>
      <c r="DQ32" s="80" t="e">
        <f>#REF!*TaxaFalha*SucataLED/1000</f>
        <v>#REF!</v>
      </c>
      <c r="DR32" s="80" t="e">
        <f>#REF!*TaxaFalha*SucataLED/1000</f>
        <v>#REF!</v>
      </c>
      <c r="DS32" s="80" t="e">
        <f>#REF!*TaxaFalha*SucataLED/1000</f>
        <v>#REF!</v>
      </c>
      <c r="DT32" s="80" t="e">
        <f>#REF!*TaxaFalha*SucataLED/1000</f>
        <v>#REF!</v>
      </c>
      <c r="DU32" s="80" t="e">
        <f>#REF!*TaxaFalha*SucataLED/1000</f>
        <v>#REF!</v>
      </c>
      <c r="DV32" s="80" t="e">
        <f>#REF!*TaxaFalha*SucataLED/1000</f>
        <v>#REF!</v>
      </c>
      <c r="DW32" s="80" t="e">
        <f>#REF!*TaxaFalha*SucataLED/1000</f>
        <v>#REF!</v>
      </c>
      <c r="DX32" s="80" t="e">
        <f>#REF!*TaxaFalha*SucataLED/1000</f>
        <v>#REF!</v>
      </c>
      <c r="DY32" s="80" t="e">
        <f>#REF!*TaxaFalha*SucataLED/1000</f>
        <v>#REF!</v>
      </c>
      <c r="DZ32" s="80" t="e">
        <f>#REF!*TaxaFalha*SucataLED/1000</f>
        <v>#REF!</v>
      </c>
      <c r="EA32" s="80" t="e">
        <f>#REF!*TaxaFalha*SucataLED/1000</f>
        <v>#REF!</v>
      </c>
      <c r="EB32" s="80" t="e">
        <f>#REF!*TaxaFalha*SucataLED/1000</f>
        <v>#REF!</v>
      </c>
      <c r="EC32" s="80" t="e">
        <f>#REF!*TaxaFalha*SucataLED/1000</f>
        <v>#REF!</v>
      </c>
      <c r="ED32" s="80" t="e">
        <f>#REF!*TaxaFalha*SucataLED/1000</f>
        <v>#REF!</v>
      </c>
      <c r="EE32" s="80" t="e">
        <f>#REF!*TaxaFalha*SucataLED/1000</f>
        <v>#REF!</v>
      </c>
      <c r="EF32" s="80" t="e">
        <f>#REF!*TaxaFalha*SucataLED/1000</f>
        <v>#REF!</v>
      </c>
      <c r="EG32" s="80" t="e">
        <f>#REF!*TaxaFalha*SucataLED/1000</f>
        <v>#REF!</v>
      </c>
      <c r="EH32" s="80" t="e">
        <f>#REF!*TaxaFalha*SucataLED/1000</f>
        <v>#REF!</v>
      </c>
      <c r="EI32" s="80" t="e">
        <f>#REF!*TaxaFalha*SucataLED/1000</f>
        <v>#REF!</v>
      </c>
      <c r="EJ32" s="80" t="e">
        <f>#REF!*TaxaFalha*SucataLED/1000</f>
        <v>#REF!</v>
      </c>
      <c r="EK32" s="80" t="e">
        <f>#REF!*TaxaFalha*SucataLED/1000</f>
        <v>#REF!</v>
      </c>
      <c r="EL32" s="80" t="e">
        <f>#REF!*TaxaFalha*SucataLED/1000</f>
        <v>#REF!</v>
      </c>
      <c r="EM32" s="80" t="e">
        <f>#REF!*TaxaFalha*SucataLED/1000</f>
        <v>#REF!</v>
      </c>
      <c r="EN32" s="80" t="e">
        <f>#REF!*TaxaFalha*SucataLED/1000</f>
        <v>#REF!</v>
      </c>
      <c r="EO32" s="80" t="e">
        <f>#REF!*TaxaFalha*SucataLED/1000</f>
        <v>#REF!</v>
      </c>
      <c r="EP32" s="80" t="e">
        <f>#REF!*TaxaFalha*SucataLED/1000</f>
        <v>#REF!</v>
      </c>
      <c r="EQ32" s="80" t="e">
        <f>#REF!*TaxaFalha*SucataLED/1000</f>
        <v>#REF!</v>
      </c>
      <c r="ER32" s="80" t="e">
        <f>#REF!*TaxaFalha*SucataLED/1000</f>
        <v>#REF!</v>
      </c>
      <c r="ES32" s="80" t="e">
        <f>#REF!*TaxaFalha*SucataLED/1000</f>
        <v>#REF!</v>
      </c>
      <c r="ET32" s="80" t="e">
        <f>#REF!*TaxaFalha*SucataLED/1000</f>
        <v>#REF!</v>
      </c>
      <c r="EU32" s="80" t="e">
        <f>#REF!*TaxaFalha*SucataLED/1000</f>
        <v>#REF!</v>
      </c>
      <c r="EV32" s="80" t="e">
        <f>#REF!*TaxaFalha*SucataLED/1000</f>
        <v>#REF!</v>
      </c>
      <c r="EW32" s="80" t="e">
        <f>#REF!*TaxaFalha*SucataLED/1000</f>
        <v>#REF!</v>
      </c>
      <c r="EX32" s="80" t="e">
        <f>#REF!*TaxaFalha*SucataLED/1000</f>
        <v>#REF!</v>
      </c>
      <c r="EY32" s="80" t="e">
        <f>#REF!*TaxaFalha*SucataLED/1000</f>
        <v>#REF!</v>
      </c>
      <c r="EZ32" s="80" t="e">
        <f>#REF!*TaxaFalha*SucataLED/1000</f>
        <v>#REF!</v>
      </c>
      <c r="FA32" s="80" t="e">
        <f>#REF!*TaxaFalha*SucataLED/1000</f>
        <v>#REF!</v>
      </c>
      <c r="FB32" s="80" t="e">
        <f>#REF!*TaxaFalha*SucataLED/1000</f>
        <v>#REF!</v>
      </c>
      <c r="FC32" s="80" t="e">
        <f>#REF!*TaxaFalha*SucataLED/1000</f>
        <v>#REF!</v>
      </c>
      <c r="FD32" s="80" t="e">
        <f>#REF!*TaxaFalha*SucataLED/1000</f>
        <v>#REF!</v>
      </c>
      <c r="FE32" s="80" t="e">
        <f>#REF!*TaxaFalha*SucataLED/1000</f>
        <v>#REF!</v>
      </c>
      <c r="FF32" s="80" t="e">
        <f>#REF!*TaxaFalha*SucataLED/1000</f>
        <v>#REF!</v>
      </c>
      <c r="FG32" s="80" t="e">
        <f>#REF!*TaxaFalha*SucataLED/1000</f>
        <v>#REF!</v>
      </c>
      <c r="FH32" s="80" t="e">
        <f>#REF!*TaxaFalha*SucataLED/1000</f>
        <v>#REF!</v>
      </c>
      <c r="FI32" s="80" t="e">
        <f>#REF!*TaxaFalha*SucataLED/1000</f>
        <v>#REF!</v>
      </c>
      <c r="FJ32" s="80" t="e">
        <f>#REF!*TaxaFalha*SucataLED/1000</f>
        <v>#REF!</v>
      </c>
      <c r="FK32" s="80" t="e">
        <f>#REF!*TaxaFalha*SucataLED/1000</f>
        <v>#REF!</v>
      </c>
      <c r="FL32" s="80" t="e">
        <f>#REF!*TaxaFalha*SucataLED/1000</f>
        <v>#REF!</v>
      </c>
      <c r="FM32" s="80" t="e">
        <f>#REF!*TaxaFalha*SucataLED/1000</f>
        <v>#REF!</v>
      </c>
      <c r="FN32" s="80" t="e">
        <f>#REF!*TaxaFalha*SucataLED/1000</f>
        <v>#REF!</v>
      </c>
      <c r="FO32" s="80" t="e">
        <f>#REF!*TaxaFalha*SucataLED/1000</f>
        <v>#REF!</v>
      </c>
      <c r="FP32" s="80" t="e">
        <f>#REF!*TaxaFalha*SucataLED/1000</f>
        <v>#REF!</v>
      </c>
      <c r="FQ32" s="80" t="e">
        <f>#REF!*TaxaFalha*SucataLED/1000</f>
        <v>#REF!</v>
      </c>
      <c r="FR32" s="80" t="e">
        <f>#REF!*TaxaFalha*SucataLED/1000</f>
        <v>#REF!</v>
      </c>
      <c r="FS32" s="80" t="e">
        <f>#REF!*TaxaFalha*SucataLED/1000</f>
        <v>#REF!</v>
      </c>
      <c r="FT32" s="80" t="e">
        <f>#REF!*TaxaFalha*SucataLED/1000</f>
        <v>#REF!</v>
      </c>
      <c r="FU32" s="80" t="e">
        <f>#REF!*TaxaFalha*SucataLED/1000</f>
        <v>#REF!</v>
      </c>
      <c r="FV32" s="80" t="e">
        <f>#REF!*TaxaFalha*SucataLED/1000</f>
        <v>#REF!</v>
      </c>
      <c r="FW32" s="80" t="e">
        <f>#REF!*TaxaFalha*SucataLED/1000</f>
        <v>#REF!</v>
      </c>
      <c r="FX32" s="80" t="e">
        <f>#REF!*TaxaFalha*SucataLED/1000</f>
        <v>#REF!</v>
      </c>
      <c r="FY32" s="80" t="e">
        <f>#REF!*TaxaFalha*SucataLED/1000</f>
        <v>#REF!</v>
      </c>
      <c r="FZ32" s="80" t="e">
        <f>#REF!*TaxaFalha*SucataLED/1000</f>
        <v>#REF!</v>
      </c>
      <c r="GA32" s="80" t="e">
        <f>#REF!*TaxaFalha*SucataLED/1000</f>
        <v>#REF!</v>
      </c>
      <c r="GB32" s="80" t="e">
        <f>#REF!*TaxaFalha*SucataLED/1000</f>
        <v>#REF!</v>
      </c>
      <c r="GC32" s="80" t="e">
        <f>#REF!*TaxaFalha*SucataLED/1000</f>
        <v>#REF!</v>
      </c>
      <c r="GD32" s="80" t="e">
        <f>#REF!*TaxaFalha*SucataLED/1000</f>
        <v>#REF!</v>
      </c>
      <c r="GE32" s="80" t="e">
        <f>#REF!*TaxaFalha*SucataLED/1000</f>
        <v>#REF!</v>
      </c>
      <c r="GF32" s="80" t="e">
        <f>#REF!*TaxaFalha*SucataLED/1000</f>
        <v>#REF!</v>
      </c>
      <c r="GG32" s="80" t="e">
        <f>#REF!*TaxaFalha*SucataLED/1000</f>
        <v>#REF!</v>
      </c>
      <c r="GH32" s="80" t="e">
        <f>#REF!*TaxaFalha*SucataLED/1000</f>
        <v>#REF!</v>
      </c>
      <c r="GI32" s="80" t="e">
        <f>#REF!*TaxaFalha*SucataLED/1000</f>
        <v>#REF!</v>
      </c>
      <c r="GJ32" s="80" t="e">
        <f>#REF!*TaxaFalha*SucataLED/1000</f>
        <v>#REF!</v>
      </c>
      <c r="GK32" s="80" t="e">
        <f>#REF!*TaxaFalha*SucataLED/1000</f>
        <v>#REF!</v>
      </c>
      <c r="GL32" s="80" t="e">
        <f>#REF!*TaxaFalha*SucataLED/1000</f>
        <v>#REF!</v>
      </c>
      <c r="GM32" s="80" t="e">
        <f>#REF!*TaxaFalha*SucataLED/1000</f>
        <v>#REF!</v>
      </c>
      <c r="GN32" s="80" t="e">
        <f>#REF!*TaxaFalha*SucataLED/1000</f>
        <v>#REF!</v>
      </c>
      <c r="GO32" s="80" t="e">
        <f>#REF!*TaxaFalha*SucataLED/1000</f>
        <v>#REF!</v>
      </c>
      <c r="GP32" s="80" t="e">
        <f>#REF!*TaxaFalha*SucataLED/1000</f>
        <v>#REF!</v>
      </c>
      <c r="GQ32" s="80" t="e">
        <f>#REF!*TaxaFalha*SucataLED/1000</f>
        <v>#REF!</v>
      </c>
      <c r="GR32" s="80" t="e">
        <f>#REF!*TaxaFalha*SucataLED/1000</f>
        <v>#REF!</v>
      </c>
      <c r="GS32" s="80" t="e">
        <f>#REF!*TaxaFalha*SucataLED/1000</f>
        <v>#REF!</v>
      </c>
      <c r="GT32" s="80" t="e">
        <f>#REF!*TaxaFalha*SucataLED/1000</f>
        <v>#REF!</v>
      </c>
      <c r="GU32" s="80" t="e">
        <f>#REF!*TaxaFalha*SucataLED/1000</f>
        <v>#REF!</v>
      </c>
      <c r="GV32" s="80" t="e">
        <f>#REF!*TaxaFalha*SucataLED/1000</f>
        <v>#REF!</v>
      </c>
      <c r="GW32" s="80" t="e">
        <f>#REF!*TaxaFalha*SucataLED/1000</f>
        <v>#REF!</v>
      </c>
      <c r="GX32" s="80" t="e">
        <f>#REF!*TaxaFalha*SucataLED/1000</f>
        <v>#REF!</v>
      </c>
      <c r="GY32" s="80" t="e">
        <f>#REF!*TaxaFalha*SucataLED/1000</f>
        <v>#REF!</v>
      </c>
      <c r="GZ32" s="80" t="e">
        <f>#REF!*TaxaFalha*SucataLED/1000</f>
        <v>#REF!</v>
      </c>
      <c r="HA32" s="80" t="e">
        <f>#REF!*TaxaFalha*SucataLED/1000</f>
        <v>#REF!</v>
      </c>
      <c r="HB32" s="80" t="e">
        <f>#REF!*TaxaFalha*SucataLED/1000</f>
        <v>#REF!</v>
      </c>
      <c r="HC32" s="80" t="e">
        <f>#REF!*TaxaFalha*SucataLED/1000</f>
        <v>#REF!</v>
      </c>
      <c r="HD32" s="80" t="e">
        <f>#REF!*TaxaFalha*SucataLED/1000</f>
        <v>#REF!</v>
      </c>
      <c r="HE32" s="80" t="e">
        <f>#REF!*TaxaFalha*SucataLED/1000</f>
        <v>#REF!</v>
      </c>
      <c r="HF32" s="80" t="e">
        <f>#REF!*TaxaFalha*SucataLED/1000</f>
        <v>#REF!</v>
      </c>
      <c r="HG32" s="80" t="e">
        <f>#REF!*TaxaFalha*SucataLED/1000</f>
        <v>#REF!</v>
      </c>
      <c r="HH32" s="80" t="e">
        <f>#REF!*TaxaFalha*SucataLED/1000</f>
        <v>#REF!</v>
      </c>
      <c r="HI32" s="80" t="e">
        <f>#REF!*TaxaFalha*SucataLED/1000</f>
        <v>#REF!</v>
      </c>
    </row>
    <row r="34" spans="1:217" s="22" customFormat="1" x14ac:dyDescent="0.2">
      <c r="A34" s="34" t="s">
        <v>84</v>
      </c>
      <c r="B34" s="83" t="e">
        <f t="shared" ref="B34:BM34" si="42">SUM(B35:B37)-SUM(B38:B39)</f>
        <v>#NAME?</v>
      </c>
      <c r="C34" s="83" t="e">
        <f t="shared" si="42"/>
        <v>#NAME?</v>
      </c>
      <c r="D34" s="83" t="e">
        <f t="shared" si="42"/>
        <v>#NAME?</v>
      </c>
      <c r="E34" s="83" t="e">
        <f t="shared" si="42"/>
        <v>#NAME?</v>
      </c>
      <c r="F34" s="83" t="e">
        <f t="shared" si="42"/>
        <v>#NAME?</v>
      </c>
      <c r="G34" s="83" t="e">
        <f t="shared" si="42"/>
        <v>#NAME?</v>
      </c>
      <c r="H34" s="83" t="e">
        <f t="shared" si="42"/>
        <v>#NAME?</v>
      </c>
      <c r="I34" s="83" t="e">
        <f t="shared" si="42"/>
        <v>#NAME?</v>
      </c>
      <c r="J34" s="83" t="e">
        <f t="shared" si="42"/>
        <v>#NAME?</v>
      </c>
      <c r="K34" s="83" t="e">
        <f t="shared" si="42"/>
        <v>#NAME?</v>
      </c>
      <c r="L34" s="83" t="e">
        <f t="shared" si="42"/>
        <v>#NAME?</v>
      </c>
      <c r="M34" s="83" t="e">
        <f t="shared" si="42"/>
        <v>#NAME?</v>
      </c>
      <c r="N34" s="83" t="e">
        <f t="shared" si="42"/>
        <v>#NAME?</v>
      </c>
      <c r="O34" s="83" t="e">
        <f t="shared" si="42"/>
        <v>#NAME?</v>
      </c>
      <c r="P34" s="83" t="e">
        <f t="shared" si="42"/>
        <v>#NAME?</v>
      </c>
      <c r="Q34" s="83" t="e">
        <f t="shared" si="42"/>
        <v>#NAME?</v>
      </c>
      <c r="R34" s="83" t="e">
        <f t="shared" si="42"/>
        <v>#NAME?</v>
      </c>
      <c r="S34" s="83" t="e">
        <f t="shared" si="42"/>
        <v>#NAME?</v>
      </c>
      <c r="T34" s="83" t="e">
        <f t="shared" si="42"/>
        <v>#NAME?</v>
      </c>
      <c r="U34" s="83" t="e">
        <f t="shared" si="42"/>
        <v>#NAME?</v>
      </c>
      <c r="V34" s="83" t="e">
        <f t="shared" si="42"/>
        <v>#NAME?</v>
      </c>
      <c r="W34" s="83" t="e">
        <f t="shared" si="42"/>
        <v>#NAME?</v>
      </c>
      <c r="X34" s="83" t="e">
        <f t="shared" si="42"/>
        <v>#NAME?</v>
      </c>
      <c r="Y34" s="83" t="e">
        <f t="shared" si="42"/>
        <v>#NAME?</v>
      </c>
      <c r="Z34" s="83" t="e">
        <f t="shared" si="42"/>
        <v>#NAME?</v>
      </c>
      <c r="AA34" s="83" t="e">
        <f t="shared" si="42"/>
        <v>#NAME?</v>
      </c>
      <c r="AB34" s="83" t="e">
        <f t="shared" si="42"/>
        <v>#NAME?</v>
      </c>
      <c r="AC34" s="83" t="e">
        <f t="shared" si="42"/>
        <v>#NAME?</v>
      </c>
      <c r="AD34" s="83" t="e">
        <f t="shared" si="42"/>
        <v>#NAME?</v>
      </c>
      <c r="AE34" s="83" t="e">
        <f t="shared" si="42"/>
        <v>#NAME?</v>
      </c>
      <c r="AF34" s="83" t="e">
        <f t="shared" si="42"/>
        <v>#NAME?</v>
      </c>
      <c r="AG34" s="83" t="e">
        <f t="shared" si="42"/>
        <v>#NAME?</v>
      </c>
      <c r="AH34" s="83" t="e">
        <f t="shared" si="42"/>
        <v>#NAME?</v>
      </c>
      <c r="AI34" s="83" t="e">
        <f t="shared" si="42"/>
        <v>#NAME?</v>
      </c>
      <c r="AJ34" s="83" t="e">
        <f t="shared" si="42"/>
        <v>#NAME?</v>
      </c>
      <c r="AK34" s="83" t="e">
        <f t="shared" si="42"/>
        <v>#NAME?</v>
      </c>
      <c r="AL34" s="83" t="e">
        <f t="shared" si="42"/>
        <v>#NAME?</v>
      </c>
      <c r="AM34" s="83" t="e">
        <f t="shared" si="42"/>
        <v>#NAME?</v>
      </c>
      <c r="AN34" s="83" t="e">
        <f t="shared" si="42"/>
        <v>#NAME?</v>
      </c>
      <c r="AO34" s="83" t="e">
        <f t="shared" si="42"/>
        <v>#NAME?</v>
      </c>
      <c r="AP34" s="83" t="e">
        <f t="shared" si="42"/>
        <v>#NAME?</v>
      </c>
      <c r="AQ34" s="83" t="e">
        <f t="shared" si="42"/>
        <v>#NAME?</v>
      </c>
      <c r="AR34" s="83" t="e">
        <f t="shared" si="42"/>
        <v>#NAME?</v>
      </c>
      <c r="AS34" s="83" t="e">
        <f t="shared" si="42"/>
        <v>#NAME?</v>
      </c>
      <c r="AT34" s="83" t="e">
        <f t="shared" si="42"/>
        <v>#NAME?</v>
      </c>
      <c r="AU34" s="83" t="e">
        <f t="shared" si="42"/>
        <v>#NAME?</v>
      </c>
      <c r="AV34" s="83" t="e">
        <f t="shared" si="42"/>
        <v>#NAME?</v>
      </c>
      <c r="AW34" s="83" t="e">
        <f t="shared" si="42"/>
        <v>#NAME?</v>
      </c>
      <c r="AX34" s="83" t="e">
        <f t="shared" si="42"/>
        <v>#NAME?</v>
      </c>
      <c r="AY34" s="83" t="e">
        <f t="shared" si="42"/>
        <v>#NAME?</v>
      </c>
      <c r="AZ34" s="83" t="e">
        <f t="shared" si="42"/>
        <v>#NAME?</v>
      </c>
      <c r="BA34" s="83" t="e">
        <f t="shared" si="42"/>
        <v>#NAME?</v>
      </c>
      <c r="BB34" s="83" t="e">
        <f t="shared" si="42"/>
        <v>#NAME?</v>
      </c>
      <c r="BC34" s="83" t="e">
        <f t="shared" si="42"/>
        <v>#NAME?</v>
      </c>
      <c r="BD34" s="83" t="e">
        <f t="shared" si="42"/>
        <v>#NAME?</v>
      </c>
      <c r="BE34" s="83" t="e">
        <f t="shared" si="42"/>
        <v>#NAME?</v>
      </c>
      <c r="BF34" s="83" t="e">
        <f t="shared" si="42"/>
        <v>#NAME?</v>
      </c>
      <c r="BG34" s="83" t="e">
        <f t="shared" si="42"/>
        <v>#NAME?</v>
      </c>
      <c r="BH34" s="83" t="e">
        <f t="shared" si="42"/>
        <v>#NAME?</v>
      </c>
      <c r="BI34" s="83" t="e">
        <f t="shared" si="42"/>
        <v>#NAME?</v>
      </c>
      <c r="BJ34" s="83" t="e">
        <f t="shared" si="42"/>
        <v>#NAME?</v>
      </c>
      <c r="BK34" s="83" t="e">
        <f t="shared" si="42"/>
        <v>#NAME?</v>
      </c>
      <c r="BL34" s="83" t="e">
        <f t="shared" si="42"/>
        <v>#NAME?</v>
      </c>
      <c r="BM34" s="83" t="e">
        <f t="shared" si="42"/>
        <v>#NAME?</v>
      </c>
      <c r="BN34" s="83" t="e">
        <f t="shared" ref="BN34:DY34" si="43">SUM(BN35:BN37)-SUM(BN38:BN39)</f>
        <v>#NAME?</v>
      </c>
      <c r="BO34" s="83" t="e">
        <f t="shared" si="43"/>
        <v>#NAME?</v>
      </c>
      <c r="BP34" s="83" t="e">
        <f t="shared" si="43"/>
        <v>#NAME?</v>
      </c>
      <c r="BQ34" s="83" t="e">
        <f t="shared" si="43"/>
        <v>#NAME?</v>
      </c>
      <c r="BR34" s="83" t="e">
        <f t="shared" si="43"/>
        <v>#NAME?</v>
      </c>
      <c r="BS34" s="83" t="e">
        <f t="shared" si="43"/>
        <v>#NAME?</v>
      </c>
      <c r="BT34" s="83" t="e">
        <f t="shared" si="43"/>
        <v>#NAME?</v>
      </c>
      <c r="BU34" s="83" t="e">
        <f t="shared" si="43"/>
        <v>#NAME?</v>
      </c>
      <c r="BV34" s="83" t="e">
        <f t="shared" si="43"/>
        <v>#NAME?</v>
      </c>
      <c r="BW34" s="83" t="e">
        <f t="shared" si="43"/>
        <v>#NAME?</v>
      </c>
      <c r="BX34" s="83" t="e">
        <f t="shared" si="43"/>
        <v>#NAME?</v>
      </c>
      <c r="BY34" s="83" t="e">
        <f t="shared" si="43"/>
        <v>#NAME?</v>
      </c>
      <c r="BZ34" s="83" t="e">
        <f t="shared" si="43"/>
        <v>#NAME?</v>
      </c>
      <c r="CA34" s="83" t="e">
        <f t="shared" si="43"/>
        <v>#NAME?</v>
      </c>
      <c r="CB34" s="83" t="e">
        <f t="shared" si="43"/>
        <v>#NAME?</v>
      </c>
      <c r="CC34" s="83" t="e">
        <f t="shared" si="43"/>
        <v>#NAME?</v>
      </c>
      <c r="CD34" s="83" t="e">
        <f t="shared" si="43"/>
        <v>#NAME?</v>
      </c>
      <c r="CE34" s="83" t="e">
        <f t="shared" si="43"/>
        <v>#NAME?</v>
      </c>
      <c r="CF34" s="83" t="e">
        <f t="shared" si="43"/>
        <v>#NAME?</v>
      </c>
      <c r="CG34" s="83" t="e">
        <f t="shared" si="43"/>
        <v>#NAME?</v>
      </c>
      <c r="CH34" s="83" t="e">
        <f t="shared" si="43"/>
        <v>#NAME?</v>
      </c>
      <c r="CI34" s="83" t="e">
        <f t="shared" si="43"/>
        <v>#NAME?</v>
      </c>
      <c r="CJ34" s="83" t="e">
        <f t="shared" si="43"/>
        <v>#NAME?</v>
      </c>
      <c r="CK34" s="83" t="e">
        <f t="shared" si="43"/>
        <v>#NAME?</v>
      </c>
      <c r="CL34" s="83" t="e">
        <f t="shared" si="43"/>
        <v>#NAME?</v>
      </c>
      <c r="CM34" s="83" t="e">
        <f t="shared" si="43"/>
        <v>#NAME?</v>
      </c>
      <c r="CN34" s="83" t="e">
        <f t="shared" si="43"/>
        <v>#NAME?</v>
      </c>
      <c r="CO34" s="83" t="e">
        <f t="shared" si="43"/>
        <v>#NAME?</v>
      </c>
      <c r="CP34" s="83" t="e">
        <f t="shared" si="43"/>
        <v>#NAME?</v>
      </c>
      <c r="CQ34" s="83" t="e">
        <f t="shared" si="43"/>
        <v>#NAME?</v>
      </c>
      <c r="CR34" s="83" t="e">
        <f t="shared" si="43"/>
        <v>#NAME?</v>
      </c>
      <c r="CS34" s="83" t="e">
        <f t="shared" si="43"/>
        <v>#NAME?</v>
      </c>
      <c r="CT34" s="83" t="e">
        <f t="shared" si="43"/>
        <v>#NAME?</v>
      </c>
      <c r="CU34" s="83" t="e">
        <f t="shared" si="43"/>
        <v>#NAME?</v>
      </c>
      <c r="CV34" s="83" t="e">
        <f t="shared" si="43"/>
        <v>#NAME?</v>
      </c>
      <c r="CW34" s="83" t="e">
        <f t="shared" si="43"/>
        <v>#NAME?</v>
      </c>
      <c r="CX34" s="83" t="e">
        <f t="shared" si="43"/>
        <v>#NAME?</v>
      </c>
      <c r="CY34" s="83" t="e">
        <f t="shared" si="43"/>
        <v>#NAME?</v>
      </c>
      <c r="CZ34" s="83" t="e">
        <f t="shared" si="43"/>
        <v>#NAME?</v>
      </c>
      <c r="DA34" s="83" t="e">
        <f t="shared" si="43"/>
        <v>#NAME?</v>
      </c>
      <c r="DB34" s="83" t="e">
        <f t="shared" si="43"/>
        <v>#NAME?</v>
      </c>
      <c r="DC34" s="83" t="e">
        <f t="shared" si="43"/>
        <v>#NAME?</v>
      </c>
      <c r="DD34" s="83" t="e">
        <f t="shared" si="43"/>
        <v>#NAME?</v>
      </c>
      <c r="DE34" s="83" t="e">
        <f t="shared" si="43"/>
        <v>#NAME?</v>
      </c>
      <c r="DF34" s="83" t="e">
        <f t="shared" si="43"/>
        <v>#NAME?</v>
      </c>
      <c r="DG34" s="83" t="e">
        <f t="shared" si="43"/>
        <v>#NAME?</v>
      </c>
      <c r="DH34" s="83" t="e">
        <f t="shared" si="43"/>
        <v>#NAME?</v>
      </c>
      <c r="DI34" s="83" t="e">
        <f t="shared" si="43"/>
        <v>#NAME?</v>
      </c>
      <c r="DJ34" s="83" t="e">
        <f t="shared" si="43"/>
        <v>#NAME?</v>
      </c>
      <c r="DK34" s="83" t="e">
        <f t="shared" si="43"/>
        <v>#NAME?</v>
      </c>
      <c r="DL34" s="83" t="e">
        <f t="shared" si="43"/>
        <v>#NAME?</v>
      </c>
      <c r="DM34" s="83" t="e">
        <f t="shared" si="43"/>
        <v>#NAME?</v>
      </c>
      <c r="DN34" s="83" t="e">
        <f t="shared" si="43"/>
        <v>#NAME?</v>
      </c>
      <c r="DO34" s="83" t="e">
        <f t="shared" si="43"/>
        <v>#NAME?</v>
      </c>
      <c r="DP34" s="83" t="e">
        <f t="shared" si="43"/>
        <v>#NAME?</v>
      </c>
      <c r="DQ34" s="83" t="e">
        <f t="shared" si="43"/>
        <v>#NAME?</v>
      </c>
      <c r="DR34" s="83" t="e">
        <f t="shared" si="43"/>
        <v>#NAME?</v>
      </c>
      <c r="DS34" s="83" t="e">
        <f t="shared" si="43"/>
        <v>#NAME?</v>
      </c>
      <c r="DT34" s="83" t="e">
        <f t="shared" si="43"/>
        <v>#NAME?</v>
      </c>
      <c r="DU34" s="83" t="e">
        <f t="shared" si="43"/>
        <v>#NAME?</v>
      </c>
      <c r="DV34" s="83" t="e">
        <f t="shared" si="43"/>
        <v>#NAME?</v>
      </c>
      <c r="DW34" s="83" t="e">
        <f t="shared" si="43"/>
        <v>#NAME?</v>
      </c>
      <c r="DX34" s="83" t="e">
        <f t="shared" si="43"/>
        <v>#NAME?</v>
      </c>
      <c r="DY34" s="83" t="e">
        <f t="shared" si="43"/>
        <v>#NAME?</v>
      </c>
      <c r="DZ34" s="83" t="e">
        <f t="shared" ref="DZ34:GK34" si="44">SUM(DZ35:DZ37)-SUM(DZ38:DZ39)</f>
        <v>#NAME?</v>
      </c>
      <c r="EA34" s="83" t="e">
        <f t="shared" si="44"/>
        <v>#NAME?</v>
      </c>
      <c r="EB34" s="83" t="e">
        <f t="shared" si="44"/>
        <v>#NAME?</v>
      </c>
      <c r="EC34" s="83" t="e">
        <f t="shared" si="44"/>
        <v>#NAME?</v>
      </c>
      <c r="ED34" s="83" t="e">
        <f t="shared" si="44"/>
        <v>#NAME?</v>
      </c>
      <c r="EE34" s="83" t="e">
        <f t="shared" si="44"/>
        <v>#NAME?</v>
      </c>
      <c r="EF34" s="83" t="e">
        <f t="shared" si="44"/>
        <v>#NAME?</v>
      </c>
      <c r="EG34" s="83" t="e">
        <f t="shared" si="44"/>
        <v>#NAME?</v>
      </c>
      <c r="EH34" s="83" t="e">
        <f t="shared" si="44"/>
        <v>#NAME?</v>
      </c>
      <c r="EI34" s="83" t="e">
        <f t="shared" si="44"/>
        <v>#NAME?</v>
      </c>
      <c r="EJ34" s="83" t="e">
        <f t="shared" si="44"/>
        <v>#NAME?</v>
      </c>
      <c r="EK34" s="83" t="e">
        <f t="shared" si="44"/>
        <v>#NAME?</v>
      </c>
      <c r="EL34" s="83" t="e">
        <f t="shared" si="44"/>
        <v>#NAME?</v>
      </c>
      <c r="EM34" s="83" t="e">
        <f t="shared" si="44"/>
        <v>#NAME?</v>
      </c>
      <c r="EN34" s="83" t="e">
        <f t="shared" si="44"/>
        <v>#NAME?</v>
      </c>
      <c r="EO34" s="83" t="e">
        <f t="shared" si="44"/>
        <v>#NAME?</v>
      </c>
      <c r="EP34" s="83" t="e">
        <f t="shared" si="44"/>
        <v>#NAME?</v>
      </c>
      <c r="EQ34" s="83" t="e">
        <f t="shared" si="44"/>
        <v>#NAME?</v>
      </c>
      <c r="ER34" s="83" t="e">
        <f t="shared" si="44"/>
        <v>#NAME?</v>
      </c>
      <c r="ES34" s="83" t="e">
        <f t="shared" si="44"/>
        <v>#NAME?</v>
      </c>
      <c r="ET34" s="83" t="e">
        <f t="shared" si="44"/>
        <v>#NAME?</v>
      </c>
      <c r="EU34" s="83" t="e">
        <f t="shared" si="44"/>
        <v>#NAME?</v>
      </c>
      <c r="EV34" s="83" t="e">
        <f t="shared" si="44"/>
        <v>#NAME?</v>
      </c>
      <c r="EW34" s="83" t="e">
        <f t="shared" si="44"/>
        <v>#NAME?</v>
      </c>
      <c r="EX34" s="83" t="e">
        <f t="shared" si="44"/>
        <v>#NAME?</v>
      </c>
      <c r="EY34" s="83" t="e">
        <f t="shared" si="44"/>
        <v>#NAME?</v>
      </c>
      <c r="EZ34" s="83" t="e">
        <f t="shared" si="44"/>
        <v>#NAME?</v>
      </c>
      <c r="FA34" s="83" t="e">
        <f t="shared" si="44"/>
        <v>#NAME?</v>
      </c>
      <c r="FB34" s="83" t="e">
        <f t="shared" si="44"/>
        <v>#NAME?</v>
      </c>
      <c r="FC34" s="83" t="e">
        <f t="shared" si="44"/>
        <v>#NAME?</v>
      </c>
      <c r="FD34" s="83" t="e">
        <f t="shared" si="44"/>
        <v>#NAME?</v>
      </c>
      <c r="FE34" s="83" t="e">
        <f t="shared" si="44"/>
        <v>#NAME?</v>
      </c>
      <c r="FF34" s="83" t="e">
        <f t="shared" si="44"/>
        <v>#NAME?</v>
      </c>
      <c r="FG34" s="83" t="e">
        <f t="shared" si="44"/>
        <v>#NAME?</v>
      </c>
      <c r="FH34" s="83" t="e">
        <f t="shared" si="44"/>
        <v>#NAME?</v>
      </c>
      <c r="FI34" s="83" t="e">
        <f t="shared" si="44"/>
        <v>#NAME?</v>
      </c>
      <c r="FJ34" s="83" t="e">
        <f t="shared" si="44"/>
        <v>#NAME?</v>
      </c>
      <c r="FK34" s="83" t="e">
        <f t="shared" si="44"/>
        <v>#NAME?</v>
      </c>
      <c r="FL34" s="83" t="e">
        <f t="shared" si="44"/>
        <v>#NAME?</v>
      </c>
      <c r="FM34" s="83" t="e">
        <f t="shared" si="44"/>
        <v>#NAME?</v>
      </c>
      <c r="FN34" s="83" t="e">
        <f t="shared" si="44"/>
        <v>#NAME?</v>
      </c>
      <c r="FO34" s="83" t="e">
        <f t="shared" si="44"/>
        <v>#NAME?</v>
      </c>
      <c r="FP34" s="83" t="e">
        <f t="shared" si="44"/>
        <v>#NAME?</v>
      </c>
      <c r="FQ34" s="83" t="e">
        <f t="shared" si="44"/>
        <v>#NAME?</v>
      </c>
      <c r="FR34" s="83" t="e">
        <f t="shared" si="44"/>
        <v>#NAME?</v>
      </c>
      <c r="FS34" s="83" t="e">
        <f t="shared" si="44"/>
        <v>#NAME?</v>
      </c>
      <c r="FT34" s="83" t="e">
        <f t="shared" si="44"/>
        <v>#NAME?</v>
      </c>
      <c r="FU34" s="83" t="e">
        <f t="shared" si="44"/>
        <v>#NAME?</v>
      </c>
      <c r="FV34" s="83" t="e">
        <f t="shared" si="44"/>
        <v>#NAME?</v>
      </c>
      <c r="FW34" s="83" t="e">
        <f t="shared" si="44"/>
        <v>#NAME?</v>
      </c>
      <c r="FX34" s="83" t="e">
        <f t="shared" si="44"/>
        <v>#NAME?</v>
      </c>
      <c r="FY34" s="83" t="e">
        <f t="shared" si="44"/>
        <v>#NAME?</v>
      </c>
      <c r="FZ34" s="83" t="e">
        <f t="shared" si="44"/>
        <v>#NAME?</v>
      </c>
      <c r="GA34" s="83" t="e">
        <f t="shared" si="44"/>
        <v>#NAME?</v>
      </c>
      <c r="GB34" s="83" t="e">
        <f t="shared" si="44"/>
        <v>#NAME?</v>
      </c>
      <c r="GC34" s="83" t="e">
        <f t="shared" si="44"/>
        <v>#NAME?</v>
      </c>
      <c r="GD34" s="83" t="e">
        <f t="shared" si="44"/>
        <v>#NAME?</v>
      </c>
      <c r="GE34" s="83" t="e">
        <f t="shared" si="44"/>
        <v>#NAME?</v>
      </c>
      <c r="GF34" s="83" t="e">
        <f t="shared" si="44"/>
        <v>#NAME?</v>
      </c>
      <c r="GG34" s="83" t="e">
        <f t="shared" si="44"/>
        <v>#NAME?</v>
      </c>
      <c r="GH34" s="83" t="e">
        <f t="shared" si="44"/>
        <v>#NAME?</v>
      </c>
      <c r="GI34" s="83" t="e">
        <f t="shared" si="44"/>
        <v>#NAME?</v>
      </c>
      <c r="GJ34" s="83" t="e">
        <f t="shared" si="44"/>
        <v>#NAME?</v>
      </c>
      <c r="GK34" s="83" t="e">
        <f t="shared" si="44"/>
        <v>#NAME?</v>
      </c>
      <c r="GL34" s="83" t="e">
        <f t="shared" ref="GL34:HI34" si="45">SUM(GL35:GL37)-SUM(GL38:GL39)</f>
        <v>#NAME?</v>
      </c>
      <c r="GM34" s="83" t="e">
        <f t="shared" si="45"/>
        <v>#NAME?</v>
      </c>
      <c r="GN34" s="83" t="e">
        <f t="shared" si="45"/>
        <v>#NAME?</v>
      </c>
      <c r="GO34" s="83" t="e">
        <f t="shared" si="45"/>
        <v>#NAME?</v>
      </c>
      <c r="GP34" s="83" t="e">
        <f t="shared" si="45"/>
        <v>#NAME?</v>
      </c>
      <c r="GQ34" s="83" t="e">
        <f t="shared" si="45"/>
        <v>#NAME?</v>
      </c>
      <c r="GR34" s="83" t="e">
        <f t="shared" si="45"/>
        <v>#NAME?</v>
      </c>
      <c r="GS34" s="83" t="e">
        <f t="shared" si="45"/>
        <v>#NAME?</v>
      </c>
      <c r="GT34" s="83" t="e">
        <f t="shared" si="45"/>
        <v>#NAME?</v>
      </c>
      <c r="GU34" s="83" t="e">
        <f t="shared" si="45"/>
        <v>#NAME?</v>
      </c>
      <c r="GV34" s="83" t="e">
        <f t="shared" si="45"/>
        <v>#NAME?</v>
      </c>
      <c r="GW34" s="83" t="e">
        <f t="shared" si="45"/>
        <v>#NAME?</v>
      </c>
      <c r="GX34" s="83" t="e">
        <f t="shared" si="45"/>
        <v>#NAME?</v>
      </c>
      <c r="GY34" s="83" t="e">
        <f t="shared" si="45"/>
        <v>#NAME?</v>
      </c>
      <c r="GZ34" s="83" t="e">
        <f t="shared" si="45"/>
        <v>#NAME?</v>
      </c>
      <c r="HA34" s="83" t="e">
        <f t="shared" si="45"/>
        <v>#NAME?</v>
      </c>
      <c r="HB34" s="83" t="e">
        <f t="shared" si="45"/>
        <v>#NAME?</v>
      </c>
      <c r="HC34" s="83" t="e">
        <f t="shared" si="45"/>
        <v>#NAME?</v>
      </c>
      <c r="HD34" s="83" t="e">
        <f t="shared" si="45"/>
        <v>#NAME?</v>
      </c>
      <c r="HE34" s="83" t="e">
        <f t="shared" si="45"/>
        <v>#NAME?</v>
      </c>
      <c r="HF34" s="83" t="e">
        <f t="shared" si="45"/>
        <v>#NAME?</v>
      </c>
      <c r="HG34" s="83" t="e">
        <f t="shared" si="45"/>
        <v>#NAME?</v>
      </c>
      <c r="HH34" s="83" t="e">
        <f t="shared" si="45"/>
        <v>#NAME?</v>
      </c>
      <c r="HI34" s="83" t="e">
        <f t="shared" si="45"/>
        <v>#NAME?</v>
      </c>
    </row>
    <row r="35" spans="1:217" x14ac:dyDescent="0.2">
      <c r="A35" s="30" t="s">
        <v>85</v>
      </c>
      <c r="B35" s="80" t="e">
        <f t="shared" ref="B35:BM35" si="46">_xlfn.SINGLE(PIS)*B$12</f>
        <v>#NAME?</v>
      </c>
      <c r="C35" s="80" t="e">
        <f t="shared" si="46"/>
        <v>#NAME?</v>
      </c>
      <c r="D35" s="80" t="e">
        <f t="shared" si="46"/>
        <v>#NAME?</v>
      </c>
      <c r="E35" s="80" t="e">
        <f t="shared" si="46"/>
        <v>#NAME?</v>
      </c>
      <c r="F35" s="80" t="e">
        <f t="shared" si="46"/>
        <v>#NAME?</v>
      </c>
      <c r="G35" s="80" t="e">
        <f t="shared" si="46"/>
        <v>#NAME?</v>
      </c>
      <c r="H35" s="80" t="e">
        <f t="shared" si="46"/>
        <v>#NAME?</v>
      </c>
      <c r="I35" s="80" t="e">
        <f t="shared" si="46"/>
        <v>#NAME?</v>
      </c>
      <c r="J35" s="80" t="e">
        <f t="shared" si="46"/>
        <v>#NAME?</v>
      </c>
      <c r="K35" s="80" t="e">
        <f t="shared" si="46"/>
        <v>#NAME?</v>
      </c>
      <c r="L35" s="80" t="e">
        <f t="shared" si="46"/>
        <v>#NAME?</v>
      </c>
      <c r="M35" s="80" t="e">
        <f t="shared" si="46"/>
        <v>#NAME?</v>
      </c>
      <c r="N35" s="80" t="e">
        <f t="shared" si="46"/>
        <v>#NAME?</v>
      </c>
      <c r="O35" s="80" t="e">
        <f t="shared" si="46"/>
        <v>#NAME?</v>
      </c>
      <c r="P35" s="80" t="e">
        <f t="shared" si="46"/>
        <v>#NAME?</v>
      </c>
      <c r="Q35" s="80" t="e">
        <f t="shared" si="46"/>
        <v>#NAME?</v>
      </c>
      <c r="R35" s="80" t="e">
        <f t="shared" si="46"/>
        <v>#NAME?</v>
      </c>
      <c r="S35" s="80" t="e">
        <f t="shared" si="46"/>
        <v>#NAME?</v>
      </c>
      <c r="T35" s="80" t="e">
        <f t="shared" si="46"/>
        <v>#NAME?</v>
      </c>
      <c r="U35" s="80" t="e">
        <f t="shared" si="46"/>
        <v>#NAME?</v>
      </c>
      <c r="V35" s="80" t="e">
        <f t="shared" si="46"/>
        <v>#NAME?</v>
      </c>
      <c r="W35" s="80" t="e">
        <f t="shared" si="46"/>
        <v>#NAME?</v>
      </c>
      <c r="X35" s="80" t="e">
        <f t="shared" si="46"/>
        <v>#NAME?</v>
      </c>
      <c r="Y35" s="80" t="e">
        <f t="shared" si="46"/>
        <v>#NAME?</v>
      </c>
      <c r="Z35" s="80" t="e">
        <f t="shared" si="46"/>
        <v>#NAME?</v>
      </c>
      <c r="AA35" s="80" t="e">
        <f t="shared" si="46"/>
        <v>#NAME?</v>
      </c>
      <c r="AB35" s="80" t="e">
        <f t="shared" si="46"/>
        <v>#NAME?</v>
      </c>
      <c r="AC35" s="80" t="e">
        <f t="shared" si="46"/>
        <v>#NAME?</v>
      </c>
      <c r="AD35" s="80" t="e">
        <f t="shared" si="46"/>
        <v>#NAME?</v>
      </c>
      <c r="AE35" s="80" t="e">
        <f t="shared" si="46"/>
        <v>#NAME?</v>
      </c>
      <c r="AF35" s="80" t="e">
        <f t="shared" si="46"/>
        <v>#NAME?</v>
      </c>
      <c r="AG35" s="80" t="e">
        <f t="shared" si="46"/>
        <v>#NAME?</v>
      </c>
      <c r="AH35" s="80" t="e">
        <f t="shared" si="46"/>
        <v>#NAME?</v>
      </c>
      <c r="AI35" s="80" t="e">
        <f t="shared" si="46"/>
        <v>#NAME?</v>
      </c>
      <c r="AJ35" s="80" t="e">
        <f t="shared" si="46"/>
        <v>#NAME?</v>
      </c>
      <c r="AK35" s="80" t="e">
        <f t="shared" si="46"/>
        <v>#NAME?</v>
      </c>
      <c r="AL35" s="80" t="e">
        <f t="shared" si="46"/>
        <v>#NAME?</v>
      </c>
      <c r="AM35" s="80" t="e">
        <f t="shared" si="46"/>
        <v>#NAME?</v>
      </c>
      <c r="AN35" s="80" t="e">
        <f t="shared" si="46"/>
        <v>#NAME?</v>
      </c>
      <c r="AO35" s="80" t="e">
        <f t="shared" si="46"/>
        <v>#NAME?</v>
      </c>
      <c r="AP35" s="80" t="e">
        <f t="shared" si="46"/>
        <v>#NAME?</v>
      </c>
      <c r="AQ35" s="80" t="e">
        <f t="shared" si="46"/>
        <v>#NAME?</v>
      </c>
      <c r="AR35" s="80" t="e">
        <f t="shared" si="46"/>
        <v>#NAME?</v>
      </c>
      <c r="AS35" s="80" t="e">
        <f t="shared" si="46"/>
        <v>#NAME?</v>
      </c>
      <c r="AT35" s="80" t="e">
        <f t="shared" si="46"/>
        <v>#NAME?</v>
      </c>
      <c r="AU35" s="80" t="e">
        <f t="shared" si="46"/>
        <v>#NAME?</v>
      </c>
      <c r="AV35" s="80" t="e">
        <f t="shared" si="46"/>
        <v>#NAME?</v>
      </c>
      <c r="AW35" s="80" t="e">
        <f t="shared" si="46"/>
        <v>#NAME?</v>
      </c>
      <c r="AX35" s="80" t="e">
        <f t="shared" si="46"/>
        <v>#NAME?</v>
      </c>
      <c r="AY35" s="80" t="e">
        <f t="shared" si="46"/>
        <v>#NAME?</v>
      </c>
      <c r="AZ35" s="80" t="e">
        <f t="shared" si="46"/>
        <v>#NAME?</v>
      </c>
      <c r="BA35" s="80" t="e">
        <f t="shared" si="46"/>
        <v>#NAME?</v>
      </c>
      <c r="BB35" s="80" t="e">
        <f t="shared" si="46"/>
        <v>#NAME?</v>
      </c>
      <c r="BC35" s="80" t="e">
        <f t="shared" si="46"/>
        <v>#NAME?</v>
      </c>
      <c r="BD35" s="80" t="e">
        <f t="shared" si="46"/>
        <v>#NAME?</v>
      </c>
      <c r="BE35" s="80" t="e">
        <f t="shared" si="46"/>
        <v>#NAME?</v>
      </c>
      <c r="BF35" s="80" t="e">
        <f t="shared" si="46"/>
        <v>#NAME?</v>
      </c>
      <c r="BG35" s="80" t="e">
        <f t="shared" si="46"/>
        <v>#NAME?</v>
      </c>
      <c r="BH35" s="80" t="e">
        <f t="shared" si="46"/>
        <v>#NAME?</v>
      </c>
      <c r="BI35" s="80" t="e">
        <f t="shared" si="46"/>
        <v>#NAME?</v>
      </c>
      <c r="BJ35" s="80" t="e">
        <f t="shared" si="46"/>
        <v>#NAME?</v>
      </c>
      <c r="BK35" s="80" t="e">
        <f t="shared" si="46"/>
        <v>#NAME?</v>
      </c>
      <c r="BL35" s="80" t="e">
        <f t="shared" si="46"/>
        <v>#NAME?</v>
      </c>
      <c r="BM35" s="80" t="e">
        <f t="shared" si="46"/>
        <v>#NAME?</v>
      </c>
      <c r="BN35" s="80" t="e">
        <f t="shared" ref="BN35:DY35" si="47">_xlfn.SINGLE(PIS)*BN$12</f>
        <v>#NAME?</v>
      </c>
      <c r="BO35" s="80" t="e">
        <f t="shared" si="47"/>
        <v>#NAME?</v>
      </c>
      <c r="BP35" s="80" t="e">
        <f t="shared" si="47"/>
        <v>#NAME?</v>
      </c>
      <c r="BQ35" s="80" t="e">
        <f t="shared" si="47"/>
        <v>#NAME?</v>
      </c>
      <c r="BR35" s="80" t="e">
        <f t="shared" si="47"/>
        <v>#NAME?</v>
      </c>
      <c r="BS35" s="80" t="e">
        <f t="shared" si="47"/>
        <v>#NAME?</v>
      </c>
      <c r="BT35" s="80" t="e">
        <f t="shared" si="47"/>
        <v>#NAME?</v>
      </c>
      <c r="BU35" s="80" t="e">
        <f t="shared" si="47"/>
        <v>#NAME?</v>
      </c>
      <c r="BV35" s="80" t="e">
        <f t="shared" si="47"/>
        <v>#NAME?</v>
      </c>
      <c r="BW35" s="80" t="e">
        <f t="shared" si="47"/>
        <v>#NAME?</v>
      </c>
      <c r="BX35" s="80" t="e">
        <f t="shared" si="47"/>
        <v>#NAME?</v>
      </c>
      <c r="BY35" s="80" t="e">
        <f t="shared" si="47"/>
        <v>#NAME?</v>
      </c>
      <c r="BZ35" s="80" t="e">
        <f t="shared" si="47"/>
        <v>#NAME?</v>
      </c>
      <c r="CA35" s="80" t="e">
        <f t="shared" si="47"/>
        <v>#NAME?</v>
      </c>
      <c r="CB35" s="80" t="e">
        <f t="shared" si="47"/>
        <v>#NAME?</v>
      </c>
      <c r="CC35" s="80" t="e">
        <f t="shared" si="47"/>
        <v>#NAME?</v>
      </c>
      <c r="CD35" s="80" t="e">
        <f t="shared" si="47"/>
        <v>#NAME?</v>
      </c>
      <c r="CE35" s="80" t="e">
        <f t="shared" si="47"/>
        <v>#NAME?</v>
      </c>
      <c r="CF35" s="80" t="e">
        <f t="shared" si="47"/>
        <v>#NAME?</v>
      </c>
      <c r="CG35" s="80" t="e">
        <f t="shared" si="47"/>
        <v>#NAME?</v>
      </c>
      <c r="CH35" s="80" t="e">
        <f t="shared" si="47"/>
        <v>#NAME?</v>
      </c>
      <c r="CI35" s="80" t="e">
        <f t="shared" si="47"/>
        <v>#NAME?</v>
      </c>
      <c r="CJ35" s="80" t="e">
        <f t="shared" si="47"/>
        <v>#NAME?</v>
      </c>
      <c r="CK35" s="80" t="e">
        <f t="shared" si="47"/>
        <v>#NAME?</v>
      </c>
      <c r="CL35" s="80" t="e">
        <f t="shared" si="47"/>
        <v>#NAME?</v>
      </c>
      <c r="CM35" s="80" t="e">
        <f t="shared" si="47"/>
        <v>#NAME?</v>
      </c>
      <c r="CN35" s="80" t="e">
        <f t="shared" si="47"/>
        <v>#NAME?</v>
      </c>
      <c r="CO35" s="80" t="e">
        <f t="shared" si="47"/>
        <v>#NAME?</v>
      </c>
      <c r="CP35" s="80" t="e">
        <f t="shared" si="47"/>
        <v>#NAME?</v>
      </c>
      <c r="CQ35" s="80" t="e">
        <f t="shared" si="47"/>
        <v>#NAME?</v>
      </c>
      <c r="CR35" s="80" t="e">
        <f t="shared" si="47"/>
        <v>#NAME?</v>
      </c>
      <c r="CS35" s="80" t="e">
        <f t="shared" si="47"/>
        <v>#NAME?</v>
      </c>
      <c r="CT35" s="80" t="e">
        <f t="shared" si="47"/>
        <v>#NAME?</v>
      </c>
      <c r="CU35" s="80" t="e">
        <f t="shared" si="47"/>
        <v>#NAME?</v>
      </c>
      <c r="CV35" s="80" t="e">
        <f t="shared" si="47"/>
        <v>#NAME?</v>
      </c>
      <c r="CW35" s="80" t="e">
        <f t="shared" si="47"/>
        <v>#NAME?</v>
      </c>
      <c r="CX35" s="80" t="e">
        <f t="shared" si="47"/>
        <v>#NAME?</v>
      </c>
      <c r="CY35" s="80" t="e">
        <f t="shared" si="47"/>
        <v>#NAME?</v>
      </c>
      <c r="CZ35" s="80" t="e">
        <f t="shared" si="47"/>
        <v>#NAME?</v>
      </c>
      <c r="DA35" s="80" t="e">
        <f t="shared" si="47"/>
        <v>#NAME?</v>
      </c>
      <c r="DB35" s="80" t="e">
        <f t="shared" si="47"/>
        <v>#NAME?</v>
      </c>
      <c r="DC35" s="80" t="e">
        <f t="shared" si="47"/>
        <v>#NAME?</v>
      </c>
      <c r="DD35" s="80" t="e">
        <f t="shared" si="47"/>
        <v>#NAME?</v>
      </c>
      <c r="DE35" s="80" t="e">
        <f t="shared" si="47"/>
        <v>#NAME?</v>
      </c>
      <c r="DF35" s="80" t="e">
        <f t="shared" si="47"/>
        <v>#NAME?</v>
      </c>
      <c r="DG35" s="80" t="e">
        <f t="shared" si="47"/>
        <v>#NAME?</v>
      </c>
      <c r="DH35" s="80" t="e">
        <f t="shared" si="47"/>
        <v>#NAME?</v>
      </c>
      <c r="DI35" s="80" t="e">
        <f t="shared" si="47"/>
        <v>#NAME?</v>
      </c>
      <c r="DJ35" s="80" t="e">
        <f t="shared" si="47"/>
        <v>#NAME?</v>
      </c>
      <c r="DK35" s="80" t="e">
        <f t="shared" si="47"/>
        <v>#NAME?</v>
      </c>
      <c r="DL35" s="80" t="e">
        <f t="shared" si="47"/>
        <v>#NAME?</v>
      </c>
      <c r="DM35" s="80" t="e">
        <f t="shared" si="47"/>
        <v>#NAME?</v>
      </c>
      <c r="DN35" s="80" t="e">
        <f t="shared" si="47"/>
        <v>#NAME?</v>
      </c>
      <c r="DO35" s="80" t="e">
        <f t="shared" si="47"/>
        <v>#NAME?</v>
      </c>
      <c r="DP35" s="80" t="e">
        <f t="shared" si="47"/>
        <v>#NAME?</v>
      </c>
      <c r="DQ35" s="80" t="e">
        <f t="shared" si="47"/>
        <v>#NAME?</v>
      </c>
      <c r="DR35" s="80" t="e">
        <f t="shared" si="47"/>
        <v>#NAME?</v>
      </c>
      <c r="DS35" s="80" t="e">
        <f t="shared" si="47"/>
        <v>#NAME?</v>
      </c>
      <c r="DT35" s="80" t="e">
        <f t="shared" si="47"/>
        <v>#NAME?</v>
      </c>
      <c r="DU35" s="80" t="e">
        <f t="shared" si="47"/>
        <v>#NAME?</v>
      </c>
      <c r="DV35" s="80" t="e">
        <f t="shared" si="47"/>
        <v>#NAME?</v>
      </c>
      <c r="DW35" s="80" t="e">
        <f t="shared" si="47"/>
        <v>#NAME?</v>
      </c>
      <c r="DX35" s="80" t="e">
        <f t="shared" si="47"/>
        <v>#NAME?</v>
      </c>
      <c r="DY35" s="80" t="e">
        <f t="shared" si="47"/>
        <v>#NAME?</v>
      </c>
      <c r="DZ35" s="80" t="e">
        <f t="shared" ref="DZ35:GK35" si="48">_xlfn.SINGLE(PIS)*DZ$12</f>
        <v>#NAME?</v>
      </c>
      <c r="EA35" s="80" t="e">
        <f t="shared" si="48"/>
        <v>#NAME?</v>
      </c>
      <c r="EB35" s="80" t="e">
        <f t="shared" si="48"/>
        <v>#NAME?</v>
      </c>
      <c r="EC35" s="80" t="e">
        <f t="shared" si="48"/>
        <v>#NAME?</v>
      </c>
      <c r="ED35" s="80" t="e">
        <f t="shared" si="48"/>
        <v>#NAME?</v>
      </c>
      <c r="EE35" s="80" t="e">
        <f t="shared" si="48"/>
        <v>#NAME?</v>
      </c>
      <c r="EF35" s="80" t="e">
        <f t="shared" si="48"/>
        <v>#NAME?</v>
      </c>
      <c r="EG35" s="80" t="e">
        <f t="shared" si="48"/>
        <v>#NAME?</v>
      </c>
      <c r="EH35" s="80" t="e">
        <f t="shared" si="48"/>
        <v>#NAME?</v>
      </c>
      <c r="EI35" s="80" t="e">
        <f t="shared" si="48"/>
        <v>#NAME?</v>
      </c>
      <c r="EJ35" s="80" t="e">
        <f t="shared" si="48"/>
        <v>#NAME?</v>
      </c>
      <c r="EK35" s="80" t="e">
        <f t="shared" si="48"/>
        <v>#NAME?</v>
      </c>
      <c r="EL35" s="80" t="e">
        <f t="shared" si="48"/>
        <v>#NAME?</v>
      </c>
      <c r="EM35" s="80" t="e">
        <f t="shared" si="48"/>
        <v>#NAME?</v>
      </c>
      <c r="EN35" s="80" t="e">
        <f t="shared" si="48"/>
        <v>#NAME?</v>
      </c>
      <c r="EO35" s="80" t="e">
        <f t="shared" si="48"/>
        <v>#NAME?</v>
      </c>
      <c r="EP35" s="80" t="e">
        <f t="shared" si="48"/>
        <v>#NAME?</v>
      </c>
      <c r="EQ35" s="80" t="e">
        <f t="shared" si="48"/>
        <v>#NAME?</v>
      </c>
      <c r="ER35" s="80" t="e">
        <f t="shared" si="48"/>
        <v>#NAME?</v>
      </c>
      <c r="ES35" s="80" t="e">
        <f t="shared" si="48"/>
        <v>#NAME?</v>
      </c>
      <c r="ET35" s="80" t="e">
        <f t="shared" si="48"/>
        <v>#NAME?</v>
      </c>
      <c r="EU35" s="80" t="e">
        <f t="shared" si="48"/>
        <v>#NAME?</v>
      </c>
      <c r="EV35" s="80" t="e">
        <f t="shared" si="48"/>
        <v>#NAME?</v>
      </c>
      <c r="EW35" s="80" t="e">
        <f t="shared" si="48"/>
        <v>#NAME?</v>
      </c>
      <c r="EX35" s="80" t="e">
        <f t="shared" si="48"/>
        <v>#NAME?</v>
      </c>
      <c r="EY35" s="80" t="e">
        <f t="shared" si="48"/>
        <v>#NAME?</v>
      </c>
      <c r="EZ35" s="80" t="e">
        <f t="shared" si="48"/>
        <v>#NAME?</v>
      </c>
      <c r="FA35" s="80" t="e">
        <f t="shared" si="48"/>
        <v>#NAME?</v>
      </c>
      <c r="FB35" s="80" t="e">
        <f t="shared" si="48"/>
        <v>#NAME?</v>
      </c>
      <c r="FC35" s="80" t="e">
        <f t="shared" si="48"/>
        <v>#NAME?</v>
      </c>
      <c r="FD35" s="80" t="e">
        <f t="shared" si="48"/>
        <v>#NAME?</v>
      </c>
      <c r="FE35" s="80" t="e">
        <f t="shared" si="48"/>
        <v>#NAME?</v>
      </c>
      <c r="FF35" s="80" t="e">
        <f t="shared" si="48"/>
        <v>#NAME?</v>
      </c>
      <c r="FG35" s="80" t="e">
        <f t="shared" si="48"/>
        <v>#NAME?</v>
      </c>
      <c r="FH35" s="80" t="e">
        <f t="shared" si="48"/>
        <v>#NAME?</v>
      </c>
      <c r="FI35" s="80" t="e">
        <f t="shared" si="48"/>
        <v>#NAME?</v>
      </c>
      <c r="FJ35" s="80" t="e">
        <f t="shared" si="48"/>
        <v>#NAME?</v>
      </c>
      <c r="FK35" s="80" t="e">
        <f t="shared" si="48"/>
        <v>#NAME?</v>
      </c>
      <c r="FL35" s="80" t="e">
        <f t="shared" si="48"/>
        <v>#NAME?</v>
      </c>
      <c r="FM35" s="80" t="e">
        <f t="shared" si="48"/>
        <v>#NAME?</v>
      </c>
      <c r="FN35" s="80" t="e">
        <f t="shared" si="48"/>
        <v>#NAME?</v>
      </c>
      <c r="FO35" s="80" t="e">
        <f t="shared" si="48"/>
        <v>#NAME?</v>
      </c>
      <c r="FP35" s="80" t="e">
        <f t="shared" si="48"/>
        <v>#NAME?</v>
      </c>
      <c r="FQ35" s="80" t="e">
        <f t="shared" si="48"/>
        <v>#NAME?</v>
      </c>
      <c r="FR35" s="80" t="e">
        <f t="shared" si="48"/>
        <v>#NAME?</v>
      </c>
      <c r="FS35" s="80" t="e">
        <f t="shared" si="48"/>
        <v>#NAME?</v>
      </c>
      <c r="FT35" s="80" t="e">
        <f t="shared" si="48"/>
        <v>#NAME?</v>
      </c>
      <c r="FU35" s="80" t="e">
        <f t="shared" si="48"/>
        <v>#NAME?</v>
      </c>
      <c r="FV35" s="80" t="e">
        <f t="shared" si="48"/>
        <v>#NAME?</v>
      </c>
      <c r="FW35" s="80" t="e">
        <f t="shared" si="48"/>
        <v>#NAME?</v>
      </c>
      <c r="FX35" s="80" t="e">
        <f t="shared" si="48"/>
        <v>#NAME?</v>
      </c>
      <c r="FY35" s="80" t="e">
        <f t="shared" si="48"/>
        <v>#NAME?</v>
      </c>
      <c r="FZ35" s="80" t="e">
        <f t="shared" si="48"/>
        <v>#NAME?</v>
      </c>
      <c r="GA35" s="80" t="e">
        <f t="shared" si="48"/>
        <v>#NAME?</v>
      </c>
      <c r="GB35" s="80" t="e">
        <f t="shared" si="48"/>
        <v>#NAME?</v>
      </c>
      <c r="GC35" s="80" t="e">
        <f t="shared" si="48"/>
        <v>#NAME?</v>
      </c>
      <c r="GD35" s="80" t="e">
        <f t="shared" si="48"/>
        <v>#NAME?</v>
      </c>
      <c r="GE35" s="80" t="e">
        <f t="shared" si="48"/>
        <v>#NAME?</v>
      </c>
      <c r="GF35" s="80" t="e">
        <f t="shared" si="48"/>
        <v>#NAME?</v>
      </c>
      <c r="GG35" s="80" t="e">
        <f t="shared" si="48"/>
        <v>#NAME?</v>
      </c>
      <c r="GH35" s="80" t="e">
        <f t="shared" si="48"/>
        <v>#NAME?</v>
      </c>
      <c r="GI35" s="80" t="e">
        <f t="shared" si="48"/>
        <v>#NAME?</v>
      </c>
      <c r="GJ35" s="80" t="e">
        <f t="shared" si="48"/>
        <v>#NAME?</v>
      </c>
      <c r="GK35" s="80" t="e">
        <f t="shared" si="48"/>
        <v>#NAME?</v>
      </c>
      <c r="GL35" s="80" t="e">
        <f t="shared" ref="GL35:HI35" si="49">_xlfn.SINGLE(PIS)*GL$12</f>
        <v>#NAME?</v>
      </c>
      <c r="GM35" s="80" t="e">
        <f t="shared" si="49"/>
        <v>#NAME?</v>
      </c>
      <c r="GN35" s="80" t="e">
        <f t="shared" si="49"/>
        <v>#NAME?</v>
      </c>
      <c r="GO35" s="80" t="e">
        <f t="shared" si="49"/>
        <v>#NAME?</v>
      </c>
      <c r="GP35" s="80" t="e">
        <f t="shared" si="49"/>
        <v>#NAME?</v>
      </c>
      <c r="GQ35" s="80" t="e">
        <f t="shared" si="49"/>
        <v>#NAME?</v>
      </c>
      <c r="GR35" s="80" t="e">
        <f t="shared" si="49"/>
        <v>#NAME?</v>
      </c>
      <c r="GS35" s="80" t="e">
        <f t="shared" si="49"/>
        <v>#NAME?</v>
      </c>
      <c r="GT35" s="80" t="e">
        <f t="shared" si="49"/>
        <v>#NAME?</v>
      </c>
      <c r="GU35" s="80" t="e">
        <f t="shared" si="49"/>
        <v>#NAME?</v>
      </c>
      <c r="GV35" s="80" t="e">
        <f t="shared" si="49"/>
        <v>#NAME?</v>
      </c>
      <c r="GW35" s="80" t="e">
        <f t="shared" si="49"/>
        <v>#NAME?</v>
      </c>
      <c r="GX35" s="80" t="e">
        <f t="shared" si="49"/>
        <v>#NAME?</v>
      </c>
      <c r="GY35" s="80" t="e">
        <f t="shared" si="49"/>
        <v>#NAME?</v>
      </c>
      <c r="GZ35" s="80" t="e">
        <f t="shared" si="49"/>
        <v>#NAME?</v>
      </c>
      <c r="HA35" s="80" t="e">
        <f t="shared" si="49"/>
        <v>#NAME?</v>
      </c>
      <c r="HB35" s="80" t="e">
        <f t="shared" si="49"/>
        <v>#NAME?</v>
      </c>
      <c r="HC35" s="80" t="e">
        <f t="shared" si="49"/>
        <v>#NAME?</v>
      </c>
      <c r="HD35" s="80" t="e">
        <f t="shared" si="49"/>
        <v>#NAME?</v>
      </c>
      <c r="HE35" s="80" t="e">
        <f t="shared" si="49"/>
        <v>#NAME?</v>
      </c>
      <c r="HF35" s="80" t="e">
        <f t="shared" si="49"/>
        <v>#NAME?</v>
      </c>
      <c r="HG35" s="80" t="e">
        <f t="shared" si="49"/>
        <v>#NAME?</v>
      </c>
      <c r="HH35" s="80" t="e">
        <f t="shared" si="49"/>
        <v>#NAME?</v>
      </c>
      <c r="HI35" s="80" t="e">
        <f t="shared" si="49"/>
        <v>#NAME?</v>
      </c>
    </row>
    <row r="36" spans="1:217" x14ac:dyDescent="0.2">
      <c r="A36" s="30" t="s">
        <v>86</v>
      </c>
      <c r="B36" s="80" t="e">
        <f t="shared" ref="B36:BM36" si="50">_xlfn.SINGLE(COFINS)*B$12</f>
        <v>#NAME?</v>
      </c>
      <c r="C36" s="80" t="e">
        <f t="shared" si="50"/>
        <v>#NAME?</v>
      </c>
      <c r="D36" s="80" t="e">
        <f t="shared" si="50"/>
        <v>#NAME?</v>
      </c>
      <c r="E36" s="80" t="e">
        <f t="shared" si="50"/>
        <v>#NAME?</v>
      </c>
      <c r="F36" s="80" t="e">
        <f t="shared" si="50"/>
        <v>#NAME?</v>
      </c>
      <c r="G36" s="80" t="e">
        <f t="shared" si="50"/>
        <v>#NAME?</v>
      </c>
      <c r="H36" s="80" t="e">
        <f t="shared" si="50"/>
        <v>#NAME?</v>
      </c>
      <c r="I36" s="80" t="e">
        <f t="shared" si="50"/>
        <v>#NAME?</v>
      </c>
      <c r="J36" s="80" t="e">
        <f t="shared" si="50"/>
        <v>#NAME?</v>
      </c>
      <c r="K36" s="80" t="e">
        <f t="shared" si="50"/>
        <v>#NAME?</v>
      </c>
      <c r="L36" s="80" t="e">
        <f t="shared" si="50"/>
        <v>#NAME?</v>
      </c>
      <c r="M36" s="80" t="e">
        <f t="shared" si="50"/>
        <v>#NAME?</v>
      </c>
      <c r="N36" s="80" t="e">
        <f t="shared" si="50"/>
        <v>#NAME?</v>
      </c>
      <c r="O36" s="80" t="e">
        <f t="shared" si="50"/>
        <v>#NAME?</v>
      </c>
      <c r="P36" s="80" t="e">
        <f t="shared" si="50"/>
        <v>#NAME?</v>
      </c>
      <c r="Q36" s="80" t="e">
        <f t="shared" si="50"/>
        <v>#NAME?</v>
      </c>
      <c r="R36" s="80" t="e">
        <f t="shared" si="50"/>
        <v>#NAME?</v>
      </c>
      <c r="S36" s="80" t="e">
        <f t="shared" si="50"/>
        <v>#NAME?</v>
      </c>
      <c r="T36" s="80" t="e">
        <f t="shared" si="50"/>
        <v>#NAME?</v>
      </c>
      <c r="U36" s="80" t="e">
        <f t="shared" si="50"/>
        <v>#NAME?</v>
      </c>
      <c r="V36" s="80" t="e">
        <f t="shared" si="50"/>
        <v>#NAME?</v>
      </c>
      <c r="W36" s="80" t="e">
        <f t="shared" si="50"/>
        <v>#NAME?</v>
      </c>
      <c r="X36" s="80" t="e">
        <f t="shared" si="50"/>
        <v>#NAME?</v>
      </c>
      <c r="Y36" s="80" t="e">
        <f t="shared" si="50"/>
        <v>#NAME?</v>
      </c>
      <c r="Z36" s="80" t="e">
        <f t="shared" si="50"/>
        <v>#NAME?</v>
      </c>
      <c r="AA36" s="80" t="e">
        <f t="shared" si="50"/>
        <v>#NAME?</v>
      </c>
      <c r="AB36" s="80" t="e">
        <f t="shared" si="50"/>
        <v>#NAME?</v>
      </c>
      <c r="AC36" s="80" t="e">
        <f t="shared" si="50"/>
        <v>#NAME?</v>
      </c>
      <c r="AD36" s="80" t="e">
        <f t="shared" si="50"/>
        <v>#NAME?</v>
      </c>
      <c r="AE36" s="80" t="e">
        <f t="shared" si="50"/>
        <v>#NAME?</v>
      </c>
      <c r="AF36" s="80" t="e">
        <f t="shared" si="50"/>
        <v>#NAME?</v>
      </c>
      <c r="AG36" s="80" t="e">
        <f t="shared" si="50"/>
        <v>#NAME?</v>
      </c>
      <c r="AH36" s="80" t="e">
        <f t="shared" si="50"/>
        <v>#NAME?</v>
      </c>
      <c r="AI36" s="80" t="e">
        <f t="shared" si="50"/>
        <v>#NAME?</v>
      </c>
      <c r="AJ36" s="80" t="e">
        <f t="shared" si="50"/>
        <v>#NAME?</v>
      </c>
      <c r="AK36" s="80" t="e">
        <f t="shared" si="50"/>
        <v>#NAME?</v>
      </c>
      <c r="AL36" s="80" t="e">
        <f t="shared" si="50"/>
        <v>#NAME?</v>
      </c>
      <c r="AM36" s="80" t="e">
        <f t="shared" si="50"/>
        <v>#NAME?</v>
      </c>
      <c r="AN36" s="80" t="e">
        <f t="shared" si="50"/>
        <v>#NAME?</v>
      </c>
      <c r="AO36" s="80" t="e">
        <f t="shared" si="50"/>
        <v>#NAME?</v>
      </c>
      <c r="AP36" s="80" t="e">
        <f t="shared" si="50"/>
        <v>#NAME?</v>
      </c>
      <c r="AQ36" s="80" t="e">
        <f t="shared" si="50"/>
        <v>#NAME?</v>
      </c>
      <c r="AR36" s="80" t="e">
        <f t="shared" si="50"/>
        <v>#NAME?</v>
      </c>
      <c r="AS36" s="80" t="e">
        <f t="shared" si="50"/>
        <v>#NAME?</v>
      </c>
      <c r="AT36" s="80" t="e">
        <f t="shared" si="50"/>
        <v>#NAME?</v>
      </c>
      <c r="AU36" s="80" t="e">
        <f t="shared" si="50"/>
        <v>#NAME?</v>
      </c>
      <c r="AV36" s="80" t="e">
        <f t="shared" si="50"/>
        <v>#NAME?</v>
      </c>
      <c r="AW36" s="80" t="e">
        <f t="shared" si="50"/>
        <v>#NAME?</v>
      </c>
      <c r="AX36" s="80" t="e">
        <f t="shared" si="50"/>
        <v>#NAME?</v>
      </c>
      <c r="AY36" s="80" t="e">
        <f t="shared" si="50"/>
        <v>#NAME?</v>
      </c>
      <c r="AZ36" s="80" t="e">
        <f t="shared" si="50"/>
        <v>#NAME?</v>
      </c>
      <c r="BA36" s="80" t="e">
        <f t="shared" si="50"/>
        <v>#NAME?</v>
      </c>
      <c r="BB36" s="80" t="e">
        <f t="shared" si="50"/>
        <v>#NAME?</v>
      </c>
      <c r="BC36" s="80" t="e">
        <f t="shared" si="50"/>
        <v>#NAME?</v>
      </c>
      <c r="BD36" s="80" t="e">
        <f t="shared" si="50"/>
        <v>#NAME?</v>
      </c>
      <c r="BE36" s="80" t="e">
        <f t="shared" si="50"/>
        <v>#NAME?</v>
      </c>
      <c r="BF36" s="80" t="e">
        <f t="shared" si="50"/>
        <v>#NAME?</v>
      </c>
      <c r="BG36" s="80" t="e">
        <f t="shared" si="50"/>
        <v>#NAME?</v>
      </c>
      <c r="BH36" s="80" t="e">
        <f t="shared" si="50"/>
        <v>#NAME?</v>
      </c>
      <c r="BI36" s="80" t="e">
        <f t="shared" si="50"/>
        <v>#NAME?</v>
      </c>
      <c r="BJ36" s="80" t="e">
        <f t="shared" si="50"/>
        <v>#NAME?</v>
      </c>
      <c r="BK36" s="80" t="e">
        <f t="shared" si="50"/>
        <v>#NAME?</v>
      </c>
      <c r="BL36" s="80" t="e">
        <f t="shared" si="50"/>
        <v>#NAME?</v>
      </c>
      <c r="BM36" s="80" t="e">
        <f t="shared" si="50"/>
        <v>#NAME?</v>
      </c>
      <c r="BN36" s="80" t="e">
        <f t="shared" ref="BN36:DY36" si="51">_xlfn.SINGLE(COFINS)*BN$12</f>
        <v>#NAME?</v>
      </c>
      <c r="BO36" s="80" t="e">
        <f t="shared" si="51"/>
        <v>#NAME?</v>
      </c>
      <c r="BP36" s="80" t="e">
        <f t="shared" si="51"/>
        <v>#NAME?</v>
      </c>
      <c r="BQ36" s="80" t="e">
        <f t="shared" si="51"/>
        <v>#NAME?</v>
      </c>
      <c r="BR36" s="80" t="e">
        <f t="shared" si="51"/>
        <v>#NAME?</v>
      </c>
      <c r="BS36" s="80" t="e">
        <f t="shared" si="51"/>
        <v>#NAME?</v>
      </c>
      <c r="BT36" s="80" t="e">
        <f t="shared" si="51"/>
        <v>#NAME?</v>
      </c>
      <c r="BU36" s="80" t="e">
        <f t="shared" si="51"/>
        <v>#NAME?</v>
      </c>
      <c r="BV36" s="80" t="e">
        <f t="shared" si="51"/>
        <v>#NAME?</v>
      </c>
      <c r="BW36" s="80" t="e">
        <f t="shared" si="51"/>
        <v>#NAME?</v>
      </c>
      <c r="BX36" s="80" t="e">
        <f t="shared" si="51"/>
        <v>#NAME?</v>
      </c>
      <c r="BY36" s="80" t="e">
        <f t="shared" si="51"/>
        <v>#NAME?</v>
      </c>
      <c r="BZ36" s="80" t="e">
        <f t="shared" si="51"/>
        <v>#NAME?</v>
      </c>
      <c r="CA36" s="80" t="e">
        <f t="shared" si="51"/>
        <v>#NAME?</v>
      </c>
      <c r="CB36" s="80" t="e">
        <f t="shared" si="51"/>
        <v>#NAME?</v>
      </c>
      <c r="CC36" s="80" t="e">
        <f t="shared" si="51"/>
        <v>#NAME?</v>
      </c>
      <c r="CD36" s="80" t="e">
        <f t="shared" si="51"/>
        <v>#NAME?</v>
      </c>
      <c r="CE36" s="80" t="e">
        <f t="shared" si="51"/>
        <v>#NAME?</v>
      </c>
      <c r="CF36" s="80" t="e">
        <f t="shared" si="51"/>
        <v>#NAME?</v>
      </c>
      <c r="CG36" s="80" t="e">
        <f t="shared" si="51"/>
        <v>#NAME?</v>
      </c>
      <c r="CH36" s="80" t="e">
        <f t="shared" si="51"/>
        <v>#NAME?</v>
      </c>
      <c r="CI36" s="80" t="e">
        <f t="shared" si="51"/>
        <v>#NAME?</v>
      </c>
      <c r="CJ36" s="80" t="e">
        <f t="shared" si="51"/>
        <v>#NAME?</v>
      </c>
      <c r="CK36" s="80" t="e">
        <f t="shared" si="51"/>
        <v>#NAME?</v>
      </c>
      <c r="CL36" s="80" t="e">
        <f t="shared" si="51"/>
        <v>#NAME?</v>
      </c>
      <c r="CM36" s="80" t="e">
        <f t="shared" si="51"/>
        <v>#NAME?</v>
      </c>
      <c r="CN36" s="80" t="e">
        <f t="shared" si="51"/>
        <v>#NAME?</v>
      </c>
      <c r="CO36" s="80" t="e">
        <f t="shared" si="51"/>
        <v>#NAME?</v>
      </c>
      <c r="CP36" s="80" t="e">
        <f t="shared" si="51"/>
        <v>#NAME?</v>
      </c>
      <c r="CQ36" s="80" t="e">
        <f t="shared" si="51"/>
        <v>#NAME?</v>
      </c>
      <c r="CR36" s="80" t="e">
        <f t="shared" si="51"/>
        <v>#NAME?</v>
      </c>
      <c r="CS36" s="80" t="e">
        <f t="shared" si="51"/>
        <v>#NAME?</v>
      </c>
      <c r="CT36" s="80" t="e">
        <f t="shared" si="51"/>
        <v>#NAME?</v>
      </c>
      <c r="CU36" s="80" t="e">
        <f t="shared" si="51"/>
        <v>#NAME?</v>
      </c>
      <c r="CV36" s="80" t="e">
        <f t="shared" si="51"/>
        <v>#NAME?</v>
      </c>
      <c r="CW36" s="80" t="e">
        <f t="shared" si="51"/>
        <v>#NAME?</v>
      </c>
      <c r="CX36" s="80" t="e">
        <f t="shared" si="51"/>
        <v>#NAME?</v>
      </c>
      <c r="CY36" s="80" t="e">
        <f t="shared" si="51"/>
        <v>#NAME?</v>
      </c>
      <c r="CZ36" s="80" t="e">
        <f t="shared" si="51"/>
        <v>#NAME?</v>
      </c>
      <c r="DA36" s="80" t="e">
        <f t="shared" si="51"/>
        <v>#NAME?</v>
      </c>
      <c r="DB36" s="80" t="e">
        <f t="shared" si="51"/>
        <v>#NAME?</v>
      </c>
      <c r="DC36" s="80" t="e">
        <f t="shared" si="51"/>
        <v>#NAME?</v>
      </c>
      <c r="DD36" s="80" t="e">
        <f t="shared" si="51"/>
        <v>#NAME?</v>
      </c>
      <c r="DE36" s="80" t="e">
        <f t="shared" si="51"/>
        <v>#NAME?</v>
      </c>
      <c r="DF36" s="80" t="e">
        <f t="shared" si="51"/>
        <v>#NAME?</v>
      </c>
      <c r="DG36" s="80" t="e">
        <f t="shared" si="51"/>
        <v>#NAME?</v>
      </c>
      <c r="DH36" s="80" t="e">
        <f t="shared" si="51"/>
        <v>#NAME?</v>
      </c>
      <c r="DI36" s="80" t="e">
        <f t="shared" si="51"/>
        <v>#NAME?</v>
      </c>
      <c r="DJ36" s="80" t="e">
        <f t="shared" si="51"/>
        <v>#NAME?</v>
      </c>
      <c r="DK36" s="80" t="e">
        <f t="shared" si="51"/>
        <v>#NAME?</v>
      </c>
      <c r="DL36" s="80" t="e">
        <f t="shared" si="51"/>
        <v>#NAME?</v>
      </c>
      <c r="DM36" s="80" t="e">
        <f t="shared" si="51"/>
        <v>#NAME?</v>
      </c>
      <c r="DN36" s="80" t="e">
        <f t="shared" si="51"/>
        <v>#NAME?</v>
      </c>
      <c r="DO36" s="80" t="e">
        <f t="shared" si="51"/>
        <v>#NAME?</v>
      </c>
      <c r="DP36" s="80" t="e">
        <f t="shared" si="51"/>
        <v>#NAME?</v>
      </c>
      <c r="DQ36" s="80" t="e">
        <f t="shared" si="51"/>
        <v>#NAME?</v>
      </c>
      <c r="DR36" s="80" t="e">
        <f t="shared" si="51"/>
        <v>#NAME?</v>
      </c>
      <c r="DS36" s="80" t="e">
        <f t="shared" si="51"/>
        <v>#NAME?</v>
      </c>
      <c r="DT36" s="80" t="e">
        <f t="shared" si="51"/>
        <v>#NAME?</v>
      </c>
      <c r="DU36" s="80" t="e">
        <f t="shared" si="51"/>
        <v>#NAME?</v>
      </c>
      <c r="DV36" s="80" t="e">
        <f t="shared" si="51"/>
        <v>#NAME?</v>
      </c>
      <c r="DW36" s="80" t="e">
        <f t="shared" si="51"/>
        <v>#NAME?</v>
      </c>
      <c r="DX36" s="80" t="e">
        <f t="shared" si="51"/>
        <v>#NAME?</v>
      </c>
      <c r="DY36" s="80" t="e">
        <f t="shared" si="51"/>
        <v>#NAME?</v>
      </c>
      <c r="DZ36" s="80" t="e">
        <f t="shared" ref="DZ36:GK36" si="52">_xlfn.SINGLE(COFINS)*DZ$12</f>
        <v>#NAME?</v>
      </c>
      <c r="EA36" s="80" t="e">
        <f t="shared" si="52"/>
        <v>#NAME?</v>
      </c>
      <c r="EB36" s="80" t="e">
        <f t="shared" si="52"/>
        <v>#NAME?</v>
      </c>
      <c r="EC36" s="80" t="e">
        <f t="shared" si="52"/>
        <v>#NAME?</v>
      </c>
      <c r="ED36" s="80" t="e">
        <f t="shared" si="52"/>
        <v>#NAME?</v>
      </c>
      <c r="EE36" s="80" t="e">
        <f t="shared" si="52"/>
        <v>#NAME?</v>
      </c>
      <c r="EF36" s="80" t="e">
        <f t="shared" si="52"/>
        <v>#NAME?</v>
      </c>
      <c r="EG36" s="80" t="e">
        <f t="shared" si="52"/>
        <v>#NAME?</v>
      </c>
      <c r="EH36" s="80" t="e">
        <f t="shared" si="52"/>
        <v>#NAME?</v>
      </c>
      <c r="EI36" s="80" t="e">
        <f t="shared" si="52"/>
        <v>#NAME?</v>
      </c>
      <c r="EJ36" s="80" t="e">
        <f t="shared" si="52"/>
        <v>#NAME?</v>
      </c>
      <c r="EK36" s="80" t="e">
        <f t="shared" si="52"/>
        <v>#NAME?</v>
      </c>
      <c r="EL36" s="80" t="e">
        <f t="shared" si="52"/>
        <v>#NAME?</v>
      </c>
      <c r="EM36" s="80" t="e">
        <f t="shared" si="52"/>
        <v>#NAME?</v>
      </c>
      <c r="EN36" s="80" t="e">
        <f t="shared" si="52"/>
        <v>#NAME?</v>
      </c>
      <c r="EO36" s="80" t="e">
        <f t="shared" si="52"/>
        <v>#NAME?</v>
      </c>
      <c r="EP36" s="80" t="e">
        <f t="shared" si="52"/>
        <v>#NAME?</v>
      </c>
      <c r="EQ36" s="80" t="e">
        <f t="shared" si="52"/>
        <v>#NAME?</v>
      </c>
      <c r="ER36" s="80" t="e">
        <f t="shared" si="52"/>
        <v>#NAME?</v>
      </c>
      <c r="ES36" s="80" t="e">
        <f t="shared" si="52"/>
        <v>#NAME?</v>
      </c>
      <c r="ET36" s="80" t="e">
        <f t="shared" si="52"/>
        <v>#NAME?</v>
      </c>
      <c r="EU36" s="80" t="e">
        <f t="shared" si="52"/>
        <v>#NAME?</v>
      </c>
      <c r="EV36" s="80" t="e">
        <f t="shared" si="52"/>
        <v>#NAME?</v>
      </c>
      <c r="EW36" s="80" t="e">
        <f t="shared" si="52"/>
        <v>#NAME?</v>
      </c>
      <c r="EX36" s="80" t="e">
        <f t="shared" si="52"/>
        <v>#NAME?</v>
      </c>
      <c r="EY36" s="80" t="e">
        <f t="shared" si="52"/>
        <v>#NAME?</v>
      </c>
      <c r="EZ36" s="80" t="e">
        <f t="shared" si="52"/>
        <v>#NAME?</v>
      </c>
      <c r="FA36" s="80" t="e">
        <f t="shared" si="52"/>
        <v>#NAME?</v>
      </c>
      <c r="FB36" s="80" t="e">
        <f t="shared" si="52"/>
        <v>#NAME?</v>
      </c>
      <c r="FC36" s="80" t="e">
        <f t="shared" si="52"/>
        <v>#NAME?</v>
      </c>
      <c r="FD36" s="80" t="e">
        <f t="shared" si="52"/>
        <v>#NAME?</v>
      </c>
      <c r="FE36" s="80" t="e">
        <f t="shared" si="52"/>
        <v>#NAME?</v>
      </c>
      <c r="FF36" s="80" t="e">
        <f t="shared" si="52"/>
        <v>#NAME?</v>
      </c>
      <c r="FG36" s="80" t="e">
        <f t="shared" si="52"/>
        <v>#NAME?</v>
      </c>
      <c r="FH36" s="80" t="e">
        <f t="shared" si="52"/>
        <v>#NAME?</v>
      </c>
      <c r="FI36" s="80" t="e">
        <f t="shared" si="52"/>
        <v>#NAME?</v>
      </c>
      <c r="FJ36" s="80" t="e">
        <f t="shared" si="52"/>
        <v>#NAME?</v>
      </c>
      <c r="FK36" s="80" t="e">
        <f t="shared" si="52"/>
        <v>#NAME?</v>
      </c>
      <c r="FL36" s="80" t="e">
        <f t="shared" si="52"/>
        <v>#NAME?</v>
      </c>
      <c r="FM36" s="80" t="e">
        <f t="shared" si="52"/>
        <v>#NAME?</v>
      </c>
      <c r="FN36" s="80" t="e">
        <f t="shared" si="52"/>
        <v>#NAME?</v>
      </c>
      <c r="FO36" s="80" t="e">
        <f t="shared" si="52"/>
        <v>#NAME?</v>
      </c>
      <c r="FP36" s="80" t="e">
        <f t="shared" si="52"/>
        <v>#NAME?</v>
      </c>
      <c r="FQ36" s="80" t="e">
        <f t="shared" si="52"/>
        <v>#NAME?</v>
      </c>
      <c r="FR36" s="80" t="e">
        <f t="shared" si="52"/>
        <v>#NAME?</v>
      </c>
      <c r="FS36" s="80" t="e">
        <f t="shared" si="52"/>
        <v>#NAME?</v>
      </c>
      <c r="FT36" s="80" t="e">
        <f t="shared" si="52"/>
        <v>#NAME?</v>
      </c>
      <c r="FU36" s="80" t="e">
        <f t="shared" si="52"/>
        <v>#NAME?</v>
      </c>
      <c r="FV36" s="80" t="e">
        <f t="shared" si="52"/>
        <v>#NAME?</v>
      </c>
      <c r="FW36" s="80" t="e">
        <f t="shared" si="52"/>
        <v>#NAME?</v>
      </c>
      <c r="FX36" s="80" t="e">
        <f t="shared" si="52"/>
        <v>#NAME?</v>
      </c>
      <c r="FY36" s="80" t="e">
        <f t="shared" si="52"/>
        <v>#NAME?</v>
      </c>
      <c r="FZ36" s="80" t="e">
        <f t="shared" si="52"/>
        <v>#NAME?</v>
      </c>
      <c r="GA36" s="80" t="e">
        <f t="shared" si="52"/>
        <v>#NAME?</v>
      </c>
      <c r="GB36" s="80" t="e">
        <f t="shared" si="52"/>
        <v>#NAME?</v>
      </c>
      <c r="GC36" s="80" t="e">
        <f t="shared" si="52"/>
        <v>#NAME?</v>
      </c>
      <c r="GD36" s="80" t="e">
        <f t="shared" si="52"/>
        <v>#NAME?</v>
      </c>
      <c r="GE36" s="80" t="e">
        <f t="shared" si="52"/>
        <v>#NAME?</v>
      </c>
      <c r="GF36" s="80" t="e">
        <f t="shared" si="52"/>
        <v>#NAME?</v>
      </c>
      <c r="GG36" s="80" t="e">
        <f t="shared" si="52"/>
        <v>#NAME?</v>
      </c>
      <c r="GH36" s="80" t="e">
        <f t="shared" si="52"/>
        <v>#NAME?</v>
      </c>
      <c r="GI36" s="80" t="e">
        <f t="shared" si="52"/>
        <v>#NAME?</v>
      </c>
      <c r="GJ36" s="80" t="e">
        <f t="shared" si="52"/>
        <v>#NAME?</v>
      </c>
      <c r="GK36" s="80" t="e">
        <f t="shared" si="52"/>
        <v>#NAME?</v>
      </c>
      <c r="GL36" s="80" t="e">
        <f t="shared" ref="GL36:HI36" si="53">_xlfn.SINGLE(COFINS)*GL$12</f>
        <v>#NAME?</v>
      </c>
      <c r="GM36" s="80" t="e">
        <f t="shared" si="53"/>
        <v>#NAME?</v>
      </c>
      <c r="GN36" s="80" t="e">
        <f t="shared" si="53"/>
        <v>#NAME?</v>
      </c>
      <c r="GO36" s="80" t="e">
        <f t="shared" si="53"/>
        <v>#NAME?</v>
      </c>
      <c r="GP36" s="80" t="e">
        <f t="shared" si="53"/>
        <v>#NAME?</v>
      </c>
      <c r="GQ36" s="80" t="e">
        <f t="shared" si="53"/>
        <v>#NAME?</v>
      </c>
      <c r="GR36" s="80" t="e">
        <f t="shared" si="53"/>
        <v>#NAME?</v>
      </c>
      <c r="GS36" s="80" t="e">
        <f t="shared" si="53"/>
        <v>#NAME?</v>
      </c>
      <c r="GT36" s="80" t="e">
        <f t="shared" si="53"/>
        <v>#NAME?</v>
      </c>
      <c r="GU36" s="80" t="e">
        <f t="shared" si="53"/>
        <v>#NAME?</v>
      </c>
      <c r="GV36" s="80" t="e">
        <f t="shared" si="53"/>
        <v>#NAME?</v>
      </c>
      <c r="GW36" s="80" t="e">
        <f t="shared" si="53"/>
        <v>#NAME?</v>
      </c>
      <c r="GX36" s="80" t="e">
        <f t="shared" si="53"/>
        <v>#NAME?</v>
      </c>
      <c r="GY36" s="80" t="e">
        <f t="shared" si="53"/>
        <v>#NAME?</v>
      </c>
      <c r="GZ36" s="80" t="e">
        <f t="shared" si="53"/>
        <v>#NAME?</v>
      </c>
      <c r="HA36" s="80" t="e">
        <f t="shared" si="53"/>
        <v>#NAME?</v>
      </c>
      <c r="HB36" s="80" t="e">
        <f t="shared" si="53"/>
        <v>#NAME?</v>
      </c>
      <c r="HC36" s="80" t="e">
        <f t="shared" si="53"/>
        <v>#NAME?</v>
      </c>
      <c r="HD36" s="80" t="e">
        <f t="shared" si="53"/>
        <v>#NAME?</v>
      </c>
      <c r="HE36" s="80" t="e">
        <f t="shared" si="53"/>
        <v>#NAME?</v>
      </c>
      <c r="HF36" s="80" t="e">
        <f t="shared" si="53"/>
        <v>#NAME?</v>
      </c>
      <c r="HG36" s="80" t="e">
        <f t="shared" si="53"/>
        <v>#NAME?</v>
      </c>
      <c r="HH36" s="80" t="e">
        <f t="shared" si="53"/>
        <v>#NAME?</v>
      </c>
      <c r="HI36" s="80" t="e">
        <f t="shared" si="53"/>
        <v>#NAME?</v>
      </c>
    </row>
    <row r="37" spans="1:217" x14ac:dyDescent="0.2">
      <c r="A37" s="30" t="s">
        <v>87</v>
      </c>
      <c r="B37" s="80" t="e">
        <f t="shared" ref="B37:BM37" si="54">_xlfn.SINGLE(ISS)*B$12</f>
        <v>#NAME?</v>
      </c>
      <c r="C37" s="80" t="e">
        <f t="shared" si="54"/>
        <v>#NAME?</v>
      </c>
      <c r="D37" s="80" t="e">
        <f t="shared" si="54"/>
        <v>#NAME?</v>
      </c>
      <c r="E37" s="80" t="e">
        <f t="shared" si="54"/>
        <v>#NAME?</v>
      </c>
      <c r="F37" s="80" t="e">
        <f t="shared" si="54"/>
        <v>#NAME?</v>
      </c>
      <c r="G37" s="80" t="e">
        <f t="shared" si="54"/>
        <v>#NAME?</v>
      </c>
      <c r="H37" s="80" t="e">
        <f t="shared" si="54"/>
        <v>#NAME?</v>
      </c>
      <c r="I37" s="80" t="e">
        <f t="shared" si="54"/>
        <v>#NAME?</v>
      </c>
      <c r="J37" s="80" t="e">
        <f t="shared" si="54"/>
        <v>#NAME?</v>
      </c>
      <c r="K37" s="80" t="e">
        <f t="shared" si="54"/>
        <v>#NAME?</v>
      </c>
      <c r="L37" s="80" t="e">
        <f t="shared" si="54"/>
        <v>#NAME?</v>
      </c>
      <c r="M37" s="80" t="e">
        <f t="shared" si="54"/>
        <v>#NAME?</v>
      </c>
      <c r="N37" s="80" t="e">
        <f t="shared" si="54"/>
        <v>#NAME?</v>
      </c>
      <c r="O37" s="80" t="e">
        <f t="shared" si="54"/>
        <v>#NAME?</v>
      </c>
      <c r="P37" s="80" t="e">
        <f t="shared" si="54"/>
        <v>#NAME?</v>
      </c>
      <c r="Q37" s="80" t="e">
        <f t="shared" si="54"/>
        <v>#NAME?</v>
      </c>
      <c r="R37" s="80" t="e">
        <f t="shared" si="54"/>
        <v>#NAME?</v>
      </c>
      <c r="S37" s="80" t="e">
        <f t="shared" si="54"/>
        <v>#NAME?</v>
      </c>
      <c r="T37" s="80" t="e">
        <f t="shared" si="54"/>
        <v>#NAME?</v>
      </c>
      <c r="U37" s="80" t="e">
        <f t="shared" si="54"/>
        <v>#NAME?</v>
      </c>
      <c r="V37" s="80" t="e">
        <f t="shared" si="54"/>
        <v>#NAME?</v>
      </c>
      <c r="W37" s="80" t="e">
        <f t="shared" si="54"/>
        <v>#NAME?</v>
      </c>
      <c r="X37" s="80" t="e">
        <f t="shared" si="54"/>
        <v>#NAME?</v>
      </c>
      <c r="Y37" s="80" t="e">
        <f t="shared" si="54"/>
        <v>#NAME?</v>
      </c>
      <c r="Z37" s="80" t="e">
        <f t="shared" si="54"/>
        <v>#NAME?</v>
      </c>
      <c r="AA37" s="80" t="e">
        <f t="shared" si="54"/>
        <v>#NAME?</v>
      </c>
      <c r="AB37" s="80" t="e">
        <f t="shared" si="54"/>
        <v>#NAME?</v>
      </c>
      <c r="AC37" s="80" t="e">
        <f t="shared" si="54"/>
        <v>#NAME?</v>
      </c>
      <c r="AD37" s="80" t="e">
        <f t="shared" si="54"/>
        <v>#NAME?</v>
      </c>
      <c r="AE37" s="80" t="e">
        <f t="shared" si="54"/>
        <v>#NAME?</v>
      </c>
      <c r="AF37" s="80" t="e">
        <f t="shared" si="54"/>
        <v>#NAME?</v>
      </c>
      <c r="AG37" s="80" t="e">
        <f t="shared" si="54"/>
        <v>#NAME?</v>
      </c>
      <c r="AH37" s="80" t="e">
        <f t="shared" si="54"/>
        <v>#NAME?</v>
      </c>
      <c r="AI37" s="80" t="e">
        <f t="shared" si="54"/>
        <v>#NAME?</v>
      </c>
      <c r="AJ37" s="80" t="e">
        <f t="shared" si="54"/>
        <v>#NAME?</v>
      </c>
      <c r="AK37" s="80" t="e">
        <f t="shared" si="54"/>
        <v>#NAME?</v>
      </c>
      <c r="AL37" s="80" t="e">
        <f t="shared" si="54"/>
        <v>#NAME?</v>
      </c>
      <c r="AM37" s="80" t="e">
        <f t="shared" si="54"/>
        <v>#NAME?</v>
      </c>
      <c r="AN37" s="80" t="e">
        <f t="shared" si="54"/>
        <v>#NAME?</v>
      </c>
      <c r="AO37" s="80" t="e">
        <f t="shared" si="54"/>
        <v>#NAME?</v>
      </c>
      <c r="AP37" s="80" t="e">
        <f t="shared" si="54"/>
        <v>#NAME?</v>
      </c>
      <c r="AQ37" s="80" t="e">
        <f t="shared" si="54"/>
        <v>#NAME?</v>
      </c>
      <c r="AR37" s="80" t="e">
        <f t="shared" si="54"/>
        <v>#NAME?</v>
      </c>
      <c r="AS37" s="80" t="e">
        <f t="shared" si="54"/>
        <v>#NAME?</v>
      </c>
      <c r="AT37" s="80" t="e">
        <f t="shared" si="54"/>
        <v>#NAME?</v>
      </c>
      <c r="AU37" s="80" t="e">
        <f t="shared" si="54"/>
        <v>#NAME?</v>
      </c>
      <c r="AV37" s="80" t="e">
        <f t="shared" si="54"/>
        <v>#NAME?</v>
      </c>
      <c r="AW37" s="80" t="e">
        <f t="shared" si="54"/>
        <v>#NAME?</v>
      </c>
      <c r="AX37" s="80" t="e">
        <f t="shared" si="54"/>
        <v>#NAME?</v>
      </c>
      <c r="AY37" s="80" t="e">
        <f t="shared" si="54"/>
        <v>#NAME?</v>
      </c>
      <c r="AZ37" s="80" t="e">
        <f t="shared" si="54"/>
        <v>#NAME?</v>
      </c>
      <c r="BA37" s="80" t="e">
        <f t="shared" si="54"/>
        <v>#NAME?</v>
      </c>
      <c r="BB37" s="80" t="e">
        <f t="shared" si="54"/>
        <v>#NAME?</v>
      </c>
      <c r="BC37" s="80" t="e">
        <f t="shared" si="54"/>
        <v>#NAME?</v>
      </c>
      <c r="BD37" s="80" t="e">
        <f t="shared" si="54"/>
        <v>#NAME?</v>
      </c>
      <c r="BE37" s="80" t="e">
        <f t="shared" si="54"/>
        <v>#NAME?</v>
      </c>
      <c r="BF37" s="80" t="e">
        <f t="shared" si="54"/>
        <v>#NAME?</v>
      </c>
      <c r="BG37" s="80" t="e">
        <f t="shared" si="54"/>
        <v>#NAME?</v>
      </c>
      <c r="BH37" s="80" t="e">
        <f t="shared" si="54"/>
        <v>#NAME?</v>
      </c>
      <c r="BI37" s="80" t="e">
        <f t="shared" si="54"/>
        <v>#NAME?</v>
      </c>
      <c r="BJ37" s="80" t="e">
        <f t="shared" si="54"/>
        <v>#NAME?</v>
      </c>
      <c r="BK37" s="80" t="e">
        <f t="shared" si="54"/>
        <v>#NAME?</v>
      </c>
      <c r="BL37" s="80" t="e">
        <f t="shared" si="54"/>
        <v>#NAME?</v>
      </c>
      <c r="BM37" s="80" t="e">
        <f t="shared" si="54"/>
        <v>#NAME?</v>
      </c>
      <c r="BN37" s="80" t="e">
        <f t="shared" ref="BN37:DY37" si="55">_xlfn.SINGLE(ISS)*BN$12</f>
        <v>#NAME?</v>
      </c>
      <c r="BO37" s="80" t="e">
        <f t="shared" si="55"/>
        <v>#NAME?</v>
      </c>
      <c r="BP37" s="80" t="e">
        <f t="shared" si="55"/>
        <v>#NAME?</v>
      </c>
      <c r="BQ37" s="80" t="e">
        <f t="shared" si="55"/>
        <v>#NAME?</v>
      </c>
      <c r="BR37" s="80" t="e">
        <f t="shared" si="55"/>
        <v>#NAME?</v>
      </c>
      <c r="BS37" s="80" t="e">
        <f t="shared" si="55"/>
        <v>#NAME?</v>
      </c>
      <c r="BT37" s="80" t="e">
        <f t="shared" si="55"/>
        <v>#NAME?</v>
      </c>
      <c r="BU37" s="80" t="e">
        <f t="shared" si="55"/>
        <v>#NAME?</v>
      </c>
      <c r="BV37" s="80" t="e">
        <f t="shared" si="55"/>
        <v>#NAME?</v>
      </c>
      <c r="BW37" s="80" t="e">
        <f t="shared" si="55"/>
        <v>#NAME?</v>
      </c>
      <c r="BX37" s="80" t="e">
        <f t="shared" si="55"/>
        <v>#NAME?</v>
      </c>
      <c r="BY37" s="80" t="e">
        <f t="shared" si="55"/>
        <v>#NAME?</v>
      </c>
      <c r="BZ37" s="80" t="e">
        <f t="shared" si="55"/>
        <v>#NAME?</v>
      </c>
      <c r="CA37" s="80" t="e">
        <f t="shared" si="55"/>
        <v>#NAME?</v>
      </c>
      <c r="CB37" s="80" t="e">
        <f t="shared" si="55"/>
        <v>#NAME?</v>
      </c>
      <c r="CC37" s="80" t="e">
        <f t="shared" si="55"/>
        <v>#NAME?</v>
      </c>
      <c r="CD37" s="80" t="e">
        <f t="shared" si="55"/>
        <v>#NAME?</v>
      </c>
      <c r="CE37" s="80" t="e">
        <f t="shared" si="55"/>
        <v>#NAME?</v>
      </c>
      <c r="CF37" s="80" t="e">
        <f t="shared" si="55"/>
        <v>#NAME?</v>
      </c>
      <c r="CG37" s="80" t="e">
        <f t="shared" si="55"/>
        <v>#NAME?</v>
      </c>
      <c r="CH37" s="80" t="e">
        <f t="shared" si="55"/>
        <v>#NAME?</v>
      </c>
      <c r="CI37" s="80" t="e">
        <f t="shared" si="55"/>
        <v>#NAME?</v>
      </c>
      <c r="CJ37" s="80" t="e">
        <f t="shared" si="55"/>
        <v>#NAME?</v>
      </c>
      <c r="CK37" s="80" t="e">
        <f t="shared" si="55"/>
        <v>#NAME?</v>
      </c>
      <c r="CL37" s="80" t="e">
        <f t="shared" si="55"/>
        <v>#NAME?</v>
      </c>
      <c r="CM37" s="80" t="e">
        <f t="shared" si="55"/>
        <v>#NAME?</v>
      </c>
      <c r="CN37" s="80" t="e">
        <f t="shared" si="55"/>
        <v>#NAME?</v>
      </c>
      <c r="CO37" s="80" t="e">
        <f t="shared" si="55"/>
        <v>#NAME?</v>
      </c>
      <c r="CP37" s="80" t="e">
        <f t="shared" si="55"/>
        <v>#NAME?</v>
      </c>
      <c r="CQ37" s="80" t="e">
        <f t="shared" si="55"/>
        <v>#NAME?</v>
      </c>
      <c r="CR37" s="80" t="e">
        <f t="shared" si="55"/>
        <v>#NAME?</v>
      </c>
      <c r="CS37" s="80" t="e">
        <f t="shared" si="55"/>
        <v>#NAME?</v>
      </c>
      <c r="CT37" s="80" t="e">
        <f t="shared" si="55"/>
        <v>#NAME?</v>
      </c>
      <c r="CU37" s="80" t="e">
        <f t="shared" si="55"/>
        <v>#NAME?</v>
      </c>
      <c r="CV37" s="80" t="e">
        <f t="shared" si="55"/>
        <v>#NAME?</v>
      </c>
      <c r="CW37" s="80" t="e">
        <f t="shared" si="55"/>
        <v>#NAME?</v>
      </c>
      <c r="CX37" s="80" t="e">
        <f t="shared" si="55"/>
        <v>#NAME?</v>
      </c>
      <c r="CY37" s="80" t="e">
        <f t="shared" si="55"/>
        <v>#NAME?</v>
      </c>
      <c r="CZ37" s="80" t="e">
        <f t="shared" si="55"/>
        <v>#NAME?</v>
      </c>
      <c r="DA37" s="80" t="e">
        <f t="shared" si="55"/>
        <v>#NAME?</v>
      </c>
      <c r="DB37" s="80" t="e">
        <f t="shared" si="55"/>
        <v>#NAME?</v>
      </c>
      <c r="DC37" s="80" t="e">
        <f t="shared" si="55"/>
        <v>#NAME?</v>
      </c>
      <c r="DD37" s="80" t="e">
        <f t="shared" si="55"/>
        <v>#NAME?</v>
      </c>
      <c r="DE37" s="80" t="e">
        <f t="shared" si="55"/>
        <v>#NAME?</v>
      </c>
      <c r="DF37" s="80" t="e">
        <f t="shared" si="55"/>
        <v>#NAME?</v>
      </c>
      <c r="DG37" s="80" t="e">
        <f t="shared" si="55"/>
        <v>#NAME?</v>
      </c>
      <c r="DH37" s="80" t="e">
        <f t="shared" si="55"/>
        <v>#NAME?</v>
      </c>
      <c r="DI37" s="80" t="e">
        <f t="shared" si="55"/>
        <v>#NAME?</v>
      </c>
      <c r="DJ37" s="80" t="e">
        <f t="shared" si="55"/>
        <v>#NAME?</v>
      </c>
      <c r="DK37" s="80" t="e">
        <f t="shared" si="55"/>
        <v>#NAME?</v>
      </c>
      <c r="DL37" s="80" t="e">
        <f t="shared" si="55"/>
        <v>#NAME?</v>
      </c>
      <c r="DM37" s="80" t="e">
        <f t="shared" si="55"/>
        <v>#NAME?</v>
      </c>
      <c r="DN37" s="80" t="e">
        <f t="shared" si="55"/>
        <v>#NAME?</v>
      </c>
      <c r="DO37" s="80" t="e">
        <f t="shared" si="55"/>
        <v>#NAME?</v>
      </c>
      <c r="DP37" s="80" t="e">
        <f t="shared" si="55"/>
        <v>#NAME?</v>
      </c>
      <c r="DQ37" s="80" t="e">
        <f t="shared" si="55"/>
        <v>#NAME?</v>
      </c>
      <c r="DR37" s="80" t="e">
        <f t="shared" si="55"/>
        <v>#NAME?</v>
      </c>
      <c r="DS37" s="80" t="e">
        <f t="shared" si="55"/>
        <v>#NAME?</v>
      </c>
      <c r="DT37" s="80" t="e">
        <f t="shared" si="55"/>
        <v>#NAME?</v>
      </c>
      <c r="DU37" s="80" t="e">
        <f t="shared" si="55"/>
        <v>#NAME?</v>
      </c>
      <c r="DV37" s="80" t="e">
        <f t="shared" si="55"/>
        <v>#NAME?</v>
      </c>
      <c r="DW37" s="80" t="e">
        <f t="shared" si="55"/>
        <v>#NAME?</v>
      </c>
      <c r="DX37" s="80" t="e">
        <f t="shared" si="55"/>
        <v>#NAME?</v>
      </c>
      <c r="DY37" s="80" t="e">
        <f t="shared" si="55"/>
        <v>#NAME?</v>
      </c>
      <c r="DZ37" s="80" t="e">
        <f t="shared" ref="DZ37:GK37" si="56">_xlfn.SINGLE(ISS)*DZ$12</f>
        <v>#NAME?</v>
      </c>
      <c r="EA37" s="80" t="e">
        <f t="shared" si="56"/>
        <v>#NAME?</v>
      </c>
      <c r="EB37" s="80" t="e">
        <f t="shared" si="56"/>
        <v>#NAME?</v>
      </c>
      <c r="EC37" s="80" t="e">
        <f t="shared" si="56"/>
        <v>#NAME?</v>
      </c>
      <c r="ED37" s="80" t="e">
        <f t="shared" si="56"/>
        <v>#NAME?</v>
      </c>
      <c r="EE37" s="80" t="e">
        <f t="shared" si="56"/>
        <v>#NAME?</v>
      </c>
      <c r="EF37" s="80" t="e">
        <f t="shared" si="56"/>
        <v>#NAME?</v>
      </c>
      <c r="EG37" s="80" t="e">
        <f t="shared" si="56"/>
        <v>#NAME?</v>
      </c>
      <c r="EH37" s="80" t="e">
        <f t="shared" si="56"/>
        <v>#NAME?</v>
      </c>
      <c r="EI37" s="80" t="e">
        <f t="shared" si="56"/>
        <v>#NAME?</v>
      </c>
      <c r="EJ37" s="80" t="e">
        <f t="shared" si="56"/>
        <v>#NAME?</v>
      </c>
      <c r="EK37" s="80" t="e">
        <f t="shared" si="56"/>
        <v>#NAME?</v>
      </c>
      <c r="EL37" s="80" t="e">
        <f t="shared" si="56"/>
        <v>#NAME?</v>
      </c>
      <c r="EM37" s="80" t="e">
        <f t="shared" si="56"/>
        <v>#NAME?</v>
      </c>
      <c r="EN37" s="80" t="e">
        <f t="shared" si="56"/>
        <v>#NAME?</v>
      </c>
      <c r="EO37" s="80" t="e">
        <f t="shared" si="56"/>
        <v>#NAME?</v>
      </c>
      <c r="EP37" s="80" t="e">
        <f t="shared" si="56"/>
        <v>#NAME?</v>
      </c>
      <c r="EQ37" s="80" t="e">
        <f t="shared" si="56"/>
        <v>#NAME?</v>
      </c>
      <c r="ER37" s="80" t="e">
        <f t="shared" si="56"/>
        <v>#NAME?</v>
      </c>
      <c r="ES37" s="80" t="e">
        <f t="shared" si="56"/>
        <v>#NAME?</v>
      </c>
      <c r="ET37" s="80" t="e">
        <f t="shared" si="56"/>
        <v>#NAME?</v>
      </c>
      <c r="EU37" s="80" t="e">
        <f t="shared" si="56"/>
        <v>#NAME?</v>
      </c>
      <c r="EV37" s="80" t="e">
        <f t="shared" si="56"/>
        <v>#NAME?</v>
      </c>
      <c r="EW37" s="80" t="e">
        <f t="shared" si="56"/>
        <v>#NAME?</v>
      </c>
      <c r="EX37" s="80" t="e">
        <f t="shared" si="56"/>
        <v>#NAME?</v>
      </c>
      <c r="EY37" s="80" t="e">
        <f t="shared" si="56"/>
        <v>#NAME?</v>
      </c>
      <c r="EZ37" s="80" t="e">
        <f t="shared" si="56"/>
        <v>#NAME?</v>
      </c>
      <c r="FA37" s="80" t="e">
        <f t="shared" si="56"/>
        <v>#NAME?</v>
      </c>
      <c r="FB37" s="80" t="e">
        <f t="shared" si="56"/>
        <v>#NAME?</v>
      </c>
      <c r="FC37" s="80" t="e">
        <f t="shared" si="56"/>
        <v>#NAME?</v>
      </c>
      <c r="FD37" s="80" t="e">
        <f t="shared" si="56"/>
        <v>#NAME?</v>
      </c>
      <c r="FE37" s="80" t="e">
        <f t="shared" si="56"/>
        <v>#NAME?</v>
      </c>
      <c r="FF37" s="80" t="e">
        <f t="shared" si="56"/>
        <v>#NAME?</v>
      </c>
      <c r="FG37" s="80" t="e">
        <f t="shared" si="56"/>
        <v>#NAME?</v>
      </c>
      <c r="FH37" s="80" t="e">
        <f t="shared" si="56"/>
        <v>#NAME?</v>
      </c>
      <c r="FI37" s="80" t="e">
        <f t="shared" si="56"/>
        <v>#NAME?</v>
      </c>
      <c r="FJ37" s="80" t="e">
        <f t="shared" si="56"/>
        <v>#NAME?</v>
      </c>
      <c r="FK37" s="80" t="e">
        <f t="shared" si="56"/>
        <v>#NAME?</v>
      </c>
      <c r="FL37" s="80" t="e">
        <f t="shared" si="56"/>
        <v>#NAME?</v>
      </c>
      <c r="FM37" s="80" t="e">
        <f t="shared" si="56"/>
        <v>#NAME?</v>
      </c>
      <c r="FN37" s="80" t="e">
        <f t="shared" si="56"/>
        <v>#NAME?</v>
      </c>
      <c r="FO37" s="80" t="e">
        <f t="shared" si="56"/>
        <v>#NAME?</v>
      </c>
      <c r="FP37" s="80" t="e">
        <f t="shared" si="56"/>
        <v>#NAME?</v>
      </c>
      <c r="FQ37" s="80" t="e">
        <f t="shared" si="56"/>
        <v>#NAME?</v>
      </c>
      <c r="FR37" s="80" t="e">
        <f t="shared" si="56"/>
        <v>#NAME?</v>
      </c>
      <c r="FS37" s="80" t="e">
        <f t="shared" si="56"/>
        <v>#NAME?</v>
      </c>
      <c r="FT37" s="80" t="e">
        <f t="shared" si="56"/>
        <v>#NAME?</v>
      </c>
      <c r="FU37" s="80" t="e">
        <f t="shared" si="56"/>
        <v>#NAME?</v>
      </c>
      <c r="FV37" s="80" t="e">
        <f t="shared" si="56"/>
        <v>#NAME?</v>
      </c>
      <c r="FW37" s="80" t="e">
        <f t="shared" si="56"/>
        <v>#NAME?</v>
      </c>
      <c r="FX37" s="80" t="e">
        <f t="shared" si="56"/>
        <v>#NAME?</v>
      </c>
      <c r="FY37" s="80" t="e">
        <f t="shared" si="56"/>
        <v>#NAME?</v>
      </c>
      <c r="FZ37" s="80" t="e">
        <f t="shared" si="56"/>
        <v>#NAME?</v>
      </c>
      <c r="GA37" s="80" t="e">
        <f t="shared" si="56"/>
        <v>#NAME?</v>
      </c>
      <c r="GB37" s="80" t="e">
        <f t="shared" si="56"/>
        <v>#NAME?</v>
      </c>
      <c r="GC37" s="80" t="e">
        <f t="shared" si="56"/>
        <v>#NAME?</v>
      </c>
      <c r="GD37" s="80" t="e">
        <f t="shared" si="56"/>
        <v>#NAME?</v>
      </c>
      <c r="GE37" s="80" t="e">
        <f t="shared" si="56"/>
        <v>#NAME?</v>
      </c>
      <c r="GF37" s="80" t="e">
        <f t="shared" si="56"/>
        <v>#NAME?</v>
      </c>
      <c r="GG37" s="80" t="e">
        <f t="shared" si="56"/>
        <v>#NAME?</v>
      </c>
      <c r="GH37" s="80" t="e">
        <f t="shared" si="56"/>
        <v>#NAME?</v>
      </c>
      <c r="GI37" s="80" t="e">
        <f t="shared" si="56"/>
        <v>#NAME?</v>
      </c>
      <c r="GJ37" s="80" t="e">
        <f t="shared" si="56"/>
        <v>#NAME?</v>
      </c>
      <c r="GK37" s="80" t="e">
        <f t="shared" si="56"/>
        <v>#NAME?</v>
      </c>
      <c r="GL37" s="80" t="e">
        <f t="shared" ref="GL37:HI37" si="57">_xlfn.SINGLE(ISS)*GL$12</f>
        <v>#NAME?</v>
      </c>
      <c r="GM37" s="80" t="e">
        <f t="shared" si="57"/>
        <v>#NAME?</v>
      </c>
      <c r="GN37" s="80" t="e">
        <f t="shared" si="57"/>
        <v>#NAME?</v>
      </c>
      <c r="GO37" s="80" t="e">
        <f t="shared" si="57"/>
        <v>#NAME?</v>
      </c>
      <c r="GP37" s="80" t="e">
        <f t="shared" si="57"/>
        <v>#NAME?</v>
      </c>
      <c r="GQ37" s="80" t="e">
        <f t="shared" si="57"/>
        <v>#NAME?</v>
      </c>
      <c r="GR37" s="80" t="e">
        <f t="shared" si="57"/>
        <v>#NAME?</v>
      </c>
      <c r="GS37" s="80" t="e">
        <f t="shared" si="57"/>
        <v>#NAME?</v>
      </c>
      <c r="GT37" s="80" t="e">
        <f t="shared" si="57"/>
        <v>#NAME?</v>
      </c>
      <c r="GU37" s="80" t="e">
        <f t="shared" si="57"/>
        <v>#NAME?</v>
      </c>
      <c r="GV37" s="80" t="e">
        <f t="shared" si="57"/>
        <v>#NAME?</v>
      </c>
      <c r="GW37" s="80" t="e">
        <f t="shared" si="57"/>
        <v>#NAME?</v>
      </c>
      <c r="GX37" s="80" t="e">
        <f t="shared" si="57"/>
        <v>#NAME?</v>
      </c>
      <c r="GY37" s="80" t="e">
        <f t="shared" si="57"/>
        <v>#NAME?</v>
      </c>
      <c r="GZ37" s="80" t="e">
        <f t="shared" si="57"/>
        <v>#NAME?</v>
      </c>
      <c r="HA37" s="80" t="e">
        <f t="shared" si="57"/>
        <v>#NAME?</v>
      </c>
      <c r="HB37" s="80" t="e">
        <f t="shared" si="57"/>
        <v>#NAME?</v>
      </c>
      <c r="HC37" s="80" t="e">
        <f t="shared" si="57"/>
        <v>#NAME?</v>
      </c>
      <c r="HD37" s="80" t="e">
        <f t="shared" si="57"/>
        <v>#NAME?</v>
      </c>
      <c r="HE37" s="80" t="e">
        <f t="shared" si="57"/>
        <v>#NAME?</v>
      </c>
      <c r="HF37" s="80" t="e">
        <f t="shared" si="57"/>
        <v>#NAME?</v>
      </c>
      <c r="HG37" s="80" t="e">
        <f t="shared" si="57"/>
        <v>#NAME?</v>
      </c>
      <c r="HH37" s="80" t="e">
        <f t="shared" si="57"/>
        <v>#NAME?</v>
      </c>
      <c r="HI37" s="80" t="e">
        <f t="shared" si="57"/>
        <v>#NAME?</v>
      </c>
    </row>
    <row r="38" spans="1:217" x14ac:dyDescent="0.2">
      <c r="A38" s="30" t="s">
        <v>88</v>
      </c>
      <c r="B38" s="80" t="e">
        <f t="shared" ref="B38:BM38" si="58">_xlfn.SINGLE(PIS)*SUM(B44,B47:B48,B50:B52)</f>
        <v>#NAME?</v>
      </c>
      <c r="C38" s="80" t="e">
        <f t="shared" si="58"/>
        <v>#NAME?</v>
      </c>
      <c r="D38" s="80" t="e">
        <f t="shared" si="58"/>
        <v>#NAME?</v>
      </c>
      <c r="E38" s="80" t="e">
        <f t="shared" si="58"/>
        <v>#NAME?</v>
      </c>
      <c r="F38" s="80" t="e">
        <f t="shared" si="58"/>
        <v>#NAME?</v>
      </c>
      <c r="G38" s="80" t="e">
        <f t="shared" si="58"/>
        <v>#NAME?</v>
      </c>
      <c r="H38" s="80" t="e">
        <f t="shared" si="58"/>
        <v>#NAME?</v>
      </c>
      <c r="I38" s="80" t="e">
        <f t="shared" si="58"/>
        <v>#NAME?</v>
      </c>
      <c r="J38" s="80" t="e">
        <f t="shared" si="58"/>
        <v>#NAME?</v>
      </c>
      <c r="K38" s="80" t="e">
        <f t="shared" si="58"/>
        <v>#NAME?</v>
      </c>
      <c r="L38" s="80" t="e">
        <f t="shared" si="58"/>
        <v>#NAME?</v>
      </c>
      <c r="M38" s="80" t="e">
        <f t="shared" si="58"/>
        <v>#NAME?</v>
      </c>
      <c r="N38" s="80" t="e">
        <f t="shared" si="58"/>
        <v>#NAME?</v>
      </c>
      <c r="O38" s="80" t="e">
        <f t="shared" si="58"/>
        <v>#NAME?</v>
      </c>
      <c r="P38" s="80" t="e">
        <f t="shared" si="58"/>
        <v>#NAME?</v>
      </c>
      <c r="Q38" s="80" t="e">
        <f t="shared" si="58"/>
        <v>#NAME?</v>
      </c>
      <c r="R38" s="80" t="e">
        <f t="shared" si="58"/>
        <v>#NAME?</v>
      </c>
      <c r="S38" s="80" t="e">
        <f t="shared" si="58"/>
        <v>#NAME?</v>
      </c>
      <c r="T38" s="80" t="e">
        <f t="shared" si="58"/>
        <v>#NAME?</v>
      </c>
      <c r="U38" s="80" t="e">
        <f t="shared" si="58"/>
        <v>#NAME?</v>
      </c>
      <c r="V38" s="80" t="e">
        <f t="shared" si="58"/>
        <v>#NAME?</v>
      </c>
      <c r="W38" s="80" t="e">
        <f t="shared" si="58"/>
        <v>#NAME?</v>
      </c>
      <c r="X38" s="80" t="e">
        <f t="shared" si="58"/>
        <v>#NAME?</v>
      </c>
      <c r="Y38" s="80" t="e">
        <f t="shared" si="58"/>
        <v>#NAME?</v>
      </c>
      <c r="Z38" s="80" t="e">
        <f t="shared" si="58"/>
        <v>#NAME?</v>
      </c>
      <c r="AA38" s="80" t="e">
        <f t="shared" si="58"/>
        <v>#NAME?</v>
      </c>
      <c r="AB38" s="80" t="e">
        <f t="shared" si="58"/>
        <v>#NAME?</v>
      </c>
      <c r="AC38" s="80" t="e">
        <f t="shared" si="58"/>
        <v>#NAME?</v>
      </c>
      <c r="AD38" s="80" t="e">
        <f t="shared" si="58"/>
        <v>#NAME?</v>
      </c>
      <c r="AE38" s="80" t="e">
        <f t="shared" si="58"/>
        <v>#NAME?</v>
      </c>
      <c r="AF38" s="80" t="e">
        <f t="shared" si="58"/>
        <v>#NAME?</v>
      </c>
      <c r="AG38" s="80" t="e">
        <f t="shared" si="58"/>
        <v>#NAME?</v>
      </c>
      <c r="AH38" s="80" t="e">
        <f t="shared" si="58"/>
        <v>#NAME?</v>
      </c>
      <c r="AI38" s="80" t="e">
        <f t="shared" si="58"/>
        <v>#NAME?</v>
      </c>
      <c r="AJ38" s="80" t="e">
        <f t="shared" si="58"/>
        <v>#NAME?</v>
      </c>
      <c r="AK38" s="80" t="e">
        <f t="shared" si="58"/>
        <v>#NAME?</v>
      </c>
      <c r="AL38" s="80" t="e">
        <f t="shared" si="58"/>
        <v>#NAME?</v>
      </c>
      <c r="AM38" s="80" t="e">
        <f t="shared" si="58"/>
        <v>#NAME?</v>
      </c>
      <c r="AN38" s="80" t="e">
        <f t="shared" si="58"/>
        <v>#NAME?</v>
      </c>
      <c r="AO38" s="80" t="e">
        <f t="shared" si="58"/>
        <v>#NAME?</v>
      </c>
      <c r="AP38" s="80" t="e">
        <f t="shared" si="58"/>
        <v>#NAME?</v>
      </c>
      <c r="AQ38" s="80" t="e">
        <f t="shared" si="58"/>
        <v>#NAME?</v>
      </c>
      <c r="AR38" s="80" t="e">
        <f t="shared" si="58"/>
        <v>#NAME?</v>
      </c>
      <c r="AS38" s="80" t="e">
        <f t="shared" si="58"/>
        <v>#NAME?</v>
      </c>
      <c r="AT38" s="80" t="e">
        <f t="shared" si="58"/>
        <v>#NAME?</v>
      </c>
      <c r="AU38" s="80" t="e">
        <f t="shared" si="58"/>
        <v>#NAME?</v>
      </c>
      <c r="AV38" s="80" t="e">
        <f t="shared" si="58"/>
        <v>#NAME?</v>
      </c>
      <c r="AW38" s="80" t="e">
        <f t="shared" si="58"/>
        <v>#NAME?</v>
      </c>
      <c r="AX38" s="80" t="e">
        <f t="shared" si="58"/>
        <v>#NAME?</v>
      </c>
      <c r="AY38" s="80" t="e">
        <f t="shared" si="58"/>
        <v>#NAME?</v>
      </c>
      <c r="AZ38" s="80" t="e">
        <f t="shared" si="58"/>
        <v>#NAME?</v>
      </c>
      <c r="BA38" s="80" t="e">
        <f t="shared" si="58"/>
        <v>#NAME?</v>
      </c>
      <c r="BB38" s="80" t="e">
        <f t="shared" si="58"/>
        <v>#NAME?</v>
      </c>
      <c r="BC38" s="80" t="e">
        <f t="shared" si="58"/>
        <v>#NAME?</v>
      </c>
      <c r="BD38" s="80" t="e">
        <f t="shared" si="58"/>
        <v>#NAME?</v>
      </c>
      <c r="BE38" s="80" t="e">
        <f t="shared" si="58"/>
        <v>#NAME?</v>
      </c>
      <c r="BF38" s="80" t="e">
        <f t="shared" si="58"/>
        <v>#NAME?</v>
      </c>
      <c r="BG38" s="80" t="e">
        <f t="shared" si="58"/>
        <v>#NAME?</v>
      </c>
      <c r="BH38" s="80" t="e">
        <f t="shared" si="58"/>
        <v>#NAME?</v>
      </c>
      <c r="BI38" s="80" t="e">
        <f t="shared" si="58"/>
        <v>#NAME?</v>
      </c>
      <c r="BJ38" s="80" t="e">
        <f t="shared" si="58"/>
        <v>#NAME?</v>
      </c>
      <c r="BK38" s="80" t="e">
        <f t="shared" si="58"/>
        <v>#NAME?</v>
      </c>
      <c r="BL38" s="80" t="e">
        <f t="shared" si="58"/>
        <v>#NAME?</v>
      </c>
      <c r="BM38" s="80" t="e">
        <f t="shared" si="58"/>
        <v>#NAME?</v>
      </c>
      <c r="BN38" s="80" t="e">
        <f t="shared" ref="BN38:DY38" si="59">_xlfn.SINGLE(PIS)*SUM(BN44,BN47:BN48,BN50:BN52)</f>
        <v>#NAME?</v>
      </c>
      <c r="BO38" s="80" t="e">
        <f t="shared" si="59"/>
        <v>#NAME?</v>
      </c>
      <c r="BP38" s="80" t="e">
        <f t="shared" si="59"/>
        <v>#NAME?</v>
      </c>
      <c r="BQ38" s="80" t="e">
        <f t="shared" si="59"/>
        <v>#NAME?</v>
      </c>
      <c r="BR38" s="80" t="e">
        <f t="shared" si="59"/>
        <v>#NAME?</v>
      </c>
      <c r="BS38" s="80" t="e">
        <f t="shared" si="59"/>
        <v>#NAME?</v>
      </c>
      <c r="BT38" s="80" t="e">
        <f t="shared" si="59"/>
        <v>#NAME?</v>
      </c>
      <c r="BU38" s="80" t="e">
        <f t="shared" si="59"/>
        <v>#NAME?</v>
      </c>
      <c r="BV38" s="80" t="e">
        <f t="shared" si="59"/>
        <v>#NAME?</v>
      </c>
      <c r="BW38" s="80" t="e">
        <f t="shared" si="59"/>
        <v>#NAME?</v>
      </c>
      <c r="BX38" s="80" t="e">
        <f t="shared" si="59"/>
        <v>#NAME?</v>
      </c>
      <c r="BY38" s="80" t="e">
        <f t="shared" si="59"/>
        <v>#NAME?</v>
      </c>
      <c r="BZ38" s="80" t="e">
        <f t="shared" si="59"/>
        <v>#NAME?</v>
      </c>
      <c r="CA38" s="80" t="e">
        <f t="shared" si="59"/>
        <v>#NAME?</v>
      </c>
      <c r="CB38" s="80" t="e">
        <f t="shared" si="59"/>
        <v>#NAME?</v>
      </c>
      <c r="CC38" s="80" t="e">
        <f t="shared" si="59"/>
        <v>#NAME?</v>
      </c>
      <c r="CD38" s="80" t="e">
        <f t="shared" si="59"/>
        <v>#NAME?</v>
      </c>
      <c r="CE38" s="80" t="e">
        <f t="shared" si="59"/>
        <v>#NAME?</v>
      </c>
      <c r="CF38" s="80" t="e">
        <f t="shared" si="59"/>
        <v>#NAME?</v>
      </c>
      <c r="CG38" s="80" t="e">
        <f t="shared" si="59"/>
        <v>#NAME?</v>
      </c>
      <c r="CH38" s="80" t="e">
        <f t="shared" si="59"/>
        <v>#NAME?</v>
      </c>
      <c r="CI38" s="80" t="e">
        <f t="shared" si="59"/>
        <v>#NAME?</v>
      </c>
      <c r="CJ38" s="80" t="e">
        <f t="shared" si="59"/>
        <v>#NAME?</v>
      </c>
      <c r="CK38" s="80" t="e">
        <f t="shared" si="59"/>
        <v>#NAME?</v>
      </c>
      <c r="CL38" s="80" t="e">
        <f t="shared" si="59"/>
        <v>#NAME?</v>
      </c>
      <c r="CM38" s="80" t="e">
        <f t="shared" si="59"/>
        <v>#NAME?</v>
      </c>
      <c r="CN38" s="80" t="e">
        <f t="shared" si="59"/>
        <v>#NAME?</v>
      </c>
      <c r="CO38" s="80" t="e">
        <f t="shared" si="59"/>
        <v>#NAME?</v>
      </c>
      <c r="CP38" s="80" t="e">
        <f t="shared" si="59"/>
        <v>#NAME?</v>
      </c>
      <c r="CQ38" s="80" t="e">
        <f t="shared" si="59"/>
        <v>#NAME?</v>
      </c>
      <c r="CR38" s="80" t="e">
        <f t="shared" si="59"/>
        <v>#NAME?</v>
      </c>
      <c r="CS38" s="80" t="e">
        <f t="shared" si="59"/>
        <v>#NAME?</v>
      </c>
      <c r="CT38" s="80" t="e">
        <f t="shared" si="59"/>
        <v>#NAME?</v>
      </c>
      <c r="CU38" s="80" t="e">
        <f t="shared" si="59"/>
        <v>#NAME?</v>
      </c>
      <c r="CV38" s="80" t="e">
        <f t="shared" si="59"/>
        <v>#NAME?</v>
      </c>
      <c r="CW38" s="80" t="e">
        <f t="shared" si="59"/>
        <v>#NAME?</v>
      </c>
      <c r="CX38" s="80" t="e">
        <f t="shared" si="59"/>
        <v>#NAME?</v>
      </c>
      <c r="CY38" s="80" t="e">
        <f t="shared" si="59"/>
        <v>#NAME?</v>
      </c>
      <c r="CZ38" s="80" t="e">
        <f t="shared" si="59"/>
        <v>#NAME?</v>
      </c>
      <c r="DA38" s="80" t="e">
        <f t="shared" si="59"/>
        <v>#NAME?</v>
      </c>
      <c r="DB38" s="80" t="e">
        <f t="shared" si="59"/>
        <v>#NAME?</v>
      </c>
      <c r="DC38" s="80" t="e">
        <f t="shared" si="59"/>
        <v>#NAME?</v>
      </c>
      <c r="DD38" s="80" t="e">
        <f t="shared" si="59"/>
        <v>#NAME?</v>
      </c>
      <c r="DE38" s="80" t="e">
        <f t="shared" si="59"/>
        <v>#NAME?</v>
      </c>
      <c r="DF38" s="80" t="e">
        <f t="shared" si="59"/>
        <v>#NAME?</v>
      </c>
      <c r="DG38" s="80" t="e">
        <f t="shared" si="59"/>
        <v>#NAME?</v>
      </c>
      <c r="DH38" s="80" t="e">
        <f t="shared" si="59"/>
        <v>#NAME?</v>
      </c>
      <c r="DI38" s="80" t="e">
        <f t="shared" si="59"/>
        <v>#NAME?</v>
      </c>
      <c r="DJ38" s="80" t="e">
        <f t="shared" si="59"/>
        <v>#NAME?</v>
      </c>
      <c r="DK38" s="80" t="e">
        <f t="shared" si="59"/>
        <v>#NAME?</v>
      </c>
      <c r="DL38" s="80" t="e">
        <f t="shared" si="59"/>
        <v>#NAME?</v>
      </c>
      <c r="DM38" s="80" t="e">
        <f t="shared" si="59"/>
        <v>#NAME?</v>
      </c>
      <c r="DN38" s="80" t="e">
        <f t="shared" si="59"/>
        <v>#NAME?</v>
      </c>
      <c r="DO38" s="80" t="e">
        <f t="shared" si="59"/>
        <v>#NAME?</v>
      </c>
      <c r="DP38" s="80" t="e">
        <f t="shared" si="59"/>
        <v>#NAME?</v>
      </c>
      <c r="DQ38" s="80" t="e">
        <f t="shared" si="59"/>
        <v>#NAME?</v>
      </c>
      <c r="DR38" s="80" t="e">
        <f t="shared" si="59"/>
        <v>#NAME?</v>
      </c>
      <c r="DS38" s="80" t="e">
        <f t="shared" si="59"/>
        <v>#NAME?</v>
      </c>
      <c r="DT38" s="80" t="e">
        <f t="shared" si="59"/>
        <v>#NAME?</v>
      </c>
      <c r="DU38" s="80" t="e">
        <f t="shared" si="59"/>
        <v>#NAME?</v>
      </c>
      <c r="DV38" s="80" t="e">
        <f t="shared" si="59"/>
        <v>#NAME?</v>
      </c>
      <c r="DW38" s="80" t="e">
        <f t="shared" si="59"/>
        <v>#NAME?</v>
      </c>
      <c r="DX38" s="80" t="e">
        <f t="shared" si="59"/>
        <v>#NAME?</v>
      </c>
      <c r="DY38" s="80" t="e">
        <f t="shared" si="59"/>
        <v>#NAME?</v>
      </c>
      <c r="DZ38" s="80" t="e">
        <f t="shared" ref="DZ38:GK38" si="60">_xlfn.SINGLE(PIS)*SUM(DZ44,DZ47:DZ48,DZ50:DZ52)</f>
        <v>#NAME?</v>
      </c>
      <c r="EA38" s="80" t="e">
        <f t="shared" si="60"/>
        <v>#NAME?</v>
      </c>
      <c r="EB38" s="80" t="e">
        <f t="shared" si="60"/>
        <v>#NAME?</v>
      </c>
      <c r="EC38" s="80" t="e">
        <f t="shared" si="60"/>
        <v>#NAME?</v>
      </c>
      <c r="ED38" s="80" t="e">
        <f t="shared" si="60"/>
        <v>#NAME?</v>
      </c>
      <c r="EE38" s="80" t="e">
        <f t="shared" si="60"/>
        <v>#NAME?</v>
      </c>
      <c r="EF38" s="80" t="e">
        <f t="shared" si="60"/>
        <v>#NAME?</v>
      </c>
      <c r="EG38" s="80" t="e">
        <f t="shared" si="60"/>
        <v>#NAME?</v>
      </c>
      <c r="EH38" s="80" t="e">
        <f t="shared" si="60"/>
        <v>#NAME?</v>
      </c>
      <c r="EI38" s="80" t="e">
        <f t="shared" si="60"/>
        <v>#NAME?</v>
      </c>
      <c r="EJ38" s="80" t="e">
        <f t="shared" si="60"/>
        <v>#NAME?</v>
      </c>
      <c r="EK38" s="80" t="e">
        <f t="shared" si="60"/>
        <v>#NAME?</v>
      </c>
      <c r="EL38" s="80" t="e">
        <f t="shared" si="60"/>
        <v>#NAME?</v>
      </c>
      <c r="EM38" s="80" t="e">
        <f t="shared" si="60"/>
        <v>#NAME?</v>
      </c>
      <c r="EN38" s="80" t="e">
        <f t="shared" si="60"/>
        <v>#NAME?</v>
      </c>
      <c r="EO38" s="80" t="e">
        <f t="shared" si="60"/>
        <v>#NAME?</v>
      </c>
      <c r="EP38" s="80" t="e">
        <f t="shared" si="60"/>
        <v>#NAME?</v>
      </c>
      <c r="EQ38" s="80" t="e">
        <f t="shared" si="60"/>
        <v>#NAME?</v>
      </c>
      <c r="ER38" s="80" t="e">
        <f t="shared" si="60"/>
        <v>#NAME?</v>
      </c>
      <c r="ES38" s="80" t="e">
        <f t="shared" si="60"/>
        <v>#NAME?</v>
      </c>
      <c r="ET38" s="80" t="e">
        <f t="shared" si="60"/>
        <v>#NAME?</v>
      </c>
      <c r="EU38" s="80" t="e">
        <f t="shared" si="60"/>
        <v>#NAME?</v>
      </c>
      <c r="EV38" s="80" t="e">
        <f t="shared" si="60"/>
        <v>#NAME?</v>
      </c>
      <c r="EW38" s="80" t="e">
        <f t="shared" si="60"/>
        <v>#NAME?</v>
      </c>
      <c r="EX38" s="80" t="e">
        <f t="shared" si="60"/>
        <v>#NAME?</v>
      </c>
      <c r="EY38" s="80" t="e">
        <f t="shared" si="60"/>
        <v>#NAME?</v>
      </c>
      <c r="EZ38" s="80" t="e">
        <f t="shared" si="60"/>
        <v>#NAME?</v>
      </c>
      <c r="FA38" s="80" t="e">
        <f t="shared" si="60"/>
        <v>#NAME?</v>
      </c>
      <c r="FB38" s="80" t="e">
        <f t="shared" si="60"/>
        <v>#NAME?</v>
      </c>
      <c r="FC38" s="80" t="e">
        <f t="shared" si="60"/>
        <v>#NAME?</v>
      </c>
      <c r="FD38" s="80" t="e">
        <f t="shared" si="60"/>
        <v>#NAME?</v>
      </c>
      <c r="FE38" s="80" t="e">
        <f t="shared" si="60"/>
        <v>#NAME?</v>
      </c>
      <c r="FF38" s="80" t="e">
        <f t="shared" si="60"/>
        <v>#NAME?</v>
      </c>
      <c r="FG38" s="80" t="e">
        <f t="shared" si="60"/>
        <v>#NAME?</v>
      </c>
      <c r="FH38" s="80" t="e">
        <f t="shared" si="60"/>
        <v>#NAME?</v>
      </c>
      <c r="FI38" s="80" t="e">
        <f t="shared" si="60"/>
        <v>#NAME?</v>
      </c>
      <c r="FJ38" s="80" t="e">
        <f t="shared" si="60"/>
        <v>#NAME?</v>
      </c>
      <c r="FK38" s="80" t="e">
        <f t="shared" si="60"/>
        <v>#NAME?</v>
      </c>
      <c r="FL38" s="80" t="e">
        <f t="shared" si="60"/>
        <v>#NAME?</v>
      </c>
      <c r="FM38" s="80" t="e">
        <f t="shared" si="60"/>
        <v>#NAME?</v>
      </c>
      <c r="FN38" s="80" t="e">
        <f t="shared" si="60"/>
        <v>#NAME?</v>
      </c>
      <c r="FO38" s="80" t="e">
        <f t="shared" si="60"/>
        <v>#NAME?</v>
      </c>
      <c r="FP38" s="80" t="e">
        <f t="shared" si="60"/>
        <v>#NAME?</v>
      </c>
      <c r="FQ38" s="80" t="e">
        <f t="shared" si="60"/>
        <v>#NAME?</v>
      </c>
      <c r="FR38" s="80" t="e">
        <f t="shared" si="60"/>
        <v>#NAME?</v>
      </c>
      <c r="FS38" s="80" t="e">
        <f t="shared" si="60"/>
        <v>#NAME?</v>
      </c>
      <c r="FT38" s="80" t="e">
        <f t="shared" si="60"/>
        <v>#NAME?</v>
      </c>
      <c r="FU38" s="80" t="e">
        <f t="shared" si="60"/>
        <v>#NAME?</v>
      </c>
      <c r="FV38" s="80" t="e">
        <f t="shared" si="60"/>
        <v>#NAME?</v>
      </c>
      <c r="FW38" s="80" t="e">
        <f t="shared" si="60"/>
        <v>#NAME?</v>
      </c>
      <c r="FX38" s="80" t="e">
        <f t="shared" si="60"/>
        <v>#NAME?</v>
      </c>
      <c r="FY38" s="80" t="e">
        <f t="shared" si="60"/>
        <v>#NAME?</v>
      </c>
      <c r="FZ38" s="80" t="e">
        <f t="shared" si="60"/>
        <v>#NAME?</v>
      </c>
      <c r="GA38" s="80" t="e">
        <f t="shared" si="60"/>
        <v>#NAME?</v>
      </c>
      <c r="GB38" s="80" t="e">
        <f t="shared" si="60"/>
        <v>#NAME?</v>
      </c>
      <c r="GC38" s="80" t="e">
        <f t="shared" si="60"/>
        <v>#NAME?</v>
      </c>
      <c r="GD38" s="80" t="e">
        <f t="shared" si="60"/>
        <v>#NAME?</v>
      </c>
      <c r="GE38" s="80" t="e">
        <f t="shared" si="60"/>
        <v>#NAME?</v>
      </c>
      <c r="GF38" s="80" t="e">
        <f t="shared" si="60"/>
        <v>#NAME?</v>
      </c>
      <c r="GG38" s="80" t="e">
        <f t="shared" si="60"/>
        <v>#NAME?</v>
      </c>
      <c r="GH38" s="80" t="e">
        <f t="shared" si="60"/>
        <v>#NAME?</v>
      </c>
      <c r="GI38" s="80" t="e">
        <f t="shared" si="60"/>
        <v>#NAME?</v>
      </c>
      <c r="GJ38" s="80" t="e">
        <f t="shared" si="60"/>
        <v>#NAME?</v>
      </c>
      <c r="GK38" s="80" t="e">
        <f t="shared" si="60"/>
        <v>#NAME?</v>
      </c>
      <c r="GL38" s="80" t="e">
        <f t="shared" ref="GL38:HI38" si="61">_xlfn.SINGLE(PIS)*SUM(GL44,GL47:GL48,GL50:GL52)</f>
        <v>#NAME?</v>
      </c>
      <c r="GM38" s="80" t="e">
        <f t="shared" si="61"/>
        <v>#NAME?</v>
      </c>
      <c r="GN38" s="80" t="e">
        <f t="shared" si="61"/>
        <v>#NAME?</v>
      </c>
      <c r="GO38" s="80" t="e">
        <f t="shared" si="61"/>
        <v>#NAME?</v>
      </c>
      <c r="GP38" s="80" t="e">
        <f t="shared" si="61"/>
        <v>#NAME?</v>
      </c>
      <c r="GQ38" s="80" t="e">
        <f t="shared" si="61"/>
        <v>#NAME?</v>
      </c>
      <c r="GR38" s="80" t="e">
        <f t="shared" si="61"/>
        <v>#NAME?</v>
      </c>
      <c r="GS38" s="80" t="e">
        <f t="shared" si="61"/>
        <v>#NAME?</v>
      </c>
      <c r="GT38" s="80" t="e">
        <f t="shared" si="61"/>
        <v>#NAME?</v>
      </c>
      <c r="GU38" s="80" t="e">
        <f t="shared" si="61"/>
        <v>#NAME?</v>
      </c>
      <c r="GV38" s="80" t="e">
        <f t="shared" si="61"/>
        <v>#NAME?</v>
      </c>
      <c r="GW38" s="80" t="e">
        <f t="shared" si="61"/>
        <v>#NAME?</v>
      </c>
      <c r="GX38" s="80" t="e">
        <f t="shared" si="61"/>
        <v>#NAME?</v>
      </c>
      <c r="GY38" s="80" t="e">
        <f t="shared" si="61"/>
        <v>#NAME?</v>
      </c>
      <c r="GZ38" s="80" t="e">
        <f t="shared" si="61"/>
        <v>#NAME?</v>
      </c>
      <c r="HA38" s="80" t="e">
        <f t="shared" si="61"/>
        <v>#NAME?</v>
      </c>
      <c r="HB38" s="80" t="e">
        <f t="shared" si="61"/>
        <v>#NAME?</v>
      </c>
      <c r="HC38" s="80" t="e">
        <f t="shared" si="61"/>
        <v>#NAME?</v>
      </c>
      <c r="HD38" s="80" t="e">
        <f t="shared" si="61"/>
        <v>#NAME?</v>
      </c>
      <c r="HE38" s="80" t="e">
        <f t="shared" si="61"/>
        <v>#NAME?</v>
      </c>
      <c r="HF38" s="80" t="e">
        <f t="shared" si="61"/>
        <v>#NAME?</v>
      </c>
      <c r="HG38" s="80" t="e">
        <f t="shared" si="61"/>
        <v>#NAME?</v>
      </c>
      <c r="HH38" s="80" t="e">
        <f t="shared" si="61"/>
        <v>#NAME?</v>
      </c>
      <c r="HI38" s="80" t="e">
        <f t="shared" si="61"/>
        <v>#NAME?</v>
      </c>
    </row>
    <row r="39" spans="1:217" x14ac:dyDescent="0.2">
      <c r="A39" s="30" t="s">
        <v>89</v>
      </c>
      <c r="B39" s="80" t="e">
        <f t="shared" ref="B39:BM39" si="62">_xlfn.SINGLE(COFINS)*SUM(B44,B47:B48,B50:B52)</f>
        <v>#NAME?</v>
      </c>
      <c r="C39" s="80" t="e">
        <f t="shared" si="62"/>
        <v>#NAME?</v>
      </c>
      <c r="D39" s="80" t="e">
        <f t="shared" si="62"/>
        <v>#NAME?</v>
      </c>
      <c r="E39" s="80" t="e">
        <f t="shared" si="62"/>
        <v>#NAME?</v>
      </c>
      <c r="F39" s="80" t="e">
        <f t="shared" si="62"/>
        <v>#NAME?</v>
      </c>
      <c r="G39" s="80" t="e">
        <f t="shared" si="62"/>
        <v>#NAME?</v>
      </c>
      <c r="H39" s="80" t="e">
        <f t="shared" si="62"/>
        <v>#NAME?</v>
      </c>
      <c r="I39" s="80" t="e">
        <f t="shared" si="62"/>
        <v>#NAME?</v>
      </c>
      <c r="J39" s="80" t="e">
        <f t="shared" si="62"/>
        <v>#NAME?</v>
      </c>
      <c r="K39" s="80" t="e">
        <f t="shared" si="62"/>
        <v>#NAME?</v>
      </c>
      <c r="L39" s="80" t="e">
        <f t="shared" si="62"/>
        <v>#NAME?</v>
      </c>
      <c r="M39" s="80" t="e">
        <f t="shared" si="62"/>
        <v>#NAME?</v>
      </c>
      <c r="N39" s="80" t="e">
        <f t="shared" si="62"/>
        <v>#NAME?</v>
      </c>
      <c r="O39" s="80" t="e">
        <f t="shared" si="62"/>
        <v>#NAME?</v>
      </c>
      <c r="P39" s="80" t="e">
        <f t="shared" si="62"/>
        <v>#NAME?</v>
      </c>
      <c r="Q39" s="80" t="e">
        <f t="shared" si="62"/>
        <v>#NAME?</v>
      </c>
      <c r="R39" s="80" t="e">
        <f t="shared" si="62"/>
        <v>#NAME?</v>
      </c>
      <c r="S39" s="80" t="e">
        <f t="shared" si="62"/>
        <v>#NAME?</v>
      </c>
      <c r="T39" s="80" t="e">
        <f t="shared" si="62"/>
        <v>#NAME?</v>
      </c>
      <c r="U39" s="80" t="e">
        <f t="shared" si="62"/>
        <v>#NAME?</v>
      </c>
      <c r="V39" s="80" t="e">
        <f t="shared" si="62"/>
        <v>#NAME?</v>
      </c>
      <c r="W39" s="80" t="e">
        <f t="shared" si="62"/>
        <v>#NAME?</v>
      </c>
      <c r="X39" s="80" t="e">
        <f t="shared" si="62"/>
        <v>#NAME?</v>
      </c>
      <c r="Y39" s="80" t="e">
        <f t="shared" si="62"/>
        <v>#NAME?</v>
      </c>
      <c r="Z39" s="80" t="e">
        <f t="shared" si="62"/>
        <v>#NAME?</v>
      </c>
      <c r="AA39" s="80" t="e">
        <f t="shared" si="62"/>
        <v>#NAME?</v>
      </c>
      <c r="AB39" s="80" t="e">
        <f t="shared" si="62"/>
        <v>#NAME?</v>
      </c>
      <c r="AC39" s="80" t="e">
        <f t="shared" si="62"/>
        <v>#NAME?</v>
      </c>
      <c r="AD39" s="80" t="e">
        <f t="shared" si="62"/>
        <v>#NAME?</v>
      </c>
      <c r="AE39" s="80" t="e">
        <f t="shared" si="62"/>
        <v>#NAME?</v>
      </c>
      <c r="AF39" s="80" t="e">
        <f t="shared" si="62"/>
        <v>#NAME?</v>
      </c>
      <c r="AG39" s="80" t="e">
        <f t="shared" si="62"/>
        <v>#NAME?</v>
      </c>
      <c r="AH39" s="80" t="e">
        <f t="shared" si="62"/>
        <v>#NAME?</v>
      </c>
      <c r="AI39" s="80" t="e">
        <f t="shared" si="62"/>
        <v>#NAME?</v>
      </c>
      <c r="AJ39" s="80" t="e">
        <f t="shared" si="62"/>
        <v>#NAME?</v>
      </c>
      <c r="AK39" s="80" t="e">
        <f t="shared" si="62"/>
        <v>#NAME?</v>
      </c>
      <c r="AL39" s="80" t="e">
        <f t="shared" si="62"/>
        <v>#NAME?</v>
      </c>
      <c r="AM39" s="80" t="e">
        <f t="shared" si="62"/>
        <v>#NAME?</v>
      </c>
      <c r="AN39" s="80" t="e">
        <f t="shared" si="62"/>
        <v>#NAME?</v>
      </c>
      <c r="AO39" s="80" t="e">
        <f t="shared" si="62"/>
        <v>#NAME?</v>
      </c>
      <c r="AP39" s="80" t="e">
        <f t="shared" si="62"/>
        <v>#NAME?</v>
      </c>
      <c r="AQ39" s="80" t="e">
        <f t="shared" si="62"/>
        <v>#NAME?</v>
      </c>
      <c r="AR39" s="80" t="e">
        <f t="shared" si="62"/>
        <v>#NAME?</v>
      </c>
      <c r="AS39" s="80" t="e">
        <f t="shared" si="62"/>
        <v>#NAME?</v>
      </c>
      <c r="AT39" s="80" t="e">
        <f t="shared" si="62"/>
        <v>#NAME?</v>
      </c>
      <c r="AU39" s="80" t="e">
        <f t="shared" si="62"/>
        <v>#NAME?</v>
      </c>
      <c r="AV39" s="80" t="e">
        <f t="shared" si="62"/>
        <v>#NAME?</v>
      </c>
      <c r="AW39" s="80" t="e">
        <f t="shared" si="62"/>
        <v>#NAME?</v>
      </c>
      <c r="AX39" s="80" t="e">
        <f t="shared" si="62"/>
        <v>#NAME?</v>
      </c>
      <c r="AY39" s="80" t="e">
        <f t="shared" si="62"/>
        <v>#NAME?</v>
      </c>
      <c r="AZ39" s="80" t="e">
        <f t="shared" si="62"/>
        <v>#NAME?</v>
      </c>
      <c r="BA39" s="80" t="e">
        <f t="shared" si="62"/>
        <v>#NAME?</v>
      </c>
      <c r="BB39" s="80" t="e">
        <f t="shared" si="62"/>
        <v>#NAME?</v>
      </c>
      <c r="BC39" s="80" t="e">
        <f t="shared" si="62"/>
        <v>#NAME?</v>
      </c>
      <c r="BD39" s="80" t="e">
        <f t="shared" si="62"/>
        <v>#NAME?</v>
      </c>
      <c r="BE39" s="80" t="e">
        <f t="shared" si="62"/>
        <v>#NAME?</v>
      </c>
      <c r="BF39" s="80" t="e">
        <f t="shared" si="62"/>
        <v>#NAME?</v>
      </c>
      <c r="BG39" s="80" t="e">
        <f t="shared" si="62"/>
        <v>#NAME?</v>
      </c>
      <c r="BH39" s="80" t="e">
        <f t="shared" si="62"/>
        <v>#NAME?</v>
      </c>
      <c r="BI39" s="80" t="e">
        <f t="shared" si="62"/>
        <v>#NAME?</v>
      </c>
      <c r="BJ39" s="80" t="e">
        <f t="shared" si="62"/>
        <v>#NAME?</v>
      </c>
      <c r="BK39" s="80" t="e">
        <f t="shared" si="62"/>
        <v>#NAME?</v>
      </c>
      <c r="BL39" s="80" t="e">
        <f t="shared" si="62"/>
        <v>#NAME?</v>
      </c>
      <c r="BM39" s="80" t="e">
        <f t="shared" si="62"/>
        <v>#NAME?</v>
      </c>
      <c r="BN39" s="80" t="e">
        <f t="shared" ref="BN39:DY39" si="63">_xlfn.SINGLE(COFINS)*SUM(BN44,BN47:BN48,BN50:BN52)</f>
        <v>#NAME?</v>
      </c>
      <c r="BO39" s="80" t="e">
        <f t="shared" si="63"/>
        <v>#NAME?</v>
      </c>
      <c r="BP39" s="80" t="e">
        <f t="shared" si="63"/>
        <v>#NAME?</v>
      </c>
      <c r="BQ39" s="80" t="e">
        <f t="shared" si="63"/>
        <v>#NAME?</v>
      </c>
      <c r="BR39" s="80" t="e">
        <f t="shared" si="63"/>
        <v>#NAME?</v>
      </c>
      <c r="BS39" s="80" t="e">
        <f t="shared" si="63"/>
        <v>#NAME?</v>
      </c>
      <c r="BT39" s="80" t="e">
        <f t="shared" si="63"/>
        <v>#NAME?</v>
      </c>
      <c r="BU39" s="80" t="e">
        <f t="shared" si="63"/>
        <v>#NAME?</v>
      </c>
      <c r="BV39" s="80" t="e">
        <f t="shared" si="63"/>
        <v>#NAME?</v>
      </c>
      <c r="BW39" s="80" t="e">
        <f t="shared" si="63"/>
        <v>#NAME?</v>
      </c>
      <c r="BX39" s="80" t="e">
        <f t="shared" si="63"/>
        <v>#NAME?</v>
      </c>
      <c r="BY39" s="80" t="e">
        <f t="shared" si="63"/>
        <v>#NAME?</v>
      </c>
      <c r="BZ39" s="80" t="e">
        <f t="shared" si="63"/>
        <v>#NAME?</v>
      </c>
      <c r="CA39" s="80" t="e">
        <f t="shared" si="63"/>
        <v>#NAME?</v>
      </c>
      <c r="CB39" s="80" t="e">
        <f t="shared" si="63"/>
        <v>#NAME?</v>
      </c>
      <c r="CC39" s="80" t="e">
        <f t="shared" si="63"/>
        <v>#NAME?</v>
      </c>
      <c r="CD39" s="80" t="e">
        <f t="shared" si="63"/>
        <v>#NAME?</v>
      </c>
      <c r="CE39" s="80" t="e">
        <f t="shared" si="63"/>
        <v>#NAME?</v>
      </c>
      <c r="CF39" s="80" t="e">
        <f t="shared" si="63"/>
        <v>#NAME?</v>
      </c>
      <c r="CG39" s="80" t="e">
        <f t="shared" si="63"/>
        <v>#NAME?</v>
      </c>
      <c r="CH39" s="80" t="e">
        <f t="shared" si="63"/>
        <v>#NAME?</v>
      </c>
      <c r="CI39" s="80" t="e">
        <f t="shared" si="63"/>
        <v>#NAME?</v>
      </c>
      <c r="CJ39" s="80" t="e">
        <f t="shared" si="63"/>
        <v>#NAME?</v>
      </c>
      <c r="CK39" s="80" t="e">
        <f t="shared" si="63"/>
        <v>#NAME?</v>
      </c>
      <c r="CL39" s="80" t="e">
        <f t="shared" si="63"/>
        <v>#NAME?</v>
      </c>
      <c r="CM39" s="80" t="e">
        <f t="shared" si="63"/>
        <v>#NAME?</v>
      </c>
      <c r="CN39" s="80" t="e">
        <f t="shared" si="63"/>
        <v>#NAME?</v>
      </c>
      <c r="CO39" s="80" t="e">
        <f t="shared" si="63"/>
        <v>#NAME?</v>
      </c>
      <c r="CP39" s="80" t="e">
        <f t="shared" si="63"/>
        <v>#NAME?</v>
      </c>
      <c r="CQ39" s="80" t="e">
        <f t="shared" si="63"/>
        <v>#NAME?</v>
      </c>
      <c r="CR39" s="80" t="e">
        <f t="shared" si="63"/>
        <v>#NAME?</v>
      </c>
      <c r="CS39" s="80" t="e">
        <f t="shared" si="63"/>
        <v>#NAME?</v>
      </c>
      <c r="CT39" s="80" t="e">
        <f t="shared" si="63"/>
        <v>#NAME?</v>
      </c>
      <c r="CU39" s="80" t="e">
        <f t="shared" si="63"/>
        <v>#NAME?</v>
      </c>
      <c r="CV39" s="80" t="e">
        <f t="shared" si="63"/>
        <v>#NAME?</v>
      </c>
      <c r="CW39" s="80" t="e">
        <f t="shared" si="63"/>
        <v>#NAME?</v>
      </c>
      <c r="CX39" s="80" t="e">
        <f t="shared" si="63"/>
        <v>#NAME?</v>
      </c>
      <c r="CY39" s="80" t="e">
        <f t="shared" si="63"/>
        <v>#NAME?</v>
      </c>
      <c r="CZ39" s="80" t="e">
        <f t="shared" si="63"/>
        <v>#NAME?</v>
      </c>
      <c r="DA39" s="80" t="e">
        <f t="shared" si="63"/>
        <v>#NAME?</v>
      </c>
      <c r="DB39" s="80" t="e">
        <f t="shared" si="63"/>
        <v>#NAME?</v>
      </c>
      <c r="DC39" s="80" t="e">
        <f t="shared" si="63"/>
        <v>#NAME?</v>
      </c>
      <c r="DD39" s="80" t="e">
        <f t="shared" si="63"/>
        <v>#NAME?</v>
      </c>
      <c r="DE39" s="80" t="e">
        <f t="shared" si="63"/>
        <v>#NAME?</v>
      </c>
      <c r="DF39" s="80" t="e">
        <f t="shared" si="63"/>
        <v>#NAME?</v>
      </c>
      <c r="DG39" s="80" t="e">
        <f t="shared" si="63"/>
        <v>#NAME?</v>
      </c>
      <c r="DH39" s="80" t="e">
        <f t="shared" si="63"/>
        <v>#NAME?</v>
      </c>
      <c r="DI39" s="80" t="e">
        <f t="shared" si="63"/>
        <v>#NAME?</v>
      </c>
      <c r="DJ39" s="80" t="e">
        <f t="shared" si="63"/>
        <v>#NAME?</v>
      </c>
      <c r="DK39" s="80" t="e">
        <f t="shared" si="63"/>
        <v>#NAME?</v>
      </c>
      <c r="DL39" s="80" t="e">
        <f t="shared" si="63"/>
        <v>#NAME?</v>
      </c>
      <c r="DM39" s="80" t="e">
        <f t="shared" si="63"/>
        <v>#NAME?</v>
      </c>
      <c r="DN39" s="80" t="e">
        <f t="shared" si="63"/>
        <v>#NAME?</v>
      </c>
      <c r="DO39" s="80" t="e">
        <f t="shared" si="63"/>
        <v>#NAME?</v>
      </c>
      <c r="DP39" s="80" t="e">
        <f t="shared" si="63"/>
        <v>#NAME?</v>
      </c>
      <c r="DQ39" s="80" t="e">
        <f t="shared" si="63"/>
        <v>#NAME?</v>
      </c>
      <c r="DR39" s="80" t="e">
        <f t="shared" si="63"/>
        <v>#NAME?</v>
      </c>
      <c r="DS39" s="80" t="e">
        <f t="shared" si="63"/>
        <v>#NAME?</v>
      </c>
      <c r="DT39" s="80" t="e">
        <f t="shared" si="63"/>
        <v>#NAME?</v>
      </c>
      <c r="DU39" s="80" t="e">
        <f t="shared" si="63"/>
        <v>#NAME?</v>
      </c>
      <c r="DV39" s="80" t="e">
        <f t="shared" si="63"/>
        <v>#NAME?</v>
      </c>
      <c r="DW39" s="80" t="e">
        <f t="shared" si="63"/>
        <v>#NAME?</v>
      </c>
      <c r="DX39" s="80" t="e">
        <f t="shared" si="63"/>
        <v>#NAME?</v>
      </c>
      <c r="DY39" s="80" t="e">
        <f t="shared" si="63"/>
        <v>#NAME?</v>
      </c>
      <c r="DZ39" s="80" t="e">
        <f t="shared" ref="DZ39:GK39" si="64">_xlfn.SINGLE(COFINS)*SUM(DZ44,DZ47:DZ48,DZ50:DZ52)</f>
        <v>#NAME?</v>
      </c>
      <c r="EA39" s="80" t="e">
        <f t="shared" si="64"/>
        <v>#NAME?</v>
      </c>
      <c r="EB39" s="80" t="e">
        <f t="shared" si="64"/>
        <v>#NAME?</v>
      </c>
      <c r="EC39" s="80" t="e">
        <f t="shared" si="64"/>
        <v>#NAME?</v>
      </c>
      <c r="ED39" s="80" t="e">
        <f t="shared" si="64"/>
        <v>#NAME?</v>
      </c>
      <c r="EE39" s="80" t="e">
        <f t="shared" si="64"/>
        <v>#NAME?</v>
      </c>
      <c r="EF39" s="80" t="e">
        <f t="shared" si="64"/>
        <v>#NAME?</v>
      </c>
      <c r="EG39" s="80" t="e">
        <f t="shared" si="64"/>
        <v>#NAME?</v>
      </c>
      <c r="EH39" s="80" t="e">
        <f t="shared" si="64"/>
        <v>#NAME?</v>
      </c>
      <c r="EI39" s="80" t="e">
        <f t="shared" si="64"/>
        <v>#NAME?</v>
      </c>
      <c r="EJ39" s="80" t="e">
        <f t="shared" si="64"/>
        <v>#NAME?</v>
      </c>
      <c r="EK39" s="80" t="e">
        <f t="shared" si="64"/>
        <v>#NAME?</v>
      </c>
      <c r="EL39" s="80" t="e">
        <f t="shared" si="64"/>
        <v>#NAME?</v>
      </c>
      <c r="EM39" s="80" t="e">
        <f t="shared" si="64"/>
        <v>#NAME?</v>
      </c>
      <c r="EN39" s="80" t="e">
        <f t="shared" si="64"/>
        <v>#NAME?</v>
      </c>
      <c r="EO39" s="80" t="e">
        <f t="shared" si="64"/>
        <v>#NAME?</v>
      </c>
      <c r="EP39" s="80" t="e">
        <f t="shared" si="64"/>
        <v>#NAME?</v>
      </c>
      <c r="EQ39" s="80" t="e">
        <f t="shared" si="64"/>
        <v>#NAME?</v>
      </c>
      <c r="ER39" s="80" t="e">
        <f t="shared" si="64"/>
        <v>#NAME?</v>
      </c>
      <c r="ES39" s="80" t="e">
        <f t="shared" si="64"/>
        <v>#NAME?</v>
      </c>
      <c r="ET39" s="80" t="e">
        <f t="shared" si="64"/>
        <v>#NAME?</v>
      </c>
      <c r="EU39" s="80" t="e">
        <f t="shared" si="64"/>
        <v>#NAME?</v>
      </c>
      <c r="EV39" s="80" t="e">
        <f t="shared" si="64"/>
        <v>#NAME?</v>
      </c>
      <c r="EW39" s="80" t="e">
        <f t="shared" si="64"/>
        <v>#NAME?</v>
      </c>
      <c r="EX39" s="80" t="e">
        <f t="shared" si="64"/>
        <v>#NAME?</v>
      </c>
      <c r="EY39" s="80" t="e">
        <f t="shared" si="64"/>
        <v>#NAME?</v>
      </c>
      <c r="EZ39" s="80" t="e">
        <f t="shared" si="64"/>
        <v>#NAME?</v>
      </c>
      <c r="FA39" s="80" t="e">
        <f t="shared" si="64"/>
        <v>#NAME?</v>
      </c>
      <c r="FB39" s="80" t="e">
        <f t="shared" si="64"/>
        <v>#NAME?</v>
      </c>
      <c r="FC39" s="80" t="e">
        <f t="shared" si="64"/>
        <v>#NAME?</v>
      </c>
      <c r="FD39" s="80" t="e">
        <f t="shared" si="64"/>
        <v>#NAME?</v>
      </c>
      <c r="FE39" s="80" t="e">
        <f t="shared" si="64"/>
        <v>#NAME?</v>
      </c>
      <c r="FF39" s="80" t="e">
        <f t="shared" si="64"/>
        <v>#NAME?</v>
      </c>
      <c r="FG39" s="80" t="e">
        <f t="shared" si="64"/>
        <v>#NAME?</v>
      </c>
      <c r="FH39" s="80" t="e">
        <f t="shared" si="64"/>
        <v>#NAME?</v>
      </c>
      <c r="FI39" s="80" t="e">
        <f t="shared" si="64"/>
        <v>#NAME?</v>
      </c>
      <c r="FJ39" s="80" t="e">
        <f t="shared" si="64"/>
        <v>#NAME?</v>
      </c>
      <c r="FK39" s="80" t="e">
        <f t="shared" si="64"/>
        <v>#NAME?</v>
      </c>
      <c r="FL39" s="80" t="e">
        <f t="shared" si="64"/>
        <v>#NAME?</v>
      </c>
      <c r="FM39" s="80" t="e">
        <f t="shared" si="64"/>
        <v>#NAME?</v>
      </c>
      <c r="FN39" s="80" t="e">
        <f t="shared" si="64"/>
        <v>#NAME?</v>
      </c>
      <c r="FO39" s="80" t="e">
        <f t="shared" si="64"/>
        <v>#NAME?</v>
      </c>
      <c r="FP39" s="80" t="e">
        <f t="shared" si="64"/>
        <v>#NAME?</v>
      </c>
      <c r="FQ39" s="80" t="e">
        <f t="shared" si="64"/>
        <v>#NAME?</v>
      </c>
      <c r="FR39" s="80" t="e">
        <f t="shared" si="64"/>
        <v>#NAME?</v>
      </c>
      <c r="FS39" s="80" t="e">
        <f t="shared" si="64"/>
        <v>#NAME?</v>
      </c>
      <c r="FT39" s="80" t="e">
        <f t="shared" si="64"/>
        <v>#NAME?</v>
      </c>
      <c r="FU39" s="80" t="e">
        <f t="shared" si="64"/>
        <v>#NAME?</v>
      </c>
      <c r="FV39" s="80" t="e">
        <f t="shared" si="64"/>
        <v>#NAME?</v>
      </c>
      <c r="FW39" s="80" t="e">
        <f t="shared" si="64"/>
        <v>#NAME?</v>
      </c>
      <c r="FX39" s="80" t="e">
        <f t="shared" si="64"/>
        <v>#NAME?</v>
      </c>
      <c r="FY39" s="80" t="e">
        <f t="shared" si="64"/>
        <v>#NAME?</v>
      </c>
      <c r="FZ39" s="80" t="e">
        <f t="shared" si="64"/>
        <v>#NAME?</v>
      </c>
      <c r="GA39" s="80" t="e">
        <f t="shared" si="64"/>
        <v>#NAME?</v>
      </c>
      <c r="GB39" s="80" t="e">
        <f t="shared" si="64"/>
        <v>#NAME?</v>
      </c>
      <c r="GC39" s="80" t="e">
        <f t="shared" si="64"/>
        <v>#NAME?</v>
      </c>
      <c r="GD39" s="80" t="e">
        <f t="shared" si="64"/>
        <v>#NAME?</v>
      </c>
      <c r="GE39" s="80" t="e">
        <f t="shared" si="64"/>
        <v>#NAME?</v>
      </c>
      <c r="GF39" s="80" t="e">
        <f t="shared" si="64"/>
        <v>#NAME?</v>
      </c>
      <c r="GG39" s="80" t="e">
        <f t="shared" si="64"/>
        <v>#NAME?</v>
      </c>
      <c r="GH39" s="80" t="e">
        <f t="shared" si="64"/>
        <v>#NAME?</v>
      </c>
      <c r="GI39" s="80" t="e">
        <f t="shared" si="64"/>
        <v>#NAME?</v>
      </c>
      <c r="GJ39" s="80" t="e">
        <f t="shared" si="64"/>
        <v>#NAME?</v>
      </c>
      <c r="GK39" s="80" t="e">
        <f t="shared" si="64"/>
        <v>#NAME?</v>
      </c>
      <c r="GL39" s="80" t="e">
        <f t="shared" ref="GL39:HI39" si="65">_xlfn.SINGLE(COFINS)*SUM(GL44,GL47:GL48,GL50:GL52)</f>
        <v>#NAME?</v>
      </c>
      <c r="GM39" s="80" t="e">
        <f t="shared" si="65"/>
        <v>#NAME?</v>
      </c>
      <c r="GN39" s="80" t="e">
        <f t="shared" si="65"/>
        <v>#NAME?</v>
      </c>
      <c r="GO39" s="80" t="e">
        <f t="shared" si="65"/>
        <v>#NAME?</v>
      </c>
      <c r="GP39" s="80" t="e">
        <f t="shared" si="65"/>
        <v>#NAME?</v>
      </c>
      <c r="GQ39" s="80" t="e">
        <f t="shared" si="65"/>
        <v>#NAME?</v>
      </c>
      <c r="GR39" s="80" t="e">
        <f t="shared" si="65"/>
        <v>#NAME?</v>
      </c>
      <c r="GS39" s="80" t="e">
        <f t="shared" si="65"/>
        <v>#NAME?</v>
      </c>
      <c r="GT39" s="80" t="e">
        <f t="shared" si="65"/>
        <v>#NAME?</v>
      </c>
      <c r="GU39" s="80" t="e">
        <f t="shared" si="65"/>
        <v>#NAME?</v>
      </c>
      <c r="GV39" s="80" t="e">
        <f t="shared" si="65"/>
        <v>#NAME?</v>
      </c>
      <c r="GW39" s="80" t="e">
        <f t="shared" si="65"/>
        <v>#NAME?</v>
      </c>
      <c r="GX39" s="80" t="e">
        <f t="shared" si="65"/>
        <v>#NAME?</v>
      </c>
      <c r="GY39" s="80" t="e">
        <f t="shared" si="65"/>
        <v>#NAME?</v>
      </c>
      <c r="GZ39" s="80" t="e">
        <f t="shared" si="65"/>
        <v>#NAME?</v>
      </c>
      <c r="HA39" s="80" t="e">
        <f t="shared" si="65"/>
        <v>#NAME?</v>
      </c>
      <c r="HB39" s="80" t="e">
        <f t="shared" si="65"/>
        <v>#NAME?</v>
      </c>
      <c r="HC39" s="80" t="e">
        <f t="shared" si="65"/>
        <v>#NAME?</v>
      </c>
      <c r="HD39" s="80" t="e">
        <f t="shared" si="65"/>
        <v>#NAME?</v>
      </c>
      <c r="HE39" s="80" t="e">
        <f t="shared" si="65"/>
        <v>#NAME?</v>
      </c>
      <c r="HF39" s="80" t="e">
        <f t="shared" si="65"/>
        <v>#NAME?</v>
      </c>
      <c r="HG39" s="80" t="e">
        <f t="shared" si="65"/>
        <v>#NAME?</v>
      </c>
      <c r="HH39" s="80" t="e">
        <f t="shared" si="65"/>
        <v>#NAME?</v>
      </c>
      <c r="HI39" s="80" t="e">
        <f t="shared" si="65"/>
        <v>#NAME?</v>
      </c>
    </row>
    <row r="41" spans="1:217" s="22" customFormat="1" x14ac:dyDescent="0.2">
      <c r="A41" s="34" t="s">
        <v>90</v>
      </c>
      <c r="B41" s="83" t="e">
        <f t="shared" ref="B41:BM41" si="66">B12-B34</f>
        <v>#NAME?</v>
      </c>
      <c r="C41" s="83" t="e">
        <f t="shared" si="66"/>
        <v>#NAME?</v>
      </c>
      <c r="D41" s="83" t="e">
        <f t="shared" si="66"/>
        <v>#NAME?</v>
      </c>
      <c r="E41" s="83" t="e">
        <f t="shared" si="66"/>
        <v>#NAME?</v>
      </c>
      <c r="F41" s="83" t="e">
        <f t="shared" si="66"/>
        <v>#NAME?</v>
      </c>
      <c r="G41" s="83" t="e">
        <f t="shared" si="66"/>
        <v>#NAME?</v>
      </c>
      <c r="H41" s="83" t="e">
        <f t="shared" si="66"/>
        <v>#NAME?</v>
      </c>
      <c r="I41" s="83" t="e">
        <f t="shared" si="66"/>
        <v>#NAME?</v>
      </c>
      <c r="J41" s="83" t="e">
        <f t="shared" si="66"/>
        <v>#NAME?</v>
      </c>
      <c r="K41" s="83" t="e">
        <f t="shared" si="66"/>
        <v>#NAME?</v>
      </c>
      <c r="L41" s="83" t="e">
        <f t="shared" si="66"/>
        <v>#NAME?</v>
      </c>
      <c r="M41" s="83" t="e">
        <f t="shared" si="66"/>
        <v>#NAME?</v>
      </c>
      <c r="N41" s="83" t="e">
        <f t="shared" si="66"/>
        <v>#NAME?</v>
      </c>
      <c r="O41" s="83" t="e">
        <f t="shared" si="66"/>
        <v>#NAME?</v>
      </c>
      <c r="P41" s="83" t="e">
        <f t="shared" si="66"/>
        <v>#NAME?</v>
      </c>
      <c r="Q41" s="83" t="e">
        <f t="shared" si="66"/>
        <v>#NAME?</v>
      </c>
      <c r="R41" s="83" t="e">
        <f t="shared" si="66"/>
        <v>#NAME?</v>
      </c>
      <c r="S41" s="83" t="e">
        <f t="shared" si="66"/>
        <v>#NAME?</v>
      </c>
      <c r="T41" s="83" t="e">
        <f t="shared" si="66"/>
        <v>#NAME?</v>
      </c>
      <c r="U41" s="83" t="e">
        <f t="shared" si="66"/>
        <v>#NAME?</v>
      </c>
      <c r="V41" s="83" t="e">
        <f t="shared" si="66"/>
        <v>#NAME?</v>
      </c>
      <c r="W41" s="83" t="e">
        <f t="shared" si="66"/>
        <v>#NAME?</v>
      </c>
      <c r="X41" s="83" t="e">
        <f t="shared" si="66"/>
        <v>#NAME?</v>
      </c>
      <c r="Y41" s="83" t="e">
        <f t="shared" si="66"/>
        <v>#NAME?</v>
      </c>
      <c r="Z41" s="83" t="e">
        <f t="shared" si="66"/>
        <v>#NAME?</v>
      </c>
      <c r="AA41" s="83" t="e">
        <f t="shared" si="66"/>
        <v>#NAME?</v>
      </c>
      <c r="AB41" s="83" t="e">
        <f t="shared" si="66"/>
        <v>#NAME?</v>
      </c>
      <c r="AC41" s="83" t="e">
        <f t="shared" si="66"/>
        <v>#NAME?</v>
      </c>
      <c r="AD41" s="83" t="e">
        <f t="shared" si="66"/>
        <v>#NAME?</v>
      </c>
      <c r="AE41" s="83" t="e">
        <f t="shared" si="66"/>
        <v>#NAME?</v>
      </c>
      <c r="AF41" s="83" t="e">
        <f t="shared" si="66"/>
        <v>#NAME?</v>
      </c>
      <c r="AG41" s="83" t="e">
        <f t="shared" si="66"/>
        <v>#NAME?</v>
      </c>
      <c r="AH41" s="83" t="e">
        <f t="shared" si="66"/>
        <v>#NAME?</v>
      </c>
      <c r="AI41" s="83" t="e">
        <f t="shared" si="66"/>
        <v>#NAME?</v>
      </c>
      <c r="AJ41" s="83" t="e">
        <f t="shared" si="66"/>
        <v>#NAME?</v>
      </c>
      <c r="AK41" s="83" t="e">
        <f t="shared" si="66"/>
        <v>#NAME?</v>
      </c>
      <c r="AL41" s="83" t="e">
        <f t="shared" si="66"/>
        <v>#NAME?</v>
      </c>
      <c r="AM41" s="83" t="e">
        <f t="shared" si="66"/>
        <v>#NAME?</v>
      </c>
      <c r="AN41" s="83" t="e">
        <f t="shared" si="66"/>
        <v>#NAME?</v>
      </c>
      <c r="AO41" s="83" t="e">
        <f t="shared" si="66"/>
        <v>#NAME?</v>
      </c>
      <c r="AP41" s="83" t="e">
        <f t="shared" si="66"/>
        <v>#NAME?</v>
      </c>
      <c r="AQ41" s="83" t="e">
        <f t="shared" si="66"/>
        <v>#NAME?</v>
      </c>
      <c r="AR41" s="83" t="e">
        <f t="shared" si="66"/>
        <v>#NAME?</v>
      </c>
      <c r="AS41" s="83" t="e">
        <f t="shared" si="66"/>
        <v>#NAME?</v>
      </c>
      <c r="AT41" s="83" t="e">
        <f t="shared" si="66"/>
        <v>#NAME?</v>
      </c>
      <c r="AU41" s="83" t="e">
        <f t="shared" si="66"/>
        <v>#NAME?</v>
      </c>
      <c r="AV41" s="83" t="e">
        <f t="shared" si="66"/>
        <v>#NAME?</v>
      </c>
      <c r="AW41" s="83" t="e">
        <f t="shared" si="66"/>
        <v>#NAME?</v>
      </c>
      <c r="AX41" s="83" t="e">
        <f t="shared" si="66"/>
        <v>#NAME?</v>
      </c>
      <c r="AY41" s="83" t="e">
        <f t="shared" si="66"/>
        <v>#NAME?</v>
      </c>
      <c r="AZ41" s="83" t="e">
        <f t="shared" si="66"/>
        <v>#NAME?</v>
      </c>
      <c r="BA41" s="83" t="e">
        <f t="shared" si="66"/>
        <v>#NAME?</v>
      </c>
      <c r="BB41" s="83" t="e">
        <f t="shared" si="66"/>
        <v>#NAME?</v>
      </c>
      <c r="BC41" s="83" t="e">
        <f t="shared" si="66"/>
        <v>#NAME?</v>
      </c>
      <c r="BD41" s="83" t="e">
        <f t="shared" si="66"/>
        <v>#NAME?</v>
      </c>
      <c r="BE41" s="83" t="e">
        <f t="shared" si="66"/>
        <v>#NAME?</v>
      </c>
      <c r="BF41" s="83" t="e">
        <f t="shared" si="66"/>
        <v>#NAME?</v>
      </c>
      <c r="BG41" s="83" t="e">
        <f t="shared" si="66"/>
        <v>#NAME?</v>
      </c>
      <c r="BH41" s="83" t="e">
        <f t="shared" si="66"/>
        <v>#NAME?</v>
      </c>
      <c r="BI41" s="83" t="e">
        <f t="shared" si="66"/>
        <v>#NAME?</v>
      </c>
      <c r="BJ41" s="83" t="e">
        <f t="shared" si="66"/>
        <v>#NAME?</v>
      </c>
      <c r="BK41" s="83" t="e">
        <f t="shared" si="66"/>
        <v>#NAME?</v>
      </c>
      <c r="BL41" s="83" t="e">
        <f t="shared" si="66"/>
        <v>#NAME?</v>
      </c>
      <c r="BM41" s="83" t="e">
        <f t="shared" si="66"/>
        <v>#NAME?</v>
      </c>
      <c r="BN41" s="83" t="e">
        <f t="shared" ref="BN41:DY41" si="67">BN12-BN34</f>
        <v>#NAME?</v>
      </c>
      <c r="BO41" s="83" t="e">
        <f t="shared" si="67"/>
        <v>#NAME?</v>
      </c>
      <c r="BP41" s="83" t="e">
        <f t="shared" si="67"/>
        <v>#NAME?</v>
      </c>
      <c r="BQ41" s="83" t="e">
        <f t="shared" si="67"/>
        <v>#NAME?</v>
      </c>
      <c r="BR41" s="83" t="e">
        <f t="shared" si="67"/>
        <v>#NAME?</v>
      </c>
      <c r="BS41" s="83" t="e">
        <f t="shared" si="67"/>
        <v>#NAME?</v>
      </c>
      <c r="BT41" s="83" t="e">
        <f t="shared" si="67"/>
        <v>#NAME?</v>
      </c>
      <c r="BU41" s="83" t="e">
        <f t="shared" si="67"/>
        <v>#NAME?</v>
      </c>
      <c r="BV41" s="83" t="e">
        <f t="shared" si="67"/>
        <v>#NAME?</v>
      </c>
      <c r="BW41" s="83" t="e">
        <f t="shared" si="67"/>
        <v>#NAME?</v>
      </c>
      <c r="BX41" s="83" t="e">
        <f t="shared" si="67"/>
        <v>#NAME?</v>
      </c>
      <c r="BY41" s="83" t="e">
        <f t="shared" si="67"/>
        <v>#NAME?</v>
      </c>
      <c r="BZ41" s="83" t="e">
        <f t="shared" si="67"/>
        <v>#NAME?</v>
      </c>
      <c r="CA41" s="83" t="e">
        <f t="shared" si="67"/>
        <v>#NAME?</v>
      </c>
      <c r="CB41" s="83" t="e">
        <f t="shared" si="67"/>
        <v>#NAME?</v>
      </c>
      <c r="CC41" s="83" t="e">
        <f t="shared" si="67"/>
        <v>#NAME?</v>
      </c>
      <c r="CD41" s="83" t="e">
        <f t="shared" si="67"/>
        <v>#NAME?</v>
      </c>
      <c r="CE41" s="83" t="e">
        <f t="shared" si="67"/>
        <v>#NAME?</v>
      </c>
      <c r="CF41" s="83" t="e">
        <f t="shared" si="67"/>
        <v>#NAME?</v>
      </c>
      <c r="CG41" s="83" t="e">
        <f t="shared" si="67"/>
        <v>#NAME?</v>
      </c>
      <c r="CH41" s="83" t="e">
        <f t="shared" si="67"/>
        <v>#NAME?</v>
      </c>
      <c r="CI41" s="83" t="e">
        <f t="shared" si="67"/>
        <v>#NAME?</v>
      </c>
      <c r="CJ41" s="83" t="e">
        <f t="shared" si="67"/>
        <v>#NAME?</v>
      </c>
      <c r="CK41" s="83" t="e">
        <f t="shared" si="67"/>
        <v>#NAME?</v>
      </c>
      <c r="CL41" s="83" t="e">
        <f t="shared" si="67"/>
        <v>#NAME?</v>
      </c>
      <c r="CM41" s="83" t="e">
        <f t="shared" si="67"/>
        <v>#NAME?</v>
      </c>
      <c r="CN41" s="83" t="e">
        <f t="shared" si="67"/>
        <v>#NAME?</v>
      </c>
      <c r="CO41" s="83" t="e">
        <f t="shared" si="67"/>
        <v>#NAME?</v>
      </c>
      <c r="CP41" s="83" t="e">
        <f t="shared" si="67"/>
        <v>#NAME?</v>
      </c>
      <c r="CQ41" s="83" t="e">
        <f t="shared" si="67"/>
        <v>#NAME?</v>
      </c>
      <c r="CR41" s="83" t="e">
        <f t="shared" si="67"/>
        <v>#NAME?</v>
      </c>
      <c r="CS41" s="83" t="e">
        <f t="shared" si="67"/>
        <v>#NAME?</v>
      </c>
      <c r="CT41" s="83" t="e">
        <f t="shared" si="67"/>
        <v>#NAME?</v>
      </c>
      <c r="CU41" s="83" t="e">
        <f t="shared" si="67"/>
        <v>#NAME?</v>
      </c>
      <c r="CV41" s="83" t="e">
        <f t="shared" si="67"/>
        <v>#NAME?</v>
      </c>
      <c r="CW41" s="83" t="e">
        <f t="shared" si="67"/>
        <v>#NAME?</v>
      </c>
      <c r="CX41" s="83" t="e">
        <f t="shared" si="67"/>
        <v>#NAME?</v>
      </c>
      <c r="CY41" s="83" t="e">
        <f t="shared" si="67"/>
        <v>#NAME?</v>
      </c>
      <c r="CZ41" s="83" t="e">
        <f t="shared" si="67"/>
        <v>#NAME?</v>
      </c>
      <c r="DA41" s="83" t="e">
        <f t="shared" si="67"/>
        <v>#NAME?</v>
      </c>
      <c r="DB41" s="83" t="e">
        <f t="shared" si="67"/>
        <v>#NAME?</v>
      </c>
      <c r="DC41" s="83" t="e">
        <f t="shared" si="67"/>
        <v>#NAME?</v>
      </c>
      <c r="DD41" s="83" t="e">
        <f t="shared" si="67"/>
        <v>#NAME?</v>
      </c>
      <c r="DE41" s="83" t="e">
        <f t="shared" si="67"/>
        <v>#NAME?</v>
      </c>
      <c r="DF41" s="83" t="e">
        <f t="shared" si="67"/>
        <v>#NAME?</v>
      </c>
      <c r="DG41" s="83" t="e">
        <f t="shared" si="67"/>
        <v>#NAME?</v>
      </c>
      <c r="DH41" s="83" t="e">
        <f t="shared" si="67"/>
        <v>#NAME?</v>
      </c>
      <c r="DI41" s="83" t="e">
        <f t="shared" si="67"/>
        <v>#NAME?</v>
      </c>
      <c r="DJ41" s="83" t="e">
        <f t="shared" si="67"/>
        <v>#NAME?</v>
      </c>
      <c r="DK41" s="83" t="e">
        <f t="shared" si="67"/>
        <v>#NAME?</v>
      </c>
      <c r="DL41" s="83" t="e">
        <f t="shared" si="67"/>
        <v>#NAME?</v>
      </c>
      <c r="DM41" s="83" t="e">
        <f t="shared" si="67"/>
        <v>#NAME?</v>
      </c>
      <c r="DN41" s="83" t="e">
        <f t="shared" si="67"/>
        <v>#NAME?</v>
      </c>
      <c r="DO41" s="83" t="e">
        <f t="shared" si="67"/>
        <v>#NAME?</v>
      </c>
      <c r="DP41" s="83" t="e">
        <f t="shared" si="67"/>
        <v>#NAME?</v>
      </c>
      <c r="DQ41" s="83" t="e">
        <f t="shared" si="67"/>
        <v>#NAME?</v>
      </c>
      <c r="DR41" s="83" t="e">
        <f t="shared" si="67"/>
        <v>#NAME?</v>
      </c>
      <c r="DS41" s="83" t="e">
        <f t="shared" si="67"/>
        <v>#NAME?</v>
      </c>
      <c r="DT41" s="83" t="e">
        <f t="shared" si="67"/>
        <v>#NAME?</v>
      </c>
      <c r="DU41" s="83" t="e">
        <f t="shared" si="67"/>
        <v>#NAME?</v>
      </c>
      <c r="DV41" s="83" t="e">
        <f t="shared" si="67"/>
        <v>#NAME?</v>
      </c>
      <c r="DW41" s="83" t="e">
        <f t="shared" si="67"/>
        <v>#NAME?</v>
      </c>
      <c r="DX41" s="83" t="e">
        <f t="shared" si="67"/>
        <v>#NAME?</v>
      </c>
      <c r="DY41" s="83" t="e">
        <f t="shared" si="67"/>
        <v>#NAME?</v>
      </c>
      <c r="DZ41" s="83" t="e">
        <f t="shared" ref="DZ41:GK41" si="68">DZ12-DZ34</f>
        <v>#NAME?</v>
      </c>
      <c r="EA41" s="83" t="e">
        <f t="shared" si="68"/>
        <v>#NAME?</v>
      </c>
      <c r="EB41" s="83" t="e">
        <f t="shared" si="68"/>
        <v>#NAME?</v>
      </c>
      <c r="EC41" s="83" t="e">
        <f t="shared" si="68"/>
        <v>#NAME?</v>
      </c>
      <c r="ED41" s="83" t="e">
        <f t="shared" si="68"/>
        <v>#NAME?</v>
      </c>
      <c r="EE41" s="83" t="e">
        <f t="shared" si="68"/>
        <v>#NAME?</v>
      </c>
      <c r="EF41" s="83" t="e">
        <f t="shared" si="68"/>
        <v>#NAME?</v>
      </c>
      <c r="EG41" s="83" t="e">
        <f t="shared" si="68"/>
        <v>#NAME?</v>
      </c>
      <c r="EH41" s="83" t="e">
        <f t="shared" si="68"/>
        <v>#NAME?</v>
      </c>
      <c r="EI41" s="83" t="e">
        <f t="shared" si="68"/>
        <v>#NAME?</v>
      </c>
      <c r="EJ41" s="83" t="e">
        <f t="shared" si="68"/>
        <v>#NAME?</v>
      </c>
      <c r="EK41" s="83" t="e">
        <f t="shared" si="68"/>
        <v>#NAME?</v>
      </c>
      <c r="EL41" s="83" t="e">
        <f t="shared" si="68"/>
        <v>#NAME?</v>
      </c>
      <c r="EM41" s="83" t="e">
        <f t="shared" si="68"/>
        <v>#NAME?</v>
      </c>
      <c r="EN41" s="83" t="e">
        <f t="shared" si="68"/>
        <v>#NAME?</v>
      </c>
      <c r="EO41" s="83" t="e">
        <f t="shared" si="68"/>
        <v>#NAME?</v>
      </c>
      <c r="EP41" s="83" t="e">
        <f t="shared" si="68"/>
        <v>#NAME?</v>
      </c>
      <c r="EQ41" s="83" t="e">
        <f t="shared" si="68"/>
        <v>#NAME?</v>
      </c>
      <c r="ER41" s="83" t="e">
        <f t="shared" si="68"/>
        <v>#NAME?</v>
      </c>
      <c r="ES41" s="83" t="e">
        <f t="shared" si="68"/>
        <v>#NAME?</v>
      </c>
      <c r="ET41" s="83" t="e">
        <f t="shared" si="68"/>
        <v>#NAME?</v>
      </c>
      <c r="EU41" s="83" t="e">
        <f t="shared" si="68"/>
        <v>#NAME?</v>
      </c>
      <c r="EV41" s="83" t="e">
        <f t="shared" si="68"/>
        <v>#NAME?</v>
      </c>
      <c r="EW41" s="83" t="e">
        <f t="shared" si="68"/>
        <v>#NAME?</v>
      </c>
      <c r="EX41" s="83" t="e">
        <f t="shared" si="68"/>
        <v>#NAME?</v>
      </c>
      <c r="EY41" s="83" t="e">
        <f t="shared" si="68"/>
        <v>#NAME?</v>
      </c>
      <c r="EZ41" s="83" t="e">
        <f t="shared" si="68"/>
        <v>#NAME?</v>
      </c>
      <c r="FA41" s="83" t="e">
        <f t="shared" si="68"/>
        <v>#NAME?</v>
      </c>
      <c r="FB41" s="83" t="e">
        <f t="shared" si="68"/>
        <v>#NAME?</v>
      </c>
      <c r="FC41" s="83" t="e">
        <f t="shared" si="68"/>
        <v>#NAME?</v>
      </c>
      <c r="FD41" s="83" t="e">
        <f t="shared" si="68"/>
        <v>#NAME?</v>
      </c>
      <c r="FE41" s="83" t="e">
        <f t="shared" si="68"/>
        <v>#NAME?</v>
      </c>
      <c r="FF41" s="83" t="e">
        <f t="shared" si="68"/>
        <v>#NAME?</v>
      </c>
      <c r="FG41" s="83" t="e">
        <f t="shared" si="68"/>
        <v>#NAME?</v>
      </c>
      <c r="FH41" s="83" t="e">
        <f t="shared" si="68"/>
        <v>#NAME?</v>
      </c>
      <c r="FI41" s="83" t="e">
        <f t="shared" si="68"/>
        <v>#NAME?</v>
      </c>
      <c r="FJ41" s="83" t="e">
        <f t="shared" si="68"/>
        <v>#NAME?</v>
      </c>
      <c r="FK41" s="83" t="e">
        <f t="shared" si="68"/>
        <v>#NAME?</v>
      </c>
      <c r="FL41" s="83" t="e">
        <f t="shared" si="68"/>
        <v>#NAME?</v>
      </c>
      <c r="FM41" s="83" t="e">
        <f t="shared" si="68"/>
        <v>#NAME?</v>
      </c>
      <c r="FN41" s="83" t="e">
        <f t="shared" si="68"/>
        <v>#NAME?</v>
      </c>
      <c r="FO41" s="83" t="e">
        <f t="shared" si="68"/>
        <v>#NAME?</v>
      </c>
      <c r="FP41" s="83" t="e">
        <f t="shared" si="68"/>
        <v>#NAME?</v>
      </c>
      <c r="FQ41" s="83" t="e">
        <f t="shared" si="68"/>
        <v>#NAME?</v>
      </c>
      <c r="FR41" s="83" t="e">
        <f t="shared" si="68"/>
        <v>#NAME?</v>
      </c>
      <c r="FS41" s="83" t="e">
        <f t="shared" si="68"/>
        <v>#NAME?</v>
      </c>
      <c r="FT41" s="83" t="e">
        <f t="shared" si="68"/>
        <v>#NAME?</v>
      </c>
      <c r="FU41" s="83" t="e">
        <f t="shared" si="68"/>
        <v>#NAME?</v>
      </c>
      <c r="FV41" s="83" t="e">
        <f t="shared" si="68"/>
        <v>#NAME?</v>
      </c>
      <c r="FW41" s="83" t="e">
        <f t="shared" si="68"/>
        <v>#NAME?</v>
      </c>
      <c r="FX41" s="83" t="e">
        <f t="shared" si="68"/>
        <v>#NAME?</v>
      </c>
      <c r="FY41" s="83" t="e">
        <f t="shared" si="68"/>
        <v>#NAME?</v>
      </c>
      <c r="FZ41" s="83" t="e">
        <f t="shared" si="68"/>
        <v>#NAME?</v>
      </c>
      <c r="GA41" s="83" t="e">
        <f t="shared" si="68"/>
        <v>#NAME?</v>
      </c>
      <c r="GB41" s="83" t="e">
        <f t="shared" si="68"/>
        <v>#NAME?</v>
      </c>
      <c r="GC41" s="83" t="e">
        <f t="shared" si="68"/>
        <v>#NAME?</v>
      </c>
      <c r="GD41" s="83" t="e">
        <f t="shared" si="68"/>
        <v>#NAME?</v>
      </c>
      <c r="GE41" s="83" t="e">
        <f t="shared" si="68"/>
        <v>#NAME?</v>
      </c>
      <c r="GF41" s="83" t="e">
        <f t="shared" si="68"/>
        <v>#NAME?</v>
      </c>
      <c r="GG41" s="83" t="e">
        <f t="shared" si="68"/>
        <v>#NAME?</v>
      </c>
      <c r="GH41" s="83" t="e">
        <f t="shared" si="68"/>
        <v>#NAME?</v>
      </c>
      <c r="GI41" s="83" t="e">
        <f t="shared" si="68"/>
        <v>#NAME?</v>
      </c>
      <c r="GJ41" s="83" t="e">
        <f t="shared" si="68"/>
        <v>#NAME?</v>
      </c>
      <c r="GK41" s="83" t="e">
        <f t="shared" si="68"/>
        <v>#NAME?</v>
      </c>
      <c r="GL41" s="83" t="e">
        <f t="shared" ref="GL41:HI41" si="69">GL12-GL34</f>
        <v>#NAME?</v>
      </c>
      <c r="GM41" s="83" t="e">
        <f t="shared" si="69"/>
        <v>#NAME?</v>
      </c>
      <c r="GN41" s="83" t="e">
        <f t="shared" si="69"/>
        <v>#NAME?</v>
      </c>
      <c r="GO41" s="83" t="e">
        <f t="shared" si="69"/>
        <v>#NAME?</v>
      </c>
      <c r="GP41" s="83" t="e">
        <f t="shared" si="69"/>
        <v>#NAME?</v>
      </c>
      <c r="GQ41" s="83" t="e">
        <f t="shared" si="69"/>
        <v>#NAME?</v>
      </c>
      <c r="GR41" s="83" t="e">
        <f t="shared" si="69"/>
        <v>#NAME?</v>
      </c>
      <c r="GS41" s="83" t="e">
        <f t="shared" si="69"/>
        <v>#NAME?</v>
      </c>
      <c r="GT41" s="83" t="e">
        <f t="shared" si="69"/>
        <v>#NAME?</v>
      </c>
      <c r="GU41" s="83" t="e">
        <f t="shared" si="69"/>
        <v>#NAME?</v>
      </c>
      <c r="GV41" s="83" t="e">
        <f t="shared" si="69"/>
        <v>#NAME?</v>
      </c>
      <c r="GW41" s="83" t="e">
        <f t="shared" si="69"/>
        <v>#NAME?</v>
      </c>
      <c r="GX41" s="83" t="e">
        <f t="shared" si="69"/>
        <v>#NAME?</v>
      </c>
      <c r="GY41" s="83" t="e">
        <f t="shared" si="69"/>
        <v>#NAME?</v>
      </c>
      <c r="GZ41" s="83" t="e">
        <f t="shared" si="69"/>
        <v>#NAME?</v>
      </c>
      <c r="HA41" s="83" t="e">
        <f t="shared" si="69"/>
        <v>#NAME?</v>
      </c>
      <c r="HB41" s="83" t="e">
        <f t="shared" si="69"/>
        <v>#NAME?</v>
      </c>
      <c r="HC41" s="83" t="e">
        <f t="shared" si="69"/>
        <v>#NAME?</v>
      </c>
      <c r="HD41" s="83" t="e">
        <f t="shared" si="69"/>
        <v>#NAME?</v>
      </c>
      <c r="HE41" s="83" t="e">
        <f t="shared" si="69"/>
        <v>#NAME?</v>
      </c>
      <c r="HF41" s="83" t="e">
        <f t="shared" si="69"/>
        <v>#NAME?</v>
      </c>
      <c r="HG41" s="83" t="e">
        <f t="shared" si="69"/>
        <v>#NAME?</v>
      </c>
      <c r="HH41" s="83" t="e">
        <f t="shared" si="69"/>
        <v>#NAME?</v>
      </c>
      <c r="HI41" s="83" t="e">
        <f t="shared" si="69"/>
        <v>#NAME?</v>
      </c>
    </row>
    <row r="43" spans="1:217" s="22" customFormat="1" x14ac:dyDescent="0.2">
      <c r="A43" s="34" t="s">
        <v>91</v>
      </c>
      <c r="B43" s="83" t="e">
        <f t="shared" ref="B43:BM43" si="70">SUM(B44:B52)</f>
        <v>#NAME?</v>
      </c>
      <c r="C43" s="83" t="e">
        <f t="shared" si="70"/>
        <v>#NAME?</v>
      </c>
      <c r="D43" s="83" t="e">
        <f t="shared" si="70"/>
        <v>#NAME?</v>
      </c>
      <c r="E43" s="83" t="e">
        <f t="shared" si="70"/>
        <v>#NAME?</v>
      </c>
      <c r="F43" s="83" t="e">
        <f t="shared" si="70"/>
        <v>#NAME?</v>
      </c>
      <c r="G43" s="83" t="e">
        <f t="shared" si="70"/>
        <v>#NAME?</v>
      </c>
      <c r="H43" s="83" t="e">
        <f t="shared" si="70"/>
        <v>#NAME?</v>
      </c>
      <c r="I43" s="83" t="e">
        <f t="shared" si="70"/>
        <v>#NAME?</v>
      </c>
      <c r="J43" s="83" t="e">
        <f t="shared" si="70"/>
        <v>#NAME?</v>
      </c>
      <c r="K43" s="83" t="e">
        <f t="shared" si="70"/>
        <v>#NAME?</v>
      </c>
      <c r="L43" s="83" t="e">
        <f t="shared" si="70"/>
        <v>#NAME?</v>
      </c>
      <c r="M43" s="83" t="e">
        <f t="shared" si="70"/>
        <v>#NAME?</v>
      </c>
      <c r="N43" s="83" t="e">
        <f t="shared" si="70"/>
        <v>#NAME?</v>
      </c>
      <c r="O43" s="83" t="e">
        <f t="shared" si="70"/>
        <v>#NAME?</v>
      </c>
      <c r="P43" s="83" t="e">
        <f t="shared" si="70"/>
        <v>#NAME?</v>
      </c>
      <c r="Q43" s="83" t="e">
        <f t="shared" si="70"/>
        <v>#NAME?</v>
      </c>
      <c r="R43" s="83" t="e">
        <f t="shared" si="70"/>
        <v>#NAME?</v>
      </c>
      <c r="S43" s="83" t="e">
        <f t="shared" si="70"/>
        <v>#NAME?</v>
      </c>
      <c r="T43" s="83" t="e">
        <f t="shared" si="70"/>
        <v>#NAME?</v>
      </c>
      <c r="U43" s="83" t="e">
        <f t="shared" si="70"/>
        <v>#NAME?</v>
      </c>
      <c r="V43" s="83" t="e">
        <f t="shared" si="70"/>
        <v>#NAME?</v>
      </c>
      <c r="W43" s="83" t="e">
        <f t="shared" si="70"/>
        <v>#NAME?</v>
      </c>
      <c r="X43" s="83" t="e">
        <f t="shared" si="70"/>
        <v>#NAME?</v>
      </c>
      <c r="Y43" s="83" t="e">
        <f t="shared" si="70"/>
        <v>#NAME?</v>
      </c>
      <c r="Z43" s="83" t="e">
        <f t="shared" si="70"/>
        <v>#NAME?</v>
      </c>
      <c r="AA43" s="83" t="e">
        <f t="shared" si="70"/>
        <v>#NAME?</v>
      </c>
      <c r="AB43" s="83" t="e">
        <f t="shared" si="70"/>
        <v>#NAME?</v>
      </c>
      <c r="AC43" s="83" t="e">
        <f t="shared" si="70"/>
        <v>#NAME?</v>
      </c>
      <c r="AD43" s="83" t="e">
        <f t="shared" si="70"/>
        <v>#NAME?</v>
      </c>
      <c r="AE43" s="83" t="e">
        <f t="shared" si="70"/>
        <v>#NAME?</v>
      </c>
      <c r="AF43" s="83" t="e">
        <f t="shared" si="70"/>
        <v>#NAME?</v>
      </c>
      <c r="AG43" s="83" t="e">
        <f t="shared" si="70"/>
        <v>#NAME?</v>
      </c>
      <c r="AH43" s="83" t="e">
        <f t="shared" si="70"/>
        <v>#NAME?</v>
      </c>
      <c r="AI43" s="83" t="e">
        <f t="shared" si="70"/>
        <v>#NAME?</v>
      </c>
      <c r="AJ43" s="83" t="e">
        <f t="shared" si="70"/>
        <v>#NAME?</v>
      </c>
      <c r="AK43" s="83" t="e">
        <f t="shared" si="70"/>
        <v>#NAME?</v>
      </c>
      <c r="AL43" s="83" t="e">
        <f t="shared" si="70"/>
        <v>#NAME?</v>
      </c>
      <c r="AM43" s="83" t="e">
        <f t="shared" si="70"/>
        <v>#NAME?</v>
      </c>
      <c r="AN43" s="83" t="e">
        <f t="shared" si="70"/>
        <v>#NAME?</v>
      </c>
      <c r="AO43" s="83" t="e">
        <f t="shared" si="70"/>
        <v>#NAME?</v>
      </c>
      <c r="AP43" s="83" t="e">
        <f t="shared" si="70"/>
        <v>#NAME?</v>
      </c>
      <c r="AQ43" s="83" t="e">
        <f t="shared" si="70"/>
        <v>#NAME?</v>
      </c>
      <c r="AR43" s="83" t="e">
        <f t="shared" si="70"/>
        <v>#NAME?</v>
      </c>
      <c r="AS43" s="83" t="e">
        <f t="shared" si="70"/>
        <v>#NAME?</v>
      </c>
      <c r="AT43" s="83" t="e">
        <f t="shared" si="70"/>
        <v>#NAME?</v>
      </c>
      <c r="AU43" s="83" t="e">
        <f t="shared" si="70"/>
        <v>#NAME?</v>
      </c>
      <c r="AV43" s="83" t="e">
        <f t="shared" si="70"/>
        <v>#NAME?</v>
      </c>
      <c r="AW43" s="83" t="e">
        <f t="shared" si="70"/>
        <v>#NAME?</v>
      </c>
      <c r="AX43" s="83" t="e">
        <f t="shared" si="70"/>
        <v>#NAME?</v>
      </c>
      <c r="AY43" s="83" t="e">
        <f t="shared" si="70"/>
        <v>#NAME?</v>
      </c>
      <c r="AZ43" s="83" t="e">
        <f t="shared" si="70"/>
        <v>#NAME?</v>
      </c>
      <c r="BA43" s="83" t="e">
        <f t="shared" si="70"/>
        <v>#NAME?</v>
      </c>
      <c r="BB43" s="83" t="e">
        <f t="shared" si="70"/>
        <v>#NAME?</v>
      </c>
      <c r="BC43" s="83" t="e">
        <f t="shared" si="70"/>
        <v>#NAME?</v>
      </c>
      <c r="BD43" s="83" t="e">
        <f t="shared" si="70"/>
        <v>#NAME?</v>
      </c>
      <c r="BE43" s="83" t="e">
        <f t="shared" si="70"/>
        <v>#NAME?</v>
      </c>
      <c r="BF43" s="83" t="e">
        <f t="shared" si="70"/>
        <v>#NAME?</v>
      </c>
      <c r="BG43" s="83" t="e">
        <f t="shared" si="70"/>
        <v>#NAME?</v>
      </c>
      <c r="BH43" s="83" t="e">
        <f t="shared" si="70"/>
        <v>#NAME?</v>
      </c>
      <c r="BI43" s="83" t="e">
        <f t="shared" si="70"/>
        <v>#NAME?</v>
      </c>
      <c r="BJ43" s="83" t="e">
        <f t="shared" si="70"/>
        <v>#NAME?</v>
      </c>
      <c r="BK43" s="83" t="e">
        <f t="shared" si="70"/>
        <v>#NAME?</v>
      </c>
      <c r="BL43" s="83" t="e">
        <f t="shared" si="70"/>
        <v>#NAME?</v>
      </c>
      <c r="BM43" s="83" t="e">
        <f t="shared" si="70"/>
        <v>#NAME?</v>
      </c>
      <c r="BN43" s="83" t="e">
        <f t="shared" ref="BN43:DY43" si="71">SUM(BN44:BN52)</f>
        <v>#NAME?</v>
      </c>
      <c r="BO43" s="83" t="e">
        <f t="shared" si="71"/>
        <v>#NAME?</v>
      </c>
      <c r="BP43" s="83" t="e">
        <f t="shared" si="71"/>
        <v>#NAME?</v>
      </c>
      <c r="BQ43" s="83" t="e">
        <f t="shared" si="71"/>
        <v>#NAME?</v>
      </c>
      <c r="BR43" s="83" t="e">
        <f t="shared" si="71"/>
        <v>#NAME?</v>
      </c>
      <c r="BS43" s="83" t="e">
        <f t="shared" si="71"/>
        <v>#NAME?</v>
      </c>
      <c r="BT43" s="83" t="e">
        <f t="shared" si="71"/>
        <v>#NAME?</v>
      </c>
      <c r="BU43" s="83" t="e">
        <f t="shared" si="71"/>
        <v>#NAME?</v>
      </c>
      <c r="BV43" s="83" t="e">
        <f t="shared" si="71"/>
        <v>#NAME?</v>
      </c>
      <c r="BW43" s="83" t="e">
        <f t="shared" si="71"/>
        <v>#NAME?</v>
      </c>
      <c r="BX43" s="83" t="e">
        <f t="shared" si="71"/>
        <v>#NAME?</v>
      </c>
      <c r="BY43" s="83" t="e">
        <f t="shared" si="71"/>
        <v>#NAME?</v>
      </c>
      <c r="BZ43" s="83" t="e">
        <f t="shared" si="71"/>
        <v>#NAME?</v>
      </c>
      <c r="CA43" s="83" t="e">
        <f t="shared" si="71"/>
        <v>#NAME?</v>
      </c>
      <c r="CB43" s="83" t="e">
        <f t="shared" si="71"/>
        <v>#NAME?</v>
      </c>
      <c r="CC43" s="83" t="e">
        <f t="shared" si="71"/>
        <v>#NAME?</v>
      </c>
      <c r="CD43" s="83" t="e">
        <f t="shared" si="71"/>
        <v>#NAME?</v>
      </c>
      <c r="CE43" s="83" t="e">
        <f t="shared" si="71"/>
        <v>#NAME?</v>
      </c>
      <c r="CF43" s="83" t="e">
        <f t="shared" si="71"/>
        <v>#NAME?</v>
      </c>
      <c r="CG43" s="83" t="e">
        <f t="shared" si="71"/>
        <v>#NAME?</v>
      </c>
      <c r="CH43" s="83" t="e">
        <f t="shared" si="71"/>
        <v>#NAME?</v>
      </c>
      <c r="CI43" s="83" t="e">
        <f t="shared" si="71"/>
        <v>#NAME?</v>
      </c>
      <c r="CJ43" s="83" t="e">
        <f t="shared" si="71"/>
        <v>#NAME?</v>
      </c>
      <c r="CK43" s="83" t="e">
        <f t="shared" si="71"/>
        <v>#NAME?</v>
      </c>
      <c r="CL43" s="83" t="e">
        <f t="shared" si="71"/>
        <v>#NAME?</v>
      </c>
      <c r="CM43" s="83" t="e">
        <f t="shared" si="71"/>
        <v>#NAME?</v>
      </c>
      <c r="CN43" s="83" t="e">
        <f t="shared" si="71"/>
        <v>#NAME?</v>
      </c>
      <c r="CO43" s="83" t="e">
        <f t="shared" si="71"/>
        <v>#NAME?</v>
      </c>
      <c r="CP43" s="83" t="e">
        <f t="shared" si="71"/>
        <v>#NAME?</v>
      </c>
      <c r="CQ43" s="83" t="e">
        <f t="shared" si="71"/>
        <v>#NAME?</v>
      </c>
      <c r="CR43" s="83" t="e">
        <f t="shared" si="71"/>
        <v>#NAME?</v>
      </c>
      <c r="CS43" s="83" t="e">
        <f t="shared" si="71"/>
        <v>#NAME?</v>
      </c>
      <c r="CT43" s="83" t="e">
        <f t="shared" si="71"/>
        <v>#NAME?</v>
      </c>
      <c r="CU43" s="83" t="e">
        <f t="shared" si="71"/>
        <v>#NAME?</v>
      </c>
      <c r="CV43" s="83" t="e">
        <f t="shared" si="71"/>
        <v>#NAME?</v>
      </c>
      <c r="CW43" s="83" t="e">
        <f t="shared" si="71"/>
        <v>#NAME?</v>
      </c>
      <c r="CX43" s="83" t="e">
        <f t="shared" si="71"/>
        <v>#NAME?</v>
      </c>
      <c r="CY43" s="83" t="e">
        <f t="shared" si="71"/>
        <v>#NAME?</v>
      </c>
      <c r="CZ43" s="83" t="e">
        <f t="shared" si="71"/>
        <v>#NAME?</v>
      </c>
      <c r="DA43" s="83" t="e">
        <f t="shared" si="71"/>
        <v>#NAME?</v>
      </c>
      <c r="DB43" s="83" t="e">
        <f t="shared" si="71"/>
        <v>#NAME?</v>
      </c>
      <c r="DC43" s="83" t="e">
        <f t="shared" si="71"/>
        <v>#NAME?</v>
      </c>
      <c r="DD43" s="83" t="e">
        <f t="shared" si="71"/>
        <v>#NAME?</v>
      </c>
      <c r="DE43" s="83" t="e">
        <f t="shared" si="71"/>
        <v>#NAME?</v>
      </c>
      <c r="DF43" s="83" t="e">
        <f t="shared" si="71"/>
        <v>#NAME?</v>
      </c>
      <c r="DG43" s="83" t="e">
        <f t="shared" si="71"/>
        <v>#NAME?</v>
      </c>
      <c r="DH43" s="83" t="e">
        <f t="shared" si="71"/>
        <v>#NAME?</v>
      </c>
      <c r="DI43" s="83" t="e">
        <f t="shared" si="71"/>
        <v>#NAME?</v>
      </c>
      <c r="DJ43" s="83" t="e">
        <f t="shared" si="71"/>
        <v>#NAME?</v>
      </c>
      <c r="DK43" s="83" t="e">
        <f t="shared" si="71"/>
        <v>#NAME?</v>
      </c>
      <c r="DL43" s="83" t="e">
        <f t="shared" si="71"/>
        <v>#NAME?</v>
      </c>
      <c r="DM43" s="83" t="e">
        <f t="shared" si="71"/>
        <v>#NAME?</v>
      </c>
      <c r="DN43" s="83" t="e">
        <f t="shared" si="71"/>
        <v>#NAME?</v>
      </c>
      <c r="DO43" s="83" t="e">
        <f t="shared" si="71"/>
        <v>#NAME?</v>
      </c>
      <c r="DP43" s="83" t="e">
        <f t="shared" si="71"/>
        <v>#NAME?</v>
      </c>
      <c r="DQ43" s="83" t="e">
        <f t="shared" si="71"/>
        <v>#NAME?</v>
      </c>
      <c r="DR43" s="83" t="e">
        <f t="shared" si="71"/>
        <v>#NAME?</v>
      </c>
      <c r="DS43" s="83" t="e">
        <f t="shared" si="71"/>
        <v>#NAME?</v>
      </c>
      <c r="DT43" s="83" t="e">
        <f t="shared" si="71"/>
        <v>#NAME?</v>
      </c>
      <c r="DU43" s="83" t="e">
        <f t="shared" si="71"/>
        <v>#NAME?</v>
      </c>
      <c r="DV43" s="83" t="e">
        <f t="shared" si="71"/>
        <v>#NAME?</v>
      </c>
      <c r="DW43" s="83" t="e">
        <f t="shared" si="71"/>
        <v>#NAME?</v>
      </c>
      <c r="DX43" s="83" t="e">
        <f t="shared" si="71"/>
        <v>#NAME?</v>
      </c>
      <c r="DY43" s="83" t="e">
        <f t="shared" si="71"/>
        <v>#NAME?</v>
      </c>
      <c r="DZ43" s="83" t="e">
        <f t="shared" ref="DZ43:GK43" si="72">SUM(DZ44:DZ52)</f>
        <v>#NAME?</v>
      </c>
      <c r="EA43" s="83" t="e">
        <f t="shared" si="72"/>
        <v>#NAME?</v>
      </c>
      <c r="EB43" s="83" t="e">
        <f t="shared" si="72"/>
        <v>#NAME?</v>
      </c>
      <c r="EC43" s="83" t="e">
        <f t="shared" si="72"/>
        <v>#NAME?</v>
      </c>
      <c r="ED43" s="83" t="e">
        <f t="shared" si="72"/>
        <v>#NAME?</v>
      </c>
      <c r="EE43" s="83" t="e">
        <f t="shared" si="72"/>
        <v>#NAME?</v>
      </c>
      <c r="EF43" s="83" t="e">
        <f t="shared" si="72"/>
        <v>#NAME?</v>
      </c>
      <c r="EG43" s="83" t="e">
        <f t="shared" si="72"/>
        <v>#NAME?</v>
      </c>
      <c r="EH43" s="83" t="e">
        <f t="shared" si="72"/>
        <v>#NAME?</v>
      </c>
      <c r="EI43" s="83" t="e">
        <f t="shared" si="72"/>
        <v>#NAME?</v>
      </c>
      <c r="EJ43" s="83" t="e">
        <f t="shared" si="72"/>
        <v>#NAME?</v>
      </c>
      <c r="EK43" s="83" t="e">
        <f t="shared" si="72"/>
        <v>#NAME?</v>
      </c>
      <c r="EL43" s="83" t="e">
        <f t="shared" si="72"/>
        <v>#NAME?</v>
      </c>
      <c r="EM43" s="83" t="e">
        <f t="shared" si="72"/>
        <v>#NAME?</v>
      </c>
      <c r="EN43" s="83" t="e">
        <f t="shared" si="72"/>
        <v>#NAME?</v>
      </c>
      <c r="EO43" s="83" t="e">
        <f t="shared" si="72"/>
        <v>#NAME?</v>
      </c>
      <c r="EP43" s="83" t="e">
        <f t="shared" si="72"/>
        <v>#NAME?</v>
      </c>
      <c r="EQ43" s="83" t="e">
        <f t="shared" si="72"/>
        <v>#NAME?</v>
      </c>
      <c r="ER43" s="83" t="e">
        <f t="shared" si="72"/>
        <v>#NAME?</v>
      </c>
      <c r="ES43" s="83" t="e">
        <f t="shared" si="72"/>
        <v>#NAME?</v>
      </c>
      <c r="ET43" s="83" t="e">
        <f t="shared" si="72"/>
        <v>#NAME?</v>
      </c>
      <c r="EU43" s="83" t="e">
        <f t="shared" si="72"/>
        <v>#NAME?</v>
      </c>
      <c r="EV43" s="83" t="e">
        <f t="shared" si="72"/>
        <v>#NAME?</v>
      </c>
      <c r="EW43" s="83" t="e">
        <f t="shared" si="72"/>
        <v>#NAME?</v>
      </c>
      <c r="EX43" s="83" t="e">
        <f t="shared" si="72"/>
        <v>#NAME?</v>
      </c>
      <c r="EY43" s="83" t="e">
        <f t="shared" si="72"/>
        <v>#NAME?</v>
      </c>
      <c r="EZ43" s="83" t="e">
        <f t="shared" si="72"/>
        <v>#NAME?</v>
      </c>
      <c r="FA43" s="83" t="e">
        <f t="shared" si="72"/>
        <v>#NAME?</v>
      </c>
      <c r="FB43" s="83" t="e">
        <f t="shared" si="72"/>
        <v>#NAME?</v>
      </c>
      <c r="FC43" s="83" t="e">
        <f t="shared" si="72"/>
        <v>#NAME?</v>
      </c>
      <c r="FD43" s="83" t="e">
        <f t="shared" si="72"/>
        <v>#NAME?</v>
      </c>
      <c r="FE43" s="83" t="e">
        <f t="shared" si="72"/>
        <v>#NAME?</v>
      </c>
      <c r="FF43" s="83" t="e">
        <f t="shared" si="72"/>
        <v>#NAME?</v>
      </c>
      <c r="FG43" s="83" t="e">
        <f t="shared" si="72"/>
        <v>#NAME?</v>
      </c>
      <c r="FH43" s="83" t="e">
        <f t="shared" si="72"/>
        <v>#NAME?</v>
      </c>
      <c r="FI43" s="83" t="e">
        <f t="shared" si="72"/>
        <v>#NAME?</v>
      </c>
      <c r="FJ43" s="83" t="e">
        <f t="shared" si="72"/>
        <v>#NAME?</v>
      </c>
      <c r="FK43" s="83" t="e">
        <f t="shared" si="72"/>
        <v>#NAME?</v>
      </c>
      <c r="FL43" s="83" t="e">
        <f t="shared" si="72"/>
        <v>#NAME?</v>
      </c>
      <c r="FM43" s="83" t="e">
        <f t="shared" si="72"/>
        <v>#NAME?</v>
      </c>
      <c r="FN43" s="83" t="e">
        <f t="shared" si="72"/>
        <v>#NAME?</v>
      </c>
      <c r="FO43" s="83" t="e">
        <f t="shared" si="72"/>
        <v>#NAME?</v>
      </c>
      <c r="FP43" s="83" t="e">
        <f t="shared" si="72"/>
        <v>#NAME?</v>
      </c>
      <c r="FQ43" s="83" t="e">
        <f t="shared" si="72"/>
        <v>#NAME?</v>
      </c>
      <c r="FR43" s="83" t="e">
        <f t="shared" si="72"/>
        <v>#NAME?</v>
      </c>
      <c r="FS43" s="83" t="e">
        <f t="shared" si="72"/>
        <v>#NAME?</v>
      </c>
      <c r="FT43" s="83" t="e">
        <f t="shared" si="72"/>
        <v>#NAME?</v>
      </c>
      <c r="FU43" s="83" t="e">
        <f t="shared" si="72"/>
        <v>#NAME?</v>
      </c>
      <c r="FV43" s="83" t="e">
        <f t="shared" si="72"/>
        <v>#NAME?</v>
      </c>
      <c r="FW43" s="83" t="e">
        <f t="shared" si="72"/>
        <v>#NAME?</v>
      </c>
      <c r="FX43" s="83" t="e">
        <f t="shared" si="72"/>
        <v>#NAME?</v>
      </c>
      <c r="FY43" s="83" t="e">
        <f t="shared" si="72"/>
        <v>#NAME?</v>
      </c>
      <c r="FZ43" s="83" t="e">
        <f t="shared" si="72"/>
        <v>#NAME?</v>
      </c>
      <c r="GA43" s="83" t="e">
        <f t="shared" si="72"/>
        <v>#NAME?</v>
      </c>
      <c r="GB43" s="83" t="e">
        <f t="shared" si="72"/>
        <v>#NAME?</v>
      </c>
      <c r="GC43" s="83" t="e">
        <f t="shared" si="72"/>
        <v>#NAME?</v>
      </c>
      <c r="GD43" s="83" t="e">
        <f t="shared" si="72"/>
        <v>#NAME?</v>
      </c>
      <c r="GE43" s="83" t="e">
        <f t="shared" si="72"/>
        <v>#NAME?</v>
      </c>
      <c r="GF43" s="83" t="e">
        <f t="shared" si="72"/>
        <v>#NAME?</v>
      </c>
      <c r="GG43" s="83" t="e">
        <f t="shared" si="72"/>
        <v>#NAME?</v>
      </c>
      <c r="GH43" s="83" t="e">
        <f t="shared" si="72"/>
        <v>#NAME?</v>
      </c>
      <c r="GI43" s="83" t="e">
        <f t="shared" si="72"/>
        <v>#NAME?</v>
      </c>
      <c r="GJ43" s="83" t="e">
        <f t="shared" si="72"/>
        <v>#NAME?</v>
      </c>
      <c r="GK43" s="83" t="e">
        <f t="shared" si="72"/>
        <v>#NAME?</v>
      </c>
      <c r="GL43" s="83" t="e">
        <f t="shared" ref="GL43:HI43" si="73">SUM(GL44:GL52)</f>
        <v>#NAME?</v>
      </c>
      <c r="GM43" s="83" t="e">
        <f t="shared" si="73"/>
        <v>#NAME?</v>
      </c>
      <c r="GN43" s="83" t="e">
        <f t="shared" si="73"/>
        <v>#NAME?</v>
      </c>
      <c r="GO43" s="83" t="e">
        <f t="shared" si="73"/>
        <v>#NAME?</v>
      </c>
      <c r="GP43" s="83" t="e">
        <f t="shared" si="73"/>
        <v>#NAME?</v>
      </c>
      <c r="GQ43" s="83" t="e">
        <f t="shared" si="73"/>
        <v>#NAME?</v>
      </c>
      <c r="GR43" s="83" t="e">
        <f t="shared" si="73"/>
        <v>#NAME?</v>
      </c>
      <c r="GS43" s="83" t="e">
        <f t="shared" si="73"/>
        <v>#NAME?</v>
      </c>
      <c r="GT43" s="83" t="e">
        <f t="shared" si="73"/>
        <v>#NAME?</v>
      </c>
      <c r="GU43" s="83" t="e">
        <f t="shared" si="73"/>
        <v>#NAME?</v>
      </c>
      <c r="GV43" s="83" t="e">
        <f t="shared" si="73"/>
        <v>#NAME?</v>
      </c>
      <c r="GW43" s="83" t="e">
        <f t="shared" si="73"/>
        <v>#NAME?</v>
      </c>
      <c r="GX43" s="83" t="e">
        <f t="shared" si="73"/>
        <v>#NAME?</v>
      </c>
      <c r="GY43" s="83" t="e">
        <f t="shared" si="73"/>
        <v>#NAME?</v>
      </c>
      <c r="GZ43" s="83" t="e">
        <f t="shared" si="73"/>
        <v>#NAME?</v>
      </c>
      <c r="HA43" s="83" t="e">
        <f t="shared" si="73"/>
        <v>#NAME?</v>
      </c>
      <c r="HB43" s="83" t="e">
        <f t="shared" si="73"/>
        <v>#NAME?</v>
      </c>
      <c r="HC43" s="83" t="e">
        <f t="shared" si="73"/>
        <v>#NAME?</v>
      </c>
      <c r="HD43" s="83" t="e">
        <f t="shared" si="73"/>
        <v>#NAME?</v>
      </c>
      <c r="HE43" s="83" t="e">
        <f t="shared" si="73"/>
        <v>#NAME?</v>
      </c>
      <c r="HF43" s="83" t="e">
        <f t="shared" si="73"/>
        <v>#NAME?</v>
      </c>
      <c r="HG43" s="83" t="e">
        <f t="shared" si="73"/>
        <v>#NAME?</v>
      </c>
      <c r="HH43" s="83" t="e">
        <f t="shared" si="73"/>
        <v>#NAME?</v>
      </c>
      <c r="HI43" s="83" t="e">
        <f t="shared" si="73"/>
        <v>#NAME?</v>
      </c>
    </row>
    <row r="44" spans="1:217" x14ac:dyDescent="0.2">
      <c r="A44" s="30" t="s">
        <v>92</v>
      </c>
      <c r="B44" s="80" t="e">
        <f>MaterialChamado*#REF!/1000</f>
        <v>#NAME?</v>
      </c>
      <c r="C44" s="80" t="e">
        <f>MaterialChamado*#REF!/1000</f>
        <v>#NAME?</v>
      </c>
      <c r="D44" s="80" t="e">
        <f>MaterialChamado*#REF!/1000</f>
        <v>#NAME?</v>
      </c>
      <c r="E44" s="80" t="e">
        <f>MaterialChamado*#REF!/1000</f>
        <v>#NAME?</v>
      </c>
      <c r="F44" s="80" t="e">
        <f>MaterialChamado*#REF!/1000</f>
        <v>#NAME?</v>
      </c>
      <c r="G44" s="80" t="e">
        <f>MaterialChamado*#REF!/1000</f>
        <v>#NAME?</v>
      </c>
      <c r="H44" s="80" t="e">
        <f>MaterialChamado*#REF!/1000</f>
        <v>#NAME?</v>
      </c>
      <c r="I44" s="80" t="e">
        <f>MaterialChamado*#REF!/1000</f>
        <v>#NAME?</v>
      </c>
      <c r="J44" s="80" t="e">
        <f>MaterialChamado*#REF!/1000</f>
        <v>#NAME?</v>
      </c>
      <c r="K44" s="80" t="e">
        <f>MaterialChamado*#REF!/1000</f>
        <v>#NAME?</v>
      </c>
      <c r="L44" s="80" t="e">
        <f>MaterialChamado*#REF!/1000</f>
        <v>#NAME?</v>
      </c>
      <c r="M44" s="80" t="e">
        <f>MaterialChamado*#REF!/1000</f>
        <v>#NAME?</v>
      </c>
      <c r="N44" s="80" t="e">
        <f>MaterialChamado*#REF!/1000</f>
        <v>#NAME?</v>
      </c>
      <c r="O44" s="80" t="e">
        <f>MaterialChamado*#REF!/1000</f>
        <v>#NAME?</v>
      </c>
      <c r="P44" s="80" t="e">
        <f>MaterialChamado*#REF!/1000</f>
        <v>#NAME?</v>
      </c>
      <c r="Q44" s="80" t="e">
        <f>MaterialChamado*#REF!/1000</f>
        <v>#NAME?</v>
      </c>
      <c r="R44" s="80" t="e">
        <f>MaterialChamado*#REF!/1000</f>
        <v>#NAME?</v>
      </c>
      <c r="S44" s="80" t="e">
        <f>MaterialChamado*#REF!/1000</f>
        <v>#NAME?</v>
      </c>
      <c r="T44" s="80" t="e">
        <f>MaterialChamado*#REF!/1000</f>
        <v>#NAME?</v>
      </c>
      <c r="U44" s="80" t="e">
        <f>MaterialChamado*#REF!/1000</f>
        <v>#NAME?</v>
      </c>
      <c r="V44" s="80" t="e">
        <f>MaterialChamado*#REF!/1000</f>
        <v>#NAME?</v>
      </c>
      <c r="W44" s="80" t="e">
        <f>MaterialChamado*#REF!/1000</f>
        <v>#NAME?</v>
      </c>
      <c r="X44" s="80" t="e">
        <f>MaterialChamado*#REF!/1000</f>
        <v>#NAME?</v>
      </c>
      <c r="Y44" s="80" t="e">
        <f>MaterialChamado*#REF!/1000</f>
        <v>#NAME?</v>
      </c>
      <c r="Z44" s="80" t="e">
        <f>MaterialChamado*#REF!/1000</f>
        <v>#NAME?</v>
      </c>
      <c r="AA44" s="80" t="e">
        <f>MaterialChamado*#REF!/1000</f>
        <v>#NAME?</v>
      </c>
      <c r="AB44" s="80" t="e">
        <f>MaterialChamado*#REF!/1000</f>
        <v>#NAME?</v>
      </c>
      <c r="AC44" s="80" t="e">
        <f>MaterialChamado*#REF!/1000</f>
        <v>#NAME?</v>
      </c>
      <c r="AD44" s="80" t="e">
        <f>MaterialChamado*#REF!/1000</f>
        <v>#NAME?</v>
      </c>
      <c r="AE44" s="80" t="e">
        <f>MaterialChamado*#REF!/1000</f>
        <v>#NAME?</v>
      </c>
      <c r="AF44" s="80" t="e">
        <f>MaterialChamado*#REF!/1000</f>
        <v>#NAME?</v>
      </c>
      <c r="AG44" s="80" t="e">
        <f>MaterialChamado*#REF!/1000</f>
        <v>#NAME?</v>
      </c>
      <c r="AH44" s="80" t="e">
        <f>MaterialChamado*#REF!/1000</f>
        <v>#NAME?</v>
      </c>
      <c r="AI44" s="80" t="e">
        <f>MaterialChamado*#REF!/1000</f>
        <v>#NAME?</v>
      </c>
      <c r="AJ44" s="80" t="e">
        <f>MaterialChamado*#REF!/1000</f>
        <v>#NAME?</v>
      </c>
      <c r="AK44" s="80" t="e">
        <f>MaterialChamado*#REF!/1000</f>
        <v>#NAME?</v>
      </c>
      <c r="AL44" s="80" t="e">
        <f>MaterialChamado*#REF!/1000</f>
        <v>#NAME?</v>
      </c>
      <c r="AM44" s="80" t="e">
        <f>MaterialChamado*#REF!/1000</f>
        <v>#NAME?</v>
      </c>
      <c r="AN44" s="80" t="e">
        <f>MaterialChamado*#REF!/1000</f>
        <v>#NAME?</v>
      </c>
      <c r="AO44" s="80" t="e">
        <f>MaterialChamado*#REF!/1000</f>
        <v>#NAME?</v>
      </c>
      <c r="AP44" s="80" t="e">
        <f>MaterialChamado*#REF!/1000</f>
        <v>#NAME?</v>
      </c>
      <c r="AQ44" s="80" t="e">
        <f>MaterialChamado*#REF!/1000</f>
        <v>#NAME?</v>
      </c>
      <c r="AR44" s="80" t="e">
        <f>MaterialChamado*#REF!/1000</f>
        <v>#NAME?</v>
      </c>
      <c r="AS44" s="80" t="e">
        <f>MaterialChamado*#REF!/1000</f>
        <v>#NAME?</v>
      </c>
      <c r="AT44" s="80" t="e">
        <f>MaterialChamado*#REF!/1000</f>
        <v>#NAME?</v>
      </c>
      <c r="AU44" s="80" t="e">
        <f>MaterialChamado*#REF!/1000</f>
        <v>#NAME?</v>
      </c>
      <c r="AV44" s="80" t="e">
        <f>MaterialChamado*#REF!/1000</f>
        <v>#NAME?</v>
      </c>
      <c r="AW44" s="80" t="e">
        <f>MaterialChamado*#REF!/1000</f>
        <v>#NAME?</v>
      </c>
      <c r="AX44" s="80" t="e">
        <f>MaterialChamado*#REF!/1000</f>
        <v>#NAME?</v>
      </c>
      <c r="AY44" s="80" t="e">
        <f>MaterialChamado*#REF!/1000</f>
        <v>#NAME?</v>
      </c>
      <c r="AZ44" s="80" t="e">
        <f>MaterialChamado*#REF!/1000</f>
        <v>#NAME?</v>
      </c>
      <c r="BA44" s="80" t="e">
        <f>MaterialChamado*#REF!/1000</f>
        <v>#NAME?</v>
      </c>
      <c r="BB44" s="80" t="e">
        <f>MaterialChamado*#REF!/1000</f>
        <v>#NAME?</v>
      </c>
      <c r="BC44" s="80" t="e">
        <f>MaterialChamado*#REF!/1000</f>
        <v>#NAME?</v>
      </c>
      <c r="BD44" s="80" t="e">
        <f>MaterialChamado*#REF!/1000</f>
        <v>#NAME?</v>
      </c>
      <c r="BE44" s="80" t="e">
        <f>MaterialChamado*#REF!/1000</f>
        <v>#NAME?</v>
      </c>
      <c r="BF44" s="80" t="e">
        <f>MaterialChamado*#REF!/1000</f>
        <v>#NAME?</v>
      </c>
      <c r="BG44" s="80" t="e">
        <f>MaterialChamado*#REF!/1000</f>
        <v>#NAME?</v>
      </c>
      <c r="BH44" s="80" t="e">
        <f>MaterialChamado*#REF!/1000</f>
        <v>#NAME?</v>
      </c>
      <c r="BI44" s="80" t="e">
        <f>MaterialChamado*#REF!/1000</f>
        <v>#NAME?</v>
      </c>
      <c r="BJ44" s="80" t="e">
        <f>MaterialChamado*#REF!/1000</f>
        <v>#NAME?</v>
      </c>
      <c r="BK44" s="80" t="e">
        <f>MaterialChamado*#REF!/1000</f>
        <v>#NAME?</v>
      </c>
      <c r="BL44" s="80" t="e">
        <f>MaterialChamado*#REF!/1000</f>
        <v>#NAME?</v>
      </c>
      <c r="BM44" s="80" t="e">
        <f>MaterialChamado*#REF!/1000</f>
        <v>#NAME?</v>
      </c>
      <c r="BN44" s="80" t="e">
        <f>MaterialChamado*#REF!/1000</f>
        <v>#NAME?</v>
      </c>
      <c r="BO44" s="80" t="e">
        <f>MaterialChamado*#REF!/1000</f>
        <v>#NAME?</v>
      </c>
      <c r="BP44" s="80" t="e">
        <f>MaterialChamado*#REF!/1000</f>
        <v>#NAME?</v>
      </c>
      <c r="BQ44" s="80" t="e">
        <f>MaterialChamado*#REF!/1000</f>
        <v>#NAME?</v>
      </c>
      <c r="BR44" s="80" t="e">
        <f>MaterialChamado*#REF!/1000</f>
        <v>#NAME?</v>
      </c>
      <c r="BS44" s="80" t="e">
        <f>MaterialChamado*#REF!/1000</f>
        <v>#NAME?</v>
      </c>
      <c r="BT44" s="80" t="e">
        <f>MaterialChamado*#REF!/1000</f>
        <v>#NAME?</v>
      </c>
      <c r="BU44" s="80" t="e">
        <f>MaterialChamado*#REF!/1000</f>
        <v>#NAME?</v>
      </c>
      <c r="BV44" s="80" t="e">
        <f>MaterialChamado*#REF!/1000</f>
        <v>#NAME?</v>
      </c>
      <c r="BW44" s="80" t="e">
        <f>MaterialChamado*#REF!/1000</f>
        <v>#NAME?</v>
      </c>
      <c r="BX44" s="80" t="e">
        <f>MaterialChamado*#REF!/1000</f>
        <v>#NAME?</v>
      </c>
      <c r="BY44" s="80" t="e">
        <f>MaterialChamado*#REF!/1000</f>
        <v>#NAME?</v>
      </c>
      <c r="BZ44" s="80" t="e">
        <f>MaterialChamado*#REF!/1000</f>
        <v>#NAME?</v>
      </c>
      <c r="CA44" s="80" t="e">
        <f>MaterialChamado*#REF!/1000</f>
        <v>#NAME?</v>
      </c>
      <c r="CB44" s="80" t="e">
        <f>MaterialChamado*#REF!/1000</f>
        <v>#NAME?</v>
      </c>
      <c r="CC44" s="80" t="e">
        <f>MaterialChamado*#REF!/1000</f>
        <v>#NAME?</v>
      </c>
      <c r="CD44" s="80" t="e">
        <f>MaterialChamado*#REF!/1000</f>
        <v>#NAME?</v>
      </c>
      <c r="CE44" s="80" t="e">
        <f>MaterialChamado*#REF!/1000</f>
        <v>#NAME?</v>
      </c>
      <c r="CF44" s="80" t="e">
        <f>MaterialChamado*#REF!/1000</f>
        <v>#NAME?</v>
      </c>
      <c r="CG44" s="80" t="e">
        <f>MaterialChamado*#REF!/1000</f>
        <v>#NAME?</v>
      </c>
      <c r="CH44" s="80" t="e">
        <f>MaterialChamado*#REF!/1000</f>
        <v>#NAME?</v>
      </c>
      <c r="CI44" s="80" t="e">
        <f>MaterialChamado*#REF!/1000</f>
        <v>#NAME?</v>
      </c>
      <c r="CJ44" s="80" t="e">
        <f>MaterialChamado*#REF!/1000</f>
        <v>#NAME?</v>
      </c>
      <c r="CK44" s="80" t="e">
        <f>MaterialChamado*#REF!/1000</f>
        <v>#NAME?</v>
      </c>
      <c r="CL44" s="80" t="e">
        <f>MaterialChamado*#REF!/1000</f>
        <v>#NAME?</v>
      </c>
      <c r="CM44" s="80" t="e">
        <f>MaterialChamado*#REF!/1000</f>
        <v>#NAME?</v>
      </c>
      <c r="CN44" s="80" t="e">
        <f>MaterialChamado*#REF!/1000</f>
        <v>#NAME?</v>
      </c>
      <c r="CO44" s="80" t="e">
        <f>MaterialChamado*#REF!/1000</f>
        <v>#NAME?</v>
      </c>
      <c r="CP44" s="80" t="e">
        <f>MaterialChamado*#REF!/1000</f>
        <v>#NAME?</v>
      </c>
      <c r="CQ44" s="80" t="e">
        <f>MaterialChamado*#REF!/1000</f>
        <v>#NAME?</v>
      </c>
      <c r="CR44" s="80" t="e">
        <f>MaterialChamado*#REF!/1000</f>
        <v>#NAME?</v>
      </c>
      <c r="CS44" s="80" t="e">
        <f>MaterialChamado*#REF!/1000</f>
        <v>#NAME?</v>
      </c>
      <c r="CT44" s="80" t="e">
        <f>MaterialChamado*#REF!/1000</f>
        <v>#NAME?</v>
      </c>
      <c r="CU44" s="80" t="e">
        <f>MaterialChamado*#REF!/1000</f>
        <v>#NAME?</v>
      </c>
      <c r="CV44" s="80" t="e">
        <f>MaterialChamado*#REF!/1000</f>
        <v>#NAME?</v>
      </c>
      <c r="CW44" s="80" t="e">
        <f>MaterialChamado*#REF!/1000</f>
        <v>#NAME?</v>
      </c>
      <c r="CX44" s="80" t="e">
        <f>MaterialChamado*#REF!/1000</f>
        <v>#NAME?</v>
      </c>
      <c r="CY44" s="80" t="e">
        <f>MaterialChamado*#REF!/1000</f>
        <v>#NAME?</v>
      </c>
      <c r="CZ44" s="80" t="e">
        <f>MaterialChamado*#REF!/1000</f>
        <v>#NAME?</v>
      </c>
      <c r="DA44" s="80" t="e">
        <f>MaterialChamado*#REF!/1000</f>
        <v>#NAME?</v>
      </c>
      <c r="DB44" s="80" t="e">
        <f>MaterialChamado*#REF!/1000</f>
        <v>#NAME?</v>
      </c>
      <c r="DC44" s="80" t="e">
        <f>MaterialChamado*#REF!/1000</f>
        <v>#NAME?</v>
      </c>
      <c r="DD44" s="80" t="e">
        <f>MaterialChamado*#REF!/1000</f>
        <v>#NAME?</v>
      </c>
      <c r="DE44" s="80" t="e">
        <f>MaterialChamado*#REF!/1000</f>
        <v>#NAME?</v>
      </c>
      <c r="DF44" s="80" t="e">
        <f>MaterialChamado*#REF!/1000</f>
        <v>#NAME?</v>
      </c>
      <c r="DG44" s="80" t="e">
        <f>MaterialChamado*#REF!/1000</f>
        <v>#NAME?</v>
      </c>
      <c r="DH44" s="80" t="e">
        <f>MaterialChamado*#REF!/1000</f>
        <v>#NAME?</v>
      </c>
      <c r="DI44" s="80" t="e">
        <f>MaterialChamado*#REF!/1000</f>
        <v>#NAME?</v>
      </c>
      <c r="DJ44" s="80" t="e">
        <f>MaterialChamado*#REF!/1000</f>
        <v>#NAME?</v>
      </c>
      <c r="DK44" s="80" t="e">
        <f>MaterialChamado*#REF!/1000</f>
        <v>#NAME?</v>
      </c>
      <c r="DL44" s="80" t="e">
        <f>MaterialChamado*#REF!/1000</f>
        <v>#NAME?</v>
      </c>
      <c r="DM44" s="80" t="e">
        <f>MaterialChamado*#REF!/1000</f>
        <v>#NAME?</v>
      </c>
      <c r="DN44" s="80" t="e">
        <f>MaterialChamado*#REF!/1000</f>
        <v>#NAME?</v>
      </c>
      <c r="DO44" s="80" t="e">
        <f>MaterialChamado*#REF!/1000</f>
        <v>#NAME?</v>
      </c>
      <c r="DP44" s="80" t="e">
        <f>MaterialChamado*#REF!/1000</f>
        <v>#NAME?</v>
      </c>
      <c r="DQ44" s="80" t="e">
        <f>MaterialChamado*#REF!/1000</f>
        <v>#NAME?</v>
      </c>
      <c r="DR44" s="80" t="e">
        <f>MaterialChamado*#REF!/1000</f>
        <v>#NAME?</v>
      </c>
      <c r="DS44" s="80" t="e">
        <f>MaterialChamado*#REF!/1000</f>
        <v>#NAME?</v>
      </c>
      <c r="DT44" s="80" t="e">
        <f>MaterialChamado*#REF!/1000</f>
        <v>#NAME?</v>
      </c>
      <c r="DU44" s="80" t="e">
        <f>MaterialChamado*#REF!/1000</f>
        <v>#NAME?</v>
      </c>
      <c r="DV44" s="80" t="e">
        <f>MaterialChamado*#REF!/1000</f>
        <v>#NAME?</v>
      </c>
      <c r="DW44" s="80" t="e">
        <f>MaterialChamado*#REF!/1000</f>
        <v>#NAME?</v>
      </c>
      <c r="DX44" s="80" t="e">
        <f>MaterialChamado*#REF!/1000</f>
        <v>#NAME?</v>
      </c>
      <c r="DY44" s="80" t="e">
        <f>MaterialChamado*#REF!/1000</f>
        <v>#NAME?</v>
      </c>
      <c r="DZ44" s="80" t="e">
        <f>MaterialChamado*#REF!/1000</f>
        <v>#NAME?</v>
      </c>
      <c r="EA44" s="80" t="e">
        <f>MaterialChamado*#REF!/1000</f>
        <v>#NAME?</v>
      </c>
      <c r="EB44" s="80" t="e">
        <f>MaterialChamado*#REF!/1000</f>
        <v>#NAME?</v>
      </c>
      <c r="EC44" s="80" t="e">
        <f>MaterialChamado*#REF!/1000</f>
        <v>#NAME?</v>
      </c>
      <c r="ED44" s="80" t="e">
        <f>MaterialChamado*#REF!/1000</f>
        <v>#NAME?</v>
      </c>
      <c r="EE44" s="80" t="e">
        <f>MaterialChamado*#REF!/1000</f>
        <v>#NAME?</v>
      </c>
      <c r="EF44" s="80" t="e">
        <f>MaterialChamado*#REF!/1000</f>
        <v>#NAME?</v>
      </c>
      <c r="EG44" s="80" t="e">
        <f>MaterialChamado*#REF!/1000</f>
        <v>#NAME?</v>
      </c>
      <c r="EH44" s="80" t="e">
        <f>MaterialChamado*#REF!/1000</f>
        <v>#NAME?</v>
      </c>
      <c r="EI44" s="80" t="e">
        <f>MaterialChamado*#REF!/1000</f>
        <v>#NAME?</v>
      </c>
      <c r="EJ44" s="80" t="e">
        <f>MaterialChamado*#REF!/1000</f>
        <v>#NAME?</v>
      </c>
      <c r="EK44" s="80" t="e">
        <f>MaterialChamado*#REF!/1000</f>
        <v>#NAME?</v>
      </c>
      <c r="EL44" s="80" t="e">
        <f>MaterialChamado*#REF!/1000</f>
        <v>#NAME?</v>
      </c>
      <c r="EM44" s="80" t="e">
        <f>MaterialChamado*#REF!/1000</f>
        <v>#NAME?</v>
      </c>
      <c r="EN44" s="80" t="e">
        <f>MaterialChamado*#REF!/1000</f>
        <v>#NAME?</v>
      </c>
      <c r="EO44" s="80" t="e">
        <f>MaterialChamado*#REF!/1000</f>
        <v>#NAME?</v>
      </c>
      <c r="EP44" s="80" t="e">
        <f>MaterialChamado*#REF!/1000</f>
        <v>#NAME?</v>
      </c>
      <c r="EQ44" s="80" t="e">
        <f>MaterialChamado*#REF!/1000</f>
        <v>#NAME?</v>
      </c>
      <c r="ER44" s="80" t="e">
        <f>MaterialChamado*#REF!/1000</f>
        <v>#NAME?</v>
      </c>
      <c r="ES44" s="80" t="e">
        <f>MaterialChamado*#REF!/1000</f>
        <v>#NAME?</v>
      </c>
      <c r="ET44" s="80" t="e">
        <f>MaterialChamado*#REF!/1000</f>
        <v>#NAME?</v>
      </c>
      <c r="EU44" s="80" t="e">
        <f>MaterialChamado*#REF!/1000</f>
        <v>#NAME?</v>
      </c>
      <c r="EV44" s="80" t="e">
        <f>MaterialChamado*#REF!/1000</f>
        <v>#NAME?</v>
      </c>
      <c r="EW44" s="80" t="e">
        <f>MaterialChamado*#REF!/1000</f>
        <v>#NAME?</v>
      </c>
      <c r="EX44" s="80" t="e">
        <f>MaterialChamado*#REF!/1000</f>
        <v>#NAME?</v>
      </c>
      <c r="EY44" s="80" t="e">
        <f>MaterialChamado*#REF!/1000</f>
        <v>#NAME?</v>
      </c>
      <c r="EZ44" s="80" t="e">
        <f>MaterialChamado*#REF!/1000</f>
        <v>#NAME?</v>
      </c>
      <c r="FA44" s="80" t="e">
        <f>MaterialChamado*#REF!/1000</f>
        <v>#NAME?</v>
      </c>
      <c r="FB44" s="80" t="e">
        <f>MaterialChamado*#REF!/1000</f>
        <v>#NAME?</v>
      </c>
      <c r="FC44" s="80" t="e">
        <f>MaterialChamado*#REF!/1000</f>
        <v>#NAME?</v>
      </c>
      <c r="FD44" s="80" t="e">
        <f>MaterialChamado*#REF!/1000</f>
        <v>#NAME?</v>
      </c>
      <c r="FE44" s="80" t="e">
        <f>MaterialChamado*#REF!/1000</f>
        <v>#NAME?</v>
      </c>
      <c r="FF44" s="80" t="e">
        <f>MaterialChamado*#REF!/1000</f>
        <v>#NAME?</v>
      </c>
      <c r="FG44" s="80" t="e">
        <f>MaterialChamado*#REF!/1000</f>
        <v>#NAME?</v>
      </c>
      <c r="FH44" s="80" t="e">
        <f>MaterialChamado*#REF!/1000</f>
        <v>#NAME?</v>
      </c>
      <c r="FI44" s="80" t="e">
        <f>MaterialChamado*#REF!/1000</f>
        <v>#NAME?</v>
      </c>
      <c r="FJ44" s="80" t="e">
        <f>MaterialChamado*#REF!/1000</f>
        <v>#NAME?</v>
      </c>
      <c r="FK44" s="80" t="e">
        <f>MaterialChamado*#REF!/1000</f>
        <v>#NAME?</v>
      </c>
      <c r="FL44" s="80" t="e">
        <f>MaterialChamado*#REF!/1000</f>
        <v>#NAME?</v>
      </c>
      <c r="FM44" s="80" t="e">
        <f>MaterialChamado*#REF!/1000</f>
        <v>#NAME?</v>
      </c>
      <c r="FN44" s="80" t="e">
        <f>MaterialChamado*#REF!/1000</f>
        <v>#NAME?</v>
      </c>
      <c r="FO44" s="80" t="e">
        <f>MaterialChamado*#REF!/1000</f>
        <v>#NAME?</v>
      </c>
      <c r="FP44" s="80" t="e">
        <f>MaterialChamado*#REF!/1000</f>
        <v>#NAME?</v>
      </c>
      <c r="FQ44" s="80" t="e">
        <f>MaterialChamado*#REF!/1000</f>
        <v>#NAME?</v>
      </c>
      <c r="FR44" s="80" t="e">
        <f>MaterialChamado*#REF!/1000</f>
        <v>#NAME?</v>
      </c>
      <c r="FS44" s="80" t="e">
        <f>MaterialChamado*#REF!/1000</f>
        <v>#NAME?</v>
      </c>
      <c r="FT44" s="80" t="e">
        <f>MaterialChamado*#REF!/1000</f>
        <v>#NAME?</v>
      </c>
      <c r="FU44" s="80" t="e">
        <f>MaterialChamado*#REF!/1000</f>
        <v>#NAME?</v>
      </c>
      <c r="FV44" s="80" t="e">
        <f>MaterialChamado*#REF!/1000</f>
        <v>#NAME?</v>
      </c>
      <c r="FW44" s="80" t="e">
        <f>MaterialChamado*#REF!/1000</f>
        <v>#NAME?</v>
      </c>
      <c r="FX44" s="80" t="e">
        <f>MaterialChamado*#REF!/1000</f>
        <v>#NAME?</v>
      </c>
      <c r="FY44" s="80" t="e">
        <f>MaterialChamado*#REF!/1000</f>
        <v>#NAME?</v>
      </c>
      <c r="FZ44" s="80" t="e">
        <f>MaterialChamado*#REF!/1000</f>
        <v>#NAME?</v>
      </c>
      <c r="GA44" s="80" t="e">
        <f>MaterialChamado*#REF!/1000</f>
        <v>#NAME?</v>
      </c>
      <c r="GB44" s="80" t="e">
        <f>MaterialChamado*#REF!/1000</f>
        <v>#NAME?</v>
      </c>
      <c r="GC44" s="80" t="e">
        <f>MaterialChamado*#REF!/1000</f>
        <v>#NAME?</v>
      </c>
      <c r="GD44" s="80" t="e">
        <f>MaterialChamado*#REF!/1000</f>
        <v>#NAME?</v>
      </c>
      <c r="GE44" s="80" t="e">
        <f>MaterialChamado*#REF!/1000</f>
        <v>#NAME?</v>
      </c>
      <c r="GF44" s="80" t="e">
        <f>MaterialChamado*#REF!/1000</f>
        <v>#NAME?</v>
      </c>
      <c r="GG44" s="80" t="e">
        <f>MaterialChamado*#REF!/1000</f>
        <v>#NAME?</v>
      </c>
      <c r="GH44" s="80" t="e">
        <f>MaterialChamado*#REF!/1000</f>
        <v>#NAME?</v>
      </c>
      <c r="GI44" s="80" t="e">
        <f>MaterialChamado*#REF!/1000</f>
        <v>#NAME?</v>
      </c>
      <c r="GJ44" s="80" t="e">
        <f>MaterialChamado*#REF!/1000</f>
        <v>#NAME?</v>
      </c>
      <c r="GK44" s="80" t="e">
        <f>MaterialChamado*#REF!/1000</f>
        <v>#NAME?</v>
      </c>
      <c r="GL44" s="80" t="e">
        <f>MaterialChamado*#REF!/1000</f>
        <v>#NAME?</v>
      </c>
      <c r="GM44" s="80" t="e">
        <f>MaterialChamado*#REF!/1000</f>
        <v>#NAME?</v>
      </c>
      <c r="GN44" s="80" t="e">
        <f>MaterialChamado*#REF!/1000</f>
        <v>#NAME?</v>
      </c>
      <c r="GO44" s="80" t="e">
        <f>MaterialChamado*#REF!/1000</f>
        <v>#NAME?</v>
      </c>
      <c r="GP44" s="80" t="e">
        <f>MaterialChamado*#REF!/1000</f>
        <v>#NAME?</v>
      </c>
      <c r="GQ44" s="80" t="e">
        <f>MaterialChamado*#REF!/1000</f>
        <v>#NAME?</v>
      </c>
      <c r="GR44" s="80" t="e">
        <f>MaterialChamado*#REF!/1000</f>
        <v>#NAME?</v>
      </c>
      <c r="GS44" s="80" t="e">
        <f>MaterialChamado*#REF!/1000</f>
        <v>#NAME?</v>
      </c>
      <c r="GT44" s="80" t="e">
        <f>MaterialChamado*#REF!/1000</f>
        <v>#NAME?</v>
      </c>
      <c r="GU44" s="80" t="e">
        <f>MaterialChamado*#REF!/1000</f>
        <v>#NAME?</v>
      </c>
      <c r="GV44" s="80" t="e">
        <f>MaterialChamado*#REF!/1000</f>
        <v>#NAME?</v>
      </c>
      <c r="GW44" s="80" t="e">
        <f>MaterialChamado*#REF!/1000</f>
        <v>#NAME?</v>
      </c>
      <c r="GX44" s="80" t="e">
        <f>MaterialChamado*#REF!/1000</f>
        <v>#NAME?</v>
      </c>
      <c r="GY44" s="80" t="e">
        <f>MaterialChamado*#REF!/1000</f>
        <v>#NAME?</v>
      </c>
      <c r="GZ44" s="80" t="e">
        <f>MaterialChamado*#REF!/1000</f>
        <v>#NAME?</v>
      </c>
      <c r="HA44" s="80" t="e">
        <f>MaterialChamado*#REF!/1000</f>
        <v>#NAME?</v>
      </c>
      <c r="HB44" s="80" t="e">
        <f>MaterialChamado*#REF!/1000</f>
        <v>#NAME?</v>
      </c>
      <c r="HC44" s="80" t="e">
        <f>MaterialChamado*#REF!/1000</f>
        <v>#NAME?</v>
      </c>
      <c r="HD44" s="80" t="e">
        <f>MaterialChamado*#REF!/1000</f>
        <v>#NAME?</v>
      </c>
      <c r="HE44" s="80" t="e">
        <f>MaterialChamado*#REF!/1000</f>
        <v>#NAME?</v>
      </c>
      <c r="HF44" s="80" t="e">
        <f>MaterialChamado*#REF!/1000</f>
        <v>#NAME?</v>
      </c>
      <c r="HG44" s="80" t="e">
        <f>MaterialChamado*#REF!/1000</f>
        <v>#NAME?</v>
      </c>
      <c r="HH44" s="80" t="e">
        <f>MaterialChamado*#REF!/1000</f>
        <v>#NAME?</v>
      </c>
      <c r="HI44" s="80" t="e">
        <f>MaterialChamado*#REF!/1000</f>
        <v>#NAME?</v>
      </c>
    </row>
    <row r="45" spans="1:217" x14ac:dyDescent="0.2">
      <c r="A45" s="30" t="s">
        <v>93</v>
      </c>
      <c r="B45" s="80" t="e">
        <f>MOChamado*#REF!/1000</f>
        <v>#NAME?</v>
      </c>
      <c r="C45" s="80" t="e">
        <f>MOChamado*#REF!/1000</f>
        <v>#NAME?</v>
      </c>
      <c r="D45" s="80" t="e">
        <f>MOChamado*#REF!/1000</f>
        <v>#NAME?</v>
      </c>
      <c r="E45" s="80" t="e">
        <f>MOChamado*#REF!/1000</f>
        <v>#NAME?</v>
      </c>
      <c r="F45" s="80" t="e">
        <f>MOChamado*#REF!/1000</f>
        <v>#NAME?</v>
      </c>
      <c r="G45" s="80" t="e">
        <f>MOChamado*#REF!/1000</f>
        <v>#NAME?</v>
      </c>
      <c r="H45" s="80" t="e">
        <f>MOChamado*#REF!/1000</f>
        <v>#NAME?</v>
      </c>
      <c r="I45" s="80" t="e">
        <f>MOChamado*#REF!/1000</f>
        <v>#NAME?</v>
      </c>
      <c r="J45" s="80" t="e">
        <f>MOChamado*#REF!/1000</f>
        <v>#NAME?</v>
      </c>
      <c r="K45" s="80" t="e">
        <f>MOChamado*#REF!/1000</f>
        <v>#NAME?</v>
      </c>
      <c r="L45" s="80" t="e">
        <f>MOChamado*#REF!/1000</f>
        <v>#NAME?</v>
      </c>
      <c r="M45" s="80" t="e">
        <f>MOChamado*#REF!/1000</f>
        <v>#NAME?</v>
      </c>
      <c r="N45" s="80" t="e">
        <f>MOChamado*#REF!/1000</f>
        <v>#NAME?</v>
      </c>
      <c r="O45" s="80" t="e">
        <f>MOChamado*#REF!/1000</f>
        <v>#NAME?</v>
      </c>
      <c r="P45" s="80" t="e">
        <f>MOChamado*#REF!/1000</f>
        <v>#NAME?</v>
      </c>
      <c r="Q45" s="80" t="e">
        <f>MOChamado*#REF!/1000</f>
        <v>#NAME?</v>
      </c>
      <c r="R45" s="80" t="e">
        <f>MOChamado*#REF!/1000</f>
        <v>#NAME?</v>
      </c>
      <c r="S45" s="80" t="e">
        <f>MOChamado*#REF!/1000</f>
        <v>#NAME?</v>
      </c>
      <c r="T45" s="80" t="e">
        <f>MOChamado*#REF!/1000</f>
        <v>#NAME?</v>
      </c>
      <c r="U45" s="80" t="e">
        <f>MOChamado*#REF!/1000</f>
        <v>#NAME?</v>
      </c>
      <c r="V45" s="80" t="e">
        <f>MOChamado*#REF!/1000</f>
        <v>#NAME?</v>
      </c>
      <c r="W45" s="80" t="e">
        <f>MOChamado*#REF!/1000</f>
        <v>#NAME?</v>
      </c>
      <c r="X45" s="80" t="e">
        <f>MOChamado*#REF!/1000</f>
        <v>#NAME?</v>
      </c>
      <c r="Y45" s="80" t="e">
        <f>MOChamado*#REF!/1000</f>
        <v>#NAME?</v>
      </c>
      <c r="Z45" s="80" t="e">
        <f>MOChamado*#REF!/1000</f>
        <v>#NAME?</v>
      </c>
      <c r="AA45" s="80" t="e">
        <f>MOChamado*#REF!/1000</f>
        <v>#NAME?</v>
      </c>
      <c r="AB45" s="80" t="e">
        <f>MOChamado*#REF!/1000</f>
        <v>#NAME?</v>
      </c>
      <c r="AC45" s="80" t="e">
        <f>MOChamado*#REF!/1000</f>
        <v>#NAME?</v>
      </c>
      <c r="AD45" s="80" t="e">
        <f>MOChamado*#REF!/1000</f>
        <v>#NAME?</v>
      </c>
      <c r="AE45" s="80" t="e">
        <f>MOChamado*#REF!/1000</f>
        <v>#NAME?</v>
      </c>
      <c r="AF45" s="80" t="e">
        <f>MOChamado*#REF!/1000</f>
        <v>#NAME?</v>
      </c>
      <c r="AG45" s="80" t="e">
        <f>MOChamado*#REF!/1000</f>
        <v>#NAME?</v>
      </c>
      <c r="AH45" s="80" t="e">
        <f>MOChamado*#REF!/1000</f>
        <v>#NAME?</v>
      </c>
      <c r="AI45" s="80" t="e">
        <f>MOChamado*#REF!/1000</f>
        <v>#NAME?</v>
      </c>
      <c r="AJ45" s="80" t="e">
        <f>MOChamado*#REF!/1000</f>
        <v>#NAME?</v>
      </c>
      <c r="AK45" s="80" t="e">
        <f>MOChamado*#REF!/1000</f>
        <v>#NAME?</v>
      </c>
      <c r="AL45" s="80" t="e">
        <f>MOChamado*#REF!/1000</f>
        <v>#NAME?</v>
      </c>
      <c r="AM45" s="80" t="e">
        <f>MOChamado*#REF!/1000</f>
        <v>#NAME?</v>
      </c>
      <c r="AN45" s="80" t="e">
        <f>MOChamado*#REF!/1000</f>
        <v>#NAME?</v>
      </c>
      <c r="AO45" s="80" t="e">
        <f>MOChamado*#REF!/1000</f>
        <v>#NAME?</v>
      </c>
      <c r="AP45" s="80" t="e">
        <f>MOChamado*#REF!/1000</f>
        <v>#NAME?</v>
      </c>
      <c r="AQ45" s="80" t="e">
        <f>MOChamado*#REF!/1000</f>
        <v>#NAME?</v>
      </c>
      <c r="AR45" s="80" t="e">
        <f>MOChamado*#REF!/1000</f>
        <v>#NAME?</v>
      </c>
      <c r="AS45" s="80" t="e">
        <f>MOChamado*#REF!/1000</f>
        <v>#NAME?</v>
      </c>
      <c r="AT45" s="80" t="e">
        <f>MOChamado*#REF!/1000</f>
        <v>#NAME?</v>
      </c>
      <c r="AU45" s="80" t="e">
        <f>MOChamado*#REF!/1000</f>
        <v>#NAME?</v>
      </c>
      <c r="AV45" s="80" t="e">
        <f>MOChamado*#REF!/1000</f>
        <v>#NAME?</v>
      </c>
      <c r="AW45" s="80" t="e">
        <f>MOChamado*#REF!/1000</f>
        <v>#NAME?</v>
      </c>
      <c r="AX45" s="80" t="e">
        <f>MOChamado*#REF!/1000</f>
        <v>#NAME?</v>
      </c>
      <c r="AY45" s="80" t="e">
        <f>MOChamado*#REF!/1000</f>
        <v>#NAME?</v>
      </c>
      <c r="AZ45" s="80" t="e">
        <f>MOChamado*#REF!/1000</f>
        <v>#NAME?</v>
      </c>
      <c r="BA45" s="80" t="e">
        <f>MOChamado*#REF!/1000</f>
        <v>#NAME?</v>
      </c>
      <c r="BB45" s="80" t="e">
        <f>MOChamado*#REF!/1000</f>
        <v>#NAME?</v>
      </c>
      <c r="BC45" s="80" t="e">
        <f>MOChamado*#REF!/1000</f>
        <v>#NAME?</v>
      </c>
      <c r="BD45" s="80" t="e">
        <f>MOChamado*#REF!/1000</f>
        <v>#NAME?</v>
      </c>
      <c r="BE45" s="80" t="e">
        <f>MOChamado*#REF!/1000</f>
        <v>#NAME?</v>
      </c>
      <c r="BF45" s="80" t="e">
        <f>MOChamado*#REF!/1000</f>
        <v>#NAME?</v>
      </c>
      <c r="BG45" s="80" t="e">
        <f>MOChamado*#REF!/1000</f>
        <v>#NAME?</v>
      </c>
      <c r="BH45" s="80" t="e">
        <f>MOChamado*#REF!/1000</f>
        <v>#NAME?</v>
      </c>
      <c r="BI45" s="80" t="e">
        <f>MOChamado*#REF!/1000</f>
        <v>#NAME?</v>
      </c>
      <c r="BJ45" s="80" t="e">
        <f>MOChamado*#REF!/1000</f>
        <v>#NAME?</v>
      </c>
      <c r="BK45" s="80" t="e">
        <f>MOChamado*#REF!/1000</f>
        <v>#NAME?</v>
      </c>
      <c r="BL45" s="80" t="e">
        <f>MOChamado*#REF!/1000</f>
        <v>#NAME?</v>
      </c>
      <c r="BM45" s="80" t="e">
        <f>MOChamado*#REF!/1000</f>
        <v>#NAME?</v>
      </c>
      <c r="BN45" s="80" t="e">
        <f>MOChamado*#REF!/1000</f>
        <v>#NAME?</v>
      </c>
      <c r="BO45" s="80" t="e">
        <f>MOChamado*#REF!/1000</f>
        <v>#NAME?</v>
      </c>
      <c r="BP45" s="80" t="e">
        <f>MOChamado*#REF!/1000</f>
        <v>#NAME?</v>
      </c>
      <c r="BQ45" s="80" t="e">
        <f>MOChamado*#REF!/1000</f>
        <v>#NAME?</v>
      </c>
      <c r="BR45" s="80" t="e">
        <f>MOChamado*#REF!/1000</f>
        <v>#NAME?</v>
      </c>
      <c r="BS45" s="80" t="e">
        <f>MOChamado*#REF!/1000</f>
        <v>#NAME?</v>
      </c>
      <c r="BT45" s="80" t="e">
        <f>MOChamado*#REF!/1000</f>
        <v>#NAME?</v>
      </c>
      <c r="BU45" s="80" t="e">
        <f>MOChamado*#REF!/1000</f>
        <v>#NAME?</v>
      </c>
      <c r="BV45" s="80" t="e">
        <f>MOChamado*#REF!/1000</f>
        <v>#NAME?</v>
      </c>
      <c r="BW45" s="80" t="e">
        <f>MOChamado*#REF!/1000</f>
        <v>#NAME?</v>
      </c>
      <c r="BX45" s="80" t="e">
        <f>MOChamado*#REF!/1000</f>
        <v>#NAME?</v>
      </c>
      <c r="BY45" s="80" t="e">
        <f>MOChamado*#REF!/1000</f>
        <v>#NAME?</v>
      </c>
      <c r="BZ45" s="80" t="e">
        <f>MOChamado*#REF!/1000</f>
        <v>#NAME?</v>
      </c>
      <c r="CA45" s="80" t="e">
        <f>MOChamado*#REF!/1000</f>
        <v>#NAME?</v>
      </c>
      <c r="CB45" s="80" t="e">
        <f>MOChamado*#REF!/1000</f>
        <v>#NAME?</v>
      </c>
      <c r="CC45" s="80" t="e">
        <f>MOChamado*#REF!/1000</f>
        <v>#NAME?</v>
      </c>
      <c r="CD45" s="80" t="e">
        <f>MOChamado*#REF!/1000</f>
        <v>#NAME?</v>
      </c>
      <c r="CE45" s="80" t="e">
        <f>MOChamado*#REF!/1000</f>
        <v>#NAME?</v>
      </c>
      <c r="CF45" s="80" t="e">
        <f>MOChamado*#REF!/1000</f>
        <v>#NAME?</v>
      </c>
      <c r="CG45" s="80" t="e">
        <f>MOChamado*#REF!/1000</f>
        <v>#NAME?</v>
      </c>
      <c r="CH45" s="80" t="e">
        <f>MOChamado*#REF!/1000</f>
        <v>#NAME?</v>
      </c>
      <c r="CI45" s="80" t="e">
        <f>MOChamado*#REF!/1000</f>
        <v>#NAME?</v>
      </c>
      <c r="CJ45" s="80" t="e">
        <f>MOChamado*#REF!/1000</f>
        <v>#NAME?</v>
      </c>
      <c r="CK45" s="80" t="e">
        <f>MOChamado*#REF!/1000</f>
        <v>#NAME?</v>
      </c>
      <c r="CL45" s="80" t="e">
        <f>MOChamado*#REF!/1000</f>
        <v>#NAME?</v>
      </c>
      <c r="CM45" s="80" t="e">
        <f>MOChamado*#REF!/1000</f>
        <v>#NAME?</v>
      </c>
      <c r="CN45" s="80" t="e">
        <f>MOChamado*#REF!/1000</f>
        <v>#NAME?</v>
      </c>
      <c r="CO45" s="80" t="e">
        <f>MOChamado*#REF!/1000</f>
        <v>#NAME?</v>
      </c>
      <c r="CP45" s="80" t="e">
        <f>MOChamado*#REF!/1000</f>
        <v>#NAME?</v>
      </c>
      <c r="CQ45" s="80" t="e">
        <f>MOChamado*#REF!/1000</f>
        <v>#NAME?</v>
      </c>
      <c r="CR45" s="80" t="e">
        <f>MOChamado*#REF!/1000</f>
        <v>#NAME?</v>
      </c>
      <c r="CS45" s="80" t="e">
        <f>MOChamado*#REF!/1000</f>
        <v>#NAME?</v>
      </c>
      <c r="CT45" s="80" t="e">
        <f>MOChamado*#REF!/1000</f>
        <v>#NAME?</v>
      </c>
      <c r="CU45" s="80" t="e">
        <f>MOChamado*#REF!/1000</f>
        <v>#NAME?</v>
      </c>
      <c r="CV45" s="80" t="e">
        <f>MOChamado*#REF!/1000</f>
        <v>#NAME?</v>
      </c>
      <c r="CW45" s="80" t="e">
        <f>MOChamado*#REF!/1000</f>
        <v>#NAME?</v>
      </c>
      <c r="CX45" s="80" t="e">
        <f>MOChamado*#REF!/1000</f>
        <v>#NAME?</v>
      </c>
      <c r="CY45" s="80" t="e">
        <f>MOChamado*#REF!/1000</f>
        <v>#NAME?</v>
      </c>
      <c r="CZ45" s="80" t="e">
        <f>MOChamado*#REF!/1000</f>
        <v>#NAME?</v>
      </c>
      <c r="DA45" s="80" t="e">
        <f>MOChamado*#REF!/1000</f>
        <v>#NAME?</v>
      </c>
      <c r="DB45" s="80" t="e">
        <f>MOChamado*#REF!/1000</f>
        <v>#NAME?</v>
      </c>
      <c r="DC45" s="80" t="e">
        <f>MOChamado*#REF!/1000</f>
        <v>#NAME?</v>
      </c>
      <c r="DD45" s="80" t="e">
        <f>MOChamado*#REF!/1000</f>
        <v>#NAME?</v>
      </c>
      <c r="DE45" s="80" t="e">
        <f>MOChamado*#REF!/1000</f>
        <v>#NAME?</v>
      </c>
      <c r="DF45" s="80" t="e">
        <f>MOChamado*#REF!/1000</f>
        <v>#NAME?</v>
      </c>
      <c r="DG45" s="80" t="e">
        <f>MOChamado*#REF!/1000</f>
        <v>#NAME?</v>
      </c>
      <c r="DH45" s="80" t="e">
        <f>MOChamado*#REF!/1000</f>
        <v>#NAME?</v>
      </c>
      <c r="DI45" s="80" t="e">
        <f>MOChamado*#REF!/1000</f>
        <v>#NAME?</v>
      </c>
      <c r="DJ45" s="80" t="e">
        <f>MOChamado*#REF!/1000</f>
        <v>#NAME?</v>
      </c>
      <c r="DK45" s="80" t="e">
        <f>MOChamado*#REF!/1000</f>
        <v>#NAME?</v>
      </c>
      <c r="DL45" s="80" t="e">
        <f>MOChamado*#REF!/1000</f>
        <v>#NAME?</v>
      </c>
      <c r="DM45" s="80" t="e">
        <f>MOChamado*#REF!/1000</f>
        <v>#NAME?</v>
      </c>
      <c r="DN45" s="80" t="e">
        <f>MOChamado*#REF!/1000</f>
        <v>#NAME?</v>
      </c>
      <c r="DO45" s="80" t="e">
        <f>MOChamado*#REF!/1000</f>
        <v>#NAME?</v>
      </c>
      <c r="DP45" s="80" t="e">
        <f>MOChamado*#REF!/1000</f>
        <v>#NAME?</v>
      </c>
      <c r="DQ45" s="80" t="e">
        <f>MOChamado*#REF!/1000</f>
        <v>#NAME?</v>
      </c>
      <c r="DR45" s="80" t="e">
        <f>MOChamado*#REF!/1000</f>
        <v>#NAME?</v>
      </c>
      <c r="DS45" s="80" t="e">
        <f>MOChamado*#REF!/1000</f>
        <v>#NAME?</v>
      </c>
      <c r="DT45" s="80" t="e">
        <f>MOChamado*#REF!/1000</f>
        <v>#NAME?</v>
      </c>
      <c r="DU45" s="80" t="e">
        <f>MOChamado*#REF!/1000</f>
        <v>#NAME?</v>
      </c>
      <c r="DV45" s="80" t="e">
        <f>MOChamado*#REF!/1000</f>
        <v>#NAME?</v>
      </c>
      <c r="DW45" s="80" t="e">
        <f>MOChamado*#REF!/1000</f>
        <v>#NAME?</v>
      </c>
      <c r="DX45" s="80" t="e">
        <f>MOChamado*#REF!/1000</f>
        <v>#NAME?</v>
      </c>
      <c r="DY45" s="80" t="e">
        <f>MOChamado*#REF!/1000</f>
        <v>#NAME?</v>
      </c>
      <c r="DZ45" s="80" t="e">
        <f>MOChamado*#REF!/1000</f>
        <v>#NAME?</v>
      </c>
      <c r="EA45" s="80" t="e">
        <f>MOChamado*#REF!/1000</f>
        <v>#NAME?</v>
      </c>
      <c r="EB45" s="80" t="e">
        <f>MOChamado*#REF!/1000</f>
        <v>#NAME?</v>
      </c>
      <c r="EC45" s="80" t="e">
        <f>MOChamado*#REF!/1000</f>
        <v>#NAME?</v>
      </c>
      <c r="ED45" s="80" t="e">
        <f>MOChamado*#REF!/1000</f>
        <v>#NAME?</v>
      </c>
      <c r="EE45" s="80" t="e">
        <f>MOChamado*#REF!/1000</f>
        <v>#NAME?</v>
      </c>
      <c r="EF45" s="80" t="e">
        <f>MOChamado*#REF!/1000</f>
        <v>#NAME?</v>
      </c>
      <c r="EG45" s="80" t="e">
        <f>MOChamado*#REF!/1000</f>
        <v>#NAME?</v>
      </c>
      <c r="EH45" s="80" t="e">
        <f>MOChamado*#REF!/1000</f>
        <v>#NAME?</v>
      </c>
      <c r="EI45" s="80" t="e">
        <f>MOChamado*#REF!/1000</f>
        <v>#NAME?</v>
      </c>
      <c r="EJ45" s="80" t="e">
        <f>MOChamado*#REF!/1000</f>
        <v>#NAME?</v>
      </c>
      <c r="EK45" s="80" t="e">
        <f>MOChamado*#REF!/1000</f>
        <v>#NAME?</v>
      </c>
      <c r="EL45" s="80" t="e">
        <f>MOChamado*#REF!/1000</f>
        <v>#NAME?</v>
      </c>
      <c r="EM45" s="80" t="e">
        <f>MOChamado*#REF!/1000</f>
        <v>#NAME?</v>
      </c>
      <c r="EN45" s="80" t="e">
        <f>MOChamado*#REF!/1000</f>
        <v>#NAME?</v>
      </c>
      <c r="EO45" s="80" t="e">
        <f>MOChamado*#REF!/1000</f>
        <v>#NAME?</v>
      </c>
      <c r="EP45" s="80" t="e">
        <f>MOChamado*#REF!/1000</f>
        <v>#NAME?</v>
      </c>
      <c r="EQ45" s="80" t="e">
        <f>MOChamado*#REF!/1000</f>
        <v>#NAME?</v>
      </c>
      <c r="ER45" s="80" t="e">
        <f>MOChamado*#REF!/1000</f>
        <v>#NAME?</v>
      </c>
      <c r="ES45" s="80" t="e">
        <f>MOChamado*#REF!/1000</f>
        <v>#NAME?</v>
      </c>
      <c r="ET45" s="80" t="e">
        <f>MOChamado*#REF!/1000</f>
        <v>#NAME?</v>
      </c>
      <c r="EU45" s="80" t="e">
        <f>MOChamado*#REF!/1000</f>
        <v>#NAME?</v>
      </c>
      <c r="EV45" s="80" t="e">
        <f>MOChamado*#REF!/1000</f>
        <v>#NAME?</v>
      </c>
      <c r="EW45" s="80" t="e">
        <f>MOChamado*#REF!/1000</f>
        <v>#NAME?</v>
      </c>
      <c r="EX45" s="80" t="e">
        <f>MOChamado*#REF!/1000</f>
        <v>#NAME?</v>
      </c>
      <c r="EY45" s="80" t="e">
        <f>MOChamado*#REF!/1000</f>
        <v>#NAME?</v>
      </c>
      <c r="EZ45" s="80" t="e">
        <f>MOChamado*#REF!/1000</f>
        <v>#NAME?</v>
      </c>
      <c r="FA45" s="80" t="e">
        <f>MOChamado*#REF!/1000</f>
        <v>#NAME?</v>
      </c>
      <c r="FB45" s="80" t="e">
        <f>MOChamado*#REF!/1000</f>
        <v>#NAME?</v>
      </c>
      <c r="FC45" s="80" t="e">
        <f>MOChamado*#REF!/1000</f>
        <v>#NAME?</v>
      </c>
      <c r="FD45" s="80" t="e">
        <f>MOChamado*#REF!/1000</f>
        <v>#NAME?</v>
      </c>
      <c r="FE45" s="80" t="e">
        <f>MOChamado*#REF!/1000</f>
        <v>#NAME?</v>
      </c>
      <c r="FF45" s="80" t="e">
        <f>MOChamado*#REF!/1000</f>
        <v>#NAME?</v>
      </c>
      <c r="FG45" s="80" t="e">
        <f>MOChamado*#REF!/1000</f>
        <v>#NAME?</v>
      </c>
      <c r="FH45" s="80" t="e">
        <f>MOChamado*#REF!/1000</f>
        <v>#NAME?</v>
      </c>
      <c r="FI45" s="80" t="e">
        <f>MOChamado*#REF!/1000</f>
        <v>#NAME?</v>
      </c>
      <c r="FJ45" s="80" t="e">
        <f>MOChamado*#REF!/1000</f>
        <v>#NAME?</v>
      </c>
      <c r="FK45" s="80" t="e">
        <f>MOChamado*#REF!/1000</f>
        <v>#NAME?</v>
      </c>
      <c r="FL45" s="80" t="e">
        <f>MOChamado*#REF!/1000</f>
        <v>#NAME?</v>
      </c>
      <c r="FM45" s="80" t="e">
        <f>MOChamado*#REF!/1000</f>
        <v>#NAME?</v>
      </c>
      <c r="FN45" s="80" t="e">
        <f>MOChamado*#REF!/1000</f>
        <v>#NAME?</v>
      </c>
      <c r="FO45" s="80" t="e">
        <f>MOChamado*#REF!/1000</f>
        <v>#NAME?</v>
      </c>
      <c r="FP45" s="80" t="e">
        <f>MOChamado*#REF!/1000</f>
        <v>#NAME?</v>
      </c>
      <c r="FQ45" s="80" t="e">
        <f>MOChamado*#REF!/1000</f>
        <v>#NAME?</v>
      </c>
      <c r="FR45" s="80" t="e">
        <f>MOChamado*#REF!/1000</f>
        <v>#NAME?</v>
      </c>
      <c r="FS45" s="80" t="e">
        <f>MOChamado*#REF!/1000</f>
        <v>#NAME?</v>
      </c>
      <c r="FT45" s="80" t="e">
        <f>MOChamado*#REF!/1000</f>
        <v>#NAME?</v>
      </c>
      <c r="FU45" s="80" t="e">
        <f>MOChamado*#REF!/1000</f>
        <v>#NAME?</v>
      </c>
      <c r="FV45" s="80" t="e">
        <f>MOChamado*#REF!/1000</f>
        <v>#NAME?</v>
      </c>
      <c r="FW45" s="80" t="e">
        <f>MOChamado*#REF!/1000</f>
        <v>#NAME?</v>
      </c>
      <c r="FX45" s="80" t="e">
        <f>MOChamado*#REF!/1000</f>
        <v>#NAME?</v>
      </c>
      <c r="FY45" s="80" t="e">
        <f>MOChamado*#REF!/1000</f>
        <v>#NAME?</v>
      </c>
      <c r="FZ45" s="80" t="e">
        <f>MOChamado*#REF!/1000</f>
        <v>#NAME?</v>
      </c>
      <c r="GA45" s="80" t="e">
        <f>MOChamado*#REF!/1000</f>
        <v>#NAME?</v>
      </c>
      <c r="GB45" s="80" t="e">
        <f>MOChamado*#REF!/1000</f>
        <v>#NAME?</v>
      </c>
      <c r="GC45" s="80" t="e">
        <f>MOChamado*#REF!/1000</f>
        <v>#NAME?</v>
      </c>
      <c r="GD45" s="80" t="e">
        <f>MOChamado*#REF!/1000</f>
        <v>#NAME?</v>
      </c>
      <c r="GE45" s="80" t="e">
        <f>MOChamado*#REF!/1000</f>
        <v>#NAME?</v>
      </c>
      <c r="GF45" s="80" t="e">
        <f>MOChamado*#REF!/1000</f>
        <v>#NAME?</v>
      </c>
      <c r="GG45" s="80" t="e">
        <f>MOChamado*#REF!/1000</f>
        <v>#NAME?</v>
      </c>
      <c r="GH45" s="80" t="e">
        <f>MOChamado*#REF!/1000</f>
        <v>#NAME?</v>
      </c>
      <c r="GI45" s="80" t="e">
        <f>MOChamado*#REF!/1000</f>
        <v>#NAME?</v>
      </c>
      <c r="GJ45" s="80" t="e">
        <f>MOChamado*#REF!/1000</f>
        <v>#NAME?</v>
      </c>
      <c r="GK45" s="80" t="e">
        <f>MOChamado*#REF!/1000</f>
        <v>#NAME?</v>
      </c>
      <c r="GL45" s="80" t="e">
        <f>MOChamado*#REF!/1000</f>
        <v>#NAME?</v>
      </c>
      <c r="GM45" s="80" t="e">
        <f>MOChamado*#REF!/1000</f>
        <v>#NAME?</v>
      </c>
      <c r="GN45" s="80" t="e">
        <f>MOChamado*#REF!/1000</f>
        <v>#NAME?</v>
      </c>
      <c r="GO45" s="80" t="e">
        <f>MOChamado*#REF!/1000</f>
        <v>#NAME?</v>
      </c>
      <c r="GP45" s="80" t="e">
        <f>MOChamado*#REF!/1000</f>
        <v>#NAME?</v>
      </c>
      <c r="GQ45" s="80" t="e">
        <f>MOChamado*#REF!/1000</f>
        <v>#NAME?</v>
      </c>
      <c r="GR45" s="80" t="e">
        <f>MOChamado*#REF!/1000</f>
        <v>#NAME?</v>
      </c>
      <c r="GS45" s="80" t="e">
        <f>MOChamado*#REF!/1000</f>
        <v>#NAME?</v>
      </c>
      <c r="GT45" s="80" t="e">
        <f>MOChamado*#REF!/1000</f>
        <v>#NAME?</v>
      </c>
      <c r="GU45" s="80" t="e">
        <f>MOChamado*#REF!/1000</f>
        <v>#NAME?</v>
      </c>
      <c r="GV45" s="80" t="e">
        <f>MOChamado*#REF!/1000</f>
        <v>#NAME?</v>
      </c>
      <c r="GW45" s="80" t="e">
        <f>MOChamado*#REF!/1000</f>
        <v>#NAME?</v>
      </c>
      <c r="GX45" s="80" t="e">
        <f>MOChamado*#REF!/1000</f>
        <v>#NAME?</v>
      </c>
      <c r="GY45" s="80" t="e">
        <f>MOChamado*#REF!/1000</f>
        <v>#NAME?</v>
      </c>
      <c r="GZ45" s="80" t="e">
        <f>MOChamado*#REF!/1000</f>
        <v>#NAME?</v>
      </c>
      <c r="HA45" s="80" t="e">
        <f>MOChamado*#REF!/1000</f>
        <v>#NAME?</v>
      </c>
      <c r="HB45" s="80" t="e">
        <f>MOChamado*#REF!/1000</f>
        <v>#NAME?</v>
      </c>
      <c r="HC45" s="80" t="e">
        <f>MOChamado*#REF!/1000</f>
        <v>#NAME?</v>
      </c>
      <c r="HD45" s="80" t="e">
        <f>MOChamado*#REF!/1000</f>
        <v>#NAME?</v>
      </c>
      <c r="HE45" s="80" t="e">
        <f>MOChamado*#REF!/1000</f>
        <v>#NAME?</v>
      </c>
      <c r="HF45" s="80" t="e">
        <f>MOChamado*#REF!/1000</f>
        <v>#NAME?</v>
      </c>
      <c r="HG45" s="80" t="e">
        <f>MOChamado*#REF!/1000</f>
        <v>#NAME?</v>
      </c>
      <c r="HH45" s="80" t="e">
        <f>MOChamado*#REF!/1000</f>
        <v>#NAME?</v>
      </c>
      <c r="HI45" s="80" t="e">
        <f>MOChamado*#REF!/1000</f>
        <v>#NAME?</v>
      </c>
    </row>
    <row r="46" spans="1:217" x14ac:dyDescent="0.2">
      <c r="A46" s="30" t="s">
        <v>94</v>
      </c>
      <c r="B46" s="80">
        <v>0</v>
      </c>
      <c r="C46" s="80">
        <v>0</v>
      </c>
      <c r="D46" s="80">
        <v>0</v>
      </c>
      <c r="E46" s="80">
        <v>0</v>
      </c>
      <c r="F46" s="80" t="e">
        <f t="shared" ref="F46:BQ46" si="74">EqRonda/1000</f>
        <v>#NAME?</v>
      </c>
      <c r="G46" s="80" t="e">
        <f t="shared" si="74"/>
        <v>#NAME?</v>
      </c>
      <c r="H46" s="80" t="e">
        <f t="shared" si="74"/>
        <v>#NAME?</v>
      </c>
      <c r="I46" s="80" t="e">
        <f t="shared" si="74"/>
        <v>#NAME?</v>
      </c>
      <c r="J46" s="80" t="e">
        <f t="shared" si="74"/>
        <v>#NAME?</v>
      </c>
      <c r="K46" s="80" t="e">
        <f t="shared" si="74"/>
        <v>#NAME?</v>
      </c>
      <c r="L46" s="80" t="e">
        <f t="shared" si="74"/>
        <v>#NAME?</v>
      </c>
      <c r="M46" s="80" t="e">
        <f t="shared" si="74"/>
        <v>#NAME?</v>
      </c>
      <c r="N46" s="80" t="e">
        <f t="shared" si="74"/>
        <v>#NAME?</v>
      </c>
      <c r="O46" s="80" t="e">
        <f t="shared" si="74"/>
        <v>#NAME?</v>
      </c>
      <c r="P46" s="80" t="e">
        <f t="shared" si="74"/>
        <v>#NAME?</v>
      </c>
      <c r="Q46" s="80" t="e">
        <f t="shared" si="74"/>
        <v>#NAME?</v>
      </c>
      <c r="R46" s="80" t="e">
        <f t="shared" si="74"/>
        <v>#NAME?</v>
      </c>
      <c r="S46" s="80" t="e">
        <f t="shared" si="74"/>
        <v>#NAME?</v>
      </c>
      <c r="T46" s="80" t="e">
        <f t="shared" si="74"/>
        <v>#NAME?</v>
      </c>
      <c r="U46" s="80" t="e">
        <f t="shared" si="74"/>
        <v>#NAME?</v>
      </c>
      <c r="V46" s="80" t="e">
        <f t="shared" si="74"/>
        <v>#NAME?</v>
      </c>
      <c r="W46" s="80" t="e">
        <f t="shared" si="74"/>
        <v>#NAME?</v>
      </c>
      <c r="X46" s="80" t="e">
        <f t="shared" si="74"/>
        <v>#NAME?</v>
      </c>
      <c r="Y46" s="80" t="e">
        <f t="shared" si="74"/>
        <v>#NAME?</v>
      </c>
      <c r="Z46" s="80" t="e">
        <f t="shared" si="74"/>
        <v>#NAME?</v>
      </c>
      <c r="AA46" s="80" t="e">
        <f t="shared" si="74"/>
        <v>#NAME?</v>
      </c>
      <c r="AB46" s="80" t="e">
        <f t="shared" si="74"/>
        <v>#NAME?</v>
      </c>
      <c r="AC46" s="80" t="e">
        <f t="shared" si="74"/>
        <v>#NAME?</v>
      </c>
      <c r="AD46" s="80" t="e">
        <f t="shared" si="74"/>
        <v>#NAME?</v>
      </c>
      <c r="AE46" s="80" t="e">
        <f t="shared" si="74"/>
        <v>#NAME?</v>
      </c>
      <c r="AF46" s="80" t="e">
        <f t="shared" si="74"/>
        <v>#NAME?</v>
      </c>
      <c r="AG46" s="80" t="e">
        <f t="shared" si="74"/>
        <v>#NAME?</v>
      </c>
      <c r="AH46" s="80" t="e">
        <f t="shared" si="74"/>
        <v>#NAME?</v>
      </c>
      <c r="AI46" s="80" t="e">
        <f t="shared" si="74"/>
        <v>#NAME?</v>
      </c>
      <c r="AJ46" s="80" t="e">
        <f t="shared" si="74"/>
        <v>#NAME?</v>
      </c>
      <c r="AK46" s="80" t="e">
        <f t="shared" si="74"/>
        <v>#NAME?</v>
      </c>
      <c r="AL46" s="80" t="e">
        <f t="shared" si="74"/>
        <v>#NAME?</v>
      </c>
      <c r="AM46" s="80" t="e">
        <f t="shared" si="74"/>
        <v>#NAME?</v>
      </c>
      <c r="AN46" s="80" t="e">
        <f t="shared" si="74"/>
        <v>#NAME?</v>
      </c>
      <c r="AO46" s="80" t="e">
        <f t="shared" si="74"/>
        <v>#NAME?</v>
      </c>
      <c r="AP46" s="80" t="e">
        <f t="shared" si="74"/>
        <v>#NAME?</v>
      </c>
      <c r="AQ46" s="80" t="e">
        <f t="shared" si="74"/>
        <v>#NAME?</v>
      </c>
      <c r="AR46" s="80" t="e">
        <f t="shared" si="74"/>
        <v>#NAME?</v>
      </c>
      <c r="AS46" s="80" t="e">
        <f t="shared" si="74"/>
        <v>#NAME?</v>
      </c>
      <c r="AT46" s="80" t="e">
        <f t="shared" si="74"/>
        <v>#NAME?</v>
      </c>
      <c r="AU46" s="80" t="e">
        <f t="shared" si="74"/>
        <v>#NAME?</v>
      </c>
      <c r="AV46" s="80" t="e">
        <f t="shared" si="74"/>
        <v>#NAME?</v>
      </c>
      <c r="AW46" s="80" t="e">
        <f t="shared" si="74"/>
        <v>#NAME?</v>
      </c>
      <c r="AX46" s="80" t="e">
        <f t="shared" si="74"/>
        <v>#NAME?</v>
      </c>
      <c r="AY46" s="80" t="e">
        <f t="shared" si="74"/>
        <v>#NAME?</v>
      </c>
      <c r="AZ46" s="80" t="e">
        <f t="shared" si="74"/>
        <v>#NAME?</v>
      </c>
      <c r="BA46" s="80" t="e">
        <f t="shared" si="74"/>
        <v>#NAME?</v>
      </c>
      <c r="BB46" s="80" t="e">
        <f t="shared" si="74"/>
        <v>#NAME?</v>
      </c>
      <c r="BC46" s="80" t="e">
        <f t="shared" si="74"/>
        <v>#NAME?</v>
      </c>
      <c r="BD46" s="80" t="e">
        <f t="shared" si="74"/>
        <v>#NAME?</v>
      </c>
      <c r="BE46" s="80" t="e">
        <f t="shared" si="74"/>
        <v>#NAME?</v>
      </c>
      <c r="BF46" s="80" t="e">
        <f t="shared" si="74"/>
        <v>#NAME?</v>
      </c>
      <c r="BG46" s="80" t="e">
        <f t="shared" si="74"/>
        <v>#NAME?</v>
      </c>
      <c r="BH46" s="80" t="e">
        <f t="shared" si="74"/>
        <v>#NAME?</v>
      </c>
      <c r="BI46" s="80" t="e">
        <f t="shared" si="74"/>
        <v>#NAME?</v>
      </c>
      <c r="BJ46" s="80" t="e">
        <f t="shared" si="74"/>
        <v>#NAME?</v>
      </c>
      <c r="BK46" s="80" t="e">
        <f t="shared" si="74"/>
        <v>#NAME?</v>
      </c>
      <c r="BL46" s="80" t="e">
        <f t="shared" si="74"/>
        <v>#NAME?</v>
      </c>
      <c r="BM46" s="80" t="e">
        <f t="shared" si="74"/>
        <v>#NAME?</v>
      </c>
      <c r="BN46" s="80" t="e">
        <f t="shared" si="74"/>
        <v>#NAME?</v>
      </c>
      <c r="BO46" s="80" t="e">
        <f t="shared" si="74"/>
        <v>#NAME?</v>
      </c>
      <c r="BP46" s="80" t="e">
        <f t="shared" si="74"/>
        <v>#NAME?</v>
      </c>
      <c r="BQ46" s="80" t="e">
        <f t="shared" si="74"/>
        <v>#NAME?</v>
      </c>
      <c r="BR46" s="80" t="e">
        <f t="shared" ref="BR46:EC46" si="75">EqRonda/1000</f>
        <v>#NAME?</v>
      </c>
      <c r="BS46" s="80" t="e">
        <f t="shared" si="75"/>
        <v>#NAME?</v>
      </c>
      <c r="BT46" s="80" t="e">
        <f t="shared" si="75"/>
        <v>#NAME?</v>
      </c>
      <c r="BU46" s="80" t="e">
        <f t="shared" si="75"/>
        <v>#NAME?</v>
      </c>
      <c r="BV46" s="80" t="e">
        <f t="shared" si="75"/>
        <v>#NAME?</v>
      </c>
      <c r="BW46" s="80" t="e">
        <f t="shared" si="75"/>
        <v>#NAME?</v>
      </c>
      <c r="BX46" s="80" t="e">
        <f t="shared" si="75"/>
        <v>#NAME?</v>
      </c>
      <c r="BY46" s="80" t="e">
        <f t="shared" si="75"/>
        <v>#NAME?</v>
      </c>
      <c r="BZ46" s="80" t="e">
        <f t="shared" si="75"/>
        <v>#NAME?</v>
      </c>
      <c r="CA46" s="80" t="e">
        <f t="shared" si="75"/>
        <v>#NAME?</v>
      </c>
      <c r="CB46" s="80" t="e">
        <f t="shared" si="75"/>
        <v>#NAME?</v>
      </c>
      <c r="CC46" s="80" t="e">
        <f t="shared" si="75"/>
        <v>#NAME?</v>
      </c>
      <c r="CD46" s="80" t="e">
        <f t="shared" si="75"/>
        <v>#NAME?</v>
      </c>
      <c r="CE46" s="80" t="e">
        <f t="shared" si="75"/>
        <v>#NAME?</v>
      </c>
      <c r="CF46" s="80" t="e">
        <f t="shared" si="75"/>
        <v>#NAME?</v>
      </c>
      <c r="CG46" s="80" t="e">
        <f t="shared" si="75"/>
        <v>#NAME?</v>
      </c>
      <c r="CH46" s="80" t="e">
        <f t="shared" si="75"/>
        <v>#NAME?</v>
      </c>
      <c r="CI46" s="80" t="e">
        <f t="shared" si="75"/>
        <v>#NAME?</v>
      </c>
      <c r="CJ46" s="80" t="e">
        <f t="shared" si="75"/>
        <v>#NAME?</v>
      </c>
      <c r="CK46" s="80" t="e">
        <f t="shared" si="75"/>
        <v>#NAME?</v>
      </c>
      <c r="CL46" s="80" t="e">
        <f t="shared" si="75"/>
        <v>#NAME?</v>
      </c>
      <c r="CM46" s="80" t="e">
        <f t="shared" si="75"/>
        <v>#NAME?</v>
      </c>
      <c r="CN46" s="80" t="e">
        <f t="shared" si="75"/>
        <v>#NAME?</v>
      </c>
      <c r="CO46" s="80" t="e">
        <f t="shared" si="75"/>
        <v>#NAME?</v>
      </c>
      <c r="CP46" s="80" t="e">
        <f t="shared" si="75"/>
        <v>#NAME?</v>
      </c>
      <c r="CQ46" s="80" t="e">
        <f t="shared" si="75"/>
        <v>#NAME?</v>
      </c>
      <c r="CR46" s="80" t="e">
        <f t="shared" si="75"/>
        <v>#NAME?</v>
      </c>
      <c r="CS46" s="80" t="e">
        <f t="shared" si="75"/>
        <v>#NAME?</v>
      </c>
      <c r="CT46" s="80" t="e">
        <f t="shared" si="75"/>
        <v>#NAME?</v>
      </c>
      <c r="CU46" s="80" t="e">
        <f t="shared" si="75"/>
        <v>#NAME?</v>
      </c>
      <c r="CV46" s="80" t="e">
        <f t="shared" si="75"/>
        <v>#NAME?</v>
      </c>
      <c r="CW46" s="80" t="e">
        <f t="shared" si="75"/>
        <v>#NAME?</v>
      </c>
      <c r="CX46" s="80" t="e">
        <f t="shared" si="75"/>
        <v>#NAME?</v>
      </c>
      <c r="CY46" s="80" t="e">
        <f t="shared" si="75"/>
        <v>#NAME?</v>
      </c>
      <c r="CZ46" s="80" t="e">
        <f t="shared" si="75"/>
        <v>#NAME?</v>
      </c>
      <c r="DA46" s="80" t="e">
        <f t="shared" si="75"/>
        <v>#NAME?</v>
      </c>
      <c r="DB46" s="80" t="e">
        <f t="shared" si="75"/>
        <v>#NAME?</v>
      </c>
      <c r="DC46" s="80" t="e">
        <f t="shared" si="75"/>
        <v>#NAME?</v>
      </c>
      <c r="DD46" s="80" t="e">
        <f t="shared" si="75"/>
        <v>#NAME?</v>
      </c>
      <c r="DE46" s="80" t="e">
        <f t="shared" si="75"/>
        <v>#NAME?</v>
      </c>
      <c r="DF46" s="80" t="e">
        <f t="shared" si="75"/>
        <v>#NAME?</v>
      </c>
      <c r="DG46" s="80" t="e">
        <f t="shared" si="75"/>
        <v>#NAME?</v>
      </c>
      <c r="DH46" s="80" t="e">
        <f t="shared" si="75"/>
        <v>#NAME?</v>
      </c>
      <c r="DI46" s="80" t="e">
        <f t="shared" si="75"/>
        <v>#NAME?</v>
      </c>
      <c r="DJ46" s="80" t="e">
        <f t="shared" si="75"/>
        <v>#NAME?</v>
      </c>
      <c r="DK46" s="80" t="e">
        <f t="shared" si="75"/>
        <v>#NAME?</v>
      </c>
      <c r="DL46" s="80" t="e">
        <f t="shared" si="75"/>
        <v>#NAME?</v>
      </c>
      <c r="DM46" s="80" t="e">
        <f t="shared" si="75"/>
        <v>#NAME?</v>
      </c>
      <c r="DN46" s="80" t="e">
        <f t="shared" si="75"/>
        <v>#NAME?</v>
      </c>
      <c r="DO46" s="80" t="e">
        <f t="shared" si="75"/>
        <v>#NAME?</v>
      </c>
      <c r="DP46" s="80" t="e">
        <f t="shared" si="75"/>
        <v>#NAME?</v>
      </c>
      <c r="DQ46" s="80" t="e">
        <f t="shared" si="75"/>
        <v>#NAME?</v>
      </c>
      <c r="DR46" s="80" t="e">
        <f t="shared" si="75"/>
        <v>#NAME?</v>
      </c>
      <c r="DS46" s="80" t="e">
        <f t="shared" si="75"/>
        <v>#NAME?</v>
      </c>
      <c r="DT46" s="80" t="e">
        <f t="shared" si="75"/>
        <v>#NAME?</v>
      </c>
      <c r="DU46" s="80" t="e">
        <f t="shared" si="75"/>
        <v>#NAME?</v>
      </c>
      <c r="DV46" s="80" t="e">
        <f t="shared" si="75"/>
        <v>#NAME?</v>
      </c>
      <c r="DW46" s="80" t="e">
        <f t="shared" si="75"/>
        <v>#NAME?</v>
      </c>
      <c r="DX46" s="80" t="e">
        <f t="shared" si="75"/>
        <v>#NAME?</v>
      </c>
      <c r="DY46" s="80" t="e">
        <f t="shared" si="75"/>
        <v>#NAME?</v>
      </c>
      <c r="DZ46" s="80" t="e">
        <f t="shared" si="75"/>
        <v>#NAME?</v>
      </c>
      <c r="EA46" s="80" t="e">
        <f t="shared" si="75"/>
        <v>#NAME?</v>
      </c>
      <c r="EB46" s="80" t="e">
        <f t="shared" si="75"/>
        <v>#NAME?</v>
      </c>
      <c r="EC46" s="80" t="e">
        <f t="shared" si="75"/>
        <v>#NAME?</v>
      </c>
      <c r="ED46" s="80" t="e">
        <f t="shared" ref="ED46:GO46" si="76">EqRonda/1000</f>
        <v>#NAME?</v>
      </c>
      <c r="EE46" s="80" t="e">
        <f t="shared" si="76"/>
        <v>#NAME?</v>
      </c>
      <c r="EF46" s="80" t="e">
        <f t="shared" si="76"/>
        <v>#NAME?</v>
      </c>
      <c r="EG46" s="80" t="e">
        <f t="shared" si="76"/>
        <v>#NAME?</v>
      </c>
      <c r="EH46" s="80" t="e">
        <f t="shared" si="76"/>
        <v>#NAME?</v>
      </c>
      <c r="EI46" s="80" t="e">
        <f t="shared" si="76"/>
        <v>#NAME?</v>
      </c>
      <c r="EJ46" s="80" t="e">
        <f t="shared" si="76"/>
        <v>#NAME?</v>
      </c>
      <c r="EK46" s="80" t="e">
        <f t="shared" si="76"/>
        <v>#NAME?</v>
      </c>
      <c r="EL46" s="80" t="e">
        <f t="shared" si="76"/>
        <v>#NAME?</v>
      </c>
      <c r="EM46" s="80" t="e">
        <f t="shared" si="76"/>
        <v>#NAME?</v>
      </c>
      <c r="EN46" s="80" t="e">
        <f t="shared" si="76"/>
        <v>#NAME?</v>
      </c>
      <c r="EO46" s="80" t="e">
        <f t="shared" si="76"/>
        <v>#NAME?</v>
      </c>
      <c r="EP46" s="80" t="e">
        <f t="shared" si="76"/>
        <v>#NAME?</v>
      </c>
      <c r="EQ46" s="80" t="e">
        <f t="shared" si="76"/>
        <v>#NAME?</v>
      </c>
      <c r="ER46" s="80" t="e">
        <f t="shared" si="76"/>
        <v>#NAME?</v>
      </c>
      <c r="ES46" s="80" t="e">
        <f t="shared" si="76"/>
        <v>#NAME?</v>
      </c>
      <c r="ET46" s="80" t="e">
        <f t="shared" si="76"/>
        <v>#NAME?</v>
      </c>
      <c r="EU46" s="80" t="e">
        <f t="shared" si="76"/>
        <v>#NAME?</v>
      </c>
      <c r="EV46" s="80" t="e">
        <f t="shared" si="76"/>
        <v>#NAME?</v>
      </c>
      <c r="EW46" s="80" t="e">
        <f t="shared" si="76"/>
        <v>#NAME?</v>
      </c>
      <c r="EX46" s="80" t="e">
        <f t="shared" si="76"/>
        <v>#NAME?</v>
      </c>
      <c r="EY46" s="80" t="e">
        <f t="shared" si="76"/>
        <v>#NAME?</v>
      </c>
      <c r="EZ46" s="80" t="e">
        <f t="shared" si="76"/>
        <v>#NAME?</v>
      </c>
      <c r="FA46" s="80" t="e">
        <f t="shared" si="76"/>
        <v>#NAME?</v>
      </c>
      <c r="FB46" s="80" t="e">
        <f t="shared" si="76"/>
        <v>#NAME?</v>
      </c>
      <c r="FC46" s="80" t="e">
        <f t="shared" si="76"/>
        <v>#NAME?</v>
      </c>
      <c r="FD46" s="80" t="e">
        <f t="shared" si="76"/>
        <v>#NAME?</v>
      </c>
      <c r="FE46" s="80" t="e">
        <f t="shared" si="76"/>
        <v>#NAME?</v>
      </c>
      <c r="FF46" s="80" t="e">
        <f t="shared" si="76"/>
        <v>#NAME?</v>
      </c>
      <c r="FG46" s="80" t="e">
        <f t="shared" si="76"/>
        <v>#NAME?</v>
      </c>
      <c r="FH46" s="80" t="e">
        <f t="shared" si="76"/>
        <v>#NAME?</v>
      </c>
      <c r="FI46" s="80" t="e">
        <f t="shared" si="76"/>
        <v>#NAME?</v>
      </c>
      <c r="FJ46" s="80" t="e">
        <f t="shared" si="76"/>
        <v>#NAME?</v>
      </c>
      <c r="FK46" s="80" t="e">
        <f t="shared" si="76"/>
        <v>#NAME?</v>
      </c>
      <c r="FL46" s="80" t="e">
        <f t="shared" si="76"/>
        <v>#NAME?</v>
      </c>
      <c r="FM46" s="80" t="e">
        <f t="shared" si="76"/>
        <v>#NAME?</v>
      </c>
      <c r="FN46" s="80" t="e">
        <f t="shared" si="76"/>
        <v>#NAME?</v>
      </c>
      <c r="FO46" s="80" t="e">
        <f t="shared" si="76"/>
        <v>#NAME?</v>
      </c>
      <c r="FP46" s="80" t="e">
        <f t="shared" si="76"/>
        <v>#NAME?</v>
      </c>
      <c r="FQ46" s="80" t="e">
        <f t="shared" si="76"/>
        <v>#NAME?</v>
      </c>
      <c r="FR46" s="80" t="e">
        <f t="shared" si="76"/>
        <v>#NAME?</v>
      </c>
      <c r="FS46" s="80" t="e">
        <f t="shared" si="76"/>
        <v>#NAME?</v>
      </c>
      <c r="FT46" s="80" t="e">
        <f t="shared" si="76"/>
        <v>#NAME?</v>
      </c>
      <c r="FU46" s="80" t="e">
        <f t="shared" si="76"/>
        <v>#NAME?</v>
      </c>
      <c r="FV46" s="80" t="e">
        <f t="shared" si="76"/>
        <v>#NAME?</v>
      </c>
      <c r="FW46" s="80" t="e">
        <f t="shared" si="76"/>
        <v>#NAME?</v>
      </c>
      <c r="FX46" s="80" t="e">
        <f t="shared" si="76"/>
        <v>#NAME?</v>
      </c>
      <c r="FY46" s="80" t="e">
        <f t="shared" si="76"/>
        <v>#NAME?</v>
      </c>
      <c r="FZ46" s="80" t="e">
        <f t="shared" si="76"/>
        <v>#NAME?</v>
      </c>
      <c r="GA46" s="80" t="e">
        <f t="shared" si="76"/>
        <v>#NAME?</v>
      </c>
      <c r="GB46" s="80" t="e">
        <f t="shared" si="76"/>
        <v>#NAME?</v>
      </c>
      <c r="GC46" s="80" t="e">
        <f t="shared" si="76"/>
        <v>#NAME?</v>
      </c>
      <c r="GD46" s="80" t="e">
        <f t="shared" si="76"/>
        <v>#NAME?</v>
      </c>
      <c r="GE46" s="80" t="e">
        <f t="shared" si="76"/>
        <v>#NAME?</v>
      </c>
      <c r="GF46" s="80" t="e">
        <f t="shared" si="76"/>
        <v>#NAME?</v>
      </c>
      <c r="GG46" s="80" t="e">
        <f t="shared" si="76"/>
        <v>#NAME?</v>
      </c>
      <c r="GH46" s="80" t="e">
        <f t="shared" si="76"/>
        <v>#NAME?</v>
      </c>
      <c r="GI46" s="80" t="e">
        <f t="shared" si="76"/>
        <v>#NAME?</v>
      </c>
      <c r="GJ46" s="80" t="e">
        <f t="shared" si="76"/>
        <v>#NAME?</v>
      </c>
      <c r="GK46" s="80" t="e">
        <f t="shared" si="76"/>
        <v>#NAME?</v>
      </c>
      <c r="GL46" s="80" t="e">
        <f t="shared" si="76"/>
        <v>#NAME?</v>
      </c>
      <c r="GM46" s="80" t="e">
        <f t="shared" si="76"/>
        <v>#NAME?</v>
      </c>
      <c r="GN46" s="80" t="e">
        <f t="shared" si="76"/>
        <v>#NAME?</v>
      </c>
      <c r="GO46" s="80" t="e">
        <f t="shared" si="76"/>
        <v>#NAME?</v>
      </c>
      <c r="GP46" s="80" t="e">
        <f t="shared" ref="GP46:HI46" si="77">EqRonda/1000</f>
        <v>#NAME?</v>
      </c>
      <c r="GQ46" s="80" t="e">
        <f t="shared" si="77"/>
        <v>#NAME?</v>
      </c>
      <c r="GR46" s="80" t="e">
        <f t="shared" si="77"/>
        <v>#NAME?</v>
      </c>
      <c r="GS46" s="80" t="e">
        <f t="shared" si="77"/>
        <v>#NAME?</v>
      </c>
      <c r="GT46" s="80" t="e">
        <f t="shared" si="77"/>
        <v>#NAME?</v>
      </c>
      <c r="GU46" s="80" t="e">
        <f t="shared" si="77"/>
        <v>#NAME?</v>
      </c>
      <c r="GV46" s="80" t="e">
        <f t="shared" si="77"/>
        <v>#NAME?</v>
      </c>
      <c r="GW46" s="80" t="e">
        <f t="shared" si="77"/>
        <v>#NAME?</v>
      </c>
      <c r="GX46" s="80" t="e">
        <f t="shared" si="77"/>
        <v>#NAME?</v>
      </c>
      <c r="GY46" s="80" t="e">
        <f t="shared" si="77"/>
        <v>#NAME?</v>
      </c>
      <c r="GZ46" s="80" t="e">
        <f t="shared" si="77"/>
        <v>#NAME?</v>
      </c>
      <c r="HA46" s="80" t="e">
        <f t="shared" si="77"/>
        <v>#NAME?</v>
      </c>
      <c r="HB46" s="80" t="e">
        <f t="shared" si="77"/>
        <v>#NAME?</v>
      </c>
      <c r="HC46" s="80" t="e">
        <f t="shared" si="77"/>
        <v>#NAME?</v>
      </c>
      <c r="HD46" s="80" t="e">
        <f t="shared" si="77"/>
        <v>#NAME?</v>
      </c>
      <c r="HE46" s="80" t="e">
        <f t="shared" si="77"/>
        <v>#NAME?</v>
      </c>
      <c r="HF46" s="80" t="e">
        <f t="shared" si="77"/>
        <v>#NAME?</v>
      </c>
      <c r="HG46" s="80" t="e">
        <f t="shared" si="77"/>
        <v>#NAME?</v>
      </c>
      <c r="HH46" s="80" t="e">
        <f t="shared" si="77"/>
        <v>#NAME?</v>
      </c>
      <c r="HI46" s="80" t="e">
        <f t="shared" si="77"/>
        <v>#NAME?</v>
      </c>
    </row>
    <row r="47" spans="1:217" x14ac:dyDescent="0.2">
      <c r="A47" s="30" t="s">
        <v>95</v>
      </c>
      <c r="B47" s="80">
        <v>0</v>
      </c>
      <c r="C47" s="80">
        <v>0</v>
      </c>
      <c r="D47" s="80">
        <v>0</v>
      </c>
      <c r="E47" s="80">
        <v>0</v>
      </c>
      <c r="F47" s="80" t="e">
        <f t="shared" ref="F47:BQ47" si="78">PodaArvore*F10/1000</f>
        <v>#NAME?</v>
      </c>
      <c r="G47" s="80" t="e">
        <f t="shared" si="78"/>
        <v>#NAME?</v>
      </c>
      <c r="H47" s="80" t="e">
        <f t="shared" si="78"/>
        <v>#NAME?</v>
      </c>
      <c r="I47" s="80" t="e">
        <f t="shared" si="78"/>
        <v>#NAME?</v>
      </c>
      <c r="J47" s="80" t="e">
        <f t="shared" si="78"/>
        <v>#NAME?</v>
      </c>
      <c r="K47" s="80" t="e">
        <f t="shared" si="78"/>
        <v>#NAME?</v>
      </c>
      <c r="L47" s="80" t="e">
        <f t="shared" si="78"/>
        <v>#NAME?</v>
      </c>
      <c r="M47" s="80" t="e">
        <f t="shared" si="78"/>
        <v>#NAME?</v>
      </c>
      <c r="N47" s="80" t="e">
        <f t="shared" si="78"/>
        <v>#NAME?</v>
      </c>
      <c r="O47" s="80" t="e">
        <f t="shared" si="78"/>
        <v>#NAME?</v>
      </c>
      <c r="P47" s="80" t="e">
        <f t="shared" si="78"/>
        <v>#NAME?</v>
      </c>
      <c r="Q47" s="80" t="e">
        <f t="shared" si="78"/>
        <v>#NAME?</v>
      </c>
      <c r="R47" s="80" t="e">
        <f t="shared" si="78"/>
        <v>#NAME?</v>
      </c>
      <c r="S47" s="80" t="e">
        <f t="shared" si="78"/>
        <v>#NAME?</v>
      </c>
      <c r="T47" s="80" t="e">
        <f t="shared" si="78"/>
        <v>#NAME?</v>
      </c>
      <c r="U47" s="80" t="e">
        <f t="shared" si="78"/>
        <v>#NAME?</v>
      </c>
      <c r="V47" s="80" t="e">
        <f t="shared" si="78"/>
        <v>#NAME?</v>
      </c>
      <c r="W47" s="80" t="e">
        <f t="shared" si="78"/>
        <v>#NAME?</v>
      </c>
      <c r="X47" s="80" t="e">
        <f t="shared" si="78"/>
        <v>#NAME?</v>
      </c>
      <c r="Y47" s="80" t="e">
        <f t="shared" si="78"/>
        <v>#NAME?</v>
      </c>
      <c r="Z47" s="80" t="e">
        <f t="shared" si="78"/>
        <v>#NAME?</v>
      </c>
      <c r="AA47" s="80" t="e">
        <f t="shared" si="78"/>
        <v>#NAME?</v>
      </c>
      <c r="AB47" s="80" t="e">
        <f t="shared" si="78"/>
        <v>#NAME?</v>
      </c>
      <c r="AC47" s="80" t="e">
        <f t="shared" si="78"/>
        <v>#NAME?</v>
      </c>
      <c r="AD47" s="80" t="e">
        <f t="shared" si="78"/>
        <v>#NAME?</v>
      </c>
      <c r="AE47" s="80" t="e">
        <f t="shared" si="78"/>
        <v>#NAME?</v>
      </c>
      <c r="AF47" s="80" t="e">
        <f t="shared" si="78"/>
        <v>#NAME?</v>
      </c>
      <c r="AG47" s="80" t="e">
        <f t="shared" si="78"/>
        <v>#NAME?</v>
      </c>
      <c r="AH47" s="80" t="e">
        <f t="shared" si="78"/>
        <v>#NAME?</v>
      </c>
      <c r="AI47" s="80" t="e">
        <f t="shared" si="78"/>
        <v>#NAME?</v>
      </c>
      <c r="AJ47" s="80" t="e">
        <f t="shared" si="78"/>
        <v>#NAME?</v>
      </c>
      <c r="AK47" s="80" t="e">
        <f t="shared" si="78"/>
        <v>#NAME?</v>
      </c>
      <c r="AL47" s="80" t="e">
        <f t="shared" si="78"/>
        <v>#NAME?</v>
      </c>
      <c r="AM47" s="80" t="e">
        <f t="shared" si="78"/>
        <v>#NAME?</v>
      </c>
      <c r="AN47" s="80" t="e">
        <f t="shared" si="78"/>
        <v>#NAME?</v>
      </c>
      <c r="AO47" s="80" t="e">
        <f t="shared" si="78"/>
        <v>#NAME?</v>
      </c>
      <c r="AP47" s="80" t="e">
        <f t="shared" si="78"/>
        <v>#NAME?</v>
      </c>
      <c r="AQ47" s="80" t="e">
        <f t="shared" si="78"/>
        <v>#NAME?</v>
      </c>
      <c r="AR47" s="80" t="e">
        <f t="shared" si="78"/>
        <v>#NAME?</v>
      </c>
      <c r="AS47" s="80" t="e">
        <f t="shared" si="78"/>
        <v>#NAME?</v>
      </c>
      <c r="AT47" s="80" t="e">
        <f t="shared" si="78"/>
        <v>#NAME?</v>
      </c>
      <c r="AU47" s="80" t="e">
        <f t="shared" si="78"/>
        <v>#NAME?</v>
      </c>
      <c r="AV47" s="80" t="e">
        <f t="shared" si="78"/>
        <v>#NAME?</v>
      </c>
      <c r="AW47" s="80" t="e">
        <f t="shared" si="78"/>
        <v>#NAME?</v>
      </c>
      <c r="AX47" s="80" t="e">
        <f t="shared" si="78"/>
        <v>#NAME?</v>
      </c>
      <c r="AY47" s="80" t="e">
        <f t="shared" si="78"/>
        <v>#NAME?</v>
      </c>
      <c r="AZ47" s="80" t="e">
        <f t="shared" si="78"/>
        <v>#NAME?</v>
      </c>
      <c r="BA47" s="80" t="e">
        <f t="shared" si="78"/>
        <v>#NAME?</v>
      </c>
      <c r="BB47" s="80" t="e">
        <f t="shared" si="78"/>
        <v>#NAME?</v>
      </c>
      <c r="BC47" s="80" t="e">
        <f t="shared" si="78"/>
        <v>#NAME?</v>
      </c>
      <c r="BD47" s="80" t="e">
        <f t="shared" si="78"/>
        <v>#NAME?</v>
      </c>
      <c r="BE47" s="80" t="e">
        <f t="shared" si="78"/>
        <v>#NAME?</v>
      </c>
      <c r="BF47" s="80" t="e">
        <f t="shared" si="78"/>
        <v>#NAME?</v>
      </c>
      <c r="BG47" s="80" t="e">
        <f t="shared" si="78"/>
        <v>#NAME?</v>
      </c>
      <c r="BH47" s="80" t="e">
        <f t="shared" si="78"/>
        <v>#NAME?</v>
      </c>
      <c r="BI47" s="80" t="e">
        <f t="shared" si="78"/>
        <v>#NAME?</v>
      </c>
      <c r="BJ47" s="80" t="e">
        <f t="shared" si="78"/>
        <v>#NAME?</v>
      </c>
      <c r="BK47" s="80" t="e">
        <f t="shared" si="78"/>
        <v>#NAME?</v>
      </c>
      <c r="BL47" s="80" t="e">
        <f t="shared" si="78"/>
        <v>#NAME?</v>
      </c>
      <c r="BM47" s="80" t="e">
        <f t="shared" si="78"/>
        <v>#NAME?</v>
      </c>
      <c r="BN47" s="80" t="e">
        <f t="shared" si="78"/>
        <v>#NAME?</v>
      </c>
      <c r="BO47" s="80" t="e">
        <f t="shared" si="78"/>
        <v>#NAME?</v>
      </c>
      <c r="BP47" s="80" t="e">
        <f t="shared" si="78"/>
        <v>#NAME?</v>
      </c>
      <c r="BQ47" s="80" t="e">
        <f t="shared" si="78"/>
        <v>#NAME?</v>
      </c>
      <c r="BR47" s="80" t="e">
        <f t="shared" ref="BR47:EC47" si="79">PodaArvore*BR10/1000</f>
        <v>#NAME?</v>
      </c>
      <c r="BS47" s="80" t="e">
        <f t="shared" si="79"/>
        <v>#NAME?</v>
      </c>
      <c r="BT47" s="80" t="e">
        <f t="shared" si="79"/>
        <v>#NAME?</v>
      </c>
      <c r="BU47" s="80" t="e">
        <f t="shared" si="79"/>
        <v>#NAME?</v>
      </c>
      <c r="BV47" s="80" t="e">
        <f t="shared" si="79"/>
        <v>#NAME?</v>
      </c>
      <c r="BW47" s="80" t="e">
        <f t="shared" si="79"/>
        <v>#NAME?</v>
      </c>
      <c r="BX47" s="80" t="e">
        <f t="shared" si="79"/>
        <v>#NAME?</v>
      </c>
      <c r="BY47" s="80" t="e">
        <f t="shared" si="79"/>
        <v>#NAME?</v>
      </c>
      <c r="BZ47" s="80" t="e">
        <f t="shared" si="79"/>
        <v>#NAME?</v>
      </c>
      <c r="CA47" s="80" t="e">
        <f t="shared" si="79"/>
        <v>#NAME?</v>
      </c>
      <c r="CB47" s="80" t="e">
        <f t="shared" si="79"/>
        <v>#NAME?</v>
      </c>
      <c r="CC47" s="80" t="e">
        <f t="shared" si="79"/>
        <v>#NAME?</v>
      </c>
      <c r="CD47" s="80" t="e">
        <f t="shared" si="79"/>
        <v>#NAME?</v>
      </c>
      <c r="CE47" s="80" t="e">
        <f t="shared" si="79"/>
        <v>#NAME?</v>
      </c>
      <c r="CF47" s="80" t="e">
        <f t="shared" si="79"/>
        <v>#NAME?</v>
      </c>
      <c r="CG47" s="80" t="e">
        <f t="shared" si="79"/>
        <v>#NAME?</v>
      </c>
      <c r="CH47" s="80" t="e">
        <f t="shared" si="79"/>
        <v>#NAME?</v>
      </c>
      <c r="CI47" s="80" t="e">
        <f t="shared" si="79"/>
        <v>#NAME?</v>
      </c>
      <c r="CJ47" s="80" t="e">
        <f t="shared" si="79"/>
        <v>#NAME?</v>
      </c>
      <c r="CK47" s="80" t="e">
        <f t="shared" si="79"/>
        <v>#NAME?</v>
      </c>
      <c r="CL47" s="80" t="e">
        <f t="shared" si="79"/>
        <v>#NAME?</v>
      </c>
      <c r="CM47" s="80" t="e">
        <f t="shared" si="79"/>
        <v>#NAME?</v>
      </c>
      <c r="CN47" s="80" t="e">
        <f t="shared" si="79"/>
        <v>#NAME?</v>
      </c>
      <c r="CO47" s="80" t="e">
        <f t="shared" si="79"/>
        <v>#NAME?</v>
      </c>
      <c r="CP47" s="80" t="e">
        <f t="shared" si="79"/>
        <v>#NAME?</v>
      </c>
      <c r="CQ47" s="80" t="e">
        <f t="shared" si="79"/>
        <v>#NAME?</v>
      </c>
      <c r="CR47" s="80" t="e">
        <f t="shared" si="79"/>
        <v>#NAME?</v>
      </c>
      <c r="CS47" s="80" t="e">
        <f t="shared" si="79"/>
        <v>#NAME?</v>
      </c>
      <c r="CT47" s="80" t="e">
        <f t="shared" si="79"/>
        <v>#NAME?</v>
      </c>
      <c r="CU47" s="80" t="e">
        <f t="shared" si="79"/>
        <v>#NAME?</v>
      </c>
      <c r="CV47" s="80" t="e">
        <f t="shared" si="79"/>
        <v>#NAME?</v>
      </c>
      <c r="CW47" s="80" t="e">
        <f t="shared" si="79"/>
        <v>#NAME?</v>
      </c>
      <c r="CX47" s="80" t="e">
        <f t="shared" si="79"/>
        <v>#NAME?</v>
      </c>
      <c r="CY47" s="80" t="e">
        <f t="shared" si="79"/>
        <v>#NAME?</v>
      </c>
      <c r="CZ47" s="80" t="e">
        <f t="shared" si="79"/>
        <v>#NAME?</v>
      </c>
      <c r="DA47" s="80" t="e">
        <f t="shared" si="79"/>
        <v>#NAME?</v>
      </c>
      <c r="DB47" s="80" t="e">
        <f t="shared" si="79"/>
        <v>#NAME?</v>
      </c>
      <c r="DC47" s="80" t="e">
        <f t="shared" si="79"/>
        <v>#NAME?</v>
      </c>
      <c r="DD47" s="80" t="e">
        <f t="shared" si="79"/>
        <v>#NAME?</v>
      </c>
      <c r="DE47" s="80" t="e">
        <f t="shared" si="79"/>
        <v>#NAME?</v>
      </c>
      <c r="DF47" s="80" t="e">
        <f t="shared" si="79"/>
        <v>#NAME?</v>
      </c>
      <c r="DG47" s="80" t="e">
        <f t="shared" si="79"/>
        <v>#NAME?</v>
      </c>
      <c r="DH47" s="80" t="e">
        <f t="shared" si="79"/>
        <v>#NAME?</v>
      </c>
      <c r="DI47" s="80" t="e">
        <f t="shared" si="79"/>
        <v>#NAME?</v>
      </c>
      <c r="DJ47" s="80" t="e">
        <f t="shared" si="79"/>
        <v>#NAME?</v>
      </c>
      <c r="DK47" s="80" t="e">
        <f t="shared" si="79"/>
        <v>#NAME?</v>
      </c>
      <c r="DL47" s="80" t="e">
        <f t="shared" si="79"/>
        <v>#NAME?</v>
      </c>
      <c r="DM47" s="80" t="e">
        <f t="shared" si="79"/>
        <v>#NAME?</v>
      </c>
      <c r="DN47" s="80" t="e">
        <f t="shared" si="79"/>
        <v>#NAME?</v>
      </c>
      <c r="DO47" s="80" t="e">
        <f t="shared" si="79"/>
        <v>#NAME?</v>
      </c>
      <c r="DP47" s="80" t="e">
        <f t="shared" si="79"/>
        <v>#NAME?</v>
      </c>
      <c r="DQ47" s="80" t="e">
        <f t="shared" si="79"/>
        <v>#NAME?</v>
      </c>
      <c r="DR47" s="80" t="e">
        <f t="shared" si="79"/>
        <v>#NAME?</v>
      </c>
      <c r="DS47" s="80" t="e">
        <f t="shared" si="79"/>
        <v>#NAME?</v>
      </c>
      <c r="DT47" s="80" t="e">
        <f t="shared" si="79"/>
        <v>#NAME?</v>
      </c>
      <c r="DU47" s="80" t="e">
        <f t="shared" si="79"/>
        <v>#NAME?</v>
      </c>
      <c r="DV47" s="80" t="e">
        <f t="shared" si="79"/>
        <v>#NAME?</v>
      </c>
      <c r="DW47" s="80" t="e">
        <f t="shared" si="79"/>
        <v>#NAME?</v>
      </c>
      <c r="DX47" s="80" t="e">
        <f t="shared" si="79"/>
        <v>#NAME?</v>
      </c>
      <c r="DY47" s="80" t="e">
        <f t="shared" si="79"/>
        <v>#NAME?</v>
      </c>
      <c r="DZ47" s="80" t="e">
        <f t="shared" si="79"/>
        <v>#NAME?</v>
      </c>
      <c r="EA47" s="80" t="e">
        <f t="shared" si="79"/>
        <v>#NAME?</v>
      </c>
      <c r="EB47" s="80" t="e">
        <f t="shared" si="79"/>
        <v>#NAME?</v>
      </c>
      <c r="EC47" s="80" t="e">
        <f t="shared" si="79"/>
        <v>#NAME?</v>
      </c>
      <c r="ED47" s="80" t="e">
        <f t="shared" ref="ED47:GO47" si="80">PodaArvore*ED10/1000</f>
        <v>#NAME?</v>
      </c>
      <c r="EE47" s="80" t="e">
        <f t="shared" si="80"/>
        <v>#NAME?</v>
      </c>
      <c r="EF47" s="80" t="e">
        <f t="shared" si="80"/>
        <v>#NAME?</v>
      </c>
      <c r="EG47" s="80" t="e">
        <f t="shared" si="80"/>
        <v>#NAME?</v>
      </c>
      <c r="EH47" s="80" t="e">
        <f t="shared" si="80"/>
        <v>#NAME?</v>
      </c>
      <c r="EI47" s="80" t="e">
        <f t="shared" si="80"/>
        <v>#NAME?</v>
      </c>
      <c r="EJ47" s="80" t="e">
        <f t="shared" si="80"/>
        <v>#NAME?</v>
      </c>
      <c r="EK47" s="80" t="e">
        <f t="shared" si="80"/>
        <v>#NAME?</v>
      </c>
      <c r="EL47" s="80" t="e">
        <f t="shared" si="80"/>
        <v>#NAME?</v>
      </c>
      <c r="EM47" s="80" t="e">
        <f t="shared" si="80"/>
        <v>#NAME?</v>
      </c>
      <c r="EN47" s="80" t="e">
        <f t="shared" si="80"/>
        <v>#NAME?</v>
      </c>
      <c r="EO47" s="80" t="e">
        <f t="shared" si="80"/>
        <v>#NAME?</v>
      </c>
      <c r="EP47" s="80" t="e">
        <f t="shared" si="80"/>
        <v>#NAME?</v>
      </c>
      <c r="EQ47" s="80" t="e">
        <f t="shared" si="80"/>
        <v>#NAME?</v>
      </c>
      <c r="ER47" s="80" t="e">
        <f t="shared" si="80"/>
        <v>#NAME?</v>
      </c>
      <c r="ES47" s="80" t="e">
        <f t="shared" si="80"/>
        <v>#NAME?</v>
      </c>
      <c r="ET47" s="80" t="e">
        <f t="shared" si="80"/>
        <v>#NAME?</v>
      </c>
      <c r="EU47" s="80" t="e">
        <f t="shared" si="80"/>
        <v>#NAME?</v>
      </c>
      <c r="EV47" s="80" t="e">
        <f t="shared" si="80"/>
        <v>#NAME?</v>
      </c>
      <c r="EW47" s="80" t="e">
        <f t="shared" si="80"/>
        <v>#NAME?</v>
      </c>
      <c r="EX47" s="80" t="e">
        <f t="shared" si="80"/>
        <v>#NAME?</v>
      </c>
      <c r="EY47" s="80" t="e">
        <f t="shared" si="80"/>
        <v>#NAME?</v>
      </c>
      <c r="EZ47" s="80" t="e">
        <f t="shared" si="80"/>
        <v>#NAME?</v>
      </c>
      <c r="FA47" s="80" t="e">
        <f t="shared" si="80"/>
        <v>#NAME?</v>
      </c>
      <c r="FB47" s="80" t="e">
        <f t="shared" si="80"/>
        <v>#NAME?</v>
      </c>
      <c r="FC47" s="80" t="e">
        <f t="shared" si="80"/>
        <v>#NAME?</v>
      </c>
      <c r="FD47" s="80" t="e">
        <f t="shared" si="80"/>
        <v>#NAME?</v>
      </c>
      <c r="FE47" s="80" t="e">
        <f t="shared" si="80"/>
        <v>#NAME?</v>
      </c>
      <c r="FF47" s="80" t="e">
        <f t="shared" si="80"/>
        <v>#NAME?</v>
      </c>
      <c r="FG47" s="80" t="e">
        <f t="shared" si="80"/>
        <v>#NAME?</v>
      </c>
      <c r="FH47" s="80" t="e">
        <f t="shared" si="80"/>
        <v>#NAME?</v>
      </c>
      <c r="FI47" s="80" t="e">
        <f t="shared" si="80"/>
        <v>#NAME?</v>
      </c>
      <c r="FJ47" s="80" t="e">
        <f t="shared" si="80"/>
        <v>#NAME?</v>
      </c>
      <c r="FK47" s="80" t="e">
        <f t="shared" si="80"/>
        <v>#NAME?</v>
      </c>
      <c r="FL47" s="80" t="e">
        <f t="shared" si="80"/>
        <v>#NAME?</v>
      </c>
      <c r="FM47" s="80" t="e">
        <f t="shared" si="80"/>
        <v>#NAME?</v>
      </c>
      <c r="FN47" s="80" t="e">
        <f t="shared" si="80"/>
        <v>#NAME?</v>
      </c>
      <c r="FO47" s="80" t="e">
        <f t="shared" si="80"/>
        <v>#NAME?</v>
      </c>
      <c r="FP47" s="80" t="e">
        <f t="shared" si="80"/>
        <v>#NAME?</v>
      </c>
      <c r="FQ47" s="80" t="e">
        <f t="shared" si="80"/>
        <v>#NAME?</v>
      </c>
      <c r="FR47" s="80" t="e">
        <f t="shared" si="80"/>
        <v>#NAME?</v>
      </c>
      <c r="FS47" s="80" t="e">
        <f t="shared" si="80"/>
        <v>#NAME?</v>
      </c>
      <c r="FT47" s="80" t="e">
        <f t="shared" si="80"/>
        <v>#NAME?</v>
      </c>
      <c r="FU47" s="80" t="e">
        <f t="shared" si="80"/>
        <v>#NAME?</v>
      </c>
      <c r="FV47" s="80" t="e">
        <f t="shared" si="80"/>
        <v>#NAME?</v>
      </c>
      <c r="FW47" s="80" t="e">
        <f t="shared" si="80"/>
        <v>#NAME?</v>
      </c>
      <c r="FX47" s="80" t="e">
        <f t="shared" si="80"/>
        <v>#NAME?</v>
      </c>
      <c r="FY47" s="80" t="e">
        <f t="shared" si="80"/>
        <v>#NAME?</v>
      </c>
      <c r="FZ47" s="80" t="e">
        <f t="shared" si="80"/>
        <v>#NAME?</v>
      </c>
      <c r="GA47" s="80" t="e">
        <f t="shared" si="80"/>
        <v>#NAME?</v>
      </c>
      <c r="GB47" s="80" t="e">
        <f t="shared" si="80"/>
        <v>#NAME?</v>
      </c>
      <c r="GC47" s="80" t="e">
        <f t="shared" si="80"/>
        <v>#NAME?</v>
      </c>
      <c r="GD47" s="80" t="e">
        <f t="shared" si="80"/>
        <v>#NAME?</v>
      </c>
      <c r="GE47" s="80" t="e">
        <f t="shared" si="80"/>
        <v>#NAME?</v>
      </c>
      <c r="GF47" s="80" t="e">
        <f t="shared" si="80"/>
        <v>#NAME?</v>
      </c>
      <c r="GG47" s="80" t="e">
        <f t="shared" si="80"/>
        <v>#NAME?</v>
      </c>
      <c r="GH47" s="80" t="e">
        <f t="shared" si="80"/>
        <v>#NAME?</v>
      </c>
      <c r="GI47" s="80" t="e">
        <f t="shared" si="80"/>
        <v>#NAME?</v>
      </c>
      <c r="GJ47" s="80" t="e">
        <f t="shared" si="80"/>
        <v>#NAME?</v>
      </c>
      <c r="GK47" s="80" t="e">
        <f t="shared" si="80"/>
        <v>#NAME?</v>
      </c>
      <c r="GL47" s="80" t="e">
        <f t="shared" si="80"/>
        <v>#NAME?</v>
      </c>
      <c r="GM47" s="80" t="e">
        <f t="shared" si="80"/>
        <v>#NAME?</v>
      </c>
      <c r="GN47" s="80" t="e">
        <f t="shared" si="80"/>
        <v>#NAME?</v>
      </c>
      <c r="GO47" s="80" t="e">
        <f t="shared" si="80"/>
        <v>#NAME?</v>
      </c>
      <c r="GP47" s="80" t="e">
        <f t="shared" ref="GP47:HI47" si="81">PodaArvore*GP10/1000</f>
        <v>#NAME?</v>
      </c>
      <c r="GQ47" s="80" t="e">
        <f t="shared" si="81"/>
        <v>#NAME?</v>
      </c>
      <c r="GR47" s="80" t="e">
        <f t="shared" si="81"/>
        <v>#NAME?</v>
      </c>
      <c r="GS47" s="80" t="e">
        <f t="shared" si="81"/>
        <v>#NAME?</v>
      </c>
      <c r="GT47" s="80" t="e">
        <f t="shared" si="81"/>
        <v>#NAME?</v>
      </c>
      <c r="GU47" s="80" t="e">
        <f t="shared" si="81"/>
        <v>#NAME?</v>
      </c>
      <c r="GV47" s="80" t="e">
        <f t="shared" si="81"/>
        <v>#NAME?</v>
      </c>
      <c r="GW47" s="80" t="e">
        <f t="shared" si="81"/>
        <v>#NAME?</v>
      </c>
      <c r="GX47" s="80" t="e">
        <f t="shared" si="81"/>
        <v>#NAME?</v>
      </c>
      <c r="GY47" s="80" t="e">
        <f t="shared" si="81"/>
        <v>#NAME?</v>
      </c>
      <c r="GZ47" s="80" t="e">
        <f t="shared" si="81"/>
        <v>#NAME?</v>
      </c>
      <c r="HA47" s="80" t="e">
        <f t="shared" si="81"/>
        <v>#NAME?</v>
      </c>
      <c r="HB47" s="80" t="e">
        <f t="shared" si="81"/>
        <v>#NAME?</v>
      </c>
      <c r="HC47" s="80" t="e">
        <f t="shared" si="81"/>
        <v>#NAME?</v>
      </c>
      <c r="HD47" s="80" t="e">
        <f t="shared" si="81"/>
        <v>#NAME?</v>
      </c>
      <c r="HE47" s="80" t="e">
        <f t="shared" si="81"/>
        <v>#NAME?</v>
      </c>
      <c r="HF47" s="80" t="e">
        <f t="shared" si="81"/>
        <v>#NAME?</v>
      </c>
      <c r="HG47" s="80" t="e">
        <f t="shared" si="81"/>
        <v>#NAME?</v>
      </c>
      <c r="HH47" s="80" t="e">
        <f t="shared" si="81"/>
        <v>#NAME?</v>
      </c>
      <c r="HI47" s="80" t="e">
        <f t="shared" si="81"/>
        <v>#NAME?</v>
      </c>
    </row>
    <row r="48" spans="1:217" x14ac:dyDescent="0.2">
      <c r="A48" s="30" t="s">
        <v>96</v>
      </c>
      <c r="B48" s="80" t="e">
        <f>OPEX_sistemas*#REF!/1000</f>
        <v>#NAME?</v>
      </c>
      <c r="C48" s="80" t="e">
        <f>OPEX_sistemas*#REF!/1000</f>
        <v>#NAME?</v>
      </c>
      <c r="D48" s="80" t="e">
        <f>OPEX_sistemas*#REF!/1000</f>
        <v>#NAME?</v>
      </c>
      <c r="E48" s="80" t="e">
        <f>OPEX_sistemas*#REF!/1000</f>
        <v>#NAME?</v>
      </c>
      <c r="F48" s="80" t="e">
        <f>OPEX_sistemas*#REF!/1000</f>
        <v>#NAME?</v>
      </c>
      <c r="G48" s="80" t="e">
        <f>OPEX_sistemas*#REF!/1000</f>
        <v>#NAME?</v>
      </c>
      <c r="H48" s="80" t="e">
        <f>OPEX_sistemas*#REF!/1000</f>
        <v>#NAME?</v>
      </c>
      <c r="I48" s="80" t="e">
        <f>OPEX_sistemas*#REF!/1000</f>
        <v>#NAME?</v>
      </c>
      <c r="J48" s="80" t="e">
        <f>OPEX_sistemas*#REF!/1000</f>
        <v>#NAME?</v>
      </c>
      <c r="K48" s="80" t="e">
        <f>OPEX_sistemas*#REF!/1000</f>
        <v>#NAME?</v>
      </c>
      <c r="L48" s="80" t="e">
        <f>OPEX_sistemas*#REF!/1000</f>
        <v>#NAME?</v>
      </c>
      <c r="M48" s="80" t="e">
        <f>OPEX_sistemas*#REF!/1000</f>
        <v>#NAME?</v>
      </c>
      <c r="N48" s="80" t="e">
        <f>OPEX_sistemas*#REF!/1000</f>
        <v>#NAME?</v>
      </c>
      <c r="O48" s="80" t="e">
        <f>OPEX_sistemas*#REF!/1000</f>
        <v>#NAME?</v>
      </c>
      <c r="P48" s="80" t="e">
        <f>OPEX_sistemas*#REF!/1000</f>
        <v>#NAME?</v>
      </c>
      <c r="Q48" s="80" t="e">
        <f>OPEX_sistemas*#REF!/1000</f>
        <v>#NAME?</v>
      </c>
      <c r="R48" s="80" t="e">
        <f>OPEX_sistemas*#REF!/1000</f>
        <v>#NAME?</v>
      </c>
      <c r="S48" s="80" t="e">
        <f>OPEX_sistemas*#REF!/1000</f>
        <v>#NAME?</v>
      </c>
      <c r="T48" s="80" t="e">
        <f>OPEX_sistemas*#REF!/1000</f>
        <v>#NAME?</v>
      </c>
      <c r="U48" s="80" t="e">
        <f>OPEX_sistemas*#REF!/1000</f>
        <v>#NAME?</v>
      </c>
      <c r="V48" s="80" t="e">
        <f>OPEX_sistemas*#REF!/1000</f>
        <v>#NAME?</v>
      </c>
      <c r="W48" s="80" t="e">
        <f>OPEX_sistemas*#REF!/1000</f>
        <v>#NAME?</v>
      </c>
      <c r="X48" s="80" t="e">
        <f>OPEX_sistemas*#REF!/1000</f>
        <v>#NAME?</v>
      </c>
      <c r="Y48" s="80" t="e">
        <f>OPEX_sistemas*#REF!/1000</f>
        <v>#NAME?</v>
      </c>
      <c r="Z48" s="80" t="e">
        <f>OPEX_sistemas*#REF!/1000</f>
        <v>#NAME?</v>
      </c>
      <c r="AA48" s="80" t="e">
        <f>OPEX_sistemas*#REF!/1000</f>
        <v>#NAME?</v>
      </c>
      <c r="AB48" s="80" t="e">
        <f>OPEX_sistemas*#REF!/1000</f>
        <v>#NAME?</v>
      </c>
      <c r="AC48" s="80" t="e">
        <f>OPEX_sistemas*#REF!/1000</f>
        <v>#NAME?</v>
      </c>
      <c r="AD48" s="80" t="e">
        <f>OPEX_sistemas*#REF!/1000</f>
        <v>#NAME?</v>
      </c>
      <c r="AE48" s="80" t="e">
        <f>OPEX_sistemas*#REF!/1000</f>
        <v>#NAME?</v>
      </c>
      <c r="AF48" s="80" t="e">
        <f>OPEX_sistemas*#REF!/1000</f>
        <v>#NAME?</v>
      </c>
      <c r="AG48" s="80" t="e">
        <f>OPEX_sistemas*#REF!/1000</f>
        <v>#NAME?</v>
      </c>
      <c r="AH48" s="80" t="e">
        <f>OPEX_sistemas*#REF!/1000</f>
        <v>#NAME?</v>
      </c>
      <c r="AI48" s="80" t="e">
        <f>OPEX_sistemas*#REF!/1000</f>
        <v>#NAME?</v>
      </c>
      <c r="AJ48" s="80" t="e">
        <f>OPEX_sistemas*#REF!/1000</f>
        <v>#NAME?</v>
      </c>
      <c r="AK48" s="80" t="e">
        <f>OPEX_sistemas*#REF!/1000</f>
        <v>#NAME?</v>
      </c>
      <c r="AL48" s="80" t="e">
        <f>OPEX_sistemas*#REF!/1000</f>
        <v>#NAME?</v>
      </c>
      <c r="AM48" s="80" t="e">
        <f>OPEX_sistemas*#REF!/1000</f>
        <v>#NAME?</v>
      </c>
      <c r="AN48" s="80" t="e">
        <f>OPEX_sistemas*#REF!/1000</f>
        <v>#NAME?</v>
      </c>
      <c r="AO48" s="80" t="e">
        <f>OPEX_sistemas*#REF!/1000</f>
        <v>#NAME?</v>
      </c>
      <c r="AP48" s="80" t="e">
        <f>OPEX_sistemas*#REF!/1000</f>
        <v>#NAME?</v>
      </c>
      <c r="AQ48" s="80" t="e">
        <f>OPEX_sistemas*#REF!/1000</f>
        <v>#NAME?</v>
      </c>
      <c r="AR48" s="80" t="e">
        <f>OPEX_sistemas*#REF!/1000</f>
        <v>#NAME?</v>
      </c>
      <c r="AS48" s="80" t="e">
        <f>OPEX_sistemas*#REF!/1000</f>
        <v>#NAME?</v>
      </c>
      <c r="AT48" s="80" t="e">
        <f>OPEX_sistemas*#REF!/1000</f>
        <v>#NAME?</v>
      </c>
      <c r="AU48" s="80" t="e">
        <f>OPEX_sistemas*#REF!/1000</f>
        <v>#NAME?</v>
      </c>
      <c r="AV48" s="80" t="e">
        <f>OPEX_sistemas*#REF!/1000</f>
        <v>#NAME?</v>
      </c>
      <c r="AW48" s="80" t="e">
        <f>OPEX_sistemas*#REF!/1000</f>
        <v>#NAME?</v>
      </c>
      <c r="AX48" s="80" t="e">
        <f>OPEX_sistemas*#REF!/1000</f>
        <v>#NAME?</v>
      </c>
      <c r="AY48" s="80" t="e">
        <f>OPEX_sistemas*#REF!/1000</f>
        <v>#NAME?</v>
      </c>
      <c r="AZ48" s="80" t="e">
        <f>OPEX_sistemas*#REF!/1000</f>
        <v>#NAME?</v>
      </c>
      <c r="BA48" s="80" t="e">
        <f>OPEX_sistemas*#REF!/1000</f>
        <v>#NAME?</v>
      </c>
      <c r="BB48" s="80" t="e">
        <f>OPEX_sistemas*#REF!/1000</f>
        <v>#NAME?</v>
      </c>
      <c r="BC48" s="80" t="e">
        <f>OPEX_sistemas*#REF!/1000</f>
        <v>#NAME?</v>
      </c>
      <c r="BD48" s="80" t="e">
        <f>OPEX_sistemas*#REF!/1000</f>
        <v>#NAME?</v>
      </c>
      <c r="BE48" s="80" t="e">
        <f>OPEX_sistemas*#REF!/1000</f>
        <v>#NAME?</v>
      </c>
      <c r="BF48" s="80" t="e">
        <f>OPEX_sistemas*#REF!/1000</f>
        <v>#NAME?</v>
      </c>
      <c r="BG48" s="80" t="e">
        <f>OPEX_sistemas*#REF!/1000</f>
        <v>#NAME?</v>
      </c>
      <c r="BH48" s="80" t="e">
        <f>OPEX_sistemas*#REF!/1000</f>
        <v>#NAME?</v>
      </c>
      <c r="BI48" s="80" t="e">
        <f>OPEX_sistemas*#REF!/1000</f>
        <v>#NAME?</v>
      </c>
      <c r="BJ48" s="80" t="e">
        <f>OPEX_sistemas*#REF!/1000</f>
        <v>#NAME?</v>
      </c>
      <c r="BK48" s="80" t="e">
        <f>OPEX_sistemas*#REF!/1000</f>
        <v>#NAME?</v>
      </c>
      <c r="BL48" s="80" t="e">
        <f>OPEX_sistemas*#REF!/1000</f>
        <v>#NAME?</v>
      </c>
      <c r="BM48" s="80" t="e">
        <f>OPEX_sistemas*#REF!/1000</f>
        <v>#NAME?</v>
      </c>
      <c r="BN48" s="80" t="e">
        <f>OPEX_sistemas*#REF!/1000</f>
        <v>#NAME?</v>
      </c>
      <c r="BO48" s="80" t="e">
        <f>OPEX_sistemas*#REF!/1000</f>
        <v>#NAME?</v>
      </c>
      <c r="BP48" s="80" t="e">
        <f>OPEX_sistemas*#REF!/1000</f>
        <v>#NAME?</v>
      </c>
      <c r="BQ48" s="80" t="e">
        <f>OPEX_sistemas*#REF!/1000</f>
        <v>#NAME?</v>
      </c>
      <c r="BR48" s="80" t="e">
        <f>OPEX_sistemas*#REF!/1000</f>
        <v>#NAME?</v>
      </c>
      <c r="BS48" s="80" t="e">
        <f>OPEX_sistemas*#REF!/1000</f>
        <v>#NAME?</v>
      </c>
      <c r="BT48" s="80" t="e">
        <f>OPEX_sistemas*#REF!/1000</f>
        <v>#NAME?</v>
      </c>
      <c r="BU48" s="80" t="e">
        <f>OPEX_sistemas*#REF!/1000</f>
        <v>#NAME?</v>
      </c>
      <c r="BV48" s="80" t="e">
        <f>OPEX_sistemas*#REF!/1000</f>
        <v>#NAME?</v>
      </c>
      <c r="BW48" s="80" t="e">
        <f>OPEX_sistemas*#REF!/1000</f>
        <v>#NAME?</v>
      </c>
      <c r="BX48" s="80" t="e">
        <f>OPEX_sistemas*#REF!/1000</f>
        <v>#NAME?</v>
      </c>
      <c r="BY48" s="80" t="e">
        <f>OPEX_sistemas*#REF!/1000</f>
        <v>#NAME?</v>
      </c>
      <c r="BZ48" s="80" t="e">
        <f>OPEX_sistemas*#REF!/1000</f>
        <v>#NAME?</v>
      </c>
      <c r="CA48" s="80" t="e">
        <f>OPEX_sistemas*#REF!/1000</f>
        <v>#NAME?</v>
      </c>
      <c r="CB48" s="80" t="e">
        <f>OPEX_sistemas*#REF!/1000</f>
        <v>#NAME?</v>
      </c>
      <c r="CC48" s="80" t="e">
        <f>OPEX_sistemas*#REF!/1000</f>
        <v>#NAME?</v>
      </c>
      <c r="CD48" s="80" t="e">
        <f>OPEX_sistemas*#REF!/1000</f>
        <v>#NAME?</v>
      </c>
      <c r="CE48" s="80" t="e">
        <f>OPEX_sistemas*#REF!/1000</f>
        <v>#NAME?</v>
      </c>
      <c r="CF48" s="80" t="e">
        <f>OPEX_sistemas*#REF!/1000</f>
        <v>#NAME?</v>
      </c>
      <c r="CG48" s="80" t="e">
        <f>OPEX_sistemas*#REF!/1000</f>
        <v>#NAME?</v>
      </c>
      <c r="CH48" s="80" t="e">
        <f>OPEX_sistemas*#REF!/1000</f>
        <v>#NAME?</v>
      </c>
      <c r="CI48" s="80" t="e">
        <f>OPEX_sistemas*#REF!/1000</f>
        <v>#NAME?</v>
      </c>
      <c r="CJ48" s="80" t="e">
        <f>OPEX_sistemas*#REF!/1000</f>
        <v>#NAME?</v>
      </c>
      <c r="CK48" s="80" t="e">
        <f>OPEX_sistemas*#REF!/1000</f>
        <v>#NAME?</v>
      </c>
      <c r="CL48" s="80" t="e">
        <f>OPEX_sistemas*#REF!/1000</f>
        <v>#NAME?</v>
      </c>
      <c r="CM48" s="80" t="e">
        <f>OPEX_sistemas*#REF!/1000</f>
        <v>#NAME?</v>
      </c>
      <c r="CN48" s="80" t="e">
        <f>OPEX_sistemas*#REF!/1000</f>
        <v>#NAME?</v>
      </c>
      <c r="CO48" s="80" t="e">
        <f>OPEX_sistemas*#REF!/1000</f>
        <v>#NAME?</v>
      </c>
      <c r="CP48" s="80" t="e">
        <f>OPEX_sistemas*#REF!/1000</f>
        <v>#NAME?</v>
      </c>
      <c r="CQ48" s="80" t="e">
        <f>OPEX_sistemas*#REF!/1000</f>
        <v>#NAME?</v>
      </c>
      <c r="CR48" s="80" t="e">
        <f>OPEX_sistemas*#REF!/1000</f>
        <v>#NAME?</v>
      </c>
      <c r="CS48" s="80" t="e">
        <f>OPEX_sistemas*#REF!/1000</f>
        <v>#NAME?</v>
      </c>
      <c r="CT48" s="80" t="e">
        <f>OPEX_sistemas*#REF!/1000</f>
        <v>#NAME?</v>
      </c>
      <c r="CU48" s="80" t="e">
        <f>OPEX_sistemas*#REF!/1000</f>
        <v>#NAME?</v>
      </c>
      <c r="CV48" s="80" t="e">
        <f>OPEX_sistemas*#REF!/1000</f>
        <v>#NAME?</v>
      </c>
      <c r="CW48" s="80" t="e">
        <f>OPEX_sistemas*#REF!/1000</f>
        <v>#NAME?</v>
      </c>
      <c r="CX48" s="80" t="e">
        <f>OPEX_sistemas*#REF!/1000</f>
        <v>#NAME?</v>
      </c>
      <c r="CY48" s="80" t="e">
        <f>OPEX_sistemas*#REF!/1000</f>
        <v>#NAME?</v>
      </c>
      <c r="CZ48" s="80" t="e">
        <f>OPEX_sistemas*#REF!/1000</f>
        <v>#NAME?</v>
      </c>
      <c r="DA48" s="80" t="e">
        <f>OPEX_sistemas*#REF!/1000</f>
        <v>#NAME?</v>
      </c>
      <c r="DB48" s="80" t="e">
        <f>OPEX_sistemas*#REF!/1000</f>
        <v>#NAME?</v>
      </c>
      <c r="DC48" s="80" t="e">
        <f>OPEX_sistemas*#REF!/1000</f>
        <v>#NAME?</v>
      </c>
      <c r="DD48" s="80" t="e">
        <f>OPEX_sistemas*#REF!/1000</f>
        <v>#NAME?</v>
      </c>
      <c r="DE48" s="80" t="e">
        <f>OPEX_sistemas*#REF!/1000</f>
        <v>#NAME?</v>
      </c>
      <c r="DF48" s="80" t="e">
        <f>OPEX_sistemas*#REF!/1000</f>
        <v>#NAME?</v>
      </c>
      <c r="DG48" s="80" t="e">
        <f>OPEX_sistemas*#REF!/1000</f>
        <v>#NAME?</v>
      </c>
      <c r="DH48" s="80" t="e">
        <f>OPEX_sistemas*#REF!/1000</f>
        <v>#NAME?</v>
      </c>
      <c r="DI48" s="80" t="e">
        <f>OPEX_sistemas*#REF!/1000</f>
        <v>#NAME?</v>
      </c>
      <c r="DJ48" s="80" t="e">
        <f>OPEX_sistemas*#REF!/1000</f>
        <v>#NAME?</v>
      </c>
      <c r="DK48" s="80" t="e">
        <f>OPEX_sistemas*#REF!/1000</f>
        <v>#NAME?</v>
      </c>
      <c r="DL48" s="80" t="e">
        <f>OPEX_sistemas*#REF!/1000</f>
        <v>#NAME?</v>
      </c>
      <c r="DM48" s="80" t="e">
        <f>OPEX_sistemas*#REF!/1000</f>
        <v>#NAME?</v>
      </c>
      <c r="DN48" s="80" t="e">
        <f>OPEX_sistemas*#REF!/1000</f>
        <v>#NAME?</v>
      </c>
      <c r="DO48" s="80" t="e">
        <f>OPEX_sistemas*#REF!/1000</f>
        <v>#NAME?</v>
      </c>
      <c r="DP48" s="80" t="e">
        <f>OPEX_sistemas*#REF!/1000</f>
        <v>#NAME?</v>
      </c>
      <c r="DQ48" s="80" t="e">
        <f>OPEX_sistemas*#REF!/1000</f>
        <v>#NAME?</v>
      </c>
      <c r="DR48" s="80" t="e">
        <f>OPEX_sistemas*#REF!/1000</f>
        <v>#NAME?</v>
      </c>
      <c r="DS48" s="80" t="e">
        <f>OPEX_sistemas*#REF!/1000</f>
        <v>#NAME?</v>
      </c>
      <c r="DT48" s="80" t="e">
        <f>OPEX_sistemas*#REF!/1000</f>
        <v>#NAME?</v>
      </c>
      <c r="DU48" s="80" t="e">
        <f>OPEX_sistemas*#REF!/1000</f>
        <v>#NAME?</v>
      </c>
      <c r="DV48" s="80" t="e">
        <f>OPEX_sistemas*#REF!/1000</f>
        <v>#NAME?</v>
      </c>
      <c r="DW48" s="80" t="e">
        <f>OPEX_sistemas*#REF!/1000</f>
        <v>#NAME?</v>
      </c>
      <c r="DX48" s="80" t="e">
        <f>OPEX_sistemas*#REF!/1000</f>
        <v>#NAME?</v>
      </c>
      <c r="DY48" s="80" t="e">
        <f>OPEX_sistemas*#REF!/1000</f>
        <v>#NAME?</v>
      </c>
      <c r="DZ48" s="80" t="e">
        <f>OPEX_sistemas*#REF!/1000</f>
        <v>#NAME?</v>
      </c>
      <c r="EA48" s="80" t="e">
        <f>OPEX_sistemas*#REF!/1000</f>
        <v>#NAME?</v>
      </c>
      <c r="EB48" s="80" t="e">
        <f>OPEX_sistemas*#REF!/1000</f>
        <v>#NAME?</v>
      </c>
      <c r="EC48" s="80" t="e">
        <f>OPEX_sistemas*#REF!/1000</f>
        <v>#NAME?</v>
      </c>
      <c r="ED48" s="80" t="e">
        <f>OPEX_sistemas*#REF!/1000</f>
        <v>#NAME?</v>
      </c>
      <c r="EE48" s="80" t="e">
        <f>OPEX_sistemas*#REF!/1000</f>
        <v>#NAME?</v>
      </c>
      <c r="EF48" s="80" t="e">
        <f>OPEX_sistemas*#REF!/1000</f>
        <v>#NAME?</v>
      </c>
      <c r="EG48" s="80" t="e">
        <f>OPEX_sistemas*#REF!/1000</f>
        <v>#NAME?</v>
      </c>
      <c r="EH48" s="80" t="e">
        <f>OPEX_sistemas*#REF!/1000</f>
        <v>#NAME?</v>
      </c>
      <c r="EI48" s="80" t="e">
        <f>OPEX_sistemas*#REF!/1000</f>
        <v>#NAME?</v>
      </c>
      <c r="EJ48" s="80" t="e">
        <f>OPEX_sistemas*#REF!/1000</f>
        <v>#NAME?</v>
      </c>
      <c r="EK48" s="80" t="e">
        <f>OPEX_sistemas*#REF!/1000</f>
        <v>#NAME?</v>
      </c>
      <c r="EL48" s="80" t="e">
        <f>OPEX_sistemas*#REF!/1000</f>
        <v>#NAME?</v>
      </c>
      <c r="EM48" s="80" t="e">
        <f>OPEX_sistemas*#REF!/1000</f>
        <v>#NAME?</v>
      </c>
      <c r="EN48" s="80" t="e">
        <f>OPEX_sistemas*#REF!/1000</f>
        <v>#NAME?</v>
      </c>
      <c r="EO48" s="80" t="e">
        <f>OPEX_sistemas*#REF!/1000</f>
        <v>#NAME?</v>
      </c>
      <c r="EP48" s="80" t="e">
        <f>OPEX_sistemas*#REF!/1000</f>
        <v>#NAME?</v>
      </c>
      <c r="EQ48" s="80" t="e">
        <f>OPEX_sistemas*#REF!/1000</f>
        <v>#NAME?</v>
      </c>
      <c r="ER48" s="80" t="e">
        <f>OPEX_sistemas*#REF!/1000</f>
        <v>#NAME?</v>
      </c>
      <c r="ES48" s="80" t="e">
        <f>OPEX_sistemas*#REF!/1000</f>
        <v>#NAME?</v>
      </c>
      <c r="ET48" s="80" t="e">
        <f>OPEX_sistemas*#REF!/1000</f>
        <v>#NAME?</v>
      </c>
      <c r="EU48" s="80" t="e">
        <f>OPEX_sistemas*#REF!/1000</f>
        <v>#NAME?</v>
      </c>
      <c r="EV48" s="80" t="e">
        <f>OPEX_sistemas*#REF!/1000</f>
        <v>#NAME?</v>
      </c>
      <c r="EW48" s="80" t="e">
        <f>OPEX_sistemas*#REF!/1000</f>
        <v>#NAME?</v>
      </c>
      <c r="EX48" s="80" t="e">
        <f>OPEX_sistemas*#REF!/1000</f>
        <v>#NAME?</v>
      </c>
      <c r="EY48" s="80" t="e">
        <f>OPEX_sistemas*#REF!/1000</f>
        <v>#NAME?</v>
      </c>
      <c r="EZ48" s="80" t="e">
        <f>OPEX_sistemas*#REF!/1000</f>
        <v>#NAME?</v>
      </c>
      <c r="FA48" s="80" t="e">
        <f>OPEX_sistemas*#REF!/1000</f>
        <v>#NAME?</v>
      </c>
      <c r="FB48" s="80" t="e">
        <f>OPEX_sistemas*#REF!/1000</f>
        <v>#NAME?</v>
      </c>
      <c r="FC48" s="80" t="e">
        <f>OPEX_sistemas*#REF!/1000</f>
        <v>#NAME?</v>
      </c>
      <c r="FD48" s="80" t="e">
        <f>OPEX_sistemas*#REF!/1000</f>
        <v>#NAME?</v>
      </c>
      <c r="FE48" s="80" t="e">
        <f>OPEX_sistemas*#REF!/1000</f>
        <v>#NAME?</v>
      </c>
      <c r="FF48" s="80" t="e">
        <f>OPEX_sistemas*#REF!/1000</f>
        <v>#NAME?</v>
      </c>
      <c r="FG48" s="80" t="e">
        <f>OPEX_sistemas*#REF!/1000</f>
        <v>#NAME?</v>
      </c>
      <c r="FH48" s="80" t="e">
        <f>OPEX_sistemas*#REF!/1000</f>
        <v>#NAME?</v>
      </c>
      <c r="FI48" s="80" t="e">
        <f>OPEX_sistemas*#REF!/1000</f>
        <v>#NAME?</v>
      </c>
      <c r="FJ48" s="80" t="e">
        <f>OPEX_sistemas*#REF!/1000</f>
        <v>#NAME?</v>
      </c>
      <c r="FK48" s="80" t="e">
        <f>OPEX_sistemas*#REF!/1000</f>
        <v>#NAME?</v>
      </c>
      <c r="FL48" s="80" t="e">
        <f>OPEX_sistemas*#REF!/1000</f>
        <v>#NAME?</v>
      </c>
      <c r="FM48" s="80" t="e">
        <f>OPEX_sistemas*#REF!/1000</f>
        <v>#NAME?</v>
      </c>
      <c r="FN48" s="80" t="e">
        <f>OPEX_sistemas*#REF!/1000</f>
        <v>#NAME?</v>
      </c>
      <c r="FO48" s="80" t="e">
        <f>OPEX_sistemas*#REF!/1000</f>
        <v>#NAME?</v>
      </c>
      <c r="FP48" s="80" t="e">
        <f>OPEX_sistemas*#REF!/1000</f>
        <v>#NAME?</v>
      </c>
      <c r="FQ48" s="80" t="e">
        <f>OPEX_sistemas*#REF!/1000</f>
        <v>#NAME?</v>
      </c>
      <c r="FR48" s="80" t="e">
        <f>OPEX_sistemas*#REF!/1000</f>
        <v>#NAME?</v>
      </c>
      <c r="FS48" s="80" t="e">
        <f>OPEX_sistemas*#REF!/1000</f>
        <v>#NAME?</v>
      </c>
      <c r="FT48" s="80" t="e">
        <f>OPEX_sistemas*#REF!/1000</f>
        <v>#NAME?</v>
      </c>
      <c r="FU48" s="80" t="e">
        <f>OPEX_sistemas*#REF!/1000</f>
        <v>#NAME?</v>
      </c>
      <c r="FV48" s="80" t="e">
        <f>OPEX_sistemas*#REF!/1000</f>
        <v>#NAME?</v>
      </c>
      <c r="FW48" s="80" t="e">
        <f>OPEX_sistemas*#REF!/1000</f>
        <v>#NAME?</v>
      </c>
      <c r="FX48" s="80" t="e">
        <f>OPEX_sistemas*#REF!/1000</f>
        <v>#NAME?</v>
      </c>
      <c r="FY48" s="80" t="e">
        <f>OPEX_sistemas*#REF!/1000</f>
        <v>#NAME?</v>
      </c>
      <c r="FZ48" s="80" t="e">
        <f>OPEX_sistemas*#REF!/1000</f>
        <v>#NAME?</v>
      </c>
      <c r="GA48" s="80" t="e">
        <f>OPEX_sistemas*#REF!/1000</f>
        <v>#NAME?</v>
      </c>
      <c r="GB48" s="80" t="e">
        <f>OPEX_sistemas*#REF!/1000</f>
        <v>#NAME?</v>
      </c>
      <c r="GC48" s="80" t="e">
        <f>OPEX_sistemas*#REF!/1000</f>
        <v>#NAME?</v>
      </c>
      <c r="GD48" s="80" t="e">
        <f>OPEX_sistemas*#REF!/1000</f>
        <v>#NAME?</v>
      </c>
      <c r="GE48" s="80" t="e">
        <f>OPEX_sistemas*#REF!/1000</f>
        <v>#NAME?</v>
      </c>
      <c r="GF48" s="80" t="e">
        <f>OPEX_sistemas*#REF!/1000</f>
        <v>#NAME?</v>
      </c>
      <c r="GG48" s="80" t="e">
        <f>OPEX_sistemas*#REF!/1000</f>
        <v>#NAME?</v>
      </c>
      <c r="GH48" s="80" t="e">
        <f>OPEX_sistemas*#REF!/1000</f>
        <v>#NAME?</v>
      </c>
      <c r="GI48" s="80" t="e">
        <f>OPEX_sistemas*#REF!/1000</f>
        <v>#NAME?</v>
      </c>
      <c r="GJ48" s="80" t="e">
        <f>OPEX_sistemas*#REF!/1000</f>
        <v>#NAME?</v>
      </c>
      <c r="GK48" s="80" t="e">
        <f>OPEX_sistemas*#REF!/1000</f>
        <v>#NAME?</v>
      </c>
      <c r="GL48" s="80" t="e">
        <f>OPEX_sistemas*#REF!/1000</f>
        <v>#NAME?</v>
      </c>
      <c r="GM48" s="80" t="e">
        <f>OPEX_sistemas*#REF!/1000</f>
        <v>#NAME?</v>
      </c>
      <c r="GN48" s="80" t="e">
        <f>OPEX_sistemas*#REF!/1000</f>
        <v>#NAME?</v>
      </c>
      <c r="GO48" s="80" t="e">
        <f>OPEX_sistemas*#REF!/1000</f>
        <v>#NAME?</v>
      </c>
      <c r="GP48" s="80" t="e">
        <f>OPEX_sistemas*#REF!/1000</f>
        <v>#NAME?</v>
      </c>
      <c r="GQ48" s="80" t="e">
        <f>OPEX_sistemas*#REF!/1000</f>
        <v>#NAME?</v>
      </c>
      <c r="GR48" s="80" t="e">
        <f>OPEX_sistemas*#REF!/1000</f>
        <v>#NAME?</v>
      </c>
      <c r="GS48" s="80" t="e">
        <f>OPEX_sistemas*#REF!/1000</f>
        <v>#NAME?</v>
      </c>
      <c r="GT48" s="80" t="e">
        <f>OPEX_sistemas*#REF!/1000</f>
        <v>#NAME?</v>
      </c>
      <c r="GU48" s="80" t="e">
        <f>OPEX_sistemas*#REF!/1000</f>
        <v>#NAME?</v>
      </c>
      <c r="GV48" s="80" t="e">
        <f>OPEX_sistemas*#REF!/1000</f>
        <v>#NAME?</v>
      </c>
      <c r="GW48" s="80" t="e">
        <f>OPEX_sistemas*#REF!/1000</f>
        <v>#NAME?</v>
      </c>
      <c r="GX48" s="80" t="e">
        <f>OPEX_sistemas*#REF!/1000</f>
        <v>#NAME?</v>
      </c>
      <c r="GY48" s="80" t="e">
        <f>OPEX_sistemas*#REF!/1000</f>
        <v>#NAME?</v>
      </c>
      <c r="GZ48" s="80" t="e">
        <f>OPEX_sistemas*#REF!/1000</f>
        <v>#NAME?</v>
      </c>
      <c r="HA48" s="80" t="e">
        <f>OPEX_sistemas*#REF!/1000</f>
        <v>#NAME?</v>
      </c>
      <c r="HB48" s="80" t="e">
        <f>OPEX_sistemas*#REF!/1000</f>
        <v>#NAME?</v>
      </c>
      <c r="HC48" s="80" t="e">
        <f>OPEX_sistemas*#REF!/1000</f>
        <v>#NAME?</v>
      </c>
      <c r="HD48" s="80" t="e">
        <f>OPEX_sistemas*#REF!/1000</f>
        <v>#NAME?</v>
      </c>
      <c r="HE48" s="80" t="e">
        <f>OPEX_sistemas*#REF!/1000</f>
        <v>#NAME?</v>
      </c>
      <c r="HF48" s="80" t="e">
        <f>OPEX_sistemas*#REF!/1000</f>
        <v>#NAME?</v>
      </c>
      <c r="HG48" s="80" t="e">
        <f>OPEX_sistemas*#REF!/1000</f>
        <v>#NAME?</v>
      </c>
      <c r="HH48" s="80" t="e">
        <f>OPEX_sistemas*#REF!/1000</f>
        <v>#NAME?</v>
      </c>
      <c r="HI48" s="80" t="e">
        <f>OPEX_sistemas*#REF!/1000</f>
        <v>#NAME?</v>
      </c>
    </row>
    <row r="49" spans="1:217" x14ac:dyDescent="0.2">
      <c r="A49" s="30" t="s">
        <v>97</v>
      </c>
      <c r="B49" s="80" t="e">
        <f t="shared" ref="B49:BM49" si="82">EqNaoOpe/1000</f>
        <v>#NAME?</v>
      </c>
      <c r="C49" s="80" t="e">
        <f t="shared" si="82"/>
        <v>#NAME?</v>
      </c>
      <c r="D49" s="80" t="e">
        <f t="shared" si="82"/>
        <v>#NAME?</v>
      </c>
      <c r="E49" s="80" t="e">
        <f t="shared" si="82"/>
        <v>#NAME?</v>
      </c>
      <c r="F49" s="80" t="e">
        <f t="shared" si="82"/>
        <v>#NAME?</v>
      </c>
      <c r="G49" s="80" t="e">
        <f t="shared" si="82"/>
        <v>#NAME?</v>
      </c>
      <c r="H49" s="80" t="e">
        <f t="shared" si="82"/>
        <v>#NAME?</v>
      </c>
      <c r="I49" s="80" t="e">
        <f t="shared" si="82"/>
        <v>#NAME?</v>
      </c>
      <c r="J49" s="80" t="e">
        <f t="shared" si="82"/>
        <v>#NAME?</v>
      </c>
      <c r="K49" s="80" t="e">
        <f t="shared" si="82"/>
        <v>#NAME?</v>
      </c>
      <c r="L49" s="80" t="e">
        <f t="shared" si="82"/>
        <v>#NAME?</v>
      </c>
      <c r="M49" s="80" t="e">
        <f t="shared" si="82"/>
        <v>#NAME?</v>
      </c>
      <c r="N49" s="80" t="e">
        <f t="shared" si="82"/>
        <v>#NAME?</v>
      </c>
      <c r="O49" s="80" t="e">
        <f t="shared" si="82"/>
        <v>#NAME?</v>
      </c>
      <c r="P49" s="80" t="e">
        <f t="shared" si="82"/>
        <v>#NAME?</v>
      </c>
      <c r="Q49" s="80" t="e">
        <f t="shared" si="82"/>
        <v>#NAME?</v>
      </c>
      <c r="R49" s="80" t="e">
        <f t="shared" si="82"/>
        <v>#NAME?</v>
      </c>
      <c r="S49" s="80" t="e">
        <f t="shared" si="82"/>
        <v>#NAME?</v>
      </c>
      <c r="T49" s="80" t="e">
        <f t="shared" si="82"/>
        <v>#NAME?</v>
      </c>
      <c r="U49" s="80" t="e">
        <f t="shared" si="82"/>
        <v>#NAME?</v>
      </c>
      <c r="V49" s="80" t="e">
        <f t="shared" si="82"/>
        <v>#NAME?</v>
      </c>
      <c r="W49" s="80" t="e">
        <f t="shared" si="82"/>
        <v>#NAME?</v>
      </c>
      <c r="X49" s="80" t="e">
        <f t="shared" si="82"/>
        <v>#NAME?</v>
      </c>
      <c r="Y49" s="80" t="e">
        <f t="shared" si="82"/>
        <v>#NAME?</v>
      </c>
      <c r="Z49" s="80" t="e">
        <f t="shared" si="82"/>
        <v>#NAME?</v>
      </c>
      <c r="AA49" s="80" t="e">
        <f t="shared" si="82"/>
        <v>#NAME?</v>
      </c>
      <c r="AB49" s="80" t="e">
        <f t="shared" si="82"/>
        <v>#NAME?</v>
      </c>
      <c r="AC49" s="80" t="e">
        <f t="shared" si="82"/>
        <v>#NAME?</v>
      </c>
      <c r="AD49" s="80" t="e">
        <f t="shared" si="82"/>
        <v>#NAME?</v>
      </c>
      <c r="AE49" s="80" t="e">
        <f t="shared" si="82"/>
        <v>#NAME?</v>
      </c>
      <c r="AF49" s="80" t="e">
        <f t="shared" si="82"/>
        <v>#NAME?</v>
      </c>
      <c r="AG49" s="80" t="e">
        <f t="shared" si="82"/>
        <v>#NAME?</v>
      </c>
      <c r="AH49" s="80" t="e">
        <f t="shared" si="82"/>
        <v>#NAME?</v>
      </c>
      <c r="AI49" s="80" t="e">
        <f t="shared" si="82"/>
        <v>#NAME?</v>
      </c>
      <c r="AJ49" s="80" t="e">
        <f t="shared" si="82"/>
        <v>#NAME?</v>
      </c>
      <c r="AK49" s="80" t="e">
        <f t="shared" si="82"/>
        <v>#NAME?</v>
      </c>
      <c r="AL49" s="80" t="e">
        <f t="shared" si="82"/>
        <v>#NAME?</v>
      </c>
      <c r="AM49" s="80" t="e">
        <f t="shared" si="82"/>
        <v>#NAME?</v>
      </c>
      <c r="AN49" s="80" t="e">
        <f t="shared" si="82"/>
        <v>#NAME?</v>
      </c>
      <c r="AO49" s="80" t="e">
        <f t="shared" si="82"/>
        <v>#NAME?</v>
      </c>
      <c r="AP49" s="80" t="e">
        <f t="shared" si="82"/>
        <v>#NAME?</v>
      </c>
      <c r="AQ49" s="80" t="e">
        <f t="shared" si="82"/>
        <v>#NAME?</v>
      </c>
      <c r="AR49" s="80" t="e">
        <f t="shared" si="82"/>
        <v>#NAME?</v>
      </c>
      <c r="AS49" s="80" t="e">
        <f t="shared" si="82"/>
        <v>#NAME?</v>
      </c>
      <c r="AT49" s="80" t="e">
        <f t="shared" si="82"/>
        <v>#NAME?</v>
      </c>
      <c r="AU49" s="80" t="e">
        <f t="shared" si="82"/>
        <v>#NAME?</v>
      </c>
      <c r="AV49" s="80" t="e">
        <f t="shared" si="82"/>
        <v>#NAME?</v>
      </c>
      <c r="AW49" s="80" t="e">
        <f t="shared" si="82"/>
        <v>#NAME?</v>
      </c>
      <c r="AX49" s="80" t="e">
        <f t="shared" si="82"/>
        <v>#NAME?</v>
      </c>
      <c r="AY49" s="80" t="e">
        <f t="shared" si="82"/>
        <v>#NAME?</v>
      </c>
      <c r="AZ49" s="80" t="e">
        <f t="shared" si="82"/>
        <v>#NAME?</v>
      </c>
      <c r="BA49" s="80" t="e">
        <f t="shared" si="82"/>
        <v>#NAME?</v>
      </c>
      <c r="BB49" s="80" t="e">
        <f t="shared" si="82"/>
        <v>#NAME?</v>
      </c>
      <c r="BC49" s="80" t="e">
        <f t="shared" si="82"/>
        <v>#NAME?</v>
      </c>
      <c r="BD49" s="80" t="e">
        <f t="shared" si="82"/>
        <v>#NAME?</v>
      </c>
      <c r="BE49" s="80" t="e">
        <f t="shared" si="82"/>
        <v>#NAME?</v>
      </c>
      <c r="BF49" s="80" t="e">
        <f t="shared" si="82"/>
        <v>#NAME?</v>
      </c>
      <c r="BG49" s="80" t="e">
        <f t="shared" si="82"/>
        <v>#NAME?</v>
      </c>
      <c r="BH49" s="80" t="e">
        <f t="shared" si="82"/>
        <v>#NAME?</v>
      </c>
      <c r="BI49" s="80" t="e">
        <f t="shared" si="82"/>
        <v>#NAME?</v>
      </c>
      <c r="BJ49" s="80" t="e">
        <f t="shared" si="82"/>
        <v>#NAME?</v>
      </c>
      <c r="BK49" s="80" t="e">
        <f t="shared" si="82"/>
        <v>#NAME?</v>
      </c>
      <c r="BL49" s="80" t="e">
        <f t="shared" si="82"/>
        <v>#NAME?</v>
      </c>
      <c r="BM49" s="80" t="e">
        <f t="shared" si="82"/>
        <v>#NAME?</v>
      </c>
      <c r="BN49" s="80" t="e">
        <f t="shared" ref="BN49:DY49" si="83">EqNaoOpe/1000</f>
        <v>#NAME?</v>
      </c>
      <c r="BO49" s="80" t="e">
        <f t="shared" si="83"/>
        <v>#NAME?</v>
      </c>
      <c r="BP49" s="80" t="e">
        <f t="shared" si="83"/>
        <v>#NAME?</v>
      </c>
      <c r="BQ49" s="80" t="e">
        <f t="shared" si="83"/>
        <v>#NAME?</v>
      </c>
      <c r="BR49" s="80" t="e">
        <f t="shared" si="83"/>
        <v>#NAME?</v>
      </c>
      <c r="BS49" s="80" t="e">
        <f t="shared" si="83"/>
        <v>#NAME?</v>
      </c>
      <c r="BT49" s="80" t="e">
        <f t="shared" si="83"/>
        <v>#NAME?</v>
      </c>
      <c r="BU49" s="80" t="e">
        <f t="shared" si="83"/>
        <v>#NAME?</v>
      </c>
      <c r="BV49" s="80" t="e">
        <f t="shared" si="83"/>
        <v>#NAME?</v>
      </c>
      <c r="BW49" s="80" t="e">
        <f t="shared" si="83"/>
        <v>#NAME?</v>
      </c>
      <c r="BX49" s="80" t="e">
        <f t="shared" si="83"/>
        <v>#NAME?</v>
      </c>
      <c r="BY49" s="80" t="e">
        <f t="shared" si="83"/>
        <v>#NAME?</v>
      </c>
      <c r="BZ49" s="80" t="e">
        <f t="shared" si="83"/>
        <v>#NAME?</v>
      </c>
      <c r="CA49" s="80" t="e">
        <f t="shared" si="83"/>
        <v>#NAME?</v>
      </c>
      <c r="CB49" s="80" t="e">
        <f t="shared" si="83"/>
        <v>#NAME?</v>
      </c>
      <c r="CC49" s="80" t="e">
        <f t="shared" si="83"/>
        <v>#NAME?</v>
      </c>
      <c r="CD49" s="80" t="e">
        <f t="shared" si="83"/>
        <v>#NAME?</v>
      </c>
      <c r="CE49" s="80" t="e">
        <f t="shared" si="83"/>
        <v>#NAME?</v>
      </c>
      <c r="CF49" s="80" t="e">
        <f t="shared" si="83"/>
        <v>#NAME?</v>
      </c>
      <c r="CG49" s="80" t="e">
        <f t="shared" si="83"/>
        <v>#NAME?</v>
      </c>
      <c r="CH49" s="80" t="e">
        <f t="shared" si="83"/>
        <v>#NAME?</v>
      </c>
      <c r="CI49" s="80" t="e">
        <f t="shared" si="83"/>
        <v>#NAME?</v>
      </c>
      <c r="CJ49" s="80" t="e">
        <f t="shared" si="83"/>
        <v>#NAME?</v>
      </c>
      <c r="CK49" s="80" t="e">
        <f t="shared" si="83"/>
        <v>#NAME?</v>
      </c>
      <c r="CL49" s="80" t="e">
        <f t="shared" si="83"/>
        <v>#NAME?</v>
      </c>
      <c r="CM49" s="80" t="e">
        <f t="shared" si="83"/>
        <v>#NAME?</v>
      </c>
      <c r="CN49" s="80" t="e">
        <f t="shared" si="83"/>
        <v>#NAME?</v>
      </c>
      <c r="CO49" s="80" t="e">
        <f t="shared" si="83"/>
        <v>#NAME?</v>
      </c>
      <c r="CP49" s="80" t="e">
        <f t="shared" si="83"/>
        <v>#NAME?</v>
      </c>
      <c r="CQ49" s="80" t="e">
        <f t="shared" si="83"/>
        <v>#NAME?</v>
      </c>
      <c r="CR49" s="80" t="e">
        <f t="shared" si="83"/>
        <v>#NAME?</v>
      </c>
      <c r="CS49" s="80" t="e">
        <f t="shared" si="83"/>
        <v>#NAME?</v>
      </c>
      <c r="CT49" s="80" t="e">
        <f t="shared" si="83"/>
        <v>#NAME?</v>
      </c>
      <c r="CU49" s="80" t="e">
        <f t="shared" si="83"/>
        <v>#NAME?</v>
      </c>
      <c r="CV49" s="80" t="e">
        <f t="shared" si="83"/>
        <v>#NAME?</v>
      </c>
      <c r="CW49" s="80" t="e">
        <f t="shared" si="83"/>
        <v>#NAME?</v>
      </c>
      <c r="CX49" s="80" t="e">
        <f t="shared" si="83"/>
        <v>#NAME?</v>
      </c>
      <c r="CY49" s="80" t="e">
        <f t="shared" si="83"/>
        <v>#NAME?</v>
      </c>
      <c r="CZ49" s="80" t="e">
        <f t="shared" si="83"/>
        <v>#NAME?</v>
      </c>
      <c r="DA49" s="80" t="e">
        <f t="shared" si="83"/>
        <v>#NAME?</v>
      </c>
      <c r="DB49" s="80" t="e">
        <f t="shared" si="83"/>
        <v>#NAME?</v>
      </c>
      <c r="DC49" s="80" t="e">
        <f t="shared" si="83"/>
        <v>#NAME?</v>
      </c>
      <c r="DD49" s="80" t="e">
        <f t="shared" si="83"/>
        <v>#NAME?</v>
      </c>
      <c r="DE49" s="80" t="e">
        <f t="shared" si="83"/>
        <v>#NAME?</v>
      </c>
      <c r="DF49" s="80" t="e">
        <f t="shared" si="83"/>
        <v>#NAME?</v>
      </c>
      <c r="DG49" s="80" t="e">
        <f t="shared" si="83"/>
        <v>#NAME?</v>
      </c>
      <c r="DH49" s="80" t="e">
        <f t="shared" si="83"/>
        <v>#NAME?</v>
      </c>
      <c r="DI49" s="80" t="e">
        <f t="shared" si="83"/>
        <v>#NAME?</v>
      </c>
      <c r="DJ49" s="80" t="e">
        <f t="shared" si="83"/>
        <v>#NAME?</v>
      </c>
      <c r="DK49" s="80" t="e">
        <f t="shared" si="83"/>
        <v>#NAME?</v>
      </c>
      <c r="DL49" s="80" t="e">
        <f t="shared" si="83"/>
        <v>#NAME?</v>
      </c>
      <c r="DM49" s="80" t="e">
        <f t="shared" si="83"/>
        <v>#NAME?</v>
      </c>
      <c r="DN49" s="80" t="e">
        <f t="shared" si="83"/>
        <v>#NAME?</v>
      </c>
      <c r="DO49" s="80" t="e">
        <f t="shared" si="83"/>
        <v>#NAME?</v>
      </c>
      <c r="DP49" s="80" t="e">
        <f t="shared" si="83"/>
        <v>#NAME?</v>
      </c>
      <c r="DQ49" s="80" t="e">
        <f t="shared" si="83"/>
        <v>#NAME?</v>
      </c>
      <c r="DR49" s="80" t="e">
        <f t="shared" si="83"/>
        <v>#NAME?</v>
      </c>
      <c r="DS49" s="80" t="e">
        <f t="shared" si="83"/>
        <v>#NAME?</v>
      </c>
      <c r="DT49" s="80" t="e">
        <f t="shared" si="83"/>
        <v>#NAME?</v>
      </c>
      <c r="DU49" s="80" t="e">
        <f t="shared" si="83"/>
        <v>#NAME?</v>
      </c>
      <c r="DV49" s="80" t="e">
        <f t="shared" si="83"/>
        <v>#NAME?</v>
      </c>
      <c r="DW49" s="80" t="e">
        <f t="shared" si="83"/>
        <v>#NAME?</v>
      </c>
      <c r="DX49" s="80" t="e">
        <f t="shared" si="83"/>
        <v>#NAME?</v>
      </c>
      <c r="DY49" s="80" t="e">
        <f t="shared" si="83"/>
        <v>#NAME?</v>
      </c>
      <c r="DZ49" s="80" t="e">
        <f t="shared" ref="DZ49:GK49" si="84">EqNaoOpe/1000</f>
        <v>#NAME?</v>
      </c>
      <c r="EA49" s="80" t="e">
        <f t="shared" si="84"/>
        <v>#NAME?</v>
      </c>
      <c r="EB49" s="80" t="e">
        <f t="shared" si="84"/>
        <v>#NAME?</v>
      </c>
      <c r="EC49" s="80" t="e">
        <f t="shared" si="84"/>
        <v>#NAME?</v>
      </c>
      <c r="ED49" s="80" t="e">
        <f t="shared" si="84"/>
        <v>#NAME?</v>
      </c>
      <c r="EE49" s="80" t="e">
        <f t="shared" si="84"/>
        <v>#NAME?</v>
      </c>
      <c r="EF49" s="80" t="e">
        <f t="shared" si="84"/>
        <v>#NAME?</v>
      </c>
      <c r="EG49" s="80" t="e">
        <f t="shared" si="84"/>
        <v>#NAME?</v>
      </c>
      <c r="EH49" s="80" t="e">
        <f t="shared" si="84"/>
        <v>#NAME?</v>
      </c>
      <c r="EI49" s="80" t="e">
        <f t="shared" si="84"/>
        <v>#NAME?</v>
      </c>
      <c r="EJ49" s="80" t="e">
        <f t="shared" si="84"/>
        <v>#NAME?</v>
      </c>
      <c r="EK49" s="80" t="e">
        <f t="shared" si="84"/>
        <v>#NAME?</v>
      </c>
      <c r="EL49" s="80" t="e">
        <f t="shared" si="84"/>
        <v>#NAME?</v>
      </c>
      <c r="EM49" s="80" t="e">
        <f t="shared" si="84"/>
        <v>#NAME?</v>
      </c>
      <c r="EN49" s="80" t="e">
        <f t="shared" si="84"/>
        <v>#NAME?</v>
      </c>
      <c r="EO49" s="80" t="e">
        <f t="shared" si="84"/>
        <v>#NAME?</v>
      </c>
      <c r="EP49" s="80" t="e">
        <f t="shared" si="84"/>
        <v>#NAME?</v>
      </c>
      <c r="EQ49" s="80" t="e">
        <f t="shared" si="84"/>
        <v>#NAME?</v>
      </c>
      <c r="ER49" s="80" t="e">
        <f t="shared" si="84"/>
        <v>#NAME?</v>
      </c>
      <c r="ES49" s="80" t="e">
        <f t="shared" si="84"/>
        <v>#NAME?</v>
      </c>
      <c r="ET49" s="80" t="e">
        <f t="shared" si="84"/>
        <v>#NAME?</v>
      </c>
      <c r="EU49" s="80" t="e">
        <f t="shared" si="84"/>
        <v>#NAME?</v>
      </c>
      <c r="EV49" s="80" t="e">
        <f t="shared" si="84"/>
        <v>#NAME?</v>
      </c>
      <c r="EW49" s="80" t="e">
        <f t="shared" si="84"/>
        <v>#NAME?</v>
      </c>
      <c r="EX49" s="80" t="e">
        <f t="shared" si="84"/>
        <v>#NAME?</v>
      </c>
      <c r="EY49" s="80" t="e">
        <f t="shared" si="84"/>
        <v>#NAME?</v>
      </c>
      <c r="EZ49" s="80" t="e">
        <f t="shared" si="84"/>
        <v>#NAME?</v>
      </c>
      <c r="FA49" s="80" t="e">
        <f t="shared" si="84"/>
        <v>#NAME?</v>
      </c>
      <c r="FB49" s="80" t="e">
        <f t="shared" si="84"/>
        <v>#NAME?</v>
      </c>
      <c r="FC49" s="80" t="e">
        <f t="shared" si="84"/>
        <v>#NAME?</v>
      </c>
      <c r="FD49" s="80" t="e">
        <f t="shared" si="84"/>
        <v>#NAME?</v>
      </c>
      <c r="FE49" s="80" t="e">
        <f t="shared" si="84"/>
        <v>#NAME?</v>
      </c>
      <c r="FF49" s="80" t="e">
        <f t="shared" si="84"/>
        <v>#NAME?</v>
      </c>
      <c r="FG49" s="80" t="e">
        <f t="shared" si="84"/>
        <v>#NAME?</v>
      </c>
      <c r="FH49" s="80" t="e">
        <f t="shared" si="84"/>
        <v>#NAME?</v>
      </c>
      <c r="FI49" s="80" t="e">
        <f t="shared" si="84"/>
        <v>#NAME?</v>
      </c>
      <c r="FJ49" s="80" t="e">
        <f t="shared" si="84"/>
        <v>#NAME?</v>
      </c>
      <c r="FK49" s="80" t="e">
        <f t="shared" si="84"/>
        <v>#NAME?</v>
      </c>
      <c r="FL49" s="80" t="e">
        <f t="shared" si="84"/>
        <v>#NAME?</v>
      </c>
      <c r="FM49" s="80" t="e">
        <f t="shared" si="84"/>
        <v>#NAME?</v>
      </c>
      <c r="FN49" s="80" t="e">
        <f t="shared" si="84"/>
        <v>#NAME?</v>
      </c>
      <c r="FO49" s="80" t="e">
        <f t="shared" si="84"/>
        <v>#NAME?</v>
      </c>
      <c r="FP49" s="80" t="e">
        <f t="shared" si="84"/>
        <v>#NAME?</v>
      </c>
      <c r="FQ49" s="80" t="e">
        <f t="shared" si="84"/>
        <v>#NAME?</v>
      </c>
      <c r="FR49" s="80" t="e">
        <f t="shared" si="84"/>
        <v>#NAME?</v>
      </c>
      <c r="FS49" s="80" t="e">
        <f t="shared" si="84"/>
        <v>#NAME?</v>
      </c>
      <c r="FT49" s="80" t="e">
        <f t="shared" si="84"/>
        <v>#NAME?</v>
      </c>
      <c r="FU49" s="80" t="e">
        <f t="shared" si="84"/>
        <v>#NAME?</v>
      </c>
      <c r="FV49" s="80" t="e">
        <f t="shared" si="84"/>
        <v>#NAME?</v>
      </c>
      <c r="FW49" s="80" t="e">
        <f t="shared" si="84"/>
        <v>#NAME?</v>
      </c>
      <c r="FX49" s="80" t="e">
        <f t="shared" si="84"/>
        <v>#NAME?</v>
      </c>
      <c r="FY49" s="80" t="e">
        <f t="shared" si="84"/>
        <v>#NAME?</v>
      </c>
      <c r="FZ49" s="80" t="e">
        <f t="shared" si="84"/>
        <v>#NAME?</v>
      </c>
      <c r="GA49" s="80" t="e">
        <f t="shared" si="84"/>
        <v>#NAME?</v>
      </c>
      <c r="GB49" s="80" t="e">
        <f t="shared" si="84"/>
        <v>#NAME?</v>
      </c>
      <c r="GC49" s="80" t="e">
        <f t="shared" si="84"/>
        <v>#NAME?</v>
      </c>
      <c r="GD49" s="80" t="e">
        <f t="shared" si="84"/>
        <v>#NAME?</v>
      </c>
      <c r="GE49" s="80" t="e">
        <f t="shared" si="84"/>
        <v>#NAME?</v>
      </c>
      <c r="GF49" s="80" t="e">
        <f t="shared" si="84"/>
        <v>#NAME?</v>
      </c>
      <c r="GG49" s="80" t="e">
        <f t="shared" si="84"/>
        <v>#NAME?</v>
      </c>
      <c r="GH49" s="80" t="e">
        <f t="shared" si="84"/>
        <v>#NAME?</v>
      </c>
      <c r="GI49" s="80" t="e">
        <f t="shared" si="84"/>
        <v>#NAME?</v>
      </c>
      <c r="GJ49" s="80" t="e">
        <f t="shared" si="84"/>
        <v>#NAME?</v>
      </c>
      <c r="GK49" s="80" t="e">
        <f t="shared" si="84"/>
        <v>#NAME?</v>
      </c>
      <c r="GL49" s="80" t="e">
        <f t="shared" ref="GL49:HI49" si="85">EqNaoOpe/1000</f>
        <v>#NAME?</v>
      </c>
      <c r="GM49" s="80" t="e">
        <f t="shared" si="85"/>
        <v>#NAME?</v>
      </c>
      <c r="GN49" s="80" t="e">
        <f t="shared" si="85"/>
        <v>#NAME?</v>
      </c>
      <c r="GO49" s="80" t="e">
        <f t="shared" si="85"/>
        <v>#NAME?</v>
      </c>
      <c r="GP49" s="80" t="e">
        <f t="shared" si="85"/>
        <v>#NAME?</v>
      </c>
      <c r="GQ49" s="80" t="e">
        <f t="shared" si="85"/>
        <v>#NAME?</v>
      </c>
      <c r="GR49" s="80" t="e">
        <f t="shared" si="85"/>
        <v>#NAME?</v>
      </c>
      <c r="GS49" s="80" t="e">
        <f t="shared" si="85"/>
        <v>#NAME?</v>
      </c>
      <c r="GT49" s="80" t="e">
        <f t="shared" si="85"/>
        <v>#NAME?</v>
      </c>
      <c r="GU49" s="80" t="e">
        <f t="shared" si="85"/>
        <v>#NAME?</v>
      </c>
      <c r="GV49" s="80" t="e">
        <f t="shared" si="85"/>
        <v>#NAME?</v>
      </c>
      <c r="GW49" s="80" t="e">
        <f t="shared" si="85"/>
        <v>#NAME?</v>
      </c>
      <c r="GX49" s="80" t="e">
        <f t="shared" si="85"/>
        <v>#NAME?</v>
      </c>
      <c r="GY49" s="80" t="e">
        <f t="shared" si="85"/>
        <v>#NAME?</v>
      </c>
      <c r="GZ49" s="80" t="e">
        <f t="shared" si="85"/>
        <v>#NAME?</v>
      </c>
      <c r="HA49" s="80" t="e">
        <f t="shared" si="85"/>
        <v>#NAME?</v>
      </c>
      <c r="HB49" s="80" t="e">
        <f t="shared" si="85"/>
        <v>#NAME?</v>
      </c>
      <c r="HC49" s="80" t="e">
        <f t="shared" si="85"/>
        <v>#NAME?</v>
      </c>
      <c r="HD49" s="80" t="e">
        <f t="shared" si="85"/>
        <v>#NAME?</v>
      </c>
      <c r="HE49" s="80" t="e">
        <f t="shared" si="85"/>
        <v>#NAME?</v>
      </c>
      <c r="HF49" s="80" t="e">
        <f t="shared" si="85"/>
        <v>#NAME?</v>
      </c>
      <c r="HG49" s="80" t="e">
        <f t="shared" si="85"/>
        <v>#NAME?</v>
      </c>
      <c r="HH49" s="80" t="e">
        <f t="shared" si="85"/>
        <v>#NAME?</v>
      </c>
      <c r="HI49" s="80" t="e">
        <f t="shared" si="85"/>
        <v>#NAME?</v>
      </c>
    </row>
    <row r="50" spans="1:217" x14ac:dyDescent="0.2">
      <c r="A50" s="30" t="s">
        <v>98</v>
      </c>
      <c r="B50" s="80" t="e">
        <f t="shared" ref="B50:BM50" si="86">IF(B8&lt;&gt;"Operação",DGApre,DGApos)/1000</f>
        <v>#NAME?</v>
      </c>
      <c r="C50" s="80" t="e">
        <f t="shared" si="86"/>
        <v>#NAME?</v>
      </c>
      <c r="D50" s="80" t="e">
        <f t="shared" si="86"/>
        <v>#NAME?</v>
      </c>
      <c r="E50" s="80" t="e">
        <f t="shared" si="86"/>
        <v>#NAME?</v>
      </c>
      <c r="F50" s="80" t="e">
        <f t="shared" si="86"/>
        <v>#NAME?</v>
      </c>
      <c r="G50" s="80" t="e">
        <f t="shared" si="86"/>
        <v>#NAME?</v>
      </c>
      <c r="H50" s="80" t="e">
        <f t="shared" si="86"/>
        <v>#NAME?</v>
      </c>
      <c r="I50" s="80" t="e">
        <f t="shared" si="86"/>
        <v>#NAME?</v>
      </c>
      <c r="J50" s="80" t="e">
        <f t="shared" si="86"/>
        <v>#NAME?</v>
      </c>
      <c r="K50" s="80" t="e">
        <f t="shared" si="86"/>
        <v>#NAME?</v>
      </c>
      <c r="L50" s="80" t="e">
        <f t="shared" si="86"/>
        <v>#NAME?</v>
      </c>
      <c r="M50" s="80" t="e">
        <f t="shared" si="86"/>
        <v>#NAME?</v>
      </c>
      <c r="N50" s="80" t="e">
        <f t="shared" si="86"/>
        <v>#NAME?</v>
      </c>
      <c r="O50" s="80" t="e">
        <f t="shared" si="86"/>
        <v>#NAME?</v>
      </c>
      <c r="P50" s="80" t="e">
        <f t="shared" si="86"/>
        <v>#NAME?</v>
      </c>
      <c r="Q50" s="80" t="e">
        <f t="shared" si="86"/>
        <v>#NAME?</v>
      </c>
      <c r="R50" s="80" t="e">
        <f t="shared" si="86"/>
        <v>#NAME?</v>
      </c>
      <c r="S50" s="80" t="e">
        <f t="shared" si="86"/>
        <v>#NAME?</v>
      </c>
      <c r="T50" s="80" t="e">
        <f t="shared" si="86"/>
        <v>#NAME?</v>
      </c>
      <c r="U50" s="80" t="e">
        <f t="shared" si="86"/>
        <v>#NAME?</v>
      </c>
      <c r="V50" s="80" t="e">
        <f t="shared" si="86"/>
        <v>#NAME?</v>
      </c>
      <c r="W50" s="80" t="e">
        <f t="shared" si="86"/>
        <v>#NAME?</v>
      </c>
      <c r="X50" s="80" t="e">
        <f t="shared" si="86"/>
        <v>#NAME?</v>
      </c>
      <c r="Y50" s="80" t="e">
        <f t="shared" si="86"/>
        <v>#NAME?</v>
      </c>
      <c r="Z50" s="80" t="e">
        <f t="shared" si="86"/>
        <v>#NAME?</v>
      </c>
      <c r="AA50" s="80" t="e">
        <f t="shared" si="86"/>
        <v>#NAME?</v>
      </c>
      <c r="AB50" s="80" t="e">
        <f t="shared" si="86"/>
        <v>#NAME?</v>
      </c>
      <c r="AC50" s="80" t="e">
        <f t="shared" si="86"/>
        <v>#NAME?</v>
      </c>
      <c r="AD50" s="80" t="e">
        <f t="shared" si="86"/>
        <v>#NAME?</v>
      </c>
      <c r="AE50" s="80" t="e">
        <f t="shared" si="86"/>
        <v>#NAME?</v>
      </c>
      <c r="AF50" s="80" t="e">
        <f t="shared" si="86"/>
        <v>#NAME?</v>
      </c>
      <c r="AG50" s="80" t="e">
        <f t="shared" si="86"/>
        <v>#NAME?</v>
      </c>
      <c r="AH50" s="80" t="e">
        <f t="shared" si="86"/>
        <v>#NAME?</v>
      </c>
      <c r="AI50" s="80" t="e">
        <f t="shared" si="86"/>
        <v>#NAME?</v>
      </c>
      <c r="AJ50" s="80" t="e">
        <f t="shared" si="86"/>
        <v>#NAME?</v>
      </c>
      <c r="AK50" s="80" t="e">
        <f t="shared" si="86"/>
        <v>#NAME?</v>
      </c>
      <c r="AL50" s="80" t="e">
        <f t="shared" si="86"/>
        <v>#NAME?</v>
      </c>
      <c r="AM50" s="80" t="e">
        <f t="shared" si="86"/>
        <v>#NAME?</v>
      </c>
      <c r="AN50" s="80" t="e">
        <f t="shared" si="86"/>
        <v>#NAME?</v>
      </c>
      <c r="AO50" s="80" t="e">
        <f t="shared" si="86"/>
        <v>#NAME?</v>
      </c>
      <c r="AP50" s="80" t="e">
        <f t="shared" si="86"/>
        <v>#NAME?</v>
      </c>
      <c r="AQ50" s="80" t="e">
        <f t="shared" si="86"/>
        <v>#NAME?</v>
      </c>
      <c r="AR50" s="80" t="e">
        <f t="shared" si="86"/>
        <v>#NAME?</v>
      </c>
      <c r="AS50" s="80" t="e">
        <f t="shared" si="86"/>
        <v>#NAME?</v>
      </c>
      <c r="AT50" s="80" t="e">
        <f t="shared" si="86"/>
        <v>#NAME?</v>
      </c>
      <c r="AU50" s="80" t="e">
        <f t="shared" si="86"/>
        <v>#NAME?</v>
      </c>
      <c r="AV50" s="80" t="e">
        <f t="shared" si="86"/>
        <v>#NAME?</v>
      </c>
      <c r="AW50" s="80" t="e">
        <f t="shared" si="86"/>
        <v>#NAME?</v>
      </c>
      <c r="AX50" s="80" t="e">
        <f t="shared" si="86"/>
        <v>#NAME?</v>
      </c>
      <c r="AY50" s="80" t="e">
        <f t="shared" si="86"/>
        <v>#NAME?</v>
      </c>
      <c r="AZ50" s="80" t="e">
        <f t="shared" si="86"/>
        <v>#NAME?</v>
      </c>
      <c r="BA50" s="80" t="e">
        <f t="shared" si="86"/>
        <v>#NAME?</v>
      </c>
      <c r="BB50" s="80" t="e">
        <f t="shared" si="86"/>
        <v>#NAME?</v>
      </c>
      <c r="BC50" s="80" t="e">
        <f t="shared" si="86"/>
        <v>#NAME?</v>
      </c>
      <c r="BD50" s="80" t="e">
        <f t="shared" si="86"/>
        <v>#NAME?</v>
      </c>
      <c r="BE50" s="80" t="e">
        <f t="shared" si="86"/>
        <v>#NAME?</v>
      </c>
      <c r="BF50" s="80" t="e">
        <f t="shared" si="86"/>
        <v>#NAME?</v>
      </c>
      <c r="BG50" s="80" t="e">
        <f t="shared" si="86"/>
        <v>#NAME?</v>
      </c>
      <c r="BH50" s="80" t="e">
        <f t="shared" si="86"/>
        <v>#NAME?</v>
      </c>
      <c r="BI50" s="80" t="e">
        <f t="shared" si="86"/>
        <v>#NAME?</v>
      </c>
      <c r="BJ50" s="80" t="e">
        <f t="shared" si="86"/>
        <v>#NAME?</v>
      </c>
      <c r="BK50" s="80" t="e">
        <f t="shared" si="86"/>
        <v>#NAME?</v>
      </c>
      <c r="BL50" s="80" t="e">
        <f t="shared" si="86"/>
        <v>#NAME?</v>
      </c>
      <c r="BM50" s="80" t="e">
        <f t="shared" si="86"/>
        <v>#NAME?</v>
      </c>
      <c r="BN50" s="80" t="e">
        <f t="shared" ref="BN50:DY50" si="87">IF(BN8&lt;&gt;"Operação",DGApre,DGApos)/1000</f>
        <v>#NAME?</v>
      </c>
      <c r="BO50" s="80" t="e">
        <f t="shared" si="87"/>
        <v>#NAME?</v>
      </c>
      <c r="BP50" s="80" t="e">
        <f t="shared" si="87"/>
        <v>#NAME?</v>
      </c>
      <c r="BQ50" s="80" t="e">
        <f t="shared" si="87"/>
        <v>#NAME?</v>
      </c>
      <c r="BR50" s="80" t="e">
        <f t="shared" si="87"/>
        <v>#NAME?</v>
      </c>
      <c r="BS50" s="80" t="e">
        <f t="shared" si="87"/>
        <v>#NAME?</v>
      </c>
      <c r="BT50" s="80" t="e">
        <f t="shared" si="87"/>
        <v>#NAME?</v>
      </c>
      <c r="BU50" s="80" t="e">
        <f t="shared" si="87"/>
        <v>#NAME?</v>
      </c>
      <c r="BV50" s="80" t="e">
        <f t="shared" si="87"/>
        <v>#NAME?</v>
      </c>
      <c r="BW50" s="80" t="e">
        <f t="shared" si="87"/>
        <v>#NAME?</v>
      </c>
      <c r="BX50" s="80" t="e">
        <f t="shared" si="87"/>
        <v>#NAME?</v>
      </c>
      <c r="BY50" s="80" t="e">
        <f t="shared" si="87"/>
        <v>#NAME?</v>
      </c>
      <c r="BZ50" s="80" t="e">
        <f t="shared" si="87"/>
        <v>#NAME?</v>
      </c>
      <c r="CA50" s="80" t="e">
        <f t="shared" si="87"/>
        <v>#NAME?</v>
      </c>
      <c r="CB50" s="80" t="e">
        <f t="shared" si="87"/>
        <v>#NAME?</v>
      </c>
      <c r="CC50" s="80" t="e">
        <f t="shared" si="87"/>
        <v>#NAME?</v>
      </c>
      <c r="CD50" s="80" t="e">
        <f t="shared" si="87"/>
        <v>#NAME?</v>
      </c>
      <c r="CE50" s="80" t="e">
        <f t="shared" si="87"/>
        <v>#NAME?</v>
      </c>
      <c r="CF50" s="80" t="e">
        <f t="shared" si="87"/>
        <v>#NAME?</v>
      </c>
      <c r="CG50" s="80" t="e">
        <f t="shared" si="87"/>
        <v>#NAME?</v>
      </c>
      <c r="CH50" s="80" t="e">
        <f t="shared" si="87"/>
        <v>#NAME?</v>
      </c>
      <c r="CI50" s="80" t="e">
        <f t="shared" si="87"/>
        <v>#NAME?</v>
      </c>
      <c r="CJ50" s="80" t="e">
        <f t="shared" si="87"/>
        <v>#NAME?</v>
      </c>
      <c r="CK50" s="80" t="e">
        <f t="shared" si="87"/>
        <v>#NAME?</v>
      </c>
      <c r="CL50" s="80" t="e">
        <f t="shared" si="87"/>
        <v>#NAME?</v>
      </c>
      <c r="CM50" s="80" t="e">
        <f t="shared" si="87"/>
        <v>#NAME?</v>
      </c>
      <c r="CN50" s="80" t="e">
        <f t="shared" si="87"/>
        <v>#NAME?</v>
      </c>
      <c r="CO50" s="80" t="e">
        <f t="shared" si="87"/>
        <v>#NAME?</v>
      </c>
      <c r="CP50" s="80" t="e">
        <f t="shared" si="87"/>
        <v>#NAME?</v>
      </c>
      <c r="CQ50" s="80" t="e">
        <f t="shared" si="87"/>
        <v>#NAME?</v>
      </c>
      <c r="CR50" s="80" t="e">
        <f t="shared" si="87"/>
        <v>#NAME?</v>
      </c>
      <c r="CS50" s="80" t="e">
        <f t="shared" si="87"/>
        <v>#NAME?</v>
      </c>
      <c r="CT50" s="80" t="e">
        <f t="shared" si="87"/>
        <v>#NAME?</v>
      </c>
      <c r="CU50" s="80" t="e">
        <f t="shared" si="87"/>
        <v>#NAME?</v>
      </c>
      <c r="CV50" s="80" t="e">
        <f t="shared" si="87"/>
        <v>#NAME?</v>
      </c>
      <c r="CW50" s="80" t="e">
        <f t="shared" si="87"/>
        <v>#NAME?</v>
      </c>
      <c r="CX50" s="80" t="e">
        <f t="shared" si="87"/>
        <v>#NAME?</v>
      </c>
      <c r="CY50" s="80" t="e">
        <f t="shared" si="87"/>
        <v>#NAME?</v>
      </c>
      <c r="CZ50" s="80" t="e">
        <f t="shared" si="87"/>
        <v>#NAME?</v>
      </c>
      <c r="DA50" s="80" t="e">
        <f t="shared" si="87"/>
        <v>#NAME?</v>
      </c>
      <c r="DB50" s="80" t="e">
        <f t="shared" si="87"/>
        <v>#NAME?</v>
      </c>
      <c r="DC50" s="80" t="e">
        <f t="shared" si="87"/>
        <v>#NAME?</v>
      </c>
      <c r="DD50" s="80" t="e">
        <f t="shared" si="87"/>
        <v>#NAME?</v>
      </c>
      <c r="DE50" s="80" t="e">
        <f t="shared" si="87"/>
        <v>#NAME?</v>
      </c>
      <c r="DF50" s="80" t="e">
        <f t="shared" si="87"/>
        <v>#NAME?</v>
      </c>
      <c r="DG50" s="80" t="e">
        <f t="shared" si="87"/>
        <v>#NAME?</v>
      </c>
      <c r="DH50" s="80" t="e">
        <f t="shared" si="87"/>
        <v>#NAME?</v>
      </c>
      <c r="DI50" s="80" t="e">
        <f t="shared" si="87"/>
        <v>#NAME?</v>
      </c>
      <c r="DJ50" s="80" t="e">
        <f t="shared" si="87"/>
        <v>#NAME?</v>
      </c>
      <c r="DK50" s="80" t="e">
        <f t="shared" si="87"/>
        <v>#NAME?</v>
      </c>
      <c r="DL50" s="80" t="e">
        <f t="shared" si="87"/>
        <v>#NAME?</v>
      </c>
      <c r="DM50" s="80" t="e">
        <f t="shared" si="87"/>
        <v>#NAME?</v>
      </c>
      <c r="DN50" s="80" t="e">
        <f t="shared" si="87"/>
        <v>#NAME?</v>
      </c>
      <c r="DO50" s="80" t="e">
        <f t="shared" si="87"/>
        <v>#NAME?</v>
      </c>
      <c r="DP50" s="80" t="e">
        <f t="shared" si="87"/>
        <v>#NAME?</v>
      </c>
      <c r="DQ50" s="80" t="e">
        <f t="shared" si="87"/>
        <v>#NAME?</v>
      </c>
      <c r="DR50" s="80" t="e">
        <f t="shared" si="87"/>
        <v>#NAME?</v>
      </c>
      <c r="DS50" s="80" t="e">
        <f t="shared" si="87"/>
        <v>#NAME?</v>
      </c>
      <c r="DT50" s="80" t="e">
        <f t="shared" si="87"/>
        <v>#NAME?</v>
      </c>
      <c r="DU50" s="80" t="e">
        <f t="shared" si="87"/>
        <v>#NAME?</v>
      </c>
      <c r="DV50" s="80" t="e">
        <f t="shared" si="87"/>
        <v>#NAME?</v>
      </c>
      <c r="DW50" s="80" t="e">
        <f t="shared" si="87"/>
        <v>#NAME?</v>
      </c>
      <c r="DX50" s="80" t="e">
        <f t="shared" si="87"/>
        <v>#NAME?</v>
      </c>
      <c r="DY50" s="80" t="e">
        <f t="shared" si="87"/>
        <v>#NAME?</v>
      </c>
      <c r="DZ50" s="80" t="e">
        <f t="shared" ref="DZ50:GK50" si="88">IF(DZ8&lt;&gt;"Operação",DGApre,DGApos)/1000</f>
        <v>#NAME?</v>
      </c>
      <c r="EA50" s="80" t="e">
        <f t="shared" si="88"/>
        <v>#NAME?</v>
      </c>
      <c r="EB50" s="80" t="e">
        <f t="shared" si="88"/>
        <v>#NAME?</v>
      </c>
      <c r="EC50" s="80" t="e">
        <f t="shared" si="88"/>
        <v>#NAME?</v>
      </c>
      <c r="ED50" s="80" t="e">
        <f t="shared" si="88"/>
        <v>#NAME?</v>
      </c>
      <c r="EE50" s="80" t="e">
        <f t="shared" si="88"/>
        <v>#NAME?</v>
      </c>
      <c r="EF50" s="80" t="e">
        <f t="shared" si="88"/>
        <v>#NAME?</v>
      </c>
      <c r="EG50" s="80" t="e">
        <f t="shared" si="88"/>
        <v>#NAME?</v>
      </c>
      <c r="EH50" s="80" t="e">
        <f t="shared" si="88"/>
        <v>#NAME?</v>
      </c>
      <c r="EI50" s="80" t="e">
        <f t="shared" si="88"/>
        <v>#NAME?</v>
      </c>
      <c r="EJ50" s="80" t="e">
        <f t="shared" si="88"/>
        <v>#NAME?</v>
      </c>
      <c r="EK50" s="80" t="e">
        <f t="shared" si="88"/>
        <v>#NAME?</v>
      </c>
      <c r="EL50" s="80" t="e">
        <f t="shared" si="88"/>
        <v>#NAME?</v>
      </c>
      <c r="EM50" s="80" t="e">
        <f t="shared" si="88"/>
        <v>#NAME?</v>
      </c>
      <c r="EN50" s="80" t="e">
        <f t="shared" si="88"/>
        <v>#NAME?</v>
      </c>
      <c r="EO50" s="80" t="e">
        <f t="shared" si="88"/>
        <v>#NAME?</v>
      </c>
      <c r="EP50" s="80" t="e">
        <f t="shared" si="88"/>
        <v>#NAME?</v>
      </c>
      <c r="EQ50" s="80" t="e">
        <f t="shared" si="88"/>
        <v>#NAME?</v>
      </c>
      <c r="ER50" s="80" t="e">
        <f t="shared" si="88"/>
        <v>#NAME?</v>
      </c>
      <c r="ES50" s="80" t="e">
        <f t="shared" si="88"/>
        <v>#NAME?</v>
      </c>
      <c r="ET50" s="80" t="e">
        <f t="shared" si="88"/>
        <v>#NAME?</v>
      </c>
      <c r="EU50" s="80" t="e">
        <f t="shared" si="88"/>
        <v>#NAME?</v>
      </c>
      <c r="EV50" s="80" t="e">
        <f t="shared" si="88"/>
        <v>#NAME?</v>
      </c>
      <c r="EW50" s="80" t="e">
        <f t="shared" si="88"/>
        <v>#NAME?</v>
      </c>
      <c r="EX50" s="80" t="e">
        <f t="shared" si="88"/>
        <v>#NAME?</v>
      </c>
      <c r="EY50" s="80" t="e">
        <f t="shared" si="88"/>
        <v>#NAME?</v>
      </c>
      <c r="EZ50" s="80" t="e">
        <f t="shared" si="88"/>
        <v>#NAME?</v>
      </c>
      <c r="FA50" s="80" t="e">
        <f t="shared" si="88"/>
        <v>#NAME?</v>
      </c>
      <c r="FB50" s="80" t="e">
        <f t="shared" si="88"/>
        <v>#NAME?</v>
      </c>
      <c r="FC50" s="80" t="e">
        <f t="shared" si="88"/>
        <v>#NAME?</v>
      </c>
      <c r="FD50" s="80" t="e">
        <f t="shared" si="88"/>
        <v>#NAME?</v>
      </c>
      <c r="FE50" s="80" t="e">
        <f t="shared" si="88"/>
        <v>#NAME?</v>
      </c>
      <c r="FF50" s="80" t="e">
        <f t="shared" si="88"/>
        <v>#NAME?</v>
      </c>
      <c r="FG50" s="80" t="e">
        <f t="shared" si="88"/>
        <v>#NAME?</v>
      </c>
      <c r="FH50" s="80" t="e">
        <f t="shared" si="88"/>
        <v>#NAME?</v>
      </c>
      <c r="FI50" s="80" t="e">
        <f t="shared" si="88"/>
        <v>#NAME?</v>
      </c>
      <c r="FJ50" s="80" t="e">
        <f t="shared" si="88"/>
        <v>#NAME?</v>
      </c>
      <c r="FK50" s="80" t="e">
        <f t="shared" si="88"/>
        <v>#NAME?</v>
      </c>
      <c r="FL50" s="80" t="e">
        <f t="shared" si="88"/>
        <v>#NAME?</v>
      </c>
      <c r="FM50" s="80" t="e">
        <f t="shared" si="88"/>
        <v>#NAME?</v>
      </c>
      <c r="FN50" s="80" t="e">
        <f t="shared" si="88"/>
        <v>#NAME?</v>
      </c>
      <c r="FO50" s="80" t="e">
        <f t="shared" si="88"/>
        <v>#NAME?</v>
      </c>
      <c r="FP50" s="80" t="e">
        <f t="shared" si="88"/>
        <v>#NAME?</v>
      </c>
      <c r="FQ50" s="80" t="e">
        <f t="shared" si="88"/>
        <v>#NAME?</v>
      </c>
      <c r="FR50" s="80" t="e">
        <f t="shared" si="88"/>
        <v>#NAME?</v>
      </c>
      <c r="FS50" s="80" t="e">
        <f t="shared" si="88"/>
        <v>#NAME?</v>
      </c>
      <c r="FT50" s="80" t="e">
        <f t="shared" si="88"/>
        <v>#NAME?</v>
      </c>
      <c r="FU50" s="80" t="e">
        <f t="shared" si="88"/>
        <v>#NAME?</v>
      </c>
      <c r="FV50" s="80" t="e">
        <f t="shared" si="88"/>
        <v>#NAME?</v>
      </c>
      <c r="FW50" s="80" t="e">
        <f t="shared" si="88"/>
        <v>#NAME?</v>
      </c>
      <c r="FX50" s="80" t="e">
        <f t="shared" si="88"/>
        <v>#NAME?</v>
      </c>
      <c r="FY50" s="80" t="e">
        <f t="shared" si="88"/>
        <v>#NAME?</v>
      </c>
      <c r="FZ50" s="80" t="e">
        <f t="shared" si="88"/>
        <v>#NAME?</v>
      </c>
      <c r="GA50" s="80" t="e">
        <f t="shared" si="88"/>
        <v>#NAME?</v>
      </c>
      <c r="GB50" s="80" t="e">
        <f t="shared" si="88"/>
        <v>#NAME?</v>
      </c>
      <c r="GC50" s="80" t="e">
        <f t="shared" si="88"/>
        <v>#NAME?</v>
      </c>
      <c r="GD50" s="80" t="e">
        <f t="shared" si="88"/>
        <v>#NAME?</v>
      </c>
      <c r="GE50" s="80" t="e">
        <f t="shared" si="88"/>
        <v>#NAME?</v>
      </c>
      <c r="GF50" s="80" t="e">
        <f t="shared" si="88"/>
        <v>#NAME?</v>
      </c>
      <c r="GG50" s="80" t="e">
        <f t="shared" si="88"/>
        <v>#NAME?</v>
      </c>
      <c r="GH50" s="80" t="e">
        <f t="shared" si="88"/>
        <v>#NAME?</v>
      </c>
      <c r="GI50" s="80" t="e">
        <f t="shared" si="88"/>
        <v>#NAME?</v>
      </c>
      <c r="GJ50" s="80" t="e">
        <f t="shared" si="88"/>
        <v>#NAME?</v>
      </c>
      <c r="GK50" s="80" t="e">
        <f t="shared" si="88"/>
        <v>#NAME?</v>
      </c>
      <c r="GL50" s="80" t="e">
        <f t="shared" ref="GL50:HI50" si="89">IF(GL8&lt;&gt;"Operação",DGApre,DGApos)/1000</f>
        <v>#NAME?</v>
      </c>
      <c r="GM50" s="80" t="e">
        <f t="shared" si="89"/>
        <v>#NAME?</v>
      </c>
      <c r="GN50" s="80" t="e">
        <f t="shared" si="89"/>
        <v>#NAME?</v>
      </c>
      <c r="GO50" s="80" t="e">
        <f t="shared" si="89"/>
        <v>#NAME?</v>
      </c>
      <c r="GP50" s="80" t="e">
        <f t="shared" si="89"/>
        <v>#NAME?</v>
      </c>
      <c r="GQ50" s="80" t="e">
        <f t="shared" si="89"/>
        <v>#NAME?</v>
      </c>
      <c r="GR50" s="80" t="e">
        <f t="shared" si="89"/>
        <v>#NAME?</v>
      </c>
      <c r="GS50" s="80" t="e">
        <f t="shared" si="89"/>
        <v>#NAME?</v>
      </c>
      <c r="GT50" s="80" t="e">
        <f t="shared" si="89"/>
        <v>#NAME?</v>
      </c>
      <c r="GU50" s="80" t="e">
        <f t="shared" si="89"/>
        <v>#NAME?</v>
      </c>
      <c r="GV50" s="80" t="e">
        <f t="shared" si="89"/>
        <v>#NAME?</v>
      </c>
      <c r="GW50" s="80" t="e">
        <f t="shared" si="89"/>
        <v>#NAME?</v>
      </c>
      <c r="GX50" s="80" t="e">
        <f t="shared" si="89"/>
        <v>#NAME?</v>
      </c>
      <c r="GY50" s="80" t="e">
        <f t="shared" si="89"/>
        <v>#NAME?</v>
      </c>
      <c r="GZ50" s="80" t="e">
        <f t="shared" si="89"/>
        <v>#NAME?</v>
      </c>
      <c r="HA50" s="80" t="e">
        <f t="shared" si="89"/>
        <v>#NAME?</v>
      </c>
      <c r="HB50" s="80" t="e">
        <f t="shared" si="89"/>
        <v>#NAME?</v>
      </c>
      <c r="HC50" s="80" t="e">
        <f t="shared" si="89"/>
        <v>#NAME?</v>
      </c>
      <c r="HD50" s="80" t="e">
        <f t="shared" si="89"/>
        <v>#NAME?</v>
      </c>
      <c r="HE50" s="80" t="e">
        <f t="shared" si="89"/>
        <v>#NAME?</v>
      </c>
      <c r="HF50" s="80" t="e">
        <f t="shared" si="89"/>
        <v>#NAME?</v>
      </c>
      <c r="HG50" s="80" t="e">
        <f t="shared" si="89"/>
        <v>#NAME?</v>
      </c>
      <c r="HH50" s="80" t="e">
        <f t="shared" si="89"/>
        <v>#NAME?</v>
      </c>
      <c r="HI50" s="80" t="e">
        <f t="shared" si="89"/>
        <v>#NAME?</v>
      </c>
    </row>
    <row r="51" spans="1:217" x14ac:dyDescent="0.2">
      <c r="A51" s="30" t="s">
        <v>99</v>
      </c>
      <c r="B51" s="80" t="e">
        <f t="shared" ref="B51:BM51" si="90">GarExecucao + RiscosOpe+IF(B8&lt;&gt;"Operação",SegRCMod+RiscosEng,SegRCOpe)</f>
        <v>#NAME?</v>
      </c>
      <c r="C51" s="80" t="e">
        <f t="shared" si="90"/>
        <v>#NAME?</v>
      </c>
      <c r="D51" s="80" t="e">
        <f t="shared" si="90"/>
        <v>#NAME?</v>
      </c>
      <c r="E51" s="80" t="e">
        <f t="shared" si="90"/>
        <v>#NAME?</v>
      </c>
      <c r="F51" s="80" t="e">
        <f t="shared" si="90"/>
        <v>#NAME?</v>
      </c>
      <c r="G51" s="80" t="e">
        <f t="shared" si="90"/>
        <v>#NAME?</v>
      </c>
      <c r="H51" s="80" t="e">
        <f t="shared" si="90"/>
        <v>#NAME?</v>
      </c>
      <c r="I51" s="80" t="e">
        <f t="shared" si="90"/>
        <v>#NAME?</v>
      </c>
      <c r="J51" s="80" t="e">
        <f t="shared" si="90"/>
        <v>#NAME?</v>
      </c>
      <c r="K51" s="80" t="e">
        <f t="shared" si="90"/>
        <v>#NAME?</v>
      </c>
      <c r="L51" s="80" t="e">
        <f t="shared" si="90"/>
        <v>#NAME?</v>
      </c>
      <c r="M51" s="80" t="e">
        <f t="shared" si="90"/>
        <v>#NAME?</v>
      </c>
      <c r="N51" s="80" t="e">
        <f t="shared" si="90"/>
        <v>#NAME?</v>
      </c>
      <c r="O51" s="80" t="e">
        <f t="shared" si="90"/>
        <v>#NAME?</v>
      </c>
      <c r="P51" s="80" t="e">
        <f t="shared" si="90"/>
        <v>#NAME?</v>
      </c>
      <c r="Q51" s="80" t="e">
        <f t="shared" si="90"/>
        <v>#NAME?</v>
      </c>
      <c r="R51" s="80" t="e">
        <f t="shared" si="90"/>
        <v>#NAME?</v>
      </c>
      <c r="S51" s="80" t="e">
        <f t="shared" si="90"/>
        <v>#NAME?</v>
      </c>
      <c r="T51" s="80" t="e">
        <f t="shared" si="90"/>
        <v>#NAME?</v>
      </c>
      <c r="U51" s="80" t="e">
        <f t="shared" si="90"/>
        <v>#NAME?</v>
      </c>
      <c r="V51" s="80" t="e">
        <f t="shared" si="90"/>
        <v>#NAME?</v>
      </c>
      <c r="W51" s="80" t="e">
        <f t="shared" si="90"/>
        <v>#NAME?</v>
      </c>
      <c r="X51" s="80" t="e">
        <f t="shared" si="90"/>
        <v>#NAME?</v>
      </c>
      <c r="Y51" s="80" t="e">
        <f t="shared" si="90"/>
        <v>#NAME?</v>
      </c>
      <c r="Z51" s="80" t="e">
        <f t="shared" si="90"/>
        <v>#NAME?</v>
      </c>
      <c r="AA51" s="80" t="e">
        <f t="shared" si="90"/>
        <v>#NAME?</v>
      </c>
      <c r="AB51" s="80" t="e">
        <f t="shared" si="90"/>
        <v>#NAME?</v>
      </c>
      <c r="AC51" s="80" t="e">
        <f t="shared" si="90"/>
        <v>#NAME?</v>
      </c>
      <c r="AD51" s="80" t="e">
        <f t="shared" si="90"/>
        <v>#NAME?</v>
      </c>
      <c r="AE51" s="80" t="e">
        <f t="shared" si="90"/>
        <v>#NAME?</v>
      </c>
      <c r="AF51" s="80" t="e">
        <f t="shared" si="90"/>
        <v>#NAME?</v>
      </c>
      <c r="AG51" s="80" t="e">
        <f t="shared" si="90"/>
        <v>#NAME?</v>
      </c>
      <c r="AH51" s="80" t="e">
        <f t="shared" si="90"/>
        <v>#NAME?</v>
      </c>
      <c r="AI51" s="80" t="e">
        <f t="shared" si="90"/>
        <v>#NAME?</v>
      </c>
      <c r="AJ51" s="80" t="e">
        <f t="shared" si="90"/>
        <v>#NAME?</v>
      </c>
      <c r="AK51" s="80" t="e">
        <f t="shared" si="90"/>
        <v>#NAME?</v>
      </c>
      <c r="AL51" s="80" t="e">
        <f t="shared" si="90"/>
        <v>#NAME?</v>
      </c>
      <c r="AM51" s="80" t="e">
        <f t="shared" si="90"/>
        <v>#NAME?</v>
      </c>
      <c r="AN51" s="80" t="e">
        <f t="shared" si="90"/>
        <v>#NAME?</v>
      </c>
      <c r="AO51" s="80" t="e">
        <f t="shared" si="90"/>
        <v>#NAME?</v>
      </c>
      <c r="AP51" s="80" t="e">
        <f t="shared" si="90"/>
        <v>#NAME?</v>
      </c>
      <c r="AQ51" s="80" t="e">
        <f t="shared" si="90"/>
        <v>#NAME?</v>
      </c>
      <c r="AR51" s="80" t="e">
        <f t="shared" si="90"/>
        <v>#NAME?</v>
      </c>
      <c r="AS51" s="80" t="e">
        <f t="shared" si="90"/>
        <v>#NAME?</v>
      </c>
      <c r="AT51" s="80" t="e">
        <f t="shared" si="90"/>
        <v>#NAME?</v>
      </c>
      <c r="AU51" s="80" t="e">
        <f t="shared" si="90"/>
        <v>#NAME?</v>
      </c>
      <c r="AV51" s="80" t="e">
        <f t="shared" si="90"/>
        <v>#NAME?</v>
      </c>
      <c r="AW51" s="80" t="e">
        <f t="shared" si="90"/>
        <v>#NAME?</v>
      </c>
      <c r="AX51" s="80" t="e">
        <f t="shared" si="90"/>
        <v>#NAME?</v>
      </c>
      <c r="AY51" s="80" t="e">
        <f t="shared" si="90"/>
        <v>#NAME?</v>
      </c>
      <c r="AZ51" s="80" t="e">
        <f t="shared" si="90"/>
        <v>#NAME?</v>
      </c>
      <c r="BA51" s="80" t="e">
        <f t="shared" si="90"/>
        <v>#NAME?</v>
      </c>
      <c r="BB51" s="80" t="e">
        <f t="shared" si="90"/>
        <v>#NAME?</v>
      </c>
      <c r="BC51" s="80" t="e">
        <f t="shared" si="90"/>
        <v>#NAME?</v>
      </c>
      <c r="BD51" s="80" t="e">
        <f t="shared" si="90"/>
        <v>#NAME?</v>
      </c>
      <c r="BE51" s="80" t="e">
        <f t="shared" si="90"/>
        <v>#NAME?</v>
      </c>
      <c r="BF51" s="80" t="e">
        <f t="shared" si="90"/>
        <v>#NAME?</v>
      </c>
      <c r="BG51" s="80" t="e">
        <f t="shared" si="90"/>
        <v>#NAME?</v>
      </c>
      <c r="BH51" s="80" t="e">
        <f t="shared" si="90"/>
        <v>#NAME?</v>
      </c>
      <c r="BI51" s="80" t="e">
        <f t="shared" si="90"/>
        <v>#NAME?</v>
      </c>
      <c r="BJ51" s="80" t="e">
        <f t="shared" si="90"/>
        <v>#NAME?</v>
      </c>
      <c r="BK51" s="80" t="e">
        <f t="shared" si="90"/>
        <v>#NAME?</v>
      </c>
      <c r="BL51" s="80" t="e">
        <f t="shared" si="90"/>
        <v>#NAME?</v>
      </c>
      <c r="BM51" s="80" t="e">
        <f t="shared" si="90"/>
        <v>#NAME?</v>
      </c>
      <c r="BN51" s="80" t="e">
        <f t="shared" ref="BN51:DY51" si="91">GarExecucao + RiscosOpe+IF(BN8&lt;&gt;"Operação",SegRCMod+RiscosEng,SegRCOpe)</f>
        <v>#NAME?</v>
      </c>
      <c r="BO51" s="80" t="e">
        <f t="shared" si="91"/>
        <v>#NAME?</v>
      </c>
      <c r="BP51" s="80" t="e">
        <f t="shared" si="91"/>
        <v>#NAME?</v>
      </c>
      <c r="BQ51" s="80" t="e">
        <f t="shared" si="91"/>
        <v>#NAME?</v>
      </c>
      <c r="BR51" s="80" t="e">
        <f t="shared" si="91"/>
        <v>#NAME?</v>
      </c>
      <c r="BS51" s="80" t="e">
        <f t="shared" si="91"/>
        <v>#NAME?</v>
      </c>
      <c r="BT51" s="80" t="e">
        <f t="shared" si="91"/>
        <v>#NAME?</v>
      </c>
      <c r="BU51" s="80" t="e">
        <f t="shared" si="91"/>
        <v>#NAME?</v>
      </c>
      <c r="BV51" s="80" t="e">
        <f t="shared" si="91"/>
        <v>#NAME?</v>
      </c>
      <c r="BW51" s="80" t="e">
        <f t="shared" si="91"/>
        <v>#NAME?</v>
      </c>
      <c r="BX51" s="80" t="e">
        <f t="shared" si="91"/>
        <v>#NAME?</v>
      </c>
      <c r="BY51" s="80" t="e">
        <f t="shared" si="91"/>
        <v>#NAME?</v>
      </c>
      <c r="BZ51" s="80" t="e">
        <f t="shared" si="91"/>
        <v>#NAME?</v>
      </c>
      <c r="CA51" s="80" t="e">
        <f t="shared" si="91"/>
        <v>#NAME?</v>
      </c>
      <c r="CB51" s="80" t="e">
        <f t="shared" si="91"/>
        <v>#NAME?</v>
      </c>
      <c r="CC51" s="80" t="e">
        <f t="shared" si="91"/>
        <v>#NAME?</v>
      </c>
      <c r="CD51" s="80" t="e">
        <f t="shared" si="91"/>
        <v>#NAME?</v>
      </c>
      <c r="CE51" s="80" t="e">
        <f t="shared" si="91"/>
        <v>#NAME?</v>
      </c>
      <c r="CF51" s="80" t="e">
        <f t="shared" si="91"/>
        <v>#NAME?</v>
      </c>
      <c r="CG51" s="80" t="e">
        <f t="shared" si="91"/>
        <v>#NAME?</v>
      </c>
      <c r="CH51" s="80" t="e">
        <f t="shared" si="91"/>
        <v>#NAME?</v>
      </c>
      <c r="CI51" s="80" t="e">
        <f t="shared" si="91"/>
        <v>#NAME?</v>
      </c>
      <c r="CJ51" s="80" t="e">
        <f t="shared" si="91"/>
        <v>#NAME?</v>
      </c>
      <c r="CK51" s="80" t="e">
        <f t="shared" si="91"/>
        <v>#NAME?</v>
      </c>
      <c r="CL51" s="80" t="e">
        <f t="shared" si="91"/>
        <v>#NAME?</v>
      </c>
      <c r="CM51" s="80" t="e">
        <f t="shared" si="91"/>
        <v>#NAME?</v>
      </c>
      <c r="CN51" s="80" t="e">
        <f t="shared" si="91"/>
        <v>#NAME?</v>
      </c>
      <c r="CO51" s="80" t="e">
        <f t="shared" si="91"/>
        <v>#NAME?</v>
      </c>
      <c r="CP51" s="80" t="e">
        <f t="shared" si="91"/>
        <v>#NAME?</v>
      </c>
      <c r="CQ51" s="80" t="e">
        <f t="shared" si="91"/>
        <v>#NAME?</v>
      </c>
      <c r="CR51" s="80" t="e">
        <f t="shared" si="91"/>
        <v>#NAME?</v>
      </c>
      <c r="CS51" s="80" t="e">
        <f t="shared" si="91"/>
        <v>#NAME?</v>
      </c>
      <c r="CT51" s="80" t="e">
        <f t="shared" si="91"/>
        <v>#NAME?</v>
      </c>
      <c r="CU51" s="80" t="e">
        <f t="shared" si="91"/>
        <v>#NAME?</v>
      </c>
      <c r="CV51" s="80" t="e">
        <f t="shared" si="91"/>
        <v>#NAME?</v>
      </c>
      <c r="CW51" s="80" t="e">
        <f t="shared" si="91"/>
        <v>#NAME?</v>
      </c>
      <c r="CX51" s="80" t="e">
        <f t="shared" si="91"/>
        <v>#NAME?</v>
      </c>
      <c r="CY51" s="80" t="e">
        <f t="shared" si="91"/>
        <v>#NAME?</v>
      </c>
      <c r="CZ51" s="80" t="e">
        <f t="shared" si="91"/>
        <v>#NAME?</v>
      </c>
      <c r="DA51" s="80" t="e">
        <f t="shared" si="91"/>
        <v>#NAME?</v>
      </c>
      <c r="DB51" s="80" t="e">
        <f t="shared" si="91"/>
        <v>#NAME?</v>
      </c>
      <c r="DC51" s="80" t="e">
        <f t="shared" si="91"/>
        <v>#NAME?</v>
      </c>
      <c r="DD51" s="80" t="e">
        <f t="shared" si="91"/>
        <v>#NAME?</v>
      </c>
      <c r="DE51" s="80" t="e">
        <f t="shared" si="91"/>
        <v>#NAME?</v>
      </c>
      <c r="DF51" s="80" t="e">
        <f t="shared" si="91"/>
        <v>#NAME?</v>
      </c>
      <c r="DG51" s="80" t="e">
        <f t="shared" si="91"/>
        <v>#NAME?</v>
      </c>
      <c r="DH51" s="80" t="e">
        <f t="shared" si="91"/>
        <v>#NAME?</v>
      </c>
      <c r="DI51" s="80" t="e">
        <f t="shared" si="91"/>
        <v>#NAME?</v>
      </c>
      <c r="DJ51" s="80" t="e">
        <f t="shared" si="91"/>
        <v>#NAME?</v>
      </c>
      <c r="DK51" s="80" t="e">
        <f t="shared" si="91"/>
        <v>#NAME?</v>
      </c>
      <c r="DL51" s="80" t="e">
        <f t="shared" si="91"/>
        <v>#NAME?</v>
      </c>
      <c r="DM51" s="80" t="e">
        <f t="shared" si="91"/>
        <v>#NAME?</v>
      </c>
      <c r="DN51" s="80" t="e">
        <f t="shared" si="91"/>
        <v>#NAME?</v>
      </c>
      <c r="DO51" s="80" t="e">
        <f t="shared" si="91"/>
        <v>#NAME?</v>
      </c>
      <c r="DP51" s="80" t="e">
        <f t="shared" si="91"/>
        <v>#NAME?</v>
      </c>
      <c r="DQ51" s="80" t="e">
        <f t="shared" si="91"/>
        <v>#NAME?</v>
      </c>
      <c r="DR51" s="80" t="e">
        <f t="shared" si="91"/>
        <v>#NAME?</v>
      </c>
      <c r="DS51" s="80" t="e">
        <f t="shared" si="91"/>
        <v>#NAME?</v>
      </c>
      <c r="DT51" s="80" t="e">
        <f t="shared" si="91"/>
        <v>#NAME?</v>
      </c>
      <c r="DU51" s="80" t="e">
        <f t="shared" si="91"/>
        <v>#NAME?</v>
      </c>
      <c r="DV51" s="80" t="e">
        <f t="shared" si="91"/>
        <v>#NAME?</v>
      </c>
      <c r="DW51" s="80" t="e">
        <f t="shared" si="91"/>
        <v>#NAME?</v>
      </c>
      <c r="DX51" s="80" t="e">
        <f t="shared" si="91"/>
        <v>#NAME?</v>
      </c>
      <c r="DY51" s="80" t="e">
        <f t="shared" si="91"/>
        <v>#NAME?</v>
      </c>
      <c r="DZ51" s="80" t="e">
        <f t="shared" ref="DZ51:GK51" si="92">GarExecucao + RiscosOpe+IF(DZ8&lt;&gt;"Operação",SegRCMod+RiscosEng,SegRCOpe)</f>
        <v>#NAME?</v>
      </c>
      <c r="EA51" s="80" t="e">
        <f t="shared" si="92"/>
        <v>#NAME?</v>
      </c>
      <c r="EB51" s="80" t="e">
        <f t="shared" si="92"/>
        <v>#NAME?</v>
      </c>
      <c r="EC51" s="80" t="e">
        <f t="shared" si="92"/>
        <v>#NAME?</v>
      </c>
      <c r="ED51" s="80" t="e">
        <f t="shared" si="92"/>
        <v>#NAME?</v>
      </c>
      <c r="EE51" s="80" t="e">
        <f t="shared" si="92"/>
        <v>#NAME?</v>
      </c>
      <c r="EF51" s="80" t="e">
        <f t="shared" si="92"/>
        <v>#NAME?</v>
      </c>
      <c r="EG51" s="80" t="e">
        <f t="shared" si="92"/>
        <v>#NAME?</v>
      </c>
      <c r="EH51" s="80" t="e">
        <f t="shared" si="92"/>
        <v>#NAME?</v>
      </c>
      <c r="EI51" s="80" t="e">
        <f t="shared" si="92"/>
        <v>#NAME?</v>
      </c>
      <c r="EJ51" s="80" t="e">
        <f t="shared" si="92"/>
        <v>#NAME?</v>
      </c>
      <c r="EK51" s="80" t="e">
        <f t="shared" si="92"/>
        <v>#NAME?</v>
      </c>
      <c r="EL51" s="80" t="e">
        <f t="shared" si="92"/>
        <v>#NAME?</v>
      </c>
      <c r="EM51" s="80" t="e">
        <f t="shared" si="92"/>
        <v>#NAME?</v>
      </c>
      <c r="EN51" s="80" t="e">
        <f t="shared" si="92"/>
        <v>#NAME?</v>
      </c>
      <c r="EO51" s="80" t="e">
        <f t="shared" si="92"/>
        <v>#NAME?</v>
      </c>
      <c r="EP51" s="80" t="e">
        <f t="shared" si="92"/>
        <v>#NAME?</v>
      </c>
      <c r="EQ51" s="80" t="e">
        <f t="shared" si="92"/>
        <v>#NAME?</v>
      </c>
      <c r="ER51" s="80" t="e">
        <f t="shared" si="92"/>
        <v>#NAME?</v>
      </c>
      <c r="ES51" s="80" t="e">
        <f t="shared" si="92"/>
        <v>#NAME?</v>
      </c>
      <c r="ET51" s="80" t="e">
        <f t="shared" si="92"/>
        <v>#NAME?</v>
      </c>
      <c r="EU51" s="80" t="e">
        <f t="shared" si="92"/>
        <v>#NAME?</v>
      </c>
      <c r="EV51" s="80" t="e">
        <f t="shared" si="92"/>
        <v>#NAME?</v>
      </c>
      <c r="EW51" s="80" t="e">
        <f t="shared" si="92"/>
        <v>#NAME?</v>
      </c>
      <c r="EX51" s="80" t="e">
        <f t="shared" si="92"/>
        <v>#NAME?</v>
      </c>
      <c r="EY51" s="80" t="e">
        <f t="shared" si="92"/>
        <v>#NAME?</v>
      </c>
      <c r="EZ51" s="80" t="e">
        <f t="shared" si="92"/>
        <v>#NAME?</v>
      </c>
      <c r="FA51" s="80" t="e">
        <f t="shared" si="92"/>
        <v>#NAME?</v>
      </c>
      <c r="FB51" s="80" t="e">
        <f t="shared" si="92"/>
        <v>#NAME?</v>
      </c>
      <c r="FC51" s="80" t="e">
        <f t="shared" si="92"/>
        <v>#NAME?</v>
      </c>
      <c r="FD51" s="80" t="e">
        <f t="shared" si="92"/>
        <v>#NAME?</v>
      </c>
      <c r="FE51" s="80" t="e">
        <f t="shared" si="92"/>
        <v>#NAME?</v>
      </c>
      <c r="FF51" s="80" t="e">
        <f t="shared" si="92"/>
        <v>#NAME?</v>
      </c>
      <c r="FG51" s="80" t="e">
        <f t="shared" si="92"/>
        <v>#NAME?</v>
      </c>
      <c r="FH51" s="80" t="e">
        <f t="shared" si="92"/>
        <v>#NAME?</v>
      </c>
      <c r="FI51" s="80" t="e">
        <f t="shared" si="92"/>
        <v>#NAME?</v>
      </c>
      <c r="FJ51" s="80" t="e">
        <f t="shared" si="92"/>
        <v>#NAME?</v>
      </c>
      <c r="FK51" s="80" t="e">
        <f t="shared" si="92"/>
        <v>#NAME?</v>
      </c>
      <c r="FL51" s="80" t="e">
        <f t="shared" si="92"/>
        <v>#NAME?</v>
      </c>
      <c r="FM51" s="80" t="e">
        <f t="shared" si="92"/>
        <v>#NAME?</v>
      </c>
      <c r="FN51" s="80" t="e">
        <f t="shared" si="92"/>
        <v>#NAME?</v>
      </c>
      <c r="FO51" s="80" t="e">
        <f t="shared" si="92"/>
        <v>#NAME?</v>
      </c>
      <c r="FP51" s="80" t="e">
        <f t="shared" si="92"/>
        <v>#NAME?</v>
      </c>
      <c r="FQ51" s="80" t="e">
        <f t="shared" si="92"/>
        <v>#NAME?</v>
      </c>
      <c r="FR51" s="80" t="e">
        <f t="shared" si="92"/>
        <v>#NAME?</v>
      </c>
      <c r="FS51" s="80" t="e">
        <f t="shared" si="92"/>
        <v>#NAME?</v>
      </c>
      <c r="FT51" s="80" t="e">
        <f t="shared" si="92"/>
        <v>#NAME?</v>
      </c>
      <c r="FU51" s="80" t="e">
        <f t="shared" si="92"/>
        <v>#NAME?</v>
      </c>
      <c r="FV51" s="80" t="e">
        <f t="shared" si="92"/>
        <v>#NAME?</v>
      </c>
      <c r="FW51" s="80" t="e">
        <f t="shared" si="92"/>
        <v>#NAME?</v>
      </c>
      <c r="FX51" s="80" t="e">
        <f t="shared" si="92"/>
        <v>#NAME?</v>
      </c>
      <c r="FY51" s="80" t="e">
        <f t="shared" si="92"/>
        <v>#NAME?</v>
      </c>
      <c r="FZ51" s="80" t="e">
        <f t="shared" si="92"/>
        <v>#NAME?</v>
      </c>
      <c r="GA51" s="80" t="e">
        <f t="shared" si="92"/>
        <v>#NAME?</v>
      </c>
      <c r="GB51" s="80" t="e">
        <f t="shared" si="92"/>
        <v>#NAME?</v>
      </c>
      <c r="GC51" s="80" t="e">
        <f t="shared" si="92"/>
        <v>#NAME?</v>
      </c>
      <c r="GD51" s="80" t="e">
        <f t="shared" si="92"/>
        <v>#NAME?</v>
      </c>
      <c r="GE51" s="80" t="e">
        <f t="shared" si="92"/>
        <v>#NAME?</v>
      </c>
      <c r="GF51" s="80" t="e">
        <f t="shared" si="92"/>
        <v>#NAME?</v>
      </c>
      <c r="GG51" s="80" t="e">
        <f t="shared" si="92"/>
        <v>#NAME?</v>
      </c>
      <c r="GH51" s="80" t="e">
        <f t="shared" si="92"/>
        <v>#NAME?</v>
      </c>
      <c r="GI51" s="80" t="e">
        <f t="shared" si="92"/>
        <v>#NAME?</v>
      </c>
      <c r="GJ51" s="80" t="e">
        <f t="shared" si="92"/>
        <v>#NAME?</v>
      </c>
      <c r="GK51" s="80" t="e">
        <f t="shared" si="92"/>
        <v>#NAME?</v>
      </c>
      <c r="GL51" s="80" t="e">
        <f t="shared" ref="GL51:HI51" si="93">GarExecucao + RiscosOpe+IF(GL8&lt;&gt;"Operação",SegRCMod+RiscosEng,SegRCOpe)</f>
        <v>#NAME?</v>
      </c>
      <c r="GM51" s="80" t="e">
        <f t="shared" si="93"/>
        <v>#NAME?</v>
      </c>
      <c r="GN51" s="80" t="e">
        <f t="shared" si="93"/>
        <v>#NAME?</v>
      </c>
      <c r="GO51" s="80" t="e">
        <f t="shared" si="93"/>
        <v>#NAME?</v>
      </c>
      <c r="GP51" s="80" t="e">
        <f t="shared" si="93"/>
        <v>#NAME?</v>
      </c>
      <c r="GQ51" s="80" t="e">
        <f t="shared" si="93"/>
        <v>#NAME?</v>
      </c>
      <c r="GR51" s="80" t="e">
        <f t="shared" si="93"/>
        <v>#NAME?</v>
      </c>
      <c r="GS51" s="80" t="e">
        <f t="shared" si="93"/>
        <v>#NAME?</v>
      </c>
      <c r="GT51" s="80" t="e">
        <f t="shared" si="93"/>
        <v>#NAME?</v>
      </c>
      <c r="GU51" s="80" t="e">
        <f t="shared" si="93"/>
        <v>#NAME?</v>
      </c>
      <c r="GV51" s="80" t="e">
        <f t="shared" si="93"/>
        <v>#NAME?</v>
      </c>
      <c r="GW51" s="80" t="e">
        <f t="shared" si="93"/>
        <v>#NAME?</v>
      </c>
      <c r="GX51" s="80" t="e">
        <f t="shared" si="93"/>
        <v>#NAME?</v>
      </c>
      <c r="GY51" s="80" t="e">
        <f t="shared" si="93"/>
        <v>#NAME?</v>
      </c>
      <c r="GZ51" s="80" t="e">
        <f t="shared" si="93"/>
        <v>#NAME?</v>
      </c>
      <c r="HA51" s="80" t="e">
        <f t="shared" si="93"/>
        <v>#NAME?</v>
      </c>
      <c r="HB51" s="80" t="e">
        <f t="shared" si="93"/>
        <v>#NAME?</v>
      </c>
      <c r="HC51" s="80" t="e">
        <f t="shared" si="93"/>
        <v>#NAME?</v>
      </c>
      <c r="HD51" s="80" t="e">
        <f t="shared" si="93"/>
        <v>#NAME?</v>
      </c>
      <c r="HE51" s="80" t="e">
        <f t="shared" si="93"/>
        <v>#NAME?</v>
      </c>
      <c r="HF51" s="80" t="e">
        <f t="shared" si="93"/>
        <v>#NAME?</v>
      </c>
      <c r="HG51" s="80" t="e">
        <f t="shared" si="93"/>
        <v>#NAME?</v>
      </c>
      <c r="HH51" s="80" t="e">
        <f t="shared" si="93"/>
        <v>#NAME?</v>
      </c>
      <c r="HI51" s="80" t="e">
        <f t="shared" si="93"/>
        <v>#NAME?</v>
      </c>
    </row>
    <row r="52" spans="1:217" x14ac:dyDescent="0.2">
      <c r="A52" s="30" t="s">
        <v>100</v>
      </c>
      <c r="B52" s="80" t="e">
        <f t="shared" ref="B52:BM52" si="94">IF(OR(B8="Preliminar",B8="Transição"),VIpre,
IF(B8="Modernização",VImod,
IF(B8="Operação",VIope,"ERRO")))/1000</f>
        <v>#NAME?</v>
      </c>
      <c r="C52" s="80" t="e">
        <f t="shared" si="94"/>
        <v>#NAME?</v>
      </c>
      <c r="D52" s="80" t="e">
        <f t="shared" si="94"/>
        <v>#NAME?</v>
      </c>
      <c r="E52" s="80" t="e">
        <f t="shared" si="94"/>
        <v>#NAME?</v>
      </c>
      <c r="F52" s="80" t="e">
        <f t="shared" si="94"/>
        <v>#NAME?</v>
      </c>
      <c r="G52" s="80" t="e">
        <f t="shared" si="94"/>
        <v>#NAME?</v>
      </c>
      <c r="H52" s="80" t="e">
        <f t="shared" si="94"/>
        <v>#NAME?</v>
      </c>
      <c r="I52" s="80" t="e">
        <f t="shared" si="94"/>
        <v>#NAME?</v>
      </c>
      <c r="J52" s="80" t="e">
        <f t="shared" si="94"/>
        <v>#NAME?</v>
      </c>
      <c r="K52" s="80" t="e">
        <f t="shared" si="94"/>
        <v>#NAME?</v>
      </c>
      <c r="L52" s="80" t="e">
        <f t="shared" si="94"/>
        <v>#NAME?</v>
      </c>
      <c r="M52" s="80" t="e">
        <f t="shared" si="94"/>
        <v>#NAME?</v>
      </c>
      <c r="N52" s="80" t="e">
        <f t="shared" si="94"/>
        <v>#NAME?</v>
      </c>
      <c r="O52" s="80" t="e">
        <f t="shared" si="94"/>
        <v>#NAME?</v>
      </c>
      <c r="P52" s="80" t="e">
        <f t="shared" si="94"/>
        <v>#NAME?</v>
      </c>
      <c r="Q52" s="80" t="e">
        <f t="shared" si="94"/>
        <v>#NAME?</v>
      </c>
      <c r="R52" s="80" t="e">
        <f t="shared" si="94"/>
        <v>#NAME?</v>
      </c>
      <c r="S52" s="80" t="e">
        <f t="shared" si="94"/>
        <v>#NAME?</v>
      </c>
      <c r="T52" s="80" t="e">
        <f t="shared" si="94"/>
        <v>#NAME?</v>
      </c>
      <c r="U52" s="80" t="e">
        <f t="shared" si="94"/>
        <v>#NAME?</v>
      </c>
      <c r="V52" s="80" t="e">
        <f t="shared" si="94"/>
        <v>#NAME?</v>
      </c>
      <c r="W52" s="80" t="e">
        <f t="shared" si="94"/>
        <v>#NAME?</v>
      </c>
      <c r="X52" s="80" t="e">
        <f t="shared" si="94"/>
        <v>#NAME?</v>
      </c>
      <c r="Y52" s="80" t="e">
        <f t="shared" si="94"/>
        <v>#NAME?</v>
      </c>
      <c r="Z52" s="80" t="e">
        <f t="shared" si="94"/>
        <v>#NAME?</v>
      </c>
      <c r="AA52" s="80" t="e">
        <f t="shared" si="94"/>
        <v>#NAME?</v>
      </c>
      <c r="AB52" s="80" t="e">
        <f t="shared" si="94"/>
        <v>#NAME?</v>
      </c>
      <c r="AC52" s="80" t="e">
        <f t="shared" si="94"/>
        <v>#NAME?</v>
      </c>
      <c r="AD52" s="80" t="e">
        <f t="shared" si="94"/>
        <v>#NAME?</v>
      </c>
      <c r="AE52" s="80" t="e">
        <f t="shared" si="94"/>
        <v>#NAME?</v>
      </c>
      <c r="AF52" s="80" t="e">
        <f t="shared" si="94"/>
        <v>#NAME?</v>
      </c>
      <c r="AG52" s="80" t="e">
        <f t="shared" si="94"/>
        <v>#NAME?</v>
      </c>
      <c r="AH52" s="80" t="e">
        <f t="shared" si="94"/>
        <v>#NAME?</v>
      </c>
      <c r="AI52" s="80" t="e">
        <f t="shared" si="94"/>
        <v>#NAME?</v>
      </c>
      <c r="AJ52" s="80" t="e">
        <f t="shared" si="94"/>
        <v>#NAME?</v>
      </c>
      <c r="AK52" s="80" t="e">
        <f t="shared" si="94"/>
        <v>#NAME?</v>
      </c>
      <c r="AL52" s="80" t="e">
        <f t="shared" si="94"/>
        <v>#NAME?</v>
      </c>
      <c r="AM52" s="80" t="e">
        <f t="shared" si="94"/>
        <v>#NAME?</v>
      </c>
      <c r="AN52" s="80" t="e">
        <f t="shared" si="94"/>
        <v>#NAME?</v>
      </c>
      <c r="AO52" s="80" t="e">
        <f t="shared" si="94"/>
        <v>#NAME?</v>
      </c>
      <c r="AP52" s="80" t="e">
        <f t="shared" si="94"/>
        <v>#NAME?</v>
      </c>
      <c r="AQ52" s="80" t="e">
        <f t="shared" si="94"/>
        <v>#NAME?</v>
      </c>
      <c r="AR52" s="80" t="e">
        <f t="shared" si="94"/>
        <v>#NAME?</v>
      </c>
      <c r="AS52" s="80" t="e">
        <f t="shared" si="94"/>
        <v>#NAME?</v>
      </c>
      <c r="AT52" s="80" t="e">
        <f t="shared" si="94"/>
        <v>#NAME?</v>
      </c>
      <c r="AU52" s="80" t="e">
        <f t="shared" si="94"/>
        <v>#NAME?</v>
      </c>
      <c r="AV52" s="80" t="e">
        <f t="shared" si="94"/>
        <v>#NAME?</v>
      </c>
      <c r="AW52" s="80" t="e">
        <f t="shared" si="94"/>
        <v>#NAME?</v>
      </c>
      <c r="AX52" s="80" t="e">
        <f t="shared" si="94"/>
        <v>#NAME?</v>
      </c>
      <c r="AY52" s="80" t="e">
        <f t="shared" si="94"/>
        <v>#NAME?</v>
      </c>
      <c r="AZ52" s="80" t="e">
        <f t="shared" si="94"/>
        <v>#NAME?</v>
      </c>
      <c r="BA52" s="80" t="e">
        <f t="shared" si="94"/>
        <v>#NAME?</v>
      </c>
      <c r="BB52" s="80" t="e">
        <f t="shared" si="94"/>
        <v>#NAME?</v>
      </c>
      <c r="BC52" s="80" t="e">
        <f t="shared" si="94"/>
        <v>#NAME?</v>
      </c>
      <c r="BD52" s="80" t="e">
        <f t="shared" si="94"/>
        <v>#NAME?</v>
      </c>
      <c r="BE52" s="80" t="e">
        <f t="shared" si="94"/>
        <v>#NAME?</v>
      </c>
      <c r="BF52" s="80" t="e">
        <f t="shared" si="94"/>
        <v>#NAME?</v>
      </c>
      <c r="BG52" s="80" t="e">
        <f t="shared" si="94"/>
        <v>#NAME?</v>
      </c>
      <c r="BH52" s="80" t="e">
        <f t="shared" si="94"/>
        <v>#NAME?</v>
      </c>
      <c r="BI52" s="80" t="e">
        <f t="shared" si="94"/>
        <v>#NAME?</v>
      </c>
      <c r="BJ52" s="80" t="e">
        <f t="shared" si="94"/>
        <v>#NAME?</v>
      </c>
      <c r="BK52" s="80" t="e">
        <f t="shared" si="94"/>
        <v>#NAME?</v>
      </c>
      <c r="BL52" s="80" t="e">
        <f t="shared" si="94"/>
        <v>#NAME?</v>
      </c>
      <c r="BM52" s="80" t="e">
        <f t="shared" si="94"/>
        <v>#NAME?</v>
      </c>
      <c r="BN52" s="80" t="e">
        <f t="shared" ref="BN52:DY52" si="95">IF(OR(BN8="Preliminar",BN8="Transição"),VIpre,
IF(BN8="Modernização",VImod,
IF(BN8="Operação",VIope,"ERRO")))/1000</f>
        <v>#NAME?</v>
      </c>
      <c r="BO52" s="80" t="e">
        <f t="shared" si="95"/>
        <v>#NAME?</v>
      </c>
      <c r="BP52" s="80" t="e">
        <f t="shared" si="95"/>
        <v>#NAME?</v>
      </c>
      <c r="BQ52" s="80" t="e">
        <f t="shared" si="95"/>
        <v>#NAME?</v>
      </c>
      <c r="BR52" s="80" t="e">
        <f t="shared" si="95"/>
        <v>#NAME?</v>
      </c>
      <c r="BS52" s="80" t="e">
        <f t="shared" si="95"/>
        <v>#NAME?</v>
      </c>
      <c r="BT52" s="80" t="e">
        <f t="shared" si="95"/>
        <v>#NAME?</v>
      </c>
      <c r="BU52" s="80" t="e">
        <f t="shared" si="95"/>
        <v>#NAME?</v>
      </c>
      <c r="BV52" s="80" t="e">
        <f t="shared" si="95"/>
        <v>#NAME?</v>
      </c>
      <c r="BW52" s="80" t="e">
        <f t="shared" si="95"/>
        <v>#NAME?</v>
      </c>
      <c r="BX52" s="80" t="e">
        <f t="shared" si="95"/>
        <v>#NAME?</v>
      </c>
      <c r="BY52" s="80" t="e">
        <f t="shared" si="95"/>
        <v>#NAME?</v>
      </c>
      <c r="BZ52" s="80" t="e">
        <f t="shared" si="95"/>
        <v>#NAME?</v>
      </c>
      <c r="CA52" s="80" t="e">
        <f t="shared" si="95"/>
        <v>#NAME?</v>
      </c>
      <c r="CB52" s="80" t="e">
        <f t="shared" si="95"/>
        <v>#NAME?</v>
      </c>
      <c r="CC52" s="80" t="e">
        <f t="shared" si="95"/>
        <v>#NAME?</v>
      </c>
      <c r="CD52" s="80" t="e">
        <f t="shared" si="95"/>
        <v>#NAME?</v>
      </c>
      <c r="CE52" s="80" t="e">
        <f t="shared" si="95"/>
        <v>#NAME?</v>
      </c>
      <c r="CF52" s="80" t="e">
        <f t="shared" si="95"/>
        <v>#NAME?</v>
      </c>
      <c r="CG52" s="80" t="e">
        <f t="shared" si="95"/>
        <v>#NAME?</v>
      </c>
      <c r="CH52" s="80" t="e">
        <f t="shared" si="95"/>
        <v>#NAME?</v>
      </c>
      <c r="CI52" s="80" t="e">
        <f t="shared" si="95"/>
        <v>#NAME?</v>
      </c>
      <c r="CJ52" s="80" t="e">
        <f t="shared" si="95"/>
        <v>#NAME?</v>
      </c>
      <c r="CK52" s="80" t="e">
        <f t="shared" si="95"/>
        <v>#NAME?</v>
      </c>
      <c r="CL52" s="80" t="e">
        <f t="shared" si="95"/>
        <v>#NAME?</v>
      </c>
      <c r="CM52" s="80" t="e">
        <f t="shared" si="95"/>
        <v>#NAME?</v>
      </c>
      <c r="CN52" s="80" t="e">
        <f t="shared" si="95"/>
        <v>#NAME?</v>
      </c>
      <c r="CO52" s="80" t="e">
        <f t="shared" si="95"/>
        <v>#NAME?</v>
      </c>
      <c r="CP52" s="80" t="e">
        <f t="shared" si="95"/>
        <v>#NAME?</v>
      </c>
      <c r="CQ52" s="80" t="e">
        <f t="shared" si="95"/>
        <v>#NAME?</v>
      </c>
      <c r="CR52" s="80" t="e">
        <f t="shared" si="95"/>
        <v>#NAME?</v>
      </c>
      <c r="CS52" s="80" t="e">
        <f t="shared" si="95"/>
        <v>#NAME?</v>
      </c>
      <c r="CT52" s="80" t="e">
        <f t="shared" si="95"/>
        <v>#NAME?</v>
      </c>
      <c r="CU52" s="80" t="e">
        <f t="shared" si="95"/>
        <v>#NAME?</v>
      </c>
      <c r="CV52" s="80" t="e">
        <f t="shared" si="95"/>
        <v>#NAME?</v>
      </c>
      <c r="CW52" s="80" t="e">
        <f t="shared" si="95"/>
        <v>#NAME?</v>
      </c>
      <c r="CX52" s="80" t="e">
        <f t="shared" si="95"/>
        <v>#NAME?</v>
      </c>
      <c r="CY52" s="80" t="e">
        <f t="shared" si="95"/>
        <v>#NAME?</v>
      </c>
      <c r="CZ52" s="80" t="e">
        <f t="shared" si="95"/>
        <v>#NAME?</v>
      </c>
      <c r="DA52" s="80" t="e">
        <f t="shared" si="95"/>
        <v>#NAME?</v>
      </c>
      <c r="DB52" s="80" t="e">
        <f t="shared" si="95"/>
        <v>#NAME?</v>
      </c>
      <c r="DC52" s="80" t="e">
        <f t="shared" si="95"/>
        <v>#NAME?</v>
      </c>
      <c r="DD52" s="80" t="e">
        <f t="shared" si="95"/>
        <v>#NAME?</v>
      </c>
      <c r="DE52" s="80" t="e">
        <f t="shared" si="95"/>
        <v>#NAME?</v>
      </c>
      <c r="DF52" s="80" t="e">
        <f t="shared" si="95"/>
        <v>#NAME?</v>
      </c>
      <c r="DG52" s="80" t="e">
        <f t="shared" si="95"/>
        <v>#NAME?</v>
      </c>
      <c r="DH52" s="80" t="e">
        <f t="shared" si="95"/>
        <v>#NAME?</v>
      </c>
      <c r="DI52" s="80" t="e">
        <f t="shared" si="95"/>
        <v>#NAME?</v>
      </c>
      <c r="DJ52" s="80" t="e">
        <f t="shared" si="95"/>
        <v>#NAME?</v>
      </c>
      <c r="DK52" s="80" t="e">
        <f t="shared" si="95"/>
        <v>#NAME?</v>
      </c>
      <c r="DL52" s="80" t="e">
        <f t="shared" si="95"/>
        <v>#NAME?</v>
      </c>
      <c r="DM52" s="80" t="e">
        <f t="shared" si="95"/>
        <v>#NAME?</v>
      </c>
      <c r="DN52" s="80" t="e">
        <f t="shared" si="95"/>
        <v>#NAME?</v>
      </c>
      <c r="DO52" s="80" t="e">
        <f t="shared" si="95"/>
        <v>#NAME?</v>
      </c>
      <c r="DP52" s="80" t="e">
        <f t="shared" si="95"/>
        <v>#NAME?</v>
      </c>
      <c r="DQ52" s="80" t="e">
        <f t="shared" si="95"/>
        <v>#NAME?</v>
      </c>
      <c r="DR52" s="80" t="e">
        <f t="shared" si="95"/>
        <v>#NAME?</v>
      </c>
      <c r="DS52" s="80" t="e">
        <f t="shared" si="95"/>
        <v>#NAME?</v>
      </c>
      <c r="DT52" s="80" t="e">
        <f t="shared" si="95"/>
        <v>#NAME?</v>
      </c>
      <c r="DU52" s="80" t="e">
        <f t="shared" si="95"/>
        <v>#NAME?</v>
      </c>
      <c r="DV52" s="80" t="e">
        <f t="shared" si="95"/>
        <v>#NAME?</v>
      </c>
      <c r="DW52" s="80" t="e">
        <f t="shared" si="95"/>
        <v>#NAME?</v>
      </c>
      <c r="DX52" s="80" t="e">
        <f t="shared" si="95"/>
        <v>#NAME?</v>
      </c>
      <c r="DY52" s="80" t="e">
        <f t="shared" si="95"/>
        <v>#NAME?</v>
      </c>
      <c r="DZ52" s="80" t="e">
        <f t="shared" ref="DZ52:GK52" si="96">IF(OR(DZ8="Preliminar",DZ8="Transição"),VIpre,
IF(DZ8="Modernização",VImod,
IF(DZ8="Operação",VIope,"ERRO")))/1000</f>
        <v>#NAME?</v>
      </c>
      <c r="EA52" s="80" t="e">
        <f t="shared" si="96"/>
        <v>#NAME?</v>
      </c>
      <c r="EB52" s="80" t="e">
        <f t="shared" si="96"/>
        <v>#NAME?</v>
      </c>
      <c r="EC52" s="80" t="e">
        <f t="shared" si="96"/>
        <v>#NAME?</v>
      </c>
      <c r="ED52" s="80" t="e">
        <f t="shared" si="96"/>
        <v>#NAME?</v>
      </c>
      <c r="EE52" s="80" t="e">
        <f t="shared" si="96"/>
        <v>#NAME?</v>
      </c>
      <c r="EF52" s="80" t="e">
        <f t="shared" si="96"/>
        <v>#NAME?</v>
      </c>
      <c r="EG52" s="80" t="e">
        <f t="shared" si="96"/>
        <v>#NAME?</v>
      </c>
      <c r="EH52" s="80" t="e">
        <f t="shared" si="96"/>
        <v>#NAME?</v>
      </c>
      <c r="EI52" s="80" t="e">
        <f t="shared" si="96"/>
        <v>#NAME?</v>
      </c>
      <c r="EJ52" s="80" t="e">
        <f t="shared" si="96"/>
        <v>#NAME?</v>
      </c>
      <c r="EK52" s="80" t="e">
        <f t="shared" si="96"/>
        <v>#NAME?</v>
      </c>
      <c r="EL52" s="80" t="e">
        <f t="shared" si="96"/>
        <v>#NAME?</v>
      </c>
      <c r="EM52" s="80" t="e">
        <f t="shared" si="96"/>
        <v>#NAME?</v>
      </c>
      <c r="EN52" s="80" t="e">
        <f t="shared" si="96"/>
        <v>#NAME?</v>
      </c>
      <c r="EO52" s="80" t="e">
        <f t="shared" si="96"/>
        <v>#NAME?</v>
      </c>
      <c r="EP52" s="80" t="e">
        <f t="shared" si="96"/>
        <v>#NAME?</v>
      </c>
      <c r="EQ52" s="80" t="e">
        <f t="shared" si="96"/>
        <v>#NAME?</v>
      </c>
      <c r="ER52" s="80" t="e">
        <f t="shared" si="96"/>
        <v>#NAME?</v>
      </c>
      <c r="ES52" s="80" t="e">
        <f t="shared" si="96"/>
        <v>#NAME?</v>
      </c>
      <c r="ET52" s="80" t="e">
        <f t="shared" si="96"/>
        <v>#NAME?</v>
      </c>
      <c r="EU52" s="80" t="e">
        <f t="shared" si="96"/>
        <v>#NAME?</v>
      </c>
      <c r="EV52" s="80" t="e">
        <f t="shared" si="96"/>
        <v>#NAME?</v>
      </c>
      <c r="EW52" s="80" t="e">
        <f t="shared" si="96"/>
        <v>#NAME?</v>
      </c>
      <c r="EX52" s="80" t="e">
        <f t="shared" si="96"/>
        <v>#NAME?</v>
      </c>
      <c r="EY52" s="80" t="e">
        <f t="shared" si="96"/>
        <v>#NAME?</v>
      </c>
      <c r="EZ52" s="80" t="e">
        <f t="shared" si="96"/>
        <v>#NAME?</v>
      </c>
      <c r="FA52" s="80" t="e">
        <f t="shared" si="96"/>
        <v>#NAME?</v>
      </c>
      <c r="FB52" s="80" t="e">
        <f t="shared" si="96"/>
        <v>#NAME?</v>
      </c>
      <c r="FC52" s="80" t="e">
        <f t="shared" si="96"/>
        <v>#NAME?</v>
      </c>
      <c r="FD52" s="80" t="e">
        <f t="shared" si="96"/>
        <v>#NAME?</v>
      </c>
      <c r="FE52" s="80" t="e">
        <f t="shared" si="96"/>
        <v>#NAME?</v>
      </c>
      <c r="FF52" s="80" t="e">
        <f t="shared" si="96"/>
        <v>#NAME?</v>
      </c>
      <c r="FG52" s="80" t="e">
        <f t="shared" si="96"/>
        <v>#NAME?</v>
      </c>
      <c r="FH52" s="80" t="e">
        <f t="shared" si="96"/>
        <v>#NAME?</v>
      </c>
      <c r="FI52" s="80" t="e">
        <f t="shared" si="96"/>
        <v>#NAME?</v>
      </c>
      <c r="FJ52" s="80" t="e">
        <f t="shared" si="96"/>
        <v>#NAME?</v>
      </c>
      <c r="FK52" s="80" t="e">
        <f t="shared" si="96"/>
        <v>#NAME?</v>
      </c>
      <c r="FL52" s="80" t="e">
        <f t="shared" si="96"/>
        <v>#NAME?</v>
      </c>
      <c r="FM52" s="80" t="e">
        <f t="shared" si="96"/>
        <v>#NAME?</v>
      </c>
      <c r="FN52" s="80" t="e">
        <f t="shared" si="96"/>
        <v>#NAME?</v>
      </c>
      <c r="FO52" s="80" t="e">
        <f t="shared" si="96"/>
        <v>#NAME?</v>
      </c>
      <c r="FP52" s="80" t="e">
        <f t="shared" si="96"/>
        <v>#NAME?</v>
      </c>
      <c r="FQ52" s="80" t="e">
        <f t="shared" si="96"/>
        <v>#NAME?</v>
      </c>
      <c r="FR52" s="80" t="e">
        <f t="shared" si="96"/>
        <v>#NAME?</v>
      </c>
      <c r="FS52" s="80" t="e">
        <f t="shared" si="96"/>
        <v>#NAME?</v>
      </c>
      <c r="FT52" s="80" t="e">
        <f t="shared" si="96"/>
        <v>#NAME?</v>
      </c>
      <c r="FU52" s="80" t="e">
        <f t="shared" si="96"/>
        <v>#NAME?</v>
      </c>
      <c r="FV52" s="80" t="e">
        <f t="shared" si="96"/>
        <v>#NAME?</v>
      </c>
      <c r="FW52" s="80" t="e">
        <f t="shared" si="96"/>
        <v>#NAME?</v>
      </c>
      <c r="FX52" s="80" t="e">
        <f t="shared" si="96"/>
        <v>#NAME?</v>
      </c>
      <c r="FY52" s="80" t="e">
        <f t="shared" si="96"/>
        <v>#NAME?</v>
      </c>
      <c r="FZ52" s="80" t="e">
        <f t="shared" si="96"/>
        <v>#NAME?</v>
      </c>
      <c r="GA52" s="80" t="e">
        <f t="shared" si="96"/>
        <v>#NAME?</v>
      </c>
      <c r="GB52" s="80" t="e">
        <f t="shared" si="96"/>
        <v>#NAME?</v>
      </c>
      <c r="GC52" s="80" t="e">
        <f t="shared" si="96"/>
        <v>#NAME?</v>
      </c>
      <c r="GD52" s="80" t="e">
        <f t="shared" si="96"/>
        <v>#NAME?</v>
      </c>
      <c r="GE52" s="80" t="e">
        <f t="shared" si="96"/>
        <v>#NAME?</v>
      </c>
      <c r="GF52" s="80" t="e">
        <f t="shared" si="96"/>
        <v>#NAME?</v>
      </c>
      <c r="GG52" s="80" t="e">
        <f t="shared" si="96"/>
        <v>#NAME?</v>
      </c>
      <c r="GH52" s="80" t="e">
        <f t="shared" si="96"/>
        <v>#NAME?</v>
      </c>
      <c r="GI52" s="80" t="e">
        <f t="shared" si="96"/>
        <v>#NAME?</v>
      </c>
      <c r="GJ52" s="80" t="e">
        <f t="shared" si="96"/>
        <v>#NAME?</v>
      </c>
      <c r="GK52" s="80" t="e">
        <f t="shared" si="96"/>
        <v>#NAME?</v>
      </c>
      <c r="GL52" s="80" t="e">
        <f t="shared" ref="GL52:HI52" si="97">IF(OR(GL8="Preliminar",GL8="Transição"),VIpre,
IF(GL8="Modernização",VImod,
IF(GL8="Operação",VIope,"ERRO")))/1000</f>
        <v>#NAME?</v>
      </c>
      <c r="GM52" s="80" t="e">
        <f t="shared" si="97"/>
        <v>#NAME?</v>
      </c>
      <c r="GN52" s="80" t="e">
        <f t="shared" si="97"/>
        <v>#NAME?</v>
      </c>
      <c r="GO52" s="80" t="e">
        <f t="shared" si="97"/>
        <v>#NAME?</v>
      </c>
      <c r="GP52" s="80" t="e">
        <f t="shared" si="97"/>
        <v>#NAME?</v>
      </c>
      <c r="GQ52" s="80" t="e">
        <f t="shared" si="97"/>
        <v>#NAME?</v>
      </c>
      <c r="GR52" s="80" t="e">
        <f t="shared" si="97"/>
        <v>#NAME?</v>
      </c>
      <c r="GS52" s="80" t="e">
        <f t="shared" si="97"/>
        <v>#NAME?</v>
      </c>
      <c r="GT52" s="80" t="e">
        <f t="shared" si="97"/>
        <v>#NAME?</v>
      </c>
      <c r="GU52" s="80" t="e">
        <f t="shared" si="97"/>
        <v>#NAME?</v>
      </c>
      <c r="GV52" s="80" t="e">
        <f t="shared" si="97"/>
        <v>#NAME?</v>
      </c>
      <c r="GW52" s="80" t="e">
        <f t="shared" si="97"/>
        <v>#NAME?</v>
      </c>
      <c r="GX52" s="80" t="e">
        <f t="shared" si="97"/>
        <v>#NAME?</v>
      </c>
      <c r="GY52" s="80" t="e">
        <f t="shared" si="97"/>
        <v>#NAME?</v>
      </c>
      <c r="GZ52" s="80" t="e">
        <f t="shared" si="97"/>
        <v>#NAME?</v>
      </c>
      <c r="HA52" s="80" t="e">
        <f t="shared" si="97"/>
        <v>#NAME?</v>
      </c>
      <c r="HB52" s="80" t="e">
        <f t="shared" si="97"/>
        <v>#NAME?</v>
      </c>
      <c r="HC52" s="80" t="e">
        <f t="shared" si="97"/>
        <v>#NAME?</v>
      </c>
      <c r="HD52" s="80" t="e">
        <f t="shared" si="97"/>
        <v>#NAME?</v>
      </c>
      <c r="HE52" s="80" t="e">
        <f t="shared" si="97"/>
        <v>#NAME?</v>
      </c>
      <c r="HF52" s="80" t="e">
        <f t="shared" si="97"/>
        <v>#NAME?</v>
      </c>
      <c r="HG52" s="80" t="e">
        <f t="shared" si="97"/>
        <v>#NAME?</v>
      </c>
      <c r="HH52" s="80" t="e">
        <f t="shared" si="97"/>
        <v>#NAME?</v>
      </c>
      <c r="HI52" s="80" t="e">
        <f t="shared" si="97"/>
        <v>#NAME?</v>
      </c>
    </row>
    <row r="53" spans="1:217" x14ac:dyDescent="0.2">
      <c r="A53" s="28"/>
    </row>
    <row r="54" spans="1:217" s="22" customFormat="1" x14ac:dyDescent="0.2">
      <c r="A54" s="34" t="s">
        <v>101</v>
      </c>
      <c r="B54" s="83" t="e">
        <f t="shared" ref="B54:BM54" si="98">B41-B43</f>
        <v>#NAME?</v>
      </c>
      <c r="C54" s="83" t="e">
        <f t="shared" si="98"/>
        <v>#NAME?</v>
      </c>
      <c r="D54" s="83" t="e">
        <f t="shared" si="98"/>
        <v>#NAME?</v>
      </c>
      <c r="E54" s="83" t="e">
        <f t="shared" si="98"/>
        <v>#NAME?</v>
      </c>
      <c r="F54" s="83" t="e">
        <f t="shared" si="98"/>
        <v>#NAME?</v>
      </c>
      <c r="G54" s="83" t="e">
        <f t="shared" si="98"/>
        <v>#NAME?</v>
      </c>
      <c r="H54" s="83" t="e">
        <f t="shared" si="98"/>
        <v>#NAME?</v>
      </c>
      <c r="I54" s="83" t="e">
        <f t="shared" si="98"/>
        <v>#NAME?</v>
      </c>
      <c r="J54" s="83" t="e">
        <f t="shared" si="98"/>
        <v>#NAME?</v>
      </c>
      <c r="K54" s="83" t="e">
        <f t="shared" si="98"/>
        <v>#NAME?</v>
      </c>
      <c r="L54" s="83" t="e">
        <f t="shared" si="98"/>
        <v>#NAME?</v>
      </c>
      <c r="M54" s="83" t="e">
        <f t="shared" si="98"/>
        <v>#NAME?</v>
      </c>
      <c r="N54" s="83" t="e">
        <f t="shared" si="98"/>
        <v>#NAME?</v>
      </c>
      <c r="O54" s="83" t="e">
        <f t="shared" si="98"/>
        <v>#NAME?</v>
      </c>
      <c r="P54" s="83" t="e">
        <f t="shared" si="98"/>
        <v>#NAME?</v>
      </c>
      <c r="Q54" s="83" t="e">
        <f t="shared" si="98"/>
        <v>#NAME?</v>
      </c>
      <c r="R54" s="83" t="e">
        <f t="shared" si="98"/>
        <v>#NAME?</v>
      </c>
      <c r="S54" s="83" t="e">
        <f t="shared" si="98"/>
        <v>#NAME?</v>
      </c>
      <c r="T54" s="83" t="e">
        <f t="shared" si="98"/>
        <v>#NAME?</v>
      </c>
      <c r="U54" s="83" t="e">
        <f t="shared" si="98"/>
        <v>#NAME?</v>
      </c>
      <c r="V54" s="83" t="e">
        <f t="shared" si="98"/>
        <v>#NAME?</v>
      </c>
      <c r="W54" s="83" t="e">
        <f t="shared" si="98"/>
        <v>#NAME?</v>
      </c>
      <c r="X54" s="83" t="e">
        <f t="shared" si="98"/>
        <v>#NAME?</v>
      </c>
      <c r="Y54" s="83" t="e">
        <f t="shared" si="98"/>
        <v>#NAME?</v>
      </c>
      <c r="Z54" s="83" t="e">
        <f t="shared" si="98"/>
        <v>#NAME?</v>
      </c>
      <c r="AA54" s="83" t="e">
        <f t="shared" si="98"/>
        <v>#NAME?</v>
      </c>
      <c r="AB54" s="83" t="e">
        <f t="shared" si="98"/>
        <v>#NAME?</v>
      </c>
      <c r="AC54" s="83" t="e">
        <f t="shared" si="98"/>
        <v>#NAME?</v>
      </c>
      <c r="AD54" s="83" t="e">
        <f t="shared" si="98"/>
        <v>#NAME?</v>
      </c>
      <c r="AE54" s="83" t="e">
        <f t="shared" si="98"/>
        <v>#NAME?</v>
      </c>
      <c r="AF54" s="83" t="e">
        <f t="shared" si="98"/>
        <v>#NAME?</v>
      </c>
      <c r="AG54" s="83" t="e">
        <f t="shared" si="98"/>
        <v>#NAME?</v>
      </c>
      <c r="AH54" s="83" t="e">
        <f t="shared" si="98"/>
        <v>#NAME?</v>
      </c>
      <c r="AI54" s="83" t="e">
        <f t="shared" si="98"/>
        <v>#NAME?</v>
      </c>
      <c r="AJ54" s="83" t="e">
        <f t="shared" si="98"/>
        <v>#NAME?</v>
      </c>
      <c r="AK54" s="83" t="e">
        <f t="shared" si="98"/>
        <v>#NAME?</v>
      </c>
      <c r="AL54" s="83" t="e">
        <f t="shared" si="98"/>
        <v>#NAME?</v>
      </c>
      <c r="AM54" s="83" t="e">
        <f t="shared" si="98"/>
        <v>#NAME?</v>
      </c>
      <c r="AN54" s="83" t="e">
        <f t="shared" si="98"/>
        <v>#NAME?</v>
      </c>
      <c r="AO54" s="83" t="e">
        <f t="shared" si="98"/>
        <v>#NAME?</v>
      </c>
      <c r="AP54" s="83" t="e">
        <f t="shared" si="98"/>
        <v>#NAME?</v>
      </c>
      <c r="AQ54" s="83" t="e">
        <f t="shared" si="98"/>
        <v>#NAME?</v>
      </c>
      <c r="AR54" s="83" t="e">
        <f t="shared" si="98"/>
        <v>#NAME?</v>
      </c>
      <c r="AS54" s="83" t="e">
        <f t="shared" si="98"/>
        <v>#NAME?</v>
      </c>
      <c r="AT54" s="83" t="e">
        <f t="shared" si="98"/>
        <v>#NAME?</v>
      </c>
      <c r="AU54" s="83" t="e">
        <f t="shared" si="98"/>
        <v>#NAME?</v>
      </c>
      <c r="AV54" s="83" t="e">
        <f t="shared" si="98"/>
        <v>#NAME?</v>
      </c>
      <c r="AW54" s="83" t="e">
        <f t="shared" si="98"/>
        <v>#NAME?</v>
      </c>
      <c r="AX54" s="83" t="e">
        <f t="shared" si="98"/>
        <v>#NAME?</v>
      </c>
      <c r="AY54" s="83" t="e">
        <f t="shared" si="98"/>
        <v>#NAME?</v>
      </c>
      <c r="AZ54" s="83" t="e">
        <f t="shared" si="98"/>
        <v>#NAME?</v>
      </c>
      <c r="BA54" s="83" t="e">
        <f t="shared" si="98"/>
        <v>#NAME?</v>
      </c>
      <c r="BB54" s="83" t="e">
        <f t="shared" si="98"/>
        <v>#NAME?</v>
      </c>
      <c r="BC54" s="83" t="e">
        <f t="shared" si="98"/>
        <v>#NAME?</v>
      </c>
      <c r="BD54" s="83" t="e">
        <f t="shared" si="98"/>
        <v>#NAME?</v>
      </c>
      <c r="BE54" s="83" t="e">
        <f t="shared" si="98"/>
        <v>#NAME?</v>
      </c>
      <c r="BF54" s="83" t="e">
        <f t="shared" si="98"/>
        <v>#NAME?</v>
      </c>
      <c r="BG54" s="83" t="e">
        <f t="shared" si="98"/>
        <v>#NAME?</v>
      </c>
      <c r="BH54" s="83" t="e">
        <f t="shared" si="98"/>
        <v>#NAME?</v>
      </c>
      <c r="BI54" s="83" t="e">
        <f t="shared" si="98"/>
        <v>#NAME?</v>
      </c>
      <c r="BJ54" s="83" t="e">
        <f t="shared" si="98"/>
        <v>#NAME?</v>
      </c>
      <c r="BK54" s="83" t="e">
        <f t="shared" si="98"/>
        <v>#NAME?</v>
      </c>
      <c r="BL54" s="83" t="e">
        <f t="shared" si="98"/>
        <v>#NAME?</v>
      </c>
      <c r="BM54" s="83" t="e">
        <f t="shared" si="98"/>
        <v>#NAME?</v>
      </c>
      <c r="BN54" s="83" t="e">
        <f t="shared" ref="BN54:DY54" si="99">BN41-BN43</f>
        <v>#NAME?</v>
      </c>
      <c r="BO54" s="83" t="e">
        <f t="shared" si="99"/>
        <v>#NAME?</v>
      </c>
      <c r="BP54" s="83" t="e">
        <f t="shared" si="99"/>
        <v>#NAME?</v>
      </c>
      <c r="BQ54" s="83" t="e">
        <f t="shared" si="99"/>
        <v>#NAME?</v>
      </c>
      <c r="BR54" s="83" t="e">
        <f t="shared" si="99"/>
        <v>#NAME?</v>
      </c>
      <c r="BS54" s="83" t="e">
        <f t="shared" si="99"/>
        <v>#NAME?</v>
      </c>
      <c r="BT54" s="83" t="e">
        <f t="shared" si="99"/>
        <v>#NAME?</v>
      </c>
      <c r="BU54" s="83" t="e">
        <f t="shared" si="99"/>
        <v>#NAME?</v>
      </c>
      <c r="BV54" s="83" t="e">
        <f t="shared" si="99"/>
        <v>#NAME?</v>
      </c>
      <c r="BW54" s="83" t="e">
        <f t="shared" si="99"/>
        <v>#NAME?</v>
      </c>
      <c r="BX54" s="83" t="e">
        <f t="shared" si="99"/>
        <v>#NAME?</v>
      </c>
      <c r="BY54" s="83" t="e">
        <f t="shared" si="99"/>
        <v>#NAME?</v>
      </c>
      <c r="BZ54" s="83" t="e">
        <f t="shared" si="99"/>
        <v>#NAME?</v>
      </c>
      <c r="CA54" s="83" t="e">
        <f t="shared" si="99"/>
        <v>#NAME?</v>
      </c>
      <c r="CB54" s="83" t="e">
        <f t="shared" si="99"/>
        <v>#NAME?</v>
      </c>
      <c r="CC54" s="83" t="e">
        <f t="shared" si="99"/>
        <v>#NAME?</v>
      </c>
      <c r="CD54" s="83" t="e">
        <f t="shared" si="99"/>
        <v>#NAME?</v>
      </c>
      <c r="CE54" s="83" t="e">
        <f t="shared" si="99"/>
        <v>#NAME?</v>
      </c>
      <c r="CF54" s="83" t="e">
        <f t="shared" si="99"/>
        <v>#NAME?</v>
      </c>
      <c r="CG54" s="83" t="e">
        <f t="shared" si="99"/>
        <v>#NAME?</v>
      </c>
      <c r="CH54" s="83" t="e">
        <f t="shared" si="99"/>
        <v>#NAME?</v>
      </c>
      <c r="CI54" s="83" t="e">
        <f t="shared" si="99"/>
        <v>#NAME?</v>
      </c>
      <c r="CJ54" s="83" t="e">
        <f t="shared" si="99"/>
        <v>#NAME?</v>
      </c>
      <c r="CK54" s="83" t="e">
        <f t="shared" si="99"/>
        <v>#NAME?</v>
      </c>
      <c r="CL54" s="83" t="e">
        <f t="shared" si="99"/>
        <v>#NAME?</v>
      </c>
      <c r="CM54" s="83" t="e">
        <f t="shared" si="99"/>
        <v>#NAME?</v>
      </c>
      <c r="CN54" s="83" t="e">
        <f t="shared" si="99"/>
        <v>#NAME?</v>
      </c>
      <c r="CO54" s="83" t="e">
        <f t="shared" si="99"/>
        <v>#NAME?</v>
      </c>
      <c r="CP54" s="83" t="e">
        <f t="shared" si="99"/>
        <v>#NAME?</v>
      </c>
      <c r="CQ54" s="83" t="e">
        <f t="shared" si="99"/>
        <v>#NAME?</v>
      </c>
      <c r="CR54" s="83" t="e">
        <f t="shared" si="99"/>
        <v>#NAME?</v>
      </c>
      <c r="CS54" s="83" t="e">
        <f t="shared" si="99"/>
        <v>#NAME?</v>
      </c>
      <c r="CT54" s="83" t="e">
        <f t="shared" si="99"/>
        <v>#NAME?</v>
      </c>
      <c r="CU54" s="83" t="e">
        <f t="shared" si="99"/>
        <v>#NAME?</v>
      </c>
      <c r="CV54" s="83" t="e">
        <f t="shared" si="99"/>
        <v>#NAME?</v>
      </c>
      <c r="CW54" s="83" t="e">
        <f t="shared" si="99"/>
        <v>#NAME?</v>
      </c>
      <c r="CX54" s="83" t="e">
        <f t="shared" si="99"/>
        <v>#NAME?</v>
      </c>
      <c r="CY54" s="83" t="e">
        <f t="shared" si="99"/>
        <v>#NAME?</v>
      </c>
      <c r="CZ54" s="83" t="e">
        <f t="shared" si="99"/>
        <v>#NAME?</v>
      </c>
      <c r="DA54" s="83" t="e">
        <f t="shared" si="99"/>
        <v>#NAME?</v>
      </c>
      <c r="DB54" s="83" t="e">
        <f t="shared" si="99"/>
        <v>#NAME?</v>
      </c>
      <c r="DC54" s="83" t="e">
        <f t="shared" si="99"/>
        <v>#NAME?</v>
      </c>
      <c r="DD54" s="83" t="e">
        <f t="shared" si="99"/>
        <v>#NAME?</v>
      </c>
      <c r="DE54" s="83" t="e">
        <f t="shared" si="99"/>
        <v>#NAME?</v>
      </c>
      <c r="DF54" s="83" t="e">
        <f t="shared" si="99"/>
        <v>#NAME?</v>
      </c>
      <c r="DG54" s="83" t="e">
        <f t="shared" si="99"/>
        <v>#NAME?</v>
      </c>
      <c r="DH54" s="83" t="e">
        <f t="shared" si="99"/>
        <v>#NAME?</v>
      </c>
      <c r="DI54" s="83" t="e">
        <f t="shared" si="99"/>
        <v>#NAME?</v>
      </c>
      <c r="DJ54" s="83" t="e">
        <f t="shared" si="99"/>
        <v>#NAME?</v>
      </c>
      <c r="DK54" s="83" t="e">
        <f t="shared" si="99"/>
        <v>#NAME?</v>
      </c>
      <c r="DL54" s="83" t="e">
        <f t="shared" si="99"/>
        <v>#NAME?</v>
      </c>
      <c r="DM54" s="83" t="e">
        <f t="shared" si="99"/>
        <v>#NAME?</v>
      </c>
      <c r="DN54" s="83" t="e">
        <f t="shared" si="99"/>
        <v>#NAME?</v>
      </c>
      <c r="DO54" s="83" t="e">
        <f t="shared" si="99"/>
        <v>#NAME?</v>
      </c>
      <c r="DP54" s="83" t="e">
        <f t="shared" si="99"/>
        <v>#NAME?</v>
      </c>
      <c r="DQ54" s="83" t="e">
        <f t="shared" si="99"/>
        <v>#NAME?</v>
      </c>
      <c r="DR54" s="83" t="e">
        <f t="shared" si="99"/>
        <v>#NAME?</v>
      </c>
      <c r="DS54" s="83" t="e">
        <f t="shared" si="99"/>
        <v>#NAME?</v>
      </c>
      <c r="DT54" s="83" t="e">
        <f t="shared" si="99"/>
        <v>#NAME?</v>
      </c>
      <c r="DU54" s="83" t="e">
        <f t="shared" si="99"/>
        <v>#NAME?</v>
      </c>
      <c r="DV54" s="83" t="e">
        <f t="shared" si="99"/>
        <v>#NAME?</v>
      </c>
      <c r="DW54" s="83" t="e">
        <f t="shared" si="99"/>
        <v>#NAME?</v>
      </c>
      <c r="DX54" s="83" t="e">
        <f t="shared" si="99"/>
        <v>#NAME?</v>
      </c>
      <c r="DY54" s="83" t="e">
        <f t="shared" si="99"/>
        <v>#NAME?</v>
      </c>
      <c r="DZ54" s="83" t="e">
        <f t="shared" ref="DZ54:GK54" si="100">DZ41-DZ43</f>
        <v>#NAME?</v>
      </c>
      <c r="EA54" s="83" t="e">
        <f t="shared" si="100"/>
        <v>#NAME?</v>
      </c>
      <c r="EB54" s="83" t="e">
        <f t="shared" si="100"/>
        <v>#NAME?</v>
      </c>
      <c r="EC54" s="83" t="e">
        <f t="shared" si="100"/>
        <v>#NAME?</v>
      </c>
      <c r="ED54" s="83" t="e">
        <f t="shared" si="100"/>
        <v>#NAME?</v>
      </c>
      <c r="EE54" s="83" t="e">
        <f t="shared" si="100"/>
        <v>#NAME?</v>
      </c>
      <c r="EF54" s="83" t="e">
        <f t="shared" si="100"/>
        <v>#NAME?</v>
      </c>
      <c r="EG54" s="83" t="e">
        <f t="shared" si="100"/>
        <v>#NAME?</v>
      </c>
      <c r="EH54" s="83" t="e">
        <f t="shared" si="100"/>
        <v>#NAME?</v>
      </c>
      <c r="EI54" s="83" t="e">
        <f t="shared" si="100"/>
        <v>#NAME?</v>
      </c>
      <c r="EJ54" s="83" t="e">
        <f t="shared" si="100"/>
        <v>#NAME?</v>
      </c>
      <c r="EK54" s="83" t="e">
        <f t="shared" si="100"/>
        <v>#NAME?</v>
      </c>
      <c r="EL54" s="83" t="e">
        <f t="shared" si="100"/>
        <v>#NAME?</v>
      </c>
      <c r="EM54" s="83" t="e">
        <f t="shared" si="100"/>
        <v>#NAME?</v>
      </c>
      <c r="EN54" s="83" t="e">
        <f t="shared" si="100"/>
        <v>#NAME?</v>
      </c>
      <c r="EO54" s="83" t="e">
        <f t="shared" si="100"/>
        <v>#NAME?</v>
      </c>
      <c r="EP54" s="83" t="e">
        <f t="shared" si="100"/>
        <v>#NAME?</v>
      </c>
      <c r="EQ54" s="83" t="e">
        <f t="shared" si="100"/>
        <v>#NAME?</v>
      </c>
      <c r="ER54" s="83" t="e">
        <f t="shared" si="100"/>
        <v>#NAME?</v>
      </c>
      <c r="ES54" s="83" t="e">
        <f t="shared" si="100"/>
        <v>#NAME?</v>
      </c>
      <c r="ET54" s="83" t="e">
        <f t="shared" si="100"/>
        <v>#NAME?</v>
      </c>
      <c r="EU54" s="83" t="e">
        <f t="shared" si="100"/>
        <v>#NAME?</v>
      </c>
      <c r="EV54" s="83" t="e">
        <f t="shared" si="100"/>
        <v>#NAME?</v>
      </c>
      <c r="EW54" s="83" t="e">
        <f t="shared" si="100"/>
        <v>#NAME?</v>
      </c>
      <c r="EX54" s="83" t="e">
        <f t="shared" si="100"/>
        <v>#NAME?</v>
      </c>
      <c r="EY54" s="83" t="e">
        <f t="shared" si="100"/>
        <v>#NAME?</v>
      </c>
      <c r="EZ54" s="83" t="e">
        <f t="shared" si="100"/>
        <v>#NAME?</v>
      </c>
      <c r="FA54" s="83" t="e">
        <f t="shared" si="100"/>
        <v>#NAME?</v>
      </c>
      <c r="FB54" s="83" t="e">
        <f t="shared" si="100"/>
        <v>#NAME?</v>
      </c>
      <c r="FC54" s="83" t="e">
        <f t="shared" si="100"/>
        <v>#NAME?</v>
      </c>
      <c r="FD54" s="83" t="e">
        <f t="shared" si="100"/>
        <v>#NAME?</v>
      </c>
      <c r="FE54" s="83" t="e">
        <f t="shared" si="100"/>
        <v>#NAME?</v>
      </c>
      <c r="FF54" s="83" t="e">
        <f t="shared" si="100"/>
        <v>#NAME?</v>
      </c>
      <c r="FG54" s="83" t="e">
        <f t="shared" si="100"/>
        <v>#NAME?</v>
      </c>
      <c r="FH54" s="83" t="e">
        <f t="shared" si="100"/>
        <v>#NAME?</v>
      </c>
      <c r="FI54" s="83" t="e">
        <f t="shared" si="100"/>
        <v>#NAME?</v>
      </c>
      <c r="FJ54" s="83" t="e">
        <f t="shared" si="100"/>
        <v>#NAME?</v>
      </c>
      <c r="FK54" s="83" t="e">
        <f t="shared" si="100"/>
        <v>#NAME?</v>
      </c>
      <c r="FL54" s="83" t="e">
        <f t="shared" si="100"/>
        <v>#NAME?</v>
      </c>
      <c r="FM54" s="83" t="e">
        <f t="shared" si="100"/>
        <v>#NAME?</v>
      </c>
      <c r="FN54" s="83" t="e">
        <f t="shared" si="100"/>
        <v>#NAME?</v>
      </c>
      <c r="FO54" s="83" t="e">
        <f t="shared" si="100"/>
        <v>#NAME?</v>
      </c>
      <c r="FP54" s="83" t="e">
        <f t="shared" si="100"/>
        <v>#NAME?</v>
      </c>
      <c r="FQ54" s="83" t="e">
        <f t="shared" si="100"/>
        <v>#NAME?</v>
      </c>
      <c r="FR54" s="83" t="e">
        <f t="shared" si="100"/>
        <v>#NAME?</v>
      </c>
      <c r="FS54" s="83" t="e">
        <f t="shared" si="100"/>
        <v>#NAME?</v>
      </c>
      <c r="FT54" s="83" t="e">
        <f t="shared" si="100"/>
        <v>#NAME?</v>
      </c>
      <c r="FU54" s="83" t="e">
        <f t="shared" si="100"/>
        <v>#NAME?</v>
      </c>
      <c r="FV54" s="83" t="e">
        <f t="shared" si="100"/>
        <v>#NAME?</v>
      </c>
      <c r="FW54" s="83" t="e">
        <f t="shared" si="100"/>
        <v>#NAME?</v>
      </c>
      <c r="FX54" s="83" t="e">
        <f t="shared" si="100"/>
        <v>#NAME?</v>
      </c>
      <c r="FY54" s="83" t="e">
        <f t="shared" si="100"/>
        <v>#NAME?</v>
      </c>
      <c r="FZ54" s="83" t="e">
        <f t="shared" si="100"/>
        <v>#NAME?</v>
      </c>
      <c r="GA54" s="83" t="e">
        <f t="shared" si="100"/>
        <v>#NAME?</v>
      </c>
      <c r="GB54" s="83" t="e">
        <f t="shared" si="100"/>
        <v>#NAME?</v>
      </c>
      <c r="GC54" s="83" t="e">
        <f t="shared" si="100"/>
        <v>#NAME?</v>
      </c>
      <c r="GD54" s="83" t="e">
        <f t="shared" si="100"/>
        <v>#NAME?</v>
      </c>
      <c r="GE54" s="83" t="e">
        <f t="shared" si="100"/>
        <v>#NAME?</v>
      </c>
      <c r="GF54" s="83" t="e">
        <f t="shared" si="100"/>
        <v>#NAME?</v>
      </c>
      <c r="GG54" s="83" t="e">
        <f t="shared" si="100"/>
        <v>#NAME?</v>
      </c>
      <c r="GH54" s="83" t="e">
        <f t="shared" si="100"/>
        <v>#NAME?</v>
      </c>
      <c r="GI54" s="83" t="e">
        <f t="shared" si="100"/>
        <v>#NAME?</v>
      </c>
      <c r="GJ54" s="83" t="e">
        <f t="shared" si="100"/>
        <v>#NAME?</v>
      </c>
      <c r="GK54" s="83" t="e">
        <f t="shared" si="100"/>
        <v>#NAME?</v>
      </c>
      <c r="GL54" s="83" t="e">
        <f t="shared" ref="GL54:HI54" si="101">GL41-GL43</f>
        <v>#NAME?</v>
      </c>
      <c r="GM54" s="83" t="e">
        <f t="shared" si="101"/>
        <v>#NAME?</v>
      </c>
      <c r="GN54" s="83" t="e">
        <f t="shared" si="101"/>
        <v>#NAME?</v>
      </c>
      <c r="GO54" s="83" t="e">
        <f t="shared" si="101"/>
        <v>#NAME?</v>
      </c>
      <c r="GP54" s="83" t="e">
        <f t="shared" si="101"/>
        <v>#NAME?</v>
      </c>
      <c r="GQ54" s="83" t="e">
        <f t="shared" si="101"/>
        <v>#NAME?</v>
      </c>
      <c r="GR54" s="83" t="e">
        <f t="shared" si="101"/>
        <v>#NAME?</v>
      </c>
      <c r="GS54" s="83" t="e">
        <f t="shared" si="101"/>
        <v>#NAME?</v>
      </c>
      <c r="GT54" s="83" t="e">
        <f t="shared" si="101"/>
        <v>#NAME?</v>
      </c>
      <c r="GU54" s="83" t="e">
        <f t="shared" si="101"/>
        <v>#NAME?</v>
      </c>
      <c r="GV54" s="83" t="e">
        <f t="shared" si="101"/>
        <v>#NAME?</v>
      </c>
      <c r="GW54" s="83" t="e">
        <f t="shared" si="101"/>
        <v>#NAME?</v>
      </c>
      <c r="GX54" s="83" t="e">
        <f t="shared" si="101"/>
        <v>#NAME?</v>
      </c>
      <c r="GY54" s="83" t="e">
        <f t="shared" si="101"/>
        <v>#NAME?</v>
      </c>
      <c r="GZ54" s="83" t="e">
        <f t="shared" si="101"/>
        <v>#NAME?</v>
      </c>
      <c r="HA54" s="83" t="e">
        <f t="shared" si="101"/>
        <v>#NAME?</v>
      </c>
      <c r="HB54" s="83" t="e">
        <f t="shared" si="101"/>
        <v>#NAME?</v>
      </c>
      <c r="HC54" s="83" t="e">
        <f t="shared" si="101"/>
        <v>#NAME?</v>
      </c>
      <c r="HD54" s="83" t="e">
        <f t="shared" si="101"/>
        <v>#NAME?</v>
      </c>
      <c r="HE54" s="83" t="e">
        <f t="shared" si="101"/>
        <v>#NAME?</v>
      </c>
      <c r="HF54" s="83" t="e">
        <f t="shared" si="101"/>
        <v>#NAME?</v>
      </c>
      <c r="HG54" s="83" t="e">
        <f t="shared" si="101"/>
        <v>#NAME?</v>
      </c>
      <c r="HH54" s="83" t="e">
        <f t="shared" si="101"/>
        <v>#NAME?</v>
      </c>
      <c r="HI54" s="83" t="e">
        <f t="shared" si="101"/>
        <v>#NAME?</v>
      </c>
    </row>
    <row r="55" spans="1:217" s="119" customFormat="1" x14ac:dyDescent="0.2">
      <c r="A55" s="117" t="s">
        <v>102</v>
      </c>
      <c r="B55" s="118">
        <v>0</v>
      </c>
      <c r="C55" s="118">
        <v>0</v>
      </c>
      <c r="D55" s="118">
        <v>0</v>
      </c>
      <c r="E55" s="118">
        <v>0</v>
      </c>
      <c r="F55" s="118">
        <v>0</v>
      </c>
      <c r="G55" s="118">
        <v>0</v>
      </c>
      <c r="H55" s="118">
        <v>0</v>
      </c>
      <c r="I55" s="118">
        <v>0</v>
      </c>
      <c r="J55" s="118">
        <v>0</v>
      </c>
      <c r="K55" s="118">
        <v>0</v>
      </c>
      <c r="L55" s="118">
        <v>0</v>
      </c>
      <c r="M55" s="118">
        <v>0</v>
      </c>
      <c r="N55" s="118">
        <v>0</v>
      </c>
      <c r="O55" s="118">
        <v>0</v>
      </c>
      <c r="P55" s="118">
        <v>0</v>
      </c>
      <c r="Q55" s="118">
        <v>0</v>
      </c>
      <c r="R55" s="118">
        <v>0</v>
      </c>
      <c r="S55" s="118">
        <v>0</v>
      </c>
      <c r="T55" s="118">
        <v>0</v>
      </c>
      <c r="U55" s="118">
        <v>0</v>
      </c>
      <c r="V55" s="118">
        <v>0</v>
      </c>
      <c r="W55" s="118">
        <v>0</v>
      </c>
      <c r="X55" s="118">
        <v>0</v>
      </c>
      <c r="Y55" s="118">
        <v>0</v>
      </c>
      <c r="Z55" s="118">
        <v>0</v>
      </c>
      <c r="AA55" s="118">
        <v>0</v>
      </c>
      <c r="AB55" s="118">
        <v>0</v>
      </c>
      <c r="AC55" s="118">
        <v>0</v>
      </c>
      <c r="AD55" s="118">
        <v>0</v>
      </c>
      <c r="AE55" s="118">
        <v>0</v>
      </c>
      <c r="AF55" s="118">
        <v>0</v>
      </c>
      <c r="AG55" s="118">
        <v>0</v>
      </c>
      <c r="AH55" s="118">
        <v>0</v>
      </c>
      <c r="AI55" s="118">
        <v>0</v>
      </c>
      <c r="AJ55" s="118">
        <v>0</v>
      </c>
      <c r="AK55" s="118">
        <v>0</v>
      </c>
      <c r="AL55" s="118">
        <v>0</v>
      </c>
      <c r="AM55" s="118">
        <v>0</v>
      </c>
      <c r="AN55" s="118">
        <v>0</v>
      </c>
      <c r="AO55" s="118">
        <v>0</v>
      </c>
      <c r="AP55" s="118">
        <v>0</v>
      </c>
      <c r="AQ55" s="118">
        <v>0</v>
      </c>
      <c r="AR55" s="118">
        <v>0</v>
      </c>
      <c r="AS55" s="118">
        <v>0</v>
      </c>
      <c r="AT55" s="118">
        <v>0</v>
      </c>
      <c r="AU55" s="118">
        <v>0</v>
      </c>
      <c r="AV55" s="118">
        <v>0</v>
      </c>
      <c r="AW55" s="118">
        <v>0</v>
      </c>
      <c r="AX55" s="118">
        <v>0</v>
      </c>
      <c r="AY55" s="118">
        <v>0</v>
      </c>
      <c r="AZ55" s="118">
        <v>0</v>
      </c>
      <c r="BA55" s="118">
        <v>0</v>
      </c>
      <c r="BB55" s="118">
        <v>0</v>
      </c>
      <c r="BC55" s="118">
        <v>0</v>
      </c>
      <c r="BD55" s="118">
        <v>0</v>
      </c>
      <c r="BE55" s="118">
        <v>0</v>
      </c>
      <c r="BF55" s="118">
        <v>0</v>
      </c>
      <c r="BG55" s="118">
        <v>0</v>
      </c>
      <c r="BH55" s="118">
        <v>0</v>
      </c>
      <c r="BI55" s="118">
        <v>0</v>
      </c>
      <c r="BJ55" s="118">
        <v>0</v>
      </c>
      <c r="BK55" s="118">
        <v>0</v>
      </c>
      <c r="BL55" s="118">
        <v>0</v>
      </c>
      <c r="BM55" s="118">
        <v>0</v>
      </c>
      <c r="BN55" s="118">
        <v>0</v>
      </c>
      <c r="BO55" s="118">
        <v>0</v>
      </c>
      <c r="BP55" s="118">
        <v>0</v>
      </c>
      <c r="BQ55" s="118">
        <v>0</v>
      </c>
      <c r="BR55" s="118">
        <v>0</v>
      </c>
      <c r="BS55" s="118">
        <v>0</v>
      </c>
      <c r="BT55" s="118">
        <v>0</v>
      </c>
      <c r="BU55" s="118">
        <v>0</v>
      </c>
      <c r="BV55" s="118">
        <v>0</v>
      </c>
      <c r="BW55" s="118">
        <v>0</v>
      </c>
      <c r="BX55" s="118">
        <v>0</v>
      </c>
      <c r="BY55" s="118">
        <v>0</v>
      </c>
      <c r="BZ55" s="118">
        <v>0</v>
      </c>
      <c r="CA55" s="118">
        <v>0</v>
      </c>
      <c r="CB55" s="118">
        <v>0</v>
      </c>
      <c r="CC55" s="118">
        <v>0</v>
      </c>
      <c r="CD55" s="118">
        <v>0</v>
      </c>
      <c r="CE55" s="118">
        <v>0</v>
      </c>
      <c r="CF55" s="118">
        <v>0</v>
      </c>
      <c r="CG55" s="118">
        <v>0</v>
      </c>
      <c r="CH55" s="118">
        <v>0</v>
      </c>
      <c r="CI55" s="118">
        <v>0</v>
      </c>
      <c r="CJ55" s="118">
        <v>0</v>
      </c>
      <c r="CK55" s="118">
        <v>0</v>
      </c>
      <c r="CL55" s="118">
        <v>0</v>
      </c>
      <c r="CM55" s="118">
        <v>0</v>
      </c>
      <c r="CN55" s="118">
        <v>0</v>
      </c>
      <c r="CO55" s="118">
        <v>0</v>
      </c>
      <c r="CP55" s="118">
        <v>0</v>
      </c>
      <c r="CQ55" s="118">
        <v>0</v>
      </c>
      <c r="CR55" s="118">
        <v>0</v>
      </c>
      <c r="CS55" s="118">
        <v>0</v>
      </c>
      <c r="CT55" s="118">
        <v>0</v>
      </c>
      <c r="CU55" s="118">
        <v>0</v>
      </c>
      <c r="CV55" s="118">
        <v>0</v>
      </c>
      <c r="CW55" s="118">
        <v>0</v>
      </c>
      <c r="CX55" s="118">
        <v>0</v>
      </c>
      <c r="CY55" s="118">
        <v>0</v>
      </c>
      <c r="CZ55" s="118">
        <v>0</v>
      </c>
      <c r="DA55" s="118">
        <v>0</v>
      </c>
      <c r="DB55" s="118">
        <v>0</v>
      </c>
      <c r="DC55" s="118">
        <v>0</v>
      </c>
      <c r="DD55" s="118">
        <v>0</v>
      </c>
      <c r="DE55" s="118">
        <v>0</v>
      </c>
      <c r="DF55" s="118">
        <v>0</v>
      </c>
      <c r="DG55" s="118">
        <v>0</v>
      </c>
      <c r="DH55" s="118">
        <v>0</v>
      </c>
      <c r="DI55" s="118">
        <v>0</v>
      </c>
      <c r="DJ55" s="118">
        <v>0</v>
      </c>
      <c r="DK55" s="118">
        <v>0</v>
      </c>
      <c r="DL55" s="118">
        <v>0</v>
      </c>
      <c r="DM55" s="118">
        <v>0</v>
      </c>
      <c r="DN55" s="118">
        <v>0</v>
      </c>
      <c r="DO55" s="118">
        <v>0</v>
      </c>
      <c r="DP55" s="118">
        <v>0</v>
      </c>
      <c r="DQ55" s="118">
        <v>0</v>
      </c>
      <c r="DR55" s="118">
        <v>0</v>
      </c>
      <c r="DS55" s="118">
        <v>0</v>
      </c>
      <c r="DT55" s="118">
        <v>0</v>
      </c>
      <c r="DU55" s="118">
        <v>0</v>
      </c>
      <c r="DV55" s="118">
        <v>0</v>
      </c>
      <c r="DW55" s="118">
        <v>0</v>
      </c>
      <c r="DX55" s="118">
        <v>0</v>
      </c>
      <c r="DY55" s="118">
        <v>0</v>
      </c>
      <c r="DZ55" s="118">
        <v>0</v>
      </c>
      <c r="EA55" s="118">
        <v>0</v>
      </c>
      <c r="EB55" s="118">
        <v>0</v>
      </c>
      <c r="EC55" s="118">
        <v>0</v>
      </c>
      <c r="ED55" s="118">
        <v>0</v>
      </c>
      <c r="EE55" s="118">
        <v>0</v>
      </c>
      <c r="EF55" s="118">
        <v>0</v>
      </c>
      <c r="EG55" s="118">
        <v>0</v>
      </c>
      <c r="EH55" s="118">
        <v>0</v>
      </c>
      <c r="EI55" s="118">
        <v>0</v>
      </c>
      <c r="EJ55" s="118">
        <v>0</v>
      </c>
      <c r="EK55" s="118">
        <v>0</v>
      </c>
      <c r="EL55" s="118">
        <v>0</v>
      </c>
      <c r="EM55" s="118">
        <v>0</v>
      </c>
      <c r="EN55" s="118">
        <v>0</v>
      </c>
      <c r="EO55" s="118">
        <v>0</v>
      </c>
      <c r="EP55" s="118">
        <v>0</v>
      </c>
      <c r="EQ55" s="118">
        <v>0</v>
      </c>
      <c r="ER55" s="118">
        <v>0</v>
      </c>
      <c r="ES55" s="118">
        <v>0</v>
      </c>
      <c r="ET55" s="118">
        <v>0</v>
      </c>
      <c r="EU55" s="118">
        <v>0</v>
      </c>
      <c r="EV55" s="118">
        <v>0</v>
      </c>
      <c r="EW55" s="118">
        <v>0</v>
      </c>
      <c r="EX55" s="118">
        <v>0</v>
      </c>
      <c r="EY55" s="118">
        <v>0</v>
      </c>
      <c r="EZ55" s="118">
        <v>0</v>
      </c>
      <c r="FA55" s="118">
        <v>0</v>
      </c>
      <c r="FB55" s="118">
        <v>0</v>
      </c>
      <c r="FC55" s="118">
        <v>0</v>
      </c>
      <c r="FD55" s="118">
        <v>0</v>
      </c>
      <c r="FE55" s="118">
        <v>0</v>
      </c>
      <c r="FF55" s="118">
        <v>0</v>
      </c>
      <c r="FG55" s="118">
        <v>0</v>
      </c>
      <c r="FH55" s="118">
        <v>0</v>
      </c>
      <c r="FI55" s="118">
        <v>0</v>
      </c>
      <c r="FJ55" s="118">
        <v>0</v>
      </c>
      <c r="FK55" s="118">
        <v>0</v>
      </c>
      <c r="FL55" s="118">
        <v>0</v>
      </c>
      <c r="FM55" s="118">
        <v>0</v>
      </c>
      <c r="FN55" s="118">
        <v>0</v>
      </c>
      <c r="FO55" s="118">
        <v>0</v>
      </c>
      <c r="FP55" s="118">
        <v>0</v>
      </c>
      <c r="FQ55" s="118">
        <v>0</v>
      </c>
      <c r="FR55" s="118">
        <v>0</v>
      </c>
      <c r="FS55" s="118">
        <v>0</v>
      </c>
      <c r="FT55" s="118">
        <v>0</v>
      </c>
      <c r="FU55" s="118">
        <v>0</v>
      </c>
      <c r="FV55" s="118">
        <v>0</v>
      </c>
      <c r="FW55" s="118">
        <v>0</v>
      </c>
      <c r="FX55" s="118">
        <v>0</v>
      </c>
      <c r="FY55" s="118">
        <v>0</v>
      </c>
      <c r="FZ55" s="118">
        <v>0</v>
      </c>
      <c r="GA55" s="118">
        <v>0</v>
      </c>
      <c r="GB55" s="118">
        <v>0</v>
      </c>
      <c r="GC55" s="118">
        <v>0</v>
      </c>
      <c r="GD55" s="118">
        <v>0</v>
      </c>
      <c r="GE55" s="118">
        <v>0</v>
      </c>
      <c r="GF55" s="118">
        <v>0</v>
      </c>
      <c r="GG55" s="118">
        <v>0</v>
      </c>
      <c r="GH55" s="118">
        <v>0</v>
      </c>
      <c r="GI55" s="118">
        <v>0</v>
      </c>
      <c r="GJ55" s="118">
        <v>0</v>
      </c>
      <c r="GK55" s="118">
        <v>0</v>
      </c>
      <c r="GL55" s="118">
        <v>0</v>
      </c>
      <c r="GM55" s="118">
        <v>0</v>
      </c>
      <c r="GN55" s="118">
        <v>0</v>
      </c>
      <c r="GO55" s="118">
        <v>0</v>
      </c>
      <c r="GP55" s="118">
        <v>0</v>
      </c>
      <c r="GQ55" s="118">
        <v>0</v>
      </c>
      <c r="GR55" s="118">
        <v>0</v>
      </c>
      <c r="GS55" s="118">
        <v>0</v>
      </c>
      <c r="GT55" s="118">
        <v>0</v>
      </c>
      <c r="GU55" s="118">
        <v>0</v>
      </c>
      <c r="GV55" s="118">
        <v>0</v>
      </c>
      <c r="GW55" s="118">
        <v>0</v>
      </c>
      <c r="GX55" s="118">
        <v>0</v>
      </c>
      <c r="GY55" s="118">
        <v>0</v>
      </c>
      <c r="GZ55" s="118">
        <v>0</v>
      </c>
      <c r="HA55" s="118">
        <v>0</v>
      </c>
      <c r="HB55" s="118">
        <v>0</v>
      </c>
      <c r="HC55" s="118">
        <v>0</v>
      </c>
      <c r="HD55" s="118">
        <v>0</v>
      </c>
      <c r="HE55" s="118">
        <v>0</v>
      </c>
      <c r="HF55" s="118">
        <v>0</v>
      </c>
      <c r="HG55" s="118">
        <v>0</v>
      </c>
      <c r="HH55" s="118">
        <v>0</v>
      </c>
      <c r="HI55" s="118">
        <v>0</v>
      </c>
    </row>
    <row r="56" spans="1:217" s="119" customFormat="1" x14ac:dyDescent="0.2">
      <c r="A56" s="117" t="s">
        <v>266</v>
      </c>
      <c r="B56" s="118">
        <v>0</v>
      </c>
      <c r="C56" s="118">
        <v>0</v>
      </c>
      <c r="D56" s="118">
        <v>0</v>
      </c>
      <c r="E56" s="118">
        <v>0</v>
      </c>
      <c r="F56" s="118">
        <v>0</v>
      </c>
      <c r="G56" s="118">
        <v>0</v>
      </c>
      <c r="H56" s="118">
        <v>0</v>
      </c>
      <c r="I56" s="118">
        <v>0</v>
      </c>
      <c r="J56" s="118">
        <v>0</v>
      </c>
      <c r="K56" s="118">
        <v>0</v>
      </c>
      <c r="L56" s="118">
        <v>0</v>
      </c>
      <c r="M56" s="118">
        <v>0</v>
      </c>
      <c r="N56" s="118">
        <v>0</v>
      </c>
      <c r="O56" s="118">
        <v>0</v>
      </c>
      <c r="P56" s="118">
        <v>0</v>
      </c>
      <c r="Q56" s="118">
        <v>0</v>
      </c>
      <c r="R56" s="118">
        <v>0</v>
      </c>
      <c r="S56" s="118">
        <v>0</v>
      </c>
      <c r="T56" s="118">
        <v>0</v>
      </c>
      <c r="U56" s="118">
        <v>0</v>
      </c>
      <c r="V56" s="118">
        <v>0</v>
      </c>
      <c r="W56" s="118">
        <v>0</v>
      </c>
      <c r="X56" s="118">
        <v>0</v>
      </c>
      <c r="Y56" s="118">
        <v>0</v>
      </c>
      <c r="Z56" s="118">
        <v>0</v>
      </c>
      <c r="AA56" s="118">
        <v>0</v>
      </c>
      <c r="AB56" s="118">
        <v>0</v>
      </c>
      <c r="AC56" s="118">
        <v>0</v>
      </c>
      <c r="AD56" s="118">
        <v>0</v>
      </c>
      <c r="AE56" s="118">
        <v>0</v>
      </c>
      <c r="AF56" s="118">
        <v>0</v>
      </c>
      <c r="AG56" s="118">
        <v>0</v>
      </c>
      <c r="AH56" s="118">
        <v>0</v>
      </c>
      <c r="AI56" s="118">
        <v>0</v>
      </c>
      <c r="AJ56" s="118">
        <v>0</v>
      </c>
      <c r="AK56" s="118">
        <v>0</v>
      </c>
      <c r="AL56" s="118">
        <v>0</v>
      </c>
      <c r="AM56" s="118">
        <v>0</v>
      </c>
      <c r="AN56" s="118">
        <v>0</v>
      </c>
      <c r="AO56" s="118">
        <v>0</v>
      </c>
      <c r="AP56" s="118">
        <v>0</v>
      </c>
      <c r="AQ56" s="118">
        <v>0</v>
      </c>
      <c r="AR56" s="118">
        <v>0</v>
      </c>
      <c r="AS56" s="118">
        <v>0</v>
      </c>
      <c r="AT56" s="118">
        <v>0</v>
      </c>
      <c r="AU56" s="118">
        <v>0</v>
      </c>
      <c r="AV56" s="118">
        <v>0</v>
      </c>
      <c r="AW56" s="118">
        <v>0</v>
      </c>
      <c r="AX56" s="118">
        <v>0</v>
      </c>
      <c r="AY56" s="118">
        <v>0</v>
      </c>
      <c r="AZ56" s="118">
        <v>0</v>
      </c>
      <c r="BA56" s="118">
        <v>0</v>
      </c>
      <c r="BB56" s="118">
        <v>0</v>
      </c>
      <c r="BC56" s="118">
        <v>0</v>
      </c>
      <c r="BD56" s="118">
        <v>0</v>
      </c>
      <c r="BE56" s="118">
        <v>0</v>
      </c>
      <c r="BF56" s="118">
        <v>0</v>
      </c>
      <c r="BG56" s="118">
        <v>0</v>
      </c>
      <c r="BH56" s="118">
        <v>0</v>
      </c>
      <c r="BI56" s="118">
        <v>0</v>
      </c>
      <c r="BJ56" s="118">
        <v>0</v>
      </c>
      <c r="BK56" s="118">
        <v>0</v>
      </c>
      <c r="BL56" s="118">
        <v>0</v>
      </c>
      <c r="BM56" s="118">
        <v>0</v>
      </c>
      <c r="BN56" s="118">
        <v>0</v>
      </c>
      <c r="BO56" s="118">
        <v>0</v>
      </c>
      <c r="BP56" s="118">
        <v>0</v>
      </c>
      <c r="BQ56" s="118">
        <v>0</v>
      </c>
      <c r="BR56" s="118">
        <v>0</v>
      </c>
      <c r="BS56" s="118">
        <v>0</v>
      </c>
      <c r="BT56" s="118">
        <v>0</v>
      </c>
      <c r="BU56" s="118">
        <v>0</v>
      </c>
      <c r="BV56" s="118">
        <v>0</v>
      </c>
      <c r="BW56" s="118">
        <v>0</v>
      </c>
      <c r="BX56" s="118">
        <v>0</v>
      </c>
      <c r="BY56" s="118">
        <v>0</v>
      </c>
      <c r="BZ56" s="118">
        <v>0</v>
      </c>
      <c r="CA56" s="118">
        <v>0</v>
      </c>
      <c r="CB56" s="118">
        <v>0</v>
      </c>
      <c r="CC56" s="118">
        <v>0</v>
      </c>
      <c r="CD56" s="118">
        <v>0</v>
      </c>
      <c r="CE56" s="118">
        <v>0</v>
      </c>
      <c r="CF56" s="118">
        <v>0</v>
      </c>
      <c r="CG56" s="118">
        <v>0</v>
      </c>
      <c r="CH56" s="118">
        <v>0</v>
      </c>
      <c r="CI56" s="118">
        <v>0</v>
      </c>
      <c r="CJ56" s="118">
        <v>0</v>
      </c>
      <c r="CK56" s="118">
        <v>0</v>
      </c>
      <c r="CL56" s="118">
        <v>0</v>
      </c>
      <c r="CM56" s="118">
        <v>0</v>
      </c>
      <c r="CN56" s="118">
        <v>0</v>
      </c>
      <c r="CO56" s="118">
        <v>0</v>
      </c>
      <c r="CP56" s="118">
        <v>0</v>
      </c>
      <c r="CQ56" s="118">
        <v>0</v>
      </c>
      <c r="CR56" s="118">
        <v>0</v>
      </c>
      <c r="CS56" s="118">
        <v>0</v>
      </c>
      <c r="CT56" s="118">
        <v>0</v>
      </c>
      <c r="CU56" s="118">
        <v>0</v>
      </c>
      <c r="CV56" s="118">
        <v>0</v>
      </c>
      <c r="CW56" s="118">
        <v>0</v>
      </c>
      <c r="CX56" s="118">
        <v>0</v>
      </c>
      <c r="CY56" s="118">
        <v>0</v>
      </c>
      <c r="CZ56" s="118">
        <v>0</v>
      </c>
      <c r="DA56" s="118">
        <v>0</v>
      </c>
      <c r="DB56" s="118">
        <v>0</v>
      </c>
      <c r="DC56" s="118">
        <v>0</v>
      </c>
      <c r="DD56" s="118">
        <v>0</v>
      </c>
      <c r="DE56" s="118">
        <v>0</v>
      </c>
      <c r="DF56" s="118">
        <v>0</v>
      </c>
      <c r="DG56" s="118">
        <v>0</v>
      </c>
      <c r="DH56" s="118">
        <v>0</v>
      </c>
      <c r="DI56" s="118">
        <v>0</v>
      </c>
      <c r="DJ56" s="118">
        <v>0</v>
      </c>
      <c r="DK56" s="118">
        <v>0</v>
      </c>
      <c r="DL56" s="118">
        <v>0</v>
      </c>
      <c r="DM56" s="118">
        <v>0</v>
      </c>
      <c r="DN56" s="118">
        <v>0</v>
      </c>
      <c r="DO56" s="118">
        <v>0</v>
      </c>
      <c r="DP56" s="118">
        <v>0</v>
      </c>
      <c r="DQ56" s="118">
        <v>0</v>
      </c>
      <c r="DR56" s="118">
        <v>0</v>
      </c>
      <c r="DS56" s="118">
        <v>0</v>
      </c>
      <c r="DT56" s="118">
        <v>0</v>
      </c>
      <c r="DU56" s="118">
        <v>0</v>
      </c>
      <c r="DV56" s="118">
        <v>0</v>
      </c>
      <c r="DW56" s="118">
        <v>0</v>
      </c>
      <c r="DX56" s="118">
        <v>0</v>
      </c>
      <c r="DY56" s="118">
        <v>0</v>
      </c>
      <c r="DZ56" s="118">
        <v>0</v>
      </c>
      <c r="EA56" s="118">
        <v>0</v>
      </c>
      <c r="EB56" s="118">
        <v>0</v>
      </c>
      <c r="EC56" s="118">
        <v>0</v>
      </c>
      <c r="ED56" s="118">
        <v>0</v>
      </c>
      <c r="EE56" s="118">
        <v>0</v>
      </c>
      <c r="EF56" s="118">
        <v>0</v>
      </c>
      <c r="EG56" s="118">
        <v>0</v>
      </c>
      <c r="EH56" s="118">
        <v>0</v>
      </c>
      <c r="EI56" s="118">
        <v>0</v>
      </c>
      <c r="EJ56" s="118">
        <v>0</v>
      </c>
      <c r="EK56" s="118">
        <v>0</v>
      </c>
      <c r="EL56" s="118">
        <v>0</v>
      </c>
      <c r="EM56" s="118">
        <v>0</v>
      </c>
      <c r="EN56" s="118">
        <v>0</v>
      </c>
      <c r="EO56" s="118">
        <v>0</v>
      </c>
      <c r="EP56" s="118">
        <v>0</v>
      </c>
      <c r="EQ56" s="118">
        <v>0</v>
      </c>
      <c r="ER56" s="118">
        <v>0</v>
      </c>
      <c r="ES56" s="118">
        <v>0</v>
      </c>
      <c r="ET56" s="118">
        <v>0</v>
      </c>
      <c r="EU56" s="118">
        <v>0</v>
      </c>
      <c r="EV56" s="118">
        <v>0</v>
      </c>
      <c r="EW56" s="118">
        <v>0</v>
      </c>
      <c r="EX56" s="118">
        <v>0</v>
      </c>
      <c r="EY56" s="118">
        <v>0</v>
      </c>
      <c r="EZ56" s="118">
        <v>0</v>
      </c>
      <c r="FA56" s="118">
        <v>0</v>
      </c>
      <c r="FB56" s="118">
        <v>0</v>
      </c>
      <c r="FC56" s="118">
        <v>0</v>
      </c>
      <c r="FD56" s="118">
        <v>0</v>
      </c>
      <c r="FE56" s="118">
        <v>0</v>
      </c>
      <c r="FF56" s="118">
        <v>0</v>
      </c>
      <c r="FG56" s="118">
        <v>0</v>
      </c>
      <c r="FH56" s="118">
        <v>0</v>
      </c>
      <c r="FI56" s="118">
        <v>0</v>
      </c>
      <c r="FJ56" s="118">
        <v>0</v>
      </c>
      <c r="FK56" s="118">
        <v>0</v>
      </c>
      <c r="FL56" s="118">
        <v>0</v>
      </c>
      <c r="FM56" s="118">
        <v>0</v>
      </c>
      <c r="FN56" s="118">
        <v>0</v>
      </c>
      <c r="FO56" s="118">
        <v>0</v>
      </c>
      <c r="FP56" s="118">
        <v>0</v>
      </c>
      <c r="FQ56" s="118">
        <v>0</v>
      </c>
      <c r="FR56" s="118">
        <v>0</v>
      </c>
      <c r="FS56" s="118">
        <v>0</v>
      </c>
      <c r="FT56" s="118">
        <v>0</v>
      </c>
      <c r="FU56" s="118">
        <v>0</v>
      </c>
      <c r="FV56" s="118">
        <v>0</v>
      </c>
      <c r="FW56" s="118">
        <v>0</v>
      </c>
      <c r="FX56" s="118">
        <v>0</v>
      </c>
      <c r="FY56" s="118">
        <v>0</v>
      </c>
      <c r="FZ56" s="118">
        <v>0</v>
      </c>
      <c r="GA56" s="118">
        <v>0</v>
      </c>
      <c r="GB56" s="118">
        <v>0</v>
      </c>
      <c r="GC56" s="118">
        <v>0</v>
      </c>
      <c r="GD56" s="118">
        <v>0</v>
      </c>
      <c r="GE56" s="118">
        <v>0</v>
      </c>
      <c r="GF56" s="118">
        <v>0</v>
      </c>
      <c r="GG56" s="118">
        <v>0</v>
      </c>
      <c r="GH56" s="118">
        <v>0</v>
      </c>
      <c r="GI56" s="118">
        <v>0</v>
      </c>
      <c r="GJ56" s="118">
        <v>0</v>
      </c>
      <c r="GK56" s="118">
        <v>0</v>
      </c>
      <c r="GL56" s="118">
        <v>0</v>
      </c>
      <c r="GM56" s="118">
        <v>0</v>
      </c>
      <c r="GN56" s="118">
        <v>0</v>
      </c>
      <c r="GO56" s="118">
        <v>0</v>
      </c>
      <c r="GP56" s="118">
        <v>0</v>
      </c>
      <c r="GQ56" s="118">
        <v>0</v>
      </c>
      <c r="GR56" s="118">
        <v>0</v>
      </c>
      <c r="GS56" s="118">
        <v>0</v>
      </c>
      <c r="GT56" s="118">
        <v>0</v>
      </c>
      <c r="GU56" s="118">
        <v>0</v>
      </c>
      <c r="GV56" s="118">
        <v>0</v>
      </c>
      <c r="GW56" s="118">
        <v>0</v>
      </c>
      <c r="GX56" s="118">
        <v>0</v>
      </c>
      <c r="GY56" s="118">
        <v>0</v>
      </c>
      <c r="GZ56" s="118">
        <v>0</v>
      </c>
      <c r="HA56" s="118">
        <v>0</v>
      </c>
      <c r="HB56" s="118">
        <v>0</v>
      </c>
      <c r="HC56" s="118">
        <v>0</v>
      </c>
      <c r="HD56" s="118">
        <v>0</v>
      </c>
      <c r="HE56" s="118">
        <v>0</v>
      </c>
      <c r="HF56" s="118">
        <v>0</v>
      </c>
      <c r="HG56" s="118">
        <v>0</v>
      </c>
      <c r="HH56" s="118">
        <v>0</v>
      </c>
      <c r="HI56" s="118">
        <v>0</v>
      </c>
    </row>
    <row r="57" spans="1:217" ht="13.8" x14ac:dyDescent="0.2">
      <c r="A57" s="28"/>
      <c r="B57" s="78"/>
    </row>
    <row r="58" spans="1:217" s="22" customFormat="1" x14ac:dyDescent="0.2">
      <c r="A58" s="34" t="s">
        <v>267</v>
      </c>
      <c r="B58" s="83" t="e">
        <f t="shared" ref="B58:BM58" si="102">B54-B55-B56</f>
        <v>#NAME?</v>
      </c>
      <c r="C58" s="83" t="e">
        <f t="shared" si="102"/>
        <v>#NAME?</v>
      </c>
      <c r="D58" s="83" t="e">
        <f t="shared" si="102"/>
        <v>#NAME?</v>
      </c>
      <c r="E58" s="83" t="e">
        <f t="shared" si="102"/>
        <v>#NAME?</v>
      </c>
      <c r="F58" s="83" t="e">
        <f t="shared" si="102"/>
        <v>#NAME?</v>
      </c>
      <c r="G58" s="83" t="e">
        <f t="shared" si="102"/>
        <v>#NAME?</v>
      </c>
      <c r="H58" s="83" t="e">
        <f t="shared" si="102"/>
        <v>#NAME?</v>
      </c>
      <c r="I58" s="83" t="e">
        <f t="shared" si="102"/>
        <v>#NAME?</v>
      </c>
      <c r="J58" s="83" t="e">
        <f t="shared" si="102"/>
        <v>#NAME?</v>
      </c>
      <c r="K58" s="83" t="e">
        <f t="shared" si="102"/>
        <v>#NAME?</v>
      </c>
      <c r="L58" s="83" t="e">
        <f t="shared" si="102"/>
        <v>#NAME?</v>
      </c>
      <c r="M58" s="83" t="e">
        <f t="shared" si="102"/>
        <v>#NAME?</v>
      </c>
      <c r="N58" s="83" t="e">
        <f t="shared" si="102"/>
        <v>#NAME?</v>
      </c>
      <c r="O58" s="83" t="e">
        <f t="shared" si="102"/>
        <v>#NAME?</v>
      </c>
      <c r="P58" s="83" t="e">
        <f t="shared" si="102"/>
        <v>#NAME?</v>
      </c>
      <c r="Q58" s="83" t="e">
        <f t="shared" si="102"/>
        <v>#NAME?</v>
      </c>
      <c r="R58" s="83" t="e">
        <f t="shared" si="102"/>
        <v>#NAME?</v>
      </c>
      <c r="S58" s="83" t="e">
        <f t="shared" si="102"/>
        <v>#NAME?</v>
      </c>
      <c r="T58" s="83" t="e">
        <f t="shared" si="102"/>
        <v>#NAME?</v>
      </c>
      <c r="U58" s="83" t="e">
        <f t="shared" si="102"/>
        <v>#NAME?</v>
      </c>
      <c r="V58" s="83" t="e">
        <f t="shared" si="102"/>
        <v>#NAME?</v>
      </c>
      <c r="W58" s="83" t="e">
        <f t="shared" si="102"/>
        <v>#NAME?</v>
      </c>
      <c r="X58" s="83" t="e">
        <f t="shared" si="102"/>
        <v>#NAME?</v>
      </c>
      <c r="Y58" s="83" t="e">
        <f t="shared" si="102"/>
        <v>#NAME?</v>
      </c>
      <c r="Z58" s="83" t="e">
        <f t="shared" si="102"/>
        <v>#NAME?</v>
      </c>
      <c r="AA58" s="83" t="e">
        <f t="shared" si="102"/>
        <v>#NAME?</v>
      </c>
      <c r="AB58" s="83" t="e">
        <f t="shared" si="102"/>
        <v>#NAME?</v>
      </c>
      <c r="AC58" s="83" t="e">
        <f t="shared" si="102"/>
        <v>#NAME?</v>
      </c>
      <c r="AD58" s="83" t="e">
        <f t="shared" si="102"/>
        <v>#NAME?</v>
      </c>
      <c r="AE58" s="83" t="e">
        <f t="shared" si="102"/>
        <v>#NAME?</v>
      </c>
      <c r="AF58" s="83" t="e">
        <f t="shared" si="102"/>
        <v>#NAME?</v>
      </c>
      <c r="AG58" s="83" t="e">
        <f t="shared" si="102"/>
        <v>#NAME?</v>
      </c>
      <c r="AH58" s="83" t="e">
        <f t="shared" si="102"/>
        <v>#NAME?</v>
      </c>
      <c r="AI58" s="83" t="e">
        <f t="shared" si="102"/>
        <v>#NAME?</v>
      </c>
      <c r="AJ58" s="83" t="e">
        <f t="shared" si="102"/>
        <v>#NAME?</v>
      </c>
      <c r="AK58" s="83" t="e">
        <f t="shared" si="102"/>
        <v>#NAME?</v>
      </c>
      <c r="AL58" s="83" t="e">
        <f t="shared" si="102"/>
        <v>#NAME?</v>
      </c>
      <c r="AM58" s="83" t="e">
        <f t="shared" si="102"/>
        <v>#NAME?</v>
      </c>
      <c r="AN58" s="83" t="e">
        <f t="shared" si="102"/>
        <v>#NAME?</v>
      </c>
      <c r="AO58" s="83" t="e">
        <f t="shared" si="102"/>
        <v>#NAME?</v>
      </c>
      <c r="AP58" s="83" t="e">
        <f t="shared" si="102"/>
        <v>#NAME?</v>
      </c>
      <c r="AQ58" s="83" t="e">
        <f t="shared" si="102"/>
        <v>#NAME?</v>
      </c>
      <c r="AR58" s="83" t="e">
        <f t="shared" si="102"/>
        <v>#NAME?</v>
      </c>
      <c r="AS58" s="83" t="e">
        <f t="shared" si="102"/>
        <v>#NAME?</v>
      </c>
      <c r="AT58" s="83" t="e">
        <f t="shared" si="102"/>
        <v>#NAME?</v>
      </c>
      <c r="AU58" s="83" t="e">
        <f t="shared" si="102"/>
        <v>#NAME?</v>
      </c>
      <c r="AV58" s="83" t="e">
        <f t="shared" si="102"/>
        <v>#NAME?</v>
      </c>
      <c r="AW58" s="83" t="e">
        <f t="shared" si="102"/>
        <v>#NAME?</v>
      </c>
      <c r="AX58" s="83" t="e">
        <f t="shared" si="102"/>
        <v>#NAME?</v>
      </c>
      <c r="AY58" s="83" t="e">
        <f t="shared" si="102"/>
        <v>#NAME?</v>
      </c>
      <c r="AZ58" s="83" t="e">
        <f t="shared" si="102"/>
        <v>#NAME?</v>
      </c>
      <c r="BA58" s="83" t="e">
        <f t="shared" si="102"/>
        <v>#NAME?</v>
      </c>
      <c r="BB58" s="83" t="e">
        <f t="shared" si="102"/>
        <v>#NAME?</v>
      </c>
      <c r="BC58" s="83" t="e">
        <f t="shared" si="102"/>
        <v>#NAME?</v>
      </c>
      <c r="BD58" s="83" t="e">
        <f t="shared" si="102"/>
        <v>#NAME?</v>
      </c>
      <c r="BE58" s="83" t="e">
        <f t="shared" si="102"/>
        <v>#NAME?</v>
      </c>
      <c r="BF58" s="83" t="e">
        <f t="shared" si="102"/>
        <v>#NAME?</v>
      </c>
      <c r="BG58" s="83" t="e">
        <f t="shared" si="102"/>
        <v>#NAME?</v>
      </c>
      <c r="BH58" s="83" t="e">
        <f t="shared" si="102"/>
        <v>#NAME?</v>
      </c>
      <c r="BI58" s="83" t="e">
        <f t="shared" si="102"/>
        <v>#NAME?</v>
      </c>
      <c r="BJ58" s="83" t="e">
        <f t="shared" si="102"/>
        <v>#NAME?</v>
      </c>
      <c r="BK58" s="83" t="e">
        <f t="shared" si="102"/>
        <v>#NAME?</v>
      </c>
      <c r="BL58" s="83" t="e">
        <f t="shared" si="102"/>
        <v>#NAME?</v>
      </c>
      <c r="BM58" s="83" t="e">
        <f t="shared" si="102"/>
        <v>#NAME?</v>
      </c>
      <c r="BN58" s="83" t="e">
        <f t="shared" ref="BN58:DY58" si="103">BN54-BN55-BN56</f>
        <v>#NAME?</v>
      </c>
      <c r="BO58" s="83" t="e">
        <f t="shared" si="103"/>
        <v>#NAME?</v>
      </c>
      <c r="BP58" s="83" t="e">
        <f t="shared" si="103"/>
        <v>#NAME?</v>
      </c>
      <c r="BQ58" s="83" t="e">
        <f t="shared" si="103"/>
        <v>#NAME?</v>
      </c>
      <c r="BR58" s="83" t="e">
        <f t="shared" si="103"/>
        <v>#NAME?</v>
      </c>
      <c r="BS58" s="83" t="e">
        <f t="shared" si="103"/>
        <v>#NAME?</v>
      </c>
      <c r="BT58" s="83" t="e">
        <f t="shared" si="103"/>
        <v>#NAME?</v>
      </c>
      <c r="BU58" s="83" t="e">
        <f t="shared" si="103"/>
        <v>#NAME?</v>
      </c>
      <c r="BV58" s="83" t="e">
        <f t="shared" si="103"/>
        <v>#NAME?</v>
      </c>
      <c r="BW58" s="83" t="e">
        <f t="shared" si="103"/>
        <v>#NAME?</v>
      </c>
      <c r="BX58" s="83" t="e">
        <f t="shared" si="103"/>
        <v>#NAME?</v>
      </c>
      <c r="BY58" s="83" t="e">
        <f t="shared" si="103"/>
        <v>#NAME?</v>
      </c>
      <c r="BZ58" s="83" t="e">
        <f t="shared" si="103"/>
        <v>#NAME?</v>
      </c>
      <c r="CA58" s="83" t="e">
        <f t="shared" si="103"/>
        <v>#NAME?</v>
      </c>
      <c r="CB58" s="83" t="e">
        <f t="shared" si="103"/>
        <v>#NAME?</v>
      </c>
      <c r="CC58" s="83" t="e">
        <f t="shared" si="103"/>
        <v>#NAME?</v>
      </c>
      <c r="CD58" s="83" t="e">
        <f t="shared" si="103"/>
        <v>#NAME?</v>
      </c>
      <c r="CE58" s="83" t="e">
        <f t="shared" si="103"/>
        <v>#NAME?</v>
      </c>
      <c r="CF58" s="83" t="e">
        <f t="shared" si="103"/>
        <v>#NAME?</v>
      </c>
      <c r="CG58" s="83" t="e">
        <f t="shared" si="103"/>
        <v>#NAME?</v>
      </c>
      <c r="CH58" s="83" t="e">
        <f t="shared" si="103"/>
        <v>#NAME?</v>
      </c>
      <c r="CI58" s="83" t="e">
        <f t="shared" si="103"/>
        <v>#NAME?</v>
      </c>
      <c r="CJ58" s="83" t="e">
        <f t="shared" si="103"/>
        <v>#NAME?</v>
      </c>
      <c r="CK58" s="83" t="e">
        <f t="shared" si="103"/>
        <v>#NAME?</v>
      </c>
      <c r="CL58" s="83" t="e">
        <f t="shared" si="103"/>
        <v>#NAME?</v>
      </c>
      <c r="CM58" s="83" t="e">
        <f t="shared" si="103"/>
        <v>#NAME?</v>
      </c>
      <c r="CN58" s="83" t="e">
        <f t="shared" si="103"/>
        <v>#NAME?</v>
      </c>
      <c r="CO58" s="83" t="e">
        <f t="shared" si="103"/>
        <v>#NAME?</v>
      </c>
      <c r="CP58" s="83" t="e">
        <f t="shared" si="103"/>
        <v>#NAME?</v>
      </c>
      <c r="CQ58" s="83" t="e">
        <f t="shared" si="103"/>
        <v>#NAME?</v>
      </c>
      <c r="CR58" s="83" t="e">
        <f t="shared" si="103"/>
        <v>#NAME?</v>
      </c>
      <c r="CS58" s="83" t="e">
        <f t="shared" si="103"/>
        <v>#NAME?</v>
      </c>
      <c r="CT58" s="83" t="e">
        <f t="shared" si="103"/>
        <v>#NAME?</v>
      </c>
      <c r="CU58" s="83" t="e">
        <f t="shared" si="103"/>
        <v>#NAME?</v>
      </c>
      <c r="CV58" s="83" t="e">
        <f t="shared" si="103"/>
        <v>#NAME?</v>
      </c>
      <c r="CW58" s="83" t="e">
        <f t="shared" si="103"/>
        <v>#NAME?</v>
      </c>
      <c r="CX58" s="83" t="e">
        <f t="shared" si="103"/>
        <v>#NAME?</v>
      </c>
      <c r="CY58" s="83" t="e">
        <f t="shared" si="103"/>
        <v>#NAME?</v>
      </c>
      <c r="CZ58" s="83" t="e">
        <f t="shared" si="103"/>
        <v>#NAME?</v>
      </c>
      <c r="DA58" s="83" t="e">
        <f t="shared" si="103"/>
        <v>#NAME?</v>
      </c>
      <c r="DB58" s="83" t="e">
        <f t="shared" si="103"/>
        <v>#NAME?</v>
      </c>
      <c r="DC58" s="83" t="e">
        <f t="shared" si="103"/>
        <v>#NAME?</v>
      </c>
      <c r="DD58" s="83" t="e">
        <f t="shared" si="103"/>
        <v>#NAME?</v>
      </c>
      <c r="DE58" s="83" t="e">
        <f t="shared" si="103"/>
        <v>#NAME?</v>
      </c>
      <c r="DF58" s="83" t="e">
        <f t="shared" si="103"/>
        <v>#NAME?</v>
      </c>
      <c r="DG58" s="83" t="e">
        <f t="shared" si="103"/>
        <v>#NAME?</v>
      </c>
      <c r="DH58" s="83" t="e">
        <f t="shared" si="103"/>
        <v>#NAME?</v>
      </c>
      <c r="DI58" s="83" t="e">
        <f t="shared" si="103"/>
        <v>#NAME?</v>
      </c>
      <c r="DJ58" s="83" t="e">
        <f t="shared" si="103"/>
        <v>#NAME?</v>
      </c>
      <c r="DK58" s="83" t="e">
        <f t="shared" si="103"/>
        <v>#NAME?</v>
      </c>
      <c r="DL58" s="83" t="e">
        <f t="shared" si="103"/>
        <v>#NAME?</v>
      </c>
      <c r="DM58" s="83" t="e">
        <f t="shared" si="103"/>
        <v>#NAME?</v>
      </c>
      <c r="DN58" s="83" t="e">
        <f t="shared" si="103"/>
        <v>#NAME?</v>
      </c>
      <c r="DO58" s="83" t="e">
        <f t="shared" si="103"/>
        <v>#NAME?</v>
      </c>
      <c r="DP58" s="83" t="e">
        <f t="shared" si="103"/>
        <v>#NAME?</v>
      </c>
      <c r="DQ58" s="83" t="e">
        <f t="shared" si="103"/>
        <v>#NAME?</v>
      </c>
      <c r="DR58" s="83" t="e">
        <f t="shared" si="103"/>
        <v>#NAME?</v>
      </c>
      <c r="DS58" s="83" t="e">
        <f t="shared" si="103"/>
        <v>#NAME?</v>
      </c>
      <c r="DT58" s="83" t="e">
        <f t="shared" si="103"/>
        <v>#NAME?</v>
      </c>
      <c r="DU58" s="83" t="e">
        <f t="shared" si="103"/>
        <v>#NAME?</v>
      </c>
      <c r="DV58" s="83" t="e">
        <f t="shared" si="103"/>
        <v>#NAME?</v>
      </c>
      <c r="DW58" s="83" t="e">
        <f t="shared" si="103"/>
        <v>#NAME?</v>
      </c>
      <c r="DX58" s="83" t="e">
        <f t="shared" si="103"/>
        <v>#NAME?</v>
      </c>
      <c r="DY58" s="83" t="e">
        <f t="shared" si="103"/>
        <v>#NAME?</v>
      </c>
      <c r="DZ58" s="83" t="e">
        <f t="shared" ref="DZ58:GK58" si="104">DZ54-DZ55-DZ56</f>
        <v>#NAME?</v>
      </c>
      <c r="EA58" s="83" t="e">
        <f t="shared" si="104"/>
        <v>#NAME?</v>
      </c>
      <c r="EB58" s="83" t="e">
        <f t="shared" si="104"/>
        <v>#NAME?</v>
      </c>
      <c r="EC58" s="83" t="e">
        <f t="shared" si="104"/>
        <v>#NAME?</v>
      </c>
      <c r="ED58" s="83" t="e">
        <f t="shared" si="104"/>
        <v>#NAME?</v>
      </c>
      <c r="EE58" s="83" t="e">
        <f t="shared" si="104"/>
        <v>#NAME?</v>
      </c>
      <c r="EF58" s="83" t="e">
        <f t="shared" si="104"/>
        <v>#NAME?</v>
      </c>
      <c r="EG58" s="83" t="e">
        <f t="shared" si="104"/>
        <v>#NAME?</v>
      </c>
      <c r="EH58" s="83" t="e">
        <f t="shared" si="104"/>
        <v>#NAME?</v>
      </c>
      <c r="EI58" s="83" t="e">
        <f t="shared" si="104"/>
        <v>#NAME?</v>
      </c>
      <c r="EJ58" s="83" t="e">
        <f t="shared" si="104"/>
        <v>#NAME?</v>
      </c>
      <c r="EK58" s="83" t="e">
        <f t="shared" si="104"/>
        <v>#NAME?</v>
      </c>
      <c r="EL58" s="83" t="e">
        <f t="shared" si="104"/>
        <v>#NAME?</v>
      </c>
      <c r="EM58" s="83" t="e">
        <f t="shared" si="104"/>
        <v>#NAME?</v>
      </c>
      <c r="EN58" s="83" t="e">
        <f t="shared" si="104"/>
        <v>#NAME?</v>
      </c>
      <c r="EO58" s="83" t="e">
        <f t="shared" si="104"/>
        <v>#NAME?</v>
      </c>
      <c r="EP58" s="83" t="e">
        <f t="shared" si="104"/>
        <v>#NAME?</v>
      </c>
      <c r="EQ58" s="83" t="e">
        <f t="shared" si="104"/>
        <v>#NAME?</v>
      </c>
      <c r="ER58" s="83" t="e">
        <f t="shared" si="104"/>
        <v>#NAME?</v>
      </c>
      <c r="ES58" s="83" t="e">
        <f t="shared" si="104"/>
        <v>#NAME?</v>
      </c>
      <c r="ET58" s="83" t="e">
        <f t="shared" si="104"/>
        <v>#NAME?</v>
      </c>
      <c r="EU58" s="83" t="e">
        <f t="shared" si="104"/>
        <v>#NAME?</v>
      </c>
      <c r="EV58" s="83" t="e">
        <f t="shared" si="104"/>
        <v>#NAME?</v>
      </c>
      <c r="EW58" s="83" t="e">
        <f t="shared" si="104"/>
        <v>#NAME?</v>
      </c>
      <c r="EX58" s="83" t="e">
        <f t="shared" si="104"/>
        <v>#NAME?</v>
      </c>
      <c r="EY58" s="83" t="e">
        <f t="shared" si="104"/>
        <v>#NAME?</v>
      </c>
      <c r="EZ58" s="83" t="e">
        <f t="shared" si="104"/>
        <v>#NAME?</v>
      </c>
      <c r="FA58" s="83" t="e">
        <f t="shared" si="104"/>
        <v>#NAME?</v>
      </c>
      <c r="FB58" s="83" t="e">
        <f t="shared" si="104"/>
        <v>#NAME?</v>
      </c>
      <c r="FC58" s="83" t="e">
        <f t="shared" si="104"/>
        <v>#NAME?</v>
      </c>
      <c r="FD58" s="83" t="e">
        <f t="shared" si="104"/>
        <v>#NAME?</v>
      </c>
      <c r="FE58" s="83" t="e">
        <f t="shared" si="104"/>
        <v>#NAME?</v>
      </c>
      <c r="FF58" s="83" t="e">
        <f t="shared" si="104"/>
        <v>#NAME?</v>
      </c>
      <c r="FG58" s="83" t="e">
        <f t="shared" si="104"/>
        <v>#NAME?</v>
      </c>
      <c r="FH58" s="83" t="e">
        <f t="shared" si="104"/>
        <v>#NAME?</v>
      </c>
      <c r="FI58" s="83" t="e">
        <f t="shared" si="104"/>
        <v>#NAME?</v>
      </c>
      <c r="FJ58" s="83" t="e">
        <f t="shared" si="104"/>
        <v>#NAME?</v>
      </c>
      <c r="FK58" s="83" t="e">
        <f t="shared" si="104"/>
        <v>#NAME?</v>
      </c>
      <c r="FL58" s="83" t="e">
        <f t="shared" si="104"/>
        <v>#NAME?</v>
      </c>
      <c r="FM58" s="83" t="e">
        <f t="shared" si="104"/>
        <v>#NAME?</v>
      </c>
      <c r="FN58" s="83" t="e">
        <f t="shared" si="104"/>
        <v>#NAME?</v>
      </c>
      <c r="FO58" s="83" t="e">
        <f t="shared" si="104"/>
        <v>#NAME?</v>
      </c>
      <c r="FP58" s="83" t="e">
        <f t="shared" si="104"/>
        <v>#NAME?</v>
      </c>
      <c r="FQ58" s="83" t="e">
        <f t="shared" si="104"/>
        <v>#NAME?</v>
      </c>
      <c r="FR58" s="83" t="e">
        <f t="shared" si="104"/>
        <v>#NAME?</v>
      </c>
      <c r="FS58" s="83" t="e">
        <f t="shared" si="104"/>
        <v>#NAME?</v>
      </c>
      <c r="FT58" s="83" t="e">
        <f t="shared" si="104"/>
        <v>#NAME?</v>
      </c>
      <c r="FU58" s="83" t="e">
        <f t="shared" si="104"/>
        <v>#NAME?</v>
      </c>
      <c r="FV58" s="83" t="e">
        <f t="shared" si="104"/>
        <v>#NAME?</v>
      </c>
      <c r="FW58" s="83" t="e">
        <f t="shared" si="104"/>
        <v>#NAME?</v>
      </c>
      <c r="FX58" s="83" t="e">
        <f t="shared" si="104"/>
        <v>#NAME?</v>
      </c>
      <c r="FY58" s="83" t="e">
        <f t="shared" si="104"/>
        <v>#NAME?</v>
      </c>
      <c r="FZ58" s="83" t="e">
        <f t="shared" si="104"/>
        <v>#NAME?</v>
      </c>
      <c r="GA58" s="83" t="e">
        <f t="shared" si="104"/>
        <v>#NAME?</v>
      </c>
      <c r="GB58" s="83" t="e">
        <f t="shared" si="104"/>
        <v>#NAME?</v>
      </c>
      <c r="GC58" s="83" t="e">
        <f t="shared" si="104"/>
        <v>#NAME?</v>
      </c>
      <c r="GD58" s="83" t="e">
        <f t="shared" si="104"/>
        <v>#NAME?</v>
      </c>
      <c r="GE58" s="83" t="e">
        <f t="shared" si="104"/>
        <v>#NAME?</v>
      </c>
      <c r="GF58" s="83" t="e">
        <f t="shared" si="104"/>
        <v>#NAME?</v>
      </c>
      <c r="GG58" s="83" t="e">
        <f t="shared" si="104"/>
        <v>#NAME?</v>
      </c>
      <c r="GH58" s="83" t="e">
        <f t="shared" si="104"/>
        <v>#NAME?</v>
      </c>
      <c r="GI58" s="83" t="e">
        <f t="shared" si="104"/>
        <v>#NAME?</v>
      </c>
      <c r="GJ58" s="83" t="e">
        <f t="shared" si="104"/>
        <v>#NAME?</v>
      </c>
      <c r="GK58" s="83" t="e">
        <f t="shared" si="104"/>
        <v>#NAME?</v>
      </c>
      <c r="GL58" s="83" t="e">
        <f t="shared" ref="GL58:HI58" si="105">GL54-GL55-GL56</f>
        <v>#NAME?</v>
      </c>
      <c r="GM58" s="83" t="e">
        <f t="shared" si="105"/>
        <v>#NAME?</v>
      </c>
      <c r="GN58" s="83" t="e">
        <f t="shared" si="105"/>
        <v>#NAME?</v>
      </c>
      <c r="GO58" s="83" t="e">
        <f t="shared" si="105"/>
        <v>#NAME?</v>
      </c>
      <c r="GP58" s="83" t="e">
        <f t="shared" si="105"/>
        <v>#NAME?</v>
      </c>
      <c r="GQ58" s="83" t="e">
        <f t="shared" si="105"/>
        <v>#NAME?</v>
      </c>
      <c r="GR58" s="83" t="e">
        <f t="shared" si="105"/>
        <v>#NAME?</v>
      </c>
      <c r="GS58" s="83" t="e">
        <f t="shared" si="105"/>
        <v>#NAME?</v>
      </c>
      <c r="GT58" s="83" t="e">
        <f t="shared" si="105"/>
        <v>#NAME?</v>
      </c>
      <c r="GU58" s="83" t="e">
        <f t="shared" si="105"/>
        <v>#NAME?</v>
      </c>
      <c r="GV58" s="83" t="e">
        <f t="shared" si="105"/>
        <v>#NAME?</v>
      </c>
      <c r="GW58" s="83" t="e">
        <f t="shared" si="105"/>
        <v>#NAME?</v>
      </c>
      <c r="GX58" s="83" t="e">
        <f t="shared" si="105"/>
        <v>#NAME?</v>
      </c>
      <c r="GY58" s="83" t="e">
        <f t="shared" si="105"/>
        <v>#NAME?</v>
      </c>
      <c r="GZ58" s="83" t="e">
        <f t="shared" si="105"/>
        <v>#NAME?</v>
      </c>
      <c r="HA58" s="83" t="e">
        <f t="shared" si="105"/>
        <v>#NAME?</v>
      </c>
      <c r="HB58" s="83" t="e">
        <f t="shared" si="105"/>
        <v>#NAME?</v>
      </c>
      <c r="HC58" s="83" t="e">
        <f t="shared" si="105"/>
        <v>#NAME?</v>
      </c>
      <c r="HD58" s="83" t="e">
        <f t="shared" si="105"/>
        <v>#NAME?</v>
      </c>
      <c r="HE58" s="83" t="e">
        <f t="shared" si="105"/>
        <v>#NAME?</v>
      </c>
      <c r="HF58" s="83" t="e">
        <f t="shared" si="105"/>
        <v>#NAME?</v>
      </c>
      <c r="HG58" s="83" t="e">
        <f t="shared" si="105"/>
        <v>#NAME?</v>
      </c>
      <c r="HH58" s="83" t="e">
        <f t="shared" si="105"/>
        <v>#NAME?</v>
      </c>
      <c r="HI58" s="83" t="e">
        <f t="shared" si="105"/>
        <v>#NAME?</v>
      </c>
    </row>
    <row r="59" spans="1:217" ht="13.8" x14ac:dyDescent="0.2">
      <c r="A59" s="28"/>
      <c r="B59" s="78"/>
    </row>
    <row r="60" spans="1:217" s="22" customFormat="1" x14ac:dyDescent="0.2">
      <c r="A60" s="34" t="s">
        <v>107</v>
      </c>
      <c r="B60" s="83" t="e">
        <f t="shared" ref="B60:BM60" si="106">B62+B63</f>
        <v>#NAME?</v>
      </c>
      <c r="C60" s="83" t="e">
        <f t="shared" si="106"/>
        <v>#NAME?</v>
      </c>
      <c r="D60" s="83" t="e">
        <f t="shared" si="106"/>
        <v>#NAME?</v>
      </c>
      <c r="E60" s="83" t="e">
        <f t="shared" si="106"/>
        <v>#NAME?</v>
      </c>
      <c r="F60" s="83" t="e">
        <f t="shared" si="106"/>
        <v>#NAME?</v>
      </c>
      <c r="G60" s="83" t="e">
        <f t="shared" si="106"/>
        <v>#NAME?</v>
      </c>
      <c r="H60" s="83" t="e">
        <f t="shared" si="106"/>
        <v>#NAME?</v>
      </c>
      <c r="I60" s="83" t="e">
        <f t="shared" si="106"/>
        <v>#NAME?</v>
      </c>
      <c r="J60" s="83" t="e">
        <f t="shared" si="106"/>
        <v>#NAME?</v>
      </c>
      <c r="K60" s="83" t="e">
        <f t="shared" si="106"/>
        <v>#NAME?</v>
      </c>
      <c r="L60" s="83" t="e">
        <f t="shared" si="106"/>
        <v>#NAME?</v>
      </c>
      <c r="M60" s="83" t="e">
        <f t="shared" si="106"/>
        <v>#NAME?</v>
      </c>
      <c r="N60" s="83" t="e">
        <f t="shared" si="106"/>
        <v>#NAME?</v>
      </c>
      <c r="O60" s="83" t="e">
        <f t="shared" si="106"/>
        <v>#NAME?</v>
      </c>
      <c r="P60" s="83" t="e">
        <f t="shared" si="106"/>
        <v>#NAME?</v>
      </c>
      <c r="Q60" s="83" t="e">
        <f t="shared" si="106"/>
        <v>#NAME?</v>
      </c>
      <c r="R60" s="83" t="e">
        <f t="shared" si="106"/>
        <v>#NAME?</v>
      </c>
      <c r="S60" s="83" t="e">
        <f t="shared" si="106"/>
        <v>#NAME?</v>
      </c>
      <c r="T60" s="83" t="e">
        <f t="shared" si="106"/>
        <v>#NAME?</v>
      </c>
      <c r="U60" s="83" t="e">
        <f t="shared" si="106"/>
        <v>#NAME?</v>
      </c>
      <c r="V60" s="83" t="e">
        <f t="shared" si="106"/>
        <v>#NAME?</v>
      </c>
      <c r="W60" s="83" t="e">
        <f t="shared" si="106"/>
        <v>#NAME?</v>
      </c>
      <c r="X60" s="83" t="e">
        <f t="shared" si="106"/>
        <v>#NAME?</v>
      </c>
      <c r="Y60" s="83" t="e">
        <f t="shared" si="106"/>
        <v>#NAME?</v>
      </c>
      <c r="Z60" s="83" t="e">
        <f t="shared" si="106"/>
        <v>#NAME?</v>
      </c>
      <c r="AA60" s="83" t="e">
        <f t="shared" si="106"/>
        <v>#NAME?</v>
      </c>
      <c r="AB60" s="83" t="e">
        <f t="shared" si="106"/>
        <v>#NAME?</v>
      </c>
      <c r="AC60" s="83" t="e">
        <f t="shared" si="106"/>
        <v>#NAME?</v>
      </c>
      <c r="AD60" s="83" t="e">
        <f t="shared" si="106"/>
        <v>#NAME?</v>
      </c>
      <c r="AE60" s="83" t="e">
        <f t="shared" si="106"/>
        <v>#NAME?</v>
      </c>
      <c r="AF60" s="83" t="e">
        <f t="shared" si="106"/>
        <v>#NAME?</v>
      </c>
      <c r="AG60" s="83" t="e">
        <f t="shared" si="106"/>
        <v>#NAME?</v>
      </c>
      <c r="AH60" s="83" t="e">
        <f t="shared" si="106"/>
        <v>#NAME?</v>
      </c>
      <c r="AI60" s="83" t="e">
        <f t="shared" si="106"/>
        <v>#NAME?</v>
      </c>
      <c r="AJ60" s="83" t="e">
        <f t="shared" si="106"/>
        <v>#NAME?</v>
      </c>
      <c r="AK60" s="83" t="e">
        <f t="shared" si="106"/>
        <v>#NAME?</v>
      </c>
      <c r="AL60" s="83" t="e">
        <f t="shared" si="106"/>
        <v>#NAME?</v>
      </c>
      <c r="AM60" s="83" t="e">
        <f t="shared" si="106"/>
        <v>#NAME?</v>
      </c>
      <c r="AN60" s="83" t="e">
        <f t="shared" si="106"/>
        <v>#NAME?</v>
      </c>
      <c r="AO60" s="83" t="e">
        <f t="shared" si="106"/>
        <v>#NAME?</v>
      </c>
      <c r="AP60" s="83" t="e">
        <f t="shared" si="106"/>
        <v>#NAME?</v>
      </c>
      <c r="AQ60" s="83" t="e">
        <f t="shared" si="106"/>
        <v>#NAME?</v>
      </c>
      <c r="AR60" s="83" t="e">
        <f t="shared" si="106"/>
        <v>#NAME?</v>
      </c>
      <c r="AS60" s="83" t="e">
        <f t="shared" si="106"/>
        <v>#NAME?</v>
      </c>
      <c r="AT60" s="83" t="e">
        <f t="shared" si="106"/>
        <v>#NAME?</v>
      </c>
      <c r="AU60" s="83" t="e">
        <f t="shared" si="106"/>
        <v>#NAME?</v>
      </c>
      <c r="AV60" s="83" t="e">
        <f t="shared" si="106"/>
        <v>#NAME?</v>
      </c>
      <c r="AW60" s="83" t="e">
        <f t="shared" si="106"/>
        <v>#NAME?</v>
      </c>
      <c r="AX60" s="83" t="e">
        <f t="shared" si="106"/>
        <v>#NAME?</v>
      </c>
      <c r="AY60" s="83" t="e">
        <f t="shared" si="106"/>
        <v>#NAME?</v>
      </c>
      <c r="AZ60" s="83" t="e">
        <f t="shared" si="106"/>
        <v>#NAME?</v>
      </c>
      <c r="BA60" s="83" t="e">
        <f t="shared" si="106"/>
        <v>#NAME?</v>
      </c>
      <c r="BB60" s="83" t="e">
        <f t="shared" si="106"/>
        <v>#NAME?</v>
      </c>
      <c r="BC60" s="83" t="e">
        <f t="shared" si="106"/>
        <v>#NAME?</v>
      </c>
      <c r="BD60" s="83" t="e">
        <f t="shared" si="106"/>
        <v>#NAME?</v>
      </c>
      <c r="BE60" s="83" t="e">
        <f t="shared" si="106"/>
        <v>#NAME?</v>
      </c>
      <c r="BF60" s="83" t="e">
        <f t="shared" si="106"/>
        <v>#NAME?</v>
      </c>
      <c r="BG60" s="83" t="e">
        <f t="shared" si="106"/>
        <v>#NAME?</v>
      </c>
      <c r="BH60" s="83" t="e">
        <f t="shared" si="106"/>
        <v>#NAME?</v>
      </c>
      <c r="BI60" s="83" t="e">
        <f t="shared" si="106"/>
        <v>#NAME?</v>
      </c>
      <c r="BJ60" s="83" t="e">
        <f t="shared" si="106"/>
        <v>#NAME?</v>
      </c>
      <c r="BK60" s="83" t="e">
        <f t="shared" si="106"/>
        <v>#NAME?</v>
      </c>
      <c r="BL60" s="83" t="e">
        <f t="shared" si="106"/>
        <v>#NAME?</v>
      </c>
      <c r="BM60" s="83" t="e">
        <f t="shared" si="106"/>
        <v>#NAME?</v>
      </c>
      <c r="BN60" s="83" t="e">
        <f t="shared" ref="BN60:DY60" si="107">BN62+BN63</f>
        <v>#NAME?</v>
      </c>
      <c r="BO60" s="83" t="e">
        <f t="shared" si="107"/>
        <v>#NAME?</v>
      </c>
      <c r="BP60" s="83" t="e">
        <f t="shared" si="107"/>
        <v>#NAME?</v>
      </c>
      <c r="BQ60" s="83" t="e">
        <f t="shared" si="107"/>
        <v>#NAME?</v>
      </c>
      <c r="BR60" s="83" t="e">
        <f t="shared" si="107"/>
        <v>#NAME?</v>
      </c>
      <c r="BS60" s="83" t="e">
        <f t="shared" si="107"/>
        <v>#NAME?</v>
      </c>
      <c r="BT60" s="83" t="e">
        <f t="shared" si="107"/>
        <v>#NAME?</v>
      </c>
      <c r="BU60" s="83" t="e">
        <f t="shared" si="107"/>
        <v>#NAME?</v>
      </c>
      <c r="BV60" s="83" t="e">
        <f t="shared" si="107"/>
        <v>#NAME?</v>
      </c>
      <c r="BW60" s="83" t="e">
        <f t="shared" si="107"/>
        <v>#NAME?</v>
      </c>
      <c r="BX60" s="83" t="e">
        <f t="shared" si="107"/>
        <v>#NAME?</v>
      </c>
      <c r="BY60" s="83" t="e">
        <f t="shared" si="107"/>
        <v>#NAME?</v>
      </c>
      <c r="BZ60" s="83" t="e">
        <f t="shared" si="107"/>
        <v>#NAME?</v>
      </c>
      <c r="CA60" s="83" t="e">
        <f t="shared" si="107"/>
        <v>#NAME?</v>
      </c>
      <c r="CB60" s="83" t="e">
        <f t="shared" si="107"/>
        <v>#NAME?</v>
      </c>
      <c r="CC60" s="83" t="e">
        <f t="shared" si="107"/>
        <v>#NAME?</v>
      </c>
      <c r="CD60" s="83" t="e">
        <f t="shared" si="107"/>
        <v>#NAME?</v>
      </c>
      <c r="CE60" s="83" t="e">
        <f t="shared" si="107"/>
        <v>#NAME?</v>
      </c>
      <c r="CF60" s="83" t="e">
        <f t="shared" si="107"/>
        <v>#NAME?</v>
      </c>
      <c r="CG60" s="83" t="e">
        <f t="shared" si="107"/>
        <v>#NAME?</v>
      </c>
      <c r="CH60" s="83" t="e">
        <f t="shared" si="107"/>
        <v>#NAME?</v>
      </c>
      <c r="CI60" s="83" t="e">
        <f t="shared" si="107"/>
        <v>#NAME?</v>
      </c>
      <c r="CJ60" s="83" t="e">
        <f t="shared" si="107"/>
        <v>#NAME?</v>
      </c>
      <c r="CK60" s="83" t="e">
        <f t="shared" si="107"/>
        <v>#NAME?</v>
      </c>
      <c r="CL60" s="83" t="e">
        <f t="shared" si="107"/>
        <v>#NAME?</v>
      </c>
      <c r="CM60" s="83" t="e">
        <f t="shared" si="107"/>
        <v>#NAME?</v>
      </c>
      <c r="CN60" s="83" t="e">
        <f t="shared" si="107"/>
        <v>#NAME?</v>
      </c>
      <c r="CO60" s="83" t="e">
        <f t="shared" si="107"/>
        <v>#NAME?</v>
      </c>
      <c r="CP60" s="83" t="e">
        <f t="shared" si="107"/>
        <v>#NAME?</v>
      </c>
      <c r="CQ60" s="83" t="e">
        <f t="shared" si="107"/>
        <v>#NAME?</v>
      </c>
      <c r="CR60" s="83" t="e">
        <f t="shared" si="107"/>
        <v>#NAME?</v>
      </c>
      <c r="CS60" s="83" t="e">
        <f t="shared" si="107"/>
        <v>#NAME?</v>
      </c>
      <c r="CT60" s="83" t="e">
        <f t="shared" si="107"/>
        <v>#NAME?</v>
      </c>
      <c r="CU60" s="83" t="e">
        <f t="shared" si="107"/>
        <v>#NAME?</v>
      </c>
      <c r="CV60" s="83" t="e">
        <f t="shared" si="107"/>
        <v>#NAME?</v>
      </c>
      <c r="CW60" s="83" t="e">
        <f t="shared" si="107"/>
        <v>#NAME?</v>
      </c>
      <c r="CX60" s="83" t="e">
        <f t="shared" si="107"/>
        <v>#NAME?</v>
      </c>
      <c r="CY60" s="83" t="e">
        <f t="shared" si="107"/>
        <v>#NAME?</v>
      </c>
      <c r="CZ60" s="83" t="e">
        <f t="shared" si="107"/>
        <v>#NAME?</v>
      </c>
      <c r="DA60" s="83" t="e">
        <f t="shared" si="107"/>
        <v>#NAME?</v>
      </c>
      <c r="DB60" s="83" t="e">
        <f t="shared" si="107"/>
        <v>#NAME?</v>
      </c>
      <c r="DC60" s="83" t="e">
        <f t="shared" si="107"/>
        <v>#NAME?</v>
      </c>
      <c r="DD60" s="83" t="e">
        <f t="shared" si="107"/>
        <v>#NAME?</v>
      </c>
      <c r="DE60" s="83" t="e">
        <f t="shared" si="107"/>
        <v>#NAME?</v>
      </c>
      <c r="DF60" s="83" t="e">
        <f t="shared" si="107"/>
        <v>#NAME?</v>
      </c>
      <c r="DG60" s="83" t="e">
        <f t="shared" si="107"/>
        <v>#NAME?</v>
      </c>
      <c r="DH60" s="83" t="e">
        <f t="shared" si="107"/>
        <v>#NAME?</v>
      </c>
      <c r="DI60" s="83" t="e">
        <f t="shared" si="107"/>
        <v>#NAME?</v>
      </c>
      <c r="DJ60" s="83" t="e">
        <f t="shared" si="107"/>
        <v>#NAME?</v>
      </c>
      <c r="DK60" s="83" t="e">
        <f t="shared" si="107"/>
        <v>#NAME?</v>
      </c>
      <c r="DL60" s="83" t="e">
        <f t="shared" si="107"/>
        <v>#NAME?</v>
      </c>
      <c r="DM60" s="83" t="e">
        <f t="shared" si="107"/>
        <v>#NAME?</v>
      </c>
      <c r="DN60" s="83" t="e">
        <f t="shared" si="107"/>
        <v>#NAME?</v>
      </c>
      <c r="DO60" s="83" t="e">
        <f t="shared" si="107"/>
        <v>#NAME?</v>
      </c>
      <c r="DP60" s="83" t="e">
        <f t="shared" si="107"/>
        <v>#NAME?</v>
      </c>
      <c r="DQ60" s="83" t="e">
        <f t="shared" si="107"/>
        <v>#NAME?</v>
      </c>
      <c r="DR60" s="83" t="e">
        <f t="shared" si="107"/>
        <v>#NAME?</v>
      </c>
      <c r="DS60" s="83" t="e">
        <f t="shared" si="107"/>
        <v>#NAME?</v>
      </c>
      <c r="DT60" s="83" t="e">
        <f t="shared" si="107"/>
        <v>#NAME?</v>
      </c>
      <c r="DU60" s="83" t="e">
        <f t="shared" si="107"/>
        <v>#NAME?</v>
      </c>
      <c r="DV60" s="83" t="e">
        <f t="shared" si="107"/>
        <v>#NAME?</v>
      </c>
      <c r="DW60" s="83" t="e">
        <f t="shared" si="107"/>
        <v>#NAME?</v>
      </c>
      <c r="DX60" s="83" t="e">
        <f t="shared" si="107"/>
        <v>#NAME?</v>
      </c>
      <c r="DY60" s="83" t="e">
        <f t="shared" si="107"/>
        <v>#NAME?</v>
      </c>
      <c r="DZ60" s="83" t="e">
        <f t="shared" ref="DZ60:GK60" si="108">DZ62+DZ63</f>
        <v>#NAME?</v>
      </c>
      <c r="EA60" s="83" t="e">
        <f t="shared" si="108"/>
        <v>#NAME?</v>
      </c>
      <c r="EB60" s="83" t="e">
        <f t="shared" si="108"/>
        <v>#NAME?</v>
      </c>
      <c r="EC60" s="83" t="e">
        <f t="shared" si="108"/>
        <v>#NAME?</v>
      </c>
      <c r="ED60" s="83" t="e">
        <f t="shared" si="108"/>
        <v>#NAME?</v>
      </c>
      <c r="EE60" s="83" t="e">
        <f t="shared" si="108"/>
        <v>#NAME?</v>
      </c>
      <c r="EF60" s="83" t="e">
        <f t="shared" si="108"/>
        <v>#NAME?</v>
      </c>
      <c r="EG60" s="83" t="e">
        <f t="shared" si="108"/>
        <v>#NAME?</v>
      </c>
      <c r="EH60" s="83" t="e">
        <f t="shared" si="108"/>
        <v>#NAME?</v>
      </c>
      <c r="EI60" s="83" t="e">
        <f t="shared" si="108"/>
        <v>#NAME?</v>
      </c>
      <c r="EJ60" s="83" t="e">
        <f t="shared" si="108"/>
        <v>#NAME?</v>
      </c>
      <c r="EK60" s="83" t="e">
        <f t="shared" si="108"/>
        <v>#NAME?</v>
      </c>
      <c r="EL60" s="83" t="e">
        <f t="shared" si="108"/>
        <v>#NAME?</v>
      </c>
      <c r="EM60" s="83" t="e">
        <f t="shared" si="108"/>
        <v>#NAME?</v>
      </c>
      <c r="EN60" s="83" t="e">
        <f t="shared" si="108"/>
        <v>#NAME?</v>
      </c>
      <c r="EO60" s="83" t="e">
        <f t="shared" si="108"/>
        <v>#NAME?</v>
      </c>
      <c r="EP60" s="83" t="e">
        <f t="shared" si="108"/>
        <v>#NAME?</v>
      </c>
      <c r="EQ60" s="83" t="e">
        <f t="shared" si="108"/>
        <v>#NAME?</v>
      </c>
      <c r="ER60" s="83" t="e">
        <f t="shared" si="108"/>
        <v>#NAME?</v>
      </c>
      <c r="ES60" s="83" t="e">
        <f t="shared" si="108"/>
        <v>#NAME?</v>
      </c>
      <c r="ET60" s="83" t="e">
        <f t="shared" si="108"/>
        <v>#NAME?</v>
      </c>
      <c r="EU60" s="83" t="e">
        <f t="shared" si="108"/>
        <v>#NAME?</v>
      </c>
      <c r="EV60" s="83" t="e">
        <f t="shared" si="108"/>
        <v>#NAME?</v>
      </c>
      <c r="EW60" s="83" t="e">
        <f t="shared" si="108"/>
        <v>#NAME?</v>
      </c>
      <c r="EX60" s="83" t="e">
        <f t="shared" si="108"/>
        <v>#NAME?</v>
      </c>
      <c r="EY60" s="83" t="e">
        <f t="shared" si="108"/>
        <v>#NAME?</v>
      </c>
      <c r="EZ60" s="83" t="e">
        <f t="shared" si="108"/>
        <v>#NAME?</v>
      </c>
      <c r="FA60" s="83" t="e">
        <f t="shared" si="108"/>
        <v>#NAME?</v>
      </c>
      <c r="FB60" s="83" t="e">
        <f t="shared" si="108"/>
        <v>#NAME?</v>
      </c>
      <c r="FC60" s="83" t="e">
        <f t="shared" si="108"/>
        <v>#NAME?</v>
      </c>
      <c r="FD60" s="83" t="e">
        <f t="shared" si="108"/>
        <v>#NAME?</v>
      </c>
      <c r="FE60" s="83" t="e">
        <f t="shared" si="108"/>
        <v>#NAME?</v>
      </c>
      <c r="FF60" s="83" t="e">
        <f t="shared" si="108"/>
        <v>#NAME?</v>
      </c>
      <c r="FG60" s="83" t="e">
        <f t="shared" si="108"/>
        <v>#NAME?</v>
      </c>
      <c r="FH60" s="83" t="e">
        <f t="shared" si="108"/>
        <v>#NAME?</v>
      </c>
      <c r="FI60" s="83" t="e">
        <f t="shared" si="108"/>
        <v>#NAME?</v>
      </c>
      <c r="FJ60" s="83" t="e">
        <f t="shared" si="108"/>
        <v>#NAME?</v>
      </c>
      <c r="FK60" s="83" t="e">
        <f t="shared" si="108"/>
        <v>#NAME?</v>
      </c>
      <c r="FL60" s="83" t="e">
        <f t="shared" si="108"/>
        <v>#NAME?</v>
      </c>
      <c r="FM60" s="83" t="e">
        <f t="shared" si="108"/>
        <v>#NAME?</v>
      </c>
      <c r="FN60" s="83" t="e">
        <f t="shared" si="108"/>
        <v>#NAME?</v>
      </c>
      <c r="FO60" s="83" t="e">
        <f t="shared" si="108"/>
        <v>#NAME?</v>
      </c>
      <c r="FP60" s="83" t="e">
        <f t="shared" si="108"/>
        <v>#NAME?</v>
      </c>
      <c r="FQ60" s="83" t="e">
        <f t="shared" si="108"/>
        <v>#NAME?</v>
      </c>
      <c r="FR60" s="83" t="e">
        <f t="shared" si="108"/>
        <v>#NAME?</v>
      </c>
      <c r="FS60" s="83" t="e">
        <f t="shared" si="108"/>
        <v>#NAME?</v>
      </c>
      <c r="FT60" s="83" t="e">
        <f t="shared" si="108"/>
        <v>#NAME?</v>
      </c>
      <c r="FU60" s="83" t="e">
        <f t="shared" si="108"/>
        <v>#NAME?</v>
      </c>
      <c r="FV60" s="83" t="e">
        <f t="shared" si="108"/>
        <v>#NAME?</v>
      </c>
      <c r="FW60" s="83" t="e">
        <f t="shared" si="108"/>
        <v>#NAME?</v>
      </c>
      <c r="FX60" s="83" t="e">
        <f t="shared" si="108"/>
        <v>#NAME?</v>
      </c>
      <c r="FY60" s="83" t="e">
        <f t="shared" si="108"/>
        <v>#NAME?</v>
      </c>
      <c r="FZ60" s="83" t="e">
        <f t="shared" si="108"/>
        <v>#NAME?</v>
      </c>
      <c r="GA60" s="83" t="e">
        <f t="shared" si="108"/>
        <v>#NAME?</v>
      </c>
      <c r="GB60" s="83" t="e">
        <f t="shared" si="108"/>
        <v>#NAME?</v>
      </c>
      <c r="GC60" s="83" t="e">
        <f t="shared" si="108"/>
        <v>#NAME?</v>
      </c>
      <c r="GD60" s="83" t="e">
        <f t="shared" si="108"/>
        <v>#NAME?</v>
      </c>
      <c r="GE60" s="83" t="e">
        <f t="shared" si="108"/>
        <v>#NAME?</v>
      </c>
      <c r="GF60" s="83" t="e">
        <f t="shared" si="108"/>
        <v>#NAME?</v>
      </c>
      <c r="GG60" s="83" t="e">
        <f t="shared" si="108"/>
        <v>#NAME?</v>
      </c>
      <c r="GH60" s="83" t="e">
        <f t="shared" si="108"/>
        <v>#NAME?</v>
      </c>
      <c r="GI60" s="83" t="e">
        <f t="shared" si="108"/>
        <v>#NAME?</v>
      </c>
      <c r="GJ60" s="83" t="e">
        <f t="shared" si="108"/>
        <v>#NAME?</v>
      </c>
      <c r="GK60" s="83" t="e">
        <f t="shared" si="108"/>
        <v>#NAME?</v>
      </c>
      <c r="GL60" s="83" t="e">
        <f t="shared" ref="GL60:HI60" si="109">GL62+GL63</f>
        <v>#NAME?</v>
      </c>
      <c r="GM60" s="83" t="e">
        <f t="shared" si="109"/>
        <v>#NAME?</v>
      </c>
      <c r="GN60" s="83" t="e">
        <f t="shared" si="109"/>
        <v>#NAME?</v>
      </c>
      <c r="GO60" s="83" t="e">
        <f t="shared" si="109"/>
        <v>#NAME?</v>
      </c>
      <c r="GP60" s="83" t="e">
        <f t="shared" si="109"/>
        <v>#NAME?</v>
      </c>
      <c r="GQ60" s="83" t="e">
        <f t="shared" si="109"/>
        <v>#NAME?</v>
      </c>
      <c r="GR60" s="83" t="e">
        <f t="shared" si="109"/>
        <v>#NAME?</v>
      </c>
      <c r="GS60" s="83" t="e">
        <f t="shared" si="109"/>
        <v>#NAME?</v>
      </c>
      <c r="GT60" s="83" t="e">
        <f t="shared" si="109"/>
        <v>#NAME?</v>
      </c>
      <c r="GU60" s="83" t="e">
        <f t="shared" si="109"/>
        <v>#NAME?</v>
      </c>
      <c r="GV60" s="83" t="e">
        <f t="shared" si="109"/>
        <v>#NAME?</v>
      </c>
      <c r="GW60" s="83" t="e">
        <f t="shared" si="109"/>
        <v>#NAME?</v>
      </c>
      <c r="GX60" s="83" t="e">
        <f t="shared" si="109"/>
        <v>#NAME?</v>
      </c>
      <c r="GY60" s="83" t="e">
        <f t="shared" si="109"/>
        <v>#NAME?</v>
      </c>
      <c r="GZ60" s="83" t="e">
        <f t="shared" si="109"/>
        <v>#NAME?</v>
      </c>
      <c r="HA60" s="83" t="e">
        <f t="shared" si="109"/>
        <v>#NAME?</v>
      </c>
      <c r="HB60" s="83" t="e">
        <f t="shared" si="109"/>
        <v>#NAME?</v>
      </c>
      <c r="HC60" s="83" t="e">
        <f t="shared" si="109"/>
        <v>#NAME?</v>
      </c>
      <c r="HD60" s="83" t="e">
        <f t="shared" si="109"/>
        <v>#NAME?</v>
      </c>
      <c r="HE60" s="83" t="e">
        <f t="shared" si="109"/>
        <v>#NAME?</v>
      </c>
      <c r="HF60" s="83" t="e">
        <f t="shared" si="109"/>
        <v>#NAME?</v>
      </c>
      <c r="HG60" s="83" t="e">
        <f t="shared" si="109"/>
        <v>#NAME?</v>
      </c>
      <c r="HH60" s="83" t="e">
        <f t="shared" si="109"/>
        <v>#NAME?</v>
      </c>
      <c r="HI60" s="83" t="e">
        <f t="shared" si="109"/>
        <v>#NAME?</v>
      </c>
    </row>
    <row r="61" spans="1:217" x14ac:dyDescent="0.2">
      <c r="A61" s="29" t="s">
        <v>108</v>
      </c>
      <c r="B61" s="77" t="e">
        <f t="shared" ref="B61:BM61" si="110">IF(B58&lt;=0,0,B58)</f>
        <v>#NAME?</v>
      </c>
      <c r="C61" s="77" t="e">
        <f t="shared" si="110"/>
        <v>#NAME?</v>
      </c>
      <c r="D61" s="77" t="e">
        <f t="shared" si="110"/>
        <v>#NAME?</v>
      </c>
      <c r="E61" s="77" t="e">
        <f t="shared" si="110"/>
        <v>#NAME?</v>
      </c>
      <c r="F61" s="77" t="e">
        <f t="shared" si="110"/>
        <v>#NAME?</v>
      </c>
      <c r="G61" s="77" t="e">
        <f t="shared" si="110"/>
        <v>#NAME?</v>
      </c>
      <c r="H61" s="77" t="e">
        <f t="shared" si="110"/>
        <v>#NAME?</v>
      </c>
      <c r="I61" s="77" t="e">
        <f t="shared" si="110"/>
        <v>#NAME?</v>
      </c>
      <c r="J61" s="77" t="e">
        <f t="shared" si="110"/>
        <v>#NAME?</v>
      </c>
      <c r="K61" s="77" t="e">
        <f t="shared" si="110"/>
        <v>#NAME?</v>
      </c>
      <c r="L61" s="77" t="e">
        <f t="shared" si="110"/>
        <v>#NAME?</v>
      </c>
      <c r="M61" s="77" t="e">
        <f t="shared" si="110"/>
        <v>#NAME?</v>
      </c>
      <c r="N61" s="77" t="e">
        <f t="shared" si="110"/>
        <v>#NAME?</v>
      </c>
      <c r="O61" s="77" t="e">
        <f t="shared" si="110"/>
        <v>#NAME?</v>
      </c>
      <c r="P61" s="77" t="e">
        <f t="shared" si="110"/>
        <v>#NAME?</v>
      </c>
      <c r="Q61" s="77" t="e">
        <f t="shared" si="110"/>
        <v>#NAME?</v>
      </c>
      <c r="R61" s="77" t="e">
        <f t="shared" si="110"/>
        <v>#NAME?</v>
      </c>
      <c r="S61" s="77" t="e">
        <f t="shared" si="110"/>
        <v>#NAME?</v>
      </c>
      <c r="T61" s="77" t="e">
        <f t="shared" si="110"/>
        <v>#NAME?</v>
      </c>
      <c r="U61" s="77" t="e">
        <f t="shared" si="110"/>
        <v>#NAME?</v>
      </c>
      <c r="V61" s="77" t="e">
        <f t="shared" si="110"/>
        <v>#NAME?</v>
      </c>
      <c r="W61" s="77" t="e">
        <f t="shared" si="110"/>
        <v>#NAME?</v>
      </c>
      <c r="X61" s="77" t="e">
        <f t="shared" si="110"/>
        <v>#NAME?</v>
      </c>
      <c r="Y61" s="77" t="e">
        <f t="shared" si="110"/>
        <v>#NAME?</v>
      </c>
      <c r="Z61" s="77" t="e">
        <f t="shared" si="110"/>
        <v>#NAME?</v>
      </c>
      <c r="AA61" s="77" t="e">
        <f t="shared" si="110"/>
        <v>#NAME?</v>
      </c>
      <c r="AB61" s="77" t="e">
        <f t="shared" si="110"/>
        <v>#NAME?</v>
      </c>
      <c r="AC61" s="77" t="e">
        <f t="shared" si="110"/>
        <v>#NAME?</v>
      </c>
      <c r="AD61" s="77" t="e">
        <f t="shared" si="110"/>
        <v>#NAME?</v>
      </c>
      <c r="AE61" s="77" t="e">
        <f t="shared" si="110"/>
        <v>#NAME?</v>
      </c>
      <c r="AF61" s="77" t="e">
        <f t="shared" si="110"/>
        <v>#NAME?</v>
      </c>
      <c r="AG61" s="77" t="e">
        <f t="shared" si="110"/>
        <v>#NAME?</v>
      </c>
      <c r="AH61" s="77" t="e">
        <f t="shared" si="110"/>
        <v>#NAME?</v>
      </c>
      <c r="AI61" s="77" t="e">
        <f t="shared" si="110"/>
        <v>#NAME?</v>
      </c>
      <c r="AJ61" s="77" t="e">
        <f t="shared" si="110"/>
        <v>#NAME?</v>
      </c>
      <c r="AK61" s="77" t="e">
        <f t="shared" si="110"/>
        <v>#NAME?</v>
      </c>
      <c r="AL61" s="77" t="e">
        <f t="shared" si="110"/>
        <v>#NAME?</v>
      </c>
      <c r="AM61" s="77" t="e">
        <f t="shared" si="110"/>
        <v>#NAME?</v>
      </c>
      <c r="AN61" s="77" t="e">
        <f t="shared" si="110"/>
        <v>#NAME?</v>
      </c>
      <c r="AO61" s="77" t="e">
        <f t="shared" si="110"/>
        <v>#NAME?</v>
      </c>
      <c r="AP61" s="77" t="e">
        <f t="shared" si="110"/>
        <v>#NAME?</v>
      </c>
      <c r="AQ61" s="77" t="e">
        <f t="shared" si="110"/>
        <v>#NAME?</v>
      </c>
      <c r="AR61" s="77" t="e">
        <f t="shared" si="110"/>
        <v>#NAME?</v>
      </c>
      <c r="AS61" s="77" t="e">
        <f t="shared" si="110"/>
        <v>#NAME?</v>
      </c>
      <c r="AT61" s="77" t="e">
        <f t="shared" si="110"/>
        <v>#NAME?</v>
      </c>
      <c r="AU61" s="77" t="e">
        <f t="shared" si="110"/>
        <v>#NAME?</v>
      </c>
      <c r="AV61" s="77" t="e">
        <f t="shared" si="110"/>
        <v>#NAME?</v>
      </c>
      <c r="AW61" s="77" t="e">
        <f t="shared" si="110"/>
        <v>#NAME?</v>
      </c>
      <c r="AX61" s="77" t="e">
        <f t="shared" si="110"/>
        <v>#NAME?</v>
      </c>
      <c r="AY61" s="77" t="e">
        <f t="shared" si="110"/>
        <v>#NAME?</v>
      </c>
      <c r="AZ61" s="77" t="e">
        <f t="shared" si="110"/>
        <v>#NAME?</v>
      </c>
      <c r="BA61" s="77" t="e">
        <f t="shared" si="110"/>
        <v>#NAME?</v>
      </c>
      <c r="BB61" s="77" t="e">
        <f t="shared" si="110"/>
        <v>#NAME?</v>
      </c>
      <c r="BC61" s="77" t="e">
        <f t="shared" si="110"/>
        <v>#NAME?</v>
      </c>
      <c r="BD61" s="77" t="e">
        <f t="shared" si="110"/>
        <v>#NAME?</v>
      </c>
      <c r="BE61" s="77" t="e">
        <f t="shared" si="110"/>
        <v>#NAME?</v>
      </c>
      <c r="BF61" s="77" t="e">
        <f t="shared" si="110"/>
        <v>#NAME?</v>
      </c>
      <c r="BG61" s="77" t="e">
        <f t="shared" si="110"/>
        <v>#NAME?</v>
      </c>
      <c r="BH61" s="77" t="e">
        <f t="shared" si="110"/>
        <v>#NAME?</v>
      </c>
      <c r="BI61" s="77" t="e">
        <f t="shared" si="110"/>
        <v>#NAME?</v>
      </c>
      <c r="BJ61" s="77" t="e">
        <f t="shared" si="110"/>
        <v>#NAME?</v>
      </c>
      <c r="BK61" s="77" t="e">
        <f t="shared" si="110"/>
        <v>#NAME?</v>
      </c>
      <c r="BL61" s="77" t="e">
        <f t="shared" si="110"/>
        <v>#NAME?</v>
      </c>
      <c r="BM61" s="77" t="e">
        <f t="shared" si="110"/>
        <v>#NAME?</v>
      </c>
      <c r="BN61" s="77" t="e">
        <f t="shared" ref="BN61:DY61" si="111">IF(BN58&lt;=0,0,BN58)</f>
        <v>#NAME?</v>
      </c>
      <c r="BO61" s="77" t="e">
        <f t="shared" si="111"/>
        <v>#NAME?</v>
      </c>
      <c r="BP61" s="77" t="e">
        <f t="shared" si="111"/>
        <v>#NAME?</v>
      </c>
      <c r="BQ61" s="77" t="e">
        <f t="shared" si="111"/>
        <v>#NAME?</v>
      </c>
      <c r="BR61" s="77" t="e">
        <f t="shared" si="111"/>
        <v>#NAME?</v>
      </c>
      <c r="BS61" s="77" t="e">
        <f t="shared" si="111"/>
        <v>#NAME?</v>
      </c>
      <c r="BT61" s="77" t="e">
        <f t="shared" si="111"/>
        <v>#NAME?</v>
      </c>
      <c r="BU61" s="77" t="e">
        <f t="shared" si="111"/>
        <v>#NAME?</v>
      </c>
      <c r="BV61" s="77" t="e">
        <f t="shared" si="111"/>
        <v>#NAME?</v>
      </c>
      <c r="BW61" s="77" t="e">
        <f t="shared" si="111"/>
        <v>#NAME?</v>
      </c>
      <c r="BX61" s="77" t="e">
        <f t="shared" si="111"/>
        <v>#NAME?</v>
      </c>
      <c r="BY61" s="77" t="e">
        <f t="shared" si="111"/>
        <v>#NAME?</v>
      </c>
      <c r="BZ61" s="77" t="e">
        <f t="shared" si="111"/>
        <v>#NAME?</v>
      </c>
      <c r="CA61" s="77" t="e">
        <f t="shared" si="111"/>
        <v>#NAME?</v>
      </c>
      <c r="CB61" s="77" t="e">
        <f t="shared" si="111"/>
        <v>#NAME?</v>
      </c>
      <c r="CC61" s="77" t="e">
        <f t="shared" si="111"/>
        <v>#NAME?</v>
      </c>
      <c r="CD61" s="77" t="e">
        <f t="shared" si="111"/>
        <v>#NAME?</v>
      </c>
      <c r="CE61" s="77" t="e">
        <f t="shared" si="111"/>
        <v>#NAME?</v>
      </c>
      <c r="CF61" s="77" t="e">
        <f t="shared" si="111"/>
        <v>#NAME?</v>
      </c>
      <c r="CG61" s="77" t="e">
        <f t="shared" si="111"/>
        <v>#NAME?</v>
      </c>
      <c r="CH61" s="77" t="e">
        <f t="shared" si="111"/>
        <v>#NAME?</v>
      </c>
      <c r="CI61" s="77" t="e">
        <f t="shared" si="111"/>
        <v>#NAME?</v>
      </c>
      <c r="CJ61" s="77" t="e">
        <f t="shared" si="111"/>
        <v>#NAME?</v>
      </c>
      <c r="CK61" s="77" t="e">
        <f t="shared" si="111"/>
        <v>#NAME?</v>
      </c>
      <c r="CL61" s="77" t="e">
        <f t="shared" si="111"/>
        <v>#NAME?</v>
      </c>
      <c r="CM61" s="77" t="e">
        <f t="shared" si="111"/>
        <v>#NAME?</v>
      </c>
      <c r="CN61" s="77" t="e">
        <f t="shared" si="111"/>
        <v>#NAME?</v>
      </c>
      <c r="CO61" s="77" t="e">
        <f t="shared" si="111"/>
        <v>#NAME?</v>
      </c>
      <c r="CP61" s="77" t="e">
        <f t="shared" si="111"/>
        <v>#NAME?</v>
      </c>
      <c r="CQ61" s="77" t="e">
        <f t="shared" si="111"/>
        <v>#NAME?</v>
      </c>
      <c r="CR61" s="77" t="e">
        <f t="shared" si="111"/>
        <v>#NAME?</v>
      </c>
      <c r="CS61" s="77" t="e">
        <f t="shared" si="111"/>
        <v>#NAME?</v>
      </c>
      <c r="CT61" s="77" t="e">
        <f t="shared" si="111"/>
        <v>#NAME?</v>
      </c>
      <c r="CU61" s="77" t="e">
        <f t="shared" si="111"/>
        <v>#NAME?</v>
      </c>
      <c r="CV61" s="77" t="e">
        <f t="shared" si="111"/>
        <v>#NAME?</v>
      </c>
      <c r="CW61" s="77" t="e">
        <f t="shared" si="111"/>
        <v>#NAME?</v>
      </c>
      <c r="CX61" s="77" t="e">
        <f t="shared" si="111"/>
        <v>#NAME?</v>
      </c>
      <c r="CY61" s="77" t="e">
        <f t="shared" si="111"/>
        <v>#NAME?</v>
      </c>
      <c r="CZ61" s="77" t="e">
        <f t="shared" si="111"/>
        <v>#NAME?</v>
      </c>
      <c r="DA61" s="77" t="e">
        <f t="shared" si="111"/>
        <v>#NAME?</v>
      </c>
      <c r="DB61" s="77" t="e">
        <f t="shared" si="111"/>
        <v>#NAME?</v>
      </c>
      <c r="DC61" s="77" t="e">
        <f t="shared" si="111"/>
        <v>#NAME?</v>
      </c>
      <c r="DD61" s="77" t="e">
        <f t="shared" si="111"/>
        <v>#NAME?</v>
      </c>
      <c r="DE61" s="77" t="e">
        <f t="shared" si="111"/>
        <v>#NAME?</v>
      </c>
      <c r="DF61" s="77" t="e">
        <f t="shared" si="111"/>
        <v>#NAME?</v>
      </c>
      <c r="DG61" s="77" t="e">
        <f t="shared" si="111"/>
        <v>#NAME?</v>
      </c>
      <c r="DH61" s="77" t="e">
        <f t="shared" si="111"/>
        <v>#NAME?</v>
      </c>
      <c r="DI61" s="77" t="e">
        <f t="shared" si="111"/>
        <v>#NAME?</v>
      </c>
      <c r="DJ61" s="77" t="e">
        <f t="shared" si="111"/>
        <v>#NAME?</v>
      </c>
      <c r="DK61" s="77" t="e">
        <f t="shared" si="111"/>
        <v>#NAME?</v>
      </c>
      <c r="DL61" s="77" t="e">
        <f t="shared" si="111"/>
        <v>#NAME?</v>
      </c>
      <c r="DM61" s="77" t="e">
        <f t="shared" si="111"/>
        <v>#NAME?</v>
      </c>
      <c r="DN61" s="77" t="e">
        <f t="shared" si="111"/>
        <v>#NAME?</v>
      </c>
      <c r="DO61" s="77" t="e">
        <f t="shared" si="111"/>
        <v>#NAME?</v>
      </c>
      <c r="DP61" s="77" t="e">
        <f t="shared" si="111"/>
        <v>#NAME?</v>
      </c>
      <c r="DQ61" s="77" t="e">
        <f t="shared" si="111"/>
        <v>#NAME?</v>
      </c>
      <c r="DR61" s="77" t="e">
        <f t="shared" si="111"/>
        <v>#NAME?</v>
      </c>
      <c r="DS61" s="77" t="e">
        <f t="shared" si="111"/>
        <v>#NAME?</v>
      </c>
      <c r="DT61" s="77" t="e">
        <f t="shared" si="111"/>
        <v>#NAME?</v>
      </c>
      <c r="DU61" s="77" t="e">
        <f t="shared" si="111"/>
        <v>#NAME?</v>
      </c>
      <c r="DV61" s="77" t="e">
        <f t="shared" si="111"/>
        <v>#NAME?</v>
      </c>
      <c r="DW61" s="77" t="e">
        <f t="shared" si="111"/>
        <v>#NAME?</v>
      </c>
      <c r="DX61" s="77" t="e">
        <f t="shared" si="111"/>
        <v>#NAME?</v>
      </c>
      <c r="DY61" s="77" t="e">
        <f t="shared" si="111"/>
        <v>#NAME?</v>
      </c>
      <c r="DZ61" s="77" t="e">
        <f t="shared" ref="DZ61:GK61" si="112">IF(DZ58&lt;=0,0,DZ58)</f>
        <v>#NAME?</v>
      </c>
      <c r="EA61" s="77" t="e">
        <f t="shared" si="112"/>
        <v>#NAME?</v>
      </c>
      <c r="EB61" s="77" t="e">
        <f t="shared" si="112"/>
        <v>#NAME?</v>
      </c>
      <c r="EC61" s="77" t="e">
        <f t="shared" si="112"/>
        <v>#NAME?</v>
      </c>
      <c r="ED61" s="77" t="e">
        <f t="shared" si="112"/>
        <v>#NAME?</v>
      </c>
      <c r="EE61" s="77" t="e">
        <f t="shared" si="112"/>
        <v>#NAME?</v>
      </c>
      <c r="EF61" s="77" t="e">
        <f t="shared" si="112"/>
        <v>#NAME?</v>
      </c>
      <c r="EG61" s="77" t="e">
        <f t="shared" si="112"/>
        <v>#NAME?</v>
      </c>
      <c r="EH61" s="77" t="e">
        <f t="shared" si="112"/>
        <v>#NAME?</v>
      </c>
      <c r="EI61" s="77" t="e">
        <f t="shared" si="112"/>
        <v>#NAME?</v>
      </c>
      <c r="EJ61" s="77" t="e">
        <f t="shared" si="112"/>
        <v>#NAME?</v>
      </c>
      <c r="EK61" s="77" t="e">
        <f t="shared" si="112"/>
        <v>#NAME?</v>
      </c>
      <c r="EL61" s="77" t="e">
        <f t="shared" si="112"/>
        <v>#NAME?</v>
      </c>
      <c r="EM61" s="77" t="e">
        <f t="shared" si="112"/>
        <v>#NAME?</v>
      </c>
      <c r="EN61" s="77" t="e">
        <f t="shared" si="112"/>
        <v>#NAME?</v>
      </c>
      <c r="EO61" s="77" t="e">
        <f t="shared" si="112"/>
        <v>#NAME?</v>
      </c>
      <c r="EP61" s="77" t="e">
        <f t="shared" si="112"/>
        <v>#NAME?</v>
      </c>
      <c r="EQ61" s="77" t="e">
        <f t="shared" si="112"/>
        <v>#NAME?</v>
      </c>
      <c r="ER61" s="77" t="e">
        <f t="shared" si="112"/>
        <v>#NAME?</v>
      </c>
      <c r="ES61" s="77" t="e">
        <f t="shared" si="112"/>
        <v>#NAME?</v>
      </c>
      <c r="ET61" s="77" t="e">
        <f t="shared" si="112"/>
        <v>#NAME?</v>
      </c>
      <c r="EU61" s="77" t="e">
        <f t="shared" si="112"/>
        <v>#NAME?</v>
      </c>
      <c r="EV61" s="77" t="e">
        <f t="shared" si="112"/>
        <v>#NAME?</v>
      </c>
      <c r="EW61" s="77" t="e">
        <f t="shared" si="112"/>
        <v>#NAME?</v>
      </c>
      <c r="EX61" s="77" t="e">
        <f t="shared" si="112"/>
        <v>#NAME?</v>
      </c>
      <c r="EY61" s="77" t="e">
        <f t="shared" si="112"/>
        <v>#NAME?</v>
      </c>
      <c r="EZ61" s="77" t="e">
        <f t="shared" si="112"/>
        <v>#NAME?</v>
      </c>
      <c r="FA61" s="77" t="e">
        <f t="shared" si="112"/>
        <v>#NAME?</v>
      </c>
      <c r="FB61" s="77" t="e">
        <f t="shared" si="112"/>
        <v>#NAME?</v>
      </c>
      <c r="FC61" s="77" t="e">
        <f t="shared" si="112"/>
        <v>#NAME?</v>
      </c>
      <c r="FD61" s="77" t="e">
        <f t="shared" si="112"/>
        <v>#NAME?</v>
      </c>
      <c r="FE61" s="77" t="e">
        <f t="shared" si="112"/>
        <v>#NAME?</v>
      </c>
      <c r="FF61" s="77" t="e">
        <f t="shared" si="112"/>
        <v>#NAME?</v>
      </c>
      <c r="FG61" s="77" t="e">
        <f t="shared" si="112"/>
        <v>#NAME?</v>
      </c>
      <c r="FH61" s="77" t="e">
        <f t="shared" si="112"/>
        <v>#NAME?</v>
      </c>
      <c r="FI61" s="77" t="e">
        <f t="shared" si="112"/>
        <v>#NAME?</v>
      </c>
      <c r="FJ61" s="77" t="e">
        <f t="shared" si="112"/>
        <v>#NAME?</v>
      </c>
      <c r="FK61" s="77" t="e">
        <f t="shared" si="112"/>
        <v>#NAME?</v>
      </c>
      <c r="FL61" s="77" t="e">
        <f t="shared" si="112"/>
        <v>#NAME?</v>
      </c>
      <c r="FM61" s="77" t="e">
        <f t="shared" si="112"/>
        <v>#NAME?</v>
      </c>
      <c r="FN61" s="77" t="e">
        <f t="shared" si="112"/>
        <v>#NAME?</v>
      </c>
      <c r="FO61" s="77" t="e">
        <f t="shared" si="112"/>
        <v>#NAME?</v>
      </c>
      <c r="FP61" s="77" t="e">
        <f t="shared" si="112"/>
        <v>#NAME?</v>
      </c>
      <c r="FQ61" s="77" t="e">
        <f t="shared" si="112"/>
        <v>#NAME?</v>
      </c>
      <c r="FR61" s="77" t="e">
        <f t="shared" si="112"/>
        <v>#NAME?</v>
      </c>
      <c r="FS61" s="77" t="e">
        <f t="shared" si="112"/>
        <v>#NAME?</v>
      </c>
      <c r="FT61" s="77" t="e">
        <f t="shared" si="112"/>
        <v>#NAME?</v>
      </c>
      <c r="FU61" s="77" t="e">
        <f t="shared" si="112"/>
        <v>#NAME?</v>
      </c>
      <c r="FV61" s="77" t="e">
        <f t="shared" si="112"/>
        <v>#NAME?</v>
      </c>
      <c r="FW61" s="77" t="e">
        <f t="shared" si="112"/>
        <v>#NAME?</v>
      </c>
      <c r="FX61" s="77" t="e">
        <f t="shared" si="112"/>
        <v>#NAME?</v>
      </c>
      <c r="FY61" s="77" t="e">
        <f t="shared" si="112"/>
        <v>#NAME?</v>
      </c>
      <c r="FZ61" s="77" t="e">
        <f t="shared" si="112"/>
        <v>#NAME?</v>
      </c>
      <c r="GA61" s="77" t="e">
        <f t="shared" si="112"/>
        <v>#NAME?</v>
      </c>
      <c r="GB61" s="77" t="e">
        <f t="shared" si="112"/>
        <v>#NAME?</v>
      </c>
      <c r="GC61" s="77" t="e">
        <f t="shared" si="112"/>
        <v>#NAME?</v>
      </c>
      <c r="GD61" s="77" t="e">
        <f t="shared" si="112"/>
        <v>#NAME?</v>
      </c>
      <c r="GE61" s="77" t="e">
        <f t="shared" si="112"/>
        <v>#NAME?</v>
      </c>
      <c r="GF61" s="77" t="e">
        <f t="shared" si="112"/>
        <v>#NAME?</v>
      </c>
      <c r="GG61" s="77" t="e">
        <f t="shared" si="112"/>
        <v>#NAME?</v>
      </c>
      <c r="GH61" s="77" t="e">
        <f t="shared" si="112"/>
        <v>#NAME?</v>
      </c>
      <c r="GI61" s="77" t="e">
        <f t="shared" si="112"/>
        <v>#NAME?</v>
      </c>
      <c r="GJ61" s="77" t="e">
        <f t="shared" si="112"/>
        <v>#NAME?</v>
      </c>
      <c r="GK61" s="77" t="e">
        <f t="shared" si="112"/>
        <v>#NAME?</v>
      </c>
      <c r="GL61" s="77" t="e">
        <f t="shared" ref="GL61:HI61" si="113">IF(GL58&lt;=0,0,GL58)</f>
        <v>#NAME?</v>
      </c>
      <c r="GM61" s="77" t="e">
        <f t="shared" si="113"/>
        <v>#NAME?</v>
      </c>
      <c r="GN61" s="77" t="e">
        <f t="shared" si="113"/>
        <v>#NAME?</v>
      </c>
      <c r="GO61" s="77" t="e">
        <f t="shared" si="113"/>
        <v>#NAME?</v>
      </c>
      <c r="GP61" s="77" t="e">
        <f t="shared" si="113"/>
        <v>#NAME?</v>
      </c>
      <c r="GQ61" s="77" t="e">
        <f t="shared" si="113"/>
        <v>#NAME?</v>
      </c>
      <c r="GR61" s="77" t="e">
        <f t="shared" si="113"/>
        <v>#NAME?</v>
      </c>
      <c r="GS61" s="77" t="e">
        <f t="shared" si="113"/>
        <v>#NAME?</v>
      </c>
      <c r="GT61" s="77" t="e">
        <f t="shared" si="113"/>
        <v>#NAME?</v>
      </c>
      <c r="GU61" s="77" t="e">
        <f t="shared" si="113"/>
        <v>#NAME?</v>
      </c>
      <c r="GV61" s="77" t="e">
        <f t="shared" si="113"/>
        <v>#NAME?</v>
      </c>
      <c r="GW61" s="77" t="e">
        <f t="shared" si="113"/>
        <v>#NAME?</v>
      </c>
      <c r="GX61" s="77" t="e">
        <f t="shared" si="113"/>
        <v>#NAME?</v>
      </c>
      <c r="GY61" s="77" t="e">
        <f t="shared" si="113"/>
        <v>#NAME?</v>
      </c>
      <c r="GZ61" s="77" t="e">
        <f t="shared" si="113"/>
        <v>#NAME?</v>
      </c>
      <c r="HA61" s="77" t="e">
        <f t="shared" si="113"/>
        <v>#NAME?</v>
      </c>
      <c r="HB61" s="77" t="e">
        <f t="shared" si="113"/>
        <v>#NAME?</v>
      </c>
      <c r="HC61" s="77" t="e">
        <f t="shared" si="113"/>
        <v>#NAME?</v>
      </c>
      <c r="HD61" s="77" t="e">
        <f t="shared" si="113"/>
        <v>#NAME?</v>
      </c>
      <c r="HE61" s="77" t="e">
        <f t="shared" si="113"/>
        <v>#NAME?</v>
      </c>
      <c r="HF61" s="77" t="e">
        <f t="shared" si="113"/>
        <v>#NAME?</v>
      </c>
      <c r="HG61" s="77" t="e">
        <f t="shared" si="113"/>
        <v>#NAME?</v>
      </c>
      <c r="HH61" s="77" t="e">
        <f t="shared" si="113"/>
        <v>#NAME?</v>
      </c>
      <c r="HI61" s="77" t="e">
        <f t="shared" si="113"/>
        <v>#NAME?</v>
      </c>
    </row>
    <row r="62" spans="1:217" x14ac:dyDescent="0.2">
      <c r="A62" s="29" t="s">
        <v>109</v>
      </c>
      <c r="B62" s="77" t="e">
        <f t="shared" ref="B62:BM62" si="114">_xlfn.SINGLE(IRPJ)*B61+IF(B61&gt;20,_xlfn.SINGLE(AdicionalIRPJ)*(B61-20))</f>
        <v>#NAME?</v>
      </c>
      <c r="C62" s="77" t="e">
        <f t="shared" si="114"/>
        <v>#NAME?</v>
      </c>
      <c r="D62" s="77" t="e">
        <f t="shared" si="114"/>
        <v>#NAME?</v>
      </c>
      <c r="E62" s="77" t="e">
        <f t="shared" si="114"/>
        <v>#NAME?</v>
      </c>
      <c r="F62" s="77" t="e">
        <f t="shared" si="114"/>
        <v>#NAME?</v>
      </c>
      <c r="G62" s="77" t="e">
        <f t="shared" si="114"/>
        <v>#NAME?</v>
      </c>
      <c r="H62" s="77" t="e">
        <f t="shared" si="114"/>
        <v>#NAME?</v>
      </c>
      <c r="I62" s="77" t="e">
        <f t="shared" si="114"/>
        <v>#NAME?</v>
      </c>
      <c r="J62" s="77" t="e">
        <f t="shared" si="114"/>
        <v>#NAME?</v>
      </c>
      <c r="K62" s="77" t="e">
        <f t="shared" si="114"/>
        <v>#NAME?</v>
      </c>
      <c r="L62" s="77" t="e">
        <f t="shared" si="114"/>
        <v>#NAME?</v>
      </c>
      <c r="M62" s="77" t="e">
        <f t="shared" si="114"/>
        <v>#NAME?</v>
      </c>
      <c r="N62" s="77" t="e">
        <f t="shared" si="114"/>
        <v>#NAME?</v>
      </c>
      <c r="O62" s="77" t="e">
        <f t="shared" si="114"/>
        <v>#NAME?</v>
      </c>
      <c r="P62" s="77" t="e">
        <f t="shared" si="114"/>
        <v>#NAME?</v>
      </c>
      <c r="Q62" s="77" t="e">
        <f t="shared" si="114"/>
        <v>#NAME?</v>
      </c>
      <c r="R62" s="77" t="e">
        <f t="shared" si="114"/>
        <v>#NAME?</v>
      </c>
      <c r="S62" s="77" t="e">
        <f t="shared" si="114"/>
        <v>#NAME?</v>
      </c>
      <c r="T62" s="77" t="e">
        <f t="shared" si="114"/>
        <v>#NAME?</v>
      </c>
      <c r="U62" s="77" t="e">
        <f t="shared" si="114"/>
        <v>#NAME?</v>
      </c>
      <c r="V62" s="77" t="e">
        <f t="shared" si="114"/>
        <v>#NAME?</v>
      </c>
      <c r="W62" s="77" t="e">
        <f t="shared" si="114"/>
        <v>#NAME?</v>
      </c>
      <c r="X62" s="77" t="e">
        <f t="shared" si="114"/>
        <v>#NAME?</v>
      </c>
      <c r="Y62" s="77" t="e">
        <f t="shared" si="114"/>
        <v>#NAME?</v>
      </c>
      <c r="Z62" s="77" t="e">
        <f t="shared" si="114"/>
        <v>#NAME?</v>
      </c>
      <c r="AA62" s="77" t="e">
        <f t="shared" si="114"/>
        <v>#NAME?</v>
      </c>
      <c r="AB62" s="77" t="e">
        <f t="shared" si="114"/>
        <v>#NAME?</v>
      </c>
      <c r="AC62" s="77" t="e">
        <f t="shared" si="114"/>
        <v>#NAME?</v>
      </c>
      <c r="AD62" s="77" t="e">
        <f t="shared" si="114"/>
        <v>#NAME?</v>
      </c>
      <c r="AE62" s="77" t="e">
        <f t="shared" si="114"/>
        <v>#NAME?</v>
      </c>
      <c r="AF62" s="77" t="e">
        <f t="shared" si="114"/>
        <v>#NAME?</v>
      </c>
      <c r="AG62" s="77" t="e">
        <f t="shared" si="114"/>
        <v>#NAME?</v>
      </c>
      <c r="AH62" s="77" t="e">
        <f t="shared" si="114"/>
        <v>#NAME?</v>
      </c>
      <c r="AI62" s="77" t="e">
        <f t="shared" si="114"/>
        <v>#NAME?</v>
      </c>
      <c r="AJ62" s="77" t="e">
        <f t="shared" si="114"/>
        <v>#NAME?</v>
      </c>
      <c r="AK62" s="77" t="e">
        <f t="shared" si="114"/>
        <v>#NAME?</v>
      </c>
      <c r="AL62" s="77" t="e">
        <f t="shared" si="114"/>
        <v>#NAME?</v>
      </c>
      <c r="AM62" s="77" t="e">
        <f t="shared" si="114"/>
        <v>#NAME?</v>
      </c>
      <c r="AN62" s="77" t="e">
        <f t="shared" si="114"/>
        <v>#NAME?</v>
      </c>
      <c r="AO62" s="77" t="e">
        <f t="shared" si="114"/>
        <v>#NAME?</v>
      </c>
      <c r="AP62" s="77" t="e">
        <f t="shared" si="114"/>
        <v>#NAME?</v>
      </c>
      <c r="AQ62" s="77" t="e">
        <f t="shared" si="114"/>
        <v>#NAME?</v>
      </c>
      <c r="AR62" s="77" t="e">
        <f t="shared" si="114"/>
        <v>#NAME?</v>
      </c>
      <c r="AS62" s="77" t="e">
        <f t="shared" si="114"/>
        <v>#NAME?</v>
      </c>
      <c r="AT62" s="77" t="e">
        <f t="shared" si="114"/>
        <v>#NAME?</v>
      </c>
      <c r="AU62" s="77" t="e">
        <f t="shared" si="114"/>
        <v>#NAME?</v>
      </c>
      <c r="AV62" s="77" t="e">
        <f t="shared" si="114"/>
        <v>#NAME?</v>
      </c>
      <c r="AW62" s="77" t="e">
        <f t="shared" si="114"/>
        <v>#NAME?</v>
      </c>
      <c r="AX62" s="77" t="e">
        <f t="shared" si="114"/>
        <v>#NAME?</v>
      </c>
      <c r="AY62" s="77" t="e">
        <f t="shared" si="114"/>
        <v>#NAME?</v>
      </c>
      <c r="AZ62" s="77" t="e">
        <f t="shared" si="114"/>
        <v>#NAME?</v>
      </c>
      <c r="BA62" s="77" t="e">
        <f t="shared" si="114"/>
        <v>#NAME?</v>
      </c>
      <c r="BB62" s="77" t="e">
        <f t="shared" si="114"/>
        <v>#NAME?</v>
      </c>
      <c r="BC62" s="77" t="e">
        <f t="shared" si="114"/>
        <v>#NAME?</v>
      </c>
      <c r="BD62" s="77" t="e">
        <f t="shared" si="114"/>
        <v>#NAME?</v>
      </c>
      <c r="BE62" s="77" t="e">
        <f t="shared" si="114"/>
        <v>#NAME?</v>
      </c>
      <c r="BF62" s="77" t="e">
        <f t="shared" si="114"/>
        <v>#NAME?</v>
      </c>
      <c r="BG62" s="77" t="e">
        <f t="shared" si="114"/>
        <v>#NAME?</v>
      </c>
      <c r="BH62" s="77" t="e">
        <f t="shared" si="114"/>
        <v>#NAME?</v>
      </c>
      <c r="BI62" s="77" t="e">
        <f t="shared" si="114"/>
        <v>#NAME?</v>
      </c>
      <c r="BJ62" s="77" t="e">
        <f t="shared" si="114"/>
        <v>#NAME?</v>
      </c>
      <c r="BK62" s="77" t="e">
        <f t="shared" si="114"/>
        <v>#NAME?</v>
      </c>
      <c r="BL62" s="77" t="e">
        <f t="shared" si="114"/>
        <v>#NAME?</v>
      </c>
      <c r="BM62" s="77" t="e">
        <f t="shared" si="114"/>
        <v>#NAME?</v>
      </c>
      <c r="BN62" s="77" t="e">
        <f t="shared" ref="BN62:DY62" si="115">_xlfn.SINGLE(IRPJ)*BN61+IF(BN61&gt;20,_xlfn.SINGLE(AdicionalIRPJ)*(BN61-20))</f>
        <v>#NAME?</v>
      </c>
      <c r="BO62" s="77" t="e">
        <f t="shared" si="115"/>
        <v>#NAME?</v>
      </c>
      <c r="BP62" s="77" t="e">
        <f t="shared" si="115"/>
        <v>#NAME?</v>
      </c>
      <c r="BQ62" s="77" t="e">
        <f t="shared" si="115"/>
        <v>#NAME?</v>
      </c>
      <c r="BR62" s="77" t="e">
        <f t="shared" si="115"/>
        <v>#NAME?</v>
      </c>
      <c r="BS62" s="77" t="e">
        <f t="shared" si="115"/>
        <v>#NAME?</v>
      </c>
      <c r="BT62" s="77" t="e">
        <f t="shared" si="115"/>
        <v>#NAME?</v>
      </c>
      <c r="BU62" s="77" t="e">
        <f t="shared" si="115"/>
        <v>#NAME?</v>
      </c>
      <c r="BV62" s="77" t="e">
        <f t="shared" si="115"/>
        <v>#NAME?</v>
      </c>
      <c r="BW62" s="77" t="e">
        <f t="shared" si="115"/>
        <v>#NAME?</v>
      </c>
      <c r="BX62" s="77" t="e">
        <f t="shared" si="115"/>
        <v>#NAME?</v>
      </c>
      <c r="BY62" s="77" t="e">
        <f t="shared" si="115"/>
        <v>#NAME?</v>
      </c>
      <c r="BZ62" s="77" t="e">
        <f t="shared" si="115"/>
        <v>#NAME?</v>
      </c>
      <c r="CA62" s="77" t="e">
        <f t="shared" si="115"/>
        <v>#NAME?</v>
      </c>
      <c r="CB62" s="77" t="e">
        <f t="shared" si="115"/>
        <v>#NAME?</v>
      </c>
      <c r="CC62" s="77" t="e">
        <f t="shared" si="115"/>
        <v>#NAME?</v>
      </c>
      <c r="CD62" s="77" t="e">
        <f t="shared" si="115"/>
        <v>#NAME?</v>
      </c>
      <c r="CE62" s="77" t="e">
        <f t="shared" si="115"/>
        <v>#NAME?</v>
      </c>
      <c r="CF62" s="77" t="e">
        <f t="shared" si="115"/>
        <v>#NAME?</v>
      </c>
      <c r="CG62" s="77" t="e">
        <f t="shared" si="115"/>
        <v>#NAME?</v>
      </c>
      <c r="CH62" s="77" t="e">
        <f t="shared" si="115"/>
        <v>#NAME?</v>
      </c>
      <c r="CI62" s="77" t="e">
        <f t="shared" si="115"/>
        <v>#NAME?</v>
      </c>
      <c r="CJ62" s="77" t="e">
        <f t="shared" si="115"/>
        <v>#NAME?</v>
      </c>
      <c r="CK62" s="77" t="e">
        <f t="shared" si="115"/>
        <v>#NAME?</v>
      </c>
      <c r="CL62" s="77" t="e">
        <f t="shared" si="115"/>
        <v>#NAME?</v>
      </c>
      <c r="CM62" s="77" t="e">
        <f t="shared" si="115"/>
        <v>#NAME?</v>
      </c>
      <c r="CN62" s="77" t="e">
        <f t="shared" si="115"/>
        <v>#NAME?</v>
      </c>
      <c r="CO62" s="77" t="e">
        <f t="shared" si="115"/>
        <v>#NAME?</v>
      </c>
      <c r="CP62" s="77" t="e">
        <f t="shared" si="115"/>
        <v>#NAME?</v>
      </c>
      <c r="CQ62" s="77" t="e">
        <f t="shared" si="115"/>
        <v>#NAME?</v>
      </c>
      <c r="CR62" s="77" t="e">
        <f t="shared" si="115"/>
        <v>#NAME?</v>
      </c>
      <c r="CS62" s="77" t="e">
        <f t="shared" si="115"/>
        <v>#NAME?</v>
      </c>
      <c r="CT62" s="77" t="e">
        <f t="shared" si="115"/>
        <v>#NAME?</v>
      </c>
      <c r="CU62" s="77" t="e">
        <f t="shared" si="115"/>
        <v>#NAME?</v>
      </c>
      <c r="CV62" s="77" t="e">
        <f t="shared" si="115"/>
        <v>#NAME?</v>
      </c>
      <c r="CW62" s="77" t="e">
        <f t="shared" si="115"/>
        <v>#NAME?</v>
      </c>
      <c r="CX62" s="77" t="e">
        <f t="shared" si="115"/>
        <v>#NAME?</v>
      </c>
      <c r="CY62" s="77" t="e">
        <f t="shared" si="115"/>
        <v>#NAME?</v>
      </c>
      <c r="CZ62" s="77" t="e">
        <f t="shared" si="115"/>
        <v>#NAME?</v>
      </c>
      <c r="DA62" s="77" t="e">
        <f t="shared" si="115"/>
        <v>#NAME?</v>
      </c>
      <c r="DB62" s="77" t="e">
        <f t="shared" si="115"/>
        <v>#NAME?</v>
      </c>
      <c r="DC62" s="77" t="e">
        <f t="shared" si="115"/>
        <v>#NAME?</v>
      </c>
      <c r="DD62" s="77" t="e">
        <f t="shared" si="115"/>
        <v>#NAME?</v>
      </c>
      <c r="DE62" s="77" t="e">
        <f t="shared" si="115"/>
        <v>#NAME?</v>
      </c>
      <c r="DF62" s="77" t="e">
        <f t="shared" si="115"/>
        <v>#NAME?</v>
      </c>
      <c r="DG62" s="77" t="e">
        <f t="shared" si="115"/>
        <v>#NAME?</v>
      </c>
      <c r="DH62" s="77" t="e">
        <f t="shared" si="115"/>
        <v>#NAME?</v>
      </c>
      <c r="DI62" s="77" t="e">
        <f t="shared" si="115"/>
        <v>#NAME?</v>
      </c>
      <c r="DJ62" s="77" t="e">
        <f t="shared" si="115"/>
        <v>#NAME?</v>
      </c>
      <c r="DK62" s="77" t="e">
        <f t="shared" si="115"/>
        <v>#NAME?</v>
      </c>
      <c r="DL62" s="77" t="e">
        <f t="shared" si="115"/>
        <v>#NAME?</v>
      </c>
      <c r="DM62" s="77" t="e">
        <f t="shared" si="115"/>
        <v>#NAME?</v>
      </c>
      <c r="DN62" s="77" t="e">
        <f t="shared" si="115"/>
        <v>#NAME?</v>
      </c>
      <c r="DO62" s="77" t="e">
        <f t="shared" si="115"/>
        <v>#NAME?</v>
      </c>
      <c r="DP62" s="77" t="e">
        <f t="shared" si="115"/>
        <v>#NAME?</v>
      </c>
      <c r="DQ62" s="77" t="e">
        <f t="shared" si="115"/>
        <v>#NAME?</v>
      </c>
      <c r="DR62" s="77" t="e">
        <f t="shared" si="115"/>
        <v>#NAME?</v>
      </c>
      <c r="DS62" s="77" t="e">
        <f t="shared" si="115"/>
        <v>#NAME?</v>
      </c>
      <c r="DT62" s="77" t="e">
        <f t="shared" si="115"/>
        <v>#NAME?</v>
      </c>
      <c r="DU62" s="77" t="e">
        <f t="shared" si="115"/>
        <v>#NAME?</v>
      </c>
      <c r="DV62" s="77" t="e">
        <f t="shared" si="115"/>
        <v>#NAME?</v>
      </c>
      <c r="DW62" s="77" t="e">
        <f t="shared" si="115"/>
        <v>#NAME?</v>
      </c>
      <c r="DX62" s="77" t="e">
        <f t="shared" si="115"/>
        <v>#NAME?</v>
      </c>
      <c r="DY62" s="77" t="e">
        <f t="shared" si="115"/>
        <v>#NAME?</v>
      </c>
      <c r="DZ62" s="77" t="e">
        <f t="shared" ref="DZ62:GK62" si="116">_xlfn.SINGLE(IRPJ)*DZ61+IF(DZ61&gt;20,_xlfn.SINGLE(AdicionalIRPJ)*(DZ61-20))</f>
        <v>#NAME?</v>
      </c>
      <c r="EA62" s="77" t="e">
        <f t="shared" si="116"/>
        <v>#NAME?</v>
      </c>
      <c r="EB62" s="77" t="e">
        <f t="shared" si="116"/>
        <v>#NAME?</v>
      </c>
      <c r="EC62" s="77" t="e">
        <f t="shared" si="116"/>
        <v>#NAME?</v>
      </c>
      <c r="ED62" s="77" t="e">
        <f t="shared" si="116"/>
        <v>#NAME?</v>
      </c>
      <c r="EE62" s="77" t="e">
        <f t="shared" si="116"/>
        <v>#NAME?</v>
      </c>
      <c r="EF62" s="77" t="e">
        <f t="shared" si="116"/>
        <v>#NAME?</v>
      </c>
      <c r="EG62" s="77" t="e">
        <f t="shared" si="116"/>
        <v>#NAME?</v>
      </c>
      <c r="EH62" s="77" t="e">
        <f t="shared" si="116"/>
        <v>#NAME?</v>
      </c>
      <c r="EI62" s="77" t="e">
        <f t="shared" si="116"/>
        <v>#NAME?</v>
      </c>
      <c r="EJ62" s="77" t="e">
        <f t="shared" si="116"/>
        <v>#NAME?</v>
      </c>
      <c r="EK62" s="77" t="e">
        <f t="shared" si="116"/>
        <v>#NAME?</v>
      </c>
      <c r="EL62" s="77" t="e">
        <f t="shared" si="116"/>
        <v>#NAME?</v>
      </c>
      <c r="EM62" s="77" t="e">
        <f t="shared" si="116"/>
        <v>#NAME?</v>
      </c>
      <c r="EN62" s="77" t="e">
        <f t="shared" si="116"/>
        <v>#NAME?</v>
      </c>
      <c r="EO62" s="77" t="e">
        <f t="shared" si="116"/>
        <v>#NAME?</v>
      </c>
      <c r="EP62" s="77" t="e">
        <f t="shared" si="116"/>
        <v>#NAME?</v>
      </c>
      <c r="EQ62" s="77" t="e">
        <f t="shared" si="116"/>
        <v>#NAME?</v>
      </c>
      <c r="ER62" s="77" t="e">
        <f t="shared" si="116"/>
        <v>#NAME?</v>
      </c>
      <c r="ES62" s="77" t="e">
        <f t="shared" si="116"/>
        <v>#NAME?</v>
      </c>
      <c r="ET62" s="77" t="e">
        <f t="shared" si="116"/>
        <v>#NAME?</v>
      </c>
      <c r="EU62" s="77" t="e">
        <f t="shared" si="116"/>
        <v>#NAME?</v>
      </c>
      <c r="EV62" s="77" t="e">
        <f t="shared" si="116"/>
        <v>#NAME?</v>
      </c>
      <c r="EW62" s="77" t="e">
        <f t="shared" si="116"/>
        <v>#NAME?</v>
      </c>
      <c r="EX62" s="77" t="e">
        <f t="shared" si="116"/>
        <v>#NAME?</v>
      </c>
      <c r="EY62" s="77" t="e">
        <f t="shared" si="116"/>
        <v>#NAME?</v>
      </c>
      <c r="EZ62" s="77" t="e">
        <f t="shared" si="116"/>
        <v>#NAME?</v>
      </c>
      <c r="FA62" s="77" t="e">
        <f t="shared" si="116"/>
        <v>#NAME?</v>
      </c>
      <c r="FB62" s="77" t="e">
        <f t="shared" si="116"/>
        <v>#NAME?</v>
      </c>
      <c r="FC62" s="77" t="e">
        <f t="shared" si="116"/>
        <v>#NAME?</v>
      </c>
      <c r="FD62" s="77" t="e">
        <f t="shared" si="116"/>
        <v>#NAME?</v>
      </c>
      <c r="FE62" s="77" t="e">
        <f t="shared" si="116"/>
        <v>#NAME?</v>
      </c>
      <c r="FF62" s="77" t="e">
        <f t="shared" si="116"/>
        <v>#NAME?</v>
      </c>
      <c r="FG62" s="77" t="e">
        <f t="shared" si="116"/>
        <v>#NAME?</v>
      </c>
      <c r="FH62" s="77" t="e">
        <f t="shared" si="116"/>
        <v>#NAME?</v>
      </c>
      <c r="FI62" s="77" t="e">
        <f t="shared" si="116"/>
        <v>#NAME?</v>
      </c>
      <c r="FJ62" s="77" t="e">
        <f t="shared" si="116"/>
        <v>#NAME?</v>
      </c>
      <c r="FK62" s="77" t="e">
        <f t="shared" si="116"/>
        <v>#NAME?</v>
      </c>
      <c r="FL62" s="77" t="e">
        <f t="shared" si="116"/>
        <v>#NAME?</v>
      </c>
      <c r="FM62" s="77" t="e">
        <f t="shared" si="116"/>
        <v>#NAME?</v>
      </c>
      <c r="FN62" s="77" t="e">
        <f t="shared" si="116"/>
        <v>#NAME?</v>
      </c>
      <c r="FO62" s="77" t="e">
        <f t="shared" si="116"/>
        <v>#NAME?</v>
      </c>
      <c r="FP62" s="77" t="e">
        <f t="shared" si="116"/>
        <v>#NAME?</v>
      </c>
      <c r="FQ62" s="77" t="e">
        <f t="shared" si="116"/>
        <v>#NAME?</v>
      </c>
      <c r="FR62" s="77" t="e">
        <f t="shared" si="116"/>
        <v>#NAME?</v>
      </c>
      <c r="FS62" s="77" t="e">
        <f t="shared" si="116"/>
        <v>#NAME?</v>
      </c>
      <c r="FT62" s="77" t="e">
        <f t="shared" si="116"/>
        <v>#NAME?</v>
      </c>
      <c r="FU62" s="77" t="e">
        <f t="shared" si="116"/>
        <v>#NAME?</v>
      </c>
      <c r="FV62" s="77" t="e">
        <f t="shared" si="116"/>
        <v>#NAME?</v>
      </c>
      <c r="FW62" s="77" t="e">
        <f t="shared" si="116"/>
        <v>#NAME?</v>
      </c>
      <c r="FX62" s="77" t="e">
        <f t="shared" si="116"/>
        <v>#NAME?</v>
      </c>
      <c r="FY62" s="77" t="e">
        <f t="shared" si="116"/>
        <v>#NAME?</v>
      </c>
      <c r="FZ62" s="77" t="e">
        <f t="shared" si="116"/>
        <v>#NAME?</v>
      </c>
      <c r="GA62" s="77" t="e">
        <f t="shared" si="116"/>
        <v>#NAME?</v>
      </c>
      <c r="GB62" s="77" t="e">
        <f t="shared" si="116"/>
        <v>#NAME?</v>
      </c>
      <c r="GC62" s="77" t="e">
        <f t="shared" si="116"/>
        <v>#NAME?</v>
      </c>
      <c r="GD62" s="77" t="e">
        <f t="shared" si="116"/>
        <v>#NAME?</v>
      </c>
      <c r="GE62" s="77" t="e">
        <f t="shared" si="116"/>
        <v>#NAME?</v>
      </c>
      <c r="GF62" s="77" t="e">
        <f t="shared" si="116"/>
        <v>#NAME?</v>
      </c>
      <c r="GG62" s="77" t="e">
        <f t="shared" si="116"/>
        <v>#NAME?</v>
      </c>
      <c r="GH62" s="77" t="e">
        <f t="shared" si="116"/>
        <v>#NAME?</v>
      </c>
      <c r="GI62" s="77" t="e">
        <f t="shared" si="116"/>
        <v>#NAME?</v>
      </c>
      <c r="GJ62" s="77" t="e">
        <f t="shared" si="116"/>
        <v>#NAME?</v>
      </c>
      <c r="GK62" s="77" t="e">
        <f t="shared" si="116"/>
        <v>#NAME?</v>
      </c>
      <c r="GL62" s="77" t="e">
        <f t="shared" ref="GL62:HI62" si="117">_xlfn.SINGLE(IRPJ)*GL61+IF(GL61&gt;20,_xlfn.SINGLE(AdicionalIRPJ)*(GL61-20))</f>
        <v>#NAME?</v>
      </c>
      <c r="GM62" s="77" t="e">
        <f t="shared" si="117"/>
        <v>#NAME?</v>
      </c>
      <c r="GN62" s="77" t="e">
        <f t="shared" si="117"/>
        <v>#NAME?</v>
      </c>
      <c r="GO62" s="77" t="e">
        <f t="shared" si="117"/>
        <v>#NAME?</v>
      </c>
      <c r="GP62" s="77" t="e">
        <f t="shared" si="117"/>
        <v>#NAME?</v>
      </c>
      <c r="GQ62" s="77" t="e">
        <f t="shared" si="117"/>
        <v>#NAME?</v>
      </c>
      <c r="GR62" s="77" t="e">
        <f t="shared" si="117"/>
        <v>#NAME?</v>
      </c>
      <c r="GS62" s="77" t="e">
        <f t="shared" si="117"/>
        <v>#NAME?</v>
      </c>
      <c r="GT62" s="77" t="e">
        <f t="shared" si="117"/>
        <v>#NAME?</v>
      </c>
      <c r="GU62" s="77" t="e">
        <f t="shared" si="117"/>
        <v>#NAME?</v>
      </c>
      <c r="GV62" s="77" t="e">
        <f t="shared" si="117"/>
        <v>#NAME?</v>
      </c>
      <c r="GW62" s="77" t="e">
        <f t="shared" si="117"/>
        <v>#NAME?</v>
      </c>
      <c r="GX62" s="77" t="e">
        <f t="shared" si="117"/>
        <v>#NAME?</v>
      </c>
      <c r="GY62" s="77" t="e">
        <f t="shared" si="117"/>
        <v>#NAME?</v>
      </c>
      <c r="GZ62" s="77" t="e">
        <f t="shared" si="117"/>
        <v>#NAME?</v>
      </c>
      <c r="HA62" s="77" t="e">
        <f t="shared" si="117"/>
        <v>#NAME?</v>
      </c>
      <c r="HB62" s="77" t="e">
        <f t="shared" si="117"/>
        <v>#NAME?</v>
      </c>
      <c r="HC62" s="77" t="e">
        <f t="shared" si="117"/>
        <v>#NAME?</v>
      </c>
      <c r="HD62" s="77" t="e">
        <f t="shared" si="117"/>
        <v>#NAME?</v>
      </c>
      <c r="HE62" s="77" t="e">
        <f t="shared" si="117"/>
        <v>#NAME?</v>
      </c>
      <c r="HF62" s="77" t="e">
        <f t="shared" si="117"/>
        <v>#NAME?</v>
      </c>
      <c r="HG62" s="77" t="e">
        <f t="shared" si="117"/>
        <v>#NAME?</v>
      </c>
      <c r="HH62" s="77" t="e">
        <f t="shared" si="117"/>
        <v>#NAME?</v>
      </c>
      <c r="HI62" s="77" t="e">
        <f t="shared" si="117"/>
        <v>#NAME?</v>
      </c>
    </row>
    <row r="63" spans="1:217" x14ac:dyDescent="0.2">
      <c r="A63" s="29" t="s">
        <v>110</v>
      </c>
      <c r="B63" s="77" t="e">
        <f t="shared" ref="B63:BM63" si="118">_xlfn.SINGLE(CSLL)*B61</f>
        <v>#NAME?</v>
      </c>
      <c r="C63" s="77" t="e">
        <f t="shared" si="118"/>
        <v>#NAME?</v>
      </c>
      <c r="D63" s="77" t="e">
        <f t="shared" si="118"/>
        <v>#NAME?</v>
      </c>
      <c r="E63" s="77" t="e">
        <f t="shared" si="118"/>
        <v>#NAME?</v>
      </c>
      <c r="F63" s="77" t="e">
        <f t="shared" si="118"/>
        <v>#NAME?</v>
      </c>
      <c r="G63" s="77" t="e">
        <f t="shared" si="118"/>
        <v>#NAME?</v>
      </c>
      <c r="H63" s="77" t="e">
        <f t="shared" si="118"/>
        <v>#NAME?</v>
      </c>
      <c r="I63" s="77" t="e">
        <f t="shared" si="118"/>
        <v>#NAME?</v>
      </c>
      <c r="J63" s="77" t="e">
        <f t="shared" si="118"/>
        <v>#NAME?</v>
      </c>
      <c r="K63" s="77" t="e">
        <f t="shared" si="118"/>
        <v>#NAME?</v>
      </c>
      <c r="L63" s="77" t="e">
        <f t="shared" si="118"/>
        <v>#NAME?</v>
      </c>
      <c r="M63" s="77" t="e">
        <f t="shared" si="118"/>
        <v>#NAME?</v>
      </c>
      <c r="N63" s="77" t="e">
        <f t="shared" si="118"/>
        <v>#NAME?</v>
      </c>
      <c r="O63" s="77" t="e">
        <f t="shared" si="118"/>
        <v>#NAME?</v>
      </c>
      <c r="P63" s="77" t="e">
        <f t="shared" si="118"/>
        <v>#NAME?</v>
      </c>
      <c r="Q63" s="77" t="e">
        <f t="shared" si="118"/>
        <v>#NAME?</v>
      </c>
      <c r="R63" s="77" t="e">
        <f t="shared" si="118"/>
        <v>#NAME?</v>
      </c>
      <c r="S63" s="77" t="e">
        <f t="shared" si="118"/>
        <v>#NAME?</v>
      </c>
      <c r="T63" s="77" t="e">
        <f t="shared" si="118"/>
        <v>#NAME?</v>
      </c>
      <c r="U63" s="77" t="e">
        <f t="shared" si="118"/>
        <v>#NAME?</v>
      </c>
      <c r="V63" s="77" t="e">
        <f t="shared" si="118"/>
        <v>#NAME?</v>
      </c>
      <c r="W63" s="77" t="e">
        <f t="shared" si="118"/>
        <v>#NAME?</v>
      </c>
      <c r="X63" s="77" t="e">
        <f t="shared" si="118"/>
        <v>#NAME?</v>
      </c>
      <c r="Y63" s="77" t="e">
        <f t="shared" si="118"/>
        <v>#NAME?</v>
      </c>
      <c r="Z63" s="77" t="e">
        <f t="shared" si="118"/>
        <v>#NAME?</v>
      </c>
      <c r="AA63" s="77" t="e">
        <f t="shared" si="118"/>
        <v>#NAME?</v>
      </c>
      <c r="AB63" s="77" t="e">
        <f t="shared" si="118"/>
        <v>#NAME?</v>
      </c>
      <c r="AC63" s="77" t="e">
        <f t="shared" si="118"/>
        <v>#NAME?</v>
      </c>
      <c r="AD63" s="77" t="e">
        <f t="shared" si="118"/>
        <v>#NAME?</v>
      </c>
      <c r="AE63" s="77" t="e">
        <f t="shared" si="118"/>
        <v>#NAME?</v>
      </c>
      <c r="AF63" s="77" t="e">
        <f t="shared" si="118"/>
        <v>#NAME?</v>
      </c>
      <c r="AG63" s="77" t="e">
        <f t="shared" si="118"/>
        <v>#NAME?</v>
      </c>
      <c r="AH63" s="77" t="e">
        <f t="shared" si="118"/>
        <v>#NAME?</v>
      </c>
      <c r="AI63" s="77" t="e">
        <f t="shared" si="118"/>
        <v>#NAME?</v>
      </c>
      <c r="AJ63" s="77" t="e">
        <f t="shared" si="118"/>
        <v>#NAME?</v>
      </c>
      <c r="AK63" s="77" t="e">
        <f t="shared" si="118"/>
        <v>#NAME?</v>
      </c>
      <c r="AL63" s="77" t="e">
        <f t="shared" si="118"/>
        <v>#NAME?</v>
      </c>
      <c r="AM63" s="77" t="e">
        <f t="shared" si="118"/>
        <v>#NAME?</v>
      </c>
      <c r="AN63" s="77" t="e">
        <f t="shared" si="118"/>
        <v>#NAME?</v>
      </c>
      <c r="AO63" s="77" t="e">
        <f t="shared" si="118"/>
        <v>#NAME?</v>
      </c>
      <c r="AP63" s="77" t="e">
        <f t="shared" si="118"/>
        <v>#NAME?</v>
      </c>
      <c r="AQ63" s="77" t="e">
        <f t="shared" si="118"/>
        <v>#NAME?</v>
      </c>
      <c r="AR63" s="77" t="e">
        <f t="shared" si="118"/>
        <v>#NAME?</v>
      </c>
      <c r="AS63" s="77" t="e">
        <f t="shared" si="118"/>
        <v>#NAME?</v>
      </c>
      <c r="AT63" s="77" t="e">
        <f t="shared" si="118"/>
        <v>#NAME?</v>
      </c>
      <c r="AU63" s="77" t="e">
        <f t="shared" si="118"/>
        <v>#NAME?</v>
      </c>
      <c r="AV63" s="77" t="e">
        <f t="shared" si="118"/>
        <v>#NAME?</v>
      </c>
      <c r="AW63" s="77" t="e">
        <f t="shared" si="118"/>
        <v>#NAME?</v>
      </c>
      <c r="AX63" s="77" t="e">
        <f t="shared" si="118"/>
        <v>#NAME?</v>
      </c>
      <c r="AY63" s="77" t="e">
        <f t="shared" si="118"/>
        <v>#NAME?</v>
      </c>
      <c r="AZ63" s="77" t="e">
        <f t="shared" si="118"/>
        <v>#NAME?</v>
      </c>
      <c r="BA63" s="77" t="e">
        <f t="shared" si="118"/>
        <v>#NAME?</v>
      </c>
      <c r="BB63" s="77" t="e">
        <f t="shared" si="118"/>
        <v>#NAME?</v>
      </c>
      <c r="BC63" s="77" t="e">
        <f t="shared" si="118"/>
        <v>#NAME?</v>
      </c>
      <c r="BD63" s="77" t="e">
        <f t="shared" si="118"/>
        <v>#NAME?</v>
      </c>
      <c r="BE63" s="77" t="e">
        <f t="shared" si="118"/>
        <v>#NAME?</v>
      </c>
      <c r="BF63" s="77" t="e">
        <f t="shared" si="118"/>
        <v>#NAME?</v>
      </c>
      <c r="BG63" s="77" t="e">
        <f t="shared" si="118"/>
        <v>#NAME?</v>
      </c>
      <c r="BH63" s="77" t="e">
        <f t="shared" si="118"/>
        <v>#NAME?</v>
      </c>
      <c r="BI63" s="77" t="e">
        <f t="shared" si="118"/>
        <v>#NAME?</v>
      </c>
      <c r="BJ63" s="77" t="e">
        <f t="shared" si="118"/>
        <v>#NAME?</v>
      </c>
      <c r="BK63" s="77" t="e">
        <f t="shared" si="118"/>
        <v>#NAME?</v>
      </c>
      <c r="BL63" s="77" t="e">
        <f t="shared" si="118"/>
        <v>#NAME?</v>
      </c>
      <c r="BM63" s="77" t="e">
        <f t="shared" si="118"/>
        <v>#NAME?</v>
      </c>
      <c r="BN63" s="77" t="e">
        <f t="shared" ref="BN63:DY63" si="119">_xlfn.SINGLE(CSLL)*BN61</f>
        <v>#NAME?</v>
      </c>
      <c r="BO63" s="77" t="e">
        <f t="shared" si="119"/>
        <v>#NAME?</v>
      </c>
      <c r="BP63" s="77" t="e">
        <f t="shared" si="119"/>
        <v>#NAME?</v>
      </c>
      <c r="BQ63" s="77" t="e">
        <f t="shared" si="119"/>
        <v>#NAME?</v>
      </c>
      <c r="BR63" s="77" t="e">
        <f t="shared" si="119"/>
        <v>#NAME?</v>
      </c>
      <c r="BS63" s="77" t="e">
        <f t="shared" si="119"/>
        <v>#NAME?</v>
      </c>
      <c r="BT63" s="77" t="e">
        <f t="shared" si="119"/>
        <v>#NAME?</v>
      </c>
      <c r="BU63" s="77" t="e">
        <f t="shared" si="119"/>
        <v>#NAME?</v>
      </c>
      <c r="BV63" s="77" t="e">
        <f t="shared" si="119"/>
        <v>#NAME?</v>
      </c>
      <c r="BW63" s="77" t="e">
        <f t="shared" si="119"/>
        <v>#NAME?</v>
      </c>
      <c r="BX63" s="77" t="e">
        <f t="shared" si="119"/>
        <v>#NAME?</v>
      </c>
      <c r="BY63" s="77" t="e">
        <f t="shared" si="119"/>
        <v>#NAME?</v>
      </c>
      <c r="BZ63" s="77" t="e">
        <f t="shared" si="119"/>
        <v>#NAME?</v>
      </c>
      <c r="CA63" s="77" t="e">
        <f t="shared" si="119"/>
        <v>#NAME?</v>
      </c>
      <c r="CB63" s="77" t="e">
        <f t="shared" si="119"/>
        <v>#NAME?</v>
      </c>
      <c r="CC63" s="77" t="e">
        <f t="shared" si="119"/>
        <v>#NAME?</v>
      </c>
      <c r="CD63" s="77" t="e">
        <f t="shared" si="119"/>
        <v>#NAME?</v>
      </c>
      <c r="CE63" s="77" t="e">
        <f t="shared" si="119"/>
        <v>#NAME?</v>
      </c>
      <c r="CF63" s="77" t="e">
        <f t="shared" si="119"/>
        <v>#NAME?</v>
      </c>
      <c r="CG63" s="77" t="e">
        <f t="shared" si="119"/>
        <v>#NAME?</v>
      </c>
      <c r="CH63" s="77" t="e">
        <f t="shared" si="119"/>
        <v>#NAME?</v>
      </c>
      <c r="CI63" s="77" t="e">
        <f t="shared" si="119"/>
        <v>#NAME?</v>
      </c>
      <c r="CJ63" s="77" t="e">
        <f t="shared" si="119"/>
        <v>#NAME?</v>
      </c>
      <c r="CK63" s="77" t="e">
        <f t="shared" si="119"/>
        <v>#NAME?</v>
      </c>
      <c r="CL63" s="77" t="e">
        <f t="shared" si="119"/>
        <v>#NAME?</v>
      </c>
      <c r="CM63" s="77" t="e">
        <f t="shared" si="119"/>
        <v>#NAME?</v>
      </c>
      <c r="CN63" s="77" t="e">
        <f t="shared" si="119"/>
        <v>#NAME?</v>
      </c>
      <c r="CO63" s="77" t="e">
        <f t="shared" si="119"/>
        <v>#NAME?</v>
      </c>
      <c r="CP63" s="77" t="e">
        <f t="shared" si="119"/>
        <v>#NAME?</v>
      </c>
      <c r="CQ63" s="77" t="e">
        <f t="shared" si="119"/>
        <v>#NAME?</v>
      </c>
      <c r="CR63" s="77" t="e">
        <f t="shared" si="119"/>
        <v>#NAME?</v>
      </c>
      <c r="CS63" s="77" t="e">
        <f t="shared" si="119"/>
        <v>#NAME?</v>
      </c>
      <c r="CT63" s="77" t="e">
        <f t="shared" si="119"/>
        <v>#NAME?</v>
      </c>
      <c r="CU63" s="77" t="e">
        <f t="shared" si="119"/>
        <v>#NAME?</v>
      </c>
      <c r="CV63" s="77" t="e">
        <f t="shared" si="119"/>
        <v>#NAME?</v>
      </c>
      <c r="CW63" s="77" t="e">
        <f t="shared" si="119"/>
        <v>#NAME?</v>
      </c>
      <c r="CX63" s="77" t="e">
        <f t="shared" si="119"/>
        <v>#NAME?</v>
      </c>
      <c r="CY63" s="77" t="e">
        <f t="shared" si="119"/>
        <v>#NAME?</v>
      </c>
      <c r="CZ63" s="77" t="e">
        <f t="shared" si="119"/>
        <v>#NAME?</v>
      </c>
      <c r="DA63" s="77" t="e">
        <f t="shared" si="119"/>
        <v>#NAME?</v>
      </c>
      <c r="DB63" s="77" t="e">
        <f t="shared" si="119"/>
        <v>#NAME?</v>
      </c>
      <c r="DC63" s="77" t="e">
        <f t="shared" si="119"/>
        <v>#NAME?</v>
      </c>
      <c r="DD63" s="77" t="e">
        <f t="shared" si="119"/>
        <v>#NAME?</v>
      </c>
      <c r="DE63" s="77" t="e">
        <f t="shared" si="119"/>
        <v>#NAME?</v>
      </c>
      <c r="DF63" s="77" t="e">
        <f t="shared" si="119"/>
        <v>#NAME?</v>
      </c>
      <c r="DG63" s="77" t="e">
        <f t="shared" si="119"/>
        <v>#NAME?</v>
      </c>
      <c r="DH63" s="77" t="e">
        <f t="shared" si="119"/>
        <v>#NAME?</v>
      </c>
      <c r="DI63" s="77" t="e">
        <f t="shared" si="119"/>
        <v>#NAME?</v>
      </c>
      <c r="DJ63" s="77" t="e">
        <f t="shared" si="119"/>
        <v>#NAME?</v>
      </c>
      <c r="DK63" s="77" t="e">
        <f t="shared" si="119"/>
        <v>#NAME?</v>
      </c>
      <c r="DL63" s="77" t="e">
        <f t="shared" si="119"/>
        <v>#NAME?</v>
      </c>
      <c r="DM63" s="77" t="e">
        <f t="shared" si="119"/>
        <v>#NAME?</v>
      </c>
      <c r="DN63" s="77" t="e">
        <f t="shared" si="119"/>
        <v>#NAME?</v>
      </c>
      <c r="DO63" s="77" t="e">
        <f t="shared" si="119"/>
        <v>#NAME?</v>
      </c>
      <c r="DP63" s="77" t="e">
        <f t="shared" si="119"/>
        <v>#NAME?</v>
      </c>
      <c r="DQ63" s="77" t="e">
        <f t="shared" si="119"/>
        <v>#NAME?</v>
      </c>
      <c r="DR63" s="77" t="e">
        <f t="shared" si="119"/>
        <v>#NAME?</v>
      </c>
      <c r="DS63" s="77" t="e">
        <f t="shared" si="119"/>
        <v>#NAME?</v>
      </c>
      <c r="DT63" s="77" t="e">
        <f t="shared" si="119"/>
        <v>#NAME?</v>
      </c>
      <c r="DU63" s="77" t="e">
        <f t="shared" si="119"/>
        <v>#NAME?</v>
      </c>
      <c r="DV63" s="77" t="e">
        <f t="shared" si="119"/>
        <v>#NAME?</v>
      </c>
      <c r="DW63" s="77" t="e">
        <f t="shared" si="119"/>
        <v>#NAME?</v>
      </c>
      <c r="DX63" s="77" t="e">
        <f t="shared" si="119"/>
        <v>#NAME?</v>
      </c>
      <c r="DY63" s="77" t="e">
        <f t="shared" si="119"/>
        <v>#NAME?</v>
      </c>
      <c r="DZ63" s="77" t="e">
        <f t="shared" ref="DZ63:GK63" si="120">_xlfn.SINGLE(CSLL)*DZ61</f>
        <v>#NAME?</v>
      </c>
      <c r="EA63" s="77" t="e">
        <f t="shared" si="120"/>
        <v>#NAME?</v>
      </c>
      <c r="EB63" s="77" t="e">
        <f t="shared" si="120"/>
        <v>#NAME?</v>
      </c>
      <c r="EC63" s="77" t="e">
        <f t="shared" si="120"/>
        <v>#NAME?</v>
      </c>
      <c r="ED63" s="77" t="e">
        <f t="shared" si="120"/>
        <v>#NAME?</v>
      </c>
      <c r="EE63" s="77" t="e">
        <f t="shared" si="120"/>
        <v>#NAME?</v>
      </c>
      <c r="EF63" s="77" t="e">
        <f t="shared" si="120"/>
        <v>#NAME?</v>
      </c>
      <c r="EG63" s="77" t="e">
        <f t="shared" si="120"/>
        <v>#NAME?</v>
      </c>
      <c r="EH63" s="77" t="e">
        <f t="shared" si="120"/>
        <v>#NAME?</v>
      </c>
      <c r="EI63" s="77" t="e">
        <f t="shared" si="120"/>
        <v>#NAME?</v>
      </c>
      <c r="EJ63" s="77" t="e">
        <f t="shared" si="120"/>
        <v>#NAME?</v>
      </c>
      <c r="EK63" s="77" t="e">
        <f t="shared" si="120"/>
        <v>#NAME?</v>
      </c>
      <c r="EL63" s="77" t="e">
        <f t="shared" si="120"/>
        <v>#NAME?</v>
      </c>
      <c r="EM63" s="77" t="e">
        <f t="shared" si="120"/>
        <v>#NAME?</v>
      </c>
      <c r="EN63" s="77" t="e">
        <f t="shared" si="120"/>
        <v>#NAME?</v>
      </c>
      <c r="EO63" s="77" t="e">
        <f t="shared" si="120"/>
        <v>#NAME?</v>
      </c>
      <c r="EP63" s="77" t="e">
        <f t="shared" si="120"/>
        <v>#NAME?</v>
      </c>
      <c r="EQ63" s="77" t="e">
        <f t="shared" si="120"/>
        <v>#NAME?</v>
      </c>
      <c r="ER63" s="77" t="e">
        <f t="shared" si="120"/>
        <v>#NAME?</v>
      </c>
      <c r="ES63" s="77" t="e">
        <f t="shared" si="120"/>
        <v>#NAME?</v>
      </c>
      <c r="ET63" s="77" t="e">
        <f t="shared" si="120"/>
        <v>#NAME?</v>
      </c>
      <c r="EU63" s="77" t="e">
        <f t="shared" si="120"/>
        <v>#NAME?</v>
      </c>
      <c r="EV63" s="77" t="e">
        <f t="shared" si="120"/>
        <v>#NAME?</v>
      </c>
      <c r="EW63" s="77" t="e">
        <f t="shared" si="120"/>
        <v>#NAME?</v>
      </c>
      <c r="EX63" s="77" t="e">
        <f t="shared" si="120"/>
        <v>#NAME?</v>
      </c>
      <c r="EY63" s="77" t="e">
        <f t="shared" si="120"/>
        <v>#NAME?</v>
      </c>
      <c r="EZ63" s="77" t="e">
        <f t="shared" si="120"/>
        <v>#NAME?</v>
      </c>
      <c r="FA63" s="77" t="e">
        <f t="shared" si="120"/>
        <v>#NAME?</v>
      </c>
      <c r="FB63" s="77" t="e">
        <f t="shared" si="120"/>
        <v>#NAME?</v>
      </c>
      <c r="FC63" s="77" t="e">
        <f t="shared" si="120"/>
        <v>#NAME?</v>
      </c>
      <c r="FD63" s="77" t="e">
        <f t="shared" si="120"/>
        <v>#NAME?</v>
      </c>
      <c r="FE63" s="77" t="e">
        <f t="shared" si="120"/>
        <v>#NAME?</v>
      </c>
      <c r="FF63" s="77" t="e">
        <f t="shared" si="120"/>
        <v>#NAME?</v>
      </c>
      <c r="FG63" s="77" t="e">
        <f t="shared" si="120"/>
        <v>#NAME?</v>
      </c>
      <c r="FH63" s="77" t="e">
        <f t="shared" si="120"/>
        <v>#NAME?</v>
      </c>
      <c r="FI63" s="77" t="e">
        <f t="shared" si="120"/>
        <v>#NAME?</v>
      </c>
      <c r="FJ63" s="77" t="e">
        <f t="shared" si="120"/>
        <v>#NAME?</v>
      </c>
      <c r="FK63" s="77" t="e">
        <f t="shared" si="120"/>
        <v>#NAME?</v>
      </c>
      <c r="FL63" s="77" t="e">
        <f t="shared" si="120"/>
        <v>#NAME?</v>
      </c>
      <c r="FM63" s="77" t="e">
        <f t="shared" si="120"/>
        <v>#NAME?</v>
      </c>
      <c r="FN63" s="77" t="e">
        <f t="shared" si="120"/>
        <v>#NAME?</v>
      </c>
      <c r="FO63" s="77" t="e">
        <f t="shared" si="120"/>
        <v>#NAME?</v>
      </c>
      <c r="FP63" s="77" t="e">
        <f t="shared" si="120"/>
        <v>#NAME?</v>
      </c>
      <c r="FQ63" s="77" t="e">
        <f t="shared" si="120"/>
        <v>#NAME?</v>
      </c>
      <c r="FR63" s="77" t="e">
        <f t="shared" si="120"/>
        <v>#NAME?</v>
      </c>
      <c r="FS63" s="77" t="e">
        <f t="shared" si="120"/>
        <v>#NAME?</v>
      </c>
      <c r="FT63" s="77" t="e">
        <f t="shared" si="120"/>
        <v>#NAME?</v>
      </c>
      <c r="FU63" s="77" t="e">
        <f t="shared" si="120"/>
        <v>#NAME?</v>
      </c>
      <c r="FV63" s="77" t="e">
        <f t="shared" si="120"/>
        <v>#NAME?</v>
      </c>
      <c r="FW63" s="77" t="e">
        <f t="shared" si="120"/>
        <v>#NAME?</v>
      </c>
      <c r="FX63" s="77" t="e">
        <f t="shared" si="120"/>
        <v>#NAME?</v>
      </c>
      <c r="FY63" s="77" t="e">
        <f t="shared" si="120"/>
        <v>#NAME?</v>
      </c>
      <c r="FZ63" s="77" t="e">
        <f t="shared" si="120"/>
        <v>#NAME?</v>
      </c>
      <c r="GA63" s="77" t="e">
        <f t="shared" si="120"/>
        <v>#NAME?</v>
      </c>
      <c r="GB63" s="77" t="e">
        <f t="shared" si="120"/>
        <v>#NAME?</v>
      </c>
      <c r="GC63" s="77" t="e">
        <f t="shared" si="120"/>
        <v>#NAME?</v>
      </c>
      <c r="GD63" s="77" t="e">
        <f t="shared" si="120"/>
        <v>#NAME?</v>
      </c>
      <c r="GE63" s="77" t="e">
        <f t="shared" si="120"/>
        <v>#NAME?</v>
      </c>
      <c r="GF63" s="77" t="e">
        <f t="shared" si="120"/>
        <v>#NAME?</v>
      </c>
      <c r="GG63" s="77" t="e">
        <f t="shared" si="120"/>
        <v>#NAME?</v>
      </c>
      <c r="GH63" s="77" t="e">
        <f t="shared" si="120"/>
        <v>#NAME?</v>
      </c>
      <c r="GI63" s="77" t="e">
        <f t="shared" si="120"/>
        <v>#NAME?</v>
      </c>
      <c r="GJ63" s="77" t="e">
        <f t="shared" si="120"/>
        <v>#NAME?</v>
      </c>
      <c r="GK63" s="77" t="e">
        <f t="shared" si="120"/>
        <v>#NAME?</v>
      </c>
      <c r="GL63" s="77" t="e">
        <f t="shared" ref="GL63:HI63" si="121">_xlfn.SINGLE(CSLL)*GL61</f>
        <v>#NAME?</v>
      </c>
      <c r="GM63" s="77" t="e">
        <f t="shared" si="121"/>
        <v>#NAME?</v>
      </c>
      <c r="GN63" s="77" t="e">
        <f t="shared" si="121"/>
        <v>#NAME?</v>
      </c>
      <c r="GO63" s="77" t="e">
        <f t="shared" si="121"/>
        <v>#NAME?</v>
      </c>
      <c r="GP63" s="77" t="e">
        <f t="shared" si="121"/>
        <v>#NAME?</v>
      </c>
      <c r="GQ63" s="77" t="e">
        <f t="shared" si="121"/>
        <v>#NAME?</v>
      </c>
      <c r="GR63" s="77" t="e">
        <f t="shared" si="121"/>
        <v>#NAME?</v>
      </c>
      <c r="GS63" s="77" t="e">
        <f t="shared" si="121"/>
        <v>#NAME?</v>
      </c>
      <c r="GT63" s="77" t="e">
        <f t="shared" si="121"/>
        <v>#NAME?</v>
      </c>
      <c r="GU63" s="77" t="e">
        <f t="shared" si="121"/>
        <v>#NAME?</v>
      </c>
      <c r="GV63" s="77" t="e">
        <f t="shared" si="121"/>
        <v>#NAME?</v>
      </c>
      <c r="GW63" s="77" t="e">
        <f t="shared" si="121"/>
        <v>#NAME?</v>
      </c>
      <c r="GX63" s="77" t="e">
        <f t="shared" si="121"/>
        <v>#NAME?</v>
      </c>
      <c r="GY63" s="77" t="e">
        <f t="shared" si="121"/>
        <v>#NAME?</v>
      </c>
      <c r="GZ63" s="77" t="e">
        <f t="shared" si="121"/>
        <v>#NAME?</v>
      </c>
      <c r="HA63" s="77" t="e">
        <f t="shared" si="121"/>
        <v>#NAME?</v>
      </c>
      <c r="HB63" s="77" t="e">
        <f t="shared" si="121"/>
        <v>#NAME?</v>
      </c>
      <c r="HC63" s="77" t="e">
        <f t="shared" si="121"/>
        <v>#NAME?</v>
      </c>
      <c r="HD63" s="77" t="e">
        <f t="shared" si="121"/>
        <v>#NAME?</v>
      </c>
      <c r="HE63" s="77" t="e">
        <f t="shared" si="121"/>
        <v>#NAME?</v>
      </c>
      <c r="HF63" s="77" t="e">
        <f t="shared" si="121"/>
        <v>#NAME?</v>
      </c>
      <c r="HG63" s="77" t="e">
        <f t="shared" si="121"/>
        <v>#NAME?</v>
      </c>
      <c r="HH63" s="77" t="e">
        <f t="shared" si="121"/>
        <v>#NAME?</v>
      </c>
      <c r="HI63" s="77" t="e">
        <f t="shared" si="121"/>
        <v>#NAME?</v>
      </c>
    </row>
    <row r="65" spans="1:217" s="22" customFormat="1" x14ac:dyDescent="0.2">
      <c r="A65" s="34" t="s">
        <v>111</v>
      </c>
      <c r="B65" s="83" t="e">
        <f t="shared" ref="B65:BM65" si="122">B58-B60</f>
        <v>#NAME?</v>
      </c>
      <c r="C65" s="83" t="e">
        <f t="shared" si="122"/>
        <v>#NAME?</v>
      </c>
      <c r="D65" s="83" t="e">
        <f t="shared" si="122"/>
        <v>#NAME?</v>
      </c>
      <c r="E65" s="83" t="e">
        <f t="shared" si="122"/>
        <v>#NAME?</v>
      </c>
      <c r="F65" s="83" t="e">
        <f t="shared" si="122"/>
        <v>#NAME?</v>
      </c>
      <c r="G65" s="83" t="e">
        <f t="shared" si="122"/>
        <v>#NAME?</v>
      </c>
      <c r="H65" s="83" t="e">
        <f t="shared" si="122"/>
        <v>#NAME?</v>
      </c>
      <c r="I65" s="83" t="e">
        <f t="shared" si="122"/>
        <v>#NAME?</v>
      </c>
      <c r="J65" s="83" t="e">
        <f t="shared" si="122"/>
        <v>#NAME?</v>
      </c>
      <c r="K65" s="83" t="e">
        <f t="shared" si="122"/>
        <v>#NAME?</v>
      </c>
      <c r="L65" s="83" t="e">
        <f t="shared" si="122"/>
        <v>#NAME?</v>
      </c>
      <c r="M65" s="83" t="e">
        <f t="shared" si="122"/>
        <v>#NAME?</v>
      </c>
      <c r="N65" s="83" t="e">
        <f t="shared" si="122"/>
        <v>#NAME?</v>
      </c>
      <c r="O65" s="83" t="e">
        <f t="shared" si="122"/>
        <v>#NAME?</v>
      </c>
      <c r="P65" s="83" t="e">
        <f t="shared" si="122"/>
        <v>#NAME?</v>
      </c>
      <c r="Q65" s="83" t="e">
        <f t="shared" si="122"/>
        <v>#NAME?</v>
      </c>
      <c r="R65" s="83" t="e">
        <f t="shared" si="122"/>
        <v>#NAME?</v>
      </c>
      <c r="S65" s="83" t="e">
        <f t="shared" si="122"/>
        <v>#NAME?</v>
      </c>
      <c r="T65" s="83" t="e">
        <f t="shared" si="122"/>
        <v>#NAME?</v>
      </c>
      <c r="U65" s="83" t="e">
        <f t="shared" si="122"/>
        <v>#NAME?</v>
      </c>
      <c r="V65" s="83" t="e">
        <f t="shared" si="122"/>
        <v>#NAME?</v>
      </c>
      <c r="W65" s="83" t="e">
        <f t="shared" si="122"/>
        <v>#NAME?</v>
      </c>
      <c r="X65" s="83" t="e">
        <f t="shared" si="122"/>
        <v>#NAME?</v>
      </c>
      <c r="Y65" s="83" t="e">
        <f t="shared" si="122"/>
        <v>#NAME?</v>
      </c>
      <c r="Z65" s="83" t="e">
        <f t="shared" si="122"/>
        <v>#NAME?</v>
      </c>
      <c r="AA65" s="83" t="e">
        <f t="shared" si="122"/>
        <v>#NAME?</v>
      </c>
      <c r="AB65" s="83" t="e">
        <f t="shared" si="122"/>
        <v>#NAME?</v>
      </c>
      <c r="AC65" s="83" t="e">
        <f t="shared" si="122"/>
        <v>#NAME?</v>
      </c>
      <c r="AD65" s="83" t="e">
        <f t="shared" si="122"/>
        <v>#NAME?</v>
      </c>
      <c r="AE65" s="83" t="e">
        <f t="shared" si="122"/>
        <v>#NAME?</v>
      </c>
      <c r="AF65" s="83" t="e">
        <f t="shared" si="122"/>
        <v>#NAME?</v>
      </c>
      <c r="AG65" s="83" t="e">
        <f t="shared" si="122"/>
        <v>#NAME?</v>
      </c>
      <c r="AH65" s="83" t="e">
        <f t="shared" si="122"/>
        <v>#NAME?</v>
      </c>
      <c r="AI65" s="83" t="e">
        <f t="shared" si="122"/>
        <v>#NAME?</v>
      </c>
      <c r="AJ65" s="83" t="e">
        <f t="shared" si="122"/>
        <v>#NAME?</v>
      </c>
      <c r="AK65" s="83" t="e">
        <f t="shared" si="122"/>
        <v>#NAME?</v>
      </c>
      <c r="AL65" s="83" t="e">
        <f t="shared" si="122"/>
        <v>#NAME?</v>
      </c>
      <c r="AM65" s="83" t="e">
        <f t="shared" si="122"/>
        <v>#NAME?</v>
      </c>
      <c r="AN65" s="83" t="e">
        <f t="shared" si="122"/>
        <v>#NAME?</v>
      </c>
      <c r="AO65" s="83" t="e">
        <f t="shared" si="122"/>
        <v>#NAME?</v>
      </c>
      <c r="AP65" s="83" t="e">
        <f t="shared" si="122"/>
        <v>#NAME?</v>
      </c>
      <c r="AQ65" s="83" t="e">
        <f t="shared" si="122"/>
        <v>#NAME?</v>
      </c>
      <c r="AR65" s="83" t="e">
        <f t="shared" si="122"/>
        <v>#NAME?</v>
      </c>
      <c r="AS65" s="83" t="e">
        <f t="shared" si="122"/>
        <v>#NAME?</v>
      </c>
      <c r="AT65" s="83" t="e">
        <f t="shared" si="122"/>
        <v>#NAME?</v>
      </c>
      <c r="AU65" s="83" t="e">
        <f t="shared" si="122"/>
        <v>#NAME?</v>
      </c>
      <c r="AV65" s="83" t="e">
        <f t="shared" si="122"/>
        <v>#NAME?</v>
      </c>
      <c r="AW65" s="83" t="e">
        <f t="shared" si="122"/>
        <v>#NAME?</v>
      </c>
      <c r="AX65" s="83" t="e">
        <f t="shared" si="122"/>
        <v>#NAME?</v>
      </c>
      <c r="AY65" s="83" t="e">
        <f t="shared" si="122"/>
        <v>#NAME?</v>
      </c>
      <c r="AZ65" s="83" t="e">
        <f t="shared" si="122"/>
        <v>#NAME?</v>
      </c>
      <c r="BA65" s="83" t="e">
        <f t="shared" si="122"/>
        <v>#NAME?</v>
      </c>
      <c r="BB65" s="83" t="e">
        <f t="shared" si="122"/>
        <v>#NAME?</v>
      </c>
      <c r="BC65" s="83" t="e">
        <f t="shared" si="122"/>
        <v>#NAME?</v>
      </c>
      <c r="BD65" s="83" t="e">
        <f t="shared" si="122"/>
        <v>#NAME?</v>
      </c>
      <c r="BE65" s="83" t="e">
        <f t="shared" si="122"/>
        <v>#NAME?</v>
      </c>
      <c r="BF65" s="83" t="e">
        <f t="shared" si="122"/>
        <v>#NAME?</v>
      </c>
      <c r="BG65" s="83" t="e">
        <f t="shared" si="122"/>
        <v>#NAME?</v>
      </c>
      <c r="BH65" s="83" t="e">
        <f t="shared" si="122"/>
        <v>#NAME?</v>
      </c>
      <c r="BI65" s="83" t="e">
        <f t="shared" si="122"/>
        <v>#NAME?</v>
      </c>
      <c r="BJ65" s="83" t="e">
        <f t="shared" si="122"/>
        <v>#NAME?</v>
      </c>
      <c r="BK65" s="83" t="e">
        <f t="shared" si="122"/>
        <v>#NAME?</v>
      </c>
      <c r="BL65" s="83" t="e">
        <f t="shared" si="122"/>
        <v>#NAME?</v>
      </c>
      <c r="BM65" s="83" t="e">
        <f t="shared" si="122"/>
        <v>#NAME?</v>
      </c>
      <c r="BN65" s="83" t="e">
        <f t="shared" ref="BN65:DY65" si="123">BN58-BN60</f>
        <v>#NAME?</v>
      </c>
      <c r="BO65" s="83" t="e">
        <f t="shared" si="123"/>
        <v>#NAME?</v>
      </c>
      <c r="BP65" s="83" t="e">
        <f t="shared" si="123"/>
        <v>#NAME?</v>
      </c>
      <c r="BQ65" s="83" t="e">
        <f t="shared" si="123"/>
        <v>#NAME?</v>
      </c>
      <c r="BR65" s="83" t="e">
        <f t="shared" si="123"/>
        <v>#NAME?</v>
      </c>
      <c r="BS65" s="83" t="e">
        <f t="shared" si="123"/>
        <v>#NAME?</v>
      </c>
      <c r="BT65" s="83" t="e">
        <f t="shared" si="123"/>
        <v>#NAME?</v>
      </c>
      <c r="BU65" s="83" t="e">
        <f t="shared" si="123"/>
        <v>#NAME?</v>
      </c>
      <c r="BV65" s="83" t="e">
        <f t="shared" si="123"/>
        <v>#NAME?</v>
      </c>
      <c r="BW65" s="83" t="e">
        <f t="shared" si="123"/>
        <v>#NAME?</v>
      </c>
      <c r="BX65" s="83" t="e">
        <f t="shared" si="123"/>
        <v>#NAME?</v>
      </c>
      <c r="BY65" s="83" t="e">
        <f t="shared" si="123"/>
        <v>#NAME?</v>
      </c>
      <c r="BZ65" s="83" t="e">
        <f t="shared" si="123"/>
        <v>#NAME?</v>
      </c>
      <c r="CA65" s="83" t="e">
        <f t="shared" si="123"/>
        <v>#NAME?</v>
      </c>
      <c r="CB65" s="83" t="e">
        <f t="shared" si="123"/>
        <v>#NAME?</v>
      </c>
      <c r="CC65" s="83" t="e">
        <f t="shared" si="123"/>
        <v>#NAME?</v>
      </c>
      <c r="CD65" s="83" t="e">
        <f t="shared" si="123"/>
        <v>#NAME?</v>
      </c>
      <c r="CE65" s="83" t="e">
        <f t="shared" si="123"/>
        <v>#NAME?</v>
      </c>
      <c r="CF65" s="83" t="e">
        <f t="shared" si="123"/>
        <v>#NAME?</v>
      </c>
      <c r="CG65" s="83" t="e">
        <f t="shared" si="123"/>
        <v>#NAME?</v>
      </c>
      <c r="CH65" s="83" t="e">
        <f t="shared" si="123"/>
        <v>#NAME?</v>
      </c>
      <c r="CI65" s="83" t="e">
        <f t="shared" si="123"/>
        <v>#NAME?</v>
      </c>
      <c r="CJ65" s="83" t="e">
        <f t="shared" si="123"/>
        <v>#NAME?</v>
      </c>
      <c r="CK65" s="83" t="e">
        <f t="shared" si="123"/>
        <v>#NAME?</v>
      </c>
      <c r="CL65" s="83" t="e">
        <f t="shared" si="123"/>
        <v>#NAME?</v>
      </c>
      <c r="CM65" s="83" t="e">
        <f t="shared" si="123"/>
        <v>#NAME?</v>
      </c>
      <c r="CN65" s="83" t="e">
        <f t="shared" si="123"/>
        <v>#NAME?</v>
      </c>
      <c r="CO65" s="83" t="e">
        <f t="shared" si="123"/>
        <v>#NAME?</v>
      </c>
      <c r="CP65" s="83" t="e">
        <f t="shared" si="123"/>
        <v>#NAME?</v>
      </c>
      <c r="CQ65" s="83" t="e">
        <f t="shared" si="123"/>
        <v>#NAME?</v>
      </c>
      <c r="CR65" s="83" t="e">
        <f t="shared" si="123"/>
        <v>#NAME?</v>
      </c>
      <c r="CS65" s="83" t="e">
        <f t="shared" si="123"/>
        <v>#NAME?</v>
      </c>
      <c r="CT65" s="83" t="e">
        <f t="shared" si="123"/>
        <v>#NAME?</v>
      </c>
      <c r="CU65" s="83" t="e">
        <f t="shared" si="123"/>
        <v>#NAME?</v>
      </c>
      <c r="CV65" s="83" t="e">
        <f t="shared" si="123"/>
        <v>#NAME?</v>
      </c>
      <c r="CW65" s="83" t="e">
        <f t="shared" si="123"/>
        <v>#NAME?</v>
      </c>
      <c r="CX65" s="83" t="e">
        <f t="shared" si="123"/>
        <v>#NAME?</v>
      </c>
      <c r="CY65" s="83" t="e">
        <f t="shared" si="123"/>
        <v>#NAME?</v>
      </c>
      <c r="CZ65" s="83" t="e">
        <f t="shared" si="123"/>
        <v>#NAME?</v>
      </c>
      <c r="DA65" s="83" t="e">
        <f t="shared" si="123"/>
        <v>#NAME?</v>
      </c>
      <c r="DB65" s="83" t="e">
        <f t="shared" si="123"/>
        <v>#NAME?</v>
      </c>
      <c r="DC65" s="83" t="e">
        <f t="shared" si="123"/>
        <v>#NAME?</v>
      </c>
      <c r="DD65" s="83" t="e">
        <f t="shared" si="123"/>
        <v>#NAME?</v>
      </c>
      <c r="DE65" s="83" t="e">
        <f t="shared" si="123"/>
        <v>#NAME?</v>
      </c>
      <c r="DF65" s="83" t="e">
        <f t="shared" si="123"/>
        <v>#NAME?</v>
      </c>
      <c r="DG65" s="83" t="e">
        <f t="shared" si="123"/>
        <v>#NAME?</v>
      </c>
      <c r="DH65" s="83" t="e">
        <f t="shared" si="123"/>
        <v>#NAME?</v>
      </c>
      <c r="DI65" s="83" t="e">
        <f t="shared" si="123"/>
        <v>#NAME?</v>
      </c>
      <c r="DJ65" s="83" t="e">
        <f t="shared" si="123"/>
        <v>#NAME?</v>
      </c>
      <c r="DK65" s="83" t="e">
        <f t="shared" si="123"/>
        <v>#NAME?</v>
      </c>
      <c r="DL65" s="83" t="e">
        <f t="shared" si="123"/>
        <v>#NAME?</v>
      </c>
      <c r="DM65" s="83" t="e">
        <f t="shared" si="123"/>
        <v>#NAME?</v>
      </c>
      <c r="DN65" s="83" t="e">
        <f t="shared" si="123"/>
        <v>#NAME?</v>
      </c>
      <c r="DO65" s="83" t="e">
        <f t="shared" si="123"/>
        <v>#NAME?</v>
      </c>
      <c r="DP65" s="83" t="e">
        <f t="shared" si="123"/>
        <v>#NAME?</v>
      </c>
      <c r="DQ65" s="83" t="e">
        <f t="shared" si="123"/>
        <v>#NAME?</v>
      </c>
      <c r="DR65" s="83" t="e">
        <f t="shared" si="123"/>
        <v>#NAME?</v>
      </c>
      <c r="DS65" s="83" t="e">
        <f t="shared" si="123"/>
        <v>#NAME?</v>
      </c>
      <c r="DT65" s="83" t="e">
        <f t="shared" si="123"/>
        <v>#NAME?</v>
      </c>
      <c r="DU65" s="83" t="e">
        <f t="shared" si="123"/>
        <v>#NAME?</v>
      </c>
      <c r="DV65" s="83" t="e">
        <f t="shared" si="123"/>
        <v>#NAME?</v>
      </c>
      <c r="DW65" s="83" t="e">
        <f t="shared" si="123"/>
        <v>#NAME?</v>
      </c>
      <c r="DX65" s="83" t="e">
        <f t="shared" si="123"/>
        <v>#NAME?</v>
      </c>
      <c r="DY65" s="83" t="e">
        <f t="shared" si="123"/>
        <v>#NAME?</v>
      </c>
      <c r="DZ65" s="83" t="e">
        <f t="shared" ref="DZ65:GK65" si="124">DZ58-DZ60</f>
        <v>#NAME?</v>
      </c>
      <c r="EA65" s="83" t="e">
        <f t="shared" si="124"/>
        <v>#NAME?</v>
      </c>
      <c r="EB65" s="83" t="e">
        <f t="shared" si="124"/>
        <v>#NAME?</v>
      </c>
      <c r="EC65" s="83" t="e">
        <f t="shared" si="124"/>
        <v>#NAME?</v>
      </c>
      <c r="ED65" s="83" t="e">
        <f t="shared" si="124"/>
        <v>#NAME?</v>
      </c>
      <c r="EE65" s="83" t="e">
        <f t="shared" si="124"/>
        <v>#NAME?</v>
      </c>
      <c r="EF65" s="83" t="e">
        <f t="shared" si="124"/>
        <v>#NAME?</v>
      </c>
      <c r="EG65" s="83" t="e">
        <f t="shared" si="124"/>
        <v>#NAME?</v>
      </c>
      <c r="EH65" s="83" t="e">
        <f t="shared" si="124"/>
        <v>#NAME?</v>
      </c>
      <c r="EI65" s="83" t="e">
        <f t="shared" si="124"/>
        <v>#NAME?</v>
      </c>
      <c r="EJ65" s="83" t="e">
        <f t="shared" si="124"/>
        <v>#NAME?</v>
      </c>
      <c r="EK65" s="83" t="e">
        <f t="shared" si="124"/>
        <v>#NAME?</v>
      </c>
      <c r="EL65" s="83" t="e">
        <f t="shared" si="124"/>
        <v>#NAME?</v>
      </c>
      <c r="EM65" s="83" t="e">
        <f t="shared" si="124"/>
        <v>#NAME?</v>
      </c>
      <c r="EN65" s="83" t="e">
        <f t="shared" si="124"/>
        <v>#NAME?</v>
      </c>
      <c r="EO65" s="83" t="e">
        <f t="shared" si="124"/>
        <v>#NAME?</v>
      </c>
      <c r="EP65" s="83" t="e">
        <f t="shared" si="124"/>
        <v>#NAME?</v>
      </c>
      <c r="EQ65" s="83" t="e">
        <f t="shared" si="124"/>
        <v>#NAME?</v>
      </c>
      <c r="ER65" s="83" t="e">
        <f t="shared" si="124"/>
        <v>#NAME?</v>
      </c>
      <c r="ES65" s="83" t="e">
        <f t="shared" si="124"/>
        <v>#NAME?</v>
      </c>
      <c r="ET65" s="83" t="e">
        <f t="shared" si="124"/>
        <v>#NAME?</v>
      </c>
      <c r="EU65" s="83" t="e">
        <f t="shared" si="124"/>
        <v>#NAME?</v>
      </c>
      <c r="EV65" s="83" t="e">
        <f t="shared" si="124"/>
        <v>#NAME?</v>
      </c>
      <c r="EW65" s="83" t="e">
        <f t="shared" si="124"/>
        <v>#NAME?</v>
      </c>
      <c r="EX65" s="83" t="e">
        <f t="shared" si="124"/>
        <v>#NAME?</v>
      </c>
      <c r="EY65" s="83" t="e">
        <f t="shared" si="124"/>
        <v>#NAME?</v>
      </c>
      <c r="EZ65" s="83" t="e">
        <f t="shared" si="124"/>
        <v>#NAME?</v>
      </c>
      <c r="FA65" s="83" t="e">
        <f t="shared" si="124"/>
        <v>#NAME?</v>
      </c>
      <c r="FB65" s="83" t="e">
        <f t="shared" si="124"/>
        <v>#NAME?</v>
      </c>
      <c r="FC65" s="83" t="e">
        <f t="shared" si="124"/>
        <v>#NAME?</v>
      </c>
      <c r="FD65" s="83" t="e">
        <f t="shared" si="124"/>
        <v>#NAME?</v>
      </c>
      <c r="FE65" s="83" t="e">
        <f t="shared" si="124"/>
        <v>#NAME?</v>
      </c>
      <c r="FF65" s="83" t="e">
        <f t="shared" si="124"/>
        <v>#NAME?</v>
      </c>
      <c r="FG65" s="83" t="e">
        <f t="shared" si="124"/>
        <v>#NAME?</v>
      </c>
      <c r="FH65" s="83" t="e">
        <f t="shared" si="124"/>
        <v>#NAME?</v>
      </c>
      <c r="FI65" s="83" t="e">
        <f t="shared" si="124"/>
        <v>#NAME?</v>
      </c>
      <c r="FJ65" s="83" t="e">
        <f t="shared" si="124"/>
        <v>#NAME?</v>
      </c>
      <c r="FK65" s="83" t="e">
        <f t="shared" si="124"/>
        <v>#NAME?</v>
      </c>
      <c r="FL65" s="83" t="e">
        <f t="shared" si="124"/>
        <v>#NAME?</v>
      </c>
      <c r="FM65" s="83" t="e">
        <f t="shared" si="124"/>
        <v>#NAME?</v>
      </c>
      <c r="FN65" s="83" t="e">
        <f t="shared" si="124"/>
        <v>#NAME?</v>
      </c>
      <c r="FO65" s="83" t="e">
        <f t="shared" si="124"/>
        <v>#NAME?</v>
      </c>
      <c r="FP65" s="83" t="e">
        <f t="shared" si="124"/>
        <v>#NAME?</v>
      </c>
      <c r="FQ65" s="83" t="e">
        <f t="shared" si="124"/>
        <v>#NAME?</v>
      </c>
      <c r="FR65" s="83" t="e">
        <f t="shared" si="124"/>
        <v>#NAME?</v>
      </c>
      <c r="FS65" s="83" t="e">
        <f t="shared" si="124"/>
        <v>#NAME?</v>
      </c>
      <c r="FT65" s="83" t="e">
        <f t="shared" si="124"/>
        <v>#NAME?</v>
      </c>
      <c r="FU65" s="83" t="e">
        <f t="shared" si="124"/>
        <v>#NAME?</v>
      </c>
      <c r="FV65" s="83" t="e">
        <f t="shared" si="124"/>
        <v>#NAME?</v>
      </c>
      <c r="FW65" s="83" t="e">
        <f t="shared" si="124"/>
        <v>#NAME?</v>
      </c>
      <c r="FX65" s="83" t="e">
        <f t="shared" si="124"/>
        <v>#NAME?</v>
      </c>
      <c r="FY65" s="83" t="e">
        <f t="shared" si="124"/>
        <v>#NAME?</v>
      </c>
      <c r="FZ65" s="83" t="e">
        <f t="shared" si="124"/>
        <v>#NAME?</v>
      </c>
      <c r="GA65" s="83" t="e">
        <f t="shared" si="124"/>
        <v>#NAME?</v>
      </c>
      <c r="GB65" s="83" t="e">
        <f t="shared" si="124"/>
        <v>#NAME?</v>
      </c>
      <c r="GC65" s="83" t="e">
        <f t="shared" si="124"/>
        <v>#NAME?</v>
      </c>
      <c r="GD65" s="83" t="e">
        <f t="shared" si="124"/>
        <v>#NAME?</v>
      </c>
      <c r="GE65" s="83" t="e">
        <f t="shared" si="124"/>
        <v>#NAME?</v>
      </c>
      <c r="GF65" s="83" t="e">
        <f t="shared" si="124"/>
        <v>#NAME?</v>
      </c>
      <c r="GG65" s="83" t="e">
        <f t="shared" si="124"/>
        <v>#NAME?</v>
      </c>
      <c r="GH65" s="83" t="e">
        <f t="shared" si="124"/>
        <v>#NAME?</v>
      </c>
      <c r="GI65" s="83" t="e">
        <f t="shared" si="124"/>
        <v>#NAME?</v>
      </c>
      <c r="GJ65" s="83" t="e">
        <f t="shared" si="124"/>
        <v>#NAME?</v>
      </c>
      <c r="GK65" s="83" t="e">
        <f t="shared" si="124"/>
        <v>#NAME?</v>
      </c>
      <c r="GL65" s="83" t="e">
        <f t="shared" ref="GL65:HI65" si="125">GL58-GL60</f>
        <v>#NAME?</v>
      </c>
      <c r="GM65" s="83" t="e">
        <f t="shared" si="125"/>
        <v>#NAME?</v>
      </c>
      <c r="GN65" s="83" t="e">
        <f t="shared" si="125"/>
        <v>#NAME?</v>
      </c>
      <c r="GO65" s="83" t="e">
        <f t="shared" si="125"/>
        <v>#NAME?</v>
      </c>
      <c r="GP65" s="83" t="e">
        <f t="shared" si="125"/>
        <v>#NAME?</v>
      </c>
      <c r="GQ65" s="83" t="e">
        <f t="shared" si="125"/>
        <v>#NAME?</v>
      </c>
      <c r="GR65" s="83" t="e">
        <f t="shared" si="125"/>
        <v>#NAME?</v>
      </c>
      <c r="GS65" s="83" t="e">
        <f t="shared" si="125"/>
        <v>#NAME?</v>
      </c>
      <c r="GT65" s="83" t="e">
        <f t="shared" si="125"/>
        <v>#NAME?</v>
      </c>
      <c r="GU65" s="83" t="e">
        <f t="shared" si="125"/>
        <v>#NAME?</v>
      </c>
      <c r="GV65" s="83" t="e">
        <f t="shared" si="125"/>
        <v>#NAME?</v>
      </c>
      <c r="GW65" s="83" t="e">
        <f t="shared" si="125"/>
        <v>#NAME?</v>
      </c>
      <c r="GX65" s="83" t="e">
        <f t="shared" si="125"/>
        <v>#NAME?</v>
      </c>
      <c r="GY65" s="83" t="e">
        <f t="shared" si="125"/>
        <v>#NAME?</v>
      </c>
      <c r="GZ65" s="83" t="e">
        <f t="shared" si="125"/>
        <v>#NAME?</v>
      </c>
      <c r="HA65" s="83" t="e">
        <f t="shared" si="125"/>
        <v>#NAME?</v>
      </c>
      <c r="HB65" s="83" t="e">
        <f t="shared" si="125"/>
        <v>#NAME?</v>
      </c>
      <c r="HC65" s="83" t="e">
        <f t="shared" si="125"/>
        <v>#NAME?</v>
      </c>
      <c r="HD65" s="83" t="e">
        <f t="shared" si="125"/>
        <v>#NAME?</v>
      </c>
      <c r="HE65" s="83" t="e">
        <f t="shared" si="125"/>
        <v>#NAME?</v>
      </c>
      <c r="HF65" s="83" t="e">
        <f t="shared" si="125"/>
        <v>#NAME?</v>
      </c>
      <c r="HG65" s="83" t="e">
        <f t="shared" si="125"/>
        <v>#NAME?</v>
      </c>
      <c r="HH65" s="83" t="e">
        <f t="shared" si="125"/>
        <v>#NAME?</v>
      </c>
      <c r="HI65" s="83" t="e">
        <f t="shared" si="125"/>
        <v>#NAME?</v>
      </c>
    </row>
    <row r="67" spans="1:217" s="22" customFormat="1" x14ac:dyDescent="0.2">
      <c r="A67" s="34" t="s">
        <v>112</v>
      </c>
      <c r="B67" s="83">
        <f t="shared" ref="B67:G67" si="126">SUM(B68:B89)</f>
        <v>0</v>
      </c>
      <c r="C67" s="83">
        <f t="shared" si="126"/>
        <v>0</v>
      </c>
      <c r="D67" s="83">
        <f t="shared" si="126"/>
        <v>0</v>
      </c>
      <c r="E67" s="83">
        <f t="shared" si="126"/>
        <v>0</v>
      </c>
      <c r="F67" s="83">
        <f t="shared" si="126"/>
        <v>0</v>
      </c>
      <c r="G67" s="83">
        <f t="shared" si="126"/>
        <v>0</v>
      </c>
      <c r="H67" s="83">
        <f t="shared" ref="H67:BS67" si="127">SUM(H68:H89)</f>
        <v>0</v>
      </c>
      <c r="I67" s="83">
        <f t="shared" si="127"/>
        <v>0</v>
      </c>
      <c r="J67" s="83">
        <f t="shared" si="127"/>
        <v>0</v>
      </c>
      <c r="K67" s="83">
        <f t="shared" si="127"/>
        <v>0</v>
      </c>
      <c r="L67" s="83">
        <f t="shared" si="127"/>
        <v>0</v>
      </c>
      <c r="M67" s="83">
        <f t="shared" si="127"/>
        <v>0</v>
      </c>
      <c r="N67" s="83">
        <f t="shared" si="127"/>
        <v>0</v>
      </c>
      <c r="O67" s="83">
        <f t="shared" si="127"/>
        <v>0</v>
      </c>
      <c r="P67" s="83">
        <f t="shared" si="127"/>
        <v>0</v>
      </c>
      <c r="Q67" s="83">
        <f t="shared" si="127"/>
        <v>0</v>
      </c>
      <c r="R67" s="83">
        <f t="shared" si="127"/>
        <v>0</v>
      </c>
      <c r="S67" s="83">
        <f t="shared" si="127"/>
        <v>0</v>
      </c>
      <c r="T67" s="83">
        <f t="shared" si="127"/>
        <v>0</v>
      </c>
      <c r="U67" s="83">
        <f t="shared" si="127"/>
        <v>0</v>
      </c>
      <c r="V67" s="83">
        <f t="shared" si="127"/>
        <v>0</v>
      </c>
      <c r="W67" s="83">
        <f t="shared" si="127"/>
        <v>0</v>
      </c>
      <c r="X67" s="83">
        <f t="shared" si="127"/>
        <v>0</v>
      </c>
      <c r="Y67" s="83">
        <f t="shared" si="127"/>
        <v>0</v>
      </c>
      <c r="Z67" s="83">
        <f t="shared" si="127"/>
        <v>0</v>
      </c>
      <c r="AA67" s="83">
        <f t="shared" si="127"/>
        <v>0</v>
      </c>
      <c r="AB67" s="83">
        <f t="shared" si="127"/>
        <v>0</v>
      </c>
      <c r="AC67" s="83">
        <f t="shared" si="127"/>
        <v>0</v>
      </c>
      <c r="AD67" s="83">
        <f t="shared" si="127"/>
        <v>0</v>
      </c>
      <c r="AE67" s="83">
        <f t="shared" si="127"/>
        <v>0</v>
      </c>
      <c r="AF67" s="83">
        <f t="shared" si="127"/>
        <v>0</v>
      </c>
      <c r="AG67" s="83">
        <f t="shared" si="127"/>
        <v>0</v>
      </c>
      <c r="AH67" s="83">
        <f t="shared" si="127"/>
        <v>0</v>
      </c>
      <c r="AI67" s="83">
        <f t="shared" si="127"/>
        <v>0</v>
      </c>
      <c r="AJ67" s="83">
        <f t="shared" si="127"/>
        <v>0</v>
      </c>
      <c r="AK67" s="83">
        <f t="shared" si="127"/>
        <v>0</v>
      </c>
      <c r="AL67" s="83">
        <f t="shared" si="127"/>
        <v>0</v>
      </c>
      <c r="AM67" s="83">
        <f t="shared" si="127"/>
        <v>0</v>
      </c>
      <c r="AN67" s="83">
        <f t="shared" si="127"/>
        <v>0</v>
      </c>
      <c r="AO67" s="83">
        <f t="shared" si="127"/>
        <v>0</v>
      </c>
      <c r="AP67" s="83">
        <f t="shared" si="127"/>
        <v>0</v>
      </c>
      <c r="AQ67" s="83">
        <f t="shared" si="127"/>
        <v>0</v>
      </c>
      <c r="AR67" s="83">
        <f t="shared" si="127"/>
        <v>0</v>
      </c>
      <c r="AS67" s="83">
        <f t="shared" si="127"/>
        <v>0</v>
      </c>
      <c r="AT67" s="83">
        <f t="shared" si="127"/>
        <v>0</v>
      </c>
      <c r="AU67" s="83">
        <f t="shared" si="127"/>
        <v>0</v>
      </c>
      <c r="AV67" s="83">
        <f t="shared" si="127"/>
        <v>0</v>
      </c>
      <c r="AW67" s="83">
        <f t="shared" si="127"/>
        <v>0</v>
      </c>
      <c r="AX67" s="83">
        <f t="shared" si="127"/>
        <v>0</v>
      </c>
      <c r="AY67" s="83">
        <f t="shared" si="127"/>
        <v>0</v>
      </c>
      <c r="AZ67" s="83">
        <f t="shared" si="127"/>
        <v>0</v>
      </c>
      <c r="BA67" s="83">
        <f t="shared" si="127"/>
        <v>0</v>
      </c>
      <c r="BB67" s="83">
        <f t="shared" si="127"/>
        <v>0</v>
      </c>
      <c r="BC67" s="83">
        <f t="shared" si="127"/>
        <v>0</v>
      </c>
      <c r="BD67" s="83">
        <f t="shared" si="127"/>
        <v>0</v>
      </c>
      <c r="BE67" s="83">
        <f t="shared" si="127"/>
        <v>0</v>
      </c>
      <c r="BF67" s="83">
        <f t="shared" si="127"/>
        <v>0</v>
      </c>
      <c r="BG67" s="83">
        <f t="shared" si="127"/>
        <v>0</v>
      </c>
      <c r="BH67" s="83">
        <f t="shared" si="127"/>
        <v>0</v>
      </c>
      <c r="BI67" s="83">
        <f t="shared" si="127"/>
        <v>0</v>
      </c>
      <c r="BJ67" s="83">
        <f t="shared" si="127"/>
        <v>0</v>
      </c>
      <c r="BK67" s="83">
        <f t="shared" si="127"/>
        <v>0</v>
      </c>
      <c r="BL67" s="83">
        <f t="shared" si="127"/>
        <v>0</v>
      </c>
      <c r="BM67" s="83">
        <f t="shared" si="127"/>
        <v>0</v>
      </c>
      <c r="BN67" s="83">
        <f t="shared" si="127"/>
        <v>0</v>
      </c>
      <c r="BO67" s="83">
        <f t="shared" si="127"/>
        <v>0</v>
      </c>
      <c r="BP67" s="83">
        <f t="shared" si="127"/>
        <v>0</v>
      </c>
      <c r="BQ67" s="83">
        <f t="shared" si="127"/>
        <v>0</v>
      </c>
      <c r="BR67" s="83">
        <f t="shared" si="127"/>
        <v>0</v>
      </c>
      <c r="BS67" s="83">
        <f t="shared" si="127"/>
        <v>0</v>
      </c>
      <c r="BT67" s="83">
        <f t="shared" ref="BT67:EE67" si="128">SUM(BT68:BT89)</f>
        <v>0</v>
      </c>
      <c r="BU67" s="83">
        <f t="shared" si="128"/>
        <v>0</v>
      </c>
      <c r="BV67" s="83">
        <f t="shared" si="128"/>
        <v>0</v>
      </c>
      <c r="BW67" s="83">
        <f t="shared" si="128"/>
        <v>0</v>
      </c>
      <c r="BX67" s="83">
        <f t="shared" si="128"/>
        <v>0</v>
      </c>
      <c r="BY67" s="83">
        <f t="shared" si="128"/>
        <v>0</v>
      </c>
      <c r="BZ67" s="83">
        <f t="shared" si="128"/>
        <v>0</v>
      </c>
      <c r="CA67" s="83">
        <f t="shared" si="128"/>
        <v>0</v>
      </c>
      <c r="CB67" s="83">
        <f t="shared" si="128"/>
        <v>0</v>
      </c>
      <c r="CC67" s="83">
        <f t="shared" si="128"/>
        <v>0</v>
      </c>
      <c r="CD67" s="83">
        <f t="shared" si="128"/>
        <v>0</v>
      </c>
      <c r="CE67" s="83">
        <f t="shared" si="128"/>
        <v>0</v>
      </c>
      <c r="CF67" s="83">
        <f t="shared" si="128"/>
        <v>0</v>
      </c>
      <c r="CG67" s="83">
        <f t="shared" si="128"/>
        <v>0</v>
      </c>
      <c r="CH67" s="83">
        <f t="shared" si="128"/>
        <v>0</v>
      </c>
      <c r="CI67" s="83">
        <f t="shared" si="128"/>
        <v>0</v>
      </c>
      <c r="CJ67" s="83">
        <f t="shared" si="128"/>
        <v>0</v>
      </c>
      <c r="CK67" s="83">
        <f t="shared" si="128"/>
        <v>0</v>
      </c>
      <c r="CL67" s="83">
        <f t="shared" si="128"/>
        <v>0</v>
      </c>
      <c r="CM67" s="83">
        <f t="shared" si="128"/>
        <v>0</v>
      </c>
      <c r="CN67" s="83">
        <f t="shared" si="128"/>
        <v>0</v>
      </c>
      <c r="CO67" s="83">
        <f t="shared" si="128"/>
        <v>0</v>
      </c>
      <c r="CP67" s="83">
        <f t="shared" si="128"/>
        <v>0</v>
      </c>
      <c r="CQ67" s="83">
        <f t="shared" si="128"/>
        <v>0</v>
      </c>
      <c r="CR67" s="83">
        <f t="shared" si="128"/>
        <v>0</v>
      </c>
      <c r="CS67" s="83">
        <f t="shared" si="128"/>
        <v>0</v>
      </c>
      <c r="CT67" s="83">
        <f t="shared" si="128"/>
        <v>0</v>
      </c>
      <c r="CU67" s="83">
        <f t="shared" si="128"/>
        <v>0</v>
      </c>
      <c r="CV67" s="83">
        <f t="shared" si="128"/>
        <v>0</v>
      </c>
      <c r="CW67" s="83">
        <f t="shared" si="128"/>
        <v>0</v>
      </c>
      <c r="CX67" s="83">
        <f t="shared" si="128"/>
        <v>0</v>
      </c>
      <c r="CY67" s="83">
        <f t="shared" si="128"/>
        <v>0</v>
      </c>
      <c r="CZ67" s="83">
        <f t="shared" si="128"/>
        <v>0</v>
      </c>
      <c r="DA67" s="83">
        <f t="shared" si="128"/>
        <v>0</v>
      </c>
      <c r="DB67" s="83">
        <f t="shared" si="128"/>
        <v>0</v>
      </c>
      <c r="DC67" s="83">
        <f t="shared" si="128"/>
        <v>0</v>
      </c>
      <c r="DD67" s="83">
        <f t="shared" si="128"/>
        <v>0</v>
      </c>
      <c r="DE67" s="83">
        <f t="shared" si="128"/>
        <v>0</v>
      </c>
      <c r="DF67" s="83">
        <f t="shared" si="128"/>
        <v>0</v>
      </c>
      <c r="DG67" s="83">
        <f t="shared" si="128"/>
        <v>0</v>
      </c>
      <c r="DH67" s="83">
        <f t="shared" si="128"/>
        <v>0</v>
      </c>
      <c r="DI67" s="83">
        <f t="shared" si="128"/>
        <v>0</v>
      </c>
      <c r="DJ67" s="83">
        <f t="shared" si="128"/>
        <v>0</v>
      </c>
      <c r="DK67" s="83">
        <f t="shared" si="128"/>
        <v>0</v>
      </c>
      <c r="DL67" s="83">
        <f t="shared" si="128"/>
        <v>0</v>
      </c>
      <c r="DM67" s="83">
        <f t="shared" si="128"/>
        <v>0</v>
      </c>
      <c r="DN67" s="83">
        <f t="shared" si="128"/>
        <v>0</v>
      </c>
      <c r="DO67" s="83">
        <f t="shared" si="128"/>
        <v>0</v>
      </c>
      <c r="DP67" s="83">
        <f t="shared" si="128"/>
        <v>0</v>
      </c>
      <c r="DQ67" s="83">
        <f t="shared" si="128"/>
        <v>0</v>
      </c>
      <c r="DR67" s="83">
        <f t="shared" si="128"/>
        <v>0</v>
      </c>
      <c r="DS67" s="83">
        <f t="shared" si="128"/>
        <v>0</v>
      </c>
      <c r="DT67" s="83">
        <f t="shared" si="128"/>
        <v>0</v>
      </c>
      <c r="DU67" s="83">
        <f t="shared" si="128"/>
        <v>0</v>
      </c>
      <c r="DV67" s="83">
        <f t="shared" si="128"/>
        <v>0</v>
      </c>
      <c r="DW67" s="83">
        <f t="shared" si="128"/>
        <v>0</v>
      </c>
      <c r="DX67" s="83">
        <f t="shared" si="128"/>
        <v>0</v>
      </c>
      <c r="DY67" s="83">
        <f t="shared" si="128"/>
        <v>0</v>
      </c>
      <c r="DZ67" s="83">
        <f t="shared" si="128"/>
        <v>0</v>
      </c>
      <c r="EA67" s="83">
        <f t="shared" si="128"/>
        <v>0</v>
      </c>
      <c r="EB67" s="83">
        <f t="shared" si="128"/>
        <v>0</v>
      </c>
      <c r="EC67" s="83">
        <f t="shared" si="128"/>
        <v>0</v>
      </c>
      <c r="ED67" s="83">
        <f t="shared" si="128"/>
        <v>0</v>
      </c>
      <c r="EE67" s="83">
        <f t="shared" si="128"/>
        <v>0</v>
      </c>
      <c r="EF67" s="83">
        <f t="shared" ref="EF67:GQ67" si="129">SUM(EF68:EF89)</f>
        <v>0</v>
      </c>
      <c r="EG67" s="83">
        <f t="shared" si="129"/>
        <v>0</v>
      </c>
      <c r="EH67" s="83">
        <f t="shared" si="129"/>
        <v>0</v>
      </c>
      <c r="EI67" s="83">
        <f t="shared" si="129"/>
        <v>0</v>
      </c>
      <c r="EJ67" s="83">
        <f t="shared" si="129"/>
        <v>0</v>
      </c>
      <c r="EK67" s="83">
        <f t="shared" si="129"/>
        <v>0</v>
      </c>
      <c r="EL67" s="83">
        <f t="shared" si="129"/>
        <v>0</v>
      </c>
      <c r="EM67" s="83">
        <f t="shared" si="129"/>
        <v>0</v>
      </c>
      <c r="EN67" s="83">
        <f t="shared" si="129"/>
        <v>0</v>
      </c>
      <c r="EO67" s="83">
        <f t="shared" si="129"/>
        <v>0</v>
      </c>
      <c r="EP67" s="83">
        <f t="shared" si="129"/>
        <v>0</v>
      </c>
      <c r="EQ67" s="83">
        <f t="shared" si="129"/>
        <v>0</v>
      </c>
      <c r="ER67" s="83">
        <f t="shared" si="129"/>
        <v>0</v>
      </c>
      <c r="ES67" s="83">
        <f t="shared" si="129"/>
        <v>0</v>
      </c>
      <c r="ET67" s="83">
        <f t="shared" si="129"/>
        <v>0</v>
      </c>
      <c r="EU67" s="83">
        <f t="shared" si="129"/>
        <v>0</v>
      </c>
      <c r="EV67" s="83">
        <f t="shared" si="129"/>
        <v>0</v>
      </c>
      <c r="EW67" s="83">
        <f t="shared" si="129"/>
        <v>0</v>
      </c>
      <c r="EX67" s="83">
        <f t="shared" si="129"/>
        <v>0</v>
      </c>
      <c r="EY67" s="83">
        <f t="shared" si="129"/>
        <v>0</v>
      </c>
      <c r="EZ67" s="83">
        <f t="shared" si="129"/>
        <v>0</v>
      </c>
      <c r="FA67" s="83">
        <f t="shared" si="129"/>
        <v>0</v>
      </c>
      <c r="FB67" s="83">
        <f t="shared" si="129"/>
        <v>0</v>
      </c>
      <c r="FC67" s="83">
        <f t="shared" si="129"/>
        <v>0</v>
      </c>
      <c r="FD67" s="83">
        <f t="shared" si="129"/>
        <v>0</v>
      </c>
      <c r="FE67" s="83">
        <f t="shared" si="129"/>
        <v>0</v>
      </c>
      <c r="FF67" s="83">
        <f t="shared" si="129"/>
        <v>0</v>
      </c>
      <c r="FG67" s="83">
        <f t="shared" si="129"/>
        <v>0</v>
      </c>
      <c r="FH67" s="83">
        <f t="shared" si="129"/>
        <v>0</v>
      </c>
      <c r="FI67" s="83">
        <f t="shared" si="129"/>
        <v>0</v>
      </c>
      <c r="FJ67" s="83">
        <f t="shared" si="129"/>
        <v>0</v>
      </c>
      <c r="FK67" s="83">
        <f t="shared" si="129"/>
        <v>0</v>
      </c>
      <c r="FL67" s="83">
        <f t="shared" si="129"/>
        <v>0</v>
      </c>
      <c r="FM67" s="83">
        <f t="shared" si="129"/>
        <v>0</v>
      </c>
      <c r="FN67" s="83">
        <f t="shared" si="129"/>
        <v>0</v>
      </c>
      <c r="FO67" s="83">
        <f t="shared" si="129"/>
        <v>0</v>
      </c>
      <c r="FP67" s="83">
        <f t="shared" si="129"/>
        <v>0</v>
      </c>
      <c r="FQ67" s="83">
        <f t="shared" si="129"/>
        <v>0</v>
      </c>
      <c r="FR67" s="83">
        <f t="shared" si="129"/>
        <v>0</v>
      </c>
      <c r="FS67" s="83">
        <f t="shared" si="129"/>
        <v>0</v>
      </c>
      <c r="FT67" s="83">
        <f t="shared" si="129"/>
        <v>0</v>
      </c>
      <c r="FU67" s="83">
        <f t="shared" si="129"/>
        <v>0</v>
      </c>
      <c r="FV67" s="83">
        <f t="shared" si="129"/>
        <v>0</v>
      </c>
      <c r="FW67" s="83">
        <f t="shared" si="129"/>
        <v>0</v>
      </c>
      <c r="FX67" s="83">
        <f t="shared" si="129"/>
        <v>0</v>
      </c>
      <c r="FY67" s="83">
        <f t="shared" si="129"/>
        <v>0</v>
      </c>
      <c r="FZ67" s="83">
        <f t="shared" si="129"/>
        <v>0</v>
      </c>
      <c r="GA67" s="83">
        <f t="shared" si="129"/>
        <v>0</v>
      </c>
      <c r="GB67" s="83">
        <f t="shared" si="129"/>
        <v>0</v>
      </c>
      <c r="GC67" s="83">
        <f t="shared" si="129"/>
        <v>0</v>
      </c>
      <c r="GD67" s="83">
        <f t="shared" si="129"/>
        <v>0</v>
      </c>
      <c r="GE67" s="83">
        <f t="shared" si="129"/>
        <v>0</v>
      </c>
      <c r="GF67" s="83">
        <f t="shared" si="129"/>
        <v>0</v>
      </c>
      <c r="GG67" s="83">
        <f t="shared" si="129"/>
        <v>0</v>
      </c>
      <c r="GH67" s="83">
        <f t="shared" si="129"/>
        <v>0</v>
      </c>
      <c r="GI67" s="83">
        <f t="shared" si="129"/>
        <v>0</v>
      </c>
      <c r="GJ67" s="83">
        <f t="shared" si="129"/>
        <v>0</v>
      </c>
      <c r="GK67" s="83">
        <f t="shared" si="129"/>
        <v>0</v>
      </c>
      <c r="GL67" s="83">
        <f t="shared" si="129"/>
        <v>0</v>
      </c>
      <c r="GM67" s="83">
        <f t="shared" si="129"/>
        <v>0</v>
      </c>
      <c r="GN67" s="83">
        <f t="shared" si="129"/>
        <v>0</v>
      </c>
      <c r="GO67" s="83">
        <f t="shared" si="129"/>
        <v>0</v>
      </c>
      <c r="GP67" s="83">
        <f t="shared" si="129"/>
        <v>0</v>
      </c>
      <c r="GQ67" s="83">
        <f t="shared" si="129"/>
        <v>0</v>
      </c>
      <c r="GR67" s="83">
        <f t="shared" ref="GR67:HI67" si="130">SUM(GR68:GR89)</f>
        <v>0</v>
      </c>
      <c r="GS67" s="83">
        <f t="shared" si="130"/>
        <v>0</v>
      </c>
      <c r="GT67" s="83">
        <f t="shared" si="130"/>
        <v>0</v>
      </c>
      <c r="GU67" s="83">
        <f t="shared" si="130"/>
        <v>0</v>
      </c>
      <c r="GV67" s="83">
        <f t="shared" si="130"/>
        <v>0</v>
      </c>
      <c r="GW67" s="83">
        <f t="shared" si="130"/>
        <v>0</v>
      </c>
      <c r="GX67" s="83">
        <f t="shared" si="130"/>
        <v>0</v>
      </c>
      <c r="GY67" s="83">
        <f t="shared" si="130"/>
        <v>0</v>
      </c>
      <c r="GZ67" s="83">
        <f t="shared" si="130"/>
        <v>0</v>
      </c>
      <c r="HA67" s="83">
        <f t="shared" si="130"/>
        <v>0</v>
      </c>
      <c r="HB67" s="83">
        <f t="shared" si="130"/>
        <v>0</v>
      </c>
      <c r="HC67" s="83">
        <f t="shared" si="130"/>
        <v>0</v>
      </c>
      <c r="HD67" s="83">
        <f t="shared" si="130"/>
        <v>0</v>
      </c>
      <c r="HE67" s="83">
        <f t="shared" si="130"/>
        <v>0</v>
      </c>
      <c r="HF67" s="83">
        <f t="shared" si="130"/>
        <v>0</v>
      </c>
      <c r="HG67" s="83">
        <f t="shared" si="130"/>
        <v>0</v>
      </c>
      <c r="HH67" s="83">
        <f t="shared" si="130"/>
        <v>0</v>
      </c>
      <c r="HI67" s="83">
        <f t="shared" si="130"/>
        <v>0</v>
      </c>
    </row>
    <row r="68" spans="1:217" s="109" customFormat="1" x14ac:dyDescent="0.2">
      <c r="A68" s="113" t="s">
        <v>17</v>
      </c>
      <c r="B68" s="114">
        <v>0</v>
      </c>
      <c r="C68" s="114">
        <v>0</v>
      </c>
      <c r="D68" s="114">
        <v>0</v>
      </c>
      <c r="E68" s="114">
        <v>0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0</v>
      </c>
      <c r="AI68" s="114">
        <v>0</v>
      </c>
      <c r="AJ68" s="114">
        <v>0</v>
      </c>
      <c r="AK68" s="114">
        <v>0</v>
      </c>
      <c r="AL68" s="114">
        <v>0</v>
      </c>
      <c r="AM68" s="114">
        <v>0</v>
      </c>
      <c r="AN68" s="114">
        <v>0</v>
      </c>
      <c r="AO68" s="114">
        <v>0</v>
      </c>
      <c r="AP68" s="114">
        <v>0</v>
      </c>
      <c r="AQ68" s="114">
        <v>0</v>
      </c>
      <c r="AR68" s="114">
        <v>0</v>
      </c>
      <c r="AS68" s="114">
        <v>0</v>
      </c>
      <c r="AT68" s="114">
        <v>0</v>
      </c>
      <c r="AU68" s="114">
        <v>0</v>
      </c>
      <c r="AV68" s="114">
        <v>0</v>
      </c>
      <c r="AW68" s="114">
        <v>0</v>
      </c>
      <c r="AX68" s="114">
        <v>0</v>
      </c>
      <c r="AY68" s="114">
        <v>0</v>
      </c>
      <c r="AZ68" s="114">
        <v>0</v>
      </c>
      <c r="BA68" s="114">
        <v>0</v>
      </c>
      <c r="BB68" s="114">
        <v>0</v>
      </c>
      <c r="BC68" s="114">
        <v>0</v>
      </c>
      <c r="BD68" s="114">
        <v>0</v>
      </c>
      <c r="BE68" s="114">
        <v>0</v>
      </c>
      <c r="BF68" s="114">
        <v>0</v>
      </c>
      <c r="BG68" s="114">
        <v>0</v>
      </c>
      <c r="BH68" s="114">
        <v>0</v>
      </c>
      <c r="BI68" s="114">
        <v>0</v>
      </c>
      <c r="BJ68" s="114">
        <v>0</v>
      </c>
      <c r="BK68" s="114">
        <v>0</v>
      </c>
      <c r="BL68" s="114">
        <v>0</v>
      </c>
      <c r="BM68" s="114">
        <v>0</v>
      </c>
      <c r="BN68" s="114">
        <v>0</v>
      </c>
      <c r="BO68" s="114">
        <v>0</v>
      </c>
      <c r="BP68" s="114">
        <v>0</v>
      </c>
      <c r="BQ68" s="114">
        <v>0</v>
      </c>
      <c r="BR68" s="114">
        <v>0</v>
      </c>
      <c r="BS68" s="114">
        <v>0</v>
      </c>
      <c r="BT68" s="114">
        <v>0</v>
      </c>
      <c r="BU68" s="114">
        <v>0</v>
      </c>
      <c r="BV68" s="114">
        <v>0</v>
      </c>
      <c r="BW68" s="114">
        <v>0</v>
      </c>
      <c r="BX68" s="114">
        <v>0</v>
      </c>
      <c r="BY68" s="114">
        <v>0</v>
      </c>
      <c r="BZ68" s="114">
        <v>0</v>
      </c>
      <c r="CA68" s="114">
        <v>0</v>
      </c>
      <c r="CB68" s="114">
        <v>0</v>
      </c>
      <c r="CC68" s="114">
        <v>0</v>
      </c>
      <c r="CD68" s="114">
        <v>0</v>
      </c>
      <c r="CE68" s="114">
        <v>0</v>
      </c>
      <c r="CF68" s="114">
        <v>0</v>
      </c>
      <c r="CG68" s="114">
        <v>0</v>
      </c>
      <c r="CH68" s="114">
        <v>0</v>
      </c>
      <c r="CI68" s="114">
        <v>0</v>
      </c>
      <c r="CJ68" s="114">
        <v>0</v>
      </c>
      <c r="CK68" s="114">
        <v>0</v>
      </c>
      <c r="CL68" s="114">
        <v>0</v>
      </c>
      <c r="CM68" s="114">
        <v>0</v>
      </c>
      <c r="CN68" s="114">
        <v>0</v>
      </c>
      <c r="CO68" s="114">
        <v>0</v>
      </c>
      <c r="CP68" s="114">
        <v>0</v>
      </c>
      <c r="CQ68" s="114">
        <v>0</v>
      </c>
      <c r="CR68" s="114">
        <v>0</v>
      </c>
      <c r="CS68" s="114">
        <v>0</v>
      </c>
      <c r="CT68" s="114">
        <v>0</v>
      </c>
      <c r="CU68" s="114">
        <v>0</v>
      </c>
      <c r="CV68" s="114">
        <v>0</v>
      </c>
      <c r="CW68" s="114">
        <v>0</v>
      </c>
      <c r="CX68" s="114">
        <v>0</v>
      </c>
      <c r="CY68" s="114">
        <v>0</v>
      </c>
      <c r="CZ68" s="114">
        <v>0</v>
      </c>
      <c r="DA68" s="114">
        <v>0</v>
      </c>
      <c r="DB68" s="114">
        <v>0</v>
      </c>
      <c r="DC68" s="114">
        <v>0</v>
      </c>
      <c r="DD68" s="114">
        <v>0</v>
      </c>
      <c r="DE68" s="114">
        <v>0</v>
      </c>
      <c r="DF68" s="114">
        <v>0</v>
      </c>
      <c r="DG68" s="114">
        <v>0</v>
      </c>
      <c r="DH68" s="114">
        <v>0</v>
      </c>
      <c r="DI68" s="114">
        <v>0</v>
      </c>
      <c r="DJ68" s="114">
        <v>0</v>
      </c>
      <c r="DK68" s="114">
        <v>0</v>
      </c>
      <c r="DL68" s="114">
        <v>0</v>
      </c>
      <c r="DM68" s="114">
        <v>0</v>
      </c>
      <c r="DN68" s="114">
        <v>0</v>
      </c>
      <c r="DO68" s="114">
        <v>0</v>
      </c>
      <c r="DP68" s="114">
        <v>0</v>
      </c>
      <c r="DQ68" s="114">
        <v>0</v>
      </c>
      <c r="DR68" s="114">
        <v>0</v>
      </c>
      <c r="DS68" s="114">
        <v>0</v>
      </c>
      <c r="DT68" s="114">
        <v>0</v>
      </c>
      <c r="DU68" s="114">
        <v>0</v>
      </c>
      <c r="DV68" s="114">
        <v>0</v>
      </c>
      <c r="DW68" s="114">
        <v>0</v>
      </c>
      <c r="DX68" s="114">
        <v>0</v>
      </c>
      <c r="DY68" s="114">
        <v>0</v>
      </c>
      <c r="DZ68" s="114">
        <v>0</v>
      </c>
      <c r="EA68" s="114">
        <v>0</v>
      </c>
      <c r="EB68" s="114">
        <v>0</v>
      </c>
      <c r="EC68" s="114">
        <v>0</v>
      </c>
      <c r="ED68" s="114">
        <v>0</v>
      </c>
      <c r="EE68" s="114">
        <v>0</v>
      </c>
      <c r="EF68" s="114">
        <v>0</v>
      </c>
      <c r="EG68" s="114">
        <v>0</v>
      </c>
      <c r="EH68" s="114">
        <v>0</v>
      </c>
      <c r="EI68" s="114">
        <v>0</v>
      </c>
      <c r="EJ68" s="114">
        <v>0</v>
      </c>
      <c r="EK68" s="114">
        <v>0</v>
      </c>
      <c r="EL68" s="114">
        <v>0</v>
      </c>
      <c r="EM68" s="114">
        <v>0</v>
      </c>
      <c r="EN68" s="114">
        <v>0</v>
      </c>
      <c r="EO68" s="114">
        <v>0</v>
      </c>
      <c r="EP68" s="114">
        <v>0</v>
      </c>
      <c r="EQ68" s="114">
        <v>0</v>
      </c>
      <c r="ER68" s="114">
        <v>0</v>
      </c>
      <c r="ES68" s="114">
        <v>0</v>
      </c>
      <c r="ET68" s="114">
        <v>0</v>
      </c>
      <c r="EU68" s="114">
        <v>0</v>
      </c>
      <c r="EV68" s="114">
        <v>0</v>
      </c>
      <c r="EW68" s="114">
        <v>0</v>
      </c>
      <c r="EX68" s="114">
        <v>0</v>
      </c>
      <c r="EY68" s="114">
        <v>0</v>
      </c>
      <c r="EZ68" s="114">
        <v>0</v>
      </c>
      <c r="FA68" s="114">
        <v>0</v>
      </c>
      <c r="FB68" s="114">
        <v>0</v>
      </c>
      <c r="FC68" s="114">
        <v>0</v>
      </c>
      <c r="FD68" s="114">
        <v>0</v>
      </c>
      <c r="FE68" s="114">
        <v>0</v>
      </c>
      <c r="FF68" s="114">
        <v>0</v>
      </c>
      <c r="FG68" s="114">
        <v>0</v>
      </c>
      <c r="FH68" s="114">
        <v>0</v>
      </c>
      <c r="FI68" s="114">
        <v>0</v>
      </c>
      <c r="FJ68" s="114">
        <v>0</v>
      </c>
      <c r="FK68" s="114">
        <v>0</v>
      </c>
      <c r="FL68" s="114">
        <v>0</v>
      </c>
      <c r="FM68" s="114">
        <v>0</v>
      </c>
      <c r="FN68" s="114">
        <v>0</v>
      </c>
      <c r="FO68" s="114">
        <v>0</v>
      </c>
      <c r="FP68" s="114">
        <v>0</v>
      </c>
      <c r="FQ68" s="114">
        <v>0</v>
      </c>
      <c r="FR68" s="114">
        <v>0</v>
      </c>
      <c r="FS68" s="114">
        <v>0</v>
      </c>
      <c r="FT68" s="114">
        <v>0</v>
      </c>
      <c r="FU68" s="114">
        <v>0</v>
      </c>
      <c r="FV68" s="114">
        <v>0</v>
      </c>
      <c r="FW68" s="114">
        <v>0</v>
      </c>
      <c r="FX68" s="114">
        <v>0</v>
      </c>
      <c r="FY68" s="114">
        <v>0</v>
      </c>
      <c r="FZ68" s="114">
        <v>0</v>
      </c>
      <c r="GA68" s="114">
        <v>0</v>
      </c>
      <c r="GB68" s="114">
        <v>0</v>
      </c>
      <c r="GC68" s="114">
        <v>0</v>
      </c>
      <c r="GD68" s="114">
        <v>0</v>
      </c>
      <c r="GE68" s="114">
        <v>0</v>
      </c>
      <c r="GF68" s="114">
        <v>0</v>
      </c>
      <c r="GG68" s="114">
        <v>0</v>
      </c>
      <c r="GH68" s="114">
        <v>0</v>
      </c>
      <c r="GI68" s="114">
        <v>0</v>
      </c>
      <c r="GJ68" s="114">
        <v>0</v>
      </c>
      <c r="GK68" s="114">
        <v>0</v>
      </c>
      <c r="GL68" s="114">
        <v>0</v>
      </c>
      <c r="GM68" s="114">
        <v>0</v>
      </c>
      <c r="GN68" s="114">
        <v>0</v>
      </c>
      <c r="GO68" s="114">
        <v>0</v>
      </c>
      <c r="GP68" s="114">
        <v>0</v>
      </c>
      <c r="GQ68" s="114">
        <v>0</v>
      </c>
      <c r="GR68" s="114">
        <v>0</v>
      </c>
      <c r="GS68" s="114">
        <v>0</v>
      </c>
      <c r="GT68" s="114">
        <v>0</v>
      </c>
      <c r="GU68" s="114">
        <v>0</v>
      </c>
      <c r="GV68" s="114">
        <v>0</v>
      </c>
      <c r="GW68" s="114">
        <v>0</v>
      </c>
      <c r="GX68" s="114">
        <v>0</v>
      </c>
      <c r="GY68" s="114">
        <v>0</v>
      </c>
      <c r="GZ68" s="114">
        <v>0</v>
      </c>
      <c r="HA68" s="114">
        <v>0</v>
      </c>
      <c r="HB68" s="114">
        <v>0</v>
      </c>
      <c r="HC68" s="114">
        <v>0</v>
      </c>
      <c r="HD68" s="114">
        <v>0</v>
      </c>
      <c r="HE68" s="114">
        <v>0</v>
      </c>
      <c r="HF68" s="114">
        <v>0</v>
      </c>
      <c r="HG68" s="114">
        <v>0</v>
      </c>
      <c r="HH68" s="114">
        <v>0</v>
      </c>
      <c r="HI68" s="114">
        <v>0</v>
      </c>
    </row>
    <row r="69" spans="1:217" s="109" customFormat="1" x14ac:dyDescent="0.2">
      <c r="A69" s="113" t="s">
        <v>18</v>
      </c>
      <c r="B69" s="114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  <c r="AC69" s="114">
        <v>0</v>
      </c>
      <c r="AD69" s="114">
        <v>0</v>
      </c>
      <c r="AE69" s="114">
        <v>0</v>
      </c>
      <c r="AF69" s="114">
        <v>0</v>
      </c>
      <c r="AG69" s="114">
        <v>0</v>
      </c>
      <c r="AH69" s="114">
        <v>0</v>
      </c>
      <c r="AI69" s="114">
        <v>0</v>
      </c>
      <c r="AJ69" s="114">
        <v>0</v>
      </c>
      <c r="AK69" s="114">
        <v>0</v>
      </c>
      <c r="AL69" s="114">
        <v>0</v>
      </c>
      <c r="AM69" s="114">
        <v>0</v>
      </c>
      <c r="AN69" s="114">
        <v>0</v>
      </c>
      <c r="AO69" s="114">
        <v>0</v>
      </c>
      <c r="AP69" s="114">
        <v>0</v>
      </c>
      <c r="AQ69" s="114">
        <v>0</v>
      </c>
      <c r="AR69" s="114">
        <v>0</v>
      </c>
      <c r="AS69" s="114">
        <v>0</v>
      </c>
      <c r="AT69" s="114">
        <v>0</v>
      </c>
      <c r="AU69" s="114">
        <v>0</v>
      </c>
      <c r="AV69" s="114">
        <v>0</v>
      </c>
      <c r="AW69" s="114">
        <v>0</v>
      </c>
      <c r="AX69" s="114">
        <v>0</v>
      </c>
      <c r="AY69" s="114">
        <v>0</v>
      </c>
      <c r="AZ69" s="114">
        <v>0</v>
      </c>
      <c r="BA69" s="114">
        <v>0</v>
      </c>
      <c r="BB69" s="114">
        <v>0</v>
      </c>
      <c r="BC69" s="114">
        <v>0</v>
      </c>
      <c r="BD69" s="114">
        <v>0</v>
      </c>
      <c r="BE69" s="114">
        <v>0</v>
      </c>
      <c r="BF69" s="114">
        <v>0</v>
      </c>
      <c r="BG69" s="114">
        <v>0</v>
      </c>
      <c r="BH69" s="114">
        <v>0</v>
      </c>
      <c r="BI69" s="114">
        <v>0</v>
      </c>
      <c r="BJ69" s="114">
        <v>0</v>
      </c>
      <c r="BK69" s="114">
        <v>0</v>
      </c>
      <c r="BL69" s="114">
        <v>0</v>
      </c>
      <c r="BM69" s="114">
        <v>0</v>
      </c>
      <c r="BN69" s="114">
        <v>0</v>
      </c>
      <c r="BO69" s="114">
        <v>0</v>
      </c>
      <c r="BP69" s="114">
        <v>0</v>
      </c>
      <c r="BQ69" s="114">
        <v>0</v>
      </c>
      <c r="BR69" s="114">
        <v>0</v>
      </c>
      <c r="BS69" s="114">
        <v>0</v>
      </c>
      <c r="BT69" s="114">
        <v>0</v>
      </c>
      <c r="BU69" s="114">
        <v>0</v>
      </c>
      <c r="BV69" s="114">
        <v>0</v>
      </c>
      <c r="BW69" s="114">
        <v>0</v>
      </c>
      <c r="BX69" s="114">
        <v>0</v>
      </c>
      <c r="BY69" s="114">
        <v>0</v>
      </c>
      <c r="BZ69" s="114">
        <v>0</v>
      </c>
      <c r="CA69" s="114">
        <v>0</v>
      </c>
      <c r="CB69" s="114">
        <v>0</v>
      </c>
      <c r="CC69" s="114">
        <v>0</v>
      </c>
      <c r="CD69" s="114">
        <v>0</v>
      </c>
      <c r="CE69" s="114">
        <v>0</v>
      </c>
      <c r="CF69" s="114">
        <v>0</v>
      </c>
      <c r="CG69" s="114">
        <v>0</v>
      </c>
      <c r="CH69" s="114">
        <v>0</v>
      </c>
      <c r="CI69" s="114">
        <v>0</v>
      </c>
      <c r="CJ69" s="114">
        <v>0</v>
      </c>
      <c r="CK69" s="114">
        <v>0</v>
      </c>
      <c r="CL69" s="114">
        <v>0</v>
      </c>
      <c r="CM69" s="114">
        <v>0</v>
      </c>
      <c r="CN69" s="114">
        <v>0</v>
      </c>
      <c r="CO69" s="114">
        <v>0</v>
      </c>
      <c r="CP69" s="114">
        <v>0</v>
      </c>
      <c r="CQ69" s="114">
        <v>0</v>
      </c>
      <c r="CR69" s="114">
        <v>0</v>
      </c>
      <c r="CS69" s="114">
        <v>0</v>
      </c>
      <c r="CT69" s="114">
        <v>0</v>
      </c>
      <c r="CU69" s="114">
        <v>0</v>
      </c>
      <c r="CV69" s="114">
        <v>0</v>
      </c>
      <c r="CW69" s="114">
        <v>0</v>
      </c>
      <c r="CX69" s="114">
        <v>0</v>
      </c>
      <c r="CY69" s="114">
        <v>0</v>
      </c>
      <c r="CZ69" s="114">
        <v>0</v>
      </c>
      <c r="DA69" s="114">
        <v>0</v>
      </c>
      <c r="DB69" s="114">
        <v>0</v>
      </c>
      <c r="DC69" s="114">
        <v>0</v>
      </c>
      <c r="DD69" s="114">
        <v>0</v>
      </c>
      <c r="DE69" s="114">
        <v>0</v>
      </c>
      <c r="DF69" s="114">
        <v>0</v>
      </c>
      <c r="DG69" s="114">
        <v>0</v>
      </c>
      <c r="DH69" s="114">
        <v>0</v>
      </c>
      <c r="DI69" s="114">
        <v>0</v>
      </c>
      <c r="DJ69" s="114">
        <v>0</v>
      </c>
      <c r="DK69" s="114">
        <v>0</v>
      </c>
      <c r="DL69" s="114">
        <v>0</v>
      </c>
      <c r="DM69" s="114">
        <v>0</v>
      </c>
      <c r="DN69" s="114">
        <v>0</v>
      </c>
      <c r="DO69" s="114">
        <v>0</v>
      </c>
      <c r="DP69" s="114">
        <v>0</v>
      </c>
      <c r="DQ69" s="114">
        <v>0</v>
      </c>
      <c r="DR69" s="114">
        <v>0</v>
      </c>
      <c r="DS69" s="114">
        <v>0</v>
      </c>
      <c r="DT69" s="114">
        <v>0</v>
      </c>
      <c r="DU69" s="114">
        <v>0</v>
      </c>
      <c r="DV69" s="114">
        <v>0</v>
      </c>
      <c r="DW69" s="114">
        <v>0</v>
      </c>
      <c r="DX69" s="114">
        <v>0</v>
      </c>
      <c r="DY69" s="114">
        <v>0</v>
      </c>
      <c r="DZ69" s="114">
        <v>0</v>
      </c>
      <c r="EA69" s="114">
        <v>0</v>
      </c>
      <c r="EB69" s="114">
        <v>0</v>
      </c>
      <c r="EC69" s="114">
        <v>0</v>
      </c>
      <c r="ED69" s="114">
        <v>0</v>
      </c>
      <c r="EE69" s="114">
        <v>0</v>
      </c>
      <c r="EF69" s="114">
        <v>0</v>
      </c>
      <c r="EG69" s="114">
        <v>0</v>
      </c>
      <c r="EH69" s="114">
        <v>0</v>
      </c>
      <c r="EI69" s="114">
        <v>0</v>
      </c>
      <c r="EJ69" s="114">
        <v>0</v>
      </c>
      <c r="EK69" s="114">
        <v>0</v>
      </c>
      <c r="EL69" s="114">
        <v>0</v>
      </c>
      <c r="EM69" s="114">
        <v>0</v>
      </c>
      <c r="EN69" s="114">
        <v>0</v>
      </c>
      <c r="EO69" s="114">
        <v>0</v>
      </c>
      <c r="EP69" s="114">
        <v>0</v>
      </c>
      <c r="EQ69" s="114">
        <v>0</v>
      </c>
      <c r="ER69" s="114">
        <v>0</v>
      </c>
      <c r="ES69" s="114">
        <v>0</v>
      </c>
      <c r="ET69" s="114">
        <v>0</v>
      </c>
      <c r="EU69" s="114">
        <v>0</v>
      </c>
      <c r="EV69" s="114">
        <v>0</v>
      </c>
      <c r="EW69" s="114">
        <v>0</v>
      </c>
      <c r="EX69" s="114">
        <v>0</v>
      </c>
      <c r="EY69" s="114">
        <v>0</v>
      </c>
      <c r="EZ69" s="114">
        <v>0</v>
      </c>
      <c r="FA69" s="114">
        <v>0</v>
      </c>
      <c r="FB69" s="114">
        <v>0</v>
      </c>
      <c r="FC69" s="114">
        <v>0</v>
      </c>
      <c r="FD69" s="114">
        <v>0</v>
      </c>
      <c r="FE69" s="114">
        <v>0</v>
      </c>
      <c r="FF69" s="114">
        <v>0</v>
      </c>
      <c r="FG69" s="114">
        <v>0</v>
      </c>
      <c r="FH69" s="114">
        <v>0</v>
      </c>
      <c r="FI69" s="114">
        <v>0</v>
      </c>
      <c r="FJ69" s="114">
        <v>0</v>
      </c>
      <c r="FK69" s="114">
        <v>0</v>
      </c>
      <c r="FL69" s="114">
        <v>0</v>
      </c>
      <c r="FM69" s="114">
        <v>0</v>
      </c>
      <c r="FN69" s="114">
        <v>0</v>
      </c>
      <c r="FO69" s="114">
        <v>0</v>
      </c>
      <c r="FP69" s="114">
        <v>0</v>
      </c>
      <c r="FQ69" s="114">
        <v>0</v>
      </c>
      <c r="FR69" s="114">
        <v>0</v>
      </c>
      <c r="FS69" s="114">
        <v>0</v>
      </c>
      <c r="FT69" s="114">
        <v>0</v>
      </c>
      <c r="FU69" s="114">
        <v>0</v>
      </c>
      <c r="FV69" s="114">
        <v>0</v>
      </c>
      <c r="FW69" s="114">
        <v>0</v>
      </c>
      <c r="FX69" s="114">
        <v>0</v>
      </c>
      <c r="FY69" s="114">
        <v>0</v>
      </c>
      <c r="FZ69" s="114">
        <v>0</v>
      </c>
      <c r="GA69" s="114">
        <v>0</v>
      </c>
      <c r="GB69" s="114">
        <v>0</v>
      </c>
      <c r="GC69" s="114">
        <v>0</v>
      </c>
      <c r="GD69" s="114">
        <v>0</v>
      </c>
      <c r="GE69" s="114">
        <v>0</v>
      </c>
      <c r="GF69" s="114">
        <v>0</v>
      </c>
      <c r="GG69" s="114">
        <v>0</v>
      </c>
      <c r="GH69" s="114">
        <v>0</v>
      </c>
      <c r="GI69" s="114">
        <v>0</v>
      </c>
      <c r="GJ69" s="114">
        <v>0</v>
      </c>
      <c r="GK69" s="114">
        <v>0</v>
      </c>
      <c r="GL69" s="114">
        <v>0</v>
      </c>
      <c r="GM69" s="114">
        <v>0</v>
      </c>
      <c r="GN69" s="114">
        <v>0</v>
      </c>
      <c r="GO69" s="114">
        <v>0</v>
      </c>
      <c r="GP69" s="114">
        <v>0</v>
      </c>
      <c r="GQ69" s="114">
        <v>0</v>
      </c>
      <c r="GR69" s="114">
        <v>0</v>
      </c>
      <c r="GS69" s="114">
        <v>0</v>
      </c>
      <c r="GT69" s="114">
        <v>0</v>
      </c>
      <c r="GU69" s="114">
        <v>0</v>
      </c>
      <c r="GV69" s="114">
        <v>0</v>
      </c>
      <c r="GW69" s="114">
        <v>0</v>
      </c>
      <c r="GX69" s="114">
        <v>0</v>
      </c>
      <c r="GY69" s="114">
        <v>0</v>
      </c>
      <c r="GZ69" s="114">
        <v>0</v>
      </c>
      <c r="HA69" s="114">
        <v>0</v>
      </c>
      <c r="HB69" s="114">
        <v>0</v>
      </c>
      <c r="HC69" s="114">
        <v>0</v>
      </c>
      <c r="HD69" s="114">
        <v>0</v>
      </c>
      <c r="HE69" s="114">
        <v>0</v>
      </c>
      <c r="HF69" s="114">
        <v>0</v>
      </c>
      <c r="HG69" s="114">
        <v>0</v>
      </c>
      <c r="HH69" s="114">
        <v>0</v>
      </c>
      <c r="HI69" s="114">
        <v>0</v>
      </c>
    </row>
    <row r="70" spans="1:217" s="109" customFormat="1" x14ac:dyDescent="0.2">
      <c r="A70" s="113" t="s">
        <v>19</v>
      </c>
      <c r="B70" s="114">
        <v>0</v>
      </c>
      <c r="C70" s="114">
        <v>0</v>
      </c>
      <c r="D70" s="114">
        <v>0</v>
      </c>
      <c r="E70" s="114">
        <v>0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14">
        <v>0</v>
      </c>
      <c r="AG70" s="114">
        <v>0</v>
      </c>
      <c r="AH70" s="114">
        <v>0</v>
      </c>
      <c r="AI70" s="114">
        <v>0</v>
      </c>
      <c r="AJ70" s="114">
        <v>0</v>
      </c>
      <c r="AK70" s="114">
        <v>0</v>
      </c>
      <c r="AL70" s="114">
        <v>0</v>
      </c>
      <c r="AM70" s="114">
        <v>0</v>
      </c>
      <c r="AN70" s="114">
        <v>0</v>
      </c>
      <c r="AO70" s="114">
        <v>0</v>
      </c>
      <c r="AP70" s="114">
        <v>0</v>
      </c>
      <c r="AQ70" s="114">
        <v>0</v>
      </c>
      <c r="AR70" s="114">
        <v>0</v>
      </c>
      <c r="AS70" s="114">
        <v>0</v>
      </c>
      <c r="AT70" s="114">
        <v>0</v>
      </c>
      <c r="AU70" s="114">
        <v>0</v>
      </c>
      <c r="AV70" s="114">
        <v>0</v>
      </c>
      <c r="AW70" s="114">
        <v>0</v>
      </c>
      <c r="AX70" s="114">
        <v>0</v>
      </c>
      <c r="AY70" s="114">
        <v>0</v>
      </c>
      <c r="AZ70" s="114">
        <v>0</v>
      </c>
      <c r="BA70" s="114">
        <v>0</v>
      </c>
      <c r="BB70" s="114">
        <v>0</v>
      </c>
      <c r="BC70" s="114">
        <v>0</v>
      </c>
      <c r="BD70" s="114">
        <v>0</v>
      </c>
      <c r="BE70" s="114">
        <v>0</v>
      </c>
      <c r="BF70" s="114">
        <v>0</v>
      </c>
      <c r="BG70" s="114">
        <v>0</v>
      </c>
      <c r="BH70" s="114">
        <v>0</v>
      </c>
      <c r="BI70" s="114">
        <v>0</v>
      </c>
      <c r="BJ70" s="114">
        <v>0</v>
      </c>
      <c r="BK70" s="114">
        <v>0</v>
      </c>
      <c r="BL70" s="114">
        <v>0</v>
      </c>
      <c r="BM70" s="114">
        <v>0</v>
      </c>
      <c r="BN70" s="114">
        <v>0</v>
      </c>
      <c r="BO70" s="114">
        <v>0</v>
      </c>
      <c r="BP70" s="114">
        <v>0</v>
      </c>
      <c r="BQ70" s="114">
        <v>0</v>
      </c>
      <c r="BR70" s="114">
        <v>0</v>
      </c>
      <c r="BS70" s="114">
        <v>0</v>
      </c>
      <c r="BT70" s="114">
        <v>0</v>
      </c>
      <c r="BU70" s="114">
        <v>0</v>
      </c>
      <c r="BV70" s="114">
        <v>0</v>
      </c>
      <c r="BW70" s="114">
        <v>0</v>
      </c>
      <c r="BX70" s="114">
        <v>0</v>
      </c>
      <c r="BY70" s="114">
        <v>0</v>
      </c>
      <c r="BZ70" s="114">
        <v>0</v>
      </c>
      <c r="CA70" s="114">
        <v>0</v>
      </c>
      <c r="CB70" s="114">
        <v>0</v>
      </c>
      <c r="CC70" s="114">
        <v>0</v>
      </c>
      <c r="CD70" s="114">
        <v>0</v>
      </c>
      <c r="CE70" s="114">
        <v>0</v>
      </c>
      <c r="CF70" s="114">
        <v>0</v>
      </c>
      <c r="CG70" s="114">
        <v>0</v>
      </c>
      <c r="CH70" s="114">
        <v>0</v>
      </c>
      <c r="CI70" s="114">
        <v>0</v>
      </c>
      <c r="CJ70" s="114">
        <v>0</v>
      </c>
      <c r="CK70" s="114">
        <v>0</v>
      </c>
      <c r="CL70" s="114">
        <v>0</v>
      </c>
      <c r="CM70" s="114">
        <v>0</v>
      </c>
      <c r="CN70" s="114">
        <v>0</v>
      </c>
      <c r="CO70" s="114">
        <v>0</v>
      </c>
      <c r="CP70" s="114">
        <v>0</v>
      </c>
      <c r="CQ70" s="114">
        <v>0</v>
      </c>
      <c r="CR70" s="114">
        <v>0</v>
      </c>
      <c r="CS70" s="114">
        <v>0</v>
      </c>
      <c r="CT70" s="114">
        <v>0</v>
      </c>
      <c r="CU70" s="114">
        <v>0</v>
      </c>
      <c r="CV70" s="114">
        <v>0</v>
      </c>
      <c r="CW70" s="114">
        <v>0</v>
      </c>
      <c r="CX70" s="114">
        <v>0</v>
      </c>
      <c r="CY70" s="114">
        <v>0</v>
      </c>
      <c r="CZ70" s="114">
        <v>0</v>
      </c>
      <c r="DA70" s="114">
        <v>0</v>
      </c>
      <c r="DB70" s="114">
        <v>0</v>
      </c>
      <c r="DC70" s="114">
        <v>0</v>
      </c>
      <c r="DD70" s="114">
        <v>0</v>
      </c>
      <c r="DE70" s="114">
        <v>0</v>
      </c>
      <c r="DF70" s="114">
        <v>0</v>
      </c>
      <c r="DG70" s="114">
        <v>0</v>
      </c>
      <c r="DH70" s="114">
        <v>0</v>
      </c>
      <c r="DI70" s="114">
        <v>0</v>
      </c>
      <c r="DJ70" s="114">
        <v>0</v>
      </c>
      <c r="DK70" s="114">
        <v>0</v>
      </c>
      <c r="DL70" s="114">
        <v>0</v>
      </c>
      <c r="DM70" s="114">
        <v>0</v>
      </c>
      <c r="DN70" s="114">
        <v>0</v>
      </c>
      <c r="DO70" s="114">
        <v>0</v>
      </c>
      <c r="DP70" s="114">
        <v>0</v>
      </c>
      <c r="DQ70" s="114">
        <v>0</v>
      </c>
      <c r="DR70" s="114">
        <v>0</v>
      </c>
      <c r="DS70" s="114">
        <v>0</v>
      </c>
      <c r="DT70" s="114">
        <v>0</v>
      </c>
      <c r="DU70" s="114">
        <v>0</v>
      </c>
      <c r="DV70" s="114">
        <v>0</v>
      </c>
      <c r="DW70" s="114">
        <v>0</v>
      </c>
      <c r="DX70" s="114">
        <v>0</v>
      </c>
      <c r="DY70" s="114">
        <v>0</v>
      </c>
      <c r="DZ70" s="114">
        <v>0</v>
      </c>
      <c r="EA70" s="114">
        <v>0</v>
      </c>
      <c r="EB70" s="114">
        <v>0</v>
      </c>
      <c r="EC70" s="114">
        <v>0</v>
      </c>
      <c r="ED70" s="114">
        <v>0</v>
      </c>
      <c r="EE70" s="114">
        <v>0</v>
      </c>
      <c r="EF70" s="114">
        <v>0</v>
      </c>
      <c r="EG70" s="114">
        <v>0</v>
      </c>
      <c r="EH70" s="114">
        <v>0</v>
      </c>
      <c r="EI70" s="114">
        <v>0</v>
      </c>
      <c r="EJ70" s="114">
        <v>0</v>
      </c>
      <c r="EK70" s="114">
        <v>0</v>
      </c>
      <c r="EL70" s="114">
        <v>0</v>
      </c>
      <c r="EM70" s="114">
        <v>0</v>
      </c>
      <c r="EN70" s="114">
        <v>0</v>
      </c>
      <c r="EO70" s="114">
        <v>0</v>
      </c>
      <c r="EP70" s="114">
        <v>0</v>
      </c>
      <c r="EQ70" s="114">
        <v>0</v>
      </c>
      <c r="ER70" s="114">
        <v>0</v>
      </c>
      <c r="ES70" s="114">
        <v>0</v>
      </c>
      <c r="ET70" s="114">
        <v>0</v>
      </c>
      <c r="EU70" s="114">
        <v>0</v>
      </c>
      <c r="EV70" s="114">
        <v>0</v>
      </c>
      <c r="EW70" s="114">
        <v>0</v>
      </c>
      <c r="EX70" s="114">
        <v>0</v>
      </c>
      <c r="EY70" s="114">
        <v>0</v>
      </c>
      <c r="EZ70" s="114">
        <v>0</v>
      </c>
      <c r="FA70" s="114">
        <v>0</v>
      </c>
      <c r="FB70" s="114">
        <v>0</v>
      </c>
      <c r="FC70" s="114">
        <v>0</v>
      </c>
      <c r="FD70" s="114">
        <v>0</v>
      </c>
      <c r="FE70" s="114">
        <v>0</v>
      </c>
      <c r="FF70" s="114">
        <v>0</v>
      </c>
      <c r="FG70" s="114">
        <v>0</v>
      </c>
      <c r="FH70" s="114">
        <v>0</v>
      </c>
      <c r="FI70" s="114">
        <v>0</v>
      </c>
      <c r="FJ70" s="114">
        <v>0</v>
      </c>
      <c r="FK70" s="114">
        <v>0</v>
      </c>
      <c r="FL70" s="114">
        <v>0</v>
      </c>
      <c r="FM70" s="114">
        <v>0</v>
      </c>
      <c r="FN70" s="114">
        <v>0</v>
      </c>
      <c r="FO70" s="114">
        <v>0</v>
      </c>
      <c r="FP70" s="114">
        <v>0</v>
      </c>
      <c r="FQ70" s="114">
        <v>0</v>
      </c>
      <c r="FR70" s="114">
        <v>0</v>
      </c>
      <c r="FS70" s="114">
        <v>0</v>
      </c>
      <c r="FT70" s="114">
        <v>0</v>
      </c>
      <c r="FU70" s="114">
        <v>0</v>
      </c>
      <c r="FV70" s="114">
        <v>0</v>
      </c>
      <c r="FW70" s="114">
        <v>0</v>
      </c>
      <c r="FX70" s="114">
        <v>0</v>
      </c>
      <c r="FY70" s="114">
        <v>0</v>
      </c>
      <c r="FZ70" s="114">
        <v>0</v>
      </c>
      <c r="GA70" s="114">
        <v>0</v>
      </c>
      <c r="GB70" s="114">
        <v>0</v>
      </c>
      <c r="GC70" s="114">
        <v>0</v>
      </c>
      <c r="GD70" s="114">
        <v>0</v>
      </c>
      <c r="GE70" s="114">
        <v>0</v>
      </c>
      <c r="GF70" s="114">
        <v>0</v>
      </c>
      <c r="GG70" s="114">
        <v>0</v>
      </c>
      <c r="GH70" s="114">
        <v>0</v>
      </c>
      <c r="GI70" s="114">
        <v>0</v>
      </c>
      <c r="GJ70" s="114">
        <v>0</v>
      </c>
      <c r="GK70" s="114">
        <v>0</v>
      </c>
      <c r="GL70" s="114">
        <v>0</v>
      </c>
      <c r="GM70" s="114">
        <v>0</v>
      </c>
      <c r="GN70" s="114">
        <v>0</v>
      </c>
      <c r="GO70" s="114">
        <v>0</v>
      </c>
      <c r="GP70" s="114">
        <v>0</v>
      </c>
      <c r="GQ70" s="114">
        <v>0</v>
      </c>
      <c r="GR70" s="114">
        <v>0</v>
      </c>
      <c r="GS70" s="114">
        <v>0</v>
      </c>
      <c r="GT70" s="114">
        <v>0</v>
      </c>
      <c r="GU70" s="114">
        <v>0</v>
      </c>
      <c r="GV70" s="114">
        <v>0</v>
      </c>
      <c r="GW70" s="114">
        <v>0</v>
      </c>
      <c r="GX70" s="114">
        <v>0</v>
      </c>
      <c r="GY70" s="114">
        <v>0</v>
      </c>
      <c r="GZ70" s="114">
        <v>0</v>
      </c>
      <c r="HA70" s="114">
        <v>0</v>
      </c>
      <c r="HB70" s="114">
        <v>0</v>
      </c>
      <c r="HC70" s="114">
        <v>0</v>
      </c>
      <c r="HD70" s="114">
        <v>0</v>
      </c>
      <c r="HE70" s="114">
        <v>0</v>
      </c>
      <c r="HF70" s="114">
        <v>0</v>
      </c>
      <c r="HG70" s="114">
        <v>0</v>
      </c>
      <c r="HH70" s="114">
        <v>0</v>
      </c>
      <c r="HI70" s="114">
        <v>0</v>
      </c>
    </row>
    <row r="71" spans="1:217" s="109" customFormat="1" x14ac:dyDescent="0.2">
      <c r="A71" s="113" t="s">
        <v>20</v>
      </c>
      <c r="B71" s="114">
        <v>0</v>
      </c>
      <c r="C71" s="114">
        <v>0</v>
      </c>
      <c r="D71" s="114">
        <v>0</v>
      </c>
      <c r="E71" s="114">
        <v>0</v>
      </c>
      <c r="F71" s="114">
        <v>0</v>
      </c>
      <c r="G71" s="114">
        <v>0</v>
      </c>
      <c r="H71" s="114">
        <v>0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4">
        <v>0</v>
      </c>
      <c r="AD71" s="114">
        <v>0</v>
      </c>
      <c r="AE71" s="114">
        <v>0</v>
      </c>
      <c r="AF71" s="114">
        <v>0</v>
      </c>
      <c r="AG71" s="114">
        <v>0</v>
      </c>
      <c r="AH71" s="114">
        <v>0</v>
      </c>
      <c r="AI71" s="114">
        <v>0</v>
      </c>
      <c r="AJ71" s="114">
        <v>0</v>
      </c>
      <c r="AK71" s="114">
        <v>0</v>
      </c>
      <c r="AL71" s="114">
        <v>0</v>
      </c>
      <c r="AM71" s="114">
        <v>0</v>
      </c>
      <c r="AN71" s="114">
        <v>0</v>
      </c>
      <c r="AO71" s="114">
        <v>0</v>
      </c>
      <c r="AP71" s="114">
        <v>0</v>
      </c>
      <c r="AQ71" s="114">
        <v>0</v>
      </c>
      <c r="AR71" s="114">
        <v>0</v>
      </c>
      <c r="AS71" s="114">
        <v>0</v>
      </c>
      <c r="AT71" s="114">
        <v>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AZ71" s="114">
        <v>0</v>
      </c>
      <c r="BA71" s="114">
        <v>0</v>
      </c>
      <c r="BB71" s="114">
        <v>0</v>
      </c>
      <c r="BC71" s="114">
        <v>0</v>
      </c>
      <c r="BD71" s="114">
        <v>0</v>
      </c>
      <c r="BE71" s="114">
        <v>0</v>
      </c>
      <c r="BF71" s="114">
        <v>0</v>
      </c>
      <c r="BG71" s="114">
        <v>0</v>
      </c>
      <c r="BH71" s="114">
        <v>0</v>
      </c>
      <c r="BI71" s="114">
        <v>0</v>
      </c>
      <c r="BJ71" s="114">
        <v>0</v>
      </c>
      <c r="BK71" s="114">
        <v>0</v>
      </c>
      <c r="BL71" s="114">
        <v>0</v>
      </c>
      <c r="BM71" s="114">
        <v>0</v>
      </c>
      <c r="BN71" s="114">
        <v>0</v>
      </c>
      <c r="BO71" s="114">
        <v>0</v>
      </c>
      <c r="BP71" s="114">
        <v>0</v>
      </c>
      <c r="BQ71" s="114">
        <v>0</v>
      </c>
      <c r="BR71" s="114">
        <v>0</v>
      </c>
      <c r="BS71" s="114">
        <v>0</v>
      </c>
      <c r="BT71" s="114">
        <v>0</v>
      </c>
      <c r="BU71" s="114">
        <v>0</v>
      </c>
      <c r="BV71" s="114">
        <v>0</v>
      </c>
      <c r="BW71" s="114">
        <v>0</v>
      </c>
      <c r="BX71" s="114">
        <v>0</v>
      </c>
      <c r="BY71" s="114">
        <v>0</v>
      </c>
      <c r="BZ71" s="114">
        <v>0</v>
      </c>
      <c r="CA71" s="114">
        <v>0</v>
      </c>
      <c r="CB71" s="114">
        <v>0</v>
      </c>
      <c r="CC71" s="114">
        <v>0</v>
      </c>
      <c r="CD71" s="114">
        <v>0</v>
      </c>
      <c r="CE71" s="114">
        <v>0</v>
      </c>
      <c r="CF71" s="114">
        <v>0</v>
      </c>
      <c r="CG71" s="114">
        <v>0</v>
      </c>
      <c r="CH71" s="114">
        <v>0</v>
      </c>
      <c r="CI71" s="114">
        <v>0</v>
      </c>
      <c r="CJ71" s="114">
        <v>0</v>
      </c>
      <c r="CK71" s="114">
        <v>0</v>
      </c>
      <c r="CL71" s="114">
        <v>0</v>
      </c>
      <c r="CM71" s="114">
        <v>0</v>
      </c>
      <c r="CN71" s="114">
        <v>0</v>
      </c>
      <c r="CO71" s="114">
        <v>0</v>
      </c>
      <c r="CP71" s="114">
        <v>0</v>
      </c>
      <c r="CQ71" s="114">
        <v>0</v>
      </c>
      <c r="CR71" s="114">
        <v>0</v>
      </c>
      <c r="CS71" s="114">
        <v>0</v>
      </c>
      <c r="CT71" s="114">
        <v>0</v>
      </c>
      <c r="CU71" s="114">
        <v>0</v>
      </c>
      <c r="CV71" s="114">
        <v>0</v>
      </c>
      <c r="CW71" s="114">
        <v>0</v>
      </c>
      <c r="CX71" s="114">
        <v>0</v>
      </c>
      <c r="CY71" s="114">
        <v>0</v>
      </c>
      <c r="CZ71" s="114">
        <v>0</v>
      </c>
      <c r="DA71" s="114">
        <v>0</v>
      </c>
      <c r="DB71" s="114">
        <v>0</v>
      </c>
      <c r="DC71" s="114">
        <v>0</v>
      </c>
      <c r="DD71" s="114">
        <v>0</v>
      </c>
      <c r="DE71" s="114">
        <v>0</v>
      </c>
      <c r="DF71" s="114">
        <v>0</v>
      </c>
      <c r="DG71" s="114">
        <v>0</v>
      </c>
      <c r="DH71" s="114">
        <v>0</v>
      </c>
      <c r="DI71" s="114">
        <v>0</v>
      </c>
      <c r="DJ71" s="114">
        <v>0</v>
      </c>
      <c r="DK71" s="114">
        <v>0</v>
      </c>
      <c r="DL71" s="114">
        <v>0</v>
      </c>
      <c r="DM71" s="114">
        <v>0</v>
      </c>
      <c r="DN71" s="114">
        <v>0</v>
      </c>
      <c r="DO71" s="114">
        <v>0</v>
      </c>
      <c r="DP71" s="114">
        <v>0</v>
      </c>
      <c r="DQ71" s="114">
        <v>0</v>
      </c>
      <c r="DR71" s="114">
        <v>0</v>
      </c>
      <c r="DS71" s="114">
        <v>0</v>
      </c>
      <c r="DT71" s="114">
        <v>0</v>
      </c>
      <c r="DU71" s="114">
        <v>0</v>
      </c>
      <c r="DV71" s="114">
        <v>0</v>
      </c>
      <c r="DW71" s="114">
        <v>0</v>
      </c>
      <c r="DX71" s="114">
        <v>0</v>
      </c>
      <c r="DY71" s="114">
        <v>0</v>
      </c>
      <c r="DZ71" s="114">
        <v>0</v>
      </c>
      <c r="EA71" s="114">
        <v>0</v>
      </c>
      <c r="EB71" s="114">
        <v>0</v>
      </c>
      <c r="EC71" s="114">
        <v>0</v>
      </c>
      <c r="ED71" s="114">
        <v>0</v>
      </c>
      <c r="EE71" s="114">
        <v>0</v>
      </c>
      <c r="EF71" s="114">
        <v>0</v>
      </c>
      <c r="EG71" s="114">
        <v>0</v>
      </c>
      <c r="EH71" s="114">
        <v>0</v>
      </c>
      <c r="EI71" s="114">
        <v>0</v>
      </c>
      <c r="EJ71" s="114">
        <v>0</v>
      </c>
      <c r="EK71" s="114">
        <v>0</v>
      </c>
      <c r="EL71" s="114">
        <v>0</v>
      </c>
      <c r="EM71" s="114">
        <v>0</v>
      </c>
      <c r="EN71" s="114">
        <v>0</v>
      </c>
      <c r="EO71" s="114">
        <v>0</v>
      </c>
      <c r="EP71" s="114">
        <v>0</v>
      </c>
      <c r="EQ71" s="114">
        <v>0</v>
      </c>
      <c r="ER71" s="114">
        <v>0</v>
      </c>
      <c r="ES71" s="114">
        <v>0</v>
      </c>
      <c r="ET71" s="114">
        <v>0</v>
      </c>
      <c r="EU71" s="114">
        <v>0</v>
      </c>
      <c r="EV71" s="114">
        <v>0</v>
      </c>
      <c r="EW71" s="114">
        <v>0</v>
      </c>
      <c r="EX71" s="114">
        <v>0</v>
      </c>
      <c r="EY71" s="114">
        <v>0</v>
      </c>
      <c r="EZ71" s="114">
        <v>0</v>
      </c>
      <c r="FA71" s="114">
        <v>0</v>
      </c>
      <c r="FB71" s="114">
        <v>0</v>
      </c>
      <c r="FC71" s="114">
        <v>0</v>
      </c>
      <c r="FD71" s="114">
        <v>0</v>
      </c>
      <c r="FE71" s="114">
        <v>0</v>
      </c>
      <c r="FF71" s="114">
        <v>0</v>
      </c>
      <c r="FG71" s="114">
        <v>0</v>
      </c>
      <c r="FH71" s="114">
        <v>0</v>
      </c>
      <c r="FI71" s="114">
        <v>0</v>
      </c>
      <c r="FJ71" s="114">
        <v>0</v>
      </c>
      <c r="FK71" s="114">
        <v>0</v>
      </c>
      <c r="FL71" s="114">
        <v>0</v>
      </c>
      <c r="FM71" s="114">
        <v>0</v>
      </c>
      <c r="FN71" s="114">
        <v>0</v>
      </c>
      <c r="FO71" s="114">
        <v>0</v>
      </c>
      <c r="FP71" s="114">
        <v>0</v>
      </c>
      <c r="FQ71" s="114">
        <v>0</v>
      </c>
      <c r="FR71" s="114">
        <v>0</v>
      </c>
      <c r="FS71" s="114">
        <v>0</v>
      </c>
      <c r="FT71" s="114">
        <v>0</v>
      </c>
      <c r="FU71" s="114">
        <v>0</v>
      </c>
      <c r="FV71" s="114">
        <v>0</v>
      </c>
      <c r="FW71" s="114">
        <v>0</v>
      </c>
      <c r="FX71" s="114">
        <v>0</v>
      </c>
      <c r="FY71" s="114">
        <v>0</v>
      </c>
      <c r="FZ71" s="114">
        <v>0</v>
      </c>
      <c r="GA71" s="114">
        <v>0</v>
      </c>
      <c r="GB71" s="114">
        <v>0</v>
      </c>
      <c r="GC71" s="114">
        <v>0</v>
      </c>
      <c r="GD71" s="114">
        <v>0</v>
      </c>
      <c r="GE71" s="114">
        <v>0</v>
      </c>
      <c r="GF71" s="114">
        <v>0</v>
      </c>
      <c r="GG71" s="114">
        <v>0</v>
      </c>
      <c r="GH71" s="114">
        <v>0</v>
      </c>
      <c r="GI71" s="114">
        <v>0</v>
      </c>
      <c r="GJ71" s="114">
        <v>0</v>
      </c>
      <c r="GK71" s="114">
        <v>0</v>
      </c>
      <c r="GL71" s="114">
        <v>0</v>
      </c>
      <c r="GM71" s="114">
        <v>0</v>
      </c>
      <c r="GN71" s="114">
        <v>0</v>
      </c>
      <c r="GO71" s="114">
        <v>0</v>
      </c>
      <c r="GP71" s="114">
        <v>0</v>
      </c>
      <c r="GQ71" s="114">
        <v>0</v>
      </c>
      <c r="GR71" s="114">
        <v>0</v>
      </c>
      <c r="GS71" s="114">
        <v>0</v>
      </c>
      <c r="GT71" s="114">
        <v>0</v>
      </c>
      <c r="GU71" s="114">
        <v>0</v>
      </c>
      <c r="GV71" s="114">
        <v>0</v>
      </c>
      <c r="GW71" s="114">
        <v>0</v>
      </c>
      <c r="GX71" s="114">
        <v>0</v>
      </c>
      <c r="GY71" s="114">
        <v>0</v>
      </c>
      <c r="GZ71" s="114">
        <v>0</v>
      </c>
      <c r="HA71" s="114">
        <v>0</v>
      </c>
      <c r="HB71" s="114">
        <v>0</v>
      </c>
      <c r="HC71" s="114">
        <v>0</v>
      </c>
      <c r="HD71" s="114">
        <v>0</v>
      </c>
      <c r="HE71" s="114">
        <v>0</v>
      </c>
      <c r="HF71" s="114">
        <v>0</v>
      </c>
      <c r="HG71" s="114">
        <v>0</v>
      </c>
      <c r="HH71" s="114">
        <v>0</v>
      </c>
      <c r="HI71" s="114">
        <v>0</v>
      </c>
    </row>
    <row r="72" spans="1:217" s="109" customFormat="1" x14ac:dyDescent="0.2">
      <c r="A72" s="113" t="s">
        <v>21</v>
      </c>
      <c r="B72" s="114">
        <v>0</v>
      </c>
      <c r="C72" s="114">
        <v>0</v>
      </c>
      <c r="D72" s="114">
        <v>0</v>
      </c>
      <c r="E72" s="114">
        <v>0</v>
      </c>
      <c r="F72" s="114">
        <v>0</v>
      </c>
      <c r="G72" s="114">
        <v>0</v>
      </c>
      <c r="H72" s="114">
        <v>0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114">
        <v>0</v>
      </c>
      <c r="AD72" s="114">
        <v>0</v>
      </c>
      <c r="AE72" s="114">
        <v>0</v>
      </c>
      <c r="AF72" s="114">
        <v>0</v>
      </c>
      <c r="AG72" s="114">
        <v>0</v>
      </c>
      <c r="AH72" s="114">
        <v>0</v>
      </c>
      <c r="AI72" s="114">
        <v>0</v>
      </c>
      <c r="AJ72" s="114">
        <v>0</v>
      </c>
      <c r="AK72" s="114">
        <v>0</v>
      </c>
      <c r="AL72" s="114">
        <v>0</v>
      </c>
      <c r="AM72" s="114">
        <v>0</v>
      </c>
      <c r="AN72" s="114">
        <v>0</v>
      </c>
      <c r="AO72" s="114">
        <v>0</v>
      </c>
      <c r="AP72" s="114">
        <v>0</v>
      </c>
      <c r="AQ72" s="114">
        <v>0</v>
      </c>
      <c r="AR72" s="114">
        <v>0</v>
      </c>
      <c r="AS72" s="114">
        <v>0</v>
      </c>
      <c r="AT72" s="114">
        <v>0</v>
      </c>
      <c r="AU72" s="114">
        <v>0</v>
      </c>
      <c r="AV72" s="114">
        <v>0</v>
      </c>
      <c r="AW72" s="114">
        <v>0</v>
      </c>
      <c r="AX72" s="114">
        <v>0</v>
      </c>
      <c r="AY72" s="114">
        <v>0</v>
      </c>
      <c r="AZ72" s="114">
        <v>0</v>
      </c>
      <c r="BA72" s="114">
        <v>0</v>
      </c>
      <c r="BB72" s="114">
        <v>0</v>
      </c>
      <c r="BC72" s="114">
        <v>0</v>
      </c>
      <c r="BD72" s="114">
        <v>0</v>
      </c>
      <c r="BE72" s="114">
        <v>0</v>
      </c>
      <c r="BF72" s="114">
        <v>0</v>
      </c>
      <c r="BG72" s="114">
        <v>0</v>
      </c>
      <c r="BH72" s="114">
        <v>0</v>
      </c>
      <c r="BI72" s="114">
        <v>0</v>
      </c>
      <c r="BJ72" s="114">
        <v>0</v>
      </c>
      <c r="BK72" s="114">
        <v>0</v>
      </c>
      <c r="BL72" s="114">
        <v>0</v>
      </c>
      <c r="BM72" s="114">
        <v>0</v>
      </c>
      <c r="BN72" s="114">
        <v>0</v>
      </c>
      <c r="BO72" s="114">
        <v>0</v>
      </c>
      <c r="BP72" s="114">
        <v>0</v>
      </c>
      <c r="BQ72" s="114">
        <v>0</v>
      </c>
      <c r="BR72" s="114">
        <v>0</v>
      </c>
      <c r="BS72" s="114">
        <v>0</v>
      </c>
      <c r="BT72" s="114">
        <v>0</v>
      </c>
      <c r="BU72" s="114">
        <v>0</v>
      </c>
      <c r="BV72" s="114">
        <v>0</v>
      </c>
      <c r="BW72" s="114">
        <v>0</v>
      </c>
      <c r="BX72" s="114">
        <v>0</v>
      </c>
      <c r="BY72" s="114">
        <v>0</v>
      </c>
      <c r="BZ72" s="114">
        <v>0</v>
      </c>
      <c r="CA72" s="114">
        <v>0</v>
      </c>
      <c r="CB72" s="114">
        <v>0</v>
      </c>
      <c r="CC72" s="114">
        <v>0</v>
      </c>
      <c r="CD72" s="114">
        <v>0</v>
      </c>
      <c r="CE72" s="114">
        <v>0</v>
      </c>
      <c r="CF72" s="114">
        <v>0</v>
      </c>
      <c r="CG72" s="114">
        <v>0</v>
      </c>
      <c r="CH72" s="114">
        <v>0</v>
      </c>
      <c r="CI72" s="114">
        <v>0</v>
      </c>
      <c r="CJ72" s="114">
        <v>0</v>
      </c>
      <c r="CK72" s="114">
        <v>0</v>
      </c>
      <c r="CL72" s="114">
        <v>0</v>
      </c>
      <c r="CM72" s="114">
        <v>0</v>
      </c>
      <c r="CN72" s="114">
        <v>0</v>
      </c>
      <c r="CO72" s="114">
        <v>0</v>
      </c>
      <c r="CP72" s="114">
        <v>0</v>
      </c>
      <c r="CQ72" s="114">
        <v>0</v>
      </c>
      <c r="CR72" s="114">
        <v>0</v>
      </c>
      <c r="CS72" s="114">
        <v>0</v>
      </c>
      <c r="CT72" s="114">
        <v>0</v>
      </c>
      <c r="CU72" s="114">
        <v>0</v>
      </c>
      <c r="CV72" s="114">
        <v>0</v>
      </c>
      <c r="CW72" s="114">
        <v>0</v>
      </c>
      <c r="CX72" s="114">
        <v>0</v>
      </c>
      <c r="CY72" s="114">
        <v>0</v>
      </c>
      <c r="CZ72" s="114">
        <v>0</v>
      </c>
      <c r="DA72" s="114">
        <v>0</v>
      </c>
      <c r="DB72" s="114">
        <v>0</v>
      </c>
      <c r="DC72" s="114">
        <v>0</v>
      </c>
      <c r="DD72" s="114">
        <v>0</v>
      </c>
      <c r="DE72" s="114">
        <v>0</v>
      </c>
      <c r="DF72" s="114">
        <v>0</v>
      </c>
      <c r="DG72" s="114">
        <v>0</v>
      </c>
      <c r="DH72" s="114">
        <v>0</v>
      </c>
      <c r="DI72" s="114">
        <v>0</v>
      </c>
      <c r="DJ72" s="114">
        <v>0</v>
      </c>
      <c r="DK72" s="114">
        <v>0</v>
      </c>
      <c r="DL72" s="114">
        <v>0</v>
      </c>
      <c r="DM72" s="114">
        <v>0</v>
      </c>
      <c r="DN72" s="114">
        <v>0</v>
      </c>
      <c r="DO72" s="114">
        <v>0</v>
      </c>
      <c r="DP72" s="114">
        <v>0</v>
      </c>
      <c r="DQ72" s="114">
        <v>0</v>
      </c>
      <c r="DR72" s="114">
        <v>0</v>
      </c>
      <c r="DS72" s="114">
        <v>0</v>
      </c>
      <c r="DT72" s="114">
        <v>0</v>
      </c>
      <c r="DU72" s="114">
        <v>0</v>
      </c>
      <c r="DV72" s="114">
        <v>0</v>
      </c>
      <c r="DW72" s="114">
        <v>0</v>
      </c>
      <c r="DX72" s="114">
        <v>0</v>
      </c>
      <c r="DY72" s="114">
        <v>0</v>
      </c>
      <c r="DZ72" s="114">
        <v>0</v>
      </c>
      <c r="EA72" s="114">
        <v>0</v>
      </c>
      <c r="EB72" s="114">
        <v>0</v>
      </c>
      <c r="EC72" s="114">
        <v>0</v>
      </c>
      <c r="ED72" s="114">
        <v>0</v>
      </c>
      <c r="EE72" s="114">
        <v>0</v>
      </c>
      <c r="EF72" s="114">
        <v>0</v>
      </c>
      <c r="EG72" s="114">
        <v>0</v>
      </c>
      <c r="EH72" s="114">
        <v>0</v>
      </c>
      <c r="EI72" s="114">
        <v>0</v>
      </c>
      <c r="EJ72" s="114">
        <v>0</v>
      </c>
      <c r="EK72" s="114">
        <v>0</v>
      </c>
      <c r="EL72" s="114">
        <v>0</v>
      </c>
      <c r="EM72" s="114">
        <v>0</v>
      </c>
      <c r="EN72" s="114">
        <v>0</v>
      </c>
      <c r="EO72" s="114">
        <v>0</v>
      </c>
      <c r="EP72" s="114">
        <v>0</v>
      </c>
      <c r="EQ72" s="114">
        <v>0</v>
      </c>
      <c r="ER72" s="114">
        <v>0</v>
      </c>
      <c r="ES72" s="114">
        <v>0</v>
      </c>
      <c r="ET72" s="114">
        <v>0</v>
      </c>
      <c r="EU72" s="114">
        <v>0</v>
      </c>
      <c r="EV72" s="114">
        <v>0</v>
      </c>
      <c r="EW72" s="114">
        <v>0</v>
      </c>
      <c r="EX72" s="114">
        <v>0</v>
      </c>
      <c r="EY72" s="114">
        <v>0</v>
      </c>
      <c r="EZ72" s="114">
        <v>0</v>
      </c>
      <c r="FA72" s="114">
        <v>0</v>
      </c>
      <c r="FB72" s="114">
        <v>0</v>
      </c>
      <c r="FC72" s="114">
        <v>0</v>
      </c>
      <c r="FD72" s="114">
        <v>0</v>
      </c>
      <c r="FE72" s="114">
        <v>0</v>
      </c>
      <c r="FF72" s="114">
        <v>0</v>
      </c>
      <c r="FG72" s="114">
        <v>0</v>
      </c>
      <c r="FH72" s="114">
        <v>0</v>
      </c>
      <c r="FI72" s="114">
        <v>0</v>
      </c>
      <c r="FJ72" s="114">
        <v>0</v>
      </c>
      <c r="FK72" s="114">
        <v>0</v>
      </c>
      <c r="FL72" s="114">
        <v>0</v>
      </c>
      <c r="FM72" s="114">
        <v>0</v>
      </c>
      <c r="FN72" s="114">
        <v>0</v>
      </c>
      <c r="FO72" s="114">
        <v>0</v>
      </c>
      <c r="FP72" s="114">
        <v>0</v>
      </c>
      <c r="FQ72" s="114">
        <v>0</v>
      </c>
      <c r="FR72" s="114">
        <v>0</v>
      </c>
      <c r="FS72" s="114">
        <v>0</v>
      </c>
      <c r="FT72" s="114">
        <v>0</v>
      </c>
      <c r="FU72" s="114">
        <v>0</v>
      </c>
      <c r="FV72" s="114">
        <v>0</v>
      </c>
      <c r="FW72" s="114">
        <v>0</v>
      </c>
      <c r="FX72" s="114">
        <v>0</v>
      </c>
      <c r="FY72" s="114">
        <v>0</v>
      </c>
      <c r="FZ72" s="114">
        <v>0</v>
      </c>
      <c r="GA72" s="114">
        <v>0</v>
      </c>
      <c r="GB72" s="114">
        <v>0</v>
      </c>
      <c r="GC72" s="114">
        <v>0</v>
      </c>
      <c r="GD72" s="114">
        <v>0</v>
      </c>
      <c r="GE72" s="114">
        <v>0</v>
      </c>
      <c r="GF72" s="114">
        <v>0</v>
      </c>
      <c r="GG72" s="114">
        <v>0</v>
      </c>
      <c r="GH72" s="114">
        <v>0</v>
      </c>
      <c r="GI72" s="114">
        <v>0</v>
      </c>
      <c r="GJ72" s="114">
        <v>0</v>
      </c>
      <c r="GK72" s="114">
        <v>0</v>
      </c>
      <c r="GL72" s="114">
        <v>0</v>
      </c>
      <c r="GM72" s="114">
        <v>0</v>
      </c>
      <c r="GN72" s="114">
        <v>0</v>
      </c>
      <c r="GO72" s="114">
        <v>0</v>
      </c>
      <c r="GP72" s="114">
        <v>0</v>
      </c>
      <c r="GQ72" s="114">
        <v>0</v>
      </c>
      <c r="GR72" s="114">
        <v>0</v>
      </c>
      <c r="GS72" s="114">
        <v>0</v>
      </c>
      <c r="GT72" s="114">
        <v>0</v>
      </c>
      <c r="GU72" s="114">
        <v>0</v>
      </c>
      <c r="GV72" s="114">
        <v>0</v>
      </c>
      <c r="GW72" s="114">
        <v>0</v>
      </c>
      <c r="GX72" s="114">
        <v>0</v>
      </c>
      <c r="GY72" s="114">
        <v>0</v>
      </c>
      <c r="GZ72" s="114">
        <v>0</v>
      </c>
      <c r="HA72" s="114">
        <v>0</v>
      </c>
      <c r="HB72" s="114">
        <v>0</v>
      </c>
      <c r="HC72" s="114">
        <v>0</v>
      </c>
      <c r="HD72" s="114">
        <v>0</v>
      </c>
      <c r="HE72" s="114">
        <v>0</v>
      </c>
      <c r="HF72" s="114">
        <v>0</v>
      </c>
      <c r="HG72" s="114">
        <v>0</v>
      </c>
      <c r="HH72" s="114">
        <v>0</v>
      </c>
      <c r="HI72" s="114">
        <v>0</v>
      </c>
    </row>
    <row r="73" spans="1:217" s="109" customFormat="1" x14ac:dyDescent="0.2">
      <c r="A73" s="113" t="s">
        <v>113</v>
      </c>
      <c r="B73" s="114">
        <v>0</v>
      </c>
      <c r="C73" s="114">
        <v>0</v>
      </c>
      <c r="D73" s="114">
        <v>0</v>
      </c>
      <c r="E73" s="114">
        <v>0</v>
      </c>
      <c r="F73" s="114">
        <v>0</v>
      </c>
      <c r="G73" s="114">
        <v>0</v>
      </c>
      <c r="H73" s="114">
        <v>0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  <c r="AC73" s="114">
        <v>0</v>
      </c>
      <c r="AD73" s="114">
        <v>0</v>
      </c>
      <c r="AE73" s="114">
        <v>0</v>
      </c>
      <c r="AF73" s="114">
        <v>0</v>
      </c>
      <c r="AG73" s="114">
        <v>0</v>
      </c>
      <c r="AH73" s="114">
        <v>0</v>
      </c>
      <c r="AI73" s="114">
        <v>0</v>
      </c>
      <c r="AJ73" s="114">
        <v>0</v>
      </c>
      <c r="AK73" s="114">
        <v>0</v>
      </c>
      <c r="AL73" s="114">
        <v>0</v>
      </c>
      <c r="AM73" s="114">
        <v>0</v>
      </c>
      <c r="AN73" s="114">
        <v>0</v>
      </c>
      <c r="AO73" s="114">
        <v>0</v>
      </c>
      <c r="AP73" s="114">
        <v>0</v>
      </c>
      <c r="AQ73" s="114">
        <v>0</v>
      </c>
      <c r="AR73" s="114">
        <v>0</v>
      </c>
      <c r="AS73" s="114">
        <v>0</v>
      </c>
      <c r="AT73" s="114">
        <v>0</v>
      </c>
      <c r="AU73" s="114">
        <v>0</v>
      </c>
      <c r="AV73" s="114">
        <v>0</v>
      </c>
      <c r="AW73" s="114">
        <v>0</v>
      </c>
      <c r="AX73" s="114">
        <v>0</v>
      </c>
      <c r="AY73" s="114">
        <v>0</v>
      </c>
      <c r="AZ73" s="114">
        <v>0</v>
      </c>
      <c r="BA73" s="114">
        <v>0</v>
      </c>
      <c r="BB73" s="114">
        <v>0</v>
      </c>
      <c r="BC73" s="114">
        <v>0</v>
      </c>
      <c r="BD73" s="114">
        <v>0</v>
      </c>
      <c r="BE73" s="114">
        <v>0</v>
      </c>
      <c r="BF73" s="114">
        <v>0</v>
      </c>
      <c r="BG73" s="114">
        <v>0</v>
      </c>
      <c r="BH73" s="114">
        <v>0</v>
      </c>
      <c r="BI73" s="114">
        <v>0</v>
      </c>
      <c r="BJ73" s="114">
        <v>0</v>
      </c>
      <c r="BK73" s="114">
        <v>0</v>
      </c>
      <c r="BL73" s="114">
        <v>0</v>
      </c>
      <c r="BM73" s="114">
        <v>0</v>
      </c>
      <c r="BN73" s="114">
        <v>0</v>
      </c>
      <c r="BO73" s="114">
        <v>0</v>
      </c>
      <c r="BP73" s="114">
        <v>0</v>
      </c>
      <c r="BQ73" s="114">
        <v>0</v>
      </c>
      <c r="BR73" s="114">
        <v>0</v>
      </c>
      <c r="BS73" s="114">
        <v>0</v>
      </c>
      <c r="BT73" s="114">
        <v>0</v>
      </c>
      <c r="BU73" s="114">
        <v>0</v>
      </c>
      <c r="BV73" s="114">
        <v>0</v>
      </c>
      <c r="BW73" s="114">
        <v>0</v>
      </c>
      <c r="BX73" s="114">
        <v>0</v>
      </c>
      <c r="BY73" s="114">
        <v>0</v>
      </c>
      <c r="BZ73" s="114">
        <v>0</v>
      </c>
      <c r="CA73" s="114">
        <v>0</v>
      </c>
      <c r="CB73" s="114">
        <v>0</v>
      </c>
      <c r="CC73" s="114">
        <v>0</v>
      </c>
      <c r="CD73" s="114">
        <v>0</v>
      </c>
      <c r="CE73" s="114">
        <v>0</v>
      </c>
      <c r="CF73" s="114">
        <v>0</v>
      </c>
      <c r="CG73" s="114">
        <v>0</v>
      </c>
      <c r="CH73" s="114">
        <v>0</v>
      </c>
      <c r="CI73" s="114">
        <v>0</v>
      </c>
      <c r="CJ73" s="114">
        <v>0</v>
      </c>
      <c r="CK73" s="114">
        <v>0</v>
      </c>
      <c r="CL73" s="114">
        <v>0</v>
      </c>
      <c r="CM73" s="114">
        <v>0</v>
      </c>
      <c r="CN73" s="114">
        <v>0</v>
      </c>
      <c r="CO73" s="114">
        <v>0</v>
      </c>
      <c r="CP73" s="114">
        <v>0</v>
      </c>
      <c r="CQ73" s="114">
        <v>0</v>
      </c>
      <c r="CR73" s="114">
        <v>0</v>
      </c>
      <c r="CS73" s="114">
        <v>0</v>
      </c>
      <c r="CT73" s="114">
        <v>0</v>
      </c>
      <c r="CU73" s="114">
        <v>0</v>
      </c>
      <c r="CV73" s="114">
        <v>0</v>
      </c>
      <c r="CW73" s="114">
        <v>0</v>
      </c>
      <c r="CX73" s="114">
        <v>0</v>
      </c>
      <c r="CY73" s="114">
        <v>0</v>
      </c>
      <c r="CZ73" s="114">
        <v>0</v>
      </c>
      <c r="DA73" s="114">
        <v>0</v>
      </c>
      <c r="DB73" s="114">
        <v>0</v>
      </c>
      <c r="DC73" s="114">
        <v>0</v>
      </c>
      <c r="DD73" s="114">
        <v>0</v>
      </c>
      <c r="DE73" s="114">
        <v>0</v>
      </c>
      <c r="DF73" s="114">
        <v>0</v>
      </c>
      <c r="DG73" s="114">
        <v>0</v>
      </c>
      <c r="DH73" s="114">
        <v>0</v>
      </c>
      <c r="DI73" s="114">
        <v>0</v>
      </c>
      <c r="DJ73" s="114">
        <v>0</v>
      </c>
      <c r="DK73" s="114">
        <v>0</v>
      </c>
      <c r="DL73" s="114">
        <v>0</v>
      </c>
      <c r="DM73" s="114">
        <v>0</v>
      </c>
      <c r="DN73" s="114">
        <v>0</v>
      </c>
      <c r="DO73" s="114">
        <v>0</v>
      </c>
      <c r="DP73" s="114">
        <v>0</v>
      </c>
      <c r="DQ73" s="114">
        <v>0</v>
      </c>
      <c r="DR73" s="114">
        <v>0</v>
      </c>
      <c r="DS73" s="114">
        <v>0</v>
      </c>
      <c r="DT73" s="114">
        <v>0</v>
      </c>
      <c r="DU73" s="114">
        <v>0</v>
      </c>
      <c r="DV73" s="114">
        <v>0</v>
      </c>
      <c r="DW73" s="114">
        <v>0</v>
      </c>
      <c r="DX73" s="114">
        <v>0</v>
      </c>
      <c r="DY73" s="114">
        <v>0</v>
      </c>
      <c r="DZ73" s="114">
        <v>0</v>
      </c>
      <c r="EA73" s="114">
        <v>0</v>
      </c>
      <c r="EB73" s="114">
        <v>0</v>
      </c>
      <c r="EC73" s="114">
        <v>0</v>
      </c>
      <c r="ED73" s="114">
        <v>0</v>
      </c>
      <c r="EE73" s="114">
        <v>0</v>
      </c>
      <c r="EF73" s="114">
        <v>0</v>
      </c>
      <c r="EG73" s="114">
        <v>0</v>
      </c>
      <c r="EH73" s="114">
        <v>0</v>
      </c>
      <c r="EI73" s="114">
        <v>0</v>
      </c>
      <c r="EJ73" s="114">
        <v>0</v>
      </c>
      <c r="EK73" s="114">
        <v>0</v>
      </c>
      <c r="EL73" s="114">
        <v>0</v>
      </c>
      <c r="EM73" s="114">
        <v>0</v>
      </c>
      <c r="EN73" s="114">
        <v>0</v>
      </c>
      <c r="EO73" s="114">
        <v>0</v>
      </c>
      <c r="EP73" s="114">
        <v>0</v>
      </c>
      <c r="EQ73" s="114">
        <v>0</v>
      </c>
      <c r="ER73" s="114">
        <v>0</v>
      </c>
      <c r="ES73" s="114">
        <v>0</v>
      </c>
      <c r="ET73" s="114">
        <v>0</v>
      </c>
      <c r="EU73" s="114">
        <v>0</v>
      </c>
      <c r="EV73" s="114">
        <v>0</v>
      </c>
      <c r="EW73" s="114">
        <v>0</v>
      </c>
      <c r="EX73" s="114">
        <v>0</v>
      </c>
      <c r="EY73" s="114">
        <v>0</v>
      </c>
      <c r="EZ73" s="114">
        <v>0</v>
      </c>
      <c r="FA73" s="114">
        <v>0</v>
      </c>
      <c r="FB73" s="114">
        <v>0</v>
      </c>
      <c r="FC73" s="114">
        <v>0</v>
      </c>
      <c r="FD73" s="114">
        <v>0</v>
      </c>
      <c r="FE73" s="114">
        <v>0</v>
      </c>
      <c r="FF73" s="114">
        <v>0</v>
      </c>
      <c r="FG73" s="114">
        <v>0</v>
      </c>
      <c r="FH73" s="114">
        <v>0</v>
      </c>
      <c r="FI73" s="114">
        <v>0</v>
      </c>
      <c r="FJ73" s="114">
        <v>0</v>
      </c>
      <c r="FK73" s="114">
        <v>0</v>
      </c>
      <c r="FL73" s="114">
        <v>0</v>
      </c>
      <c r="FM73" s="114">
        <v>0</v>
      </c>
      <c r="FN73" s="114">
        <v>0</v>
      </c>
      <c r="FO73" s="114">
        <v>0</v>
      </c>
      <c r="FP73" s="114">
        <v>0</v>
      </c>
      <c r="FQ73" s="114">
        <v>0</v>
      </c>
      <c r="FR73" s="114">
        <v>0</v>
      </c>
      <c r="FS73" s="114">
        <v>0</v>
      </c>
      <c r="FT73" s="114">
        <v>0</v>
      </c>
      <c r="FU73" s="114">
        <v>0</v>
      </c>
      <c r="FV73" s="114">
        <v>0</v>
      </c>
      <c r="FW73" s="114">
        <v>0</v>
      </c>
      <c r="FX73" s="114">
        <v>0</v>
      </c>
      <c r="FY73" s="114">
        <v>0</v>
      </c>
      <c r="FZ73" s="114">
        <v>0</v>
      </c>
      <c r="GA73" s="114">
        <v>0</v>
      </c>
      <c r="GB73" s="114">
        <v>0</v>
      </c>
      <c r="GC73" s="114">
        <v>0</v>
      </c>
      <c r="GD73" s="114">
        <v>0</v>
      </c>
      <c r="GE73" s="114">
        <v>0</v>
      </c>
      <c r="GF73" s="114">
        <v>0</v>
      </c>
      <c r="GG73" s="114">
        <v>0</v>
      </c>
      <c r="GH73" s="114">
        <v>0</v>
      </c>
      <c r="GI73" s="114">
        <v>0</v>
      </c>
      <c r="GJ73" s="114">
        <v>0</v>
      </c>
      <c r="GK73" s="114">
        <v>0</v>
      </c>
      <c r="GL73" s="114">
        <v>0</v>
      </c>
      <c r="GM73" s="114">
        <v>0</v>
      </c>
      <c r="GN73" s="114">
        <v>0</v>
      </c>
      <c r="GO73" s="114">
        <v>0</v>
      </c>
      <c r="GP73" s="114">
        <v>0</v>
      </c>
      <c r="GQ73" s="114">
        <v>0</v>
      </c>
      <c r="GR73" s="114">
        <v>0</v>
      </c>
      <c r="GS73" s="114">
        <v>0</v>
      </c>
      <c r="GT73" s="114">
        <v>0</v>
      </c>
      <c r="GU73" s="114">
        <v>0</v>
      </c>
      <c r="GV73" s="114">
        <v>0</v>
      </c>
      <c r="GW73" s="114">
        <v>0</v>
      </c>
      <c r="GX73" s="114">
        <v>0</v>
      </c>
      <c r="GY73" s="114">
        <v>0</v>
      </c>
      <c r="GZ73" s="114">
        <v>0</v>
      </c>
      <c r="HA73" s="114">
        <v>0</v>
      </c>
      <c r="HB73" s="114">
        <v>0</v>
      </c>
      <c r="HC73" s="114">
        <v>0</v>
      </c>
      <c r="HD73" s="114">
        <v>0</v>
      </c>
      <c r="HE73" s="114">
        <v>0</v>
      </c>
      <c r="HF73" s="114">
        <v>0</v>
      </c>
      <c r="HG73" s="114">
        <v>0</v>
      </c>
      <c r="HH73" s="114">
        <v>0</v>
      </c>
      <c r="HI73" s="114">
        <v>0</v>
      </c>
    </row>
    <row r="74" spans="1:217" s="109" customFormat="1" x14ac:dyDescent="0.2">
      <c r="A74" s="113" t="s">
        <v>114</v>
      </c>
      <c r="B74" s="114">
        <v>0</v>
      </c>
      <c r="C74" s="114">
        <v>0</v>
      </c>
      <c r="D74" s="114">
        <v>0</v>
      </c>
      <c r="E74" s="114">
        <v>0</v>
      </c>
      <c r="F74" s="114">
        <v>0</v>
      </c>
      <c r="G74" s="114">
        <v>0</v>
      </c>
      <c r="H74" s="114">
        <v>0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4">
        <v>0</v>
      </c>
      <c r="AD74" s="114">
        <v>0</v>
      </c>
      <c r="AE74" s="114">
        <v>0</v>
      </c>
      <c r="AF74" s="114">
        <v>0</v>
      </c>
      <c r="AG74" s="114">
        <v>0</v>
      </c>
      <c r="AH74" s="114">
        <v>0</v>
      </c>
      <c r="AI74" s="114">
        <v>0</v>
      </c>
      <c r="AJ74" s="114">
        <v>0</v>
      </c>
      <c r="AK74" s="114">
        <v>0</v>
      </c>
      <c r="AL74" s="114">
        <v>0</v>
      </c>
      <c r="AM74" s="114">
        <v>0</v>
      </c>
      <c r="AN74" s="114">
        <v>0</v>
      </c>
      <c r="AO74" s="114">
        <v>0</v>
      </c>
      <c r="AP74" s="114">
        <v>0</v>
      </c>
      <c r="AQ74" s="114">
        <v>0</v>
      </c>
      <c r="AR74" s="114">
        <v>0</v>
      </c>
      <c r="AS74" s="114">
        <v>0</v>
      </c>
      <c r="AT74" s="114">
        <v>0</v>
      </c>
      <c r="AU74" s="114">
        <v>0</v>
      </c>
      <c r="AV74" s="114">
        <v>0</v>
      </c>
      <c r="AW74" s="114">
        <v>0</v>
      </c>
      <c r="AX74" s="114">
        <v>0</v>
      </c>
      <c r="AY74" s="114">
        <v>0</v>
      </c>
      <c r="AZ74" s="114">
        <v>0</v>
      </c>
      <c r="BA74" s="114">
        <v>0</v>
      </c>
      <c r="BB74" s="114">
        <v>0</v>
      </c>
      <c r="BC74" s="114">
        <v>0</v>
      </c>
      <c r="BD74" s="114">
        <v>0</v>
      </c>
      <c r="BE74" s="114">
        <v>0</v>
      </c>
      <c r="BF74" s="114">
        <v>0</v>
      </c>
      <c r="BG74" s="114">
        <v>0</v>
      </c>
      <c r="BH74" s="114">
        <v>0</v>
      </c>
      <c r="BI74" s="114">
        <v>0</v>
      </c>
      <c r="BJ74" s="114">
        <v>0</v>
      </c>
      <c r="BK74" s="114">
        <v>0</v>
      </c>
      <c r="BL74" s="114">
        <v>0</v>
      </c>
      <c r="BM74" s="114">
        <v>0</v>
      </c>
      <c r="BN74" s="114">
        <v>0</v>
      </c>
      <c r="BO74" s="114">
        <v>0</v>
      </c>
      <c r="BP74" s="114">
        <v>0</v>
      </c>
      <c r="BQ74" s="114">
        <v>0</v>
      </c>
      <c r="BR74" s="114">
        <v>0</v>
      </c>
      <c r="BS74" s="114">
        <v>0</v>
      </c>
      <c r="BT74" s="114">
        <v>0</v>
      </c>
      <c r="BU74" s="114">
        <v>0</v>
      </c>
      <c r="BV74" s="114">
        <v>0</v>
      </c>
      <c r="BW74" s="114">
        <v>0</v>
      </c>
      <c r="BX74" s="114">
        <v>0</v>
      </c>
      <c r="BY74" s="114">
        <v>0</v>
      </c>
      <c r="BZ74" s="114">
        <v>0</v>
      </c>
      <c r="CA74" s="114">
        <v>0</v>
      </c>
      <c r="CB74" s="114">
        <v>0</v>
      </c>
      <c r="CC74" s="114">
        <v>0</v>
      </c>
      <c r="CD74" s="114">
        <v>0</v>
      </c>
      <c r="CE74" s="114">
        <v>0</v>
      </c>
      <c r="CF74" s="114">
        <v>0</v>
      </c>
      <c r="CG74" s="114">
        <v>0</v>
      </c>
      <c r="CH74" s="114">
        <v>0</v>
      </c>
      <c r="CI74" s="114">
        <v>0</v>
      </c>
      <c r="CJ74" s="114">
        <v>0</v>
      </c>
      <c r="CK74" s="114">
        <v>0</v>
      </c>
      <c r="CL74" s="114">
        <v>0</v>
      </c>
      <c r="CM74" s="114">
        <v>0</v>
      </c>
      <c r="CN74" s="114">
        <v>0</v>
      </c>
      <c r="CO74" s="114">
        <v>0</v>
      </c>
      <c r="CP74" s="114">
        <v>0</v>
      </c>
      <c r="CQ74" s="114">
        <v>0</v>
      </c>
      <c r="CR74" s="114">
        <v>0</v>
      </c>
      <c r="CS74" s="114">
        <v>0</v>
      </c>
      <c r="CT74" s="114">
        <v>0</v>
      </c>
      <c r="CU74" s="114">
        <v>0</v>
      </c>
      <c r="CV74" s="114">
        <v>0</v>
      </c>
      <c r="CW74" s="114">
        <v>0</v>
      </c>
      <c r="CX74" s="114">
        <v>0</v>
      </c>
      <c r="CY74" s="114">
        <v>0</v>
      </c>
      <c r="CZ74" s="114">
        <v>0</v>
      </c>
      <c r="DA74" s="114">
        <v>0</v>
      </c>
      <c r="DB74" s="114">
        <v>0</v>
      </c>
      <c r="DC74" s="114">
        <v>0</v>
      </c>
      <c r="DD74" s="114">
        <v>0</v>
      </c>
      <c r="DE74" s="114">
        <v>0</v>
      </c>
      <c r="DF74" s="114">
        <v>0</v>
      </c>
      <c r="DG74" s="114">
        <v>0</v>
      </c>
      <c r="DH74" s="114">
        <v>0</v>
      </c>
      <c r="DI74" s="114">
        <v>0</v>
      </c>
      <c r="DJ74" s="114">
        <v>0</v>
      </c>
      <c r="DK74" s="114">
        <v>0</v>
      </c>
      <c r="DL74" s="114">
        <v>0</v>
      </c>
      <c r="DM74" s="114">
        <v>0</v>
      </c>
      <c r="DN74" s="114">
        <v>0</v>
      </c>
      <c r="DO74" s="114">
        <v>0</v>
      </c>
      <c r="DP74" s="114">
        <v>0</v>
      </c>
      <c r="DQ74" s="114">
        <v>0</v>
      </c>
      <c r="DR74" s="114">
        <v>0</v>
      </c>
      <c r="DS74" s="114">
        <v>0</v>
      </c>
      <c r="DT74" s="114">
        <v>0</v>
      </c>
      <c r="DU74" s="114">
        <v>0</v>
      </c>
      <c r="DV74" s="114">
        <v>0</v>
      </c>
      <c r="DW74" s="114">
        <v>0</v>
      </c>
      <c r="DX74" s="114">
        <v>0</v>
      </c>
      <c r="DY74" s="114">
        <v>0</v>
      </c>
      <c r="DZ74" s="114">
        <v>0</v>
      </c>
      <c r="EA74" s="114">
        <v>0</v>
      </c>
      <c r="EB74" s="114">
        <v>0</v>
      </c>
      <c r="EC74" s="114">
        <v>0</v>
      </c>
      <c r="ED74" s="114">
        <v>0</v>
      </c>
      <c r="EE74" s="114">
        <v>0</v>
      </c>
      <c r="EF74" s="114">
        <v>0</v>
      </c>
      <c r="EG74" s="114">
        <v>0</v>
      </c>
      <c r="EH74" s="114">
        <v>0</v>
      </c>
      <c r="EI74" s="114">
        <v>0</v>
      </c>
      <c r="EJ74" s="114">
        <v>0</v>
      </c>
      <c r="EK74" s="114">
        <v>0</v>
      </c>
      <c r="EL74" s="114">
        <v>0</v>
      </c>
      <c r="EM74" s="114">
        <v>0</v>
      </c>
      <c r="EN74" s="114">
        <v>0</v>
      </c>
      <c r="EO74" s="114">
        <v>0</v>
      </c>
      <c r="EP74" s="114">
        <v>0</v>
      </c>
      <c r="EQ74" s="114">
        <v>0</v>
      </c>
      <c r="ER74" s="114">
        <v>0</v>
      </c>
      <c r="ES74" s="114">
        <v>0</v>
      </c>
      <c r="ET74" s="114">
        <v>0</v>
      </c>
      <c r="EU74" s="114">
        <v>0</v>
      </c>
      <c r="EV74" s="114">
        <v>0</v>
      </c>
      <c r="EW74" s="114">
        <v>0</v>
      </c>
      <c r="EX74" s="114">
        <v>0</v>
      </c>
      <c r="EY74" s="114">
        <v>0</v>
      </c>
      <c r="EZ74" s="114">
        <v>0</v>
      </c>
      <c r="FA74" s="114">
        <v>0</v>
      </c>
      <c r="FB74" s="114">
        <v>0</v>
      </c>
      <c r="FC74" s="114">
        <v>0</v>
      </c>
      <c r="FD74" s="114">
        <v>0</v>
      </c>
      <c r="FE74" s="114">
        <v>0</v>
      </c>
      <c r="FF74" s="114">
        <v>0</v>
      </c>
      <c r="FG74" s="114">
        <v>0</v>
      </c>
      <c r="FH74" s="114">
        <v>0</v>
      </c>
      <c r="FI74" s="114">
        <v>0</v>
      </c>
      <c r="FJ74" s="114">
        <v>0</v>
      </c>
      <c r="FK74" s="114">
        <v>0</v>
      </c>
      <c r="FL74" s="114">
        <v>0</v>
      </c>
      <c r="FM74" s="114">
        <v>0</v>
      </c>
      <c r="FN74" s="114">
        <v>0</v>
      </c>
      <c r="FO74" s="114">
        <v>0</v>
      </c>
      <c r="FP74" s="114">
        <v>0</v>
      </c>
      <c r="FQ74" s="114">
        <v>0</v>
      </c>
      <c r="FR74" s="114">
        <v>0</v>
      </c>
      <c r="FS74" s="114">
        <v>0</v>
      </c>
      <c r="FT74" s="114">
        <v>0</v>
      </c>
      <c r="FU74" s="114">
        <v>0</v>
      </c>
      <c r="FV74" s="114">
        <v>0</v>
      </c>
      <c r="FW74" s="114">
        <v>0</v>
      </c>
      <c r="FX74" s="114">
        <v>0</v>
      </c>
      <c r="FY74" s="114">
        <v>0</v>
      </c>
      <c r="FZ74" s="114">
        <v>0</v>
      </c>
      <c r="GA74" s="114">
        <v>0</v>
      </c>
      <c r="GB74" s="114">
        <v>0</v>
      </c>
      <c r="GC74" s="114">
        <v>0</v>
      </c>
      <c r="GD74" s="114">
        <v>0</v>
      </c>
      <c r="GE74" s="114">
        <v>0</v>
      </c>
      <c r="GF74" s="114">
        <v>0</v>
      </c>
      <c r="GG74" s="114">
        <v>0</v>
      </c>
      <c r="GH74" s="114">
        <v>0</v>
      </c>
      <c r="GI74" s="114">
        <v>0</v>
      </c>
      <c r="GJ74" s="114">
        <v>0</v>
      </c>
      <c r="GK74" s="114">
        <v>0</v>
      </c>
      <c r="GL74" s="114">
        <v>0</v>
      </c>
      <c r="GM74" s="114">
        <v>0</v>
      </c>
      <c r="GN74" s="114">
        <v>0</v>
      </c>
      <c r="GO74" s="114">
        <v>0</v>
      </c>
      <c r="GP74" s="114">
        <v>0</v>
      </c>
      <c r="GQ74" s="114">
        <v>0</v>
      </c>
      <c r="GR74" s="114">
        <v>0</v>
      </c>
      <c r="GS74" s="114">
        <v>0</v>
      </c>
      <c r="GT74" s="114">
        <v>0</v>
      </c>
      <c r="GU74" s="114">
        <v>0</v>
      </c>
      <c r="GV74" s="114">
        <v>0</v>
      </c>
      <c r="GW74" s="114">
        <v>0</v>
      </c>
      <c r="GX74" s="114">
        <v>0</v>
      </c>
      <c r="GY74" s="114">
        <v>0</v>
      </c>
      <c r="GZ74" s="114">
        <v>0</v>
      </c>
      <c r="HA74" s="114">
        <v>0</v>
      </c>
      <c r="HB74" s="114">
        <v>0</v>
      </c>
      <c r="HC74" s="114">
        <v>0</v>
      </c>
      <c r="HD74" s="114">
        <v>0</v>
      </c>
      <c r="HE74" s="114">
        <v>0</v>
      </c>
      <c r="HF74" s="114">
        <v>0</v>
      </c>
      <c r="HG74" s="114">
        <v>0</v>
      </c>
      <c r="HH74" s="114">
        <v>0</v>
      </c>
      <c r="HI74" s="114">
        <v>0</v>
      </c>
    </row>
    <row r="75" spans="1:217" s="109" customFormat="1" x14ac:dyDescent="0.2">
      <c r="A75" s="113" t="s">
        <v>115</v>
      </c>
      <c r="B75" s="114">
        <v>0</v>
      </c>
      <c r="C75" s="114">
        <v>0</v>
      </c>
      <c r="D75" s="114">
        <v>0</v>
      </c>
      <c r="E75" s="114">
        <v>0</v>
      </c>
      <c r="F75" s="114">
        <v>0</v>
      </c>
      <c r="G75" s="114">
        <v>0</v>
      </c>
      <c r="H75" s="114">
        <v>0</v>
      </c>
      <c r="I75" s="114">
        <v>0</v>
      </c>
      <c r="J75" s="114">
        <v>0</v>
      </c>
      <c r="K75" s="11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  <c r="AC75" s="114">
        <v>0</v>
      </c>
      <c r="AD75" s="114">
        <v>0</v>
      </c>
      <c r="AE75" s="114">
        <v>0</v>
      </c>
      <c r="AF75" s="114">
        <v>0</v>
      </c>
      <c r="AG75" s="114">
        <v>0</v>
      </c>
      <c r="AH75" s="114">
        <v>0</v>
      </c>
      <c r="AI75" s="114">
        <v>0</v>
      </c>
      <c r="AJ75" s="114">
        <v>0</v>
      </c>
      <c r="AK75" s="114">
        <v>0</v>
      </c>
      <c r="AL75" s="114">
        <v>0</v>
      </c>
      <c r="AM75" s="114">
        <v>0</v>
      </c>
      <c r="AN75" s="114">
        <v>0</v>
      </c>
      <c r="AO75" s="114">
        <v>0</v>
      </c>
      <c r="AP75" s="114">
        <v>0</v>
      </c>
      <c r="AQ75" s="114">
        <v>0</v>
      </c>
      <c r="AR75" s="114">
        <v>0</v>
      </c>
      <c r="AS75" s="114">
        <v>0</v>
      </c>
      <c r="AT75" s="114">
        <v>0</v>
      </c>
      <c r="AU75" s="114">
        <v>0</v>
      </c>
      <c r="AV75" s="114">
        <v>0</v>
      </c>
      <c r="AW75" s="114">
        <v>0</v>
      </c>
      <c r="AX75" s="114">
        <v>0</v>
      </c>
      <c r="AY75" s="114">
        <v>0</v>
      </c>
      <c r="AZ75" s="114">
        <v>0</v>
      </c>
      <c r="BA75" s="114">
        <v>0</v>
      </c>
      <c r="BB75" s="114">
        <v>0</v>
      </c>
      <c r="BC75" s="114">
        <v>0</v>
      </c>
      <c r="BD75" s="114">
        <v>0</v>
      </c>
      <c r="BE75" s="114">
        <v>0</v>
      </c>
      <c r="BF75" s="114">
        <v>0</v>
      </c>
      <c r="BG75" s="114">
        <v>0</v>
      </c>
      <c r="BH75" s="114">
        <v>0</v>
      </c>
      <c r="BI75" s="114">
        <v>0</v>
      </c>
      <c r="BJ75" s="114">
        <v>0</v>
      </c>
      <c r="BK75" s="114">
        <v>0</v>
      </c>
      <c r="BL75" s="114">
        <v>0</v>
      </c>
      <c r="BM75" s="114">
        <v>0</v>
      </c>
      <c r="BN75" s="114">
        <v>0</v>
      </c>
      <c r="BO75" s="114">
        <v>0</v>
      </c>
      <c r="BP75" s="114">
        <v>0</v>
      </c>
      <c r="BQ75" s="114">
        <v>0</v>
      </c>
      <c r="BR75" s="114">
        <v>0</v>
      </c>
      <c r="BS75" s="114">
        <v>0</v>
      </c>
      <c r="BT75" s="114">
        <v>0</v>
      </c>
      <c r="BU75" s="114">
        <v>0</v>
      </c>
      <c r="BV75" s="114">
        <v>0</v>
      </c>
      <c r="BW75" s="114">
        <v>0</v>
      </c>
      <c r="BX75" s="114">
        <v>0</v>
      </c>
      <c r="BY75" s="114">
        <v>0</v>
      </c>
      <c r="BZ75" s="114">
        <v>0</v>
      </c>
      <c r="CA75" s="114">
        <v>0</v>
      </c>
      <c r="CB75" s="114">
        <v>0</v>
      </c>
      <c r="CC75" s="114">
        <v>0</v>
      </c>
      <c r="CD75" s="114">
        <v>0</v>
      </c>
      <c r="CE75" s="114">
        <v>0</v>
      </c>
      <c r="CF75" s="114">
        <v>0</v>
      </c>
      <c r="CG75" s="114">
        <v>0</v>
      </c>
      <c r="CH75" s="114">
        <v>0</v>
      </c>
      <c r="CI75" s="114">
        <v>0</v>
      </c>
      <c r="CJ75" s="114">
        <v>0</v>
      </c>
      <c r="CK75" s="114">
        <v>0</v>
      </c>
      <c r="CL75" s="114">
        <v>0</v>
      </c>
      <c r="CM75" s="114">
        <v>0</v>
      </c>
      <c r="CN75" s="114">
        <v>0</v>
      </c>
      <c r="CO75" s="114">
        <v>0</v>
      </c>
      <c r="CP75" s="114">
        <v>0</v>
      </c>
      <c r="CQ75" s="114">
        <v>0</v>
      </c>
      <c r="CR75" s="114">
        <v>0</v>
      </c>
      <c r="CS75" s="114">
        <v>0</v>
      </c>
      <c r="CT75" s="114">
        <v>0</v>
      </c>
      <c r="CU75" s="114">
        <v>0</v>
      </c>
      <c r="CV75" s="114">
        <v>0</v>
      </c>
      <c r="CW75" s="114">
        <v>0</v>
      </c>
      <c r="CX75" s="114">
        <v>0</v>
      </c>
      <c r="CY75" s="114">
        <v>0</v>
      </c>
      <c r="CZ75" s="114">
        <v>0</v>
      </c>
      <c r="DA75" s="114">
        <v>0</v>
      </c>
      <c r="DB75" s="114">
        <v>0</v>
      </c>
      <c r="DC75" s="114">
        <v>0</v>
      </c>
      <c r="DD75" s="114">
        <v>0</v>
      </c>
      <c r="DE75" s="114">
        <v>0</v>
      </c>
      <c r="DF75" s="114">
        <v>0</v>
      </c>
      <c r="DG75" s="114">
        <v>0</v>
      </c>
      <c r="DH75" s="114">
        <v>0</v>
      </c>
      <c r="DI75" s="114">
        <v>0</v>
      </c>
      <c r="DJ75" s="114">
        <v>0</v>
      </c>
      <c r="DK75" s="114">
        <v>0</v>
      </c>
      <c r="DL75" s="114">
        <v>0</v>
      </c>
      <c r="DM75" s="114">
        <v>0</v>
      </c>
      <c r="DN75" s="114">
        <v>0</v>
      </c>
      <c r="DO75" s="114">
        <v>0</v>
      </c>
      <c r="DP75" s="114">
        <v>0</v>
      </c>
      <c r="DQ75" s="114">
        <v>0</v>
      </c>
      <c r="DR75" s="114">
        <v>0</v>
      </c>
      <c r="DS75" s="114">
        <v>0</v>
      </c>
      <c r="DT75" s="114">
        <v>0</v>
      </c>
      <c r="DU75" s="114">
        <v>0</v>
      </c>
      <c r="DV75" s="114">
        <v>0</v>
      </c>
      <c r="DW75" s="114">
        <v>0</v>
      </c>
      <c r="DX75" s="114">
        <v>0</v>
      </c>
      <c r="DY75" s="114">
        <v>0</v>
      </c>
      <c r="DZ75" s="114">
        <v>0</v>
      </c>
      <c r="EA75" s="114">
        <v>0</v>
      </c>
      <c r="EB75" s="114">
        <v>0</v>
      </c>
      <c r="EC75" s="114">
        <v>0</v>
      </c>
      <c r="ED75" s="114">
        <v>0</v>
      </c>
      <c r="EE75" s="114">
        <v>0</v>
      </c>
      <c r="EF75" s="114">
        <v>0</v>
      </c>
      <c r="EG75" s="114">
        <v>0</v>
      </c>
      <c r="EH75" s="114">
        <v>0</v>
      </c>
      <c r="EI75" s="114">
        <v>0</v>
      </c>
      <c r="EJ75" s="114">
        <v>0</v>
      </c>
      <c r="EK75" s="114">
        <v>0</v>
      </c>
      <c r="EL75" s="114">
        <v>0</v>
      </c>
      <c r="EM75" s="114">
        <v>0</v>
      </c>
      <c r="EN75" s="114">
        <v>0</v>
      </c>
      <c r="EO75" s="114">
        <v>0</v>
      </c>
      <c r="EP75" s="114">
        <v>0</v>
      </c>
      <c r="EQ75" s="114">
        <v>0</v>
      </c>
      <c r="ER75" s="114">
        <v>0</v>
      </c>
      <c r="ES75" s="114">
        <v>0</v>
      </c>
      <c r="ET75" s="114">
        <v>0</v>
      </c>
      <c r="EU75" s="114">
        <v>0</v>
      </c>
      <c r="EV75" s="114">
        <v>0</v>
      </c>
      <c r="EW75" s="114">
        <v>0</v>
      </c>
      <c r="EX75" s="114">
        <v>0</v>
      </c>
      <c r="EY75" s="114">
        <v>0</v>
      </c>
      <c r="EZ75" s="114">
        <v>0</v>
      </c>
      <c r="FA75" s="114">
        <v>0</v>
      </c>
      <c r="FB75" s="114">
        <v>0</v>
      </c>
      <c r="FC75" s="114">
        <v>0</v>
      </c>
      <c r="FD75" s="114">
        <v>0</v>
      </c>
      <c r="FE75" s="114">
        <v>0</v>
      </c>
      <c r="FF75" s="114">
        <v>0</v>
      </c>
      <c r="FG75" s="114">
        <v>0</v>
      </c>
      <c r="FH75" s="114">
        <v>0</v>
      </c>
      <c r="FI75" s="114">
        <v>0</v>
      </c>
      <c r="FJ75" s="114">
        <v>0</v>
      </c>
      <c r="FK75" s="114">
        <v>0</v>
      </c>
      <c r="FL75" s="114">
        <v>0</v>
      </c>
      <c r="FM75" s="114">
        <v>0</v>
      </c>
      <c r="FN75" s="114">
        <v>0</v>
      </c>
      <c r="FO75" s="114">
        <v>0</v>
      </c>
      <c r="FP75" s="114">
        <v>0</v>
      </c>
      <c r="FQ75" s="114">
        <v>0</v>
      </c>
      <c r="FR75" s="114">
        <v>0</v>
      </c>
      <c r="FS75" s="114">
        <v>0</v>
      </c>
      <c r="FT75" s="114">
        <v>0</v>
      </c>
      <c r="FU75" s="114">
        <v>0</v>
      </c>
      <c r="FV75" s="114">
        <v>0</v>
      </c>
      <c r="FW75" s="114">
        <v>0</v>
      </c>
      <c r="FX75" s="114">
        <v>0</v>
      </c>
      <c r="FY75" s="114">
        <v>0</v>
      </c>
      <c r="FZ75" s="114">
        <v>0</v>
      </c>
      <c r="GA75" s="114">
        <v>0</v>
      </c>
      <c r="GB75" s="114">
        <v>0</v>
      </c>
      <c r="GC75" s="114">
        <v>0</v>
      </c>
      <c r="GD75" s="114">
        <v>0</v>
      </c>
      <c r="GE75" s="114">
        <v>0</v>
      </c>
      <c r="GF75" s="114">
        <v>0</v>
      </c>
      <c r="GG75" s="114">
        <v>0</v>
      </c>
      <c r="GH75" s="114">
        <v>0</v>
      </c>
      <c r="GI75" s="114">
        <v>0</v>
      </c>
      <c r="GJ75" s="114">
        <v>0</v>
      </c>
      <c r="GK75" s="114">
        <v>0</v>
      </c>
      <c r="GL75" s="114">
        <v>0</v>
      </c>
      <c r="GM75" s="114">
        <v>0</v>
      </c>
      <c r="GN75" s="114">
        <v>0</v>
      </c>
      <c r="GO75" s="114">
        <v>0</v>
      </c>
      <c r="GP75" s="114">
        <v>0</v>
      </c>
      <c r="GQ75" s="114">
        <v>0</v>
      </c>
      <c r="GR75" s="114">
        <v>0</v>
      </c>
      <c r="GS75" s="114">
        <v>0</v>
      </c>
      <c r="GT75" s="114">
        <v>0</v>
      </c>
      <c r="GU75" s="114">
        <v>0</v>
      </c>
      <c r="GV75" s="114">
        <v>0</v>
      </c>
      <c r="GW75" s="114">
        <v>0</v>
      </c>
      <c r="GX75" s="114">
        <v>0</v>
      </c>
      <c r="GY75" s="114">
        <v>0</v>
      </c>
      <c r="GZ75" s="114">
        <v>0</v>
      </c>
      <c r="HA75" s="114">
        <v>0</v>
      </c>
      <c r="HB75" s="114">
        <v>0</v>
      </c>
      <c r="HC75" s="114">
        <v>0</v>
      </c>
      <c r="HD75" s="114">
        <v>0</v>
      </c>
      <c r="HE75" s="114">
        <v>0</v>
      </c>
      <c r="HF75" s="114">
        <v>0</v>
      </c>
      <c r="HG75" s="114">
        <v>0</v>
      </c>
      <c r="HH75" s="114">
        <v>0</v>
      </c>
      <c r="HI75" s="114">
        <v>0</v>
      </c>
    </row>
    <row r="76" spans="1:217" s="109" customFormat="1" x14ac:dyDescent="0.2">
      <c r="A76" s="113" t="s">
        <v>116</v>
      </c>
      <c r="B76" s="114">
        <v>0</v>
      </c>
      <c r="C76" s="114">
        <v>0</v>
      </c>
      <c r="D76" s="114">
        <v>0</v>
      </c>
      <c r="E76" s="114">
        <v>0</v>
      </c>
      <c r="F76" s="114">
        <v>0</v>
      </c>
      <c r="G76" s="114">
        <v>0</v>
      </c>
      <c r="H76" s="114">
        <v>0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  <c r="AC76" s="114">
        <v>0</v>
      </c>
      <c r="AD76" s="114">
        <v>0</v>
      </c>
      <c r="AE76" s="114">
        <v>0</v>
      </c>
      <c r="AF76" s="114">
        <v>0</v>
      </c>
      <c r="AG76" s="114">
        <v>0</v>
      </c>
      <c r="AH76" s="114">
        <v>0</v>
      </c>
      <c r="AI76" s="114">
        <v>0</v>
      </c>
      <c r="AJ76" s="114">
        <v>0</v>
      </c>
      <c r="AK76" s="114">
        <v>0</v>
      </c>
      <c r="AL76" s="114">
        <v>0</v>
      </c>
      <c r="AM76" s="114">
        <v>0</v>
      </c>
      <c r="AN76" s="114">
        <v>0</v>
      </c>
      <c r="AO76" s="114">
        <v>0</v>
      </c>
      <c r="AP76" s="114">
        <v>0</v>
      </c>
      <c r="AQ76" s="114">
        <v>0</v>
      </c>
      <c r="AR76" s="114">
        <v>0</v>
      </c>
      <c r="AS76" s="114">
        <v>0</v>
      </c>
      <c r="AT76" s="114">
        <v>0</v>
      </c>
      <c r="AU76" s="114">
        <v>0</v>
      </c>
      <c r="AV76" s="114">
        <v>0</v>
      </c>
      <c r="AW76" s="114">
        <v>0</v>
      </c>
      <c r="AX76" s="114">
        <v>0</v>
      </c>
      <c r="AY76" s="114">
        <v>0</v>
      </c>
      <c r="AZ76" s="114">
        <v>0</v>
      </c>
      <c r="BA76" s="114">
        <v>0</v>
      </c>
      <c r="BB76" s="114">
        <v>0</v>
      </c>
      <c r="BC76" s="114">
        <v>0</v>
      </c>
      <c r="BD76" s="114">
        <v>0</v>
      </c>
      <c r="BE76" s="114">
        <v>0</v>
      </c>
      <c r="BF76" s="114">
        <v>0</v>
      </c>
      <c r="BG76" s="114">
        <v>0</v>
      </c>
      <c r="BH76" s="114">
        <v>0</v>
      </c>
      <c r="BI76" s="114">
        <v>0</v>
      </c>
      <c r="BJ76" s="114">
        <v>0</v>
      </c>
      <c r="BK76" s="114">
        <v>0</v>
      </c>
      <c r="BL76" s="114">
        <v>0</v>
      </c>
      <c r="BM76" s="114">
        <v>0</v>
      </c>
      <c r="BN76" s="114">
        <v>0</v>
      </c>
      <c r="BO76" s="114">
        <v>0</v>
      </c>
      <c r="BP76" s="114">
        <v>0</v>
      </c>
      <c r="BQ76" s="114">
        <v>0</v>
      </c>
      <c r="BR76" s="114">
        <v>0</v>
      </c>
      <c r="BS76" s="114">
        <v>0</v>
      </c>
      <c r="BT76" s="114">
        <v>0</v>
      </c>
      <c r="BU76" s="114">
        <v>0</v>
      </c>
      <c r="BV76" s="114">
        <v>0</v>
      </c>
      <c r="BW76" s="114">
        <v>0</v>
      </c>
      <c r="BX76" s="114">
        <v>0</v>
      </c>
      <c r="BY76" s="114">
        <v>0</v>
      </c>
      <c r="BZ76" s="114">
        <v>0</v>
      </c>
      <c r="CA76" s="114">
        <v>0</v>
      </c>
      <c r="CB76" s="114">
        <v>0</v>
      </c>
      <c r="CC76" s="114">
        <v>0</v>
      </c>
      <c r="CD76" s="114">
        <v>0</v>
      </c>
      <c r="CE76" s="114">
        <v>0</v>
      </c>
      <c r="CF76" s="114">
        <v>0</v>
      </c>
      <c r="CG76" s="114">
        <v>0</v>
      </c>
      <c r="CH76" s="114">
        <v>0</v>
      </c>
      <c r="CI76" s="114">
        <v>0</v>
      </c>
      <c r="CJ76" s="114">
        <v>0</v>
      </c>
      <c r="CK76" s="114">
        <v>0</v>
      </c>
      <c r="CL76" s="114">
        <v>0</v>
      </c>
      <c r="CM76" s="114">
        <v>0</v>
      </c>
      <c r="CN76" s="114">
        <v>0</v>
      </c>
      <c r="CO76" s="114">
        <v>0</v>
      </c>
      <c r="CP76" s="114">
        <v>0</v>
      </c>
      <c r="CQ76" s="114">
        <v>0</v>
      </c>
      <c r="CR76" s="114">
        <v>0</v>
      </c>
      <c r="CS76" s="114">
        <v>0</v>
      </c>
      <c r="CT76" s="114">
        <v>0</v>
      </c>
      <c r="CU76" s="114">
        <v>0</v>
      </c>
      <c r="CV76" s="114">
        <v>0</v>
      </c>
      <c r="CW76" s="114">
        <v>0</v>
      </c>
      <c r="CX76" s="114">
        <v>0</v>
      </c>
      <c r="CY76" s="114">
        <v>0</v>
      </c>
      <c r="CZ76" s="114">
        <v>0</v>
      </c>
      <c r="DA76" s="114">
        <v>0</v>
      </c>
      <c r="DB76" s="114">
        <v>0</v>
      </c>
      <c r="DC76" s="114">
        <v>0</v>
      </c>
      <c r="DD76" s="114">
        <v>0</v>
      </c>
      <c r="DE76" s="114">
        <v>0</v>
      </c>
      <c r="DF76" s="114">
        <v>0</v>
      </c>
      <c r="DG76" s="114">
        <v>0</v>
      </c>
      <c r="DH76" s="114">
        <v>0</v>
      </c>
      <c r="DI76" s="114">
        <v>0</v>
      </c>
      <c r="DJ76" s="114">
        <v>0</v>
      </c>
      <c r="DK76" s="114">
        <v>0</v>
      </c>
      <c r="DL76" s="114">
        <v>0</v>
      </c>
      <c r="DM76" s="114">
        <v>0</v>
      </c>
      <c r="DN76" s="114">
        <v>0</v>
      </c>
      <c r="DO76" s="114">
        <v>0</v>
      </c>
      <c r="DP76" s="114">
        <v>0</v>
      </c>
      <c r="DQ76" s="114">
        <v>0</v>
      </c>
      <c r="DR76" s="114">
        <v>0</v>
      </c>
      <c r="DS76" s="114">
        <v>0</v>
      </c>
      <c r="DT76" s="114">
        <v>0</v>
      </c>
      <c r="DU76" s="114">
        <v>0</v>
      </c>
      <c r="DV76" s="114">
        <v>0</v>
      </c>
      <c r="DW76" s="114">
        <v>0</v>
      </c>
      <c r="DX76" s="114">
        <v>0</v>
      </c>
      <c r="DY76" s="114">
        <v>0</v>
      </c>
      <c r="DZ76" s="114">
        <v>0</v>
      </c>
      <c r="EA76" s="114">
        <v>0</v>
      </c>
      <c r="EB76" s="114">
        <v>0</v>
      </c>
      <c r="EC76" s="114">
        <v>0</v>
      </c>
      <c r="ED76" s="114">
        <v>0</v>
      </c>
      <c r="EE76" s="114">
        <v>0</v>
      </c>
      <c r="EF76" s="114">
        <v>0</v>
      </c>
      <c r="EG76" s="114">
        <v>0</v>
      </c>
      <c r="EH76" s="114">
        <v>0</v>
      </c>
      <c r="EI76" s="114">
        <v>0</v>
      </c>
      <c r="EJ76" s="114">
        <v>0</v>
      </c>
      <c r="EK76" s="114">
        <v>0</v>
      </c>
      <c r="EL76" s="114">
        <v>0</v>
      </c>
      <c r="EM76" s="114">
        <v>0</v>
      </c>
      <c r="EN76" s="114">
        <v>0</v>
      </c>
      <c r="EO76" s="114">
        <v>0</v>
      </c>
      <c r="EP76" s="114">
        <v>0</v>
      </c>
      <c r="EQ76" s="114">
        <v>0</v>
      </c>
      <c r="ER76" s="114">
        <v>0</v>
      </c>
      <c r="ES76" s="114">
        <v>0</v>
      </c>
      <c r="ET76" s="114">
        <v>0</v>
      </c>
      <c r="EU76" s="114">
        <v>0</v>
      </c>
      <c r="EV76" s="114">
        <v>0</v>
      </c>
      <c r="EW76" s="114">
        <v>0</v>
      </c>
      <c r="EX76" s="114">
        <v>0</v>
      </c>
      <c r="EY76" s="114">
        <v>0</v>
      </c>
      <c r="EZ76" s="114">
        <v>0</v>
      </c>
      <c r="FA76" s="114">
        <v>0</v>
      </c>
      <c r="FB76" s="114">
        <v>0</v>
      </c>
      <c r="FC76" s="114">
        <v>0</v>
      </c>
      <c r="FD76" s="114">
        <v>0</v>
      </c>
      <c r="FE76" s="114">
        <v>0</v>
      </c>
      <c r="FF76" s="114">
        <v>0</v>
      </c>
      <c r="FG76" s="114">
        <v>0</v>
      </c>
      <c r="FH76" s="114">
        <v>0</v>
      </c>
      <c r="FI76" s="114">
        <v>0</v>
      </c>
      <c r="FJ76" s="114">
        <v>0</v>
      </c>
      <c r="FK76" s="114">
        <v>0</v>
      </c>
      <c r="FL76" s="114">
        <v>0</v>
      </c>
      <c r="FM76" s="114">
        <v>0</v>
      </c>
      <c r="FN76" s="114">
        <v>0</v>
      </c>
      <c r="FO76" s="114">
        <v>0</v>
      </c>
      <c r="FP76" s="114">
        <v>0</v>
      </c>
      <c r="FQ76" s="114">
        <v>0</v>
      </c>
      <c r="FR76" s="114">
        <v>0</v>
      </c>
      <c r="FS76" s="114">
        <v>0</v>
      </c>
      <c r="FT76" s="114">
        <v>0</v>
      </c>
      <c r="FU76" s="114">
        <v>0</v>
      </c>
      <c r="FV76" s="114">
        <v>0</v>
      </c>
      <c r="FW76" s="114">
        <v>0</v>
      </c>
      <c r="FX76" s="114">
        <v>0</v>
      </c>
      <c r="FY76" s="114">
        <v>0</v>
      </c>
      <c r="FZ76" s="114">
        <v>0</v>
      </c>
      <c r="GA76" s="114">
        <v>0</v>
      </c>
      <c r="GB76" s="114">
        <v>0</v>
      </c>
      <c r="GC76" s="114">
        <v>0</v>
      </c>
      <c r="GD76" s="114">
        <v>0</v>
      </c>
      <c r="GE76" s="114">
        <v>0</v>
      </c>
      <c r="GF76" s="114">
        <v>0</v>
      </c>
      <c r="GG76" s="114">
        <v>0</v>
      </c>
      <c r="GH76" s="114">
        <v>0</v>
      </c>
      <c r="GI76" s="114">
        <v>0</v>
      </c>
      <c r="GJ76" s="114">
        <v>0</v>
      </c>
      <c r="GK76" s="114">
        <v>0</v>
      </c>
      <c r="GL76" s="114">
        <v>0</v>
      </c>
      <c r="GM76" s="114">
        <v>0</v>
      </c>
      <c r="GN76" s="114">
        <v>0</v>
      </c>
      <c r="GO76" s="114">
        <v>0</v>
      </c>
      <c r="GP76" s="114">
        <v>0</v>
      </c>
      <c r="GQ76" s="114">
        <v>0</v>
      </c>
      <c r="GR76" s="114">
        <v>0</v>
      </c>
      <c r="GS76" s="114">
        <v>0</v>
      </c>
      <c r="GT76" s="114">
        <v>0</v>
      </c>
      <c r="GU76" s="114">
        <v>0</v>
      </c>
      <c r="GV76" s="114">
        <v>0</v>
      </c>
      <c r="GW76" s="114">
        <v>0</v>
      </c>
      <c r="GX76" s="114">
        <v>0</v>
      </c>
      <c r="GY76" s="114">
        <v>0</v>
      </c>
      <c r="GZ76" s="114">
        <v>0</v>
      </c>
      <c r="HA76" s="114">
        <v>0</v>
      </c>
      <c r="HB76" s="114">
        <v>0</v>
      </c>
      <c r="HC76" s="114">
        <v>0</v>
      </c>
      <c r="HD76" s="114">
        <v>0</v>
      </c>
      <c r="HE76" s="114">
        <v>0</v>
      </c>
      <c r="HF76" s="114">
        <v>0</v>
      </c>
      <c r="HG76" s="114">
        <v>0</v>
      </c>
      <c r="HH76" s="114">
        <v>0</v>
      </c>
      <c r="HI76" s="114">
        <v>0</v>
      </c>
    </row>
    <row r="77" spans="1:217" s="109" customFormat="1" x14ac:dyDescent="0.2">
      <c r="A77" s="113" t="s">
        <v>117</v>
      </c>
      <c r="B77" s="114">
        <v>0</v>
      </c>
      <c r="C77" s="114">
        <v>0</v>
      </c>
      <c r="D77" s="114">
        <v>0</v>
      </c>
      <c r="E77" s="114">
        <v>0</v>
      </c>
      <c r="F77" s="114">
        <v>0</v>
      </c>
      <c r="G77" s="114">
        <v>0</v>
      </c>
      <c r="H77" s="114">
        <v>0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  <c r="AC77" s="114">
        <v>0</v>
      </c>
      <c r="AD77" s="114">
        <v>0</v>
      </c>
      <c r="AE77" s="114">
        <v>0</v>
      </c>
      <c r="AF77" s="114">
        <v>0</v>
      </c>
      <c r="AG77" s="114">
        <v>0</v>
      </c>
      <c r="AH77" s="114">
        <v>0</v>
      </c>
      <c r="AI77" s="114">
        <v>0</v>
      </c>
      <c r="AJ77" s="114">
        <v>0</v>
      </c>
      <c r="AK77" s="114">
        <v>0</v>
      </c>
      <c r="AL77" s="114">
        <v>0</v>
      </c>
      <c r="AM77" s="114">
        <v>0</v>
      </c>
      <c r="AN77" s="114">
        <v>0</v>
      </c>
      <c r="AO77" s="114">
        <v>0</v>
      </c>
      <c r="AP77" s="114">
        <v>0</v>
      </c>
      <c r="AQ77" s="114">
        <v>0</v>
      </c>
      <c r="AR77" s="114">
        <v>0</v>
      </c>
      <c r="AS77" s="114">
        <v>0</v>
      </c>
      <c r="AT77" s="114">
        <v>0</v>
      </c>
      <c r="AU77" s="114">
        <v>0</v>
      </c>
      <c r="AV77" s="114">
        <v>0</v>
      </c>
      <c r="AW77" s="114">
        <v>0</v>
      </c>
      <c r="AX77" s="114">
        <v>0</v>
      </c>
      <c r="AY77" s="114">
        <v>0</v>
      </c>
      <c r="AZ77" s="114">
        <v>0</v>
      </c>
      <c r="BA77" s="114">
        <v>0</v>
      </c>
      <c r="BB77" s="114">
        <v>0</v>
      </c>
      <c r="BC77" s="114">
        <v>0</v>
      </c>
      <c r="BD77" s="114">
        <v>0</v>
      </c>
      <c r="BE77" s="114">
        <v>0</v>
      </c>
      <c r="BF77" s="114">
        <v>0</v>
      </c>
      <c r="BG77" s="114">
        <v>0</v>
      </c>
      <c r="BH77" s="114">
        <v>0</v>
      </c>
      <c r="BI77" s="114">
        <v>0</v>
      </c>
      <c r="BJ77" s="114">
        <v>0</v>
      </c>
      <c r="BK77" s="114">
        <v>0</v>
      </c>
      <c r="BL77" s="114">
        <v>0</v>
      </c>
      <c r="BM77" s="114">
        <v>0</v>
      </c>
      <c r="BN77" s="114">
        <v>0</v>
      </c>
      <c r="BO77" s="114">
        <v>0</v>
      </c>
      <c r="BP77" s="114">
        <v>0</v>
      </c>
      <c r="BQ77" s="114">
        <v>0</v>
      </c>
      <c r="BR77" s="114">
        <v>0</v>
      </c>
      <c r="BS77" s="114">
        <v>0</v>
      </c>
      <c r="BT77" s="114">
        <v>0</v>
      </c>
      <c r="BU77" s="114">
        <v>0</v>
      </c>
      <c r="BV77" s="114">
        <v>0</v>
      </c>
      <c r="BW77" s="114">
        <v>0</v>
      </c>
      <c r="BX77" s="114">
        <v>0</v>
      </c>
      <c r="BY77" s="114">
        <v>0</v>
      </c>
      <c r="BZ77" s="114">
        <v>0</v>
      </c>
      <c r="CA77" s="114">
        <v>0</v>
      </c>
      <c r="CB77" s="114">
        <v>0</v>
      </c>
      <c r="CC77" s="114">
        <v>0</v>
      </c>
      <c r="CD77" s="114">
        <v>0</v>
      </c>
      <c r="CE77" s="114">
        <v>0</v>
      </c>
      <c r="CF77" s="114">
        <v>0</v>
      </c>
      <c r="CG77" s="114">
        <v>0</v>
      </c>
      <c r="CH77" s="114">
        <v>0</v>
      </c>
      <c r="CI77" s="114">
        <v>0</v>
      </c>
      <c r="CJ77" s="114">
        <v>0</v>
      </c>
      <c r="CK77" s="114">
        <v>0</v>
      </c>
      <c r="CL77" s="114">
        <v>0</v>
      </c>
      <c r="CM77" s="114">
        <v>0</v>
      </c>
      <c r="CN77" s="114">
        <v>0</v>
      </c>
      <c r="CO77" s="114">
        <v>0</v>
      </c>
      <c r="CP77" s="114">
        <v>0</v>
      </c>
      <c r="CQ77" s="114">
        <v>0</v>
      </c>
      <c r="CR77" s="114">
        <v>0</v>
      </c>
      <c r="CS77" s="114">
        <v>0</v>
      </c>
      <c r="CT77" s="114">
        <v>0</v>
      </c>
      <c r="CU77" s="114">
        <v>0</v>
      </c>
      <c r="CV77" s="114">
        <v>0</v>
      </c>
      <c r="CW77" s="114">
        <v>0</v>
      </c>
      <c r="CX77" s="114">
        <v>0</v>
      </c>
      <c r="CY77" s="114">
        <v>0</v>
      </c>
      <c r="CZ77" s="114">
        <v>0</v>
      </c>
      <c r="DA77" s="114">
        <v>0</v>
      </c>
      <c r="DB77" s="114">
        <v>0</v>
      </c>
      <c r="DC77" s="114">
        <v>0</v>
      </c>
      <c r="DD77" s="114">
        <v>0</v>
      </c>
      <c r="DE77" s="114">
        <v>0</v>
      </c>
      <c r="DF77" s="114">
        <v>0</v>
      </c>
      <c r="DG77" s="114">
        <v>0</v>
      </c>
      <c r="DH77" s="114">
        <v>0</v>
      </c>
      <c r="DI77" s="114">
        <v>0</v>
      </c>
      <c r="DJ77" s="114">
        <v>0</v>
      </c>
      <c r="DK77" s="114">
        <v>0</v>
      </c>
      <c r="DL77" s="114">
        <v>0</v>
      </c>
      <c r="DM77" s="114">
        <v>0</v>
      </c>
      <c r="DN77" s="114">
        <v>0</v>
      </c>
      <c r="DO77" s="114">
        <v>0</v>
      </c>
      <c r="DP77" s="114">
        <v>0</v>
      </c>
      <c r="DQ77" s="114">
        <v>0</v>
      </c>
      <c r="DR77" s="114">
        <v>0</v>
      </c>
      <c r="DS77" s="114">
        <v>0</v>
      </c>
      <c r="DT77" s="114">
        <v>0</v>
      </c>
      <c r="DU77" s="114">
        <v>0</v>
      </c>
      <c r="DV77" s="114">
        <v>0</v>
      </c>
      <c r="DW77" s="114">
        <v>0</v>
      </c>
      <c r="DX77" s="114">
        <v>0</v>
      </c>
      <c r="DY77" s="114">
        <v>0</v>
      </c>
      <c r="DZ77" s="114">
        <v>0</v>
      </c>
      <c r="EA77" s="114">
        <v>0</v>
      </c>
      <c r="EB77" s="114">
        <v>0</v>
      </c>
      <c r="EC77" s="114">
        <v>0</v>
      </c>
      <c r="ED77" s="114">
        <v>0</v>
      </c>
      <c r="EE77" s="114">
        <v>0</v>
      </c>
      <c r="EF77" s="114">
        <v>0</v>
      </c>
      <c r="EG77" s="114">
        <v>0</v>
      </c>
      <c r="EH77" s="114">
        <v>0</v>
      </c>
      <c r="EI77" s="114">
        <v>0</v>
      </c>
      <c r="EJ77" s="114">
        <v>0</v>
      </c>
      <c r="EK77" s="114">
        <v>0</v>
      </c>
      <c r="EL77" s="114">
        <v>0</v>
      </c>
      <c r="EM77" s="114">
        <v>0</v>
      </c>
      <c r="EN77" s="114">
        <v>0</v>
      </c>
      <c r="EO77" s="114">
        <v>0</v>
      </c>
      <c r="EP77" s="114">
        <v>0</v>
      </c>
      <c r="EQ77" s="114">
        <v>0</v>
      </c>
      <c r="ER77" s="114">
        <v>0</v>
      </c>
      <c r="ES77" s="114">
        <v>0</v>
      </c>
      <c r="ET77" s="114">
        <v>0</v>
      </c>
      <c r="EU77" s="114">
        <v>0</v>
      </c>
      <c r="EV77" s="114">
        <v>0</v>
      </c>
      <c r="EW77" s="114">
        <v>0</v>
      </c>
      <c r="EX77" s="114">
        <v>0</v>
      </c>
      <c r="EY77" s="114">
        <v>0</v>
      </c>
      <c r="EZ77" s="114">
        <v>0</v>
      </c>
      <c r="FA77" s="114">
        <v>0</v>
      </c>
      <c r="FB77" s="114">
        <v>0</v>
      </c>
      <c r="FC77" s="114">
        <v>0</v>
      </c>
      <c r="FD77" s="114">
        <v>0</v>
      </c>
      <c r="FE77" s="114">
        <v>0</v>
      </c>
      <c r="FF77" s="114">
        <v>0</v>
      </c>
      <c r="FG77" s="114">
        <v>0</v>
      </c>
      <c r="FH77" s="114">
        <v>0</v>
      </c>
      <c r="FI77" s="114">
        <v>0</v>
      </c>
      <c r="FJ77" s="114">
        <v>0</v>
      </c>
      <c r="FK77" s="114">
        <v>0</v>
      </c>
      <c r="FL77" s="114">
        <v>0</v>
      </c>
      <c r="FM77" s="114">
        <v>0</v>
      </c>
      <c r="FN77" s="114">
        <v>0</v>
      </c>
      <c r="FO77" s="114">
        <v>0</v>
      </c>
      <c r="FP77" s="114">
        <v>0</v>
      </c>
      <c r="FQ77" s="114">
        <v>0</v>
      </c>
      <c r="FR77" s="114">
        <v>0</v>
      </c>
      <c r="FS77" s="114">
        <v>0</v>
      </c>
      <c r="FT77" s="114">
        <v>0</v>
      </c>
      <c r="FU77" s="114">
        <v>0</v>
      </c>
      <c r="FV77" s="114">
        <v>0</v>
      </c>
      <c r="FW77" s="114">
        <v>0</v>
      </c>
      <c r="FX77" s="114">
        <v>0</v>
      </c>
      <c r="FY77" s="114">
        <v>0</v>
      </c>
      <c r="FZ77" s="114">
        <v>0</v>
      </c>
      <c r="GA77" s="114">
        <v>0</v>
      </c>
      <c r="GB77" s="114">
        <v>0</v>
      </c>
      <c r="GC77" s="114">
        <v>0</v>
      </c>
      <c r="GD77" s="114">
        <v>0</v>
      </c>
      <c r="GE77" s="114">
        <v>0</v>
      </c>
      <c r="GF77" s="114">
        <v>0</v>
      </c>
      <c r="GG77" s="114">
        <v>0</v>
      </c>
      <c r="GH77" s="114">
        <v>0</v>
      </c>
      <c r="GI77" s="114">
        <v>0</v>
      </c>
      <c r="GJ77" s="114">
        <v>0</v>
      </c>
      <c r="GK77" s="114">
        <v>0</v>
      </c>
      <c r="GL77" s="114">
        <v>0</v>
      </c>
      <c r="GM77" s="114">
        <v>0</v>
      </c>
      <c r="GN77" s="114">
        <v>0</v>
      </c>
      <c r="GO77" s="114">
        <v>0</v>
      </c>
      <c r="GP77" s="114">
        <v>0</v>
      </c>
      <c r="GQ77" s="114">
        <v>0</v>
      </c>
      <c r="GR77" s="114">
        <v>0</v>
      </c>
      <c r="GS77" s="114">
        <v>0</v>
      </c>
      <c r="GT77" s="114">
        <v>0</v>
      </c>
      <c r="GU77" s="114">
        <v>0</v>
      </c>
      <c r="GV77" s="114">
        <v>0</v>
      </c>
      <c r="GW77" s="114">
        <v>0</v>
      </c>
      <c r="GX77" s="114">
        <v>0</v>
      </c>
      <c r="GY77" s="114">
        <v>0</v>
      </c>
      <c r="GZ77" s="114">
        <v>0</v>
      </c>
      <c r="HA77" s="114">
        <v>0</v>
      </c>
      <c r="HB77" s="114">
        <v>0</v>
      </c>
      <c r="HC77" s="114">
        <v>0</v>
      </c>
      <c r="HD77" s="114">
        <v>0</v>
      </c>
      <c r="HE77" s="114">
        <v>0</v>
      </c>
      <c r="HF77" s="114">
        <v>0</v>
      </c>
      <c r="HG77" s="114">
        <v>0</v>
      </c>
      <c r="HH77" s="114">
        <v>0</v>
      </c>
      <c r="HI77" s="114">
        <v>0</v>
      </c>
    </row>
    <row r="78" spans="1:217" s="109" customFormat="1" x14ac:dyDescent="0.2">
      <c r="A78" s="113" t="s">
        <v>118</v>
      </c>
      <c r="B78" s="114">
        <v>0</v>
      </c>
      <c r="C78" s="114">
        <v>0</v>
      </c>
      <c r="D78" s="114">
        <v>0</v>
      </c>
      <c r="E78" s="114">
        <v>0</v>
      </c>
      <c r="F78" s="114">
        <v>0</v>
      </c>
      <c r="G78" s="114">
        <v>0</v>
      </c>
      <c r="H78" s="114">
        <v>0</v>
      </c>
      <c r="I78" s="114">
        <v>0</v>
      </c>
      <c r="J78" s="114">
        <v>0</v>
      </c>
      <c r="K78" s="114">
        <v>0</v>
      </c>
      <c r="L78" s="114">
        <v>0</v>
      </c>
      <c r="M78" s="114">
        <v>0</v>
      </c>
      <c r="N78" s="114">
        <v>0</v>
      </c>
      <c r="O78" s="114">
        <v>0</v>
      </c>
      <c r="P78" s="114">
        <v>0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>
        <v>0</v>
      </c>
      <c r="AC78" s="114">
        <v>0</v>
      </c>
      <c r="AD78" s="114">
        <v>0</v>
      </c>
      <c r="AE78" s="114">
        <v>0</v>
      </c>
      <c r="AF78" s="114">
        <v>0</v>
      </c>
      <c r="AG78" s="114">
        <v>0</v>
      </c>
      <c r="AH78" s="114">
        <v>0</v>
      </c>
      <c r="AI78" s="114">
        <v>0</v>
      </c>
      <c r="AJ78" s="114">
        <v>0</v>
      </c>
      <c r="AK78" s="114">
        <v>0</v>
      </c>
      <c r="AL78" s="114">
        <v>0</v>
      </c>
      <c r="AM78" s="114">
        <v>0</v>
      </c>
      <c r="AN78" s="114">
        <v>0</v>
      </c>
      <c r="AO78" s="114">
        <v>0</v>
      </c>
      <c r="AP78" s="114">
        <v>0</v>
      </c>
      <c r="AQ78" s="114">
        <v>0</v>
      </c>
      <c r="AR78" s="114">
        <v>0</v>
      </c>
      <c r="AS78" s="114">
        <v>0</v>
      </c>
      <c r="AT78" s="114">
        <v>0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AZ78" s="114">
        <v>0</v>
      </c>
      <c r="BA78" s="114">
        <v>0</v>
      </c>
      <c r="BB78" s="114">
        <v>0</v>
      </c>
      <c r="BC78" s="114">
        <v>0</v>
      </c>
      <c r="BD78" s="114">
        <v>0</v>
      </c>
      <c r="BE78" s="114">
        <v>0</v>
      </c>
      <c r="BF78" s="114">
        <v>0</v>
      </c>
      <c r="BG78" s="114">
        <v>0</v>
      </c>
      <c r="BH78" s="114">
        <v>0</v>
      </c>
      <c r="BI78" s="114">
        <v>0</v>
      </c>
      <c r="BJ78" s="114">
        <v>0</v>
      </c>
      <c r="BK78" s="114">
        <v>0</v>
      </c>
      <c r="BL78" s="114">
        <v>0</v>
      </c>
      <c r="BM78" s="114">
        <v>0</v>
      </c>
      <c r="BN78" s="114">
        <v>0</v>
      </c>
      <c r="BO78" s="114">
        <v>0</v>
      </c>
      <c r="BP78" s="114">
        <v>0</v>
      </c>
      <c r="BQ78" s="114">
        <v>0</v>
      </c>
      <c r="BR78" s="114">
        <v>0</v>
      </c>
      <c r="BS78" s="114">
        <v>0</v>
      </c>
      <c r="BT78" s="114">
        <v>0</v>
      </c>
      <c r="BU78" s="114">
        <v>0</v>
      </c>
      <c r="BV78" s="114">
        <v>0</v>
      </c>
      <c r="BW78" s="114">
        <v>0</v>
      </c>
      <c r="BX78" s="114">
        <v>0</v>
      </c>
      <c r="BY78" s="114">
        <v>0</v>
      </c>
      <c r="BZ78" s="114">
        <v>0</v>
      </c>
      <c r="CA78" s="114">
        <v>0</v>
      </c>
      <c r="CB78" s="114">
        <v>0</v>
      </c>
      <c r="CC78" s="114">
        <v>0</v>
      </c>
      <c r="CD78" s="114">
        <v>0</v>
      </c>
      <c r="CE78" s="114">
        <v>0</v>
      </c>
      <c r="CF78" s="114">
        <v>0</v>
      </c>
      <c r="CG78" s="114">
        <v>0</v>
      </c>
      <c r="CH78" s="114">
        <v>0</v>
      </c>
      <c r="CI78" s="114">
        <v>0</v>
      </c>
      <c r="CJ78" s="114">
        <v>0</v>
      </c>
      <c r="CK78" s="114">
        <v>0</v>
      </c>
      <c r="CL78" s="114">
        <v>0</v>
      </c>
      <c r="CM78" s="114">
        <v>0</v>
      </c>
      <c r="CN78" s="114">
        <v>0</v>
      </c>
      <c r="CO78" s="114">
        <v>0</v>
      </c>
      <c r="CP78" s="114">
        <v>0</v>
      </c>
      <c r="CQ78" s="114">
        <v>0</v>
      </c>
      <c r="CR78" s="114">
        <v>0</v>
      </c>
      <c r="CS78" s="114">
        <v>0</v>
      </c>
      <c r="CT78" s="114">
        <v>0</v>
      </c>
      <c r="CU78" s="114">
        <v>0</v>
      </c>
      <c r="CV78" s="114">
        <v>0</v>
      </c>
      <c r="CW78" s="114">
        <v>0</v>
      </c>
      <c r="CX78" s="114">
        <v>0</v>
      </c>
      <c r="CY78" s="114">
        <v>0</v>
      </c>
      <c r="CZ78" s="114">
        <v>0</v>
      </c>
      <c r="DA78" s="114">
        <v>0</v>
      </c>
      <c r="DB78" s="114">
        <v>0</v>
      </c>
      <c r="DC78" s="114">
        <v>0</v>
      </c>
      <c r="DD78" s="114">
        <v>0</v>
      </c>
      <c r="DE78" s="114">
        <v>0</v>
      </c>
      <c r="DF78" s="114">
        <v>0</v>
      </c>
      <c r="DG78" s="114">
        <v>0</v>
      </c>
      <c r="DH78" s="114">
        <v>0</v>
      </c>
      <c r="DI78" s="114">
        <v>0</v>
      </c>
      <c r="DJ78" s="114">
        <v>0</v>
      </c>
      <c r="DK78" s="114">
        <v>0</v>
      </c>
      <c r="DL78" s="114">
        <v>0</v>
      </c>
      <c r="DM78" s="114">
        <v>0</v>
      </c>
      <c r="DN78" s="114">
        <v>0</v>
      </c>
      <c r="DO78" s="114">
        <v>0</v>
      </c>
      <c r="DP78" s="114">
        <v>0</v>
      </c>
      <c r="DQ78" s="114">
        <v>0</v>
      </c>
      <c r="DR78" s="114">
        <v>0</v>
      </c>
      <c r="DS78" s="114">
        <v>0</v>
      </c>
      <c r="DT78" s="114">
        <v>0</v>
      </c>
      <c r="DU78" s="114">
        <v>0</v>
      </c>
      <c r="DV78" s="114">
        <v>0</v>
      </c>
      <c r="DW78" s="114">
        <v>0</v>
      </c>
      <c r="DX78" s="114">
        <v>0</v>
      </c>
      <c r="DY78" s="114">
        <v>0</v>
      </c>
      <c r="DZ78" s="114">
        <v>0</v>
      </c>
      <c r="EA78" s="114">
        <v>0</v>
      </c>
      <c r="EB78" s="114">
        <v>0</v>
      </c>
      <c r="EC78" s="114">
        <v>0</v>
      </c>
      <c r="ED78" s="114">
        <v>0</v>
      </c>
      <c r="EE78" s="114">
        <v>0</v>
      </c>
      <c r="EF78" s="114">
        <v>0</v>
      </c>
      <c r="EG78" s="114">
        <v>0</v>
      </c>
      <c r="EH78" s="114">
        <v>0</v>
      </c>
      <c r="EI78" s="114">
        <v>0</v>
      </c>
      <c r="EJ78" s="114">
        <v>0</v>
      </c>
      <c r="EK78" s="114">
        <v>0</v>
      </c>
      <c r="EL78" s="114">
        <v>0</v>
      </c>
      <c r="EM78" s="114">
        <v>0</v>
      </c>
      <c r="EN78" s="114">
        <v>0</v>
      </c>
      <c r="EO78" s="114">
        <v>0</v>
      </c>
      <c r="EP78" s="114">
        <v>0</v>
      </c>
      <c r="EQ78" s="114">
        <v>0</v>
      </c>
      <c r="ER78" s="114">
        <v>0</v>
      </c>
      <c r="ES78" s="114">
        <v>0</v>
      </c>
      <c r="ET78" s="114">
        <v>0</v>
      </c>
      <c r="EU78" s="114">
        <v>0</v>
      </c>
      <c r="EV78" s="114">
        <v>0</v>
      </c>
      <c r="EW78" s="114">
        <v>0</v>
      </c>
      <c r="EX78" s="114">
        <v>0</v>
      </c>
      <c r="EY78" s="114">
        <v>0</v>
      </c>
      <c r="EZ78" s="114">
        <v>0</v>
      </c>
      <c r="FA78" s="114">
        <v>0</v>
      </c>
      <c r="FB78" s="114">
        <v>0</v>
      </c>
      <c r="FC78" s="114">
        <v>0</v>
      </c>
      <c r="FD78" s="114">
        <v>0</v>
      </c>
      <c r="FE78" s="114">
        <v>0</v>
      </c>
      <c r="FF78" s="114">
        <v>0</v>
      </c>
      <c r="FG78" s="114">
        <v>0</v>
      </c>
      <c r="FH78" s="114">
        <v>0</v>
      </c>
      <c r="FI78" s="114">
        <v>0</v>
      </c>
      <c r="FJ78" s="114">
        <v>0</v>
      </c>
      <c r="FK78" s="114">
        <v>0</v>
      </c>
      <c r="FL78" s="114">
        <v>0</v>
      </c>
      <c r="FM78" s="114">
        <v>0</v>
      </c>
      <c r="FN78" s="114">
        <v>0</v>
      </c>
      <c r="FO78" s="114">
        <v>0</v>
      </c>
      <c r="FP78" s="114">
        <v>0</v>
      </c>
      <c r="FQ78" s="114">
        <v>0</v>
      </c>
      <c r="FR78" s="114">
        <v>0</v>
      </c>
      <c r="FS78" s="114">
        <v>0</v>
      </c>
      <c r="FT78" s="114">
        <v>0</v>
      </c>
      <c r="FU78" s="114">
        <v>0</v>
      </c>
      <c r="FV78" s="114">
        <v>0</v>
      </c>
      <c r="FW78" s="114">
        <v>0</v>
      </c>
      <c r="FX78" s="114">
        <v>0</v>
      </c>
      <c r="FY78" s="114">
        <v>0</v>
      </c>
      <c r="FZ78" s="114">
        <v>0</v>
      </c>
      <c r="GA78" s="114">
        <v>0</v>
      </c>
      <c r="GB78" s="114">
        <v>0</v>
      </c>
      <c r="GC78" s="114">
        <v>0</v>
      </c>
      <c r="GD78" s="114">
        <v>0</v>
      </c>
      <c r="GE78" s="114">
        <v>0</v>
      </c>
      <c r="GF78" s="114">
        <v>0</v>
      </c>
      <c r="GG78" s="114">
        <v>0</v>
      </c>
      <c r="GH78" s="114">
        <v>0</v>
      </c>
      <c r="GI78" s="114">
        <v>0</v>
      </c>
      <c r="GJ78" s="114">
        <v>0</v>
      </c>
      <c r="GK78" s="114">
        <v>0</v>
      </c>
      <c r="GL78" s="114">
        <v>0</v>
      </c>
      <c r="GM78" s="114">
        <v>0</v>
      </c>
      <c r="GN78" s="114">
        <v>0</v>
      </c>
      <c r="GO78" s="114">
        <v>0</v>
      </c>
      <c r="GP78" s="114">
        <v>0</v>
      </c>
      <c r="GQ78" s="114">
        <v>0</v>
      </c>
      <c r="GR78" s="114">
        <v>0</v>
      </c>
      <c r="GS78" s="114">
        <v>0</v>
      </c>
      <c r="GT78" s="114">
        <v>0</v>
      </c>
      <c r="GU78" s="114">
        <v>0</v>
      </c>
      <c r="GV78" s="114">
        <v>0</v>
      </c>
      <c r="GW78" s="114">
        <v>0</v>
      </c>
      <c r="GX78" s="114">
        <v>0</v>
      </c>
      <c r="GY78" s="114">
        <v>0</v>
      </c>
      <c r="GZ78" s="114">
        <v>0</v>
      </c>
      <c r="HA78" s="114">
        <v>0</v>
      </c>
      <c r="HB78" s="114">
        <v>0</v>
      </c>
      <c r="HC78" s="114">
        <v>0</v>
      </c>
      <c r="HD78" s="114">
        <v>0</v>
      </c>
      <c r="HE78" s="114">
        <v>0</v>
      </c>
      <c r="HF78" s="114">
        <v>0</v>
      </c>
      <c r="HG78" s="114">
        <v>0</v>
      </c>
      <c r="HH78" s="114">
        <v>0</v>
      </c>
      <c r="HI78" s="114">
        <v>0</v>
      </c>
    </row>
    <row r="79" spans="1:217" s="109" customFormat="1" x14ac:dyDescent="0.2">
      <c r="A79" s="113" t="s">
        <v>119</v>
      </c>
      <c r="B79" s="114">
        <v>0</v>
      </c>
      <c r="C79" s="114">
        <v>0</v>
      </c>
      <c r="D79" s="114">
        <v>0</v>
      </c>
      <c r="E79" s="114">
        <v>0</v>
      </c>
      <c r="F79" s="114">
        <v>0</v>
      </c>
      <c r="G79" s="114">
        <v>0</v>
      </c>
      <c r="H79" s="114">
        <v>0</v>
      </c>
      <c r="I79" s="114">
        <v>0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  <c r="AC79" s="114">
        <v>0</v>
      </c>
      <c r="AD79" s="114">
        <v>0</v>
      </c>
      <c r="AE79" s="114">
        <v>0</v>
      </c>
      <c r="AF79" s="114">
        <v>0</v>
      </c>
      <c r="AG79" s="114">
        <v>0</v>
      </c>
      <c r="AH79" s="114">
        <v>0</v>
      </c>
      <c r="AI79" s="114">
        <v>0</v>
      </c>
      <c r="AJ79" s="114">
        <v>0</v>
      </c>
      <c r="AK79" s="114">
        <v>0</v>
      </c>
      <c r="AL79" s="114">
        <v>0</v>
      </c>
      <c r="AM79" s="114">
        <v>0</v>
      </c>
      <c r="AN79" s="114">
        <v>0</v>
      </c>
      <c r="AO79" s="114">
        <v>0</v>
      </c>
      <c r="AP79" s="114">
        <v>0</v>
      </c>
      <c r="AQ79" s="114">
        <v>0</v>
      </c>
      <c r="AR79" s="114">
        <v>0</v>
      </c>
      <c r="AS79" s="114">
        <v>0</v>
      </c>
      <c r="AT79" s="114">
        <v>0</v>
      </c>
      <c r="AU79" s="114">
        <v>0</v>
      </c>
      <c r="AV79" s="114">
        <v>0</v>
      </c>
      <c r="AW79" s="114">
        <v>0</v>
      </c>
      <c r="AX79" s="114">
        <v>0</v>
      </c>
      <c r="AY79" s="114">
        <v>0</v>
      </c>
      <c r="AZ79" s="114">
        <v>0</v>
      </c>
      <c r="BA79" s="114">
        <v>0</v>
      </c>
      <c r="BB79" s="114">
        <v>0</v>
      </c>
      <c r="BC79" s="114">
        <v>0</v>
      </c>
      <c r="BD79" s="114">
        <v>0</v>
      </c>
      <c r="BE79" s="114">
        <v>0</v>
      </c>
      <c r="BF79" s="114">
        <v>0</v>
      </c>
      <c r="BG79" s="114">
        <v>0</v>
      </c>
      <c r="BH79" s="114">
        <v>0</v>
      </c>
      <c r="BI79" s="114">
        <v>0</v>
      </c>
      <c r="BJ79" s="114">
        <v>0</v>
      </c>
      <c r="BK79" s="114">
        <v>0</v>
      </c>
      <c r="BL79" s="114">
        <v>0</v>
      </c>
      <c r="BM79" s="114">
        <v>0</v>
      </c>
      <c r="BN79" s="114">
        <v>0</v>
      </c>
      <c r="BO79" s="114">
        <v>0</v>
      </c>
      <c r="BP79" s="114">
        <v>0</v>
      </c>
      <c r="BQ79" s="114">
        <v>0</v>
      </c>
      <c r="BR79" s="114">
        <v>0</v>
      </c>
      <c r="BS79" s="114">
        <v>0</v>
      </c>
      <c r="BT79" s="114">
        <v>0</v>
      </c>
      <c r="BU79" s="114">
        <v>0</v>
      </c>
      <c r="BV79" s="114">
        <v>0</v>
      </c>
      <c r="BW79" s="114">
        <v>0</v>
      </c>
      <c r="BX79" s="114">
        <v>0</v>
      </c>
      <c r="BY79" s="114">
        <v>0</v>
      </c>
      <c r="BZ79" s="114">
        <v>0</v>
      </c>
      <c r="CA79" s="114">
        <v>0</v>
      </c>
      <c r="CB79" s="114">
        <v>0</v>
      </c>
      <c r="CC79" s="114">
        <v>0</v>
      </c>
      <c r="CD79" s="114">
        <v>0</v>
      </c>
      <c r="CE79" s="114">
        <v>0</v>
      </c>
      <c r="CF79" s="114">
        <v>0</v>
      </c>
      <c r="CG79" s="114">
        <v>0</v>
      </c>
      <c r="CH79" s="114">
        <v>0</v>
      </c>
      <c r="CI79" s="114">
        <v>0</v>
      </c>
      <c r="CJ79" s="114">
        <v>0</v>
      </c>
      <c r="CK79" s="114">
        <v>0</v>
      </c>
      <c r="CL79" s="114">
        <v>0</v>
      </c>
      <c r="CM79" s="114">
        <v>0</v>
      </c>
      <c r="CN79" s="114">
        <v>0</v>
      </c>
      <c r="CO79" s="114">
        <v>0</v>
      </c>
      <c r="CP79" s="114">
        <v>0</v>
      </c>
      <c r="CQ79" s="114">
        <v>0</v>
      </c>
      <c r="CR79" s="114">
        <v>0</v>
      </c>
      <c r="CS79" s="114">
        <v>0</v>
      </c>
      <c r="CT79" s="114">
        <v>0</v>
      </c>
      <c r="CU79" s="114">
        <v>0</v>
      </c>
      <c r="CV79" s="114">
        <v>0</v>
      </c>
      <c r="CW79" s="114">
        <v>0</v>
      </c>
      <c r="CX79" s="114">
        <v>0</v>
      </c>
      <c r="CY79" s="114">
        <v>0</v>
      </c>
      <c r="CZ79" s="114">
        <v>0</v>
      </c>
      <c r="DA79" s="114">
        <v>0</v>
      </c>
      <c r="DB79" s="114">
        <v>0</v>
      </c>
      <c r="DC79" s="114">
        <v>0</v>
      </c>
      <c r="DD79" s="114">
        <v>0</v>
      </c>
      <c r="DE79" s="114">
        <v>0</v>
      </c>
      <c r="DF79" s="114">
        <v>0</v>
      </c>
      <c r="DG79" s="114">
        <v>0</v>
      </c>
      <c r="DH79" s="114">
        <v>0</v>
      </c>
      <c r="DI79" s="114">
        <v>0</v>
      </c>
      <c r="DJ79" s="114">
        <v>0</v>
      </c>
      <c r="DK79" s="114">
        <v>0</v>
      </c>
      <c r="DL79" s="114">
        <v>0</v>
      </c>
      <c r="DM79" s="114">
        <v>0</v>
      </c>
      <c r="DN79" s="114">
        <v>0</v>
      </c>
      <c r="DO79" s="114">
        <v>0</v>
      </c>
      <c r="DP79" s="114">
        <v>0</v>
      </c>
      <c r="DQ79" s="114">
        <v>0</v>
      </c>
      <c r="DR79" s="114">
        <v>0</v>
      </c>
      <c r="DS79" s="114">
        <v>0</v>
      </c>
      <c r="DT79" s="114">
        <v>0</v>
      </c>
      <c r="DU79" s="114">
        <v>0</v>
      </c>
      <c r="DV79" s="114">
        <v>0</v>
      </c>
      <c r="DW79" s="114">
        <v>0</v>
      </c>
      <c r="DX79" s="114">
        <v>0</v>
      </c>
      <c r="DY79" s="114">
        <v>0</v>
      </c>
      <c r="DZ79" s="114">
        <v>0</v>
      </c>
      <c r="EA79" s="114">
        <v>0</v>
      </c>
      <c r="EB79" s="114">
        <v>0</v>
      </c>
      <c r="EC79" s="114">
        <v>0</v>
      </c>
      <c r="ED79" s="114">
        <v>0</v>
      </c>
      <c r="EE79" s="114">
        <v>0</v>
      </c>
      <c r="EF79" s="114">
        <v>0</v>
      </c>
      <c r="EG79" s="114">
        <v>0</v>
      </c>
      <c r="EH79" s="114">
        <v>0</v>
      </c>
      <c r="EI79" s="114">
        <v>0</v>
      </c>
      <c r="EJ79" s="114">
        <v>0</v>
      </c>
      <c r="EK79" s="114">
        <v>0</v>
      </c>
      <c r="EL79" s="114">
        <v>0</v>
      </c>
      <c r="EM79" s="114">
        <v>0</v>
      </c>
      <c r="EN79" s="114">
        <v>0</v>
      </c>
      <c r="EO79" s="114">
        <v>0</v>
      </c>
      <c r="EP79" s="114">
        <v>0</v>
      </c>
      <c r="EQ79" s="114">
        <v>0</v>
      </c>
      <c r="ER79" s="114">
        <v>0</v>
      </c>
      <c r="ES79" s="114">
        <v>0</v>
      </c>
      <c r="ET79" s="114">
        <v>0</v>
      </c>
      <c r="EU79" s="114">
        <v>0</v>
      </c>
      <c r="EV79" s="114">
        <v>0</v>
      </c>
      <c r="EW79" s="114">
        <v>0</v>
      </c>
      <c r="EX79" s="114">
        <v>0</v>
      </c>
      <c r="EY79" s="114">
        <v>0</v>
      </c>
      <c r="EZ79" s="114">
        <v>0</v>
      </c>
      <c r="FA79" s="114">
        <v>0</v>
      </c>
      <c r="FB79" s="114">
        <v>0</v>
      </c>
      <c r="FC79" s="114">
        <v>0</v>
      </c>
      <c r="FD79" s="114">
        <v>0</v>
      </c>
      <c r="FE79" s="114">
        <v>0</v>
      </c>
      <c r="FF79" s="114">
        <v>0</v>
      </c>
      <c r="FG79" s="114">
        <v>0</v>
      </c>
      <c r="FH79" s="114">
        <v>0</v>
      </c>
      <c r="FI79" s="114">
        <v>0</v>
      </c>
      <c r="FJ79" s="114">
        <v>0</v>
      </c>
      <c r="FK79" s="114">
        <v>0</v>
      </c>
      <c r="FL79" s="114">
        <v>0</v>
      </c>
      <c r="FM79" s="114">
        <v>0</v>
      </c>
      <c r="FN79" s="114">
        <v>0</v>
      </c>
      <c r="FO79" s="114">
        <v>0</v>
      </c>
      <c r="FP79" s="114">
        <v>0</v>
      </c>
      <c r="FQ79" s="114">
        <v>0</v>
      </c>
      <c r="FR79" s="114">
        <v>0</v>
      </c>
      <c r="FS79" s="114">
        <v>0</v>
      </c>
      <c r="FT79" s="114">
        <v>0</v>
      </c>
      <c r="FU79" s="114">
        <v>0</v>
      </c>
      <c r="FV79" s="114">
        <v>0</v>
      </c>
      <c r="FW79" s="114">
        <v>0</v>
      </c>
      <c r="FX79" s="114">
        <v>0</v>
      </c>
      <c r="FY79" s="114">
        <v>0</v>
      </c>
      <c r="FZ79" s="114">
        <v>0</v>
      </c>
      <c r="GA79" s="114">
        <v>0</v>
      </c>
      <c r="GB79" s="114">
        <v>0</v>
      </c>
      <c r="GC79" s="114">
        <v>0</v>
      </c>
      <c r="GD79" s="114">
        <v>0</v>
      </c>
      <c r="GE79" s="114">
        <v>0</v>
      </c>
      <c r="GF79" s="114">
        <v>0</v>
      </c>
      <c r="GG79" s="114">
        <v>0</v>
      </c>
      <c r="GH79" s="114">
        <v>0</v>
      </c>
      <c r="GI79" s="114">
        <v>0</v>
      </c>
      <c r="GJ79" s="114">
        <v>0</v>
      </c>
      <c r="GK79" s="114">
        <v>0</v>
      </c>
      <c r="GL79" s="114">
        <v>0</v>
      </c>
      <c r="GM79" s="114">
        <v>0</v>
      </c>
      <c r="GN79" s="114">
        <v>0</v>
      </c>
      <c r="GO79" s="114">
        <v>0</v>
      </c>
      <c r="GP79" s="114">
        <v>0</v>
      </c>
      <c r="GQ79" s="114">
        <v>0</v>
      </c>
      <c r="GR79" s="114">
        <v>0</v>
      </c>
      <c r="GS79" s="114">
        <v>0</v>
      </c>
      <c r="GT79" s="114">
        <v>0</v>
      </c>
      <c r="GU79" s="114">
        <v>0</v>
      </c>
      <c r="GV79" s="114">
        <v>0</v>
      </c>
      <c r="GW79" s="114">
        <v>0</v>
      </c>
      <c r="GX79" s="114">
        <v>0</v>
      </c>
      <c r="GY79" s="114">
        <v>0</v>
      </c>
      <c r="GZ79" s="114">
        <v>0</v>
      </c>
      <c r="HA79" s="114">
        <v>0</v>
      </c>
      <c r="HB79" s="114">
        <v>0</v>
      </c>
      <c r="HC79" s="114">
        <v>0</v>
      </c>
      <c r="HD79" s="114">
        <v>0</v>
      </c>
      <c r="HE79" s="114">
        <v>0</v>
      </c>
      <c r="HF79" s="114">
        <v>0</v>
      </c>
      <c r="HG79" s="114">
        <v>0</v>
      </c>
      <c r="HH79" s="114">
        <v>0</v>
      </c>
      <c r="HI79" s="114">
        <v>0</v>
      </c>
    </row>
    <row r="80" spans="1:217" s="109" customFormat="1" x14ac:dyDescent="0.2">
      <c r="A80" s="113" t="s">
        <v>22</v>
      </c>
      <c r="B80" s="114">
        <v>0</v>
      </c>
      <c r="C80" s="114">
        <v>0</v>
      </c>
      <c r="D80" s="114">
        <v>0</v>
      </c>
      <c r="E80" s="114">
        <v>0</v>
      </c>
      <c r="F80" s="114">
        <v>0</v>
      </c>
      <c r="G80" s="114">
        <v>0</v>
      </c>
      <c r="H80" s="114">
        <v>0</v>
      </c>
      <c r="I80" s="114">
        <v>0</v>
      </c>
      <c r="J80" s="114">
        <v>0</v>
      </c>
      <c r="K80" s="114">
        <v>0</v>
      </c>
      <c r="L80" s="114">
        <v>0</v>
      </c>
      <c r="M80" s="114">
        <v>0</v>
      </c>
      <c r="N80" s="114">
        <v>0</v>
      </c>
      <c r="O80" s="114">
        <v>0</v>
      </c>
      <c r="P80" s="114">
        <v>0</v>
      </c>
      <c r="Q80" s="114">
        <v>0</v>
      </c>
      <c r="R80" s="114">
        <v>0</v>
      </c>
      <c r="S80" s="114">
        <v>0</v>
      </c>
      <c r="T80" s="114">
        <v>0</v>
      </c>
      <c r="U80" s="114">
        <v>0</v>
      </c>
      <c r="V80" s="114">
        <v>0</v>
      </c>
      <c r="W80" s="114">
        <v>0</v>
      </c>
      <c r="X80" s="114">
        <v>0</v>
      </c>
      <c r="Y80" s="114">
        <v>0</v>
      </c>
      <c r="Z80" s="114">
        <v>0</v>
      </c>
      <c r="AA80" s="114">
        <v>0</v>
      </c>
      <c r="AB80" s="114">
        <v>0</v>
      </c>
      <c r="AC80" s="114">
        <v>0</v>
      </c>
      <c r="AD80" s="114">
        <v>0</v>
      </c>
      <c r="AE80" s="114">
        <v>0</v>
      </c>
      <c r="AF80" s="114">
        <v>0</v>
      </c>
      <c r="AG80" s="114">
        <v>0</v>
      </c>
      <c r="AH80" s="114">
        <v>0</v>
      </c>
      <c r="AI80" s="114">
        <v>0</v>
      </c>
      <c r="AJ80" s="114">
        <v>0</v>
      </c>
      <c r="AK80" s="114">
        <v>0</v>
      </c>
      <c r="AL80" s="114">
        <v>0</v>
      </c>
      <c r="AM80" s="114">
        <v>0</v>
      </c>
      <c r="AN80" s="114">
        <v>0</v>
      </c>
      <c r="AO80" s="114">
        <v>0</v>
      </c>
      <c r="AP80" s="114">
        <v>0</v>
      </c>
      <c r="AQ80" s="114">
        <v>0</v>
      </c>
      <c r="AR80" s="114">
        <v>0</v>
      </c>
      <c r="AS80" s="114">
        <v>0</v>
      </c>
      <c r="AT80" s="114">
        <v>0</v>
      </c>
      <c r="AU80" s="114">
        <v>0</v>
      </c>
      <c r="AV80" s="114">
        <v>0</v>
      </c>
      <c r="AW80" s="114">
        <v>0</v>
      </c>
      <c r="AX80" s="114">
        <v>0</v>
      </c>
      <c r="AY80" s="114">
        <v>0</v>
      </c>
      <c r="AZ80" s="114">
        <v>0</v>
      </c>
      <c r="BA80" s="114">
        <v>0</v>
      </c>
      <c r="BB80" s="114">
        <v>0</v>
      </c>
      <c r="BC80" s="114">
        <v>0</v>
      </c>
      <c r="BD80" s="114">
        <v>0</v>
      </c>
      <c r="BE80" s="114">
        <v>0</v>
      </c>
      <c r="BF80" s="114">
        <v>0</v>
      </c>
      <c r="BG80" s="114">
        <v>0</v>
      </c>
      <c r="BH80" s="114">
        <v>0</v>
      </c>
      <c r="BI80" s="114">
        <v>0</v>
      </c>
      <c r="BJ80" s="114">
        <v>0</v>
      </c>
      <c r="BK80" s="114">
        <v>0</v>
      </c>
      <c r="BL80" s="114">
        <v>0</v>
      </c>
      <c r="BM80" s="114">
        <v>0</v>
      </c>
      <c r="BN80" s="114">
        <v>0</v>
      </c>
      <c r="BO80" s="114">
        <v>0</v>
      </c>
      <c r="BP80" s="114">
        <v>0</v>
      </c>
      <c r="BQ80" s="114">
        <v>0</v>
      </c>
      <c r="BR80" s="114">
        <v>0</v>
      </c>
      <c r="BS80" s="114">
        <v>0</v>
      </c>
      <c r="BT80" s="114">
        <v>0</v>
      </c>
      <c r="BU80" s="114">
        <v>0</v>
      </c>
      <c r="BV80" s="114">
        <v>0</v>
      </c>
      <c r="BW80" s="114">
        <v>0</v>
      </c>
      <c r="BX80" s="114">
        <v>0</v>
      </c>
      <c r="BY80" s="114">
        <v>0</v>
      </c>
      <c r="BZ80" s="114">
        <v>0</v>
      </c>
      <c r="CA80" s="114">
        <v>0</v>
      </c>
      <c r="CB80" s="114">
        <v>0</v>
      </c>
      <c r="CC80" s="114">
        <v>0</v>
      </c>
      <c r="CD80" s="114">
        <v>0</v>
      </c>
      <c r="CE80" s="114">
        <v>0</v>
      </c>
      <c r="CF80" s="114">
        <v>0</v>
      </c>
      <c r="CG80" s="114">
        <v>0</v>
      </c>
      <c r="CH80" s="114">
        <v>0</v>
      </c>
      <c r="CI80" s="114">
        <v>0</v>
      </c>
      <c r="CJ80" s="114">
        <v>0</v>
      </c>
      <c r="CK80" s="114">
        <v>0</v>
      </c>
      <c r="CL80" s="114">
        <v>0</v>
      </c>
      <c r="CM80" s="114">
        <v>0</v>
      </c>
      <c r="CN80" s="114">
        <v>0</v>
      </c>
      <c r="CO80" s="114">
        <v>0</v>
      </c>
      <c r="CP80" s="114">
        <v>0</v>
      </c>
      <c r="CQ80" s="114">
        <v>0</v>
      </c>
      <c r="CR80" s="114">
        <v>0</v>
      </c>
      <c r="CS80" s="114">
        <v>0</v>
      </c>
      <c r="CT80" s="114">
        <v>0</v>
      </c>
      <c r="CU80" s="114">
        <v>0</v>
      </c>
      <c r="CV80" s="114">
        <v>0</v>
      </c>
      <c r="CW80" s="114">
        <v>0</v>
      </c>
      <c r="CX80" s="114">
        <v>0</v>
      </c>
      <c r="CY80" s="114">
        <v>0</v>
      </c>
      <c r="CZ80" s="114">
        <v>0</v>
      </c>
      <c r="DA80" s="114">
        <v>0</v>
      </c>
      <c r="DB80" s="114">
        <v>0</v>
      </c>
      <c r="DC80" s="114">
        <v>0</v>
      </c>
      <c r="DD80" s="114">
        <v>0</v>
      </c>
      <c r="DE80" s="114">
        <v>0</v>
      </c>
      <c r="DF80" s="114">
        <v>0</v>
      </c>
      <c r="DG80" s="114">
        <v>0</v>
      </c>
      <c r="DH80" s="114">
        <v>0</v>
      </c>
      <c r="DI80" s="114">
        <v>0</v>
      </c>
      <c r="DJ80" s="114">
        <v>0</v>
      </c>
      <c r="DK80" s="114">
        <v>0</v>
      </c>
      <c r="DL80" s="114">
        <v>0</v>
      </c>
      <c r="DM80" s="114">
        <v>0</v>
      </c>
      <c r="DN80" s="114">
        <v>0</v>
      </c>
      <c r="DO80" s="114">
        <v>0</v>
      </c>
      <c r="DP80" s="114">
        <v>0</v>
      </c>
      <c r="DQ80" s="114">
        <v>0</v>
      </c>
      <c r="DR80" s="114">
        <v>0</v>
      </c>
      <c r="DS80" s="114">
        <v>0</v>
      </c>
      <c r="DT80" s="114">
        <v>0</v>
      </c>
      <c r="DU80" s="114">
        <v>0</v>
      </c>
      <c r="DV80" s="114">
        <v>0</v>
      </c>
      <c r="DW80" s="114">
        <v>0</v>
      </c>
      <c r="DX80" s="114">
        <v>0</v>
      </c>
      <c r="DY80" s="114">
        <v>0</v>
      </c>
      <c r="DZ80" s="114">
        <v>0</v>
      </c>
      <c r="EA80" s="114">
        <v>0</v>
      </c>
      <c r="EB80" s="114">
        <v>0</v>
      </c>
      <c r="EC80" s="114">
        <v>0</v>
      </c>
      <c r="ED80" s="114">
        <v>0</v>
      </c>
      <c r="EE80" s="114">
        <v>0</v>
      </c>
      <c r="EF80" s="114">
        <v>0</v>
      </c>
      <c r="EG80" s="114">
        <v>0</v>
      </c>
      <c r="EH80" s="114">
        <v>0</v>
      </c>
      <c r="EI80" s="114">
        <v>0</v>
      </c>
      <c r="EJ80" s="114">
        <v>0</v>
      </c>
      <c r="EK80" s="114">
        <v>0</v>
      </c>
      <c r="EL80" s="114">
        <v>0</v>
      </c>
      <c r="EM80" s="114">
        <v>0</v>
      </c>
      <c r="EN80" s="114">
        <v>0</v>
      </c>
      <c r="EO80" s="114">
        <v>0</v>
      </c>
      <c r="EP80" s="114">
        <v>0</v>
      </c>
      <c r="EQ80" s="114">
        <v>0</v>
      </c>
      <c r="ER80" s="114">
        <v>0</v>
      </c>
      <c r="ES80" s="114">
        <v>0</v>
      </c>
      <c r="ET80" s="114">
        <v>0</v>
      </c>
      <c r="EU80" s="114">
        <v>0</v>
      </c>
      <c r="EV80" s="114">
        <v>0</v>
      </c>
      <c r="EW80" s="114">
        <v>0</v>
      </c>
      <c r="EX80" s="114">
        <v>0</v>
      </c>
      <c r="EY80" s="114">
        <v>0</v>
      </c>
      <c r="EZ80" s="114">
        <v>0</v>
      </c>
      <c r="FA80" s="114">
        <v>0</v>
      </c>
      <c r="FB80" s="114">
        <v>0</v>
      </c>
      <c r="FC80" s="114">
        <v>0</v>
      </c>
      <c r="FD80" s="114">
        <v>0</v>
      </c>
      <c r="FE80" s="114">
        <v>0</v>
      </c>
      <c r="FF80" s="114">
        <v>0</v>
      </c>
      <c r="FG80" s="114">
        <v>0</v>
      </c>
      <c r="FH80" s="114">
        <v>0</v>
      </c>
      <c r="FI80" s="114">
        <v>0</v>
      </c>
      <c r="FJ80" s="114">
        <v>0</v>
      </c>
      <c r="FK80" s="114">
        <v>0</v>
      </c>
      <c r="FL80" s="114">
        <v>0</v>
      </c>
      <c r="FM80" s="114">
        <v>0</v>
      </c>
      <c r="FN80" s="114">
        <v>0</v>
      </c>
      <c r="FO80" s="114">
        <v>0</v>
      </c>
      <c r="FP80" s="114">
        <v>0</v>
      </c>
      <c r="FQ80" s="114">
        <v>0</v>
      </c>
      <c r="FR80" s="114">
        <v>0</v>
      </c>
      <c r="FS80" s="114">
        <v>0</v>
      </c>
      <c r="FT80" s="114">
        <v>0</v>
      </c>
      <c r="FU80" s="114">
        <v>0</v>
      </c>
      <c r="FV80" s="114">
        <v>0</v>
      </c>
      <c r="FW80" s="114">
        <v>0</v>
      </c>
      <c r="FX80" s="114">
        <v>0</v>
      </c>
      <c r="FY80" s="114">
        <v>0</v>
      </c>
      <c r="FZ80" s="114">
        <v>0</v>
      </c>
      <c r="GA80" s="114">
        <v>0</v>
      </c>
      <c r="GB80" s="114">
        <v>0</v>
      </c>
      <c r="GC80" s="114">
        <v>0</v>
      </c>
      <c r="GD80" s="114">
        <v>0</v>
      </c>
      <c r="GE80" s="114">
        <v>0</v>
      </c>
      <c r="GF80" s="114">
        <v>0</v>
      </c>
      <c r="GG80" s="114">
        <v>0</v>
      </c>
      <c r="GH80" s="114">
        <v>0</v>
      </c>
      <c r="GI80" s="114">
        <v>0</v>
      </c>
      <c r="GJ80" s="114">
        <v>0</v>
      </c>
      <c r="GK80" s="114">
        <v>0</v>
      </c>
      <c r="GL80" s="114">
        <v>0</v>
      </c>
      <c r="GM80" s="114">
        <v>0</v>
      </c>
      <c r="GN80" s="114">
        <v>0</v>
      </c>
      <c r="GO80" s="114">
        <v>0</v>
      </c>
      <c r="GP80" s="114">
        <v>0</v>
      </c>
      <c r="GQ80" s="114">
        <v>0</v>
      </c>
      <c r="GR80" s="114">
        <v>0</v>
      </c>
      <c r="GS80" s="114">
        <v>0</v>
      </c>
      <c r="GT80" s="114">
        <v>0</v>
      </c>
      <c r="GU80" s="114">
        <v>0</v>
      </c>
      <c r="GV80" s="114">
        <v>0</v>
      </c>
      <c r="GW80" s="114">
        <v>0</v>
      </c>
      <c r="GX80" s="114">
        <v>0</v>
      </c>
      <c r="GY80" s="114">
        <v>0</v>
      </c>
      <c r="GZ80" s="114">
        <v>0</v>
      </c>
      <c r="HA80" s="114">
        <v>0</v>
      </c>
      <c r="HB80" s="114">
        <v>0</v>
      </c>
      <c r="HC80" s="114">
        <v>0</v>
      </c>
      <c r="HD80" s="114">
        <v>0</v>
      </c>
      <c r="HE80" s="114">
        <v>0</v>
      </c>
      <c r="HF80" s="114">
        <v>0</v>
      </c>
      <c r="HG80" s="114">
        <v>0</v>
      </c>
      <c r="HH80" s="114">
        <v>0</v>
      </c>
      <c r="HI80" s="114">
        <v>0</v>
      </c>
    </row>
    <row r="81" spans="1:217" s="109" customFormat="1" x14ac:dyDescent="0.2">
      <c r="A81" s="113" t="s">
        <v>120</v>
      </c>
      <c r="B81" s="114">
        <v>0</v>
      </c>
      <c r="C81" s="114">
        <v>0</v>
      </c>
      <c r="D81" s="114">
        <v>0</v>
      </c>
      <c r="E81" s="114">
        <v>0</v>
      </c>
      <c r="F81" s="114">
        <v>0</v>
      </c>
      <c r="G81" s="114">
        <v>0</v>
      </c>
      <c r="H81" s="114">
        <v>0</v>
      </c>
      <c r="I81" s="114">
        <v>0</v>
      </c>
      <c r="J81" s="114">
        <v>0</v>
      </c>
      <c r="K81" s="114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14">
        <v>0</v>
      </c>
      <c r="AF81" s="114">
        <v>0</v>
      </c>
      <c r="AG81" s="114">
        <v>0</v>
      </c>
      <c r="AH81" s="114">
        <v>0</v>
      </c>
      <c r="AI81" s="114">
        <v>0</v>
      </c>
      <c r="AJ81" s="114">
        <v>0</v>
      </c>
      <c r="AK81" s="114">
        <v>0</v>
      </c>
      <c r="AL81" s="114">
        <v>0</v>
      </c>
      <c r="AM81" s="114">
        <v>0</v>
      </c>
      <c r="AN81" s="114">
        <v>0</v>
      </c>
      <c r="AO81" s="114">
        <v>0</v>
      </c>
      <c r="AP81" s="114">
        <v>0</v>
      </c>
      <c r="AQ81" s="114">
        <v>0</v>
      </c>
      <c r="AR81" s="114">
        <v>0</v>
      </c>
      <c r="AS81" s="114">
        <v>0</v>
      </c>
      <c r="AT81" s="114">
        <v>0</v>
      </c>
      <c r="AU81" s="114">
        <v>0</v>
      </c>
      <c r="AV81" s="114">
        <v>0</v>
      </c>
      <c r="AW81" s="114">
        <v>0</v>
      </c>
      <c r="AX81" s="114">
        <v>0</v>
      </c>
      <c r="AY81" s="114">
        <v>0</v>
      </c>
      <c r="AZ81" s="114">
        <v>0</v>
      </c>
      <c r="BA81" s="114">
        <v>0</v>
      </c>
      <c r="BB81" s="114">
        <v>0</v>
      </c>
      <c r="BC81" s="114">
        <v>0</v>
      </c>
      <c r="BD81" s="114">
        <v>0</v>
      </c>
      <c r="BE81" s="114">
        <v>0</v>
      </c>
      <c r="BF81" s="114">
        <v>0</v>
      </c>
      <c r="BG81" s="114">
        <v>0</v>
      </c>
      <c r="BH81" s="114">
        <v>0</v>
      </c>
      <c r="BI81" s="114">
        <v>0</v>
      </c>
      <c r="BJ81" s="114">
        <v>0</v>
      </c>
      <c r="BK81" s="114">
        <v>0</v>
      </c>
      <c r="BL81" s="114">
        <v>0</v>
      </c>
      <c r="BM81" s="114">
        <v>0</v>
      </c>
      <c r="BN81" s="114">
        <v>0</v>
      </c>
      <c r="BO81" s="114">
        <v>0</v>
      </c>
      <c r="BP81" s="114">
        <v>0</v>
      </c>
      <c r="BQ81" s="114">
        <v>0</v>
      </c>
      <c r="BR81" s="114">
        <v>0</v>
      </c>
      <c r="BS81" s="114">
        <v>0</v>
      </c>
      <c r="BT81" s="114">
        <v>0</v>
      </c>
      <c r="BU81" s="114">
        <v>0</v>
      </c>
      <c r="BV81" s="114">
        <v>0</v>
      </c>
      <c r="BW81" s="114">
        <v>0</v>
      </c>
      <c r="BX81" s="114">
        <v>0</v>
      </c>
      <c r="BY81" s="114">
        <v>0</v>
      </c>
      <c r="BZ81" s="114">
        <v>0</v>
      </c>
      <c r="CA81" s="114">
        <v>0</v>
      </c>
      <c r="CB81" s="114">
        <v>0</v>
      </c>
      <c r="CC81" s="114">
        <v>0</v>
      </c>
      <c r="CD81" s="114">
        <v>0</v>
      </c>
      <c r="CE81" s="114">
        <v>0</v>
      </c>
      <c r="CF81" s="114">
        <v>0</v>
      </c>
      <c r="CG81" s="114">
        <v>0</v>
      </c>
      <c r="CH81" s="114">
        <v>0</v>
      </c>
      <c r="CI81" s="114">
        <v>0</v>
      </c>
      <c r="CJ81" s="114">
        <v>0</v>
      </c>
      <c r="CK81" s="114">
        <v>0</v>
      </c>
      <c r="CL81" s="114">
        <v>0</v>
      </c>
      <c r="CM81" s="114">
        <v>0</v>
      </c>
      <c r="CN81" s="114">
        <v>0</v>
      </c>
      <c r="CO81" s="114">
        <v>0</v>
      </c>
      <c r="CP81" s="114">
        <v>0</v>
      </c>
      <c r="CQ81" s="114">
        <v>0</v>
      </c>
      <c r="CR81" s="114">
        <v>0</v>
      </c>
      <c r="CS81" s="114">
        <v>0</v>
      </c>
      <c r="CT81" s="114">
        <v>0</v>
      </c>
      <c r="CU81" s="114">
        <v>0</v>
      </c>
      <c r="CV81" s="114">
        <v>0</v>
      </c>
      <c r="CW81" s="114">
        <v>0</v>
      </c>
      <c r="CX81" s="114">
        <v>0</v>
      </c>
      <c r="CY81" s="114">
        <v>0</v>
      </c>
      <c r="CZ81" s="114">
        <v>0</v>
      </c>
      <c r="DA81" s="114">
        <v>0</v>
      </c>
      <c r="DB81" s="114">
        <v>0</v>
      </c>
      <c r="DC81" s="114">
        <v>0</v>
      </c>
      <c r="DD81" s="114">
        <v>0</v>
      </c>
      <c r="DE81" s="114">
        <v>0</v>
      </c>
      <c r="DF81" s="114">
        <v>0</v>
      </c>
      <c r="DG81" s="114">
        <v>0</v>
      </c>
      <c r="DH81" s="114">
        <v>0</v>
      </c>
      <c r="DI81" s="114">
        <v>0</v>
      </c>
      <c r="DJ81" s="114">
        <v>0</v>
      </c>
      <c r="DK81" s="114">
        <v>0</v>
      </c>
      <c r="DL81" s="114">
        <v>0</v>
      </c>
      <c r="DM81" s="114">
        <v>0</v>
      </c>
      <c r="DN81" s="114">
        <v>0</v>
      </c>
      <c r="DO81" s="114">
        <v>0</v>
      </c>
      <c r="DP81" s="114">
        <v>0</v>
      </c>
      <c r="DQ81" s="114">
        <v>0</v>
      </c>
      <c r="DR81" s="114">
        <v>0</v>
      </c>
      <c r="DS81" s="114">
        <v>0</v>
      </c>
      <c r="DT81" s="114">
        <v>0</v>
      </c>
      <c r="DU81" s="114">
        <v>0</v>
      </c>
      <c r="DV81" s="114">
        <v>0</v>
      </c>
      <c r="DW81" s="114">
        <v>0</v>
      </c>
      <c r="DX81" s="114">
        <v>0</v>
      </c>
      <c r="DY81" s="114">
        <v>0</v>
      </c>
      <c r="DZ81" s="114">
        <v>0</v>
      </c>
      <c r="EA81" s="114">
        <v>0</v>
      </c>
      <c r="EB81" s="114">
        <v>0</v>
      </c>
      <c r="EC81" s="114">
        <v>0</v>
      </c>
      <c r="ED81" s="114">
        <v>0</v>
      </c>
      <c r="EE81" s="114">
        <v>0</v>
      </c>
      <c r="EF81" s="114">
        <v>0</v>
      </c>
      <c r="EG81" s="114">
        <v>0</v>
      </c>
      <c r="EH81" s="114">
        <v>0</v>
      </c>
      <c r="EI81" s="114">
        <v>0</v>
      </c>
      <c r="EJ81" s="114">
        <v>0</v>
      </c>
      <c r="EK81" s="114">
        <v>0</v>
      </c>
      <c r="EL81" s="114">
        <v>0</v>
      </c>
      <c r="EM81" s="114">
        <v>0</v>
      </c>
      <c r="EN81" s="114">
        <v>0</v>
      </c>
      <c r="EO81" s="114">
        <v>0</v>
      </c>
      <c r="EP81" s="114">
        <v>0</v>
      </c>
      <c r="EQ81" s="114">
        <v>0</v>
      </c>
      <c r="ER81" s="114">
        <v>0</v>
      </c>
      <c r="ES81" s="114">
        <v>0</v>
      </c>
      <c r="ET81" s="114">
        <v>0</v>
      </c>
      <c r="EU81" s="114">
        <v>0</v>
      </c>
      <c r="EV81" s="114">
        <v>0</v>
      </c>
      <c r="EW81" s="114">
        <v>0</v>
      </c>
      <c r="EX81" s="114">
        <v>0</v>
      </c>
      <c r="EY81" s="114">
        <v>0</v>
      </c>
      <c r="EZ81" s="114">
        <v>0</v>
      </c>
      <c r="FA81" s="114">
        <v>0</v>
      </c>
      <c r="FB81" s="114">
        <v>0</v>
      </c>
      <c r="FC81" s="114">
        <v>0</v>
      </c>
      <c r="FD81" s="114">
        <v>0</v>
      </c>
      <c r="FE81" s="114">
        <v>0</v>
      </c>
      <c r="FF81" s="114">
        <v>0</v>
      </c>
      <c r="FG81" s="114">
        <v>0</v>
      </c>
      <c r="FH81" s="114">
        <v>0</v>
      </c>
      <c r="FI81" s="114">
        <v>0</v>
      </c>
      <c r="FJ81" s="114">
        <v>0</v>
      </c>
      <c r="FK81" s="114">
        <v>0</v>
      </c>
      <c r="FL81" s="114">
        <v>0</v>
      </c>
      <c r="FM81" s="114">
        <v>0</v>
      </c>
      <c r="FN81" s="114">
        <v>0</v>
      </c>
      <c r="FO81" s="114">
        <v>0</v>
      </c>
      <c r="FP81" s="114">
        <v>0</v>
      </c>
      <c r="FQ81" s="114">
        <v>0</v>
      </c>
      <c r="FR81" s="114">
        <v>0</v>
      </c>
      <c r="FS81" s="114">
        <v>0</v>
      </c>
      <c r="FT81" s="114">
        <v>0</v>
      </c>
      <c r="FU81" s="114">
        <v>0</v>
      </c>
      <c r="FV81" s="114">
        <v>0</v>
      </c>
      <c r="FW81" s="114">
        <v>0</v>
      </c>
      <c r="FX81" s="114">
        <v>0</v>
      </c>
      <c r="FY81" s="114">
        <v>0</v>
      </c>
      <c r="FZ81" s="114">
        <v>0</v>
      </c>
      <c r="GA81" s="114">
        <v>0</v>
      </c>
      <c r="GB81" s="114">
        <v>0</v>
      </c>
      <c r="GC81" s="114">
        <v>0</v>
      </c>
      <c r="GD81" s="114">
        <v>0</v>
      </c>
      <c r="GE81" s="114">
        <v>0</v>
      </c>
      <c r="GF81" s="114">
        <v>0</v>
      </c>
      <c r="GG81" s="114">
        <v>0</v>
      </c>
      <c r="GH81" s="114">
        <v>0</v>
      </c>
      <c r="GI81" s="114">
        <v>0</v>
      </c>
      <c r="GJ81" s="114">
        <v>0</v>
      </c>
      <c r="GK81" s="114">
        <v>0</v>
      </c>
      <c r="GL81" s="114">
        <v>0</v>
      </c>
      <c r="GM81" s="114">
        <v>0</v>
      </c>
      <c r="GN81" s="114">
        <v>0</v>
      </c>
      <c r="GO81" s="114">
        <v>0</v>
      </c>
      <c r="GP81" s="114">
        <v>0</v>
      </c>
      <c r="GQ81" s="114">
        <v>0</v>
      </c>
      <c r="GR81" s="114">
        <v>0</v>
      </c>
      <c r="GS81" s="114">
        <v>0</v>
      </c>
      <c r="GT81" s="114">
        <v>0</v>
      </c>
      <c r="GU81" s="114">
        <v>0</v>
      </c>
      <c r="GV81" s="114">
        <v>0</v>
      </c>
      <c r="GW81" s="114">
        <v>0</v>
      </c>
      <c r="GX81" s="114">
        <v>0</v>
      </c>
      <c r="GY81" s="114">
        <v>0</v>
      </c>
      <c r="GZ81" s="114">
        <v>0</v>
      </c>
      <c r="HA81" s="114">
        <v>0</v>
      </c>
      <c r="HB81" s="114">
        <v>0</v>
      </c>
      <c r="HC81" s="114">
        <v>0</v>
      </c>
      <c r="HD81" s="114">
        <v>0</v>
      </c>
      <c r="HE81" s="114">
        <v>0</v>
      </c>
      <c r="HF81" s="114">
        <v>0</v>
      </c>
      <c r="HG81" s="114">
        <v>0</v>
      </c>
      <c r="HH81" s="114">
        <v>0</v>
      </c>
      <c r="HI81" s="114">
        <v>0</v>
      </c>
    </row>
    <row r="82" spans="1:217" s="109" customFormat="1" x14ac:dyDescent="0.2">
      <c r="A82" s="113" t="s">
        <v>121</v>
      </c>
      <c r="B82" s="114">
        <v>0</v>
      </c>
      <c r="C82" s="114">
        <v>0</v>
      </c>
      <c r="D82" s="115">
        <v>0</v>
      </c>
      <c r="E82" s="115">
        <v>0</v>
      </c>
      <c r="F82" s="115">
        <v>0</v>
      </c>
      <c r="G82" s="115">
        <v>0</v>
      </c>
      <c r="H82" s="115">
        <v>0</v>
      </c>
      <c r="I82" s="115">
        <v>0</v>
      </c>
      <c r="J82" s="115">
        <v>0</v>
      </c>
      <c r="K82" s="115">
        <v>0</v>
      </c>
      <c r="L82" s="115">
        <v>0</v>
      </c>
      <c r="M82" s="115">
        <v>0</v>
      </c>
      <c r="N82" s="115">
        <v>0</v>
      </c>
      <c r="O82" s="115">
        <v>0</v>
      </c>
      <c r="P82" s="115">
        <v>0</v>
      </c>
      <c r="Q82" s="115">
        <v>0</v>
      </c>
      <c r="R82" s="115">
        <v>0</v>
      </c>
      <c r="S82" s="115">
        <v>0</v>
      </c>
      <c r="T82" s="115">
        <v>0</v>
      </c>
      <c r="U82" s="115">
        <v>0</v>
      </c>
      <c r="V82" s="115">
        <v>0</v>
      </c>
      <c r="W82" s="115">
        <v>0</v>
      </c>
      <c r="X82" s="115">
        <v>0</v>
      </c>
      <c r="Y82" s="115">
        <v>0</v>
      </c>
      <c r="Z82" s="115">
        <v>0</v>
      </c>
      <c r="AA82" s="115">
        <v>0</v>
      </c>
      <c r="AB82" s="115">
        <v>0</v>
      </c>
      <c r="AC82" s="115">
        <v>0</v>
      </c>
      <c r="AD82" s="115">
        <v>0</v>
      </c>
      <c r="AE82" s="115">
        <v>0</v>
      </c>
      <c r="AF82" s="115">
        <v>0</v>
      </c>
      <c r="AG82" s="115">
        <v>0</v>
      </c>
      <c r="AH82" s="115"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v>0</v>
      </c>
      <c r="AR82" s="115">
        <v>0</v>
      </c>
      <c r="AS82" s="115">
        <v>0</v>
      </c>
      <c r="AT82" s="115">
        <v>0</v>
      </c>
      <c r="AU82" s="115">
        <v>0</v>
      </c>
      <c r="AV82" s="115">
        <v>0</v>
      </c>
      <c r="AW82" s="115">
        <v>0</v>
      </c>
      <c r="AX82" s="115">
        <v>0</v>
      </c>
      <c r="AY82" s="115">
        <v>0</v>
      </c>
      <c r="AZ82" s="115">
        <v>0</v>
      </c>
      <c r="BA82" s="115">
        <v>0</v>
      </c>
      <c r="BB82" s="115">
        <v>0</v>
      </c>
      <c r="BC82" s="115">
        <v>0</v>
      </c>
      <c r="BD82" s="115">
        <v>0</v>
      </c>
      <c r="BE82" s="115">
        <v>0</v>
      </c>
      <c r="BF82" s="115">
        <v>0</v>
      </c>
      <c r="BG82" s="115">
        <v>0</v>
      </c>
      <c r="BH82" s="115">
        <v>0</v>
      </c>
      <c r="BI82" s="115">
        <v>0</v>
      </c>
      <c r="BJ82" s="115">
        <v>0</v>
      </c>
      <c r="BK82" s="115">
        <v>0</v>
      </c>
      <c r="BL82" s="115">
        <v>0</v>
      </c>
      <c r="BM82" s="115">
        <v>0</v>
      </c>
      <c r="BN82" s="115">
        <v>0</v>
      </c>
      <c r="BO82" s="115">
        <v>0</v>
      </c>
      <c r="BP82" s="115">
        <v>0</v>
      </c>
      <c r="BQ82" s="115">
        <v>0</v>
      </c>
      <c r="BR82" s="115">
        <v>0</v>
      </c>
      <c r="BS82" s="115">
        <v>0</v>
      </c>
      <c r="BT82" s="115">
        <v>0</v>
      </c>
      <c r="BU82" s="115">
        <v>0</v>
      </c>
      <c r="BV82" s="115">
        <v>0</v>
      </c>
      <c r="BW82" s="115">
        <v>0</v>
      </c>
      <c r="BX82" s="115">
        <v>0</v>
      </c>
      <c r="BY82" s="115">
        <v>0</v>
      </c>
      <c r="BZ82" s="115">
        <v>0</v>
      </c>
      <c r="CA82" s="115">
        <v>0</v>
      </c>
      <c r="CB82" s="115">
        <v>0</v>
      </c>
      <c r="CC82" s="115">
        <v>0</v>
      </c>
      <c r="CD82" s="115">
        <v>0</v>
      </c>
      <c r="CE82" s="115">
        <v>0</v>
      </c>
      <c r="CF82" s="115">
        <v>0</v>
      </c>
      <c r="CG82" s="115">
        <v>0</v>
      </c>
      <c r="CH82" s="115">
        <v>0</v>
      </c>
      <c r="CI82" s="115">
        <v>0</v>
      </c>
      <c r="CJ82" s="115">
        <v>0</v>
      </c>
      <c r="CK82" s="115">
        <v>0</v>
      </c>
      <c r="CL82" s="115">
        <v>0</v>
      </c>
      <c r="CM82" s="115">
        <v>0</v>
      </c>
      <c r="CN82" s="115">
        <v>0</v>
      </c>
      <c r="CO82" s="115">
        <v>0</v>
      </c>
      <c r="CP82" s="115">
        <v>0</v>
      </c>
      <c r="CQ82" s="115">
        <v>0</v>
      </c>
      <c r="CR82" s="115">
        <v>0</v>
      </c>
      <c r="CS82" s="115">
        <v>0</v>
      </c>
      <c r="CT82" s="115">
        <v>0</v>
      </c>
      <c r="CU82" s="115">
        <v>0</v>
      </c>
      <c r="CV82" s="115">
        <v>0</v>
      </c>
      <c r="CW82" s="115">
        <v>0</v>
      </c>
      <c r="CX82" s="115">
        <v>0</v>
      </c>
      <c r="CY82" s="115">
        <v>0</v>
      </c>
      <c r="CZ82" s="115">
        <v>0</v>
      </c>
      <c r="DA82" s="115">
        <v>0</v>
      </c>
      <c r="DB82" s="115">
        <v>0</v>
      </c>
      <c r="DC82" s="115">
        <v>0</v>
      </c>
      <c r="DD82" s="115">
        <v>0</v>
      </c>
      <c r="DE82" s="115">
        <v>0</v>
      </c>
      <c r="DF82" s="115">
        <v>0</v>
      </c>
      <c r="DG82" s="115">
        <v>0</v>
      </c>
      <c r="DH82" s="115">
        <v>0</v>
      </c>
      <c r="DI82" s="115">
        <v>0</v>
      </c>
      <c r="DJ82" s="115">
        <v>0</v>
      </c>
      <c r="DK82" s="115">
        <v>0</v>
      </c>
      <c r="DL82" s="115">
        <v>0</v>
      </c>
      <c r="DM82" s="115">
        <v>0</v>
      </c>
      <c r="DN82" s="115">
        <v>0</v>
      </c>
      <c r="DO82" s="115">
        <v>0</v>
      </c>
      <c r="DP82" s="115">
        <v>0</v>
      </c>
      <c r="DQ82" s="115">
        <v>0</v>
      </c>
      <c r="DR82" s="115">
        <v>0</v>
      </c>
      <c r="DS82" s="115">
        <v>0</v>
      </c>
      <c r="DT82" s="115">
        <v>0</v>
      </c>
      <c r="DU82" s="115">
        <v>0</v>
      </c>
      <c r="DV82" s="115">
        <v>0</v>
      </c>
      <c r="DW82" s="115">
        <v>0</v>
      </c>
      <c r="DX82" s="115">
        <v>0</v>
      </c>
      <c r="DY82" s="115">
        <v>0</v>
      </c>
      <c r="DZ82" s="115">
        <v>0</v>
      </c>
      <c r="EA82" s="115">
        <v>0</v>
      </c>
      <c r="EB82" s="115">
        <v>0</v>
      </c>
      <c r="EC82" s="115">
        <v>0</v>
      </c>
      <c r="ED82" s="115">
        <v>0</v>
      </c>
      <c r="EE82" s="115">
        <v>0</v>
      </c>
      <c r="EF82" s="115">
        <v>0</v>
      </c>
      <c r="EG82" s="115">
        <v>0</v>
      </c>
      <c r="EH82" s="115">
        <v>0</v>
      </c>
      <c r="EI82" s="115">
        <v>0</v>
      </c>
      <c r="EJ82" s="115">
        <v>0</v>
      </c>
      <c r="EK82" s="115">
        <v>0</v>
      </c>
      <c r="EL82" s="115">
        <v>0</v>
      </c>
      <c r="EM82" s="115">
        <v>0</v>
      </c>
      <c r="EN82" s="115">
        <v>0</v>
      </c>
      <c r="EO82" s="115">
        <v>0</v>
      </c>
      <c r="EP82" s="115">
        <v>0</v>
      </c>
      <c r="EQ82" s="115">
        <v>0</v>
      </c>
      <c r="ER82" s="115">
        <v>0</v>
      </c>
      <c r="ES82" s="115">
        <v>0</v>
      </c>
      <c r="ET82" s="115">
        <v>0</v>
      </c>
      <c r="EU82" s="115">
        <v>0</v>
      </c>
      <c r="EV82" s="115">
        <v>0</v>
      </c>
      <c r="EW82" s="115">
        <v>0</v>
      </c>
      <c r="EX82" s="115">
        <v>0</v>
      </c>
      <c r="EY82" s="115">
        <v>0</v>
      </c>
      <c r="EZ82" s="115">
        <v>0</v>
      </c>
      <c r="FA82" s="115">
        <v>0</v>
      </c>
      <c r="FB82" s="115">
        <v>0</v>
      </c>
      <c r="FC82" s="115">
        <v>0</v>
      </c>
      <c r="FD82" s="115">
        <v>0</v>
      </c>
      <c r="FE82" s="115">
        <v>0</v>
      </c>
      <c r="FF82" s="115">
        <v>0</v>
      </c>
      <c r="FG82" s="115">
        <v>0</v>
      </c>
      <c r="FH82" s="115">
        <v>0</v>
      </c>
      <c r="FI82" s="115">
        <v>0</v>
      </c>
      <c r="FJ82" s="115">
        <v>0</v>
      </c>
      <c r="FK82" s="115">
        <v>0</v>
      </c>
      <c r="FL82" s="115">
        <v>0</v>
      </c>
      <c r="FM82" s="115">
        <v>0</v>
      </c>
      <c r="FN82" s="115">
        <v>0</v>
      </c>
      <c r="FO82" s="115">
        <v>0</v>
      </c>
      <c r="FP82" s="115">
        <v>0</v>
      </c>
      <c r="FQ82" s="115">
        <v>0</v>
      </c>
      <c r="FR82" s="115">
        <v>0</v>
      </c>
      <c r="FS82" s="115">
        <v>0</v>
      </c>
      <c r="FT82" s="115">
        <v>0</v>
      </c>
      <c r="FU82" s="115">
        <v>0</v>
      </c>
      <c r="FV82" s="115">
        <v>0</v>
      </c>
      <c r="FW82" s="115">
        <v>0</v>
      </c>
      <c r="FX82" s="115">
        <v>0</v>
      </c>
      <c r="FY82" s="115">
        <v>0</v>
      </c>
      <c r="FZ82" s="115">
        <v>0</v>
      </c>
      <c r="GA82" s="115">
        <v>0</v>
      </c>
      <c r="GB82" s="115">
        <v>0</v>
      </c>
      <c r="GC82" s="115">
        <v>0</v>
      </c>
      <c r="GD82" s="115">
        <v>0</v>
      </c>
      <c r="GE82" s="115">
        <v>0</v>
      </c>
      <c r="GF82" s="115">
        <v>0</v>
      </c>
      <c r="GG82" s="115">
        <v>0</v>
      </c>
      <c r="GH82" s="115">
        <v>0</v>
      </c>
      <c r="GI82" s="115">
        <v>0</v>
      </c>
      <c r="GJ82" s="115">
        <v>0</v>
      </c>
      <c r="GK82" s="115">
        <v>0</v>
      </c>
      <c r="GL82" s="115">
        <v>0</v>
      </c>
      <c r="GM82" s="115">
        <v>0</v>
      </c>
      <c r="GN82" s="115">
        <v>0</v>
      </c>
      <c r="GO82" s="115">
        <v>0</v>
      </c>
      <c r="GP82" s="115">
        <v>0</v>
      </c>
      <c r="GQ82" s="115">
        <v>0</v>
      </c>
      <c r="GR82" s="115">
        <v>0</v>
      </c>
      <c r="GS82" s="115">
        <v>0</v>
      </c>
      <c r="GT82" s="115">
        <v>0</v>
      </c>
      <c r="GU82" s="115">
        <v>0</v>
      </c>
      <c r="GV82" s="115">
        <v>0</v>
      </c>
      <c r="GW82" s="115">
        <v>0</v>
      </c>
      <c r="GX82" s="115">
        <v>0</v>
      </c>
      <c r="GY82" s="115">
        <v>0</v>
      </c>
      <c r="GZ82" s="115">
        <v>0</v>
      </c>
      <c r="HA82" s="115">
        <v>0</v>
      </c>
      <c r="HB82" s="115">
        <v>0</v>
      </c>
      <c r="HC82" s="115">
        <v>0</v>
      </c>
      <c r="HD82" s="115">
        <v>0</v>
      </c>
      <c r="HE82" s="115">
        <v>0</v>
      </c>
      <c r="HF82" s="115">
        <v>0</v>
      </c>
      <c r="HG82" s="115">
        <v>0</v>
      </c>
      <c r="HH82" s="115">
        <v>0</v>
      </c>
      <c r="HI82" s="115">
        <v>0</v>
      </c>
    </row>
    <row r="83" spans="1:217" s="109" customFormat="1" x14ac:dyDescent="0.2">
      <c r="A83" s="113" t="s">
        <v>122</v>
      </c>
      <c r="B83" s="114">
        <v>0</v>
      </c>
      <c r="C83" s="114">
        <v>0</v>
      </c>
      <c r="D83" s="115">
        <v>0</v>
      </c>
      <c r="E83" s="115">
        <v>0</v>
      </c>
      <c r="F83" s="115">
        <v>0</v>
      </c>
      <c r="G83" s="115">
        <v>0</v>
      </c>
      <c r="H83" s="115">
        <v>0</v>
      </c>
      <c r="I83" s="115">
        <v>0</v>
      </c>
      <c r="J83" s="115">
        <v>0</v>
      </c>
      <c r="K83" s="115">
        <v>0</v>
      </c>
      <c r="L83" s="115">
        <v>0</v>
      </c>
      <c r="M83" s="115">
        <v>0</v>
      </c>
      <c r="N83" s="115">
        <v>0</v>
      </c>
      <c r="O83" s="115">
        <v>0</v>
      </c>
      <c r="P83" s="115">
        <v>0</v>
      </c>
      <c r="Q83" s="115">
        <v>0</v>
      </c>
      <c r="R83" s="115">
        <v>0</v>
      </c>
      <c r="S83" s="115">
        <v>0</v>
      </c>
      <c r="T83" s="115">
        <v>0</v>
      </c>
      <c r="U83" s="115">
        <v>0</v>
      </c>
      <c r="V83" s="115">
        <v>0</v>
      </c>
      <c r="W83" s="115">
        <v>0</v>
      </c>
      <c r="X83" s="115">
        <v>0</v>
      </c>
      <c r="Y83" s="115">
        <v>0</v>
      </c>
      <c r="Z83" s="115">
        <v>0</v>
      </c>
      <c r="AA83" s="115">
        <v>0</v>
      </c>
      <c r="AB83" s="115">
        <v>0</v>
      </c>
      <c r="AC83" s="115">
        <v>0</v>
      </c>
      <c r="AD83" s="115">
        <v>0</v>
      </c>
      <c r="AE83" s="115">
        <v>0</v>
      </c>
      <c r="AF83" s="115">
        <v>0</v>
      </c>
      <c r="AG83" s="115">
        <v>0</v>
      </c>
      <c r="AH83" s="115"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v>0</v>
      </c>
      <c r="AR83" s="115">
        <v>0</v>
      </c>
      <c r="AS83" s="115">
        <v>0</v>
      </c>
      <c r="AT83" s="115">
        <v>0</v>
      </c>
      <c r="AU83" s="115">
        <v>0</v>
      </c>
      <c r="AV83" s="115">
        <v>0</v>
      </c>
      <c r="AW83" s="115">
        <v>0</v>
      </c>
      <c r="AX83" s="115">
        <v>0</v>
      </c>
      <c r="AY83" s="115">
        <v>0</v>
      </c>
      <c r="AZ83" s="115">
        <v>0</v>
      </c>
      <c r="BA83" s="115">
        <v>0</v>
      </c>
      <c r="BB83" s="115">
        <v>0</v>
      </c>
      <c r="BC83" s="115">
        <v>0</v>
      </c>
      <c r="BD83" s="115">
        <v>0</v>
      </c>
      <c r="BE83" s="115">
        <v>0</v>
      </c>
      <c r="BF83" s="115">
        <v>0</v>
      </c>
      <c r="BG83" s="115">
        <v>0</v>
      </c>
      <c r="BH83" s="115">
        <v>0</v>
      </c>
      <c r="BI83" s="115">
        <v>0</v>
      </c>
      <c r="BJ83" s="115">
        <v>0</v>
      </c>
      <c r="BK83" s="115">
        <v>0</v>
      </c>
      <c r="BL83" s="115">
        <v>0</v>
      </c>
      <c r="BM83" s="115">
        <v>0</v>
      </c>
      <c r="BN83" s="115">
        <v>0</v>
      </c>
      <c r="BO83" s="115">
        <v>0</v>
      </c>
      <c r="BP83" s="115">
        <v>0</v>
      </c>
      <c r="BQ83" s="115">
        <v>0</v>
      </c>
      <c r="BR83" s="115">
        <v>0</v>
      </c>
      <c r="BS83" s="115">
        <v>0</v>
      </c>
      <c r="BT83" s="115">
        <v>0</v>
      </c>
      <c r="BU83" s="115">
        <v>0</v>
      </c>
      <c r="BV83" s="115">
        <v>0</v>
      </c>
      <c r="BW83" s="115">
        <v>0</v>
      </c>
      <c r="BX83" s="115">
        <v>0</v>
      </c>
      <c r="BY83" s="115">
        <v>0</v>
      </c>
      <c r="BZ83" s="115">
        <v>0</v>
      </c>
      <c r="CA83" s="115">
        <v>0</v>
      </c>
      <c r="CB83" s="115">
        <v>0</v>
      </c>
      <c r="CC83" s="115">
        <v>0</v>
      </c>
      <c r="CD83" s="115">
        <v>0</v>
      </c>
      <c r="CE83" s="115">
        <v>0</v>
      </c>
      <c r="CF83" s="115">
        <v>0</v>
      </c>
      <c r="CG83" s="115">
        <v>0</v>
      </c>
      <c r="CH83" s="115">
        <v>0</v>
      </c>
      <c r="CI83" s="115">
        <v>0</v>
      </c>
      <c r="CJ83" s="115">
        <v>0</v>
      </c>
      <c r="CK83" s="115">
        <v>0</v>
      </c>
      <c r="CL83" s="115">
        <v>0</v>
      </c>
      <c r="CM83" s="115">
        <v>0</v>
      </c>
      <c r="CN83" s="115">
        <v>0</v>
      </c>
      <c r="CO83" s="115">
        <v>0</v>
      </c>
      <c r="CP83" s="115">
        <v>0</v>
      </c>
      <c r="CQ83" s="115">
        <v>0</v>
      </c>
      <c r="CR83" s="115">
        <v>0</v>
      </c>
      <c r="CS83" s="115">
        <v>0</v>
      </c>
      <c r="CT83" s="115">
        <v>0</v>
      </c>
      <c r="CU83" s="115">
        <v>0</v>
      </c>
      <c r="CV83" s="115">
        <v>0</v>
      </c>
      <c r="CW83" s="115">
        <v>0</v>
      </c>
      <c r="CX83" s="115">
        <v>0</v>
      </c>
      <c r="CY83" s="115">
        <v>0</v>
      </c>
      <c r="CZ83" s="115">
        <v>0</v>
      </c>
      <c r="DA83" s="115">
        <v>0</v>
      </c>
      <c r="DB83" s="115">
        <v>0</v>
      </c>
      <c r="DC83" s="115">
        <v>0</v>
      </c>
      <c r="DD83" s="115">
        <v>0</v>
      </c>
      <c r="DE83" s="115">
        <v>0</v>
      </c>
      <c r="DF83" s="115">
        <v>0</v>
      </c>
      <c r="DG83" s="115">
        <v>0</v>
      </c>
      <c r="DH83" s="115">
        <v>0</v>
      </c>
      <c r="DI83" s="115">
        <v>0</v>
      </c>
      <c r="DJ83" s="115">
        <v>0</v>
      </c>
      <c r="DK83" s="115">
        <v>0</v>
      </c>
      <c r="DL83" s="115">
        <v>0</v>
      </c>
      <c r="DM83" s="115">
        <v>0</v>
      </c>
      <c r="DN83" s="115">
        <v>0</v>
      </c>
      <c r="DO83" s="115">
        <v>0</v>
      </c>
      <c r="DP83" s="115">
        <v>0</v>
      </c>
      <c r="DQ83" s="115">
        <v>0</v>
      </c>
      <c r="DR83" s="115">
        <v>0</v>
      </c>
      <c r="DS83" s="115">
        <v>0</v>
      </c>
      <c r="DT83" s="115">
        <v>0</v>
      </c>
      <c r="DU83" s="115">
        <v>0</v>
      </c>
      <c r="DV83" s="115">
        <v>0</v>
      </c>
      <c r="DW83" s="115">
        <v>0</v>
      </c>
      <c r="DX83" s="115">
        <v>0</v>
      </c>
      <c r="DY83" s="115">
        <v>0</v>
      </c>
      <c r="DZ83" s="115">
        <v>0</v>
      </c>
      <c r="EA83" s="115">
        <v>0</v>
      </c>
      <c r="EB83" s="115">
        <v>0</v>
      </c>
      <c r="EC83" s="115">
        <v>0</v>
      </c>
      <c r="ED83" s="115">
        <v>0</v>
      </c>
      <c r="EE83" s="115">
        <v>0</v>
      </c>
      <c r="EF83" s="115">
        <v>0</v>
      </c>
      <c r="EG83" s="115">
        <v>0</v>
      </c>
      <c r="EH83" s="115">
        <v>0</v>
      </c>
      <c r="EI83" s="115">
        <v>0</v>
      </c>
      <c r="EJ83" s="115">
        <v>0</v>
      </c>
      <c r="EK83" s="115">
        <v>0</v>
      </c>
      <c r="EL83" s="115">
        <v>0</v>
      </c>
      <c r="EM83" s="115">
        <v>0</v>
      </c>
      <c r="EN83" s="115">
        <v>0</v>
      </c>
      <c r="EO83" s="115">
        <v>0</v>
      </c>
      <c r="EP83" s="115">
        <v>0</v>
      </c>
      <c r="EQ83" s="115">
        <v>0</v>
      </c>
      <c r="ER83" s="115">
        <v>0</v>
      </c>
      <c r="ES83" s="115">
        <v>0</v>
      </c>
      <c r="ET83" s="115">
        <v>0</v>
      </c>
      <c r="EU83" s="115">
        <v>0</v>
      </c>
      <c r="EV83" s="115">
        <v>0</v>
      </c>
      <c r="EW83" s="115">
        <v>0</v>
      </c>
      <c r="EX83" s="115">
        <v>0</v>
      </c>
      <c r="EY83" s="115">
        <v>0</v>
      </c>
      <c r="EZ83" s="115">
        <v>0</v>
      </c>
      <c r="FA83" s="115">
        <v>0</v>
      </c>
      <c r="FB83" s="115">
        <v>0</v>
      </c>
      <c r="FC83" s="115">
        <v>0</v>
      </c>
      <c r="FD83" s="115">
        <v>0</v>
      </c>
      <c r="FE83" s="115">
        <v>0</v>
      </c>
      <c r="FF83" s="115">
        <v>0</v>
      </c>
      <c r="FG83" s="115">
        <v>0</v>
      </c>
      <c r="FH83" s="115">
        <v>0</v>
      </c>
      <c r="FI83" s="115">
        <v>0</v>
      </c>
      <c r="FJ83" s="115">
        <v>0</v>
      </c>
      <c r="FK83" s="115">
        <v>0</v>
      </c>
      <c r="FL83" s="115">
        <v>0</v>
      </c>
      <c r="FM83" s="115">
        <v>0</v>
      </c>
      <c r="FN83" s="115">
        <v>0</v>
      </c>
      <c r="FO83" s="115">
        <v>0</v>
      </c>
      <c r="FP83" s="115">
        <v>0</v>
      </c>
      <c r="FQ83" s="115">
        <v>0</v>
      </c>
      <c r="FR83" s="115">
        <v>0</v>
      </c>
      <c r="FS83" s="115">
        <v>0</v>
      </c>
      <c r="FT83" s="115">
        <v>0</v>
      </c>
      <c r="FU83" s="115">
        <v>0</v>
      </c>
      <c r="FV83" s="115">
        <v>0</v>
      </c>
      <c r="FW83" s="115">
        <v>0</v>
      </c>
      <c r="FX83" s="115">
        <v>0</v>
      </c>
      <c r="FY83" s="115">
        <v>0</v>
      </c>
      <c r="FZ83" s="115">
        <v>0</v>
      </c>
      <c r="GA83" s="115">
        <v>0</v>
      </c>
      <c r="GB83" s="115">
        <v>0</v>
      </c>
      <c r="GC83" s="115">
        <v>0</v>
      </c>
      <c r="GD83" s="115">
        <v>0</v>
      </c>
      <c r="GE83" s="115">
        <v>0</v>
      </c>
      <c r="GF83" s="115">
        <v>0</v>
      </c>
      <c r="GG83" s="115">
        <v>0</v>
      </c>
      <c r="GH83" s="115">
        <v>0</v>
      </c>
      <c r="GI83" s="115">
        <v>0</v>
      </c>
      <c r="GJ83" s="115">
        <v>0</v>
      </c>
      <c r="GK83" s="115">
        <v>0</v>
      </c>
      <c r="GL83" s="115">
        <v>0</v>
      </c>
      <c r="GM83" s="115">
        <v>0</v>
      </c>
      <c r="GN83" s="115">
        <v>0</v>
      </c>
      <c r="GO83" s="115">
        <v>0</v>
      </c>
      <c r="GP83" s="115">
        <v>0</v>
      </c>
      <c r="GQ83" s="115">
        <v>0</v>
      </c>
      <c r="GR83" s="115">
        <v>0</v>
      </c>
      <c r="GS83" s="115">
        <v>0</v>
      </c>
      <c r="GT83" s="115">
        <v>0</v>
      </c>
      <c r="GU83" s="115">
        <v>0</v>
      </c>
      <c r="GV83" s="115">
        <v>0</v>
      </c>
      <c r="GW83" s="115">
        <v>0</v>
      </c>
      <c r="GX83" s="115">
        <v>0</v>
      </c>
      <c r="GY83" s="115">
        <v>0</v>
      </c>
      <c r="GZ83" s="115">
        <v>0</v>
      </c>
      <c r="HA83" s="115">
        <v>0</v>
      </c>
      <c r="HB83" s="115">
        <v>0</v>
      </c>
      <c r="HC83" s="115">
        <v>0</v>
      </c>
      <c r="HD83" s="115">
        <v>0</v>
      </c>
      <c r="HE83" s="115">
        <v>0</v>
      </c>
      <c r="HF83" s="115">
        <v>0</v>
      </c>
      <c r="HG83" s="115">
        <v>0</v>
      </c>
      <c r="HH83" s="115">
        <v>0</v>
      </c>
      <c r="HI83" s="115">
        <v>0</v>
      </c>
    </row>
    <row r="84" spans="1:217" s="109" customFormat="1" x14ac:dyDescent="0.2">
      <c r="A84" s="113" t="s">
        <v>123</v>
      </c>
      <c r="B84" s="114">
        <v>0</v>
      </c>
      <c r="C84" s="114">
        <v>0</v>
      </c>
      <c r="D84" s="115">
        <v>0</v>
      </c>
      <c r="E84" s="115">
        <v>0</v>
      </c>
      <c r="F84" s="115">
        <v>0</v>
      </c>
      <c r="G84" s="115">
        <v>0</v>
      </c>
      <c r="H84" s="115">
        <v>0</v>
      </c>
      <c r="I84" s="115">
        <v>0</v>
      </c>
      <c r="J84" s="115">
        <v>0</v>
      </c>
      <c r="K84" s="115">
        <v>0</v>
      </c>
      <c r="L84" s="115">
        <v>0</v>
      </c>
      <c r="M84" s="115">
        <v>0</v>
      </c>
      <c r="N84" s="115">
        <v>0</v>
      </c>
      <c r="O84" s="115">
        <v>0</v>
      </c>
      <c r="P84" s="115">
        <v>0</v>
      </c>
      <c r="Q84" s="115">
        <v>0</v>
      </c>
      <c r="R84" s="115">
        <v>0</v>
      </c>
      <c r="S84" s="115">
        <v>0</v>
      </c>
      <c r="T84" s="115">
        <v>0</v>
      </c>
      <c r="U84" s="115">
        <v>0</v>
      </c>
      <c r="V84" s="115">
        <v>0</v>
      </c>
      <c r="W84" s="115">
        <v>0</v>
      </c>
      <c r="X84" s="115">
        <v>0</v>
      </c>
      <c r="Y84" s="115">
        <v>0</v>
      </c>
      <c r="Z84" s="115">
        <v>0</v>
      </c>
      <c r="AA84" s="115">
        <v>0</v>
      </c>
      <c r="AB84" s="115">
        <v>0</v>
      </c>
      <c r="AC84" s="115">
        <v>0</v>
      </c>
      <c r="AD84" s="115">
        <v>0</v>
      </c>
      <c r="AE84" s="115">
        <v>0</v>
      </c>
      <c r="AF84" s="115">
        <v>0</v>
      </c>
      <c r="AG84" s="115">
        <v>0</v>
      </c>
      <c r="AH84" s="115"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v>0</v>
      </c>
      <c r="AR84" s="115">
        <v>0</v>
      </c>
      <c r="AS84" s="115">
        <v>0</v>
      </c>
      <c r="AT84" s="115">
        <v>0</v>
      </c>
      <c r="AU84" s="115">
        <v>0</v>
      </c>
      <c r="AV84" s="115">
        <v>0</v>
      </c>
      <c r="AW84" s="115">
        <v>0</v>
      </c>
      <c r="AX84" s="115">
        <v>0</v>
      </c>
      <c r="AY84" s="115">
        <v>0</v>
      </c>
      <c r="AZ84" s="115">
        <v>0</v>
      </c>
      <c r="BA84" s="115">
        <v>0</v>
      </c>
      <c r="BB84" s="115">
        <v>0</v>
      </c>
      <c r="BC84" s="115">
        <v>0</v>
      </c>
      <c r="BD84" s="115">
        <v>0</v>
      </c>
      <c r="BE84" s="115">
        <v>0</v>
      </c>
      <c r="BF84" s="115">
        <v>0</v>
      </c>
      <c r="BG84" s="115">
        <v>0</v>
      </c>
      <c r="BH84" s="115">
        <v>0</v>
      </c>
      <c r="BI84" s="115">
        <v>0</v>
      </c>
      <c r="BJ84" s="115">
        <v>0</v>
      </c>
      <c r="BK84" s="115">
        <v>0</v>
      </c>
      <c r="BL84" s="115">
        <v>0</v>
      </c>
      <c r="BM84" s="115">
        <v>0</v>
      </c>
      <c r="BN84" s="115">
        <v>0</v>
      </c>
      <c r="BO84" s="115">
        <v>0</v>
      </c>
      <c r="BP84" s="115">
        <v>0</v>
      </c>
      <c r="BQ84" s="115">
        <v>0</v>
      </c>
      <c r="BR84" s="115">
        <v>0</v>
      </c>
      <c r="BS84" s="115">
        <v>0</v>
      </c>
      <c r="BT84" s="115">
        <v>0</v>
      </c>
      <c r="BU84" s="115">
        <v>0</v>
      </c>
      <c r="BV84" s="115">
        <v>0</v>
      </c>
      <c r="BW84" s="115">
        <v>0</v>
      </c>
      <c r="BX84" s="115">
        <v>0</v>
      </c>
      <c r="BY84" s="115">
        <v>0</v>
      </c>
      <c r="BZ84" s="115">
        <v>0</v>
      </c>
      <c r="CA84" s="115">
        <v>0</v>
      </c>
      <c r="CB84" s="115">
        <v>0</v>
      </c>
      <c r="CC84" s="115">
        <v>0</v>
      </c>
      <c r="CD84" s="115">
        <v>0</v>
      </c>
      <c r="CE84" s="115">
        <v>0</v>
      </c>
      <c r="CF84" s="115">
        <v>0</v>
      </c>
      <c r="CG84" s="115">
        <v>0</v>
      </c>
      <c r="CH84" s="115">
        <v>0</v>
      </c>
      <c r="CI84" s="115">
        <v>0</v>
      </c>
      <c r="CJ84" s="115">
        <v>0</v>
      </c>
      <c r="CK84" s="115">
        <v>0</v>
      </c>
      <c r="CL84" s="115">
        <v>0</v>
      </c>
      <c r="CM84" s="115">
        <v>0</v>
      </c>
      <c r="CN84" s="115">
        <v>0</v>
      </c>
      <c r="CO84" s="115">
        <v>0</v>
      </c>
      <c r="CP84" s="115">
        <v>0</v>
      </c>
      <c r="CQ84" s="115">
        <v>0</v>
      </c>
      <c r="CR84" s="115">
        <v>0</v>
      </c>
      <c r="CS84" s="115">
        <v>0</v>
      </c>
      <c r="CT84" s="115">
        <v>0</v>
      </c>
      <c r="CU84" s="115">
        <v>0</v>
      </c>
      <c r="CV84" s="115">
        <v>0</v>
      </c>
      <c r="CW84" s="115">
        <v>0</v>
      </c>
      <c r="CX84" s="115">
        <v>0</v>
      </c>
      <c r="CY84" s="115">
        <v>0</v>
      </c>
      <c r="CZ84" s="115">
        <v>0</v>
      </c>
      <c r="DA84" s="115">
        <v>0</v>
      </c>
      <c r="DB84" s="115">
        <v>0</v>
      </c>
      <c r="DC84" s="115">
        <v>0</v>
      </c>
      <c r="DD84" s="115">
        <v>0</v>
      </c>
      <c r="DE84" s="115">
        <v>0</v>
      </c>
      <c r="DF84" s="115">
        <v>0</v>
      </c>
      <c r="DG84" s="115">
        <v>0</v>
      </c>
      <c r="DH84" s="115">
        <v>0</v>
      </c>
      <c r="DI84" s="115">
        <v>0</v>
      </c>
      <c r="DJ84" s="115">
        <v>0</v>
      </c>
      <c r="DK84" s="115">
        <v>0</v>
      </c>
      <c r="DL84" s="115">
        <v>0</v>
      </c>
      <c r="DM84" s="115">
        <v>0</v>
      </c>
      <c r="DN84" s="115">
        <v>0</v>
      </c>
      <c r="DO84" s="115">
        <v>0</v>
      </c>
      <c r="DP84" s="115">
        <v>0</v>
      </c>
      <c r="DQ84" s="115">
        <v>0</v>
      </c>
      <c r="DR84" s="115">
        <v>0</v>
      </c>
      <c r="DS84" s="115">
        <v>0</v>
      </c>
      <c r="DT84" s="115">
        <v>0</v>
      </c>
      <c r="DU84" s="115">
        <v>0</v>
      </c>
      <c r="DV84" s="115">
        <v>0</v>
      </c>
      <c r="DW84" s="115">
        <v>0</v>
      </c>
      <c r="DX84" s="115">
        <v>0</v>
      </c>
      <c r="DY84" s="115">
        <v>0</v>
      </c>
      <c r="DZ84" s="115">
        <v>0</v>
      </c>
      <c r="EA84" s="115">
        <v>0</v>
      </c>
      <c r="EB84" s="115">
        <v>0</v>
      </c>
      <c r="EC84" s="115">
        <v>0</v>
      </c>
      <c r="ED84" s="115">
        <v>0</v>
      </c>
      <c r="EE84" s="115">
        <v>0</v>
      </c>
      <c r="EF84" s="115">
        <v>0</v>
      </c>
      <c r="EG84" s="115">
        <v>0</v>
      </c>
      <c r="EH84" s="115">
        <v>0</v>
      </c>
      <c r="EI84" s="115">
        <v>0</v>
      </c>
      <c r="EJ84" s="115">
        <v>0</v>
      </c>
      <c r="EK84" s="115">
        <v>0</v>
      </c>
      <c r="EL84" s="115">
        <v>0</v>
      </c>
      <c r="EM84" s="115">
        <v>0</v>
      </c>
      <c r="EN84" s="115">
        <v>0</v>
      </c>
      <c r="EO84" s="115">
        <v>0</v>
      </c>
      <c r="EP84" s="115">
        <v>0</v>
      </c>
      <c r="EQ84" s="115">
        <v>0</v>
      </c>
      <c r="ER84" s="115">
        <v>0</v>
      </c>
      <c r="ES84" s="115">
        <v>0</v>
      </c>
      <c r="ET84" s="115">
        <v>0</v>
      </c>
      <c r="EU84" s="115">
        <v>0</v>
      </c>
      <c r="EV84" s="115">
        <v>0</v>
      </c>
      <c r="EW84" s="115">
        <v>0</v>
      </c>
      <c r="EX84" s="115">
        <v>0</v>
      </c>
      <c r="EY84" s="115">
        <v>0</v>
      </c>
      <c r="EZ84" s="115">
        <v>0</v>
      </c>
      <c r="FA84" s="115">
        <v>0</v>
      </c>
      <c r="FB84" s="115">
        <v>0</v>
      </c>
      <c r="FC84" s="115">
        <v>0</v>
      </c>
      <c r="FD84" s="115">
        <v>0</v>
      </c>
      <c r="FE84" s="115">
        <v>0</v>
      </c>
      <c r="FF84" s="115">
        <v>0</v>
      </c>
      <c r="FG84" s="115">
        <v>0</v>
      </c>
      <c r="FH84" s="115">
        <v>0</v>
      </c>
      <c r="FI84" s="115">
        <v>0</v>
      </c>
      <c r="FJ84" s="115">
        <v>0</v>
      </c>
      <c r="FK84" s="115">
        <v>0</v>
      </c>
      <c r="FL84" s="115">
        <v>0</v>
      </c>
      <c r="FM84" s="115">
        <v>0</v>
      </c>
      <c r="FN84" s="115">
        <v>0</v>
      </c>
      <c r="FO84" s="115">
        <v>0</v>
      </c>
      <c r="FP84" s="115">
        <v>0</v>
      </c>
      <c r="FQ84" s="115">
        <v>0</v>
      </c>
      <c r="FR84" s="115">
        <v>0</v>
      </c>
      <c r="FS84" s="115">
        <v>0</v>
      </c>
      <c r="FT84" s="115">
        <v>0</v>
      </c>
      <c r="FU84" s="115">
        <v>0</v>
      </c>
      <c r="FV84" s="115">
        <v>0</v>
      </c>
      <c r="FW84" s="115">
        <v>0</v>
      </c>
      <c r="FX84" s="115">
        <v>0</v>
      </c>
      <c r="FY84" s="115">
        <v>0</v>
      </c>
      <c r="FZ84" s="115">
        <v>0</v>
      </c>
      <c r="GA84" s="115">
        <v>0</v>
      </c>
      <c r="GB84" s="115">
        <v>0</v>
      </c>
      <c r="GC84" s="115">
        <v>0</v>
      </c>
      <c r="GD84" s="115">
        <v>0</v>
      </c>
      <c r="GE84" s="115">
        <v>0</v>
      </c>
      <c r="GF84" s="115">
        <v>0</v>
      </c>
      <c r="GG84" s="115">
        <v>0</v>
      </c>
      <c r="GH84" s="115">
        <v>0</v>
      </c>
      <c r="GI84" s="115">
        <v>0</v>
      </c>
      <c r="GJ84" s="115">
        <v>0</v>
      </c>
      <c r="GK84" s="115">
        <v>0</v>
      </c>
      <c r="GL84" s="115">
        <v>0</v>
      </c>
      <c r="GM84" s="115">
        <v>0</v>
      </c>
      <c r="GN84" s="115">
        <v>0</v>
      </c>
      <c r="GO84" s="115">
        <v>0</v>
      </c>
      <c r="GP84" s="115">
        <v>0</v>
      </c>
      <c r="GQ84" s="115">
        <v>0</v>
      </c>
      <c r="GR84" s="115">
        <v>0</v>
      </c>
      <c r="GS84" s="115">
        <v>0</v>
      </c>
      <c r="GT84" s="115">
        <v>0</v>
      </c>
      <c r="GU84" s="115">
        <v>0</v>
      </c>
      <c r="GV84" s="115">
        <v>0</v>
      </c>
      <c r="GW84" s="115">
        <v>0</v>
      </c>
      <c r="GX84" s="115">
        <v>0</v>
      </c>
      <c r="GY84" s="115">
        <v>0</v>
      </c>
      <c r="GZ84" s="115">
        <v>0</v>
      </c>
      <c r="HA84" s="115">
        <v>0</v>
      </c>
      <c r="HB84" s="115">
        <v>0</v>
      </c>
      <c r="HC84" s="115">
        <v>0</v>
      </c>
      <c r="HD84" s="115">
        <v>0</v>
      </c>
      <c r="HE84" s="115">
        <v>0</v>
      </c>
      <c r="HF84" s="115">
        <v>0</v>
      </c>
      <c r="HG84" s="115">
        <v>0</v>
      </c>
      <c r="HH84" s="115">
        <v>0</v>
      </c>
      <c r="HI84" s="115">
        <v>0</v>
      </c>
    </row>
    <row r="85" spans="1:217" s="109" customFormat="1" x14ac:dyDescent="0.2">
      <c r="A85" s="113" t="s">
        <v>124</v>
      </c>
      <c r="B85" s="114">
        <v>0</v>
      </c>
      <c r="C85" s="114">
        <v>0</v>
      </c>
      <c r="D85" s="115">
        <v>0</v>
      </c>
      <c r="E85" s="115">
        <v>0</v>
      </c>
      <c r="F85" s="115">
        <v>0</v>
      </c>
      <c r="G85" s="115">
        <v>0</v>
      </c>
      <c r="H85" s="115">
        <v>0</v>
      </c>
      <c r="I85" s="115">
        <v>0</v>
      </c>
      <c r="J85" s="115">
        <v>0</v>
      </c>
      <c r="K85" s="115">
        <v>0</v>
      </c>
      <c r="L85" s="115">
        <v>0</v>
      </c>
      <c r="M85" s="115">
        <v>0</v>
      </c>
      <c r="N85" s="115">
        <v>0</v>
      </c>
      <c r="O85" s="115">
        <v>0</v>
      </c>
      <c r="P85" s="115">
        <v>0</v>
      </c>
      <c r="Q85" s="115">
        <v>0</v>
      </c>
      <c r="R85" s="115">
        <v>0</v>
      </c>
      <c r="S85" s="115">
        <v>0</v>
      </c>
      <c r="T85" s="115">
        <v>0</v>
      </c>
      <c r="U85" s="115">
        <v>0</v>
      </c>
      <c r="V85" s="115">
        <v>0</v>
      </c>
      <c r="W85" s="115">
        <v>0</v>
      </c>
      <c r="X85" s="115">
        <v>0</v>
      </c>
      <c r="Y85" s="115">
        <v>0</v>
      </c>
      <c r="Z85" s="115">
        <v>0</v>
      </c>
      <c r="AA85" s="115">
        <v>0</v>
      </c>
      <c r="AB85" s="115">
        <v>0</v>
      </c>
      <c r="AC85" s="115">
        <v>0</v>
      </c>
      <c r="AD85" s="115">
        <v>0</v>
      </c>
      <c r="AE85" s="115">
        <v>0</v>
      </c>
      <c r="AF85" s="115">
        <v>0</v>
      </c>
      <c r="AG85" s="115">
        <v>0</v>
      </c>
      <c r="AH85" s="115"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v>0</v>
      </c>
      <c r="AR85" s="115">
        <v>0</v>
      </c>
      <c r="AS85" s="115">
        <v>0</v>
      </c>
      <c r="AT85" s="115">
        <v>0</v>
      </c>
      <c r="AU85" s="115">
        <v>0</v>
      </c>
      <c r="AV85" s="115">
        <v>0</v>
      </c>
      <c r="AW85" s="115">
        <v>0</v>
      </c>
      <c r="AX85" s="115">
        <v>0</v>
      </c>
      <c r="AY85" s="115">
        <v>0</v>
      </c>
      <c r="AZ85" s="115">
        <v>0</v>
      </c>
      <c r="BA85" s="115">
        <v>0</v>
      </c>
      <c r="BB85" s="115">
        <v>0</v>
      </c>
      <c r="BC85" s="115">
        <v>0</v>
      </c>
      <c r="BD85" s="115">
        <v>0</v>
      </c>
      <c r="BE85" s="115">
        <v>0</v>
      </c>
      <c r="BF85" s="115">
        <v>0</v>
      </c>
      <c r="BG85" s="115">
        <v>0</v>
      </c>
      <c r="BH85" s="115">
        <v>0</v>
      </c>
      <c r="BI85" s="115">
        <v>0</v>
      </c>
      <c r="BJ85" s="115">
        <v>0</v>
      </c>
      <c r="BK85" s="115">
        <v>0</v>
      </c>
      <c r="BL85" s="115">
        <v>0</v>
      </c>
      <c r="BM85" s="115">
        <v>0</v>
      </c>
      <c r="BN85" s="115">
        <v>0</v>
      </c>
      <c r="BO85" s="115">
        <v>0</v>
      </c>
      <c r="BP85" s="115">
        <v>0</v>
      </c>
      <c r="BQ85" s="115">
        <v>0</v>
      </c>
      <c r="BR85" s="115">
        <v>0</v>
      </c>
      <c r="BS85" s="115">
        <v>0</v>
      </c>
      <c r="BT85" s="115">
        <v>0</v>
      </c>
      <c r="BU85" s="115">
        <v>0</v>
      </c>
      <c r="BV85" s="115">
        <v>0</v>
      </c>
      <c r="BW85" s="115">
        <v>0</v>
      </c>
      <c r="BX85" s="115">
        <v>0</v>
      </c>
      <c r="BY85" s="115">
        <v>0</v>
      </c>
      <c r="BZ85" s="115">
        <v>0</v>
      </c>
      <c r="CA85" s="115">
        <v>0</v>
      </c>
      <c r="CB85" s="115">
        <v>0</v>
      </c>
      <c r="CC85" s="115">
        <v>0</v>
      </c>
      <c r="CD85" s="115">
        <v>0</v>
      </c>
      <c r="CE85" s="115">
        <v>0</v>
      </c>
      <c r="CF85" s="115">
        <v>0</v>
      </c>
      <c r="CG85" s="115">
        <v>0</v>
      </c>
      <c r="CH85" s="115">
        <v>0</v>
      </c>
      <c r="CI85" s="115">
        <v>0</v>
      </c>
      <c r="CJ85" s="115">
        <v>0</v>
      </c>
      <c r="CK85" s="115">
        <v>0</v>
      </c>
      <c r="CL85" s="115">
        <v>0</v>
      </c>
      <c r="CM85" s="115">
        <v>0</v>
      </c>
      <c r="CN85" s="115">
        <v>0</v>
      </c>
      <c r="CO85" s="115">
        <v>0</v>
      </c>
      <c r="CP85" s="115">
        <v>0</v>
      </c>
      <c r="CQ85" s="115">
        <v>0</v>
      </c>
      <c r="CR85" s="115">
        <v>0</v>
      </c>
      <c r="CS85" s="115">
        <v>0</v>
      </c>
      <c r="CT85" s="115">
        <v>0</v>
      </c>
      <c r="CU85" s="115">
        <v>0</v>
      </c>
      <c r="CV85" s="115">
        <v>0</v>
      </c>
      <c r="CW85" s="115">
        <v>0</v>
      </c>
      <c r="CX85" s="115">
        <v>0</v>
      </c>
      <c r="CY85" s="115">
        <v>0</v>
      </c>
      <c r="CZ85" s="115">
        <v>0</v>
      </c>
      <c r="DA85" s="115">
        <v>0</v>
      </c>
      <c r="DB85" s="115">
        <v>0</v>
      </c>
      <c r="DC85" s="115">
        <v>0</v>
      </c>
      <c r="DD85" s="115">
        <v>0</v>
      </c>
      <c r="DE85" s="115">
        <v>0</v>
      </c>
      <c r="DF85" s="115">
        <v>0</v>
      </c>
      <c r="DG85" s="115">
        <v>0</v>
      </c>
      <c r="DH85" s="115">
        <v>0</v>
      </c>
      <c r="DI85" s="115">
        <v>0</v>
      </c>
      <c r="DJ85" s="115">
        <v>0</v>
      </c>
      <c r="DK85" s="115">
        <v>0</v>
      </c>
      <c r="DL85" s="115">
        <v>0</v>
      </c>
      <c r="DM85" s="115">
        <v>0</v>
      </c>
      <c r="DN85" s="115">
        <v>0</v>
      </c>
      <c r="DO85" s="115">
        <v>0</v>
      </c>
      <c r="DP85" s="115">
        <v>0</v>
      </c>
      <c r="DQ85" s="115">
        <v>0</v>
      </c>
      <c r="DR85" s="115">
        <v>0</v>
      </c>
      <c r="DS85" s="115">
        <v>0</v>
      </c>
      <c r="DT85" s="115">
        <v>0</v>
      </c>
      <c r="DU85" s="115">
        <v>0</v>
      </c>
      <c r="DV85" s="115">
        <v>0</v>
      </c>
      <c r="DW85" s="115">
        <v>0</v>
      </c>
      <c r="DX85" s="115">
        <v>0</v>
      </c>
      <c r="DY85" s="115">
        <v>0</v>
      </c>
      <c r="DZ85" s="115">
        <v>0</v>
      </c>
      <c r="EA85" s="115">
        <v>0</v>
      </c>
      <c r="EB85" s="115">
        <v>0</v>
      </c>
      <c r="EC85" s="115">
        <v>0</v>
      </c>
      <c r="ED85" s="115">
        <v>0</v>
      </c>
      <c r="EE85" s="115">
        <v>0</v>
      </c>
      <c r="EF85" s="115">
        <v>0</v>
      </c>
      <c r="EG85" s="115">
        <v>0</v>
      </c>
      <c r="EH85" s="115">
        <v>0</v>
      </c>
      <c r="EI85" s="115">
        <v>0</v>
      </c>
      <c r="EJ85" s="115">
        <v>0</v>
      </c>
      <c r="EK85" s="115">
        <v>0</v>
      </c>
      <c r="EL85" s="115">
        <v>0</v>
      </c>
      <c r="EM85" s="115">
        <v>0</v>
      </c>
      <c r="EN85" s="115">
        <v>0</v>
      </c>
      <c r="EO85" s="115">
        <v>0</v>
      </c>
      <c r="EP85" s="115">
        <v>0</v>
      </c>
      <c r="EQ85" s="115">
        <v>0</v>
      </c>
      <c r="ER85" s="115">
        <v>0</v>
      </c>
      <c r="ES85" s="115">
        <v>0</v>
      </c>
      <c r="ET85" s="115">
        <v>0</v>
      </c>
      <c r="EU85" s="115">
        <v>0</v>
      </c>
      <c r="EV85" s="115">
        <v>0</v>
      </c>
      <c r="EW85" s="115">
        <v>0</v>
      </c>
      <c r="EX85" s="115">
        <v>0</v>
      </c>
      <c r="EY85" s="115">
        <v>0</v>
      </c>
      <c r="EZ85" s="115">
        <v>0</v>
      </c>
      <c r="FA85" s="115">
        <v>0</v>
      </c>
      <c r="FB85" s="115">
        <v>0</v>
      </c>
      <c r="FC85" s="115">
        <v>0</v>
      </c>
      <c r="FD85" s="115">
        <v>0</v>
      </c>
      <c r="FE85" s="115">
        <v>0</v>
      </c>
      <c r="FF85" s="115">
        <v>0</v>
      </c>
      <c r="FG85" s="115">
        <v>0</v>
      </c>
      <c r="FH85" s="115">
        <v>0</v>
      </c>
      <c r="FI85" s="115">
        <v>0</v>
      </c>
      <c r="FJ85" s="115">
        <v>0</v>
      </c>
      <c r="FK85" s="115">
        <v>0</v>
      </c>
      <c r="FL85" s="115">
        <v>0</v>
      </c>
      <c r="FM85" s="115">
        <v>0</v>
      </c>
      <c r="FN85" s="115">
        <v>0</v>
      </c>
      <c r="FO85" s="115">
        <v>0</v>
      </c>
      <c r="FP85" s="115">
        <v>0</v>
      </c>
      <c r="FQ85" s="115">
        <v>0</v>
      </c>
      <c r="FR85" s="115">
        <v>0</v>
      </c>
      <c r="FS85" s="115">
        <v>0</v>
      </c>
      <c r="FT85" s="115">
        <v>0</v>
      </c>
      <c r="FU85" s="115">
        <v>0</v>
      </c>
      <c r="FV85" s="115">
        <v>0</v>
      </c>
      <c r="FW85" s="115">
        <v>0</v>
      </c>
      <c r="FX85" s="115">
        <v>0</v>
      </c>
      <c r="FY85" s="115">
        <v>0</v>
      </c>
      <c r="FZ85" s="115">
        <v>0</v>
      </c>
      <c r="GA85" s="115">
        <v>0</v>
      </c>
      <c r="GB85" s="115">
        <v>0</v>
      </c>
      <c r="GC85" s="115">
        <v>0</v>
      </c>
      <c r="GD85" s="115">
        <v>0</v>
      </c>
      <c r="GE85" s="115">
        <v>0</v>
      </c>
      <c r="GF85" s="115">
        <v>0</v>
      </c>
      <c r="GG85" s="115">
        <v>0</v>
      </c>
      <c r="GH85" s="115">
        <v>0</v>
      </c>
      <c r="GI85" s="115">
        <v>0</v>
      </c>
      <c r="GJ85" s="115">
        <v>0</v>
      </c>
      <c r="GK85" s="115">
        <v>0</v>
      </c>
      <c r="GL85" s="115">
        <v>0</v>
      </c>
      <c r="GM85" s="115">
        <v>0</v>
      </c>
      <c r="GN85" s="115">
        <v>0</v>
      </c>
      <c r="GO85" s="115">
        <v>0</v>
      </c>
      <c r="GP85" s="115">
        <v>0</v>
      </c>
      <c r="GQ85" s="115">
        <v>0</v>
      </c>
      <c r="GR85" s="115">
        <v>0</v>
      </c>
      <c r="GS85" s="115">
        <v>0</v>
      </c>
      <c r="GT85" s="115">
        <v>0</v>
      </c>
      <c r="GU85" s="115">
        <v>0</v>
      </c>
      <c r="GV85" s="115">
        <v>0</v>
      </c>
      <c r="GW85" s="115">
        <v>0</v>
      </c>
      <c r="GX85" s="115">
        <v>0</v>
      </c>
      <c r="GY85" s="115">
        <v>0</v>
      </c>
      <c r="GZ85" s="115">
        <v>0</v>
      </c>
      <c r="HA85" s="115">
        <v>0</v>
      </c>
      <c r="HB85" s="115">
        <v>0</v>
      </c>
      <c r="HC85" s="115">
        <v>0</v>
      </c>
      <c r="HD85" s="115">
        <v>0</v>
      </c>
      <c r="HE85" s="115">
        <v>0</v>
      </c>
      <c r="HF85" s="115">
        <v>0</v>
      </c>
      <c r="HG85" s="115">
        <v>0</v>
      </c>
      <c r="HH85" s="115">
        <v>0</v>
      </c>
      <c r="HI85" s="115">
        <v>0</v>
      </c>
    </row>
    <row r="86" spans="1:217" s="109" customFormat="1" x14ac:dyDescent="0.2">
      <c r="A86" s="113" t="s">
        <v>125</v>
      </c>
      <c r="B86" s="114">
        <v>0</v>
      </c>
      <c r="C86" s="114">
        <v>0</v>
      </c>
      <c r="D86" s="115">
        <v>0</v>
      </c>
      <c r="E86" s="115">
        <v>0</v>
      </c>
      <c r="F86" s="115">
        <v>0</v>
      </c>
      <c r="G86" s="115">
        <v>0</v>
      </c>
      <c r="H86" s="115">
        <v>0</v>
      </c>
      <c r="I86" s="115">
        <v>0</v>
      </c>
      <c r="J86" s="115">
        <v>0</v>
      </c>
      <c r="K86" s="115">
        <v>0</v>
      </c>
      <c r="L86" s="115">
        <v>0</v>
      </c>
      <c r="M86" s="115">
        <v>0</v>
      </c>
      <c r="N86" s="115">
        <v>0</v>
      </c>
      <c r="O86" s="115">
        <v>0</v>
      </c>
      <c r="P86" s="115">
        <v>0</v>
      </c>
      <c r="Q86" s="115">
        <v>0</v>
      </c>
      <c r="R86" s="115">
        <v>0</v>
      </c>
      <c r="S86" s="115">
        <v>0</v>
      </c>
      <c r="T86" s="115">
        <v>0</v>
      </c>
      <c r="U86" s="115">
        <v>0</v>
      </c>
      <c r="V86" s="115">
        <v>0</v>
      </c>
      <c r="W86" s="115">
        <v>0</v>
      </c>
      <c r="X86" s="115">
        <v>0</v>
      </c>
      <c r="Y86" s="115">
        <v>0</v>
      </c>
      <c r="Z86" s="115">
        <v>0</v>
      </c>
      <c r="AA86" s="115">
        <v>0</v>
      </c>
      <c r="AB86" s="115">
        <v>0</v>
      </c>
      <c r="AC86" s="115">
        <v>0</v>
      </c>
      <c r="AD86" s="115">
        <v>0</v>
      </c>
      <c r="AE86" s="115">
        <v>0</v>
      </c>
      <c r="AF86" s="115">
        <v>0</v>
      </c>
      <c r="AG86" s="115">
        <v>0</v>
      </c>
      <c r="AH86" s="115"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115">
        <v>0</v>
      </c>
      <c r="AU86" s="115">
        <v>0</v>
      </c>
      <c r="AV86" s="115">
        <v>0</v>
      </c>
      <c r="AW86" s="115">
        <v>0</v>
      </c>
      <c r="AX86" s="115">
        <v>0</v>
      </c>
      <c r="AY86" s="115">
        <v>0</v>
      </c>
      <c r="AZ86" s="115">
        <v>0</v>
      </c>
      <c r="BA86" s="115">
        <v>0</v>
      </c>
      <c r="BB86" s="115">
        <v>0</v>
      </c>
      <c r="BC86" s="115">
        <v>0</v>
      </c>
      <c r="BD86" s="115">
        <v>0</v>
      </c>
      <c r="BE86" s="115">
        <v>0</v>
      </c>
      <c r="BF86" s="115">
        <v>0</v>
      </c>
      <c r="BG86" s="115">
        <v>0</v>
      </c>
      <c r="BH86" s="115">
        <v>0</v>
      </c>
      <c r="BI86" s="115">
        <v>0</v>
      </c>
      <c r="BJ86" s="115">
        <v>0</v>
      </c>
      <c r="BK86" s="115">
        <v>0</v>
      </c>
      <c r="BL86" s="115">
        <v>0</v>
      </c>
      <c r="BM86" s="115">
        <v>0</v>
      </c>
      <c r="BN86" s="115">
        <v>0</v>
      </c>
      <c r="BO86" s="115">
        <v>0</v>
      </c>
      <c r="BP86" s="115">
        <v>0</v>
      </c>
      <c r="BQ86" s="115">
        <v>0</v>
      </c>
      <c r="BR86" s="115">
        <v>0</v>
      </c>
      <c r="BS86" s="115">
        <v>0</v>
      </c>
      <c r="BT86" s="115">
        <v>0</v>
      </c>
      <c r="BU86" s="115">
        <v>0</v>
      </c>
      <c r="BV86" s="115">
        <v>0</v>
      </c>
      <c r="BW86" s="115">
        <v>0</v>
      </c>
      <c r="BX86" s="115">
        <v>0</v>
      </c>
      <c r="BY86" s="115">
        <v>0</v>
      </c>
      <c r="BZ86" s="115">
        <v>0</v>
      </c>
      <c r="CA86" s="115">
        <v>0</v>
      </c>
      <c r="CB86" s="115">
        <v>0</v>
      </c>
      <c r="CC86" s="115">
        <v>0</v>
      </c>
      <c r="CD86" s="115">
        <v>0</v>
      </c>
      <c r="CE86" s="115">
        <v>0</v>
      </c>
      <c r="CF86" s="115">
        <v>0</v>
      </c>
      <c r="CG86" s="115">
        <v>0</v>
      </c>
      <c r="CH86" s="115">
        <v>0</v>
      </c>
      <c r="CI86" s="115">
        <v>0</v>
      </c>
      <c r="CJ86" s="115">
        <v>0</v>
      </c>
      <c r="CK86" s="115">
        <v>0</v>
      </c>
      <c r="CL86" s="115">
        <v>0</v>
      </c>
      <c r="CM86" s="115">
        <v>0</v>
      </c>
      <c r="CN86" s="115">
        <v>0</v>
      </c>
      <c r="CO86" s="115">
        <v>0</v>
      </c>
      <c r="CP86" s="115">
        <v>0</v>
      </c>
      <c r="CQ86" s="115">
        <v>0</v>
      </c>
      <c r="CR86" s="115">
        <v>0</v>
      </c>
      <c r="CS86" s="115">
        <v>0</v>
      </c>
      <c r="CT86" s="115">
        <v>0</v>
      </c>
      <c r="CU86" s="115">
        <v>0</v>
      </c>
      <c r="CV86" s="115">
        <v>0</v>
      </c>
      <c r="CW86" s="115">
        <v>0</v>
      </c>
      <c r="CX86" s="115">
        <v>0</v>
      </c>
      <c r="CY86" s="115">
        <v>0</v>
      </c>
      <c r="CZ86" s="115">
        <v>0</v>
      </c>
      <c r="DA86" s="115">
        <v>0</v>
      </c>
      <c r="DB86" s="115">
        <v>0</v>
      </c>
      <c r="DC86" s="115">
        <v>0</v>
      </c>
      <c r="DD86" s="115">
        <v>0</v>
      </c>
      <c r="DE86" s="115">
        <v>0</v>
      </c>
      <c r="DF86" s="115">
        <v>0</v>
      </c>
      <c r="DG86" s="115">
        <v>0</v>
      </c>
      <c r="DH86" s="115">
        <v>0</v>
      </c>
      <c r="DI86" s="115">
        <v>0</v>
      </c>
      <c r="DJ86" s="115">
        <v>0</v>
      </c>
      <c r="DK86" s="115">
        <v>0</v>
      </c>
      <c r="DL86" s="115">
        <v>0</v>
      </c>
      <c r="DM86" s="115">
        <v>0</v>
      </c>
      <c r="DN86" s="115">
        <v>0</v>
      </c>
      <c r="DO86" s="115">
        <v>0</v>
      </c>
      <c r="DP86" s="115">
        <v>0</v>
      </c>
      <c r="DQ86" s="115">
        <v>0</v>
      </c>
      <c r="DR86" s="115">
        <v>0</v>
      </c>
      <c r="DS86" s="115">
        <v>0</v>
      </c>
      <c r="DT86" s="115">
        <v>0</v>
      </c>
      <c r="DU86" s="115">
        <v>0</v>
      </c>
      <c r="DV86" s="115">
        <v>0</v>
      </c>
      <c r="DW86" s="115">
        <v>0</v>
      </c>
      <c r="DX86" s="115">
        <v>0</v>
      </c>
      <c r="DY86" s="115">
        <v>0</v>
      </c>
      <c r="DZ86" s="115">
        <v>0</v>
      </c>
      <c r="EA86" s="115">
        <v>0</v>
      </c>
      <c r="EB86" s="115">
        <v>0</v>
      </c>
      <c r="EC86" s="115">
        <v>0</v>
      </c>
      <c r="ED86" s="115">
        <v>0</v>
      </c>
      <c r="EE86" s="115">
        <v>0</v>
      </c>
      <c r="EF86" s="115">
        <v>0</v>
      </c>
      <c r="EG86" s="115">
        <v>0</v>
      </c>
      <c r="EH86" s="115">
        <v>0</v>
      </c>
      <c r="EI86" s="115">
        <v>0</v>
      </c>
      <c r="EJ86" s="115">
        <v>0</v>
      </c>
      <c r="EK86" s="115">
        <v>0</v>
      </c>
      <c r="EL86" s="115">
        <v>0</v>
      </c>
      <c r="EM86" s="115">
        <v>0</v>
      </c>
      <c r="EN86" s="115">
        <v>0</v>
      </c>
      <c r="EO86" s="115">
        <v>0</v>
      </c>
      <c r="EP86" s="115">
        <v>0</v>
      </c>
      <c r="EQ86" s="115">
        <v>0</v>
      </c>
      <c r="ER86" s="115">
        <v>0</v>
      </c>
      <c r="ES86" s="115">
        <v>0</v>
      </c>
      <c r="ET86" s="115">
        <v>0</v>
      </c>
      <c r="EU86" s="115">
        <v>0</v>
      </c>
      <c r="EV86" s="115">
        <v>0</v>
      </c>
      <c r="EW86" s="115">
        <v>0</v>
      </c>
      <c r="EX86" s="115">
        <v>0</v>
      </c>
      <c r="EY86" s="115">
        <v>0</v>
      </c>
      <c r="EZ86" s="115">
        <v>0</v>
      </c>
      <c r="FA86" s="115">
        <v>0</v>
      </c>
      <c r="FB86" s="115">
        <v>0</v>
      </c>
      <c r="FC86" s="115">
        <v>0</v>
      </c>
      <c r="FD86" s="115">
        <v>0</v>
      </c>
      <c r="FE86" s="115">
        <v>0</v>
      </c>
      <c r="FF86" s="115">
        <v>0</v>
      </c>
      <c r="FG86" s="115">
        <v>0</v>
      </c>
      <c r="FH86" s="115">
        <v>0</v>
      </c>
      <c r="FI86" s="115">
        <v>0</v>
      </c>
      <c r="FJ86" s="115">
        <v>0</v>
      </c>
      <c r="FK86" s="115">
        <v>0</v>
      </c>
      <c r="FL86" s="115">
        <v>0</v>
      </c>
      <c r="FM86" s="115">
        <v>0</v>
      </c>
      <c r="FN86" s="115">
        <v>0</v>
      </c>
      <c r="FO86" s="115">
        <v>0</v>
      </c>
      <c r="FP86" s="115">
        <v>0</v>
      </c>
      <c r="FQ86" s="115">
        <v>0</v>
      </c>
      <c r="FR86" s="115">
        <v>0</v>
      </c>
      <c r="FS86" s="115">
        <v>0</v>
      </c>
      <c r="FT86" s="115">
        <v>0</v>
      </c>
      <c r="FU86" s="115">
        <v>0</v>
      </c>
      <c r="FV86" s="115">
        <v>0</v>
      </c>
      <c r="FW86" s="115">
        <v>0</v>
      </c>
      <c r="FX86" s="115">
        <v>0</v>
      </c>
      <c r="FY86" s="115">
        <v>0</v>
      </c>
      <c r="FZ86" s="115">
        <v>0</v>
      </c>
      <c r="GA86" s="115">
        <v>0</v>
      </c>
      <c r="GB86" s="115">
        <v>0</v>
      </c>
      <c r="GC86" s="115">
        <v>0</v>
      </c>
      <c r="GD86" s="115">
        <v>0</v>
      </c>
      <c r="GE86" s="115">
        <v>0</v>
      </c>
      <c r="GF86" s="115">
        <v>0</v>
      </c>
      <c r="GG86" s="115">
        <v>0</v>
      </c>
      <c r="GH86" s="115">
        <v>0</v>
      </c>
      <c r="GI86" s="115">
        <v>0</v>
      </c>
      <c r="GJ86" s="115">
        <v>0</v>
      </c>
      <c r="GK86" s="115">
        <v>0</v>
      </c>
      <c r="GL86" s="115">
        <v>0</v>
      </c>
      <c r="GM86" s="115">
        <v>0</v>
      </c>
      <c r="GN86" s="115">
        <v>0</v>
      </c>
      <c r="GO86" s="115">
        <v>0</v>
      </c>
      <c r="GP86" s="115">
        <v>0</v>
      </c>
      <c r="GQ86" s="115">
        <v>0</v>
      </c>
      <c r="GR86" s="115">
        <v>0</v>
      </c>
      <c r="GS86" s="115">
        <v>0</v>
      </c>
      <c r="GT86" s="115">
        <v>0</v>
      </c>
      <c r="GU86" s="115">
        <v>0</v>
      </c>
      <c r="GV86" s="115">
        <v>0</v>
      </c>
      <c r="GW86" s="115">
        <v>0</v>
      </c>
      <c r="GX86" s="115">
        <v>0</v>
      </c>
      <c r="GY86" s="115">
        <v>0</v>
      </c>
      <c r="GZ86" s="115">
        <v>0</v>
      </c>
      <c r="HA86" s="115">
        <v>0</v>
      </c>
      <c r="HB86" s="115">
        <v>0</v>
      </c>
      <c r="HC86" s="115">
        <v>0</v>
      </c>
      <c r="HD86" s="115">
        <v>0</v>
      </c>
      <c r="HE86" s="115">
        <v>0</v>
      </c>
      <c r="HF86" s="115">
        <v>0</v>
      </c>
      <c r="HG86" s="115">
        <v>0</v>
      </c>
      <c r="HH86" s="115">
        <v>0</v>
      </c>
      <c r="HI86" s="115">
        <v>0</v>
      </c>
    </row>
    <row r="87" spans="1:217" s="109" customFormat="1" x14ac:dyDescent="0.2">
      <c r="A87" s="113" t="s">
        <v>126</v>
      </c>
      <c r="B87" s="114">
        <v>0</v>
      </c>
      <c r="C87" s="114">
        <v>0</v>
      </c>
      <c r="D87" s="115">
        <v>0</v>
      </c>
      <c r="E87" s="115">
        <v>0</v>
      </c>
      <c r="F87" s="115">
        <v>0</v>
      </c>
      <c r="G87" s="115">
        <v>0</v>
      </c>
      <c r="H87" s="115">
        <v>0</v>
      </c>
      <c r="I87" s="115">
        <v>0</v>
      </c>
      <c r="J87" s="115">
        <v>0</v>
      </c>
      <c r="K87" s="115">
        <v>0</v>
      </c>
      <c r="L87" s="115">
        <v>0</v>
      </c>
      <c r="M87" s="115">
        <v>0</v>
      </c>
      <c r="N87" s="115">
        <v>0</v>
      </c>
      <c r="O87" s="115">
        <v>0</v>
      </c>
      <c r="P87" s="115">
        <v>0</v>
      </c>
      <c r="Q87" s="115">
        <v>0</v>
      </c>
      <c r="R87" s="115">
        <v>0</v>
      </c>
      <c r="S87" s="115">
        <v>0</v>
      </c>
      <c r="T87" s="115">
        <v>0</v>
      </c>
      <c r="U87" s="115">
        <v>0</v>
      </c>
      <c r="V87" s="115">
        <v>0</v>
      </c>
      <c r="W87" s="115">
        <v>0</v>
      </c>
      <c r="X87" s="115">
        <v>0</v>
      </c>
      <c r="Y87" s="115">
        <v>0</v>
      </c>
      <c r="Z87" s="115">
        <v>0</v>
      </c>
      <c r="AA87" s="115">
        <v>0</v>
      </c>
      <c r="AB87" s="115">
        <v>0</v>
      </c>
      <c r="AC87" s="115">
        <v>0</v>
      </c>
      <c r="AD87" s="115">
        <v>0</v>
      </c>
      <c r="AE87" s="115">
        <v>0</v>
      </c>
      <c r="AF87" s="115">
        <v>0</v>
      </c>
      <c r="AG87" s="115">
        <v>0</v>
      </c>
      <c r="AH87" s="115"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v>0</v>
      </c>
      <c r="AR87" s="115">
        <v>0</v>
      </c>
      <c r="AS87" s="115">
        <v>0</v>
      </c>
      <c r="AT87" s="115">
        <v>0</v>
      </c>
      <c r="AU87" s="115">
        <v>0</v>
      </c>
      <c r="AV87" s="115">
        <v>0</v>
      </c>
      <c r="AW87" s="115">
        <v>0</v>
      </c>
      <c r="AX87" s="115">
        <v>0</v>
      </c>
      <c r="AY87" s="115">
        <v>0</v>
      </c>
      <c r="AZ87" s="115">
        <v>0</v>
      </c>
      <c r="BA87" s="115">
        <v>0</v>
      </c>
      <c r="BB87" s="115">
        <v>0</v>
      </c>
      <c r="BC87" s="115">
        <v>0</v>
      </c>
      <c r="BD87" s="115">
        <v>0</v>
      </c>
      <c r="BE87" s="115">
        <v>0</v>
      </c>
      <c r="BF87" s="115">
        <v>0</v>
      </c>
      <c r="BG87" s="115">
        <v>0</v>
      </c>
      <c r="BH87" s="115">
        <v>0</v>
      </c>
      <c r="BI87" s="115">
        <v>0</v>
      </c>
      <c r="BJ87" s="115">
        <v>0</v>
      </c>
      <c r="BK87" s="115">
        <v>0</v>
      </c>
      <c r="BL87" s="115">
        <v>0</v>
      </c>
      <c r="BM87" s="115">
        <v>0</v>
      </c>
      <c r="BN87" s="115">
        <v>0</v>
      </c>
      <c r="BO87" s="115">
        <v>0</v>
      </c>
      <c r="BP87" s="115">
        <v>0</v>
      </c>
      <c r="BQ87" s="115">
        <v>0</v>
      </c>
      <c r="BR87" s="115">
        <v>0</v>
      </c>
      <c r="BS87" s="115">
        <v>0</v>
      </c>
      <c r="BT87" s="115">
        <v>0</v>
      </c>
      <c r="BU87" s="115">
        <v>0</v>
      </c>
      <c r="BV87" s="115">
        <v>0</v>
      </c>
      <c r="BW87" s="115">
        <v>0</v>
      </c>
      <c r="BX87" s="115">
        <v>0</v>
      </c>
      <c r="BY87" s="115">
        <v>0</v>
      </c>
      <c r="BZ87" s="115">
        <v>0</v>
      </c>
      <c r="CA87" s="115">
        <v>0</v>
      </c>
      <c r="CB87" s="115">
        <v>0</v>
      </c>
      <c r="CC87" s="115">
        <v>0</v>
      </c>
      <c r="CD87" s="115">
        <v>0</v>
      </c>
      <c r="CE87" s="115">
        <v>0</v>
      </c>
      <c r="CF87" s="115">
        <v>0</v>
      </c>
      <c r="CG87" s="115">
        <v>0</v>
      </c>
      <c r="CH87" s="115">
        <v>0</v>
      </c>
      <c r="CI87" s="115">
        <v>0</v>
      </c>
      <c r="CJ87" s="115">
        <v>0</v>
      </c>
      <c r="CK87" s="115">
        <v>0</v>
      </c>
      <c r="CL87" s="115">
        <v>0</v>
      </c>
      <c r="CM87" s="115">
        <v>0</v>
      </c>
      <c r="CN87" s="115">
        <v>0</v>
      </c>
      <c r="CO87" s="115">
        <v>0</v>
      </c>
      <c r="CP87" s="115">
        <v>0</v>
      </c>
      <c r="CQ87" s="115">
        <v>0</v>
      </c>
      <c r="CR87" s="115">
        <v>0</v>
      </c>
      <c r="CS87" s="115">
        <v>0</v>
      </c>
      <c r="CT87" s="115">
        <v>0</v>
      </c>
      <c r="CU87" s="115">
        <v>0</v>
      </c>
      <c r="CV87" s="115">
        <v>0</v>
      </c>
      <c r="CW87" s="115">
        <v>0</v>
      </c>
      <c r="CX87" s="115">
        <v>0</v>
      </c>
      <c r="CY87" s="115">
        <v>0</v>
      </c>
      <c r="CZ87" s="115">
        <v>0</v>
      </c>
      <c r="DA87" s="115">
        <v>0</v>
      </c>
      <c r="DB87" s="115">
        <v>0</v>
      </c>
      <c r="DC87" s="115">
        <v>0</v>
      </c>
      <c r="DD87" s="115">
        <v>0</v>
      </c>
      <c r="DE87" s="115">
        <v>0</v>
      </c>
      <c r="DF87" s="115">
        <v>0</v>
      </c>
      <c r="DG87" s="115">
        <v>0</v>
      </c>
      <c r="DH87" s="115">
        <v>0</v>
      </c>
      <c r="DI87" s="115">
        <v>0</v>
      </c>
      <c r="DJ87" s="115">
        <v>0</v>
      </c>
      <c r="DK87" s="115">
        <v>0</v>
      </c>
      <c r="DL87" s="115">
        <v>0</v>
      </c>
      <c r="DM87" s="115">
        <v>0</v>
      </c>
      <c r="DN87" s="115">
        <v>0</v>
      </c>
      <c r="DO87" s="115">
        <v>0</v>
      </c>
      <c r="DP87" s="115">
        <v>0</v>
      </c>
      <c r="DQ87" s="115">
        <v>0</v>
      </c>
      <c r="DR87" s="115">
        <v>0</v>
      </c>
      <c r="DS87" s="115">
        <v>0</v>
      </c>
      <c r="DT87" s="115">
        <v>0</v>
      </c>
      <c r="DU87" s="115">
        <v>0</v>
      </c>
      <c r="DV87" s="115">
        <v>0</v>
      </c>
      <c r="DW87" s="115">
        <v>0</v>
      </c>
      <c r="DX87" s="115">
        <v>0</v>
      </c>
      <c r="DY87" s="115">
        <v>0</v>
      </c>
      <c r="DZ87" s="115">
        <v>0</v>
      </c>
      <c r="EA87" s="115">
        <v>0</v>
      </c>
      <c r="EB87" s="115">
        <v>0</v>
      </c>
      <c r="EC87" s="115">
        <v>0</v>
      </c>
      <c r="ED87" s="115">
        <v>0</v>
      </c>
      <c r="EE87" s="115">
        <v>0</v>
      </c>
      <c r="EF87" s="115">
        <v>0</v>
      </c>
      <c r="EG87" s="115">
        <v>0</v>
      </c>
      <c r="EH87" s="115">
        <v>0</v>
      </c>
      <c r="EI87" s="115">
        <v>0</v>
      </c>
      <c r="EJ87" s="115">
        <v>0</v>
      </c>
      <c r="EK87" s="115">
        <v>0</v>
      </c>
      <c r="EL87" s="115">
        <v>0</v>
      </c>
      <c r="EM87" s="115">
        <v>0</v>
      </c>
      <c r="EN87" s="115">
        <v>0</v>
      </c>
      <c r="EO87" s="115">
        <v>0</v>
      </c>
      <c r="EP87" s="115">
        <v>0</v>
      </c>
      <c r="EQ87" s="115">
        <v>0</v>
      </c>
      <c r="ER87" s="115">
        <v>0</v>
      </c>
      <c r="ES87" s="115">
        <v>0</v>
      </c>
      <c r="ET87" s="115">
        <v>0</v>
      </c>
      <c r="EU87" s="115">
        <v>0</v>
      </c>
      <c r="EV87" s="115">
        <v>0</v>
      </c>
      <c r="EW87" s="115">
        <v>0</v>
      </c>
      <c r="EX87" s="115">
        <v>0</v>
      </c>
      <c r="EY87" s="115">
        <v>0</v>
      </c>
      <c r="EZ87" s="115">
        <v>0</v>
      </c>
      <c r="FA87" s="115">
        <v>0</v>
      </c>
      <c r="FB87" s="115">
        <v>0</v>
      </c>
      <c r="FC87" s="115">
        <v>0</v>
      </c>
      <c r="FD87" s="115">
        <v>0</v>
      </c>
      <c r="FE87" s="115">
        <v>0</v>
      </c>
      <c r="FF87" s="115">
        <v>0</v>
      </c>
      <c r="FG87" s="115">
        <v>0</v>
      </c>
      <c r="FH87" s="115">
        <v>0</v>
      </c>
      <c r="FI87" s="115">
        <v>0</v>
      </c>
      <c r="FJ87" s="115">
        <v>0</v>
      </c>
      <c r="FK87" s="115">
        <v>0</v>
      </c>
      <c r="FL87" s="115">
        <v>0</v>
      </c>
      <c r="FM87" s="115">
        <v>0</v>
      </c>
      <c r="FN87" s="115">
        <v>0</v>
      </c>
      <c r="FO87" s="115">
        <v>0</v>
      </c>
      <c r="FP87" s="115">
        <v>0</v>
      </c>
      <c r="FQ87" s="115">
        <v>0</v>
      </c>
      <c r="FR87" s="115">
        <v>0</v>
      </c>
      <c r="FS87" s="115">
        <v>0</v>
      </c>
      <c r="FT87" s="115">
        <v>0</v>
      </c>
      <c r="FU87" s="115">
        <v>0</v>
      </c>
      <c r="FV87" s="115">
        <v>0</v>
      </c>
      <c r="FW87" s="115">
        <v>0</v>
      </c>
      <c r="FX87" s="115">
        <v>0</v>
      </c>
      <c r="FY87" s="115">
        <v>0</v>
      </c>
      <c r="FZ87" s="115">
        <v>0</v>
      </c>
      <c r="GA87" s="115">
        <v>0</v>
      </c>
      <c r="GB87" s="115">
        <v>0</v>
      </c>
      <c r="GC87" s="115">
        <v>0</v>
      </c>
      <c r="GD87" s="115">
        <v>0</v>
      </c>
      <c r="GE87" s="115">
        <v>0</v>
      </c>
      <c r="GF87" s="115">
        <v>0</v>
      </c>
      <c r="GG87" s="115">
        <v>0</v>
      </c>
      <c r="GH87" s="115">
        <v>0</v>
      </c>
      <c r="GI87" s="115">
        <v>0</v>
      </c>
      <c r="GJ87" s="115">
        <v>0</v>
      </c>
      <c r="GK87" s="115">
        <v>0</v>
      </c>
      <c r="GL87" s="115">
        <v>0</v>
      </c>
      <c r="GM87" s="115">
        <v>0</v>
      </c>
      <c r="GN87" s="115">
        <v>0</v>
      </c>
      <c r="GO87" s="115">
        <v>0</v>
      </c>
      <c r="GP87" s="115">
        <v>0</v>
      </c>
      <c r="GQ87" s="115">
        <v>0</v>
      </c>
      <c r="GR87" s="115">
        <v>0</v>
      </c>
      <c r="GS87" s="115">
        <v>0</v>
      </c>
      <c r="GT87" s="115">
        <v>0</v>
      </c>
      <c r="GU87" s="115">
        <v>0</v>
      </c>
      <c r="GV87" s="115">
        <v>0</v>
      </c>
      <c r="GW87" s="115">
        <v>0</v>
      </c>
      <c r="GX87" s="115">
        <v>0</v>
      </c>
      <c r="GY87" s="115">
        <v>0</v>
      </c>
      <c r="GZ87" s="115">
        <v>0</v>
      </c>
      <c r="HA87" s="115">
        <v>0</v>
      </c>
      <c r="HB87" s="115">
        <v>0</v>
      </c>
      <c r="HC87" s="115">
        <v>0</v>
      </c>
      <c r="HD87" s="115">
        <v>0</v>
      </c>
      <c r="HE87" s="115">
        <v>0</v>
      </c>
      <c r="HF87" s="115">
        <v>0</v>
      </c>
      <c r="HG87" s="115">
        <v>0</v>
      </c>
      <c r="HH87" s="115">
        <v>0</v>
      </c>
      <c r="HI87" s="115">
        <v>0</v>
      </c>
    </row>
    <row r="88" spans="1:217" s="109" customFormat="1" x14ac:dyDescent="0.2">
      <c r="A88" s="113" t="s">
        <v>127</v>
      </c>
      <c r="B88" s="114">
        <v>0</v>
      </c>
      <c r="C88" s="114">
        <v>0</v>
      </c>
      <c r="D88" s="115">
        <v>0</v>
      </c>
      <c r="E88" s="115">
        <v>0</v>
      </c>
      <c r="F88" s="115">
        <v>0</v>
      </c>
      <c r="G88" s="115">
        <v>0</v>
      </c>
      <c r="H88" s="115">
        <v>0</v>
      </c>
      <c r="I88" s="115">
        <v>0</v>
      </c>
      <c r="J88" s="115">
        <v>0</v>
      </c>
      <c r="K88" s="115">
        <v>0</v>
      </c>
      <c r="L88" s="115">
        <v>0</v>
      </c>
      <c r="M88" s="115">
        <v>0</v>
      </c>
      <c r="N88" s="115">
        <v>0</v>
      </c>
      <c r="O88" s="115">
        <v>0</v>
      </c>
      <c r="P88" s="115">
        <v>0</v>
      </c>
      <c r="Q88" s="115">
        <v>0</v>
      </c>
      <c r="R88" s="115">
        <v>0</v>
      </c>
      <c r="S88" s="115">
        <v>0</v>
      </c>
      <c r="T88" s="115">
        <v>0</v>
      </c>
      <c r="U88" s="115">
        <v>0</v>
      </c>
      <c r="V88" s="115">
        <v>0</v>
      </c>
      <c r="W88" s="115">
        <v>0</v>
      </c>
      <c r="X88" s="115">
        <v>0</v>
      </c>
      <c r="Y88" s="115">
        <v>0</v>
      </c>
      <c r="Z88" s="115">
        <v>0</v>
      </c>
      <c r="AA88" s="115">
        <v>0</v>
      </c>
      <c r="AB88" s="115">
        <v>0</v>
      </c>
      <c r="AC88" s="115">
        <v>0</v>
      </c>
      <c r="AD88" s="115">
        <v>0</v>
      </c>
      <c r="AE88" s="115">
        <v>0</v>
      </c>
      <c r="AF88" s="115">
        <v>0</v>
      </c>
      <c r="AG88" s="115">
        <v>0</v>
      </c>
      <c r="AH88" s="115"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v>0</v>
      </c>
      <c r="AR88" s="115">
        <v>0</v>
      </c>
      <c r="AS88" s="115">
        <v>0</v>
      </c>
      <c r="AT88" s="115">
        <v>0</v>
      </c>
      <c r="AU88" s="115">
        <v>0</v>
      </c>
      <c r="AV88" s="115">
        <v>0</v>
      </c>
      <c r="AW88" s="115">
        <v>0</v>
      </c>
      <c r="AX88" s="115">
        <v>0</v>
      </c>
      <c r="AY88" s="115">
        <v>0</v>
      </c>
      <c r="AZ88" s="115">
        <v>0</v>
      </c>
      <c r="BA88" s="115">
        <v>0</v>
      </c>
      <c r="BB88" s="115">
        <v>0</v>
      </c>
      <c r="BC88" s="115">
        <v>0</v>
      </c>
      <c r="BD88" s="115">
        <v>0</v>
      </c>
      <c r="BE88" s="115">
        <v>0</v>
      </c>
      <c r="BF88" s="115">
        <v>0</v>
      </c>
      <c r="BG88" s="115">
        <v>0</v>
      </c>
      <c r="BH88" s="115">
        <v>0</v>
      </c>
      <c r="BI88" s="115">
        <v>0</v>
      </c>
      <c r="BJ88" s="115">
        <v>0</v>
      </c>
      <c r="BK88" s="115">
        <v>0</v>
      </c>
      <c r="BL88" s="115">
        <v>0</v>
      </c>
      <c r="BM88" s="115">
        <v>0</v>
      </c>
      <c r="BN88" s="115">
        <v>0</v>
      </c>
      <c r="BO88" s="115">
        <v>0</v>
      </c>
      <c r="BP88" s="115">
        <v>0</v>
      </c>
      <c r="BQ88" s="115">
        <v>0</v>
      </c>
      <c r="BR88" s="115">
        <v>0</v>
      </c>
      <c r="BS88" s="115">
        <v>0</v>
      </c>
      <c r="BT88" s="115">
        <v>0</v>
      </c>
      <c r="BU88" s="115">
        <v>0</v>
      </c>
      <c r="BV88" s="115">
        <v>0</v>
      </c>
      <c r="BW88" s="115">
        <v>0</v>
      </c>
      <c r="BX88" s="115">
        <v>0</v>
      </c>
      <c r="BY88" s="115">
        <v>0</v>
      </c>
      <c r="BZ88" s="115">
        <v>0</v>
      </c>
      <c r="CA88" s="115">
        <v>0</v>
      </c>
      <c r="CB88" s="115">
        <v>0</v>
      </c>
      <c r="CC88" s="115">
        <v>0</v>
      </c>
      <c r="CD88" s="115">
        <v>0</v>
      </c>
      <c r="CE88" s="115">
        <v>0</v>
      </c>
      <c r="CF88" s="115">
        <v>0</v>
      </c>
      <c r="CG88" s="115">
        <v>0</v>
      </c>
      <c r="CH88" s="115">
        <v>0</v>
      </c>
      <c r="CI88" s="115">
        <v>0</v>
      </c>
      <c r="CJ88" s="115">
        <v>0</v>
      </c>
      <c r="CK88" s="115">
        <v>0</v>
      </c>
      <c r="CL88" s="115">
        <v>0</v>
      </c>
      <c r="CM88" s="115">
        <v>0</v>
      </c>
      <c r="CN88" s="115">
        <v>0</v>
      </c>
      <c r="CO88" s="115">
        <v>0</v>
      </c>
      <c r="CP88" s="115">
        <v>0</v>
      </c>
      <c r="CQ88" s="115">
        <v>0</v>
      </c>
      <c r="CR88" s="115">
        <v>0</v>
      </c>
      <c r="CS88" s="115">
        <v>0</v>
      </c>
      <c r="CT88" s="115">
        <v>0</v>
      </c>
      <c r="CU88" s="115">
        <v>0</v>
      </c>
      <c r="CV88" s="115">
        <v>0</v>
      </c>
      <c r="CW88" s="115">
        <v>0</v>
      </c>
      <c r="CX88" s="115">
        <v>0</v>
      </c>
      <c r="CY88" s="115">
        <v>0</v>
      </c>
      <c r="CZ88" s="115">
        <v>0</v>
      </c>
      <c r="DA88" s="115">
        <v>0</v>
      </c>
      <c r="DB88" s="115">
        <v>0</v>
      </c>
      <c r="DC88" s="115">
        <v>0</v>
      </c>
      <c r="DD88" s="115">
        <v>0</v>
      </c>
      <c r="DE88" s="115">
        <v>0</v>
      </c>
      <c r="DF88" s="115">
        <v>0</v>
      </c>
      <c r="DG88" s="115">
        <v>0</v>
      </c>
      <c r="DH88" s="115">
        <v>0</v>
      </c>
      <c r="DI88" s="115">
        <v>0</v>
      </c>
      <c r="DJ88" s="115">
        <v>0</v>
      </c>
      <c r="DK88" s="115">
        <v>0</v>
      </c>
      <c r="DL88" s="115">
        <v>0</v>
      </c>
      <c r="DM88" s="115">
        <v>0</v>
      </c>
      <c r="DN88" s="115">
        <v>0</v>
      </c>
      <c r="DO88" s="115">
        <v>0</v>
      </c>
      <c r="DP88" s="115">
        <v>0</v>
      </c>
      <c r="DQ88" s="115">
        <v>0</v>
      </c>
      <c r="DR88" s="115">
        <v>0</v>
      </c>
      <c r="DS88" s="115">
        <v>0</v>
      </c>
      <c r="DT88" s="115">
        <v>0</v>
      </c>
      <c r="DU88" s="115">
        <v>0</v>
      </c>
      <c r="DV88" s="115">
        <v>0</v>
      </c>
      <c r="DW88" s="115">
        <v>0</v>
      </c>
      <c r="DX88" s="115">
        <v>0</v>
      </c>
      <c r="DY88" s="115">
        <v>0</v>
      </c>
      <c r="DZ88" s="115">
        <v>0</v>
      </c>
      <c r="EA88" s="115">
        <v>0</v>
      </c>
      <c r="EB88" s="115">
        <v>0</v>
      </c>
      <c r="EC88" s="115">
        <v>0</v>
      </c>
      <c r="ED88" s="115">
        <v>0</v>
      </c>
      <c r="EE88" s="115">
        <v>0</v>
      </c>
      <c r="EF88" s="115">
        <v>0</v>
      </c>
      <c r="EG88" s="115">
        <v>0</v>
      </c>
      <c r="EH88" s="115">
        <v>0</v>
      </c>
      <c r="EI88" s="115">
        <v>0</v>
      </c>
      <c r="EJ88" s="115">
        <v>0</v>
      </c>
      <c r="EK88" s="115">
        <v>0</v>
      </c>
      <c r="EL88" s="115">
        <v>0</v>
      </c>
      <c r="EM88" s="115">
        <v>0</v>
      </c>
      <c r="EN88" s="115">
        <v>0</v>
      </c>
      <c r="EO88" s="115">
        <v>0</v>
      </c>
      <c r="EP88" s="115">
        <v>0</v>
      </c>
      <c r="EQ88" s="115">
        <v>0</v>
      </c>
      <c r="ER88" s="115">
        <v>0</v>
      </c>
      <c r="ES88" s="115">
        <v>0</v>
      </c>
      <c r="ET88" s="115">
        <v>0</v>
      </c>
      <c r="EU88" s="115">
        <v>0</v>
      </c>
      <c r="EV88" s="115">
        <v>0</v>
      </c>
      <c r="EW88" s="115">
        <v>0</v>
      </c>
      <c r="EX88" s="115">
        <v>0</v>
      </c>
      <c r="EY88" s="115">
        <v>0</v>
      </c>
      <c r="EZ88" s="115">
        <v>0</v>
      </c>
      <c r="FA88" s="115">
        <v>0</v>
      </c>
      <c r="FB88" s="115">
        <v>0</v>
      </c>
      <c r="FC88" s="115">
        <v>0</v>
      </c>
      <c r="FD88" s="115">
        <v>0</v>
      </c>
      <c r="FE88" s="115">
        <v>0</v>
      </c>
      <c r="FF88" s="115">
        <v>0</v>
      </c>
      <c r="FG88" s="115">
        <v>0</v>
      </c>
      <c r="FH88" s="115">
        <v>0</v>
      </c>
      <c r="FI88" s="115">
        <v>0</v>
      </c>
      <c r="FJ88" s="115">
        <v>0</v>
      </c>
      <c r="FK88" s="115">
        <v>0</v>
      </c>
      <c r="FL88" s="115">
        <v>0</v>
      </c>
      <c r="FM88" s="115">
        <v>0</v>
      </c>
      <c r="FN88" s="115">
        <v>0</v>
      </c>
      <c r="FO88" s="115">
        <v>0</v>
      </c>
      <c r="FP88" s="115">
        <v>0</v>
      </c>
      <c r="FQ88" s="115">
        <v>0</v>
      </c>
      <c r="FR88" s="115">
        <v>0</v>
      </c>
      <c r="FS88" s="115">
        <v>0</v>
      </c>
      <c r="FT88" s="115">
        <v>0</v>
      </c>
      <c r="FU88" s="115">
        <v>0</v>
      </c>
      <c r="FV88" s="115">
        <v>0</v>
      </c>
      <c r="FW88" s="115">
        <v>0</v>
      </c>
      <c r="FX88" s="115">
        <v>0</v>
      </c>
      <c r="FY88" s="115">
        <v>0</v>
      </c>
      <c r="FZ88" s="115">
        <v>0</v>
      </c>
      <c r="GA88" s="115">
        <v>0</v>
      </c>
      <c r="GB88" s="115">
        <v>0</v>
      </c>
      <c r="GC88" s="115">
        <v>0</v>
      </c>
      <c r="GD88" s="115">
        <v>0</v>
      </c>
      <c r="GE88" s="115">
        <v>0</v>
      </c>
      <c r="GF88" s="115">
        <v>0</v>
      </c>
      <c r="GG88" s="115">
        <v>0</v>
      </c>
      <c r="GH88" s="115">
        <v>0</v>
      </c>
      <c r="GI88" s="115">
        <v>0</v>
      </c>
      <c r="GJ88" s="115">
        <v>0</v>
      </c>
      <c r="GK88" s="115">
        <v>0</v>
      </c>
      <c r="GL88" s="115">
        <v>0</v>
      </c>
      <c r="GM88" s="115">
        <v>0</v>
      </c>
      <c r="GN88" s="115">
        <v>0</v>
      </c>
      <c r="GO88" s="115">
        <v>0</v>
      </c>
      <c r="GP88" s="115">
        <v>0</v>
      </c>
      <c r="GQ88" s="115">
        <v>0</v>
      </c>
      <c r="GR88" s="115">
        <v>0</v>
      </c>
      <c r="GS88" s="115">
        <v>0</v>
      </c>
      <c r="GT88" s="115">
        <v>0</v>
      </c>
      <c r="GU88" s="115">
        <v>0</v>
      </c>
      <c r="GV88" s="115">
        <v>0</v>
      </c>
      <c r="GW88" s="115">
        <v>0</v>
      </c>
      <c r="GX88" s="115">
        <v>0</v>
      </c>
      <c r="GY88" s="115">
        <v>0</v>
      </c>
      <c r="GZ88" s="115">
        <v>0</v>
      </c>
      <c r="HA88" s="115">
        <v>0</v>
      </c>
      <c r="HB88" s="115">
        <v>0</v>
      </c>
      <c r="HC88" s="115">
        <v>0</v>
      </c>
      <c r="HD88" s="115">
        <v>0</v>
      </c>
      <c r="HE88" s="115">
        <v>0</v>
      </c>
      <c r="HF88" s="115">
        <v>0</v>
      </c>
      <c r="HG88" s="115">
        <v>0</v>
      </c>
      <c r="HH88" s="115">
        <v>0</v>
      </c>
      <c r="HI88" s="115">
        <v>0</v>
      </c>
    </row>
    <row r="89" spans="1:217" s="109" customFormat="1" x14ac:dyDescent="0.2">
      <c r="A89" s="113" t="s">
        <v>128</v>
      </c>
      <c r="B89" s="114">
        <v>0</v>
      </c>
      <c r="C89" s="114">
        <v>0</v>
      </c>
      <c r="D89" s="115">
        <v>0</v>
      </c>
      <c r="E89" s="115">
        <v>0</v>
      </c>
      <c r="F89" s="115">
        <v>0</v>
      </c>
      <c r="G89" s="115">
        <v>0</v>
      </c>
      <c r="H89" s="115">
        <v>0</v>
      </c>
      <c r="I89" s="115">
        <v>0</v>
      </c>
      <c r="J89" s="115">
        <v>0</v>
      </c>
      <c r="K89" s="115">
        <v>0</v>
      </c>
      <c r="L89" s="115">
        <v>0</v>
      </c>
      <c r="M89" s="115">
        <v>0</v>
      </c>
      <c r="N89" s="115">
        <v>0</v>
      </c>
      <c r="O89" s="115">
        <v>0</v>
      </c>
      <c r="P89" s="115">
        <v>0</v>
      </c>
      <c r="Q89" s="115">
        <v>0</v>
      </c>
      <c r="R89" s="115">
        <v>0</v>
      </c>
      <c r="S89" s="115">
        <v>0</v>
      </c>
      <c r="T89" s="115">
        <v>0</v>
      </c>
      <c r="U89" s="115">
        <v>0</v>
      </c>
      <c r="V89" s="115">
        <v>0</v>
      </c>
      <c r="W89" s="115">
        <v>0</v>
      </c>
      <c r="X89" s="115">
        <v>0</v>
      </c>
      <c r="Y89" s="115">
        <v>0</v>
      </c>
      <c r="Z89" s="115">
        <v>0</v>
      </c>
      <c r="AA89" s="115">
        <v>0</v>
      </c>
      <c r="AB89" s="115">
        <v>0</v>
      </c>
      <c r="AC89" s="115">
        <v>0</v>
      </c>
      <c r="AD89" s="115">
        <v>0</v>
      </c>
      <c r="AE89" s="115">
        <v>0</v>
      </c>
      <c r="AF89" s="115">
        <v>0</v>
      </c>
      <c r="AG89" s="115">
        <v>0</v>
      </c>
      <c r="AH89" s="115">
        <v>0</v>
      </c>
      <c r="AI89" s="115">
        <v>0</v>
      </c>
      <c r="AJ89" s="115"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v>0</v>
      </c>
      <c r="AR89" s="115">
        <v>0</v>
      </c>
      <c r="AS89" s="115">
        <v>0</v>
      </c>
      <c r="AT89" s="115">
        <v>0</v>
      </c>
      <c r="AU89" s="115">
        <v>0</v>
      </c>
      <c r="AV89" s="115">
        <v>0</v>
      </c>
      <c r="AW89" s="115">
        <v>0</v>
      </c>
      <c r="AX89" s="115">
        <v>0</v>
      </c>
      <c r="AY89" s="115">
        <v>0</v>
      </c>
      <c r="AZ89" s="115">
        <v>0</v>
      </c>
      <c r="BA89" s="115">
        <v>0</v>
      </c>
      <c r="BB89" s="115">
        <v>0</v>
      </c>
      <c r="BC89" s="115">
        <v>0</v>
      </c>
      <c r="BD89" s="115">
        <v>0</v>
      </c>
      <c r="BE89" s="115">
        <v>0</v>
      </c>
      <c r="BF89" s="115">
        <v>0</v>
      </c>
      <c r="BG89" s="115">
        <v>0</v>
      </c>
      <c r="BH89" s="115">
        <v>0</v>
      </c>
      <c r="BI89" s="115">
        <v>0</v>
      </c>
      <c r="BJ89" s="115">
        <v>0</v>
      </c>
      <c r="BK89" s="115">
        <v>0</v>
      </c>
      <c r="BL89" s="115">
        <v>0</v>
      </c>
      <c r="BM89" s="115">
        <v>0</v>
      </c>
      <c r="BN89" s="115">
        <v>0</v>
      </c>
      <c r="BO89" s="115">
        <v>0</v>
      </c>
      <c r="BP89" s="115">
        <v>0</v>
      </c>
      <c r="BQ89" s="115">
        <v>0</v>
      </c>
      <c r="BR89" s="115">
        <v>0</v>
      </c>
      <c r="BS89" s="115">
        <v>0</v>
      </c>
      <c r="BT89" s="115">
        <v>0</v>
      </c>
      <c r="BU89" s="115">
        <v>0</v>
      </c>
      <c r="BV89" s="115">
        <v>0</v>
      </c>
      <c r="BW89" s="115">
        <v>0</v>
      </c>
      <c r="BX89" s="115">
        <v>0</v>
      </c>
      <c r="BY89" s="115">
        <v>0</v>
      </c>
      <c r="BZ89" s="115">
        <v>0</v>
      </c>
      <c r="CA89" s="115">
        <v>0</v>
      </c>
      <c r="CB89" s="115">
        <v>0</v>
      </c>
      <c r="CC89" s="115">
        <v>0</v>
      </c>
      <c r="CD89" s="115">
        <v>0</v>
      </c>
      <c r="CE89" s="115">
        <v>0</v>
      </c>
      <c r="CF89" s="115">
        <v>0</v>
      </c>
      <c r="CG89" s="115">
        <v>0</v>
      </c>
      <c r="CH89" s="115">
        <v>0</v>
      </c>
      <c r="CI89" s="115">
        <v>0</v>
      </c>
      <c r="CJ89" s="115">
        <v>0</v>
      </c>
      <c r="CK89" s="115">
        <v>0</v>
      </c>
      <c r="CL89" s="115">
        <v>0</v>
      </c>
      <c r="CM89" s="115">
        <v>0</v>
      </c>
      <c r="CN89" s="115">
        <v>0</v>
      </c>
      <c r="CO89" s="115">
        <v>0</v>
      </c>
      <c r="CP89" s="115">
        <v>0</v>
      </c>
      <c r="CQ89" s="115">
        <v>0</v>
      </c>
      <c r="CR89" s="115">
        <v>0</v>
      </c>
      <c r="CS89" s="115">
        <v>0</v>
      </c>
      <c r="CT89" s="115">
        <v>0</v>
      </c>
      <c r="CU89" s="115">
        <v>0</v>
      </c>
      <c r="CV89" s="115">
        <v>0</v>
      </c>
      <c r="CW89" s="115">
        <v>0</v>
      </c>
      <c r="CX89" s="115">
        <v>0</v>
      </c>
      <c r="CY89" s="115">
        <v>0</v>
      </c>
      <c r="CZ89" s="115">
        <v>0</v>
      </c>
      <c r="DA89" s="115">
        <v>0</v>
      </c>
      <c r="DB89" s="115">
        <v>0</v>
      </c>
      <c r="DC89" s="115">
        <v>0</v>
      </c>
      <c r="DD89" s="115">
        <v>0</v>
      </c>
      <c r="DE89" s="115">
        <v>0</v>
      </c>
      <c r="DF89" s="115">
        <v>0</v>
      </c>
      <c r="DG89" s="115">
        <v>0</v>
      </c>
      <c r="DH89" s="115">
        <v>0</v>
      </c>
      <c r="DI89" s="115">
        <v>0</v>
      </c>
      <c r="DJ89" s="115">
        <v>0</v>
      </c>
      <c r="DK89" s="115">
        <v>0</v>
      </c>
      <c r="DL89" s="115">
        <v>0</v>
      </c>
      <c r="DM89" s="115">
        <v>0</v>
      </c>
      <c r="DN89" s="115">
        <v>0</v>
      </c>
      <c r="DO89" s="115">
        <v>0</v>
      </c>
      <c r="DP89" s="115">
        <v>0</v>
      </c>
      <c r="DQ89" s="115">
        <v>0</v>
      </c>
      <c r="DR89" s="115">
        <v>0</v>
      </c>
      <c r="DS89" s="115">
        <v>0</v>
      </c>
      <c r="DT89" s="115">
        <v>0</v>
      </c>
      <c r="DU89" s="115">
        <v>0</v>
      </c>
      <c r="DV89" s="115">
        <v>0</v>
      </c>
      <c r="DW89" s="115">
        <v>0</v>
      </c>
      <c r="DX89" s="115">
        <v>0</v>
      </c>
      <c r="DY89" s="115">
        <v>0</v>
      </c>
      <c r="DZ89" s="115">
        <v>0</v>
      </c>
      <c r="EA89" s="115">
        <v>0</v>
      </c>
      <c r="EB89" s="115">
        <v>0</v>
      </c>
      <c r="EC89" s="115">
        <v>0</v>
      </c>
      <c r="ED89" s="115">
        <v>0</v>
      </c>
      <c r="EE89" s="115">
        <v>0</v>
      </c>
      <c r="EF89" s="115">
        <v>0</v>
      </c>
      <c r="EG89" s="115">
        <v>0</v>
      </c>
      <c r="EH89" s="115">
        <v>0</v>
      </c>
      <c r="EI89" s="115">
        <v>0</v>
      </c>
      <c r="EJ89" s="115">
        <v>0</v>
      </c>
      <c r="EK89" s="115">
        <v>0</v>
      </c>
      <c r="EL89" s="115">
        <v>0</v>
      </c>
      <c r="EM89" s="115">
        <v>0</v>
      </c>
      <c r="EN89" s="115">
        <v>0</v>
      </c>
      <c r="EO89" s="115">
        <v>0</v>
      </c>
      <c r="EP89" s="115">
        <v>0</v>
      </c>
      <c r="EQ89" s="115">
        <v>0</v>
      </c>
      <c r="ER89" s="115">
        <v>0</v>
      </c>
      <c r="ES89" s="115">
        <v>0</v>
      </c>
      <c r="ET89" s="115">
        <v>0</v>
      </c>
      <c r="EU89" s="115">
        <v>0</v>
      </c>
      <c r="EV89" s="115">
        <v>0</v>
      </c>
      <c r="EW89" s="115">
        <v>0</v>
      </c>
      <c r="EX89" s="115">
        <v>0</v>
      </c>
      <c r="EY89" s="115">
        <v>0</v>
      </c>
      <c r="EZ89" s="115">
        <v>0</v>
      </c>
      <c r="FA89" s="115">
        <v>0</v>
      </c>
      <c r="FB89" s="115">
        <v>0</v>
      </c>
      <c r="FC89" s="115">
        <v>0</v>
      </c>
      <c r="FD89" s="115">
        <v>0</v>
      </c>
      <c r="FE89" s="115">
        <v>0</v>
      </c>
      <c r="FF89" s="115">
        <v>0</v>
      </c>
      <c r="FG89" s="115">
        <v>0</v>
      </c>
      <c r="FH89" s="115">
        <v>0</v>
      </c>
      <c r="FI89" s="115">
        <v>0</v>
      </c>
      <c r="FJ89" s="115">
        <v>0</v>
      </c>
      <c r="FK89" s="115">
        <v>0</v>
      </c>
      <c r="FL89" s="115">
        <v>0</v>
      </c>
      <c r="FM89" s="115">
        <v>0</v>
      </c>
      <c r="FN89" s="115">
        <v>0</v>
      </c>
      <c r="FO89" s="115">
        <v>0</v>
      </c>
      <c r="FP89" s="115">
        <v>0</v>
      </c>
      <c r="FQ89" s="115">
        <v>0</v>
      </c>
      <c r="FR89" s="115">
        <v>0</v>
      </c>
      <c r="FS89" s="115">
        <v>0</v>
      </c>
      <c r="FT89" s="115">
        <v>0</v>
      </c>
      <c r="FU89" s="115">
        <v>0</v>
      </c>
      <c r="FV89" s="115">
        <v>0</v>
      </c>
      <c r="FW89" s="115">
        <v>0</v>
      </c>
      <c r="FX89" s="115">
        <v>0</v>
      </c>
      <c r="FY89" s="115">
        <v>0</v>
      </c>
      <c r="FZ89" s="115">
        <v>0</v>
      </c>
      <c r="GA89" s="115">
        <v>0</v>
      </c>
      <c r="GB89" s="115">
        <v>0</v>
      </c>
      <c r="GC89" s="115">
        <v>0</v>
      </c>
      <c r="GD89" s="115">
        <v>0</v>
      </c>
      <c r="GE89" s="115">
        <v>0</v>
      </c>
      <c r="GF89" s="115">
        <v>0</v>
      </c>
      <c r="GG89" s="115">
        <v>0</v>
      </c>
      <c r="GH89" s="115">
        <v>0</v>
      </c>
      <c r="GI89" s="115">
        <v>0</v>
      </c>
      <c r="GJ89" s="115">
        <v>0</v>
      </c>
      <c r="GK89" s="115">
        <v>0</v>
      </c>
      <c r="GL89" s="115">
        <v>0</v>
      </c>
      <c r="GM89" s="115">
        <v>0</v>
      </c>
      <c r="GN89" s="115">
        <v>0</v>
      </c>
      <c r="GO89" s="115">
        <v>0</v>
      </c>
      <c r="GP89" s="115">
        <v>0</v>
      </c>
      <c r="GQ89" s="115">
        <v>0</v>
      </c>
      <c r="GR89" s="115">
        <v>0</v>
      </c>
      <c r="GS89" s="115">
        <v>0</v>
      </c>
      <c r="GT89" s="115">
        <v>0</v>
      </c>
      <c r="GU89" s="115">
        <v>0</v>
      </c>
      <c r="GV89" s="115">
        <v>0</v>
      </c>
      <c r="GW89" s="115">
        <v>0</v>
      </c>
      <c r="GX89" s="115">
        <v>0</v>
      </c>
      <c r="GY89" s="115">
        <v>0</v>
      </c>
      <c r="GZ89" s="115">
        <v>0</v>
      </c>
      <c r="HA89" s="115">
        <v>0</v>
      </c>
      <c r="HB89" s="115">
        <v>0</v>
      </c>
      <c r="HC89" s="115">
        <v>0</v>
      </c>
      <c r="HD89" s="115">
        <v>0</v>
      </c>
      <c r="HE89" s="115">
        <v>0</v>
      </c>
      <c r="HF89" s="115">
        <v>0</v>
      </c>
      <c r="HG89" s="115">
        <v>0</v>
      </c>
      <c r="HH89" s="115">
        <v>0</v>
      </c>
      <c r="HI89" s="115">
        <v>0</v>
      </c>
    </row>
    <row r="91" spans="1:217" s="119" customFormat="1" x14ac:dyDescent="0.2">
      <c r="A91" s="117" t="s">
        <v>129</v>
      </c>
      <c r="B91" s="118">
        <v>0</v>
      </c>
      <c r="C91" s="118">
        <v>0</v>
      </c>
      <c r="D91" s="118">
        <v>0</v>
      </c>
      <c r="E91" s="118">
        <v>0</v>
      </c>
      <c r="F91" s="118">
        <v>0</v>
      </c>
      <c r="G91" s="118">
        <v>0</v>
      </c>
      <c r="H91" s="118">
        <v>0</v>
      </c>
      <c r="I91" s="118">
        <v>0</v>
      </c>
      <c r="J91" s="118">
        <v>0</v>
      </c>
      <c r="K91" s="118">
        <v>0</v>
      </c>
      <c r="L91" s="118">
        <v>0</v>
      </c>
      <c r="M91" s="118">
        <v>0</v>
      </c>
      <c r="N91" s="118">
        <v>0</v>
      </c>
      <c r="O91" s="118">
        <v>0</v>
      </c>
      <c r="P91" s="118">
        <v>0</v>
      </c>
      <c r="Q91" s="118">
        <v>0</v>
      </c>
      <c r="R91" s="118">
        <v>0</v>
      </c>
      <c r="S91" s="118">
        <v>0</v>
      </c>
      <c r="T91" s="118">
        <v>0</v>
      </c>
      <c r="U91" s="118">
        <v>0</v>
      </c>
      <c r="V91" s="118">
        <v>0</v>
      </c>
      <c r="W91" s="118">
        <v>0</v>
      </c>
      <c r="X91" s="118">
        <v>0</v>
      </c>
      <c r="Y91" s="118">
        <v>0</v>
      </c>
      <c r="Z91" s="118">
        <v>0</v>
      </c>
      <c r="AA91" s="118">
        <v>0</v>
      </c>
      <c r="AB91" s="118">
        <v>0</v>
      </c>
      <c r="AC91" s="118">
        <v>0</v>
      </c>
      <c r="AD91" s="118">
        <v>0</v>
      </c>
      <c r="AE91" s="118">
        <v>0</v>
      </c>
      <c r="AF91" s="118">
        <v>0</v>
      </c>
      <c r="AG91" s="118">
        <v>0</v>
      </c>
      <c r="AH91" s="118">
        <v>0</v>
      </c>
      <c r="AI91" s="118">
        <v>0</v>
      </c>
      <c r="AJ91" s="118">
        <v>0</v>
      </c>
      <c r="AK91" s="118">
        <v>0</v>
      </c>
      <c r="AL91" s="118">
        <v>0</v>
      </c>
      <c r="AM91" s="118">
        <v>0</v>
      </c>
      <c r="AN91" s="118">
        <v>0</v>
      </c>
      <c r="AO91" s="118">
        <v>0</v>
      </c>
      <c r="AP91" s="118">
        <v>0</v>
      </c>
      <c r="AQ91" s="118">
        <v>0</v>
      </c>
      <c r="AR91" s="118">
        <v>0</v>
      </c>
      <c r="AS91" s="118">
        <v>0</v>
      </c>
      <c r="AT91" s="118">
        <v>0</v>
      </c>
      <c r="AU91" s="118">
        <v>0</v>
      </c>
      <c r="AV91" s="118">
        <v>0</v>
      </c>
      <c r="AW91" s="118">
        <v>0</v>
      </c>
      <c r="AX91" s="118">
        <v>0</v>
      </c>
      <c r="AY91" s="118">
        <v>0</v>
      </c>
      <c r="AZ91" s="118">
        <v>0</v>
      </c>
      <c r="BA91" s="118">
        <v>0</v>
      </c>
      <c r="BB91" s="118">
        <v>0</v>
      </c>
      <c r="BC91" s="118">
        <v>0</v>
      </c>
      <c r="BD91" s="118">
        <v>0</v>
      </c>
      <c r="BE91" s="118">
        <v>0</v>
      </c>
      <c r="BF91" s="118">
        <v>0</v>
      </c>
      <c r="BG91" s="118">
        <v>0</v>
      </c>
      <c r="BH91" s="118">
        <v>0</v>
      </c>
      <c r="BI91" s="118">
        <v>0</v>
      </c>
      <c r="BJ91" s="118">
        <v>0</v>
      </c>
      <c r="BK91" s="118">
        <v>0</v>
      </c>
      <c r="BL91" s="118">
        <v>0</v>
      </c>
      <c r="BM91" s="118">
        <v>0</v>
      </c>
      <c r="BN91" s="118">
        <v>0</v>
      </c>
      <c r="BO91" s="118">
        <v>0</v>
      </c>
      <c r="BP91" s="118">
        <v>0</v>
      </c>
      <c r="BQ91" s="118">
        <v>0</v>
      </c>
      <c r="BR91" s="118">
        <v>0</v>
      </c>
      <c r="BS91" s="118">
        <v>0</v>
      </c>
      <c r="BT91" s="118">
        <v>0</v>
      </c>
      <c r="BU91" s="118">
        <v>0</v>
      </c>
      <c r="BV91" s="118">
        <v>0</v>
      </c>
      <c r="BW91" s="118">
        <v>0</v>
      </c>
      <c r="BX91" s="118">
        <v>0</v>
      </c>
      <c r="BY91" s="118">
        <v>0</v>
      </c>
      <c r="BZ91" s="118">
        <v>0</v>
      </c>
      <c r="CA91" s="118">
        <v>0</v>
      </c>
      <c r="CB91" s="118">
        <v>0</v>
      </c>
      <c r="CC91" s="118">
        <v>0</v>
      </c>
      <c r="CD91" s="118">
        <v>0</v>
      </c>
      <c r="CE91" s="118">
        <v>0</v>
      </c>
      <c r="CF91" s="118">
        <v>0</v>
      </c>
      <c r="CG91" s="118">
        <v>0</v>
      </c>
      <c r="CH91" s="118">
        <v>0</v>
      </c>
      <c r="CI91" s="118">
        <v>0</v>
      </c>
      <c r="CJ91" s="118">
        <v>0</v>
      </c>
      <c r="CK91" s="118">
        <v>0</v>
      </c>
      <c r="CL91" s="118">
        <v>0</v>
      </c>
      <c r="CM91" s="118">
        <v>0</v>
      </c>
      <c r="CN91" s="118">
        <v>0</v>
      </c>
      <c r="CO91" s="118">
        <v>0</v>
      </c>
      <c r="CP91" s="118">
        <v>0</v>
      </c>
      <c r="CQ91" s="118">
        <v>0</v>
      </c>
      <c r="CR91" s="118">
        <v>0</v>
      </c>
      <c r="CS91" s="118">
        <v>0</v>
      </c>
      <c r="CT91" s="118">
        <v>0</v>
      </c>
      <c r="CU91" s="118">
        <v>0</v>
      </c>
      <c r="CV91" s="118">
        <v>0</v>
      </c>
      <c r="CW91" s="118">
        <v>0</v>
      </c>
      <c r="CX91" s="118">
        <v>0</v>
      </c>
      <c r="CY91" s="118">
        <v>0</v>
      </c>
      <c r="CZ91" s="118">
        <v>0</v>
      </c>
      <c r="DA91" s="118">
        <v>0</v>
      </c>
      <c r="DB91" s="118">
        <v>0</v>
      </c>
      <c r="DC91" s="118">
        <v>0</v>
      </c>
      <c r="DD91" s="118">
        <v>0</v>
      </c>
      <c r="DE91" s="118">
        <v>0</v>
      </c>
      <c r="DF91" s="118">
        <v>0</v>
      </c>
      <c r="DG91" s="118">
        <v>0</v>
      </c>
      <c r="DH91" s="118">
        <v>0</v>
      </c>
      <c r="DI91" s="118">
        <v>0</v>
      </c>
      <c r="DJ91" s="118">
        <v>0</v>
      </c>
      <c r="DK91" s="118">
        <v>0</v>
      </c>
      <c r="DL91" s="118">
        <v>0</v>
      </c>
      <c r="DM91" s="118">
        <v>0</v>
      </c>
      <c r="DN91" s="118">
        <v>0</v>
      </c>
      <c r="DO91" s="118">
        <v>0</v>
      </c>
      <c r="DP91" s="118">
        <v>0</v>
      </c>
      <c r="DQ91" s="118">
        <v>0</v>
      </c>
      <c r="DR91" s="118">
        <v>0</v>
      </c>
      <c r="DS91" s="118">
        <v>0</v>
      </c>
      <c r="DT91" s="118">
        <v>0</v>
      </c>
      <c r="DU91" s="118">
        <v>0</v>
      </c>
      <c r="DV91" s="118">
        <v>0</v>
      </c>
      <c r="DW91" s="118">
        <v>0</v>
      </c>
      <c r="DX91" s="118">
        <v>0</v>
      </c>
      <c r="DY91" s="118">
        <v>0</v>
      </c>
      <c r="DZ91" s="118">
        <v>0</v>
      </c>
      <c r="EA91" s="118">
        <v>0</v>
      </c>
      <c r="EB91" s="118">
        <v>0</v>
      </c>
      <c r="EC91" s="118">
        <v>0</v>
      </c>
      <c r="ED91" s="118">
        <v>0</v>
      </c>
      <c r="EE91" s="118">
        <v>0</v>
      </c>
      <c r="EF91" s="118">
        <v>0</v>
      </c>
      <c r="EG91" s="118">
        <v>0</v>
      </c>
      <c r="EH91" s="118">
        <v>0</v>
      </c>
      <c r="EI91" s="118">
        <v>0</v>
      </c>
      <c r="EJ91" s="118">
        <v>0</v>
      </c>
      <c r="EK91" s="118">
        <v>0</v>
      </c>
      <c r="EL91" s="118">
        <v>0</v>
      </c>
      <c r="EM91" s="118">
        <v>0</v>
      </c>
      <c r="EN91" s="118">
        <v>0</v>
      </c>
      <c r="EO91" s="118">
        <v>0</v>
      </c>
      <c r="EP91" s="118">
        <v>0</v>
      </c>
      <c r="EQ91" s="118">
        <v>0</v>
      </c>
      <c r="ER91" s="118">
        <v>0</v>
      </c>
      <c r="ES91" s="118">
        <v>0</v>
      </c>
      <c r="ET91" s="118">
        <v>0</v>
      </c>
      <c r="EU91" s="118">
        <v>0</v>
      </c>
      <c r="EV91" s="118">
        <v>0</v>
      </c>
      <c r="EW91" s="118">
        <v>0</v>
      </c>
      <c r="EX91" s="118">
        <v>0</v>
      </c>
      <c r="EY91" s="118">
        <v>0</v>
      </c>
      <c r="EZ91" s="118">
        <v>0</v>
      </c>
      <c r="FA91" s="118">
        <v>0</v>
      </c>
      <c r="FB91" s="118">
        <v>0</v>
      </c>
      <c r="FC91" s="118">
        <v>0</v>
      </c>
      <c r="FD91" s="118">
        <v>0</v>
      </c>
      <c r="FE91" s="118">
        <v>0</v>
      </c>
      <c r="FF91" s="118">
        <v>0</v>
      </c>
      <c r="FG91" s="118">
        <v>0</v>
      </c>
      <c r="FH91" s="118">
        <v>0</v>
      </c>
      <c r="FI91" s="118">
        <v>0</v>
      </c>
      <c r="FJ91" s="118">
        <v>0</v>
      </c>
      <c r="FK91" s="118">
        <v>0</v>
      </c>
      <c r="FL91" s="118">
        <v>0</v>
      </c>
      <c r="FM91" s="118">
        <v>0</v>
      </c>
      <c r="FN91" s="118">
        <v>0</v>
      </c>
      <c r="FO91" s="118">
        <v>0</v>
      </c>
      <c r="FP91" s="118">
        <v>0</v>
      </c>
      <c r="FQ91" s="118">
        <v>0</v>
      </c>
      <c r="FR91" s="118">
        <v>0</v>
      </c>
      <c r="FS91" s="118">
        <v>0</v>
      </c>
      <c r="FT91" s="118">
        <v>0</v>
      </c>
      <c r="FU91" s="118">
        <v>0</v>
      </c>
      <c r="FV91" s="118">
        <v>0</v>
      </c>
      <c r="FW91" s="118">
        <v>0</v>
      </c>
      <c r="FX91" s="118">
        <v>0</v>
      </c>
      <c r="FY91" s="118">
        <v>0</v>
      </c>
      <c r="FZ91" s="118">
        <v>0</v>
      </c>
      <c r="GA91" s="118">
        <v>0</v>
      </c>
      <c r="GB91" s="118">
        <v>0</v>
      </c>
      <c r="GC91" s="118">
        <v>0</v>
      </c>
      <c r="GD91" s="118">
        <v>0</v>
      </c>
      <c r="GE91" s="118">
        <v>0</v>
      </c>
      <c r="GF91" s="118">
        <v>0</v>
      </c>
      <c r="GG91" s="118">
        <v>0</v>
      </c>
      <c r="GH91" s="118">
        <v>0</v>
      </c>
      <c r="GI91" s="118">
        <v>0</v>
      </c>
      <c r="GJ91" s="118">
        <v>0</v>
      </c>
      <c r="GK91" s="118">
        <v>0</v>
      </c>
      <c r="GL91" s="118">
        <v>0</v>
      </c>
      <c r="GM91" s="118">
        <v>0</v>
      </c>
      <c r="GN91" s="118">
        <v>0</v>
      </c>
      <c r="GO91" s="118">
        <v>0</v>
      </c>
      <c r="GP91" s="118">
        <v>0</v>
      </c>
      <c r="GQ91" s="118">
        <v>0</v>
      </c>
      <c r="GR91" s="118">
        <v>0</v>
      </c>
      <c r="GS91" s="118">
        <v>0</v>
      </c>
      <c r="GT91" s="118">
        <v>0</v>
      </c>
      <c r="GU91" s="118">
        <v>0</v>
      </c>
      <c r="GV91" s="118">
        <v>0</v>
      </c>
      <c r="GW91" s="118">
        <v>0</v>
      </c>
      <c r="GX91" s="118">
        <v>0</v>
      </c>
      <c r="GY91" s="118">
        <v>0</v>
      </c>
      <c r="GZ91" s="118">
        <v>0</v>
      </c>
      <c r="HA91" s="118">
        <v>0</v>
      </c>
      <c r="HB91" s="118">
        <v>0</v>
      </c>
      <c r="HC91" s="118">
        <v>0</v>
      </c>
      <c r="HD91" s="118">
        <v>0</v>
      </c>
      <c r="HE91" s="118">
        <v>0</v>
      </c>
      <c r="HF91" s="118">
        <v>0</v>
      </c>
      <c r="HG91" s="118">
        <v>0</v>
      </c>
      <c r="HH91" s="118">
        <v>0</v>
      </c>
      <c r="HI91" s="118">
        <v>0</v>
      </c>
    </row>
    <row r="92" spans="1:217" s="109" customFormat="1" x14ac:dyDescent="0.2">
      <c r="A92" s="113" t="s">
        <v>130</v>
      </c>
      <c r="B92" s="114">
        <v>0</v>
      </c>
      <c r="C92" s="114">
        <v>0</v>
      </c>
      <c r="D92" s="114">
        <v>0</v>
      </c>
      <c r="E92" s="114">
        <v>0</v>
      </c>
      <c r="F92" s="114">
        <v>0</v>
      </c>
      <c r="G92" s="114">
        <v>0</v>
      </c>
      <c r="H92" s="114">
        <v>0</v>
      </c>
      <c r="I92" s="114">
        <v>0</v>
      </c>
      <c r="J92" s="114">
        <v>0</v>
      </c>
      <c r="K92" s="11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  <c r="AC92" s="114">
        <v>0</v>
      </c>
      <c r="AD92" s="114">
        <v>0</v>
      </c>
      <c r="AE92" s="114">
        <v>0</v>
      </c>
      <c r="AF92" s="114">
        <v>0</v>
      </c>
      <c r="AG92" s="114">
        <v>0</v>
      </c>
      <c r="AH92" s="114">
        <v>0</v>
      </c>
      <c r="AI92" s="114">
        <v>0</v>
      </c>
      <c r="AJ92" s="114">
        <v>0</v>
      </c>
      <c r="AK92" s="114">
        <v>0</v>
      </c>
      <c r="AL92" s="114">
        <v>0</v>
      </c>
      <c r="AM92" s="114">
        <v>0</v>
      </c>
      <c r="AN92" s="114">
        <v>0</v>
      </c>
      <c r="AO92" s="114">
        <v>0</v>
      </c>
      <c r="AP92" s="114">
        <v>0</v>
      </c>
      <c r="AQ92" s="114">
        <v>0</v>
      </c>
      <c r="AR92" s="114">
        <v>0</v>
      </c>
      <c r="AS92" s="114">
        <v>0</v>
      </c>
      <c r="AT92" s="114">
        <v>0</v>
      </c>
      <c r="AU92" s="114">
        <v>0</v>
      </c>
      <c r="AV92" s="114">
        <v>0</v>
      </c>
      <c r="AW92" s="114">
        <v>0</v>
      </c>
      <c r="AX92" s="114">
        <v>0</v>
      </c>
      <c r="AY92" s="114">
        <v>0</v>
      </c>
      <c r="AZ92" s="114">
        <v>0</v>
      </c>
      <c r="BA92" s="114">
        <v>0</v>
      </c>
      <c r="BB92" s="114">
        <v>0</v>
      </c>
      <c r="BC92" s="114">
        <v>0</v>
      </c>
      <c r="BD92" s="114">
        <v>0</v>
      </c>
      <c r="BE92" s="114">
        <v>0</v>
      </c>
      <c r="BF92" s="114">
        <v>0</v>
      </c>
      <c r="BG92" s="114">
        <v>0</v>
      </c>
      <c r="BH92" s="114">
        <v>0</v>
      </c>
      <c r="BI92" s="114">
        <v>0</v>
      </c>
      <c r="BJ92" s="114">
        <v>0</v>
      </c>
      <c r="BK92" s="114">
        <v>0</v>
      </c>
      <c r="BL92" s="114">
        <v>0</v>
      </c>
      <c r="BM92" s="114">
        <v>0</v>
      </c>
      <c r="BN92" s="114">
        <v>0</v>
      </c>
      <c r="BO92" s="114">
        <v>0</v>
      </c>
      <c r="BP92" s="114">
        <v>0</v>
      </c>
      <c r="BQ92" s="114">
        <v>0</v>
      </c>
      <c r="BR92" s="114">
        <v>0</v>
      </c>
      <c r="BS92" s="114">
        <v>0</v>
      </c>
      <c r="BT92" s="114">
        <v>0</v>
      </c>
      <c r="BU92" s="114">
        <v>0</v>
      </c>
      <c r="BV92" s="114">
        <v>0</v>
      </c>
      <c r="BW92" s="114">
        <v>0</v>
      </c>
      <c r="BX92" s="114">
        <v>0</v>
      </c>
      <c r="BY92" s="114">
        <v>0</v>
      </c>
      <c r="BZ92" s="114">
        <v>0</v>
      </c>
      <c r="CA92" s="114">
        <v>0</v>
      </c>
      <c r="CB92" s="114">
        <v>0</v>
      </c>
      <c r="CC92" s="114">
        <v>0</v>
      </c>
      <c r="CD92" s="114">
        <v>0</v>
      </c>
      <c r="CE92" s="114">
        <v>0</v>
      </c>
      <c r="CF92" s="114">
        <v>0</v>
      </c>
      <c r="CG92" s="114">
        <v>0</v>
      </c>
      <c r="CH92" s="114">
        <v>0</v>
      </c>
      <c r="CI92" s="114">
        <v>0</v>
      </c>
      <c r="CJ92" s="114">
        <v>0</v>
      </c>
      <c r="CK92" s="114">
        <v>0</v>
      </c>
      <c r="CL92" s="114">
        <v>0</v>
      </c>
      <c r="CM92" s="114">
        <v>0</v>
      </c>
      <c r="CN92" s="114">
        <v>0</v>
      </c>
      <c r="CO92" s="114">
        <v>0</v>
      </c>
      <c r="CP92" s="114">
        <v>0</v>
      </c>
      <c r="CQ92" s="114">
        <v>0</v>
      </c>
      <c r="CR92" s="114">
        <v>0</v>
      </c>
      <c r="CS92" s="114">
        <v>0</v>
      </c>
      <c r="CT92" s="114">
        <v>0</v>
      </c>
      <c r="CU92" s="114">
        <v>0</v>
      </c>
      <c r="CV92" s="114">
        <v>0</v>
      </c>
      <c r="CW92" s="114">
        <v>0</v>
      </c>
      <c r="CX92" s="114">
        <v>0</v>
      </c>
      <c r="CY92" s="114">
        <v>0</v>
      </c>
      <c r="CZ92" s="114">
        <v>0</v>
      </c>
      <c r="DA92" s="114">
        <v>0</v>
      </c>
      <c r="DB92" s="114">
        <v>0</v>
      </c>
      <c r="DC92" s="114">
        <v>0</v>
      </c>
      <c r="DD92" s="114">
        <v>0</v>
      </c>
      <c r="DE92" s="114">
        <v>0</v>
      </c>
      <c r="DF92" s="114">
        <v>0</v>
      </c>
      <c r="DG92" s="114">
        <v>0</v>
      </c>
      <c r="DH92" s="114">
        <v>0</v>
      </c>
      <c r="DI92" s="114">
        <v>0</v>
      </c>
      <c r="DJ92" s="114">
        <v>0</v>
      </c>
      <c r="DK92" s="114">
        <v>0</v>
      </c>
      <c r="DL92" s="114">
        <v>0</v>
      </c>
      <c r="DM92" s="114">
        <v>0</v>
      </c>
      <c r="DN92" s="114">
        <v>0</v>
      </c>
      <c r="DO92" s="114">
        <v>0</v>
      </c>
      <c r="DP92" s="114">
        <v>0</v>
      </c>
      <c r="DQ92" s="114">
        <v>0</v>
      </c>
      <c r="DR92" s="114">
        <v>0</v>
      </c>
      <c r="DS92" s="114">
        <v>0</v>
      </c>
      <c r="DT92" s="114">
        <v>0</v>
      </c>
      <c r="DU92" s="114">
        <v>0</v>
      </c>
      <c r="DV92" s="114">
        <v>0</v>
      </c>
      <c r="DW92" s="114">
        <v>0</v>
      </c>
      <c r="DX92" s="114">
        <v>0</v>
      </c>
      <c r="DY92" s="114">
        <v>0</v>
      </c>
      <c r="DZ92" s="114">
        <v>0</v>
      </c>
      <c r="EA92" s="114">
        <v>0</v>
      </c>
      <c r="EB92" s="114">
        <v>0</v>
      </c>
      <c r="EC92" s="114">
        <v>0</v>
      </c>
      <c r="ED92" s="114">
        <v>0</v>
      </c>
      <c r="EE92" s="114">
        <v>0</v>
      </c>
      <c r="EF92" s="114">
        <v>0</v>
      </c>
      <c r="EG92" s="114">
        <v>0</v>
      </c>
      <c r="EH92" s="114">
        <v>0</v>
      </c>
      <c r="EI92" s="114">
        <v>0</v>
      </c>
      <c r="EJ92" s="114">
        <v>0</v>
      </c>
      <c r="EK92" s="114">
        <v>0</v>
      </c>
      <c r="EL92" s="114">
        <v>0</v>
      </c>
      <c r="EM92" s="114">
        <v>0</v>
      </c>
      <c r="EN92" s="114">
        <v>0</v>
      </c>
      <c r="EO92" s="114">
        <v>0</v>
      </c>
      <c r="EP92" s="114">
        <v>0</v>
      </c>
      <c r="EQ92" s="114">
        <v>0</v>
      </c>
      <c r="ER92" s="114">
        <v>0</v>
      </c>
      <c r="ES92" s="114">
        <v>0</v>
      </c>
      <c r="ET92" s="114">
        <v>0</v>
      </c>
      <c r="EU92" s="114">
        <v>0</v>
      </c>
      <c r="EV92" s="114">
        <v>0</v>
      </c>
      <c r="EW92" s="114">
        <v>0</v>
      </c>
      <c r="EX92" s="114">
        <v>0</v>
      </c>
      <c r="EY92" s="114">
        <v>0</v>
      </c>
      <c r="EZ92" s="114">
        <v>0</v>
      </c>
      <c r="FA92" s="114">
        <v>0</v>
      </c>
      <c r="FB92" s="114">
        <v>0</v>
      </c>
      <c r="FC92" s="114">
        <v>0</v>
      </c>
      <c r="FD92" s="114">
        <v>0</v>
      </c>
      <c r="FE92" s="114">
        <v>0</v>
      </c>
      <c r="FF92" s="114">
        <v>0</v>
      </c>
      <c r="FG92" s="114">
        <v>0</v>
      </c>
      <c r="FH92" s="114">
        <v>0</v>
      </c>
      <c r="FI92" s="114">
        <v>0</v>
      </c>
      <c r="FJ92" s="114">
        <v>0</v>
      </c>
      <c r="FK92" s="114">
        <v>0</v>
      </c>
      <c r="FL92" s="114">
        <v>0</v>
      </c>
      <c r="FM92" s="114">
        <v>0</v>
      </c>
      <c r="FN92" s="114">
        <v>0</v>
      </c>
      <c r="FO92" s="114">
        <v>0</v>
      </c>
      <c r="FP92" s="114">
        <v>0</v>
      </c>
      <c r="FQ92" s="114">
        <v>0</v>
      </c>
      <c r="FR92" s="114">
        <v>0</v>
      </c>
      <c r="FS92" s="114">
        <v>0</v>
      </c>
      <c r="FT92" s="114">
        <v>0</v>
      </c>
      <c r="FU92" s="114">
        <v>0</v>
      </c>
      <c r="FV92" s="114">
        <v>0</v>
      </c>
      <c r="FW92" s="114">
        <v>0</v>
      </c>
      <c r="FX92" s="114">
        <v>0</v>
      </c>
      <c r="FY92" s="114">
        <v>0</v>
      </c>
      <c r="FZ92" s="114">
        <v>0</v>
      </c>
      <c r="GA92" s="114">
        <v>0</v>
      </c>
      <c r="GB92" s="114">
        <v>0</v>
      </c>
      <c r="GC92" s="114">
        <v>0</v>
      </c>
      <c r="GD92" s="114">
        <v>0</v>
      </c>
      <c r="GE92" s="114">
        <v>0</v>
      </c>
      <c r="GF92" s="114">
        <v>0</v>
      </c>
      <c r="GG92" s="114">
        <v>0</v>
      </c>
      <c r="GH92" s="114">
        <v>0</v>
      </c>
      <c r="GI92" s="114">
        <v>0</v>
      </c>
      <c r="GJ92" s="114">
        <v>0</v>
      </c>
      <c r="GK92" s="114">
        <v>0</v>
      </c>
      <c r="GL92" s="114">
        <v>0</v>
      </c>
      <c r="GM92" s="114">
        <v>0</v>
      </c>
      <c r="GN92" s="114">
        <v>0</v>
      </c>
      <c r="GO92" s="114">
        <v>0</v>
      </c>
      <c r="GP92" s="114">
        <v>0</v>
      </c>
      <c r="GQ92" s="114">
        <v>0</v>
      </c>
      <c r="GR92" s="114">
        <v>0</v>
      </c>
      <c r="GS92" s="114">
        <v>0</v>
      </c>
      <c r="GT92" s="114">
        <v>0</v>
      </c>
      <c r="GU92" s="114">
        <v>0</v>
      </c>
      <c r="GV92" s="114">
        <v>0</v>
      </c>
      <c r="GW92" s="114">
        <v>0</v>
      </c>
      <c r="GX92" s="114">
        <v>0</v>
      </c>
      <c r="GY92" s="114">
        <v>0</v>
      </c>
      <c r="GZ92" s="114">
        <v>0</v>
      </c>
      <c r="HA92" s="114">
        <v>0</v>
      </c>
      <c r="HB92" s="114">
        <v>0</v>
      </c>
      <c r="HC92" s="114">
        <v>0</v>
      </c>
      <c r="HD92" s="114">
        <v>0</v>
      </c>
      <c r="HE92" s="114">
        <v>0</v>
      </c>
      <c r="HF92" s="114">
        <v>0</v>
      </c>
      <c r="HG92" s="114">
        <v>0</v>
      </c>
      <c r="HH92" s="114">
        <v>0</v>
      </c>
      <c r="HI92" s="114">
        <v>0</v>
      </c>
    </row>
    <row r="93" spans="1:217" s="109" customFormat="1" x14ac:dyDescent="0.2">
      <c r="A93" s="113" t="s">
        <v>131</v>
      </c>
      <c r="B93" s="114">
        <v>0</v>
      </c>
      <c r="C93" s="114">
        <v>0</v>
      </c>
      <c r="D93" s="114">
        <v>0</v>
      </c>
      <c r="E93" s="114">
        <v>0</v>
      </c>
      <c r="F93" s="114">
        <v>0</v>
      </c>
      <c r="G93" s="114">
        <v>0</v>
      </c>
      <c r="H93" s="114">
        <v>0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  <c r="AC93" s="114">
        <v>0</v>
      </c>
      <c r="AD93" s="114">
        <v>0</v>
      </c>
      <c r="AE93" s="114">
        <v>0</v>
      </c>
      <c r="AF93" s="114">
        <v>0</v>
      </c>
      <c r="AG93" s="114">
        <v>0</v>
      </c>
      <c r="AH93" s="114">
        <v>0</v>
      </c>
      <c r="AI93" s="114">
        <v>0</v>
      </c>
      <c r="AJ93" s="114">
        <v>0</v>
      </c>
      <c r="AK93" s="114">
        <v>0</v>
      </c>
      <c r="AL93" s="114">
        <v>0</v>
      </c>
      <c r="AM93" s="114">
        <v>0</v>
      </c>
      <c r="AN93" s="114">
        <v>0</v>
      </c>
      <c r="AO93" s="114">
        <v>0</v>
      </c>
      <c r="AP93" s="114">
        <v>0</v>
      </c>
      <c r="AQ93" s="114">
        <v>0</v>
      </c>
      <c r="AR93" s="114">
        <v>0</v>
      </c>
      <c r="AS93" s="114">
        <v>0</v>
      </c>
      <c r="AT93" s="114">
        <v>0</v>
      </c>
      <c r="AU93" s="114">
        <v>0</v>
      </c>
      <c r="AV93" s="114">
        <v>0</v>
      </c>
      <c r="AW93" s="114">
        <v>0</v>
      </c>
      <c r="AX93" s="114">
        <v>0</v>
      </c>
      <c r="AY93" s="114">
        <v>0</v>
      </c>
      <c r="AZ93" s="114">
        <v>0</v>
      </c>
      <c r="BA93" s="114">
        <v>0</v>
      </c>
      <c r="BB93" s="114">
        <v>0</v>
      </c>
      <c r="BC93" s="114">
        <v>0</v>
      </c>
      <c r="BD93" s="114">
        <v>0</v>
      </c>
      <c r="BE93" s="114">
        <v>0</v>
      </c>
      <c r="BF93" s="114">
        <v>0</v>
      </c>
      <c r="BG93" s="114">
        <v>0</v>
      </c>
      <c r="BH93" s="114">
        <v>0</v>
      </c>
      <c r="BI93" s="114">
        <v>0</v>
      </c>
      <c r="BJ93" s="114">
        <v>0</v>
      </c>
      <c r="BK93" s="114">
        <v>0</v>
      </c>
      <c r="BL93" s="114">
        <v>0</v>
      </c>
      <c r="BM93" s="114">
        <v>0</v>
      </c>
      <c r="BN93" s="114">
        <v>0</v>
      </c>
      <c r="BO93" s="114">
        <v>0</v>
      </c>
      <c r="BP93" s="114">
        <v>0</v>
      </c>
      <c r="BQ93" s="114">
        <v>0</v>
      </c>
      <c r="BR93" s="114">
        <v>0</v>
      </c>
      <c r="BS93" s="114">
        <v>0</v>
      </c>
      <c r="BT93" s="114">
        <v>0</v>
      </c>
      <c r="BU93" s="114">
        <v>0</v>
      </c>
      <c r="BV93" s="114">
        <v>0</v>
      </c>
      <c r="BW93" s="114">
        <v>0</v>
      </c>
      <c r="BX93" s="114">
        <v>0</v>
      </c>
      <c r="BY93" s="114">
        <v>0</v>
      </c>
      <c r="BZ93" s="114">
        <v>0</v>
      </c>
      <c r="CA93" s="114">
        <v>0</v>
      </c>
      <c r="CB93" s="114">
        <v>0</v>
      </c>
      <c r="CC93" s="114">
        <v>0</v>
      </c>
      <c r="CD93" s="114">
        <v>0</v>
      </c>
      <c r="CE93" s="114">
        <v>0</v>
      </c>
      <c r="CF93" s="114">
        <v>0</v>
      </c>
      <c r="CG93" s="114">
        <v>0</v>
      </c>
      <c r="CH93" s="114">
        <v>0</v>
      </c>
      <c r="CI93" s="114">
        <v>0</v>
      </c>
      <c r="CJ93" s="114">
        <v>0</v>
      </c>
      <c r="CK93" s="114">
        <v>0</v>
      </c>
      <c r="CL93" s="114">
        <v>0</v>
      </c>
      <c r="CM93" s="114">
        <v>0</v>
      </c>
      <c r="CN93" s="114">
        <v>0</v>
      </c>
      <c r="CO93" s="114">
        <v>0</v>
      </c>
      <c r="CP93" s="114">
        <v>0</v>
      </c>
      <c r="CQ93" s="114">
        <v>0</v>
      </c>
      <c r="CR93" s="114">
        <v>0</v>
      </c>
      <c r="CS93" s="114">
        <v>0</v>
      </c>
      <c r="CT93" s="114">
        <v>0</v>
      </c>
      <c r="CU93" s="114">
        <v>0</v>
      </c>
      <c r="CV93" s="114">
        <v>0</v>
      </c>
      <c r="CW93" s="114">
        <v>0</v>
      </c>
      <c r="CX93" s="114">
        <v>0</v>
      </c>
      <c r="CY93" s="114">
        <v>0</v>
      </c>
      <c r="CZ93" s="114">
        <v>0</v>
      </c>
      <c r="DA93" s="114">
        <v>0</v>
      </c>
      <c r="DB93" s="114">
        <v>0</v>
      </c>
      <c r="DC93" s="114">
        <v>0</v>
      </c>
      <c r="DD93" s="114">
        <v>0</v>
      </c>
      <c r="DE93" s="114">
        <v>0</v>
      </c>
      <c r="DF93" s="114">
        <v>0</v>
      </c>
      <c r="DG93" s="114">
        <v>0</v>
      </c>
      <c r="DH93" s="114">
        <v>0</v>
      </c>
      <c r="DI93" s="114">
        <v>0</v>
      </c>
      <c r="DJ93" s="114">
        <v>0</v>
      </c>
      <c r="DK93" s="114">
        <v>0</v>
      </c>
      <c r="DL93" s="114">
        <v>0</v>
      </c>
      <c r="DM93" s="114">
        <v>0</v>
      </c>
      <c r="DN93" s="114">
        <v>0</v>
      </c>
      <c r="DO93" s="114">
        <v>0</v>
      </c>
      <c r="DP93" s="114">
        <v>0</v>
      </c>
      <c r="DQ93" s="114">
        <v>0</v>
      </c>
      <c r="DR93" s="114">
        <v>0</v>
      </c>
      <c r="DS93" s="114">
        <v>0</v>
      </c>
      <c r="DT93" s="114">
        <v>0</v>
      </c>
      <c r="DU93" s="114">
        <v>0</v>
      </c>
      <c r="DV93" s="114">
        <v>0</v>
      </c>
      <c r="DW93" s="114">
        <v>0</v>
      </c>
      <c r="DX93" s="114">
        <v>0</v>
      </c>
      <c r="DY93" s="114">
        <v>0</v>
      </c>
      <c r="DZ93" s="114">
        <v>0</v>
      </c>
      <c r="EA93" s="114">
        <v>0</v>
      </c>
      <c r="EB93" s="114">
        <v>0</v>
      </c>
      <c r="EC93" s="114">
        <v>0</v>
      </c>
      <c r="ED93" s="114">
        <v>0</v>
      </c>
      <c r="EE93" s="114">
        <v>0</v>
      </c>
      <c r="EF93" s="114">
        <v>0</v>
      </c>
      <c r="EG93" s="114">
        <v>0</v>
      </c>
      <c r="EH93" s="114">
        <v>0</v>
      </c>
      <c r="EI93" s="114">
        <v>0</v>
      </c>
      <c r="EJ93" s="114">
        <v>0</v>
      </c>
      <c r="EK93" s="114">
        <v>0</v>
      </c>
      <c r="EL93" s="114">
        <v>0</v>
      </c>
      <c r="EM93" s="114">
        <v>0</v>
      </c>
      <c r="EN93" s="114">
        <v>0</v>
      </c>
      <c r="EO93" s="114">
        <v>0</v>
      </c>
      <c r="EP93" s="114">
        <v>0</v>
      </c>
      <c r="EQ93" s="114">
        <v>0</v>
      </c>
      <c r="ER93" s="114">
        <v>0</v>
      </c>
      <c r="ES93" s="114">
        <v>0</v>
      </c>
      <c r="ET93" s="114">
        <v>0</v>
      </c>
      <c r="EU93" s="114">
        <v>0</v>
      </c>
      <c r="EV93" s="114">
        <v>0</v>
      </c>
      <c r="EW93" s="114">
        <v>0</v>
      </c>
      <c r="EX93" s="114">
        <v>0</v>
      </c>
      <c r="EY93" s="114">
        <v>0</v>
      </c>
      <c r="EZ93" s="114">
        <v>0</v>
      </c>
      <c r="FA93" s="114">
        <v>0</v>
      </c>
      <c r="FB93" s="114">
        <v>0</v>
      </c>
      <c r="FC93" s="114">
        <v>0</v>
      </c>
      <c r="FD93" s="114">
        <v>0</v>
      </c>
      <c r="FE93" s="114">
        <v>0</v>
      </c>
      <c r="FF93" s="114">
        <v>0</v>
      </c>
      <c r="FG93" s="114">
        <v>0</v>
      </c>
      <c r="FH93" s="114">
        <v>0</v>
      </c>
      <c r="FI93" s="114">
        <v>0</v>
      </c>
      <c r="FJ93" s="114">
        <v>0</v>
      </c>
      <c r="FK93" s="114">
        <v>0</v>
      </c>
      <c r="FL93" s="114">
        <v>0</v>
      </c>
      <c r="FM93" s="114">
        <v>0</v>
      </c>
      <c r="FN93" s="114">
        <v>0</v>
      </c>
      <c r="FO93" s="114">
        <v>0</v>
      </c>
      <c r="FP93" s="114">
        <v>0</v>
      </c>
      <c r="FQ93" s="114">
        <v>0</v>
      </c>
      <c r="FR93" s="114">
        <v>0</v>
      </c>
      <c r="FS93" s="114">
        <v>0</v>
      </c>
      <c r="FT93" s="114">
        <v>0</v>
      </c>
      <c r="FU93" s="114">
        <v>0</v>
      </c>
      <c r="FV93" s="114">
        <v>0</v>
      </c>
      <c r="FW93" s="114">
        <v>0</v>
      </c>
      <c r="FX93" s="114">
        <v>0</v>
      </c>
      <c r="FY93" s="114">
        <v>0</v>
      </c>
      <c r="FZ93" s="114">
        <v>0</v>
      </c>
      <c r="GA93" s="114">
        <v>0</v>
      </c>
      <c r="GB93" s="114">
        <v>0</v>
      </c>
      <c r="GC93" s="114">
        <v>0</v>
      </c>
      <c r="GD93" s="114">
        <v>0</v>
      </c>
      <c r="GE93" s="114">
        <v>0</v>
      </c>
      <c r="GF93" s="114">
        <v>0</v>
      </c>
      <c r="GG93" s="114">
        <v>0</v>
      </c>
      <c r="GH93" s="114">
        <v>0</v>
      </c>
      <c r="GI93" s="114">
        <v>0</v>
      </c>
      <c r="GJ93" s="114">
        <v>0</v>
      </c>
      <c r="GK93" s="114">
        <v>0</v>
      </c>
      <c r="GL93" s="114">
        <v>0</v>
      </c>
      <c r="GM93" s="114">
        <v>0</v>
      </c>
      <c r="GN93" s="114">
        <v>0</v>
      </c>
      <c r="GO93" s="114">
        <v>0</v>
      </c>
      <c r="GP93" s="114">
        <v>0</v>
      </c>
      <c r="GQ93" s="114">
        <v>0</v>
      </c>
      <c r="GR93" s="114">
        <v>0</v>
      </c>
      <c r="GS93" s="114">
        <v>0</v>
      </c>
      <c r="GT93" s="114">
        <v>0</v>
      </c>
      <c r="GU93" s="114">
        <v>0</v>
      </c>
      <c r="GV93" s="114">
        <v>0</v>
      </c>
      <c r="GW93" s="114">
        <v>0</v>
      </c>
      <c r="GX93" s="114">
        <v>0</v>
      </c>
      <c r="GY93" s="114">
        <v>0</v>
      </c>
      <c r="GZ93" s="114">
        <v>0</v>
      </c>
      <c r="HA93" s="114">
        <v>0</v>
      </c>
      <c r="HB93" s="114">
        <v>0</v>
      </c>
      <c r="HC93" s="114">
        <v>0</v>
      </c>
      <c r="HD93" s="114">
        <v>0</v>
      </c>
      <c r="HE93" s="114">
        <v>0</v>
      </c>
      <c r="HF93" s="114">
        <v>0</v>
      </c>
      <c r="HG93" s="114">
        <v>0</v>
      </c>
      <c r="HH93" s="114">
        <v>0</v>
      </c>
      <c r="HI93" s="114">
        <v>0</v>
      </c>
    </row>
    <row r="94" spans="1:217" ht="14.4" x14ac:dyDescent="0.3">
      <c r="A94" s="31"/>
    </row>
    <row r="95" spans="1:217" s="22" customFormat="1" x14ac:dyDescent="0.2">
      <c r="A95" s="34" t="s">
        <v>132</v>
      </c>
      <c r="B95" s="83">
        <f>IFERROR(VLOOKUP(B$7,Financiamento!$A:$F,5,0),0)</f>
        <v>0</v>
      </c>
      <c r="C95" s="83">
        <f>IFERROR(VLOOKUP(C$7,Financiamento!$A:$F,5,0),0)</f>
        <v>0</v>
      </c>
      <c r="D95" s="83">
        <f>IFERROR(VLOOKUP(D$7,Financiamento!$A:$F,5,0),0)</f>
        <v>0</v>
      </c>
      <c r="E95" s="83">
        <f>IFERROR(VLOOKUP(E$7,Financiamento!$A:$F,5,0),0)</f>
        <v>0</v>
      </c>
      <c r="F95" s="83">
        <f>IFERROR(VLOOKUP(F$7,Financiamento!$A:$F,5,0),0)</f>
        <v>0</v>
      </c>
      <c r="G95" s="83">
        <f>IFERROR(VLOOKUP(G$7,Financiamento!$A:$F,5,0),0)</f>
        <v>0</v>
      </c>
      <c r="H95" s="83">
        <f>IFERROR(VLOOKUP(H$7,Financiamento!$A:$F,5,0),0)</f>
        <v>0</v>
      </c>
      <c r="I95" s="83">
        <f>IFERROR(VLOOKUP(I$7,Financiamento!$A:$F,5,0),0)</f>
        <v>0</v>
      </c>
      <c r="J95" s="83">
        <f>IFERROR(VLOOKUP(J$7,Financiamento!$A:$F,5,0),0)</f>
        <v>0</v>
      </c>
      <c r="K95" s="83">
        <f>IFERROR(VLOOKUP(K$7,Financiamento!$A:$F,5,0),0)</f>
        <v>0</v>
      </c>
      <c r="L95" s="83">
        <f>IFERROR(VLOOKUP(L$7,Financiamento!$A:$F,5,0),0)</f>
        <v>0</v>
      </c>
      <c r="M95" s="83">
        <f>IFERROR(VLOOKUP(M$7,Financiamento!$A:$F,5,0),0)</f>
        <v>0</v>
      </c>
      <c r="N95" s="83">
        <f>IFERROR(VLOOKUP(N$7,Financiamento!$A:$F,5,0),0)</f>
        <v>0</v>
      </c>
      <c r="O95" s="83">
        <f>IFERROR(VLOOKUP(O$7,Financiamento!$A:$F,5,0),0)</f>
        <v>0</v>
      </c>
      <c r="P95" s="83">
        <f>IFERROR(VLOOKUP(P$7,Financiamento!$A:$F,5,0),0)</f>
        <v>0</v>
      </c>
      <c r="Q95" s="83">
        <f>IFERROR(VLOOKUP(Q$7,Financiamento!$A:$F,5,0),0)</f>
        <v>0</v>
      </c>
      <c r="R95" s="83">
        <f>IFERROR(VLOOKUP(R$7,Financiamento!$A:$F,5,0),0)</f>
        <v>0</v>
      </c>
      <c r="S95" s="83">
        <f>IFERROR(VLOOKUP(S$7,Financiamento!$A:$F,5,0),0)</f>
        <v>0</v>
      </c>
      <c r="T95" s="83">
        <f>IFERROR(VLOOKUP(T$7,Financiamento!$A:$F,5,0),0)</f>
        <v>0</v>
      </c>
      <c r="U95" s="83">
        <f>IFERROR(VLOOKUP(U$7,Financiamento!$A:$F,5,0),0)</f>
        <v>0</v>
      </c>
      <c r="V95" s="83">
        <f>IFERROR(VLOOKUP(V$7,Financiamento!$A:$F,5,0),0)</f>
        <v>0</v>
      </c>
      <c r="W95" s="83">
        <f>IFERROR(VLOOKUP(W$7,Financiamento!$A:$F,5,0),0)</f>
        <v>0</v>
      </c>
      <c r="X95" s="83">
        <f>IFERROR(VLOOKUP(X$7,Financiamento!$A:$F,5,0),0)</f>
        <v>0</v>
      </c>
      <c r="Y95" s="83">
        <f>IFERROR(VLOOKUP(Y$7,Financiamento!$A:$F,5,0),0)</f>
        <v>0</v>
      </c>
      <c r="Z95" s="83">
        <f>IFERROR(VLOOKUP(Z$7,Financiamento!$A:$F,5,0),0)</f>
        <v>-3.3555073265241333</v>
      </c>
      <c r="AA95" s="83">
        <f>IFERROR(VLOOKUP(AA$7,Financiamento!$A:$F,5,0),0)</f>
        <v>-3.3751079384448275</v>
      </c>
      <c r="AB95" s="83">
        <f>IFERROR(VLOOKUP(AB$7,Financiamento!$A:$F,5,0),0)</f>
        <v>-3.3948230439279996</v>
      </c>
      <c r="AC95" s="83">
        <f>IFERROR(VLOOKUP(AC$7,Financiamento!$A:$F,5,0),0)</f>
        <v>-3.4146533117678217</v>
      </c>
      <c r="AD95" s="83">
        <f>IFERROR(VLOOKUP(AD$7,Financiamento!$A:$F,5,0),0)</f>
        <v>-3.4345994146651719</v>
      </c>
      <c r="AE95" s="83">
        <f>IFERROR(VLOOKUP(AE$7,Financiamento!$A:$F,5,0),0)</f>
        <v>-3.4546620292504002</v>
      </c>
      <c r="AF95" s="83">
        <f>IFERROR(VLOOKUP(AF$7,Financiamento!$A:$F,5,0),0)</f>
        <v>-3.4748418361062079</v>
      </c>
      <c r="AG95" s="83">
        <f>IFERROR(VLOOKUP(AG$7,Financiamento!$A:$F,5,0),0)</f>
        <v>-3.4951395197908681</v>
      </c>
      <c r="AH95" s="83">
        <f>IFERROR(VLOOKUP(AH$7,Financiamento!$A:$F,5,0),0)</f>
        <v>-3.515555768861347</v>
      </c>
      <c r="AI95" s="83">
        <f>IFERROR(VLOOKUP(AI$7,Financiamento!$A:$F,5,0),0)</f>
        <v>-3.5360912758967089</v>
      </c>
      <c r="AJ95" s="83">
        <f>IFERROR(VLOOKUP(AJ$7,Financiamento!$A:$F,5,0),0)</f>
        <v>-3.5567467375215926</v>
      </c>
      <c r="AK95" s="83">
        <f>IFERROR(VLOOKUP(AK$7,Financiamento!$A:$F,5,0),0)</f>
        <v>-3.5775228544298585</v>
      </c>
      <c r="AL95" s="83">
        <f>IFERROR(VLOOKUP(AL$7,Financiamento!$A:$F,5,0),0)</f>
        <v>-3.5984203314083203</v>
      </c>
      <c r="AM95" s="83">
        <f>IFERROR(VLOOKUP(AM$7,Financiamento!$A:$F,5,0),0)</f>
        <v>-3.6194398773607332</v>
      </c>
      <c r="AN95" s="83">
        <f>IFERROR(VLOOKUP(AN$7,Financiamento!$A:$F,5,0),0)</f>
        <v>-3.6405822053317252</v>
      </c>
      <c r="AO95" s="83">
        <f>IFERROR(VLOOKUP(AO$7,Financiamento!$A:$F,5,0),0)</f>
        <v>-3.6618480325310969</v>
      </c>
      <c r="AP95" s="83">
        <f>IFERROR(VLOOKUP(AP$7,Financiamento!$A:$F,5,0),0)</f>
        <v>-3.6832380803581088</v>
      </c>
      <c r="AQ95" s="83">
        <f>IFERROR(VLOOKUP(AQ$7,Financiamento!$A:$F,5,0),0)</f>
        <v>-3.7047530744259234</v>
      </c>
      <c r="AR95" s="83">
        <f>IFERROR(VLOOKUP(AR$7,Financiamento!$A:$F,5,0),0)</f>
        <v>-3.7263937445862325</v>
      </c>
      <c r="AS95" s="83">
        <f>IFERROR(VLOOKUP(AS$7,Financiamento!$A:$F,5,0),0)</f>
        <v>-3.7481608249540841</v>
      </c>
      <c r="AT95" s="83">
        <f>IFERROR(VLOOKUP(AT$7,Financiamento!$A:$F,5,0),0)</f>
        <v>-3.770055053932694</v>
      </c>
      <c r="AU95" s="83">
        <f>IFERROR(VLOOKUP(AU$7,Financiamento!$A:$F,5,0),0)</f>
        <v>-3.7920771742385142</v>
      </c>
      <c r="AV95" s="83">
        <f>IFERROR(VLOOKUP(AV$7,Financiamento!$A:$F,5,0),0)</f>
        <v>-3.8142279329265136</v>
      </c>
      <c r="AW95" s="83">
        <f>IFERROR(VLOOKUP(AW$7,Financiamento!$A:$F,5,0),0)</f>
        <v>-3.83650808141536</v>
      </c>
      <c r="AX95" s="83">
        <f>IFERROR(VLOOKUP(AX$7,Financiamento!$A:$F,5,0),0)</f>
        <v>-3.8589183755130705</v>
      </c>
      <c r="AY95" s="83">
        <f>IFERROR(VLOOKUP(AY$7,Financiamento!$A:$F,5,0),0)</f>
        <v>-3.8814595754425767</v>
      </c>
      <c r="AZ95" s="83">
        <f>IFERROR(VLOOKUP(AZ$7,Financiamento!$A:$F,5,0),0)</f>
        <v>-3.9041324458675035</v>
      </c>
      <c r="BA95" s="83">
        <f>IFERROR(VLOOKUP(BA$7,Financiamento!$A:$F,5,0),0)</f>
        <v>-3.9269377559181038</v>
      </c>
      <c r="BB95" s="83">
        <f>IFERROR(VLOOKUP(BB$7,Financiamento!$A:$F,5,0),0)</f>
        <v>-3.9498762792174062</v>
      </c>
      <c r="BC95" s="83">
        <f>IFERROR(VLOOKUP(BC$7,Financiamento!$A:$F,5,0),0)</f>
        <v>-3.9729487939074346</v>
      </c>
      <c r="BD95" s="83">
        <f>IFERROR(VLOOKUP(BD$7,Financiamento!$A:$F,5,0),0)</f>
        <v>-3.9961560826755687</v>
      </c>
      <c r="BE95" s="83">
        <f>IFERROR(VLOOKUP(BE$7,Financiamento!$A:$F,5,0),0)</f>
        <v>-4.0194989327811044</v>
      </c>
      <c r="BF95" s="83">
        <f>IFERROR(VLOOKUP(BF$7,Financiamento!$A:$F,5,0),0)</f>
        <v>-4.0429781360819987</v>
      </c>
      <c r="BG95" s="83">
        <f>IFERROR(VLOOKUP(BG$7,Financiamento!$A:$F,5,0),0)</f>
        <v>-4.0665944890617141</v>
      </c>
      <c r="BH95" s="83">
        <f>IFERROR(VLOOKUP(BH$7,Financiamento!$A:$F,5,0),0)</f>
        <v>-4.0903487928562328</v>
      </c>
      <c r="BI95" s="83">
        <f>IFERROR(VLOOKUP(BI$7,Financiamento!$A:$F,5,0),0)</f>
        <v>-4.1142418532812002</v>
      </c>
      <c r="BJ95" s="83">
        <f>IFERROR(VLOOKUP(BJ$7,Financiamento!$A:$F,5,0),0)</f>
        <v>-4.1382744808593372</v>
      </c>
      <c r="BK95" s="83">
        <f>IFERROR(VLOOKUP(BK$7,Financiamento!$A:$F,5,0),0)</f>
        <v>-4.1624474908478675</v>
      </c>
      <c r="BL95" s="83">
        <f>IFERROR(VLOOKUP(BL$7,Financiamento!$A:$F,5,0),0)</f>
        <v>-4.1867617032662139</v>
      </c>
      <c r="BM95" s="83">
        <f>IFERROR(VLOOKUP(BM$7,Financiamento!$A:$F,5,0),0)</f>
        <v>-4.2112179429237671</v>
      </c>
      <c r="BN95" s="83">
        <f>IFERROR(VLOOKUP(BN$7,Financiamento!$A:$F,5,0),0)</f>
        <v>-4.2358170394479515</v>
      </c>
      <c r="BO95" s="83">
        <f>IFERROR(VLOOKUP(BO$7,Financiamento!$A:$F,5,0),0)</f>
        <v>-4.2605598273122496</v>
      </c>
      <c r="BP95" s="83">
        <f>IFERROR(VLOOKUP(BP$7,Financiamento!$A:$F,5,0),0)</f>
        <v>-4.2854471458646373</v>
      </c>
      <c r="BQ95" s="83">
        <f>IFERROR(VLOOKUP(BQ$7,Financiamento!$A:$F,5,0),0)</f>
        <v>-4.3104798393559633</v>
      </c>
      <c r="BR95" s="83">
        <f>IFERROR(VLOOKUP(BR$7,Financiamento!$A:$F,5,0),0)</f>
        <v>-4.3356587569686269</v>
      </c>
      <c r="BS95" s="83">
        <f>IFERROR(VLOOKUP(BS$7,Financiamento!$A:$F,5,0),0)</f>
        <v>-4.3609847528453685</v>
      </c>
      <c r="BT95" s="83">
        <f>IFERROR(VLOOKUP(BT$7,Financiamento!$A:$F,5,0),0)</f>
        <v>-4.3864586861182744</v>
      </c>
      <c r="BU95" s="83">
        <f>IFERROR(VLOOKUP(BU$7,Financiamento!$A:$F,5,0),0)</f>
        <v>-4.4120814209378949</v>
      </c>
      <c r="BV95" s="83">
        <f>IFERROR(VLOOKUP(BV$7,Financiamento!$A:$F,5,0),0)</f>
        <v>-4.4378538265025469</v>
      </c>
      <c r="BW95" s="83">
        <f>IFERROR(VLOOKUP(BW$7,Financiamento!$A:$F,5,0),0)</f>
        <v>-4.4637767770878298</v>
      </c>
      <c r="BX95" s="83">
        <f>IFERROR(VLOOKUP(BX$7,Financiamento!$A:$F,5,0),0)</f>
        <v>-4.489851152076298</v>
      </c>
      <c r="BY95" s="83">
        <f>IFERROR(VLOOKUP(BY$7,Financiamento!$A:$F,5,0),0)</f>
        <v>-4.5160778359872324</v>
      </c>
      <c r="BZ95" s="83">
        <f>IFERROR(VLOOKUP(BZ$7,Financiamento!$A:$F,5,0),0)</f>
        <v>-4.5424577185066823</v>
      </c>
      <c r="CA95" s="83">
        <f>IFERROR(VLOOKUP(CA$7,Financiamento!$A:$F,5,0),0)</f>
        <v>-4.5689916945176634</v>
      </c>
      <c r="CB95" s="83">
        <f>IFERROR(VLOOKUP(CB$7,Financiamento!$A:$F,5,0),0)</f>
        <v>-4.5956806641304553</v>
      </c>
      <c r="CC95" s="83">
        <f>IFERROR(VLOOKUP(CC$7,Financiamento!$A:$F,5,0),0)</f>
        <v>-4.6225255327132402</v>
      </c>
      <c r="CD95" s="83">
        <f>IFERROR(VLOOKUP(CD$7,Financiamento!$A:$F,5,0),0)</f>
        <v>-4.6495272109226846</v>
      </c>
      <c r="CE95" s="83">
        <f>IFERROR(VLOOKUP(CE$7,Financiamento!$A:$F,5,0),0)</f>
        <v>-4.6766866147349333</v>
      </c>
      <c r="CF95" s="83">
        <f>IFERROR(VLOOKUP(CF$7,Financiamento!$A:$F,5,0),0)</f>
        <v>-4.7040046654766456</v>
      </c>
      <c r="CG95" s="83">
        <f>IFERROR(VLOOKUP(CG$7,Financiamento!$A:$F,5,0),0)</f>
        <v>-4.7314822898562312</v>
      </c>
      <c r="CH95" s="83">
        <f>IFERROR(VLOOKUP(CH$7,Financiamento!$A:$F,5,0),0)</f>
        <v>-4.7591204199953268</v>
      </c>
      <c r="CI95" s="83">
        <f>IFERROR(VLOOKUP(CI$7,Financiamento!$A:$F,5,0),0)</f>
        <v>-4.7869199934603728</v>
      </c>
      <c r="CJ95" s="83">
        <f>IFERROR(VLOOKUP(CJ$7,Financiamento!$A:$F,5,0),0)</f>
        <v>-4.8148819532944742</v>
      </c>
      <c r="CK95" s="83">
        <f>IFERROR(VLOOKUP(CK$7,Financiamento!$A:$F,5,0),0)</f>
        <v>-4.8430072480493038</v>
      </c>
      <c r="CL95" s="83">
        <f>IFERROR(VLOOKUP(CL$7,Financiamento!$A:$F,5,0),0)</f>
        <v>-4.8712968318174035</v>
      </c>
      <c r="CM95" s="83">
        <f>IFERROR(VLOOKUP(CM$7,Financiamento!$A:$F,5,0),0)</f>
        <v>-4.8997516642644285</v>
      </c>
      <c r="CN95" s="83">
        <f>IFERROR(VLOOKUP(CN$7,Financiamento!$A:$F,5,0),0)</f>
        <v>-4.9283727106617619</v>
      </c>
      <c r="CO95" s="83">
        <f>IFERROR(VLOOKUP(CO$7,Financiamento!$A:$F,5,0),0)</f>
        <v>-4.9571609419192697</v>
      </c>
      <c r="CP95" s="83">
        <f>IFERROR(VLOOKUP(CP$7,Financiamento!$A:$F,5,0),0)</f>
        <v>-4.9861173346182284</v>
      </c>
      <c r="CQ95" s="83">
        <f>IFERROR(VLOOKUP(CQ$7,Financiamento!$A:$F,5,0),0)</f>
        <v>-5.0152428710443786</v>
      </c>
      <c r="CR95" s="83">
        <f>IFERROR(VLOOKUP(CR$7,Financiamento!$A:$F,5,0),0)</f>
        <v>-5.0445385392214064</v>
      </c>
      <c r="CS95" s="83">
        <f>IFERROR(VLOOKUP(CS$7,Financiamento!$A:$F,5,0),0)</f>
        <v>-5.0740053329442816</v>
      </c>
      <c r="CT95" s="83">
        <f>IFERROR(VLOOKUP(CT$7,Financiamento!$A:$F,5,0),0)</f>
        <v>-5.1036442518131082</v>
      </c>
      <c r="CU95" s="83">
        <f>IFERROR(VLOOKUP(CU$7,Financiamento!$A:$F,5,0),0)</f>
        <v>-5.1334563012669605</v>
      </c>
      <c r="CV95" s="83">
        <f>IFERROR(VLOOKUP(CV$7,Financiamento!$A:$F,5,0),0)</f>
        <v>-5.1634424926180031</v>
      </c>
      <c r="CW95" s="83">
        <f>IFERROR(VLOOKUP(CW$7,Financiamento!$A:$F,5,0),0)</f>
        <v>-5.1936038430858389</v>
      </c>
      <c r="CX95" s="83">
        <f>IFERROR(VLOOKUP(CX$7,Financiamento!$A:$F,5,0),0)</f>
        <v>-5.2239413758319273</v>
      </c>
      <c r="CY95" s="83">
        <f>IFERROR(VLOOKUP(CY$7,Financiamento!$A:$F,5,0),0)</f>
        <v>-5.2544561199944013</v>
      </c>
      <c r="CZ95" s="83">
        <f>IFERROR(VLOOKUP(CZ$7,Financiamento!$A:$F,5,0),0)</f>
        <v>-5.2851491107228838</v>
      </c>
      <c r="DA95" s="83">
        <f>IFERROR(VLOOKUP(DA$7,Financiamento!$A:$F,5,0),0)</f>
        <v>-5.3160213892136596</v>
      </c>
      <c r="DB95" s="83">
        <f>IFERROR(VLOOKUP(DB$7,Financiamento!$A:$F,5,0),0)</f>
        <v>-5.3470740027449892</v>
      </c>
      <c r="DC95" s="83">
        <f>IFERROR(VLOOKUP(DC$7,Financiamento!$A:$F,5,0),0)</f>
        <v>-5.3783080047126219</v>
      </c>
      <c r="DD95" s="83">
        <f>IFERROR(VLOOKUP(DD$7,Financiamento!$A:$F,5,0),0)</f>
        <v>-5.4097244546655361</v>
      </c>
      <c r="DE95" s="83">
        <f>IFERROR(VLOOKUP(DE$7,Financiamento!$A:$F,5,0),0)</f>
        <v>-5.4413244183418641</v>
      </c>
      <c r="DF95" s="83">
        <f>IFERROR(VLOOKUP(DF$7,Financiamento!$A:$F,5,0),0)</f>
        <v>-5.4731089677050875</v>
      </c>
      <c r="DG95" s="83">
        <f>IFERROR(VLOOKUP(DG$7,Financiamento!$A:$F,5,0),0)</f>
        <v>-5.5050791809803457</v>
      </c>
      <c r="DH95" s="83">
        <f>IFERROR(VLOOKUP(DH$7,Financiamento!$A:$F,5,0),0)</f>
        <v>-5.5372361426910857</v>
      </c>
      <c r="DI95" s="83">
        <f>IFERROR(VLOOKUP(DI$7,Financiamento!$A:$F,5,0),0)</f>
        <v>-5.5695809436957546</v>
      </c>
      <c r="DJ95" s="83">
        <f>IFERROR(VLOOKUP(DJ$7,Financiamento!$A:$F,5,0),0)</f>
        <v>-5.6021146812249185</v>
      </c>
      <c r="DK95" s="83">
        <f>IFERROR(VLOOKUP(DK$7,Financiamento!$A:$F,5,0),0)</f>
        <v>-5.6348384589183809</v>
      </c>
      <c r="DL95" s="83">
        <f>IFERROR(VLOOKUP(DL$7,Financiamento!$A:$F,5,0),0)</f>
        <v>-5.6677533868626853</v>
      </c>
      <c r="DM95" s="83">
        <f>IFERROR(VLOOKUP(DM$7,Financiamento!$A:$F,5,0),0)</f>
        <v>-5.7008605816287314</v>
      </c>
      <c r="DN95" s="83">
        <f>IFERROR(VLOOKUP(DN$7,Financiamento!$A:$F,5,0),0)</f>
        <v>-5.7341611663096899</v>
      </c>
      <c r="DO95" s="83">
        <f>IFERROR(VLOOKUP(DO$7,Financiamento!$A:$F,5,0),0)</f>
        <v>-5.7676562705591152</v>
      </c>
      <c r="DP95" s="83">
        <f>IFERROR(VLOOKUP(DP$7,Financiamento!$A:$F,5,0),0)</f>
        <v>-5.8013470306291595</v>
      </c>
      <c r="DQ95" s="83">
        <f>IFERROR(VLOOKUP(DQ$7,Financiamento!$A:$F,5,0),0)</f>
        <v>-5.8352345894092679</v>
      </c>
      <c r="DR95" s="83">
        <f>IFERROR(VLOOKUP(DR$7,Financiamento!$A:$F,5,0),0)</f>
        <v>0</v>
      </c>
      <c r="DS95" s="83">
        <f>IFERROR(VLOOKUP(DS$7,Financiamento!$A:$F,5,0),0)</f>
        <v>0</v>
      </c>
      <c r="DT95" s="83">
        <f>IFERROR(VLOOKUP(DT$7,Financiamento!$A:$F,5,0),0)</f>
        <v>0</v>
      </c>
      <c r="DU95" s="83">
        <f>IFERROR(VLOOKUP(DU$7,Financiamento!$A:$F,5,0),0)</f>
        <v>0</v>
      </c>
      <c r="DV95" s="83">
        <f>IFERROR(VLOOKUP(DV$7,Financiamento!$A:$F,5,0),0)</f>
        <v>0</v>
      </c>
      <c r="DW95" s="83">
        <f>IFERROR(VLOOKUP(DW$7,Financiamento!$A:$F,5,0),0)</f>
        <v>0</v>
      </c>
      <c r="DX95" s="83">
        <f>IFERROR(VLOOKUP(DX$7,Financiamento!$A:$F,5,0),0)</f>
        <v>0</v>
      </c>
      <c r="DY95" s="83">
        <f>IFERROR(VLOOKUP(DY$7,Financiamento!$A:$F,5,0),0)</f>
        <v>0</v>
      </c>
      <c r="DZ95" s="83">
        <f>IFERROR(VLOOKUP(DZ$7,Financiamento!$A:$F,5,0),0)</f>
        <v>0</v>
      </c>
      <c r="EA95" s="83">
        <f>IFERROR(VLOOKUP(EA$7,Financiamento!$A:$F,5,0),0)</f>
        <v>0</v>
      </c>
      <c r="EB95" s="83">
        <f>IFERROR(VLOOKUP(EB$7,Financiamento!$A:$F,5,0),0)</f>
        <v>0</v>
      </c>
      <c r="EC95" s="83">
        <f>IFERROR(VLOOKUP(EC$7,Financiamento!$A:$F,5,0),0)</f>
        <v>0</v>
      </c>
      <c r="ED95" s="83">
        <f>IFERROR(VLOOKUP(ED$7,Financiamento!$A:$F,5,0),0)</f>
        <v>0</v>
      </c>
      <c r="EE95" s="83">
        <f>IFERROR(VLOOKUP(EE$7,Financiamento!$A:$F,5,0),0)</f>
        <v>0</v>
      </c>
      <c r="EF95" s="83">
        <f>IFERROR(VLOOKUP(EF$7,Financiamento!$A:$F,5,0),0)</f>
        <v>0</v>
      </c>
      <c r="EG95" s="83">
        <f>IFERROR(VLOOKUP(EG$7,Financiamento!$A:$F,5,0),0)</f>
        <v>0</v>
      </c>
      <c r="EH95" s="83">
        <f>IFERROR(VLOOKUP(EH$7,Financiamento!$A:$F,5,0),0)</f>
        <v>0</v>
      </c>
      <c r="EI95" s="83">
        <f>IFERROR(VLOOKUP(EI$7,Financiamento!$A:$F,5,0),0)</f>
        <v>0</v>
      </c>
      <c r="EJ95" s="83">
        <f>IFERROR(VLOOKUP(EJ$7,Financiamento!$A:$F,5,0),0)</f>
        <v>0</v>
      </c>
      <c r="EK95" s="83">
        <f>IFERROR(VLOOKUP(EK$7,Financiamento!$A:$F,5,0),0)</f>
        <v>0</v>
      </c>
      <c r="EL95" s="83">
        <f>IFERROR(VLOOKUP(EL$7,Financiamento!$A:$F,5,0),0)</f>
        <v>0</v>
      </c>
      <c r="EM95" s="83">
        <f>IFERROR(VLOOKUP(EM$7,Financiamento!$A:$F,5,0),0)</f>
        <v>0</v>
      </c>
      <c r="EN95" s="83">
        <f>IFERROR(VLOOKUP(EN$7,Financiamento!$A:$F,5,0),0)</f>
        <v>0</v>
      </c>
      <c r="EO95" s="83">
        <f>IFERROR(VLOOKUP(EO$7,Financiamento!$A:$F,5,0),0)</f>
        <v>0</v>
      </c>
      <c r="EP95" s="83">
        <f>IFERROR(VLOOKUP(EP$7,Financiamento!$A:$F,5,0),0)</f>
        <v>0</v>
      </c>
      <c r="EQ95" s="83">
        <f>IFERROR(VLOOKUP(EQ$7,Financiamento!$A:$F,5,0),0)</f>
        <v>0</v>
      </c>
      <c r="ER95" s="83">
        <f>IFERROR(VLOOKUP(ER$7,Financiamento!$A:$F,5,0),0)</f>
        <v>0</v>
      </c>
      <c r="ES95" s="83">
        <f>IFERROR(VLOOKUP(ES$7,Financiamento!$A:$F,5,0),0)</f>
        <v>0</v>
      </c>
      <c r="ET95" s="83">
        <f>IFERROR(VLOOKUP(ET$7,Financiamento!$A:$F,5,0),0)</f>
        <v>0</v>
      </c>
      <c r="EU95" s="83">
        <f>IFERROR(VLOOKUP(EU$7,Financiamento!$A:$F,5,0),0)</f>
        <v>0</v>
      </c>
      <c r="EV95" s="83">
        <f>IFERROR(VLOOKUP(EV$7,Financiamento!$A:$F,5,0),0)</f>
        <v>0</v>
      </c>
      <c r="EW95" s="83">
        <f>IFERROR(VLOOKUP(EW$7,Financiamento!$A:$F,5,0),0)</f>
        <v>0</v>
      </c>
      <c r="EX95" s="83">
        <f>IFERROR(VLOOKUP(EX$7,Financiamento!$A:$F,5,0),0)</f>
        <v>0</v>
      </c>
      <c r="EY95" s="83">
        <f>IFERROR(VLOOKUP(EY$7,Financiamento!$A:$F,5,0),0)</f>
        <v>0</v>
      </c>
      <c r="EZ95" s="83">
        <f>IFERROR(VLOOKUP(EZ$7,Financiamento!$A:$F,5,0),0)</f>
        <v>0</v>
      </c>
      <c r="FA95" s="83">
        <f>IFERROR(VLOOKUP(FA$7,Financiamento!$A:$F,5,0),0)</f>
        <v>0</v>
      </c>
      <c r="FB95" s="83">
        <f>IFERROR(VLOOKUP(FB$7,Financiamento!$A:$F,5,0),0)</f>
        <v>0</v>
      </c>
      <c r="FC95" s="83">
        <f>IFERROR(VLOOKUP(FC$7,Financiamento!$A:$F,5,0),0)</f>
        <v>0</v>
      </c>
      <c r="FD95" s="83">
        <f>IFERROR(VLOOKUP(FD$7,Financiamento!$A:$F,5,0),0)</f>
        <v>0</v>
      </c>
      <c r="FE95" s="83">
        <f>IFERROR(VLOOKUP(FE$7,Financiamento!$A:$F,5,0),0)</f>
        <v>0</v>
      </c>
      <c r="FF95" s="83">
        <f>IFERROR(VLOOKUP(FF$7,Financiamento!$A:$F,5,0),0)</f>
        <v>0</v>
      </c>
      <c r="FG95" s="83">
        <f>IFERROR(VLOOKUP(FG$7,Financiamento!$A:$F,5,0),0)</f>
        <v>0</v>
      </c>
      <c r="FH95" s="83">
        <f>IFERROR(VLOOKUP(FH$7,Financiamento!$A:$F,5,0),0)</f>
        <v>0</v>
      </c>
      <c r="FI95" s="83">
        <f>IFERROR(VLOOKUP(FI$7,Financiamento!$A:$F,5,0),0)</f>
        <v>0</v>
      </c>
      <c r="FJ95" s="83">
        <f>IFERROR(VLOOKUP(FJ$7,Financiamento!$A:$F,5,0),0)</f>
        <v>0</v>
      </c>
      <c r="FK95" s="83">
        <f>IFERROR(VLOOKUP(FK$7,Financiamento!$A:$F,5,0),0)</f>
        <v>0</v>
      </c>
      <c r="FL95" s="83">
        <f>IFERROR(VLOOKUP(FL$7,Financiamento!$A:$F,5,0),0)</f>
        <v>0</v>
      </c>
      <c r="FM95" s="83">
        <f>IFERROR(VLOOKUP(FM$7,Financiamento!$A:$F,5,0),0)</f>
        <v>0</v>
      </c>
      <c r="FN95" s="83">
        <f>IFERROR(VLOOKUP(FN$7,Financiamento!$A:$F,5,0),0)</f>
        <v>0</v>
      </c>
      <c r="FO95" s="83">
        <f>IFERROR(VLOOKUP(FO$7,Financiamento!$A:$F,5,0),0)</f>
        <v>0</v>
      </c>
      <c r="FP95" s="83">
        <f>IFERROR(VLOOKUP(FP$7,Financiamento!$A:$F,5,0),0)</f>
        <v>0</v>
      </c>
      <c r="FQ95" s="83">
        <f>IFERROR(VLOOKUP(FQ$7,Financiamento!$A:$F,5,0),0)</f>
        <v>0</v>
      </c>
      <c r="FR95" s="83">
        <f>IFERROR(VLOOKUP(FR$7,Financiamento!$A:$F,5,0),0)</f>
        <v>0</v>
      </c>
      <c r="FS95" s="83">
        <f>IFERROR(VLOOKUP(FS$7,Financiamento!$A:$F,5,0),0)</f>
        <v>0</v>
      </c>
      <c r="FT95" s="83">
        <f>IFERROR(VLOOKUP(FT$7,Financiamento!$A:$F,5,0),0)</f>
        <v>0</v>
      </c>
      <c r="FU95" s="83">
        <f>IFERROR(VLOOKUP(FU$7,Financiamento!$A:$F,5,0),0)</f>
        <v>0</v>
      </c>
      <c r="FV95" s="83">
        <f>IFERROR(VLOOKUP(FV$7,Financiamento!$A:$F,5,0),0)</f>
        <v>0</v>
      </c>
      <c r="FW95" s="83">
        <f>IFERROR(VLOOKUP(FW$7,Financiamento!$A:$F,5,0),0)</f>
        <v>0</v>
      </c>
      <c r="FX95" s="83">
        <f>IFERROR(VLOOKUP(FX$7,Financiamento!$A:$F,5,0),0)</f>
        <v>0</v>
      </c>
      <c r="FY95" s="83">
        <f>IFERROR(VLOOKUP(FY$7,Financiamento!$A:$F,5,0),0)</f>
        <v>0</v>
      </c>
      <c r="FZ95" s="83">
        <f>IFERROR(VLOOKUP(FZ$7,Financiamento!$A:$F,5,0),0)</f>
        <v>0</v>
      </c>
      <c r="GA95" s="83">
        <f>IFERROR(VLOOKUP(GA$7,Financiamento!$A:$F,5,0),0)</f>
        <v>0</v>
      </c>
      <c r="GB95" s="83">
        <f>IFERROR(VLOOKUP(GB$7,Financiamento!$A:$F,5,0),0)</f>
        <v>0</v>
      </c>
      <c r="GC95" s="83">
        <f>IFERROR(VLOOKUP(GC$7,Financiamento!$A:$F,5,0),0)</f>
        <v>0</v>
      </c>
      <c r="GD95" s="83">
        <f>IFERROR(VLOOKUP(GD$7,Financiamento!$A:$F,5,0),0)</f>
        <v>0</v>
      </c>
      <c r="GE95" s="83">
        <f>IFERROR(VLOOKUP(GE$7,Financiamento!$A:$F,5,0),0)</f>
        <v>0</v>
      </c>
      <c r="GF95" s="83">
        <f>IFERROR(VLOOKUP(GF$7,Financiamento!$A:$F,5,0),0)</f>
        <v>0</v>
      </c>
      <c r="GG95" s="83">
        <f>IFERROR(VLOOKUP(GG$7,Financiamento!$A:$F,5,0),0)</f>
        <v>0</v>
      </c>
      <c r="GH95" s="83">
        <f>IFERROR(VLOOKUP(GH$7,Financiamento!$A:$F,5,0),0)</f>
        <v>0</v>
      </c>
      <c r="GI95" s="83">
        <f>IFERROR(VLOOKUP(GI$7,Financiamento!$A:$F,5,0),0)</f>
        <v>0</v>
      </c>
      <c r="GJ95" s="83">
        <f>IFERROR(VLOOKUP(GJ$7,Financiamento!$A:$F,5,0),0)</f>
        <v>0</v>
      </c>
      <c r="GK95" s="83">
        <f>IFERROR(VLOOKUP(GK$7,Financiamento!$A:$F,5,0),0)</f>
        <v>0</v>
      </c>
      <c r="GL95" s="83">
        <f>IFERROR(VLOOKUP(GL$7,Financiamento!$A:$F,5,0),0)</f>
        <v>0</v>
      </c>
      <c r="GM95" s="83">
        <f>IFERROR(VLOOKUP(GM$7,Financiamento!$A:$F,5,0),0)</f>
        <v>0</v>
      </c>
      <c r="GN95" s="83">
        <f>IFERROR(VLOOKUP(GN$7,Financiamento!$A:$F,5,0),0)</f>
        <v>0</v>
      </c>
      <c r="GO95" s="83">
        <f>IFERROR(VLOOKUP(GO$7,Financiamento!$A:$F,5,0),0)</f>
        <v>0</v>
      </c>
      <c r="GP95" s="83">
        <f>IFERROR(VLOOKUP(GP$7,Financiamento!$A:$F,5,0),0)</f>
        <v>0</v>
      </c>
      <c r="GQ95" s="83">
        <f>IFERROR(VLOOKUP(GQ$7,Financiamento!$A:$F,5,0),0)</f>
        <v>0</v>
      </c>
      <c r="GR95" s="83">
        <f>IFERROR(VLOOKUP(GR$7,Financiamento!$A:$F,5,0),0)</f>
        <v>0</v>
      </c>
      <c r="GS95" s="83">
        <f>IFERROR(VLOOKUP(GS$7,Financiamento!$A:$F,5,0),0)</f>
        <v>0</v>
      </c>
      <c r="GT95" s="83">
        <f>IFERROR(VLOOKUP(GT$7,Financiamento!$A:$F,5,0),0)</f>
        <v>0</v>
      </c>
      <c r="GU95" s="83">
        <f>IFERROR(VLOOKUP(GU$7,Financiamento!$A:$F,5,0),0)</f>
        <v>0</v>
      </c>
      <c r="GV95" s="83">
        <f>IFERROR(VLOOKUP(GV$7,Financiamento!$A:$F,5,0),0)</f>
        <v>0</v>
      </c>
      <c r="GW95" s="83">
        <f>IFERROR(VLOOKUP(GW$7,Financiamento!$A:$F,5,0),0)</f>
        <v>0</v>
      </c>
      <c r="GX95" s="83">
        <f>IFERROR(VLOOKUP(GX$7,Financiamento!$A:$F,5,0),0)</f>
        <v>0</v>
      </c>
      <c r="GY95" s="83">
        <f>IFERROR(VLOOKUP(GY$7,Financiamento!$A:$F,5,0),0)</f>
        <v>0</v>
      </c>
      <c r="GZ95" s="83">
        <f>IFERROR(VLOOKUP(GZ$7,Financiamento!$A:$F,5,0),0)</f>
        <v>0</v>
      </c>
      <c r="HA95" s="83">
        <f>IFERROR(VLOOKUP(HA$7,Financiamento!$A:$F,5,0),0)</f>
        <v>0</v>
      </c>
      <c r="HB95" s="83">
        <f>IFERROR(VLOOKUP(HB$7,Financiamento!$A:$F,5,0),0)</f>
        <v>0</v>
      </c>
      <c r="HC95" s="83">
        <f>IFERROR(VLOOKUP(HC$7,Financiamento!$A:$F,5,0),0)</f>
        <v>0</v>
      </c>
      <c r="HD95" s="83">
        <f>IFERROR(VLOOKUP(HD$7,Financiamento!$A:$F,5,0),0)</f>
        <v>0</v>
      </c>
      <c r="HE95" s="83">
        <f>IFERROR(VLOOKUP(HE$7,Financiamento!$A:$F,5,0),0)</f>
        <v>0</v>
      </c>
      <c r="HF95" s="83">
        <f>IFERROR(VLOOKUP(HF$7,Financiamento!$A:$F,5,0),0)</f>
        <v>0</v>
      </c>
      <c r="HG95" s="83">
        <f>IFERROR(VLOOKUP(HG$7,Financiamento!$A:$F,5,0),0)</f>
        <v>0</v>
      </c>
      <c r="HH95" s="83">
        <f>IFERROR(VLOOKUP(HH$7,Financiamento!$A:$F,5,0),0)</f>
        <v>0</v>
      </c>
      <c r="HI95" s="83">
        <f>IFERROR(VLOOKUP(HI$7,Financiamento!$A:$F,5,0),0)</f>
        <v>0</v>
      </c>
    </row>
    <row r="96" spans="1:217" ht="14.4" x14ac:dyDescent="0.3">
      <c r="A96" s="31"/>
    </row>
    <row r="97" spans="1:217" s="22" customFormat="1" x14ac:dyDescent="0.2">
      <c r="A97" s="34" t="s">
        <v>133</v>
      </c>
      <c r="B97" s="83" t="e">
        <f t="shared" ref="B97:BM97" si="131">B65+B55-B67+B91-B92-B93-B95</f>
        <v>#NAME?</v>
      </c>
      <c r="C97" s="83" t="e">
        <f t="shared" si="131"/>
        <v>#NAME?</v>
      </c>
      <c r="D97" s="83" t="e">
        <f t="shared" si="131"/>
        <v>#NAME?</v>
      </c>
      <c r="E97" s="83" t="e">
        <f t="shared" si="131"/>
        <v>#NAME?</v>
      </c>
      <c r="F97" s="83" t="e">
        <f t="shared" si="131"/>
        <v>#NAME?</v>
      </c>
      <c r="G97" s="83" t="e">
        <f t="shared" si="131"/>
        <v>#NAME?</v>
      </c>
      <c r="H97" s="83" t="e">
        <f t="shared" si="131"/>
        <v>#NAME?</v>
      </c>
      <c r="I97" s="83" t="e">
        <f t="shared" si="131"/>
        <v>#NAME?</v>
      </c>
      <c r="J97" s="83" t="e">
        <f t="shared" si="131"/>
        <v>#NAME?</v>
      </c>
      <c r="K97" s="83" t="e">
        <f t="shared" si="131"/>
        <v>#NAME?</v>
      </c>
      <c r="L97" s="83" t="e">
        <f t="shared" si="131"/>
        <v>#NAME?</v>
      </c>
      <c r="M97" s="83" t="e">
        <f t="shared" si="131"/>
        <v>#NAME?</v>
      </c>
      <c r="N97" s="83" t="e">
        <f t="shared" si="131"/>
        <v>#NAME?</v>
      </c>
      <c r="O97" s="83" t="e">
        <f t="shared" si="131"/>
        <v>#NAME?</v>
      </c>
      <c r="P97" s="83" t="e">
        <f t="shared" si="131"/>
        <v>#NAME?</v>
      </c>
      <c r="Q97" s="83" t="e">
        <f t="shared" si="131"/>
        <v>#NAME?</v>
      </c>
      <c r="R97" s="83" t="e">
        <f t="shared" si="131"/>
        <v>#NAME?</v>
      </c>
      <c r="S97" s="83" t="e">
        <f t="shared" si="131"/>
        <v>#NAME?</v>
      </c>
      <c r="T97" s="83" t="e">
        <f t="shared" si="131"/>
        <v>#NAME?</v>
      </c>
      <c r="U97" s="83" t="e">
        <f t="shared" si="131"/>
        <v>#NAME?</v>
      </c>
      <c r="V97" s="83" t="e">
        <f t="shared" si="131"/>
        <v>#NAME?</v>
      </c>
      <c r="W97" s="83" t="e">
        <f t="shared" si="131"/>
        <v>#NAME?</v>
      </c>
      <c r="X97" s="83" t="e">
        <f t="shared" si="131"/>
        <v>#NAME?</v>
      </c>
      <c r="Y97" s="83" t="e">
        <f t="shared" si="131"/>
        <v>#NAME?</v>
      </c>
      <c r="Z97" s="83" t="e">
        <f t="shared" si="131"/>
        <v>#NAME?</v>
      </c>
      <c r="AA97" s="83" t="e">
        <f t="shared" si="131"/>
        <v>#NAME?</v>
      </c>
      <c r="AB97" s="83" t="e">
        <f t="shared" si="131"/>
        <v>#NAME?</v>
      </c>
      <c r="AC97" s="83" t="e">
        <f t="shared" si="131"/>
        <v>#NAME?</v>
      </c>
      <c r="AD97" s="83" t="e">
        <f t="shared" si="131"/>
        <v>#NAME?</v>
      </c>
      <c r="AE97" s="83" t="e">
        <f t="shared" si="131"/>
        <v>#NAME?</v>
      </c>
      <c r="AF97" s="83" t="e">
        <f t="shared" si="131"/>
        <v>#NAME?</v>
      </c>
      <c r="AG97" s="83" t="e">
        <f t="shared" si="131"/>
        <v>#NAME?</v>
      </c>
      <c r="AH97" s="83" t="e">
        <f t="shared" si="131"/>
        <v>#NAME?</v>
      </c>
      <c r="AI97" s="83" t="e">
        <f t="shared" si="131"/>
        <v>#NAME?</v>
      </c>
      <c r="AJ97" s="83" t="e">
        <f t="shared" si="131"/>
        <v>#NAME?</v>
      </c>
      <c r="AK97" s="83" t="e">
        <f t="shared" si="131"/>
        <v>#NAME?</v>
      </c>
      <c r="AL97" s="83" t="e">
        <f t="shared" si="131"/>
        <v>#NAME?</v>
      </c>
      <c r="AM97" s="83" t="e">
        <f t="shared" si="131"/>
        <v>#NAME?</v>
      </c>
      <c r="AN97" s="83" t="e">
        <f t="shared" si="131"/>
        <v>#NAME?</v>
      </c>
      <c r="AO97" s="83" t="e">
        <f t="shared" si="131"/>
        <v>#NAME?</v>
      </c>
      <c r="AP97" s="83" t="e">
        <f t="shared" si="131"/>
        <v>#NAME?</v>
      </c>
      <c r="AQ97" s="83" t="e">
        <f t="shared" si="131"/>
        <v>#NAME?</v>
      </c>
      <c r="AR97" s="83" t="e">
        <f t="shared" si="131"/>
        <v>#NAME?</v>
      </c>
      <c r="AS97" s="83" t="e">
        <f t="shared" si="131"/>
        <v>#NAME?</v>
      </c>
      <c r="AT97" s="83" t="e">
        <f t="shared" si="131"/>
        <v>#NAME?</v>
      </c>
      <c r="AU97" s="83" t="e">
        <f t="shared" si="131"/>
        <v>#NAME?</v>
      </c>
      <c r="AV97" s="83" t="e">
        <f t="shared" si="131"/>
        <v>#NAME?</v>
      </c>
      <c r="AW97" s="83" t="e">
        <f t="shared" si="131"/>
        <v>#NAME?</v>
      </c>
      <c r="AX97" s="83" t="e">
        <f t="shared" si="131"/>
        <v>#NAME?</v>
      </c>
      <c r="AY97" s="83" t="e">
        <f t="shared" si="131"/>
        <v>#NAME?</v>
      </c>
      <c r="AZ97" s="83" t="e">
        <f t="shared" si="131"/>
        <v>#NAME?</v>
      </c>
      <c r="BA97" s="83" t="e">
        <f t="shared" si="131"/>
        <v>#NAME?</v>
      </c>
      <c r="BB97" s="83" t="e">
        <f t="shared" si="131"/>
        <v>#NAME?</v>
      </c>
      <c r="BC97" s="83" t="e">
        <f t="shared" si="131"/>
        <v>#NAME?</v>
      </c>
      <c r="BD97" s="83" t="e">
        <f t="shared" si="131"/>
        <v>#NAME?</v>
      </c>
      <c r="BE97" s="83" t="e">
        <f t="shared" si="131"/>
        <v>#NAME?</v>
      </c>
      <c r="BF97" s="83" t="e">
        <f t="shared" si="131"/>
        <v>#NAME?</v>
      </c>
      <c r="BG97" s="83" t="e">
        <f t="shared" si="131"/>
        <v>#NAME?</v>
      </c>
      <c r="BH97" s="83" t="e">
        <f t="shared" si="131"/>
        <v>#NAME?</v>
      </c>
      <c r="BI97" s="83" t="e">
        <f t="shared" si="131"/>
        <v>#NAME?</v>
      </c>
      <c r="BJ97" s="83" t="e">
        <f t="shared" si="131"/>
        <v>#NAME?</v>
      </c>
      <c r="BK97" s="83" t="e">
        <f t="shared" si="131"/>
        <v>#NAME?</v>
      </c>
      <c r="BL97" s="83" t="e">
        <f t="shared" si="131"/>
        <v>#NAME?</v>
      </c>
      <c r="BM97" s="83" t="e">
        <f t="shared" si="131"/>
        <v>#NAME?</v>
      </c>
      <c r="BN97" s="83" t="e">
        <f t="shared" ref="BN97:DY97" si="132">BN65+BN55-BN67+BN91-BN92-BN93-BN95</f>
        <v>#NAME?</v>
      </c>
      <c r="BO97" s="83" t="e">
        <f t="shared" si="132"/>
        <v>#NAME?</v>
      </c>
      <c r="BP97" s="83" t="e">
        <f t="shared" si="132"/>
        <v>#NAME?</v>
      </c>
      <c r="BQ97" s="83" t="e">
        <f t="shared" si="132"/>
        <v>#NAME?</v>
      </c>
      <c r="BR97" s="83" t="e">
        <f t="shared" si="132"/>
        <v>#NAME?</v>
      </c>
      <c r="BS97" s="83" t="e">
        <f t="shared" si="132"/>
        <v>#NAME?</v>
      </c>
      <c r="BT97" s="83" t="e">
        <f t="shared" si="132"/>
        <v>#NAME?</v>
      </c>
      <c r="BU97" s="83" t="e">
        <f t="shared" si="132"/>
        <v>#NAME?</v>
      </c>
      <c r="BV97" s="83" t="e">
        <f t="shared" si="132"/>
        <v>#NAME?</v>
      </c>
      <c r="BW97" s="83" t="e">
        <f t="shared" si="132"/>
        <v>#NAME?</v>
      </c>
      <c r="BX97" s="83" t="e">
        <f t="shared" si="132"/>
        <v>#NAME?</v>
      </c>
      <c r="BY97" s="83" t="e">
        <f t="shared" si="132"/>
        <v>#NAME?</v>
      </c>
      <c r="BZ97" s="83" t="e">
        <f t="shared" si="132"/>
        <v>#NAME?</v>
      </c>
      <c r="CA97" s="83" t="e">
        <f t="shared" si="132"/>
        <v>#NAME?</v>
      </c>
      <c r="CB97" s="83" t="e">
        <f t="shared" si="132"/>
        <v>#NAME?</v>
      </c>
      <c r="CC97" s="83" t="e">
        <f t="shared" si="132"/>
        <v>#NAME?</v>
      </c>
      <c r="CD97" s="83" t="e">
        <f t="shared" si="132"/>
        <v>#NAME?</v>
      </c>
      <c r="CE97" s="83" t="e">
        <f t="shared" si="132"/>
        <v>#NAME?</v>
      </c>
      <c r="CF97" s="83" t="e">
        <f t="shared" si="132"/>
        <v>#NAME?</v>
      </c>
      <c r="CG97" s="83" t="e">
        <f t="shared" si="132"/>
        <v>#NAME?</v>
      </c>
      <c r="CH97" s="83" t="e">
        <f t="shared" si="132"/>
        <v>#NAME?</v>
      </c>
      <c r="CI97" s="83" t="e">
        <f t="shared" si="132"/>
        <v>#NAME?</v>
      </c>
      <c r="CJ97" s="83" t="e">
        <f t="shared" si="132"/>
        <v>#NAME?</v>
      </c>
      <c r="CK97" s="83" t="e">
        <f t="shared" si="132"/>
        <v>#NAME?</v>
      </c>
      <c r="CL97" s="83" t="e">
        <f t="shared" si="132"/>
        <v>#NAME?</v>
      </c>
      <c r="CM97" s="83" t="e">
        <f t="shared" si="132"/>
        <v>#NAME?</v>
      </c>
      <c r="CN97" s="83" t="e">
        <f t="shared" si="132"/>
        <v>#NAME?</v>
      </c>
      <c r="CO97" s="83" t="e">
        <f t="shared" si="132"/>
        <v>#NAME?</v>
      </c>
      <c r="CP97" s="83" t="e">
        <f t="shared" si="132"/>
        <v>#NAME?</v>
      </c>
      <c r="CQ97" s="83" t="e">
        <f t="shared" si="132"/>
        <v>#NAME?</v>
      </c>
      <c r="CR97" s="83" t="e">
        <f t="shared" si="132"/>
        <v>#NAME?</v>
      </c>
      <c r="CS97" s="83" t="e">
        <f t="shared" si="132"/>
        <v>#NAME?</v>
      </c>
      <c r="CT97" s="83" t="e">
        <f t="shared" si="132"/>
        <v>#NAME?</v>
      </c>
      <c r="CU97" s="83" t="e">
        <f t="shared" si="132"/>
        <v>#NAME?</v>
      </c>
      <c r="CV97" s="83" t="e">
        <f t="shared" si="132"/>
        <v>#NAME?</v>
      </c>
      <c r="CW97" s="83" t="e">
        <f t="shared" si="132"/>
        <v>#NAME?</v>
      </c>
      <c r="CX97" s="83" t="e">
        <f t="shared" si="132"/>
        <v>#NAME?</v>
      </c>
      <c r="CY97" s="83" t="e">
        <f t="shared" si="132"/>
        <v>#NAME?</v>
      </c>
      <c r="CZ97" s="83" t="e">
        <f t="shared" si="132"/>
        <v>#NAME?</v>
      </c>
      <c r="DA97" s="83" t="e">
        <f t="shared" si="132"/>
        <v>#NAME?</v>
      </c>
      <c r="DB97" s="83" t="e">
        <f t="shared" si="132"/>
        <v>#NAME?</v>
      </c>
      <c r="DC97" s="83" t="e">
        <f t="shared" si="132"/>
        <v>#NAME?</v>
      </c>
      <c r="DD97" s="83" t="e">
        <f t="shared" si="132"/>
        <v>#NAME?</v>
      </c>
      <c r="DE97" s="83" t="e">
        <f t="shared" si="132"/>
        <v>#NAME?</v>
      </c>
      <c r="DF97" s="83" t="e">
        <f t="shared" si="132"/>
        <v>#NAME?</v>
      </c>
      <c r="DG97" s="83" t="e">
        <f t="shared" si="132"/>
        <v>#NAME?</v>
      </c>
      <c r="DH97" s="83" t="e">
        <f t="shared" si="132"/>
        <v>#NAME?</v>
      </c>
      <c r="DI97" s="83" t="e">
        <f t="shared" si="132"/>
        <v>#NAME?</v>
      </c>
      <c r="DJ97" s="83" t="e">
        <f t="shared" si="132"/>
        <v>#NAME?</v>
      </c>
      <c r="DK97" s="83" t="e">
        <f t="shared" si="132"/>
        <v>#NAME?</v>
      </c>
      <c r="DL97" s="83" t="e">
        <f t="shared" si="132"/>
        <v>#NAME?</v>
      </c>
      <c r="DM97" s="83" t="e">
        <f t="shared" si="132"/>
        <v>#NAME?</v>
      </c>
      <c r="DN97" s="83" t="e">
        <f t="shared" si="132"/>
        <v>#NAME?</v>
      </c>
      <c r="DO97" s="83" t="e">
        <f t="shared" si="132"/>
        <v>#NAME?</v>
      </c>
      <c r="DP97" s="83" t="e">
        <f t="shared" si="132"/>
        <v>#NAME?</v>
      </c>
      <c r="DQ97" s="83" t="e">
        <f t="shared" si="132"/>
        <v>#NAME?</v>
      </c>
      <c r="DR97" s="83" t="e">
        <f t="shared" si="132"/>
        <v>#NAME?</v>
      </c>
      <c r="DS97" s="83" t="e">
        <f t="shared" si="132"/>
        <v>#NAME?</v>
      </c>
      <c r="DT97" s="83" t="e">
        <f t="shared" si="132"/>
        <v>#NAME?</v>
      </c>
      <c r="DU97" s="83" t="e">
        <f t="shared" si="132"/>
        <v>#NAME?</v>
      </c>
      <c r="DV97" s="83" t="e">
        <f t="shared" si="132"/>
        <v>#NAME?</v>
      </c>
      <c r="DW97" s="83" t="e">
        <f t="shared" si="132"/>
        <v>#NAME?</v>
      </c>
      <c r="DX97" s="83" t="e">
        <f t="shared" si="132"/>
        <v>#NAME?</v>
      </c>
      <c r="DY97" s="83" t="e">
        <f t="shared" si="132"/>
        <v>#NAME?</v>
      </c>
      <c r="DZ97" s="83" t="e">
        <f t="shared" ref="DZ97:GK97" si="133">DZ65+DZ55-DZ67+DZ91-DZ92-DZ93-DZ95</f>
        <v>#NAME?</v>
      </c>
      <c r="EA97" s="83" t="e">
        <f t="shared" si="133"/>
        <v>#NAME?</v>
      </c>
      <c r="EB97" s="83" t="e">
        <f t="shared" si="133"/>
        <v>#NAME?</v>
      </c>
      <c r="EC97" s="83" t="e">
        <f t="shared" si="133"/>
        <v>#NAME?</v>
      </c>
      <c r="ED97" s="83" t="e">
        <f t="shared" si="133"/>
        <v>#NAME?</v>
      </c>
      <c r="EE97" s="83" t="e">
        <f t="shared" si="133"/>
        <v>#NAME?</v>
      </c>
      <c r="EF97" s="83" t="e">
        <f t="shared" si="133"/>
        <v>#NAME?</v>
      </c>
      <c r="EG97" s="83" t="e">
        <f t="shared" si="133"/>
        <v>#NAME?</v>
      </c>
      <c r="EH97" s="83" t="e">
        <f t="shared" si="133"/>
        <v>#NAME?</v>
      </c>
      <c r="EI97" s="83" t="e">
        <f t="shared" si="133"/>
        <v>#NAME?</v>
      </c>
      <c r="EJ97" s="83" t="e">
        <f t="shared" si="133"/>
        <v>#NAME?</v>
      </c>
      <c r="EK97" s="83" t="e">
        <f t="shared" si="133"/>
        <v>#NAME?</v>
      </c>
      <c r="EL97" s="83" t="e">
        <f t="shared" si="133"/>
        <v>#NAME?</v>
      </c>
      <c r="EM97" s="83" t="e">
        <f t="shared" si="133"/>
        <v>#NAME?</v>
      </c>
      <c r="EN97" s="83" t="e">
        <f t="shared" si="133"/>
        <v>#NAME?</v>
      </c>
      <c r="EO97" s="83" t="e">
        <f t="shared" si="133"/>
        <v>#NAME?</v>
      </c>
      <c r="EP97" s="83" t="e">
        <f t="shared" si="133"/>
        <v>#NAME?</v>
      </c>
      <c r="EQ97" s="83" t="e">
        <f t="shared" si="133"/>
        <v>#NAME?</v>
      </c>
      <c r="ER97" s="83" t="e">
        <f t="shared" si="133"/>
        <v>#NAME?</v>
      </c>
      <c r="ES97" s="83" t="e">
        <f t="shared" si="133"/>
        <v>#NAME?</v>
      </c>
      <c r="ET97" s="83" t="e">
        <f t="shared" si="133"/>
        <v>#NAME?</v>
      </c>
      <c r="EU97" s="83" t="e">
        <f t="shared" si="133"/>
        <v>#NAME?</v>
      </c>
      <c r="EV97" s="83" t="e">
        <f t="shared" si="133"/>
        <v>#NAME?</v>
      </c>
      <c r="EW97" s="83" t="e">
        <f t="shared" si="133"/>
        <v>#NAME?</v>
      </c>
      <c r="EX97" s="83" t="e">
        <f t="shared" si="133"/>
        <v>#NAME?</v>
      </c>
      <c r="EY97" s="83" t="e">
        <f t="shared" si="133"/>
        <v>#NAME?</v>
      </c>
      <c r="EZ97" s="83" t="e">
        <f t="shared" si="133"/>
        <v>#NAME?</v>
      </c>
      <c r="FA97" s="83" t="e">
        <f t="shared" si="133"/>
        <v>#NAME?</v>
      </c>
      <c r="FB97" s="83" t="e">
        <f t="shared" si="133"/>
        <v>#NAME?</v>
      </c>
      <c r="FC97" s="83" t="e">
        <f t="shared" si="133"/>
        <v>#NAME?</v>
      </c>
      <c r="FD97" s="83" t="e">
        <f t="shared" si="133"/>
        <v>#NAME?</v>
      </c>
      <c r="FE97" s="83" t="e">
        <f t="shared" si="133"/>
        <v>#NAME?</v>
      </c>
      <c r="FF97" s="83" t="e">
        <f t="shared" si="133"/>
        <v>#NAME?</v>
      </c>
      <c r="FG97" s="83" t="e">
        <f t="shared" si="133"/>
        <v>#NAME?</v>
      </c>
      <c r="FH97" s="83" t="e">
        <f t="shared" si="133"/>
        <v>#NAME?</v>
      </c>
      <c r="FI97" s="83" t="e">
        <f t="shared" si="133"/>
        <v>#NAME?</v>
      </c>
      <c r="FJ97" s="83" t="e">
        <f t="shared" si="133"/>
        <v>#NAME?</v>
      </c>
      <c r="FK97" s="83" t="e">
        <f t="shared" si="133"/>
        <v>#NAME?</v>
      </c>
      <c r="FL97" s="83" t="e">
        <f t="shared" si="133"/>
        <v>#NAME?</v>
      </c>
      <c r="FM97" s="83" t="e">
        <f t="shared" si="133"/>
        <v>#NAME?</v>
      </c>
      <c r="FN97" s="83" t="e">
        <f t="shared" si="133"/>
        <v>#NAME?</v>
      </c>
      <c r="FO97" s="83" t="e">
        <f t="shared" si="133"/>
        <v>#NAME?</v>
      </c>
      <c r="FP97" s="83" t="e">
        <f t="shared" si="133"/>
        <v>#NAME?</v>
      </c>
      <c r="FQ97" s="83" t="e">
        <f t="shared" si="133"/>
        <v>#NAME?</v>
      </c>
      <c r="FR97" s="83" t="e">
        <f t="shared" si="133"/>
        <v>#NAME?</v>
      </c>
      <c r="FS97" s="83" t="e">
        <f t="shared" si="133"/>
        <v>#NAME?</v>
      </c>
      <c r="FT97" s="83" t="e">
        <f t="shared" si="133"/>
        <v>#NAME?</v>
      </c>
      <c r="FU97" s="83" t="e">
        <f t="shared" si="133"/>
        <v>#NAME?</v>
      </c>
      <c r="FV97" s="83" t="e">
        <f t="shared" si="133"/>
        <v>#NAME?</v>
      </c>
      <c r="FW97" s="83" t="e">
        <f t="shared" si="133"/>
        <v>#NAME?</v>
      </c>
      <c r="FX97" s="83" t="e">
        <f t="shared" si="133"/>
        <v>#NAME?</v>
      </c>
      <c r="FY97" s="83" t="e">
        <f t="shared" si="133"/>
        <v>#NAME?</v>
      </c>
      <c r="FZ97" s="83" t="e">
        <f t="shared" si="133"/>
        <v>#NAME?</v>
      </c>
      <c r="GA97" s="83" t="e">
        <f t="shared" si="133"/>
        <v>#NAME?</v>
      </c>
      <c r="GB97" s="83" t="e">
        <f t="shared" si="133"/>
        <v>#NAME?</v>
      </c>
      <c r="GC97" s="83" t="e">
        <f t="shared" si="133"/>
        <v>#NAME?</v>
      </c>
      <c r="GD97" s="83" t="e">
        <f t="shared" si="133"/>
        <v>#NAME?</v>
      </c>
      <c r="GE97" s="83" t="e">
        <f t="shared" si="133"/>
        <v>#NAME?</v>
      </c>
      <c r="GF97" s="83" t="e">
        <f t="shared" si="133"/>
        <v>#NAME?</v>
      </c>
      <c r="GG97" s="83" t="e">
        <f t="shared" si="133"/>
        <v>#NAME?</v>
      </c>
      <c r="GH97" s="83" t="e">
        <f t="shared" si="133"/>
        <v>#NAME?</v>
      </c>
      <c r="GI97" s="83" t="e">
        <f t="shared" si="133"/>
        <v>#NAME?</v>
      </c>
      <c r="GJ97" s="83" t="e">
        <f t="shared" si="133"/>
        <v>#NAME?</v>
      </c>
      <c r="GK97" s="83" t="e">
        <f t="shared" si="133"/>
        <v>#NAME?</v>
      </c>
      <c r="GL97" s="83" t="e">
        <f t="shared" ref="GL97:HI97" si="134">GL65+GL55-GL67+GL91-GL92-GL93-GL95</f>
        <v>#NAME?</v>
      </c>
      <c r="GM97" s="83" t="e">
        <f t="shared" si="134"/>
        <v>#NAME?</v>
      </c>
      <c r="GN97" s="83" t="e">
        <f t="shared" si="134"/>
        <v>#NAME?</v>
      </c>
      <c r="GO97" s="83" t="e">
        <f t="shared" si="134"/>
        <v>#NAME?</v>
      </c>
      <c r="GP97" s="83" t="e">
        <f t="shared" si="134"/>
        <v>#NAME?</v>
      </c>
      <c r="GQ97" s="83" t="e">
        <f t="shared" si="134"/>
        <v>#NAME?</v>
      </c>
      <c r="GR97" s="83" t="e">
        <f t="shared" si="134"/>
        <v>#NAME?</v>
      </c>
      <c r="GS97" s="83" t="e">
        <f t="shared" si="134"/>
        <v>#NAME?</v>
      </c>
      <c r="GT97" s="83" t="e">
        <f t="shared" si="134"/>
        <v>#NAME?</v>
      </c>
      <c r="GU97" s="83" t="e">
        <f t="shared" si="134"/>
        <v>#NAME?</v>
      </c>
      <c r="GV97" s="83" t="e">
        <f t="shared" si="134"/>
        <v>#NAME?</v>
      </c>
      <c r="GW97" s="83" t="e">
        <f t="shared" si="134"/>
        <v>#NAME?</v>
      </c>
      <c r="GX97" s="83" t="e">
        <f t="shared" si="134"/>
        <v>#NAME?</v>
      </c>
      <c r="GY97" s="83" t="e">
        <f t="shared" si="134"/>
        <v>#NAME?</v>
      </c>
      <c r="GZ97" s="83" t="e">
        <f t="shared" si="134"/>
        <v>#NAME?</v>
      </c>
      <c r="HA97" s="83" t="e">
        <f t="shared" si="134"/>
        <v>#NAME?</v>
      </c>
      <c r="HB97" s="83" t="e">
        <f t="shared" si="134"/>
        <v>#NAME?</v>
      </c>
      <c r="HC97" s="83" t="e">
        <f t="shared" si="134"/>
        <v>#NAME?</v>
      </c>
      <c r="HD97" s="83" t="e">
        <f t="shared" si="134"/>
        <v>#NAME?</v>
      </c>
      <c r="HE97" s="83" t="e">
        <f t="shared" si="134"/>
        <v>#NAME?</v>
      </c>
      <c r="HF97" s="83" t="e">
        <f t="shared" si="134"/>
        <v>#NAME?</v>
      </c>
      <c r="HG97" s="83" t="e">
        <f t="shared" si="134"/>
        <v>#NAME?</v>
      </c>
      <c r="HH97" s="83" t="e">
        <f t="shared" si="134"/>
        <v>#NAME?</v>
      </c>
      <c r="HI97" s="83" t="e">
        <f t="shared" si="134"/>
        <v>#NAME?</v>
      </c>
    </row>
    <row r="98" spans="1:217" x14ac:dyDescent="0.2">
      <c r="A98" s="28" t="s">
        <v>134</v>
      </c>
      <c r="B98" s="77" t="e">
        <f>B97</f>
        <v>#NAME?</v>
      </c>
      <c r="C98" s="77" t="e">
        <f t="shared" ref="C98:BN98" si="135">B98+C97</f>
        <v>#NAME?</v>
      </c>
      <c r="D98" s="77" t="e">
        <f t="shared" si="135"/>
        <v>#NAME?</v>
      </c>
      <c r="E98" s="77" t="e">
        <f t="shared" si="135"/>
        <v>#NAME?</v>
      </c>
      <c r="F98" s="77" t="e">
        <f t="shared" si="135"/>
        <v>#NAME?</v>
      </c>
      <c r="G98" s="77" t="e">
        <f t="shared" si="135"/>
        <v>#NAME?</v>
      </c>
      <c r="H98" s="77" t="e">
        <f t="shared" si="135"/>
        <v>#NAME?</v>
      </c>
      <c r="I98" s="77" t="e">
        <f t="shared" si="135"/>
        <v>#NAME?</v>
      </c>
      <c r="J98" s="77" t="e">
        <f t="shared" si="135"/>
        <v>#NAME?</v>
      </c>
      <c r="K98" s="77" t="e">
        <f t="shared" si="135"/>
        <v>#NAME?</v>
      </c>
      <c r="L98" s="77" t="e">
        <f t="shared" si="135"/>
        <v>#NAME?</v>
      </c>
      <c r="M98" s="77" t="e">
        <f t="shared" si="135"/>
        <v>#NAME?</v>
      </c>
      <c r="N98" s="77" t="e">
        <f t="shared" si="135"/>
        <v>#NAME?</v>
      </c>
      <c r="O98" s="77" t="e">
        <f t="shared" si="135"/>
        <v>#NAME?</v>
      </c>
      <c r="P98" s="77" t="e">
        <f t="shared" si="135"/>
        <v>#NAME?</v>
      </c>
      <c r="Q98" s="77" t="e">
        <f t="shared" si="135"/>
        <v>#NAME?</v>
      </c>
      <c r="R98" s="77" t="e">
        <f t="shared" si="135"/>
        <v>#NAME?</v>
      </c>
      <c r="S98" s="77" t="e">
        <f t="shared" si="135"/>
        <v>#NAME?</v>
      </c>
      <c r="T98" s="77" t="e">
        <f t="shared" si="135"/>
        <v>#NAME?</v>
      </c>
      <c r="U98" s="77" t="e">
        <f t="shared" si="135"/>
        <v>#NAME?</v>
      </c>
      <c r="V98" s="77" t="e">
        <f t="shared" si="135"/>
        <v>#NAME?</v>
      </c>
      <c r="W98" s="77" t="e">
        <f t="shared" si="135"/>
        <v>#NAME?</v>
      </c>
      <c r="X98" s="77" t="e">
        <f t="shared" si="135"/>
        <v>#NAME?</v>
      </c>
      <c r="Y98" s="77" t="e">
        <f t="shared" si="135"/>
        <v>#NAME?</v>
      </c>
      <c r="Z98" s="77" t="e">
        <f t="shared" si="135"/>
        <v>#NAME?</v>
      </c>
      <c r="AA98" s="77" t="e">
        <f t="shared" si="135"/>
        <v>#NAME?</v>
      </c>
      <c r="AB98" s="77" t="e">
        <f t="shared" si="135"/>
        <v>#NAME?</v>
      </c>
      <c r="AC98" s="77" t="e">
        <f t="shared" si="135"/>
        <v>#NAME?</v>
      </c>
      <c r="AD98" s="77" t="e">
        <f t="shared" si="135"/>
        <v>#NAME?</v>
      </c>
      <c r="AE98" s="77" t="e">
        <f t="shared" si="135"/>
        <v>#NAME?</v>
      </c>
      <c r="AF98" s="77" t="e">
        <f t="shared" si="135"/>
        <v>#NAME?</v>
      </c>
      <c r="AG98" s="77" t="e">
        <f t="shared" si="135"/>
        <v>#NAME?</v>
      </c>
      <c r="AH98" s="77" t="e">
        <f t="shared" si="135"/>
        <v>#NAME?</v>
      </c>
      <c r="AI98" s="77" t="e">
        <f t="shared" si="135"/>
        <v>#NAME?</v>
      </c>
      <c r="AJ98" s="77" t="e">
        <f t="shared" si="135"/>
        <v>#NAME?</v>
      </c>
      <c r="AK98" s="77" t="e">
        <f t="shared" si="135"/>
        <v>#NAME?</v>
      </c>
      <c r="AL98" s="77" t="e">
        <f t="shared" si="135"/>
        <v>#NAME?</v>
      </c>
      <c r="AM98" s="77" t="e">
        <f t="shared" si="135"/>
        <v>#NAME?</v>
      </c>
      <c r="AN98" s="77" t="e">
        <f t="shared" si="135"/>
        <v>#NAME?</v>
      </c>
      <c r="AO98" s="77" t="e">
        <f t="shared" si="135"/>
        <v>#NAME?</v>
      </c>
      <c r="AP98" s="77" t="e">
        <f t="shared" si="135"/>
        <v>#NAME?</v>
      </c>
      <c r="AQ98" s="77" t="e">
        <f t="shared" si="135"/>
        <v>#NAME?</v>
      </c>
      <c r="AR98" s="77" t="e">
        <f t="shared" si="135"/>
        <v>#NAME?</v>
      </c>
      <c r="AS98" s="77" t="e">
        <f t="shared" si="135"/>
        <v>#NAME?</v>
      </c>
      <c r="AT98" s="77" t="e">
        <f t="shared" si="135"/>
        <v>#NAME?</v>
      </c>
      <c r="AU98" s="77" t="e">
        <f t="shared" si="135"/>
        <v>#NAME?</v>
      </c>
      <c r="AV98" s="77" t="e">
        <f t="shared" si="135"/>
        <v>#NAME?</v>
      </c>
      <c r="AW98" s="77" t="e">
        <f t="shared" si="135"/>
        <v>#NAME?</v>
      </c>
      <c r="AX98" s="77" t="e">
        <f t="shared" si="135"/>
        <v>#NAME?</v>
      </c>
      <c r="AY98" s="77" t="e">
        <f t="shared" si="135"/>
        <v>#NAME?</v>
      </c>
      <c r="AZ98" s="77" t="e">
        <f t="shared" si="135"/>
        <v>#NAME?</v>
      </c>
      <c r="BA98" s="77" t="e">
        <f t="shared" si="135"/>
        <v>#NAME?</v>
      </c>
      <c r="BB98" s="77" t="e">
        <f t="shared" si="135"/>
        <v>#NAME?</v>
      </c>
      <c r="BC98" s="77" t="e">
        <f t="shared" si="135"/>
        <v>#NAME?</v>
      </c>
      <c r="BD98" s="77" t="e">
        <f t="shared" si="135"/>
        <v>#NAME?</v>
      </c>
      <c r="BE98" s="77" t="e">
        <f t="shared" si="135"/>
        <v>#NAME?</v>
      </c>
      <c r="BF98" s="77" t="e">
        <f t="shared" si="135"/>
        <v>#NAME?</v>
      </c>
      <c r="BG98" s="77" t="e">
        <f t="shared" si="135"/>
        <v>#NAME?</v>
      </c>
      <c r="BH98" s="77" t="e">
        <f t="shared" si="135"/>
        <v>#NAME?</v>
      </c>
      <c r="BI98" s="77" t="e">
        <f t="shared" si="135"/>
        <v>#NAME?</v>
      </c>
      <c r="BJ98" s="77" t="e">
        <f t="shared" si="135"/>
        <v>#NAME?</v>
      </c>
      <c r="BK98" s="77" t="e">
        <f t="shared" si="135"/>
        <v>#NAME?</v>
      </c>
      <c r="BL98" s="77" t="e">
        <f t="shared" si="135"/>
        <v>#NAME?</v>
      </c>
      <c r="BM98" s="77" t="e">
        <f t="shared" si="135"/>
        <v>#NAME?</v>
      </c>
      <c r="BN98" s="77" t="e">
        <f t="shared" si="135"/>
        <v>#NAME?</v>
      </c>
      <c r="BO98" s="77" t="e">
        <f t="shared" ref="BO98:DZ98" si="136">BN98+BO97</f>
        <v>#NAME?</v>
      </c>
      <c r="BP98" s="77" t="e">
        <f t="shared" si="136"/>
        <v>#NAME?</v>
      </c>
      <c r="BQ98" s="77" t="e">
        <f t="shared" si="136"/>
        <v>#NAME?</v>
      </c>
      <c r="BR98" s="77" t="e">
        <f t="shared" si="136"/>
        <v>#NAME?</v>
      </c>
      <c r="BS98" s="77" t="e">
        <f t="shared" si="136"/>
        <v>#NAME?</v>
      </c>
      <c r="BT98" s="77" t="e">
        <f t="shared" si="136"/>
        <v>#NAME?</v>
      </c>
      <c r="BU98" s="77" t="e">
        <f t="shared" si="136"/>
        <v>#NAME?</v>
      </c>
      <c r="BV98" s="77" t="e">
        <f t="shared" si="136"/>
        <v>#NAME?</v>
      </c>
      <c r="BW98" s="77" t="e">
        <f t="shared" si="136"/>
        <v>#NAME?</v>
      </c>
      <c r="BX98" s="77" t="e">
        <f t="shared" si="136"/>
        <v>#NAME?</v>
      </c>
      <c r="BY98" s="77" t="e">
        <f t="shared" si="136"/>
        <v>#NAME?</v>
      </c>
      <c r="BZ98" s="77" t="e">
        <f t="shared" si="136"/>
        <v>#NAME?</v>
      </c>
      <c r="CA98" s="77" t="e">
        <f t="shared" si="136"/>
        <v>#NAME?</v>
      </c>
      <c r="CB98" s="77" t="e">
        <f t="shared" si="136"/>
        <v>#NAME?</v>
      </c>
      <c r="CC98" s="77" t="e">
        <f t="shared" si="136"/>
        <v>#NAME?</v>
      </c>
      <c r="CD98" s="77" t="e">
        <f t="shared" si="136"/>
        <v>#NAME?</v>
      </c>
      <c r="CE98" s="77" t="e">
        <f t="shared" si="136"/>
        <v>#NAME?</v>
      </c>
      <c r="CF98" s="77" t="e">
        <f t="shared" si="136"/>
        <v>#NAME?</v>
      </c>
      <c r="CG98" s="77" t="e">
        <f t="shared" si="136"/>
        <v>#NAME?</v>
      </c>
      <c r="CH98" s="77" t="e">
        <f t="shared" si="136"/>
        <v>#NAME?</v>
      </c>
      <c r="CI98" s="77" t="e">
        <f t="shared" si="136"/>
        <v>#NAME?</v>
      </c>
      <c r="CJ98" s="77" t="e">
        <f t="shared" si="136"/>
        <v>#NAME?</v>
      </c>
      <c r="CK98" s="77" t="e">
        <f t="shared" si="136"/>
        <v>#NAME?</v>
      </c>
      <c r="CL98" s="77" t="e">
        <f t="shared" si="136"/>
        <v>#NAME?</v>
      </c>
      <c r="CM98" s="77" t="e">
        <f t="shared" si="136"/>
        <v>#NAME?</v>
      </c>
      <c r="CN98" s="77" t="e">
        <f t="shared" si="136"/>
        <v>#NAME?</v>
      </c>
      <c r="CO98" s="77" t="e">
        <f t="shared" si="136"/>
        <v>#NAME?</v>
      </c>
      <c r="CP98" s="77" t="e">
        <f t="shared" si="136"/>
        <v>#NAME?</v>
      </c>
      <c r="CQ98" s="77" t="e">
        <f t="shared" si="136"/>
        <v>#NAME?</v>
      </c>
      <c r="CR98" s="77" t="e">
        <f t="shared" si="136"/>
        <v>#NAME?</v>
      </c>
      <c r="CS98" s="77" t="e">
        <f t="shared" si="136"/>
        <v>#NAME?</v>
      </c>
      <c r="CT98" s="77" t="e">
        <f t="shared" si="136"/>
        <v>#NAME?</v>
      </c>
      <c r="CU98" s="77" t="e">
        <f t="shared" si="136"/>
        <v>#NAME?</v>
      </c>
      <c r="CV98" s="77" t="e">
        <f t="shared" si="136"/>
        <v>#NAME?</v>
      </c>
      <c r="CW98" s="77" t="e">
        <f t="shared" si="136"/>
        <v>#NAME?</v>
      </c>
      <c r="CX98" s="77" t="e">
        <f t="shared" si="136"/>
        <v>#NAME?</v>
      </c>
      <c r="CY98" s="77" t="e">
        <f t="shared" si="136"/>
        <v>#NAME?</v>
      </c>
      <c r="CZ98" s="77" t="e">
        <f t="shared" si="136"/>
        <v>#NAME?</v>
      </c>
      <c r="DA98" s="77" t="e">
        <f t="shared" si="136"/>
        <v>#NAME?</v>
      </c>
      <c r="DB98" s="77" t="e">
        <f t="shared" si="136"/>
        <v>#NAME?</v>
      </c>
      <c r="DC98" s="77" t="e">
        <f t="shared" si="136"/>
        <v>#NAME?</v>
      </c>
      <c r="DD98" s="77" t="e">
        <f t="shared" si="136"/>
        <v>#NAME?</v>
      </c>
      <c r="DE98" s="77" t="e">
        <f t="shared" si="136"/>
        <v>#NAME?</v>
      </c>
      <c r="DF98" s="77" t="e">
        <f t="shared" si="136"/>
        <v>#NAME?</v>
      </c>
      <c r="DG98" s="77" t="e">
        <f t="shared" si="136"/>
        <v>#NAME?</v>
      </c>
      <c r="DH98" s="77" t="e">
        <f t="shared" si="136"/>
        <v>#NAME?</v>
      </c>
      <c r="DI98" s="77" t="e">
        <f t="shared" si="136"/>
        <v>#NAME?</v>
      </c>
      <c r="DJ98" s="77" t="e">
        <f t="shared" si="136"/>
        <v>#NAME?</v>
      </c>
      <c r="DK98" s="77" t="e">
        <f t="shared" si="136"/>
        <v>#NAME?</v>
      </c>
      <c r="DL98" s="77" t="e">
        <f t="shared" si="136"/>
        <v>#NAME?</v>
      </c>
      <c r="DM98" s="77" t="e">
        <f t="shared" si="136"/>
        <v>#NAME?</v>
      </c>
      <c r="DN98" s="77" t="e">
        <f t="shared" si="136"/>
        <v>#NAME?</v>
      </c>
      <c r="DO98" s="77" t="e">
        <f t="shared" si="136"/>
        <v>#NAME?</v>
      </c>
      <c r="DP98" s="77" t="e">
        <f t="shared" si="136"/>
        <v>#NAME?</v>
      </c>
      <c r="DQ98" s="77" t="e">
        <f t="shared" si="136"/>
        <v>#NAME?</v>
      </c>
      <c r="DR98" s="77" t="e">
        <f t="shared" si="136"/>
        <v>#NAME?</v>
      </c>
      <c r="DS98" s="77" t="e">
        <f t="shared" si="136"/>
        <v>#NAME?</v>
      </c>
      <c r="DT98" s="77" t="e">
        <f t="shared" si="136"/>
        <v>#NAME?</v>
      </c>
      <c r="DU98" s="77" t="e">
        <f t="shared" si="136"/>
        <v>#NAME?</v>
      </c>
      <c r="DV98" s="77" t="e">
        <f t="shared" si="136"/>
        <v>#NAME?</v>
      </c>
      <c r="DW98" s="77" t="e">
        <f t="shared" si="136"/>
        <v>#NAME?</v>
      </c>
      <c r="DX98" s="77" t="e">
        <f t="shared" si="136"/>
        <v>#NAME?</v>
      </c>
      <c r="DY98" s="77" t="e">
        <f t="shared" si="136"/>
        <v>#NAME?</v>
      </c>
      <c r="DZ98" s="77" t="e">
        <f t="shared" si="136"/>
        <v>#NAME?</v>
      </c>
      <c r="EA98" s="77" t="e">
        <f t="shared" ref="EA98:GL98" si="137">DZ98+EA97</f>
        <v>#NAME?</v>
      </c>
      <c r="EB98" s="77" t="e">
        <f t="shared" si="137"/>
        <v>#NAME?</v>
      </c>
      <c r="EC98" s="77" t="e">
        <f t="shared" si="137"/>
        <v>#NAME?</v>
      </c>
      <c r="ED98" s="77" t="e">
        <f t="shared" si="137"/>
        <v>#NAME?</v>
      </c>
      <c r="EE98" s="77" t="e">
        <f t="shared" si="137"/>
        <v>#NAME?</v>
      </c>
      <c r="EF98" s="77" t="e">
        <f t="shared" si="137"/>
        <v>#NAME?</v>
      </c>
      <c r="EG98" s="77" t="e">
        <f t="shared" si="137"/>
        <v>#NAME?</v>
      </c>
      <c r="EH98" s="77" t="e">
        <f t="shared" si="137"/>
        <v>#NAME?</v>
      </c>
      <c r="EI98" s="77" t="e">
        <f t="shared" si="137"/>
        <v>#NAME?</v>
      </c>
      <c r="EJ98" s="77" t="e">
        <f t="shared" si="137"/>
        <v>#NAME?</v>
      </c>
      <c r="EK98" s="77" t="e">
        <f t="shared" si="137"/>
        <v>#NAME?</v>
      </c>
      <c r="EL98" s="77" t="e">
        <f t="shared" si="137"/>
        <v>#NAME?</v>
      </c>
      <c r="EM98" s="77" t="e">
        <f t="shared" si="137"/>
        <v>#NAME?</v>
      </c>
      <c r="EN98" s="77" t="e">
        <f t="shared" si="137"/>
        <v>#NAME?</v>
      </c>
      <c r="EO98" s="77" t="e">
        <f t="shared" si="137"/>
        <v>#NAME?</v>
      </c>
      <c r="EP98" s="77" t="e">
        <f t="shared" si="137"/>
        <v>#NAME?</v>
      </c>
      <c r="EQ98" s="77" t="e">
        <f t="shared" si="137"/>
        <v>#NAME?</v>
      </c>
      <c r="ER98" s="77" t="e">
        <f t="shared" si="137"/>
        <v>#NAME?</v>
      </c>
      <c r="ES98" s="77" t="e">
        <f t="shared" si="137"/>
        <v>#NAME?</v>
      </c>
      <c r="ET98" s="77" t="e">
        <f t="shared" si="137"/>
        <v>#NAME?</v>
      </c>
      <c r="EU98" s="77" t="e">
        <f t="shared" si="137"/>
        <v>#NAME?</v>
      </c>
      <c r="EV98" s="77" t="e">
        <f t="shared" si="137"/>
        <v>#NAME?</v>
      </c>
      <c r="EW98" s="77" t="e">
        <f t="shared" si="137"/>
        <v>#NAME?</v>
      </c>
      <c r="EX98" s="77" t="e">
        <f t="shared" si="137"/>
        <v>#NAME?</v>
      </c>
      <c r="EY98" s="77" t="e">
        <f t="shared" si="137"/>
        <v>#NAME?</v>
      </c>
      <c r="EZ98" s="77" t="e">
        <f t="shared" si="137"/>
        <v>#NAME?</v>
      </c>
      <c r="FA98" s="77" t="e">
        <f t="shared" si="137"/>
        <v>#NAME?</v>
      </c>
      <c r="FB98" s="77" t="e">
        <f t="shared" si="137"/>
        <v>#NAME?</v>
      </c>
      <c r="FC98" s="77" t="e">
        <f t="shared" si="137"/>
        <v>#NAME?</v>
      </c>
      <c r="FD98" s="77" t="e">
        <f t="shared" si="137"/>
        <v>#NAME?</v>
      </c>
      <c r="FE98" s="77" t="e">
        <f t="shared" si="137"/>
        <v>#NAME?</v>
      </c>
      <c r="FF98" s="77" t="e">
        <f t="shared" si="137"/>
        <v>#NAME?</v>
      </c>
      <c r="FG98" s="77" t="e">
        <f t="shared" si="137"/>
        <v>#NAME?</v>
      </c>
      <c r="FH98" s="77" t="e">
        <f t="shared" si="137"/>
        <v>#NAME?</v>
      </c>
      <c r="FI98" s="77" t="e">
        <f t="shared" si="137"/>
        <v>#NAME?</v>
      </c>
      <c r="FJ98" s="77" t="e">
        <f t="shared" si="137"/>
        <v>#NAME?</v>
      </c>
      <c r="FK98" s="77" t="e">
        <f t="shared" si="137"/>
        <v>#NAME?</v>
      </c>
      <c r="FL98" s="77" t="e">
        <f t="shared" si="137"/>
        <v>#NAME?</v>
      </c>
      <c r="FM98" s="77" t="e">
        <f t="shared" si="137"/>
        <v>#NAME?</v>
      </c>
      <c r="FN98" s="77" t="e">
        <f t="shared" si="137"/>
        <v>#NAME?</v>
      </c>
      <c r="FO98" s="77" t="e">
        <f t="shared" si="137"/>
        <v>#NAME?</v>
      </c>
      <c r="FP98" s="77" t="e">
        <f t="shared" si="137"/>
        <v>#NAME?</v>
      </c>
      <c r="FQ98" s="77" t="e">
        <f t="shared" si="137"/>
        <v>#NAME?</v>
      </c>
      <c r="FR98" s="77" t="e">
        <f t="shared" si="137"/>
        <v>#NAME?</v>
      </c>
      <c r="FS98" s="77" t="e">
        <f t="shared" si="137"/>
        <v>#NAME?</v>
      </c>
      <c r="FT98" s="77" t="e">
        <f t="shared" si="137"/>
        <v>#NAME?</v>
      </c>
      <c r="FU98" s="77" t="e">
        <f t="shared" si="137"/>
        <v>#NAME?</v>
      </c>
      <c r="FV98" s="77" t="e">
        <f t="shared" si="137"/>
        <v>#NAME?</v>
      </c>
      <c r="FW98" s="77" t="e">
        <f t="shared" si="137"/>
        <v>#NAME?</v>
      </c>
      <c r="FX98" s="77" t="e">
        <f t="shared" si="137"/>
        <v>#NAME?</v>
      </c>
      <c r="FY98" s="77" t="e">
        <f t="shared" si="137"/>
        <v>#NAME?</v>
      </c>
      <c r="FZ98" s="77" t="e">
        <f t="shared" si="137"/>
        <v>#NAME?</v>
      </c>
      <c r="GA98" s="77" t="e">
        <f t="shared" si="137"/>
        <v>#NAME?</v>
      </c>
      <c r="GB98" s="77" t="e">
        <f t="shared" si="137"/>
        <v>#NAME?</v>
      </c>
      <c r="GC98" s="77" t="e">
        <f t="shared" si="137"/>
        <v>#NAME?</v>
      </c>
      <c r="GD98" s="77" t="e">
        <f t="shared" si="137"/>
        <v>#NAME?</v>
      </c>
      <c r="GE98" s="77" t="e">
        <f t="shared" si="137"/>
        <v>#NAME?</v>
      </c>
      <c r="GF98" s="77" t="e">
        <f t="shared" si="137"/>
        <v>#NAME?</v>
      </c>
      <c r="GG98" s="77" t="e">
        <f t="shared" si="137"/>
        <v>#NAME?</v>
      </c>
      <c r="GH98" s="77" t="e">
        <f t="shared" si="137"/>
        <v>#NAME?</v>
      </c>
      <c r="GI98" s="77" t="e">
        <f t="shared" si="137"/>
        <v>#NAME?</v>
      </c>
      <c r="GJ98" s="77" t="e">
        <f t="shared" si="137"/>
        <v>#NAME?</v>
      </c>
      <c r="GK98" s="77" t="e">
        <f t="shared" si="137"/>
        <v>#NAME?</v>
      </c>
      <c r="GL98" s="77" t="e">
        <f t="shared" si="137"/>
        <v>#NAME?</v>
      </c>
      <c r="GM98" s="77" t="e">
        <f t="shared" ref="GM98:HI98" si="138">GL98+GM97</f>
        <v>#NAME?</v>
      </c>
      <c r="GN98" s="77" t="e">
        <f t="shared" si="138"/>
        <v>#NAME?</v>
      </c>
      <c r="GO98" s="77" t="e">
        <f t="shared" si="138"/>
        <v>#NAME?</v>
      </c>
      <c r="GP98" s="77" t="e">
        <f t="shared" si="138"/>
        <v>#NAME?</v>
      </c>
      <c r="GQ98" s="77" t="e">
        <f t="shared" si="138"/>
        <v>#NAME?</v>
      </c>
      <c r="GR98" s="77" t="e">
        <f t="shared" si="138"/>
        <v>#NAME?</v>
      </c>
      <c r="GS98" s="77" t="e">
        <f t="shared" si="138"/>
        <v>#NAME?</v>
      </c>
      <c r="GT98" s="77" t="e">
        <f t="shared" si="138"/>
        <v>#NAME?</v>
      </c>
      <c r="GU98" s="77" t="e">
        <f t="shared" si="138"/>
        <v>#NAME?</v>
      </c>
      <c r="GV98" s="77" t="e">
        <f t="shared" si="138"/>
        <v>#NAME?</v>
      </c>
      <c r="GW98" s="77" t="e">
        <f t="shared" si="138"/>
        <v>#NAME?</v>
      </c>
      <c r="GX98" s="77" t="e">
        <f t="shared" si="138"/>
        <v>#NAME?</v>
      </c>
      <c r="GY98" s="77" t="e">
        <f t="shared" si="138"/>
        <v>#NAME?</v>
      </c>
      <c r="GZ98" s="77" t="e">
        <f t="shared" si="138"/>
        <v>#NAME?</v>
      </c>
      <c r="HA98" s="77" t="e">
        <f t="shared" si="138"/>
        <v>#NAME?</v>
      </c>
      <c r="HB98" s="77" t="e">
        <f t="shared" si="138"/>
        <v>#NAME?</v>
      </c>
      <c r="HC98" s="77" t="e">
        <f t="shared" si="138"/>
        <v>#NAME?</v>
      </c>
      <c r="HD98" s="77" t="e">
        <f t="shared" si="138"/>
        <v>#NAME?</v>
      </c>
      <c r="HE98" s="77" t="e">
        <f t="shared" si="138"/>
        <v>#NAME?</v>
      </c>
      <c r="HF98" s="77" t="e">
        <f t="shared" si="138"/>
        <v>#NAME?</v>
      </c>
      <c r="HG98" s="77" t="e">
        <f t="shared" si="138"/>
        <v>#NAME?</v>
      </c>
      <c r="HH98" s="77" t="e">
        <f t="shared" si="138"/>
        <v>#NAME?</v>
      </c>
      <c r="HI98" s="77" t="e">
        <f t="shared" si="138"/>
        <v>#NAME?</v>
      </c>
    </row>
    <row r="99" spans="1:217" ht="13.8" x14ac:dyDescent="0.2">
      <c r="A99" s="28"/>
      <c r="D99" s="6"/>
    </row>
    <row r="100" spans="1:217" x14ac:dyDescent="0.2">
      <c r="A100" s="29" t="s">
        <v>135</v>
      </c>
      <c r="B100" s="77" t="e">
        <f>IF(AND(B98&lt;0,C98&gt;0),D$7,"-")</f>
        <v>#NAME?</v>
      </c>
      <c r="C100" s="77" t="e">
        <f t="shared" ref="C100:BN100" si="139">IF(AND(B98&lt;0,C98&gt;0),C$7,"-")</f>
        <v>#NAME?</v>
      </c>
      <c r="D100" s="79" t="e">
        <f t="shared" si="139"/>
        <v>#NAME?</v>
      </c>
      <c r="E100" s="79" t="e">
        <f t="shared" si="139"/>
        <v>#NAME?</v>
      </c>
      <c r="F100" s="79" t="e">
        <f t="shared" si="139"/>
        <v>#NAME?</v>
      </c>
      <c r="G100" s="79" t="e">
        <f t="shared" si="139"/>
        <v>#NAME?</v>
      </c>
      <c r="H100" s="79" t="e">
        <f t="shared" si="139"/>
        <v>#NAME?</v>
      </c>
      <c r="I100" s="79" t="e">
        <f t="shared" si="139"/>
        <v>#NAME?</v>
      </c>
      <c r="J100" s="79" t="e">
        <f t="shared" si="139"/>
        <v>#NAME?</v>
      </c>
      <c r="K100" s="79" t="e">
        <f t="shared" si="139"/>
        <v>#NAME?</v>
      </c>
      <c r="L100" s="79" t="e">
        <f t="shared" si="139"/>
        <v>#NAME?</v>
      </c>
      <c r="M100" s="79" t="e">
        <f t="shared" si="139"/>
        <v>#NAME?</v>
      </c>
      <c r="N100" s="79" t="e">
        <f t="shared" si="139"/>
        <v>#NAME?</v>
      </c>
      <c r="O100" s="79" t="e">
        <f t="shared" si="139"/>
        <v>#NAME?</v>
      </c>
      <c r="P100" s="79" t="e">
        <f t="shared" si="139"/>
        <v>#NAME?</v>
      </c>
      <c r="Q100" s="79" t="e">
        <f t="shared" si="139"/>
        <v>#NAME?</v>
      </c>
      <c r="R100" s="79" t="e">
        <f t="shared" si="139"/>
        <v>#NAME?</v>
      </c>
      <c r="S100" s="79" t="e">
        <f t="shared" si="139"/>
        <v>#NAME?</v>
      </c>
      <c r="T100" s="79" t="e">
        <f t="shared" si="139"/>
        <v>#NAME?</v>
      </c>
      <c r="U100" s="79" t="e">
        <f t="shared" si="139"/>
        <v>#NAME?</v>
      </c>
      <c r="V100" s="79" t="e">
        <f t="shared" si="139"/>
        <v>#NAME?</v>
      </c>
      <c r="W100" s="79" t="e">
        <f t="shared" si="139"/>
        <v>#NAME?</v>
      </c>
      <c r="X100" s="79" t="e">
        <f t="shared" si="139"/>
        <v>#NAME?</v>
      </c>
      <c r="Y100" s="79" t="e">
        <f t="shared" si="139"/>
        <v>#NAME?</v>
      </c>
      <c r="Z100" s="79" t="e">
        <f t="shared" si="139"/>
        <v>#NAME?</v>
      </c>
      <c r="AA100" s="79" t="e">
        <f t="shared" si="139"/>
        <v>#NAME?</v>
      </c>
      <c r="AB100" s="79" t="e">
        <f t="shared" si="139"/>
        <v>#NAME?</v>
      </c>
      <c r="AC100" s="79" t="e">
        <f t="shared" si="139"/>
        <v>#NAME?</v>
      </c>
      <c r="AD100" s="79" t="e">
        <f t="shared" si="139"/>
        <v>#NAME?</v>
      </c>
      <c r="AE100" s="79" t="e">
        <f t="shared" si="139"/>
        <v>#NAME?</v>
      </c>
      <c r="AF100" s="79" t="e">
        <f t="shared" si="139"/>
        <v>#NAME?</v>
      </c>
      <c r="AG100" s="79" t="e">
        <f t="shared" si="139"/>
        <v>#NAME?</v>
      </c>
      <c r="AH100" s="79" t="e">
        <f t="shared" si="139"/>
        <v>#NAME?</v>
      </c>
      <c r="AI100" s="79" t="e">
        <f t="shared" si="139"/>
        <v>#NAME?</v>
      </c>
      <c r="AJ100" s="79" t="e">
        <f t="shared" si="139"/>
        <v>#NAME?</v>
      </c>
      <c r="AK100" s="79" t="e">
        <f t="shared" si="139"/>
        <v>#NAME?</v>
      </c>
      <c r="AL100" s="79" t="e">
        <f t="shared" si="139"/>
        <v>#NAME?</v>
      </c>
      <c r="AM100" s="79" t="e">
        <f t="shared" si="139"/>
        <v>#NAME?</v>
      </c>
      <c r="AN100" s="79" t="e">
        <f t="shared" si="139"/>
        <v>#NAME?</v>
      </c>
      <c r="AO100" s="79" t="e">
        <f t="shared" si="139"/>
        <v>#NAME?</v>
      </c>
      <c r="AP100" s="79" t="e">
        <f t="shared" si="139"/>
        <v>#NAME?</v>
      </c>
      <c r="AQ100" s="79" t="e">
        <f t="shared" si="139"/>
        <v>#NAME?</v>
      </c>
      <c r="AR100" s="79" t="e">
        <f t="shared" si="139"/>
        <v>#NAME?</v>
      </c>
      <c r="AS100" s="79" t="e">
        <f t="shared" si="139"/>
        <v>#NAME?</v>
      </c>
      <c r="AT100" s="79" t="e">
        <f t="shared" si="139"/>
        <v>#NAME?</v>
      </c>
      <c r="AU100" s="79" t="e">
        <f t="shared" si="139"/>
        <v>#NAME?</v>
      </c>
      <c r="AV100" s="79" t="e">
        <f t="shared" si="139"/>
        <v>#NAME?</v>
      </c>
      <c r="AW100" s="79" t="e">
        <f t="shared" si="139"/>
        <v>#NAME?</v>
      </c>
      <c r="AX100" s="79" t="e">
        <f t="shared" si="139"/>
        <v>#NAME?</v>
      </c>
      <c r="AY100" s="79" t="e">
        <f t="shared" si="139"/>
        <v>#NAME?</v>
      </c>
      <c r="AZ100" s="79" t="e">
        <f t="shared" si="139"/>
        <v>#NAME?</v>
      </c>
      <c r="BA100" s="79" t="e">
        <f t="shared" si="139"/>
        <v>#NAME?</v>
      </c>
      <c r="BB100" s="79" t="e">
        <f t="shared" si="139"/>
        <v>#NAME?</v>
      </c>
      <c r="BC100" s="79" t="e">
        <f t="shared" si="139"/>
        <v>#NAME?</v>
      </c>
      <c r="BD100" s="79" t="e">
        <f t="shared" si="139"/>
        <v>#NAME?</v>
      </c>
      <c r="BE100" s="79" t="e">
        <f t="shared" si="139"/>
        <v>#NAME?</v>
      </c>
      <c r="BF100" s="79" t="e">
        <f t="shared" si="139"/>
        <v>#NAME?</v>
      </c>
      <c r="BG100" s="79" t="e">
        <f t="shared" si="139"/>
        <v>#NAME?</v>
      </c>
      <c r="BH100" s="79" t="e">
        <f t="shared" si="139"/>
        <v>#NAME?</v>
      </c>
      <c r="BI100" s="79" t="e">
        <f t="shared" si="139"/>
        <v>#NAME?</v>
      </c>
      <c r="BJ100" s="79" t="e">
        <f t="shared" si="139"/>
        <v>#NAME?</v>
      </c>
      <c r="BK100" s="79" t="e">
        <f t="shared" si="139"/>
        <v>#NAME?</v>
      </c>
      <c r="BL100" s="79" t="e">
        <f t="shared" si="139"/>
        <v>#NAME?</v>
      </c>
      <c r="BM100" s="79" t="e">
        <f t="shared" si="139"/>
        <v>#NAME?</v>
      </c>
      <c r="BN100" s="79" t="e">
        <f t="shared" si="139"/>
        <v>#NAME?</v>
      </c>
      <c r="BO100" s="79" t="e">
        <f t="shared" ref="BO100:DZ100" si="140">IF(AND(BN98&lt;0,BO98&gt;0),BO$7,"-")</f>
        <v>#NAME?</v>
      </c>
      <c r="BP100" s="79" t="e">
        <f t="shared" si="140"/>
        <v>#NAME?</v>
      </c>
      <c r="BQ100" s="79" t="e">
        <f t="shared" si="140"/>
        <v>#NAME?</v>
      </c>
      <c r="BR100" s="79" t="e">
        <f t="shared" si="140"/>
        <v>#NAME?</v>
      </c>
      <c r="BS100" s="79" t="e">
        <f t="shared" si="140"/>
        <v>#NAME?</v>
      </c>
      <c r="BT100" s="79" t="e">
        <f t="shared" si="140"/>
        <v>#NAME?</v>
      </c>
      <c r="BU100" s="79" t="e">
        <f t="shared" si="140"/>
        <v>#NAME?</v>
      </c>
      <c r="BV100" s="79" t="e">
        <f t="shared" si="140"/>
        <v>#NAME?</v>
      </c>
      <c r="BW100" s="79" t="e">
        <f t="shared" si="140"/>
        <v>#NAME?</v>
      </c>
      <c r="BX100" s="79" t="e">
        <f t="shared" si="140"/>
        <v>#NAME?</v>
      </c>
      <c r="BY100" s="79" t="e">
        <f t="shared" si="140"/>
        <v>#NAME?</v>
      </c>
      <c r="BZ100" s="79" t="e">
        <f t="shared" si="140"/>
        <v>#NAME?</v>
      </c>
      <c r="CA100" s="79" t="e">
        <f t="shared" si="140"/>
        <v>#NAME?</v>
      </c>
      <c r="CB100" s="79" t="e">
        <f t="shared" si="140"/>
        <v>#NAME?</v>
      </c>
      <c r="CC100" s="79" t="e">
        <f t="shared" si="140"/>
        <v>#NAME?</v>
      </c>
      <c r="CD100" s="79" t="e">
        <f t="shared" si="140"/>
        <v>#NAME?</v>
      </c>
      <c r="CE100" s="79" t="e">
        <f t="shared" si="140"/>
        <v>#NAME?</v>
      </c>
      <c r="CF100" s="79" t="e">
        <f t="shared" si="140"/>
        <v>#NAME?</v>
      </c>
      <c r="CG100" s="79" t="e">
        <f t="shared" si="140"/>
        <v>#NAME?</v>
      </c>
      <c r="CH100" s="79" t="e">
        <f t="shared" si="140"/>
        <v>#NAME?</v>
      </c>
      <c r="CI100" s="79" t="e">
        <f t="shared" si="140"/>
        <v>#NAME?</v>
      </c>
      <c r="CJ100" s="79" t="e">
        <f t="shared" si="140"/>
        <v>#NAME?</v>
      </c>
      <c r="CK100" s="79" t="e">
        <f t="shared" si="140"/>
        <v>#NAME?</v>
      </c>
      <c r="CL100" s="79" t="e">
        <f t="shared" si="140"/>
        <v>#NAME?</v>
      </c>
      <c r="CM100" s="79" t="e">
        <f t="shared" si="140"/>
        <v>#NAME?</v>
      </c>
      <c r="CN100" s="79" t="e">
        <f t="shared" si="140"/>
        <v>#NAME?</v>
      </c>
      <c r="CO100" s="79" t="e">
        <f t="shared" si="140"/>
        <v>#NAME?</v>
      </c>
      <c r="CP100" s="79" t="e">
        <f t="shared" si="140"/>
        <v>#NAME?</v>
      </c>
      <c r="CQ100" s="79" t="e">
        <f t="shared" si="140"/>
        <v>#NAME?</v>
      </c>
      <c r="CR100" s="79" t="e">
        <f t="shared" si="140"/>
        <v>#NAME?</v>
      </c>
      <c r="CS100" s="79" t="e">
        <f t="shared" si="140"/>
        <v>#NAME?</v>
      </c>
      <c r="CT100" s="79" t="e">
        <f t="shared" si="140"/>
        <v>#NAME?</v>
      </c>
      <c r="CU100" s="79" t="e">
        <f t="shared" si="140"/>
        <v>#NAME?</v>
      </c>
      <c r="CV100" s="79" t="e">
        <f t="shared" si="140"/>
        <v>#NAME?</v>
      </c>
      <c r="CW100" s="79" t="e">
        <f t="shared" si="140"/>
        <v>#NAME?</v>
      </c>
      <c r="CX100" s="79" t="e">
        <f t="shared" si="140"/>
        <v>#NAME?</v>
      </c>
      <c r="CY100" s="79" t="e">
        <f t="shared" si="140"/>
        <v>#NAME?</v>
      </c>
      <c r="CZ100" s="79" t="e">
        <f t="shared" si="140"/>
        <v>#NAME?</v>
      </c>
      <c r="DA100" s="79" t="e">
        <f t="shared" si="140"/>
        <v>#NAME?</v>
      </c>
      <c r="DB100" s="79" t="e">
        <f t="shared" si="140"/>
        <v>#NAME?</v>
      </c>
      <c r="DC100" s="79" t="e">
        <f t="shared" si="140"/>
        <v>#NAME?</v>
      </c>
      <c r="DD100" s="79" t="e">
        <f t="shared" si="140"/>
        <v>#NAME?</v>
      </c>
      <c r="DE100" s="79" t="e">
        <f t="shared" si="140"/>
        <v>#NAME?</v>
      </c>
      <c r="DF100" s="79" t="e">
        <f t="shared" si="140"/>
        <v>#NAME?</v>
      </c>
      <c r="DG100" s="79" t="e">
        <f t="shared" si="140"/>
        <v>#NAME?</v>
      </c>
      <c r="DH100" s="79" t="e">
        <f t="shared" si="140"/>
        <v>#NAME?</v>
      </c>
      <c r="DI100" s="79" t="e">
        <f t="shared" si="140"/>
        <v>#NAME?</v>
      </c>
      <c r="DJ100" s="79" t="e">
        <f t="shared" si="140"/>
        <v>#NAME?</v>
      </c>
      <c r="DK100" s="79" t="e">
        <f t="shared" si="140"/>
        <v>#NAME?</v>
      </c>
      <c r="DL100" s="79" t="e">
        <f t="shared" si="140"/>
        <v>#NAME?</v>
      </c>
      <c r="DM100" s="79" t="e">
        <f t="shared" si="140"/>
        <v>#NAME?</v>
      </c>
      <c r="DN100" s="79" t="e">
        <f t="shared" si="140"/>
        <v>#NAME?</v>
      </c>
      <c r="DO100" s="79" t="e">
        <f t="shared" si="140"/>
        <v>#NAME?</v>
      </c>
      <c r="DP100" s="79" t="e">
        <f t="shared" si="140"/>
        <v>#NAME?</v>
      </c>
      <c r="DQ100" s="79" t="e">
        <f t="shared" si="140"/>
        <v>#NAME?</v>
      </c>
      <c r="DR100" s="79" t="e">
        <f t="shared" si="140"/>
        <v>#NAME?</v>
      </c>
      <c r="DS100" s="79" t="e">
        <f t="shared" si="140"/>
        <v>#NAME?</v>
      </c>
      <c r="DT100" s="79" t="e">
        <f t="shared" si="140"/>
        <v>#NAME?</v>
      </c>
      <c r="DU100" s="79" t="e">
        <f t="shared" si="140"/>
        <v>#NAME?</v>
      </c>
      <c r="DV100" s="79" t="e">
        <f t="shared" si="140"/>
        <v>#NAME?</v>
      </c>
      <c r="DW100" s="79" t="e">
        <f t="shared" si="140"/>
        <v>#NAME?</v>
      </c>
      <c r="DX100" s="79" t="e">
        <f t="shared" si="140"/>
        <v>#NAME?</v>
      </c>
      <c r="DY100" s="79" t="e">
        <f t="shared" si="140"/>
        <v>#NAME?</v>
      </c>
      <c r="DZ100" s="79" t="e">
        <f t="shared" si="140"/>
        <v>#NAME?</v>
      </c>
      <c r="EA100" s="79" t="e">
        <f t="shared" ref="EA100:GL100" si="141">IF(AND(DZ98&lt;0,EA98&gt;0),EA$7,"-")</f>
        <v>#NAME?</v>
      </c>
      <c r="EB100" s="79" t="e">
        <f t="shared" si="141"/>
        <v>#NAME?</v>
      </c>
      <c r="EC100" s="79" t="e">
        <f t="shared" si="141"/>
        <v>#NAME?</v>
      </c>
      <c r="ED100" s="79" t="e">
        <f t="shared" si="141"/>
        <v>#NAME?</v>
      </c>
      <c r="EE100" s="79" t="e">
        <f t="shared" si="141"/>
        <v>#NAME?</v>
      </c>
      <c r="EF100" s="79" t="e">
        <f t="shared" si="141"/>
        <v>#NAME?</v>
      </c>
      <c r="EG100" s="79" t="e">
        <f t="shared" si="141"/>
        <v>#NAME?</v>
      </c>
      <c r="EH100" s="79" t="e">
        <f t="shared" si="141"/>
        <v>#NAME?</v>
      </c>
      <c r="EI100" s="79" t="e">
        <f t="shared" si="141"/>
        <v>#NAME?</v>
      </c>
      <c r="EJ100" s="79" t="e">
        <f t="shared" si="141"/>
        <v>#NAME?</v>
      </c>
      <c r="EK100" s="79" t="e">
        <f t="shared" si="141"/>
        <v>#NAME?</v>
      </c>
      <c r="EL100" s="79" t="e">
        <f t="shared" si="141"/>
        <v>#NAME?</v>
      </c>
      <c r="EM100" s="79" t="e">
        <f t="shared" si="141"/>
        <v>#NAME?</v>
      </c>
      <c r="EN100" s="79" t="e">
        <f t="shared" si="141"/>
        <v>#NAME?</v>
      </c>
      <c r="EO100" s="79" t="e">
        <f t="shared" si="141"/>
        <v>#NAME?</v>
      </c>
      <c r="EP100" s="79" t="e">
        <f t="shared" si="141"/>
        <v>#NAME?</v>
      </c>
      <c r="EQ100" s="79" t="e">
        <f t="shared" si="141"/>
        <v>#NAME?</v>
      </c>
      <c r="ER100" s="79" t="e">
        <f t="shared" si="141"/>
        <v>#NAME?</v>
      </c>
      <c r="ES100" s="79" t="e">
        <f t="shared" si="141"/>
        <v>#NAME?</v>
      </c>
      <c r="ET100" s="79" t="e">
        <f t="shared" si="141"/>
        <v>#NAME?</v>
      </c>
      <c r="EU100" s="79" t="e">
        <f t="shared" si="141"/>
        <v>#NAME?</v>
      </c>
      <c r="EV100" s="79" t="e">
        <f t="shared" si="141"/>
        <v>#NAME?</v>
      </c>
      <c r="EW100" s="79" t="e">
        <f t="shared" si="141"/>
        <v>#NAME?</v>
      </c>
      <c r="EX100" s="79" t="e">
        <f t="shared" si="141"/>
        <v>#NAME?</v>
      </c>
      <c r="EY100" s="79" t="e">
        <f t="shared" si="141"/>
        <v>#NAME?</v>
      </c>
      <c r="EZ100" s="79" t="e">
        <f t="shared" si="141"/>
        <v>#NAME?</v>
      </c>
      <c r="FA100" s="79" t="e">
        <f t="shared" si="141"/>
        <v>#NAME?</v>
      </c>
      <c r="FB100" s="79" t="e">
        <f t="shared" si="141"/>
        <v>#NAME?</v>
      </c>
      <c r="FC100" s="79" t="e">
        <f t="shared" si="141"/>
        <v>#NAME?</v>
      </c>
      <c r="FD100" s="79" t="e">
        <f t="shared" si="141"/>
        <v>#NAME?</v>
      </c>
      <c r="FE100" s="79" t="e">
        <f t="shared" si="141"/>
        <v>#NAME?</v>
      </c>
      <c r="FF100" s="79" t="e">
        <f t="shared" si="141"/>
        <v>#NAME?</v>
      </c>
      <c r="FG100" s="79" t="e">
        <f t="shared" si="141"/>
        <v>#NAME?</v>
      </c>
      <c r="FH100" s="79" t="e">
        <f t="shared" si="141"/>
        <v>#NAME?</v>
      </c>
      <c r="FI100" s="79" t="e">
        <f t="shared" si="141"/>
        <v>#NAME?</v>
      </c>
      <c r="FJ100" s="79" t="e">
        <f t="shared" si="141"/>
        <v>#NAME?</v>
      </c>
      <c r="FK100" s="79" t="e">
        <f t="shared" si="141"/>
        <v>#NAME?</v>
      </c>
      <c r="FL100" s="79" t="e">
        <f t="shared" si="141"/>
        <v>#NAME?</v>
      </c>
      <c r="FM100" s="79" t="e">
        <f t="shared" si="141"/>
        <v>#NAME?</v>
      </c>
      <c r="FN100" s="79" t="e">
        <f t="shared" si="141"/>
        <v>#NAME?</v>
      </c>
      <c r="FO100" s="79" t="e">
        <f t="shared" si="141"/>
        <v>#NAME?</v>
      </c>
      <c r="FP100" s="79" t="e">
        <f t="shared" si="141"/>
        <v>#NAME?</v>
      </c>
      <c r="FQ100" s="79" t="e">
        <f t="shared" si="141"/>
        <v>#NAME?</v>
      </c>
      <c r="FR100" s="79" t="e">
        <f t="shared" si="141"/>
        <v>#NAME?</v>
      </c>
      <c r="FS100" s="79" t="e">
        <f t="shared" si="141"/>
        <v>#NAME?</v>
      </c>
      <c r="FT100" s="79" t="e">
        <f t="shared" si="141"/>
        <v>#NAME?</v>
      </c>
      <c r="FU100" s="79" t="e">
        <f t="shared" si="141"/>
        <v>#NAME?</v>
      </c>
      <c r="FV100" s="79" t="e">
        <f t="shared" si="141"/>
        <v>#NAME?</v>
      </c>
      <c r="FW100" s="79" t="e">
        <f t="shared" si="141"/>
        <v>#NAME?</v>
      </c>
      <c r="FX100" s="79" t="e">
        <f t="shared" si="141"/>
        <v>#NAME?</v>
      </c>
      <c r="FY100" s="79" t="e">
        <f t="shared" si="141"/>
        <v>#NAME?</v>
      </c>
      <c r="FZ100" s="79" t="e">
        <f t="shared" si="141"/>
        <v>#NAME?</v>
      </c>
      <c r="GA100" s="79" t="e">
        <f t="shared" si="141"/>
        <v>#NAME?</v>
      </c>
      <c r="GB100" s="79" t="e">
        <f t="shared" si="141"/>
        <v>#NAME?</v>
      </c>
      <c r="GC100" s="79" t="e">
        <f t="shared" si="141"/>
        <v>#NAME?</v>
      </c>
      <c r="GD100" s="79" t="e">
        <f t="shared" si="141"/>
        <v>#NAME?</v>
      </c>
      <c r="GE100" s="79" t="e">
        <f t="shared" si="141"/>
        <v>#NAME?</v>
      </c>
      <c r="GF100" s="79" t="e">
        <f t="shared" si="141"/>
        <v>#NAME?</v>
      </c>
      <c r="GG100" s="79" t="e">
        <f t="shared" si="141"/>
        <v>#NAME?</v>
      </c>
      <c r="GH100" s="79" t="e">
        <f t="shared" si="141"/>
        <v>#NAME?</v>
      </c>
      <c r="GI100" s="79" t="e">
        <f t="shared" si="141"/>
        <v>#NAME?</v>
      </c>
      <c r="GJ100" s="79" t="e">
        <f t="shared" si="141"/>
        <v>#NAME?</v>
      </c>
      <c r="GK100" s="79" t="e">
        <f t="shared" si="141"/>
        <v>#NAME?</v>
      </c>
      <c r="GL100" s="79" t="e">
        <f t="shared" si="141"/>
        <v>#NAME?</v>
      </c>
      <c r="GM100" s="79" t="e">
        <f t="shared" ref="GM100:HI100" si="142">IF(AND(GL98&lt;0,GM98&gt;0),GM$7,"-")</f>
        <v>#NAME?</v>
      </c>
      <c r="GN100" s="79" t="e">
        <f t="shared" si="142"/>
        <v>#NAME?</v>
      </c>
      <c r="GO100" s="79" t="e">
        <f t="shared" si="142"/>
        <v>#NAME?</v>
      </c>
      <c r="GP100" s="79" t="e">
        <f t="shared" si="142"/>
        <v>#NAME?</v>
      </c>
      <c r="GQ100" s="79" t="e">
        <f t="shared" si="142"/>
        <v>#NAME?</v>
      </c>
      <c r="GR100" s="79" t="e">
        <f t="shared" si="142"/>
        <v>#NAME?</v>
      </c>
      <c r="GS100" s="79" t="e">
        <f t="shared" si="142"/>
        <v>#NAME?</v>
      </c>
      <c r="GT100" s="79" t="e">
        <f t="shared" si="142"/>
        <v>#NAME?</v>
      </c>
      <c r="GU100" s="79" t="e">
        <f t="shared" si="142"/>
        <v>#NAME?</v>
      </c>
      <c r="GV100" s="79" t="e">
        <f t="shared" si="142"/>
        <v>#NAME?</v>
      </c>
      <c r="GW100" s="79" t="e">
        <f t="shared" si="142"/>
        <v>#NAME?</v>
      </c>
      <c r="GX100" s="79" t="e">
        <f t="shared" si="142"/>
        <v>#NAME?</v>
      </c>
      <c r="GY100" s="79" t="e">
        <f t="shared" si="142"/>
        <v>#NAME?</v>
      </c>
      <c r="GZ100" s="79" t="e">
        <f t="shared" si="142"/>
        <v>#NAME?</v>
      </c>
      <c r="HA100" s="79" t="e">
        <f t="shared" si="142"/>
        <v>#NAME?</v>
      </c>
      <c r="HB100" s="79" t="e">
        <f t="shared" si="142"/>
        <v>#NAME?</v>
      </c>
      <c r="HC100" s="79" t="e">
        <f t="shared" si="142"/>
        <v>#NAME?</v>
      </c>
      <c r="HD100" s="79" t="e">
        <f t="shared" si="142"/>
        <v>#NAME?</v>
      </c>
      <c r="HE100" s="79" t="e">
        <f t="shared" si="142"/>
        <v>#NAME?</v>
      </c>
      <c r="HF100" s="79" t="e">
        <f t="shared" si="142"/>
        <v>#NAME?</v>
      </c>
      <c r="HG100" s="79" t="e">
        <f t="shared" si="142"/>
        <v>#NAME?</v>
      </c>
      <c r="HH100" s="79" t="e">
        <f t="shared" si="142"/>
        <v>#NAME?</v>
      </c>
      <c r="HI100" s="79" t="e">
        <f t="shared" si="142"/>
        <v>#NAME?</v>
      </c>
    </row>
    <row r="101" spans="1:217" ht="13.8" x14ac:dyDescent="0.2">
      <c r="A101" s="86" t="s">
        <v>136</v>
      </c>
      <c r="B101" s="87" t="e">
        <f>SMALL(B100:HI100,1)</f>
        <v>#NAME?</v>
      </c>
      <c r="D101" s="6"/>
    </row>
    <row r="102" spans="1:217" x14ac:dyDescent="0.2">
      <c r="A102" s="88" t="s">
        <v>137</v>
      </c>
      <c r="B102" s="90" t="e">
        <f>IRR(B97:HI97,1%)</f>
        <v>#VALUE!</v>
      </c>
      <c r="C102" s="91"/>
    </row>
    <row r="103" spans="1:217" x14ac:dyDescent="0.2">
      <c r="A103" s="89" t="s">
        <v>1</v>
      </c>
      <c r="B103" s="105" t="e">
        <f>NPV((POWER(1+_xlfn.SINGLE(wacc),1/12)-1),B97:HI97)</f>
        <v>#NAME?</v>
      </c>
    </row>
  </sheetData>
  <conditionalFormatting sqref="A6:A10">
    <cfRule type="cellIs" dxfId="9" priority="10" operator="lessThan">
      <formula>0</formula>
    </cfRule>
  </conditionalFormatting>
  <conditionalFormatting sqref="A12">
    <cfRule type="cellIs" dxfId="8" priority="9" operator="lessThan">
      <formula>0</formula>
    </cfRule>
  </conditionalFormatting>
  <conditionalFormatting sqref="A34">
    <cfRule type="cellIs" dxfId="7" priority="6" operator="lessThan">
      <formula>0</formula>
    </cfRule>
  </conditionalFormatting>
  <conditionalFormatting sqref="A41">
    <cfRule type="cellIs" dxfId="6" priority="8" operator="lessThan">
      <formula>0</formula>
    </cfRule>
  </conditionalFormatting>
  <conditionalFormatting sqref="A43">
    <cfRule type="cellIs" dxfId="5" priority="7" operator="lessThan">
      <formula>0</formula>
    </cfRule>
  </conditionalFormatting>
  <conditionalFormatting sqref="A53:A60">
    <cfRule type="cellIs" dxfId="4" priority="3" operator="lessThan">
      <formula>0</formula>
    </cfRule>
  </conditionalFormatting>
  <conditionalFormatting sqref="A65">
    <cfRule type="cellIs" dxfId="3" priority="5" operator="lessThan">
      <formula>0</formula>
    </cfRule>
  </conditionalFormatting>
  <conditionalFormatting sqref="A67">
    <cfRule type="cellIs" dxfId="2" priority="4" operator="lessThan">
      <formula>0</formula>
    </cfRule>
  </conditionalFormatting>
  <conditionalFormatting sqref="A91">
    <cfRule type="cellIs" dxfId="1" priority="2" operator="lessThan">
      <formula>0</formula>
    </cfRule>
  </conditionalFormatting>
  <conditionalFormatting sqref="A94:A103">
    <cfRule type="cellIs" dxfId="0" priority="1" operator="lessThan">
      <formula>0</formula>
    </cfRule>
  </conditionalFormatting>
  <dataValidations count="1">
    <dataValidation type="list" allowBlank="1" showInputMessage="1" showErrorMessage="1" sqref="B9:HI9" xr:uid="{A6B3E905-84A5-4B6F-B67B-6F9C12574C43}">
      <formula1>"REAL, PRESUMIDO"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162BE-068E-476F-8AD8-E30E4B158DF1}">
  <sheetPr>
    <tabColor theme="7" tint="0.79998168889431442"/>
    <pageSetUpPr fitToPage="1"/>
  </sheetPr>
  <dimension ref="A2:IN42"/>
  <sheetViews>
    <sheetView view="pageBreakPreview" zoomScaleNormal="100" zoomScaleSheetLayoutView="100" workbookViewId="0">
      <selection activeCell="I2" sqref="I2:M4"/>
    </sheetView>
  </sheetViews>
  <sheetFormatPr defaultColWidth="9.109375" defaultRowHeight="13.8" x14ac:dyDescent="0.3"/>
  <cols>
    <col min="1" max="1" width="35.33203125" style="9" bestFit="1" customWidth="1"/>
    <col min="2" max="2" width="6.88671875" style="9" customWidth="1"/>
    <col min="3" max="242" width="6.109375" style="9" customWidth="1"/>
    <col min="243" max="16384" width="9.109375" style="9"/>
  </cols>
  <sheetData>
    <row r="2" spans="1:248" ht="13.8" customHeight="1" x14ac:dyDescent="0.3">
      <c r="I2" s="250" t="s">
        <v>365</v>
      </c>
      <c r="J2" s="257"/>
      <c r="K2" s="257"/>
      <c r="L2" s="257"/>
      <c r="M2" s="251"/>
    </row>
    <row r="3" spans="1:248" x14ac:dyDescent="0.3">
      <c r="I3" s="252"/>
      <c r="J3" s="258"/>
      <c r="K3" s="258"/>
      <c r="L3" s="258"/>
      <c r="M3" s="253"/>
    </row>
    <row r="4" spans="1:248" x14ac:dyDescent="0.3">
      <c r="I4" s="254"/>
      <c r="J4" s="259"/>
      <c r="K4" s="259"/>
      <c r="L4" s="259"/>
      <c r="M4" s="255"/>
    </row>
    <row r="6" spans="1:248" x14ac:dyDescent="0.3">
      <c r="A6" s="11" t="s">
        <v>54</v>
      </c>
      <c r="B6" s="11"/>
      <c r="C6" s="256">
        <v>1</v>
      </c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>
        <v>2</v>
      </c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>
        <v>3</v>
      </c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>
        <v>4</v>
      </c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>
        <f>AM6+1</f>
        <v>5</v>
      </c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>
        <f t="shared" ref="BK6" si="0">AY6+1</f>
        <v>6</v>
      </c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>
        <f t="shared" ref="BW6" si="1">BK6+1</f>
        <v>7</v>
      </c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>
        <f t="shared" ref="CI6" si="2">BW6+1</f>
        <v>8</v>
      </c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>
        <f t="shared" ref="CU6" si="3">CI6+1</f>
        <v>9</v>
      </c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>
        <f t="shared" ref="DG6" si="4">CU6+1</f>
        <v>10</v>
      </c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>
        <f t="shared" ref="DS6" si="5">DG6+1</f>
        <v>11</v>
      </c>
      <c r="DT6" s="256"/>
      <c r="DU6" s="256"/>
      <c r="DV6" s="256"/>
      <c r="DW6" s="256"/>
      <c r="DX6" s="256"/>
      <c r="DY6" s="256"/>
      <c r="DZ6" s="256"/>
      <c r="EA6" s="256"/>
      <c r="EB6" s="256"/>
      <c r="EC6" s="256"/>
      <c r="ED6" s="256"/>
      <c r="EE6" s="256">
        <f t="shared" ref="EE6" si="6">DS6+1</f>
        <v>12</v>
      </c>
      <c r="EF6" s="256"/>
      <c r="EG6" s="256"/>
      <c r="EH6" s="256"/>
      <c r="EI6" s="256"/>
      <c r="EJ6" s="256"/>
      <c r="EK6" s="256"/>
      <c r="EL6" s="256"/>
      <c r="EM6" s="256"/>
      <c r="EN6" s="256"/>
      <c r="EO6" s="256"/>
      <c r="EP6" s="256"/>
      <c r="EQ6" s="256">
        <f t="shared" ref="EQ6" si="7">EE6+1</f>
        <v>13</v>
      </c>
      <c r="ER6" s="256"/>
      <c r="ES6" s="256"/>
      <c r="ET6" s="256"/>
      <c r="EU6" s="256"/>
      <c r="EV6" s="256"/>
      <c r="EW6" s="256"/>
      <c r="EX6" s="256"/>
      <c r="EY6" s="256"/>
      <c r="EZ6" s="256"/>
      <c r="FA6" s="256"/>
      <c r="FB6" s="256"/>
      <c r="FC6" s="256">
        <f t="shared" ref="FC6" si="8">EQ6+1</f>
        <v>14</v>
      </c>
      <c r="FD6" s="256"/>
      <c r="FE6" s="256"/>
      <c r="FF6" s="256"/>
      <c r="FG6" s="256"/>
      <c r="FH6" s="256"/>
      <c r="FI6" s="256"/>
      <c r="FJ6" s="256"/>
      <c r="FK6" s="256"/>
      <c r="FL6" s="256"/>
      <c r="FM6" s="256"/>
      <c r="FN6" s="256"/>
      <c r="FO6" s="256">
        <f t="shared" ref="FO6" si="9">FC6+1</f>
        <v>15</v>
      </c>
      <c r="FP6" s="256"/>
      <c r="FQ6" s="256"/>
      <c r="FR6" s="256"/>
      <c r="FS6" s="256"/>
      <c r="FT6" s="256"/>
      <c r="FU6" s="256"/>
      <c r="FV6" s="256"/>
      <c r="FW6" s="256"/>
      <c r="FX6" s="256"/>
      <c r="FY6" s="256"/>
      <c r="FZ6" s="256"/>
      <c r="GA6" s="256">
        <f t="shared" ref="GA6" si="10">FO6+1</f>
        <v>16</v>
      </c>
      <c r="GB6" s="256"/>
      <c r="GC6" s="256"/>
      <c r="GD6" s="256"/>
      <c r="GE6" s="256"/>
      <c r="GF6" s="256"/>
      <c r="GG6" s="256"/>
      <c r="GH6" s="256"/>
      <c r="GI6" s="256"/>
      <c r="GJ6" s="256"/>
      <c r="GK6" s="256"/>
      <c r="GL6" s="256"/>
      <c r="GM6" s="256">
        <f t="shared" ref="GM6" si="11">GA6+1</f>
        <v>17</v>
      </c>
      <c r="GN6" s="256"/>
      <c r="GO6" s="256"/>
      <c r="GP6" s="256"/>
      <c r="GQ6" s="256"/>
      <c r="GR6" s="256"/>
      <c r="GS6" s="256"/>
      <c r="GT6" s="256"/>
      <c r="GU6" s="256"/>
      <c r="GV6" s="256"/>
      <c r="GW6" s="256"/>
      <c r="GX6" s="256"/>
      <c r="GY6" s="256">
        <f t="shared" ref="GY6" si="12">GM6+1</f>
        <v>18</v>
      </c>
      <c r="GZ6" s="256"/>
      <c r="HA6" s="256"/>
      <c r="HB6" s="256"/>
      <c r="HC6" s="256"/>
      <c r="HD6" s="256"/>
      <c r="HE6" s="256"/>
      <c r="HF6" s="256"/>
      <c r="HG6" s="256"/>
      <c r="HH6" s="256"/>
      <c r="HI6" s="256"/>
      <c r="HJ6" s="256"/>
      <c r="HK6" s="256">
        <f t="shared" ref="HK6" si="13">GY6+1</f>
        <v>19</v>
      </c>
      <c r="HL6" s="256"/>
      <c r="HM6" s="256"/>
      <c r="HN6" s="256"/>
      <c r="HO6" s="256"/>
      <c r="HP6" s="256"/>
      <c r="HQ6" s="256"/>
      <c r="HR6" s="256"/>
      <c r="HS6" s="256"/>
      <c r="HT6" s="256"/>
      <c r="HU6" s="256"/>
      <c r="HV6" s="256"/>
      <c r="HW6" s="256">
        <f t="shared" ref="HW6" si="14">HK6+1</f>
        <v>20</v>
      </c>
      <c r="HX6" s="256"/>
      <c r="HY6" s="256"/>
      <c r="HZ6" s="256"/>
      <c r="IA6" s="256"/>
      <c r="IB6" s="256"/>
      <c r="IC6" s="256"/>
      <c r="ID6" s="256"/>
      <c r="IE6" s="256"/>
      <c r="IF6" s="256"/>
      <c r="IG6" s="256"/>
      <c r="IH6" s="256"/>
    </row>
    <row r="7" spans="1:248" x14ac:dyDescent="0.3">
      <c r="A7" s="175" t="s">
        <v>366</v>
      </c>
      <c r="B7" s="175"/>
      <c r="C7" s="97">
        <v>1</v>
      </c>
      <c r="D7" s="97">
        <v>2</v>
      </c>
      <c r="E7" s="97">
        <v>3</v>
      </c>
      <c r="F7" s="97">
        <v>4</v>
      </c>
      <c r="G7" s="97">
        <v>5</v>
      </c>
      <c r="H7" s="97">
        <v>6</v>
      </c>
      <c r="I7" s="97">
        <v>7</v>
      </c>
      <c r="J7" s="97">
        <v>8</v>
      </c>
      <c r="K7" s="97">
        <v>9</v>
      </c>
      <c r="L7" s="97">
        <v>10</v>
      </c>
      <c r="M7" s="97">
        <v>11</v>
      </c>
      <c r="N7" s="97">
        <v>12</v>
      </c>
      <c r="O7" s="97">
        <v>13</v>
      </c>
      <c r="P7" s="97">
        <v>14</v>
      </c>
      <c r="Q7" s="97">
        <v>15</v>
      </c>
      <c r="R7" s="97">
        <v>16</v>
      </c>
      <c r="S7" s="97">
        <v>17</v>
      </c>
      <c r="T7" s="97">
        <v>18</v>
      </c>
      <c r="U7" s="97">
        <v>19</v>
      </c>
      <c r="V7" s="97">
        <v>20</v>
      </c>
      <c r="W7" s="97">
        <v>21</v>
      </c>
      <c r="X7" s="97">
        <v>22</v>
      </c>
      <c r="Y7" s="97">
        <v>23</v>
      </c>
      <c r="Z7" s="97">
        <v>24</v>
      </c>
      <c r="AA7" s="97">
        <v>25</v>
      </c>
      <c r="AB7" s="97">
        <v>26</v>
      </c>
      <c r="AC7" s="97">
        <v>27</v>
      </c>
      <c r="AD7" s="97">
        <v>28</v>
      </c>
      <c r="AE7" s="97">
        <v>29</v>
      </c>
      <c r="AF7" s="97">
        <v>30</v>
      </c>
      <c r="AG7" s="97">
        <v>31</v>
      </c>
      <c r="AH7" s="97">
        <v>32</v>
      </c>
      <c r="AI7" s="97">
        <v>33</v>
      </c>
      <c r="AJ7" s="97">
        <v>34</v>
      </c>
      <c r="AK7" s="97">
        <v>35</v>
      </c>
      <c r="AL7" s="97">
        <v>36</v>
      </c>
      <c r="AM7" s="97">
        <v>37</v>
      </c>
      <c r="AN7" s="97">
        <v>38</v>
      </c>
      <c r="AO7" s="97">
        <v>39</v>
      </c>
      <c r="AP7" s="97">
        <v>40</v>
      </c>
      <c r="AQ7" s="97">
        <v>41</v>
      </c>
      <c r="AR7" s="97">
        <v>42</v>
      </c>
      <c r="AS7" s="97">
        <v>43</v>
      </c>
      <c r="AT7" s="97">
        <v>44</v>
      </c>
      <c r="AU7" s="97">
        <v>45</v>
      </c>
      <c r="AV7" s="97">
        <v>46</v>
      </c>
      <c r="AW7" s="97">
        <v>47</v>
      </c>
      <c r="AX7" s="97">
        <v>48</v>
      </c>
      <c r="AY7" s="97">
        <v>49</v>
      </c>
      <c r="AZ7" s="97">
        <v>50</v>
      </c>
      <c r="BA7" s="97">
        <v>51</v>
      </c>
      <c r="BB7" s="97">
        <v>52</v>
      </c>
      <c r="BC7" s="97">
        <v>53</v>
      </c>
      <c r="BD7" s="97">
        <v>54</v>
      </c>
      <c r="BE7" s="97">
        <v>55</v>
      </c>
      <c r="BF7" s="97">
        <v>56</v>
      </c>
      <c r="BG7" s="97">
        <v>57</v>
      </c>
      <c r="BH7" s="97">
        <v>58</v>
      </c>
      <c r="BI7" s="97">
        <v>59</v>
      </c>
      <c r="BJ7" s="97">
        <v>60</v>
      </c>
      <c r="BK7" s="97">
        <v>61</v>
      </c>
      <c r="BL7" s="97">
        <v>62</v>
      </c>
      <c r="BM7" s="97">
        <v>63</v>
      </c>
      <c r="BN7" s="97">
        <v>64</v>
      </c>
      <c r="BO7" s="97">
        <v>65</v>
      </c>
      <c r="BP7" s="97">
        <v>66</v>
      </c>
      <c r="BQ7" s="97">
        <v>67</v>
      </c>
      <c r="BR7" s="97">
        <v>68</v>
      </c>
      <c r="BS7" s="97">
        <v>69</v>
      </c>
      <c r="BT7" s="97">
        <v>70</v>
      </c>
      <c r="BU7" s="97">
        <v>71</v>
      </c>
      <c r="BV7" s="97">
        <v>72</v>
      </c>
      <c r="BW7" s="97">
        <v>73</v>
      </c>
      <c r="BX7" s="97">
        <v>74</v>
      </c>
      <c r="BY7" s="97">
        <v>75</v>
      </c>
      <c r="BZ7" s="97">
        <v>76</v>
      </c>
      <c r="CA7" s="97">
        <v>77</v>
      </c>
      <c r="CB7" s="97">
        <v>78</v>
      </c>
      <c r="CC7" s="97">
        <v>79</v>
      </c>
      <c r="CD7" s="97">
        <v>80</v>
      </c>
      <c r="CE7" s="97">
        <v>81</v>
      </c>
      <c r="CF7" s="97">
        <v>82</v>
      </c>
      <c r="CG7" s="97">
        <v>83</v>
      </c>
      <c r="CH7" s="97">
        <v>84</v>
      </c>
      <c r="CI7" s="97">
        <v>85</v>
      </c>
      <c r="CJ7" s="97">
        <v>86</v>
      </c>
      <c r="CK7" s="97">
        <v>87</v>
      </c>
      <c r="CL7" s="97">
        <v>88</v>
      </c>
      <c r="CM7" s="97">
        <v>89</v>
      </c>
      <c r="CN7" s="97">
        <v>90</v>
      </c>
      <c r="CO7" s="97">
        <v>91</v>
      </c>
      <c r="CP7" s="97">
        <v>92</v>
      </c>
      <c r="CQ7" s="97">
        <v>93</v>
      </c>
      <c r="CR7" s="97">
        <v>94</v>
      </c>
      <c r="CS7" s="97">
        <v>95</v>
      </c>
      <c r="CT7" s="97">
        <v>96</v>
      </c>
      <c r="CU7" s="97">
        <v>97</v>
      </c>
      <c r="CV7" s="97">
        <v>98</v>
      </c>
      <c r="CW7" s="97">
        <v>99</v>
      </c>
      <c r="CX7" s="97">
        <v>100</v>
      </c>
      <c r="CY7" s="97">
        <v>101</v>
      </c>
      <c r="CZ7" s="97">
        <v>102</v>
      </c>
      <c r="DA7" s="97">
        <v>103</v>
      </c>
      <c r="DB7" s="97">
        <v>104</v>
      </c>
      <c r="DC7" s="97">
        <v>105</v>
      </c>
      <c r="DD7" s="97">
        <v>106</v>
      </c>
      <c r="DE7" s="97">
        <v>107</v>
      </c>
      <c r="DF7" s="97">
        <v>108</v>
      </c>
      <c r="DG7" s="97">
        <v>109</v>
      </c>
      <c r="DH7" s="97">
        <v>110</v>
      </c>
      <c r="DI7" s="97">
        <v>111</v>
      </c>
      <c r="DJ7" s="97">
        <v>112</v>
      </c>
      <c r="DK7" s="97">
        <v>113</v>
      </c>
      <c r="DL7" s="97">
        <v>114</v>
      </c>
      <c r="DM7" s="97">
        <v>115</v>
      </c>
      <c r="DN7" s="97">
        <v>116</v>
      </c>
      <c r="DO7" s="97">
        <v>117</v>
      </c>
      <c r="DP7" s="97">
        <v>118</v>
      </c>
      <c r="DQ7" s="97">
        <v>119</v>
      </c>
      <c r="DR7" s="97">
        <v>120</v>
      </c>
      <c r="DS7" s="97">
        <v>121</v>
      </c>
      <c r="DT7" s="97">
        <v>122</v>
      </c>
      <c r="DU7" s="97">
        <v>123</v>
      </c>
      <c r="DV7" s="97">
        <v>124</v>
      </c>
      <c r="DW7" s="97">
        <v>125</v>
      </c>
      <c r="DX7" s="97">
        <v>126</v>
      </c>
      <c r="DY7" s="97">
        <v>127</v>
      </c>
      <c r="DZ7" s="97">
        <v>128</v>
      </c>
      <c r="EA7" s="97">
        <v>129</v>
      </c>
      <c r="EB7" s="97">
        <v>130</v>
      </c>
      <c r="EC7" s="97">
        <v>131</v>
      </c>
      <c r="ED7" s="97">
        <v>132</v>
      </c>
      <c r="EE7" s="97">
        <v>133</v>
      </c>
      <c r="EF7" s="97">
        <v>134</v>
      </c>
      <c r="EG7" s="97">
        <v>135</v>
      </c>
      <c r="EH7" s="97">
        <v>136</v>
      </c>
      <c r="EI7" s="97">
        <v>137</v>
      </c>
      <c r="EJ7" s="97">
        <v>138</v>
      </c>
      <c r="EK7" s="97">
        <v>139</v>
      </c>
      <c r="EL7" s="97">
        <v>140</v>
      </c>
      <c r="EM7" s="97">
        <v>141</v>
      </c>
      <c r="EN7" s="97">
        <v>142</v>
      </c>
      <c r="EO7" s="97">
        <v>143</v>
      </c>
      <c r="EP7" s="97">
        <v>144</v>
      </c>
      <c r="EQ7" s="97">
        <v>145</v>
      </c>
      <c r="ER7" s="97">
        <v>146</v>
      </c>
      <c r="ES7" s="97">
        <v>147</v>
      </c>
      <c r="ET7" s="97">
        <v>148</v>
      </c>
      <c r="EU7" s="97">
        <v>149</v>
      </c>
      <c r="EV7" s="97">
        <v>150</v>
      </c>
      <c r="EW7" s="97">
        <v>151</v>
      </c>
      <c r="EX7" s="97">
        <v>152</v>
      </c>
      <c r="EY7" s="97">
        <v>153</v>
      </c>
      <c r="EZ7" s="97">
        <v>154</v>
      </c>
      <c r="FA7" s="97">
        <v>155</v>
      </c>
      <c r="FB7" s="97">
        <v>156</v>
      </c>
      <c r="FC7" s="97">
        <v>157</v>
      </c>
      <c r="FD7" s="97">
        <v>158</v>
      </c>
      <c r="FE7" s="97">
        <v>159</v>
      </c>
      <c r="FF7" s="97">
        <v>160</v>
      </c>
      <c r="FG7" s="97">
        <v>161</v>
      </c>
      <c r="FH7" s="97">
        <v>162</v>
      </c>
      <c r="FI7" s="97">
        <v>163</v>
      </c>
      <c r="FJ7" s="97">
        <v>164</v>
      </c>
      <c r="FK7" s="97">
        <v>165</v>
      </c>
      <c r="FL7" s="97">
        <v>166</v>
      </c>
      <c r="FM7" s="97">
        <v>167</v>
      </c>
      <c r="FN7" s="97">
        <v>168</v>
      </c>
      <c r="FO7" s="97">
        <v>169</v>
      </c>
      <c r="FP7" s="97">
        <v>170</v>
      </c>
      <c r="FQ7" s="97">
        <v>171</v>
      </c>
      <c r="FR7" s="97">
        <v>172</v>
      </c>
      <c r="FS7" s="97">
        <v>173</v>
      </c>
      <c r="FT7" s="97">
        <v>174</v>
      </c>
      <c r="FU7" s="97">
        <v>175</v>
      </c>
      <c r="FV7" s="97">
        <v>176</v>
      </c>
      <c r="FW7" s="97">
        <v>177</v>
      </c>
      <c r="FX7" s="97">
        <v>178</v>
      </c>
      <c r="FY7" s="97">
        <v>179</v>
      </c>
      <c r="FZ7" s="97">
        <v>180</v>
      </c>
      <c r="GA7" s="97">
        <v>181</v>
      </c>
      <c r="GB7" s="97">
        <v>182</v>
      </c>
      <c r="GC7" s="97">
        <v>183</v>
      </c>
      <c r="GD7" s="97">
        <v>184</v>
      </c>
      <c r="GE7" s="97">
        <v>185</v>
      </c>
      <c r="GF7" s="97">
        <v>186</v>
      </c>
      <c r="GG7" s="97">
        <v>187</v>
      </c>
      <c r="GH7" s="97">
        <v>188</v>
      </c>
      <c r="GI7" s="97">
        <v>189</v>
      </c>
      <c r="GJ7" s="97">
        <v>190</v>
      </c>
      <c r="GK7" s="97">
        <v>191</v>
      </c>
      <c r="GL7" s="97">
        <v>192</v>
      </c>
      <c r="GM7" s="97">
        <v>193</v>
      </c>
      <c r="GN7" s="97">
        <v>194</v>
      </c>
      <c r="GO7" s="97">
        <v>195</v>
      </c>
      <c r="GP7" s="97">
        <v>196</v>
      </c>
      <c r="GQ7" s="97">
        <v>197</v>
      </c>
      <c r="GR7" s="97">
        <v>198</v>
      </c>
      <c r="GS7" s="97">
        <v>199</v>
      </c>
      <c r="GT7" s="97">
        <v>200</v>
      </c>
      <c r="GU7" s="97">
        <v>201</v>
      </c>
      <c r="GV7" s="97">
        <v>202</v>
      </c>
      <c r="GW7" s="97">
        <v>203</v>
      </c>
      <c r="GX7" s="97">
        <v>204</v>
      </c>
      <c r="GY7" s="97">
        <v>205</v>
      </c>
      <c r="GZ7" s="97">
        <v>206</v>
      </c>
      <c r="HA7" s="97">
        <v>207</v>
      </c>
      <c r="HB7" s="97">
        <v>208</v>
      </c>
      <c r="HC7" s="97">
        <v>209</v>
      </c>
      <c r="HD7" s="97">
        <v>210</v>
      </c>
      <c r="HE7" s="97">
        <v>211</v>
      </c>
      <c r="HF7" s="97">
        <v>212</v>
      </c>
      <c r="HG7" s="97">
        <v>213</v>
      </c>
      <c r="HH7" s="97">
        <v>214</v>
      </c>
      <c r="HI7" s="97">
        <v>215</v>
      </c>
      <c r="HJ7" s="97">
        <v>216</v>
      </c>
      <c r="HK7" s="97">
        <v>217</v>
      </c>
      <c r="HL7" s="97">
        <v>218</v>
      </c>
      <c r="HM7" s="97">
        <v>219</v>
      </c>
      <c r="HN7" s="97">
        <v>220</v>
      </c>
      <c r="HO7" s="97">
        <v>221</v>
      </c>
      <c r="HP7" s="97">
        <v>222</v>
      </c>
      <c r="HQ7" s="97">
        <v>223</v>
      </c>
      <c r="HR7" s="97">
        <v>224</v>
      </c>
      <c r="HS7" s="97">
        <v>225</v>
      </c>
      <c r="HT7" s="97">
        <v>226</v>
      </c>
      <c r="HU7" s="97">
        <v>227</v>
      </c>
      <c r="HV7" s="97">
        <v>228</v>
      </c>
      <c r="HW7" s="97">
        <v>229</v>
      </c>
      <c r="HX7" s="97">
        <v>230</v>
      </c>
      <c r="HY7" s="97">
        <v>231</v>
      </c>
      <c r="HZ7" s="97">
        <v>232</v>
      </c>
      <c r="IA7" s="97">
        <v>233</v>
      </c>
      <c r="IB7" s="97">
        <v>234</v>
      </c>
      <c r="IC7" s="97">
        <v>235</v>
      </c>
      <c r="ID7" s="97">
        <v>236</v>
      </c>
      <c r="IE7" s="97">
        <v>237</v>
      </c>
      <c r="IF7" s="97">
        <v>238</v>
      </c>
      <c r="IG7" s="97">
        <v>239</v>
      </c>
      <c r="IH7" s="97">
        <v>240</v>
      </c>
    </row>
    <row r="8" spans="1:248" s="19" customFormat="1" ht="22.2" customHeight="1" x14ac:dyDescent="0.3">
      <c r="A8" s="194" t="s">
        <v>462</v>
      </c>
      <c r="B8" s="219"/>
      <c r="C8" s="195">
        <f t="shared" ref="C8:BN8" si="15">SUMIF($B:$B,"&gt;=20",C:C)</f>
        <v>1500</v>
      </c>
      <c r="D8" s="195">
        <f t="shared" si="15"/>
        <v>200</v>
      </c>
      <c r="E8" s="195">
        <f t="shared" si="15"/>
        <v>200</v>
      </c>
      <c r="F8" s="195">
        <f t="shared" si="15"/>
        <v>200</v>
      </c>
      <c r="G8" s="195">
        <f t="shared" si="15"/>
        <v>548.93802125000002</v>
      </c>
      <c r="H8" s="195">
        <f t="shared" si="15"/>
        <v>548.93802125000002</v>
      </c>
      <c r="I8" s="195">
        <f t="shared" si="15"/>
        <v>519.72015124999996</v>
      </c>
      <c r="J8" s="195">
        <f t="shared" si="15"/>
        <v>519.72015124999996</v>
      </c>
      <c r="K8" s="195">
        <f t="shared" si="15"/>
        <v>519.72015124999996</v>
      </c>
      <c r="L8" s="195">
        <f t="shared" si="15"/>
        <v>519.72015124999996</v>
      </c>
      <c r="M8" s="195">
        <f t="shared" si="15"/>
        <v>519.72015124999996</v>
      </c>
      <c r="N8" s="195">
        <f t="shared" si="15"/>
        <v>971.98665125000002</v>
      </c>
      <c r="O8" s="195">
        <f t="shared" si="15"/>
        <v>0</v>
      </c>
      <c r="P8" s="195">
        <f t="shared" si="15"/>
        <v>0</v>
      </c>
      <c r="Q8" s="195">
        <f t="shared" si="15"/>
        <v>0</v>
      </c>
      <c r="R8" s="195">
        <f t="shared" si="15"/>
        <v>0</v>
      </c>
      <c r="S8" s="195">
        <f t="shared" si="15"/>
        <v>0</v>
      </c>
      <c r="T8" s="195">
        <f t="shared" si="15"/>
        <v>0</v>
      </c>
      <c r="U8" s="195">
        <f t="shared" si="15"/>
        <v>0</v>
      </c>
      <c r="V8" s="195">
        <f t="shared" si="15"/>
        <v>0</v>
      </c>
      <c r="W8" s="195">
        <f t="shared" si="15"/>
        <v>0</v>
      </c>
      <c r="X8" s="195">
        <f t="shared" si="15"/>
        <v>0</v>
      </c>
      <c r="Y8" s="195">
        <f t="shared" si="15"/>
        <v>0</v>
      </c>
      <c r="Z8" s="195">
        <f t="shared" si="15"/>
        <v>0</v>
      </c>
      <c r="AA8" s="195">
        <f t="shared" si="15"/>
        <v>0</v>
      </c>
      <c r="AB8" s="195">
        <f t="shared" si="15"/>
        <v>0</v>
      </c>
      <c r="AC8" s="195">
        <f t="shared" si="15"/>
        <v>0</v>
      </c>
      <c r="AD8" s="195">
        <f t="shared" si="15"/>
        <v>0</v>
      </c>
      <c r="AE8" s="195">
        <f t="shared" si="15"/>
        <v>0</v>
      </c>
      <c r="AF8" s="195">
        <f t="shared" si="15"/>
        <v>0</v>
      </c>
      <c r="AG8" s="195">
        <f t="shared" si="15"/>
        <v>0</v>
      </c>
      <c r="AH8" s="195">
        <f t="shared" si="15"/>
        <v>0</v>
      </c>
      <c r="AI8" s="195">
        <f t="shared" si="15"/>
        <v>0</v>
      </c>
      <c r="AJ8" s="195">
        <f t="shared" si="15"/>
        <v>0</v>
      </c>
      <c r="AK8" s="195">
        <f t="shared" si="15"/>
        <v>0</v>
      </c>
      <c r="AL8" s="195">
        <f t="shared" si="15"/>
        <v>0</v>
      </c>
      <c r="AM8" s="195">
        <f t="shared" si="15"/>
        <v>0</v>
      </c>
      <c r="AN8" s="195">
        <f t="shared" si="15"/>
        <v>0</v>
      </c>
      <c r="AO8" s="195">
        <f t="shared" si="15"/>
        <v>0</v>
      </c>
      <c r="AP8" s="195">
        <f t="shared" si="15"/>
        <v>0</v>
      </c>
      <c r="AQ8" s="195">
        <f t="shared" si="15"/>
        <v>0</v>
      </c>
      <c r="AR8" s="195">
        <f t="shared" si="15"/>
        <v>0</v>
      </c>
      <c r="AS8" s="195">
        <f t="shared" si="15"/>
        <v>0</v>
      </c>
      <c r="AT8" s="195">
        <f t="shared" si="15"/>
        <v>0</v>
      </c>
      <c r="AU8" s="195">
        <f t="shared" si="15"/>
        <v>0</v>
      </c>
      <c r="AV8" s="195">
        <f t="shared" si="15"/>
        <v>0</v>
      </c>
      <c r="AW8" s="195">
        <f t="shared" si="15"/>
        <v>0</v>
      </c>
      <c r="AX8" s="195">
        <f t="shared" si="15"/>
        <v>0</v>
      </c>
      <c r="AY8" s="195">
        <f t="shared" si="15"/>
        <v>0</v>
      </c>
      <c r="AZ8" s="195">
        <f t="shared" si="15"/>
        <v>0</v>
      </c>
      <c r="BA8" s="195">
        <f t="shared" si="15"/>
        <v>0</v>
      </c>
      <c r="BB8" s="195">
        <f t="shared" si="15"/>
        <v>0</v>
      </c>
      <c r="BC8" s="195">
        <f t="shared" si="15"/>
        <v>0</v>
      </c>
      <c r="BD8" s="195">
        <f t="shared" si="15"/>
        <v>0</v>
      </c>
      <c r="BE8" s="195">
        <f t="shared" si="15"/>
        <v>0</v>
      </c>
      <c r="BF8" s="195">
        <f t="shared" si="15"/>
        <v>0</v>
      </c>
      <c r="BG8" s="195">
        <f t="shared" si="15"/>
        <v>0</v>
      </c>
      <c r="BH8" s="195">
        <f t="shared" si="15"/>
        <v>0</v>
      </c>
      <c r="BI8" s="195">
        <f t="shared" si="15"/>
        <v>0</v>
      </c>
      <c r="BJ8" s="195">
        <f t="shared" si="15"/>
        <v>0</v>
      </c>
      <c r="BK8" s="195">
        <f t="shared" si="15"/>
        <v>0</v>
      </c>
      <c r="BL8" s="195">
        <f t="shared" si="15"/>
        <v>0</v>
      </c>
      <c r="BM8" s="195">
        <f t="shared" si="15"/>
        <v>0</v>
      </c>
      <c r="BN8" s="195">
        <f t="shared" si="15"/>
        <v>0</v>
      </c>
      <c r="BO8" s="195">
        <f t="shared" ref="BO8:DZ8" si="16">SUMIF($B:$B,"&gt;=20",BO:BO)</f>
        <v>0</v>
      </c>
      <c r="BP8" s="195">
        <f t="shared" si="16"/>
        <v>0</v>
      </c>
      <c r="BQ8" s="195">
        <f t="shared" si="16"/>
        <v>0</v>
      </c>
      <c r="BR8" s="195">
        <f t="shared" si="16"/>
        <v>0</v>
      </c>
      <c r="BS8" s="195">
        <f t="shared" si="16"/>
        <v>0</v>
      </c>
      <c r="BT8" s="195">
        <f t="shared" si="16"/>
        <v>0</v>
      </c>
      <c r="BU8" s="195">
        <f t="shared" si="16"/>
        <v>0</v>
      </c>
      <c r="BV8" s="195">
        <f t="shared" si="16"/>
        <v>0</v>
      </c>
      <c r="BW8" s="195">
        <f t="shared" si="16"/>
        <v>0</v>
      </c>
      <c r="BX8" s="195">
        <f t="shared" si="16"/>
        <v>0</v>
      </c>
      <c r="BY8" s="195">
        <f t="shared" si="16"/>
        <v>0</v>
      </c>
      <c r="BZ8" s="195">
        <f t="shared" si="16"/>
        <v>0</v>
      </c>
      <c r="CA8" s="195">
        <f t="shared" si="16"/>
        <v>0</v>
      </c>
      <c r="CB8" s="195">
        <f t="shared" si="16"/>
        <v>0</v>
      </c>
      <c r="CC8" s="195">
        <f t="shared" si="16"/>
        <v>0</v>
      </c>
      <c r="CD8" s="195">
        <f t="shared" si="16"/>
        <v>0</v>
      </c>
      <c r="CE8" s="195">
        <f t="shared" si="16"/>
        <v>0</v>
      </c>
      <c r="CF8" s="195">
        <f t="shared" si="16"/>
        <v>0</v>
      </c>
      <c r="CG8" s="195">
        <f t="shared" si="16"/>
        <v>0</v>
      </c>
      <c r="CH8" s="195">
        <f t="shared" si="16"/>
        <v>0</v>
      </c>
      <c r="CI8" s="195">
        <f t="shared" si="16"/>
        <v>0</v>
      </c>
      <c r="CJ8" s="195">
        <f t="shared" si="16"/>
        <v>0</v>
      </c>
      <c r="CK8" s="195">
        <f t="shared" si="16"/>
        <v>0</v>
      </c>
      <c r="CL8" s="195">
        <f t="shared" si="16"/>
        <v>0</v>
      </c>
      <c r="CM8" s="195">
        <f t="shared" si="16"/>
        <v>0</v>
      </c>
      <c r="CN8" s="195">
        <f t="shared" si="16"/>
        <v>0</v>
      </c>
      <c r="CO8" s="195">
        <f t="shared" si="16"/>
        <v>0</v>
      </c>
      <c r="CP8" s="195">
        <f t="shared" si="16"/>
        <v>0</v>
      </c>
      <c r="CQ8" s="195">
        <f t="shared" si="16"/>
        <v>0</v>
      </c>
      <c r="CR8" s="195">
        <f t="shared" si="16"/>
        <v>0</v>
      </c>
      <c r="CS8" s="195">
        <f t="shared" si="16"/>
        <v>0</v>
      </c>
      <c r="CT8" s="195">
        <f t="shared" si="16"/>
        <v>0</v>
      </c>
      <c r="CU8" s="195">
        <f t="shared" si="16"/>
        <v>0</v>
      </c>
      <c r="CV8" s="195">
        <f t="shared" si="16"/>
        <v>0</v>
      </c>
      <c r="CW8" s="195">
        <f t="shared" si="16"/>
        <v>0</v>
      </c>
      <c r="CX8" s="195">
        <f t="shared" si="16"/>
        <v>0</v>
      </c>
      <c r="CY8" s="195">
        <f t="shared" si="16"/>
        <v>0</v>
      </c>
      <c r="CZ8" s="195">
        <f t="shared" si="16"/>
        <v>0</v>
      </c>
      <c r="DA8" s="195">
        <f t="shared" si="16"/>
        <v>0</v>
      </c>
      <c r="DB8" s="195">
        <f t="shared" si="16"/>
        <v>0</v>
      </c>
      <c r="DC8" s="195">
        <f t="shared" si="16"/>
        <v>0</v>
      </c>
      <c r="DD8" s="195">
        <f t="shared" si="16"/>
        <v>0</v>
      </c>
      <c r="DE8" s="195">
        <f t="shared" si="16"/>
        <v>0</v>
      </c>
      <c r="DF8" s="195">
        <f t="shared" si="16"/>
        <v>0</v>
      </c>
      <c r="DG8" s="195">
        <f t="shared" si="16"/>
        <v>0</v>
      </c>
      <c r="DH8" s="195">
        <f t="shared" si="16"/>
        <v>0</v>
      </c>
      <c r="DI8" s="195">
        <f t="shared" si="16"/>
        <v>0</v>
      </c>
      <c r="DJ8" s="195">
        <f t="shared" si="16"/>
        <v>0</v>
      </c>
      <c r="DK8" s="195">
        <f t="shared" si="16"/>
        <v>0</v>
      </c>
      <c r="DL8" s="195">
        <f t="shared" si="16"/>
        <v>0</v>
      </c>
      <c r="DM8" s="195">
        <f t="shared" si="16"/>
        <v>0</v>
      </c>
      <c r="DN8" s="195">
        <f t="shared" si="16"/>
        <v>0</v>
      </c>
      <c r="DO8" s="195">
        <f t="shared" si="16"/>
        <v>0</v>
      </c>
      <c r="DP8" s="195">
        <f t="shared" si="16"/>
        <v>0</v>
      </c>
      <c r="DQ8" s="195">
        <f t="shared" si="16"/>
        <v>0</v>
      </c>
      <c r="DR8" s="195">
        <f t="shared" si="16"/>
        <v>0</v>
      </c>
      <c r="DS8" s="195">
        <f t="shared" si="16"/>
        <v>112.24777666666667</v>
      </c>
      <c r="DT8" s="195">
        <f t="shared" si="16"/>
        <v>112.24777666666667</v>
      </c>
      <c r="DU8" s="195">
        <f t="shared" si="16"/>
        <v>112.24777666666667</v>
      </c>
      <c r="DV8" s="195">
        <f t="shared" si="16"/>
        <v>112.24777666666667</v>
      </c>
      <c r="DW8" s="195">
        <f t="shared" si="16"/>
        <v>112.24777666666667</v>
      </c>
      <c r="DX8" s="195">
        <f t="shared" si="16"/>
        <v>112.24777666666667</v>
      </c>
      <c r="DY8" s="195">
        <f t="shared" si="16"/>
        <v>112.24777666666667</v>
      </c>
      <c r="DZ8" s="195">
        <f t="shared" si="16"/>
        <v>112.24777666666667</v>
      </c>
      <c r="EA8" s="195">
        <f t="shared" ref="EA8:GL8" si="17">SUMIF($B:$B,"&gt;=20",EA:EA)</f>
        <v>112.24777666666667</v>
      </c>
      <c r="EB8" s="195">
        <f t="shared" si="17"/>
        <v>112.24777666666667</v>
      </c>
      <c r="EC8" s="195">
        <f t="shared" si="17"/>
        <v>112.24777666666667</v>
      </c>
      <c r="ED8" s="195">
        <f t="shared" si="17"/>
        <v>112.24777666666667</v>
      </c>
      <c r="EE8" s="195">
        <f t="shared" si="17"/>
        <v>0</v>
      </c>
      <c r="EF8" s="195">
        <f t="shared" si="17"/>
        <v>0</v>
      </c>
      <c r="EG8" s="195">
        <f t="shared" si="17"/>
        <v>0</v>
      </c>
      <c r="EH8" s="195">
        <f t="shared" si="17"/>
        <v>0</v>
      </c>
      <c r="EI8" s="195">
        <f t="shared" si="17"/>
        <v>0</v>
      </c>
      <c r="EJ8" s="195">
        <f t="shared" si="17"/>
        <v>0</v>
      </c>
      <c r="EK8" s="195">
        <f t="shared" si="17"/>
        <v>0</v>
      </c>
      <c r="EL8" s="195">
        <f t="shared" si="17"/>
        <v>0</v>
      </c>
      <c r="EM8" s="195">
        <f t="shared" si="17"/>
        <v>0</v>
      </c>
      <c r="EN8" s="195">
        <f t="shared" si="17"/>
        <v>0</v>
      </c>
      <c r="EO8" s="195">
        <f t="shared" si="17"/>
        <v>0</v>
      </c>
      <c r="EP8" s="195">
        <f t="shared" si="17"/>
        <v>0</v>
      </c>
      <c r="EQ8" s="195">
        <f t="shared" si="17"/>
        <v>0</v>
      </c>
      <c r="ER8" s="195">
        <f t="shared" si="17"/>
        <v>0</v>
      </c>
      <c r="ES8" s="195">
        <f t="shared" si="17"/>
        <v>0</v>
      </c>
      <c r="ET8" s="195">
        <f t="shared" si="17"/>
        <v>0</v>
      </c>
      <c r="EU8" s="195">
        <f t="shared" si="17"/>
        <v>0</v>
      </c>
      <c r="EV8" s="195">
        <f t="shared" si="17"/>
        <v>0</v>
      </c>
      <c r="EW8" s="195">
        <f t="shared" si="17"/>
        <v>0</v>
      </c>
      <c r="EX8" s="195">
        <f t="shared" si="17"/>
        <v>0</v>
      </c>
      <c r="EY8" s="195">
        <f t="shared" si="17"/>
        <v>0</v>
      </c>
      <c r="EZ8" s="195">
        <f t="shared" si="17"/>
        <v>0</v>
      </c>
      <c r="FA8" s="195">
        <f t="shared" si="17"/>
        <v>0</v>
      </c>
      <c r="FB8" s="195">
        <f t="shared" si="17"/>
        <v>0</v>
      </c>
      <c r="FC8" s="195">
        <f t="shared" si="17"/>
        <v>0</v>
      </c>
      <c r="FD8" s="195">
        <f t="shared" si="17"/>
        <v>0</v>
      </c>
      <c r="FE8" s="195">
        <f t="shared" si="17"/>
        <v>0</v>
      </c>
      <c r="FF8" s="195">
        <f t="shared" si="17"/>
        <v>0</v>
      </c>
      <c r="FG8" s="195">
        <f t="shared" si="17"/>
        <v>0</v>
      </c>
      <c r="FH8" s="195">
        <f t="shared" si="17"/>
        <v>0</v>
      </c>
      <c r="FI8" s="195">
        <f t="shared" si="17"/>
        <v>0</v>
      </c>
      <c r="FJ8" s="195">
        <f t="shared" si="17"/>
        <v>0</v>
      </c>
      <c r="FK8" s="195">
        <f t="shared" si="17"/>
        <v>0</v>
      </c>
      <c r="FL8" s="195">
        <f t="shared" si="17"/>
        <v>0</v>
      </c>
      <c r="FM8" s="195">
        <f t="shared" si="17"/>
        <v>0</v>
      </c>
      <c r="FN8" s="195">
        <f t="shared" si="17"/>
        <v>0</v>
      </c>
      <c r="FO8" s="195">
        <f t="shared" si="17"/>
        <v>0</v>
      </c>
      <c r="FP8" s="195">
        <f t="shared" si="17"/>
        <v>0</v>
      </c>
      <c r="FQ8" s="195">
        <f t="shared" si="17"/>
        <v>0</v>
      </c>
      <c r="FR8" s="195">
        <f t="shared" si="17"/>
        <v>0</v>
      </c>
      <c r="FS8" s="195">
        <f t="shared" si="17"/>
        <v>0</v>
      </c>
      <c r="FT8" s="195">
        <f t="shared" si="17"/>
        <v>0</v>
      </c>
      <c r="FU8" s="195">
        <f t="shared" si="17"/>
        <v>0</v>
      </c>
      <c r="FV8" s="195">
        <f t="shared" si="17"/>
        <v>0</v>
      </c>
      <c r="FW8" s="195">
        <f t="shared" si="17"/>
        <v>0</v>
      </c>
      <c r="FX8" s="195">
        <f t="shared" si="17"/>
        <v>0</v>
      </c>
      <c r="FY8" s="195">
        <f t="shared" si="17"/>
        <v>0</v>
      </c>
      <c r="FZ8" s="195">
        <f t="shared" si="17"/>
        <v>0</v>
      </c>
      <c r="GA8" s="195">
        <f t="shared" si="17"/>
        <v>0</v>
      </c>
      <c r="GB8" s="195">
        <f t="shared" si="17"/>
        <v>0</v>
      </c>
      <c r="GC8" s="195">
        <f t="shared" si="17"/>
        <v>0</v>
      </c>
      <c r="GD8" s="195">
        <f t="shared" si="17"/>
        <v>0</v>
      </c>
      <c r="GE8" s="195">
        <f t="shared" si="17"/>
        <v>0</v>
      </c>
      <c r="GF8" s="195">
        <f t="shared" si="17"/>
        <v>0</v>
      </c>
      <c r="GG8" s="195">
        <f t="shared" si="17"/>
        <v>0</v>
      </c>
      <c r="GH8" s="195">
        <f t="shared" si="17"/>
        <v>0</v>
      </c>
      <c r="GI8" s="195">
        <f t="shared" si="17"/>
        <v>0</v>
      </c>
      <c r="GJ8" s="195">
        <f t="shared" si="17"/>
        <v>0</v>
      </c>
      <c r="GK8" s="195">
        <f t="shared" si="17"/>
        <v>0</v>
      </c>
      <c r="GL8" s="195">
        <f t="shared" si="17"/>
        <v>0</v>
      </c>
      <c r="GM8" s="195">
        <f t="shared" ref="GM8:IH8" si="18">SUMIF($B:$B,"&gt;=20",GM:GM)</f>
        <v>0</v>
      </c>
      <c r="GN8" s="195">
        <f t="shared" si="18"/>
        <v>0</v>
      </c>
      <c r="GO8" s="195">
        <f t="shared" si="18"/>
        <v>0</v>
      </c>
      <c r="GP8" s="195">
        <f t="shared" si="18"/>
        <v>0</v>
      </c>
      <c r="GQ8" s="195">
        <f t="shared" si="18"/>
        <v>0</v>
      </c>
      <c r="GR8" s="195">
        <f t="shared" si="18"/>
        <v>0</v>
      </c>
      <c r="GS8" s="195">
        <f t="shared" si="18"/>
        <v>0</v>
      </c>
      <c r="GT8" s="195">
        <f t="shared" si="18"/>
        <v>0</v>
      </c>
      <c r="GU8" s="195">
        <f t="shared" si="18"/>
        <v>0</v>
      </c>
      <c r="GV8" s="195">
        <f t="shared" si="18"/>
        <v>0</v>
      </c>
      <c r="GW8" s="195">
        <f t="shared" si="18"/>
        <v>0</v>
      </c>
      <c r="GX8" s="195">
        <f t="shared" si="18"/>
        <v>0</v>
      </c>
      <c r="GY8" s="195">
        <f t="shared" si="18"/>
        <v>0</v>
      </c>
      <c r="GZ8" s="195">
        <f t="shared" si="18"/>
        <v>0</v>
      </c>
      <c r="HA8" s="195">
        <f t="shared" si="18"/>
        <v>0</v>
      </c>
      <c r="HB8" s="195">
        <f t="shared" si="18"/>
        <v>0</v>
      </c>
      <c r="HC8" s="195">
        <f t="shared" si="18"/>
        <v>0</v>
      </c>
      <c r="HD8" s="195">
        <f t="shared" si="18"/>
        <v>0</v>
      </c>
      <c r="HE8" s="195">
        <f t="shared" si="18"/>
        <v>0</v>
      </c>
      <c r="HF8" s="195">
        <f t="shared" si="18"/>
        <v>0</v>
      </c>
      <c r="HG8" s="195">
        <f t="shared" si="18"/>
        <v>0</v>
      </c>
      <c r="HH8" s="195">
        <f t="shared" si="18"/>
        <v>0</v>
      </c>
      <c r="HI8" s="195">
        <f t="shared" si="18"/>
        <v>0</v>
      </c>
      <c r="HJ8" s="195">
        <f t="shared" si="18"/>
        <v>0</v>
      </c>
      <c r="HK8" s="195">
        <f t="shared" si="18"/>
        <v>0</v>
      </c>
      <c r="HL8" s="195">
        <f t="shared" si="18"/>
        <v>0</v>
      </c>
      <c r="HM8" s="195">
        <f t="shared" si="18"/>
        <v>0</v>
      </c>
      <c r="HN8" s="195">
        <f t="shared" si="18"/>
        <v>0</v>
      </c>
      <c r="HO8" s="195">
        <f t="shared" si="18"/>
        <v>0</v>
      </c>
      <c r="HP8" s="195">
        <f t="shared" si="18"/>
        <v>0</v>
      </c>
      <c r="HQ8" s="195">
        <f t="shared" si="18"/>
        <v>0</v>
      </c>
      <c r="HR8" s="195">
        <f t="shared" si="18"/>
        <v>0</v>
      </c>
      <c r="HS8" s="195">
        <f t="shared" si="18"/>
        <v>0</v>
      </c>
      <c r="HT8" s="195">
        <f t="shared" si="18"/>
        <v>0</v>
      </c>
      <c r="HU8" s="195">
        <f t="shared" si="18"/>
        <v>0</v>
      </c>
      <c r="HV8" s="195">
        <f t="shared" si="18"/>
        <v>0</v>
      </c>
      <c r="HW8" s="195">
        <f t="shared" si="18"/>
        <v>0</v>
      </c>
      <c r="HX8" s="195">
        <f t="shared" si="18"/>
        <v>0</v>
      </c>
      <c r="HY8" s="195">
        <f t="shared" si="18"/>
        <v>0</v>
      </c>
      <c r="HZ8" s="195">
        <f t="shared" si="18"/>
        <v>0</v>
      </c>
      <c r="IA8" s="195">
        <f t="shared" si="18"/>
        <v>0</v>
      </c>
      <c r="IB8" s="195">
        <f t="shared" si="18"/>
        <v>0</v>
      </c>
      <c r="IC8" s="195">
        <f t="shared" si="18"/>
        <v>0</v>
      </c>
      <c r="ID8" s="195">
        <f t="shared" si="18"/>
        <v>0</v>
      </c>
      <c r="IE8" s="195">
        <f t="shared" si="18"/>
        <v>0</v>
      </c>
      <c r="IF8" s="195">
        <f t="shared" si="18"/>
        <v>0</v>
      </c>
      <c r="IG8" s="195">
        <f t="shared" si="18"/>
        <v>0</v>
      </c>
      <c r="IH8" s="195">
        <f t="shared" si="18"/>
        <v>0</v>
      </c>
    </row>
    <row r="9" spans="1:248" s="19" customFormat="1" ht="22.2" customHeight="1" x14ac:dyDescent="0.3">
      <c r="A9" s="221" t="s">
        <v>463</v>
      </c>
      <c r="B9" s="175"/>
      <c r="C9" s="195">
        <f>SUMIF($B:$B,"&lt;20",C:C)</f>
        <v>0</v>
      </c>
      <c r="D9" s="195">
        <f t="shared" ref="D9:BO9" si="19">SUMIF($B:$B,"&lt;20",D:D)</f>
        <v>0</v>
      </c>
      <c r="E9" s="195">
        <f t="shared" si="19"/>
        <v>0</v>
      </c>
      <c r="F9" s="195">
        <f t="shared" si="19"/>
        <v>0</v>
      </c>
      <c r="G9" s="195">
        <f t="shared" si="19"/>
        <v>1602.7850883333329</v>
      </c>
      <c r="H9" s="195">
        <f t="shared" si="19"/>
        <v>1602.7850883333329</v>
      </c>
      <c r="I9" s="195">
        <f t="shared" si="19"/>
        <v>1602.7850883333329</v>
      </c>
      <c r="J9" s="195">
        <f t="shared" si="19"/>
        <v>1465.6786116666665</v>
      </c>
      <c r="K9" s="195">
        <f t="shared" si="19"/>
        <v>1465.6786116666665</v>
      </c>
      <c r="L9" s="195">
        <f t="shared" si="19"/>
        <v>1465.6786116666665</v>
      </c>
      <c r="M9" s="195">
        <f t="shared" si="19"/>
        <v>274.98750000000001</v>
      </c>
      <c r="N9" s="195">
        <f t="shared" si="19"/>
        <v>374.98750000000001</v>
      </c>
      <c r="O9" s="195">
        <f t="shared" si="19"/>
        <v>0</v>
      </c>
      <c r="P9" s="195">
        <f t="shared" si="19"/>
        <v>0</v>
      </c>
      <c r="Q9" s="195">
        <f t="shared" si="19"/>
        <v>0</v>
      </c>
      <c r="R9" s="195">
        <f t="shared" si="19"/>
        <v>0</v>
      </c>
      <c r="S9" s="195">
        <f t="shared" si="19"/>
        <v>0</v>
      </c>
      <c r="T9" s="195">
        <f t="shared" si="19"/>
        <v>0</v>
      </c>
      <c r="U9" s="195">
        <f t="shared" si="19"/>
        <v>0</v>
      </c>
      <c r="V9" s="195">
        <f t="shared" si="19"/>
        <v>0</v>
      </c>
      <c r="W9" s="195">
        <f t="shared" si="19"/>
        <v>0</v>
      </c>
      <c r="X9" s="195">
        <f t="shared" si="19"/>
        <v>0</v>
      </c>
      <c r="Y9" s="195">
        <f t="shared" si="19"/>
        <v>0</v>
      </c>
      <c r="Z9" s="195">
        <f t="shared" si="19"/>
        <v>0</v>
      </c>
      <c r="AA9" s="195">
        <f t="shared" si="19"/>
        <v>0</v>
      </c>
      <c r="AB9" s="195">
        <f t="shared" si="19"/>
        <v>0</v>
      </c>
      <c r="AC9" s="195">
        <f t="shared" si="19"/>
        <v>0</v>
      </c>
      <c r="AD9" s="195">
        <f t="shared" si="19"/>
        <v>0</v>
      </c>
      <c r="AE9" s="195">
        <f t="shared" si="19"/>
        <v>0</v>
      </c>
      <c r="AF9" s="195">
        <f t="shared" si="19"/>
        <v>0</v>
      </c>
      <c r="AG9" s="195">
        <f t="shared" si="19"/>
        <v>0</v>
      </c>
      <c r="AH9" s="195">
        <f t="shared" si="19"/>
        <v>0</v>
      </c>
      <c r="AI9" s="195">
        <f t="shared" si="19"/>
        <v>0</v>
      </c>
      <c r="AJ9" s="195">
        <f t="shared" si="19"/>
        <v>0</v>
      </c>
      <c r="AK9" s="195">
        <f t="shared" si="19"/>
        <v>0</v>
      </c>
      <c r="AL9" s="195">
        <f t="shared" si="19"/>
        <v>0</v>
      </c>
      <c r="AM9" s="195">
        <f t="shared" si="19"/>
        <v>0</v>
      </c>
      <c r="AN9" s="195">
        <f t="shared" si="19"/>
        <v>0</v>
      </c>
      <c r="AO9" s="195">
        <f t="shared" si="19"/>
        <v>0</v>
      </c>
      <c r="AP9" s="195">
        <f t="shared" si="19"/>
        <v>0</v>
      </c>
      <c r="AQ9" s="195">
        <f t="shared" si="19"/>
        <v>0</v>
      </c>
      <c r="AR9" s="195">
        <f t="shared" si="19"/>
        <v>0</v>
      </c>
      <c r="AS9" s="195">
        <f t="shared" si="19"/>
        <v>0</v>
      </c>
      <c r="AT9" s="195">
        <f t="shared" si="19"/>
        <v>0</v>
      </c>
      <c r="AU9" s="195">
        <f t="shared" si="19"/>
        <v>0</v>
      </c>
      <c r="AV9" s="195">
        <f t="shared" si="19"/>
        <v>0</v>
      </c>
      <c r="AW9" s="195">
        <f t="shared" si="19"/>
        <v>0</v>
      </c>
      <c r="AX9" s="195">
        <f t="shared" si="19"/>
        <v>0</v>
      </c>
      <c r="AY9" s="195">
        <f t="shared" si="19"/>
        <v>0</v>
      </c>
      <c r="AZ9" s="195">
        <f t="shared" si="19"/>
        <v>0</v>
      </c>
      <c r="BA9" s="195">
        <f t="shared" si="19"/>
        <v>0</v>
      </c>
      <c r="BB9" s="195">
        <f t="shared" si="19"/>
        <v>0</v>
      </c>
      <c r="BC9" s="195">
        <f t="shared" si="19"/>
        <v>0</v>
      </c>
      <c r="BD9" s="195">
        <f t="shared" si="19"/>
        <v>0</v>
      </c>
      <c r="BE9" s="195">
        <f t="shared" si="19"/>
        <v>0</v>
      </c>
      <c r="BF9" s="195">
        <f t="shared" si="19"/>
        <v>0</v>
      </c>
      <c r="BG9" s="195">
        <f t="shared" si="19"/>
        <v>0</v>
      </c>
      <c r="BH9" s="195">
        <f t="shared" si="19"/>
        <v>0</v>
      </c>
      <c r="BI9" s="195">
        <f t="shared" si="19"/>
        <v>0</v>
      </c>
      <c r="BJ9" s="195">
        <f t="shared" si="19"/>
        <v>0</v>
      </c>
      <c r="BK9" s="195">
        <f t="shared" si="19"/>
        <v>0</v>
      </c>
      <c r="BL9" s="195">
        <f t="shared" si="19"/>
        <v>0</v>
      </c>
      <c r="BM9" s="195">
        <f t="shared" si="19"/>
        <v>0</v>
      </c>
      <c r="BN9" s="195">
        <f t="shared" si="19"/>
        <v>0</v>
      </c>
      <c r="BO9" s="195">
        <f t="shared" si="19"/>
        <v>0</v>
      </c>
      <c r="BP9" s="195">
        <f t="shared" ref="BP9:EA9" si="20">SUMIF($B:$B,"&lt;20",BP:BP)</f>
        <v>0</v>
      </c>
      <c r="BQ9" s="195">
        <f t="shared" si="20"/>
        <v>0</v>
      </c>
      <c r="BR9" s="195">
        <f t="shared" si="20"/>
        <v>0</v>
      </c>
      <c r="BS9" s="195">
        <f t="shared" si="20"/>
        <v>0</v>
      </c>
      <c r="BT9" s="195">
        <f t="shared" si="20"/>
        <v>0</v>
      </c>
      <c r="BU9" s="195">
        <f t="shared" si="20"/>
        <v>0</v>
      </c>
      <c r="BV9" s="195">
        <f t="shared" si="20"/>
        <v>0</v>
      </c>
      <c r="BW9" s="195">
        <f t="shared" si="20"/>
        <v>0</v>
      </c>
      <c r="BX9" s="195">
        <f t="shared" si="20"/>
        <v>0</v>
      </c>
      <c r="BY9" s="195">
        <f t="shared" si="20"/>
        <v>0</v>
      </c>
      <c r="BZ9" s="195">
        <f t="shared" si="20"/>
        <v>0</v>
      </c>
      <c r="CA9" s="195">
        <f t="shared" si="20"/>
        <v>0</v>
      </c>
      <c r="CB9" s="195">
        <f t="shared" si="20"/>
        <v>0</v>
      </c>
      <c r="CC9" s="195">
        <f t="shared" si="20"/>
        <v>0</v>
      </c>
      <c r="CD9" s="195">
        <f t="shared" si="20"/>
        <v>0</v>
      </c>
      <c r="CE9" s="195">
        <f t="shared" si="20"/>
        <v>0</v>
      </c>
      <c r="CF9" s="195">
        <f t="shared" si="20"/>
        <v>0</v>
      </c>
      <c r="CG9" s="195">
        <f t="shared" si="20"/>
        <v>0</v>
      </c>
      <c r="CH9" s="195">
        <f t="shared" si="20"/>
        <v>0</v>
      </c>
      <c r="CI9" s="195">
        <f t="shared" si="20"/>
        <v>0</v>
      </c>
      <c r="CJ9" s="195">
        <f t="shared" si="20"/>
        <v>0</v>
      </c>
      <c r="CK9" s="195">
        <f t="shared" si="20"/>
        <v>0</v>
      </c>
      <c r="CL9" s="195">
        <f t="shared" si="20"/>
        <v>0</v>
      </c>
      <c r="CM9" s="195">
        <f t="shared" si="20"/>
        <v>0</v>
      </c>
      <c r="CN9" s="195">
        <f t="shared" si="20"/>
        <v>0</v>
      </c>
      <c r="CO9" s="195">
        <f t="shared" si="20"/>
        <v>0</v>
      </c>
      <c r="CP9" s="195">
        <f t="shared" si="20"/>
        <v>0</v>
      </c>
      <c r="CQ9" s="195">
        <f t="shared" si="20"/>
        <v>0</v>
      </c>
      <c r="CR9" s="195">
        <f t="shared" si="20"/>
        <v>0</v>
      </c>
      <c r="CS9" s="195">
        <f t="shared" si="20"/>
        <v>0</v>
      </c>
      <c r="CT9" s="195">
        <f t="shared" si="20"/>
        <v>0</v>
      </c>
      <c r="CU9" s="195">
        <f t="shared" si="20"/>
        <v>0</v>
      </c>
      <c r="CV9" s="195">
        <f t="shared" si="20"/>
        <v>0</v>
      </c>
      <c r="CW9" s="195">
        <f t="shared" si="20"/>
        <v>0</v>
      </c>
      <c r="CX9" s="195">
        <f t="shared" si="20"/>
        <v>0</v>
      </c>
      <c r="CY9" s="195">
        <f t="shared" si="20"/>
        <v>0</v>
      </c>
      <c r="CZ9" s="195">
        <f t="shared" si="20"/>
        <v>0</v>
      </c>
      <c r="DA9" s="195">
        <f t="shared" si="20"/>
        <v>0</v>
      </c>
      <c r="DB9" s="195">
        <f t="shared" si="20"/>
        <v>0</v>
      </c>
      <c r="DC9" s="195">
        <f t="shared" si="20"/>
        <v>0</v>
      </c>
      <c r="DD9" s="195">
        <f t="shared" si="20"/>
        <v>0</v>
      </c>
      <c r="DE9" s="195">
        <f t="shared" si="20"/>
        <v>0</v>
      </c>
      <c r="DF9" s="195">
        <f t="shared" si="20"/>
        <v>0</v>
      </c>
      <c r="DG9" s="195">
        <f t="shared" si="20"/>
        <v>0</v>
      </c>
      <c r="DH9" s="195">
        <f t="shared" si="20"/>
        <v>0</v>
      </c>
      <c r="DI9" s="195">
        <f t="shared" si="20"/>
        <v>0</v>
      </c>
      <c r="DJ9" s="195">
        <f t="shared" si="20"/>
        <v>0</v>
      </c>
      <c r="DK9" s="195">
        <f t="shared" si="20"/>
        <v>0</v>
      </c>
      <c r="DL9" s="195">
        <f t="shared" si="20"/>
        <v>0</v>
      </c>
      <c r="DM9" s="195">
        <f t="shared" si="20"/>
        <v>0</v>
      </c>
      <c r="DN9" s="195">
        <f t="shared" si="20"/>
        <v>0</v>
      </c>
      <c r="DO9" s="195">
        <f t="shared" si="20"/>
        <v>0</v>
      </c>
      <c r="DP9" s="195">
        <f t="shared" si="20"/>
        <v>0</v>
      </c>
      <c r="DQ9" s="195">
        <f t="shared" si="20"/>
        <v>0</v>
      </c>
      <c r="DR9" s="195">
        <f t="shared" si="20"/>
        <v>0</v>
      </c>
      <c r="DS9" s="195">
        <f t="shared" si="20"/>
        <v>992.71860500000003</v>
      </c>
      <c r="DT9" s="195">
        <f t="shared" si="20"/>
        <v>992.71860500000003</v>
      </c>
      <c r="DU9" s="195">
        <f t="shared" si="20"/>
        <v>992.71860500000003</v>
      </c>
      <c r="DV9" s="195">
        <f t="shared" si="20"/>
        <v>992.71860500000003</v>
      </c>
      <c r="DW9" s="195">
        <f t="shared" si="20"/>
        <v>2458.3972166666663</v>
      </c>
      <c r="DX9" s="195">
        <f t="shared" si="20"/>
        <v>2458.3972166666663</v>
      </c>
      <c r="DY9" s="195">
        <f t="shared" si="20"/>
        <v>2458.3972166666663</v>
      </c>
      <c r="DZ9" s="195">
        <f t="shared" si="20"/>
        <v>2458.3972166666663</v>
      </c>
      <c r="EA9" s="195">
        <f t="shared" si="20"/>
        <v>2458.3972166666663</v>
      </c>
      <c r="EB9" s="195">
        <f t="shared" ref="EB9:GM9" si="21">SUMIF($B:$B,"&lt;20",EB:EB)</f>
        <v>2458.3972166666663</v>
      </c>
      <c r="EC9" s="195">
        <f t="shared" si="21"/>
        <v>1267.7061050000002</v>
      </c>
      <c r="ED9" s="195">
        <f t="shared" si="21"/>
        <v>1367.7061050000002</v>
      </c>
      <c r="EE9" s="195">
        <f t="shared" si="21"/>
        <v>0</v>
      </c>
      <c r="EF9" s="195">
        <f t="shared" si="21"/>
        <v>0</v>
      </c>
      <c r="EG9" s="195">
        <f t="shared" si="21"/>
        <v>0</v>
      </c>
      <c r="EH9" s="195">
        <f t="shared" si="21"/>
        <v>0</v>
      </c>
      <c r="EI9" s="195">
        <f t="shared" si="21"/>
        <v>0</v>
      </c>
      <c r="EJ9" s="195">
        <f t="shared" si="21"/>
        <v>0</v>
      </c>
      <c r="EK9" s="195">
        <f t="shared" si="21"/>
        <v>0</v>
      </c>
      <c r="EL9" s="195">
        <f t="shared" si="21"/>
        <v>0</v>
      </c>
      <c r="EM9" s="195">
        <f t="shared" si="21"/>
        <v>0</v>
      </c>
      <c r="EN9" s="195">
        <f t="shared" si="21"/>
        <v>0</v>
      </c>
      <c r="EO9" s="195">
        <f t="shared" si="21"/>
        <v>0</v>
      </c>
      <c r="EP9" s="195">
        <f t="shared" si="21"/>
        <v>0</v>
      </c>
      <c r="EQ9" s="195">
        <f t="shared" si="21"/>
        <v>0</v>
      </c>
      <c r="ER9" s="195">
        <f t="shared" si="21"/>
        <v>0</v>
      </c>
      <c r="ES9" s="195">
        <f t="shared" si="21"/>
        <v>0</v>
      </c>
      <c r="ET9" s="195">
        <f t="shared" si="21"/>
        <v>0</v>
      </c>
      <c r="EU9" s="195">
        <f t="shared" si="21"/>
        <v>0</v>
      </c>
      <c r="EV9" s="195">
        <f t="shared" si="21"/>
        <v>0</v>
      </c>
      <c r="EW9" s="195">
        <f t="shared" si="21"/>
        <v>0</v>
      </c>
      <c r="EX9" s="195">
        <f t="shared" si="21"/>
        <v>0</v>
      </c>
      <c r="EY9" s="195">
        <f t="shared" si="21"/>
        <v>0</v>
      </c>
      <c r="EZ9" s="195">
        <f t="shared" si="21"/>
        <v>0</v>
      </c>
      <c r="FA9" s="195">
        <f t="shared" si="21"/>
        <v>0</v>
      </c>
      <c r="FB9" s="195">
        <f t="shared" si="21"/>
        <v>0</v>
      </c>
      <c r="FC9" s="195">
        <f t="shared" si="21"/>
        <v>0</v>
      </c>
      <c r="FD9" s="195">
        <f t="shared" si="21"/>
        <v>0</v>
      </c>
      <c r="FE9" s="195">
        <f t="shared" si="21"/>
        <v>0</v>
      </c>
      <c r="FF9" s="195">
        <f t="shared" si="21"/>
        <v>0</v>
      </c>
      <c r="FG9" s="195">
        <f t="shared" si="21"/>
        <v>0</v>
      </c>
      <c r="FH9" s="195">
        <f t="shared" si="21"/>
        <v>0</v>
      </c>
      <c r="FI9" s="195">
        <f t="shared" si="21"/>
        <v>0</v>
      </c>
      <c r="FJ9" s="195">
        <f t="shared" si="21"/>
        <v>0</v>
      </c>
      <c r="FK9" s="195">
        <f t="shared" si="21"/>
        <v>0</v>
      </c>
      <c r="FL9" s="195">
        <f t="shared" si="21"/>
        <v>0</v>
      </c>
      <c r="FM9" s="195">
        <f t="shared" si="21"/>
        <v>0</v>
      </c>
      <c r="FN9" s="195">
        <f t="shared" si="21"/>
        <v>0</v>
      </c>
      <c r="FO9" s="195">
        <f t="shared" si="21"/>
        <v>0</v>
      </c>
      <c r="FP9" s="195">
        <f t="shared" si="21"/>
        <v>0</v>
      </c>
      <c r="FQ9" s="195">
        <f t="shared" si="21"/>
        <v>0</v>
      </c>
      <c r="FR9" s="195">
        <f t="shared" si="21"/>
        <v>0</v>
      </c>
      <c r="FS9" s="195">
        <f t="shared" si="21"/>
        <v>0</v>
      </c>
      <c r="FT9" s="195">
        <f t="shared" si="21"/>
        <v>0</v>
      </c>
      <c r="FU9" s="195">
        <f t="shared" si="21"/>
        <v>0</v>
      </c>
      <c r="FV9" s="195">
        <f t="shared" si="21"/>
        <v>0</v>
      </c>
      <c r="FW9" s="195">
        <f t="shared" si="21"/>
        <v>0</v>
      </c>
      <c r="FX9" s="195">
        <f t="shared" si="21"/>
        <v>0</v>
      </c>
      <c r="FY9" s="195">
        <f t="shared" si="21"/>
        <v>0</v>
      </c>
      <c r="FZ9" s="195">
        <f t="shared" si="21"/>
        <v>0</v>
      </c>
      <c r="GA9" s="195">
        <f t="shared" si="21"/>
        <v>0</v>
      </c>
      <c r="GB9" s="195">
        <f t="shared" si="21"/>
        <v>0</v>
      </c>
      <c r="GC9" s="195">
        <f t="shared" si="21"/>
        <v>0</v>
      </c>
      <c r="GD9" s="195">
        <f t="shared" si="21"/>
        <v>0</v>
      </c>
      <c r="GE9" s="195">
        <f t="shared" si="21"/>
        <v>0</v>
      </c>
      <c r="GF9" s="195">
        <f t="shared" si="21"/>
        <v>0</v>
      </c>
      <c r="GG9" s="195">
        <f t="shared" si="21"/>
        <v>0</v>
      </c>
      <c r="GH9" s="195">
        <f t="shared" si="21"/>
        <v>0</v>
      </c>
      <c r="GI9" s="195">
        <f t="shared" si="21"/>
        <v>0</v>
      </c>
      <c r="GJ9" s="195">
        <f t="shared" si="21"/>
        <v>0</v>
      </c>
      <c r="GK9" s="195">
        <f t="shared" si="21"/>
        <v>0</v>
      </c>
      <c r="GL9" s="195">
        <f t="shared" si="21"/>
        <v>0</v>
      </c>
      <c r="GM9" s="195">
        <f t="shared" si="21"/>
        <v>0</v>
      </c>
      <c r="GN9" s="195">
        <f t="shared" ref="GN9:IH9" si="22">SUMIF($B:$B,"&lt;20",GN:GN)</f>
        <v>0</v>
      </c>
      <c r="GO9" s="195">
        <f t="shared" si="22"/>
        <v>0</v>
      </c>
      <c r="GP9" s="195">
        <f t="shared" si="22"/>
        <v>0</v>
      </c>
      <c r="GQ9" s="195">
        <f t="shared" si="22"/>
        <v>0</v>
      </c>
      <c r="GR9" s="195">
        <f t="shared" si="22"/>
        <v>0</v>
      </c>
      <c r="GS9" s="195">
        <f t="shared" si="22"/>
        <v>0</v>
      </c>
      <c r="GT9" s="195">
        <f t="shared" si="22"/>
        <v>0</v>
      </c>
      <c r="GU9" s="195">
        <f t="shared" si="22"/>
        <v>0</v>
      </c>
      <c r="GV9" s="195">
        <f t="shared" si="22"/>
        <v>0</v>
      </c>
      <c r="GW9" s="195">
        <f t="shared" si="22"/>
        <v>0</v>
      </c>
      <c r="GX9" s="195">
        <f t="shared" si="22"/>
        <v>0</v>
      </c>
      <c r="GY9" s="195">
        <f t="shared" si="22"/>
        <v>0</v>
      </c>
      <c r="GZ9" s="195">
        <f t="shared" si="22"/>
        <v>0</v>
      </c>
      <c r="HA9" s="195">
        <f t="shared" si="22"/>
        <v>0</v>
      </c>
      <c r="HB9" s="195">
        <f t="shared" si="22"/>
        <v>0</v>
      </c>
      <c r="HC9" s="195">
        <f t="shared" si="22"/>
        <v>0</v>
      </c>
      <c r="HD9" s="195">
        <f t="shared" si="22"/>
        <v>0</v>
      </c>
      <c r="HE9" s="195">
        <f t="shared" si="22"/>
        <v>0</v>
      </c>
      <c r="HF9" s="195">
        <f t="shared" si="22"/>
        <v>0</v>
      </c>
      <c r="HG9" s="195">
        <f t="shared" si="22"/>
        <v>0</v>
      </c>
      <c r="HH9" s="195">
        <f t="shared" si="22"/>
        <v>0</v>
      </c>
      <c r="HI9" s="195">
        <f t="shared" si="22"/>
        <v>0</v>
      </c>
      <c r="HJ9" s="195">
        <f t="shared" si="22"/>
        <v>0</v>
      </c>
      <c r="HK9" s="195">
        <f t="shared" si="22"/>
        <v>0</v>
      </c>
      <c r="HL9" s="195">
        <f t="shared" si="22"/>
        <v>0</v>
      </c>
      <c r="HM9" s="195">
        <f t="shared" si="22"/>
        <v>0</v>
      </c>
      <c r="HN9" s="195">
        <f t="shared" si="22"/>
        <v>0</v>
      </c>
      <c r="HO9" s="195">
        <f t="shared" si="22"/>
        <v>0</v>
      </c>
      <c r="HP9" s="195">
        <f t="shared" si="22"/>
        <v>0</v>
      </c>
      <c r="HQ9" s="195">
        <f t="shared" si="22"/>
        <v>0</v>
      </c>
      <c r="HR9" s="195">
        <f t="shared" si="22"/>
        <v>0</v>
      </c>
      <c r="HS9" s="195">
        <f t="shared" si="22"/>
        <v>0</v>
      </c>
      <c r="HT9" s="195">
        <f t="shared" si="22"/>
        <v>0</v>
      </c>
      <c r="HU9" s="195">
        <f t="shared" si="22"/>
        <v>0</v>
      </c>
      <c r="HV9" s="195">
        <f t="shared" si="22"/>
        <v>0</v>
      </c>
      <c r="HW9" s="195">
        <f t="shared" si="22"/>
        <v>0</v>
      </c>
      <c r="HX9" s="195">
        <f t="shared" si="22"/>
        <v>0</v>
      </c>
      <c r="HY9" s="195">
        <f t="shared" si="22"/>
        <v>0</v>
      </c>
      <c r="HZ9" s="195">
        <f t="shared" si="22"/>
        <v>0</v>
      </c>
      <c r="IA9" s="195">
        <f t="shared" si="22"/>
        <v>0</v>
      </c>
      <c r="IB9" s="195">
        <f t="shared" si="22"/>
        <v>0</v>
      </c>
      <c r="IC9" s="195">
        <f t="shared" si="22"/>
        <v>0</v>
      </c>
      <c r="ID9" s="195">
        <f t="shared" si="22"/>
        <v>0</v>
      </c>
      <c r="IE9" s="195">
        <f t="shared" si="22"/>
        <v>0</v>
      </c>
      <c r="IF9" s="195">
        <f t="shared" si="22"/>
        <v>0</v>
      </c>
      <c r="IG9" s="195">
        <f t="shared" si="22"/>
        <v>0</v>
      </c>
      <c r="IH9" s="195">
        <f t="shared" si="22"/>
        <v>0</v>
      </c>
    </row>
    <row r="10" spans="1:248" x14ac:dyDescent="0.3">
      <c r="A10" s="187" t="s">
        <v>370</v>
      </c>
      <c r="B10" s="218"/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186"/>
      <c r="CI10" s="186"/>
      <c r="CJ10" s="186"/>
      <c r="CK10" s="186"/>
      <c r="CL10" s="186"/>
      <c r="CM10" s="186"/>
      <c r="CN10" s="186"/>
      <c r="CO10" s="186"/>
      <c r="CP10" s="186"/>
      <c r="CQ10" s="186"/>
      <c r="CR10" s="186"/>
      <c r="CS10" s="186"/>
      <c r="CT10" s="186"/>
      <c r="CU10" s="186"/>
      <c r="CV10" s="186"/>
      <c r="CW10" s="186"/>
      <c r="CX10" s="186"/>
      <c r="CY10" s="186"/>
      <c r="CZ10" s="186"/>
      <c r="DA10" s="186"/>
      <c r="DB10" s="186"/>
      <c r="DC10" s="186"/>
      <c r="DD10" s="186"/>
      <c r="DE10" s="186"/>
      <c r="DF10" s="186"/>
      <c r="DG10" s="186"/>
      <c r="DH10" s="186"/>
      <c r="DI10" s="186"/>
      <c r="DJ10" s="186"/>
      <c r="DK10" s="186"/>
      <c r="DL10" s="186"/>
      <c r="DM10" s="186"/>
      <c r="DN10" s="186"/>
      <c r="DO10" s="186"/>
      <c r="DP10" s="186"/>
      <c r="DQ10" s="186"/>
      <c r="DR10" s="186"/>
      <c r="DS10" s="186"/>
      <c r="DT10" s="186"/>
      <c r="DU10" s="186"/>
      <c r="DV10" s="186"/>
      <c r="DW10" s="186"/>
      <c r="DX10" s="186"/>
      <c r="DY10" s="186"/>
      <c r="DZ10" s="186"/>
      <c r="EA10" s="186"/>
      <c r="EB10" s="186"/>
      <c r="EC10" s="186"/>
      <c r="ED10" s="186"/>
      <c r="EE10" s="186"/>
      <c r="EF10" s="186"/>
      <c r="EG10" s="186"/>
      <c r="EH10" s="186"/>
      <c r="EI10" s="186"/>
      <c r="EJ10" s="186"/>
      <c r="EK10" s="186"/>
      <c r="EL10" s="186"/>
      <c r="EM10" s="186"/>
      <c r="EN10" s="186"/>
      <c r="EO10" s="186"/>
      <c r="EP10" s="186"/>
      <c r="EQ10" s="186"/>
      <c r="ER10" s="186"/>
      <c r="ES10" s="186"/>
      <c r="ET10" s="186"/>
      <c r="EU10" s="186"/>
      <c r="EV10" s="186"/>
      <c r="EW10" s="186"/>
      <c r="EX10" s="186"/>
      <c r="EY10" s="186"/>
      <c r="EZ10" s="186"/>
      <c r="FA10" s="186"/>
      <c r="FB10" s="186"/>
      <c r="FC10" s="186"/>
      <c r="FD10" s="186"/>
      <c r="FE10" s="186"/>
      <c r="FF10" s="186"/>
      <c r="FG10" s="186"/>
      <c r="FH10" s="186"/>
      <c r="FI10" s="186"/>
      <c r="FJ10" s="186"/>
      <c r="FK10" s="186"/>
      <c r="FL10" s="186"/>
      <c r="FM10" s="186"/>
      <c r="FN10" s="186"/>
      <c r="FO10" s="186"/>
      <c r="FP10" s="186"/>
      <c r="FQ10" s="186"/>
      <c r="FR10" s="186"/>
      <c r="FS10" s="186"/>
      <c r="FT10" s="186"/>
      <c r="FU10" s="186"/>
      <c r="FV10" s="186"/>
      <c r="FW10" s="186"/>
      <c r="FX10" s="186"/>
      <c r="FY10" s="186"/>
      <c r="FZ10" s="186"/>
      <c r="GA10" s="186"/>
      <c r="GB10" s="186"/>
      <c r="GC10" s="186"/>
      <c r="GD10" s="186"/>
      <c r="GE10" s="186"/>
      <c r="GF10" s="186"/>
      <c r="GG10" s="186"/>
      <c r="GH10" s="186"/>
      <c r="GI10" s="186"/>
      <c r="GJ10" s="186"/>
      <c r="GK10" s="186"/>
      <c r="GL10" s="186"/>
      <c r="GM10" s="186"/>
      <c r="GN10" s="186"/>
      <c r="GO10" s="186"/>
      <c r="GP10" s="186"/>
      <c r="GQ10" s="186"/>
      <c r="GR10" s="186"/>
      <c r="GS10" s="186"/>
      <c r="GT10" s="186"/>
      <c r="GU10" s="186"/>
      <c r="GV10" s="186"/>
      <c r="GW10" s="186"/>
      <c r="GX10" s="186"/>
      <c r="GY10" s="186"/>
      <c r="GZ10" s="186"/>
      <c r="HA10" s="186"/>
      <c r="HB10" s="186"/>
      <c r="HC10" s="186"/>
      <c r="HD10" s="186"/>
      <c r="HE10" s="186"/>
      <c r="HF10" s="186"/>
      <c r="HG10" s="186"/>
      <c r="HH10" s="186"/>
      <c r="HI10" s="186"/>
      <c r="HJ10" s="186"/>
      <c r="HK10" s="186"/>
      <c r="HL10" s="186"/>
      <c r="HM10" s="186"/>
      <c r="HN10" s="186"/>
      <c r="HO10" s="186"/>
      <c r="HP10" s="186"/>
      <c r="HQ10" s="186"/>
      <c r="HR10" s="186"/>
      <c r="HS10" s="186"/>
      <c r="HT10" s="186"/>
      <c r="HU10" s="186"/>
      <c r="HV10" s="186"/>
      <c r="HW10" s="186"/>
      <c r="HX10" s="186"/>
      <c r="HY10" s="186"/>
      <c r="HZ10" s="186"/>
      <c r="IA10" s="186"/>
      <c r="IB10" s="186"/>
      <c r="IC10" s="186"/>
      <c r="ID10" s="186"/>
      <c r="IE10" s="186"/>
      <c r="IF10" s="186"/>
      <c r="IG10" s="186"/>
      <c r="IH10" s="186"/>
    </row>
    <row r="11" spans="1:248" x14ac:dyDescent="0.3">
      <c r="A11" s="4" t="s">
        <v>359</v>
      </c>
      <c r="B11" s="4">
        <v>99</v>
      </c>
      <c r="C11" s="155">
        <f>VLOOKUP($A11,CAPEX!$A:$I,7,0)/1/1000</f>
        <v>200</v>
      </c>
      <c r="D11" s="190"/>
      <c r="E11" s="190"/>
      <c r="F11" s="190"/>
      <c r="G11" s="190"/>
      <c r="H11" s="190"/>
      <c r="I11" s="190"/>
      <c r="J11" s="190"/>
      <c r="K11" s="190"/>
      <c r="L11" s="183"/>
      <c r="M11" s="183"/>
      <c r="N11" s="183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  <c r="BS11" s="155"/>
      <c r="BT11" s="155"/>
      <c r="BU11" s="155"/>
      <c r="BV11" s="155"/>
      <c r="BW11" s="155"/>
      <c r="BX11" s="155"/>
      <c r="BY11" s="155"/>
      <c r="BZ11" s="155"/>
      <c r="CA11" s="155"/>
      <c r="CB11" s="155"/>
      <c r="CC11" s="155"/>
      <c r="CD11" s="155"/>
      <c r="CE11" s="155"/>
      <c r="CF11" s="155"/>
      <c r="CG11" s="155"/>
      <c r="CH11" s="155"/>
      <c r="CI11" s="155"/>
      <c r="CJ11" s="155"/>
      <c r="CK11" s="155"/>
      <c r="CL11" s="155"/>
      <c r="CM11" s="155"/>
      <c r="CN11" s="155"/>
      <c r="CO11" s="155"/>
      <c r="CP11" s="155"/>
      <c r="CQ11" s="155"/>
      <c r="CR11" s="155"/>
      <c r="CS11" s="155"/>
      <c r="CT11" s="155"/>
      <c r="CU11" s="155"/>
      <c r="CV11" s="155"/>
      <c r="CW11" s="155"/>
      <c r="CX11" s="155"/>
      <c r="CY11" s="155"/>
      <c r="CZ11" s="155"/>
      <c r="DA11" s="155"/>
      <c r="DB11" s="155"/>
      <c r="DC11" s="155"/>
      <c r="DD11" s="155"/>
      <c r="DE11" s="155"/>
      <c r="DF11" s="155"/>
      <c r="DG11" s="155"/>
      <c r="DH11" s="155"/>
      <c r="DI11" s="155"/>
      <c r="DJ11" s="155"/>
      <c r="DK11" s="155"/>
      <c r="DL11" s="155"/>
      <c r="DM11" s="155"/>
      <c r="DN11" s="155"/>
      <c r="DO11" s="155"/>
      <c r="DP11" s="155"/>
      <c r="DQ11" s="155"/>
      <c r="DR11" s="155"/>
      <c r="DS11" s="155"/>
      <c r="DT11" s="155"/>
      <c r="DU11" s="155"/>
      <c r="DV11" s="155"/>
      <c r="DW11" s="155"/>
      <c r="DX11" s="155"/>
      <c r="DY11" s="155"/>
      <c r="DZ11" s="155"/>
      <c r="EA11" s="155"/>
      <c r="EB11" s="155"/>
      <c r="EC11" s="155"/>
      <c r="ED11" s="155"/>
      <c r="EE11" s="155"/>
      <c r="EF11" s="155"/>
      <c r="EG11" s="155"/>
      <c r="EH11" s="155"/>
      <c r="EI11" s="155"/>
      <c r="EJ11" s="155"/>
      <c r="EK11" s="155"/>
      <c r="EL11" s="155"/>
      <c r="EM11" s="155"/>
      <c r="EN11" s="155"/>
      <c r="EO11" s="155"/>
      <c r="EP11" s="155"/>
      <c r="EQ11" s="155"/>
      <c r="ER11" s="155"/>
      <c r="ES11" s="155"/>
      <c r="ET11" s="155"/>
      <c r="EU11" s="155"/>
      <c r="EV11" s="155"/>
      <c r="EW11" s="155"/>
      <c r="EX11" s="155"/>
      <c r="EY11" s="155"/>
      <c r="EZ11" s="155"/>
      <c r="FA11" s="155"/>
      <c r="FB11" s="155"/>
      <c r="FC11" s="155"/>
      <c r="FD11" s="155"/>
      <c r="FE11" s="155"/>
      <c r="FF11" s="155"/>
      <c r="FG11" s="155"/>
      <c r="FH11" s="155"/>
      <c r="FI11" s="155"/>
      <c r="FJ11" s="155"/>
      <c r="FK11" s="155"/>
      <c r="FL11" s="155"/>
      <c r="FM11" s="155"/>
      <c r="FN11" s="155"/>
      <c r="FO11" s="155"/>
      <c r="FP11" s="155"/>
      <c r="FQ11" s="155"/>
      <c r="FR11" s="155"/>
      <c r="FS11" s="155"/>
      <c r="FT11" s="155"/>
      <c r="FU11" s="155"/>
      <c r="FV11" s="155"/>
      <c r="FW11" s="155"/>
      <c r="FX11" s="155"/>
      <c r="FY11" s="155"/>
      <c r="FZ11" s="155"/>
      <c r="GA11" s="155"/>
      <c r="GB11" s="155"/>
      <c r="GC11" s="155"/>
      <c r="GD11" s="155"/>
      <c r="GE11" s="155"/>
      <c r="GF11" s="155"/>
      <c r="GG11" s="155"/>
      <c r="GH11" s="155"/>
      <c r="GI11" s="155"/>
      <c r="GJ11" s="155"/>
      <c r="GK11" s="155"/>
      <c r="GL11" s="155"/>
      <c r="GM11" s="155"/>
      <c r="GN11" s="155"/>
      <c r="GO11" s="155"/>
      <c r="GP11" s="155"/>
      <c r="GQ11" s="155"/>
      <c r="GR11" s="155"/>
      <c r="GS11" s="155"/>
      <c r="GT11" s="155"/>
      <c r="GU11" s="155"/>
      <c r="GV11" s="155"/>
      <c r="GW11" s="155"/>
      <c r="GX11" s="155"/>
      <c r="GY11" s="155"/>
      <c r="GZ11" s="155"/>
      <c r="HA11" s="155"/>
      <c r="HB11" s="155"/>
      <c r="HC11" s="155"/>
      <c r="HD11" s="155"/>
      <c r="HE11" s="155"/>
      <c r="HF11" s="155"/>
      <c r="HG11" s="155"/>
      <c r="HH11" s="155"/>
      <c r="HI11" s="155"/>
      <c r="HJ11" s="155"/>
      <c r="HK11" s="155"/>
      <c r="HL11" s="155"/>
      <c r="HM11" s="155"/>
      <c r="HN11" s="155"/>
      <c r="HO11" s="155"/>
      <c r="HP11" s="155"/>
      <c r="HQ11" s="155"/>
      <c r="HR11" s="155"/>
      <c r="HS11" s="155"/>
      <c r="HT11" s="155"/>
      <c r="HU11" s="155"/>
      <c r="HV11" s="155"/>
      <c r="HW11" s="155"/>
      <c r="HX11" s="155"/>
      <c r="HY11" s="155"/>
      <c r="HZ11" s="155"/>
      <c r="IA11" s="155"/>
      <c r="IB11" s="155"/>
      <c r="IC11" s="155"/>
      <c r="ID11" s="155"/>
      <c r="IE11" s="155"/>
      <c r="IF11" s="155"/>
      <c r="IG11" s="155"/>
      <c r="IH11" s="155"/>
      <c r="II11" s="155"/>
      <c r="IJ11" s="155"/>
      <c r="IK11" s="155"/>
      <c r="IL11" s="155"/>
      <c r="IM11" s="155"/>
      <c r="IN11" s="155"/>
    </row>
    <row r="12" spans="1:248" x14ac:dyDescent="0.3">
      <c r="A12" s="4" t="s">
        <v>360</v>
      </c>
      <c r="B12" s="4">
        <v>99</v>
      </c>
      <c r="C12" s="155">
        <f>VLOOKUP($A12,CAPEX!$A:$I,7,0)/1/1000</f>
        <v>100</v>
      </c>
      <c r="D12" s="190"/>
      <c r="E12" s="190"/>
      <c r="F12" s="190"/>
      <c r="G12" s="190"/>
      <c r="H12" s="190"/>
      <c r="I12" s="190"/>
      <c r="J12" s="190"/>
      <c r="K12" s="190"/>
      <c r="L12" s="183"/>
      <c r="M12" s="183"/>
      <c r="N12" s="183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5"/>
      <c r="AG12" s="155"/>
      <c r="AH12" s="155"/>
      <c r="AI12" s="155"/>
      <c r="AJ12" s="155"/>
      <c r="AK12" s="155"/>
      <c r="AL12" s="155"/>
      <c r="AM12" s="155"/>
      <c r="AN12" s="155"/>
      <c r="AO12" s="155"/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  <c r="AZ12" s="155"/>
      <c r="BA12" s="155"/>
      <c r="BB12" s="155"/>
      <c r="BC12" s="155"/>
      <c r="BD12" s="155"/>
      <c r="BE12" s="155"/>
      <c r="BF12" s="155"/>
      <c r="BG12" s="155"/>
      <c r="BH12" s="155"/>
      <c r="BI12" s="155"/>
      <c r="BJ12" s="155"/>
      <c r="BK12" s="155"/>
      <c r="BL12" s="155"/>
      <c r="BM12" s="155"/>
      <c r="BN12" s="155"/>
      <c r="BO12" s="155"/>
      <c r="BP12" s="155"/>
      <c r="BQ12" s="155"/>
      <c r="BR12" s="155"/>
      <c r="BS12" s="155"/>
      <c r="BT12" s="155"/>
      <c r="BU12" s="155"/>
      <c r="BV12" s="155"/>
      <c r="BW12" s="155"/>
      <c r="BX12" s="155"/>
      <c r="BY12" s="155"/>
      <c r="BZ12" s="155"/>
      <c r="CA12" s="155"/>
      <c r="CB12" s="155"/>
      <c r="CC12" s="155"/>
      <c r="CD12" s="155"/>
      <c r="CE12" s="155"/>
      <c r="CF12" s="155"/>
      <c r="CG12" s="155"/>
      <c r="CH12" s="155"/>
      <c r="CI12" s="155"/>
      <c r="CJ12" s="155"/>
      <c r="CK12" s="155"/>
      <c r="CL12" s="155"/>
      <c r="CM12" s="155"/>
      <c r="CN12" s="155"/>
      <c r="CO12" s="155"/>
      <c r="CP12" s="155"/>
      <c r="CQ12" s="155"/>
      <c r="CR12" s="155"/>
      <c r="CS12" s="155"/>
      <c r="CT12" s="155"/>
      <c r="CU12" s="155"/>
      <c r="CV12" s="155"/>
      <c r="CW12" s="155"/>
      <c r="CX12" s="155"/>
      <c r="CY12" s="155"/>
      <c r="CZ12" s="155"/>
      <c r="DA12" s="155"/>
      <c r="DB12" s="155"/>
      <c r="DC12" s="155"/>
      <c r="DD12" s="155"/>
      <c r="DE12" s="155"/>
      <c r="DF12" s="155"/>
      <c r="DG12" s="155"/>
      <c r="DH12" s="155"/>
      <c r="DI12" s="155"/>
      <c r="DJ12" s="155"/>
      <c r="DK12" s="155"/>
      <c r="DL12" s="155"/>
      <c r="DM12" s="155"/>
      <c r="DN12" s="155"/>
      <c r="DO12" s="155"/>
      <c r="DP12" s="155"/>
      <c r="DQ12" s="155"/>
      <c r="DR12" s="155"/>
      <c r="DS12" s="155"/>
      <c r="DT12" s="155"/>
      <c r="DU12" s="155"/>
      <c r="DV12" s="155"/>
      <c r="DW12" s="155"/>
      <c r="DX12" s="155"/>
      <c r="DY12" s="155"/>
      <c r="DZ12" s="155"/>
      <c r="EA12" s="155"/>
      <c r="EB12" s="155"/>
      <c r="EC12" s="155"/>
      <c r="ED12" s="155"/>
      <c r="EE12" s="155"/>
      <c r="EF12" s="155"/>
      <c r="EG12" s="155"/>
      <c r="EH12" s="155"/>
      <c r="EI12" s="155"/>
      <c r="EJ12" s="155"/>
      <c r="EK12" s="155"/>
      <c r="EL12" s="155"/>
      <c r="EM12" s="155"/>
      <c r="EN12" s="155"/>
      <c r="EO12" s="155"/>
      <c r="EP12" s="155"/>
      <c r="EQ12" s="155"/>
      <c r="ER12" s="155"/>
      <c r="ES12" s="155"/>
      <c r="ET12" s="155"/>
      <c r="EU12" s="155"/>
      <c r="EV12" s="155"/>
      <c r="EW12" s="155"/>
      <c r="EX12" s="155"/>
      <c r="EY12" s="155"/>
      <c r="EZ12" s="155"/>
      <c r="FA12" s="155"/>
      <c r="FB12" s="155"/>
      <c r="FC12" s="155"/>
      <c r="FD12" s="155"/>
      <c r="FE12" s="155"/>
      <c r="FF12" s="155"/>
      <c r="FG12" s="155"/>
      <c r="FH12" s="155"/>
      <c r="FI12" s="155"/>
      <c r="FJ12" s="155"/>
      <c r="FK12" s="155"/>
      <c r="FL12" s="155"/>
      <c r="FM12" s="155"/>
      <c r="FN12" s="155"/>
      <c r="FO12" s="155"/>
      <c r="FP12" s="155"/>
      <c r="FQ12" s="155"/>
      <c r="FR12" s="155"/>
      <c r="FS12" s="155"/>
      <c r="FT12" s="155"/>
      <c r="FU12" s="155"/>
      <c r="FV12" s="155"/>
      <c r="FW12" s="155"/>
      <c r="FX12" s="155"/>
      <c r="FY12" s="155"/>
      <c r="FZ12" s="155"/>
      <c r="GA12" s="155"/>
      <c r="GB12" s="155"/>
      <c r="GC12" s="155"/>
      <c r="GD12" s="155"/>
      <c r="GE12" s="155"/>
      <c r="GF12" s="155"/>
      <c r="GG12" s="155"/>
      <c r="GH12" s="155"/>
      <c r="GI12" s="155"/>
      <c r="GJ12" s="155"/>
      <c r="GK12" s="155"/>
      <c r="GL12" s="155"/>
      <c r="GM12" s="155"/>
      <c r="GN12" s="155"/>
      <c r="GO12" s="155"/>
      <c r="GP12" s="155"/>
      <c r="GQ12" s="155"/>
      <c r="GR12" s="155"/>
      <c r="GS12" s="155"/>
      <c r="GT12" s="155"/>
      <c r="GU12" s="155"/>
      <c r="GV12" s="155"/>
      <c r="GW12" s="155"/>
      <c r="GX12" s="155"/>
      <c r="GY12" s="155"/>
      <c r="GZ12" s="155"/>
      <c r="HA12" s="155"/>
      <c r="HB12" s="155"/>
      <c r="HC12" s="155"/>
      <c r="HD12" s="155"/>
      <c r="HE12" s="155"/>
      <c r="HF12" s="155"/>
      <c r="HG12" s="155"/>
      <c r="HH12" s="155"/>
      <c r="HI12" s="155"/>
      <c r="HJ12" s="155"/>
      <c r="HK12" s="155"/>
      <c r="HL12" s="155"/>
      <c r="HM12" s="155"/>
      <c r="HN12" s="155"/>
      <c r="HO12" s="155"/>
      <c r="HP12" s="155"/>
      <c r="HQ12" s="155"/>
      <c r="HR12" s="155"/>
      <c r="HS12" s="155"/>
      <c r="HT12" s="155"/>
      <c r="HU12" s="155"/>
      <c r="HV12" s="155"/>
      <c r="HW12" s="155"/>
      <c r="HX12" s="155"/>
      <c r="HY12" s="155"/>
      <c r="HZ12" s="155"/>
      <c r="IA12" s="155"/>
      <c r="IB12" s="155"/>
      <c r="IC12" s="155"/>
      <c r="ID12" s="155"/>
      <c r="IE12" s="155"/>
      <c r="IF12" s="155"/>
      <c r="IG12" s="155"/>
      <c r="IH12" s="155"/>
      <c r="II12" s="155"/>
      <c r="IJ12" s="155"/>
      <c r="IK12" s="155"/>
      <c r="IL12" s="155"/>
      <c r="IM12" s="155"/>
      <c r="IN12" s="155"/>
    </row>
    <row r="13" spans="1:248" x14ac:dyDescent="0.3">
      <c r="A13" s="4" t="s">
        <v>363</v>
      </c>
      <c r="B13" s="4">
        <v>99</v>
      </c>
      <c r="C13" s="155">
        <f>VLOOKUP($A13,CAPEX!$A:$I,7,0)/1/1000</f>
        <v>1000</v>
      </c>
      <c r="D13" s="190"/>
      <c r="E13" s="190"/>
      <c r="F13" s="190"/>
      <c r="G13" s="190"/>
      <c r="H13" s="190"/>
      <c r="I13" s="190"/>
      <c r="J13" s="190"/>
      <c r="K13" s="190"/>
      <c r="L13" s="183"/>
      <c r="M13" s="183"/>
      <c r="N13" s="183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55"/>
      <c r="AP13" s="155"/>
      <c r="AQ13" s="155"/>
      <c r="AR13" s="155"/>
      <c r="AS13" s="155"/>
      <c r="AT13" s="155"/>
      <c r="AU13" s="155"/>
      <c r="AV13" s="155"/>
      <c r="AW13" s="155"/>
      <c r="AX13" s="155"/>
      <c r="AY13" s="155"/>
      <c r="AZ13" s="155"/>
      <c r="BA13" s="155"/>
      <c r="BB13" s="155"/>
      <c r="BC13" s="155"/>
      <c r="BD13" s="155"/>
      <c r="BE13" s="155"/>
      <c r="BF13" s="155"/>
      <c r="BG13" s="155"/>
      <c r="BH13" s="155"/>
      <c r="BI13" s="155"/>
      <c r="BJ13" s="155"/>
      <c r="BK13" s="155"/>
      <c r="BL13" s="155"/>
      <c r="BM13" s="155"/>
      <c r="BN13" s="155"/>
      <c r="BO13" s="155"/>
      <c r="BP13" s="155"/>
      <c r="BQ13" s="155"/>
      <c r="BR13" s="155"/>
      <c r="BS13" s="155"/>
      <c r="BT13" s="155"/>
      <c r="BU13" s="155"/>
      <c r="BV13" s="155"/>
      <c r="BW13" s="155"/>
      <c r="BX13" s="155"/>
      <c r="BY13" s="155"/>
      <c r="BZ13" s="155"/>
      <c r="CA13" s="155"/>
      <c r="CB13" s="155"/>
      <c r="CC13" s="155"/>
      <c r="CD13" s="155"/>
      <c r="CE13" s="155"/>
      <c r="CF13" s="155"/>
      <c r="CG13" s="155"/>
      <c r="CH13" s="155"/>
      <c r="CI13" s="155"/>
      <c r="CJ13" s="155"/>
      <c r="CK13" s="155"/>
      <c r="CL13" s="155"/>
      <c r="CM13" s="155"/>
      <c r="CN13" s="155"/>
      <c r="CO13" s="155"/>
      <c r="CP13" s="155"/>
      <c r="CQ13" s="155"/>
      <c r="CR13" s="155"/>
      <c r="CS13" s="155"/>
      <c r="CT13" s="155"/>
      <c r="CU13" s="155"/>
      <c r="CV13" s="155"/>
      <c r="CW13" s="155"/>
      <c r="CX13" s="155"/>
      <c r="CY13" s="155"/>
      <c r="CZ13" s="155"/>
      <c r="DA13" s="155"/>
      <c r="DB13" s="155"/>
      <c r="DC13" s="155"/>
      <c r="DD13" s="155"/>
      <c r="DE13" s="155"/>
      <c r="DF13" s="155"/>
      <c r="DG13" s="155"/>
      <c r="DH13" s="155"/>
      <c r="DI13" s="155"/>
      <c r="DJ13" s="155"/>
      <c r="DK13" s="155"/>
      <c r="DL13" s="155"/>
      <c r="DM13" s="155"/>
      <c r="DN13" s="155"/>
      <c r="DO13" s="155"/>
      <c r="DP13" s="155"/>
      <c r="DQ13" s="155"/>
      <c r="DR13" s="155"/>
      <c r="DS13" s="155"/>
      <c r="DT13" s="155"/>
      <c r="DU13" s="155"/>
      <c r="DV13" s="155"/>
      <c r="DW13" s="155"/>
      <c r="DX13" s="155"/>
      <c r="DY13" s="155"/>
      <c r="DZ13" s="155"/>
      <c r="EA13" s="155"/>
      <c r="EB13" s="155"/>
      <c r="EC13" s="155"/>
      <c r="ED13" s="155"/>
      <c r="EE13" s="155"/>
      <c r="EF13" s="155"/>
      <c r="EG13" s="155"/>
      <c r="EH13" s="155"/>
      <c r="EI13" s="155"/>
      <c r="EJ13" s="155"/>
      <c r="EK13" s="155"/>
      <c r="EL13" s="155"/>
      <c r="EM13" s="155"/>
      <c r="EN13" s="155"/>
      <c r="EO13" s="155"/>
      <c r="EP13" s="155"/>
      <c r="EQ13" s="155"/>
      <c r="ER13" s="155"/>
      <c r="ES13" s="155"/>
      <c r="ET13" s="155"/>
      <c r="EU13" s="155"/>
      <c r="EV13" s="155"/>
      <c r="EW13" s="155"/>
      <c r="EX13" s="155"/>
      <c r="EY13" s="155"/>
      <c r="EZ13" s="155"/>
      <c r="FA13" s="155"/>
      <c r="FB13" s="155"/>
      <c r="FC13" s="155"/>
      <c r="FD13" s="155"/>
      <c r="FE13" s="155"/>
      <c r="FF13" s="155"/>
      <c r="FG13" s="155"/>
      <c r="FH13" s="155"/>
      <c r="FI13" s="155"/>
      <c r="FJ13" s="155"/>
      <c r="FK13" s="155"/>
      <c r="FL13" s="155"/>
      <c r="FM13" s="155"/>
      <c r="FN13" s="155"/>
      <c r="FO13" s="155"/>
      <c r="FP13" s="155"/>
      <c r="FQ13" s="155"/>
      <c r="FR13" s="155"/>
      <c r="FS13" s="155"/>
      <c r="FT13" s="155"/>
      <c r="FU13" s="155"/>
      <c r="FV13" s="155"/>
      <c r="FW13" s="155"/>
      <c r="FX13" s="155"/>
      <c r="FY13" s="155"/>
      <c r="FZ13" s="155"/>
      <c r="GA13" s="155"/>
      <c r="GB13" s="155"/>
      <c r="GC13" s="155"/>
      <c r="GD13" s="155"/>
      <c r="GE13" s="155"/>
      <c r="GF13" s="155"/>
      <c r="GG13" s="155"/>
      <c r="GH13" s="155"/>
      <c r="GI13" s="155"/>
      <c r="GJ13" s="155"/>
      <c r="GK13" s="155"/>
      <c r="GL13" s="155"/>
      <c r="GM13" s="155"/>
      <c r="GN13" s="155"/>
      <c r="GO13" s="155"/>
      <c r="GP13" s="155"/>
      <c r="GQ13" s="155"/>
      <c r="GR13" s="155"/>
      <c r="GS13" s="155"/>
      <c r="GT13" s="155"/>
      <c r="GU13" s="155"/>
      <c r="GV13" s="155"/>
      <c r="GW13" s="155"/>
      <c r="GX13" s="155"/>
      <c r="GY13" s="155"/>
      <c r="GZ13" s="155"/>
      <c r="HA13" s="155"/>
      <c r="HB13" s="155"/>
      <c r="HC13" s="155"/>
      <c r="HD13" s="155"/>
      <c r="HE13" s="155"/>
      <c r="HF13" s="155"/>
      <c r="HG13" s="155"/>
      <c r="HH13" s="155"/>
      <c r="HI13" s="155"/>
      <c r="HJ13" s="155"/>
      <c r="HK13" s="155"/>
      <c r="HL13" s="155"/>
      <c r="HM13" s="155"/>
      <c r="HN13" s="155"/>
      <c r="HO13" s="155"/>
      <c r="HP13" s="155"/>
      <c r="HQ13" s="155"/>
      <c r="HR13" s="155"/>
      <c r="HS13" s="155"/>
      <c r="HT13" s="155"/>
      <c r="HU13" s="155"/>
      <c r="HV13" s="155"/>
      <c r="HW13" s="155"/>
      <c r="HX13" s="155"/>
      <c r="HY13" s="155"/>
      <c r="HZ13" s="155"/>
      <c r="IA13" s="155"/>
      <c r="IB13" s="155"/>
      <c r="IC13" s="155"/>
      <c r="ID13" s="155"/>
      <c r="IE13" s="155"/>
      <c r="IF13" s="155"/>
      <c r="IG13" s="155"/>
      <c r="IH13" s="155"/>
      <c r="II13" s="155"/>
      <c r="IJ13" s="155"/>
      <c r="IK13" s="155"/>
      <c r="IL13" s="155"/>
      <c r="IM13" s="155"/>
      <c r="IN13" s="155"/>
    </row>
    <row r="14" spans="1:248" x14ac:dyDescent="0.3">
      <c r="A14" s="4" t="s">
        <v>384</v>
      </c>
      <c r="B14" s="4">
        <v>99</v>
      </c>
      <c r="C14" s="155">
        <f>VLOOKUP($A14,CAPEX!$A:$I,7,0)/4/1000</f>
        <v>200</v>
      </c>
      <c r="D14" s="190">
        <f t="shared" ref="D14:F14" si="23">C14</f>
        <v>200</v>
      </c>
      <c r="E14" s="190">
        <f t="shared" si="23"/>
        <v>200</v>
      </c>
      <c r="F14" s="190">
        <f t="shared" si="23"/>
        <v>200</v>
      </c>
      <c r="G14" s="190"/>
      <c r="H14" s="190"/>
      <c r="I14" s="190"/>
      <c r="J14" s="190"/>
      <c r="K14" s="190"/>
      <c r="L14" s="183"/>
      <c r="M14" s="183"/>
      <c r="N14" s="183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  <c r="ER14" s="155"/>
      <c r="ES14" s="155"/>
      <c r="ET14" s="155"/>
      <c r="EU14" s="155"/>
      <c r="EV14" s="155"/>
      <c r="EW14" s="155"/>
      <c r="EX14" s="155"/>
      <c r="EY14" s="155"/>
      <c r="EZ14" s="155"/>
      <c r="FA14" s="155"/>
      <c r="FB14" s="155"/>
      <c r="FC14" s="155"/>
      <c r="FD14" s="155"/>
      <c r="FE14" s="155"/>
      <c r="FF14" s="155"/>
      <c r="FG14" s="155"/>
      <c r="FH14" s="155"/>
      <c r="FI14" s="155"/>
      <c r="FJ14" s="155"/>
      <c r="FK14" s="155"/>
      <c r="FL14" s="155"/>
      <c r="FM14" s="155"/>
      <c r="FN14" s="155"/>
      <c r="FO14" s="155"/>
      <c r="FP14" s="155"/>
      <c r="FQ14" s="155"/>
      <c r="FR14" s="155"/>
      <c r="FS14" s="155"/>
      <c r="FT14" s="155"/>
      <c r="FU14" s="155"/>
      <c r="FV14" s="155"/>
      <c r="FW14" s="155"/>
      <c r="FX14" s="155"/>
      <c r="FY14" s="155"/>
      <c r="FZ14" s="155"/>
      <c r="GA14" s="155"/>
      <c r="GB14" s="155"/>
      <c r="GC14" s="155"/>
      <c r="GD14" s="155"/>
      <c r="GE14" s="155"/>
      <c r="GF14" s="155"/>
      <c r="GG14" s="155"/>
      <c r="GH14" s="155"/>
      <c r="GI14" s="155"/>
      <c r="GJ14" s="155"/>
      <c r="GK14" s="155"/>
      <c r="GL14" s="155"/>
      <c r="GM14" s="155"/>
      <c r="GN14" s="155"/>
      <c r="GO14" s="155"/>
      <c r="GP14" s="155"/>
      <c r="GQ14" s="155"/>
      <c r="GR14" s="155"/>
      <c r="GS14" s="155"/>
      <c r="GT14" s="155"/>
      <c r="GU14" s="155"/>
      <c r="GV14" s="155"/>
      <c r="GW14" s="155"/>
      <c r="GX14" s="155"/>
      <c r="GY14" s="155"/>
      <c r="GZ14" s="155"/>
      <c r="HA14" s="155"/>
      <c r="HB14" s="155"/>
      <c r="HC14" s="155"/>
      <c r="HD14" s="155"/>
      <c r="HE14" s="155"/>
      <c r="HF14" s="155"/>
      <c r="HG14" s="155"/>
      <c r="HH14" s="155"/>
      <c r="HI14" s="155"/>
      <c r="HJ14" s="155"/>
      <c r="HK14" s="155"/>
      <c r="HL14" s="155"/>
      <c r="HM14" s="155"/>
      <c r="HN14" s="155"/>
      <c r="HO14" s="155"/>
      <c r="HP14" s="155"/>
      <c r="HQ14" s="155"/>
      <c r="HR14" s="155"/>
      <c r="HS14" s="155"/>
      <c r="HT14" s="155"/>
      <c r="HU14" s="155"/>
      <c r="HV14" s="155"/>
      <c r="HW14" s="155"/>
      <c r="HX14" s="155"/>
      <c r="HY14" s="155"/>
      <c r="HZ14" s="155"/>
      <c r="IA14" s="155"/>
      <c r="IB14" s="155"/>
      <c r="IC14" s="155"/>
      <c r="ID14" s="155"/>
      <c r="IE14" s="155"/>
      <c r="IF14" s="155"/>
      <c r="IG14" s="155"/>
      <c r="IH14" s="155"/>
      <c r="II14" s="155"/>
      <c r="IJ14" s="155"/>
      <c r="IK14" s="155"/>
      <c r="IL14" s="155"/>
      <c r="IM14" s="155"/>
      <c r="IN14" s="155"/>
    </row>
    <row r="15" spans="1:248" x14ac:dyDescent="0.3">
      <c r="A15" s="187" t="s">
        <v>372</v>
      </c>
      <c r="B15" s="218"/>
      <c r="C15" s="191"/>
      <c r="D15" s="191"/>
      <c r="E15" s="191"/>
      <c r="F15" s="191"/>
      <c r="G15" s="191"/>
      <c r="H15" s="191"/>
      <c r="I15" s="191"/>
      <c r="J15" s="191"/>
      <c r="K15" s="191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  <c r="BT15" s="186"/>
      <c r="BU15" s="186"/>
      <c r="BV15" s="186"/>
      <c r="BW15" s="186"/>
      <c r="BX15" s="186"/>
      <c r="BY15" s="186"/>
      <c r="BZ15" s="186"/>
      <c r="CA15" s="186"/>
      <c r="CB15" s="186"/>
      <c r="CC15" s="186"/>
      <c r="CD15" s="186"/>
      <c r="CE15" s="186"/>
      <c r="CF15" s="186"/>
      <c r="CG15" s="186"/>
      <c r="CH15" s="186"/>
      <c r="CI15" s="186"/>
      <c r="CJ15" s="186"/>
      <c r="CK15" s="186"/>
      <c r="CL15" s="186"/>
      <c r="CM15" s="186"/>
      <c r="CN15" s="186"/>
      <c r="CO15" s="186"/>
      <c r="CP15" s="186"/>
      <c r="CQ15" s="186"/>
      <c r="CR15" s="186"/>
      <c r="CS15" s="186"/>
      <c r="CT15" s="186"/>
      <c r="CU15" s="186"/>
      <c r="CV15" s="186"/>
      <c r="CW15" s="186"/>
      <c r="CX15" s="186"/>
      <c r="CY15" s="186"/>
      <c r="CZ15" s="186"/>
      <c r="DA15" s="186"/>
      <c r="DB15" s="186"/>
      <c r="DC15" s="186"/>
      <c r="DD15" s="186"/>
      <c r="DE15" s="186"/>
      <c r="DF15" s="186"/>
      <c r="DG15" s="186"/>
      <c r="DH15" s="186"/>
      <c r="DI15" s="186"/>
      <c r="DJ15" s="186"/>
      <c r="DK15" s="186"/>
      <c r="DL15" s="186"/>
      <c r="DM15" s="186"/>
      <c r="DN15" s="186"/>
      <c r="DO15" s="186"/>
      <c r="DP15" s="186"/>
      <c r="DQ15" s="186"/>
      <c r="DR15" s="186"/>
      <c r="DS15" s="186"/>
      <c r="DT15" s="186"/>
      <c r="DU15" s="186"/>
      <c r="DV15" s="186"/>
      <c r="DW15" s="186"/>
      <c r="DX15" s="186"/>
      <c r="DY15" s="186"/>
      <c r="DZ15" s="186"/>
      <c r="EA15" s="186"/>
      <c r="EB15" s="186"/>
      <c r="EC15" s="186"/>
      <c r="ED15" s="186"/>
      <c r="EE15" s="186"/>
      <c r="EF15" s="186"/>
      <c r="EG15" s="186"/>
      <c r="EH15" s="186"/>
      <c r="EI15" s="186"/>
      <c r="EJ15" s="186"/>
      <c r="EK15" s="186"/>
      <c r="EL15" s="186"/>
      <c r="EM15" s="186"/>
      <c r="EN15" s="186"/>
      <c r="EO15" s="186"/>
      <c r="EP15" s="186"/>
      <c r="EQ15" s="186"/>
      <c r="ER15" s="186"/>
      <c r="ES15" s="186"/>
      <c r="ET15" s="186"/>
      <c r="EU15" s="186"/>
      <c r="EV15" s="186"/>
      <c r="EW15" s="186"/>
      <c r="EX15" s="186"/>
      <c r="EY15" s="186"/>
      <c r="EZ15" s="186"/>
      <c r="FA15" s="186"/>
      <c r="FB15" s="186"/>
      <c r="FC15" s="186"/>
      <c r="FD15" s="186"/>
      <c r="FE15" s="186"/>
      <c r="FF15" s="186"/>
      <c r="FG15" s="186"/>
      <c r="FH15" s="186"/>
      <c r="FI15" s="186"/>
      <c r="FJ15" s="186"/>
      <c r="FK15" s="186"/>
      <c r="FL15" s="186"/>
      <c r="FM15" s="186"/>
      <c r="FN15" s="186"/>
      <c r="FO15" s="186"/>
      <c r="FP15" s="186"/>
      <c r="FQ15" s="186"/>
      <c r="FR15" s="186"/>
      <c r="FS15" s="186"/>
      <c r="FT15" s="186"/>
      <c r="FU15" s="186"/>
      <c r="FV15" s="186"/>
      <c r="FW15" s="186"/>
      <c r="FX15" s="186"/>
      <c r="FY15" s="186"/>
      <c r="FZ15" s="186"/>
      <c r="GA15" s="186"/>
      <c r="GB15" s="186"/>
      <c r="GC15" s="186"/>
      <c r="GD15" s="186"/>
      <c r="GE15" s="186"/>
      <c r="GF15" s="186"/>
      <c r="GG15" s="186"/>
      <c r="GH15" s="186"/>
      <c r="GI15" s="186"/>
      <c r="GJ15" s="186"/>
      <c r="GK15" s="186"/>
      <c r="GL15" s="186"/>
      <c r="GM15" s="186"/>
      <c r="GN15" s="186"/>
      <c r="GO15" s="186"/>
      <c r="GP15" s="186"/>
      <c r="GQ15" s="186"/>
      <c r="GR15" s="186"/>
      <c r="GS15" s="186"/>
      <c r="GT15" s="186"/>
      <c r="GU15" s="186"/>
      <c r="GV15" s="186"/>
      <c r="GW15" s="186"/>
      <c r="GX15" s="186"/>
      <c r="GY15" s="186"/>
      <c r="GZ15" s="186"/>
      <c r="HA15" s="186"/>
      <c r="HB15" s="186"/>
      <c r="HC15" s="186"/>
      <c r="HD15" s="186"/>
      <c r="HE15" s="186"/>
      <c r="HF15" s="186"/>
      <c r="HG15" s="186"/>
      <c r="HH15" s="186"/>
      <c r="HI15" s="186"/>
      <c r="HJ15" s="186"/>
      <c r="HK15" s="186"/>
      <c r="HL15" s="186"/>
      <c r="HM15" s="186"/>
      <c r="HN15" s="186"/>
      <c r="HO15" s="186"/>
      <c r="HP15" s="186"/>
      <c r="HQ15" s="186"/>
      <c r="HR15" s="186"/>
      <c r="HS15" s="186"/>
      <c r="HT15" s="186"/>
      <c r="HU15" s="186"/>
      <c r="HV15" s="186"/>
      <c r="HW15" s="186"/>
      <c r="HX15" s="186"/>
      <c r="HY15" s="186"/>
      <c r="HZ15" s="186"/>
      <c r="IA15" s="186"/>
      <c r="IB15" s="186"/>
      <c r="IC15" s="186"/>
      <c r="ID15" s="186"/>
      <c r="IE15" s="186"/>
      <c r="IF15" s="186"/>
      <c r="IG15" s="186"/>
      <c r="IH15" s="186"/>
    </row>
    <row r="16" spans="1:248" s="200" customFormat="1" x14ac:dyDescent="0.3">
      <c r="A16" s="196" t="s">
        <v>321</v>
      </c>
      <c r="B16" s="196">
        <v>11</v>
      </c>
      <c r="C16" s="197"/>
      <c r="D16" s="198"/>
      <c r="E16" s="198"/>
      <c r="G16" s="198">
        <f>VLOOKUP($A16,CAPEX!$A:$I,7,0)/6/1000</f>
        <v>1190.6911116666665</v>
      </c>
      <c r="H16" s="198">
        <f>G16</f>
        <v>1190.6911116666665</v>
      </c>
      <c r="I16" s="198">
        <f t="shared" ref="I16:L16" si="24">H16</f>
        <v>1190.6911116666665</v>
      </c>
      <c r="J16" s="198">
        <f t="shared" si="24"/>
        <v>1190.6911116666665</v>
      </c>
      <c r="K16" s="198">
        <f t="shared" si="24"/>
        <v>1190.6911116666665</v>
      </c>
      <c r="L16" s="198">
        <f t="shared" si="24"/>
        <v>1190.6911116666665</v>
      </c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S16" s="198">
        <f t="shared" ref="DS16:ED23" si="25">C16</f>
        <v>0</v>
      </c>
      <c r="DT16" s="198">
        <f t="shared" si="25"/>
        <v>0</v>
      </c>
      <c r="DU16" s="198">
        <f t="shared" si="25"/>
        <v>0</v>
      </c>
      <c r="DV16" s="198">
        <f t="shared" si="25"/>
        <v>0</v>
      </c>
      <c r="DW16" s="198">
        <f t="shared" si="25"/>
        <v>1190.6911116666665</v>
      </c>
      <c r="DX16" s="198">
        <f t="shared" si="25"/>
        <v>1190.6911116666665</v>
      </c>
      <c r="DY16" s="198">
        <f t="shared" si="25"/>
        <v>1190.6911116666665</v>
      </c>
      <c r="DZ16" s="198">
        <f t="shared" si="25"/>
        <v>1190.6911116666665</v>
      </c>
      <c r="EA16" s="198">
        <f t="shared" si="25"/>
        <v>1190.6911116666665</v>
      </c>
      <c r="EB16" s="198">
        <f t="shared" si="25"/>
        <v>1190.6911116666665</v>
      </c>
      <c r="EC16" s="198">
        <f t="shared" si="25"/>
        <v>0</v>
      </c>
      <c r="ED16" s="198">
        <f t="shared" si="25"/>
        <v>0</v>
      </c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</row>
    <row r="17" spans="1:242" s="200" customFormat="1" x14ac:dyDescent="0.3">
      <c r="A17" s="201" t="s">
        <v>356</v>
      </c>
      <c r="B17" s="201">
        <v>11</v>
      </c>
      <c r="C17" s="198"/>
      <c r="E17" s="198"/>
      <c r="G17" s="198">
        <f>VLOOKUP($A17,CAPEX!$A:$I,7,0)/8/1000</f>
        <v>16.3125</v>
      </c>
      <c r="H17" s="198">
        <f t="shared" ref="H17:N22" si="26">G17</f>
        <v>16.3125</v>
      </c>
      <c r="I17" s="198">
        <f t="shared" si="26"/>
        <v>16.3125</v>
      </c>
      <c r="J17" s="198">
        <f t="shared" si="26"/>
        <v>16.3125</v>
      </c>
      <c r="K17" s="198">
        <f t="shared" si="26"/>
        <v>16.3125</v>
      </c>
      <c r="L17" s="198">
        <f t="shared" si="26"/>
        <v>16.3125</v>
      </c>
      <c r="M17" s="198">
        <f t="shared" si="26"/>
        <v>16.3125</v>
      </c>
      <c r="N17" s="198">
        <f t="shared" si="26"/>
        <v>16.3125</v>
      </c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S17" s="198">
        <f t="shared" si="25"/>
        <v>0</v>
      </c>
      <c r="DT17" s="198">
        <f t="shared" si="25"/>
        <v>0</v>
      </c>
      <c r="DU17" s="198">
        <f t="shared" si="25"/>
        <v>0</v>
      </c>
      <c r="DV17" s="198">
        <f t="shared" si="25"/>
        <v>0</v>
      </c>
      <c r="DW17" s="198">
        <f t="shared" si="25"/>
        <v>16.3125</v>
      </c>
      <c r="DX17" s="198">
        <f t="shared" si="25"/>
        <v>16.3125</v>
      </c>
      <c r="DY17" s="198">
        <f t="shared" si="25"/>
        <v>16.3125</v>
      </c>
      <c r="DZ17" s="198">
        <f t="shared" si="25"/>
        <v>16.3125</v>
      </c>
      <c r="EA17" s="198">
        <f t="shared" si="25"/>
        <v>16.3125</v>
      </c>
      <c r="EB17" s="198">
        <f t="shared" si="25"/>
        <v>16.3125</v>
      </c>
      <c r="EC17" s="198">
        <f t="shared" si="25"/>
        <v>16.3125</v>
      </c>
      <c r="ED17" s="198">
        <f t="shared" si="25"/>
        <v>16.3125</v>
      </c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</row>
    <row r="18" spans="1:242" s="200" customFormat="1" x14ac:dyDescent="0.3">
      <c r="A18" s="201" t="s">
        <v>357</v>
      </c>
      <c r="B18" s="201">
        <v>11</v>
      </c>
      <c r="C18" s="198"/>
      <c r="E18" s="198"/>
      <c r="G18" s="198">
        <f>VLOOKUP($A18,CAPEX!$A:$I,7,0)/8/1000</f>
        <v>15.225</v>
      </c>
      <c r="H18" s="198">
        <f t="shared" si="26"/>
        <v>15.225</v>
      </c>
      <c r="I18" s="198">
        <f t="shared" si="26"/>
        <v>15.225</v>
      </c>
      <c r="J18" s="198">
        <f t="shared" si="26"/>
        <v>15.225</v>
      </c>
      <c r="K18" s="198">
        <f t="shared" si="26"/>
        <v>15.225</v>
      </c>
      <c r="L18" s="198">
        <f t="shared" si="26"/>
        <v>15.225</v>
      </c>
      <c r="M18" s="198">
        <f t="shared" si="26"/>
        <v>15.225</v>
      </c>
      <c r="N18" s="198">
        <f t="shared" si="26"/>
        <v>15.225</v>
      </c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S18" s="198">
        <f t="shared" si="25"/>
        <v>0</v>
      </c>
      <c r="DT18" s="198">
        <f t="shared" si="25"/>
        <v>0</v>
      </c>
      <c r="DU18" s="198">
        <f t="shared" si="25"/>
        <v>0</v>
      </c>
      <c r="DV18" s="198">
        <f t="shared" si="25"/>
        <v>0</v>
      </c>
      <c r="DW18" s="198">
        <f t="shared" si="25"/>
        <v>15.225</v>
      </c>
      <c r="DX18" s="198">
        <f t="shared" si="25"/>
        <v>15.225</v>
      </c>
      <c r="DY18" s="198">
        <f t="shared" si="25"/>
        <v>15.225</v>
      </c>
      <c r="DZ18" s="198">
        <f t="shared" si="25"/>
        <v>15.225</v>
      </c>
      <c r="EA18" s="198">
        <f t="shared" si="25"/>
        <v>15.225</v>
      </c>
      <c r="EB18" s="198">
        <f t="shared" si="25"/>
        <v>15.225</v>
      </c>
      <c r="EC18" s="198">
        <f t="shared" si="25"/>
        <v>15.225</v>
      </c>
      <c r="ED18" s="198">
        <f t="shared" si="25"/>
        <v>15.225</v>
      </c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199"/>
      <c r="GD18" s="199"/>
      <c r="GE18" s="199"/>
      <c r="GF18" s="199"/>
      <c r="GG18" s="199"/>
      <c r="GH18" s="199"/>
      <c r="GI18" s="199"/>
      <c r="GJ18" s="199"/>
      <c r="GK18" s="199"/>
      <c r="GL18" s="199"/>
      <c r="GM18" s="199"/>
      <c r="GN18" s="199"/>
      <c r="GO18" s="199"/>
      <c r="GP18" s="199"/>
      <c r="GQ18" s="199"/>
      <c r="GR18" s="199"/>
      <c r="GS18" s="199"/>
      <c r="GT18" s="199"/>
      <c r="GU18" s="199"/>
      <c r="GV18" s="199"/>
      <c r="GW18" s="199"/>
      <c r="GX18" s="199"/>
      <c r="GY18" s="199"/>
      <c r="GZ18" s="199"/>
      <c r="HA18" s="199"/>
      <c r="HB18" s="199"/>
      <c r="HC18" s="199"/>
      <c r="HD18" s="199"/>
      <c r="HE18" s="199"/>
      <c r="HF18" s="199"/>
      <c r="HG18" s="199"/>
      <c r="HH18" s="199"/>
      <c r="HI18" s="199"/>
      <c r="HJ18" s="199"/>
      <c r="HK18" s="199"/>
      <c r="HL18" s="199"/>
      <c r="HM18" s="199"/>
      <c r="HN18" s="199"/>
      <c r="HO18" s="199"/>
      <c r="HP18" s="199"/>
      <c r="HQ18" s="199"/>
      <c r="HR18" s="199"/>
      <c r="HS18" s="199"/>
      <c r="HT18" s="199"/>
      <c r="HU18" s="199"/>
      <c r="HV18" s="199"/>
      <c r="HW18" s="199"/>
      <c r="HX18" s="199"/>
      <c r="HY18" s="199"/>
      <c r="HZ18" s="199"/>
      <c r="IA18" s="199"/>
      <c r="IB18" s="199"/>
      <c r="IC18" s="199"/>
      <c r="ID18" s="199"/>
      <c r="IE18" s="199"/>
      <c r="IF18" s="199"/>
      <c r="IG18" s="199"/>
      <c r="IH18" s="199"/>
    </row>
    <row r="19" spans="1:242" s="200" customFormat="1" x14ac:dyDescent="0.3">
      <c r="A19" s="201" t="s">
        <v>326</v>
      </c>
      <c r="B19" s="201">
        <v>11</v>
      </c>
      <c r="C19" s="198"/>
      <c r="E19" s="198"/>
      <c r="G19" s="198">
        <f>VLOOKUP($A19,CAPEX!$A:$I,7,0)/8/1000</f>
        <v>126.45</v>
      </c>
      <c r="H19" s="198">
        <f t="shared" si="26"/>
        <v>126.45</v>
      </c>
      <c r="I19" s="198">
        <f t="shared" si="26"/>
        <v>126.45</v>
      </c>
      <c r="J19" s="198">
        <f t="shared" si="26"/>
        <v>126.45</v>
      </c>
      <c r="K19" s="198">
        <f t="shared" si="26"/>
        <v>126.45</v>
      </c>
      <c r="L19" s="198">
        <f t="shared" si="26"/>
        <v>126.45</v>
      </c>
      <c r="M19" s="198">
        <f t="shared" si="26"/>
        <v>126.45</v>
      </c>
      <c r="N19" s="198">
        <f t="shared" si="26"/>
        <v>126.45</v>
      </c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S19" s="198">
        <f t="shared" si="25"/>
        <v>0</v>
      </c>
      <c r="DT19" s="198">
        <f t="shared" si="25"/>
        <v>0</v>
      </c>
      <c r="DU19" s="198">
        <f t="shared" si="25"/>
        <v>0</v>
      </c>
      <c r="DV19" s="198">
        <f t="shared" si="25"/>
        <v>0</v>
      </c>
      <c r="DW19" s="198">
        <f t="shared" si="25"/>
        <v>126.45</v>
      </c>
      <c r="DX19" s="198">
        <f t="shared" si="25"/>
        <v>126.45</v>
      </c>
      <c r="DY19" s="198">
        <f t="shared" si="25"/>
        <v>126.45</v>
      </c>
      <c r="DZ19" s="198">
        <f t="shared" si="25"/>
        <v>126.45</v>
      </c>
      <c r="EA19" s="198">
        <f t="shared" si="25"/>
        <v>126.45</v>
      </c>
      <c r="EB19" s="198">
        <f t="shared" si="25"/>
        <v>126.45</v>
      </c>
      <c r="EC19" s="198">
        <f t="shared" si="25"/>
        <v>126.45</v>
      </c>
      <c r="ED19" s="198">
        <f t="shared" si="25"/>
        <v>126.45</v>
      </c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  <c r="GO19" s="199"/>
      <c r="GP19" s="199"/>
      <c r="GQ19" s="199"/>
      <c r="GR19" s="199"/>
      <c r="GS19" s="199"/>
      <c r="GT19" s="199"/>
      <c r="GU19" s="199"/>
      <c r="GV19" s="199"/>
      <c r="GW19" s="199"/>
      <c r="GX19" s="199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99"/>
      <c r="HK19" s="199"/>
      <c r="HL19" s="199"/>
      <c r="HM19" s="199"/>
      <c r="HN19" s="199"/>
      <c r="HO19" s="199"/>
      <c r="HP19" s="199"/>
      <c r="HQ19" s="199"/>
      <c r="HR19" s="199"/>
      <c r="HS19" s="199"/>
      <c r="HT19" s="199"/>
      <c r="HU19" s="199"/>
      <c r="HV19" s="199"/>
      <c r="HW19" s="199"/>
      <c r="HX19" s="199"/>
      <c r="HY19" s="199"/>
      <c r="HZ19" s="199"/>
      <c r="IA19" s="199"/>
      <c r="IB19" s="199"/>
      <c r="IC19" s="199"/>
      <c r="ID19" s="199"/>
      <c r="IE19" s="199"/>
      <c r="IF19" s="199"/>
      <c r="IG19" s="199"/>
      <c r="IH19" s="199"/>
    </row>
    <row r="20" spans="1:242" s="200" customFormat="1" x14ac:dyDescent="0.3">
      <c r="A20" s="201" t="s">
        <v>328</v>
      </c>
      <c r="B20" s="201">
        <v>11</v>
      </c>
      <c r="C20" s="198"/>
      <c r="E20" s="198"/>
      <c r="G20" s="198">
        <f>VLOOKUP($A20,CAPEX!$A:$I,7,0)/8/1000</f>
        <v>31.5</v>
      </c>
      <c r="H20" s="198">
        <f t="shared" si="26"/>
        <v>31.5</v>
      </c>
      <c r="I20" s="198">
        <f t="shared" si="26"/>
        <v>31.5</v>
      </c>
      <c r="J20" s="198">
        <f t="shared" si="26"/>
        <v>31.5</v>
      </c>
      <c r="K20" s="198">
        <f t="shared" si="26"/>
        <v>31.5</v>
      </c>
      <c r="L20" s="198">
        <f t="shared" si="26"/>
        <v>31.5</v>
      </c>
      <c r="M20" s="198">
        <f t="shared" si="26"/>
        <v>31.5</v>
      </c>
      <c r="N20" s="198">
        <f t="shared" si="26"/>
        <v>31.5</v>
      </c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S20" s="198">
        <f t="shared" si="25"/>
        <v>0</v>
      </c>
      <c r="DT20" s="198">
        <f t="shared" si="25"/>
        <v>0</v>
      </c>
      <c r="DU20" s="198">
        <f t="shared" si="25"/>
        <v>0</v>
      </c>
      <c r="DV20" s="198">
        <f t="shared" si="25"/>
        <v>0</v>
      </c>
      <c r="DW20" s="198">
        <f t="shared" si="25"/>
        <v>31.5</v>
      </c>
      <c r="DX20" s="198">
        <f t="shared" si="25"/>
        <v>31.5</v>
      </c>
      <c r="DY20" s="198">
        <f t="shared" si="25"/>
        <v>31.5</v>
      </c>
      <c r="DZ20" s="198">
        <f t="shared" si="25"/>
        <v>31.5</v>
      </c>
      <c r="EA20" s="198">
        <f t="shared" si="25"/>
        <v>31.5</v>
      </c>
      <c r="EB20" s="198">
        <f t="shared" si="25"/>
        <v>31.5</v>
      </c>
      <c r="EC20" s="198">
        <f t="shared" si="25"/>
        <v>31.5</v>
      </c>
      <c r="ED20" s="198">
        <f t="shared" si="25"/>
        <v>31.5</v>
      </c>
      <c r="EE20" s="202"/>
      <c r="EF20" s="202"/>
      <c r="EG20" s="202"/>
      <c r="EH20" s="202"/>
      <c r="EI20" s="202"/>
      <c r="EJ20" s="202"/>
      <c r="EK20" s="202"/>
      <c r="EL20" s="202"/>
      <c r="EM20" s="202"/>
      <c r="EN20" s="202"/>
      <c r="EO20" s="202"/>
      <c r="EP20" s="202"/>
      <c r="EQ20" s="202"/>
      <c r="ER20" s="202"/>
      <c r="ES20" s="202"/>
      <c r="ET20" s="202"/>
      <c r="EU20" s="202"/>
      <c r="EV20" s="202"/>
      <c r="EW20" s="202"/>
      <c r="EX20" s="202"/>
      <c r="EY20" s="202"/>
      <c r="EZ20" s="202"/>
      <c r="FA20" s="202"/>
      <c r="FB20" s="202"/>
      <c r="FC20" s="202"/>
      <c r="FD20" s="202"/>
      <c r="FE20" s="202"/>
      <c r="FF20" s="202"/>
      <c r="FG20" s="202"/>
      <c r="FH20" s="202"/>
      <c r="FI20" s="202"/>
      <c r="FJ20" s="202"/>
      <c r="FK20" s="202"/>
      <c r="FL20" s="202"/>
      <c r="FM20" s="202"/>
      <c r="FN20" s="202"/>
      <c r="FO20" s="202"/>
      <c r="FP20" s="202"/>
      <c r="FQ20" s="202"/>
      <c r="FR20" s="202"/>
      <c r="FS20" s="202"/>
      <c r="FT20" s="202"/>
      <c r="FU20" s="202"/>
      <c r="FV20" s="202"/>
      <c r="FW20" s="202"/>
      <c r="FX20" s="202"/>
      <c r="FY20" s="202"/>
      <c r="FZ20" s="202"/>
      <c r="GA20" s="202"/>
      <c r="GB20" s="202"/>
      <c r="GC20" s="202"/>
      <c r="GD20" s="202"/>
      <c r="GE20" s="202"/>
      <c r="GF20" s="202"/>
      <c r="GG20" s="202"/>
      <c r="GH20" s="202"/>
      <c r="GI20" s="202"/>
      <c r="GJ20" s="202"/>
      <c r="GK20" s="202"/>
      <c r="GL20" s="202"/>
      <c r="GM20" s="202"/>
      <c r="GN20" s="202"/>
      <c r="GO20" s="202"/>
      <c r="GP20" s="202"/>
      <c r="GQ20" s="202"/>
      <c r="GR20" s="202"/>
      <c r="GS20" s="202"/>
      <c r="GT20" s="202"/>
      <c r="GU20" s="202"/>
      <c r="GV20" s="202"/>
      <c r="GW20" s="202"/>
      <c r="GX20" s="202"/>
      <c r="GY20" s="202"/>
      <c r="GZ20" s="202"/>
      <c r="HA20" s="202"/>
      <c r="HB20" s="202"/>
      <c r="HC20" s="202"/>
      <c r="HD20" s="202"/>
      <c r="HE20" s="202"/>
      <c r="HF20" s="202"/>
      <c r="HG20" s="202"/>
      <c r="HH20" s="202"/>
      <c r="HI20" s="202"/>
      <c r="HJ20" s="202"/>
      <c r="HK20" s="202"/>
      <c r="HL20" s="202"/>
      <c r="HM20" s="202"/>
      <c r="HN20" s="202"/>
      <c r="HO20" s="202"/>
      <c r="HP20" s="202"/>
      <c r="HQ20" s="202"/>
      <c r="HR20" s="202"/>
      <c r="HS20" s="202"/>
      <c r="HT20" s="202"/>
      <c r="HU20" s="202"/>
      <c r="HV20" s="202"/>
      <c r="HW20" s="202"/>
      <c r="HX20" s="202"/>
      <c r="HY20" s="202"/>
      <c r="HZ20" s="202"/>
      <c r="IA20" s="202"/>
      <c r="IB20" s="202"/>
      <c r="IC20" s="202"/>
      <c r="ID20" s="202"/>
      <c r="IE20" s="202"/>
      <c r="IF20" s="202"/>
      <c r="IG20" s="202"/>
      <c r="IH20" s="202"/>
    </row>
    <row r="21" spans="1:242" s="200" customFormat="1" x14ac:dyDescent="0.3">
      <c r="A21" s="201" t="s">
        <v>327</v>
      </c>
      <c r="B21" s="201">
        <v>11</v>
      </c>
      <c r="C21" s="198"/>
      <c r="E21" s="198"/>
      <c r="G21" s="198">
        <f>VLOOKUP($A21,CAPEX!$A:$I,7,0)/8/1000</f>
        <v>42</v>
      </c>
      <c r="H21" s="198">
        <f t="shared" si="26"/>
        <v>42</v>
      </c>
      <c r="I21" s="198">
        <f t="shared" si="26"/>
        <v>42</v>
      </c>
      <c r="J21" s="198">
        <f t="shared" si="26"/>
        <v>42</v>
      </c>
      <c r="K21" s="198">
        <f t="shared" si="26"/>
        <v>42</v>
      </c>
      <c r="L21" s="198">
        <f t="shared" si="26"/>
        <v>42</v>
      </c>
      <c r="M21" s="198">
        <f t="shared" si="26"/>
        <v>42</v>
      </c>
      <c r="N21" s="198">
        <f t="shared" si="26"/>
        <v>42</v>
      </c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S21" s="198">
        <f t="shared" si="25"/>
        <v>0</v>
      </c>
      <c r="DT21" s="198">
        <f t="shared" si="25"/>
        <v>0</v>
      </c>
      <c r="DU21" s="198">
        <f t="shared" si="25"/>
        <v>0</v>
      </c>
      <c r="DV21" s="198">
        <f t="shared" si="25"/>
        <v>0</v>
      </c>
      <c r="DW21" s="198">
        <f t="shared" si="25"/>
        <v>42</v>
      </c>
      <c r="DX21" s="198">
        <f t="shared" si="25"/>
        <v>42</v>
      </c>
      <c r="DY21" s="198">
        <f t="shared" si="25"/>
        <v>42</v>
      </c>
      <c r="DZ21" s="198">
        <f t="shared" si="25"/>
        <v>42</v>
      </c>
      <c r="EA21" s="198">
        <f t="shared" si="25"/>
        <v>42</v>
      </c>
      <c r="EB21" s="198">
        <f t="shared" si="25"/>
        <v>42</v>
      </c>
      <c r="EC21" s="198">
        <f t="shared" si="25"/>
        <v>42</v>
      </c>
      <c r="ED21" s="198">
        <f t="shared" si="25"/>
        <v>42</v>
      </c>
      <c r="EE21" s="202"/>
      <c r="EF21" s="202"/>
      <c r="EG21" s="202"/>
      <c r="EH21" s="202"/>
      <c r="EI21" s="202"/>
      <c r="EJ21" s="202"/>
      <c r="EK21" s="202"/>
      <c r="EL21" s="202"/>
      <c r="EM21" s="202"/>
      <c r="EN21" s="202"/>
      <c r="EO21" s="202"/>
      <c r="EP21" s="202"/>
      <c r="EQ21" s="202"/>
      <c r="ER21" s="202"/>
      <c r="ES21" s="202"/>
      <c r="ET21" s="202"/>
      <c r="EU21" s="202"/>
      <c r="EV21" s="202"/>
      <c r="EW21" s="202"/>
      <c r="EX21" s="202"/>
      <c r="EY21" s="202"/>
      <c r="EZ21" s="202"/>
      <c r="FA21" s="202"/>
      <c r="FB21" s="202"/>
      <c r="FC21" s="202"/>
      <c r="FD21" s="202"/>
      <c r="FE21" s="202"/>
      <c r="FF21" s="202"/>
      <c r="FG21" s="202"/>
      <c r="FH21" s="202"/>
      <c r="FI21" s="202"/>
      <c r="FJ21" s="202"/>
      <c r="FK21" s="202"/>
      <c r="FL21" s="202"/>
      <c r="FM21" s="202"/>
      <c r="FN21" s="202"/>
      <c r="FO21" s="202"/>
      <c r="FP21" s="202"/>
      <c r="FQ21" s="202"/>
      <c r="FR21" s="202"/>
      <c r="FS21" s="202"/>
      <c r="FT21" s="202"/>
      <c r="FU21" s="202"/>
      <c r="FV21" s="202"/>
      <c r="FW21" s="202"/>
      <c r="FX21" s="202"/>
      <c r="FY21" s="202"/>
      <c r="FZ21" s="202"/>
      <c r="GA21" s="202"/>
      <c r="GB21" s="202"/>
      <c r="GC21" s="202"/>
      <c r="GD21" s="202"/>
      <c r="GE21" s="202"/>
      <c r="GF21" s="202"/>
      <c r="GG21" s="202"/>
      <c r="GH21" s="202"/>
      <c r="GI21" s="202"/>
      <c r="GJ21" s="202"/>
      <c r="GK21" s="202"/>
      <c r="GL21" s="202"/>
      <c r="GM21" s="202"/>
      <c r="GN21" s="202"/>
      <c r="GO21" s="202"/>
      <c r="GP21" s="202"/>
      <c r="GQ21" s="202"/>
      <c r="GR21" s="202"/>
      <c r="GS21" s="202"/>
      <c r="GT21" s="202"/>
      <c r="GU21" s="202"/>
      <c r="GV21" s="202"/>
      <c r="GW21" s="202"/>
      <c r="GX21" s="202"/>
      <c r="GY21" s="202"/>
      <c r="GZ21" s="202"/>
      <c r="HA21" s="202"/>
      <c r="HB21" s="202"/>
      <c r="HC21" s="202"/>
      <c r="HD21" s="202"/>
      <c r="HE21" s="202"/>
      <c r="HF21" s="202"/>
      <c r="HG21" s="202"/>
      <c r="HH21" s="202"/>
      <c r="HI21" s="202"/>
      <c r="HJ21" s="202"/>
      <c r="HK21" s="202"/>
      <c r="HL21" s="202"/>
      <c r="HM21" s="202"/>
      <c r="HN21" s="202"/>
      <c r="HO21" s="202"/>
      <c r="HP21" s="202"/>
      <c r="HQ21" s="202"/>
      <c r="HR21" s="202"/>
      <c r="HS21" s="202"/>
      <c r="HT21" s="202"/>
      <c r="HU21" s="202"/>
      <c r="HV21" s="202"/>
      <c r="HW21" s="202"/>
      <c r="HX21" s="202"/>
      <c r="HY21" s="202"/>
      <c r="HZ21" s="202"/>
      <c r="IA21" s="202"/>
      <c r="IB21" s="202"/>
      <c r="IC21" s="202"/>
      <c r="ID21" s="202"/>
      <c r="IE21" s="202"/>
      <c r="IF21" s="202"/>
      <c r="IG21" s="202"/>
      <c r="IH21" s="202"/>
    </row>
    <row r="22" spans="1:242" s="200" customFormat="1" x14ac:dyDescent="0.3">
      <c r="A22" s="201" t="s">
        <v>333</v>
      </c>
      <c r="B22" s="201">
        <v>11</v>
      </c>
      <c r="C22" s="199"/>
      <c r="E22" s="198"/>
      <c r="G22" s="198">
        <f>VLOOKUP($A22,CAPEX!$A:$I,7,0)/8/1000</f>
        <v>43.5</v>
      </c>
      <c r="H22" s="198">
        <f t="shared" si="26"/>
        <v>43.5</v>
      </c>
      <c r="I22" s="198">
        <f t="shared" si="26"/>
        <v>43.5</v>
      </c>
      <c r="J22" s="198">
        <f t="shared" si="26"/>
        <v>43.5</v>
      </c>
      <c r="K22" s="198">
        <f t="shared" si="26"/>
        <v>43.5</v>
      </c>
      <c r="L22" s="198">
        <f t="shared" si="26"/>
        <v>43.5</v>
      </c>
      <c r="M22" s="198">
        <f t="shared" si="26"/>
        <v>43.5</v>
      </c>
      <c r="N22" s="198">
        <f t="shared" si="26"/>
        <v>43.5</v>
      </c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S22" s="198">
        <f t="shared" si="25"/>
        <v>0</v>
      </c>
      <c r="DT22" s="198">
        <f t="shared" si="25"/>
        <v>0</v>
      </c>
      <c r="DU22" s="198">
        <f t="shared" si="25"/>
        <v>0</v>
      </c>
      <c r="DV22" s="198">
        <f t="shared" si="25"/>
        <v>0</v>
      </c>
      <c r="DW22" s="198">
        <f t="shared" si="25"/>
        <v>43.5</v>
      </c>
      <c r="DX22" s="198">
        <f t="shared" si="25"/>
        <v>43.5</v>
      </c>
      <c r="DY22" s="198">
        <f t="shared" si="25"/>
        <v>43.5</v>
      </c>
      <c r="DZ22" s="198">
        <f t="shared" si="25"/>
        <v>43.5</v>
      </c>
      <c r="EA22" s="198">
        <f t="shared" si="25"/>
        <v>43.5</v>
      </c>
      <c r="EB22" s="198">
        <f t="shared" si="25"/>
        <v>43.5</v>
      </c>
      <c r="EC22" s="198">
        <f t="shared" si="25"/>
        <v>43.5</v>
      </c>
      <c r="ED22" s="198">
        <f t="shared" si="25"/>
        <v>43.5</v>
      </c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  <c r="ES22" s="199"/>
      <c r="ET22" s="199"/>
      <c r="EU22" s="199"/>
      <c r="EV22" s="199"/>
      <c r="EW22" s="199"/>
      <c r="EX22" s="199"/>
      <c r="EY22" s="199"/>
      <c r="EZ22" s="199"/>
      <c r="FA22" s="199"/>
      <c r="FB22" s="199"/>
      <c r="FC22" s="199"/>
      <c r="FD22" s="199"/>
      <c r="FE22" s="199"/>
      <c r="FF22" s="199"/>
      <c r="FG22" s="199"/>
      <c r="FH22" s="199"/>
      <c r="FI22" s="199"/>
      <c r="FJ22" s="199"/>
      <c r="FK22" s="199"/>
      <c r="FL22" s="199"/>
      <c r="FM22" s="199"/>
      <c r="FN22" s="199"/>
      <c r="FO22" s="199"/>
      <c r="FP22" s="199"/>
      <c r="FQ22" s="199"/>
      <c r="FR22" s="199"/>
      <c r="FS22" s="199"/>
      <c r="FT22" s="199"/>
      <c r="FU22" s="199"/>
      <c r="FV22" s="199"/>
      <c r="FW22" s="199"/>
      <c r="FX22" s="199"/>
      <c r="FY22" s="199"/>
      <c r="FZ22" s="199"/>
      <c r="GA22" s="199"/>
      <c r="GB22" s="199"/>
      <c r="GC22" s="199"/>
      <c r="GD22" s="199"/>
      <c r="GE22" s="199"/>
      <c r="GF22" s="199"/>
      <c r="GG22" s="199"/>
      <c r="GH22" s="199"/>
      <c r="GI22" s="199"/>
      <c r="GJ22" s="199"/>
      <c r="GK22" s="199"/>
      <c r="GL22" s="199"/>
      <c r="GM22" s="199"/>
      <c r="GN22" s="199"/>
      <c r="GO22" s="199"/>
      <c r="GP22" s="199"/>
      <c r="GQ22" s="199"/>
      <c r="GR22" s="199"/>
      <c r="GS22" s="199"/>
      <c r="GT22" s="199"/>
      <c r="GU22" s="199"/>
      <c r="GV22" s="199"/>
      <c r="GW22" s="199"/>
      <c r="GX22" s="199"/>
      <c r="GY22" s="199"/>
      <c r="GZ22" s="199"/>
      <c r="HA22" s="199"/>
      <c r="HB22" s="199"/>
      <c r="HC22" s="199"/>
      <c r="HD22" s="199"/>
      <c r="HE22" s="199"/>
      <c r="HF22" s="199"/>
      <c r="HG22" s="199"/>
      <c r="HH22" s="199"/>
      <c r="HI22" s="199"/>
      <c r="HJ22" s="199"/>
      <c r="HK22" s="199"/>
      <c r="HL22" s="199"/>
      <c r="HM22" s="199"/>
      <c r="HN22" s="199"/>
      <c r="HO22" s="199"/>
      <c r="HP22" s="199"/>
      <c r="HQ22" s="199"/>
      <c r="HR22" s="199"/>
      <c r="HS22" s="199"/>
      <c r="HT22" s="199"/>
      <c r="HU22" s="199"/>
      <c r="HV22" s="199"/>
      <c r="HW22" s="199"/>
      <c r="HX22" s="199"/>
      <c r="HY22" s="199"/>
      <c r="HZ22" s="199"/>
      <c r="IA22" s="199"/>
      <c r="IB22" s="199"/>
      <c r="IC22" s="199"/>
      <c r="ID22" s="199"/>
      <c r="IE22" s="199"/>
      <c r="IF22" s="199"/>
      <c r="IG22" s="199"/>
      <c r="IH22" s="199"/>
    </row>
    <row r="23" spans="1:242" s="200" customFormat="1" x14ac:dyDescent="0.3">
      <c r="A23" s="201" t="s">
        <v>349</v>
      </c>
      <c r="B23" s="201">
        <v>11</v>
      </c>
      <c r="C23" s="203"/>
      <c r="E23" s="203"/>
      <c r="F23" s="203"/>
      <c r="G23" s="203"/>
      <c r="H23" s="203"/>
      <c r="I23" s="203"/>
      <c r="J23" s="203"/>
      <c r="K23" s="203"/>
      <c r="L23" s="203"/>
      <c r="M23" s="203"/>
      <c r="N23" s="198">
        <f>VLOOKUP($A23,CAPEX!$A:$I,7,0)/1/1000</f>
        <v>100</v>
      </c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3"/>
      <c r="BN23" s="203"/>
      <c r="BO23" s="203"/>
      <c r="BP23" s="203"/>
      <c r="BQ23" s="203"/>
      <c r="BR23" s="203"/>
      <c r="BS23" s="203"/>
      <c r="BT23" s="203"/>
      <c r="BU23" s="203"/>
      <c r="BV23" s="203"/>
      <c r="BW23" s="203"/>
      <c r="BX23" s="203"/>
      <c r="BY23" s="203"/>
      <c r="BZ23" s="203"/>
      <c r="CA23" s="203"/>
      <c r="CB23" s="203"/>
      <c r="CC23" s="203"/>
      <c r="CD23" s="203"/>
      <c r="CE23" s="203"/>
      <c r="CF23" s="203"/>
      <c r="CG23" s="203"/>
      <c r="CH23" s="203"/>
      <c r="CI23" s="203"/>
      <c r="CJ23" s="203"/>
      <c r="CK23" s="203"/>
      <c r="CL23" s="203"/>
      <c r="CM23" s="203"/>
      <c r="CN23" s="203"/>
      <c r="CO23" s="203"/>
      <c r="CP23" s="203"/>
      <c r="CQ23" s="203"/>
      <c r="CR23" s="203"/>
      <c r="CS23" s="203"/>
      <c r="CT23" s="203"/>
      <c r="CU23" s="203"/>
      <c r="CV23" s="203"/>
      <c r="CW23" s="203"/>
      <c r="CX23" s="203"/>
      <c r="CY23" s="203"/>
      <c r="CZ23" s="203"/>
      <c r="DA23" s="203"/>
      <c r="DB23" s="203"/>
      <c r="DC23" s="203"/>
      <c r="DD23" s="203"/>
      <c r="DE23" s="203"/>
      <c r="DF23" s="203"/>
      <c r="DS23" s="198">
        <f t="shared" si="25"/>
        <v>0</v>
      </c>
      <c r="DT23" s="198">
        <f t="shared" si="25"/>
        <v>0</v>
      </c>
      <c r="DU23" s="198">
        <f t="shared" si="25"/>
        <v>0</v>
      </c>
      <c r="DV23" s="198">
        <f t="shared" si="25"/>
        <v>0</v>
      </c>
      <c r="DW23" s="198">
        <f t="shared" si="25"/>
        <v>0</v>
      </c>
      <c r="DX23" s="198">
        <f t="shared" si="25"/>
        <v>0</v>
      </c>
      <c r="DY23" s="198">
        <f t="shared" si="25"/>
        <v>0</v>
      </c>
      <c r="DZ23" s="198">
        <f t="shared" si="25"/>
        <v>0</v>
      </c>
      <c r="EA23" s="198">
        <f t="shared" si="25"/>
        <v>0</v>
      </c>
      <c r="EB23" s="198">
        <f t="shared" si="25"/>
        <v>0</v>
      </c>
      <c r="EC23" s="198">
        <f t="shared" si="25"/>
        <v>0</v>
      </c>
      <c r="ED23" s="198">
        <f t="shared" si="25"/>
        <v>100</v>
      </c>
      <c r="EE23" s="203"/>
      <c r="EF23" s="203"/>
      <c r="EG23" s="203"/>
      <c r="EH23" s="203"/>
      <c r="EI23" s="203"/>
      <c r="EJ23" s="203"/>
      <c r="EK23" s="203"/>
      <c r="EL23" s="203"/>
      <c r="EM23" s="203"/>
      <c r="EN23" s="203"/>
      <c r="EO23" s="203"/>
      <c r="EP23" s="203"/>
      <c r="EQ23" s="203"/>
      <c r="ER23" s="203"/>
      <c r="ES23" s="203"/>
      <c r="ET23" s="203"/>
      <c r="EU23" s="203"/>
      <c r="EV23" s="203"/>
      <c r="EW23" s="203"/>
      <c r="EX23" s="203"/>
      <c r="EY23" s="203"/>
      <c r="EZ23" s="203"/>
      <c r="FA23" s="203"/>
      <c r="FB23" s="203"/>
      <c r="FC23" s="203"/>
      <c r="FD23" s="203"/>
      <c r="FE23" s="203"/>
      <c r="FF23" s="203"/>
      <c r="FG23" s="203"/>
      <c r="FH23" s="203"/>
      <c r="FI23" s="203"/>
      <c r="FJ23" s="203"/>
      <c r="FK23" s="203"/>
      <c r="FL23" s="203"/>
      <c r="FM23" s="203"/>
      <c r="FN23" s="203"/>
      <c r="FO23" s="203"/>
      <c r="FP23" s="203"/>
      <c r="FQ23" s="203"/>
      <c r="FR23" s="203"/>
      <c r="FS23" s="203"/>
      <c r="FT23" s="203"/>
      <c r="FU23" s="203"/>
      <c r="FV23" s="203"/>
      <c r="FW23" s="203"/>
      <c r="FX23" s="203"/>
      <c r="FY23" s="203"/>
      <c r="FZ23" s="203"/>
      <c r="GA23" s="203"/>
      <c r="GB23" s="203"/>
      <c r="GC23" s="203"/>
      <c r="GD23" s="203"/>
      <c r="GE23" s="203"/>
      <c r="GF23" s="203"/>
      <c r="GG23" s="203"/>
      <c r="GH23" s="203"/>
      <c r="GI23" s="203"/>
      <c r="GJ23" s="203"/>
      <c r="GK23" s="203"/>
      <c r="GL23" s="203"/>
      <c r="GM23" s="203"/>
      <c r="GN23" s="203"/>
      <c r="GO23" s="203"/>
      <c r="GP23" s="203"/>
      <c r="GQ23" s="203"/>
      <c r="GR23" s="203"/>
      <c r="GS23" s="203"/>
      <c r="GT23" s="203"/>
      <c r="GU23" s="203"/>
      <c r="GV23" s="203"/>
      <c r="GW23" s="203"/>
      <c r="GX23" s="203"/>
      <c r="GY23" s="203"/>
      <c r="GZ23" s="203"/>
      <c r="HA23" s="203"/>
      <c r="HB23" s="203"/>
      <c r="HC23" s="203"/>
      <c r="HD23" s="203"/>
      <c r="HE23" s="203"/>
      <c r="HF23" s="203"/>
      <c r="HG23" s="203"/>
      <c r="HH23" s="203"/>
      <c r="HI23" s="203"/>
      <c r="HJ23" s="203"/>
      <c r="HK23" s="203"/>
      <c r="HL23" s="203"/>
      <c r="HM23" s="203"/>
      <c r="HN23" s="203"/>
      <c r="HO23" s="203"/>
      <c r="HP23" s="203"/>
      <c r="HQ23" s="203"/>
      <c r="HR23" s="203"/>
      <c r="HS23" s="203"/>
      <c r="HT23" s="203"/>
      <c r="HU23" s="203"/>
      <c r="HV23" s="203"/>
      <c r="HW23" s="203"/>
      <c r="HX23" s="203"/>
      <c r="HY23" s="203"/>
      <c r="HZ23" s="203"/>
      <c r="IA23" s="203"/>
      <c r="IB23" s="203"/>
      <c r="IC23" s="203"/>
      <c r="ID23" s="203"/>
      <c r="IE23" s="203"/>
      <c r="IF23" s="203"/>
      <c r="IG23" s="203"/>
      <c r="IH23" s="203"/>
    </row>
    <row r="24" spans="1:242" s="208" customFormat="1" x14ac:dyDescent="0.3">
      <c r="A24" s="204" t="s">
        <v>309</v>
      </c>
      <c r="B24" s="204">
        <v>11</v>
      </c>
      <c r="C24" s="205"/>
      <c r="G24" s="206">
        <f>VLOOKUP($A24,CAPEX!$A:$I,7,0)/3/1000</f>
        <v>68.519946666666669</v>
      </c>
      <c r="H24" s="206">
        <f t="shared" ref="H24:I29" si="27">G24</f>
        <v>68.519946666666669</v>
      </c>
      <c r="I24" s="206">
        <f t="shared" si="27"/>
        <v>68.519946666666669</v>
      </c>
      <c r="J24" s="206"/>
      <c r="K24" s="206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0"/>
      <c r="BN24" s="210"/>
      <c r="BO24" s="210"/>
      <c r="BP24" s="210"/>
      <c r="BQ24" s="210"/>
      <c r="BR24" s="210"/>
      <c r="BS24" s="210"/>
      <c r="BT24" s="210"/>
      <c r="BU24" s="210"/>
      <c r="BV24" s="210"/>
      <c r="BW24" s="210"/>
      <c r="BX24" s="210"/>
      <c r="BY24" s="210"/>
      <c r="BZ24" s="210"/>
      <c r="CA24" s="210"/>
      <c r="CB24" s="210"/>
      <c r="CC24" s="210"/>
      <c r="CD24" s="210"/>
      <c r="CE24" s="210"/>
      <c r="CF24" s="210"/>
      <c r="CG24" s="210"/>
      <c r="CH24" s="210"/>
      <c r="CI24" s="210"/>
      <c r="CJ24" s="210"/>
      <c r="CK24" s="210"/>
      <c r="CL24" s="210"/>
      <c r="CM24" s="210"/>
      <c r="CN24" s="210"/>
      <c r="CO24" s="210"/>
      <c r="CP24" s="210"/>
      <c r="CQ24" s="210"/>
      <c r="CR24" s="210"/>
      <c r="CS24" s="210"/>
      <c r="CT24" s="210"/>
      <c r="CU24" s="210"/>
      <c r="CV24" s="210"/>
      <c r="CW24" s="210"/>
      <c r="CX24" s="210"/>
      <c r="CY24" s="210"/>
      <c r="CZ24" s="210"/>
      <c r="DA24" s="210"/>
      <c r="DB24" s="210"/>
      <c r="DC24" s="210"/>
      <c r="DD24" s="210"/>
      <c r="DE24" s="210"/>
      <c r="DF24" s="210"/>
      <c r="DG24" s="210"/>
      <c r="DH24" s="210"/>
      <c r="DI24" s="210"/>
      <c r="DJ24" s="210"/>
      <c r="DK24" s="210"/>
      <c r="DL24" s="210"/>
      <c r="DM24" s="210"/>
      <c r="DN24" s="210"/>
      <c r="DO24" s="210"/>
      <c r="DP24" s="210"/>
      <c r="DQ24" s="210"/>
      <c r="DR24" s="210"/>
      <c r="DS24" s="206">
        <f>VLOOKUP($A24,CAPEX!$A:$I,8,0)/12/1000</f>
        <v>37.742003333333336</v>
      </c>
      <c r="DT24" s="206">
        <f t="shared" ref="DT24:ED31" si="28">DS24</f>
        <v>37.742003333333336</v>
      </c>
      <c r="DU24" s="206">
        <f t="shared" si="28"/>
        <v>37.742003333333336</v>
      </c>
      <c r="DV24" s="206">
        <f t="shared" si="28"/>
        <v>37.742003333333336</v>
      </c>
      <c r="DW24" s="206">
        <f t="shared" si="28"/>
        <v>37.742003333333336</v>
      </c>
      <c r="DX24" s="206">
        <f t="shared" si="28"/>
        <v>37.742003333333336</v>
      </c>
      <c r="DY24" s="206">
        <f t="shared" si="28"/>
        <v>37.742003333333336</v>
      </c>
      <c r="DZ24" s="206">
        <f t="shared" si="28"/>
        <v>37.742003333333336</v>
      </c>
      <c r="EA24" s="206">
        <f t="shared" si="28"/>
        <v>37.742003333333336</v>
      </c>
      <c r="EB24" s="206">
        <f t="shared" si="28"/>
        <v>37.742003333333336</v>
      </c>
      <c r="EC24" s="206">
        <f t="shared" si="28"/>
        <v>37.742003333333336</v>
      </c>
      <c r="ED24" s="206">
        <f t="shared" si="28"/>
        <v>37.742003333333336</v>
      </c>
      <c r="EE24" s="207"/>
      <c r="EF24" s="207"/>
      <c r="EG24" s="207"/>
      <c r="EH24" s="207"/>
      <c r="EI24" s="207"/>
      <c r="EJ24" s="207"/>
      <c r="EK24" s="207"/>
      <c r="EL24" s="207"/>
      <c r="EM24" s="207"/>
      <c r="EN24" s="207"/>
      <c r="EO24" s="207"/>
      <c r="EP24" s="207"/>
      <c r="EW24" s="207"/>
      <c r="EX24" s="207"/>
      <c r="EY24" s="207"/>
      <c r="EZ24" s="207"/>
      <c r="FA24" s="207"/>
      <c r="FB24" s="207"/>
      <c r="FC24" s="207"/>
      <c r="FD24" s="207"/>
      <c r="FE24" s="207"/>
      <c r="FF24" s="207"/>
      <c r="FG24" s="207"/>
      <c r="FH24" s="207"/>
      <c r="FI24" s="207"/>
      <c r="FJ24" s="207"/>
      <c r="FK24" s="207"/>
      <c r="FL24" s="207"/>
      <c r="FM24" s="207"/>
      <c r="FN24" s="207"/>
      <c r="FO24" s="207"/>
      <c r="FP24" s="207"/>
      <c r="FQ24" s="207"/>
      <c r="FR24" s="207"/>
      <c r="FS24" s="207"/>
      <c r="FT24" s="207"/>
      <c r="FU24" s="207"/>
      <c r="FV24" s="207"/>
      <c r="FW24" s="207"/>
      <c r="FX24" s="207"/>
      <c r="FY24" s="207"/>
      <c r="FZ24" s="207"/>
      <c r="GA24" s="206"/>
      <c r="GB24" s="206"/>
      <c r="GC24" s="206"/>
      <c r="GD24" s="206"/>
      <c r="GE24" s="206"/>
      <c r="GF24" s="206"/>
      <c r="GG24" s="206"/>
      <c r="GH24" s="206"/>
      <c r="GI24" s="206"/>
      <c r="GJ24" s="206"/>
      <c r="GK24" s="206"/>
      <c r="GL24" s="206"/>
      <c r="GM24" s="207"/>
      <c r="GN24" s="207"/>
      <c r="GO24" s="207"/>
      <c r="GP24" s="207"/>
      <c r="GQ24" s="207"/>
      <c r="GR24" s="207"/>
      <c r="GS24" s="207"/>
      <c r="GT24" s="207"/>
      <c r="GU24" s="207"/>
      <c r="GV24" s="207"/>
      <c r="GW24" s="207"/>
      <c r="GX24" s="207"/>
      <c r="GY24" s="207"/>
      <c r="GZ24" s="207"/>
      <c r="HA24" s="207"/>
      <c r="HB24" s="207"/>
      <c r="HC24" s="207"/>
      <c r="HD24" s="207"/>
      <c r="HE24" s="207"/>
      <c r="HF24" s="207"/>
      <c r="HG24" s="207"/>
      <c r="HH24" s="207"/>
      <c r="HI24" s="207"/>
      <c r="HJ24" s="207"/>
      <c r="HK24" s="207"/>
      <c r="HL24" s="207"/>
      <c r="HM24" s="207"/>
      <c r="HN24" s="207"/>
      <c r="HO24" s="207"/>
      <c r="HP24" s="207"/>
      <c r="HQ24" s="207"/>
      <c r="HR24" s="207"/>
      <c r="HS24" s="207"/>
      <c r="HT24" s="207"/>
      <c r="HU24" s="207"/>
      <c r="HV24" s="207"/>
      <c r="HW24" s="207"/>
      <c r="HX24" s="207"/>
      <c r="HY24" s="207"/>
      <c r="HZ24" s="207"/>
      <c r="IA24" s="207"/>
      <c r="IB24" s="207"/>
      <c r="IC24" s="207"/>
      <c r="ID24" s="207"/>
      <c r="IE24" s="207"/>
      <c r="IF24" s="207"/>
      <c r="IG24" s="207"/>
      <c r="IH24" s="207"/>
    </row>
    <row r="25" spans="1:242" s="208" customFormat="1" x14ac:dyDescent="0.3">
      <c r="A25" s="204" t="s">
        <v>310</v>
      </c>
      <c r="B25" s="204">
        <v>11</v>
      </c>
      <c r="C25" s="205"/>
      <c r="G25" s="206">
        <f>VLOOKUP($A25,CAPEX!$A:$I,7,0)/3/1000</f>
        <v>0.16554999999999997</v>
      </c>
      <c r="H25" s="206">
        <f t="shared" si="27"/>
        <v>0.16554999999999997</v>
      </c>
      <c r="I25" s="206">
        <f t="shared" si="27"/>
        <v>0.16554999999999997</v>
      </c>
      <c r="J25" s="206"/>
      <c r="K25" s="206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10"/>
      <c r="CG25" s="210"/>
      <c r="CH25" s="210"/>
      <c r="CI25" s="210"/>
      <c r="CJ25" s="210"/>
      <c r="CK25" s="210"/>
      <c r="CL25" s="210"/>
      <c r="CM25" s="210"/>
      <c r="CN25" s="210"/>
      <c r="CO25" s="210"/>
      <c r="CP25" s="210"/>
      <c r="CQ25" s="210"/>
      <c r="CR25" s="210"/>
      <c r="CS25" s="210"/>
      <c r="CT25" s="210"/>
      <c r="CU25" s="210"/>
      <c r="CV25" s="210"/>
      <c r="CW25" s="210"/>
      <c r="CX25" s="210"/>
      <c r="CY25" s="210"/>
      <c r="CZ25" s="210"/>
      <c r="DA25" s="210"/>
      <c r="DB25" s="210"/>
      <c r="DC25" s="210"/>
      <c r="DD25" s="210"/>
      <c r="DE25" s="210"/>
      <c r="DF25" s="210"/>
      <c r="DG25" s="210"/>
      <c r="DH25" s="210"/>
      <c r="DI25" s="210"/>
      <c r="DJ25" s="210"/>
      <c r="DK25" s="210"/>
      <c r="DL25" s="210"/>
      <c r="DM25" s="210"/>
      <c r="DN25" s="210"/>
      <c r="DO25" s="210"/>
      <c r="DP25" s="210"/>
      <c r="DQ25" s="210"/>
      <c r="DR25" s="210"/>
      <c r="DS25" s="206">
        <f>VLOOKUP($A25,CAPEX!$A:$I,8,0)/12/1000</f>
        <v>91.507762499999998</v>
      </c>
      <c r="DT25" s="206">
        <f t="shared" si="28"/>
        <v>91.507762499999998</v>
      </c>
      <c r="DU25" s="206">
        <f t="shared" si="28"/>
        <v>91.507762499999998</v>
      </c>
      <c r="DV25" s="206">
        <f t="shared" si="28"/>
        <v>91.507762499999998</v>
      </c>
      <c r="DW25" s="206">
        <f t="shared" si="28"/>
        <v>91.507762499999998</v>
      </c>
      <c r="DX25" s="206">
        <f t="shared" si="28"/>
        <v>91.507762499999998</v>
      </c>
      <c r="DY25" s="206">
        <f t="shared" si="28"/>
        <v>91.507762499999998</v>
      </c>
      <c r="DZ25" s="206">
        <f t="shared" si="28"/>
        <v>91.507762499999998</v>
      </c>
      <c r="EA25" s="206">
        <f t="shared" si="28"/>
        <v>91.507762499999998</v>
      </c>
      <c r="EB25" s="206">
        <f t="shared" si="28"/>
        <v>91.507762499999998</v>
      </c>
      <c r="EC25" s="206">
        <f t="shared" si="28"/>
        <v>91.507762499999998</v>
      </c>
      <c r="ED25" s="206">
        <f t="shared" si="28"/>
        <v>91.507762499999998</v>
      </c>
      <c r="EE25" s="207"/>
      <c r="EF25" s="207"/>
      <c r="EG25" s="207"/>
      <c r="EH25" s="207"/>
      <c r="EI25" s="207"/>
      <c r="EJ25" s="207"/>
      <c r="EK25" s="207"/>
      <c r="EL25" s="207"/>
      <c r="EM25" s="207"/>
      <c r="EN25" s="207"/>
      <c r="EO25" s="207"/>
      <c r="EP25" s="207"/>
      <c r="EW25" s="207"/>
      <c r="EX25" s="207"/>
      <c r="EY25" s="207"/>
      <c r="EZ25" s="207"/>
      <c r="FA25" s="207"/>
      <c r="FB25" s="207"/>
      <c r="FC25" s="207"/>
      <c r="FD25" s="207"/>
      <c r="FE25" s="207"/>
      <c r="FF25" s="207"/>
      <c r="FG25" s="207"/>
      <c r="FH25" s="207"/>
      <c r="FI25" s="207"/>
      <c r="FJ25" s="207"/>
      <c r="FK25" s="207"/>
      <c r="FL25" s="207"/>
      <c r="FM25" s="207"/>
      <c r="FN25" s="207"/>
      <c r="FO25" s="207"/>
      <c r="FP25" s="207"/>
      <c r="FQ25" s="207"/>
      <c r="FR25" s="207"/>
      <c r="FS25" s="207"/>
      <c r="FT25" s="207"/>
      <c r="FU25" s="207"/>
      <c r="FV25" s="207"/>
      <c r="FW25" s="207"/>
      <c r="FX25" s="207"/>
      <c r="FY25" s="207"/>
      <c r="FZ25" s="207"/>
      <c r="GA25" s="206"/>
      <c r="GB25" s="206"/>
      <c r="GC25" s="206"/>
      <c r="GD25" s="206"/>
      <c r="GE25" s="206"/>
      <c r="GF25" s="206"/>
      <c r="GG25" s="206"/>
      <c r="GH25" s="206"/>
      <c r="GI25" s="206"/>
      <c r="GJ25" s="206"/>
      <c r="GK25" s="206"/>
      <c r="GL25" s="206"/>
      <c r="GM25" s="207"/>
      <c r="GN25" s="207"/>
      <c r="GO25" s="207"/>
      <c r="GP25" s="207"/>
      <c r="GQ25" s="207"/>
      <c r="GR25" s="207"/>
      <c r="GS25" s="207"/>
      <c r="GT25" s="207"/>
      <c r="GU25" s="207"/>
      <c r="GV25" s="207"/>
      <c r="GW25" s="207"/>
      <c r="GX25" s="207"/>
      <c r="GY25" s="207"/>
      <c r="GZ25" s="207"/>
      <c r="HA25" s="207"/>
      <c r="HB25" s="207"/>
      <c r="HC25" s="207"/>
      <c r="HD25" s="207"/>
      <c r="HE25" s="207"/>
      <c r="HF25" s="207"/>
      <c r="HG25" s="207"/>
      <c r="HH25" s="207"/>
      <c r="HI25" s="207"/>
      <c r="HJ25" s="207"/>
      <c r="HK25" s="207"/>
      <c r="HL25" s="207"/>
      <c r="HM25" s="207"/>
      <c r="HN25" s="207"/>
      <c r="HO25" s="207"/>
      <c r="HP25" s="207"/>
      <c r="HQ25" s="207"/>
      <c r="HR25" s="207"/>
      <c r="HS25" s="207"/>
      <c r="HT25" s="207"/>
      <c r="HU25" s="207"/>
      <c r="HV25" s="207"/>
      <c r="HW25" s="207"/>
      <c r="HX25" s="207"/>
      <c r="HY25" s="207"/>
      <c r="HZ25" s="207"/>
      <c r="IA25" s="207"/>
      <c r="IB25" s="207"/>
      <c r="IC25" s="207"/>
      <c r="ID25" s="207"/>
      <c r="IE25" s="207"/>
      <c r="IF25" s="207"/>
      <c r="IG25" s="207"/>
      <c r="IH25" s="207"/>
    </row>
    <row r="26" spans="1:242" s="208" customFormat="1" x14ac:dyDescent="0.3">
      <c r="A26" s="204" t="s">
        <v>311</v>
      </c>
      <c r="B26" s="204">
        <v>11</v>
      </c>
      <c r="C26" s="205"/>
      <c r="G26" s="206">
        <f>VLOOKUP($A26,CAPEX!$A:$I,7,0)/3/1000</f>
        <v>63.12457666666667</v>
      </c>
      <c r="H26" s="206">
        <f t="shared" si="27"/>
        <v>63.12457666666667</v>
      </c>
      <c r="I26" s="206">
        <f t="shared" si="27"/>
        <v>63.12457666666667</v>
      </c>
      <c r="J26" s="206"/>
      <c r="K26" s="206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0"/>
      <c r="BN26" s="210"/>
      <c r="BO26" s="210"/>
      <c r="BP26" s="210"/>
      <c r="BQ26" s="210"/>
      <c r="BR26" s="210"/>
      <c r="BS26" s="210"/>
      <c r="BT26" s="210"/>
      <c r="BU26" s="210"/>
      <c r="BV26" s="210"/>
      <c r="BW26" s="210"/>
      <c r="BX26" s="210"/>
      <c r="BY26" s="210"/>
      <c r="BZ26" s="210"/>
      <c r="CA26" s="210"/>
      <c r="CB26" s="210"/>
      <c r="CC26" s="210"/>
      <c r="CD26" s="210"/>
      <c r="CE26" s="210"/>
      <c r="CF26" s="210"/>
      <c r="CG26" s="210"/>
      <c r="CH26" s="210"/>
      <c r="CI26" s="210"/>
      <c r="CJ26" s="210"/>
      <c r="CK26" s="210"/>
      <c r="CL26" s="210"/>
      <c r="CM26" s="210"/>
      <c r="CN26" s="210"/>
      <c r="CO26" s="210"/>
      <c r="CP26" s="210"/>
      <c r="CQ26" s="210"/>
      <c r="CR26" s="210"/>
      <c r="CS26" s="210"/>
      <c r="CT26" s="210"/>
      <c r="CU26" s="210"/>
      <c r="CV26" s="210"/>
      <c r="CW26" s="210"/>
      <c r="CX26" s="210"/>
      <c r="CY26" s="210"/>
      <c r="CZ26" s="210"/>
      <c r="DA26" s="210"/>
      <c r="DB26" s="210"/>
      <c r="DC26" s="210"/>
      <c r="DD26" s="210"/>
      <c r="DE26" s="210"/>
      <c r="DF26" s="210"/>
      <c r="DG26" s="210"/>
      <c r="DH26" s="210"/>
      <c r="DI26" s="210"/>
      <c r="DJ26" s="210"/>
      <c r="DK26" s="210"/>
      <c r="DL26" s="210"/>
      <c r="DM26" s="210"/>
      <c r="DN26" s="210"/>
      <c r="DO26" s="210"/>
      <c r="DP26" s="210"/>
      <c r="DQ26" s="210"/>
      <c r="DR26" s="210"/>
      <c r="DS26" s="206">
        <f>VLOOKUP($A26,CAPEX!$A:$I,8,0)/12/1000</f>
        <v>116.49521</v>
      </c>
      <c r="DT26" s="206">
        <f t="shared" si="28"/>
        <v>116.49521</v>
      </c>
      <c r="DU26" s="206">
        <f t="shared" si="28"/>
        <v>116.49521</v>
      </c>
      <c r="DV26" s="206">
        <f t="shared" si="28"/>
        <v>116.49521</v>
      </c>
      <c r="DW26" s="206">
        <f t="shared" si="28"/>
        <v>116.49521</v>
      </c>
      <c r="DX26" s="206">
        <f t="shared" si="28"/>
        <v>116.49521</v>
      </c>
      <c r="DY26" s="206">
        <f t="shared" si="28"/>
        <v>116.49521</v>
      </c>
      <c r="DZ26" s="206">
        <f t="shared" si="28"/>
        <v>116.49521</v>
      </c>
      <c r="EA26" s="206">
        <f t="shared" si="28"/>
        <v>116.49521</v>
      </c>
      <c r="EB26" s="206">
        <f t="shared" si="28"/>
        <v>116.49521</v>
      </c>
      <c r="EC26" s="206">
        <f t="shared" si="28"/>
        <v>116.49521</v>
      </c>
      <c r="ED26" s="206">
        <f t="shared" si="28"/>
        <v>116.49521</v>
      </c>
      <c r="EE26" s="207"/>
      <c r="EF26" s="207"/>
      <c r="EG26" s="207"/>
      <c r="EH26" s="207"/>
      <c r="EI26" s="207"/>
      <c r="EJ26" s="207"/>
      <c r="EK26" s="207"/>
      <c r="EL26" s="207"/>
      <c r="EM26" s="207"/>
      <c r="EN26" s="207"/>
      <c r="EO26" s="207"/>
      <c r="EP26" s="207"/>
      <c r="EW26" s="207"/>
      <c r="EX26" s="207"/>
      <c r="EY26" s="207"/>
      <c r="EZ26" s="207"/>
      <c r="FA26" s="207"/>
      <c r="FB26" s="207"/>
      <c r="FC26" s="207"/>
      <c r="FD26" s="207"/>
      <c r="FE26" s="207"/>
      <c r="FF26" s="207"/>
      <c r="FG26" s="207"/>
      <c r="FH26" s="207"/>
      <c r="FI26" s="207"/>
      <c r="FJ26" s="207"/>
      <c r="FK26" s="207"/>
      <c r="FL26" s="207"/>
      <c r="FM26" s="207"/>
      <c r="FN26" s="207"/>
      <c r="FO26" s="207"/>
      <c r="FP26" s="207"/>
      <c r="FQ26" s="207"/>
      <c r="FR26" s="207"/>
      <c r="FS26" s="207"/>
      <c r="FT26" s="207"/>
      <c r="FU26" s="207"/>
      <c r="FV26" s="207"/>
      <c r="FW26" s="207"/>
      <c r="FX26" s="207"/>
      <c r="FY26" s="207"/>
      <c r="FZ26" s="207"/>
      <c r="GA26" s="206"/>
      <c r="GB26" s="206"/>
      <c r="GC26" s="206"/>
      <c r="GD26" s="206"/>
      <c r="GE26" s="206"/>
      <c r="GF26" s="206"/>
      <c r="GG26" s="206"/>
      <c r="GH26" s="206"/>
      <c r="GI26" s="206"/>
      <c r="GJ26" s="206"/>
      <c r="GK26" s="206"/>
      <c r="GL26" s="206"/>
      <c r="GM26" s="207"/>
      <c r="GN26" s="207"/>
      <c r="GO26" s="207"/>
      <c r="GP26" s="207"/>
      <c r="GQ26" s="207"/>
      <c r="GR26" s="207"/>
      <c r="GS26" s="207"/>
      <c r="GT26" s="207"/>
      <c r="GU26" s="207"/>
      <c r="GV26" s="207"/>
      <c r="GW26" s="207"/>
      <c r="GX26" s="207"/>
      <c r="GY26" s="207"/>
      <c r="GZ26" s="207"/>
      <c r="HA26" s="207"/>
      <c r="HB26" s="207"/>
      <c r="HC26" s="207"/>
      <c r="HD26" s="207"/>
      <c r="HE26" s="207"/>
      <c r="HF26" s="207"/>
      <c r="HG26" s="207"/>
      <c r="HH26" s="207"/>
      <c r="HI26" s="207"/>
      <c r="HJ26" s="207"/>
      <c r="HK26" s="207"/>
      <c r="HL26" s="207"/>
      <c r="HM26" s="207"/>
      <c r="HN26" s="207"/>
      <c r="HO26" s="207"/>
      <c r="HP26" s="207"/>
      <c r="HQ26" s="207"/>
      <c r="HR26" s="207"/>
      <c r="HS26" s="207"/>
      <c r="HT26" s="207"/>
      <c r="HU26" s="207"/>
      <c r="HV26" s="207"/>
      <c r="HW26" s="207"/>
      <c r="HX26" s="207"/>
      <c r="HY26" s="207"/>
      <c r="HZ26" s="207"/>
      <c r="IA26" s="207"/>
      <c r="IB26" s="207"/>
      <c r="IC26" s="207"/>
      <c r="ID26" s="207"/>
      <c r="IE26" s="207"/>
      <c r="IF26" s="207"/>
      <c r="IG26" s="207"/>
      <c r="IH26" s="207"/>
    </row>
    <row r="27" spans="1:242" s="208" customFormat="1" x14ac:dyDescent="0.3">
      <c r="A27" s="204" t="s">
        <v>312</v>
      </c>
      <c r="B27" s="204">
        <v>11</v>
      </c>
      <c r="C27" s="205"/>
      <c r="G27" s="206">
        <f>VLOOKUP($A27,CAPEX!$A:$I,7,0)/3/1000</f>
        <v>0.41980000000000001</v>
      </c>
      <c r="H27" s="206">
        <f t="shared" si="27"/>
        <v>0.41980000000000001</v>
      </c>
      <c r="I27" s="206">
        <f t="shared" si="27"/>
        <v>0.41980000000000001</v>
      </c>
      <c r="J27" s="206"/>
      <c r="K27" s="206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0"/>
      <c r="BN27" s="210"/>
      <c r="BO27" s="210"/>
      <c r="BP27" s="210"/>
      <c r="BQ27" s="210"/>
      <c r="BR27" s="210"/>
      <c r="BS27" s="210"/>
      <c r="BT27" s="210"/>
      <c r="BU27" s="210"/>
      <c r="BV27" s="210"/>
      <c r="BW27" s="210"/>
      <c r="BX27" s="210"/>
      <c r="BY27" s="210"/>
      <c r="BZ27" s="210"/>
      <c r="CA27" s="210"/>
      <c r="CB27" s="210"/>
      <c r="CC27" s="210"/>
      <c r="CD27" s="210"/>
      <c r="CE27" s="210"/>
      <c r="CF27" s="210"/>
      <c r="CG27" s="210"/>
      <c r="CH27" s="210"/>
      <c r="CI27" s="210"/>
      <c r="CJ27" s="210"/>
      <c r="CK27" s="210"/>
      <c r="CL27" s="210"/>
      <c r="CM27" s="210"/>
      <c r="CN27" s="210"/>
      <c r="CO27" s="210"/>
      <c r="CP27" s="210"/>
      <c r="CQ27" s="210"/>
      <c r="CR27" s="210"/>
      <c r="CS27" s="210"/>
      <c r="CT27" s="210"/>
      <c r="CU27" s="210"/>
      <c r="CV27" s="210"/>
      <c r="CW27" s="210"/>
      <c r="CX27" s="210"/>
      <c r="CY27" s="210"/>
      <c r="CZ27" s="210"/>
      <c r="DA27" s="210"/>
      <c r="DB27" s="210"/>
      <c r="DC27" s="210"/>
      <c r="DD27" s="210"/>
      <c r="DE27" s="210"/>
      <c r="DF27" s="210"/>
      <c r="DG27" s="210"/>
      <c r="DH27" s="210"/>
      <c r="DI27" s="210"/>
      <c r="DJ27" s="210"/>
      <c r="DK27" s="210"/>
      <c r="DL27" s="210"/>
      <c r="DM27" s="210"/>
      <c r="DN27" s="210"/>
      <c r="DO27" s="210"/>
      <c r="DP27" s="210"/>
      <c r="DQ27" s="210"/>
      <c r="DR27" s="210"/>
      <c r="DS27" s="206">
        <f>VLOOKUP($A27,CAPEX!$A:$I,8,0)/12/1000</f>
        <v>1.6792</v>
      </c>
      <c r="DT27" s="206">
        <f t="shared" si="28"/>
        <v>1.6792</v>
      </c>
      <c r="DU27" s="206">
        <f t="shared" si="28"/>
        <v>1.6792</v>
      </c>
      <c r="DV27" s="206">
        <f t="shared" si="28"/>
        <v>1.6792</v>
      </c>
      <c r="DW27" s="206">
        <f t="shared" si="28"/>
        <v>1.6792</v>
      </c>
      <c r="DX27" s="206">
        <f t="shared" si="28"/>
        <v>1.6792</v>
      </c>
      <c r="DY27" s="206">
        <f t="shared" si="28"/>
        <v>1.6792</v>
      </c>
      <c r="DZ27" s="206">
        <f t="shared" si="28"/>
        <v>1.6792</v>
      </c>
      <c r="EA27" s="206">
        <f t="shared" si="28"/>
        <v>1.6792</v>
      </c>
      <c r="EB27" s="206">
        <f t="shared" si="28"/>
        <v>1.6792</v>
      </c>
      <c r="EC27" s="206">
        <f t="shared" si="28"/>
        <v>1.6792</v>
      </c>
      <c r="ED27" s="206">
        <f t="shared" si="28"/>
        <v>1.6792</v>
      </c>
      <c r="EE27" s="207"/>
      <c r="EF27" s="207"/>
      <c r="EG27" s="207"/>
      <c r="EH27" s="207"/>
      <c r="EI27" s="207"/>
      <c r="EJ27" s="207"/>
      <c r="EK27" s="207"/>
      <c r="EL27" s="207"/>
      <c r="EM27" s="207"/>
      <c r="EN27" s="207"/>
      <c r="EO27" s="207"/>
      <c r="EP27" s="207"/>
      <c r="EW27" s="207"/>
      <c r="EX27" s="207"/>
      <c r="EY27" s="207"/>
      <c r="EZ27" s="207"/>
      <c r="FA27" s="207"/>
      <c r="FB27" s="207"/>
      <c r="FC27" s="207"/>
      <c r="FD27" s="207"/>
      <c r="FE27" s="207"/>
      <c r="FF27" s="207"/>
      <c r="FG27" s="207"/>
      <c r="FH27" s="207"/>
      <c r="FI27" s="207"/>
      <c r="FJ27" s="207"/>
      <c r="FK27" s="207"/>
      <c r="FL27" s="207"/>
      <c r="FM27" s="207"/>
      <c r="FN27" s="207"/>
      <c r="FO27" s="207"/>
      <c r="FP27" s="207"/>
      <c r="FQ27" s="207"/>
      <c r="FR27" s="207"/>
      <c r="FS27" s="207"/>
      <c r="FT27" s="207"/>
      <c r="FU27" s="207"/>
      <c r="FV27" s="207"/>
      <c r="FW27" s="207"/>
      <c r="FX27" s="207"/>
      <c r="FY27" s="207"/>
      <c r="FZ27" s="207"/>
      <c r="GA27" s="206"/>
      <c r="GB27" s="206"/>
      <c r="GC27" s="206"/>
      <c r="GD27" s="206"/>
      <c r="GE27" s="206"/>
      <c r="GF27" s="206"/>
      <c r="GG27" s="206"/>
      <c r="GH27" s="206"/>
      <c r="GI27" s="206"/>
      <c r="GJ27" s="206"/>
      <c r="GK27" s="206"/>
      <c r="GL27" s="206"/>
      <c r="GM27" s="207"/>
      <c r="GN27" s="207"/>
      <c r="GO27" s="207"/>
      <c r="GP27" s="207"/>
      <c r="GQ27" s="207"/>
      <c r="GR27" s="207"/>
      <c r="GS27" s="207"/>
      <c r="GT27" s="207"/>
      <c r="GU27" s="207"/>
      <c r="GV27" s="207"/>
      <c r="GW27" s="207"/>
      <c r="GX27" s="207"/>
      <c r="GY27" s="207"/>
      <c r="GZ27" s="207"/>
      <c r="HA27" s="207"/>
      <c r="HB27" s="207"/>
      <c r="HC27" s="207"/>
      <c r="HD27" s="207"/>
      <c r="HE27" s="207"/>
      <c r="HF27" s="207"/>
      <c r="HG27" s="207"/>
      <c r="HH27" s="207"/>
      <c r="HI27" s="207"/>
      <c r="HJ27" s="207"/>
      <c r="HK27" s="207"/>
      <c r="HL27" s="207"/>
      <c r="HM27" s="207"/>
      <c r="HN27" s="207"/>
      <c r="HO27" s="207"/>
      <c r="HP27" s="207"/>
      <c r="HQ27" s="207"/>
      <c r="HR27" s="207"/>
      <c r="HS27" s="207"/>
      <c r="HT27" s="207"/>
      <c r="HU27" s="207"/>
      <c r="HV27" s="207"/>
      <c r="HW27" s="207"/>
      <c r="HX27" s="207"/>
      <c r="HY27" s="207"/>
      <c r="HZ27" s="207"/>
      <c r="IA27" s="207"/>
      <c r="IB27" s="207"/>
      <c r="IC27" s="207"/>
      <c r="ID27" s="207"/>
      <c r="IE27" s="207"/>
      <c r="IF27" s="207"/>
      <c r="IG27" s="207"/>
      <c r="IH27" s="207"/>
    </row>
    <row r="28" spans="1:242" s="208" customFormat="1" x14ac:dyDescent="0.3">
      <c r="A28" s="204" t="s">
        <v>313</v>
      </c>
      <c r="B28" s="204">
        <v>11</v>
      </c>
      <c r="C28" s="205"/>
      <c r="G28" s="206">
        <f>VLOOKUP($A28,CAPEX!$A:$I,7,0)/3/1000</f>
        <v>0</v>
      </c>
      <c r="H28" s="206">
        <f t="shared" si="27"/>
        <v>0</v>
      </c>
      <c r="I28" s="206">
        <f t="shared" si="27"/>
        <v>0</v>
      </c>
      <c r="J28" s="211"/>
      <c r="K28" s="211"/>
      <c r="L28" s="212"/>
      <c r="M28" s="212"/>
      <c r="N28" s="212"/>
      <c r="O28" s="212"/>
      <c r="P28" s="212"/>
      <c r="Q28" s="212"/>
      <c r="R28" s="212"/>
      <c r="S28" s="212"/>
      <c r="T28" s="212"/>
      <c r="U28" s="212"/>
      <c r="V28" s="212"/>
      <c r="W28" s="212"/>
      <c r="X28" s="212"/>
      <c r="Y28" s="212"/>
      <c r="Z28" s="212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2"/>
      <c r="CD28" s="212"/>
      <c r="CE28" s="212"/>
      <c r="CF28" s="212"/>
      <c r="CG28" s="212"/>
      <c r="CH28" s="212"/>
      <c r="CI28" s="212"/>
      <c r="CJ28" s="212"/>
      <c r="CK28" s="212"/>
      <c r="CL28" s="212"/>
      <c r="CM28" s="212"/>
      <c r="CN28" s="212"/>
      <c r="CO28" s="212"/>
      <c r="CP28" s="212"/>
      <c r="CQ28" s="212"/>
      <c r="CR28" s="212"/>
      <c r="CS28" s="212"/>
      <c r="CT28" s="212"/>
      <c r="CU28" s="212"/>
      <c r="CV28" s="212"/>
      <c r="CW28" s="212"/>
      <c r="CX28" s="212"/>
      <c r="CY28" s="212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  <c r="DP28" s="212"/>
      <c r="DQ28" s="212"/>
      <c r="DR28" s="212"/>
      <c r="DS28" s="206">
        <f>VLOOKUP($A28,CAPEX!$A:$I,8,0)/12/1000</f>
        <v>461.36061666666671</v>
      </c>
      <c r="DT28" s="206">
        <f t="shared" si="28"/>
        <v>461.36061666666671</v>
      </c>
      <c r="DU28" s="206">
        <f t="shared" si="28"/>
        <v>461.36061666666671</v>
      </c>
      <c r="DV28" s="206">
        <f t="shared" si="28"/>
        <v>461.36061666666671</v>
      </c>
      <c r="DW28" s="206">
        <f t="shared" si="28"/>
        <v>461.36061666666671</v>
      </c>
      <c r="DX28" s="206">
        <f t="shared" si="28"/>
        <v>461.36061666666671</v>
      </c>
      <c r="DY28" s="206">
        <f t="shared" si="28"/>
        <v>461.36061666666671</v>
      </c>
      <c r="DZ28" s="206">
        <f t="shared" si="28"/>
        <v>461.36061666666671</v>
      </c>
      <c r="EA28" s="206">
        <f t="shared" si="28"/>
        <v>461.36061666666671</v>
      </c>
      <c r="EB28" s="206">
        <f t="shared" si="28"/>
        <v>461.36061666666671</v>
      </c>
      <c r="EC28" s="206">
        <f t="shared" si="28"/>
        <v>461.36061666666671</v>
      </c>
      <c r="ED28" s="206">
        <f t="shared" si="28"/>
        <v>461.36061666666671</v>
      </c>
      <c r="EE28" s="209"/>
      <c r="EF28" s="209"/>
      <c r="EG28" s="209"/>
      <c r="EH28" s="209"/>
      <c r="EI28" s="209"/>
      <c r="EJ28" s="209"/>
      <c r="EK28" s="209"/>
      <c r="EL28" s="209"/>
      <c r="EM28" s="209"/>
      <c r="EN28" s="209"/>
      <c r="EO28" s="209"/>
      <c r="EP28" s="209"/>
      <c r="EW28" s="209"/>
      <c r="EX28" s="209"/>
      <c r="EY28" s="209"/>
      <c r="EZ28" s="209"/>
      <c r="FA28" s="209"/>
      <c r="FB28" s="209"/>
      <c r="FC28" s="209"/>
      <c r="FD28" s="209"/>
      <c r="FE28" s="209"/>
      <c r="FF28" s="209"/>
      <c r="FG28" s="209"/>
      <c r="FH28" s="209"/>
      <c r="FI28" s="209"/>
      <c r="FJ28" s="209"/>
      <c r="FK28" s="209"/>
      <c r="FL28" s="209"/>
      <c r="FM28" s="209"/>
      <c r="FN28" s="209"/>
      <c r="FO28" s="209"/>
      <c r="FP28" s="209"/>
      <c r="FQ28" s="209"/>
      <c r="FR28" s="209"/>
      <c r="FS28" s="209"/>
      <c r="FT28" s="209"/>
      <c r="FU28" s="209"/>
      <c r="FV28" s="209"/>
      <c r="FW28" s="209"/>
      <c r="FX28" s="209"/>
      <c r="FY28" s="209"/>
      <c r="FZ28" s="209"/>
      <c r="GA28" s="206"/>
      <c r="GB28" s="206"/>
      <c r="GC28" s="206"/>
      <c r="GD28" s="206"/>
      <c r="GE28" s="206"/>
      <c r="GF28" s="206"/>
      <c r="GG28" s="206"/>
      <c r="GH28" s="206"/>
      <c r="GI28" s="206"/>
      <c r="GJ28" s="206"/>
      <c r="GK28" s="206"/>
      <c r="GL28" s="206"/>
      <c r="GM28" s="209"/>
      <c r="GN28" s="209"/>
      <c r="GO28" s="209"/>
      <c r="GP28" s="209"/>
      <c r="GQ28" s="209"/>
      <c r="GR28" s="209"/>
      <c r="GS28" s="209"/>
      <c r="GT28" s="209"/>
      <c r="GU28" s="209"/>
      <c r="GV28" s="209"/>
      <c r="GW28" s="209"/>
      <c r="GX28" s="209"/>
      <c r="GY28" s="209"/>
      <c r="GZ28" s="209"/>
      <c r="HA28" s="209"/>
      <c r="HB28" s="209"/>
      <c r="HC28" s="209"/>
      <c r="HD28" s="209"/>
      <c r="HE28" s="209"/>
      <c r="HF28" s="209"/>
      <c r="HG28" s="209"/>
      <c r="HH28" s="209"/>
      <c r="HI28" s="209"/>
      <c r="HJ28" s="209"/>
      <c r="HK28" s="209"/>
      <c r="HL28" s="209"/>
      <c r="HM28" s="209"/>
      <c r="HN28" s="209"/>
      <c r="HO28" s="209"/>
      <c r="HP28" s="209"/>
      <c r="HQ28" s="209"/>
      <c r="HR28" s="209"/>
      <c r="HS28" s="209"/>
      <c r="HT28" s="209"/>
      <c r="HU28" s="209"/>
      <c r="HV28" s="209"/>
      <c r="HW28" s="209"/>
      <c r="HX28" s="209"/>
      <c r="HY28" s="209"/>
      <c r="HZ28" s="209"/>
      <c r="IA28" s="209"/>
      <c r="IB28" s="209"/>
      <c r="IC28" s="209"/>
      <c r="ID28" s="209"/>
      <c r="IE28" s="209"/>
      <c r="IF28" s="209"/>
      <c r="IG28" s="209"/>
      <c r="IH28" s="209"/>
    </row>
    <row r="29" spans="1:242" s="208" customFormat="1" x14ac:dyDescent="0.3">
      <c r="A29" s="204" t="s">
        <v>314</v>
      </c>
      <c r="B29" s="204">
        <v>11</v>
      </c>
      <c r="C29" s="205"/>
      <c r="G29" s="206">
        <f>VLOOKUP($A29,CAPEX!$A:$I,7,0)/3/1000</f>
        <v>4.8766033333333336</v>
      </c>
      <c r="H29" s="206">
        <f t="shared" si="27"/>
        <v>4.8766033333333336</v>
      </c>
      <c r="I29" s="206">
        <f t="shared" si="27"/>
        <v>4.8766033333333336</v>
      </c>
      <c r="J29" s="206"/>
      <c r="K29" s="206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210"/>
      <c r="BN29" s="210"/>
      <c r="BO29" s="210"/>
      <c r="BP29" s="210"/>
      <c r="BQ29" s="210"/>
      <c r="BR29" s="210"/>
      <c r="BS29" s="210"/>
      <c r="BT29" s="210"/>
      <c r="BU29" s="210"/>
      <c r="BV29" s="210"/>
      <c r="BW29" s="210"/>
      <c r="BX29" s="210"/>
      <c r="BY29" s="210"/>
      <c r="BZ29" s="210"/>
      <c r="CA29" s="210"/>
      <c r="CB29" s="210"/>
      <c r="CC29" s="210"/>
      <c r="CD29" s="210"/>
      <c r="CE29" s="210"/>
      <c r="CF29" s="210"/>
      <c r="CG29" s="210"/>
      <c r="CH29" s="210"/>
      <c r="CI29" s="210"/>
      <c r="CJ29" s="210"/>
      <c r="CK29" s="210"/>
      <c r="CL29" s="210"/>
      <c r="CM29" s="210"/>
      <c r="CN29" s="210"/>
      <c r="CO29" s="210"/>
      <c r="CP29" s="210"/>
      <c r="CQ29" s="210"/>
      <c r="CR29" s="210"/>
      <c r="CS29" s="210"/>
      <c r="CT29" s="210"/>
      <c r="CU29" s="210"/>
      <c r="CV29" s="210"/>
      <c r="CW29" s="210"/>
      <c r="CX29" s="210"/>
      <c r="CY29" s="210"/>
      <c r="CZ29" s="210"/>
      <c r="DA29" s="210"/>
      <c r="DB29" s="210"/>
      <c r="DC29" s="210"/>
      <c r="DD29" s="210"/>
      <c r="DE29" s="210"/>
      <c r="DF29" s="210"/>
      <c r="DG29" s="210"/>
      <c r="DH29" s="210"/>
      <c r="DI29" s="210"/>
      <c r="DJ29" s="210"/>
      <c r="DK29" s="210"/>
      <c r="DL29" s="210"/>
      <c r="DM29" s="210"/>
      <c r="DN29" s="210"/>
      <c r="DO29" s="210"/>
      <c r="DP29" s="210"/>
      <c r="DQ29" s="210"/>
      <c r="DR29" s="210"/>
      <c r="DS29" s="206">
        <f>VLOOKUP($A29,CAPEX!$A:$I,8,0)/12/1000</f>
        <v>283.93381249999999</v>
      </c>
      <c r="DT29" s="206">
        <f t="shared" si="28"/>
        <v>283.93381249999999</v>
      </c>
      <c r="DU29" s="206">
        <f t="shared" si="28"/>
        <v>283.93381249999999</v>
      </c>
      <c r="DV29" s="206">
        <f t="shared" si="28"/>
        <v>283.93381249999999</v>
      </c>
      <c r="DW29" s="206">
        <f t="shared" si="28"/>
        <v>283.93381249999999</v>
      </c>
      <c r="DX29" s="206">
        <f t="shared" si="28"/>
        <v>283.93381249999999</v>
      </c>
      <c r="DY29" s="206">
        <f t="shared" si="28"/>
        <v>283.93381249999999</v>
      </c>
      <c r="DZ29" s="206">
        <f t="shared" si="28"/>
        <v>283.93381249999999</v>
      </c>
      <c r="EA29" s="206">
        <f t="shared" si="28"/>
        <v>283.93381249999999</v>
      </c>
      <c r="EB29" s="206">
        <f t="shared" si="28"/>
        <v>283.93381249999999</v>
      </c>
      <c r="EC29" s="206">
        <f t="shared" si="28"/>
        <v>283.93381249999999</v>
      </c>
      <c r="ED29" s="206">
        <f t="shared" si="28"/>
        <v>283.93381249999999</v>
      </c>
      <c r="EE29" s="207"/>
      <c r="EF29" s="207"/>
      <c r="EG29" s="207"/>
      <c r="EH29" s="207"/>
      <c r="EI29" s="207"/>
      <c r="EJ29" s="207"/>
      <c r="EK29" s="207"/>
      <c r="EL29" s="207"/>
      <c r="EM29" s="207"/>
      <c r="EN29" s="207"/>
      <c r="EO29" s="207"/>
      <c r="EP29" s="207"/>
      <c r="EW29" s="207"/>
      <c r="EX29" s="207"/>
      <c r="EY29" s="207"/>
      <c r="EZ29" s="207"/>
      <c r="FA29" s="207"/>
      <c r="FB29" s="207"/>
      <c r="FC29" s="207"/>
      <c r="FD29" s="207"/>
      <c r="FE29" s="207"/>
      <c r="FF29" s="207"/>
      <c r="FG29" s="207"/>
      <c r="FH29" s="207"/>
      <c r="FI29" s="207"/>
      <c r="FJ29" s="207"/>
      <c r="FK29" s="207"/>
      <c r="FL29" s="207"/>
      <c r="FM29" s="207"/>
      <c r="FN29" s="207"/>
      <c r="FO29" s="207"/>
      <c r="FP29" s="207"/>
      <c r="FQ29" s="207"/>
      <c r="FR29" s="207"/>
      <c r="FS29" s="207"/>
      <c r="FT29" s="207"/>
      <c r="FU29" s="207"/>
      <c r="FV29" s="207"/>
      <c r="FW29" s="207"/>
      <c r="FX29" s="207"/>
      <c r="FY29" s="207"/>
      <c r="FZ29" s="207"/>
      <c r="GA29" s="206"/>
      <c r="GB29" s="206"/>
      <c r="GC29" s="206"/>
      <c r="GD29" s="206"/>
      <c r="GE29" s="206"/>
      <c r="GF29" s="206"/>
      <c r="GG29" s="206"/>
      <c r="GH29" s="206"/>
      <c r="GI29" s="206"/>
      <c r="GJ29" s="206"/>
      <c r="GK29" s="206"/>
      <c r="GL29" s="206"/>
      <c r="GM29" s="207"/>
      <c r="GN29" s="207"/>
      <c r="GO29" s="207"/>
      <c r="GP29" s="207"/>
      <c r="GQ29" s="207"/>
      <c r="GR29" s="207"/>
      <c r="GS29" s="207"/>
      <c r="GT29" s="207"/>
      <c r="GU29" s="207"/>
      <c r="GV29" s="207"/>
      <c r="GW29" s="207"/>
      <c r="GX29" s="207"/>
      <c r="GY29" s="207"/>
      <c r="GZ29" s="207"/>
      <c r="HA29" s="207"/>
      <c r="HB29" s="207"/>
      <c r="HC29" s="207"/>
      <c r="HD29" s="207"/>
      <c r="HE29" s="207"/>
      <c r="HF29" s="207"/>
      <c r="HG29" s="207"/>
      <c r="HH29" s="207"/>
      <c r="HI29" s="207"/>
      <c r="HJ29" s="207"/>
      <c r="HK29" s="207"/>
      <c r="HL29" s="207"/>
      <c r="HM29" s="207"/>
      <c r="HN29" s="207"/>
      <c r="HO29" s="207"/>
      <c r="HP29" s="207"/>
      <c r="HQ29" s="207"/>
      <c r="HR29" s="207"/>
      <c r="HS29" s="207"/>
      <c r="HT29" s="207"/>
      <c r="HU29" s="207"/>
      <c r="HV29" s="207"/>
      <c r="HW29" s="207"/>
      <c r="HX29" s="207"/>
      <c r="HY29" s="207"/>
      <c r="HZ29" s="207"/>
      <c r="IA29" s="207"/>
      <c r="IB29" s="207"/>
      <c r="IC29" s="207"/>
      <c r="ID29" s="207"/>
      <c r="IE29" s="207"/>
      <c r="IF29" s="207"/>
      <c r="IG29" s="207"/>
      <c r="IH29" s="207"/>
    </row>
    <row r="30" spans="1:242" x14ac:dyDescent="0.3">
      <c r="A30" s="187" t="s">
        <v>371</v>
      </c>
      <c r="B30" s="218"/>
      <c r="C30" s="191"/>
      <c r="D30" s="191"/>
      <c r="E30" s="191"/>
      <c r="F30" s="191"/>
      <c r="G30" s="191"/>
      <c r="H30" s="191"/>
      <c r="I30" s="191"/>
      <c r="J30" s="191"/>
      <c r="K30" s="191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186"/>
      <c r="BH30" s="186"/>
      <c r="BI30" s="186"/>
      <c r="BJ30" s="186"/>
      <c r="BK30" s="186"/>
      <c r="BL30" s="186"/>
      <c r="BM30" s="186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  <c r="EN30" s="186"/>
      <c r="EO30" s="186"/>
      <c r="EP30" s="186"/>
      <c r="EQ30" s="186"/>
      <c r="ER30" s="186"/>
      <c r="ES30" s="186"/>
      <c r="ET30" s="186"/>
      <c r="EU30" s="186"/>
      <c r="EV30" s="186"/>
      <c r="EW30" s="186"/>
      <c r="EX30" s="186"/>
      <c r="EY30" s="186"/>
      <c r="EZ30" s="186"/>
      <c r="FA30" s="186"/>
      <c r="FB30" s="186"/>
      <c r="FC30" s="186"/>
      <c r="FD30" s="186"/>
      <c r="FE30" s="186"/>
      <c r="FF30" s="186"/>
      <c r="FG30" s="186"/>
      <c r="FH30" s="186"/>
      <c r="FI30" s="186"/>
      <c r="FJ30" s="186"/>
      <c r="FK30" s="186"/>
      <c r="FL30" s="186"/>
      <c r="FM30" s="186"/>
      <c r="FN30" s="186"/>
      <c r="FO30" s="186"/>
      <c r="FP30" s="186"/>
      <c r="FQ30" s="186"/>
      <c r="FR30" s="186"/>
      <c r="FS30" s="186"/>
      <c r="FT30" s="186"/>
      <c r="FU30" s="186"/>
      <c r="FV30" s="186"/>
      <c r="FW30" s="186"/>
      <c r="FX30" s="186"/>
      <c r="FY30" s="186"/>
      <c r="FZ30" s="186"/>
      <c r="GA30" s="186"/>
      <c r="GB30" s="186"/>
      <c r="GC30" s="186"/>
      <c r="GD30" s="186"/>
      <c r="GE30" s="186"/>
      <c r="GF30" s="186"/>
      <c r="GG30" s="186"/>
      <c r="GH30" s="186"/>
      <c r="GI30" s="186"/>
      <c r="GJ30" s="186"/>
      <c r="GK30" s="186"/>
      <c r="GL30" s="186"/>
      <c r="GM30" s="186"/>
      <c r="GN30" s="186"/>
      <c r="GO30" s="186"/>
      <c r="GP30" s="186"/>
      <c r="GQ30" s="186"/>
      <c r="GR30" s="186"/>
      <c r="GS30" s="186"/>
      <c r="GT30" s="186"/>
      <c r="GU30" s="186"/>
      <c r="GV30" s="186"/>
      <c r="GW30" s="186"/>
      <c r="GX30" s="186"/>
      <c r="GY30" s="186"/>
      <c r="GZ30" s="186"/>
      <c r="HA30" s="186"/>
      <c r="HB30" s="186"/>
      <c r="HC30" s="186"/>
      <c r="HD30" s="186"/>
      <c r="HE30" s="186"/>
      <c r="HF30" s="186"/>
      <c r="HG30" s="186"/>
      <c r="HH30" s="186"/>
      <c r="HI30" s="186"/>
      <c r="HJ30" s="186"/>
      <c r="HK30" s="186"/>
      <c r="HL30" s="186"/>
      <c r="HM30" s="186"/>
      <c r="HN30" s="186"/>
      <c r="HO30" s="186"/>
      <c r="HP30" s="186"/>
      <c r="HQ30" s="186"/>
      <c r="HR30" s="186"/>
      <c r="HS30" s="186"/>
      <c r="HT30" s="186"/>
      <c r="HU30" s="186"/>
      <c r="HV30" s="186"/>
      <c r="HW30" s="186"/>
      <c r="HX30" s="186"/>
      <c r="HY30" s="186"/>
      <c r="HZ30" s="186"/>
      <c r="IA30" s="186"/>
      <c r="IB30" s="186"/>
      <c r="IC30" s="186"/>
      <c r="ID30" s="186"/>
      <c r="IE30" s="186"/>
      <c r="IF30" s="186"/>
      <c r="IG30" s="186"/>
      <c r="IH30" s="186"/>
    </row>
    <row r="31" spans="1:242" x14ac:dyDescent="0.3">
      <c r="A31" s="4" t="s">
        <v>323</v>
      </c>
      <c r="B31" s="4">
        <v>20</v>
      </c>
      <c r="C31" s="190"/>
      <c r="G31" s="155">
        <f>VLOOKUP($A31,CAPEX!$A:$I,7,0)/2/1000</f>
        <v>29.217869999999998</v>
      </c>
      <c r="H31" s="155">
        <f>G31</f>
        <v>29.217869999999998</v>
      </c>
      <c r="I31" s="190"/>
      <c r="J31" s="190"/>
      <c r="K31" s="190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  <c r="BA31" s="183"/>
      <c r="BB31" s="183"/>
      <c r="BC31" s="183"/>
      <c r="BD31" s="183"/>
      <c r="BE31" s="183"/>
      <c r="BF31" s="183"/>
      <c r="BG31" s="183"/>
      <c r="BH31" s="183"/>
      <c r="BI31" s="183"/>
      <c r="BJ31" s="183"/>
      <c r="BK31" s="183"/>
      <c r="BL31" s="183"/>
      <c r="BM31" s="183"/>
      <c r="BN31" s="183"/>
      <c r="BO31" s="183"/>
      <c r="BP31" s="183"/>
      <c r="BQ31" s="183"/>
      <c r="BR31" s="183"/>
      <c r="BS31" s="183"/>
      <c r="BT31" s="183"/>
      <c r="BU31" s="183"/>
      <c r="BV31" s="183"/>
      <c r="BW31" s="183"/>
      <c r="BX31" s="183"/>
      <c r="BY31" s="183"/>
      <c r="BZ31" s="183"/>
      <c r="CA31" s="183"/>
      <c r="CB31" s="183"/>
      <c r="CC31" s="183"/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  <c r="CZ31" s="183"/>
      <c r="DA31" s="183"/>
      <c r="DB31" s="183"/>
      <c r="DC31" s="183"/>
      <c r="DD31" s="183"/>
      <c r="DE31" s="183"/>
      <c r="DF31" s="183"/>
      <c r="DG31" s="183"/>
      <c r="DH31" s="183"/>
      <c r="DI31" s="183"/>
      <c r="DJ31" s="183"/>
      <c r="DK31" s="183"/>
      <c r="DL31" s="183"/>
      <c r="DM31" s="183"/>
      <c r="DN31" s="183"/>
      <c r="DO31" s="183"/>
      <c r="DP31" s="183"/>
      <c r="DQ31" s="183"/>
      <c r="DR31" s="183"/>
      <c r="DS31" s="155">
        <f>VLOOKUP($A31,CAPEX!$A:$I,8,0)/12/1000</f>
        <v>112.24777666666667</v>
      </c>
      <c r="DT31" s="155">
        <f t="shared" si="28"/>
        <v>112.24777666666667</v>
      </c>
      <c r="DU31" s="155">
        <f t="shared" si="28"/>
        <v>112.24777666666667</v>
      </c>
      <c r="DV31" s="155">
        <f t="shared" si="28"/>
        <v>112.24777666666667</v>
      </c>
      <c r="DW31" s="155">
        <f t="shared" si="28"/>
        <v>112.24777666666667</v>
      </c>
      <c r="DX31" s="155">
        <f t="shared" si="28"/>
        <v>112.24777666666667</v>
      </c>
      <c r="DY31" s="155">
        <f t="shared" si="28"/>
        <v>112.24777666666667</v>
      </c>
      <c r="DZ31" s="155">
        <f t="shared" si="28"/>
        <v>112.24777666666667</v>
      </c>
      <c r="EA31" s="155">
        <f t="shared" si="28"/>
        <v>112.24777666666667</v>
      </c>
      <c r="EB31" s="155">
        <f t="shared" si="28"/>
        <v>112.24777666666667</v>
      </c>
      <c r="EC31" s="155">
        <f t="shared" si="28"/>
        <v>112.24777666666667</v>
      </c>
      <c r="ED31" s="155">
        <f t="shared" si="28"/>
        <v>112.24777666666667</v>
      </c>
      <c r="EE31" s="183"/>
      <c r="EF31" s="183"/>
      <c r="EG31" s="183"/>
      <c r="EH31" s="183"/>
      <c r="EI31" s="183"/>
      <c r="EJ31" s="183"/>
      <c r="EK31" s="183"/>
      <c r="EL31" s="183"/>
      <c r="EM31" s="183"/>
      <c r="EN31" s="183"/>
      <c r="EO31" s="183"/>
      <c r="EP31" s="183"/>
      <c r="EQ31" s="183"/>
      <c r="ER31" s="183"/>
      <c r="ES31" s="183"/>
      <c r="ET31" s="183"/>
      <c r="EU31" s="183"/>
      <c r="EV31" s="183"/>
      <c r="EW31" s="183"/>
      <c r="EX31" s="183"/>
      <c r="EY31" s="183"/>
      <c r="EZ31" s="183"/>
      <c r="FA31" s="183"/>
      <c r="FB31" s="183"/>
      <c r="FC31" s="183"/>
      <c r="FD31" s="183"/>
      <c r="FE31" s="183"/>
      <c r="FF31" s="183"/>
      <c r="FG31" s="183"/>
      <c r="FH31" s="183"/>
      <c r="FI31" s="183"/>
      <c r="FJ31" s="183"/>
      <c r="FK31" s="183"/>
      <c r="FL31" s="183"/>
      <c r="FM31" s="183"/>
      <c r="FN31" s="183"/>
      <c r="FO31" s="183"/>
      <c r="FP31" s="183"/>
      <c r="FQ31" s="183"/>
      <c r="FR31" s="183"/>
      <c r="FS31" s="183"/>
      <c r="FT31" s="183"/>
      <c r="FU31" s="183"/>
      <c r="FV31" s="183"/>
      <c r="FW31" s="183"/>
      <c r="FX31" s="183"/>
      <c r="FY31" s="183"/>
      <c r="FZ31" s="183"/>
      <c r="GA31" s="183"/>
      <c r="GB31" s="183"/>
      <c r="GC31" s="183"/>
      <c r="GD31" s="183"/>
      <c r="GE31" s="183"/>
      <c r="GF31" s="183"/>
      <c r="GG31" s="183"/>
      <c r="GH31" s="183"/>
      <c r="GI31" s="183"/>
      <c r="GJ31" s="183"/>
      <c r="GK31" s="183"/>
      <c r="GL31" s="183"/>
      <c r="GM31" s="183"/>
      <c r="GN31" s="183"/>
      <c r="GO31" s="183"/>
      <c r="GP31" s="183"/>
      <c r="GQ31" s="183"/>
      <c r="GR31" s="183"/>
      <c r="GS31" s="183"/>
      <c r="GT31" s="183"/>
      <c r="GU31" s="183"/>
      <c r="GV31" s="183"/>
      <c r="GW31" s="183"/>
      <c r="GX31" s="183"/>
      <c r="GY31" s="183"/>
      <c r="GZ31" s="183"/>
      <c r="HA31" s="183"/>
      <c r="HB31" s="183"/>
      <c r="HC31" s="183"/>
      <c r="HD31" s="183"/>
      <c r="HE31" s="183"/>
      <c r="HF31" s="183"/>
      <c r="HG31" s="183"/>
      <c r="HH31" s="183"/>
      <c r="HI31" s="183"/>
      <c r="HJ31" s="183"/>
      <c r="HK31" s="183"/>
      <c r="HL31" s="183"/>
      <c r="HM31" s="183"/>
      <c r="HN31" s="183"/>
      <c r="HO31" s="183"/>
      <c r="HP31" s="183"/>
      <c r="HQ31" s="183"/>
      <c r="HR31" s="183"/>
      <c r="HS31" s="183"/>
      <c r="HT31" s="183"/>
      <c r="HU31" s="183"/>
      <c r="HV31" s="183"/>
      <c r="HW31" s="183"/>
      <c r="HX31" s="183"/>
      <c r="HY31" s="183"/>
      <c r="HZ31" s="183"/>
      <c r="IA31" s="183"/>
      <c r="IB31" s="183"/>
      <c r="IC31" s="183"/>
      <c r="ID31" s="183"/>
      <c r="IE31" s="183"/>
      <c r="IF31" s="183"/>
      <c r="IG31" s="183"/>
      <c r="IH31" s="183"/>
    </row>
    <row r="32" spans="1:242" x14ac:dyDescent="0.3">
      <c r="A32" s="14" t="s">
        <v>334</v>
      </c>
      <c r="B32" s="14">
        <v>20</v>
      </c>
      <c r="C32" s="183"/>
      <c r="D32" s="155"/>
      <c r="E32" s="155"/>
      <c r="F32" s="155"/>
      <c r="G32" s="155">
        <f>VLOOKUP($A32,CAPEX!$A:$I,7,0)/8/1000</f>
        <v>56.875</v>
      </c>
      <c r="H32" s="155">
        <f t="shared" ref="H32:N38" si="29">G32</f>
        <v>56.875</v>
      </c>
      <c r="I32" s="155">
        <f t="shared" si="29"/>
        <v>56.875</v>
      </c>
      <c r="J32" s="155">
        <f t="shared" si="29"/>
        <v>56.875</v>
      </c>
      <c r="K32" s="155">
        <f t="shared" si="29"/>
        <v>56.875</v>
      </c>
      <c r="L32" s="155">
        <f t="shared" si="29"/>
        <v>56.875</v>
      </c>
      <c r="M32" s="155">
        <f t="shared" si="29"/>
        <v>56.875</v>
      </c>
      <c r="N32" s="155">
        <f t="shared" si="29"/>
        <v>56.875</v>
      </c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183"/>
      <c r="ER32" s="183"/>
      <c r="ES32" s="183"/>
      <c r="ET32" s="183"/>
      <c r="EU32" s="183"/>
      <c r="EV32" s="183"/>
      <c r="EW32" s="183"/>
      <c r="EX32" s="183"/>
      <c r="EY32" s="183"/>
      <c r="EZ32" s="183"/>
      <c r="FA32" s="183"/>
      <c r="FB32" s="183"/>
      <c r="FC32" s="183"/>
      <c r="FD32" s="183"/>
      <c r="FE32" s="183"/>
      <c r="FF32" s="183"/>
      <c r="FG32" s="183"/>
      <c r="FH32" s="183"/>
      <c r="FI32" s="183"/>
      <c r="FJ32" s="183"/>
      <c r="FK32" s="183"/>
      <c r="FL32" s="183"/>
      <c r="FM32" s="183"/>
      <c r="FN32" s="183"/>
      <c r="FO32" s="183"/>
      <c r="FP32" s="183"/>
      <c r="FQ32" s="183"/>
      <c r="FR32" s="183"/>
      <c r="FS32" s="183"/>
      <c r="FT32" s="183"/>
      <c r="FU32" s="183"/>
      <c r="FV32" s="183"/>
      <c r="FW32" s="183"/>
      <c r="FX32" s="183"/>
      <c r="FY32" s="183"/>
      <c r="FZ32" s="183"/>
      <c r="GA32" s="183"/>
      <c r="GB32" s="183"/>
      <c r="GC32" s="183"/>
      <c r="GD32" s="183"/>
      <c r="GE32" s="183"/>
      <c r="GF32" s="183"/>
      <c r="GG32" s="183"/>
      <c r="GH32" s="183"/>
      <c r="GI32" s="183"/>
      <c r="GJ32" s="183"/>
      <c r="GK32" s="183"/>
      <c r="GL32" s="183"/>
      <c r="GM32" s="183"/>
      <c r="GN32" s="183"/>
      <c r="GO32" s="183"/>
      <c r="GP32" s="183"/>
      <c r="GQ32" s="183"/>
      <c r="GR32" s="183"/>
      <c r="GS32" s="183"/>
      <c r="GT32" s="183"/>
      <c r="GU32" s="183"/>
      <c r="GV32" s="183"/>
      <c r="GW32" s="183"/>
      <c r="GX32" s="183"/>
      <c r="GY32" s="183"/>
      <c r="GZ32" s="183"/>
      <c r="HA32" s="183"/>
      <c r="HB32" s="183"/>
      <c r="HC32" s="183"/>
      <c r="HD32" s="183"/>
      <c r="HE32" s="183"/>
      <c r="HF32" s="183"/>
      <c r="HG32" s="183"/>
      <c r="HH32" s="183"/>
      <c r="HI32" s="183"/>
      <c r="HJ32" s="183"/>
      <c r="HK32" s="183"/>
      <c r="HL32" s="183"/>
      <c r="HM32" s="183"/>
      <c r="HN32" s="183"/>
      <c r="HO32" s="183"/>
      <c r="HP32" s="183"/>
      <c r="HQ32" s="183"/>
      <c r="HR32" s="183"/>
      <c r="HS32" s="183"/>
      <c r="HT32" s="183"/>
      <c r="HU32" s="183"/>
      <c r="HV32" s="183"/>
      <c r="HW32" s="183"/>
      <c r="HX32" s="183"/>
      <c r="HY32" s="183"/>
      <c r="HZ32" s="183"/>
      <c r="IA32" s="183"/>
      <c r="IB32" s="183"/>
      <c r="IC32" s="183"/>
      <c r="ID32" s="183"/>
      <c r="IE32" s="183"/>
      <c r="IF32" s="183"/>
      <c r="IG32" s="183"/>
      <c r="IH32" s="183"/>
    </row>
    <row r="33" spans="1:242" x14ac:dyDescent="0.3">
      <c r="A33" s="14" t="s">
        <v>368</v>
      </c>
      <c r="B33" s="14">
        <v>20</v>
      </c>
      <c r="C33" s="183"/>
      <c r="D33" s="155"/>
      <c r="E33" s="155"/>
      <c r="F33" s="155"/>
      <c r="G33" s="155">
        <f>VLOOKUP($A33,CAPEX!$A:$I,7,0)/8/1000</f>
        <v>25.5</v>
      </c>
      <c r="H33" s="155">
        <f t="shared" si="29"/>
        <v>25.5</v>
      </c>
      <c r="I33" s="155">
        <f t="shared" si="29"/>
        <v>25.5</v>
      </c>
      <c r="J33" s="155">
        <f t="shared" si="29"/>
        <v>25.5</v>
      </c>
      <c r="K33" s="155">
        <f t="shared" si="29"/>
        <v>25.5</v>
      </c>
      <c r="L33" s="155">
        <f t="shared" si="29"/>
        <v>25.5</v>
      </c>
      <c r="M33" s="155">
        <f t="shared" si="29"/>
        <v>25.5</v>
      </c>
      <c r="N33" s="155">
        <f t="shared" si="29"/>
        <v>25.5</v>
      </c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8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  <c r="CZ33" s="183"/>
      <c r="DA33" s="183"/>
      <c r="DB33" s="183"/>
      <c r="DC33" s="183"/>
      <c r="DD33" s="183"/>
      <c r="DE33" s="183"/>
      <c r="DF33" s="183"/>
      <c r="DG33" s="183"/>
      <c r="DH33" s="183"/>
      <c r="DI33" s="183"/>
      <c r="DJ33" s="183"/>
      <c r="DK33" s="183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  <c r="DW33" s="183"/>
      <c r="DX33" s="183"/>
      <c r="DY33" s="183"/>
      <c r="DZ33" s="183"/>
      <c r="EA33" s="183"/>
      <c r="EB33" s="183"/>
      <c r="EC33" s="183"/>
      <c r="ED33" s="183"/>
      <c r="EE33" s="183"/>
      <c r="EF33" s="183"/>
      <c r="EG33" s="183"/>
      <c r="EH33" s="183"/>
      <c r="EI33" s="183"/>
      <c r="EJ33" s="183"/>
      <c r="EK33" s="183"/>
      <c r="EL33" s="183"/>
      <c r="EM33" s="183"/>
      <c r="EN33" s="183"/>
      <c r="EO33" s="183"/>
      <c r="EP33" s="183"/>
      <c r="EQ33" s="183"/>
      <c r="ER33" s="183"/>
      <c r="ES33" s="183"/>
      <c r="ET33" s="183"/>
      <c r="EU33" s="183"/>
      <c r="EV33" s="183"/>
      <c r="EW33" s="183"/>
      <c r="EX33" s="183"/>
      <c r="EY33" s="183"/>
      <c r="EZ33" s="183"/>
      <c r="FA33" s="183"/>
      <c r="FB33" s="183"/>
      <c r="FC33" s="183"/>
      <c r="FD33" s="183"/>
      <c r="FE33" s="183"/>
      <c r="FF33" s="183"/>
      <c r="FG33" s="183"/>
      <c r="FH33" s="183"/>
      <c r="FI33" s="183"/>
      <c r="FJ33" s="183"/>
      <c r="FK33" s="183"/>
      <c r="FL33" s="183"/>
      <c r="FM33" s="183"/>
      <c r="FN33" s="183"/>
      <c r="FO33" s="183"/>
      <c r="FP33" s="183"/>
      <c r="FQ33" s="183"/>
      <c r="FR33" s="183"/>
      <c r="FS33" s="183"/>
      <c r="FT33" s="183"/>
      <c r="FU33" s="183"/>
      <c r="FV33" s="183"/>
      <c r="FW33" s="183"/>
      <c r="FX33" s="183"/>
      <c r="FY33" s="183"/>
      <c r="FZ33" s="183"/>
      <c r="GA33" s="183"/>
      <c r="GB33" s="183"/>
      <c r="GC33" s="183"/>
      <c r="GD33" s="183"/>
      <c r="GE33" s="183"/>
      <c r="GF33" s="183"/>
      <c r="GG33" s="183"/>
      <c r="GH33" s="183"/>
      <c r="GI33" s="183"/>
      <c r="GJ33" s="183"/>
      <c r="GK33" s="183"/>
      <c r="GL33" s="183"/>
      <c r="GM33" s="183"/>
      <c r="GN33" s="183"/>
      <c r="GO33" s="183"/>
      <c r="GP33" s="183"/>
      <c r="GQ33" s="183"/>
      <c r="GR33" s="183"/>
      <c r="GS33" s="183"/>
      <c r="GT33" s="183"/>
      <c r="GU33" s="183"/>
      <c r="GV33" s="183"/>
      <c r="GW33" s="183"/>
      <c r="GX33" s="183"/>
      <c r="GY33" s="183"/>
      <c r="GZ33" s="183"/>
      <c r="HA33" s="183"/>
      <c r="HB33" s="183"/>
      <c r="HC33" s="183"/>
      <c r="HD33" s="183"/>
      <c r="HE33" s="183"/>
      <c r="HF33" s="183"/>
      <c r="HG33" s="183"/>
      <c r="HH33" s="183"/>
      <c r="HI33" s="183"/>
      <c r="HJ33" s="183"/>
      <c r="HK33" s="183"/>
      <c r="HL33" s="183"/>
      <c r="HM33" s="183"/>
      <c r="HN33" s="183"/>
      <c r="HO33" s="183"/>
      <c r="HP33" s="183"/>
      <c r="HQ33" s="183"/>
      <c r="HR33" s="183"/>
      <c r="HS33" s="183"/>
      <c r="HT33" s="183"/>
      <c r="HU33" s="183"/>
      <c r="HV33" s="183"/>
      <c r="HW33" s="183"/>
      <c r="HX33" s="183"/>
      <c r="HY33" s="183"/>
      <c r="HZ33" s="183"/>
      <c r="IA33" s="183"/>
      <c r="IB33" s="183"/>
      <c r="IC33" s="183"/>
      <c r="ID33" s="183"/>
      <c r="IE33" s="183"/>
      <c r="IF33" s="183"/>
      <c r="IG33" s="183"/>
      <c r="IH33" s="183"/>
    </row>
    <row r="34" spans="1:242" x14ac:dyDescent="0.3">
      <c r="A34" s="14" t="s">
        <v>339</v>
      </c>
      <c r="B34" s="14">
        <v>20</v>
      </c>
      <c r="C34" s="183"/>
      <c r="D34" s="155"/>
      <c r="E34" s="155"/>
      <c r="F34" s="155"/>
      <c r="G34" s="155">
        <f>VLOOKUP($A34,CAPEX!$A:$I,7,0)/8/1000</f>
        <v>4.125</v>
      </c>
      <c r="H34" s="155">
        <f t="shared" si="29"/>
        <v>4.125</v>
      </c>
      <c r="I34" s="155">
        <f t="shared" si="29"/>
        <v>4.125</v>
      </c>
      <c r="J34" s="155">
        <f t="shared" si="29"/>
        <v>4.125</v>
      </c>
      <c r="K34" s="155">
        <f t="shared" si="29"/>
        <v>4.125</v>
      </c>
      <c r="L34" s="155">
        <f t="shared" si="29"/>
        <v>4.125</v>
      </c>
      <c r="M34" s="155">
        <f t="shared" si="29"/>
        <v>4.125</v>
      </c>
      <c r="N34" s="155">
        <f t="shared" si="29"/>
        <v>4.125</v>
      </c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  <c r="IH34" s="183"/>
    </row>
    <row r="35" spans="1:242" x14ac:dyDescent="0.3">
      <c r="A35" s="14" t="s">
        <v>340</v>
      </c>
      <c r="B35" s="14">
        <v>20</v>
      </c>
      <c r="C35" s="183"/>
      <c r="D35" s="155"/>
      <c r="E35" s="155"/>
      <c r="F35" s="155"/>
      <c r="G35" s="155">
        <f>VLOOKUP($A35,CAPEX!$A:$I,7,0)/8/1000</f>
        <v>75.566625000000002</v>
      </c>
      <c r="H35" s="155">
        <f t="shared" si="29"/>
        <v>75.566625000000002</v>
      </c>
      <c r="I35" s="155">
        <f t="shared" si="29"/>
        <v>75.566625000000002</v>
      </c>
      <c r="J35" s="155">
        <f t="shared" si="29"/>
        <v>75.566625000000002</v>
      </c>
      <c r="K35" s="155">
        <f t="shared" si="29"/>
        <v>75.566625000000002</v>
      </c>
      <c r="L35" s="155">
        <f t="shared" si="29"/>
        <v>75.566625000000002</v>
      </c>
      <c r="M35" s="155">
        <f t="shared" si="29"/>
        <v>75.566625000000002</v>
      </c>
      <c r="N35" s="155">
        <f t="shared" si="29"/>
        <v>75.566625000000002</v>
      </c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</row>
    <row r="36" spans="1:242" x14ac:dyDescent="0.3">
      <c r="A36" s="14" t="s">
        <v>342</v>
      </c>
      <c r="B36" s="14">
        <v>20</v>
      </c>
      <c r="C36" s="184"/>
      <c r="D36" s="155"/>
      <c r="E36" s="155"/>
      <c r="F36" s="155"/>
      <c r="G36" s="155">
        <f>VLOOKUP($A36,CAPEX!$A:$I,7,0)/8/1000</f>
        <v>328.48685999999998</v>
      </c>
      <c r="H36" s="155">
        <f t="shared" si="29"/>
        <v>328.48685999999998</v>
      </c>
      <c r="I36" s="155">
        <f t="shared" si="29"/>
        <v>328.48685999999998</v>
      </c>
      <c r="J36" s="155">
        <f t="shared" si="29"/>
        <v>328.48685999999998</v>
      </c>
      <c r="K36" s="155">
        <f t="shared" si="29"/>
        <v>328.48685999999998</v>
      </c>
      <c r="L36" s="155">
        <f t="shared" si="29"/>
        <v>328.48685999999998</v>
      </c>
      <c r="M36" s="155">
        <f t="shared" si="29"/>
        <v>328.48685999999998</v>
      </c>
      <c r="N36" s="155">
        <f t="shared" si="29"/>
        <v>328.48685999999998</v>
      </c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84"/>
      <c r="BU36" s="184"/>
      <c r="BV36" s="184"/>
      <c r="BW36" s="184"/>
      <c r="BX36" s="184"/>
      <c r="BY36" s="184"/>
      <c r="BZ36" s="184"/>
      <c r="CA36" s="184"/>
      <c r="CB36" s="184"/>
      <c r="CC36" s="184"/>
      <c r="CD36" s="184"/>
      <c r="CE36" s="184"/>
      <c r="CF36" s="184"/>
      <c r="CG36" s="184"/>
      <c r="CH36" s="184"/>
      <c r="CI36" s="184"/>
      <c r="CJ36" s="184"/>
      <c r="CK36" s="184"/>
      <c r="CL36" s="184"/>
      <c r="CM36" s="184"/>
      <c r="CN36" s="184"/>
      <c r="CO36" s="184"/>
      <c r="CP36" s="184"/>
      <c r="CQ36" s="184"/>
      <c r="CR36" s="184"/>
      <c r="CS36" s="184"/>
      <c r="CT36" s="184"/>
      <c r="CU36" s="184"/>
      <c r="CV36" s="184"/>
      <c r="CW36" s="184"/>
      <c r="CX36" s="184"/>
      <c r="CY36" s="184"/>
      <c r="CZ36" s="184"/>
      <c r="DA36" s="184"/>
      <c r="DB36" s="184"/>
      <c r="DC36" s="184"/>
      <c r="DD36" s="184"/>
      <c r="DE36" s="184"/>
      <c r="DF36" s="184"/>
      <c r="DG36" s="184"/>
      <c r="DH36" s="184"/>
      <c r="DI36" s="184"/>
      <c r="DJ36" s="184"/>
      <c r="DK36" s="184"/>
      <c r="DL36" s="184"/>
      <c r="DM36" s="184"/>
      <c r="DN36" s="184"/>
      <c r="DO36" s="184"/>
      <c r="DP36" s="184"/>
      <c r="DQ36" s="184"/>
      <c r="DR36" s="184"/>
      <c r="DS36" s="184"/>
      <c r="DT36" s="184"/>
      <c r="DU36" s="184"/>
      <c r="DV36" s="184"/>
      <c r="DW36" s="184"/>
      <c r="DX36" s="184"/>
      <c r="DY36" s="184"/>
      <c r="DZ36" s="184"/>
      <c r="EA36" s="184"/>
      <c r="EB36" s="184"/>
      <c r="EC36" s="184"/>
      <c r="ED36" s="184"/>
      <c r="EE36" s="184"/>
      <c r="EF36" s="184"/>
      <c r="EG36" s="184"/>
      <c r="EH36" s="184"/>
      <c r="EI36" s="184"/>
      <c r="EJ36" s="184"/>
      <c r="EK36" s="184"/>
      <c r="EL36" s="184"/>
      <c r="EM36" s="184"/>
      <c r="EN36" s="184"/>
      <c r="EO36" s="184"/>
      <c r="EP36" s="184"/>
      <c r="EQ36" s="184"/>
      <c r="ER36" s="184"/>
      <c r="ES36" s="184"/>
      <c r="ET36" s="184"/>
      <c r="EU36" s="184"/>
      <c r="EV36" s="184"/>
      <c r="EW36" s="184"/>
      <c r="EX36" s="184"/>
      <c r="EY36" s="184"/>
      <c r="EZ36" s="184"/>
      <c r="FA36" s="184"/>
      <c r="FB36" s="184"/>
      <c r="FC36" s="184"/>
      <c r="FD36" s="184"/>
      <c r="FE36" s="184"/>
      <c r="FF36" s="184"/>
      <c r="FG36" s="184"/>
      <c r="FH36" s="184"/>
      <c r="FI36" s="184"/>
      <c r="FJ36" s="184"/>
      <c r="FK36" s="184"/>
      <c r="FL36" s="184"/>
      <c r="FM36" s="184"/>
      <c r="FN36" s="184"/>
      <c r="FO36" s="184"/>
      <c r="FP36" s="184"/>
      <c r="FQ36" s="184"/>
      <c r="FR36" s="184"/>
      <c r="FS36" s="184"/>
      <c r="FT36" s="184"/>
      <c r="FU36" s="184"/>
      <c r="FV36" s="184"/>
      <c r="FW36" s="184"/>
      <c r="FX36" s="184"/>
      <c r="FY36" s="184"/>
      <c r="FZ36" s="184"/>
      <c r="GA36" s="184"/>
      <c r="GB36" s="184"/>
      <c r="GC36" s="184"/>
      <c r="GD36" s="184"/>
      <c r="GE36" s="184"/>
      <c r="GF36" s="184"/>
      <c r="GG36" s="184"/>
      <c r="GH36" s="184"/>
      <c r="GI36" s="184"/>
      <c r="GJ36" s="184"/>
      <c r="GK36" s="184"/>
      <c r="GL36" s="184"/>
      <c r="GM36" s="184"/>
      <c r="GN36" s="184"/>
      <c r="GO36" s="184"/>
      <c r="GP36" s="184"/>
      <c r="GQ36" s="184"/>
      <c r="GR36" s="184"/>
      <c r="GS36" s="184"/>
      <c r="GT36" s="184"/>
      <c r="GU36" s="184"/>
      <c r="GV36" s="184"/>
      <c r="GW36" s="184"/>
      <c r="GX36" s="184"/>
      <c r="GY36" s="184"/>
      <c r="GZ36" s="184"/>
      <c r="HA36" s="184"/>
      <c r="HB36" s="184"/>
      <c r="HC36" s="184"/>
      <c r="HD36" s="184"/>
      <c r="HE36" s="184"/>
      <c r="HF36" s="184"/>
      <c r="HG36" s="184"/>
      <c r="HH36" s="184"/>
      <c r="HI36" s="184"/>
      <c r="HJ36" s="184"/>
      <c r="HK36" s="184"/>
      <c r="HL36" s="184"/>
      <c r="HM36" s="184"/>
      <c r="HN36" s="184"/>
      <c r="HO36" s="184"/>
      <c r="HP36" s="184"/>
      <c r="HQ36" s="184"/>
      <c r="HR36" s="184"/>
      <c r="HS36" s="184"/>
      <c r="HT36" s="184"/>
      <c r="HU36" s="184"/>
      <c r="HV36" s="184"/>
      <c r="HW36" s="184"/>
      <c r="HX36" s="184"/>
      <c r="HY36" s="184"/>
      <c r="HZ36" s="184"/>
      <c r="IA36" s="184"/>
      <c r="IB36" s="184"/>
      <c r="IC36" s="184"/>
      <c r="ID36" s="184"/>
      <c r="IE36" s="184"/>
      <c r="IF36" s="184"/>
      <c r="IG36" s="184"/>
      <c r="IH36" s="184"/>
    </row>
    <row r="37" spans="1:242" x14ac:dyDescent="0.3">
      <c r="A37" s="14" t="s">
        <v>341</v>
      </c>
      <c r="B37" s="14">
        <v>20</v>
      </c>
      <c r="C37" s="184"/>
      <c r="D37" s="155"/>
      <c r="E37" s="155"/>
      <c r="F37" s="155"/>
      <c r="G37" s="155">
        <f>VLOOKUP($A37,CAPEX!$A:$I,7,0)/8/1000</f>
        <v>18.291666249999999</v>
      </c>
      <c r="H37" s="155">
        <f t="shared" si="29"/>
        <v>18.291666249999999</v>
      </c>
      <c r="I37" s="155">
        <f t="shared" si="29"/>
        <v>18.291666249999999</v>
      </c>
      <c r="J37" s="155">
        <f t="shared" si="29"/>
        <v>18.291666249999999</v>
      </c>
      <c r="K37" s="155">
        <f t="shared" si="29"/>
        <v>18.291666249999999</v>
      </c>
      <c r="L37" s="155">
        <f t="shared" si="29"/>
        <v>18.291666249999999</v>
      </c>
      <c r="M37" s="155">
        <f t="shared" si="29"/>
        <v>18.291666249999999</v>
      </c>
      <c r="N37" s="155">
        <f t="shared" si="29"/>
        <v>18.291666249999999</v>
      </c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184"/>
      <c r="CI37" s="184"/>
      <c r="CJ37" s="184"/>
      <c r="CK37" s="184"/>
      <c r="CL37" s="184"/>
      <c r="CM37" s="184"/>
      <c r="CN37" s="184"/>
      <c r="CO37" s="184"/>
      <c r="CP37" s="184"/>
      <c r="CQ37" s="184"/>
      <c r="CR37" s="184"/>
      <c r="CS37" s="184"/>
      <c r="CT37" s="184"/>
      <c r="CU37" s="184"/>
      <c r="CV37" s="184"/>
      <c r="CW37" s="184"/>
      <c r="CX37" s="184"/>
      <c r="CY37" s="184"/>
      <c r="CZ37" s="184"/>
      <c r="DA37" s="184"/>
      <c r="DB37" s="184"/>
      <c r="DC37" s="184"/>
      <c r="DD37" s="184"/>
      <c r="DE37" s="184"/>
      <c r="DF37" s="184"/>
      <c r="DG37" s="184"/>
      <c r="DH37" s="184"/>
      <c r="DI37" s="184"/>
      <c r="DJ37" s="184"/>
      <c r="DK37" s="184"/>
      <c r="DL37" s="184"/>
      <c r="DM37" s="184"/>
      <c r="DN37" s="184"/>
      <c r="DO37" s="184"/>
      <c r="DP37" s="184"/>
      <c r="DQ37" s="184"/>
      <c r="DR37" s="184"/>
      <c r="DS37" s="184"/>
      <c r="DT37" s="184"/>
      <c r="DU37" s="184"/>
      <c r="DV37" s="184"/>
      <c r="DW37" s="184"/>
      <c r="DX37" s="184"/>
      <c r="DY37" s="184"/>
      <c r="DZ37" s="184"/>
      <c r="EA37" s="184"/>
      <c r="EB37" s="184"/>
      <c r="EC37" s="184"/>
      <c r="ED37" s="184"/>
      <c r="EE37" s="184"/>
      <c r="EF37" s="184"/>
      <c r="EG37" s="184"/>
      <c r="EH37" s="184"/>
      <c r="EI37" s="184"/>
      <c r="EJ37" s="184"/>
      <c r="EK37" s="184"/>
      <c r="EL37" s="184"/>
      <c r="EM37" s="184"/>
      <c r="EN37" s="184"/>
      <c r="EO37" s="184"/>
      <c r="EP37" s="184"/>
      <c r="EQ37" s="184"/>
      <c r="ER37" s="184"/>
      <c r="ES37" s="184"/>
      <c r="ET37" s="184"/>
      <c r="EU37" s="184"/>
      <c r="EV37" s="184"/>
      <c r="EW37" s="184"/>
      <c r="EX37" s="184"/>
      <c r="EY37" s="184"/>
      <c r="EZ37" s="184"/>
      <c r="FA37" s="184"/>
      <c r="FB37" s="184"/>
      <c r="FC37" s="184"/>
      <c r="FD37" s="184"/>
      <c r="FE37" s="184"/>
      <c r="FF37" s="184"/>
      <c r="FG37" s="184"/>
      <c r="FH37" s="184"/>
      <c r="FI37" s="184"/>
      <c r="FJ37" s="184"/>
      <c r="FK37" s="184"/>
      <c r="FL37" s="184"/>
      <c r="FM37" s="184"/>
      <c r="FN37" s="184"/>
      <c r="FO37" s="184"/>
      <c r="FP37" s="184"/>
      <c r="FQ37" s="184"/>
      <c r="FR37" s="184"/>
      <c r="FS37" s="184"/>
      <c r="FT37" s="184"/>
      <c r="FU37" s="184"/>
      <c r="FV37" s="184"/>
      <c r="FW37" s="184"/>
      <c r="FX37" s="184"/>
      <c r="FY37" s="184"/>
      <c r="FZ37" s="184"/>
      <c r="GA37" s="184"/>
      <c r="GB37" s="184"/>
      <c r="GC37" s="184"/>
      <c r="GD37" s="184"/>
      <c r="GE37" s="184"/>
      <c r="GF37" s="184"/>
      <c r="GG37" s="184"/>
      <c r="GH37" s="184"/>
      <c r="GI37" s="184"/>
      <c r="GJ37" s="184"/>
      <c r="GK37" s="184"/>
      <c r="GL37" s="184"/>
      <c r="GM37" s="184"/>
      <c r="GN37" s="184"/>
      <c r="GO37" s="184"/>
      <c r="GP37" s="184"/>
      <c r="GQ37" s="184"/>
      <c r="GR37" s="184"/>
      <c r="GS37" s="184"/>
      <c r="GT37" s="184"/>
      <c r="GU37" s="184"/>
      <c r="GV37" s="184"/>
      <c r="GW37" s="184"/>
      <c r="GX37" s="184"/>
      <c r="GY37" s="184"/>
      <c r="GZ37" s="184"/>
      <c r="HA37" s="184"/>
      <c r="HB37" s="184"/>
      <c r="HC37" s="184"/>
      <c r="HD37" s="184"/>
      <c r="HE37" s="184"/>
      <c r="HF37" s="184"/>
      <c r="HG37" s="184"/>
      <c r="HH37" s="184"/>
      <c r="HI37" s="184"/>
      <c r="HJ37" s="184"/>
      <c r="HK37" s="184"/>
      <c r="HL37" s="184"/>
      <c r="HM37" s="184"/>
      <c r="HN37" s="184"/>
      <c r="HO37" s="184"/>
      <c r="HP37" s="184"/>
      <c r="HQ37" s="184"/>
      <c r="HR37" s="184"/>
      <c r="HS37" s="184"/>
      <c r="HT37" s="184"/>
      <c r="HU37" s="184"/>
      <c r="HV37" s="184"/>
      <c r="HW37" s="184"/>
      <c r="HX37" s="184"/>
      <c r="HY37" s="184"/>
      <c r="HZ37" s="184"/>
      <c r="IA37" s="184"/>
      <c r="IB37" s="184"/>
      <c r="IC37" s="184"/>
      <c r="ID37" s="184"/>
      <c r="IE37" s="184"/>
      <c r="IF37" s="184"/>
      <c r="IG37" s="184"/>
      <c r="IH37" s="184"/>
    </row>
    <row r="38" spans="1:242" x14ac:dyDescent="0.3">
      <c r="A38" s="14" t="s">
        <v>345</v>
      </c>
      <c r="B38" s="14">
        <v>20</v>
      </c>
      <c r="C38" s="184"/>
      <c r="D38" s="155"/>
      <c r="E38" s="155"/>
      <c r="F38" s="155"/>
      <c r="G38" s="155">
        <f>VLOOKUP($A38,CAPEX!$A:$I,7,0)/8/1000</f>
        <v>10.875</v>
      </c>
      <c r="H38" s="155">
        <f t="shared" si="29"/>
        <v>10.875</v>
      </c>
      <c r="I38" s="155">
        <f t="shared" si="29"/>
        <v>10.875</v>
      </c>
      <c r="J38" s="155">
        <f t="shared" si="29"/>
        <v>10.875</v>
      </c>
      <c r="K38" s="155">
        <f t="shared" si="29"/>
        <v>10.875</v>
      </c>
      <c r="L38" s="155">
        <f t="shared" si="29"/>
        <v>10.875</v>
      </c>
      <c r="M38" s="155">
        <f t="shared" si="29"/>
        <v>10.875</v>
      </c>
      <c r="N38" s="155">
        <f t="shared" si="29"/>
        <v>10.875</v>
      </c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184"/>
      <c r="BQ38" s="184"/>
      <c r="BR38" s="184"/>
      <c r="BS38" s="184"/>
      <c r="BT38" s="184"/>
      <c r="BU38" s="184"/>
      <c r="BV38" s="184"/>
      <c r="BW38" s="184"/>
      <c r="BX38" s="184"/>
      <c r="BY38" s="184"/>
      <c r="BZ38" s="184"/>
      <c r="CA38" s="184"/>
      <c r="CB38" s="184"/>
      <c r="CC38" s="184"/>
      <c r="CD38" s="184"/>
      <c r="CE38" s="184"/>
      <c r="CF38" s="184"/>
      <c r="CG38" s="184"/>
      <c r="CH38" s="184"/>
      <c r="CI38" s="184"/>
      <c r="CJ38" s="184"/>
      <c r="CK38" s="184"/>
      <c r="CL38" s="184"/>
      <c r="CM38" s="184"/>
      <c r="CN38" s="184"/>
      <c r="CO38" s="184"/>
      <c r="CP38" s="184"/>
      <c r="CQ38" s="184"/>
      <c r="CR38" s="184"/>
      <c r="CS38" s="184"/>
      <c r="CT38" s="184"/>
      <c r="CU38" s="184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  <c r="EN38" s="184"/>
      <c r="EO38" s="184"/>
      <c r="EP38" s="184"/>
      <c r="EQ38" s="184"/>
      <c r="ER38" s="184"/>
      <c r="ES38" s="184"/>
      <c r="ET38" s="184"/>
      <c r="EU38" s="184"/>
      <c r="EV38" s="184"/>
      <c r="EW38" s="184"/>
      <c r="EX38" s="184"/>
      <c r="EY38" s="184"/>
      <c r="EZ38" s="184"/>
      <c r="FA38" s="184"/>
      <c r="FB38" s="184"/>
      <c r="FC38" s="184"/>
      <c r="FD38" s="184"/>
      <c r="FE38" s="184"/>
      <c r="FF38" s="184"/>
      <c r="FG38" s="184"/>
      <c r="FH38" s="184"/>
      <c r="FI38" s="184"/>
      <c r="FJ38" s="184"/>
      <c r="FK38" s="184"/>
      <c r="FL38" s="184"/>
      <c r="FM38" s="184"/>
      <c r="FN38" s="184"/>
      <c r="FO38" s="184"/>
      <c r="FP38" s="184"/>
      <c r="FQ38" s="184"/>
      <c r="FR38" s="184"/>
      <c r="FS38" s="184"/>
      <c r="FT38" s="184"/>
      <c r="FU38" s="184"/>
      <c r="FV38" s="184"/>
      <c r="FW38" s="184"/>
      <c r="FX38" s="184"/>
      <c r="FY38" s="184"/>
      <c r="FZ38" s="184"/>
      <c r="GA38" s="184"/>
      <c r="GB38" s="184"/>
      <c r="GC38" s="184"/>
      <c r="GD38" s="184"/>
      <c r="GE38" s="184"/>
      <c r="GF38" s="184"/>
      <c r="GG38" s="184"/>
      <c r="GH38" s="184"/>
      <c r="GI38" s="184"/>
      <c r="GJ38" s="184"/>
      <c r="GK38" s="184"/>
      <c r="GL38" s="184"/>
      <c r="GM38" s="184"/>
      <c r="GN38" s="184"/>
      <c r="GO38" s="184"/>
      <c r="GP38" s="184"/>
      <c r="GQ38" s="184"/>
      <c r="GR38" s="184"/>
      <c r="GS38" s="184"/>
      <c r="GT38" s="184"/>
      <c r="GU38" s="184"/>
      <c r="GV38" s="184"/>
      <c r="GW38" s="184"/>
      <c r="GX38" s="184"/>
      <c r="GY38" s="184"/>
      <c r="GZ38" s="184"/>
      <c r="HA38" s="184"/>
      <c r="HB38" s="184"/>
      <c r="HC38" s="184"/>
      <c r="HD38" s="184"/>
      <c r="HE38" s="184"/>
      <c r="HF38" s="184"/>
      <c r="HG38" s="184"/>
      <c r="HH38" s="184"/>
      <c r="HI38" s="184"/>
      <c r="HJ38" s="184"/>
      <c r="HK38" s="184"/>
      <c r="HL38" s="184"/>
      <c r="HM38" s="184"/>
      <c r="HN38" s="184"/>
      <c r="HO38" s="184"/>
      <c r="HP38" s="184"/>
      <c r="HQ38" s="184"/>
      <c r="HR38" s="184"/>
      <c r="HS38" s="184"/>
      <c r="HT38" s="184"/>
      <c r="HU38" s="184"/>
      <c r="HV38" s="184"/>
      <c r="HW38" s="184"/>
      <c r="HX38" s="184"/>
      <c r="HY38" s="184"/>
      <c r="HZ38" s="184"/>
      <c r="IA38" s="184"/>
      <c r="IB38" s="184"/>
      <c r="IC38" s="184"/>
      <c r="ID38" s="184"/>
      <c r="IE38" s="184"/>
      <c r="IF38" s="184"/>
      <c r="IG38" s="184"/>
      <c r="IH38" s="184"/>
    </row>
    <row r="39" spans="1:242" x14ac:dyDescent="0.3">
      <c r="A39" s="14" t="s">
        <v>351</v>
      </c>
      <c r="B39" s="14">
        <v>20</v>
      </c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55">
        <f>VLOOKUP($A39,CAPEX!$A:$I,7,0)/1/1000</f>
        <v>150</v>
      </c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84"/>
      <c r="BU39" s="184"/>
      <c r="BV39" s="184"/>
      <c r="BW39" s="184"/>
      <c r="BX39" s="184"/>
      <c r="BY39" s="184"/>
      <c r="BZ39" s="184"/>
      <c r="CA39" s="184"/>
      <c r="CB39" s="184"/>
      <c r="CC39" s="184"/>
      <c r="CD39" s="184"/>
      <c r="CE39" s="184"/>
      <c r="CF39" s="184"/>
      <c r="CG39" s="184"/>
      <c r="CH39" s="184"/>
      <c r="CI39" s="184"/>
      <c r="CJ39" s="184"/>
      <c r="CK39" s="184"/>
      <c r="CL39" s="184"/>
      <c r="CM39" s="184"/>
      <c r="CN39" s="184"/>
      <c r="CO39" s="184"/>
      <c r="CP39" s="184"/>
      <c r="CQ39" s="184"/>
      <c r="CR39" s="184"/>
      <c r="CS39" s="184"/>
      <c r="CT39" s="184"/>
      <c r="CU39" s="184"/>
      <c r="CV39" s="184"/>
      <c r="CW39" s="184"/>
      <c r="CX39" s="184"/>
      <c r="CY39" s="184"/>
      <c r="CZ39" s="184"/>
      <c r="DA39" s="184"/>
      <c r="DB39" s="184"/>
      <c r="DC39" s="184"/>
      <c r="DD39" s="184"/>
      <c r="DE39" s="184"/>
      <c r="DF39" s="184"/>
      <c r="DG39" s="184"/>
      <c r="DH39" s="184"/>
      <c r="DI39" s="184"/>
      <c r="DJ39" s="184"/>
      <c r="DK39" s="184"/>
      <c r="DL39" s="184"/>
      <c r="DM39" s="184"/>
      <c r="DN39" s="184"/>
      <c r="DO39" s="184"/>
      <c r="DP39" s="184"/>
      <c r="DQ39" s="184"/>
      <c r="DR39" s="184"/>
      <c r="DS39" s="184"/>
      <c r="DT39" s="184"/>
      <c r="DU39" s="184"/>
      <c r="DV39" s="184"/>
      <c r="DW39" s="184"/>
      <c r="DX39" s="184"/>
      <c r="DY39" s="184"/>
      <c r="DZ39" s="184"/>
      <c r="EA39" s="184"/>
      <c r="EB39" s="184"/>
      <c r="EC39" s="184"/>
      <c r="ED39" s="184"/>
      <c r="EE39" s="184"/>
      <c r="EF39" s="184"/>
      <c r="EG39" s="184"/>
      <c r="EH39" s="184"/>
      <c r="EI39" s="184"/>
      <c r="EJ39" s="184"/>
      <c r="EK39" s="184"/>
      <c r="EL39" s="184"/>
      <c r="EM39" s="184"/>
      <c r="EN39" s="184"/>
      <c r="EO39" s="184"/>
      <c r="EP39" s="184"/>
      <c r="EQ39" s="184"/>
      <c r="ER39" s="184"/>
      <c r="ES39" s="184"/>
      <c r="ET39" s="184"/>
      <c r="EU39" s="184"/>
      <c r="EV39" s="184"/>
      <c r="EW39" s="184"/>
      <c r="EX39" s="184"/>
      <c r="EY39" s="184"/>
      <c r="EZ39" s="184"/>
      <c r="FA39" s="184"/>
      <c r="FB39" s="184"/>
      <c r="FC39" s="184"/>
      <c r="FD39" s="184"/>
      <c r="FE39" s="184"/>
      <c r="FF39" s="184"/>
      <c r="FG39" s="184"/>
      <c r="FH39" s="184"/>
      <c r="FI39" s="184"/>
      <c r="FJ39" s="184"/>
      <c r="FK39" s="184"/>
      <c r="FL39" s="184"/>
      <c r="FM39" s="184"/>
      <c r="FN39" s="184"/>
      <c r="FO39" s="184"/>
      <c r="FP39" s="184"/>
      <c r="FQ39" s="184"/>
      <c r="FR39" s="184"/>
      <c r="FS39" s="184"/>
      <c r="FT39" s="184"/>
      <c r="FU39" s="184"/>
      <c r="FV39" s="184"/>
      <c r="FW39" s="184"/>
      <c r="FX39" s="184"/>
      <c r="FY39" s="184"/>
      <c r="FZ39" s="184"/>
      <c r="GA39" s="184"/>
      <c r="GB39" s="184"/>
      <c r="GC39" s="184"/>
      <c r="GD39" s="184"/>
      <c r="GE39" s="184"/>
      <c r="GF39" s="184"/>
      <c r="GG39" s="184"/>
      <c r="GH39" s="184"/>
      <c r="GI39" s="184"/>
      <c r="GJ39" s="184"/>
      <c r="GK39" s="184"/>
      <c r="GL39" s="184"/>
      <c r="GM39" s="184"/>
      <c r="GN39" s="184"/>
      <c r="GO39" s="184"/>
      <c r="GP39" s="184"/>
      <c r="GQ39" s="184"/>
      <c r="GR39" s="184"/>
      <c r="GS39" s="184"/>
      <c r="GT39" s="184"/>
      <c r="GU39" s="184"/>
      <c r="GV39" s="184"/>
      <c r="GW39" s="184"/>
      <c r="GX39" s="184"/>
      <c r="GY39" s="184"/>
      <c r="GZ39" s="184"/>
      <c r="HA39" s="184"/>
      <c r="HB39" s="184"/>
      <c r="HC39" s="184"/>
      <c r="HD39" s="184"/>
      <c r="HE39" s="184"/>
      <c r="HF39" s="184"/>
      <c r="HG39" s="184"/>
      <c r="HH39" s="184"/>
      <c r="HI39" s="184"/>
      <c r="HJ39" s="184"/>
      <c r="HK39" s="184"/>
      <c r="HL39" s="184"/>
      <c r="HM39" s="184"/>
      <c r="HN39" s="184"/>
      <c r="HO39" s="184"/>
      <c r="HP39" s="184"/>
      <c r="HQ39" s="184"/>
      <c r="HR39" s="184"/>
      <c r="HS39" s="184"/>
      <c r="HT39" s="184"/>
      <c r="HU39" s="184"/>
      <c r="HV39" s="184"/>
      <c r="HW39" s="184"/>
      <c r="HX39" s="184"/>
      <c r="HY39" s="184"/>
      <c r="HZ39" s="184"/>
      <c r="IA39" s="184"/>
      <c r="IB39" s="184"/>
      <c r="IC39" s="184"/>
      <c r="ID39" s="184"/>
      <c r="IE39" s="184"/>
      <c r="IF39" s="184"/>
      <c r="IG39" s="184"/>
      <c r="IH39" s="184"/>
    </row>
    <row r="40" spans="1:242" x14ac:dyDescent="0.3">
      <c r="A40" s="14" t="s">
        <v>380</v>
      </c>
      <c r="B40" s="14">
        <v>20</v>
      </c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55">
        <f>VLOOKUP($A40,CAPEX!$A:$I,7,0)/1/1000</f>
        <v>302.26650000000001</v>
      </c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  <c r="ID40" s="183"/>
      <c r="IE40" s="183"/>
      <c r="IF40" s="183"/>
      <c r="IG40" s="183"/>
      <c r="IH40" s="183"/>
    </row>
    <row r="42" spans="1:242" s="12" customFormat="1" x14ac:dyDescent="0.3"/>
  </sheetData>
  <mergeCells count="21">
    <mergeCell ref="I2:M4"/>
    <mergeCell ref="HK6:HV6"/>
    <mergeCell ref="HW6:IH6"/>
    <mergeCell ref="EQ6:FB6"/>
    <mergeCell ref="FC6:FN6"/>
    <mergeCell ref="FO6:FZ6"/>
    <mergeCell ref="GA6:GL6"/>
    <mergeCell ref="GM6:GX6"/>
    <mergeCell ref="GY6:HJ6"/>
    <mergeCell ref="EE6:EP6"/>
    <mergeCell ref="C6:N6"/>
    <mergeCell ref="O6:Z6"/>
    <mergeCell ref="AA6:AL6"/>
    <mergeCell ref="AM6:AX6"/>
    <mergeCell ref="AY6:BJ6"/>
    <mergeCell ref="BK6:BV6"/>
    <mergeCell ref="BW6:CH6"/>
    <mergeCell ref="CI6:CT6"/>
    <mergeCell ref="CU6:DF6"/>
    <mergeCell ref="DG6:DR6"/>
    <mergeCell ref="DS6:ED6"/>
  </mergeCells>
  <printOptions horizontalCentered="1"/>
  <pageMargins left="0.51181102362204722" right="0.51181102362204722" top="0.78740157480314965" bottom="0.78740157480314965" header="0.31496062992125984" footer="0.31496062992125984"/>
  <pageSetup paperSize="9" fitToWidth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CF64E-EC18-4624-96A0-DEB80703F644}">
  <sheetPr>
    <tabColor theme="7" tint="0.79998168889431442"/>
    <pageSetUpPr fitToPage="1"/>
  </sheetPr>
  <dimension ref="A2:IN113"/>
  <sheetViews>
    <sheetView zoomScaleNormal="100" zoomScaleSheetLayoutView="100" workbookViewId="0">
      <selection activeCell="E5" sqref="E5"/>
    </sheetView>
  </sheetViews>
  <sheetFormatPr defaultColWidth="9.5546875" defaultRowHeight="13.8" x14ac:dyDescent="0.3"/>
  <cols>
    <col min="1" max="1" width="37.33203125" style="9" bestFit="1" customWidth="1"/>
    <col min="2" max="2" width="28.109375" style="9" bestFit="1" customWidth="1"/>
    <col min="3" max="16384" width="9.5546875" style="9"/>
  </cols>
  <sheetData>
    <row r="2" spans="1:248" x14ac:dyDescent="0.3">
      <c r="E2" s="250" t="s">
        <v>469</v>
      </c>
      <c r="F2" s="257"/>
      <c r="G2" s="257"/>
      <c r="H2" s="257"/>
      <c r="I2" s="251"/>
      <c r="AB2" s="9" t="s">
        <v>365</v>
      </c>
    </row>
    <row r="3" spans="1:248" x14ac:dyDescent="0.3">
      <c r="E3" s="252"/>
      <c r="F3" s="258"/>
      <c r="G3" s="258"/>
      <c r="H3" s="258"/>
      <c r="I3" s="253"/>
    </row>
    <row r="4" spans="1:248" x14ac:dyDescent="0.3">
      <c r="E4" s="254"/>
      <c r="F4" s="259"/>
      <c r="G4" s="259"/>
      <c r="H4" s="259"/>
      <c r="I4" s="255"/>
    </row>
    <row r="6" spans="1:248" x14ac:dyDescent="0.3">
      <c r="A6" s="11" t="s">
        <v>54</v>
      </c>
      <c r="B6" s="11"/>
      <c r="C6" s="256">
        <v>1</v>
      </c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>
        <v>2</v>
      </c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>
        <v>3</v>
      </c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>
        <v>4</v>
      </c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>
        <f>AM6+1</f>
        <v>5</v>
      </c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>
        <f t="shared" ref="BK6" si="0">AY6+1</f>
        <v>6</v>
      </c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>
        <f t="shared" ref="BW6" si="1">BK6+1</f>
        <v>7</v>
      </c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>
        <f t="shared" ref="CI6" si="2">BW6+1</f>
        <v>8</v>
      </c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>
        <f t="shared" ref="CU6" si="3">CI6+1</f>
        <v>9</v>
      </c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>
        <f t="shared" ref="DG6" si="4">CU6+1</f>
        <v>10</v>
      </c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>
        <f t="shared" ref="DS6" si="5">DG6+1</f>
        <v>11</v>
      </c>
      <c r="DT6" s="256"/>
      <c r="DU6" s="256"/>
      <c r="DV6" s="256"/>
      <c r="DW6" s="256"/>
      <c r="DX6" s="256"/>
      <c r="DY6" s="256"/>
      <c r="DZ6" s="256"/>
      <c r="EA6" s="256"/>
      <c r="EB6" s="256"/>
      <c r="EC6" s="256"/>
      <c r="ED6" s="256"/>
      <c r="EE6" s="256">
        <f t="shared" ref="EE6" si="6">DS6+1</f>
        <v>12</v>
      </c>
      <c r="EF6" s="256"/>
      <c r="EG6" s="256"/>
      <c r="EH6" s="256"/>
      <c r="EI6" s="256"/>
      <c r="EJ6" s="256"/>
      <c r="EK6" s="256"/>
      <c r="EL6" s="256"/>
      <c r="EM6" s="256"/>
      <c r="EN6" s="256"/>
      <c r="EO6" s="256"/>
      <c r="EP6" s="256"/>
      <c r="EQ6" s="256">
        <f t="shared" ref="EQ6" si="7">EE6+1</f>
        <v>13</v>
      </c>
      <c r="ER6" s="256"/>
      <c r="ES6" s="256"/>
      <c r="ET6" s="256"/>
      <c r="EU6" s="256"/>
      <c r="EV6" s="256"/>
      <c r="EW6" s="256"/>
      <c r="EX6" s="256"/>
      <c r="EY6" s="256"/>
      <c r="EZ6" s="256"/>
      <c r="FA6" s="256"/>
      <c r="FB6" s="256"/>
      <c r="FC6" s="256">
        <f t="shared" ref="FC6" si="8">EQ6+1</f>
        <v>14</v>
      </c>
      <c r="FD6" s="256"/>
      <c r="FE6" s="256"/>
      <c r="FF6" s="256"/>
      <c r="FG6" s="256"/>
      <c r="FH6" s="256"/>
      <c r="FI6" s="256"/>
      <c r="FJ6" s="256"/>
      <c r="FK6" s="256"/>
      <c r="FL6" s="256"/>
      <c r="FM6" s="256"/>
      <c r="FN6" s="256"/>
      <c r="FO6" s="256">
        <f t="shared" ref="FO6" si="9">FC6+1</f>
        <v>15</v>
      </c>
      <c r="FP6" s="256"/>
      <c r="FQ6" s="256"/>
      <c r="FR6" s="256"/>
      <c r="FS6" s="256"/>
      <c r="FT6" s="256"/>
      <c r="FU6" s="256"/>
      <c r="FV6" s="256"/>
      <c r="FW6" s="256"/>
      <c r="FX6" s="256"/>
      <c r="FY6" s="256"/>
      <c r="FZ6" s="256"/>
      <c r="GA6" s="256">
        <f t="shared" ref="GA6" si="10">FO6+1</f>
        <v>16</v>
      </c>
      <c r="GB6" s="256"/>
      <c r="GC6" s="256"/>
      <c r="GD6" s="256"/>
      <c r="GE6" s="256"/>
      <c r="GF6" s="256"/>
      <c r="GG6" s="256"/>
      <c r="GH6" s="256"/>
      <c r="GI6" s="256"/>
      <c r="GJ6" s="256"/>
      <c r="GK6" s="256"/>
      <c r="GL6" s="256"/>
      <c r="GM6" s="256">
        <f t="shared" ref="GM6" si="11">GA6+1</f>
        <v>17</v>
      </c>
      <c r="GN6" s="256"/>
      <c r="GO6" s="256"/>
      <c r="GP6" s="256"/>
      <c r="GQ6" s="256"/>
      <c r="GR6" s="256"/>
      <c r="GS6" s="256"/>
      <c r="GT6" s="256"/>
      <c r="GU6" s="256"/>
      <c r="GV6" s="256"/>
      <c r="GW6" s="256"/>
      <c r="GX6" s="256"/>
      <c r="GY6" s="256">
        <f t="shared" ref="GY6" si="12">GM6+1</f>
        <v>18</v>
      </c>
      <c r="GZ6" s="256"/>
      <c r="HA6" s="256"/>
      <c r="HB6" s="256"/>
      <c r="HC6" s="256"/>
      <c r="HD6" s="256"/>
      <c r="HE6" s="256"/>
      <c r="HF6" s="256"/>
      <c r="HG6" s="256"/>
      <c r="HH6" s="256"/>
      <c r="HI6" s="256"/>
      <c r="HJ6" s="256"/>
      <c r="HK6" s="256">
        <f t="shared" ref="HK6" si="13">GY6+1</f>
        <v>19</v>
      </c>
      <c r="HL6" s="256"/>
      <c r="HM6" s="256"/>
      <c r="HN6" s="256"/>
      <c r="HO6" s="256"/>
      <c r="HP6" s="256"/>
      <c r="HQ6" s="256"/>
      <c r="HR6" s="256"/>
      <c r="HS6" s="256"/>
      <c r="HT6" s="256"/>
      <c r="HU6" s="256"/>
      <c r="HV6" s="256"/>
      <c r="HW6" s="256">
        <f t="shared" ref="HW6" si="14">HK6+1</f>
        <v>20</v>
      </c>
      <c r="HX6" s="256"/>
      <c r="HY6" s="256"/>
      <c r="HZ6" s="256"/>
      <c r="IA6" s="256"/>
      <c r="IB6" s="256"/>
      <c r="IC6" s="256"/>
      <c r="ID6" s="256"/>
      <c r="IE6" s="256"/>
      <c r="IF6" s="256"/>
      <c r="IG6" s="256"/>
      <c r="IH6" s="256"/>
    </row>
    <row r="7" spans="1:248" x14ac:dyDescent="0.3">
      <c r="A7" s="175" t="s">
        <v>366</v>
      </c>
      <c r="B7" s="175"/>
      <c r="C7" s="97">
        <v>1</v>
      </c>
      <c r="D7" s="97">
        <v>2</v>
      </c>
      <c r="E7" s="97">
        <v>3</v>
      </c>
      <c r="F7" s="97">
        <v>4</v>
      </c>
      <c r="G7" s="97">
        <v>5</v>
      </c>
      <c r="H7" s="97">
        <v>6</v>
      </c>
      <c r="I7" s="97">
        <v>7</v>
      </c>
      <c r="J7" s="97">
        <v>8</v>
      </c>
      <c r="K7" s="97">
        <v>9</v>
      </c>
      <c r="L7" s="97">
        <v>10</v>
      </c>
      <c r="M7" s="97">
        <v>11</v>
      </c>
      <c r="N7" s="97">
        <v>12</v>
      </c>
      <c r="O7" s="97">
        <v>13</v>
      </c>
      <c r="P7" s="97">
        <v>14</v>
      </c>
      <c r="Q7" s="97">
        <v>15</v>
      </c>
      <c r="R7" s="97">
        <v>16</v>
      </c>
      <c r="S7" s="97">
        <v>17</v>
      </c>
      <c r="T7" s="97">
        <v>18</v>
      </c>
      <c r="U7" s="97">
        <v>19</v>
      </c>
      <c r="V7" s="97">
        <v>20</v>
      </c>
      <c r="W7" s="97">
        <v>21</v>
      </c>
      <c r="X7" s="97">
        <v>22</v>
      </c>
      <c r="Y7" s="97">
        <v>23</v>
      </c>
      <c r="Z7" s="97">
        <v>24</v>
      </c>
      <c r="AA7" s="97">
        <v>25</v>
      </c>
      <c r="AB7" s="97">
        <v>26</v>
      </c>
      <c r="AC7" s="97">
        <v>27</v>
      </c>
      <c r="AD7" s="97">
        <v>28</v>
      </c>
      <c r="AE7" s="97">
        <v>29</v>
      </c>
      <c r="AF7" s="97">
        <v>30</v>
      </c>
      <c r="AG7" s="97">
        <v>31</v>
      </c>
      <c r="AH7" s="97">
        <v>32</v>
      </c>
      <c r="AI7" s="97">
        <v>33</v>
      </c>
      <c r="AJ7" s="97">
        <v>34</v>
      </c>
      <c r="AK7" s="97">
        <v>35</v>
      </c>
      <c r="AL7" s="97">
        <v>36</v>
      </c>
      <c r="AM7" s="97">
        <v>37</v>
      </c>
      <c r="AN7" s="97">
        <v>38</v>
      </c>
      <c r="AO7" s="97">
        <v>39</v>
      </c>
      <c r="AP7" s="97">
        <v>40</v>
      </c>
      <c r="AQ7" s="97">
        <v>41</v>
      </c>
      <c r="AR7" s="97">
        <v>42</v>
      </c>
      <c r="AS7" s="97">
        <v>43</v>
      </c>
      <c r="AT7" s="97">
        <v>44</v>
      </c>
      <c r="AU7" s="97">
        <v>45</v>
      </c>
      <c r="AV7" s="97">
        <v>46</v>
      </c>
      <c r="AW7" s="97">
        <v>47</v>
      </c>
      <c r="AX7" s="97">
        <v>48</v>
      </c>
      <c r="AY7" s="97">
        <v>49</v>
      </c>
      <c r="AZ7" s="97">
        <v>50</v>
      </c>
      <c r="BA7" s="97">
        <v>51</v>
      </c>
      <c r="BB7" s="97">
        <v>52</v>
      </c>
      <c r="BC7" s="97">
        <v>53</v>
      </c>
      <c r="BD7" s="97">
        <v>54</v>
      </c>
      <c r="BE7" s="97">
        <v>55</v>
      </c>
      <c r="BF7" s="97">
        <v>56</v>
      </c>
      <c r="BG7" s="97">
        <v>57</v>
      </c>
      <c r="BH7" s="97">
        <v>58</v>
      </c>
      <c r="BI7" s="97">
        <v>59</v>
      </c>
      <c r="BJ7" s="97">
        <v>60</v>
      </c>
      <c r="BK7" s="97">
        <v>61</v>
      </c>
      <c r="BL7" s="97">
        <v>62</v>
      </c>
      <c r="BM7" s="97">
        <v>63</v>
      </c>
      <c r="BN7" s="97">
        <v>64</v>
      </c>
      <c r="BO7" s="97">
        <v>65</v>
      </c>
      <c r="BP7" s="97">
        <v>66</v>
      </c>
      <c r="BQ7" s="97">
        <v>67</v>
      </c>
      <c r="BR7" s="97">
        <v>68</v>
      </c>
      <c r="BS7" s="97">
        <v>69</v>
      </c>
      <c r="BT7" s="97">
        <v>70</v>
      </c>
      <c r="BU7" s="97">
        <v>71</v>
      </c>
      <c r="BV7" s="97">
        <v>72</v>
      </c>
      <c r="BW7" s="97">
        <v>73</v>
      </c>
      <c r="BX7" s="97">
        <v>74</v>
      </c>
      <c r="BY7" s="97">
        <v>75</v>
      </c>
      <c r="BZ7" s="97">
        <v>76</v>
      </c>
      <c r="CA7" s="97">
        <v>77</v>
      </c>
      <c r="CB7" s="97">
        <v>78</v>
      </c>
      <c r="CC7" s="97">
        <v>79</v>
      </c>
      <c r="CD7" s="97">
        <v>80</v>
      </c>
      <c r="CE7" s="97">
        <v>81</v>
      </c>
      <c r="CF7" s="97">
        <v>82</v>
      </c>
      <c r="CG7" s="97">
        <v>83</v>
      </c>
      <c r="CH7" s="97">
        <v>84</v>
      </c>
      <c r="CI7" s="97">
        <v>85</v>
      </c>
      <c r="CJ7" s="97">
        <v>86</v>
      </c>
      <c r="CK7" s="97">
        <v>87</v>
      </c>
      <c r="CL7" s="97">
        <v>88</v>
      </c>
      <c r="CM7" s="97">
        <v>89</v>
      </c>
      <c r="CN7" s="97">
        <v>90</v>
      </c>
      <c r="CO7" s="97">
        <v>91</v>
      </c>
      <c r="CP7" s="97">
        <v>92</v>
      </c>
      <c r="CQ7" s="97">
        <v>93</v>
      </c>
      <c r="CR7" s="97">
        <v>94</v>
      </c>
      <c r="CS7" s="97">
        <v>95</v>
      </c>
      <c r="CT7" s="97">
        <v>96</v>
      </c>
      <c r="CU7" s="97">
        <v>97</v>
      </c>
      <c r="CV7" s="97">
        <v>98</v>
      </c>
      <c r="CW7" s="97">
        <v>99</v>
      </c>
      <c r="CX7" s="97">
        <v>100</v>
      </c>
      <c r="CY7" s="97">
        <v>101</v>
      </c>
      <c r="CZ7" s="97">
        <v>102</v>
      </c>
      <c r="DA7" s="97">
        <v>103</v>
      </c>
      <c r="DB7" s="97">
        <v>104</v>
      </c>
      <c r="DC7" s="97">
        <v>105</v>
      </c>
      <c r="DD7" s="97">
        <v>106</v>
      </c>
      <c r="DE7" s="97">
        <v>107</v>
      </c>
      <c r="DF7" s="97">
        <v>108</v>
      </c>
      <c r="DG7" s="97">
        <v>109</v>
      </c>
      <c r="DH7" s="97">
        <v>110</v>
      </c>
      <c r="DI7" s="97">
        <v>111</v>
      </c>
      <c r="DJ7" s="97">
        <v>112</v>
      </c>
      <c r="DK7" s="97">
        <v>113</v>
      </c>
      <c r="DL7" s="97">
        <v>114</v>
      </c>
      <c r="DM7" s="97">
        <v>115</v>
      </c>
      <c r="DN7" s="97">
        <v>116</v>
      </c>
      <c r="DO7" s="97">
        <v>117</v>
      </c>
      <c r="DP7" s="97">
        <v>118</v>
      </c>
      <c r="DQ7" s="97">
        <v>119</v>
      </c>
      <c r="DR7" s="97">
        <v>120</v>
      </c>
      <c r="DS7" s="97">
        <v>121</v>
      </c>
      <c r="DT7" s="97">
        <v>122</v>
      </c>
      <c r="DU7" s="97">
        <v>123</v>
      </c>
      <c r="DV7" s="97">
        <v>124</v>
      </c>
      <c r="DW7" s="97">
        <v>125</v>
      </c>
      <c r="DX7" s="97">
        <v>126</v>
      </c>
      <c r="DY7" s="97">
        <v>127</v>
      </c>
      <c r="DZ7" s="97">
        <v>128</v>
      </c>
      <c r="EA7" s="97">
        <v>129</v>
      </c>
      <c r="EB7" s="97">
        <v>130</v>
      </c>
      <c r="EC7" s="97">
        <v>131</v>
      </c>
      <c r="ED7" s="97">
        <v>132</v>
      </c>
      <c r="EE7" s="97">
        <v>133</v>
      </c>
      <c r="EF7" s="97">
        <v>134</v>
      </c>
      <c r="EG7" s="97">
        <v>135</v>
      </c>
      <c r="EH7" s="97">
        <v>136</v>
      </c>
      <c r="EI7" s="97">
        <v>137</v>
      </c>
      <c r="EJ7" s="97">
        <v>138</v>
      </c>
      <c r="EK7" s="97">
        <v>139</v>
      </c>
      <c r="EL7" s="97">
        <v>140</v>
      </c>
      <c r="EM7" s="97">
        <v>141</v>
      </c>
      <c r="EN7" s="97">
        <v>142</v>
      </c>
      <c r="EO7" s="97">
        <v>143</v>
      </c>
      <c r="EP7" s="97">
        <v>144</v>
      </c>
      <c r="EQ7" s="97">
        <v>145</v>
      </c>
      <c r="ER7" s="97">
        <v>146</v>
      </c>
      <c r="ES7" s="97">
        <v>147</v>
      </c>
      <c r="ET7" s="97">
        <v>148</v>
      </c>
      <c r="EU7" s="97">
        <v>149</v>
      </c>
      <c r="EV7" s="97">
        <v>150</v>
      </c>
      <c r="EW7" s="97">
        <v>151</v>
      </c>
      <c r="EX7" s="97">
        <v>152</v>
      </c>
      <c r="EY7" s="97">
        <v>153</v>
      </c>
      <c r="EZ7" s="97">
        <v>154</v>
      </c>
      <c r="FA7" s="97">
        <v>155</v>
      </c>
      <c r="FB7" s="97">
        <v>156</v>
      </c>
      <c r="FC7" s="97">
        <v>157</v>
      </c>
      <c r="FD7" s="97">
        <v>158</v>
      </c>
      <c r="FE7" s="97">
        <v>159</v>
      </c>
      <c r="FF7" s="97">
        <v>160</v>
      </c>
      <c r="FG7" s="97">
        <v>161</v>
      </c>
      <c r="FH7" s="97">
        <v>162</v>
      </c>
      <c r="FI7" s="97">
        <v>163</v>
      </c>
      <c r="FJ7" s="97">
        <v>164</v>
      </c>
      <c r="FK7" s="97">
        <v>165</v>
      </c>
      <c r="FL7" s="97">
        <v>166</v>
      </c>
      <c r="FM7" s="97">
        <v>167</v>
      </c>
      <c r="FN7" s="97">
        <v>168</v>
      </c>
      <c r="FO7" s="97">
        <v>169</v>
      </c>
      <c r="FP7" s="97">
        <v>170</v>
      </c>
      <c r="FQ7" s="97">
        <v>171</v>
      </c>
      <c r="FR7" s="97">
        <v>172</v>
      </c>
      <c r="FS7" s="97">
        <v>173</v>
      </c>
      <c r="FT7" s="97">
        <v>174</v>
      </c>
      <c r="FU7" s="97">
        <v>175</v>
      </c>
      <c r="FV7" s="97">
        <v>176</v>
      </c>
      <c r="FW7" s="97">
        <v>177</v>
      </c>
      <c r="FX7" s="97">
        <v>178</v>
      </c>
      <c r="FY7" s="97">
        <v>179</v>
      </c>
      <c r="FZ7" s="97">
        <v>180</v>
      </c>
      <c r="GA7" s="97">
        <v>181</v>
      </c>
      <c r="GB7" s="97">
        <v>182</v>
      </c>
      <c r="GC7" s="97">
        <v>183</v>
      </c>
      <c r="GD7" s="97">
        <v>184</v>
      </c>
      <c r="GE7" s="97">
        <v>185</v>
      </c>
      <c r="GF7" s="97">
        <v>186</v>
      </c>
      <c r="GG7" s="97">
        <v>187</v>
      </c>
      <c r="GH7" s="97">
        <v>188</v>
      </c>
      <c r="GI7" s="97">
        <v>189</v>
      </c>
      <c r="GJ7" s="97">
        <v>190</v>
      </c>
      <c r="GK7" s="97">
        <v>191</v>
      </c>
      <c r="GL7" s="97">
        <v>192</v>
      </c>
      <c r="GM7" s="97">
        <v>193</v>
      </c>
      <c r="GN7" s="97">
        <v>194</v>
      </c>
      <c r="GO7" s="97">
        <v>195</v>
      </c>
      <c r="GP7" s="97">
        <v>196</v>
      </c>
      <c r="GQ7" s="97">
        <v>197</v>
      </c>
      <c r="GR7" s="97">
        <v>198</v>
      </c>
      <c r="GS7" s="97">
        <v>199</v>
      </c>
      <c r="GT7" s="97">
        <v>200</v>
      </c>
      <c r="GU7" s="97">
        <v>201</v>
      </c>
      <c r="GV7" s="97">
        <v>202</v>
      </c>
      <c r="GW7" s="97">
        <v>203</v>
      </c>
      <c r="GX7" s="97">
        <v>204</v>
      </c>
      <c r="GY7" s="97">
        <v>205</v>
      </c>
      <c r="GZ7" s="97">
        <v>206</v>
      </c>
      <c r="HA7" s="97">
        <v>207</v>
      </c>
      <c r="HB7" s="97">
        <v>208</v>
      </c>
      <c r="HC7" s="97">
        <v>209</v>
      </c>
      <c r="HD7" s="97">
        <v>210</v>
      </c>
      <c r="HE7" s="97">
        <v>211</v>
      </c>
      <c r="HF7" s="97">
        <v>212</v>
      </c>
      <c r="HG7" s="97">
        <v>213</v>
      </c>
      <c r="HH7" s="97">
        <v>214</v>
      </c>
      <c r="HI7" s="97">
        <v>215</v>
      </c>
      <c r="HJ7" s="97">
        <v>216</v>
      </c>
      <c r="HK7" s="97">
        <v>217</v>
      </c>
      <c r="HL7" s="97">
        <v>218</v>
      </c>
      <c r="HM7" s="97">
        <v>219</v>
      </c>
      <c r="HN7" s="97">
        <v>220</v>
      </c>
      <c r="HO7" s="97">
        <v>221</v>
      </c>
      <c r="HP7" s="97">
        <v>222</v>
      </c>
      <c r="HQ7" s="97">
        <v>223</v>
      </c>
      <c r="HR7" s="97">
        <v>224</v>
      </c>
      <c r="HS7" s="97">
        <v>225</v>
      </c>
      <c r="HT7" s="97">
        <v>226</v>
      </c>
      <c r="HU7" s="97">
        <v>227</v>
      </c>
      <c r="HV7" s="97">
        <v>228</v>
      </c>
      <c r="HW7" s="97">
        <v>229</v>
      </c>
      <c r="HX7" s="97">
        <v>230</v>
      </c>
      <c r="HY7" s="97">
        <v>231</v>
      </c>
      <c r="HZ7" s="97">
        <v>232</v>
      </c>
      <c r="IA7" s="97">
        <v>233</v>
      </c>
      <c r="IB7" s="97">
        <v>234</v>
      </c>
      <c r="IC7" s="97">
        <v>235</v>
      </c>
      <c r="ID7" s="97">
        <v>236</v>
      </c>
      <c r="IE7" s="97">
        <v>237</v>
      </c>
      <c r="IF7" s="97">
        <v>238</v>
      </c>
      <c r="IG7" s="97">
        <v>239</v>
      </c>
      <c r="IH7" s="97">
        <v>240</v>
      </c>
    </row>
    <row r="8" spans="1:248" s="19" customFormat="1" x14ac:dyDescent="0.3">
      <c r="A8" s="194" t="s">
        <v>461</v>
      </c>
      <c r="B8" s="219" t="s">
        <v>203</v>
      </c>
      <c r="C8" s="195">
        <f t="shared" ref="C8:BN8" ca="1" si="15">SUM(C9:C56)</f>
        <v>6.25</v>
      </c>
      <c r="D8" s="195">
        <f t="shared" ca="1" si="15"/>
        <v>7.0868200836820083</v>
      </c>
      <c r="E8" s="195">
        <f t="shared" ca="1" si="15"/>
        <v>7.9271562181357895</v>
      </c>
      <c r="F8" s="195">
        <f t="shared" ca="1" si="15"/>
        <v>8.7710380746758734</v>
      </c>
      <c r="G8" s="195">
        <f t="shared" ca="1" si="15"/>
        <v>24.914159469754285</v>
      </c>
      <c r="H8" s="195">
        <f t="shared" ca="1" si="15"/>
        <v>41.187327580839693</v>
      </c>
      <c r="I8" s="195">
        <f t="shared" ca="1" si="15"/>
        <v>57.467872186946302</v>
      </c>
      <c r="J8" s="195">
        <f t="shared" ca="1" si="15"/>
        <v>72.669037958892957</v>
      </c>
      <c r="K8" s="195">
        <f t="shared" ca="1" si="15"/>
        <v>87.995627200220937</v>
      </c>
      <c r="L8" s="195">
        <f t="shared" ca="1" si="15"/>
        <v>103.4498098016698</v>
      </c>
      <c r="M8" s="195">
        <f t="shared" ca="1" si="15"/>
        <v>108.2093489968279</v>
      </c>
      <c r="N8" s="195">
        <f t="shared" ca="1" si="15"/>
        <v>115.89408448363733</v>
      </c>
      <c r="O8" s="195">
        <f t="shared" ca="1" si="15"/>
        <v>115.89408448363733</v>
      </c>
      <c r="P8" s="195">
        <f t="shared" ca="1" si="15"/>
        <v>115.89408448363733</v>
      </c>
      <c r="Q8" s="195">
        <f t="shared" ca="1" si="15"/>
        <v>115.89408448363733</v>
      </c>
      <c r="R8" s="195">
        <f t="shared" ca="1" si="15"/>
        <v>115.89408448363733</v>
      </c>
      <c r="S8" s="195">
        <f t="shared" ca="1" si="15"/>
        <v>115.89408448363733</v>
      </c>
      <c r="T8" s="195">
        <f t="shared" ca="1" si="15"/>
        <v>115.89408448363733</v>
      </c>
      <c r="U8" s="195">
        <f t="shared" ca="1" si="15"/>
        <v>115.89408448363733</v>
      </c>
      <c r="V8" s="195">
        <f t="shared" ca="1" si="15"/>
        <v>115.89408448363733</v>
      </c>
      <c r="W8" s="195">
        <f t="shared" ca="1" si="15"/>
        <v>115.89408448363733</v>
      </c>
      <c r="X8" s="195">
        <f t="shared" ca="1" si="15"/>
        <v>115.89408448363733</v>
      </c>
      <c r="Y8" s="195">
        <f t="shared" ca="1" si="15"/>
        <v>115.89408448363733</v>
      </c>
      <c r="Z8" s="195">
        <f t="shared" ca="1" si="15"/>
        <v>115.89408448363733</v>
      </c>
      <c r="AA8" s="195">
        <f t="shared" ca="1" si="15"/>
        <v>115.89408448363733</v>
      </c>
      <c r="AB8" s="195">
        <f t="shared" ca="1" si="15"/>
        <v>115.89408448363733</v>
      </c>
      <c r="AC8" s="195">
        <f t="shared" ca="1" si="15"/>
        <v>115.89408448363733</v>
      </c>
      <c r="AD8" s="195">
        <f t="shared" ca="1" si="15"/>
        <v>115.89408448363733</v>
      </c>
      <c r="AE8" s="195">
        <f t="shared" ca="1" si="15"/>
        <v>115.89408448363733</v>
      </c>
      <c r="AF8" s="195">
        <f t="shared" ca="1" si="15"/>
        <v>115.89408448363733</v>
      </c>
      <c r="AG8" s="195">
        <f t="shared" ca="1" si="15"/>
        <v>115.89408448363733</v>
      </c>
      <c r="AH8" s="195">
        <f t="shared" ca="1" si="15"/>
        <v>115.89408448363733</v>
      </c>
      <c r="AI8" s="195">
        <f t="shared" ca="1" si="15"/>
        <v>115.89408448363733</v>
      </c>
      <c r="AJ8" s="195">
        <f t="shared" ca="1" si="15"/>
        <v>115.89408448363733</v>
      </c>
      <c r="AK8" s="195">
        <f t="shared" ca="1" si="15"/>
        <v>115.89408448363733</v>
      </c>
      <c r="AL8" s="195">
        <f t="shared" ca="1" si="15"/>
        <v>115.89408448363733</v>
      </c>
      <c r="AM8" s="195">
        <f t="shared" ca="1" si="15"/>
        <v>115.89408448363733</v>
      </c>
      <c r="AN8" s="195">
        <f t="shared" ca="1" si="15"/>
        <v>115.89408448363733</v>
      </c>
      <c r="AO8" s="195">
        <f t="shared" ca="1" si="15"/>
        <v>115.89408448363733</v>
      </c>
      <c r="AP8" s="195">
        <f t="shared" ca="1" si="15"/>
        <v>115.89408448363733</v>
      </c>
      <c r="AQ8" s="195">
        <f t="shared" ca="1" si="15"/>
        <v>115.89408448363733</v>
      </c>
      <c r="AR8" s="195">
        <f t="shared" ca="1" si="15"/>
        <v>115.89408448363733</v>
      </c>
      <c r="AS8" s="195">
        <f t="shared" ca="1" si="15"/>
        <v>115.89408448363733</v>
      </c>
      <c r="AT8" s="195">
        <f t="shared" ca="1" si="15"/>
        <v>115.89408448363733</v>
      </c>
      <c r="AU8" s="195">
        <f t="shared" ca="1" si="15"/>
        <v>115.89408448363733</v>
      </c>
      <c r="AV8" s="195">
        <f t="shared" ca="1" si="15"/>
        <v>115.89408448363733</v>
      </c>
      <c r="AW8" s="195">
        <f t="shared" ca="1" si="15"/>
        <v>115.89408448363733</v>
      </c>
      <c r="AX8" s="195">
        <f t="shared" ca="1" si="15"/>
        <v>115.89408448363733</v>
      </c>
      <c r="AY8" s="195">
        <f t="shared" ca="1" si="15"/>
        <v>115.89408448363733</v>
      </c>
      <c r="AZ8" s="195">
        <f t="shared" ca="1" si="15"/>
        <v>115.89408448363733</v>
      </c>
      <c r="BA8" s="195">
        <f t="shared" ca="1" si="15"/>
        <v>115.89408448363733</v>
      </c>
      <c r="BB8" s="195">
        <f t="shared" ca="1" si="15"/>
        <v>115.89408448363733</v>
      </c>
      <c r="BC8" s="195">
        <f t="shared" ca="1" si="15"/>
        <v>115.89408448363733</v>
      </c>
      <c r="BD8" s="195">
        <f t="shared" ca="1" si="15"/>
        <v>115.89408448363733</v>
      </c>
      <c r="BE8" s="195">
        <f t="shared" ca="1" si="15"/>
        <v>115.89408448363733</v>
      </c>
      <c r="BF8" s="195">
        <f t="shared" ca="1" si="15"/>
        <v>115.89408448363733</v>
      </c>
      <c r="BG8" s="195">
        <f t="shared" ca="1" si="15"/>
        <v>115.89408448363733</v>
      </c>
      <c r="BH8" s="195">
        <f t="shared" ca="1" si="15"/>
        <v>115.89408448363733</v>
      </c>
      <c r="BI8" s="195">
        <f t="shared" ca="1" si="15"/>
        <v>115.89408448363733</v>
      </c>
      <c r="BJ8" s="195">
        <f t="shared" ca="1" si="15"/>
        <v>115.89408448363733</v>
      </c>
      <c r="BK8" s="195">
        <f t="shared" ca="1" si="15"/>
        <v>115.89408448363733</v>
      </c>
      <c r="BL8" s="195">
        <f t="shared" ca="1" si="15"/>
        <v>115.89408448363733</v>
      </c>
      <c r="BM8" s="195">
        <f t="shared" ca="1" si="15"/>
        <v>115.89408448363733</v>
      </c>
      <c r="BN8" s="195">
        <f t="shared" ca="1" si="15"/>
        <v>115.89408448363733</v>
      </c>
      <c r="BO8" s="195">
        <f t="shared" ref="BO8:DZ8" ca="1" si="16">SUM(BO9:BO56)</f>
        <v>115.89408448363733</v>
      </c>
      <c r="BP8" s="195">
        <f t="shared" ca="1" si="16"/>
        <v>115.89408448363733</v>
      </c>
      <c r="BQ8" s="195">
        <f t="shared" ca="1" si="16"/>
        <v>115.89408448363733</v>
      </c>
      <c r="BR8" s="195">
        <f t="shared" ca="1" si="16"/>
        <v>115.89408448363733</v>
      </c>
      <c r="BS8" s="195">
        <f t="shared" ca="1" si="16"/>
        <v>115.89408448363733</v>
      </c>
      <c r="BT8" s="195">
        <f t="shared" ca="1" si="16"/>
        <v>115.89408448363733</v>
      </c>
      <c r="BU8" s="195">
        <f t="shared" ca="1" si="16"/>
        <v>115.89408448363733</v>
      </c>
      <c r="BV8" s="195">
        <f t="shared" ca="1" si="16"/>
        <v>115.89408448363733</v>
      </c>
      <c r="BW8" s="195">
        <f t="shared" ca="1" si="16"/>
        <v>115.89408448363733</v>
      </c>
      <c r="BX8" s="195">
        <f t="shared" ca="1" si="16"/>
        <v>115.89408448363733</v>
      </c>
      <c r="BY8" s="195">
        <f t="shared" ca="1" si="16"/>
        <v>115.89408448363733</v>
      </c>
      <c r="BZ8" s="195">
        <f t="shared" ca="1" si="16"/>
        <v>115.89408448363733</v>
      </c>
      <c r="CA8" s="195">
        <f t="shared" ca="1" si="16"/>
        <v>115.89408448363733</v>
      </c>
      <c r="CB8" s="195">
        <f t="shared" ca="1" si="16"/>
        <v>115.89408448363733</v>
      </c>
      <c r="CC8" s="195">
        <f t="shared" ca="1" si="16"/>
        <v>115.89408448363733</v>
      </c>
      <c r="CD8" s="195">
        <f t="shared" ca="1" si="16"/>
        <v>115.89408448363733</v>
      </c>
      <c r="CE8" s="195">
        <f t="shared" ca="1" si="16"/>
        <v>115.89408448363733</v>
      </c>
      <c r="CF8" s="195">
        <f t="shared" ca="1" si="16"/>
        <v>115.89408448363733</v>
      </c>
      <c r="CG8" s="195">
        <f t="shared" ca="1" si="16"/>
        <v>115.89408448363733</v>
      </c>
      <c r="CH8" s="195">
        <f t="shared" ca="1" si="16"/>
        <v>115.89408448363733</v>
      </c>
      <c r="CI8" s="195">
        <f t="shared" ca="1" si="16"/>
        <v>115.89408448363733</v>
      </c>
      <c r="CJ8" s="195">
        <f t="shared" ca="1" si="16"/>
        <v>115.89408448363733</v>
      </c>
      <c r="CK8" s="195">
        <f t="shared" ca="1" si="16"/>
        <v>115.89408448363733</v>
      </c>
      <c r="CL8" s="195">
        <f t="shared" ca="1" si="16"/>
        <v>115.89408448363733</v>
      </c>
      <c r="CM8" s="195">
        <f t="shared" ca="1" si="16"/>
        <v>115.89408448363733</v>
      </c>
      <c r="CN8" s="195">
        <f t="shared" ca="1" si="16"/>
        <v>115.89408448363733</v>
      </c>
      <c r="CO8" s="195">
        <f t="shared" ca="1" si="16"/>
        <v>115.89408448363733</v>
      </c>
      <c r="CP8" s="195">
        <f t="shared" ca="1" si="16"/>
        <v>115.89408448363733</v>
      </c>
      <c r="CQ8" s="195">
        <f t="shared" ca="1" si="16"/>
        <v>115.89408448363733</v>
      </c>
      <c r="CR8" s="195">
        <f t="shared" ca="1" si="16"/>
        <v>115.89408448363733</v>
      </c>
      <c r="CS8" s="195">
        <f t="shared" ca="1" si="16"/>
        <v>115.89408448363733</v>
      </c>
      <c r="CT8" s="195">
        <f t="shared" ca="1" si="16"/>
        <v>115.89408448363733</v>
      </c>
      <c r="CU8" s="195">
        <f t="shared" ca="1" si="16"/>
        <v>115.89408448363733</v>
      </c>
      <c r="CV8" s="195">
        <f t="shared" ca="1" si="16"/>
        <v>115.89408448363733</v>
      </c>
      <c r="CW8" s="195">
        <f t="shared" ca="1" si="16"/>
        <v>115.89408448363733</v>
      </c>
      <c r="CX8" s="195">
        <f t="shared" ca="1" si="16"/>
        <v>115.89408448363733</v>
      </c>
      <c r="CY8" s="195">
        <f t="shared" ca="1" si="16"/>
        <v>115.89408448363733</v>
      </c>
      <c r="CZ8" s="195">
        <f t="shared" ca="1" si="16"/>
        <v>115.89408448363733</v>
      </c>
      <c r="DA8" s="195">
        <f t="shared" ca="1" si="16"/>
        <v>115.89408448363733</v>
      </c>
      <c r="DB8" s="195">
        <f t="shared" ca="1" si="16"/>
        <v>115.89408448363733</v>
      </c>
      <c r="DC8" s="195">
        <f t="shared" ca="1" si="16"/>
        <v>115.89408448363733</v>
      </c>
      <c r="DD8" s="195">
        <f t="shared" ca="1" si="16"/>
        <v>115.89408448363733</v>
      </c>
      <c r="DE8" s="195">
        <f t="shared" ca="1" si="16"/>
        <v>115.89408448363733</v>
      </c>
      <c r="DF8" s="195">
        <f t="shared" ca="1" si="16"/>
        <v>115.89408448363733</v>
      </c>
      <c r="DG8" s="195">
        <f t="shared" ca="1" si="16"/>
        <v>115.89408448363733</v>
      </c>
      <c r="DH8" s="195">
        <f t="shared" ca="1" si="16"/>
        <v>115.89408448363733</v>
      </c>
      <c r="DI8" s="195">
        <f t="shared" ca="1" si="16"/>
        <v>115.89408448363733</v>
      </c>
      <c r="DJ8" s="195">
        <f t="shared" ca="1" si="16"/>
        <v>115.89408448363733</v>
      </c>
      <c r="DK8" s="195">
        <f t="shared" ca="1" si="16"/>
        <v>115.89408448363733</v>
      </c>
      <c r="DL8" s="195">
        <f t="shared" ca="1" si="16"/>
        <v>115.89408448363733</v>
      </c>
      <c r="DM8" s="195">
        <f t="shared" ca="1" si="16"/>
        <v>115.89408448363733</v>
      </c>
      <c r="DN8" s="195">
        <f t="shared" ca="1" si="16"/>
        <v>115.89408448363733</v>
      </c>
      <c r="DO8" s="195">
        <f t="shared" ca="1" si="16"/>
        <v>115.89408448363733</v>
      </c>
      <c r="DP8" s="195">
        <f t="shared" ca="1" si="16"/>
        <v>115.89408448363733</v>
      </c>
      <c r="DQ8" s="195">
        <f t="shared" ca="1" si="16"/>
        <v>115.89408448363733</v>
      </c>
      <c r="DR8" s="195">
        <f t="shared" ca="1" si="16"/>
        <v>115.89408448363733</v>
      </c>
      <c r="DS8" s="195">
        <f t="shared" ca="1" si="16"/>
        <v>38.086771044821262</v>
      </c>
      <c r="DT8" s="195">
        <f t="shared" ca="1" si="16"/>
        <v>47.372202823532739</v>
      </c>
      <c r="DU8" s="195">
        <f t="shared" ca="1" si="16"/>
        <v>56.736324702063811</v>
      </c>
      <c r="DV8" s="195">
        <f t="shared" ca="1" si="16"/>
        <v>66.180481810325929</v>
      </c>
      <c r="DW8" s="195">
        <f t="shared" ca="1" si="16"/>
        <v>88.341214511475357</v>
      </c>
      <c r="DX8" s="195">
        <f t="shared" ca="1" si="16"/>
        <v>110.69464923611301</v>
      </c>
      <c r="DY8" s="195">
        <f t="shared" ca="1" si="16"/>
        <v>133.24416672149314</v>
      </c>
      <c r="DZ8" s="195">
        <f t="shared" ca="1" si="16"/>
        <v>155.99323745895626</v>
      </c>
      <c r="EA8" s="195">
        <f t="shared" ref="EA8:GL8" ca="1" si="17">SUM(EA9:EA56)</f>
        <v>178.94542489943245</v>
      </c>
      <c r="EB8" s="195">
        <f t="shared" ca="1" si="17"/>
        <v>202.10438880333635</v>
      </c>
      <c r="EC8" s="195">
        <f t="shared" ca="1" si="17"/>
        <v>214.64942409121514</v>
      </c>
      <c r="ED8" s="195">
        <f t="shared" ca="1" si="17"/>
        <v>228.22698263861577</v>
      </c>
      <c r="EE8" s="195">
        <f t="shared" ca="1" si="17"/>
        <v>228.22698263861577</v>
      </c>
      <c r="EF8" s="195">
        <f t="shared" ca="1" si="17"/>
        <v>228.22698263861577</v>
      </c>
      <c r="EG8" s="195">
        <f t="shared" ca="1" si="17"/>
        <v>228.22698263861577</v>
      </c>
      <c r="EH8" s="195">
        <f t="shared" ca="1" si="17"/>
        <v>228.22698263861577</v>
      </c>
      <c r="EI8" s="195">
        <f t="shared" ca="1" si="17"/>
        <v>228.22698263861577</v>
      </c>
      <c r="EJ8" s="195">
        <f t="shared" ca="1" si="17"/>
        <v>228.22698263861577</v>
      </c>
      <c r="EK8" s="195">
        <f t="shared" ca="1" si="17"/>
        <v>228.22698263861577</v>
      </c>
      <c r="EL8" s="195">
        <f t="shared" ca="1" si="17"/>
        <v>228.22698263861577</v>
      </c>
      <c r="EM8" s="195">
        <f t="shared" ca="1" si="17"/>
        <v>228.22698263861577</v>
      </c>
      <c r="EN8" s="195">
        <f t="shared" ca="1" si="17"/>
        <v>228.22698263861577</v>
      </c>
      <c r="EO8" s="195">
        <f t="shared" ca="1" si="17"/>
        <v>228.22698263861577</v>
      </c>
      <c r="EP8" s="195">
        <f t="shared" ca="1" si="17"/>
        <v>228.22698263861577</v>
      </c>
      <c r="EQ8" s="195">
        <f t="shared" ca="1" si="17"/>
        <v>228.22698263861577</v>
      </c>
      <c r="ER8" s="195">
        <f t="shared" ca="1" si="17"/>
        <v>228.22698263861577</v>
      </c>
      <c r="ES8" s="195">
        <f t="shared" ca="1" si="17"/>
        <v>228.22698263861577</v>
      </c>
      <c r="ET8" s="195">
        <f t="shared" ca="1" si="17"/>
        <v>228.22698263861577</v>
      </c>
      <c r="EU8" s="195">
        <f t="shared" ca="1" si="17"/>
        <v>228.22698263861577</v>
      </c>
      <c r="EV8" s="195">
        <f t="shared" ca="1" si="17"/>
        <v>228.22698263861577</v>
      </c>
      <c r="EW8" s="195">
        <f t="shared" ca="1" si="17"/>
        <v>228.22698263861577</v>
      </c>
      <c r="EX8" s="195">
        <f t="shared" ca="1" si="17"/>
        <v>228.22698263861577</v>
      </c>
      <c r="EY8" s="195">
        <f t="shared" ca="1" si="17"/>
        <v>228.22698263861577</v>
      </c>
      <c r="EZ8" s="195">
        <f t="shared" ca="1" si="17"/>
        <v>228.22698263861577</v>
      </c>
      <c r="FA8" s="195">
        <f t="shared" ca="1" si="17"/>
        <v>228.22698263861577</v>
      </c>
      <c r="FB8" s="195">
        <f t="shared" ca="1" si="17"/>
        <v>228.22698263861577</v>
      </c>
      <c r="FC8" s="195">
        <f t="shared" ca="1" si="17"/>
        <v>228.22698263861577</v>
      </c>
      <c r="FD8" s="195">
        <f t="shared" ca="1" si="17"/>
        <v>228.22698263861577</v>
      </c>
      <c r="FE8" s="195">
        <f t="shared" ca="1" si="17"/>
        <v>228.22698263861577</v>
      </c>
      <c r="FF8" s="195">
        <f t="shared" ca="1" si="17"/>
        <v>228.22698263861577</v>
      </c>
      <c r="FG8" s="195">
        <f t="shared" ca="1" si="17"/>
        <v>228.22698263861577</v>
      </c>
      <c r="FH8" s="195">
        <f t="shared" ca="1" si="17"/>
        <v>228.22698263861577</v>
      </c>
      <c r="FI8" s="195">
        <f t="shared" ca="1" si="17"/>
        <v>228.22698263861577</v>
      </c>
      <c r="FJ8" s="195">
        <f t="shared" ca="1" si="17"/>
        <v>228.22698263861577</v>
      </c>
      <c r="FK8" s="195">
        <f t="shared" ca="1" si="17"/>
        <v>228.22698263861577</v>
      </c>
      <c r="FL8" s="195">
        <f t="shared" ca="1" si="17"/>
        <v>228.22698263861577</v>
      </c>
      <c r="FM8" s="195">
        <f t="shared" ca="1" si="17"/>
        <v>228.22698263861577</v>
      </c>
      <c r="FN8" s="195">
        <f t="shared" ca="1" si="17"/>
        <v>228.22698263861577</v>
      </c>
      <c r="FO8" s="195">
        <f t="shared" ca="1" si="17"/>
        <v>228.22698263861577</v>
      </c>
      <c r="FP8" s="195">
        <f t="shared" ca="1" si="17"/>
        <v>228.22698263861577</v>
      </c>
      <c r="FQ8" s="195">
        <f t="shared" ca="1" si="17"/>
        <v>228.22698263861577</v>
      </c>
      <c r="FR8" s="195">
        <f t="shared" ca="1" si="17"/>
        <v>228.22698263861577</v>
      </c>
      <c r="FS8" s="195">
        <f t="shared" ca="1" si="17"/>
        <v>228.22698263861577</v>
      </c>
      <c r="FT8" s="195">
        <f t="shared" ca="1" si="17"/>
        <v>228.22698263861577</v>
      </c>
      <c r="FU8" s="195">
        <f t="shared" ca="1" si="17"/>
        <v>228.22698263861577</v>
      </c>
      <c r="FV8" s="195">
        <f t="shared" ca="1" si="17"/>
        <v>228.22698263861577</v>
      </c>
      <c r="FW8" s="195">
        <f t="shared" ca="1" si="17"/>
        <v>228.22698263861577</v>
      </c>
      <c r="FX8" s="195">
        <f t="shared" ca="1" si="17"/>
        <v>228.22698263861577</v>
      </c>
      <c r="FY8" s="195">
        <f t="shared" ca="1" si="17"/>
        <v>228.22698263861577</v>
      </c>
      <c r="FZ8" s="195">
        <f t="shared" ca="1" si="17"/>
        <v>228.22698263861577</v>
      </c>
      <c r="GA8" s="195">
        <f t="shared" ca="1" si="17"/>
        <v>228.22698263861577</v>
      </c>
      <c r="GB8" s="195">
        <f t="shared" ca="1" si="17"/>
        <v>228.22698263861577</v>
      </c>
      <c r="GC8" s="195">
        <f t="shared" ca="1" si="17"/>
        <v>228.22698263861577</v>
      </c>
      <c r="GD8" s="195">
        <f t="shared" ca="1" si="17"/>
        <v>228.22698263861577</v>
      </c>
      <c r="GE8" s="195">
        <f t="shared" ca="1" si="17"/>
        <v>228.22698263861577</v>
      </c>
      <c r="GF8" s="195">
        <f t="shared" ca="1" si="17"/>
        <v>228.22698263861577</v>
      </c>
      <c r="GG8" s="195">
        <f t="shared" ca="1" si="17"/>
        <v>228.22698263861577</v>
      </c>
      <c r="GH8" s="195">
        <f t="shared" ca="1" si="17"/>
        <v>228.22698263861577</v>
      </c>
      <c r="GI8" s="195">
        <f t="shared" ca="1" si="17"/>
        <v>228.22698263861577</v>
      </c>
      <c r="GJ8" s="195">
        <f t="shared" ca="1" si="17"/>
        <v>228.22698263861577</v>
      </c>
      <c r="GK8" s="195">
        <f t="shared" ca="1" si="17"/>
        <v>228.22698263861577</v>
      </c>
      <c r="GL8" s="195">
        <f t="shared" ca="1" si="17"/>
        <v>228.22698263861577</v>
      </c>
      <c r="GM8" s="195">
        <f t="shared" ref="GM8:IH8" ca="1" si="18">SUM(GM9:GM56)</f>
        <v>228.22698263861577</v>
      </c>
      <c r="GN8" s="195">
        <f t="shared" ca="1" si="18"/>
        <v>228.22698263861577</v>
      </c>
      <c r="GO8" s="195">
        <f t="shared" ca="1" si="18"/>
        <v>228.22698263861577</v>
      </c>
      <c r="GP8" s="195">
        <f t="shared" ca="1" si="18"/>
        <v>228.22698263861577</v>
      </c>
      <c r="GQ8" s="195">
        <f t="shared" ca="1" si="18"/>
        <v>228.22698263861577</v>
      </c>
      <c r="GR8" s="195">
        <f t="shared" ca="1" si="18"/>
        <v>228.22698263861577</v>
      </c>
      <c r="GS8" s="195">
        <f t="shared" ca="1" si="18"/>
        <v>228.22698263861577</v>
      </c>
      <c r="GT8" s="195">
        <f t="shared" ca="1" si="18"/>
        <v>228.22698263861577</v>
      </c>
      <c r="GU8" s="195">
        <f t="shared" ca="1" si="18"/>
        <v>228.22698263861577</v>
      </c>
      <c r="GV8" s="195">
        <f t="shared" ca="1" si="18"/>
        <v>228.22698263861577</v>
      </c>
      <c r="GW8" s="195">
        <f t="shared" ca="1" si="18"/>
        <v>228.22698263861577</v>
      </c>
      <c r="GX8" s="195">
        <f t="shared" ca="1" si="18"/>
        <v>228.22698263861577</v>
      </c>
      <c r="GY8" s="195">
        <f t="shared" ca="1" si="18"/>
        <v>228.22698263861577</v>
      </c>
      <c r="GZ8" s="195">
        <f t="shared" ca="1" si="18"/>
        <v>228.22698263861577</v>
      </c>
      <c r="HA8" s="195">
        <f t="shared" ca="1" si="18"/>
        <v>228.22698263861577</v>
      </c>
      <c r="HB8" s="195">
        <f t="shared" ca="1" si="18"/>
        <v>228.22698263861577</v>
      </c>
      <c r="HC8" s="195">
        <f t="shared" ca="1" si="18"/>
        <v>228.22698263861577</v>
      </c>
      <c r="HD8" s="195">
        <f t="shared" ca="1" si="18"/>
        <v>228.22698263861577</v>
      </c>
      <c r="HE8" s="195">
        <f t="shared" ca="1" si="18"/>
        <v>228.22698263861577</v>
      </c>
      <c r="HF8" s="195">
        <f t="shared" ca="1" si="18"/>
        <v>228.22698263861577</v>
      </c>
      <c r="HG8" s="195">
        <f t="shared" ca="1" si="18"/>
        <v>228.22698263861577</v>
      </c>
      <c r="HH8" s="195">
        <f t="shared" ca="1" si="18"/>
        <v>228.22698263861577</v>
      </c>
      <c r="HI8" s="195">
        <f t="shared" ca="1" si="18"/>
        <v>228.22698263861577</v>
      </c>
      <c r="HJ8" s="195">
        <f t="shared" ca="1" si="18"/>
        <v>228.22698263861577</v>
      </c>
      <c r="HK8" s="195">
        <f t="shared" ca="1" si="18"/>
        <v>228.22698263861577</v>
      </c>
      <c r="HL8" s="195">
        <f t="shared" ca="1" si="18"/>
        <v>228.22698263861577</v>
      </c>
      <c r="HM8" s="195">
        <f t="shared" ca="1" si="18"/>
        <v>228.22698263861577</v>
      </c>
      <c r="HN8" s="195">
        <f t="shared" ca="1" si="18"/>
        <v>228.22698263861577</v>
      </c>
      <c r="HO8" s="195">
        <f t="shared" ca="1" si="18"/>
        <v>228.22698263861577</v>
      </c>
      <c r="HP8" s="195">
        <f t="shared" ca="1" si="18"/>
        <v>228.22698263861577</v>
      </c>
      <c r="HQ8" s="195">
        <f t="shared" ca="1" si="18"/>
        <v>228.22698263861577</v>
      </c>
      <c r="HR8" s="195">
        <f t="shared" ca="1" si="18"/>
        <v>228.22698263861577</v>
      </c>
      <c r="HS8" s="195">
        <f t="shared" ca="1" si="18"/>
        <v>228.22698263861577</v>
      </c>
      <c r="HT8" s="195">
        <f t="shared" ca="1" si="18"/>
        <v>228.22698263861577</v>
      </c>
      <c r="HU8" s="195">
        <f t="shared" ca="1" si="18"/>
        <v>228.22698263861577</v>
      </c>
      <c r="HV8" s="195">
        <f t="shared" ca="1" si="18"/>
        <v>228.22698263861577</v>
      </c>
      <c r="HW8" s="195">
        <f t="shared" ca="1" si="18"/>
        <v>228.22698263861577</v>
      </c>
      <c r="HX8" s="195">
        <f t="shared" ca="1" si="18"/>
        <v>228.22698263861577</v>
      </c>
      <c r="HY8" s="195">
        <f t="shared" ca="1" si="18"/>
        <v>228.22698263861577</v>
      </c>
      <c r="HZ8" s="195">
        <f t="shared" ca="1" si="18"/>
        <v>228.22698263861577</v>
      </c>
      <c r="IA8" s="195">
        <f t="shared" ca="1" si="18"/>
        <v>228.22698263861577</v>
      </c>
      <c r="IB8" s="195">
        <f t="shared" ca="1" si="18"/>
        <v>228.22698263861577</v>
      </c>
      <c r="IC8" s="195">
        <f t="shared" ca="1" si="18"/>
        <v>228.22698263861577</v>
      </c>
      <c r="ID8" s="195">
        <f t="shared" ca="1" si="18"/>
        <v>228.22698263861577</v>
      </c>
      <c r="IE8" s="195">
        <f t="shared" ca="1" si="18"/>
        <v>228.22698263861577</v>
      </c>
      <c r="IF8" s="195">
        <f t="shared" ca="1" si="18"/>
        <v>228.22698263861577</v>
      </c>
      <c r="IG8" s="195">
        <f t="shared" ca="1" si="18"/>
        <v>228.22698263861577</v>
      </c>
      <c r="IH8" s="195">
        <f t="shared" ca="1" si="18"/>
        <v>228.22698263861577</v>
      </c>
    </row>
    <row r="9" spans="1:248" s="230" customFormat="1" x14ac:dyDescent="0.3">
      <c r="A9" s="226">
        <v>1</v>
      </c>
      <c r="B9" s="227" cm="1">
        <f t="array" aca="1" ref="B9" ca="1">INDIRECT("'Cronograma de Desembolso'!"&amp;ADDRESS(8,A9+2))</f>
        <v>1500</v>
      </c>
      <c r="C9" s="228">
        <f t="shared" ref="C9:BN9" ca="1" si="19">IF(C$7&lt;$A9,0,IFERROR($B9/(20*12-$A9+1),0))</f>
        <v>6.25</v>
      </c>
      <c r="D9" s="227">
        <f t="shared" ca="1" si="19"/>
        <v>6.25</v>
      </c>
      <c r="E9" s="227">
        <f t="shared" ca="1" si="19"/>
        <v>6.25</v>
      </c>
      <c r="F9" s="227">
        <f t="shared" ca="1" si="19"/>
        <v>6.25</v>
      </c>
      <c r="G9" s="227">
        <f t="shared" ca="1" si="19"/>
        <v>6.25</v>
      </c>
      <c r="H9" s="227">
        <f t="shared" ca="1" si="19"/>
        <v>6.25</v>
      </c>
      <c r="I9" s="227">
        <f t="shared" ca="1" si="19"/>
        <v>6.25</v>
      </c>
      <c r="J9" s="227">
        <f t="shared" ca="1" si="19"/>
        <v>6.25</v>
      </c>
      <c r="K9" s="227">
        <f t="shared" ca="1" si="19"/>
        <v>6.25</v>
      </c>
      <c r="L9" s="227">
        <f t="shared" ca="1" si="19"/>
        <v>6.25</v>
      </c>
      <c r="M9" s="227">
        <f t="shared" ca="1" si="19"/>
        <v>6.25</v>
      </c>
      <c r="N9" s="227">
        <f t="shared" ca="1" si="19"/>
        <v>6.25</v>
      </c>
      <c r="O9" s="227">
        <f t="shared" ca="1" si="19"/>
        <v>6.25</v>
      </c>
      <c r="P9" s="227">
        <f t="shared" ca="1" si="19"/>
        <v>6.25</v>
      </c>
      <c r="Q9" s="227">
        <f t="shared" ca="1" si="19"/>
        <v>6.25</v>
      </c>
      <c r="R9" s="227">
        <f t="shared" ca="1" si="19"/>
        <v>6.25</v>
      </c>
      <c r="S9" s="227">
        <f t="shared" ca="1" si="19"/>
        <v>6.25</v>
      </c>
      <c r="T9" s="227">
        <f t="shared" ca="1" si="19"/>
        <v>6.25</v>
      </c>
      <c r="U9" s="227">
        <f t="shared" ca="1" si="19"/>
        <v>6.25</v>
      </c>
      <c r="V9" s="227">
        <f t="shared" ca="1" si="19"/>
        <v>6.25</v>
      </c>
      <c r="W9" s="227">
        <f t="shared" ca="1" si="19"/>
        <v>6.25</v>
      </c>
      <c r="X9" s="227">
        <f t="shared" ca="1" si="19"/>
        <v>6.25</v>
      </c>
      <c r="Y9" s="227">
        <f t="shared" ca="1" si="19"/>
        <v>6.25</v>
      </c>
      <c r="Z9" s="227">
        <f t="shared" ca="1" si="19"/>
        <v>6.25</v>
      </c>
      <c r="AA9" s="227">
        <f t="shared" ca="1" si="19"/>
        <v>6.25</v>
      </c>
      <c r="AB9" s="227">
        <f t="shared" ca="1" si="19"/>
        <v>6.25</v>
      </c>
      <c r="AC9" s="227">
        <f t="shared" ca="1" si="19"/>
        <v>6.25</v>
      </c>
      <c r="AD9" s="227">
        <f t="shared" ca="1" si="19"/>
        <v>6.25</v>
      </c>
      <c r="AE9" s="227">
        <f t="shared" ca="1" si="19"/>
        <v>6.25</v>
      </c>
      <c r="AF9" s="227">
        <f t="shared" ca="1" si="19"/>
        <v>6.25</v>
      </c>
      <c r="AG9" s="227">
        <f t="shared" ca="1" si="19"/>
        <v>6.25</v>
      </c>
      <c r="AH9" s="227">
        <f t="shared" ca="1" si="19"/>
        <v>6.25</v>
      </c>
      <c r="AI9" s="227">
        <f t="shared" ca="1" si="19"/>
        <v>6.25</v>
      </c>
      <c r="AJ9" s="227">
        <f t="shared" ca="1" si="19"/>
        <v>6.25</v>
      </c>
      <c r="AK9" s="227">
        <f t="shared" ca="1" si="19"/>
        <v>6.25</v>
      </c>
      <c r="AL9" s="227">
        <f t="shared" ca="1" si="19"/>
        <v>6.25</v>
      </c>
      <c r="AM9" s="227">
        <f t="shared" ca="1" si="19"/>
        <v>6.25</v>
      </c>
      <c r="AN9" s="227">
        <f t="shared" ca="1" si="19"/>
        <v>6.25</v>
      </c>
      <c r="AO9" s="227">
        <f t="shared" ca="1" si="19"/>
        <v>6.25</v>
      </c>
      <c r="AP9" s="227">
        <f t="shared" ca="1" si="19"/>
        <v>6.25</v>
      </c>
      <c r="AQ9" s="227">
        <f t="shared" ca="1" si="19"/>
        <v>6.25</v>
      </c>
      <c r="AR9" s="227">
        <f t="shared" ca="1" si="19"/>
        <v>6.25</v>
      </c>
      <c r="AS9" s="227">
        <f t="shared" ca="1" si="19"/>
        <v>6.25</v>
      </c>
      <c r="AT9" s="227">
        <f t="shared" ca="1" si="19"/>
        <v>6.25</v>
      </c>
      <c r="AU9" s="227">
        <f t="shared" ca="1" si="19"/>
        <v>6.25</v>
      </c>
      <c r="AV9" s="227">
        <f t="shared" ca="1" si="19"/>
        <v>6.25</v>
      </c>
      <c r="AW9" s="227">
        <f t="shared" ca="1" si="19"/>
        <v>6.25</v>
      </c>
      <c r="AX9" s="227">
        <f t="shared" ca="1" si="19"/>
        <v>6.25</v>
      </c>
      <c r="AY9" s="227">
        <f t="shared" ca="1" si="19"/>
        <v>6.25</v>
      </c>
      <c r="AZ9" s="227">
        <f t="shared" ca="1" si="19"/>
        <v>6.25</v>
      </c>
      <c r="BA9" s="227">
        <f t="shared" ca="1" si="19"/>
        <v>6.25</v>
      </c>
      <c r="BB9" s="227">
        <f t="shared" ca="1" si="19"/>
        <v>6.25</v>
      </c>
      <c r="BC9" s="227">
        <f t="shared" ca="1" si="19"/>
        <v>6.25</v>
      </c>
      <c r="BD9" s="227">
        <f t="shared" ca="1" si="19"/>
        <v>6.25</v>
      </c>
      <c r="BE9" s="227">
        <f t="shared" ca="1" si="19"/>
        <v>6.25</v>
      </c>
      <c r="BF9" s="227">
        <f t="shared" ca="1" si="19"/>
        <v>6.25</v>
      </c>
      <c r="BG9" s="227">
        <f t="shared" ca="1" si="19"/>
        <v>6.25</v>
      </c>
      <c r="BH9" s="227">
        <f t="shared" ca="1" si="19"/>
        <v>6.25</v>
      </c>
      <c r="BI9" s="227">
        <f t="shared" ca="1" si="19"/>
        <v>6.25</v>
      </c>
      <c r="BJ9" s="227">
        <f t="shared" ca="1" si="19"/>
        <v>6.25</v>
      </c>
      <c r="BK9" s="227">
        <f t="shared" ca="1" si="19"/>
        <v>6.25</v>
      </c>
      <c r="BL9" s="227">
        <f t="shared" ca="1" si="19"/>
        <v>6.25</v>
      </c>
      <c r="BM9" s="227">
        <f t="shared" ca="1" si="19"/>
        <v>6.25</v>
      </c>
      <c r="BN9" s="227">
        <f t="shared" ca="1" si="19"/>
        <v>6.25</v>
      </c>
      <c r="BO9" s="227">
        <f t="shared" ref="BO9:DZ9" ca="1" si="20">IF(BO$7&lt;$A9,0,IFERROR($B9/(20*12-$A9+1),0))</f>
        <v>6.25</v>
      </c>
      <c r="BP9" s="227">
        <f t="shared" ca="1" si="20"/>
        <v>6.25</v>
      </c>
      <c r="BQ9" s="227">
        <f t="shared" ca="1" si="20"/>
        <v>6.25</v>
      </c>
      <c r="BR9" s="227">
        <f t="shared" ca="1" si="20"/>
        <v>6.25</v>
      </c>
      <c r="BS9" s="227">
        <f t="shared" ca="1" si="20"/>
        <v>6.25</v>
      </c>
      <c r="BT9" s="227">
        <f t="shared" ca="1" si="20"/>
        <v>6.25</v>
      </c>
      <c r="BU9" s="227">
        <f t="shared" ca="1" si="20"/>
        <v>6.25</v>
      </c>
      <c r="BV9" s="227">
        <f t="shared" ca="1" si="20"/>
        <v>6.25</v>
      </c>
      <c r="BW9" s="227">
        <f t="shared" ca="1" si="20"/>
        <v>6.25</v>
      </c>
      <c r="BX9" s="227">
        <f t="shared" ca="1" si="20"/>
        <v>6.25</v>
      </c>
      <c r="BY9" s="227">
        <f t="shared" ca="1" si="20"/>
        <v>6.25</v>
      </c>
      <c r="BZ9" s="227">
        <f t="shared" ca="1" si="20"/>
        <v>6.25</v>
      </c>
      <c r="CA9" s="227">
        <f t="shared" ca="1" si="20"/>
        <v>6.25</v>
      </c>
      <c r="CB9" s="227">
        <f t="shared" ca="1" si="20"/>
        <v>6.25</v>
      </c>
      <c r="CC9" s="227">
        <f t="shared" ca="1" si="20"/>
        <v>6.25</v>
      </c>
      <c r="CD9" s="227">
        <f t="shared" ca="1" si="20"/>
        <v>6.25</v>
      </c>
      <c r="CE9" s="227">
        <f t="shared" ca="1" si="20"/>
        <v>6.25</v>
      </c>
      <c r="CF9" s="227">
        <f t="shared" ca="1" si="20"/>
        <v>6.25</v>
      </c>
      <c r="CG9" s="227">
        <f t="shared" ca="1" si="20"/>
        <v>6.25</v>
      </c>
      <c r="CH9" s="227">
        <f t="shared" ca="1" si="20"/>
        <v>6.25</v>
      </c>
      <c r="CI9" s="227">
        <f t="shared" ca="1" si="20"/>
        <v>6.25</v>
      </c>
      <c r="CJ9" s="227">
        <f t="shared" ca="1" si="20"/>
        <v>6.25</v>
      </c>
      <c r="CK9" s="227">
        <f t="shared" ca="1" si="20"/>
        <v>6.25</v>
      </c>
      <c r="CL9" s="227">
        <f t="shared" ca="1" si="20"/>
        <v>6.25</v>
      </c>
      <c r="CM9" s="227">
        <f t="shared" ca="1" si="20"/>
        <v>6.25</v>
      </c>
      <c r="CN9" s="227">
        <f t="shared" ca="1" si="20"/>
        <v>6.25</v>
      </c>
      <c r="CO9" s="227">
        <f t="shared" ca="1" si="20"/>
        <v>6.25</v>
      </c>
      <c r="CP9" s="227">
        <f t="shared" ca="1" si="20"/>
        <v>6.25</v>
      </c>
      <c r="CQ9" s="227">
        <f t="shared" ca="1" si="20"/>
        <v>6.25</v>
      </c>
      <c r="CR9" s="227">
        <f t="shared" ca="1" si="20"/>
        <v>6.25</v>
      </c>
      <c r="CS9" s="227">
        <f t="shared" ca="1" si="20"/>
        <v>6.25</v>
      </c>
      <c r="CT9" s="227">
        <f t="shared" ca="1" si="20"/>
        <v>6.25</v>
      </c>
      <c r="CU9" s="227">
        <f t="shared" ca="1" si="20"/>
        <v>6.25</v>
      </c>
      <c r="CV9" s="227">
        <f t="shared" ca="1" si="20"/>
        <v>6.25</v>
      </c>
      <c r="CW9" s="227">
        <f t="shared" ca="1" si="20"/>
        <v>6.25</v>
      </c>
      <c r="CX9" s="227">
        <f t="shared" ca="1" si="20"/>
        <v>6.25</v>
      </c>
      <c r="CY9" s="227">
        <f t="shared" ca="1" si="20"/>
        <v>6.25</v>
      </c>
      <c r="CZ9" s="227">
        <f t="shared" ca="1" si="20"/>
        <v>6.25</v>
      </c>
      <c r="DA9" s="227">
        <f t="shared" ca="1" si="20"/>
        <v>6.25</v>
      </c>
      <c r="DB9" s="227">
        <f t="shared" ca="1" si="20"/>
        <v>6.25</v>
      </c>
      <c r="DC9" s="227">
        <f t="shared" ca="1" si="20"/>
        <v>6.25</v>
      </c>
      <c r="DD9" s="227">
        <f t="shared" ca="1" si="20"/>
        <v>6.25</v>
      </c>
      <c r="DE9" s="227">
        <f t="shared" ca="1" si="20"/>
        <v>6.25</v>
      </c>
      <c r="DF9" s="227">
        <f t="shared" ca="1" si="20"/>
        <v>6.25</v>
      </c>
      <c r="DG9" s="227">
        <f t="shared" ca="1" si="20"/>
        <v>6.25</v>
      </c>
      <c r="DH9" s="227">
        <f t="shared" ca="1" si="20"/>
        <v>6.25</v>
      </c>
      <c r="DI9" s="227">
        <f t="shared" ca="1" si="20"/>
        <v>6.25</v>
      </c>
      <c r="DJ9" s="227">
        <f t="shared" ca="1" si="20"/>
        <v>6.25</v>
      </c>
      <c r="DK9" s="227">
        <f t="shared" ca="1" si="20"/>
        <v>6.25</v>
      </c>
      <c r="DL9" s="227">
        <f t="shared" ca="1" si="20"/>
        <v>6.25</v>
      </c>
      <c r="DM9" s="227">
        <f t="shared" ca="1" si="20"/>
        <v>6.25</v>
      </c>
      <c r="DN9" s="227">
        <f t="shared" ca="1" si="20"/>
        <v>6.25</v>
      </c>
      <c r="DO9" s="227">
        <f t="shared" ca="1" si="20"/>
        <v>6.25</v>
      </c>
      <c r="DP9" s="227">
        <f t="shared" ca="1" si="20"/>
        <v>6.25</v>
      </c>
      <c r="DQ9" s="227">
        <f t="shared" ca="1" si="20"/>
        <v>6.25</v>
      </c>
      <c r="DR9" s="227">
        <f t="shared" ca="1" si="20"/>
        <v>6.25</v>
      </c>
      <c r="DS9" s="227">
        <f t="shared" ca="1" si="20"/>
        <v>6.25</v>
      </c>
      <c r="DT9" s="227">
        <f t="shared" ca="1" si="20"/>
        <v>6.25</v>
      </c>
      <c r="DU9" s="227">
        <f t="shared" ca="1" si="20"/>
        <v>6.25</v>
      </c>
      <c r="DV9" s="227">
        <f t="shared" ca="1" si="20"/>
        <v>6.25</v>
      </c>
      <c r="DW9" s="227">
        <f t="shared" ca="1" si="20"/>
        <v>6.25</v>
      </c>
      <c r="DX9" s="227">
        <f t="shared" ca="1" si="20"/>
        <v>6.25</v>
      </c>
      <c r="DY9" s="227">
        <f t="shared" ca="1" si="20"/>
        <v>6.25</v>
      </c>
      <c r="DZ9" s="227">
        <f t="shared" ca="1" si="20"/>
        <v>6.25</v>
      </c>
      <c r="EA9" s="227">
        <f t="shared" ref="EA9:GL9" ca="1" si="21">IF(EA$7&lt;$A9,0,IFERROR($B9/(20*12-$A9+1),0))</f>
        <v>6.25</v>
      </c>
      <c r="EB9" s="227">
        <f t="shared" ca="1" si="21"/>
        <v>6.25</v>
      </c>
      <c r="EC9" s="227">
        <f t="shared" ca="1" si="21"/>
        <v>6.25</v>
      </c>
      <c r="ED9" s="227">
        <f t="shared" ca="1" si="21"/>
        <v>6.25</v>
      </c>
      <c r="EE9" s="227">
        <f t="shared" ca="1" si="21"/>
        <v>6.25</v>
      </c>
      <c r="EF9" s="227">
        <f t="shared" ca="1" si="21"/>
        <v>6.25</v>
      </c>
      <c r="EG9" s="227">
        <f t="shared" ca="1" si="21"/>
        <v>6.25</v>
      </c>
      <c r="EH9" s="227">
        <f t="shared" ca="1" si="21"/>
        <v>6.25</v>
      </c>
      <c r="EI9" s="227">
        <f t="shared" ca="1" si="21"/>
        <v>6.25</v>
      </c>
      <c r="EJ9" s="227">
        <f t="shared" ca="1" si="21"/>
        <v>6.25</v>
      </c>
      <c r="EK9" s="227">
        <f t="shared" ca="1" si="21"/>
        <v>6.25</v>
      </c>
      <c r="EL9" s="227">
        <f t="shared" ca="1" si="21"/>
        <v>6.25</v>
      </c>
      <c r="EM9" s="227">
        <f t="shared" ca="1" si="21"/>
        <v>6.25</v>
      </c>
      <c r="EN9" s="227">
        <f t="shared" ca="1" si="21"/>
        <v>6.25</v>
      </c>
      <c r="EO9" s="227">
        <f t="shared" ca="1" si="21"/>
        <v>6.25</v>
      </c>
      <c r="EP9" s="227">
        <f t="shared" ca="1" si="21"/>
        <v>6.25</v>
      </c>
      <c r="EQ9" s="227">
        <f t="shared" ca="1" si="21"/>
        <v>6.25</v>
      </c>
      <c r="ER9" s="227">
        <f t="shared" ca="1" si="21"/>
        <v>6.25</v>
      </c>
      <c r="ES9" s="227">
        <f t="shared" ca="1" si="21"/>
        <v>6.25</v>
      </c>
      <c r="ET9" s="227">
        <f t="shared" ca="1" si="21"/>
        <v>6.25</v>
      </c>
      <c r="EU9" s="227">
        <f t="shared" ca="1" si="21"/>
        <v>6.25</v>
      </c>
      <c r="EV9" s="227">
        <f t="shared" ca="1" si="21"/>
        <v>6.25</v>
      </c>
      <c r="EW9" s="227">
        <f t="shared" ca="1" si="21"/>
        <v>6.25</v>
      </c>
      <c r="EX9" s="227">
        <f t="shared" ca="1" si="21"/>
        <v>6.25</v>
      </c>
      <c r="EY9" s="227">
        <f t="shared" ca="1" si="21"/>
        <v>6.25</v>
      </c>
      <c r="EZ9" s="227">
        <f t="shared" ca="1" si="21"/>
        <v>6.25</v>
      </c>
      <c r="FA9" s="227">
        <f t="shared" ca="1" si="21"/>
        <v>6.25</v>
      </c>
      <c r="FB9" s="227">
        <f t="shared" ca="1" si="21"/>
        <v>6.25</v>
      </c>
      <c r="FC9" s="227">
        <f t="shared" ca="1" si="21"/>
        <v>6.25</v>
      </c>
      <c r="FD9" s="227">
        <f t="shared" ca="1" si="21"/>
        <v>6.25</v>
      </c>
      <c r="FE9" s="227">
        <f t="shared" ca="1" si="21"/>
        <v>6.25</v>
      </c>
      <c r="FF9" s="227">
        <f t="shared" ca="1" si="21"/>
        <v>6.25</v>
      </c>
      <c r="FG9" s="227">
        <f t="shared" ca="1" si="21"/>
        <v>6.25</v>
      </c>
      <c r="FH9" s="227">
        <f t="shared" ca="1" si="21"/>
        <v>6.25</v>
      </c>
      <c r="FI9" s="227">
        <f t="shared" ca="1" si="21"/>
        <v>6.25</v>
      </c>
      <c r="FJ9" s="227">
        <f t="shared" ca="1" si="21"/>
        <v>6.25</v>
      </c>
      <c r="FK9" s="227">
        <f t="shared" ca="1" si="21"/>
        <v>6.25</v>
      </c>
      <c r="FL9" s="227">
        <f t="shared" ca="1" si="21"/>
        <v>6.25</v>
      </c>
      <c r="FM9" s="227">
        <f t="shared" ca="1" si="21"/>
        <v>6.25</v>
      </c>
      <c r="FN9" s="227">
        <f t="shared" ca="1" si="21"/>
        <v>6.25</v>
      </c>
      <c r="FO9" s="227">
        <f t="shared" ca="1" si="21"/>
        <v>6.25</v>
      </c>
      <c r="FP9" s="227">
        <f t="shared" ca="1" si="21"/>
        <v>6.25</v>
      </c>
      <c r="FQ9" s="227">
        <f t="shared" ca="1" si="21"/>
        <v>6.25</v>
      </c>
      <c r="FR9" s="227">
        <f t="shared" ca="1" si="21"/>
        <v>6.25</v>
      </c>
      <c r="FS9" s="227">
        <f t="shared" ca="1" si="21"/>
        <v>6.25</v>
      </c>
      <c r="FT9" s="227">
        <f t="shared" ca="1" si="21"/>
        <v>6.25</v>
      </c>
      <c r="FU9" s="227">
        <f t="shared" ca="1" si="21"/>
        <v>6.25</v>
      </c>
      <c r="FV9" s="227">
        <f t="shared" ca="1" si="21"/>
        <v>6.25</v>
      </c>
      <c r="FW9" s="227">
        <f t="shared" ca="1" si="21"/>
        <v>6.25</v>
      </c>
      <c r="FX9" s="227">
        <f t="shared" ca="1" si="21"/>
        <v>6.25</v>
      </c>
      <c r="FY9" s="227">
        <f t="shared" ca="1" si="21"/>
        <v>6.25</v>
      </c>
      <c r="FZ9" s="227">
        <f t="shared" ca="1" si="21"/>
        <v>6.25</v>
      </c>
      <c r="GA9" s="227">
        <f t="shared" ca="1" si="21"/>
        <v>6.25</v>
      </c>
      <c r="GB9" s="227">
        <f t="shared" ca="1" si="21"/>
        <v>6.25</v>
      </c>
      <c r="GC9" s="227">
        <f t="shared" ca="1" si="21"/>
        <v>6.25</v>
      </c>
      <c r="GD9" s="227">
        <f t="shared" ca="1" si="21"/>
        <v>6.25</v>
      </c>
      <c r="GE9" s="227">
        <f t="shared" ca="1" si="21"/>
        <v>6.25</v>
      </c>
      <c r="GF9" s="227">
        <f t="shared" ca="1" si="21"/>
        <v>6.25</v>
      </c>
      <c r="GG9" s="227">
        <f t="shared" ca="1" si="21"/>
        <v>6.25</v>
      </c>
      <c r="GH9" s="227">
        <f t="shared" ca="1" si="21"/>
        <v>6.25</v>
      </c>
      <c r="GI9" s="227">
        <f t="shared" ca="1" si="21"/>
        <v>6.25</v>
      </c>
      <c r="GJ9" s="227">
        <f t="shared" ca="1" si="21"/>
        <v>6.25</v>
      </c>
      <c r="GK9" s="227">
        <f t="shared" ca="1" si="21"/>
        <v>6.25</v>
      </c>
      <c r="GL9" s="227">
        <f t="shared" ca="1" si="21"/>
        <v>6.25</v>
      </c>
      <c r="GM9" s="227">
        <f t="shared" ref="GM9:IH10" ca="1" si="22">IF(GM$7&lt;$A9,0,IFERROR($B9/(20*12-$A9+1),0))</f>
        <v>6.25</v>
      </c>
      <c r="GN9" s="227">
        <f t="shared" ca="1" si="22"/>
        <v>6.25</v>
      </c>
      <c r="GO9" s="227">
        <f t="shared" ca="1" si="22"/>
        <v>6.25</v>
      </c>
      <c r="GP9" s="227">
        <f t="shared" ca="1" si="22"/>
        <v>6.25</v>
      </c>
      <c r="GQ9" s="227">
        <f t="shared" ca="1" si="22"/>
        <v>6.25</v>
      </c>
      <c r="GR9" s="227">
        <f t="shared" ca="1" si="22"/>
        <v>6.25</v>
      </c>
      <c r="GS9" s="227">
        <f t="shared" ca="1" si="22"/>
        <v>6.25</v>
      </c>
      <c r="GT9" s="227">
        <f t="shared" ca="1" si="22"/>
        <v>6.25</v>
      </c>
      <c r="GU9" s="227">
        <f t="shared" ca="1" si="22"/>
        <v>6.25</v>
      </c>
      <c r="GV9" s="227">
        <f t="shared" ca="1" si="22"/>
        <v>6.25</v>
      </c>
      <c r="GW9" s="227">
        <f t="shared" ca="1" si="22"/>
        <v>6.25</v>
      </c>
      <c r="GX9" s="227">
        <f t="shared" ca="1" si="22"/>
        <v>6.25</v>
      </c>
      <c r="GY9" s="227">
        <f t="shared" ca="1" si="22"/>
        <v>6.25</v>
      </c>
      <c r="GZ9" s="227">
        <f t="shared" ca="1" si="22"/>
        <v>6.25</v>
      </c>
      <c r="HA9" s="227">
        <f t="shared" ca="1" si="22"/>
        <v>6.25</v>
      </c>
      <c r="HB9" s="227">
        <f t="shared" ca="1" si="22"/>
        <v>6.25</v>
      </c>
      <c r="HC9" s="227">
        <f t="shared" ca="1" si="22"/>
        <v>6.25</v>
      </c>
      <c r="HD9" s="227">
        <f t="shared" ca="1" si="22"/>
        <v>6.25</v>
      </c>
      <c r="HE9" s="227">
        <f t="shared" ca="1" si="22"/>
        <v>6.25</v>
      </c>
      <c r="HF9" s="227">
        <f t="shared" ca="1" si="22"/>
        <v>6.25</v>
      </c>
      <c r="HG9" s="227">
        <f t="shared" ca="1" si="22"/>
        <v>6.25</v>
      </c>
      <c r="HH9" s="227">
        <f t="shared" ca="1" si="22"/>
        <v>6.25</v>
      </c>
      <c r="HI9" s="227">
        <f t="shared" ca="1" si="22"/>
        <v>6.25</v>
      </c>
      <c r="HJ9" s="227">
        <f t="shared" ca="1" si="22"/>
        <v>6.25</v>
      </c>
      <c r="HK9" s="227">
        <f t="shared" ca="1" si="22"/>
        <v>6.25</v>
      </c>
      <c r="HL9" s="227">
        <f t="shared" ca="1" si="22"/>
        <v>6.25</v>
      </c>
      <c r="HM9" s="227">
        <f t="shared" ca="1" si="22"/>
        <v>6.25</v>
      </c>
      <c r="HN9" s="227">
        <f t="shared" ca="1" si="22"/>
        <v>6.25</v>
      </c>
      <c r="HO9" s="227">
        <f t="shared" ca="1" si="22"/>
        <v>6.25</v>
      </c>
      <c r="HP9" s="227">
        <f t="shared" ca="1" si="22"/>
        <v>6.25</v>
      </c>
      <c r="HQ9" s="227">
        <f t="shared" ca="1" si="22"/>
        <v>6.25</v>
      </c>
      <c r="HR9" s="227">
        <f t="shared" ca="1" si="22"/>
        <v>6.25</v>
      </c>
      <c r="HS9" s="227">
        <f t="shared" ca="1" si="22"/>
        <v>6.25</v>
      </c>
      <c r="HT9" s="227">
        <f t="shared" ca="1" si="22"/>
        <v>6.25</v>
      </c>
      <c r="HU9" s="227">
        <f t="shared" ca="1" si="22"/>
        <v>6.25</v>
      </c>
      <c r="HV9" s="227">
        <f t="shared" ca="1" si="22"/>
        <v>6.25</v>
      </c>
      <c r="HW9" s="227">
        <f t="shared" ca="1" si="22"/>
        <v>6.25</v>
      </c>
      <c r="HX9" s="227">
        <f t="shared" ca="1" si="22"/>
        <v>6.25</v>
      </c>
      <c r="HY9" s="227">
        <f t="shared" ca="1" si="22"/>
        <v>6.25</v>
      </c>
      <c r="HZ9" s="227">
        <f t="shared" ca="1" si="22"/>
        <v>6.25</v>
      </c>
      <c r="IA9" s="227">
        <f t="shared" ca="1" si="22"/>
        <v>6.25</v>
      </c>
      <c r="IB9" s="227">
        <f t="shared" ca="1" si="22"/>
        <v>6.25</v>
      </c>
      <c r="IC9" s="227">
        <f t="shared" ca="1" si="22"/>
        <v>6.25</v>
      </c>
      <c r="ID9" s="227">
        <f t="shared" ca="1" si="22"/>
        <v>6.25</v>
      </c>
      <c r="IE9" s="227">
        <f t="shared" ca="1" si="22"/>
        <v>6.25</v>
      </c>
      <c r="IF9" s="227">
        <f t="shared" ca="1" si="22"/>
        <v>6.25</v>
      </c>
      <c r="IG9" s="227">
        <f t="shared" ca="1" si="22"/>
        <v>6.25</v>
      </c>
      <c r="IH9" s="227">
        <f t="shared" ca="1" si="22"/>
        <v>6.25</v>
      </c>
      <c r="II9" s="229"/>
      <c r="IJ9" s="229"/>
      <c r="IK9" s="229"/>
      <c r="IL9" s="229"/>
      <c r="IM9" s="229"/>
      <c r="IN9" s="229"/>
    </row>
    <row r="10" spans="1:248" s="230" customFormat="1" x14ac:dyDescent="0.3">
      <c r="A10" s="226">
        <v>2</v>
      </c>
      <c r="B10" s="227" cm="1">
        <f t="array" aca="1" ref="B10" ca="1">INDIRECT("'Cronograma de Desembolso'!"&amp;ADDRESS(8,A10+2))</f>
        <v>200</v>
      </c>
      <c r="C10" s="228">
        <f t="shared" ref="C10:R20" si="23">IF(C$7&lt;$A10,0,IFERROR($B10/(20*12-$A10+1),0))</f>
        <v>0</v>
      </c>
      <c r="D10" s="227">
        <f t="shared" ca="1" si="23"/>
        <v>0.83682008368200833</v>
      </c>
      <c r="E10" s="227">
        <f t="shared" ca="1" si="23"/>
        <v>0.83682008368200833</v>
      </c>
      <c r="F10" s="227">
        <f t="shared" ca="1" si="23"/>
        <v>0.83682008368200833</v>
      </c>
      <c r="G10" s="227">
        <f t="shared" ca="1" si="23"/>
        <v>0.83682008368200833</v>
      </c>
      <c r="H10" s="227">
        <f t="shared" ca="1" si="23"/>
        <v>0.83682008368200833</v>
      </c>
      <c r="I10" s="227">
        <f t="shared" ca="1" si="23"/>
        <v>0.83682008368200833</v>
      </c>
      <c r="J10" s="227">
        <f t="shared" ca="1" si="23"/>
        <v>0.83682008368200833</v>
      </c>
      <c r="K10" s="227">
        <f t="shared" ca="1" si="23"/>
        <v>0.83682008368200833</v>
      </c>
      <c r="L10" s="227">
        <f t="shared" ca="1" si="23"/>
        <v>0.83682008368200833</v>
      </c>
      <c r="M10" s="227">
        <f t="shared" ca="1" si="23"/>
        <v>0.83682008368200833</v>
      </c>
      <c r="N10" s="227">
        <f t="shared" ca="1" si="23"/>
        <v>0.83682008368200833</v>
      </c>
      <c r="O10" s="227">
        <f t="shared" ca="1" si="23"/>
        <v>0.83682008368200833</v>
      </c>
      <c r="P10" s="227">
        <f t="shared" ca="1" si="23"/>
        <v>0.83682008368200833</v>
      </c>
      <c r="Q10" s="227">
        <f t="shared" ca="1" si="23"/>
        <v>0.83682008368200833</v>
      </c>
      <c r="R10" s="227">
        <f t="shared" ca="1" si="23"/>
        <v>0.83682008368200833</v>
      </c>
      <c r="S10" s="227">
        <f t="shared" ref="S10:AH20" ca="1" si="24">IF(S$7&lt;$A10,0,IFERROR($B10/(20*12-$A10+1),0))</f>
        <v>0.83682008368200833</v>
      </c>
      <c r="T10" s="227">
        <f t="shared" ca="1" si="24"/>
        <v>0.83682008368200833</v>
      </c>
      <c r="U10" s="227">
        <f t="shared" ca="1" si="24"/>
        <v>0.83682008368200833</v>
      </c>
      <c r="V10" s="227">
        <f t="shared" ca="1" si="24"/>
        <v>0.83682008368200833</v>
      </c>
      <c r="W10" s="227">
        <f t="shared" ca="1" si="24"/>
        <v>0.83682008368200833</v>
      </c>
      <c r="X10" s="227">
        <f t="shared" ca="1" si="24"/>
        <v>0.83682008368200833</v>
      </c>
      <c r="Y10" s="227">
        <f t="shared" ca="1" si="24"/>
        <v>0.83682008368200833</v>
      </c>
      <c r="Z10" s="227">
        <f t="shared" ca="1" si="24"/>
        <v>0.83682008368200833</v>
      </c>
      <c r="AA10" s="227">
        <f t="shared" ca="1" si="24"/>
        <v>0.83682008368200833</v>
      </c>
      <c r="AB10" s="227">
        <f t="shared" ca="1" si="24"/>
        <v>0.83682008368200833</v>
      </c>
      <c r="AC10" s="227">
        <f t="shared" ca="1" si="24"/>
        <v>0.83682008368200833</v>
      </c>
      <c r="AD10" s="227">
        <f t="shared" ca="1" si="24"/>
        <v>0.83682008368200833</v>
      </c>
      <c r="AE10" s="227">
        <f t="shared" ca="1" si="24"/>
        <v>0.83682008368200833</v>
      </c>
      <c r="AF10" s="227">
        <f t="shared" ca="1" si="24"/>
        <v>0.83682008368200833</v>
      </c>
      <c r="AG10" s="227">
        <f t="shared" ca="1" si="24"/>
        <v>0.83682008368200833</v>
      </c>
      <c r="AH10" s="227">
        <f t="shared" ca="1" si="24"/>
        <v>0.83682008368200833</v>
      </c>
      <c r="AI10" s="227">
        <f t="shared" ref="AI10:AX20" ca="1" si="25">IF(AI$7&lt;$A10,0,IFERROR($B10/(20*12-$A10+1),0))</f>
        <v>0.83682008368200833</v>
      </c>
      <c r="AJ10" s="227">
        <f t="shared" ca="1" si="25"/>
        <v>0.83682008368200833</v>
      </c>
      <c r="AK10" s="227">
        <f t="shared" ca="1" si="25"/>
        <v>0.83682008368200833</v>
      </c>
      <c r="AL10" s="227">
        <f t="shared" ca="1" si="25"/>
        <v>0.83682008368200833</v>
      </c>
      <c r="AM10" s="227">
        <f t="shared" ca="1" si="25"/>
        <v>0.83682008368200833</v>
      </c>
      <c r="AN10" s="227">
        <f t="shared" ca="1" si="25"/>
        <v>0.83682008368200833</v>
      </c>
      <c r="AO10" s="227">
        <f t="shared" ca="1" si="25"/>
        <v>0.83682008368200833</v>
      </c>
      <c r="AP10" s="227">
        <f t="shared" ca="1" si="25"/>
        <v>0.83682008368200833</v>
      </c>
      <c r="AQ10" s="227">
        <f t="shared" ca="1" si="25"/>
        <v>0.83682008368200833</v>
      </c>
      <c r="AR10" s="227">
        <f t="shared" ca="1" si="25"/>
        <v>0.83682008368200833</v>
      </c>
      <c r="AS10" s="227">
        <f t="shared" ca="1" si="25"/>
        <v>0.83682008368200833</v>
      </c>
      <c r="AT10" s="227">
        <f t="shared" ca="1" si="25"/>
        <v>0.83682008368200833</v>
      </c>
      <c r="AU10" s="227">
        <f t="shared" ca="1" si="25"/>
        <v>0.83682008368200833</v>
      </c>
      <c r="AV10" s="227">
        <f t="shared" ca="1" si="25"/>
        <v>0.83682008368200833</v>
      </c>
      <c r="AW10" s="227">
        <f t="shared" ca="1" si="25"/>
        <v>0.83682008368200833</v>
      </c>
      <c r="AX10" s="227">
        <f t="shared" ca="1" si="25"/>
        <v>0.83682008368200833</v>
      </c>
      <c r="AY10" s="227">
        <f t="shared" ref="AY10:BN20" ca="1" si="26">IF(AY$7&lt;$A10,0,IFERROR($B10/(20*12-$A10+1),0))</f>
        <v>0.83682008368200833</v>
      </c>
      <c r="AZ10" s="227">
        <f t="shared" ca="1" si="26"/>
        <v>0.83682008368200833</v>
      </c>
      <c r="BA10" s="227">
        <f t="shared" ca="1" si="26"/>
        <v>0.83682008368200833</v>
      </c>
      <c r="BB10" s="227">
        <f t="shared" ca="1" si="26"/>
        <v>0.83682008368200833</v>
      </c>
      <c r="BC10" s="227">
        <f t="shared" ca="1" si="26"/>
        <v>0.83682008368200833</v>
      </c>
      <c r="BD10" s="227">
        <f t="shared" ca="1" si="26"/>
        <v>0.83682008368200833</v>
      </c>
      <c r="BE10" s="227">
        <f t="shared" ca="1" si="26"/>
        <v>0.83682008368200833</v>
      </c>
      <c r="BF10" s="227">
        <f t="shared" ca="1" si="26"/>
        <v>0.83682008368200833</v>
      </c>
      <c r="BG10" s="227">
        <f t="shared" ca="1" si="26"/>
        <v>0.83682008368200833</v>
      </c>
      <c r="BH10" s="227">
        <f t="shared" ca="1" si="26"/>
        <v>0.83682008368200833</v>
      </c>
      <c r="BI10" s="227">
        <f t="shared" ca="1" si="26"/>
        <v>0.83682008368200833</v>
      </c>
      <c r="BJ10" s="227">
        <f t="shared" ca="1" si="26"/>
        <v>0.83682008368200833</v>
      </c>
      <c r="BK10" s="227">
        <f t="shared" ca="1" si="26"/>
        <v>0.83682008368200833</v>
      </c>
      <c r="BL10" s="227">
        <f t="shared" ca="1" si="26"/>
        <v>0.83682008368200833</v>
      </c>
      <c r="BM10" s="227">
        <f t="shared" ca="1" si="26"/>
        <v>0.83682008368200833</v>
      </c>
      <c r="BN10" s="227">
        <f t="shared" ca="1" si="26"/>
        <v>0.83682008368200833</v>
      </c>
      <c r="BO10" s="227">
        <f t="shared" ref="BO10:CD20" ca="1" si="27">IF(BO$7&lt;$A10,0,IFERROR($B10/(20*12-$A10+1),0))</f>
        <v>0.83682008368200833</v>
      </c>
      <c r="BP10" s="227">
        <f t="shared" ca="1" si="27"/>
        <v>0.83682008368200833</v>
      </c>
      <c r="BQ10" s="227">
        <f t="shared" ca="1" si="27"/>
        <v>0.83682008368200833</v>
      </c>
      <c r="BR10" s="227">
        <f t="shared" ca="1" si="27"/>
        <v>0.83682008368200833</v>
      </c>
      <c r="BS10" s="227">
        <f t="shared" ca="1" si="27"/>
        <v>0.83682008368200833</v>
      </c>
      <c r="BT10" s="227">
        <f t="shared" ca="1" si="27"/>
        <v>0.83682008368200833</v>
      </c>
      <c r="BU10" s="227">
        <f t="shared" ca="1" si="27"/>
        <v>0.83682008368200833</v>
      </c>
      <c r="BV10" s="227">
        <f t="shared" ca="1" si="27"/>
        <v>0.83682008368200833</v>
      </c>
      <c r="BW10" s="227">
        <f t="shared" ca="1" si="27"/>
        <v>0.83682008368200833</v>
      </c>
      <c r="BX10" s="227">
        <f t="shared" ca="1" si="27"/>
        <v>0.83682008368200833</v>
      </c>
      <c r="BY10" s="227">
        <f t="shared" ca="1" si="27"/>
        <v>0.83682008368200833</v>
      </c>
      <c r="BZ10" s="227">
        <f t="shared" ca="1" si="27"/>
        <v>0.83682008368200833</v>
      </c>
      <c r="CA10" s="227">
        <f t="shared" ca="1" si="27"/>
        <v>0.83682008368200833</v>
      </c>
      <c r="CB10" s="227">
        <f t="shared" ca="1" si="27"/>
        <v>0.83682008368200833</v>
      </c>
      <c r="CC10" s="227">
        <f t="shared" ca="1" si="27"/>
        <v>0.83682008368200833</v>
      </c>
      <c r="CD10" s="227">
        <f t="shared" ca="1" si="27"/>
        <v>0.83682008368200833</v>
      </c>
      <c r="CE10" s="227">
        <f t="shared" ref="CE10:CT20" ca="1" si="28">IF(CE$7&lt;$A10,0,IFERROR($B10/(20*12-$A10+1),0))</f>
        <v>0.83682008368200833</v>
      </c>
      <c r="CF10" s="227">
        <f t="shared" ca="1" si="28"/>
        <v>0.83682008368200833</v>
      </c>
      <c r="CG10" s="227">
        <f t="shared" ca="1" si="28"/>
        <v>0.83682008368200833</v>
      </c>
      <c r="CH10" s="227">
        <f t="shared" ca="1" si="28"/>
        <v>0.83682008368200833</v>
      </c>
      <c r="CI10" s="227">
        <f t="shared" ca="1" si="28"/>
        <v>0.83682008368200833</v>
      </c>
      <c r="CJ10" s="227">
        <f t="shared" ca="1" si="28"/>
        <v>0.83682008368200833</v>
      </c>
      <c r="CK10" s="227">
        <f t="shared" ca="1" si="28"/>
        <v>0.83682008368200833</v>
      </c>
      <c r="CL10" s="227">
        <f t="shared" ca="1" si="28"/>
        <v>0.83682008368200833</v>
      </c>
      <c r="CM10" s="227">
        <f t="shared" ca="1" si="28"/>
        <v>0.83682008368200833</v>
      </c>
      <c r="CN10" s="227">
        <f t="shared" ca="1" si="28"/>
        <v>0.83682008368200833</v>
      </c>
      <c r="CO10" s="227">
        <f t="shared" ca="1" si="28"/>
        <v>0.83682008368200833</v>
      </c>
      <c r="CP10" s="227">
        <f t="shared" ca="1" si="28"/>
        <v>0.83682008368200833</v>
      </c>
      <c r="CQ10" s="227">
        <f t="shared" ca="1" si="28"/>
        <v>0.83682008368200833</v>
      </c>
      <c r="CR10" s="227">
        <f t="shared" ca="1" si="28"/>
        <v>0.83682008368200833</v>
      </c>
      <c r="CS10" s="227">
        <f t="shared" ca="1" si="28"/>
        <v>0.83682008368200833</v>
      </c>
      <c r="CT10" s="227">
        <f t="shared" ca="1" si="28"/>
        <v>0.83682008368200833</v>
      </c>
      <c r="CU10" s="227">
        <f t="shared" ref="CU10:DJ20" ca="1" si="29">IF(CU$7&lt;$A10,0,IFERROR($B10/(20*12-$A10+1),0))</f>
        <v>0.83682008368200833</v>
      </c>
      <c r="CV10" s="227">
        <f t="shared" ca="1" si="29"/>
        <v>0.83682008368200833</v>
      </c>
      <c r="CW10" s="227">
        <f t="shared" ca="1" si="29"/>
        <v>0.83682008368200833</v>
      </c>
      <c r="CX10" s="227">
        <f t="shared" ca="1" si="29"/>
        <v>0.83682008368200833</v>
      </c>
      <c r="CY10" s="227">
        <f t="shared" ca="1" si="29"/>
        <v>0.83682008368200833</v>
      </c>
      <c r="CZ10" s="227">
        <f t="shared" ca="1" si="29"/>
        <v>0.83682008368200833</v>
      </c>
      <c r="DA10" s="227">
        <f t="shared" ca="1" si="29"/>
        <v>0.83682008368200833</v>
      </c>
      <c r="DB10" s="227">
        <f t="shared" ca="1" si="29"/>
        <v>0.83682008368200833</v>
      </c>
      <c r="DC10" s="227">
        <f t="shared" ca="1" si="29"/>
        <v>0.83682008368200833</v>
      </c>
      <c r="DD10" s="227">
        <f t="shared" ca="1" si="29"/>
        <v>0.83682008368200833</v>
      </c>
      <c r="DE10" s="227">
        <f t="shared" ca="1" si="29"/>
        <v>0.83682008368200833</v>
      </c>
      <c r="DF10" s="227">
        <f t="shared" ca="1" si="29"/>
        <v>0.83682008368200833</v>
      </c>
      <c r="DG10" s="227">
        <f t="shared" ca="1" si="29"/>
        <v>0.83682008368200833</v>
      </c>
      <c r="DH10" s="227">
        <f t="shared" ca="1" si="29"/>
        <v>0.83682008368200833</v>
      </c>
      <c r="DI10" s="227">
        <f t="shared" ca="1" si="29"/>
        <v>0.83682008368200833</v>
      </c>
      <c r="DJ10" s="227">
        <f t="shared" ca="1" si="29"/>
        <v>0.83682008368200833</v>
      </c>
      <c r="DK10" s="227">
        <f t="shared" ref="DK10:DZ20" ca="1" si="30">IF(DK$7&lt;$A10,0,IFERROR($B10/(20*12-$A10+1),0))</f>
        <v>0.83682008368200833</v>
      </c>
      <c r="DL10" s="227">
        <f t="shared" ca="1" si="30"/>
        <v>0.83682008368200833</v>
      </c>
      <c r="DM10" s="227">
        <f t="shared" ca="1" si="30"/>
        <v>0.83682008368200833</v>
      </c>
      <c r="DN10" s="227">
        <f t="shared" ca="1" si="30"/>
        <v>0.83682008368200833</v>
      </c>
      <c r="DO10" s="227">
        <f t="shared" ca="1" si="30"/>
        <v>0.83682008368200833</v>
      </c>
      <c r="DP10" s="227">
        <f t="shared" ca="1" si="30"/>
        <v>0.83682008368200833</v>
      </c>
      <c r="DQ10" s="227">
        <f t="shared" ca="1" si="30"/>
        <v>0.83682008368200833</v>
      </c>
      <c r="DR10" s="227">
        <f t="shared" ca="1" si="30"/>
        <v>0.83682008368200833</v>
      </c>
      <c r="DS10" s="227">
        <f t="shared" ca="1" si="30"/>
        <v>0.83682008368200833</v>
      </c>
      <c r="DT10" s="227">
        <f t="shared" ca="1" si="30"/>
        <v>0.83682008368200833</v>
      </c>
      <c r="DU10" s="227">
        <f t="shared" ca="1" si="30"/>
        <v>0.83682008368200833</v>
      </c>
      <c r="DV10" s="227">
        <f t="shared" ca="1" si="30"/>
        <v>0.83682008368200833</v>
      </c>
      <c r="DW10" s="227">
        <f t="shared" ca="1" si="30"/>
        <v>0.83682008368200833</v>
      </c>
      <c r="DX10" s="227">
        <f t="shared" ca="1" si="30"/>
        <v>0.83682008368200833</v>
      </c>
      <c r="DY10" s="227">
        <f t="shared" ca="1" si="30"/>
        <v>0.83682008368200833</v>
      </c>
      <c r="DZ10" s="227">
        <f t="shared" ca="1" si="30"/>
        <v>0.83682008368200833</v>
      </c>
      <c r="EA10" s="227">
        <f t="shared" ref="EA10:EP20" ca="1" si="31">IF(EA$7&lt;$A10,0,IFERROR($B10/(20*12-$A10+1),0))</f>
        <v>0.83682008368200833</v>
      </c>
      <c r="EB10" s="227">
        <f t="shared" ca="1" si="31"/>
        <v>0.83682008368200833</v>
      </c>
      <c r="EC10" s="227">
        <f t="shared" ca="1" si="31"/>
        <v>0.83682008368200833</v>
      </c>
      <c r="ED10" s="227">
        <f t="shared" ca="1" si="31"/>
        <v>0.83682008368200833</v>
      </c>
      <c r="EE10" s="227">
        <f t="shared" ca="1" si="31"/>
        <v>0.83682008368200833</v>
      </c>
      <c r="EF10" s="227">
        <f t="shared" ca="1" si="31"/>
        <v>0.83682008368200833</v>
      </c>
      <c r="EG10" s="227">
        <f t="shared" ca="1" si="31"/>
        <v>0.83682008368200833</v>
      </c>
      <c r="EH10" s="227">
        <f t="shared" ca="1" si="31"/>
        <v>0.83682008368200833</v>
      </c>
      <c r="EI10" s="227">
        <f t="shared" ca="1" si="31"/>
        <v>0.83682008368200833</v>
      </c>
      <c r="EJ10" s="227">
        <f t="shared" ca="1" si="31"/>
        <v>0.83682008368200833</v>
      </c>
      <c r="EK10" s="227">
        <f t="shared" ca="1" si="31"/>
        <v>0.83682008368200833</v>
      </c>
      <c r="EL10" s="227">
        <f t="shared" ca="1" si="31"/>
        <v>0.83682008368200833</v>
      </c>
      <c r="EM10" s="227">
        <f t="shared" ca="1" si="31"/>
        <v>0.83682008368200833</v>
      </c>
      <c r="EN10" s="227">
        <f t="shared" ca="1" si="31"/>
        <v>0.83682008368200833</v>
      </c>
      <c r="EO10" s="227">
        <f t="shared" ca="1" si="31"/>
        <v>0.83682008368200833</v>
      </c>
      <c r="EP10" s="227">
        <f t="shared" ca="1" si="31"/>
        <v>0.83682008368200833</v>
      </c>
      <c r="EQ10" s="227">
        <f t="shared" ref="EQ10:FF20" ca="1" si="32">IF(EQ$7&lt;$A10,0,IFERROR($B10/(20*12-$A10+1),0))</f>
        <v>0.83682008368200833</v>
      </c>
      <c r="ER10" s="227">
        <f t="shared" ca="1" si="32"/>
        <v>0.83682008368200833</v>
      </c>
      <c r="ES10" s="227">
        <f t="shared" ca="1" si="32"/>
        <v>0.83682008368200833</v>
      </c>
      <c r="ET10" s="227">
        <f t="shared" ca="1" si="32"/>
        <v>0.83682008368200833</v>
      </c>
      <c r="EU10" s="227">
        <f t="shared" ca="1" si="32"/>
        <v>0.83682008368200833</v>
      </c>
      <c r="EV10" s="227">
        <f t="shared" ca="1" si="32"/>
        <v>0.83682008368200833</v>
      </c>
      <c r="EW10" s="227">
        <f t="shared" ca="1" si="32"/>
        <v>0.83682008368200833</v>
      </c>
      <c r="EX10" s="227">
        <f t="shared" ca="1" si="32"/>
        <v>0.83682008368200833</v>
      </c>
      <c r="EY10" s="227">
        <f t="shared" ca="1" si="32"/>
        <v>0.83682008368200833</v>
      </c>
      <c r="EZ10" s="227">
        <f t="shared" ca="1" si="32"/>
        <v>0.83682008368200833</v>
      </c>
      <c r="FA10" s="227">
        <f t="shared" ca="1" si="32"/>
        <v>0.83682008368200833</v>
      </c>
      <c r="FB10" s="227">
        <f t="shared" ca="1" si="32"/>
        <v>0.83682008368200833</v>
      </c>
      <c r="FC10" s="227">
        <f t="shared" ca="1" si="32"/>
        <v>0.83682008368200833</v>
      </c>
      <c r="FD10" s="227">
        <f t="shared" ca="1" si="32"/>
        <v>0.83682008368200833</v>
      </c>
      <c r="FE10" s="227">
        <f t="shared" ca="1" si="32"/>
        <v>0.83682008368200833</v>
      </c>
      <c r="FF10" s="227">
        <f t="shared" ca="1" si="32"/>
        <v>0.83682008368200833</v>
      </c>
      <c r="FG10" s="227">
        <f t="shared" ref="FG10:FV20" ca="1" si="33">IF(FG$7&lt;$A10,0,IFERROR($B10/(20*12-$A10+1),0))</f>
        <v>0.83682008368200833</v>
      </c>
      <c r="FH10" s="227">
        <f t="shared" ca="1" si="33"/>
        <v>0.83682008368200833</v>
      </c>
      <c r="FI10" s="227">
        <f t="shared" ca="1" si="33"/>
        <v>0.83682008368200833</v>
      </c>
      <c r="FJ10" s="227">
        <f t="shared" ca="1" si="33"/>
        <v>0.83682008368200833</v>
      </c>
      <c r="FK10" s="227">
        <f t="shared" ca="1" si="33"/>
        <v>0.83682008368200833</v>
      </c>
      <c r="FL10" s="227">
        <f t="shared" ca="1" si="33"/>
        <v>0.83682008368200833</v>
      </c>
      <c r="FM10" s="227">
        <f t="shared" ca="1" si="33"/>
        <v>0.83682008368200833</v>
      </c>
      <c r="FN10" s="227">
        <f t="shared" ca="1" si="33"/>
        <v>0.83682008368200833</v>
      </c>
      <c r="FO10" s="227">
        <f t="shared" ca="1" si="33"/>
        <v>0.83682008368200833</v>
      </c>
      <c r="FP10" s="227">
        <f t="shared" ca="1" si="33"/>
        <v>0.83682008368200833</v>
      </c>
      <c r="FQ10" s="227">
        <f t="shared" ca="1" si="33"/>
        <v>0.83682008368200833</v>
      </c>
      <c r="FR10" s="227">
        <f t="shared" ca="1" si="33"/>
        <v>0.83682008368200833</v>
      </c>
      <c r="FS10" s="227">
        <f t="shared" ca="1" si="33"/>
        <v>0.83682008368200833</v>
      </c>
      <c r="FT10" s="227">
        <f t="shared" ca="1" si="33"/>
        <v>0.83682008368200833</v>
      </c>
      <c r="FU10" s="227">
        <f t="shared" ca="1" si="33"/>
        <v>0.83682008368200833</v>
      </c>
      <c r="FV10" s="227">
        <f t="shared" ca="1" si="33"/>
        <v>0.83682008368200833</v>
      </c>
      <c r="FW10" s="227">
        <f t="shared" ref="FW10:GL20" ca="1" si="34">IF(FW$7&lt;$A10,0,IFERROR($B10/(20*12-$A10+1),0))</f>
        <v>0.83682008368200833</v>
      </c>
      <c r="FX10" s="227">
        <f t="shared" ca="1" si="34"/>
        <v>0.83682008368200833</v>
      </c>
      <c r="FY10" s="227">
        <f t="shared" ca="1" si="34"/>
        <v>0.83682008368200833</v>
      </c>
      <c r="FZ10" s="227">
        <f t="shared" ca="1" si="34"/>
        <v>0.83682008368200833</v>
      </c>
      <c r="GA10" s="227">
        <f t="shared" ca="1" si="34"/>
        <v>0.83682008368200833</v>
      </c>
      <c r="GB10" s="227">
        <f t="shared" ca="1" si="34"/>
        <v>0.83682008368200833</v>
      </c>
      <c r="GC10" s="227">
        <f t="shared" ca="1" si="34"/>
        <v>0.83682008368200833</v>
      </c>
      <c r="GD10" s="227">
        <f t="shared" ca="1" si="34"/>
        <v>0.83682008368200833</v>
      </c>
      <c r="GE10" s="227">
        <f t="shared" ca="1" si="34"/>
        <v>0.83682008368200833</v>
      </c>
      <c r="GF10" s="227">
        <f t="shared" ca="1" si="34"/>
        <v>0.83682008368200833</v>
      </c>
      <c r="GG10" s="227">
        <f t="shared" ca="1" si="34"/>
        <v>0.83682008368200833</v>
      </c>
      <c r="GH10" s="227">
        <f t="shared" ca="1" si="34"/>
        <v>0.83682008368200833</v>
      </c>
      <c r="GI10" s="227">
        <f t="shared" ca="1" si="34"/>
        <v>0.83682008368200833</v>
      </c>
      <c r="GJ10" s="227">
        <f t="shared" ca="1" si="34"/>
        <v>0.83682008368200833</v>
      </c>
      <c r="GK10" s="227">
        <f t="shared" ca="1" si="34"/>
        <v>0.83682008368200833</v>
      </c>
      <c r="GL10" s="227">
        <f t="shared" ca="1" si="34"/>
        <v>0.83682008368200833</v>
      </c>
      <c r="GM10" s="227">
        <f t="shared" ca="1" si="22"/>
        <v>0.83682008368200833</v>
      </c>
      <c r="GN10" s="227">
        <f t="shared" ca="1" si="22"/>
        <v>0.83682008368200833</v>
      </c>
      <c r="GO10" s="227">
        <f t="shared" ca="1" si="22"/>
        <v>0.83682008368200833</v>
      </c>
      <c r="GP10" s="227">
        <f t="shared" ca="1" si="22"/>
        <v>0.83682008368200833</v>
      </c>
      <c r="GQ10" s="227">
        <f t="shared" ca="1" si="22"/>
        <v>0.83682008368200833</v>
      </c>
      <c r="GR10" s="227">
        <f t="shared" ca="1" si="22"/>
        <v>0.83682008368200833</v>
      </c>
      <c r="GS10" s="227">
        <f t="shared" ca="1" si="22"/>
        <v>0.83682008368200833</v>
      </c>
      <c r="GT10" s="227">
        <f t="shared" ca="1" si="22"/>
        <v>0.83682008368200833</v>
      </c>
      <c r="GU10" s="227">
        <f t="shared" ca="1" si="22"/>
        <v>0.83682008368200833</v>
      </c>
      <c r="GV10" s="227">
        <f t="shared" ca="1" si="22"/>
        <v>0.83682008368200833</v>
      </c>
      <c r="GW10" s="227">
        <f t="shared" ca="1" si="22"/>
        <v>0.83682008368200833</v>
      </c>
      <c r="GX10" s="227">
        <f t="shared" ca="1" si="22"/>
        <v>0.83682008368200833</v>
      </c>
      <c r="GY10" s="227">
        <f t="shared" ca="1" si="22"/>
        <v>0.83682008368200833</v>
      </c>
      <c r="GZ10" s="227">
        <f t="shared" ca="1" si="22"/>
        <v>0.83682008368200833</v>
      </c>
      <c r="HA10" s="227">
        <f t="shared" ca="1" si="22"/>
        <v>0.83682008368200833</v>
      </c>
      <c r="HB10" s="227">
        <f t="shared" ref="HB10:HQ20" ca="1" si="35">IF(HB$7&lt;$A10,0,IFERROR($B10/(20*12-$A10+1),0))</f>
        <v>0.83682008368200833</v>
      </c>
      <c r="HC10" s="227">
        <f t="shared" ca="1" si="35"/>
        <v>0.83682008368200833</v>
      </c>
      <c r="HD10" s="227">
        <f t="shared" ca="1" si="35"/>
        <v>0.83682008368200833</v>
      </c>
      <c r="HE10" s="227">
        <f t="shared" ca="1" si="35"/>
        <v>0.83682008368200833</v>
      </c>
      <c r="HF10" s="227">
        <f t="shared" ca="1" si="35"/>
        <v>0.83682008368200833</v>
      </c>
      <c r="HG10" s="227">
        <f t="shared" ca="1" si="35"/>
        <v>0.83682008368200833</v>
      </c>
      <c r="HH10" s="227">
        <f t="shared" ca="1" si="35"/>
        <v>0.83682008368200833</v>
      </c>
      <c r="HI10" s="227">
        <f t="shared" ca="1" si="35"/>
        <v>0.83682008368200833</v>
      </c>
      <c r="HJ10" s="227">
        <f t="shared" ca="1" si="35"/>
        <v>0.83682008368200833</v>
      </c>
      <c r="HK10" s="227">
        <f t="shared" ca="1" si="35"/>
        <v>0.83682008368200833</v>
      </c>
      <c r="HL10" s="227">
        <f t="shared" ca="1" si="35"/>
        <v>0.83682008368200833</v>
      </c>
      <c r="HM10" s="227">
        <f t="shared" ca="1" si="35"/>
        <v>0.83682008368200833</v>
      </c>
      <c r="HN10" s="227">
        <f t="shared" ca="1" si="35"/>
        <v>0.83682008368200833</v>
      </c>
      <c r="HO10" s="227">
        <f t="shared" ca="1" si="35"/>
        <v>0.83682008368200833</v>
      </c>
      <c r="HP10" s="227">
        <f t="shared" ca="1" si="35"/>
        <v>0.83682008368200833</v>
      </c>
      <c r="HQ10" s="227">
        <f t="shared" ca="1" si="35"/>
        <v>0.83682008368200833</v>
      </c>
      <c r="HR10" s="227">
        <f t="shared" ref="HR10:IG20" ca="1" si="36">IF(HR$7&lt;$A10,0,IFERROR($B10/(20*12-$A10+1),0))</f>
        <v>0.83682008368200833</v>
      </c>
      <c r="HS10" s="227">
        <f t="shared" ca="1" si="36"/>
        <v>0.83682008368200833</v>
      </c>
      <c r="HT10" s="227">
        <f t="shared" ca="1" si="36"/>
        <v>0.83682008368200833</v>
      </c>
      <c r="HU10" s="227">
        <f t="shared" ca="1" si="36"/>
        <v>0.83682008368200833</v>
      </c>
      <c r="HV10" s="227">
        <f t="shared" ca="1" si="36"/>
        <v>0.83682008368200833</v>
      </c>
      <c r="HW10" s="227">
        <f t="shared" ca="1" si="36"/>
        <v>0.83682008368200833</v>
      </c>
      <c r="HX10" s="227">
        <f t="shared" ca="1" si="36"/>
        <v>0.83682008368200833</v>
      </c>
      <c r="HY10" s="227">
        <f t="shared" ca="1" si="36"/>
        <v>0.83682008368200833</v>
      </c>
      <c r="HZ10" s="227">
        <f t="shared" ca="1" si="36"/>
        <v>0.83682008368200833</v>
      </c>
      <c r="IA10" s="227">
        <f t="shared" ca="1" si="36"/>
        <v>0.83682008368200833</v>
      </c>
      <c r="IB10" s="227">
        <f t="shared" ca="1" si="36"/>
        <v>0.83682008368200833</v>
      </c>
      <c r="IC10" s="227">
        <f t="shared" ca="1" si="36"/>
        <v>0.83682008368200833</v>
      </c>
      <c r="ID10" s="227">
        <f t="shared" ca="1" si="36"/>
        <v>0.83682008368200833</v>
      </c>
      <c r="IE10" s="227">
        <f t="shared" ca="1" si="36"/>
        <v>0.83682008368200833</v>
      </c>
      <c r="IF10" s="227">
        <f t="shared" ca="1" si="36"/>
        <v>0.83682008368200833</v>
      </c>
      <c r="IG10" s="227">
        <f t="shared" ca="1" si="36"/>
        <v>0.83682008368200833</v>
      </c>
      <c r="IH10" s="227">
        <f t="shared" ref="GM10:IH16" ca="1" si="37">IF(IH$7&lt;$A10,0,IFERROR($B10/(20*12-$A10+1),0))</f>
        <v>0.83682008368200833</v>
      </c>
      <c r="II10" s="229"/>
      <c r="IJ10" s="229"/>
      <c r="IK10" s="229"/>
      <c r="IL10" s="229"/>
      <c r="IM10" s="229"/>
      <c r="IN10" s="229"/>
    </row>
    <row r="11" spans="1:248" s="230" customFormat="1" x14ac:dyDescent="0.3">
      <c r="A11" s="226">
        <f t="shared" ref="A11:A20" si="38">A10+1</f>
        <v>3</v>
      </c>
      <c r="B11" s="227" cm="1">
        <f t="array" aca="1" ref="B11" ca="1">INDIRECT("'Cronograma de Desembolso'!"&amp;ADDRESS(8,A11+2))</f>
        <v>200</v>
      </c>
      <c r="C11" s="228">
        <f t="shared" si="23"/>
        <v>0</v>
      </c>
      <c r="D11" s="227">
        <f t="shared" si="23"/>
        <v>0</v>
      </c>
      <c r="E11" s="227">
        <f t="shared" ca="1" si="23"/>
        <v>0.84033613445378152</v>
      </c>
      <c r="F11" s="227">
        <f t="shared" ca="1" si="23"/>
        <v>0.84033613445378152</v>
      </c>
      <c r="G11" s="227">
        <f t="shared" ca="1" si="23"/>
        <v>0.84033613445378152</v>
      </c>
      <c r="H11" s="227">
        <f t="shared" ca="1" si="23"/>
        <v>0.84033613445378152</v>
      </c>
      <c r="I11" s="227">
        <f t="shared" ca="1" si="23"/>
        <v>0.84033613445378152</v>
      </c>
      <c r="J11" s="227">
        <f t="shared" ca="1" si="23"/>
        <v>0.84033613445378152</v>
      </c>
      <c r="K11" s="227">
        <f t="shared" ca="1" si="23"/>
        <v>0.84033613445378152</v>
      </c>
      <c r="L11" s="227">
        <f t="shared" ca="1" si="23"/>
        <v>0.84033613445378152</v>
      </c>
      <c r="M11" s="227">
        <f t="shared" ca="1" si="23"/>
        <v>0.84033613445378152</v>
      </c>
      <c r="N11" s="227">
        <f t="shared" ca="1" si="23"/>
        <v>0.84033613445378152</v>
      </c>
      <c r="O11" s="227">
        <f t="shared" ca="1" si="23"/>
        <v>0.84033613445378152</v>
      </c>
      <c r="P11" s="227">
        <f t="shared" ca="1" si="23"/>
        <v>0.84033613445378152</v>
      </c>
      <c r="Q11" s="227">
        <f t="shared" ca="1" si="23"/>
        <v>0.84033613445378152</v>
      </c>
      <c r="R11" s="227">
        <f t="shared" ca="1" si="23"/>
        <v>0.84033613445378152</v>
      </c>
      <c r="S11" s="227">
        <f t="shared" ca="1" si="24"/>
        <v>0.84033613445378152</v>
      </c>
      <c r="T11" s="227">
        <f t="shared" ca="1" si="24"/>
        <v>0.84033613445378152</v>
      </c>
      <c r="U11" s="227">
        <f t="shared" ca="1" si="24"/>
        <v>0.84033613445378152</v>
      </c>
      <c r="V11" s="227">
        <f t="shared" ca="1" si="24"/>
        <v>0.84033613445378152</v>
      </c>
      <c r="W11" s="227">
        <f t="shared" ca="1" si="24"/>
        <v>0.84033613445378152</v>
      </c>
      <c r="X11" s="227">
        <f t="shared" ca="1" si="24"/>
        <v>0.84033613445378152</v>
      </c>
      <c r="Y11" s="227">
        <f t="shared" ca="1" si="24"/>
        <v>0.84033613445378152</v>
      </c>
      <c r="Z11" s="227">
        <f t="shared" ca="1" si="24"/>
        <v>0.84033613445378152</v>
      </c>
      <c r="AA11" s="227">
        <f t="shared" ca="1" si="24"/>
        <v>0.84033613445378152</v>
      </c>
      <c r="AB11" s="227">
        <f t="shared" ca="1" si="24"/>
        <v>0.84033613445378152</v>
      </c>
      <c r="AC11" s="227">
        <f t="shared" ca="1" si="24"/>
        <v>0.84033613445378152</v>
      </c>
      <c r="AD11" s="227">
        <f t="shared" ca="1" si="24"/>
        <v>0.84033613445378152</v>
      </c>
      <c r="AE11" s="227">
        <f t="shared" ca="1" si="24"/>
        <v>0.84033613445378152</v>
      </c>
      <c r="AF11" s="227">
        <f t="shared" ca="1" si="24"/>
        <v>0.84033613445378152</v>
      </c>
      <c r="AG11" s="227">
        <f t="shared" ca="1" si="24"/>
        <v>0.84033613445378152</v>
      </c>
      <c r="AH11" s="227">
        <f t="shared" ca="1" si="24"/>
        <v>0.84033613445378152</v>
      </c>
      <c r="AI11" s="227">
        <f t="shared" ca="1" si="25"/>
        <v>0.84033613445378152</v>
      </c>
      <c r="AJ11" s="227">
        <f t="shared" ca="1" si="25"/>
        <v>0.84033613445378152</v>
      </c>
      <c r="AK11" s="227">
        <f t="shared" ca="1" si="25"/>
        <v>0.84033613445378152</v>
      </c>
      <c r="AL11" s="227">
        <f t="shared" ca="1" si="25"/>
        <v>0.84033613445378152</v>
      </c>
      <c r="AM11" s="227">
        <f t="shared" ca="1" si="25"/>
        <v>0.84033613445378152</v>
      </c>
      <c r="AN11" s="227">
        <f t="shared" ca="1" si="25"/>
        <v>0.84033613445378152</v>
      </c>
      <c r="AO11" s="227">
        <f t="shared" ca="1" si="25"/>
        <v>0.84033613445378152</v>
      </c>
      <c r="AP11" s="227">
        <f t="shared" ca="1" si="25"/>
        <v>0.84033613445378152</v>
      </c>
      <c r="AQ11" s="227">
        <f t="shared" ca="1" si="25"/>
        <v>0.84033613445378152</v>
      </c>
      <c r="AR11" s="227">
        <f t="shared" ca="1" si="25"/>
        <v>0.84033613445378152</v>
      </c>
      <c r="AS11" s="227">
        <f t="shared" ca="1" si="25"/>
        <v>0.84033613445378152</v>
      </c>
      <c r="AT11" s="227">
        <f t="shared" ca="1" si="25"/>
        <v>0.84033613445378152</v>
      </c>
      <c r="AU11" s="227">
        <f t="shared" ca="1" si="25"/>
        <v>0.84033613445378152</v>
      </c>
      <c r="AV11" s="227">
        <f t="shared" ca="1" si="25"/>
        <v>0.84033613445378152</v>
      </c>
      <c r="AW11" s="227">
        <f t="shared" ca="1" si="25"/>
        <v>0.84033613445378152</v>
      </c>
      <c r="AX11" s="227">
        <f t="shared" ca="1" si="25"/>
        <v>0.84033613445378152</v>
      </c>
      <c r="AY11" s="227">
        <f t="shared" ca="1" si="26"/>
        <v>0.84033613445378152</v>
      </c>
      <c r="AZ11" s="227">
        <f t="shared" ca="1" si="26"/>
        <v>0.84033613445378152</v>
      </c>
      <c r="BA11" s="227">
        <f t="shared" ca="1" si="26"/>
        <v>0.84033613445378152</v>
      </c>
      <c r="BB11" s="227">
        <f t="shared" ca="1" si="26"/>
        <v>0.84033613445378152</v>
      </c>
      <c r="BC11" s="227">
        <f t="shared" ca="1" si="26"/>
        <v>0.84033613445378152</v>
      </c>
      <c r="BD11" s="227">
        <f t="shared" ca="1" si="26"/>
        <v>0.84033613445378152</v>
      </c>
      <c r="BE11" s="227">
        <f t="shared" ca="1" si="26"/>
        <v>0.84033613445378152</v>
      </c>
      <c r="BF11" s="227">
        <f t="shared" ca="1" si="26"/>
        <v>0.84033613445378152</v>
      </c>
      <c r="BG11" s="227">
        <f t="shared" ca="1" si="26"/>
        <v>0.84033613445378152</v>
      </c>
      <c r="BH11" s="227">
        <f t="shared" ca="1" si="26"/>
        <v>0.84033613445378152</v>
      </c>
      <c r="BI11" s="227">
        <f t="shared" ca="1" si="26"/>
        <v>0.84033613445378152</v>
      </c>
      <c r="BJ11" s="227">
        <f t="shared" ca="1" si="26"/>
        <v>0.84033613445378152</v>
      </c>
      <c r="BK11" s="227">
        <f t="shared" ca="1" si="26"/>
        <v>0.84033613445378152</v>
      </c>
      <c r="BL11" s="227">
        <f t="shared" ca="1" si="26"/>
        <v>0.84033613445378152</v>
      </c>
      <c r="BM11" s="227">
        <f t="shared" ca="1" si="26"/>
        <v>0.84033613445378152</v>
      </c>
      <c r="BN11" s="227">
        <f t="shared" ca="1" si="26"/>
        <v>0.84033613445378152</v>
      </c>
      <c r="BO11" s="227">
        <f t="shared" ca="1" si="27"/>
        <v>0.84033613445378152</v>
      </c>
      <c r="BP11" s="227">
        <f t="shared" ca="1" si="27"/>
        <v>0.84033613445378152</v>
      </c>
      <c r="BQ11" s="227">
        <f t="shared" ca="1" si="27"/>
        <v>0.84033613445378152</v>
      </c>
      <c r="BR11" s="227">
        <f t="shared" ca="1" si="27"/>
        <v>0.84033613445378152</v>
      </c>
      <c r="BS11" s="227">
        <f t="shared" ca="1" si="27"/>
        <v>0.84033613445378152</v>
      </c>
      <c r="BT11" s="227">
        <f t="shared" ca="1" si="27"/>
        <v>0.84033613445378152</v>
      </c>
      <c r="BU11" s="227">
        <f t="shared" ca="1" si="27"/>
        <v>0.84033613445378152</v>
      </c>
      <c r="BV11" s="227">
        <f t="shared" ca="1" si="27"/>
        <v>0.84033613445378152</v>
      </c>
      <c r="BW11" s="227">
        <f t="shared" ca="1" si="27"/>
        <v>0.84033613445378152</v>
      </c>
      <c r="BX11" s="227">
        <f t="shared" ca="1" si="27"/>
        <v>0.84033613445378152</v>
      </c>
      <c r="BY11" s="227">
        <f t="shared" ca="1" si="27"/>
        <v>0.84033613445378152</v>
      </c>
      <c r="BZ11" s="227">
        <f t="shared" ca="1" si="27"/>
        <v>0.84033613445378152</v>
      </c>
      <c r="CA11" s="227">
        <f t="shared" ca="1" si="27"/>
        <v>0.84033613445378152</v>
      </c>
      <c r="CB11" s="227">
        <f t="shared" ca="1" si="27"/>
        <v>0.84033613445378152</v>
      </c>
      <c r="CC11" s="227">
        <f t="shared" ca="1" si="27"/>
        <v>0.84033613445378152</v>
      </c>
      <c r="CD11" s="227">
        <f t="shared" ca="1" si="27"/>
        <v>0.84033613445378152</v>
      </c>
      <c r="CE11" s="227">
        <f t="shared" ca="1" si="28"/>
        <v>0.84033613445378152</v>
      </c>
      <c r="CF11" s="227">
        <f t="shared" ca="1" si="28"/>
        <v>0.84033613445378152</v>
      </c>
      <c r="CG11" s="227">
        <f t="shared" ca="1" si="28"/>
        <v>0.84033613445378152</v>
      </c>
      <c r="CH11" s="227">
        <f t="shared" ca="1" si="28"/>
        <v>0.84033613445378152</v>
      </c>
      <c r="CI11" s="227">
        <f t="shared" ca="1" si="28"/>
        <v>0.84033613445378152</v>
      </c>
      <c r="CJ11" s="227">
        <f t="shared" ca="1" si="28"/>
        <v>0.84033613445378152</v>
      </c>
      <c r="CK11" s="227">
        <f t="shared" ca="1" si="28"/>
        <v>0.84033613445378152</v>
      </c>
      <c r="CL11" s="227">
        <f t="shared" ca="1" si="28"/>
        <v>0.84033613445378152</v>
      </c>
      <c r="CM11" s="227">
        <f t="shared" ca="1" si="28"/>
        <v>0.84033613445378152</v>
      </c>
      <c r="CN11" s="227">
        <f t="shared" ca="1" si="28"/>
        <v>0.84033613445378152</v>
      </c>
      <c r="CO11" s="227">
        <f t="shared" ca="1" si="28"/>
        <v>0.84033613445378152</v>
      </c>
      <c r="CP11" s="227">
        <f t="shared" ca="1" si="28"/>
        <v>0.84033613445378152</v>
      </c>
      <c r="CQ11" s="227">
        <f t="shared" ca="1" si="28"/>
        <v>0.84033613445378152</v>
      </c>
      <c r="CR11" s="227">
        <f t="shared" ca="1" si="28"/>
        <v>0.84033613445378152</v>
      </c>
      <c r="CS11" s="227">
        <f t="shared" ca="1" si="28"/>
        <v>0.84033613445378152</v>
      </c>
      <c r="CT11" s="227">
        <f t="shared" ca="1" si="28"/>
        <v>0.84033613445378152</v>
      </c>
      <c r="CU11" s="227">
        <f t="shared" ca="1" si="29"/>
        <v>0.84033613445378152</v>
      </c>
      <c r="CV11" s="227">
        <f t="shared" ca="1" si="29"/>
        <v>0.84033613445378152</v>
      </c>
      <c r="CW11" s="227">
        <f t="shared" ca="1" si="29"/>
        <v>0.84033613445378152</v>
      </c>
      <c r="CX11" s="227">
        <f t="shared" ca="1" si="29"/>
        <v>0.84033613445378152</v>
      </c>
      <c r="CY11" s="227">
        <f t="shared" ca="1" si="29"/>
        <v>0.84033613445378152</v>
      </c>
      <c r="CZ11" s="227">
        <f t="shared" ca="1" si="29"/>
        <v>0.84033613445378152</v>
      </c>
      <c r="DA11" s="227">
        <f t="shared" ca="1" si="29"/>
        <v>0.84033613445378152</v>
      </c>
      <c r="DB11" s="227">
        <f t="shared" ca="1" si="29"/>
        <v>0.84033613445378152</v>
      </c>
      <c r="DC11" s="227">
        <f t="shared" ca="1" si="29"/>
        <v>0.84033613445378152</v>
      </c>
      <c r="DD11" s="227">
        <f t="shared" ca="1" si="29"/>
        <v>0.84033613445378152</v>
      </c>
      <c r="DE11" s="227">
        <f t="shared" ca="1" si="29"/>
        <v>0.84033613445378152</v>
      </c>
      <c r="DF11" s="227">
        <f t="shared" ca="1" si="29"/>
        <v>0.84033613445378152</v>
      </c>
      <c r="DG11" s="227">
        <f t="shared" ca="1" si="29"/>
        <v>0.84033613445378152</v>
      </c>
      <c r="DH11" s="227">
        <f t="shared" ca="1" si="29"/>
        <v>0.84033613445378152</v>
      </c>
      <c r="DI11" s="227">
        <f t="shared" ca="1" si="29"/>
        <v>0.84033613445378152</v>
      </c>
      <c r="DJ11" s="227">
        <f t="shared" ca="1" si="29"/>
        <v>0.84033613445378152</v>
      </c>
      <c r="DK11" s="227">
        <f t="shared" ca="1" si="30"/>
        <v>0.84033613445378152</v>
      </c>
      <c r="DL11" s="227">
        <f t="shared" ca="1" si="30"/>
        <v>0.84033613445378152</v>
      </c>
      <c r="DM11" s="227">
        <f t="shared" ca="1" si="30"/>
        <v>0.84033613445378152</v>
      </c>
      <c r="DN11" s="227">
        <f t="shared" ca="1" si="30"/>
        <v>0.84033613445378152</v>
      </c>
      <c r="DO11" s="227">
        <f t="shared" ca="1" si="30"/>
        <v>0.84033613445378152</v>
      </c>
      <c r="DP11" s="227">
        <f t="shared" ca="1" si="30"/>
        <v>0.84033613445378152</v>
      </c>
      <c r="DQ11" s="227">
        <f t="shared" ca="1" si="30"/>
        <v>0.84033613445378152</v>
      </c>
      <c r="DR11" s="227">
        <f t="shared" ca="1" si="30"/>
        <v>0.84033613445378152</v>
      </c>
      <c r="DS11" s="227">
        <f t="shared" ca="1" si="30"/>
        <v>0.84033613445378152</v>
      </c>
      <c r="DT11" s="227">
        <f t="shared" ca="1" si="30"/>
        <v>0.84033613445378152</v>
      </c>
      <c r="DU11" s="227">
        <f t="shared" ca="1" si="30"/>
        <v>0.84033613445378152</v>
      </c>
      <c r="DV11" s="227">
        <f t="shared" ca="1" si="30"/>
        <v>0.84033613445378152</v>
      </c>
      <c r="DW11" s="227">
        <f t="shared" ca="1" si="30"/>
        <v>0.84033613445378152</v>
      </c>
      <c r="DX11" s="227">
        <f t="shared" ca="1" si="30"/>
        <v>0.84033613445378152</v>
      </c>
      <c r="DY11" s="227">
        <f t="shared" ca="1" si="30"/>
        <v>0.84033613445378152</v>
      </c>
      <c r="DZ11" s="227">
        <f t="shared" ca="1" si="30"/>
        <v>0.84033613445378152</v>
      </c>
      <c r="EA11" s="227">
        <f t="shared" ca="1" si="31"/>
        <v>0.84033613445378152</v>
      </c>
      <c r="EB11" s="227">
        <f t="shared" ca="1" si="31"/>
        <v>0.84033613445378152</v>
      </c>
      <c r="EC11" s="227">
        <f t="shared" ca="1" si="31"/>
        <v>0.84033613445378152</v>
      </c>
      <c r="ED11" s="227">
        <f t="shared" ca="1" si="31"/>
        <v>0.84033613445378152</v>
      </c>
      <c r="EE11" s="227">
        <f t="shared" ca="1" si="31"/>
        <v>0.84033613445378152</v>
      </c>
      <c r="EF11" s="227">
        <f t="shared" ca="1" si="31"/>
        <v>0.84033613445378152</v>
      </c>
      <c r="EG11" s="227">
        <f t="shared" ca="1" si="31"/>
        <v>0.84033613445378152</v>
      </c>
      <c r="EH11" s="227">
        <f t="shared" ca="1" si="31"/>
        <v>0.84033613445378152</v>
      </c>
      <c r="EI11" s="227">
        <f t="shared" ca="1" si="31"/>
        <v>0.84033613445378152</v>
      </c>
      <c r="EJ11" s="227">
        <f t="shared" ca="1" si="31"/>
        <v>0.84033613445378152</v>
      </c>
      <c r="EK11" s="227">
        <f t="shared" ca="1" si="31"/>
        <v>0.84033613445378152</v>
      </c>
      <c r="EL11" s="227">
        <f t="shared" ca="1" si="31"/>
        <v>0.84033613445378152</v>
      </c>
      <c r="EM11" s="227">
        <f t="shared" ca="1" si="31"/>
        <v>0.84033613445378152</v>
      </c>
      <c r="EN11" s="227">
        <f t="shared" ca="1" si="31"/>
        <v>0.84033613445378152</v>
      </c>
      <c r="EO11" s="227">
        <f t="shared" ca="1" si="31"/>
        <v>0.84033613445378152</v>
      </c>
      <c r="EP11" s="227">
        <f t="shared" ca="1" si="31"/>
        <v>0.84033613445378152</v>
      </c>
      <c r="EQ11" s="227">
        <f t="shared" ca="1" si="32"/>
        <v>0.84033613445378152</v>
      </c>
      <c r="ER11" s="227">
        <f t="shared" ca="1" si="32"/>
        <v>0.84033613445378152</v>
      </c>
      <c r="ES11" s="227">
        <f t="shared" ca="1" si="32"/>
        <v>0.84033613445378152</v>
      </c>
      <c r="ET11" s="227">
        <f t="shared" ca="1" si="32"/>
        <v>0.84033613445378152</v>
      </c>
      <c r="EU11" s="227">
        <f t="shared" ca="1" si="32"/>
        <v>0.84033613445378152</v>
      </c>
      <c r="EV11" s="227">
        <f t="shared" ca="1" si="32"/>
        <v>0.84033613445378152</v>
      </c>
      <c r="EW11" s="227">
        <f t="shared" ca="1" si="32"/>
        <v>0.84033613445378152</v>
      </c>
      <c r="EX11" s="227">
        <f t="shared" ca="1" si="32"/>
        <v>0.84033613445378152</v>
      </c>
      <c r="EY11" s="227">
        <f t="shared" ca="1" si="32"/>
        <v>0.84033613445378152</v>
      </c>
      <c r="EZ11" s="227">
        <f t="shared" ca="1" si="32"/>
        <v>0.84033613445378152</v>
      </c>
      <c r="FA11" s="227">
        <f t="shared" ca="1" si="32"/>
        <v>0.84033613445378152</v>
      </c>
      <c r="FB11" s="227">
        <f t="shared" ca="1" si="32"/>
        <v>0.84033613445378152</v>
      </c>
      <c r="FC11" s="227">
        <f t="shared" ca="1" si="32"/>
        <v>0.84033613445378152</v>
      </c>
      <c r="FD11" s="227">
        <f t="shared" ca="1" si="32"/>
        <v>0.84033613445378152</v>
      </c>
      <c r="FE11" s="227">
        <f t="shared" ca="1" si="32"/>
        <v>0.84033613445378152</v>
      </c>
      <c r="FF11" s="227">
        <f t="shared" ca="1" si="32"/>
        <v>0.84033613445378152</v>
      </c>
      <c r="FG11" s="227">
        <f t="shared" ca="1" si="33"/>
        <v>0.84033613445378152</v>
      </c>
      <c r="FH11" s="227">
        <f t="shared" ca="1" si="33"/>
        <v>0.84033613445378152</v>
      </c>
      <c r="FI11" s="227">
        <f t="shared" ca="1" si="33"/>
        <v>0.84033613445378152</v>
      </c>
      <c r="FJ11" s="227">
        <f t="shared" ca="1" si="33"/>
        <v>0.84033613445378152</v>
      </c>
      <c r="FK11" s="227">
        <f t="shared" ca="1" si="33"/>
        <v>0.84033613445378152</v>
      </c>
      <c r="FL11" s="227">
        <f t="shared" ca="1" si="33"/>
        <v>0.84033613445378152</v>
      </c>
      <c r="FM11" s="227">
        <f t="shared" ca="1" si="33"/>
        <v>0.84033613445378152</v>
      </c>
      <c r="FN11" s="227">
        <f t="shared" ca="1" si="33"/>
        <v>0.84033613445378152</v>
      </c>
      <c r="FO11" s="227">
        <f t="shared" ca="1" si="33"/>
        <v>0.84033613445378152</v>
      </c>
      <c r="FP11" s="227">
        <f t="shared" ca="1" si="33"/>
        <v>0.84033613445378152</v>
      </c>
      <c r="FQ11" s="227">
        <f t="shared" ca="1" si="33"/>
        <v>0.84033613445378152</v>
      </c>
      <c r="FR11" s="227">
        <f t="shared" ca="1" si="33"/>
        <v>0.84033613445378152</v>
      </c>
      <c r="FS11" s="227">
        <f t="shared" ca="1" si="33"/>
        <v>0.84033613445378152</v>
      </c>
      <c r="FT11" s="227">
        <f t="shared" ca="1" si="33"/>
        <v>0.84033613445378152</v>
      </c>
      <c r="FU11" s="227">
        <f t="shared" ca="1" si="33"/>
        <v>0.84033613445378152</v>
      </c>
      <c r="FV11" s="227">
        <f t="shared" ca="1" si="33"/>
        <v>0.84033613445378152</v>
      </c>
      <c r="FW11" s="227">
        <f t="shared" ca="1" si="34"/>
        <v>0.84033613445378152</v>
      </c>
      <c r="FX11" s="227">
        <f t="shared" ca="1" si="34"/>
        <v>0.84033613445378152</v>
      </c>
      <c r="FY11" s="227">
        <f t="shared" ca="1" si="34"/>
        <v>0.84033613445378152</v>
      </c>
      <c r="FZ11" s="227">
        <f t="shared" ca="1" si="34"/>
        <v>0.84033613445378152</v>
      </c>
      <c r="GA11" s="227">
        <f t="shared" ca="1" si="34"/>
        <v>0.84033613445378152</v>
      </c>
      <c r="GB11" s="227">
        <f t="shared" ca="1" si="34"/>
        <v>0.84033613445378152</v>
      </c>
      <c r="GC11" s="227">
        <f t="shared" ca="1" si="34"/>
        <v>0.84033613445378152</v>
      </c>
      <c r="GD11" s="227">
        <f t="shared" ca="1" si="34"/>
        <v>0.84033613445378152</v>
      </c>
      <c r="GE11" s="227">
        <f t="shared" ca="1" si="34"/>
        <v>0.84033613445378152</v>
      </c>
      <c r="GF11" s="227">
        <f t="shared" ca="1" si="34"/>
        <v>0.84033613445378152</v>
      </c>
      <c r="GG11" s="227">
        <f t="shared" ca="1" si="34"/>
        <v>0.84033613445378152</v>
      </c>
      <c r="GH11" s="227">
        <f t="shared" ca="1" si="34"/>
        <v>0.84033613445378152</v>
      </c>
      <c r="GI11" s="227">
        <f t="shared" ca="1" si="34"/>
        <v>0.84033613445378152</v>
      </c>
      <c r="GJ11" s="227">
        <f t="shared" ca="1" si="34"/>
        <v>0.84033613445378152</v>
      </c>
      <c r="GK11" s="227">
        <f t="shared" ca="1" si="34"/>
        <v>0.84033613445378152</v>
      </c>
      <c r="GL11" s="227">
        <f t="shared" ca="1" si="34"/>
        <v>0.84033613445378152</v>
      </c>
      <c r="GM11" s="227">
        <f t="shared" ca="1" si="37"/>
        <v>0.84033613445378152</v>
      </c>
      <c r="GN11" s="227">
        <f t="shared" ca="1" si="37"/>
        <v>0.84033613445378152</v>
      </c>
      <c r="GO11" s="227">
        <f t="shared" ca="1" si="37"/>
        <v>0.84033613445378152</v>
      </c>
      <c r="GP11" s="227">
        <f t="shared" ca="1" si="37"/>
        <v>0.84033613445378152</v>
      </c>
      <c r="GQ11" s="227">
        <f t="shared" ca="1" si="37"/>
        <v>0.84033613445378152</v>
      </c>
      <c r="GR11" s="227">
        <f t="shared" ca="1" si="37"/>
        <v>0.84033613445378152</v>
      </c>
      <c r="GS11" s="227">
        <f t="shared" ca="1" si="37"/>
        <v>0.84033613445378152</v>
      </c>
      <c r="GT11" s="227">
        <f t="shared" ca="1" si="37"/>
        <v>0.84033613445378152</v>
      </c>
      <c r="GU11" s="227">
        <f t="shared" ca="1" si="37"/>
        <v>0.84033613445378152</v>
      </c>
      <c r="GV11" s="227">
        <f t="shared" ca="1" si="37"/>
        <v>0.84033613445378152</v>
      </c>
      <c r="GW11" s="227">
        <f t="shared" ca="1" si="37"/>
        <v>0.84033613445378152</v>
      </c>
      <c r="GX11" s="227">
        <f t="shared" ca="1" si="37"/>
        <v>0.84033613445378152</v>
      </c>
      <c r="GY11" s="227">
        <f t="shared" ca="1" si="37"/>
        <v>0.84033613445378152</v>
      </c>
      <c r="GZ11" s="227">
        <f t="shared" ca="1" si="37"/>
        <v>0.84033613445378152</v>
      </c>
      <c r="HA11" s="227">
        <f t="shared" ca="1" si="37"/>
        <v>0.84033613445378152</v>
      </c>
      <c r="HB11" s="227">
        <f t="shared" ca="1" si="37"/>
        <v>0.84033613445378152</v>
      </c>
      <c r="HC11" s="227">
        <f t="shared" ca="1" si="37"/>
        <v>0.84033613445378152</v>
      </c>
      <c r="HD11" s="227">
        <f t="shared" ca="1" si="37"/>
        <v>0.84033613445378152</v>
      </c>
      <c r="HE11" s="227">
        <f t="shared" ca="1" si="37"/>
        <v>0.84033613445378152</v>
      </c>
      <c r="HF11" s="227">
        <f t="shared" ca="1" si="37"/>
        <v>0.84033613445378152</v>
      </c>
      <c r="HG11" s="227">
        <f t="shared" ca="1" si="37"/>
        <v>0.84033613445378152</v>
      </c>
      <c r="HH11" s="227">
        <f t="shared" ca="1" si="37"/>
        <v>0.84033613445378152</v>
      </c>
      <c r="HI11" s="227">
        <f t="shared" ca="1" si="37"/>
        <v>0.84033613445378152</v>
      </c>
      <c r="HJ11" s="227">
        <f t="shared" ca="1" si="37"/>
        <v>0.84033613445378152</v>
      </c>
      <c r="HK11" s="227">
        <f t="shared" ca="1" si="37"/>
        <v>0.84033613445378152</v>
      </c>
      <c r="HL11" s="227">
        <f t="shared" ca="1" si="37"/>
        <v>0.84033613445378152</v>
      </c>
      <c r="HM11" s="227">
        <f t="shared" ca="1" si="37"/>
        <v>0.84033613445378152</v>
      </c>
      <c r="HN11" s="227">
        <f t="shared" ca="1" si="37"/>
        <v>0.84033613445378152</v>
      </c>
      <c r="HO11" s="227">
        <f t="shared" ca="1" si="37"/>
        <v>0.84033613445378152</v>
      </c>
      <c r="HP11" s="227">
        <f t="shared" ca="1" si="37"/>
        <v>0.84033613445378152</v>
      </c>
      <c r="HQ11" s="227">
        <f t="shared" ca="1" si="37"/>
        <v>0.84033613445378152</v>
      </c>
      <c r="HR11" s="227">
        <f t="shared" ca="1" si="37"/>
        <v>0.84033613445378152</v>
      </c>
      <c r="HS11" s="227">
        <f t="shared" ca="1" si="37"/>
        <v>0.84033613445378152</v>
      </c>
      <c r="HT11" s="227">
        <f t="shared" ca="1" si="37"/>
        <v>0.84033613445378152</v>
      </c>
      <c r="HU11" s="227">
        <f t="shared" ca="1" si="37"/>
        <v>0.84033613445378152</v>
      </c>
      <c r="HV11" s="227">
        <f t="shared" ca="1" si="37"/>
        <v>0.84033613445378152</v>
      </c>
      <c r="HW11" s="227">
        <f t="shared" ca="1" si="37"/>
        <v>0.84033613445378152</v>
      </c>
      <c r="HX11" s="227">
        <f t="shared" ca="1" si="37"/>
        <v>0.84033613445378152</v>
      </c>
      <c r="HY11" s="227">
        <f t="shared" ca="1" si="37"/>
        <v>0.84033613445378152</v>
      </c>
      <c r="HZ11" s="227">
        <f t="shared" ca="1" si="37"/>
        <v>0.84033613445378152</v>
      </c>
      <c r="IA11" s="227">
        <f t="shared" ca="1" si="37"/>
        <v>0.84033613445378152</v>
      </c>
      <c r="IB11" s="227">
        <f t="shared" ca="1" si="37"/>
        <v>0.84033613445378152</v>
      </c>
      <c r="IC11" s="227">
        <f t="shared" ca="1" si="37"/>
        <v>0.84033613445378152</v>
      </c>
      <c r="ID11" s="227">
        <f t="shared" ca="1" si="37"/>
        <v>0.84033613445378152</v>
      </c>
      <c r="IE11" s="227">
        <f t="shared" ca="1" si="37"/>
        <v>0.84033613445378152</v>
      </c>
      <c r="IF11" s="227">
        <f t="shared" ca="1" si="37"/>
        <v>0.84033613445378152</v>
      </c>
      <c r="IG11" s="227">
        <f t="shared" ca="1" si="37"/>
        <v>0.84033613445378152</v>
      </c>
      <c r="IH11" s="227">
        <f t="shared" ca="1" si="37"/>
        <v>0.84033613445378152</v>
      </c>
      <c r="II11" s="229"/>
      <c r="IJ11" s="229"/>
      <c r="IK11" s="229"/>
      <c r="IL11" s="229"/>
      <c r="IM11" s="229"/>
      <c r="IN11" s="229"/>
    </row>
    <row r="12" spans="1:248" s="230" customFormat="1" x14ac:dyDescent="0.3">
      <c r="A12" s="226">
        <f t="shared" si="38"/>
        <v>4</v>
      </c>
      <c r="B12" s="227" cm="1">
        <f t="array" aca="1" ref="B12" ca="1">INDIRECT("'Cronograma de Desembolso'!"&amp;ADDRESS(8,A12+2))</f>
        <v>200</v>
      </c>
      <c r="C12" s="228">
        <f t="shared" si="23"/>
        <v>0</v>
      </c>
      <c r="D12" s="227">
        <f t="shared" si="23"/>
        <v>0</v>
      </c>
      <c r="E12" s="227">
        <f t="shared" si="23"/>
        <v>0</v>
      </c>
      <c r="F12" s="227">
        <f t="shared" ca="1" si="23"/>
        <v>0.84388185654008441</v>
      </c>
      <c r="G12" s="227">
        <f t="shared" ca="1" si="23"/>
        <v>0.84388185654008441</v>
      </c>
      <c r="H12" s="227">
        <f t="shared" ca="1" si="23"/>
        <v>0.84388185654008441</v>
      </c>
      <c r="I12" s="227">
        <f t="shared" ca="1" si="23"/>
        <v>0.84388185654008441</v>
      </c>
      <c r="J12" s="227">
        <f t="shared" ca="1" si="23"/>
        <v>0.84388185654008441</v>
      </c>
      <c r="K12" s="227">
        <f t="shared" ca="1" si="23"/>
        <v>0.84388185654008441</v>
      </c>
      <c r="L12" s="227">
        <f t="shared" ca="1" si="23"/>
        <v>0.84388185654008441</v>
      </c>
      <c r="M12" s="227">
        <f t="shared" ca="1" si="23"/>
        <v>0.84388185654008441</v>
      </c>
      <c r="N12" s="227">
        <f t="shared" ca="1" si="23"/>
        <v>0.84388185654008441</v>
      </c>
      <c r="O12" s="227">
        <f t="shared" ca="1" si="23"/>
        <v>0.84388185654008441</v>
      </c>
      <c r="P12" s="227">
        <f t="shared" ca="1" si="23"/>
        <v>0.84388185654008441</v>
      </c>
      <c r="Q12" s="227">
        <f t="shared" ca="1" si="23"/>
        <v>0.84388185654008441</v>
      </c>
      <c r="R12" s="227">
        <f t="shared" ca="1" si="23"/>
        <v>0.84388185654008441</v>
      </c>
      <c r="S12" s="227">
        <f t="shared" ca="1" si="24"/>
        <v>0.84388185654008441</v>
      </c>
      <c r="T12" s="227">
        <f t="shared" ca="1" si="24"/>
        <v>0.84388185654008441</v>
      </c>
      <c r="U12" s="227">
        <f t="shared" ca="1" si="24"/>
        <v>0.84388185654008441</v>
      </c>
      <c r="V12" s="227">
        <f t="shared" ca="1" si="24"/>
        <v>0.84388185654008441</v>
      </c>
      <c r="W12" s="227">
        <f t="shared" ca="1" si="24"/>
        <v>0.84388185654008441</v>
      </c>
      <c r="X12" s="227">
        <f t="shared" ca="1" si="24"/>
        <v>0.84388185654008441</v>
      </c>
      <c r="Y12" s="227">
        <f t="shared" ca="1" si="24"/>
        <v>0.84388185654008441</v>
      </c>
      <c r="Z12" s="227">
        <f t="shared" ca="1" si="24"/>
        <v>0.84388185654008441</v>
      </c>
      <c r="AA12" s="227">
        <f t="shared" ca="1" si="24"/>
        <v>0.84388185654008441</v>
      </c>
      <c r="AB12" s="227">
        <f t="shared" ca="1" si="24"/>
        <v>0.84388185654008441</v>
      </c>
      <c r="AC12" s="227">
        <f t="shared" ca="1" si="24"/>
        <v>0.84388185654008441</v>
      </c>
      <c r="AD12" s="227">
        <f t="shared" ca="1" si="24"/>
        <v>0.84388185654008441</v>
      </c>
      <c r="AE12" s="227">
        <f t="shared" ca="1" si="24"/>
        <v>0.84388185654008441</v>
      </c>
      <c r="AF12" s="227">
        <f t="shared" ca="1" si="24"/>
        <v>0.84388185654008441</v>
      </c>
      <c r="AG12" s="227">
        <f t="shared" ca="1" si="24"/>
        <v>0.84388185654008441</v>
      </c>
      <c r="AH12" s="227">
        <f t="shared" ca="1" si="24"/>
        <v>0.84388185654008441</v>
      </c>
      <c r="AI12" s="227">
        <f t="shared" ca="1" si="25"/>
        <v>0.84388185654008441</v>
      </c>
      <c r="AJ12" s="227">
        <f t="shared" ca="1" si="25"/>
        <v>0.84388185654008441</v>
      </c>
      <c r="AK12" s="227">
        <f t="shared" ca="1" si="25"/>
        <v>0.84388185654008441</v>
      </c>
      <c r="AL12" s="227">
        <f t="shared" ca="1" si="25"/>
        <v>0.84388185654008441</v>
      </c>
      <c r="AM12" s="227">
        <f t="shared" ca="1" si="25"/>
        <v>0.84388185654008441</v>
      </c>
      <c r="AN12" s="227">
        <f t="shared" ca="1" si="25"/>
        <v>0.84388185654008441</v>
      </c>
      <c r="AO12" s="227">
        <f t="shared" ca="1" si="25"/>
        <v>0.84388185654008441</v>
      </c>
      <c r="AP12" s="227">
        <f t="shared" ca="1" si="25"/>
        <v>0.84388185654008441</v>
      </c>
      <c r="AQ12" s="227">
        <f t="shared" ca="1" si="25"/>
        <v>0.84388185654008441</v>
      </c>
      <c r="AR12" s="227">
        <f t="shared" ca="1" si="25"/>
        <v>0.84388185654008441</v>
      </c>
      <c r="AS12" s="227">
        <f t="shared" ca="1" si="25"/>
        <v>0.84388185654008441</v>
      </c>
      <c r="AT12" s="227">
        <f t="shared" ca="1" si="25"/>
        <v>0.84388185654008441</v>
      </c>
      <c r="AU12" s="227">
        <f t="shared" ca="1" si="25"/>
        <v>0.84388185654008441</v>
      </c>
      <c r="AV12" s="227">
        <f t="shared" ca="1" si="25"/>
        <v>0.84388185654008441</v>
      </c>
      <c r="AW12" s="227">
        <f t="shared" ca="1" si="25"/>
        <v>0.84388185654008441</v>
      </c>
      <c r="AX12" s="227">
        <f t="shared" ca="1" si="25"/>
        <v>0.84388185654008441</v>
      </c>
      <c r="AY12" s="227">
        <f t="shared" ca="1" si="26"/>
        <v>0.84388185654008441</v>
      </c>
      <c r="AZ12" s="227">
        <f t="shared" ca="1" si="26"/>
        <v>0.84388185654008441</v>
      </c>
      <c r="BA12" s="227">
        <f t="shared" ca="1" si="26"/>
        <v>0.84388185654008441</v>
      </c>
      <c r="BB12" s="227">
        <f t="shared" ca="1" si="26"/>
        <v>0.84388185654008441</v>
      </c>
      <c r="BC12" s="227">
        <f t="shared" ca="1" si="26"/>
        <v>0.84388185654008441</v>
      </c>
      <c r="BD12" s="227">
        <f t="shared" ca="1" si="26"/>
        <v>0.84388185654008441</v>
      </c>
      <c r="BE12" s="227">
        <f t="shared" ca="1" si="26"/>
        <v>0.84388185654008441</v>
      </c>
      <c r="BF12" s="227">
        <f t="shared" ca="1" si="26"/>
        <v>0.84388185654008441</v>
      </c>
      <c r="BG12" s="227">
        <f t="shared" ca="1" si="26"/>
        <v>0.84388185654008441</v>
      </c>
      <c r="BH12" s="227">
        <f t="shared" ca="1" si="26"/>
        <v>0.84388185654008441</v>
      </c>
      <c r="BI12" s="227">
        <f t="shared" ca="1" si="26"/>
        <v>0.84388185654008441</v>
      </c>
      <c r="BJ12" s="227">
        <f t="shared" ca="1" si="26"/>
        <v>0.84388185654008441</v>
      </c>
      <c r="BK12" s="227">
        <f t="shared" ca="1" si="26"/>
        <v>0.84388185654008441</v>
      </c>
      <c r="BL12" s="227">
        <f t="shared" ca="1" si="26"/>
        <v>0.84388185654008441</v>
      </c>
      <c r="BM12" s="227">
        <f t="shared" ca="1" si="26"/>
        <v>0.84388185654008441</v>
      </c>
      <c r="BN12" s="227">
        <f t="shared" ca="1" si="26"/>
        <v>0.84388185654008441</v>
      </c>
      <c r="BO12" s="227">
        <f t="shared" ca="1" si="27"/>
        <v>0.84388185654008441</v>
      </c>
      <c r="BP12" s="227">
        <f t="shared" ca="1" si="27"/>
        <v>0.84388185654008441</v>
      </c>
      <c r="BQ12" s="227">
        <f t="shared" ca="1" si="27"/>
        <v>0.84388185654008441</v>
      </c>
      <c r="BR12" s="227">
        <f t="shared" ca="1" si="27"/>
        <v>0.84388185654008441</v>
      </c>
      <c r="BS12" s="227">
        <f t="shared" ca="1" si="27"/>
        <v>0.84388185654008441</v>
      </c>
      <c r="BT12" s="227">
        <f t="shared" ca="1" si="27"/>
        <v>0.84388185654008441</v>
      </c>
      <c r="BU12" s="227">
        <f t="shared" ca="1" si="27"/>
        <v>0.84388185654008441</v>
      </c>
      <c r="BV12" s="227">
        <f t="shared" ca="1" si="27"/>
        <v>0.84388185654008441</v>
      </c>
      <c r="BW12" s="227">
        <f t="shared" ca="1" si="27"/>
        <v>0.84388185654008441</v>
      </c>
      <c r="BX12" s="227">
        <f t="shared" ca="1" si="27"/>
        <v>0.84388185654008441</v>
      </c>
      <c r="BY12" s="227">
        <f t="shared" ca="1" si="27"/>
        <v>0.84388185654008441</v>
      </c>
      <c r="BZ12" s="227">
        <f t="shared" ca="1" si="27"/>
        <v>0.84388185654008441</v>
      </c>
      <c r="CA12" s="227">
        <f t="shared" ca="1" si="27"/>
        <v>0.84388185654008441</v>
      </c>
      <c r="CB12" s="227">
        <f t="shared" ca="1" si="27"/>
        <v>0.84388185654008441</v>
      </c>
      <c r="CC12" s="227">
        <f t="shared" ca="1" si="27"/>
        <v>0.84388185654008441</v>
      </c>
      <c r="CD12" s="227">
        <f t="shared" ca="1" si="27"/>
        <v>0.84388185654008441</v>
      </c>
      <c r="CE12" s="227">
        <f t="shared" ca="1" si="28"/>
        <v>0.84388185654008441</v>
      </c>
      <c r="CF12" s="227">
        <f t="shared" ca="1" si="28"/>
        <v>0.84388185654008441</v>
      </c>
      <c r="CG12" s="227">
        <f t="shared" ca="1" si="28"/>
        <v>0.84388185654008441</v>
      </c>
      <c r="CH12" s="227">
        <f t="shared" ca="1" si="28"/>
        <v>0.84388185654008441</v>
      </c>
      <c r="CI12" s="227">
        <f t="shared" ca="1" si="28"/>
        <v>0.84388185654008441</v>
      </c>
      <c r="CJ12" s="227">
        <f t="shared" ca="1" si="28"/>
        <v>0.84388185654008441</v>
      </c>
      <c r="CK12" s="227">
        <f t="shared" ca="1" si="28"/>
        <v>0.84388185654008441</v>
      </c>
      <c r="CL12" s="227">
        <f t="shared" ca="1" si="28"/>
        <v>0.84388185654008441</v>
      </c>
      <c r="CM12" s="227">
        <f t="shared" ca="1" si="28"/>
        <v>0.84388185654008441</v>
      </c>
      <c r="CN12" s="227">
        <f t="shared" ca="1" si="28"/>
        <v>0.84388185654008441</v>
      </c>
      <c r="CO12" s="227">
        <f t="shared" ca="1" si="28"/>
        <v>0.84388185654008441</v>
      </c>
      <c r="CP12" s="227">
        <f t="shared" ca="1" si="28"/>
        <v>0.84388185654008441</v>
      </c>
      <c r="CQ12" s="227">
        <f t="shared" ca="1" si="28"/>
        <v>0.84388185654008441</v>
      </c>
      <c r="CR12" s="227">
        <f t="shared" ca="1" si="28"/>
        <v>0.84388185654008441</v>
      </c>
      <c r="CS12" s="227">
        <f t="shared" ca="1" si="28"/>
        <v>0.84388185654008441</v>
      </c>
      <c r="CT12" s="227">
        <f t="shared" ca="1" si="28"/>
        <v>0.84388185654008441</v>
      </c>
      <c r="CU12" s="227">
        <f t="shared" ca="1" si="29"/>
        <v>0.84388185654008441</v>
      </c>
      <c r="CV12" s="227">
        <f t="shared" ca="1" si="29"/>
        <v>0.84388185654008441</v>
      </c>
      <c r="CW12" s="227">
        <f t="shared" ca="1" si="29"/>
        <v>0.84388185654008441</v>
      </c>
      <c r="CX12" s="227">
        <f t="shared" ca="1" si="29"/>
        <v>0.84388185654008441</v>
      </c>
      <c r="CY12" s="227">
        <f t="shared" ca="1" si="29"/>
        <v>0.84388185654008441</v>
      </c>
      <c r="CZ12" s="227">
        <f t="shared" ca="1" si="29"/>
        <v>0.84388185654008441</v>
      </c>
      <c r="DA12" s="227">
        <f t="shared" ca="1" si="29"/>
        <v>0.84388185654008441</v>
      </c>
      <c r="DB12" s="227">
        <f t="shared" ca="1" si="29"/>
        <v>0.84388185654008441</v>
      </c>
      <c r="DC12" s="227">
        <f t="shared" ca="1" si="29"/>
        <v>0.84388185654008441</v>
      </c>
      <c r="DD12" s="227">
        <f t="shared" ca="1" si="29"/>
        <v>0.84388185654008441</v>
      </c>
      <c r="DE12" s="227">
        <f t="shared" ca="1" si="29"/>
        <v>0.84388185654008441</v>
      </c>
      <c r="DF12" s="227">
        <f t="shared" ca="1" si="29"/>
        <v>0.84388185654008441</v>
      </c>
      <c r="DG12" s="227">
        <f t="shared" ca="1" si="29"/>
        <v>0.84388185654008441</v>
      </c>
      <c r="DH12" s="227">
        <f t="shared" ca="1" si="29"/>
        <v>0.84388185654008441</v>
      </c>
      <c r="DI12" s="227">
        <f t="shared" ca="1" si="29"/>
        <v>0.84388185654008441</v>
      </c>
      <c r="DJ12" s="227">
        <f t="shared" ca="1" si="29"/>
        <v>0.84388185654008441</v>
      </c>
      <c r="DK12" s="227">
        <f t="shared" ca="1" si="30"/>
        <v>0.84388185654008441</v>
      </c>
      <c r="DL12" s="227">
        <f t="shared" ca="1" si="30"/>
        <v>0.84388185654008441</v>
      </c>
      <c r="DM12" s="227">
        <f t="shared" ca="1" si="30"/>
        <v>0.84388185654008441</v>
      </c>
      <c r="DN12" s="227">
        <f t="shared" ca="1" si="30"/>
        <v>0.84388185654008441</v>
      </c>
      <c r="DO12" s="227">
        <f t="shared" ca="1" si="30"/>
        <v>0.84388185654008441</v>
      </c>
      <c r="DP12" s="227">
        <f t="shared" ca="1" si="30"/>
        <v>0.84388185654008441</v>
      </c>
      <c r="DQ12" s="227">
        <f t="shared" ca="1" si="30"/>
        <v>0.84388185654008441</v>
      </c>
      <c r="DR12" s="227">
        <f t="shared" ca="1" si="30"/>
        <v>0.84388185654008441</v>
      </c>
      <c r="DS12" s="227">
        <f t="shared" ca="1" si="30"/>
        <v>0.84388185654008441</v>
      </c>
      <c r="DT12" s="227">
        <f t="shared" ca="1" si="30"/>
        <v>0.84388185654008441</v>
      </c>
      <c r="DU12" s="227">
        <f t="shared" ca="1" si="30"/>
        <v>0.84388185654008441</v>
      </c>
      <c r="DV12" s="227">
        <f t="shared" ca="1" si="30"/>
        <v>0.84388185654008441</v>
      </c>
      <c r="DW12" s="227">
        <f t="shared" ca="1" si="30"/>
        <v>0.84388185654008441</v>
      </c>
      <c r="DX12" s="227">
        <f t="shared" ca="1" si="30"/>
        <v>0.84388185654008441</v>
      </c>
      <c r="DY12" s="227">
        <f t="shared" ca="1" si="30"/>
        <v>0.84388185654008441</v>
      </c>
      <c r="DZ12" s="227">
        <f t="shared" ca="1" si="30"/>
        <v>0.84388185654008441</v>
      </c>
      <c r="EA12" s="227">
        <f t="shared" ca="1" si="31"/>
        <v>0.84388185654008441</v>
      </c>
      <c r="EB12" s="227">
        <f t="shared" ca="1" si="31"/>
        <v>0.84388185654008441</v>
      </c>
      <c r="EC12" s="227">
        <f t="shared" ca="1" si="31"/>
        <v>0.84388185654008441</v>
      </c>
      <c r="ED12" s="227">
        <f t="shared" ca="1" si="31"/>
        <v>0.84388185654008441</v>
      </c>
      <c r="EE12" s="227">
        <f t="shared" ca="1" si="31"/>
        <v>0.84388185654008441</v>
      </c>
      <c r="EF12" s="227">
        <f t="shared" ca="1" si="31"/>
        <v>0.84388185654008441</v>
      </c>
      <c r="EG12" s="227">
        <f t="shared" ca="1" si="31"/>
        <v>0.84388185654008441</v>
      </c>
      <c r="EH12" s="227">
        <f t="shared" ca="1" si="31"/>
        <v>0.84388185654008441</v>
      </c>
      <c r="EI12" s="227">
        <f t="shared" ca="1" si="31"/>
        <v>0.84388185654008441</v>
      </c>
      <c r="EJ12" s="227">
        <f t="shared" ca="1" si="31"/>
        <v>0.84388185654008441</v>
      </c>
      <c r="EK12" s="227">
        <f t="shared" ca="1" si="31"/>
        <v>0.84388185654008441</v>
      </c>
      <c r="EL12" s="227">
        <f t="shared" ca="1" si="31"/>
        <v>0.84388185654008441</v>
      </c>
      <c r="EM12" s="227">
        <f t="shared" ca="1" si="31"/>
        <v>0.84388185654008441</v>
      </c>
      <c r="EN12" s="227">
        <f t="shared" ca="1" si="31"/>
        <v>0.84388185654008441</v>
      </c>
      <c r="EO12" s="227">
        <f t="shared" ca="1" si="31"/>
        <v>0.84388185654008441</v>
      </c>
      <c r="EP12" s="227">
        <f t="shared" ca="1" si="31"/>
        <v>0.84388185654008441</v>
      </c>
      <c r="EQ12" s="227">
        <f t="shared" ca="1" si="32"/>
        <v>0.84388185654008441</v>
      </c>
      <c r="ER12" s="227">
        <f t="shared" ca="1" si="32"/>
        <v>0.84388185654008441</v>
      </c>
      <c r="ES12" s="227">
        <f t="shared" ca="1" si="32"/>
        <v>0.84388185654008441</v>
      </c>
      <c r="ET12" s="227">
        <f t="shared" ca="1" si="32"/>
        <v>0.84388185654008441</v>
      </c>
      <c r="EU12" s="227">
        <f t="shared" ca="1" si="32"/>
        <v>0.84388185654008441</v>
      </c>
      <c r="EV12" s="227">
        <f t="shared" ca="1" si="32"/>
        <v>0.84388185654008441</v>
      </c>
      <c r="EW12" s="227">
        <f t="shared" ca="1" si="32"/>
        <v>0.84388185654008441</v>
      </c>
      <c r="EX12" s="227">
        <f t="shared" ca="1" si="32"/>
        <v>0.84388185654008441</v>
      </c>
      <c r="EY12" s="227">
        <f t="shared" ca="1" si="32"/>
        <v>0.84388185654008441</v>
      </c>
      <c r="EZ12" s="227">
        <f t="shared" ca="1" si="32"/>
        <v>0.84388185654008441</v>
      </c>
      <c r="FA12" s="227">
        <f t="shared" ca="1" si="32"/>
        <v>0.84388185654008441</v>
      </c>
      <c r="FB12" s="227">
        <f t="shared" ca="1" si="32"/>
        <v>0.84388185654008441</v>
      </c>
      <c r="FC12" s="227">
        <f t="shared" ca="1" si="32"/>
        <v>0.84388185654008441</v>
      </c>
      <c r="FD12" s="227">
        <f t="shared" ca="1" si="32"/>
        <v>0.84388185654008441</v>
      </c>
      <c r="FE12" s="227">
        <f t="shared" ca="1" si="32"/>
        <v>0.84388185654008441</v>
      </c>
      <c r="FF12" s="227">
        <f t="shared" ca="1" si="32"/>
        <v>0.84388185654008441</v>
      </c>
      <c r="FG12" s="227">
        <f t="shared" ca="1" si="33"/>
        <v>0.84388185654008441</v>
      </c>
      <c r="FH12" s="227">
        <f t="shared" ca="1" si="33"/>
        <v>0.84388185654008441</v>
      </c>
      <c r="FI12" s="227">
        <f t="shared" ca="1" si="33"/>
        <v>0.84388185654008441</v>
      </c>
      <c r="FJ12" s="227">
        <f t="shared" ca="1" si="33"/>
        <v>0.84388185654008441</v>
      </c>
      <c r="FK12" s="227">
        <f t="shared" ca="1" si="33"/>
        <v>0.84388185654008441</v>
      </c>
      <c r="FL12" s="227">
        <f t="shared" ca="1" si="33"/>
        <v>0.84388185654008441</v>
      </c>
      <c r="FM12" s="227">
        <f t="shared" ca="1" si="33"/>
        <v>0.84388185654008441</v>
      </c>
      <c r="FN12" s="227">
        <f t="shared" ca="1" si="33"/>
        <v>0.84388185654008441</v>
      </c>
      <c r="FO12" s="227">
        <f t="shared" ca="1" si="33"/>
        <v>0.84388185654008441</v>
      </c>
      <c r="FP12" s="227">
        <f t="shared" ca="1" si="33"/>
        <v>0.84388185654008441</v>
      </c>
      <c r="FQ12" s="227">
        <f t="shared" ca="1" si="33"/>
        <v>0.84388185654008441</v>
      </c>
      <c r="FR12" s="227">
        <f t="shared" ca="1" si="33"/>
        <v>0.84388185654008441</v>
      </c>
      <c r="FS12" s="227">
        <f t="shared" ca="1" si="33"/>
        <v>0.84388185654008441</v>
      </c>
      <c r="FT12" s="227">
        <f t="shared" ca="1" si="33"/>
        <v>0.84388185654008441</v>
      </c>
      <c r="FU12" s="227">
        <f t="shared" ca="1" si="33"/>
        <v>0.84388185654008441</v>
      </c>
      <c r="FV12" s="227">
        <f t="shared" ca="1" si="33"/>
        <v>0.84388185654008441</v>
      </c>
      <c r="FW12" s="227">
        <f t="shared" ca="1" si="34"/>
        <v>0.84388185654008441</v>
      </c>
      <c r="FX12" s="227">
        <f t="shared" ca="1" si="34"/>
        <v>0.84388185654008441</v>
      </c>
      <c r="FY12" s="227">
        <f t="shared" ca="1" si="34"/>
        <v>0.84388185654008441</v>
      </c>
      <c r="FZ12" s="227">
        <f t="shared" ca="1" si="34"/>
        <v>0.84388185654008441</v>
      </c>
      <c r="GA12" s="227">
        <f t="shared" ca="1" si="34"/>
        <v>0.84388185654008441</v>
      </c>
      <c r="GB12" s="227">
        <f t="shared" ca="1" si="34"/>
        <v>0.84388185654008441</v>
      </c>
      <c r="GC12" s="227">
        <f t="shared" ca="1" si="34"/>
        <v>0.84388185654008441</v>
      </c>
      <c r="GD12" s="227">
        <f t="shared" ca="1" si="34"/>
        <v>0.84388185654008441</v>
      </c>
      <c r="GE12" s="227">
        <f t="shared" ca="1" si="34"/>
        <v>0.84388185654008441</v>
      </c>
      <c r="GF12" s="227">
        <f t="shared" ca="1" si="34"/>
        <v>0.84388185654008441</v>
      </c>
      <c r="GG12" s="227">
        <f t="shared" ca="1" si="34"/>
        <v>0.84388185654008441</v>
      </c>
      <c r="GH12" s="227">
        <f t="shared" ca="1" si="34"/>
        <v>0.84388185654008441</v>
      </c>
      <c r="GI12" s="227">
        <f t="shared" ca="1" si="34"/>
        <v>0.84388185654008441</v>
      </c>
      <c r="GJ12" s="227">
        <f t="shared" ca="1" si="34"/>
        <v>0.84388185654008441</v>
      </c>
      <c r="GK12" s="227">
        <f t="shared" ca="1" si="34"/>
        <v>0.84388185654008441</v>
      </c>
      <c r="GL12" s="227">
        <f t="shared" ca="1" si="34"/>
        <v>0.84388185654008441</v>
      </c>
      <c r="GM12" s="227">
        <f t="shared" ca="1" si="37"/>
        <v>0.84388185654008441</v>
      </c>
      <c r="GN12" s="227">
        <f t="shared" ca="1" si="37"/>
        <v>0.84388185654008441</v>
      </c>
      <c r="GO12" s="227">
        <f t="shared" ca="1" si="37"/>
        <v>0.84388185654008441</v>
      </c>
      <c r="GP12" s="227">
        <f t="shared" ca="1" si="37"/>
        <v>0.84388185654008441</v>
      </c>
      <c r="GQ12" s="227">
        <f t="shared" ca="1" si="37"/>
        <v>0.84388185654008441</v>
      </c>
      <c r="GR12" s="227">
        <f t="shared" ca="1" si="37"/>
        <v>0.84388185654008441</v>
      </c>
      <c r="GS12" s="227">
        <f t="shared" ca="1" si="37"/>
        <v>0.84388185654008441</v>
      </c>
      <c r="GT12" s="227">
        <f t="shared" ca="1" si="37"/>
        <v>0.84388185654008441</v>
      </c>
      <c r="GU12" s="227">
        <f t="shared" ca="1" si="37"/>
        <v>0.84388185654008441</v>
      </c>
      <c r="GV12" s="227">
        <f t="shared" ca="1" si="37"/>
        <v>0.84388185654008441</v>
      </c>
      <c r="GW12" s="227">
        <f t="shared" ca="1" si="37"/>
        <v>0.84388185654008441</v>
      </c>
      <c r="GX12" s="227">
        <f t="shared" ca="1" si="37"/>
        <v>0.84388185654008441</v>
      </c>
      <c r="GY12" s="227">
        <f t="shared" ca="1" si="37"/>
        <v>0.84388185654008441</v>
      </c>
      <c r="GZ12" s="227">
        <f t="shared" ca="1" si="37"/>
        <v>0.84388185654008441</v>
      </c>
      <c r="HA12" s="227">
        <f t="shared" ca="1" si="37"/>
        <v>0.84388185654008441</v>
      </c>
      <c r="HB12" s="227">
        <f t="shared" ca="1" si="37"/>
        <v>0.84388185654008441</v>
      </c>
      <c r="HC12" s="227">
        <f t="shared" ca="1" si="37"/>
        <v>0.84388185654008441</v>
      </c>
      <c r="HD12" s="227">
        <f t="shared" ca="1" si="37"/>
        <v>0.84388185654008441</v>
      </c>
      <c r="HE12" s="227">
        <f t="shared" ca="1" si="37"/>
        <v>0.84388185654008441</v>
      </c>
      <c r="HF12" s="227">
        <f t="shared" ca="1" si="37"/>
        <v>0.84388185654008441</v>
      </c>
      <c r="HG12" s="227">
        <f t="shared" ca="1" si="37"/>
        <v>0.84388185654008441</v>
      </c>
      <c r="HH12" s="227">
        <f t="shared" ca="1" si="37"/>
        <v>0.84388185654008441</v>
      </c>
      <c r="HI12" s="227">
        <f t="shared" ca="1" si="37"/>
        <v>0.84388185654008441</v>
      </c>
      <c r="HJ12" s="227">
        <f t="shared" ca="1" si="37"/>
        <v>0.84388185654008441</v>
      </c>
      <c r="HK12" s="227">
        <f t="shared" ca="1" si="37"/>
        <v>0.84388185654008441</v>
      </c>
      <c r="HL12" s="227">
        <f t="shared" ca="1" si="37"/>
        <v>0.84388185654008441</v>
      </c>
      <c r="HM12" s="227">
        <f t="shared" ca="1" si="37"/>
        <v>0.84388185654008441</v>
      </c>
      <c r="HN12" s="227">
        <f t="shared" ca="1" si="37"/>
        <v>0.84388185654008441</v>
      </c>
      <c r="HO12" s="227">
        <f t="shared" ca="1" si="37"/>
        <v>0.84388185654008441</v>
      </c>
      <c r="HP12" s="227">
        <f t="shared" ca="1" si="37"/>
        <v>0.84388185654008441</v>
      </c>
      <c r="HQ12" s="227">
        <f t="shared" ca="1" si="37"/>
        <v>0.84388185654008441</v>
      </c>
      <c r="HR12" s="227">
        <f t="shared" ca="1" si="37"/>
        <v>0.84388185654008441</v>
      </c>
      <c r="HS12" s="227">
        <f t="shared" ca="1" si="37"/>
        <v>0.84388185654008441</v>
      </c>
      <c r="HT12" s="227">
        <f t="shared" ca="1" si="37"/>
        <v>0.84388185654008441</v>
      </c>
      <c r="HU12" s="227">
        <f t="shared" ca="1" si="37"/>
        <v>0.84388185654008441</v>
      </c>
      <c r="HV12" s="227">
        <f t="shared" ca="1" si="37"/>
        <v>0.84388185654008441</v>
      </c>
      <c r="HW12" s="227">
        <f t="shared" ca="1" si="37"/>
        <v>0.84388185654008441</v>
      </c>
      <c r="HX12" s="227">
        <f t="shared" ca="1" si="37"/>
        <v>0.84388185654008441</v>
      </c>
      <c r="HY12" s="227">
        <f t="shared" ca="1" si="37"/>
        <v>0.84388185654008441</v>
      </c>
      <c r="HZ12" s="227">
        <f t="shared" ca="1" si="37"/>
        <v>0.84388185654008441</v>
      </c>
      <c r="IA12" s="227">
        <f t="shared" ca="1" si="37"/>
        <v>0.84388185654008441</v>
      </c>
      <c r="IB12" s="227">
        <f t="shared" ca="1" si="37"/>
        <v>0.84388185654008441</v>
      </c>
      <c r="IC12" s="227">
        <f t="shared" ca="1" si="37"/>
        <v>0.84388185654008441</v>
      </c>
      <c r="ID12" s="227">
        <f t="shared" ca="1" si="37"/>
        <v>0.84388185654008441</v>
      </c>
      <c r="IE12" s="227">
        <f t="shared" ca="1" si="37"/>
        <v>0.84388185654008441</v>
      </c>
      <c r="IF12" s="227">
        <f t="shared" ca="1" si="37"/>
        <v>0.84388185654008441</v>
      </c>
      <c r="IG12" s="227">
        <f t="shared" ca="1" si="37"/>
        <v>0.84388185654008441</v>
      </c>
      <c r="IH12" s="227">
        <f t="shared" ca="1" si="37"/>
        <v>0.84388185654008441</v>
      </c>
      <c r="II12" s="229"/>
      <c r="IJ12" s="229"/>
      <c r="IK12" s="229"/>
      <c r="IL12" s="229"/>
      <c r="IM12" s="229"/>
      <c r="IN12" s="229"/>
    </row>
    <row r="13" spans="1:248" s="230" customFormat="1" x14ac:dyDescent="0.3">
      <c r="A13" s="226">
        <f t="shared" si="38"/>
        <v>5</v>
      </c>
      <c r="B13" s="227" cm="1">
        <f t="array" aca="1" ref="B13" ca="1">INDIRECT("'Cronograma de Desembolso'!"&amp;ADDRESS(8,A13+2))</f>
        <v>548.93802125000002</v>
      </c>
      <c r="C13" s="228">
        <f t="shared" si="23"/>
        <v>0</v>
      </c>
      <c r="D13" s="227">
        <f t="shared" si="23"/>
        <v>0</v>
      </c>
      <c r="E13" s="227">
        <f t="shared" si="23"/>
        <v>0</v>
      </c>
      <c r="F13" s="227">
        <f t="shared" si="23"/>
        <v>0</v>
      </c>
      <c r="G13" s="227">
        <f t="shared" ca="1" si="23"/>
        <v>2.3260085646186441</v>
      </c>
      <c r="H13" s="227">
        <f t="shared" ca="1" si="23"/>
        <v>2.3260085646186441</v>
      </c>
      <c r="I13" s="227">
        <f t="shared" ca="1" si="23"/>
        <v>2.3260085646186441</v>
      </c>
      <c r="J13" s="227">
        <f t="shared" ca="1" si="23"/>
        <v>2.3260085646186441</v>
      </c>
      <c r="K13" s="227">
        <f t="shared" ca="1" si="23"/>
        <v>2.3260085646186441</v>
      </c>
      <c r="L13" s="227">
        <f t="shared" ca="1" si="23"/>
        <v>2.3260085646186441</v>
      </c>
      <c r="M13" s="227">
        <f t="shared" ca="1" si="23"/>
        <v>2.3260085646186441</v>
      </c>
      <c r="N13" s="227">
        <f t="shared" ca="1" si="23"/>
        <v>2.3260085646186441</v>
      </c>
      <c r="O13" s="227">
        <f t="shared" ca="1" si="23"/>
        <v>2.3260085646186441</v>
      </c>
      <c r="P13" s="227">
        <f t="shared" ca="1" si="23"/>
        <v>2.3260085646186441</v>
      </c>
      <c r="Q13" s="227">
        <f t="shared" ca="1" si="23"/>
        <v>2.3260085646186441</v>
      </c>
      <c r="R13" s="227">
        <f t="shared" ca="1" si="23"/>
        <v>2.3260085646186441</v>
      </c>
      <c r="S13" s="227">
        <f t="shared" ca="1" si="24"/>
        <v>2.3260085646186441</v>
      </c>
      <c r="T13" s="227">
        <f t="shared" ca="1" si="24"/>
        <v>2.3260085646186441</v>
      </c>
      <c r="U13" s="227">
        <f t="shared" ca="1" si="24"/>
        <v>2.3260085646186441</v>
      </c>
      <c r="V13" s="227">
        <f t="shared" ca="1" si="24"/>
        <v>2.3260085646186441</v>
      </c>
      <c r="W13" s="227">
        <f t="shared" ca="1" si="24"/>
        <v>2.3260085646186441</v>
      </c>
      <c r="X13" s="227">
        <f t="shared" ca="1" si="24"/>
        <v>2.3260085646186441</v>
      </c>
      <c r="Y13" s="227">
        <f t="shared" ca="1" si="24"/>
        <v>2.3260085646186441</v>
      </c>
      <c r="Z13" s="227">
        <f t="shared" ca="1" si="24"/>
        <v>2.3260085646186441</v>
      </c>
      <c r="AA13" s="227">
        <f t="shared" ca="1" si="24"/>
        <v>2.3260085646186441</v>
      </c>
      <c r="AB13" s="227">
        <f t="shared" ca="1" si="24"/>
        <v>2.3260085646186441</v>
      </c>
      <c r="AC13" s="227">
        <f t="shared" ca="1" si="24"/>
        <v>2.3260085646186441</v>
      </c>
      <c r="AD13" s="227">
        <f t="shared" ca="1" si="24"/>
        <v>2.3260085646186441</v>
      </c>
      <c r="AE13" s="227">
        <f t="shared" ca="1" si="24"/>
        <v>2.3260085646186441</v>
      </c>
      <c r="AF13" s="227">
        <f t="shared" ca="1" si="24"/>
        <v>2.3260085646186441</v>
      </c>
      <c r="AG13" s="227">
        <f t="shared" ca="1" si="24"/>
        <v>2.3260085646186441</v>
      </c>
      <c r="AH13" s="227">
        <f t="shared" ca="1" si="24"/>
        <v>2.3260085646186441</v>
      </c>
      <c r="AI13" s="227">
        <f t="shared" ca="1" si="25"/>
        <v>2.3260085646186441</v>
      </c>
      <c r="AJ13" s="227">
        <f t="shared" ca="1" si="25"/>
        <v>2.3260085646186441</v>
      </c>
      <c r="AK13" s="227">
        <f t="shared" ca="1" si="25"/>
        <v>2.3260085646186441</v>
      </c>
      <c r="AL13" s="227">
        <f t="shared" ca="1" si="25"/>
        <v>2.3260085646186441</v>
      </c>
      <c r="AM13" s="227">
        <f t="shared" ca="1" si="25"/>
        <v>2.3260085646186441</v>
      </c>
      <c r="AN13" s="227">
        <f t="shared" ca="1" si="25"/>
        <v>2.3260085646186441</v>
      </c>
      <c r="AO13" s="227">
        <f t="shared" ca="1" si="25"/>
        <v>2.3260085646186441</v>
      </c>
      <c r="AP13" s="227">
        <f t="shared" ca="1" si="25"/>
        <v>2.3260085646186441</v>
      </c>
      <c r="AQ13" s="227">
        <f t="shared" ca="1" si="25"/>
        <v>2.3260085646186441</v>
      </c>
      <c r="AR13" s="227">
        <f t="shared" ca="1" si="25"/>
        <v>2.3260085646186441</v>
      </c>
      <c r="AS13" s="227">
        <f t="shared" ca="1" si="25"/>
        <v>2.3260085646186441</v>
      </c>
      <c r="AT13" s="227">
        <f t="shared" ca="1" si="25"/>
        <v>2.3260085646186441</v>
      </c>
      <c r="AU13" s="227">
        <f t="shared" ca="1" si="25"/>
        <v>2.3260085646186441</v>
      </c>
      <c r="AV13" s="227">
        <f t="shared" ca="1" si="25"/>
        <v>2.3260085646186441</v>
      </c>
      <c r="AW13" s="227">
        <f t="shared" ca="1" si="25"/>
        <v>2.3260085646186441</v>
      </c>
      <c r="AX13" s="227">
        <f t="shared" ca="1" si="25"/>
        <v>2.3260085646186441</v>
      </c>
      <c r="AY13" s="227">
        <f t="shared" ca="1" si="26"/>
        <v>2.3260085646186441</v>
      </c>
      <c r="AZ13" s="227">
        <f t="shared" ca="1" si="26"/>
        <v>2.3260085646186441</v>
      </c>
      <c r="BA13" s="227">
        <f t="shared" ca="1" si="26"/>
        <v>2.3260085646186441</v>
      </c>
      <c r="BB13" s="227">
        <f t="shared" ca="1" si="26"/>
        <v>2.3260085646186441</v>
      </c>
      <c r="BC13" s="227">
        <f t="shared" ca="1" si="26"/>
        <v>2.3260085646186441</v>
      </c>
      <c r="BD13" s="227">
        <f t="shared" ca="1" si="26"/>
        <v>2.3260085646186441</v>
      </c>
      <c r="BE13" s="227">
        <f t="shared" ca="1" si="26"/>
        <v>2.3260085646186441</v>
      </c>
      <c r="BF13" s="227">
        <f t="shared" ca="1" si="26"/>
        <v>2.3260085646186441</v>
      </c>
      <c r="BG13" s="227">
        <f t="shared" ca="1" si="26"/>
        <v>2.3260085646186441</v>
      </c>
      <c r="BH13" s="227">
        <f t="shared" ca="1" si="26"/>
        <v>2.3260085646186441</v>
      </c>
      <c r="BI13" s="227">
        <f t="shared" ca="1" si="26"/>
        <v>2.3260085646186441</v>
      </c>
      <c r="BJ13" s="227">
        <f t="shared" ca="1" si="26"/>
        <v>2.3260085646186441</v>
      </c>
      <c r="BK13" s="227">
        <f t="shared" ca="1" si="26"/>
        <v>2.3260085646186441</v>
      </c>
      <c r="BL13" s="227">
        <f t="shared" ca="1" si="26"/>
        <v>2.3260085646186441</v>
      </c>
      <c r="BM13" s="227">
        <f t="shared" ca="1" si="26"/>
        <v>2.3260085646186441</v>
      </c>
      <c r="BN13" s="227">
        <f t="shared" ca="1" si="26"/>
        <v>2.3260085646186441</v>
      </c>
      <c r="BO13" s="227">
        <f t="shared" ca="1" si="27"/>
        <v>2.3260085646186441</v>
      </c>
      <c r="BP13" s="227">
        <f t="shared" ca="1" si="27"/>
        <v>2.3260085646186441</v>
      </c>
      <c r="BQ13" s="227">
        <f t="shared" ca="1" si="27"/>
        <v>2.3260085646186441</v>
      </c>
      <c r="BR13" s="227">
        <f t="shared" ca="1" si="27"/>
        <v>2.3260085646186441</v>
      </c>
      <c r="BS13" s="227">
        <f t="shared" ca="1" si="27"/>
        <v>2.3260085646186441</v>
      </c>
      <c r="BT13" s="227">
        <f t="shared" ca="1" si="27"/>
        <v>2.3260085646186441</v>
      </c>
      <c r="BU13" s="227">
        <f t="shared" ca="1" si="27"/>
        <v>2.3260085646186441</v>
      </c>
      <c r="BV13" s="227">
        <f t="shared" ca="1" si="27"/>
        <v>2.3260085646186441</v>
      </c>
      <c r="BW13" s="227">
        <f t="shared" ca="1" si="27"/>
        <v>2.3260085646186441</v>
      </c>
      <c r="BX13" s="227">
        <f t="shared" ca="1" si="27"/>
        <v>2.3260085646186441</v>
      </c>
      <c r="BY13" s="227">
        <f t="shared" ca="1" si="27"/>
        <v>2.3260085646186441</v>
      </c>
      <c r="BZ13" s="227">
        <f t="shared" ca="1" si="27"/>
        <v>2.3260085646186441</v>
      </c>
      <c r="CA13" s="227">
        <f t="shared" ca="1" si="27"/>
        <v>2.3260085646186441</v>
      </c>
      <c r="CB13" s="227">
        <f t="shared" ca="1" si="27"/>
        <v>2.3260085646186441</v>
      </c>
      <c r="CC13" s="227">
        <f t="shared" ca="1" si="27"/>
        <v>2.3260085646186441</v>
      </c>
      <c r="CD13" s="227">
        <f t="shared" ca="1" si="27"/>
        <v>2.3260085646186441</v>
      </c>
      <c r="CE13" s="227">
        <f t="shared" ca="1" si="28"/>
        <v>2.3260085646186441</v>
      </c>
      <c r="CF13" s="227">
        <f t="shared" ca="1" si="28"/>
        <v>2.3260085646186441</v>
      </c>
      <c r="CG13" s="227">
        <f t="shared" ca="1" si="28"/>
        <v>2.3260085646186441</v>
      </c>
      <c r="CH13" s="227">
        <f t="shared" ca="1" si="28"/>
        <v>2.3260085646186441</v>
      </c>
      <c r="CI13" s="227">
        <f t="shared" ca="1" si="28"/>
        <v>2.3260085646186441</v>
      </c>
      <c r="CJ13" s="227">
        <f t="shared" ca="1" si="28"/>
        <v>2.3260085646186441</v>
      </c>
      <c r="CK13" s="227">
        <f t="shared" ca="1" si="28"/>
        <v>2.3260085646186441</v>
      </c>
      <c r="CL13" s="227">
        <f t="shared" ca="1" si="28"/>
        <v>2.3260085646186441</v>
      </c>
      <c r="CM13" s="227">
        <f t="shared" ca="1" si="28"/>
        <v>2.3260085646186441</v>
      </c>
      <c r="CN13" s="227">
        <f t="shared" ca="1" si="28"/>
        <v>2.3260085646186441</v>
      </c>
      <c r="CO13" s="227">
        <f t="shared" ca="1" si="28"/>
        <v>2.3260085646186441</v>
      </c>
      <c r="CP13" s="227">
        <f t="shared" ca="1" si="28"/>
        <v>2.3260085646186441</v>
      </c>
      <c r="CQ13" s="227">
        <f t="shared" ca="1" si="28"/>
        <v>2.3260085646186441</v>
      </c>
      <c r="CR13" s="227">
        <f t="shared" ca="1" si="28"/>
        <v>2.3260085646186441</v>
      </c>
      <c r="CS13" s="227">
        <f t="shared" ca="1" si="28"/>
        <v>2.3260085646186441</v>
      </c>
      <c r="CT13" s="227">
        <f t="shared" ca="1" si="28"/>
        <v>2.3260085646186441</v>
      </c>
      <c r="CU13" s="227">
        <f t="shared" ca="1" si="29"/>
        <v>2.3260085646186441</v>
      </c>
      <c r="CV13" s="227">
        <f t="shared" ca="1" si="29"/>
        <v>2.3260085646186441</v>
      </c>
      <c r="CW13" s="227">
        <f t="shared" ca="1" si="29"/>
        <v>2.3260085646186441</v>
      </c>
      <c r="CX13" s="227">
        <f t="shared" ca="1" si="29"/>
        <v>2.3260085646186441</v>
      </c>
      <c r="CY13" s="227">
        <f t="shared" ca="1" si="29"/>
        <v>2.3260085646186441</v>
      </c>
      <c r="CZ13" s="227">
        <f t="shared" ca="1" si="29"/>
        <v>2.3260085646186441</v>
      </c>
      <c r="DA13" s="227">
        <f t="shared" ca="1" si="29"/>
        <v>2.3260085646186441</v>
      </c>
      <c r="DB13" s="227">
        <f t="shared" ca="1" si="29"/>
        <v>2.3260085646186441</v>
      </c>
      <c r="DC13" s="227">
        <f t="shared" ca="1" si="29"/>
        <v>2.3260085646186441</v>
      </c>
      <c r="DD13" s="227">
        <f t="shared" ca="1" si="29"/>
        <v>2.3260085646186441</v>
      </c>
      <c r="DE13" s="227">
        <f t="shared" ca="1" si="29"/>
        <v>2.3260085646186441</v>
      </c>
      <c r="DF13" s="227">
        <f t="shared" ca="1" si="29"/>
        <v>2.3260085646186441</v>
      </c>
      <c r="DG13" s="227">
        <f t="shared" ca="1" si="29"/>
        <v>2.3260085646186441</v>
      </c>
      <c r="DH13" s="227">
        <f t="shared" ca="1" si="29"/>
        <v>2.3260085646186441</v>
      </c>
      <c r="DI13" s="227">
        <f t="shared" ca="1" si="29"/>
        <v>2.3260085646186441</v>
      </c>
      <c r="DJ13" s="227">
        <f t="shared" ca="1" si="29"/>
        <v>2.3260085646186441</v>
      </c>
      <c r="DK13" s="227">
        <f t="shared" ca="1" si="30"/>
        <v>2.3260085646186441</v>
      </c>
      <c r="DL13" s="227">
        <f t="shared" ca="1" si="30"/>
        <v>2.3260085646186441</v>
      </c>
      <c r="DM13" s="227">
        <f t="shared" ca="1" si="30"/>
        <v>2.3260085646186441</v>
      </c>
      <c r="DN13" s="227">
        <f t="shared" ca="1" si="30"/>
        <v>2.3260085646186441</v>
      </c>
      <c r="DO13" s="227">
        <f t="shared" ca="1" si="30"/>
        <v>2.3260085646186441</v>
      </c>
      <c r="DP13" s="227">
        <f t="shared" ca="1" si="30"/>
        <v>2.3260085646186441</v>
      </c>
      <c r="DQ13" s="227">
        <f t="shared" ca="1" si="30"/>
        <v>2.3260085646186441</v>
      </c>
      <c r="DR13" s="227">
        <f t="shared" ca="1" si="30"/>
        <v>2.3260085646186441</v>
      </c>
      <c r="DS13" s="227">
        <f t="shared" ca="1" si="30"/>
        <v>2.3260085646186441</v>
      </c>
      <c r="DT13" s="227">
        <f t="shared" ca="1" si="30"/>
        <v>2.3260085646186441</v>
      </c>
      <c r="DU13" s="227">
        <f t="shared" ca="1" si="30"/>
        <v>2.3260085646186441</v>
      </c>
      <c r="DV13" s="227">
        <f t="shared" ca="1" si="30"/>
        <v>2.3260085646186441</v>
      </c>
      <c r="DW13" s="227">
        <f t="shared" ca="1" si="30"/>
        <v>2.3260085646186441</v>
      </c>
      <c r="DX13" s="227">
        <f t="shared" ca="1" si="30"/>
        <v>2.3260085646186441</v>
      </c>
      <c r="DY13" s="227">
        <f t="shared" ca="1" si="30"/>
        <v>2.3260085646186441</v>
      </c>
      <c r="DZ13" s="227">
        <f t="shared" ca="1" si="30"/>
        <v>2.3260085646186441</v>
      </c>
      <c r="EA13" s="227">
        <f t="shared" ca="1" si="31"/>
        <v>2.3260085646186441</v>
      </c>
      <c r="EB13" s="227">
        <f t="shared" ca="1" si="31"/>
        <v>2.3260085646186441</v>
      </c>
      <c r="EC13" s="227">
        <f t="shared" ca="1" si="31"/>
        <v>2.3260085646186441</v>
      </c>
      <c r="ED13" s="227">
        <f t="shared" ca="1" si="31"/>
        <v>2.3260085646186441</v>
      </c>
      <c r="EE13" s="227">
        <f t="shared" ca="1" si="31"/>
        <v>2.3260085646186441</v>
      </c>
      <c r="EF13" s="227">
        <f t="shared" ca="1" si="31"/>
        <v>2.3260085646186441</v>
      </c>
      <c r="EG13" s="227">
        <f t="shared" ca="1" si="31"/>
        <v>2.3260085646186441</v>
      </c>
      <c r="EH13" s="227">
        <f t="shared" ca="1" si="31"/>
        <v>2.3260085646186441</v>
      </c>
      <c r="EI13" s="227">
        <f t="shared" ca="1" si="31"/>
        <v>2.3260085646186441</v>
      </c>
      <c r="EJ13" s="227">
        <f t="shared" ca="1" si="31"/>
        <v>2.3260085646186441</v>
      </c>
      <c r="EK13" s="227">
        <f t="shared" ca="1" si="31"/>
        <v>2.3260085646186441</v>
      </c>
      <c r="EL13" s="227">
        <f t="shared" ca="1" si="31"/>
        <v>2.3260085646186441</v>
      </c>
      <c r="EM13" s="227">
        <f t="shared" ca="1" si="31"/>
        <v>2.3260085646186441</v>
      </c>
      <c r="EN13" s="227">
        <f t="shared" ca="1" si="31"/>
        <v>2.3260085646186441</v>
      </c>
      <c r="EO13" s="227">
        <f t="shared" ca="1" si="31"/>
        <v>2.3260085646186441</v>
      </c>
      <c r="EP13" s="227">
        <f t="shared" ca="1" si="31"/>
        <v>2.3260085646186441</v>
      </c>
      <c r="EQ13" s="227">
        <f t="shared" ca="1" si="32"/>
        <v>2.3260085646186441</v>
      </c>
      <c r="ER13" s="227">
        <f t="shared" ca="1" si="32"/>
        <v>2.3260085646186441</v>
      </c>
      <c r="ES13" s="227">
        <f t="shared" ca="1" si="32"/>
        <v>2.3260085646186441</v>
      </c>
      <c r="ET13" s="227">
        <f t="shared" ca="1" si="32"/>
        <v>2.3260085646186441</v>
      </c>
      <c r="EU13" s="227">
        <f t="shared" ca="1" si="32"/>
        <v>2.3260085646186441</v>
      </c>
      <c r="EV13" s="227">
        <f t="shared" ca="1" si="32"/>
        <v>2.3260085646186441</v>
      </c>
      <c r="EW13" s="227">
        <f t="shared" ca="1" si="32"/>
        <v>2.3260085646186441</v>
      </c>
      <c r="EX13" s="227">
        <f t="shared" ca="1" si="32"/>
        <v>2.3260085646186441</v>
      </c>
      <c r="EY13" s="227">
        <f t="shared" ca="1" si="32"/>
        <v>2.3260085646186441</v>
      </c>
      <c r="EZ13" s="227">
        <f t="shared" ca="1" si="32"/>
        <v>2.3260085646186441</v>
      </c>
      <c r="FA13" s="227">
        <f t="shared" ca="1" si="32"/>
        <v>2.3260085646186441</v>
      </c>
      <c r="FB13" s="227">
        <f t="shared" ca="1" si="32"/>
        <v>2.3260085646186441</v>
      </c>
      <c r="FC13" s="227">
        <f t="shared" ca="1" si="32"/>
        <v>2.3260085646186441</v>
      </c>
      <c r="FD13" s="227">
        <f t="shared" ca="1" si="32"/>
        <v>2.3260085646186441</v>
      </c>
      <c r="FE13" s="227">
        <f t="shared" ca="1" si="32"/>
        <v>2.3260085646186441</v>
      </c>
      <c r="FF13" s="227">
        <f t="shared" ca="1" si="32"/>
        <v>2.3260085646186441</v>
      </c>
      <c r="FG13" s="227">
        <f t="shared" ca="1" si="33"/>
        <v>2.3260085646186441</v>
      </c>
      <c r="FH13" s="227">
        <f t="shared" ca="1" si="33"/>
        <v>2.3260085646186441</v>
      </c>
      <c r="FI13" s="227">
        <f t="shared" ca="1" si="33"/>
        <v>2.3260085646186441</v>
      </c>
      <c r="FJ13" s="227">
        <f t="shared" ca="1" si="33"/>
        <v>2.3260085646186441</v>
      </c>
      <c r="FK13" s="227">
        <f t="shared" ca="1" si="33"/>
        <v>2.3260085646186441</v>
      </c>
      <c r="FL13" s="227">
        <f t="shared" ca="1" si="33"/>
        <v>2.3260085646186441</v>
      </c>
      <c r="FM13" s="227">
        <f t="shared" ca="1" si="33"/>
        <v>2.3260085646186441</v>
      </c>
      <c r="FN13" s="227">
        <f t="shared" ca="1" si="33"/>
        <v>2.3260085646186441</v>
      </c>
      <c r="FO13" s="227">
        <f t="shared" ca="1" si="33"/>
        <v>2.3260085646186441</v>
      </c>
      <c r="FP13" s="227">
        <f t="shared" ca="1" si="33"/>
        <v>2.3260085646186441</v>
      </c>
      <c r="FQ13" s="227">
        <f t="shared" ca="1" si="33"/>
        <v>2.3260085646186441</v>
      </c>
      <c r="FR13" s="227">
        <f t="shared" ca="1" si="33"/>
        <v>2.3260085646186441</v>
      </c>
      <c r="FS13" s="227">
        <f t="shared" ca="1" si="33"/>
        <v>2.3260085646186441</v>
      </c>
      <c r="FT13" s="227">
        <f t="shared" ca="1" si="33"/>
        <v>2.3260085646186441</v>
      </c>
      <c r="FU13" s="227">
        <f t="shared" ca="1" si="33"/>
        <v>2.3260085646186441</v>
      </c>
      <c r="FV13" s="227">
        <f t="shared" ca="1" si="33"/>
        <v>2.3260085646186441</v>
      </c>
      <c r="FW13" s="227">
        <f t="shared" ca="1" si="34"/>
        <v>2.3260085646186441</v>
      </c>
      <c r="FX13" s="227">
        <f t="shared" ca="1" si="34"/>
        <v>2.3260085646186441</v>
      </c>
      <c r="FY13" s="227">
        <f t="shared" ca="1" si="34"/>
        <v>2.3260085646186441</v>
      </c>
      <c r="FZ13" s="227">
        <f t="shared" ca="1" si="34"/>
        <v>2.3260085646186441</v>
      </c>
      <c r="GA13" s="227">
        <f t="shared" ca="1" si="34"/>
        <v>2.3260085646186441</v>
      </c>
      <c r="GB13" s="227">
        <f t="shared" ca="1" si="34"/>
        <v>2.3260085646186441</v>
      </c>
      <c r="GC13" s="227">
        <f t="shared" ca="1" si="34"/>
        <v>2.3260085646186441</v>
      </c>
      <c r="GD13" s="227">
        <f t="shared" ca="1" si="34"/>
        <v>2.3260085646186441</v>
      </c>
      <c r="GE13" s="227">
        <f t="shared" ca="1" si="34"/>
        <v>2.3260085646186441</v>
      </c>
      <c r="GF13" s="227">
        <f t="shared" ca="1" si="34"/>
        <v>2.3260085646186441</v>
      </c>
      <c r="GG13" s="227">
        <f t="shared" ca="1" si="34"/>
        <v>2.3260085646186441</v>
      </c>
      <c r="GH13" s="227">
        <f t="shared" ca="1" si="34"/>
        <v>2.3260085646186441</v>
      </c>
      <c r="GI13" s="227">
        <f t="shared" ca="1" si="34"/>
        <v>2.3260085646186441</v>
      </c>
      <c r="GJ13" s="227">
        <f t="shared" ca="1" si="34"/>
        <v>2.3260085646186441</v>
      </c>
      <c r="GK13" s="227">
        <f t="shared" ca="1" si="34"/>
        <v>2.3260085646186441</v>
      </c>
      <c r="GL13" s="227">
        <f t="shared" ca="1" si="34"/>
        <v>2.3260085646186441</v>
      </c>
      <c r="GM13" s="227">
        <f t="shared" ca="1" si="37"/>
        <v>2.3260085646186441</v>
      </c>
      <c r="GN13" s="227">
        <f t="shared" ca="1" si="37"/>
        <v>2.3260085646186441</v>
      </c>
      <c r="GO13" s="227">
        <f t="shared" ca="1" si="37"/>
        <v>2.3260085646186441</v>
      </c>
      <c r="GP13" s="227">
        <f t="shared" ca="1" si="37"/>
        <v>2.3260085646186441</v>
      </c>
      <c r="GQ13" s="227">
        <f t="shared" ca="1" si="37"/>
        <v>2.3260085646186441</v>
      </c>
      <c r="GR13" s="227">
        <f t="shared" ca="1" si="37"/>
        <v>2.3260085646186441</v>
      </c>
      <c r="GS13" s="227">
        <f t="shared" ca="1" si="37"/>
        <v>2.3260085646186441</v>
      </c>
      <c r="GT13" s="227">
        <f t="shared" ca="1" si="37"/>
        <v>2.3260085646186441</v>
      </c>
      <c r="GU13" s="227">
        <f t="shared" ca="1" si="37"/>
        <v>2.3260085646186441</v>
      </c>
      <c r="GV13" s="227">
        <f t="shared" ca="1" si="37"/>
        <v>2.3260085646186441</v>
      </c>
      <c r="GW13" s="227">
        <f t="shared" ca="1" si="37"/>
        <v>2.3260085646186441</v>
      </c>
      <c r="GX13" s="227">
        <f t="shared" ca="1" si="37"/>
        <v>2.3260085646186441</v>
      </c>
      <c r="GY13" s="227">
        <f t="shared" ca="1" si="37"/>
        <v>2.3260085646186441</v>
      </c>
      <c r="GZ13" s="227">
        <f t="shared" ca="1" si="37"/>
        <v>2.3260085646186441</v>
      </c>
      <c r="HA13" s="227">
        <f t="shared" ca="1" si="37"/>
        <v>2.3260085646186441</v>
      </c>
      <c r="HB13" s="227">
        <f t="shared" ca="1" si="37"/>
        <v>2.3260085646186441</v>
      </c>
      <c r="HC13" s="227">
        <f t="shared" ca="1" si="37"/>
        <v>2.3260085646186441</v>
      </c>
      <c r="HD13" s="227">
        <f t="shared" ca="1" si="37"/>
        <v>2.3260085646186441</v>
      </c>
      <c r="HE13" s="227">
        <f t="shared" ca="1" si="37"/>
        <v>2.3260085646186441</v>
      </c>
      <c r="HF13" s="227">
        <f t="shared" ca="1" si="37"/>
        <v>2.3260085646186441</v>
      </c>
      <c r="HG13" s="227">
        <f t="shared" ca="1" si="37"/>
        <v>2.3260085646186441</v>
      </c>
      <c r="HH13" s="227">
        <f t="shared" ca="1" si="37"/>
        <v>2.3260085646186441</v>
      </c>
      <c r="HI13" s="227">
        <f t="shared" ca="1" si="37"/>
        <v>2.3260085646186441</v>
      </c>
      <c r="HJ13" s="227">
        <f t="shared" ca="1" si="37"/>
        <v>2.3260085646186441</v>
      </c>
      <c r="HK13" s="227">
        <f t="shared" ca="1" si="37"/>
        <v>2.3260085646186441</v>
      </c>
      <c r="HL13" s="227">
        <f t="shared" ca="1" si="37"/>
        <v>2.3260085646186441</v>
      </c>
      <c r="HM13" s="227">
        <f t="shared" ca="1" si="37"/>
        <v>2.3260085646186441</v>
      </c>
      <c r="HN13" s="227">
        <f t="shared" ca="1" si="37"/>
        <v>2.3260085646186441</v>
      </c>
      <c r="HO13" s="227">
        <f t="shared" ca="1" si="37"/>
        <v>2.3260085646186441</v>
      </c>
      <c r="HP13" s="227">
        <f t="shared" ca="1" si="37"/>
        <v>2.3260085646186441</v>
      </c>
      <c r="HQ13" s="227">
        <f t="shared" ca="1" si="37"/>
        <v>2.3260085646186441</v>
      </c>
      <c r="HR13" s="227">
        <f t="shared" ca="1" si="37"/>
        <v>2.3260085646186441</v>
      </c>
      <c r="HS13" s="227">
        <f t="shared" ca="1" si="37"/>
        <v>2.3260085646186441</v>
      </c>
      <c r="HT13" s="227">
        <f t="shared" ca="1" si="37"/>
        <v>2.3260085646186441</v>
      </c>
      <c r="HU13" s="227">
        <f t="shared" ca="1" si="37"/>
        <v>2.3260085646186441</v>
      </c>
      <c r="HV13" s="227">
        <f t="shared" ca="1" si="37"/>
        <v>2.3260085646186441</v>
      </c>
      <c r="HW13" s="227">
        <f t="shared" ca="1" si="37"/>
        <v>2.3260085646186441</v>
      </c>
      <c r="HX13" s="227">
        <f t="shared" ca="1" si="37"/>
        <v>2.3260085646186441</v>
      </c>
      <c r="HY13" s="227">
        <f t="shared" ca="1" si="37"/>
        <v>2.3260085646186441</v>
      </c>
      <c r="HZ13" s="227">
        <f t="shared" ca="1" si="37"/>
        <v>2.3260085646186441</v>
      </c>
      <c r="IA13" s="227">
        <f t="shared" ca="1" si="37"/>
        <v>2.3260085646186441</v>
      </c>
      <c r="IB13" s="227">
        <f t="shared" ca="1" si="37"/>
        <v>2.3260085646186441</v>
      </c>
      <c r="IC13" s="227">
        <f t="shared" ca="1" si="37"/>
        <v>2.3260085646186441</v>
      </c>
      <c r="ID13" s="227">
        <f t="shared" ca="1" si="37"/>
        <v>2.3260085646186441</v>
      </c>
      <c r="IE13" s="227">
        <f t="shared" ca="1" si="37"/>
        <v>2.3260085646186441</v>
      </c>
      <c r="IF13" s="227">
        <f t="shared" ca="1" si="37"/>
        <v>2.3260085646186441</v>
      </c>
      <c r="IG13" s="227">
        <f t="shared" ca="1" si="37"/>
        <v>2.3260085646186441</v>
      </c>
      <c r="IH13" s="227">
        <f t="shared" ca="1" si="37"/>
        <v>2.3260085646186441</v>
      </c>
      <c r="II13" s="229"/>
      <c r="IJ13" s="229"/>
      <c r="IK13" s="229"/>
      <c r="IL13" s="229"/>
      <c r="IM13" s="229"/>
      <c r="IN13" s="229"/>
    </row>
    <row r="14" spans="1:248" s="230" customFormat="1" x14ac:dyDescent="0.3">
      <c r="A14" s="226">
        <f t="shared" si="38"/>
        <v>6</v>
      </c>
      <c r="B14" s="227" cm="1">
        <f t="array" aca="1" ref="B14" ca="1">INDIRECT("'Cronograma de Desembolso'!"&amp;ADDRESS(8,A14+2))</f>
        <v>548.93802125000002</v>
      </c>
      <c r="C14" s="228">
        <f t="shared" si="23"/>
        <v>0</v>
      </c>
      <c r="D14" s="227">
        <f t="shared" si="23"/>
        <v>0</v>
      </c>
      <c r="E14" s="227">
        <f t="shared" si="23"/>
        <v>0</v>
      </c>
      <c r="F14" s="227">
        <f t="shared" si="23"/>
        <v>0</v>
      </c>
      <c r="G14" s="227">
        <f t="shared" si="23"/>
        <v>0</v>
      </c>
      <c r="H14" s="227">
        <f t="shared" ca="1" si="23"/>
        <v>2.3359064734042554</v>
      </c>
      <c r="I14" s="227">
        <f t="shared" ca="1" si="23"/>
        <v>2.3359064734042554</v>
      </c>
      <c r="J14" s="227">
        <f t="shared" ca="1" si="23"/>
        <v>2.3359064734042554</v>
      </c>
      <c r="K14" s="227">
        <f t="shared" ca="1" si="23"/>
        <v>2.3359064734042554</v>
      </c>
      <c r="L14" s="227">
        <f t="shared" ca="1" si="23"/>
        <v>2.3359064734042554</v>
      </c>
      <c r="M14" s="227">
        <f t="shared" ca="1" si="23"/>
        <v>2.3359064734042554</v>
      </c>
      <c r="N14" s="227">
        <f t="shared" ca="1" si="23"/>
        <v>2.3359064734042554</v>
      </c>
      <c r="O14" s="227">
        <f t="shared" ca="1" si="23"/>
        <v>2.3359064734042554</v>
      </c>
      <c r="P14" s="227">
        <f t="shared" ca="1" si="23"/>
        <v>2.3359064734042554</v>
      </c>
      <c r="Q14" s="227">
        <f t="shared" ca="1" si="23"/>
        <v>2.3359064734042554</v>
      </c>
      <c r="R14" s="227">
        <f t="shared" ca="1" si="23"/>
        <v>2.3359064734042554</v>
      </c>
      <c r="S14" s="227">
        <f t="shared" ca="1" si="24"/>
        <v>2.3359064734042554</v>
      </c>
      <c r="T14" s="227">
        <f t="shared" ca="1" si="24"/>
        <v>2.3359064734042554</v>
      </c>
      <c r="U14" s="227">
        <f t="shared" ca="1" si="24"/>
        <v>2.3359064734042554</v>
      </c>
      <c r="V14" s="227">
        <f t="shared" ca="1" si="24"/>
        <v>2.3359064734042554</v>
      </c>
      <c r="W14" s="227">
        <f t="shared" ca="1" si="24"/>
        <v>2.3359064734042554</v>
      </c>
      <c r="X14" s="227">
        <f t="shared" ca="1" si="24"/>
        <v>2.3359064734042554</v>
      </c>
      <c r="Y14" s="227">
        <f t="shared" ca="1" si="24"/>
        <v>2.3359064734042554</v>
      </c>
      <c r="Z14" s="227">
        <f t="shared" ca="1" si="24"/>
        <v>2.3359064734042554</v>
      </c>
      <c r="AA14" s="227">
        <f t="shared" ca="1" si="24"/>
        <v>2.3359064734042554</v>
      </c>
      <c r="AB14" s="227">
        <f t="shared" ca="1" si="24"/>
        <v>2.3359064734042554</v>
      </c>
      <c r="AC14" s="227">
        <f t="shared" ca="1" si="24"/>
        <v>2.3359064734042554</v>
      </c>
      <c r="AD14" s="227">
        <f t="shared" ca="1" si="24"/>
        <v>2.3359064734042554</v>
      </c>
      <c r="AE14" s="227">
        <f t="shared" ca="1" si="24"/>
        <v>2.3359064734042554</v>
      </c>
      <c r="AF14" s="227">
        <f t="shared" ca="1" si="24"/>
        <v>2.3359064734042554</v>
      </c>
      <c r="AG14" s="227">
        <f t="shared" ca="1" si="24"/>
        <v>2.3359064734042554</v>
      </c>
      <c r="AH14" s="227">
        <f t="shared" ca="1" si="24"/>
        <v>2.3359064734042554</v>
      </c>
      <c r="AI14" s="227">
        <f t="shared" ca="1" si="25"/>
        <v>2.3359064734042554</v>
      </c>
      <c r="AJ14" s="227">
        <f t="shared" ca="1" si="25"/>
        <v>2.3359064734042554</v>
      </c>
      <c r="AK14" s="227">
        <f t="shared" ca="1" si="25"/>
        <v>2.3359064734042554</v>
      </c>
      <c r="AL14" s="227">
        <f t="shared" ca="1" si="25"/>
        <v>2.3359064734042554</v>
      </c>
      <c r="AM14" s="227">
        <f t="shared" ca="1" si="25"/>
        <v>2.3359064734042554</v>
      </c>
      <c r="AN14" s="227">
        <f t="shared" ca="1" si="25"/>
        <v>2.3359064734042554</v>
      </c>
      <c r="AO14" s="227">
        <f t="shared" ca="1" si="25"/>
        <v>2.3359064734042554</v>
      </c>
      <c r="AP14" s="227">
        <f t="shared" ca="1" si="25"/>
        <v>2.3359064734042554</v>
      </c>
      <c r="AQ14" s="227">
        <f t="shared" ca="1" si="25"/>
        <v>2.3359064734042554</v>
      </c>
      <c r="AR14" s="227">
        <f t="shared" ca="1" si="25"/>
        <v>2.3359064734042554</v>
      </c>
      <c r="AS14" s="227">
        <f t="shared" ca="1" si="25"/>
        <v>2.3359064734042554</v>
      </c>
      <c r="AT14" s="227">
        <f t="shared" ca="1" si="25"/>
        <v>2.3359064734042554</v>
      </c>
      <c r="AU14" s="227">
        <f t="shared" ca="1" si="25"/>
        <v>2.3359064734042554</v>
      </c>
      <c r="AV14" s="227">
        <f t="shared" ca="1" si="25"/>
        <v>2.3359064734042554</v>
      </c>
      <c r="AW14" s="227">
        <f t="shared" ca="1" si="25"/>
        <v>2.3359064734042554</v>
      </c>
      <c r="AX14" s="227">
        <f t="shared" ca="1" si="25"/>
        <v>2.3359064734042554</v>
      </c>
      <c r="AY14" s="227">
        <f t="shared" ca="1" si="26"/>
        <v>2.3359064734042554</v>
      </c>
      <c r="AZ14" s="227">
        <f t="shared" ca="1" si="26"/>
        <v>2.3359064734042554</v>
      </c>
      <c r="BA14" s="227">
        <f t="shared" ca="1" si="26"/>
        <v>2.3359064734042554</v>
      </c>
      <c r="BB14" s="227">
        <f t="shared" ca="1" si="26"/>
        <v>2.3359064734042554</v>
      </c>
      <c r="BC14" s="227">
        <f t="shared" ca="1" si="26"/>
        <v>2.3359064734042554</v>
      </c>
      <c r="BD14" s="227">
        <f t="shared" ca="1" si="26"/>
        <v>2.3359064734042554</v>
      </c>
      <c r="BE14" s="227">
        <f t="shared" ca="1" si="26"/>
        <v>2.3359064734042554</v>
      </c>
      <c r="BF14" s="227">
        <f t="shared" ca="1" si="26"/>
        <v>2.3359064734042554</v>
      </c>
      <c r="BG14" s="227">
        <f t="shared" ca="1" si="26"/>
        <v>2.3359064734042554</v>
      </c>
      <c r="BH14" s="227">
        <f t="shared" ca="1" si="26"/>
        <v>2.3359064734042554</v>
      </c>
      <c r="BI14" s="227">
        <f t="shared" ca="1" si="26"/>
        <v>2.3359064734042554</v>
      </c>
      <c r="BJ14" s="227">
        <f t="shared" ca="1" si="26"/>
        <v>2.3359064734042554</v>
      </c>
      <c r="BK14" s="227">
        <f t="shared" ca="1" si="26"/>
        <v>2.3359064734042554</v>
      </c>
      <c r="BL14" s="227">
        <f t="shared" ca="1" si="26"/>
        <v>2.3359064734042554</v>
      </c>
      <c r="BM14" s="227">
        <f t="shared" ca="1" si="26"/>
        <v>2.3359064734042554</v>
      </c>
      <c r="BN14" s="227">
        <f t="shared" ca="1" si="26"/>
        <v>2.3359064734042554</v>
      </c>
      <c r="BO14" s="227">
        <f t="shared" ca="1" si="27"/>
        <v>2.3359064734042554</v>
      </c>
      <c r="BP14" s="227">
        <f t="shared" ca="1" si="27"/>
        <v>2.3359064734042554</v>
      </c>
      <c r="BQ14" s="227">
        <f t="shared" ca="1" si="27"/>
        <v>2.3359064734042554</v>
      </c>
      <c r="BR14" s="227">
        <f t="shared" ca="1" si="27"/>
        <v>2.3359064734042554</v>
      </c>
      <c r="BS14" s="227">
        <f t="shared" ca="1" si="27"/>
        <v>2.3359064734042554</v>
      </c>
      <c r="BT14" s="227">
        <f t="shared" ca="1" si="27"/>
        <v>2.3359064734042554</v>
      </c>
      <c r="BU14" s="227">
        <f t="shared" ca="1" si="27"/>
        <v>2.3359064734042554</v>
      </c>
      <c r="BV14" s="227">
        <f t="shared" ca="1" si="27"/>
        <v>2.3359064734042554</v>
      </c>
      <c r="BW14" s="227">
        <f t="shared" ca="1" si="27"/>
        <v>2.3359064734042554</v>
      </c>
      <c r="BX14" s="227">
        <f t="shared" ca="1" si="27"/>
        <v>2.3359064734042554</v>
      </c>
      <c r="BY14" s="227">
        <f t="shared" ca="1" si="27"/>
        <v>2.3359064734042554</v>
      </c>
      <c r="BZ14" s="227">
        <f t="shared" ca="1" si="27"/>
        <v>2.3359064734042554</v>
      </c>
      <c r="CA14" s="227">
        <f t="shared" ca="1" si="27"/>
        <v>2.3359064734042554</v>
      </c>
      <c r="CB14" s="227">
        <f t="shared" ca="1" si="27"/>
        <v>2.3359064734042554</v>
      </c>
      <c r="CC14" s="227">
        <f t="shared" ca="1" si="27"/>
        <v>2.3359064734042554</v>
      </c>
      <c r="CD14" s="227">
        <f t="shared" ca="1" si="27"/>
        <v>2.3359064734042554</v>
      </c>
      <c r="CE14" s="227">
        <f t="shared" ca="1" si="28"/>
        <v>2.3359064734042554</v>
      </c>
      <c r="CF14" s="227">
        <f t="shared" ca="1" si="28"/>
        <v>2.3359064734042554</v>
      </c>
      <c r="CG14" s="227">
        <f t="shared" ca="1" si="28"/>
        <v>2.3359064734042554</v>
      </c>
      <c r="CH14" s="227">
        <f t="shared" ca="1" si="28"/>
        <v>2.3359064734042554</v>
      </c>
      <c r="CI14" s="227">
        <f t="shared" ca="1" si="28"/>
        <v>2.3359064734042554</v>
      </c>
      <c r="CJ14" s="227">
        <f t="shared" ca="1" si="28"/>
        <v>2.3359064734042554</v>
      </c>
      <c r="CK14" s="227">
        <f t="shared" ca="1" si="28"/>
        <v>2.3359064734042554</v>
      </c>
      <c r="CL14" s="227">
        <f t="shared" ca="1" si="28"/>
        <v>2.3359064734042554</v>
      </c>
      <c r="CM14" s="227">
        <f t="shared" ca="1" si="28"/>
        <v>2.3359064734042554</v>
      </c>
      <c r="CN14" s="227">
        <f t="shared" ca="1" si="28"/>
        <v>2.3359064734042554</v>
      </c>
      <c r="CO14" s="227">
        <f t="shared" ca="1" si="28"/>
        <v>2.3359064734042554</v>
      </c>
      <c r="CP14" s="227">
        <f t="shared" ca="1" si="28"/>
        <v>2.3359064734042554</v>
      </c>
      <c r="CQ14" s="227">
        <f t="shared" ca="1" si="28"/>
        <v>2.3359064734042554</v>
      </c>
      <c r="CR14" s="227">
        <f t="shared" ca="1" si="28"/>
        <v>2.3359064734042554</v>
      </c>
      <c r="CS14" s="227">
        <f t="shared" ca="1" si="28"/>
        <v>2.3359064734042554</v>
      </c>
      <c r="CT14" s="227">
        <f t="shared" ca="1" si="28"/>
        <v>2.3359064734042554</v>
      </c>
      <c r="CU14" s="227">
        <f t="shared" ca="1" si="29"/>
        <v>2.3359064734042554</v>
      </c>
      <c r="CV14" s="227">
        <f t="shared" ca="1" si="29"/>
        <v>2.3359064734042554</v>
      </c>
      <c r="CW14" s="227">
        <f t="shared" ca="1" si="29"/>
        <v>2.3359064734042554</v>
      </c>
      <c r="CX14" s="227">
        <f t="shared" ca="1" si="29"/>
        <v>2.3359064734042554</v>
      </c>
      <c r="CY14" s="227">
        <f t="shared" ca="1" si="29"/>
        <v>2.3359064734042554</v>
      </c>
      <c r="CZ14" s="227">
        <f t="shared" ca="1" si="29"/>
        <v>2.3359064734042554</v>
      </c>
      <c r="DA14" s="227">
        <f t="shared" ca="1" si="29"/>
        <v>2.3359064734042554</v>
      </c>
      <c r="DB14" s="227">
        <f t="shared" ca="1" si="29"/>
        <v>2.3359064734042554</v>
      </c>
      <c r="DC14" s="227">
        <f t="shared" ca="1" si="29"/>
        <v>2.3359064734042554</v>
      </c>
      <c r="DD14" s="227">
        <f t="shared" ca="1" si="29"/>
        <v>2.3359064734042554</v>
      </c>
      <c r="DE14" s="227">
        <f t="shared" ca="1" si="29"/>
        <v>2.3359064734042554</v>
      </c>
      <c r="DF14" s="227">
        <f t="shared" ca="1" si="29"/>
        <v>2.3359064734042554</v>
      </c>
      <c r="DG14" s="227">
        <f t="shared" ca="1" si="29"/>
        <v>2.3359064734042554</v>
      </c>
      <c r="DH14" s="227">
        <f t="shared" ca="1" si="29"/>
        <v>2.3359064734042554</v>
      </c>
      <c r="DI14" s="227">
        <f t="shared" ca="1" si="29"/>
        <v>2.3359064734042554</v>
      </c>
      <c r="DJ14" s="227">
        <f t="shared" ca="1" si="29"/>
        <v>2.3359064734042554</v>
      </c>
      <c r="DK14" s="227">
        <f t="shared" ca="1" si="30"/>
        <v>2.3359064734042554</v>
      </c>
      <c r="DL14" s="227">
        <f t="shared" ca="1" si="30"/>
        <v>2.3359064734042554</v>
      </c>
      <c r="DM14" s="227">
        <f t="shared" ca="1" si="30"/>
        <v>2.3359064734042554</v>
      </c>
      <c r="DN14" s="227">
        <f t="shared" ca="1" si="30"/>
        <v>2.3359064734042554</v>
      </c>
      <c r="DO14" s="227">
        <f t="shared" ca="1" si="30"/>
        <v>2.3359064734042554</v>
      </c>
      <c r="DP14" s="227">
        <f t="shared" ca="1" si="30"/>
        <v>2.3359064734042554</v>
      </c>
      <c r="DQ14" s="227">
        <f t="shared" ca="1" si="30"/>
        <v>2.3359064734042554</v>
      </c>
      <c r="DR14" s="227">
        <f t="shared" ca="1" si="30"/>
        <v>2.3359064734042554</v>
      </c>
      <c r="DS14" s="227">
        <f t="shared" ca="1" si="30"/>
        <v>2.3359064734042554</v>
      </c>
      <c r="DT14" s="227">
        <f t="shared" ca="1" si="30"/>
        <v>2.3359064734042554</v>
      </c>
      <c r="DU14" s="227">
        <f t="shared" ca="1" si="30"/>
        <v>2.3359064734042554</v>
      </c>
      <c r="DV14" s="227">
        <f t="shared" ca="1" si="30"/>
        <v>2.3359064734042554</v>
      </c>
      <c r="DW14" s="227">
        <f t="shared" ca="1" si="30"/>
        <v>2.3359064734042554</v>
      </c>
      <c r="DX14" s="227">
        <f t="shared" ca="1" si="30"/>
        <v>2.3359064734042554</v>
      </c>
      <c r="DY14" s="227">
        <f t="shared" ca="1" si="30"/>
        <v>2.3359064734042554</v>
      </c>
      <c r="DZ14" s="227">
        <f t="shared" ca="1" si="30"/>
        <v>2.3359064734042554</v>
      </c>
      <c r="EA14" s="227">
        <f t="shared" ca="1" si="31"/>
        <v>2.3359064734042554</v>
      </c>
      <c r="EB14" s="227">
        <f t="shared" ca="1" si="31"/>
        <v>2.3359064734042554</v>
      </c>
      <c r="EC14" s="227">
        <f t="shared" ca="1" si="31"/>
        <v>2.3359064734042554</v>
      </c>
      <c r="ED14" s="227">
        <f t="shared" ca="1" si="31"/>
        <v>2.3359064734042554</v>
      </c>
      <c r="EE14" s="227">
        <f t="shared" ca="1" si="31"/>
        <v>2.3359064734042554</v>
      </c>
      <c r="EF14" s="227">
        <f t="shared" ca="1" si="31"/>
        <v>2.3359064734042554</v>
      </c>
      <c r="EG14" s="227">
        <f t="shared" ca="1" si="31"/>
        <v>2.3359064734042554</v>
      </c>
      <c r="EH14" s="227">
        <f t="shared" ca="1" si="31"/>
        <v>2.3359064734042554</v>
      </c>
      <c r="EI14" s="227">
        <f t="shared" ca="1" si="31"/>
        <v>2.3359064734042554</v>
      </c>
      <c r="EJ14" s="227">
        <f t="shared" ca="1" si="31"/>
        <v>2.3359064734042554</v>
      </c>
      <c r="EK14" s="227">
        <f t="shared" ca="1" si="31"/>
        <v>2.3359064734042554</v>
      </c>
      <c r="EL14" s="227">
        <f t="shared" ca="1" si="31"/>
        <v>2.3359064734042554</v>
      </c>
      <c r="EM14" s="227">
        <f t="shared" ca="1" si="31"/>
        <v>2.3359064734042554</v>
      </c>
      <c r="EN14" s="227">
        <f t="shared" ca="1" si="31"/>
        <v>2.3359064734042554</v>
      </c>
      <c r="EO14" s="227">
        <f t="shared" ca="1" si="31"/>
        <v>2.3359064734042554</v>
      </c>
      <c r="EP14" s="227">
        <f t="shared" ca="1" si="31"/>
        <v>2.3359064734042554</v>
      </c>
      <c r="EQ14" s="227">
        <f t="shared" ca="1" si="32"/>
        <v>2.3359064734042554</v>
      </c>
      <c r="ER14" s="227">
        <f t="shared" ca="1" si="32"/>
        <v>2.3359064734042554</v>
      </c>
      <c r="ES14" s="227">
        <f t="shared" ca="1" si="32"/>
        <v>2.3359064734042554</v>
      </c>
      <c r="ET14" s="227">
        <f t="shared" ca="1" si="32"/>
        <v>2.3359064734042554</v>
      </c>
      <c r="EU14" s="227">
        <f t="shared" ca="1" si="32"/>
        <v>2.3359064734042554</v>
      </c>
      <c r="EV14" s="227">
        <f t="shared" ca="1" si="32"/>
        <v>2.3359064734042554</v>
      </c>
      <c r="EW14" s="227">
        <f t="shared" ca="1" si="32"/>
        <v>2.3359064734042554</v>
      </c>
      <c r="EX14" s="227">
        <f t="shared" ca="1" si="32"/>
        <v>2.3359064734042554</v>
      </c>
      <c r="EY14" s="227">
        <f t="shared" ca="1" si="32"/>
        <v>2.3359064734042554</v>
      </c>
      <c r="EZ14" s="227">
        <f t="shared" ca="1" si="32"/>
        <v>2.3359064734042554</v>
      </c>
      <c r="FA14" s="227">
        <f t="shared" ca="1" si="32"/>
        <v>2.3359064734042554</v>
      </c>
      <c r="FB14" s="227">
        <f t="shared" ca="1" si="32"/>
        <v>2.3359064734042554</v>
      </c>
      <c r="FC14" s="227">
        <f t="shared" ca="1" si="32"/>
        <v>2.3359064734042554</v>
      </c>
      <c r="FD14" s="227">
        <f t="shared" ca="1" si="32"/>
        <v>2.3359064734042554</v>
      </c>
      <c r="FE14" s="227">
        <f t="shared" ca="1" si="32"/>
        <v>2.3359064734042554</v>
      </c>
      <c r="FF14" s="227">
        <f t="shared" ca="1" si="32"/>
        <v>2.3359064734042554</v>
      </c>
      <c r="FG14" s="227">
        <f t="shared" ca="1" si="33"/>
        <v>2.3359064734042554</v>
      </c>
      <c r="FH14" s="227">
        <f t="shared" ca="1" si="33"/>
        <v>2.3359064734042554</v>
      </c>
      <c r="FI14" s="227">
        <f t="shared" ca="1" si="33"/>
        <v>2.3359064734042554</v>
      </c>
      <c r="FJ14" s="227">
        <f t="shared" ca="1" si="33"/>
        <v>2.3359064734042554</v>
      </c>
      <c r="FK14" s="227">
        <f t="shared" ca="1" si="33"/>
        <v>2.3359064734042554</v>
      </c>
      <c r="FL14" s="227">
        <f t="shared" ca="1" si="33"/>
        <v>2.3359064734042554</v>
      </c>
      <c r="FM14" s="227">
        <f t="shared" ca="1" si="33"/>
        <v>2.3359064734042554</v>
      </c>
      <c r="FN14" s="227">
        <f t="shared" ca="1" si="33"/>
        <v>2.3359064734042554</v>
      </c>
      <c r="FO14" s="227">
        <f t="shared" ca="1" si="33"/>
        <v>2.3359064734042554</v>
      </c>
      <c r="FP14" s="227">
        <f t="shared" ca="1" si="33"/>
        <v>2.3359064734042554</v>
      </c>
      <c r="FQ14" s="227">
        <f t="shared" ca="1" si="33"/>
        <v>2.3359064734042554</v>
      </c>
      <c r="FR14" s="227">
        <f t="shared" ca="1" si="33"/>
        <v>2.3359064734042554</v>
      </c>
      <c r="FS14" s="227">
        <f t="shared" ca="1" si="33"/>
        <v>2.3359064734042554</v>
      </c>
      <c r="FT14" s="227">
        <f t="shared" ca="1" si="33"/>
        <v>2.3359064734042554</v>
      </c>
      <c r="FU14" s="227">
        <f t="shared" ca="1" si="33"/>
        <v>2.3359064734042554</v>
      </c>
      <c r="FV14" s="227">
        <f t="shared" ca="1" si="33"/>
        <v>2.3359064734042554</v>
      </c>
      <c r="FW14" s="227">
        <f t="shared" ca="1" si="34"/>
        <v>2.3359064734042554</v>
      </c>
      <c r="FX14" s="227">
        <f t="shared" ca="1" si="34"/>
        <v>2.3359064734042554</v>
      </c>
      <c r="FY14" s="227">
        <f t="shared" ca="1" si="34"/>
        <v>2.3359064734042554</v>
      </c>
      <c r="FZ14" s="227">
        <f t="shared" ca="1" si="34"/>
        <v>2.3359064734042554</v>
      </c>
      <c r="GA14" s="227">
        <f t="shared" ca="1" si="34"/>
        <v>2.3359064734042554</v>
      </c>
      <c r="GB14" s="227">
        <f t="shared" ca="1" si="34"/>
        <v>2.3359064734042554</v>
      </c>
      <c r="GC14" s="227">
        <f t="shared" ca="1" si="34"/>
        <v>2.3359064734042554</v>
      </c>
      <c r="GD14" s="227">
        <f t="shared" ca="1" si="34"/>
        <v>2.3359064734042554</v>
      </c>
      <c r="GE14" s="227">
        <f t="shared" ca="1" si="34"/>
        <v>2.3359064734042554</v>
      </c>
      <c r="GF14" s="227">
        <f t="shared" ca="1" si="34"/>
        <v>2.3359064734042554</v>
      </c>
      <c r="GG14" s="227">
        <f t="shared" ca="1" si="34"/>
        <v>2.3359064734042554</v>
      </c>
      <c r="GH14" s="227">
        <f t="shared" ca="1" si="34"/>
        <v>2.3359064734042554</v>
      </c>
      <c r="GI14" s="227">
        <f t="shared" ca="1" si="34"/>
        <v>2.3359064734042554</v>
      </c>
      <c r="GJ14" s="227">
        <f t="shared" ca="1" si="34"/>
        <v>2.3359064734042554</v>
      </c>
      <c r="GK14" s="227">
        <f t="shared" ca="1" si="34"/>
        <v>2.3359064734042554</v>
      </c>
      <c r="GL14" s="227">
        <f t="shared" ca="1" si="34"/>
        <v>2.3359064734042554</v>
      </c>
      <c r="GM14" s="227">
        <f t="shared" ca="1" si="37"/>
        <v>2.3359064734042554</v>
      </c>
      <c r="GN14" s="227">
        <f t="shared" ca="1" si="37"/>
        <v>2.3359064734042554</v>
      </c>
      <c r="GO14" s="227">
        <f t="shared" ca="1" si="37"/>
        <v>2.3359064734042554</v>
      </c>
      <c r="GP14" s="227">
        <f t="shared" ca="1" si="37"/>
        <v>2.3359064734042554</v>
      </c>
      <c r="GQ14" s="227">
        <f t="shared" ca="1" si="37"/>
        <v>2.3359064734042554</v>
      </c>
      <c r="GR14" s="227">
        <f t="shared" ca="1" si="37"/>
        <v>2.3359064734042554</v>
      </c>
      <c r="GS14" s="227">
        <f t="shared" ca="1" si="37"/>
        <v>2.3359064734042554</v>
      </c>
      <c r="GT14" s="227">
        <f t="shared" ca="1" si="37"/>
        <v>2.3359064734042554</v>
      </c>
      <c r="GU14" s="227">
        <f t="shared" ca="1" si="37"/>
        <v>2.3359064734042554</v>
      </c>
      <c r="GV14" s="227">
        <f t="shared" ca="1" si="37"/>
        <v>2.3359064734042554</v>
      </c>
      <c r="GW14" s="227">
        <f t="shared" ca="1" si="37"/>
        <v>2.3359064734042554</v>
      </c>
      <c r="GX14" s="227">
        <f t="shared" ca="1" si="37"/>
        <v>2.3359064734042554</v>
      </c>
      <c r="GY14" s="227">
        <f t="shared" ca="1" si="37"/>
        <v>2.3359064734042554</v>
      </c>
      <c r="GZ14" s="227">
        <f t="shared" ca="1" si="37"/>
        <v>2.3359064734042554</v>
      </c>
      <c r="HA14" s="227">
        <f t="shared" ca="1" si="37"/>
        <v>2.3359064734042554</v>
      </c>
      <c r="HB14" s="227">
        <f t="shared" ca="1" si="37"/>
        <v>2.3359064734042554</v>
      </c>
      <c r="HC14" s="227">
        <f t="shared" ca="1" si="37"/>
        <v>2.3359064734042554</v>
      </c>
      <c r="HD14" s="227">
        <f t="shared" ca="1" si="37"/>
        <v>2.3359064734042554</v>
      </c>
      <c r="HE14" s="227">
        <f t="shared" ca="1" si="37"/>
        <v>2.3359064734042554</v>
      </c>
      <c r="HF14" s="227">
        <f t="shared" ca="1" si="37"/>
        <v>2.3359064734042554</v>
      </c>
      <c r="HG14" s="227">
        <f t="shared" ca="1" si="37"/>
        <v>2.3359064734042554</v>
      </c>
      <c r="HH14" s="227">
        <f t="shared" ca="1" si="37"/>
        <v>2.3359064734042554</v>
      </c>
      <c r="HI14" s="227">
        <f t="shared" ca="1" si="37"/>
        <v>2.3359064734042554</v>
      </c>
      <c r="HJ14" s="227">
        <f t="shared" ca="1" si="37"/>
        <v>2.3359064734042554</v>
      </c>
      <c r="HK14" s="227">
        <f t="shared" ca="1" si="37"/>
        <v>2.3359064734042554</v>
      </c>
      <c r="HL14" s="227">
        <f t="shared" ca="1" si="37"/>
        <v>2.3359064734042554</v>
      </c>
      <c r="HM14" s="227">
        <f t="shared" ca="1" si="37"/>
        <v>2.3359064734042554</v>
      </c>
      <c r="HN14" s="227">
        <f t="shared" ca="1" si="37"/>
        <v>2.3359064734042554</v>
      </c>
      <c r="HO14" s="227">
        <f t="shared" ca="1" si="37"/>
        <v>2.3359064734042554</v>
      </c>
      <c r="HP14" s="227">
        <f t="shared" ca="1" si="37"/>
        <v>2.3359064734042554</v>
      </c>
      <c r="HQ14" s="227">
        <f t="shared" ca="1" si="37"/>
        <v>2.3359064734042554</v>
      </c>
      <c r="HR14" s="227">
        <f t="shared" ca="1" si="37"/>
        <v>2.3359064734042554</v>
      </c>
      <c r="HS14" s="227">
        <f t="shared" ca="1" si="37"/>
        <v>2.3359064734042554</v>
      </c>
      <c r="HT14" s="227">
        <f t="shared" ca="1" si="37"/>
        <v>2.3359064734042554</v>
      </c>
      <c r="HU14" s="227">
        <f t="shared" ca="1" si="37"/>
        <v>2.3359064734042554</v>
      </c>
      <c r="HV14" s="227">
        <f t="shared" ca="1" si="37"/>
        <v>2.3359064734042554</v>
      </c>
      <c r="HW14" s="227">
        <f t="shared" ca="1" si="37"/>
        <v>2.3359064734042554</v>
      </c>
      <c r="HX14" s="227">
        <f t="shared" ca="1" si="37"/>
        <v>2.3359064734042554</v>
      </c>
      <c r="HY14" s="227">
        <f t="shared" ca="1" si="37"/>
        <v>2.3359064734042554</v>
      </c>
      <c r="HZ14" s="227">
        <f t="shared" ca="1" si="37"/>
        <v>2.3359064734042554</v>
      </c>
      <c r="IA14" s="227">
        <f t="shared" ca="1" si="37"/>
        <v>2.3359064734042554</v>
      </c>
      <c r="IB14" s="227">
        <f t="shared" ca="1" si="37"/>
        <v>2.3359064734042554</v>
      </c>
      <c r="IC14" s="227">
        <f t="shared" ca="1" si="37"/>
        <v>2.3359064734042554</v>
      </c>
      <c r="ID14" s="227">
        <f t="shared" ca="1" si="37"/>
        <v>2.3359064734042554</v>
      </c>
      <c r="IE14" s="227">
        <f t="shared" ca="1" si="37"/>
        <v>2.3359064734042554</v>
      </c>
      <c r="IF14" s="227">
        <f t="shared" ca="1" si="37"/>
        <v>2.3359064734042554</v>
      </c>
      <c r="IG14" s="227">
        <f t="shared" ca="1" si="37"/>
        <v>2.3359064734042554</v>
      </c>
      <c r="IH14" s="227">
        <f t="shared" ca="1" si="37"/>
        <v>2.3359064734042554</v>
      </c>
      <c r="II14" s="229"/>
      <c r="IJ14" s="229"/>
      <c r="IK14" s="229"/>
      <c r="IL14" s="229"/>
      <c r="IM14" s="229"/>
      <c r="IN14" s="229"/>
    </row>
    <row r="15" spans="1:248" s="230" customFormat="1" x14ac:dyDescent="0.3">
      <c r="A15" s="226">
        <f t="shared" si="38"/>
        <v>7</v>
      </c>
      <c r="B15" s="227" cm="1">
        <f t="array" aca="1" ref="B15" ca="1">INDIRECT("'Cronograma de Desembolso'!"&amp;ADDRESS(8,A15+2))</f>
        <v>519.72015124999996</v>
      </c>
      <c r="C15" s="228">
        <f t="shared" si="23"/>
        <v>0</v>
      </c>
      <c r="D15" s="227">
        <f t="shared" si="23"/>
        <v>0</v>
      </c>
      <c r="E15" s="227">
        <f t="shared" si="23"/>
        <v>0</v>
      </c>
      <c r="F15" s="227">
        <f t="shared" si="23"/>
        <v>0</v>
      </c>
      <c r="G15" s="227">
        <f t="shared" si="23"/>
        <v>0</v>
      </c>
      <c r="H15" s="227">
        <f t="shared" si="23"/>
        <v>0</v>
      </c>
      <c r="I15" s="227">
        <f t="shared" ca="1" si="23"/>
        <v>2.2210262873931623</v>
      </c>
      <c r="J15" s="227">
        <f t="shared" ca="1" si="23"/>
        <v>2.2210262873931623</v>
      </c>
      <c r="K15" s="227">
        <f t="shared" ca="1" si="23"/>
        <v>2.2210262873931623</v>
      </c>
      <c r="L15" s="227">
        <f t="shared" ca="1" si="23"/>
        <v>2.2210262873931623</v>
      </c>
      <c r="M15" s="227">
        <f t="shared" ca="1" si="23"/>
        <v>2.2210262873931623</v>
      </c>
      <c r="N15" s="227">
        <f t="shared" ca="1" si="23"/>
        <v>2.2210262873931623</v>
      </c>
      <c r="O15" s="227">
        <f t="shared" ca="1" si="23"/>
        <v>2.2210262873931623</v>
      </c>
      <c r="P15" s="227">
        <f t="shared" ca="1" si="23"/>
        <v>2.2210262873931623</v>
      </c>
      <c r="Q15" s="227">
        <f t="shared" ca="1" si="23"/>
        <v>2.2210262873931623</v>
      </c>
      <c r="R15" s="227">
        <f t="shared" ca="1" si="23"/>
        <v>2.2210262873931623</v>
      </c>
      <c r="S15" s="227">
        <f t="shared" ca="1" si="24"/>
        <v>2.2210262873931623</v>
      </c>
      <c r="T15" s="227">
        <f t="shared" ca="1" si="24"/>
        <v>2.2210262873931623</v>
      </c>
      <c r="U15" s="227">
        <f t="shared" ca="1" si="24"/>
        <v>2.2210262873931623</v>
      </c>
      <c r="V15" s="227">
        <f t="shared" ca="1" si="24"/>
        <v>2.2210262873931623</v>
      </c>
      <c r="W15" s="227">
        <f t="shared" ca="1" si="24"/>
        <v>2.2210262873931623</v>
      </c>
      <c r="X15" s="227">
        <f t="shared" ca="1" si="24"/>
        <v>2.2210262873931623</v>
      </c>
      <c r="Y15" s="227">
        <f t="shared" ca="1" si="24"/>
        <v>2.2210262873931623</v>
      </c>
      <c r="Z15" s="227">
        <f t="shared" ca="1" si="24"/>
        <v>2.2210262873931623</v>
      </c>
      <c r="AA15" s="227">
        <f t="shared" ca="1" si="24"/>
        <v>2.2210262873931623</v>
      </c>
      <c r="AB15" s="227">
        <f t="shared" ca="1" si="24"/>
        <v>2.2210262873931623</v>
      </c>
      <c r="AC15" s="227">
        <f t="shared" ca="1" si="24"/>
        <v>2.2210262873931623</v>
      </c>
      <c r="AD15" s="227">
        <f t="shared" ca="1" si="24"/>
        <v>2.2210262873931623</v>
      </c>
      <c r="AE15" s="227">
        <f t="shared" ca="1" si="24"/>
        <v>2.2210262873931623</v>
      </c>
      <c r="AF15" s="227">
        <f t="shared" ca="1" si="24"/>
        <v>2.2210262873931623</v>
      </c>
      <c r="AG15" s="227">
        <f t="shared" ca="1" si="24"/>
        <v>2.2210262873931623</v>
      </c>
      <c r="AH15" s="227">
        <f t="shared" ca="1" si="24"/>
        <v>2.2210262873931623</v>
      </c>
      <c r="AI15" s="227">
        <f t="shared" ca="1" si="25"/>
        <v>2.2210262873931623</v>
      </c>
      <c r="AJ15" s="227">
        <f t="shared" ca="1" si="25"/>
        <v>2.2210262873931623</v>
      </c>
      <c r="AK15" s="227">
        <f t="shared" ca="1" si="25"/>
        <v>2.2210262873931623</v>
      </c>
      <c r="AL15" s="227">
        <f t="shared" ca="1" si="25"/>
        <v>2.2210262873931623</v>
      </c>
      <c r="AM15" s="227">
        <f t="shared" ca="1" si="25"/>
        <v>2.2210262873931623</v>
      </c>
      <c r="AN15" s="227">
        <f t="shared" ca="1" si="25"/>
        <v>2.2210262873931623</v>
      </c>
      <c r="AO15" s="227">
        <f t="shared" ca="1" si="25"/>
        <v>2.2210262873931623</v>
      </c>
      <c r="AP15" s="227">
        <f t="shared" ca="1" si="25"/>
        <v>2.2210262873931623</v>
      </c>
      <c r="AQ15" s="227">
        <f t="shared" ca="1" si="25"/>
        <v>2.2210262873931623</v>
      </c>
      <c r="AR15" s="227">
        <f t="shared" ca="1" si="25"/>
        <v>2.2210262873931623</v>
      </c>
      <c r="AS15" s="227">
        <f t="shared" ca="1" si="25"/>
        <v>2.2210262873931623</v>
      </c>
      <c r="AT15" s="227">
        <f t="shared" ca="1" si="25"/>
        <v>2.2210262873931623</v>
      </c>
      <c r="AU15" s="227">
        <f t="shared" ca="1" si="25"/>
        <v>2.2210262873931623</v>
      </c>
      <c r="AV15" s="227">
        <f t="shared" ca="1" si="25"/>
        <v>2.2210262873931623</v>
      </c>
      <c r="AW15" s="227">
        <f t="shared" ca="1" si="25"/>
        <v>2.2210262873931623</v>
      </c>
      <c r="AX15" s="227">
        <f t="shared" ca="1" si="25"/>
        <v>2.2210262873931623</v>
      </c>
      <c r="AY15" s="227">
        <f t="shared" ca="1" si="26"/>
        <v>2.2210262873931623</v>
      </c>
      <c r="AZ15" s="227">
        <f t="shared" ca="1" si="26"/>
        <v>2.2210262873931623</v>
      </c>
      <c r="BA15" s="227">
        <f t="shared" ca="1" si="26"/>
        <v>2.2210262873931623</v>
      </c>
      <c r="BB15" s="227">
        <f t="shared" ca="1" si="26"/>
        <v>2.2210262873931623</v>
      </c>
      <c r="BC15" s="227">
        <f t="shared" ca="1" si="26"/>
        <v>2.2210262873931623</v>
      </c>
      <c r="BD15" s="227">
        <f t="shared" ca="1" si="26"/>
        <v>2.2210262873931623</v>
      </c>
      <c r="BE15" s="227">
        <f t="shared" ca="1" si="26"/>
        <v>2.2210262873931623</v>
      </c>
      <c r="BF15" s="227">
        <f t="shared" ca="1" si="26"/>
        <v>2.2210262873931623</v>
      </c>
      <c r="BG15" s="227">
        <f t="shared" ca="1" si="26"/>
        <v>2.2210262873931623</v>
      </c>
      <c r="BH15" s="227">
        <f t="shared" ca="1" si="26"/>
        <v>2.2210262873931623</v>
      </c>
      <c r="BI15" s="227">
        <f t="shared" ca="1" si="26"/>
        <v>2.2210262873931623</v>
      </c>
      <c r="BJ15" s="227">
        <f t="shared" ca="1" si="26"/>
        <v>2.2210262873931623</v>
      </c>
      <c r="BK15" s="227">
        <f t="shared" ca="1" si="26"/>
        <v>2.2210262873931623</v>
      </c>
      <c r="BL15" s="227">
        <f t="shared" ca="1" si="26"/>
        <v>2.2210262873931623</v>
      </c>
      <c r="BM15" s="227">
        <f t="shared" ca="1" si="26"/>
        <v>2.2210262873931623</v>
      </c>
      <c r="BN15" s="227">
        <f t="shared" ca="1" si="26"/>
        <v>2.2210262873931623</v>
      </c>
      <c r="BO15" s="227">
        <f t="shared" ca="1" si="27"/>
        <v>2.2210262873931623</v>
      </c>
      <c r="BP15" s="227">
        <f t="shared" ca="1" si="27"/>
        <v>2.2210262873931623</v>
      </c>
      <c r="BQ15" s="227">
        <f t="shared" ca="1" si="27"/>
        <v>2.2210262873931623</v>
      </c>
      <c r="BR15" s="227">
        <f t="shared" ca="1" si="27"/>
        <v>2.2210262873931623</v>
      </c>
      <c r="BS15" s="227">
        <f t="shared" ca="1" si="27"/>
        <v>2.2210262873931623</v>
      </c>
      <c r="BT15" s="227">
        <f t="shared" ca="1" si="27"/>
        <v>2.2210262873931623</v>
      </c>
      <c r="BU15" s="227">
        <f t="shared" ca="1" si="27"/>
        <v>2.2210262873931623</v>
      </c>
      <c r="BV15" s="227">
        <f t="shared" ca="1" si="27"/>
        <v>2.2210262873931623</v>
      </c>
      <c r="BW15" s="227">
        <f t="shared" ca="1" si="27"/>
        <v>2.2210262873931623</v>
      </c>
      <c r="BX15" s="227">
        <f t="shared" ca="1" si="27"/>
        <v>2.2210262873931623</v>
      </c>
      <c r="BY15" s="227">
        <f t="shared" ca="1" si="27"/>
        <v>2.2210262873931623</v>
      </c>
      <c r="BZ15" s="227">
        <f t="shared" ca="1" si="27"/>
        <v>2.2210262873931623</v>
      </c>
      <c r="CA15" s="227">
        <f t="shared" ca="1" si="27"/>
        <v>2.2210262873931623</v>
      </c>
      <c r="CB15" s="227">
        <f t="shared" ca="1" si="27"/>
        <v>2.2210262873931623</v>
      </c>
      <c r="CC15" s="227">
        <f t="shared" ca="1" si="27"/>
        <v>2.2210262873931623</v>
      </c>
      <c r="CD15" s="227">
        <f t="shared" ca="1" si="27"/>
        <v>2.2210262873931623</v>
      </c>
      <c r="CE15" s="227">
        <f t="shared" ca="1" si="28"/>
        <v>2.2210262873931623</v>
      </c>
      <c r="CF15" s="227">
        <f t="shared" ca="1" si="28"/>
        <v>2.2210262873931623</v>
      </c>
      <c r="CG15" s="227">
        <f t="shared" ca="1" si="28"/>
        <v>2.2210262873931623</v>
      </c>
      <c r="CH15" s="227">
        <f t="shared" ca="1" si="28"/>
        <v>2.2210262873931623</v>
      </c>
      <c r="CI15" s="227">
        <f t="shared" ca="1" si="28"/>
        <v>2.2210262873931623</v>
      </c>
      <c r="CJ15" s="227">
        <f t="shared" ca="1" si="28"/>
        <v>2.2210262873931623</v>
      </c>
      <c r="CK15" s="227">
        <f t="shared" ca="1" si="28"/>
        <v>2.2210262873931623</v>
      </c>
      <c r="CL15" s="227">
        <f t="shared" ca="1" si="28"/>
        <v>2.2210262873931623</v>
      </c>
      <c r="CM15" s="227">
        <f t="shared" ca="1" si="28"/>
        <v>2.2210262873931623</v>
      </c>
      <c r="CN15" s="227">
        <f t="shared" ca="1" si="28"/>
        <v>2.2210262873931623</v>
      </c>
      <c r="CO15" s="227">
        <f t="shared" ca="1" si="28"/>
        <v>2.2210262873931623</v>
      </c>
      <c r="CP15" s="227">
        <f t="shared" ca="1" si="28"/>
        <v>2.2210262873931623</v>
      </c>
      <c r="CQ15" s="227">
        <f t="shared" ca="1" si="28"/>
        <v>2.2210262873931623</v>
      </c>
      <c r="CR15" s="227">
        <f t="shared" ca="1" si="28"/>
        <v>2.2210262873931623</v>
      </c>
      <c r="CS15" s="227">
        <f t="shared" ca="1" si="28"/>
        <v>2.2210262873931623</v>
      </c>
      <c r="CT15" s="227">
        <f t="shared" ca="1" si="28"/>
        <v>2.2210262873931623</v>
      </c>
      <c r="CU15" s="227">
        <f t="shared" ca="1" si="29"/>
        <v>2.2210262873931623</v>
      </c>
      <c r="CV15" s="227">
        <f t="shared" ca="1" si="29"/>
        <v>2.2210262873931623</v>
      </c>
      <c r="CW15" s="227">
        <f t="shared" ca="1" si="29"/>
        <v>2.2210262873931623</v>
      </c>
      <c r="CX15" s="227">
        <f t="shared" ca="1" si="29"/>
        <v>2.2210262873931623</v>
      </c>
      <c r="CY15" s="227">
        <f t="shared" ca="1" si="29"/>
        <v>2.2210262873931623</v>
      </c>
      <c r="CZ15" s="227">
        <f t="shared" ca="1" si="29"/>
        <v>2.2210262873931623</v>
      </c>
      <c r="DA15" s="227">
        <f t="shared" ca="1" si="29"/>
        <v>2.2210262873931623</v>
      </c>
      <c r="DB15" s="227">
        <f t="shared" ca="1" si="29"/>
        <v>2.2210262873931623</v>
      </c>
      <c r="DC15" s="227">
        <f t="shared" ca="1" si="29"/>
        <v>2.2210262873931623</v>
      </c>
      <c r="DD15" s="227">
        <f t="shared" ca="1" si="29"/>
        <v>2.2210262873931623</v>
      </c>
      <c r="DE15" s="227">
        <f t="shared" ca="1" si="29"/>
        <v>2.2210262873931623</v>
      </c>
      <c r="DF15" s="227">
        <f t="shared" ca="1" si="29"/>
        <v>2.2210262873931623</v>
      </c>
      <c r="DG15" s="227">
        <f t="shared" ca="1" si="29"/>
        <v>2.2210262873931623</v>
      </c>
      <c r="DH15" s="227">
        <f t="shared" ca="1" si="29"/>
        <v>2.2210262873931623</v>
      </c>
      <c r="DI15" s="227">
        <f t="shared" ca="1" si="29"/>
        <v>2.2210262873931623</v>
      </c>
      <c r="DJ15" s="227">
        <f t="shared" ca="1" si="29"/>
        <v>2.2210262873931623</v>
      </c>
      <c r="DK15" s="227">
        <f t="shared" ca="1" si="30"/>
        <v>2.2210262873931623</v>
      </c>
      <c r="DL15" s="227">
        <f t="shared" ca="1" si="30"/>
        <v>2.2210262873931623</v>
      </c>
      <c r="DM15" s="227">
        <f t="shared" ca="1" si="30"/>
        <v>2.2210262873931623</v>
      </c>
      <c r="DN15" s="227">
        <f t="shared" ca="1" si="30"/>
        <v>2.2210262873931623</v>
      </c>
      <c r="DO15" s="227">
        <f t="shared" ca="1" si="30"/>
        <v>2.2210262873931623</v>
      </c>
      <c r="DP15" s="227">
        <f t="shared" ca="1" si="30"/>
        <v>2.2210262873931623</v>
      </c>
      <c r="DQ15" s="227">
        <f t="shared" ca="1" si="30"/>
        <v>2.2210262873931623</v>
      </c>
      <c r="DR15" s="227">
        <f t="shared" ca="1" si="30"/>
        <v>2.2210262873931623</v>
      </c>
      <c r="DS15" s="227">
        <f t="shared" ca="1" si="30"/>
        <v>2.2210262873931623</v>
      </c>
      <c r="DT15" s="227">
        <f t="shared" ca="1" si="30"/>
        <v>2.2210262873931623</v>
      </c>
      <c r="DU15" s="227">
        <f t="shared" ca="1" si="30"/>
        <v>2.2210262873931623</v>
      </c>
      <c r="DV15" s="227">
        <f t="shared" ca="1" si="30"/>
        <v>2.2210262873931623</v>
      </c>
      <c r="DW15" s="227">
        <f t="shared" ca="1" si="30"/>
        <v>2.2210262873931623</v>
      </c>
      <c r="DX15" s="227">
        <f t="shared" ca="1" si="30"/>
        <v>2.2210262873931623</v>
      </c>
      <c r="DY15" s="227">
        <f t="shared" ca="1" si="30"/>
        <v>2.2210262873931623</v>
      </c>
      <c r="DZ15" s="227">
        <f t="shared" ca="1" si="30"/>
        <v>2.2210262873931623</v>
      </c>
      <c r="EA15" s="227">
        <f t="shared" ca="1" si="31"/>
        <v>2.2210262873931623</v>
      </c>
      <c r="EB15" s="227">
        <f t="shared" ca="1" si="31"/>
        <v>2.2210262873931623</v>
      </c>
      <c r="EC15" s="227">
        <f t="shared" ca="1" si="31"/>
        <v>2.2210262873931623</v>
      </c>
      <c r="ED15" s="227">
        <f t="shared" ca="1" si="31"/>
        <v>2.2210262873931623</v>
      </c>
      <c r="EE15" s="227">
        <f t="shared" ca="1" si="31"/>
        <v>2.2210262873931623</v>
      </c>
      <c r="EF15" s="227">
        <f t="shared" ca="1" si="31"/>
        <v>2.2210262873931623</v>
      </c>
      <c r="EG15" s="227">
        <f t="shared" ca="1" si="31"/>
        <v>2.2210262873931623</v>
      </c>
      <c r="EH15" s="227">
        <f t="shared" ca="1" si="31"/>
        <v>2.2210262873931623</v>
      </c>
      <c r="EI15" s="227">
        <f t="shared" ca="1" si="31"/>
        <v>2.2210262873931623</v>
      </c>
      <c r="EJ15" s="227">
        <f t="shared" ca="1" si="31"/>
        <v>2.2210262873931623</v>
      </c>
      <c r="EK15" s="227">
        <f t="shared" ca="1" si="31"/>
        <v>2.2210262873931623</v>
      </c>
      <c r="EL15" s="227">
        <f t="shared" ca="1" si="31"/>
        <v>2.2210262873931623</v>
      </c>
      <c r="EM15" s="227">
        <f t="shared" ca="1" si="31"/>
        <v>2.2210262873931623</v>
      </c>
      <c r="EN15" s="227">
        <f t="shared" ca="1" si="31"/>
        <v>2.2210262873931623</v>
      </c>
      <c r="EO15" s="227">
        <f t="shared" ca="1" si="31"/>
        <v>2.2210262873931623</v>
      </c>
      <c r="EP15" s="227">
        <f t="shared" ca="1" si="31"/>
        <v>2.2210262873931623</v>
      </c>
      <c r="EQ15" s="227">
        <f t="shared" ca="1" si="32"/>
        <v>2.2210262873931623</v>
      </c>
      <c r="ER15" s="227">
        <f t="shared" ca="1" si="32"/>
        <v>2.2210262873931623</v>
      </c>
      <c r="ES15" s="227">
        <f t="shared" ca="1" si="32"/>
        <v>2.2210262873931623</v>
      </c>
      <c r="ET15" s="227">
        <f t="shared" ca="1" si="32"/>
        <v>2.2210262873931623</v>
      </c>
      <c r="EU15" s="227">
        <f t="shared" ca="1" si="32"/>
        <v>2.2210262873931623</v>
      </c>
      <c r="EV15" s="227">
        <f t="shared" ca="1" si="32"/>
        <v>2.2210262873931623</v>
      </c>
      <c r="EW15" s="227">
        <f t="shared" ca="1" si="32"/>
        <v>2.2210262873931623</v>
      </c>
      <c r="EX15" s="227">
        <f t="shared" ca="1" si="32"/>
        <v>2.2210262873931623</v>
      </c>
      <c r="EY15" s="227">
        <f t="shared" ca="1" si="32"/>
        <v>2.2210262873931623</v>
      </c>
      <c r="EZ15" s="227">
        <f t="shared" ca="1" si="32"/>
        <v>2.2210262873931623</v>
      </c>
      <c r="FA15" s="227">
        <f t="shared" ca="1" si="32"/>
        <v>2.2210262873931623</v>
      </c>
      <c r="FB15" s="227">
        <f t="shared" ca="1" si="32"/>
        <v>2.2210262873931623</v>
      </c>
      <c r="FC15" s="227">
        <f t="shared" ca="1" si="32"/>
        <v>2.2210262873931623</v>
      </c>
      <c r="FD15" s="227">
        <f t="shared" ca="1" si="32"/>
        <v>2.2210262873931623</v>
      </c>
      <c r="FE15" s="227">
        <f t="shared" ca="1" si="32"/>
        <v>2.2210262873931623</v>
      </c>
      <c r="FF15" s="227">
        <f t="shared" ca="1" si="32"/>
        <v>2.2210262873931623</v>
      </c>
      <c r="FG15" s="227">
        <f t="shared" ca="1" si="33"/>
        <v>2.2210262873931623</v>
      </c>
      <c r="FH15" s="227">
        <f t="shared" ca="1" si="33"/>
        <v>2.2210262873931623</v>
      </c>
      <c r="FI15" s="227">
        <f t="shared" ca="1" si="33"/>
        <v>2.2210262873931623</v>
      </c>
      <c r="FJ15" s="227">
        <f t="shared" ca="1" si="33"/>
        <v>2.2210262873931623</v>
      </c>
      <c r="FK15" s="227">
        <f t="shared" ca="1" si="33"/>
        <v>2.2210262873931623</v>
      </c>
      <c r="FL15" s="227">
        <f t="shared" ca="1" si="33"/>
        <v>2.2210262873931623</v>
      </c>
      <c r="FM15" s="227">
        <f t="shared" ca="1" si="33"/>
        <v>2.2210262873931623</v>
      </c>
      <c r="FN15" s="227">
        <f t="shared" ca="1" si="33"/>
        <v>2.2210262873931623</v>
      </c>
      <c r="FO15" s="227">
        <f t="shared" ca="1" si="33"/>
        <v>2.2210262873931623</v>
      </c>
      <c r="FP15" s="227">
        <f t="shared" ca="1" si="33"/>
        <v>2.2210262873931623</v>
      </c>
      <c r="FQ15" s="227">
        <f t="shared" ca="1" si="33"/>
        <v>2.2210262873931623</v>
      </c>
      <c r="FR15" s="227">
        <f t="shared" ca="1" si="33"/>
        <v>2.2210262873931623</v>
      </c>
      <c r="FS15" s="227">
        <f t="shared" ca="1" si="33"/>
        <v>2.2210262873931623</v>
      </c>
      <c r="FT15" s="227">
        <f t="shared" ca="1" si="33"/>
        <v>2.2210262873931623</v>
      </c>
      <c r="FU15" s="227">
        <f t="shared" ca="1" si="33"/>
        <v>2.2210262873931623</v>
      </c>
      <c r="FV15" s="227">
        <f t="shared" ca="1" si="33"/>
        <v>2.2210262873931623</v>
      </c>
      <c r="FW15" s="227">
        <f t="shared" ca="1" si="34"/>
        <v>2.2210262873931623</v>
      </c>
      <c r="FX15" s="227">
        <f t="shared" ca="1" si="34"/>
        <v>2.2210262873931623</v>
      </c>
      <c r="FY15" s="227">
        <f t="shared" ca="1" si="34"/>
        <v>2.2210262873931623</v>
      </c>
      <c r="FZ15" s="227">
        <f t="shared" ca="1" si="34"/>
        <v>2.2210262873931623</v>
      </c>
      <c r="GA15" s="227">
        <f t="shared" ca="1" si="34"/>
        <v>2.2210262873931623</v>
      </c>
      <c r="GB15" s="227">
        <f t="shared" ca="1" si="34"/>
        <v>2.2210262873931623</v>
      </c>
      <c r="GC15" s="227">
        <f t="shared" ca="1" si="34"/>
        <v>2.2210262873931623</v>
      </c>
      <c r="GD15" s="227">
        <f t="shared" ca="1" si="34"/>
        <v>2.2210262873931623</v>
      </c>
      <c r="GE15" s="227">
        <f t="shared" ca="1" si="34"/>
        <v>2.2210262873931623</v>
      </c>
      <c r="GF15" s="227">
        <f t="shared" ca="1" si="34"/>
        <v>2.2210262873931623</v>
      </c>
      <c r="GG15" s="227">
        <f t="shared" ca="1" si="34"/>
        <v>2.2210262873931623</v>
      </c>
      <c r="GH15" s="227">
        <f t="shared" ca="1" si="34"/>
        <v>2.2210262873931623</v>
      </c>
      <c r="GI15" s="227">
        <f t="shared" ca="1" si="34"/>
        <v>2.2210262873931623</v>
      </c>
      <c r="GJ15" s="227">
        <f t="shared" ca="1" si="34"/>
        <v>2.2210262873931623</v>
      </c>
      <c r="GK15" s="227">
        <f t="shared" ca="1" si="34"/>
        <v>2.2210262873931623</v>
      </c>
      <c r="GL15" s="227">
        <f t="shared" ca="1" si="34"/>
        <v>2.2210262873931623</v>
      </c>
      <c r="GM15" s="227">
        <f t="shared" ca="1" si="37"/>
        <v>2.2210262873931623</v>
      </c>
      <c r="GN15" s="227">
        <f t="shared" ca="1" si="37"/>
        <v>2.2210262873931623</v>
      </c>
      <c r="GO15" s="227">
        <f t="shared" ca="1" si="37"/>
        <v>2.2210262873931623</v>
      </c>
      <c r="GP15" s="227">
        <f t="shared" ca="1" si="37"/>
        <v>2.2210262873931623</v>
      </c>
      <c r="GQ15" s="227">
        <f t="shared" ca="1" si="37"/>
        <v>2.2210262873931623</v>
      </c>
      <c r="GR15" s="227">
        <f t="shared" ca="1" si="37"/>
        <v>2.2210262873931623</v>
      </c>
      <c r="GS15" s="227">
        <f t="shared" ca="1" si="37"/>
        <v>2.2210262873931623</v>
      </c>
      <c r="GT15" s="227">
        <f t="shared" ca="1" si="37"/>
        <v>2.2210262873931623</v>
      </c>
      <c r="GU15" s="227">
        <f t="shared" ca="1" si="37"/>
        <v>2.2210262873931623</v>
      </c>
      <c r="GV15" s="227">
        <f t="shared" ca="1" si="37"/>
        <v>2.2210262873931623</v>
      </c>
      <c r="GW15" s="227">
        <f t="shared" ca="1" si="37"/>
        <v>2.2210262873931623</v>
      </c>
      <c r="GX15" s="227">
        <f t="shared" ca="1" si="37"/>
        <v>2.2210262873931623</v>
      </c>
      <c r="GY15" s="227">
        <f t="shared" ca="1" si="37"/>
        <v>2.2210262873931623</v>
      </c>
      <c r="GZ15" s="227">
        <f t="shared" ca="1" si="37"/>
        <v>2.2210262873931623</v>
      </c>
      <c r="HA15" s="227">
        <f t="shared" ca="1" si="37"/>
        <v>2.2210262873931623</v>
      </c>
      <c r="HB15" s="227">
        <f t="shared" ca="1" si="37"/>
        <v>2.2210262873931623</v>
      </c>
      <c r="HC15" s="227">
        <f t="shared" ca="1" si="37"/>
        <v>2.2210262873931623</v>
      </c>
      <c r="HD15" s="227">
        <f t="shared" ca="1" si="37"/>
        <v>2.2210262873931623</v>
      </c>
      <c r="HE15" s="227">
        <f t="shared" ca="1" si="37"/>
        <v>2.2210262873931623</v>
      </c>
      <c r="HF15" s="227">
        <f t="shared" ca="1" si="37"/>
        <v>2.2210262873931623</v>
      </c>
      <c r="HG15" s="227">
        <f t="shared" ca="1" si="37"/>
        <v>2.2210262873931623</v>
      </c>
      <c r="HH15" s="227">
        <f t="shared" ca="1" si="37"/>
        <v>2.2210262873931623</v>
      </c>
      <c r="HI15" s="227">
        <f t="shared" ca="1" si="37"/>
        <v>2.2210262873931623</v>
      </c>
      <c r="HJ15" s="227">
        <f t="shared" ca="1" si="37"/>
        <v>2.2210262873931623</v>
      </c>
      <c r="HK15" s="227">
        <f t="shared" ca="1" si="37"/>
        <v>2.2210262873931623</v>
      </c>
      <c r="HL15" s="227">
        <f t="shared" ca="1" si="37"/>
        <v>2.2210262873931623</v>
      </c>
      <c r="HM15" s="227">
        <f t="shared" ca="1" si="37"/>
        <v>2.2210262873931623</v>
      </c>
      <c r="HN15" s="227">
        <f t="shared" ca="1" si="37"/>
        <v>2.2210262873931623</v>
      </c>
      <c r="HO15" s="227">
        <f t="shared" ca="1" si="37"/>
        <v>2.2210262873931623</v>
      </c>
      <c r="HP15" s="227">
        <f t="shared" ca="1" si="37"/>
        <v>2.2210262873931623</v>
      </c>
      <c r="HQ15" s="227">
        <f t="shared" ca="1" si="37"/>
        <v>2.2210262873931623</v>
      </c>
      <c r="HR15" s="227">
        <f t="shared" ca="1" si="37"/>
        <v>2.2210262873931623</v>
      </c>
      <c r="HS15" s="227">
        <f t="shared" ca="1" si="37"/>
        <v>2.2210262873931623</v>
      </c>
      <c r="HT15" s="227">
        <f t="shared" ca="1" si="37"/>
        <v>2.2210262873931623</v>
      </c>
      <c r="HU15" s="227">
        <f t="shared" ca="1" si="37"/>
        <v>2.2210262873931623</v>
      </c>
      <c r="HV15" s="227">
        <f t="shared" ca="1" si="37"/>
        <v>2.2210262873931623</v>
      </c>
      <c r="HW15" s="227">
        <f t="shared" ca="1" si="37"/>
        <v>2.2210262873931623</v>
      </c>
      <c r="HX15" s="227">
        <f t="shared" ca="1" si="37"/>
        <v>2.2210262873931623</v>
      </c>
      <c r="HY15" s="227">
        <f t="shared" ca="1" si="37"/>
        <v>2.2210262873931623</v>
      </c>
      <c r="HZ15" s="227">
        <f t="shared" ca="1" si="37"/>
        <v>2.2210262873931623</v>
      </c>
      <c r="IA15" s="227">
        <f t="shared" ca="1" si="37"/>
        <v>2.2210262873931623</v>
      </c>
      <c r="IB15" s="227">
        <f t="shared" ca="1" si="37"/>
        <v>2.2210262873931623</v>
      </c>
      <c r="IC15" s="227">
        <f t="shared" ca="1" si="37"/>
        <v>2.2210262873931623</v>
      </c>
      <c r="ID15" s="227">
        <f t="shared" ca="1" si="37"/>
        <v>2.2210262873931623</v>
      </c>
      <c r="IE15" s="227">
        <f t="shared" ca="1" si="37"/>
        <v>2.2210262873931623</v>
      </c>
      <c r="IF15" s="227">
        <f t="shared" ca="1" si="37"/>
        <v>2.2210262873931623</v>
      </c>
      <c r="IG15" s="227">
        <f t="shared" ca="1" si="37"/>
        <v>2.2210262873931623</v>
      </c>
      <c r="IH15" s="227">
        <f t="shared" ca="1" si="37"/>
        <v>2.2210262873931623</v>
      </c>
      <c r="II15" s="229"/>
      <c r="IJ15" s="229"/>
      <c r="IK15" s="229"/>
      <c r="IL15" s="229"/>
      <c r="IM15" s="229"/>
      <c r="IN15" s="229"/>
    </row>
    <row r="16" spans="1:248" s="230" customFormat="1" x14ac:dyDescent="0.3">
      <c r="A16" s="226">
        <f t="shared" si="38"/>
        <v>8</v>
      </c>
      <c r="B16" s="227" cm="1">
        <f t="array" aca="1" ref="B16" ca="1">INDIRECT("'Cronograma de Desembolso'!"&amp;ADDRESS(8,A16+2))</f>
        <v>519.72015124999996</v>
      </c>
      <c r="C16" s="228">
        <f t="shared" si="23"/>
        <v>0</v>
      </c>
      <c r="D16" s="227">
        <f t="shared" si="23"/>
        <v>0</v>
      </c>
      <c r="E16" s="227">
        <f t="shared" si="23"/>
        <v>0</v>
      </c>
      <c r="F16" s="227">
        <f t="shared" si="23"/>
        <v>0</v>
      </c>
      <c r="G16" s="227">
        <f t="shared" si="23"/>
        <v>0</v>
      </c>
      <c r="H16" s="227">
        <f t="shared" si="23"/>
        <v>0</v>
      </c>
      <c r="I16" s="227">
        <f t="shared" si="23"/>
        <v>0</v>
      </c>
      <c r="J16" s="227">
        <f t="shared" ca="1" si="23"/>
        <v>2.2305585890557937</v>
      </c>
      <c r="K16" s="227">
        <f t="shared" ca="1" si="23"/>
        <v>2.2305585890557937</v>
      </c>
      <c r="L16" s="227">
        <f t="shared" ca="1" si="23"/>
        <v>2.2305585890557937</v>
      </c>
      <c r="M16" s="227">
        <f t="shared" ca="1" si="23"/>
        <v>2.2305585890557937</v>
      </c>
      <c r="N16" s="227">
        <f t="shared" ca="1" si="23"/>
        <v>2.2305585890557937</v>
      </c>
      <c r="O16" s="227">
        <f t="shared" ca="1" si="23"/>
        <v>2.2305585890557937</v>
      </c>
      <c r="P16" s="227">
        <f t="shared" ca="1" si="23"/>
        <v>2.2305585890557937</v>
      </c>
      <c r="Q16" s="227">
        <f t="shared" ca="1" si="23"/>
        <v>2.2305585890557937</v>
      </c>
      <c r="R16" s="227">
        <f t="shared" ca="1" si="23"/>
        <v>2.2305585890557937</v>
      </c>
      <c r="S16" s="227">
        <f t="shared" ca="1" si="24"/>
        <v>2.2305585890557937</v>
      </c>
      <c r="T16" s="227">
        <f t="shared" ca="1" si="24"/>
        <v>2.2305585890557937</v>
      </c>
      <c r="U16" s="227">
        <f t="shared" ca="1" si="24"/>
        <v>2.2305585890557937</v>
      </c>
      <c r="V16" s="227">
        <f t="shared" ca="1" si="24"/>
        <v>2.2305585890557937</v>
      </c>
      <c r="W16" s="227">
        <f t="shared" ca="1" si="24"/>
        <v>2.2305585890557937</v>
      </c>
      <c r="X16" s="227">
        <f t="shared" ca="1" si="24"/>
        <v>2.2305585890557937</v>
      </c>
      <c r="Y16" s="227">
        <f t="shared" ca="1" si="24"/>
        <v>2.2305585890557937</v>
      </c>
      <c r="Z16" s="227">
        <f t="shared" ca="1" si="24"/>
        <v>2.2305585890557937</v>
      </c>
      <c r="AA16" s="227">
        <f t="shared" ca="1" si="24"/>
        <v>2.2305585890557937</v>
      </c>
      <c r="AB16" s="227">
        <f t="shared" ca="1" si="24"/>
        <v>2.2305585890557937</v>
      </c>
      <c r="AC16" s="227">
        <f t="shared" ca="1" si="24"/>
        <v>2.2305585890557937</v>
      </c>
      <c r="AD16" s="227">
        <f t="shared" ca="1" si="24"/>
        <v>2.2305585890557937</v>
      </c>
      <c r="AE16" s="227">
        <f t="shared" ca="1" si="24"/>
        <v>2.2305585890557937</v>
      </c>
      <c r="AF16" s="227">
        <f t="shared" ca="1" si="24"/>
        <v>2.2305585890557937</v>
      </c>
      <c r="AG16" s="227">
        <f t="shared" ca="1" si="24"/>
        <v>2.2305585890557937</v>
      </c>
      <c r="AH16" s="227">
        <f t="shared" ca="1" si="24"/>
        <v>2.2305585890557937</v>
      </c>
      <c r="AI16" s="227">
        <f t="shared" ca="1" si="25"/>
        <v>2.2305585890557937</v>
      </c>
      <c r="AJ16" s="227">
        <f t="shared" ca="1" si="25"/>
        <v>2.2305585890557937</v>
      </c>
      <c r="AK16" s="227">
        <f t="shared" ca="1" si="25"/>
        <v>2.2305585890557937</v>
      </c>
      <c r="AL16" s="227">
        <f t="shared" ca="1" si="25"/>
        <v>2.2305585890557937</v>
      </c>
      <c r="AM16" s="227">
        <f t="shared" ca="1" si="25"/>
        <v>2.2305585890557937</v>
      </c>
      <c r="AN16" s="227">
        <f t="shared" ca="1" si="25"/>
        <v>2.2305585890557937</v>
      </c>
      <c r="AO16" s="227">
        <f t="shared" ca="1" si="25"/>
        <v>2.2305585890557937</v>
      </c>
      <c r="AP16" s="227">
        <f t="shared" ca="1" si="25"/>
        <v>2.2305585890557937</v>
      </c>
      <c r="AQ16" s="227">
        <f t="shared" ca="1" si="25"/>
        <v>2.2305585890557937</v>
      </c>
      <c r="AR16" s="227">
        <f t="shared" ca="1" si="25"/>
        <v>2.2305585890557937</v>
      </c>
      <c r="AS16" s="227">
        <f t="shared" ca="1" si="25"/>
        <v>2.2305585890557937</v>
      </c>
      <c r="AT16" s="227">
        <f t="shared" ca="1" si="25"/>
        <v>2.2305585890557937</v>
      </c>
      <c r="AU16" s="227">
        <f t="shared" ca="1" si="25"/>
        <v>2.2305585890557937</v>
      </c>
      <c r="AV16" s="227">
        <f t="shared" ca="1" si="25"/>
        <v>2.2305585890557937</v>
      </c>
      <c r="AW16" s="227">
        <f t="shared" ca="1" si="25"/>
        <v>2.2305585890557937</v>
      </c>
      <c r="AX16" s="227">
        <f t="shared" ca="1" si="25"/>
        <v>2.2305585890557937</v>
      </c>
      <c r="AY16" s="227">
        <f t="shared" ca="1" si="26"/>
        <v>2.2305585890557937</v>
      </c>
      <c r="AZ16" s="227">
        <f t="shared" ca="1" si="26"/>
        <v>2.2305585890557937</v>
      </c>
      <c r="BA16" s="227">
        <f t="shared" ca="1" si="26"/>
        <v>2.2305585890557937</v>
      </c>
      <c r="BB16" s="227">
        <f t="shared" ca="1" si="26"/>
        <v>2.2305585890557937</v>
      </c>
      <c r="BC16" s="227">
        <f t="shared" ca="1" si="26"/>
        <v>2.2305585890557937</v>
      </c>
      <c r="BD16" s="227">
        <f t="shared" ca="1" si="26"/>
        <v>2.2305585890557937</v>
      </c>
      <c r="BE16" s="227">
        <f t="shared" ca="1" si="26"/>
        <v>2.2305585890557937</v>
      </c>
      <c r="BF16" s="227">
        <f t="shared" ca="1" si="26"/>
        <v>2.2305585890557937</v>
      </c>
      <c r="BG16" s="227">
        <f t="shared" ca="1" si="26"/>
        <v>2.2305585890557937</v>
      </c>
      <c r="BH16" s="227">
        <f t="shared" ca="1" si="26"/>
        <v>2.2305585890557937</v>
      </c>
      <c r="BI16" s="227">
        <f t="shared" ca="1" si="26"/>
        <v>2.2305585890557937</v>
      </c>
      <c r="BJ16" s="227">
        <f t="shared" ca="1" si="26"/>
        <v>2.2305585890557937</v>
      </c>
      <c r="BK16" s="227">
        <f t="shared" ca="1" si="26"/>
        <v>2.2305585890557937</v>
      </c>
      <c r="BL16" s="227">
        <f t="shared" ca="1" si="26"/>
        <v>2.2305585890557937</v>
      </c>
      <c r="BM16" s="227">
        <f t="shared" ca="1" si="26"/>
        <v>2.2305585890557937</v>
      </c>
      <c r="BN16" s="227">
        <f t="shared" ca="1" si="26"/>
        <v>2.2305585890557937</v>
      </c>
      <c r="BO16" s="227">
        <f t="shared" ca="1" si="27"/>
        <v>2.2305585890557937</v>
      </c>
      <c r="BP16" s="227">
        <f t="shared" ca="1" si="27"/>
        <v>2.2305585890557937</v>
      </c>
      <c r="BQ16" s="227">
        <f t="shared" ca="1" si="27"/>
        <v>2.2305585890557937</v>
      </c>
      <c r="BR16" s="227">
        <f t="shared" ca="1" si="27"/>
        <v>2.2305585890557937</v>
      </c>
      <c r="BS16" s="227">
        <f t="shared" ca="1" si="27"/>
        <v>2.2305585890557937</v>
      </c>
      <c r="BT16" s="227">
        <f t="shared" ca="1" si="27"/>
        <v>2.2305585890557937</v>
      </c>
      <c r="BU16" s="227">
        <f t="shared" ca="1" si="27"/>
        <v>2.2305585890557937</v>
      </c>
      <c r="BV16" s="227">
        <f t="shared" ca="1" si="27"/>
        <v>2.2305585890557937</v>
      </c>
      <c r="BW16" s="227">
        <f t="shared" ca="1" si="27"/>
        <v>2.2305585890557937</v>
      </c>
      <c r="BX16" s="227">
        <f t="shared" ca="1" si="27"/>
        <v>2.2305585890557937</v>
      </c>
      <c r="BY16" s="227">
        <f t="shared" ca="1" si="27"/>
        <v>2.2305585890557937</v>
      </c>
      <c r="BZ16" s="227">
        <f t="shared" ca="1" si="27"/>
        <v>2.2305585890557937</v>
      </c>
      <c r="CA16" s="227">
        <f t="shared" ca="1" si="27"/>
        <v>2.2305585890557937</v>
      </c>
      <c r="CB16" s="227">
        <f t="shared" ca="1" si="27"/>
        <v>2.2305585890557937</v>
      </c>
      <c r="CC16" s="227">
        <f t="shared" ca="1" si="27"/>
        <v>2.2305585890557937</v>
      </c>
      <c r="CD16" s="227">
        <f t="shared" ca="1" si="27"/>
        <v>2.2305585890557937</v>
      </c>
      <c r="CE16" s="227">
        <f t="shared" ca="1" si="28"/>
        <v>2.2305585890557937</v>
      </c>
      <c r="CF16" s="227">
        <f t="shared" ca="1" si="28"/>
        <v>2.2305585890557937</v>
      </c>
      <c r="CG16" s="227">
        <f t="shared" ca="1" si="28"/>
        <v>2.2305585890557937</v>
      </c>
      <c r="CH16" s="227">
        <f t="shared" ca="1" si="28"/>
        <v>2.2305585890557937</v>
      </c>
      <c r="CI16" s="227">
        <f t="shared" ca="1" si="28"/>
        <v>2.2305585890557937</v>
      </c>
      <c r="CJ16" s="227">
        <f t="shared" ca="1" si="28"/>
        <v>2.2305585890557937</v>
      </c>
      <c r="CK16" s="227">
        <f t="shared" ca="1" si="28"/>
        <v>2.2305585890557937</v>
      </c>
      <c r="CL16" s="227">
        <f t="shared" ca="1" si="28"/>
        <v>2.2305585890557937</v>
      </c>
      <c r="CM16" s="227">
        <f t="shared" ca="1" si="28"/>
        <v>2.2305585890557937</v>
      </c>
      <c r="CN16" s="227">
        <f t="shared" ca="1" si="28"/>
        <v>2.2305585890557937</v>
      </c>
      <c r="CO16" s="227">
        <f t="shared" ca="1" si="28"/>
        <v>2.2305585890557937</v>
      </c>
      <c r="CP16" s="227">
        <f t="shared" ca="1" si="28"/>
        <v>2.2305585890557937</v>
      </c>
      <c r="CQ16" s="227">
        <f t="shared" ca="1" si="28"/>
        <v>2.2305585890557937</v>
      </c>
      <c r="CR16" s="227">
        <f t="shared" ca="1" si="28"/>
        <v>2.2305585890557937</v>
      </c>
      <c r="CS16" s="227">
        <f t="shared" ca="1" si="28"/>
        <v>2.2305585890557937</v>
      </c>
      <c r="CT16" s="227">
        <f t="shared" ca="1" si="28"/>
        <v>2.2305585890557937</v>
      </c>
      <c r="CU16" s="227">
        <f t="shared" ca="1" si="29"/>
        <v>2.2305585890557937</v>
      </c>
      <c r="CV16" s="227">
        <f t="shared" ca="1" si="29"/>
        <v>2.2305585890557937</v>
      </c>
      <c r="CW16" s="227">
        <f t="shared" ca="1" si="29"/>
        <v>2.2305585890557937</v>
      </c>
      <c r="CX16" s="227">
        <f t="shared" ca="1" si="29"/>
        <v>2.2305585890557937</v>
      </c>
      <c r="CY16" s="227">
        <f t="shared" ca="1" si="29"/>
        <v>2.2305585890557937</v>
      </c>
      <c r="CZ16" s="227">
        <f t="shared" ca="1" si="29"/>
        <v>2.2305585890557937</v>
      </c>
      <c r="DA16" s="227">
        <f t="shared" ca="1" si="29"/>
        <v>2.2305585890557937</v>
      </c>
      <c r="DB16" s="227">
        <f t="shared" ca="1" si="29"/>
        <v>2.2305585890557937</v>
      </c>
      <c r="DC16" s="227">
        <f t="shared" ca="1" si="29"/>
        <v>2.2305585890557937</v>
      </c>
      <c r="DD16" s="227">
        <f t="shared" ca="1" si="29"/>
        <v>2.2305585890557937</v>
      </c>
      <c r="DE16" s="227">
        <f t="shared" ca="1" si="29"/>
        <v>2.2305585890557937</v>
      </c>
      <c r="DF16" s="227">
        <f t="shared" ca="1" si="29"/>
        <v>2.2305585890557937</v>
      </c>
      <c r="DG16" s="227">
        <f t="shared" ca="1" si="29"/>
        <v>2.2305585890557937</v>
      </c>
      <c r="DH16" s="227">
        <f t="shared" ca="1" si="29"/>
        <v>2.2305585890557937</v>
      </c>
      <c r="DI16" s="227">
        <f t="shared" ca="1" si="29"/>
        <v>2.2305585890557937</v>
      </c>
      <c r="DJ16" s="227">
        <f t="shared" ca="1" si="29"/>
        <v>2.2305585890557937</v>
      </c>
      <c r="DK16" s="227">
        <f t="shared" ca="1" si="30"/>
        <v>2.2305585890557937</v>
      </c>
      <c r="DL16" s="227">
        <f t="shared" ca="1" si="30"/>
        <v>2.2305585890557937</v>
      </c>
      <c r="DM16" s="227">
        <f t="shared" ca="1" si="30"/>
        <v>2.2305585890557937</v>
      </c>
      <c r="DN16" s="227">
        <f t="shared" ca="1" si="30"/>
        <v>2.2305585890557937</v>
      </c>
      <c r="DO16" s="227">
        <f t="shared" ca="1" si="30"/>
        <v>2.2305585890557937</v>
      </c>
      <c r="DP16" s="227">
        <f t="shared" ca="1" si="30"/>
        <v>2.2305585890557937</v>
      </c>
      <c r="DQ16" s="227">
        <f t="shared" ca="1" si="30"/>
        <v>2.2305585890557937</v>
      </c>
      <c r="DR16" s="227">
        <f t="shared" ca="1" si="30"/>
        <v>2.2305585890557937</v>
      </c>
      <c r="DS16" s="227">
        <f t="shared" ca="1" si="30"/>
        <v>2.2305585890557937</v>
      </c>
      <c r="DT16" s="227">
        <f t="shared" ca="1" si="30"/>
        <v>2.2305585890557937</v>
      </c>
      <c r="DU16" s="227">
        <f t="shared" ca="1" si="30"/>
        <v>2.2305585890557937</v>
      </c>
      <c r="DV16" s="227">
        <f t="shared" ca="1" si="30"/>
        <v>2.2305585890557937</v>
      </c>
      <c r="DW16" s="227">
        <f t="shared" ca="1" si="30"/>
        <v>2.2305585890557937</v>
      </c>
      <c r="DX16" s="227">
        <f t="shared" ca="1" si="30"/>
        <v>2.2305585890557937</v>
      </c>
      <c r="DY16" s="227">
        <f t="shared" ca="1" si="30"/>
        <v>2.2305585890557937</v>
      </c>
      <c r="DZ16" s="227">
        <f t="shared" ca="1" si="30"/>
        <v>2.2305585890557937</v>
      </c>
      <c r="EA16" s="227">
        <f t="shared" ca="1" si="31"/>
        <v>2.2305585890557937</v>
      </c>
      <c r="EB16" s="227">
        <f t="shared" ca="1" si="31"/>
        <v>2.2305585890557937</v>
      </c>
      <c r="EC16" s="227">
        <f t="shared" ca="1" si="31"/>
        <v>2.2305585890557937</v>
      </c>
      <c r="ED16" s="227">
        <f t="shared" ca="1" si="31"/>
        <v>2.2305585890557937</v>
      </c>
      <c r="EE16" s="227">
        <f t="shared" ca="1" si="31"/>
        <v>2.2305585890557937</v>
      </c>
      <c r="EF16" s="227">
        <f t="shared" ca="1" si="31"/>
        <v>2.2305585890557937</v>
      </c>
      <c r="EG16" s="227">
        <f t="shared" ca="1" si="31"/>
        <v>2.2305585890557937</v>
      </c>
      <c r="EH16" s="227">
        <f t="shared" ca="1" si="31"/>
        <v>2.2305585890557937</v>
      </c>
      <c r="EI16" s="227">
        <f t="shared" ca="1" si="31"/>
        <v>2.2305585890557937</v>
      </c>
      <c r="EJ16" s="227">
        <f t="shared" ca="1" si="31"/>
        <v>2.2305585890557937</v>
      </c>
      <c r="EK16" s="227">
        <f t="shared" ca="1" si="31"/>
        <v>2.2305585890557937</v>
      </c>
      <c r="EL16" s="227">
        <f t="shared" ca="1" si="31"/>
        <v>2.2305585890557937</v>
      </c>
      <c r="EM16" s="227">
        <f t="shared" ca="1" si="31"/>
        <v>2.2305585890557937</v>
      </c>
      <c r="EN16" s="227">
        <f t="shared" ca="1" si="31"/>
        <v>2.2305585890557937</v>
      </c>
      <c r="EO16" s="227">
        <f t="shared" ca="1" si="31"/>
        <v>2.2305585890557937</v>
      </c>
      <c r="EP16" s="227">
        <f t="shared" ca="1" si="31"/>
        <v>2.2305585890557937</v>
      </c>
      <c r="EQ16" s="227">
        <f t="shared" ca="1" si="32"/>
        <v>2.2305585890557937</v>
      </c>
      <c r="ER16" s="227">
        <f t="shared" ca="1" si="32"/>
        <v>2.2305585890557937</v>
      </c>
      <c r="ES16" s="227">
        <f t="shared" ca="1" si="32"/>
        <v>2.2305585890557937</v>
      </c>
      <c r="ET16" s="227">
        <f t="shared" ca="1" si="32"/>
        <v>2.2305585890557937</v>
      </c>
      <c r="EU16" s="227">
        <f t="shared" ca="1" si="32"/>
        <v>2.2305585890557937</v>
      </c>
      <c r="EV16" s="227">
        <f t="shared" ca="1" si="32"/>
        <v>2.2305585890557937</v>
      </c>
      <c r="EW16" s="227">
        <f t="shared" ca="1" si="32"/>
        <v>2.2305585890557937</v>
      </c>
      <c r="EX16" s="227">
        <f t="shared" ca="1" si="32"/>
        <v>2.2305585890557937</v>
      </c>
      <c r="EY16" s="227">
        <f t="shared" ca="1" si="32"/>
        <v>2.2305585890557937</v>
      </c>
      <c r="EZ16" s="227">
        <f t="shared" ca="1" si="32"/>
        <v>2.2305585890557937</v>
      </c>
      <c r="FA16" s="227">
        <f t="shared" ca="1" si="32"/>
        <v>2.2305585890557937</v>
      </c>
      <c r="FB16" s="227">
        <f t="shared" ca="1" si="32"/>
        <v>2.2305585890557937</v>
      </c>
      <c r="FC16" s="227">
        <f t="shared" ca="1" si="32"/>
        <v>2.2305585890557937</v>
      </c>
      <c r="FD16" s="227">
        <f t="shared" ca="1" si="32"/>
        <v>2.2305585890557937</v>
      </c>
      <c r="FE16" s="227">
        <f t="shared" ca="1" si="32"/>
        <v>2.2305585890557937</v>
      </c>
      <c r="FF16" s="227">
        <f t="shared" ca="1" si="32"/>
        <v>2.2305585890557937</v>
      </c>
      <c r="FG16" s="227">
        <f t="shared" ca="1" si="33"/>
        <v>2.2305585890557937</v>
      </c>
      <c r="FH16" s="227">
        <f t="shared" ca="1" si="33"/>
        <v>2.2305585890557937</v>
      </c>
      <c r="FI16" s="227">
        <f t="shared" ca="1" si="33"/>
        <v>2.2305585890557937</v>
      </c>
      <c r="FJ16" s="227">
        <f t="shared" ca="1" si="33"/>
        <v>2.2305585890557937</v>
      </c>
      <c r="FK16" s="227">
        <f t="shared" ca="1" si="33"/>
        <v>2.2305585890557937</v>
      </c>
      <c r="FL16" s="227">
        <f t="shared" ca="1" si="33"/>
        <v>2.2305585890557937</v>
      </c>
      <c r="FM16" s="227">
        <f t="shared" ca="1" si="33"/>
        <v>2.2305585890557937</v>
      </c>
      <c r="FN16" s="227">
        <f t="shared" ca="1" si="33"/>
        <v>2.2305585890557937</v>
      </c>
      <c r="FO16" s="227">
        <f t="shared" ca="1" si="33"/>
        <v>2.2305585890557937</v>
      </c>
      <c r="FP16" s="227">
        <f t="shared" ca="1" si="33"/>
        <v>2.2305585890557937</v>
      </c>
      <c r="FQ16" s="227">
        <f t="shared" ca="1" si="33"/>
        <v>2.2305585890557937</v>
      </c>
      <c r="FR16" s="227">
        <f t="shared" ca="1" si="33"/>
        <v>2.2305585890557937</v>
      </c>
      <c r="FS16" s="227">
        <f t="shared" ca="1" si="33"/>
        <v>2.2305585890557937</v>
      </c>
      <c r="FT16" s="227">
        <f t="shared" ca="1" si="33"/>
        <v>2.2305585890557937</v>
      </c>
      <c r="FU16" s="227">
        <f t="shared" ca="1" si="33"/>
        <v>2.2305585890557937</v>
      </c>
      <c r="FV16" s="227">
        <f t="shared" ca="1" si="33"/>
        <v>2.2305585890557937</v>
      </c>
      <c r="FW16" s="227">
        <f t="shared" ca="1" si="34"/>
        <v>2.2305585890557937</v>
      </c>
      <c r="FX16" s="227">
        <f t="shared" ca="1" si="34"/>
        <v>2.2305585890557937</v>
      </c>
      <c r="FY16" s="227">
        <f t="shared" ca="1" si="34"/>
        <v>2.2305585890557937</v>
      </c>
      <c r="FZ16" s="227">
        <f t="shared" ca="1" si="34"/>
        <v>2.2305585890557937</v>
      </c>
      <c r="GA16" s="227">
        <f t="shared" ca="1" si="34"/>
        <v>2.2305585890557937</v>
      </c>
      <c r="GB16" s="227">
        <f t="shared" ca="1" si="34"/>
        <v>2.2305585890557937</v>
      </c>
      <c r="GC16" s="227">
        <f t="shared" ca="1" si="34"/>
        <v>2.2305585890557937</v>
      </c>
      <c r="GD16" s="227">
        <f t="shared" ca="1" si="34"/>
        <v>2.2305585890557937</v>
      </c>
      <c r="GE16" s="227">
        <f t="shared" ca="1" si="34"/>
        <v>2.2305585890557937</v>
      </c>
      <c r="GF16" s="227">
        <f t="shared" ca="1" si="34"/>
        <v>2.2305585890557937</v>
      </c>
      <c r="GG16" s="227">
        <f t="shared" ca="1" si="34"/>
        <v>2.2305585890557937</v>
      </c>
      <c r="GH16" s="227">
        <f t="shared" ca="1" si="34"/>
        <v>2.2305585890557937</v>
      </c>
      <c r="GI16" s="227">
        <f t="shared" ca="1" si="34"/>
        <v>2.2305585890557937</v>
      </c>
      <c r="GJ16" s="227">
        <f t="shared" ca="1" si="34"/>
        <v>2.2305585890557937</v>
      </c>
      <c r="GK16" s="227">
        <f t="shared" ca="1" si="34"/>
        <v>2.2305585890557937</v>
      </c>
      <c r="GL16" s="227">
        <f t="shared" ca="1" si="34"/>
        <v>2.2305585890557937</v>
      </c>
      <c r="GM16" s="227">
        <f t="shared" ca="1" si="37"/>
        <v>2.2305585890557937</v>
      </c>
      <c r="GN16" s="227">
        <f t="shared" ca="1" si="37"/>
        <v>2.2305585890557937</v>
      </c>
      <c r="GO16" s="227">
        <f t="shared" ca="1" si="37"/>
        <v>2.2305585890557937</v>
      </c>
      <c r="GP16" s="227">
        <f t="shared" ca="1" si="37"/>
        <v>2.2305585890557937</v>
      </c>
      <c r="GQ16" s="227">
        <f t="shared" ca="1" si="37"/>
        <v>2.2305585890557937</v>
      </c>
      <c r="GR16" s="227">
        <f t="shared" ca="1" si="37"/>
        <v>2.2305585890557937</v>
      </c>
      <c r="GS16" s="227">
        <f t="shared" ca="1" si="37"/>
        <v>2.2305585890557937</v>
      </c>
      <c r="GT16" s="227">
        <f t="shared" ca="1" si="37"/>
        <v>2.2305585890557937</v>
      </c>
      <c r="GU16" s="227">
        <f t="shared" ca="1" si="37"/>
        <v>2.2305585890557937</v>
      </c>
      <c r="GV16" s="227">
        <f t="shared" ca="1" si="37"/>
        <v>2.2305585890557937</v>
      </c>
      <c r="GW16" s="227">
        <f t="shared" ca="1" si="37"/>
        <v>2.2305585890557937</v>
      </c>
      <c r="GX16" s="227">
        <f t="shared" ca="1" si="37"/>
        <v>2.2305585890557937</v>
      </c>
      <c r="GY16" s="227">
        <f t="shared" ca="1" si="37"/>
        <v>2.2305585890557937</v>
      </c>
      <c r="GZ16" s="227">
        <f t="shared" ca="1" si="37"/>
        <v>2.2305585890557937</v>
      </c>
      <c r="HA16" s="227">
        <f t="shared" ref="HA16:HP19" ca="1" si="39">IF(HA$7&lt;$A16,0,IFERROR($B16/(20*12-$A16+1),0))</f>
        <v>2.2305585890557937</v>
      </c>
      <c r="HB16" s="227">
        <f t="shared" ca="1" si="39"/>
        <v>2.2305585890557937</v>
      </c>
      <c r="HC16" s="227">
        <f t="shared" ca="1" si="39"/>
        <v>2.2305585890557937</v>
      </c>
      <c r="HD16" s="227">
        <f t="shared" ca="1" si="39"/>
        <v>2.2305585890557937</v>
      </c>
      <c r="HE16" s="227">
        <f t="shared" ca="1" si="39"/>
        <v>2.2305585890557937</v>
      </c>
      <c r="HF16" s="227">
        <f t="shared" ca="1" si="39"/>
        <v>2.2305585890557937</v>
      </c>
      <c r="HG16" s="227">
        <f t="shared" ca="1" si="39"/>
        <v>2.2305585890557937</v>
      </c>
      <c r="HH16" s="227">
        <f t="shared" ca="1" si="39"/>
        <v>2.2305585890557937</v>
      </c>
      <c r="HI16" s="227">
        <f t="shared" ca="1" si="39"/>
        <v>2.2305585890557937</v>
      </c>
      <c r="HJ16" s="227">
        <f t="shared" ca="1" si="39"/>
        <v>2.2305585890557937</v>
      </c>
      <c r="HK16" s="227">
        <f t="shared" ca="1" si="39"/>
        <v>2.2305585890557937</v>
      </c>
      <c r="HL16" s="227">
        <f t="shared" ca="1" si="39"/>
        <v>2.2305585890557937</v>
      </c>
      <c r="HM16" s="227">
        <f t="shared" ca="1" si="39"/>
        <v>2.2305585890557937</v>
      </c>
      <c r="HN16" s="227">
        <f t="shared" ca="1" si="39"/>
        <v>2.2305585890557937</v>
      </c>
      <c r="HO16" s="227">
        <f t="shared" ca="1" si="39"/>
        <v>2.2305585890557937</v>
      </c>
      <c r="HP16" s="227">
        <f t="shared" ca="1" si="39"/>
        <v>2.2305585890557937</v>
      </c>
      <c r="HQ16" s="227">
        <f t="shared" ref="HQ16:IF19" ca="1" si="40">IF(HQ$7&lt;$A16,0,IFERROR($B16/(20*12-$A16+1),0))</f>
        <v>2.2305585890557937</v>
      </c>
      <c r="HR16" s="227">
        <f t="shared" ca="1" si="40"/>
        <v>2.2305585890557937</v>
      </c>
      <c r="HS16" s="227">
        <f t="shared" ca="1" si="40"/>
        <v>2.2305585890557937</v>
      </c>
      <c r="HT16" s="227">
        <f t="shared" ca="1" si="40"/>
        <v>2.2305585890557937</v>
      </c>
      <c r="HU16" s="227">
        <f t="shared" ca="1" si="40"/>
        <v>2.2305585890557937</v>
      </c>
      <c r="HV16" s="227">
        <f t="shared" ca="1" si="40"/>
        <v>2.2305585890557937</v>
      </c>
      <c r="HW16" s="227">
        <f t="shared" ca="1" si="40"/>
        <v>2.2305585890557937</v>
      </c>
      <c r="HX16" s="227">
        <f t="shared" ca="1" si="40"/>
        <v>2.2305585890557937</v>
      </c>
      <c r="HY16" s="227">
        <f t="shared" ca="1" si="40"/>
        <v>2.2305585890557937</v>
      </c>
      <c r="HZ16" s="227">
        <f t="shared" ca="1" si="40"/>
        <v>2.2305585890557937</v>
      </c>
      <c r="IA16" s="227">
        <f t="shared" ca="1" si="40"/>
        <v>2.2305585890557937</v>
      </c>
      <c r="IB16" s="227">
        <f t="shared" ca="1" si="40"/>
        <v>2.2305585890557937</v>
      </c>
      <c r="IC16" s="227">
        <f t="shared" ca="1" si="40"/>
        <v>2.2305585890557937</v>
      </c>
      <c r="ID16" s="227">
        <f t="shared" ca="1" si="40"/>
        <v>2.2305585890557937</v>
      </c>
      <c r="IE16" s="227">
        <f t="shared" ca="1" si="40"/>
        <v>2.2305585890557937</v>
      </c>
      <c r="IF16" s="227">
        <f t="shared" ca="1" si="40"/>
        <v>2.2305585890557937</v>
      </c>
      <c r="IG16" s="227">
        <f t="shared" ref="IG16:IH20" ca="1" si="41">IF(IG$7&lt;$A16,0,IFERROR($B16/(20*12-$A16+1),0))</f>
        <v>2.2305585890557937</v>
      </c>
      <c r="IH16" s="227">
        <f t="shared" ca="1" si="41"/>
        <v>2.2305585890557937</v>
      </c>
      <c r="II16" s="229"/>
      <c r="IJ16" s="229"/>
      <c r="IK16" s="229"/>
      <c r="IL16" s="229"/>
      <c r="IM16" s="229"/>
      <c r="IN16" s="229"/>
    </row>
    <row r="17" spans="1:248" s="230" customFormat="1" x14ac:dyDescent="0.3">
      <c r="A17" s="226">
        <f t="shared" si="38"/>
        <v>9</v>
      </c>
      <c r="B17" s="227" cm="1">
        <f t="array" aca="1" ref="B17" ca="1">INDIRECT("'Cronograma de Desembolso'!"&amp;ADDRESS(8,A17+2))</f>
        <v>519.72015124999996</v>
      </c>
      <c r="C17" s="228">
        <f t="shared" si="23"/>
        <v>0</v>
      </c>
      <c r="D17" s="227">
        <f t="shared" si="23"/>
        <v>0</v>
      </c>
      <c r="E17" s="227">
        <f t="shared" si="23"/>
        <v>0</v>
      </c>
      <c r="F17" s="227">
        <f t="shared" si="23"/>
        <v>0</v>
      </c>
      <c r="G17" s="227">
        <f t="shared" si="23"/>
        <v>0</v>
      </c>
      <c r="H17" s="227">
        <f t="shared" si="23"/>
        <v>0</v>
      </c>
      <c r="I17" s="227">
        <f t="shared" si="23"/>
        <v>0</v>
      </c>
      <c r="J17" s="227">
        <f t="shared" si="23"/>
        <v>0</v>
      </c>
      <c r="K17" s="227">
        <f t="shared" ca="1" si="23"/>
        <v>2.2401730657327583</v>
      </c>
      <c r="L17" s="227">
        <f t="shared" ca="1" si="23"/>
        <v>2.2401730657327583</v>
      </c>
      <c r="M17" s="227">
        <f t="shared" ca="1" si="23"/>
        <v>2.2401730657327583</v>
      </c>
      <c r="N17" s="227">
        <f t="shared" ca="1" si="23"/>
        <v>2.2401730657327583</v>
      </c>
      <c r="O17" s="227">
        <f t="shared" ca="1" si="23"/>
        <v>2.2401730657327583</v>
      </c>
      <c r="P17" s="227">
        <f t="shared" ca="1" si="23"/>
        <v>2.2401730657327583</v>
      </c>
      <c r="Q17" s="227">
        <f t="shared" ca="1" si="23"/>
        <v>2.2401730657327583</v>
      </c>
      <c r="R17" s="227">
        <f t="shared" ca="1" si="23"/>
        <v>2.2401730657327583</v>
      </c>
      <c r="S17" s="227">
        <f t="shared" ca="1" si="24"/>
        <v>2.2401730657327583</v>
      </c>
      <c r="T17" s="227">
        <f t="shared" ca="1" si="24"/>
        <v>2.2401730657327583</v>
      </c>
      <c r="U17" s="227">
        <f t="shared" ca="1" si="24"/>
        <v>2.2401730657327583</v>
      </c>
      <c r="V17" s="227">
        <f t="shared" ca="1" si="24"/>
        <v>2.2401730657327583</v>
      </c>
      <c r="W17" s="227">
        <f t="shared" ca="1" si="24"/>
        <v>2.2401730657327583</v>
      </c>
      <c r="X17" s="227">
        <f t="shared" ca="1" si="24"/>
        <v>2.2401730657327583</v>
      </c>
      <c r="Y17" s="227">
        <f t="shared" ca="1" si="24"/>
        <v>2.2401730657327583</v>
      </c>
      <c r="Z17" s="227">
        <f t="shared" ca="1" si="24"/>
        <v>2.2401730657327583</v>
      </c>
      <c r="AA17" s="227">
        <f t="shared" ca="1" si="24"/>
        <v>2.2401730657327583</v>
      </c>
      <c r="AB17" s="227">
        <f t="shared" ca="1" si="24"/>
        <v>2.2401730657327583</v>
      </c>
      <c r="AC17" s="227">
        <f t="shared" ca="1" si="24"/>
        <v>2.2401730657327583</v>
      </c>
      <c r="AD17" s="227">
        <f t="shared" ca="1" si="24"/>
        <v>2.2401730657327583</v>
      </c>
      <c r="AE17" s="227">
        <f t="shared" ca="1" si="24"/>
        <v>2.2401730657327583</v>
      </c>
      <c r="AF17" s="227">
        <f t="shared" ca="1" si="24"/>
        <v>2.2401730657327583</v>
      </c>
      <c r="AG17" s="227">
        <f t="shared" ca="1" si="24"/>
        <v>2.2401730657327583</v>
      </c>
      <c r="AH17" s="227">
        <f t="shared" ca="1" si="24"/>
        <v>2.2401730657327583</v>
      </c>
      <c r="AI17" s="227">
        <f t="shared" ca="1" si="25"/>
        <v>2.2401730657327583</v>
      </c>
      <c r="AJ17" s="227">
        <f t="shared" ca="1" si="25"/>
        <v>2.2401730657327583</v>
      </c>
      <c r="AK17" s="227">
        <f t="shared" ca="1" si="25"/>
        <v>2.2401730657327583</v>
      </c>
      <c r="AL17" s="227">
        <f t="shared" ca="1" si="25"/>
        <v>2.2401730657327583</v>
      </c>
      <c r="AM17" s="227">
        <f t="shared" ca="1" si="25"/>
        <v>2.2401730657327583</v>
      </c>
      <c r="AN17" s="227">
        <f t="shared" ca="1" si="25"/>
        <v>2.2401730657327583</v>
      </c>
      <c r="AO17" s="227">
        <f t="shared" ca="1" si="25"/>
        <v>2.2401730657327583</v>
      </c>
      <c r="AP17" s="227">
        <f t="shared" ca="1" si="25"/>
        <v>2.2401730657327583</v>
      </c>
      <c r="AQ17" s="227">
        <f t="shared" ca="1" si="25"/>
        <v>2.2401730657327583</v>
      </c>
      <c r="AR17" s="227">
        <f t="shared" ca="1" si="25"/>
        <v>2.2401730657327583</v>
      </c>
      <c r="AS17" s="227">
        <f t="shared" ca="1" si="25"/>
        <v>2.2401730657327583</v>
      </c>
      <c r="AT17" s="227">
        <f t="shared" ca="1" si="25"/>
        <v>2.2401730657327583</v>
      </c>
      <c r="AU17" s="227">
        <f t="shared" ca="1" si="25"/>
        <v>2.2401730657327583</v>
      </c>
      <c r="AV17" s="227">
        <f t="shared" ca="1" si="25"/>
        <v>2.2401730657327583</v>
      </c>
      <c r="AW17" s="227">
        <f t="shared" ca="1" si="25"/>
        <v>2.2401730657327583</v>
      </c>
      <c r="AX17" s="227">
        <f t="shared" ca="1" si="25"/>
        <v>2.2401730657327583</v>
      </c>
      <c r="AY17" s="227">
        <f t="shared" ca="1" si="26"/>
        <v>2.2401730657327583</v>
      </c>
      <c r="AZ17" s="227">
        <f t="shared" ca="1" si="26"/>
        <v>2.2401730657327583</v>
      </c>
      <c r="BA17" s="227">
        <f t="shared" ca="1" si="26"/>
        <v>2.2401730657327583</v>
      </c>
      <c r="BB17" s="227">
        <f t="shared" ca="1" si="26"/>
        <v>2.2401730657327583</v>
      </c>
      <c r="BC17" s="227">
        <f t="shared" ca="1" si="26"/>
        <v>2.2401730657327583</v>
      </c>
      <c r="BD17" s="227">
        <f t="shared" ca="1" si="26"/>
        <v>2.2401730657327583</v>
      </c>
      <c r="BE17" s="227">
        <f t="shared" ca="1" si="26"/>
        <v>2.2401730657327583</v>
      </c>
      <c r="BF17" s="227">
        <f t="shared" ca="1" si="26"/>
        <v>2.2401730657327583</v>
      </c>
      <c r="BG17" s="227">
        <f t="shared" ca="1" si="26"/>
        <v>2.2401730657327583</v>
      </c>
      <c r="BH17" s="227">
        <f t="shared" ca="1" si="26"/>
        <v>2.2401730657327583</v>
      </c>
      <c r="BI17" s="227">
        <f t="shared" ca="1" si="26"/>
        <v>2.2401730657327583</v>
      </c>
      <c r="BJ17" s="227">
        <f t="shared" ca="1" si="26"/>
        <v>2.2401730657327583</v>
      </c>
      <c r="BK17" s="227">
        <f t="shared" ca="1" si="26"/>
        <v>2.2401730657327583</v>
      </c>
      <c r="BL17" s="227">
        <f t="shared" ca="1" si="26"/>
        <v>2.2401730657327583</v>
      </c>
      <c r="BM17" s="227">
        <f t="shared" ca="1" si="26"/>
        <v>2.2401730657327583</v>
      </c>
      <c r="BN17" s="227">
        <f t="shared" ca="1" si="26"/>
        <v>2.2401730657327583</v>
      </c>
      <c r="BO17" s="227">
        <f t="shared" ca="1" si="27"/>
        <v>2.2401730657327583</v>
      </c>
      <c r="BP17" s="227">
        <f t="shared" ca="1" si="27"/>
        <v>2.2401730657327583</v>
      </c>
      <c r="BQ17" s="227">
        <f t="shared" ca="1" si="27"/>
        <v>2.2401730657327583</v>
      </c>
      <c r="BR17" s="227">
        <f t="shared" ca="1" si="27"/>
        <v>2.2401730657327583</v>
      </c>
      <c r="BS17" s="227">
        <f t="shared" ca="1" si="27"/>
        <v>2.2401730657327583</v>
      </c>
      <c r="BT17" s="227">
        <f t="shared" ca="1" si="27"/>
        <v>2.2401730657327583</v>
      </c>
      <c r="BU17" s="227">
        <f t="shared" ca="1" si="27"/>
        <v>2.2401730657327583</v>
      </c>
      <c r="BV17" s="227">
        <f t="shared" ca="1" si="27"/>
        <v>2.2401730657327583</v>
      </c>
      <c r="BW17" s="227">
        <f t="shared" ca="1" si="27"/>
        <v>2.2401730657327583</v>
      </c>
      <c r="BX17" s="227">
        <f t="shared" ca="1" si="27"/>
        <v>2.2401730657327583</v>
      </c>
      <c r="BY17" s="227">
        <f t="shared" ca="1" si="27"/>
        <v>2.2401730657327583</v>
      </c>
      <c r="BZ17" s="227">
        <f t="shared" ca="1" si="27"/>
        <v>2.2401730657327583</v>
      </c>
      <c r="CA17" s="227">
        <f t="shared" ca="1" si="27"/>
        <v>2.2401730657327583</v>
      </c>
      <c r="CB17" s="227">
        <f t="shared" ca="1" si="27"/>
        <v>2.2401730657327583</v>
      </c>
      <c r="CC17" s="227">
        <f t="shared" ca="1" si="27"/>
        <v>2.2401730657327583</v>
      </c>
      <c r="CD17" s="227">
        <f t="shared" ca="1" si="27"/>
        <v>2.2401730657327583</v>
      </c>
      <c r="CE17" s="227">
        <f t="shared" ca="1" si="28"/>
        <v>2.2401730657327583</v>
      </c>
      <c r="CF17" s="227">
        <f t="shared" ca="1" si="28"/>
        <v>2.2401730657327583</v>
      </c>
      <c r="CG17" s="227">
        <f t="shared" ca="1" si="28"/>
        <v>2.2401730657327583</v>
      </c>
      <c r="CH17" s="227">
        <f t="shared" ca="1" si="28"/>
        <v>2.2401730657327583</v>
      </c>
      <c r="CI17" s="227">
        <f t="shared" ca="1" si="28"/>
        <v>2.2401730657327583</v>
      </c>
      <c r="CJ17" s="227">
        <f t="shared" ca="1" si="28"/>
        <v>2.2401730657327583</v>
      </c>
      <c r="CK17" s="227">
        <f t="shared" ca="1" si="28"/>
        <v>2.2401730657327583</v>
      </c>
      <c r="CL17" s="227">
        <f t="shared" ca="1" si="28"/>
        <v>2.2401730657327583</v>
      </c>
      <c r="CM17" s="227">
        <f t="shared" ca="1" si="28"/>
        <v>2.2401730657327583</v>
      </c>
      <c r="CN17" s="227">
        <f t="shared" ca="1" si="28"/>
        <v>2.2401730657327583</v>
      </c>
      <c r="CO17" s="227">
        <f t="shared" ca="1" si="28"/>
        <v>2.2401730657327583</v>
      </c>
      <c r="CP17" s="227">
        <f t="shared" ca="1" si="28"/>
        <v>2.2401730657327583</v>
      </c>
      <c r="CQ17" s="227">
        <f t="shared" ca="1" si="28"/>
        <v>2.2401730657327583</v>
      </c>
      <c r="CR17" s="227">
        <f t="shared" ca="1" si="28"/>
        <v>2.2401730657327583</v>
      </c>
      <c r="CS17" s="227">
        <f t="shared" ca="1" si="28"/>
        <v>2.2401730657327583</v>
      </c>
      <c r="CT17" s="227">
        <f t="shared" ca="1" si="28"/>
        <v>2.2401730657327583</v>
      </c>
      <c r="CU17" s="227">
        <f t="shared" ca="1" si="29"/>
        <v>2.2401730657327583</v>
      </c>
      <c r="CV17" s="227">
        <f t="shared" ca="1" si="29"/>
        <v>2.2401730657327583</v>
      </c>
      <c r="CW17" s="227">
        <f t="shared" ca="1" si="29"/>
        <v>2.2401730657327583</v>
      </c>
      <c r="CX17" s="227">
        <f t="shared" ca="1" si="29"/>
        <v>2.2401730657327583</v>
      </c>
      <c r="CY17" s="227">
        <f t="shared" ca="1" si="29"/>
        <v>2.2401730657327583</v>
      </c>
      <c r="CZ17" s="227">
        <f t="shared" ca="1" si="29"/>
        <v>2.2401730657327583</v>
      </c>
      <c r="DA17" s="227">
        <f t="shared" ca="1" si="29"/>
        <v>2.2401730657327583</v>
      </c>
      <c r="DB17" s="227">
        <f t="shared" ca="1" si="29"/>
        <v>2.2401730657327583</v>
      </c>
      <c r="DC17" s="227">
        <f t="shared" ca="1" si="29"/>
        <v>2.2401730657327583</v>
      </c>
      <c r="DD17" s="227">
        <f t="shared" ca="1" si="29"/>
        <v>2.2401730657327583</v>
      </c>
      <c r="DE17" s="227">
        <f t="shared" ca="1" si="29"/>
        <v>2.2401730657327583</v>
      </c>
      <c r="DF17" s="227">
        <f t="shared" ca="1" si="29"/>
        <v>2.2401730657327583</v>
      </c>
      <c r="DG17" s="227">
        <f t="shared" ca="1" si="29"/>
        <v>2.2401730657327583</v>
      </c>
      <c r="DH17" s="227">
        <f t="shared" ca="1" si="29"/>
        <v>2.2401730657327583</v>
      </c>
      <c r="DI17" s="227">
        <f t="shared" ca="1" si="29"/>
        <v>2.2401730657327583</v>
      </c>
      <c r="DJ17" s="227">
        <f t="shared" ca="1" si="29"/>
        <v>2.2401730657327583</v>
      </c>
      <c r="DK17" s="227">
        <f t="shared" ca="1" si="30"/>
        <v>2.2401730657327583</v>
      </c>
      <c r="DL17" s="227">
        <f t="shared" ca="1" si="30"/>
        <v>2.2401730657327583</v>
      </c>
      <c r="DM17" s="227">
        <f t="shared" ca="1" si="30"/>
        <v>2.2401730657327583</v>
      </c>
      <c r="DN17" s="227">
        <f t="shared" ca="1" si="30"/>
        <v>2.2401730657327583</v>
      </c>
      <c r="DO17" s="227">
        <f t="shared" ca="1" si="30"/>
        <v>2.2401730657327583</v>
      </c>
      <c r="DP17" s="227">
        <f t="shared" ca="1" si="30"/>
        <v>2.2401730657327583</v>
      </c>
      <c r="DQ17" s="227">
        <f t="shared" ca="1" si="30"/>
        <v>2.2401730657327583</v>
      </c>
      <c r="DR17" s="227">
        <f t="shared" ca="1" si="30"/>
        <v>2.2401730657327583</v>
      </c>
      <c r="DS17" s="227">
        <f t="shared" ca="1" si="30"/>
        <v>2.2401730657327583</v>
      </c>
      <c r="DT17" s="227">
        <f t="shared" ca="1" si="30"/>
        <v>2.2401730657327583</v>
      </c>
      <c r="DU17" s="227">
        <f t="shared" ca="1" si="30"/>
        <v>2.2401730657327583</v>
      </c>
      <c r="DV17" s="227">
        <f t="shared" ca="1" si="30"/>
        <v>2.2401730657327583</v>
      </c>
      <c r="DW17" s="227">
        <f t="shared" ca="1" si="30"/>
        <v>2.2401730657327583</v>
      </c>
      <c r="DX17" s="227">
        <f t="shared" ca="1" si="30"/>
        <v>2.2401730657327583</v>
      </c>
      <c r="DY17" s="227">
        <f t="shared" ca="1" si="30"/>
        <v>2.2401730657327583</v>
      </c>
      <c r="DZ17" s="227">
        <f t="shared" ca="1" si="30"/>
        <v>2.2401730657327583</v>
      </c>
      <c r="EA17" s="227">
        <f t="shared" ca="1" si="31"/>
        <v>2.2401730657327583</v>
      </c>
      <c r="EB17" s="227">
        <f t="shared" ca="1" si="31"/>
        <v>2.2401730657327583</v>
      </c>
      <c r="EC17" s="227">
        <f t="shared" ca="1" si="31"/>
        <v>2.2401730657327583</v>
      </c>
      <c r="ED17" s="227">
        <f t="shared" ca="1" si="31"/>
        <v>2.2401730657327583</v>
      </c>
      <c r="EE17" s="227">
        <f t="shared" ca="1" si="31"/>
        <v>2.2401730657327583</v>
      </c>
      <c r="EF17" s="227">
        <f t="shared" ca="1" si="31"/>
        <v>2.2401730657327583</v>
      </c>
      <c r="EG17" s="227">
        <f t="shared" ca="1" si="31"/>
        <v>2.2401730657327583</v>
      </c>
      <c r="EH17" s="227">
        <f t="shared" ca="1" si="31"/>
        <v>2.2401730657327583</v>
      </c>
      <c r="EI17" s="227">
        <f t="shared" ca="1" si="31"/>
        <v>2.2401730657327583</v>
      </c>
      <c r="EJ17" s="227">
        <f t="shared" ca="1" si="31"/>
        <v>2.2401730657327583</v>
      </c>
      <c r="EK17" s="227">
        <f t="shared" ca="1" si="31"/>
        <v>2.2401730657327583</v>
      </c>
      <c r="EL17" s="227">
        <f t="shared" ca="1" si="31"/>
        <v>2.2401730657327583</v>
      </c>
      <c r="EM17" s="227">
        <f t="shared" ca="1" si="31"/>
        <v>2.2401730657327583</v>
      </c>
      <c r="EN17" s="227">
        <f t="shared" ca="1" si="31"/>
        <v>2.2401730657327583</v>
      </c>
      <c r="EO17" s="227">
        <f t="shared" ca="1" si="31"/>
        <v>2.2401730657327583</v>
      </c>
      <c r="EP17" s="227">
        <f t="shared" ca="1" si="31"/>
        <v>2.2401730657327583</v>
      </c>
      <c r="EQ17" s="227">
        <f t="shared" ca="1" si="32"/>
        <v>2.2401730657327583</v>
      </c>
      <c r="ER17" s="227">
        <f t="shared" ca="1" si="32"/>
        <v>2.2401730657327583</v>
      </c>
      <c r="ES17" s="227">
        <f t="shared" ca="1" si="32"/>
        <v>2.2401730657327583</v>
      </c>
      <c r="ET17" s="227">
        <f t="shared" ca="1" si="32"/>
        <v>2.2401730657327583</v>
      </c>
      <c r="EU17" s="227">
        <f t="shared" ca="1" si="32"/>
        <v>2.2401730657327583</v>
      </c>
      <c r="EV17" s="227">
        <f t="shared" ca="1" si="32"/>
        <v>2.2401730657327583</v>
      </c>
      <c r="EW17" s="227">
        <f t="shared" ca="1" si="32"/>
        <v>2.2401730657327583</v>
      </c>
      <c r="EX17" s="227">
        <f t="shared" ca="1" si="32"/>
        <v>2.2401730657327583</v>
      </c>
      <c r="EY17" s="227">
        <f t="shared" ca="1" si="32"/>
        <v>2.2401730657327583</v>
      </c>
      <c r="EZ17" s="227">
        <f t="shared" ca="1" si="32"/>
        <v>2.2401730657327583</v>
      </c>
      <c r="FA17" s="227">
        <f t="shared" ca="1" si="32"/>
        <v>2.2401730657327583</v>
      </c>
      <c r="FB17" s="227">
        <f t="shared" ca="1" si="32"/>
        <v>2.2401730657327583</v>
      </c>
      <c r="FC17" s="227">
        <f t="shared" ca="1" si="32"/>
        <v>2.2401730657327583</v>
      </c>
      <c r="FD17" s="227">
        <f t="shared" ca="1" si="32"/>
        <v>2.2401730657327583</v>
      </c>
      <c r="FE17" s="227">
        <f t="shared" ca="1" si="32"/>
        <v>2.2401730657327583</v>
      </c>
      <c r="FF17" s="227">
        <f t="shared" ca="1" si="32"/>
        <v>2.2401730657327583</v>
      </c>
      <c r="FG17" s="227">
        <f t="shared" ca="1" si="33"/>
        <v>2.2401730657327583</v>
      </c>
      <c r="FH17" s="227">
        <f t="shared" ca="1" si="33"/>
        <v>2.2401730657327583</v>
      </c>
      <c r="FI17" s="227">
        <f t="shared" ca="1" si="33"/>
        <v>2.2401730657327583</v>
      </c>
      <c r="FJ17" s="227">
        <f t="shared" ca="1" si="33"/>
        <v>2.2401730657327583</v>
      </c>
      <c r="FK17" s="227">
        <f t="shared" ca="1" si="33"/>
        <v>2.2401730657327583</v>
      </c>
      <c r="FL17" s="227">
        <f t="shared" ca="1" si="33"/>
        <v>2.2401730657327583</v>
      </c>
      <c r="FM17" s="227">
        <f t="shared" ca="1" si="33"/>
        <v>2.2401730657327583</v>
      </c>
      <c r="FN17" s="227">
        <f t="shared" ca="1" si="33"/>
        <v>2.2401730657327583</v>
      </c>
      <c r="FO17" s="227">
        <f t="shared" ca="1" si="33"/>
        <v>2.2401730657327583</v>
      </c>
      <c r="FP17" s="227">
        <f t="shared" ca="1" si="33"/>
        <v>2.2401730657327583</v>
      </c>
      <c r="FQ17" s="227">
        <f t="shared" ca="1" si="33"/>
        <v>2.2401730657327583</v>
      </c>
      <c r="FR17" s="227">
        <f t="shared" ca="1" si="33"/>
        <v>2.2401730657327583</v>
      </c>
      <c r="FS17" s="227">
        <f t="shared" ca="1" si="33"/>
        <v>2.2401730657327583</v>
      </c>
      <c r="FT17" s="227">
        <f t="shared" ca="1" si="33"/>
        <v>2.2401730657327583</v>
      </c>
      <c r="FU17" s="227">
        <f t="shared" ca="1" si="33"/>
        <v>2.2401730657327583</v>
      </c>
      <c r="FV17" s="227">
        <f t="shared" ca="1" si="33"/>
        <v>2.2401730657327583</v>
      </c>
      <c r="FW17" s="227">
        <f t="shared" ca="1" si="34"/>
        <v>2.2401730657327583</v>
      </c>
      <c r="FX17" s="227">
        <f t="shared" ca="1" si="34"/>
        <v>2.2401730657327583</v>
      </c>
      <c r="FY17" s="227">
        <f t="shared" ca="1" si="34"/>
        <v>2.2401730657327583</v>
      </c>
      <c r="FZ17" s="227">
        <f t="shared" ca="1" si="34"/>
        <v>2.2401730657327583</v>
      </c>
      <c r="GA17" s="227">
        <f t="shared" ca="1" si="34"/>
        <v>2.2401730657327583</v>
      </c>
      <c r="GB17" s="227">
        <f t="shared" ca="1" si="34"/>
        <v>2.2401730657327583</v>
      </c>
      <c r="GC17" s="227">
        <f t="shared" ca="1" si="34"/>
        <v>2.2401730657327583</v>
      </c>
      <c r="GD17" s="227">
        <f t="shared" ca="1" si="34"/>
        <v>2.2401730657327583</v>
      </c>
      <c r="GE17" s="227">
        <f t="shared" ca="1" si="34"/>
        <v>2.2401730657327583</v>
      </c>
      <c r="GF17" s="227">
        <f t="shared" ca="1" si="34"/>
        <v>2.2401730657327583</v>
      </c>
      <c r="GG17" s="227">
        <f t="shared" ca="1" si="34"/>
        <v>2.2401730657327583</v>
      </c>
      <c r="GH17" s="227">
        <f t="shared" ca="1" si="34"/>
        <v>2.2401730657327583</v>
      </c>
      <c r="GI17" s="227">
        <f t="shared" ca="1" si="34"/>
        <v>2.2401730657327583</v>
      </c>
      <c r="GJ17" s="227">
        <f t="shared" ca="1" si="34"/>
        <v>2.2401730657327583</v>
      </c>
      <c r="GK17" s="227">
        <f t="shared" ca="1" si="34"/>
        <v>2.2401730657327583</v>
      </c>
      <c r="GL17" s="227">
        <f t="shared" ca="1" si="34"/>
        <v>2.2401730657327583</v>
      </c>
      <c r="GM17" s="227">
        <f t="shared" ref="GM17:HB20" ca="1" si="42">IF(GM$7&lt;$A17,0,IFERROR($B17/(20*12-$A17+1),0))</f>
        <v>2.2401730657327583</v>
      </c>
      <c r="GN17" s="227">
        <f t="shared" ca="1" si="42"/>
        <v>2.2401730657327583</v>
      </c>
      <c r="GO17" s="227">
        <f t="shared" ca="1" si="42"/>
        <v>2.2401730657327583</v>
      </c>
      <c r="GP17" s="227">
        <f t="shared" ca="1" si="42"/>
        <v>2.2401730657327583</v>
      </c>
      <c r="GQ17" s="227">
        <f t="shared" ca="1" si="42"/>
        <v>2.2401730657327583</v>
      </c>
      <c r="GR17" s="227">
        <f t="shared" ca="1" si="42"/>
        <v>2.2401730657327583</v>
      </c>
      <c r="GS17" s="227">
        <f t="shared" ca="1" si="42"/>
        <v>2.2401730657327583</v>
      </c>
      <c r="GT17" s="227">
        <f t="shared" ca="1" si="42"/>
        <v>2.2401730657327583</v>
      </c>
      <c r="GU17" s="227">
        <f t="shared" ca="1" si="42"/>
        <v>2.2401730657327583</v>
      </c>
      <c r="GV17" s="227">
        <f t="shared" ca="1" si="42"/>
        <v>2.2401730657327583</v>
      </c>
      <c r="GW17" s="227">
        <f t="shared" ca="1" si="42"/>
        <v>2.2401730657327583</v>
      </c>
      <c r="GX17" s="227">
        <f t="shared" ca="1" si="42"/>
        <v>2.2401730657327583</v>
      </c>
      <c r="GY17" s="227">
        <f t="shared" ca="1" si="42"/>
        <v>2.2401730657327583</v>
      </c>
      <c r="GZ17" s="227">
        <f t="shared" ca="1" si="42"/>
        <v>2.2401730657327583</v>
      </c>
      <c r="HA17" s="227">
        <f t="shared" ca="1" si="42"/>
        <v>2.2401730657327583</v>
      </c>
      <c r="HB17" s="227">
        <f t="shared" ca="1" si="42"/>
        <v>2.2401730657327583</v>
      </c>
      <c r="HC17" s="227">
        <f t="shared" ca="1" si="39"/>
        <v>2.2401730657327583</v>
      </c>
      <c r="HD17" s="227">
        <f t="shared" ca="1" si="39"/>
        <v>2.2401730657327583</v>
      </c>
      <c r="HE17" s="227">
        <f t="shared" ca="1" si="39"/>
        <v>2.2401730657327583</v>
      </c>
      <c r="HF17" s="227">
        <f t="shared" ca="1" si="39"/>
        <v>2.2401730657327583</v>
      </c>
      <c r="HG17" s="227">
        <f t="shared" ca="1" si="39"/>
        <v>2.2401730657327583</v>
      </c>
      <c r="HH17" s="227">
        <f t="shared" ca="1" si="39"/>
        <v>2.2401730657327583</v>
      </c>
      <c r="HI17" s="227">
        <f t="shared" ca="1" si="39"/>
        <v>2.2401730657327583</v>
      </c>
      <c r="HJ17" s="227">
        <f t="shared" ca="1" si="39"/>
        <v>2.2401730657327583</v>
      </c>
      <c r="HK17" s="227">
        <f t="shared" ca="1" si="39"/>
        <v>2.2401730657327583</v>
      </c>
      <c r="HL17" s="227">
        <f t="shared" ca="1" si="39"/>
        <v>2.2401730657327583</v>
      </c>
      <c r="HM17" s="227">
        <f t="shared" ca="1" si="39"/>
        <v>2.2401730657327583</v>
      </c>
      <c r="HN17" s="227">
        <f t="shared" ca="1" si="39"/>
        <v>2.2401730657327583</v>
      </c>
      <c r="HO17" s="227">
        <f t="shared" ca="1" si="39"/>
        <v>2.2401730657327583</v>
      </c>
      <c r="HP17" s="227">
        <f t="shared" ca="1" si="39"/>
        <v>2.2401730657327583</v>
      </c>
      <c r="HQ17" s="227">
        <f t="shared" ca="1" si="40"/>
        <v>2.2401730657327583</v>
      </c>
      <c r="HR17" s="227">
        <f t="shared" ca="1" si="40"/>
        <v>2.2401730657327583</v>
      </c>
      <c r="HS17" s="227">
        <f t="shared" ca="1" si="40"/>
        <v>2.2401730657327583</v>
      </c>
      <c r="HT17" s="227">
        <f t="shared" ca="1" si="40"/>
        <v>2.2401730657327583</v>
      </c>
      <c r="HU17" s="227">
        <f t="shared" ca="1" si="40"/>
        <v>2.2401730657327583</v>
      </c>
      <c r="HV17" s="227">
        <f t="shared" ca="1" si="40"/>
        <v>2.2401730657327583</v>
      </c>
      <c r="HW17" s="227">
        <f t="shared" ca="1" si="40"/>
        <v>2.2401730657327583</v>
      </c>
      <c r="HX17" s="227">
        <f t="shared" ca="1" si="40"/>
        <v>2.2401730657327583</v>
      </c>
      <c r="HY17" s="227">
        <f t="shared" ca="1" si="40"/>
        <v>2.2401730657327583</v>
      </c>
      <c r="HZ17" s="227">
        <f t="shared" ca="1" si="40"/>
        <v>2.2401730657327583</v>
      </c>
      <c r="IA17" s="227">
        <f t="shared" ca="1" si="40"/>
        <v>2.2401730657327583</v>
      </c>
      <c r="IB17" s="227">
        <f t="shared" ca="1" si="40"/>
        <v>2.2401730657327583</v>
      </c>
      <c r="IC17" s="227">
        <f t="shared" ca="1" si="40"/>
        <v>2.2401730657327583</v>
      </c>
      <c r="ID17" s="227">
        <f t="shared" ca="1" si="40"/>
        <v>2.2401730657327583</v>
      </c>
      <c r="IE17" s="227">
        <f t="shared" ca="1" si="40"/>
        <v>2.2401730657327583</v>
      </c>
      <c r="IF17" s="227">
        <f t="shared" ca="1" si="40"/>
        <v>2.2401730657327583</v>
      </c>
      <c r="IG17" s="227">
        <f t="shared" ca="1" si="41"/>
        <v>2.2401730657327583</v>
      </c>
      <c r="IH17" s="227">
        <f t="shared" ca="1" si="41"/>
        <v>2.2401730657327583</v>
      </c>
      <c r="II17" s="229"/>
      <c r="IJ17" s="229"/>
      <c r="IK17" s="229"/>
      <c r="IL17" s="229"/>
      <c r="IM17" s="229"/>
      <c r="IN17" s="229"/>
    </row>
    <row r="18" spans="1:248" s="230" customFormat="1" x14ac:dyDescent="0.3">
      <c r="A18" s="226">
        <f t="shared" si="38"/>
        <v>10</v>
      </c>
      <c r="B18" s="227" cm="1">
        <f t="array" aca="1" ref="B18" ca="1">INDIRECT("'Cronograma de Desembolso'!"&amp;ADDRESS(8,A18+2))</f>
        <v>519.72015124999996</v>
      </c>
      <c r="C18" s="228">
        <f t="shared" si="23"/>
        <v>0</v>
      </c>
      <c r="D18" s="227">
        <f t="shared" si="23"/>
        <v>0</v>
      </c>
      <c r="E18" s="227">
        <f t="shared" si="23"/>
        <v>0</v>
      </c>
      <c r="F18" s="227">
        <f t="shared" si="23"/>
        <v>0</v>
      </c>
      <c r="G18" s="227">
        <f t="shared" si="23"/>
        <v>0</v>
      </c>
      <c r="H18" s="227">
        <f t="shared" si="23"/>
        <v>0</v>
      </c>
      <c r="I18" s="227">
        <f t="shared" si="23"/>
        <v>0</v>
      </c>
      <c r="J18" s="227">
        <f t="shared" si="23"/>
        <v>0</v>
      </c>
      <c r="K18" s="227">
        <f t="shared" si="23"/>
        <v>0</v>
      </c>
      <c r="L18" s="227">
        <f t="shared" ca="1" si="23"/>
        <v>2.2498707846320345</v>
      </c>
      <c r="M18" s="227">
        <f t="shared" ca="1" si="23"/>
        <v>2.2498707846320345</v>
      </c>
      <c r="N18" s="227">
        <f t="shared" ca="1" si="23"/>
        <v>2.2498707846320345</v>
      </c>
      <c r="O18" s="227">
        <f t="shared" ca="1" si="23"/>
        <v>2.2498707846320345</v>
      </c>
      <c r="P18" s="227">
        <f t="shared" ca="1" si="23"/>
        <v>2.2498707846320345</v>
      </c>
      <c r="Q18" s="227">
        <f t="shared" ca="1" si="23"/>
        <v>2.2498707846320345</v>
      </c>
      <c r="R18" s="227">
        <f t="shared" ca="1" si="23"/>
        <v>2.2498707846320345</v>
      </c>
      <c r="S18" s="227">
        <f t="shared" ca="1" si="24"/>
        <v>2.2498707846320345</v>
      </c>
      <c r="T18" s="227">
        <f t="shared" ca="1" si="24"/>
        <v>2.2498707846320345</v>
      </c>
      <c r="U18" s="227">
        <f t="shared" ca="1" si="24"/>
        <v>2.2498707846320345</v>
      </c>
      <c r="V18" s="227">
        <f t="shared" ca="1" si="24"/>
        <v>2.2498707846320345</v>
      </c>
      <c r="W18" s="227">
        <f t="shared" ca="1" si="24"/>
        <v>2.2498707846320345</v>
      </c>
      <c r="X18" s="227">
        <f t="shared" ca="1" si="24"/>
        <v>2.2498707846320345</v>
      </c>
      <c r="Y18" s="227">
        <f t="shared" ca="1" si="24"/>
        <v>2.2498707846320345</v>
      </c>
      <c r="Z18" s="227">
        <f t="shared" ca="1" si="24"/>
        <v>2.2498707846320345</v>
      </c>
      <c r="AA18" s="227">
        <f t="shared" ca="1" si="24"/>
        <v>2.2498707846320345</v>
      </c>
      <c r="AB18" s="227">
        <f t="shared" ca="1" si="24"/>
        <v>2.2498707846320345</v>
      </c>
      <c r="AC18" s="227">
        <f t="shared" ca="1" si="24"/>
        <v>2.2498707846320345</v>
      </c>
      <c r="AD18" s="227">
        <f t="shared" ca="1" si="24"/>
        <v>2.2498707846320345</v>
      </c>
      <c r="AE18" s="227">
        <f t="shared" ca="1" si="24"/>
        <v>2.2498707846320345</v>
      </c>
      <c r="AF18" s="227">
        <f t="shared" ca="1" si="24"/>
        <v>2.2498707846320345</v>
      </c>
      <c r="AG18" s="227">
        <f t="shared" ca="1" si="24"/>
        <v>2.2498707846320345</v>
      </c>
      <c r="AH18" s="227">
        <f t="shared" ca="1" si="24"/>
        <v>2.2498707846320345</v>
      </c>
      <c r="AI18" s="227">
        <f t="shared" ca="1" si="25"/>
        <v>2.2498707846320345</v>
      </c>
      <c r="AJ18" s="227">
        <f t="shared" ca="1" si="25"/>
        <v>2.2498707846320345</v>
      </c>
      <c r="AK18" s="227">
        <f t="shared" ca="1" si="25"/>
        <v>2.2498707846320345</v>
      </c>
      <c r="AL18" s="227">
        <f t="shared" ca="1" si="25"/>
        <v>2.2498707846320345</v>
      </c>
      <c r="AM18" s="227">
        <f t="shared" ca="1" si="25"/>
        <v>2.2498707846320345</v>
      </c>
      <c r="AN18" s="227">
        <f t="shared" ca="1" si="25"/>
        <v>2.2498707846320345</v>
      </c>
      <c r="AO18" s="227">
        <f t="shared" ca="1" si="25"/>
        <v>2.2498707846320345</v>
      </c>
      <c r="AP18" s="227">
        <f t="shared" ca="1" si="25"/>
        <v>2.2498707846320345</v>
      </c>
      <c r="AQ18" s="227">
        <f t="shared" ca="1" si="25"/>
        <v>2.2498707846320345</v>
      </c>
      <c r="AR18" s="227">
        <f t="shared" ca="1" si="25"/>
        <v>2.2498707846320345</v>
      </c>
      <c r="AS18" s="227">
        <f t="shared" ca="1" si="25"/>
        <v>2.2498707846320345</v>
      </c>
      <c r="AT18" s="227">
        <f t="shared" ca="1" si="25"/>
        <v>2.2498707846320345</v>
      </c>
      <c r="AU18" s="227">
        <f t="shared" ca="1" si="25"/>
        <v>2.2498707846320345</v>
      </c>
      <c r="AV18" s="227">
        <f t="shared" ca="1" si="25"/>
        <v>2.2498707846320345</v>
      </c>
      <c r="AW18" s="227">
        <f t="shared" ca="1" si="25"/>
        <v>2.2498707846320345</v>
      </c>
      <c r="AX18" s="227">
        <f t="shared" ca="1" si="25"/>
        <v>2.2498707846320345</v>
      </c>
      <c r="AY18" s="227">
        <f t="shared" ca="1" si="26"/>
        <v>2.2498707846320345</v>
      </c>
      <c r="AZ18" s="227">
        <f t="shared" ca="1" si="26"/>
        <v>2.2498707846320345</v>
      </c>
      <c r="BA18" s="227">
        <f t="shared" ca="1" si="26"/>
        <v>2.2498707846320345</v>
      </c>
      <c r="BB18" s="227">
        <f t="shared" ca="1" si="26"/>
        <v>2.2498707846320345</v>
      </c>
      <c r="BC18" s="227">
        <f t="shared" ca="1" si="26"/>
        <v>2.2498707846320345</v>
      </c>
      <c r="BD18" s="227">
        <f t="shared" ca="1" si="26"/>
        <v>2.2498707846320345</v>
      </c>
      <c r="BE18" s="227">
        <f t="shared" ca="1" si="26"/>
        <v>2.2498707846320345</v>
      </c>
      <c r="BF18" s="227">
        <f t="shared" ca="1" si="26"/>
        <v>2.2498707846320345</v>
      </c>
      <c r="BG18" s="227">
        <f t="shared" ca="1" si="26"/>
        <v>2.2498707846320345</v>
      </c>
      <c r="BH18" s="227">
        <f t="shared" ca="1" si="26"/>
        <v>2.2498707846320345</v>
      </c>
      <c r="BI18" s="227">
        <f t="shared" ca="1" si="26"/>
        <v>2.2498707846320345</v>
      </c>
      <c r="BJ18" s="227">
        <f t="shared" ca="1" si="26"/>
        <v>2.2498707846320345</v>
      </c>
      <c r="BK18" s="227">
        <f t="shared" ca="1" si="26"/>
        <v>2.2498707846320345</v>
      </c>
      <c r="BL18" s="227">
        <f t="shared" ca="1" si="26"/>
        <v>2.2498707846320345</v>
      </c>
      <c r="BM18" s="227">
        <f t="shared" ca="1" si="26"/>
        <v>2.2498707846320345</v>
      </c>
      <c r="BN18" s="227">
        <f t="shared" ca="1" si="26"/>
        <v>2.2498707846320345</v>
      </c>
      <c r="BO18" s="227">
        <f t="shared" ca="1" si="27"/>
        <v>2.2498707846320345</v>
      </c>
      <c r="BP18" s="227">
        <f t="shared" ca="1" si="27"/>
        <v>2.2498707846320345</v>
      </c>
      <c r="BQ18" s="227">
        <f t="shared" ca="1" si="27"/>
        <v>2.2498707846320345</v>
      </c>
      <c r="BR18" s="227">
        <f t="shared" ca="1" si="27"/>
        <v>2.2498707846320345</v>
      </c>
      <c r="BS18" s="227">
        <f t="shared" ca="1" si="27"/>
        <v>2.2498707846320345</v>
      </c>
      <c r="BT18" s="227">
        <f t="shared" ca="1" si="27"/>
        <v>2.2498707846320345</v>
      </c>
      <c r="BU18" s="227">
        <f t="shared" ca="1" si="27"/>
        <v>2.2498707846320345</v>
      </c>
      <c r="BV18" s="227">
        <f t="shared" ca="1" si="27"/>
        <v>2.2498707846320345</v>
      </c>
      <c r="BW18" s="227">
        <f t="shared" ca="1" si="27"/>
        <v>2.2498707846320345</v>
      </c>
      <c r="BX18" s="227">
        <f t="shared" ca="1" si="27"/>
        <v>2.2498707846320345</v>
      </c>
      <c r="BY18" s="227">
        <f t="shared" ca="1" si="27"/>
        <v>2.2498707846320345</v>
      </c>
      <c r="BZ18" s="227">
        <f t="shared" ca="1" si="27"/>
        <v>2.2498707846320345</v>
      </c>
      <c r="CA18" s="227">
        <f t="shared" ca="1" si="27"/>
        <v>2.2498707846320345</v>
      </c>
      <c r="CB18" s="227">
        <f t="shared" ca="1" si="27"/>
        <v>2.2498707846320345</v>
      </c>
      <c r="CC18" s="227">
        <f t="shared" ca="1" si="27"/>
        <v>2.2498707846320345</v>
      </c>
      <c r="CD18" s="227">
        <f t="shared" ca="1" si="27"/>
        <v>2.2498707846320345</v>
      </c>
      <c r="CE18" s="227">
        <f t="shared" ca="1" si="28"/>
        <v>2.2498707846320345</v>
      </c>
      <c r="CF18" s="227">
        <f t="shared" ca="1" si="28"/>
        <v>2.2498707846320345</v>
      </c>
      <c r="CG18" s="227">
        <f t="shared" ca="1" si="28"/>
        <v>2.2498707846320345</v>
      </c>
      <c r="CH18" s="227">
        <f t="shared" ca="1" si="28"/>
        <v>2.2498707846320345</v>
      </c>
      <c r="CI18" s="227">
        <f t="shared" ca="1" si="28"/>
        <v>2.2498707846320345</v>
      </c>
      <c r="CJ18" s="227">
        <f t="shared" ca="1" si="28"/>
        <v>2.2498707846320345</v>
      </c>
      <c r="CK18" s="227">
        <f t="shared" ca="1" si="28"/>
        <v>2.2498707846320345</v>
      </c>
      <c r="CL18" s="227">
        <f t="shared" ca="1" si="28"/>
        <v>2.2498707846320345</v>
      </c>
      <c r="CM18" s="227">
        <f t="shared" ca="1" si="28"/>
        <v>2.2498707846320345</v>
      </c>
      <c r="CN18" s="227">
        <f t="shared" ca="1" si="28"/>
        <v>2.2498707846320345</v>
      </c>
      <c r="CO18" s="227">
        <f t="shared" ca="1" si="28"/>
        <v>2.2498707846320345</v>
      </c>
      <c r="CP18" s="227">
        <f t="shared" ca="1" si="28"/>
        <v>2.2498707846320345</v>
      </c>
      <c r="CQ18" s="227">
        <f t="shared" ca="1" si="28"/>
        <v>2.2498707846320345</v>
      </c>
      <c r="CR18" s="227">
        <f t="shared" ca="1" si="28"/>
        <v>2.2498707846320345</v>
      </c>
      <c r="CS18" s="227">
        <f t="shared" ca="1" si="28"/>
        <v>2.2498707846320345</v>
      </c>
      <c r="CT18" s="227">
        <f t="shared" ca="1" si="28"/>
        <v>2.2498707846320345</v>
      </c>
      <c r="CU18" s="227">
        <f t="shared" ca="1" si="29"/>
        <v>2.2498707846320345</v>
      </c>
      <c r="CV18" s="227">
        <f t="shared" ca="1" si="29"/>
        <v>2.2498707846320345</v>
      </c>
      <c r="CW18" s="227">
        <f t="shared" ca="1" si="29"/>
        <v>2.2498707846320345</v>
      </c>
      <c r="CX18" s="227">
        <f t="shared" ca="1" si="29"/>
        <v>2.2498707846320345</v>
      </c>
      <c r="CY18" s="227">
        <f t="shared" ca="1" si="29"/>
        <v>2.2498707846320345</v>
      </c>
      <c r="CZ18" s="227">
        <f t="shared" ca="1" si="29"/>
        <v>2.2498707846320345</v>
      </c>
      <c r="DA18" s="227">
        <f t="shared" ca="1" si="29"/>
        <v>2.2498707846320345</v>
      </c>
      <c r="DB18" s="227">
        <f t="shared" ca="1" si="29"/>
        <v>2.2498707846320345</v>
      </c>
      <c r="DC18" s="227">
        <f t="shared" ca="1" si="29"/>
        <v>2.2498707846320345</v>
      </c>
      <c r="DD18" s="227">
        <f t="shared" ca="1" si="29"/>
        <v>2.2498707846320345</v>
      </c>
      <c r="DE18" s="227">
        <f t="shared" ca="1" si="29"/>
        <v>2.2498707846320345</v>
      </c>
      <c r="DF18" s="227">
        <f t="shared" ca="1" si="29"/>
        <v>2.2498707846320345</v>
      </c>
      <c r="DG18" s="227">
        <f t="shared" ca="1" si="29"/>
        <v>2.2498707846320345</v>
      </c>
      <c r="DH18" s="227">
        <f t="shared" ca="1" si="29"/>
        <v>2.2498707846320345</v>
      </c>
      <c r="DI18" s="227">
        <f t="shared" ca="1" si="29"/>
        <v>2.2498707846320345</v>
      </c>
      <c r="DJ18" s="227">
        <f t="shared" ca="1" si="29"/>
        <v>2.2498707846320345</v>
      </c>
      <c r="DK18" s="227">
        <f t="shared" ca="1" si="30"/>
        <v>2.2498707846320345</v>
      </c>
      <c r="DL18" s="227">
        <f t="shared" ca="1" si="30"/>
        <v>2.2498707846320345</v>
      </c>
      <c r="DM18" s="227">
        <f t="shared" ca="1" si="30"/>
        <v>2.2498707846320345</v>
      </c>
      <c r="DN18" s="227">
        <f t="shared" ca="1" si="30"/>
        <v>2.2498707846320345</v>
      </c>
      <c r="DO18" s="227">
        <f t="shared" ca="1" si="30"/>
        <v>2.2498707846320345</v>
      </c>
      <c r="DP18" s="227">
        <f t="shared" ca="1" si="30"/>
        <v>2.2498707846320345</v>
      </c>
      <c r="DQ18" s="227">
        <f t="shared" ca="1" si="30"/>
        <v>2.2498707846320345</v>
      </c>
      <c r="DR18" s="227">
        <f t="shared" ca="1" si="30"/>
        <v>2.2498707846320345</v>
      </c>
      <c r="DS18" s="227">
        <f t="shared" ca="1" si="30"/>
        <v>2.2498707846320345</v>
      </c>
      <c r="DT18" s="227">
        <f t="shared" ca="1" si="30"/>
        <v>2.2498707846320345</v>
      </c>
      <c r="DU18" s="227">
        <f t="shared" ca="1" si="30"/>
        <v>2.2498707846320345</v>
      </c>
      <c r="DV18" s="227">
        <f t="shared" ca="1" si="30"/>
        <v>2.2498707846320345</v>
      </c>
      <c r="DW18" s="227">
        <f t="shared" ca="1" si="30"/>
        <v>2.2498707846320345</v>
      </c>
      <c r="DX18" s="227">
        <f t="shared" ca="1" si="30"/>
        <v>2.2498707846320345</v>
      </c>
      <c r="DY18" s="227">
        <f t="shared" ca="1" si="30"/>
        <v>2.2498707846320345</v>
      </c>
      <c r="DZ18" s="227">
        <f t="shared" ca="1" si="30"/>
        <v>2.2498707846320345</v>
      </c>
      <c r="EA18" s="227">
        <f t="shared" ca="1" si="31"/>
        <v>2.2498707846320345</v>
      </c>
      <c r="EB18" s="227">
        <f t="shared" ca="1" si="31"/>
        <v>2.2498707846320345</v>
      </c>
      <c r="EC18" s="227">
        <f t="shared" ca="1" si="31"/>
        <v>2.2498707846320345</v>
      </c>
      <c r="ED18" s="227">
        <f t="shared" ca="1" si="31"/>
        <v>2.2498707846320345</v>
      </c>
      <c r="EE18" s="227">
        <f t="shared" ca="1" si="31"/>
        <v>2.2498707846320345</v>
      </c>
      <c r="EF18" s="227">
        <f t="shared" ca="1" si="31"/>
        <v>2.2498707846320345</v>
      </c>
      <c r="EG18" s="227">
        <f t="shared" ca="1" si="31"/>
        <v>2.2498707846320345</v>
      </c>
      <c r="EH18" s="227">
        <f t="shared" ca="1" si="31"/>
        <v>2.2498707846320345</v>
      </c>
      <c r="EI18" s="227">
        <f t="shared" ca="1" si="31"/>
        <v>2.2498707846320345</v>
      </c>
      <c r="EJ18" s="227">
        <f t="shared" ca="1" si="31"/>
        <v>2.2498707846320345</v>
      </c>
      <c r="EK18" s="227">
        <f t="shared" ca="1" si="31"/>
        <v>2.2498707846320345</v>
      </c>
      <c r="EL18" s="227">
        <f t="shared" ca="1" si="31"/>
        <v>2.2498707846320345</v>
      </c>
      <c r="EM18" s="227">
        <f t="shared" ca="1" si="31"/>
        <v>2.2498707846320345</v>
      </c>
      <c r="EN18" s="227">
        <f t="shared" ca="1" si="31"/>
        <v>2.2498707846320345</v>
      </c>
      <c r="EO18" s="227">
        <f t="shared" ca="1" si="31"/>
        <v>2.2498707846320345</v>
      </c>
      <c r="EP18" s="227">
        <f t="shared" ca="1" si="31"/>
        <v>2.2498707846320345</v>
      </c>
      <c r="EQ18" s="227">
        <f t="shared" ca="1" si="32"/>
        <v>2.2498707846320345</v>
      </c>
      <c r="ER18" s="227">
        <f t="shared" ca="1" si="32"/>
        <v>2.2498707846320345</v>
      </c>
      <c r="ES18" s="227">
        <f t="shared" ca="1" si="32"/>
        <v>2.2498707846320345</v>
      </c>
      <c r="ET18" s="227">
        <f t="shared" ca="1" si="32"/>
        <v>2.2498707846320345</v>
      </c>
      <c r="EU18" s="227">
        <f t="shared" ca="1" si="32"/>
        <v>2.2498707846320345</v>
      </c>
      <c r="EV18" s="227">
        <f t="shared" ca="1" si="32"/>
        <v>2.2498707846320345</v>
      </c>
      <c r="EW18" s="227">
        <f t="shared" ca="1" si="32"/>
        <v>2.2498707846320345</v>
      </c>
      <c r="EX18" s="227">
        <f t="shared" ca="1" si="32"/>
        <v>2.2498707846320345</v>
      </c>
      <c r="EY18" s="227">
        <f t="shared" ca="1" si="32"/>
        <v>2.2498707846320345</v>
      </c>
      <c r="EZ18" s="227">
        <f t="shared" ca="1" si="32"/>
        <v>2.2498707846320345</v>
      </c>
      <c r="FA18" s="227">
        <f t="shared" ca="1" si="32"/>
        <v>2.2498707846320345</v>
      </c>
      <c r="FB18" s="227">
        <f t="shared" ca="1" si="32"/>
        <v>2.2498707846320345</v>
      </c>
      <c r="FC18" s="227">
        <f t="shared" ca="1" si="32"/>
        <v>2.2498707846320345</v>
      </c>
      <c r="FD18" s="227">
        <f t="shared" ca="1" si="32"/>
        <v>2.2498707846320345</v>
      </c>
      <c r="FE18" s="227">
        <f t="shared" ca="1" si="32"/>
        <v>2.2498707846320345</v>
      </c>
      <c r="FF18" s="227">
        <f t="shared" ca="1" si="32"/>
        <v>2.2498707846320345</v>
      </c>
      <c r="FG18" s="227">
        <f t="shared" ca="1" si="33"/>
        <v>2.2498707846320345</v>
      </c>
      <c r="FH18" s="227">
        <f t="shared" ca="1" si="33"/>
        <v>2.2498707846320345</v>
      </c>
      <c r="FI18" s="227">
        <f t="shared" ca="1" si="33"/>
        <v>2.2498707846320345</v>
      </c>
      <c r="FJ18" s="227">
        <f t="shared" ca="1" si="33"/>
        <v>2.2498707846320345</v>
      </c>
      <c r="FK18" s="227">
        <f t="shared" ca="1" si="33"/>
        <v>2.2498707846320345</v>
      </c>
      <c r="FL18" s="227">
        <f t="shared" ca="1" si="33"/>
        <v>2.2498707846320345</v>
      </c>
      <c r="FM18" s="227">
        <f t="shared" ca="1" si="33"/>
        <v>2.2498707846320345</v>
      </c>
      <c r="FN18" s="227">
        <f t="shared" ca="1" si="33"/>
        <v>2.2498707846320345</v>
      </c>
      <c r="FO18" s="227">
        <f t="shared" ca="1" si="33"/>
        <v>2.2498707846320345</v>
      </c>
      <c r="FP18" s="227">
        <f t="shared" ca="1" si="33"/>
        <v>2.2498707846320345</v>
      </c>
      <c r="FQ18" s="227">
        <f t="shared" ca="1" si="33"/>
        <v>2.2498707846320345</v>
      </c>
      <c r="FR18" s="227">
        <f t="shared" ca="1" si="33"/>
        <v>2.2498707846320345</v>
      </c>
      <c r="FS18" s="227">
        <f t="shared" ca="1" si="33"/>
        <v>2.2498707846320345</v>
      </c>
      <c r="FT18" s="227">
        <f t="shared" ca="1" si="33"/>
        <v>2.2498707846320345</v>
      </c>
      <c r="FU18" s="227">
        <f t="shared" ca="1" si="33"/>
        <v>2.2498707846320345</v>
      </c>
      <c r="FV18" s="227">
        <f t="shared" ca="1" si="33"/>
        <v>2.2498707846320345</v>
      </c>
      <c r="FW18" s="227">
        <f t="shared" ca="1" si="34"/>
        <v>2.2498707846320345</v>
      </c>
      <c r="FX18" s="227">
        <f t="shared" ca="1" si="34"/>
        <v>2.2498707846320345</v>
      </c>
      <c r="FY18" s="227">
        <f t="shared" ca="1" si="34"/>
        <v>2.2498707846320345</v>
      </c>
      <c r="FZ18" s="227">
        <f t="shared" ca="1" si="34"/>
        <v>2.2498707846320345</v>
      </c>
      <c r="GA18" s="227">
        <f t="shared" ca="1" si="34"/>
        <v>2.2498707846320345</v>
      </c>
      <c r="GB18" s="227">
        <f t="shared" ca="1" si="34"/>
        <v>2.2498707846320345</v>
      </c>
      <c r="GC18" s="227">
        <f t="shared" ca="1" si="34"/>
        <v>2.2498707846320345</v>
      </c>
      <c r="GD18" s="227">
        <f t="shared" ca="1" si="34"/>
        <v>2.2498707846320345</v>
      </c>
      <c r="GE18" s="227">
        <f t="shared" ca="1" si="34"/>
        <v>2.2498707846320345</v>
      </c>
      <c r="GF18" s="227">
        <f t="shared" ca="1" si="34"/>
        <v>2.2498707846320345</v>
      </c>
      <c r="GG18" s="227">
        <f t="shared" ca="1" si="34"/>
        <v>2.2498707846320345</v>
      </c>
      <c r="GH18" s="227">
        <f t="shared" ca="1" si="34"/>
        <v>2.2498707846320345</v>
      </c>
      <c r="GI18" s="227">
        <f t="shared" ca="1" si="34"/>
        <v>2.2498707846320345</v>
      </c>
      <c r="GJ18" s="227">
        <f t="shared" ca="1" si="34"/>
        <v>2.2498707846320345</v>
      </c>
      <c r="GK18" s="227">
        <f t="shared" ca="1" si="34"/>
        <v>2.2498707846320345</v>
      </c>
      <c r="GL18" s="227">
        <f t="shared" ca="1" si="34"/>
        <v>2.2498707846320345</v>
      </c>
      <c r="GM18" s="227">
        <f t="shared" ca="1" si="42"/>
        <v>2.2498707846320345</v>
      </c>
      <c r="GN18" s="227">
        <f t="shared" ca="1" si="42"/>
        <v>2.2498707846320345</v>
      </c>
      <c r="GO18" s="227">
        <f t="shared" ca="1" si="42"/>
        <v>2.2498707846320345</v>
      </c>
      <c r="GP18" s="227">
        <f t="shared" ca="1" si="42"/>
        <v>2.2498707846320345</v>
      </c>
      <c r="GQ18" s="227">
        <f t="shared" ca="1" si="42"/>
        <v>2.2498707846320345</v>
      </c>
      <c r="GR18" s="227">
        <f t="shared" ca="1" si="42"/>
        <v>2.2498707846320345</v>
      </c>
      <c r="GS18" s="227">
        <f t="shared" ca="1" si="42"/>
        <v>2.2498707846320345</v>
      </c>
      <c r="GT18" s="227">
        <f t="shared" ca="1" si="42"/>
        <v>2.2498707846320345</v>
      </c>
      <c r="GU18" s="227">
        <f t="shared" ca="1" si="42"/>
        <v>2.2498707846320345</v>
      </c>
      <c r="GV18" s="227">
        <f t="shared" ca="1" si="42"/>
        <v>2.2498707846320345</v>
      </c>
      <c r="GW18" s="227">
        <f t="shared" ca="1" si="42"/>
        <v>2.2498707846320345</v>
      </c>
      <c r="GX18" s="227">
        <f t="shared" ca="1" si="42"/>
        <v>2.2498707846320345</v>
      </c>
      <c r="GY18" s="227">
        <f t="shared" ca="1" si="42"/>
        <v>2.2498707846320345</v>
      </c>
      <c r="GZ18" s="227">
        <f t="shared" ca="1" si="42"/>
        <v>2.2498707846320345</v>
      </c>
      <c r="HA18" s="227">
        <f t="shared" ca="1" si="42"/>
        <v>2.2498707846320345</v>
      </c>
      <c r="HB18" s="227">
        <f t="shared" ca="1" si="42"/>
        <v>2.2498707846320345</v>
      </c>
      <c r="HC18" s="227">
        <f t="shared" ca="1" si="39"/>
        <v>2.2498707846320345</v>
      </c>
      <c r="HD18" s="227">
        <f t="shared" ca="1" si="39"/>
        <v>2.2498707846320345</v>
      </c>
      <c r="HE18" s="227">
        <f t="shared" ca="1" si="39"/>
        <v>2.2498707846320345</v>
      </c>
      <c r="HF18" s="227">
        <f t="shared" ca="1" si="39"/>
        <v>2.2498707846320345</v>
      </c>
      <c r="HG18" s="227">
        <f t="shared" ca="1" si="39"/>
        <v>2.2498707846320345</v>
      </c>
      <c r="HH18" s="227">
        <f t="shared" ca="1" si="39"/>
        <v>2.2498707846320345</v>
      </c>
      <c r="HI18" s="227">
        <f t="shared" ca="1" si="39"/>
        <v>2.2498707846320345</v>
      </c>
      <c r="HJ18" s="227">
        <f t="shared" ca="1" si="39"/>
        <v>2.2498707846320345</v>
      </c>
      <c r="HK18" s="227">
        <f t="shared" ca="1" si="39"/>
        <v>2.2498707846320345</v>
      </c>
      <c r="HL18" s="227">
        <f t="shared" ca="1" si="39"/>
        <v>2.2498707846320345</v>
      </c>
      <c r="HM18" s="227">
        <f t="shared" ca="1" si="39"/>
        <v>2.2498707846320345</v>
      </c>
      <c r="HN18" s="227">
        <f t="shared" ca="1" si="39"/>
        <v>2.2498707846320345</v>
      </c>
      <c r="HO18" s="227">
        <f t="shared" ca="1" si="39"/>
        <v>2.2498707846320345</v>
      </c>
      <c r="HP18" s="227">
        <f t="shared" ca="1" si="39"/>
        <v>2.2498707846320345</v>
      </c>
      <c r="HQ18" s="227">
        <f t="shared" ca="1" si="40"/>
        <v>2.2498707846320345</v>
      </c>
      <c r="HR18" s="227">
        <f t="shared" ca="1" si="40"/>
        <v>2.2498707846320345</v>
      </c>
      <c r="HS18" s="227">
        <f t="shared" ca="1" si="40"/>
        <v>2.2498707846320345</v>
      </c>
      <c r="HT18" s="227">
        <f t="shared" ca="1" si="40"/>
        <v>2.2498707846320345</v>
      </c>
      <c r="HU18" s="227">
        <f t="shared" ca="1" si="40"/>
        <v>2.2498707846320345</v>
      </c>
      <c r="HV18" s="227">
        <f t="shared" ca="1" si="40"/>
        <v>2.2498707846320345</v>
      </c>
      <c r="HW18" s="227">
        <f t="shared" ca="1" si="40"/>
        <v>2.2498707846320345</v>
      </c>
      <c r="HX18" s="227">
        <f t="shared" ca="1" si="40"/>
        <v>2.2498707846320345</v>
      </c>
      <c r="HY18" s="227">
        <f t="shared" ca="1" si="40"/>
        <v>2.2498707846320345</v>
      </c>
      <c r="HZ18" s="227">
        <f t="shared" ca="1" si="40"/>
        <v>2.2498707846320345</v>
      </c>
      <c r="IA18" s="227">
        <f t="shared" ca="1" si="40"/>
        <v>2.2498707846320345</v>
      </c>
      <c r="IB18" s="227">
        <f t="shared" ca="1" si="40"/>
        <v>2.2498707846320345</v>
      </c>
      <c r="IC18" s="227">
        <f t="shared" ca="1" si="40"/>
        <v>2.2498707846320345</v>
      </c>
      <c r="ID18" s="227">
        <f t="shared" ca="1" si="40"/>
        <v>2.2498707846320345</v>
      </c>
      <c r="IE18" s="227">
        <f t="shared" ca="1" si="40"/>
        <v>2.2498707846320345</v>
      </c>
      <c r="IF18" s="227">
        <f t="shared" ca="1" si="40"/>
        <v>2.2498707846320345</v>
      </c>
      <c r="IG18" s="227">
        <f t="shared" ca="1" si="41"/>
        <v>2.2498707846320345</v>
      </c>
      <c r="IH18" s="227">
        <f t="shared" ca="1" si="41"/>
        <v>2.2498707846320345</v>
      </c>
      <c r="II18" s="229"/>
      <c r="IJ18" s="229"/>
      <c r="IK18" s="229"/>
      <c r="IL18" s="229"/>
      <c r="IM18" s="229"/>
      <c r="IN18" s="229"/>
    </row>
    <row r="19" spans="1:248" s="230" customFormat="1" x14ac:dyDescent="0.3">
      <c r="A19" s="226">
        <f t="shared" si="38"/>
        <v>11</v>
      </c>
      <c r="B19" s="227" cm="1">
        <f t="array" aca="1" ref="B19" ca="1">INDIRECT("'Cronograma de Desembolso'!"&amp;ADDRESS(8,A19+2))</f>
        <v>519.72015124999996</v>
      </c>
      <c r="C19" s="228">
        <f t="shared" si="23"/>
        <v>0</v>
      </c>
      <c r="D19" s="227">
        <f t="shared" si="23"/>
        <v>0</v>
      </c>
      <c r="E19" s="227">
        <f t="shared" si="23"/>
        <v>0</v>
      </c>
      <c r="F19" s="227">
        <f t="shared" si="23"/>
        <v>0</v>
      </c>
      <c r="G19" s="227">
        <f t="shared" si="23"/>
        <v>0</v>
      </c>
      <c r="H19" s="227">
        <f t="shared" si="23"/>
        <v>0</v>
      </c>
      <c r="I19" s="227">
        <f t="shared" si="23"/>
        <v>0</v>
      </c>
      <c r="J19" s="227">
        <f t="shared" si="23"/>
        <v>0</v>
      </c>
      <c r="K19" s="227">
        <f t="shared" si="23"/>
        <v>0</v>
      </c>
      <c r="L19" s="227">
        <f t="shared" si="23"/>
        <v>0</v>
      </c>
      <c r="M19" s="227">
        <f t="shared" ca="1" si="23"/>
        <v>2.259652831521739</v>
      </c>
      <c r="N19" s="227">
        <f t="shared" ca="1" si="23"/>
        <v>2.259652831521739</v>
      </c>
      <c r="O19" s="227">
        <f t="shared" ca="1" si="23"/>
        <v>2.259652831521739</v>
      </c>
      <c r="P19" s="227">
        <f t="shared" ca="1" si="23"/>
        <v>2.259652831521739</v>
      </c>
      <c r="Q19" s="227">
        <f t="shared" ca="1" si="23"/>
        <v>2.259652831521739</v>
      </c>
      <c r="R19" s="227">
        <f t="shared" ca="1" si="23"/>
        <v>2.259652831521739</v>
      </c>
      <c r="S19" s="227">
        <f t="shared" ca="1" si="24"/>
        <v>2.259652831521739</v>
      </c>
      <c r="T19" s="227">
        <f t="shared" ca="1" si="24"/>
        <v>2.259652831521739</v>
      </c>
      <c r="U19" s="227">
        <f t="shared" ca="1" si="24"/>
        <v>2.259652831521739</v>
      </c>
      <c r="V19" s="227">
        <f t="shared" ca="1" si="24"/>
        <v>2.259652831521739</v>
      </c>
      <c r="W19" s="227">
        <f t="shared" ca="1" si="24"/>
        <v>2.259652831521739</v>
      </c>
      <c r="X19" s="227">
        <f t="shared" ca="1" si="24"/>
        <v>2.259652831521739</v>
      </c>
      <c r="Y19" s="227">
        <f t="shared" ca="1" si="24"/>
        <v>2.259652831521739</v>
      </c>
      <c r="Z19" s="227">
        <f t="shared" ca="1" si="24"/>
        <v>2.259652831521739</v>
      </c>
      <c r="AA19" s="227">
        <f t="shared" ca="1" si="24"/>
        <v>2.259652831521739</v>
      </c>
      <c r="AB19" s="227">
        <f t="shared" ca="1" si="24"/>
        <v>2.259652831521739</v>
      </c>
      <c r="AC19" s="227">
        <f t="shared" ca="1" si="24"/>
        <v>2.259652831521739</v>
      </c>
      <c r="AD19" s="227">
        <f t="shared" ca="1" si="24"/>
        <v>2.259652831521739</v>
      </c>
      <c r="AE19" s="227">
        <f t="shared" ca="1" si="24"/>
        <v>2.259652831521739</v>
      </c>
      <c r="AF19" s="227">
        <f t="shared" ca="1" si="24"/>
        <v>2.259652831521739</v>
      </c>
      <c r="AG19" s="227">
        <f t="shared" ca="1" si="24"/>
        <v>2.259652831521739</v>
      </c>
      <c r="AH19" s="227">
        <f t="shared" ca="1" si="24"/>
        <v>2.259652831521739</v>
      </c>
      <c r="AI19" s="227">
        <f t="shared" ca="1" si="25"/>
        <v>2.259652831521739</v>
      </c>
      <c r="AJ19" s="227">
        <f t="shared" ca="1" si="25"/>
        <v>2.259652831521739</v>
      </c>
      <c r="AK19" s="227">
        <f t="shared" ca="1" si="25"/>
        <v>2.259652831521739</v>
      </c>
      <c r="AL19" s="227">
        <f t="shared" ca="1" si="25"/>
        <v>2.259652831521739</v>
      </c>
      <c r="AM19" s="227">
        <f t="shared" ca="1" si="25"/>
        <v>2.259652831521739</v>
      </c>
      <c r="AN19" s="227">
        <f t="shared" ca="1" si="25"/>
        <v>2.259652831521739</v>
      </c>
      <c r="AO19" s="227">
        <f t="shared" ca="1" si="25"/>
        <v>2.259652831521739</v>
      </c>
      <c r="AP19" s="227">
        <f t="shared" ca="1" si="25"/>
        <v>2.259652831521739</v>
      </c>
      <c r="AQ19" s="227">
        <f t="shared" ca="1" si="25"/>
        <v>2.259652831521739</v>
      </c>
      <c r="AR19" s="227">
        <f t="shared" ca="1" si="25"/>
        <v>2.259652831521739</v>
      </c>
      <c r="AS19" s="227">
        <f t="shared" ca="1" si="25"/>
        <v>2.259652831521739</v>
      </c>
      <c r="AT19" s="227">
        <f t="shared" ca="1" si="25"/>
        <v>2.259652831521739</v>
      </c>
      <c r="AU19" s="227">
        <f t="shared" ca="1" si="25"/>
        <v>2.259652831521739</v>
      </c>
      <c r="AV19" s="227">
        <f t="shared" ca="1" si="25"/>
        <v>2.259652831521739</v>
      </c>
      <c r="AW19" s="227">
        <f t="shared" ca="1" si="25"/>
        <v>2.259652831521739</v>
      </c>
      <c r="AX19" s="227">
        <f t="shared" ca="1" si="25"/>
        <v>2.259652831521739</v>
      </c>
      <c r="AY19" s="227">
        <f t="shared" ca="1" si="26"/>
        <v>2.259652831521739</v>
      </c>
      <c r="AZ19" s="227">
        <f t="shared" ca="1" si="26"/>
        <v>2.259652831521739</v>
      </c>
      <c r="BA19" s="227">
        <f t="shared" ca="1" si="26"/>
        <v>2.259652831521739</v>
      </c>
      <c r="BB19" s="227">
        <f t="shared" ca="1" si="26"/>
        <v>2.259652831521739</v>
      </c>
      <c r="BC19" s="227">
        <f t="shared" ca="1" si="26"/>
        <v>2.259652831521739</v>
      </c>
      <c r="BD19" s="227">
        <f t="shared" ca="1" si="26"/>
        <v>2.259652831521739</v>
      </c>
      <c r="BE19" s="227">
        <f t="shared" ca="1" si="26"/>
        <v>2.259652831521739</v>
      </c>
      <c r="BF19" s="227">
        <f t="shared" ca="1" si="26"/>
        <v>2.259652831521739</v>
      </c>
      <c r="BG19" s="227">
        <f t="shared" ca="1" si="26"/>
        <v>2.259652831521739</v>
      </c>
      <c r="BH19" s="227">
        <f t="shared" ca="1" si="26"/>
        <v>2.259652831521739</v>
      </c>
      <c r="BI19" s="227">
        <f t="shared" ca="1" si="26"/>
        <v>2.259652831521739</v>
      </c>
      <c r="BJ19" s="227">
        <f t="shared" ca="1" si="26"/>
        <v>2.259652831521739</v>
      </c>
      <c r="BK19" s="227">
        <f t="shared" ca="1" si="26"/>
        <v>2.259652831521739</v>
      </c>
      <c r="BL19" s="227">
        <f t="shared" ca="1" si="26"/>
        <v>2.259652831521739</v>
      </c>
      <c r="BM19" s="227">
        <f t="shared" ca="1" si="26"/>
        <v>2.259652831521739</v>
      </c>
      <c r="BN19" s="227">
        <f t="shared" ca="1" si="26"/>
        <v>2.259652831521739</v>
      </c>
      <c r="BO19" s="227">
        <f t="shared" ca="1" si="27"/>
        <v>2.259652831521739</v>
      </c>
      <c r="BP19" s="227">
        <f t="shared" ca="1" si="27"/>
        <v>2.259652831521739</v>
      </c>
      <c r="BQ19" s="227">
        <f t="shared" ca="1" si="27"/>
        <v>2.259652831521739</v>
      </c>
      <c r="BR19" s="227">
        <f t="shared" ca="1" si="27"/>
        <v>2.259652831521739</v>
      </c>
      <c r="BS19" s="227">
        <f t="shared" ca="1" si="27"/>
        <v>2.259652831521739</v>
      </c>
      <c r="BT19" s="227">
        <f t="shared" ca="1" si="27"/>
        <v>2.259652831521739</v>
      </c>
      <c r="BU19" s="227">
        <f t="shared" ca="1" si="27"/>
        <v>2.259652831521739</v>
      </c>
      <c r="BV19" s="227">
        <f t="shared" ca="1" si="27"/>
        <v>2.259652831521739</v>
      </c>
      <c r="BW19" s="227">
        <f t="shared" ca="1" si="27"/>
        <v>2.259652831521739</v>
      </c>
      <c r="BX19" s="227">
        <f t="shared" ca="1" si="27"/>
        <v>2.259652831521739</v>
      </c>
      <c r="BY19" s="227">
        <f t="shared" ca="1" si="27"/>
        <v>2.259652831521739</v>
      </c>
      <c r="BZ19" s="227">
        <f t="shared" ca="1" si="27"/>
        <v>2.259652831521739</v>
      </c>
      <c r="CA19" s="227">
        <f t="shared" ca="1" si="27"/>
        <v>2.259652831521739</v>
      </c>
      <c r="CB19" s="227">
        <f t="shared" ca="1" si="27"/>
        <v>2.259652831521739</v>
      </c>
      <c r="CC19" s="227">
        <f t="shared" ca="1" si="27"/>
        <v>2.259652831521739</v>
      </c>
      <c r="CD19" s="227">
        <f t="shared" ca="1" si="27"/>
        <v>2.259652831521739</v>
      </c>
      <c r="CE19" s="227">
        <f t="shared" ca="1" si="28"/>
        <v>2.259652831521739</v>
      </c>
      <c r="CF19" s="227">
        <f t="shared" ca="1" si="28"/>
        <v>2.259652831521739</v>
      </c>
      <c r="CG19" s="227">
        <f t="shared" ca="1" si="28"/>
        <v>2.259652831521739</v>
      </c>
      <c r="CH19" s="227">
        <f t="shared" ca="1" si="28"/>
        <v>2.259652831521739</v>
      </c>
      <c r="CI19" s="227">
        <f t="shared" ca="1" si="28"/>
        <v>2.259652831521739</v>
      </c>
      <c r="CJ19" s="227">
        <f t="shared" ca="1" si="28"/>
        <v>2.259652831521739</v>
      </c>
      <c r="CK19" s="227">
        <f t="shared" ca="1" si="28"/>
        <v>2.259652831521739</v>
      </c>
      <c r="CL19" s="227">
        <f t="shared" ca="1" si="28"/>
        <v>2.259652831521739</v>
      </c>
      <c r="CM19" s="227">
        <f t="shared" ca="1" si="28"/>
        <v>2.259652831521739</v>
      </c>
      <c r="CN19" s="227">
        <f t="shared" ca="1" si="28"/>
        <v>2.259652831521739</v>
      </c>
      <c r="CO19" s="227">
        <f t="shared" ca="1" si="28"/>
        <v>2.259652831521739</v>
      </c>
      <c r="CP19" s="227">
        <f t="shared" ca="1" si="28"/>
        <v>2.259652831521739</v>
      </c>
      <c r="CQ19" s="227">
        <f t="shared" ca="1" si="28"/>
        <v>2.259652831521739</v>
      </c>
      <c r="CR19" s="227">
        <f t="shared" ca="1" si="28"/>
        <v>2.259652831521739</v>
      </c>
      <c r="CS19" s="227">
        <f t="shared" ca="1" si="28"/>
        <v>2.259652831521739</v>
      </c>
      <c r="CT19" s="227">
        <f t="shared" ca="1" si="28"/>
        <v>2.259652831521739</v>
      </c>
      <c r="CU19" s="227">
        <f t="shared" ca="1" si="29"/>
        <v>2.259652831521739</v>
      </c>
      <c r="CV19" s="227">
        <f t="shared" ca="1" si="29"/>
        <v>2.259652831521739</v>
      </c>
      <c r="CW19" s="227">
        <f t="shared" ca="1" si="29"/>
        <v>2.259652831521739</v>
      </c>
      <c r="CX19" s="227">
        <f t="shared" ca="1" si="29"/>
        <v>2.259652831521739</v>
      </c>
      <c r="CY19" s="227">
        <f t="shared" ca="1" si="29"/>
        <v>2.259652831521739</v>
      </c>
      <c r="CZ19" s="227">
        <f t="shared" ca="1" si="29"/>
        <v>2.259652831521739</v>
      </c>
      <c r="DA19" s="227">
        <f t="shared" ca="1" si="29"/>
        <v>2.259652831521739</v>
      </c>
      <c r="DB19" s="227">
        <f t="shared" ca="1" si="29"/>
        <v>2.259652831521739</v>
      </c>
      <c r="DC19" s="227">
        <f t="shared" ca="1" si="29"/>
        <v>2.259652831521739</v>
      </c>
      <c r="DD19" s="227">
        <f t="shared" ca="1" si="29"/>
        <v>2.259652831521739</v>
      </c>
      <c r="DE19" s="227">
        <f t="shared" ca="1" si="29"/>
        <v>2.259652831521739</v>
      </c>
      <c r="DF19" s="227">
        <f t="shared" ca="1" si="29"/>
        <v>2.259652831521739</v>
      </c>
      <c r="DG19" s="227">
        <f t="shared" ca="1" si="29"/>
        <v>2.259652831521739</v>
      </c>
      <c r="DH19" s="227">
        <f t="shared" ca="1" si="29"/>
        <v>2.259652831521739</v>
      </c>
      <c r="DI19" s="227">
        <f t="shared" ca="1" si="29"/>
        <v>2.259652831521739</v>
      </c>
      <c r="DJ19" s="227">
        <f t="shared" ca="1" si="29"/>
        <v>2.259652831521739</v>
      </c>
      <c r="DK19" s="227">
        <f t="shared" ca="1" si="30"/>
        <v>2.259652831521739</v>
      </c>
      <c r="DL19" s="227">
        <f t="shared" ca="1" si="30"/>
        <v>2.259652831521739</v>
      </c>
      <c r="DM19" s="227">
        <f t="shared" ca="1" si="30"/>
        <v>2.259652831521739</v>
      </c>
      <c r="DN19" s="227">
        <f t="shared" ca="1" si="30"/>
        <v>2.259652831521739</v>
      </c>
      <c r="DO19" s="227">
        <f t="shared" ca="1" si="30"/>
        <v>2.259652831521739</v>
      </c>
      <c r="DP19" s="227">
        <f t="shared" ca="1" si="30"/>
        <v>2.259652831521739</v>
      </c>
      <c r="DQ19" s="227">
        <f t="shared" ca="1" si="30"/>
        <v>2.259652831521739</v>
      </c>
      <c r="DR19" s="227">
        <f t="shared" ca="1" si="30"/>
        <v>2.259652831521739</v>
      </c>
      <c r="DS19" s="227">
        <f t="shared" ca="1" si="30"/>
        <v>2.259652831521739</v>
      </c>
      <c r="DT19" s="227">
        <f t="shared" ca="1" si="30"/>
        <v>2.259652831521739</v>
      </c>
      <c r="DU19" s="227">
        <f t="shared" ca="1" si="30"/>
        <v>2.259652831521739</v>
      </c>
      <c r="DV19" s="227">
        <f t="shared" ca="1" si="30"/>
        <v>2.259652831521739</v>
      </c>
      <c r="DW19" s="227">
        <f t="shared" ca="1" si="30"/>
        <v>2.259652831521739</v>
      </c>
      <c r="DX19" s="227">
        <f t="shared" ca="1" si="30"/>
        <v>2.259652831521739</v>
      </c>
      <c r="DY19" s="227">
        <f t="shared" ca="1" si="30"/>
        <v>2.259652831521739</v>
      </c>
      <c r="DZ19" s="227">
        <f t="shared" ca="1" si="30"/>
        <v>2.259652831521739</v>
      </c>
      <c r="EA19" s="227">
        <f t="shared" ca="1" si="31"/>
        <v>2.259652831521739</v>
      </c>
      <c r="EB19" s="227">
        <f t="shared" ca="1" si="31"/>
        <v>2.259652831521739</v>
      </c>
      <c r="EC19" s="227">
        <f t="shared" ca="1" si="31"/>
        <v>2.259652831521739</v>
      </c>
      <c r="ED19" s="227">
        <f t="shared" ca="1" si="31"/>
        <v>2.259652831521739</v>
      </c>
      <c r="EE19" s="227">
        <f t="shared" ca="1" si="31"/>
        <v>2.259652831521739</v>
      </c>
      <c r="EF19" s="227">
        <f t="shared" ca="1" si="31"/>
        <v>2.259652831521739</v>
      </c>
      <c r="EG19" s="227">
        <f t="shared" ca="1" si="31"/>
        <v>2.259652831521739</v>
      </c>
      <c r="EH19" s="227">
        <f t="shared" ca="1" si="31"/>
        <v>2.259652831521739</v>
      </c>
      <c r="EI19" s="227">
        <f t="shared" ca="1" si="31"/>
        <v>2.259652831521739</v>
      </c>
      <c r="EJ19" s="227">
        <f t="shared" ca="1" si="31"/>
        <v>2.259652831521739</v>
      </c>
      <c r="EK19" s="227">
        <f t="shared" ca="1" si="31"/>
        <v>2.259652831521739</v>
      </c>
      <c r="EL19" s="227">
        <f t="shared" ca="1" si="31"/>
        <v>2.259652831521739</v>
      </c>
      <c r="EM19" s="227">
        <f t="shared" ca="1" si="31"/>
        <v>2.259652831521739</v>
      </c>
      <c r="EN19" s="227">
        <f t="shared" ca="1" si="31"/>
        <v>2.259652831521739</v>
      </c>
      <c r="EO19" s="227">
        <f t="shared" ca="1" si="31"/>
        <v>2.259652831521739</v>
      </c>
      <c r="EP19" s="227">
        <f t="shared" ca="1" si="31"/>
        <v>2.259652831521739</v>
      </c>
      <c r="EQ19" s="227">
        <f t="shared" ca="1" si="32"/>
        <v>2.259652831521739</v>
      </c>
      <c r="ER19" s="227">
        <f t="shared" ca="1" si="32"/>
        <v>2.259652831521739</v>
      </c>
      <c r="ES19" s="227">
        <f t="shared" ca="1" si="32"/>
        <v>2.259652831521739</v>
      </c>
      <c r="ET19" s="227">
        <f t="shared" ca="1" si="32"/>
        <v>2.259652831521739</v>
      </c>
      <c r="EU19" s="227">
        <f t="shared" ca="1" si="32"/>
        <v>2.259652831521739</v>
      </c>
      <c r="EV19" s="227">
        <f t="shared" ca="1" si="32"/>
        <v>2.259652831521739</v>
      </c>
      <c r="EW19" s="227">
        <f t="shared" ca="1" si="32"/>
        <v>2.259652831521739</v>
      </c>
      <c r="EX19" s="227">
        <f t="shared" ca="1" si="32"/>
        <v>2.259652831521739</v>
      </c>
      <c r="EY19" s="227">
        <f t="shared" ca="1" si="32"/>
        <v>2.259652831521739</v>
      </c>
      <c r="EZ19" s="227">
        <f t="shared" ca="1" si="32"/>
        <v>2.259652831521739</v>
      </c>
      <c r="FA19" s="227">
        <f t="shared" ca="1" si="32"/>
        <v>2.259652831521739</v>
      </c>
      <c r="FB19" s="227">
        <f t="shared" ca="1" si="32"/>
        <v>2.259652831521739</v>
      </c>
      <c r="FC19" s="227">
        <f t="shared" ca="1" si="32"/>
        <v>2.259652831521739</v>
      </c>
      <c r="FD19" s="227">
        <f t="shared" ca="1" si="32"/>
        <v>2.259652831521739</v>
      </c>
      <c r="FE19" s="227">
        <f t="shared" ca="1" si="32"/>
        <v>2.259652831521739</v>
      </c>
      <c r="FF19" s="227">
        <f t="shared" ca="1" si="32"/>
        <v>2.259652831521739</v>
      </c>
      <c r="FG19" s="227">
        <f t="shared" ca="1" si="33"/>
        <v>2.259652831521739</v>
      </c>
      <c r="FH19" s="227">
        <f t="shared" ca="1" si="33"/>
        <v>2.259652831521739</v>
      </c>
      <c r="FI19" s="227">
        <f t="shared" ca="1" si="33"/>
        <v>2.259652831521739</v>
      </c>
      <c r="FJ19" s="227">
        <f t="shared" ca="1" si="33"/>
        <v>2.259652831521739</v>
      </c>
      <c r="FK19" s="227">
        <f t="shared" ca="1" si="33"/>
        <v>2.259652831521739</v>
      </c>
      <c r="FL19" s="227">
        <f t="shared" ca="1" si="33"/>
        <v>2.259652831521739</v>
      </c>
      <c r="FM19" s="227">
        <f t="shared" ca="1" si="33"/>
        <v>2.259652831521739</v>
      </c>
      <c r="FN19" s="227">
        <f t="shared" ca="1" si="33"/>
        <v>2.259652831521739</v>
      </c>
      <c r="FO19" s="227">
        <f t="shared" ca="1" si="33"/>
        <v>2.259652831521739</v>
      </c>
      <c r="FP19" s="227">
        <f t="shared" ca="1" si="33"/>
        <v>2.259652831521739</v>
      </c>
      <c r="FQ19" s="227">
        <f t="shared" ca="1" si="33"/>
        <v>2.259652831521739</v>
      </c>
      <c r="FR19" s="227">
        <f t="shared" ca="1" si="33"/>
        <v>2.259652831521739</v>
      </c>
      <c r="FS19" s="227">
        <f t="shared" ca="1" si="33"/>
        <v>2.259652831521739</v>
      </c>
      <c r="FT19" s="227">
        <f t="shared" ca="1" si="33"/>
        <v>2.259652831521739</v>
      </c>
      <c r="FU19" s="227">
        <f t="shared" ca="1" si="33"/>
        <v>2.259652831521739</v>
      </c>
      <c r="FV19" s="227">
        <f t="shared" ca="1" si="33"/>
        <v>2.259652831521739</v>
      </c>
      <c r="FW19" s="227">
        <f t="shared" ca="1" si="34"/>
        <v>2.259652831521739</v>
      </c>
      <c r="FX19" s="227">
        <f t="shared" ca="1" si="34"/>
        <v>2.259652831521739</v>
      </c>
      <c r="FY19" s="227">
        <f t="shared" ca="1" si="34"/>
        <v>2.259652831521739</v>
      </c>
      <c r="FZ19" s="227">
        <f t="shared" ca="1" si="34"/>
        <v>2.259652831521739</v>
      </c>
      <c r="GA19" s="227">
        <f t="shared" ca="1" si="34"/>
        <v>2.259652831521739</v>
      </c>
      <c r="GB19" s="227">
        <f t="shared" ca="1" si="34"/>
        <v>2.259652831521739</v>
      </c>
      <c r="GC19" s="227">
        <f t="shared" ca="1" si="34"/>
        <v>2.259652831521739</v>
      </c>
      <c r="GD19" s="227">
        <f t="shared" ca="1" si="34"/>
        <v>2.259652831521739</v>
      </c>
      <c r="GE19" s="227">
        <f t="shared" ca="1" si="34"/>
        <v>2.259652831521739</v>
      </c>
      <c r="GF19" s="227">
        <f t="shared" ca="1" si="34"/>
        <v>2.259652831521739</v>
      </c>
      <c r="GG19" s="227">
        <f t="shared" ca="1" si="34"/>
        <v>2.259652831521739</v>
      </c>
      <c r="GH19" s="227">
        <f t="shared" ca="1" si="34"/>
        <v>2.259652831521739</v>
      </c>
      <c r="GI19" s="227">
        <f t="shared" ca="1" si="34"/>
        <v>2.259652831521739</v>
      </c>
      <c r="GJ19" s="227">
        <f t="shared" ca="1" si="34"/>
        <v>2.259652831521739</v>
      </c>
      <c r="GK19" s="227">
        <f t="shared" ca="1" si="34"/>
        <v>2.259652831521739</v>
      </c>
      <c r="GL19" s="227">
        <f t="shared" ca="1" si="34"/>
        <v>2.259652831521739</v>
      </c>
      <c r="GM19" s="227">
        <f t="shared" ca="1" si="42"/>
        <v>2.259652831521739</v>
      </c>
      <c r="GN19" s="227">
        <f t="shared" ca="1" si="42"/>
        <v>2.259652831521739</v>
      </c>
      <c r="GO19" s="227">
        <f t="shared" ca="1" si="42"/>
        <v>2.259652831521739</v>
      </c>
      <c r="GP19" s="227">
        <f t="shared" ca="1" si="42"/>
        <v>2.259652831521739</v>
      </c>
      <c r="GQ19" s="227">
        <f t="shared" ca="1" si="42"/>
        <v>2.259652831521739</v>
      </c>
      <c r="GR19" s="227">
        <f t="shared" ca="1" si="42"/>
        <v>2.259652831521739</v>
      </c>
      <c r="GS19" s="227">
        <f t="shared" ca="1" si="42"/>
        <v>2.259652831521739</v>
      </c>
      <c r="GT19" s="227">
        <f t="shared" ca="1" si="42"/>
        <v>2.259652831521739</v>
      </c>
      <c r="GU19" s="227">
        <f t="shared" ca="1" si="42"/>
        <v>2.259652831521739</v>
      </c>
      <c r="GV19" s="227">
        <f t="shared" ca="1" si="42"/>
        <v>2.259652831521739</v>
      </c>
      <c r="GW19" s="227">
        <f t="shared" ca="1" si="42"/>
        <v>2.259652831521739</v>
      </c>
      <c r="GX19" s="227">
        <f t="shared" ca="1" si="42"/>
        <v>2.259652831521739</v>
      </c>
      <c r="GY19" s="227">
        <f t="shared" ca="1" si="42"/>
        <v>2.259652831521739</v>
      </c>
      <c r="GZ19" s="227">
        <f t="shared" ca="1" si="42"/>
        <v>2.259652831521739</v>
      </c>
      <c r="HA19" s="227">
        <f t="shared" ca="1" si="42"/>
        <v>2.259652831521739</v>
      </c>
      <c r="HB19" s="227">
        <f t="shared" ca="1" si="42"/>
        <v>2.259652831521739</v>
      </c>
      <c r="HC19" s="227">
        <f t="shared" ca="1" si="39"/>
        <v>2.259652831521739</v>
      </c>
      <c r="HD19" s="227">
        <f t="shared" ca="1" si="39"/>
        <v>2.259652831521739</v>
      </c>
      <c r="HE19" s="227">
        <f t="shared" ca="1" si="39"/>
        <v>2.259652831521739</v>
      </c>
      <c r="HF19" s="227">
        <f t="shared" ca="1" si="39"/>
        <v>2.259652831521739</v>
      </c>
      <c r="HG19" s="227">
        <f t="shared" ca="1" si="39"/>
        <v>2.259652831521739</v>
      </c>
      <c r="HH19" s="227">
        <f t="shared" ca="1" si="39"/>
        <v>2.259652831521739</v>
      </c>
      <c r="HI19" s="227">
        <f t="shared" ca="1" si="39"/>
        <v>2.259652831521739</v>
      </c>
      <c r="HJ19" s="227">
        <f t="shared" ca="1" si="39"/>
        <v>2.259652831521739</v>
      </c>
      <c r="HK19" s="227">
        <f t="shared" ca="1" si="39"/>
        <v>2.259652831521739</v>
      </c>
      <c r="HL19" s="227">
        <f t="shared" ca="1" si="39"/>
        <v>2.259652831521739</v>
      </c>
      <c r="HM19" s="227">
        <f t="shared" ca="1" si="39"/>
        <v>2.259652831521739</v>
      </c>
      <c r="HN19" s="227">
        <f t="shared" ca="1" si="39"/>
        <v>2.259652831521739</v>
      </c>
      <c r="HO19" s="227">
        <f t="shared" ca="1" si="39"/>
        <v>2.259652831521739</v>
      </c>
      <c r="HP19" s="227">
        <f t="shared" ca="1" si="39"/>
        <v>2.259652831521739</v>
      </c>
      <c r="HQ19" s="227">
        <f t="shared" ca="1" si="40"/>
        <v>2.259652831521739</v>
      </c>
      <c r="HR19" s="227">
        <f t="shared" ca="1" si="40"/>
        <v>2.259652831521739</v>
      </c>
      <c r="HS19" s="227">
        <f t="shared" ca="1" si="40"/>
        <v>2.259652831521739</v>
      </c>
      <c r="HT19" s="227">
        <f t="shared" ca="1" si="40"/>
        <v>2.259652831521739</v>
      </c>
      <c r="HU19" s="227">
        <f t="shared" ca="1" si="40"/>
        <v>2.259652831521739</v>
      </c>
      <c r="HV19" s="227">
        <f t="shared" ca="1" si="40"/>
        <v>2.259652831521739</v>
      </c>
      <c r="HW19" s="227">
        <f t="shared" ca="1" si="40"/>
        <v>2.259652831521739</v>
      </c>
      <c r="HX19" s="227">
        <f t="shared" ca="1" si="40"/>
        <v>2.259652831521739</v>
      </c>
      <c r="HY19" s="227">
        <f t="shared" ca="1" si="40"/>
        <v>2.259652831521739</v>
      </c>
      <c r="HZ19" s="227">
        <f t="shared" ca="1" si="40"/>
        <v>2.259652831521739</v>
      </c>
      <c r="IA19" s="227">
        <f t="shared" ca="1" si="40"/>
        <v>2.259652831521739</v>
      </c>
      <c r="IB19" s="227">
        <f t="shared" ca="1" si="40"/>
        <v>2.259652831521739</v>
      </c>
      <c r="IC19" s="227">
        <f t="shared" ca="1" si="40"/>
        <v>2.259652831521739</v>
      </c>
      <c r="ID19" s="227">
        <f t="shared" ca="1" si="40"/>
        <v>2.259652831521739</v>
      </c>
      <c r="IE19" s="227">
        <f t="shared" ca="1" si="40"/>
        <v>2.259652831521739</v>
      </c>
      <c r="IF19" s="227">
        <f t="shared" ca="1" si="40"/>
        <v>2.259652831521739</v>
      </c>
      <c r="IG19" s="227">
        <f t="shared" ca="1" si="41"/>
        <v>2.259652831521739</v>
      </c>
      <c r="IH19" s="227">
        <f t="shared" ca="1" si="41"/>
        <v>2.259652831521739</v>
      </c>
      <c r="II19" s="229"/>
      <c r="IJ19" s="229"/>
      <c r="IK19" s="229"/>
      <c r="IL19" s="229"/>
      <c r="IM19" s="229"/>
      <c r="IN19" s="229"/>
    </row>
    <row r="20" spans="1:248" s="230" customFormat="1" x14ac:dyDescent="0.3">
      <c r="A20" s="226">
        <f t="shared" si="38"/>
        <v>12</v>
      </c>
      <c r="B20" s="227" cm="1">
        <f t="array" aca="1" ref="B20" ca="1">INDIRECT("'Cronograma de Desembolso'!"&amp;ADDRESS(8,A20+2))</f>
        <v>971.98665125000002</v>
      </c>
      <c r="C20" s="228">
        <f t="shared" si="23"/>
        <v>0</v>
      </c>
      <c r="D20" s="227">
        <f t="shared" si="23"/>
        <v>0</v>
      </c>
      <c r="E20" s="227">
        <f t="shared" si="23"/>
        <v>0</v>
      </c>
      <c r="F20" s="227">
        <f t="shared" si="23"/>
        <v>0</v>
      </c>
      <c r="G20" s="227">
        <f t="shared" si="23"/>
        <v>0</v>
      </c>
      <c r="H20" s="227">
        <f t="shared" si="23"/>
        <v>0</v>
      </c>
      <c r="I20" s="227">
        <f t="shared" si="23"/>
        <v>0</v>
      </c>
      <c r="J20" s="227">
        <f t="shared" si="23"/>
        <v>0</v>
      </c>
      <c r="K20" s="227">
        <f t="shared" si="23"/>
        <v>0</v>
      </c>
      <c r="L20" s="227">
        <f t="shared" si="23"/>
        <v>0</v>
      </c>
      <c r="M20" s="227">
        <f t="shared" si="23"/>
        <v>0</v>
      </c>
      <c r="N20" s="227">
        <f t="shared" ca="1" si="23"/>
        <v>4.2444831932314413</v>
      </c>
      <c r="O20" s="227">
        <f t="shared" ca="1" si="23"/>
        <v>4.2444831932314413</v>
      </c>
      <c r="P20" s="227">
        <f t="shared" ca="1" si="23"/>
        <v>4.2444831932314413</v>
      </c>
      <c r="Q20" s="227">
        <f t="shared" ca="1" si="23"/>
        <v>4.2444831932314413</v>
      </c>
      <c r="R20" s="227">
        <f t="shared" ca="1" si="23"/>
        <v>4.2444831932314413</v>
      </c>
      <c r="S20" s="227">
        <f t="shared" ca="1" si="24"/>
        <v>4.2444831932314413</v>
      </c>
      <c r="T20" s="227">
        <f t="shared" ca="1" si="24"/>
        <v>4.2444831932314413</v>
      </c>
      <c r="U20" s="227">
        <f t="shared" ca="1" si="24"/>
        <v>4.2444831932314413</v>
      </c>
      <c r="V20" s="227">
        <f t="shared" ca="1" si="24"/>
        <v>4.2444831932314413</v>
      </c>
      <c r="W20" s="227">
        <f t="shared" ca="1" si="24"/>
        <v>4.2444831932314413</v>
      </c>
      <c r="X20" s="227">
        <f t="shared" ca="1" si="24"/>
        <v>4.2444831932314413</v>
      </c>
      <c r="Y20" s="227">
        <f t="shared" ca="1" si="24"/>
        <v>4.2444831932314413</v>
      </c>
      <c r="Z20" s="227">
        <f t="shared" ca="1" si="24"/>
        <v>4.2444831932314413</v>
      </c>
      <c r="AA20" s="227">
        <f t="shared" ca="1" si="24"/>
        <v>4.2444831932314413</v>
      </c>
      <c r="AB20" s="227">
        <f t="shared" ca="1" si="24"/>
        <v>4.2444831932314413</v>
      </c>
      <c r="AC20" s="227">
        <f t="shared" ca="1" si="24"/>
        <v>4.2444831932314413</v>
      </c>
      <c r="AD20" s="227">
        <f t="shared" ca="1" si="24"/>
        <v>4.2444831932314413</v>
      </c>
      <c r="AE20" s="227">
        <f t="shared" ca="1" si="24"/>
        <v>4.2444831932314413</v>
      </c>
      <c r="AF20" s="227">
        <f t="shared" ca="1" si="24"/>
        <v>4.2444831932314413</v>
      </c>
      <c r="AG20" s="227">
        <f t="shared" ca="1" si="24"/>
        <v>4.2444831932314413</v>
      </c>
      <c r="AH20" s="227">
        <f t="shared" ca="1" si="24"/>
        <v>4.2444831932314413</v>
      </c>
      <c r="AI20" s="227">
        <f t="shared" ca="1" si="25"/>
        <v>4.2444831932314413</v>
      </c>
      <c r="AJ20" s="227">
        <f t="shared" ca="1" si="25"/>
        <v>4.2444831932314413</v>
      </c>
      <c r="AK20" s="227">
        <f t="shared" ca="1" si="25"/>
        <v>4.2444831932314413</v>
      </c>
      <c r="AL20" s="227">
        <f t="shared" ca="1" si="25"/>
        <v>4.2444831932314413</v>
      </c>
      <c r="AM20" s="227">
        <f t="shared" ca="1" si="25"/>
        <v>4.2444831932314413</v>
      </c>
      <c r="AN20" s="227">
        <f t="shared" ca="1" si="25"/>
        <v>4.2444831932314413</v>
      </c>
      <c r="AO20" s="227">
        <f t="shared" ca="1" si="25"/>
        <v>4.2444831932314413</v>
      </c>
      <c r="AP20" s="227">
        <f t="shared" ca="1" si="25"/>
        <v>4.2444831932314413</v>
      </c>
      <c r="AQ20" s="227">
        <f t="shared" ca="1" si="25"/>
        <v>4.2444831932314413</v>
      </c>
      <c r="AR20" s="227">
        <f t="shared" ca="1" si="25"/>
        <v>4.2444831932314413</v>
      </c>
      <c r="AS20" s="227">
        <f t="shared" ca="1" si="25"/>
        <v>4.2444831932314413</v>
      </c>
      <c r="AT20" s="227">
        <f t="shared" ca="1" si="25"/>
        <v>4.2444831932314413</v>
      </c>
      <c r="AU20" s="227">
        <f t="shared" ca="1" si="25"/>
        <v>4.2444831932314413</v>
      </c>
      <c r="AV20" s="227">
        <f t="shared" ca="1" si="25"/>
        <v>4.2444831932314413</v>
      </c>
      <c r="AW20" s="227">
        <f t="shared" ca="1" si="25"/>
        <v>4.2444831932314413</v>
      </c>
      <c r="AX20" s="227">
        <f t="shared" ca="1" si="25"/>
        <v>4.2444831932314413</v>
      </c>
      <c r="AY20" s="227">
        <f t="shared" ca="1" si="26"/>
        <v>4.2444831932314413</v>
      </c>
      <c r="AZ20" s="227">
        <f t="shared" ca="1" si="26"/>
        <v>4.2444831932314413</v>
      </c>
      <c r="BA20" s="227">
        <f t="shared" ca="1" si="26"/>
        <v>4.2444831932314413</v>
      </c>
      <c r="BB20" s="227">
        <f t="shared" ca="1" si="26"/>
        <v>4.2444831932314413</v>
      </c>
      <c r="BC20" s="227">
        <f t="shared" ca="1" si="26"/>
        <v>4.2444831932314413</v>
      </c>
      <c r="BD20" s="227">
        <f t="shared" ca="1" si="26"/>
        <v>4.2444831932314413</v>
      </c>
      <c r="BE20" s="227">
        <f t="shared" ca="1" si="26"/>
        <v>4.2444831932314413</v>
      </c>
      <c r="BF20" s="227">
        <f t="shared" ca="1" si="26"/>
        <v>4.2444831932314413</v>
      </c>
      <c r="BG20" s="227">
        <f t="shared" ca="1" si="26"/>
        <v>4.2444831932314413</v>
      </c>
      <c r="BH20" s="227">
        <f t="shared" ca="1" si="26"/>
        <v>4.2444831932314413</v>
      </c>
      <c r="BI20" s="227">
        <f t="shared" ca="1" si="26"/>
        <v>4.2444831932314413</v>
      </c>
      <c r="BJ20" s="227">
        <f t="shared" ca="1" si="26"/>
        <v>4.2444831932314413</v>
      </c>
      <c r="BK20" s="227">
        <f t="shared" ca="1" si="26"/>
        <v>4.2444831932314413</v>
      </c>
      <c r="BL20" s="227">
        <f t="shared" ca="1" si="26"/>
        <v>4.2444831932314413</v>
      </c>
      <c r="BM20" s="227">
        <f t="shared" ca="1" si="26"/>
        <v>4.2444831932314413</v>
      </c>
      <c r="BN20" s="227">
        <f t="shared" ca="1" si="26"/>
        <v>4.2444831932314413</v>
      </c>
      <c r="BO20" s="227">
        <f t="shared" ca="1" si="27"/>
        <v>4.2444831932314413</v>
      </c>
      <c r="BP20" s="227">
        <f t="shared" ca="1" si="27"/>
        <v>4.2444831932314413</v>
      </c>
      <c r="BQ20" s="227">
        <f t="shared" ca="1" si="27"/>
        <v>4.2444831932314413</v>
      </c>
      <c r="BR20" s="227">
        <f t="shared" ca="1" si="27"/>
        <v>4.2444831932314413</v>
      </c>
      <c r="BS20" s="227">
        <f t="shared" ca="1" si="27"/>
        <v>4.2444831932314413</v>
      </c>
      <c r="BT20" s="227">
        <f t="shared" ca="1" si="27"/>
        <v>4.2444831932314413</v>
      </c>
      <c r="BU20" s="227">
        <f t="shared" ca="1" si="27"/>
        <v>4.2444831932314413</v>
      </c>
      <c r="BV20" s="227">
        <f t="shared" ca="1" si="27"/>
        <v>4.2444831932314413</v>
      </c>
      <c r="BW20" s="227">
        <f t="shared" ca="1" si="27"/>
        <v>4.2444831932314413</v>
      </c>
      <c r="BX20" s="227">
        <f t="shared" ca="1" si="27"/>
        <v>4.2444831932314413</v>
      </c>
      <c r="BY20" s="227">
        <f t="shared" ca="1" si="27"/>
        <v>4.2444831932314413</v>
      </c>
      <c r="BZ20" s="227">
        <f t="shared" ca="1" si="27"/>
        <v>4.2444831932314413</v>
      </c>
      <c r="CA20" s="227">
        <f t="shared" ca="1" si="27"/>
        <v>4.2444831932314413</v>
      </c>
      <c r="CB20" s="227">
        <f t="shared" ca="1" si="27"/>
        <v>4.2444831932314413</v>
      </c>
      <c r="CC20" s="227">
        <f t="shared" ca="1" si="27"/>
        <v>4.2444831932314413</v>
      </c>
      <c r="CD20" s="227">
        <f t="shared" ca="1" si="27"/>
        <v>4.2444831932314413</v>
      </c>
      <c r="CE20" s="227">
        <f t="shared" ca="1" si="28"/>
        <v>4.2444831932314413</v>
      </c>
      <c r="CF20" s="227">
        <f t="shared" ca="1" si="28"/>
        <v>4.2444831932314413</v>
      </c>
      <c r="CG20" s="227">
        <f t="shared" ca="1" si="28"/>
        <v>4.2444831932314413</v>
      </c>
      <c r="CH20" s="227">
        <f t="shared" ca="1" si="28"/>
        <v>4.2444831932314413</v>
      </c>
      <c r="CI20" s="227">
        <f t="shared" ca="1" si="28"/>
        <v>4.2444831932314413</v>
      </c>
      <c r="CJ20" s="227">
        <f t="shared" ca="1" si="28"/>
        <v>4.2444831932314413</v>
      </c>
      <c r="CK20" s="227">
        <f t="shared" ca="1" si="28"/>
        <v>4.2444831932314413</v>
      </c>
      <c r="CL20" s="227">
        <f t="shared" ca="1" si="28"/>
        <v>4.2444831932314413</v>
      </c>
      <c r="CM20" s="227">
        <f t="shared" ca="1" si="28"/>
        <v>4.2444831932314413</v>
      </c>
      <c r="CN20" s="227">
        <f t="shared" ca="1" si="28"/>
        <v>4.2444831932314413</v>
      </c>
      <c r="CO20" s="227">
        <f t="shared" ca="1" si="28"/>
        <v>4.2444831932314413</v>
      </c>
      <c r="CP20" s="227">
        <f t="shared" ca="1" si="28"/>
        <v>4.2444831932314413</v>
      </c>
      <c r="CQ20" s="227">
        <f t="shared" ca="1" si="28"/>
        <v>4.2444831932314413</v>
      </c>
      <c r="CR20" s="227">
        <f t="shared" ca="1" si="28"/>
        <v>4.2444831932314413</v>
      </c>
      <c r="CS20" s="227">
        <f t="shared" ca="1" si="28"/>
        <v>4.2444831932314413</v>
      </c>
      <c r="CT20" s="227">
        <f t="shared" ca="1" si="28"/>
        <v>4.2444831932314413</v>
      </c>
      <c r="CU20" s="227">
        <f t="shared" ca="1" si="29"/>
        <v>4.2444831932314413</v>
      </c>
      <c r="CV20" s="227">
        <f t="shared" ca="1" si="29"/>
        <v>4.2444831932314413</v>
      </c>
      <c r="CW20" s="227">
        <f t="shared" ca="1" si="29"/>
        <v>4.2444831932314413</v>
      </c>
      <c r="CX20" s="227">
        <f t="shared" ca="1" si="29"/>
        <v>4.2444831932314413</v>
      </c>
      <c r="CY20" s="227">
        <f t="shared" ca="1" si="29"/>
        <v>4.2444831932314413</v>
      </c>
      <c r="CZ20" s="227">
        <f t="shared" ca="1" si="29"/>
        <v>4.2444831932314413</v>
      </c>
      <c r="DA20" s="227">
        <f t="shared" ca="1" si="29"/>
        <v>4.2444831932314413</v>
      </c>
      <c r="DB20" s="227">
        <f t="shared" ca="1" si="29"/>
        <v>4.2444831932314413</v>
      </c>
      <c r="DC20" s="227">
        <f t="shared" ca="1" si="29"/>
        <v>4.2444831932314413</v>
      </c>
      <c r="DD20" s="227">
        <f t="shared" ca="1" si="29"/>
        <v>4.2444831932314413</v>
      </c>
      <c r="DE20" s="227">
        <f t="shared" ca="1" si="29"/>
        <v>4.2444831932314413</v>
      </c>
      <c r="DF20" s="227">
        <f t="shared" ca="1" si="29"/>
        <v>4.2444831932314413</v>
      </c>
      <c r="DG20" s="227">
        <f t="shared" ca="1" si="29"/>
        <v>4.2444831932314413</v>
      </c>
      <c r="DH20" s="227">
        <f t="shared" ca="1" si="29"/>
        <v>4.2444831932314413</v>
      </c>
      <c r="DI20" s="227">
        <f t="shared" ca="1" si="29"/>
        <v>4.2444831932314413</v>
      </c>
      <c r="DJ20" s="227">
        <f t="shared" ca="1" si="29"/>
        <v>4.2444831932314413</v>
      </c>
      <c r="DK20" s="227">
        <f t="shared" ca="1" si="30"/>
        <v>4.2444831932314413</v>
      </c>
      <c r="DL20" s="227">
        <f t="shared" ca="1" si="30"/>
        <v>4.2444831932314413</v>
      </c>
      <c r="DM20" s="227">
        <f t="shared" ca="1" si="30"/>
        <v>4.2444831932314413</v>
      </c>
      <c r="DN20" s="227">
        <f t="shared" ca="1" si="30"/>
        <v>4.2444831932314413</v>
      </c>
      <c r="DO20" s="227">
        <f t="shared" ca="1" si="30"/>
        <v>4.2444831932314413</v>
      </c>
      <c r="DP20" s="227">
        <f t="shared" ca="1" si="30"/>
        <v>4.2444831932314413</v>
      </c>
      <c r="DQ20" s="227">
        <f t="shared" ca="1" si="30"/>
        <v>4.2444831932314413</v>
      </c>
      <c r="DR20" s="227">
        <f t="shared" ca="1" si="30"/>
        <v>4.2444831932314413</v>
      </c>
      <c r="DS20" s="227">
        <f t="shared" ca="1" si="30"/>
        <v>4.2444831932314413</v>
      </c>
      <c r="DT20" s="227">
        <f t="shared" ca="1" si="30"/>
        <v>4.2444831932314413</v>
      </c>
      <c r="DU20" s="227">
        <f t="shared" ca="1" si="30"/>
        <v>4.2444831932314413</v>
      </c>
      <c r="DV20" s="227">
        <f t="shared" ca="1" si="30"/>
        <v>4.2444831932314413</v>
      </c>
      <c r="DW20" s="227">
        <f t="shared" ca="1" si="30"/>
        <v>4.2444831932314413</v>
      </c>
      <c r="DX20" s="227">
        <f t="shared" ca="1" si="30"/>
        <v>4.2444831932314413</v>
      </c>
      <c r="DY20" s="227">
        <f t="shared" ca="1" si="30"/>
        <v>4.2444831932314413</v>
      </c>
      <c r="DZ20" s="227">
        <f t="shared" ca="1" si="30"/>
        <v>4.2444831932314413</v>
      </c>
      <c r="EA20" s="227">
        <f t="shared" ca="1" si="31"/>
        <v>4.2444831932314413</v>
      </c>
      <c r="EB20" s="227">
        <f t="shared" ca="1" si="31"/>
        <v>4.2444831932314413</v>
      </c>
      <c r="EC20" s="227">
        <f t="shared" ca="1" si="31"/>
        <v>4.2444831932314413</v>
      </c>
      <c r="ED20" s="227">
        <f t="shared" ca="1" si="31"/>
        <v>4.2444831932314413</v>
      </c>
      <c r="EE20" s="227">
        <f t="shared" ca="1" si="31"/>
        <v>4.2444831932314413</v>
      </c>
      <c r="EF20" s="227">
        <f t="shared" ca="1" si="31"/>
        <v>4.2444831932314413</v>
      </c>
      <c r="EG20" s="227">
        <f t="shared" ca="1" si="31"/>
        <v>4.2444831932314413</v>
      </c>
      <c r="EH20" s="227">
        <f t="shared" ca="1" si="31"/>
        <v>4.2444831932314413</v>
      </c>
      <c r="EI20" s="227">
        <f t="shared" ca="1" si="31"/>
        <v>4.2444831932314413</v>
      </c>
      <c r="EJ20" s="227">
        <f t="shared" ca="1" si="31"/>
        <v>4.2444831932314413</v>
      </c>
      <c r="EK20" s="227">
        <f t="shared" ca="1" si="31"/>
        <v>4.2444831932314413</v>
      </c>
      <c r="EL20" s="227">
        <f t="shared" ca="1" si="31"/>
        <v>4.2444831932314413</v>
      </c>
      <c r="EM20" s="227">
        <f t="shared" ca="1" si="31"/>
        <v>4.2444831932314413</v>
      </c>
      <c r="EN20" s="227">
        <f t="shared" ca="1" si="31"/>
        <v>4.2444831932314413</v>
      </c>
      <c r="EO20" s="227">
        <f t="shared" ca="1" si="31"/>
        <v>4.2444831932314413</v>
      </c>
      <c r="EP20" s="227">
        <f t="shared" ca="1" si="31"/>
        <v>4.2444831932314413</v>
      </c>
      <c r="EQ20" s="227">
        <f t="shared" ca="1" si="32"/>
        <v>4.2444831932314413</v>
      </c>
      <c r="ER20" s="227">
        <f t="shared" ca="1" si="32"/>
        <v>4.2444831932314413</v>
      </c>
      <c r="ES20" s="227">
        <f t="shared" ca="1" si="32"/>
        <v>4.2444831932314413</v>
      </c>
      <c r="ET20" s="227">
        <f t="shared" ca="1" si="32"/>
        <v>4.2444831932314413</v>
      </c>
      <c r="EU20" s="227">
        <f t="shared" ca="1" si="32"/>
        <v>4.2444831932314413</v>
      </c>
      <c r="EV20" s="227">
        <f t="shared" ca="1" si="32"/>
        <v>4.2444831932314413</v>
      </c>
      <c r="EW20" s="227">
        <f t="shared" ca="1" si="32"/>
        <v>4.2444831932314413</v>
      </c>
      <c r="EX20" s="227">
        <f t="shared" ca="1" si="32"/>
        <v>4.2444831932314413</v>
      </c>
      <c r="EY20" s="227">
        <f t="shared" ca="1" si="32"/>
        <v>4.2444831932314413</v>
      </c>
      <c r="EZ20" s="227">
        <f t="shared" ca="1" si="32"/>
        <v>4.2444831932314413</v>
      </c>
      <c r="FA20" s="227">
        <f t="shared" ca="1" si="32"/>
        <v>4.2444831932314413</v>
      </c>
      <c r="FB20" s="227">
        <f t="shared" ca="1" si="32"/>
        <v>4.2444831932314413</v>
      </c>
      <c r="FC20" s="227">
        <f t="shared" ca="1" si="32"/>
        <v>4.2444831932314413</v>
      </c>
      <c r="FD20" s="227">
        <f t="shared" ca="1" si="32"/>
        <v>4.2444831932314413</v>
      </c>
      <c r="FE20" s="227">
        <f t="shared" ca="1" si="32"/>
        <v>4.2444831932314413</v>
      </c>
      <c r="FF20" s="227">
        <f t="shared" ca="1" si="32"/>
        <v>4.2444831932314413</v>
      </c>
      <c r="FG20" s="227">
        <f t="shared" ca="1" si="33"/>
        <v>4.2444831932314413</v>
      </c>
      <c r="FH20" s="227">
        <f t="shared" ca="1" si="33"/>
        <v>4.2444831932314413</v>
      </c>
      <c r="FI20" s="227">
        <f t="shared" ca="1" si="33"/>
        <v>4.2444831932314413</v>
      </c>
      <c r="FJ20" s="227">
        <f t="shared" ca="1" si="33"/>
        <v>4.2444831932314413</v>
      </c>
      <c r="FK20" s="227">
        <f t="shared" ca="1" si="33"/>
        <v>4.2444831932314413</v>
      </c>
      <c r="FL20" s="227">
        <f t="shared" ca="1" si="33"/>
        <v>4.2444831932314413</v>
      </c>
      <c r="FM20" s="227">
        <f t="shared" ca="1" si="33"/>
        <v>4.2444831932314413</v>
      </c>
      <c r="FN20" s="227">
        <f t="shared" ca="1" si="33"/>
        <v>4.2444831932314413</v>
      </c>
      <c r="FO20" s="227">
        <f t="shared" ca="1" si="33"/>
        <v>4.2444831932314413</v>
      </c>
      <c r="FP20" s="227">
        <f t="shared" ca="1" si="33"/>
        <v>4.2444831932314413</v>
      </c>
      <c r="FQ20" s="227">
        <f t="shared" ca="1" si="33"/>
        <v>4.2444831932314413</v>
      </c>
      <c r="FR20" s="227">
        <f t="shared" ca="1" si="33"/>
        <v>4.2444831932314413</v>
      </c>
      <c r="FS20" s="227">
        <f t="shared" ca="1" si="33"/>
        <v>4.2444831932314413</v>
      </c>
      <c r="FT20" s="227">
        <f t="shared" ca="1" si="33"/>
        <v>4.2444831932314413</v>
      </c>
      <c r="FU20" s="227">
        <f t="shared" ca="1" si="33"/>
        <v>4.2444831932314413</v>
      </c>
      <c r="FV20" s="227">
        <f t="shared" ca="1" si="33"/>
        <v>4.2444831932314413</v>
      </c>
      <c r="FW20" s="227">
        <f t="shared" ca="1" si="34"/>
        <v>4.2444831932314413</v>
      </c>
      <c r="FX20" s="227">
        <f t="shared" ca="1" si="34"/>
        <v>4.2444831932314413</v>
      </c>
      <c r="FY20" s="227">
        <f t="shared" ca="1" si="34"/>
        <v>4.2444831932314413</v>
      </c>
      <c r="FZ20" s="227">
        <f t="shared" ca="1" si="34"/>
        <v>4.2444831932314413</v>
      </c>
      <c r="GA20" s="227">
        <f t="shared" ca="1" si="34"/>
        <v>4.2444831932314413</v>
      </c>
      <c r="GB20" s="227">
        <f t="shared" ca="1" si="34"/>
        <v>4.2444831932314413</v>
      </c>
      <c r="GC20" s="227">
        <f t="shared" ca="1" si="34"/>
        <v>4.2444831932314413</v>
      </c>
      <c r="GD20" s="227">
        <f t="shared" ca="1" si="34"/>
        <v>4.2444831932314413</v>
      </c>
      <c r="GE20" s="227">
        <f t="shared" ca="1" si="34"/>
        <v>4.2444831932314413</v>
      </c>
      <c r="GF20" s="227">
        <f t="shared" ca="1" si="34"/>
        <v>4.2444831932314413</v>
      </c>
      <c r="GG20" s="227">
        <f t="shared" ca="1" si="34"/>
        <v>4.2444831932314413</v>
      </c>
      <c r="GH20" s="227">
        <f t="shared" ca="1" si="34"/>
        <v>4.2444831932314413</v>
      </c>
      <c r="GI20" s="227">
        <f t="shared" ca="1" si="34"/>
        <v>4.2444831932314413</v>
      </c>
      <c r="GJ20" s="227">
        <f t="shared" ca="1" si="34"/>
        <v>4.2444831932314413</v>
      </c>
      <c r="GK20" s="227">
        <f t="shared" ca="1" si="34"/>
        <v>4.2444831932314413</v>
      </c>
      <c r="GL20" s="227">
        <f t="shared" ca="1" si="34"/>
        <v>4.2444831932314413</v>
      </c>
      <c r="GM20" s="227">
        <f t="shared" ca="1" si="42"/>
        <v>4.2444831932314413</v>
      </c>
      <c r="GN20" s="227">
        <f t="shared" ca="1" si="42"/>
        <v>4.2444831932314413</v>
      </c>
      <c r="GO20" s="227">
        <f t="shared" ca="1" si="42"/>
        <v>4.2444831932314413</v>
      </c>
      <c r="GP20" s="227">
        <f t="shared" ca="1" si="42"/>
        <v>4.2444831932314413</v>
      </c>
      <c r="GQ20" s="227">
        <f t="shared" ca="1" si="42"/>
        <v>4.2444831932314413</v>
      </c>
      <c r="GR20" s="227">
        <f t="shared" ca="1" si="42"/>
        <v>4.2444831932314413</v>
      </c>
      <c r="GS20" s="227">
        <f t="shared" ca="1" si="42"/>
        <v>4.2444831932314413</v>
      </c>
      <c r="GT20" s="227">
        <f t="shared" ca="1" si="42"/>
        <v>4.2444831932314413</v>
      </c>
      <c r="GU20" s="227">
        <f t="shared" ca="1" si="42"/>
        <v>4.2444831932314413</v>
      </c>
      <c r="GV20" s="227">
        <f t="shared" ca="1" si="42"/>
        <v>4.2444831932314413</v>
      </c>
      <c r="GW20" s="227">
        <f t="shared" ca="1" si="42"/>
        <v>4.2444831932314413</v>
      </c>
      <c r="GX20" s="227">
        <f t="shared" ca="1" si="42"/>
        <v>4.2444831932314413</v>
      </c>
      <c r="GY20" s="227">
        <f t="shared" ca="1" si="42"/>
        <v>4.2444831932314413</v>
      </c>
      <c r="GZ20" s="227">
        <f t="shared" ca="1" si="42"/>
        <v>4.2444831932314413</v>
      </c>
      <c r="HA20" s="227">
        <f t="shared" ca="1" si="42"/>
        <v>4.2444831932314413</v>
      </c>
      <c r="HB20" s="227">
        <f t="shared" ca="1" si="35"/>
        <v>4.2444831932314413</v>
      </c>
      <c r="HC20" s="227">
        <f t="shared" ca="1" si="35"/>
        <v>4.2444831932314413</v>
      </c>
      <c r="HD20" s="227">
        <f t="shared" ca="1" si="35"/>
        <v>4.2444831932314413</v>
      </c>
      <c r="HE20" s="227">
        <f t="shared" ca="1" si="35"/>
        <v>4.2444831932314413</v>
      </c>
      <c r="HF20" s="227">
        <f t="shared" ca="1" si="35"/>
        <v>4.2444831932314413</v>
      </c>
      <c r="HG20" s="227">
        <f t="shared" ca="1" si="35"/>
        <v>4.2444831932314413</v>
      </c>
      <c r="HH20" s="227">
        <f t="shared" ca="1" si="35"/>
        <v>4.2444831932314413</v>
      </c>
      <c r="HI20" s="227">
        <f t="shared" ca="1" si="35"/>
        <v>4.2444831932314413</v>
      </c>
      <c r="HJ20" s="227">
        <f t="shared" ca="1" si="35"/>
        <v>4.2444831932314413</v>
      </c>
      <c r="HK20" s="227">
        <f t="shared" ca="1" si="35"/>
        <v>4.2444831932314413</v>
      </c>
      <c r="HL20" s="227">
        <f t="shared" ca="1" si="35"/>
        <v>4.2444831932314413</v>
      </c>
      <c r="HM20" s="227">
        <f t="shared" ca="1" si="35"/>
        <v>4.2444831932314413</v>
      </c>
      <c r="HN20" s="227">
        <f t="shared" ca="1" si="35"/>
        <v>4.2444831932314413</v>
      </c>
      <c r="HO20" s="227">
        <f t="shared" ca="1" si="35"/>
        <v>4.2444831932314413</v>
      </c>
      <c r="HP20" s="227">
        <f t="shared" ca="1" si="35"/>
        <v>4.2444831932314413</v>
      </c>
      <c r="HQ20" s="227">
        <f t="shared" ca="1" si="35"/>
        <v>4.2444831932314413</v>
      </c>
      <c r="HR20" s="227">
        <f t="shared" ca="1" si="36"/>
        <v>4.2444831932314413</v>
      </c>
      <c r="HS20" s="227">
        <f t="shared" ca="1" si="36"/>
        <v>4.2444831932314413</v>
      </c>
      <c r="HT20" s="227">
        <f t="shared" ca="1" si="36"/>
        <v>4.2444831932314413</v>
      </c>
      <c r="HU20" s="227">
        <f t="shared" ca="1" si="36"/>
        <v>4.2444831932314413</v>
      </c>
      <c r="HV20" s="227">
        <f t="shared" ca="1" si="36"/>
        <v>4.2444831932314413</v>
      </c>
      <c r="HW20" s="227">
        <f t="shared" ca="1" si="36"/>
        <v>4.2444831932314413</v>
      </c>
      <c r="HX20" s="227">
        <f t="shared" ca="1" si="36"/>
        <v>4.2444831932314413</v>
      </c>
      <c r="HY20" s="227">
        <f t="shared" ca="1" si="36"/>
        <v>4.2444831932314413</v>
      </c>
      <c r="HZ20" s="227">
        <f t="shared" ca="1" si="36"/>
        <v>4.2444831932314413</v>
      </c>
      <c r="IA20" s="227">
        <f t="shared" ca="1" si="36"/>
        <v>4.2444831932314413</v>
      </c>
      <c r="IB20" s="227">
        <f t="shared" ca="1" si="36"/>
        <v>4.2444831932314413</v>
      </c>
      <c r="IC20" s="227">
        <f t="shared" ca="1" si="36"/>
        <v>4.2444831932314413</v>
      </c>
      <c r="ID20" s="227">
        <f t="shared" ca="1" si="36"/>
        <v>4.2444831932314413</v>
      </c>
      <c r="IE20" s="227">
        <f t="shared" ca="1" si="36"/>
        <v>4.2444831932314413</v>
      </c>
      <c r="IF20" s="227">
        <f t="shared" ca="1" si="36"/>
        <v>4.2444831932314413</v>
      </c>
      <c r="IG20" s="227">
        <f t="shared" ca="1" si="36"/>
        <v>4.2444831932314413</v>
      </c>
      <c r="IH20" s="227">
        <f t="shared" ca="1" si="41"/>
        <v>4.2444831932314413</v>
      </c>
      <c r="II20" s="229"/>
      <c r="IJ20" s="229"/>
      <c r="IK20" s="229"/>
      <c r="IL20" s="229"/>
      <c r="IM20" s="229"/>
      <c r="IN20" s="229"/>
    </row>
    <row r="21" spans="1:248" s="230" customFormat="1" x14ac:dyDescent="0.3">
      <c r="A21" s="226">
        <v>121</v>
      </c>
      <c r="B21" s="227" cm="1">
        <f t="array" aca="1" ref="B21" ca="1">INDIRECT("'Cronograma de Desembolso'!"&amp;ADDRESS(8,A21+2))</f>
        <v>112.24777666666667</v>
      </c>
      <c r="C21" s="228">
        <f t="shared" ref="C21:R29" si="43">IF(C$7&lt;$A21,0,IFERROR($B21/(20*12-$A21+1),0))</f>
        <v>0</v>
      </c>
      <c r="D21" s="227">
        <f t="shared" si="43"/>
        <v>0</v>
      </c>
      <c r="E21" s="227">
        <f t="shared" si="43"/>
        <v>0</v>
      </c>
      <c r="F21" s="227">
        <f t="shared" si="43"/>
        <v>0</v>
      </c>
      <c r="G21" s="227">
        <f t="shared" si="43"/>
        <v>0</v>
      </c>
      <c r="H21" s="227">
        <f t="shared" si="43"/>
        <v>0</v>
      </c>
      <c r="I21" s="227">
        <f t="shared" si="43"/>
        <v>0</v>
      </c>
      <c r="J21" s="227">
        <f t="shared" si="43"/>
        <v>0</v>
      </c>
      <c r="K21" s="227">
        <f t="shared" si="43"/>
        <v>0</v>
      </c>
      <c r="L21" s="227">
        <f t="shared" si="43"/>
        <v>0</v>
      </c>
      <c r="M21" s="227">
        <f t="shared" si="43"/>
        <v>0</v>
      </c>
      <c r="N21" s="227">
        <f t="shared" si="43"/>
        <v>0</v>
      </c>
      <c r="O21" s="227">
        <f t="shared" si="43"/>
        <v>0</v>
      </c>
      <c r="P21" s="227">
        <f t="shared" si="43"/>
        <v>0</v>
      </c>
      <c r="Q21" s="227">
        <f t="shared" si="43"/>
        <v>0</v>
      </c>
      <c r="R21" s="227">
        <f t="shared" si="43"/>
        <v>0</v>
      </c>
      <c r="S21" s="227">
        <f t="shared" ref="S21:AH29" si="44">IF(S$7&lt;$A21,0,IFERROR($B21/(20*12-$A21+1),0))</f>
        <v>0</v>
      </c>
      <c r="T21" s="227">
        <f t="shared" si="44"/>
        <v>0</v>
      </c>
      <c r="U21" s="227">
        <f t="shared" si="44"/>
        <v>0</v>
      </c>
      <c r="V21" s="227">
        <f t="shared" si="44"/>
        <v>0</v>
      </c>
      <c r="W21" s="227">
        <f t="shared" si="44"/>
        <v>0</v>
      </c>
      <c r="X21" s="227">
        <f t="shared" si="44"/>
        <v>0</v>
      </c>
      <c r="Y21" s="227">
        <f t="shared" si="44"/>
        <v>0</v>
      </c>
      <c r="Z21" s="227">
        <f t="shared" si="44"/>
        <v>0</v>
      </c>
      <c r="AA21" s="227">
        <f t="shared" si="44"/>
        <v>0</v>
      </c>
      <c r="AB21" s="227">
        <f t="shared" si="44"/>
        <v>0</v>
      </c>
      <c r="AC21" s="227">
        <f t="shared" si="44"/>
        <v>0</v>
      </c>
      <c r="AD21" s="227">
        <f t="shared" si="44"/>
        <v>0</v>
      </c>
      <c r="AE21" s="227">
        <f t="shared" si="44"/>
        <v>0</v>
      </c>
      <c r="AF21" s="227">
        <f t="shared" si="44"/>
        <v>0</v>
      </c>
      <c r="AG21" s="227">
        <f t="shared" si="44"/>
        <v>0</v>
      </c>
      <c r="AH21" s="227">
        <f t="shared" si="44"/>
        <v>0</v>
      </c>
      <c r="AI21" s="227">
        <f t="shared" ref="AI21:AX29" si="45">IF(AI$7&lt;$A21,0,IFERROR($B21/(20*12-$A21+1),0))</f>
        <v>0</v>
      </c>
      <c r="AJ21" s="227">
        <f t="shared" si="45"/>
        <v>0</v>
      </c>
      <c r="AK21" s="227">
        <f t="shared" si="45"/>
        <v>0</v>
      </c>
      <c r="AL21" s="227">
        <f t="shared" si="45"/>
        <v>0</v>
      </c>
      <c r="AM21" s="227">
        <f t="shared" si="45"/>
        <v>0</v>
      </c>
      <c r="AN21" s="227">
        <f t="shared" si="45"/>
        <v>0</v>
      </c>
      <c r="AO21" s="227">
        <f t="shared" si="45"/>
        <v>0</v>
      </c>
      <c r="AP21" s="227">
        <f t="shared" si="45"/>
        <v>0</v>
      </c>
      <c r="AQ21" s="227">
        <f t="shared" si="45"/>
        <v>0</v>
      </c>
      <c r="AR21" s="227">
        <f t="shared" si="45"/>
        <v>0</v>
      </c>
      <c r="AS21" s="227">
        <f t="shared" si="45"/>
        <v>0</v>
      </c>
      <c r="AT21" s="227">
        <f t="shared" si="45"/>
        <v>0</v>
      </c>
      <c r="AU21" s="227">
        <f t="shared" si="45"/>
        <v>0</v>
      </c>
      <c r="AV21" s="227">
        <f t="shared" si="45"/>
        <v>0</v>
      </c>
      <c r="AW21" s="227">
        <f t="shared" si="45"/>
        <v>0</v>
      </c>
      <c r="AX21" s="227">
        <f t="shared" si="45"/>
        <v>0</v>
      </c>
      <c r="AY21" s="227">
        <f t="shared" ref="AY21:BN29" si="46">IF(AY$7&lt;$A21,0,IFERROR($B21/(20*12-$A21+1),0))</f>
        <v>0</v>
      </c>
      <c r="AZ21" s="227">
        <f t="shared" si="46"/>
        <v>0</v>
      </c>
      <c r="BA21" s="227">
        <f t="shared" si="46"/>
        <v>0</v>
      </c>
      <c r="BB21" s="227">
        <f t="shared" si="46"/>
        <v>0</v>
      </c>
      <c r="BC21" s="227">
        <f t="shared" si="46"/>
        <v>0</v>
      </c>
      <c r="BD21" s="227">
        <f t="shared" si="46"/>
        <v>0</v>
      </c>
      <c r="BE21" s="227">
        <f t="shared" si="46"/>
        <v>0</v>
      </c>
      <c r="BF21" s="227">
        <f t="shared" si="46"/>
        <v>0</v>
      </c>
      <c r="BG21" s="227">
        <f t="shared" si="46"/>
        <v>0</v>
      </c>
      <c r="BH21" s="227">
        <f t="shared" si="46"/>
        <v>0</v>
      </c>
      <c r="BI21" s="227">
        <f t="shared" si="46"/>
        <v>0</v>
      </c>
      <c r="BJ21" s="227">
        <f t="shared" si="46"/>
        <v>0</v>
      </c>
      <c r="BK21" s="227">
        <f t="shared" si="46"/>
        <v>0</v>
      </c>
      <c r="BL21" s="227">
        <f t="shared" si="46"/>
        <v>0</v>
      </c>
      <c r="BM21" s="227">
        <f t="shared" si="46"/>
        <v>0</v>
      </c>
      <c r="BN21" s="227">
        <f t="shared" si="46"/>
        <v>0</v>
      </c>
      <c r="BO21" s="227">
        <f t="shared" ref="BO21:CD29" si="47">IF(BO$7&lt;$A21,0,IFERROR($B21/(20*12-$A21+1),0))</f>
        <v>0</v>
      </c>
      <c r="BP21" s="227">
        <f t="shared" si="47"/>
        <v>0</v>
      </c>
      <c r="BQ21" s="227">
        <f t="shared" si="47"/>
        <v>0</v>
      </c>
      <c r="BR21" s="227">
        <f t="shared" si="47"/>
        <v>0</v>
      </c>
      <c r="BS21" s="227">
        <f t="shared" si="47"/>
        <v>0</v>
      </c>
      <c r="BT21" s="227">
        <f t="shared" si="47"/>
        <v>0</v>
      </c>
      <c r="BU21" s="227">
        <f t="shared" si="47"/>
        <v>0</v>
      </c>
      <c r="BV21" s="227">
        <f t="shared" si="47"/>
        <v>0</v>
      </c>
      <c r="BW21" s="227">
        <f t="shared" si="47"/>
        <v>0</v>
      </c>
      <c r="BX21" s="227">
        <f t="shared" si="47"/>
        <v>0</v>
      </c>
      <c r="BY21" s="227">
        <f t="shared" si="47"/>
        <v>0</v>
      </c>
      <c r="BZ21" s="227">
        <f t="shared" si="47"/>
        <v>0</v>
      </c>
      <c r="CA21" s="227">
        <f t="shared" si="47"/>
        <v>0</v>
      </c>
      <c r="CB21" s="227">
        <f t="shared" si="47"/>
        <v>0</v>
      </c>
      <c r="CC21" s="227">
        <f t="shared" si="47"/>
        <v>0</v>
      </c>
      <c r="CD21" s="227">
        <f t="shared" si="47"/>
        <v>0</v>
      </c>
      <c r="CE21" s="227">
        <f t="shared" ref="CE21:CT29" si="48">IF(CE$7&lt;$A21,0,IFERROR($B21/(20*12-$A21+1),0))</f>
        <v>0</v>
      </c>
      <c r="CF21" s="227">
        <f t="shared" si="48"/>
        <v>0</v>
      </c>
      <c r="CG21" s="227">
        <f t="shared" si="48"/>
        <v>0</v>
      </c>
      <c r="CH21" s="227">
        <f t="shared" si="48"/>
        <v>0</v>
      </c>
      <c r="CI21" s="227">
        <f t="shared" si="48"/>
        <v>0</v>
      </c>
      <c r="CJ21" s="227">
        <f t="shared" si="48"/>
        <v>0</v>
      </c>
      <c r="CK21" s="227">
        <f t="shared" si="48"/>
        <v>0</v>
      </c>
      <c r="CL21" s="227">
        <f t="shared" si="48"/>
        <v>0</v>
      </c>
      <c r="CM21" s="227">
        <f t="shared" si="48"/>
        <v>0</v>
      </c>
      <c r="CN21" s="227">
        <f t="shared" si="48"/>
        <v>0</v>
      </c>
      <c r="CO21" s="227">
        <f t="shared" si="48"/>
        <v>0</v>
      </c>
      <c r="CP21" s="227">
        <f t="shared" si="48"/>
        <v>0</v>
      </c>
      <c r="CQ21" s="227">
        <f t="shared" si="48"/>
        <v>0</v>
      </c>
      <c r="CR21" s="227">
        <f t="shared" si="48"/>
        <v>0</v>
      </c>
      <c r="CS21" s="227">
        <f t="shared" si="48"/>
        <v>0</v>
      </c>
      <c r="CT21" s="227">
        <f t="shared" si="48"/>
        <v>0</v>
      </c>
      <c r="CU21" s="227">
        <f t="shared" ref="CU21:DJ29" si="49">IF(CU$7&lt;$A21,0,IFERROR($B21/(20*12-$A21+1),0))</f>
        <v>0</v>
      </c>
      <c r="CV21" s="227">
        <f t="shared" si="49"/>
        <v>0</v>
      </c>
      <c r="CW21" s="227">
        <f t="shared" si="49"/>
        <v>0</v>
      </c>
      <c r="CX21" s="227">
        <f t="shared" si="49"/>
        <v>0</v>
      </c>
      <c r="CY21" s="227">
        <f t="shared" si="49"/>
        <v>0</v>
      </c>
      <c r="CZ21" s="227">
        <f t="shared" si="49"/>
        <v>0</v>
      </c>
      <c r="DA21" s="227">
        <f t="shared" si="49"/>
        <v>0</v>
      </c>
      <c r="DB21" s="227">
        <f t="shared" si="49"/>
        <v>0</v>
      </c>
      <c r="DC21" s="227">
        <f t="shared" si="49"/>
        <v>0</v>
      </c>
      <c r="DD21" s="227">
        <f t="shared" si="49"/>
        <v>0</v>
      </c>
      <c r="DE21" s="227">
        <f t="shared" si="49"/>
        <v>0</v>
      </c>
      <c r="DF21" s="227">
        <f t="shared" si="49"/>
        <v>0</v>
      </c>
      <c r="DG21" s="227">
        <f t="shared" si="49"/>
        <v>0</v>
      </c>
      <c r="DH21" s="227">
        <f t="shared" si="49"/>
        <v>0</v>
      </c>
      <c r="DI21" s="227">
        <f t="shared" si="49"/>
        <v>0</v>
      </c>
      <c r="DJ21" s="227">
        <f t="shared" si="49"/>
        <v>0</v>
      </c>
      <c r="DK21" s="227">
        <f t="shared" ref="DK21:DZ29" si="50">IF(DK$7&lt;$A21,0,IFERROR($B21/(20*12-$A21+1),0))</f>
        <v>0</v>
      </c>
      <c r="DL21" s="227">
        <f t="shared" si="50"/>
        <v>0</v>
      </c>
      <c r="DM21" s="227">
        <f t="shared" si="50"/>
        <v>0</v>
      </c>
      <c r="DN21" s="227">
        <f t="shared" si="50"/>
        <v>0</v>
      </c>
      <c r="DO21" s="227">
        <f t="shared" si="50"/>
        <v>0</v>
      </c>
      <c r="DP21" s="227">
        <f t="shared" si="50"/>
        <v>0</v>
      </c>
      <c r="DQ21" s="227">
        <f t="shared" si="50"/>
        <v>0</v>
      </c>
      <c r="DR21" s="227">
        <f t="shared" si="50"/>
        <v>0</v>
      </c>
      <c r="DS21" s="227">
        <f t="shared" ca="1" si="50"/>
        <v>0.9353981388888889</v>
      </c>
      <c r="DT21" s="227">
        <f t="shared" ca="1" si="50"/>
        <v>0.9353981388888889</v>
      </c>
      <c r="DU21" s="227">
        <f t="shared" ca="1" si="50"/>
        <v>0.9353981388888889</v>
      </c>
      <c r="DV21" s="227">
        <f t="shared" ca="1" si="50"/>
        <v>0.9353981388888889</v>
      </c>
      <c r="DW21" s="227">
        <f t="shared" ca="1" si="50"/>
        <v>0.9353981388888889</v>
      </c>
      <c r="DX21" s="227">
        <f t="shared" ca="1" si="50"/>
        <v>0.9353981388888889</v>
      </c>
      <c r="DY21" s="227">
        <f t="shared" ca="1" si="50"/>
        <v>0.9353981388888889</v>
      </c>
      <c r="DZ21" s="227">
        <f t="shared" ca="1" si="50"/>
        <v>0.9353981388888889</v>
      </c>
      <c r="EA21" s="227">
        <f t="shared" ref="EA21:EP29" ca="1" si="51">IF(EA$7&lt;$A21,0,IFERROR($B21/(20*12-$A21+1),0))</f>
        <v>0.9353981388888889</v>
      </c>
      <c r="EB21" s="227">
        <f t="shared" ca="1" si="51"/>
        <v>0.9353981388888889</v>
      </c>
      <c r="EC21" s="227">
        <f t="shared" ca="1" si="51"/>
        <v>0.9353981388888889</v>
      </c>
      <c r="ED21" s="227">
        <f t="shared" ca="1" si="51"/>
        <v>0.9353981388888889</v>
      </c>
      <c r="EE21" s="227">
        <f t="shared" ca="1" si="51"/>
        <v>0.9353981388888889</v>
      </c>
      <c r="EF21" s="227">
        <f t="shared" ca="1" si="51"/>
        <v>0.9353981388888889</v>
      </c>
      <c r="EG21" s="227">
        <f t="shared" ca="1" si="51"/>
        <v>0.9353981388888889</v>
      </c>
      <c r="EH21" s="227">
        <f t="shared" ca="1" si="51"/>
        <v>0.9353981388888889</v>
      </c>
      <c r="EI21" s="227">
        <f t="shared" ca="1" si="51"/>
        <v>0.9353981388888889</v>
      </c>
      <c r="EJ21" s="227">
        <f t="shared" ca="1" si="51"/>
        <v>0.9353981388888889</v>
      </c>
      <c r="EK21" s="227">
        <f t="shared" ca="1" si="51"/>
        <v>0.9353981388888889</v>
      </c>
      <c r="EL21" s="227">
        <f t="shared" ca="1" si="51"/>
        <v>0.9353981388888889</v>
      </c>
      <c r="EM21" s="227">
        <f t="shared" ca="1" si="51"/>
        <v>0.9353981388888889</v>
      </c>
      <c r="EN21" s="227">
        <f t="shared" ca="1" si="51"/>
        <v>0.9353981388888889</v>
      </c>
      <c r="EO21" s="227">
        <f t="shared" ca="1" si="51"/>
        <v>0.9353981388888889</v>
      </c>
      <c r="EP21" s="227">
        <f t="shared" ca="1" si="51"/>
        <v>0.9353981388888889</v>
      </c>
      <c r="EQ21" s="227">
        <f t="shared" ref="EQ21:FF29" ca="1" si="52">IF(EQ$7&lt;$A21,0,IFERROR($B21/(20*12-$A21+1),0))</f>
        <v>0.9353981388888889</v>
      </c>
      <c r="ER21" s="227">
        <f t="shared" ca="1" si="52"/>
        <v>0.9353981388888889</v>
      </c>
      <c r="ES21" s="227">
        <f t="shared" ca="1" si="52"/>
        <v>0.9353981388888889</v>
      </c>
      <c r="ET21" s="227">
        <f t="shared" ca="1" si="52"/>
        <v>0.9353981388888889</v>
      </c>
      <c r="EU21" s="227">
        <f t="shared" ca="1" si="52"/>
        <v>0.9353981388888889</v>
      </c>
      <c r="EV21" s="227">
        <f t="shared" ca="1" si="52"/>
        <v>0.9353981388888889</v>
      </c>
      <c r="EW21" s="227">
        <f t="shared" ca="1" si="52"/>
        <v>0.9353981388888889</v>
      </c>
      <c r="EX21" s="227">
        <f t="shared" ca="1" si="52"/>
        <v>0.9353981388888889</v>
      </c>
      <c r="EY21" s="227">
        <f t="shared" ca="1" si="52"/>
        <v>0.9353981388888889</v>
      </c>
      <c r="EZ21" s="227">
        <f t="shared" ca="1" si="52"/>
        <v>0.9353981388888889</v>
      </c>
      <c r="FA21" s="227">
        <f t="shared" ca="1" si="52"/>
        <v>0.9353981388888889</v>
      </c>
      <c r="FB21" s="227">
        <f t="shared" ca="1" si="52"/>
        <v>0.9353981388888889</v>
      </c>
      <c r="FC21" s="227">
        <f t="shared" ca="1" si="52"/>
        <v>0.9353981388888889</v>
      </c>
      <c r="FD21" s="227">
        <f t="shared" ca="1" si="52"/>
        <v>0.9353981388888889</v>
      </c>
      <c r="FE21" s="227">
        <f t="shared" ca="1" si="52"/>
        <v>0.9353981388888889</v>
      </c>
      <c r="FF21" s="227">
        <f t="shared" ca="1" si="52"/>
        <v>0.9353981388888889</v>
      </c>
      <c r="FG21" s="227">
        <f t="shared" ref="FG21:FV29" ca="1" si="53">IF(FG$7&lt;$A21,0,IFERROR($B21/(20*12-$A21+1),0))</f>
        <v>0.9353981388888889</v>
      </c>
      <c r="FH21" s="227">
        <f t="shared" ca="1" si="53"/>
        <v>0.9353981388888889</v>
      </c>
      <c r="FI21" s="227">
        <f t="shared" ca="1" si="53"/>
        <v>0.9353981388888889</v>
      </c>
      <c r="FJ21" s="227">
        <f t="shared" ca="1" si="53"/>
        <v>0.9353981388888889</v>
      </c>
      <c r="FK21" s="227">
        <f t="shared" ca="1" si="53"/>
        <v>0.9353981388888889</v>
      </c>
      <c r="FL21" s="227">
        <f t="shared" ca="1" si="53"/>
        <v>0.9353981388888889</v>
      </c>
      <c r="FM21" s="227">
        <f t="shared" ca="1" si="53"/>
        <v>0.9353981388888889</v>
      </c>
      <c r="FN21" s="227">
        <f t="shared" ca="1" si="53"/>
        <v>0.9353981388888889</v>
      </c>
      <c r="FO21" s="227">
        <f t="shared" ca="1" si="53"/>
        <v>0.9353981388888889</v>
      </c>
      <c r="FP21" s="227">
        <f t="shared" ca="1" si="53"/>
        <v>0.9353981388888889</v>
      </c>
      <c r="FQ21" s="227">
        <f t="shared" ca="1" si="53"/>
        <v>0.9353981388888889</v>
      </c>
      <c r="FR21" s="227">
        <f t="shared" ca="1" si="53"/>
        <v>0.9353981388888889</v>
      </c>
      <c r="FS21" s="227">
        <f t="shared" ca="1" si="53"/>
        <v>0.9353981388888889</v>
      </c>
      <c r="FT21" s="227">
        <f t="shared" ca="1" si="53"/>
        <v>0.9353981388888889</v>
      </c>
      <c r="FU21" s="227">
        <f t="shared" ca="1" si="53"/>
        <v>0.9353981388888889</v>
      </c>
      <c r="FV21" s="227">
        <f t="shared" ca="1" si="53"/>
        <v>0.9353981388888889</v>
      </c>
      <c r="FW21" s="227">
        <f t="shared" ref="FW21:GL29" ca="1" si="54">IF(FW$7&lt;$A21,0,IFERROR($B21/(20*12-$A21+1),0))</f>
        <v>0.9353981388888889</v>
      </c>
      <c r="FX21" s="227">
        <f t="shared" ca="1" si="54"/>
        <v>0.9353981388888889</v>
      </c>
      <c r="FY21" s="227">
        <f t="shared" ca="1" si="54"/>
        <v>0.9353981388888889</v>
      </c>
      <c r="FZ21" s="227">
        <f t="shared" ca="1" si="54"/>
        <v>0.9353981388888889</v>
      </c>
      <c r="GA21" s="227">
        <f t="shared" ca="1" si="54"/>
        <v>0.9353981388888889</v>
      </c>
      <c r="GB21" s="227">
        <f t="shared" ca="1" si="54"/>
        <v>0.9353981388888889</v>
      </c>
      <c r="GC21" s="227">
        <f t="shared" ca="1" si="54"/>
        <v>0.9353981388888889</v>
      </c>
      <c r="GD21" s="227">
        <f t="shared" ca="1" si="54"/>
        <v>0.9353981388888889</v>
      </c>
      <c r="GE21" s="227">
        <f t="shared" ca="1" si="54"/>
        <v>0.9353981388888889</v>
      </c>
      <c r="GF21" s="227">
        <f t="shared" ca="1" si="54"/>
        <v>0.9353981388888889</v>
      </c>
      <c r="GG21" s="227">
        <f t="shared" ca="1" si="54"/>
        <v>0.9353981388888889</v>
      </c>
      <c r="GH21" s="227">
        <f t="shared" ca="1" si="54"/>
        <v>0.9353981388888889</v>
      </c>
      <c r="GI21" s="227">
        <f t="shared" ca="1" si="54"/>
        <v>0.9353981388888889</v>
      </c>
      <c r="GJ21" s="227">
        <f t="shared" ca="1" si="54"/>
        <v>0.9353981388888889</v>
      </c>
      <c r="GK21" s="227">
        <f t="shared" ca="1" si="54"/>
        <v>0.9353981388888889</v>
      </c>
      <c r="GL21" s="227">
        <f t="shared" ca="1" si="54"/>
        <v>0.9353981388888889</v>
      </c>
      <c r="GM21" s="227">
        <f t="shared" ref="GM21:HB30" ca="1" si="55">IF(GM$7&lt;$A21,0,IFERROR($B21/(20*12-$A21+1),0))</f>
        <v>0.9353981388888889</v>
      </c>
      <c r="GN21" s="227">
        <f t="shared" ca="1" si="55"/>
        <v>0.9353981388888889</v>
      </c>
      <c r="GO21" s="227">
        <f t="shared" ca="1" si="55"/>
        <v>0.9353981388888889</v>
      </c>
      <c r="GP21" s="227">
        <f t="shared" ca="1" si="55"/>
        <v>0.9353981388888889</v>
      </c>
      <c r="GQ21" s="227">
        <f t="shared" ca="1" si="55"/>
        <v>0.9353981388888889</v>
      </c>
      <c r="GR21" s="227">
        <f t="shared" ca="1" si="55"/>
        <v>0.9353981388888889</v>
      </c>
      <c r="GS21" s="227">
        <f t="shared" ca="1" si="55"/>
        <v>0.9353981388888889</v>
      </c>
      <c r="GT21" s="227">
        <f t="shared" ca="1" si="55"/>
        <v>0.9353981388888889</v>
      </c>
      <c r="GU21" s="227">
        <f t="shared" ca="1" si="55"/>
        <v>0.9353981388888889</v>
      </c>
      <c r="GV21" s="227">
        <f t="shared" ca="1" si="55"/>
        <v>0.9353981388888889</v>
      </c>
      <c r="GW21" s="227">
        <f t="shared" ca="1" si="55"/>
        <v>0.9353981388888889</v>
      </c>
      <c r="GX21" s="227">
        <f t="shared" ca="1" si="55"/>
        <v>0.9353981388888889</v>
      </c>
      <c r="GY21" s="227">
        <f t="shared" ca="1" si="55"/>
        <v>0.9353981388888889</v>
      </c>
      <c r="GZ21" s="227">
        <f t="shared" ca="1" si="55"/>
        <v>0.9353981388888889</v>
      </c>
      <c r="HA21" s="227">
        <f t="shared" ca="1" si="55"/>
        <v>0.9353981388888889</v>
      </c>
      <c r="HB21" s="227">
        <f t="shared" ref="HB21:HQ28" ca="1" si="56">IF(HB$7&lt;$A21,0,IFERROR($B21/(20*12-$A21+1),0))</f>
        <v>0.9353981388888889</v>
      </c>
      <c r="HC21" s="227">
        <f t="shared" ca="1" si="56"/>
        <v>0.9353981388888889</v>
      </c>
      <c r="HD21" s="227">
        <f t="shared" ca="1" si="56"/>
        <v>0.9353981388888889</v>
      </c>
      <c r="HE21" s="227">
        <f t="shared" ca="1" si="56"/>
        <v>0.9353981388888889</v>
      </c>
      <c r="HF21" s="227">
        <f t="shared" ca="1" si="56"/>
        <v>0.9353981388888889</v>
      </c>
      <c r="HG21" s="227">
        <f t="shared" ca="1" si="56"/>
        <v>0.9353981388888889</v>
      </c>
      <c r="HH21" s="227">
        <f t="shared" ca="1" si="56"/>
        <v>0.9353981388888889</v>
      </c>
      <c r="HI21" s="227">
        <f t="shared" ca="1" si="56"/>
        <v>0.9353981388888889</v>
      </c>
      <c r="HJ21" s="227">
        <f t="shared" ca="1" si="56"/>
        <v>0.9353981388888889</v>
      </c>
      <c r="HK21" s="227">
        <f t="shared" ca="1" si="56"/>
        <v>0.9353981388888889</v>
      </c>
      <c r="HL21" s="227">
        <f t="shared" ca="1" si="56"/>
        <v>0.9353981388888889</v>
      </c>
      <c r="HM21" s="227">
        <f t="shared" ca="1" si="56"/>
        <v>0.9353981388888889</v>
      </c>
      <c r="HN21" s="227">
        <f t="shared" ca="1" si="56"/>
        <v>0.9353981388888889</v>
      </c>
      <c r="HO21" s="227">
        <f t="shared" ca="1" si="56"/>
        <v>0.9353981388888889</v>
      </c>
      <c r="HP21" s="227">
        <f t="shared" ca="1" si="56"/>
        <v>0.9353981388888889</v>
      </c>
      <c r="HQ21" s="227">
        <f t="shared" ca="1" si="56"/>
        <v>0.9353981388888889</v>
      </c>
      <c r="HR21" s="227">
        <f t="shared" ref="HR21:HR27" ca="1" si="57">IF(HR$7&lt;$A21,0,IFERROR($B21/(20*12-$A21+1),0))</f>
        <v>0.9353981388888889</v>
      </c>
      <c r="HS21" s="227">
        <f t="shared" ref="HS21:IH32" ca="1" si="58">IF(HS$7&lt;$A21,0,IFERROR($B21/(20*12-$A21+1),0))</f>
        <v>0.9353981388888889</v>
      </c>
      <c r="HT21" s="227">
        <f t="shared" ca="1" si="58"/>
        <v>0.9353981388888889</v>
      </c>
      <c r="HU21" s="227">
        <f t="shared" ca="1" si="58"/>
        <v>0.9353981388888889</v>
      </c>
      <c r="HV21" s="227">
        <f t="shared" ca="1" si="58"/>
        <v>0.9353981388888889</v>
      </c>
      <c r="HW21" s="227">
        <f t="shared" ca="1" si="58"/>
        <v>0.9353981388888889</v>
      </c>
      <c r="HX21" s="227">
        <f t="shared" ca="1" si="58"/>
        <v>0.9353981388888889</v>
      </c>
      <c r="HY21" s="227">
        <f t="shared" ca="1" si="58"/>
        <v>0.9353981388888889</v>
      </c>
      <c r="HZ21" s="227">
        <f t="shared" ca="1" si="58"/>
        <v>0.9353981388888889</v>
      </c>
      <c r="IA21" s="227">
        <f t="shared" ca="1" si="58"/>
        <v>0.9353981388888889</v>
      </c>
      <c r="IB21" s="227">
        <f t="shared" ca="1" si="58"/>
        <v>0.9353981388888889</v>
      </c>
      <c r="IC21" s="227">
        <f t="shared" ca="1" si="58"/>
        <v>0.9353981388888889</v>
      </c>
      <c r="ID21" s="227">
        <f t="shared" ca="1" si="58"/>
        <v>0.9353981388888889</v>
      </c>
      <c r="IE21" s="227">
        <f t="shared" ca="1" si="58"/>
        <v>0.9353981388888889</v>
      </c>
      <c r="IF21" s="227">
        <f t="shared" ca="1" si="58"/>
        <v>0.9353981388888889</v>
      </c>
      <c r="IG21" s="227">
        <f t="shared" ca="1" si="58"/>
        <v>0.9353981388888889</v>
      </c>
      <c r="IH21" s="227">
        <f t="shared" ca="1" si="58"/>
        <v>0.9353981388888889</v>
      </c>
      <c r="II21" s="229"/>
      <c r="IJ21" s="229"/>
      <c r="IK21" s="229"/>
      <c r="IL21" s="229"/>
      <c r="IM21" s="229"/>
      <c r="IN21" s="229"/>
    </row>
    <row r="22" spans="1:248" s="230" customFormat="1" x14ac:dyDescent="0.3">
      <c r="A22" s="226">
        <f t="shared" ref="A22:A32" si="59">A21+1</f>
        <v>122</v>
      </c>
      <c r="B22" s="227" cm="1">
        <f t="array" aca="1" ref="B22" ca="1">INDIRECT("'Cronograma de Desembolso'!"&amp;ADDRESS(8,A22+2))</f>
        <v>112.24777666666667</v>
      </c>
      <c r="C22" s="228">
        <f t="shared" si="43"/>
        <v>0</v>
      </c>
      <c r="D22" s="227">
        <f t="shared" si="43"/>
        <v>0</v>
      </c>
      <c r="E22" s="227">
        <f t="shared" si="43"/>
        <v>0</v>
      </c>
      <c r="F22" s="227">
        <f t="shared" si="43"/>
        <v>0</v>
      </c>
      <c r="G22" s="227">
        <f t="shared" si="43"/>
        <v>0</v>
      </c>
      <c r="H22" s="227">
        <f t="shared" si="43"/>
        <v>0</v>
      </c>
      <c r="I22" s="227">
        <f t="shared" si="43"/>
        <v>0</v>
      </c>
      <c r="J22" s="227">
        <f t="shared" si="43"/>
        <v>0</v>
      </c>
      <c r="K22" s="227">
        <f t="shared" si="43"/>
        <v>0</v>
      </c>
      <c r="L22" s="227">
        <f t="shared" si="43"/>
        <v>0</v>
      </c>
      <c r="M22" s="227">
        <f t="shared" si="43"/>
        <v>0</v>
      </c>
      <c r="N22" s="227">
        <f t="shared" si="43"/>
        <v>0</v>
      </c>
      <c r="O22" s="227">
        <f t="shared" si="43"/>
        <v>0</v>
      </c>
      <c r="P22" s="227">
        <f t="shared" si="43"/>
        <v>0</v>
      </c>
      <c r="Q22" s="227">
        <f t="shared" si="43"/>
        <v>0</v>
      </c>
      <c r="R22" s="227">
        <f t="shared" si="43"/>
        <v>0</v>
      </c>
      <c r="S22" s="227">
        <f t="shared" si="44"/>
        <v>0</v>
      </c>
      <c r="T22" s="227">
        <f t="shared" si="44"/>
        <v>0</v>
      </c>
      <c r="U22" s="227">
        <f t="shared" si="44"/>
        <v>0</v>
      </c>
      <c r="V22" s="227">
        <f t="shared" si="44"/>
        <v>0</v>
      </c>
      <c r="W22" s="227">
        <f t="shared" si="44"/>
        <v>0</v>
      </c>
      <c r="X22" s="227">
        <f t="shared" si="44"/>
        <v>0</v>
      </c>
      <c r="Y22" s="227">
        <f t="shared" si="44"/>
        <v>0</v>
      </c>
      <c r="Z22" s="227">
        <f t="shared" si="44"/>
        <v>0</v>
      </c>
      <c r="AA22" s="227">
        <f t="shared" si="44"/>
        <v>0</v>
      </c>
      <c r="AB22" s="227">
        <f t="shared" si="44"/>
        <v>0</v>
      </c>
      <c r="AC22" s="227">
        <f t="shared" si="44"/>
        <v>0</v>
      </c>
      <c r="AD22" s="227">
        <f t="shared" si="44"/>
        <v>0</v>
      </c>
      <c r="AE22" s="227">
        <f t="shared" si="44"/>
        <v>0</v>
      </c>
      <c r="AF22" s="227">
        <f t="shared" si="44"/>
        <v>0</v>
      </c>
      <c r="AG22" s="227">
        <f t="shared" si="44"/>
        <v>0</v>
      </c>
      <c r="AH22" s="227">
        <f t="shared" si="44"/>
        <v>0</v>
      </c>
      <c r="AI22" s="227">
        <f t="shared" si="45"/>
        <v>0</v>
      </c>
      <c r="AJ22" s="227">
        <f t="shared" si="45"/>
        <v>0</v>
      </c>
      <c r="AK22" s="227">
        <f t="shared" si="45"/>
        <v>0</v>
      </c>
      <c r="AL22" s="227">
        <f t="shared" si="45"/>
        <v>0</v>
      </c>
      <c r="AM22" s="227">
        <f t="shared" si="45"/>
        <v>0</v>
      </c>
      <c r="AN22" s="227">
        <f t="shared" si="45"/>
        <v>0</v>
      </c>
      <c r="AO22" s="227">
        <f t="shared" si="45"/>
        <v>0</v>
      </c>
      <c r="AP22" s="227">
        <f t="shared" si="45"/>
        <v>0</v>
      </c>
      <c r="AQ22" s="227">
        <f t="shared" si="45"/>
        <v>0</v>
      </c>
      <c r="AR22" s="227">
        <f t="shared" si="45"/>
        <v>0</v>
      </c>
      <c r="AS22" s="227">
        <f t="shared" si="45"/>
        <v>0</v>
      </c>
      <c r="AT22" s="227">
        <f t="shared" si="45"/>
        <v>0</v>
      </c>
      <c r="AU22" s="227">
        <f t="shared" si="45"/>
        <v>0</v>
      </c>
      <c r="AV22" s="227">
        <f t="shared" si="45"/>
        <v>0</v>
      </c>
      <c r="AW22" s="227">
        <f t="shared" si="45"/>
        <v>0</v>
      </c>
      <c r="AX22" s="227">
        <f t="shared" si="45"/>
        <v>0</v>
      </c>
      <c r="AY22" s="227">
        <f t="shared" si="46"/>
        <v>0</v>
      </c>
      <c r="AZ22" s="227">
        <f t="shared" si="46"/>
        <v>0</v>
      </c>
      <c r="BA22" s="227">
        <f t="shared" si="46"/>
        <v>0</v>
      </c>
      <c r="BB22" s="227">
        <f t="shared" si="46"/>
        <v>0</v>
      </c>
      <c r="BC22" s="227">
        <f t="shared" si="46"/>
        <v>0</v>
      </c>
      <c r="BD22" s="227">
        <f t="shared" si="46"/>
        <v>0</v>
      </c>
      <c r="BE22" s="227">
        <f t="shared" si="46"/>
        <v>0</v>
      </c>
      <c r="BF22" s="227">
        <f t="shared" si="46"/>
        <v>0</v>
      </c>
      <c r="BG22" s="227">
        <f t="shared" si="46"/>
        <v>0</v>
      </c>
      <c r="BH22" s="227">
        <f t="shared" si="46"/>
        <v>0</v>
      </c>
      <c r="BI22" s="227">
        <f t="shared" si="46"/>
        <v>0</v>
      </c>
      <c r="BJ22" s="227">
        <f t="shared" si="46"/>
        <v>0</v>
      </c>
      <c r="BK22" s="227">
        <f t="shared" si="46"/>
        <v>0</v>
      </c>
      <c r="BL22" s="227">
        <f t="shared" si="46"/>
        <v>0</v>
      </c>
      <c r="BM22" s="227">
        <f t="shared" si="46"/>
        <v>0</v>
      </c>
      <c r="BN22" s="227">
        <f t="shared" si="46"/>
        <v>0</v>
      </c>
      <c r="BO22" s="227">
        <f t="shared" si="47"/>
        <v>0</v>
      </c>
      <c r="BP22" s="227">
        <f t="shared" si="47"/>
        <v>0</v>
      </c>
      <c r="BQ22" s="227">
        <f t="shared" si="47"/>
        <v>0</v>
      </c>
      <c r="BR22" s="227">
        <f t="shared" si="47"/>
        <v>0</v>
      </c>
      <c r="BS22" s="227">
        <f t="shared" si="47"/>
        <v>0</v>
      </c>
      <c r="BT22" s="227">
        <f t="shared" si="47"/>
        <v>0</v>
      </c>
      <c r="BU22" s="227">
        <f t="shared" si="47"/>
        <v>0</v>
      </c>
      <c r="BV22" s="227">
        <f t="shared" si="47"/>
        <v>0</v>
      </c>
      <c r="BW22" s="227">
        <f t="shared" si="47"/>
        <v>0</v>
      </c>
      <c r="BX22" s="227">
        <f t="shared" si="47"/>
        <v>0</v>
      </c>
      <c r="BY22" s="227">
        <f t="shared" si="47"/>
        <v>0</v>
      </c>
      <c r="BZ22" s="227">
        <f t="shared" si="47"/>
        <v>0</v>
      </c>
      <c r="CA22" s="227">
        <f t="shared" si="47"/>
        <v>0</v>
      </c>
      <c r="CB22" s="227">
        <f t="shared" si="47"/>
        <v>0</v>
      </c>
      <c r="CC22" s="227">
        <f t="shared" si="47"/>
        <v>0</v>
      </c>
      <c r="CD22" s="227">
        <f t="shared" si="47"/>
        <v>0</v>
      </c>
      <c r="CE22" s="227">
        <f t="shared" si="48"/>
        <v>0</v>
      </c>
      <c r="CF22" s="227">
        <f t="shared" si="48"/>
        <v>0</v>
      </c>
      <c r="CG22" s="227">
        <f t="shared" si="48"/>
        <v>0</v>
      </c>
      <c r="CH22" s="227">
        <f t="shared" si="48"/>
        <v>0</v>
      </c>
      <c r="CI22" s="227">
        <f t="shared" si="48"/>
        <v>0</v>
      </c>
      <c r="CJ22" s="227">
        <f t="shared" si="48"/>
        <v>0</v>
      </c>
      <c r="CK22" s="227">
        <f t="shared" si="48"/>
        <v>0</v>
      </c>
      <c r="CL22" s="227">
        <f t="shared" si="48"/>
        <v>0</v>
      </c>
      <c r="CM22" s="227">
        <f t="shared" si="48"/>
        <v>0</v>
      </c>
      <c r="CN22" s="227">
        <f t="shared" si="48"/>
        <v>0</v>
      </c>
      <c r="CO22" s="227">
        <f t="shared" si="48"/>
        <v>0</v>
      </c>
      <c r="CP22" s="227">
        <f t="shared" si="48"/>
        <v>0</v>
      </c>
      <c r="CQ22" s="227">
        <f t="shared" si="48"/>
        <v>0</v>
      </c>
      <c r="CR22" s="227">
        <f t="shared" si="48"/>
        <v>0</v>
      </c>
      <c r="CS22" s="227">
        <f t="shared" si="48"/>
        <v>0</v>
      </c>
      <c r="CT22" s="227">
        <f t="shared" si="48"/>
        <v>0</v>
      </c>
      <c r="CU22" s="227">
        <f t="shared" si="49"/>
        <v>0</v>
      </c>
      <c r="CV22" s="227">
        <f t="shared" si="49"/>
        <v>0</v>
      </c>
      <c r="CW22" s="227">
        <f t="shared" si="49"/>
        <v>0</v>
      </c>
      <c r="CX22" s="227">
        <f t="shared" si="49"/>
        <v>0</v>
      </c>
      <c r="CY22" s="227">
        <f t="shared" si="49"/>
        <v>0</v>
      </c>
      <c r="CZ22" s="227">
        <f t="shared" si="49"/>
        <v>0</v>
      </c>
      <c r="DA22" s="227">
        <f t="shared" si="49"/>
        <v>0</v>
      </c>
      <c r="DB22" s="227">
        <f t="shared" si="49"/>
        <v>0</v>
      </c>
      <c r="DC22" s="227">
        <f t="shared" si="49"/>
        <v>0</v>
      </c>
      <c r="DD22" s="227">
        <f t="shared" si="49"/>
        <v>0</v>
      </c>
      <c r="DE22" s="227">
        <f t="shared" si="49"/>
        <v>0</v>
      </c>
      <c r="DF22" s="227">
        <f t="shared" si="49"/>
        <v>0</v>
      </c>
      <c r="DG22" s="227">
        <f t="shared" si="49"/>
        <v>0</v>
      </c>
      <c r="DH22" s="227">
        <f t="shared" si="49"/>
        <v>0</v>
      </c>
      <c r="DI22" s="227">
        <f t="shared" si="49"/>
        <v>0</v>
      </c>
      <c r="DJ22" s="227">
        <f t="shared" si="49"/>
        <v>0</v>
      </c>
      <c r="DK22" s="227">
        <f t="shared" si="50"/>
        <v>0</v>
      </c>
      <c r="DL22" s="227">
        <f t="shared" si="50"/>
        <v>0</v>
      </c>
      <c r="DM22" s="227">
        <f t="shared" si="50"/>
        <v>0</v>
      </c>
      <c r="DN22" s="227">
        <f t="shared" si="50"/>
        <v>0</v>
      </c>
      <c r="DO22" s="227">
        <f t="shared" si="50"/>
        <v>0</v>
      </c>
      <c r="DP22" s="227">
        <f t="shared" si="50"/>
        <v>0</v>
      </c>
      <c r="DQ22" s="227">
        <f t="shared" si="50"/>
        <v>0</v>
      </c>
      <c r="DR22" s="227">
        <f t="shared" si="50"/>
        <v>0</v>
      </c>
      <c r="DS22" s="227">
        <f t="shared" si="50"/>
        <v>0</v>
      </c>
      <c r="DT22" s="227">
        <f t="shared" ca="1" si="50"/>
        <v>0.94325862745098044</v>
      </c>
      <c r="DU22" s="227">
        <f t="shared" ca="1" si="50"/>
        <v>0.94325862745098044</v>
      </c>
      <c r="DV22" s="227">
        <f t="shared" ca="1" si="50"/>
        <v>0.94325862745098044</v>
      </c>
      <c r="DW22" s="227">
        <f t="shared" ca="1" si="50"/>
        <v>0.94325862745098044</v>
      </c>
      <c r="DX22" s="227">
        <f t="shared" ca="1" si="50"/>
        <v>0.94325862745098044</v>
      </c>
      <c r="DY22" s="227">
        <f t="shared" ca="1" si="50"/>
        <v>0.94325862745098044</v>
      </c>
      <c r="DZ22" s="227">
        <f t="shared" ca="1" si="50"/>
        <v>0.94325862745098044</v>
      </c>
      <c r="EA22" s="227">
        <f t="shared" ca="1" si="51"/>
        <v>0.94325862745098044</v>
      </c>
      <c r="EB22" s="227">
        <f t="shared" ca="1" si="51"/>
        <v>0.94325862745098044</v>
      </c>
      <c r="EC22" s="227">
        <f t="shared" ca="1" si="51"/>
        <v>0.94325862745098044</v>
      </c>
      <c r="ED22" s="227">
        <f t="shared" ca="1" si="51"/>
        <v>0.94325862745098044</v>
      </c>
      <c r="EE22" s="227">
        <f t="shared" ca="1" si="51"/>
        <v>0.94325862745098044</v>
      </c>
      <c r="EF22" s="227">
        <f t="shared" ca="1" si="51"/>
        <v>0.94325862745098044</v>
      </c>
      <c r="EG22" s="227">
        <f t="shared" ca="1" si="51"/>
        <v>0.94325862745098044</v>
      </c>
      <c r="EH22" s="227">
        <f t="shared" ca="1" si="51"/>
        <v>0.94325862745098044</v>
      </c>
      <c r="EI22" s="227">
        <f t="shared" ca="1" si="51"/>
        <v>0.94325862745098044</v>
      </c>
      <c r="EJ22" s="227">
        <f t="shared" ca="1" si="51"/>
        <v>0.94325862745098044</v>
      </c>
      <c r="EK22" s="227">
        <f t="shared" ca="1" si="51"/>
        <v>0.94325862745098044</v>
      </c>
      <c r="EL22" s="227">
        <f t="shared" ca="1" si="51"/>
        <v>0.94325862745098044</v>
      </c>
      <c r="EM22" s="227">
        <f t="shared" ca="1" si="51"/>
        <v>0.94325862745098044</v>
      </c>
      <c r="EN22" s="227">
        <f t="shared" ca="1" si="51"/>
        <v>0.94325862745098044</v>
      </c>
      <c r="EO22" s="227">
        <f t="shared" ca="1" si="51"/>
        <v>0.94325862745098044</v>
      </c>
      <c r="EP22" s="227">
        <f t="shared" ca="1" si="51"/>
        <v>0.94325862745098044</v>
      </c>
      <c r="EQ22" s="227">
        <f t="shared" ca="1" si="52"/>
        <v>0.94325862745098044</v>
      </c>
      <c r="ER22" s="227">
        <f t="shared" ca="1" si="52"/>
        <v>0.94325862745098044</v>
      </c>
      <c r="ES22" s="227">
        <f t="shared" ca="1" si="52"/>
        <v>0.94325862745098044</v>
      </c>
      <c r="ET22" s="227">
        <f t="shared" ca="1" si="52"/>
        <v>0.94325862745098044</v>
      </c>
      <c r="EU22" s="227">
        <f t="shared" ca="1" si="52"/>
        <v>0.94325862745098044</v>
      </c>
      <c r="EV22" s="227">
        <f t="shared" ca="1" si="52"/>
        <v>0.94325862745098044</v>
      </c>
      <c r="EW22" s="227">
        <f t="shared" ca="1" si="52"/>
        <v>0.94325862745098044</v>
      </c>
      <c r="EX22" s="227">
        <f t="shared" ca="1" si="52"/>
        <v>0.94325862745098044</v>
      </c>
      <c r="EY22" s="227">
        <f t="shared" ca="1" si="52"/>
        <v>0.94325862745098044</v>
      </c>
      <c r="EZ22" s="227">
        <f t="shared" ca="1" si="52"/>
        <v>0.94325862745098044</v>
      </c>
      <c r="FA22" s="227">
        <f t="shared" ca="1" si="52"/>
        <v>0.94325862745098044</v>
      </c>
      <c r="FB22" s="227">
        <f t="shared" ca="1" si="52"/>
        <v>0.94325862745098044</v>
      </c>
      <c r="FC22" s="227">
        <f t="shared" ca="1" si="52"/>
        <v>0.94325862745098044</v>
      </c>
      <c r="FD22" s="227">
        <f t="shared" ca="1" si="52"/>
        <v>0.94325862745098044</v>
      </c>
      <c r="FE22" s="227">
        <f t="shared" ca="1" si="52"/>
        <v>0.94325862745098044</v>
      </c>
      <c r="FF22" s="227">
        <f t="shared" ca="1" si="52"/>
        <v>0.94325862745098044</v>
      </c>
      <c r="FG22" s="227">
        <f t="shared" ca="1" si="53"/>
        <v>0.94325862745098044</v>
      </c>
      <c r="FH22" s="227">
        <f t="shared" ca="1" si="53"/>
        <v>0.94325862745098044</v>
      </c>
      <c r="FI22" s="227">
        <f t="shared" ca="1" si="53"/>
        <v>0.94325862745098044</v>
      </c>
      <c r="FJ22" s="227">
        <f t="shared" ca="1" si="53"/>
        <v>0.94325862745098044</v>
      </c>
      <c r="FK22" s="227">
        <f t="shared" ca="1" si="53"/>
        <v>0.94325862745098044</v>
      </c>
      <c r="FL22" s="227">
        <f t="shared" ca="1" si="53"/>
        <v>0.94325862745098044</v>
      </c>
      <c r="FM22" s="227">
        <f t="shared" ca="1" si="53"/>
        <v>0.94325862745098044</v>
      </c>
      <c r="FN22" s="227">
        <f t="shared" ca="1" si="53"/>
        <v>0.94325862745098044</v>
      </c>
      <c r="FO22" s="227">
        <f t="shared" ca="1" si="53"/>
        <v>0.94325862745098044</v>
      </c>
      <c r="FP22" s="227">
        <f t="shared" ca="1" si="53"/>
        <v>0.94325862745098044</v>
      </c>
      <c r="FQ22" s="227">
        <f t="shared" ca="1" si="53"/>
        <v>0.94325862745098044</v>
      </c>
      <c r="FR22" s="227">
        <f t="shared" ca="1" si="53"/>
        <v>0.94325862745098044</v>
      </c>
      <c r="FS22" s="227">
        <f t="shared" ca="1" si="53"/>
        <v>0.94325862745098044</v>
      </c>
      <c r="FT22" s="227">
        <f t="shared" ca="1" si="53"/>
        <v>0.94325862745098044</v>
      </c>
      <c r="FU22" s="227">
        <f t="shared" ca="1" si="53"/>
        <v>0.94325862745098044</v>
      </c>
      <c r="FV22" s="227">
        <f t="shared" ca="1" si="53"/>
        <v>0.94325862745098044</v>
      </c>
      <c r="FW22" s="227">
        <f t="shared" ca="1" si="54"/>
        <v>0.94325862745098044</v>
      </c>
      <c r="FX22" s="227">
        <f t="shared" ca="1" si="54"/>
        <v>0.94325862745098044</v>
      </c>
      <c r="FY22" s="227">
        <f t="shared" ca="1" si="54"/>
        <v>0.94325862745098044</v>
      </c>
      <c r="FZ22" s="227">
        <f t="shared" ca="1" si="54"/>
        <v>0.94325862745098044</v>
      </c>
      <c r="GA22" s="227">
        <f t="shared" ca="1" si="54"/>
        <v>0.94325862745098044</v>
      </c>
      <c r="GB22" s="227">
        <f t="shared" ca="1" si="54"/>
        <v>0.94325862745098044</v>
      </c>
      <c r="GC22" s="227">
        <f t="shared" ca="1" si="54"/>
        <v>0.94325862745098044</v>
      </c>
      <c r="GD22" s="227">
        <f t="shared" ca="1" si="54"/>
        <v>0.94325862745098044</v>
      </c>
      <c r="GE22" s="227">
        <f t="shared" ca="1" si="54"/>
        <v>0.94325862745098044</v>
      </c>
      <c r="GF22" s="227">
        <f t="shared" ca="1" si="54"/>
        <v>0.94325862745098044</v>
      </c>
      <c r="GG22" s="227">
        <f t="shared" ca="1" si="54"/>
        <v>0.94325862745098044</v>
      </c>
      <c r="GH22" s="227">
        <f t="shared" ca="1" si="54"/>
        <v>0.94325862745098044</v>
      </c>
      <c r="GI22" s="227">
        <f t="shared" ca="1" si="54"/>
        <v>0.94325862745098044</v>
      </c>
      <c r="GJ22" s="227">
        <f t="shared" ca="1" si="54"/>
        <v>0.94325862745098044</v>
      </c>
      <c r="GK22" s="227">
        <f t="shared" ca="1" si="54"/>
        <v>0.94325862745098044</v>
      </c>
      <c r="GL22" s="227">
        <f t="shared" ca="1" si="54"/>
        <v>0.94325862745098044</v>
      </c>
      <c r="GM22" s="227">
        <f t="shared" ca="1" si="55"/>
        <v>0.94325862745098044</v>
      </c>
      <c r="GN22" s="227">
        <f t="shared" ca="1" si="55"/>
        <v>0.94325862745098044</v>
      </c>
      <c r="GO22" s="227">
        <f t="shared" ca="1" si="55"/>
        <v>0.94325862745098044</v>
      </c>
      <c r="GP22" s="227">
        <f t="shared" ca="1" si="55"/>
        <v>0.94325862745098044</v>
      </c>
      <c r="GQ22" s="227">
        <f t="shared" ca="1" si="55"/>
        <v>0.94325862745098044</v>
      </c>
      <c r="GR22" s="227">
        <f t="shared" ca="1" si="55"/>
        <v>0.94325862745098044</v>
      </c>
      <c r="GS22" s="227">
        <f t="shared" ca="1" si="55"/>
        <v>0.94325862745098044</v>
      </c>
      <c r="GT22" s="227">
        <f t="shared" ca="1" si="55"/>
        <v>0.94325862745098044</v>
      </c>
      <c r="GU22" s="227">
        <f t="shared" ca="1" si="55"/>
        <v>0.94325862745098044</v>
      </c>
      <c r="GV22" s="227">
        <f t="shared" ca="1" si="55"/>
        <v>0.94325862745098044</v>
      </c>
      <c r="GW22" s="227">
        <f t="shared" ca="1" si="55"/>
        <v>0.94325862745098044</v>
      </c>
      <c r="GX22" s="227">
        <f t="shared" ca="1" si="55"/>
        <v>0.94325862745098044</v>
      </c>
      <c r="GY22" s="227">
        <f t="shared" ca="1" si="55"/>
        <v>0.94325862745098044</v>
      </c>
      <c r="GZ22" s="227">
        <f t="shared" ca="1" si="55"/>
        <v>0.94325862745098044</v>
      </c>
      <c r="HA22" s="227">
        <f t="shared" ca="1" si="55"/>
        <v>0.94325862745098044</v>
      </c>
      <c r="HB22" s="227">
        <f t="shared" ca="1" si="56"/>
        <v>0.94325862745098044</v>
      </c>
      <c r="HC22" s="227">
        <f t="shared" ca="1" si="56"/>
        <v>0.94325862745098044</v>
      </c>
      <c r="HD22" s="227">
        <f t="shared" ca="1" si="56"/>
        <v>0.94325862745098044</v>
      </c>
      <c r="HE22" s="227">
        <f t="shared" ca="1" si="56"/>
        <v>0.94325862745098044</v>
      </c>
      <c r="HF22" s="227">
        <f t="shared" ca="1" si="56"/>
        <v>0.94325862745098044</v>
      </c>
      <c r="HG22" s="227">
        <f t="shared" ca="1" si="56"/>
        <v>0.94325862745098044</v>
      </c>
      <c r="HH22" s="227">
        <f t="shared" ca="1" si="56"/>
        <v>0.94325862745098044</v>
      </c>
      <c r="HI22" s="227">
        <f t="shared" ca="1" si="56"/>
        <v>0.94325862745098044</v>
      </c>
      <c r="HJ22" s="227">
        <f t="shared" ca="1" si="56"/>
        <v>0.94325862745098044</v>
      </c>
      <c r="HK22" s="227">
        <f t="shared" ca="1" si="56"/>
        <v>0.94325862745098044</v>
      </c>
      <c r="HL22" s="227">
        <f t="shared" ca="1" si="56"/>
        <v>0.94325862745098044</v>
      </c>
      <c r="HM22" s="227">
        <f t="shared" ca="1" si="56"/>
        <v>0.94325862745098044</v>
      </c>
      <c r="HN22" s="227">
        <f t="shared" ca="1" si="56"/>
        <v>0.94325862745098044</v>
      </c>
      <c r="HO22" s="227">
        <f t="shared" ca="1" si="56"/>
        <v>0.94325862745098044</v>
      </c>
      <c r="HP22" s="227">
        <f t="shared" ca="1" si="56"/>
        <v>0.94325862745098044</v>
      </c>
      <c r="HQ22" s="227">
        <f t="shared" ca="1" si="56"/>
        <v>0.94325862745098044</v>
      </c>
      <c r="HR22" s="227">
        <f t="shared" ca="1" si="57"/>
        <v>0.94325862745098044</v>
      </c>
      <c r="HS22" s="227">
        <f t="shared" ca="1" si="58"/>
        <v>0.94325862745098044</v>
      </c>
      <c r="HT22" s="227">
        <f t="shared" ca="1" si="58"/>
        <v>0.94325862745098044</v>
      </c>
      <c r="HU22" s="227">
        <f t="shared" ca="1" si="58"/>
        <v>0.94325862745098044</v>
      </c>
      <c r="HV22" s="227">
        <f t="shared" ca="1" si="58"/>
        <v>0.94325862745098044</v>
      </c>
      <c r="HW22" s="227">
        <f t="shared" ca="1" si="58"/>
        <v>0.94325862745098044</v>
      </c>
      <c r="HX22" s="227">
        <f t="shared" ca="1" si="58"/>
        <v>0.94325862745098044</v>
      </c>
      <c r="HY22" s="227">
        <f t="shared" ca="1" si="58"/>
        <v>0.94325862745098044</v>
      </c>
      <c r="HZ22" s="227">
        <f t="shared" ca="1" si="58"/>
        <v>0.94325862745098044</v>
      </c>
      <c r="IA22" s="227">
        <f t="shared" ca="1" si="58"/>
        <v>0.94325862745098044</v>
      </c>
      <c r="IB22" s="227">
        <f t="shared" ca="1" si="58"/>
        <v>0.94325862745098044</v>
      </c>
      <c r="IC22" s="227">
        <f t="shared" ca="1" si="58"/>
        <v>0.94325862745098044</v>
      </c>
      <c r="ID22" s="227">
        <f t="shared" ca="1" si="58"/>
        <v>0.94325862745098044</v>
      </c>
      <c r="IE22" s="227">
        <f t="shared" ca="1" si="58"/>
        <v>0.94325862745098044</v>
      </c>
      <c r="IF22" s="227">
        <f t="shared" ca="1" si="58"/>
        <v>0.94325862745098044</v>
      </c>
      <c r="IG22" s="227">
        <f t="shared" ca="1" si="58"/>
        <v>0.94325862745098044</v>
      </c>
      <c r="IH22" s="227">
        <f t="shared" ca="1" si="58"/>
        <v>0.94325862745098044</v>
      </c>
      <c r="II22" s="229"/>
      <c r="IJ22" s="229"/>
      <c r="IK22" s="229"/>
      <c r="IL22" s="229"/>
      <c r="IM22" s="229"/>
      <c r="IN22" s="229"/>
    </row>
    <row r="23" spans="1:248" s="230" customFormat="1" x14ac:dyDescent="0.3">
      <c r="A23" s="226">
        <f t="shared" si="59"/>
        <v>123</v>
      </c>
      <c r="B23" s="227" cm="1">
        <f t="array" aca="1" ref="B23" ca="1">INDIRECT("'Cronograma de Desembolso'!"&amp;ADDRESS(8,A23+2))</f>
        <v>112.24777666666667</v>
      </c>
      <c r="C23" s="228">
        <f t="shared" si="43"/>
        <v>0</v>
      </c>
      <c r="D23" s="227">
        <f t="shared" si="43"/>
        <v>0</v>
      </c>
      <c r="E23" s="227">
        <f t="shared" si="43"/>
        <v>0</v>
      </c>
      <c r="F23" s="227">
        <f t="shared" si="43"/>
        <v>0</v>
      </c>
      <c r="G23" s="227">
        <f t="shared" si="43"/>
        <v>0</v>
      </c>
      <c r="H23" s="227">
        <f t="shared" si="43"/>
        <v>0</v>
      </c>
      <c r="I23" s="227">
        <f t="shared" si="43"/>
        <v>0</v>
      </c>
      <c r="J23" s="227">
        <f t="shared" si="43"/>
        <v>0</v>
      </c>
      <c r="K23" s="227">
        <f t="shared" si="43"/>
        <v>0</v>
      </c>
      <c r="L23" s="227">
        <f t="shared" si="43"/>
        <v>0</v>
      </c>
      <c r="M23" s="227">
        <f t="shared" si="43"/>
        <v>0</v>
      </c>
      <c r="N23" s="227">
        <f t="shared" si="43"/>
        <v>0</v>
      </c>
      <c r="O23" s="227">
        <f t="shared" si="43"/>
        <v>0</v>
      </c>
      <c r="P23" s="227">
        <f t="shared" si="43"/>
        <v>0</v>
      </c>
      <c r="Q23" s="227">
        <f t="shared" si="43"/>
        <v>0</v>
      </c>
      <c r="R23" s="227">
        <f t="shared" si="43"/>
        <v>0</v>
      </c>
      <c r="S23" s="227">
        <f t="shared" si="44"/>
        <v>0</v>
      </c>
      <c r="T23" s="227">
        <f t="shared" si="44"/>
        <v>0</v>
      </c>
      <c r="U23" s="227">
        <f t="shared" si="44"/>
        <v>0</v>
      </c>
      <c r="V23" s="227">
        <f t="shared" si="44"/>
        <v>0</v>
      </c>
      <c r="W23" s="227">
        <f t="shared" si="44"/>
        <v>0</v>
      </c>
      <c r="X23" s="227">
        <f t="shared" si="44"/>
        <v>0</v>
      </c>
      <c r="Y23" s="227">
        <f t="shared" si="44"/>
        <v>0</v>
      </c>
      <c r="Z23" s="227">
        <f t="shared" si="44"/>
        <v>0</v>
      </c>
      <c r="AA23" s="227">
        <f t="shared" si="44"/>
        <v>0</v>
      </c>
      <c r="AB23" s="227">
        <f t="shared" si="44"/>
        <v>0</v>
      </c>
      <c r="AC23" s="227">
        <f t="shared" si="44"/>
        <v>0</v>
      </c>
      <c r="AD23" s="227">
        <f t="shared" si="44"/>
        <v>0</v>
      </c>
      <c r="AE23" s="227">
        <f t="shared" si="44"/>
        <v>0</v>
      </c>
      <c r="AF23" s="227">
        <f t="shared" si="44"/>
        <v>0</v>
      </c>
      <c r="AG23" s="227">
        <f t="shared" si="44"/>
        <v>0</v>
      </c>
      <c r="AH23" s="227">
        <f t="shared" si="44"/>
        <v>0</v>
      </c>
      <c r="AI23" s="227">
        <f t="shared" si="45"/>
        <v>0</v>
      </c>
      <c r="AJ23" s="227">
        <f t="shared" si="45"/>
        <v>0</v>
      </c>
      <c r="AK23" s="227">
        <f t="shared" si="45"/>
        <v>0</v>
      </c>
      <c r="AL23" s="227">
        <f t="shared" si="45"/>
        <v>0</v>
      </c>
      <c r="AM23" s="227">
        <f t="shared" si="45"/>
        <v>0</v>
      </c>
      <c r="AN23" s="227">
        <f t="shared" si="45"/>
        <v>0</v>
      </c>
      <c r="AO23" s="227">
        <f t="shared" si="45"/>
        <v>0</v>
      </c>
      <c r="AP23" s="227">
        <f t="shared" si="45"/>
        <v>0</v>
      </c>
      <c r="AQ23" s="227">
        <f t="shared" si="45"/>
        <v>0</v>
      </c>
      <c r="AR23" s="227">
        <f t="shared" si="45"/>
        <v>0</v>
      </c>
      <c r="AS23" s="227">
        <f t="shared" si="45"/>
        <v>0</v>
      </c>
      <c r="AT23" s="227">
        <f t="shared" si="45"/>
        <v>0</v>
      </c>
      <c r="AU23" s="227">
        <f t="shared" si="45"/>
        <v>0</v>
      </c>
      <c r="AV23" s="227">
        <f t="shared" si="45"/>
        <v>0</v>
      </c>
      <c r="AW23" s="227">
        <f t="shared" si="45"/>
        <v>0</v>
      </c>
      <c r="AX23" s="227">
        <f t="shared" si="45"/>
        <v>0</v>
      </c>
      <c r="AY23" s="227">
        <f t="shared" si="46"/>
        <v>0</v>
      </c>
      <c r="AZ23" s="227">
        <f t="shared" si="46"/>
        <v>0</v>
      </c>
      <c r="BA23" s="227">
        <f t="shared" si="46"/>
        <v>0</v>
      </c>
      <c r="BB23" s="227">
        <f t="shared" si="46"/>
        <v>0</v>
      </c>
      <c r="BC23" s="227">
        <f t="shared" si="46"/>
        <v>0</v>
      </c>
      <c r="BD23" s="227">
        <f t="shared" si="46"/>
        <v>0</v>
      </c>
      <c r="BE23" s="227">
        <f t="shared" si="46"/>
        <v>0</v>
      </c>
      <c r="BF23" s="227">
        <f t="shared" si="46"/>
        <v>0</v>
      </c>
      <c r="BG23" s="227">
        <f t="shared" si="46"/>
        <v>0</v>
      </c>
      <c r="BH23" s="227">
        <f t="shared" si="46"/>
        <v>0</v>
      </c>
      <c r="BI23" s="227">
        <f t="shared" si="46"/>
        <v>0</v>
      </c>
      <c r="BJ23" s="227">
        <f t="shared" si="46"/>
        <v>0</v>
      </c>
      <c r="BK23" s="227">
        <f t="shared" si="46"/>
        <v>0</v>
      </c>
      <c r="BL23" s="227">
        <f t="shared" si="46"/>
        <v>0</v>
      </c>
      <c r="BM23" s="227">
        <f t="shared" si="46"/>
        <v>0</v>
      </c>
      <c r="BN23" s="227">
        <f t="shared" si="46"/>
        <v>0</v>
      </c>
      <c r="BO23" s="227">
        <f t="shared" si="47"/>
        <v>0</v>
      </c>
      <c r="BP23" s="227">
        <f t="shared" si="47"/>
        <v>0</v>
      </c>
      <c r="BQ23" s="227">
        <f t="shared" si="47"/>
        <v>0</v>
      </c>
      <c r="BR23" s="227">
        <f t="shared" si="47"/>
        <v>0</v>
      </c>
      <c r="BS23" s="227">
        <f t="shared" si="47"/>
        <v>0</v>
      </c>
      <c r="BT23" s="227">
        <f t="shared" si="47"/>
        <v>0</v>
      </c>
      <c r="BU23" s="227">
        <f t="shared" si="47"/>
        <v>0</v>
      </c>
      <c r="BV23" s="227">
        <f t="shared" si="47"/>
        <v>0</v>
      </c>
      <c r="BW23" s="227">
        <f t="shared" si="47"/>
        <v>0</v>
      </c>
      <c r="BX23" s="227">
        <f t="shared" si="47"/>
        <v>0</v>
      </c>
      <c r="BY23" s="227">
        <f t="shared" si="47"/>
        <v>0</v>
      </c>
      <c r="BZ23" s="227">
        <f t="shared" si="47"/>
        <v>0</v>
      </c>
      <c r="CA23" s="227">
        <f t="shared" si="47"/>
        <v>0</v>
      </c>
      <c r="CB23" s="227">
        <f t="shared" si="47"/>
        <v>0</v>
      </c>
      <c r="CC23" s="227">
        <f t="shared" si="47"/>
        <v>0</v>
      </c>
      <c r="CD23" s="227">
        <f t="shared" si="47"/>
        <v>0</v>
      </c>
      <c r="CE23" s="227">
        <f t="shared" si="48"/>
        <v>0</v>
      </c>
      <c r="CF23" s="227">
        <f t="shared" si="48"/>
        <v>0</v>
      </c>
      <c r="CG23" s="227">
        <f t="shared" si="48"/>
        <v>0</v>
      </c>
      <c r="CH23" s="227">
        <f t="shared" si="48"/>
        <v>0</v>
      </c>
      <c r="CI23" s="227">
        <f t="shared" si="48"/>
        <v>0</v>
      </c>
      <c r="CJ23" s="227">
        <f t="shared" si="48"/>
        <v>0</v>
      </c>
      <c r="CK23" s="227">
        <f t="shared" si="48"/>
        <v>0</v>
      </c>
      <c r="CL23" s="227">
        <f t="shared" si="48"/>
        <v>0</v>
      </c>
      <c r="CM23" s="227">
        <f t="shared" si="48"/>
        <v>0</v>
      </c>
      <c r="CN23" s="227">
        <f t="shared" si="48"/>
        <v>0</v>
      </c>
      <c r="CO23" s="227">
        <f t="shared" si="48"/>
        <v>0</v>
      </c>
      <c r="CP23" s="227">
        <f t="shared" si="48"/>
        <v>0</v>
      </c>
      <c r="CQ23" s="227">
        <f t="shared" si="48"/>
        <v>0</v>
      </c>
      <c r="CR23" s="227">
        <f t="shared" si="48"/>
        <v>0</v>
      </c>
      <c r="CS23" s="227">
        <f t="shared" si="48"/>
        <v>0</v>
      </c>
      <c r="CT23" s="227">
        <f t="shared" si="48"/>
        <v>0</v>
      </c>
      <c r="CU23" s="227">
        <f t="shared" si="49"/>
        <v>0</v>
      </c>
      <c r="CV23" s="227">
        <f t="shared" si="49"/>
        <v>0</v>
      </c>
      <c r="CW23" s="227">
        <f t="shared" si="49"/>
        <v>0</v>
      </c>
      <c r="CX23" s="227">
        <f t="shared" si="49"/>
        <v>0</v>
      </c>
      <c r="CY23" s="227">
        <f t="shared" si="49"/>
        <v>0</v>
      </c>
      <c r="CZ23" s="227">
        <f t="shared" si="49"/>
        <v>0</v>
      </c>
      <c r="DA23" s="227">
        <f t="shared" si="49"/>
        <v>0</v>
      </c>
      <c r="DB23" s="227">
        <f t="shared" si="49"/>
        <v>0</v>
      </c>
      <c r="DC23" s="227">
        <f t="shared" si="49"/>
        <v>0</v>
      </c>
      <c r="DD23" s="227">
        <f t="shared" si="49"/>
        <v>0</v>
      </c>
      <c r="DE23" s="227">
        <f t="shared" si="49"/>
        <v>0</v>
      </c>
      <c r="DF23" s="227">
        <f t="shared" si="49"/>
        <v>0</v>
      </c>
      <c r="DG23" s="227">
        <f t="shared" si="49"/>
        <v>0</v>
      </c>
      <c r="DH23" s="227">
        <f t="shared" si="49"/>
        <v>0</v>
      </c>
      <c r="DI23" s="227">
        <f t="shared" si="49"/>
        <v>0</v>
      </c>
      <c r="DJ23" s="227">
        <f t="shared" si="49"/>
        <v>0</v>
      </c>
      <c r="DK23" s="227">
        <f t="shared" si="50"/>
        <v>0</v>
      </c>
      <c r="DL23" s="227">
        <f t="shared" si="50"/>
        <v>0</v>
      </c>
      <c r="DM23" s="227">
        <f t="shared" si="50"/>
        <v>0</v>
      </c>
      <c r="DN23" s="227">
        <f t="shared" si="50"/>
        <v>0</v>
      </c>
      <c r="DO23" s="227">
        <f t="shared" si="50"/>
        <v>0</v>
      </c>
      <c r="DP23" s="227">
        <f t="shared" si="50"/>
        <v>0</v>
      </c>
      <c r="DQ23" s="227">
        <f t="shared" si="50"/>
        <v>0</v>
      </c>
      <c r="DR23" s="227">
        <f t="shared" si="50"/>
        <v>0</v>
      </c>
      <c r="DS23" s="227">
        <f t="shared" si="50"/>
        <v>0</v>
      </c>
      <c r="DT23" s="227">
        <f t="shared" si="50"/>
        <v>0</v>
      </c>
      <c r="DU23" s="227">
        <f t="shared" ca="1" si="50"/>
        <v>0.95125234463276831</v>
      </c>
      <c r="DV23" s="227">
        <f t="shared" ca="1" si="50"/>
        <v>0.95125234463276831</v>
      </c>
      <c r="DW23" s="227">
        <f t="shared" ca="1" si="50"/>
        <v>0.95125234463276831</v>
      </c>
      <c r="DX23" s="227">
        <f t="shared" ca="1" si="50"/>
        <v>0.95125234463276831</v>
      </c>
      <c r="DY23" s="227">
        <f t="shared" ca="1" si="50"/>
        <v>0.95125234463276831</v>
      </c>
      <c r="DZ23" s="227">
        <f t="shared" ca="1" si="50"/>
        <v>0.95125234463276831</v>
      </c>
      <c r="EA23" s="227">
        <f t="shared" ca="1" si="51"/>
        <v>0.95125234463276831</v>
      </c>
      <c r="EB23" s="227">
        <f t="shared" ca="1" si="51"/>
        <v>0.95125234463276831</v>
      </c>
      <c r="EC23" s="227">
        <f t="shared" ca="1" si="51"/>
        <v>0.95125234463276831</v>
      </c>
      <c r="ED23" s="227">
        <f t="shared" ca="1" si="51"/>
        <v>0.95125234463276831</v>
      </c>
      <c r="EE23" s="227">
        <f t="shared" ca="1" si="51"/>
        <v>0.95125234463276831</v>
      </c>
      <c r="EF23" s="227">
        <f t="shared" ca="1" si="51"/>
        <v>0.95125234463276831</v>
      </c>
      <c r="EG23" s="227">
        <f t="shared" ca="1" si="51"/>
        <v>0.95125234463276831</v>
      </c>
      <c r="EH23" s="227">
        <f t="shared" ca="1" si="51"/>
        <v>0.95125234463276831</v>
      </c>
      <c r="EI23" s="227">
        <f t="shared" ca="1" si="51"/>
        <v>0.95125234463276831</v>
      </c>
      <c r="EJ23" s="227">
        <f t="shared" ca="1" si="51"/>
        <v>0.95125234463276831</v>
      </c>
      <c r="EK23" s="227">
        <f t="shared" ca="1" si="51"/>
        <v>0.95125234463276831</v>
      </c>
      <c r="EL23" s="227">
        <f t="shared" ca="1" si="51"/>
        <v>0.95125234463276831</v>
      </c>
      <c r="EM23" s="227">
        <f t="shared" ca="1" si="51"/>
        <v>0.95125234463276831</v>
      </c>
      <c r="EN23" s="227">
        <f t="shared" ca="1" si="51"/>
        <v>0.95125234463276831</v>
      </c>
      <c r="EO23" s="227">
        <f t="shared" ca="1" si="51"/>
        <v>0.95125234463276831</v>
      </c>
      <c r="EP23" s="227">
        <f t="shared" ca="1" si="51"/>
        <v>0.95125234463276831</v>
      </c>
      <c r="EQ23" s="227">
        <f t="shared" ca="1" si="52"/>
        <v>0.95125234463276831</v>
      </c>
      <c r="ER23" s="227">
        <f t="shared" ca="1" si="52"/>
        <v>0.95125234463276831</v>
      </c>
      <c r="ES23" s="227">
        <f t="shared" ca="1" si="52"/>
        <v>0.95125234463276831</v>
      </c>
      <c r="ET23" s="227">
        <f t="shared" ca="1" si="52"/>
        <v>0.95125234463276831</v>
      </c>
      <c r="EU23" s="227">
        <f t="shared" ca="1" si="52"/>
        <v>0.95125234463276831</v>
      </c>
      <c r="EV23" s="227">
        <f t="shared" ca="1" si="52"/>
        <v>0.95125234463276831</v>
      </c>
      <c r="EW23" s="227">
        <f t="shared" ca="1" si="52"/>
        <v>0.95125234463276831</v>
      </c>
      <c r="EX23" s="227">
        <f t="shared" ca="1" si="52"/>
        <v>0.95125234463276831</v>
      </c>
      <c r="EY23" s="227">
        <f t="shared" ca="1" si="52"/>
        <v>0.95125234463276831</v>
      </c>
      <c r="EZ23" s="227">
        <f t="shared" ca="1" si="52"/>
        <v>0.95125234463276831</v>
      </c>
      <c r="FA23" s="227">
        <f t="shared" ca="1" si="52"/>
        <v>0.95125234463276831</v>
      </c>
      <c r="FB23" s="227">
        <f t="shared" ca="1" si="52"/>
        <v>0.95125234463276831</v>
      </c>
      <c r="FC23" s="227">
        <f t="shared" ca="1" si="52"/>
        <v>0.95125234463276831</v>
      </c>
      <c r="FD23" s="227">
        <f t="shared" ca="1" si="52"/>
        <v>0.95125234463276831</v>
      </c>
      <c r="FE23" s="227">
        <f t="shared" ca="1" si="52"/>
        <v>0.95125234463276831</v>
      </c>
      <c r="FF23" s="227">
        <f t="shared" ca="1" si="52"/>
        <v>0.95125234463276831</v>
      </c>
      <c r="FG23" s="227">
        <f t="shared" ca="1" si="53"/>
        <v>0.95125234463276831</v>
      </c>
      <c r="FH23" s="227">
        <f t="shared" ca="1" si="53"/>
        <v>0.95125234463276831</v>
      </c>
      <c r="FI23" s="227">
        <f t="shared" ca="1" si="53"/>
        <v>0.95125234463276831</v>
      </c>
      <c r="FJ23" s="227">
        <f t="shared" ca="1" si="53"/>
        <v>0.95125234463276831</v>
      </c>
      <c r="FK23" s="227">
        <f t="shared" ca="1" si="53"/>
        <v>0.95125234463276831</v>
      </c>
      <c r="FL23" s="227">
        <f t="shared" ca="1" si="53"/>
        <v>0.95125234463276831</v>
      </c>
      <c r="FM23" s="227">
        <f t="shared" ca="1" si="53"/>
        <v>0.95125234463276831</v>
      </c>
      <c r="FN23" s="227">
        <f t="shared" ca="1" si="53"/>
        <v>0.95125234463276831</v>
      </c>
      <c r="FO23" s="227">
        <f t="shared" ca="1" si="53"/>
        <v>0.95125234463276831</v>
      </c>
      <c r="FP23" s="227">
        <f t="shared" ca="1" si="53"/>
        <v>0.95125234463276831</v>
      </c>
      <c r="FQ23" s="227">
        <f t="shared" ca="1" si="53"/>
        <v>0.95125234463276831</v>
      </c>
      <c r="FR23" s="227">
        <f t="shared" ca="1" si="53"/>
        <v>0.95125234463276831</v>
      </c>
      <c r="FS23" s="227">
        <f t="shared" ca="1" si="53"/>
        <v>0.95125234463276831</v>
      </c>
      <c r="FT23" s="227">
        <f t="shared" ca="1" si="53"/>
        <v>0.95125234463276831</v>
      </c>
      <c r="FU23" s="227">
        <f t="shared" ca="1" si="53"/>
        <v>0.95125234463276831</v>
      </c>
      <c r="FV23" s="227">
        <f t="shared" ca="1" si="53"/>
        <v>0.95125234463276831</v>
      </c>
      <c r="FW23" s="227">
        <f t="shared" ca="1" si="54"/>
        <v>0.95125234463276831</v>
      </c>
      <c r="FX23" s="227">
        <f t="shared" ca="1" si="54"/>
        <v>0.95125234463276831</v>
      </c>
      <c r="FY23" s="227">
        <f t="shared" ca="1" si="54"/>
        <v>0.95125234463276831</v>
      </c>
      <c r="FZ23" s="227">
        <f t="shared" ca="1" si="54"/>
        <v>0.95125234463276831</v>
      </c>
      <c r="GA23" s="227">
        <f t="shared" ca="1" si="54"/>
        <v>0.95125234463276831</v>
      </c>
      <c r="GB23" s="227">
        <f t="shared" ca="1" si="54"/>
        <v>0.95125234463276831</v>
      </c>
      <c r="GC23" s="227">
        <f t="shared" ca="1" si="54"/>
        <v>0.95125234463276831</v>
      </c>
      <c r="GD23" s="227">
        <f t="shared" ca="1" si="54"/>
        <v>0.95125234463276831</v>
      </c>
      <c r="GE23" s="227">
        <f t="shared" ca="1" si="54"/>
        <v>0.95125234463276831</v>
      </c>
      <c r="GF23" s="227">
        <f t="shared" ca="1" si="54"/>
        <v>0.95125234463276831</v>
      </c>
      <c r="GG23" s="227">
        <f t="shared" ca="1" si="54"/>
        <v>0.95125234463276831</v>
      </c>
      <c r="GH23" s="227">
        <f t="shared" ca="1" si="54"/>
        <v>0.95125234463276831</v>
      </c>
      <c r="GI23" s="227">
        <f t="shared" ca="1" si="54"/>
        <v>0.95125234463276831</v>
      </c>
      <c r="GJ23" s="227">
        <f t="shared" ca="1" si="54"/>
        <v>0.95125234463276831</v>
      </c>
      <c r="GK23" s="227">
        <f t="shared" ca="1" si="54"/>
        <v>0.95125234463276831</v>
      </c>
      <c r="GL23" s="227">
        <f t="shared" ca="1" si="54"/>
        <v>0.95125234463276831</v>
      </c>
      <c r="GM23" s="227">
        <f t="shared" ca="1" si="55"/>
        <v>0.95125234463276831</v>
      </c>
      <c r="GN23" s="227">
        <f t="shared" ca="1" si="55"/>
        <v>0.95125234463276831</v>
      </c>
      <c r="GO23" s="227">
        <f t="shared" ca="1" si="55"/>
        <v>0.95125234463276831</v>
      </c>
      <c r="GP23" s="227">
        <f t="shared" ca="1" si="55"/>
        <v>0.95125234463276831</v>
      </c>
      <c r="GQ23" s="227">
        <f t="shared" ca="1" si="55"/>
        <v>0.95125234463276831</v>
      </c>
      <c r="GR23" s="227">
        <f t="shared" ca="1" si="55"/>
        <v>0.95125234463276831</v>
      </c>
      <c r="GS23" s="227">
        <f t="shared" ca="1" si="55"/>
        <v>0.95125234463276831</v>
      </c>
      <c r="GT23" s="227">
        <f t="shared" ca="1" si="55"/>
        <v>0.95125234463276831</v>
      </c>
      <c r="GU23" s="227">
        <f t="shared" ca="1" si="55"/>
        <v>0.95125234463276831</v>
      </c>
      <c r="GV23" s="227">
        <f t="shared" ca="1" si="55"/>
        <v>0.95125234463276831</v>
      </c>
      <c r="GW23" s="227">
        <f t="shared" ca="1" si="55"/>
        <v>0.95125234463276831</v>
      </c>
      <c r="GX23" s="227">
        <f t="shared" ca="1" si="55"/>
        <v>0.95125234463276831</v>
      </c>
      <c r="GY23" s="227">
        <f t="shared" ca="1" si="55"/>
        <v>0.95125234463276831</v>
      </c>
      <c r="GZ23" s="227">
        <f t="shared" ca="1" si="55"/>
        <v>0.95125234463276831</v>
      </c>
      <c r="HA23" s="227">
        <f t="shared" ca="1" si="55"/>
        <v>0.95125234463276831</v>
      </c>
      <c r="HB23" s="227">
        <f t="shared" ca="1" si="56"/>
        <v>0.95125234463276831</v>
      </c>
      <c r="HC23" s="227">
        <f t="shared" ca="1" si="56"/>
        <v>0.95125234463276831</v>
      </c>
      <c r="HD23" s="227">
        <f t="shared" ca="1" si="56"/>
        <v>0.95125234463276831</v>
      </c>
      <c r="HE23" s="227">
        <f t="shared" ca="1" si="56"/>
        <v>0.95125234463276831</v>
      </c>
      <c r="HF23" s="227">
        <f t="shared" ca="1" si="56"/>
        <v>0.95125234463276831</v>
      </c>
      <c r="HG23" s="227">
        <f t="shared" ca="1" si="56"/>
        <v>0.95125234463276831</v>
      </c>
      <c r="HH23" s="227">
        <f t="shared" ca="1" si="56"/>
        <v>0.95125234463276831</v>
      </c>
      <c r="HI23" s="227">
        <f t="shared" ca="1" si="56"/>
        <v>0.95125234463276831</v>
      </c>
      <c r="HJ23" s="227">
        <f t="shared" ca="1" si="56"/>
        <v>0.95125234463276831</v>
      </c>
      <c r="HK23" s="227">
        <f t="shared" ca="1" si="56"/>
        <v>0.95125234463276831</v>
      </c>
      <c r="HL23" s="227">
        <f t="shared" ca="1" si="56"/>
        <v>0.95125234463276831</v>
      </c>
      <c r="HM23" s="227">
        <f t="shared" ca="1" si="56"/>
        <v>0.95125234463276831</v>
      </c>
      <c r="HN23" s="227">
        <f t="shared" ca="1" si="56"/>
        <v>0.95125234463276831</v>
      </c>
      <c r="HO23" s="227">
        <f t="shared" ca="1" si="56"/>
        <v>0.95125234463276831</v>
      </c>
      <c r="HP23" s="227">
        <f t="shared" ca="1" si="56"/>
        <v>0.95125234463276831</v>
      </c>
      <c r="HQ23" s="227">
        <f t="shared" ca="1" si="56"/>
        <v>0.95125234463276831</v>
      </c>
      <c r="HR23" s="227">
        <f t="shared" ca="1" si="57"/>
        <v>0.95125234463276831</v>
      </c>
      <c r="HS23" s="227">
        <f t="shared" ca="1" si="58"/>
        <v>0.95125234463276831</v>
      </c>
      <c r="HT23" s="227">
        <f t="shared" ca="1" si="58"/>
        <v>0.95125234463276831</v>
      </c>
      <c r="HU23" s="227">
        <f t="shared" ca="1" si="58"/>
        <v>0.95125234463276831</v>
      </c>
      <c r="HV23" s="227">
        <f t="shared" ca="1" si="58"/>
        <v>0.95125234463276831</v>
      </c>
      <c r="HW23" s="227">
        <f t="shared" ca="1" si="58"/>
        <v>0.95125234463276831</v>
      </c>
      <c r="HX23" s="227">
        <f t="shared" ca="1" si="58"/>
        <v>0.95125234463276831</v>
      </c>
      <c r="HY23" s="227">
        <f t="shared" ca="1" si="58"/>
        <v>0.95125234463276831</v>
      </c>
      <c r="HZ23" s="227">
        <f t="shared" ca="1" si="58"/>
        <v>0.95125234463276831</v>
      </c>
      <c r="IA23" s="227">
        <f t="shared" ca="1" si="58"/>
        <v>0.95125234463276831</v>
      </c>
      <c r="IB23" s="227">
        <f t="shared" ca="1" si="58"/>
        <v>0.95125234463276831</v>
      </c>
      <c r="IC23" s="227">
        <f t="shared" ca="1" si="58"/>
        <v>0.95125234463276831</v>
      </c>
      <c r="ID23" s="227">
        <f t="shared" ca="1" si="58"/>
        <v>0.95125234463276831</v>
      </c>
      <c r="IE23" s="227">
        <f t="shared" ca="1" si="58"/>
        <v>0.95125234463276831</v>
      </c>
      <c r="IF23" s="227">
        <f t="shared" ca="1" si="58"/>
        <v>0.95125234463276831</v>
      </c>
      <c r="IG23" s="227">
        <f t="shared" ca="1" si="58"/>
        <v>0.95125234463276831</v>
      </c>
      <c r="IH23" s="227">
        <f t="shared" ca="1" si="58"/>
        <v>0.95125234463276831</v>
      </c>
      <c r="II23" s="229"/>
      <c r="IJ23" s="229"/>
      <c r="IK23" s="229"/>
      <c r="IL23" s="229"/>
      <c r="IM23" s="229"/>
      <c r="IN23" s="229"/>
    </row>
    <row r="24" spans="1:248" s="230" customFormat="1" x14ac:dyDescent="0.3">
      <c r="A24" s="226">
        <f t="shared" si="59"/>
        <v>124</v>
      </c>
      <c r="B24" s="227" cm="1">
        <f t="array" aca="1" ref="B24" ca="1">INDIRECT("'Cronograma de Desembolso'!"&amp;ADDRESS(8,A24+2))</f>
        <v>112.24777666666667</v>
      </c>
      <c r="C24" s="228">
        <f t="shared" si="43"/>
        <v>0</v>
      </c>
      <c r="D24" s="227">
        <f t="shared" si="43"/>
        <v>0</v>
      </c>
      <c r="E24" s="227">
        <f t="shared" si="43"/>
        <v>0</v>
      </c>
      <c r="F24" s="227">
        <f t="shared" si="43"/>
        <v>0</v>
      </c>
      <c r="G24" s="227">
        <f t="shared" si="43"/>
        <v>0</v>
      </c>
      <c r="H24" s="227">
        <f t="shared" si="43"/>
        <v>0</v>
      </c>
      <c r="I24" s="227">
        <f t="shared" si="43"/>
        <v>0</v>
      </c>
      <c r="J24" s="227">
        <f t="shared" si="43"/>
        <v>0</v>
      </c>
      <c r="K24" s="227">
        <f t="shared" si="43"/>
        <v>0</v>
      </c>
      <c r="L24" s="227">
        <f t="shared" si="43"/>
        <v>0</v>
      </c>
      <c r="M24" s="227">
        <f t="shared" si="43"/>
        <v>0</v>
      </c>
      <c r="N24" s="227">
        <f t="shared" si="43"/>
        <v>0</v>
      </c>
      <c r="O24" s="227">
        <f t="shared" si="43"/>
        <v>0</v>
      </c>
      <c r="P24" s="227">
        <f t="shared" si="43"/>
        <v>0</v>
      </c>
      <c r="Q24" s="227">
        <f t="shared" si="43"/>
        <v>0</v>
      </c>
      <c r="R24" s="227">
        <f t="shared" si="43"/>
        <v>0</v>
      </c>
      <c r="S24" s="227">
        <f t="shared" si="44"/>
        <v>0</v>
      </c>
      <c r="T24" s="227">
        <f t="shared" si="44"/>
        <v>0</v>
      </c>
      <c r="U24" s="227">
        <f t="shared" si="44"/>
        <v>0</v>
      </c>
      <c r="V24" s="227">
        <f t="shared" si="44"/>
        <v>0</v>
      </c>
      <c r="W24" s="227">
        <f t="shared" si="44"/>
        <v>0</v>
      </c>
      <c r="X24" s="227">
        <f t="shared" si="44"/>
        <v>0</v>
      </c>
      <c r="Y24" s="227">
        <f t="shared" si="44"/>
        <v>0</v>
      </c>
      <c r="Z24" s="227">
        <f t="shared" si="44"/>
        <v>0</v>
      </c>
      <c r="AA24" s="227">
        <f t="shared" si="44"/>
        <v>0</v>
      </c>
      <c r="AB24" s="227">
        <f t="shared" si="44"/>
        <v>0</v>
      </c>
      <c r="AC24" s="227">
        <f t="shared" si="44"/>
        <v>0</v>
      </c>
      <c r="AD24" s="227">
        <f t="shared" si="44"/>
        <v>0</v>
      </c>
      <c r="AE24" s="227">
        <f t="shared" si="44"/>
        <v>0</v>
      </c>
      <c r="AF24" s="227">
        <f t="shared" si="44"/>
        <v>0</v>
      </c>
      <c r="AG24" s="227">
        <f t="shared" si="44"/>
        <v>0</v>
      </c>
      <c r="AH24" s="227">
        <f t="shared" si="44"/>
        <v>0</v>
      </c>
      <c r="AI24" s="227">
        <f t="shared" si="45"/>
        <v>0</v>
      </c>
      <c r="AJ24" s="227">
        <f t="shared" si="45"/>
        <v>0</v>
      </c>
      <c r="AK24" s="227">
        <f t="shared" si="45"/>
        <v>0</v>
      </c>
      <c r="AL24" s="227">
        <f t="shared" si="45"/>
        <v>0</v>
      </c>
      <c r="AM24" s="227">
        <f t="shared" si="45"/>
        <v>0</v>
      </c>
      <c r="AN24" s="227">
        <f t="shared" si="45"/>
        <v>0</v>
      </c>
      <c r="AO24" s="227">
        <f t="shared" si="45"/>
        <v>0</v>
      </c>
      <c r="AP24" s="227">
        <f t="shared" si="45"/>
        <v>0</v>
      </c>
      <c r="AQ24" s="227">
        <f t="shared" si="45"/>
        <v>0</v>
      </c>
      <c r="AR24" s="227">
        <f t="shared" si="45"/>
        <v>0</v>
      </c>
      <c r="AS24" s="227">
        <f t="shared" si="45"/>
        <v>0</v>
      </c>
      <c r="AT24" s="227">
        <f t="shared" si="45"/>
        <v>0</v>
      </c>
      <c r="AU24" s="227">
        <f t="shared" si="45"/>
        <v>0</v>
      </c>
      <c r="AV24" s="227">
        <f t="shared" si="45"/>
        <v>0</v>
      </c>
      <c r="AW24" s="227">
        <f t="shared" si="45"/>
        <v>0</v>
      </c>
      <c r="AX24" s="227">
        <f t="shared" si="45"/>
        <v>0</v>
      </c>
      <c r="AY24" s="227">
        <f t="shared" si="46"/>
        <v>0</v>
      </c>
      <c r="AZ24" s="227">
        <f t="shared" si="46"/>
        <v>0</v>
      </c>
      <c r="BA24" s="227">
        <f t="shared" si="46"/>
        <v>0</v>
      </c>
      <c r="BB24" s="227">
        <f t="shared" si="46"/>
        <v>0</v>
      </c>
      <c r="BC24" s="227">
        <f t="shared" si="46"/>
        <v>0</v>
      </c>
      <c r="BD24" s="227">
        <f t="shared" si="46"/>
        <v>0</v>
      </c>
      <c r="BE24" s="227">
        <f t="shared" si="46"/>
        <v>0</v>
      </c>
      <c r="BF24" s="227">
        <f t="shared" si="46"/>
        <v>0</v>
      </c>
      <c r="BG24" s="227">
        <f t="shared" si="46"/>
        <v>0</v>
      </c>
      <c r="BH24" s="227">
        <f t="shared" si="46"/>
        <v>0</v>
      </c>
      <c r="BI24" s="227">
        <f t="shared" si="46"/>
        <v>0</v>
      </c>
      <c r="BJ24" s="227">
        <f t="shared" si="46"/>
        <v>0</v>
      </c>
      <c r="BK24" s="227">
        <f t="shared" si="46"/>
        <v>0</v>
      </c>
      <c r="BL24" s="227">
        <f t="shared" si="46"/>
        <v>0</v>
      </c>
      <c r="BM24" s="227">
        <f t="shared" si="46"/>
        <v>0</v>
      </c>
      <c r="BN24" s="227">
        <f t="shared" si="46"/>
        <v>0</v>
      </c>
      <c r="BO24" s="227">
        <f t="shared" si="47"/>
        <v>0</v>
      </c>
      <c r="BP24" s="227">
        <f t="shared" si="47"/>
        <v>0</v>
      </c>
      <c r="BQ24" s="227">
        <f t="shared" si="47"/>
        <v>0</v>
      </c>
      <c r="BR24" s="227">
        <f t="shared" si="47"/>
        <v>0</v>
      </c>
      <c r="BS24" s="227">
        <f t="shared" si="47"/>
        <v>0</v>
      </c>
      <c r="BT24" s="227">
        <f t="shared" si="47"/>
        <v>0</v>
      </c>
      <c r="BU24" s="227">
        <f t="shared" si="47"/>
        <v>0</v>
      </c>
      <c r="BV24" s="227">
        <f t="shared" si="47"/>
        <v>0</v>
      </c>
      <c r="BW24" s="227">
        <f t="shared" si="47"/>
        <v>0</v>
      </c>
      <c r="BX24" s="227">
        <f t="shared" si="47"/>
        <v>0</v>
      </c>
      <c r="BY24" s="227">
        <f t="shared" si="47"/>
        <v>0</v>
      </c>
      <c r="BZ24" s="227">
        <f t="shared" si="47"/>
        <v>0</v>
      </c>
      <c r="CA24" s="227">
        <f t="shared" si="47"/>
        <v>0</v>
      </c>
      <c r="CB24" s="227">
        <f t="shared" si="47"/>
        <v>0</v>
      </c>
      <c r="CC24" s="227">
        <f t="shared" si="47"/>
        <v>0</v>
      </c>
      <c r="CD24" s="227">
        <f t="shared" si="47"/>
        <v>0</v>
      </c>
      <c r="CE24" s="227">
        <f t="shared" si="48"/>
        <v>0</v>
      </c>
      <c r="CF24" s="227">
        <f t="shared" si="48"/>
        <v>0</v>
      </c>
      <c r="CG24" s="227">
        <f t="shared" si="48"/>
        <v>0</v>
      </c>
      <c r="CH24" s="227">
        <f t="shared" si="48"/>
        <v>0</v>
      </c>
      <c r="CI24" s="227">
        <f t="shared" si="48"/>
        <v>0</v>
      </c>
      <c r="CJ24" s="227">
        <f t="shared" si="48"/>
        <v>0</v>
      </c>
      <c r="CK24" s="227">
        <f t="shared" si="48"/>
        <v>0</v>
      </c>
      <c r="CL24" s="227">
        <f t="shared" si="48"/>
        <v>0</v>
      </c>
      <c r="CM24" s="227">
        <f t="shared" si="48"/>
        <v>0</v>
      </c>
      <c r="CN24" s="227">
        <f t="shared" si="48"/>
        <v>0</v>
      </c>
      <c r="CO24" s="227">
        <f t="shared" si="48"/>
        <v>0</v>
      </c>
      <c r="CP24" s="227">
        <f t="shared" si="48"/>
        <v>0</v>
      </c>
      <c r="CQ24" s="227">
        <f t="shared" si="48"/>
        <v>0</v>
      </c>
      <c r="CR24" s="227">
        <f t="shared" si="48"/>
        <v>0</v>
      </c>
      <c r="CS24" s="227">
        <f t="shared" si="48"/>
        <v>0</v>
      </c>
      <c r="CT24" s="227">
        <f t="shared" si="48"/>
        <v>0</v>
      </c>
      <c r="CU24" s="227">
        <f t="shared" si="49"/>
        <v>0</v>
      </c>
      <c r="CV24" s="227">
        <f t="shared" si="49"/>
        <v>0</v>
      </c>
      <c r="CW24" s="227">
        <f t="shared" si="49"/>
        <v>0</v>
      </c>
      <c r="CX24" s="227">
        <f t="shared" si="49"/>
        <v>0</v>
      </c>
      <c r="CY24" s="227">
        <f t="shared" si="49"/>
        <v>0</v>
      </c>
      <c r="CZ24" s="227">
        <f t="shared" si="49"/>
        <v>0</v>
      </c>
      <c r="DA24" s="227">
        <f t="shared" si="49"/>
        <v>0</v>
      </c>
      <c r="DB24" s="227">
        <f t="shared" si="49"/>
        <v>0</v>
      </c>
      <c r="DC24" s="227">
        <f t="shared" si="49"/>
        <v>0</v>
      </c>
      <c r="DD24" s="227">
        <f t="shared" si="49"/>
        <v>0</v>
      </c>
      <c r="DE24" s="227">
        <f t="shared" si="49"/>
        <v>0</v>
      </c>
      <c r="DF24" s="227">
        <f t="shared" si="49"/>
        <v>0</v>
      </c>
      <c r="DG24" s="227">
        <f t="shared" si="49"/>
        <v>0</v>
      </c>
      <c r="DH24" s="227">
        <f t="shared" si="49"/>
        <v>0</v>
      </c>
      <c r="DI24" s="227">
        <f t="shared" si="49"/>
        <v>0</v>
      </c>
      <c r="DJ24" s="227">
        <f t="shared" si="49"/>
        <v>0</v>
      </c>
      <c r="DK24" s="227">
        <f t="shared" si="50"/>
        <v>0</v>
      </c>
      <c r="DL24" s="227">
        <f t="shared" si="50"/>
        <v>0</v>
      </c>
      <c r="DM24" s="227">
        <f t="shared" si="50"/>
        <v>0</v>
      </c>
      <c r="DN24" s="227">
        <f t="shared" si="50"/>
        <v>0</v>
      </c>
      <c r="DO24" s="227">
        <f t="shared" si="50"/>
        <v>0</v>
      </c>
      <c r="DP24" s="227">
        <f t="shared" si="50"/>
        <v>0</v>
      </c>
      <c r="DQ24" s="227">
        <f t="shared" si="50"/>
        <v>0</v>
      </c>
      <c r="DR24" s="227">
        <f t="shared" si="50"/>
        <v>0</v>
      </c>
      <c r="DS24" s="227">
        <f t="shared" si="50"/>
        <v>0</v>
      </c>
      <c r="DT24" s="227">
        <f t="shared" si="50"/>
        <v>0</v>
      </c>
      <c r="DU24" s="227">
        <f t="shared" si="50"/>
        <v>0</v>
      </c>
      <c r="DV24" s="227">
        <f t="shared" ca="1" si="50"/>
        <v>0.95938270655270652</v>
      </c>
      <c r="DW24" s="227">
        <f t="shared" ca="1" si="50"/>
        <v>0.95938270655270652</v>
      </c>
      <c r="DX24" s="227">
        <f t="shared" ca="1" si="50"/>
        <v>0.95938270655270652</v>
      </c>
      <c r="DY24" s="227">
        <f t="shared" ca="1" si="50"/>
        <v>0.95938270655270652</v>
      </c>
      <c r="DZ24" s="227">
        <f t="shared" ca="1" si="50"/>
        <v>0.95938270655270652</v>
      </c>
      <c r="EA24" s="227">
        <f t="shared" ca="1" si="51"/>
        <v>0.95938270655270652</v>
      </c>
      <c r="EB24" s="227">
        <f t="shared" ca="1" si="51"/>
        <v>0.95938270655270652</v>
      </c>
      <c r="EC24" s="227">
        <f t="shared" ca="1" si="51"/>
        <v>0.95938270655270652</v>
      </c>
      <c r="ED24" s="227">
        <f t="shared" ca="1" si="51"/>
        <v>0.95938270655270652</v>
      </c>
      <c r="EE24" s="227">
        <f t="shared" ca="1" si="51"/>
        <v>0.95938270655270652</v>
      </c>
      <c r="EF24" s="227">
        <f t="shared" ca="1" si="51"/>
        <v>0.95938270655270652</v>
      </c>
      <c r="EG24" s="227">
        <f t="shared" ca="1" si="51"/>
        <v>0.95938270655270652</v>
      </c>
      <c r="EH24" s="227">
        <f t="shared" ca="1" si="51"/>
        <v>0.95938270655270652</v>
      </c>
      <c r="EI24" s="227">
        <f t="shared" ca="1" si="51"/>
        <v>0.95938270655270652</v>
      </c>
      <c r="EJ24" s="227">
        <f t="shared" ca="1" si="51"/>
        <v>0.95938270655270652</v>
      </c>
      <c r="EK24" s="227">
        <f t="shared" ca="1" si="51"/>
        <v>0.95938270655270652</v>
      </c>
      <c r="EL24" s="227">
        <f t="shared" ca="1" si="51"/>
        <v>0.95938270655270652</v>
      </c>
      <c r="EM24" s="227">
        <f t="shared" ca="1" si="51"/>
        <v>0.95938270655270652</v>
      </c>
      <c r="EN24" s="227">
        <f t="shared" ca="1" si="51"/>
        <v>0.95938270655270652</v>
      </c>
      <c r="EO24" s="227">
        <f t="shared" ca="1" si="51"/>
        <v>0.95938270655270652</v>
      </c>
      <c r="EP24" s="227">
        <f t="shared" ca="1" si="51"/>
        <v>0.95938270655270652</v>
      </c>
      <c r="EQ24" s="227">
        <f t="shared" ca="1" si="52"/>
        <v>0.95938270655270652</v>
      </c>
      <c r="ER24" s="227">
        <f t="shared" ca="1" si="52"/>
        <v>0.95938270655270652</v>
      </c>
      <c r="ES24" s="227">
        <f t="shared" ca="1" si="52"/>
        <v>0.95938270655270652</v>
      </c>
      <c r="ET24" s="227">
        <f t="shared" ca="1" si="52"/>
        <v>0.95938270655270652</v>
      </c>
      <c r="EU24" s="227">
        <f t="shared" ca="1" si="52"/>
        <v>0.95938270655270652</v>
      </c>
      <c r="EV24" s="227">
        <f t="shared" ca="1" si="52"/>
        <v>0.95938270655270652</v>
      </c>
      <c r="EW24" s="227">
        <f t="shared" ca="1" si="52"/>
        <v>0.95938270655270652</v>
      </c>
      <c r="EX24" s="227">
        <f t="shared" ca="1" si="52"/>
        <v>0.95938270655270652</v>
      </c>
      <c r="EY24" s="227">
        <f t="shared" ca="1" si="52"/>
        <v>0.95938270655270652</v>
      </c>
      <c r="EZ24" s="227">
        <f t="shared" ca="1" si="52"/>
        <v>0.95938270655270652</v>
      </c>
      <c r="FA24" s="227">
        <f t="shared" ca="1" si="52"/>
        <v>0.95938270655270652</v>
      </c>
      <c r="FB24" s="227">
        <f t="shared" ca="1" si="52"/>
        <v>0.95938270655270652</v>
      </c>
      <c r="FC24" s="227">
        <f t="shared" ca="1" si="52"/>
        <v>0.95938270655270652</v>
      </c>
      <c r="FD24" s="227">
        <f t="shared" ca="1" si="52"/>
        <v>0.95938270655270652</v>
      </c>
      <c r="FE24" s="227">
        <f t="shared" ca="1" si="52"/>
        <v>0.95938270655270652</v>
      </c>
      <c r="FF24" s="227">
        <f t="shared" ca="1" si="52"/>
        <v>0.95938270655270652</v>
      </c>
      <c r="FG24" s="227">
        <f t="shared" ca="1" si="53"/>
        <v>0.95938270655270652</v>
      </c>
      <c r="FH24" s="227">
        <f t="shared" ca="1" si="53"/>
        <v>0.95938270655270652</v>
      </c>
      <c r="FI24" s="227">
        <f t="shared" ca="1" si="53"/>
        <v>0.95938270655270652</v>
      </c>
      <c r="FJ24" s="227">
        <f t="shared" ca="1" si="53"/>
        <v>0.95938270655270652</v>
      </c>
      <c r="FK24" s="227">
        <f t="shared" ca="1" si="53"/>
        <v>0.95938270655270652</v>
      </c>
      <c r="FL24" s="227">
        <f t="shared" ca="1" si="53"/>
        <v>0.95938270655270652</v>
      </c>
      <c r="FM24" s="227">
        <f t="shared" ca="1" si="53"/>
        <v>0.95938270655270652</v>
      </c>
      <c r="FN24" s="227">
        <f t="shared" ca="1" si="53"/>
        <v>0.95938270655270652</v>
      </c>
      <c r="FO24" s="227">
        <f t="shared" ca="1" si="53"/>
        <v>0.95938270655270652</v>
      </c>
      <c r="FP24" s="227">
        <f t="shared" ca="1" si="53"/>
        <v>0.95938270655270652</v>
      </c>
      <c r="FQ24" s="227">
        <f t="shared" ca="1" si="53"/>
        <v>0.95938270655270652</v>
      </c>
      <c r="FR24" s="227">
        <f t="shared" ca="1" si="53"/>
        <v>0.95938270655270652</v>
      </c>
      <c r="FS24" s="227">
        <f t="shared" ca="1" si="53"/>
        <v>0.95938270655270652</v>
      </c>
      <c r="FT24" s="227">
        <f t="shared" ca="1" si="53"/>
        <v>0.95938270655270652</v>
      </c>
      <c r="FU24" s="227">
        <f t="shared" ca="1" si="53"/>
        <v>0.95938270655270652</v>
      </c>
      <c r="FV24" s="227">
        <f t="shared" ca="1" si="53"/>
        <v>0.95938270655270652</v>
      </c>
      <c r="FW24" s="227">
        <f t="shared" ca="1" si="54"/>
        <v>0.95938270655270652</v>
      </c>
      <c r="FX24" s="227">
        <f t="shared" ca="1" si="54"/>
        <v>0.95938270655270652</v>
      </c>
      <c r="FY24" s="227">
        <f t="shared" ca="1" si="54"/>
        <v>0.95938270655270652</v>
      </c>
      <c r="FZ24" s="227">
        <f t="shared" ca="1" si="54"/>
        <v>0.95938270655270652</v>
      </c>
      <c r="GA24" s="227">
        <f t="shared" ca="1" si="54"/>
        <v>0.95938270655270652</v>
      </c>
      <c r="GB24" s="227">
        <f t="shared" ca="1" si="54"/>
        <v>0.95938270655270652</v>
      </c>
      <c r="GC24" s="227">
        <f t="shared" ca="1" si="54"/>
        <v>0.95938270655270652</v>
      </c>
      <c r="GD24" s="227">
        <f t="shared" ca="1" si="54"/>
        <v>0.95938270655270652</v>
      </c>
      <c r="GE24" s="227">
        <f t="shared" ca="1" si="54"/>
        <v>0.95938270655270652</v>
      </c>
      <c r="GF24" s="227">
        <f t="shared" ca="1" si="54"/>
        <v>0.95938270655270652</v>
      </c>
      <c r="GG24" s="227">
        <f t="shared" ca="1" si="54"/>
        <v>0.95938270655270652</v>
      </c>
      <c r="GH24" s="227">
        <f t="shared" ca="1" si="54"/>
        <v>0.95938270655270652</v>
      </c>
      <c r="GI24" s="227">
        <f t="shared" ca="1" si="54"/>
        <v>0.95938270655270652</v>
      </c>
      <c r="GJ24" s="227">
        <f t="shared" ca="1" si="54"/>
        <v>0.95938270655270652</v>
      </c>
      <c r="GK24" s="227">
        <f t="shared" ca="1" si="54"/>
        <v>0.95938270655270652</v>
      </c>
      <c r="GL24" s="227">
        <f t="shared" ca="1" si="54"/>
        <v>0.95938270655270652</v>
      </c>
      <c r="GM24" s="227">
        <f t="shared" ca="1" si="55"/>
        <v>0.95938270655270652</v>
      </c>
      <c r="GN24" s="227">
        <f t="shared" ca="1" si="55"/>
        <v>0.95938270655270652</v>
      </c>
      <c r="GO24" s="227">
        <f t="shared" ca="1" si="55"/>
        <v>0.95938270655270652</v>
      </c>
      <c r="GP24" s="227">
        <f t="shared" ca="1" si="55"/>
        <v>0.95938270655270652</v>
      </c>
      <c r="GQ24" s="227">
        <f t="shared" ca="1" si="55"/>
        <v>0.95938270655270652</v>
      </c>
      <c r="GR24" s="227">
        <f t="shared" ca="1" si="55"/>
        <v>0.95938270655270652</v>
      </c>
      <c r="GS24" s="227">
        <f t="shared" ca="1" si="55"/>
        <v>0.95938270655270652</v>
      </c>
      <c r="GT24" s="227">
        <f t="shared" ca="1" si="55"/>
        <v>0.95938270655270652</v>
      </c>
      <c r="GU24" s="227">
        <f t="shared" ca="1" si="55"/>
        <v>0.95938270655270652</v>
      </c>
      <c r="GV24" s="227">
        <f t="shared" ca="1" si="55"/>
        <v>0.95938270655270652</v>
      </c>
      <c r="GW24" s="227">
        <f t="shared" ca="1" si="55"/>
        <v>0.95938270655270652</v>
      </c>
      <c r="GX24" s="227">
        <f t="shared" ca="1" si="55"/>
        <v>0.95938270655270652</v>
      </c>
      <c r="GY24" s="227">
        <f t="shared" ca="1" si="55"/>
        <v>0.95938270655270652</v>
      </c>
      <c r="GZ24" s="227">
        <f t="shared" ca="1" si="55"/>
        <v>0.95938270655270652</v>
      </c>
      <c r="HA24" s="227">
        <f t="shared" ca="1" si="55"/>
        <v>0.95938270655270652</v>
      </c>
      <c r="HB24" s="227">
        <f t="shared" ca="1" si="56"/>
        <v>0.95938270655270652</v>
      </c>
      <c r="HC24" s="227">
        <f t="shared" ca="1" si="56"/>
        <v>0.95938270655270652</v>
      </c>
      <c r="HD24" s="227">
        <f t="shared" ca="1" si="56"/>
        <v>0.95938270655270652</v>
      </c>
      <c r="HE24" s="227">
        <f t="shared" ca="1" si="56"/>
        <v>0.95938270655270652</v>
      </c>
      <c r="HF24" s="227">
        <f t="shared" ca="1" si="56"/>
        <v>0.95938270655270652</v>
      </c>
      <c r="HG24" s="227">
        <f t="shared" ca="1" si="56"/>
        <v>0.95938270655270652</v>
      </c>
      <c r="HH24" s="227">
        <f t="shared" ca="1" si="56"/>
        <v>0.95938270655270652</v>
      </c>
      <c r="HI24" s="227">
        <f t="shared" ca="1" si="56"/>
        <v>0.95938270655270652</v>
      </c>
      <c r="HJ24" s="227">
        <f t="shared" ca="1" si="56"/>
        <v>0.95938270655270652</v>
      </c>
      <c r="HK24" s="227">
        <f t="shared" ca="1" si="56"/>
        <v>0.95938270655270652</v>
      </c>
      <c r="HL24" s="227">
        <f t="shared" ca="1" si="56"/>
        <v>0.95938270655270652</v>
      </c>
      <c r="HM24" s="227">
        <f t="shared" ca="1" si="56"/>
        <v>0.95938270655270652</v>
      </c>
      <c r="HN24" s="227">
        <f t="shared" ca="1" si="56"/>
        <v>0.95938270655270652</v>
      </c>
      <c r="HO24" s="227">
        <f t="shared" ca="1" si="56"/>
        <v>0.95938270655270652</v>
      </c>
      <c r="HP24" s="227">
        <f t="shared" ca="1" si="56"/>
        <v>0.95938270655270652</v>
      </c>
      <c r="HQ24" s="227">
        <f t="shared" ca="1" si="56"/>
        <v>0.95938270655270652</v>
      </c>
      <c r="HR24" s="227">
        <f t="shared" ca="1" si="57"/>
        <v>0.95938270655270652</v>
      </c>
      <c r="HS24" s="227">
        <f t="shared" ca="1" si="58"/>
        <v>0.95938270655270652</v>
      </c>
      <c r="HT24" s="227">
        <f t="shared" ca="1" si="58"/>
        <v>0.95938270655270652</v>
      </c>
      <c r="HU24" s="227">
        <f t="shared" ca="1" si="58"/>
        <v>0.95938270655270652</v>
      </c>
      <c r="HV24" s="227">
        <f t="shared" ca="1" si="58"/>
        <v>0.95938270655270652</v>
      </c>
      <c r="HW24" s="227">
        <f t="shared" ca="1" si="58"/>
        <v>0.95938270655270652</v>
      </c>
      <c r="HX24" s="227">
        <f t="shared" ca="1" si="58"/>
        <v>0.95938270655270652</v>
      </c>
      <c r="HY24" s="227">
        <f t="shared" ca="1" si="58"/>
        <v>0.95938270655270652</v>
      </c>
      <c r="HZ24" s="227">
        <f t="shared" ca="1" si="58"/>
        <v>0.95938270655270652</v>
      </c>
      <c r="IA24" s="227">
        <f t="shared" ca="1" si="58"/>
        <v>0.95938270655270652</v>
      </c>
      <c r="IB24" s="227">
        <f t="shared" ca="1" si="58"/>
        <v>0.95938270655270652</v>
      </c>
      <c r="IC24" s="227">
        <f t="shared" ca="1" si="58"/>
        <v>0.95938270655270652</v>
      </c>
      <c r="ID24" s="227">
        <f t="shared" ca="1" si="58"/>
        <v>0.95938270655270652</v>
      </c>
      <c r="IE24" s="227">
        <f t="shared" ca="1" si="58"/>
        <v>0.95938270655270652</v>
      </c>
      <c r="IF24" s="227">
        <f t="shared" ca="1" si="58"/>
        <v>0.95938270655270652</v>
      </c>
      <c r="IG24" s="227">
        <f t="shared" ca="1" si="58"/>
        <v>0.95938270655270652</v>
      </c>
      <c r="IH24" s="227">
        <f t="shared" ca="1" si="58"/>
        <v>0.95938270655270652</v>
      </c>
      <c r="II24" s="229"/>
      <c r="IJ24" s="229"/>
      <c r="IK24" s="229"/>
      <c r="IL24" s="229"/>
      <c r="IM24" s="229"/>
      <c r="IN24" s="229"/>
    </row>
    <row r="25" spans="1:248" s="230" customFormat="1" x14ac:dyDescent="0.3">
      <c r="A25" s="226">
        <f t="shared" si="59"/>
        <v>125</v>
      </c>
      <c r="B25" s="227" cm="1">
        <f t="array" aca="1" ref="B25" ca="1">INDIRECT("'Cronograma de Desembolso'!"&amp;ADDRESS(8,A25+2))</f>
        <v>112.24777666666667</v>
      </c>
      <c r="C25" s="228">
        <f t="shared" si="43"/>
        <v>0</v>
      </c>
      <c r="D25" s="227">
        <f t="shared" si="43"/>
        <v>0</v>
      </c>
      <c r="E25" s="227">
        <f t="shared" si="43"/>
        <v>0</v>
      </c>
      <c r="F25" s="227">
        <f t="shared" si="43"/>
        <v>0</v>
      </c>
      <c r="G25" s="227">
        <f t="shared" si="43"/>
        <v>0</v>
      </c>
      <c r="H25" s="227">
        <f t="shared" si="43"/>
        <v>0</v>
      </c>
      <c r="I25" s="227">
        <f t="shared" si="43"/>
        <v>0</v>
      </c>
      <c r="J25" s="227">
        <f t="shared" si="43"/>
        <v>0</v>
      </c>
      <c r="K25" s="227">
        <f t="shared" si="43"/>
        <v>0</v>
      </c>
      <c r="L25" s="227">
        <f t="shared" si="43"/>
        <v>0</v>
      </c>
      <c r="M25" s="227">
        <f t="shared" si="43"/>
        <v>0</v>
      </c>
      <c r="N25" s="227">
        <f t="shared" si="43"/>
        <v>0</v>
      </c>
      <c r="O25" s="227">
        <f t="shared" si="43"/>
        <v>0</v>
      </c>
      <c r="P25" s="227">
        <f t="shared" si="43"/>
        <v>0</v>
      </c>
      <c r="Q25" s="227">
        <f t="shared" si="43"/>
        <v>0</v>
      </c>
      <c r="R25" s="227">
        <f t="shared" si="43"/>
        <v>0</v>
      </c>
      <c r="S25" s="227">
        <f t="shared" si="44"/>
        <v>0</v>
      </c>
      <c r="T25" s="227">
        <f t="shared" si="44"/>
        <v>0</v>
      </c>
      <c r="U25" s="227">
        <f t="shared" si="44"/>
        <v>0</v>
      </c>
      <c r="V25" s="227">
        <f t="shared" si="44"/>
        <v>0</v>
      </c>
      <c r="W25" s="227">
        <f t="shared" si="44"/>
        <v>0</v>
      </c>
      <c r="X25" s="227">
        <f t="shared" si="44"/>
        <v>0</v>
      </c>
      <c r="Y25" s="227">
        <f t="shared" si="44"/>
        <v>0</v>
      </c>
      <c r="Z25" s="227">
        <f t="shared" si="44"/>
        <v>0</v>
      </c>
      <c r="AA25" s="227">
        <f t="shared" si="44"/>
        <v>0</v>
      </c>
      <c r="AB25" s="227">
        <f t="shared" si="44"/>
        <v>0</v>
      </c>
      <c r="AC25" s="227">
        <f t="shared" si="44"/>
        <v>0</v>
      </c>
      <c r="AD25" s="227">
        <f t="shared" si="44"/>
        <v>0</v>
      </c>
      <c r="AE25" s="227">
        <f t="shared" si="44"/>
        <v>0</v>
      </c>
      <c r="AF25" s="227">
        <f t="shared" si="44"/>
        <v>0</v>
      </c>
      <c r="AG25" s="227">
        <f t="shared" si="44"/>
        <v>0</v>
      </c>
      <c r="AH25" s="227">
        <f t="shared" si="44"/>
        <v>0</v>
      </c>
      <c r="AI25" s="227">
        <f t="shared" si="45"/>
        <v>0</v>
      </c>
      <c r="AJ25" s="227">
        <f t="shared" si="45"/>
        <v>0</v>
      </c>
      <c r="AK25" s="227">
        <f t="shared" si="45"/>
        <v>0</v>
      </c>
      <c r="AL25" s="227">
        <f t="shared" si="45"/>
        <v>0</v>
      </c>
      <c r="AM25" s="227">
        <f t="shared" si="45"/>
        <v>0</v>
      </c>
      <c r="AN25" s="227">
        <f t="shared" si="45"/>
        <v>0</v>
      </c>
      <c r="AO25" s="227">
        <f t="shared" si="45"/>
        <v>0</v>
      </c>
      <c r="AP25" s="227">
        <f t="shared" si="45"/>
        <v>0</v>
      </c>
      <c r="AQ25" s="227">
        <f t="shared" si="45"/>
        <v>0</v>
      </c>
      <c r="AR25" s="227">
        <f t="shared" si="45"/>
        <v>0</v>
      </c>
      <c r="AS25" s="227">
        <f t="shared" si="45"/>
        <v>0</v>
      </c>
      <c r="AT25" s="227">
        <f t="shared" si="45"/>
        <v>0</v>
      </c>
      <c r="AU25" s="227">
        <f t="shared" si="45"/>
        <v>0</v>
      </c>
      <c r="AV25" s="227">
        <f t="shared" si="45"/>
        <v>0</v>
      </c>
      <c r="AW25" s="227">
        <f t="shared" si="45"/>
        <v>0</v>
      </c>
      <c r="AX25" s="227">
        <f t="shared" si="45"/>
        <v>0</v>
      </c>
      <c r="AY25" s="227">
        <f t="shared" si="46"/>
        <v>0</v>
      </c>
      <c r="AZ25" s="227">
        <f t="shared" si="46"/>
        <v>0</v>
      </c>
      <c r="BA25" s="227">
        <f t="shared" si="46"/>
        <v>0</v>
      </c>
      <c r="BB25" s="227">
        <f t="shared" si="46"/>
        <v>0</v>
      </c>
      <c r="BC25" s="227">
        <f t="shared" si="46"/>
        <v>0</v>
      </c>
      <c r="BD25" s="227">
        <f t="shared" si="46"/>
        <v>0</v>
      </c>
      <c r="BE25" s="227">
        <f t="shared" si="46"/>
        <v>0</v>
      </c>
      <c r="BF25" s="227">
        <f t="shared" si="46"/>
        <v>0</v>
      </c>
      <c r="BG25" s="227">
        <f t="shared" si="46"/>
        <v>0</v>
      </c>
      <c r="BH25" s="227">
        <f t="shared" si="46"/>
        <v>0</v>
      </c>
      <c r="BI25" s="227">
        <f t="shared" si="46"/>
        <v>0</v>
      </c>
      <c r="BJ25" s="227">
        <f t="shared" si="46"/>
        <v>0</v>
      </c>
      <c r="BK25" s="227">
        <f t="shared" si="46"/>
        <v>0</v>
      </c>
      <c r="BL25" s="227">
        <f t="shared" si="46"/>
        <v>0</v>
      </c>
      <c r="BM25" s="227">
        <f t="shared" si="46"/>
        <v>0</v>
      </c>
      <c r="BN25" s="227">
        <f t="shared" si="46"/>
        <v>0</v>
      </c>
      <c r="BO25" s="227">
        <f t="shared" si="47"/>
        <v>0</v>
      </c>
      <c r="BP25" s="227">
        <f t="shared" si="47"/>
        <v>0</v>
      </c>
      <c r="BQ25" s="227">
        <f t="shared" si="47"/>
        <v>0</v>
      </c>
      <c r="BR25" s="227">
        <f t="shared" si="47"/>
        <v>0</v>
      </c>
      <c r="BS25" s="227">
        <f t="shared" si="47"/>
        <v>0</v>
      </c>
      <c r="BT25" s="227">
        <f t="shared" si="47"/>
        <v>0</v>
      </c>
      <c r="BU25" s="227">
        <f t="shared" si="47"/>
        <v>0</v>
      </c>
      <c r="BV25" s="227">
        <f t="shared" si="47"/>
        <v>0</v>
      </c>
      <c r="BW25" s="227">
        <f t="shared" si="47"/>
        <v>0</v>
      </c>
      <c r="BX25" s="227">
        <f t="shared" si="47"/>
        <v>0</v>
      </c>
      <c r="BY25" s="227">
        <f t="shared" si="47"/>
        <v>0</v>
      </c>
      <c r="BZ25" s="227">
        <f t="shared" si="47"/>
        <v>0</v>
      </c>
      <c r="CA25" s="227">
        <f t="shared" si="47"/>
        <v>0</v>
      </c>
      <c r="CB25" s="227">
        <f t="shared" si="47"/>
        <v>0</v>
      </c>
      <c r="CC25" s="227">
        <f t="shared" si="47"/>
        <v>0</v>
      </c>
      <c r="CD25" s="227">
        <f t="shared" si="47"/>
        <v>0</v>
      </c>
      <c r="CE25" s="227">
        <f t="shared" si="48"/>
        <v>0</v>
      </c>
      <c r="CF25" s="227">
        <f t="shared" si="48"/>
        <v>0</v>
      </c>
      <c r="CG25" s="227">
        <f t="shared" si="48"/>
        <v>0</v>
      </c>
      <c r="CH25" s="227">
        <f t="shared" si="48"/>
        <v>0</v>
      </c>
      <c r="CI25" s="227">
        <f t="shared" si="48"/>
        <v>0</v>
      </c>
      <c r="CJ25" s="227">
        <f t="shared" si="48"/>
        <v>0</v>
      </c>
      <c r="CK25" s="227">
        <f t="shared" si="48"/>
        <v>0</v>
      </c>
      <c r="CL25" s="227">
        <f t="shared" si="48"/>
        <v>0</v>
      </c>
      <c r="CM25" s="227">
        <f t="shared" si="48"/>
        <v>0</v>
      </c>
      <c r="CN25" s="227">
        <f t="shared" si="48"/>
        <v>0</v>
      </c>
      <c r="CO25" s="227">
        <f t="shared" si="48"/>
        <v>0</v>
      </c>
      <c r="CP25" s="227">
        <f t="shared" si="48"/>
        <v>0</v>
      </c>
      <c r="CQ25" s="227">
        <f t="shared" si="48"/>
        <v>0</v>
      </c>
      <c r="CR25" s="227">
        <f t="shared" si="48"/>
        <v>0</v>
      </c>
      <c r="CS25" s="227">
        <f t="shared" si="48"/>
        <v>0</v>
      </c>
      <c r="CT25" s="227">
        <f t="shared" si="48"/>
        <v>0</v>
      </c>
      <c r="CU25" s="227">
        <f t="shared" si="49"/>
        <v>0</v>
      </c>
      <c r="CV25" s="227">
        <f t="shared" si="49"/>
        <v>0</v>
      </c>
      <c r="CW25" s="227">
        <f t="shared" si="49"/>
        <v>0</v>
      </c>
      <c r="CX25" s="227">
        <f t="shared" si="49"/>
        <v>0</v>
      </c>
      <c r="CY25" s="227">
        <f t="shared" si="49"/>
        <v>0</v>
      </c>
      <c r="CZ25" s="227">
        <f t="shared" si="49"/>
        <v>0</v>
      </c>
      <c r="DA25" s="227">
        <f t="shared" si="49"/>
        <v>0</v>
      </c>
      <c r="DB25" s="227">
        <f t="shared" si="49"/>
        <v>0</v>
      </c>
      <c r="DC25" s="227">
        <f t="shared" si="49"/>
        <v>0</v>
      </c>
      <c r="DD25" s="227">
        <f t="shared" si="49"/>
        <v>0</v>
      </c>
      <c r="DE25" s="227">
        <f t="shared" si="49"/>
        <v>0</v>
      </c>
      <c r="DF25" s="227">
        <f t="shared" si="49"/>
        <v>0</v>
      </c>
      <c r="DG25" s="227">
        <f t="shared" si="49"/>
        <v>0</v>
      </c>
      <c r="DH25" s="227">
        <f t="shared" si="49"/>
        <v>0</v>
      </c>
      <c r="DI25" s="227">
        <f t="shared" si="49"/>
        <v>0</v>
      </c>
      <c r="DJ25" s="227">
        <f t="shared" si="49"/>
        <v>0</v>
      </c>
      <c r="DK25" s="227">
        <f t="shared" si="50"/>
        <v>0</v>
      </c>
      <c r="DL25" s="227">
        <f t="shared" si="50"/>
        <v>0</v>
      </c>
      <c r="DM25" s="227">
        <f t="shared" si="50"/>
        <v>0</v>
      </c>
      <c r="DN25" s="227">
        <f t="shared" si="50"/>
        <v>0</v>
      </c>
      <c r="DO25" s="227">
        <f t="shared" si="50"/>
        <v>0</v>
      </c>
      <c r="DP25" s="227">
        <f t="shared" si="50"/>
        <v>0</v>
      </c>
      <c r="DQ25" s="227">
        <f t="shared" si="50"/>
        <v>0</v>
      </c>
      <c r="DR25" s="227">
        <f t="shared" si="50"/>
        <v>0</v>
      </c>
      <c r="DS25" s="227">
        <f t="shared" si="50"/>
        <v>0</v>
      </c>
      <c r="DT25" s="227">
        <f t="shared" si="50"/>
        <v>0</v>
      </c>
      <c r="DU25" s="227">
        <f t="shared" si="50"/>
        <v>0</v>
      </c>
      <c r="DV25" s="227">
        <f t="shared" si="50"/>
        <v>0</v>
      </c>
      <c r="DW25" s="227">
        <f t="shared" ca="1" si="50"/>
        <v>0.96765324712643674</v>
      </c>
      <c r="DX25" s="227">
        <f t="shared" ca="1" si="50"/>
        <v>0.96765324712643674</v>
      </c>
      <c r="DY25" s="227">
        <f t="shared" ca="1" si="50"/>
        <v>0.96765324712643674</v>
      </c>
      <c r="DZ25" s="227">
        <f t="shared" ca="1" si="50"/>
        <v>0.96765324712643674</v>
      </c>
      <c r="EA25" s="227">
        <f t="shared" ca="1" si="51"/>
        <v>0.96765324712643674</v>
      </c>
      <c r="EB25" s="227">
        <f t="shared" ca="1" si="51"/>
        <v>0.96765324712643674</v>
      </c>
      <c r="EC25" s="227">
        <f t="shared" ca="1" si="51"/>
        <v>0.96765324712643674</v>
      </c>
      <c r="ED25" s="227">
        <f t="shared" ca="1" si="51"/>
        <v>0.96765324712643674</v>
      </c>
      <c r="EE25" s="227">
        <f t="shared" ca="1" si="51"/>
        <v>0.96765324712643674</v>
      </c>
      <c r="EF25" s="227">
        <f t="shared" ca="1" si="51"/>
        <v>0.96765324712643674</v>
      </c>
      <c r="EG25" s="227">
        <f t="shared" ca="1" si="51"/>
        <v>0.96765324712643674</v>
      </c>
      <c r="EH25" s="227">
        <f t="shared" ca="1" si="51"/>
        <v>0.96765324712643674</v>
      </c>
      <c r="EI25" s="227">
        <f t="shared" ca="1" si="51"/>
        <v>0.96765324712643674</v>
      </c>
      <c r="EJ25" s="227">
        <f t="shared" ca="1" si="51"/>
        <v>0.96765324712643674</v>
      </c>
      <c r="EK25" s="227">
        <f t="shared" ca="1" si="51"/>
        <v>0.96765324712643674</v>
      </c>
      <c r="EL25" s="227">
        <f t="shared" ca="1" si="51"/>
        <v>0.96765324712643674</v>
      </c>
      <c r="EM25" s="227">
        <f t="shared" ca="1" si="51"/>
        <v>0.96765324712643674</v>
      </c>
      <c r="EN25" s="227">
        <f t="shared" ca="1" si="51"/>
        <v>0.96765324712643674</v>
      </c>
      <c r="EO25" s="227">
        <f t="shared" ca="1" si="51"/>
        <v>0.96765324712643674</v>
      </c>
      <c r="EP25" s="227">
        <f t="shared" ca="1" si="51"/>
        <v>0.96765324712643674</v>
      </c>
      <c r="EQ25" s="227">
        <f t="shared" ca="1" si="52"/>
        <v>0.96765324712643674</v>
      </c>
      <c r="ER25" s="227">
        <f t="shared" ca="1" si="52"/>
        <v>0.96765324712643674</v>
      </c>
      <c r="ES25" s="227">
        <f t="shared" ca="1" si="52"/>
        <v>0.96765324712643674</v>
      </c>
      <c r="ET25" s="227">
        <f t="shared" ca="1" si="52"/>
        <v>0.96765324712643674</v>
      </c>
      <c r="EU25" s="227">
        <f t="shared" ca="1" si="52"/>
        <v>0.96765324712643674</v>
      </c>
      <c r="EV25" s="227">
        <f t="shared" ca="1" si="52"/>
        <v>0.96765324712643674</v>
      </c>
      <c r="EW25" s="227">
        <f t="shared" ca="1" si="52"/>
        <v>0.96765324712643674</v>
      </c>
      <c r="EX25" s="227">
        <f t="shared" ca="1" si="52"/>
        <v>0.96765324712643674</v>
      </c>
      <c r="EY25" s="227">
        <f t="shared" ca="1" si="52"/>
        <v>0.96765324712643674</v>
      </c>
      <c r="EZ25" s="227">
        <f t="shared" ca="1" si="52"/>
        <v>0.96765324712643674</v>
      </c>
      <c r="FA25" s="227">
        <f t="shared" ca="1" si="52"/>
        <v>0.96765324712643674</v>
      </c>
      <c r="FB25" s="227">
        <f t="shared" ca="1" si="52"/>
        <v>0.96765324712643674</v>
      </c>
      <c r="FC25" s="227">
        <f t="shared" ca="1" si="52"/>
        <v>0.96765324712643674</v>
      </c>
      <c r="FD25" s="227">
        <f t="shared" ca="1" si="52"/>
        <v>0.96765324712643674</v>
      </c>
      <c r="FE25" s="227">
        <f t="shared" ca="1" si="52"/>
        <v>0.96765324712643674</v>
      </c>
      <c r="FF25" s="227">
        <f t="shared" ca="1" si="52"/>
        <v>0.96765324712643674</v>
      </c>
      <c r="FG25" s="227">
        <f t="shared" ca="1" si="53"/>
        <v>0.96765324712643674</v>
      </c>
      <c r="FH25" s="227">
        <f t="shared" ca="1" si="53"/>
        <v>0.96765324712643674</v>
      </c>
      <c r="FI25" s="227">
        <f t="shared" ca="1" si="53"/>
        <v>0.96765324712643674</v>
      </c>
      <c r="FJ25" s="227">
        <f t="shared" ca="1" si="53"/>
        <v>0.96765324712643674</v>
      </c>
      <c r="FK25" s="227">
        <f t="shared" ca="1" si="53"/>
        <v>0.96765324712643674</v>
      </c>
      <c r="FL25" s="227">
        <f t="shared" ca="1" si="53"/>
        <v>0.96765324712643674</v>
      </c>
      <c r="FM25" s="227">
        <f t="shared" ca="1" si="53"/>
        <v>0.96765324712643674</v>
      </c>
      <c r="FN25" s="227">
        <f t="shared" ca="1" si="53"/>
        <v>0.96765324712643674</v>
      </c>
      <c r="FO25" s="227">
        <f t="shared" ca="1" si="53"/>
        <v>0.96765324712643674</v>
      </c>
      <c r="FP25" s="227">
        <f t="shared" ca="1" si="53"/>
        <v>0.96765324712643674</v>
      </c>
      <c r="FQ25" s="227">
        <f t="shared" ca="1" si="53"/>
        <v>0.96765324712643674</v>
      </c>
      <c r="FR25" s="227">
        <f t="shared" ca="1" si="53"/>
        <v>0.96765324712643674</v>
      </c>
      <c r="FS25" s="227">
        <f t="shared" ca="1" si="53"/>
        <v>0.96765324712643674</v>
      </c>
      <c r="FT25" s="227">
        <f t="shared" ca="1" si="53"/>
        <v>0.96765324712643674</v>
      </c>
      <c r="FU25" s="227">
        <f t="shared" ca="1" si="53"/>
        <v>0.96765324712643674</v>
      </c>
      <c r="FV25" s="227">
        <f t="shared" ca="1" si="53"/>
        <v>0.96765324712643674</v>
      </c>
      <c r="FW25" s="227">
        <f t="shared" ca="1" si="54"/>
        <v>0.96765324712643674</v>
      </c>
      <c r="FX25" s="227">
        <f t="shared" ca="1" si="54"/>
        <v>0.96765324712643674</v>
      </c>
      <c r="FY25" s="227">
        <f t="shared" ca="1" si="54"/>
        <v>0.96765324712643674</v>
      </c>
      <c r="FZ25" s="227">
        <f t="shared" ca="1" si="54"/>
        <v>0.96765324712643674</v>
      </c>
      <c r="GA25" s="227">
        <f t="shared" ca="1" si="54"/>
        <v>0.96765324712643674</v>
      </c>
      <c r="GB25" s="227">
        <f t="shared" ca="1" si="54"/>
        <v>0.96765324712643674</v>
      </c>
      <c r="GC25" s="227">
        <f t="shared" ca="1" si="54"/>
        <v>0.96765324712643674</v>
      </c>
      <c r="GD25" s="227">
        <f t="shared" ca="1" si="54"/>
        <v>0.96765324712643674</v>
      </c>
      <c r="GE25" s="227">
        <f t="shared" ca="1" si="54"/>
        <v>0.96765324712643674</v>
      </c>
      <c r="GF25" s="227">
        <f t="shared" ca="1" si="54"/>
        <v>0.96765324712643674</v>
      </c>
      <c r="GG25" s="227">
        <f t="shared" ca="1" si="54"/>
        <v>0.96765324712643674</v>
      </c>
      <c r="GH25" s="227">
        <f t="shared" ca="1" si="54"/>
        <v>0.96765324712643674</v>
      </c>
      <c r="GI25" s="227">
        <f t="shared" ca="1" si="54"/>
        <v>0.96765324712643674</v>
      </c>
      <c r="GJ25" s="227">
        <f t="shared" ca="1" si="54"/>
        <v>0.96765324712643674</v>
      </c>
      <c r="GK25" s="227">
        <f t="shared" ca="1" si="54"/>
        <v>0.96765324712643674</v>
      </c>
      <c r="GL25" s="227">
        <f t="shared" ca="1" si="54"/>
        <v>0.96765324712643674</v>
      </c>
      <c r="GM25" s="227">
        <f t="shared" ca="1" si="55"/>
        <v>0.96765324712643674</v>
      </c>
      <c r="GN25" s="227">
        <f t="shared" ca="1" si="55"/>
        <v>0.96765324712643674</v>
      </c>
      <c r="GO25" s="227">
        <f t="shared" ca="1" si="55"/>
        <v>0.96765324712643674</v>
      </c>
      <c r="GP25" s="227">
        <f t="shared" ca="1" si="55"/>
        <v>0.96765324712643674</v>
      </c>
      <c r="GQ25" s="227">
        <f t="shared" ca="1" si="55"/>
        <v>0.96765324712643674</v>
      </c>
      <c r="GR25" s="227">
        <f t="shared" ca="1" si="55"/>
        <v>0.96765324712643674</v>
      </c>
      <c r="GS25" s="227">
        <f t="shared" ca="1" si="55"/>
        <v>0.96765324712643674</v>
      </c>
      <c r="GT25" s="227">
        <f t="shared" ca="1" si="55"/>
        <v>0.96765324712643674</v>
      </c>
      <c r="GU25" s="227">
        <f t="shared" ca="1" si="55"/>
        <v>0.96765324712643674</v>
      </c>
      <c r="GV25" s="227">
        <f t="shared" ca="1" si="55"/>
        <v>0.96765324712643674</v>
      </c>
      <c r="GW25" s="227">
        <f t="shared" ca="1" si="55"/>
        <v>0.96765324712643674</v>
      </c>
      <c r="GX25" s="227">
        <f t="shared" ca="1" si="55"/>
        <v>0.96765324712643674</v>
      </c>
      <c r="GY25" s="227">
        <f t="shared" ca="1" si="55"/>
        <v>0.96765324712643674</v>
      </c>
      <c r="GZ25" s="227">
        <f t="shared" ca="1" si="55"/>
        <v>0.96765324712643674</v>
      </c>
      <c r="HA25" s="227">
        <f t="shared" ca="1" si="55"/>
        <v>0.96765324712643674</v>
      </c>
      <c r="HB25" s="227">
        <f t="shared" ca="1" si="56"/>
        <v>0.96765324712643674</v>
      </c>
      <c r="HC25" s="227">
        <f t="shared" ca="1" si="56"/>
        <v>0.96765324712643674</v>
      </c>
      <c r="HD25" s="227">
        <f t="shared" ca="1" si="56"/>
        <v>0.96765324712643674</v>
      </c>
      <c r="HE25" s="227">
        <f t="shared" ca="1" si="56"/>
        <v>0.96765324712643674</v>
      </c>
      <c r="HF25" s="227">
        <f t="shared" ca="1" si="56"/>
        <v>0.96765324712643674</v>
      </c>
      <c r="HG25" s="227">
        <f t="shared" ca="1" si="56"/>
        <v>0.96765324712643674</v>
      </c>
      <c r="HH25" s="227">
        <f t="shared" ca="1" si="56"/>
        <v>0.96765324712643674</v>
      </c>
      <c r="HI25" s="227">
        <f t="shared" ca="1" si="56"/>
        <v>0.96765324712643674</v>
      </c>
      <c r="HJ25" s="227">
        <f t="shared" ca="1" si="56"/>
        <v>0.96765324712643674</v>
      </c>
      <c r="HK25" s="227">
        <f t="shared" ca="1" si="56"/>
        <v>0.96765324712643674</v>
      </c>
      <c r="HL25" s="227">
        <f t="shared" ca="1" si="56"/>
        <v>0.96765324712643674</v>
      </c>
      <c r="HM25" s="227">
        <f t="shared" ca="1" si="56"/>
        <v>0.96765324712643674</v>
      </c>
      <c r="HN25" s="227">
        <f t="shared" ca="1" si="56"/>
        <v>0.96765324712643674</v>
      </c>
      <c r="HO25" s="227">
        <f t="shared" ca="1" si="56"/>
        <v>0.96765324712643674</v>
      </c>
      <c r="HP25" s="227">
        <f t="shared" ca="1" si="56"/>
        <v>0.96765324712643674</v>
      </c>
      <c r="HQ25" s="227">
        <f t="shared" ca="1" si="56"/>
        <v>0.96765324712643674</v>
      </c>
      <c r="HR25" s="227">
        <f t="shared" ca="1" si="57"/>
        <v>0.96765324712643674</v>
      </c>
      <c r="HS25" s="227">
        <f t="shared" ca="1" si="58"/>
        <v>0.96765324712643674</v>
      </c>
      <c r="HT25" s="227">
        <f t="shared" ca="1" si="58"/>
        <v>0.96765324712643674</v>
      </c>
      <c r="HU25" s="227">
        <f t="shared" ca="1" si="58"/>
        <v>0.96765324712643674</v>
      </c>
      <c r="HV25" s="227">
        <f t="shared" ca="1" si="58"/>
        <v>0.96765324712643674</v>
      </c>
      <c r="HW25" s="227">
        <f t="shared" ca="1" si="58"/>
        <v>0.96765324712643674</v>
      </c>
      <c r="HX25" s="227">
        <f t="shared" ca="1" si="58"/>
        <v>0.96765324712643674</v>
      </c>
      <c r="HY25" s="227">
        <f t="shared" ca="1" si="58"/>
        <v>0.96765324712643674</v>
      </c>
      <c r="HZ25" s="227">
        <f t="shared" ca="1" si="58"/>
        <v>0.96765324712643674</v>
      </c>
      <c r="IA25" s="227">
        <f t="shared" ca="1" si="58"/>
        <v>0.96765324712643674</v>
      </c>
      <c r="IB25" s="227">
        <f t="shared" ca="1" si="58"/>
        <v>0.96765324712643674</v>
      </c>
      <c r="IC25" s="227">
        <f t="shared" ca="1" si="58"/>
        <v>0.96765324712643674</v>
      </c>
      <c r="ID25" s="227">
        <f t="shared" ca="1" si="58"/>
        <v>0.96765324712643674</v>
      </c>
      <c r="IE25" s="227">
        <f t="shared" ca="1" si="58"/>
        <v>0.96765324712643674</v>
      </c>
      <c r="IF25" s="227">
        <f t="shared" ca="1" si="58"/>
        <v>0.96765324712643674</v>
      </c>
      <c r="IG25" s="227">
        <f t="shared" ca="1" si="58"/>
        <v>0.96765324712643674</v>
      </c>
      <c r="IH25" s="227">
        <f t="shared" ca="1" si="58"/>
        <v>0.96765324712643674</v>
      </c>
      <c r="II25" s="229"/>
      <c r="IJ25" s="229"/>
      <c r="IK25" s="229"/>
      <c r="IL25" s="229"/>
      <c r="IM25" s="229"/>
      <c r="IN25" s="229"/>
    </row>
    <row r="26" spans="1:248" s="230" customFormat="1" x14ac:dyDescent="0.3">
      <c r="A26" s="226">
        <f t="shared" si="59"/>
        <v>126</v>
      </c>
      <c r="B26" s="227" cm="1">
        <f t="array" aca="1" ref="B26" ca="1">INDIRECT("'Cronograma de Desembolso'!"&amp;ADDRESS(8,A26+2))</f>
        <v>112.24777666666667</v>
      </c>
      <c r="C26" s="228">
        <f t="shared" si="43"/>
        <v>0</v>
      </c>
      <c r="D26" s="227">
        <f t="shared" si="43"/>
        <v>0</v>
      </c>
      <c r="E26" s="227">
        <f t="shared" si="43"/>
        <v>0</v>
      </c>
      <c r="F26" s="227">
        <f t="shared" si="43"/>
        <v>0</v>
      </c>
      <c r="G26" s="227">
        <f t="shared" si="43"/>
        <v>0</v>
      </c>
      <c r="H26" s="227">
        <f t="shared" si="43"/>
        <v>0</v>
      </c>
      <c r="I26" s="227">
        <f t="shared" si="43"/>
        <v>0</v>
      </c>
      <c r="J26" s="227">
        <f t="shared" si="43"/>
        <v>0</v>
      </c>
      <c r="K26" s="227">
        <f t="shared" si="43"/>
        <v>0</v>
      </c>
      <c r="L26" s="227">
        <f t="shared" si="43"/>
        <v>0</v>
      </c>
      <c r="M26" s="227">
        <f t="shared" si="43"/>
        <v>0</v>
      </c>
      <c r="N26" s="227">
        <f t="shared" si="43"/>
        <v>0</v>
      </c>
      <c r="O26" s="227">
        <f t="shared" si="43"/>
        <v>0</v>
      </c>
      <c r="P26" s="227">
        <f t="shared" si="43"/>
        <v>0</v>
      </c>
      <c r="Q26" s="227">
        <f t="shared" si="43"/>
        <v>0</v>
      </c>
      <c r="R26" s="227">
        <f t="shared" si="43"/>
        <v>0</v>
      </c>
      <c r="S26" s="227">
        <f t="shared" si="44"/>
        <v>0</v>
      </c>
      <c r="T26" s="227">
        <f t="shared" si="44"/>
        <v>0</v>
      </c>
      <c r="U26" s="227">
        <f t="shared" si="44"/>
        <v>0</v>
      </c>
      <c r="V26" s="227">
        <f t="shared" si="44"/>
        <v>0</v>
      </c>
      <c r="W26" s="227">
        <f t="shared" si="44"/>
        <v>0</v>
      </c>
      <c r="X26" s="227">
        <f t="shared" si="44"/>
        <v>0</v>
      </c>
      <c r="Y26" s="227">
        <f t="shared" si="44"/>
        <v>0</v>
      </c>
      <c r="Z26" s="227">
        <f t="shared" si="44"/>
        <v>0</v>
      </c>
      <c r="AA26" s="227">
        <f t="shared" si="44"/>
        <v>0</v>
      </c>
      <c r="AB26" s="227">
        <f t="shared" si="44"/>
        <v>0</v>
      </c>
      <c r="AC26" s="227">
        <f t="shared" si="44"/>
        <v>0</v>
      </c>
      <c r="AD26" s="227">
        <f t="shared" si="44"/>
        <v>0</v>
      </c>
      <c r="AE26" s="227">
        <f t="shared" si="44"/>
        <v>0</v>
      </c>
      <c r="AF26" s="227">
        <f t="shared" si="44"/>
        <v>0</v>
      </c>
      <c r="AG26" s="227">
        <f t="shared" si="44"/>
        <v>0</v>
      </c>
      <c r="AH26" s="227">
        <f t="shared" si="44"/>
        <v>0</v>
      </c>
      <c r="AI26" s="227">
        <f t="shared" si="45"/>
        <v>0</v>
      </c>
      <c r="AJ26" s="227">
        <f t="shared" si="45"/>
        <v>0</v>
      </c>
      <c r="AK26" s="227">
        <f t="shared" si="45"/>
        <v>0</v>
      </c>
      <c r="AL26" s="227">
        <f t="shared" si="45"/>
        <v>0</v>
      </c>
      <c r="AM26" s="227">
        <f t="shared" si="45"/>
        <v>0</v>
      </c>
      <c r="AN26" s="227">
        <f t="shared" si="45"/>
        <v>0</v>
      </c>
      <c r="AO26" s="227">
        <f t="shared" si="45"/>
        <v>0</v>
      </c>
      <c r="AP26" s="227">
        <f t="shared" si="45"/>
        <v>0</v>
      </c>
      <c r="AQ26" s="227">
        <f t="shared" si="45"/>
        <v>0</v>
      </c>
      <c r="AR26" s="227">
        <f t="shared" si="45"/>
        <v>0</v>
      </c>
      <c r="AS26" s="227">
        <f t="shared" si="45"/>
        <v>0</v>
      </c>
      <c r="AT26" s="227">
        <f t="shared" si="45"/>
        <v>0</v>
      </c>
      <c r="AU26" s="227">
        <f t="shared" si="45"/>
        <v>0</v>
      </c>
      <c r="AV26" s="227">
        <f t="shared" si="45"/>
        <v>0</v>
      </c>
      <c r="AW26" s="227">
        <f t="shared" si="45"/>
        <v>0</v>
      </c>
      <c r="AX26" s="227">
        <f t="shared" si="45"/>
        <v>0</v>
      </c>
      <c r="AY26" s="227">
        <f t="shared" si="46"/>
        <v>0</v>
      </c>
      <c r="AZ26" s="227">
        <f t="shared" si="46"/>
        <v>0</v>
      </c>
      <c r="BA26" s="227">
        <f t="shared" si="46"/>
        <v>0</v>
      </c>
      <c r="BB26" s="227">
        <f t="shared" si="46"/>
        <v>0</v>
      </c>
      <c r="BC26" s="227">
        <f t="shared" si="46"/>
        <v>0</v>
      </c>
      <c r="BD26" s="227">
        <f t="shared" si="46"/>
        <v>0</v>
      </c>
      <c r="BE26" s="227">
        <f t="shared" si="46"/>
        <v>0</v>
      </c>
      <c r="BF26" s="227">
        <f t="shared" si="46"/>
        <v>0</v>
      </c>
      <c r="BG26" s="227">
        <f t="shared" si="46"/>
        <v>0</v>
      </c>
      <c r="BH26" s="227">
        <f t="shared" si="46"/>
        <v>0</v>
      </c>
      <c r="BI26" s="227">
        <f t="shared" si="46"/>
        <v>0</v>
      </c>
      <c r="BJ26" s="227">
        <f t="shared" si="46"/>
        <v>0</v>
      </c>
      <c r="BK26" s="227">
        <f t="shared" si="46"/>
        <v>0</v>
      </c>
      <c r="BL26" s="227">
        <f t="shared" si="46"/>
        <v>0</v>
      </c>
      <c r="BM26" s="227">
        <f t="shared" si="46"/>
        <v>0</v>
      </c>
      <c r="BN26" s="227">
        <f t="shared" si="46"/>
        <v>0</v>
      </c>
      <c r="BO26" s="227">
        <f t="shared" si="47"/>
        <v>0</v>
      </c>
      <c r="BP26" s="227">
        <f t="shared" si="47"/>
        <v>0</v>
      </c>
      <c r="BQ26" s="227">
        <f t="shared" si="47"/>
        <v>0</v>
      </c>
      <c r="BR26" s="227">
        <f t="shared" si="47"/>
        <v>0</v>
      </c>
      <c r="BS26" s="227">
        <f t="shared" si="47"/>
        <v>0</v>
      </c>
      <c r="BT26" s="227">
        <f t="shared" si="47"/>
        <v>0</v>
      </c>
      <c r="BU26" s="227">
        <f t="shared" si="47"/>
        <v>0</v>
      </c>
      <c r="BV26" s="227">
        <f t="shared" si="47"/>
        <v>0</v>
      </c>
      <c r="BW26" s="227">
        <f t="shared" si="47"/>
        <v>0</v>
      </c>
      <c r="BX26" s="227">
        <f t="shared" si="47"/>
        <v>0</v>
      </c>
      <c r="BY26" s="227">
        <f t="shared" si="47"/>
        <v>0</v>
      </c>
      <c r="BZ26" s="227">
        <f t="shared" si="47"/>
        <v>0</v>
      </c>
      <c r="CA26" s="227">
        <f t="shared" si="47"/>
        <v>0</v>
      </c>
      <c r="CB26" s="227">
        <f t="shared" si="47"/>
        <v>0</v>
      </c>
      <c r="CC26" s="227">
        <f t="shared" si="47"/>
        <v>0</v>
      </c>
      <c r="CD26" s="227">
        <f t="shared" si="47"/>
        <v>0</v>
      </c>
      <c r="CE26" s="227">
        <f t="shared" si="48"/>
        <v>0</v>
      </c>
      <c r="CF26" s="227">
        <f t="shared" si="48"/>
        <v>0</v>
      </c>
      <c r="CG26" s="227">
        <f t="shared" si="48"/>
        <v>0</v>
      </c>
      <c r="CH26" s="227">
        <f t="shared" si="48"/>
        <v>0</v>
      </c>
      <c r="CI26" s="227">
        <f t="shared" si="48"/>
        <v>0</v>
      </c>
      <c r="CJ26" s="227">
        <f t="shared" si="48"/>
        <v>0</v>
      </c>
      <c r="CK26" s="227">
        <f t="shared" si="48"/>
        <v>0</v>
      </c>
      <c r="CL26" s="227">
        <f t="shared" si="48"/>
        <v>0</v>
      </c>
      <c r="CM26" s="227">
        <f t="shared" si="48"/>
        <v>0</v>
      </c>
      <c r="CN26" s="227">
        <f t="shared" si="48"/>
        <v>0</v>
      </c>
      <c r="CO26" s="227">
        <f t="shared" si="48"/>
        <v>0</v>
      </c>
      <c r="CP26" s="227">
        <f t="shared" si="48"/>
        <v>0</v>
      </c>
      <c r="CQ26" s="227">
        <f t="shared" si="48"/>
        <v>0</v>
      </c>
      <c r="CR26" s="227">
        <f t="shared" si="48"/>
        <v>0</v>
      </c>
      <c r="CS26" s="227">
        <f t="shared" si="48"/>
        <v>0</v>
      </c>
      <c r="CT26" s="227">
        <f t="shared" si="48"/>
        <v>0</v>
      </c>
      <c r="CU26" s="227">
        <f t="shared" si="49"/>
        <v>0</v>
      </c>
      <c r="CV26" s="227">
        <f t="shared" si="49"/>
        <v>0</v>
      </c>
      <c r="CW26" s="227">
        <f t="shared" si="49"/>
        <v>0</v>
      </c>
      <c r="CX26" s="227">
        <f t="shared" si="49"/>
        <v>0</v>
      </c>
      <c r="CY26" s="227">
        <f t="shared" si="49"/>
        <v>0</v>
      </c>
      <c r="CZ26" s="227">
        <f t="shared" si="49"/>
        <v>0</v>
      </c>
      <c r="DA26" s="227">
        <f t="shared" si="49"/>
        <v>0</v>
      </c>
      <c r="DB26" s="227">
        <f t="shared" si="49"/>
        <v>0</v>
      </c>
      <c r="DC26" s="227">
        <f t="shared" si="49"/>
        <v>0</v>
      </c>
      <c r="DD26" s="227">
        <f t="shared" si="49"/>
        <v>0</v>
      </c>
      <c r="DE26" s="227">
        <f t="shared" si="49"/>
        <v>0</v>
      </c>
      <c r="DF26" s="227">
        <f t="shared" si="49"/>
        <v>0</v>
      </c>
      <c r="DG26" s="227">
        <f t="shared" si="49"/>
        <v>0</v>
      </c>
      <c r="DH26" s="227">
        <f t="shared" si="49"/>
        <v>0</v>
      </c>
      <c r="DI26" s="227">
        <f t="shared" si="49"/>
        <v>0</v>
      </c>
      <c r="DJ26" s="227">
        <f t="shared" si="49"/>
        <v>0</v>
      </c>
      <c r="DK26" s="227">
        <f t="shared" si="50"/>
        <v>0</v>
      </c>
      <c r="DL26" s="227">
        <f t="shared" si="50"/>
        <v>0</v>
      </c>
      <c r="DM26" s="227">
        <f t="shared" si="50"/>
        <v>0</v>
      </c>
      <c r="DN26" s="227">
        <f t="shared" si="50"/>
        <v>0</v>
      </c>
      <c r="DO26" s="227">
        <f t="shared" si="50"/>
        <v>0</v>
      </c>
      <c r="DP26" s="227">
        <f t="shared" si="50"/>
        <v>0</v>
      </c>
      <c r="DQ26" s="227">
        <f t="shared" si="50"/>
        <v>0</v>
      </c>
      <c r="DR26" s="227">
        <f t="shared" si="50"/>
        <v>0</v>
      </c>
      <c r="DS26" s="227">
        <f t="shared" si="50"/>
        <v>0</v>
      </c>
      <c r="DT26" s="227">
        <f t="shared" si="50"/>
        <v>0</v>
      </c>
      <c r="DU26" s="227">
        <f t="shared" si="50"/>
        <v>0</v>
      </c>
      <c r="DV26" s="227">
        <f t="shared" si="50"/>
        <v>0</v>
      </c>
      <c r="DW26" s="227">
        <f t="shared" si="50"/>
        <v>0</v>
      </c>
      <c r="DX26" s="227">
        <f t="shared" ca="1" si="50"/>
        <v>0.97606762318840579</v>
      </c>
      <c r="DY26" s="227">
        <f t="shared" ca="1" si="50"/>
        <v>0.97606762318840579</v>
      </c>
      <c r="DZ26" s="227">
        <f t="shared" ca="1" si="50"/>
        <v>0.97606762318840579</v>
      </c>
      <c r="EA26" s="227">
        <f t="shared" ca="1" si="51"/>
        <v>0.97606762318840579</v>
      </c>
      <c r="EB26" s="227">
        <f t="shared" ca="1" si="51"/>
        <v>0.97606762318840579</v>
      </c>
      <c r="EC26" s="227">
        <f t="shared" ca="1" si="51"/>
        <v>0.97606762318840579</v>
      </c>
      <c r="ED26" s="227">
        <f t="shared" ca="1" si="51"/>
        <v>0.97606762318840579</v>
      </c>
      <c r="EE26" s="227">
        <f t="shared" ca="1" si="51"/>
        <v>0.97606762318840579</v>
      </c>
      <c r="EF26" s="227">
        <f t="shared" ca="1" si="51"/>
        <v>0.97606762318840579</v>
      </c>
      <c r="EG26" s="227">
        <f t="shared" ca="1" si="51"/>
        <v>0.97606762318840579</v>
      </c>
      <c r="EH26" s="227">
        <f t="shared" ca="1" si="51"/>
        <v>0.97606762318840579</v>
      </c>
      <c r="EI26" s="227">
        <f t="shared" ca="1" si="51"/>
        <v>0.97606762318840579</v>
      </c>
      <c r="EJ26" s="227">
        <f t="shared" ca="1" si="51"/>
        <v>0.97606762318840579</v>
      </c>
      <c r="EK26" s="227">
        <f t="shared" ca="1" si="51"/>
        <v>0.97606762318840579</v>
      </c>
      <c r="EL26" s="227">
        <f t="shared" ca="1" si="51"/>
        <v>0.97606762318840579</v>
      </c>
      <c r="EM26" s="227">
        <f t="shared" ca="1" si="51"/>
        <v>0.97606762318840579</v>
      </c>
      <c r="EN26" s="227">
        <f t="shared" ca="1" si="51"/>
        <v>0.97606762318840579</v>
      </c>
      <c r="EO26" s="227">
        <f t="shared" ca="1" si="51"/>
        <v>0.97606762318840579</v>
      </c>
      <c r="EP26" s="227">
        <f t="shared" ca="1" si="51"/>
        <v>0.97606762318840579</v>
      </c>
      <c r="EQ26" s="227">
        <f t="shared" ca="1" si="52"/>
        <v>0.97606762318840579</v>
      </c>
      <c r="ER26" s="227">
        <f t="shared" ca="1" si="52"/>
        <v>0.97606762318840579</v>
      </c>
      <c r="ES26" s="227">
        <f t="shared" ca="1" si="52"/>
        <v>0.97606762318840579</v>
      </c>
      <c r="ET26" s="227">
        <f t="shared" ca="1" si="52"/>
        <v>0.97606762318840579</v>
      </c>
      <c r="EU26" s="227">
        <f t="shared" ca="1" si="52"/>
        <v>0.97606762318840579</v>
      </c>
      <c r="EV26" s="227">
        <f t="shared" ca="1" si="52"/>
        <v>0.97606762318840579</v>
      </c>
      <c r="EW26" s="227">
        <f t="shared" ca="1" si="52"/>
        <v>0.97606762318840579</v>
      </c>
      <c r="EX26" s="227">
        <f t="shared" ca="1" si="52"/>
        <v>0.97606762318840579</v>
      </c>
      <c r="EY26" s="227">
        <f t="shared" ca="1" si="52"/>
        <v>0.97606762318840579</v>
      </c>
      <c r="EZ26" s="227">
        <f t="shared" ca="1" si="52"/>
        <v>0.97606762318840579</v>
      </c>
      <c r="FA26" s="227">
        <f t="shared" ca="1" si="52"/>
        <v>0.97606762318840579</v>
      </c>
      <c r="FB26" s="227">
        <f t="shared" ca="1" si="52"/>
        <v>0.97606762318840579</v>
      </c>
      <c r="FC26" s="227">
        <f t="shared" ca="1" si="52"/>
        <v>0.97606762318840579</v>
      </c>
      <c r="FD26" s="227">
        <f t="shared" ca="1" si="52"/>
        <v>0.97606762318840579</v>
      </c>
      <c r="FE26" s="227">
        <f t="shared" ca="1" si="52"/>
        <v>0.97606762318840579</v>
      </c>
      <c r="FF26" s="227">
        <f t="shared" ca="1" si="52"/>
        <v>0.97606762318840579</v>
      </c>
      <c r="FG26" s="227">
        <f t="shared" ca="1" si="53"/>
        <v>0.97606762318840579</v>
      </c>
      <c r="FH26" s="227">
        <f t="shared" ca="1" si="53"/>
        <v>0.97606762318840579</v>
      </c>
      <c r="FI26" s="227">
        <f t="shared" ca="1" si="53"/>
        <v>0.97606762318840579</v>
      </c>
      <c r="FJ26" s="227">
        <f t="shared" ca="1" si="53"/>
        <v>0.97606762318840579</v>
      </c>
      <c r="FK26" s="227">
        <f t="shared" ca="1" si="53"/>
        <v>0.97606762318840579</v>
      </c>
      <c r="FL26" s="227">
        <f t="shared" ca="1" si="53"/>
        <v>0.97606762318840579</v>
      </c>
      <c r="FM26" s="227">
        <f t="shared" ca="1" si="53"/>
        <v>0.97606762318840579</v>
      </c>
      <c r="FN26" s="227">
        <f t="shared" ca="1" si="53"/>
        <v>0.97606762318840579</v>
      </c>
      <c r="FO26" s="227">
        <f t="shared" ca="1" si="53"/>
        <v>0.97606762318840579</v>
      </c>
      <c r="FP26" s="227">
        <f t="shared" ca="1" si="53"/>
        <v>0.97606762318840579</v>
      </c>
      <c r="FQ26" s="227">
        <f t="shared" ca="1" si="53"/>
        <v>0.97606762318840579</v>
      </c>
      <c r="FR26" s="227">
        <f t="shared" ca="1" si="53"/>
        <v>0.97606762318840579</v>
      </c>
      <c r="FS26" s="227">
        <f t="shared" ca="1" si="53"/>
        <v>0.97606762318840579</v>
      </c>
      <c r="FT26" s="227">
        <f t="shared" ca="1" si="53"/>
        <v>0.97606762318840579</v>
      </c>
      <c r="FU26" s="227">
        <f t="shared" ca="1" si="53"/>
        <v>0.97606762318840579</v>
      </c>
      <c r="FV26" s="227">
        <f t="shared" ca="1" si="53"/>
        <v>0.97606762318840579</v>
      </c>
      <c r="FW26" s="227">
        <f t="shared" ca="1" si="54"/>
        <v>0.97606762318840579</v>
      </c>
      <c r="FX26" s="227">
        <f t="shared" ca="1" si="54"/>
        <v>0.97606762318840579</v>
      </c>
      <c r="FY26" s="227">
        <f t="shared" ca="1" si="54"/>
        <v>0.97606762318840579</v>
      </c>
      <c r="FZ26" s="227">
        <f t="shared" ca="1" si="54"/>
        <v>0.97606762318840579</v>
      </c>
      <c r="GA26" s="227">
        <f t="shared" ca="1" si="54"/>
        <v>0.97606762318840579</v>
      </c>
      <c r="GB26" s="227">
        <f t="shared" ca="1" si="54"/>
        <v>0.97606762318840579</v>
      </c>
      <c r="GC26" s="227">
        <f t="shared" ca="1" si="54"/>
        <v>0.97606762318840579</v>
      </c>
      <c r="GD26" s="227">
        <f t="shared" ca="1" si="54"/>
        <v>0.97606762318840579</v>
      </c>
      <c r="GE26" s="227">
        <f t="shared" ca="1" si="54"/>
        <v>0.97606762318840579</v>
      </c>
      <c r="GF26" s="227">
        <f t="shared" ca="1" si="54"/>
        <v>0.97606762318840579</v>
      </c>
      <c r="GG26" s="227">
        <f t="shared" ca="1" si="54"/>
        <v>0.97606762318840579</v>
      </c>
      <c r="GH26" s="227">
        <f t="shared" ca="1" si="54"/>
        <v>0.97606762318840579</v>
      </c>
      <c r="GI26" s="227">
        <f t="shared" ca="1" si="54"/>
        <v>0.97606762318840579</v>
      </c>
      <c r="GJ26" s="227">
        <f t="shared" ca="1" si="54"/>
        <v>0.97606762318840579</v>
      </c>
      <c r="GK26" s="227">
        <f t="shared" ca="1" si="54"/>
        <v>0.97606762318840579</v>
      </c>
      <c r="GL26" s="227">
        <f t="shared" ca="1" si="54"/>
        <v>0.97606762318840579</v>
      </c>
      <c r="GM26" s="227">
        <f t="shared" ca="1" si="55"/>
        <v>0.97606762318840579</v>
      </c>
      <c r="GN26" s="227">
        <f t="shared" ca="1" si="55"/>
        <v>0.97606762318840579</v>
      </c>
      <c r="GO26" s="227">
        <f t="shared" ca="1" si="55"/>
        <v>0.97606762318840579</v>
      </c>
      <c r="GP26" s="227">
        <f t="shared" ca="1" si="55"/>
        <v>0.97606762318840579</v>
      </c>
      <c r="GQ26" s="227">
        <f t="shared" ca="1" si="55"/>
        <v>0.97606762318840579</v>
      </c>
      <c r="GR26" s="227">
        <f t="shared" ca="1" si="55"/>
        <v>0.97606762318840579</v>
      </c>
      <c r="GS26" s="227">
        <f t="shared" ca="1" si="55"/>
        <v>0.97606762318840579</v>
      </c>
      <c r="GT26" s="227">
        <f t="shared" ca="1" si="55"/>
        <v>0.97606762318840579</v>
      </c>
      <c r="GU26" s="227">
        <f t="shared" ca="1" si="55"/>
        <v>0.97606762318840579</v>
      </c>
      <c r="GV26" s="227">
        <f t="shared" ca="1" si="55"/>
        <v>0.97606762318840579</v>
      </c>
      <c r="GW26" s="227">
        <f t="shared" ca="1" si="55"/>
        <v>0.97606762318840579</v>
      </c>
      <c r="GX26" s="227">
        <f t="shared" ca="1" si="55"/>
        <v>0.97606762318840579</v>
      </c>
      <c r="GY26" s="227">
        <f t="shared" ca="1" si="55"/>
        <v>0.97606762318840579</v>
      </c>
      <c r="GZ26" s="227">
        <f t="shared" ca="1" si="55"/>
        <v>0.97606762318840579</v>
      </c>
      <c r="HA26" s="227">
        <f t="shared" ca="1" si="55"/>
        <v>0.97606762318840579</v>
      </c>
      <c r="HB26" s="227">
        <f t="shared" ca="1" si="56"/>
        <v>0.97606762318840579</v>
      </c>
      <c r="HC26" s="227">
        <f t="shared" ca="1" si="56"/>
        <v>0.97606762318840579</v>
      </c>
      <c r="HD26" s="227">
        <f t="shared" ca="1" si="56"/>
        <v>0.97606762318840579</v>
      </c>
      <c r="HE26" s="227">
        <f t="shared" ca="1" si="56"/>
        <v>0.97606762318840579</v>
      </c>
      <c r="HF26" s="227">
        <f t="shared" ca="1" si="56"/>
        <v>0.97606762318840579</v>
      </c>
      <c r="HG26" s="227">
        <f t="shared" ca="1" si="56"/>
        <v>0.97606762318840579</v>
      </c>
      <c r="HH26" s="227">
        <f t="shared" ca="1" si="56"/>
        <v>0.97606762318840579</v>
      </c>
      <c r="HI26" s="227">
        <f t="shared" ca="1" si="56"/>
        <v>0.97606762318840579</v>
      </c>
      <c r="HJ26" s="227">
        <f t="shared" ca="1" si="56"/>
        <v>0.97606762318840579</v>
      </c>
      <c r="HK26" s="227">
        <f t="shared" ca="1" si="56"/>
        <v>0.97606762318840579</v>
      </c>
      <c r="HL26" s="227">
        <f t="shared" ca="1" si="56"/>
        <v>0.97606762318840579</v>
      </c>
      <c r="HM26" s="227">
        <f t="shared" ca="1" si="56"/>
        <v>0.97606762318840579</v>
      </c>
      <c r="HN26" s="227">
        <f t="shared" ca="1" si="56"/>
        <v>0.97606762318840579</v>
      </c>
      <c r="HO26" s="227">
        <f t="shared" ca="1" si="56"/>
        <v>0.97606762318840579</v>
      </c>
      <c r="HP26" s="227">
        <f t="shared" ca="1" si="56"/>
        <v>0.97606762318840579</v>
      </c>
      <c r="HQ26" s="227">
        <f t="shared" ca="1" si="56"/>
        <v>0.97606762318840579</v>
      </c>
      <c r="HR26" s="227">
        <f t="shared" ca="1" si="57"/>
        <v>0.97606762318840579</v>
      </c>
      <c r="HS26" s="227">
        <f t="shared" ca="1" si="58"/>
        <v>0.97606762318840579</v>
      </c>
      <c r="HT26" s="227">
        <f t="shared" ca="1" si="58"/>
        <v>0.97606762318840579</v>
      </c>
      <c r="HU26" s="227">
        <f t="shared" ca="1" si="58"/>
        <v>0.97606762318840579</v>
      </c>
      <c r="HV26" s="227">
        <f t="shared" ca="1" si="58"/>
        <v>0.97606762318840579</v>
      </c>
      <c r="HW26" s="227">
        <f t="shared" ca="1" si="58"/>
        <v>0.97606762318840579</v>
      </c>
      <c r="HX26" s="227">
        <f t="shared" ca="1" si="58"/>
        <v>0.97606762318840579</v>
      </c>
      <c r="HY26" s="227">
        <f t="shared" ca="1" si="58"/>
        <v>0.97606762318840579</v>
      </c>
      <c r="HZ26" s="227">
        <f t="shared" ca="1" si="58"/>
        <v>0.97606762318840579</v>
      </c>
      <c r="IA26" s="227">
        <f t="shared" ca="1" si="58"/>
        <v>0.97606762318840579</v>
      </c>
      <c r="IB26" s="227">
        <f t="shared" ca="1" si="58"/>
        <v>0.97606762318840579</v>
      </c>
      <c r="IC26" s="227">
        <f t="shared" ca="1" si="58"/>
        <v>0.97606762318840579</v>
      </c>
      <c r="ID26" s="227">
        <f t="shared" ca="1" si="58"/>
        <v>0.97606762318840579</v>
      </c>
      <c r="IE26" s="227">
        <f t="shared" ca="1" si="58"/>
        <v>0.97606762318840579</v>
      </c>
      <c r="IF26" s="227">
        <f t="shared" ca="1" si="58"/>
        <v>0.97606762318840579</v>
      </c>
      <c r="IG26" s="227">
        <f t="shared" ca="1" si="58"/>
        <v>0.97606762318840579</v>
      </c>
      <c r="IH26" s="227">
        <f t="shared" ca="1" si="58"/>
        <v>0.97606762318840579</v>
      </c>
      <c r="II26" s="229"/>
      <c r="IJ26" s="229"/>
      <c r="IK26" s="229"/>
      <c r="IL26" s="229"/>
      <c r="IM26" s="229"/>
      <c r="IN26" s="229"/>
    </row>
    <row r="27" spans="1:248" s="230" customFormat="1" x14ac:dyDescent="0.3">
      <c r="A27" s="226">
        <f t="shared" si="59"/>
        <v>127</v>
      </c>
      <c r="B27" s="227" cm="1">
        <f t="array" aca="1" ref="B27" ca="1">INDIRECT("'Cronograma de Desembolso'!"&amp;ADDRESS(8,A27+2))</f>
        <v>112.24777666666667</v>
      </c>
      <c r="C27" s="228">
        <f t="shared" si="43"/>
        <v>0</v>
      </c>
      <c r="D27" s="227">
        <f t="shared" si="43"/>
        <v>0</v>
      </c>
      <c r="E27" s="227">
        <f t="shared" si="43"/>
        <v>0</v>
      </c>
      <c r="F27" s="227">
        <f t="shared" si="43"/>
        <v>0</v>
      </c>
      <c r="G27" s="227">
        <f t="shared" si="43"/>
        <v>0</v>
      </c>
      <c r="H27" s="227">
        <f t="shared" si="43"/>
        <v>0</v>
      </c>
      <c r="I27" s="227">
        <f t="shared" si="43"/>
        <v>0</v>
      </c>
      <c r="J27" s="227">
        <f t="shared" si="43"/>
        <v>0</v>
      </c>
      <c r="K27" s="227">
        <f t="shared" si="43"/>
        <v>0</v>
      </c>
      <c r="L27" s="227">
        <f t="shared" si="43"/>
        <v>0</v>
      </c>
      <c r="M27" s="227">
        <f t="shared" si="43"/>
        <v>0</v>
      </c>
      <c r="N27" s="227">
        <f t="shared" si="43"/>
        <v>0</v>
      </c>
      <c r="O27" s="227">
        <f t="shared" si="43"/>
        <v>0</v>
      </c>
      <c r="P27" s="227">
        <f t="shared" si="43"/>
        <v>0</v>
      </c>
      <c r="Q27" s="227">
        <f t="shared" si="43"/>
        <v>0</v>
      </c>
      <c r="R27" s="227">
        <f t="shared" si="43"/>
        <v>0</v>
      </c>
      <c r="S27" s="227">
        <f t="shared" si="44"/>
        <v>0</v>
      </c>
      <c r="T27" s="227">
        <f t="shared" si="44"/>
        <v>0</v>
      </c>
      <c r="U27" s="227">
        <f t="shared" si="44"/>
        <v>0</v>
      </c>
      <c r="V27" s="227">
        <f t="shared" si="44"/>
        <v>0</v>
      </c>
      <c r="W27" s="227">
        <f t="shared" si="44"/>
        <v>0</v>
      </c>
      <c r="X27" s="227">
        <f t="shared" si="44"/>
        <v>0</v>
      </c>
      <c r="Y27" s="227">
        <f t="shared" si="44"/>
        <v>0</v>
      </c>
      <c r="Z27" s="227">
        <f t="shared" si="44"/>
        <v>0</v>
      </c>
      <c r="AA27" s="227">
        <f t="shared" si="44"/>
        <v>0</v>
      </c>
      <c r="AB27" s="227">
        <f t="shared" si="44"/>
        <v>0</v>
      </c>
      <c r="AC27" s="227">
        <f t="shared" si="44"/>
        <v>0</v>
      </c>
      <c r="AD27" s="227">
        <f t="shared" si="44"/>
        <v>0</v>
      </c>
      <c r="AE27" s="227">
        <f t="shared" si="44"/>
        <v>0</v>
      </c>
      <c r="AF27" s="227">
        <f t="shared" si="44"/>
        <v>0</v>
      </c>
      <c r="AG27" s="227">
        <f t="shared" si="44"/>
        <v>0</v>
      </c>
      <c r="AH27" s="227">
        <f t="shared" si="44"/>
        <v>0</v>
      </c>
      <c r="AI27" s="227">
        <f t="shared" si="45"/>
        <v>0</v>
      </c>
      <c r="AJ27" s="227">
        <f t="shared" si="45"/>
        <v>0</v>
      </c>
      <c r="AK27" s="227">
        <f t="shared" si="45"/>
        <v>0</v>
      </c>
      <c r="AL27" s="227">
        <f t="shared" si="45"/>
        <v>0</v>
      </c>
      <c r="AM27" s="227">
        <f t="shared" si="45"/>
        <v>0</v>
      </c>
      <c r="AN27" s="227">
        <f t="shared" si="45"/>
        <v>0</v>
      </c>
      <c r="AO27" s="227">
        <f t="shared" si="45"/>
        <v>0</v>
      </c>
      <c r="AP27" s="227">
        <f t="shared" si="45"/>
        <v>0</v>
      </c>
      <c r="AQ27" s="227">
        <f t="shared" si="45"/>
        <v>0</v>
      </c>
      <c r="AR27" s="227">
        <f t="shared" si="45"/>
        <v>0</v>
      </c>
      <c r="AS27" s="227">
        <f t="shared" si="45"/>
        <v>0</v>
      </c>
      <c r="AT27" s="227">
        <f t="shared" si="45"/>
        <v>0</v>
      </c>
      <c r="AU27" s="227">
        <f t="shared" si="45"/>
        <v>0</v>
      </c>
      <c r="AV27" s="227">
        <f t="shared" si="45"/>
        <v>0</v>
      </c>
      <c r="AW27" s="227">
        <f t="shared" si="45"/>
        <v>0</v>
      </c>
      <c r="AX27" s="227">
        <f t="shared" si="45"/>
        <v>0</v>
      </c>
      <c r="AY27" s="227">
        <f t="shared" si="46"/>
        <v>0</v>
      </c>
      <c r="AZ27" s="227">
        <f t="shared" si="46"/>
        <v>0</v>
      </c>
      <c r="BA27" s="227">
        <f t="shared" si="46"/>
        <v>0</v>
      </c>
      <c r="BB27" s="227">
        <f t="shared" si="46"/>
        <v>0</v>
      </c>
      <c r="BC27" s="227">
        <f t="shared" si="46"/>
        <v>0</v>
      </c>
      <c r="BD27" s="227">
        <f t="shared" si="46"/>
        <v>0</v>
      </c>
      <c r="BE27" s="227">
        <f t="shared" si="46"/>
        <v>0</v>
      </c>
      <c r="BF27" s="227">
        <f t="shared" si="46"/>
        <v>0</v>
      </c>
      <c r="BG27" s="227">
        <f t="shared" si="46"/>
        <v>0</v>
      </c>
      <c r="BH27" s="227">
        <f t="shared" si="46"/>
        <v>0</v>
      </c>
      <c r="BI27" s="227">
        <f t="shared" si="46"/>
        <v>0</v>
      </c>
      <c r="BJ27" s="227">
        <f t="shared" si="46"/>
        <v>0</v>
      </c>
      <c r="BK27" s="227">
        <f t="shared" si="46"/>
        <v>0</v>
      </c>
      <c r="BL27" s="227">
        <f t="shared" si="46"/>
        <v>0</v>
      </c>
      <c r="BM27" s="227">
        <f t="shared" si="46"/>
        <v>0</v>
      </c>
      <c r="BN27" s="227">
        <f t="shared" si="46"/>
        <v>0</v>
      </c>
      <c r="BO27" s="227">
        <f t="shared" si="47"/>
        <v>0</v>
      </c>
      <c r="BP27" s="227">
        <f t="shared" si="47"/>
        <v>0</v>
      </c>
      <c r="BQ27" s="227">
        <f t="shared" si="47"/>
        <v>0</v>
      </c>
      <c r="BR27" s="227">
        <f t="shared" si="47"/>
        <v>0</v>
      </c>
      <c r="BS27" s="227">
        <f t="shared" si="47"/>
        <v>0</v>
      </c>
      <c r="BT27" s="227">
        <f t="shared" si="47"/>
        <v>0</v>
      </c>
      <c r="BU27" s="227">
        <f t="shared" si="47"/>
        <v>0</v>
      </c>
      <c r="BV27" s="227">
        <f t="shared" si="47"/>
        <v>0</v>
      </c>
      <c r="BW27" s="227">
        <f t="shared" si="47"/>
        <v>0</v>
      </c>
      <c r="BX27" s="227">
        <f t="shared" si="47"/>
        <v>0</v>
      </c>
      <c r="BY27" s="227">
        <f t="shared" si="47"/>
        <v>0</v>
      </c>
      <c r="BZ27" s="227">
        <f t="shared" si="47"/>
        <v>0</v>
      </c>
      <c r="CA27" s="227">
        <f t="shared" si="47"/>
        <v>0</v>
      </c>
      <c r="CB27" s="227">
        <f t="shared" si="47"/>
        <v>0</v>
      </c>
      <c r="CC27" s="227">
        <f t="shared" si="47"/>
        <v>0</v>
      </c>
      <c r="CD27" s="227">
        <f t="shared" si="47"/>
        <v>0</v>
      </c>
      <c r="CE27" s="227">
        <f t="shared" si="48"/>
        <v>0</v>
      </c>
      <c r="CF27" s="227">
        <f t="shared" si="48"/>
        <v>0</v>
      </c>
      <c r="CG27" s="227">
        <f t="shared" si="48"/>
        <v>0</v>
      </c>
      <c r="CH27" s="227">
        <f t="shared" si="48"/>
        <v>0</v>
      </c>
      <c r="CI27" s="227">
        <f t="shared" si="48"/>
        <v>0</v>
      </c>
      <c r="CJ27" s="227">
        <f t="shared" si="48"/>
        <v>0</v>
      </c>
      <c r="CK27" s="227">
        <f t="shared" si="48"/>
        <v>0</v>
      </c>
      <c r="CL27" s="227">
        <f t="shared" si="48"/>
        <v>0</v>
      </c>
      <c r="CM27" s="227">
        <f t="shared" si="48"/>
        <v>0</v>
      </c>
      <c r="CN27" s="227">
        <f t="shared" si="48"/>
        <v>0</v>
      </c>
      <c r="CO27" s="227">
        <f t="shared" si="48"/>
        <v>0</v>
      </c>
      <c r="CP27" s="227">
        <f t="shared" si="48"/>
        <v>0</v>
      </c>
      <c r="CQ27" s="227">
        <f t="shared" si="48"/>
        <v>0</v>
      </c>
      <c r="CR27" s="227">
        <f t="shared" si="48"/>
        <v>0</v>
      </c>
      <c r="CS27" s="227">
        <f t="shared" si="48"/>
        <v>0</v>
      </c>
      <c r="CT27" s="227">
        <f t="shared" si="48"/>
        <v>0</v>
      </c>
      <c r="CU27" s="227">
        <f t="shared" si="49"/>
        <v>0</v>
      </c>
      <c r="CV27" s="227">
        <f t="shared" si="49"/>
        <v>0</v>
      </c>
      <c r="CW27" s="227">
        <f t="shared" si="49"/>
        <v>0</v>
      </c>
      <c r="CX27" s="227">
        <f t="shared" si="49"/>
        <v>0</v>
      </c>
      <c r="CY27" s="227">
        <f t="shared" si="49"/>
        <v>0</v>
      </c>
      <c r="CZ27" s="227">
        <f t="shared" si="49"/>
        <v>0</v>
      </c>
      <c r="DA27" s="227">
        <f t="shared" si="49"/>
        <v>0</v>
      </c>
      <c r="DB27" s="227">
        <f t="shared" si="49"/>
        <v>0</v>
      </c>
      <c r="DC27" s="227">
        <f t="shared" si="49"/>
        <v>0</v>
      </c>
      <c r="DD27" s="227">
        <f t="shared" si="49"/>
        <v>0</v>
      </c>
      <c r="DE27" s="227">
        <f t="shared" si="49"/>
        <v>0</v>
      </c>
      <c r="DF27" s="227">
        <f t="shared" si="49"/>
        <v>0</v>
      </c>
      <c r="DG27" s="227">
        <f t="shared" si="49"/>
        <v>0</v>
      </c>
      <c r="DH27" s="227">
        <f t="shared" si="49"/>
        <v>0</v>
      </c>
      <c r="DI27" s="227">
        <f t="shared" si="49"/>
        <v>0</v>
      </c>
      <c r="DJ27" s="227">
        <f t="shared" si="49"/>
        <v>0</v>
      </c>
      <c r="DK27" s="227">
        <f t="shared" si="50"/>
        <v>0</v>
      </c>
      <c r="DL27" s="227">
        <f t="shared" si="50"/>
        <v>0</v>
      </c>
      <c r="DM27" s="227">
        <f t="shared" si="50"/>
        <v>0</v>
      </c>
      <c r="DN27" s="227">
        <f t="shared" si="50"/>
        <v>0</v>
      </c>
      <c r="DO27" s="227">
        <f t="shared" si="50"/>
        <v>0</v>
      </c>
      <c r="DP27" s="227">
        <f t="shared" si="50"/>
        <v>0</v>
      </c>
      <c r="DQ27" s="227">
        <f t="shared" si="50"/>
        <v>0</v>
      </c>
      <c r="DR27" s="227">
        <f t="shared" si="50"/>
        <v>0</v>
      </c>
      <c r="DS27" s="227">
        <f t="shared" si="50"/>
        <v>0</v>
      </c>
      <c r="DT27" s="227">
        <f t="shared" si="50"/>
        <v>0</v>
      </c>
      <c r="DU27" s="227">
        <f t="shared" si="50"/>
        <v>0</v>
      </c>
      <c r="DV27" s="227">
        <f t="shared" si="50"/>
        <v>0</v>
      </c>
      <c r="DW27" s="227">
        <f t="shared" si="50"/>
        <v>0</v>
      </c>
      <c r="DX27" s="227">
        <f t="shared" si="50"/>
        <v>0</v>
      </c>
      <c r="DY27" s="227">
        <f t="shared" ca="1" si="50"/>
        <v>0.98462961988304099</v>
      </c>
      <c r="DZ27" s="227">
        <f t="shared" ca="1" si="50"/>
        <v>0.98462961988304099</v>
      </c>
      <c r="EA27" s="227">
        <f t="shared" ca="1" si="51"/>
        <v>0.98462961988304099</v>
      </c>
      <c r="EB27" s="227">
        <f t="shared" ca="1" si="51"/>
        <v>0.98462961988304099</v>
      </c>
      <c r="EC27" s="227">
        <f t="shared" ca="1" si="51"/>
        <v>0.98462961988304099</v>
      </c>
      <c r="ED27" s="227">
        <f t="shared" ca="1" si="51"/>
        <v>0.98462961988304099</v>
      </c>
      <c r="EE27" s="227">
        <f t="shared" ca="1" si="51"/>
        <v>0.98462961988304099</v>
      </c>
      <c r="EF27" s="227">
        <f t="shared" ca="1" si="51"/>
        <v>0.98462961988304099</v>
      </c>
      <c r="EG27" s="227">
        <f t="shared" ca="1" si="51"/>
        <v>0.98462961988304099</v>
      </c>
      <c r="EH27" s="227">
        <f t="shared" ca="1" si="51"/>
        <v>0.98462961988304099</v>
      </c>
      <c r="EI27" s="227">
        <f t="shared" ca="1" si="51"/>
        <v>0.98462961988304099</v>
      </c>
      <c r="EJ27" s="227">
        <f t="shared" ca="1" si="51"/>
        <v>0.98462961988304099</v>
      </c>
      <c r="EK27" s="227">
        <f t="shared" ca="1" si="51"/>
        <v>0.98462961988304099</v>
      </c>
      <c r="EL27" s="227">
        <f t="shared" ca="1" si="51"/>
        <v>0.98462961988304099</v>
      </c>
      <c r="EM27" s="227">
        <f t="shared" ca="1" si="51"/>
        <v>0.98462961988304099</v>
      </c>
      <c r="EN27" s="227">
        <f t="shared" ca="1" si="51"/>
        <v>0.98462961988304099</v>
      </c>
      <c r="EO27" s="227">
        <f t="shared" ca="1" si="51"/>
        <v>0.98462961988304099</v>
      </c>
      <c r="EP27" s="227">
        <f t="shared" ca="1" si="51"/>
        <v>0.98462961988304099</v>
      </c>
      <c r="EQ27" s="227">
        <f t="shared" ca="1" si="52"/>
        <v>0.98462961988304099</v>
      </c>
      <c r="ER27" s="227">
        <f t="shared" ca="1" si="52"/>
        <v>0.98462961988304099</v>
      </c>
      <c r="ES27" s="227">
        <f t="shared" ca="1" si="52"/>
        <v>0.98462961988304099</v>
      </c>
      <c r="ET27" s="227">
        <f t="shared" ca="1" si="52"/>
        <v>0.98462961988304099</v>
      </c>
      <c r="EU27" s="227">
        <f t="shared" ca="1" si="52"/>
        <v>0.98462961988304099</v>
      </c>
      <c r="EV27" s="227">
        <f t="shared" ca="1" si="52"/>
        <v>0.98462961988304099</v>
      </c>
      <c r="EW27" s="227">
        <f t="shared" ca="1" si="52"/>
        <v>0.98462961988304099</v>
      </c>
      <c r="EX27" s="227">
        <f t="shared" ca="1" si="52"/>
        <v>0.98462961988304099</v>
      </c>
      <c r="EY27" s="227">
        <f t="shared" ca="1" si="52"/>
        <v>0.98462961988304099</v>
      </c>
      <c r="EZ27" s="227">
        <f t="shared" ca="1" si="52"/>
        <v>0.98462961988304099</v>
      </c>
      <c r="FA27" s="227">
        <f t="shared" ca="1" si="52"/>
        <v>0.98462961988304099</v>
      </c>
      <c r="FB27" s="227">
        <f t="shared" ca="1" si="52"/>
        <v>0.98462961988304099</v>
      </c>
      <c r="FC27" s="227">
        <f t="shared" ca="1" si="52"/>
        <v>0.98462961988304099</v>
      </c>
      <c r="FD27" s="227">
        <f t="shared" ca="1" si="52"/>
        <v>0.98462961988304099</v>
      </c>
      <c r="FE27" s="227">
        <f t="shared" ca="1" si="52"/>
        <v>0.98462961988304099</v>
      </c>
      <c r="FF27" s="227">
        <f t="shared" ca="1" si="52"/>
        <v>0.98462961988304099</v>
      </c>
      <c r="FG27" s="227">
        <f t="shared" ca="1" si="53"/>
        <v>0.98462961988304099</v>
      </c>
      <c r="FH27" s="227">
        <f t="shared" ca="1" si="53"/>
        <v>0.98462961988304099</v>
      </c>
      <c r="FI27" s="227">
        <f t="shared" ca="1" si="53"/>
        <v>0.98462961988304099</v>
      </c>
      <c r="FJ27" s="227">
        <f t="shared" ca="1" si="53"/>
        <v>0.98462961988304099</v>
      </c>
      <c r="FK27" s="227">
        <f t="shared" ca="1" si="53"/>
        <v>0.98462961988304099</v>
      </c>
      <c r="FL27" s="227">
        <f t="shared" ca="1" si="53"/>
        <v>0.98462961988304099</v>
      </c>
      <c r="FM27" s="227">
        <f t="shared" ca="1" si="53"/>
        <v>0.98462961988304099</v>
      </c>
      <c r="FN27" s="227">
        <f t="shared" ca="1" si="53"/>
        <v>0.98462961988304099</v>
      </c>
      <c r="FO27" s="227">
        <f t="shared" ca="1" si="53"/>
        <v>0.98462961988304099</v>
      </c>
      <c r="FP27" s="227">
        <f t="shared" ca="1" si="53"/>
        <v>0.98462961988304099</v>
      </c>
      <c r="FQ27" s="227">
        <f t="shared" ca="1" si="53"/>
        <v>0.98462961988304099</v>
      </c>
      <c r="FR27" s="227">
        <f t="shared" ca="1" si="53"/>
        <v>0.98462961988304099</v>
      </c>
      <c r="FS27" s="227">
        <f t="shared" ca="1" si="53"/>
        <v>0.98462961988304099</v>
      </c>
      <c r="FT27" s="227">
        <f t="shared" ca="1" si="53"/>
        <v>0.98462961988304099</v>
      </c>
      <c r="FU27" s="227">
        <f t="shared" ca="1" si="53"/>
        <v>0.98462961988304099</v>
      </c>
      <c r="FV27" s="227">
        <f t="shared" ca="1" si="53"/>
        <v>0.98462961988304099</v>
      </c>
      <c r="FW27" s="227">
        <f t="shared" ca="1" si="54"/>
        <v>0.98462961988304099</v>
      </c>
      <c r="FX27" s="227">
        <f t="shared" ca="1" si="54"/>
        <v>0.98462961988304099</v>
      </c>
      <c r="FY27" s="227">
        <f t="shared" ca="1" si="54"/>
        <v>0.98462961988304099</v>
      </c>
      <c r="FZ27" s="227">
        <f t="shared" ca="1" si="54"/>
        <v>0.98462961988304099</v>
      </c>
      <c r="GA27" s="227">
        <f t="shared" ca="1" si="54"/>
        <v>0.98462961988304099</v>
      </c>
      <c r="GB27" s="227">
        <f t="shared" ca="1" si="54"/>
        <v>0.98462961988304099</v>
      </c>
      <c r="GC27" s="227">
        <f t="shared" ca="1" si="54"/>
        <v>0.98462961988304099</v>
      </c>
      <c r="GD27" s="227">
        <f t="shared" ca="1" si="54"/>
        <v>0.98462961988304099</v>
      </c>
      <c r="GE27" s="227">
        <f t="shared" ca="1" si="54"/>
        <v>0.98462961988304099</v>
      </c>
      <c r="GF27" s="227">
        <f t="shared" ca="1" si="54"/>
        <v>0.98462961988304099</v>
      </c>
      <c r="GG27" s="227">
        <f t="shared" ca="1" si="54"/>
        <v>0.98462961988304099</v>
      </c>
      <c r="GH27" s="227">
        <f t="shared" ca="1" si="54"/>
        <v>0.98462961988304099</v>
      </c>
      <c r="GI27" s="227">
        <f t="shared" ca="1" si="54"/>
        <v>0.98462961988304099</v>
      </c>
      <c r="GJ27" s="227">
        <f t="shared" ca="1" si="54"/>
        <v>0.98462961988304099</v>
      </c>
      <c r="GK27" s="227">
        <f t="shared" ca="1" si="54"/>
        <v>0.98462961988304099</v>
      </c>
      <c r="GL27" s="227">
        <f t="shared" ca="1" si="54"/>
        <v>0.98462961988304099</v>
      </c>
      <c r="GM27" s="227">
        <f t="shared" ca="1" si="55"/>
        <v>0.98462961988304099</v>
      </c>
      <c r="GN27" s="227">
        <f t="shared" ca="1" si="55"/>
        <v>0.98462961988304099</v>
      </c>
      <c r="GO27" s="227">
        <f t="shared" ca="1" si="55"/>
        <v>0.98462961988304099</v>
      </c>
      <c r="GP27" s="227">
        <f t="shared" ca="1" si="55"/>
        <v>0.98462961988304099</v>
      </c>
      <c r="GQ27" s="227">
        <f t="shared" ca="1" si="55"/>
        <v>0.98462961988304099</v>
      </c>
      <c r="GR27" s="227">
        <f t="shared" ca="1" si="55"/>
        <v>0.98462961988304099</v>
      </c>
      <c r="GS27" s="227">
        <f t="shared" ca="1" si="55"/>
        <v>0.98462961988304099</v>
      </c>
      <c r="GT27" s="227">
        <f t="shared" ca="1" si="55"/>
        <v>0.98462961988304099</v>
      </c>
      <c r="GU27" s="227">
        <f t="shared" ca="1" si="55"/>
        <v>0.98462961988304099</v>
      </c>
      <c r="GV27" s="227">
        <f t="shared" ca="1" si="55"/>
        <v>0.98462961988304099</v>
      </c>
      <c r="GW27" s="227">
        <f t="shared" ca="1" si="55"/>
        <v>0.98462961988304099</v>
      </c>
      <c r="GX27" s="227">
        <f t="shared" ca="1" si="55"/>
        <v>0.98462961988304099</v>
      </c>
      <c r="GY27" s="227">
        <f t="shared" ca="1" si="55"/>
        <v>0.98462961988304099</v>
      </c>
      <c r="GZ27" s="227">
        <f t="shared" ca="1" si="55"/>
        <v>0.98462961988304099</v>
      </c>
      <c r="HA27" s="227">
        <f t="shared" ca="1" si="55"/>
        <v>0.98462961988304099</v>
      </c>
      <c r="HB27" s="227">
        <f t="shared" ca="1" si="56"/>
        <v>0.98462961988304099</v>
      </c>
      <c r="HC27" s="227">
        <f t="shared" ca="1" si="56"/>
        <v>0.98462961988304099</v>
      </c>
      <c r="HD27" s="227">
        <f t="shared" ca="1" si="56"/>
        <v>0.98462961988304099</v>
      </c>
      <c r="HE27" s="227">
        <f t="shared" ca="1" si="56"/>
        <v>0.98462961988304099</v>
      </c>
      <c r="HF27" s="227">
        <f t="shared" ca="1" si="56"/>
        <v>0.98462961988304099</v>
      </c>
      <c r="HG27" s="227">
        <f t="shared" ca="1" si="56"/>
        <v>0.98462961988304099</v>
      </c>
      <c r="HH27" s="227">
        <f t="shared" ca="1" si="56"/>
        <v>0.98462961988304099</v>
      </c>
      <c r="HI27" s="227">
        <f t="shared" ca="1" si="56"/>
        <v>0.98462961988304099</v>
      </c>
      <c r="HJ27" s="227">
        <f t="shared" ca="1" si="56"/>
        <v>0.98462961988304099</v>
      </c>
      <c r="HK27" s="227">
        <f t="shared" ca="1" si="56"/>
        <v>0.98462961988304099</v>
      </c>
      <c r="HL27" s="227">
        <f t="shared" ca="1" si="56"/>
        <v>0.98462961988304099</v>
      </c>
      <c r="HM27" s="227">
        <f t="shared" ca="1" si="56"/>
        <v>0.98462961988304099</v>
      </c>
      <c r="HN27" s="227">
        <f t="shared" ca="1" si="56"/>
        <v>0.98462961988304099</v>
      </c>
      <c r="HO27" s="227">
        <f t="shared" ca="1" si="56"/>
        <v>0.98462961988304099</v>
      </c>
      <c r="HP27" s="227">
        <f t="shared" ca="1" si="56"/>
        <v>0.98462961988304099</v>
      </c>
      <c r="HQ27" s="227">
        <f t="shared" ca="1" si="56"/>
        <v>0.98462961988304099</v>
      </c>
      <c r="HR27" s="227">
        <f t="shared" ca="1" si="57"/>
        <v>0.98462961988304099</v>
      </c>
      <c r="HS27" s="227">
        <f t="shared" ca="1" si="58"/>
        <v>0.98462961988304099</v>
      </c>
      <c r="HT27" s="227">
        <f t="shared" ca="1" si="58"/>
        <v>0.98462961988304099</v>
      </c>
      <c r="HU27" s="227">
        <f t="shared" ca="1" si="58"/>
        <v>0.98462961988304099</v>
      </c>
      <c r="HV27" s="227">
        <f t="shared" ca="1" si="58"/>
        <v>0.98462961988304099</v>
      </c>
      <c r="HW27" s="227">
        <f t="shared" ca="1" si="58"/>
        <v>0.98462961988304099</v>
      </c>
      <c r="HX27" s="227">
        <f t="shared" ca="1" si="58"/>
        <v>0.98462961988304099</v>
      </c>
      <c r="HY27" s="227">
        <f t="shared" ca="1" si="58"/>
        <v>0.98462961988304099</v>
      </c>
      <c r="HZ27" s="227">
        <f t="shared" ca="1" si="58"/>
        <v>0.98462961988304099</v>
      </c>
      <c r="IA27" s="227">
        <f t="shared" ca="1" si="58"/>
        <v>0.98462961988304099</v>
      </c>
      <c r="IB27" s="227">
        <f t="shared" ca="1" si="58"/>
        <v>0.98462961988304099</v>
      </c>
      <c r="IC27" s="227">
        <f t="shared" ca="1" si="58"/>
        <v>0.98462961988304099</v>
      </c>
      <c r="ID27" s="227">
        <f t="shared" ca="1" si="58"/>
        <v>0.98462961988304099</v>
      </c>
      <c r="IE27" s="227">
        <f t="shared" ca="1" si="58"/>
        <v>0.98462961988304099</v>
      </c>
      <c r="IF27" s="227">
        <f t="shared" ca="1" si="58"/>
        <v>0.98462961988304099</v>
      </c>
      <c r="IG27" s="227">
        <f t="shared" ca="1" si="58"/>
        <v>0.98462961988304099</v>
      </c>
      <c r="IH27" s="227">
        <f t="shared" ca="1" si="58"/>
        <v>0.98462961988304099</v>
      </c>
      <c r="II27" s="229"/>
      <c r="IJ27" s="229"/>
      <c r="IK27" s="229"/>
      <c r="IL27" s="229"/>
      <c r="IM27" s="229"/>
      <c r="IN27" s="229"/>
    </row>
    <row r="28" spans="1:248" s="230" customFormat="1" x14ac:dyDescent="0.3">
      <c r="A28" s="226">
        <f t="shared" si="59"/>
        <v>128</v>
      </c>
      <c r="B28" s="227" cm="1">
        <f t="array" aca="1" ref="B28" ca="1">INDIRECT("'Cronograma de Desembolso'!"&amp;ADDRESS(8,A28+2))</f>
        <v>112.24777666666667</v>
      </c>
      <c r="C28" s="228">
        <f t="shared" si="43"/>
        <v>0</v>
      </c>
      <c r="D28" s="227">
        <f t="shared" si="43"/>
        <v>0</v>
      </c>
      <c r="E28" s="227">
        <f t="shared" si="43"/>
        <v>0</v>
      </c>
      <c r="F28" s="227">
        <f t="shared" si="43"/>
        <v>0</v>
      </c>
      <c r="G28" s="227">
        <f t="shared" si="43"/>
        <v>0</v>
      </c>
      <c r="H28" s="227">
        <f t="shared" si="43"/>
        <v>0</v>
      </c>
      <c r="I28" s="227">
        <f t="shared" si="43"/>
        <v>0</v>
      </c>
      <c r="J28" s="227">
        <f t="shared" si="43"/>
        <v>0</v>
      </c>
      <c r="K28" s="227">
        <f t="shared" si="43"/>
        <v>0</v>
      </c>
      <c r="L28" s="227">
        <f t="shared" si="43"/>
        <v>0</v>
      </c>
      <c r="M28" s="227">
        <f t="shared" si="43"/>
        <v>0</v>
      </c>
      <c r="N28" s="227">
        <f t="shared" si="43"/>
        <v>0</v>
      </c>
      <c r="O28" s="227">
        <f t="shared" si="43"/>
        <v>0</v>
      </c>
      <c r="P28" s="227">
        <f t="shared" si="43"/>
        <v>0</v>
      </c>
      <c r="Q28" s="227">
        <f t="shared" si="43"/>
        <v>0</v>
      </c>
      <c r="R28" s="227">
        <f t="shared" si="43"/>
        <v>0</v>
      </c>
      <c r="S28" s="227">
        <f t="shared" si="44"/>
        <v>0</v>
      </c>
      <c r="T28" s="227">
        <f t="shared" si="44"/>
        <v>0</v>
      </c>
      <c r="U28" s="227">
        <f t="shared" si="44"/>
        <v>0</v>
      </c>
      <c r="V28" s="227">
        <f t="shared" si="44"/>
        <v>0</v>
      </c>
      <c r="W28" s="227">
        <f t="shared" si="44"/>
        <v>0</v>
      </c>
      <c r="X28" s="227">
        <f t="shared" si="44"/>
        <v>0</v>
      </c>
      <c r="Y28" s="227">
        <f t="shared" si="44"/>
        <v>0</v>
      </c>
      <c r="Z28" s="227">
        <f t="shared" si="44"/>
        <v>0</v>
      </c>
      <c r="AA28" s="227">
        <f t="shared" si="44"/>
        <v>0</v>
      </c>
      <c r="AB28" s="227">
        <f t="shared" si="44"/>
        <v>0</v>
      </c>
      <c r="AC28" s="227">
        <f t="shared" si="44"/>
        <v>0</v>
      </c>
      <c r="AD28" s="227">
        <f t="shared" si="44"/>
        <v>0</v>
      </c>
      <c r="AE28" s="227">
        <f t="shared" si="44"/>
        <v>0</v>
      </c>
      <c r="AF28" s="227">
        <f t="shared" si="44"/>
        <v>0</v>
      </c>
      <c r="AG28" s="227">
        <f t="shared" si="44"/>
        <v>0</v>
      </c>
      <c r="AH28" s="227">
        <f t="shared" si="44"/>
        <v>0</v>
      </c>
      <c r="AI28" s="227">
        <f t="shared" si="45"/>
        <v>0</v>
      </c>
      <c r="AJ28" s="227">
        <f t="shared" si="45"/>
        <v>0</v>
      </c>
      <c r="AK28" s="227">
        <f t="shared" si="45"/>
        <v>0</v>
      </c>
      <c r="AL28" s="227">
        <f t="shared" si="45"/>
        <v>0</v>
      </c>
      <c r="AM28" s="227">
        <f t="shared" si="45"/>
        <v>0</v>
      </c>
      <c r="AN28" s="227">
        <f t="shared" si="45"/>
        <v>0</v>
      </c>
      <c r="AO28" s="227">
        <f t="shared" si="45"/>
        <v>0</v>
      </c>
      <c r="AP28" s="227">
        <f t="shared" si="45"/>
        <v>0</v>
      </c>
      <c r="AQ28" s="227">
        <f t="shared" si="45"/>
        <v>0</v>
      </c>
      <c r="AR28" s="227">
        <f t="shared" si="45"/>
        <v>0</v>
      </c>
      <c r="AS28" s="227">
        <f t="shared" si="45"/>
        <v>0</v>
      </c>
      <c r="AT28" s="227">
        <f t="shared" si="45"/>
        <v>0</v>
      </c>
      <c r="AU28" s="227">
        <f t="shared" si="45"/>
        <v>0</v>
      </c>
      <c r="AV28" s="227">
        <f t="shared" si="45"/>
        <v>0</v>
      </c>
      <c r="AW28" s="227">
        <f t="shared" si="45"/>
        <v>0</v>
      </c>
      <c r="AX28" s="227">
        <f t="shared" si="45"/>
        <v>0</v>
      </c>
      <c r="AY28" s="227">
        <f t="shared" si="46"/>
        <v>0</v>
      </c>
      <c r="AZ28" s="227">
        <f t="shared" si="46"/>
        <v>0</v>
      </c>
      <c r="BA28" s="227">
        <f t="shared" si="46"/>
        <v>0</v>
      </c>
      <c r="BB28" s="227">
        <f t="shared" si="46"/>
        <v>0</v>
      </c>
      <c r="BC28" s="227">
        <f t="shared" si="46"/>
        <v>0</v>
      </c>
      <c r="BD28" s="227">
        <f t="shared" si="46"/>
        <v>0</v>
      </c>
      <c r="BE28" s="227">
        <f t="shared" si="46"/>
        <v>0</v>
      </c>
      <c r="BF28" s="227">
        <f t="shared" si="46"/>
        <v>0</v>
      </c>
      <c r="BG28" s="227">
        <f t="shared" si="46"/>
        <v>0</v>
      </c>
      <c r="BH28" s="227">
        <f t="shared" si="46"/>
        <v>0</v>
      </c>
      <c r="BI28" s="227">
        <f t="shared" si="46"/>
        <v>0</v>
      </c>
      <c r="BJ28" s="227">
        <f t="shared" si="46"/>
        <v>0</v>
      </c>
      <c r="BK28" s="227">
        <f t="shared" si="46"/>
        <v>0</v>
      </c>
      <c r="BL28" s="227">
        <f t="shared" si="46"/>
        <v>0</v>
      </c>
      <c r="BM28" s="227">
        <f t="shared" si="46"/>
        <v>0</v>
      </c>
      <c r="BN28" s="227">
        <f t="shared" si="46"/>
        <v>0</v>
      </c>
      <c r="BO28" s="227">
        <f t="shared" si="47"/>
        <v>0</v>
      </c>
      <c r="BP28" s="227">
        <f t="shared" si="47"/>
        <v>0</v>
      </c>
      <c r="BQ28" s="227">
        <f t="shared" si="47"/>
        <v>0</v>
      </c>
      <c r="BR28" s="227">
        <f t="shared" si="47"/>
        <v>0</v>
      </c>
      <c r="BS28" s="227">
        <f t="shared" si="47"/>
        <v>0</v>
      </c>
      <c r="BT28" s="227">
        <f t="shared" si="47"/>
        <v>0</v>
      </c>
      <c r="BU28" s="227">
        <f t="shared" si="47"/>
        <v>0</v>
      </c>
      <c r="BV28" s="227">
        <f t="shared" si="47"/>
        <v>0</v>
      </c>
      <c r="BW28" s="227">
        <f t="shared" si="47"/>
        <v>0</v>
      </c>
      <c r="BX28" s="227">
        <f t="shared" si="47"/>
        <v>0</v>
      </c>
      <c r="BY28" s="227">
        <f t="shared" si="47"/>
        <v>0</v>
      </c>
      <c r="BZ28" s="227">
        <f t="shared" si="47"/>
        <v>0</v>
      </c>
      <c r="CA28" s="227">
        <f t="shared" si="47"/>
        <v>0</v>
      </c>
      <c r="CB28" s="227">
        <f t="shared" si="47"/>
        <v>0</v>
      </c>
      <c r="CC28" s="227">
        <f t="shared" si="47"/>
        <v>0</v>
      </c>
      <c r="CD28" s="227">
        <f t="shared" si="47"/>
        <v>0</v>
      </c>
      <c r="CE28" s="227">
        <f t="shared" si="48"/>
        <v>0</v>
      </c>
      <c r="CF28" s="227">
        <f t="shared" si="48"/>
        <v>0</v>
      </c>
      <c r="CG28" s="227">
        <f t="shared" si="48"/>
        <v>0</v>
      </c>
      <c r="CH28" s="227">
        <f t="shared" si="48"/>
        <v>0</v>
      </c>
      <c r="CI28" s="227">
        <f t="shared" si="48"/>
        <v>0</v>
      </c>
      <c r="CJ28" s="227">
        <f t="shared" si="48"/>
        <v>0</v>
      </c>
      <c r="CK28" s="227">
        <f t="shared" si="48"/>
        <v>0</v>
      </c>
      <c r="CL28" s="227">
        <f t="shared" si="48"/>
        <v>0</v>
      </c>
      <c r="CM28" s="227">
        <f t="shared" si="48"/>
        <v>0</v>
      </c>
      <c r="CN28" s="227">
        <f t="shared" si="48"/>
        <v>0</v>
      </c>
      <c r="CO28" s="227">
        <f t="shared" si="48"/>
        <v>0</v>
      </c>
      <c r="CP28" s="227">
        <f t="shared" si="48"/>
        <v>0</v>
      </c>
      <c r="CQ28" s="227">
        <f t="shared" si="48"/>
        <v>0</v>
      </c>
      <c r="CR28" s="227">
        <f t="shared" si="48"/>
        <v>0</v>
      </c>
      <c r="CS28" s="227">
        <f t="shared" si="48"/>
        <v>0</v>
      </c>
      <c r="CT28" s="227">
        <f t="shared" si="48"/>
        <v>0</v>
      </c>
      <c r="CU28" s="227">
        <f t="shared" si="49"/>
        <v>0</v>
      </c>
      <c r="CV28" s="227">
        <f t="shared" si="49"/>
        <v>0</v>
      </c>
      <c r="CW28" s="227">
        <f t="shared" si="49"/>
        <v>0</v>
      </c>
      <c r="CX28" s="227">
        <f t="shared" si="49"/>
        <v>0</v>
      </c>
      <c r="CY28" s="227">
        <f t="shared" si="49"/>
        <v>0</v>
      </c>
      <c r="CZ28" s="227">
        <f t="shared" si="49"/>
        <v>0</v>
      </c>
      <c r="DA28" s="227">
        <f t="shared" si="49"/>
        <v>0</v>
      </c>
      <c r="DB28" s="227">
        <f t="shared" si="49"/>
        <v>0</v>
      </c>
      <c r="DC28" s="227">
        <f t="shared" si="49"/>
        <v>0</v>
      </c>
      <c r="DD28" s="227">
        <f t="shared" si="49"/>
        <v>0</v>
      </c>
      <c r="DE28" s="227">
        <f t="shared" si="49"/>
        <v>0</v>
      </c>
      <c r="DF28" s="227">
        <f t="shared" si="49"/>
        <v>0</v>
      </c>
      <c r="DG28" s="227">
        <f t="shared" si="49"/>
        <v>0</v>
      </c>
      <c r="DH28" s="227">
        <f t="shared" si="49"/>
        <v>0</v>
      </c>
      <c r="DI28" s="227">
        <f t="shared" si="49"/>
        <v>0</v>
      </c>
      <c r="DJ28" s="227">
        <f t="shared" si="49"/>
        <v>0</v>
      </c>
      <c r="DK28" s="227">
        <f t="shared" si="50"/>
        <v>0</v>
      </c>
      <c r="DL28" s="227">
        <f t="shared" si="50"/>
        <v>0</v>
      </c>
      <c r="DM28" s="227">
        <f t="shared" si="50"/>
        <v>0</v>
      </c>
      <c r="DN28" s="227">
        <f t="shared" si="50"/>
        <v>0</v>
      </c>
      <c r="DO28" s="227">
        <f t="shared" si="50"/>
        <v>0</v>
      </c>
      <c r="DP28" s="227">
        <f t="shared" si="50"/>
        <v>0</v>
      </c>
      <c r="DQ28" s="227">
        <f t="shared" si="50"/>
        <v>0</v>
      </c>
      <c r="DR28" s="227">
        <f t="shared" si="50"/>
        <v>0</v>
      </c>
      <c r="DS28" s="227">
        <f t="shared" si="50"/>
        <v>0</v>
      </c>
      <c r="DT28" s="227">
        <f t="shared" si="50"/>
        <v>0</v>
      </c>
      <c r="DU28" s="227">
        <f t="shared" si="50"/>
        <v>0</v>
      </c>
      <c r="DV28" s="227">
        <f t="shared" si="50"/>
        <v>0</v>
      </c>
      <c r="DW28" s="227">
        <f t="shared" si="50"/>
        <v>0</v>
      </c>
      <c r="DX28" s="227">
        <f t="shared" si="50"/>
        <v>0</v>
      </c>
      <c r="DY28" s="227">
        <f t="shared" si="50"/>
        <v>0</v>
      </c>
      <c r="DZ28" s="227">
        <f t="shared" ca="1" si="50"/>
        <v>0.99334315634218284</v>
      </c>
      <c r="EA28" s="227">
        <f t="shared" ca="1" si="51"/>
        <v>0.99334315634218284</v>
      </c>
      <c r="EB28" s="227">
        <f t="shared" ca="1" si="51"/>
        <v>0.99334315634218284</v>
      </c>
      <c r="EC28" s="227">
        <f t="shared" ca="1" si="51"/>
        <v>0.99334315634218284</v>
      </c>
      <c r="ED28" s="227">
        <f t="shared" ca="1" si="51"/>
        <v>0.99334315634218284</v>
      </c>
      <c r="EE28" s="227">
        <f t="shared" ca="1" si="51"/>
        <v>0.99334315634218284</v>
      </c>
      <c r="EF28" s="227">
        <f t="shared" ca="1" si="51"/>
        <v>0.99334315634218284</v>
      </c>
      <c r="EG28" s="227">
        <f t="shared" ca="1" si="51"/>
        <v>0.99334315634218284</v>
      </c>
      <c r="EH28" s="227">
        <f t="shared" ca="1" si="51"/>
        <v>0.99334315634218284</v>
      </c>
      <c r="EI28" s="227">
        <f t="shared" ca="1" si="51"/>
        <v>0.99334315634218284</v>
      </c>
      <c r="EJ28" s="227">
        <f t="shared" ca="1" si="51"/>
        <v>0.99334315634218284</v>
      </c>
      <c r="EK28" s="227">
        <f t="shared" ca="1" si="51"/>
        <v>0.99334315634218284</v>
      </c>
      <c r="EL28" s="227">
        <f t="shared" ca="1" si="51"/>
        <v>0.99334315634218284</v>
      </c>
      <c r="EM28" s="227">
        <f t="shared" ca="1" si="51"/>
        <v>0.99334315634218284</v>
      </c>
      <c r="EN28" s="227">
        <f t="shared" ca="1" si="51"/>
        <v>0.99334315634218284</v>
      </c>
      <c r="EO28" s="227">
        <f t="shared" ca="1" si="51"/>
        <v>0.99334315634218284</v>
      </c>
      <c r="EP28" s="227">
        <f t="shared" ca="1" si="51"/>
        <v>0.99334315634218284</v>
      </c>
      <c r="EQ28" s="227">
        <f t="shared" ca="1" si="52"/>
        <v>0.99334315634218284</v>
      </c>
      <c r="ER28" s="227">
        <f t="shared" ca="1" si="52"/>
        <v>0.99334315634218284</v>
      </c>
      <c r="ES28" s="227">
        <f t="shared" ca="1" si="52"/>
        <v>0.99334315634218284</v>
      </c>
      <c r="ET28" s="227">
        <f t="shared" ca="1" si="52"/>
        <v>0.99334315634218284</v>
      </c>
      <c r="EU28" s="227">
        <f t="shared" ca="1" si="52"/>
        <v>0.99334315634218284</v>
      </c>
      <c r="EV28" s="227">
        <f t="shared" ca="1" si="52"/>
        <v>0.99334315634218284</v>
      </c>
      <c r="EW28" s="227">
        <f t="shared" ca="1" si="52"/>
        <v>0.99334315634218284</v>
      </c>
      <c r="EX28" s="227">
        <f t="shared" ca="1" si="52"/>
        <v>0.99334315634218284</v>
      </c>
      <c r="EY28" s="227">
        <f t="shared" ca="1" si="52"/>
        <v>0.99334315634218284</v>
      </c>
      <c r="EZ28" s="227">
        <f t="shared" ca="1" si="52"/>
        <v>0.99334315634218284</v>
      </c>
      <c r="FA28" s="227">
        <f t="shared" ca="1" si="52"/>
        <v>0.99334315634218284</v>
      </c>
      <c r="FB28" s="227">
        <f t="shared" ca="1" si="52"/>
        <v>0.99334315634218284</v>
      </c>
      <c r="FC28" s="227">
        <f t="shared" ca="1" si="52"/>
        <v>0.99334315634218284</v>
      </c>
      <c r="FD28" s="227">
        <f t="shared" ca="1" si="52"/>
        <v>0.99334315634218284</v>
      </c>
      <c r="FE28" s="227">
        <f t="shared" ca="1" si="52"/>
        <v>0.99334315634218284</v>
      </c>
      <c r="FF28" s="227">
        <f t="shared" ca="1" si="52"/>
        <v>0.99334315634218284</v>
      </c>
      <c r="FG28" s="227">
        <f t="shared" ca="1" si="53"/>
        <v>0.99334315634218284</v>
      </c>
      <c r="FH28" s="227">
        <f t="shared" ca="1" si="53"/>
        <v>0.99334315634218284</v>
      </c>
      <c r="FI28" s="227">
        <f t="shared" ca="1" si="53"/>
        <v>0.99334315634218284</v>
      </c>
      <c r="FJ28" s="227">
        <f t="shared" ca="1" si="53"/>
        <v>0.99334315634218284</v>
      </c>
      <c r="FK28" s="227">
        <f t="shared" ca="1" si="53"/>
        <v>0.99334315634218284</v>
      </c>
      <c r="FL28" s="227">
        <f t="shared" ca="1" si="53"/>
        <v>0.99334315634218284</v>
      </c>
      <c r="FM28" s="227">
        <f t="shared" ca="1" si="53"/>
        <v>0.99334315634218284</v>
      </c>
      <c r="FN28" s="227">
        <f t="shared" ca="1" si="53"/>
        <v>0.99334315634218284</v>
      </c>
      <c r="FO28" s="227">
        <f t="shared" ca="1" si="53"/>
        <v>0.99334315634218284</v>
      </c>
      <c r="FP28" s="227">
        <f t="shared" ca="1" si="53"/>
        <v>0.99334315634218284</v>
      </c>
      <c r="FQ28" s="227">
        <f t="shared" ca="1" si="53"/>
        <v>0.99334315634218284</v>
      </c>
      <c r="FR28" s="227">
        <f t="shared" ca="1" si="53"/>
        <v>0.99334315634218284</v>
      </c>
      <c r="FS28" s="227">
        <f t="shared" ca="1" si="53"/>
        <v>0.99334315634218284</v>
      </c>
      <c r="FT28" s="227">
        <f t="shared" ca="1" si="53"/>
        <v>0.99334315634218284</v>
      </c>
      <c r="FU28" s="227">
        <f t="shared" ca="1" si="53"/>
        <v>0.99334315634218284</v>
      </c>
      <c r="FV28" s="227">
        <f t="shared" ca="1" si="53"/>
        <v>0.99334315634218284</v>
      </c>
      <c r="FW28" s="227">
        <f t="shared" ca="1" si="54"/>
        <v>0.99334315634218284</v>
      </c>
      <c r="FX28" s="227">
        <f t="shared" ca="1" si="54"/>
        <v>0.99334315634218284</v>
      </c>
      <c r="FY28" s="227">
        <f t="shared" ca="1" si="54"/>
        <v>0.99334315634218284</v>
      </c>
      <c r="FZ28" s="227">
        <f t="shared" ca="1" si="54"/>
        <v>0.99334315634218284</v>
      </c>
      <c r="GA28" s="227">
        <f t="shared" ca="1" si="54"/>
        <v>0.99334315634218284</v>
      </c>
      <c r="GB28" s="227">
        <f t="shared" ca="1" si="54"/>
        <v>0.99334315634218284</v>
      </c>
      <c r="GC28" s="227">
        <f t="shared" ca="1" si="54"/>
        <v>0.99334315634218284</v>
      </c>
      <c r="GD28" s="227">
        <f t="shared" ca="1" si="54"/>
        <v>0.99334315634218284</v>
      </c>
      <c r="GE28" s="227">
        <f t="shared" ca="1" si="54"/>
        <v>0.99334315634218284</v>
      </c>
      <c r="GF28" s="227">
        <f t="shared" ca="1" si="54"/>
        <v>0.99334315634218284</v>
      </c>
      <c r="GG28" s="227">
        <f t="shared" ca="1" si="54"/>
        <v>0.99334315634218284</v>
      </c>
      <c r="GH28" s="227">
        <f t="shared" ca="1" si="54"/>
        <v>0.99334315634218284</v>
      </c>
      <c r="GI28" s="227">
        <f t="shared" ca="1" si="54"/>
        <v>0.99334315634218284</v>
      </c>
      <c r="GJ28" s="227">
        <f t="shared" ca="1" si="54"/>
        <v>0.99334315634218284</v>
      </c>
      <c r="GK28" s="227">
        <f t="shared" ca="1" si="54"/>
        <v>0.99334315634218284</v>
      </c>
      <c r="GL28" s="227">
        <f t="shared" ca="1" si="54"/>
        <v>0.99334315634218284</v>
      </c>
      <c r="GM28" s="227">
        <f t="shared" ca="1" si="55"/>
        <v>0.99334315634218284</v>
      </c>
      <c r="GN28" s="227">
        <f t="shared" ca="1" si="55"/>
        <v>0.99334315634218284</v>
      </c>
      <c r="GO28" s="227">
        <f t="shared" ca="1" si="55"/>
        <v>0.99334315634218284</v>
      </c>
      <c r="GP28" s="227">
        <f t="shared" ca="1" si="55"/>
        <v>0.99334315634218284</v>
      </c>
      <c r="GQ28" s="227">
        <f t="shared" ca="1" si="55"/>
        <v>0.99334315634218284</v>
      </c>
      <c r="GR28" s="227">
        <f t="shared" ca="1" si="55"/>
        <v>0.99334315634218284</v>
      </c>
      <c r="GS28" s="227">
        <f t="shared" ca="1" si="55"/>
        <v>0.99334315634218284</v>
      </c>
      <c r="GT28" s="227">
        <f t="shared" ca="1" si="55"/>
        <v>0.99334315634218284</v>
      </c>
      <c r="GU28" s="227">
        <f t="shared" ca="1" si="55"/>
        <v>0.99334315634218284</v>
      </c>
      <c r="GV28" s="227">
        <f t="shared" ca="1" si="55"/>
        <v>0.99334315634218284</v>
      </c>
      <c r="GW28" s="227">
        <f t="shared" ca="1" si="55"/>
        <v>0.99334315634218284</v>
      </c>
      <c r="GX28" s="227">
        <f t="shared" ca="1" si="55"/>
        <v>0.99334315634218284</v>
      </c>
      <c r="GY28" s="227">
        <f t="shared" ca="1" si="55"/>
        <v>0.99334315634218284</v>
      </c>
      <c r="GZ28" s="227">
        <f t="shared" ca="1" si="55"/>
        <v>0.99334315634218284</v>
      </c>
      <c r="HA28" s="227">
        <f t="shared" ca="1" si="55"/>
        <v>0.99334315634218284</v>
      </c>
      <c r="HB28" s="227">
        <f t="shared" ca="1" si="56"/>
        <v>0.99334315634218284</v>
      </c>
      <c r="HC28" s="227">
        <f t="shared" ca="1" si="56"/>
        <v>0.99334315634218284</v>
      </c>
      <c r="HD28" s="227">
        <f t="shared" ca="1" si="56"/>
        <v>0.99334315634218284</v>
      </c>
      <c r="HE28" s="227">
        <f t="shared" ca="1" si="56"/>
        <v>0.99334315634218284</v>
      </c>
      <c r="HF28" s="227">
        <f t="shared" ca="1" si="56"/>
        <v>0.99334315634218284</v>
      </c>
      <c r="HG28" s="227">
        <f t="shared" ca="1" si="56"/>
        <v>0.99334315634218284</v>
      </c>
      <c r="HH28" s="227">
        <f t="shared" ca="1" si="56"/>
        <v>0.99334315634218284</v>
      </c>
      <c r="HI28" s="227">
        <f t="shared" ca="1" si="56"/>
        <v>0.99334315634218284</v>
      </c>
      <c r="HJ28" s="227">
        <f t="shared" ca="1" si="56"/>
        <v>0.99334315634218284</v>
      </c>
      <c r="HK28" s="227">
        <f t="shared" ca="1" si="56"/>
        <v>0.99334315634218284</v>
      </c>
      <c r="HL28" s="227">
        <f t="shared" ca="1" si="56"/>
        <v>0.99334315634218284</v>
      </c>
      <c r="HM28" s="227">
        <f t="shared" ca="1" si="56"/>
        <v>0.99334315634218284</v>
      </c>
      <c r="HN28" s="227">
        <f t="shared" ca="1" si="56"/>
        <v>0.99334315634218284</v>
      </c>
      <c r="HO28" s="227">
        <f t="shared" ca="1" si="56"/>
        <v>0.99334315634218284</v>
      </c>
      <c r="HP28" s="227">
        <f t="shared" ca="1" si="56"/>
        <v>0.99334315634218284</v>
      </c>
      <c r="HQ28" s="227">
        <f t="shared" ref="HQ28:IF32" ca="1" si="60">IF(HQ$7&lt;$A28,0,IFERROR($B28/(20*12-$A28+1),0))</f>
        <v>0.99334315634218284</v>
      </c>
      <c r="HR28" s="227">
        <f t="shared" ca="1" si="60"/>
        <v>0.99334315634218284</v>
      </c>
      <c r="HS28" s="227">
        <f t="shared" ca="1" si="60"/>
        <v>0.99334315634218284</v>
      </c>
      <c r="HT28" s="227">
        <f t="shared" ca="1" si="60"/>
        <v>0.99334315634218284</v>
      </c>
      <c r="HU28" s="227">
        <f t="shared" ca="1" si="60"/>
        <v>0.99334315634218284</v>
      </c>
      <c r="HV28" s="227">
        <f t="shared" ca="1" si="60"/>
        <v>0.99334315634218284</v>
      </c>
      <c r="HW28" s="227">
        <f t="shared" ca="1" si="60"/>
        <v>0.99334315634218284</v>
      </c>
      <c r="HX28" s="227">
        <f t="shared" ca="1" si="60"/>
        <v>0.99334315634218284</v>
      </c>
      <c r="HY28" s="227">
        <f t="shared" ca="1" si="60"/>
        <v>0.99334315634218284</v>
      </c>
      <c r="HZ28" s="227">
        <f t="shared" ca="1" si="60"/>
        <v>0.99334315634218284</v>
      </c>
      <c r="IA28" s="227">
        <f t="shared" ca="1" si="60"/>
        <v>0.99334315634218284</v>
      </c>
      <c r="IB28" s="227">
        <f t="shared" ca="1" si="60"/>
        <v>0.99334315634218284</v>
      </c>
      <c r="IC28" s="227">
        <f t="shared" ca="1" si="60"/>
        <v>0.99334315634218284</v>
      </c>
      <c r="ID28" s="227">
        <f t="shared" ca="1" si="60"/>
        <v>0.99334315634218284</v>
      </c>
      <c r="IE28" s="227">
        <f t="shared" ca="1" si="60"/>
        <v>0.99334315634218284</v>
      </c>
      <c r="IF28" s="227">
        <f t="shared" ca="1" si="60"/>
        <v>0.99334315634218284</v>
      </c>
      <c r="IG28" s="227">
        <f t="shared" ca="1" si="58"/>
        <v>0.99334315634218284</v>
      </c>
      <c r="IH28" s="227">
        <f t="shared" ca="1" si="58"/>
        <v>0.99334315634218284</v>
      </c>
      <c r="II28" s="229"/>
      <c r="IJ28" s="229"/>
      <c r="IK28" s="229"/>
      <c r="IL28" s="229"/>
      <c r="IM28" s="229"/>
      <c r="IN28" s="229"/>
    </row>
    <row r="29" spans="1:248" s="230" customFormat="1" x14ac:dyDescent="0.3">
      <c r="A29" s="226">
        <f t="shared" si="59"/>
        <v>129</v>
      </c>
      <c r="B29" s="227" cm="1">
        <f t="array" aca="1" ref="B29" ca="1">INDIRECT("'Cronograma de Desembolso'!"&amp;ADDRESS(8,A29+2))</f>
        <v>112.24777666666667</v>
      </c>
      <c r="C29" s="228">
        <f t="shared" si="43"/>
        <v>0</v>
      </c>
      <c r="D29" s="227">
        <f t="shared" si="43"/>
        <v>0</v>
      </c>
      <c r="E29" s="227">
        <f t="shared" si="43"/>
        <v>0</v>
      </c>
      <c r="F29" s="227">
        <f t="shared" si="43"/>
        <v>0</v>
      </c>
      <c r="G29" s="227">
        <f t="shared" si="43"/>
        <v>0</v>
      </c>
      <c r="H29" s="227">
        <f t="shared" si="43"/>
        <v>0</v>
      </c>
      <c r="I29" s="227">
        <f t="shared" si="43"/>
        <v>0</v>
      </c>
      <c r="J29" s="227">
        <f t="shared" si="43"/>
        <v>0</v>
      </c>
      <c r="K29" s="227">
        <f t="shared" si="43"/>
        <v>0</v>
      </c>
      <c r="L29" s="227">
        <f t="shared" si="43"/>
        <v>0</v>
      </c>
      <c r="M29" s="227">
        <f t="shared" si="43"/>
        <v>0</v>
      </c>
      <c r="N29" s="227">
        <f t="shared" si="43"/>
        <v>0</v>
      </c>
      <c r="O29" s="227">
        <f t="shared" si="43"/>
        <v>0</v>
      </c>
      <c r="P29" s="227">
        <f t="shared" si="43"/>
        <v>0</v>
      </c>
      <c r="Q29" s="227">
        <f t="shared" si="43"/>
        <v>0</v>
      </c>
      <c r="R29" s="227">
        <f t="shared" ref="R29" si="61">IF(R$7&lt;$A29,0,IFERROR($B29/(20*12-$A29+1),0))</f>
        <v>0</v>
      </c>
      <c r="S29" s="227">
        <f t="shared" si="44"/>
        <v>0</v>
      </c>
      <c r="T29" s="227">
        <f t="shared" si="44"/>
        <v>0</v>
      </c>
      <c r="U29" s="227">
        <f t="shared" si="44"/>
        <v>0</v>
      </c>
      <c r="V29" s="227">
        <f t="shared" si="44"/>
        <v>0</v>
      </c>
      <c r="W29" s="227">
        <f t="shared" si="44"/>
        <v>0</v>
      </c>
      <c r="X29" s="227">
        <f t="shared" si="44"/>
        <v>0</v>
      </c>
      <c r="Y29" s="227">
        <f t="shared" si="44"/>
        <v>0</v>
      </c>
      <c r="Z29" s="227">
        <f t="shared" si="44"/>
        <v>0</v>
      </c>
      <c r="AA29" s="227">
        <f t="shared" si="44"/>
        <v>0</v>
      </c>
      <c r="AB29" s="227">
        <f t="shared" si="44"/>
        <v>0</v>
      </c>
      <c r="AC29" s="227">
        <f t="shared" si="44"/>
        <v>0</v>
      </c>
      <c r="AD29" s="227">
        <f t="shared" si="44"/>
        <v>0</v>
      </c>
      <c r="AE29" s="227">
        <f t="shared" si="44"/>
        <v>0</v>
      </c>
      <c r="AF29" s="227">
        <f t="shared" si="44"/>
        <v>0</v>
      </c>
      <c r="AG29" s="227">
        <f t="shared" si="44"/>
        <v>0</v>
      </c>
      <c r="AH29" s="227">
        <f t="shared" ref="AH29" si="62">IF(AH$7&lt;$A29,0,IFERROR($B29/(20*12-$A29+1),0))</f>
        <v>0</v>
      </c>
      <c r="AI29" s="227">
        <f t="shared" si="45"/>
        <v>0</v>
      </c>
      <c r="AJ29" s="227">
        <f t="shared" si="45"/>
        <v>0</v>
      </c>
      <c r="AK29" s="227">
        <f t="shared" si="45"/>
        <v>0</v>
      </c>
      <c r="AL29" s="227">
        <f t="shared" si="45"/>
        <v>0</v>
      </c>
      <c r="AM29" s="227">
        <f t="shared" si="45"/>
        <v>0</v>
      </c>
      <c r="AN29" s="227">
        <f t="shared" si="45"/>
        <v>0</v>
      </c>
      <c r="AO29" s="227">
        <f t="shared" si="45"/>
        <v>0</v>
      </c>
      <c r="AP29" s="227">
        <f t="shared" si="45"/>
        <v>0</v>
      </c>
      <c r="AQ29" s="227">
        <f t="shared" si="45"/>
        <v>0</v>
      </c>
      <c r="AR29" s="227">
        <f t="shared" si="45"/>
        <v>0</v>
      </c>
      <c r="AS29" s="227">
        <f t="shared" si="45"/>
        <v>0</v>
      </c>
      <c r="AT29" s="227">
        <f t="shared" si="45"/>
        <v>0</v>
      </c>
      <c r="AU29" s="227">
        <f t="shared" si="45"/>
        <v>0</v>
      </c>
      <c r="AV29" s="227">
        <f t="shared" si="45"/>
        <v>0</v>
      </c>
      <c r="AW29" s="227">
        <f t="shared" si="45"/>
        <v>0</v>
      </c>
      <c r="AX29" s="227">
        <f t="shared" ref="AX29" si="63">IF(AX$7&lt;$A29,0,IFERROR($B29/(20*12-$A29+1),0))</f>
        <v>0</v>
      </c>
      <c r="AY29" s="227">
        <f t="shared" si="46"/>
        <v>0</v>
      </c>
      <c r="AZ29" s="227">
        <f t="shared" si="46"/>
        <v>0</v>
      </c>
      <c r="BA29" s="227">
        <f t="shared" si="46"/>
        <v>0</v>
      </c>
      <c r="BB29" s="227">
        <f t="shared" si="46"/>
        <v>0</v>
      </c>
      <c r="BC29" s="227">
        <f t="shared" si="46"/>
        <v>0</v>
      </c>
      <c r="BD29" s="227">
        <f t="shared" si="46"/>
        <v>0</v>
      </c>
      <c r="BE29" s="227">
        <f t="shared" si="46"/>
        <v>0</v>
      </c>
      <c r="BF29" s="227">
        <f t="shared" si="46"/>
        <v>0</v>
      </c>
      <c r="BG29" s="227">
        <f t="shared" si="46"/>
        <v>0</v>
      </c>
      <c r="BH29" s="227">
        <f t="shared" si="46"/>
        <v>0</v>
      </c>
      <c r="BI29" s="227">
        <f t="shared" si="46"/>
        <v>0</v>
      </c>
      <c r="BJ29" s="227">
        <f t="shared" si="46"/>
        <v>0</v>
      </c>
      <c r="BK29" s="227">
        <f t="shared" si="46"/>
        <v>0</v>
      </c>
      <c r="BL29" s="227">
        <f t="shared" si="46"/>
        <v>0</v>
      </c>
      <c r="BM29" s="227">
        <f t="shared" si="46"/>
        <v>0</v>
      </c>
      <c r="BN29" s="227">
        <f t="shared" ref="BN29" si="64">IF(BN$7&lt;$A29,0,IFERROR($B29/(20*12-$A29+1),0))</f>
        <v>0</v>
      </c>
      <c r="BO29" s="227">
        <f t="shared" si="47"/>
        <v>0</v>
      </c>
      <c r="BP29" s="227">
        <f t="shared" si="47"/>
        <v>0</v>
      </c>
      <c r="BQ29" s="227">
        <f t="shared" si="47"/>
        <v>0</v>
      </c>
      <c r="BR29" s="227">
        <f t="shared" si="47"/>
        <v>0</v>
      </c>
      <c r="BS29" s="227">
        <f t="shared" si="47"/>
        <v>0</v>
      </c>
      <c r="BT29" s="227">
        <f t="shared" si="47"/>
        <v>0</v>
      </c>
      <c r="BU29" s="227">
        <f t="shared" si="47"/>
        <v>0</v>
      </c>
      <c r="BV29" s="227">
        <f t="shared" si="47"/>
        <v>0</v>
      </c>
      <c r="BW29" s="227">
        <f t="shared" si="47"/>
        <v>0</v>
      </c>
      <c r="BX29" s="227">
        <f t="shared" si="47"/>
        <v>0</v>
      </c>
      <c r="BY29" s="227">
        <f t="shared" si="47"/>
        <v>0</v>
      </c>
      <c r="BZ29" s="227">
        <f t="shared" si="47"/>
        <v>0</v>
      </c>
      <c r="CA29" s="227">
        <f t="shared" si="47"/>
        <v>0</v>
      </c>
      <c r="CB29" s="227">
        <f t="shared" si="47"/>
        <v>0</v>
      </c>
      <c r="CC29" s="227">
        <f t="shared" si="47"/>
        <v>0</v>
      </c>
      <c r="CD29" s="227">
        <f t="shared" ref="CD29" si="65">IF(CD$7&lt;$A29,0,IFERROR($B29/(20*12-$A29+1),0))</f>
        <v>0</v>
      </c>
      <c r="CE29" s="227">
        <f t="shared" si="48"/>
        <v>0</v>
      </c>
      <c r="CF29" s="227">
        <f t="shared" si="48"/>
        <v>0</v>
      </c>
      <c r="CG29" s="227">
        <f t="shared" si="48"/>
        <v>0</v>
      </c>
      <c r="CH29" s="227">
        <f t="shared" si="48"/>
        <v>0</v>
      </c>
      <c r="CI29" s="227">
        <f t="shared" si="48"/>
        <v>0</v>
      </c>
      <c r="CJ29" s="227">
        <f t="shared" si="48"/>
        <v>0</v>
      </c>
      <c r="CK29" s="227">
        <f t="shared" si="48"/>
        <v>0</v>
      </c>
      <c r="CL29" s="227">
        <f t="shared" si="48"/>
        <v>0</v>
      </c>
      <c r="CM29" s="227">
        <f t="shared" si="48"/>
        <v>0</v>
      </c>
      <c r="CN29" s="227">
        <f t="shared" si="48"/>
        <v>0</v>
      </c>
      <c r="CO29" s="227">
        <f t="shared" si="48"/>
        <v>0</v>
      </c>
      <c r="CP29" s="227">
        <f t="shared" si="48"/>
        <v>0</v>
      </c>
      <c r="CQ29" s="227">
        <f t="shared" si="48"/>
        <v>0</v>
      </c>
      <c r="CR29" s="227">
        <f t="shared" si="48"/>
        <v>0</v>
      </c>
      <c r="CS29" s="227">
        <f t="shared" si="48"/>
        <v>0</v>
      </c>
      <c r="CT29" s="227">
        <f t="shared" ref="CT29" si="66">IF(CT$7&lt;$A29,0,IFERROR($B29/(20*12-$A29+1),0))</f>
        <v>0</v>
      </c>
      <c r="CU29" s="227">
        <f t="shared" si="49"/>
        <v>0</v>
      </c>
      <c r="CV29" s="227">
        <f t="shared" si="49"/>
        <v>0</v>
      </c>
      <c r="CW29" s="227">
        <f t="shared" si="49"/>
        <v>0</v>
      </c>
      <c r="CX29" s="227">
        <f t="shared" si="49"/>
        <v>0</v>
      </c>
      <c r="CY29" s="227">
        <f t="shared" si="49"/>
        <v>0</v>
      </c>
      <c r="CZ29" s="227">
        <f t="shared" si="49"/>
        <v>0</v>
      </c>
      <c r="DA29" s="227">
        <f t="shared" si="49"/>
        <v>0</v>
      </c>
      <c r="DB29" s="227">
        <f t="shared" si="49"/>
        <v>0</v>
      </c>
      <c r="DC29" s="227">
        <f t="shared" si="49"/>
        <v>0</v>
      </c>
      <c r="DD29" s="227">
        <f t="shared" si="49"/>
        <v>0</v>
      </c>
      <c r="DE29" s="227">
        <f t="shared" si="49"/>
        <v>0</v>
      </c>
      <c r="DF29" s="227">
        <f t="shared" si="49"/>
        <v>0</v>
      </c>
      <c r="DG29" s="227">
        <f t="shared" si="49"/>
        <v>0</v>
      </c>
      <c r="DH29" s="227">
        <f t="shared" si="49"/>
        <v>0</v>
      </c>
      <c r="DI29" s="227">
        <f t="shared" si="49"/>
        <v>0</v>
      </c>
      <c r="DJ29" s="227">
        <f t="shared" ref="DJ29" si="67">IF(DJ$7&lt;$A29,0,IFERROR($B29/(20*12-$A29+1),0))</f>
        <v>0</v>
      </c>
      <c r="DK29" s="227">
        <f t="shared" si="50"/>
        <v>0</v>
      </c>
      <c r="DL29" s="227">
        <f t="shared" si="50"/>
        <v>0</v>
      </c>
      <c r="DM29" s="227">
        <f t="shared" si="50"/>
        <v>0</v>
      </c>
      <c r="DN29" s="227">
        <f t="shared" si="50"/>
        <v>0</v>
      </c>
      <c r="DO29" s="227">
        <f t="shared" si="50"/>
        <v>0</v>
      </c>
      <c r="DP29" s="227">
        <f t="shared" si="50"/>
        <v>0</v>
      </c>
      <c r="DQ29" s="227">
        <f t="shared" si="50"/>
        <v>0</v>
      </c>
      <c r="DR29" s="227">
        <f t="shared" si="50"/>
        <v>0</v>
      </c>
      <c r="DS29" s="227">
        <f t="shared" si="50"/>
        <v>0</v>
      </c>
      <c r="DT29" s="227">
        <f t="shared" si="50"/>
        <v>0</v>
      </c>
      <c r="DU29" s="227">
        <f t="shared" si="50"/>
        <v>0</v>
      </c>
      <c r="DV29" s="227">
        <f t="shared" si="50"/>
        <v>0</v>
      </c>
      <c r="DW29" s="227">
        <f t="shared" si="50"/>
        <v>0</v>
      </c>
      <c r="DX29" s="227">
        <f t="shared" si="50"/>
        <v>0</v>
      </c>
      <c r="DY29" s="227">
        <f t="shared" si="50"/>
        <v>0</v>
      </c>
      <c r="DZ29" s="227">
        <f t="shared" ref="DZ29" si="68">IF(DZ$7&lt;$A29,0,IFERROR($B29/(20*12-$A29+1),0))</f>
        <v>0</v>
      </c>
      <c r="EA29" s="227">
        <f t="shared" ca="1" si="51"/>
        <v>1.0022122916666667</v>
      </c>
      <c r="EB29" s="227">
        <f t="shared" ca="1" si="51"/>
        <v>1.0022122916666667</v>
      </c>
      <c r="EC29" s="227">
        <f t="shared" ca="1" si="51"/>
        <v>1.0022122916666667</v>
      </c>
      <c r="ED29" s="227">
        <f t="shared" ca="1" si="51"/>
        <v>1.0022122916666667</v>
      </c>
      <c r="EE29" s="227">
        <f t="shared" ca="1" si="51"/>
        <v>1.0022122916666667</v>
      </c>
      <c r="EF29" s="227">
        <f t="shared" ca="1" si="51"/>
        <v>1.0022122916666667</v>
      </c>
      <c r="EG29" s="227">
        <f t="shared" ca="1" si="51"/>
        <v>1.0022122916666667</v>
      </c>
      <c r="EH29" s="227">
        <f t="shared" ca="1" si="51"/>
        <v>1.0022122916666667</v>
      </c>
      <c r="EI29" s="227">
        <f t="shared" ca="1" si="51"/>
        <v>1.0022122916666667</v>
      </c>
      <c r="EJ29" s="227">
        <f t="shared" ca="1" si="51"/>
        <v>1.0022122916666667</v>
      </c>
      <c r="EK29" s="227">
        <f t="shared" ca="1" si="51"/>
        <v>1.0022122916666667</v>
      </c>
      <c r="EL29" s="227">
        <f t="shared" ca="1" si="51"/>
        <v>1.0022122916666667</v>
      </c>
      <c r="EM29" s="227">
        <f t="shared" ca="1" si="51"/>
        <v>1.0022122916666667</v>
      </c>
      <c r="EN29" s="227">
        <f t="shared" ca="1" si="51"/>
        <v>1.0022122916666667</v>
      </c>
      <c r="EO29" s="227">
        <f t="shared" ca="1" si="51"/>
        <v>1.0022122916666667</v>
      </c>
      <c r="EP29" s="227">
        <f t="shared" ref="EP29" ca="1" si="69">IF(EP$7&lt;$A29,0,IFERROR($B29/(20*12-$A29+1),0))</f>
        <v>1.0022122916666667</v>
      </c>
      <c r="EQ29" s="227">
        <f t="shared" ca="1" si="52"/>
        <v>1.0022122916666667</v>
      </c>
      <c r="ER29" s="227">
        <f t="shared" ca="1" si="52"/>
        <v>1.0022122916666667</v>
      </c>
      <c r="ES29" s="227">
        <f t="shared" ca="1" si="52"/>
        <v>1.0022122916666667</v>
      </c>
      <c r="ET29" s="227">
        <f t="shared" ca="1" si="52"/>
        <v>1.0022122916666667</v>
      </c>
      <c r="EU29" s="227">
        <f t="shared" ca="1" si="52"/>
        <v>1.0022122916666667</v>
      </c>
      <c r="EV29" s="227">
        <f t="shared" ca="1" si="52"/>
        <v>1.0022122916666667</v>
      </c>
      <c r="EW29" s="227">
        <f t="shared" ca="1" si="52"/>
        <v>1.0022122916666667</v>
      </c>
      <c r="EX29" s="227">
        <f t="shared" ca="1" si="52"/>
        <v>1.0022122916666667</v>
      </c>
      <c r="EY29" s="227">
        <f t="shared" ca="1" si="52"/>
        <v>1.0022122916666667</v>
      </c>
      <c r="EZ29" s="227">
        <f t="shared" ca="1" si="52"/>
        <v>1.0022122916666667</v>
      </c>
      <c r="FA29" s="227">
        <f t="shared" ca="1" si="52"/>
        <v>1.0022122916666667</v>
      </c>
      <c r="FB29" s="227">
        <f t="shared" ca="1" si="52"/>
        <v>1.0022122916666667</v>
      </c>
      <c r="FC29" s="227">
        <f t="shared" ca="1" si="52"/>
        <v>1.0022122916666667</v>
      </c>
      <c r="FD29" s="227">
        <f t="shared" ca="1" si="52"/>
        <v>1.0022122916666667</v>
      </c>
      <c r="FE29" s="227">
        <f t="shared" ca="1" si="52"/>
        <v>1.0022122916666667</v>
      </c>
      <c r="FF29" s="227">
        <f t="shared" ref="FF29" ca="1" si="70">IF(FF$7&lt;$A29,0,IFERROR($B29/(20*12-$A29+1),0))</f>
        <v>1.0022122916666667</v>
      </c>
      <c r="FG29" s="227">
        <f t="shared" ca="1" si="53"/>
        <v>1.0022122916666667</v>
      </c>
      <c r="FH29" s="227">
        <f t="shared" ca="1" si="53"/>
        <v>1.0022122916666667</v>
      </c>
      <c r="FI29" s="227">
        <f t="shared" ca="1" si="53"/>
        <v>1.0022122916666667</v>
      </c>
      <c r="FJ29" s="227">
        <f t="shared" ca="1" si="53"/>
        <v>1.0022122916666667</v>
      </c>
      <c r="FK29" s="227">
        <f t="shared" ca="1" si="53"/>
        <v>1.0022122916666667</v>
      </c>
      <c r="FL29" s="227">
        <f t="shared" ca="1" si="53"/>
        <v>1.0022122916666667</v>
      </c>
      <c r="FM29" s="227">
        <f t="shared" ca="1" si="53"/>
        <v>1.0022122916666667</v>
      </c>
      <c r="FN29" s="227">
        <f t="shared" ca="1" si="53"/>
        <v>1.0022122916666667</v>
      </c>
      <c r="FO29" s="227">
        <f t="shared" ca="1" si="53"/>
        <v>1.0022122916666667</v>
      </c>
      <c r="FP29" s="227">
        <f t="shared" ca="1" si="53"/>
        <v>1.0022122916666667</v>
      </c>
      <c r="FQ29" s="227">
        <f t="shared" ca="1" si="53"/>
        <v>1.0022122916666667</v>
      </c>
      <c r="FR29" s="227">
        <f t="shared" ca="1" si="53"/>
        <v>1.0022122916666667</v>
      </c>
      <c r="FS29" s="227">
        <f t="shared" ca="1" si="53"/>
        <v>1.0022122916666667</v>
      </c>
      <c r="FT29" s="227">
        <f t="shared" ca="1" si="53"/>
        <v>1.0022122916666667</v>
      </c>
      <c r="FU29" s="227">
        <f t="shared" ca="1" si="53"/>
        <v>1.0022122916666667</v>
      </c>
      <c r="FV29" s="227">
        <f t="shared" ref="FV29" ca="1" si="71">IF(FV$7&lt;$A29,0,IFERROR($B29/(20*12-$A29+1),0))</f>
        <v>1.0022122916666667</v>
      </c>
      <c r="FW29" s="227">
        <f t="shared" ca="1" si="54"/>
        <v>1.0022122916666667</v>
      </c>
      <c r="FX29" s="227">
        <f t="shared" ca="1" si="54"/>
        <v>1.0022122916666667</v>
      </c>
      <c r="FY29" s="227">
        <f t="shared" ca="1" si="54"/>
        <v>1.0022122916666667</v>
      </c>
      <c r="FZ29" s="227">
        <f t="shared" ca="1" si="54"/>
        <v>1.0022122916666667</v>
      </c>
      <c r="GA29" s="227">
        <f t="shared" ca="1" si="54"/>
        <v>1.0022122916666667</v>
      </c>
      <c r="GB29" s="227">
        <f t="shared" ca="1" si="54"/>
        <v>1.0022122916666667</v>
      </c>
      <c r="GC29" s="227">
        <f t="shared" ca="1" si="54"/>
        <v>1.0022122916666667</v>
      </c>
      <c r="GD29" s="227">
        <f t="shared" ca="1" si="54"/>
        <v>1.0022122916666667</v>
      </c>
      <c r="GE29" s="227">
        <f t="shared" ca="1" si="54"/>
        <v>1.0022122916666667</v>
      </c>
      <c r="GF29" s="227">
        <f t="shared" ca="1" si="54"/>
        <v>1.0022122916666667</v>
      </c>
      <c r="GG29" s="227">
        <f t="shared" ca="1" si="54"/>
        <v>1.0022122916666667</v>
      </c>
      <c r="GH29" s="227">
        <f t="shared" ca="1" si="54"/>
        <v>1.0022122916666667</v>
      </c>
      <c r="GI29" s="227">
        <f t="shared" ca="1" si="54"/>
        <v>1.0022122916666667</v>
      </c>
      <c r="GJ29" s="227">
        <f t="shared" ca="1" si="54"/>
        <v>1.0022122916666667</v>
      </c>
      <c r="GK29" s="227">
        <f t="shared" ca="1" si="54"/>
        <v>1.0022122916666667</v>
      </c>
      <c r="GL29" s="227">
        <f t="shared" ref="GL29" ca="1" si="72">IF(GL$7&lt;$A29,0,IFERROR($B29/(20*12-$A29+1),0))</f>
        <v>1.0022122916666667</v>
      </c>
      <c r="GM29" s="227">
        <f t="shared" ca="1" si="55"/>
        <v>1.0022122916666667</v>
      </c>
      <c r="GN29" s="227">
        <f t="shared" ca="1" si="55"/>
        <v>1.0022122916666667</v>
      </c>
      <c r="GO29" s="227">
        <f t="shared" ca="1" si="55"/>
        <v>1.0022122916666667</v>
      </c>
      <c r="GP29" s="227">
        <f t="shared" ca="1" si="55"/>
        <v>1.0022122916666667</v>
      </c>
      <c r="GQ29" s="227">
        <f t="shared" ca="1" si="55"/>
        <v>1.0022122916666667</v>
      </c>
      <c r="GR29" s="227">
        <f t="shared" ca="1" si="55"/>
        <v>1.0022122916666667</v>
      </c>
      <c r="GS29" s="227">
        <f t="shared" ca="1" si="55"/>
        <v>1.0022122916666667</v>
      </c>
      <c r="GT29" s="227">
        <f t="shared" ca="1" si="55"/>
        <v>1.0022122916666667</v>
      </c>
      <c r="GU29" s="227">
        <f t="shared" ca="1" si="55"/>
        <v>1.0022122916666667</v>
      </c>
      <c r="GV29" s="227">
        <f t="shared" ca="1" si="55"/>
        <v>1.0022122916666667</v>
      </c>
      <c r="GW29" s="227">
        <f t="shared" ca="1" si="55"/>
        <v>1.0022122916666667</v>
      </c>
      <c r="GX29" s="227">
        <f t="shared" ca="1" si="55"/>
        <v>1.0022122916666667</v>
      </c>
      <c r="GY29" s="227">
        <f t="shared" ca="1" si="55"/>
        <v>1.0022122916666667</v>
      </c>
      <c r="GZ29" s="227">
        <f t="shared" ca="1" si="55"/>
        <v>1.0022122916666667</v>
      </c>
      <c r="HA29" s="227">
        <f t="shared" ca="1" si="55"/>
        <v>1.0022122916666667</v>
      </c>
      <c r="HB29" s="227">
        <f t="shared" ca="1" si="55"/>
        <v>1.0022122916666667</v>
      </c>
      <c r="HC29" s="227">
        <f t="shared" ref="HC29:HR32" ca="1" si="73">IF(HC$7&lt;$A29,0,IFERROR($B29/(20*12-$A29+1),0))</f>
        <v>1.0022122916666667</v>
      </c>
      <c r="HD29" s="227">
        <f t="shared" ca="1" si="73"/>
        <v>1.0022122916666667</v>
      </c>
      <c r="HE29" s="227">
        <f t="shared" ca="1" si="73"/>
        <v>1.0022122916666667</v>
      </c>
      <c r="HF29" s="227">
        <f t="shared" ca="1" si="73"/>
        <v>1.0022122916666667</v>
      </c>
      <c r="HG29" s="227">
        <f t="shared" ca="1" si="73"/>
        <v>1.0022122916666667</v>
      </c>
      <c r="HH29" s="227">
        <f t="shared" ca="1" si="73"/>
        <v>1.0022122916666667</v>
      </c>
      <c r="HI29" s="227">
        <f t="shared" ca="1" si="73"/>
        <v>1.0022122916666667</v>
      </c>
      <c r="HJ29" s="227">
        <f t="shared" ca="1" si="73"/>
        <v>1.0022122916666667</v>
      </c>
      <c r="HK29" s="227">
        <f t="shared" ca="1" si="73"/>
        <v>1.0022122916666667</v>
      </c>
      <c r="HL29" s="227">
        <f t="shared" ca="1" si="73"/>
        <v>1.0022122916666667</v>
      </c>
      <c r="HM29" s="227">
        <f t="shared" ca="1" si="73"/>
        <v>1.0022122916666667</v>
      </c>
      <c r="HN29" s="227">
        <f t="shared" ca="1" si="73"/>
        <v>1.0022122916666667</v>
      </c>
      <c r="HO29" s="227">
        <f t="shared" ca="1" si="73"/>
        <v>1.0022122916666667</v>
      </c>
      <c r="HP29" s="227">
        <f t="shared" ca="1" si="73"/>
        <v>1.0022122916666667</v>
      </c>
      <c r="HQ29" s="227">
        <f t="shared" ca="1" si="73"/>
        <v>1.0022122916666667</v>
      </c>
      <c r="HR29" s="227">
        <f t="shared" ca="1" si="73"/>
        <v>1.0022122916666667</v>
      </c>
      <c r="HS29" s="227">
        <f t="shared" ca="1" si="60"/>
        <v>1.0022122916666667</v>
      </c>
      <c r="HT29" s="227">
        <f t="shared" ca="1" si="60"/>
        <v>1.0022122916666667</v>
      </c>
      <c r="HU29" s="227">
        <f t="shared" ca="1" si="60"/>
        <v>1.0022122916666667</v>
      </c>
      <c r="HV29" s="227">
        <f t="shared" ca="1" si="60"/>
        <v>1.0022122916666667</v>
      </c>
      <c r="HW29" s="227">
        <f t="shared" ca="1" si="60"/>
        <v>1.0022122916666667</v>
      </c>
      <c r="HX29" s="227">
        <f t="shared" ca="1" si="60"/>
        <v>1.0022122916666667</v>
      </c>
      <c r="HY29" s="227">
        <f t="shared" ca="1" si="60"/>
        <v>1.0022122916666667</v>
      </c>
      <c r="HZ29" s="227">
        <f t="shared" ca="1" si="60"/>
        <v>1.0022122916666667</v>
      </c>
      <c r="IA29" s="227">
        <f t="shared" ca="1" si="60"/>
        <v>1.0022122916666667</v>
      </c>
      <c r="IB29" s="227">
        <f t="shared" ca="1" si="60"/>
        <v>1.0022122916666667</v>
      </c>
      <c r="IC29" s="227">
        <f t="shared" ca="1" si="60"/>
        <v>1.0022122916666667</v>
      </c>
      <c r="ID29" s="227">
        <f t="shared" ca="1" si="60"/>
        <v>1.0022122916666667</v>
      </c>
      <c r="IE29" s="227">
        <f t="shared" ca="1" si="60"/>
        <v>1.0022122916666667</v>
      </c>
      <c r="IF29" s="227">
        <f t="shared" ca="1" si="60"/>
        <v>1.0022122916666667</v>
      </c>
      <c r="IG29" s="227">
        <f t="shared" ca="1" si="58"/>
        <v>1.0022122916666667</v>
      </c>
      <c r="IH29" s="227">
        <f t="shared" ca="1" si="58"/>
        <v>1.0022122916666667</v>
      </c>
      <c r="II29" s="229"/>
      <c r="IJ29" s="229"/>
      <c r="IK29" s="229"/>
      <c r="IL29" s="229"/>
      <c r="IM29" s="229"/>
      <c r="IN29" s="229"/>
    </row>
    <row r="30" spans="1:248" s="230" customFormat="1" x14ac:dyDescent="0.3">
      <c r="A30" s="226">
        <f t="shared" si="59"/>
        <v>130</v>
      </c>
      <c r="B30" s="227" cm="1">
        <f t="array" aca="1" ref="B30" ca="1">INDIRECT("'Cronograma de Desembolso'!"&amp;ADDRESS(8,A30+2))</f>
        <v>112.24777666666667</v>
      </c>
      <c r="C30" s="228">
        <f t="shared" ref="C30:R32" si="74">IF(C$7&lt;$A30,0,IFERROR($B30/(20*12-$A30+1),0))</f>
        <v>0</v>
      </c>
      <c r="D30" s="227">
        <f t="shared" si="74"/>
        <v>0</v>
      </c>
      <c r="E30" s="227">
        <f t="shared" si="74"/>
        <v>0</v>
      </c>
      <c r="F30" s="227">
        <f t="shared" si="74"/>
        <v>0</v>
      </c>
      <c r="G30" s="227">
        <f t="shared" si="74"/>
        <v>0</v>
      </c>
      <c r="H30" s="227">
        <f t="shared" si="74"/>
        <v>0</v>
      </c>
      <c r="I30" s="227">
        <f t="shared" si="74"/>
        <v>0</v>
      </c>
      <c r="J30" s="227">
        <f t="shared" si="74"/>
        <v>0</v>
      </c>
      <c r="K30" s="227">
        <f t="shared" si="74"/>
        <v>0</v>
      </c>
      <c r="L30" s="227">
        <f t="shared" si="74"/>
        <v>0</v>
      </c>
      <c r="M30" s="227">
        <f t="shared" si="74"/>
        <v>0</v>
      </c>
      <c r="N30" s="227">
        <f t="shared" si="74"/>
        <v>0</v>
      </c>
      <c r="O30" s="227">
        <f t="shared" si="74"/>
        <v>0</v>
      </c>
      <c r="P30" s="227">
        <f t="shared" si="74"/>
        <v>0</v>
      </c>
      <c r="Q30" s="227">
        <f t="shared" si="74"/>
        <v>0</v>
      </c>
      <c r="R30" s="227">
        <f t="shared" si="74"/>
        <v>0</v>
      </c>
      <c r="S30" s="227">
        <f t="shared" ref="S30:AH32" si="75">IF(S$7&lt;$A30,0,IFERROR($B30/(20*12-$A30+1),0))</f>
        <v>0</v>
      </c>
      <c r="T30" s="227">
        <f t="shared" si="75"/>
        <v>0</v>
      </c>
      <c r="U30" s="227">
        <f t="shared" si="75"/>
        <v>0</v>
      </c>
      <c r="V30" s="227">
        <f t="shared" si="75"/>
        <v>0</v>
      </c>
      <c r="W30" s="227">
        <f t="shared" si="75"/>
        <v>0</v>
      </c>
      <c r="X30" s="227">
        <f t="shared" si="75"/>
        <v>0</v>
      </c>
      <c r="Y30" s="227">
        <f t="shared" si="75"/>
        <v>0</v>
      </c>
      <c r="Z30" s="227">
        <f t="shared" si="75"/>
        <v>0</v>
      </c>
      <c r="AA30" s="227">
        <f t="shared" si="75"/>
        <v>0</v>
      </c>
      <c r="AB30" s="227">
        <f t="shared" si="75"/>
        <v>0</v>
      </c>
      <c r="AC30" s="227">
        <f t="shared" si="75"/>
        <v>0</v>
      </c>
      <c r="AD30" s="227">
        <f t="shared" si="75"/>
        <v>0</v>
      </c>
      <c r="AE30" s="227">
        <f t="shared" si="75"/>
        <v>0</v>
      </c>
      <c r="AF30" s="227">
        <f t="shared" si="75"/>
        <v>0</v>
      </c>
      <c r="AG30" s="227">
        <f t="shared" si="75"/>
        <v>0</v>
      </c>
      <c r="AH30" s="227">
        <f t="shared" si="75"/>
        <v>0</v>
      </c>
      <c r="AI30" s="227">
        <f t="shared" ref="AI30:AX32" si="76">IF(AI$7&lt;$A30,0,IFERROR($B30/(20*12-$A30+1),0))</f>
        <v>0</v>
      </c>
      <c r="AJ30" s="227">
        <f t="shared" si="76"/>
        <v>0</v>
      </c>
      <c r="AK30" s="227">
        <f t="shared" si="76"/>
        <v>0</v>
      </c>
      <c r="AL30" s="227">
        <f t="shared" si="76"/>
        <v>0</v>
      </c>
      <c r="AM30" s="227">
        <f t="shared" si="76"/>
        <v>0</v>
      </c>
      <c r="AN30" s="227">
        <f t="shared" si="76"/>
        <v>0</v>
      </c>
      <c r="AO30" s="227">
        <f t="shared" si="76"/>
        <v>0</v>
      </c>
      <c r="AP30" s="227">
        <f t="shared" si="76"/>
        <v>0</v>
      </c>
      <c r="AQ30" s="227">
        <f t="shared" si="76"/>
        <v>0</v>
      </c>
      <c r="AR30" s="227">
        <f t="shared" si="76"/>
        <v>0</v>
      </c>
      <c r="AS30" s="227">
        <f t="shared" si="76"/>
        <v>0</v>
      </c>
      <c r="AT30" s="227">
        <f t="shared" si="76"/>
        <v>0</v>
      </c>
      <c r="AU30" s="227">
        <f t="shared" si="76"/>
        <v>0</v>
      </c>
      <c r="AV30" s="227">
        <f t="shared" si="76"/>
        <v>0</v>
      </c>
      <c r="AW30" s="227">
        <f t="shared" si="76"/>
        <v>0</v>
      </c>
      <c r="AX30" s="227">
        <f t="shared" si="76"/>
        <v>0</v>
      </c>
      <c r="AY30" s="227">
        <f t="shared" ref="AY30:BN32" si="77">IF(AY$7&lt;$A30,0,IFERROR($B30/(20*12-$A30+1),0))</f>
        <v>0</v>
      </c>
      <c r="AZ30" s="227">
        <f t="shared" si="77"/>
        <v>0</v>
      </c>
      <c r="BA30" s="227">
        <f t="shared" si="77"/>
        <v>0</v>
      </c>
      <c r="BB30" s="227">
        <f t="shared" si="77"/>
        <v>0</v>
      </c>
      <c r="BC30" s="227">
        <f t="shared" si="77"/>
        <v>0</v>
      </c>
      <c r="BD30" s="227">
        <f t="shared" si="77"/>
        <v>0</v>
      </c>
      <c r="BE30" s="227">
        <f t="shared" si="77"/>
        <v>0</v>
      </c>
      <c r="BF30" s="227">
        <f t="shared" si="77"/>
        <v>0</v>
      </c>
      <c r="BG30" s="227">
        <f t="shared" si="77"/>
        <v>0</v>
      </c>
      <c r="BH30" s="227">
        <f t="shared" si="77"/>
        <v>0</v>
      </c>
      <c r="BI30" s="227">
        <f t="shared" si="77"/>
        <v>0</v>
      </c>
      <c r="BJ30" s="227">
        <f t="shared" si="77"/>
        <v>0</v>
      </c>
      <c r="BK30" s="227">
        <f t="shared" si="77"/>
        <v>0</v>
      </c>
      <c r="BL30" s="227">
        <f t="shared" si="77"/>
        <v>0</v>
      </c>
      <c r="BM30" s="227">
        <f t="shared" si="77"/>
        <v>0</v>
      </c>
      <c r="BN30" s="227">
        <f t="shared" si="77"/>
        <v>0</v>
      </c>
      <c r="BO30" s="227">
        <f t="shared" ref="BO30:CD32" si="78">IF(BO$7&lt;$A30,0,IFERROR($B30/(20*12-$A30+1),0))</f>
        <v>0</v>
      </c>
      <c r="BP30" s="227">
        <f t="shared" si="78"/>
        <v>0</v>
      </c>
      <c r="BQ30" s="227">
        <f t="shared" si="78"/>
        <v>0</v>
      </c>
      <c r="BR30" s="227">
        <f t="shared" si="78"/>
        <v>0</v>
      </c>
      <c r="BS30" s="227">
        <f t="shared" si="78"/>
        <v>0</v>
      </c>
      <c r="BT30" s="227">
        <f t="shared" si="78"/>
        <v>0</v>
      </c>
      <c r="BU30" s="227">
        <f t="shared" si="78"/>
        <v>0</v>
      </c>
      <c r="BV30" s="227">
        <f t="shared" si="78"/>
        <v>0</v>
      </c>
      <c r="BW30" s="227">
        <f t="shared" si="78"/>
        <v>0</v>
      </c>
      <c r="BX30" s="227">
        <f t="shared" si="78"/>
        <v>0</v>
      </c>
      <c r="BY30" s="227">
        <f t="shared" si="78"/>
        <v>0</v>
      </c>
      <c r="BZ30" s="227">
        <f t="shared" si="78"/>
        <v>0</v>
      </c>
      <c r="CA30" s="227">
        <f t="shared" si="78"/>
        <v>0</v>
      </c>
      <c r="CB30" s="227">
        <f t="shared" si="78"/>
        <v>0</v>
      </c>
      <c r="CC30" s="227">
        <f t="shared" si="78"/>
        <v>0</v>
      </c>
      <c r="CD30" s="227">
        <f t="shared" si="78"/>
        <v>0</v>
      </c>
      <c r="CE30" s="227">
        <f t="shared" ref="CE30:CT32" si="79">IF(CE$7&lt;$A30,0,IFERROR($B30/(20*12-$A30+1),0))</f>
        <v>0</v>
      </c>
      <c r="CF30" s="227">
        <f t="shared" si="79"/>
        <v>0</v>
      </c>
      <c r="CG30" s="227">
        <f t="shared" si="79"/>
        <v>0</v>
      </c>
      <c r="CH30" s="227">
        <f t="shared" si="79"/>
        <v>0</v>
      </c>
      <c r="CI30" s="227">
        <f t="shared" si="79"/>
        <v>0</v>
      </c>
      <c r="CJ30" s="227">
        <f t="shared" si="79"/>
        <v>0</v>
      </c>
      <c r="CK30" s="227">
        <f t="shared" si="79"/>
        <v>0</v>
      </c>
      <c r="CL30" s="227">
        <f t="shared" si="79"/>
        <v>0</v>
      </c>
      <c r="CM30" s="227">
        <f t="shared" si="79"/>
        <v>0</v>
      </c>
      <c r="CN30" s="227">
        <f t="shared" si="79"/>
        <v>0</v>
      </c>
      <c r="CO30" s="227">
        <f t="shared" si="79"/>
        <v>0</v>
      </c>
      <c r="CP30" s="227">
        <f t="shared" si="79"/>
        <v>0</v>
      </c>
      <c r="CQ30" s="227">
        <f t="shared" si="79"/>
        <v>0</v>
      </c>
      <c r="CR30" s="227">
        <f t="shared" si="79"/>
        <v>0</v>
      </c>
      <c r="CS30" s="227">
        <f t="shared" si="79"/>
        <v>0</v>
      </c>
      <c r="CT30" s="227">
        <f t="shared" si="79"/>
        <v>0</v>
      </c>
      <c r="CU30" s="227">
        <f t="shared" ref="CU30:DJ32" si="80">IF(CU$7&lt;$A30,0,IFERROR($B30/(20*12-$A30+1),0))</f>
        <v>0</v>
      </c>
      <c r="CV30" s="227">
        <f t="shared" si="80"/>
        <v>0</v>
      </c>
      <c r="CW30" s="227">
        <f t="shared" si="80"/>
        <v>0</v>
      </c>
      <c r="CX30" s="227">
        <f t="shared" si="80"/>
        <v>0</v>
      </c>
      <c r="CY30" s="227">
        <f t="shared" si="80"/>
        <v>0</v>
      </c>
      <c r="CZ30" s="227">
        <f t="shared" si="80"/>
        <v>0</v>
      </c>
      <c r="DA30" s="227">
        <f t="shared" si="80"/>
        <v>0</v>
      </c>
      <c r="DB30" s="227">
        <f t="shared" si="80"/>
        <v>0</v>
      </c>
      <c r="DC30" s="227">
        <f t="shared" si="80"/>
        <v>0</v>
      </c>
      <c r="DD30" s="227">
        <f t="shared" si="80"/>
        <v>0</v>
      </c>
      <c r="DE30" s="227">
        <f t="shared" si="80"/>
        <v>0</v>
      </c>
      <c r="DF30" s="227">
        <f t="shared" si="80"/>
        <v>0</v>
      </c>
      <c r="DG30" s="227">
        <f t="shared" si="80"/>
        <v>0</v>
      </c>
      <c r="DH30" s="227">
        <f t="shared" si="80"/>
        <v>0</v>
      </c>
      <c r="DI30" s="227">
        <f t="shared" si="80"/>
        <v>0</v>
      </c>
      <c r="DJ30" s="227">
        <f t="shared" si="80"/>
        <v>0</v>
      </c>
      <c r="DK30" s="227">
        <f t="shared" ref="DK30:DZ32" si="81">IF(DK$7&lt;$A30,0,IFERROR($B30/(20*12-$A30+1),0))</f>
        <v>0</v>
      </c>
      <c r="DL30" s="227">
        <f t="shared" si="81"/>
        <v>0</v>
      </c>
      <c r="DM30" s="227">
        <f t="shared" si="81"/>
        <v>0</v>
      </c>
      <c r="DN30" s="227">
        <f t="shared" si="81"/>
        <v>0</v>
      </c>
      <c r="DO30" s="227">
        <f t="shared" si="81"/>
        <v>0</v>
      </c>
      <c r="DP30" s="227">
        <f t="shared" si="81"/>
        <v>0</v>
      </c>
      <c r="DQ30" s="227">
        <f t="shared" si="81"/>
        <v>0</v>
      </c>
      <c r="DR30" s="227">
        <f t="shared" si="81"/>
        <v>0</v>
      </c>
      <c r="DS30" s="227">
        <f t="shared" si="81"/>
        <v>0</v>
      </c>
      <c r="DT30" s="227">
        <f t="shared" si="81"/>
        <v>0</v>
      </c>
      <c r="DU30" s="227">
        <f t="shared" si="81"/>
        <v>0</v>
      </c>
      <c r="DV30" s="227">
        <f t="shared" si="81"/>
        <v>0</v>
      </c>
      <c r="DW30" s="227">
        <f t="shared" si="81"/>
        <v>0</v>
      </c>
      <c r="DX30" s="227">
        <f t="shared" si="81"/>
        <v>0</v>
      </c>
      <c r="DY30" s="227">
        <f t="shared" si="81"/>
        <v>0</v>
      </c>
      <c r="DZ30" s="227">
        <f t="shared" si="81"/>
        <v>0</v>
      </c>
      <c r="EA30" s="227">
        <f t="shared" ref="EA30:EP32" si="82">IF(EA$7&lt;$A30,0,IFERROR($B30/(20*12-$A30+1),0))</f>
        <v>0</v>
      </c>
      <c r="EB30" s="227">
        <f t="shared" ca="1" si="82"/>
        <v>1.0112412312312313</v>
      </c>
      <c r="EC30" s="227">
        <f t="shared" ca="1" si="82"/>
        <v>1.0112412312312313</v>
      </c>
      <c r="ED30" s="227">
        <f t="shared" ca="1" si="82"/>
        <v>1.0112412312312313</v>
      </c>
      <c r="EE30" s="227">
        <f t="shared" ca="1" si="82"/>
        <v>1.0112412312312313</v>
      </c>
      <c r="EF30" s="227">
        <f t="shared" ca="1" si="82"/>
        <v>1.0112412312312313</v>
      </c>
      <c r="EG30" s="227">
        <f t="shared" ca="1" si="82"/>
        <v>1.0112412312312313</v>
      </c>
      <c r="EH30" s="227">
        <f t="shared" ca="1" si="82"/>
        <v>1.0112412312312313</v>
      </c>
      <c r="EI30" s="227">
        <f t="shared" ca="1" si="82"/>
        <v>1.0112412312312313</v>
      </c>
      <c r="EJ30" s="227">
        <f t="shared" ca="1" si="82"/>
        <v>1.0112412312312313</v>
      </c>
      <c r="EK30" s="227">
        <f t="shared" ca="1" si="82"/>
        <v>1.0112412312312313</v>
      </c>
      <c r="EL30" s="227">
        <f t="shared" ca="1" si="82"/>
        <v>1.0112412312312313</v>
      </c>
      <c r="EM30" s="227">
        <f t="shared" ca="1" si="82"/>
        <v>1.0112412312312313</v>
      </c>
      <c r="EN30" s="227">
        <f t="shared" ca="1" si="82"/>
        <v>1.0112412312312313</v>
      </c>
      <c r="EO30" s="227">
        <f t="shared" ca="1" si="82"/>
        <v>1.0112412312312313</v>
      </c>
      <c r="EP30" s="227">
        <f t="shared" ca="1" si="82"/>
        <v>1.0112412312312313</v>
      </c>
      <c r="EQ30" s="227">
        <f t="shared" ref="EQ30:FF32" ca="1" si="83">IF(EQ$7&lt;$A30,0,IFERROR($B30/(20*12-$A30+1),0))</f>
        <v>1.0112412312312313</v>
      </c>
      <c r="ER30" s="227">
        <f t="shared" ca="1" si="83"/>
        <v>1.0112412312312313</v>
      </c>
      <c r="ES30" s="227">
        <f t="shared" ca="1" si="83"/>
        <v>1.0112412312312313</v>
      </c>
      <c r="ET30" s="227">
        <f t="shared" ca="1" si="83"/>
        <v>1.0112412312312313</v>
      </c>
      <c r="EU30" s="227">
        <f t="shared" ca="1" si="83"/>
        <v>1.0112412312312313</v>
      </c>
      <c r="EV30" s="227">
        <f t="shared" ca="1" si="83"/>
        <v>1.0112412312312313</v>
      </c>
      <c r="EW30" s="227">
        <f t="shared" ca="1" si="83"/>
        <v>1.0112412312312313</v>
      </c>
      <c r="EX30" s="227">
        <f t="shared" ca="1" si="83"/>
        <v>1.0112412312312313</v>
      </c>
      <c r="EY30" s="227">
        <f t="shared" ca="1" si="83"/>
        <v>1.0112412312312313</v>
      </c>
      <c r="EZ30" s="227">
        <f t="shared" ca="1" si="83"/>
        <v>1.0112412312312313</v>
      </c>
      <c r="FA30" s="227">
        <f t="shared" ca="1" si="83"/>
        <v>1.0112412312312313</v>
      </c>
      <c r="FB30" s="227">
        <f t="shared" ca="1" si="83"/>
        <v>1.0112412312312313</v>
      </c>
      <c r="FC30" s="227">
        <f t="shared" ca="1" si="83"/>
        <v>1.0112412312312313</v>
      </c>
      <c r="FD30" s="227">
        <f t="shared" ca="1" si="83"/>
        <v>1.0112412312312313</v>
      </c>
      <c r="FE30" s="227">
        <f t="shared" ca="1" si="83"/>
        <v>1.0112412312312313</v>
      </c>
      <c r="FF30" s="227">
        <f t="shared" ca="1" si="83"/>
        <v>1.0112412312312313</v>
      </c>
      <c r="FG30" s="227">
        <f t="shared" ref="FG30:FV32" ca="1" si="84">IF(FG$7&lt;$A30,0,IFERROR($B30/(20*12-$A30+1),0))</f>
        <v>1.0112412312312313</v>
      </c>
      <c r="FH30" s="227">
        <f t="shared" ca="1" si="84"/>
        <v>1.0112412312312313</v>
      </c>
      <c r="FI30" s="227">
        <f t="shared" ca="1" si="84"/>
        <v>1.0112412312312313</v>
      </c>
      <c r="FJ30" s="227">
        <f t="shared" ca="1" si="84"/>
        <v>1.0112412312312313</v>
      </c>
      <c r="FK30" s="227">
        <f t="shared" ca="1" si="84"/>
        <v>1.0112412312312313</v>
      </c>
      <c r="FL30" s="227">
        <f t="shared" ca="1" si="84"/>
        <v>1.0112412312312313</v>
      </c>
      <c r="FM30" s="227">
        <f t="shared" ca="1" si="84"/>
        <v>1.0112412312312313</v>
      </c>
      <c r="FN30" s="227">
        <f t="shared" ca="1" si="84"/>
        <v>1.0112412312312313</v>
      </c>
      <c r="FO30" s="227">
        <f t="shared" ca="1" si="84"/>
        <v>1.0112412312312313</v>
      </c>
      <c r="FP30" s="227">
        <f t="shared" ca="1" si="84"/>
        <v>1.0112412312312313</v>
      </c>
      <c r="FQ30" s="227">
        <f t="shared" ca="1" si="84"/>
        <v>1.0112412312312313</v>
      </c>
      <c r="FR30" s="227">
        <f t="shared" ca="1" si="84"/>
        <v>1.0112412312312313</v>
      </c>
      <c r="FS30" s="227">
        <f t="shared" ca="1" si="84"/>
        <v>1.0112412312312313</v>
      </c>
      <c r="FT30" s="227">
        <f t="shared" ca="1" si="84"/>
        <v>1.0112412312312313</v>
      </c>
      <c r="FU30" s="227">
        <f t="shared" ca="1" si="84"/>
        <v>1.0112412312312313</v>
      </c>
      <c r="FV30" s="227">
        <f t="shared" ca="1" si="84"/>
        <v>1.0112412312312313</v>
      </c>
      <c r="FW30" s="227">
        <f t="shared" ref="FW30:GL32" ca="1" si="85">IF(FW$7&lt;$A30,0,IFERROR($B30/(20*12-$A30+1),0))</f>
        <v>1.0112412312312313</v>
      </c>
      <c r="FX30" s="227">
        <f t="shared" ca="1" si="85"/>
        <v>1.0112412312312313</v>
      </c>
      <c r="FY30" s="227">
        <f t="shared" ca="1" si="85"/>
        <v>1.0112412312312313</v>
      </c>
      <c r="FZ30" s="227">
        <f t="shared" ca="1" si="85"/>
        <v>1.0112412312312313</v>
      </c>
      <c r="GA30" s="227">
        <f t="shared" ca="1" si="85"/>
        <v>1.0112412312312313</v>
      </c>
      <c r="GB30" s="227">
        <f t="shared" ca="1" si="85"/>
        <v>1.0112412312312313</v>
      </c>
      <c r="GC30" s="227">
        <f t="shared" ca="1" si="85"/>
        <v>1.0112412312312313</v>
      </c>
      <c r="GD30" s="227">
        <f t="shared" ca="1" si="85"/>
        <v>1.0112412312312313</v>
      </c>
      <c r="GE30" s="227">
        <f t="shared" ca="1" si="85"/>
        <v>1.0112412312312313</v>
      </c>
      <c r="GF30" s="227">
        <f t="shared" ca="1" si="85"/>
        <v>1.0112412312312313</v>
      </c>
      <c r="GG30" s="227">
        <f t="shared" ca="1" si="85"/>
        <v>1.0112412312312313</v>
      </c>
      <c r="GH30" s="227">
        <f t="shared" ca="1" si="85"/>
        <v>1.0112412312312313</v>
      </c>
      <c r="GI30" s="227">
        <f t="shared" ca="1" si="85"/>
        <v>1.0112412312312313</v>
      </c>
      <c r="GJ30" s="227">
        <f t="shared" ca="1" si="85"/>
        <v>1.0112412312312313</v>
      </c>
      <c r="GK30" s="227">
        <f t="shared" ca="1" si="85"/>
        <v>1.0112412312312313</v>
      </c>
      <c r="GL30" s="227">
        <f t="shared" ca="1" si="85"/>
        <v>1.0112412312312313</v>
      </c>
      <c r="GM30" s="227">
        <f t="shared" ca="1" si="55"/>
        <v>1.0112412312312313</v>
      </c>
      <c r="GN30" s="227">
        <f t="shared" ca="1" si="55"/>
        <v>1.0112412312312313</v>
      </c>
      <c r="GO30" s="227">
        <f t="shared" ca="1" si="55"/>
        <v>1.0112412312312313</v>
      </c>
      <c r="GP30" s="227">
        <f t="shared" ca="1" si="55"/>
        <v>1.0112412312312313</v>
      </c>
      <c r="GQ30" s="227">
        <f t="shared" ca="1" si="55"/>
        <v>1.0112412312312313</v>
      </c>
      <c r="GR30" s="227">
        <f t="shared" ca="1" si="55"/>
        <v>1.0112412312312313</v>
      </c>
      <c r="GS30" s="227">
        <f t="shared" ca="1" si="55"/>
        <v>1.0112412312312313</v>
      </c>
      <c r="GT30" s="227">
        <f t="shared" ca="1" si="55"/>
        <v>1.0112412312312313</v>
      </c>
      <c r="GU30" s="227">
        <f t="shared" ca="1" si="55"/>
        <v>1.0112412312312313</v>
      </c>
      <c r="GV30" s="227">
        <f t="shared" ca="1" si="55"/>
        <v>1.0112412312312313</v>
      </c>
      <c r="GW30" s="227">
        <f t="shared" ca="1" si="55"/>
        <v>1.0112412312312313</v>
      </c>
      <c r="GX30" s="227">
        <f t="shared" ca="1" si="55"/>
        <v>1.0112412312312313</v>
      </c>
      <c r="GY30" s="227">
        <f t="shared" ca="1" si="55"/>
        <v>1.0112412312312313</v>
      </c>
      <c r="GZ30" s="227">
        <f t="shared" ca="1" si="55"/>
        <v>1.0112412312312313</v>
      </c>
      <c r="HA30" s="227">
        <f t="shared" ref="HA30:HP32" ca="1" si="86">IF(HA$7&lt;$A30,0,IFERROR($B30/(20*12-$A30+1),0))</f>
        <v>1.0112412312312313</v>
      </c>
      <c r="HB30" s="227">
        <f t="shared" ca="1" si="86"/>
        <v>1.0112412312312313</v>
      </c>
      <c r="HC30" s="227">
        <f t="shared" ca="1" si="86"/>
        <v>1.0112412312312313</v>
      </c>
      <c r="HD30" s="227">
        <f t="shared" ca="1" si="86"/>
        <v>1.0112412312312313</v>
      </c>
      <c r="HE30" s="227">
        <f t="shared" ca="1" si="86"/>
        <v>1.0112412312312313</v>
      </c>
      <c r="HF30" s="227">
        <f t="shared" ca="1" si="86"/>
        <v>1.0112412312312313</v>
      </c>
      <c r="HG30" s="227">
        <f t="shared" ca="1" si="86"/>
        <v>1.0112412312312313</v>
      </c>
      <c r="HH30" s="227">
        <f t="shared" ca="1" si="86"/>
        <v>1.0112412312312313</v>
      </c>
      <c r="HI30" s="227">
        <f t="shared" ca="1" si="86"/>
        <v>1.0112412312312313</v>
      </c>
      <c r="HJ30" s="227">
        <f t="shared" ca="1" si="86"/>
        <v>1.0112412312312313</v>
      </c>
      <c r="HK30" s="227">
        <f t="shared" ca="1" si="86"/>
        <v>1.0112412312312313</v>
      </c>
      <c r="HL30" s="227">
        <f t="shared" ca="1" si="86"/>
        <v>1.0112412312312313</v>
      </c>
      <c r="HM30" s="227">
        <f t="shared" ca="1" si="86"/>
        <v>1.0112412312312313</v>
      </c>
      <c r="HN30" s="227">
        <f t="shared" ca="1" si="86"/>
        <v>1.0112412312312313</v>
      </c>
      <c r="HO30" s="227">
        <f t="shared" ca="1" si="86"/>
        <v>1.0112412312312313</v>
      </c>
      <c r="HP30" s="227">
        <f t="shared" ca="1" si="86"/>
        <v>1.0112412312312313</v>
      </c>
      <c r="HQ30" s="227">
        <f t="shared" ca="1" si="73"/>
        <v>1.0112412312312313</v>
      </c>
      <c r="HR30" s="227">
        <f t="shared" ca="1" si="73"/>
        <v>1.0112412312312313</v>
      </c>
      <c r="HS30" s="227">
        <f t="shared" ca="1" si="60"/>
        <v>1.0112412312312313</v>
      </c>
      <c r="HT30" s="227">
        <f t="shared" ca="1" si="60"/>
        <v>1.0112412312312313</v>
      </c>
      <c r="HU30" s="227">
        <f t="shared" ca="1" si="60"/>
        <v>1.0112412312312313</v>
      </c>
      <c r="HV30" s="227">
        <f t="shared" ca="1" si="60"/>
        <v>1.0112412312312313</v>
      </c>
      <c r="HW30" s="227">
        <f t="shared" ca="1" si="60"/>
        <v>1.0112412312312313</v>
      </c>
      <c r="HX30" s="227">
        <f t="shared" ca="1" si="60"/>
        <v>1.0112412312312313</v>
      </c>
      <c r="HY30" s="227">
        <f t="shared" ca="1" si="60"/>
        <v>1.0112412312312313</v>
      </c>
      <c r="HZ30" s="227">
        <f t="shared" ca="1" si="60"/>
        <v>1.0112412312312313</v>
      </c>
      <c r="IA30" s="227">
        <f t="shared" ca="1" si="60"/>
        <v>1.0112412312312313</v>
      </c>
      <c r="IB30" s="227">
        <f t="shared" ca="1" si="60"/>
        <v>1.0112412312312313</v>
      </c>
      <c r="IC30" s="227">
        <f t="shared" ca="1" si="60"/>
        <v>1.0112412312312313</v>
      </c>
      <c r="ID30" s="227">
        <f t="shared" ca="1" si="60"/>
        <v>1.0112412312312313</v>
      </c>
      <c r="IE30" s="227">
        <f t="shared" ca="1" si="60"/>
        <v>1.0112412312312313</v>
      </c>
      <c r="IF30" s="227">
        <f t="shared" ca="1" si="60"/>
        <v>1.0112412312312313</v>
      </c>
      <c r="IG30" s="227">
        <f t="shared" ca="1" si="58"/>
        <v>1.0112412312312313</v>
      </c>
      <c r="IH30" s="227">
        <f t="shared" ca="1" si="58"/>
        <v>1.0112412312312313</v>
      </c>
      <c r="II30" s="229"/>
      <c r="IJ30" s="229"/>
      <c r="IK30" s="229"/>
      <c r="IL30" s="229"/>
      <c r="IM30" s="229"/>
      <c r="IN30" s="229"/>
    </row>
    <row r="31" spans="1:248" s="230" customFormat="1" x14ac:dyDescent="0.3">
      <c r="A31" s="226">
        <f t="shared" si="59"/>
        <v>131</v>
      </c>
      <c r="B31" s="227" cm="1">
        <f t="array" aca="1" ref="B31" ca="1">INDIRECT("'Cronograma de Desembolso'!"&amp;ADDRESS(8,A31+2))</f>
        <v>112.24777666666667</v>
      </c>
      <c r="C31" s="228">
        <f t="shared" si="74"/>
        <v>0</v>
      </c>
      <c r="D31" s="227">
        <f t="shared" si="74"/>
        <v>0</v>
      </c>
      <c r="E31" s="227">
        <f t="shared" si="74"/>
        <v>0</v>
      </c>
      <c r="F31" s="227">
        <f t="shared" si="74"/>
        <v>0</v>
      </c>
      <c r="G31" s="227">
        <f t="shared" si="74"/>
        <v>0</v>
      </c>
      <c r="H31" s="227">
        <f t="shared" si="74"/>
        <v>0</v>
      </c>
      <c r="I31" s="227">
        <f t="shared" si="74"/>
        <v>0</v>
      </c>
      <c r="J31" s="227">
        <f t="shared" si="74"/>
        <v>0</v>
      </c>
      <c r="K31" s="227">
        <f t="shared" si="74"/>
        <v>0</v>
      </c>
      <c r="L31" s="227">
        <f t="shared" si="74"/>
        <v>0</v>
      </c>
      <c r="M31" s="227">
        <f t="shared" si="74"/>
        <v>0</v>
      </c>
      <c r="N31" s="227">
        <f t="shared" si="74"/>
        <v>0</v>
      </c>
      <c r="O31" s="227">
        <f t="shared" si="74"/>
        <v>0</v>
      </c>
      <c r="P31" s="227">
        <f t="shared" si="74"/>
        <v>0</v>
      </c>
      <c r="Q31" s="227">
        <f t="shared" si="74"/>
        <v>0</v>
      </c>
      <c r="R31" s="227">
        <f t="shared" si="74"/>
        <v>0</v>
      </c>
      <c r="S31" s="227">
        <f t="shared" si="75"/>
        <v>0</v>
      </c>
      <c r="T31" s="227">
        <f t="shared" si="75"/>
        <v>0</v>
      </c>
      <c r="U31" s="227">
        <f t="shared" si="75"/>
        <v>0</v>
      </c>
      <c r="V31" s="227">
        <f t="shared" si="75"/>
        <v>0</v>
      </c>
      <c r="W31" s="227">
        <f t="shared" si="75"/>
        <v>0</v>
      </c>
      <c r="X31" s="227">
        <f t="shared" si="75"/>
        <v>0</v>
      </c>
      <c r="Y31" s="227">
        <f t="shared" si="75"/>
        <v>0</v>
      </c>
      <c r="Z31" s="227">
        <f t="shared" si="75"/>
        <v>0</v>
      </c>
      <c r="AA31" s="227">
        <f t="shared" si="75"/>
        <v>0</v>
      </c>
      <c r="AB31" s="227">
        <f t="shared" si="75"/>
        <v>0</v>
      </c>
      <c r="AC31" s="227">
        <f t="shared" si="75"/>
        <v>0</v>
      </c>
      <c r="AD31" s="227">
        <f t="shared" si="75"/>
        <v>0</v>
      </c>
      <c r="AE31" s="227">
        <f t="shared" si="75"/>
        <v>0</v>
      </c>
      <c r="AF31" s="227">
        <f t="shared" si="75"/>
        <v>0</v>
      </c>
      <c r="AG31" s="227">
        <f t="shared" si="75"/>
        <v>0</v>
      </c>
      <c r="AH31" s="227">
        <f t="shared" si="75"/>
        <v>0</v>
      </c>
      <c r="AI31" s="227">
        <f t="shared" si="76"/>
        <v>0</v>
      </c>
      <c r="AJ31" s="227">
        <f t="shared" si="76"/>
        <v>0</v>
      </c>
      <c r="AK31" s="227">
        <f t="shared" si="76"/>
        <v>0</v>
      </c>
      <c r="AL31" s="227">
        <f t="shared" si="76"/>
        <v>0</v>
      </c>
      <c r="AM31" s="227">
        <f t="shared" si="76"/>
        <v>0</v>
      </c>
      <c r="AN31" s="227">
        <f t="shared" si="76"/>
        <v>0</v>
      </c>
      <c r="AO31" s="227">
        <f t="shared" si="76"/>
        <v>0</v>
      </c>
      <c r="AP31" s="227">
        <f t="shared" si="76"/>
        <v>0</v>
      </c>
      <c r="AQ31" s="227">
        <f t="shared" si="76"/>
        <v>0</v>
      </c>
      <c r="AR31" s="227">
        <f t="shared" si="76"/>
        <v>0</v>
      </c>
      <c r="AS31" s="227">
        <f t="shared" si="76"/>
        <v>0</v>
      </c>
      <c r="AT31" s="227">
        <f t="shared" si="76"/>
        <v>0</v>
      </c>
      <c r="AU31" s="227">
        <f t="shared" si="76"/>
        <v>0</v>
      </c>
      <c r="AV31" s="227">
        <f t="shared" si="76"/>
        <v>0</v>
      </c>
      <c r="AW31" s="227">
        <f t="shared" si="76"/>
        <v>0</v>
      </c>
      <c r="AX31" s="227">
        <f t="shared" si="76"/>
        <v>0</v>
      </c>
      <c r="AY31" s="227">
        <f t="shared" si="77"/>
        <v>0</v>
      </c>
      <c r="AZ31" s="227">
        <f t="shared" si="77"/>
        <v>0</v>
      </c>
      <c r="BA31" s="227">
        <f t="shared" si="77"/>
        <v>0</v>
      </c>
      <c r="BB31" s="227">
        <f t="shared" si="77"/>
        <v>0</v>
      </c>
      <c r="BC31" s="227">
        <f t="shared" si="77"/>
        <v>0</v>
      </c>
      <c r="BD31" s="227">
        <f t="shared" si="77"/>
        <v>0</v>
      </c>
      <c r="BE31" s="227">
        <f t="shared" si="77"/>
        <v>0</v>
      </c>
      <c r="BF31" s="227">
        <f t="shared" si="77"/>
        <v>0</v>
      </c>
      <c r="BG31" s="227">
        <f t="shared" si="77"/>
        <v>0</v>
      </c>
      <c r="BH31" s="227">
        <f t="shared" si="77"/>
        <v>0</v>
      </c>
      <c r="BI31" s="227">
        <f t="shared" si="77"/>
        <v>0</v>
      </c>
      <c r="BJ31" s="227">
        <f t="shared" si="77"/>
        <v>0</v>
      </c>
      <c r="BK31" s="227">
        <f t="shared" si="77"/>
        <v>0</v>
      </c>
      <c r="BL31" s="227">
        <f t="shared" si="77"/>
        <v>0</v>
      </c>
      <c r="BM31" s="227">
        <f t="shared" si="77"/>
        <v>0</v>
      </c>
      <c r="BN31" s="227">
        <f t="shared" si="77"/>
        <v>0</v>
      </c>
      <c r="BO31" s="227">
        <f t="shared" si="78"/>
        <v>0</v>
      </c>
      <c r="BP31" s="227">
        <f t="shared" si="78"/>
        <v>0</v>
      </c>
      <c r="BQ31" s="227">
        <f t="shared" si="78"/>
        <v>0</v>
      </c>
      <c r="BR31" s="227">
        <f t="shared" si="78"/>
        <v>0</v>
      </c>
      <c r="BS31" s="227">
        <f t="shared" si="78"/>
        <v>0</v>
      </c>
      <c r="BT31" s="227">
        <f t="shared" si="78"/>
        <v>0</v>
      </c>
      <c r="BU31" s="227">
        <f t="shared" si="78"/>
        <v>0</v>
      </c>
      <c r="BV31" s="227">
        <f t="shared" si="78"/>
        <v>0</v>
      </c>
      <c r="BW31" s="227">
        <f t="shared" si="78"/>
        <v>0</v>
      </c>
      <c r="BX31" s="227">
        <f t="shared" si="78"/>
        <v>0</v>
      </c>
      <c r="BY31" s="227">
        <f t="shared" si="78"/>
        <v>0</v>
      </c>
      <c r="BZ31" s="227">
        <f t="shared" si="78"/>
        <v>0</v>
      </c>
      <c r="CA31" s="227">
        <f t="shared" si="78"/>
        <v>0</v>
      </c>
      <c r="CB31" s="227">
        <f t="shared" si="78"/>
        <v>0</v>
      </c>
      <c r="CC31" s="227">
        <f t="shared" si="78"/>
        <v>0</v>
      </c>
      <c r="CD31" s="227">
        <f t="shared" si="78"/>
        <v>0</v>
      </c>
      <c r="CE31" s="227">
        <f t="shared" si="79"/>
        <v>0</v>
      </c>
      <c r="CF31" s="227">
        <f t="shared" si="79"/>
        <v>0</v>
      </c>
      <c r="CG31" s="227">
        <f t="shared" si="79"/>
        <v>0</v>
      </c>
      <c r="CH31" s="227">
        <f t="shared" si="79"/>
        <v>0</v>
      </c>
      <c r="CI31" s="227">
        <f t="shared" si="79"/>
        <v>0</v>
      </c>
      <c r="CJ31" s="227">
        <f t="shared" si="79"/>
        <v>0</v>
      </c>
      <c r="CK31" s="227">
        <f t="shared" si="79"/>
        <v>0</v>
      </c>
      <c r="CL31" s="227">
        <f t="shared" si="79"/>
        <v>0</v>
      </c>
      <c r="CM31" s="227">
        <f t="shared" si="79"/>
        <v>0</v>
      </c>
      <c r="CN31" s="227">
        <f t="shared" si="79"/>
        <v>0</v>
      </c>
      <c r="CO31" s="227">
        <f t="shared" si="79"/>
        <v>0</v>
      </c>
      <c r="CP31" s="227">
        <f t="shared" si="79"/>
        <v>0</v>
      </c>
      <c r="CQ31" s="227">
        <f t="shared" si="79"/>
        <v>0</v>
      </c>
      <c r="CR31" s="227">
        <f t="shared" si="79"/>
        <v>0</v>
      </c>
      <c r="CS31" s="227">
        <f t="shared" si="79"/>
        <v>0</v>
      </c>
      <c r="CT31" s="227">
        <f t="shared" si="79"/>
        <v>0</v>
      </c>
      <c r="CU31" s="227">
        <f t="shared" si="80"/>
        <v>0</v>
      </c>
      <c r="CV31" s="227">
        <f t="shared" si="80"/>
        <v>0</v>
      </c>
      <c r="CW31" s="227">
        <f t="shared" si="80"/>
        <v>0</v>
      </c>
      <c r="CX31" s="227">
        <f t="shared" si="80"/>
        <v>0</v>
      </c>
      <c r="CY31" s="227">
        <f t="shared" si="80"/>
        <v>0</v>
      </c>
      <c r="CZ31" s="227">
        <f t="shared" si="80"/>
        <v>0</v>
      </c>
      <c r="DA31" s="227">
        <f t="shared" si="80"/>
        <v>0</v>
      </c>
      <c r="DB31" s="227">
        <f t="shared" si="80"/>
        <v>0</v>
      </c>
      <c r="DC31" s="227">
        <f t="shared" si="80"/>
        <v>0</v>
      </c>
      <c r="DD31" s="227">
        <f t="shared" si="80"/>
        <v>0</v>
      </c>
      <c r="DE31" s="227">
        <f t="shared" si="80"/>
        <v>0</v>
      </c>
      <c r="DF31" s="227">
        <f t="shared" si="80"/>
        <v>0</v>
      </c>
      <c r="DG31" s="227">
        <f t="shared" si="80"/>
        <v>0</v>
      </c>
      <c r="DH31" s="227">
        <f t="shared" si="80"/>
        <v>0</v>
      </c>
      <c r="DI31" s="227">
        <f t="shared" si="80"/>
        <v>0</v>
      </c>
      <c r="DJ31" s="227">
        <f t="shared" si="80"/>
        <v>0</v>
      </c>
      <c r="DK31" s="227">
        <f t="shared" si="81"/>
        <v>0</v>
      </c>
      <c r="DL31" s="227">
        <f t="shared" si="81"/>
        <v>0</v>
      </c>
      <c r="DM31" s="227">
        <f t="shared" si="81"/>
        <v>0</v>
      </c>
      <c r="DN31" s="227">
        <f t="shared" si="81"/>
        <v>0</v>
      </c>
      <c r="DO31" s="227">
        <f t="shared" si="81"/>
        <v>0</v>
      </c>
      <c r="DP31" s="227">
        <f t="shared" si="81"/>
        <v>0</v>
      </c>
      <c r="DQ31" s="227">
        <f t="shared" si="81"/>
        <v>0</v>
      </c>
      <c r="DR31" s="227">
        <f t="shared" si="81"/>
        <v>0</v>
      </c>
      <c r="DS31" s="227">
        <f t="shared" si="81"/>
        <v>0</v>
      </c>
      <c r="DT31" s="227">
        <f t="shared" si="81"/>
        <v>0</v>
      </c>
      <c r="DU31" s="227">
        <f t="shared" si="81"/>
        <v>0</v>
      </c>
      <c r="DV31" s="227">
        <f t="shared" si="81"/>
        <v>0</v>
      </c>
      <c r="DW31" s="227">
        <f t="shared" si="81"/>
        <v>0</v>
      </c>
      <c r="DX31" s="227">
        <f t="shared" si="81"/>
        <v>0</v>
      </c>
      <c r="DY31" s="227">
        <f t="shared" si="81"/>
        <v>0</v>
      </c>
      <c r="DZ31" s="227">
        <f t="shared" si="81"/>
        <v>0</v>
      </c>
      <c r="EA31" s="227">
        <f t="shared" si="82"/>
        <v>0</v>
      </c>
      <c r="EB31" s="227">
        <f t="shared" si="82"/>
        <v>0</v>
      </c>
      <c r="EC31" s="227">
        <f t="shared" ca="1" si="82"/>
        <v>1.0204343333333334</v>
      </c>
      <c r="ED31" s="227">
        <f t="shared" ca="1" si="82"/>
        <v>1.0204343333333334</v>
      </c>
      <c r="EE31" s="227">
        <f t="shared" ca="1" si="82"/>
        <v>1.0204343333333334</v>
      </c>
      <c r="EF31" s="227">
        <f t="shared" ca="1" si="82"/>
        <v>1.0204343333333334</v>
      </c>
      <c r="EG31" s="227">
        <f t="shared" ca="1" si="82"/>
        <v>1.0204343333333334</v>
      </c>
      <c r="EH31" s="227">
        <f t="shared" ca="1" si="82"/>
        <v>1.0204343333333334</v>
      </c>
      <c r="EI31" s="227">
        <f t="shared" ca="1" si="82"/>
        <v>1.0204343333333334</v>
      </c>
      <c r="EJ31" s="227">
        <f t="shared" ca="1" si="82"/>
        <v>1.0204343333333334</v>
      </c>
      <c r="EK31" s="227">
        <f t="shared" ca="1" si="82"/>
        <v>1.0204343333333334</v>
      </c>
      <c r="EL31" s="227">
        <f t="shared" ca="1" si="82"/>
        <v>1.0204343333333334</v>
      </c>
      <c r="EM31" s="227">
        <f t="shared" ca="1" si="82"/>
        <v>1.0204343333333334</v>
      </c>
      <c r="EN31" s="227">
        <f t="shared" ca="1" si="82"/>
        <v>1.0204343333333334</v>
      </c>
      <c r="EO31" s="227">
        <f t="shared" ca="1" si="82"/>
        <v>1.0204343333333334</v>
      </c>
      <c r="EP31" s="227">
        <f t="shared" ca="1" si="82"/>
        <v>1.0204343333333334</v>
      </c>
      <c r="EQ31" s="227">
        <f t="shared" ca="1" si="83"/>
        <v>1.0204343333333334</v>
      </c>
      <c r="ER31" s="227">
        <f t="shared" ca="1" si="83"/>
        <v>1.0204343333333334</v>
      </c>
      <c r="ES31" s="227">
        <f t="shared" ca="1" si="83"/>
        <v>1.0204343333333334</v>
      </c>
      <c r="ET31" s="227">
        <f t="shared" ca="1" si="83"/>
        <v>1.0204343333333334</v>
      </c>
      <c r="EU31" s="227">
        <f t="shared" ca="1" si="83"/>
        <v>1.0204343333333334</v>
      </c>
      <c r="EV31" s="227">
        <f t="shared" ca="1" si="83"/>
        <v>1.0204343333333334</v>
      </c>
      <c r="EW31" s="227">
        <f t="shared" ca="1" si="83"/>
        <v>1.0204343333333334</v>
      </c>
      <c r="EX31" s="227">
        <f t="shared" ca="1" si="83"/>
        <v>1.0204343333333334</v>
      </c>
      <c r="EY31" s="227">
        <f t="shared" ca="1" si="83"/>
        <v>1.0204343333333334</v>
      </c>
      <c r="EZ31" s="227">
        <f t="shared" ca="1" si="83"/>
        <v>1.0204343333333334</v>
      </c>
      <c r="FA31" s="227">
        <f t="shared" ca="1" si="83"/>
        <v>1.0204343333333334</v>
      </c>
      <c r="FB31" s="227">
        <f t="shared" ca="1" si="83"/>
        <v>1.0204343333333334</v>
      </c>
      <c r="FC31" s="227">
        <f t="shared" ca="1" si="83"/>
        <v>1.0204343333333334</v>
      </c>
      <c r="FD31" s="227">
        <f t="shared" ca="1" si="83"/>
        <v>1.0204343333333334</v>
      </c>
      <c r="FE31" s="227">
        <f t="shared" ca="1" si="83"/>
        <v>1.0204343333333334</v>
      </c>
      <c r="FF31" s="227">
        <f t="shared" ca="1" si="83"/>
        <v>1.0204343333333334</v>
      </c>
      <c r="FG31" s="227">
        <f t="shared" ca="1" si="84"/>
        <v>1.0204343333333334</v>
      </c>
      <c r="FH31" s="227">
        <f t="shared" ca="1" si="84"/>
        <v>1.0204343333333334</v>
      </c>
      <c r="FI31" s="227">
        <f t="shared" ca="1" si="84"/>
        <v>1.0204343333333334</v>
      </c>
      <c r="FJ31" s="227">
        <f t="shared" ca="1" si="84"/>
        <v>1.0204343333333334</v>
      </c>
      <c r="FK31" s="227">
        <f t="shared" ca="1" si="84"/>
        <v>1.0204343333333334</v>
      </c>
      <c r="FL31" s="227">
        <f t="shared" ca="1" si="84"/>
        <v>1.0204343333333334</v>
      </c>
      <c r="FM31" s="227">
        <f t="shared" ca="1" si="84"/>
        <v>1.0204343333333334</v>
      </c>
      <c r="FN31" s="227">
        <f t="shared" ca="1" si="84"/>
        <v>1.0204343333333334</v>
      </c>
      <c r="FO31" s="227">
        <f t="shared" ca="1" si="84"/>
        <v>1.0204343333333334</v>
      </c>
      <c r="FP31" s="227">
        <f t="shared" ca="1" si="84"/>
        <v>1.0204343333333334</v>
      </c>
      <c r="FQ31" s="227">
        <f t="shared" ca="1" si="84"/>
        <v>1.0204343333333334</v>
      </c>
      <c r="FR31" s="227">
        <f t="shared" ca="1" si="84"/>
        <v>1.0204343333333334</v>
      </c>
      <c r="FS31" s="227">
        <f t="shared" ca="1" si="84"/>
        <v>1.0204343333333334</v>
      </c>
      <c r="FT31" s="227">
        <f t="shared" ca="1" si="84"/>
        <v>1.0204343333333334</v>
      </c>
      <c r="FU31" s="227">
        <f t="shared" ca="1" si="84"/>
        <v>1.0204343333333334</v>
      </c>
      <c r="FV31" s="227">
        <f t="shared" ca="1" si="84"/>
        <v>1.0204343333333334</v>
      </c>
      <c r="FW31" s="227">
        <f t="shared" ca="1" si="85"/>
        <v>1.0204343333333334</v>
      </c>
      <c r="FX31" s="227">
        <f t="shared" ca="1" si="85"/>
        <v>1.0204343333333334</v>
      </c>
      <c r="FY31" s="227">
        <f t="shared" ca="1" si="85"/>
        <v>1.0204343333333334</v>
      </c>
      <c r="FZ31" s="227">
        <f t="shared" ca="1" si="85"/>
        <v>1.0204343333333334</v>
      </c>
      <c r="GA31" s="227">
        <f t="shared" ca="1" si="85"/>
        <v>1.0204343333333334</v>
      </c>
      <c r="GB31" s="227">
        <f t="shared" ca="1" si="85"/>
        <v>1.0204343333333334</v>
      </c>
      <c r="GC31" s="227">
        <f t="shared" ca="1" si="85"/>
        <v>1.0204343333333334</v>
      </c>
      <c r="GD31" s="227">
        <f t="shared" ca="1" si="85"/>
        <v>1.0204343333333334</v>
      </c>
      <c r="GE31" s="227">
        <f t="shared" ca="1" si="85"/>
        <v>1.0204343333333334</v>
      </c>
      <c r="GF31" s="227">
        <f t="shared" ca="1" si="85"/>
        <v>1.0204343333333334</v>
      </c>
      <c r="GG31" s="227">
        <f t="shared" ca="1" si="85"/>
        <v>1.0204343333333334</v>
      </c>
      <c r="GH31" s="227">
        <f t="shared" ca="1" si="85"/>
        <v>1.0204343333333334</v>
      </c>
      <c r="GI31" s="227">
        <f t="shared" ca="1" si="85"/>
        <v>1.0204343333333334</v>
      </c>
      <c r="GJ31" s="227">
        <f t="shared" ca="1" si="85"/>
        <v>1.0204343333333334</v>
      </c>
      <c r="GK31" s="227">
        <f t="shared" ca="1" si="85"/>
        <v>1.0204343333333334</v>
      </c>
      <c r="GL31" s="227">
        <f t="shared" ca="1" si="85"/>
        <v>1.0204343333333334</v>
      </c>
      <c r="GM31" s="227">
        <f t="shared" ref="GM31:HA32" ca="1" si="87">IF(GM$7&lt;$A31,0,IFERROR($B31/(20*12-$A31+1),0))</f>
        <v>1.0204343333333334</v>
      </c>
      <c r="GN31" s="227">
        <f t="shared" ca="1" si="87"/>
        <v>1.0204343333333334</v>
      </c>
      <c r="GO31" s="227">
        <f t="shared" ca="1" si="87"/>
        <v>1.0204343333333334</v>
      </c>
      <c r="GP31" s="227">
        <f t="shared" ca="1" si="87"/>
        <v>1.0204343333333334</v>
      </c>
      <c r="GQ31" s="227">
        <f t="shared" ca="1" si="87"/>
        <v>1.0204343333333334</v>
      </c>
      <c r="GR31" s="227">
        <f t="shared" ca="1" si="87"/>
        <v>1.0204343333333334</v>
      </c>
      <c r="GS31" s="227">
        <f t="shared" ca="1" si="87"/>
        <v>1.0204343333333334</v>
      </c>
      <c r="GT31" s="227">
        <f t="shared" ca="1" si="87"/>
        <v>1.0204343333333334</v>
      </c>
      <c r="GU31" s="227">
        <f t="shared" ca="1" si="87"/>
        <v>1.0204343333333334</v>
      </c>
      <c r="GV31" s="227">
        <f t="shared" ca="1" si="87"/>
        <v>1.0204343333333334</v>
      </c>
      <c r="GW31" s="227">
        <f t="shared" ca="1" si="87"/>
        <v>1.0204343333333334</v>
      </c>
      <c r="GX31" s="227">
        <f t="shared" ca="1" si="87"/>
        <v>1.0204343333333334</v>
      </c>
      <c r="GY31" s="227">
        <f t="shared" ca="1" si="87"/>
        <v>1.0204343333333334</v>
      </c>
      <c r="GZ31" s="227">
        <f t="shared" ca="1" si="87"/>
        <v>1.0204343333333334</v>
      </c>
      <c r="HA31" s="227">
        <f t="shared" ca="1" si="87"/>
        <v>1.0204343333333334</v>
      </c>
      <c r="HB31" s="227">
        <f t="shared" ca="1" si="86"/>
        <v>1.0204343333333334</v>
      </c>
      <c r="HC31" s="227">
        <f t="shared" ca="1" si="86"/>
        <v>1.0204343333333334</v>
      </c>
      <c r="HD31" s="227">
        <f t="shared" ca="1" si="86"/>
        <v>1.0204343333333334</v>
      </c>
      <c r="HE31" s="227">
        <f t="shared" ca="1" si="86"/>
        <v>1.0204343333333334</v>
      </c>
      <c r="HF31" s="227">
        <f t="shared" ca="1" si="86"/>
        <v>1.0204343333333334</v>
      </c>
      <c r="HG31" s="227">
        <f t="shared" ca="1" si="86"/>
        <v>1.0204343333333334</v>
      </c>
      <c r="HH31" s="227">
        <f t="shared" ca="1" si="86"/>
        <v>1.0204343333333334</v>
      </c>
      <c r="HI31" s="227">
        <f t="shared" ca="1" si="86"/>
        <v>1.0204343333333334</v>
      </c>
      <c r="HJ31" s="227">
        <f t="shared" ca="1" si="86"/>
        <v>1.0204343333333334</v>
      </c>
      <c r="HK31" s="227">
        <f t="shared" ca="1" si="86"/>
        <v>1.0204343333333334</v>
      </c>
      <c r="HL31" s="227">
        <f t="shared" ca="1" si="86"/>
        <v>1.0204343333333334</v>
      </c>
      <c r="HM31" s="227">
        <f t="shared" ca="1" si="86"/>
        <v>1.0204343333333334</v>
      </c>
      <c r="HN31" s="227">
        <f t="shared" ca="1" si="86"/>
        <v>1.0204343333333334</v>
      </c>
      <c r="HO31" s="227">
        <f t="shared" ca="1" si="86"/>
        <v>1.0204343333333334</v>
      </c>
      <c r="HP31" s="227">
        <f t="shared" ca="1" si="86"/>
        <v>1.0204343333333334</v>
      </c>
      <c r="HQ31" s="227">
        <f t="shared" ca="1" si="73"/>
        <v>1.0204343333333334</v>
      </c>
      <c r="HR31" s="227">
        <f t="shared" ca="1" si="73"/>
        <v>1.0204343333333334</v>
      </c>
      <c r="HS31" s="227">
        <f t="shared" ca="1" si="60"/>
        <v>1.0204343333333334</v>
      </c>
      <c r="HT31" s="227">
        <f t="shared" ca="1" si="60"/>
        <v>1.0204343333333334</v>
      </c>
      <c r="HU31" s="227">
        <f t="shared" ca="1" si="60"/>
        <v>1.0204343333333334</v>
      </c>
      <c r="HV31" s="227">
        <f t="shared" ca="1" si="60"/>
        <v>1.0204343333333334</v>
      </c>
      <c r="HW31" s="227">
        <f t="shared" ca="1" si="60"/>
        <v>1.0204343333333334</v>
      </c>
      <c r="HX31" s="227">
        <f t="shared" ca="1" si="60"/>
        <v>1.0204343333333334</v>
      </c>
      <c r="HY31" s="227">
        <f t="shared" ca="1" si="60"/>
        <v>1.0204343333333334</v>
      </c>
      <c r="HZ31" s="227">
        <f t="shared" ca="1" si="60"/>
        <v>1.0204343333333334</v>
      </c>
      <c r="IA31" s="227">
        <f t="shared" ca="1" si="60"/>
        <v>1.0204343333333334</v>
      </c>
      <c r="IB31" s="227">
        <f t="shared" ca="1" si="60"/>
        <v>1.0204343333333334</v>
      </c>
      <c r="IC31" s="227">
        <f t="shared" ca="1" si="60"/>
        <v>1.0204343333333334</v>
      </c>
      <c r="ID31" s="227">
        <f t="shared" ca="1" si="60"/>
        <v>1.0204343333333334</v>
      </c>
      <c r="IE31" s="227">
        <f t="shared" ca="1" si="60"/>
        <v>1.0204343333333334</v>
      </c>
      <c r="IF31" s="227">
        <f t="shared" ca="1" si="60"/>
        <v>1.0204343333333334</v>
      </c>
      <c r="IG31" s="227">
        <f t="shared" ca="1" si="58"/>
        <v>1.0204343333333334</v>
      </c>
      <c r="IH31" s="227">
        <f t="shared" ca="1" si="58"/>
        <v>1.0204343333333334</v>
      </c>
      <c r="II31" s="229"/>
      <c r="IJ31" s="229"/>
      <c r="IK31" s="229"/>
      <c r="IL31" s="229"/>
      <c r="IM31" s="229"/>
      <c r="IN31" s="229"/>
    </row>
    <row r="32" spans="1:248" s="230" customFormat="1" x14ac:dyDescent="0.3">
      <c r="A32" s="226">
        <f t="shared" si="59"/>
        <v>132</v>
      </c>
      <c r="B32" s="227" cm="1">
        <f t="array" aca="1" ref="B32" ca="1">INDIRECT("'Cronograma de Desembolso'!"&amp;ADDRESS(8,A32+2))</f>
        <v>112.24777666666667</v>
      </c>
      <c r="C32" s="228">
        <f t="shared" si="74"/>
        <v>0</v>
      </c>
      <c r="D32" s="227">
        <f t="shared" si="74"/>
        <v>0</v>
      </c>
      <c r="E32" s="227">
        <f t="shared" si="74"/>
        <v>0</v>
      </c>
      <c r="F32" s="227">
        <f t="shared" si="74"/>
        <v>0</v>
      </c>
      <c r="G32" s="227">
        <f t="shared" si="74"/>
        <v>0</v>
      </c>
      <c r="H32" s="227">
        <f t="shared" si="74"/>
        <v>0</v>
      </c>
      <c r="I32" s="227">
        <f t="shared" si="74"/>
        <v>0</v>
      </c>
      <c r="J32" s="227">
        <f t="shared" si="74"/>
        <v>0</v>
      </c>
      <c r="K32" s="227">
        <f t="shared" si="74"/>
        <v>0</v>
      </c>
      <c r="L32" s="227">
        <f t="shared" si="74"/>
        <v>0</v>
      </c>
      <c r="M32" s="227">
        <f t="shared" si="74"/>
        <v>0</v>
      </c>
      <c r="N32" s="227">
        <f t="shared" si="74"/>
        <v>0</v>
      </c>
      <c r="O32" s="227">
        <f t="shared" si="74"/>
        <v>0</v>
      </c>
      <c r="P32" s="227">
        <f t="shared" si="74"/>
        <v>0</v>
      </c>
      <c r="Q32" s="227">
        <f t="shared" si="74"/>
        <v>0</v>
      </c>
      <c r="R32" s="227">
        <f t="shared" si="74"/>
        <v>0</v>
      </c>
      <c r="S32" s="227">
        <f t="shared" si="75"/>
        <v>0</v>
      </c>
      <c r="T32" s="227">
        <f t="shared" si="75"/>
        <v>0</v>
      </c>
      <c r="U32" s="227">
        <f t="shared" si="75"/>
        <v>0</v>
      </c>
      <c r="V32" s="227">
        <f t="shared" si="75"/>
        <v>0</v>
      </c>
      <c r="W32" s="227">
        <f t="shared" si="75"/>
        <v>0</v>
      </c>
      <c r="X32" s="227">
        <f t="shared" si="75"/>
        <v>0</v>
      </c>
      <c r="Y32" s="227">
        <f t="shared" si="75"/>
        <v>0</v>
      </c>
      <c r="Z32" s="227">
        <f t="shared" si="75"/>
        <v>0</v>
      </c>
      <c r="AA32" s="227">
        <f t="shared" si="75"/>
        <v>0</v>
      </c>
      <c r="AB32" s="227">
        <f t="shared" si="75"/>
        <v>0</v>
      </c>
      <c r="AC32" s="227">
        <f t="shared" si="75"/>
        <v>0</v>
      </c>
      <c r="AD32" s="227">
        <f t="shared" si="75"/>
        <v>0</v>
      </c>
      <c r="AE32" s="227">
        <f t="shared" si="75"/>
        <v>0</v>
      </c>
      <c r="AF32" s="227">
        <f t="shared" si="75"/>
        <v>0</v>
      </c>
      <c r="AG32" s="227">
        <f t="shared" si="75"/>
        <v>0</v>
      </c>
      <c r="AH32" s="227">
        <f t="shared" si="75"/>
        <v>0</v>
      </c>
      <c r="AI32" s="227">
        <f t="shared" si="76"/>
        <v>0</v>
      </c>
      <c r="AJ32" s="227">
        <f t="shared" si="76"/>
        <v>0</v>
      </c>
      <c r="AK32" s="227">
        <f t="shared" si="76"/>
        <v>0</v>
      </c>
      <c r="AL32" s="227">
        <f t="shared" si="76"/>
        <v>0</v>
      </c>
      <c r="AM32" s="227">
        <f t="shared" si="76"/>
        <v>0</v>
      </c>
      <c r="AN32" s="227">
        <f t="shared" si="76"/>
        <v>0</v>
      </c>
      <c r="AO32" s="227">
        <f t="shared" si="76"/>
        <v>0</v>
      </c>
      <c r="AP32" s="227">
        <f t="shared" si="76"/>
        <v>0</v>
      </c>
      <c r="AQ32" s="227">
        <f t="shared" si="76"/>
        <v>0</v>
      </c>
      <c r="AR32" s="227">
        <f t="shared" si="76"/>
        <v>0</v>
      </c>
      <c r="AS32" s="227">
        <f t="shared" si="76"/>
        <v>0</v>
      </c>
      <c r="AT32" s="227">
        <f t="shared" si="76"/>
        <v>0</v>
      </c>
      <c r="AU32" s="227">
        <f t="shared" si="76"/>
        <v>0</v>
      </c>
      <c r="AV32" s="227">
        <f t="shared" si="76"/>
        <v>0</v>
      </c>
      <c r="AW32" s="227">
        <f t="shared" si="76"/>
        <v>0</v>
      </c>
      <c r="AX32" s="227">
        <f t="shared" si="76"/>
        <v>0</v>
      </c>
      <c r="AY32" s="227">
        <f t="shared" si="77"/>
        <v>0</v>
      </c>
      <c r="AZ32" s="227">
        <f t="shared" si="77"/>
        <v>0</v>
      </c>
      <c r="BA32" s="227">
        <f t="shared" si="77"/>
        <v>0</v>
      </c>
      <c r="BB32" s="227">
        <f t="shared" si="77"/>
        <v>0</v>
      </c>
      <c r="BC32" s="227">
        <f t="shared" si="77"/>
        <v>0</v>
      </c>
      <c r="BD32" s="227">
        <f t="shared" si="77"/>
        <v>0</v>
      </c>
      <c r="BE32" s="227">
        <f t="shared" si="77"/>
        <v>0</v>
      </c>
      <c r="BF32" s="227">
        <f t="shared" si="77"/>
        <v>0</v>
      </c>
      <c r="BG32" s="227">
        <f t="shared" si="77"/>
        <v>0</v>
      </c>
      <c r="BH32" s="227">
        <f t="shared" si="77"/>
        <v>0</v>
      </c>
      <c r="BI32" s="227">
        <f t="shared" si="77"/>
        <v>0</v>
      </c>
      <c r="BJ32" s="227">
        <f t="shared" si="77"/>
        <v>0</v>
      </c>
      <c r="BK32" s="227">
        <f t="shared" si="77"/>
        <v>0</v>
      </c>
      <c r="BL32" s="227">
        <f t="shared" si="77"/>
        <v>0</v>
      </c>
      <c r="BM32" s="227">
        <f t="shared" si="77"/>
        <v>0</v>
      </c>
      <c r="BN32" s="227">
        <f t="shared" si="77"/>
        <v>0</v>
      </c>
      <c r="BO32" s="227">
        <f t="shared" si="78"/>
        <v>0</v>
      </c>
      <c r="BP32" s="227">
        <f t="shared" si="78"/>
        <v>0</v>
      </c>
      <c r="BQ32" s="227">
        <f t="shared" si="78"/>
        <v>0</v>
      </c>
      <c r="BR32" s="227">
        <f t="shared" si="78"/>
        <v>0</v>
      </c>
      <c r="BS32" s="227">
        <f t="shared" si="78"/>
        <v>0</v>
      </c>
      <c r="BT32" s="227">
        <f t="shared" si="78"/>
        <v>0</v>
      </c>
      <c r="BU32" s="227">
        <f t="shared" si="78"/>
        <v>0</v>
      </c>
      <c r="BV32" s="227">
        <f t="shared" si="78"/>
        <v>0</v>
      </c>
      <c r="BW32" s="227">
        <f t="shared" si="78"/>
        <v>0</v>
      </c>
      <c r="BX32" s="227">
        <f t="shared" si="78"/>
        <v>0</v>
      </c>
      <c r="BY32" s="227">
        <f t="shared" si="78"/>
        <v>0</v>
      </c>
      <c r="BZ32" s="227">
        <f t="shared" si="78"/>
        <v>0</v>
      </c>
      <c r="CA32" s="227">
        <f t="shared" si="78"/>
        <v>0</v>
      </c>
      <c r="CB32" s="227">
        <f t="shared" si="78"/>
        <v>0</v>
      </c>
      <c r="CC32" s="227">
        <f t="shared" si="78"/>
        <v>0</v>
      </c>
      <c r="CD32" s="227">
        <f t="shared" si="78"/>
        <v>0</v>
      </c>
      <c r="CE32" s="227">
        <f t="shared" si="79"/>
        <v>0</v>
      </c>
      <c r="CF32" s="227">
        <f t="shared" si="79"/>
        <v>0</v>
      </c>
      <c r="CG32" s="227">
        <f t="shared" si="79"/>
        <v>0</v>
      </c>
      <c r="CH32" s="227">
        <f t="shared" si="79"/>
        <v>0</v>
      </c>
      <c r="CI32" s="227">
        <f t="shared" si="79"/>
        <v>0</v>
      </c>
      <c r="CJ32" s="227">
        <f t="shared" si="79"/>
        <v>0</v>
      </c>
      <c r="CK32" s="227">
        <f t="shared" si="79"/>
        <v>0</v>
      </c>
      <c r="CL32" s="227">
        <f t="shared" si="79"/>
        <v>0</v>
      </c>
      <c r="CM32" s="227">
        <f t="shared" si="79"/>
        <v>0</v>
      </c>
      <c r="CN32" s="227">
        <f t="shared" si="79"/>
        <v>0</v>
      </c>
      <c r="CO32" s="227">
        <f t="shared" si="79"/>
        <v>0</v>
      </c>
      <c r="CP32" s="227">
        <f t="shared" si="79"/>
        <v>0</v>
      </c>
      <c r="CQ32" s="227">
        <f t="shared" si="79"/>
        <v>0</v>
      </c>
      <c r="CR32" s="227">
        <f t="shared" si="79"/>
        <v>0</v>
      </c>
      <c r="CS32" s="227">
        <f t="shared" si="79"/>
        <v>0</v>
      </c>
      <c r="CT32" s="227">
        <f t="shared" si="79"/>
        <v>0</v>
      </c>
      <c r="CU32" s="227">
        <f t="shared" si="80"/>
        <v>0</v>
      </c>
      <c r="CV32" s="227">
        <f t="shared" si="80"/>
        <v>0</v>
      </c>
      <c r="CW32" s="227">
        <f t="shared" si="80"/>
        <v>0</v>
      </c>
      <c r="CX32" s="227">
        <f t="shared" si="80"/>
        <v>0</v>
      </c>
      <c r="CY32" s="227">
        <f t="shared" si="80"/>
        <v>0</v>
      </c>
      <c r="CZ32" s="227">
        <f t="shared" si="80"/>
        <v>0</v>
      </c>
      <c r="DA32" s="227">
        <f t="shared" si="80"/>
        <v>0</v>
      </c>
      <c r="DB32" s="227">
        <f t="shared" si="80"/>
        <v>0</v>
      </c>
      <c r="DC32" s="227">
        <f t="shared" si="80"/>
        <v>0</v>
      </c>
      <c r="DD32" s="227">
        <f t="shared" si="80"/>
        <v>0</v>
      </c>
      <c r="DE32" s="227">
        <f t="shared" si="80"/>
        <v>0</v>
      </c>
      <c r="DF32" s="227">
        <f t="shared" si="80"/>
        <v>0</v>
      </c>
      <c r="DG32" s="227">
        <f t="shared" si="80"/>
        <v>0</v>
      </c>
      <c r="DH32" s="227">
        <f t="shared" si="80"/>
        <v>0</v>
      </c>
      <c r="DI32" s="227">
        <f t="shared" si="80"/>
        <v>0</v>
      </c>
      <c r="DJ32" s="227">
        <f t="shared" si="80"/>
        <v>0</v>
      </c>
      <c r="DK32" s="227">
        <f t="shared" si="81"/>
        <v>0</v>
      </c>
      <c r="DL32" s="227">
        <f t="shared" si="81"/>
        <v>0</v>
      </c>
      <c r="DM32" s="227">
        <f t="shared" si="81"/>
        <v>0</v>
      </c>
      <c r="DN32" s="227">
        <f t="shared" si="81"/>
        <v>0</v>
      </c>
      <c r="DO32" s="227">
        <f t="shared" si="81"/>
        <v>0</v>
      </c>
      <c r="DP32" s="227">
        <f t="shared" si="81"/>
        <v>0</v>
      </c>
      <c r="DQ32" s="227">
        <f t="shared" si="81"/>
        <v>0</v>
      </c>
      <c r="DR32" s="227">
        <f t="shared" si="81"/>
        <v>0</v>
      </c>
      <c r="DS32" s="227">
        <f t="shared" si="81"/>
        <v>0</v>
      </c>
      <c r="DT32" s="227">
        <f t="shared" si="81"/>
        <v>0</v>
      </c>
      <c r="DU32" s="227">
        <f t="shared" si="81"/>
        <v>0</v>
      </c>
      <c r="DV32" s="227">
        <f t="shared" si="81"/>
        <v>0</v>
      </c>
      <c r="DW32" s="227">
        <f t="shared" si="81"/>
        <v>0</v>
      </c>
      <c r="DX32" s="227">
        <f t="shared" si="81"/>
        <v>0</v>
      </c>
      <c r="DY32" s="227">
        <f t="shared" si="81"/>
        <v>0</v>
      </c>
      <c r="DZ32" s="227">
        <f t="shared" si="81"/>
        <v>0</v>
      </c>
      <c r="EA32" s="227">
        <f t="shared" si="82"/>
        <v>0</v>
      </c>
      <c r="EB32" s="227">
        <f t="shared" si="82"/>
        <v>0</v>
      </c>
      <c r="EC32" s="227">
        <f t="shared" si="82"/>
        <v>0</v>
      </c>
      <c r="ED32" s="227">
        <f t="shared" ca="1" si="82"/>
        <v>1.029796116207951</v>
      </c>
      <c r="EE32" s="227">
        <f t="shared" ca="1" si="82"/>
        <v>1.029796116207951</v>
      </c>
      <c r="EF32" s="227">
        <f t="shared" ca="1" si="82"/>
        <v>1.029796116207951</v>
      </c>
      <c r="EG32" s="227">
        <f t="shared" ca="1" si="82"/>
        <v>1.029796116207951</v>
      </c>
      <c r="EH32" s="227">
        <f t="shared" ca="1" si="82"/>
        <v>1.029796116207951</v>
      </c>
      <c r="EI32" s="227">
        <f t="shared" ca="1" si="82"/>
        <v>1.029796116207951</v>
      </c>
      <c r="EJ32" s="227">
        <f t="shared" ca="1" si="82"/>
        <v>1.029796116207951</v>
      </c>
      <c r="EK32" s="227">
        <f t="shared" ca="1" si="82"/>
        <v>1.029796116207951</v>
      </c>
      <c r="EL32" s="227">
        <f t="shared" ca="1" si="82"/>
        <v>1.029796116207951</v>
      </c>
      <c r="EM32" s="227">
        <f t="shared" ca="1" si="82"/>
        <v>1.029796116207951</v>
      </c>
      <c r="EN32" s="227">
        <f t="shared" ca="1" si="82"/>
        <v>1.029796116207951</v>
      </c>
      <c r="EO32" s="227">
        <f t="shared" ca="1" si="82"/>
        <v>1.029796116207951</v>
      </c>
      <c r="EP32" s="227">
        <f t="shared" ca="1" si="82"/>
        <v>1.029796116207951</v>
      </c>
      <c r="EQ32" s="227">
        <f t="shared" ca="1" si="83"/>
        <v>1.029796116207951</v>
      </c>
      <c r="ER32" s="227">
        <f t="shared" ca="1" si="83"/>
        <v>1.029796116207951</v>
      </c>
      <c r="ES32" s="227">
        <f t="shared" ca="1" si="83"/>
        <v>1.029796116207951</v>
      </c>
      <c r="ET32" s="227">
        <f t="shared" ca="1" si="83"/>
        <v>1.029796116207951</v>
      </c>
      <c r="EU32" s="227">
        <f t="shared" ca="1" si="83"/>
        <v>1.029796116207951</v>
      </c>
      <c r="EV32" s="227">
        <f t="shared" ca="1" si="83"/>
        <v>1.029796116207951</v>
      </c>
      <c r="EW32" s="227">
        <f t="shared" ca="1" si="83"/>
        <v>1.029796116207951</v>
      </c>
      <c r="EX32" s="227">
        <f t="shared" ca="1" si="83"/>
        <v>1.029796116207951</v>
      </c>
      <c r="EY32" s="227">
        <f t="shared" ca="1" si="83"/>
        <v>1.029796116207951</v>
      </c>
      <c r="EZ32" s="227">
        <f t="shared" ca="1" si="83"/>
        <v>1.029796116207951</v>
      </c>
      <c r="FA32" s="227">
        <f t="shared" ca="1" si="83"/>
        <v>1.029796116207951</v>
      </c>
      <c r="FB32" s="227">
        <f t="shared" ca="1" si="83"/>
        <v>1.029796116207951</v>
      </c>
      <c r="FC32" s="227">
        <f t="shared" ca="1" si="83"/>
        <v>1.029796116207951</v>
      </c>
      <c r="FD32" s="227">
        <f t="shared" ca="1" si="83"/>
        <v>1.029796116207951</v>
      </c>
      <c r="FE32" s="227">
        <f t="shared" ca="1" si="83"/>
        <v>1.029796116207951</v>
      </c>
      <c r="FF32" s="227">
        <f t="shared" ca="1" si="83"/>
        <v>1.029796116207951</v>
      </c>
      <c r="FG32" s="227">
        <f t="shared" ca="1" si="84"/>
        <v>1.029796116207951</v>
      </c>
      <c r="FH32" s="227">
        <f t="shared" ca="1" si="84"/>
        <v>1.029796116207951</v>
      </c>
      <c r="FI32" s="227">
        <f t="shared" ca="1" si="84"/>
        <v>1.029796116207951</v>
      </c>
      <c r="FJ32" s="227">
        <f t="shared" ca="1" si="84"/>
        <v>1.029796116207951</v>
      </c>
      <c r="FK32" s="227">
        <f t="shared" ca="1" si="84"/>
        <v>1.029796116207951</v>
      </c>
      <c r="FL32" s="227">
        <f t="shared" ca="1" si="84"/>
        <v>1.029796116207951</v>
      </c>
      <c r="FM32" s="227">
        <f t="shared" ca="1" si="84"/>
        <v>1.029796116207951</v>
      </c>
      <c r="FN32" s="227">
        <f t="shared" ca="1" si="84"/>
        <v>1.029796116207951</v>
      </c>
      <c r="FO32" s="227">
        <f t="shared" ca="1" si="84"/>
        <v>1.029796116207951</v>
      </c>
      <c r="FP32" s="227">
        <f t="shared" ca="1" si="84"/>
        <v>1.029796116207951</v>
      </c>
      <c r="FQ32" s="227">
        <f t="shared" ca="1" si="84"/>
        <v>1.029796116207951</v>
      </c>
      <c r="FR32" s="227">
        <f t="shared" ca="1" si="84"/>
        <v>1.029796116207951</v>
      </c>
      <c r="FS32" s="227">
        <f t="shared" ca="1" si="84"/>
        <v>1.029796116207951</v>
      </c>
      <c r="FT32" s="227">
        <f t="shared" ca="1" si="84"/>
        <v>1.029796116207951</v>
      </c>
      <c r="FU32" s="227">
        <f t="shared" ca="1" si="84"/>
        <v>1.029796116207951</v>
      </c>
      <c r="FV32" s="227">
        <f t="shared" ca="1" si="84"/>
        <v>1.029796116207951</v>
      </c>
      <c r="FW32" s="227">
        <f t="shared" ca="1" si="85"/>
        <v>1.029796116207951</v>
      </c>
      <c r="FX32" s="227">
        <f t="shared" ca="1" si="85"/>
        <v>1.029796116207951</v>
      </c>
      <c r="FY32" s="227">
        <f t="shared" ca="1" si="85"/>
        <v>1.029796116207951</v>
      </c>
      <c r="FZ32" s="227">
        <f t="shared" ca="1" si="85"/>
        <v>1.029796116207951</v>
      </c>
      <c r="GA32" s="227">
        <f t="shared" ca="1" si="85"/>
        <v>1.029796116207951</v>
      </c>
      <c r="GB32" s="227">
        <f t="shared" ca="1" si="85"/>
        <v>1.029796116207951</v>
      </c>
      <c r="GC32" s="227">
        <f t="shared" ca="1" si="85"/>
        <v>1.029796116207951</v>
      </c>
      <c r="GD32" s="227">
        <f t="shared" ca="1" si="85"/>
        <v>1.029796116207951</v>
      </c>
      <c r="GE32" s="227">
        <f t="shared" ca="1" si="85"/>
        <v>1.029796116207951</v>
      </c>
      <c r="GF32" s="227">
        <f t="shared" ca="1" si="85"/>
        <v>1.029796116207951</v>
      </c>
      <c r="GG32" s="227">
        <f t="shared" ca="1" si="85"/>
        <v>1.029796116207951</v>
      </c>
      <c r="GH32" s="227">
        <f t="shared" ca="1" si="85"/>
        <v>1.029796116207951</v>
      </c>
      <c r="GI32" s="227">
        <f t="shared" ca="1" si="85"/>
        <v>1.029796116207951</v>
      </c>
      <c r="GJ32" s="227">
        <f t="shared" ca="1" si="85"/>
        <v>1.029796116207951</v>
      </c>
      <c r="GK32" s="227">
        <f t="shared" ca="1" si="85"/>
        <v>1.029796116207951</v>
      </c>
      <c r="GL32" s="227">
        <f t="shared" ca="1" si="85"/>
        <v>1.029796116207951</v>
      </c>
      <c r="GM32" s="227">
        <f t="shared" ca="1" si="87"/>
        <v>1.029796116207951</v>
      </c>
      <c r="GN32" s="227">
        <f t="shared" ca="1" si="87"/>
        <v>1.029796116207951</v>
      </c>
      <c r="GO32" s="227">
        <f t="shared" ca="1" si="87"/>
        <v>1.029796116207951</v>
      </c>
      <c r="GP32" s="227">
        <f t="shared" ca="1" si="87"/>
        <v>1.029796116207951</v>
      </c>
      <c r="GQ32" s="227">
        <f t="shared" ca="1" si="87"/>
        <v>1.029796116207951</v>
      </c>
      <c r="GR32" s="227">
        <f t="shared" ca="1" si="87"/>
        <v>1.029796116207951</v>
      </c>
      <c r="GS32" s="227">
        <f t="shared" ca="1" si="87"/>
        <v>1.029796116207951</v>
      </c>
      <c r="GT32" s="227">
        <f t="shared" ca="1" si="87"/>
        <v>1.029796116207951</v>
      </c>
      <c r="GU32" s="227">
        <f t="shared" ca="1" si="87"/>
        <v>1.029796116207951</v>
      </c>
      <c r="GV32" s="227">
        <f t="shared" ca="1" si="87"/>
        <v>1.029796116207951</v>
      </c>
      <c r="GW32" s="227">
        <f t="shared" ca="1" si="87"/>
        <v>1.029796116207951</v>
      </c>
      <c r="GX32" s="227">
        <f t="shared" ca="1" si="87"/>
        <v>1.029796116207951</v>
      </c>
      <c r="GY32" s="227">
        <f t="shared" ca="1" si="87"/>
        <v>1.029796116207951</v>
      </c>
      <c r="GZ32" s="227">
        <f t="shared" ca="1" si="87"/>
        <v>1.029796116207951</v>
      </c>
      <c r="HA32" s="227">
        <f t="shared" ca="1" si="87"/>
        <v>1.029796116207951</v>
      </c>
      <c r="HB32" s="227">
        <f t="shared" ca="1" si="86"/>
        <v>1.029796116207951</v>
      </c>
      <c r="HC32" s="227">
        <f t="shared" ca="1" si="86"/>
        <v>1.029796116207951</v>
      </c>
      <c r="HD32" s="227">
        <f t="shared" ca="1" si="86"/>
        <v>1.029796116207951</v>
      </c>
      <c r="HE32" s="227">
        <f t="shared" ca="1" si="86"/>
        <v>1.029796116207951</v>
      </c>
      <c r="HF32" s="227">
        <f t="shared" ca="1" si="86"/>
        <v>1.029796116207951</v>
      </c>
      <c r="HG32" s="227">
        <f t="shared" ca="1" si="86"/>
        <v>1.029796116207951</v>
      </c>
      <c r="HH32" s="227">
        <f t="shared" ca="1" si="86"/>
        <v>1.029796116207951</v>
      </c>
      <c r="HI32" s="227">
        <f t="shared" ca="1" si="86"/>
        <v>1.029796116207951</v>
      </c>
      <c r="HJ32" s="227">
        <f t="shared" ca="1" si="86"/>
        <v>1.029796116207951</v>
      </c>
      <c r="HK32" s="227">
        <f t="shared" ca="1" si="86"/>
        <v>1.029796116207951</v>
      </c>
      <c r="HL32" s="227">
        <f t="shared" ca="1" si="86"/>
        <v>1.029796116207951</v>
      </c>
      <c r="HM32" s="227">
        <f t="shared" ca="1" si="86"/>
        <v>1.029796116207951</v>
      </c>
      <c r="HN32" s="227">
        <f t="shared" ca="1" si="86"/>
        <v>1.029796116207951</v>
      </c>
      <c r="HO32" s="227">
        <f t="shared" ca="1" si="86"/>
        <v>1.029796116207951</v>
      </c>
      <c r="HP32" s="227">
        <f t="shared" ca="1" si="86"/>
        <v>1.029796116207951</v>
      </c>
      <c r="HQ32" s="227">
        <f t="shared" ca="1" si="73"/>
        <v>1.029796116207951</v>
      </c>
      <c r="HR32" s="227">
        <f t="shared" ca="1" si="73"/>
        <v>1.029796116207951</v>
      </c>
      <c r="HS32" s="227">
        <f t="shared" ca="1" si="60"/>
        <v>1.029796116207951</v>
      </c>
      <c r="HT32" s="227">
        <f t="shared" ca="1" si="60"/>
        <v>1.029796116207951</v>
      </c>
      <c r="HU32" s="227">
        <f t="shared" ca="1" si="60"/>
        <v>1.029796116207951</v>
      </c>
      <c r="HV32" s="227">
        <f t="shared" ca="1" si="60"/>
        <v>1.029796116207951</v>
      </c>
      <c r="HW32" s="227">
        <f t="shared" ca="1" si="60"/>
        <v>1.029796116207951</v>
      </c>
      <c r="HX32" s="227">
        <f t="shared" ca="1" si="60"/>
        <v>1.029796116207951</v>
      </c>
      <c r="HY32" s="227">
        <f t="shared" ca="1" si="60"/>
        <v>1.029796116207951</v>
      </c>
      <c r="HZ32" s="227">
        <f t="shared" ca="1" si="60"/>
        <v>1.029796116207951</v>
      </c>
      <c r="IA32" s="227">
        <f t="shared" ca="1" si="60"/>
        <v>1.029796116207951</v>
      </c>
      <c r="IB32" s="227">
        <f t="shared" ca="1" si="60"/>
        <v>1.029796116207951</v>
      </c>
      <c r="IC32" s="227">
        <f t="shared" ca="1" si="60"/>
        <v>1.029796116207951</v>
      </c>
      <c r="ID32" s="227">
        <f t="shared" ca="1" si="60"/>
        <v>1.029796116207951</v>
      </c>
      <c r="IE32" s="227">
        <f t="shared" ca="1" si="60"/>
        <v>1.029796116207951</v>
      </c>
      <c r="IF32" s="227">
        <f t="shared" ca="1" si="60"/>
        <v>1.029796116207951</v>
      </c>
      <c r="IG32" s="227">
        <f t="shared" ca="1" si="58"/>
        <v>1.029796116207951</v>
      </c>
      <c r="IH32" s="227">
        <f t="shared" ca="1" si="58"/>
        <v>1.029796116207951</v>
      </c>
      <c r="II32" s="229"/>
      <c r="IJ32" s="229"/>
      <c r="IK32" s="229"/>
      <c r="IL32" s="229"/>
      <c r="IM32" s="229"/>
      <c r="IN32" s="229"/>
    </row>
    <row r="33" spans="1:242" s="225" customFormat="1" x14ac:dyDescent="0.3">
      <c r="A33" s="222">
        <v>1</v>
      </c>
      <c r="B33" s="223" cm="1">
        <f t="array" aca="1" ref="B33" ca="1">INDIRECT("'Cronograma de Desembolso'!"&amp;ADDRESS(9,A33+2))</f>
        <v>0</v>
      </c>
      <c r="C33" s="224">
        <f t="shared" ref="C33:BN33" ca="1" si="88">IF($A33&lt;=120,IF(OR(C$7&lt;$A33,C$7&gt;120),0,IFERROR($B33/(10*12-$A33+1),0)),IF(C$7&lt;$A33,0,IFERROR($B33/(20*12-$A33+1),0)))</f>
        <v>0</v>
      </c>
      <c r="D33" s="223">
        <f t="shared" ca="1" si="88"/>
        <v>0</v>
      </c>
      <c r="E33" s="223">
        <f t="shared" ca="1" si="88"/>
        <v>0</v>
      </c>
      <c r="F33" s="223">
        <f t="shared" ca="1" si="88"/>
        <v>0</v>
      </c>
      <c r="G33" s="223">
        <f t="shared" ca="1" si="88"/>
        <v>0</v>
      </c>
      <c r="H33" s="223">
        <f t="shared" ca="1" si="88"/>
        <v>0</v>
      </c>
      <c r="I33" s="223">
        <f t="shared" ca="1" si="88"/>
        <v>0</v>
      </c>
      <c r="J33" s="223">
        <f t="shared" ca="1" si="88"/>
        <v>0</v>
      </c>
      <c r="K33" s="223">
        <f t="shared" ca="1" si="88"/>
        <v>0</v>
      </c>
      <c r="L33" s="223">
        <f t="shared" ca="1" si="88"/>
        <v>0</v>
      </c>
      <c r="M33" s="223">
        <f t="shared" ca="1" si="88"/>
        <v>0</v>
      </c>
      <c r="N33" s="223">
        <f t="shared" ca="1" si="88"/>
        <v>0</v>
      </c>
      <c r="O33" s="223">
        <f t="shared" ca="1" si="88"/>
        <v>0</v>
      </c>
      <c r="P33" s="223">
        <f t="shared" ca="1" si="88"/>
        <v>0</v>
      </c>
      <c r="Q33" s="223">
        <f t="shared" ca="1" si="88"/>
        <v>0</v>
      </c>
      <c r="R33" s="223">
        <f t="shared" ca="1" si="88"/>
        <v>0</v>
      </c>
      <c r="S33" s="223">
        <f t="shared" ca="1" si="88"/>
        <v>0</v>
      </c>
      <c r="T33" s="223">
        <f t="shared" ca="1" si="88"/>
        <v>0</v>
      </c>
      <c r="U33" s="223">
        <f t="shared" ca="1" si="88"/>
        <v>0</v>
      </c>
      <c r="V33" s="223">
        <f t="shared" ca="1" si="88"/>
        <v>0</v>
      </c>
      <c r="W33" s="223">
        <f t="shared" ca="1" si="88"/>
        <v>0</v>
      </c>
      <c r="X33" s="223">
        <f t="shared" ca="1" si="88"/>
        <v>0</v>
      </c>
      <c r="Y33" s="223">
        <f t="shared" ca="1" si="88"/>
        <v>0</v>
      </c>
      <c r="Z33" s="223">
        <f t="shared" ca="1" si="88"/>
        <v>0</v>
      </c>
      <c r="AA33" s="223">
        <f t="shared" ca="1" si="88"/>
        <v>0</v>
      </c>
      <c r="AB33" s="223">
        <f t="shared" ca="1" si="88"/>
        <v>0</v>
      </c>
      <c r="AC33" s="223">
        <f t="shared" ca="1" si="88"/>
        <v>0</v>
      </c>
      <c r="AD33" s="223">
        <f t="shared" ca="1" si="88"/>
        <v>0</v>
      </c>
      <c r="AE33" s="223">
        <f t="shared" ca="1" si="88"/>
        <v>0</v>
      </c>
      <c r="AF33" s="223">
        <f t="shared" ca="1" si="88"/>
        <v>0</v>
      </c>
      <c r="AG33" s="223">
        <f t="shared" ca="1" si="88"/>
        <v>0</v>
      </c>
      <c r="AH33" s="223">
        <f t="shared" ca="1" si="88"/>
        <v>0</v>
      </c>
      <c r="AI33" s="223">
        <f t="shared" ca="1" si="88"/>
        <v>0</v>
      </c>
      <c r="AJ33" s="223">
        <f t="shared" ca="1" si="88"/>
        <v>0</v>
      </c>
      <c r="AK33" s="223">
        <f t="shared" ca="1" si="88"/>
        <v>0</v>
      </c>
      <c r="AL33" s="223">
        <f t="shared" ca="1" si="88"/>
        <v>0</v>
      </c>
      <c r="AM33" s="223">
        <f t="shared" ca="1" si="88"/>
        <v>0</v>
      </c>
      <c r="AN33" s="223">
        <f t="shared" ca="1" si="88"/>
        <v>0</v>
      </c>
      <c r="AO33" s="223">
        <f t="shared" ca="1" si="88"/>
        <v>0</v>
      </c>
      <c r="AP33" s="223">
        <f t="shared" ca="1" si="88"/>
        <v>0</v>
      </c>
      <c r="AQ33" s="223">
        <f t="shared" ca="1" si="88"/>
        <v>0</v>
      </c>
      <c r="AR33" s="223">
        <f t="shared" ca="1" si="88"/>
        <v>0</v>
      </c>
      <c r="AS33" s="223">
        <f t="shared" ca="1" si="88"/>
        <v>0</v>
      </c>
      <c r="AT33" s="223">
        <f t="shared" ca="1" si="88"/>
        <v>0</v>
      </c>
      <c r="AU33" s="223">
        <f t="shared" ca="1" si="88"/>
        <v>0</v>
      </c>
      <c r="AV33" s="223">
        <f t="shared" ca="1" si="88"/>
        <v>0</v>
      </c>
      <c r="AW33" s="223">
        <f t="shared" ca="1" si="88"/>
        <v>0</v>
      </c>
      <c r="AX33" s="223">
        <f t="shared" ca="1" si="88"/>
        <v>0</v>
      </c>
      <c r="AY33" s="223">
        <f t="shared" ca="1" si="88"/>
        <v>0</v>
      </c>
      <c r="AZ33" s="223">
        <f t="shared" ca="1" si="88"/>
        <v>0</v>
      </c>
      <c r="BA33" s="223">
        <f t="shared" ca="1" si="88"/>
        <v>0</v>
      </c>
      <c r="BB33" s="223">
        <f t="shared" ca="1" si="88"/>
        <v>0</v>
      </c>
      <c r="BC33" s="223">
        <f t="shared" ca="1" si="88"/>
        <v>0</v>
      </c>
      <c r="BD33" s="223">
        <f t="shared" ca="1" si="88"/>
        <v>0</v>
      </c>
      <c r="BE33" s="223">
        <f t="shared" ca="1" si="88"/>
        <v>0</v>
      </c>
      <c r="BF33" s="223">
        <f t="shared" ca="1" si="88"/>
        <v>0</v>
      </c>
      <c r="BG33" s="223">
        <f t="shared" ca="1" si="88"/>
        <v>0</v>
      </c>
      <c r="BH33" s="223">
        <f t="shared" ca="1" si="88"/>
        <v>0</v>
      </c>
      <c r="BI33" s="223">
        <f t="shared" ca="1" si="88"/>
        <v>0</v>
      </c>
      <c r="BJ33" s="223">
        <f t="shared" ca="1" si="88"/>
        <v>0</v>
      </c>
      <c r="BK33" s="223">
        <f t="shared" ca="1" si="88"/>
        <v>0</v>
      </c>
      <c r="BL33" s="223">
        <f t="shared" ca="1" si="88"/>
        <v>0</v>
      </c>
      <c r="BM33" s="223">
        <f t="shared" ca="1" si="88"/>
        <v>0</v>
      </c>
      <c r="BN33" s="223">
        <f t="shared" ca="1" si="88"/>
        <v>0</v>
      </c>
      <c r="BO33" s="223">
        <f t="shared" ref="BO33:DZ33" ca="1" si="89">IF($A33&lt;=120,IF(OR(BO$7&lt;$A33,BO$7&gt;120),0,IFERROR($B33/(10*12-$A33+1),0)),IF(BO$7&lt;$A33,0,IFERROR($B33/(20*12-$A33+1),0)))</f>
        <v>0</v>
      </c>
      <c r="BP33" s="223">
        <f t="shared" ca="1" si="89"/>
        <v>0</v>
      </c>
      <c r="BQ33" s="223">
        <f t="shared" ca="1" si="89"/>
        <v>0</v>
      </c>
      <c r="BR33" s="223">
        <f t="shared" ca="1" si="89"/>
        <v>0</v>
      </c>
      <c r="BS33" s="223">
        <f t="shared" ca="1" si="89"/>
        <v>0</v>
      </c>
      <c r="BT33" s="223">
        <f t="shared" ca="1" si="89"/>
        <v>0</v>
      </c>
      <c r="BU33" s="223">
        <f t="shared" ca="1" si="89"/>
        <v>0</v>
      </c>
      <c r="BV33" s="223">
        <f t="shared" ca="1" si="89"/>
        <v>0</v>
      </c>
      <c r="BW33" s="223">
        <f t="shared" ca="1" si="89"/>
        <v>0</v>
      </c>
      <c r="BX33" s="223">
        <f t="shared" ca="1" si="89"/>
        <v>0</v>
      </c>
      <c r="BY33" s="223">
        <f t="shared" ca="1" si="89"/>
        <v>0</v>
      </c>
      <c r="BZ33" s="223">
        <f t="shared" ca="1" si="89"/>
        <v>0</v>
      </c>
      <c r="CA33" s="223">
        <f t="shared" ca="1" si="89"/>
        <v>0</v>
      </c>
      <c r="CB33" s="223">
        <f t="shared" ca="1" si="89"/>
        <v>0</v>
      </c>
      <c r="CC33" s="223">
        <f t="shared" ca="1" si="89"/>
        <v>0</v>
      </c>
      <c r="CD33" s="223">
        <f t="shared" ca="1" si="89"/>
        <v>0</v>
      </c>
      <c r="CE33" s="223">
        <f t="shared" ca="1" si="89"/>
        <v>0</v>
      </c>
      <c r="CF33" s="223">
        <f t="shared" ca="1" si="89"/>
        <v>0</v>
      </c>
      <c r="CG33" s="223">
        <f t="shared" ca="1" si="89"/>
        <v>0</v>
      </c>
      <c r="CH33" s="223">
        <f t="shared" ca="1" si="89"/>
        <v>0</v>
      </c>
      <c r="CI33" s="223">
        <f t="shared" ca="1" si="89"/>
        <v>0</v>
      </c>
      <c r="CJ33" s="223">
        <f t="shared" ca="1" si="89"/>
        <v>0</v>
      </c>
      <c r="CK33" s="223">
        <f t="shared" ca="1" si="89"/>
        <v>0</v>
      </c>
      <c r="CL33" s="223">
        <f t="shared" ca="1" si="89"/>
        <v>0</v>
      </c>
      <c r="CM33" s="223">
        <f t="shared" ca="1" si="89"/>
        <v>0</v>
      </c>
      <c r="CN33" s="223">
        <f t="shared" ca="1" si="89"/>
        <v>0</v>
      </c>
      <c r="CO33" s="223">
        <f t="shared" ca="1" si="89"/>
        <v>0</v>
      </c>
      <c r="CP33" s="223">
        <f t="shared" ca="1" si="89"/>
        <v>0</v>
      </c>
      <c r="CQ33" s="223">
        <f t="shared" ca="1" si="89"/>
        <v>0</v>
      </c>
      <c r="CR33" s="223">
        <f t="shared" ca="1" si="89"/>
        <v>0</v>
      </c>
      <c r="CS33" s="223">
        <f t="shared" ca="1" si="89"/>
        <v>0</v>
      </c>
      <c r="CT33" s="223">
        <f t="shared" ca="1" si="89"/>
        <v>0</v>
      </c>
      <c r="CU33" s="223">
        <f t="shared" ca="1" si="89"/>
        <v>0</v>
      </c>
      <c r="CV33" s="223">
        <f t="shared" ca="1" si="89"/>
        <v>0</v>
      </c>
      <c r="CW33" s="223">
        <f t="shared" ca="1" si="89"/>
        <v>0</v>
      </c>
      <c r="CX33" s="223">
        <f t="shared" ca="1" si="89"/>
        <v>0</v>
      </c>
      <c r="CY33" s="223">
        <f t="shared" ca="1" si="89"/>
        <v>0</v>
      </c>
      <c r="CZ33" s="223">
        <f t="shared" ca="1" si="89"/>
        <v>0</v>
      </c>
      <c r="DA33" s="223">
        <f t="shared" ca="1" si="89"/>
        <v>0</v>
      </c>
      <c r="DB33" s="223">
        <f t="shared" ca="1" si="89"/>
        <v>0</v>
      </c>
      <c r="DC33" s="223">
        <f t="shared" ca="1" si="89"/>
        <v>0</v>
      </c>
      <c r="DD33" s="223">
        <f t="shared" ca="1" si="89"/>
        <v>0</v>
      </c>
      <c r="DE33" s="223">
        <f t="shared" ca="1" si="89"/>
        <v>0</v>
      </c>
      <c r="DF33" s="223">
        <f t="shared" ca="1" si="89"/>
        <v>0</v>
      </c>
      <c r="DG33" s="223">
        <f t="shared" ca="1" si="89"/>
        <v>0</v>
      </c>
      <c r="DH33" s="223">
        <f t="shared" ca="1" si="89"/>
        <v>0</v>
      </c>
      <c r="DI33" s="223">
        <f t="shared" ca="1" si="89"/>
        <v>0</v>
      </c>
      <c r="DJ33" s="223">
        <f t="shared" ca="1" si="89"/>
        <v>0</v>
      </c>
      <c r="DK33" s="223">
        <f t="shared" ca="1" si="89"/>
        <v>0</v>
      </c>
      <c r="DL33" s="223">
        <f t="shared" ca="1" si="89"/>
        <v>0</v>
      </c>
      <c r="DM33" s="223">
        <f t="shared" ca="1" si="89"/>
        <v>0</v>
      </c>
      <c r="DN33" s="223">
        <f t="shared" ca="1" si="89"/>
        <v>0</v>
      </c>
      <c r="DO33" s="223">
        <f t="shared" ca="1" si="89"/>
        <v>0</v>
      </c>
      <c r="DP33" s="223">
        <f t="shared" ca="1" si="89"/>
        <v>0</v>
      </c>
      <c r="DQ33" s="223">
        <f t="shared" ca="1" si="89"/>
        <v>0</v>
      </c>
      <c r="DR33" s="223">
        <f t="shared" ca="1" si="89"/>
        <v>0</v>
      </c>
      <c r="DS33" s="223">
        <f t="shared" si="89"/>
        <v>0</v>
      </c>
      <c r="DT33" s="223">
        <f t="shared" si="89"/>
        <v>0</v>
      </c>
      <c r="DU33" s="223">
        <f t="shared" si="89"/>
        <v>0</v>
      </c>
      <c r="DV33" s="223">
        <f t="shared" si="89"/>
        <v>0</v>
      </c>
      <c r="DW33" s="223">
        <f t="shared" si="89"/>
        <v>0</v>
      </c>
      <c r="DX33" s="223">
        <f t="shared" si="89"/>
        <v>0</v>
      </c>
      <c r="DY33" s="223">
        <f t="shared" si="89"/>
        <v>0</v>
      </c>
      <c r="DZ33" s="223">
        <f t="shared" si="89"/>
        <v>0</v>
      </c>
      <c r="EA33" s="223">
        <f t="shared" ref="EA33:GL33" si="90">IF($A33&lt;=120,IF(OR(EA$7&lt;$A33,EA$7&gt;120),0,IFERROR($B33/(10*12-$A33+1),0)),IF(EA$7&lt;$A33,0,IFERROR($B33/(20*12-$A33+1),0)))</f>
        <v>0</v>
      </c>
      <c r="EB33" s="223">
        <f t="shared" si="90"/>
        <v>0</v>
      </c>
      <c r="EC33" s="223">
        <f t="shared" si="90"/>
        <v>0</v>
      </c>
      <c r="ED33" s="223">
        <f t="shared" si="90"/>
        <v>0</v>
      </c>
      <c r="EE33" s="223">
        <f t="shared" si="90"/>
        <v>0</v>
      </c>
      <c r="EF33" s="223">
        <f t="shared" si="90"/>
        <v>0</v>
      </c>
      <c r="EG33" s="223">
        <f t="shared" si="90"/>
        <v>0</v>
      </c>
      <c r="EH33" s="223">
        <f t="shared" si="90"/>
        <v>0</v>
      </c>
      <c r="EI33" s="223">
        <f t="shared" si="90"/>
        <v>0</v>
      </c>
      <c r="EJ33" s="223">
        <f t="shared" si="90"/>
        <v>0</v>
      </c>
      <c r="EK33" s="223">
        <f t="shared" si="90"/>
        <v>0</v>
      </c>
      <c r="EL33" s="223">
        <f t="shared" si="90"/>
        <v>0</v>
      </c>
      <c r="EM33" s="223">
        <f t="shared" si="90"/>
        <v>0</v>
      </c>
      <c r="EN33" s="223">
        <f t="shared" si="90"/>
        <v>0</v>
      </c>
      <c r="EO33" s="223">
        <f t="shared" si="90"/>
        <v>0</v>
      </c>
      <c r="EP33" s="223">
        <f t="shared" si="90"/>
        <v>0</v>
      </c>
      <c r="EQ33" s="223">
        <f t="shared" si="90"/>
        <v>0</v>
      </c>
      <c r="ER33" s="223">
        <f t="shared" si="90"/>
        <v>0</v>
      </c>
      <c r="ES33" s="223">
        <f t="shared" si="90"/>
        <v>0</v>
      </c>
      <c r="ET33" s="223">
        <f t="shared" si="90"/>
        <v>0</v>
      </c>
      <c r="EU33" s="223">
        <f t="shared" si="90"/>
        <v>0</v>
      </c>
      <c r="EV33" s="223">
        <f t="shared" si="90"/>
        <v>0</v>
      </c>
      <c r="EW33" s="223">
        <f t="shared" si="90"/>
        <v>0</v>
      </c>
      <c r="EX33" s="223">
        <f t="shared" si="90"/>
        <v>0</v>
      </c>
      <c r="EY33" s="223">
        <f t="shared" si="90"/>
        <v>0</v>
      </c>
      <c r="EZ33" s="223">
        <f t="shared" si="90"/>
        <v>0</v>
      </c>
      <c r="FA33" s="223">
        <f t="shared" si="90"/>
        <v>0</v>
      </c>
      <c r="FB33" s="223">
        <f t="shared" si="90"/>
        <v>0</v>
      </c>
      <c r="FC33" s="223">
        <f t="shared" si="90"/>
        <v>0</v>
      </c>
      <c r="FD33" s="223">
        <f t="shared" si="90"/>
        <v>0</v>
      </c>
      <c r="FE33" s="223">
        <f t="shared" si="90"/>
        <v>0</v>
      </c>
      <c r="FF33" s="223">
        <f t="shared" si="90"/>
        <v>0</v>
      </c>
      <c r="FG33" s="223">
        <f t="shared" si="90"/>
        <v>0</v>
      </c>
      <c r="FH33" s="223">
        <f t="shared" si="90"/>
        <v>0</v>
      </c>
      <c r="FI33" s="223">
        <f t="shared" si="90"/>
        <v>0</v>
      </c>
      <c r="FJ33" s="223">
        <f t="shared" si="90"/>
        <v>0</v>
      </c>
      <c r="FK33" s="223">
        <f t="shared" si="90"/>
        <v>0</v>
      </c>
      <c r="FL33" s="223">
        <f t="shared" si="90"/>
        <v>0</v>
      </c>
      <c r="FM33" s="223">
        <f t="shared" si="90"/>
        <v>0</v>
      </c>
      <c r="FN33" s="223">
        <f t="shared" si="90"/>
        <v>0</v>
      </c>
      <c r="FO33" s="223">
        <f t="shared" si="90"/>
        <v>0</v>
      </c>
      <c r="FP33" s="223">
        <f t="shared" si="90"/>
        <v>0</v>
      </c>
      <c r="FQ33" s="223">
        <f t="shared" si="90"/>
        <v>0</v>
      </c>
      <c r="FR33" s="223">
        <f t="shared" si="90"/>
        <v>0</v>
      </c>
      <c r="FS33" s="223">
        <f t="shared" si="90"/>
        <v>0</v>
      </c>
      <c r="FT33" s="223">
        <f t="shared" si="90"/>
        <v>0</v>
      </c>
      <c r="FU33" s="223">
        <f t="shared" si="90"/>
        <v>0</v>
      </c>
      <c r="FV33" s="223">
        <f t="shared" si="90"/>
        <v>0</v>
      </c>
      <c r="FW33" s="223">
        <f t="shared" si="90"/>
        <v>0</v>
      </c>
      <c r="FX33" s="223">
        <f t="shared" si="90"/>
        <v>0</v>
      </c>
      <c r="FY33" s="223">
        <f t="shared" si="90"/>
        <v>0</v>
      </c>
      <c r="FZ33" s="223">
        <f t="shared" si="90"/>
        <v>0</v>
      </c>
      <c r="GA33" s="223">
        <f t="shared" si="90"/>
        <v>0</v>
      </c>
      <c r="GB33" s="223">
        <f t="shared" si="90"/>
        <v>0</v>
      </c>
      <c r="GC33" s="223">
        <f t="shared" si="90"/>
        <v>0</v>
      </c>
      <c r="GD33" s="223">
        <f t="shared" si="90"/>
        <v>0</v>
      </c>
      <c r="GE33" s="223">
        <f t="shared" si="90"/>
        <v>0</v>
      </c>
      <c r="GF33" s="223">
        <f t="shared" si="90"/>
        <v>0</v>
      </c>
      <c r="GG33" s="223">
        <f t="shared" si="90"/>
        <v>0</v>
      </c>
      <c r="GH33" s="223">
        <f t="shared" si="90"/>
        <v>0</v>
      </c>
      <c r="GI33" s="223">
        <f t="shared" si="90"/>
        <v>0</v>
      </c>
      <c r="GJ33" s="223">
        <f t="shared" si="90"/>
        <v>0</v>
      </c>
      <c r="GK33" s="223">
        <f t="shared" si="90"/>
        <v>0</v>
      </c>
      <c r="GL33" s="223">
        <f t="shared" si="90"/>
        <v>0</v>
      </c>
      <c r="GM33" s="223">
        <f t="shared" ref="GM33:IH38" si="91">IF($A33&lt;=120,IF(OR(GM$7&lt;$A33,GM$7&gt;120),0,IFERROR($B33/(10*12-$A33+1),0)),IF(GM$7&lt;$A33,0,IFERROR($B33/(20*12-$A33+1),0)))</f>
        <v>0</v>
      </c>
      <c r="GN33" s="223">
        <f t="shared" si="91"/>
        <v>0</v>
      </c>
      <c r="GO33" s="223">
        <f t="shared" si="91"/>
        <v>0</v>
      </c>
      <c r="GP33" s="223">
        <f t="shared" si="91"/>
        <v>0</v>
      </c>
      <c r="GQ33" s="223">
        <f t="shared" si="91"/>
        <v>0</v>
      </c>
      <c r="GR33" s="223">
        <f t="shared" si="91"/>
        <v>0</v>
      </c>
      <c r="GS33" s="223">
        <f t="shared" si="91"/>
        <v>0</v>
      </c>
      <c r="GT33" s="223">
        <f t="shared" si="91"/>
        <v>0</v>
      </c>
      <c r="GU33" s="223">
        <f t="shared" si="91"/>
        <v>0</v>
      </c>
      <c r="GV33" s="223">
        <f t="shared" si="91"/>
        <v>0</v>
      </c>
      <c r="GW33" s="223">
        <f t="shared" si="91"/>
        <v>0</v>
      </c>
      <c r="GX33" s="223">
        <f t="shared" si="91"/>
        <v>0</v>
      </c>
      <c r="GY33" s="223">
        <f t="shared" si="91"/>
        <v>0</v>
      </c>
      <c r="GZ33" s="223">
        <f t="shared" si="91"/>
        <v>0</v>
      </c>
      <c r="HA33" s="223">
        <f t="shared" si="91"/>
        <v>0</v>
      </c>
      <c r="HB33" s="223">
        <f t="shared" si="91"/>
        <v>0</v>
      </c>
      <c r="HC33" s="223">
        <f t="shared" si="91"/>
        <v>0</v>
      </c>
      <c r="HD33" s="223">
        <f t="shared" si="91"/>
        <v>0</v>
      </c>
      <c r="HE33" s="223">
        <f t="shared" si="91"/>
        <v>0</v>
      </c>
      <c r="HF33" s="223">
        <f t="shared" si="91"/>
        <v>0</v>
      </c>
      <c r="HG33" s="223">
        <f t="shared" si="91"/>
        <v>0</v>
      </c>
      <c r="HH33" s="223">
        <f t="shared" si="91"/>
        <v>0</v>
      </c>
      <c r="HI33" s="223">
        <f t="shared" si="91"/>
        <v>0</v>
      </c>
      <c r="HJ33" s="223">
        <f t="shared" si="91"/>
        <v>0</v>
      </c>
      <c r="HK33" s="223">
        <f t="shared" si="91"/>
        <v>0</v>
      </c>
      <c r="HL33" s="223">
        <f t="shared" si="91"/>
        <v>0</v>
      </c>
      <c r="HM33" s="223">
        <f t="shared" si="91"/>
        <v>0</v>
      </c>
      <c r="HN33" s="223">
        <f t="shared" si="91"/>
        <v>0</v>
      </c>
      <c r="HO33" s="223">
        <f t="shared" si="91"/>
        <v>0</v>
      </c>
      <c r="HP33" s="223">
        <f t="shared" si="91"/>
        <v>0</v>
      </c>
      <c r="HQ33" s="223">
        <f t="shared" si="91"/>
        <v>0</v>
      </c>
      <c r="HR33" s="223">
        <f t="shared" si="91"/>
        <v>0</v>
      </c>
      <c r="HS33" s="223">
        <f t="shared" si="91"/>
        <v>0</v>
      </c>
      <c r="HT33" s="223">
        <f t="shared" si="91"/>
        <v>0</v>
      </c>
      <c r="HU33" s="223">
        <f t="shared" si="91"/>
        <v>0</v>
      </c>
      <c r="HV33" s="223">
        <f t="shared" si="91"/>
        <v>0</v>
      </c>
      <c r="HW33" s="223">
        <f t="shared" si="91"/>
        <v>0</v>
      </c>
      <c r="HX33" s="223">
        <f t="shared" si="91"/>
        <v>0</v>
      </c>
      <c r="HY33" s="223">
        <f t="shared" si="91"/>
        <v>0</v>
      </c>
      <c r="HZ33" s="223">
        <f t="shared" si="91"/>
        <v>0</v>
      </c>
      <c r="IA33" s="223">
        <f t="shared" si="91"/>
        <v>0</v>
      </c>
      <c r="IB33" s="223">
        <f t="shared" si="91"/>
        <v>0</v>
      </c>
      <c r="IC33" s="223">
        <f t="shared" si="91"/>
        <v>0</v>
      </c>
      <c r="ID33" s="223">
        <f t="shared" si="91"/>
        <v>0</v>
      </c>
      <c r="IE33" s="223">
        <f t="shared" si="91"/>
        <v>0</v>
      </c>
      <c r="IF33" s="223">
        <f t="shared" si="91"/>
        <v>0</v>
      </c>
      <c r="IG33" s="223">
        <f t="shared" si="91"/>
        <v>0</v>
      </c>
      <c r="IH33" s="223">
        <f t="shared" si="91"/>
        <v>0</v>
      </c>
    </row>
    <row r="34" spans="1:242" s="225" customFormat="1" x14ac:dyDescent="0.3">
      <c r="A34" s="222">
        <f t="shared" ref="A34:A37" si="92">A33+1</f>
        <v>2</v>
      </c>
      <c r="B34" s="223" cm="1">
        <f t="array" aca="1" ref="B34" ca="1">INDIRECT("'Cronograma de Desembolso'!"&amp;ADDRESS(9,A34+2))</f>
        <v>0</v>
      </c>
      <c r="C34" s="224">
        <f t="shared" ref="C34:BN37" si="93">IF($A34&lt;=120,IF(OR(C$7&lt;$A34,C$7&gt;120),0,IFERROR($B34/(10*12-$A34+1),0)),IF(C$7&lt;$A34,0,IFERROR($B34/(20*12-$A34+1),0)))</f>
        <v>0</v>
      </c>
      <c r="D34" s="223">
        <f t="shared" ca="1" si="93"/>
        <v>0</v>
      </c>
      <c r="E34" s="223">
        <f t="shared" ca="1" si="93"/>
        <v>0</v>
      </c>
      <c r="F34" s="223">
        <f t="shared" ca="1" si="93"/>
        <v>0</v>
      </c>
      <c r="G34" s="223">
        <f t="shared" ca="1" si="93"/>
        <v>0</v>
      </c>
      <c r="H34" s="223">
        <f t="shared" ca="1" si="93"/>
        <v>0</v>
      </c>
      <c r="I34" s="223">
        <f t="shared" ca="1" si="93"/>
        <v>0</v>
      </c>
      <c r="J34" s="223">
        <f t="shared" ca="1" si="93"/>
        <v>0</v>
      </c>
      <c r="K34" s="223">
        <f t="shared" ca="1" si="93"/>
        <v>0</v>
      </c>
      <c r="L34" s="223">
        <f t="shared" ca="1" si="93"/>
        <v>0</v>
      </c>
      <c r="M34" s="223">
        <f t="shared" ca="1" si="93"/>
        <v>0</v>
      </c>
      <c r="N34" s="223">
        <f t="shared" ca="1" si="93"/>
        <v>0</v>
      </c>
      <c r="O34" s="223">
        <f t="shared" ca="1" si="93"/>
        <v>0</v>
      </c>
      <c r="P34" s="223">
        <f t="shared" ca="1" si="93"/>
        <v>0</v>
      </c>
      <c r="Q34" s="223">
        <f t="shared" ca="1" si="93"/>
        <v>0</v>
      </c>
      <c r="R34" s="223">
        <f t="shared" ca="1" si="93"/>
        <v>0</v>
      </c>
      <c r="S34" s="223">
        <f t="shared" ca="1" si="93"/>
        <v>0</v>
      </c>
      <c r="T34" s="223">
        <f t="shared" ca="1" si="93"/>
        <v>0</v>
      </c>
      <c r="U34" s="223">
        <f t="shared" ca="1" si="93"/>
        <v>0</v>
      </c>
      <c r="V34" s="223">
        <f t="shared" ca="1" si="93"/>
        <v>0</v>
      </c>
      <c r="W34" s="223">
        <f t="shared" ca="1" si="93"/>
        <v>0</v>
      </c>
      <c r="X34" s="223">
        <f t="shared" ca="1" si="93"/>
        <v>0</v>
      </c>
      <c r="Y34" s="223">
        <f t="shared" ca="1" si="93"/>
        <v>0</v>
      </c>
      <c r="Z34" s="223">
        <f t="shared" ca="1" si="93"/>
        <v>0</v>
      </c>
      <c r="AA34" s="223">
        <f t="shared" ca="1" si="93"/>
        <v>0</v>
      </c>
      <c r="AB34" s="223">
        <f t="shared" ca="1" si="93"/>
        <v>0</v>
      </c>
      <c r="AC34" s="223">
        <f t="shared" ca="1" si="93"/>
        <v>0</v>
      </c>
      <c r="AD34" s="223">
        <f t="shared" ca="1" si="93"/>
        <v>0</v>
      </c>
      <c r="AE34" s="223">
        <f t="shared" ca="1" si="93"/>
        <v>0</v>
      </c>
      <c r="AF34" s="223">
        <f t="shared" ca="1" si="93"/>
        <v>0</v>
      </c>
      <c r="AG34" s="223">
        <f t="shared" ca="1" si="93"/>
        <v>0</v>
      </c>
      <c r="AH34" s="223">
        <f t="shared" ca="1" si="93"/>
        <v>0</v>
      </c>
      <c r="AI34" s="223">
        <f t="shared" ca="1" si="93"/>
        <v>0</v>
      </c>
      <c r="AJ34" s="223">
        <f t="shared" ca="1" si="93"/>
        <v>0</v>
      </c>
      <c r="AK34" s="223">
        <f t="shared" ca="1" si="93"/>
        <v>0</v>
      </c>
      <c r="AL34" s="223">
        <f t="shared" ca="1" si="93"/>
        <v>0</v>
      </c>
      <c r="AM34" s="223">
        <f t="shared" ca="1" si="93"/>
        <v>0</v>
      </c>
      <c r="AN34" s="223">
        <f t="shared" ca="1" si="93"/>
        <v>0</v>
      </c>
      <c r="AO34" s="223">
        <f t="shared" ca="1" si="93"/>
        <v>0</v>
      </c>
      <c r="AP34" s="223">
        <f t="shared" ca="1" si="93"/>
        <v>0</v>
      </c>
      <c r="AQ34" s="223">
        <f t="shared" ca="1" si="93"/>
        <v>0</v>
      </c>
      <c r="AR34" s="223">
        <f t="shared" ca="1" si="93"/>
        <v>0</v>
      </c>
      <c r="AS34" s="223">
        <f t="shared" ca="1" si="93"/>
        <v>0</v>
      </c>
      <c r="AT34" s="223">
        <f t="shared" ca="1" si="93"/>
        <v>0</v>
      </c>
      <c r="AU34" s="223">
        <f t="shared" ca="1" si="93"/>
        <v>0</v>
      </c>
      <c r="AV34" s="223">
        <f t="shared" ca="1" si="93"/>
        <v>0</v>
      </c>
      <c r="AW34" s="223">
        <f t="shared" ca="1" si="93"/>
        <v>0</v>
      </c>
      <c r="AX34" s="223">
        <f t="shared" ca="1" si="93"/>
        <v>0</v>
      </c>
      <c r="AY34" s="223">
        <f t="shared" ca="1" si="93"/>
        <v>0</v>
      </c>
      <c r="AZ34" s="223">
        <f t="shared" ca="1" si="93"/>
        <v>0</v>
      </c>
      <c r="BA34" s="223">
        <f t="shared" ca="1" si="93"/>
        <v>0</v>
      </c>
      <c r="BB34" s="223">
        <f t="shared" ca="1" si="93"/>
        <v>0</v>
      </c>
      <c r="BC34" s="223">
        <f t="shared" ca="1" si="93"/>
        <v>0</v>
      </c>
      <c r="BD34" s="223">
        <f t="shared" ca="1" si="93"/>
        <v>0</v>
      </c>
      <c r="BE34" s="223">
        <f t="shared" ca="1" si="93"/>
        <v>0</v>
      </c>
      <c r="BF34" s="223">
        <f t="shared" ca="1" si="93"/>
        <v>0</v>
      </c>
      <c r="BG34" s="223">
        <f t="shared" ca="1" si="93"/>
        <v>0</v>
      </c>
      <c r="BH34" s="223">
        <f t="shared" ca="1" si="93"/>
        <v>0</v>
      </c>
      <c r="BI34" s="223">
        <f t="shared" ca="1" si="93"/>
        <v>0</v>
      </c>
      <c r="BJ34" s="223">
        <f t="shared" ca="1" si="93"/>
        <v>0</v>
      </c>
      <c r="BK34" s="223">
        <f t="shared" ca="1" si="93"/>
        <v>0</v>
      </c>
      <c r="BL34" s="223">
        <f t="shared" ca="1" si="93"/>
        <v>0</v>
      </c>
      <c r="BM34" s="223">
        <f t="shared" ca="1" si="93"/>
        <v>0</v>
      </c>
      <c r="BN34" s="223">
        <f t="shared" ref="BN34" ca="1" si="94">IF($A34&lt;=120,IF(OR(BN$7&lt;$A34,BN$7&gt;120),0,IFERROR($B34/(10*12-$A34+1),0)),IF(BN$7&lt;$A34,0,IFERROR($B34/(20*12-$A34+1),0)))</f>
        <v>0</v>
      </c>
      <c r="BO34" s="223">
        <f t="shared" ref="BO34:DZ37" ca="1" si="95">IF($A34&lt;=120,IF(OR(BO$7&lt;$A34,BO$7&gt;120),0,IFERROR($B34/(10*12-$A34+1),0)),IF(BO$7&lt;$A34,0,IFERROR($B34/(20*12-$A34+1),0)))</f>
        <v>0</v>
      </c>
      <c r="BP34" s="223">
        <f t="shared" ca="1" si="95"/>
        <v>0</v>
      </c>
      <c r="BQ34" s="223">
        <f t="shared" ca="1" si="95"/>
        <v>0</v>
      </c>
      <c r="BR34" s="223">
        <f t="shared" ca="1" si="95"/>
        <v>0</v>
      </c>
      <c r="BS34" s="223">
        <f t="shared" ca="1" si="95"/>
        <v>0</v>
      </c>
      <c r="BT34" s="223">
        <f t="shared" ca="1" si="95"/>
        <v>0</v>
      </c>
      <c r="BU34" s="223">
        <f t="shared" ca="1" si="95"/>
        <v>0</v>
      </c>
      <c r="BV34" s="223">
        <f t="shared" ca="1" si="95"/>
        <v>0</v>
      </c>
      <c r="BW34" s="223">
        <f t="shared" ca="1" si="95"/>
        <v>0</v>
      </c>
      <c r="BX34" s="223">
        <f t="shared" ca="1" si="95"/>
        <v>0</v>
      </c>
      <c r="BY34" s="223">
        <f t="shared" ca="1" si="95"/>
        <v>0</v>
      </c>
      <c r="BZ34" s="223">
        <f t="shared" ca="1" si="95"/>
        <v>0</v>
      </c>
      <c r="CA34" s="223">
        <f t="shared" ca="1" si="95"/>
        <v>0</v>
      </c>
      <c r="CB34" s="223">
        <f t="shared" ca="1" si="95"/>
        <v>0</v>
      </c>
      <c r="CC34" s="223">
        <f t="shared" ca="1" si="95"/>
        <v>0</v>
      </c>
      <c r="CD34" s="223">
        <f t="shared" ca="1" si="95"/>
        <v>0</v>
      </c>
      <c r="CE34" s="223">
        <f t="shared" ca="1" si="95"/>
        <v>0</v>
      </c>
      <c r="CF34" s="223">
        <f t="shared" ca="1" si="95"/>
        <v>0</v>
      </c>
      <c r="CG34" s="223">
        <f t="shared" ca="1" si="95"/>
        <v>0</v>
      </c>
      <c r="CH34" s="223">
        <f t="shared" ca="1" si="95"/>
        <v>0</v>
      </c>
      <c r="CI34" s="223">
        <f t="shared" ca="1" si="95"/>
        <v>0</v>
      </c>
      <c r="CJ34" s="223">
        <f t="shared" ca="1" si="95"/>
        <v>0</v>
      </c>
      <c r="CK34" s="223">
        <f t="shared" ca="1" si="95"/>
        <v>0</v>
      </c>
      <c r="CL34" s="223">
        <f t="shared" ca="1" si="95"/>
        <v>0</v>
      </c>
      <c r="CM34" s="223">
        <f t="shared" ca="1" si="95"/>
        <v>0</v>
      </c>
      <c r="CN34" s="223">
        <f t="shared" ca="1" si="95"/>
        <v>0</v>
      </c>
      <c r="CO34" s="223">
        <f t="shared" ca="1" si="95"/>
        <v>0</v>
      </c>
      <c r="CP34" s="223">
        <f t="shared" ca="1" si="95"/>
        <v>0</v>
      </c>
      <c r="CQ34" s="223">
        <f t="shared" ca="1" si="95"/>
        <v>0</v>
      </c>
      <c r="CR34" s="223">
        <f t="shared" ca="1" si="95"/>
        <v>0</v>
      </c>
      <c r="CS34" s="223">
        <f t="shared" ca="1" si="95"/>
        <v>0</v>
      </c>
      <c r="CT34" s="223">
        <f t="shared" ca="1" si="95"/>
        <v>0</v>
      </c>
      <c r="CU34" s="223">
        <f t="shared" ca="1" si="95"/>
        <v>0</v>
      </c>
      <c r="CV34" s="223">
        <f t="shared" ca="1" si="95"/>
        <v>0</v>
      </c>
      <c r="CW34" s="223">
        <f t="shared" ca="1" si="95"/>
        <v>0</v>
      </c>
      <c r="CX34" s="223">
        <f t="shared" ca="1" si="95"/>
        <v>0</v>
      </c>
      <c r="CY34" s="223">
        <f t="shared" ca="1" si="95"/>
        <v>0</v>
      </c>
      <c r="CZ34" s="223">
        <f t="shared" ca="1" si="95"/>
        <v>0</v>
      </c>
      <c r="DA34" s="223">
        <f t="shared" ca="1" si="95"/>
        <v>0</v>
      </c>
      <c r="DB34" s="223">
        <f t="shared" ca="1" si="95"/>
        <v>0</v>
      </c>
      <c r="DC34" s="223">
        <f t="shared" ca="1" si="95"/>
        <v>0</v>
      </c>
      <c r="DD34" s="223">
        <f t="shared" ca="1" si="95"/>
        <v>0</v>
      </c>
      <c r="DE34" s="223">
        <f t="shared" ca="1" si="95"/>
        <v>0</v>
      </c>
      <c r="DF34" s="223">
        <f t="shared" ca="1" si="95"/>
        <v>0</v>
      </c>
      <c r="DG34" s="223">
        <f t="shared" ca="1" si="95"/>
        <v>0</v>
      </c>
      <c r="DH34" s="223">
        <f t="shared" ca="1" si="95"/>
        <v>0</v>
      </c>
      <c r="DI34" s="223">
        <f t="shared" ca="1" si="95"/>
        <v>0</v>
      </c>
      <c r="DJ34" s="223">
        <f t="shared" ca="1" si="95"/>
        <v>0</v>
      </c>
      <c r="DK34" s="223">
        <f t="shared" ca="1" si="95"/>
        <v>0</v>
      </c>
      <c r="DL34" s="223">
        <f t="shared" ca="1" si="95"/>
        <v>0</v>
      </c>
      <c r="DM34" s="223">
        <f t="shared" ca="1" si="95"/>
        <v>0</v>
      </c>
      <c r="DN34" s="223">
        <f t="shared" ca="1" si="95"/>
        <v>0</v>
      </c>
      <c r="DO34" s="223">
        <f t="shared" ca="1" si="95"/>
        <v>0</v>
      </c>
      <c r="DP34" s="223">
        <f t="shared" ca="1" si="95"/>
        <v>0</v>
      </c>
      <c r="DQ34" s="223">
        <f t="shared" ca="1" si="95"/>
        <v>0</v>
      </c>
      <c r="DR34" s="223">
        <f t="shared" ca="1" si="95"/>
        <v>0</v>
      </c>
      <c r="DS34" s="223">
        <f t="shared" si="95"/>
        <v>0</v>
      </c>
      <c r="DT34" s="223">
        <f t="shared" si="95"/>
        <v>0</v>
      </c>
      <c r="DU34" s="223">
        <f t="shared" si="95"/>
        <v>0</v>
      </c>
      <c r="DV34" s="223">
        <f t="shared" si="95"/>
        <v>0</v>
      </c>
      <c r="DW34" s="223">
        <f t="shared" si="95"/>
        <v>0</v>
      </c>
      <c r="DX34" s="223">
        <f t="shared" si="95"/>
        <v>0</v>
      </c>
      <c r="DY34" s="223">
        <f t="shared" si="95"/>
        <v>0</v>
      </c>
      <c r="DZ34" s="223">
        <f t="shared" ref="DZ34" si="96">IF($A34&lt;=120,IF(OR(DZ$7&lt;$A34,DZ$7&gt;120),0,IFERROR($B34/(10*12-$A34+1),0)),IF(DZ$7&lt;$A34,0,IFERROR($B34/(20*12-$A34+1),0)))</f>
        <v>0</v>
      </c>
      <c r="EA34" s="223">
        <f t="shared" ref="EA34:GL37" si="97">IF($A34&lt;=120,IF(OR(EA$7&lt;$A34,EA$7&gt;120),0,IFERROR($B34/(10*12-$A34+1),0)),IF(EA$7&lt;$A34,0,IFERROR($B34/(20*12-$A34+1),0)))</f>
        <v>0</v>
      </c>
      <c r="EB34" s="223">
        <f t="shared" si="97"/>
        <v>0</v>
      </c>
      <c r="EC34" s="223">
        <f t="shared" si="97"/>
        <v>0</v>
      </c>
      <c r="ED34" s="223">
        <f t="shared" si="97"/>
        <v>0</v>
      </c>
      <c r="EE34" s="223">
        <f t="shared" si="97"/>
        <v>0</v>
      </c>
      <c r="EF34" s="223">
        <f t="shared" si="97"/>
        <v>0</v>
      </c>
      <c r="EG34" s="223">
        <f t="shared" si="97"/>
        <v>0</v>
      </c>
      <c r="EH34" s="223">
        <f t="shared" si="97"/>
        <v>0</v>
      </c>
      <c r="EI34" s="223">
        <f t="shared" si="97"/>
        <v>0</v>
      </c>
      <c r="EJ34" s="223">
        <f t="shared" si="97"/>
        <v>0</v>
      </c>
      <c r="EK34" s="223">
        <f t="shared" si="97"/>
        <v>0</v>
      </c>
      <c r="EL34" s="223">
        <f t="shared" si="97"/>
        <v>0</v>
      </c>
      <c r="EM34" s="223">
        <f t="shared" si="97"/>
        <v>0</v>
      </c>
      <c r="EN34" s="223">
        <f t="shared" si="97"/>
        <v>0</v>
      </c>
      <c r="EO34" s="223">
        <f t="shared" si="97"/>
        <v>0</v>
      </c>
      <c r="EP34" s="223">
        <f t="shared" si="97"/>
        <v>0</v>
      </c>
      <c r="EQ34" s="223">
        <f t="shared" si="97"/>
        <v>0</v>
      </c>
      <c r="ER34" s="223">
        <f t="shared" si="97"/>
        <v>0</v>
      </c>
      <c r="ES34" s="223">
        <f t="shared" si="97"/>
        <v>0</v>
      </c>
      <c r="ET34" s="223">
        <f t="shared" si="97"/>
        <v>0</v>
      </c>
      <c r="EU34" s="223">
        <f t="shared" si="97"/>
        <v>0</v>
      </c>
      <c r="EV34" s="223">
        <f t="shared" si="97"/>
        <v>0</v>
      </c>
      <c r="EW34" s="223">
        <f t="shared" si="97"/>
        <v>0</v>
      </c>
      <c r="EX34" s="223">
        <f t="shared" si="97"/>
        <v>0</v>
      </c>
      <c r="EY34" s="223">
        <f t="shared" si="97"/>
        <v>0</v>
      </c>
      <c r="EZ34" s="223">
        <f t="shared" si="97"/>
        <v>0</v>
      </c>
      <c r="FA34" s="223">
        <f t="shared" si="97"/>
        <v>0</v>
      </c>
      <c r="FB34" s="223">
        <f t="shared" si="97"/>
        <v>0</v>
      </c>
      <c r="FC34" s="223">
        <f t="shared" si="97"/>
        <v>0</v>
      </c>
      <c r="FD34" s="223">
        <f t="shared" si="97"/>
        <v>0</v>
      </c>
      <c r="FE34" s="223">
        <f t="shared" si="97"/>
        <v>0</v>
      </c>
      <c r="FF34" s="223">
        <f t="shared" si="97"/>
        <v>0</v>
      </c>
      <c r="FG34" s="223">
        <f t="shared" si="97"/>
        <v>0</v>
      </c>
      <c r="FH34" s="223">
        <f t="shared" si="97"/>
        <v>0</v>
      </c>
      <c r="FI34" s="223">
        <f t="shared" si="97"/>
        <v>0</v>
      </c>
      <c r="FJ34" s="223">
        <f t="shared" si="97"/>
        <v>0</v>
      </c>
      <c r="FK34" s="223">
        <f t="shared" si="97"/>
        <v>0</v>
      </c>
      <c r="FL34" s="223">
        <f t="shared" si="97"/>
        <v>0</v>
      </c>
      <c r="FM34" s="223">
        <f t="shared" si="97"/>
        <v>0</v>
      </c>
      <c r="FN34" s="223">
        <f t="shared" si="97"/>
        <v>0</v>
      </c>
      <c r="FO34" s="223">
        <f t="shared" si="97"/>
        <v>0</v>
      </c>
      <c r="FP34" s="223">
        <f t="shared" si="97"/>
        <v>0</v>
      </c>
      <c r="FQ34" s="223">
        <f t="shared" si="97"/>
        <v>0</v>
      </c>
      <c r="FR34" s="223">
        <f t="shared" si="97"/>
        <v>0</v>
      </c>
      <c r="FS34" s="223">
        <f t="shared" si="97"/>
        <v>0</v>
      </c>
      <c r="FT34" s="223">
        <f t="shared" si="97"/>
        <v>0</v>
      </c>
      <c r="FU34" s="223">
        <f t="shared" si="97"/>
        <v>0</v>
      </c>
      <c r="FV34" s="223">
        <f t="shared" si="97"/>
        <v>0</v>
      </c>
      <c r="FW34" s="223">
        <f t="shared" si="97"/>
        <v>0</v>
      </c>
      <c r="FX34" s="223">
        <f t="shared" si="97"/>
        <v>0</v>
      </c>
      <c r="FY34" s="223">
        <f t="shared" si="97"/>
        <v>0</v>
      </c>
      <c r="FZ34" s="223">
        <f t="shared" si="97"/>
        <v>0</v>
      </c>
      <c r="GA34" s="223">
        <f t="shared" si="97"/>
        <v>0</v>
      </c>
      <c r="GB34" s="223">
        <f t="shared" si="97"/>
        <v>0</v>
      </c>
      <c r="GC34" s="223">
        <f t="shared" si="97"/>
        <v>0</v>
      </c>
      <c r="GD34" s="223">
        <f t="shared" si="97"/>
        <v>0</v>
      </c>
      <c r="GE34" s="223">
        <f t="shared" si="97"/>
        <v>0</v>
      </c>
      <c r="GF34" s="223">
        <f t="shared" si="97"/>
        <v>0</v>
      </c>
      <c r="GG34" s="223">
        <f t="shared" si="97"/>
        <v>0</v>
      </c>
      <c r="GH34" s="223">
        <f t="shared" si="97"/>
        <v>0</v>
      </c>
      <c r="GI34" s="223">
        <f t="shared" si="97"/>
        <v>0</v>
      </c>
      <c r="GJ34" s="223">
        <f t="shared" si="97"/>
        <v>0</v>
      </c>
      <c r="GK34" s="223">
        <f t="shared" si="97"/>
        <v>0</v>
      </c>
      <c r="GL34" s="223">
        <f t="shared" ref="GL34" si="98">IF($A34&lt;=120,IF(OR(GL$7&lt;$A34,GL$7&gt;120),0,IFERROR($B34/(10*12-$A34+1),0)),IF(GL$7&lt;$A34,0,IFERROR($B34/(20*12-$A34+1),0)))</f>
        <v>0</v>
      </c>
      <c r="GM34" s="223">
        <f t="shared" si="91"/>
        <v>0</v>
      </c>
      <c r="GN34" s="223">
        <f t="shared" si="91"/>
        <v>0</v>
      </c>
      <c r="GO34" s="223">
        <f t="shared" si="91"/>
        <v>0</v>
      </c>
      <c r="GP34" s="223">
        <f t="shared" si="91"/>
        <v>0</v>
      </c>
      <c r="GQ34" s="223">
        <f t="shared" si="91"/>
        <v>0</v>
      </c>
      <c r="GR34" s="223">
        <f t="shared" si="91"/>
        <v>0</v>
      </c>
      <c r="GS34" s="223">
        <f t="shared" si="91"/>
        <v>0</v>
      </c>
      <c r="GT34" s="223">
        <f t="shared" si="91"/>
        <v>0</v>
      </c>
      <c r="GU34" s="223">
        <f t="shared" si="91"/>
        <v>0</v>
      </c>
      <c r="GV34" s="223">
        <f t="shared" si="91"/>
        <v>0</v>
      </c>
      <c r="GW34" s="223">
        <f t="shared" si="91"/>
        <v>0</v>
      </c>
      <c r="GX34" s="223">
        <f t="shared" si="91"/>
        <v>0</v>
      </c>
      <c r="GY34" s="223">
        <f t="shared" si="91"/>
        <v>0</v>
      </c>
      <c r="GZ34" s="223">
        <f t="shared" si="91"/>
        <v>0</v>
      </c>
      <c r="HA34" s="223">
        <f t="shared" si="91"/>
        <v>0</v>
      </c>
      <c r="HB34" s="223">
        <f t="shared" si="91"/>
        <v>0</v>
      </c>
      <c r="HC34" s="223">
        <f t="shared" si="91"/>
        <v>0</v>
      </c>
      <c r="HD34" s="223">
        <f t="shared" si="91"/>
        <v>0</v>
      </c>
      <c r="HE34" s="223">
        <f t="shared" si="91"/>
        <v>0</v>
      </c>
      <c r="HF34" s="223">
        <f t="shared" si="91"/>
        <v>0</v>
      </c>
      <c r="HG34" s="223">
        <f t="shared" si="91"/>
        <v>0</v>
      </c>
      <c r="HH34" s="223">
        <f t="shared" si="91"/>
        <v>0</v>
      </c>
      <c r="HI34" s="223">
        <f t="shared" si="91"/>
        <v>0</v>
      </c>
      <c r="HJ34" s="223">
        <f t="shared" si="91"/>
        <v>0</v>
      </c>
      <c r="HK34" s="223">
        <f t="shared" si="91"/>
        <v>0</v>
      </c>
      <c r="HL34" s="223">
        <f t="shared" si="91"/>
        <v>0</v>
      </c>
      <c r="HM34" s="223">
        <f t="shared" si="91"/>
        <v>0</v>
      </c>
      <c r="HN34" s="223">
        <f t="shared" si="91"/>
        <v>0</v>
      </c>
      <c r="HO34" s="223">
        <f t="shared" si="91"/>
        <v>0</v>
      </c>
      <c r="HP34" s="223">
        <f t="shared" si="91"/>
        <v>0</v>
      </c>
      <c r="HQ34" s="223">
        <f t="shared" si="91"/>
        <v>0</v>
      </c>
      <c r="HR34" s="223">
        <f t="shared" si="91"/>
        <v>0</v>
      </c>
      <c r="HS34" s="223">
        <f t="shared" si="91"/>
        <v>0</v>
      </c>
      <c r="HT34" s="223">
        <f t="shared" si="91"/>
        <v>0</v>
      </c>
      <c r="HU34" s="223">
        <f t="shared" si="91"/>
        <v>0</v>
      </c>
      <c r="HV34" s="223">
        <f t="shared" si="91"/>
        <v>0</v>
      </c>
      <c r="HW34" s="223">
        <f t="shared" si="91"/>
        <v>0</v>
      </c>
      <c r="HX34" s="223">
        <f t="shared" si="91"/>
        <v>0</v>
      </c>
      <c r="HY34" s="223">
        <f t="shared" si="91"/>
        <v>0</v>
      </c>
      <c r="HZ34" s="223">
        <f t="shared" si="91"/>
        <v>0</v>
      </c>
      <c r="IA34" s="223">
        <f t="shared" si="91"/>
        <v>0</v>
      </c>
      <c r="IB34" s="223">
        <f t="shared" si="91"/>
        <v>0</v>
      </c>
      <c r="IC34" s="223">
        <f t="shared" si="91"/>
        <v>0</v>
      </c>
      <c r="ID34" s="223">
        <f t="shared" si="91"/>
        <v>0</v>
      </c>
      <c r="IE34" s="223">
        <f t="shared" si="91"/>
        <v>0</v>
      </c>
      <c r="IF34" s="223">
        <f t="shared" si="91"/>
        <v>0</v>
      </c>
      <c r="IG34" s="223">
        <f t="shared" si="91"/>
        <v>0</v>
      </c>
      <c r="IH34" s="223">
        <f t="shared" si="91"/>
        <v>0</v>
      </c>
    </row>
    <row r="35" spans="1:242" s="225" customFormat="1" x14ac:dyDescent="0.3">
      <c r="A35" s="222">
        <f t="shared" si="92"/>
        <v>3</v>
      </c>
      <c r="B35" s="223" cm="1">
        <f t="array" aca="1" ref="B35" ca="1">INDIRECT("'Cronograma de Desembolso'!"&amp;ADDRESS(9,A35+2))</f>
        <v>0</v>
      </c>
      <c r="C35" s="224">
        <f t="shared" si="93"/>
        <v>0</v>
      </c>
      <c r="D35" s="223">
        <f t="shared" si="93"/>
        <v>0</v>
      </c>
      <c r="E35" s="223">
        <f t="shared" ca="1" si="93"/>
        <v>0</v>
      </c>
      <c r="F35" s="223">
        <f t="shared" ca="1" si="93"/>
        <v>0</v>
      </c>
      <c r="G35" s="223">
        <f t="shared" ca="1" si="93"/>
        <v>0</v>
      </c>
      <c r="H35" s="223">
        <f t="shared" ca="1" si="93"/>
        <v>0</v>
      </c>
      <c r="I35" s="223">
        <f t="shared" ca="1" si="93"/>
        <v>0</v>
      </c>
      <c r="J35" s="223">
        <f t="shared" ca="1" si="93"/>
        <v>0</v>
      </c>
      <c r="K35" s="223">
        <f t="shared" ca="1" si="93"/>
        <v>0</v>
      </c>
      <c r="L35" s="223">
        <f t="shared" ca="1" si="93"/>
        <v>0</v>
      </c>
      <c r="M35" s="223">
        <f t="shared" ca="1" si="93"/>
        <v>0</v>
      </c>
      <c r="N35" s="223">
        <f t="shared" ca="1" si="93"/>
        <v>0</v>
      </c>
      <c r="O35" s="223">
        <f t="shared" ca="1" si="93"/>
        <v>0</v>
      </c>
      <c r="P35" s="223">
        <f t="shared" ca="1" si="93"/>
        <v>0</v>
      </c>
      <c r="Q35" s="223">
        <f t="shared" ca="1" si="93"/>
        <v>0</v>
      </c>
      <c r="R35" s="223">
        <f t="shared" ca="1" si="93"/>
        <v>0</v>
      </c>
      <c r="S35" s="223">
        <f t="shared" ca="1" si="93"/>
        <v>0</v>
      </c>
      <c r="T35" s="223">
        <f t="shared" ca="1" si="93"/>
        <v>0</v>
      </c>
      <c r="U35" s="223">
        <f t="shared" ca="1" si="93"/>
        <v>0</v>
      </c>
      <c r="V35" s="223">
        <f t="shared" ca="1" si="93"/>
        <v>0</v>
      </c>
      <c r="W35" s="223">
        <f t="shared" ca="1" si="93"/>
        <v>0</v>
      </c>
      <c r="X35" s="223">
        <f t="shared" ca="1" si="93"/>
        <v>0</v>
      </c>
      <c r="Y35" s="223">
        <f t="shared" ca="1" si="93"/>
        <v>0</v>
      </c>
      <c r="Z35" s="223">
        <f t="shared" ca="1" si="93"/>
        <v>0</v>
      </c>
      <c r="AA35" s="223">
        <f t="shared" ca="1" si="93"/>
        <v>0</v>
      </c>
      <c r="AB35" s="223">
        <f t="shared" ca="1" si="93"/>
        <v>0</v>
      </c>
      <c r="AC35" s="223">
        <f t="shared" ca="1" si="93"/>
        <v>0</v>
      </c>
      <c r="AD35" s="223">
        <f t="shared" ca="1" si="93"/>
        <v>0</v>
      </c>
      <c r="AE35" s="223">
        <f t="shared" ca="1" si="93"/>
        <v>0</v>
      </c>
      <c r="AF35" s="223">
        <f t="shared" ca="1" si="93"/>
        <v>0</v>
      </c>
      <c r="AG35" s="223">
        <f t="shared" ca="1" si="93"/>
        <v>0</v>
      </c>
      <c r="AH35" s="223">
        <f t="shared" ca="1" si="93"/>
        <v>0</v>
      </c>
      <c r="AI35" s="223">
        <f t="shared" ca="1" si="93"/>
        <v>0</v>
      </c>
      <c r="AJ35" s="223">
        <f t="shared" ca="1" si="93"/>
        <v>0</v>
      </c>
      <c r="AK35" s="223">
        <f t="shared" ca="1" si="93"/>
        <v>0</v>
      </c>
      <c r="AL35" s="223">
        <f t="shared" ca="1" si="93"/>
        <v>0</v>
      </c>
      <c r="AM35" s="223">
        <f t="shared" ca="1" si="93"/>
        <v>0</v>
      </c>
      <c r="AN35" s="223">
        <f t="shared" ca="1" si="93"/>
        <v>0</v>
      </c>
      <c r="AO35" s="223">
        <f t="shared" ca="1" si="93"/>
        <v>0</v>
      </c>
      <c r="AP35" s="223">
        <f t="shared" ca="1" si="93"/>
        <v>0</v>
      </c>
      <c r="AQ35" s="223">
        <f t="shared" ca="1" si="93"/>
        <v>0</v>
      </c>
      <c r="AR35" s="223">
        <f t="shared" ca="1" si="93"/>
        <v>0</v>
      </c>
      <c r="AS35" s="223">
        <f t="shared" ca="1" si="93"/>
        <v>0</v>
      </c>
      <c r="AT35" s="223">
        <f t="shared" ca="1" si="93"/>
        <v>0</v>
      </c>
      <c r="AU35" s="223">
        <f t="shared" ca="1" si="93"/>
        <v>0</v>
      </c>
      <c r="AV35" s="223">
        <f t="shared" ca="1" si="93"/>
        <v>0</v>
      </c>
      <c r="AW35" s="223">
        <f t="shared" ca="1" si="93"/>
        <v>0</v>
      </c>
      <c r="AX35" s="223">
        <f t="shared" ca="1" si="93"/>
        <v>0</v>
      </c>
      <c r="AY35" s="223">
        <f t="shared" ca="1" si="93"/>
        <v>0</v>
      </c>
      <c r="AZ35" s="223">
        <f t="shared" ca="1" si="93"/>
        <v>0</v>
      </c>
      <c r="BA35" s="223">
        <f t="shared" ca="1" si="93"/>
        <v>0</v>
      </c>
      <c r="BB35" s="223">
        <f t="shared" ca="1" si="93"/>
        <v>0</v>
      </c>
      <c r="BC35" s="223">
        <f t="shared" ca="1" si="93"/>
        <v>0</v>
      </c>
      <c r="BD35" s="223">
        <f t="shared" ca="1" si="93"/>
        <v>0</v>
      </c>
      <c r="BE35" s="223">
        <f t="shared" ca="1" si="93"/>
        <v>0</v>
      </c>
      <c r="BF35" s="223">
        <f t="shared" ca="1" si="93"/>
        <v>0</v>
      </c>
      <c r="BG35" s="223">
        <f t="shared" ca="1" si="93"/>
        <v>0</v>
      </c>
      <c r="BH35" s="223">
        <f t="shared" ca="1" si="93"/>
        <v>0</v>
      </c>
      <c r="BI35" s="223">
        <f t="shared" ca="1" si="93"/>
        <v>0</v>
      </c>
      <c r="BJ35" s="223">
        <f t="shared" ca="1" si="93"/>
        <v>0</v>
      </c>
      <c r="BK35" s="223">
        <f t="shared" ca="1" si="93"/>
        <v>0</v>
      </c>
      <c r="BL35" s="223">
        <f t="shared" ca="1" si="93"/>
        <v>0</v>
      </c>
      <c r="BM35" s="223">
        <f t="shared" ca="1" si="93"/>
        <v>0</v>
      </c>
      <c r="BN35" s="223">
        <f t="shared" ca="1" si="93"/>
        <v>0</v>
      </c>
      <c r="BO35" s="223">
        <f t="shared" ca="1" si="95"/>
        <v>0</v>
      </c>
      <c r="BP35" s="223">
        <f t="shared" ca="1" si="95"/>
        <v>0</v>
      </c>
      <c r="BQ35" s="223">
        <f t="shared" ca="1" si="95"/>
        <v>0</v>
      </c>
      <c r="BR35" s="223">
        <f t="shared" ca="1" si="95"/>
        <v>0</v>
      </c>
      <c r="BS35" s="223">
        <f t="shared" ca="1" si="95"/>
        <v>0</v>
      </c>
      <c r="BT35" s="223">
        <f t="shared" ca="1" si="95"/>
        <v>0</v>
      </c>
      <c r="BU35" s="223">
        <f t="shared" ca="1" si="95"/>
        <v>0</v>
      </c>
      <c r="BV35" s="223">
        <f t="shared" ca="1" si="95"/>
        <v>0</v>
      </c>
      <c r="BW35" s="223">
        <f t="shared" ca="1" si="95"/>
        <v>0</v>
      </c>
      <c r="BX35" s="223">
        <f t="shared" ca="1" si="95"/>
        <v>0</v>
      </c>
      <c r="BY35" s="223">
        <f t="shared" ca="1" si="95"/>
        <v>0</v>
      </c>
      <c r="BZ35" s="223">
        <f t="shared" ca="1" si="95"/>
        <v>0</v>
      </c>
      <c r="CA35" s="223">
        <f t="shared" ca="1" si="95"/>
        <v>0</v>
      </c>
      <c r="CB35" s="223">
        <f t="shared" ca="1" si="95"/>
        <v>0</v>
      </c>
      <c r="CC35" s="223">
        <f t="shared" ca="1" si="95"/>
        <v>0</v>
      </c>
      <c r="CD35" s="223">
        <f t="shared" ca="1" si="95"/>
        <v>0</v>
      </c>
      <c r="CE35" s="223">
        <f t="shared" ca="1" si="95"/>
        <v>0</v>
      </c>
      <c r="CF35" s="223">
        <f t="shared" ca="1" si="95"/>
        <v>0</v>
      </c>
      <c r="CG35" s="223">
        <f t="shared" ca="1" si="95"/>
        <v>0</v>
      </c>
      <c r="CH35" s="223">
        <f t="shared" ca="1" si="95"/>
        <v>0</v>
      </c>
      <c r="CI35" s="223">
        <f t="shared" ca="1" si="95"/>
        <v>0</v>
      </c>
      <c r="CJ35" s="223">
        <f t="shared" ca="1" si="95"/>
        <v>0</v>
      </c>
      <c r="CK35" s="223">
        <f t="shared" ca="1" si="95"/>
        <v>0</v>
      </c>
      <c r="CL35" s="223">
        <f t="shared" ca="1" si="95"/>
        <v>0</v>
      </c>
      <c r="CM35" s="223">
        <f t="shared" ca="1" si="95"/>
        <v>0</v>
      </c>
      <c r="CN35" s="223">
        <f t="shared" ca="1" si="95"/>
        <v>0</v>
      </c>
      <c r="CO35" s="223">
        <f t="shared" ca="1" si="95"/>
        <v>0</v>
      </c>
      <c r="CP35" s="223">
        <f t="shared" ca="1" si="95"/>
        <v>0</v>
      </c>
      <c r="CQ35" s="223">
        <f t="shared" ca="1" si="95"/>
        <v>0</v>
      </c>
      <c r="CR35" s="223">
        <f t="shared" ca="1" si="95"/>
        <v>0</v>
      </c>
      <c r="CS35" s="223">
        <f t="shared" ca="1" si="95"/>
        <v>0</v>
      </c>
      <c r="CT35" s="223">
        <f t="shared" ca="1" si="95"/>
        <v>0</v>
      </c>
      <c r="CU35" s="223">
        <f t="shared" ca="1" si="95"/>
        <v>0</v>
      </c>
      <c r="CV35" s="223">
        <f t="shared" ca="1" si="95"/>
        <v>0</v>
      </c>
      <c r="CW35" s="223">
        <f t="shared" ca="1" si="95"/>
        <v>0</v>
      </c>
      <c r="CX35" s="223">
        <f t="shared" ca="1" si="95"/>
        <v>0</v>
      </c>
      <c r="CY35" s="223">
        <f t="shared" ca="1" si="95"/>
        <v>0</v>
      </c>
      <c r="CZ35" s="223">
        <f t="shared" ca="1" si="95"/>
        <v>0</v>
      </c>
      <c r="DA35" s="223">
        <f t="shared" ca="1" si="95"/>
        <v>0</v>
      </c>
      <c r="DB35" s="223">
        <f t="shared" ca="1" si="95"/>
        <v>0</v>
      </c>
      <c r="DC35" s="223">
        <f t="shared" ca="1" si="95"/>
        <v>0</v>
      </c>
      <c r="DD35" s="223">
        <f t="shared" ca="1" si="95"/>
        <v>0</v>
      </c>
      <c r="DE35" s="223">
        <f t="shared" ca="1" si="95"/>
        <v>0</v>
      </c>
      <c r="DF35" s="223">
        <f t="shared" ca="1" si="95"/>
        <v>0</v>
      </c>
      <c r="DG35" s="223">
        <f t="shared" ca="1" si="95"/>
        <v>0</v>
      </c>
      <c r="DH35" s="223">
        <f t="shared" ca="1" si="95"/>
        <v>0</v>
      </c>
      <c r="DI35" s="223">
        <f t="shared" ca="1" si="95"/>
        <v>0</v>
      </c>
      <c r="DJ35" s="223">
        <f t="shared" ca="1" si="95"/>
        <v>0</v>
      </c>
      <c r="DK35" s="223">
        <f t="shared" ca="1" si="95"/>
        <v>0</v>
      </c>
      <c r="DL35" s="223">
        <f t="shared" ca="1" si="95"/>
        <v>0</v>
      </c>
      <c r="DM35" s="223">
        <f t="shared" ca="1" si="95"/>
        <v>0</v>
      </c>
      <c r="DN35" s="223">
        <f t="shared" ca="1" si="95"/>
        <v>0</v>
      </c>
      <c r="DO35" s="223">
        <f t="shared" ca="1" si="95"/>
        <v>0</v>
      </c>
      <c r="DP35" s="223">
        <f t="shared" ca="1" si="95"/>
        <v>0</v>
      </c>
      <c r="DQ35" s="223">
        <f t="shared" ca="1" si="95"/>
        <v>0</v>
      </c>
      <c r="DR35" s="223">
        <f t="shared" ca="1" si="95"/>
        <v>0</v>
      </c>
      <c r="DS35" s="223">
        <f t="shared" si="95"/>
        <v>0</v>
      </c>
      <c r="DT35" s="223">
        <f t="shared" si="95"/>
        <v>0</v>
      </c>
      <c r="DU35" s="223">
        <f t="shared" si="95"/>
        <v>0</v>
      </c>
      <c r="DV35" s="223">
        <f t="shared" si="95"/>
        <v>0</v>
      </c>
      <c r="DW35" s="223">
        <f t="shared" si="95"/>
        <v>0</v>
      </c>
      <c r="DX35" s="223">
        <f t="shared" si="95"/>
        <v>0</v>
      </c>
      <c r="DY35" s="223">
        <f t="shared" si="95"/>
        <v>0</v>
      </c>
      <c r="DZ35" s="223">
        <f t="shared" si="95"/>
        <v>0</v>
      </c>
      <c r="EA35" s="223">
        <f t="shared" si="97"/>
        <v>0</v>
      </c>
      <c r="EB35" s="223">
        <f t="shared" si="97"/>
        <v>0</v>
      </c>
      <c r="EC35" s="223">
        <f t="shared" si="97"/>
        <v>0</v>
      </c>
      <c r="ED35" s="223">
        <f t="shared" si="97"/>
        <v>0</v>
      </c>
      <c r="EE35" s="223">
        <f t="shared" si="97"/>
        <v>0</v>
      </c>
      <c r="EF35" s="223">
        <f t="shared" si="97"/>
        <v>0</v>
      </c>
      <c r="EG35" s="223">
        <f t="shared" si="97"/>
        <v>0</v>
      </c>
      <c r="EH35" s="223">
        <f t="shared" si="97"/>
        <v>0</v>
      </c>
      <c r="EI35" s="223">
        <f t="shared" si="97"/>
        <v>0</v>
      </c>
      <c r="EJ35" s="223">
        <f t="shared" si="97"/>
        <v>0</v>
      </c>
      <c r="EK35" s="223">
        <f t="shared" si="97"/>
        <v>0</v>
      </c>
      <c r="EL35" s="223">
        <f t="shared" si="97"/>
        <v>0</v>
      </c>
      <c r="EM35" s="223">
        <f t="shared" si="97"/>
        <v>0</v>
      </c>
      <c r="EN35" s="223">
        <f t="shared" si="97"/>
        <v>0</v>
      </c>
      <c r="EO35" s="223">
        <f t="shared" si="97"/>
        <v>0</v>
      </c>
      <c r="EP35" s="223">
        <f t="shared" si="97"/>
        <v>0</v>
      </c>
      <c r="EQ35" s="223">
        <f t="shared" si="97"/>
        <v>0</v>
      </c>
      <c r="ER35" s="223">
        <f t="shared" si="97"/>
        <v>0</v>
      </c>
      <c r="ES35" s="223">
        <f t="shared" si="97"/>
        <v>0</v>
      </c>
      <c r="ET35" s="223">
        <f t="shared" si="97"/>
        <v>0</v>
      </c>
      <c r="EU35" s="223">
        <f t="shared" si="97"/>
        <v>0</v>
      </c>
      <c r="EV35" s="223">
        <f t="shared" si="97"/>
        <v>0</v>
      </c>
      <c r="EW35" s="223">
        <f t="shared" si="97"/>
        <v>0</v>
      </c>
      <c r="EX35" s="223">
        <f t="shared" si="97"/>
        <v>0</v>
      </c>
      <c r="EY35" s="223">
        <f t="shared" si="97"/>
        <v>0</v>
      </c>
      <c r="EZ35" s="223">
        <f t="shared" si="97"/>
        <v>0</v>
      </c>
      <c r="FA35" s="223">
        <f t="shared" si="97"/>
        <v>0</v>
      </c>
      <c r="FB35" s="223">
        <f t="shared" si="97"/>
        <v>0</v>
      </c>
      <c r="FC35" s="223">
        <f t="shared" si="97"/>
        <v>0</v>
      </c>
      <c r="FD35" s="223">
        <f t="shared" si="97"/>
        <v>0</v>
      </c>
      <c r="FE35" s="223">
        <f t="shared" si="97"/>
        <v>0</v>
      </c>
      <c r="FF35" s="223">
        <f t="shared" si="97"/>
        <v>0</v>
      </c>
      <c r="FG35" s="223">
        <f t="shared" si="97"/>
        <v>0</v>
      </c>
      <c r="FH35" s="223">
        <f t="shared" si="97"/>
        <v>0</v>
      </c>
      <c r="FI35" s="223">
        <f t="shared" si="97"/>
        <v>0</v>
      </c>
      <c r="FJ35" s="223">
        <f t="shared" si="97"/>
        <v>0</v>
      </c>
      <c r="FK35" s="223">
        <f t="shared" si="97"/>
        <v>0</v>
      </c>
      <c r="FL35" s="223">
        <f t="shared" si="97"/>
        <v>0</v>
      </c>
      <c r="FM35" s="223">
        <f t="shared" si="97"/>
        <v>0</v>
      </c>
      <c r="FN35" s="223">
        <f t="shared" si="97"/>
        <v>0</v>
      </c>
      <c r="FO35" s="223">
        <f t="shared" si="97"/>
        <v>0</v>
      </c>
      <c r="FP35" s="223">
        <f t="shared" si="97"/>
        <v>0</v>
      </c>
      <c r="FQ35" s="223">
        <f t="shared" si="97"/>
        <v>0</v>
      </c>
      <c r="FR35" s="223">
        <f t="shared" si="97"/>
        <v>0</v>
      </c>
      <c r="FS35" s="223">
        <f t="shared" si="97"/>
        <v>0</v>
      </c>
      <c r="FT35" s="223">
        <f t="shared" si="97"/>
        <v>0</v>
      </c>
      <c r="FU35" s="223">
        <f t="shared" si="97"/>
        <v>0</v>
      </c>
      <c r="FV35" s="223">
        <f t="shared" si="97"/>
        <v>0</v>
      </c>
      <c r="FW35" s="223">
        <f t="shared" si="97"/>
        <v>0</v>
      </c>
      <c r="FX35" s="223">
        <f t="shared" si="97"/>
        <v>0</v>
      </c>
      <c r="FY35" s="223">
        <f t="shared" si="97"/>
        <v>0</v>
      </c>
      <c r="FZ35" s="223">
        <f t="shared" si="97"/>
        <v>0</v>
      </c>
      <c r="GA35" s="223">
        <f t="shared" si="97"/>
        <v>0</v>
      </c>
      <c r="GB35" s="223">
        <f t="shared" si="97"/>
        <v>0</v>
      </c>
      <c r="GC35" s="223">
        <f t="shared" si="97"/>
        <v>0</v>
      </c>
      <c r="GD35" s="223">
        <f t="shared" si="97"/>
        <v>0</v>
      </c>
      <c r="GE35" s="223">
        <f t="shared" si="97"/>
        <v>0</v>
      </c>
      <c r="GF35" s="223">
        <f t="shared" si="97"/>
        <v>0</v>
      </c>
      <c r="GG35" s="223">
        <f t="shared" si="97"/>
        <v>0</v>
      </c>
      <c r="GH35" s="223">
        <f t="shared" si="97"/>
        <v>0</v>
      </c>
      <c r="GI35" s="223">
        <f t="shared" si="97"/>
        <v>0</v>
      </c>
      <c r="GJ35" s="223">
        <f t="shared" si="97"/>
        <v>0</v>
      </c>
      <c r="GK35" s="223">
        <f t="shared" si="97"/>
        <v>0</v>
      </c>
      <c r="GL35" s="223">
        <f t="shared" si="97"/>
        <v>0</v>
      </c>
      <c r="GM35" s="223">
        <f t="shared" si="91"/>
        <v>0</v>
      </c>
      <c r="GN35" s="223">
        <f t="shared" si="91"/>
        <v>0</v>
      </c>
      <c r="GO35" s="223">
        <f t="shared" si="91"/>
        <v>0</v>
      </c>
      <c r="GP35" s="223">
        <f t="shared" si="91"/>
        <v>0</v>
      </c>
      <c r="GQ35" s="223">
        <f t="shared" si="91"/>
        <v>0</v>
      </c>
      <c r="GR35" s="223">
        <f t="shared" si="91"/>
        <v>0</v>
      </c>
      <c r="GS35" s="223">
        <f t="shared" si="91"/>
        <v>0</v>
      </c>
      <c r="GT35" s="223">
        <f t="shared" si="91"/>
        <v>0</v>
      </c>
      <c r="GU35" s="223">
        <f t="shared" si="91"/>
        <v>0</v>
      </c>
      <c r="GV35" s="223">
        <f t="shared" si="91"/>
        <v>0</v>
      </c>
      <c r="GW35" s="223">
        <f t="shared" si="91"/>
        <v>0</v>
      </c>
      <c r="GX35" s="223">
        <f t="shared" si="91"/>
        <v>0</v>
      </c>
      <c r="GY35" s="223">
        <f t="shared" si="91"/>
        <v>0</v>
      </c>
      <c r="GZ35" s="223">
        <f t="shared" si="91"/>
        <v>0</v>
      </c>
      <c r="HA35" s="223">
        <f t="shared" si="91"/>
        <v>0</v>
      </c>
      <c r="HB35" s="223">
        <f t="shared" si="91"/>
        <v>0</v>
      </c>
      <c r="HC35" s="223">
        <f t="shared" si="91"/>
        <v>0</v>
      </c>
      <c r="HD35" s="223">
        <f t="shared" si="91"/>
        <v>0</v>
      </c>
      <c r="HE35" s="223">
        <f t="shared" si="91"/>
        <v>0</v>
      </c>
      <c r="HF35" s="223">
        <f t="shared" si="91"/>
        <v>0</v>
      </c>
      <c r="HG35" s="223">
        <f t="shared" si="91"/>
        <v>0</v>
      </c>
      <c r="HH35" s="223">
        <f t="shared" si="91"/>
        <v>0</v>
      </c>
      <c r="HI35" s="223">
        <f t="shared" si="91"/>
        <v>0</v>
      </c>
      <c r="HJ35" s="223">
        <f t="shared" si="91"/>
        <v>0</v>
      </c>
      <c r="HK35" s="223">
        <f t="shared" si="91"/>
        <v>0</v>
      </c>
      <c r="HL35" s="223">
        <f t="shared" si="91"/>
        <v>0</v>
      </c>
      <c r="HM35" s="223">
        <f t="shared" si="91"/>
        <v>0</v>
      </c>
      <c r="HN35" s="223">
        <f t="shared" si="91"/>
        <v>0</v>
      </c>
      <c r="HO35" s="223">
        <f t="shared" si="91"/>
        <v>0</v>
      </c>
      <c r="HP35" s="223">
        <f t="shared" si="91"/>
        <v>0</v>
      </c>
      <c r="HQ35" s="223">
        <f t="shared" si="91"/>
        <v>0</v>
      </c>
      <c r="HR35" s="223">
        <f t="shared" si="91"/>
        <v>0</v>
      </c>
      <c r="HS35" s="223">
        <f t="shared" si="91"/>
        <v>0</v>
      </c>
      <c r="HT35" s="223">
        <f t="shared" si="91"/>
        <v>0</v>
      </c>
      <c r="HU35" s="223">
        <f t="shared" si="91"/>
        <v>0</v>
      </c>
      <c r="HV35" s="223">
        <f t="shared" si="91"/>
        <v>0</v>
      </c>
      <c r="HW35" s="223">
        <f t="shared" si="91"/>
        <v>0</v>
      </c>
      <c r="HX35" s="223">
        <f t="shared" si="91"/>
        <v>0</v>
      </c>
      <c r="HY35" s="223">
        <f t="shared" si="91"/>
        <v>0</v>
      </c>
      <c r="HZ35" s="223">
        <f t="shared" si="91"/>
        <v>0</v>
      </c>
      <c r="IA35" s="223">
        <f t="shared" si="91"/>
        <v>0</v>
      </c>
      <c r="IB35" s="223">
        <f t="shared" si="91"/>
        <v>0</v>
      </c>
      <c r="IC35" s="223">
        <f t="shared" si="91"/>
        <v>0</v>
      </c>
      <c r="ID35" s="223">
        <f t="shared" si="91"/>
        <v>0</v>
      </c>
      <c r="IE35" s="223">
        <f t="shared" si="91"/>
        <v>0</v>
      </c>
      <c r="IF35" s="223">
        <f t="shared" si="91"/>
        <v>0</v>
      </c>
      <c r="IG35" s="223">
        <f t="shared" si="91"/>
        <v>0</v>
      </c>
      <c r="IH35" s="223">
        <f t="shared" si="91"/>
        <v>0</v>
      </c>
    </row>
    <row r="36" spans="1:242" s="225" customFormat="1" x14ac:dyDescent="0.3">
      <c r="A36" s="222">
        <f t="shared" si="92"/>
        <v>4</v>
      </c>
      <c r="B36" s="223" cm="1">
        <f t="array" aca="1" ref="B36" ca="1">INDIRECT("'Cronograma de Desembolso'!"&amp;ADDRESS(9,A36+2))</f>
        <v>0</v>
      </c>
      <c r="C36" s="224">
        <f t="shared" si="93"/>
        <v>0</v>
      </c>
      <c r="D36" s="223">
        <f t="shared" si="93"/>
        <v>0</v>
      </c>
      <c r="E36" s="223">
        <f t="shared" si="93"/>
        <v>0</v>
      </c>
      <c r="F36" s="223">
        <f t="shared" ca="1" si="93"/>
        <v>0</v>
      </c>
      <c r="G36" s="223">
        <f t="shared" ca="1" si="93"/>
        <v>0</v>
      </c>
      <c r="H36" s="223">
        <f t="shared" ca="1" si="93"/>
        <v>0</v>
      </c>
      <c r="I36" s="223">
        <f t="shared" ca="1" si="93"/>
        <v>0</v>
      </c>
      <c r="J36" s="223">
        <f t="shared" ca="1" si="93"/>
        <v>0</v>
      </c>
      <c r="K36" s="223">
        <f t="shared" ca="1" si="93"/>
        <v>0</v>
      </c>
      <c r="L36" s="223">
        <f t="shared" ca="1" si="93"/>
        <v>0</v>
      </c>
      <c r="M36" s="223">
        <f t="shared" ca="1" si="93"/>
        <v>0</v>
      </c>
      <c r="N36" s="223">
        <f t="shared" ca="1" si="93"/>
        <v>0</v>
      </c>
      <c r="O36" s="223">
        <f t="shared" ca="1" si="93"/>
        <v>0</v>
      </c>
      <c r="P36" s="223">
        <f t="shared" ca="1" si="93"/>
        <v>0</v>
      </c>
      <c r="Q36" s="223">
        <f t="shared" ca="1" si="93"/>
        <v>0</v>
      </c>
      <c r="R36" s="223">
        <f t="shared" ca="1" si="93"/>
        <v>0</v>
      </c>
      <c r="S36" s="223">
        <f t="shared" ca="1" si="93"/>
        <v>0</v>
      </c>
      <c r="T36" s="223">
        <f t="shared" ca="1" si="93"/>
        <v>0</v>
      </c>
      <c r="U36" s="223">
        <f t="shared" ca="1" si="93"/>
        <v>0</v>
      </c>
      <c r="V36" s="223">
        <f t="shared" ca="1" si="93"/>
        <v>0</v>
      </c>
      <c r="W36" s="223">
        <f t="shared" ca="1" si="93"/>
        <v>0</v>
      </c>
      <c r="X36" s="223">
        <f t="shared" ca="1" si="93"/>
        <v>0</v>
      </c>
      <c r="Y36" s="223">
        <f t="shared" ca="1" si="93"/>
        <v>0</v>
      </c>
      <c r="Z36" s="223">
        <f t="shared" ca="1" si="93"/>
        <v>0</v>
      </c>
      <c r="AA36" s="223">
        <f t="shared" ca="1" si="93"/>
        <v>0</v>
      </c>
      <c r="AB36" s="223">
        <f t="shared" ca="1" si="93"/>
        <v>0</v>
      </c>
      <c r="AC36" s="223">
        <f t="shared" ca="1" si="93"/>
        <v>0</v>
      </c>
      <c r="AD36" s="223">
        <f t="shared" ca="1" si="93"/>
        <v>0</v>
      </c>
      <c r="AE36" s="223">
        <f t="shared" ca="1" si="93"/>
        <v>0</v>
      </c>
      <c r="AF36" s="223">
        <f t="shared" ca="1" si="93"/>
        <v>0</v>
      </c>
      <c r="AG36" s="223">
        <f t="shared" ca="1" si="93"/>
        <v>0</v>
      </c>
      <c r="AH36" s="223">
        <f t="shared" ca="1" si="93"/>
        <v>0</v>
      </c>
      <c r="AI36" s="223">
        <f t="shared" ca="1" si="93"/>
        <v>0</v>
      </c>
      <c r="AJ36" s="223">
        <f t="shared" ca="1" si="93"/>
        <v>0</v>
      </c>
      <c r="AK36" s="223">
        <f t="shared" ca="1" si="93"/>
        <v>0</v>
      </c>
      <c r="AL36" s="223">
        <f t="shared" ca="1" si="93"/>
        <v>0</v>
      </c>
      <c r="AM36" s="223">
        <f t="shared" ca="1" si="93"/>
        <v>0</v>
      </c>
      <c r="AN36" s="223">
        <f t="shared" ca="1" si="93"/>
        <v>0</v>
      </c>
      <c r="AO36" s="223">
        <f t="shared" ca="1" si="93"/>
        <v>0</v>
      </c>
      <c r="AP36" s="223">
        <f t="shared" ca="1" si="93"/>
        <v>0</v>
      </c>
      <c r="AQ36" s="223">
        <f t="shared" ca="1" si="93"/>
        <v>0</v>
      </c>
      <c r="AR36" s="223">
        <f t="shared" ca="1" si="93"/>
        <v>0</v>
      </c>
      <c r="AS36" s="223">
        <f t="shared" ca="1" si="93"/>
        <v>0</v>
      </c>
      <c r="AT36" s="223">
        <f t="shared" ca="1" si="93"/>
        <v>0</v>
      </c>
      <c r="AU36" s="223">
        <f t="shared" ca="1" si="93"/>
        <v>0</v>
      </c>
      <c r="AV36" s="223">
        <f t="shared" ca="1" si="93"/>
        <v>0</v>
      </c>
      <c r="AW36" s="223">
        <f t="shared" ca="1" si="93"/>
        <v>0</v>
      </c>
      <c r="AX36" s="223">
        <f t="shared" ca="1" si="93"/>
        <v>0</v>
      </c>
      <c r="AY36" s="223">
        <f t="shared" ca="1" si="93"/>
        <v>0</v>
      </c>
      <c r="AZ36" s="223">
        <f t="shared" ca="1" si="93"/>
        <v>0</v>
      </c>
      <c r="BA36" s="223">
        <f t="shared" ca="1" si="93"/>
        <v>0</v>
      </c>
      <c r="BB36" s="223">
        <f t="shared" ca="1" si="93"/>
        <v>0</v>
      </c>
      <c r="BC36" s="223">
        <f t="shared" ca="1" si="93"/>
        <v>0</v>
      </c>
      <c r="BD36" s="223">
        <f t="shared" ca="1" si="93"/>
        <v>0</v>
      </c>
      <c r="BE36" s="223">
        <f t="shared" ca="1" si="93"/>
        <v>0</v>
      </c>
      <c r="BF36" s="223">
        <f t="shared" ca="1" si="93"/>
        <v>0</v>
      </c>
      <c r="BG36" s="223">
        <f t="shared" ca="1" si="93"/>
        <v>0</v>
      </c>
      <c r="BH36" s="223">
        <f t="shared" ca="1" si="93"/>
        <v>0</v>
      </c>
      <c r="BI36" s="223">
        <f t="shared" ca="1" si="93"/>
        <v>0</v>
      </c>
      <c r="BJ36" s="223">
        <f t="shared" ca="1" si="93"/>
        <v>0</v>
      </c>
      <c r="BK36" s="223">
        <f t="shared" ca="1" si="93"/>
        <v>0</v>
      </c>
      <c r="BL36" s="223">
        <f t="shared" ca="1" si="93"/>
        <v>0</v>
      </c>
      <c r="BM36" s="223">
        <f t="shared" ca="1" si="93"/>
        <v>0</v>
      </c>
      <c r="BN36" s="223">
        <f t="shared" ca="1" si="93"/>
        <v>0</v>
      </c>
      <c r="BO36" s="223">
        <f t="shared" ca="1" si="95"/>
        <v>0</v>
      </c>
      <c r="BP36" s="223">
        <f t="shared" ca="1" si="95"/>
        <v>0</v>
      </c>
      <c r="BQ36" s="223">
        <f t="shared" ca="1" si="95"/>
        <v>0</v>
      </c>
      <c r="BR36" s="223">
        <f t="shared" ca="1" si="95"/>
        <v>0</v>
      </c>
      <c r="BS36" s="223">
        <f t="shared" ca="1" si="95"/>
        <v>0</v>
      </c>
      <c r="BT36" s="223">
        <f t="shared" ca="1" si="95"/>
        <v>0</v>
      </c>
      <c r="BU36" s="223">
        <f t="shared" ca="1" si="95"/>
        <v>0</v>
      </c>
      <c r="BV36" s="223">
        <f t="shared" ca="1" si="95"/>
        <v>0</v>
      </c>
      <c r="BW36" s="223">
        <f t="shared" ca="1" si="95"/>
        <v>0</v>
      </c>
      <c r="BX36" s="223">
        <f t="shared" ca="1" si="95"/>
        <v>0</v>
      </c>
      <c r="BY36" s="223">
        <f t="shared" ca="1" si="95"/>
        <v>0</v>
      </c>
      <c r="BZ36" s="223">
        <f t="shared" ca="1" si="95"/>
        <v>0</v>
      </c>
      <c r="CA36" s="223">
        <f t="shared" ca="1" si="95"/>
        <v>0</v>
      </c>
      <c r="CB36" s="223">
        <f t="shared" ca="1" si="95"/>
        <v>0</v>
      </c>
      <c r="CC36" s="223">
        <f t="shared" ca="1" si="95"/>
        <v>0</v>
      </c>
      <c r="CD36" s="223">
        <f t="shared" ca="1" si="95"/>
        <v>0</v>
      </c>
      <c r="CE36" s="223">
        <f t="shared" ca="1" si="95"/>
        <v>0</v>
      </c>
      <c r="CF36" s="223">
        <f t="shared" ca="1" si="95"/>
        <v>0</v>
      </c>
      <c r="CG36" s="223">
        <f t="shared" ca="1" si="95"/>
        <v>0</v>
      </c>
      <c r="CH36" s="223">
        <f t="shared" ca="1" si="95"/>
        <v>0</v>
      </c>
      <c r="CI36" s="223">
        <f t="shared" ca="1" si="95"/>
        <v>0</v>
      </c>
      <c r="CJ36" s="223">
        <f t="shared" ca="1" si="95"/>
        <v>0</v>
      </c>
      <c r="CK36" s="223">
        <f t="shared" ca="1" si="95"/>
        <v>0</v>
      </c>
      <c r="CL36" s="223">
        <f t="shared" ca="1" si="95"/>
        <v>0</v>
      </c>
      <c r="CM36" s="223">
        <f t="shared" ca="1" si="95"/>
        <v>0</v>
      </c>
      <c r="CN36" s="223">
        <f t="shared" ca="1" si="95"/>
        <v>0</v>
      </c>
      <c r="CO36" s="223">
        <f t="shared" ca="1" si="95"/>
        <v>0</v>
      </c>
      <c r="CP36" s="223">
        <f t="shared" ca="1" si="95"/>
        <v>0</v>
      </c>
      <c r="CQ36" s="223">
        <f t="shared" ca="1" si="95"/>
        <v>0</v>
      </c>
      <c r="CR36" s="223">
        <f t="shared" ca="1" si="95"/>
        <v>0</v>
      </c>
      <c r="CS36" s="223">
        <f t="shared" ca="1" si="95"/>
        <v>0</v>
      </c>
      <c r="CT36" s="223">
        <f t="shared" ca="1" si="95"/>
        <v>0</v>
      </c>
      <c r="CU36" s="223">
        <f t="shared" ca="1" si="95"/>
        <v>0</v>
      </c>
      <c r="CV36" s="223">
        <f t="shared" ca="1" si="95"/>
        <v>0</v>
      </c>
      <c r="CW36" s="223">
        <f t="shared" ca="1" si="95"/>
        <v>0</v>
      </c>
      <c r="CX36" s="223">
        <f t="shared" ca="1" si="95"/>
        <v>0</v>
      </c>
      <c r="CY36" s="223">
        <f t="shared" ca="1" si="95"/>
        <v>0</v>
      </c>
      <c r="CZ36" s="223">
        <f t="shared" ca="1" si="95"/>
        <v>0</v>
      </c>
      <c r="DA36" s="223">
        <f t="shared" ca="1" si="95"/>
        <v>0</v>
      </c>
      <c r="DB36" s="223">
        <f t="shared" ca="1" si="95"/>
        <v>0</v>
      </c>
      <c r="DC36" s="223">
        <f t="shared" ca="1" si="95"/>
        <v>0</v>
      </c>
      <c r="DD36" s="223">
        <f t="shared" ca="1" si="95"/>
        <v>0</v>
      </c>
      <c r="DE36" s="223">
        <f t="shared" ca="1" si="95"/>
        <v>0</v>
      </c>
      <c r="DF36" s="223">
        <f t="shared" ca="1" si="95"/>
        <v>0</v>
      </c>
      <c r="DG36" s="223">
        <f t="shared" ca="1" si="95"/>
        <v>0</v>
      </c>
      <c r="DH36" s="223">
        <f t="shared" ca="1" si="95"/>
        <v>0</v>
      </c>
      <c r="DI36" s="223">
        <f t="shared" ca="1" si="95"/>
        <v>0</v>
      </c>
      <c r="DJ36" s="223">
        <f t="shared" ca="1" si="95"/>
        <v>0</v>
      </c>
      <c r="DK36" s="223">
        <f t="shared" ca="1" si="95"/>
        <v>0</v>
      </c>
      <c r="DL36" s="223">
        <f t="shared" ca="1" si="95"/>
        <v>0</v>
      </c>
      <c r="DM36" s="223">
        <f t="shared" ca="1" si="95"/>
        <v>0</v>
      </c>
      <c r="DN36" s="223">
        <f t="shared" ca="1" si="95"/>
        <v>0</v>
      </c>
      <c r="DO36" s="223">
        <f t="shared" ca="1" si="95"/>
        <v>0</v>
      </c>
      <c r="DP36" s="223">
        <f t="shared" ca="1" si="95"/>
        <v>0</v>
      </c>
      <c r="DQ36" s="223">
        <f t="shared" ca="1" si="95"/>
        <v>0</v>
      </c>
      <c r="DR36" s="223">
        <f t="shared" ca="1" si="95"/>
        <v>0</v>
      </c>
      <c r="DS36" s="223">
        <f t="shared" si="95"/>
        <v>0</v>
      </c>
      <c r="DT36" s="223">
        <f t="shared" si="95"/>
        <v>0</v>
      </c>
      <c r="DU36" s="223">
        <f t="shared" si="95"/>
        <v>0</v>
      </c>
      <c r="DV36" s="223">
        <f t="shared" si="95"/>
        <v>0</v>
      </c>
      <c r="DW36" s="223">
        <f t="shared" si="95"/>
        <v>0</v>
      </c>
      <c r="DX36" s="223">
        <f t="shared" si="95"/>
        <v>0</v>
      </c>
      <c r="DY36" s="223">
        <f t="shared" si="95"/>
        <v>0</v>
      </c>
      <c r="DZ36" s="223">
        <f t="shared" si="95"/>
        <v>0</v>
      </c>
      <c r="EA36" s="223">
        <f t="shared" si="97"/>
        <v>0</v>
      </c>
      <c r="EB36" s="223">
        <f t="shared" si="97"/>
        <v>0</v>
      </c>
      <c r="EC36" s="223">
        <f t="shared" si="97"/>
        <v>0</v>
      </c>
      <c r="ED36" s="223">
        <f t="shared" si="97"/>
        <v>0</v>
      </c>
      <c r="EE36" s="223">
        <f t="shared" si="97"/>
        <v>0</v>
      </c>
      <c r="EF36" s="223">
        <f t="shared" si="97"/>
        <v>0</v>
      </c>
      <c r="EG36" s="223">
        <f t="shared" si="97"/>
        <v>0</v>
      </c>
      <c r="EH36" s="223">
        <f t="shared" si="97"/>
        <v>0</v>
      </c>
      <c r="EI36" s="223">
        <f t="shared" si="97"/>
        <v>0</v>
      </c>
      <c r="EJ36" s="223">
        <f t="shared" si="97"/>
        <v>0</v>
      </c>
      <c r="EK36" s="223">
        <f t="shared" si="97"/>
        <v>0</v>
      </c>
      <c r="EL36" s="223">
        <f t="shared" si="97"/>
        <v>0</v>
      </c>
      <c r="EM36" s="223">
        <f t="shared" si="97"/>
        <v>0</v>
      </c>
      <c r="EN36" s="223">
        <f t="shared" si="97"/>
        <v>0</v>
      </c>
      <c r="EO36" s="223">
        <f t="shared" si="97"/>
        <v>0</v>
      </c>
      <c r="EP36" s="223">
        <f t="shared" si="97"/>
        <v>0</v>
      </c>
      <c r="EQ36" s="223">
        <f t="shared" si="97"/>
        <v>0</v>
      </c>
      <c r="ER36" s="223">
        <f t="shared" si="97"/>
        <v>0</v>
      </c>
      <c r="ES36" s="223">
        <f t="shared" si="97"/>
        <v>0</v>
      </c>
      <c r="ET36" s="223">
        <f t="shared" si="97"/>
        <v>0</v>
      </c>
      <c r="EU36" s="223">
        <f t="shared" si="97"/>
        <v>0</v>
      </c>
      <c r="EV36" s="223">
        <f t="shared" si="97"/>
        <v>0</v>
      </c>
      <c r="EW36" s="223">
        <f t="shared" si="97"/>
        <v>0</v>
      </c>
      <c r="EX36" s="223">
        <f t="shared" si="97"/>
        <v>0</v>
      </c>
      <c r="EY36" s="223">
        <f t="shared" si="97"/>
        <v>0</v>
      </c>
      <c r="EZ36" s="223">
        <f t="shared" si="97"/>
        <v>0</v>
      </c>
      <c r="FA36" s="223">
        <f t="shared" si="97"/>
        <v>0</v>
      </c>
      <c r="FB36" s="223">
        <f t="shared" si="97"/>
        <v>0</v>
      </c>
      <c r="FC36" s="223">
        <f t="shared" si="97"/>
        <v>0</v>
      </c>
      <c r="FD36" s="223">
        <f t="shared" si="97"/>
        <v>0</v>
      </c>
      <c r="FE36" s="223">
        <f t="shared" si="97"/>
        <v>0</v>
      </c>
      <c r="FF36" s="223">
        <f t="shared" si="97"/>
        <v>0</v>
      </c>
      <c r="FG36" s="223">
        <f t="shared" si="97"/>
        <v>0</v>
      </c>
      <c r="FH36" s="223">
        <f t="shared" si="97"/>
        <v>0</v>
      </c>
      <c r="FI36" s="223">
        <f t="shared" si="97"/>
        <v>0</v>
      </c>
      <c r="FJ36" s="223">
        <f t="shared" si="97"/>
        <v>0</v>
      </c>
      <c r="FK36" s="223">
        <f t="shared" si="97"/>
        <v>0</v>
      </c>
      <c r="FL36" s="223">
        <f t="shared" si="97"/>
        <v>0</v>
      </c>
      <c r="FM36" s="223">
        <f t="shared" si="97"/>
        <v>0</v>
      </c>
      <c r="FN36" s="223">
        <f t="shared" si="97"/>
        <v>0</v>
      </c>
      <c r="FO36" s="223">
        <f t="shared" si="97"/>
        <v>0</v>
      </c>
      <c r="FP36" s="223">
        <f t="shared" si="97"/>
        <v>0</v>
      </c>
      <c r="FQ36" s="223">
        <f t="shared" si="97"/>
        <v>0</v>
      </c>
      <c r="FR36" s="223">
        <f t="shared" si="97"/>
        <v>0</v>
      </c>
      <c r="FS36" s="223">
        <f t="shared" si="97"/>
        <v>0</v>
      </c>
      <c r="FT36" s="223">
        <f t="shared" si="97"/>
        <v>0</v>
      </c>
      <c r="FU36" s="223">
        <f t="shared" si="97"/>
        <v>0</v>
      </c>
      <c r="FV36" s="223">
        <f t="shared" si="97"/>
        <v>0</v>
      </c>
      <c r="FW36" s="223">
        <f t="shared" si="97"/>
        <v>0</v>
      </c>
      <c r="FX36" s="223">
        <f t="shared" si="97"/>
        <v>0</v>
      </c>
      <c r="FY36" s="223">
        <f t="shared" si="97"/>
        <v>0</v>
      </c>
      <c r="FZ36" s="223">
        <f t="shared" si="97"/>
        <v>0</v>
      </c>
      <c r="GA36" s="223">
        <f t="shared" si="97"/>
        <v>0</v>
      </c>
      <c r="GB36" s="223">
        <f t="shared" si="97"/>
        <v>0</v>
      </c>
      <c r="GC36" s="223">
        <f t="shared" si="97"/>
        <v>0</v>
      </c>
      <c r="GD36" s="223">
        <f t="shared" si="97"/>
        <v>0</v>
      </c>
      <c r="GE36" s="223">
        <f t="shared" si="97"/>
        <v>0</v>
      </c>
      <c r="GF36" s="223">
        <f t="shared" si="97"/>
        <v>0</v>
      </c>
      <c r="GG36" s="223">
        <f t="shared" si="97"/>
        <v>0</v>
      </c>
      <c r="GH36" s="223">
        <f t="shared" si="97"/>
        <v>0</v>
      </c>
      <c r="GI36" s="223">
        <f t="shared" si="97"/>
        <v>0</v>
      </c>
      <c r="GJ36" s="223">
        <f t="shared" si="97"/>
        <v>0</v>
      </c>
      <c r="GK36" s="223">
        <f t="shared" si="97"/>
        <v>0</v>
      </c>
      <c r="GL36" s="223">
        <f t="shared" si="97"/>
        <v>0</v>
      </c>
      <c r="GM36" s="223">
        <f t="shared" si="91"/>
        <v>0</v>
      </c>
      <c r="GN36" s="223">
        <f t="shared" si="91"/>
        <v>0</v>
      </c>
      <c r="GO36" s="223">
        <f t="shared" si="91"/>
        <v>0</v>
      </c>
      <c r="GP36" s="223">
        <f t="shared" si="91"/>
        <v>0</v>
      </c>
      <c r="GQ36" s="223">
        <f t="shared" si="91"/>
        <v>0</v>
      </c>
      <c r="GR36" s="223">
        <f t="shared" si="91"/>
        <v>0</v>
      </c>
      <c r="GS36" s="223">
        <f t="shared" si="91"/>
        <v>0</v>
      </c>
      <c r="GT36" s="223">
        <f t="shared" si="91"/>
        <v>0</v>
      </c>
      <c r="GU36" s="223">
        <f t="shared" si="91"/>
        <v>0</v>
      </c>
      <c r="GV36" s="223">
        <f t="shared" si="91"/>
        <v>0</v>
      </c>
      <c r="GW36" s="223">
        <f t="shared" si="91"/>
        <v>0</v>
      </c>
      <c r="GX36" s="223">
        <f t="shared" si="91"/>
        <v>0</v>
      </c>
      <c r="GY36" s="223">
        <f t="shared" si="91"/>
        <v>0</v>
      </c>
      <c r="GZ36" s="223">
        <f t="shared" si="91"/>
        <v>0</v>
      </c>
      <c r="HA36" s="223">
        <f t="shared" si="91"/>
        <v>0</v>
      </c>
      <c r="HB36" s="223">
        <f t="shared" si="91"/>
        <v>0</v>
      </c>
      <c r="HC36" s="223">
        <f t="shared" si="91"/>
        <v>0</v>
      </c>
      <c r="HD36" s="223">
        <f t="shared" si="91"/>
        <v>0</v>
      </c>
      <c r="HE36" s="223">
        <f t="shared" si="91"/>
        <v>0</v>
      </c>
      <c r="HF36" s="223">
        <f t="shared" si="91"/>
        <v>0</v>
      </c>
      <c r="HG36" s="223">
        <f t="shared" si="91"/>
        <v>0</v>
      </c>
      <c r="HH36" s="223">
        <f t="shared" si="91"/>
        <v>0</v>
      </c>
      <c r="HI36" s="223">
        <f t="shared" si="91"/>
        <v>0</v>
      </c>
      <c r="HJ36" s="223">
        <f t="shared" si="91"/>
        <v>0</v>
      </c>
      <c r="HK36" s="223">
        <f t="shared" si="91"/>
        <v>0</v>
      </c>
      <c r="HL36" s="223">
        <f t="shared" si="91"/>
        <v>0</v>
      </c>
      <c r="HM36" s="223">
        <f t="shared" si="91"/>
        <v>0</v>
      </c>
      <c r="HN36" s="223">
        <f t="shared" si="91"/>
        <v>0</v>
      </c>
      <c r="HO36" s="223">
        <f t="shared" si="91"/>
        <v>0</v>
      </c>
      <c r="HP36" s="223">
        <f t="shared" si="91"/>
        <v>0</v>
      </c>
      <c r="HQ36" s="223">
        <f t="shared" si="91"/>
        <v>0</v>
      </c>
      <c r="HR36" s="223">
        <f t="shared" si="91"/>
        <v>0</v>
      </c>
      <c r="HS36" s="223">
        <f t="shared" si="91"/>
        <v>0</v>
      </c>
      <c r="HT36" s="223">
        <f t="shared" si="91"/>
        <v>0</v>
      </c>
      <c r="HU36" s="223">
        <f t="shared" si="91"/>
        <v>0</v>
      </c>
      <c r="HV36" s="223">
        <f t="shared" si="91"/>
        <v>0</v>
      </c>
      <c r="HW36" s="223">
        <f t="shared" si="91"/>
        <v>0</v>
      </c>
      <c r="HX36" s="223">
        <f t="shared" si="91"/>
        <v>0</v>
      </c>
      <c r="HY36" s="223">
        <f t="shared" si="91"/>
        <v>0</v>
      </c>
      <c r="HZ36" s="223">
        <f t="shared" si="91"/>
        <v>0</v>
      </c>
      <c r="IA36" s="223">
        <f t="shared" si="91"/>
        <v>0</v>
      </c>
      <c r="IB36" s="223">
        <f t="shared" si="91"/>
        <v>0</v>
      </c>
      <c r="IC36" s="223">
        <f t="shared" si="91"/>
        <v>0</v>
      </c>
      <c r="ID36" s="223">
        <f t="shared" si="91"/>
        <v>0</v>
      </c>
      <c r="IE36" s="223">
        <f t="shared" si="91"/>
        <v>0</v>
      </c>
      <c r="IF36" s="223">
        <f t="shared" si="91"/>
        <v>0</v>
      </c>
      <c r="IG36" s="223">
        <f t="shared" si="91"/>
        <v>0</v>
      </c>
      <c r="IH36" s="223">
        <f t="shared" si="91"/>
        <v>0</v>
      </c>
    </row>
    <row r="37" spans="1:242" s="225" customFormat="1" x14ac:dyDescent="0.3">
      <c r="A37" s="222">
        <f t="shared" si="92"/>
        <v>5</v>
      </c>
      <c r="B37" s="223" cm="1">
        <f t="array" aca="1" ref="B37" ca="1">INDIRECT("'Cronograma de Desembolso'!"&amp;ADDRESS(9,A37+2))</f>
        <v>1602.7850883333329</v>
      </c>
      <c r="C37" s="224">
        <f t="shared" si="93"/>
        <v>0</v>
      </c>
      <c r="D37" s="223">
        <f t="shared" si="93"/>
        <v>0</v>
      </c>
      <c r="E37" s="223">
        <f t="shared" si="93"/>
        <v>0</v>
      </c>
      <c r="F37" s="223">
        <f t="shared" si="93"/>
        <v>0</v>
      </c>
      <c r="G37" s="223">
        <f t="shared" ca="1" si="93"/>
        <v>13.817112830459767</v>
      </c>
      <c r="H37" s="223">
        <f t="shared" ca="1" si="93"/>
        <v>13.817112830459767</v>
      </c>
      <c r="I37" s="223">
        <f t="shared" ca="1" si="93"/>
        <v>13.817112830459767</v>
      </c>
      <c r="J37" s="223">
        <f t="shared" ca="1" si="93"/>
        <v>13.817112830459767</v>
      </c>
      <c r="K37" s="223">
        <f t="shared" ca="1" si="93"/>
        <v>13.817112830459767</v>
      </c>
      <c r="L37" s="223">
        <f t="shared" ca="1" si="93"/>
        <v>13.817112830459767</v>
      </c>
      <c r="M37" s="223">
        <f t="shared" ca="1" si="93"/>
        <v>13.817112830459767</v>
      </c>
      <c r="N37" s="223">
        <f t="shared" ca="1" si="93"/>
        <v>13.817112830459767</v>
      </c>
      <c r="O37" s="223">
        <f t="shared" ca="1" si="93"/>
        <v>13.817112830459767</v>
      </c>
      <c r="P37" s="223">
        <f t="shared" ca="1" si="93"/>
        <v>13.817112830459767</v>
      </c>
      <c r="Q37" s="223">
        <f t="shared" ca="1" si="93"/>
        <v>13.817112830459767</v>
      </c>
      <c r="R37" s="223">
        <f t="shared" ca="1" si="93"/>
        <v>13.817112830459767</v>
      </c>
      <c r="S37" s="223">
        <f t="shared" ca="1" si="93"/>
        <v>13.817112830459767</v>
      </c>
      <c r="T37" s="223">
        <f t="shared" ca="1" si="93"/>
        <v>13.817112830459767</v>
      </c>
      <c r="U37" s="223">
        <f t="shared" ca="1" si="93"/>
        <v>13.817112830459767</v>
      </c>
      <c r="V37" s="223">
        <f t="shared" ca="1" si="93"/>
        <v>13.817112830459767</v>
      </c>
      <c r="W37" s="223">
        <f t="shared" ca="1" si="93"/>
        <v>13.817112830459767</v>
      </c>
      <c r="X37" s="223">
        <f t="shared" ca="1" si="93"/>
        <v>13.817112830459767</v>
      </c>
      <c r="Y37" s="223">
        <f t="shared" ca="1" si="93"/>
        <v>13.817112830459767</v>
      </c>
      <c r="Z37" s="223">
        <f t="shared" ca="1" si="93"/>
        <v>13.817112830459767</v>
      </c>
      <c r="AA37" s="223">
        <f t="shared" ca="1" si="93"/>
        <v>13.817112830459767</v>
      </c>
      <c r="AB37" s="223">
        <f t="shared" ca="1" si="93"/>
        <v>13.817112830459767</v>
      </c>
      <c r="AC37" s="223">
        <f t="shared" ca="1" si="93"/>
        <v>13.817112830459767</v>
      </c>
      <c r="AD37" s="223">
        <f t="shared" ca="1" si="93"/>
        <v>13.817112830459767</v>
      </c>
      <c r="AE37" s="223">
        <f t="shared" ca="1" si="93"/>
        <v>13.817112830459767</v>
      </c>
      <c r="AF37" s="223">
        <f t="shared" ca="1" si="93"/>
        <v>13.817112830459767</v>
      </c>
      <c r="AG37" s="223">
        <f t="shared" ca="1" si="93"/>
        <v>13.817112830459767</v>
      </c>
      <c r="AH37" s="223">
        <f t="shared" ca="1" si="93"/>
        <v>13.817112830459767</v>
      </c>
      <c r="AI37" s="223">
        <f t="shared" ca="1" si="93"/>
        <v>13.817112830459767</v>
      </c>
      <c r="AJ37" s="223">
        <f t="shared" ca="1" si="93"/>
        <v>13.817112830459767</v>
      </c>
      <c r="AK37" s="223">
        <f t="shared" ca="1" si="93"/>
        <v>13.817112830459767</v>
      </c>
      <c r="AL37" s="223">
        <f t="shared" ca="1" si="93"/>
        <v>13.817112830459767</v>
      </c>
      <c r="AM37" s="223">
        <f t="shared" ca="1" si="93"/>
        <v>13.817112830459767</v>
      </c>
      <c r="AN37" s="223">
        <f t="shared" ca="1" si="93"/>
        <v>13.817112830459767</v>
      </c>
      <c r="AO37" s="223">
        <f t="shared" ca="1" si="93"/>
        <v>13.817112830459767</v>
      </c>
      <c r="AP37" s="223">
        <f t="shared" ca="1" si="93"/>
        <v>13.817112830459767</v>
      </c>
      <c r="AQ37" s="223">
        <f t="shared" ca="1" si="93"/>
        <v>13.817112830459767</v>
      </c>
      <c r="AR37" s="223">
        <f t="shared" ca="1" si="93"/>
        <v>13.817112830459767</v>
      </c>
      <c r="AS37" s="223">
        <f t="shared" ca="1" si="93"/>
        <v>13.817112830459767</v>
      </c>
      <c r="AT37" s="223">
        <f t="shared" ca="1" si="93"/>
        <v>13.817112830459767</v>
      </c>
      <c r="AU37" s="223">
        <f t="shared" ca="1" si="93"/>
        <v>13.817112830459767</v>
      </c>
      <c r="AV37" s="223">
        <f t="shared" ca="1" si="93"/>
        <v>13.817112830459767</v>
      </c>
      <c r="AW37" s="223">
        <f t="shared" ca="1" si="93"/>
        <v>13.817112830459767</v>
      </c>
      <c r="AX37" s="223">
        <f t="shared" ca="1" si="93"/>
        <v>13.817112830459767</v>
      </c>
      <c r="AY37" s="223">
        <f t="shared" ca="1" si="93"/>
        <v>13.817112830459767</v>
      </c>
      <c r="AZ37" s="223">
        <f t="shared" ca="1" si="93"/>
        <v>13.817112830459767</v>
      </c>
      <c r="BA37" s="223">
        <f t="shared" ca="1" si="93"/>
        <v>13.817112830459767</v>
      </c>
      <c r="BB37" s="223">
        <f t="shared" ca="1" si="93"/>
        <v>13.817112830459767</v>
      </c>
      <c r="BC37" s="223">
        <f t="shared" ca="1" si="93"/>
        <v>13.817112830459767</v>
      </c>
      <c r="BD37" s="223">
        <f t="shared" ca="1" si="93"/>
        <v>13.817112830459767</v>
      </c>
      <c r="BE37" s="223">
        <f t="shared" ca="1" si="93"/>
        <v>13.817112830459767</v>
      </c>
      <c r="BF37" s="223">
        <f t="shared" ca="1" si="93"/>
        <v>13.817112830459767</v>
      </c>
      <c r="BG37" s="223">
        <f t="shared" ca="1" si="93"/>
        <v>13.817112830459767</v>
      </c>
      <c r="BH37" s="223">
        <f t="shared" ca="1" si="93"/>
        <v>13.817112830459767</v>
      </c>
      <c r="BI37" s="223">
        <f t="shared" ca="1" si="93"/>
        <v>13.817112830459767</v>
      </c>
      <c r="BJ37" s="223">
        <f t="shared" ca="1" si="93"/>
        <v>13.817112830459767</v>
      </c>
      <c r="BK37" s="223">
        <f t="shared" ca="1" si="93"/>
        <v>13.817112830459767</v>
      </c>
      <c r="BL37" s="223">
        <f t="shared" ca="1" si="93"/>
        <v>13.817112830459767</v>
      </c>
      <c r="BM37" s="223">
        <f t="shared" ca="1" si="93"/>
        <v>13.817112830459767</v>
      </c>
      <c r="BN37" s="223">
        <f t="shared" ca="1" si="93"/>
        <v>13.817112830459767</v>
      </c>
      <c r="BO37" s="223">
        <f t="shared" ca="1" si="95"/>
        <v>13.817112830459767</v>
      </c>
      <c r="BP37" s="223">
        <f t="shared" ca="1" si="95"/>
        <v>13.817112830459767</v>
      </c>
      <c r="BQ37" s="223">
        <f t="shared" ca="1" si="95"/>
        <v>13.817112830459767</v>
      </c>
      <c r="BR37" s="223">
        <f t="shared" ca="1" si="95"/>
        <v>13.817112830459767</v>
      </c>
      <c r="BS37" s="223">
        <f t="shared" ca="1" si="95"/>
        <v>13.817112830459767</v>
      </c>
      <c r="BT37" s="223">
        <f t="shared" ca="1" si="95"/>
        <v>13.817112830459767</v>
      </c>
      <c r="BU37" s="223">
        <f t="shared" ca="1" si="95"/>
        <v>13.817112830459767</v>
      </c>
      <c r="BV37" s="223">
        <f t="shared" ca="1" si="95"/>
        <v>13.817112830459767</v>
      </c>
      <c r="BW37" s="223">
        <f t="shared" ca="1" si="95"/>
        <v>13.817112830459767</v>
      </c>
      <c r="BX37" s="223">
        <f t="shared" ca="1" si="95"/>
        <v>13.817112830459767</v>
      </c>
      <c r="BY37" s="223">
        <f t="shared" ca="1" si="95"/>
        <v>13.817112830459767</v>
      </c>
      <c r="BZ37" s="223">
        <f t="shared" ca="1" si="95"/>
        <v>13.817112830459767</v>
      </c>
      <c r="CA37" s="223">
        <f t="shared" ca="1" si="95"/>
        <v>13.817112830459767</v>
      </c>
      <c r="CB37" s="223">
        <f t="shared" ca="1" si="95"/>
        <v>13.817112830459767</v>
      </c>
      <c r="CC37" s="223">
        <f t="shared" ca="1" si="95"/>
        <v>13.817112830459767</v>
      </c>
      <c r="CD37" s="223">
        <f t="shared" ca="1" si="95"/>
        <v>13.817112830459767</v>
      </c>
      <c r="CE37" s="223">
        <f t="shared" ca="1" si="95"/>
        <v>13.817112830459767</v>
      </c>
      <c r="CF37" s="223">
        <f t="shared" ca="1" si="95"/>
        <v>13.817112830459767</v>
      </c>
      <c r="CG37" s="223">
        <f t="shared" ca="1" si="95"/>
        <v>13.817112830459767</v>
      </c>
      <c r="CH37" s="223">
        <f t="shared" ca="1" si="95"/>
        <v>13.817112830459767</v>
      </c>
      <c r="CI37" s="223">
        <f t="shared" ca="1" si="95"/>
        <v>13.817112830459767</v>
      </c>
      <c r="CJ37" s="223">
        <f t="shared" ca="1" si="95"/>
        <v>13.817112830459767</v>
      </c>
      <c r="CK37" s="223">
        <f t="shared" ca="1" si="95"/>
        <v>13.817112830459767</v>
      </c>
      <c r="CL37" s="223">
        <f t="shared" ca="1" si="95"/>
        <v>13.817112830459767</v>
      </c>
      <c r="CM37" s="223">
        <f t="shared" ca="1" si="95"/>
        <v>13.817112830459767</v>
      </c>
      <c r="CN37" s="223">
        <f t="shared" ca="1" si="95"/>
        <v>13.817112830459767</v>
      </c>
      <c r="CO37" s="223">
        <f t="shared" ca="1" si="95"/>
        <v>13.817112830459767</v>
      </c>
      <c r="CP37" s="223">
        <f t="shared" ca="1" si="95"/>
        <v>13.817112830459767</v>
      </c>
      <c r="CQ37" s="223">
        <f t="shared" ca="1" si="95"/>
        <v>13.817112830459767</v>
      </c>
      <c r="CR37" s="223">
        <f t="shared" ca="1" si="95"/>
        <v>13.817112830459767</v>
      </c>
      <c r="CS37" s="223">
        <f t="shared" ca="1" si="95"/>
        <v>13.817112830459767</v>
      </c>
      <c r="CT37" s="223">
        <f t="shared" ca="1" si="95"/>
        <v>13.817112830459767</v>
      </c>
      <c r="CU37" s="223">
        <f t="shared" ca="1" si="95"/>
        <v>13.817112830459767</v>
      </c>
      <c r="CV37" s="223">
        <f t="shared" ca="1" si="95"/>
        <v>13.817112830459767</v>
      </c>
      <c r="CW37" s="223">
        <f t="shared" ca="1" si="95"/>
        <v>13.817112830459767</v>
      </c>
      <c r="CX37" s="223">
        <f t="shared" ca="1" si="95"/>
        <v>13.817112830459767</v>
      </c>
      <c r="CY37" s="223">
        <f t="shared" ca="1" si="95"/>
        <v>13.817112830459767</v>
      </c>
      <c r="CZ37" s="223">
        <f t="shared" ca="1" si="95"/>
        <v>13.817112830459767</v>
      </c>
      <c r="DA37" s="223">
        <f t="shared" ca="1" si="95"/>
        <v>13.817112830459767</v>
      </c>
      <c r="DB37" s="223">
        <f t="shared" ca="1" si="95"/>
        <v>13.817112830459767</v>
      </c>
      <c r="DC37" s="223">
        <f t="shared" ca="1" si="95"/>
        <v>13.817112830459767</v>
      </c>
      <c r="DD37" s="223">
        <f t="shared" ca="1" si="95"/>
        <v>13.817112830459767</v>
      </c>
      <c r="DE37" s="223">
        <f t="shared" ca="1" si="95"/>
        <v>13.817112830459767</v>
      </c>
      <c r="DF37" s="223">
        <f t="shared" ca="1" si="95"/>
        <v>13.817112830459767</v>
      </c>
      <c r="DG37" s="223">
        <f t="shared" ca="1" si="95"/>
        <v>13.817112830459767</v>
      </c>
      <c r="DH37" s="223">
        <f t="shared" ca="1" si="95"/>
        <v>13.817112830459767</v>
      </c>
      <c r="DI37" s="223">
        <f t="shared" ca="1" si="95"/>
        <v>13.817112830459767</v>
      </c>
      <c r="DJ37" s="223">
        <f t="shared" ca="1" si="95"/>
        <v>13.817112830459767</v>
      </c>
      <c r="DK37" s="223">
        <f t="shared" ca="1" si="95"/>
        <v>13.817112830459767</v>
      </c>
      <c r="DL37" s="223">
        <f t="shared" ca="1" si="95"/>
        <v>13.817112830459767</v>
      </c>
      <c r="DM37" s="223">
        <f t="shared" ca="1" si="95"/>
        <v>13.817112830459767</v>
      </c>
      <c r="DN37" s="223">
        <f t="shared" ca="1" si="95"/>
        <v>13.817112830459767</v>
      </c>
      <c r="DO37" s="223">
        <f t="shared" ca="1" si="95"/>
        <v>13.817112830459767</v>
      </c>
      <c r="DP37" s="223">
        <f t="shared" ca="1" si="95"/>
        <v>13.817112830459767</v>
      </c>
      <c r="DQ37" s="223">
        <f t="shared" ca="1" si="95"/>
        <v>13.817112830459767</v>
      </c>
      <c r="DR37" s="223">
        <f t="shared" ca="1" si="95"/>
        <v>13.817112830459767</v>
      </c>
      <c r="DS37" s="223">
        <f t="shared" si="95"/>
        <v>0</v>
      </c>
      <c r="DT37" s="223">
        <f t="shared" si="95"/>
        <v>0</v>
      </c>
      <c r="DU37" s="223">
        <f t="shared" si="95"/>
        <v>0</v>
      </c>
      <c r="DV37" s="223">
        <f t="shared" si="95"/>
        <v>0</v>
      </c>
      <c r="DW37" s="223">
        <f t="shared" si="95"/>
        <v>0</v>
      </c>
      <c r="DX37" s="223">
        <f t="shared" si="95"/>
        <v>0</v>
      </c>
      <c r="DY37" s="223">
        <f t="shared" si="95"/>
        <v>0</v>
      </c>
      <c r="DZ37" s="223">
        <f t="shared" si="95"/>
        <v>0</v>
      </c>
      <c r="EA37" s="223">
        <f t="shared" si="97"/>
        <v>0</v>
      </c>
      <c r="EB37" s="223">
        <f t="shared" si="97"/>
        <v>0</v>
      </c>
      <c r="EC37" s="223">
        <f t="shared" si="97"/>
        <v>0</v>
      </c>
      <c r="ED37" s="223">
        <f t="shared" si="97"/>
        <v>0</v>
      </c>
      <c r="EE37" s="223">
        <f t="shared" si="97"/>
        <v>0</v>
      </c>
      <c r="EF37" s="223">
        <f t="shared" si="97"/>
        <v>0</v>
      </c>
      <c r="EG37" s="223">
        <f t="shared" si="97"/>
        <v>0</v>
      </c>
      <c r="EH37" s="223">
        <f t="shared" si="97"/>
        <v>0</v>
      </c>
      <c r="EI37" s="223">
        <f t="shared" si="97"/>
        <v>0</v>
      </c>
      <c r="EJ37" s="223">
        <f t="shared" si="97"/>
        <v>0</v>
      </c>
      <c r="EK37" s="223">
        <f t="shared" si="97"/>
        <v>0</v>
      </c>
      <c r="EL37" s="223">
        <f t="shared" si="97"/>
        <v>0</v>
      </c>
      <c r="EM37" s="223">
        <f t="shared" si="97"/>
        <v>0</v>
      </c>
      <c r="EN37" s="223">
        <f t="shared" si="97"/>
        <v>0</v>
      </c>
      <c r="EO37" s="223">
        <f t="shared" si="97"/>
        <v>0</v>
      </c>
      <c r="EP37" s="223">
        <f t="shared" si="97"/>
        <v>0</v>
      </c>
      <c r="EQ37" s="223">
        <f t="shared" si="97"/>
        <v>0</v>
      </c>
      <c r="ER37" s="223">
        <f t="shared" si="97"/>
        <v>0</v>
      </c>
      <c r="ES37" s="223">
        <f t="shared" si="97"/>
        <v>0</v>
      </c>
      <c r="ET37" s="223">
        <f t="shared" si="97"/>
        <v>0</v>
      </c>
      <c r="EU37" s="223">
        <f t="shared" si="97"/>
        <v>0</v>
      </c>
      <c r="EV37" s="223">
        <f t="shared" si="97"/>
        <v>0</v>
      </c>
      <c r="EW37" s="223">
        <f t="shared" si="97"/>
        <v>0</v>
      </c>
      <c r="EX37" s="223">
        <f t="shared" si="97"/>
        <v>0</v>
      </c>
      <c r="EY37" s="223">
        <f t="shared" si="97"/>
        <v>0</v>
      </c>
      <c r="EZ37" s="223">
        <f t="shared" si="97"/>
        <v>0</v>
      </c>
      <c r="FA37" s="223">
        <f t="shared" si="97"/>
        <v>0</v>
      </c>
      <c r="FB37" s="223">
        <f t="shared" si="97"/>
        <v>0</v>
      </c>
      <c r="FC37" s="223">
        <f t="shared" si="97"/>
        <v>0</v>
      </c>
      <c r="FD37" s="223">
        <f t="shared" si="97"/>
        <v>0</v>
      </c>
      <c r="FE37" s="223">
        <f t="shared" si="97"/>
        <v>0</v>
      </c>
      <c r="FF37" s="223">
        <f t="shared" si="97"/>
        <v>0</v>
      </c>
      <c r="FG37" s="223">
        <f t="shared" si="97"/>
        <v>0</v>
      </c>
      <c r="FH37" s="223">
        <f t="shared" si="97"/>
        <v>0</v>
      </c>
      <c r="FI37" s="223">
        <f t="shared" si="97"/>
        <v>0</v>
      </c>
      <c r="FJ37" s="223">
        <f t="shared" si="97"/>
        <v>0</v>
      </c>
      <c r="FK37" s="223">
        <f t="shared" si="97"/>
        <v>0</v>
      </c>
      <c r="FL37" s="223">
        <f t="shared" si="97"/>
        <v>0</v>
      </c>
      <c r="FM37" s="223">
        <f t="shared" si="97"/>
        <v>0</v>
      </c>
      <c r="FN37" s="223">
        <f t="shared" si="97"/>
        <v>0</v>
      </c>
      <c r="FO37" s="223">
        <f t="shared" si="97"/>
        <v>0</v>
      </c>
      <c r="FP37" s="223">
        <f t="shared" si="97"/>
        <v>0</v>
      </c>
      <c r="FQ37" s="223">
        <f t="shared" si="97"/>
        <v>0</v>
      </c>
      <c r="FR37" s="223">
        <f t="shared" si="97"/>
        <v>0</v>
      </c>
      <c r="FS37" s="223">
        <f t="shared" si="97"/>
        <v>0</v>
      </c>
      <c r="FT37" s="223">
        <f t="shared" si="97"/>
        <v>0</v>
      </c>
      <c r="FU37" s="223">
        <f t="shared" si="97"/>
        <v>0</v>
      </c>
      <c r="FV37" s="223">
        <f t="shared" si="97"/>
        <v>0</v>
      </c>
      <c r="FW37" s="223">
        <f t="shared" si="97"/>
        <v>0</v>
      </c>
      <c r="FX37" s="223">
        <f t="shared" si="97"/>
        <v>0</v>
      </c>
      <c r="FY37" s="223">
        <f t="shared" si="97"/>
        <v>0</v>
      </c>
      <c r="FZ37" s="223">
        <f t="shared" si="97"/>
        <v>0</v>
      </c>
      <c r="GA37" s="223">
        <f t="shared" si="97"/>
        <v>0</v>
      </c>
      <c r="GB37" s="223">
        <f t="shared" si="97"/>
        <v>0</v>
      </c>
      <c r="GC37" s="223">
        <f t="shared" si="97"/>
        <v>0</v>
      </c>
      <c r="GD37" s="223">
        <f t="shared" si="97"/>
        <v>0</v>
      </c>
      <c r="GE37" s="223">
        <f t="shared" si="97"/>
        <v>0</v>
      </c>
      <c r="GF37" s="223">
        <f t="shared" si="97"/>
        <v>0</v>
      </c>
      <c r="GG37" s="223">
        <f t="shared" si="97"/>
        <v>0</v>
      </c>
      <c r="GH37" s="223">
        <f t="shared" si="97"/>
        <v>0</v>
      </c>
      <c r="GI37" s="223">
        <f t="shared" si="97"/>
        <v>0</v>
      </c>
      <c r="GJ37" s="223">
        <f t="shared" si="97"/>
        <v>0</v>
      </c>
      <c r="GK37" s="223">
        <f t="shared" si="97"/>
        <v>0</v>
      </c>
      <c r="GL37" s="223">
        <f t="shared" si="97"/>
        <v>0</v>
      </c>
      <c r="GM37" s="223">
        <f t="shared" si="91"/>
        <v>0</v>
      </c>
      <c r="GN37" s="223">
        <f t="shared" si="91"/>
        <v>0</v>
      </c>
      <c r="GO37" s="223">
        <f t="shared" si="91"/>
        <v>0</v>
      </c>
      <c r="GP37" s="223">
        <f t="shared" si="91"/>
        <v>0</v>
      </c>
      <c r="GQ37" s="223">
        <f t="shared" si="91"/>
        <v>0</v>
      </c>
      <c r="GR37" s="223">
        <f t="shared" si="91"/>
        <v>0</v>
      </c>
      <c r="GS37" s="223">
        <f t="shared" si="91"/>
        <v>0</v>
      </c>
      <c r="GT37" s="223">
        <f t="shared" si="91"/>
        <v>0</v>
      </c>
      <c r="GU37" s="223">
        <f t="shared" si="91"/>
        <v>0</v>
      </c>
      <c r="GV37" s="223">
        <f t="shared" si="91"/>
        <v>0</v>
      </c>
      <c r="GW37" s="223">
        <f t="shared" si="91"/>
        <v>0</v>
      </c>
      <c r="GX37" s="223">
        <f t="shared" si="91"/>
        <v>0</v>
      </c>
      <c r="GY37" s="223">
        <f t="shared" si="91"/>
        <v>0</v>
      </c>
      <c r="GZ37" s="223">
        <f t="shared" si="91"/>
        <v>0</v>
      </c>
      <c r="HA37" s="223">
        <f t="shared" si="91"/>
        <v>0</v>
      </c>
      <c r="HB37" s="223">
        <f t="shared" si="91"/>
        <v>0</v>
      </c>
      <c r="HC37" s="223">
        <f t="shared" si="91"/>
        <v>0</v>
      </c>
      <c r="HD37" s="223">
        <f t="shared" si="91"/>
        <v>0</v>
      </c>
      <c r="HE37" s="223">
        <f t="shared" si="91"/>
        <v>0</v>
      </c>
      <c r="HF37" s="223">
        <f t="shared" si="91"/>
        <v>0</v>
      </c>
      <c r="HG37" s="223">
        <f t="shared" si="91"/>
        <v>0</v>
      </c>
      <c r="HH37" s="223">
        <f t="shared" si="91"/>
        <v>0</v>
      </c>
      <c r="HI37" s="223">
        <f t="shared" si="91"/>
        <v>0</v>
      </c>
      <c r="HJ37" s="223">
        <f t="shared" si="91"/>
        <v>0</v>
      </c>
      <c r="HK37" s="223">
        <f t="shared" si="91"/>
        <v>0</v>
      </c>
      <c r="HL37" s="223">
        <f t="shared" si="91"/>
        <v>0</v>
      </c>
      <c r="HM37" s="223">
        <f t="shared" si="91"/>
        <v>0</v>
      </c>
      <c r="HN37" s="223">
        <f t="shared" si="91"/>
        <v>0</v>
      </c>
      <c r="HO37" s="223">
        <f t="shared" si="91"/>
        <v>0</v>
      </c>
      <c r="HP37" s="223">
        <f t="shared" si="91"/>
        <v>0</v>
      </c>
      <c r="HQ37" s="223">
        <f t="shared" si="91"/>
        <v>0</v>
      </c>
      <c r="HR37" s="223">
        <f t="shared" si="91"/>
        <v>0</v>
      </c>
      <c r="HS37" s="223">
        <f t="shared" si="91"/>
        <v>0</v>
      </c>
      <c r="HT37" s="223">
        <f t="shared" si="91"/>
        <v>0</v>
      </c>
      <c r="HU37" s="223">
        <f t="shared" si="91"/>
        <v>0</v>
      </c>
      <c r="HV37" s="223">
        <f t="shared" si="91"/>
        <v>0</v>
      </c>
      <c r="HW37" s="223">
        <f t="shared" si="91"/>
        <v>0</v>
      </c>
      <c r="HX37" s="223">
        <f t="shared" si="91"/>
        <v>0</v>
      </c>
      <c r="HY37" s="223">
        <f t="shared" si="91"/>
        <v>0</v>
      </c>
      <c r="HZ37" s="223">
        <f t="shared" si="91"/>
        <v>0</v>
      </c>
      <c r="IA37" s="223">
        <f t="shared" si="91"/>
        <v>0</v>
      </c>
      <c r="IB37" s="223">
        <f t="shared" si="91"/>
        <v>0</v>
      </c>
      <c r="IC37" s="223">
        <f t="shared" si="91"/>
        <v>0</v>
      </c>
      <c r="ID37" s="223">
        <f t="shared" si="91"/>
        <v>0</v>
      </c>
      <c r="IE37" s="223">
        <f t="shared" si="91"/>
        <v>0</v>
      </c>
      <c r="IF37" s="223">
        <f t="shared" si="91"/>
        <v>0</v>
      </c>
      <c r="IG37" s="223">
        <f t="shared" si="91"/>
        <v>0</v>
      </c>
      <c r="IH37" s="223">
        <f t="shared" si="91"/>
        <v>0</v>
      </c>
    </row>
    <row r="38" spans="1:242" s="225" customFormat="1" x14ac:dyDescent="0.3">
      <c r="A38" s="222">
        <f t="shared" ref="A38:A44" si="99">A37+1</f>
        <v>6</v>
      </c>
      <c r="B38" s="223" cm="1">
        <f t="array" aca="1" ref="B38" ca="1">INDIRECT("'Cronograma de Desembolso'!"&amp;ADDRESS(9,A38+2))</f>
        <v>1602.7850883333329</v>
      </c>
      <c r="C38" s="224">
        <f t="shared" ref="C38:BN41" si="100">IF($A38&lt;=120,IF(OR(C$7&lt;$A38,C$7&gt;120),0,IFERROR($B38/(10*12-$A38+1),0)),IF(C$7&lt;$A38,0,IFERROR($B38/(20*12-$A38+1),0)))</f>
        <v>0</v>
      </c>
      <c r="D38" s="223">
        <f t="shared" si="100"/>
        <v>0</v>
      </c>
      <c r="E38" s="223">
        <f t="shared" si="100"/>
        <v>0</v>
      </c>
      <c r="F38" s="223">
        <f t="shared" si="100"/>
        <v>0</v>
      </c>
      <c r="G38" s="223">
        <f t="shared" si="100"/>
        <v>0</v>
      </c>
      <c r="H38" s="223">
        <f t="shared" ca="1" si="100"/>
        <v>13.937261637681155</v>
      </c>
      <c r="I38" s="223">
        <f t="shared" ca="1" si="100"/>
        <v>13.937261637681155</v>
      </c>
      <c r="J38" s="223">
        <f t="shared" ca="1" si="100"/>
        <v>13.937261637681155</v>
      </c>
      <c r="K38" s="223">
        <f t="shared" ca="1" si="100"/>
        <v>13.937261637681155</v>
      </c>
      <c r="L38" s="223">
        <f t="shared" ca="1" si="100"/>
        <v>13.937261637681155</v>
      </c>
      <c r="M38" s="223">
        <f t="shared" ca="1" si="100"/>
        <v>13.937261637681155</v>
      </c>
      <c r="N38" s="223">
        <f t="shared" ca="1" si="100"/>
        <v>13.937261637681155</v>
      </c>
      <c r="O38" s="223">
        <f t="shared" ca="1" si="100"/>
        <v>13.937261637681155</v>
      </c>
      <c r="P38" s="223">
        <f t="shared" ca="1" si="100"/>
        <v>13.937261637681155</v>
      </c>
      <c r="Q38" s="223">
        <f t="shared" ca="1" si="100"/>
        <v>13.937261637681155</v>
      </c>
      <c r="R38" s="223">
        <f t="shared" ca="1" si="100"/>
        <v>13.937261637681155</v>
      </c>
      <c r="S38" s="223">
        <f t="shared" ca="1" si="100"/>
        <v>13.937261637681155</v>
      </c>
      <c r="T38" s="223">
        <f t="shared" ca="1" si="100"/>
        <v>13.937261637681155</v>
      </c>
      <c r="U38" s="223">
        <f t="shared" ca="1" si="100"/>
        <v>13.937261637681155</v>
      </c>
      <c r="V38" s="223">
        <f t="shared" ca="1" si="100"/>
        <v>13.937261637681155</v>
      </c>
      <c r="W38" s="223">
        <f t="shared" ca="1" si="100"/>
        <v>13.937261637681155</v>
      </c>
      <c r="X38" s="223">
        <f t="shared" ca="1" si="100"/>
        <v>13.937261637681155</v>
      </c>
      <c r="Y38" s="223">
        <f t="shared" ca="1" si="100"/>
        <v>13.937261637681155</v>
      </c>
      <c r="Z38" s="223">
        <f t="shared" ca="1" si="100"/>
        <v>13.937261637681155</v>
      </c>
      <c r="AA38" s="223">
        <f t="shared" ca="1" si="100"/>
        <v>13.937261637681155</v>
      </c>
      <c r="AB38" s="223">
        <f t="shared" ca="1" si="100"/>
        <v>13.937261637681155</v>
      </c>
      <c r="AC38" s="223">
        <f t="shared" ca="1" si="100"/>
        <v>13.937261637681155</v>
      </c>
      <c r="AD38" s="223">
        <f t="shared" ca="1" si="100"/>
        <v>13.937261637681155</v>
      </c>
      <c r="AE38" s="223">
        <f t="shared" ca="1" si="100"/>
        <v>13.937261637681155</v>
      </c>
      <c r="AF38" s="223">
        <f t="shared" ca="1" si="100"/>
        <v>13.937261637681155</v>
      </c>
      <c r="AG38" s="223">
        <f t="shared" ca="1" si="100"/>
        <v>13.937261637681155</v>
      </c>
      <c r="AH38" s="223">
        <f t="shared" ca="1" si="100"/>
        <v>13.937261637681155</v>
      </c>
      <c r="AI38" s="223">
        <f t="shared" ca="1" si="100"/>
        <v>13.937261637681155</v>
      </c>
      <c r="AJ38" s="223">
        <f t="shared" ca="1" si="100"/>
        <v>13.937261637681155</v>
      </c>
      <c r="AK38" s="223">
        <f t="shared" ca="1" si="100"/>
        <v>13.937261637681155</v>
      </c>
      <c r="AL38" s="223">
        <f t="shared" ca="1" si="100"/>
        <v>13.937261637681155</v>
      </c>
      <c r="AM38" s="223">
        <f t="shared" ca="1" si="100"/>
        <v>13.937261637681155</v>
      </c>
      <c r="AN38" s="223">
        <f t="shared" ca="1" si="100"/>
        <v>13.937261637681155</v>
      </c>
      <c r="AO38" s="223">
        <f t="shared" ca="1" si="100"/>
        <v>13.937261637681155</v>
      </c>
      <c r="AP38" s="223">
        <f t="shared" ca="1" si="100"/>
        <v>13.937261637681155</v>
      </c>
      <c r="AQ38" s="223">
        <f t="shared" ca="1" si="100"/>
        <v>13.937261637681155</v>
      </c>
      <c r="AR38" s="223">
        <f t="shared" ca="1" si="100"/>
        <v>13.937261637681155</v>
      </c>
      <c r="AS38" s="223">
        <f t="shared" ca="1" si="100"/>
        <v>13.937261637681155</v>
      </c>
      <c r="AT38" s="223">
        <f t="shared" ca="1" si="100"/>
        <v>13.937261637681155</v>
      </c>
      <c r="AU38" s="223">
        <f t="shared" ca="1" si="100"/>
        <v>13.937261637681155</v>
      </c>
      <c r="AV38" s="223">
        <f t="shared" ca="1" si="100"/>
        <v>13.937261637681155</v>
      </c>
      <c r="AW38" s="223">
        <f t="shared" ca="1" si="100"/>
        <v>13.937261637681155</v>
      </c>
      <c r="AX38" s="223">
        <f t="shared" ca="1" si="100"/>
        <v>13.937261637681155</v>
      </c>
      <c r="AY38" s="223">
        <f t="shared" ca="1" si="100"/>
        <v>13.937261637681155</v>
      </c>
      <c r="AZ38" s="223">
        <f t="shared" ca="1" si="100"/>
        <v>13.937261637681155</v>
      </c>
      <c r="BA38" s="223">
        <f t="shared" ca="1" si="100"/>
        <v>13.937261637681155</v>
      </c>
      <c r="BB38" s="223">
        <f t="shared" ca="1" si="100"/>
        <v>13.937261637681155</v>
      </c>
      <c r="BC38" s="223">
        <f t="shared" ca="1" si="100"/>
        <v>13.937261637681155</v>
      </c>
      <c r="BD38" s="223">
        <f t="shared" ca="1" si="100"/>
        <v>13.937261637681155</v>
      </c>
      <c r="BE38" s="223">
        <f t="shared" ca="1" si="100"/>
        <v>13.937261637681155</v>
      </c>
      <c r="BF38" s="223">
        <f t="shared" ca="1" si="100"/>
        <v>13.937261637681155</v>
      </c>
      <c r="BG38" s="223">
        <f t="shared" ca="1" si="100"/>
        <v>13.937261637681155</v>
      </c>
      <c r="BH38" s="223">
        <f t="shared" ca="1" si="100"/>
        <v>13.937261637681155</v>
      </c>
      <c r="BI38" s="223">
        <f t="shared" ca="1" si="100"/>
        <v>13.937261637681155</v>
      </c>
      <c r="BJ38" s="223">
        <f t="shared" ca="1" si="100"/>
        <v>13.937261637681155</v>
      </c>
      <c r="BK38" s="223">
        <f t="shared" ca="1" si="100"/>
        <v>13.937261637681155</v>
      </c>
      <c r="BL38" s="223">
        <f t="shared" ca="1" si="100"/>
        <v>13.937261637681155</v>
      </c>
      <c r="BM38" s="223">
        <f t="shared" ca="1" si="100"/>
        <v>13.937261637681155</v>
      </c>
      <c r="BN38" s="223">
        <f t="shared" ca="1" si="100"/>
        <v>13.937261637681155</v>
      </c>
      <c r="BO38" s="223">
        <f t="shared" ref="BO38:DZ41" ca="1" si="101">IF($A38&lt;=120,IF(OR(BO$7&lt;$A38,BO$7&gt;120),0,IFERROR($B38/(10*12-$A38+1),0)),IF(BO$7&lt;$A38,0,IFERROR($B38/(20*12-$A38+1),0)))</f>
        <v>13.937261637681155</v>
      </c>
      <c r="BP38" s="223">
        <f t="shared" ca="1" si="101"/>
        <v>13.937261637681155</v>
      </c>
      <c r="BQ38" s="223">
        <f t="shared" ca="1" si="101"/>
        <v>13.937261637681155</v>
      </c>
      <c r="BR38" s="223">
        <f t="shared" ca="1" si="101"/>
        <v>13.937261637681155</v>
      </c>
      <c r="BS38" s="223">
        <f t="shared" ca="1" si="101"/>
        <v>13.937261637681155</v>
      </c>
      <c r="BT38" s="223">
        <f t="shared" ca="1" si="101"/>
        <v>13.937261637681155</v>
      </c>
      <c r="BU38" s="223">
        <f t="shared" ca="1" si="101"/>
        <v>13.937261637681155</v>
      </c>
      <c r="BV38" s="223">
        <f t="shared" ca="1" si="101"/>
        <v>13.937261637681155</v>
      </c>
      <c r="BW38" s="223">
        <f t="shared" ca="1" si="101"/>
        <v>13.937261637681155</v>
      </c>
      <c r="BX38" s="223">
        <f t="shared" ca="1" si="101"/>
        <v>13.937261637681155</v>
      </c>
      <c r="BY38" s="223">
        <f t="shared" ca="1" si="101"/>
        <v>13.937261637681155</v>
      </c>
      <c r="BZ38" s="223">
        <f t="shared" ca="1" si="101"/>
        <v>13.937261637681155</v>
      </c>
      <c r="CA38" s="223">
        <f t="shared" ca="1" si="101"/>
        <v>13.937261637681155</v>
      </c>
      <c r="CB38" s="223">
        <f t="shared" ca="1" si="101"/>
        <v>13.937261637681155</v>
      </c>
      <c r="CC38" s="223">
        <f t="shared" ca="1" si="101"/>
        <v>13.937261637681155</v>
      </c>
      <c r="CD38" s="223">
        <f t="shared" ca="1" si="101"/>
        <v>13.937261637681155</v>
      </c>
      <c r="CE38" s="223">
        <f t="shared" ca="1" si="101"/>
        <v>13.937261637681155</v>
      </c>
      <c r="CF38" s="223">
        <f t="shared" ca="1" si="101"/>
        <v>13.937261637681155</v>
      </c>
      <c r="CG38" s="223">
        <f t="shared" ca="1" si="101"/>
        <v>13.937261637681155</v>
      </c>
      <c r="CH38" s="223">
        <f t="shared" ca="1" si="101"/>
        <v>13.937261637681155</v>
      </c>
      <c r="CI38" s="223">
        <f t="shared" ca="1" si="101"/>
        <v>13.937261637681155</v>
      </c>
      <c r="CJ38" s="223">
        <f t="shared" ca="1" si="101"/>
        <v>13.937261637681155</v>
      </c>
      <c r="CK38" s="223">
        <f t="shared" ca="1" si="101"/>
        <v>13.937261637681155</v>
      </c>
      <c r="CL38" s="223">
        <f t="shared" ca="1" si="101"/>
        <v>13.937261637681155</v>
      </c>
      <c r="CM38" s="223">
        <f t="shared" ca="1" si="101"/>
        <v>13.937261637681155</v>
      </c>
      <c r="CN38" s="223">
        <f t="shared" ca="1" si="101"/>
        <v>13.937261637681155</v>
      </c>
      <c r="CO38" s="223">
        <f t="shared" ca="1" si="101"/>
        <v>13.937261637681155</v>
      </c>
      <c r="CP38" s="223">
        <f t="shared" ca="1" si="101"/>
        <v>13.937261637681155</v>
      </c>
      <c r="CQ38" s="223">
        <f t="shared" ca="1" si="101"/>
        <v>13.937261637681155</v>
      </c>
      <c r="CR38" s="223">
        <f t="shared" ca="1" si="101"/>
        <v>13.937261637681155</v>
      </c>
      <c r="CS38" s="223">
        <f t="shared" ca="1" si="101"/>
        <v>13.937261637681155</v>
      </c>
      <c r="CT38" s="223">
        <f t="shared" ca="1" si="101"/>
        <v>13.937261637681155</v>
      </c>
      <c r="CU38" s="223">
        <f t="shared" ca="1" si="101"/>
        <v>13.937261637681155</v>
      </c>
      <c r="CV38" s="223">
        <f t="shared" ca="1" si="101"/>
        <v>13.937261637681155</v>
      </c>
      <c r="CW38" s="223">
        <f t="shared" ca="1" si="101"/>
        <v>13.937261637681155</v>
      </c>
      <c r="CX38" s="223">
        <f t="shared" ca="1" si="101"/>
        <v>13.937261637681155</v>
      </c>
      <c r="CY38" s="223">
        <f t="shared" ca="1" si="101"/>
        <v>13.937261637681155</v>
      </c>
      <c r="CZ38" s="223">
        <f t="shared" ca="1" si="101"/>
        <v>13.937261637681155</v>
      </c>
      <c r="DA38" s="223">
        <f t="shared" ca="1" si="101"/>
        <v>13.937261637681155</v>
      </c>
      <c r="DB38" s="223">
        <f t="shared" ca="1" si="101"/>
        <v>13.937261637681155</v>
      </c>
      <c r="DC38" s="223">
        <f t="shared" ca="1" si="101"/>
        <v>13.937261637681155</v>
      </c>
      <c r="DD38" s="223">
        <f t="shared" ca="1" si="101"/>
        <v>13.937261637681155</v>
      </c>
      <c r="DE38" s="223">
        <f t="shared" ca="1" si="101"/>
        <v>13.937261637681155</v>
      </c>
      <c r="DF38" s="223">
        <f t="shared" ca="1" si="101"/>
        <v>13.937261637681155</v>
      </c>
      <c r="DG38" s="223">
        <f t="shared" ca="1" si="101"/>
        <v>13.937261637681155</v>
      </c>
      <c r="DH38" s="223">
        <f t="shared" ca="1" si="101"/>
        <v>13.937261637681155</v>
      </c>
      <c r="DI38" s="223">
        <f t="shared" ca="1" si="101"/>
        <v>13.937261637681155</v>
      </c>
      <c r="DJ38" s="223">
        <f t="shared" ca="1" si="101"/>
        <v>13.937261637681155</v>
      </c>
      <c r="DK38" s="223">
        <f t="shared" ca="1" si="101"/>
        <v>13.937261637681155</v>
      </c>
      <c r="DL38" s="223">
        <f t="shared" ca="1" si="101"/>
        <v>13.937261637681155</v>
      </c>
      <c r="DM38" s="223">
        <f t="shared" ca="1" si="101"/>
        <v>13.937261637681155</v>
      </c>
      <c r="DN38" s="223">
        <f t="shared" ca="1" si="101"/>
        <v>13.937261637681155</v>
      </c>
      <c r="DO38" s="223">
        <f t="shared" ca="1" si="101"/>
        <v>13.937261637681155</v>
      </c>
      <c r="DP38" s="223">
        <f t="shared" ca="1" si="101"/>
        <v>13.937261637681155</v>
      </c>
      <c r="DQ38" s="223">
        <f t="shared" ca="1" si="101"/>
        <v>13.937261637681155</v>
      </c>
      <c r="DR38" s="223">
        <f t="shared" ca="1" si="101"/>
        <v>13.937261637681155</v>
      </c>
      <c r="DS38" s="223">
        <f t="shared" si="101"/>
        <v>0</v>
      </c>
      <c r="DT38" s="223">
        <f t="shared" si="101"/>
        <v>0</v>
      </c>
      <c r="DU38" s="223">
        <f t="shared" si="101"/>
        <v>0</v>
      </c>
      <c r="DV38" s="223">
        <f t="shared" si="101"/>
        <v>0</v>
      </c>
      <c r="DW38" s="223">
        <f t="shared" si="101"/>
        <v>0</v>
      </c>
      <c r="DX38" s="223">
        <f t="shared" si="101"/>
        <v>0</v>
      </c>
      <c r="DY38" s="223">
        <f t="shared" si="101"/>
        <v>0</v>
      </c>
      <c r="DZ38" s="223">
        <f t="shared" si="101"/>
        <v>0</v>
      </c>
      <c r="EA38" s="223">
        <f t="shared" ref="EA38:GL41" si="102">IF($A38&lt;=120,IF(OR(EA$7&lt;$A38,EA$7&gt;120),0,IFERROR($B38/(10*12-$A38+1),0)),IF(EA$7&lt;$A38,0,IFERROR($B38/(20*12-$A38+1),0)))</f>
        <v>0</v>
      </c>
      <c r="EB38" s="223">
        <f t="shared" si="102"/>
        <v>0</v>
      </c>
      <c r="EC38" s="223">
        <f t="shared" si="102"/>
        <v>0</v>
      </c>
      <c r="ED38" s="223">
        <f t="shared" si="102"/>
        <v>0</v>
      </c>
      <c r="EE38" s="223">
        <f t="shared" si="102"/>
        <v>0</v>
      </c>
      <c r="EF38" s="223">
        <f t="shared" si="102"/>
        <v>0</v>
      </c>
      <c r="EG38" s="223">
        <f t="shared" si="102"/>
        <v>0</v>
      </c>
      <c r="EH38" s="223">
        <f t="shared" si="102"/>
        <v>0</v>
      </c>
      <c r="EI38" s="223">
        <f t="shared" si="102"/>
        <v>0</v>
      </c>
      <c r="EJ38" s="223">
        <f t="shared" si="102"/>
        <v>0</v>
      </c>
      <c r="EK38" s="223">
        <f t="shared" si="102"/>
        <v>0</v>
      </c>
      <c r="EL38" s="223">
        <f t="shared" si="102"/>
        <v>0</v>
      </c>
      <c r="EM38" s="223">
        <f t="shared" si="102"/>
        <v>0</v>
      </c>
      <c r="EN38" s="223">
        <f t="shared" si="102"/>
        <v>0</v>
      </c>
      <c r="EO38" s="223">
        <f t="shared" si="102"/>
        <v>0</v>
      </c>
      <c r="EP38" s="223">
        <f t="shared" si="102"/>
        <v>0</v>
      </c>
      <c r="EQ38" s="223">
        <f t="shared" si="102"/>
        <v>0</v>
      </c>
      <c r="ER38" s="223">
        <f t="shared" si="102"/>
        <v>0</v>
      </c>
      <c r="ES38" s="223">
        <f t="shared" si="102"/>
        <v>0</v>
      </c>
      <c r="ET38" s="223">
        <f t="shared" si="102"/>
        <v>0</v>
      </c>
      <c r="EU38" s="223">
        <f t="shared" si="102"/>
        <v>0</v>
      </c>
      <c r="EV38" s="223">
        <f t="shared" si="102"/>
        <v>0</v>
      </c>
      <c r="EW38" s="223">
        <f t="shared" si="102"/>
        <v>0</v>
      </c>
      <c r="EX38" s="223">
        <f t="shared" si="102"/>
        <v>0</v>
      </c>
      <c r="EY38" s="223">
        <f t="shared" si="102"/>
        <v>0</v>
      </c>
      <c r="EZ38" s="223">
        <f t="shared" si="102"/>
        <v>0</v>
      </c>
      <c r="FA38" s="223">
        <f t="shared" si="102"/>
        <v>0</v>
      </c>
      <c r="FB38" s="223">
        <f t="shared" si="102"/>
        <v>0</v>
      </c>
      <c r="FC38" s="223">
        <f t="shared" si="102"/>
        <v>0</v>
      </c>
      <c r="FD38" s="223">
        <f t="shared" si="102"/>
        <v>0</v>
      </c>
      <c r="FE38" s="223">
        <f t="shared" si="102"/>
        <v>0</v>
      </c>
      <c r="FF38" s="223">
        <f t="shared" si="102"/>
        <v>0</v>
      </c>
      <c r="FG38" s="223">
        <f t="shared" si="102"/>
        <v>0</v>
      </c>
      <c r="FH38" s="223">
        <f t="shared" si="102"/>
        <v>0</v>
      </c>
      <c r="FI38" s="223">
        <f t="shared" si="102"/>
        <v>0</v>
      </c>
      <c r="FJ38" s="223">
        <f t="shared" si="102"/>
        <v>0</v>
      </c>
      <c r="FK38" s="223">
        <f t="shared" si="102"/>
        <v>0</v>
      </c>
      <c r="FL38" s="223">
        <f t="shared" si="102"/>
        <v>0</v>
      </c>
      <c r="FM38" s="223">
        <f t="shared" si="102"/>
        <v>0</v>
      </c>
      <c r="FN38" s="223">
        <f t="shared" si="102"/>
        <v>0</v>
      </c>
      <c r="FO38" s="223">
        <f t="shared" si="102"/>
        <v>0</v>
      </c>
      <c r="FP38" s="223">
        <f t="shared" si="102"/>
        <v>0</v>
      </c>
      <c r="FQ38" s="223">
        <f t="shared" si="102"/>
        <v>0</v>
      </c>
      <c r="FR38" s="223">
        <f t="shared" si="102"/>
        <v>0</v>
      </c>
      <c r="FS38" s="223">
        <f t="shared" si="102"/>
        <v>0</v>
      </c>
      <c r="FT38" s="223">
        <f t="shared" si="102"/>
        <v>0</v>
      </c>
      <c r="FU38" s="223">
        <f t="shared" si="102"/>
        <v>0</v>
      </c>
      <c r="FV38" s="223">
        <f t="shared" si="102"/>
        <v>0</v>
      </c>
      <c r="FW38" s="223">
        <f t="shared" si="102"/>
        <v>0</v>
      </c>
      <c r="FX38" s="223">
        <f t="shared" si="102"/>
        <v>0</v>
      </c>
      <c r="FY38" s="223">
        <f t="shared" si="102"/>
        <v>0</v>
      </c>
      <c r="FZ38" s="223">
        <f t="shared" si="102"/>
        <v>0</v>
      </c>
      <c r="GA38" s="223">
        <f t="shared" si="102"/>
        <v>0</v>
      </c>
      <c r="GB38" s="223">
        <f t="shared" si="102"/>
        <v>0</v>
      </c>
      <c r="GC38" s="223">
        <f t="shared" si="102"/>
        <v>0</v>
      </c>
      <c r="GD38" s="223">
        <f t="shared" si="102"/>
        <v>0</v>
      </c>
      <c r="GE38" s="223">
        <f t="shared" si="102"/>
        <v>0</v>
      </c>
      <c r="GF38" s="223">
        <f t="shared" si="102"/>
        <v>0</v>
      </c>
      <c r="GG38" s="223">
        <f t="shared" si="102"/>
        <v>0</v>
      </c>
      <c r="GH38" s="223">
        <f t="shared" si="102"/>
        <v>0</v>
      </c>
      <c r="GI38" s="223">
        <f t="shared" si="102"/>
        <v>0</v>
      </c>
      <c r="GJ38" s="223">
        <f t="shared" si="102"/>
        <v>0</v>
      </c>
      <c r="GK38" s="223">
        <f t="shared" si="102"/>
        <v>0</v>
      </c>
      <c r="GL38" s="223">
        <f t="shared" si="102"/>
        <v>0</v>
      </c>
      <c r="GM38" s="223">
        <f t="shared" si="91"/>
        <v>0</v>
      </c>
      <c r="GN38" s="223">
        <f t="shared" si="91"/>
        <v>0</v>
      </c>
      <c r="GO38" s="223">
        <f t="shared" si="91"/>
        <v>0</v>
      </c>
      <c r="GP38" s="223">
        <f t="shared" si="91"/>
        <v>0</v>
      </c>
      <c r="GQ38" s="223">
        <f t="shared" si="91"/>
        <v>0</v>
      </c>
      <c r="GR38" s="223">
        <f t="shared" si="91"/>
        <v>0</v>
      </c>
      <c r="GS38" s="223">
        <f t="shared" si="91"/>
        <v>0</v>
      </c>
      <c r="GT38" s="223">
        <f t="shared" si="91"/>
        <v>0</v>
      </c>
      <c r="GU38" s="223">
        <f t="shared" si="91"/>
        <v>0</v>
      </c>
      <c r="GV38" s="223">
        <f t="shared" si="91"/>
        <v>0</v>
      </c>
      <c r="GW38" s="223">
        <f t="shared" si="91"/>
        <v>0</v>
      </c>
      <c r="GX38" s="223">
        <f t="shared" si="91"/>
        <v>0</v>
      </c>
      <c r="GY38" s="223">
        <f t="shared" si="91"/>
        <v>0</v>
      </c>
      <c r="GZ38" s="223">
        <f t="shared" si="91"/>
        <v>0</v>
      </c>
      <c r="HA38" s="223">
        <f t="shared" si="91"/>
        <v>0</v>
      </c>
      <c r="HB38" s="223">
        <f t="shared" ref="HB38:IH38" si="103">IF($A38&lt;=120,IF(OR(HB$7&lt;$A38,HB$7&gt;120),0,IFERROR($B38/(10*12-$A38+1),0)),IF(HB$7&lt;$A38,0,IFERROR($B38/(20*12-$A38+1),0)))</f>
        <v>0</v>
      </c>
      <c r="HC38" s="223">
        <f t="shared" si="103"/>
        <v>0</v>
      </c>
      <c r="HD38" s="223">
        <f t="shared" si="103"/>
        <v>0</v>
      </c>
      <c r="HE38" s="223">
        <f t="shared" si="103"/>
        <v>0</v>
      </c>
      <c r="HF38" s="223">
        <f t="shared" si="103"/>
        <v>0</v>
      </c>
      <c r="HG38" s="223">
        <f t="shared" si="103"/>
        <v>0</v>
      </c>
      <c r="HH38" s="223">
        <f t="shared" si="103"/>
        <v>0</v>
      </c>
      <c r="HI38" s="223">
        <f t="shared" si="103"/>
        <v>0</v>
      </c>
      <c r="HJ38" s="223">
        <f t="shared" si="103"/>
        <v>0</v>
      </c>
      <c r="HK38" s="223">
        <f t="shared" si="103"/>
        <v>0</v>
      </c>
      <c r="HL38" s="223">
        <f t="shared" si="103"/>
        <v>0</v>
      </c>
      <c r="HM38" s="223">
        <f t="shared" si="103"/>
        <v>0</v>
      </c>
      <c r="HN38" s="223">
        <f t="shared" si="103"/>
        <v>0</v>
      </c>
      <c r="HO38" s="223">
        <f t="shared" si="103"/>
        <v>0</v>
      </c>
      <c r="HP38" s="223">
        <f t="shared" si="103"/>
        <v>0</v>
      </c>
      <c r="HQ38" s="223">
        <f t="shared" si="103"/>
        <v>0</v>
      </c>
      <c r="HR38" s="223">
        <f t="shared" si="103"/>
        <v>0</v>
      </c>
      <c r="HS38" s="223">
        <f t="shared" si="103"/>
        <v>0</v>
      </c>
      <c r="HT38" s="223">
        <f t="shared" si="103"/>
        <v>0</v>
      </c>
      <c r="HU38" s="223">
        <f t="shared" si="103"/>
        <v>0</v>
      </c>
      <c r="HV38" s="223">
        <f t="shared" si="103"/>
        <v>0</v>
      </c>
      <c r="HW38" s="223">
        <f t="shared" si="103"/>
        <v>0</v>
      </c>
      <c r="HX38" s="223">
        <f t="shared" si="103"/>
        <v>0</v>
      </c>
      <c r="HY38" s="223">
        <f t="shared" si="103"/>
        <v>0</v>
      </c>
      <c r="HZ38" s="223">
        <f t="shared" si="103"/>
        <v>0</v>
      </c>
      <c r="IA38" s="223">
        <f t="shared" si="103"/>
        <v>0</v>
      </c>
      <c r="IB38" s="223">
        <f t="shared" si="103"/>
        <v>0</v>
      </c>
      <c r="IC38" s="223">
        <f t="shared" si="103"/>
        <v>0</v>
      </c>
      <c r="ID38" s="223">
        <f t="shared" si="103"/>
        <v>0</v>
      </c>
      <c r="IE38" s="223">
        <f t="shared" si="103"/>
        <v>0</v>
      </c>
      <c r="IF38" s="223">
        <f t="shared" si="103"/>
        <v>0</v>
      </c>
      <c r="IG38" s="223">
        <f t="shared" si="103"/>
        <v>0</v>
      </c>
      <c r="IH38" s="223">
        <f t="shared" si="103"/>
        <v>0</v>
      </c>
    </row>
    <row r="39" spans="1:242" s="225" customFormat="1" x14ac:dyDescent="0.3">
      <c r="A39" s="222">
        <f t="shared" si="99"/>
        <v>7</v>
      </c>
      <c r="B39" s="223" cm="1">
        <f t="array" aca="1" ref="B39" ca="1">INDIRECT("'Cronograma de Desembolso'!"&amp;ADDRESS(9,A39+2))</f>
        <v>1602.7850883333329</v>
      </c>
      <c r="C39" s="224">
        <f t="shared" si="100"/>
        <v>0</v>
      </c>
      <c r="D39" s="223">
        <f t="shared" si="100"/>
        <v>0</v>
      </c>
      <c r="E39" s="223">
        <f t="shared" si="100"/>
        <v>0</v>
      </c>
      <c r="F39" s="223">
        <f t="shared" si="100"/>
        <v>0</v>
      </c>
      <c r="G39" s="223">
        <f t="shared" si="100"/>
        <v>0</v>
      </c>
      <c r="H39" s="223">
        <f t="shared" si="100"/>
        <v>0</v>
      </c>
      <c r="I39" s="223">
        <f t="shared" ca="1" si="100"/>
        <v>14.059518318713446</v>
      </c>
      <c r="J39" s="223">
        <f t="shared" ca="1" si="100"/>
        <v>14.059518318713446</v>
      </c>
      <c r="K39" s="223">
        <f t="shared" ca="1" si="100"/>
        <v>14.059518318713446</v>
      </c>
      <c r="L39" s="223">
        <f t="shared" ca="1" si="100"/>
        <v>14.059518318713446</v>
      </c>
      <c r="M39" s="223">
        <f t="shared" ca="1" si="100"/>
        <v>14.059518318713446</v>
      </c>
      <c r="N39" s="223">
        <f t="shared" ca="1" si="100"/>
        <v>14.059518318713446</v>
      </c>
      <c r="O39" s="223">
        <f t="shared" ca="1" si="100"/>
        <v>14.059518318713446</v>
      </c>
      <c r="P39" s="223">
        <f t="shared" ca="1" si="100"/>
        <v>14.059518318713446</v>
      </c>
      <c r="Q39" s="223">
        <f t="shared" ca="1" si="100"/>
        <v>14.059518318713446</v>
      </c>
      <c r="R39" s="223">
        <f t="shared" ca="1" si="100"/>
        <v>14.059518318713446</v>
      </c>
      <c r="S39" s="223">
        <f t="shared" ca="1" si="100"/>
        <v>14.059518318713446</v>
      </c>
      <c r="T39" s="223">
        <f t="shared" ca="1" si="100"/>
        <v>14.059518318713446</v>
      </c>
      <c r="U39" s="223">
        <f t="shared" ca="1" si="100"/>
        <v>14.059518318713446</v>
      </c>
      <c r="V39" s="223">
        <f t="shared" ca="1" si="100"/>
        <v>14.059518318713446</v>
      </c>
      <c r="W39" s="223">
        <f t="shared" ca="1" si="100"/>
        <v>14.059518318713446</v>
      </c>
      <c r="X39" s="223">
        <f t="shared" ca="1" si="100"/>
        <v>14.059518318713446</v>
      </c>
      <c r="Y39" s="223">
        <f t="shared" ca="1" si="100"/>
        <v>14.059518318713446</v>
      </c>
      <c r="Z39" s="223">
        <f t="shared" ca="1" si="100"/>
        <v>14.059518318713446</v>
      </c>
      <c r="AA39" s="223">
        <f t="shared" ca="1" si="100"/>
        <v>14.059518318713446</v>
      </c>
      <c r="AB39" s="223">
        <f t="shared" ca="1" si="100"/>
        <v>14.059518318713446</v>
      </c>
      <c r="AC39" s="223">
        <f t="shared" ca="1" si="100"/>
        <v>14.059518318713446</v>
      </c>
      <c r="AD39" s="223">
        <f t="shared" ca="1" si="100"/>
        <v>14.059518318713446</v>
      </c>
      <c r="AE39" s="223">
        <f t="shared" ca="1" si="100"/>
        <v>14.059518318713446</v>
      </c>
      <c r="AF39" s="223">
        <f t="shared" ca="1" si="100"/>
        <v>14.059518318713446</v>
      </c>
      <c r="AG39" s="223">
        <f t="shared" ca="1" si="100"/>
        <v>14.059518318713446</v>
      </c>
      <c r="AH39" s="223">
        <f t="shared" ca="1" si="100"/>
        <v>14.059518318713446</v>
      </c>
      <c r="AI39" s="223">
        <f t="shared" ca="1" si="100"/>
        <v>14.059518318713446</v>
      </c>
      <c r="AJ39" s="223">
        <f t="shared" ca="1" si="100"/>
        <v>14.059518318713446</v>
      </c>
      <c r="AK39" s="223">
        <f t="shared" ca="1" si="100"/>
        <v>14.059518318713446</v>
      </c>
      <c r="AL39" s="223">
        <f t="shared" ca="1" si="100"/>
        <v>14.059518318713446</v>
      </c>
      <c r="AM39" s="223">
        <f t="shared" ca="1" si="100"/>
        <v>14.059518318713446</v>
      </c>
      <c r="AN39" s="223">
        <f t="shared" ca="1" si="100"/>
        <v>14.059518318713446</v>
      </c>
      <c r="AO39" s="223">
        <f t="shared" ca="1" si="100"/>
        <v>14.059518318713446</v>
      </c>
      <c r="AP39" s="223">
        <f t="shared" ca="1" si="100"/>
        <v>14.059518318713446</v>
      </c>
      <c r="AQ39" s="223">
        <f t="shared" ca="1" si="100"/>
        <v>14.059518318713446</v>
      </c>
      <c r="AR39" s="223">
        <f t="shared" ca="1" si="100"/>
        <v>14.059518318713446</v>
      </c>
      <c r="AS39" s="223">
        <f t="shared" ca="1" si="100"/>
        <v>14.059518318713446</v>
      </c>
      <c r="AT39" s="223">
        <f t="shared" ca="1" si="100"/>
        <v>14.059518318713446</v>
      </c>
      <c r="AU39" s="223">
        <f t="shared" ca="1" si="100"/>
        <v>14.059518318713446</v>
      </c>
      <c r="AV39" s="223">
        <f t="shared" ca="1" si="100"/>
        <v>14.059518318713446</v>
      </c>
      <c r="AW39" s="223">
        <f t="shared" ca="1" si="100"/>
        <v>14.059518318713446</v>
      </c>
      <c r="AX39" s="223">
        <f t="shared" ca="1" si="100"/>
        <v>14.059518318713446</v>
      </c>
      <c r="AY39" s="223">
        <f t="shared" ca="1" si="100"/>
        <v>14.059518318713446</v>
      </c>
      <c r="AZ39" s="223">
        <f t="shared" ca="1" si="100"/>
        <v>14.059518318713446</v>
      </c>
      <c r="BA39" s="223">
        <f t="shared" ca="1" si="100"/>
        <v>14.059518318713446</v>
      </c>
      <c r="BB39" s="223">
        <f t="shared" ca="1" si="100"/>
        <v>14.059518318713446</v>
      </c>
      <c r="BC39" s="223">
        <f t="shared" ca="1" si="100"/>
        <v>14.059518318713446</v>
      </c>
      <c r="BD39" s="223">
        <f t="shared" ca="1" si="100"/>
        <v>14.059518318713446</v>
      </c>
      <c r="BE39" s="223">
        <f t="shared" ca="1" si="100"/>
        <v>14.059518318713446</v>
      </c>
      <c r="BF39" s="223">
        <f t="shared" ca="1" si="100"/>
        <v>14.059518318713446</v>
      </c>
      <c r="BG39" s="223">
        <f t="shared" ca="1" si="100"/>
        <v>14.059518318713446</v>
      </c>
      <c r="BH39" s="223">
        <f t="shared" ca="1" si="100"/>
        <v>14.059518318713446</v>
      </c>
      <c r="BI39" s="223">
        <f t="shared" ca="1" si="100"/>
        <v>14.059518318713446</v>
      </c>
      <c r="BJ39" s="223">
        <f t="shared" ca="1" si="100"/>
        <v>14.059518318713446</v>
      </c>
      <c r="BK39" s="223">
        <f t="shared" ca="1" si="100"/>
        <v>14.059518318713446</v>
      </c>
      <c r="BL39" s="223">
        <f t="shared" ca="1" si="100"/>
        <v>14.059518318713446</v>
      </c>
      <c r="BM39" s="223">
        <f t="shared" ca="1" si="100"/>
        <v>14.059518318713446</v>
      </c>
      <c r="BN39" s="223">
        <f t="shared" ca="1" si="100"/>
        <v>14.059518318713446</v>
      </c>
      <c r="BO39" s="223">
        <f t="shared" ca="1" si="101"/>
        <v>14.059518318713446</v>
      </c>
      <c r="BP39" s="223">
        <f t="shared" ca="1" si="101"/>
        <v>14.059518318713446</v>
      </c>
      <c r="BQ39" s="223">
        <f t="shared" ca="1" si="101"/>
        <v>14.059518318713446</v>
      </c>
      <c r="BR39" s="223">
        <f t="shared" ca="1" si="101"/>
        <v>14.059518318713446</v>
      </c>
      <c r="BS39" s="223">
        <f t="shared" ca="1" si="101"/>
        <v>14.059518318713446</v>
      </c>
      <c r="BT39" s="223">
        <f t="shared" ca="1" si="101"/>
        <v>14.059518318713446</v>
      </c>
      <c r="BU39" s="223">
        <f t="shared" ca="1" si="101"/>
        <v>14.059518318713446</v>
      </c>
      <c r="BV39" s="223">
        <f t="shared" ca="1" si="101"/>
        <v>14.059518318713446</v>
      </c>
      <c r="BW39" s="223">
        <f t="shared" ca="1" si="101"/>
        <v>14.059518318713446</v>
      </c>
      <c r="BX39" s="223">
        <f t="shared" ca="1" si="101"/>
        <v>14.059518318713446</v>
      </c>
      <c r="BY39" s="223">
        <f t="shared" ca="1" si="101"/>
        <v>14.059518318713446</v>
      </c>
      <c r="BZ39" s="223">
        <f t="shared" ca="1" si="101"/>
        <v>14.059518318713446</v>
      </c>
      <c r="CA39" s="223">
        <f t="shared" ca="1" si="101"/>
        <v>14.059518318713446</v>
      </c>
      <c r="CB39" s="223">
        <f t="shared" ca="1" si="101"/>
        <v>14.059518318713446</v>
      </c>
      <c r="CC39" s="223">
        <f t="shared" ca="1" si="101"/>
        <v>14.059518318713446</v>
      </c>
      <c r="CD39" s="223">
        <f t="shared" ca="1" si="101"/>
        <v>14.059518318713446</v>
      </c>
      <c r="CE39" s="223">
        <f t="shared" ca="1" si="101"/>
        <v>14.059518318713446</v>
      </c>
      <c r="CF39" s="223">
        <f t="shared" ca="1" si="101"/>
        <v>14.059518318713446</v>
      </c>
      <c r="CG39" s="223">
        <f t="shared" ca="1" si="101"/>
        <v>14.059518318713446</v>
      </c>
      <c r="CH39" s="223">
        <f t="shared" ca="1" si="101"/>
        <v>14.059518318713446</v>
      </c>
      <c r="CI39" s="223">
        <f t="shared" ca="1" si="101"/>
        <v>14.059518318713446</v>
      </c>
      <c r="CJ39" s="223">
        <f t="shared" ca="1" si="101"/>
        <v>14.059518318713446</v>
      </c>
      <c r="CK39" s="223">
        <f t="shared" ca="1" si="101"/>
        <v>14.059518318713446</v>
      </c>
      <c r="CL39" s="223">
        <f t="shared" ca="1" si="101"/>
        <v>14.059518318713446</v>
      </c>
      <c r="CM39" s="223">
        <f t="shared" ca="1" si="101"/>
        <v>14.059518318713446</v>
      </c>
      <c r="CN39" s="223">
        <f t="shared" ca="1" si="101"/>
        <v>14.059518318713446</v>
      </c>
      <c r="CO39" s="223">
        <f t="shared" ca="1" si="101"/>
        <v>14.059518318713446</v>
      </c>
      <c r="CP39" s="223">
        <f t="shared" ca="1" si="101"/>
        <v>14.059518318713446</v>
      </c>
      <c r="CQ39" s="223">
        <f t="shared" ca="1" si="101"/>
        <v>14.059518318713446</v>
      </c>
      <c r="CR39" s="223">
        <f t="shared" ca="1" si="101"/>
        <v>14.059518318713446</v>
      </c>
      <c r="CS39" s="223">
        <f t="shared" ca="1" si="101"/>
        <v>14.059518318713446</v>
      </c>
      <c r="CT39" s="223">
        <f t="shared" ca="1" si="101"/>
        <v>14.059518318713446</v>
      </c>
      <c r="CU39" s="223">
        <f t="shared" ca="1" si="101"/>
        <v>14.059518318713446</v>
      </c>
      <c r="CV39" s="223">
        <f t="shared" ca="1" si="101"/>
        <v>14.059518318713446</v>
      </c>
      <c r="CW39" s="223">
        <f t="shared" ca="1" si="101"/>
        <v>14.059518318713446</v>
      </c>
      <c r="CX39" s="223">
        <f t="shared" ca="1" si="101"/>
        <v>14.059518318713446</v>
      </c>
      <c r="CY39" s="223">
        <f t="shared" ca="1" si="101"/>
        <v>14.059518318713446</v>
      </c>
      <c r="CZ39" s="223">
        <f t="shared" ca="1" si="101"/>
        <v>14.059518318713446</v>
      </c>
      <c r="DA39" s="223">
        <f t="shared" ca="1" si="101"/>
        <v>14.059518318713446</v>
      </c>
      <c r="DB39" s="223">
        <f t="shared" ca="1" si="101"/>
        <v>14.059518318713446</v>
      </c>
      <c r="DC39" s="223">
        <f t="shared" ca="1" si="101"/>
        <v>14.059518318713446</v>
      </c>
      <c r="DD39" s="223">
        <f t="shared" ca="1" si="101"/>
        <v>14.059518318713446</v>
      </c>
      <c r="DE39" s="223">
        <f t="shared" ca="1" si="101"/>
        <v>14.059518318713446</v>
      </c>
      <c r="DF39" s="223">
        <f t="shared" ca="1" si="101"/>
        <v>14.059518318713446</v>
      </c>
      <c r="DG39" s="223">
        <f t="shared" ca="1" si="101"/>
        <v>14.059518318713446</v>
      </c>
      <c r="DH39" s="223">
        <f t="shared" ca="1" si="101"/>
        <v>14.059518318713446</v>
      </c>
      <c r="DI39" s="223">
        <f t="shared" ca="1" si="101"/>
        <v>14.059518318713446</v>
      </c>
      <c r="DJ39" s="223">
        <f t="shared" ca="1" si="101"/>
        <v>14.059518318713446</v>
      </c>
      <c r="DK39" s="223">
        <f t="shared" ca="1" si="101"/>
        <v>14.059518318713446</v>
      </c>
      <c r="DL39" s="223">
        <f t="shared" ca="1" si="101"/>
        <v>14.059518318713446</v>
      </c>
      <c r="DM39" s="223">
        <f t="shared" ca="1" si="101"/>
        <v>14.059518318713446</v>
      </c>
      <c r="DN39" s="223">
        <f t="shared" ca="1" si="101"/>
        <v>14.059518318713446</v>
      </c>
      <c r="DO39" s="223">
        <f t="shared" ca="1" si="101"/>
        <v>14.059518318713446</v>
      </c>
      <c r="DP39" s="223">
        <f t="shared" ca="1" si="101"/>
        <v>14.059518318713446</v>
      </c>
      <c r="DQ39" s="223">
        <f t="shared" ca="1" si="101"/>
        <v>14.059518318713446</v>
      </c>
      <c r="DR39" s="223">
        <f t="shared" ca="1" si="101"/>
        <v>14.059518318713446</v>
      </c>
      <c r="DS39" s="223">
        <f t="shared" si="101"/>
        <v>0</v>
      </c>
      <c r="DT39" s="223">
        <f t="shared" si="101"/>
        <v>0</v>
      </c>
      <c r="DU39" s="223">
        <f t="shared" si="101"/>
        <v>0</v>
      </c>
      <c r="DV39" s="223">
        <f t="shared" si="101"/>
        <v>0</v>
      </c>
      <c r="DW39" s="223">
        <f t="shared" si="101"/>
        <v>0</v>
      </c>
      <c r="DX39" s="223">
        <f t="shared" si="101"/>
        <v>0</v>
      </c>
      <c r="DY39" s="223">
        <f t="shared" si="101"/>
        <v>0</v>
      </c>
      <c r="DZ39" s="223">
        <f t="shared" si="101"/>
        <v>0</v>
      </c>
      <c r="EA39" s="223">
        <f t="shared" si="102"/>
        <v>0</v>
      </c>
      <c r="EB39" s="223">
        <f t="shared" si="102"/>
        <v>0</v>
      </c>
      <c r="EC39" s="223">
        <f t="shared" si="102"/>
        <v>0</v>
      </c>
      <c r="ED39" s="223">
        <f t="shared" si="102"/>
        <v>0</v>
      </c>
      <c r="EE39" s="223">
        <f t="shared" si="102"/>
        <v>0</v>
      </c>
      <c r="EF39" s="223">
        <f t="shared" si="102"/>
        <v>0</v>
      </c>
      <c r="EG39" s="223">
        <f t="shared" si="102"/>
        <v>0</v>
      </c>
      <c r="EH39" s="223">
        <f t="shared" si="102"/>
        <v>0</v>
      </c>
      <c r="EI39" s="223">
        <f t="shared" si="102"/>
        <v>0</v>
      </c>
      <c r="EJ39" s="223">
        <f t="shared" si="102"/>
        <v>0</v>
      </c>
      <c r="EK39" s="223">
        <f t="shared" si="102"/>
        <v>0</v>
      </c>
      <c r="EL39" s="223">
        <f t="shared" si="102"/>
        <v>0</v>
      </c>
      <c r="EM39" s="223">
        <f t="shared" si="102"/>
        <v>0</v>
      </c>
      <c r="EN39" s="223">
        <f t="shared" si="102"/>
        <v>0</v>
      </c>
      <c r="EO39" s="223">
        <f t="shared" si="102"/>
        <v>0</v>
      </c>
      <c r="EP39" s="223">
        <f t="shared" si="102"/>
        <v>0</v>
      </c>
      <c r="EQ39" s="223">
        <f t="shared" si="102"/>
        <v>0</v>
      </c>
      <c r="ER39" s="223">
        <f t="shared" si="102"/>
        <v>0</v>
      </c>
      <c r="ES39" s="223">
        <f t="shared" si="102"/>
        <v>0</v>
      </c>
      <c r="ET39" s="223">
        <f t="shared" si="102"/>
        <v>0</v>
      </c>
      <c r="EU39" s="223">
        <f t="shared" si="102"/>
        <v>0</v>
      </c>
      <c r="EV39" s="223">
        <f t="shared" si="102"/>
        <v>0</v>
      </c>
      <c r="EW39" s="223">
        <f t="shared" si="102"/>
        <v>0</v>
      </c>
      <c r="EX39" s="223">
        <f t="shared" si="102"/>
        <v>0</v>
      </c>
      <c r="EY39" s="223">
        <f t="shared" si="102"/>
        <v>0</v>
      </c>
      <c r="EZ39" s="223">
        <f t="shared" si="102"/>
        <v>0</v>
      </c>
      <c r="FA39" s="223">
        <f t="shared" si="102"/>
        <v>0</v>
      </c>
      <c r="FB39" s="223">
        <f t="shared" si="102"/>
        <v>0</v>
      </c>
      <c r="FC39" s="223">
        <f t="shared" si="102"/>
        <v>0</v>
      </c>
      <c r="FD39" s="223">
        <f t="shared" si="102"/>
        <v>0</v>
      </c>
      <c r="FE39" s="223">
        <f t="shared" si="102"/>
        <v>0</v>
      </c>
      <c r="FF39" s="223">
        <f t="shared" si="102"/>
        <v>0</v>
      </c>
      <c r="FG39" s="223">
        <f t="shared" si="102"/>
        <v>0</v>
      </c>
      <c r="FH39" s="223">
        <f t="shared" si="102"/>
        <v>0</v>
      </c>
      <c r="FI39" s="223">
        <f t="shared" si="102"/>
        <v>0</v>
      </c>
      <c r="FJ39" s="223">
        <f t="shared" si="102"/>
        <v>0</v>
      </c>
      <c r="FK39" s="223">
        <f t="shared" si="102"/>
        <v>0</v>
      </c>
      <c r="FL39" s="223">
        <f t="shared" si="102"/>
        <v>0</v>
      </c>
      <c r="FM39" s="223">
        <f t="shared" si="102"/>
        <v>0</v>
      </c>
      <c r="FN39" s="223">
        <f t="shared" si="102"/>
        <v>0</v>
      </c>
      <c r="FO39" s="223">
        <f t="shared" si="102"/>
        <v>0</v>
      </c>
      <c r="FP39" s="223">
        <f t="shared" si="102"/>
        <v>0</v>
      </c>
      <c r="FQ39" s="223">
        <f t="shared" si="102"/>
        <v>0</v>
      </c>
      <c r="FR39" s="223">
        <f t="shared" si="102"/>
        <v>0</v>
      </c>
      <c r="FS39" s="223">
        <f t="shared" si="102"/>
        <v>0</v>
      </c>
      <c r="FT39" s="223">
        <f t="shared" si="102"/>
        <v>0</v>
      </c>
      <c r="FU39" s="223">
        <f t="shared" si="102"/>
        <v>0</v>
      </c>
      <c r="FV39" s="223">
        <f t="shared" si="102"/>
        <v>0</v>
      </c>
      <c r="FW39" s="223">
        <f t="shared" si="102"/>
        <v>0</v>
      </c>
      <c r="FX39" s="223">
        <f t="shared" si="102"/>
        <v>0</v>
      </c>
      <c r="FY39" s="223">
        <f t="shared" si="102"/>
        <v>0</v>
      </c>
      <c r="FZ39" s="223">
        <f t="shared" si="102"/>
        <v>0</v>
      </c>
      <c r="GA39" s="223">
        <f t="shared" si="102"/>
        <v>0</v>
      </c>
      <c r="GB39" s="223">
        <f t="shared" si="102"/>
        <v>0</v>
      </c>
      <c r="GC39" s="223">
        <f t="shared" si="102"/>
        <v>0</v>
      </c>
      <c r="GD39" s="223">
        <f t="shared" si="102"/>
        <v>0</v>
      </c>
      <c r="GE39" s="223">
        <f t="shared" si="102"/>
        <v>0</v>
      </c>
      <c r="GF39" s="223">
        <f t="shared" si="102"/>
        <v>0</v>
      </c>
      <c r="GG39" s="223">
        <f t="shared" si="102"/>
        <v>0</v>
      </c>
      <c r="GH39" s="223">
        <f t="shared" si="102"/>
        <v>0</v>
      </c>
      <c r="GI39" s="223">
        <f t="shared" si="102"/>
        <v>0</v>
      </c>
      <c r="GJ39" s="223">
        <f t="shared" si="102"/>
        <v>0</v>
      </c>
      <c r="GK39" s="223">
        <f t="shared" si="102"/>
        <v>0</v>
      </c>
      <c r="GL39" s="223">
        <f t="shared" si="102"/>
        <v>0</v>
      </c>
      <c r="GM39" s="223">
        <f t="shared" ref="GM39:IH44" si="104">IF($A39&lt;=120,IF(OR(GM$7&lt;$A39,GM$7&gt;120),0,IFERROR($B39/(10*12-$A39+1),0)),IF(GM$7&lt;$A39,0,IFERROR($B39/(20*12-$A39+1),0)))</f>
        <v>0</v>
      </c>
      <c r="GN39" s="223">
        <f t="shared" si="104"/>
        <v>0</v>
      </c>
      <c r="GO39" s="223">
        <f t="shared" si="104"/>
        <v>0</v>
      </c>
      <c r="GP39" s="223">
        <f t="shared" si="104"/>
        <v>0</v>
      </c>
      <c r="GQ39" s="223">
        <f t="shared" si="104"/>
        <v>0</v>
      </c>
      <c r="GR39" s="223">
        <f t="shared" si="104"/>
        <v>0</v>
      </c>
      <c r="GS39" s="223">
        <f t="shared" si="104"/>
        <v>0</v>
      </c>
      <c r="GT39" s="223">
        <f t="shared" si="104"/>
        <v>0</v>
      </c>
      <c r="GU39" s="223">
        <f t="shared" si="104"/>
        <v>0</v>
      </c>
      <c r="GV39" s="223">
        <f t="shared" si="104"/>
        <v>0</v>
      </c>
      <c r="GW39" s="223">
        <f t="shared" si="104"/>
        <v>0</v>
      </c>
      <c r="GX39" s="223">
        <f t="shared" si="104"/>
        <v>0</v>
      </c>
      <c r="GY39" s="223">
        <f t="shared" si="104"/>
        <v>0</v>
      </c>
      <c r="GZ39" s="223">
        <f t="shared" si="104"/>
        <v>0</v>
      </c>
      <c r="HA39" s="223">
        <f t="shared" si="104"/>
        <v>0</v>
      </c>
      <c r="HB39" s="223">
        <f t="shared" si="104"/>
        <v>0</v>
      </c>
      <c r="HC39" s="223">
        <f t="shared" si="104"/>
        <v>0</v>
      </c>
      <c r="HD39" s="223">
        <f t="shared" si="104"/>
        <v>0</v>
      </c>
      <c r="HE39" s="223">
        <f t="shared" si="104"/>
        <v>0</v>
      </c>
      <c r="HF39" s="223">
        <f t="shared" si="104"/>
        <v>0</v>
      </c>
      <c r="HG39" s="223">
        <f t="shared" si="104"/>
        <v>0</v>
      </c>
      <c r="HH39" s="223">
        <f t="shared" si="104"/>
        <v>0</v>
      </c>
      <c r="HI39" s="223">
        <f t="shared" si="104"/>
        <v>0</v>
      </c>
      <c r="HJ39" s="223">
        <f t="shared" si="104"/>
        <v>0</v>
      </c>
      <c r="HK39" s="223">
        <f t="shared" si="104"/>
        <v>0</v>
      </c>
      <c r="HL39" s="223">
        <f t="shared" si="104"/>
        <v>0</v>
      </c>
      <c r="HM39" s="223">
        <f t="shared" si="104"/>
        <v>0</v>
      </c>
      <c r="HN39" s="223">
        <f t="shared" si="104"/>
        <v>0</v>
      </c>
      <c r="HO39" s="223">
        <f t="shared" si="104"/>
        <v>0</v>
      </c>
      <c r="HP39" s="223">
        <f t="shared" si="104"/>
        <v>0</v>
      </c>
      <c r="HQ39" s="223">
        <f t="shared" si="104"/>
        <v>0</v>
      </c>
      <c r="HR39" s="223">
        <f t="shared" si="104"/>
        <v>0</v>
      </c>
      <c r="HS39" s="223">
        <f t="shared" si="104"/>
        <v>0</v>
      </c>
      <c r="HT39" s="223">
        <f t="shared" si="104"/>
        <v>0</v>
      </c>
      <c r="HU39" s="223">
        <f t="shared" si="104"/>
        <v>0</v>
      </c>
      <c r="HV39" s="223">
        <f t="shared" si="104"/>
        <v>0</v>
      </c>
      <c r="HW39" s="223">
        <f t="shared" si="104"/>
        <v>0</v>
      </c>
      <c r="HX39" s="223">
        <f t="shared" si="104"/>
        <v>0</v>
      </c>
      <c r="HY39" s="223">
        <f t="shared" si="104"/>
        <v>0</v>
      </c>
      <c r="HZ39" s="223">
        <f t="shared" si="104"/>
        <v>0</v>
      </c>
      <c r="IA39" s="223">
        <f t="shared" si="104"/>
        <v>0</v>
      </c>
      <c r="IB39" s="223">
        <f t="shared" si="104"/>
        <v>0</v>
      </c>
      <c r="IC39" s="223">
        <f t="shared" si="104"/>
        <v>0</v>
      </c>
      <c r="ID39" s="223">
        <f t="shared" si="104"/>
        <v>0</v>
      </c>
      <c r="IE39" s="223">
        <f t="shared" si="104"/>
        <v>0</v>
      </c>
      <c r="IF39" s="223">
        <f t="shared" si="104"/>
        <v>0</v>
      </c>
      <c r="IG39" s="223">
        <f t="shared" si="104"/>
        <v>0</v>
      </c>
      <c r="IH39" s="223">
        <f t="shared" si="104"/>
        <v>0</v>
      </c>
    </row>
    <row r="40" spans="1:242" s="225" customFormat="1" x14ac:dyDescent="0.3">
      <c r="A40" s="222">
        <f t="shared" si="99"/>
        <v>8</v>
      </c>
      <c r="B40" s="223" cm="1">
        <f t="array" aca="1" ref="B40" ca="1">INDIRECT("'Cronograma de Desembolso'!"&amp;ADDRESS(9,A40+2))</f>
        <v>1465.6786116666665</v>
      </c>
      <c r="C40" s="224">
        <f t="shared" si="100"/>
        <v>0</v>
      </c>
      <c r="D40" s="223">
        <f t="shared" si="100"/>
        <v>0</v>
      </c>
      <c r="E40" s="223">
        <f t="shared" si="100"/>
        <v>0</v>
      </c>
      <c r="F40" s="223">
        <f t="shared" si="100"/>
        <v>0</v>
      </c>
      <c r="G40" s="223">
        <f t="shared" si="100"/>
        <v>0</v>
      </c>
      <c r="H40" s="223">
        <f t="shared" si="100"/>
        <v>0</v>
      </c>
      <c r="I40" s="223">
        <f t="shared" si="100"/>
        <v>0</v>
      </c>
      <c r="J40" s="223">
        <f t="shared" ca="1" si="100"/>
        <v>12.970607182890854</v>
      </c>
      <c r="K40" s="223">
        <f t="shared" ca="1" si="100"/>
        <v>12.970607182890854</v>
      </c>
      <c r="L40" s="223">
        <f t="shared" ca="1" si="100"/>
        <v>12.970607182890854</v>
      </c>
      <c r="M40" s="223">
        <f t="shared" ca="1" si="100"/>
        <v>12.970607182890854</v>
      </c>
      <c r="N40" s="223">
        <f t="shared" ca="1" si="100"/>
        <v>12.970607182890854</v>
      </c>
      <c r="O40" s="223">
        <f t="shared" ca="1" si="100"/>
        <v>12.970607182890854</v>
      </c>
      <c r="P40" s="223">
        <f t="shared" ca="1" si="100"/>
        <v>12.970607182890854</v>
      </c>
      <c r="Q40" s="223">
        <f t="shared" ca="1" si="100"/>
        <v>12.970607182890854</v>
      </c>
      <c r="R40" s="223">
        <f t="shared" ca="1" si="100"/>
        <v>12.970607182890854</v>
      </c>
      <c r="S40" s="223">
        <f t="shared" ca="1" si="100"/>
        <v>12.970607182890854</v>
      </c>
      <c r="T40" s="223">
        <f t="shared" ca="1" si="100"/>
        <v>12.970607182890854</v>
      </c>
      <c r="U40" s="223">
        <f t="shared" ca="1" si="100"/>
        <v>12.970607182890854</v>
      </c>
      <c r="V40" s="223">
        <f t="shared" ca="1" si="100"/>
        <v>12.970607182890854</v>
      </c>
      <c r="W40" s="223">
        <f t="shared" ca="1" si="100"/>
        <v>12.970607182890854</v>
      </c>
      <c r="X40" s="223">
        <f t="shared" ca="1" si="100"/>
        <v>12.970607182890854</v>
      </c>
      <c r="Y40" s="223">
        <f t="shared" ca="1" si="100"/>
        <v>12.970607182890854</v>
      </c>
      <c r="Z40" s="223">
        <f t="shared" ca="1" si="100"/>
        <v>12.970607182890854</v>
      </c>
      <c r="AA40" s="223">
        <f t="shared" ca="1" si="100"/>
        <v>12.970607182890854</v>
      </c>
      <c r="AB40" s="223">
        <f t="shared" ca="1" si="100"/>
        <v>12.970607182890854</v>
      </c>
      <c r="AC40" s="223">
        <f t="shared" ca="1" si="100"/>
        <v>12.970607182890854</v>
      </c>
      <c r="AD40" s="223">
        <f t="shared" ca="1" si="100"/>
        <v>12.970607182890854</v>
      </c>
      <c r="AE40" s="223">
        <f t="shared" ca="1" si="100"/>
        <v>12.970607182890854</v>
      </c>
      <c r="AF40" s="223">
        <f t="shared" ca="1" si="100"/>
        <v>12.970607182890854</v>
      </c>
      <c r="AG40" s="223">
        <f t="shared" ca="1" si="100"/>
        <v>12.970607182890854</v>
      </c>
      <c r="AH40" s="223">
        <f t="shared" ca="1" si="100"/>
        <v>12.970607182890854</v>
      </c>
      <c r="AI40" s="223">
        <f t="shared" ca="1" si="100"/>
        <v>12.970607182890854</v>
      </c>
      <c r="AJ40" s="223">
        <f t="shared" ca="1" si="100"/>
        <v>12.970607182890854</v>
      </c>
      <c r="AK40" s="223">
        <f t="shared" ca="1" si="100"/>
        <v>12.970607182890854</v>
      </c>
      <c r="AL40" s="223">
        <f t="shared" ca="1" si="100"/>
        <v>12.970607182890854</v>
      </c>
      <c r="AM40" s="223">
        <f t="shared" ca="1" si="100"/>
        <v>12.970607182890854</v>
      </c>
      <c r="AN40" s="223">
        <f t="shared" ca="1" si="100"/>
        <v>12.970607182890854</v>
      </c>
      <c r="AO40" s="223">
        <f t="shared" ca="1" si="100"/>
        <v>12.970607182890854</v>
      </c>
      <c r="AP40" s="223">
        <f t="shared" ca="1" si="100"/>
        <v>12.970607182890854</v>
      </c>
      <c r="AQ40" s="223">
        <f t="shared" ca="1" si="100"/>
        <v>12.970607182890854</v>
      </c>
      <c r="AR40" s="223">
        <f t="shared" ca="1" si="100"/>
        <v>12.970607182890854</v>
      </c>
      <c r="AS40" s="223">
        <f t="shared" ca="1" si="100"/>
        <v>12.970607182890854</v>
      </c>
      <c r="AT40" s="223">
        <f t="shared" ca="1" si="100"/>
        <v>12.970607182890854</v>
      </c>
      <c r="AU40" s="223">
        <f t="shared" ca="1" si="100"/>
        <v>12.970607182890854</v>
      </c>
      <c r="AV40" s="223">
        <f t="shared" ca="1" si="100"/>
        <v>12.970607182890854</v>
      </c>
      <c r="AW40" s="223">
        <f t="shared" ca="1" si="100"/>
        <v>12.970607182890854</v>
      </c>
      <c r="AX40" s="223">
        <f t="shared" ca="1" si="100"/>
        <v>12.970607182890854</v>
      </c>
      <c r="AY40" s="223">
        <f t="shared" ca="1" si="100"/>
        <v>12.970607182890854</v>
      </c>
      <c r="AZ40" s="223">
        <f t="shared" ca="1" si="100"/>
        <v>12.970607182890854</v>
      </c>
      <c r="BA40" s="223">
        <f t="shared" ca="1" si="100"/>
        <v>12.970607182890854</v>
      </c>
      <c r="BB40" s="223">
        <f t="shared" ca="1" si="100"/>
        <v>12.970607182890854</v>
      </c>
      <c r="BC40" s="223">
        <f t="shared" ca="1" si="100"/>
        <v>12.970607182890854</v>
      </c>
      <c r="BD40" s="223">
        <f t="shared" ca="1" si="100"/>
        <v>12.970607182890854</v>
      </c>
      <c r="BE40" s="223">
        <f t="shared" ca="1" si="100"/>
        <v>12.970607182890854</v>
      </c>
      <c r="BF40" s="223">
        <f t="shared" ca="1" si="100"/>
        <v>12.970607182890854</v>
      </c>
      <c r="BG40" s="223">
        <f t="shared" ca="1" si="100"/>
        <v>12.970607182890854</v>
      </c>
      <c r="BH40" s="223">
        <f t="shared" ca="1" si="100"/>
        <v>12.970607182890854</v>
      </c>
      <c r="BI40" s="223">
        <f t="shared" ca="1" si="100"/>
        <v>12.970607182890854</v>
      </c>
      <c r="BJ40" s="223">
        <f t="shared" ca="1" si="100"/>
        <v>12.970607182890854</v>
      </c>
      <c r="BK40" s="223">
        <f t="shared" ca="1" si="100"/>
        <v>12.970607182890854</v>
      </c>
      <c r="BL40" s="223">
        <f t="shared" ca="1" si="100"/>
        <v>12.970607182890854</v>
      </c>
      <c r="BM40" s="223">
        <f t="shared" ca="1" si="100"/>
        <v>12.970607182890854</v>
      </c>
      <c r="BN40" s="223">
        <f t="shared" ca="1" si="100"/>
        <v>12.970607182890854</v>
      </c>
      <c r="BO40" s="223">
        <f t="shared" ca="1" si="101"/>
        <v>12.970607182890854</v>
      </c>
      <c r="BP40" s="223">
        <f t="shared" ca="1" si="101"/>
        <v>12.970607182890854</v>
      </c>
      <c r="BQ40" s="223">
        <f t="shared" ca="1" si="101"/>
        <v>12.970607182890854</v>
      </c>
      <c r="BR40" s="223">
        <f t="shared" ca="1" si="101"/>
        <v>12.970607182890854</v>
      </c>
      <c r="BS40" s="223">
        <f t="shared" ca="1" si="101"/>
        <v>12.970607182890854</v>
      </c>
      <c r="BT40" s="223">
        <f t="shared" ca="1" si="101"/>
        <v>12.970607182890854</v>
      </c>
      <c r="BU40" s="223">
        <f t="shared" ca="1" si="101"/>
        <v>12.970607182890854</v>
      </c>
      <c r="BV40" s="223">
        <f t="shared" ca="1" si="101"/>
        <v>12.970607182890854</v>
      </c>
      <c r="BW40" s="223">
        <f t="shared" ca="1" si="101"/>
        <v>12.970607182890854</v>
      </c>
      <c r="BX40" s="223">
        <f t="shared" ca="1" si="101"/>
        <v>12.970607182890854</v>
      </c>
      <c r="BY40" s="223">
        <f t="shared" ca="1" si="101"/>
        <v>12.970607182890854</v>
      </c>
      <c r="BZ40" s="223">
        <f t="shared" ca="1" si="101"/>
        <v>12.970607182890854</v>
      </c>
      <c r="CA40" s="223">
        <f t="shared" ca="1" si="101"/>
        <v>12.970607182890854</v>
      </c>
      <c r="CB40" s="223">
        <f t="shared" ca="1" si="101"/>
        <v>12.970607182890854</v>
      </c>
      <c r="CC40" s="223">
        <f t="shared" ca="1" si="101"/>
        <v>12.970607182890854</v>
      </c>
      <c r="CD40" s="223">
        <f t="shared" ca="1" si="101"/>
        <v>12.970607182890854</v>
      </c>
      <c r="CE40" s="223">
        <f t="shared" ca="1" si="101"/>
        <v>12.970607182890854</v>
      </c>
      <c r="CF40" s="223">
        <f t="shared" ca="1" si="101"/>
        <v>12.970607182890854</v>
      </c>
      <c r="CG40" s="223">
        <f t="shared" ca="1" si="101"/>
        <v>12.970607182890854</v>
      </c>
      <c r="CH40" s="223">
        <f t="shared" ca="1" si="101"/>
        <v>12.970607182890854</v>
      </c>
      <c r="CI40" s="223">
        <f t="shared" ca="1" si="101"/>
        <v>12.970607182890854</v>
      </c>
      <c r="CJ40" s="223">
        <f t="shared" ca="1" si="101"/>
        <v>12.970607182890854</v>
      </c>
      <c r="CK40" s="223">
        <f t="shared" ca="1" si="101"/>
        <v>12.970607182890854</v>
      </c>
      <c r="CL40" s="223">
        <f t="shared" ca="1" si="101"/>
        <v>12.970607182890854</v>
      </c>
      <c r="CM40" s="223">
        <f t="shared" ca="1" si="101"/>
        <v>12.970607182890854</v>
      </c>
      <c r="CN40" s="223">
        <f t="shared" ca="1" si="101"/>
        <v>12.970607182890854</v>
      </c>
      <c r="CO40" s="223">
        <f t="shared" ca="1" si="101"/>
        <v>12.970607182890854</v>
      </c>
      <c r="CP40" s="223">
        <f t="shared" ca="1" si="101"/>
        <v>12.970607182890854</v>
      </c>
      <c r="CQ40" s="223">
        <f t="shared" ca="1" si="101"/>
        <v>12.970607182890854</v>
      </c>
      <c r="CR40" s="223">
        <f t="shared" ca="1" si="101"/>
        <v>12.970607182890854</v>
      </c>
      <c r="CS40" s="223">
        <f t="shared" ca="1" si="101"/>
        <v>12.970607182890854</v>
      </c>
      <c r="CT40" s="223">
        <f t="shared" ca="1" si="101"/>
        <v>12.970607182890854</v>
      </c>
      <c r="CU40" s="223">
        <f t="shared" ca="1" si="101"/>
        <v>12.970607182890854</v>
      </c>
      <c r="CV40" s="223">
        <f t="shared" ca="1" si="101"/>
        <v>12.970607182890854</v>
      </c>
      <c r="CW40" s="223">
        <f t="shared" ca="1" si="101"/>
        <v>12.970607182890854</v>
      </c>
      <c r="CX40" s="223">
        <f t="shared" ca="1" si="101"/>
        <v>12.970607182890854</v>
      </c>
      <c r="CY40" s="223">
        <f t="shared" ca="1" si="101"/>
        <v>12.970607182890854</v>
      </c>
      <c r="CZ40" s="223">
        <f t="shared" ca="1" si="101"/>
        <v>12.970607182890854</v>
      </c>
      <c r="DA40" s="223">
        <f t="shared" ca="1" si="101"/>
        <v>12.970607182890854</v>
      </c>
      <c r="DB40" s="223">
        <f t="shared" ca="1" si="101"/>
        <v>12.970607182890854</v>
      </c>
      <c r="DC40" s="223">
        <f t="shared" ca="1" si="101"/>
        <v>12.970607182890854</v>
      </c>
      <c r="DD40" s="223">
        <f t="shared" ca="1" si="101"/>
        <v>12.970607182890854</v>
      </c>
      <c r="DE40" s="223">
        <f t="shared" ca="1" si="101"/>
        <v>12.970607182890854</v>
      </c>
      <c r="DF40" s="223">
        <f t="shared" ca="1" si="101"/>
        <v>12.970607182890854</v>
      </c>
      <c r="DG40" s="223">
        <f t="shared" ca="1" si="101"/>
        <v>12.970607182890854</v>
      </c>
      <c r="DH40" s="223">
        <f t="shared" ca="1" si="101"/>
        <v>12.970607182890854</v>
      </c>
      <c r="DI40" s="223">
        <f t="shared" ca="1" si="101"/>
        <v>12.970607182890854</v>
      </c>
      <c r="DJ40" s="223">
        <f t="shared" ca="1" si="101"/>
        <v>12.970607182890854</v>
      </c>
      <c r="DK40" s="223">
        <f t="shared" ca="1" si="101"/>
        <v>12.970607182890854</v>
      </c>
      <c r="DL40" s="223">
        <f t="shared" ca="1" si="101"/>
        <v>12.970607182890854</v>
      </c>
      <c r="DM40" s="223">
        <f t="shared" ca="1" si="101"/>
        <v>12.970607182890854</v>
      </c>
      <c r="DN40" s="223">
        <f t="shared" ca="1" si="101"/>
        <v>12.970607182890854</v>
      </c>
      <c r="DO40" s="223">
        <f t="shared" ca="1" si="101"/>
        <v>12.970607182890854</v>
      </c>
      <c r="DP40" s="223">
        <f t="shared" ca="1" si="101"/>
        <v>12.970607182890854</v>
      </c>
      <c r="DQ40" s="223">
        <f t="shared" ca="1" si="101"/>
        <v>12.970607182890854</v>
      </c>
      <c r="DR40" s="223">
        <f t="shared" ca="1" si="101"/>
        <v>12.970607182890854</v>
      </c>
      <c r="DS40" s="223">
        <f t="shared" si="101"/>
        <v>0</v>
      </c>
      <c r="DT40" s="223">
        <f t="shared" si="101"/>
        <v>0</v>
      </c>
      <c r="DU40" s="223">
        <f t="shared" si="101"/>
        <v>0</v>
      </c>
      <c r="DV40" s="223">
        <f t="shared" si="101"/>
        <v>0</v>
      </c>
      <c r="DW40" s="223">
        <f t="shared" si="101"/>
        <v>0</v>
      </c>
      <c r="DX40" s="223">
        <f t="shared" si="101"/>
        <v>0</v>
      </c>
      <c r="DY40" s="223">
        <f t="shared" si="101"/>
        <v>0</v>
      </c>
      <c r="DZ40" s="223">
        <f t="shared" si="101"/>
        <v>0</v>
      </c>
      <c r="EA40" s="223">
        <f t="shared" si="102"/>
        <v>0</v>
      </c>
      <c r="EB40" s="223">
        <f t="shared" si="102"/>
        <v>0</v>
      </c>
      <c r="EC40" s="223">
        <f t="shared" si="102"/>
        <v>0</v>
      </c>
      <c r="ED40" s="223">
        <f t="shared" si="102"/>
        <v>0</v>
      </c>
      <c r="EE40" s="223">
        <f t="shared" si="102"/>
        <v>0</v>
      </c>
      <c r="EF40" s="223">
        <f t="shared" si="102"/>
        <v>0</v>
      </c>
      <c r="EG40" s="223">
        <f t="shared" si="102"/>
        <v>0</v>
      </c>
      <c r="EH40" s="223">
        <f t="shared" si="102"/>
        <v>0</v>
      </c>
      <c r="EI40" s="223">
        <f t="shared" si="102"/>
        <v>0</v>
      </c>
      <c r="EJ40" s="223">
        <f t="shared" si="102"/>
        <v>0</v>
      </c>
      <c r="EK40" s="223">
        <f t="shared" si="102"/>
        <v>0</v>
      </c>
      <c r="EL40" s="223">
        <f t="shared" si="102"/>
        <v>0</v>
      </c>
      <c r="EM40" s="223">
        <f t="shared" si="102"/>
        <v>0</v>
      </c>
      <c r="EN40" s="223">
        <f t="shared" si="102"/>
        <v>0</v>
      </c>
      <c r="EO40" s="223">
        <f t="shared" si="102"/>
        <v>0</v>
      </c>
      <c r="EP40" s="223">
        <f t="shared" si="102"/>
        <v>0</v>
      </c>
      <c r="EQ40" s="223">
        <f t="shared" si="102"/>
        <v>0</v>
      </c>
      <c r="ER40" s="223">
        <f t="shared" si="102"/>
        <v>0</v>
      </c>
      <c r="ES40" s="223">
        <f t="shared" si="102"/>
        <v>0</v>
      </c>
      <c r="ET40" s="223">
        <f t="shared" si="102"/>
        <v>0</v>
      </c>
      <c r="EU40" s="223">
        <f t="shared" si="102"/>
        <v>0</v>
      </c>
      <c r="EV40" s="223">
        <f t="shared" si="102"/>
        <v>0</v>
      </c>
      <c r="EW40" s="223">
        <f t="shared" si="102"/>
        <v>0</v>
      </c>
      <c r="EX40" s="223">
        <f t="shared" si="102"/>
        <v>0</v>
      </c>
      <c r="EY40" s="223">
        <f t="shared" si="102"/>
        <v>0</v>
      </c>
      <c r="EZ40" s="223">
        <f t="shared" si="102"/>
        <v>0</v>
      </c>
      <c r="FA40" s="223">
        <f t="shared" si="102"/>
        <v>0</v>
      </c>
      <c r="FB40" s="223">
        <f t="shared" si="102"/>
        <v>0</v>
      </c>
      <c r="FC40" s="223">
        <f t="shared" si="102"/>
        <v>0</v>
      </c>
      <c r="FD40" s="223">
        <f t="shared" si="102"/>
        <v>0</v>
      </c>
      <c r="FE40" s="223">
        <f t="shared" si="102"/>
        <v>0</v>
      </c>
      <c r="FF40" s="223">
        <f t="shared" si="102"/>
        <v>0</v>
      </c>
      <c r="FG40" s="223">
        <f t="shared" si="102"/>
        <v>0</v>
      </c>
      <c r="FH40" s="223">
        <f t="shared" si="102"/>
        <v>0</v>
      </c>
      <c r="FI40" s="223">
        <f t="shared" si="102"/>
        <v>0</v>
      </c>
      <c r="FJ40" s="223">
        <f t="shared" si="102"/>
        <v>0</v>
      </c>
      <c r="FK40" s="223">
        <f t="shared" si="102"/>
        <v>0</v>
      </c>
      <c r="FL40" s="223">
        <f t="shared" si="102"/>
        <v>0</v>
      </c>
      <c r="FM40" s="223">
        <f t="shared" si="102"/>
        <v>0</v>
      </c>
      <c r="FN40" s="223">
        <f t="shared" si="102"/>
        <v>0</v>
      </c>
      <c r="FO40" s="223">
        <f t="shared" si="102"/>
        <v>0</v>
      </c>
      <c r="FP40" s="223">
        <f t="shared" si="102"/>
        <v>0</v>
      </c>
      <c r="FQ40" s="223">
        <f t="shared" si="102"/>
        <v>0</v>
      </c>
      <c r="FR40" s="223">
        <f t="shared" si="102"/>
        <v>0</v>
      </c>
      <c r="FS40" s="223">
        <f t="shared" si="102"/>
        <v>0</v>
      </c>
      <c r="FT40" s="223">
        <f t="shared" si="102"/>
        <v>0</v>
      </c>
      <c r="FU40" s="223">
        <f t="shared" si="102"/>
        <v>0</v>
      </c>
      <c r="FV40" s="223">
        <f t="shared" si="102"/>
        <v>0</v>
      </c>
      <c r="FW40" s="223">
        <f t="shared" si="102"/>
        <v>0</v>
      </c>
      <c r="FX40" s="223">
        <f t="shared" si="102"/>
        <v>0</v>
      </c>
      <c r="FY40" s="223">
        <f t="shared" si="102"/>
        <v>0</v>
      </c>
      <c r="FZ40" s="223">
        <f t="shared" si="102"/>
        <v>0</v>
      </c>
      <c r="GA40" s="223">
        <f t="shared" si="102"/>
        <v>0</v>
      </c>
      <c r="GB40" s="223">
        <f t="shared" si="102"/>
        <v>0</v>
      </c>
      <c r="GC40" s="223">
        <f t="shared" si="102"/>
        <v>0</v>
      </c>
      <c r="GD40" s="223">
        <f t="shared" si="102"/>
        <v>0</v>
      </c>
      <c r="GE40" s="223">
        <f t="shared" si="102"/>
        <v>0</v>
      </c>
      <c r="GF40" s="223">
        <f t="shared" si="102"/>
        <v>0</v>
      </c>
      <c r="GG40" s="223">
        <f t="shared" si="102"/>
        <v>0</v>
      </c>
      <c r="GH40" s="223">
        <f t="shared" si="102"/>
        <v>0</v>
      </c>
      <c r="GI40" s="223">
        <f t="shared" si="102"/>
        <v>0</v>
      </c>
      <c r="GJ40" s="223">
        <f t="shared" si="102"/>
        <v>0</v>
      </c>
      <c r="GK40" s="223">
        <f t="shared" si="102"/>
        <v>0</v>
      </c>
      <c r="GL40" s="223">
        <f t="shared" si="102"/>
        <v>0</v>
      </c>
      <c r="GM40" s="223">
        <f t="shared" si="104"/>
        <v>0</v>
      </c>
      <c r="GN40" s="223">
        <f t="shared" si="104"/>
        <v>0</v>
      </c>
      <c r="GO40" s="223">
        <f t="shared" si="104"/>
        <v>0</v>
      </c>
      <c r="GP40" s="223">
        <f t="shared" si="104"/>
        <v>0</v>
      </c>
      <c r="GQ40" s="223">
        <f t="shared" si="104"/>
        <v>0</v>
      </c>
      <c r="GR40" s="223">
        <f t="shared" si="104"/>
        <v>0</v>
      </c>
      <c r="GS40" s="223">
        <f t="shared" si="104"/>
        <v>0</v>
      </c>
      <c r="GT40" s="223">
        <f t="shared" si="104"/>
        <v>0</v>
      </c>
      <c r="GU40" s="223">
        <f t="shared" si="104"/>
        <v>0</v>
      </c>
      <c r="GV40" s="223">
        <f t="shared" si="104"/>
        <v>0</v>
      </c>
      <c r="GW40" s="223">
        <f t="shared" si="104"/>
        <v>0</v>
      </c>
      <c r="GX40" s="223">
        <f t="shared" si="104"/>
        <v>0</v>
      </c>
      <c r="GY40" s="223">
        <f t="shared" si="104"/>
        <v>0</v>
      </c>
      <c r="GZ40" s="223">
        <f t="shared" si="104"/>
        <v>0</v>
      </c>
      <c r="HA40" s="223">
        <f t="shared" si="104"/>
        <v>0</v>
      </c>
      <c r="HB40" s="223">
        <f t="shared" si="104"/>
        <v>0</v>
      </c>
      <c r="HC40" s="223">
        <f t="shared" si="104"/>
        <v>0</v>
      </c>
      <c r="HD40" s="223">
        <f t="shared" si="104"/>
        <v>0</v>
      </c>
      <c r="HE40" s="223">
        <f t="shared" si="104"/>
        <v>0</v>
      </c>
      <c r="HF40" s="223">
        <f t="shared" si="104"/>
        <v>0</v>
      </c>
      <c r="HG40" s="223">
        <f t="shared" si="104"/>
        <v>0</v>
      </c>
      <c r="HH40" s="223">
        <f t="shared" si="104"/>
        <v>0</v>
      </c>
      <c r="HI40" s="223">
        <f t="shared" si="104"/>
        <v>0</v>
      </c>
      <c r="HJ40" s="223">
        <f t="shared" si="104"/>
        <v>0</v>
      </c>
      <c r="HK40" s="223">
        <f t="shared" si="104"/>
        <v>0</v>
      </c>
      <c r="HL40" s="223">
        <f t="shared" si="104"/>
        <v>0</v>
      </c>
      <c r="HM40" s="223">
        <f t="shared" si="104"/>
        <v>0</v>
      </c>
      <c r="HN40" s="223">
        <f t="shared" si="104"/>
        <v>0</v>
      </c>
      <c r="HO40" s="223">
        <f t="shared" si="104"/>
        <v>0</v>
      </c>
      <c r="HP40" s="223">
        <f t="shared" si="104"/>
        <v>0</v>
      </c>
      <c r="HQ40" s="223">
        <f t="shared" si="104"/>
        <v>0</v>
      </c>
      <c r="HR40" s="223">
        <f t="shared" si="104"/>
        <v>0</v>
      </c>
      <c r="HS40" s="223">
        <f t="shared" si="104"/>
        <v>0</v>
      </c>
      <c r="HT40" s="223">
        <f t="shared" si="104"/>
        <v>0</v>
      </c>
      <c r="HU40" s="223">
        <f t="shared" si="104"/>
        <v>0</v>
      </c>
      <c r="HV40" s="223">
        <f t="shared" si="104"/>
        <v>0</v>
      </c>
      <c r="HW40" s="223">
        <f t="shared" si="104"/>
        <v>0</v>
      </c>
      <c r="HX40" s="223">
        <f t="shared" si="104"/>
        <v>0</v>
      </c>
      <c r="HY40" s="223">
        <f t="shared" si="104"/>
        <v>0</v>
      </c>
      <c r="HZ40" s="223">
        <f t="shared" si="104"/>
        <v>0</v>
      </c>
      <c r="IA40" s="223">
        <f t="shared" si="104"/>
        <v>0</v>
      </c>
      <c r="IB40" s="223">
        <f t="shared" si="104"/>
        <v>0</v>
      </c>
      <c r="IC40" s="223">
        <f t="shared" si="104"/>
        <v>0</v>
      </c>
      <c r="ID40" s="223">
        <f t="shared" si="104"/>
        <v>0</v>
      </c>
      <c r="IE40" s="223">
        <f t="shared" si="104"/>
        <v>0</v>
      </c>
      <c r="IF40" s="223">
        <f t="shared" si="104"/>
        <v>0</v>
      </c>
      <c r="IG40" s="223">
        <f t="shared" si="104"/>
        <v>0</v>
      </c>
      <c r="IH40" s="223">
        <f t="shared" si="104"/>
        <v>0</v>
      </c>
    </row>
    <row r="41" spans="1:242" s="225" customFormat="1" x14ac:dyDescent="0.3">
      <c r="A41" s="222">
        <f t="shared" si="99"/>
        <v>9</v>
      </c>
      <c r="B41" s="223" cm="1">
        <f t="array" aca="1" ref="B41" ca="1">INDIRECT("'Cronograma de Desembolso'!"&amp;ADDRESS(9,A41+2))</f>
        <v>1465.6786116666665</v>
      </c>
      <c r="C41" s="224">
        <f t="shared" si="100"/>
        <v>0</v>
      </c>
      <c r="D41" s="223">
        <f t="shared" si="100"/>
        <v>0</v>
      </c>
      <c r="E41" s="223">
        <f t="shared" si="100"/>
        <v>0</v>
      </c>
      <c r="F41" s="223">
        <f t="shared" si="100"/>
        <v>0</v>
      </c>
      <c r="G41" s="223">
        <f t="shared" si="100"/>
        <v>0</v>
      </c>
      <c r="H41" s="223">
        <f t="shared" si="100"/>
        <v>0</v>
      </c>
      <c r="I41" s="223">
        <f t="shared" si="100"/>
        <v>0</v>
      </c>
      <c r="J41" s="223">
        <f t="shared" si="100"/>
        <v>0</v>
      </c>
      <c r="K41" s="223">
        <f t="shared" ca="1" si="100"/>
        <v>13.086416175595236</v>
      </c>
      <c r="L41" s="223">
        <f t="shared" ca="1" si="100"/>
        <v>13.086416175595236</v>
      </c>
      <c r="M41" s="223">
        <f t="shared" ca="1" si="100"/>
        <v>13.086416175595236</v>
      </c>
      <c r="N41" s="223">
        <f t="shared" ca="1" si="100"/>
        <v>13.086416175595236</v>
      </c>
      <c r="O41" s="223">
        <f t="shared" ca="1" si="100"/>
        <v>13.086416175595236</v>
      </c>
      <c r="P41" s="223">
        <f t="shared" ca="1" si="100"/>
        <v>13.086416175595236</v>
      </c>
      <c r="Q41" s="223">
        <f t="shared" ca="1" si="100"/>
        <v>13.086416175595236</v>
      </c>
      <c r="R41" s="223">
        <f t="shared" ca="1" si="100"/>
        <v>13.086416175595236</v>
      </c>
      <c r="S41" s="223">
        <f t="shared" ca="1" si="100"/>
        <v>13.086416175595236</v>
      </c>
      <c r="T41" s="223">
        <f t="shared" ca="1" si="100"/>
        <v>13.086416175595236</v>
      </c>
      <c r="U41" s="223">
        <f t="shared" ca="1" si="100"/>
        <v>13.086416175595236</v>
      </c>
      <c r="V41" s="223">
        <f t="shared" ca="1" si="100"/>
        <v>13.086416175595236</v>
      </c>
      <c r="W41" s="223">
        <f t="shared" ca="1" si="100"/>
        <v>13.086416175595236</v>
      </c>
      <c r="X41" s="223">
        <f t="shared" ca="1" si="100"/>
        <v>13.086416175595236</v>
      </c>
      <c r="Y41" s="223">
        <f t="shared" ca="1" si="100"/>
        <v>13.086416175595236</v>
      </c>
      <c r="Z41" s="223">
        <f t="shared" ca="1" si="100"/>
        <v>13.086416175595236</v>
      </c>
      <c r="AA41" s="223">
        <f t="shared" ca="1" si="100"/>
        <v>13.086416175595236</v>
      </c>
      <c r="AB41" s="223">
        <f t="shared" ca="1" si="100"/>
        <v>13.086416175595236</v>
      </c>
      <c r="AC41" s="223">
        <f t="shared" ca="1" si="100"/>
        <v>13.086416175595236</v>
      </c>
      <c r="AD41" s="223">
        <f t="shared" ca="1" si="100"/>
        <v>13.086416175595236</v>
      </c>
      <c r="AE41" s="223">
        <f t="shared" ca="1" si="100"/>
        <v>13.086416175595236</v>
      </c>
      <c r="AF41" s="223">
        <f t="shared" ca="1" si="100"/>
        <v>13.086416175595236</v>
      </c>
      <c r="AG41" s="223">
        <f t="shared" ca="1" si="100"/>
        <v>13.086416175595236</v>
      </c>
      <c r="AH41" s="223">
        <f t="shared" ca="1" si="100"/>
        <v>13.086416175595236</v>
      </c>
      <c r="AI41" s="223">
        <f t="shared" ca="1" si="100"/>
        <v>13.086416175595236</v>
      </c>
      <c r="AJ41" s="223">
        <f t="shared" ca="1" si="100"/>
        <v>13.086416175595236</v>
      </c>
      <c r="AK41" s="223">
        <f t="shared" ca="1" si="100"/>
        <v>13.086416175595236</v>
      </c>
      <c r="AL41" s="223">
        <f t="shared" ca="1" si="100"/>
        <v>13.086416175595236</v>
      </c>
      <c r="AM41" s="223">
        <f t="shared" ca="1" si="100"/>
        <v>13.086416175595236</v>
      </c>
      <c r="AN41" s="223">
        <f t="shared" ca="1" si="100"/>
        <v>13.086416175595236</v>
      </c>
      <c r="AO41" s="223">
        <f t="shared" ca="1" si="100"/>
        <v>13.086416175595236</v>
      </c>
      <c r="AP41" s="223">
        <f t="shared" ca="1" si="100"/>
        <v>13.086416175595236</v>
      </c>
      <c r="AQ41" s="223">
        <f t="shared" ca="1" si="100"/>
        <v>13.086416175595236</v>
      </c>
      <c r="AR41" s="223">
        <f t="shared" ca="1" si="100"/>
        <v>13.086416175595236</v>
      </c>
      <c r="AS41" s="223">
        <f t="shared" ca="1" si="100"/>
        <v>13.086416175595236</v>
      </c>
      <c r="AT41" s="223">
        <f t="shared" ca="1" si="100"/>
        <v>13.086416175595236</v>
      </c>
      <c r="AU41" s="223">
        <f t="shared" ca="1" si="100"/>
        <v>13.086416175595236</v>
      </c>
      <c r="AV41" s="223">
        <f t="shared" ca="1" si="100"/>
        <v>13.086416175595236</v>
      </c>
      <c r="AW41" s="223">
        <f t="shared" ca="1" si="100"/>
        <v>13.086416175595236</v>
      </c>
      <c r="AX41" s="223">
        <f t="shared" ca="1" si="100"/>
        <v>13.086416175595236</v>
      </c>
      <c r="AY41" s="223">
        <f t="shared" ca="1" si="100"/>
        <v>13.086416175595236</v>
      </c>
      <c r="AZ41" s="223">
        <f t="shared" ca="1" si="100"/>
        <v>13.086416175595236</v>
      </c>
      <c r="BA41" s="223">
        <f t="shared" ca="1" si="100"/>
        <v>13.086416175595236</v>
      </c>
      <c r="BB41" s="223">
        <f t="shared" ca="1" si="100"/>
        <v>13.086416175595236</v>
      </c>
      <c r="BC41" s="223">
        <f t="shared" ca="1" si="100"/>
        <v>13.086416175595236</v>
      </c>
      <c r="BD41" s="223">
        <f t="shared" ca="1" si="100"/>
        <v>13.086416175595236</v>
      </c>
      <c r="BE41" s="223">
        <f t="shared" ca="1" si="100"/>
        <v>13.086416175595236</v>
      </c>
      <c r="BF41" s="223">
        <f t="shared" ca="1" si="100"/>
        <v>13.086416175595236</v>
      </c>
      <c r="BG41" s="223">
        <f t="shared" ca="1" si="100"/>
        <v>13.086416175595236</v>
      </c>
      <c r="BH41" s="223">
        <f t="shared" ca="1" si="100"/>
        <v>13.086416175595236</v>
      </c>
      <c r="BI41" s="223">
        <f t="shared" ca="1" si="100"/>
        <v>13.086416175595236</v>
      </c>
      <c r="BJ41" s="223">
        <f t="shared" ca="1" si="100"/>
        <v>13.086416175595236</v>
      </c>
      <c r="BK41" s="223">
        <f t="shared" ca="1" si="100"/>
        <v>13.086416175595236</v>
      </c>
      <c r="BL41" s="223">
        <f t="shared" ca="1" si="100"/>
        <v>13.086416175595236</v>
      </c>
      <c r="BM41" s="223">
        <f t="shared" ca="1" si="100"/>
        <v>13.086416175595236</v>
      </c>
      <c r="BN41" s="223">
        <f t="shared" ref="BN41" ca="1" si="105">IF($A41&lt;=120,IF(OR(BN$7&lt;$A41,BN$7&gt;120),0,IFERROR($B41/(10*12-$A41+1),0)),IF(BN$7&lt;$A41,0,IFERROR($B41/(20*12-$A41+1),0)))</f>
        <v>13.086416175595236</v>
      </c>
      <c r="BO41" s="223">
        <f t="shared" ca="1" si="101"/>
        <v>13.086416175595236</v>
      </c>
      <c r="BP41" s="223">
        <f t="shared" ca="1" si="101"/>
        <v>13.086416175595236</v>
      </c>
      <c r="BQ41" s="223">
        <f t="shared" ca="1" si="101"/>
        <v>13.086416175595236</v>
      </c>
      <c r="BR41" s="223">
        <f t="shared" ca="1" si="101"/>
        <v>13.086416175595236</v>
      </c>
      <c r="BS41" s="223">
        <f t="shared" ca="1" si="101"/>
        <v>13.086416175595236</v>
      </c>
      <c r="BT41" s="223">
        <f t="shared" ca="1" si="101"/>
        <v>13.086416175595236</v>
      </c>
      <c r="BU41" s="223">
        <f t="shared" ca="1" si="101"/>
        <v>13.086416175595236</v>
      </c>
      <c r="BV41" s="223">
        <f t="shared" ca="1" si="101"/>
        <v>13.086416175595236</v>
      </c>
      <c r="BW41" s="223">
        <f t="shared" ca="1" si="101"/>
        <v>13.086416175595236</v>
      </c>
      <c r="BX41" s="223">
        <f t="shared" ca="1" si="101"/>
        <v>13.086416175595236</v>
      </c>
      <c r="BY41" s="223">
        <f t="shared" ca="1" si="101"/>
        <v>13.086416175595236</v>
      </c>
      <c r="BZ41" s="223">
        <f t="shared" ca="1" si="101"/>
        <v>13.086416175595236</v>
      </c>
      <c r="CA41" s="223">
        <f t="shared" ca="1" si="101"/>
        <v>13.086416175595236</v>
      </c>
      <c r="CB41" s="223">
        <f t="shared" ca="1" si="101"/>
        <v>13.086416175595236</v>
      </c>
      <c r="CC41" s="223">
        <f t="shared" ca="1" si="101"/>
        <v>13.086416175595236</v>
      </c>
      <c r="CD41" s="223">
        <f t="shared" ca="1" si="101"/>
        <v>13.086416175595236</v>
      </c>
      <c r="CE41" s="223">
        <f t="shared" ca="1" si="101"/>
        <v>13.086416175595236</v>
      </c>
      <c r="CF41" s="223">
        <f t="shared" ca="1" si="101"/>
        <v>13.086416175595236</v>
      </c>
      <c r="CG41" s="223">
        <f t="shared" ca="1" si="101"/>
        <v>13.086416175595236</v>
      </c>
      <c r="CH41" s="223">
        <f t="shared" ca="1" si="101"/>
        <v>13.086416175595236</v>
      </c>
      <c r="CI41" s="223">
        <f t="shared" ca="1" si="101"/>
        <v>13.086416175595236</v>
      </c>
      <c r="CJ41" s="223">
        <f t="shared" ca="1" si="101"/>
        <v>13.086416175595236</v>
      </c>
      <c r="CK41" s="223">
        <f t="shared" ca="1" si="101"/>
        <v>13.086416175595236</v>
      </c>
      <c r="CL41" s="223">
        <f t="shared" ca="1" si="101"/>
        <v>13.086416175595236</v>
      </c>
      <c r="CM41" s="223">
        <f t="shared" ca="1" si="101"/>
        <v>13.086416175595236</v>
      </c>
      <c r="CN41" s="223">
        <f t="shared" ca="1" si="101"/>
        <v>13.086416175595236</v>
      </c>
      <c r="CO41" s="223">
        <f t="shared" ca="1" si="101"/>
        <v>13.086416175595236</v>
      </c>
      <c r="CP41" s="223">
        <f t="shared" ca="1" si="101"/>
        <v>13.086416175595236</v>
      </c>
      <c r="CQ41" s="223">
        <f t="shared" ca="1" si="101"/>
        <v>13.086416175595236</v>
      </c>
      <c r="CR41" s="223">
        <f t="shared" ca="1" si="101"/>
        <v>13.086416175595236</v>
      </c>
      <c r="CS41" s="223">
        <f t="shared" ca="1" si="101"/>
        <v>13.086416175595236</v>
      </c>
      <c r="CT41" s="223">
        <f t="shared" ca="1" si="101"/>
        <v>13.086416175595236</v>
      </c>
      <c r="CU41" s="223">
        <f t="shared" ca="1" si="101"/>
        <v>13.086416175595236</v>
      </c>
      <c r="CV41" s="223">
        <f t="shared" ca="1" si="101"/>
        <v>13.086416175595236</v>
      </c>
      <c r="CW41" s="223">
        <f t="shared" ca="1" si="101"/>
        <v>13.086416175595236</v>
      </c>
      <c r="CX41" s="223">
        <f t="shared" ca="1" si="101"/>
        <v>13.086416175595236</v>
      </c>
      <c r="CY41" s="223">
        <f t="shared" ca="1" si="101"/>
        <v>13.086416175595236</v>
      </c>
      <c r="CZ41" s="223">
        <f t="shared" ca="1" si="101"/>
        <v>13.086416175595236</v>
      </c>
      <c r="DA41" s="223">
        <f t="shared" ca="1" si="101"/>
        <v>13.086416175595236</v>
      </c>
      <c r="DB41" s="223">
        <f t="shared" ca="1" si="101"/>
        <v>13.086416175595236</v>
      </c>
      <c r="DC41" s="223">
        <f t="shared" ca="1" si="101"/>
        <v>13.086416175595236</v>
      </c>
      <c r="DD41" s="223">
        <f t="shared" ca="1" si="101"/>
        <v>13.086416175595236</v>
      </c>
      <c r="DE41" s="223">
        <f t="shared" ca="1" si="101"/>
        <v>13.086416175595236</v>
      </c>
      <c r="DF41" s="223">
        <f t="shared" ca="1" si="101"/>
        <v>13.086416175595236</v>
      </c>
      <c r="DG41" s="223">
        <f t="shared" ca="1" si="101"/>
        <v>13.086416175595236</v>
      </c>
      <c r="DH41" s="223">
        <f t="shared" ca="1" si="101"/>
        <v>13.086416175595236</v>
      </c>
      <c r="DI41" s="223">
        <f t="shared" ca="1" si="101"/>
        <v>13.086416175595236</v>
      </c>
      <c r="DJ41" s="223">
        <f t="shared" ca="1" si="101"/>
        <v>13.086416175595236</v>
      </c>
      <c r="DK41" s="223">
        <f t="shared" ca="1" si="101"/>
        <v>13.086416175595236</v>
      </c>
      <c r="DL41" s="223">
        <f t="shared" ca="1" si="101"/>
        <v>13.086416175595236</v>
      </c>
      <c r="DM41" s="223">
        <f t="shared" ca="1" si="101"/>
        <v>13.086416175595236</v>
      </c>
      <c r="DN41" s="223">
        <f t="shared" ca="1" si="101"/>
        <v>13.086416175595236</v>
      </c>
      <c r="DO41" s="223">
        <f t="shared" ca="1" si="101"/>
        <v>13.086416175595236</v>
      </c>
      <c r="DP41" s="223">
        <f t="shared" ca="1" si="101"/>
        <v>13.086416175595236</v>
      </c>
      <c r="DQ41" s="223">
        <f t="shared" ca="1" si="101"/>
        <v>13.086416175595236</v>
      </c>
      <c r="DR41" s="223">
        <f t="shared" ca="1" si="101"/>
        <v>13.086416175595236</v>
      </c>
      <c r="DS41" s="223">
        <f t="shared" si="101"/>
        <v>0</v>
      </c>
      <c r="DT41" s="223">
        <f t="shared" si="101"/>
        <v>0</v>
      </c>
      <c r="DU41" s="223">
        <f t="shared" si="101"/>
        <v>0</v>
      </c>
      <c r="DV41" s="223">
        <f t="shared" si="101"/>
        <v>0</v>
      </c>
      <c r="DW41" s="223">
        <f t="shared" si="101"/>
        <v>0</v>
      </c>
      <c r="DX41" s="223">
        <f t="shared" si="101"/>
        <v>0</v>
      </c>
      <c r="DY41" s="223">
        <f t="shared" si="101"/>
        <v>0</v>
      </c>
      <c r="DZ41" s="223">
        <f t="shared" ref="DZ41" si="106">IF($A41&lt;=120,IF(OR(DZ$7&lt;$A41,DZ$7&gt;120),0,IFERROR($B41/(10*12-$A41+1),0)),IF(DZ$7&lt;$A41,0,IFERROR($B41/(20*12-$A41+1),0)))</f>
        <v>0</v>
      </c>
      <c r="EA41" s="223">
        <f t="shared" si="102"/>
        <v>0</v>
      </c>
      <c r="EB41" s="223">
        <f t="shared" si="102"/>
        <v>0</v>
      </c>
      <c r="EC41" s="223">
        <f t="shared" si="102"/>
        <v>0</v>
      </c>
      <c r="ED41" s="223">
        <f t="shared" si="102"/>
        <v>0</v>
      </c>
      <c r="EE41" s="223">
        <f t="shared" si="102"/>
        <v>0</v>
      </c>
      <c r="EF41" s="223">
        <f t="shared" si="102"/>
        <v>0</v>
      </c>
      <c r="EG41" s="223">
        <f t="shared" si="102"/>
        <v>0</v>
      </c>
      <c r="EH41" s="223">
        <f t="shared" si="102"/>
        <v>0</v>
      </c>
      <c r="EI41" s="223">
        <f t="shared" si="102"/>
        <v>0</v>
      </c>
      <c r="EJ41" s="223">
        <f t="shared" si="102"/>
        <v>0</v>
      </c>
      <c r="EK41" s="223">
        <f t="shared" si="102"/>
        <v>0</v>
      </c>
      <c r="EL41" s="223">
        <f t="shared" si="102"/>
        <v>0</v>
      </c>
      <c r="EM41" s="223">
        <f t="shared" si="102"/>
        <v>0</v>
      </c>
      <c r="EN41" s="223">
        <f t="shared" si="102"/>
        <v>0</v>
      </c>
      <c r="EO41" s="223">
        <f t="shared" si="102"/>
        <v>0</v>
      </c>
      <c r="EP41" s="223">
        <f t="shared" si="102"/>
        <v>0</v>
      </c>
      <c r="EQ41" s="223">
        <f t="shared" si="102"/>
        <v>0</v>
      </c>
      <c r="ER41" s="223">
        <f t="shared" si="102"/>
        <v>0</v>
      </c>
      <c r="ES41" s="223">
        <f t="shared" si="102"/>
        <v>0</v>
      </c>
      <c r="ET41" s="223">
        <f t="shared" si="102"/>
        <v>0</v>
      </c>
      <c r="EU41" s="223">
        <f t="shared" si="102"/>
        <v>0</v>
      </c>
      <c r="EV41" s="223">
        <f t="shared" si="102"/>
        <v>0</v>
      </c>
      <c r="EW41" s="223">
        <f t="shared" si="102"/>
        <v>0</v>
      </c>
      <c r="EX41" s="223">
        <f t="shared" si="102"/>
        <v>0</v>
      </c>
      <c r="EY41" s="223">
        <f t="shared" si="102"/>
        <v>0</v>
      </c>
      <c r="EZ41" s="223">
        <f t="shared" si="102"/>
        <v>0</v>
      </c>
      <c r="FA41" s="223">
        <f t="shared" si="102"/>
        <v>0</v>
      </c>
      <c r="FB41" s="223">
        <f t="shared" si="102"/>
        <v>0</v>
      </c>
      <c r="FC41" s="223">
        <f t="shared" si="102"/>
        <v>0</v>
      </c>
      <c r="FD41" s="223">
        <f t="shared" si="102"/>
        <v>0</v>
      </c>
      <c r="FE41" s="223">
        <f t="shared" si="102"/>
        <v>0</v>
      </c>
      <c r="FF41" s="223">
        <f t="shared" si="102"/>
        <v>0</v>
      </c>
      <c r="FG41" s="223">
        <f t="shared" si="102"/>
        <v>0</v>
      </c>
      <c r="FH41" s="223">
        <f t="shared" si="102"/>
        <v>0</v>
      </c>
      <c r="FI41" s="223">
        <f t="shared" si="102"/>
        <v>0</v>
      </c>
      <c r="FJ41" s="223">
        <f t="shared" si="102"/>
        <v>0</v>
      </c>
      <c r="FK41" s="223">
        <f t="shared" si="102"/>
        <v>0</v>
      </c>
      <c r="FL41" s="223">
        <f t="shared" si="102"/>
        <v>0</v>
      </c>
      <c r="FM41" s="223">
        <f t="shared" si="102"/>
        <v>0</v>
      </c>
      <c r="FN41" s="223">
        <f t="shared" si="102"/>
        <v>0</v>
      </c>
      <c r="FO41" s="223">
        <f t="shared" si="102"/>
        <v>0</v>
      </c>
      <c r="FP41" s="223">
        <f t="shared" si="102"/>
        <v>0</v>
      </c>
      <c r="FQ41" s="223">
        <f t="shared" si="102"/>
        <v>0</v>
      </c>
      <c r="FR41" s="223">
        <f t="shared" si="102"/>
        <v>0</v>
      </c>
      <c r="FS41" s="223">
        <f t="shared" si="102"/>
        <v>0</v>
      </c>
      <c r="FT41" s="223">
        <f t="shared" si="102"/>
        <v>0</v>
      </c>
      <c r="FU41" s="223">
        <f t="shared" si="102"/>
        <v>0</v>
      </c>
      <c r="FV41" s="223">
        <f t="shared" si="102"/>
        <v>0</v>
      </c>
      <c r="FW41" s="223">
        <f t="shared" si="102"/>
        <v>0</v>
      </c>
      <c r="FX41" s="223">
        <f t="shared" si="102"/>
        <v>0</v>
      </c>
      <c r="FY41" s="223">
        <f t="shared" si="102"/>
        <v>0</v>
      </c>
      <c r="FZ41" s="223">
        <f t="shared" si="102"/>
        <v>0</v>
      </c>
      <c r="GA41" s="223">
        <f t="shared" si="102"/>
        <v>0</v>
      </c>
      <c r="GB41" s="223">
        <f t="shared" si="102"/>
        <v>0</v>
      </c>
      <c r="GC41" s="223">
        <f t="shared" si="102"/>
        <v>0</v>
      </c>
      <c r="GD41" s="223">
        <f t="shared" si="102"/>
        <v>0</v>
      </c>
      <c r="GE41" s="223">
        <f t="shared" si="102"/>
        <v>0</v>
      </c>
      <c r="GF41" s="223">
        <f t="shared" si="102"/>
        <v>0</v>
      </c>
      <c r="GG41" s="223">
        <f t="shared" si="102"/>
        <v>0</v>
      </c>
      <c r="GH41" s="223">
        <f t="shared" si="102"/>
        <v>0</v>
      </c>
      <c r="GI41" s="223">
        <f t="shared" si="102"/>
        <v>0</v>
      </c>
      <c r="GJ41" s="223">
        <f t="shared" si="102"/>
        <v>0</v>
      </c>
      <c r="GK41" s="223">
        <f t="shared" si="102"/>
        <v>0</v>
      </c>
      <c r="GL41" s="223">
        <f t="shared" ref="GL41" si="107">IF($A41&lt;=120,IF(OR(GL$7&lt;$A41,GL$7&gt;120),0,IFERROR($B41/(10*12-$A41+1),0)),IF(GL$7&lt;$A41,0,IFERROR($B41/(20*12-$A41+1),0)))</f>
        <v>0</v>
      </c>
      <c r="GM41" s="223">
        <f t="shared" si="104"/>
        <v>0</v>
      </c>
      <c r="GN41" s="223">
        <f t="shared" si="104"/>
        <v>0</v>
      </c>
      <c r="GO41" s="223">
        <f t="shared" si="104"/>
        <v>0</v>
      </c>
      <c r="GP41" s="223">
        <f t="shared" si="104"/>
        <v>0</v>
      </c>
      <c r="GQ41" s="223">
        <f t="shared" si="104"/>
        <v>0</v>
      </c>
      <c r="GR41" s="223">
        <f t="shared" si="104"/>
        <v>0</v>
      </c>
      <c r="GS41" s="223">
        <f t="shared" si="104"/>
        <v>0</v>
      </c>
      <c r="GT41" s="223">
        <f t="shared" si="104"/>
        <v>0</v>
      </c>
      <c r="GU41" s="223">
        <f t="shared" si="104"/>
        <v>0</v>
      </c>
      <c r="GV41" s="223">
        <f t="shared" si="104"/>
        <v>0</v>
      </c>
      <c r="GW41" s="223">
        <f t="shared" si="104"/>
        <v>0</v>
      </c>
      <c r="GX41" s="223">
        <f t="shared" si="104"/>
        <v>0</v>
      </c>
      <c r="GY41" s="223">
        <f t="shared" si="104"/>
        <v>0</v>
      </c>
      <c r="GZ41" s="223">
        <f t="shared" si="104"/>
        <v>0</v>
      </c>
      <c r="HA41" s="223">
        <f t="shared" si="104"/>
        <v>0</v>
      </c>
      <c r="HB41" s="223">
        <f t="shared" si="104"/>
        <v>0</v>
      </c>
      <c r="HC41" s="223">
        <f t="shared" si="104"/>
        <v>0</v>
      </c>
      <c r="HD41" s="223">
        <f t="shared" si="104"/>
        <v>0</v>
      </c>
      <c r="HE41" s="223">
        <f t="shared" si="104"/>
        <v>0</v>
      </c>
      <c r="HF41" s="223">
        <f t="shared" si="104"/>
        <v>0</v>
      </c>
      <c r="HG41" s="223">
        <f t="shared" si="104"/>
        <v>0</v>
      </c>
      <c r="HH41" s="223">
        <f t="shared" si="104"/>
        <v>0</v>
      </c>
      <c r="HI41" s="223">
        <f t="shared" si="104"/>
        <v>0</v>
      </c>
      <c r="HJ41" s="223">
        <f t="shared" si="104"/>
        <v>0</v>
      </c>
      <c r="HK41" s="223">
        <f t="shared" si="104"/>
        <v>0</v>
      </c>
      <c r="HL41" s="223">
        <f t="shared" si="104"/>
        <v>0</v>
      </c>
      <c r="HM41" s="223">
        <f t="shared" si="104"/>
        <v>0</v>
      </c>
      <c r="HN41" s="223">
        <f t="shared" si="104"/>
        <v>0</v>
      </c>
      <c r="HO41" s="223">
        <f t="shared" si="104"/>
        <v>0</v>
      </c>
      <c r="HP41" s="223">
        <f t="shared" si="104"/>
        <v>0</v>
      </c>
      <c r="HQ41" s="223">
        <f t="shared" si="104"/>
        <v>0</v>
      </c>
      <c r="HR41" s="223">
        <f t="shared" si="104"/>
        <v>0</v>
      </c>
      <c r="HS41" s="223">
        <f t="shared" si="104"/>
        <v>0</v>
      </c>
      <c r="HT41" s="223">
        <f t="shared" si="104"/>
        <v>0</v>
      </c>
      <c r="HU41" s="223">
        <f t="shared" si="104"/>
        <v>0</v>
      </c>
      <c r="HV41" s="223">
        <f t="shared" si="104"/>
        <v>0</v>
      </c>
      <c r="HW41" s="223">
        <f t="shared" si="104"/>
        <v>0</v>
      </c>
      <c r="HX41" s="223">
        <f t="shared" si="104"/>
        <v>0</v>
      </c>
      <c r="HY41" s="223">
        <f t="shared" si="104"/>
        <v>0</v>
      </c>
      <c r="HZ41" s="223">
        <f t="shared" si="104"/>
        <v>0</v>
      </c>
      <c r="IA41" s="223">
        <f t="shared" si="104"/>
        <v>0</v>
      </c>
      <c r="IB41" s="223">
        <f t="shared" si="104"/>
        <v>0</v>
      </c>
      <c r="IC41" s="223">
        <f t="shared" si="104"/>
        <v>0</v>
      </c>
      <c r="ID41" s="223">
        <f t="shared" si="104"/>
        <v>0</v>
      </c>
      <c r="IE41" s="223">
        <f t="shared" si="104"/>
        <v>0</v>
      </c>
      <c r="IF41" s="223">
        <f t="shared" si="104"/>
        <v>0</v>
      </c>
      <c r="IG41" s="223">
        <f t="shared" si="104"/>
        <v>0</v>
      </c>
      <c r="IH41" s="223">
        <f t="shared" si="104"/>
        <v>0</v>
      </c>
    </row>
    <row r="42" spans="1:242" s="225" customFormat="1" x14ac:dyDescent="0.3">
      <c r="A42" s="222">
        <f t="shared" si="99"/>
        <v>10</v>
      </c>
      <c r="B42" s="223" cm="1">
        <f t="array" aca="1" ref="B42" ca="1">INDIRECT("'Cronograma de Desembolso'!"&amp;ADDRESS(9,A42+2))</f>
        <v>1465.6786116666665</v>
      </c>
      <c r="C42" s="224">
        <f t="shared" ref="C42:BN44" si="108">IF($A42&lt;=120,IF(OR(C$7&lt;$A42,C$7&gt;120),0,IFERROR($B42/(10*12-$A42+1),0)),IF(C$7&lt;$A42,0,IFERROR($B42/(20*12-$A42+1),0)))</f>
        <v>0</v>
      </c>
      <c r="D42" s="223">
        <f t="shared" si="108"/>
        <v>0</v>
      </c>
      <c r="E42" s="223">
        <f t="shared" si="108"/>
        <v>0</v>
      </c>
      <c r="F42" s="223">
        <f t="shared" si="108"/>
        <v>0</v>
      </c>
      <c r="G42" s="223">
        <f t="shared" si="108"/>
        <v>0</v>
      </c>
      <c r="H42" s="223">
        <f t="shared" si="108"/>
        <v>0</v>
      </c>
      <c r="I42" s="223">
        <f t="shared" si="108"/>
        <v>0</v>
      </c>
      <c r="J42" s="223">
        <f t="shared" si="108"/>
        <v>0</v>
      </c>
      <c r="K42" s="223">
        <f t="shared" si="108"/>
        <v>0</v>
      </c>
      <c r="L42" s="223">
        <f t="shared" ca="1" si="108"/>
        <v>13.204311816816816</v>
      </c>
      <c r="M42" s="223">
        <f t="shared" ca="1" si="108"/>
        <v>13.204311816816816</v>
      </c>
      <c r="N42" s="223">
        <f t="shared" ca="1" si="108"/>
        <v>13.204311816816816</v>
      </c>
      <c r="O42" s="223">
        <f t="shared" ca="1" si="108"/>
        <v>13.204311816816816</v>
      </c>
      <c r="P42" s="223">
        <f t="shared" ca="1" si="108"/>
        <v>13.204311816816816</v>
      </c>
      <c r="Q42" s="223">
        <f t="shared" ca="1" si="108"/>
        <v>13.204311816816816</v>
      </c>
      <c r="R42" s="223">
        <f t="shared" ca="1" si="108"/>
        <v>13.204311816816816</v>
      </c>
      <c r="S42" s="223">
        <f t="shared" ca="1" si="108"/>
        <v>13.204311816816816</v>
      </c>
      <c r="T42" s="223">
        <f t="shared" ca="1" si="108"/>
        <v>13.204311816816816</v>
      </c>
      <c r="U42" s="223">
        <f t="shared" ca="1" si="108"/>
        <v>13.204311816816816</v>
      </c>
      <c r="V42" s="223">
        <f t="shared" ca="1" si="108"/>
        <v>13.204311816816816</v>
      </c>
      <c r="W42" s="223">
        <f t="shared" ca="1" si="108"/>
        <v>13.204311816816816</v>
      </c>
      <c r="X42" s="223">
        <f t="shared" ca="1" si="108"/>
        <v>13.204311816816816</v>
      </c>
      <c r="Y42" s="223">
        <f t="shared" ca="1" si="108"/>
        <v>13.204311816816816</v>
      </c>
      <c r="Z42" s="223">
        <f t="shared" ca="1" si="108"/>
        <v>13.204311816816816</v>
      </c>
      <c r="AA42" s="223">
        <f t="shared" ca="1" si="108"/>
        <v>13.204311816816816</v>
      </c>
      <c r="AB42" s="223">
        <f t="shared" ca="1" si="108"/>
        <v>13.204311816816816</v>
      </c>
      <c r="AC42" s="223">
        <f t="shared" ca="1" si="108"/>
        <v>13.204311816816816</v>
      </c>
      <c r="AD42" s="223">
        <f t="shared" ca="1" si="108"/>
        <v>13.204311816816816</v>
      </c>
      <c r="AE42" s="223">
        <f t="shared" ca="1" si="108"/>
        <v>13.204311816816816</v>
      </c>
      <c r="AF42" s="223">
        <f t="shared" ca="1" si="108"/>
        <v>13.204311816816816</v>
      </c>
      <c r="AG42" s="223">
        <f t="shared" ca="1" si="108"/>
        <v>13.204311816816816</v>
      </c>
      <c r="AH42" s="223">
        <f t="shared" ca="1" si="108"/>
        <v>13.204311816816816</v>
      </c>
      <c r="AI42" s="223">
        <f t="shared" ca="1" si="108"/>
        <v>13.204311816816816</v>
      </c>
      <c r="AJ42" s="223">
        <f t="shared" ca="1" si="108"/>
        <v>13.204311816816816</v>
      </c>
      <c r="AK42" s="223">
        <f t="shared" ca="1" si="108"/>
        <v>13.204311816816816</v>
      </c>
      <c r="AL42" s="223">
        <f t="shared" ca="1" si="108"/>
        <v>13.204311816816816</v>
      </c>
      <c r="AM42" s="223">
        <f t="shared" ca="1" si="108"/>
        <v>13.204311816816816</v>
      </c>
      <c r="AN42" s="223">
        <f t="shared" ca="1" si="108"/>
        <v>13.204311816816816</v>
      </c>
      <c r="AO42" s="223">
        <f t="shared" ca="1" si="108"/>
        <v>13.204311816816816</v>
      </c>
      <c r="AP42" s="223">
        <f t="shared" ca="1" si="108"/>
        <v>13.204311816816816</v>
      </c>
      <c r="AQ42" s="223">
        <f t="shared" ca="1" si="108"/>
        <v>13.204311816816816</v>
      </c>
      <c r="AR42" s="223">
        <f t="shared" ca="1" si="108"/>
        <v>13.204311816816816</v>
      </c>
      <c r="AS42" s="223">
        <f t="shared" ca="1" si="108"/>
        <v>13.204311816816816</v>
      </c>
      <c r="AT42" s="223">
        <f t="shared" ca="1" si="108"/>
        <v>13.204311816816816</v>
      </c>
      <c r="AU42" s="223">
        <f t="shared" ca="1" si="108"/>
        <v>13.204311816816816</v>
      </c>
      <c r="AV42" s="223">
        <f t="shared" ca="1" si="108"/>
        <v>13.204311816816816</v>
      </c>
      <c r="AW42" s="223">
        <f t="shared" ca="1" si="108"/>
        <v>13.204311816816816</v>
      </c>
      <c r="AX42" s="223">
        <f t="shared" ca="1" si="108"/>
        <v>13.204311816816816</v>
      </c>
      <c r="AY42" s="223">
        <f t="shared" ca="1" si="108"/>
        <v>13.204311816816816</v>
      </c>
      <c r="AZ42" s="223">
        <f t="shared" ca="1" si="108"/>
        <v>13.204311816816816</v>
      </c>
      <c r="BA42" s="223">
        <f t="shared" ca="1" si="108"/>
        <v>13.204311816816816</v>
      </c>
      <c r="BB42" s="223">
        <f t="shared" ca="1" si="108"/>
        <v>13.204311816816816</v>
      </c>
      <c r="BC42" s="223">
        <f t="shared" ca="1" si="108"/>
        <v>13.204311816816816</v>
      </c>
      <c r="BD42" s="223">
        <f t="shared" ca="1" si="108"/>
        <v>13.204311816816816</v>
      </c>
      <c r="BE42" s="223">
        <f t="shared" ca="1" si="108"/>
        <v>13.204311816816816</v>
      </c>
      <c r="BF42" s="223">
        <f t="shared" ca="1" si="108"/>
        <v>13.204311816816816</v>
      </c>
      <c r="BG42" s="223">
        <f t="shared" ca="1" si="108"/>
        <v>13.204311816816816</v>
      </c>
      <c r="BH42" s="223">
        <f t="shared" ca="1" si="108"/>
        <v>13.204311816816816</v>
      </c>
      <c r="BI42" s="223">
        <f t="shared" ca="1" si="108"/>
        <v>13.204311816816816</v>
      </c>
      <c r="BJ42" s="223">
        <f t="shared" ca="1" si="108"/>
        <v>13.204311816816816</v>
      </c>
      <c r="BK42" s="223">
        <f t="shared" ca="1" si="108"/>
        <v>13.204311816816816</v>
      </c>
      <c r="BL42" s="223">
        <f t="shared" ca="1" si="108"/>
        <v>13.204311816816816</v>
      </c>
      <c r="BM42" s="223">
        <f t="shared" ca="1" si="108"/>
        <v>13.204311816816816</v>
      </c>
      <c r="BN42" s="223">
        <f t="shared" ca="1" si="108"/>
        <v>13.204311816816816</v>
      </c>
      <c r="BO42" s="223">
        <f t="shared" ref="BO42:DZ44" ca="1" si="109">IF($A42&lt;=120,IF(OR(BO$7&lt;$A42,BO$7&gt;120),0,IFERROR($B42/(10*12-$A42+1),0)),IF(BO$7&lt;$A42,0,IFERROR($B42/(20*12-$A42+1),0)))</f>
        <v>13.204311816816816</v>
      </c>
      <c r="BP42" s="223">
        <f t="shared" ca="1" si="109"/>
        <v>13.204311816816816</v>
      </c>
      <c r="BQ42" s="223">
        <f t="shared" ca="1" si="109"/>
        <v>13.204311816816816</v>
      </c>
      <c r="BR42" s="223">
        <f t="shared" ca="1" si="109"/>
        <v>13.204311816816816</v>
      </c>
      <c r="BS42" s="223">
        <f t="shared" ca="1" si="109"/>
        <v>13.204311816816816</v>
      </c>
      <c r="BT42" s="223">
        <f t="shared" ca="1" si="109"/>
        <v>13.204311816816816</v>
      </c>
      <c r="BU42" s="223">
        <f t="shared" ca="1" si="109"/>
        <v>13.204311816816816</v>
      </c>
      <c r="BV42" s="223">
        <f t="shared" ca="1" si="109"/>
        <v>13.204311816816816</v>
      </c>
      <c r="BW42" s="223">
        <f t="shared" ca="1" si="109"/>
        <v>13.204311816816816</v>
      </c>
      <c r="BX42" s="223">
        <f t="shared" ca="1" si="109"/>
        <v>13.204311816816816</v>
      </c>
      <c r="BY42" s="223">
        <f t="shared" ca="1" si="109"/>
        <v>13.204311816816816</v>
      </c>
      <c r="BZ42" s="223">
        <f t="shared" ca="1" si="109"/>
        <v>13.204311816816816</v>
      </c>
      <c r="CA42" s="223">
        <f t="shared" ca="1" si="109"/>
        <v>13.204311816816816</v>
      </c>
      <c r="CB42" s="223">
        <f t="shared" ca="1" si="109"/>
        <v>13.204311816816816</v>
      </c>
      <c r="CC42" s="223">
        <f t="shared" ca="1" si="109"/>
        <v>13.204311816816816</v>
      </c>
      <c r="CD42" s="223">
        <f t="shared" ca="1" si="109"/>
        <v>13.204311816816816</v>
      </c>
      <c r="CE42" s="223">
        <f t="shared" ca="1" si="109"/>
        <v>13.204311816816816</v>
      </c>
      <c r="CF42" s="223">
        <f t="shared" ca="1" si="109"/>
        <v>13.204311816816816</v>
      </c>
      <c r="CG42" s="223">
        <f t="shared" ca="1" si="109"/>
        <v>13.204311816816816</v>
      </c>
      <c r="CH42" s="223">
        <f t="shared" ca="1" si="109"/>
        <v>13.204311816816816</v>
      </c>
      <c r="CI42" s="223">
        <f t="shared" ca="1" si="109"/>
        <v>13.204311816816816</v>
      </c>
      <c r="CJ42" s="223">
        <f t="shared" ca="1" si="109"/>
        <v>13.204311816816816</v>
      </c>
      <c r="CK42" s="223">
        <f t="shared" ca="1" si="109"/>
        <v>13.204311816816816</v>
      </c>
      <c r="CL42" s="223">
        <f t="shared" ca="1" si="109"/>
        <v>13.204311816816816</v>
      </c>
      <c r="CM42" s="223">
        <f t="shared" ca="1" si="109"/>
        <v>13.204311816816816</v>
      </c>
      <c r="CN42" s="223">
        <f t="shared" ca="1" si="109"/>
        <v>13.204311816816816</v>
      </c>
      <c r="CO42" s="223">
        <f t="shared" ca="1" si="109"/>
        <v>13.204311816816816</v>
      </c>
      <c r="CP42" s="223">
        <f t="shared" ca="1" si="109"/>
        <v>13.204311816816816</v>
      </c>
      <c r="CQ42" s="223">
        <f t="shared" ca="1" si="109"/>
        <v>13.204311816816816</v>
      </c>
      <c r="CR42" s="223">
        <f t="shared" ca="1" si="109"/>
        <v>13.204311816816816</v>
      </c>
      <c r="CS42" s="223">
        <f t="shared" ca="1" si="109"/>
        <v>13.204311816816816</v>
      </c>
      <c r="CT42" s="223">
        <f t="shared" ca="1" si="109"/>
        <v>13.204311816816816</v>
      </c>
      <c r="CU42" s="223">
        <f t="shared" ca="1" si="109"/>
        <v>13.204311816816816</v>
      </c>
      <c r="CV42" s="223">
        <f t="shared" ca="1" si="109"/>
        <v>13.204311816816816</v>
      </c>
      <c r="CW42" s="223">
        <f t="shared" ca="1" si="109"/>
        <v>13.204311816816816</v>
      </c>
      <c r="CX42" s="223">
        <f t="shared" ca="1" si="109"/>
        <v>13.204311816816816</v>
      </c>
      <c r="CY42" s="223">
        <f t="shared" ca="1" si="109"/>
        <v>13.204311816816816</v>
      </c>
      <c r="CZ42" s="223">
        <f t="shared" ca="1" si="109"/>
        <v>13.204311816816816</v>
      </c>
      <c r="DA42" s="223">
        <f t="shared" ca="1" si="109"/>
        <v>13.204311816816816</v>
      </c>
      <c r="DB42" s="223">
        <f t="shared" ca="1" si="109"/>
        <v>13.204311816816816</v>
      </c>
      <c r="DC42" s="223">
        <f t="shared" ca="1" si="109"/>
        <v>13.204311816816816</v>
      </c>
      <c r="DD42" s="223">
        <f t="shared" ca="1" si="109"/>
        <v>13.204311816816816</v>
      </c>
      <c r="DE42" s="223">
        <f t="shared" ca="1" si="109"/>
        <v>13.204311816816816</v>
      </c>
      <c r="DF42" s="223">
        <f t="shared" ca="1" si="109"/>
        <v>13.204311816816816</v>
      </c>
      <c r="DG42" s="223">
        <f t="shared" ca="1" si="109"/>
        <v>13.204311816816816</v>
      </c>
      <c r="DH42" s="223">
        <f t="shared" ca="1" si="109"/>
        <v>13.204311816816816</v>
      </c>
      <c r="DI42" s="223">
        <f t="shared" ca="1" si="109"/>
        <v>13.204311816816816</v>
      </c>
      <c r="DJ42" s="223">
        <f t="shared" ca="1" si="109"/>
        <v>13.204311816816816</v>
      </c>
      <c r="DK42" s="223">
        <f t="shared" ca="1" si="109"/>
        <v>13.204311816816816</v>
      </c>
      <c r="DL42" s="223">
        <f t="shared" ca="1" si="109"/>
        <v>13.204311816816816</v>
      </c>
      <c r="DM42" s="223">
        <f t="shared" ca="1" si="109"/>
        <v>13.204311816816816</v>
      </c>
      <c r="DN42" s="223">
        <f t="shared" ca="1" si="109"/>
        <v>13.204311816816816</v>
      </c>
      <c r="DO42" s="223">
        <f t="shared" ca="1" si="109"/>
        <v>13.204311816816816</v>
      </c>
      <c r="DP42" s="223">
        <f t="shared" ca="1" si="109"/>
        <v>13.204311816816816</v>
      </c>
      <c r="DQ42" s="223">
        <f t="shared" ca="1" si="109"/>
        <v>13.204311816816816</v>
      </c>
      <c r="DR42" s="223">
        <f t="shared" ca="1" si="109"/>
        <v>13.204311816816816</v>
      </c>
      <c r="DS42" s="223">
        <f t="shared" si="109"/>
        <v>0</v>
      </c>
      <c r="DT42" s="223">
        <f t="shared" si="109"/>
        <v>0</v>
      </c>
      <c r="DU42" s="223">
        <f t="shared" si="109"/>
        <v>0</v>
      </c>
      <c r="DV42" s="223">
        <f t="shared" si="109"/>
        <v>0</v>
      </c>
      <c r="DW42" s="223">
        <f t="shared" si="109"/>
        <v>0</v>
      </c>
      <c r="DX42" s="223">
        <f t="shared" si="109"/>
        <v>0</v>
      </c>
      <c r="DY42" s="223">
        <f t="shared" si="109"/>
        <v>0</v>
      </c>
      <c r="DZ42" s="223">
        <f t="shared" si="109"/>
        <v>0</v>
      </c>
      <c r="EA42" s="223">
        <f t="shared" ref="EA42:GL44" si="110">IF($A42&lt;=120,IF(OR(EA$7&lt;$A42,EA$7&gt;120),0,IFERROR($B42/(10*12-$A42+1),0)),IF(EA$7&lt;$A42,0,IFERROR($B42/(20*12-$A42+1),0)))</f>
        <v>0</v>
      </c>
      <c r="EB42" s="223">
        <f t="shared" si="110"/>
        <v>0</v>
      </c>
      <c r="EC42" s="223">
        <f t="shared" si="110"/>
        <v>0</v>
      </c>
      <c r="ED42" s="223">
        <f t="shared" si="110"/>
        <v>0</v>
      </c>
      <c r="EE42" s="223">
        <f t="shared" si="110"/>
        <v>0</v>
      </c>
      <c r="EF42" s="223">
        <f t="shared" si="110"/>
        <v>0</v>
      </c>
      <c r="EG42" s="223">
        <f t="shared" si="110"/>
        <v>0</v>
      </c>
      <c r="EH42" s="223">
        <f t="shared" si="110"/>
        <v>0</v>
      </c>
      <c r="EI42" s="223">
        <f t="shared" si="110"/>
        <v>0</v>
      </c>
      <c r="EJ42" s="223">
        <f t="shared" si="110"/>
        <v>0</v>
      </c>
      <c r="EK42" s="223">
        <f t="shared" si="110"/>
        <v>0</v>
      </c>
      <c r="EL42" s="223">
        <f t="shared" si="110"/>
        <v>0</v>
      </c>
      <c r="EM42" s="223">
        <f t="shared" si="110"/>
        <v>0</v>
      </c>
      <c r="EN42" s="223">
        <f t="shared" si="110"/>
        <v>0</v>
      </c>
      <c r="EO42" s="223">
        <f t="shared" si="110"/>
        <v>0</v>
      </c>
      <c r="EP42" s="223">
        <f t="shared" si="110"/>
        <v>0</v>
      </c>
      <c r="EQ42" s="223">
        <f t="shared" si="110"/>
        <v>0</v>
      </c>
      <c r="ER42" s="223">
        <f t="shared" si="110"/>
        <v>0</v>
      </c>
      <c r="ES42" s="223">
        <f t="shared" si="110"/>
        <v>0</v>
      </c>
      <c r="ET42" s="223">
        <f t="shared" si="110"/>
        <v>0</v>
      </c>
      <c r="EU42" s="223">
        <f t="shared" si="110"/>
        <v>0</v>
      </c>
      <c r="EV42" s="223">
        <f t="shared" si="110"/>
        <v>0</v>
      </c>
      <c r="EW42" s="223">
        <f t="shared" si="110"/>
        <v>0</v>
      </c>
      <c r="EX42" s="223">
        <f t="shared" si="110"/>
        <v>0</v>
      </c>
      <c r="EY42" s="223">
        <f t="shared" si="110"/>
        <v>0</v>
      </c>
      <c r="EZ42" s="223">
        <f t="shared" si="110"/>
        <v>0</v>
      </c>
      <c r="FA42" s="223">
        <f t="shared" si="110"/>
        <v>0</v>
      </c>
      <c r="FB42" s="223">
        <f t="shared" si="110"/>
        <v>0</v>
      </c>
      <c r="FC42" s="223">
        <f t="shared" si="110"/>
        <v>0</v>
      </c>
      <c r="FD42" s="223">
        <f t="shared" si="110"/>
        <v>0</v>
      </c>
      <c r="FE42" s="223">
        <f t="shared" si="110"/>
        <v>0</v>
      </c>
      <c r="FF42" s="223">
        <f t="shared" si="110"/>
        <v>0</v>
      </c>
      <c r="FG42" s="223">
        <f t="shared" si="110"/>
        <v>0</v>
      </c>
      <c r="FH42" s="223">
        <f t="shared" si="110"/>
        <v>0</v>
      </c>
      <c r="FI42" s="223">
        <f t="shared" si="110"/>
        <v>0</v>
      </c>
      <c r="FJ42" s="223">
        <f t="shared" si="110"/>
        <v>0</v>
      </c>
      <c r="FK42" s="223">
        <f t="shared" si="110"/>
        <v>0</v>
      </c>
      <c r="FL42" s="223">
        <f t="shared" si="110"/>
        <v>0</v>
      </c>
      <c r="FM42" s="223">
        <f t="shared" si="110"/>
        <v>0</v>
      </c>
      <c r="FN42" s="223">
        <f t="shared" si="110"/>
        <v>0</v>
      </c>
      <c r="FO42" s="223">
        <f t="shared" si="110"/>
        <v>0</v>
      </c>
      <c r="FP42" s="223">
        <f t="shared" si="110"/>
        <v>0</v>
      </c>
      <c r="FQ42" s="223">
        <f t="shared" si="110"/>
        <v>0</v>
      </c>
      <c r="FR42" s="223">
        <f t="shared" si="110"/>
        <v>0</v>
      </c>
      <c r="FS42" s="223">
        <f t="shared" si="110"/>
        <v>0</v>
      </c>
      <c r="FT42" s="223">
        <f t="shared" si="110"/>
        <v>0</v>
      </c>
      <c r="FU42" s="223">
        <f t="shared" si="110"/>
        <v>0</v>
      </c>
      <c r="FV42" s="223">
        <f t="shared" si="110"/>
        <v>0</v>
      </c>
      <c r="FW42" s="223">
        <f t="shared" si="110"/>
        <v>0</v>
      </c>
      <c r="FX42" s="223">
        <f t="shared" si="110"/>
        <v>0</v>
      </c>
      <c r="FY42" s="223">
        <f t="shared" si="110"/>
        <v>0</v>
      </c>
      <c r="FZ42" s="223">
        <f t="shared" si="110"/>
        <v>0</v>
      </c>
      <c r="GA42" s="223">
        <f t="shared" si="110"/>
        <v>0</v>
      </c>
      <c r="GB42" s="223">
        <f t="shared" si="110"/>
        <v>0</v>
      </c>
      <c r="GC42" s="223">
        <f t="shared" si="110"/>
        <v>0</v>
      </c>
      <c r="GD42" s="223">
        <f t="shared" si="110"/>
        <v>0</v>
      </c>
      <c r="GE42" s="223">
        <f t="shared" si="110"/>
        <v>0</v>
      </c>
      <c r="GF42" s="223">
        <f t="shared" si="110"/>
        <v>0</v>
      </c>
      <c r="GG42" s="223">
        <f t="shared" si="110"/>
        <v>0</v>
      </c>
      <c r="GH42" s="223">
        <f t="shared" si="110"/>
        <v>0</v>
      </c>
      <c r="GI42" s="223">
        <f t="shared" si="110"/>
        <v>0</v>
      </c>
      <c r="GJ42" s="223">
        <f t="shared" si="110"/>
        <v>0</v>
      </c>
      <c r="GK42" s="223">
        <f t="shared" si="110"/>
        <v>0</v>
      </c>
      <c r="GL42" s="223">
        <f t="shared" si="110"/>
        <v>0</v>
      </c>
      <c r="GM42" s="223">
        <f t="shared" si="104"/>
        <v>0</v>
      </c>
      <c r="GN42" s="223">
        <f t="shared" si="104"/>
        <v>0</v>
      </c>
      <c r="GO42" s="223">
        <f t="shared" si="104"/>
        <v>0</v>
      </c>
      <c r="GP42" s="223">
        <f t="shared" si="104"/>
        <v>0</v>
      </c>
      <c r="GQ42" s="223">
        <f t="shared" si="104"/>
        <v>0</v>
      </c>
      <c r="GR42" s="223">
        <f t="shared" si="104"/>
        <v>0</v>
      </c>
      <c r="GS42" s="223">
        <f t="shared" si="104"/>
        <v>0</v>
      </c>
      <c r="GT42" s="223">
        <f t="shared" si="104"/>
        <v>0</v>
      </c>
      <c r="GU42" s="223">
        <f t="shared" si="104"/>
        <v>0</v>
      </c>
      <c r="GV42" s="223">
        <f t="shared" si="104"/>
        <v>0</v>
      </c>
      <c r="GW42" s="223">
        <f t="shared" si="104"/>
        <v>0</v>
      </c>
      <c r="GX42" s="223">
        <f t="shared" si="104"/>
        <v>0</v>
      </c>
      <c r="GY42" s="223">
        <f t="shared" si="104"/>
        <v>0</v>
      </c>
      <c r="GZ42" s="223">
        <f t="shared" si="104"/>
        <v>0</v>
      </c>
      <c r="HA42" s="223">
        <f t="shared" si="104"/>
        <v>0</v>
      </c>
      <c r="HB42" s="223">
        <f t="shared" si="104"/>
        <v>0</v>
      </c>
      <c r="HC42" s="223">
        <f t="shared" si="104"/>
        <v>0</v>
      </c>
      <c r="HD42" s="223">
        <f t="shared" si="104"/>
        <v>0</v>
      </c>
      <c r="HE42" s="223">
        <f t="shared" si="104"/>
        <v>0</v>
      </c>
      <c r="HF42" s="223">
        <f t="shared" si="104"/>
        <v>0</v>
      </c>
      <c r="HG42" s="223">
        <f t="shared" si="104"/>
        <v>0</v>
      </c>
      <c r="HH42" s="223">
        <f t="shared" si="104"/>
        <v>0</v>
      </c>
      <c r="HI42" s="223">
        <f t="shared" si="104"/>
        <v>0</v>
      </c>
      <c r="HJ42" s="223">
        <f t="shared" si="104"/>
        <v>0</v>
      </c>
      <c r="HK42" s="223">
        <f t="shared" si="104"/>
        <v>0</v>
      </c>
      <c r="HL42" s="223">
        <f t="shared" si="104"/>
        <v>0</v>
      </c>
      <c r="HM42" s="223">
        <f t="shared" si="104"/>
        <v>0</v>
      </c>
      <c r="HN42" s="223">
        <f t="shared" si="104"/>
        <v>0</v>
      </c>
      <c r="HO42" s="223">
        <f t="shared" si="104"/>
        <v>0</v>
      </c>
      <c r="HP42" s="223">
        <f t="shared" si="104"/>
        <v>0</v>
      </c>
      <c r="HQ42" s="223">
        <f t="shared" si="104"/>
        <v>0</v>
      </c>
      <c r="HR42" s="223">
        <f t="shared" si="104"/>
        <v>0</v>
      </c>
      <c r="HS42" s="223">
        <f t="shared" si="104"/>
        <v>0</v>
      </c>
      <c r="HT42" s="223">
        <f t="shared" si="104"/>
        <v>0</v>
      </c>
      <c r="HU42" s="223">
        <f t="shared" si="104"/>
        <v>0</v>
      </c>
      <c r="HV42" s="223">
        <f t="shared" si="104"/>
        <v>0</v>
      </c>
      <c r="HW42" s="223">
        <f t="shared" si="104"/>
        <v>0</v>
      </c>
      <c r="HX42" s="223">
        <f t="shared" si="104"/>
        <v>0</v>
      </c>
      <c r="HY42" s="223">
        <f t="shared" si="104"/>
        <v>0</v>
      </c>
      <c r="HZ42" s="223">
        <f t="shared" si="104"/>
        <v>0</v>
      </c>
      <c r="IA42" s="223">
        <f t="shared" si="104"/>
        <v>0</v>
      </c>
      <c r="IB42" s="223">
        <f t="shared" si="104"/>
        <v>0</v>
      </c>
      <c r="IC42" s="223">
        <f t="shared" si="104"/>
        <v>0</v>
      </c>
      <c r="ID42" s="223">
        <f t="shared" si="104"/>
        <v>0</v>
      </c>
      <c r="IE42" s="223">
        <f t="shared" si="104"/>
        <v>0</v>
      </c>
      <c r="IF42" s="223">
        <f t="shared" si="104"/>
        <v>0</v>
      </c>
      <c r="IG42" s="223">
        <f t="shared" si="104"/>
        <v>0</v>
      </c>
      <c r="IH42" s="223">
        <f t="shared" si="104"/>
        <v>0</v>
      </c>
    </row>
    <row r="43" spans="1:242" s="225" customFormat="1" x14ac:dyDescent="0.3">
      <c r="A43" s="222">
        <f t="shared" si="99"/>
        <v>11</v>
      </c>
      <c r="B43" s="223" cm="1">
        <f t="array" aca="1" ref="B43" ca="1">INDIRECT("'Cronograma de Desembolso'!"&amp;ADDRESS(9,A43+2))</f>
        <v>274.98750000000001</v>
      </c>
      <c r="C43" s="224">
        <f t="shared" si="108"/>
        <v>0</v>
      </c>
      <c r="D43" s="223">
        <f t="shared" si="108"/>
        <v>0</v>
      </c>
      <c r="E43" s="223">
        <f t="shared" si="108"/>
        <v>0</v>
      </c>
      <c r="F43" s="223">
        <f t="shared" si="108"/>
        <v>0</v>
      </c>
      <c r="G43" s="223">
        <f t="shared" si="108"/>
        <v>0</v>
      </c>
      <c r="H43" s="223">
        <f t="shared" si="108"/>
        <v>0</v>
      </c>
      <c r="I43" s="223">
        <f t="shared" si="108"/>
        <v>0</v>
      </c>
      <c r="J43" s="223">
        <f t="shared" si="108"/>
        <v>0</v>
      </c>
      <c r="K43" s="223">
        <f t="shared" si="108"/>
        <v>0</v>
      </c>
      <c r="L43" s="223">
        <f t="shared" si="108"/>
        <v>0</v>
      </c>
      <c r="M43" s="223">
        <f t="shared" ca="1" si="108"/>
        <v>2.4998863636363637</v>
      </c>
      <c r="N43" s="223">
        <f t="shared" ca="1" si="108"/>
        <v>2.4998863636363637</v>
      </c>
      <c r="O43" s="223">
        <f t="shared" ca="1" si="108"/>
        <v>2.4998863636363637</v>
      </c>
      <c r="P43" s="223">
        <f t="shared" ca="1" si="108"/>
        <v>2.4998863636363637</v>
      </c>
      <c r="Q43" s="223">
        <f t="shared" ca="1" si="108"/>
        <v>2.4998863636363637</v>
      </c>
      <c r="R43" s="223">
        <f t="shared" ca="1" si="108"/>
        <v>2.4998863636363637</v>
      </c>
      <c r="S43" s="223">
        <f t="shared" ca="1" si="108"/>
        <v>2.4998863636363637</v>
      </c>
      <c r="T43" s="223">
        <f t="shared" ca="1" si="108"/>
        <v>2.4998863636363637</v>
      </c>
      <c r="U43" s="223">
        <f t="shared" ca="1" si="108"/>
        <v>2.4998863636363637</v>
      </c>
      <c r="V43" s="223">
        <f t="shared" ca="1" si="108"/>
        <v>2.4998863636363637</v>
      </c>
      <c r="W43" s="223">
        <f t="shared" ca="1" si="108"/>
        <v>2.4998863636363637</v>
      </c>
      <c r="X43" s="223">
        <f t="shared" ca="1" si="108"/>
        <v>2.4998863636363637</v>
      </c>
      <c r="Y43" s="223">
        <f t="shared" ca="1" si="108"/>
        <v>2.4998863636363637</v>
      </c>
      <c r="Z43" s="223">
        <f t="shared" ca="1" si="108"/>
        <v>2.4998863636363637</v>
      </c>
      <c r="AA43" s="223">
        <f t="shared" ca="1" si="108"/>
        <v>2.4998863636363637</v>
      </c>
      <c r="AB43" s="223">
        <f t="shared" ca="1" si="108"/>
        <v>2.4998863636363637</v>
      </c>
      <c r="AC43" s="223">
        <f t="shared" ca="1" si="108"/>
        <v>2.4998863636363637</v>
      </c>
      <c r="AD43" s="223">
        <f t="shared" ca="1" si="108"/>
        <v>2.4998863636363637</v>
      </c>
      <c r="AE43" s="223">
        <f t="shared" ca="1" si="108"/>
        <v>2.4998863636363637</v>
      </c>
      <c r="AF43" s="223">
        <f t="shared" ca="1" si="108"/>
        <v>2.4998863636363637</v>
      </c>
      <c r="AG43" s="223">
        <f t="shared" ca="1" si="108"/>
        <v>2.4998863636363637</v>
      </c>
      <c r="AH43" s="223">
        <f t="shared" ca="1" si="108"/>
        <v>2.4998863636363637</v>
      </c>
      <c r="AI43" s="223">
        <f t="shared" ca="1" si="108"/>
        <v>2.4998863636363637</v>
      </c>
      <c r="AJ43" s="223">
        <f t="shared" ca="1" si="108"/>
        <v>2.4998863636363637</v>
      </c>
      <c r="AK43" s="223">
        <f t="shared" ca="1" si="108"/>
        <v>2.4998863636363637</v>
      </c>
      <c r="AL43" s="223">
        <f t="shared" ca="1" si="108"/>
        <v>2.4998863636363637</v>
      </c>
      <c r="AM43" s="223">
        <f t="shared" ca="1" si="108"/>
        <v>2.4998863636363637</v>
      </c>
      <c r="AN43" s="223">
        <f t="shared" ca="1" si="108"/>
        <v>2.4998863636363637</v>
      </c>
      <c r="AO43" s="223">
        <f t="shared" ca="1" si="108"/>
        <v>2.4998863636363637</v>
      </c>
      <c r="AP43" s="223">
        <f t="shared" ca="1" si="108"/>
        <v>2.4998863636363637</v>
      </c>
      <c r="AQ43" s="223">
        <f t="shared" ca="1" si="108"/>
        <v>2.4998863636363637</v>
      </c>
      <c r="AR43" s="223">
        <f t="shared" ca="1" si="108"/>
        <v>2.4998863636363637</v>
      </c>
      <c r="AS43" s="223">
        <f t="shared" ca="1" si="108"/>
        <v>2.4998863636363637</v>
      </c>
      <c r="AT43" s="223">
        <f t="shared" ca="1" si="108"/>
        <v>2.4998863636363637</v>
      </c>
      <c r="AU43" s="223">
        <f t="shared" ca="1" si="108"/>
        <v>2.4998863636363637</v>
      </c>
      <c r="AV43" s="223">
        <f t="shared" ca="1" si="108"/>
        <v>2.4998863636363637</v>
      </c>
      <c r="AW43" s="223">
        <f t="shared" ca="1" si="108"/>
        <v>2.4998863636363637</v>
      </c>
      <c r="AX43" s="223">
        <f t="shared" ca="1" si="108"/>
        <v>2.4998863636363637</v>
      </c>
      <c r="AY43" s="223">
        <f t="shared" ca="1" si="108"/>
        <v>2.4998863636363637</v>
      </c>
      <c r="AZ43" s="223">
        <f t="shared" ca="1" si="108"/>
        <v>2.4998863636363637</v>
      </c>
      <c r="BA43" s="223">
        <f t="shared" ca="1" si="108"/>
        <v>2.4998863636363637</v>
      </c>
      <c r="BB43" s="223">
        <f t="shared" ca="1" si="108"/>
        <v>2.4998863636363637</v>
      </c>
      <c r="BC43" s="223">
        <f t="shared" ca="1" si="108"/>
        <v>2.4998863636363637</v>
      </c>
      <c r="BD43" s="223">
        <f t="shared" ca="1" si="108"/>
        <v>2.4998863636363637</v>
      </c>
      <c r="BE43" s="223">
        <f t="shared" ca="1" si="108"/>
        <v>2.4998863636363637</v>
      </c>
      <c r="BF43" s="223">
        <f t="shared" ca="1" si="108"/>
        <v>2.4998863636363637</v>
      </c>
      <c r="BG43" s="223">
        <f t="shared" ca="1" si="108"/>
        <v>2.4998863636363637</v>
      </c>
      <c r="BH43" s="223">
        <f t="shared" ca="1" si="108"/>
        <v>2.4998863636363637</v>
      </c>
      <c r="BI43" s="223">
        <f t="shared" ca="1" si="108"/>
        <v>2.4998863636363637</v>
      </c>
      <c r="BJ43" s="223">
        <f t="shared" ca="1" si="108"/>
        <v>2.4998863636363637</v>
      </c>
      <c r="BK43" s="223">
        <f t="shared" ca="1" si="108"/>
        <v>2.4998863636363637</v>
      </c>
      <c r="BL43" s="223">
        <f t="shared" ca="1" si="108"/>
        <v>2.4998863636363637</v>
      </c>
      <c r="BM43" s="223">
        <f t="shared" ca="1" si="108"/>
        <v>2.4998863636363637</v>
      </c>
      <c r="BN43" s="223">
        <f t="shared" ca="1" si="108"/>
        <v>2.4998863636363637</v>
      </c>
      <c r="BO43" s="223">
        <f t="shared" ca="1" si="109"/>
        <v>2.4998863636363637</v>
      </c>
      <c r="BP43" s="223">
        <f t="shared" ca="1" si="109"/>
        <v>2.4998863636363637</v>
      </c>
      <c r="BQ43" s="223">
        <f t="shared" ca="1" si="109"/>
        <v>2.4998863636363637</v>
      </c>
      <c r="BR43" s="223">
        <f t="shared" ca="1" si="109"/>
        <v>2.4998863636363637</v>
      </c>
      <c r="BS43" s="223">
        <f t="shared" ca="1" si="109"/>
        <v>2.4998863636363637</v>
      </c>
      <c r="BT43" s="223">
        <f t="shared" ca="1" si="109"/>
        <v>2.4998863636363637</v>
      </c>
      <c r="BU43" s="223">
        <f t="shared" ca="1" si="109"/>
        <v>2.4998863636363637</v>
      </c>
      <c r="BV43" s="223">
        <f t="shared" ca="1" si="109"/>
        <v>2.4998863636363637</v>
      </c>
      <c r="BW43" s="223">
        <f t="shared" ca="1" si="109"/>
        <v>2.4998863636363637</v>
      </c>
      <c r="BX43" s="223">
        <f t="shared" ca="1" si="109"/>
        <v>2.4998863636363637</v>
      </c>
      <c r="BY43" s="223">
        <f t="shared" ca="1" si="109"/>
        <v>2.4998863636363637</v>
      </c>
      <c r="BZ43" s="223">
        <f t="shared" ca="1" si="109"/>
        <v>2.4998863636363637</v>
      </c>
      <c r="CA43" s="223">
        <f t="shared" ca="1" si="109"/>
        <v>2.4998863636363637</v>
      </c>
      <c r="CB43" s="223">
        <f t="shared" ca="1" si="109"/>
        <v>2.4998863636363637</v>
      </c>
      <c r="CC43" s="223">
        <f t="shared" ca="1" si="109"/>
        <v>2.4998863636363637</v>
      </c>
      <c r="CD43" s="223">
        <f t="shared" ca="1" si="109"/>
        <v>2.4998863636363637</v>
      </c>
      <c r="CE43" s="223">
        <f t="shared" ca="1" si="109"/>
        <v>2.4998863636363637</v>
      </c>
      <c r="CF43" s="223">
        <f t="shared" ca="1" si="109"/>
        <v>2.4998863636363637</v>
      </c>
      <c r="CG43" s="223">
        <f t="shared" ca="1" si="109"/>
        <v>2.4998863636363637</v>
      </c>
      <c r="CH43" s="223">
        <f t="shared" ca="1" si="109"/>
        <v>2.4998863636363637</v>
      </c>
      <c r="CI43" s="223">
        <f t="shared" ca="1" si="109"/>
        <v>2.4998863636363637</v>
      </c>
      <c r="CJ43" s="223">
        <f t="shared" ca="1" si="109"/>
        <v>2.4998863636363637</v>
      </c>
      <c r="CK43" s="223">
        <f t="shared" ca="1" si="109"/>
        <v>2.4998863636363637</v>
      </c>
      <c r="CL43" s="223">
        <f t="shared" ca="1" si="109"/>
        <v>2.4998863636363637</v>
      </c>
      <c r="CM43" s="223">
        <f t="shared" ca="1" si="109"/>
        <v>2.4998863636363637</v>
      </c>
      <c r="CN43" s="223">
        <f t="shared" ca="1" si="109"/>
        <v>2.4998863636363637</v>
      </c>
      <c r="CO43" s="223">
        <f t="shared" ca="1" si="109"/>
        <v>2.4998863636363637</v>
      </c>
      <c r="CP43" s="223">
        <f t="shared" ca="1" si="109"/>
        <v>2.4998863636363637</v>
      </c>
      <c r="CQ43" s="223">
        <f t="shared" ca="1" si="109"/>
        <v>2.4998863636363637</v>
      </c>
      <c r="CR43" s="223">
        <f t="shared" ca="1" si="109"/>
        <v>2.4998863636363637</v>
      </c>
      <c r="CS43" s="223">
        <f t="shared" ca="1" si="109"/>
        <v>2.4998863636363637</v>
      </c>
      <c r="CT43" s="223">
        <f t="shared" ca="1" si="109"/>
        <v>2.4998863636363637</v>
      </c>
      <c r="CU43" s="223">
        <f t="shared" ca="1" si="109"/>
        <v>2.4998863636363637</v>
      </c>
      <c r="CV43" s="223">
        <f t="shared" ca="1" si="109"/>
        <v>2.4998863636363637</v>
      </c>
      <c r="CW43" s="223">
        <f t="shared" ca="1" si="109"/>
        <v>2.4998863636363637</v>
      </c>
      <c r="CX43" s="223">
        <f t="shared" ca="1" si="109"/>
        <v>2.4998863636363637</v>
      </c>
      <c r="CY43" s="223">
        <f t="shared" ca="1" si="109"/>
        <v>2.4998863636363637</v>
      </c>
      <c r="CZ43" s="223">
        <f t="shared" ca="1" si="109"/>
        <v>2.4998863636363637</v>
      </c>
      <c r="DA43" s="223">
        <f t="shared" ca="1" si="109"/>
        <v>2.4998863636363637</v>
      </c>
      <c r="DB43" s="223">
        <f t="shared" ca="1" si="109"/>
        <v>2.4998863636363637</v>
      </c>
      <c r="DC43" s="223">
        <f t="shared" ca="1" si="109"/>
        <v>2.4998863636363637</v>
      </c>
      <c r="DD43" s="223">
        <f t="shared" ca="1" si="109"/>
        <v>2.4998863636363637</v>
      </c>
      <c r="DE43" s="223">
        <f t="shared" ca="1" si="109"/>
        <v>2.4998863636363637</v>
      </c>
      <c r="DF43" s="223">
        <f t="shared" ca="1" si="109"/>
        <v>2.4998863636363637</v>
      </c>
      <c r="DG43" s="223">
        <f t="shared" ca="1" si="109"/>
        <v>2.4998863636363637</v>
      </c>
      <c r="DH43" s="223">
        <f t="shared" ca="1" si="109"/>
        <v>2.4998863636363637</v>
      </c>
      <c r="DI43" s="223">
        <f t="shared" ca="1" si="109"/>
        <v>2.4998863636363637</v>
      </c>
      <c r="DJ43" s="223">
        <f t="shared" ca="1" si="109"/>
        <v>2.4998863636363637</v>
      </c>
      <c r="DK43" s="223">
        <f t="shared" ca="1" si="109"/>
        <v>2.4998863636363637</v>
      </c>
      <c r="DL43" s="223">
        <f t="shared" ca="1" si="109"/>
        <v>2.4998863636363637</v>
      </c>
      <c r="DM43" s="223">
        <f t="shared" ca="1" si="109"/>
        <v>2.4998863636363637</v>
      </c>
      <c r="DN43" s="223">
        <f t="shared" ca="1" si="109"/>
        <v>2.4998863636363637</v>
      </c>
      <c r="DO43" s="223">
        <f t="shared" ca="1" si="109"/>
        <v>2.4998863636363637</v>
      </c>
      <c r="DP43" s="223">
        <f t="shared" ca="1" si="109"/>
        <v>2.4998863636363637</v>
      </c>
      <c r="DQ43" s="223">
        <f t="shared" ca="1" si="109"/>
        <v>2.4998863636363637</v>
      </c>
      <c r="DR43" s="223">
        <f t="shared" ca="1" si="109"/>
        <v>2.4998863636363637</v>
      </c>
      <c r="DS43" s="223">
        <f t="shared" si="109"/>
        <v>0</v>
      </c>
      <c r="DT43" s="223">
        <f t="shared" si="109"/>
        <v>0</v>
      </c>
      <c r="DU43" s="223">
        <f t="shared" si="109"/>
        <v>0</v>
      </c>
      <c r="DV43" s="223">
        <f t="shared" si="109"/>
        <v>0</v>
      </c>
      <c r="DW43" s="223">
        <f t="shared" si="109"/>
        <v>0</v>
      </c>
      <c r="DX43" s="223">
        <f t="shared" si="109"/>
        <v>0</v>
      </c>
      <c r="DY43" s="223">
        <f t="shared" si="109"/>
        <v>0</v>
      </c>
      <c r="DZ43" s="223">
        <f t="shared" si="109"/>
        <v>0</v>
      </c>
      <c r="EA43" s="223">
        <f t="shared" si="110"/>
        <v>0</v>
      </c>
      <c r="EB43" s="223">
        <f t="shared" si="110"/>
        <v>0</v>
      </c>
      <c r="EC43" s="223">
        <f t="shared" si="110"/>
        <v>0</v>
      </c>
      <c r="ED43" s="223">
        <f t="shared" si="110"/>
        <v>0</v>
      </c>
      <c r="EE43" s="223">
        <f t="shared" si="110"/>
        <v>0</v>
      </c>
      <c r="EF43" s="223">
        <f t="shared" si="110"/>
        <v>0</v>
      </c>
      <c r="EG43" s="223">
        <f t="shared" si="110"/>
        <v>0</v>
      </c>
      <c r="EH43" s="223">
        <f t="shared" si="110"/>
        <v>0</v>
      </c>
      <c r="EI43" s="223">
        <f t="shared" si="110"/>
        <v>0</v>
      </c>
      <c r="EJ43" s="223">
        <f t="shared" si="110"/>
        <v>0</v>
      </c>
      <c r="EK43" s="223">
        <f t="shared" si="110"/>
        <v>0</v>
      </c>
      <c r="EL43" s="223">
        <f t="shared" si="110"/>
        <v>0</v>
      </c>
      <c r="EM43" s="223">
        <f t="shared" si="110"/>
        <v>0</v>
      </c>
      <c r="EN43" s="223">
        <f t="shared" si="110"/>
        <v>0</v>
      </c>
      <c r="EO43" s="223">
        <f t="shared" si="110"/>
        <v>0</v>
      </c>
      <c r="EP43" s="223">
        <f t="shared" si="110"/>
        <v>0</v>
      </c>
      <c r="EQ43" s="223">
        <f t="shared" si="110"/>
        <v>0</v>
      </c>
      <c r="ER43" s="223">
        <f t="shared" si="110"/>
        <v>0</v>
      </c>
      <c r="ES43" s="223">
        <f t="shared" si="110"/>
        <v>0</v>
      </c>
      <c r="ET43" s="223">
        <f t="shared" si="110"/>
        <v>0</v>
      </c>
      <c r="EU43" s="223">
        <f t="shared" si="110"/>
        <v>0</v>
      </c>
      <c r="EV43" s="223">
        <f t="shared" si="110"/>
        <v>0</v>
      </c>
      <c r="EW43" s="223">
        <f t="shared" si="110"/>
        <v>0</v>
      </c>
      <c r="EX43" s="223">
        <f t="shared" si="110"/>
        <v>0</v>
      </c>
      <c r="EY43" s="223">
        <f t="shared" si="110"/>
        <v>0</v>
      </c>
      <c r="EZ43" s="223">
        <f t="shared" si="110"/>
        <v>0</v>
      </c>
      <c r="FA43" s="223">
        <f t="shared" si="110"/>
        <v>0</v>
      </c>
      <c r="FB43" s="223">
        <f t="shared" si="110"/>
        <v>0</v>
      </c>
      <c r="FC43" s="223">
        <f t="shared" si="110"/>
        <v>0</v>
      </c>
      <c r="FD43" s="223">
        <f t="shared" si="110"/>
        <v>0</v>
      </c>
      <c r="FE43" s="223">
        <f t="shared" si="110"/>
        <v>0</v>
      </c>
      <c r="FF43" s="223">
        <f t="shared" si="110"/>
        <v>0</v>
      </c>
      <c r="FG43" s="223">
        <f t="shared" si="110"/>
        <v>0</v>
      </c>
      <c r="FH43" s="223">
        <f t="shared" si="110"/>
        <v>0</v>
      </c>
      <c r="FI43" s="223">
        <f t="shared" si="110"/>
        <v>0</v>
      </c>
      <c r="FJ43" s="223">
        <f t="shared" si="110"/>
        <v>0</v>
      </c>
      <c r="FK43" s="223">
        <f t="shared" si="110"/>
        <v>0</v>
      </c>
      <c r="FL43" s="223">
        <f t="shared" si="110"/>
        <v>0</v>
      </c>
      <c r="FM43" s="223">
        <f t="shared" si="110"/>
        <v>0</v>
      </c>
      <c r="FN43" s="223">
        <f t="shared" si="110"/>
        <v>0</v>
      </c>
      <c r="FO43" s="223">
        <f t="shared" si="110"/>
        <v>0</v>
      </c>
      <c r="FP43" s="223">
        <f t="shared" si="110"/>
        <v>0</v>
      </c>
      <c r="FQ43" s="223">
        <f t="shared" si="110"/>
        <v>0</v>
      </c>
      <c r="FR43" s="223">
        <f t="shared" si="110"/>
        <v>0</v>
      </c>
      <c r="FS43" s="223">
        <f t="shared" si="110"/>
        <v>0</v>
      </c>
      <c r="FT43" s="223">
        <f t="shared" si="110"/>
        <v>0</v>
      </c>
      <c r="FU43" s="223">
        <f t="shared" si="110"/>
        <v>0</v>
      </c>
      <c r="FV43" s="223">
        <f t="shared" si="110"/>
        <v>0</v>
      </c>
      <c r="FW43" s="223">
        <f t="shared" si="110"/>
        <v>0</v>
      </c>
      <c r="FX43" s="223">
        <f t="shared" si="110"/>
        <v>0</v>
      </c>
      <c r="FY43" s="223">
        <f t="shared" si="110"/>
        <v>0</v>
      </c>
      <c r="FZ43" s="223">
        <f t="shared" si="110"/>
        <v>0</v>
      </c>
      <c r="GA43" s="223">
        <f t="shared" si="110"/>
        <v>0</v>
      </c>
      <c r="GB43" s="223">
        <f t="shared" si="110"/>
        <v>0</v>
      </c>
      <c r="GC43" s="223">
        <f t="shared" si="110"/>
        <v>0</v>
      </c>
      <c r="GD43" s="223">
        <f t="shared" si="110"/>
        <v>0</v>
      </c>
      <c r="GE43" s="223">
        <f t="shared" si="110"/>
        <v>0</v>
      </c>
      <c r="GF43" s="223">
        <f t="shared" si="110"/>
        <v>0</v>
      </c>
      <c r="GG43" s="223">
        <f t="shared" si="110"/>
        <v>0</v>
      </c>
      <c r="GH43" s="223">
        <f t="shared" si="110"/>
        <v>0</v>
      </c>
      <c r="GI43" s="223">
        <f t="shared" si="110"/>
        <v>0</v>
      </c>
      <c r="GJ43" s="223">
        <f t="shared" si="110"/>
        <v>0</v>
      </c>
      <c r="GK43" s="223">
        <f t="shared" si="110"/>
        <v>0</v>
      </c>
      <c r="GL43" s="223">
        <f t="shared" si="110"/>
        <v>0</v>
      </c>
      <c r="GM43" s="223">
        <f t="shared" si="104"/>
        <v>0</v>
      </c>
      <c r="GN43" s="223">
        <f t="shared" si="104"/>
        <v>0</v>
      </c>
      <c r="GO43" s="223">
        <f t="shared" si="104"/>
        <v>0</v>
      </c>
      <c r="GP43" s="223">
        <f t="shared" si="104"/>
        <v>0</v>
      </c>
      <c r="GQ43" s="223">
        <f t="shared" si="104"/>
        <v>0</v>
      </c>
      <c r="GR43" s="223">
        <f t="shared" si="104"/>
        <v>0</v>
      </c>
      <c r="GS43" s="223">
        <f t="shared" si="104"/>
        <v>0</v>
      </c>
      <c r="GT43" s="223">
        <f t="shared" si="104"/>
        <v>0</v>
      </c>
      <c r="GU43" s="223">
        <f t="shared" si="104"/>
        <v>0</v>
      </c>
      <c r="GV43" s="223">
        <f t="shared" si="104"/>
        <v>0</v>
      </c>
      <c r="GW43" s="223">
        <f t="shared" si="104"/>
        <v>0</v>
      </c>
      <c r="GX43" s="223">
        <f t="shared" si="104"/>
        <v>0</v>
      </c>
      <c r="GY43" s="223">
        <f t="shared" si="104"/>
        <v>0</v>
      </c>
      <c r="GZ43" s="223">
        <f t="shared" si="104"/>
        <v>0</v>
      </c>
      <c r="HA43" s="223">
        <f t="shared" si="104"/>
        <v>0</v>
      </c>
      <c r="HB43" s="223">
        <f t="shared" si="104"/>
        <v>0</v>
      </c>
      <c r="HC43" s="223">
        <f t="shared" si="104"/>
        <v>0</v>
      </c>
      <c r="HD43" s="223">
        <f t="shared" si="104"/>
        <v>0</v>
      </c>
      <c r="HE43" s="223">
        <f t="shared" si="104"/>
        <v>0</v>
      </c>
      <c r="HF43" s="223">
        <f t="shared" si="104"/>
        <v>0</v>
      </c>
      <c r="HG43" s="223">
        <f t="shared" si="104"/>
        <v>0</v>
      </c>
      <c r="HH43" s="223">
        <f t="shared" si="104"/>
        <v>0</v>
      </c>
      <c r="HI43" s="223">
        <f t="shared" si="104"/>
        <v>0</v>
      </c>
      <c r="HJ43" s="223">
        <f t="shared" si="104"/>
        <v>0</v>
      </c>
      <c r="HK43" s="223">
        <f t="shared" si="104"/>
        <v>0</v>
      </c>
      <c r="HL43" s="223">
        <f t="shared" si="104"/>
        <v>0</v>
      </c>
      <c r="HM43" s="223">
        <f t="shared" si="104"/>
        <v>0</v>
      </c>
      <c r="HN43" s="223">
        <f t="shared" si="104"/>
        <v>0</v>
      </c>
      <c r="HO43" s="223">
        <f t="shared" si="104"/>
        <v>0</v>
      </c>
      <c r="HP43" s="223">
        <f t="shared" si="104"/>
        <v>0</v>
      </c>
      <c r="HQ43" s="223">
        <f t="shared" si="104"/>
        <v>0</v>
      </c>
      <c r="HR43" s="223">
        <f t="shared" si="104"/>
        <v>0</v>
      </c>
      <c r="HS43" s="223">
        <f t="shared" si="104"/>
        <v>0</v>
      </c>
      <c r="HT43" s="223">
        <f t="shared" si="104"/>
        <v>0</v>
      </c>
      <c r="HU43" s="223">
        <f t="shared" si="104"/>
        <v>0</v>
      </c>
      <c r="HV43" s="223">
        <f t="shared" si="104"/>
        <v>0</v>
      </c>
      <c r="HW43" s="223">
        <f t="shared" si="104"/>
        <v>0</v>
      </c>
      <c r="HX43" s="223">
        <f t="shared" si="104"/>
        <v>0</v>
      </c>
      <c r="HY43" s="223">
        <f t="shared" si="104"/>
        <v>0</v>
      </c>
      <c r="HZ43" s="223">
        <f t="shared" si="104"/>
        <v>0</v>
      </c>
      <c r="IA43" s="223">
        <f t="shared" si="104"/>
        <v>0</v>
      </c>
      <c r="IB43" s="223">
        <f t="shared" si="104"/>
        <v>0</v>
      </c>
      <c r="IC43" s="223">
        <f t="shared" si="104"/>
        <v>0</v>
      </c>
      <c r="ID43" s="223">
        <f t="shared" si="104"/>
        <v>0</v>
      </c>
      <c r="IE43" s="223">
        <f t="shared" si="104"/>
        <v>0</v>
      </c>
      <c r="IF43" s="223">
        <f t="shared" si="104"/>
        <v>0</v>
      </c>
      <c r="IG43" s="223">
        <f t="shared" si="104"/>
        <v>0</v>
      </c>
      <c r="IH43" s="223">
        <f t="shared" si="104"/>
        <v>0</v>
      </c>
    </row>
    <row r="44" spans="1:242" s="225" customFormat="1" x14ac:dyDescent="0.3">
      <c r="A44" s="222">
        <f t="shared" si="99"/>
        <v>12</v>
      </c>
      <c r="B44" s="223" cm="1">
        <f t="array" aca="1" ref="B44" ca="1">INDIRECT("'Cronograma de Desembolso'!"&amp;ADDRESS(9,A44+2))</f>
        <v>374.98750000000001</v>
      </c>
      <c r="C44" s="224">
        <f t="shared" si="108"/>
        <v>0</v>
      </c>
      <c r="D44" s="223">
        <f t="shared" si="108"/>
        <v>0</v>
      </c>
      <c r="E44" s="223">
        <f t="shared" si="108"/>
        <v>0</v>
      </c>
      <c r="F44" s="223">
        <f t="shared" si="108"/>
        <v>0</v>
      </c>
      <c r="G44" s="223">
        <f t="shared" si="108"/>
        <v>0</v>
      </c>
      <c r="H44" s="223">
        <f t="shared" si="108"/>
        <v>0</v>
      </c>
      <c r="I44" s="223">
        <f t="shared" si="108"/>
        <v>0</v>
      </c>
      <c r="J44" s="223">
        <f t="shared" si="108"/>
        <v>0</v>
      </c>
      <c r="K44" s="223">
        <f t="shared" si="108"/>
        <v>0</v>
      </c>
      <c r="L44" s="223">
        <f t="shared" si="108"/>
        <v>0</v>
      </c>
      <c r="M44" s="223">
        <f t="shared" si="108"/>
        <v>0</v>
      </c>
      <c r="N44" s="223">
        <f t="shared" ca="1" si="108"/>
        <v>3.4402522935779816</v>
      </c>
      <c r="O44" s="223">
        <f t="shared" ca="1" si="108"/>
        <v>3.4402522935779816</v>
      </c>
      <c r="P44" s="223">
        <f t="shared" ca="1" si="108"/>
        <v>3.4402522935779816</v>
      </c>
      <c r="Q44" s="223">
        <f t="shared" ca="1" si="108"/>
        <v>3.4402522935779816</v>
      </c>
      <c r="R44" s="223">
        <f t="shared" ca="1" si="108"/>
        <v>3.4402522935779816</v>
      </c>
      <c r="S44" s="223">
        <f t="shared" ca="1" si="108"/>
        <v>3.4402522935779816</v>
      </c>
      <c r="T44" s="223">
        <f t="shared" ca="1" si="108"/>
        <v>3.4402522935779816</v>
      </c>
      <c r="U44" s="223">
        <f t="shared" ca="1" si="108"/>
        <v>3.4402522935779816</v>
      </c>
      <c r="V44" s="223">
        <f t="shared" ca="1" si="108"/>
        <v>3.4402522935779816</v>
      </c>
      <c r="W44" s="223">
        <f t="shared" ca="1" si="108"/>
        <v>3.4402522935779816</v>
      </c>
      <c r="X44" s="223">
        <f t="shared" ca="1" si="108"/>
        <v>3.4402522935779816</v>
      </c>
      <c r="Y44" s="223">
        <f t="shared" ca="1" si="108"/>
        <v>3.4402522935779816</v>
      </c>
      <c r="Z44" s="223">
        <f t="shared" ca="1" si="108"/>
        <v>3.4402522935779816</v>
      </c>
      <c r="AA44" s="223">
        <f t="shared" ca="1" si="108"/>
        <v>3.4402522935779816</v>
      </c>
      <c r="AB44" s="223">
        <f t="shared" ca="1" si="108"/>
        <v>3.4402522935779816</v>
      </c>
      <c r="AC44" s="223">
        <f t="shared" ca="1" si="108"/>
        <v>3.4402522935779816</v>
      </c>
      <c r="AD44" s="223">
        <f t="shared" ca="1" si="108"/>
        <v>3.4402522935779816</v>
      </c>
      <c r="AE44" s="223">
        <f t="shared" ca="1" si="108"/>
        <v>3.4402522935779816</v>
      </c>
      <c r="AF44" s="223">
        <f t="shared" ca="1" si="108"/>
        <v>3.4402522935779816</v>
      </c>
      <c r="AG44" s="223">
        <f t="shared" ca="1" si="108"/>
        <v>3.4402522935779816</v>
      </c>
      <c r="AH44" s="223">
        <f t="shared" ca="1" si="108"/>
        <v>3.4402522935779816</v>
      </c>
      <c r="AI44" s="223">
        <f t="shared" ca="1" si="108"/>
        <v>3.4402522935779816</v>
      </c>
      <c r="AJ44" s="223">
        <f t="shared" ca="1" si="108"/>
        <v>3.4402522935779816</v>
      </c>
      <c r="AK44" s="223">
        <f t="shared" ca="1" si="108"/>
        <v>3.4402522935779816</v>
      </c>
      <c r="AL44" s="223">
        <f t="shared" ca="1" si="108"/>
        <v>3.4402522935779816</v>
      </c>
      <c r="AM44" s="223">
        <f t="shared" ca="1" si="108"/>
        <v>3.4402522935779816</v>
      </c>
      <c r="AN44" s="223">
        <f t="shared" ca="1" si="108"/>
        <v>3.4402522935779816</v>
      </c>
      <c r="AO44" s="223">
        <f t="shared" ca="1" si="108"/>
        <v>3.4402522935779816</v>
      </c>
      <c r="AP44" s="223">
        <f t="shared" ca="1" si="108"/>
        <v>3.4402522935779816</v>
      </c>
      <c r="AQ44" s="223">
        <f t="shared" ca="1" si="108"/>
        <v>3.4402522935779816</v>
      </c>
      <c r="AR44" s="223">
        <f t="shared" ca="1" si="108"/>
        <v>3.4402522935779816</v>
      </c>
      <c r="AS44" s="223">
        <f t="shared" ca="1" si="108"/>
        <v>3.4402522935779816</v>
      </c>
      <c r="AT44" s="223">
        <f t="shared" ca="1" si="108"/>
        <v>3.4402522935779816</v>
      </c>
      <c r="AU44" s="223">
        <f t="shared" ca="1" si="108"/>
        <v>3.4402522935779816</v>
      </c>
      <c r="AV44" s="223">
        <f t="shared" ca="1" si="108"/>
        <v>3.4402522935779816</v>
      </c>
      <c r="AW44" s="223">
        <f t="shared" ca="1" si="108"/>
        <v>3.4402522935779816</v>
      </c>
      <c r="AX44" s="223">
        <f t="shared" ca="1" si="108"/>
        <v>3.4402522935779816</v>
      </c>
      <c r="AY44" s="223">
        <f t="shared" ca="1" si="108"/>
        <v>3.4402522935779816</v>
      </c>
      <c r="AZ44" s="223">
        <f t="shared" ca="1" si="108"/>
        <v>3.4402522935779816</v>
      </c>
      <c r="BA44" s="223">
        <f t="shared" ca="1" si="108"/>
        <v>3.4402522935779816</v>
      </c>
      <c r="BB44" s="223">
        <f t="shared" ca="1" si="108"/>
        <v>3.4402522935779816</v>
      </c>
      <c r="BC44" s="223">
        <f t="shared" ca="1" si="108"/>
        <v>3.4402522935779816</v>
      </c>
      <c r="BD44" s="223">
        <f t="shared" ca="1" si="108"/>
        <v>3.4402522935779816</v>
      </c>
      <c r="BE44" s="223">
        <f t="shared" ca="1" si="108"/>
        <v>3.4402522935779816</v>
      </c>
      <c r="BF44" s="223">
        <f t="shared" ca="1" si="108"/>
        <v>3.4402522935779816</v>
      </c>
      <c r="BG44" s="223">
        <f t="shared" ca="1" si="108"/>
        <v>3.4402522935779816</v>
      </c>
      <c r="BH44" s="223">
        <f t="shared" ca="1" si="108"/>
        <v>3.4402522935779816</v>
      </c>
      <c r="BI44" s="223">
        <f t="shared" ca="1" si="108"/>
        <v>3.4402522935779816</v>
      </c>
      <c r="BJ44" s="223">
        <f t="shared" ca="1" si="108"/>
        <v>3.4402522935779816</v>
      </c>
      <c r="BK44" s="223">
        <f t="shared" ca="1" si="108"/>
        <v>3.4402522935779816</v>
      </c>
      <c r="BL44" s="223">
        <f t="shared" ca="1" si="108"/>
        <v>3.4402522935779816</v>
      </c>
      <c r="BM44" s="223">
        <f t="shared" ca="1" si="108"/>
        <v>3.4402522935779816</v>
      </c>
      <c r="BN44" s="223">
        <f t="shared" ca="1" si="108"/>
        <v>3.4402522935779816</v>
      </c>
      <c r="BO44" s="223">
        <f t="shared" ca="1" si="109"/>
        <v>3.4402522935779816</v>
      </c>
      <c r="BP44" s="223">
        <f t="shared" ca="1" si="109"/>
        <v>3.4402522935779816</v>
      </c>
      <c r="BQ44" s="223">
        <f t="shared" ca="1" si="109"/>
        <v>3.4402522935779816</v>
      </c>
      <c r="BR44" s="223">
        <f t="shared" ca="1" si="109"/>
        <v>3.4402522935779816</v>
      </c>
      <c r="BS44" s="223">
        <f t="shared" ca="1" si="109"/>
        <v>3.4402522935779816</v>
      </c>
      <c r="BT44" s="223">
        <f t="shared" ca="1" si="109"/>
        <v>3.4402522935779816</v>
      </c>
      <c r="BU44" s="223">
        <f t="shared" ca="1" si="109"/>
        <v>3.4402522935779816</v>
      </c>
      <c r="BV44" s="223">
        <f t="shared" ca="1" si="109"/>
        <v>3.4402522935779816</v>
      </c>
      <c r="BW44" s="223">
        <f t="shared" ca="1" si="109"/>
        <v>3.4402522935779816</v>
      </c>
      <c r="BX44" s="223">
        <f t="shared" ca="1" si="109"/>
        <v>3.4402522935779816</v>
      </c>
      <c r="BY44" s="223">
        <f t="shared" ca="1" si="109"/>
        <v>3.4402522935779816</v>
      </c>
      <c r="BZ44" s="223">
        <f t="shared" ca="1" si="109"/>
        <v>3.4402522935779816</v>
      </c>
      <c r="CA44" s="223">
        <f t="shared" ca="1" si="109"/>
        <v>3.4402522935779816</v>
      </c>
      <c r="CB44" s="223">
        <f t="shared" ca="1" si="109"/>
        <v>3.4402522935779816</v>
      </c>
      <c r="CC44" s="223">
        <f t="shared" ca="1" si="109"/>
        <v>3.4402522935779816</v>
      </c>
      <c r="CD44" s="223">
        <f t="shared" ca="1" si="109"/>
        <v>3.4402522935779816</v>
      </c>
      <c r="CE44" s="223">
        <f t="shared" ca="1" si="109"/>
        <v>3.4402522935779816</v>
      </c>
      <c r="CF44" s="223">
        <f t="shared" ca="1" si="109"/>
        <v>3.4402522935779816</v>
      </c>
      <c r="CG44" s="223">
        <f t="shared" ca="1" si="109"/>
        <v>3.4402522935779816</v>
      </c>
      <c r="CH44" s="223">
        <f t="shared" ca="1" si="109"/>
        <v>3.4402522935779816</v>
      </c>
      <c r="CI44" s="223">
        <f t="shared" ca="1" si="109"/>
        <v>3.4402522935779816</v>
      </c>
      <c r="CJ44" s="223">
        <f t="shared" ca="1" si="109"/>
        <v>3.4402522935779816</v>
      </c>
      <c r="CK44" s="223">
        <f t="shared" ca="1" si="109"/>
        <v>3.4402522935779816</v>
      </c>
      <c r="CL44" s="223">
        <f t="shared" ca="1" si="109"/>
        <v>3.4402522935779816</v>
      </c>
      <c r="CM44" s="223">
        <f t="shared" ca="1" si="109"/>
        <v>3.4402522935779816</v>
      </c>
      <c r="CN44" s="223">
        <f t="shared" ca="1" si="109"/>
        <v>3.4402522935779816</v>
      </c>
      <c r="CO44" s="223">
        <f t="shared" ca="1" si="109"/>
        <v>3.4402522935779816</v>
      </c>
      <c r="CP44" s="223">
        <f t="shared" ca="1" si="109"/>
        <v>3.4402522935779816</v>
      </c>
      <c r="CQ44" s="223">
        <f t="shared" ca="1" si="109"/>
        <v>3.4402522935779816</v>
      </c>
      <c r="CR44" s="223">
        <f t="shared" ca="1" si="109"/>
        <v>3.4402522935779816</v>
      </c>
      <c r="CS44" s="223">
        <f t="shared" ca="1" si="109"/>
        <v>3.4402522935779816</v>
      </c>
      <c r="CT44" s="223">
        <f t="shared" ca="1" si="109"/>
        <v>3.4402522935779816</v>
      </c>
      <c r="CU44" s="223">
        <f t="shared" ca="1" si="109"/>
        <v>3.4402522935779816</v>
      </c>
      <c r="CV44" s="223">
        <f t="shared" ca="1" si="109"/>
        <v>3.4402522935779816</v>
      </c>
      <c r="CW44" s="223">
        <f t="shared" ca="1" si="109"/>
        <v>3.4402522935779816</v>
      </c>
      <c r="CX44" s="223">
        <f t="shared" ca="1" si="109"/>
        <v>3.4402522935779816</v>
      </c>
      <c r="CY44" s="223">
        <f t="shared" ca="1" si="109"/>
        <v>3.4402522935779816</v>
      </c>
      <c r="CZ44" s="223">
        <f t="shared" ca="1" si="109"/>
        <v>3.4402522935779816</v>
      </c>
      <c r="DA44" s="223">
        <f t="shared" ca="1" si="109"/>
        <v>3.4402522935779816</v>
      </c>
      <c r="DB44" s="223">
        <f t="shared" ca="1" si="109"/>
        <v>3.4402522935779816</v>
      </c>
      <c r="DC44" s="223">
        <f t="shared" ca="1" si="109"/>
        <v>3.4402522935779816</v>
      </c>
      <c r="DD44" s="223">
        <f t="shared" ca="1" si="109"/>
        <v>3.4402522935779816</v>
      </c>
      <c r="DE44" s="223">
        <f t="shared" ca="1" si="109"/>
        <v>3.4402522935779816</v>
      </c>
      <c r="DF44" s="223">
        <f t="shared" ca="1" si="109"/>
        <v>3.4402522935779816</v>
      </c>
      <c r="DG44" s="223">
        <f t="shared" ca="1" si="109"/>
        <v>3.4402522935779816</v>
      </c>
      <c r="DH44" s="223">
        <f t="shared" ca="1" si="109"/>
        <v>3.4402522935779816</v>
      </c>
      <c r="DI44" s="223">
        <f t="shared" ca="1" si="109"/>
        <v>3.4402522935779816</v>
      </c>
      <c r="DJ44" s="223">
        <f t="shared" ca="1" si="109"/>
        <v>3.4402522935779816</v>
      </c>
      <c r="DK44" s="223">
        <f t="shared" ca="1" si="109"/>
        <v>3.4402522935779816</v>
      </c>
      <c r="DL44" s="223">
        <f t="shared" ca="1" si="109"/>
        <v>3.4402522935779816</v>
      </c>
      <c r="DM44" s="223">
        <f t="shared" ca="1" si="109"/>
        <v>3.4402522935779816</v>
      </c>
      <c r="DN44" s="223">
        <f t="shared" ca="1" si="109"/>
        <v>3.4402522935779816</v>
      </c>
      <c r="DO44" s="223">
        <f t="shared" ca="1" si="109"/>
        <v>3.4402522935779816</v>
      </c>
      <c r="DP44" s="223">
        <f t="shared" ca="1" si="109"/>
        <v>3.4402522935779816</v>
      </c>
      <c r="DQ44" s="223">
        <f t="shared" ca="1" si="109"/>
        <v>3.4402522935779816</v>
      </c>
      <c r="DR44" s="223">
        <f t="shared" ca="1" si="109"/>
        <v>3.4402522935779816</v>
      </c>
      <c r="DS44" s="223">
        <f t="shared" si="109"/>
        <v>0</v>
      </c>
      <c r="DT44" s="223">
        <f t="shared" si="109"/>
        <v>0</v>
      </c>
      <c r="DU44" s="223">
        <f t="shared" si="109"/>
        <v>0</v>
      </c>
      <c r="DV44" s="223">
        <f t="shared" si="109"/>
        <v>0</v>
      </c>
      <c r="DW44" s="223">
        <f t="shared" si="109"/>
        <v>0</v>
      </c>
      <c r="DX44" s="223">
        <f t="shared" si="109"/>
        <v>0</v>
      </c>
      <c r="DY44" s="223">
        <f t="shared" si="109"/>
        <v>0</v>
      </c>
      <c r="DZ44" s="223">
        <f t="shared" si="109"/>
        <v>0</v>
      </c>
      <c r="EA44" s="223">
        <f t="shared" si="110"/>
        <v>0</v>
      </c>
      <c r="EB44" s="223">
        <f t="shared" si="110"/>
        <v>0</v>
      </c>
      <c r="EC44" s="223">
        <f t="shared" si="110"/>
        <v>0</v>
      </c>
      <c r="ED44" s="223">
        <f t="shared" si="110"/>
        <v>0</v>
      </c>
      <c r="EE44" s="223">
        <f t="shared" si="110"/>
        <v>0</v>
      </c>
      <c r="EF44" s="223">
        <f t="shared" si="110"/>
        <v>0</v>
      </c>
      <c r="EG44" s="223">
        <f t="shared" si="110"/>
        <v>0</v>
      </c>
      <c r="EH44" s="223">
        <f t="shared" si="110"/>
        <v>0</v>
      </c>
      <c r="EI44" s="223">
        <f t="shared" si="110"/>
        <v>0</v>
      </c>
      <c r="EJ44" s="223">
        <f t="shared" si="110"/>
        <v>0</v>
      </c>
      <c r="EK44" s="223">
        <f t="shared" si="110"/>
        <v>0</v>
      </c>
      <c r="EL44" s="223">
        <f t="shared" si="110"/>
        <v>0</v>
      </c>
      <c r="EM44" s="223">
        <f t="shared" si="110"/>
        <v>0</v>
      </c>
      <c r="EN44" s="223">
        <f t="shared" si="110"/>
        <v>0</v>
      </c>
      <c r="EO44" s="223">
        <f t="shared" si="110"/>
        <v>0</v>
      </c>
      <c r="EP44" s="223">
        <f t="shared" si="110"/>
        <v>0</v>
      </c>
      <c r="EQ44" s="223">
        <f t="shared" si="110"/>
        <v>0</v>
      </c>
      <c r="ER44" s="223">
        <f t="shared" si="110"/>
        <v>0</v>
      </c>
      <c r="ES44" s="223">
        <f t="shared" si="110"/>
        <v>0</v>
      </c>
      <c r="ET44" s="223">
        <f t="shared" si="110"/>
        <v>0</v>
      </c>
      <c r="EU44" s="223">
        <f t="shared" si="110"/>
        <v>0</v>
      </c>
      <c r="EV44" s="223">
        <f t="shared" si="110"/>
        <v>0</v>
      </c>
      <c r="EW44" s="223">
        <f t="shared" si="110"/>
        <v>0</v>
      </c>
      <c r="EX44" s="223">
        <f t="shared" si="110"/>
        <v>0</v>
      </c>
      <c r="EY44" s="223">
        <f t="shared" si="110"/>
        <v>0</v>
      </c>
      <c r="EZ44" s="223">
        <f t="shared" si="110"/>
        <v>0</v>
      </c>
      <c r="FA44" s="223">
        <f t="shared" si="110"/>
        <v>0</v>
      </c>
      <c r="FB44" s="223">
        <f t="shared" si="110"/>
        <v>0</v>
      </c>
      <c r="FC44" s="223">
        <f t="shared" si="110"/>
        <v>0</v>
      </c>
      <c r="FD44" s="223">
        <f t="shared" si="110"/>
        <v>0</v>
      </c>
      <c r="FE44" s="223">
        <f t="shared" si="110"/>
        <v>0</v>
      </c>
      <c r="FF44" s="223">
        <f t="shared" si="110"/>
        <v>0</v>
      </c>
      <c r="FG44" s="223">
        <f t="shared" si="110"/>
        <v>0</v>
      </c>
      <c r="FH44" s="223">
        <f t="shared" si="110"/>
        <v>0</v>
      </c>
      <c r="FI44" s="223">
        <f t="shared" si="110"/>
        <v>0</v>
      </c>
      <c r="FJ44" s="223">
        <f t="shared" si="110"/>
        <v>0</v>
      </c>
      <c r="FK44" s="223">
        <f t="shared" si="110"/>
        <v>0</v>
      </c>
      <c r="FL44" s="223">
        <f t="shared" si="110"/>
        <v>0</v>
      </c>
      <c r="FM44" s="223">
        <f t="shared" si="110"/>
        <v>0</v>
      </c>
      <c r="FN44" s="223">
        <f t="shared" si="110"/>
        <v>0</v>
      </c>
      <c r="FO44" s="223">
        <f t="shared" si="110"/>
        <v>0</v>
      </c>
      <c r="FP44" s="223">
        <f t="shared" si="110"/>
        <v>0</v>
      </c>
      <c r="FQ44" s="223">
        <f t="shared" si="110"/>
        <v>0</v>
      </c>
      <c r="FR44" s="223">
        <f t="shared" si="110"/>
        <v>0</v>
      </c>
      <c r="FS44" s="223">
        <f t="shared" si="110"/>
        <v>0</v>
      </c>
      <c r="FT44" s="223">
        <f t="shared" si="110"/>
        <v>0</v>
      </c>
      <c r="FU44" s="223">
        <f t="shared" si="110"/>
        <v>0</v>
      </c>
      <c r="FV44" s="223">
        <f t="shared" si="110"/>
        <v>0</v>
      </c>
      <c r="FW44" s="223">
        <f t="shared" si="110"/>
        <v>0</v>
      </c>
      <c r="FX44" s="223">
        <f t="shared" si="110"/>
        <v>0</v>
      </c>
      <c r="FY44" s="223">
        <f t="shared" si="110"/>
        <v>0</v>
      </c>
      <c r="FZ44" s="223">
        <f t="shared" si="110"/>
        <v>0</v>
      </c>
      <c r="GA44" s="223">
        <f t="shared" si="110"/>
        <v>0</v>
      </c>
      <c r="GB44" s="223">
        <f t="shared" si="110"/>
        <v>0</v>
      </c>
      <c r="GC44" s="223">
        <f t="shared" si="110"/>
        <v>0</v>
      </c>
      <c r="GD44" s="223">
        <f t="shared" si="110"/>
        <v>0</v>
      </c>
      <c r="GE44" s="223">
        <f t="shared" si="110"/>
        <v>0</v>
      </c>
      <c r="GF44" s="223">
        <f t="shared" si="110"/>
        <v>0</v>
      </c>
      <c r="GG44" s="223">
        <f t="shared" si="110"/>
        <v>0</v>
      </c>
      <c r="GH44" s="223">
        <f t="shared" si="110"/>
        <v>0</v>
      </c>
      <c r="GI44" s="223">
        <f t="shared" si="110"/>
        <v>0</v>
      </c>
      <c r="GJ44" s="223">
        <f t="shared" si="110"/>
        <v>0</v>
      </c>
      <c r="GK44" s="223">
        <f t="shared" si="110"/>
        <v>0</v>
      </c>
      <c r="GL44" s="223">
        <f t="shared" si="110"/>
        <v>0</v>
      </c>
      <c r="GM44" s="223">
        <f t="shared" si="104"/>
        <v>0</v>
      </c>
      <c r="GN44" s="223">
        <f t="shared" si="104"/>
        <v>0</v>
      </c>
      <c r="GO44" s="223">
        <f t="shared" si="104"/>
        <v>0</v>
      </c>
      <c r="GP44" s="223">
        <f t="shared" si="104"/>
        <v>0</v>
      </c>
      <c r="GQ44" s="223">
        <f t="shared" si="104"/>
        <v>0</v>
      </c>
      <c r="GR44" s="223">
        <f t="shared" si="104"/>
        <v>0</v>
      </c>
      <c r="GS44" s="223">
        <f t="shared" si="104"/>
        <v>0</v>
      </c>
      <c r="GT44" s="223">
        <f t="shared" si="104"/>
        <v>0</v>
      </c>
      <c r="GU44" s="223">
        <f t="shared" si="104"/>
        <v>0</v>
      </c>
      <c r="GV44" s="223">
        <f t="shared" si="104"/>
        <v>0</v>
      </c>
      <c r="GW44" s="223">
        <f t="shared" si="104"/>
        <v>0</v>
      </c>
      <c r="GX44" s="223">
        <f t="shared" si="104"/>
        <v>0</v>
      </c>
      <c r="GY44" s="223">
        <f t="shared" si="104"/>
        <v>0</v>
      </c>
      <c r="GZ44" s="223">
        <f t="shared" si="104"/>
        <v>0</v>
      </c>
      <c r="HA44" s="223">
        <f t="shared" si="104"/>
        <v>0</v>
      </c>
      <c r="HB44" s="223">
        <f t="shared" ref="HB44:IH44" si="111">IF($A44&lt;=120,IF(OR(HB$7&lt;$A44,HB$7&gt;120),0,IFERROR($B44/(10*12-$A44+1),0)),IF(HB$7&lt;$A44,0,IFERROR($B44/(20*12-$A44+1),0)))</f>
        <v>0</v>
      </c>
      <c r="HC44" s="223">
        <f t="shared" si="111"/>
        <v>0</v>
      </c>
      <c r="HD44" s="223">
        <f t="shared" si="111"/>
        <v>0</v>
      </c>
      <c r="HE44" s="223">
        <f t="shared" si="111"/>
        <v>0</v>
      </c>
      <c r="HF44" s="223">
        <f t="shared" si="111"/>
        <v>0</v>
      </c>
      <c r="HG44" s="223">
        <f t="shared" si="111"/>
        <v>0</v>
      </c>
      <c r="HH44" s="223">
        <f t="shared" si="111"/>
        <v>0</v>
      </c>
      <c r="HI44" s="223">
        <f t="shared" si="111"/>
        <v>0</v>
      </c>
      <c r="HJ44" s="223">
        <f t="shared" si="111"/>
        <v>0</v>
      </c>
      <c r="HK44" s="223">
        <f t="shared" si="111"/>
        <v>0</v>
      </c>
      <c r="HL44" s="223">
        <f t="shared" si="111"/>
        <v>0</v>
      </c>
      <c r="HM44" s="223">
        <f t="shared" si="111"/>
        <v>0</v>
      </c>
      <c r="HN44" s="223">
        <f t="shared" si="111"/>
        <v>0</v>
      </c>
      <c r="HO44" s="223">
        <f t="shared" si="111"/>
        <v>0</v>
      </c>
      <c r="HP44" s="223">
        <f t="shared" si="111"/>
        <v>0</v>
      </c>
      <c r="HQ44" s="223">
        <f t="shared" si="111"/>
        <v>0</v>
      </c>
      <c r="HR44" s="223">
        <f t="shared" si="111"/>
        <v>0</v>
      </c>
      <c r="HS44" s="223">
        <f t="shared" si="111"/>
        <v>0</v>
      </c>
      <c r="HT44" s="223">
        <f t="shared" si="111"/>
        <v>0</v>
      </c>
      <c r="HU44" s="223">
        <f t="shared" si="111"/>
        <v>0</v>
      </c>
      <c r="HV44" s="223">
        <f t="shared" si="111"/>
        <v>0</v>
      </c>
      <c r="HW44" s="223">
        <f t="shared" si="111"/>
        <v>0</v>
      </c>
      <c r="HX44" s="223">
        <f t="shared" si="111"/>
        <v>0</v>
      </c>
      <c r="HY44" s="223">
        <f t="shared" si="111"/>
        <v>0</v>
      </c>
      <c r="HZ44" s="223">
        <f t="shared" si="111"/>
        <v>0</v>
      </c>
      <c r="IA44" s="223">
        <f t="shared" si="111"/>
        <v>0</v>
      </c>
      <c r="IB44" s="223">
        <f t="shared" si="111"/>
        <v>0</v>
      </c>
      <c r="IC44" s="223">
        <f t="shared" si="111"/>
        <v>0</v>
      </c>
      <c r="ID44" s="223">
        <f t="shared" si="111"/>
        <v>0</v>
      </c>
      <c r="IE44" s="223">
        <f t="shared" si="111"/>
        <v>0</v>
      </c>
      <c r="IF44" s="223">
        <f t="shared" si="111"/>
        <v>0</v>
      </c>
      <c r="IG44" s="223">
        <f t="shared" si="111"/>
        <v>0</v>
      </c>
      <c r="IH44" s="223">
        <f t="shared" si="111"/>
        <v>0</v>
      </c>
    </row>
    <row r="45" spans="1:242" s="225" customFormat="1" x14ac:dyDescent="0.3">
      <c r="A45" s="222">
        <v>121</v>
      </c>
      <c r="B45" s="223" cm="1">
        <f t="array" aca="1" ref="B45" ca="1">INDIRECT("'Cronograma de Desembolso'!"&amp;ADDRESS(9,A45+2))</f>
        <v>992.71860500000003</v>
      </c>
      <c r="C45" s="224">
        <f t="shared" ref="C45:BD49" si="112">IF($A45&lt;=120,IF(OR(C$7&lt;$A45,C$7&gt;120),0,IFERROR($B45/(10*12-$A45+1),0)),IF(C$7&lt;$A45,0,IFERROR($B45/(20*12-$A45+1),0)))</f>
        <v>0</v>
      </c>
      <c r="D45" s="223">
        <f t="shared" si="112"/>
        <v>0</v>
      </c>
      <c r="E45" s="223">
        <f t="shared" si="112"/>
        <v>0</v>
      </c>
      <c r="F45" s="223">
        <f t="shared" si="112"/>
        <v>0</v>
      </c>
      <c r="G45" s="223">
        <f t="shared" si="112"/>
        <v>0</v>
      </c>
      <c r="H45" s="223">
        <f t="shared" si="112"/>
        <v>0</v>
      </c>
      <c r="I45" s="223">
        <f t="shared" si="112"/>
        <v>0</v>
      </c>
      <c r="J45" s="223">
        <f t="shared" si="112"/>
        <v>0</v>
      </c>
      <c r="K45" s="223">
        <f t="shared" si="112"/>
        <v>0</v>
      </c>
      <c r="L45" s="223">
        <f t="shared" si="112"/>
        <v>0</v>
      </c>
      <c r="M45" s="223">
        <f t="shared" si="112"/>
        <v>0</v>
      </c>
      <c r="N45" s="223">
        <f t="shared" si="112"/>
        <v>0</v>
      </c>
      <c r="O45" s="223">
        <f t="shared" si="112"/>
        <v>0</v>
      </c>
      <c r="P45" s="223">
        <f t="shared" si="112"/>
        <v>0</v>
      </c>
      <c r="Q45" s="223">
        <f t="shared" si="112"/>
        <v>0</v>
      </c>
      <c r="R45" s="223">
        <f t="shared" si="112"/>
        <v>0</v>
      </c>
      <c r="S45" s="223">
        <f t="shared" si="112"/>
        <v>0</v>
      </c>
      <c r="T45" s="223">
        <f t="shared" si="112"/>
        <v>0</v>
      </c>
      <c r="U45" s="223">
        <f t="shared" si="112"/>
        <v>0</v>
      </c>
      <c r="V45" s="223">
        <f t="shared" si="112"/>
        <v>0</v>
      </c>
      <c r="W45" s="223">
        <f t="shared" si="112"/>
        <v>0</v>
      </c>
      <c r="X45" s="223">
        <f t="shared" si="112"/>
        <v>0</v>
      </c>
      <c r="Y45" s="223">
        <f t="shared" si="112"/>
        <v>0</v>
      </c>
      <c r="Z45" s="223">
        <f t="shared" si="112"/>
        <v>0</v>
      </c>
      <c r="AA45" s="223">
        <f t="shared" si="112"/>
        <v>0</v>
      </c>
      <c r="AB45" s="223">
        <f t="shared" si="112"/>
        <v>0</v>
      </c>
      <c r="AC45" s="223">
        <f t="shared" si="112"/>
        <v>0</v>
      </c>
      <c r="AD45" s="223">
        <f t="shared" si="112"/>
        <v>0</v>
      </c>
      <c r="AE45" s="223">
        <f t="shared" si="112"/>
        <v>0</v>
      </c>
      <c r="AF45" s="223">
        <f t="shared" si="112"/>
        <v>0</v>
      </c>
      <c r="AG45" s="223">
        <f t="shared" si="112"/>
        <v>0</v>
      </c>
      <c r="AH45" s="223">
        <f t="shared" si="112"/>
        <v>0</v>
      </c>
      <c r="AI45" s="223">
        <f t="shared" si="112"/>
        <v>0</v>
      </c>
      <c r="AJ45" s="223">
        <f t="shared" si="112"/>
        <v>0</v>
      </c>
      <c r="AK45" s="223">
        <f t="shared" si="112"/>
        <v>0</v>
      </c>
      <c r="AL45" s="223">
        <f t="shared" si="112"/>
        <v>0</v>
      </c>
      <c r="AM45" s="223">
        <f t="shared" si="112"/>
        <v>0</v>
      </c>
      <c r="AN45" s="223">
        <f t="shared" si="112"/>
        <v>0</v>
      </c>
      <c r="AO45" s="223">
        <f t="shared" si="112"/>
        <v>0</v>
      </c>
      <c r="AP45" s="223">
        <f t="shared" si="112"/>
        <v>0</v>
      </c>
      <c r="AQ45" s="223">
        <f t="shared" si="112"/>
        <v>0</v>
      </c>
      <c r="AR45" s="223">
        <f t="shared" si="112"/>
        <v>0</v>
      </c>
      <c r="AS45" s="223">
        <f t="shared" si="112"/>
        <v>0</v>
      </c>
      <c r="AT45" s="223">
        <f t="shared" si="112"/>
        <v>0</v>
      </c>
      <c r="AU45" s="223">
        <f t="shared" si="112"/>
        <v>0</v>
      </c>
      <c r="AV45" s="223">
        <f t="shared" si="112"/>
        <v>0</v>
      </c>
      <c r="AW45" s="223">
        <f t="shared" si="112"/>
        <v>0</v>
      </c>
      <c r="AX45" s="223">
        <f t="shared" si="112"/>
        <v>0</v>
      </c>
      <c r="AY45" s="223">
        <f t="shared" si="112"/>
        <v>0</v>
      </c>
      <c r="AZ45" s="223">
        <f t="shared" si="112"/>
        <v>0</v>
      </c>
      <c r="BA45" s="223">
        <f t="shared" si="112"/>
        <v>0</v>
      </c>
      <c r="BB45" s="223">
        <f t="shared" si="112"/>
        <v>0</v>
      </c>
      <c r="BC45" s="223">
        <f t="shared" si="112"/>
        <v>0</v>
      </c>
      <c r="BD45" s="223">
        <f t="shared" si="112"/>
        <v>0</v>
      </c>
      <c r="BE45" s="223">
        <f t="shared" ref="BE45:DP48" si="113">IF($A45&lt;=120,IF(OR(BE$7&lt;$A45,BE$7&gt;120),0,IFERROR($B45/(10*12-$A45+1),0)),IF(BE$7&lt;$A45,0,IFERROR($B45/(20*12-$A45+1),0)))</f>
        <v>0</v>
      </c>
      <c r="BF45" s="223">
        <f t="shared" si="113"/>
        <v>0</v>
      </c>
      <c r="BG45" s="223">
        <f t="shared" si="113"/>
        <v>0</v>
      </c>
      <c r="BH45" s="223">
        <f t="shared" si="113"/>
        <v>0</v>
      </c>
      <c r="BI45" s="223">
        <f t="shared" si="113"/>
        <v>0</v>
      </c>
      <c r="BJ45" s="223">
        <f t="shared" si="113"/>
        <v>0</v>
      </c>
      <c r="BK45" s="223">
        <f t="shared" si="113"/>
        <v>0</v>
      </c>
      <c r="BL45" s="223">
        <f t="shared" si="113"/>
        <v>0</v>
      </c>
      <c r="BM45" s="223">
        <f t="shared" si="113"/>
        <v>0</v>
      </c>
      <c r="BN45" s="223">
        <f t="shared" si="113"/>
        <v>0</v>
      </c>
      <c r="BO45" s="223">
        <f t="shared" si="113"/>
        <v>0</v>
      </c>
      <c r="BP45" s="223">
        <f t="shared" si="113"/>
        <v>0</v>
      </c>
      <c r="BQ45" s="223">
        <f t="shared" si="113"/>
        <v>0</v>
      </c>
      <c r="BR45" s="223">
        <f t="shared" si="113"/>
        <v>0</v>
      </c>
      <c r="BS45" s="223">
        <f t="shared" si="113"/>
        <v>0</v>
      </c>
      <c r="BT45" s="223">
        <f t="shared" si="113"/>
        <v>0</v>
      </c>
      <c r="BU45" s="223">
        <f t="shared" si="113"/>
        <v>0</v>
      </c>
      <c r="BV45" s="223">
        <f t="shared" si="113"/>
        <v>0</v>
      </c>
      <c r="BW45" s="223">
        <f t="shared" si="113"/>
        <v>0</v>
      </c>
      <c r="BX45" s="223">
        <f t="shared" si="113"/>
        <v>0</v>
      </c>
      <c r="BY45" s="223">
        <f t="shared" si="113"/>
        <v>0</v>
      </c>
      <c r="BZ45" s="223">
        <f t="shared" si="113"/>
        <v>0</v>
      </c>
      <c r="CA45" s="223">
        <f t="shared" si="113"/>
        <v>0</v>
      </c>
      <c r="CB45" s="223">
        <f t="shared" si="113"/>
        <v>0</v>
      </c>
      <c r="CC45" s="223">
        <f t="shared" si="113"/>
        <v>0</v>
      </c>
      <c r="CD45" s="223">
        <f t="shared" si="113"/>
        <v>0</v>
      </c>
      <c r="CE45" s="223">
        <f t="shared" si="113"/>
        <v>0</v>
      </c>
      <c r="CF45" s="223">
        <f t="shared" si="113"/>
        <v>0</v>
      </c>
      <c r="CG45" s="223">
        <f t="shared" si="113"/>
        <v>0</v>
      </c>
      <c r="CH45" s="223">
        <f t="shared" si="113"/>
        <v>0</v>
      </c>
      <c r="CI45" s="223">
        <f t="shared" si="113"/>
        <v>0</v>
      </c>
      <c r="CJ45" s="223">
        <f t="shared" si="113"/>
        <v>0</v>
      </c>
      <c r="CK45" s="223">
        <f t="shared" si="113"/>
        <v>0</v>
      </c>
      <c r="CL45" s="223">
        <f t="shared" si="113"/>
        <v>0</v>
      </c>
      <c r="CM45" s="223">
        <f t="shared" si="113"/>
        <v>0</v>
      </c>
      <c r="CN45" s="223">
        <f t="shared" si="113"/>
        <v>0</v>
      </c>
      <c r="CO45" s="223">
        <f t="shared" si="113"/>
        <v>0</v>
      </c>
      <c r="CP45" s="223">
        <f t="shared" si="113"/>
        <v>0</v>
      </c>
      <c r="CQ45" s="223">
        <f t="shared" si="113"/>
        <v>0</v>
      </c>
      <c r="CR45" s="223">
        <f t="shared" si="113"/>
        <v>0</v>
      </c>
      <c r="CS45" s="223">
        <f t="shared" si="113"/>
        <v>0</v>
      </c>
      <c r="CT45" s="223">
        <f t="shared" si="113"/>
        <v>0</v>
      </c>
      <c r="CU45" s="223">
        <f t="shared" si="113"/>
        <v>0</v>
      </c>
      <c r="CV45" s="223">
        <f t="shared" si="113"/>
        <v>0</v>
      </c>
      <c r="CW45" s="223">
        <f t="shared" si="113"/>
        <v>0</v>
      </c>
      <c r="CX45" s="223">
        <f t="shared" si="113"/>
        <v>0</v>
      </c>
      <c r="CY45" s="223">
        <f t="shared" si="113"/>
        <v>0</v>
      </c>
      <c r="CZ45" s="223">
        <f t="shared" si="113"/>
        <v>0</v>
      </c>
      <c r="DA45" s="223">
        <f t="shared" si="113"/>
        <v>0</v>
      </c>
      <c r="DB45" s="223">
        <f t="shared" si="113"/>
        <v>0</v>
      </c>
      <c r="DC45" s="223">
        <f t="shared" si="113"/>
        <v>0</v>
      </c>
      <c r="DD45" s="223">
        <f t="shared" si="113"/>
        <v>0</v>
      </c>
      <c r="DE45" s="223">
        <f t="shared" si="113"/>
        <v>0</v>
      </c>
      <c r="DF45" s="223">
        <f t="shared" si="113"/>
        <v>0</v>
      </c>
      <c r="DG45" s="223">
        <f t="shared" si="113"/>
        <v>0</v>
      </c>
      <c r="DH45" s="223">
        <f t="shared" si="113"/>
        <v>0</v>
      </c>
      <c r="DI45" s="223">
        <f t="shared" si="113"/>
        <v>0</v>
      </c>
      <c r="DJ45" s="223">
        <f t="shared" si="113"/>
        <v>0</v>
      </c>
      <c r="DK45" s="223">
        <f t="shared" si="113"/>
        <v>0</v>
      </c>
      <c r="DL45" s="223">
        <f t="shared" si="113"/>
        <v>0</v>
      </c>
      <c r="DM45" s="223">
        <f t="shared" si="113"/>
        <v>0</v>
      </c>
      <c r="DN45" s="223">
        <f t="shared" si="113"/>
        <v>0</v>
      </c>
      <c r="DO45" s="223">
        <f t="shared" si="113"/>
        <v>0</v>
      </c>
      <c r="DP45" s="223">
        <f t="shared" si="113"/>
        <v>0</v>
      </c>
      <c r="DQ45" s="223">
        <f t="shared" ref="DQ45:DY52" si="114">IF($A45&lt;=120,IF(OR(DQ$7&lt;$A45,DQ$7&gt;120),0,IFERROR($B45/(10*12-$A45+1),0)),IF(DQ$7&lt;$A45,0,IFERROR($B45/(20*12-$A45+1),0)))</f>
        <v>0</v>
      </c>
      <c r="DR45" s="223">
        <f t="shared" si="114"/>
        <v>0</v>
      </c>
      <c r="DS45" s="223">
        <f t="shared" ca="1" si="114"/>
        <v>8.2726550416666669</v>
      </c>
      <c r="DT45" s="223">
        <f t="shared" ca="1" si="114"/>
        <v>8.2726550416666669</v>
      </c>
      <c r="DU45" s="223">
        <f t="shared" ca="1" si="114"/>
        <v>8.2726550416666669</v>
      </c>
      <c r="DV45" s="223">
        <f t="shared" ca="1" si="114"/>
        <v>8.2726550416666669</v>
      </c>
      <c r="DW45" s="223">
        <f t="shared" ca="1" si="114"/>
        <v>8.2726550416666669</v>
      </c>
      <c r="DX45" s="223">
        <f t="shared" ca="1" si="114"/>
        <v>8.2726550416666669</v>
      </c>
      <c r="DY45" s="223">
        <f t="shared" ca="1" si="114"/>
        <v>8.2726550416666669</v>
      </c>
      <c r="DZ45" s="223">
        <f t="shared" ref="DZ45:DZ52" ca="1" si="115">IF($A45&lt;=120,IF(OR(DZ$7&lt;$A45,DZ$7&gt;120),0,IFERROR($B45/(10*12-$A45+1),0)),IF(DZ$7&lt;$A45,0,IFERROR($B45/(20*12-$A45+1),0)))</f>
        <v>8.2726550416666669</v>
      </c>
      <c r="EA45" s="223">
        <f t="shared" ref="EA45:EA56" ca="1" si="116">IF($A45&lt;=120,IF(OR(EA$7&lt;$A45,EA$7&gt;120),0,IFERROR($B45/(10*12-$A45+1),0)),IF(EA$7&lt;$A45,0,IFERROR($B45/(20*12-$A45+1),0)))</f>
        <v>8.2726550416666669</v>
      </c>
      <c r="EB45" s="223">
        <f t="shared" ref="EB45:EB56" ca="1" si="117">IF($A45&lt;=120,IF(OR(EB$7&lt;$A45,EB$7&gt;120),0,IFERROR($B45/(10*12-$A45+1),0)),IF(EB$7&lt;$A45,0,IFERROR($B45/(20*12-$A45+1),0)))</f>
        <v>8.2726550416666669</v>
      </c>
      <c r="EC45" s="223">
        <f t="shared" ref="EC45:EC56" ca="1" si="118">IF($A45&lt;=120,IF(OR(EC$7&lt;$A45,EC$7&gt;120),0,IFERROR($B45/(10*12-$A45+1),0)),IF(EC$7&lt;$A45,0,IFERROR($B45/(20*12-$A45+1),0)))</f>
        <v>8.2726550416666669</v>
      </c>
      <c r="ED45" s="223">
        <f t="shared" ref="ED45:ED56" ca="1" si="119">IF($A45&lt;=120,IF(OR(ED$7&lt;$A45,ED$7&gt;120),0,IFERROR($B45/(10*12-$A45+1),0)),IF(ED$7&lt;$A45,0,IFERROR($B45/(20*12-$A45+1),0)))</f>
        <v>8.2726550416666669</v>
      </c>
      <c r="EE45" s="223">
        <f t="shared" ref="EE45:EE56" ca="1" si="120">IF($A45&lt;=120,IF(OR(EE$7&lt;$A45,EE$7&gt;120),0,IFERROR($B45/(10*12-$A45+1),0)),IF(EE$7&lt;$A45,0,IFERROR($B45/(20*12-$A45+1),0)))</f>
        <v>8.2726550416666669</v>
      </c>
      <c r="EF45" s="223">
        <f t="shared" ref="EF45:EF56" ca="1" si="121">IF($A45&lt;=120,IF(OR(EF$7&lt;$A45,EF$7&gt;120),0,IFERROR($B45/(10*12-$A45+1),0)),IF(EF$7&lt;$A45,0,IFERROR($B45/(20*12-$A45+1),0)))</f>
        <v>8.2726550416666669</v>
      </c>
      <c r="EG45" s="223">
        <f t="shared" ref="EG45:EG56" ca="1" si="122">IF($A45&lt;=120,IF(OR(EG$7&lt;$A45,EG$7&gt;120),0,IFERROR($B45/(10*12-$A45+1),0)),IF(EG$7&lt;$A45,0,IFERROR($B45/(20*12-$A45+1),0)))</f>
        <v>8.2726550416666669</v>
      </c>
      <c r="EH45" s="223">
        <f t="shared" ref="EH45:EH56" ca="1" si="123">IF($A45&lt;=120,IF(OR(EH$7&lt;$A45,EH$7&gt;120),0,IFERROR($B45/(10*12-$A45+1),0)),IF(EH$7&lt;$A45,0,IFERROR($B45/(20*12-$A45+1),0)))</f>
        <v>8.2726550416666669</v>
      </c>
      <c r="EI45" s="223">
        <f t="shared" ref="EI45:EI56" ca="1" si="124">IF($A45&lt;=120,IF(OR(EI$7&lt;$A45,EI$7&gt;120),0,IFERROR($B45/(10*12-$A45+1),0)),IF(EI$7&lt;$A45,0,IFERROR($B45/(20*12-$A45+1),0)))</f>
        <v>8.2726550416666669</v>
      </c>
      <c r="EJ45" s="223">
        <f t="shared" ref="EJ45:EJ56" ca="1" si="125">IF($A45&lt;=120,IF(OR(EJ$7&lt;$A45,EJ$7&gt;120),0,IFERROR($B45/(10*12-$A45+1),0)),IF(EJ$7&lt;$A45,0,IFERROR($B45/(20*12-$A45+1),0)))</f>
        <v>8.2726550416666669</v>
      </c>
      <c r="EK45" s="223">
        <f t="shared" ref="EK45:EK56" ca="1" si="126">IF($A45&lt;=120,IF(OR(EK$7&lt;$A45,EK$7&gt;120),0,IFERROR($B45/(10*12-$A45+1),0)),IF(EK$7&lt;$A45,0,IFERROR($B45/(20*12-$A45+1),0)))</f>
        <v>8.2726550416666669</v>
      </c>
      <c r="EL45" s="223">
        <f t="shared" ref="EL45:EL56" ca="1" si="127">IF($A45&lt;=120,IF(OR(EL$7&lt;$A45,EL$7&gt;120),0,IFERROR($B45/(10*12-$A45+1),0)),IF(EL$7&lt;$A45,0,IFERROR($B45/(20*12-$A45+1),0)))</f>
        <v>8.2726550416666669</v>
      </c>
      <c r="EM45" s="223">
        <f t="shared" ref="EM45:EM56" ca="1" si="128">IF($A45&lt;=120,IF(OR(EM$7&lt;$A45,EM$7&gt;120),0,IFERROR($B45/(10*12-$A45+1),0)),IF(EM$7&lt;$A45,0,IFERROR($B45/(20*12-$A45+1),0)))</f>
        <v>8.2726550416666669</v>
      </c>
      <c r="EN45" s="223">
        <f t="shared" ref="EN45:EN56" ca="1" si="129">IF($A45&lt;=120,IF(OR(EN$7&lt;$A45,EN$7&gt;120),0,IFERROR($B45/(10*12-$A45+1),0)),IF(EN$7&lt;$A45,0,IFERROR($B45/(20*12-$A45+1),0)))</f>
        <v>8.2726550416666669</v>
      </c>
      <c r="EO45" s="223">
        <f t="shared" ref="EO45:EO56" ca="1" si="130">IF($A45&lt;=120,IF(OR(EO$7&lt;$A45,EO$7&gt;120),0,IFERROR($B45/(10*12-$A45+1),0)),IF(EO$7&lt;$A45,0,IFERROR($B45/(20*12-$A45+1),0)))</f>
        <v>8.2726550416666669</v>
      </c>
      <c r="EP45" s="223">
        <f t="shared" ref="EP45:EP56" ca="1" si="131">IF($A45&lt;=120,IF(OR(EP$7&lt;$A45,EP$7&gt;120),0,IFERROR($B45/(10*12-$A45+1),0)),IF(EP$7&lt;$A45,0,IFERROR($B45/(20*12-$A45+1),0)))</f>
        <v>8.2726550416666669</v>
      </c>
      <c r="EQ45" s="223">
        <f t="shared" ref="EQ45:EQ56" ca="1" si="132">IF($A45&lt;=120,IF(OR(EQ$7&lt;$A45,EQ$7&gt;120),0,IFERROR($B45/(10*12-$A45+1),0)),IF(EQ$7&lt;$A45,0,IFERROR($B45/(20*12-$A45+1),0)))</f>
        <v>8.2726550416666669</v>
      </c>
      <c r="ER45" s="223">
        <f t="shared" ref="ER45:ER56" ca="1" si="133">IF($A45&lt;=120,IF(OR(ER$7&lt;$A45,ER$7&gt;120),0,IFERROR($B45/(10*12-$A45+1),0)),IF(ER$7&lt;$A45,0,IFERROR($B45/(20*12-$A45+1),0)))</f>
        <v>8.2726550416666669</v>
      </c>
      <c r="ES45" s="223">
        <f t="shared" ref="ES45:ES56" ca="1" si="134">IF($A45&lt;=120,IF(OR(ES$7&lt;$A45,ES$7&gt;120),0,IFERROR($B45/(10*12-$A45+1),0)),IF(ES$7&lt;$A45,0,IFERROR($B45/(20*12-$A45+1),0)))</f>
        <v>8.2726550416666669</v>
      </c>
      <c r="ET45" s="223">
        <f t="shared" ref="ET45:ET56" ca="1" si="135">IF($A45&lt;=120,IF(OR(ET$7&lt;$A45,ET$7&gt;120),0,IFERROR($B45/(10*12-$A45+1),0)),IF(ET$7&lt;$A45,0,IFERROR($B45/(20*12-$A45+1),0)))</f>
        <v>8.2726550416666669</v>
      </c>
      <c r="EU45" s="223">
        <f t="shared" ref="EU45:EU56" ca="1" si="136">IF($A45&lt;=120,IF(OR(EU$7&lt;$A45,EU$7&gt;120),0,IFERROR($B45/(10*12-$A45+1),0)),IF(EU$7&lt;$A45,0,IFERROR($B45/(20*12-$A45+1),0)))</f>
        <v>8.2726550416666669</v>
      </c>
      <c r="EV45" s="223">
        <f t="shared" ref="EV45:EV56" ca="1" si="137">IF($A45&lt;=120,IF(OR(EV$7&lt;$A45,EV$7&gt;120),0,IFERROR($B45/(10*12-$A45+1),0)),IF(EV$7&lt;$A45,0,IFERROR($B45/(20*12-$A45+1),0)))</f>
        <v>8.2726550416666669</v>
      </c>
      <c r="EW45" s="223">
        <f t="shared" ref="EW45:EW56" ca="1" si="138">IF($A45&lt;=120,IF(OR(EW$7&lt;$A45,EW$7&gt;120),0,IFERROR($B45/(10*12-$A45+1),0)),IF(EW$7&lt;$A45,0,IFERROR($B45/(20*12-$A45+1),0)))</f>
        <v>8.2726550416666669</v>
      </c>
      <c r="EX45" s="223">
        <f t="shared" ref="EX45:EX56" ca="1" si="139">IF($A45&lt;=120,IF(OR(EX$7&lt;$A45,EX$7&gt;120),0,IFERROR($B45/(10*12-$A45+1),0)),IF(EX$7&lt;$A45,0,IFERROR($B45/(20*12-$A45+1),0)))</f>
        <v>8.2726550416666669</v>
      </c>
      <c r="EY45" s="223">
        <f t="shared" ref="EY45:EY56" ca="1" si="140">IF($A45&lt;=120,IF(OR(EY$7&lt;$A45,EY$7&gt;120),0,IFERROR($B45/(10*12-$A45+1),0)),IF(EY$7&lt;$A45,0,IFERROR($B45/(20*12-$A45+1),0)))</f>
        <v>8.2726550416666669</v>
      </c>
      <c r="EZ45" s="223">
        <f t="shared" ref="EZ45:EZ56" ca="1" si="141">IF($A45&lt;=120,IF(OR(EZ$7&lt;$A45,EZ$7&gt;120),0,IFERROR($B45/(10*12-$A45+1),0)),IF(EZ$7&lt;$A45,0,IFERROR($B45/(20*12-$A45+1),0)))</f>
        <v>8.2726550416666669</v>
      </c>
      <c r="FA45" s="223">
        <f t="shared" ref="FA45:FA56" ca="1" si="142">IF($A45&lt;=120,IF(OR(FA$7&lt;$A45,FA$7&gt;120),0,IFERROR($B45/(10*12-$A45+1),0)),IF(FA$7&lt;$A45,0,IFERROR($B45/(20*12-$A45+1),0)))</f>
        <v>8.2726550416666669</v>
      </c>
      <c r="FB45" s="223">
        <f t="shared" ref="FB45:HM56" ca="1" si="143">IF($A45&lt;=120,IF(OR(FB$7&lt;$A45,FB$7&gt;120),0,IFERROR($B45/(10*12-$A45+1),0)),IF(FB$7&lt;$A45,0,IFERROR($B45/(20*12-$A45+1),0)))</f>
        <v>8.2726550416666669</v>
      </c>
      <c r="FC45" s="223">
        <f t="shared" ref="FC45:GL51" ca="1" si="144">IF($A45&lt;=120,IF(OR(FC$7&lt;$A45,FC$7&gt;120),0,IFERROR($B45/(10*12-$A45+1),0)),IF(FC$7&lt;$A45,0,IFERROR($B45/(20*12-$A45+1),0)))</f>
        <v>8.2726550416666669</v>
      </c>
      <c r="FD45" s="223">
        <f t="shared" ref="FD45:HO46" ca="1" si="145">IF($A45&lt;=120,IF(OR(FD$7&lt;$A45,FD$7&gt;120),0,IFERROR($B45/(10*12-$A45+1),0)),IF(FD$7&lt;$A45,0,IFERROR($B45/(20*12-$A45+1),0)))</f>
        <v>8.2726550416666669</v>
      </c>
      <c r="FE45" s="223">
        <f t="shared" ca="1" si="145"/>
        <v>8.2726550416666669</v>
      </c>
      <c r="FF45" s="223">
        <f t="shared" ca="1" si="145"/>
        <v>8.2726550416666669</v>
      </c>
      <c r="FG45" s="223">
        <f t="shared" ca="1" si="145"/>
        <v>8.2726550416666669</v>
      </c>
      <c r="FH45" s="223">
        <f t="shared" ca="1" si="145"/>
        <v>8.2726550416666669</v>
      </c>
      <c r="FI45" s="223">
        <f t="shared" ca="1" si="145"/>
        <v>8.2726550416666669</v>
      </c>
      <c r="FJ45" s="223">
        <f t="shared" ca="1" si="145"/>
        <v>8.2726550416666669</v>
      </c>
      <c r="FK45" s="223">
        <f t="shared" ca="1" si="145"/>
        <v>8.2726550416666669</v>
      </c>
      <c r="FL45" s="223">
        <f t="shared" ca="1" si="145"/>
        <v>8.2726550416666669</v>
      </c>
      <c r="FM45" s="223">
        <f t="shared" ca="1" si="145"/>
        <v>8.2726550416666669</v>
      </c>
      <c r="FN45" s="223">
        <f t="shared" ca="1" si="145"/>
        <v>8.2726550416666669</v>
      </c>
      <c r="FO45" s="223">
        <f t="shared" ca="1" si="145"/>
        <v>8.2726550416666669</v>
      </c>
      <c r="FP45" s="223">
        <f t="shared" ca="1" si="145"/>
        <v>8.2726550416666669</v>
      </c>
      <c r="FQ45" s="223">
        <f t="shared" ca="1" si="145"/>
        <v>8.2726550416666669</v>
      </c>
      <c r="FR45" s="223">
        <f t="shared" ca="1" si="145"/>
        <v>8.2726550416666669</v>
      </c>
      <c r="FS45" s="223">
        <f t="shared" ca="1" si="145"/>
        <v>8.2726550416666669</v>
      </c>
      <c r="FT45" s="223">
        <f t="shared" ca="1" si="145"/>
        <v>8.2726550416666669</v>
      </c>
      <c r="FU45" s="223">
        <f t="shared" ca="1" si="145"/>
        <v>8.2726550416666669</v>
      </c>
      <c r="FV45" s="223">
        <f t="shared" ca="1" si="145"/>
        <v>8.2726550416666669</v>
      </c>
      <c r="FW45" s="223">
        <f t="shared" ca="1" si="145"/>
        <v>8.2726550416666669</v>
      </c>
      <c r="FX45" s="223">
        <f t="shared" ca="1" si="145"/>
        <v>8.2726550416666669</v>
      </c>
      <c r="FY45" s="223">
        <f t="shared" ca="1" si="145"/>
        <v>8.2726550416666669</v>
      </c>
      <c r="FZ45" s="223">
        <f t="shared" ca="1" si="145"/>
        <v>8.2726550416666669</v>
      </c>
      <c r="GA45" s="223">
        <f t="shared" ca="1" si="145"/>
        <v>8.2726550416666669</v>
      </c>
      <c r="GB45" s="223">
        <f t="shared" ca="1" si="145"/>
        <v>8.2726550416666669</v>
      </c>
      <c r="GC45" s="223">
        <f t="shared" ca="1" si="145"/>
        <v>8.2726550416666669</v>
      </c>
      <c r="GD45" s="223">
        <f t="shared" ca="1" si="145"/>
        <v>8.2726550416666669</v>
      </c>
      <c r="GE45" s="223">
        <f t="shared" ca="1" si="145"/>
        <v>8.2726550416666669</v>
      </c>
      <c r="GF45" s="223">
        <f t="shared" ca="1" si="145"/>
        <v>8.2726550416666669</v>
      </c>
      <c r="GG45" s="223">
        <f t="shared" ca="1" si="145"/>
        <v>8.2726550416666669</v>
      </c>
      <c r="GH45" s="223">
        <f t="shared" ca="1" si="145"/>
        <v>8.2726550416666669</v>
      </c>
      <c r="GI45" s="223">
        <f t="shared" ca="1" si="145"/>
        <v>8.2726550416666669</v>
      </c>
      <c r="GJ45" s="223">
        <f t="shared" ca="1" si="145"/>
        <v>8.2726550416666669</v>
      </c>
      <c r="GK45" s="223">
        <f t="shared" ca="1" si="145"/>
        <v>8.2726550416666669</v>
      </c>
      <c r="GL45" s="223">
        <f t="shared" ca="1" si="145"/>
        <v>8.2726550416666669</v>
      </c>
      <c r="GM45" s="223">
        <f t="shared" ca="1" si="145"/>
        <v>8.2726550416666669</v>
      </c>
      <c r="GN45" s="223">
        <f t="shared" ca="1" si="145"/>
        <v>8.2726550416666669</v>
      </c>
      <c r="GO45" s="223">
        <f t="shared" ca="1" si="145"/>
        <v>8.2726550416666669</v>
      </c>
      <c r="GP45" s="223">
        <f t="shared" ca="1" si="145"/>
        <v>8.2726550416666669</v>
      </c>
      <c r="GQ45" s="223">
        <f t="shared" ca="1" si="145"/>
        <v>8.2726550416666669</v>
      </c>
      <c r="GR45" s="223">
        <f t="shared" ca="1" si="145"/>
        <v>8.2726550416666669</v>
      </c>
      <c r="GS45" s="223">
        <f t="shared" ca="1" si="145"/>
        <v>8.2726550416666669</v>
      </c>
      <c r="GT45" s="223">
        <f t="shared" ca="1" si="145"/>
        <v>8.2726550416666669</v>
      </c>
      <c r="GU45" s="223">
        <f t="shared" ca="1" si="145"/>
        <v>8.2726550416666669</v>
      </c>
      <c r="GV45" s="223">
        <f t="shared" ca="1" si="145"/>
        <v>8.2726550416666669</v>
      </c>
      <c r="GW45" s="223">
        <f t="shared" ca="1" si="145"/>
        <v>8.2726550416666669</v>
      </c>
      <c r="GX45" s="223">
        <f t="shared" ca="1" si="145"/>
        <v>8.2726550416666669</v>
      </c>
      <c r="GY45" s="223">
        <f t="shared" ca="1" si="145"/>
        <v>8.2726550416666669</v>
      </c>
      <c r="GZ45" s="223">
        <f t="shared" ca="1" si="145"/>
        <v>8.2726550416666669</v>
      </c>
      <c r="HA45" s="223">
        <f t="shared" ca="1" si="145"/>
        <v>8.2726550416666669</v>
      </c>
      <c r="HB45" s="223">
        <f t="shared" ca="1" si="145"/>
        <v>8.2726550416666669</v>
      </c>
      <c r="HC45" s="223">
        <f t="shared" ca="1" si="145"/>
        <v>8.2726550416666669</v>
      </c>
      <c r="HD45" s="223">
        <f t="shared" ca="1" si="145"/>
        <v>8.2726550416666669</v>
      </c>
      <c r="HE45" s="223">
        <f t="shared" ca="1" si="145"/>
        <v>8.2726550416666669</v>
      </c>
      <c r="HF45" s="223">
        <f t="shared" ca="1" si="145"/>
        <v>8.2726550416666669</v>
      </c>
      <c r="HG45" s="223">
        <f t="shared" ca="1" si="145"/>
        <v>8.2726550416666669</v>
      </c>
      <c r="HH45" s="223">
        <f t="shared" ca="1" si="145"/>
        <v>8.2726550416666669</v>
      </c>
      <c r="HI45" s="223">
        <f t="shared" ca="1" si="145"/>
        <v>8.2726550416666669</v>
      </c>
      <c r="HJ45" s="223">
        <f t="shared" ca="1" si="145"/>
        <v>8.2726550416666669</v>
      </c>
      <c r="HK45" s="223">
        <f t="shared" ca="1" si="145"/>
        <v>8.2726550416666669</v>
      </c>
      <c r="HL45" s="223">
        <f t="shared" ca="1" si="145"/>
        <v>8.2726550416666669</v>
      </c>
      <c r="HM45" s="223">
        <f t="shared" ca="1" si="145"/>
        <v>8.2726550416666669</v>
      </c>
      <c r="HN45" s="223">
        <f t="shared" ca="1" si="145"/>
        <v>8.2726550416666669</v>
      </c>
      <c r="HO45" s="223">
        <f t="shared" ca="1" si="145"/>
        <v>8.2726550416666669</v>
      </c>
      <c r="HP45" s="223">
        <f t="shared" ref="HP45:IH54" ca="1" si="146">IF($A45&lt;=120,IF(OR(HP$7&lt;$A45,HP$7&gt;120),0,IFERROR($B45/(10*12-$A45+1),0)),IF(HP$7&lt;$A45,0,IFERROR($B45/(20*12-$A45+1),0)))</f>
        <v>8.2726550416666669</v>
      </c>
      <c r="HQ45" s="223">
        <f t="shared" ca="1" si="146"/>
        <v>8.2726550416666669</v>
      </c>
      <c r="HR45" s="223">
        <f t="shared" ca="1" si="146"/>
        <v>8.2726550416666669</v>
      </c>
      <c r="HS45" s="223">
        <f t="shared" ca="1" si="146"/>
        <v>8.2726550416666669</v>
      </c>
      <c r="HT45" s="223">
        <f t="shared" ca="1" si="146"/>
        <v>8.2726550416666669</v>
      </c>
      <c r="HU45" s="223">
        <f t="shared" ca="1" si="146"/>
        <v>8.2726550416666669</v>
      </c>
      <c r="HV45" s="223">
        <f t="shared" ca="1" si="146"/>
        <v>8.2726550416666669</v>
      </c>
      <c r="HW45" s="223">
        <f t="shared" ca="1" si="146"/>
        <v>8.2726550416666669</v>
      </c>
      <c r="HX45" s="223">
        <f t="shared" ca="1" si="146"/>
        <v>8.2726550416666669</v>
      </c>
      <c r="HY45" s="223">
        <f t="shared" ca="1" si="146"/>
        <v>8.2726550416666669</v>
      </c>
      <c r="HZ45" s="223">
        <f t="shared" ca="1" si="146"/>
        <v>8.2726550416666669</v>
      </c>
      <c r="IA45" s="223">
        <f t="shared" ca="1" si="146"/>
        <v>8.2726550416666669</v>
      </c>
      <c r="IB45" s="223">
        <f t="shared" ca="1" si="146"/>
        <v>8.2726550416666669</v>
      </c>
      <c r="IC45" s="223">
        <f t="shared" ca="1" si="146"/>
        <v>8.2726550416666669</v>
      </c>
      <c r="ID45" s="223">
        <f t="shared" ca="1" si="146"/>
        <v>8.2726550416666669</v>
      </c>
      <c r="IE45" s="223">
        <f t="shared" ca="1" si="146"/>
        <v>8.2726550416666669</v>
      </c>
      <c r="IF45" s="223">
        <f t="shared" ca="1" si="146"/>
        <v>8.2726550416666669</v>
      </c>
      <c r="IG45" s="223">
        <f t="shared" ca="1" si="146"/>
        <v>8.2726550416666669</v>
      </c>
      <c r="IH45" s="223">
        <f t="shared" ca="1" si="146"/>
        <v>8.2726550416666669</v>
      </c>
    </row>
    <row r="46" spans="1:242" s="225" customFormat="1" x14ac:dyDescent="0.3">
      <c r="A46" s="222">
        <f t="shared" ref="A46:A56" si="147">A45+1</f>
        <v>122</v>
      </c>
      <c r="B46" s="223" cm="1">
        <f t="array" aca="1" ref="B46" ca="1">INDIRECT("'Cronograma de Desembolso'!"&amp;ADDRESS(9,A46+2))</f>
        <v>992.71860500000003</v>
      </c>
      <c r="C46" s="224">
        <f t="shared" si="112"/>
        <v>0</v>
      </c>
      <c r="D46" s="223">
        <f t="shared" si="112"/>
        <v>0</v>
      </c>
      <c r="E46" s="223">
        <f t="shared" si="112"/>
        <v>0</v>
      </c>
      <c r="F46" s="223">
        <f t="shared" si="112"/>
        <v>0</v>
      </c>
      <c r="G46" s="223">
        <f t="shared" si="112"/>
        <v>0</v>
      </c>
      <c r="H46" s="223">
        <f t="shared" si="112"/>
        <v>0</v>
      </c>
      <c r="I46" s="223">
        <f t="shared" si="112"/>
        <v>0</v>
      </c>
      <c r="J46" s="223">
        <f t="shared" si="112"/>
        <v>0</v>
      </c>
      <c r="K46" s="223">
        <f t="shared" si="112"/>
        <v>0</v>
      </c>
      <c r="L46" s="223">
        <f t="shared" si="112"/>
        <v>0</v>
      </c>
      <c r="M46" s="223">
        <f t="shared" si="112"/>
        <v>0</v>
      </c>
      <c r="N46" s="223">
        <f t="shared" si="112"/>
        <v>0</v>
      </c>
      <c r="O46" s="223">
        <f t="shared" si="112"/>
        <v>0</v>
      </c>
      <c r="P46" s="223">
        <f t="shared" si="112"/>
        <v>0</v>
      </c>
      <c r="Q46" s="223">
        <f t="shared" si="112"/>
        <v>0</v>
      </c>
      <c r="R46" s="223">
        <f t="shared" si="112"/>
        <v>0</v>
      </c>
      <c r="S46" s="223">
        <f t="shared" si="112"/>
        <v>0</v>
      </c>
      <c r="T46" s="223">
        <f t="shared" si="112"/>
        <v>0</v>
      </c>
      <c r="U46" s="223">
        <f t="shared" si="112"/>
        <v>0</v>
      </c>
      <c r="V46" s="223">
        <f t="shared" si="112"/>
        <v>0</v>
      </c>
      <c r="W46" s="223">
        <f t="shared" si="112"/>
        <v>0</v>
      </c>
      <c r="X46" s="223">
        <f t="shared" si="112"/>
        <v>0</v>
      </c>
      <c r="Y46" s="223">
        <f t="shared" si="112"/>
        <v>0</v>
      </c>
      <c r="Z46" s="223">
        <f t="shared" si="112"/>
        <v>0</v>
      </c>
      <c r="AA46" s="223">
        <f t="shared" si="112"/>
        <v>0</v>
      </c>
      <c r="AB46" s="223">
        <f t="shared" si="112"/>
        <v>0</v>
      </c>
      <c r="AC46" s="223">
        <f t="shared" si="112"/>
        <v>0</v>
      </c>
      <c r="AD46" s="223">
        <f t="shared" si="112"/>
        <v>0</v>
      </c>
      <c r="AE46" s="223">
        <f t="shared" si="112"/>
        <v>0</v>
      </c>
      <c r="AF46" s="223">
        <f t="shared" si="112"/>
        <v>0</v>
      </c>
      <c r="AG46" s="223">
        <f t="shared" si="112"/>
        <v>0</v>
      </c>
      <c r="AH46" s="223">
        <f t="shared" si="112"/>
        <v>0</v>
      </c>
      <c r="AI46" s="223">
        <f t="shared" si="112"/>
        <v>0</v>
      </c>
      <c r="AJ46" s="223">
        <f t="shared" si="112"/>
        <v>0</v>
      </c>
      <c r="AK46" s="223">
        <f t="shared" si="112"/>
        <v>0</v>
      </c>
      <c r="AL46" s="223">
        <f t="shared" si="112"/>
        <v>0</v>
      </c>
      <c r="AM46" s="223">
        <f t="shared" si="112"/>
        <v>0</v>
      </c>
      <c r="AN46" s="223">
        <f t="shared" si="112"/>
        <v>0</v>
      </c>
      <c r="AO46" s="223">
        <f t="shared" si="112"/>
        <v>0</v>
      </c>
      <c r="AP46" s="223">
        <f t="shared" si="112"/>
        <v>0</v>
      </c>
      <c r="AQ46" s="223">
        <f t="shared" si="112"/>
        <v>0</v>
      </c>
      <c r="AR46" s="223">
        <f t="shared" si="112"/>
        <v>0</v>
      </c>
      <c r="AS46" s="223">
        <f t="shared" si="112"/>
        <v>0</v>
      </c>
      <c r="AT46" s="223">
        <f t="shared" si="112"/>
        <v>0</v>
      </c>
      <c r="AU46" s="223">
        <f t="shared" si="112"/>
        <v>0</v>
      </c>
      <c r="AV46" s="223">
        <f t="shared" si="112"/>
        <v>0</v>
      </c>
      <c r="AW46" s="223">
        <f t="shared" si="112"/>
        <v>0</v>
      </c>
      <c r="AX46" s="223">
        <f t="shared" si="112"/>
        <v>0</v>
      </c>
      <c r="AY46" s="223">
        <f t="shared" si="112"/>
        <v>0</v>
      </c>
      <c r="AZ46" s="223">
        <f t="shared" si="112"/>
        <v>0</v>
      </c>
      <c r="BA46" s="223">
        <f t="shared" si="112"/>
        <v>0</v>
      </c>
      <c r="BB46" s="223">
        <f t="shared" si="112"/>
        <v>0</v>
      </c>
      <c r="BC46" s="223">
        <f t="shared" si="112"/>
        <v>0</v>
      </c>
      <c r="BD46" s="223">
        <f t="shared" si="112"/>
        <v>0</v>
      </c>
      <c r="BE46" s="223">
        <f t="shared" si="113"/>
        <v>0</v>
      </c>
      <c r="BF46" s="223">
        <f t="shared" si="113"/>
        <v>0</v>
      </c>
      <c r="BG46" s="223">
        <f t="shared" si="113"/>
        <v>0</v>
      </c>
      <c r="BH46" s="223">
        <f t="shared" si="113"/>
        <v>0</v>
      </c>
      <c r="BI46" s="223">
        <f t="shared" si="113"/>
        <v>0</v>
      </c>
      <c r="BJ46" s="223">
        <f t="shared" si="113"/>
        <v>0</v>
      </c>
      <c r="BK46" s="223">
        <f t="shared" si="113"/>
        <v>0</v>
      </c>
      <c r="BL46" s="223">
        <f t="shared" si="113"/>
        <v>0</v>
      </c>
      <c r="BM46" s="223">
        <f t="shared" si="113"/>
        <v>0</v>
      </c>
      <c r="BN46" s="223">
        <f t="shared" si="113"/>
        <v>0</v>
      </c>
      <c r="BO46" s="223">
        <f t="shared" si="113"/>
        <v>0</v>
      </c>
      <c r="BP46" s="223">
        <f t="shared" si="113"/>
        <v>0</v>
      </c>
      <c r="BQ46" s="223">
        <f t="shared" si="113"/>
        <v>0</v>
      </c>
      <c r="BR46" s="223">
        <f t="shared" si="113"/>
        <v>0</v>
      </c>
      <c r="BS46" s="223">
        <f t="shared" si="113"/>
        <v>0</v>
      </c>
      <c r="BT46" s="223">
        <f t="shared" si="113"/>
        <v>0</v>
      </c>
      <c r="BU46" s="223">
        <f t="shared" si="113"/>
        <v>0</v>
      </c>
      <c r="BV46" s="223">
        <f t="shared" si="113"/>
        <v>0</v>
      </c>
      <c r="BW46" s="223">
        <f t="shared" si="113"/>
        <v>0</v>
      </c>
      <c r="BX46" s="223">
        <f t="shared" si="113"/>
        <v>0</v>
      </c>
      <c r="BY46" s="223">
        <f t="shared" si="113"/>
        <v>0</v>
      </c>
      <c r="BZ46" s="223">
        <f t="shared" si="113"/>
        <v>0</v>
      </c>
      <c r="CA46" s="223">
        <f t="shared" si="113"/>
        <v>0</v>
      </c>
      <c r="CB46" s="223">
        <f t="shared" si="113"/>
        <v>0</v>
      </c>
      <c r="CC46" s="223">
        <f t="shared" si="113"/>
        <v>0</v>
      </c>
      <c r="CD46" s="223">
        <f t="shared" si="113"/>
        <v>0</v>
      </c>
      <c r="CE46" s="223">
        <f t="shared" si="113"/>
        <v>0</v>
      </c>
      <c r="CF46" s="223">
        <f t="shared" si="113"/>
        <v>0</v>
      </c>
      <c r="CG46" s="223">
        <f t="shared" si="113"/>
        <v>0</v>
      </c>
      <c r="CH46" s="223">
        <f t="shared" si="113"/>
        <v>0</v>
      </c>
      <c r="CI46" s="223">
        <f t="shared" si="113"/>
        <v>0</v>
      </c>
      <c r="CJ46" s="223">
        <f t="shared" si="113"/>
        <v>0</v>
      </c>
      <c r="CK46" s="223">
        <f t="shared" si="113"/>
        <v>0</v>
      </c>
      <c r="CL46" s="223">
        <f t="shared" si="113"/>
        <v>0</v>
      </c>
      <c r="CM46" s="223">
        <f t="shared" si="113"/>
        <v>0</v>
      </c>
      <c r="CN46" s="223">
        <f t="shared" si="113"/>
        <v>0</v>
      </c>
      <c r="CO46" s="223">
        <f t="shared" si="113"/>
        <v>0</v>
      </c>
      <c r="CP46" s="223">
        <f t="shared" si="113"/>
        <v>0</v>
      </c>
      <c r="CQ46" s="223">
        <f t="shared" si="113"/>
        <v>0</v>
      </c>
      <c r="CR46" s="223">
        <f t="shared" si="113"/>
        <v>0</v>
      </c>
      <c r="CS46" s="223">
        <f t="shared" si="113"/>
        <v>0</v>
      </c>
      <c r="CT46" s="223">
        <f t="shared" si="113"/>
        <v>0</v>
      </c>
      <c r="CU46" s="223">
        <f t="shared" si="113"/>
        <v>0</v>
      </c>
      <c r="CV46" s="223">
        <f t="shared" si="113"/>
        <v>0</v>
      </c>
      <c r="CW46" s="223">
        <f t="shared" si="113"/>
        <v>0</v>
      </c>
      <c r="CX46" s="223">
        <f t="shared" si="113"/>
        <v>0</v>
      </c>
      <c r="CY46" s="223">
        <f t="shared" si="113"/>
        <v>0</v>
      </c>
      <c r="CZ46" s="223">
        <f t="shared" si="113"/>
        <v>0</v>
      </c>
      <c r="DA46" s="223">
        <f t="shared" si="113"/>
        <v>0</v>
      </c>
      <c r="DB46" s="223">
        <f t="shared" si="113"/>
        <v>0</v>
      </c>
      <c r="DC46" s="223">
        <f t="shared" si="113"/>
        <v>0</v>
      </c>
      <c r="DD46" s="223">
        <f t="shared" si="113"/>
        <v>0</v>
      </c>
      <c r="DE46" s="223">
        <f t="shared" si="113"/>
        <v>0</v>
      </c>
      <c r="DF46" s="223">
        <f t="shared" si="113"/>
        <v>0</v>
      </c>
      <c r="DG46" s="223">
        <f t="shared" si="113"/>
        <v>0</v>
      </c>
      <c r="DH46" s="223">
        <f t="shared" si="113"/>
        <v>0</v>
      </c>
      <c r="DI46" s="223">
        <f t="shared" si="113"/>
        <v>0</v>
      </c>
      <c r="DJ46" s="223">
        <f t="shared" si="113"/>
        <v>0</v>
      </c>
      <c r="DK46" s="223">
        <f t="shared" si="113"/>
        <v>0</v>
      </c>
      <c r="DL46" s="223">
        <f t="shared" si="113"/>
        <v>0</v>
      </c>
      <c r="DM46" s="223">
        <f t="shared" si="113"/>
        <v>0</v>
      </c>
      <c r="DN46" s="223">
        <f t="shared" si="113"/>
        <v>0</v>
      </c>
      <c r="DO46" s="223">
        <f t="shared" si="113"/>
        <v>0</v>
      </c>
      <c r="DP46" s="223">
        <f t="shared" si="113"/>
        <v>0</v>
      </c>
      <c r="DQ46" s="223">
        <f t="shared" si="114"/>
        <v>0</v>
      </c>
      <c r="DR46" s="223">
        <f t="shared" si="114"/>
        <v>0</v>
      </c>
      <c r="DS46" s="223">
        <f t="shared" si="114"/>
        <v>0</v>
      </c>
      <c r="DT46" s="223">
        <f t="shared" ca="1" si="114"/>
        <v>8.3421731512605053</v>
      </c>
      <c r="DU46" s="223">
        <f t="shared" ca="1" si="114"/>
        <v>8.3421731512605053</v>
      </c>
      <c r="DV46" s="223">
        <f t="shared" ca="1" si="114"/>
        <v>8.3421731512605053</v>
      </c>
      <c r="DW46" s="223">
        <f t="shared" ca="1" si="114"/>
        <v>8.3421731512605053</v>
      </c>
      <c r="DX46" s="223">
        <f t="shared" ca="1" si="114"/>
        <v>8.3421731512605053</v>
      </c>
      <c r="DY46" s="223">
        <f t="shared" ca="1" si="114"/>
        <v>8.3421731512605053</v>
      </c>
      <c r="DZ46" s="223">
        <f t="shared" ca="1" si="115"/>
        <v>8.3421731512605053</v>
      </c>
      <c r="EA46" s="223">
        <f t="shared" ca="1" si="116"/>
        <v>8.3421731512605053</v>
      </c>
      <c r="EB46" s="223">
        <f t="shared" ca="1" si="117"/>
        <v>8.3421731512605053</v>
      </c>
      <c r="EC46" s="223">
        <f t="shared" ca="1" si="118"/>
        <v>8.3421731512605053</v>
      </c>
      <c r="ED46" s="223">
        <f t="shared" ca="1" si="119"/>
        <v>8.3421731512605053</v>
      </c>
      <c r="EE46" s="223">
        <f t="shared" ca="1" si="120"/>
        <v>8.3421731512605053</v>
      </c>
      <c r="EF46" s="223">
        <f t="shared" ca="1" si="121"/>
        <v>8.3421731512605053</v>
      </c>
      <c r="EG46" s="223">
        <f t="shared" ca="1" si="122"/>
        <v>8.3421731512605053</v>
      </c>
      <c r="EH46" s="223">
        <f t="shared" ca="1" si="123"/>
        <v>8.3421731512605053</v>
      </c>
      <c r="EI46" s="223">
        <f t="shared" ca="1" si="124"/>
        <v>8.3421731512605053</v>
      </c>
      <c r="EJ46" s="223">
        <f t="shared" ca="1" si="125"/>
        <v>8.3421731512605053</v>
      </c>
      <c r="EK46" s="223">
        <f t="shared" ca="1" si="126"/>
        <v>8.3421731512605053</v>
      </c>
      <c r="EL46" s="223">
        <f t="shared" ca="1" si="127"/>
        <v>8.3421731512605053</v>
      </c>
      <c r="EM46" s="223">
        <f t="shared" ca="1" si="128"/>
        <v>8.3421731512605053</v>
      </c>
      <c r="EN46" s="223">
        <f t="shared" ca="1" si="129"/>
        <v>8.3421731512605053</v>
      </c>
      <c r="EO46" s="223">
        <f t="shared" ca="1" si="130"/>
        <v>8.3421731512605053</v>
      </c>
      <c r="EP46" s="223">
        <f t="shared" ca="1" si="131"/>
        <v>8.3421731512605053</v>
      </c>
      <c r="EQ46" s="223">
        <f t="shared" ca="1" si="132"/>
        <v>8.3421731512605053</v>
      </c>
      <c r="ER46" s="223">
        <f t="shared" ca="1" si="133"/>
        <v>8.3421731512605053</v>
      </c>
      <c r="ES46" s="223">
        <f t="shared" ca="1" si="134"/>
        <v>8.3421731512605053</v>
      </c>
      <c r="ET46" s="223">
        <f t="shared" ca="1" si="135"/>
        <v>8.3421731512605053</v>
      </c>
      <c r="EU46" s="223">
        <f t="shared" ca="1" si="136"/>
        <v>8.3421731512605053</v>
      </c>
      <c r="EV46" s="223">
        <f t="shared" ca="1" si="137"/>
        <v>8.3421731512605053</v>
      </c>
      <c r="EW46" s="223">
        <f t="shared" ca="1" si="138"/>
        <v>8.3421731512605053</v>
      </c>
      <c r="EX46" s="223">
        <f t="shared" ca="1" si="139"/>
        <v>8.3421731512605053</v>
      </c>
      <c r="EY46" s="223">
        <f t="shared" ca="1" si="140"/>
        <v>8.3421731512605053</v>
      </c>
      <c r="EZ46" s="223">
        <f t="shared" ca="1" si="141"/>
        <v>8.3421731512605053</v>
      </c>
      <c r="FA46" s="223">
        <f t="shared" ca="1" si="142"/>
        <v>8.3421731512605053</v>
      </c>
      <c r="FB46" s="223">
        <f t="shared" ca="1" si="143"/>
        <v>8.3421731512605053</v>
      </c>
      <c r="FC46" s="223">
        <f t="shared" ca="1" si="144"/>
        <v>8.3421731512605053</v>
      </c>
      <c r="FD46" s="223">
        <f t="shared" ca="1" si="145"/>
        <v>8.3421731512605053</v>
      </c>
      <c r="FE46" s="223">
        <f t="shared" ca="1" si="145"/>
        <v>8.3421731512605053</v>
      </c>
      <c r="FF46" s="223">
        <f t="shared" ca="1" si="145"/>
        <v>8.3421731512605053</v>
      </c>
      <c r="FG46" s="223">
        <f t="shared" ca="1" si="145"/>
        <v>8.3421731512605053</v>
      </c>
      <c r="FH46" s="223">
        <f t="shared" ca="1" si="145"/>
        <v>8.3421731512605053</v>
      </c>
      <c r="FI46" s="223">
        <f t="shared" ca="1" si="145"/>
        <v>8.3421731512605053</v>
      </c>
      <c r="FJ46" s="223">
        <f t="shared" ca="1" si="145"/>
        <v>8.3421731512605053</v>
      </c>
      <c r="FK46" s="223">
        <f t="shared" ca="1" si="145"/>
        <v>8.3421731512605053</v>
      </c>
      <c r="FL46" s="223">
        <f t="shared" ca="1" si="145"/>
        <v>8.3421731512605053</v>
      </c>
      <c r="FM46" s="223">
        <f t="shared" ca="1" si="145"/>
        <v>8.3421731512605053</v>
      </c>
      <c r="FN46" s="223">
        <f t="shared" ca="1" si="145"/>
        <v>8.3421731512605053</v>
      </c>
      <c r="FO46" s="223">
        <f t="shared" ca="1" si="145"/>
        <v>8.3421731512605053</v>
      </c>
      <c r="FP46" s="223">
        <f t="shared" ca="1" si="145"/>
        <v>8.3421731512605053</v>
      </c>
      <c r="FQ46" s="223">
        <f t="shared" ca="1" si="145"/>
        <v>8.3421731512605053</v>
      </c>
      <c r="FR46" s="223">
        <f t="shared" ca="1" si="145"/>
        <v>8.3421731512605053</v>
      </c>
      <c r="FS46" s="223">
        <f t="shared" ca="1" si="145"/>
        <v>8.3421731512605053</v>
      </c>
      <c r="FT46" s="223">
        <f t="shared" ca="1" si="145"/>
        <v>8.3421731512605053</v>
      </c>
      <c r="FU46" s="223">
        <f t="shared" ca="1" si="145"/>
        <v>8.3421731512605053</v>
      </c>
      <c r="FV46" s="223">
        <f t="shared" ca="1" si="145"/>
        <v>8.3421731512605053</v>
      </c>
      <c r="FW46" s="223">
        <f t="shared" ca="1" si="145"/>
        <v>8.3421731512605053</v>
      </c>
      <c r="FX46" s="223">
        <f t="shared" ref="FX46:HO52" ca="1" si="148">IF($A46&lt;=120,IF(OR(FX$7&lt;$A46,FX$7&gt;120),0,IFERROR($B46/(10*12-$A46+1),0)),IF(FX$7&lt;$A46,0,IFERROR($B46/(20*12-$A46+1),0)))</f>
        <v>8.3421731512605053</v>
      </c>
      <c r="FY46" s="223">
        <f t="shared" ca="1" si="148"/>
        <v>8.3421731512605053</v>
      </c>
      <c r="FZ46" s="223">
        <f t="shared" ca="1" si="148"/>
        <v>8.3421731512605053</v>
      </c>
      <c r="GA46" s="223">
        <f t="shared" ca="1" si="148"/>
        <v>8.3421731512605053</v>
      </c>
      <c r="GB46" s="223">
        <f t="shared" ca="1" si="148"/>
        <v>8.3421731512605053</v>
      </c>
      <c r="GC46" s="223">
        <f t="shared" ca="1" si="148"/>
        <v>8.3421731512605053</v>
      </c>
      <c r="GD46" s="223">
        <f t="shared" ca="1" si="148"/>
        <v>8.3421731512605053</v>
      </c>
      <c r="GE46" s="223">
        <f t="shared" ca="1" si="148"/>
        <v>8.3421731512605053</v>
      </c>
      <c r="GF46" s="223">
        <f t="shared" ca="1" si="148"/>
        <v>8.3421731512605053</v>
      </c>
      <c r="GG46" s="223">
        <f t="shared" ca="1" si="148"/>
        <v>8.3421731512605053</v>
      </c>
      <c r="GH46" s="223">
        <f t="shared" ca="1" si="148"/>
        <v>8.3421731512605053</v>
      </c>
      <c r="GI46" s="223">
        <f t="shared" ca="1" si="148"/>
        <v>8.3421731512605053</v>
      </c>
      <c r="GJ46" s="223">
        <f t="shared" ca="1" si="148"/>
        <v>8.3421731512605053</v>
      </c>
      <c r="GK46" s="223">
        <f t="shared" ca="1" si="148"/>
        <v>8.3421731512605053</v>
      </c>
      <c r="GL46" s="223">
        <f t="shared" ca="1" si="148"/>
        <v>8.3421731512605053</v>
      </c>
      <c r="GM46" s="223">
        <f t="shared" ca="1" si="148"/>
        <v>8.3421731512605053</v>
      </c>
      <c r="GN46" s="223">
        <f t="shared" ca="1" si="148"/>
        <v>8.3421731512605053</v>
      </c>
      <c r="GO46" s="223">
        <f t="shared" ca="1" si="148"/>
        <v>8.3421731512605053</v>
      </c>
      <c r="GP46" s="223">
        <f t="shared" ca="1" si="148"/>
        <v>8.3421731512605053</v>
      </c>
      <c r="GQ46" s="223">
        <f t="shared" ca="1" si="148"/>
        <v>8.3421731512605053</v>
      </c>
      <c r="GR46" s="223">
        <f t="shared" ca="1" si="148"/>
        <v>8.3421731512605053</v>
      </c>
      <c r="GS46" s="223">
        <f t="shared" ca="1" si="148"/>
        <v>8.3421731512605053</v>
      </c>
      <c r="GT46" s="223">
        <f t="shared" ca="1" si="148"/>
        <v>8.3421731512605053</v>
      </c>
      <c r="GU46" s="223">
        <f t="shared" ca="1" si="148"/>
        <v>8.3421731512605053</v>
      </c>
      <c r="GV46" s="223">
        <f t="shared" ca="1" si="148"/>
        <v>8.3421731512605053</v>
      </c>
      <c r="GW46" s="223">
        <f t="shared" ca="1" si="148"/>
        <v>8.3421731512605053</v>
      </c>
      <c r="GX46" s="223">
        <f t="shared" ca="1" si="148"/>
        <v>8.3421731512605053</v>
      </c>
      <c r="GY46" s="223">
        <f t="shared" ca="1" si="148"/>
        <v>8.3421731512605053</v>
      </c>
      <c r="GZ46" s="223">
        <f t="shared" ca="1" si="148"/>
        <v>8.3421731512605053</v>
      </c>
      <c r="HA46" s="223">
        <f t="shared" ca="1" si="148"/>
        <v>8.3421731512605053</v>
      </c>
      <c r="HB46" s="223">
        <f t="shared" ca="1" si="148"/>
        <v>8.3421731512605053</v>
      </c>
      <c r="HC46" s="223">
        <f t="shared" ca="1" si="148"/>
        <v>8.3421731512605053</v>
      </c>
      <c r="HD46" s="223">
        <f t="shared" ca="1" si="148"/>
        <v>8.3421731512605053</v>
      </c>
      <c r="HE46" s="223">
        <f t="shared" ca="1" si="148"/>
        <v>8.3421731512605053</v>
      </c>
      <c r="HF46" s="223">
        <f t="shared" ca="1" si="148"/>
        <v>8.3421731512605053</v>
      </c>
      <c r="HG46" s="223">
        <f t="shared" ca="1" si="148"/>
        <v>8.3421731512605053</v>
      </c>
      <c r="HH46" s="223">
        <f t="shared" ca="1" si="148"/>
        <v>8.3421731512605053</v>
      </c>
      <c r="HI46" s="223">
        <f t="shared" ca="1" si="148"/>
        <v>8.3421731512605053</v>
      </c>
      <c r="HJ46" s="223">
        <f t="shared" ca="1" si="148"/>
        <v>8.3421731512605053</v>
      </c>
      <c r="HK46" s="223">
        <f t="shared" ca="1" si="148"/>
        <v>8.3421731512605053</v>
      </c>
      <c r="HL46" s="223">
        <f t="shared" ca="1" si="148"/>
        <v>8.3421731512605053</v>
      </c>
      <c r="HM46" s="223">
        <f t="shared" ca="1" si="148"/>
        <v>8.3421731512605053</v>
      </c>
      <c r="HN46" s="223">
        <f t="shared" ca="1" si="148"/>
        <v>8.3421731512605053</v>
      </c>
      <c r="HO46" s="223">
        <f t="shared" ca="1" si="148"/>
        <v>8.3421731512605053</v>
      </c>
      <c r="HP46" s="223">
        <f t="shared" ca="1" si="146"/>
        <v>8.3421731512605053</v>
      </c>
      <c r="HQ46" s="223">
        <f t="shared" ca="1" si="146"/>
        <v>8.3421731512605053</v>
      </c>
      <c r="HR46" s="223">
        <f t="shared" ca="1" si="146"/>
        <v>8.3421731512605053</v>
      </c>
      <c r="HS46" s="223">
        <f t="shared" ca="1" si="146"/>
        <v>8.3421731512605053</v>
      </c>
      <c r="HT46" s="223">
        <f t="shared" ca="1" si="146"/>
        <v>8.3421731512605053</v>
      </c>
      <c r="HU46" s="223">
        <f t="shared" ca="1" si="146"/>
        <v>8.3421731512605053</v>
      </c>
      <c r="HV46" s="223">
        <f t="shared" ca="1" si="146"/>
        <v>8.3421731512605053</v>
      </c>
      <c r="HW46" s="223">
        <f t="shared" ca="1" si="146"/>
        <v>8.3421731512605053</v>
      </c>
      <c r="HX46" s="223">
        <f t="shared" ca="1" si="146"/>
        <v>8.3421731512605053</v>
      </c>
      <c r="HY46" s="223">
        <f t="shared" ca="1" si="146"/>
        <v>8.3421731512605053</v>
      </c>
      <c r="HZ46" s="223">
        <f t="shared" ca="1" si="146"/>
        <v>8.3421731512605053</v>
      </c>
      <c r="IA46" s="223">
        <f t="shared" ca="1" si="146"/>
        <v>8.3421731512605053</v>
      </c>
      <c r="IB46" s="223">
        <f t="shared" ca="1" si="146"/>
        <v>8.3421731512605053</v>
      </c>
      <c r="IC46" s="223">
        <f t="shared" ca="1" si="146"/>
        <v>8.3421731512605053</v>
      </c>
      <c r="ID46" s="223">
        <f t="shared" ca="1" si="146"/>
        <v>8.3421731512605053</v>
      </c>
      <c r="IE46" s="223">
        <f t="shared" ca="1" si="146"/>
        <v>8.3421731512605053</v>
      </c>
      <c r="IF46" s="223">
        <f t="shared" ca="1" si="146"/>
        <v>8.3421731512605053</v>
      </c>
      <c r="IG46" s="223">
        <f t="shared" ca="1" si="146"/>
        <v>8.3421731512605053</v>
      </c>
      <c r="IH46" s="223">
        <f t="shared" ca="1" si="146"/>
        <v>8.3421731512605053</v>
      </c>
    </row>
    <row r="47" spans="1:242" s="225" customFormat="1" x14ac:dyDescent="0.3">
      <c r="A47" s="222">
        <f t="shared" si="147"/>
        <v>123</v>
      </c>
      <c r="B47" s="223" cm="1">
        <f t="array" aca="1" ref="B47" ca="1">INDIRECT("'Cronograma de Desembolso'!"&amp;ADDRESS(9,A47+2))</f>
        <v>992.71860500000003</v>
      </c>
      <c r="C47" s="224">
        <f t="shared" si="112"/>
        <v>0</v>
      </c>
      <c r="D47" s="223">
        <f t="shared" si="112"/>
        <v>0</v>
      </c>
      <c r="E47" s="223">
        <f t="shared" si="112"/>
        <v>0</v>
      </c>
      <c r="F47" s="223">
        <f t="shared" si="112"/>
        <v>0</v>
      </c>
      <c r="G47" s="223">
        <f t="shared" si="112"/>
        <v>0</v>
      </c>
      <c r="H47" s="223">
        <f t="shared" si="112"/>
        <v>0</v>
      </c>
      <c r="I47" s="223">
        <f t="shared" si="112"/>
        <v>0</v>
      </c>
      <c r="J47" s="223">
        <f t="shared" si="112"/>
        <v>0</v>
      </c>
      <c r="K47" s="223">
        <f t="shared" si="112"/>
        <v>0</v>
      </c>
      <c r="L47" s="223">
        <f t="shared" si="112"/>
        <v>0</v>
      </c>
      <c r="M47" s="223">
        <f t="shared" si="112"/>
        <v>0</v>
      </c>
      <c r="N47" s="223">
        <f t="shared" si="112"/>
        <v>0</v>
      </c>
      <c r="O47" s="223">
        <f t="shared" si="112"/>
        <v>0</v>
      </c>
      <c r="P47" s="223">
        <f t="shared" si="112"/>
        <v>0</v>
      </c>
      <c r="Q47" s="223">
        <f t="shared" si="112"/>
        <v>0</v>
      </c>
      <c r="R47" s="223">
        <f t="shared" si="112"/>
        <v>0</v>
      </c>
      <c r="S47" s="223">
        <f t="shared" si="112"/>
        <v>0</v>
      </c>
      <c r="T47" s="223">
        <f t="shared" si="112"/>
        <v>0</v>
      </c>
      <c r="U47" s="223">
        <f t="shared" si="112"/>
        <v>0</v>
      </c>
      <c r="V47" s="223">
        <f t="shared" si="112"/>
        <v>0</v>
      </c>
      <c r="W47" s="223">
        <f t="shared" si="112"/>
        <v>0</v>
      </c>
      <c r="X47" s="223">
        <f t="shared" si="112"/>
        <v>0</v>
      </c>
      <c r="Y47" s="223">
        <f t="shared" si="112"/>
        <v>0</v>
      </c>
      <c r="Z47" s="223">
        <f t="shared" si="112"/>
        <v>0</v>
      </c>
      <c r="AA47" s="223">
        <f t="shared" si="112"/>
        <v>0</v>
      </c>
      <c r="AB47" s="223">
        <f t="shared" si="112"/>
        <v>0</v>
      </c>
      <c r="AC47" s="223">
        <f t="shared" si="112"/>
        <v>0</v>
      </c>
      <c r="AD47" s="223">
        <f t="shared" si="112"/>
        <v>0</v>
      </c>
      <c r="AE47" s="223">
        <f t="shared" si="112"/>
        <v>0</v>
      </c>
      <c r="AF47" s="223">
        <f t="shared" si="112"/>
        <v>0</v>
      </c>
      <c r="AG47" s="223">
        <f t="shared" si="112"/>
        <v>0</v>
      </c>
      <c r="AH47" s="223">
        <f t="shared" si="112"/>
        <v>0</v>
      </c>
      <c r="AI47" s="223">
        <f t="shared" si="112"/>
        <v>0</v>
      </c>
      <c r="AJ47" s="223">
        <f t="shared" si="112"/>
        <v>0</v>
      </c>
      <c r="AK47" s="223">
        <f t="shared" si="112"/>
        <v>0</v>
      </c>
      <c r="AL47" s="223">
        <f t="shared" si="112"/>
        <v>0</v>
      </c>
      <c r="AM47" s="223">
        <f t="shared" si="112"/>
        <v>0</v>
      </c>
      <c r="AN47" s="223">
        <f t="shared" si="112"/>
        <v>0</v>
      </c>
      <c r="AO47" s="223">
        <f t="shared" si="112"/>
        <v>0</v>
      </c>
      <c r="AP47" s="223">
        <f t="shared" si="112"/>
        <v>0</v>
      </c>
      <c r="AQ47" s="223">
        <f t="shared" si="112"/>
        <v>0</v>
      </c>
      <c r="AR47" s="223">
        <f t="shared" si="112"/>
        <v>0</v>
      </c>
      <c r="AS47" s="223">
        <f t="shared" si="112"/>
        <v>0</v>
      </c>
      <c r="AT47" s="223">
        <f t="shared" si="112"/>
        <v>0</v>
      </c>
      <c r="AU47" s="223">
        <f t="shared" si="112"/>
        <v>0</v>
      </c>
      <c r="AV47" s="223">
        <f t="shared" si="112"/>
        <v>0</v>
      </c>
      <c r="AW47" s="223">
        <f t="shared" si="112"/>
        <v>0</v>
      </c>
      <c r="AX47" s="223">
        <f t="shared" si="112"/>
        <v>0</v>
      </c>
      <c r="AY47" s="223">
        <f t="shared" si="112"/>
        <v>0</v>
      </c>
      <c r="AZ47" s="223">
        <f t="shared" si="112"/>
        <v>0</v>
      </c>
      <c r="BA47" s="223">
        <f t="shared" si="112"/>
        <v>0</v>
      </c>
      <c r="BB47" s="223">
        <f t="shared" si="112"/>
        <v>0</v>
      </c>
      <c r="BC47" s="223">
        <f t="shared" si="112"/>
        <v>0</v>
      </c>
      <c r="BD47" s="223">
        <f t="shared" si="112"/>
        <v>0</v>
      </c>
      <c r="BE47" s="223">
        <f t="shared" si="113"/>
        <v>0</v>
      </c>
      <c r="BF47" s="223">
        <f t="shared" si="113"/>
        <v>0</v>
      </c>
      <c r="BG47" s="223">
        <f t="shared" si="113"/>
        <v>0</v>
      </c>
      <c r="BH47" s="223">
        <f t="shared" si="113"/>
        <v>0</v>
      </c>
      <c r="BI47" s="223">
        <f t="shared" si="113"/>
        <v>0</v>
      </c>
      <c r="BJ47" s="223">
        <f t="shared" si="113"/>
        <v>0</v>
      </c>
      <c r="BK47" s="223">
        <f t="shared" si="113"/>
        <v>0</v>
      </c>
      <c r="BL47" s="223">
        <f t="shared" si="113"/>
        <v>0</v>
      </c>
      <c r="BM47" s="223">
        <f t="shared" si="113"/>
        <v>0</v>
      </c>
      <c r="BN47" s="223">
        <f t="shared" si="113"/>
        <v>0</v>
      </c>
      <c r="BO47" s="223">
        <f t="shared" si="113"/>
        <v>0</v>
      </c>
      <c r="BP47" s="223">
        <f t="shared" si="113"/>
        <v>0</v>
      </c>
      <c r="BQ47" s="223">
        <f t="shared" si="113"/>
        <v>0</v>
      </c>
      <c r="BR47" s="223">
        <f t="shared" si="113"/>
        <v>0</v>
      </c>
      <c r="BS47" s="223">
        <f t="shared" si="113"/>
        <v>0</v>
      </c>
      <c r="BT47" s="223">
        <f t="shared" si="113"/>
        <v>0</v>
      </c>
      <c r="BU47" s="223">
        <f t="shared" si="113"/>
        <v>0</v>
      </c>
      <c r="BV47" s="223">
        <f t="shared" si="113"/>
        <v>0</v>
      </c>
      <c r="BW47" s="223">
        <f t="shared" si="113"/>
        <v>0</v>
      </c>
      <c r="BX47" s="223">
        <f t="shared" si="113"/>
        <v>0</v>
      </c>
      <c r="BY47" s="223">
        <f t="shared" si="113"/>
        <v>0</v>
      </c>
      <c r="BZ47" s="223">
        <f t="shared" si="113"/>
        <v>0</v>
      </c>
      <c r="CA47" s="223">
        <f t="shared" si="113"/>
        <v>0</v>
      </c>
      <c r="CB47" s="223">
        <f t="shared" si="113"/>
        <v>0</v>
      </c>
      <c r="CC47" s="223">
        <f t="shared" si="113"/>
        <v>0</v>
      </c>
      <c r="CD47" s="223">
        <f t="shared" si="113"/>
        <v>0</v>
      </c>
      <c r="CE47" s="223">
        <f t="shared" si="113"/>
        <v>0</v>
      </c>
      <c r="CF47" s="223">
        <f t="shared" si="113"/>
        <v>0</v>
      </c>
      <c r="CG47" s="223">
        <f t="shared" si="113"/>
        <v>0</v>
      </c>
      <c r="CH47" s="223">
        <f t="shared" si="113"/>
        <v>0</v>
      </c>
      <c r="CI47" s="223">
        <f t="shared" si="113"/>
        <v>0</v>
      </c>
      <c r="CJ47" s="223">
        <f t="shared" si="113"/>
        <v>0</v>
      </c>
      <c r="CK47" s="223">
        <f t="shared" si="113"/>
        <v>0</v>
      </c>
      <c r="CL47" s="223">
        <f t="shared" si="113"/>
        <v>0</v>
      </c>
      <c r="CM47" s="223">
        <f t="shared" si="113"/>
        <v>0</v>
      </c>
      <c r="CN47" s="223">
        <f t="shared" si="113"/>
        <v>0</v>
      </c>
      <c r="CO47" s="223">
        <f t="shared" si="113"/>
        <v>0</v>
      </c>
      <c r="CP47" s="223">
        <f t="shared" si="113"/>
        <v>0</v>
      </c>
      <c r="CQ47" s="223">
        <f t="shared" si="113"/>
        <v>0</v>
      </c>
      <c r="CR47" s="223">
        <f t="shared" si="113"/>
        <v>0</v>
      </c>
      <c r="CS47" s="223">
        <f t="shared" si="113"/>
        <v>0</v>
      </c>
      <c r="CT47" s="223">
        <f t="shared" si="113"/>
        <v>0</v>
      </c>
      <c r="CU47" s="223">
        <f t="shared" si="113"/>
        <v>0</v>
      </c>
      <c r="CV47" s="223">
        <f t="shared" si="113"/>
        <v>0</v>
      </c>
      <c r="CW47" s="223">
        <f t="shared" si="113"/>
        <v>0</v>
      </c>
      <c r="CX47" s="223">
        <f t="shared" si="113"/>
        <v>0</v>
      </c>
      <c r="CY47" s="223">
        <f t="shared" si="113"/>
        <v>0</v>
      </c>
      <c r="CZ47" s="223">
        <f t="shared" si="113"/>
        <v>0</v>
      </c>
      <c r="DA47" s="223">
        <f t="shared" si="113"/>
        <v>0</v>
      </c>
      <c r="DB47" s="223">
        <f t="shared" si="113"/>
        <v>0</v>
      </c>
      <c r="DC47" s="223">
        <f t="shared" si="113"/>
        <v>0</v>
      </c>
      <c r="DD47" s="223">
        <f t="shared" si="113"/>
        <v>0</v>
      </c>
      <c r="DE47" s="223">
        <f t="shared" si="113"/>
        <v>0</v>
      </c>
      <c r="DF47" s="223">
        <f t="shared" si="113"/>
        <v>0</v>
      </c>
      <c r="DG47" s="223">
        <f t="shared" si="113"/>
        <v>0</v>
      </c>
      <c r="DH47" s="223">
        <f t="shared" si="113"/>
        <v>0</v>
      </c>
      <c r="DI47" s="223">
        <f t="shared" si="113"/>
        <v>0</v>
      </c>
      <c r="DJ47" s="223">
        <f t="shared" si="113"/>
        <v>0</v>
      </c>
      <c r="DK47" s="223">
        <f t="shared" si="113"/>
        <v>0</v>
      </c>
      <c r="DL47" s="223">
        <f t="shared" si="113"/>
        <v>0</v>
      </c>
      <c r="DM47" s="223">
        <f t="shared" si="113"/>
        <v>0</v>
      </c>
      <c r="DN47" s="223">
        <f t="shared" si="113"/>
        <v>0</v>
      </c>
      <c r="DO47" s="223">
        <f t="shared" si="113"/>
        <v>0</v>
      </c>
      <c r="DP47" s="223">
        <f t="shared" si="113"/>
        <v>0</v>
      </c>
      <c r="DQ47" s="223">
        <f t="shared" si="114"/>
        <v>0</v>
      </c>
      <c r="DR47" s="223">
        <f t="shared" si="114"/>
        <v>0</v>
      </c>
      <c r="DS47" s="223">
        <f t="shared" si="114"/>
        <v>0</v>
      </c>
      <c r="DT47" s="223">
        <f t="shared" si="114"/>
        <v>0</v>
      </c>
      <c r="DU47" s="223">
        <f t="shared" ca="1" si="114"/>
        <v>8.4128695338983057</v>
      </c>
      <c r="DV47" s="223">
        <f t="shared" ca="1" si="114"/>
        <v>8.4128695338983057</v>
      </c>
      <c r="DW47" s="223">
        <f t="shared" ca="1" si="114"/>
        <v>8.4128695338983057</v>
      </c>
      <c r="DX47" s="223">
        <f t="shared" ca="1" si="114"/>
        <v>8.4128695338983057</v>
      </c>
      <c r="DY47" s="223">
        <f t="shared" ca="1" si="114"/>
        <v>8.4128695338983057</v>
      </c>
      <c r="DZ47" s="223">
        <f t="shared" ca="1" si="115"/>
        <v>8.4128695338983057</v>
      </c>
      <c r="EA47" s="223">
        <f t="shared" ca="1" si="116"/>
        <v>8.4128695338983057</v>
      </c>
      <c r="EB47" s="223">
        <f t="shared" ca="1" si="117"/>
        <v>8.4128695338983057</v>
      </c>
      <c r="EC47" s="223">
        <f t="shared" ca="1" si="118"/>
        <v>8.4128695338983057</v>
      </c>
      <c r="ED47" s="223">
        <f t="shared" ca="1" si="119"/>
        <v>8.4128695338983057</v>
      </c>
      <c r="EE47" s="223">
        <f t="shared" ca="1" si="120"/>
        <v>8.4128695338983057</v>
      </c>
      <c r="EF47" s="223">
        <f t="shared" ca="1" si="121"/>
        <v>8.4128695338983057</v>
      </c>
      <c r="EG47" s="223">
        <f t="shared" ca="1" si="122"/>
        <v>8.4128695338983057</v>
      </c>
      <c r="EH47" s="223">
        <f t="shared" ca="1" si="123"/>
        <v>8.4128695338983057</v>
      </c>
      <c r="EI47" s="223">
        <f t="shared" ca="1" si="124"/>
        <v>8.4128695338983057</v>
      </c>
      <c r="EJ47" s="223">
        <f t="shared" ca="1" si="125"/>
        <v>8.4128695338983057</v>
      </c>
      <c r="EK47" s="223">
        <f t="shared" ca="1" si="126"/>
        <v>8.4128695338983057</v>
      </c>
      <c r="EL47" s="223">
        <f t="shared" ca="1" si="127"/>
        <v>8.4128695338983057</v>
      </c>
      <c r="EM47" s="223">
        <f t="shared" ca="1" si="128"/>
        <v>8.4128695338983057</v>
      </c>
      <c r="EN47" s="223">
        <f t="shared" ca="1" si="129"/>
        <v>8.4128695338983057</v>
      </c>
      <c r="EO47" s="223">
        <f t="shared" ca="1" si="130"/>
        <v>8.4128695338983057</v>
      </c>
      <c r="EP47" s="223">
        <f t="shared" ca="1" si="131"/>
        <v>8.4128695338983057</v>
      </c>
      <c r="EQ47" s="223">
        <f t="shared" ca="1" si="132"/>
        <v>8.4128695338983057</v>
      </c>
      <c r="ER47" s="223">
        <f t="shared" ca="1" si="133"/>
        <v>8.4128695338983057</v>
      </c>
      <c r="ES47" s="223">
        <f t="shared" ca="1" si="134"/>
        <v>8.4128695338983057</v>
      </c>
      <c r="ET47" s="223">
        <f t="shared" ca="1" si="135"/>
        <v>8.4128695338983057</v>
      </c>
      <c r="EU47" s="223">
        <f t="shared" ca="1" si="136"/>
        <v>8.4128695338983057</v>
      </c>
      <c r="EV47" s="223">
        <f t="shared" ca="1" si="137"/>
        <v>8.4128695338983057</v>
      </c>
      <c r="EW47" s="223">
        <f t="shared" ca="1" si="138"/>
        <v>8.4128695338983057</v>
      </c>
      <c r="EX47" s="223">
        <f t="shared" ca="1" si="139"/>
        <v>8.4128695338983057</v>
      </c>
      <c r="EY47" s="223">
        <f t="shared" ca="1" si="140"/>
        <v>8.4128695338983057</v>
      </c>
      <c r="EZ47" s="223">
        <f t="shared" ca="1" si="141"/>
        <v>8.4128695338983057</v>
      </c>
      <c r="FA47" s="223">
        <f t="shared" ca="1" si="142"/>
        <v>8.4128695338983057</v>
      </c>
      <c r="FB47" s="223">
        <f t="shared" ca="1" si="143"/>
        <v>8.4128695338983057</v>
      </c>
      <c r="FC47" s="223">
        <f t="shared" ca="1" si="144"/>
        <v>8.4128695338983057</v>
      </c>
      <c r="FD47" s="223">
        <f t="shared" ca="1" si="144"/>
        <v>8.4128695338983057</v>
      </c>
      <c r="FE47" s="223">
        <f t="shared" ca="1" si="144"/>
        <v>8.4128695338983057</v>
      </c>
      <c r="FF47" s="223">
        <f t="shared" ca="1" si="144"/>
        <v>8.4128695338983057</v>
      </c>
      <c r="FG47" s="223">
        <f t="shared" ca="1" si="144"/>
        <v>8.4128695338983057</v>
      </c>
      <c r="FH47" s="223">
        <f t="shared" ca="1" si="144"/>
        <v>8.4128695338983057</v>
      </c>
      <c r="FI47" s="223">
        <f t="shared" ca="1" si="144"/>
        <v>8.4128695338983057</v>
      </c>
      <c r="FJ47" s="223">
        <f t="shared" ca="1" si="144"/>
        <v>8.4128695338983057</v>
      </c>
      <c r="FK47" s="223">
        <f t="shared" ca="1" si="144"/>
        <v>8.4128695338983057</v>
      </c>
      <c r="FL47" s="223">
        <f t="shared" ca="1" si="144"/>
        <v>8.4128695338983057</v>
      </c>
      <c r="FM47" s="223">
        <f t="shared" ca="1" si="144"/>
        <v>8.4128695338983057</v>
      </c>
      <c r="FN47" s="223">
        <f t="shared" ca="1" si="144"/>
        <v>8.4128695338983057</v>
      </c>
      <c r="FO47" s="223">
        <f t="shared" ca="1" si="144"/>
        <v>8.4128695338983057</v>
      </c>
      <c r="FP47" s="223">
        <f t="shared" ca="1" si="144"/>
        <v>8.4128695338983057</v>
      </c>
      <c r="FQ47" s="223">
        <f t="shared" ca="1" si="144"/>
        <v>8.4128695338983057</v>
      </c>
      <c r="FR47" s="223">
        <f t="shared" ca="1" si="144"/>
        <v>8.4128695338983057</v>
      </c>
      <c r="FS47" s="223">
        <f t="shared" ca="1" si="144"/>
        <v>8.4128695338983057</v>
      </c>
      <c r="FT47" s="223">
        <f t="shared" ca="1" si="144"/>
        <v>8.4128695338983057</v>
      </c>
      <c r="FU47" s="223">
        <f t="shared" ca="1" si="144"/>
        <v>8.4128695338983057</v>
      </c>
      <c r="FV47" s="223">
        <f t="shared" ca="1" si="144"/>
        <v>8.4128695338983057</v>
      </c>
      <c r="FW47" s="223">
        <f t="shared" ca="1" si="144"/>
        <v>8.4128695338983057</v>
      </c>
      <c r="FX47" s="223">
        <f t="shared" ca="1" si="144"/>
        <v>8.4128695338983057</v>
      </c>
      <c r="FY47" s="223">
        <f t="shared" ca="1" si="144"/>
        <v>8.4128695338983057</v>
      </c>
      <c r="FZ47" s="223">
        <f t="shared" ca="1" si="144"/>
        <v>8.4128695338983057</v>
      </c>
      <c r="GA47" s="223">
        <f t="shared" ca="1" si="144"/>
        <v>8.4128695338983057</v>
      </c>
      <c r="GB47" s="223">
        <f t="shared" ca="1" si="144"/>
        <v>8.4128695338983057</v>
      </c>
      <c r="GC47" s="223">
        <f t="shared" ca="1" si="144"/>
        <v>8.4128695338983057</v>
      </c>
      <c r="GD47" s="223">
        <f t="shared" ca="1" si="144"/>
        <v>8.4128695338983057</v>
      </c>
      <c r="GE47" s="223">
        <f t="shared" ca="1" si="144"/>
        <v>8.4128695338983057</v>
      </c>
      <c r="GF47" s="223">
        <f t="shared" ca="1" si="144"/>
        <v>8.4128695338983057</v>
      </c>
      <c r="GG47" s="223">
        <f t="shared" ca="1" si="144"/>
        <v>8.4128695338983057</v>
      </c>
      <c r="GH47" s="223">
        <f t="shared" ca="1" si="144"/>
        <v>8.4128695338983057</v>
      </c>
      <c r="GI47" s="223">
        <f t="shared" ca="1" si="144"/>
        <v>8.4128695338983057</v>
      </c>
      <c r="GJ47" s="223">
        <f t="shared" ca="1" si="144"/>
        <v>8.4128695338983057</v>
      </c>
      <c r="GK47" s="223">
        <f t="shared" ca="1" si="144"/>
        <v>8.4128695338983057</v>
      </c>
      <c r="GL47" s="223">
        <f t="shared" ca="1" si="144"/>
        <v>8.4128695338983057</v>
      </c>
      <c r="GM47" s="223">
        <f t="shared" ca="1" si="148"/>
        <v>8.4128695338983057</v>
      </c>
      <c r="GN47" s="223">
        <f t="shared" ca="1" si="148"/>
        <v>8.4128695338983057</v>
      </c>
      <c r="GO47" s="223">
        <f t="shared" ca="1" si="148"/>
        <v>8.4128695338983057</v>
      </c>
      <c r="GP47" s="223">
        <f t="shared" ca="1" si="148"/>
        <v>8.4128695338983057</v>
      </c>
      <c r="GQ47" s="223">
        <f t="shared" ca="1" si="148"/>
        <v>8.4128695338983057</v>
      </c>
      <c r="GR47" s="223">
        <f t="shared" ca="1" si="148"/>
        <v>8.4128695338983057</v>
      </c>
      <c r="GS47" s="223">
        <f t="shared" ca="1" si="148"/>
        <v>8.4128695338983057</v>
      </c>
      <c r="GT47" s="223">
        <f t="shared" ca="1" si="148"/>
        <v>8.4128695338983057</v>
      </c>
      <c r="GU47" s="223">
        <f t="shared" ca="1" si="148"/>
        <v>8.4128695338983057</v>
      </c>
      <c r="GV47" s="223">
        <f t="shared" ca="1" si="148"/>
        <v>8.4128695338983057</v>
      </c>
      <c r="GW47" s="223">
        <f t="shared" ca="1" si="148"/>
        <v>8.4128695338983057</v>
      </c>
      <c r="GX47" s="223">
        <f t="shared" ca="1" si="148"/>
        <v>8.4128695338983057</v>
      </c>
      <c r="GY47" s="223">
        <f t="shared" ca="1" si="148"/>
        <v>8.4128695338983057</v>
      </c>
      <c r="GZ47" s="223">
        <f t="shared" ca="1" si="148"/>
        <v>8.4128695338983057</v>
      </c>
      <c r="HA47" s="223">
        <f t="shared" ca="1" si="148"/>
        <v>8.4128695338983057</v>
      </c>
      <c r="HB47" s="223">
        <f t="shared" ca="1" si="148"/>
        <v>8.4128695338983057</v>
      </c>
      <c r="HC47" s="223">
        <f t="shared" ca="1" si="148"/>
        <v>8.4128695338983057</v>
      </c>
      <c r="HD47" s="223">
        <f t="shared" ca="1" si="148"/>
        <v>8.4128695338983057</v>
      </c>
      <c r="HE47" s="223">
        <f t="shared" ca="1" si="148"/>
        <v>8.4128695338983057</v>
      </c>
      <c r="HF47" s="223">
        <f t="shared" ca="1" si="148"/>
        <v>8.4128695338983057</v>
      </c>
      <c r="HG47" s="223">
        <f t="shared" ca="1" si="148"/>
        <v>8.4128695338983057</v>
      </c>
      <c r="HH47" s="223">
        <f t="shared" ca="1" si="148"/>
        <v>8.4128695338983057</v>
      </c>
      <c r="HI47" s="223">
        <f t="shared" ca="1" si="148"/>
        <v>8.4128695338983057</v>
      </c>
      <c r="HJ47" s="223">
        <f t="shared" ca="1" si="148"/>
        <v>8.4128695338983057</v>
      </c>
      <c r="HK47" s="223">
        <f t="shared" ca="1" si="148"/>
        <v>8.4128695338983057</v>
      </c>
      <c r="HL47" s="223">
        <f t="shared" ca="1" si="148"/>
        <v>8.4128695338983057</v>
      </c>
      <c r="HM47" s="223">
        <f t="shared" ca="1" si="148"/>
        <v>8.4128695338983057</v>
      </c>
      <c r="HN47" s="223">
        <f t="shared" ca="1" si="148"/>
        <v>8.4128695338983057</v>
      </c>
      <c r="HO47" s="223">
        <f t="shared" ca="1" si="148"/>
        <v>8.4128695338983057</v>
      </c>
      <c r="HP47" s="223">
        <f t="shared" ca="1" si="146"/>
        <v>8.4128695338983057</v>
      </c>
      <c r="HQ47" s="223">
        <f t="shared" ca="1" si="146"/>
        <v>8.4128695338983057</v>
      </c>
      <c r="HR47" s="223">
        <f t="shared" ca="1" si="146"/>
        <v>8.4128695338983057</v>
      </c>
      <c r="HS47" s="223">
        <f t="shared" ca="1" si="146"/>
        <v>8.4128695338983057</v>
      </c>
      <c r="HT47" s="223">
        <f t="shared" ca="1" si="146"/>
        <v>8.4128695338983057</v>
      </c>
      <c r="HU47" s="223">
        <f t="shared" ca="1" si="146"/>
        <v>8.4128695338983057</v>
      </c>
      <c r="HV47" s="223">
        <f t="shared" ca="1" si="146"/>
        <v>8.4128695338983057</v>
      </c>
      <c r="HW47" s="223">
        <f t="shared" ca="1" si="146"/>
        <v>8.4128695338983057</v>
      </c>
      <c r="HX47" s="223">
        <f t="shared" ca="1" si="146"/>
        <v>8.4128695338983057</v>
      </c>
      <c r="HY47" s="223">
        <f t="shared" ca="1" si="146"/>
        <v>8.4128695338983057</v>
      </c>
      <c r="HZ47" s="223">
        <f t="shared" ca="1" si="146"/>
        <v>8.4128695338983057</v>
      </c>
      <c r="IA47" s="223">
        <f t="shared" ca="1" si="146"/>
        <v>8.4128695338983057</v>
      </c>
      <c r="IB47" s="223">
        <f t="shared" ca="1" si="146"/>
        <v>8.4128695338983057</v>
      </c>
      <c r="IC47" s="223">
        <f t="shared" ca="1" si="146"/>
        <v>8.4128695338983057</v>
      </c>
      <c r="ID47" s="223">
        <f t="shared" ca="1" si="146"/>
        <v>8.4128695338983057</v>
      </c>
      <c r="IE47" s="223">
        <f t="shared" ca="1" si="146"/>
        <v>8.4128695338983057</v>
      </c>
      <c r="IF47" s="223">
        <f t="shared" ca="1" si="146"/>
        <v>8.4128695338983057</v>
      </c>
      <c r="IG47" s="223">
        <f t="shared" ca="1" si="146"/>
        <v>8.4128695338983057</v>
      </c>
      <c r="IH47" s="223">
        <f t="shared" ca="1" si="146"/>
        <v>8.4128695338983057</v>
      </c>
    </row>
    <row r="48" spans="1:242" s="225" customFormat="1" x14ac:dyDescent="0.3">
      <c r="A48" s="222">
        <f t="shared" si="147"/>
        <v>124</v>
      </c>
      <c r="B48" s="223" cm="1">
        <f t="array" aca="1" ref="B48" ca="1">INDIRECT("'Cronograma de Desembolso'!"&amp;ADDRESS(9,A48+2))</f>
        <v>992.71860500000003</v>
      </c>
      <c r="C48" s="224">
        <f t="shared" si="112"/>
        <v>0</v>
      </c>
      <c r="D48" s="223">
        <f t="shared" si="112"/>
        <v>0</v>
      </c>
      <c r="E48" s="223">
        <f t="shared" si="112"/>
        <v>0</v>
      </c>
      <c r="F48" s="223">
        <f t="shared" si="112"/>
        <v>0</v>
      </c>
      <c r="G48" s="223">
        <f t="shared" si="112"/>
        <v>0</v>
      </c>
      <c r="H48" s="223">
        <f t="shared" si="112"/>
        <v>0</v>
      </c>
      <c r="I48" s="223">
        <f t="shared" si="112"/>
        <v>0</v>
      </c>
      <c r="J48" s="223">
        <f t="shared" si="112"/>
        <v>0</v>
      </c>
      <c r="K48" s="223">
        <f t="shared" si="112"/>
        <v>0</v>
      </c>
      <c r="L48" s="223">
        <f t="shared" si="112"/>
        <v>0</v>
      </c>
      <c r="M48" s="223">
        <f t="shared" si="112"/>
        <v>0</v>
      </c>
      <c r="N48" s="223">
        <f t="shared" si="112"/>
        <v>0</v>
      </c>
      <c r="O48" s="223">
        <f t="shared" si="112"/>
        <v>0</v>
      </c>
      <c r="P48" s="223">
        <f t="shared" si="112"/>
        <v>0</v>
      </c>
      <c r="Q48" s="223">
        <f t="shared" si="112"/>
        <v>0</v>
      </c>
      <c r="R48" s="223">
        <f t="shared" si="112"/>
        <v>0</v>
      </c>
      <c r="S48" s="223">
        <f t="shared" si="112"/>
        <v>0</v>
      </c>
      <c r="T48" s="223">
        <f t="shared" si="112"/>
        <v>0</v>
      </c>
      <c r="U48" s="223">
        <f t="shared" si="112"/>
        <v>0</v>
      </c>
      <c r="V48" s="223">
        <f t="shared" si="112"/>
        <v>0</v>
      </c>
      <c r="W48" s="223">
        <f t="shared" si="112"/>
        <v>0</v>
      </c>
      <c r="X48" s="223">
        <f t="shared" si="112"/>
        <v>0</v>
      </c>
      <c r="Y48" s="223">
        <f t="shared" si="112"/>
        <v>0</v>
      </c>
      <c r="Z48" s="223">
        <f t="shared" si="112"/>
        <v>0</v>
      </c>
      <c r="AA48" s="223">
        <f t="shared" si="112"/>
        <v>0</v>
      </c>
      <c r="AB48" s="223">
        <f t="shared" si="112"/>
        <v>0</v>
      </c>
      <c r="AC48" s="223">
        <f t="shared" si="112"/>
        <v>0</v>
      </c>
      <c r="AD48" s="223">
        <f t="shared" si="112"/>
        <v>0</v>
      </c>
      <c r="AE48" s="223">
        <f t="shared" si="112"/>
        <v>0</v>
      </c>
      <c r="AF48" s="223">
        <f t="shared" si="112"/>
        <v>0</v>
      </c>
      <c r="AG48" s="223">
        <f t="shared" si="112"/>
        <v>0</v>
      </c>
      <c r="AH48" s="223">
        <f t="shared" si="112"/>
        <v>0</v>
      </c>
      <c r="AI48" s="223">
        <f t="shared" si="112"/>
        <v>0</v>
      </c>
      <c r="AJ48" s="223">
        <f t="shared" si="112"/>
        <v>0</v>
      </c>
      <c r="AK48" s="223">
        <f t="shared" si="112"/>
        <v>0</v>
      </c>
      <c r="AL48" s="223">
        <f t="shared" si="112"/>
        <v>0</v>
      </c>
      <c r="AM48" s="223">
        <f t="shared" si="112"/>
        <v>0</v>
      </c>
      <c r="AN48" s="223">
        <f t="shared" si="112"/>
        <v>0</v>
      </c>
      <c r="AO48" s="223">
        <f t="shared" si="112"/>
        <v>0</v>
      </c>
      <c r="AP48" s="223">
        <f t="shared" si="112"/>
        <v>0</v>
      </c>
      <c r="AQ48" s="223">
        <f t="shared" si="112"/>
        <v>0</v>
      </c>
      <c r="AR48" s="223">
        <f t="shared" si="112"/>
        <v>0</v>
      </c>
      <c r="AS48" s="223">
        <f t="shared" si="112"/>
        <v>0</v>
      </c>
      <c r="AT48" s="223">
        <f t="shared" si="112"/>
        <v>0</v>
      </c>
      <c r="AU48" s="223">
        <f t="shared" si="112"/>
        <v>0</v>
      </c>
      <c r="AV48" s="223">
        <f t="shared" si="112"/>
        <v>0</v>
      </c>
      <c r="AW48" s="223">
        <f t="shared" si="112"/>
        <v>0</v>
      </c>
      <c r="AX48" s="223">
        <f t="shared" si="112"/>
        <v>0</v>
      </c>
      <c r="AY48" s="223">
        <f t="shared" si="112"/>
        <v>0</v>
      </c>
      <c r="AZ48" s="223">
        <f t="shared" si="112"/>
        <v>0</v>
      </c>
      <c r="BA48" s="223">
        <f t="shared" si="112"/>
        <v>0</v>
      </c>
      <c r="BB48" s="223">
        <f t="shared" si="112"/>
        <v>0</v>
      </c>
      <c r="BC48" s="223">
        <f t="shared" si="112"/>
        <v>0</v>
      </c>
      <c r="BD48" s="223">
        <f t="shared" si="112"/>
        <v>0</v>
      </c>
      <c r="BE48" s="223">
        <f t="shared" si="113"/>
        <v>0</v>
      </c>
      <c r="BF48" s="223">
        <f t="shared" si="113"/>
        <v>0</v>
      </c>
      <c r="BG48" s="223">
        <f t="shared" si="113"/>
        <v>0</v>
      </c>
      <c r="BH48" s="223">
        <f t="shared" si="113"/>
        <v>0</v>
      </c>
      <c r="BI48" s="223">
        <f t="shared" si="113"/>
        <v>0</v>
      </c>
      <c r="BJ48" s="223">
        <f t="shared" si="113"/>
        <v>0</v>
      </c>
      <c r="BK48" s="223">
        <f t="shared" si="113"/>
        <v>0</v>
      </c>
      <c r="BL48" s="223">
        <f t="shared" si="113"/>
        <v>0</v>
      </c>
      <c r="BM48" s="223">
        <f t="shared" si="113"/>
        <v>0</v>
      </c>
      <c r="BN48" s="223">
        <f t="shared" si="113"/>
        <v>0</v>
      </c>
      <c r="BO48" s="223">
        <f t="shared" si="113"/>
        <v>0</v>
      </c>
      <c r="BP48" s="223">
        <f t="shared" si="113"/>
        <v>0</v>
      </c>
      <c r="BQ48" s="223">
        <f t="shared" si="113"/>
        <v>0</v>
      </c>
      <c r="BR48" s="223">
        <f t="shared" si="113"/>
        <v>0</v>
      </c>
      <c r="BS48" s="223">
        <f t="shared" si="113"/>
        <v>0</v>
      </c>
      <c r="BT48" s="223">
        <f t="shared" si="113"/>
        <v>0</v>
      </c>
      <c r="BU48" s="223">
        <f t="shared" si="113"/>
        <v>0</v>
      </c>
      <c r="BV48" s="223">
        <f t="shared" si="113"/>
        <v>0</v>
      </c>
      <c r="BW48" s="223">
        <f t="shared" si="113"/>
        <v>0</v>
      </c>
      <c r="BX48" s="223">
        <f t="shared" si="113"/>
        <v>0</v>
      </c>
      <c r="BY48" s="223">
        <f t="shared" si="113"/>
        <v>0</v>
      </c>
      <c r="BZ48" s="223">
        <f t="shared" si="113"/>
        <v>0</v>
      </c>
      <c r="CA48" s="223">
        <f t="shared" si="113"/>
        <v>0</v>
      </c>
      <c r="CB48" s="223">
        <f t="shared" si="113"/>
        <v>0</v>
      </c>
      <c r="CC48" s="223">
        <f t="shared" si="113"/>
        <v>0</v>
      </c>
      <c r="CD48" s="223">
        <f t="shared" si="113"/>
        <v>0</v>
      </c>
      <c r="CE48" s="223">
        <f t="shared" si="113"/>
        <v>0</v>
      </c>
      <c r="CF48" s="223">
        <f t="shared" si="113"/>
        <v>0</v>
      </c>
      <c r="CG48" s="223">
        <f t="shared" si="113"/>
        <v>0</v>
      </c>
      <c r="CH48" s="223">
        <f t="shared" si="113"/>
        <v>0</v>
      </c>
      <c r="CI48" s="223">
        <f t="shared" si="113"/>
        <v>0</v>
      </c>
      <c r="CJ48" s="223">
        <f t="shared" si="113"/>
        <v>0</v>
      </c>
      <c r="CK48" s="223">
        <f t="shared" si="113"/>
        <v>0</v>
      </c>
      <c r="CL48" s="223">
        <f t="shared" si="113"/>
        <v>0</v>
      </c>
      <c r="CM48" s="223">
        <f t="shared" si="113"/>
        <v>0</v>
      </c>
      <c r="CN48" s="223">
        <f t="shared" si="113"/>
        <v>0</v>
      </c>
      <c r="CO48" s="223">
        <f t="shared" si="113"/>
        <v>0</v>
      </c>
      <c r="CP48" s="223">
        <f t="shared" si="113"/>
        <v>0</v>
      </c>
      <c r="CQ48" s="223">
        <f t="shared" si="113"/>
        <v>0</v>
      </c>
      <c r="CR48" s="223">
        <f t="shared" si="113"/>
        <v>0</v>
      </c>
      <c r="CS48" s="223">
        <f t="shared" si="113"/>
        <v>0</v>
      </c>
      <c r="CT48" s="223">
        <f t="shared" si="113"/>
        <v>0</v>
      </c>
      <c r="CU48" s="223">
        <f t="shared" si="113"/>
        <v>0</v>
      </c>
      <c r="CV48" s="223">
        <f t="shared" si="113"/>
        <v>0</v>
      </c>
      <c r="CW48" s="223">
        <f t="shared" si="113"/>
        <v>0</v>
      </c>
      <c r="CX48" s="223">
        <f t="shared" si="113"/>
        <v>0</v>
      </c>
      <c r="CY48" s="223">
        <f t="shared" si="113"/>
        <v>0</v>
      </c>
      <c r="CZ48" s="223">
        <f t="shared" si="113"/>
        <v>0</v>
      </c>
      <c r="DA48" s="223">
        <f t="shared" si="113"/>
        <v>0</v>
      </c>
      <c r="DB48" s="223">
        <f t="shared" si="113"/>
        <v>0</v>
      </c>
      <c r="DC48" s="223">
        <f t="shared" si="113"/>
        <v>0</v>
      </c>
      <c r="DD48" s="223">
        <f t="shared" si="113"/>
        <v>0</v>
      </c>
      <c r="DE48" s="223">
        <f t="shared" si="113"/>
        <v>0</v>
      </c>
      <c r="DF48" s="223">
        <f t="shared" ref="DF48:DP52" si="149">IF($A48&lt;=120,IF(OR(DF$7&lt;$A48,DF$7&gt;120),0,IFERROR($B48/(10*12-$A48+1),0)),IF(DF$7&lt;$A48,0,IFERROR($B48/(20*12-$A48+1),0)))</f>
        <v>0</v>
      </c>
      <c r="DG48" s="223">
        <f t="shared" si="149"/>
        <v>0</v>
      </c>
      <c r="DH48" s="223">
        <f t="shared" si="149"/>
        <v>0</v>
      </c>
      <c r="DI48" s="223">
        <f t="shared" si="149"/>
        <v>0</v>
      </c>
      <c r="DJ48" s="223">
        <f t="shared" si="149"/>
        <v>0</v>
      </c>
      <c r="DK48" s="223">
        <f t="shared" si="149"/>
        <v>0</v>
      </c>
      <c r="DL48" s="223">
        <f t="shared" si="149"/>
        <v>0</v>
      </c>
      <c r="DM48" s="223">
        <f t="shared" si="149"/>
        <v>0</v>
      </c>
      <c r="DN48" s="223">
        <f t="shared" si="149"/>
        <v>0</v>
      </c>
      <c r="DO48" s="223">
        <f t="shared" si="149"/>
        <v>0</v>
      </c>
      <c r="DP48" s="223">
        <f t="shared" si="149"/>
        <v>0</v>
      </c>
      <c r="DQ48" s="223">
        <f t="shared" si="114"/>
        <v>0</v>
      </c>
      <c r="DR48" s="223">
        <f t="shared" si="114"/>
        <v>0</v>
      </c>
      <c r="DS48" s="223">
        <f t="shared" si="114"/>
        <v>0</v>
      </c>
      <c r="DT48" s="223">
        <f t="shared" si="114"/>
        <v>0</v>
      </c>
      <c r="DU48" s="223">
        <f t="shared" si="114"/>
        <v>0</v>
      </c>
      <c r="DV48" s="223">
        <f t="shared" ca="1" si="114"/>
        <v>8.4847744017094016</v>
      </c>
      <c r="DW48" s="223">
        <f t="shared" ca="1" si="114"/>
        <v>8.4847744017094016</v>
      </c>
      <c r="DX48" s="223">
        <f t="shared" ca="1" si="114"/>
        <v>8.4847744017094016</v>
      </c>
      <c r="DY48" s="223">
        <f t="shared" ca="1" si="114"/>
        <v>8.4847744017094016</v>
      </c>
      <c r="DZ48" s="223">
        <f t="shared" ca="1" si="115"/>
        <v>8.4847744017094016</v>
      </c>
      <c r="EA48" s="223">
        <f t="shared" ca="1" si="116"/>
        <v>8.4847744017094016</v>
      </c>
      <c r="EB48" s="223">
        <f t="shared" ca="1" si="117"/>
        <v>8.4847744017094016</v>
      </c>
      <c r="EC48" s="223">
        <f t="shared" ca="1" si="118"/>
        <v>8.4847744017094016</v>
      </c>
      <c r="ED48" s="223">
        <f t="shared" ca="1" si="119"/>
        <v>8.4847744017094016</v>
      </c>
      <c r="EE48" s="223">
        <f t="shared" ca="1" si="120"/>
        <v>8.4847744017094016</v>
      </c>
      <c r="EF48" s="223">
        <f t="shared" ca="1" si="121"/>
        <v>8.4847744017094016</v>
      </c>
      <c r="EG48" s="223">
        <f t="shared" ca="1" si="122"/>
        <v>8.4847744017094016</v>
      </c>
      <c r="EH48" s="223">
        <f t="shared" ca="1" si="123"/>
        <v>8.4847744017094016</v>
      </c>
      <c r="EI48" s="223">
        <f t="shared" ca="1" si="124"/>
        <v>8.4847744017094016</v>
      </c>
      <c r="EJ48" s="223">
        <f t="shared" ca="1" si="125"/>
        <v>8.4847744017094016</v>
      </c>
      <c r="EK48" s="223">
        <f t="shared" ca="1" si="126"/>
        <v>8.4847744017094016</v>
      </c>
      <c r="EL48" s="223">
        <f t="shared" ca="1" si="127"/>
        <v>8.4847744017094016</v>
      </c>
      <c r="EM48" s="223">
        <f t="shared" ca="1" si="128"/>
        <v>8.4847744017094016</v>
      </c>
      <c r="EN48" s="223">
        <f t="shared" ca="1" si="129"/>
        <v>8.4847744017094016</v>
      </c>
      <c r="EO48" s="223">
        <f t="shared" ca="1" si="130"/>
        <v>8.4847744017094016</v>
      </c>
      <c r="EP48" s="223">
        <f t="shared" ca="1" si="131"/>
        <v>8.4847744017094016</v>
      </c>
      <c r="EQ48" s="223">
        <f t="shared" ca="1" si="132"/>
        <v>8.4847744017094016</v>
      </c>
      <c r="ER48" s="223">
        <f t="shared" ca="1" si="133"/>
        <v>8.4847744017094016</v>
      </c>
      <c r="ES48" s="223">
        <f t="shared" ca="1" si="134"/>
        <v>8.4847744017094016</v>
      </c>
      <c r="ET48" s="223">
        <f t="shared" ca="1" si="135"/>
        <v>8.4847744017094016</v>
      </c>
      <c r="EU48" s="223">
        <f t="shared" ca="1" si="136"/>
        <v>8.4847744017094016</v>
      </c>
      <c r="EV48" s="223">
        <f t="shared" ca="1" si="137"/>
        <v>8.4847744017094016</v>
      </c>
      <c r="EW48" s="223">
        <f t="shared" ca="1" si="138"/>
        <v>8.4847744017094016</v>
      </c>
      <c r="EX48" s="223">
        <f t="shared" ca="1" si="139"/>
        <v>8.4847744017094016</v>
      </c>
      <c r="EY48" s="223">
        <f t="shared" ca="1" si="140"/>
        <v>8.4847744017094016</v>
      </c>
      <c r="EZ48" s="223">
        <f t="shared" ca="1" si="141"/>
        <v>8.4847744017094016</v>
      </c>
      <c r="FA48" s="223">
        <f t="shared" ca="1" si="142"/>
        <v>8.4847744017094016</v>
      </c>
      <c r="FB48" s="223">
        <f t="shared" ca="1" si="143"/>
        <v>8.4847744017094016</v>
      </c>
      <c r="FC48" s="223">
        <f t="shared" ca="1" si="144"/>
        <v>8.4847744017094016</v>
      </c>
      <c r="FD48" s="223">
        <f t="shared" ca="1" si="144"/>
        <v>8.4847744017094016</v>
      </c>
      <c r="FE48" s="223">
        <f t="shared" ca="1" si="144"/>
        <v>8.4847744017094016</v>
      </c>
      <c r="FF48" s="223">
        <f t="shared" ca="1" si="144"/>
        <v>8.4847744017094016</v>
      </c>
      <c r="FG48" s="223">
        <f t="shared" ca="1" si="144"/>
        <v>8.4847744017094016</v>
      </c>
      <c r="FH48" s="223">
        <f t="shared" ca="1" si="144"/>
        <v>8.4847744017094016</v>
      </c>
      <c r="FI48" s="223">
        <f t="shared" ca="1" si="144"/>
        <v>8.4847744017094016</v>
      </c>
      <c r="FJ48" s="223">
        <f t="shared" ca="1" si="144"/>
        <v>8.4847744017094016</v>
      </c>
      <c r="FK48" s="223">
        <f t="shared" ca="1" si="144"/>
        <v>8.4847744017094016</v>
      </c>
      <c r="FL48" s="223">
        <f t="shared" ca="1" si="144"/>
        <v>8.4847744017094016</v>
      </c>
      <c r="FM48" s="223">
        <f t="shared" ca="1" si="144"/>
        <v>8.4847744017094016</v>
      </c>
      <c r="FN48" s="223">
        <f t="shared" ca="1" si="144"/>
        <v>8.4847744017094016</v>
      </c>
      <c r="FO48" s="223">
        <f t="shared" ca="1" si="144"/>
        <v>8.4847744017094016</v>
      </c>
      <c r="FP48" s="223">
        <f t="shared" ca="1" si="144"/>
        <v>8.4847744017094016</v>
      </c>
      <c r="FQ48" s="223">
        <f t="shared" ca="1" si="144"/>
        <v>8.4847744017094016</v>
      </c>
      <c r="FR48" s="223">
        <f t="shared" ca="1" si="144"/>
        <v>8.4847744017094016</v>
      </c>
      <c r="FS48" s="223">
        <f t="shared" ca="1" si="144"/>
        <v>8.4847744017094016</v>
      </c>
      <c r="FT48" s="223">
        <f t="shared" ca="1" si="144"/>
        <v>8.4847744017094016</v>
      </c>
      <c r="FU48" s="223">
        <f t="shared" ca="1" si="144"/>
        <v>8.4847744017094016</v>
      </c>
      <c r="FV48" s="223">
        <f t="shared" ca="1" si="144"/>
        <v>8.4847744017094016</v>
      </c>
      <c r="FW48" s="223">
        <f t="shared" ca="1" si="144"/>
        <v>8.4847744017094016</v>
      </c>
      <c r="FX48" s="223">
        <f t="shared" ca="1" si="144"/>
        <v>8.4847744017094016</v>
      </c>
      <c r="FY48" s="223">
        <f t="shared" ca="1" si="144"/>
        <v>8.4847744017094016</v>
      </c>
      <c r="FZ48" s="223">
        <f t="shared" ca="1" si="144"/>
        <v>8.4847744017094016</v>
      </c>
      <c r="GA48" s="223">
        <f t="shared" ca="1" si="144"/>
        <v>8.4847744017094016</v>
      </c>
      <c r="GB48" s="223">
        <f t="shared" ca="1" si="144"/>
        <v>8.4847744017094016</v>
      </c>
      <c r="GC48" s="223">
        <f t="shared" ca="1" si="144"/>
        <v>8.4847744017094016</v>
      </c>
      <c r="GD48" s="223">
        <f t="shared" ca="1" si="144"/>
        <v>8.4847744017094016</v>
      </c>
      <c r="GE48" s="223">
        <f t="shared" ca="1" si="144"/>
        <v>8.4847744017094016</v>
      </c>
      <c r="GF48" s="223">
        <f t="shared" ca="1" si="144"/>
        <v>8.4847744017094016</v>
      </c>
      <c r="GG48" s="223">
        <f t="shared" ca="1" si="144"/>
        <v>8.4847744017094016</v>
      </c>
      <c r="GH48" s="223">
        <f t="shared" ca="1" si="144"/>
        <v>8.4847744017094016</v>
      </c>
      <c r="GI48" s="223">
        <f t="shared" ca="1" si="144"/>
        <v>8.4847744017094016</v>
      </c>
      <c r="GJ48" s="223">
        <f t="shared" ca="1" si="144"/>
        <v>8.4847744017094016</v>
      </c>
      <c r="GK48" s="223">
        <f t="shared" ca="1" si="144"/>
        <v>8.4847744017094016</v>
      </c>
      <c r="GL48" s="223">
        <f t="shared" ca="1" si="144"/>
        <v>8.4847744017094016</v>
      </c>
      <c r="GM48" s="223">
        <f t="shared" ca="1" si="148"/>
        <v>8.4847744017094016</v>
      </c>
      <c r="GN48" s="223">
        <f t="shared" ca="1" si="148"/>
        <v>8.4847744017094016</v>
      </c>
      <c r="GO48" s="223">
        <f t="shared" ca="1" si="148"/>
        <v>8.4847744017094016</v>
      </c>
      <c r="GP48" s="223">
        <f t="shared" ca="1" si="148"/>
        <v>8.4847744017094016</v>
      </c>
      <c r="GQ48" s="223">
        <f t="shared" ca="1" si="148"/>
        <v>8.4847744017094016</v>
      </c>
      <c r="GR48" s="223">
        <f t="shared" ca="1" si="148"/>
        <v>8.4847744017094016</v>
      </c>
      <c r="GS48" s="223">
        <f t="shared" ca="1" si="148"/>
        <v>8.4847744017094016</v>
      </c>
      <c r="GT48" s="223">
        <f t="shared" ca="1" si="148"/>
        <v>8.4847744017094016</v>
      </c>
      <c r="GU48" s="223">
        <f t="shared" ca="1" si="148"/>
        <v>8.4847744017094016</v>
      </c>
      <c r="GV48" s="223">
        <f t="shared" ca="1" si="148"/>
        <v>8.4847744017094016</v>
      </c>
      <c r="GW48" s="223">
        <f t="shared" ca="1" si="148"/>
        <v>8.4847744017094016</v>
      </c>
      <c r="GX48" s="223">
        <f t="shared" ca="1" si="148"/>
        <v>8.4847744017094016</v>
      </c>
      <c r="GY48" s="223">
        <f t="shared" ca="1" si="148"/>
        <v>8.4847744017094016</v>
      </c>
      <c r="GZ48" s="223">
        <f t="shared" ca="1" si="148"/>
        <v>8.4847744017094016</v>
      </c>
      <c r="HA48" s="223">
        <f t="shared" ca="1" si="148"/>
        <v>8.4847744017094016</v>
      </c>
      <c r="HB48" s="223">
        <f t="shared" ca="1" si="148"/>
        <v>8.4847744017094016</v>
      </c>
      <c r="HC48" s="223">
        <f t="shared" ca="1" si="148"/>
        <v>8.4847744017094016</v>
      </c>
      <c r="HD48" s="223">
        <f t="shared" ca="1" si="148"/>
        <v>8.4847744017094016</v>
      </c>
      <c r="HE48" s="223">
        <f t="shared" ca="1" si="148"/>
        <v>8.4847744017094016</v>
      </c>
      <c r="HF48" s="223">
        <f t="shared" ca="1" si="148"/>
        <v>8.4847744017094016</v>
      </c>
      <c r="HG48" s="223">
        <f t="shared" ca="1" si="148"/>
        <v>8.4847744017094016</v>
      </c>
      <c r="HH48" s="223">
        <f t="shared" ca="1" si="148"/>
        <v>8.4847744017094016</v>
      </c>
      <c r="HI48" s="223">
        <f t="shared" ca="1" si="148"/>
        <v>8.4847744017094016</v>
      </c>
      <c r="HJ48" s="223">
        <f t="shared" ca="1" si="148"/>
        <v>8.4847744017094016</v>
      </c>
      <c r="HK48" s="223">
        <f t="shared" ca="1" si="148"/>
        <v>8.4847744017094016</v>
      </c>
      <c r="HL48" s="223">
        <f t="shared" ca="1" si="148"/>
        <v>8.4847744017094016</v>
      </c>
      <c r="HM48" s="223">
        <f t="shared" ca="1" si="148"/>
        <v>8.4847744017094016</v>
      </c>
      <c r="HN48" s="223">
        <f t="shared" ca="1" si="148"/>
        <v>8.4847744017094016</v>
      </c>
      <c r="HO48" s="223">
        <f t="shared" ca="1" si="148"/>
        <v>8.4847744017094016</v>
      </c>
      <c r="HP48" s="223">
        <f t="shared" ca="1" si="146"/>
        <v>8.4847744017094016</v>
      </c>
      <c r="HQ48" s="223">
        <f t="shared" ca="1" si="146"/>
        <v>8.4847744017094016</v>
      </c>
      <c r="HR48" s="223">
        <f t="shared" ca="1" si="146"/>
        <v>8.4847744017094016</v>
      </c>
      <c r="HS48" s="223">
        <f t="shared" ca="1" si="146"/>
        <v>8.4847744017094016</v>
      </c>
      <c r="HT48" s="223">
        <f t="shared" ca="1" si="146"/>
        <v>8.4847744017094016</v>
      </c>
      <c r="HU48" s="223">
        <f t="shared" ca="1" si="146"/>
        <v>8.4847744017094016</v>
      </c>
      <c r="HV48" s="223">
        <f t="shared" ca="1" si="146"/>
        <v>8.4847744017094016</v>
      </c>
      <c r="HW48" s="223">
        <f t="shared" ca="1" si="146"/>
        <v>8.4847744017094016</v>
      </c>
      <c r="HX48" s="223">
        <f t="shared" ca="1" si="146"/>
        <v>8.4847744017094016</v>
      </c>
      <c r="HY48" s="223">
        <f t="shared" ca="1" si="146"/>
        <v>8.4847744017094016</v>
      </c>
      <c r="HZ48" s="223">
        <f t="shared" ca="1" si="146"/>
        <v>8.4847744017094016</v>
      </c>
      <c r="IA48" s="223">
        <f t="shared" ca="1" si="146"/>
        <v>8.4847744017094016</v>
      </c>
      <c r="IB48" s="223">
        <f t="shared" ca="1" si="146"/>
        <v>8.4847744017094016</v>
      </c>
      <c r="IC48" s="223">
        <f t="shared" ca="1" si="146"/>
        <v>8.4847744017094016</v>
      </c>
      <c r="ID48" s="223">
        <f t="shared" ca="1" si="146"/>
        <v>8.4847744017094016</v>
      </c>
      <c r="IE48" s="223">
        <f t="shared" ca="1" si="146"/>
        <v>8.4847744017094016</v>
      </c>
      <c r="IF48" s="223">
        <f t="shared" ca="1" si="146"/>
        <v>8.4847744017094016</v>
      </c>
      <c r="IG48" s="223">
        <f t="shared" ca="1" si="146"/>
        <v>8.4847744017094016</v>
      </c>
      <c r="IH48" s="223">
        <f t="shared" ca="1" si="146"/>
        <v>8.4847744017094016</v>
      </c>
    </row>
    <row r="49" spans="1:242" s="225" customFormat="1" x14ac:dyDescent="0.3">
      <c r="A49" s="222">
        <f t="shared" si="147"/>
        <v>125</v>
      </c>
      <c r="B49" s="223" cm="1">
        <f t="array" aca="1" ref="B49" ca="1">INDIRECT("'Cronograma de Desembolso'!"&amp;ADDRESS(9,A49+2))</f>
        <v>2458.3972166666663</v>
      </c>
      <c r="C49" s="224">
        <f t="shared" si="112"/>
        <v>0</v>
      </c>
      <c r="D49" s="223">
        <f t="shared" si="112"/>
        <v>0</v>
      </c>
      <c r="E49" s="223">
        <f t="shared" si="112"/>
        <v>0</v>
      </c>
      <c r="F49" s="223">
        <f t="shared" si="112"/>
        <v>0</v>
      </c>
      <c r="G49" s="223">
        <f t="shared" si="112"/>
        <v>0</v>
      </c>
      <c r="H49" s="223">
        <f t="shared" si="112"/>
        <v>0</v>
      </c>
      <c r="I49" s="223">
        <f t="shared" si="112"/>
        <v>0</v>
      </c>
      <c r="J49" s="223">
        <f t="shared" si="112"/>
        <v>0</v>
      </c>
      <c r="K49" s="223">
        <f t="shared" si="112"/>
        <v>0</v>
      </c>
      <c r="L49" s="223">
        <f t="shared" si="112"/>
        <v>0</v>
      </c>
      <c r="M49" s="223">
        <f t="shared" si="112"/>
        <v>0</v>
      </c>
      <c r="N49" s="223">
        <f t="shared" si="112"/>
        <v>0</v>
      </c>
      <c r="O49" s="223">
        <f t="shared" si="112"/>
        <v>0</v>
      </c>
      <c r="P49" s="223">
        <f t="shared" si="112"/>
        <v>0</v>
      </c>
      <c r="Q49" s="223">
        <f t="shared" si="112"/>
        <v>0</v>
      </c>
      <c r="R49" s="223">
        <f t="shared" si="112"/>
        <v>0</v>
      </c>
      <c r="S49" s="223">
        <f t="shared" si="112"/>
        <v>0</v>
      </c>
      <c r="T49" s="223">
        <f t="shared" si="112"/>
        <v>0</v>
      </c>
      <c r="U49" s="223">
        <f t="shared" si="112"/>
        <v>0</v>
      </c>
      <c r="V49" s="223">
        <f t="shared" si="112"/>
        <v>0</v>
      </c>
      <c r="W49" s="223">
        <f t="shared" si="112"/>
        <v>0</v>
      </c>
      <c r="X49" s="223">
        <f t="shared" si="112"/>
        <v>0</v>
      </c>
      <c r="Y49" s="223">
        <f t="shared" si="112"/>
        <v>0</v>
      </c>
      <c r="Z49" s="223">
        <f t="shared" si="112"/>
        <v>0</v>
      </c>
      <c r="AA49" s="223">
        <f t="shared" si="112"/>
        <v>0</v>
      </c>
      <c r="AB49" s="223">
        <f t="shared" si="112"/>
        <v>0</v>
      </c>
      <c r="AC49" s="223">
        <f t="shared" si="112"/>
        <v>0</v>
      </c>
      <c r="AD49" s="223">
        <f t="shared" si="112"/>
        <v>0</v>
      </c>
      <c r="AE49" s="223">
        <f t="shared" si="112"/>
        <v>0</v>
      </c>
      <c r="AF49" s="223">
        <f t="shared" si="112"/>
        <v>0</v>
      </c>
      <c r="AG49" s="223">
        <f t="shared" si="112"/>
        <v>0</v>
      </c>
      <c r="AH49" s="223">
        <f t="shared" si="112"/>
        <v>0</v>
      </c>
      <c r="AI49" s="223">
        <f t="shared" si="112"/>
        <v>0</v>
      </c>
      <c r="AJ49" s="223">
        <f t="shared" si="112"/>
        <v>0</v>
      </c>
      <c r="AK49" s="223">
        <f t="shared" si="112"/>
        <v>0</v>
      </c>
      <c r="AL49" s="223">
        <f t="shared" si="112"/>
        <v>0</v>
      </c>
      <c r="AM49" s="223">
        <f t="shared" si="112"/>
        <v>0</v>
      </c>
      <c r="AN49" s="223">
        <f t="shared" si="112"/>
        <v>0</v>
      </c>
      <c r="AO49" s="223">
        <f t="shared" si="112"/>
        <v>0</v>
      </c>
      <c r="AP49" s="223">
        <f t="shared" ref="AP49:DA52" si="150">IF($A49&lt;=120,IF(OR(AP$7&lt;$A49,AP$7&gt;120),0,IFERROR($B49/(10*12-$A49+1),0)),IF(AP$7&lt;$A49,0,IFERROR($B49/(20*12-$A49+1),0)))</f>
        <v>0</v>
      </c>
      <c r="AQ49" s="223">
        <f t="shared" si="150"/>
        <v>0</v>
      </c>
      <c r="AR49" s="223">
        <f t="shared" si="150"/>
        <v>0</v>
      </c>
      <c r="AS49" s="223">
        <f t="shared" si="150"/>
        <v>0</v>
      </c>
      <c r="AT49" s="223">
        <f t="shared" si="150"/>
        <v>0</v>
      </c>
      <c r="AU49" s="223">
        <f t="shared" si="150"/>
        <v>0</v>
      </c>
      <c r="AV49" s="223">
        <f t="shared" si="150"/>
        <v>0</v>
      </c>
      <c r="AW49" s="223">
        <f t="shared" si="150"/>
        <v>0</v>
      </c>
      <c r="AX49" s="223">
        <f t="shared" si="150"/>
        <v>0</v>
      </c>
      <c r="AY49" s="223">
        <f t="shared" si="150"/>
        <v>0</v>
      </c>
      <c r="AZ49" s="223">
        <f t="shared" si="150"/>
        <v>0</v>
      </c>
      <c r="BA49" s="223">
        <f t="shared" si="150"/>
        <v>0</v>
      </c>
      <c r="BB49" s="223">
        <f t="shared" si="150"/>
        <v>0</v>
      </c>
      <c r="BC49" s="223">
        <f t="shared" si="150"/>
        <v>0</v>
      </c>
      <c r="BD49" s="223">
        <f t="shared" si="150"/>
        <v>0</v>
      </c>
      <c r="BE49" s="223">
        <f t="shared" si="150"/>
        <v>0</v>
      </c>
      <c r="BF49" s="223">
        <f t="shared" si="150"/>
        <v>0</v>
      </c>
      <c r="BG49" s="223">
        <f t="shared" si="150"/>
        <v>0</v>
      </c>
      <c r="BH49" s="223">
        <f t="shared" si="150"/>
        <v>0</v>
      </c>
      <c r="BI49" s="223">
        <f t="shared" si="150"/>
        <v>0</v>
      </c>
      <c r="BJ49" s="223">
        <f t="shared" si="150"/>
        <v>0</v>
      </c>
      <c r="BK49" s="223">
        <f t="shared" si="150"/>
        <v>0</v>
      </c>
      <c r="BL49" s="223">
        <f t="shared" si="150"/>
        <v>0</v>
      </c>
      <c r="BM49" s="223">
        <f t="shared" si="150"/>
        <v>0</v>
      </c>
      <c r="BN49" s="223">
        <f t="shared" si="150"/>
        <v>0</v>
      </c>
      <c r="BO49" s="223">
        <f t="shared" si="150"/>
        <v>0</v>
      </c>
      <c r="BP49" s="223">
        <f t="shared" si="150"/>
        <v>0</v>
      </c>
      <c r="BQ49" s="223">
        <f t="shared" si="150"/>
        <v>0</v>
      </c>
      <c r="BR49" s="223">
        <f t="shared" si="150"/>
        <v>0</v>
      </c>
      <c r="BS49" s="223">
        <f t="shared" si="150"/>
        <v>0</v>
      </c>
      <c r="BT49" s="223">
        <f t="shared" si="150"/>
        <v>0</v>
      </c>
      <c r="BU49" s="223">
        <f t="shared" si="150"/>
        <v>0</v>
      </c>
      <c r="BV49" s="223">
        <f t="shared" si="150"/>
        <v>0</v>
      </c>
      <c r="BW49" s="223">
        <f t="shared" si="150"/>
        <v>0</v>
      </c>
      <c r="BX49" s="223">
        <f t="shared" si="150"/>
        <v>0</v>
      </c>
      <c r="BY49" s="223">
        <f t="shared" si="150"/>
        <v>0</v>
      </c>
      <c r="BZ49" s="223">
        <f t="shared" si="150"/>
        <v>0</v>
      </c>
      <c r="CA49" s="223">
        <f t="shared" si="150"/>
        <v>0</v>
      </c>
      <c r="CB49" s="223">
        <f t="shared" si="150"/>
        <v>0</v>
      </c>
      <c r="CC49" s="223">
        <f t="shared" si="150"/>
        <v>0</v>
      </c>
      <c r="CD49" s="223">
        <f t="shared" si="150"/>
        <v>0</v>
      </c>
      <c r="CE49" s="223">
        <f t="shared" si="150"/>
        <v>0</v>
      </c>
      <c r="CF49" s="223">
        <f t="shared" si="150"/>
        <v>0</v>
      </c>
      <c r="CG49" s="223">
        <f t="shared" si="150"/>
        <v>0</v>
      </c>
      <c r="CH49" s="223">
        <f t="shared" si="150"/>
        <v>0</v>
      </c>
      <c r="CI49" s="223">
        <f t="shared" si="150"/>
        <v>0</v>
      </c>
      <c r="CJ49" s="223">
        <f t="shared" si="150"/>
        <v>0</v>
      </c>
      <c r="CK49" s="223">
        <f t="shared" si="150"/>
        <v>0</v>
      </c>
      <c r="CL49" s="223">
        <f t="shared" si="150"/>
        <v>0</v>
      </c>
      <c r="CM49" s="223">
        <f t="shared" si="150"/>
        <v>0</v>
      </c>
      <c r="CN49" s="223">
        <f t="shared" si="150"/>
        <v>0</v>
      </c>
      <c r="CO49" s="223">
        <f t="shared" si="150"/>
        <v>0</v>
      </c>
      <c r="CP49" s="223">
        <f t="shared" si="150"/>
        <v>0</v>
      </c>
      <c r="CQ49" s="223">
        <f t="shared" si="150"/>
        <v>0</v>
      </c>
      <c r="CR49" s="223">
        <f t="shared" si="150"/>
        <v>0</v>
      </c>
      <c r="CS49" s="223">
        <f t="shared" si="150"/>
        <v>0</v>
      </c>
      <c r="CT49" s="223">
        <f t="shared" si="150"/>
        <v>0</v>
      </c>
      <c r="CU49" s="223">
        <f t="shared" si="150"/>
        <v>0</v>
      </c>
      <c r="CV49" s="223">
        <f t="shared" si="150"/>
        <v>0</v>
      </c>
      <c r="CW49" s="223">
        <f t="shared" si="150"/>
        <v>0</v>
      </c>
      <c r="CX49" s="223">
        <f t="shared" si="150"/>
        <v>0</v>
      </c>
      <c r="CY49" s="223">
        <f t="shared" si="150"/>
        <v>0</v>
      </c>
      <c r="CZ49" s="223">
        <f t="shared" si="150"/>
        <v>0</v>
      </c>
      <c r="DA49" s="223">
        <f t="shared" si="150"/>
        <v>0</v>
      </c>
      <c r="DB49" s="223">
        <f t="shared" ref="DB49:DE52" si="151">IF($A49&lt;=120,IF(OR(DB$7&lt;$A49,DB$7&gt;120),0,IFERROR($B49/(10*12-$A49+1),0)),IF(DB$7&lt;$A49,0,IFERROR($B49/(20*12-$A49+1),0)))</f>
        <v>0</v>
      </c>
      <c r="DC49" s="223">
        <f t="shared" si="151"/>
        <v>0</v>
      </c>
      <c r="DD49" s="223">
        <f t="shared" si="151"/>
        <v>0</v>
      </c>
      <c r="DE49" s="223">
        <f t="shared" si="151"/>
        <v>0</v>
      </c>
      <c r="DF49" s="223">
        <f t="shared" si="149"/>
        <v>0</v>
      </c>
      <c r="DG49" s="223">
        <f t="shared" si="149"/>
        <v>0</v>
      </c>
      <c r="DH49" s="223">
        <f t="shared" si="149"/>
        <v>0</v>
      </c>
      <c r="DI49" s="223">
        <f t="shared" si="149"/>
        <v>0</v>
      </c>
      <c r="DJ49" s="223">
        <f t="shared" si="149"/>
        <v>0</v>
      </c>
      <c r="DK49" s="223">
        <f t="shared" si="149"/>
        <v>0</v>
      </c>
      <c r="DL49" s="223">
        <f t="shared" si="149"/>
        <v>0</v>
      </c>
      <c r="DM49" s="223">
        <f t="shared" si="149"/>
        <v>0</v>
      </c>
      <c r="DN49" s="223">
        <f t="shared" si="149"/>
        <v>0</v>
      </c>
      <c r="DO49" s="223">
        <f t="shared" si="149"/>
        <v>0</v>
      </c>
      <c r="DP49" s="223">
        <f t="shared" si="149"/>
        <v>0</v>
      </c>
      <c r="DQ49" s="223">
        <f t="shared" si="114"/>
        <v>0</v>
      </c>
      <c r="DR49" s="223">
        <f t="shared" si="114"/>
        <v>0</v>
      </c>
      <c r="DS49" s="223">
        <f t="shared" si="114"/>
        <v>0</v>
      </c>
      <c r="DT49" s="223">
        <f t="shared" si="114"/>
        <v>0</v>
      </c>
      <c r="DU49" s="223">
        <f t="shared" si="114"/>
        <v>0</v>
      </c>
      <c r="DV49" s="223">
        <f t="shared" si="114"/>
        <v>0</v>
      </c>
      <c r="DW49" s="223">
        <f t="shared" ca="1" si="114"/>
        <v>21.193079454022985</v>
      </c>
      <c r="DX49" s="223">
        <f t="shared" ca="1" si="114"/>
        <v>21.193079454022985</v>
      </c>
      <c r="DY49" s="223">
        <f t="shared" ca="1" si="114"/>
        <v>21.193079454022985</v>
      </c>
      <c r="DZ49" s="223">
        <f t="shared" ca="1" si="115"/>
        <v>21.193079454022985</v>
      </c>
      <c r="EA49" s="223">
        <f t="shared" ca="1" si="116"/>
        <v>21.193079454022985</v>
      </c>
      <c r="EB49" s="223">
        <f t="shared" ca="1" si="117"/>
        <v>21.193079454022985</v>
      </c>
      <c r="EC49" s="223">
        <f t="shared" ca="1" si="118"/>
        <v>21.193079454022985</v>
      </c>
      <c r="ED49" s="223">
        <f t="shared" ca="1" si="119"/>
        <v>21.193079454022985</v>
      </c>
      <c r="EE49" s="223">
        <f t="shared" ca="1" si="120"/>
        <v>21.193079454022985</v>
      </c>
      <c r="EF49" s="223">
        <f t="shared" ca="1" si="121"/>
        <v>21.193079454022985</v>
      </c>
      <c r="EG49" s="223">
        <f t="shared" ca="1" si="122"/>
        <v>21.193079454022985</v>
      </c>
      <c r="EH49" s="223">
        <f t="shared" ca="1" si="123"/>
        <v>21.193079454022985</v>
      </c>
      <c r="EI49" s="223">
        <f t="shared" ca="1" si="124"/>
        <v>21.193079454022985</v>
      </c>
      <c r="EJ49" s="223">
        <f t="shared" ca="1" si="125"/>
        <v>21.193079454022985</v>
      </c>
      <c r="EK49" s="223">
        <f t="shared" ca="1" si="126"/>
        <v>21.193079454022985</v>
      </c>
      <c r="EL49" s="223">
        <f t="shared" ca="1" si="127"/>
        <v>21.193079454022985</v>
      </c>
      <c r="EM49" s="223">
        <f t="shared" ca="1" si="128"/>
        <v>21.193079454022985</v>
      </c>
      <c r="EN49" s="223">
        <f t="shared" ca="1" si="129"/>
        <v>21.193079454022985</v>
      </c>
      <c r="EO49" s="223">
        <f t="shared" ca="1" si="130"/>
        <v>21.193079454022985</v>
      </c>
      <c r="EP49" s="223">
        <f t="shared" ca="1" si="131"/>
        <v>21.193079454022985</v>
      </c>
      <c r="EQ49" s="223">
        <f t="shared" ca="1" si="132"/>
        <v>21.193079454022985</v>
      </c>
      <c r="ER49" s="223">
        <f t="shared" ca="1" si="133"/>
        <v>21.193079454022985</v>
      </c>
      <c r="ES49" s="223">
        <f t="shared" ca="1" si="134"/>
        <v>21.193079454022985</v>
      </c>
      <c r="ET49" s="223">
        <f t="shared" ca="1" si="135"/>
        <v>21.193079454022985</v>
      </c>
      <c r="EU49" s="223">
        <f t="shared" ca="1" si="136"/>
        <v>21.193079454022985</v>
      </c>
      <c r="EV49" s="223">
        <f t="shared" ca="1" si="137"/>
        <v>21.193079454022985</v>
      </c>
      <c r="EW49" s="223">
        <f t="shared" ca="1" si="138"/>
        <v>21.193079454022985</v>
      </c>
      <c r="EX49" s="223">
        <f t="shared" ca="1" si="139"/>
        <v>21.193079454022985</v>
      </c>
      <c r="EY49" s="223">
        <f t="shared" ca="1" si="140"/>
        <v>21.193079454022985</v>
      </c>
      <c r="EZ49" s="223">
        <f t="shared" ca="1" si="141"/>
        <v>21.193079454022985</v>
      </c>
      <c r="FA49" s="223">
        <f t="shared" ca="1" si="142"/>
        <v>21.193079454022985</v>
      </c>
      <c r="FB49" s="223">
        <f t="shared" ca="1" si="143"/>
        <v>21.193079454022985</v>
      </c>
      <c r="FC49" s="223">
        <f t="shared" ca="1" si="144"/>
        <v>21.193079454022985</v>
      </c>
      <c r="FD49" s="223">
        <f t="shared" ca="1" si="144"/>
        <v>21.193079454022985</v>
      </c>
      <c r="FE49" s="223">
        <f t="shared" ca="1" si="144"/>
        <v>21.193079454022985</v>
      </c>
      <c r="FF49" s="223">
        <f t="shared" ca="1" si="144"/>
        <v>21.193079454022985</v>
      </c>
      <c r="FG49" s="223">
        <f t="shared" ca="1" si="144"/>
        <v>21.193079454022985</v>
      </c>
      <c r="FH49" s="223">
        <f t="shared" ca="1" si="144"/>
        <v>21.193079454022985</v>
      </c>
      <c r="FI49" s="223">
        <f t="shared" ca="1" si="144"/>
        <v>21.193079454022985</v>
      </c>
      <c r="FJ49" s="223">
        <f t="shared" ca="1" si="144"/>
        <v>21.193079454022985</v>
      </c>
      <c r="FK49" s="223">
        <f t="shared" ca="1" si="144"/>
        <v>21.193079454022985</v>
      </c>
      <c r="FL49" s="223">
        <f t="shared" ca="1" si="144"/>
        <v>21.193079454022985</v>
      </c>
      <c r="FM49" s="223">
        <f t="shared" ca="1" si="144"/>
        <v>21.193079454022985</v>
      </c>
      <c r="FN49" s="223">
        <f t="shared" ca="1" si="144"/>
        <v>21.193079454022985</v>
      </c>
      <c r="FO49" s="223">
        <f t="shared" ca="1" si="144"/>
        <v>21.193079454022985</v>
      </c>
      <c r="FP49" s="223">
        <f t="shared" ca="1" si="144"/>
        <v>21.193079454022985</v>
      </c>
      <c r="FQ49" s="223">
        <f t="shared" ca="1" si="144"/>
        <v>21.193079454022985</v>
      </c>
      <c r="FR49" s="223">
        <f t="shared" ca="1" si="144"/>
        <v>21.193079454022985</v>
      </c>
      <c r="FS49" s="223">
        <f t="shared" ca="1" si="144"/>
        <v>21.193079454022985</v>
      </c>
      <c r="FT49" s="223">
        <f t="shared" ca="1" si="144"/>
        <v>21.193079454022985</v>
      </c>
      <c r="FU49" s="223">
        <f t="shared" ca="1" si="144"/>
        <v>21.193079454022985</v>
      </c>
      <c r="FV49" s="223">
        <f t="shared" ca="1" si="144"/>
        <v>21.193079454022985</v>
      </c>
      <c r="FW49" s="223">
        <f t="shared" ca="1" si="144"/>
        <v>21.193079454022985</v>
      </c>
      <c r="FX49" s="223">
        <f t="shared" ca="1" si="144"/>
        <v>21.193079454022985</v>
      </c>
      <c r="FY49" s="223">
        <f t="shared" ca="1" si="144"/>
        <v>21.193079454022985</v>
      </c>
      <c r="FZ49" s="223">
        <f t="shared" ca="1" si="144"/>
        <v>21.193079454022985</v>
      </c>
      <c r="GA49" s="223">
        <f t="shared" ca="1" si="144"/>
        <v>21.193079454022985</v>
      </c>
      <c r="GB49" s="223">
        <f t="shared" ca="1" si="144"/>
        <v>21.193079454022985</v>
      </c>
      <c r="GC49" s="223">
        <f t="shared" ca="1" si="144"/>
        <v>21.193079454022985</v>
      </c>
      <c r="GD49" s="223">
        <f t="shared" ca="1" si="144"/>
        <v>21.193079454022985</v>
      </c>
      <c r="GE49" s="223">
        <f t="shared" ca="1" si="144"/>
        <v>21.193079454022985</v>
      </c>
      <c r="GF49" s="223">
        <f t="shared" ca="1" si="144"/>
        <v>21.193079454022985</v>
      </c>
      <c r="GG49" s="223">
        <f t="shared" ca="1" si="144"/>
        <v>21.193079454022985</v>
      </c>
      <c r="GH49" s="223">
        <f t="shared" ca="1" si="144"/>
        <v>21.193079454022985</v>
      </c>
      <c r="GI49" s="223">
        <f t="shared" ca="1" si="144"/>
        <v>21.193079454022985</v>
      </c>
      <c r="GJ49" s="223">
        <f t="shared" ca="1" si="144"/>
        <v>21.193079454022985</v>
      </c>
      <c r="GK49" s="223">
        <f t="shared" ca="1" si="144"/>
        <v>21.193079454022985</v>
      </c>
      <c r="GL49" s="223">
        <f t="shared" ca="1" si="144"/>
        <v>21.193079454022985</v>
      </c>
      <c r="GM49" s="223">
        <f t="shared" ca="1" si="148"/>
        <v>21.193079454022985</v>
      </c>
      <c r="GN49" s="223">
        <f t="shared" ca="1" si="148"/>
        <v>21.193079454022985</v>
      </c>
      <c r="GO49" s="223">
        <f t="shared" ca="1" si="148"/>
        <v>21.193079454022985</v>
      </c>
      <c r="GP49" s="223">
        <f t="shared" ca="1" si="148"/>
        <v>21.193079454022985</v>
      </c>
      <c r="GQ49" s="223">
        <f t="shared" ca="1" si="148"/>
        <v>21.193079454022985</v>
      </c>
      <c r="GR49" s="223">
        <f t="shared" ca="1" si="148"/>
        <v>21.193079454022985</v>
      </c>
      <c r="GS49" s="223">
        <f t="shared" ca="1" si="148"/>
        <v>21.193079454022985</v>
      </c>
      <c r="GT49" s="223">
        <f t="shared" ca="1" si="148"/>
        <v>21.193079454022985</v>
      </c>
      <c r="GU49" s="223">
        <f t="shared" ca="1" si="148"/>
        <v>21.193079454022985</v>
      </c>
      <c r="GV49" s="223">
        <f t="shared" ca="1" si="148"/>
        <v>21.193079454022985</v>
      </c>
      <c r="GW49" s="223">
        <f t="shared" ca="1" si="148"/>
        <v>21.193079454022985</v>
      </c>
      <c r="GX49" s="223">
        <f t="shared" ca="1" si="148"/>
        <v>21.193079454022985</v>
      </c>
      <c r="GY49" s="223">
        <f t="shared" ca="1" si="148"/>
        <v>21.193079454022985</v>
      </c>
      <c r="GZ49" s="223">
        <f t="shared" ca="1" si="148"/>
        <v>21.193079454022985</v>
      </c>
      <c r="HA49" s="223">
        <f t="shared" ca="1" si="148"/>
        <v>21.193079454022985</v>
      </c>
      <c r="HB49" s="223">
        <f t="shared" ca="1" si="148"/>
        <v>21.193079454022985</v>
      </c>
      <c r="HC49" s="223">
        <f t="shared" ca="1" si="148"/>
        <v>21.193079454022985</v>
      </c>
      <c r="HD49" s="223">
        <f t="shared" ca="1" si="148"/>
        <v>21.193079454022985</v>
      </c>
      <c r="HE49" s="223">
        <f t="shared" ca="1" si="148"/>
        <v>21.193079454022985</v>
      </c>
      <c r="HF49" s="223">
        <f t="shared" ca="1" si="148"/>
        <v>21.193079454022985</v>
      </c>
      <c r="HG49" s="223">
        <f t="shared" ca="1" si="148"/>
        <v>21.193079454022985</v>
      </c>
      <c r="HH49" s="223">
        <f t="shared" ca="1" si="148"/>
        <v>21.193079454022985</v>
      </c>
      <c r="HI49" s="223">
        <f t="shared" ca="1" si="148"/>
        <v>21.193079454022985</v>
      </c>
      <c r="HJ49" s="223">
        <f t="shared" ca="1" si="148"/>
        <v>21.193079454022985</v>
      </c>
      <c r="HK49" s="223">
        <f t="shared" ca="1" si="148"/>
        <v>21.193079454022985</v>
      </c>
      <c r="HL49" s="223">
        <f t="shared" ca="1" si="148"/>
        <v>21.193079454022985</v>
      </c>
      <c r="HM49" s="223">
        <f t="shared" ca="1" si="148"/>
        <v>21.193079454022985</v>
      </c>
      <c r="HN49" s="223">
        <f t="shared" ca="1" si="148"/>
        <v>21.193079454022985</v>
      </c>
      <c r="HO49" s="223">
        <f t="shared" ca="1" si="148"/>
        <v>21.193079454022985</v>
      </c>
      <c r="HP49" s="223">
        <f t="shared" ca="1" si="146"/>
        <v>21.193079454022985</v>
      </c>
      <c r="HQ49" s="223">
        <f t="shared" ca="1" si="146"/>
        <v>21.193079454022985</v>
      </c>
      <c r="HR49" s="223">
        <f t="shared" ca="1" si="146"/>
        <v>21.193079454022985</v>
      </c>
      <c r="HS49" s="223">
        <f t="shared" ca="1" si="146"/>
        <v>21.193079454022985</v>
      </c>
      <c r="HT49" s="223">
        <f t="shared" ca="1" si="146"/>
        <v>21.193079454022985</v>
      </c>
      <c r="HU49" s="223">
        <f t="shared" ca="1" si="146"/>
        <v>21.193079454022985</v>
      </c>
      <c r="HV49" s="223">
        <f t="shared" ca="1" si="146"/>
        <v>21.193079454022985</v>
      </c>
      <c r="HW49" s="223">
        <f t="shared" ca="1" si="146"/>
        <v>21.193079454022985</v>
      </c>
      <c r="HX49" s="223">
        <f t="shared" ca="1" si="146"/>
        <v>21.193079454022985</v>
      </c>
      <c r="HY49" s="223">
        <f t="shared" ca="1" si="146"/>
        <v>21.193079454022985</v>
      </c>
      <c r="HZ49" s="223">
        <f t="shared" ca="1" si="146"/>
        <v>21.193079454022985</v>
      </c>
      <c r="IA49" s="223">
        <f t="shared" ca="1" si="146"/>
        <v>21.193079454022985</v>
      </c>
      <c r="IB49" s="223">
        <f t="shared" ca="1" si="146"/>
        <v>21.193079454022985</v>
      </c>
      <c r="IC49" s="223">
        <f t="shared" ca="1" si="146"/>
        <v>21.193079454022985</v>
      </c>
      <c r="ID49" s="223">
        <f t="shared" ca="1" si="146"/>
        <v>21.193079454022985</v>
      </c>
      <c r="IE49" s="223">
        <f t="shared" ca="1" si="146"/>
        <v>21.193079454022985</v>
      </c>
      <c r="IF49" s="223">
        <f t="shared" ca="1" si="146"/>
        <v>21.193079454022985</v>
      </c>
      <c r="IG49" s="223">
        <f t="shared" ca="1" si="146"/>
        <v>21.193079454022985</v>
      </c>
      <c r="IH49" s="223">
        <f t="shared" ca="1" si="146"/>
        <v>21.193079454022985</v>
      </c>
    </row>
    <row r="50" spans="1:242" s="225" customFormat="1" x14ac:dyDescent="0.3">
      <c r="A50" s="222">
        <f t="shared" si="147"/>
        <v>126</v>
      </c>
      <c r="B50" s="223" cm="1">
        <f t="array" aca="1" ref="B50" ca="1">INDIRECT("'Cronograma de Desembolso'!"&amp;ADDRESS(9,A50+2))</f>
        <v>2458.3972166666663</v>
      </c>
      <c r="C50" s="224">
        <f t="shared" ref="C50:BN55" si="152">IF($A50&lt;=120,IF(OR(C$7&lt;$A50,C$7&gt;120),0,IFERROR($B50/(10*12-$A50+1),0)),IF(C$7&lt;$A50,0,IFERROR($B50/(20*12-$A50+1),0)))</f>
        <v>0</v>
      </c>
      <c r="D50" s="223">
        <f t="shared" si="152"/>
        <v>0</v>
      </c>
      <c r="E50" s="223">
        <f t="shared" si="152"/>
        <v>0</v>
      </c>
      <c r="F50" s="223">
        <f t="shared" si="152"/>
        <v>0</v>
      </c>
      <c r="G50" s="223">
        <f t="shared" si="152"/>
        <v>0</v>
      </c>
      <c r="H50" s="223">
        <f t="shared" si="152"/>
        <v>0</v>
      </c>
      <c r="I50" s="223">
        <f t="shared" si="152"/>
        <v>0</v>
      </c>
      <c r="J50" s="223">
        <f t="shared" si="152"/>
        <v>0</v>
      </c>
      <c r="K50" s="223">
        <f t="shared" si="152"/>
        <v>0</v>
      </c>
      <c r="L50" s="223">
        <f t="shared" si="152"/>
        <v>0</v>
      </c>
      <c r="M50" s="223">
        <f t="shared" si="152"/>
        <v>0</v>
      </c>
      <c r="N50" s="223">
        <f t="shared" si="152"/>
        <v>0</v>
      </c>
      <c r="O50" s="223">
        <f t="shared" si="152"/>
        <v>0</v>
      </c>
      <c r="P50" s="223">
        <f t="shared" si="152"/>
        <v>0</v>
      </c>
      <c r="Q50" s="223">
        <f t="shared" si="152"/>
        <v>0</v>
      </c>
      <c r="R50" s="223">
        <f t="shared" si="152"/>
        <v>0</v>
      </c>
      <c r="S50" s="223">
        <f t="shared" si="152"/>
        <v>0</v>
      </c>
      <c r="T50" s="223">
        <f t="shared" si="152"/>
        <v>0</v>
      </c>
      <c r="U50" s="223">
        <f t="shared" si="152"/>
        <v>0</v>
      </c>
      <c r="V50" s="223">
        <f t="shared" si="152"/>
        <v>0</v>
      </c>
      <c r="W50" s="223">
        <f t="shared" si="152"/>
        <v>0</v>
      </c>
      <c r="X50" s="223">
        <f t="shared" si="152"/>
        <v>0</v>
      </c>
      <c r="Y50" s="223">
        <f t="shared" si="152"/>
        <v>0</v>
      </c>
      <c r="Z50" s="223">
        <f t="shared" si="152"/>
        <v>0</v>
      </c>
      <c r="AA50" s="223">
        <f t="shared" si="152"/>
        <v>0</v>
      </c>
      <c r="AB50" s="223">
        <f t="shared" si="152"/>
        <v>0</v>
      </c>
      <c r="AC50" s="223">
        <f t="shared" si="152"/>
        <v>0</v>
      </c>
      <c r="AD50" s="223">
        <f t="shared" si="152"/>
        <v>0</v>
      </c>
      <c r="AE50" s="223">
        <f t="shared" si="152"/>
        <v>0</v>
      </c>
      <c r="AF50" s="223">
        <f t="shared" si="152"/>
        <v>0</v>
      </c>
      <c r="AG50" s="223">
        <f t="shared" si="152"/>
        <v>0</v>
      </c>
      <c r="AH50" s="223">
        <f t="shared" si="152"/>
        <v>0</v>
      </c>
      <c r="AI50" s="223">
        <f t="shared" si="152"/>
        <v>0</v>
      </c>
      <c r="AJ50" s="223">
        <f t="shared" si="152"/>
        <v>0</v>
      </c>
      <c r="AK50" s="223">
        <f t="shared" si="152"/>
        <v>0</v>
      </c>
      <c r="AL50" s="223">
        <f t="shared" si="152"/>
        <v>0</v>
      </c>
      <c r="AM50" s="223">
        <f t="shared" si="152"/>
        <v>0</v>
      </c>
      <c r="AN50" s="223">
        <f t="shared" si="152"/>
        <v>0</v>
      </c>
      <c r="AO50" s="223">
        <f t="shared" si="152"/>
        <v>0</v>
      </c>
      <c r="AP50" s="223">
        <f t="shared" si="150"/>
        <v>0</v>
      </c>
      <c r="AQ50" s="223">
        <f t="shared" si="150"/>
        <v>0</v>
      </c>
      <c r="AR50" s="223">
        <f t="shared" si="150"/>
        <v>0</v>
      </c>
      <c r="AS50" s="223">
        <f t="shared" si="150"/>
        <v>0</v>
      </c>
      <c r="AT50" s="223">
        <f t="shared" si="150"/>
        <v>0</v>
      </c>
      <c r="AU50" s="223">
        <f t="shared" si="150"/>
        <v>0</v>
      </c>
      <c r="AV50" s="223">
        <f t="shared" si="150"/>
        <v>0</v>
      </c>
      <c r="AW50" s="223">
        <f t="shared" si="150"/>
        <v>0</v>
      </c>
      <c r="AX50" s="223">
        <f t="shared" si="150"/>
        <v>0</v>
      </c>
      <c r="AY50" s="223">
        <f t="shared" si="150"/>
        <v>0</v>
      </c>
      <c r="AZ50" s="223">
        <f t="shared" si="150"/>
        <v>0</v>
      </c>
      <c r="BA50" s="223">
        <f t="shared" si="150"/>
        <v>0</v>
      </c>
      <c r="BB50" s="223">
        <f t="shared" si="150"/>
        <v>0</v>
      </c>
      <c r="BC50" s="223">
        <f t="shared" si="150"/>
        <v>0</v>
      </c>
      <c r="BD50" s="223">
        <f t="shared" si="150"/>
        <v>0</v>
      </c>
      <c r="BE50" s="223">
        <f t="shared" si="150"/>
        <v>0</v>
      </c>
      <c r="BF50" s="223">
        <f t="shared" si="150"/>
        <v>0</v>
      </c>
      <c r="BG50" s="223">
        <f t="shared" si="150"/>
        <v>0</v>
      </c>
      <c r="BH50" s="223">
        <f t="shared" si="150"/>
        <v>0</v>
      </c>
      <c r="BI50" s="223">
        <f t="shared" si="150"/>
        <v>0</v>
      </c>
      <c r="BJ50" s="223">
        <f t="shared" si="150"/>
        <v>0</v>
      </c>
      <c r="BK50" s="223">
        <f t="shared" si="150"/>
        <v>0</v>
      </c>
      <c r="BL50" s="223">
        <f t="shared" si="150"/>
        <v>0</v>
      </c>
      <c r="BM50" s="223">
        <f t="shared" si="150"/>
        <v>0</v>
      </c>
      <c r="BN50" s="223">
        <f t="shared" si="150"/>
        <v>0</v>
      </c>
      <c r="BO50" s="223">
        <f t="shared" si="150"/>
        <v>0</v>
      </c>
      <c r="BP50" s="223">
        <f t="shared" si="150"/>
        <v>0</v>
      </c>
      <c r="BQ50" s="223">
        <f t="shared" si="150"/>
        <v>0</v>
      </c>
      <c r="BR50" s="223">
        <f t="shared" si="150"/>
        <v>0</v>
      </c>
      <c r="BS50" s="223">
        <f t="shared" si="150"/>
        <v>0</v>
      </c>
      <c r="BT50" s="223">
        <f t="shared" si="150"/>
        <v>0</v>
      </c>
      <c r="BU50" s="223">
        <f t="shared" si="150"/>
        <v>0</v>
      </c>
      <c r="BV50" s="223">
        <f t="shared" si="150"/>
        <v>0</v>
      </c>
      <c r="BW50" s="223">
        <f t="shared" si="150"/>
        <v>0</v>
      </c>
      <c r="BX50" s="223">
        <f t="shared" si="150"/>
        <v>0</v>
      </c>
      <c r="BY50" s="223">
        <f t="shared" si="150"/>
        <v>0</v>
      </c>
      <c r="BZ50" s="223">
        <f t="shared" si="150"/>
        <v>0</v>
      </c>
      <c r="CA50" s="223">
        <f t="shared" si="150"/>
        <v>0</v>
      </c>
      <c r="CB50" s="223">
        <f t="shared" si="150"/>
        <v>0</v>
      </c>
      <c r="CC50" s="223">
        <f t="shared" si="150"/>
        <v>0</v>
      </c>
      <c r="CD50" s="223">
        <f t="shared" si="150"/>
        <v>0</v>
      </c>
      <c r="CE50" s="223">
        <f t="shared" si="150"/>
        <v>0</v>
      </c>
      <c r="CF50" s="223">
        <f t="shared" si="150"/>
        <v>0</v>
      </c>
      <c r="CG50" s="223">
        <f t="shared" si="150"/>
        <v>0</v>
      </c>
      <c r="CH50" s="223">
        <f t="shared" si="150"/>
        <v>0</v>
      </c>
      <c r="CI50" s="223">
        <f t="shared" si="150"/>
        <v>0</v>
      </c>
      <c r="CJ50" s="223">
        <f t="shared" si="150"/>
        <v>0</v>
      </c>
      <c r="CK50" s="223">
        <f t="shared" si="150"/>
        <v>0</v>
      </c>
      <c r="CL50" s="223">
        <f t="shared" si="150"/>
        <v>0</v>
      </c>
      <c r="CM50" s="223">
        <f t="shared" si="150"/>
        <v>0</v>
      </c>
      <c r="CN50" s="223">
        <f t="shared" si="150"/>
        <v>0</v>
      </c>
      <c r="CO50" s="223">
        <f t="shared" si="150"/>
        <v>0</v>
      </c>
      <c r="CP50" s="223">
        <f t="shared" si="150"/>
        <v>0</v>
      </c>
      <c r="CQ50" s="223">
        <f t="shared" si="150"/>
        <v>0</v>
      </c>
      <c r="CR50" s="223">
        <f t="shared" si="150"/>
        <v>0</v>
      </c>
      <c r="CS50" s="223">
        <f t="shared" si="150"/>
        <v>0</v>
      </c>
      <c r="CT50" s="223">
        <f t="shared" si="150"/>
        <v>0</v>
      </c>
      <c r="CU50" s="223">
        <f t="shared" si="150"/>
        <v>0</v>
      </c>
      <c r="CV50" s="223">
        <f t="shared" si="150"/>
        <v>0</v>
      </c>
      <c r="CW50" s="223">
        <f t="shared" si="150"/>
        <v>0</v>
      </c>
      <c r="CX50" s="223">
        <f t="shared" si="150"/>
        <v>0</v>
      </c>
      <c r="CY50" s="223">
        <f t="shared" si="150"/>
        <v>0</v>
      </c>
      <c r="CZ50" s="223">
        <f t="shared" si="150"/>
        <v>0</v>
      </c>
      <c r="DA50" s="223">
        <f t="shared" si="150"/>
        <v>0</v>
      </c>
      <c r="DB50" s="223">
        <f t="shared" si="151"/>
        <v>0</v>
      </c>
      <c r="DC50" s="223">
        <f t="shared" si="151"/>
        <v>0</v>
      </c>
      <c r="DD50" s="223">
        <f t="shared" si="151"/>
        <v>0</v>
      </c>
      <c r="DE50" s="223">
        <f t="shared" si="151"/>
        <v>0</v>
      </c>
      <c r="DF50" s="223">
        <f t="shared" si="149"/>
        <v>0</v>
      </c>
      <c r="DG50" s="223">
        <f t="shared" si="149"/>
        <v>0</v>
      </c>
      <c r="DH50" s="223">
        <f t="shared" si="149"/>
        <v>0</v>
      </c>
      <c r="DI50" s="223">
        <f t="shared" si="149"/>
        <v>0</v>
      </c>
      <c r="DJ50" s="223">
        <f t="shared" si="149"/>
        <v>0</v>
      </c>
      <c r="DK50" s="223">
        <f t="shared" si="149"/>
        <v>0</v>
      </c>
      <c r="DL50" s="223">
        <f t="shared" si="149"/>
        <v>0</v>
      </c>
      <c r="DM50" s="223">
        <f t="shared" si="149"/>
        <v>0</v>
      </c>
      <c r="DN50" s="223">
        <f t="shared" si="149"/>
        <v>0</v>
      </c>
      <c r="DO50" s="223">
        <f t="shared" si="149"/>
        <v>0</v>
      </c>
      <c r="DP50" s="223">
        <f t="shared" si="149"/>
        <v>0</v>
      </c>
      <c r="DQ50" s="223">
        <f t="shared" si="114"/>
        <v>0</v>
      </c>
      <c r="DR50" s="223">
        <f t="shared" si="114"/>
        <v>0</v>
      </c>
      <c r="DS50" s="223">
        <f t="shared" si="114"/>
        <v>0</v>
      </c>
      <c r="DT50" s="223">
        <f t="shared" si="114"/>
        <v>0</v>
      </c>
      <c r="DU50" s="223">
        <f t="shared" si="114"/>
        <v>0</v>
      </c>
      <c r="DV50" s="223">
        <f t="shared" si="114"/>
        <v>0</v>
      </c>
      <c r="DW50" s="223">
        <f t="shared" si="114"/>
        <v>0</v>
      </c>
      <c r="DX50" s="223">
        <f t="shared" ca="1" si="114"/>
        <v>21.377367101449273</v>
      </c>
      <c r="DY50" s="223">
        <f t="shared" ca="1" si="114"/>
        <v>21.377367101449273</v>
      </c>
      <c r="DZ50" s="223">
        <f t="shared" ca="1" si="115"/>
        <v>21.377367101449273</v>
      </c>
      <c r="EA50" s="223">
        <f t="shared" ca="1" si="116"/>
        <v>21.377367101449273</v>
      </c>
      <c r="EB50" s="223">
        <f t="shared" ca="1" si="117"/>
        <v>21.377367101449273</v>
      </c>
      <c r="EC50" s="223">
        <f t="shared" ca="1" si="118"/>
        <v>21.377367101449273</v>
      </c>
      <c r="ED50" s="223">
        <f t="shared" ca="1" si="119"/>
        <v>21.377367101449273</v>
      </c>
      <c r="EE50" s="223">
        <f t="shared" ca="1" si="120"/>
        <v>21.377367101449273</v>
      </c>
      <c r="EF50" s="223">
        <f t="shared" ca="1" si="121"/>
        <v>21.377367101449273</v>
      </c>
      <c r="EG50" s="223">
        <f t="shared" ca="1" si="122"/>
        <v>21.377367101449273</v>
      </c>
      <c r="EH50" s="223">
        <f t="shared" ca="1" si="123"/>
        <v>21.377367101449273</v>
      </c>
      <c r="EI50" s="223">
        <f t="shared" ca="1" si="124"/>
        <v>21.377367101449273</v>
      </c>
      <c r="EJ50" s="223">
        <f t="shared" ca="1" si="125"/>
        <v>21.377367101449273</v>
      </c>
      <c r="EK50" s="223">
        <f t="shared" ca="1" si="126"/>
        <v>21.377367101449273</v>
      </c>
      <c r="EL50" s="223">
        <f t="shared" ca="1" si="127"/>
        <v>21.377367101449273</v>
      </c>
      <c r="EM50" s="223">
        <f t="shared" ca="1" si="128"/>
        <v>21.377367101449273</v>
      </c>
      <c r="EN50" s="223">
        <f t="shared" ca="1" si="129"/>
        <v>21.377367101449273</v>
      </c>
      <c r="EO50" s="223">
        <f t="shared" ca="1" si="130"/>
        <v>21.377367101449273</v>
      </c>
      <c r="EP50" s="223">
        <f t="shared" ca="1" si="131"/>
        <v>21.377367101449273</v>
      </c>
      <c r="EQ50" s="223">
        <f t="shared" ca="1" si="132"/>
        <v>21.377367101449273</v>
      </c>
      <c r="ER50" s="223">
        <f t="shared" ca="1" si="133"/>
        <v>21.377367101449273</v>
      </c>
      <c r="ES50" s="223">
        <f t="shared" ca="1" si="134"/>
        <v>21.377367101449273</v>
      </c>
      <c r="ET50" s="223">
        <f t="shared" ca="1" si="135"/>
        <v>21.377367101449273</v>
      </c>
      <c r="EU50" s="223">
        <f t="shared" ca="1" si="136"/>
        <v>21.377367101449273</v>
      </c>
      <c r="EV50" s="223">
        <f t="shared" ca="1" si="137"/>
        <v>21.377367101449273</v>
      </c>
      <c r="EW50" s="223">
        <f t="shared" ca="1" si="138"/>
        <v>21.377367101449273</v>
      </c>
      <c r="EX50" s="223">
        <f t="shared" ca="1" si="139"/>
        <v>21.377367101449273</v>
      </c>
      <c r="EY50" s="223">
        <f t="shared" ca="1" si="140"/>
        <v>21.377367101449273</v>
      </c>
      <c r="EZ50" s="223">
        <f t="shared" ca="1" si="141"/>
        <v>21.377367101449273</v>
      </c>
      <c r="FA50" s="223">
        <f t="shared" ca="1" si="142"/>
        <v>21.377367101449273</v>
      </c>
      <c r="FB50" s="223">
        <f t="shared" ca="1" si="143"/>
        <v>21.377367101449273</v>
      </c>
      <c r="FC50" s="223">
        <f t="shared" ca="1" si="144"/>
        <v>21.377367101449273</v>
      </c>
      <c r="FD50" s="223">
        <f t="shared" ca="1" si="144"/>
        <v>21.377367101449273</v>
      </c>
      <c r="FE50" s="223">
        <f t="shared" ca="1" si="144"/>
        <v>21.377367101449273</v>
      </c>
      <c r="FF50" s="223">
        <f t="shared" ca="1" si="144"/>
        <v>21.377367101449273</v>
      </c>
      <c r="FG50" s="223">
        <f t="shared" ca="1" si="144"/>
        <v>21.377367101449273</v>
      </c>
      <c r="FH50" s="223">
        <f t="shared" ca="1" si="144"/>
        <v>21.377367101449273</v>
      </c>
      <c r="FI50" s="223">
        <f t="shared" ca="1" si="144"/>
        <v>21.377367101449273</v>
      </c>
      <c r="FJ50" s="223">
        <f t="shared" ca="1" si="144"/>
        <v>21.377367101449273</v>
      </c>
      <c r="FK50" s="223">
        <f t="shared" ca="1" si="144"/>
        <v>21.377367101449273</v>
      </c>
      <c r="FL50" s="223">
        <f t="shared" ca="1" si="144"/>
        <v>21.377367101449273</v>
      </c>
      <c r="FM50" s="223">
        <f t="shared" ca="1" si="144"/>
        <v>21.377367101449273</v>
      </c>
      <c r="FN50" s="223">
        <f t="shared" ca="1" si="144"/>
        <v>21.377367101449273</v>
      </c>
      <c r="FO50" s="223">
        <f t="shared" ca="1" si="144"/>
        <v>21.377367101449273</v>
      </c>
      <c r="FP50" s="223">
        <f t="shared" ca="1" si="144"/>
        <v>21.377367101449273</v>
      </c>
      <c r="FQ50" s="223">
        <f t="shared" ca="1" si="144"/>
        <v>21.377367101449273</v>
      </c>
      <c r="FR50" s="223">
        <f t="shared" ca="1" si="144"/>
        <v>21.377367101449273</v>
      </c>
      <c r="FS50" s="223">
        <f t="shared" ca="1" si="144"/>
        <v>21.377367101449273</v>
      </c>
      <c r="FT50" s="223">
        <f t="shared" ca="1" si="144"/>
        <v>21.377367101449273</v>
      </c>
      <c r="FU50" s="223">
        <f t="shared" ca="1" si="144"/>
        <v>21.377367101449273</v>
      </c>
      <c r="FV50" s="223">
        <f t="shared" ca="1" si="144"/>
        <v>21.377367101449273</v>
      </c>
      <c r="FW50" s="223">
        <f t="shared" ca="1" si="144"/>
        <v>21.377367101449273</v>
      </c>
      <c r="FX50" s="223">
        <f t="shared" ca="1" si="144"/>
        <v>21.377367101449273</v>
      </c>
      <c r="FY50" s="223">
        <f t="shared" ca="1" si="144"/>
        <v>21.377367101449273</v>
      </c>
      <c r="FZ50" s="223">
        <f t="shared" ca="1" si="144"/>
        <v>21.377367101449273</v>
      </c>
      <c r="GA50" s="223">
        <f t="shared" ca="1" si="144"/>
        <v>21.377367101449273</v>
      </c>
      <c r="GB50" s="223">
        <f t="shared" ca="1" si="144"/>
        <v>21.377367101449273</v>
      </c>
      <c r="GC50" s="223">
        <f t="shared" ca="1" si="144"/>
        <v>21.377367101449273</v>
      </c>
      <c r="GD50" s="223">
        <f t="shared" ca="1" si="144"/>
        <v>21.377367101449273</v>
      </c>
      <c r="GE50" s="223">
        <f t="shared" ca="1" si="144"/>
        <v>21.377367101449273</v>
      </c>
      <c r="GF50" s="223">
        <f t="shared" ca="1" si="144"/>
        <v>21.377367101449273</v>
      </c>
      <c r="GG50" s="223">
        <f t="shared" ca="1" si="144"/>
        <v>21.377367101449273</v>
      </c>
      <c r="GH50" s="223">
        <f t="shared" ca="1" si="144"/>
        <v>21.377367101449273</v>
      </c>
      <c r="GI50" s="223">
        <f t="shared" ca="1" si="144"/>
        <v>21.377367101449273</v>
      </c>
      <c r="GJ50" s="223">
        <f t="shared" ca="1" si="144"/>
        <v>21.377367101449273</v>
      </c>
      <c r="GK50" s="223">
        <f t="shared" ca="1" si="144"/>
        <v>21.377367101449273</v>
      </c>
      <c r="GL50" s="223">
        <f t="shared" ca="1" si="144"/>
        <v>21.377367101449273</v>
      </c>
      <c r="GM50" s="223">
        <f t="shared" ca="1" si="148"/>
        <v>21.377367101449273</v>
      </c>
      <c r="GN50" s="223">
        <f t="shared" ca="1" si="148"/>
        <v>21.377367101449273</v>
      </c>
      <c r="GO50" s="223">
        <f t="shared" ca="1" si="148"/>
        <v>21.377367101449273</v>
      </c>
      <c r="GP50" s="223">
        <f t="shared" ca="1" si="148"/>
        <v>21.377367101449273</v>
      </c>
      <c r="GQ50" s="223">
        <f t="shared" ca="1" si="148"/>
        <v>21.377367101449273</v>
      </c>
      <c r="GR50" s="223">
        <f t="shared" ca="1" si="148"/>
        <v>21.377367101449273</v>
      </c>
      <c r="GS50" s="223">
        <f t="shared" ca="1" si="148"/>
        <v>21.377367101449273</v>
      </c>
      <c r="GT50" s="223">
        <f t="shared" ca="1" si="148"/>
        <v>21.377367101449273</v>
      </c>
      <c r="GU50" s="223">
        <f t="shared" ca="1" si="148"/>
        <v>21.377367101449273</v>
      </c>
      <c r="GV50" s="223">
        <f t="shared" ca="1" si="148"/>
        <v>21.377367101449273</v>
      </c>
      <c r="GW50" s="223">
        <f t="shared" ca="1" si="148"/>
        <v>21.377367101449273</v>
      </c>
      <c r="GX50" s="223">
        <f t="shared" ca="1" si="148"/>
        <v>21.377367101449273</v>
      </c>
      <c r="GY50" s="223">
        <f t="shared" ca="1" si="148"/>
        <v>21.377367101449273</v>
      </c>
      <c r="GZ50" s="223">
        <f t="shared" ca="1" si="148"/>
        <v>21.377367101449273</v>
      </c>
      <c r="HA50" s="223">
        <f t="shared" ca="1" si="148"/>
        <v>21.377367101449273</v>
      </c>
      <c r="HB50" s="223">
        <f t="shared" ca="1" si="148"/>
        <v>21.377367101449273</v>
      </c>
      <c r="HC50" s="223">
        <f t="shared" ca="1" si="148"/>
        <v>21.377367101449273</v>
      </c>
      <c r="HD50" s="223">
        <f t="shared" ca="1" si="148"/>
        <v>21.377367101449273</v>
      </c>
      <c r="HE50" s="223">
        <f t="shared" ca="1" si="148"/>
        <v>21.377367101449273</v>
      </c>
      <c r="HF50" s="223">
        <f t="shared" ca="1" si="148"/>
        <v>21.377367101449273</v>
      </c>
      <c r="HG50" s="223">
        <f t="shared" ca="1" si="148"/>
        <v>21.377367101449273</v>
      </c>
      <c r="HH50" s="223">
        <f t="shared" ca="1" si="148"/>
        <v>21.377367101449273</v>
      </c>
      <c r="HI50" s="223">
        <f t="shared" ca="1" si="148"/>
        <v>21.377367101449273</v>
      </c>
      <c r="HJ50" s="223">
        <f t="shared" ca="1" si="148"/>
        <v>21.377367101449273</v>
      </c>
      <c r="HK50" s="223">
        <f t="shared" ca="1" si="148"/>
        <v>21.377367101449273</v>
      </c>
      <c r="HL50" s="223">
        <f t="shared" ca="1" si="148"/>
        <v>21.377367101449273</v>
      </c>
      <c r="HM50" s="223">
        <f t="shared" ca="1" si="148"/>
        <v>21.377367101449273</v>
      </c>
      <c r="HN50" s="223">
        <f t="shared" ca="1" si="148"/>
        <v>21.377367101449273</v>
      </c>
      <c r="HO50" s="223">
        <f t="shared" ca="1" si="148"/>
        <v>21.377367101449273</v>
      </c>
      <c r="HP50" s="223">
        <f t="shared" ca="1" si="146"/>
        <v>21.377367101449273</v>
      </c>
      <c r="HQ50" s="223">
        <f t="shared" ca="1" si="146"/>
        <v>21.377367101449273</v>
      </c>
      <c r="HR50" s="223">
        <f t="shared" ca="1" si="146"/>
        <v>21.377367101449273</v>
      </c>
      <c r="HS50" s="223">
        <f t="shared" ca="1" si="146"/>
        <v>21.377367101449273</v>
      </c>
      <c r="HT50" s="223">
        <f t="shared" ca="1" si="146"/>
        <v>21.377367101449273</v>
      </c>
      <c r="HU50" s="223">
        <f t="shared" ca="1" si="146"/>
        <v>21.377367101449273</v>
      </c>
      <c r="HV50" s="223">
        <f t="shared" ca="1" si="146"/>
        <v>21.377367101449273</v>
      </c>
      <c r="HW50" s="223">
        <f t="shared" ca="1" si="146"/>
        <v>21.377367101449273</v>
      </c>
      <c r="HX50" s="223">
        <f t="shared" ca="1" si="146"/>
        <v>21.377367101449273</v>
      </c>
      <c r="HY50" s="223">
        <f t="shared" ca="1" si="146"/>
        <v>21.377367101449273</v>
      </c>
      <c r="HZ50" s="223">
        <f t="shared" ca="1" si="146"/>
        <v>21.377367101449273</v>
      </c>
      <c r="IA50" s="223">
        <f t="shared" ca="1" si="146"/>
        <v>21.377367101449273</v>
      </c>
      <c r="IB50" s="223">
        <f t="shared" ca="1" si="146"/>
        <v>21.377367101449273</v>
      </c>
      <c r="IC50" s="223">
        <f t="shared" ca="1" si="146"/>
        <v>21.377367101449273</v>
      </c>
      <c r="ID50" s="223">
        <f t="shared" ca="1" si="146"/>
        <v>21.377367101449273</v>
      </c>
      <c r="IE50" s="223">
        <f t="shared" ca="1" si="146"/>
        <v>21.377367101449273</v>
      </c>
      <c r="IF50" s="223">
        <f t="shared" ca="1" si="146"/>
        <v>21.377367101449273</v>
      </c>
      <c r="IG50" s="223">
        <f t="shared" ca="1" si="146"/>
        <v>21.377367101449273</v>
      </c>
      <c r="IH50" s="223">
        <f t="shared" ca="1" si="146"/>
        <v>21.377367101449273</v>
      </c>
    </row>
    <row r="51" spans="1:242" s="225" customFormat="1" x14ac:dyDescent="0.3">
      <c r="A51" s="222">
        <f t="shared" si="147"/>
        <v>127</v>
      </c>
      <c r="B51" s="223" cm="1">
        <f t="array" aca="1" ref="B51" ca="1">INDIRECT("'Cronograma de Desembolso'!"&amp;ADDRESS(9,A51+2))</f>
        <v>2458.3972166666663</v>
      </c>
      <c r="C51" s="224">
        <f t="shared" si="152"/>
        <v>0</v>
      </c>
      <c r="D51" s="223">
        <f t="shared" si="152"/>
        <v>0</v>
      </c>
      <c r="E51" s="223">
        <f t="shared" si="152"/>
        <v>0</v>
      </c>
      <c r="F51" s="223">
        <f t="shared" si="152"/>
        <v>0</v>
      </c>
      <c r="G51" s="223">
        <f t="shared" si="152"/>
        <v>0</v>
      </c>
      <c r="H51" s="223">
        <f t="shared" si="152"/>
        <v>0</v>
      </c>
      <c r="I51" s="223">
        <f t="shared" si="152"/>
        <v>0</v>
      </c>
      <c r="J51" s="223">
        <f t="shared" si="152"/>
        <v>0</v>
      </c>
      <c r="K51" s="223">
        <f t="shared" si="152"/>
        <v>0</v>
      </c>
      <c r="L51" s="223">
        <f t="shared" si="152"/>
        <v>0</v>
      </c>
      <c r="M51" s="223">
        <f t="shared" si="152"/>
        <v>0</v>
      </c>
      <c r="N51" s="223">
        <f t="shared" si="152"/>
        <v>0</v>
      </c>
      <c r="O51" s="223">
        <f t="shared" si="152"/>
        <v>0</v>
      </c>
      <c r="P51" s="223">
        <f t="shared" si="152"/>
        <v>0</v>
      </c>
      <c r="Q51" s="223">
        <f t="shared" si="152"/>
        <v>0</v>
      </c>
      <c r="R51" s="223">
        <f t="shared" si="152"/>
        <v>0</v>
      </c>
      <c r="S51" s="223">
        <f t="shared" si="152"/>
        <v>0</v>
      </c>
      <c r="T51" s="223">
        <f t="shared" si="152"/>
        <v>0</v>
      </c>
      <c r="U51" s="223">
        <f t="shared" si="152"/>
        <v>0</v>
      </c>
      <c r="V51" s="223">
        <f t="shared" si="152"/>
        <v>0</v>
      </c>
      <c r="W51" s="223">
        <f t="shared" si="152"/>
        <v>0</v>
      </c>
      <c r="X51" s="223">
        <f t="shared" si="152"/>
        <v>0</v>
      </c>
      <c r="Y51" s="223">
        <f t="shared" si="152"/>
        <v>0</v>
      </c>
      <c r="Z51" s="223">
        <f t="shared" si="152"/>
        <v>0</v>
      </c>
      <c r="AA51" s="223">
        <f t="shared" si="152"/>
        <v>0</v>
      </c>
      <c r="AB51" s="223">
        <f t="shared" si="152"/>
        <v>0</v>
      </c>
      <c r="AC51" s="223">
        <f t="shared" si="152"/>
        <v>0</v>
      </c>
      <c r="AD51" s="223">
        <f t="shared" si="152"/>
        <v>0</v>
      </c>
      <c r="AE51" s="223">
        <f t="shared" si="152"/>
        <v>0</v>
      </c>
      <c r="AF51" s="223">
        <f t="shared" si="152"/>
        <v>0</v>
      </c>
      <c r="AG51" s="223">
        <f t="shared" si="152"/>
        <v>0</v>
      </c>
      <c r="AH51" s="223">
        <f t="shared" si="152"/>
        <v>0</v>
      </c>
      <c r="AI51" s="223">
        <f t="shared" si="152"/>
        <v>0</v>
      </c>
      <c r="AJ51" s="223">
        <f t="shared" si="152"/>
        <v>0</v>
      </c>
      <c r="AK51" s="223">
        <f t="shared" si="152"/>
        <v>0</v>
      </c>
      <c r="AL51" s="223">
        <f t="shared" si="152"/>
        <v>0</v>
      </c>
      <c r="AM51" s="223">
        <f t="shared" si="152"/>
        <v>0</v>
      </c>
      <c r="AN51" s="223">
        <f t="shared" si="152"/>
        <v>0</v>
      </c>
      <c r="AO51" s="223">
        <f t="shared" si="152"/>
        <v>0</v>
      </c>
      <c r="AP51" s="223">
        <f t="shared" si="150"/>
        <v>0</v>
      </c>
      <c r="AQ51" s="223">
        <f t="shared" si="150"/>
        <v>0</v>
      </c>
      <c r="AR51" s="223">
        <f t="shared" si="150"/>
        <v>0</v>
      </c>
      <c r="AS51" s="223">
        <f t="shared" si="150"/>
        <v>0</v>
      </c>
      <c r="AT51" s="223">
        <f t="shared" si="150"/>
        <v>0</v>
      </c>
      <c r="AU51" s="223">
        <f t="shared" si="150"/>
        <v>0</v>
      </c>
      <c r="AV51" s="223">
        <f t="shared" si="150"/>
        <v>0</v>
      </c>
      <c r="AW51" s="223">
        <f t="shared" si="150"/>
        <v>0</v>
      </c>
      <c r="AX51" s="223">
        <f t="shared" si="150"/>
        <v>0</v>
      </c>
      <c r="AY51" s="223">
        <f t="shared" si="150"/>
        <v>0</v>
      </c>
      <c r="AZ51" s="223">
        <f t="shared" si="150"/>
        <v>0</v>
      </c>
      <c r="BA51" s="223">
        <f t="shared" si="150"/>
        <v>0</v>
      </c>
      <c r="BB51" s="223">
        <f t="shared" si="150"/>
        <v>0</v>
      </c>
      <c r="BC51" s="223">
        <f t="shared" si="150"/>
        <v>0</v>
      </c>
      <c r="BD51" s="223">
        <f t="shared" si="150"/>
        <v>0</v>
      </c>
      <c r="BE51" s="223">
        <f t="shared" si="150"/>
        <v>0</v>
      </c>
      <c r="BF51" s="223">
        <f t="shared" si="150"/>
        <v>0</v>
      </c>
      <c r="BG51" s="223">
        <f t="shared" si="150"/>
        <v>0</v>
      </c>
      <c r="BH51" s="223">
        <f t="shared" si="150"/>
        <v>0</v>
      </c>
      <c r="BI51" s="223">
        <f t="shared" si="150"/>
        <v>0</v>
      </c>
      <c r="BJ51" s="223">
        <f t="shared" si="150"/>
        <v>0</v>
      </c>
      <c r="BK51" s="223">
        <f t="shared" si="150"/>
        <v>0</v>
      </c>
      <c r="BL51" s="223">
        <f t="shared" si="150"/>
        <v>0</v>
      </c>
      <c r="BM51" s="223">
        <f t="shared" si="150"/>
        <v>0</v>
      </c>
      <c r="BN51" s="223">
        <f t="shared" si="150"/>
        <v>0</v>
      </c>
      <c r="BO51" s="223">
        <f t="shared" si="150"/>
        <v>0</v>
      </c>
      <c r="BP51" s="223">
        <f t="shared" si="150"/>
        <v>0</v>
      </c>
      <c r="BQ51" s="223">
        <f t="shared" si="150"/>
        <v>0</v>
      </c>
      <c r="BR51" s="223">
        <f t="shared" si="150"/>
        <v>0</v>
      </c>
      <c r="BS51" s="223">
        <f t="shared" si="150"/>
        <v>0</v>
      </c>
      <c r="BT51" s="223">
        <f t="shared" si="150"/>
        <v>0</v>
      </c>
      <c r="BU51" s="223">
        <f t="shared" si="150"/>
        <v>0</v>
      </c>
      <c r="BV51" s="223">
        <f t="shared" si="150"/>
        <v>0</v>
      </c>
      <c r="BW51" s="223">
        <f t="shared" si="150"/>
        <v>0</v>
      </c>
      <c r="BX51" s="223">
        <f t="shared" si="150"/>
        <v>0</v>
      </c>
      <c r="BY51" s="223">
        <f t="shared" si="150"/>
        <v>0</v>
      </c>
      <c r="BZ51" s="223">
        <f t="shared" si="150"/>
        <v>0</v>
      </c>
      <c r="CA51" s="223">
        <f t="shared" si="150"/>
        <v>0</v>
      </c>
      <c r="CB51" s="223">
        <f t="shared" si="150"/>
        <v>0</v>
      </c>
      <c r="CC51" s="223">
        <f t="shared" si="150"/>
        <v>0</v>
      </c>
      <c r="CD51" s="223">
        <f t="shared" si="150"/>
        <v>0</v>
      </c>
      <c r="CE51" s="223">
        <f t="shared" si="150"/>
        <v>0</v>
      </c>
      <c r="CF51" s="223">
        <f t="shared" si="150"/>
        <v>0</v>
      </c>
      <c r="CG51" s="223">
        <f t="shared" si="150"/>
        <v>0</v>
      </c>
      <c r="CH51" s="223">
        <f t="shared" si="150"/>
        <v>0</v>
      </c>
      <c r="CI51" s="223">
        <f t="shared" si="150"/>
        <v>0</v>
      </c>
      <c r="CJ51" s="223">
        <f t="shared" si="150"/>
        <v>0</v>
      </c>
      <c r="CK51" s="223">
        <f t="shared" si="150"/>
        <v>0</v>
      </c>
      <c r="CL51" s="223">
        <f t="shared" si="150"/>
        <v>0</v>
      </c>
      <c r="CM51" s="223">
        <f t="shared" si="150"/>
        <v>0</v>
      </c>
      <c r="CN51" s="223">
        <f t="shared" si="150"/>
        <v>0</v>
      </c>
      <c r="CO51" s="223">
        <f t="shared" si="150"/>
        <v>0</v>
      </c>
      <c r="CP51" s="223">
        <f t="shared" si="150"/>
        <v>0</v>
      </c>
      <c r="CQ51" s="223">
        <f t="shared" si="150"/>
        <v>0</v>
      </c>
      <c r="CR51" s="223">
        <f t="shared" si="150"/>
        <v>0</v>
      </c>
      <c r="CS51" s="223">
        <f t="shared" si="150"/>
        <v>0</v>
      </c>
      <c r="CT51" s="223">
        <f t="shared" si="150"/>
        <v>0</v>
      </c>
      <c r="CU51" s="223">
        <f t="shared" si="150"/>
        <v>0</v>
      </c>
      <c r="CV51" s="223">
        <f t="shared" si="150"/>
        <v>0</v>
      </c>
      <c r="CW51" s="223">
        <f t="shared" si="150"/>
        <v>0</v>
      </c>
      <c r="CX51" s="223">
        <f t="shared" si="150"/>
        <v>0</v>
      </c>
      <c r="CY51" s="223">
        <f t="shared" si="150"/>
        <v>0</v>
      </c>
      <c r="CZ51" s="223">
        <f t="shared" si="150"/>
        <v>0</v>
      </c>
      <c r="DA51" s="223">
        <f t="shared" si="150"/>
        <v>0</v>
      </c>
      <c r="DB51" s="223">
        <f t="shared" si="151"/>
        <v>0</v>
      </c>
      <c r="DC51" s="223">
        <f t="shared" si="151"/>
        <v>0</v>
      </c>
      <c r="DD51" s="223">
        <f t="shared" si="151"/>
        <v>0</v>
      </c>
      <c r="DE51" s="223">
        <f t="shared" si="151"/>
        <v>0</v>
      </c>
      <c r="DF51" s="223">
        <f t="shared" si="149"/>
        <v>0</v>
      </c>
      <c r="DG51" s="223">
        <f t="shared" si="149"/>
        <v>0</v>
      </c>
      <c r="DH51" s="223">
        <f t="shared" si="149"/>
        <v>0</v>
      </c>
      <c r="DI51" s="223">
        <f t="shared" si="149"/>
        <v>0</v>
      </c>
      <c r="DJ51" s="223">
        <f t="shared" si="149"/>
        <v>0</v>
      </c>
      <c r="DK51" s="223">
        <f t="shared" si="149"/>
        <v>0</v>
      </c>
      <c r="DL51" s="223">
        <f t="shared" si="149"/>
        <v>0</v>
      </c>
      <c r="DM51" s="223">
        <f t="shared" si="149"/>
        <v>0</v>
      </c>
      <c r="DN51" s="223">
        <f t="shared" si="149"/>
        <v>0</v>
      </c>
      <c r="DO51" s="223">
        <f t="shared" si="149"/>
        <v>0</v>
      </c>
      <c r="DP51" s="223">
        <f t="shared" si="149"/>
        <v>0</v>
      </c>
      <c r="DQ51" s="223">
        <f t="shared" si="114"/>
        <v>0</v>
      </c>
      <c r="DR51" s="223">
        <f t="shared" si="114"/>
        <v>0</v>
      </c>
      <c r="DS51" s="223">
        <f t="shared" si="114"/>
        <v>0</v>
      </c>
      <c r="DT51" s="223">
        <f t="shared" si="114"/>
        <v>0</v>
      </c>
      <c r="DU51" s="223">
        <f t="shared" si="114"/>
        <v>0</v>
      </c>
      <c r="DV51" s="223">
        <f t="shared" si="114"/>
        <v>0</v>
      </c>
      <c r="DW51" s="223">
        <f t="shared" si="114"/>
        <v>0</v>
      </c>
      <c r="DX51" s="223">
        <f t="shared" si="114"/>
        <v>0</v>
      </c>
      <c r="DY51" s="223">
        <f t="shared" ca="1" si="114"/>
        <v>21.564887865497074</v>
      </c>
      <c r="DZ51" s="223">
        <f t="shared" ca="1" si="115"/>
        <v>21.564887865497074</v>
      </c>
      <c r="EA51" s="223">
        <f t="shared" ca="1" si="116"/>
        <v>21.564887865497074</v>
      </c>
      <c r="EB51" s="223">
        <f t="shared" ca="1" si="117"/>
        <v>21.564887865497074</v>
      </c>
      <c r="EC51" s="223">
        <f t="shared" ca="1" si="118"/>
        <v>21.564887865497074</v>
      </c>
      <c r="ED51" s="223">
        <f t="shared" ca="1" si="119"/>
        <v>21.564887865497074</v>
      </c>
      <c r="EE51" s="223">
        <f t="shared" ca="1" si="120"/>
        <v>21.564887865497074</v>
      </c>
      <c r="EF51" s="223">
        <f t="shared" ca="1" si="121"/>
        <v>21.564887865497074</v>
      </c>
      <c r="EG51" s="223">
        <f t="shared" ca="1" si="122"/>
        <v>21.564887865497074</v>
      </c>
      <c r="EH51" s="223">
        <f t="shared" ca="1" si="123"/>
        <v>21.564887865497074</v>
      </c>
      <c r="EI51" s="223">
        <f t="shared" ca="1" si="124"/>
        <v>21.564887865497074</v>
      </c>
      <c r="EJ51" s="223">
        <f t="shared" ca="1" si="125"/>
        <v>21.564887865497074</v>
      </c>
      <c r="EK51" s="223">
        <f t="shared" ca="1" si="126"/>
        <v>21.564887865497074</v>
      </c>
      <c r="EL51" s="223">
        <f t="shared" ca="1" si="127"/>
        <v>21.564887865497074</v>
      </c>
      <c r="EM51" s="223">
        <f t="shared" ca="1" si="128"/>
        <v>21.564887865497074</v>
      </c>
      <c r="EN51" s="223">
        <f t="shared" ca="1" si="129"/>
        <v>21.564887865497074</v>
      </c>
      <c r="EO51" s="223">
        <f t="shared" ca="1" si="130"/>
        <v>21.564887865497074</v>
      </c>
      <c r="EP51" s="223">
        <f t="shared" ca="1" si="131"/>
        <v>21.564887865497074</v>
      </c>
      <c r="EQ51" s="223">
        <f t="shared" ca="1" si="132"/>
        <v>21.564887865497074</v>
      </c>
      <c r="ER51" s="223">
        <f t="shared" ca="1" si="133"/>
        <v>21.564887865497074</v>
      </c>
      <c r="ES51" s="223">
        <f t="shared" ca="1" si="134"/>
        <v>21.564887865497074</v>
      </c>
      <c r="ET51" s="223">
        <f t="shared" ca="1" si="135"/>
        <v>21.564887865497074</v>
      </c>
      <c r="EU51" s="223">
        <f t="shared" ca="1" si="136"/>
        <v>21.564887865497074</v>
      </c>
      <c r="EV51" s="223">
        <f t="shared" ca="1" si="137"/>
        <v>21.564887865497074</v>
      </c>
      <c r="EW51" s="223">
        <f t="shared" ca="1" si="138"/>
        <v>21.564887865497074</v>
      </c>
      <c r="EX51" s="223">
        <f t="shared" ca="1" si="139"/>
        <v>21.564887865497074</v>
      </c>
      <c r="EY51" s="223">
        <f t="shared" ca="1" si="140"/>
        <v>21.564887865497074</v>
      </c>
      <c r="EZ51" s="223">
        <f t="shared" ca="1" si="141"/>
        <v>21.564887865497074</v>
      </c>
      <c r="FA51" s="223">
        <f t="shared" ca="1" si="142"/>
        <v>21.564887865497074</v>
      </c>
      <c r="FB51" s="223">
        <f t="shared" ca="1" si="143"/>
        <v>21.564887865497074</v>
      </c>
      <c r="FC51" s="223">
        <f t="shared" ca="1" si="144"/>
        <v>21.564887865497074</v>
      </c>
      <c r="FD51" s="223">
        <f t="shared" ref="FD51:HO55" ca="1" si="153">IF($A51&lt;=120,IF(OR(FD$7&lt;$A51,FD$7&gt;120),0,IFERROR($B51/(10*12-$A51+1),0)),IF(FD$7&lt;$A51,0,IFERROR($B51/(20*12-$A51+1),0)))</f>
        <v>21.564887865497074</v>
      </c>
      <c r="FE51" s="223">
        <f t="shared" ca="1" si="153"/>
        <v>21.564887865497074</v>
      </c>
      <c r="FF51" s="223">
        <f t="shared" ca="1" si="153"/>
        <v>21.564887865497074</v>
      </c>
      <c r="FG51" s="223">
        <f t="shared" ca="1" si="153"/>
        <v>21.564887865497074</v>
      </c>
      <c r="FH51" s="223">
        <f t="shared" ca="1" si="153"/>
        <v>21.564887865497074</v>
      </c>
      <c r="FI51" s="223">
        <f t="shared" ca="1" si="153"/>
        <v>21.564887865497074</v>
      </c>
      <c r="FJ51" s="223">
        <f t="shared" ca="1" si="153"/>
        <v>21.564887865497074</v>
      </c>
      <c r="FK51" s="223">
        <f t="shared" ca="1" si="153"/>
        <v>21.564887865497074</v>
      </c>
      <c r="FL51" s="223">
        <f t="shared" ca="1" si="153"/>
        <v>21.564887865497074</v>
      </c>
      <c r="FM51" s="223">
        <f t="shared" ca="1" si="153"/>
        <v>21.564887865497074</v>
      </c>
      <c r="FN51" s="223">
        <f t="shared" ca="1" si="153"/>
        <v>21.564887865497074</v>
      </c>
      <c r="FO51" s="223">
        <f t="shared" ca="1" si="153"/>
        <v>21.564887865497074</v>
      </c>
      <c r="FP51" s="223">
        <f t="shared" ca="1" si="153"/>
        <v>21.564887865497074</v>
      </c>
      <c r="FQ51" s="223">
        <f t="shared" ca="1" si="153"/>
        <v>21.564887865497074</v>
      </c>
      <c r="FR51" s="223">
        <f t="shared" ca="1" si="153"/>
        <v>21.564887865497074</v>
      </c>
      <c r="FS51" s="223">
        <f t="shared" ca="1" si="153"/>
        <v>21.564887865497074</v>
      </c>
      <c r="FT51" s="223">
        <f t="shared" ca="1" si="153"/>
        <v>21.564887865497074</v>
      </c>
      <c r="FU51" s="223">
        <f t="shared" ca="1" si="153"/>
        <v>21.564887865497074</v>
      </c>
      <c r="FV51" s="223">
        <f t="shared" ca="1" si="153"/>
        <v>21.564887865497074</v>
      </c>
      <c r="FW51" s="223">
        <f t="shared" ca="1" si="153"/>
        <v>21.564887865497074</v>
      </c>
      <c r="FX51" s="223">
        <f t="shared" ca="1" si="153"/>
        <v>21.564887865497074</v>
      </c>
      <c r="FY51" s="223">
        <f t="shared" ca="1" si="153"/>
        <v>21.564887865497074</v>
      </c>
      <c r="FZ51" s="223">
        <f t="shared" ca="1" si="153"/>
        <v>21.564887865497074</v>
      </c>
      <c r="GA51" s="223">
        <f t="shared" ca="1" si="153"/>
        <v>21.564887865497074</v>
      </c>
      <c r="GB51" s="223">
        <f t="shared" ca="1" si="153"/>
        <v>21.564887865497074</v>
      </c>
      <c r="GC51" s="223">
        <f t="shared" ca="1" si="153"/>
        <v>21.564887865497074</v>
      </c>
      <c r="GD51" s="223">
        <f t="shared" ca="1" si="153"/>
        <v>21.564887865497074</v>
      </c>
      <c r="GE51" s="223">
        <f t="shared" ca="1" si="153"/>
        <v>21.564887865497074</v>
      </c>
      <c r="GF51" s="223">
        <f t="shared" ca="1" si="153"/>
        <v>21.564887865497074</v>
      </c>
      <c r="GG51" s="223">
        <f t="shared" ca="1" si="153"/>
        <v>21.564887865497074</v>
      </c>
      <c r="GH51" s="223">
        <f t="shared" ca="1" si="153"/>
        <v>21.564887865497074</v>
      </c>
      <c r="GI51" s="223">
        <f t="shared" ca="1" si="153"/>
        <v>21.564887865497074</v>
      </c>
      <c r="GJ51" s="223">
        <f t="shared" ca="1" si="153"/>
        <v>21.564887865497074</v>
      </c>
      <c r="GK51" s="223">
        <f t="shared" ca="1" si="153"/>
        <v>21.564887865497074</v>
      </c>
      <c r="GL51" s="223">
        <f t="shared" ca="1" si="153"/>
        <v>21.564887865497074</v>
      </c>
      <c r="GM51" s="223">
        <f t="shared" ca="1" si="148"/>
        <v>21.564887865497074</v>
      </c>
      <c r="GN51" s="223">
        <f t="shared" ca="1" si="148"/>
        <v>21.564887865497074</v>
      </c>
      <c r="GO51" s="223">
        <f t="shared" ca="1" si="148"/>
        <v>21.564887865497074</v>
      </c>
      <c r="GP51" s="223">
        <f t="shared" ca="1" si="148"/>
        <v>21.564887865497074</v>
      </c>
      <c r="GQ51" s="223">
        <f t="shared" ca="1" si="148"/>
        <v>21.564887865497074</v>
      </c>
      <c r="GR51" s="223">
        <f t="shared" ca="1" si="148"/>
        <v>21.564887865497074</v>
      </c>
      <c r="GS51" s="223">
        <f t="shared" ca="1" si="148"/>
        <v>21.564887865497074</v>
      </c>
      <c r="GT51" s="223">
        <f t="shared" ca="1" si="148"/>
        <v>21.564887865497074</v>
      </c>
      <c r="GU51" s="223">
        <f t="shared" ca="1" si="148"/>
        <v>21.564887865497074</v>
      </c>
      <c r="GV51" s="223">
        <f t="shared" ca="1" si="148"/>
        <v>21.564887865497074</v>
      </c>
      <c r="GW51" s="223">
        <f t="shared" ca="1" si="148"/>
        <v>21.564887865497074</v>
      </c>
      <c r="GX51" s="223">
        <f t="shared" ca="1" si="148"/>
        <v>21.564887865497074</v>
      </c>
      <c r="GY51" s="223">
        <f t="shared" ca="1" si="148"/>
        <v>21.564887865497074</v>
      </c>
      <c r="GZ51" s="223">
        <f t="shared" ca="1" si="148"/>
        <v>21.564887865497074</v>
      </c>
      <c r="HA51" s="223">
        <f t="shared" ca="1" si="148"/>
        <v>21.564887865497074</v>
      </c>
      <c r="HB51" s="223">
        <f t="shared" ca="1" si="148"/>
        <v>21.564887865497074</v>
      </c>
      <c r="HC51" s="223">
        <f t="shared" ca="1" si="148"/>
        <v>21.564887865497074</v>
      </c>
      <c r="HD51" s="223">
        <f t="shared" ca="1" si="148"/>
        <v>21.564887865497074</v>
      </c>
      <c r="HE51" s="223">
        <f t="shared" ca="1" si="148"/>
        <v>21.564887865497074</v>
      </c>
      <c r="HF51" s="223">
        <f t="shared" ca="1" si="148"/>
        <v>21.564887865497074</v>
      </c>
      <c r="HG51" s="223">
        <f t="shared" ca="1" si="148"/>
        <v>21.564887865497074</v>
      </c>
      <c r="HH51" s="223">
        <f t="shared" ca="1" si="148"/>
        <v>21.564887865497074</v>
      </c>
      <c r="HI51" s="223">
        <f t="shared" ca="1" si="148"/>
        <v>21.564887865497074</v>
      </c>
      <c r="HJ51" s="223">
        <f t="shared" ca="1" si="148"/>
        <v>21.564887865497074</v>
      </c>
      <c r="HK51" s="223">
        <f t="shared" ca="1" si="148"/>
        <v>21.564887865497074</v>
      </c>
      <c r="HL51" s="223">
        <f t="shared" ca="1" si="148"/>
        <v>21.564887865497074</v>
      </c>
      <c r="HM51" s="223">
        <f t="shared" ca="1" si="148"/>
        <v>21.564887865497074</v>
      </c>
      <c r="HN51" s="223">
        <f t="shared" ca="1" si="148"/>
        <v>21.564887865497074</v>
      </c>
      <c r="HO51" s="223">
        <f t="shared" ca="1" si="148"/>
        <v>21.564887865497074</v>
      </c>
      <c r="HP51" s="223">
        <f t="shared" ca="1" si="146"/>
        <v>21.564887865497074</v>
      </c>
      <c r="HQ51" s="223">
        <f t="shared" ca="1" si="146"/>
        <v>21.564887865497074</v>
      </c>
      <c r="HR51" s="223">
        <f t="shared" ca="1" si="146"/>
        <v>21.564887865497074</v>
      </c>
      <c r="HS51" s="223">
        <f t="shared" ca="1" si="146"/>
        <v>21.564887865497074</v>
      </c>
      <c r="HT51" s="223">
        <f t="shared" ca="1" si="146"/>
        <v>21.564887865497074</v>
      </c>
      <c r="HU51" s="223">
        <f t="shared" ca="1" si="146"/>
        <v>21.564887865497074</v>
      </c>
      <c r="HV51" s="223">
        <f t="shared" ca="1" si="146"/>
        <v>21.564887865497074</v>
      </c>
      <c r="HW51" s="223">
        <f t="shared" ca="1" si="146"/>
        <v>21.564887865497074</v>
      </c>
      <c r="HX51" s="223">
        <f t="shared" ca="1" si="146"/>
        <v>21.564887865497074</v>
      </c>
      <c r="HY51" s="223">
        <f t="shared" ca="1" si="146"/>
        <v>21.564887865497074</v>
      </c>
      <c r="HZ51" s="223">
        <f t="shared" ca="1" si="146"/>
        <v>21.564887865497074</v>
      </c>
      <c r="IA51" s="223">
        <f t="shared" ca="1" si="146"/>
        <v>21.564887865497074</v>
      </c>
      <c r="IB51" s="223">
        <f t="shared" ca="1" si="146"/>
        <v>21.564887865497074</v>
      </c>
      <c r="IC51" s="223">
        <f t="shared" ca="1" si="146"/>
        <v>21.564887865497074</v>
      </c>
      <c r="ID51" s="223">
        <f t="shared" ca="1" si="146"/>
        <v>21.564887865497074</v>
      </c>
      <c r="IE51" s="223">
        <f t="shared" ca="1" si="146"/>
        <v>21.564887865497074</v>
      </c>
      <c r="IF51" s="223">
        <f t="shared" ca="1" si="146"/>
        <v>21.564887865497074</v>
      </c>
      <c r="IG51" s="223">
        <f t="shared" ca="1" si="146"/>
        <v>21.564887865497074</v>
      </c>
      <c r="IH51" s="223">
        <f t="shared" ca="1" si="146"/>
        <v>21.564887865497074</v>
      </c>
    </row>
    <row r="52" spans="1:242" s="225" customFormat="1" x14ac:dyDescent="0.3">
      <c r="A52" s="222">
        <f t="shared" si="147"/>
        <v>128</v>
      </c>
      <c r="B52" s="223" cm="1">
        <f t="array" aca="1" ref="B52" ca="1">INDIRECT("'Cronograma de Desembolso'!"&amp;ADDRESS(9,A52+2))</f>
        <v>2458.3972166666663</v>
      </c>
      <c r="C52" s="224">
        <f t="shared" si="152"/>
        <v>0</v>
      </c>
      <c r="D52" s="223">
        <f t="shared" si="152"/>
        <v>0</v>
      </c>
      <c r="E52" s="223">
        <f t="shared" si="152"/>
        <v>0</v>
      </c>
      <c r="F52" s="223">
        <f t="shared" si="152"/>
        <v>0</v>
      </c>
      <c r="G52" s="223">
        <f t="shared" si="152"/>
        <v>0</v>
      </c>
      <c r="H52" s="223">
        <f t="shared" si="152"/>
        <v>0</v>
      </c>
      <c r="I52" s="223">
        <f t="shared" si="152"/>
        <v>0</v>
      </c>
      <c r="J52" s="223">
        <f t="shared" si="152"/>
        <v>0</v>
      </c>
      <c r="K52" s="223">
        <f t="shared" si="152"/>
        <v>0</v>
      </c>
      <c r="L52" s="223">
        <f t="shared" si="152"/>
        <v>0</v>
      </c>
      <c r="M52" s="223">
        <f t="shared" si="152"/>
        <v>0</v>
      </c>
      <c r="N52" s="223">
        <f t="shared" si="152"/>
        <v>0</v>
      </c>
      <c r="O52" s="223">
        <f t="shared" si="152"/>
        <v>0</v>
      </c>
      <c r="P52" s="223">
        <f t="shared" si="152"/>
        <v>0</v>
      </c>
      <c r="Q52" s="223">
        <f t="shared" si="152"/>
        <v>0</v>
      </c>
      <c r="R52" s="223">
        <f t="shared" si="152"/>
        <v>0</v>
      </c>
      <c r="S52" s="223">
        <f t="shared" si="152"/>
        <v>0</v>
      </c>
      <c r="T52" s="223">
        <f t="shared" si="152"/>
        <v>0</v>
      </c>
      <c r="U52" s="223">
        <f t="shared" si="152"/>
        <v>0</v>
      </c>
      <c r="V52" s="223">
        <f t="shared" si="152"/>
        <v>0</v>
      </c>
      <c r="W52" s="223">
        <f t="shared" si="152"/>
        <v>0</v>
      </c>
      <c r="X52" s="223">
        <f t="shared" si="152"/>
        <v>0</v>
      </c>
      <c r="Y52" s="223">
        <f t="shared" si="152"/>
        <v>0</v>
      </c>
      <c r="Z52" s="223">
        <f t="shared" si="152"/>
        <v>0</v>
      </c>
      <c r="AA52" s="223">
        <f t="shared" si="152"/>
        <v>0</v>
      </c>
      <c r="AB52" s="223">
        <f t="shared" si="152"/>
        <v>0</v>
      </c>
      <c r="AC52" s="223">
        <f t="shared" si="152"/>
        <v>0</v>
      </c>
      <c r="AD52" s="223">
        <f t="shared" si="152"/>
        <v>0</v>
      </c>
      <c r="AE52" s="223">
        <f t="shared" si="152"/>
        <v>0</v>
      </c>
      <c r="AF52" s="223">
        <f t="shared" si="152"/>
        <v>0</v>
      </c>
      <c r="AG52" s="223">
        <f t="shared" si="152"/>
        <v>0</v>
      </c>
      <c r="AH52" s="223">
        <f t="shared" si="152"/>
        <v>0</v>
      </c>
      <c r="AI52" s="223">
        <f t="shared" si="152"/>
        <v>0</v>
      </c>
      <c r="AJ52" s="223">
        <f t="shared" si="152"/>
        <v>0</v>
      </c>
      <c r="AK52" s="223">
        <f t="shared" si="152"/>
        <v>0</v>
      </c>
      <c r="AL52" s="223">
        <f t="shared" si="152"/>
        <v>0</v>
      </c>
      <c r="AM52" s="223">
        <f t="shared" si="152"/>
        <v>0</v>
      </c>
      <c r="AN52" s="223">
        <f t="shared" si="152"/>
        <v>0</v>
      </c>
      <c r="AO52" s="223">
        <f t="shared" si="152"/>
        <v>0</v>
      </c>
      <c r="AP52" s="223">
        <f t="shared" si="150"/>
        <v>0</v>
      </c>
      <c r="AQ52" s="223">
        <f t="shared" si="150"/>
        <v>0</v>
      </c>
      <c r="AR52" s="223">
        <f t="shared" si="150"/>
        <v>0</v>
      </c>
      <c r="AS52" s="223">
        <f t="shared" si="150"/>
        <v>0</v>
      </c>
      <c r="AT52" s="223">
        <f t="shared" si="150"/>
        <v>0</v>
      </c>
      <c r="AU52" s="223">
        <f t="shared" si="150"/>
        <v>0</v>
      </c>
      <c r="AV52" s="223">
        <f t="shared" si="150"/>
        <v>0</v>
      </c>
      <c r="AW52" s="223">
        <f t="shared" si="150"/>
        <v>0</v>
      </c>
      <c r="AX52" s="223">
        <f t="shared" si="150"/>
        <v>0</v>
      </c>
      <c r="AY52" s="223">
        <f t="shared" si="150"/>
        <v>0</v>
      </c>
      <c r="AZ52" s="223">
        <f t="shared" si="150"/>
        <v>0</v>
      </c>
      <c r="BA52" s="223">
        <f t="shared" si="150"/>
        <v>0</v>
      </c>
      <c r="BB52" s="223">
        <f t="shared" si="150"/>
        <v>0</v>
      </c>
      <c r="BC52" s="223">
        <f t="shared" si="150"/>
        <v>0</v>
      </c>
      <c r="BD52" s="223">
        <f t="shared" si="150"/>
        <v>0</v>
      </c>
      <c r="BE52" s="223">
        <f t="shared" si="150"/>
        <v>0</v>
      </c>
      <c r="BF52" s="223">
        <f t="shared" si="150"/>
        <v>0</v>
      </c>
      <c r="BG52" s="223">
        <f t="shared" si="150"/>
        <v>0</v>
      </c>
      <c r="BH52" s="223">
        <f t="shared" si="150"/>
        <v>0</v>
      </c>
      <c r="BI52" s="223">
        <f t="shared" si="150"/>
        <v>0</v>
      </c>
      <c r="BJ52" s="223">
        <f t="shared" si="150"/>
        <v>0</v>
      </c>
      <c r="BK52" s="223">
        <f t="shared" si="150"/>
        <v>0</v>
      </c>
      <c r="BL52" s="223">
        <f t="shared" si="150"/>
        <v>0</v>
      </c>
      <c r="BM52" s="223">
        <f t="shared" si="150"/>
        <v>0</v>
      </c>
      <c r="BN52" s="223">
        <f t="shared" si="150"/>
        <v>0</v>
      </c>
      <c r="BO52" s="223">
        <f t="shared" si="150"/>
        <v>0</v>
      </c>
      <c r="BP52" s="223">
        <f t="shared" si="150"/>
        <v>0</v>
      </c>
      <c r="BQ52" s="223">
        <f t="shared" si="150"/>
        <v>0</v>
      </c>
      <c r="BR52" s="223">
        <f t="shared" si="150"/>
        <v>0</v>
      </c>
      <c r="BS52" s="223">
        <f t="shared" si="150"/>
        <v>0</v>
      </c>
      <c r="BT52" s="223">
        <f t="shared" si="150"/>
        <v>0</v>
      </c>
      <c r="BU52" s="223">
        <f t="shared" si="150"/>
        <v>0</v>
      </c>
      <c r="BV52" s="223">
        <f t="shared" si="150"/>
        <v>0</v>
      </c>
      <c r="BW52" s="223">
        <f t="shared" si="150"/>
        <v>0</v>
      </c>
      <c r="BX52" s="223">
        <f t="shared" si="150"/>
        <v>0</v>
      </c>
      <c r="BY52" s="223">
        <f t="shared" si="150"/>
        <v>0</v>
      </c>
      <c r="BZ52" s="223">
        <f t="shared" si="150"/>
        <v>0</v>
      </c>
      <c r="CA52" s="223">
        <f t="shared" si="150"/>
        <v>0</v>
      </c>
      <c r="CB52" s="223">
        <f t="shared" si="150"/>
        <v>0</v>
      </c>
      <c r="CC52" s="223">
        <f t="shared" si="150"/>
        <v>0</v>
      </c>
      <c r="CD52" s="223">
        <f t="shared" si="150"/>
        <v>0</v>
      </c>
      <c r="CE52" s="223">
        <f t="shared" si="150"/>
        <v>0</v>
      </c>
      <c r="CF52" s="223">
        <f t="shared" si="150"/>
        <v>0</v>
      </c>
      <c r="CG52" s="223">
        <f t="shared" si="150"/>
        <v>0</v>
      </c>
      <c r="CH52" s="223">
        <f t="shared" si="150"/>
        <v>0</v>
      </c>
      <c r="CI52" s="223">
        <f t="shared" si="150"/>
        <v>0</v>
      </c>
      <c r="CJ52" s="223">
        <f t="shared" si="150"/>
        <v>0</v>
      </c>
      <c r="CK52" s="223">
        <f t="shared" si="150"/>
        <v>0</v>
      </c>
      <c r="CL52" s="223">
        <f t="shared" si="150"/>
        <v>0</v>
      </c>
      <c r="CM52" s="223">
        <f t="shared" si="150"/>
        <v>0</v>
      </c>
      <c r="CN52" s="223">
        <f t="shared" si="150"/>
        <v>0</v>
      </c>
      <c r="CO52" s="223">
        <f t="shared" si="150"/>
        <v>0</v>
      </c>
      <c r="CP52" s="223">
        <f t="shared" si="150"/>
        <v>0</v>
      </c>
      <c r="CQ52" s="223">
        <f t="shared" si="150"/>
        <v>0</v>
      </c>
      <c r="CR52" s="223">
        <f t="shared" si="150"/>
        <v>0</v>
      </c>
      <c r="CS52" s="223">
        <f t="shared" si="150"/>
        <v>0</v>
      </c>
      <c r="CT52" s="223">
        <f t="shared" si="150"/>
        <v>0</v>
      </c>
      <c r="CU52" s="223">
        <f t="shared" si="150"/>
        <v>0</v>
      </c>
      <c r="CV52" s="223">
        <f t="shared" si="150"/>
        <v>0</v>
      </c>
      <c r="CW52" s="223">
        <f t="shared" si="150"/>
        <v>0</v>
      </c>
      <c r="CX52" s="223">
        <f t="shared" si="150"/>
        <v>0</v>
      </c>
      <c r="CY52" s="223">
        <f t="shared" si="150"/>
        <v>0</v>
      </c>
      <c r="CZ52" s="223">
        <f t="shared" si="150"/>
        <v>0</v>
      </c>
      <c r="DA52" s="223">
        <f t="shared" ref="DA52" si="154">IF($A52&lt;=120,IF(OR(DA$7&lt;$A52,DA$7&gt;120),0,IFERROR($B52/(10*12-$A52+1),0)),IF(DA$7&lt;$A52,0,IFERROR($B52/(20*12-$A52+1),0)))</f>
        <v>0</v>
      </c>
      <c r="DB52" s="223">
        <f t="shared" si="151"/>
        <v>0</v>
      </c>
      <c r="DC52" s="223">
        <f t="shared" si="151"/>
        <v>0</v>
      </c>
      <c r="DD52" s="223">
        <f t="shared" si="151"/>
        <v>0</v>
      </c>
      <c r="DE52" s="223">
        <f t="shared" si="151"/>
        <v>0</v>
      </c>
      <c r="DF52" s="223">
        <f t="shared" si="149"/>
        <v>0</v>
      </c>
      <c r="DG52" s="223">
        <f t="shared" si="149"/>
        <v>0</v>
      </c>
      <c r="DH52" s="223">
        <f t="shared" si="149"/>
        <v>0</v>
      </c>
      <c r="DI52" s="223">
        <f t="shared" si="149"/>
        <v>0</v>
      </c>
      <c r="DJ52" s="223">
        <f t="shared" si="149"/>
        <v>0</v>
      </c>
      <c r="DK52" s="223">
        <f t="shared" si="149"/>
        <v>0</v>
      </c>
      <c r="DL52" s="223">
        <f t="shared" si="149"/>
        <v>0</v>
      </c>
      <c r="DM52" s="223">
        <f t="shared" si="149"/>
        <v>0</v>
      </c>
      <c r="DN52" s="223">
        <f t="shared" si="149"/>
        <v>0</v>
      </c>
      <c r="DO52" s="223">
        <f t="shared" si="149"/>
        <v>0</v>
      </c>
      <c r="DP52" s="223">
        <f t="shared" si="149"/>
        <v>0</v>
      </c>
      <c r="DQ52" s="223">
        <f t="shared" si="114"/>
        <v>0</v>
      </c>
      <c r="DR52" s="223">
        <f t="shared" si="114"/>
        <v>0</v>
      </c>
      <c r="DS52" s="223">
        <f t="shared" si="114"/>
        <v>0</v>
      </c>
      <c r="DT52" s="223">
        <f t="shared" si="114"/>
        <v>0</v>
      </c>
      <c r="DU52" s="223">
        <f t="shared" si="114"/>
        <v>0</v>
      </c>
      <c r="DV52" s="223">
        <f t="shared" si="114"/>
        <v>0</v>
      </c>
      <c r="DW52" s="223">
        <f t="shared" si="114"/>
        <v>0</v>
      </c>
      <c r="DX52" s="223">
        <f t="shared" si="114"/>
        <v>0</v>
      </c>
      <c r="DY52" s="223">
        <f t="shared" si="114"/>
        <v>0</v>
      </c>
      <c r="DZ52" s="223">
        <f t="shared" ca="1" si="115"/>
        <v>21.75572758112094</v>
      </c>
      <c r="EA52" s="223">
        <f t="shared" ca="1" si="116"/>
        <v>21.75572758112094</v>
      </c>
      <c r="EB52" s="223">
        <f t="shared" ca="1" si="117"/>
        <v>21.75572758112094</v>
      </c>
      <c r="EC52" s="223">
        <f t="shared" ca="1" si="118"/>
        <v>21.75572758112094</v>
      </c>
      <c r="ED52" s="223">
        <f t="shared" ca="1" si="119"/>
        <v>21.75572758112094</v>
      </c>
      <c r="EE52" s="223">
        <f t="shared" ca="1" si="120"/>
        <v>21.75572758112094</v>
      </c>
      <c r="EF52" s="223">
        <f t="shared" ca="1" si="121"/>
        <v>21.75572758112094</v>
      </c>
      <c r="EG52" s="223">
        <f t="shared" ca="1" si="122"/>
        <v>21.75572758112094</v>
      </c>
      <c r="EH52" s="223">
        <f t="shared" ca="1" si="123"/>
        <v>21.75572758112094</v>
      </c>
      <c r="EI52" s="223">
        <f t="shared" ca="1" si="124"/>
        <v>21.75572758112094</v>
      </c>
      <c r="EJ52" s="223">
        <f t="shared" ca="1" si="125"/>
        <v>21.75572758112094</v>
      </c>
      <c r="EK52" s="223">
        <f t="shared" ca="1" si="126"/>
        <v>21.75572758112094</v>
      </c>
      <c r="EL52" s="223">
        <f t="shared" ca="1" si="127"/>
        <v>21.75572758112094</v>
      </c>
      <c r="EM52" s="223">
        <f t="shared" ca="1" si="128"/>
        <v>21.75572758112094</v>
      </c>
      <c r="EN52" s="223">
        <f t="shared" ca="1" si="129"/>
        <v>21.75572758112094</v>
      </c>
      <c r="EO52" s="223">
        <f t="shared" ca="1" si="130"/>
        <v>21.75572758112094</v>
      </c>
      <c r="EP52" s="223">
        <f t="shared" ca="1" si="131"/>
        <v>21.75572758112094</v>
      </c>
      <c r="EQ52" s="223">
        <f t="shared" ca="1" si="132"/>
        <v>21.75572758112094</v>
      </c>
      <c r="ER52" s="223">
        <f t="shared" ca="1" si="133"/>
        <v>21.75572758112094</v>
      </c>
      <c r="ES52" s="223">
        <f t="shared" ca="1" si="134"/>
        <v>21.75572758112094</v>
      </c>
      <c r="ET52" s="223">
        <f t="shared" ca="1" si="135"/>
        <v>21.75572758112094</v>
      </c>
      <c r="EU52" s="223">
        <f t="shared" ca="1" si="136"/>
        <v>21.75572758112094</v>
      </c>
      <c r="EV52" s="223">
        <f t="shared" ca="1" si="137"/>
        <v>21.75572758112094</v>
      </c>
      <c r="EW52" s="223">
        <f t="shared" ca="1" si="138"/>
        <v>21.75572758112094</v>
      </c>
      <c r="EX52" s="223">
        <f t="shared" ca="1" si="139"/>
        <v>21.75572758112094</v>
      </c>
      <c r="EY52" s="223">
        <f t="shared" ca="1" si="140"/>
        <v>21.75572758112094</v>
      </c>
      <c r="EZ52" s="223">
        <f t="shared" ca="1" si="141"/>
        <v>21.75572758112094</v>
      </c>
      <c r="FA52" s="223">
        <f t="shared" ca="1" si="142"/>
        <v>21.75572758112094</v>
      </c>
      <c r="FB52" s="223">
        <f t="shared" ca="1" si="143"/>
        <v>21.75572758112094</v>
      </c>
      <c r="FC52" s="223">
        <f t="shared" ca="1" si="143"/>
        <v>21.75572758112094</v>
      </c>
      <c r="FD52" s="223">
        <f t="shared" ca="1" si="153"/>
        <v>21.75572758112094</v>
      </c>
      <c r="FE52" s="223">
        <f t="shared" ca="1" si="153"/>
        <v>21.75572758112094</v>
      </c>
      <c r="FF52" s="223">
        <f t="shared" ca="1" si="153"/>
        <v>21.75572758112094</v>
      </c>
      <c r="FG52" s="223">
        <f t="shared" ca="1" si="153"/>
        <v>21.75572758112094</v>
      </c>
      <c r="FH52" s="223">
        <f t="shared" ca="1" si="153"/>
        <v>21.75572758112094</v>
      </c>
      <c r="FI52" s="223">
        <f t="shared" ca="1" si="153"/>
        <v>21.75572758112094</v>
      </c>
      <c r="FJ52" s="223">
        <f t="shared" ca="1" si="153"/>
        <v>21.75572758112094</v>
      </c>
      <c r="FK52" s="223">
        <f t="shared" ca="1" si="153"/>
        <v>21.75572758112094</v>
      </c>
      <c r="FL52" s="223">
        <f t="shared" ca="1" si="153"/>
        <v>21.75572758112094</v>
      </c>
      <c r="FM52" s="223">
        <f t="shared" ca="1" si="153"/>
        <v>21.75572758112094</v>
      </c>
      <c r="FN52" s="223">
        <f t="shared" ca="1" si="153"/>
        <v>21.75572758112094</v>
      </c>
      <c r="FO52" s="223">
        <f t="shared" ca="1" si="153"/>
        <v>21.75572758112094</v>
      </c>
      <c r="FP52" s="223">
        <f t="shared" ca="1" si="153"/>
        <v>21.75572758112094</v>
      </c>
      <c r="FQ52" s="223">
        <f t="shared" ca="1" si="153"/>
        <v>21.75572758112094</v>
      </c>
      <c r="FR52" s="223">
        <f t="shared" ca="1" si="153"/>
        <v>21.75572758112094</v>
      </c>
      <c r="FS52" s="223">
        <f t="shared" ca="1" si="153"/>
        <v>21.75572758112094</v>
      </c>
      <c r="FT52" s="223">
        <f t="shared" ca="1" si="153"/>
        <v>21.75572758112094</v>
      </c>
      <c r="FU52" s="223">
        <f t="shared" ca="1" si="153"/>
        <v>21.75572758112094</v>
      </c>
      <c r="FV52" s="223">
        <f t="shared" ca="1" si="153"/>
        <v>21.75572758112094</v>
      </c>
      <c r="FW52" s="223">
        <f t="shared" ca="1" si="153"/>
        <v>21.75572758112094</v>
      </c>
      <c r="FX52" s="223">
        <f t="shared" ca="1" si="153"/>
        <v>21.75572758112094</v>
      </c>
      <c r="FY52" s="223">
        <f t="shared" ca="1" si="153"/>
        <v>21.75572758112094</v>
      </c>
      <c r="FZ52" s="223">
        <f t="shared" ca="1" si="153"/>
        <v>21.75572758112094</v>
      </c>
      <c r="GA52" s="223">
        <f t="shared" ca="1" si="153"/>
        <v>21.75572758112094</v>
      </c>
      <c r="GB52" s="223">
        <f t="shared" ca="1" si="153"/>
        <v>21.75572758112094</v>
      </c>
      <c r="GC52" s="223">
        <f t="shared" ca="1" si="153"/>
        <v>21.75572758112094</v>
      </c>
      <c r="GD52" s="223">
        <f t="shared" ca="1" si="153"/>
        <v>21.75572758112094</v>
      </c>
      <c r="GE52" s="223">
        <f t="shared" ca="1" si="153"/>
        <v>21.75572758112094</v>
      </c>
      <c r="GF52" s="223">
        <f t="shared" ca="1" si="153"/>
        <v>21.75572758112094</v>
      </c>
      <c r="GG52" s="223">
        <f t="shared" ca="1" si="153"/>
        <v>21.75572758112094</v>
      </c>
      <c r="GH52" s="223">
        <f t="shared" ca="1" si="153"/>
        <v>21.75572758112094</v>
      </c>
      <c r="GI52" s="223">
        <f t="shared" ca="1" si="153"/>
        <v>21.75572758112094</v>
      </c>
      <c r="GJ52" s="223">
        <f t="shared" ca="1" si="153"/>
        <v>21.75572758112094</v>
      </c>
      <c r="GK52" s="223">
        <f t="shared" ca="1" si="153"/>
        <v>21.75572758112094</v>
      </c>
      <c r="GL52" s="223">
        <f t="shared" ca="1" si="153"/>
        <v>21.75572758112094</v>
      </c>
      <c r="GM52" s="223">
        <f t="shared" ca="1" si="148"/>
        <v>21.75572758112094</v>
      </c>
      <c r="GN52" s="223">
        <f t="shared" ca="1" si="148"/>
        <v>21.75572758112094</v>
      </c>
      <c r="GO52" s="223">
        <f t="shared" ca="1" si="148"/>
        <v>21.75572758112094</v>
      </c>
      <c r="GP52" s="223">
        <f t="shared" ca="1" si="148"/>
        <v>21.75572758112094</v>
      </c>
      <c r="GQ52" s="223">
        <f t="shared" ca="1" si="148"/>
        <v>21.75572758112094</v>
      </c>
      <c r="GR52" s="223">
        <f t="shared" ca="1" si="148"/>
        <v>21.75572758112094</v>
      </c>
      <c r="GS52" s="223">
        <f t="shared" ca="1" si="148"/>
        <v>21.75572758112094</v>
      </c>
      <c r="GT52" s="223">
        <f t="shared" ca="1" si="148"/>
        <v>21.75572758112094</v>
      </c>
      <c r="GU52" s="223">
        <f t="shared" ca="1" si="148"/>
        <v>21.75572758112094</v>
      </c>
      <c r="GV52" s="223">
        <f t="shared" ca="1" si="148"/>
        <v>21.75572758112094</v>
      </c>
      <c r="GW52" s="223">
        <f t="shared" ca="1" si="148"/>
        <v>21.75572758112094</v>
      </c>
      <c r="GX52" s="223">
        <f t="shared" ca="1" si="148"/>
        <v>21.75572758112094</v>
      </c>
      <c r="GY52" s="223">
        <f t="shared" ca="1" si="148"/>
        <v>21.75572758112094</v>
      </c>
      <c r="GZ52" s="223">
        <f t="shared" ca="1" si="148"/>
        <v>21.75572758112094</v>
      </c>
      <c r="HA52" s="223">
        <f t="shared" ca="1" si="148"/>
        <v>21.75572758112094</v>
      </c>
      <c r="HB52" s="223">
        <f t="shared" ca="1" si="148"/>
        <v>21.75572758112094</v>
      </c>
      <c r="HC52" s="223">
        <f t="shared" ca="1" si="148"/>
        <v>21.75572758112094</v>
      </c>
      <c r="HD52" s="223">
        <f t="shared" ca="1" si="148"/>
        <v>21.75572758112094</v>
      </c>
      <c r="HE52" s="223">
        <f t="shared" ca="1" si="148"/>
        <v>21.75572758112094</v>
      </c>
      <c r="HF52" s="223">
        <f t="shared" ca="1" si="148"/>
        <v>21.75572758112094</v>
      </c>
      <c r="HG52" s="223">
        <f t="shared" ca="1" si="148"/>
        <v>21.75572758112094</v>
      </c>
      <c r="HH52" s="223">
        <f t="shared" ca="1" si="148"/>
        <v>21.75572758112094</v>
      </c>
      <c r="HI52" s="223">
        <f t="shared" ca="1" si="148"/>
        <v>21.75572758112094</v>
      </c>
      <c r="HJ52" s="223">
        <f t="shared" ca="1" si="148"/>
        <v>21.75572758112094</v>
      </c>
      <c r="HK52" s="223">
        <f t="shared" ca="1" si="148"/>
        <v>21.75572758112094</v>
      </c>
      <c r="HL52" s="223">
        <f t="shared" ca="1" si="148"/>
        <v>21.75572758112094</v>
      </c>
      <c r="HM52" s="223">
        <f t="shared" ca="1" si="148"/>
        <v>21.75572758112094</v>
      </c>
      <c r="HN52" s="223">
        <f t="shared" ca="1" si="148"/>
        <v>21.75572758112094</v>
      </c>
      <c r="HO52" s="223">
        <f t="shared" ca="1" si="148"/>
        <v>21.75572758112094</v>
      </c>
      <c r="HP52" s="223">
        <f t="shared" ca="1" si="146"/>
        <v>21.75572758112094</v>
      </c>
      <c r="HQ52" s="223">
        <f t="shared" ca="1" si="146"/>
        <v>21.75572758112094</v>
      </c>
      <c r="HR52" s="223">
        <f t="shared" ca="1" si="146"/>
        <v>21.75572758112094</v>
      </c>
      <c r="HS52" s="223">
        <f t="shared" ca="1" si="146"/>
        <v>21.75572758112094</v>
      </c>
      <c r="HT52" s="223">
        <f t="shared" ca="1" si="146"/>
        <v>21.75572758112094</v>
      </c>
      <c r="HU52" s="223">
        <f t="shared" ca="1" si="146"/>
        <v>21.75572758112094</v>
      </c>
      <c r="HV52" s="223">
        <f t="shared" ca="1" si="146"/>
        <v>21.75572758112094</v>
      </c>
      <c r="HW52" s="223">
        <f t="shared" ca="1" si="146"/>
        <v>21.75572758112094</v>
      </c>
      <c r="HX52" s="223">
        <f t="shared" ca="1" si="146"/>
        <v>21.75572758112094</v>
      </c>
      <c r="HY52" s="223">
        <f t="shared" ca="1" si="146"/>
        <v>21.75572758112094</v>
      </c>
      <c r="HZ52" s="223">
        <f t="shared" ca="1" si="146"/>
        <v>21.75572758112094</v>
      </c>
      <c r="IA52" s="223">
        <f t="shared" ca="1" si="146"/>
        <v>21.75572758112094</v>
      </c>
      <c r="IB52" s="223">
        <f t="shared" ca="1" si="146"/>
        <v>21.75572758112094</v>
      </c>
      <c r="IC52" s="223">
        <f t="shared" ca="1" si="146"/>
        <v>21.75572758112094</v>
      </c>
      <c r="ID52" s="223">
        <f t="shared" ca="1" si="146"/>
        <v>21.75572758112094</v>
      </c>
      <c r="IE52" s="223">
        <f t="shared" ca="1" si="146"/>
        <v>21.75572758112094</v>
      </c>
      <c r="IF52" s="223">
        <f t="shared" ca="1" si="146"/>
        <v>21.75572758112094</v>
      </c>
      <c r="IG52" s="223">
        <f t="shared" ca="1" si="146"/>
        <v>21.75572758112094</v>
      </c>
      <c r="IH52" s="223">
        <f t="shared" ca="1" si="146"/>
        <v>21.75572758112094</v>
      </c>
    </row>
    <row r="53" spans="1:242" s="225" customFormat="1" x14ac:dyDescent="0.3">
      <c r="A53" s="222">
        <f t="shared" si="147"/>
        <v>129</v>
      </c>
      <c r="B53" s="223" cm="1">
        <f t="array" aca="1" ref="B53" ca="1">INDIRECT("'Cronograma de Desembolso'!"&amp;ADDRESS(9,A53+2))</f>
        <v>2458.3972166666663</v>
      </c>
      <c r="C53" s="224">
        <f t="shared" si="152"/>
        <v>0</v>
      </c>
      <c r="D53" s="223">
        <f t="shared" si="152"/>
        <v>0</v>
      </c>
      <c r="E53" s="223">
        <f t="shared" si="152"/>
        <v>0</v>
      </c>
      <c r="F53" s="223">
        <f t="shared" si="152"/>
        <v>0</v>
      </c>
      <c r="G53" s="223">
        <f t="shared" si="152"/>
        <v>0</v>
      </c>
      <c r="H53" s="223">
        <f t="shared" si="152"/>
        <v>0</v>
      </c>
      <c r="I53" s="223">
        <f t="shared" si="152"/>
        <v>0</v>
      </c>
      <c r="J53" s="223">
        <f t="shared" si="152"/>
        <v>0</v>
      </c>
      <c r="K53" s="223">
        <f t="shared" si="152"/>
        <v>0</v>
      </c>
      <c r="L53" s="223">
        <f t="shared" si="152"/>
        <v>0</v>
      </c>
      <c r="M53" s="223">
        <f t="shared" si="152"/>
        <v>0</v>
      </c>
      <c r="N53" s="223">
        <f t="shared" si="152"/>
        <v>0</v>
      </c>
      <c r="O53" s="223">
        <f t="shared" si="152"/>
        <v>0</v>
      </c>
      <c r="P53" s="223">
        <f t="shared" si="152"/>
        <v>0</v>
      </c>
      <c r="Q53" s="223">
        <f t="shared" si="152"/>
        <v>0</v>
      </c>
      <c r="R53" s="223">
        <f t="shared" si="152"/>
        <v>0</v>
      </c>
      <c r="S53" s="223">
        <f t="shared" si="152"/>
        <v>0</v>
      </c>
      <c r="T53" s="223">
        <f t="shared" si="152"/>
        <v>0</v>
      </c>
      <c r="U53" s="223">
        <f t="shared" si="152"/>
        <v>0</v>
      </c>
      <c r="V53" s="223">
        <f t="shared" si="152"/>
        <v>0</v>
      </c>
      <c r="W53" s="223">
        <f t="shared" si="152"/>
        <v>0</v>
      </c>
      <c r="X53" s="223">
        <f t="shared" si="152"/>
        <v>0</v>
      </c>
      <c r="Y53" s="223">
        <f t="shared" si="152"/>
        <v>0</v>
      </c>
      <c r="Z53" s="223">
        <f t="shared" si="152"/>
        <v>0</v>
      </c>
      <c r="AA53" s="223">
        <f t="shared" si="152"/>
        <v>0</v>
      </c>
      <c r="AB53" s="223">
        <f t="shared" si="152"/>
        <v>0</v>
      </c>
      <c r="AC53" s="223">
        <f t="shared" si="152"/>
        <v>0</v>
      </c>
      <c r="AD53" s="223">
        <f t="shared" si="152"/>
        <v>0</v>
      </c>
      <c r="AE53" s="223">
        <f t="shared" si="152"/>
        <v>0</v>
      </c>
      <c r="AF53" s="223">
        <f t="shared" si="152"/>
        <v>0</v>
      </c>
      <c r="AG53" s="223">
        <f t="shared" si="152"/>
        <v>0</v>
      </c>
      <c r="AH53" s="223">
        <f t="shared" si="152"/>
        <v>0</v>
      </c>
      <c r="AI53" s="223">
        <f t="shared" si="152"/>
        <v>0</v>
      </c>
      <c r="AJ53" s="223">
        <f t="shared" si="152"/>
        <v>0</v>
      </c>
      <c r="AK53" s="223">
        <f t="shared" si="152"/>
        <v>0</v>
      </c>
      <c r="AL53" s="223">
        <f t="shared" si="152"/>
        <v>0</v>
      </c>
      <c r="AM53" s="223">
        <f t="shared" si="152"/>
        <v>0</v>
      </c>
      <c r="AN53" s="223">
        <f t="shared" si="152"/>
        <v>0</v>
      </c>
      <c r="AO53" s="223">
        <f t="shared" si="152"/>
        <v>0</v>
      </c>
      <c r="AP53" s="223">
        <f t="shared" si="152"/>
        <v>0</v>
      </c>
      <c r="AQ53" s="223">
        <f t="shared" si="152"/>
        <v>0</v>
      </c>
      <c r="AR53" s="223">
        <f t="shared" si="152"/>
        <v>0</v>
      </c>
      <c r="AS53" s="223">
        <f t="shared" si="152"/>
        <v>0</v>
      </c>
      <c r="AT53" s="223">
        <f t="shared" si="152"/>
        <v>0</v>
      </c>
      <c r="AU53" s="223">
        <f t="shared" si="152"/>
        <v>0</v>
      </c>
      <c r="AV53" s="223">
        <f t="shared" si="152"/>
        <v>0</v>
      </c>
      <c r="AW53" s="223">
        <f t="shared" si="152"/>
        <v>0</v>
      </c>
      <c r="AX53" s="223">
        <f t="shared" si="152"/>
        <v>0</v>
      </c>
      <c r="AY53" s="223">
        <f t="shared" si="152"/>
        <v>0</v>
      </c>
      <c r="AZ53" s="223">
        <f t="shared" si="152"/>
        <v>0</v>
      </c>
      <c r="BA53" s="223">
        <f t="shared" si="152"/>
        <v>0</v>
      </c>
      <c r="BB53" s="223">
        <f t="shared" si="152"/>
        <v>0</v>
      </c>
      <c r="BC53" s="223">
        <f t="shared" si="152"/>
        <v>0</v>
      </c>
      <c r="BD53" s="223">
        <f t="shared" si="152"/>
        <v>0</v>
      </c>
      <c r="BE53" s="223">
        <f t="shared" si="152"/>
        <v>0</v>
      </c>
      <c r="BF53" s="223">
        <f t="shared" si="152"/>
        <v>0</v>
      </c>
      <c r="BG53" s="223">
        <f t="shared" si="152"/>
        <v>0</v>
      </c>
      <c r="BH53" s="223">
        <f t="shared" si="152"/>
        <v>0</v>
      </c>
      <c r="BI53" s="223">
        <f t="shared" si="152"/>
        <v>0</v>
      </c>
      <c r="BJ53" s="223">
        <f t="shared" si="152"/>
        <v>0</v>
      </c>
      <c r="BK53" s="223">
        <f t="shared" si="152"/>
        <v>0</v>
      </c>
      <c r="BL53" s="223">
        <f t="shared" si="152"/>
        <v>0</v>
      </c>
      <c r="BM53" s="223">
        <f t="shared" si="152"/>
        <v>0</v>
      </c>
      <c r="BN53" s="223">
        <f t="shared" si="152"/>
        <v>0</v>
      </c>
      <c r="BO53" s="223">
        <f t="shared" ref="BO53:DZ56" si="155">IF($A53&lt;=120,IF(OR(BO$7&lt;$A53,BO$7&gt;120),0,IFERROR($B53/(10*12-$A53+1),0)),IF(BO$7&lt;$A53,0,IFERROR($B53/(20*12-$A53+1),0)))</f>
        <v>0</v>
      </c>
      <c r="BP53" s="223">
        <f t="shared" si="155"/>
        <v>0</v>
      </c>
      <c r="BQ53" s="223">
        <f t="shared" si="155"/>
        <v>0</v>
      </c>
      <c r="BR53" s="223">
        <f t="shared" si="155"/>
        <v>0</v>
      </c>
      <c r="BS53" s="223">
        <f t="shared" si="155"/>
        <v>0</v>
      </c>
      <c r="BT53" s="223">
        <f t="shared" si="155"/>
        <v>0</v>
      </c>
      <c r="BU53" s="223">
        <f t="shared" si="155"/>
        <v>0</v>
      </c>
      <c r="BV53" s="223">
        <f t="shared" si="155"/>
        <v>0</v>
      </c>
      <c r="BW53" s="223">
        <f t="shared" si="155"/>
        <v>0</v>
      </c>
      <c r="BX53" s="223">
        <f t="shared" si="155"/>
        <v>0</v>
      </c>
      <c r="BY53" s="223">
        <f t="shared" si="155"/>
        <v>0</v>
      </c>
      <c r="BZ53" s="223">
        <f t="shared" si="155"/>
        <v>0</v>
      </c>
      <c r="CA53" s="223">
        <f t="shared" si="155"/>
        <v>0</v>
      </c>
      <c r="CB53" s="223">
        <f t="shared" si="155"/>
        <v>0</v>
      </c>
      <c r="CC53" s="223">
        <f t="shared" si="155"/>
        <v>0</v>
      </c>
      <c r="CD53" s="223">
        <f t="shared" si="155"/>
        <v>0</v>
      </c>
      <c r="CE53" s="223">
        <f t="shared" si="155"/>
        <v>0</v>
      </c>
      <c r="CF53" s="223">
        <f t="shared" si="155"/>
        <v>0</v>
      </c>
      <c r="CG53" s="223">
        <f t="shared" si="155"/>
        <v>0</v>
      </c>
      <c r="CH53" s="223">
        <f t="shared" si="155"/>
        <v>0</v>
      </c>
      <c r="CI53" s="223">
        <f t="shared" si="155"/>
        <v>0</v>
      </c>
      <c r="CJ53" s="223">
        <f t="shared" si="155"/>
        <v>0</v>
      </c>
      <c r="CK53" s="223">
        <f t="shared" si="155"/>
        <v>0</v>
      </c>
      <c r="CL53" s="223">
        <f t="shared" si="155"/>
        <v>0</v>
      </c>
      <c r="CM53" s="223">
        <f t="shared" si="155"/>
        <v>0</v>
      </c>
      <c r="CN53" s="223">
        <f t="shared" si="155"/>
        <v>0</v>
      </c>
      <c r="CO53" s="223">
        <f t="shared" si="155"/>
        <v>0</v>
      </c>
      <c r="CP53" s="223">
        <f t="shared" si="155"/>
        <v>0</v>
      </c>
      <c r="CQ53" s="223">
        <f t="shared" si="155"/>
        <v>0</v>
      </c>
      <c r="CR53" s="223">
        <f t="shared" si="155"/>
        <v>0</v>
      </c>
      <c r="CS53" s="223">
        <f t="shared" si="155"/>
        <v>0</v>
      </c>
      <c r="CT53" s="223">
        <f t="shared" si="155"/>
        <v>0</v>
      </c>
      <c r="CU53" s="223">
        <f t="shared" si="155"/>
        <v>0</v>
      </c>
      <c r="CV53" s="223">
        <f t="shared" si="155"/>
        <v>0</v>
      </c>
      <c r="CW53" s="223">
        <f t="shared" si="155"/>
        <v>0</v>
      </c>
      <c r="CX53" s="223">
        <f t="shared" si="155"/>
        <v>0</v>
      </c>
      <c r="CY53" s="223">
        <f t="shared" si="155"/>
        <v>0</v>
      </c>
      <c r="CZ53" s="223">
        <f t="shared" si="155"/>
        <v>0</v>
      </c>
      <c r="DA53" s="223">
        <f t="shared" si="155"/>
        <v>0</v>
      </c>
      <c r="DB53" s="223">
        <f t="shared" si="155"/>
        <v>0</v>
      </c>
      <c r="DC53" s="223">
        <f t="shared" si="155"/>
        <v>0</v>
      </c>
      <c r="DD53" s="223">
        <f t="shared" si="155"/>
        <v>0</v>
      </c>
      <c r="DE53" s="223">
        <f t="shared" si="155"/>
        <v>0</v>
      </c>
      <c r="DF53" s="223">
        <f t="shared" si="155"/>
        <v>0</v>
      </c>
      <c r="DG53" s="223">
        <f t="shared" si="155"/>
        <v>0</v>
      </c>
      <c r="DH53" s="223">
        <f t="shared" si="155"/>
        <v>0</v>
      </c>
      <c r="DI53" s="223">
        <f t="shared" si="155"/>
        <v>0</v>
      </c>
      <c r="DJ53" s="223">
        <f t="shared" si="155"/>
        <v>0</v>
      </c>
      <c r="DK53" s="223">
        <f t="shared" si="155"/>
        <v>0</v>
      </c>
      <c r="DL53" s="223">
        <f t="shared" si="155"/>
        <v>0</v>
      </c>
      <c r="DM53" s="223">
        <f t="shared" si="155"/>
        <v>0</v>
      </c>
      <c r="DN53" s="223">
        <f t="shared" si="155"/>
        <v>0</v>
      </c>
      <c r="DO53" s="223">
        <f t="shared" si="155"/>
        <v>0</v>
      </c>
      <c r="DP53" s="223">
        <f t="shared" si="155"/>
        <v>0</v>
      </c>
      <c r="DQ53" s="223">
        <f t="shared" si="155"/>
        <v>0</v>
      </c>
      <c r="DR53" s="223">
        <f t="shared" si="155"/>
        <v>0</v>
      </c>
      <c r="DS53" s="223">
        <f t="shared" si="155"/>
        <v>0</v>
      </c>
      <c r="DT53" s="223">
        <f t="shared" si="155"/>
        <v>0</v>
      </c>
      <c r="DU53" s="223">
        <f t="shared" si="155"/>
        <v>0</v>
      </c>
      <c r="DV53" s="223">
        <f t="shared" si="155"/>
        <v>0</v>
      </c>
      <c r="DW53" s="223">
        <f t="shared" si="155"/>
        <v>0</v>
      </c>
      <c r="DX53" s="223">
        <f t="shared" si="155"/>
        <v>0</v>
      </c>
      <c r="DY53" s="223">
        <f t="shared" si="155"/>
        <v>0</v>
      </c>
      <c r="DZ53" s="223">
        <f t="shared" si="155"/>
        <v>0</v>
      </c>
      <c r="EA53" s="223">
        <f t="shared" ca="1" si="116"/>
        <v>21.949975148809521</v>
      </c>
      <c r="EB53" s="223">
        <f t="shared" ca="1" si="117"/>
        <v>21.949975148809521</v>
      </c>
      <c r="EC53" s="223">
        <f t="shared" ca="1" si="118"/>
        <v>21.949975148809521</v>
      </c>
      <c r="ED53" s="223">
        <f t="shared" ca="1" si="119"/>
        <v>21.949975148809521</v>
      </c>
      <c r="EE53" s="223">
        <f t="shared" ca="1" si="120"/>
        <v>21.949975148809521</v>
      </c>
      <c r="EF53" s="223">
        <f t="shared" ca="1" si="121"/>
        <v>21.949975148809521</v>
      </c>
      <c r="EG53" s="223">
        <f t="shared" ca="1" si="122"/>
        <v>21.949975148809521</v>
      </c>
      <c r="EH53" s="223">
        <f t="shared" ca="1" si="123"/>
        <v>21.949975148809521</v>
      </c>
      <c r="EI53" s="223">
        <f t="shared" ca="1" si="124"/>
        <v>21.949975148809521</v>
      </c>
      <c r="EJ53" s="223">
        <f t="shared" ca="1" si="125"/>
        <v>21.949975148809521</v>
      </c>
      <c r="EK53" s="223">
        <f t="shared" ca="1" si="126"/>
        <v>21.949975148809521</v>
      </c>
      <c r="EL53" s="223">
        <f t="shared" ca="1" si="127"/>
        <v>21.949975148809521</v>
      </c>
      <c r="EM53" s="223">
        <f t="shared" ca="1" si="128"/>
        <v>21.949975148809521</v>
      </c>
      <c r="EN53" s="223">
        <f t="shared" ca="1" si="129"/>
        <v>21.949975148809521</v>
      </c>
      <c r="EO53" s="223">
        <f t="shared" ca="1" si="130"/>
        <v>21.949975148809521</v>
      </c>
      <c r="EP53" s="223">
        <f t="shared" ca="1" si="131"/>
        <v>21.949975148809521</v>
      </c>
      <c r="EQ53" s="223">
        <f t="shared" ca="1" si="132"/>
        <v>21.949975148809521</v>
      </c>
      <c r="ER53" s="223">
        <f t="shared" ca="1" si="133"/>
        <v>21.949975148809521</v>
      </c>
      <c r="ES53" s="223">
        <f t="shared" ca="1" si="134"/>
        <v>21.949975148809521</v>
      </c>
      <c r="ET53" s="223">
        <f t="shared" ca="1" si="135"/>
        <v>21.949975148809521</v>
      </c>
      <c r="EU53" s="223">
        <f t="shared" ca="1" si="136"/>
        <v>21.949975148809521</v>
      </c>
      <c r="EV53" s="223">
        <f t="shared" ca="1" si="137"/>
        <v>21.949975148809521</v>
      </c>
      <c r="EW53" s="223">
        <f t="shared" ca="1" si="138"/>
        <v>21.949975148809521</v>
      </c>
      <c r="EX53" s="223">
        <f t="shared" ca="1" si="139"/>
        <v>21.949975148809521</v>
      </c>
      <c r="EY53" s="223">
        <f t="shared" ca="1" si="140"/>
        <v>21.949975148809521</v>
      </c>
      <c r="EZ53" s="223">
        <f t="shared" ca="1" si="141"/>
        <v>21.949975148809521</v>
      </c>
      <c r="FA53" s="223">
        <f t="shared" ca="1" si="142"/>
        <v>21.949975148809521</v>
      </c>
      <c r="FB53" s="223">
        <f t="shared" ca="1" si="143"/>
        <v>21.949975148809521</v>
      </c>
      <c r="FC53" s="223">
        <f t="shared" ca="1" si="143"/>
        <v>21.949975148809521</v>
      </c>
      <c r="FD53" s="223">
        <f t="shared" ca="1" si="153"/>
        <v>21.949975148809521</v>
      </c>
      <c r="FE53" s="223">
        <f t="shared" ca="1" si="153"/>
        <v>21.949975148809521</v>
      </c>
      <c r="FF53" s="223">
        <f t="shared" ca="1" si="153"/>
        <v>21.949975148809521</v>
      </c>
      <c r="FG53" s="223">
        <f t="shared" ca="1" si="153"/>
        <v>21.949975148809521</v>
      </c>
      <c r="FH53" s="223">
        <f t="shared" ca="1" si="153"/>
        <v>21.949975148809521</v>
      </c>
      <c r="FI53" s="223">
        <f t="shared" ca="1" si="153"/>
        <v>21.949975148809521</v>
      </c>
      <c r="FJ53" s="223">
        <f t="shared" ca="1" si="153"/>
        <v>21.949975148809521</v>
      </c>
      <c r="FK53" s="223">
        <f t="shared" ca="1" si="153"/>
        <v>21.949975148809521</v>
      </c>
      <c r="FL53" s="223">
        <f t="shared" ca="1" si="153"/>
        <v>21.949975148809521</v>
      </c>
      <c r="FM53" s="223">
        <f t="shared" ca="1" si="153"/>
        <v>21.949975148809521</v>
      </c>
      <c r="FN53" s="223">
        <f t="shared" ca="1" si="153"/>
        <v>21.949975148809521</v>
      </c>
      <c r="FO53" s="223">
        <f t="shared" ca="1" si="153"/>
        <v>21.949975148809521</v>
      </c>
      <c r="FP53" s="223">
        <f t="shared" ca="1" si="153"/>
        <v>21.949975148809521</v>
      </c>
      <c r="FQ53" s="223">
        <f t="shared" ca="1" si="153"/>
        <v>21.949975148809521</v>
      </c>
      <c r="FR53" s="223">
        <f t="shared" ca="1" si="153"/>
        <v>21.949975148809521</v>
      </c>
      <c r="FS53" s="223">
        <f t="shared" ca="1" si="153"/>
        <v>21.949975148809521</v>
      </c>
      <c r="FT53" s="223">
        <f t="shared" ca="1" si="153"/>
        <v>21.949975148809521</v>
      </c>
      <c r="FU53" s="223">
        <f t="shared" ca="1" si="153"/>
        <v>21.949975148809521</v>
      </c>
      <c r="FV53" s="223">
        <f t="shared" ca="1" si="153"/>
        <v>21.949975148809521</v>
      </c>
      <c r="FW53" s="223">
        <f t="shared" ca="1" si="153"/>
        <v>21.949975148809521</v>
      </c>
      <c r="FX53" s="223">
        <f t="shared" ca="1" si="153"/>
        <v>21.949975148809521</v>
      </c>
      <c r="FY53" s="223">
        <f t="shared" ca="1" si="153"/>
        <v>21.949975148809521</v>
      </c>
      <c r="FZ53" s="223">
        <f t="shared" ca="1" si="153"/>
        <v>21.949975148809521</v>
      </c>
      <c r="GA53" s="223">
        <f t="shared" ca="1" si="153"/>
        <v>21.949975148809521</v>
      </c>
      <c r="GB53" s="223">
        <f t="shared" ca="1" si="153"/>
        <v>21.949975148809521</v>
      </c>
      <c r="GC53" s="223">
        <f t="shared" ca="1" si="153"/>
        <v>21.949975148809521</v>
      </c>
      <c r="GD53" s="223">
        <f t="shared" ca="1" si="153"/>
        <v>21.949975148809521</v>
      </c>
      <c r="GE53" s="223">
        <f t="shared" ca="1" si="153"/>
        <v>21.949975148809521</v>
      </c>
      <c r="GF53" s="223">
        <f t="shared" ca="1" si="153"/>
        <v>21.949975148809521</v>
      </c>
      <c r="GG53" s="223">
        <f t="shared" ca="1" si="153"/>
        <v>21.949975148809521</v>
      </c>
      <c r="GH53" s="223">
        <f t="shared" ca="1" si="153"/>
        <v>21.949975148809521</v>
      </c>
      <c r="GI53" s="223">
        <f t="shared" ca="1" si="153"/>
        <v>21.949975148809521</v>
      </c>
      <c r="GJ53" s="223">
        <f t="shared" ca="1" si="153"/>
        <v>21.949975148809521</v>
      </c>
      <c r="GK53" s="223">
        <f t="shared" ca="1" si="153"/>
        <v>21.949975148809521</v>
      </c>
      <c r="GL53" s="223">
        <f t="shared" ca="1" si="153"/>
        <v>21.949975148809521</v>
      </c>
      <c r="GM53" s="223">
        <f t="shared" ca="1" si="153"/>
        <v>21.949975148809521</v>
      </c>
      <c r="GN53" s="223">
        <f t="shared" ca="1" si="153"/>
        <v>21.949975148809521</v>
      </c>
      <c r="GO53" s="223">
        <f t="shared" ca="1" si="153"/>
        <v>21.949975148809521</v>
      </c>
      <c r="GP53" s="223">
        <f t="shared" ca="1" si="153"/>
        <v>21.949975148809521</v>
      </c>
      <c r="GQ53" s="223">
        <f t="shared" ca="1" si="153"/>
        <v>21.949975148809521</v>
      </c>
      <c r="GR53" s="223">
        <f t="shared" ca="1" si="153"/>
        <v>21.949975148809521</v>
      </c>
      <c r="GS53" s="223">
        <f t="shared" ca="1" si="153"/>
        <v>21.949975148809521</v>
      </c>
      <c r="GT53" s="223">
        <f t="shared" ca="1" si="153"/>
        <v>21.949975148809521</v>
      </c>
      <c r="GU53" s="223">
        <f t="shared" ca="1" si="153"/>
        <v>21.949975148809521</v>
      </c>
      <c r="GV53" s="223">
        <f t="shared" ca="1" si="153"/>
        <v>21.949975148809521</v>
      </c>
      <c r="GW53" s="223">
        <f t="shared" ca="1" si="153"/>
        <v>21.949975148809521</v>
      </c>
      <c r="GX53" s="223">
        <f t="shared" ca="1" si="153"/>
        <v>21.949975148809521</v>
      </c>
      <c r="GY53" s="223">
        <f t="shared" ca="1" si="153"/>
        <v>21.949975148809521</v>
      </c>
      <c r="GZ53" s="223">
        <f t="shared" ca="1" si="153"/>
        <v>21.949975148809521</v>
      </c>
      <c r="HA53" s="223">
        <f t="shared" ca="1" si="153"/>
        <v>21.949975148809521</v>
      </c>
      <c r="HB53" s="223">
        <f t="shared" ca="1" si="153"/>
        <v>21.949975148809521</v>
      </c>
      <c r="HC53" s="223">
        <f t="shared" ca="1" si="153"/>
        <v>21.949975148809521</v>
      </c>
      <c r="HD53" s="223">
        <f t="shared" ca="1" si="153"/>
        <v>21.949975148809521</v>
      </c>
      <c r="HE53" s="223">
        <f t="shared" ca="1" si="153"/>
        <v>21.949975148809521</v>
      </c>
      <c r="HF53" s="223">
        <f t="shared" ca="1" si="153"/>
        <v>21.949975148809521</v>
      </c>
      <c r="HG53" s="223">
        <f t="shared" ca="1" si="153"/>
        <v>21.949975148809521</v>
      </c>
      <c r="HH53" s="223">
        <f t="shared" ca="1" si="153"/>
        <v>21.949975148809521</v>
      </c>
      <c r="HI53" s="223">
        <f t="shared" ca="1" si="153"/>
        <v>21.949975148809521</v>
      </c>
      <c r="HJ53" s="223">
        <f t="shared" ca="1" si="153"/>
        <v>21.949975148809521</v>
      </c>
      <c r="HK53" s="223">
        <f t="shared" ca="1" si="153"/>
        <v>21.949975148809521</v>
      </c>
      <c r="HL53" s="223">
        <f t="shared" ca="1" si="153"/>
        <v>21.949975148809521</v>
      </c>
      <c r="HM53" s="223">
        <f t="shared" ca="1" si="153"/>
        <v>21.949975148809521</v>
      </c>
      <c r="HN53" s="223">
        <f t="shared" ca="1" si="153"/>
        <v>21.949975148809521</v>
      </c>
      <c r="HO53" s="223">
        <f t="shared" ca="1" si="153"/>
        <v>21.949975148809521</v>
      </c>
      <c r="HP53" s="223">
        <f t="shared" ca="1" si="146"/>
        <v>21.949975148809521</v>
      </c>
      <c r="HQ53" s="223">
        <f t="shared" ca="1" si="146"/>
        <v>21.949975148809521</v>
      </c>
      <c r="HR53" s="223">
        <f t="shared" ca="1" si="146"/>
        <v>21.949975148809521</v>
      </c>
      <c r="HS53" s="223">
        <f t="shared" ca="1" si="146"/>
        <v>21.949975148809521</v>
      </c>
      <c r="HT53" s="223">
        <f t="shared" ca="1" si="146"/>
        <v>21.949975148809521</v>
      </c>
      <c r="HU53" s="223">
        <f t="shared" ca="1" si="146"/>
        <v>21.949975148809521</v>
      </c>
      <c r="HV53" s="223">
        <f t="shared" ca="1" si="146"/>
        <v>21.949975148809521</v>
      </c>
      <c r="HW53" s="223">
        <f t="shared" ca="1" si="146"/>
        <v>21.949975148809521</v>
      </c>
      <c r="HX53" s="223">
        <f t="shared" ca="1" si="146"/>
        <v>21.949975148809521</v>
      </c>
      <c r="HY53" s="223">
        <f t="shared" ca="1" si="146"/>
        <v>21.949975148809521</v>
      </c>
      <c r="HZ53" s="223">
        <f t="shared" ca="1" si="146"/>
        <v>21.949975148809521</v>
      </c>
      <c r="IA53" s="223">
        <f t="shared" ca="1" si="146"/>
        <v>21.949975148809521</v>
      </c>
      <c r="IB53" s="223">
        <f t="shared" ca="1" si="146"/>
        <v>21.949975148809521</v>
      </c>
      <c r="IC53" s="223">
        <f t="shared" ca="1" si="146"/>
        <v>21.949975148809521</v>
      </c>
      <c r="ID53" s="223">
        <f t="shared" ca="1" si="146"/>
        <v>21.949975148809521</v>
      </c>
      <c r="IE53" s="223">
        <f t="shared" ca="1" si="146"/>
        <v>21.949975148809521</v>
      </c>
      <c r="IF53" s="223">
        <f t="shared" ca="1" si="146"/>
        <v>21.949975148809521</v>
      </c>
      <c r="IG53" s="223">
        <f t="shared" ca="1" si="146"/>
        <v>21.949975148809521</v>
      </c>
      <c r="IH53" s="223">
        <f t="shared" ca="1" si="146"/>
        <v>21.949975148809521</v>
      </c>
    </row>
    <row r="54" spans="1:242" s="225" customFormat="1" x14ac:dyDescent="0.3">
      <c r="A54" s="222">
        <f t="shared" si="147"/>
        <v>130</v>
      </c>
      <c r="B54" s="223" cm="1">
        <f t="array" aca="1" ref="B54" ca="1">INDIRECT("'Cronograma de Desembolso'!"&amp;ADDRESS(9,A54+2))</f>
        <v>2458.3972166666663</v>
      </c>
      <c r="C54" s="224">
        <f t="shared" si="152"/>
        <v>0</v>
      </c>
      <c r="D54" s="223">
        <f t="shared" si="152"/>
        <v>0</v>
      </c>
      <c r="E54" s="223">
        <f t="shared" si="152"/>
        <v>0</v>
      </c>
      <c r="F54" s="223">
        <f t="shared" si="152"/>
        <v>0</v>
      </c>
      <c r="G54" s="223">
        <f t="shared" si="152"/>
        <v>0</v>
      </c>
      <c r="H54" s="223">
        <f t="shared" si="152"/>
        <v>0</v>
      </c>
      <c r="I54" s="223">
        <f t="shared" si="152"/>
        <v>0</v>
      </c>
      <c r="J54" s="223">
        <f t="shared" si="152"/>
        <v>0</v>
      </c>
      <c r="K54" s="223">
        <f t="shared" si="152"/>
        <v>0</v>
      </c>
      <c r="L54" s="223">
        <f t="shared" si="152"/>
        <v>0</v>
      </c>
      <c r="M54" s="223">
        <f t="shared" si="152"/>
        <v>0</v>
      </c>
      <c r="N54" s="223">
        <f t="shared" si="152"/>
        <v>0</v>
      </c>
      <c r="O54" s="223">
        <f t="shared" si="152"/>
        <v>0</v>
      </c>
      <c r="P54" s="223">
        <f t="shared" si="152"/>
        <v>0</v>
      </c>
      <c r="Q54" s="223">
        <f t="shared" si="152"/>
        <v>0</v>
      </c>
      <c r="R54" s="223">
        <f t="shared" si="152"/>
        <v>0</v>
      </c>
      <c r="S54" s="223">
        <f t="shared" si="152"/>
        <v>0</v>
      </c>
      <c r="T54" s="223">
        <f t="shared" si="152"/>
        <v>0</v>
      </c>
      <c r="U54" s="223">
        <f t="shared" si="152"/>
        <v>0</v>
      </c>
      <c r="V54" s="223">
        <f t="shared" si="152"/>
        <v>0</v>
      </c>
      <c r="W54" s="223">
        <f t="shared" si="152"/>
        <v>0</v>
      </c>
      <c r="X54" s="223">
        <f t="shared" si="152"/>
        <v>0</v>
      </c>
      <c r="Y54" s="223">
        <f t="shared" si="152"/>
        <v>0</v>
      </c>
      <c r="Z54" s="223">
        <f t="shared" si="152"/>
        <v>0</v>
      </c>
      <c r="AA54" s="223">
        <f t="shared" si="152"/>
        <v>0</v>
      </c>
      <c r="AB54" s="223">
        <f t="shared" si="152"/>
        <v>0</v>
      </c>
      <c r="AC54" s="223">
        <f t="shared" si="152"/>
        <v>0</v>
      </c>
      <c r="AD54" s="223">
        <f t="shared" si="152"/>
        <v>0</v>
      </c>
      <c r="AE54" s="223">
        <f t="shared" si="152"/>
        <v>0</v>
      </c>
      <c r="AF54" s="223">
        <f t="shared" si="152"/>
        <v>0</v>
      </c>
      <c r="AG54" s="223">
        <f t="shared" si="152"/>
        <v>0</v>
      </c>
      <c r="AH54" s="223">
        <f t="shared" si="152"/>
        <v>0</v>
      </c>
      <c r="AI54" s="223">
        <f t="shared" si="152"/>
        <v>0</v>
      </c>
      <c r="AJ54" s="223">
        <f t="shared" si="152"/>
        <v>0</v>
      </c>
      <c r="AK54" s="223">
        <f t="shared" si="152"/>
        <v>0</v>
      </c>
      <c r="AL54" s="223">
        <f t="shared" si="152"/>
        <v>0</v>
      </c>
      <c r="AM54" s="223">
        <f t="shared" si="152"/>
        <v>0</v>
      </c>
      <c r="AN54" s="223">
        <f t="shared" si="152"/>
        <v>0</v>
      </c>
      <c r="AO54" s="223">
        <f t="shared" si="152"/>
        <v>0</v>
      </c>
      <c r="AP54" s="223">
        <f t="shared" si="152"/>
        <v>0</v>
      </c>
      <c r="AQ54" s="223">
        <f t="shared" si="152"/>
        <v>0</v>
      </c>
      <c r="AR54" s="223">
        <f t="shared" si="152"/>
        <v>0</v>
      </c>
      <c r="AS54" s="223">
        <f t="shared" si="152"/>
        <v>0</v>
      </c>
      <c r="AT54" s="223">
        <f t="shared" si="152"/>
        <v>0</v>
      </c>
      <c r="AU54" s="223">
        <f t="shared" si="152"/>
        <v>0</v>
      </c>
      <c r="AV54" s="223">
        <f t="shared" si="152"/>
        <v>0</v>
      </c>
      <c r="AW54" s="223">
        <f t="shared" si="152"/>
        <v>0</v>
      </c>
      <c r="AX54" s="223">
        <f t="shared" si="152"/>
        <v>0</v>
      </c>
      <c r="AY54" s="223">
        <f t="shared" si="152"/>
        <v>0</v>
      </c>
      <c r="AZ54" s="223">
        <f t="shared" si="152"/>
        <v>0</v>
      </c>
      <c r="BA54" s="223">
        <f t="shared" si="152"/>
        <v>0</v>
      </c>
      <c r="BB54" s="223">
        <f t="shared" si="152"/>
        <v>0</v>
      </c>
      <c r="BC54" s="223">
        <f t="shared" si="152"/>
        <v>0</v>
      </c>
      <c r="BD54" s="223">
        <f t="shared" si="152"/>
        <v>0</v>
      </c>
      <c r="BE54" s="223">
        <f t="shared" si="152"/>
        <v>0</v>
      </c>
      <c r="BF54" s="223">
        <f t="shared" si="152"/>
        <v>0</v>
      </c>
      <c r="BG54" s="223">
        <f t="shared" si="152"/>
        <v>0</v>
      </c>
      <c r="BH54" s="223">
        <f t="shared" si="152"/>
        <v>0</v>
      </c>
      <c r="BI54" s="223">
        <f t="shared" si="152"/>
        <v>0</v>
      </c>
      <c r="BJ54" s="223">
        <f t="shared" si="152"/>
        <v>0</v>
      </c>
      <c r="BK54" s="223">
        <f t="shared" si="152"/>
        <v>0</v>
      </c>
      <c r="BL54" s="223">
        <f t="shared" si="152"/>
        <v>0</v>
      </c>
      <c r="BM54" s="223">
        <f t="shared" si="152"/>
        <v>0</v>
      </c>
      <c r="BN54" s="223">
        <f t="shared" si="152"/>
        <v>0</v>
      </c>
      <c r="BO54" s="223">
        <f t="shared" si="155"/>
        <v>0</v>
      </c>
      <c r="BP54" s="223">
        <f t="shared" si="155"/>
        <v>0</v>
      </c>
      <c r="BQ54" s="223">
        <f t="shared" si="155"/>
        <v>0</v>
      </c>
      <c r="BR54" s="223">
        <f t="shared" si="155"/>
        <v>0</v>
      </c>
      <c r="BS54" s="223">
        <f t="shared" si="155"/>
        <v>0</v>
      </c>
      <c r="BT54" s="223">
        <f t="shared" si="155"/>
        <v>0</v>
      </c>
      <c r="BU54" s="223">
        <f t="shared" si="155"/>
        <v>0</v>
      </c>
      <c r="BV54" s="223">
        <f t="shared" si="155"/>
        <v>0</v>
      </c>
      <c r="BW54" s="223">
        <f t="shared" si="155"/>
        <v>0</v>
      </c>
      <c r="BX54" s="223">
        <f t="shared" si="155"/>
        <v>0</v>
      </c>
      <c r="BY54" s="223">
        <f t="shared" si="155"/>
        <v>0</v>
      </c>
      <c r="BZ54" s="223">
        <f t="shared" si="155"/>
        <v>0</v>
      </c>
      <c r="CA54" s="223">
        <f t="shared" si="155"/>
        <v>0</v>
      </c>
      <c r="CB54" s="223">
        <f t="shared" si="155"/>
        <v>0</v>
      </c>
      <c r="CC54" s="223">
        <f t="shared" si="155"/>
        <v>0</v>
      </c>
      <c r="CD54" s="223">
        <f t="shared" si="155"/>
        <v>0</v>
      </c>
      <c r="CE54" s="223">
        <f t="shared" si="155"/>
        <v>0</v>
      </c>
      <c r="CF54" s="223">
        <f t="shared" si="155"/>
        <v>0</v>
      </c>
      <c r="CG54" s="223">
        <f t="shared" si="155"/>
        <v>0</v>
      </c>
      <c r="CH54" s="223">
        <f t="shared" si="155"/>
        <v>0</v>
      </c>
      <c r="CI54" s="223">
        <f t="shared" si="155"/>
        <v>0</v>
      </c>
      <c r="CJ54" s="223">
        <f t="shared" si="155"/>
        <v>0</v>
      </c>
      <c r="CK54" s="223">
        <f t="shared" si="155"/>
        <v>0</v>
      </c>
      <c r="CL54" s="223">
        <f t="shared" si="155"/>
        <v>0</v>
      </c>
      <c r="CM54" s="223">
        <f t="shared" si="155"/>
        <v>0</v>
      </c>
      <c r="CN54" s="223">
        <f t="shared" si="155"/>
        <v>0</v>
      </c>
      <c r="CO54" s="223">
        <f t="shared" si="155"/>
        <v>0</v>
      </c>
      <c r="CP54" s="223">
        <f t="shared" si="155"/>
        <v>0</v>
      </c>
      <c r="CQ54" s="223">
        <f t="shared" si="155"/>
        <v>0</v>
      </c>
      <c r="CR54" s="223">
        <f t="shared" si="155"/>
        <v>0</v>
      </c>
      <c r="CS54" s="223">
        <f t="shared" si="155"/>
        <v>0</v>
      </c>
      <c r="CT54" s="223">
        <f t="shared" si="155"/>
        <v>0</v>
      </c>
      <c r="CU54" s="223">
        <f t="shared" si="155"/>
        <v>0</v>
      </c>
      <c r="CV54" s="223">
        <f t="shared" si="155"/>
        <v>0</v>
      </c>
      <c r="CW54" s="223">
        <f t="shared" si="155"/>
        <v>0</v>
      </c>
      <c r="CX54" s="223">
        <f t="shared" si="155"/>
        <v>0</v>
      </c>
      <c r="CY54" s="223">
        <f t="shared" si="155"/>
        <v>0</v>
      </c>
      <c r="CZ54" s="223">
        <f t="shared" si="155"/>
        <v>0</v>
      </c>
      <c r="DA54" s="223">
        <f t="shared" si="155"/>
        <v>0</v>
      </c>
      <c r="DB54" s="223">
        <f t="shared" si="155"/>
        <v>0</v>
      </c>
      <c r="DC54" s="223">
        <f t="shared" si="155"/>
        <v>0</v>
      </c>
      <c r="DD54" s="223">
        <f t="shared" si="155"/>
        <v>0</v>
      </c>
      <c r="DE54" s="223">
        <f t="shared" si="155"/>
        <v>0</v>
      </c>
      <c r="DF54" s="223">
        <f t="shared" si="155"/>
        <v>0</v>
      </c>
      <c r="DG54" s="223">
        <f t="shared" si="155"/>
        <v>0</v>
      </c>
      <c r="DH54" s="223">
        <f t="shared" si="155"/>
        <v>0</v>
      </c>
      <c r="DI54" s="223">
        <f t="shared" si="155"/>
        <v>0</v>
      </c>
      <c r="DJ54" s="223">
        <f t="shared" si="155"/>
        <v>0</v>
      </c>
      <c r="DK54" s="223">
        <f t="shared" si="155"/>
        <v>0</v>
      </c>
      <c r="DL54" s="223">
        <f t="shared" si="155"/>
        <v>0</v>
      </c>
      <c r="DM54" s="223">
        <f t="shared" si="155"/>
        <v>0</v>
      </c>
      <c r="DN54" s="223">
        <f t="shared" si="155"/>
        <v>0</v>
      </c>
      <c r="DO54" s="223">
        <f t="shared" si="155"/>
        <v>0</v>
      </c>
      <c r="DP54" s="223">
        <f t="shared" si="155"/>
        <v>0</v>
      </c>
      <c r="DQ54" s="223">
        <f t="shared" si="155"/>
        <v>0</v>
      </c>
      <c r="DR54" s="223">
        <f t="shared" si="155"/>
        <v>0</v>
      </c>
      <c r="DS54" s="223">
        <f t="shared" si="155"/>
        <v>0</v>
      </c>
      <c r="DT54" s="223">
        <f t="shared" si="155"/>
        <v>0</v>
      </c>
      <c r="DU54" s="223">
        <f t="shared" si="155"/>
        <v>0</v>
      </c>
      <c r="DV54" s="223">
        <f t="shared" si="155"/>
        <v>0</v>
      </c>
      <c r="DW54" s="223">
        <f t="shared" si="155"/>
        <v>0</v>
      </c>
      <c r="DX54" s="223">
        <f t="shared" si="155"/>
        <v>0</v>
      </c>
      <c r="DY54" s="223">
        <f t="shared" si="155"/>
        <v>0</v>
      </c>
      <c r="DZ54" s="223">
        <f t="shared" si="155"/>
        <v>0</v>
      </c>
      <c r="EA54" s="223">
        <f t="shared" si="116"/>
        <v>0</v>
      </c>
      <c r="EB54" s="223">
        <f t="shared" ca="1" si="117"/>
        <v>22.147722672672668</v>
      </c>
      <c r="EC54" s="223">
        <f t="shared" ca="1" si="118"/>
        <v>22.147722672672668</v>
      </c>
      <c r="ED54" s="223">
        <f t="shared" ca="1" si="119"/>
        <v>22.147722672672668</v>
      </c>
      <c r="EE54" s="223">
        <f t="shared" ca="1" si="120"/>
        <v>22.147722672672668</v>
      </c>
      <c r="EF54" s="223">
        <f t="shared" ca="1" si="121"/>
        <v>22.147722672672668</v>
      </c>
      <c r="EG54" s="223">
        <f t="shared" ca="1" si="122"/>
        <v>22.147722672672668</v>
      </c>
      <c r="EH54" s="223">
        <f t="shared" ca="1" si="123"/>
        <v>22.147722672672668</v>
      </c>
      <c r="EI54" s="223">
        <f t="shared" ca="1" si="124"/>
        <v>22.147722672672668</v>
      </c>
      <c r="EJ54" s="223">
        <f t="shared" ca="1" si="125"/>
        <v>22.147722672672668</v>
      </c>
      <c r="EK54" s="223">
        <f t="shared" ca="1" si="126"/>
        <v>22.147722672672668</v>
      </c>
      <c r="EL54" s="223">
        <f t="shared" ca="1" si="127"/>
        <v>22.147722672672668</v>
      </c>
      <c r="EM54" s="223">
        <f t="shared" ca="1" si="128"/>
        <v>22.147722672672668</v>
      </c>
      <c r="EN54" s="223">
        <f t="shared" ca="1" si="129"/>
        <v>22.147722672672668</v>
      </c>
      <c r="EO54" s="223">
        <f t="shared" ca="1" si="130"/>
        <v>22.147722672672668</v>
      </c>
      <c r="EP54" s="223">
        <f t="shared" ca="1" si="131"/>
        <v>22.147722672672668</v>
      </c>
      <c r="EQ54" s="223">
        <f t="shared" ca="1" si="132"/>
        <v>22.147722672672668</v>
      </c>
      <c r="ER54" s="223">
        <f t="shared" ca="1" si="133"/>
        <v>22.147722672672668</v>
      </c>
      <c r="ES54" s="223">
        <f t="shared" ca="1" si="134"/>
        <v>22.147722672672668</v>
      </c>
      <c r="ET54" s="223">
        <f t="shared" ca="1" si="135"/>
        <v>22.147722672672668</v>
      </c>
      <c r="EU54" s="223">
        <f t="shared" ca="1" si="136"/>
        <v>22.147722672672668</v>
      </c>
      <c r="EV54" s="223">
        <f t="shared" ca="1" si="137"/>
        <v>22.147722672672668</v>
      </c>
      <c r="EW54" s="223">
        <f t="shared" ca="1" si="138"/>
        <v>22.147722672672668</v>
      </c>
      <c r="EX54" s="223">
        <f t="shared" ca="1" si="139"/>
        <v>22.147722672672668</v>
      </c>
      <c r="EY54" s="223">
        <f t="shared" ca="1" si="140"/>
        <v>22.147722672672668</v>
      </c>
      <c r="EZ54" s="223">
        <f t="shared" ca="1" si="141"/>
        <v>22.147722672672668</v>
      </c>
      <c r="FA54" s="223">
        <f t="shared" ca="1" si="142"/>
        <v>22.147722672672668</v>
      </c>
      <c r="FB54" s="223">
        <f t="shared" ca="1" si="143"/>
        <v>22.147722672672668</v>
      </c>
      <c r="FC54" s="223">
        <f t="shared" ca="1" si="143"/>
        <v>22.147722672672668</v>
      </c>
      <c r="FD54" s="223">
        <f t="shared" ca="1" si="153"/>
        <v>22.147722672672668</v>
      </c>
      <c r="FE54" s="223">
        <f t="shared" ca="1" si="153"/>
        <v>22.147722672672668</v>
      </c>
      <c r="FF54" s="223">
        <f t="shared" ca="1" si="153"/>
        <v>22.147722672672668</v>
      </c>
      <c r="FG54" s="223">
        <f t="shared" ca="1" si="153"/>
        <v>22.147722672672668</v>
      </c>
      <c r="FH54" s="223">
        <f t="shared" ca="1" si="153"/>
        <v>22.147722672672668</v>
      </c>
      <c r="FI54" s="223">
        <f t="shared" ca="1" si="153"/>
        <v>22.147722672672668</v>
      </c>
      <c r="FJ54" s="223">
        <f t="shared" ca="1" si="153"/>
        <v>22.147722672672668</v>
      </c>
      <c r="FK54" s="223">
        <f t="shared" ca="1" si="153"/>
        <v>22.147722672672668</v>
      </c>
      <c r="FL54" s="223">
        <f t="shared" ca="1" si="153"/>
        <v>22.147722672672668</v>
      </c>
      <c r="FM54" s="223">
        <f t="shared" ca="1" si="153"/>
        <v>22.147722672672668</v>
      </c>
      <c r="FN54" s="223">
        <f t="shared" ca="1" si="153"/>
        <v>22.147722672672668</v>
      </c>
      <c r="FO54" s="223">
        <f t="shared" ca="1" si="153"/>
        <v>22.147722672672668</v>
      </c>
      <c r="FP54" s="223">
        <f t="shared" ca="1" si="153"/>
        <v>22.147722672672668</v>
      </c>
      <c r="FQ54" s="223">
        <f t="shared" ca="1" si="153"/>
        <v>22.147722672672668</v>
      </c>
      <c r="FR54" s="223">
        <f t="shared" ca="1" si="153"/>
        <v>22.147722672672668</v>
      </c>
      <c r="FS54" s="223">
        <f t="shared" ca="1" si="153"/>
        <v>22.147722672672668</v>
      </c>
      <c r="FT54" s="223">
        <f t="shared" ca="1" si="153"/>
        <v>22.147722672672668</v>
      </c>
      <c r="FU54" s="223">
        <f t="shared" ca="1" si="153"/>
        <v>22.147722672672668</v>
      </c>
      <c r="FV54" s="223">
        <f t="shared" ca="1" si="153"/>
        <v>22.147722672672668</v>
      </c>
      <c r="FW54" s="223">
        <f t="shared" ca="1" si="153"/>
        <v>22.147722672672668</v>
      </c>
      <c r="FX54" s="223">
        <f t="shared" ca="1" si="153"/>
        <v>22.147722672672668</v>
      </c>
      <c r="FY54" s="223">
        <f t="shared" ca="1" si="153"/>
        <v>22.147722672672668</v>
      </c>
      <c r="FZ54" s="223">
        <f t="shared" ca="1" si="153"/>
        <v>22.147722672672668</v>
      </c>
      <c r="GA54" s="223">
        <f t="shared" ca="1" si="153"/>
        <v>22.147722672672668</v>
      </c>
      <c r="GB54" s="223">
        <f t="shared" ca="1" si="153"/>
        <v>22.147722672672668</v>
      </c>
      <c r="GC54" s="223">
        <f t="shared" ca="1" si="153"/>
        <v>22.147722672672668</v>
      </c>
      <c r="GD54" s="223">
        <f t="shared" ca="1" si="153"/>
        <v>22.147722672672668</v>
      </c>
      <c r="GE54" s="223">
        <f t="shared" ca="1" si="153"/>
        <v>22.147722672672668</v>
      </c>
      <c r="GF54" s="223">
        <f t="shared" ca="1" si="153"/>
        <v>22.147722672672668</v>
      </c>
      <c r="GG54" s="223">
        <f t="shared" ca="1" si="153"/>
        <v>22.147722672672668</v>
      </c>
      <c r="GH54" s="223">
        <f t="shared" ca="1" si="153"/>
        <v>22.147722672672668</v>
      </c>
      <c r="GI54" s="223">
        <f t="shared" ca="1" si="153"/>
        <v>22.147722672672668</v>
      </c>
      <c r="GJ54" s="223">
        <f t="shared" ca="1" si="153"/>
        <v>22.147722672672668</v>
      </c>
      <c r="GK54" s="223">
        <f t="shared" ca="1" si="153"/>
        <v>22.147722672672668</v>
      </c>
      <c r="GL54" s="223">
        <f t="shared" ca="1" si="153"/>
        <v>22.147722672672668</v>
      </c>
      <c r="GM54" s="223">
        <f t="shared" ca="1" si="153"/>
        <v>22.147722672672668</v>
      </c>
      <c r="GN54" s="223">
        <f t="shared" ca="1" si="153"/>
        <v>22.147722672672668</v>
      </c>
      <c r="GO54" s="223">
        <f t="shared" ca="1" si="153"/>
        <v>22.147722672672668</v>
      </c>
      <c r="GP54" s="223">
        <f t="shared" ca="1" si="153"/>
        <v>22.147722672672668</v>
      </c>
      <c r="GQ54" s="223">
        <f t="shared" ca="1" si="153"/>
        <v>22.147722672672668</v>
      </c>
      <c r="GR54" s="223">
        <f t="shared" ca="1" si="153"/>
        <v>22.147722672672668</v>
      </c>
      <c r="GS54" s="223">
        <f t="shared" ca="1" si="153"/>
        <v>22.147722672672668</v>
      </c>
      <c r="GT54" s="223">
        <f t="shared" ca="1" si="153"/>
        <v>22.147722672672668</v>
      </c>
      <c r="GU54" s="223">
        <f t="shared" ca="1" si="153"/>
        <v>22.147722672672668</v>
      </c>
      <c r="GV54" s="223">
        <f t="shared" ca="1" si="153"/>
        <v>22.147722672672668</v>
      </c>
      <c r="GW54" s="223">
        <f t="shared" ca="1" si="153"/>
        <v>22.147722672672668</v>
      </c>
      <c r="GX54" s="223">
        <f t="shared" ca="1" si="153"/>
        <v>22.147722672672668</v>
      </c>
      <c r="GY54" s="223">
        <f t="shared" ca="1" si="153"/>
        <v>22.147722672672668</v>
      </c>
      <c r="GZ54" s="223">
        <f t="shared" ca="1" si="153"/>
        <v>22.147722672672668</v>
      </c>
      <c r="HA54" s="223">
        <f t="shared" ca="1" si="153"/>
        <v>22.147722672672668</v>
      </c>
      <c r="HB54" s="223">
        <f t="shared" ca="1" si="153"/>
        <v>22.147722672672668</v>
      </c>
      <c r="HC54" s="223">
        <f t="shared" ca="1" si="153"/>
        <v>22.147722672672668</v>
      </c>
      <c r="HD54" s="223">
        <f t="shared" ca="1" si="153"/>
        <v>22.147722672672668</v>
      </c>
      <c r="HE54" s="223">
        <f t="shared" ca="1" si="153"/>
        <v>22.147722672672668</v>
      </c>
      <c r="HF54" s="223">
        <f t="shared" ca="1" si="153"/>
        <v>22.147722672672668</v>
      </c>
      <c r="HG54" s="223">
        <f t="shared" ca="1" si="153"/>
        <v>22.147722672672668</v>
      </c>
      <c r="HH54" s="223">
        <f t="shared" ca="1" si="153"/>
        <v>22.147722672672668</v>
      </c>
      <c r="HI54" s="223">
        <f t="shared" ca="1" si="153"/>
        <v>22.147722672672668</v>
      </c>
      <c r="HJ54" s="223">
        <f t="shared" ca="1" si="153"/>
        <v>22.147722672672668</v>
      </c>
      <c r="HK54" s="223">
        <f t="shared" ca="1" si="153"/>
        <v>22.147722672672668</v>
      </c>
      <c r="HL54" s="223">
        <f t="shared" ca="1" si="153"/>
        <v>22.147722672672668</v>
      </c>
      <c r="HM54" s="223">
        <f t="shared" ca="1" si="153"/>
        <v>22.147722672672668</v>
      </c>
      <c r="HN54" s="223">
        <f t="shared" ca="1" si="153"/>
        <v>22.147722672672668</v>
      </c>
      <c r="HO54" s="223">
        <f t="shared" ca="1" si="153"/>
        <v>22.147722672672668</v>
      </c>
      <c r="HP54" s="223">
        <f t="shared" ca="1" si="146"/>
        <v>22.147722672672668</v>
      </c>
      <c r="HQ54" s="223">
        <f t="shared" ca="1" si="146"/>
        <v>22.147722672672668</v>
      </c>
      <c r="HR54" s="223">
        <f t="shared" ca="1" si="146"/>
        <v>22.147722672672668</v>
      </c>
      <c r="HS54" s="223">
        <f t="shared" ca="1" si="146"/>
        <v>22.147722672672668</v>
      </c>
      <c r="HT54" s="223">
        <f t="shared" ca="1" si="146"/>
        <v>22.147722672672668</v>
      </c>
      <c r="HU54" s="223">
        <f t="shared" ca="1" si="146"/>
        <v>22.147722672672668</v>
      </c>
      <c r="HV54" s="223">
        <f t="shared" ca="1" si="146"/>
        <v>22.147722672672668</v>
      </c>
      <c r="HW54" s="223">
        <f t="shared" ca="1" si="146"/>
        <v>22.147722672672668</v>
      </c>
      <c r="HX54" s="223">
        <f t="shared" ca="1" si="146"/>
        <v>22.147722672672668</v>
      </c>
      <c r="HY54" s="223">
        <f t="shared" ca="1" si="146"/>
        <v>22.147722672672668</v>
      </c>
      <c r="HZ54" s="223">
        <f t="shared" ca="1" si="146"/>
        <v>22.147722672672668</v>
      </c>
      <c r="IA54" s="223">
        <f t="shared" ca="1" si="146"/>
        <v>22.147722672672668</v>
      </c>
      <c r="IB54" s="223">
        <f t="shared" ca="1" si="146"/>
        <v>22.147722672672668</v>
      </c>
      <c r="IC54" s="223">
        <f t="shared" ca="1" si="146"/>
        <v>22.147722672672668</v>
      </c>
      <c r="ID54" s="223">
        <f t="shared" ca="1" si="146"/>
        <v>22.147722672672668</v>
      </c>
      <c r="IE54" s="223">
        <f t="shared" ca="1" si="146"/>
        <v>22.147722672672668</v>
      </c>
      <c r="IF54" s="223">
        <f t="shared" ca="1" si="146"/>
        <v>22.147722672672668</v>
      </c>
      <c r="IG54" s="223">
        <f t="shared" ca="1" si="146"/>
        <v>22.147722672672668</v>
      </c>
      <c r="IH54" s="223">
        <f t="shared" ca="1" si="146"/>
        <v>22.147722672672668</v>
      </c>
    </row>
    <row r="55" spans="1:242" s="225" customFormat="1" x14ac:dyDescent="0.3">
      <c r="A55" s="222">
        <f t="shared" si="147"/>
        <v>131</v>
      </c>
      <c r="B55" s="223" cm="1">
        <f t="array" aca="1" ref="B55" ca="1">INDIRECT("'Cronograma de Desembolso'!"&amp;ADDRESS(9,A55+2))</f>
        <v>1267.7061050000002</v>
      </c>
      <c r="C55" s="224">
        <f t="shared" si="152"/>
        <v>0</v>
      </c>
      <c r="D55" s="223">
        <f t="shared" si="152"/>
        <v>0</v>
      </c>
      <c r="E55" s="223">
        <f t="shared" si="152"/>
        <v>0</v>
      </c>
      <c r="F55" s="223">
        <f t="shared" si="152"/>
        <v>0</v>
      </c>
      <c r="G55" s="223">
        <f t="shared" si="152"/>
        <v>0</v>
      </c>
      <c r="H55" s="223">
        <f t="shared" si="152"/>
        <v>0</v>
      </c>
      <c r="I55" s="223">
        <f t="shared" si="152"/>
        <v>0</v>
      </c>
      <c r="J55" s="223">
        <f t="shared" si="152"/>
        <v>0</v>
      </c>
      <c r="K55" s="223">
        <f t="shared" si="152"/>
        <v>0</v>
      </c>
      <c r="L55" s="223">
        <f t="shared" si="152"/>
        <v>0</v>
      </c>
      <c r="M55" s="223">
        <f t="shared" ref="M55:BN55" si="156">IF($A55&lt;=120,IF(OR(M$7&lt;$A55,M$7&gt;120),0,IFERROR($B55/(10*12-$A55+1),0)),IF(M$7&lt;$A55,0,IFERROR($B55/(20*12-$A55+1),0)))</f>
        <v>0</v>
      </c>
      <c r="N55" s="223">
        <f t="shared" si="156"/>
        <v>0</v>
      </c>
      <c r="O55" s="223">
        <f t="shared" si="156"/>
        <v>0</v>
      </c>
      <c r="P55" s="223">
        <f t="shared" si="156"/>
        <v>0</v>
      </c>
      <c r="Q55" s="223">
        <f t="shared" si="156"/>
        <v>0</v>
      </c>
      <c r="R55" s="223">
        <f t="shared" si="156"/>
        <v>0</v>
      </c>
      <c r="S55" s="223">
        <f t="shared" si="156"/>
        <v>0</v>
      </c>
      <c r="T55" s="223">
        <f t="shared" si="156"/>
        <v>0</v>
      </c>
      <c r="U55" s="223">
        <f t="shared" si="156"/>
        <v>0</v>
      </c>
      <c r="V55" s="223">
        <f t="shared" si="156"/>
        <v>0</v>
      </c>
      <c r="W55" s="223">
        <f t="shared" si="156"/>
        <v>0</v>
      </c>
      <c r="X55" s="223">
        <f t="shared" si="156"/>
        <v>0</v>
      </c>
      <c r="Y55" s="223">
        <f t="shared" si="156"/>
        <v>0</v>
      </c>
      <c r="Z55" s="223">
        <f t="shared" si="156"/>
        <v>0</v>
      </c>
      <c r="AA55" s="223">
        <f t="shared" si="156"/>
        <v>0</v>
      </c>
      <c r="AB55" s="223">
        <f t="shared" si="156"/>
        <v>0</v>
      </c>
      <c r="AC55" s="223">
        <f t="shared" si="156"/>
        <v>0</v>
      </c>
      <c r="AD55" s="223">
        <f t="shared" si="156"/>
        <v>0</v>
      </c>
      <c r="AE55" s="223">
        <f t="shared" si="156"/>
        <v>0</v>
      </c>
      <c r="AF55" s="223">
        <f t="shared" si="156"/>
        <v>0</v>
      </c>
      <c r="AG55" s="223">
        <f t="shared" si="156"/>
        <v>0</v>
      </c>
      <c r="AH55" s="223">
        <f t="shared" si="156"/>
        <v>0</v>
      </c>
      <c r="AI55" s="223">
        <f t="shared" si="156"/>
        <v>0</v>
      </c>
      <c r="AJ55" s="223">
        <f t="shared" si="156"/>
        <v>0</v>
      </c>
      <c r="AK55" s="223">
        <f t="shared" si="156"/>
        <v>0</v>
      </c>
      <c r="AL55" s="223">
        <f t="shared" si="156"/>
        <v>0</v>
      </c>
      <c r="AM55" s="223">
        <f t="shared" si="156"/>
        <v>0</v>
      </c>
      <c r="AN55" s="223">
        <f t="shared" si="156"/>
        <v>0</v>
      </c>
      <c r="AO55" s="223">
        <f t="shared" si="156"/>
        <v>0</v>
      </c>
      <c r="AP55" s="223">
        <f t="shared" si="156"/>
        <v>0</v>
      </c>
      <c r="AQ55" s="223">
        <f t="shared" si="156"/>
        <v>0</v>
      </c>
      <c r="AR55" s="223">
        <f t="shared" si="156"/>
        <v>0</v>
      </c>
      <c r="AS55" s="223">
        <f t="shared" si="156"/>
        <v>0</v>
      </c>
      <c r="AT55" s="223">
        <f t="shared" si="156"/>
        <v>0</v>
      </c>
      <c r="AU55" s="223">
        <f t="shared" si="156"/>
        <v>0</v>
      </c>
      <c r="AV55" s="223">
        <f t="shared" si="156"/>
        <v>0</v>
      </c>
      <c r="AW55" s="223">
        <f t="shared" si="156"/>
        <v>0</v>
      </c>
      <c r="AX55" s="223">
        <f t="shared" si="156"/>
        <v>0</v>
      </c>
      <c r="AY55" s="223">
        <f t="shared" si="156"/>
        <v>0</v>
      </c>
      <c r="AZ55" s="223">
        <f t="shared" si="156"/>
        <v>0</v>
      </c>
      <c r="BA55" s="223">
        <f t="shared" si="156"/>
        <v>0</v>
      </c>
      <c r="BB55" s="223">
        <f t="shared" si="156"/>
        <v>0</v>
      </c>
      <c r="BC55" s="223">
        <f t="shared" si="156"/>
        <v>0</v>
      </c>
      <c r="BD55" s="223">
        <f t="shared" si="156"/>
        <v>0</v>
      </c>
      <c r="BE55" s="223">
        <f t="shared" si="156"/>
        <v>0</v>
      </c>
      <c r="BF55" s="223">
        <f t="shared" si="156"/>
        <v>0</v>
      </c>
      <c r="BG55" s="223">
        <f t="shared" si="156"/>
        <v>0</v>
      </c>
      <c r="BH55" s="223">
        <f t="shared" si="156"/>
        <v>0</v>
      </c>
      <c r="BI55" s="223">
        <f t="shared" si="156"/>
        <v>0</v>
      </c>
      <c r="BJ55" s="223">
        <f t="shared" si="156"/>
        <v>0</v>
      </c>
      <c r="BK55" s="223">
        <f t="shared" si="156"/>
        <v>0</v>
      </c>
      <c r="BL55" s="223">
        <f t="shared" si="156"/>
        <v>0</v>
      </c>
      <c r="BM55" s="223">
        <f t="shared" si="156"/>
        <v>0</v>
      </c>
      <c r="BN55" s="223">
        <f t="shared" si="156"/>
        <v>0</v>
      </c>
      <c r="BO55" s="223">
        <f t="shared" si="155"/>
        <v>0</v>
      </c>
      <c r="BP55" s="223">
        <f t="shared" si="155"/>
        <v>0</v>
      </c>
      <c r="BQ55" s="223">
        <f t="shared" si="155"/>
        <v>0</v>
      </c>
      <c r="BR55" s="223">
        <f t="shared" si="155"/>
        <v>0</v>
      </c>
      <c r="BS55" s="223">
        <f t="shared" si="155"/>
        <v>0</v>
      </c>
      <c r="BT55" s="223">
        <f t="shared" si="155"/>
        <v>0</v>
      </c>
      <c r="BU55" s="223">
        <f t="shared" si="155"/>
        <v>0</v>
      </c>
      <c r="BV55" s="223">
        <f t="shared" si="155"/>
        <v>0</v>
      </c>
      <c r="BW55" s="223">
        <f t="shared" si="155"/>
        <v>0</v>
      </c>
      <c r="BX55" s="223">
        <f t="shared" si="155"/>
        <v>0</v>
      </c>
      <c r="BY55" s="223">
        <f t="shared" si="155"/>
        <v>0</v>
      </c>
      <c r="BZ55" s="223">
        <f t="shared" si="155"/>
        <v>0</v>
      </c>
      <c r="CA55" s="223">
        <f t="shared" si="155"/>
        <v>0</v>
      </c>
      <c r="CB55" s="223">
        <f t="shared" si="155"/>
        <v>0</v>
      </c>
      <c r="CC55" s="223">
        <f t="shared" si="155"/>
        <v>0</v>
      </c>
      <c r="CD55" s="223">
        <f t="shared" si="155"/>
        <v>0</v>
      </c>
      <c r="CE55" s="223">
        <f t="shared" si="155"/>
        <v>0</v>
      </c>
      <c r="CF55" s="223">
        <f t="shared" si="155"/>
        <v>0</v>
      </c>
      <c r="CG55" s="223">
        <f t="shared" si="155"/>
        <v>0</v>
      </c>
      <c r="CH55" s="223">
        <f t="shared" si="155"/>
        <v>0</v>
      </c>
      <c r="CI55" s="223">
        <f t="shared" si="155"/>
        <v>0</v>
      </c>
      <c r="CJ55" s="223">
        <f t="shared" si="155"/>
        <v>0</v>
      </c>
      <c r="CK55" s="223">
        <f t="shared" si="155"/>
        <v>0</v>
      </c>
      <c r="CL55" s="223">
        <f t="shared" si="155"/>
        <v>0</v>
      </c>
      <c r="CM55" s="223">
        <f t="shared" si="155"/>
        <v>0</v>
      </c>
      <c r="CN55" s="223">
        <f t="shared" si="155"/>
        <v>0</v>
      </c>
      <c r="CO55" s="223">
        <f t="shared" si="155"/>
        <v>0</v>
      </c>
      <c r="CP55" s="223">
        <f t="shared" si="155"/>
        <v>0</v>
      </c>
      <c r="CQ55" s="223">
        <f t="shared" si="155"/>
        <v>0</v>
      </c>
      <c r="CR55" s="223">
        <f t="shared" si="155"/>
        <v>0</v>
      </c>
      <c r="CS55" s="223">
        <f t="shared" si="155"/>
        <v>0</v>
      </c>
      <c r="CT55" s="223">
        <f t="shared" si="155"/>
        <v>0</v>
      </c>
      <c r="CU55" s="223">
        <f t="shared" si="155"/>
        <v>0</v>
      </c>
      <c r="CV55" s="223">
        <f t="shared" si="155"/>
        <v>0</v>
      </c>
      <c r="CW55" s="223">
        <f t="shared" si="155"/>
        <v>0</v>
      </c>
      <c r="CX55" s="223">
        <f t="shared" si="155"/>
        <v>0</v>
      </c>
      <c r="CY55" s="223">
        <f t="shared" si="155"/>
        <v>0</v>
      </c>
      <c r="CZ55" s="223">
        <f t="shared" si="155"/>
        <v>0</v>
      </c>
      <c r="DA55" s="223">
        <f t="shared" si="155"/>
        <v>0</v>
      </c>
      <c r="DB55" s="223">
        <f t="shared" si="155"/>
        <v>0</v>
      </c>
      <c r="DC55" s="223">
        <f t="shared" si="155"/>
        <v>0</v>
      </c>
      <c r="DD55" s="223">
        <f t="shared" si="155"/>
        <v>0</v>
      </c>
      <c r="DE55" s="223">
        <f t="shared" si="155"/>
        <v>0</v>
      </c>
      <c r="DF55" s="223">
        <f t="shared" si="155"/>
        <v>0</v>
      </c>
      <c r="DG55" s="223">
        <f t="shared" si="155"/>
        <v>0</v>
      </c>
      <c r="DH55" s="223">
        <f t="shared" si="155"/>
        <v>0</v>
      </c>
      <c r="DI55" s="223">
        <f t="shared" si="155"/>
        <v>0</v>
      </c>
      <c r="DJ55" s="223">
        <f t="shared" si="155"/>
        <v>0</v>
      </c>
      <c r="DK55" s="223">
        <f t="shared" si="155"/>
        <v>0</v>
      </c>
      <c r="DL55" s="223">
        <f t="shared" si="155"/>
        <v>0</v>
      </c>
      <c r="DM55" s="223">
        <f t="shared" si="155"/>
        <v>0</v>
      </c>
      <c r="DN55" s="223">
        <f t="shared" si="155"/>
        <v>0</v>
      </c>
      <c r="DO55" s="223">
        <f t="shared" si="155"/>
        <v>0</v>
      </c>
      <c r="DP55" s="223">
        <f t="shared" si="155"/>
        <v>0</v>
      </c>
      <c r="DQ55" s="223">
        <f t="shared" si="155"/>
        <v>0</v>
      </c>
      <c r="DR55" s="223">
        <f t="shared" si="155"/>
        <v>0</v>
      </c>
      <c r="DS55" s="223">
        <f t="shared" si="155"/>
        <v>0</v>
      </c>
      <c r="DT55" s="223">
        <f t="shared" si="155"/>
        <v>0</v>
      </c>
      <c r="DU55" s="223">
        <f t="shared" si="155"/>
        <v>0</v>
      </c>
      <c r="DV55" s="223">
        <f t="shared" si="155"/>
        <v>0</v>
      </c>
      <c r="DW55" s="223">
        <f t="shared" si="155"/>
        <v>0</v>
      </c>
      <c r="DX55" s="223">
        <f t="shared" si="155"/>
        <v>0</v>
      </c>
      <c r="DY55" s="223">
        <f t="shared" si="155"/>
        <v>0</v>
      </c>
      <c r="DZ55" s="223">
        <f t="shared" si="155"/>
        <v>0</v>
      </c>
      <c r="EA55" s="223">
        <f t="shared" si="116"/>
        <v>0</v>
      </c>
      <c r="EB55" s="223">
        <f t="shared" si="117"/>
        <v>0</v>
      </c>
      <c r="EC55" s="223">
        <f t="shared" ca="1" si="118"/>
        <v>11.524600954545457</v>
      </c>
      <c r="ED55" s="223">
        <f t="shared" ca="1" si="119"/>
        <v>11.524600954545457</v>
      </c>
      <c r="EE55" s="223">
        <f t="shared" ca="1" si="120"/>
        <v>11.524600954545457</v>
      </c>
      <c r="EF55" s="223">
        <f t="shared" ca="1" si="121"/>
        <v>11.524600954545457</v>
      </c>
      <c r="EG55" s="223">
        <f t="shared" ca="1" si="122"/>
        <v>11.524600954545457</v>
      </c>
      <c r="EH55" s="223">
        <f t="shared" ca="1" si="123"/>
        <v>11.524600954545457</v>
      </c>
      <c r="EI55" s="223">
        <f t="shared" ca="1" si="124"/>
        <v>11.524600954545457</v>
      </c>
      <c r="EJ55" s="223">
        <f t="shared" ca="1" si="125"/>
        <v>11.524600954545457</v>
      </c>
      <c r="EK55" s="223">
        <f t="shared" ca="1" si="126"/>
        <v>11.524600954545457</v>
      </c>
      <c r="EL55" s="223">
        <f t="shared" ca="1" si="127"/>
        <v>11.524600954545457</v>
      </c>
      <c r="EM55" s="223">
        <f t="shared" ca="1" si="128"/>
        <v>11.524600954545457</v>
      </c>
      <c r="EN55" s="223">
        <f t="shared" ca="1" si="129"/>
        <v>11.524600954545457</v>
      </c>
      <c r="EO55" s="223">
        <f t="shared" ca="1" si="130"/>
        <v>11.524600954545457</v>
      </c>
      <c r="EP55" s="223">
        <f t="shared" ca="1" si="131"/>
        <v>11.524600954545457</v>
      </c>
      <c r="EQ55" s="223">
        <f t="shared" ca="1" si="132"/>
        <v>11.524600954545457</v>
      </c>
      <c r="ER55" s="223">
        <f t="shared" ca="1" si="133"/>
        <v>11.524600954545457</v>
      </c>
      <c r="ES55" s="223">
        <f t="shared" ca="1" si="134"/>
        <v>11.524600954545457</v>
      </c>
      <c r="ET55" s="223">
        <f t="shared" ca="1" si="135"/>
        <v>11.524600954545457</v>
      </c>
      <c r="EU55" s="223">
        <f t="shared" ca="1" si="136"/>
        <v>11.524600954545457</v>
      </c>
      <c r="EV55" s="223">
        <f t="shared" ca="1" si="137"/>
        <v>11.524600954545457</v>
      </c>
      <c r="EW55" s="223">
        <f t="shared" ca="1" si="138"/>
        <v>11.524600954545457</v>
      </c>
      <c r="EX55" s="223">
        <f t="shared" ca="1" si="139"/>
        <v>11.524600954545457</v>
      </c>
      <c r="EY55" s="223">
        <f t="shared" ca="1" si="140"/>
        <v>11.524600954545457</v>
      </c>
      <c r="EZ55" s="223">
        <f t="shared" ca="1" si="141"/>
        <v>11.524600954545457</v>
      </c>
      <c r="FA55" s="223">
        <f t="shared" ca="1" si="142"/>
        <v>11.524600954545457</v>
      </c>
      <c r="FB55" s="223">
        <f t="shared" ca="1" si="143"/>
        <v>11.524600954545457</v>
      </c>
      <c r="FC55" s="223">
        <f t="shared" ca="1" si="143"/>
        <v>11.524600954545457</v>
      </c>
      <c r="FD55" s="223">
        <f t="shared" ca="1" si="153"/>
        <v>11.524600954545457</v>
      </c>
      <c r="FE55" s="223">
        <f t="shared" ca="1" si="153"/>
        <v>11.524600954545457</v>
      </c>
      <c r="FF55" s="223">
        <f t="shared" ca="1" si="153"/>
        <v>11.524600954545457</v>
      </c>
      <c r="FG55" s="223">
        <f t="shared" ca="1" si="153"/>
        <v>11.524600954545457</v>
      </c>
      <c r="FH55" s="223">
        <f t="shared" ca="1" si="153"/>
        <v>11.524600954545457</v>
      </c>
      <c r="FI55" s="223">
        <f t="shared" ca="1" si="153"/>
        <v>11.524600954545457</v>
      </c>
      <c r="FJ55" s="223">
        <f t="shared" ca="1" si="153"/>
        <v>11.524600954545457</v>
      </c>
      <c r="FK55" s="223">
        <f t="shared" ca="1" si="153"/>
        <v>11.524600954545457</v>
      </c>
      <c r="FL55" s="223">
        <f t="shared" ca="1" si="153"/>
        <v>11.524600954545457</v>
      </c>
      <c r="FM55" s="223">
        <f t="shared" ca="1" si="153"/>
        <v>11.524600954545457</v>
      </c>
      <c r="FN55" s="223">
        <f t="shared" ca="1" si="153"/>
        <v>11.524600954545457</v>
      </c>
      <c r="FO55" s="223">
        <f t="shared" ca="1" si="153"/>
        <v>11.524600954545457</v>
      </c>
      <c r="FP55" s="223">
        <f t="shared" ca="1" si="153"/>
        <v>11.524600954545457</v>
      </c>
      <c r="FQ55" s="223">
        <f t="shared" ca="1" si="153"/>
        <v>11.524600954545457</v>
      </c>
      <c r="FR55" s="223">
        <f t="shared" ca="1" si="153"/>
        <v>11.524600954545457</v>
      </c>
      <c r="FS55" s="223">
        <f t="shared" ca="1" si="153"/>
        <v>11.524600954545457</v>
      </c>
      <c r="FT55" s="223">
        <f t="shared" ca="1" si="153"/>
        <v>11.524600954545457</v>
      </c>
      <c r="FU55" s="223">
        <f t="shared" ca="1" si="153"/>
        <v>11.524600954545457</v>
      </c>
      <c r="FV55" s="223">
        <f t="shared" ca="1" si="153"/>
        <v>11.524600954545457</v>
      </c>
      <c r="FW55" s="223">
        <f t="shared" ca="1" si="153"/>
        <v>11.524600954545457</v>
      </c>
      <c r="FX55" s="223">
        <f t="shared" ca="1" si="153"/>
        <v>11.524600954545457</v>
      </c>
      <c r="FY55" s="223">
        <f t="shared" ca="1" si="153"/>
        <v>11.524600954545457</v>
      </c>
      <c r="FZ55" s="223">
        <f t="shared" ca="1" si="153"/>
        <v>11.524600954545457</v>
      </c>
      <c r="GA55" s="223">
        <f t="shared" ca="1" si="153"/>
        <v>11.524600954545457</v>
      </c>
      <c r="GB55" s="223">
        <f t="shared" ca="1" si="153"/>
        <v>11.524600954545457</v>
      </c>
      <c r="GC55" s="223">
        <f t="shared" ca="1" si="153"/>
        <v>11.524600954545457</v>
      </c>
      <c r="GD55" s="223">
        <f t="shared" ca="1" si="153"/>
        <v>11.524600954545457</v>
      </c>
      <c r="GE55" s="223">
        <f t="shared" ca="1" si="153"/>
        <v>11.524600954545457</v>
      </c>
      <c r="GF55" s="223">
        <f t="shared" ca="1" si="153"/>
        <v>11.524600954545457</v>
      </c>
      <c r="GG55" s="223">
        <f t="shared" ca="1" si="153"/>
        <v>11.524600954545457</v>
      </c>
      <c r="GH55" s="223">
        <f t="shared" ca="1" si="153"/>
        <v>11.524600954545457</v>
      </c>
      <c r="GI55" s="223">
        <f t="shared" ca="1" si="153"/>
        <v>11.524600954545457</v>
      </c>
      <c r="GJ55" s="223">
        <f t="shared" ca="1" si="153"/>
        <v>11.524600954545457</v>
      </c>
      <c r="GK55" s="223">
        <f t="shared" ca="1" si="153"/>
        <v>11.524600954545457</v>
      </c>
      <c r="GL55" s="223">
        <f t="shared" ca="1" si="153"/>
        <v>11.524600954545457</v>
      </c>
      <c r="GM55" s="223">
        <f t="shared" ca="1" si="153"/>
        <v>11.524600954545457</v>
      </c>
      <c r="GN55" s="223">
        <f t="shared" ca="1" si="153"/>
        <v>11.524600954545457</v>
      </c>
      <c r="GO55" s="223">
        <f t="shared" ca="1" si="153"/>
        <v>11.524600954545457</v>
      </c>
      <c r="GP55" s="223">
        <f t="shared" ca="1" si="153"/>
        <v>11.524600954545457</v>
      </c>
      <c r="GQ55" s="223">
        <f t="shared" ca="1" si="153"/>
        <v>11.524600954545457</v>
      </c>
      <c r="GR55" s="223">
        <f t="shared" ca="1" si="153"/>
        <v>11.524600954545457</v>
      </c>
      <c r="GS55" s="223">
        <f t="shared" ca="1" si="153"/>
        <v>11.524600954545457</v>
      </c>
      <c r="GT55" s="223">
        <f t="shared" ca="1" si="153"/>
        <v>11.524600954545457</v>
      </c>
      <c r="GU55" s="223">
        <f t="shared" ca="1" si="153"/>
        <v>11.524600954545457</v>
      </c>
      <c r="GV55" s="223">
        <f t="shared" ca="1" si="153"/>
        <v>11.524600954545457</v>
      </c>
      <c r="GW55" s="223">
        <f t="shared" ca="1" si="153"/>
        <v>11.524600954545457</v>
      </c>
      <c r="GX55" s="223">
        <f t="shared" ca="1" si="153"/>
        <v>11.524600954545457</v>
      </c>
      <c r="GY55" s="223">
        <f t="shared" ca="1" si="153"/>
        <v>11.524600954545457</v>
      </c>
      <c r="GZ55" s="223">
        <f t="shared" ca="1" si="153"/>
        <v>11.524600954545457</v>
      </c>
      <c r="HA55" s="223">
        <f t="shared" ca="1" si="153"/>
        <v>11.524600954545457</v>
      </c>
      <c r="HB55" s="223">
        <f t="shared" ca="1" si="153"/>
        <v>11.524600954545457</v>
      </c>
      <c r="HC55" s="223">
        <f t="shared" ca="1" si="153"/>
        <v>11.524600954545457</v>
      </c>
      <c r="HD55" s="223">
        <f t="shared" ca="1" si="153"/>
        <v>11.524600954545457</v>
      </c>
      <c r="HE55" s="223">
        <f t="shared" ca="1" si="153"/>
        <v>11.524600954545457</v>
      </c>
      <c r="HF55" s="223">
        <f t="shared" ca="1" si="153"/>
        <v>11.524600954545457</v>
      </c>
      <c r="HG55" s="223">
        <f t="shared" ca="1" si="153"/>
        <v>11.524600954545457</v>
      </c>
      <c r="HH55" s="223">
        <f t="shared" ca="1" si="153"/>
        <v>11.524600954545457</v>
      </c>
      <c r="HI55" s="223">
        <f t="shared" ref="HI55:IH56" ca="1" si="157">IF($A55&lt;=120,IF(OR(HI$7&lt;$A55,HI$7&gt;120),0,IFERROR($B55/(10*12-$A55+1),0)),IF(HI$7&lt;$A55,0,IFERROR($B55/(20*12-$A55+1),0)))</f>
        <v>11.524600954545457</v>
      </c>
      <c r="HJ55" s="223">
        <f t="shared" ca="1" si="157"/>
        <v>11.524600954545457</v>
      </c>
      <c r="HK55" s="223">
        <f t="shared" ca="1" si="157"/>
        <v>11.524600954545457</v>
      </c>
      <c r="HL55" s="223">
        <f t="shared" ca="1" si="157"/>
        <v>11.524600954545457</v>
      </c>
      <c r="HM55" s="223">
        <f t="shared" ca="1" si="157"/>
        <v>11.524600954545457</v>
      </c>
      <c r="HN55" s="223">
        <f t="shared" ca="1" si="157"/>
        <v>11.524600954545457</v>
      </c>
      <c r="HO55" s="223">
        <f t="shared" ca="1" si="157"/>
        <v>11.524600954545457</v>
      </c>
      <c r="HP55" s="223">
        <f t="shared" ca="1" si="157"/>
        <v>11.524600954545457</v>
      </c>
      <c r="HQ55" s="223">
        <f t="shared" ca="1" si="157"/>
        <v>11.524600954545457</v>
      </c>
      <c r="HR55" s="223">
        <f t="shared" ca="1" si="157"/>
        <v>11.524600954545457</v>
      </c>
      <c r="HS55" s="223">
        <f t="shared" ca="1" si="157"/>
        <v>11.524600954545457</v>
      </c>
      <c r="HT55" s="223">
        <f t="shared" ca="1" si="157"/>
        <v>11.524600954545457</v>
      </c>
      <c r="HU55" s="223">
        <f t="shared" ca="1" si="157"/>
        <v>11.524600954545457</v>
      </c>
      <c r="HV55" s="223">
        <f t="shared" ca="1" si="157"/>
        <v>11.524600954545457</v>
      </c>
      <c r="HW55" s="223">
        <f t="shared" ca="1" si="157"/>
        <v>11.524600954545457</v>
      </c>
      <c r="HX55" s="223">
        <f t="shared" ca="1" si="157"/>
        <v>11.524600954545457</v>
      </c>
      <c r="HY55" s="223">
        <f t="shared" ca="1" si="157"/>
        <v>11.524600954545457</v>
      </c>
      <c r="HZ55" s="223">
        <f t="shared" ca="1" si="157"/>
        <v>11.524600954545457</v>
      </c>
      <c r="IA55" s="223">
        <f t="shared" ca="1" si="157"/>
        <v>11.524600954545457</v>
      </c>
      <c r="IB55" s="223">
        <f t="shared" ca="1" si="157"/>
        <v>11.524600954545457</v>
      </c>
      <c r="IC55" s="223">
        <f t="shared" ca="1" si="157"/>
        <v>11.524600954545457</v>
      </c>
      <c r="ID55" s="223">
        <f t="shared" ca="1" si="157"/>
        <v>11.524600954545457</v>
      </c>
      <c r="IE55" s="223">
        <f t="shared" ca="1" si="157"/>
        <v>11.524600954545457</v>
      </c>
      <c r="IF55" s="223">
        <f t="shared" ca="1" si="157"/>
        <v>11.524600954545457</v>
      </c>
      <c r="IG55" s="223">
        <f t="shared" ca="1" si="157"/>
        <v>11.524600954545457</v>
      </c>
      <c r="IH55" s="223">
        <f t="shared" ca="1" si="157"/>
        <v>11.524600954545457</v>
      </c>
    </row>
    <row r="56" spans="1:242" s="225" customFormat="1" x14ac:dyDescent="0.3">
      <c r="A56" s="222">
        <f t="shared" si="147"/>
        <v>132</v>
      </c>
      <c r="B56" s="223" cm="1">
        <f t="array" aca="1" ref="B56" ca="1">INDIRECT("'Cronograma de Desembolso'!"&amp;ADDRESS(9,A56+2))</f>
        <v>1367.7061050000002</v>
      </c>
      <c r="C56" s="224">
        <f t="shared" ref="C56:BN56" si="158">IF($A56&lt;=120,IF(OR(C$7&lt;$A56,C$7&gt;120),0,IFERROR($B56/(10*12-$A56+1),0)),IF(C$7&lt;$A56,0,IFERROR($B56/(20*12-$A56+1),0)))</f>
        <v>0</v>
      </c>
      <c r="D56" s="223">
        <f t="shared" si="158"/>
        <v>0</v>
      </c>
      <c r="E56" s="223">
        <f t="shared" si="158"/>
        <v>0</v>
      </c>
      <c r="F56" s="223">
        <f t="shared" si="158"/>
        <v>0</v>
      </c>
      <c r="G56" s="223">
        <f t="shared" si="158"/>
        <v>0</v>
      </c>
      <c r="H56" s="223">
        <f t="shared" si="158"/>
        <v>0</v>
      </c>
      <c r="I56" s="223">
        <f t="shared" si="158"/>
        <v>0</v>
      </c>
      <c r="J56" s="223">
        <f t="shared" si="158"/>
        <v>0</v>
      </c>
      <c r="K56" s="223">
        <f t="shared" si="158"/>
        <v>0</v>
      </c>
      <c r="L56" s="223">
        <f t="shared" si="158"/>
        <v>0</v>
      </c>
      <c r="M56" s="223">
        <f t="shared" si="158"/>
        <v>0</v>
      </c>
      <c r="N56" s="223">
        <f t="shared" si="158"/>
        <v>0</v>
      </c>
      <c r="O56" s="223">
        <f t="shared" si="158"/>
        <v>0</v>
      </c>
      <c r="P56" s="223">
        <f t="shared" si="158"/>
        <v>0</v>
      </c>
      <c r="Q56" s="223">
        <f t="shared" si="158"/>
        <v>0</v>
      </c>
      <c r="R56" s="223">
        <f t="shared" si="158"/>
        <v>0</v>
      </c>
      <c r="S56" s="223">
        <f t="shared" si="158"/>
        <v>0</v>
      </c>
      <c r="T56" s="223">
        <f t="shared" si="158"/>
        <v>0</v>
      </c>
      <c r="U56" s="223">
        <f t="shared" si="158"/>
        <v>0</v>
      </c>
      <c r="V56" s="223">
        <f t="shared" si="158"/>
        <v>0</v>
      </c>
      <c r="W56" s="223">
        <f t="shared" si="158"/>
        <v>0</v>
      </c>
      <c r="X56" s="223">
        <f t="shared" si="158"/>
        <v>0</v>
      </c>
      <c r="Y56" s="223">
        <f t="shared" si="158"/>
        <v>0</v>
      </c>
      <c r="Z56" s="223">
        <f t="shared" si="158"/>
        <v>0</v>
      </c>
      <c r="AA56" s="223">
        <f t="shared" si="158"/>
        <v>0</v>
      </c>
      <c r="AB56" s="223">
        <f t="shared" si="158"/>
        <v>0</v>
      </c>
      <c r="AC56" s="223">
        <f t="shared" si="158"/>
        <v>0</v>
      </c>
      <c r="AD56" s="223">
        <f t="shared" si="158"/>
        <v>0</v>
      </c>
      <c r="AE56" s="223">
        <f t="shared" si="158"/>
        <v>0</v>
      </c>
      <c r="AF56" s="223">
        <f t="shared" si="158"/>
        <v>0</v>
      </c>
      <c r="AG56" s="223">
        <f t="shared" si="158"/>
        <v>0</v>
      </c>
      <c r="AH56" s="223">
        <f t="shared" si="158"/>
        <v>0</v>
      </c>
      <c r="AI56" s="223">
        <f t="shared" si="158"/>
        <v>0</v>
      </c>
      <c r="AJ56" s="223">
        <f t="shared" si="158"/>
        <v>0</v>
      </c>
      <c r="AK56" s="223">
        <f t="shared" si="158"/>
        <v>0</v>
      </c>
      <c r="AL56" s="223">
        <f t="shared" si="158"/>
        <v>0</v>
      </c>
      <c r="AM56" s="223">
        <f t="shared" si="158"/>
        <v>0</v>
      </c>
      <c r="AN56" s="223">
        <f t="shared" si="158"/>
        <v>0</v>
      </c>
      <c r="AO56" s="223">
        <f t="shared" si="158"/>
        <v>0</v>
      </c>
      <c r="AP56" s="223">
        <f t="shared" si="158"/>
        <v>0</v>
      </c>
      <c r="AQ56" s="223">
        <f t="shared" si="158"/>
        <v>0</v>
      </c>
      <c r="AR56" s="223">
        <f t="shared" si="158"/>
        <v>0</v>
      </c>
      <c r="AS56" s="223">
        <f t="shared" si="158"/>
        <v>0</v>
      </c>
      <c r="AT56" s="223">
        <f t="shared" si="158"/>
        <v>0</v>
      </c>
      <c r="AU56" s="223">
        <f t="shared" si="158"/>
        <v>0</v>
      </c>
      <c r="AV56" s="223">
        <f t="shared" si="158"/>
        <v>0</v>
      </c>
      <c r="AW56" s="223">
        <f t="shared" si="158"/>
        <v>0</v>
      </c>
      <c r="AX56" s="223">
        <f t="shared" si="158"/>
        <v>0</v>
      </c>
      <c r="AY56" s="223">
        <f t="shared" si="158"/>
        <v>0</v>
      </c>
      <c r="AZ56" s="223">
        <f t="shared" si="158"/>
        <v>0</v>
      </c>
      <c r="BA56" s="223">
        <f t="shared" si="158"/>
        <v>0</v>
      </c>
      <c r="BB56" s="223">
        <f t="shared" si="158"/>
        <v>0</v>
      </c>
      <c r="BC56" s="223">
        <f t="shared" si="158"/>
        <v>0</v>
      </c>
      <c r="BD56" s="223">
        <f t="shared" si="158"/>
        <v>0</v>
      </c>
      <c r="BE56" s="223">
        <f t="shared" si="158"/>
        <v>0</v>
      </c>
      <c r="BF56" s="223">
        <f t="shared" si="158"/>
        <v>0</v>
      </c>
      <c r="BG56" s="223">
        <f t="shared" si="158"/>
        <v>0</v>
      </c>
      <c r="BH56" s="223">
        <f t="shared" si="158"/>
        <v>0</v>
      </c>
      <c r="BI56" s="223">
        <f t="shared" si="158"/>
        <v>0</v>
      </c>
      <c r="BJ56" s="223">
        <f t="shared" si="158"/>
        <v>0</v>
      </c>
      <c r="BK56" s="223">
        <f t="shared" si="158"/>
        <v>0</v>
      </c>
      <c r="BL56" s="223">
        <f t="shared" si="158"/>
        <v>0</v>
      </c>
      <c r="BM56" s="223">
        <f t="shared" si="158"/>
        <v>0</v>
      </c>
      <c r="BN56" s="223">
        <f t="shared" si="158"/>
        <v>0</v>
      </c>
      <c r="BO56" s="223">
        <f t="shared" si="155"/>
        <v>0</v>
      </c>
      <c r="BP56" s="223">
        <f t="shared" si="155"/>
        <v>0</v>
      </c>
      <c r="BQ56" s="223">
        <f t="shared" si="155"/>
        <v>0</v>
      </c>
      <c r="BR56" s="223">
        <f t="shared" si="155"/>
        <v>0</v>
      </c>
      <c r="BS56" s="223">
        <f t="shared" si="155"/>
        <v>0</v>
      </c>
      <c r="BT56" s="223">
        <f t="shared" si="155"/>
        <v>0</v>
      </c>
      <c r="BU56" s="223">
        <f t="shared" si="155"/>
        <v>0</v>
      </c>
      <c r="BV56" s="223">
        <f t="shared" si="155"/>
        <v>0</v>
      </c>
      <c r="BW56" s="223">
        <f t="shared" si="155"/>
        <v>0</v>
      </c>
      <c r="BX56" s="223">
        <f t="shared" si="155"/>
        <v>0</v>
      </c>
      <c r="BY56" s="223">
        <f t="shared" si="155"/>
        <v>0</v>
      </c>
      <c r="BZ56" s="223">
        <f t="shared" si="155"/>
        <v>0</v>
      </c>
      <c r="CA56" s="223">
        <f t="shared" si="155"/>
        <v>0</v>
      </c>
      <c r="CB56" s="223">
        <f t="shared" si="155"/>
        <v>0</v>
      </c>
      <c r="CC56" s="223">
        <f t="shared" si="155"/>
        <v>0</v>
      </c>
      <c r="CD56" s="223">
        <f t="shared" si="155"/>
        <v>0</v>
      </c>
      <c r="CE56" s="223">
        <f t="shared" si="155"/>
        <v>0</v>
      </c>
      <c r="CF56" s="223">
        <f t="shared" si="155"/>
        <v>0</v>
      </c>
      <c r="CG56" s="223">
        <f t="shared" si="155"/>
        <v>0</v>
      </c>
      <c r="CH56" s="223">
        <f t="shared" si="155"/>
        <v>0</v>
      </c>
      <c r="CI56" s="223">
        <f t="shared" si="155"/>
        <v>0</v>
      </c>
      <c r="CJ56" s="223">
        <f t="shared" si="155"/>
        <v>0</v>
      </c>
      <c r="CK56" s="223">
        <f t="shared" si="155"/>
        <v>0</v>
      </c>
      <c r="CL56" s="223">
        <f t="shared" si="155"/>
        <v>0</v>
      </c>
      <c r="CM56" s="223">
        <f t="shared" si="155"/>
        <v>0</v>
      </c>
      <c r="CN56" s="223">
        <f t="shared" si="155"/>
        <v>0</v>
      </c>
      <c r="CO56" s="223">
        <f t="shared" si="155"/>
        <v>0</v>
      </c>
      <c r="CP56" s="223">
        <f t="shared" si="155"/>
        <v>0</v>
      </c>
      <c r="CQ56" s="223">
        <f t="shared" si="155"/>
        <v>0</v>
      </c>
      <c r="CR56" s="223">
        <f t="shared" si="155"/>
        <v>0</v>
      </c>
      <c r="CS56" s="223">
        <f t="shared" si="155"/>
        <v>0</v>
      </c>
      <c r="CT56" s="223">
        <f t="shared" si="155"/>
        <v>0</v>
      </c>
      <c r="CU56" s="223">
        <f t="shared" si="155"/>
        <v>0</v>
      </c>
      <c r="CV56" s="223">
        <f t="shared" si="155"/>
        <v>0</v>
      </c>
      <c r="CW56" s="223">
        <f t="shared" si="155"/>
        <v>0</v>
      </c>
      <c r="CX56" s="223">
        <f t="shared" si="155"/>
        <v>0</v>
      </c>
      <c r="CY56" s="223">
        <f t="shared" si="155"/>
        <v>0</v>
      </c>
      <c r="CZ56" s="223">
        <f t="shared" si="155"/>
        <v>0</v>
      </c>
      <c r="DA56" s="223">
        <f t="shared" si="155"/>
        <v>0</v>
      </c>
      <c r="DB56" s="223">
        <f t="shared" si="155"/>
        <v>0</v>
      </c>
      <c r="DC56" s="223">
        <f t="shared" si="155"/>
        <v>0</v>
      </c>
      <c r="DD56" s="223">
        <f t="shared" si="155"/>
        <v>0</v>
      </c>
      <c r="DE56" s="223">
        <f t="shared" si="155"/>
        <v>0</v>
      </c>
      <c r="DF56" s="223">
        <f t="shared" si="155"/>
        <v>0</v>
      </c>
      <c r="DG56" s="223">
        <f t="shared" si="155"/>
        <v>0</v>
      </c>
      <c r="DH56" s="223">
        <f t="shared" si="155"/>
        <v>0</v>
      </c>
      <c r="DI56" s="223">
        <f t="shared" si="155"/>
        <v>0</v>
      </c>
      <c r="DJ56" s="223">
        <f t="shared" si="155"/>
        <v>0</v>
      </c>
      <c r="DK56" s="223">
        <f t="shared" si="155"/>
        <v>0</v>
      </c>
      <c r="DL56" s="223">
        <f t="shared" si="155"/>
        <v>0</v>
      </c>
      <c r="DM56" s="223">
        <f t="shared" si="155"/>
        <v>0</v>
      </c>
      <c r="DN56" s="223">
        <f t="shared" si="155"/>
        <v>0</v>
      </c>
      <c r="DO56" s="223">
        <f t="shared" si="155"/>
        <v>0</v>
      </c>
      <c r="DP56" s="223">
        <f t="shared" si="155"/>
        <v>0</v>
      </c>
      <c r="DQ56" s="223">
        <f t="shared" si="155"/>
        <v>0</v>
      </c>
      <c r="DR56" s="223">
        <f t="shared" si="155"/>
        <v>0</v>
      </c>
      <c r="DS56" s="223">
        <f t="shared" si="155"/>
        <v>0</v>
      </c>
      <c r="DT56" s="223">
        <f t="shared" si="155"/>
        <v>0</v>
      </c>
      <c r="DU56" s="223">
        <f t="shared" si="155"/>
        <v>0</v>
      </c>
      <c r="DV56" s="223">
        <f t="shared" si="155"/>
        <v>0</v>
      </c>
      <c r="DW56" s="223">
        <f t="shared" si="155"/>
        <v>0</v>
      </c>
      <c r="DX56" s="223">
        <f t="shared" si="155"/>
        <v>0</v>
      </c>
      <c r="DY56" s="223">
        <f t="shared" si="155"/>
        <v>0</v>
      </c>
      <c r="DZ56" s="223">
        <f t="shared" ref="DZ56" si="159">IF($A56&lt;=120,IF(OR(DZ$7&lt;$A56,DZ$7&gt;120),0,IFERROR($B56/(10*12-$A56+1),0)),IF(DZ$7&lt;$A56,0,IFERROR($B56/(20*12-$A56+1),0)))</f>
        <v>0</v>
      </c>
      <c r="EA56" s="223">
        <f t="shared" si="116"/>
        <v>0</v>
      </c>
      <c r="EB56" s="223">
        <f t="shared" si="117"/>
        <v>0</v>
      </c>
      <c r="EC56" s="223">
        <f t="shared" si="118"/>
        <v>0</v>
      </c>
      <c r="ED56" s="223">
        <f t="shared" ca="1" si="119"/>
        <v>12.547762431192663</v>
      </c>
      <c r="EE56" s="223">
        <f t="shared" ca="1" si="120"/>
        <v>12.547762431192663</v>
      </c>
      <c r="EF56" s="223">
        <f t="shared" ca="1" si="121"/>
        <v>12.547762431192663</v>
      </c>
      <c r="EG56" s="223">
        <f t="shared" ca="1" si="122"/>
        <v>12.547762431192663</v>
      </c>
      <c r="EH56" s="223">
        <f t="shared" ca="1" si="123"/>
        <v>12.547762431192663</v>
      </c>
      <c r="EI56" s="223">
        <f t="shared" ca="1" si="124"/>
        <v>12.547762431192663</v>
      </c>
      <c r="EJ56" s="223">
        <f t="shared" ca="1" si="125"/>
        <v>12.547762431192663</v>
      </c>
      <c r="EK56" s="223">
        <f t="shared" ca="1" si="126"/>
        <v>12.547762431192663</v>
      </c>
      <c r="EL56" s="223">
        <f t="shared" ca="1" si="127"/>
        <v>12.547762431192663</v>
      </c>
      <c r="EM56" s="223">
        <f t="shared" ca="1" si="128"/>
        <v>12.547762431192663</v>
      </c>
      <c r="EN56" s="223">
        <f t="shared" ca="1" si="129"/>
        <v>12.547762431192663</v>
      </c>
      <c r="EO56" s="223">
        <f t="shared" ca="1" si="130"/>
        <v>12.547762431192663</v>
      </c>
      <c r="EP56" s="223">
        <f t="shared" ca="1" si="131"/>
        <v>12.547762431192663</v>
      </c>
      <c r="EQ56" s="223">
        <f t="shared" ca="1" si="132"/>
        <v>12.547762431192663</v>
      </c>
      <c r="ER56" s="223">
        <f t="shared" ca="1" si="133"/>
        <v>12.547762431192663</v>
      </c>
      <c r="ES56" s="223">
        <f t="shared" ca="1" si="134"/>
        <v>12.547762431192663</v>
      </c>
      <c r="ET56" s="223">
        <f t="shared" ca="1" si="135"/>
        <v>12.547762431192663</v>
      </c>
      <c r="EU56" s="223">
        <f t="shared" ca="1" si="136"/>
        <v>12.547762431192663</v>
      </c>
      <c r="EV56" s="223">
        <f t="shared" ca="1" si="137"/>
        <v>12.547762431192663</v>
      </c>
      <c r="EW56" s="223">
        <f t="shared" ca="1" si="138"/>
        <v>12.547762431192663</v>
      </c>
      <c r="EX56" s="223">
        <f t="shared" ca="1" si="139"/>
        <v>12.547762431192663</v>
      </c>
      <c r="EY56" s="223">
        <f t="shared" ca="1" si="140"/>
        <v>12.547762431192663</v>
      </c>
      <c r="EZ56" s="223">
        <f t="shared" ca="1" si="141"/>
        <v>12.547762431192663</v>
      </c>
      <c r="FA56" s="223">
        <f t="shared" ca="1" si="142"/>
        <v>12.547762431192663</v>
      </c>
      <c r="FB56" s="223">
        <f t="shared" ca="1" si="143"/>
        <v>12.547762431192663</v>
      </c>
      <c r="FC56" s="223">
        <f t="shared" ca="1" si="143"/>
        <v>12.547762431192663</v>
      </c>
      <c r="FD56" s="223">
        <f t="shared" ca="1" si="143"/>
        <v>12.547762431192663</v>
      </c>
      <c r="FE56" s="223">
        <f t="shared" ca="1" si="143"/>
        <v>12.547762431192663</v>
      </c>
      <c r="FF56" s="223">
        <f t="shared" ca="1" si="143"/>
        <v>12.547762431192663</v>
      </c>
      <c r="FG56" s="223">
        <f t="shared" ca="1" si="143"/>
        <v>12.547762431192663</v>
      </c>
      <c r="FH56" s="223">
        <f t="shared" ca="1" si="143"/>
        <v>12.547762431192663</v>
      </c>
      <c r="FI56" s="223">
        <f t="shared" ca="1" si="143"/>
        <v>12.547762431192663</v>
      </c>
      <c r="FJ56" s="223">
        <f t="shared" ca="1" si="143"/>
        <v>12.547762431192663</v>
      </c>
      <c r="FK56" s="223">
        <f t="shared" ca="1" si="143"/>
        <v>12.547762431192663</v>
      </c>
      <c r="FL56" s="223">
        <f t="shared" ca="1" si="143"/>
        <v>12.547762431192663</v>
      </c>
      <c r="FM56" s="223">
        <f t="shared" ca="1" si="143"/>
        <v>12.547762431192663</v>
      </c>
      <c r="FN56" s="223">
        <f t="shared" ca="1" si="143"/>
        <v>12.547762431192663</v>
      </c>
      <c r="FO56" s="223">
        <f t="shared" ca="1" si="143"/>
        <v>12.547762431192663</v>
      </c>
      <c r="FP56" s="223">
        <f t="shared" ca="1" si="143"/>
        <v>12.547762431192663</v>
      </c>
      <c r="FQ56" s="223">
        <f t="shared" ca="1" si="143"/>
        <v>12.547762431192663</v>
      </c>
      <c r="FR56" s="223">
        <f t="shared" ca="1" si="143"/>
        <v>12.547762431192663</v>
      </c>
      <c r="FS56" s="223">
        <f t="shared" ca="1" si="143"/>
        <v>12.547762431192663</v>
      </c>
      <c r="FT56" s="223">
        <f t="shared" ca="1" si="143"/>
        <v>12.547762431192663</v>
      </c>
      <c r="FU56" s="223">
        <f t="shared" ca="1" si="143"/>
        <v>12.547762431192663</v>
      </c>
      <c r="FV56" s="223">
        <f t="shared" ca="1" si="143"/>
        <v>12.547762431192663</v>
      </c>
      <c r="FW56" s="223">
        <f t="shared" ca="1" si="143"/>
        <v>12.547762431192663</v>
      </c>
      <c r="FX56" s="223">
        <f t="shared" ca="1" si="143"/>
        <v>12.547762431192663</v>
      </c>
      <c r="FY56" s="223">
        <f t="shared" ca="1" si="143"/>
        <v>12.547762431192663</v>
      </c>
      <c r="FZ56" s="223">
        <f t="shared" ca="1" si="143"/>
        <v>12.547762431192663</v>
      </c>
      <c r="GA56" s="223">
        <f t="shared" ca="1" si="143"/>
        <v>12.547762431192663</v>
      </c>
      <c r="GB56" s="223">
        <f t="shared" ca="1" si="143"/>
        <v>12.547762431192663</v>
      </c>
      <c r="GC56" s="223">
        <f t="shared" ca="1" si="143"/>
        <v>12.547762431192663</v>
      </c>
      <c r="GD56" s="223">
        <f t="shared" ca="1" si="143"/>
        <v>12.547762431192663</v>
      </c>
      <c r="GE56" s="223">
        <f t="shared" ca="1" si="143"/>
        <v>12.547762431192663</v>
      </c>
      <c r="GF56" s="223">
        <f t="shared" ca="1" si="143"/>
        <v>12.547762431192663</v>
      </c>
      <c r="GG56" s="223">
        <f t="shared" ca="1" si="143"/>
        <v>12.547762431192663</v>
      </c>
      <c r="GH56" s="223">
        <f t="shared" ca="1" si="143"/>
        <v>12.547762431192663</v>
      </c>
      <c r="GI56" s="223">
        <f t="shared" ca="1" si="143"/>
        <v>12.547762431192663</v>
      </c>
      <c r="GJ56" s="223">
        <f t="shared" ca="1" si="143"/>
        <v>12.547762431192663</v>
      </c>
      <c r="GK56" s="223">
        <f t="shared" ca="1" si="143"/>
        <v>12.547762431192663</v>
      </c>
      <c r="GL56" s="223">
        <f t="shared" ca="1" si="143"/>
        <v>12.547762431192663</v>
      </c>
      <c r="GM56" s="223">
        <f t="shared" ca="1" si="143"/>
        <v>12.547762431192663</v>
      </c>
      <c r="GN56" s="223">
        <f t="shared" ca="1" si="143"/>
        <v>12.547762431192663</v>
      </c>
      <c r="GO56" s="223">
        <f t="shared" ca="1" si="143"/>
        <v>12.547762431192663</v>
      </c>
      <c r="GP56" s="223">
        <f t="shared" ca="1" si="143"/>
        <v>12.547762431192663</v>
      </c>
      <c r="GQ56" s="223">
        <f t="shared" ca="1" si="143"/>
        <v>12.547762431192663</v>
      </c>
      <c r="GR56" s="223">
        <f t="shared" ca="1" si="143"/>
        <v>12.547762431192663</v>
      </c>
      <c r="GS56" s="223">
        <f t="shared" ca="1" si="143"/>
        <v>12.547762431192663</v>
      </c>
      <c r="GT56" s="223">
        <f t="shared" ca="1" si="143"/>
        <v>12.547762431192663</v>
      </c>
      <c r="GU56" s="223">
        <f t="shared" ca="1" si="143"/>
        <v>12.547762431192663</v>
      </c>
      <c r="GV56" s="223">
        <f t="shared" ca="1" si="143"/>
        <v>12.547762431192663</v>
      </c>
      <c r="GW56" s="223">
        <f t="shared" ca="1" si="143"/>
        <v>12.547762431192663</v>
      </c>
      <c r="GX56" s="223">
        <f t="shared" ca="1" si="143"/>
        <v>12.547762431192663</v>
      </c>
      <c r="GY56" s="223">
        <f t="shared" ca="1" si="143"/>
        <v>12.547762431192663</v>
      </c>
      <c r="GZ56" s="223">
        <f t="shared" ca="1" si="143"/>
        <v>12.547762431192663</v>
      </c>
      <c r="HA56" s="223">
        <f t="shared" ca="1" si="143"/>
        <v>12.547762431192663</v>
      </c>
      <c r="HB56" s="223">
        <f t="shared" ca="1" si="143"/>
        <v>12.547762431192663</v>
      </c>
      <c r="HC56" s="223">
        <f t="shared" ca="1" si="143"/>
        <v>12.547762431192663</v>
      </c>
      <c r="HD56" s="223">
        <f t="shared" ca="1" si="143"/>
        <v>12.547762431192663</v>
      </c>
      <c r="HE56" s="223">
        <f t="shared" ca="1" si="143"/>
        <v>12.547762431192663</v>
      </c>
      <c r="HF56" s="223">
        <f t="shared" ca="1" si="143"/>
        <v>12.547762431192663</v>
      </c>
      <c r="HG56" s="223">
        <f t="shared" ca="1" si="143"/>
        <v>12.547762431192663</v>
      </c>
      <c r="HH56" s="223">
        <f t="shared" ca="1" si="143"/>
        <v>12.547762431192663</v>
      </c>
      <c r="HI56" s="223">
        <f t="shared" ca="1" si="143"/>
        <v>12.547762431192663</v>
      </c>
      <c r="HJ56" s="223">
        <f t="shared" ca="1" si="143"/>
        <v>12.547762431192663</v>
      </c>
      <c r="HK56" s="223">
        <f t="shared" ca="1" si="143"/>
        <v>12.547762431192663</v>
      </c>
      <c r="HL56" s="223">
        <f t="shared" ca="1" si="143"/>
        <v>12.547762431192663</v>
      </c>
      <c r="HM56" s="223">
        <f t="shared" ca="1" si="143"/>
        <v>12.547762431192663</v>
      </c>
      <c r="HN56" s="223">
        <f t="shared" ca="1" si="157"/>
        <v>12.547762431192663</v>
      </c>
      <c r="HO56" s="223">
        <f t="shared" ca="1" si="157"/>
        <v>12.547762431192663</v>
      </c>
      <c r="HP56" s="223">
        <f t="shared" ca="1" si="157"/>
        <v>12.547762431192663</v>
      </c>
      <c r="HQ56" s="223">
        <f t="shared" ca="1" si="157"/>
        <v>12.547762431192663</v>
      </c>
      <c r="HR56" s="223">
        <f t="shared" ca="1" si="157"/>
        <v>12.547762431192663</v>
      </c>
      <c r="HS56" s="223">
        <f t="shared" ca="1" si="157"/>
        <v>12.547762431192663</v>
      </c>
      <c r="HT56" s="223">
        <f t="shared" ca="1" si="157"/>
        <v>12.547762431192663</v>
      </c>
      <c r="HU56" s="223">
        <f t="shared" ca="1" si="157"/>
        <v>12.547762431192663</v>
      </c>
      <c r="HV56" s="223">
        <f t="shared" ca="1" si="157"/>
        <v>12.547762431192663</v>
      </c>
      <c r="HW56" s="223">
        <f t="shared" ca="1" si="157"/>
        <v>12.547762431192663</v>
      </c>
      <c r="HX56" s="223">
        <f t="shared" ca="1" si="157"/>
        <v>12.547762431192663</v>
      </c>
      <c r="HY56" s="223">
        <f t="shared" ca="1" si="157"/>
        <v>12.547762431192663</v>
      </c>
      <c r="HZ56" s="223">
        <f t="shared" ca="1" si="157"/>
        <v>12.547762431192663</v>
      </c>
      <c r="IA56" s="223">
        <f t="shared" ca="1" si="157"/>
        <v>12.547762431192663</v>
      </c>
      <c r="IB56" s="223">
        <f t="shared" ca="1" si="157"/>
        <v>12.547762431192663</v>
      </c>
      <c r="IC56" s="223">
        <f t="shared" ca="1" si="157"/>
        <v>12.547762431192663</v>
      </c>
      <c r="ID56" s="223">
        <f t="shared" ca="1" si="157"/>
        <v>12.547762431192663</v>
      </c>
      <c r="IE56" s="223">
        <f t="shared" ca="1" si="157"/>
        <v>12.547762431192663</v>
      </c>
      <c r="IF56" s="223">
        <f t="shared" ca="1" si="157"/>
        <v>12.547762431192663</v>
      </c>
      <c r="IG56" s="223">
        <f t="shared" ca="1" si="157"/>
        <v>12.547762431192663</v>
      </c>
      <c r="IH56" s="223">
        <f t="shared" ca="1" si="157"/>
        <v>12.547762431192663</v>
      </c>
    </row>
    <row r="57" spans="1:242" x14ac:dyDescent="0.3">
      <c r="A57" s="220"/>
      <c r="B57" s="220"/>
    </row>
    <row r="58" spans="1:242" x14ac:dyDescent="0.3">
      <c r="A58" s="220"/>
      <c r="B58" s="220"/>
    </row>
    <row r="59" spans="1:242" x14ac:dyDescent="0.3">
      <c r="A59" s="220"/>
      <c r="B59" s="220"/>
    </row>
    <row r="60" spans="1:242" x14ac:dyDescent="0.3">
      <c r="A60" s="220"/>
      <c r="B60" s="220"/>
    </row>
    <row r="61" spans="1:242" x14ac:dyDescent="0.3">
      <c r="A61" s="220"/>
      <c r="B61" s="220"/>
    </row>
    <row r="62" spans="1:242" x14ac:dyDescent="0.3">
      <c r="A62" s="220"/>
      <c r="B62" s="220"/>
    </row>
    <row r="63" spans="1:242" x14ac:dyDescent="0.3">
      <c r="A63" s="220"/>
      <c r="B63" s="220"/>
    </row>
    <row r="64" spans="1:242" x14ac:dyDescent="0.3">
      <c r="A64" s="220"/>
      <c r="B64" s="220"/>
    </row>
    <row r="65" spans="1:2" x14ac:dyDescent="0.3">
      <c r="A65" s="220"/>
      <c r="B65" s="220"/>
    </row>
    <row r="66" spans="1:2" x14ac:dyDescent="0.3">
      <c r="A66" s="220"/>
      <c r="B66" s="220"/>
    </row>
    <row r="67" spans="1:2" x14ac:dyDescent="0.3">
      <c r="A67" s="220"/>
      <c r="B67" s="220"/>
    </row>
    <row r="68" spans="1:2" x14ac:dyDescent="0.3">
      <c r="A68" s="220"/>
      <c r="B68" s="220"/>
    </row>
    <row r="69" spans="1:2" x14ac:dyDescent="0.3">
      <c r="A69" s="220"/>
      <c r="B69" s="220"/>
    </row>
    <row r="70" spans="1:2" x14ac:dyDescent="0.3">
      <c r="A70" s="220"/>
      <c r="B70" s="220"/>
    </row>
    <row r="71" spans="1:2" x14ac:dyDescent="0.3">
      <c r="A71" s="220"/>
      <c r="B71" s="220"/>
    </row>
    <row r="72" spans="1:2" x14ac:dyDescent="0.3">
      <c r="A72" s="220"/>
      <c r="B72" s="220"/>
    </row>
    <row r="73" spans="1:2" x14ac:dyDescent="0.3">
      <c r="A73" s="220"/>
      <c r="B73" s="220"/>
    </row>
    <row r="74" spans="1:2" x14ac:dyDescent="0.3">
      <c r="A74" s="220"/>
      <c r="B74" s="220"/>
    </row>
    <row r="75" spans="1:2" x14ac:dyDescent="0.3">
      <c r="A75" s="220"/>
      <c r="B75" s="220"/>
    </row>
    <row r="76" spans="1:2" x14ac:dyDescent="0.3">
      <c r="A76" s="220"/>
      <c r="B76" s="220"/>
    </row>
    <row r="77" spans="1:2" x14ac:dyDescent="0.3">
      <c r="A77" s="220"/>
      <c r="B77" s="220"/>
    </row>
    <row r="78" spans="1:2" x14ac:dyDescent="0.3">
      <c r="A78" s="220"/>
      <c r="B78" s="220"/>
    </row>
    <row r="79" spans="1:2" x14ac:dyDescent="0.3">
      <c r="A79" s="220"/>
      <c r="B79" s="220"/>
    </row>
    <row r="80" spans="1:2" x14ac:dyDescent="0.3">
      <c r="A80" s="220"/>
      <c r="B80" s="220"/>
    </row>
    <row r="81" spans="1:2" x14ac:dyDescent="0.3">
      <c r="A81" s="220"/>
      <c r="B81" s="220"/>
    </row>
    <row r="82" spans="1:2" x14ac:dyDescent="0.3">
      <c r="A82" s="220"/>
      <c r="B82" s="220"/>
    </row>
    <row r="83" spans="1:2" x14ac:dyDescent="0.3">
      <c r="A83" s="220"/>
      <c r="B83" s="220"/>
    </row>
    <row r="84" spans="1:2" x14ac:dyDescent="0.3">
      <c r="A84" s="220"/>
      <c r="B84" s="220"/>
    </row>
    <row r="85" spans="1:2" x14ac:dyDescent="0.3">
      <c r="A85" s="220"/>
      <c r="B85" s="220"/>
    </row>
    <row r="86" spans="1:2" x14ac:dyDescent="0.3">
      <c r="A86" s="220"/>
      <c r="B86" s="220"/>
    </row>
    <row r="87" spans="1:2" x14ac:dyDescent="0.3">
      <c r="A87" s="220"/>
      <c r="B87" s="220"/>
    </row>
    <row r="88" spans="1:2" x14ac:dyDescent="0.3">
      <c r="A88" s="220"/>
      <c r="B88" s="220"/>
    </row>
    <row r="89" spans="1:2" x14ac:dyDescent="0.3">
      <c r="A89" s="220"/>
      <c r="B89" s="220"/>
    </row>
    <row r="90" spans="1:2" x14ac:dyDescent="0.3">
      <c r="A90" s="220"/>
      <c r="B90" s="220"/>
    </row>
    <row r="91" spans="1:2" x14ac:dyDescent="0.3">
      <c r="A91" s="220"/>
      <c r="B91" s="220"/>
    </row>
    <row r="92" spans="1:2" x14ac:dyDescent="0.3">
      <c r="A92" s="220"/>
      <c r="B92" s="220"/>
    </row>
    <row r="93" spans="1:2" x14ac:dyDescent="0.3">
      <c r="A93" s="220"/>
      <c r="B93" s="220"/>
    </row>
    <row r="94" spans="1:2" x14ac:dyDescent="0.3">
      <c r="A94" s="220"/>
      <c r="B94" s="220"/>
    </row>
    <row r="95" spans="1:2" x14ac:dyDescent="0.3">
      <c r="A95" s="220"/>
      <c r="B95" s="220"/>
    </row>
    <row r="96" spans="1:2" x14ac:dyDescent="0.3">
      <c r="A96" s="220"/>
      <c r="B96" s="220"/>
    </row>
    <row r="97" spans="1:2" x14ac:dyDescent="0.3">
      <c r="A97" s="220"/>
      <c r="B97" s="220"/>
    </row>
    <row r="98" spans="1:2" x14ac:dyDescent="0.3">
      <c r="A98" s="220"/>
      <c r="B98" s="220"/>
    </row>
    <row r="99" spans="1:2" x14ac:dyDescent="0.3">
      <c r="A99" s="220"/>
      <c r="B99" s="220"/>
    </row>
    <row r="100" spans="1:2" x14ac:dyDescent="0.3">
      <c r="A100" s="220"/>
      <c r="B100" s="220"/>
    </row>
    <row r="101" spans="1:2" x14ac:dyDescent="0.3">
      <c r="A101" s="220"/>
      <c r="B101" s="220"/>
    </row>
    <row r="102" spans="1:2" x14ac:dyDescent="0.3">
      <c r="A102" s="220"/>
      <c r="B102" s="220"/>
    </row>
    <row r="103" spans="1:2" x14ac:dyDescent="0.3">
      <c r="A103" s="220"/>
      <c r="B103" s="220"/>
    </row>
    <row r="104" spans="1:2" x14ac:dyDescent="0.3">
      <c r="A104" s="220"/>
      <c r="B104" s="220"/>
    </row>
    <row r="105" spans="1:2" x14ac:dyDescent="0.3">
      <c r="A105" s="220"/>
      <c r="B105" s="220"/>
    </row>
    <row r="106" spans="1:2" x14ac:dyDescent="0.3">
      <c r="A106" s="220"/>
      <c r="B106" s="220"/>
    </row>
    <row r="107" spans="1:2" x14ac:dyDescent="0.3">
      <c r="A107" s="220"/>
      <c r="B107" s="220"/>
    </row>
    <row r="108" spans="1:2" x14ac:dyDescent="0.3">
      <c r="A108" s="220"/>
      <c r="B108" s="220"/>
    </row>
    <row r="109" spans="1:2" x14ac:dyDescent="0.3">
      <c r="A109" s="220"/>
      <c r="B109" s="220"/>
    </row>
    <row r="110" spans="1:2" x14ac:dyDescent="0.3">
      <c r="A110" s="220"/>
      <c r="B110" s="220"/>
    </row>
    <row r="111" spans="1:2" x14ac:dyDescent="0.3">
      <c r="A111" s="220"/>
      <c r="B111" s="220"/>
    </row>
    <row r="112" spans="1:2" x14ac:dyDescent="0.3">
      <c r="A112" s="220"/>
      <c r="B112" s="220"/>
    </row>
    <row r="113" spans="1:2" x14ac:dyDescent="0.3">
      <c r="A113" s="220"/>
      <c r="B113" s="220"/>
    </row>
  </sheetData>
  <mergeCells count="21">
    <mergeCell ref="E2:I4"/>
    <mergeCell ref="EE6:EP6"/>
    <mergeCell ref="C6:N6"/>
    <mergeCell ref="O6:Z6"/>
    <mergeCell ref="AA6:AL6"/>
    <mergeCell ref="AM6:AX6"/>
    <mergeCell ref="AY6:BJ6"/>
    <mergeCell ref="BK6:BV6"/>
    <mergeCell ref="BW6:CH6"/>
    <mergeCell ref="CI6:CT6"/>
    <mergeCell ref="CU6:DF6"/>
    <mergeCell ref="DG6:DR6"/>
    <mergeCell ref="DS6:ED6"/>
    <mergeCell ref="HK6:HV6"/>
    <mergeCell ref="HW6:IH6"/>
    <mergeCell ref="EQ6:FB6"/>
    <mergeCell ref="FC6:FN6"/>
    <mergeCell ref="FO6:FZ6"/>
    <mergeCell ref="GA6:GL6"/>
    <mergeCell ref="GM6:GX6"/>
    <mergeCell ref="GY6:HJ6"/>
  </mergeCells>
  <phoneticPr fontId="7" type="noConversion"/>
  <printOptions horizontalCentered="1"/>
  <pageMargins left="0.51181102362204722" right="0.51181102362204722" top="0.78740157480314965" bottom="0.78740157480314965" header="0.31496062992125984" footer="0.31496062992125984"/>
  <pageSetup paperSize="9" fitToWidth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940EC-EB40-49DB-BE9B-737E59893C20}">
  <sheetPr>
    <tabColor theme="7" tint="0.79998168889431442"/>
    <pageSetUpPr fitToPage="1"/>
  </sheetPr>
  <dimension ref="A2:L39"/>
  <sheetViews>
    <sheetView view="pageBreakPreview" zoomScaleNormal="100" zoomScaleSheetLayoutView="100" workbookViewId="0">
      <selection activeCell="D16" sqref="D16"/>
    </sheetView>
  </sheetViews>
  <sheetFormatPr defaultColWidth="9.109375" defaultRowHeight="13.8" x14ac:dyDescent="0.3"/>
  <cols>
    <col min="1" max="1" width="10.6640625" style="9" customWidth="1"/>
    <col min="2" max="2" width="50.33203125" style="9" bestFit="1" customWidth="1"/>
    <col min="3" max="4" width="13.88671875" style="9" bestFit="1" customWidth="1"/>
    <col min="5" max="5" width="38" style="9" customWidth="1"/>
    <col min="6" max="6" width="16" style="9" customWidth="1"/>
    <col min="7" max="7" width="14.88671875" style="9" bestFit="1" customWidth="1"/>
    <col min="8" max="8" width="12.33203125" style="9" bestFit="1" customWidth="1"/>
    <col min="9" max="9" width="15.33203125" style="9" bestFit="1" customWidth="1"/>
    <col min="10" max="10" width="9.109375" style="9"/>
    <col min="11" max="11" width="8" style="9" customWidth="1"/>
    <col min="12" max="12" width="16.33203125" style="9" bestFit="1" customWidth="1"/>
    <col min="13" max="16384" width="9.109375" style="9"/>
  </cols>
  <sheetData>
    <row r="2" spans="1:12" ht="13.8" customHeight="1" x14ac:dyDescent="0.3">
      <c r="E2" s="250" t="s">
        <v>379</v>
      </c>
      <c r="F2" s="251"/>
    </row>
    <row r="3" spans="1:12" x14ac:dyDescent="0.3">
      <c r="E3" s="252"/>
      <c r="F3" s="253"/>
    </row>
    <row r="4" spans="1:12" x14ac:dyDescent="0.3">
      <c r="E4" s="254"/>
      <c r="F4" s="255"/>
      <c r="I4" s="106"/>
      <c r="L4" s="156"/>
    </row>
    <row r="5" spans="1:12" x14ac:dyDescent="0.3">
      <c r="I5" s="157"/>
    </row>
    <row r="6" spans="1:12" x14ac:dyDescent="0.3">
      <c r="A6" s="10"/>
      <c r="B6" s="1"/>
      <c r="C6" s="13"/>
      <c r="D6" s="13"/>
      <c r="E6" s="1"/>
      <c r="F6" s="1"/>
    </row>
    <row r="7" spans="1:12" ht="27.6" x14ac:dyDescent="0.3">
      <c r="A7" s="175" t="s">
        <v>301</v>
      </c>
      <c r="B7" s="174" t="s">
        <v>302</v>
      </c>
      <c r="C7" s="15" t="s">
        <v>420</v>
      </c>
      <c r="D7" s="15" t="s">
        <v>303</v>
      </c>
      <c r="E7" s="15" t="s">
        <v>206</v>
      </c>
      <c r="F7" s="8" t="s">
        <v>308</v>
      </c>
      <c r="G7" s="15" t="s">
        <v>265</v>
      </c>
    </row>
    <row r="8" spans="1:12" x14ac:dyDescent="0.3">
      <c r="A8" s="187" t="s">
        <v>381</v>
      </c>
      <c r="B8" s="186"/>
      <c r="C8" s="186"/>
      <c r="D8" s="186"/>
      <c r="E8" s="186"/>
      <c r="F8" s="186"/>
      <c r="G8" s="186"/>
    </row>
    <row r="9" spans="1:12" x14ac:dyDescent="0.3">
      <c r="A9" s="4" t="s">
        <v>399</v>
      </c>
      <c r="B9" s="176" t="s">
        <v>382</v>
      </c>
      <c r="C9" s="183" t="s">
        <v>421</v>
      </c>
      <c r="D9" s="183">
        <v>15391.8</v>
      </c>
      <c r="E9" s="177"/>
      <c r="F9" s="1">
        <v>1</v>
      </c>
      <c r="G9" s="178">
        <f>F9*D9</f>
        <v>15391.8</v>
      </c>
      <c r="H9" s="158"/>
      <c r="I9" s="116"/>
    </row>
    <row r="10" spans="1:12" x14ac:dyDescent="0.3">
      <c r="A10" s="4" t="s">
        <v>400</v>
      </c>
      <c r="B10" s="176" t="s">
        <v>383</v>
      </c>
      <c r="C10" s="183" t="s">
        <v>421</v>
      </c>
      <c r="D10" s="183">
        <v>15391.8</v>
      </c>
      <c r="E10" s="177"/>
      <c r="F10" s="1">
        <v>1</v>
      </c>
      <c r="G10" s="178">
        <f>F10*D10</f>
        <v>15391.8</v>
      </c>
      <c r="H10" s="158"/>
      <c r="I10" s="116"/>
    </row>
    <row r="11" spans="1:12" x14ac:dyDescent="0.3">
      <c r="A11" s="187" t="s">
        <v>386</v>
      </c>
      <c r="B11" s="186"/>
      <c r="C11" s="186"/>
      <c r="D11" s="186"/>
      <c r="E11" s="186"/>
      <c r="F11" s="186"/>
      <c r="G11" s="186"/>
    </row>
    <row r="12" spans="1:12" x14ac:dyDescent="0.3">
      <c r="A12" s="4" t="s">
        <v>405</v>
      </c>
      <c r="B12" s="176" t="s">
        <v>390</v>
      </c>
      <c r="C12" s="183" t="s">
        <v>421</v>
      </c>
      <c r="D12" s="183">
        <v>6000</v>
      </c>
      <c r="E12" s="177"/>
      <c r="F12" s="1">
        <v>1</v>
      </c>
      <c r="G12" s="178">
        <f t="shared" ref="G12:G17" si="0">F12*D12</f>
        <v>6000</v>
      </c>
      <c r="H12" s="158"/>
      <c r="I12" s="116"/>
    </row>
    <row r="13" spans="1:12" x14ac:dyDescent="0.3">
      <c r="A13" s="4" t="s">
        <v>404</v>
      </c>
      <c r="B13" s="176" t="s">
        <v>387</v>
      </c>
      <c r="C13" s="183" t="s">
        <v>421</v>
      </c>
      <c r="D13" s="183">
        <v>6000</v>
      </c>
      <c r="E13" s="177"/>
      <c r="F13" s="1">
        <v>1</v>
      </c>
      <c r="G13" s="178">
        <f t="shared" si="0"/>
        <v>6000</v>
      </c>
      <c r="H13" s="158"/>
      <c r="I13" s="116"/>
    </row>
    <row r="14" spans="1:12" x14ac:dyDescent="0.3">
      <c r="A14" s="4" t="s">
        <v>402</v>
      </c>
      <c r="B14" s="176" t="s">
        <v>391</v>
      </c>
      <c r="C14" s="183" t="s">
        <v>421</v>
      </c>
      <c r="D14" s="183">
        <v>3500</v>
      </c>
      <c r="E14" s="177"/>
      <c r="F14" s="1">
        <v>3</v>
      </c>
      <c r="G14" s="178">
        <f t="shared" si="0"/>
        <v>10500</v>
      </c>
      <c r="H14" s="158"/>
      <c r="I14" s="116"/>
    </row>
    <row r="15" spans="1:12" x14ac:dyDescent="0.3">
      <c r="A15" s="4" t="s">
        <v>401</v>
      </c>
      <c r="B15" s="176" t="s">
        <v>388</v>
      </c>
      <c r="C15" s="183" t="s">
        <v>421</v>
      </c>
      <c r="D15" s="183">
        <v>3500</v>
      </c>
      <c r="E15" s="177"/>
      <c r="F15" s="1">
        <v>2</v>
      </c>
      <c r="G15" s="178">
        <f t="shared" si="0"/>
        <v>7000</v>
      </c>
    </row>
    <row r="16" spans="1:12" x14ac:dyDescent="0.3">
      <c r="A16" s="4" t="s">
        <v>440</v>
      </c>
      <c r="B16" s="176" t="s">
        <v>439</v>
      </c>
      <c r="C16" s="183" t="s">
        <v>421</v>
      </c>
      <c r="D16" s="183">
        <v>3500</v>
      </c>
      <c r="E16" s="177"/>
      <c r="F16" s="1">
        <v>1</v>
      </c>
      <c r="G16" s="178">
        <f t="shared" si="0"/>
        <v>3500</v>
      </c>
    </row>
    <row r="17" spans="1:9" x14ac:dyDescent="0.3">
      <c r="A17" s="4" t="s">
        <v>403</v>
      </c>
      <c r="B17" s="171" t="s">
        <v>389</v>
      </c>
      <c r="C17" s="185" t="s">
        <v>421</v>
      </c>
      <c r="D17" s="185">
        <v>2500</v>
      </c>
      <c r="E17" s="177"/>
      <c r="F17" s="1">
        <v>1</v>
      </c>
      <c r="G17" s="178">
        <f t="shared" si="0"/>
        <v>2500</v>
      </c>
    </row>
    <row r="18" spans="1:9" x14ac:dyDescent="0.3">
      <c r="A18" s="187" t="s">
        <v>392</v>
      </c>
      <c r="B18" s="186"/>
      <c r="C18" s="186"/>
      <c r="D18" s="186"/>
      <c r="E18" s="186"/>
      <c r="F18" s="186"/>
      <c r="G18" s="186"/>
    </row>
    <row r="19" spans="1:9" x14ac:dyDescent="0.3">
      <c r="A19" s="14" t="s">
        <v>393</v>
      </c>
      <c r="B19" s="177" t="s">
        <v>394</v>
      </c>
      <c r="C19" s="183" t="s">
        <v>422</v>
      </c>
      <c r="D19" s="183">
        <v>2500</v>
      </c>
      <c r="F19" s="1">
        <v>1</v>
      </c>
      <c r="G19" s="178">
        <f t="shared" ref="G19:G24" si="1">F19*D19</f>
        <v>2500</v>
      </c>
    </row>
    <row r="20" spans="1:9" x14ac:dyDescent="0.3">
      <c r="A20" s="14" t="s">
        <v>396</v>
      </c>
      <c r="B20" s="177" t="s">
        <v>395</v>
      </c>
      <c r="C20" s="183" t="s">
        <v>422</v>
      </c>
      <c r="D20" s="183">
        <v>1000</v>
      </c>
      <c r="F20" s="1">
        <v>1</v>
      </c>
      <c r="G20" s="178">
        <f t="shared" si="1"/>
        <v>1000</v>
      </c>
    </row>
    <row r="21" spans="1:9" x14ac:dyDescent="0.3">
      <c r="A21" s="14" t="s">
        <v>359</v>
      </c>
      <c r="B21" s="177" t="s">
        <v>406</v>
      </c>
      <c r="C21" s="183" t="s">
        <v>422</v>
      </c>
      <c r="D21" s="183">
        <v>1000</v>
      </c>
      <c r="F21" s="1">
        <v>1</v>
      </c>
      <c r="G21" s="178">
        <f t="shared" si="1"/>
        <v>1000</v>
      </c>
    </row>
    <row r="22" spans="1:9" x14ac:dyDescent="0.3">
      <c r="A22" s="14" t="s">
        <v>397</v>
      </c>
      <c r="B22" s="177" t="s">
        <v>398</v>
      </c>
      <c r="C22" s="183" t="s">
        <v>422</v>
      </c>
      <c r="D22" s="183">
        <v>1000</v>
      </c>
      <c r="F22" s="1">
        <v>1</v>
      </c>
      <c r="G22" s="178">
        <f t="shared" si="1"/>
        <v>1000</v>
      </c>
    </row>
    <row r="23" spans="1:9" x14ac:dyDescent="0.3">
      <c r="A23" s="14" t="s">
        <v>419</v>
      </c>
      <c r="B23" s="177" t="s">
        <v>262</v>
      </c>
      <c r="C23" s="183" t="s">
        <v>422</v>
      </c>
      <c r="D23" s="183">
        <v>20000</v>
      </c>
      <c r="F23" s="1">
        <v>1</v>
      </c>
      <c r="G23" s="178">
        <f t="shared" si="1"/>
        <v>20000</v>
      </c>
    </row>
    <row r="24" spans="1:9" x14ac:dyDescent="0.3">
      <c r="A24" s="14" t="s">
        <v>359</v>
      </c>
      <c r="B24" s="177" t="s">
        <v>435</v>
      </c>
      <c r="C24" s="183" t="s">
        <v>422</v>
      </c>
      <c r="D24" s="183">
        <v>10000</v>
      </c>
      <c r="F24" s="1">
        <v>1</v>
      </c>
      <c r="G24" s="178">
        <f t="shared" si="1"/>
        <v>10000</v>
      </c>
    </row>
    <row r="25" spans="1:9" x14ac:dyDescent="0.3">
      <c r="A25" s="187" t="s">
        <v>407</v>
      </c>
      <c r="B25" s="186"/>
      <c r="C25" s="186"/>
      <c r="D25" s="186"/>
      <c r="E25" s="186"/>
      <c r="F25" s="186"/>
      <c r="G25" s="188"/>
    </row>
    <row r="26" spans="1:9" x14ac:dyDescent="0.3">
      <c r="A26" s="14" t="s">
        <v>408</v>
      </c>
      <c r="B26" s="177" t="s">
        <v>409</v>
      </c>
      <c r="C26" s="183" t="s">
        <v>422</v>
      </c>
      <c r="D26" s="183">
        <v>11000</v>
      </c>
      <c r="F26" s="1">
        <v>1</v>
      </c>
      <c r="G26" s="178">
        <f>F26*D26</f>
        <v>11000</v>
      </c>
    </row>
    <row r="27" spans="1:9" x14ac:dyDescent="0.3">
      <c r="A27" s="14" t="s">
        <v>417</v>
      </c>
      <c r="B27" s="177" t="s">
        <v>418</v>
      </c>
      <c r="C27" s="183" t="s">
        <v>422</v>
      </c>
      <c r="D27" s="183">
        <v>3000</v>
      </c>
      <c r="F27" s="1">
        <v>1</v>
      </c>
      <c r="G27" s="178">
        <f>F27*D27</f>
        <v>3000</v>
      </c>
    </row>
    <row r="28" spans="1:9" x14ac:dyDescent="0.3">
      <c r="A28" s="14" t="s">
        <v>410</v>
      </c>
      <c r="B28" s="177" t="s">
        <v>411</v>
      </c>
      <c r="C28" s="183" t="s">
        <v>422</v>
      </c>
      <c r="D28" s="183">
        <v>2500</v>
      </c>
      <c r="F28" s="1">
        <v>1</v>
      </c>
      <c r="G28" s="178">
        <f>F28*D28</f>
        <v>2500</v>
      </c>
    </row>
    <row r="29" spans="1:9" x14ac:dyDescent="0.3">
      <c r="A29" s="14" t="s">
        <v>412</v>
      </c>
      <c r="B29" s="177" t="s">
        <v>413</v>
      </c>
      <c r="C29" s="183" t="s">
        <v>422</v>
      </c>
      <c r="D29" s="183">
        <v>1000</v>
      </c>
      <c r="F29" s="1">
        <v>1</v>
      </c>
      <c r="G29" s="178">
        <f>F29*D29</f>
        <v>1000</v>
      </c>
    </row>
    <row r="30" spans="1:9" x14ac:dyDescent="0.3">
      <c r="A30" s="14" t="s">
        <v>414</v>
      </c>
      <c r="B30" s="177" t="s">
        <v>415</v>
      </c>
      <c r="C30" s="183" t="s">
        <v>423</v>
      </c>
      <c r="D30" s="183">
        <f>400*6+400*6.5</f>
        <v>5000</v>
      </c>
      <c r="F30" s="1">
        <v>1</v>
      </c>
      <c r="G30" s="178">
        <f>F30*D30</f>
        <v>5000</v>
      </c>
      <c r="I30" s="9" t="s">
        <v>416</v>
      </c>
    </row>
    <row r="31" spans="1:9" x14ac:dyDescent="0.3">
      <c r="A31" s="187" t="s">
        <v>424</v>
      </c>
      <c r="B31" s="186"/>
      <c r="C31" s="186"/>
      <c r="D31" s="186"/>
      <c r="E31" s="186"/>
      <c r="F31" s="186"/>
      <c r="G31" s="188"/>
    </row>
    <row r="32" spans="1:9" x14ac:dyDescent="0.3">
      <c r="A32" s="14" t="s">
        <v>425</v>
      </c>
      <c r="B32" s="177" t="s">
        <v>426</v>
      </c>
      <c r="C32" s="183" t="s">
        <v>422</v>
      </c>
      <c r="D32" s="183">
        <v>4000</v>
      </c>
      <c r="F32" s="1">
        <v>1</v>
      </c>
      <c r="G32" s="178">
        <f>F32*D32</f>
        <v>4000</v>
      </c>
    </row>
    <row r="33" spans="1:7" x14ac:dyDescent="0.3">
      <c r="A33" s="14" t="s">
        <v>427</v>
      </c>
      <c r="B33" s="177" t="s">
        <v>428</v>
      </c>
      <c r="C33" s="183" t="s">
        <v>423</v>
      </c>
      <c r="D33" s="183">
        <v>1500</v>
      </c>
      <c r="F33" s="1">
        <v>1</v>
      </c>
      <c r="G33" s="178">
        <f>F33*D33</f>
        <v>1500</v>
      </c>
    </row>
    <row r="34" spans="1:7" x14ac:dyDescent="0.3">
      <c r="A34" s="187" t="s">
        <v>429</v>
      </c>
      <c r="B34" s="186"/>
      <c r="C34" s="186"/>
      <c r="D34" s="186"/>
      <c r="E34" s="186"/>
      <c r="F34" s="186"/>
      <c r="G34" s="188"/>
    </row>
    <row r="35" spans="1:7" x14ac:dyDescent="0.3">
      <c r="A35" s="14" t="s">
        <v>430</v>
      </c>
      <c r="B35" s="177" t="s">
        <v>431</v>
      </c>
      <c r="C35" s="183" t="s">
        <v>422</v>
      </c>
      <c r="D35" s="183">
        <v>7000</v>
      </c>
      <c r="E35" s="177"/>
      <c r="F35" s="1">
        <v>1</v>
      </c>
      <c r="G35" s="178">
        <f>F35*D35</f>
        <v>7000</v>
      </c>
    </row>
    <row r="36" spans="1:7" x14ac:dyDescent="0.3">
      <c r="A36" s="14" t="s">
        <v>432</v>
      </c>
      <c r="B36" s="177" t="s">
        <v>433</v>
      </c>
      <c r="C36" s="183" t="s">
        <v>422</v>
      </c>
      <c r="D36" s="183">
        <v>4000</v>
      </c>
      <c r="E36" s="177"/>
      <c r="F36" s="1">
        <v>1</v>
      </c>
      <c r="G36" s="178">
        <f>F36*D36</f>
        <v>4000</v>
      </c>
    </row>
    <row r="37" spans="1:7" x14ac:dyDescent="0.3">
      <c r="A37" s="14" t="s">
        <v>321</v>
      </c>
      <c r="B37" s="177" t="s">
        <v>434</v>
      </c>
      <c r="C37" s="183" t="s">
        <v>422</v>
      </c>
      <c r="D37" s="183">
        <v>1</v>
      </c>
      <c r="E37" s="177"/>
      <c r="F37" s="1">
        <f>PIP</f>
        <v>18257</v>
      </c>
      <c r="G37" s="178">
        <f>F37*D37</f>
        <v>18257</v>
      </c>
    </row>
    <row r="38" spans="1:7" s="12" customFormat="1" x14ac:dyDescent="0.3">
      <c r="A38" s="9"/>
      <c r="B38" s="9"/>
      <c r="C38" s="9"/>
      <c r="D38" s="9"/>
      <c r="E38" s="9"/>
      <c r="F38" s="9"/>
      <c r="G38" s="9"/>
    </row>
    <row r="39" spans="1:7" x14ac:dyDescent="0.3">
      <c r="A39" s="12"/>
      <c r="B39" s="12" t="s">
        <v>263</v>
      </c>
      <c r="C39" s="12"/>
      <c r="D39" s="12"/>
      <c r="E39" s="12"/>
      <c r="F39" s="12"/>
      <c r="G39" s="189">
        <f>SUM(G9:G38)</f>
        <v>159040.6</v>
      </c>
    </row>
  </sheetData>
  <mergeCells count="1">
    <mergeCell ref="E2:F4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82" orientation="landscape" r:id="rId1"/>
  <colBreaks count="1" manualBreakCount="1">
    <brk id="4" max="4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1AD19-3A2A-473C-8840-D99CFB5FB67B}">
  <sheetPr>
    <tabColor theme="7" tint="0.79998168889431442"/>
    <pageSetUpPr fitToPage="1"/>
  </sheetPr>
  <dimension ref="A2:K19"/>
  <sheetViews>
    <sheetView view="pageBreakPreview" zoomScaleNormal="100" zoomScaleSheetLayoutView="100" workbookViewId="0">
      <selection activeCell="C12" sqref="C12:C15"/>
    </sheetView>
  </sheetViews>
  <sheetFormatPr defaultColWidth="9.109375" defaultRowHeight="13.8" x14ac:dyDescent="0.3"/>
  <cols>
    <col min="1" max="1" width="68.44140625" style="9" customWidth="1"/>
    <col min="2" max="3" width="15.33203125" style="14" customWidth="1"/>
    <col min="4" max="4" width="8.77734375" style="14" bestFit="1" customWidth="1"/>
    <col min="5" max="5" width="13.88671875" style="14" customWidth="1"/>
    <col min="6" max="6" width="15.6640625" style="14" customWidth="1"/>
    <col min="7" max="7" width="12.33203125" style="9" bestFit="1" customWidth="1"/>
    <col min="8" max="8" width="15.33203125" style="9" bestFit="1" customWidth="1"/>
    <col min="9" max="9" width="9.109375" style="9"/>
    <col min="10" max="10" width="8" style="9" customWidth="1"/>
    <col min="11" max="11" width="16.33203125" style="9" bestFit="1" customWidth="1"/>
    <col min="12" max="16384" width="9.109375" style="9"/>
  </cols>
  <sheetData>
    <row r="2" spans="1:11" ht="13.8" customHeight="1" x14ac:dyDescent="0.3">
      <c r="C2" s="250" t="s">
        <v>447</v>
      </c>
      <c r="D2" s="257"/>
      <c r="E2" s="251"/>
    </row>
    <row r="3" spans="1:11" x14ac:dyDescent="0.3">
      <c r="C3" s="252"/>
      <c r="D3" s="258"/>
      <c r="E3" s="253"/>
    </row>
    <row r="4" spans="1:11" x14ac:dyDescent="0.3">
      <c r="C4" s="254"/>
      <c r="D4" s="259"/>
      <c r="E4" s="255"/>
      <c r="H4" s="106"/>
      <c r="K4" s="156"/>
    </row>
    <row r="5" spans="1:11" x14ac:dyDescent="0.3">
      <c r="H5" s="157"/>
    </row>
    <row r="6" spans="1:11" x14ac:dyDescent="0.3">
      <c r="H6" s="157"/>
    </row>
    <row r="7" spans="1:11" x14ac:dyDescent="0.3">
      <c r="H7" s="157"/>
    </row>
    <row r="8" spans="1:11" x14ac:dyDescent="0.3">
      <c r="A8" s="174" t="s">
        <v>302</v>
      </c>
      <c r="B8" s="15" t="s">
        <v>203</v>
      </c>
      <c r="C8" s="8" t="s">
        <v>460</v>
      </c>
      <c r="D8" s="8" t="s">
        <v>459</v>
      </c>
      <c r="E8" s="15" t="s">
        <v>455</v>
      </c>
    </row>
    <row r="9" spans="1:11" x14ac:dyDescent="0.3">
      <c r="A9" s="186"/>
      <c r="B9" s="213"/>
      <c r="C9" s="213"/>
      <c r="D9" s="213"/>
      <c r="E9" s="213"/>
      <c r="F9" s="213"/>
    </row>
    <row r="10" spans="1:11" x14ac:dyDescent="0.3">
      <c r="A10" s="176" t="s">
        <v>451</v>
      </c>
      <c r="B10" s="179">
        <f>7707719.46/12</f>
        <v>642309.95499999996</v>
      </c>
      <c r="C10" s="179">
        <v>54405.738750000019</v>
      </c>
      <c r="D10" s="13">
        <f t="shared" ref="D10:D16" si="0">C10/B10</f>
        <v>8.4703246970537799E-2</v>
      </c>
      <c r="E10" s="179">
        <v>0</v>
      </c>
      <c r="F10" s="179"/>
      <c r="G10" s="158"/>
      <c r="H10" s="116"/>
    </row>
    <row r="11" spans="1:11" x14ac:dyDescent="0.3">
      <c r="A11" s="176" t="s">
        <v>448</v>
      </c>
      <c r="B11" s="179">
        <f>18257*140/10^6*BHmes*B4a</f>
        <v>467584.88188622578</v>
      </c>
      <c r="C11" s="179">
        <f>18257*100/10^6*BHmes*B4a</f>
        <v>333989.20134730416</v>
      </c>
      <c r="D11" s="13">
        <f t="shared" si="0"/>
        <v>0.7142857142857143</v>
      </c>
      <c r="E11" s="179">
        <v>0</v>
      </c>
      <c r="G11" s="158"/>
      <c r="H11" s="116"/>
    </row>
    <row r="12" spans="1:11" x14ac:dyDescent="0.3">
      <c r="A12" s="176" t="s">
        <v>454</v>
      </c>
      <c r="B12" s="179">
        <f>9560549.72/12-B11</f>
        <v>329127.59478044091</v>
      </c>
      <c r="C12" s="179">
        <v>90000</v>
      </c>
      <c r="D12" s="13">
        <f t="shared" si="0"/>
        <v>0.27345017989159637</v>
      </c>
      <c r="E12" s="179">
        <v>0</v>
      </c>
      <c r="G12" s="158"/>
      <c r="H12" s="116"/>
    </row>
    <row r="13" spans="1:11" x14ac:dyDescent="0.3">
      <c r="A13" s="176" t="s">
        <v>453</v>
      </c>
      <c r="B13" s="179">
        <f>1683750.24/12</f>
        <v>140312.51999999999</v>
      </c>
      <c r="C13" s="179">
        <v>30000</v>
      </c>
      <c r="D13" s="13">
        <f t="shared" si="0"/>
        <v>0.21380843277563544</v>
      </c>
      <c r="E13" s="179">
        <v>0</v>
      </c>
      <c r="G13" s="158"/>
      <c r="H13" s="116"/>
    </row>
    <row r="14" spans="1:11" x14ac:dyDescent="0.3">
      <c r="A14" s="176" t="s">
        <v>452</v>
      </c>
      <c r="B14" s="179">
        <f>414596.69/12</f>
        <v>34549.724166666667</v>
      </c>
      <c r="C14" s="179">
        <v>12500</v>
      </c>
      <c r="D14" s="13">
        <f t="shared" si="0"/>
        <v>0.36179738916873649</v>
      </c>
      <c r="E14" s="179">
        <v>0</v>
      </c>
      <c r="G14" s="158"/>
      <c r="H14" s="116"/>
    </row>
    <row r="15" spans="1:11" x14ac:dyDescent="0.3">
      <c r="A15" s="176" t="s">
        <v>456</v>
      </c>
      <c r="B15" s="179">
        <f>227121.62/12</f>
        <v>18926.801666666666</v>
      </c>
      <c r="C15" s="179">
        <v>7500</v>
      </c>
      <c r="D15" s="13">
        <f t="shared" si="0"/>
        <v>0.39626346448215721</v>
      </c>
      <c r="E15" s="179">
        <v>0</v>
      </c>
    </row>
    <row r="16" spans="1:11" x14ac:dyDescent="0.3">
      <c r="A16" s="12" t="s">
        <v>457</v>
      </c>
      <c r="B16" s="217">
        <f>SUM(B10:B15)</f>
        <v>1632811.4775</v>
      </c>
      <c r="C16" s="217">
        <f>SUM(C10:C15)</f>
        <v>528394.94009730418</v>
      </c>
      <c r="D16" s="260">
        <f t="shared" si="0"/>
        <v>0.32361050089281002</v>
      </c>
      <c r="E16" s="179">
        <v>0</v>
      </c>
    </row>
    <row r="17" spans="1:5" x14ac:dyDescent="0.3">
      <c r="A17" s="12" t="s">
        <v>458</v>
      </c>
      <c r="B17" s="217">
        <f>B16*12</f>
        <v>19593737.73</v>
      </c>
      <c r="C17" s="217">
        <f>C16*12</f>
        <v>6340739.2811676506</v>
      </c>
      <c r="D17" s="260"/>
      <c r="E17" s="179">
        <v>0</v>
      </c>
    </row>
    <row r="19" spans="1:5" x14ac:dyDescent="0.3">
      <c r="B19" s="216"/>
    </row>
  </sheetData>
  <mergeCells count="2">
    <mergeCell ref="C2:E4"/>
    <mergeCell ref="D16:D17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  <colBreaks count="1" manualBreakCount="1">
    <brk id="5" max="20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B70F-5E19-4CC0-B2E4-202B6B47661B}">
  <sheetPr codeName="Planilha7">
    <tabColor theme="7" tint="0.79998168889431442"/>
    <pageSetUpPr fitToPage="1"/>
  </sheetPr>
  <dimension ref="A1:M125"/>
  <sheetViews>
    <sheetView zoomScaleNormal="100" zoomScaleSheetLayoutView="85" workbookViewId="0">
      <selection sqref="A1:G3"/>
    </sheetView>
  </sheetViews>
  <sheetFormatPr defaultRowHeight="14.4" x14ac:dyDescent="0.3"/>
  <cols>
    <col min="1" max="6" width="19.109375" style="63" customWidth="1"/>
    <col min="8" max="8" width="10.5546875" bestFit="1" customWidth="1"/>
    <col min="9" max="9" width="6.33203125" customWidth="1"/>
    <col min="10" max="13" width="11.6640625" customWidth="1"/>
  </cols>
  <sheetData>
    <row r="1" spans="1:13" ht="15.75" customHeight="1" x14ac:dyDescent="0.3">
      <c r="E1" s="250" t="s">
        <v>470</v>
      </c>
      <c r="F1" s="257"/>
      <c r="G1" s="251"/>
    </row>
    <row r="2" spans="1:13" ht="15.75" customHeight="1" x14ac:dyDescent="0.3">
      <c r="E2" s="252"/>
      <c r="F2" s="258"/>
      <c r="G2" s="253"/>
    </row>
    <row r="3" spans="1:13" ht="15.75" customHeight="1" x14ac:dyDescent="0.3">
      <c r="E3" s="254"/>
      <c r="F3" s="259"/>
      <c r="G3" s="255"/>
    </row>
    <row r="4" spans="1:13" ht="15.75" customHeight="1" thickBot="1" x14ac:dyDescent="0.35"/>
    <row r="5" spans="1:13" s="9" customFormat="1" ht="15" customHeight="1" x14ac:dyDescent="0.3">
      <c r="A5" s="15" t="s">
        <v>251</v>
      </c>
      <c r="B5" s="15" t="s">
        <v>252</v>
      </c>
      <c r="C5" s="15" t="s">
        <v>253</v>
      </c>
      <c r="D5" s="15" t="s">
        <v>254</v>
      </c>
      <c r="E5" s="15" t="s">
        <v>255</v>
      </c>
      <c r="F5" s="15" t="s">
        <v>256</v>
      </c>
      <c r="I5" s="261" t="s">
        <v>54</v>
      </c>
      <c r="J5" s="263" t="s">
        <v>257</v>
      </c>
      <c r="K5" s="261" t="s">
        <v>258</v>
      </c>
      <c r="L5" s="261"/>
      <c r="M5" s="263" t="s">
        <v>259</v>
      </c>
    </row>
    <row r="6" spans="1:13" s="9" customFormat="1" ht="15.75" customHeight="1" thickBot="1" x14ac:dyDescent="0.35">
      <c r="A6" s="14">
        <v>1</v>
      </c>
      <c r="B6" s="68">
        <f>_xlfn.SINGLE(Alavanca)*'Demonstrativos (Mensal)'!B$56</f>
        <v>1050</v>
      </c>
      <c r="C6" s="68">
        <v>0</v>
      </c>
      <c r="D6" s="68">
        <v>0</v>
      </c>
      <c r="E6" s="68">
        <v>0</v>
      </c>
      <c r="F6" s="68">
        <f>B6</f>
        <v>1050</v>
      </c>
      <c r="H6" s="69"/>
      <c r="I6" s="262"/>
      <c r="J6" s="264"/>
      <c r="K6" s="120" t="s">
        <v>260</v>
      </c>
      <c r="L6" s="120" t="s">
        <v>261</v>
      </c>
      <c r="M6" s="264"/>
    </row>
    <row r="7" spans="1:13" s="9" customFormat="1" ht="15.75" customHeight="1" x14ac:dyDescent="0.3">
      <c r="A7" s="14">
        <v>2</v>
      </c>
      <c r="B7" s="68">
        <f>_xlfn.SINGLE(Alavanca)*'Demonstrativos (Mensal)'!$C$56</f>
        <v>140</v>
      </c>
      <c r="C7" s="68">
        <f t="shared" ref="C7:C38" si="0">_xlfn.SINGLE(juros_financ)*F6</f>
        <v>6.1333922158515737</v>
      </c>
      <c r="D7" s="68">
        <f t="shared" ref="D7:D29" si="1">C7</f>
        <v>6.1333922158515737</v>
      </c>
      <c r="E7" s="68">
        <f t="shared" ref="E7:E29" si="2">D7-C7</f>
        <v>0</v>
      </c>
      <c r="F7" s="68">
        <f t="shared" ref="F7:F70" si="3">F6+B7-E7</f>
        <v>1190</v>
      </c>
      <c r="I7" s="121">
        <v>1</v>
      </c>
      <c r="J7" s="122">
        <f>SUMIFS('Demonstrativos (Mensal)'!$41:$41,'Demonstrativos (Mensal)'!$6:$6,I7)</f>
        <v>2870.4895903575907</v>
      </c>
      <c r="K7" s="126">
        <f t="shared" ref="K7:K24" si="4">SUMIFS(C:C,$A:$A,"&gt;"&amp;12*($I7-1),$A:$A,"&lt;="&amp;12+12*($I7-1))</f>
        <v>323.63139713690623</v>
      </c>
      <c r="L7" s="126">
        <f t="shared" ref="L7:L24" si="5">SUMIFS(E:E,$A:$A,"&gt;"&amp;12*($I7-1),$A:$A,"&lt;="&amp;12+12*($I7-1))</f>
        <v>0</v>
      </c>
      <c r="M7" s="129" t="s">
        <v>201</v>
      </c>
    </row>
    <row r="8" spans="1:13" s="9" customFormat="1" ht="15.75" customHeight="1" x14ac:dyDescent="0.3">
      <c r="A8" s="14">
        <v>3</v>
      </c>
      <c r="B8" s="68">
        <f>_xlfn.SINGLE(Alavanca)*'Demonstrativos (Mensal)'!$D$56</f>
        <v>140</v>
      </c>
      <c r="C8" s="68">
        <f t="shared" si="0"/>
        <v>6.9511778446317845</v>
      </c>
      <c r="D8" s="68">
        <f t="shared" si="1"/>
        <v>6.9511778446317845</v>
      </c>
      <c r="E8" s="68">
        <f t="shared" si="2"/>
        <v>0</v>
      </c>
      <c r="F8" s="68">
        <f t="shared" si="3"/>
        <v>1330</v>
      </c>
      <c r="I8" s="4">
        <v>2</v>
      </c>
      <c r="J8" s="123">
        <f>SUMIFS('Demonstrativos (Mensal)'!$41:$41,'Demonstrativos (Mensal)'!$6:$6,I8)</f>
        <v>2870.4895903575907</v>
      </c>
      <c r="K8" s="127">
        <f t="shared" si="4"/>
        <v>815.6837340769066</v>
      </c>
      <c r="L8" s="127">
        <f t="shared" si="5"/>
        <v>0</v>
      </c>
      <c r="M8" s="130" t="s">
        <v>201</v>
      </c>
    </row>
    <row r="9" spans="1:13" s="9" customFormat="1" ht="15.75" customHeight="1" x14ac:dyDescent="0.3">
      <c r="A9" s="14">
        <v>4</v>
      </c>
      <c r="B9" s="68">
        <f>_xlfn.SINGLE(Alavanca)*'Demonstrativos (Mensal)'!$E$56</f>
        <v>140</v>
      </c>
      <c r="C9" s="68">
        <f t="shared" si="0"/>
        <v>7.7689634734119934</v>
      </c>
      <c r="D9" s="68">
        <f t="shared" si="1"/>
        <v>7.7689634734119934</v>
      </c>
      <c r="E9" s="68">
        <f t="shared" si="2"/>
        <v>0</v>
      </c>
      <c r="F9" s="68">
        <f t="shared" si="3"/>
        <v>1470</v>
      </c>
      <c r="I9" s="4">
        <v>3</v>
      </c>
      <c r="J9" s="123">
        <f>SUMIFS('Demonstrativos (Mensal)'!$41:$41,'Demonstrativos (Mensal)'!$6:$6,I9)</f>
        <v>2870.4895903575907</v>
      </c>
      <c r="K9" s="127">
        <f t="shared" si="4"/>
        <v>817.00289721580407</v>
      </c>
      <c r="L9" s="127">
        <f t="shared" si="5"/>
        <v>-41.585251057186937</v>
      </c>
      <c r="M9" s="130">
        <f t="shared" ref="M9" si="6">J9/(K9+L9)</f>
        <v>3.7018626085927528</v>
      </c>
    </row>
    <row r="10" spans="1:13" s="9" customFormat="1" ht="15.75" customHeight="1" x14ac:dyDescent="0.3">
      <c r="A10" s="14">
        <v>5</v>
      </c>
      <c r="B10" s="68">
        <f>_xlfn.SINGLE(Alavanca)*'Demonstrativos (Mensal)'!$F$56</f>
        <v>1506.206176708333</v>
      </c>
      <c r="C10" s="68">
        <f t="shared" si="0"/>
        <v>8.5867491021922042</v>
      </c>
      <c r="D10" s="68">
        <f t="shared" si="1"/>
        <v>8.5867491021922042</v>
      </c>
      <c r="E10" s="68">
        <f t="shared" si="2"/>
        <v>0</v>
      </c>
      <c r="F10" s="68">
        <f t="shared" si="3"/>
        <v>2976.2061767083333</v>
      </c>
      <c r="I10" s="4">
        <v>4</v>
      </c>
      <c r="J10" s="123">
        <f>SUMIFS('Demonstrativos (Mensal)'!$41:$41,'Demonstrativos (Mensal)'!$6:$6,I10)</f>
        <v>2870.4895903575907</v>
      </c>
      <c r="K10" s="127">
        <f t="shared" si="4"/>
        <v>820.01335057208644</v>
      </c>
      <c r="L10" s="127">
        <f t="shared" si="5"/>
        <v>-44.595704413469306</v>
      </c>
      <c r="M10" s="130">
        <f t="shared" ref="M10:M16" si="7">J10/(K10+L10)</f>
        <v>3.7018626085927528</v>
      </c>
    </row>
    <row r="11" spans="1:13" s="9" customFormat="1" ht="15.75" customHeight="1" x14ac:dyDescent="0.3">
      <c r="A11" s="14">
        <v>6</v>
      </c>
      <c r="B11" s="68">
        <f>_xlfn.SINGLE(Alavanca)*'Demonstrativos (Mensal)'!$G$56</f>
        <v>1506.206176708333</v>
      </c>
      <c r="C11" s="68">
        <f t="shared" si="0"/>
        <v>17.384990282849778</v>
      </c>
      <c r="D11" s="68">
        <f t="shared" si="1"/>
        <v>17.384990282849778</v>
      </c>
      <c r="E11" s="68">
        <f t="shared" si="2"/>
        <v>0</v>
      </c>
      <c r="F11" s="68">
        <f t="shared" si="3"/>
        <v>4482.4123534166665</v>
      </c>
      <c r="I11" s="4">
        <v>5</v>
      </c>
      <c r="J11" s="123">
        <f>SUMIFS('Demonstrativos (Mensal)'!$41:$41,'Demonstrativos (Mensal)'!$6:$6,I11)</f>
        <v>2870.4895903575907</v>
      </c>
      <c r="K11" s="127">
        <f t="shared" si="4"/>
        <v>823.24173767122113</v>
      </c>
      <c r="L11" s="127">
        <f t="shared" si="5"/>
        <v>-47.824091512603914</v>
      </c>
      <c r="M11" s="130">
        <f t="shared" si="7"/>
        <v>3.7018626085927524</v>
      </c>
    </row>
    <row r="12" spans="1:13" s="9" customFormat="1" ht="15.75" customHeight="1" x14ac:dyDescent="0.3">
      <c r="A12" s="14">
        <v>7</v>
      </c>
      <c r="B12" s="68">
        <f>_xlfn.SINGLE(Alavanca)*'Demonstrativos (Mensal)'!$H$56</f>
        <v>1485.7536677083328</v>
      </c>
      <c r="C12" s="68">
        <f t="shared" si="0"/>
        <v>26.183231463507351</v>
      </c>
      <c r="D12" s="68">
        <f t="shared" si="1"/>
        <v>26.183231463507351</v>
      </c>
      <c r="E12" s="68">
        <f t="shared" si="2"/>
        <v>0</v>
      </c>
      <c r="F12" s="68">
        <f t="shared" si="3"/>
        <v>5968.1660211249991</v>
      </c>
      <c r="I12" s="4">
        <v>6</v>
      </c>
      <c r="J12" s="123">
        <f>SUMIFS('Demonstrativos (Mensal)'!$41:$41,'Demonstrativos (Mensal)'!$6:$6,I12)</f>
        <v>2870.4895903575907</v>
      </c>
      <c r="K12" s="127">
        <f t="shared" si="4"/>
        <v>826.70383524536521</v>
      </c>
      <c r="L12" s="127">
        <f t="shared" si="5"/>
        <v>-51.286189086748152</v>
      </c>
      <c r="M12" s="130">
        <f t="shared" si="7"/>
        <v>3.7018626085927528</v>
      </c>
    </row>
    <row r="13" spans="1:13" s="9" customFormat="1" ht="15.75" customHeight="1" x14ac:dyDescent="0.3">
      <c r="A13" s="14">
        <v>8</v>
      </c>
      <c r="B13" s="68">
        <f>_xlfn.SINGLE(Alavanca)*'Demonstrativos (Mensal)'!$I$56</f>
        <v>1389.7791340416663</v>
      </c>
      <c r="C13" s="68">
        <f t="shared" si="0"/>
        <v>34.862002873217079</v>
      </c>
      <c r="D13" s="68">
        <f t="shared" si="1"/>
        <v>34.862002873217079</v>
      </c>
      <c r="E13" s="68">
        <f t="shared" si="2"/>
        <v>0</v>
      </c>
      <c r="F13" s="68">
        <f t="shared" si="3"/>
        <v>7357.9451551666652</v>
      </c>
      <c r="I13" s="4">
        <v>7</v>
      </c>
      <c r="J13" s="123">
        <f>SUMIFS('Demonstrativos (Mensal)'!$41:$41,'Demonstrativos (Mensal)'!$6:$6,I13)</f>
        <v>2870.4895903575907</v>
      </c>
      <c r="K13" s="127">
        <f t="shared" si="4"/>
        <v>830.4165621411297</v>
      </c>
      <c r="L13" s="127">
        <f t="shared" si="5"/>
        <v>-54.998915982512443</v>
      </c>
      <c r="M13" s="130">
        <f t="shared" si="7"/>
        <v>3.7018626085927524</v>
      </c>
    </row>
    <row r="14" spans="1:13" s="9" customFormat="1" ht="15.75" customHeight="1" x14ac:dyDescent="0.3">
      <c r="A14" s="14">
        <v>9</v>
      </c>
      <c r="B14" s="68">
        <f>_xlfn.SINGLE(Alavanca)*'Demonstrativos (Mensal)'!$J$56</f>
        <v>1389.7791340416663</v>
      </c>
      <c r="C14" s="68">
        <f t="shared" si="0"/>
        <v>42.98015575177336</v>
      </c>
      <c r="D14" s="68">
        <f t="shared" si="1"/>
        <v>42.98015575177336</v>
      </c>
      <c r="E14" s="68">
        <f t="shared" si="2"/>
        <v>0</v>
      </c>
      <c r="F14" s="68">
        <f t="shared" si="3"/>
        <v>8747.7242892083323</v>
      </c>
      <c r="I14" s="4">
        <v>8</v>
      </c>
      <c r="J14" s="123">
        <f>SUMIFS('Demonstrativos (Mensal)'!$41:$41,'Demonstrativos (Mensal)'!$6:$6,I14)</f>
        <v>2870.4895903575907</v>
      </c>
      <c r="K14" s="127">
        <f t="shared" si="4"/>
        <v>834.39806199990778</v>
      </c>
      <c r="L14" s="127">
        <f t="shared" si="5"/>
        <v>-58.980415841290636</v>
      </c>
      <c r="M14" s="130">
        <f t="shared" si="7"/>
        <v>3.7018626085927528</v>
      </c>
    </row>
    <row r="15" spans="1:13" s="9" customFormat="1" ht="15.75" customHeight="1" x14ac:dyDescent="0.3">
      <c r="A15" s="14">
        <v>10</v>
      </c>
      <c r="B15" s="68">
        <f>_xlfn.SINGLE(Alavanca)*'Demonstrativos (Mensal)'!$K$56</f>
        <v>1389.7791340416663</v>
      </c>
      <c r="C15" s="68">
        <f t="shared" si="0"/>
        <v>51.098308630329647</v>
      </c>
      <c r="D15" s="68">
        <f t="shared" si="1"/>
        <v>51.098308630329647</v>
      </c>
      <c r="E15" s="68">
        <f t="shared" si="2"/>
        <v>0</v>
      </c>
      <c r="F15" s="68">
        <f t="shared" si="3"/>
        <v>10137.503423249998</v>
      </c>
      <c r="I15" s="4">
        <v>9</v>
      </c>
      <c r="J15" s="123">
        <f>SUMIFS('Demonstrativos (Mensal)'!$41:$41,'Demonstrativos (Mensal)'!$6:$6,I15)</f>
        <v>2870.4895903575907</v>
      </c>
      <c r="K15" s="127">
        <f t="shared" si="4"/>
        <v>838.66779192362912</v>
      </c>
      <c r="L15" s="127">
        <f t="shared" si="5"/>
        <v>-63.250145765011794</v>
      </c>
      <c r="M15" s="130">
        <f t="shared" si="7"/>
        <v>3.701862608592752</v>
      </c>
    </row>
    <row r="16" spans="1:13" s="9" customFormat="1" ht="15.75" customHeight="1" x14ac:dyDescent="0.3">
      <c r="A16" s="14">
        <v>11</v>
      </c>
      <c r="B16" s="68">
        <f>_xlfn.SINGLE(Alavanca)*'Demonstrativos (Mensal)'!$L$56</f>
        <v>556.29535587499993</v>
      </c>
      <c r="C16" s="68">
        <f t="shared" si="0"/>
        <v>59.216461508885928</v>
      </c>
      <c r="D16" s="68">
        <f t="shared" si="1"/>
        <v>59.216461508885928</v>
      </c>
      <c r="E16" s="68">
        <f t="shared" si="2"/>
        <v>0</v>
      </c>
      <c r="F16" s="68">
        <f t="shared" si="3"/>
        <v>10693.798779124998</v>
      </c>
      <c r="I16" s="4">
        <v>10</v>
      </c>
      <c r="J16" s="123">
        <f>SUMIFS('Demonstrativos (Mensal)'!$41:$41,'Demonstrativos (Mensal)'!$6:$6,I16)</f>
        <v>2870.4895903575907</v>
      </c>
      <c r="K16" s="127">
        <f t="shared" si="4"/>
        <v>843.24661755923148</v>
      </c>
      <c r="L16" s="127">
        <f t="shared" si="5"/>
        <v>-67.828971400614222</v>
      </c>
      <c r="M16" s="130">
        <f t="shared" si="7"/>
        <v>3.7018626085927524</v>
      </c>
    </row>
    <row r="17" spans="1:13" s="9" customFormat="1" ht="15.75" customHeight="1" x14ac:dyDescent="0.3">
      <c r="A17" s="14">
        <v>12</v>
      </c>
      <c r="B17" s="68">
        <f>_xlfn.SINGLE(Alavanca)*'Demonstrativos (Mensal)'!$M$56</f>
        <v>942.88190587499992</v>
      </c>
      <c r="C17" s="68">
        <f t="shared" si="0"/>
        <v>62.465963990255553</v>
      </c>
      <c r="D17" s="68">
        <f t="shared" si="1"/>
        <v>62.465963990255553</v>
      </c>
      <c r="E17" s="68">
        <f t="shared" si="2"/>
        <v>0</v>
      </c>
      <c r="F17" s="68">
        <f t="shared" si="3"/>
        <v>11636.680684999998</v>
      </c>
      <c r="I17" s="4">
        <v>11</v>
      </c>
      <c r="J17" s="123">
        <f>SUMIFS('Demonstrativos (Mensal)'!$41:$41,'Demonstrativos (Mensal)'!$6:$6,I17)</f>
        <v>2906.078818759659</v>
      </c>
      <c r="K17" s="127">
        <f t="shared" si="4"/>
        <v>0</v>
      </c>
      <c r="L17" s="127">
        <f t="shared" si="5"/>
        <v>0</v>
      </c>
      <c r="M17" s="130" t="s">
        <v>201</v>
      </c>
    </row>
    <row r="18" spans="1:13" s="9" customFormat="1" ht="15.75" customHeight="1" x14ac:dyDescent="0.3">
      <c r="A18" s="14">
        <v>13</v>
      </c>
      <c r="B18" s="68">
        <f>_xlfn.SINGLE(Alavanca)*'Demonstrativos (Mensal)'!$N$56</f>
        <v>0</v>
      </c>
      <c r="C18" s="68">
        <f t="shared" si="0"/>
        <v>67.973644506408903</v>
      </c>
      <c r="D18" s="68">
        <f t="shared" si="1"/>
        <v>67.973644506408903</v>
      </c>
      <c r="E18" s="68">
        <f t="shared" si="2"/>
        <v>0</v>
      </c>
      <c r="F18" s="68">
        <f t="shared" si="3"/>
        <v>11636.680684999998</v>
      </c>
      <c r="I18" s="4">
        <v>12</v>
      </c>
      <c r="J18" s="123">
        <f>SUMIFS('Demonstrativos (Mensal)'!$41:$41,'Demonstrativos (Mensal)'!$6:$6,I18)</f>
        <v>2906.078818759659</v>
      </c>
      <c r="K18" s="127">
        <f t="shared" si="4"/>
        <v>0</v>
      </c>
      <c r="L18" s="127">
        <f t="shared" si="5"/>
        <v>0</v>
      </c>
      <c r="M18" s="130" t="s">
        <v>201</v>
      </c>
    </row>
    <row r="19" spans="1:13" s="9" customFormat="1" ht="15.75" customHeight="1" x14ac:dyDescent="0.3">
      <c r="A19" s="14">
        <v>14</v>
      </c>
      <c r="B19" s="68">
        <f>_xlfn.SINGLE(Alavanca)*'Demonstrativos (Mensal)'!$O$56</f>
        <v>0</v>
      </c>
      <c r="C19" s="68">
        <f t="shared" si="0"/>
        <v>67.973644506408903</v>
      </c>
      <c r="D19" s="68">
        <f t="shared" si="1"/>
        <v>67.973644506408903</v>
      </c>
      <c r="E19" s="68">
        <f t="shared" si="2"/>
        <v>0</v>
      </c>
      <c r="F19" s="68">
        <f t="shared" si="3"/>
        <v>11636.680684999998</v>
      </c>
      <c r="I19" s="4">
        <v>13</v>
      </c>
      <c r="J19" s="123">
        <f>SUMIFS('Demonstrativos (Mensal)'!$41:$41,'Demonstrativos (Mensal)'!$6:$6,I19)</f>
        <v>2906.078818759659</v>
      </c>
      <c r="K19" s="127">
        <f t="shared" si="4"/>
        <v>0</v>
      </c>
      <c r="L19" s="127">
        <f t="shared" si="5"/>
        <v>0</v>
      </c>
      <c r="M19" s="130" t="s">
        <v>201</v>
      </c>
    </row>
    <row r="20" spans="1:13" s="9" customFormat="1" ht="15.75" customHeight="1" x14ac:dyDescent="0.3">
      <c r="A20" s="14">
        <v>15</v>
      </c>
      <c r="B20" s="68">
        <f>_xlfn.SINGLE(Alavanca)*'Demonstrativos (Mensal)'!$P$56</f>
        <v>0</v>
      </c>
      <c r="C20" s="68">
        <f t="shared" si="0"/>
        <v>67.973644506408903</v>
      </c>
      <c r="D20" s="68">
        <f t="shared" si="1"/>
        <v>67.973644506408903</v>
      </c>
      <c r="E20" s="68">
        <f t="shared" si="2"/>
        <v>0</v>
      </c>
      <c r="F20" s="68">
        <f t="shared" si="3"/>
        <v>11636.680684999998</v>
      </c>
      <c r="I20" s="4">
        <v>14</v>
      </c>
      <c r="J20" s="123">
        <f>SUMIFS('Demonstrativos (Mensal)'!$41:$41,'Demonstrativos (Mensal)'!$6:$6,I20)</f>
        <v>2906.078818759659</v>
      </c>
      <c r="K20" s="127">
        <f t="shared" si="4"/>
        <v>0</v>
      </c>
      <c r="L20" s="127">
        <f t="shared" si="5"/>
        <v>0</v>
      </c>
      <c r="M20" s="130" t="s">
        <v>201</v>
      </c>
    </row>
    <row r="21" spans="1:13" s="9" customFormat="1" ht="15.75" customHeight="1" x14ac:dyDescent="0.3">
      <c r="A21" s="14">
        <v>16</v>
      </c>
      <c r="B21" s="68">
        <f>_xlfn.SINGLE(Alavanca)*'Demonstrativos (Mensal)'!$Q$56</f>
        <v>0</v>
      </c>
      <c r="C21" s="68">
        <f t="shared" si="0"/>
        <v>67.973644506408903</v>
      </c>
      <c r="D21" s="68">
        <f t="shared" si="1"/>
        <v>67.973644506408903</v>
      </c>
      <c r="E21" s="68">
        <f t="shared" si="2"/>
        <v>0</v>
      </c>
      <c r="F21" s="68">
        <f t="shared" si="3"/>
        <v>11636.680684999998</v>
      </c>
      <c r="I21" s="4">
        <v>15</v>
      </c>
      <c r="J21" s="123">
        <f>SUMIFS('Demonstrativos (Mensal)'!$41:$41,'Demonstrativos (Mensal)'!$6:$6,I21)</f>
        <v>2906.078818759659</v>
      </c>
      <c r="K21" s="127">
        <f t="shared" si="4"/>
        <v>0</v>
      </c>
      <c r="L21" s="127">
        <f t="shared" si="5"/>
        <v>0</v>
      </c>
      <c r="M21" s="130" t="s">
        <v>201</v>
      </c>
    </row>
    <row r="22" spans="1:13" s="9" customFormat="1" ht="15.75" customHeight="1" x14ac:dyDescent="0.3">
      <c r="A22" s="14">
        <v>17</v>
      </c>
      <c r="B22" s="68">
        <f>_xlfn.SINGLE(Alavanca)*'Demonstrativos (Mensal)'!$R$56</f>
        <v>0</v>
      </c>
      <c r="C22" s="68">
        <f t="shared" si="0"/>
        <v>67.973644506408903</v>
      </c>
      <c r="D22" s="68">
        <f t="shared" si="1"/>
        <v>67.973644506408903</v>
      </c>
      <c r="E22" s="68">
        <f t="shared" si="2"/>
        <v>0</v>
      </c>
      <c r="F22" s="68">
        <f t="shared" si="3"/>
        <v>11636.680684999998</v>
      </c>
      <c r="I22" s="4">
        <v>16</v>
      </c>
      <c r="J22" s="123">
        <f>SUMIFS('Demonstrativos (Mensal)'!$41:$41,'Demonstrativos (Mensal)'!$6:$6,I22)</f>
        <v>2906.078818759659</v>
      </c>
      <c r="K22" s="127">
        <f t="shared" si="4"/>
        <v>0</v>
      </c>
      <c r="L22" s="127">
        <f t="shared" si="5"/>
        <v>0</v>
      </c>
      <c r="M22" s="130" t="s">
        <v>201</v>
      </c>
    </row>
    <row r="23" spans="1:13" s="9" customFormat="1" ht="15.75" customHeight="1" x14ac:dyDescent="0.3">
      <c r="A23" s="14">
        <v>18</v>
      </c>
      <c r="B23" s="68">
        <f>_xlfn.SINGLE(Alavanca)*'Demonstrativos (Mensal)'!$S$56</f>
        <v>0</v>
      </c>
      <c r="C23" s="68">
        <f t="shared" si="0"/>
        <v>67.973644506408903</v>
      </c>
      <c r="D23" s="68">
        <f t="shared" si="1"/>
        <v>67.973644506408903</v>
      </c>
      <c r="E23" s="68">
        <f t="shared" si="2"/>
        <v>0</v>
      </c>
      <c r="F23" s="68">
        <f t="shared" si="3"/>
        <v>11636.680684999998</v>
      </c>
      <c r="I23" s="4">
        <v>17</v>
      </c>
      <c r="J23" s="123">
        <f>SUMIFS('Demonstrativos (Mensal)'!$41:$41,'Demonstrativos (Mensal)'!$6:$6,I23)</f>
        <v>2906.078818759659</v>
      </c>
      <c r="K23" s="127">
        <f t="shared" si="4"/>
        <v>0</v>
      </c>
      <c r="L23" s="127">
        <f t="shared" si="5"/>
        <v>0</v>
      </c>
      <c r="M23" s="130" t="s">
        <v>201</v>
      </c>
    </row>
    <row r="24" spans="1:13" s="9" customFormat="1" ht="15.75" customHeight="1" thickBot="1" x14ac:dyDescent="0.35">
      <c r="A24" s="14">
        <v>19</v>
      </c>
      <c r="B24" s="68">
        <f>_xlfn.SINGLE(Alavanca)*'Demonstrativos (Mensal)'!$T$56</f>
        <v>0</v>
      </c>
      <c r="C24" s="68">
        <f t="shared" si="0"/>
        <v>67.973644506408903</v>
      </c>
      <c r="D24" s="68">
        <f t="shared" si="1"/>
        <v>67.973644506408903</v>
      </c>
      <c r="E24" s="68">
        <f t="shared" si="2"/>
        <v>0</v>
      </c>
      <c r="F24" s="68">
        <f t="shared" si="3"/>
        <v>11636.680684999998</v>
      </c>
      <c r="I24" s="5">
        <v>18</v>
      </c>
      <c r="J24" s="124">
        <f>SUMIFS('Demonstrativos (Mensal)'!$41:$41,'Demonstrativos (Mensal)'!$6:$6,I24)</f>
        <v>2906.078818759659</v>
      </c>
      <c r="K24" s="128">
        <f t="shared" si="4"/>
        <v>0</v>
      </c>
      <c r="L24" s="128">
        <f t="shared" si="5"/>
        <v>0</v>
      </c>
      <c r="M24" s="131" t="s">
        <v>201</v>
      </c>
    </row>
    <row r="25" spans="1:13" s="9" customFormat="1" ht="15.75" customHeight="1" x14ac:dyDescent="0.3">
      <c r="A25" s="14">
        <v>20</v>
      </c>
      <c r="B25" s="68">
        <f>_xlfn.SINGLE(Alavanca)*'Demonstrativos (Mensal)'!$U$56</f>
        <v>0</v>
      </c>
      <c r="C25" s="68">
        <f t="shared" si="0"/>
        <v>67.973644506408903</v>
      </c>
      <c r="D25" s="68">
        <f t="shared" si="1"/>
        <v>67.973644506408903</v>
      </c>
      <c r="E25" s="68">
        <f t="shared" si="2"/>
        <v>0</v>
      </c>
      <c r="F25" s="68">
        <f t="shared" si="3"/>
        <v>11636.680684999998</v>
      </c>
      <c r="I25"/>
      <c r="J25"/>
      <c r="K25"/>
      <c r="L25"/>
      <c r="M25"/>
    </row>
    <row r="26" spans="1:13" s="9" customFormat="1" ht="15.75" customHeight="1" x14ac:dyDescent="0.3">
      <c r="A26" s="14">
        <v>21</v>
      </c>
      <c r="B26" s="68">
        <f>_xlfn.SINGLE(Alavanca)*'Demonstrativos (Mensal)'!$V$56</f>
        <v>0</v>
      </c>
      <c r="C26" s="68">
        <f t="shared" si="0"/>
        <v>67.973644506408903</v>
      </c>
      <c r="D26" s="68">
        <f t="shared" si="1"/>
        <v>67.973644506408903</v>
      </c>
      <c r="E26" s="68">
        <f t="shared" si="2"/>
        <v>0</v>
      </c>
      <c r="F26" s="68">
        <f t="shared" si="3"/>
        <v>11636.680684999998</v>
      </c>
      <c r="I26"/>
      <c r="J26"/>
      <c r="K26"/>
      <c r="L26"/>
      <c r="M26"/>
    </row>
    <row r="27" spans="1:13" s="9" customFormat="1" ht="15.75" customHeight="1" x14ac:dyDescent="0.3">
      <c r="A27" s="14">
        <v>22</v>
      </c>
      <c r="B27" s="68">
        <f>_xlfn.SINGLE(Alavanca)*'Demonstrativos (Mensal)'!$W$56</f>
        <v>0</v>
      </c>
      <c r="C27" s="68">
        <f t="shared" si="0"/>
        <v>67.973644506408903</v>
      </c>
      <c r="D27" s="68">
        <f t="shared" si="1"/>
        <v>67.973644506408903</v>
      </c>
      <c r="E27" s="68">
        <f t="shared" si="2"/>
        <v>0</v>
      </c>
      <c r="F27" s="68">
        <f t="shared" si="3"/>
        <v>11636.680684999998</v>
      </c>
      <c r="J27"/>
      <c r="K27"/>
      <c r="L27"/>
      <c r="M27"/>
    </row>
    <row r="28" spans="1:13" s="9" customFormat="1" ht="15.75" customHeight="1" x14ac:dyDescent="0.3">
      <c r="A28" s="14">
        <v>23</v>
      </c>
      <c r="B28" s="68">
        <f>_xlfn.SINGLE(Alavanca)*'Demonstrativos (Mensal)'!$X$56</f>
        <v>0</v>
      </c>
      <c r="C28" s="68">
        <f t="shared" si="0"/>
        <v>67.973644506408903</v>
      </c>
      <c r="D28" s="68">
        <f t="shared" si="1"/>
        <v>67.973644506408903</v>
      </c>
      <c r="E28" s="68">
        <f t="shared" si="2"/>
        <v>0</v>
      </c>
      <c r="F28" s="68">
        <f t="shared" si="3"/>
        <v>11636.680684999998</v>
      </c>
    </row>
    <row r="29" spans="1:13" s="9" customFormat="1" ht="15.75" customHeight="1" x14ac:dyDescent="0.3">
      <c r="A29" s="14">
        <v>24</v>
      </c>
      <c r="B29" s="68">
        <f>_xlfn.SINGLE(Alavanca)*'Demonstrativos (Mensal)'!$Y$56</f>
        <v>0</v>
      </c>
      <c r="C29" s="68">
        <f t="shared" si="0"/>
        <v>67.973644506408903</v>
      </c>
      <c r="D29" s="68">
        <f t="shared" si="1"/>
        <v>67.973644506408903</v>
      </c>
      <c r="E29" s="68">
        <f t="shared" si="2"/>
        <v>0</v>
      </c>
      <c r="F29" s="68">
        <f t="shared" si="3"/>
        <v>11636.680684999998</v>
      </c>
    </row>
    <row r="30" spans="1:13" s="9" customFormat="1" ht="15.75" customHeight="1" x14ac:dyDescent="0.3">
      <c r="A30" s="14">
        <v>25</v>
      </c>
      <c r="B30" s="68">
        <v>0</v>
      </c>
      <c r="C30" s="68">
        <f t="shared" si="0"/>
        <v>67.973644506408903</v>
      </c>
      <c r="D30" s="231">
        <v>64.618137179884769</v>
      </c>
      <c r="E30" s="68">
        <f t="shared" ref="E30:E61" si="8">D30-C30</f>
        <v>-3.3555073265241333</v>
      </c>
      <c r="F30" s="68">
        <f t="shared" si="3"/>
        <v>11640.036192326521</v>
      </c>
    </row>
    <row r="31" spans="1:13" s="9" customFormat="1" ht="15.75" customHeight="1" x14ac:dyDescent="0.3">
      <c r="A31" s="14">
        <v>26</v>
      </c>
      <c r="B31" s="68">
        <v>0</v>
      </c>
      <c r="C31" s="68">
        <f t="shared" si="0"/>
        <v>67.993245118329597</v>
      </c>
      <c r="D31" s="68">
        <f t="shared" ref="D31:D62" si="9">D30</f>
        <v>64.618137179884769</v>
      </c>
      <c r="E31" s="68">
        <f t="shared" si="8"/>
        <v>-3.3751079384448275</v>
      </c>
      <c r="F31" s="68">
        <f t="shared" si="3"/>
        <v>11643.411300264966</v>
      </c>
    </row>
    <row r="32" spans="1:13" s="9" customFormat="1" ht="15.75" customHeight="1" x14ac:dyDescent="0.3">
      <c r="A32" s="14">
        <v>27</v>
      </c>
      <c r="B32" s="68">
        <v>0</v>
      </c>
      <c r="C32" s="68">
        <f t="shared" si="0"/>
        <v>68.012960223812769</v>
      </c>
      <c r="D32" s="68">
        <f t="shared" si="9"/>
        <v>64.618137179884769</v>
      </c>
      <c r="E32" s="68">
        <f t="shared" si="8"/>
        <v>-3.3948230439279996</v>
      </c>
      <c r="F32" s="68">
        <f t="shared" si="3"/>
        <v>11646.806123308894</v>
      </c>
    </row>
    <row r="33" spans="1:6" s="9" customFormat="1" ht="15.75" customHeight="1" x14ac:dyDescent="0.3">
      <c r="A33" s="14">
        <v>28</v>
      </c>
      <c r="B33" s="68">
        <v>0</v>
      </c>
      <c r="C33" s="68">
        <f t="shared" si="0"/>
        <v>68.032790491652591</v>
      </c>
      <c r="D33" s="68">
        <f t="shared" si="9"/>
        <v>64.618137179884769</v>
      </c>
      <c r="E33" s="68">
        <f t="shared" si="8"/>
        <v>-3.4146533117678217</v>
      </c>
      <c r="F33" s="68">
        <f t="shared" si="3"/>
        <v>11650.220776620661</v>
      </c>
    </row>
    <row r="34" spans="1:6" s="9" customFormat="1" ht="15.75" customHeight="1" x14ac:dyDescent="0.3">
      <c r="A34" s="14">
        <v>29</v>
      </c>
      <c r="B34" s="68">
        <v>0</v>
      </c>
      <c r="C34" s="68">
        <f t="shared" si="0"/>
        <v>68.052736594549941</v>
      </c>
      <c r="D34" s="68">
        <f t="shared" si="9"/>
        <v>64.618137179884769</v>
      </c>
      <c r="E34" s="68">
        <f t="shared" si="8"/>
        <v>-3.4345994146651719</v>
      </c>
      <c r="F34" s="68">
        <f t="shared" si="3"/>
        <v>11653.655376035327</v>
      </c>
    </row>
    <row r="35" spans="1:6" s="9" customFormat="1" ht="15.75" customHeight="1" x14ac:dyDescent="0.3">
      <c r="A35" s="14">
        <v>30</v>
      </c>
      <c r="B35" s="68">
        <v>0</v>
      </c>
      <c r="C35" s="68">
        <f t="shared" si="0"/>
        <v>68.072799209135169</v>
      </c>
      <c r="D35" s="68">
        <f t="shared" si="9"/>
        <v>64.618137179884769</v>
      </c>
      <c r="E35" s="68">
        <f t="shared" si="8"/>
        <v>-3.4546620292504002</v>
      </c>
      <c r="F35" s="68">
        <f t="shared" si="3"/>
        <v>11657.110038064578</v>
      </c>
    </row>
    <row r="36" spans="1:6" s="9" customFormat="1" ht="15.75" customHeight="1" x14ac:dyDescent="0.3">
      <c r="A36" s="14">
        <v>31</v>
      </c>
      <c r="B36" s="68">
        <v>0</v>
      </c>
      <c r="C36" s="68">
        <f t="shared" si="0"/>
        <v>68.092979015990977</v>
      </c>
      <c r="D36" s="68">
        <f t="shared" si="9"/>
        <v>64.618137179884769</v>
      </c>
      <c r="E36" s="68">
        <f t="shared" si="8"/>
        <v>-3.4748418361062079</v>
      </c>
      <c r="F36" s="68">
        <f t="shared" si="3"/>
        <v>11660.584879900685</v>
      </c>
    </row>
    <row r="37" spans="1:6" s="9" customFormat="1" ht="15.75" customHeight="1" x14ac:dyDescent="0.3">
      <c r="A37" s="14">
        <v>32</v>
      </c>
      <c r="B37" s="68">
        <v>0</v>
      </c>
      <c r="C37" s="68">
        <f t="shared" si="0"/>
        <v>68.113276699675637</v>
      </c>
      <c r="D37" s="68">
        <f t="shared" si="9"/>
        <v>64.618137179884769</v>
      </c>
      <c r="E37" s="68">
        <f t="shared" si="8"/>
        <v>-3.4951395197908681</v>
      </c>
      <c r="F37" s="68">
        <f t="shared" si="3"/>
        <v>11664.080019420477</v>
      </c>
    </row>
    <row r="38" spans="1:6" s="9" customFormat="1" ht="15.75" customHeight="1" x14ac:dyDescent="0.3">
      <c r="A38" s="14">
        <v>33</v>
      </c>
      <c r="B38" s="68">
        <v>0</v>
      </c>
      <c r="C38" s="68">
        <f t="shared" si="0"/>
        <v>68.133692948746116</v>
      </c>
      <c r="D38" s="68">
        <f t="shared" si="9"/>
        <v>64.618137179884769</v>
      </c>
      <c r="E38" s="68">
        <f t="shared" si="8"/>
        <v>-3.515555768861347</v>
      </c>
      <c r="F38" s="68">
        <f t="shared" si="3"/>
        <v>11667.595575189338</v>
      </c>
    </row>
    <row r="39" spans="1:6" s="9" customFormat="1" ht="15.75" customHeight="1" x14ac:dyDescent="0.3">
      <c r="A39" s="14">
        <v>34</v>
      </c>
      <c r="B39" s="68">
        <v>0</v>
      </c>
      <c r="C39" s="68">
        <f t="shared" ref="C39:C70" si="10">_xlfn.SINGLE(juros_financ)*F38</f>
        <v>68.154228455781478</v>
      </c>
      <c r="D39" s="68">
        <f t="shared" si="9"/>
        <v>64.618137179884769</v>
      </c>
      <c r="E39" s="68">
        <f t="shared" si="8"/>
        <v>-3.5360912758967089</v>
      </c>
      <c r="F39" s="68">
        <f t="shared" si="3"/>
        <v>11671.131666465235</v>
      </c>
    </row>
    <row r="40" spans="1:6" s="9" customFormat="1" ht="15.75" customHeight="1" x14ac:dyDescent="0.3">
      <c r="A40" s="14">
        <v>35</v>
      </c>
      <c r="B40" s="68">
        <v>0</v>
      </c>
      <c r="C40" s="68">
        <f t="shared" si="10"/>
        <v>68.174883917406362</v>
      </c>
      <c r="D40" s="68">
        <f t="shared" si="9"/>
        <v>64.618137179884769</v>
      </c>
      <c r="E40" s="68">
        <f t="shared" si="8"/>
        <v>-3.5567467375215926</v>
      </c>
      <c r="F40" s="68">
        <f t="shared" si="3"/>
        <v>11674.688413202757</v>
      </c>
    </row>
    <row r="41" spans="1:6" s="9" customFormat="1" ht="15.75" customHeight="1" x14ac:dyDescent="0.3">
      <c r="A41" s="14">
        <v>36</v>
      </c>
      <c r="B41" s="68">
        <v>0</v>
      </c>
      <c r="C41" s="68">
        <f t="shared" si="10"/>
        <v>68.195660034314628</v>
      </c>
      <c r="D41" s="68">
        <f t="shared" si="9"/>
        <v>64.618137179884769</v>
      </c>
      <c r="E41" s="68">
        <f t="shared" si="8"/>
        <v>-3.5775228544298585</v>
      </c>
      <c r="F41" s="68">
        <f t="shared" si="3"/>
        <v>11678.265936057187</v>
      </c>
    </row>
    <row r="42" spans="1:6" s="9" customFormat="1" ht="15.75" customHeight="1" x14ac:dyDescent="0.3">
      <c r="A42" s="14">
        <v>37</v>
      </c>
      <c r="B42" s="68">
        <v>0</v>
      </c>
      <c r="C42" s="68">
        <f t="shared" si="10"/>
        <v>68.21655751129309</v>
      </c>
      <c r="D42" s="68">
        <f t="shared" si="9"/>
        <v>64.618137179884769</v>
      </c>
      <c r="E42" s="68">
        <f t="shared" si="8"/>
        <v>-3.5984203314083203</v>
      </c>
      <c r="F42" s="68">
        <f t="shared" si="3"/>
        <v>11681.864356388596</v>
      </c>
    </row>
    <row r="43" spans="1:6" s="9" customFormat="1" ht="15.75" customHeight="1" x14ac:dyDescent="0.3">
      <c r="A43" s="14">
        <v>38</v>
      </c>
      <c r="B43" s="68">
        <v>0</v>
      </c>
      <c r="C43" s="68">
        <f t="shared" si="10"/>
        <v>68.237577057245502</v>
      </c>
      <c r="D43" s="68">
        <f t="shared" si="9"/>
        <v>64.618137179884769</v>
      </c>
      <c r="E43" s="68">
        <f t="shared" si="8"/>
        <v>-3.6194398773607332</v>
      </c>
      <c r="F43" s="68">
        <f t="shared" si="3"/>
        <v>11685.483796265957</v>
      </c>
    </row>
    <row r="44" spans="1:6" s="9" customFormat="1" ht="15.75" customHeight="1" x14ac:dyDescent="0.3">
      <c r="A44" s="14">
        <v>39</v>
      </c>
      <c r="B44" s="68">
        <v>0</v>
      </c>
      <c r="C44" s="68">
        <f t="shared" si="10"/>
        <v>68.258719385216494</v>
      </c>
      <c r="D44" s="68">
        <f t="shared" si="9"/>
        <v>64.618137179884769</v>
      </c>
      <c r="E44" s="68">
        <f t="shared" si="8"/>
        <v>-3.6405822053317252</v>
      </c>
      <c r="F44" s="68">
        <f t="shared" si="3"/>
        <v>11689.124378471288</v>
      </c>
    </row>
    <row r="45" spans="1:6" s="9" customFormat="1" ht="15.75" customHeight="1" x14ac:dyDescent="0.3">
      <c r="A45" s="14">
        <v>40</v>
      </c>
      <c r="B45" s="68">
        <v>0</v>
      </c>
      <c r="C45" s="68">
        <f t="shared" si="10"/>
        <v>68.279985212415866</v>
      </c>
      <c r="D45" s="68">
        <f t="shared" si="9"/>
        <v>64.618137179884769</v>
      </c>
      <c r="E45" s="68">
        <f t="shared" si="8"/>
        <v>-3.6618480325310969</v>
      </c>
      <c r="F45" s="68">
        <f t="shared" si="3"/>
        <v>11692.786226503818</v>
      </c>
    </row>
    <row r="46" spans="1:6" s="9" customFormat="1" ht="15.75" customHeight="1" x14ac:dyDescent="0.3">
      <c r="A46" s="14">
        <v>41</v>
      </c>
      <c r="B46" s="68">
        <v>0</v>
      </c>
      <c r="C46" s="68">
        <f t="shared" si="10"/>
        <v>68.301375260242878</v>
      </c>
      <c r="D46" s="68">
        <f t="shared" si="9"/>
        <v>64.618137179884769</v>
      </c>
      <c r="E46" s="68">
        <f t="shared" si="8"/>
        <v>-3.6832380803581088</v>
      </c>
      <c r="F46" s="68">
        <f t="shared" si="3"/>
        <v>11696.469464584177</v>
      </c>
    </row>
    <row r="47" spans="1:6" s="9" customFormat="1" ht="15.75" customHeight="1" x14ac:dyDescent="0.3">
      <c r="A47" s="14">
        <v>42</v>
      </c>
      <c r="B47" s="68">
        <v>0</v>
      </c>
      <c r="C47" s="68">
        <f t="shared" si="10"/>
        <v>68.322890254310693</v>
      </c>
      <c r="D47" s="68">
        <f t="shared" si="9"/>
        <v>64.618137179884769</v>
      </c>
      <c r="E47" s="68">
        <f t="shared" si="8"/>
        <v>-3.7047530744259234</v>
      </c>
      <c r="F47" s="68">
        <f t="shared" si="3"/>
        <v>11700.174217658603</v>
      </c>
    </row>
    <row r="48" spans="1:6" s="9" customFormat="1" ht="15.75" customHeight="1" x14ac:dyDescent="0.3">
      <c r="A48" s="14">
        <v>43</v>
      </c>
      <c r="B48" s="68">
        <v>0</v>
      </c>
      <c r="C48" s="68">
        <f t="shared" si="10"/>
        <v>68.344530924471002</v>
      </c>
      <c r="D48" s="68">
        <f t="shared" si="9"/>
        <v>64.618137179884769</v>
      </c>
      <c r="E48" s="68">
        <f t="shared" si="8"/>
        <v>-3.7263937445862325</v>
      </c>
      <c r="F48" s="68">
        <f t="shared" si="3"/>
        <v>11703.900611403189</v>
      </c>
    </row>
    <row r="49" spans="1:6" s="9" customFormat="1" ht="15.75" customHeight="1" x14ac:dyDescent="0.3">
      <c r="A49" s="14">
        <v>44</v>
      </c>
      <c r="B49" s="68">
        <v>0</v>
      </c>
      <c r="C49" s="68">
        <f t="shared" si="10"/>
        <v>68.366298004838853</v>
      </c>
      <c r="D49" s="68">
        <f t="shared" si="9"/>
        <v>64.618137179884769</v>
      </c>
      <c r="E49" s="68">
        <f t="shared" si="8"/>
        <v>-3.7481608249540841</v>
      </c>
      <c r="F49" s="68">
        <f t="shared" si="3"/>
        <v>11707.648772228144</v>
      </c>
    </row>
    <row r="50" spans="1:6" s="9" customFormat="1" ht="15.75" customHeight="1" x14ac:dyDescent="0.3">
      <c r="A50" s="14">
        <v>45</v>
      </c>
      <c r="B50" s="68">
        <v>0</v>
      </c>
      <c r="C50" s="68">
        <f t="shared" si="10"/>
        <v>68.388192233817463</v>
      </c>
      <c r="D50" s="68">
        <f t="shared" si="9"/>
        <v>64.618137179884769</v>
      </c>
      <c r="E50" s="68">
        <f t="shared" si="8"/>
        <v>-3.770055053932694</v>
      </c>
      <c r="F50" s="68">
        <f t="shared" si="3"/>
        <v>11711.418827282076</v>
      </c>
    </row>
    <row r="51" spans="1:6" s="9" customFormat="1" ht="15.75" customHeight="1" x14ac:dyDescent="0.3">
      <c r="A51" s="14">
        <v>46</v>
      </c>
      <c r="B51" s="68">
        <v>0</v>
      </c>
      <c r="C51" s="68">
        <f t="shared" si="10"/>
        <v>68.410214354123283</v>
      </c>
      <c r="D51" s="68">
        <f t="shared" si="9"/>
        <v>64.618137179884769</v>
      </c>
      <c r="E51" s="68">
        <f t="shared" si="8"/>
        <v>-3.7920771742385142</v>
      </c>
      <c r="F51" s="68">
        <f t="shared" si="3"/>
        <v>11715.210904456315</v>
      </c>
    </row>
    <row r="52" spans="1:6" s="9" customFormat="1" ht="15.75" customHeight="1" x14ac:dyDescent="0.3">
      <c r="A52" s="14">
        <v>47</v>
      </c>
      <c r="B52" s="68">
        <v>0</v>
      </c>
      <c r="C52" s="68">
        <f t="shared" si="10"/>
        <v>68.432365112811283</v>
      </c>
      <c r="D52" s="68">
        <f t="shared" si="9"/>
        <v>64.618137179884769</v>
      </c>
      <c r="E52" s="68">
        <f t="shared" si="8"/>
        <v>-3.8142279329265136</v>
      </c>
      <c r="F52" s="68">
        <f t="shared" si="3"/>
        <v>11719.025132389241</v>
      </c>
    </row>
    <row r="53" spans="1:6" s="9" customFormat="1" ht="15.75" customHeight="1" x14ac:dyDescent="0.3">
      <c r="A53" s="14">
        <v>48</v>
      </c>
      <c r="B53" s="68">
        <v>0</v>
      </c>
      <c r="C53" s="68">
        <f t="shared" si="10"/>
        <v>68.454645261300129</v>
      </c>
      <c r="D53" s="68">
        <f t="shared" si="9"/>
        <v>64.618137179884769</v>
      </c>
      <c r="E53" s="68">
        <f t="shared" si="8"/>
        <v>-3.83650808141536</v>
      </c>
      <c r="F53" s="68">
        <f t="shared" si="3"/>
        <v>11722.861640470655</v>
      </c>
    </row>
    <row r="54" spans="1:6" s="9" customFormat="1" ht="15.75" customHeight="1" x14ac:dyDescent="0.3">
      <c r="A54" s="14">
        <v>49</v>
      </c>
      <c r="B54" s="68">
        <v>0</v>
      </c>
      <c r="C54" s="68">
        <f t="shared" si="10"/>
        <v>68.47705555539784</v>
      </c>
      <c r="D54" s="68">
        <f t="shared" si="9"/>
        <v>64.618137179884769</v>
      </c>
      <c r="E54" s="68">
        <f t="shared" si="8"/>
        <v>-3.8589183755130705</v>
      </c>
      <c r="F54" s="68">
        <f t="shared" si="3"/>
        <v>11726.720558846169</v>
      </c>
    </row>
    <row r="55" spans="1:6" s="9" customFormat="1" ht="15.75" customHeight="1" x14ac:dyDescent="0.3">
      <c r="A55" s="14">
        <v>50</v>
      </c>
      <c r="B55" s="68">
        <v>0</v>
      </c>
      <c r="C55" s="68">
        <f t="shared" si="10"/>
        <v>68.499596755327346</v>
      </c>
      <c r="D55" s="68">
        <f t="shared" si="9"/>
        <v>64.618137179884769</v>
      </c>
      <c r="E55" s="68">
        <f t="shared" si="8"/>
        <v>-3.8814595754425767</v>
      </c>
      <c r="F55" s="68">
        <f t="shared" si="3"/>
        <v>11730.602018421612</v>
      </c>
    </row>
    <row r="56" spans="1:6" s="9" customFormat="1" ht="15.75" customHeight="1" x14ac:dyDescent="0.3">
      <c r="A56" s="14">
        <v>51</v>
      </c>
      <c r="B56" s="68">
        <v>0</v>
      </c>
      <c r="C56" s="68">
        <f t="shared" si="10"/>
        <v>68.522269625752273</v>
      </c>
      <c r="D56" s="68">
        <f t="shared" si="9"/>
        <v>64.618137179884769</v>
      </c>
      <c r="E56" s="68">
        <f t="shared" si="8"/>
        <v>-3.9041324458675035</v>
      </c>
      <c r="F56" s="68">
        <f t="shared" si="3"/>
        <v>11734.506150867479</v>
      </c>
    </row>
    <row r="57" spans="1:6" s="9" customFormat="1" ht="15.75" customHeight="1" x14ac:dyDescent="0.3">
      <c r="A57" s="14">
        <v>52</v>
      </c>
      <c r="B57" s="68">
        <v>0</v>
      </c>
      <c r="C57" s="68">
        <f t="shared" si="10"/>
        <v>68.545074935802873</v>
      </c>
      <c r="D57" s="68">
        <f t="shared" si="9"/>
        <v>64.618137179884769</v>
      </c>
      <c r="E57" s="68">
        <f t="shared" si="8"/>
        <v>-3.9269377559181038</v>
      </c>
      <c r="F57" s="68">
        <f t="shared" si="3"/>
        <v>11738.433088623397</v>
      </c>
    </row>
    <row r="58" spans="1:6" s="9" customFormat="1" ht="15.75" customHeight="1" x14ac:dyDescent="0.3">
      <c r="A58" s="14">
        <v>53</v>
      </c>
      <c r="B58" s="68">
        <v>0</v>
      </c>
      <c r="C58" s="68">
        <f t="shared" si="10"/>
        <v>68.568013459102175</v>
      </c>
      <c r="D58" s="68">
        <f t="shared" si="9"/>
        <v>64.618137179884769</v>
      </c>
      <c r="E58" s="68">
        <f t="shared" si="8"/>
        <v>-3.9498762792174062</v>
      </c>
      <c r="F58" s="68">
        <f t="shared" si="3"/>
        <v>11742.382964902614</v>
      </c>
    </row>
    <row r="59" spans="1:6" s="9" customFormat="1" ht="15.75" customHeight="1" x14ac:dyDescent="0.3">
      <c r="A59" s="14">
        <v>54</v>
      </c>
      <c r="B59" s="68">
        <v>0</v>
      </c>
      <c r="C59" s="68">
        <f t="shared" si="10"/>
        <v>68.591085973792204</v>
      </c>
      <c r="D59" s="68">
        <f t="shared" si="9"/>
        <v>64.618137179884769</v>
      </c>
      <c r="E59" s="68">
        <f t="shared" si="8"/>
        <v>-3.9729487939074346</v>
      </c>
      <c r="F59" s="68">
        <f t="shared" si="3"/>
        <v>11746.355913696521</v>
      </c>
    </row>
    <row r="60" spans="1:6" s="9" customFormat="1" ht="15.75" customHeight="1" x14ac:dyDescent="0.3">
      <c r="A60" s="14">
        <v>55</v>
      </c>
      <c r="B60" s="68">
        <v>0</v>
      </c>
      <c r="C60" s="68">
        <f t="shared" si="10"/>
        <v>68.614293262560338</v>
      </c>
      <c r="D60" s="68">
        <f t="shared" si="9"/>
        <v>64.618137179884769</v>
      </c>
      <c r="E60" s="68">
        <f t="shared" si="8"/>
        <v>-3.9961560826755687</v>
      </c>
      <c r="F60" s="68">
        <f t="shared" si="3"/>
        <v>11750.352069779197</v>
      </c>
    </row>
    <row r="61" spans="1:6" s="9" customFormat="1" ht="15.75" customHeight="1" x14ac:dyDescent="0.3">
      <c r="A61" s="14">
        <v>56</v>
      </c>
      <c r="B61" s="68">
        <v>0</v>
      </c>
      <c r="C61" s="68">
        <f t="shared" si="10"/>
        <v>68.637636112665874</v>
      </c>
      <c r="D61" s="68">
        <f t="shared" si="9"/>
        <v>64.618137179884769</v>
      </c>
      <c r="E61" s="68">
        <f t="shared" si="8"/>
        <v>-4.0194989327811044</v>
      </c>
      <c r="F61" s="68">
        <f t="shared" si="3"/>
        <v>11754.371568711978</v>
      </c>
    </row>
    <row r="62" spans="1:6" s="9" customFormat="1" ht="15.75" customHeight="1" x14ac:dyDescent="0.3">
      <c r="A62" s="14">
        <v>57</v>
      </c>
      <c r="B62" s="68">
        <v>0</v>
      </c>
      <c r="C62" s="68">
        <f t="shared" si="10"/>
        <v>68.661115315966768</v>
      </c>
      <c r="D62" s="68">
        <f t="shared" si="9"/>
        <v>64.618137179884769</v>
      </c>
      <c r="E62" s="68">
        <f t="shared" ref="E62:E93" si="11">D62-C62</f>
        <v>-4.0429781360819987</v>
      </c>
      <c r="F62" s="68">
        <f t="shared" si="3"/>
        <v>11758.41454684806</v>
      </c>
    </row>
    <row r="63" spans="1:6" s="9" customFormat="1" ht="15.75" customHeight="1" x14ac:dyDescent="0.3">
      <c r="A63" s="14">
        <v>58</v>
      </c>
      <c r="B63" s="68">
        <v>0</v>
      </c>
      <c r="C63" s="68">
        <f t="shared" si="10"/>
        <v>68.684731668946483</v>
      </c>
      <c r="D63" s="68">
        <f t="shared" ref="D63:D94" si="12">D62</f>
        <v>64.618137179884769</v>
      </c>
      <c r="E63" s="68">
        <f t="shared" si="11"/>
        <v>-4.0665944890617141</v>
      </c>
      <c r="F63" s="68">
        <f t="shared" si="3"/>
        <v>11762.481141337123</v>
      </c>
    </row>
    <row r="64" spans="1:6" s="9" customFormat="1" ht="15.75" customHeight="1" x14ac:dyDescent="0.3">
      <c r="A64" s="14">
        <v>59</v>
      </c>
      <c r="B64" s="68">
        <v>0</v>
      </c>
      <c r="C64" s="68">
        <f t="shared" si="10"/>
        <v>68.708485972741002</v>
      </c>
      <c r="D64" s="68">
        <f t="shared" si="12"/>
        <v>64.618137179884769</v>
      </c>
      <c r="E64" s="68">
        <f t="shared" si="11"/>
        <v>-4.0903487928562328</v>
      </c>
      <c r="F64" s="68">
        <f t="shared" si="3"/>
        <v>11766.571490129978</v>
      </c>
    </row>
    <row r="65" spans="1:6" s="9" customFormat="1" ht="15.75" customHeight="1" x14ac:dyDescent="0.3">
      <c r="A65" s="14">
        <v>60</v>
      </c>
      <c r="B65" s="68">
        <v>0</v>
      </c>
      <c r="C65" s="68">
        <f t="shared" si="10"/>
        <v>68.732379033165969</v>
      </c>
      <c r="D65" s="68">
        <f t="shared" si="12"/>
        <v>64.618137179884769</v>
      </c>
      <c r="E65" s="68">
        <f t="shared" si="11"/>
        <v>-4.1142418532812002</v>
      </c>
      <c r="F65" s="68">
        <f t="shared" si="3"/>
        <v>11770.68573198326</v>
      </c>
    </row>
    <row r="66" spans="1:6" s="9" customFormat="1" ht="15.75" customHeight="1" x14ac:dyDescent="0.3">
      <c r="A66" s="14">
        <v>61</v>
      </c>
      <c r="B66" s="68">
        <v>0</v>
      </c>
      <c r="C66" s="68">
        <f t="shared" si="10"/>
        <v>68.756411660744106</v>
      </c>
      <c r="D66" s="68">
        <f t="shared" si="12"/>
        <v>64.618137179884769</v>
      </c>
      <c r="E66" s="68">
        <f t="shared" si="11"/>
        <v>-4.1382744808593372</v>
      </c>
      <c r="F66" s="68">
        <f t="shared" si="3"/>
        <v>11774.82400646412</v>
      </c>
    </row>
    <row r="67" spans="1:6" s="9" customFormat="1" ht="15.75" customHeight="1" x14ac:dyDescent="0.3">
      <c r="A67" s="14">
        <v>62</v>
      </c>
      <c r="B67" s="68">
        <v>0</v>
      </c>
      <c r="C67" s="68">
        <f t="shared" si="10"/>
        <v>68.780584670732637</v>
      </c>
      <c r="D67" s="68">
        <f t="shared" si="12"/>
        <v>64.618137179884769</v>
      </c>
      <c r="E67" s="68">
        <f t="shared" si="11"/>
        <v>-4.1624474908478675</v>
      </c>
      <c r="F67" s="68">
        <f t="shared" si="3"/>
        <v>11778.986453954967</v>
      </c>
    </row>
    <row r="68" spans="1:6" s="9" customFormat="1" ht="15.75" customHeight="1" x14ac:dyDescent="0.3">
      <c r="A68" s="14">
        <v>63</v>
      </c>
      <c r="B68" s="68">
        <v>0</v>
      </c>
      <c r="C68" s="68">
        <f t="shared" si="10"/>
        <v>68.804898883150983</v>
      </c>
      <c r="D68" s="68">
        <f t="shared" si="12"/>
        <v>64.618137179884769</v>
      </c>
      <c r="E68" s="68">
        <f t="shared" si="11"/>
        <v>-4.1867617032662139</v>
      </c>
      <c r="F68" s="68">
        <f t="shared" si="3"/>
        <v>11783.173215658233</v>
      </c>
    </row>
    <row r="69" spans="1:6" s="9" customFormat="1" ht="15.75" customHeight="1" x14ac:dyDescent="0.3">
      <c r="A69" s="14">
        <v>64</v>
      </c>
      <c r="B69" s="68">
        <v>0</v>
      </c>
      <c r="C69" s="68">
        <f t="shared" si="10"/>
        <v>68.829355122808536</v>
      </c>
      <c r="D69" s="68">
        <f t="shared" si="12"/>
        <v>64.618137179884769</v>
      </c>
      <c r="E69" s="68">
        <f t="shared" si="11"/>
        <v>-4.2112179429237671</v>
      </c>
      <c r="F69" s="68">
        <f t="shared" si="3"/>
        <v>11787.384433601157</v>
      </c>
    </row>
    <row r="70" spans="1:6" s="9" customFormat="1" ht="15.75" customHeight="1" x14ac:dyDescent="0.3">
      <c r="A70" s="14">
        <v>65</v>
      </c>
      <c r="B70" s="68">
        <v>0</v>
      </c>
      <c r="C70" s="68">
        <f t="shared" si="10"/>
        <v>68.853954219332721</v>
      </c>
      <c r="D70" s="68">
        <f t="shared" si="12"/>
        <v>64.618137179884769</v>
      </c>
      <c r="E70" s="68">
        <f t="shared" si="11"/>
        <v>-4.2358170394479515</v>
      </c>
      <c r="F70" s="68">
        <f t="shared" si="3"/>
        <v>11791.620250640604</v>
      </c>
    </row>
    <row r="71" spans="1:6" s="9" customFormat="1" ht="15.75" customHeight="1" x14ac:dyDescent="0.3">
      <c r="A71" s="14">
        <v>66</v>
      </c>
      <c r="B71" s="68">
        <v>0</v>
      </c>
      <c r="C71" s="68">
        <f t="shared" ref="C71:C102" si="13">_xlfn.SINGLE(juros_financ)*F70</f>
        <v>68.878697007197019</v>
      </c>
      <c r="D71" s="68">
        <f t="shared" si="12"/>
        <v>64.618137179884769</v>
      </c>
      <c r="E71" s="68">
        <f t="shared" si="11"/>
        <v>-4.2605598273122496</v>
      </c>
      <c r="F71" s="68">
        <f t="shared" ref="F71:F120" si="14">F70+B71-E71</f>
        <v>11795.880810467917</v>
      </c>
    </row>
    <row r="72" spans="1:6" s="9" customFormat="1" ht="15.75" customHeight="1" x14ac:dyDescent="0.3">
      <c r="A72" s="14">
        <v>67</v>
      </c>
      <c r="B72" s="68">
        <v>0</v>
      </c>
      <c r="C72" s="68">
        <f t="shared" si="13"/>
        <v>68.903584325749407</v>
      </c>
      <c r="D72" s="68">
        <f t="shared" si="12"/>
        <v>64.618137179884769</v>
      </c>
      <c r="E72" s="68">
        <f t="shared" si="11"/>
        <v>-4.2854471458646373</v>
      </c>
      <c r="F72" s="68">
        <f t="shared" si="14"/>
        <v>11800.166257613782</v>
      </c>
    </row>
    <row r="73" spans="1:6" s="9" customFormat="1" ht="15.75" customHeight="1" x14ac:dyDescent="0.3">
      <c r="A73" s="14">
        <v>68</v>
      </c>
      <c r="B73" s="68">
        <v>0</v>
      </c>
      <c r="C73" s="68">
        <f t="shared" si="13"/>
        <v>68.928617019240733</v>
      </c>
      <c r="D73" s="68">
        <f t="shared" si="12"/>
        <v>64.618137179884769</v>
      </c>
      <c r="E73" s="68">
        <f t="shared" si="11"/>
        <v>-4.3104798393559633</v>
      </c>
      <c r="F73" s="68">
        <f t="shared" si="14"/>
        <v>11804.476737453138</v>
      </c>
    </row>
    <row r="74" spans="1:6" s="9" customFormat="1" ht="15.75" customHeight="1" x14ac:dyDescent="0.3">
      <c r="A74" s="14">
        <v>69</v>
      </c>
      <c r="B74" s="68">
        <v>0</v>
      </c>
      <c r="C74" s="68">
        <f t="shared" si="13"/>
        <v>68.953795936853396</v>
      </c>
      <c r="D74" s="68">
        <f t="shared" si="12"/>
        <v>64.618137179884769</v>
      </c>
      <c r="E74" s="68">
        <f t="shared" si="11"/>
        <v>-4.3356587569686269</v>
      </c>
      <c r="F74" s="68">
        <f t="shared" si="14"/>
        <v>11808.812396210107</v>
      </c>
    </row>
    <row r="75" spans="1:6" s="9" customFormat="1" ht="15.75" customHeight="1" x14ac:dyDescent="0.3">
      <c r="A75" s="14">
        <v>70</v>
      </c>
      <c r="B75" s="68">
        <v>0</v>
      </c>
      <c r="C75" s="68">
        <f t="shared" si="13"/>
        <v>68.979121932730138</v>
      </c>
      <c r="D75" s="68">
        <f t="shared" si="12"/>
        <v>64.618137179884769</v>
      </c>
      <c r="E75" s="68">
        <f t="shared" si="11"/>
        <v>-4.3609847528453685</v>
      </c>
      <c r="F75" s="68">
        <f t="shared" si="14"/>
        <v>11813.173380962953</v>
      </c>
    </row>
    <row r="76" spans="1:6" s="9" customFormat="1" ht="15.75" customHeight="1" x14ac:dyDescent="0.3">
      <c r="A76" s="14">
        <v>71</v>
      </c>
      <c r="B76" s="68">
        <v>0</v>
      </c>
      <c r="C76" s="68">
        <f t="shared" si="13"/>
        <v>69.004595866003044</v>
      </c>
      <c r="D76" s="68">
        <f t="shared" si="12"/>
        <v>64.618137179884769</v>
      </c>
      <c r="E76" s="68">
        <f t="shared" si="11"/>
        <v>-4.3864586861182744</v>
      </c>
      <c r="F76" s="68">
        <f t="shared" si="14"/>
        <v>11817.559839649071</v>
      </c>
    </row>
    <row r="77" spans="1:6" s="9" customFormat="1" ht="15.75" customHeight="1" x14ac:dyDescent="0.3">
      <c r="A77" s="14">
        <v>72</v>
      </c>
      <c r="B77" s="68">
        <v>0</v>
      </c>
      <c r="C77" s="68">
        <f t="shared" si="13"/>
        <v>69.030218600822664</v>
      </c>
      <c r="D77" s="68">
        <f t="shared" si="12"/>
        <v>64.618137179884769</v>
      </c>
      <c r="E77" s="68">
        <f t="shared" si="11"/>
        <v>-4.4120814209378949</v>
      </c>
      <c r="F77" s="68">
        <f t="shared" si="14"/>
        <v>11821.97192107001</v>
      </c>
    </row>
    <row r="78" spans="1:6" s="9" customFormat="1" ht="15.75" customHeight="1" x14ac:dyDescent="0.3">
      <c r="A78" s="14">
        <v>73</v>
      </c>
      <c r="B78" s="68">
        <v>0</v>
      </c>
      <c r="C78" s="68">
        <f t="shared" si="13"/>
        <v>69.055991006387316</v>
      </c>
      <c r="D78" s="68">
        <f t="shared" si="12"/>
        <v>64.618137179884769</v>
      </c>
      <c r="E78" s="68">
        <f t="shared" si="11"/>
        <v>-4.4378538265025469</v>
      </c>
      <c r="F78" s="68">
        <f t="shared" si="14"/>
        <v>11826.409774896512</v>
      </c>
    </row>
    <row r="79" spans="1:6" s="9" customFormat="1" ht="15.75" customHeight="1" x14ac:dyDescent="0.3">
      <c r="A79" s="14">
        <v>74</v>
      </c>
      <c r="B79" s="68">
        <v>0</v>
      </c>
      <c r="C79" s="68">
        <f t="shared" si="13"/>
        <v>69.081913956972599</v>
      </c>
      <c r="D79" s="68">
        <f t="shared" si="12"/>
        <v>64.618137179884769</v>
      </c>
      <c r="E79" s="68">
        <f t="shared" si="11"/>
        <v>-4.4637767770878298</v>
      </c>
      <c r="F79" s="68">
        <f t="shared" si="14"/>
        <v>11830.8735516736</v>
      </c>
    </row>
    <row r="80" spans="1:6" s="9" customFormat="1" ht="15.75" customHeight="1" x14ac:dyDescent="0.3">
      <c r="A80" s="14">
        <v>75</v>
      </c>
      <c r="B80" s="68">
        <v>0</v>
      </c>
      <c r="C80" s="68">
        <f t="shared" si="13"/>
        <v>69.107988331961067</v>
      </c>
      <c r="D80" s="68">
        <f t="shared" si="12"/>
        <v>64.618137179884769</v>
      </c>
      <c r="E80" s="68">
        <f t="shared" si="11"/>
        <v>-4.489851152076298</v>
      </c>
      <c r="F80" s="68">
        <f t="shared" si="14"/>
        <v>11835.363402825677</v>
      </c>
    </row>
    <row r="81" spans="1:6" s="9" customFormat="1" ht="15.75" customHeight="1" x14ac:dyDescent="0.3">
      <c r="A81" s="14">
        <v>76</v>
      </c>
      <c r="B81" s="68">
        <v>0</v>
      </c>
      <c r="C81" s="68">
        <f t="shared" si="13"/>
        <v>69.134215015872002</v>
      </c>
      <c r="D81" s="68">
        <f t="shared" si="12"/>
        <v>64.618137179884769</v>
      </c>
      <c r="E81" s="68">
        <f t="shared" si="11"/>
        <v>-4.5160778359872324</v>
      </c>
      <c r="F81" s="68">
        <f t="shared" si="14"/>
        <v>11839.879480661664</v>
      </c>
    </row>
    <row r="82" spans="1:6" s="9" customFormat="1" ht="15.75" customHeight="1" x14ac:dyDescent="0.3">
      <c r="A82" s="14">
        <v>77</v>
      </c>
      <c r="B82" s="68">
        <v>0</v>
      </c>
      <c r="C82" s="68">
        <f t="shared" si="13"/>
        <v>69.160594898391452</v>
      </c>
      <c r="D82" s="68">
        <f t="shared" si="12"/>
        <v>64.618137179884769</v>
      </c>
      <c r="E82" s="68">
        <f t="shared" si="11"/>
        <v>-4.5424577185066823</v>
      </c>
      <c r="F82" s="68">
        <f t="shared" si="14"/>
        <v>11844.42193838017</v>
      </c>
    </row>
    <row r="83" spans="1:6" s="9" customFormat="1" ht="15.75" customHeight="1" x14ac:dyDescent="0.3">
      <c r="A83" s="14">
        <v>78</v>
      </c>
      <c r="B83" s="68">
        <v>0</v>
      </c>
      <c r="C83" s="68">
        <f t="shared" si="13"/>
        <v>69.187128874402433</v>
      </c>
      <c r="D83" s="68">
        <f t="shared" si="12"/>
        <v>64.618137179884769</v>
      </c>
      <c r="E83" s="68">
        <f t="shared" si="11"/>
        <v>-4.5689916945176634</v>
      </c>
      <c r="F83" s="68">
        <f t="shared" si="14"/>
        <v>11848.990930074688</v>
      </c>
    </row>
    <row r="84" spans="1:6" s="9" customFormat="1" ht="15.75" customHeight="1" x14ac:dyDescent="0.3">
      <c r="A84" s="14">
        <v>79</v>
      </c>
      <c r="B84" s="68">
        <v>0</v>
      </c>
      <c r="C84" s="68">
        <f t="shared" si="13"/>
        <v>69.213817844015225</v>
      </c>
      <c r="D84" s="68">
        <f t="shared" si="12"/>
        <v>64.618137179884769</v>
      </c>
      <c r="E84" s="68">
        <f t="shared" si="11"/>
        <v>-4.5956806641304553</v>
      </c>
      <c r="F84" s="68">
        <f t="shared" si="14"/>
        <v>11853.586610738817</v>
      </c>
    </row>
    <row r="85" spans="1:6" s="9" customFormat="1" ht="15.75" customHeight="1" x14ac:dyDescent="0.3">
      <c r="A85" s="14">
        <v>80</v>
      </c>
      <c r="B85" s="68">
        <v>0</v>
      </c>
      <c r="C85" s="68">
        <f t="shared" si="13"/>
        <v>69.240662712598009</v>
      </c>
      <c r="D85" s="68">
        <f t="shared" si="12"/>
        <v>64.618137179884769</v>
      </c>
      <c r="E85" s="68">
        <f t="shared" si="11"/>
        <v>-4.6225255327132402</v>
      </c>
      <c r="F85" s="68">
        <f t="shared" si="14"/>
        <v>11858.209136271531</v>
      </c>
    </row>
    <row r="86" spans="1:6" s="9" customFormat="1" ht="15.75" customHeight="1" x14ac:dyDescent="0.3">
      <c r="A86" s="14">
        <v>81</v>
      </c>
      <c r="B86" s="68">
        <v>0</v>
      </c>
      <c r="C86" s="68">
        <f t="shared" si="13"/>
        <v>69.267664390807454</v>
      </c>
      <c r="D86" s="68">
        <f t="shared" si="12"/>
        <v>64.618137179884769</v>
      </c>
      <c r="E86" s="68">
        <f t="shared" si="11"/>
        <v>-4.6495272109226846</v>
      </c>
      <c r="F86" s="68">
        <f t="shared" si="14"/>
        <v>11862.858663482453</v>
      </c>
    </row>
    <row r="87" spans="1:6" s="9" customFormat="1" ht="15.75" customHeight="1" x14ac:dyDescent="0.3">
      <c r="A87" s="14">
        <v>82</v>
      </c>
      <c r="B87" s="68">
        <v>0</v>
      </c>
      <c r="C87" s="68">
        <f t="shared" si="13"/>
        <v>69.294823794619703</v>
      </c>
      <c r="D87" s="68">
        <f t="shared" si="12"/>
        <v>64.618137179884769</v>
      </c>
      <c r="E87" s="68">
        <f t="shared" si="11"/>
        <v>-4.6766866147349333</v>
      </c>
      <c r="F87" s="68">
        <f t="shared" si="14"/>
        <v>11867.535350097189</v>
      </c>
    </row>
    <row r="88" spans="1:6" s="9" customFormat="1" ht="15.75" customHeight="1" x14ac:dyDescent="0.3">
      <c r="A88" s="14">
        <v>83</v>
      </c>
      <c r="B88" s="68">
        <v>0</v>
      </c>
      <c r="C88" s="68">
        <f t="shared" si="13"/>
        <v>69.322141845361415</v>
      </c>
      <c r="D88" s="68">
        <f t="shared" si="12"/>
        <v>64.618137179884769</v>
      </c>
      <c r="E88" s="68">
        <f t="shared" si="11"/>
        <v>-4.7040046654766456</v>
      </c>
      <c r="F88" s="68">
        <f t="shared" si="14"/>
        <v>11872.239354762665</v>
      </c>
    </row>
    <row r="89" spans="1:6" s="9" customFormat="1" ht="15.75" customHeight="1" x14ac:dyDescent="0.3">
      <c r="A89" s="14">
        <v>84</v>
      </c>
      <c r="B89" s="68">
        <v>0</v>
      </c>
      <c r="C89" s="68">
        <f t="shared" si="13"/>
        <v>69.349619469741</v>
      </c>
      <c r="D89" s="68">
        <f t="shared" si="12"/>
        <v>64.618137179884769</v>
      </c>
      <c r="E89" s="68">
        <f t="shared" si="11"/>
        <v>-4.7314822898562312</v>
      </c>
      <c r="F89" s="68">
        <f t="shared" si="14"/>
        <v>11876.970837052522</v>
      </c>
    </row>
    <row r="90" spans="1:6" s="9" customFormat="1" ht="15.75" customHeight="1" x14ac:dyDescent="0.3">
      <c r="A90" s="14">
        <v>85</v>
      </c>
      <c r="B90" s="68">
        <v>0</v>
      </c>
      <c r="C90" s="68">
        <f t="shared" si="13"/>
        <v>69.377257599880096</v>
      </c>
      <c r="D90" s="68">
        <f t="shared" si="12"/>
        <v>64.618137179884769</v>
      </c>
      <c r="E90" s="68">
        <f t="shared" si="11"/>
        <v>-4.7591204199953268</v>
      </c>
      <c r="F90" s="68">
        <f t="shared" si="14"/>
        <v>11881.729957472518</v>
      </c>
    </row>
    <row r="91" spans="1:6" s="9" customFormat="1" ht="15.75" customHeight="1" x14ac:dyDescent="0.3">
      <c r="A91" s="14">
        <v>86</v>
      </c>
      <c r="B91" s="68">
        <v>0</v>
      </c>
      <c r="C91" s="68">
        <f t="shared" si="13"/>
        <v>69.405057173345142</v>
      </c>
      <c r="D91" s="68">
        <f t="shared" si="12"/>
        <v>64.618137179884769</v>
      </c>
      <c r="E91" s="68">
        <f t="shared" si="11"/>
        <v>-4.7869199934603728</v>
      </c>
      <c r="F91" s="68">
        <f t="shared" si="14"/>
        <v>11886.51687746598</v>
      </c>
    </row>
    <row r="92" spans="1:6" s="9" customFormat="1" ht="15.75" customHeight="1" x14ac:dyDescent="0.3">
      <c r="A92" s="14">
        <v>87</v>
      </c>
      <c r="B92" s="68">
        <v>0</v>
      </c>
      <c r="C92" s="68">
        <f t="shared" si="13"/>
        <v>69.433019133179243</v>
      </c>
      <c r="D92" s="68">
        <f t="shared" si="12"/>
        <v>64.618137179884769</v>
      </c>
      <c r="E92" s="68">
        <f t="shared" si="11"/>
        <v>-4.8148819532944742</v>
      </c>
      <c r="F92" s="68">
        <f t="shared" si="14"/>
        <v>11891.331759419274</v>
      </c>
    </row>
    <row r="93" spans="1:6" s="9" customFormat="1" ht="15.75" customHeight="1" x14ac:dyDescent="0.3">
      <c r="A93" s="14">
        <v>88</v>
      </c>
      <c r="B93" s="68">
        <v>0</v>
      </c>
      <c r="C93" s="68">
        <f t="shared" si="13"/>
        <v>69.461144427934073</v>
      </c>
      <c r="D93" s="68">
        <f t="shared" si="12"/>
        <v>64.618137179884769</v>
      </c>
      <c r="E93" s="68">
        <f t="shared" si="11"/>
        <v>-4.8430072480493038</v>
      </c>
      <c r="F93" s="68">
        <f t="shared" si="14"/>
        <v>11896.174766667324</v>
      </c>
    </row>
    <row r="94" spans="1:6" s="9" customFormat="1" ht="15.75" customHeight="1" x14ac:dyDescent="0.3">
      <c r="A94" s="14">
        <v>89</v>
      </c>
      <c r="B94" s="68">
        <v>0</v>
      </c>
      <c r="C94" s="68">
        <f t="shared" si="13"/>
        <v>69.489434011702173</v>
      </c>
      <c r="D94" s="68">
        <f t="shared" si="12"/>
        <v>64.618137179884769</v>
      </c>
      <c r="E94" s="68">
        <f t="shared" ref="E94:E125" si="15">D94-C94</f>
        <v>-4.8712968318174035</v>
      </c>
      <c r="F94" s="68">
        <f t="shared" si="14"/>
        <v>11901.046063499141</v>
      </c>
    </row>
    <row r="95" spans="1:6" s="9" customFormat="1" ht="15.75" customHeight="1" x14ac:dyDescent="0.3">
      <c r="A95" s="14">
        <v>90</v>
      </c>
      <c r="B95" s="68">
        <v>0</v>
      </c>
      <c r="C95" s="68">
        <f t="shared" si="13"/>
        <v>69.517888844149198</v>
      </c>
      <c r="D95" s="68">
        <f t="shared" ref="D95:D125" si="16">D94</f>
        <v>64.618137179884769</v>
      </c>
      <c r="E95" s="68">
        <f t="shared" si="15"/>
        <v>-4.8997516642644285</v>
      </c>
      <c r="F95" s="68">
        <f t="shared" si="14"/>
        <v>11905.945815163406</v>
      </c>
    </row>
    <row r="96" spans="1:6" s="9" customFormat="1" ht="15.75" customHeight="1" x14ac:dyDescent="0.3">
      <c r="A96" s="14">
        <v>91</v>
      </c>
      <c r="B96" s="68">
        <v>0</v>
      </c>
      <c r="C96" s="68">
        <f t="shared" si="13"/>
        <v>69.546509890546531</v>
      </c>
      <c r="D96" s="68">
        <f t="shared" si="16"/>
        <v>64.618137179884769</v>
      </c>
      <c r="E96" s="68">
        <f t="shared" si="15"/>
        <v>-4.9283727106617619</v>
      </c>
      <c r="F96" s="68">
        <f t="shared" si="14"/>
        <v>11910.874187874068</v>
      </c>
    </row>
    <row r="97" spans="1:6" s="9" customFormat="1" ht="15.75" customHeight="1" x14ac:dyDescent="0.3">
      <c r="A97" s="14">
        <v>92</v>
      </c>
      <c r="B97" s="68">
        <v>0</v>
      </c>
      <c r="C97" s="68">
        <f t="shared" si="13"/>
        <v>69.575298121804039</v>
      </c>
      <c r="D97" s="68">
        <f t="shared" si="16"/>
        <v>64.618137179884769</v>
      </c>
      <c r="E97" s="68">
        <f t="shared" si="15"/>
        <v>-4.9571609419192697</v>
      </c>
      <c r="F97" s="68">
        <f t="shared" si="14"/>
        <v>11915.831348815987</v>
      </c>
    </row>
    <row r="98" spans="1:6" s="9" customFormat="1" ht="15.75" customHeight="1" x14ac:dyDescent="0.3">
      <c r="A98" s="14">
        <v>93</v>
      </c>
      <c r="B98" s="68">
        <v>0</v>
      </c>
      <c r="C98" s="68">
        <f t="shared" si="13"/>
        <v>69.604254514502998</v>
      </c>
      <c r="D98" s="68">
        <f t="shared" si="16"/>
        <v>64.618137179884769</v>
      </c>
      <c r="E98" s="68">
        <f t="shared" si="15"/>
        <v>-4.9861173346182284</v>
      </c>
      <c r="F98" s="68">
        <f t="shared" si="14"/>
        <v>11920.817466150605</v>
      </c>
    </row>
    <row r="99" spans="1:6" s="9" customFormat="1" ht="15.75" customHeight="1" x14ac:dyDescent="0.3">
      <c r="A99" s="14">
        <v>94</v>
      </c>
      <c r="B99" s="68">
        <v>0</v>
      </c>
      <c r="C99" s="68">
        <f t="shared" si="13"/>
        <v>69.633380050929148</v>
      </c>
      <c r="D99" s="68">
        <f t="shared" si="16"/>
        <v>64.618137179884769</v>
      </c>
      <c r="E99" s="68">
        <f t="shared" si="15"/>
        <v>-5.0152428710443786</v>
      </c>
      <c r="F99" s="68">
        <f t="shared" si="14"/>
        <v>11925.83270902165</v>
      </c>
    </row>
    <row r="100" spans="1:6" s="9" customFormat="1" ht="15.75" customHeight="1" x14ac:dyDescent="0.3">
      <c r="A100" s="14">
        <v>95</v>
      </c>
      <c r="B100" s="68">
        <v>0</v>
      </c>
      <c r="C100" s="68">
        <f t="shared" si="13"/>
        <v>69.662675719106176</v>
      </c>
      <c r="D100" s="68">
        <f t="shared" si="16"/>
        <v>64.618137179884769</v>
      </c>
      <c r="E100" s="68">
        <f t="shared" si="15"/>
        <v>-5.0445385392214064</v>
      </c>
      <c r="F100" s="68">
        <f t="shared" si="14"/>
        <v>11930.877247560871</v>
      </c>
    </row>
    <row r="101" spans="1:6" s="9" customFormat="1" ht="15.75" customHeight="1" x14ac:dyDescent="0.3">
      <c r="A101" s="14">
        <v>96</v>
      </c>
      <c r="B101" s="68">
        <v>0</v>
      </c>
      <c r="C101" s="68">
        <f t="shared" si="13"/>
        <v>69.692142512829051</v>
      </c>
      <c r="D101" s="68">
        <f t="shared" si="16"/>
        <v>64.618137179884769</v>
      </c>
      <c r="E101" s="68">
        <f t="shared" si="15"/>
        <v>-5.0740053329442816</v>
      </c>
      <c r="F101" s="68">
        <f t="shared" si="14"/>
        <v>11935.951252893816</v>
      </c>
    </row>
    <row r="102" spans="1:6" s="9" customFormat="1" ht="15.75" customHeight="1" x14ac:dyDescent="0.3">
      <c r="A102" s="14">
        <v>97</v>
      </c>
      <c r="B102" s="68">
        <v>0</v>
      </c>
      <c r="C102" s="68">
        <f t="shared" si="13"/>
        <v>69.721781431697877</v>
      </c>
      <c r="D102" s="68">
        <f t="shared" si="16"/>
        <v>64.618137179884769</v>
      </c>
      <c r="E102" s="68">
        <f t="shared" si="15"/>
        <v>-5.1036442518131082</v>
      </c>
      <c r="F102" s="68">
        <f t="shared" si="14"/>
        <v>11941.054897145628</v>
      </c>
    </row>
    <row r="103" spans="1:6" s="9" customFormat="1" ht="15.75" customHeight="1" x14ac:dyDescent="0.3">
      <c r="A103" s="14">
        <v>98</v>
      </c>
      <c r="B103" s="68">
        <v>0</v>
      </c>
      <c r="C103" s="68">
        <f t="shared" ref="C103:C125" si="17">_xlfn.SINGLE(juros_financ)*F102</f>
        <v>69.75159348115173</v>
      </c>
      <c r="D103" s="68">
        <f t="shared" si="16"/>
        <v>64.618137179884769</v>
      </c>
      <c r="E103" s="68">
        <f t="shared" si="15"/>
        <v>-5.1334563012669605</v>
      </c>
      <c r="F103" s="68">
        <f t="shared" si="14"/>
        <v>11946.188353446894</v>
      </c>
    </row>
    <row r="104" spans="1:6" s="9" customFormat="1" ht="15.75" customHeight="1" x14ac:dyDescent="0.3">
      <c r="A104" s="14">
        <v>99</v>
      </c>
      <c r="B104" s="68">
        <v>0</v>
      </c>
      <c r="C104" s="68">
        <f t="shared" si="17"/>
        <v>69.781579672502772</v>
      </c>
      <c r="D104" s="68">
        <f t="shared" si="16"/>
        <v>64.618137179884769</v>
      </c>
      <c r="E104" s="68">
        <f t="shared" si="15"/>
        <v>-5.1634424926180031</v>
      </c>
      <c r="F104" s="68">
        <f t="shared" si="14"/>
        <v>11951.351795939512</v>
      </c>
    </row>
    <row r="105" spans="1:6" s="9" customFormat="1" ht="15.75" customHeight="1" x14ac:dyDescent="0.3">
      <c r="A105" s="14">
        <v>100</v>
      </c>
      <c r="B105" s="68">
        <v>0</v>
      </c>
      <c r="C105" s="68">
        <f t="shared" si="17"/>
        <v>69.811741022970608</v>
      </c>
      <c r="D105" s="68">
        <f t="shared" si="16"/>
        <v>64.618137179884769</v>
      </c>
      <c r="E105" s="68">
        <f t="shared" si="15"/>
        <v>-5.1936038430858389</v>
      </c>
      <c r="F105" s="68">
        <f t="shared" si="14"/>
        <v>11956.545399782597</v>
      </c>
    </row>
    <row r="106" spans="1:6" s="9" customFormat="1" ht="15.75" customHeight="1" x14ac:dyDescent="0.3">
      <c r="A106" s="14">
        <v>101</v>
      </c>
      <c r="B106" s="68">
        <v>0</v>
      </c>
      <c r="C106" s="68">
        <f t="shared" si="17"/>
        <v>69.842078555716697</v>
      </c>
      <c r="D106" s="68">
        <f t="shared" si="16"/>
        <v>64.618137179884769</v>
      </c>
      <c r="E106" s="68">
        <f t="shared" si="15"/>
        <v>-5.2239413758319273</v>
      </c>
      <c r="F106" s="68">
        <f t="shared" si="14"/>
        <v>11961.76934115843</v>
      </c>
    </row>
    <row r="107" spans="1:6" s="9" customFormat="1" ht="15.75" customHeight="1" x14ac:dyDescent="0.3">
      <c r="A107" s="14">
        <v>102</v>
      </c>
      <c r="B107" s="68">
        <v>0</v>
      </c>
      <c r="C107" s="68">
        <f t="shared" si="17"/>
        <v>69.872593299879171</v>
      </c>
      <c r="D107" s="68">
        <f t="shared" si="16"/>
        <v>64.618137179884769</v>
      </c>
      <c r="E107" s="68">
        <f t="shared" si="15"/>
        <v>-5.2544561199944013</v>
      </c>
      <c r="F107" s="68">
        <f t="shared" si="14"/>
        <v>11967.023797278423</v>
      </c>
    </row>
    <row r="108" spans="1:6" s="9" customFormat="1" ht="15.75" customHeight="1" x14ac:dyDescent="0.3">
      <c r="A108" s="14">
        <v>103</v>
      </c>
      <c r="B108" s="68">
        <v>0</v>
      </c>
      <c r="C108" s="68">
        <f t="shared" si="17"/>
        <v>69.903286290607653</v>
      </c>
      <c r="D108" s="68">
        <f t="shared" si="16"/>
        <v>64.618137179884769</v>
      </c>
      <c r="E108" s="68">
        <f t="shared" si="15"/>
        <v>-5.2851491107228838</v>
      </c>
      <c r="F108" s="68">
        <f t="shared" si="14"/>
        <v>11972.308946389147</v>
      </c>
    </row>
    <row r="109" spans="1:6" s="9" customFormat="1" ht="15.75" customHeight="1" x14ac:dyDescent="0.3">
      <c r="A109" s="14">
        <v>104</v>
      </c>
      <c r="B109" s="68">
        <v>0</v>
      </c>
      <c r="C109" s="68">
        <f t="shared" si="17"/>
        <v>69.934158569098429</v>
      </c>
      <c r="D109" s="68">
        <f t="shared" si="16"/>
        <v>64.618137179884769</v>
      </c>
      <c r="E109" s="68">
        <f t="shared" si="15"/>
        <v>-5.3160213892136596</v>
      </c>
      <c r="F109" s="68">
        <f t="shared" si="14"/>
        <v>11977.62496777836</v>
      </c>
    </row>
    <row r="110" spans="1:6" s="9" customFormat="1" ht="15.75" customHeight="1" x14ac:dyDescent="0.3">
      <c r="A110" s="14">
        <v>105</v>
      </c>
      <c r="B110" s="68">
        <v>0</v>
      </c>
      <c r="C110" s="68">
        <f t="shared" si="17"/>
        <v>69.965211182629758</v>
      </c>
      <c r="D110" s="68">
        <f t="shared" si="16"/>
        <v>64.618137179884769</v>
      </c>
      <c r="E110" s="68">
        <f t="shared" si="15"/>
        <v>-5.3470740027449892</v>
      </c>
      <c r="F110" s="68">
        <f t="shared" si="14"/>
        <v>11982.972041781104</v>
      </c>
    </row>
    <row r="111" spans="1:6" s="9" customFormat="1" ht="15.75" customHeight="1" x14ac:dyDescent="0.3">
      <c r="A111" s="14">
        <v>106</v>
      </c>
      <c r="B111" s="68">
        <v>0</v>
      </c>
      <c r="C111" s="68">
        <f t="shared" si="17"/>
        <v>69.996445184597391</v>
      </c>
      <c r="D111" s="68">
        <f t="shared" si="16"/>
        <v>64.618137179884769</v>
      </c>
      <c r="E111" s="68">
        <f t="shared" si="15"/>
        <v>-5.3783080047126219</v>
      </c>
      <c r="F111" s="68">
        <f t="shared" si="14"/>
        <v>11988.350349785816</v>
      </c>
    </row>
    <row r="112" spans="1:6" s="9" customFormat="1" ht="15.75" customHeight="1" x14ac:dyDescent="0.3">
      <c r="A112" s="14">
        <v>107</v>
      </c>
      <c r="B112" s="68">
        <v>0</v>
      </c>
      <c r="C112" s="68">
        <f t="shared" si="17"/>
        <v>70.027861634550305</v>
      </c>
      <c r="D112" s="68">
        <f t="shared" si="16"/>
        <v>64.618137179884769</v>
      </c>
      <c r="E112" s="68">
        <f t="shared" si="15"/>
        <v>-5.4097244546655361</v>
      </c>
      <c r="F112" s="68">
        <f t="shared" si="14"/>
        <v>11993.760074240481</v>
      </c>
    </row>
    <row r="113" spans="1:6" s="9" customFormat="1" ht="15.75" customHeight="1" x14ac:dyDescent="0.3">
      <c r="A113" s="14">
        <v>108</v>
      </c>
      <c r="B113" s="68">
        <v>0</v>
      </c>
      <c r="C113" s="68">
        <f t="shared" si="17"/>
        <v>70.059461598226633</v>
      </c>
      <c r="D113" s="68">
        <f t="shared" si="16"/>
        <v>64.618137179884769</v>
      </c>
      <c r="E113" s="68">
        <f t="shared" si="15"/>
        <v>-5.4413244183418641</v>
      </c>
      <c r="F113" s="68">
        <f t="shared" si="14"/>
        <v>11999.201398658823</v>
      </c>
    </row>
    <row r="114" spans="1:6" s="9" customFormat="1" ht="15.75" customHeight="1" x14ac:dyDescent="0.3">
      <c r="A114" s="14">
        <v>109</v>
      </c>
      <c r="B114" s="68">
        <v>0</v>
      </c>
      <c r="C114" s="68">
        <f t="shared" si="17"/>
        <v>70.091246147589857</v>
      </c>
      <c r="D114" s="68">
        <f t="shared" si="16"/>
        <v>64.618137179884769</v>
      </c>
      <c r="E114" s="68">
        <f t="shared" si="15"/>
        <v>-5.4731089677050875</v>
      </c>
      <c r="F114" s="68">
        <f t="shared" si="14"/>
        <v>12004.674507626527</v>
      </c>
    </row>
    <row r="115" spans="1:6" s="9" customFormat="1" ht="15.75" customHeight="1" x14ac:dyDescent="0.3">
      <c r="A115" s="14">
        <v>110</v>
      </c>
      <c r="B115" s="68">
        <v>0</v>
      </c>
      <c r="C115" s="68">
        <f t="shared" si="17"/>
        <v>70.123216360865115</v>
      </c>
      <c r="D115" s="68">
        <f t="shared" si="16"/>
        <v>64.618137179884769</v>
      </c>
      <c r="E115" s="68">
        <f t="shared" si="15"/>
        <v>-5.5050791809803457</v>
      </c>
      <c r="F115" s="68">
        <f t="shared" si="14"/>
        <v>12010.179586807508</v>
      </c>
    </row>
    <row r="116" spans="1:6" s="9" customFormat="1" ht="15.75" customHeight="1" x14ac:dyDescent="0.3">
      <c r="A116" s="14">
        <v>111</v>
      </c>
      <c r="B116" s="68">
        <v>0</v>
      </c>
      <c r="C116" s="68">
        <f t="shared" si="17"/>
        <v>70.155373322575855</v>
      </c>
      <c r="D116" s="68">
        <f t="shared" si="16"/>
        <v>64.618137179884769</v>
      </c>
      <c r="E116" s="68">
        <f t="shared" si="15"/>
        <v>-5.5372361426910857</v>
      </c>
      <c r="F116" s="68">
        <f t="shared" si="14"/>
        <v>12015.716822950199</v>
      </c>
    </row>
    <row r="117" spans="1:6" s="9" customFormat="1" ht="15.75" customHeight="1" x14ac:dyDescent="0.3">
      <c r="A117" s="14">
        <v>112</v>
      </c>
      <c r="B117" s="68">
        <v>0</v>
      </c>
      <c r="C117" s="68">
        <f t="shared" si="17"/>
        <v>70.187718123580524</v>
      </c>
      <c r="D117" s="68">
        <f t="shared" si="16"/>
        <v>64.618137179884769</v>
      </c>
      <c r="E117" s="68">
        <f t="shared" si="15"/>
        <v>-5.5695809436957546</v>
      </c>
      <c r="F117" s="68">
        <f t="shared" si="14"/>
        <v>12021.286403893895</v>
      </c>
    </row>
    <row r="118" spans="1:6" s="9" customFormat="1" ht="15.75" customHeight="1" x14ac:dyDescent="0.3">
      <c r="A118" s="14">
        <v>113</v>
      </c>
      <c r="B118" s="68">
        <v>0</v>
      </c>
      <c r="C118" s="68">
        <f t="shared" si="17"/>
        <v>70.220251861109688</v>
      </c>
      <c r="D118" s="68">
        <f t="shared" si="16"/>
        <v>64.618137179884769</v>
      </c>
      <c r="E118" s="68">
        <f t="shared" si="15"/>
        <v>-5.6021146812249185</v>
      </c>
      <c r="F118" s="68">
        <f t="shared" si="14"/>
        <v>12026.888518575121</v>
      </c>
    </row>
    <row r="119" spans="1:6" s="9" customFormat="1" ht="15.75" customHeight="1" x14ac:dyDescent="0.3">
      <c r="A119" s="14">
        <v>114</v>
      </c>
      <c r="B119" s="68">
        <v>0</v>
      </c>
      <c r="C119" s="68">
        <f t="shared" si="17"/>
        <v>70.25297563880315</v>
      </c>
      <c r="D119" s="68">
        <f t="shared" si="16"/>
        <v>64.618137179884769</v>
      </c>
      <c r="E119" s="68">
        <f t="shared" si="15"/>
        <v>-5.6348384589183809</v>
      </c>
      <c r="F119" s="68">
        <f t="shared" si="14"/>
        <v>12032.523357034039</v>
      </c>
    </row>
    <row r="120" spans="1:6" s="9" customFormat="1" ht="15.75" customHeight="1" x14ac:dyDescent="0.3">
      <c r="A120" s="14">
        <v>115</v>
      </c>
      <c r="B120" s="68">
        <v>0</v>
      </c>
      <c r="C120" s="68">
        <f t="shared" si="17"/>
        <v>70.285890566747454</v>
      </c>
      <c r="D120" s="68">
        <f t="shared" si="16"/>
        <v>64.618137179884769</v>
      </c>
      <c r="E120" s="68">
        <f t="shared" si="15"/>
        <v>-5.6677533868626853</v>
      </c>
      <c r="F120" s="68">
        <f t="shared" si="14"/>
        <v>12038.191110420901</v>
      </c>
    </row>
    <row r="121" spans="1:6" s="9" customFormat="1" ht="15.75" customHeight="1" x14ac:dyDescent="0.3">
      <c r="A121" s="14">
        <v>116</v>
      </c>
      <c r="B121" s="68">
        <v>0</v>
      </c>
      <c r="C121" s="68">
        <f t="shared" si="17"/>
        <v>70.318997761513501</v>
      </c>
      <c r="D121" s="68">
        <f t="shared" si="16"/>
        <v>64.618137179884769</v>
      </c>
      <c r="E121" s="68">
        <f t="shared" si="15"/>
        <v>-5.7008605816287314</v>
      </c>
      <c r="F121" s="68">
        <f t="shared" ref="F121:F125" si="18">F120+B121-E121</f>
        <v>12043.891971002529</v>
      </c>
    </row>
    <row r="122" spans="1:6" s="9" customFormat="1" ht="15.75" customHeight="1" x14ac:dyDescent="0.3">
      <c r="A122" s="14">
        <v>117</v>
      </c>
      <c r="B122" s="68">
        <v>0</v>
      </c>
      <c r="C122" s="68">
        <f t="shared" si="17"/>
        <v>70.352298346194459</v>
      </c>
      <c r="D122" s="68">
        <f t="shared" si="16"/>
        <v>64.618137179884769</v>
      </c>
      <c r="E122" s="68">
        <f t="shared" si="15"/>
        <v>-5.7341611663096899</v>
      </c>
      <c r="F122" s="68">
        <f t="shared" si="18"/>
        <v>12049.62613216884</v>
      </c>
    </row>
    <row r="123" spans="1:6" s="9" customFormat="1" ht="15.75" customHeight="1" x14ac:dyDescent="0.3">
      <c r="A123" s="14">
        <v>118</v>
      </c>
      <c r="B123" s="68">
        <v>0</v>
      </c>
      <c r="C123" s="68">
        <f t="shared" si="17"/>
        <v>70.385793450443884</v>
      </c>
      <c r="D123" s="68">
        <f t="shared" si="16"/>
        <v>64.618137179884769</v>
      </c>
      <c r="E123" s="68">
        <f t="shared" si="15"/>
        <v>-5.7676562705591152</v>
      </c>
      <c r="F123" s="68">
        <f t="shared" si="18"/>
        <v>12055.393788439398</v>
      </c>
    </row>
    <row r="124" spans="1:6" s="9" customFormat="1" ht="15.75" customHeight="1" x14ac:dyDescent="0.3">
      <c r="A124" s="14">
        <v>119</v>
      </c>
      <c r="B124" s="68">
        <v>0</v>
      </c>
      <c r="C124" s="68">
        <f t="shared" si="17"/>
        <v>70.419484210513929</v>
      </c>
      <c r="D124" s="68">
        <f t="shared" si="16"/>
        <v>64.618137179884769</v>
      </c>
      <c r="E124" s="68">
        <f t="shared" si="15"/>
        <v>-5.8013470306291595</v>
      </c>
      <c r="F124" s="68">
        <f t="shared" si="18"/>
        <v>12061.195135470027</v>
      </c>
    </row>
    <row r="125" spans="1:6" s="9" customFormat="1" ht="15.75" customHeight="1" x14ac:dyDescent="0.3">
      <c r="A125" s="14">
        <v>120</v>
      </c>
      <c r="B125" s="68">
        <v>0</v>
      </c>
      <c r="C125" s="68">
        <f t="shared" si="17"/>
        <v>70.453371769294037</v>
      </c>
      <c r="D125" s="68">
        <f t="shared" si="16"/>
        <v>64.618137179884769</v>
      </c>
      <c r="E125" s="68">
        <f t="shared" si="15"/>
        <v>-5.8352345894092679</v>
      </c>
      <c r="F125" s="68">
        <f t="shared" si="18"/>
        <v>12067.030370059436</v>
      </c>
    </row>
  </sheetData>
  <mergeCells count="5">
    <mergeCell ref="I5:I6"/>
    <mergeCell ref="J5:J6"/>
    <mergeCell ref="K5:L5"/>
    <mergeCell ref="M5:M6"/>
    <mergeCell ref="E1:G3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49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A824F-B53D-4DEC-A6DB-CE157E86CD4B}">
  <sheetPr codeName="Planilha6">
    <tabColor theme="7" tint="0.79998168889431442"/>
    <pageSetUpPr fitToPage="1"/>
  </sheetPr>
  <dimension ref="A1:E33"/>
  <sheetViews>
    <sheetView topLeftCell="A14" zoomScale="85" zoomScaleNormal="85" workbookViewId="0">
      <selection activeCell="C1" sqref="C1:E3"/>
    </sheetView>
  </sheetViews>
  <sheetFormatPr defaultRowHeight="14.4" x14ac:dyDescent="0.3"/>
  <cols>
    <col min="1" max="1" width="32.44140625" bestFit="1" customWidth="1"/>
    <col min="2" max="2" width="55.33203125" customWidth="1"/>
    <col min="3" max="3" width="15.6640625" bestFit="1" customWidth="1"/>
    <col min="4" max="4" width="28.5546875" customWidth="1"/>
    <col min="6" max="6" width="9.88671875" bestFit="1" customWidth="1"/>
  </cols>
  <sheetData>
    <row r="1" spans="1:5" s="20" customFormat="1" ht="16.5" customHeight="1" x14ac:dyDescent="0.3">
      <c r="A1" s="63"/>
      <c r="B1" s="63"/>
      <c r="C1" s="250" t="s">
        <v>250</v>
      </c>
      <c r="D1" s="257"/>
      <c r="E1" s="251"/>
    </row>
    <row r="2" spans="1:5" s="20" customFormat="1" ht="16.5" customHeight="1" x14ac:dyDescent="0.3">
      <c r="A2" s="63"/>
      <c r="B2" s="63"/>
      <c r="C2" s="252"/>
      <c r="D2" s="258"/>
      <c r="E2" s="253"/>
    </row>
    <row r="3" spans="1:5" s="20" customFormat="1" ht="16.5" customHeight="1" x14ac:dyDescent="0.3">
      <c r="A3" s="63"/>
      <c r="B3" s="63"/>
      <c r="C3" s="254"/>
      <c r="D3" s="259"/>
      <c r="E3" s="255"/>
    </row>
    <row r="4" spans="1:5" s="20" customFormat="1" ht="16.5" customHeight="1" x14ac:dyDescent="0.2"/>
    <row r="5" spans="1:5" s="20" customFormat="1" ht="16.5" customHeight="1" x14ac:dyDescent="0.2">
      <c r="A5" s="56"/>
      <c r="B5" s="56"/>
      <c r="C5" s="56"/>
      <c r="D5" s="56"/>
    </row>
    <row r="6" spans="1:5" ht="18" customHeight="1" x14ac:dyDescent="0.3">
      <c r="A6" s="55" t="s">
        <v>204</v>
      </c>
      <c r="B6" s="55" t="s">
        <v>202</v>
      </c>
      <c r="C6" s="55" t="s">
        <v>205</v>
      </c>
      <c r="D6" s="55" t="s">
        <v>206</v>
      </c>
    </row>
    <row r="7" spans="1:5" ht="45" customHeight="1" x14ac:dyDescent="0.3">
      <c r="A7" s="33" t="s">
        <v>207</v>
      </c>
      <c r="B7" s="51" t="s">
        <v>208</v>
      </c>
      <c r="C7" s="36">
        <v>1.93</v>
      </c>
      <c r="D7" s="54" t="s">
        <v>209</v>
      </c>
    </row>
    <row r="8" spans="1:5" ht="45" customHeight="1" x14ac:dyDescent="0.3">
      <c r="A8" s="33" t="s">
        <v>210</v>
      </c>
      <c r="B8" s="51" t="s">
        <v>211</v>
      </c>
      <c r="C8" s="36">
        <v>2</v>
      </c>
      <c r="D8" s="54"/>
    </row>
    <row r="9" spans="1:5" ht="45" customHeight="1" x14ac:dyDescent="0.3">
      <c r="A9" s="33" t="s">
        <v>212</v>
      </c>
      <c r="B9" s="51" t="s">
        <v>213</v>
      </c>
      <c r="C9" s="52">
        <v>8.738950207385332E-2</v>
      </c>
      <c r="D9" s="54" t="s">
        <v>214</v>
      </c>
    </row>
    <row r="10" spans="1:5" ht="45" customHeight="1" x14ac:dyDescent="0.3">
      <c r="A10" s="33" t="s">
        <v>215</v>
      </c>
      <c r="B10" s="51" t="s">
        <v>216</v>
      </c>
      <c r="C10" s="52">
        <v>3.875E-2</v>
      </c>
      <c r="D10" s="54" t="s">
        <v>217</v>
      </c>
    </row>
    <row r="11" spans="1:5" ht="45" customHeight="1" x14ac:dyDescent="0.3">
      <c r="A11" s="33" t="s">
        <v>218</v>
      </c>
      <c r="B11" s="51" t="s">
        <v>219</v>
      </c>
      <c r="C11" s="52">
        <f>C9-C10</f>
        <v>4.863950207385332E-2</v>
      </c>
      <c r="D11" s="51" t="s">
        <v>201</v>
      </c>
    </row>
    <row r="12" spans="1:5" ht="45" customHeight="1" x14ac:dyDescent="0.3">
      <c r="A12" s="33" t="s">
        <v>220</v>
      </c>
      <c r="B12" s="51" t="s">
        <v>221</v>
      </c>
      <c r="C12" s="52">
        <v>2.7082337729506075E-2</v>
      </c>
      <c r="D12" s="54" t="s">
        <v>222</v>
      </c>
    </row>
    <row r="13" spans="1:5" ht="55.5" customHeight="1" x14ac:dyDescent="0.3">
      <c r="A13" s="33" t="s">
        <v>223</v>
      </c>
      <c r="B13" s="51" t="s">
        <v>224</v>
      </c>
      <c r="C13" s="52">
        <v>2.7E-2</v>
      </c>
      <c r="D13" s="54" t="s">
        <v>225</v>
      </c>
    </row>
    <row r="14" spans="1:5" ht="45" customHeight="1" x14ac:dyDescent="0.3">
      <c r="A14" s="33" t="s">
        <v>226</v>
      </c>
      <c r="B14" s="51" t="s">
        <v>227</v>
      </c>
      <c r="C14" s="52">
        <v>3.9100000000000003E-2</v>
      </c>
      <c r="D14" s="54" t="s">
        <v>228</v>
      </c>
    </row>
    <row r="15" spans="1:5" ht="45" customHeight="1" x14ac:dyDescent="0.3">
      <c r="A15" s="59" t="s">
        <v>229</v>
      </c>
      <c r="B15" s="60" t="s">
        <v>230</v>
      </c>
      <c r="C15" s="61">
        <f>(1+C14)/(1+C13)-1</f>
        <v>1.1781888997078882E-2</v>
      </c>
      <c r="D15" s="62" t="s">
        <v>231</v>
      </c>
    </row>
    <row r="16" spans="1:5" x14ac:dyDescent="0.3">
      <c r="A16" s="37"/>
      <c r="B16" s="37" t="s">
        <v>232</v>
      </c>
      <c r="C16" s="53">
        <f>C10+C8*C11+C12</f>
        <v>0.16311134187721271</v>
      </c>
      <c r="D16" s="33" t="s">
        <v>233</v>
      </c>
    </row>
    <row r="17" spans="1:4" x14ac:dyDescent="0.3">
      <c r="A17" s="37"/>
      <c r="B17" s="37" t="s">
        <v>234</v>
      </c>
      <c r="C17" s="53">
        <f>(1+C16)*(1+C15)-1</f>
        <v>0.17681499059845351</v>
      </c>
      <c r="D17" s="33" t="s">
        <v>235</v>
      </c>
    </row>
    <row r="18" spans="1:4" x14ac:dyDescent="0.3">
      <c r="A18" s="57"/>
      <c r="B18" s="57" t="s">
        <v>236</v>
      </c>
      <c r="C18" s="58">
        <f>(1+C17)/(1+C14)-1</f>
        <v>0.13253295216865912</v>
      </c>
      <c r="D18" s="59" t="s">
        <v>237</v>
      </c>
    </row>
    <row r="20" spans="1:4" x14ac:dyDescent="0.3">
      <c r="B20" s="2"/>
      <c r="C20" s="2"/>
      <c r="D20" s="2"/>
    </row>
    <row r="21" spans="1:4" x14ac:dyDescent="0.3">
      <c r="B21" s="92" t="s">
        <v>238</v>
      </c>
      <c r="C21" s="93" t="s">
        <v>239</v>
      </c>
    </row>
    <row r="22" spans="1:4" x14ac:dyDescent="0.3">
      <c r="B22" s="94" t="s">
        <v>240</v>
      </c>
      <c r="C22" s="102">
        <v>7.2392333333333322E-2</v>
      </c>
    </row>
    <row r="23" spans="1:4" x14ac:dyDescent="0.3">
      <c r="B23" s="94" t="s">
        <v>241</v>
      </c>
      <c r="C23" s="95">
        <v>0.15</v>
      </c>
    </row>
    <row r="24" spans="1:4" x14ac:dyDescent="0.3">
      <c r="B24" s="96" t="s">
        <v>242</v>
      </c>
      <c r="C24" s="103">
        <f>C22*(1-C23)</f>
        <v>6.1533483333333319E-2</v>
      </c>
    </row>
    <row r="26" spans="1:4" ht="15" thickBot="1" x14ac:dyDescent="0.35"/>
    <row r="27" spans="1:4" ht="15" thickBot="1" x14ac:dyDescent="0.35">
      <c r="B27" s="98" t="s">
        <v>243</v>
      </c>
      <c r="C27" s="99" t="s">
        <v>244</v>
      </c>
    </row>
    <row r="28" spans="1:4" x14ac:dyDescent="0.3">
      <c r="B28" s="94" t="s">
        <v>245</v>
      </c>
      <c r="C28" s="102">
        <f>C18</f>
        <v>0.13253295216865912</v>
      </c>
    </row>
    <row r="29" spans="1:4" x14ac:dyDescent="0.3">
      <c r="B29" s="94" t="s">
        <v>246</v>
      </c>
      <c r="C29" s="95">
        <v>0.3</v>
      </c>
    </row>
    <row r="30" spans="1:4" x14ac:dyDescent="0.3">
      <c r="B30" s="94" t="s">
        <v>247</v>
      </c>
      <c r="C30" s="104">
        <f>C24</f>
        <v>6.1533483333333319E-2</v>
      </c>
    </row>
    <row r="31" spans="1:4" x14ac:dyDescent="0.3">
      <c r="B31" s="94" t="s">
        <v>248</v>
      </c>
      <c r="C31" s="95">
        <v>0.7</v>
      </c>
    </row>
    <row r="32" spans="1:4" ht="15" thickBot="1" x14ac:dyDescent="0.35">
      <c r="B32" s="100" t="s">
        <v>249</v>
      </c>
      <c r="C32" s="101">
        <v>0.15</v>
      </c>
    </row>
    <row r="33" spans="2:3" ht="15" thickBot="1" x14ac:dyDescent="0.35">
      <c r="B33" s="100" t="s">
        <v>250</v>
      </c>
      <c r="C33" s="101">
        <f>C29*C28+C31*C30</f>
        <v>8.2833323983931062E-2</v>
      </c>
    </row>
  </sheetData>
  <mergeCells count="1">
    <mergeCell ref="C1:E3"/>
  </mergeCells>
  <hyperlinks>
    <hyperlink ref="D13" r:id="rId1" xr:uid="{4006CD63-87DD-4E3F-B0B6-0775FA0DA77A}"/>
    <hyperlink ref="D12" r:id="rId2" xr:uid="{7B0C9313-FBB8-4F7B-B7D4-B5C703C62D3A}"/>
    <hyperlink ref="D10" r:id="rId3" xr:uid="{6AE992F0-10D6-41A5-A81F-3034638BC54E}"/>
    <hyperlink ref="D14" r:id="rId4" xr:uid="{C04DFB52-8355-44EC-B97C-2DE861498195}"/>
  </hyperlinks>
  <printOptions horizontalCentered="1"/>
  <pageMargins left="0.51181102362204722" right="0.51181102362204722" top="0.78740157480314965" bottom="0.78740157480314965" header="0.31496062992125984" footer="0.31496062992125984"/>
  <pageSetup paperSize="9" scale="61" orientation="landscape" r:id="rId5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84956-BC8D-4DAD-8512-FF411F14BC49}">
  <sheetPr codeName="Planilha25">
    <tabColor theme="5" tint="0.39997558519241921"/>
    <outlinePr summaryBelow="0"/>
  </sheetPr>
  <dimension ref="A1:IG169"/>
  <sheetViews>
    <sheetView topLeftCell="A72" zoomScale="115" zoomScaleNormal="115" workbookViewId="0">
      <selection activeCell="B89" sqref="A89:XFD89"/>
    </sheetView>
  </sheetViews>
  <sheetFormatPr defaultColWidth="9.109375" defaultRowHeight="10.199999999999999" x14ac:dyDescent="0.2"/>
  <cols>
    <col min="1" max="1" width="46.33203125" style="20" bestFit="1" customWidth="1"/>
    <col min="2" max="5" width="7.33203125" style="77" bestFit="1" customWidth="1"/>
    <col min="6" max="7" width="6.88671875" style="77" bestFit="1" customWidth="1"/>
    <col min="8" max="19" width="9.5546875" style="77" customWidth="1"/>
    <col min="20" max="65" width="7" style="77" bestFit="1" customWidth="1"/>
    <col min="66" max="125" width="6.77734375" style="77" bestFit="1" customWidth="1"/>
    <col min="126" max="217" width="7" style="77" bestFit="1" customWidth="1"/>
    <col min="218" max="221" width="7" style="20" bestFit="1" customWidth="1"/>
    <col min="222" max="241" width="6.77734375" style="20" bestFit="1" customWidth="1"/>
    <col min="242" max="16384" width="9.109375" style="20"/>
  </cols>
  <sheetData>
    <row r="1" spans="1:241" x14ac:dyDescent="0.2">
      <c r="E1" s="250" t="s">
        <v>471</v>
      </c>
      <c r="F1" s="257"/>
      <c r="G1" s="251"/>
    </row>
    <row r="2" spans="1:241" x14ac:dyDescent="0.2">
      <c r="E2" s="252"/>
      <c r="F2" s="258"/>
      <c r="G2" s="253"/>
    </row>
    <row r="3" spans="1:241" x14ac:dyDescent="0.2">
      <c r="E3" s="254"/>
      <c r="F3" s="259"/>
      <c r="G3" s="255"/>
    </row>
    <row r="5" spans="1:241" s="33" customFormat="1" x14ac:dyDescent="0.3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160" t="e">
        <f>(#REF!-#REF!)/(HI7-T7+1)</f>
        <v>#REF!</v>
      </c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</row>
    <row r="6" spans="1:241" s="22" customFormat="1" x14ac:dyDescent="0.2">
      <c r="A6" s="21" t="s">
        <v>54</v>
      </c>
      <c r="B6" s="72">
        <v>1</v>
      </c>
      <c r="C6" s="72">
        <v>1</v>
      </c>
      <c r="D6" s="72">
        <v>1</v>
      </c>
      <c r="E6" s="72">
        <v>1</v>
      </c>
      <c r="F6" s="72">
        <v>1</v>
      </c>
      <c r="G6" s="72">
        <v>1</v>
      </c>
      <c r="H6" s="72">
        <v>1</v>
      </c>
      <c r="I6" s="72">
        <v>1</v>
      </c>
      <c r="J6" s="72">
        <v>1</v>
      </c>
      <c r="K6" s="72">
        <v>1</v>
      </c>
      <c r="L6" s="72">
        <v>1</v>
      </c>
      <c r="M6" s="72">
        <v>1</v>
      </c>
      <c r="N6" s="72">
        <v>2</v>
      </c>
      <c r="O6" s="72">
        <v>2</v>
      </c>
      <c r="P6" s="72">
        <v>2</v>
      </c>
      <c r="Q6" s="72">
        <v>2</v>
      </c>
      <c r="R6" s="72">
        <v>2</v>
      </c>
      <c r="S6" s="72">
        <v>2</v>
      </c>
      <c r="T6" s="72">
        <v>2</v>
      </c>
      <c r="U6" s="72">
        <v>2</v>
      </c>
      <c r="V6" s="72">
        <v>2</v>
      </c>
      <c r="W6" s="72">
        <v>2</v>
      </c>
      <c r="X6" s="72">
        <v>2</v>
      </c>
      <c r="Y6" s="72">
        <v>2</v>
      </c>
      <c r="Z6" s="72">
        <f t="shared" ref="Z6:CK6" si="0">N6+1</f>
        <v>3</v>
      </c>
      <c r="AA6" s="72">
        <f t="shared" si="0"/>
        <v>3</v>
      </c>
      <c r="AB6" s="72">
        <f t="shared" si="0"/>
        <v>3</v>
      </c>
      <c r="AC6" s="72">
        <f t="shared" si="0"/>
        <v>3</v>
      </c>
      <c r="AD6" s="72">
        <f t="shared" si="0"/>
        <v>3</v>
      </c>
      <c r="AE6" s="72">
        <f t="shared" si="0"/>
        <v>3</v>
      </c>
      <c r="AF6" s="72">
        <f t="shared" si="0"/>
        <v>3</v>
      </c>
      <c r="AG6" s="72">
        <f t="shared" si="0"/>
        <v>3</v>
      </c>
      <c r="AH6" s="72">
        <f t="shared" si="0"/>
        <v>3</v>
      </c>
      <c r="AI6" s="72">
        <f t="shared" si="0"/>
        <v>3</v>
      </c>
      <c r="AJ6" s="72">
        <f t="shared" si="0"/>
        <v>3</v>
      </c>
      <c r="AK6" s="72">
        <f t="shared" si="0"/>
        <v>3</v>
      </c>
      <c r="AL6" s="72">
        <f t="shared" si="0"/>
        <v>4</v>
      </c>
      <c r="AM6" s="72">
        <f t="shared" si="0"/>
        <v>4</v>
      </c>
      <c r="AN6" s="72">
        <f t="shared" si="0"/>
        <v>4</v>
      </c>
      <c r="AO6" s="72">
        <f t="shared" si="0"/>
        <v>4</v>
      </c>
      <c r="AP6" s="72">
        <f t="shared" si="0"/>
        <v>4</v>
      </c>
      <c r="AQ6" s="72">
        <f t="shared" si="0"/>
        <v>4</v>
      </c>
      <c r="AR6" s="72">
        <f t="shared" si="0"/>
        <v>4</v>
      </c>
      <c r="AS6" s="72">
        <f t="shared" si="0"/>
        <v>4</v>
      </c>
      <c r="AT6" s="72">
        <f t="shared" si="0"/>
        <v>4</v>
      </c>
      <c r="AU6" s="72">
        <f t="shared" si="0"/>
        <v>4</v>
      </c>
      <c r="AV6" s="72">
        <f t="shared" si="0"/>
        <v>4</v>
      </c>
      <c r="AW6" s="72">
        <f t="shared" si="0"/>
        <v>4</v>
      </c>
      <c r="AX6" s="73">
        <f t="shared" si="0"/>
        <v>5</v>
      </c>
      <c r="AY6" s="73">
        <f t="shared" si="0"/>
        <v>5</v>
      </c>
      <c r="AZ6" s="73">
        <f t="shared" si="0"/>
        <v>5</v>
      </c>
      <c r="BA6" s="73">
        <f t="shared" si="0"/>
        <v>5</v>
      </c>
      <c r="BB6" s="73">
        <f t="shared" si="0"/>
        <v>5</v>
      </c>
      <c r="BC6" s="73">
        <f t="shared" si="0"/>
        <v>5</v>
      </c>
      <c r="BD6" s="73">
        <f t="shared" si="0"/>
        <v>5</v>
      </c>
      <c r="BE6" s="73">
        <f t="shared" si="0"/>
        <v>5</v>
      </c>
      <c r="BF6" s="73">
        <f t="shared" si="0"/>
        <v>5</v>
      </c>
      <c r="BG6" s="73">
        <f t="shared" si="0"/>
        <v>5</v>
      </c>
      <c r="BH6" s="73">
        <f t="shared" si="0"/>
        <v>5</v>
      </c>
      <c r="BI6" s="73">
        <f t="shared" si="0"/>
        <v>5</v>
      </c>
      <c r="BJ6" s="73">
        <f t="shared" si="0"/>
        <v>6</v>
      </c>
      <c r="BK6" s="73">
        <f t="shared" si="0"/>
        <v>6</v>
      </c>
      <c r="BL6" s="73">
        <f t="shared" si="0"/>
        <v>6</v>
      </c>
      <c r="BM6" s="73">
        <f t="shared" si="0"/>
        <v>6</v>
      </c>
      <c r="BN6" s="73">
        <f t="shared" si="0"/>
        <v>6</v>
      </c>
      <c r="BO6" s="73">
        <f t="shared" si="0"/>
        <v>6</v>
      </c>
      <c r="BP6" s="73">
        <f t="shared" si="0"/>
        <v>6</v>
      </c>
      <c r="BQ6" s="73">
        <f t="shared" si="0"/>
        <v>6</v>
      </c>
      <c r="BR6" s="73">
        <f t="shared" si="0"/>
        <v>6</v>
      </c>
      <c r="BS6" s="73">
        <f t="shared" si="0"/>
        <v>6</v>
      </c>
      <c r="BT6" s="73">
        <f t="shared" si="0"/>
        <v>6</v>
      </c>
      <c r="BU6" s="73">
        <f t="shared" si="0"/>
        <v>6</v>
      </c>
      <c r="BV6" s="73">
        <f t="shared" si="0"/>
        <v>7</v>
      </c>
      <c r="BW6" s="73">
        <f t="shared" si="0"/>
        <v>7</v>
      </c>
      <c r="BX6" s="73">
        <f t="shared" si="0"/>
        <v>7</v>
      </c>
      <c r="BY6" s="73">
        <f t="shared" si="0"/>
        <v>7</v>
      </c>
      <c r="BZ6" s="73">
        <f t="shared" si="0"/>
        <v>7</v>
      </c>
      <c r="CA6" s="73">
        <f t="shared" si="0"/>
        <v>7</v>
      </c>
      <c r="CB6" s="73">
        <f t="shared" si="0"/>
        <v>7</v>
      </c>
      <c r="CC6" s="73">
        <f t="shared" si="0"/>
        <v>7</v>
      </c>
      <c r="CD6" s="73">
        <f t="shared" si="0"/>
        <v>7</v>
      </c>
      <c r="CE6" s="73">
        <f t="shared" si="0"/>
        <v>7</v>
      </c>
      <c r="CF6" s="73">
        <f t="shared" si="0"/>
        <v>7</v>
      </c>
      <c r="CG6" s="73">
        <f t="shared" si="0"/>
        <v>7</v>
      </c>
      <c r="CH6" s="73">
        <f t="shared" si="0"/>
        <v>8</v>
      </c>
      <c r="CI6" s="73">
        <f t="shared" si="0"/>
        <v>8</v>
      </c>
      <c r="CJ6" s="73">
        <f t="shared" si="0"/>
        <v>8</v>
      </c>
      <c r="CK6" s="73">
        <f t="shared" si="0"/>
        <v>8</v>
      </c>
      <c r="CL6" s="73">
        <f t="shared" ref="CL6:EW6" si="1">BZ6+1</f>
        <v>8</v>
      </c>
      <c r="CM6" s="73">
        <f t="shared" si="1"/>
        <v>8</v>
      </c>
      <c r="CN6" s="73">
        <f t="shared" si="1"/>
        <v>8</v>
      </c>
      <c r="CO6" s="73">
        <f t="shared" si="1"/>
        <v>8</v>
      </c>
      <c r="CP6" s="73">
        <f t="shared" si="1"/>
        <v>8</v>
      </c>
      <c r="CQ6" s="73">
        <f t="shared" si="1"/>
        <v>8</v>
      </c>
      <c r="CR6" s="73">
        <f t="shared" si="1"/>
        <v>8</v>
      </c>
      <c r="CS6" s="73">
        <f t="shared" si="1"/>
        <v>8</v>
      </c>
      <c r="CT6" s="73">
        <f t="shared" si="1"/>
        <v>9</v>
      </c>
      <c r="CU6" s="73">
        <f t="shared" si="1"/>
        <v>9</v>
      </c>
      <c r="CV6" s="73">
        <f t="shared" si="1"/>
        <v>9</v>
      </c>
      <c r="CW6" s="73">
        <f t="shared" si="1"/>
        <v>9</v>
      </c>
      <c r="CX6" s="73">
        <f t="shared" si="1"/>
        <v>9</v>
      </c>
      <c r="CY6" s="73">
        <f t="shared" si="1"/>
        <v>9</v>
      </c>
      <c r="CZ6" s="73">
        <f t="shared" si="1"/>
        <v>9</v>
      </c>
      <c r="DA6" s="73">
        <f t="shared" si="1"/>
        <v>9</v>
      </c>
      <c r="DB6" s="73">
        <f t="shared" si="1"/>
        <v>9</v>
      </c>
      <c r="DC6" s="73">
        <f t="shared" si="1"/>
        <v>9</v>
      </c>
      <c r="DD6" s="73">
        <f t="shared" si="1"/>
        <v>9</v>
      </c>
      <c r="DE6" s="73">
        <f t="shared" si="1"/>
        <v>9</v>
      </c>
      <c r="DF6" s="73">
        <f t="shared" si="1"/>
        <v>10</v>
      </c>
      <c r="DG6" s="73">
        <f t="shared" si="1"/>
        <v>10</v>
      </c>
      <c r="DH6" s="73">
        <f t="shared" si="1"/>
        <v>10</v>
      </c>
      <c r="DI6" s="73">
        <f t="shared" si="1"/>
        <v>10</v>
      </c>
      <c r="DJ6" s="73">
        <f t="shared" si="1"/>
        <v>10</v>
      </c>
      <c r="DK6" s="73">
        <f t="shared" si="1"/>
        <v>10</v>
      </c>
      <c r="DL6" s="73">
        <f t="shared" si="1"/>
        <v>10</v>
      </c>
      <c r="DM6" s="73">
        <f t="shared" si="1"/>
        <v>10</v>
      </c>
      <c r="DN6" s="73">
        <f t="shared" si="1"/>
        <v>10</v>
      </c>
      <c r="DO6" s="73">
        <f t="shared" si="1"/>
        <v>10</v>
      </c>
      <c r="DP6" s="73">
        <f t="shared" si="1"/>
        <v>10</v>
      </c>
      <c r="DQ6" s="73">
        <f t="shared" si="1"/>
        <v>10</v>
      </c>
      <c r="DR6" s="73">
        <f t="shared" si="1"/>
        <v>11</v>
      </c>
      <c r="DS6" s="73">
        <f t="shared" si="1"/>
        <v>11</v>
      </c>
      <c r="DT6" s="73">
        <f t="shared" si="1"/>
        <v>11</v>
      </c>
      <c r="DU6" s="73">
        <f t="shared" si="1"/>
        <v>11</v>
      </c>
      <c r="DV6" s="73">
        <f t="shared" si="1"/>
        <v>11</v>
      </c>
      <c r="DW6" s="73">
        <f t="shared" si="1"/>
        <v>11</v>
      </c>
      <c r="DX6" s="73">
        <f t="shared" si="1"/>
        <v>11</v>
      </c>
      <c r="DY6" s="73">
        <f t="shared" si="1"/>
        <v>11</v>
      </c>
      <c r="DZ6" s="73">
        <f t="shared" si="1"/>
        <v>11</v>
      </c>
      <c r="EA6" s="73">
        <f t="shared" si="1"/>
        <v>11</v>
      </c>
      <c r="EB6" s="73">
        <f t="shared" si="1"/>
        <v>11</v>
      </c>
      <c r="EC6" s="73">
        <f t="shared" si="1"/>
        <v>11</v>
      </c>
      <c r="ED6" s="73">
        <f t="shared" si="1"/>
        <v>12</v>
      </c>
      <c r="EE6" s="73">
        <f t="shared" si="1"/>
        <v>12</v>
      </c>
      <c r="EF6" s="73">
        <f t="shared" si="1"/>
        <v>12</v>
      </c>
      <c r="EG6" s="73">
        <f t="shared" si="1"/>
        <v>12</v>
      </c>
      <c r="EH6" s="73">
        <f t="shared" si="1"/>
        <v>12</v>
      </c>
      <c r="EI6" s="73">
        <f t="shared" si="1"/>
        <v>12</v>
      </c>
      <c r="EJ6" s="73">
        <f t="shared" si="1"/>
        <v>12</v>
      </c>
      <c r="EK6" s="73">
        <f t="shared" si="1"/>
        <v>12</v>
      </c>
      <c r="EL6" s="73">
        <f t="shared" si="1"/>
        <v>12</v>
      </c>
      <c r="EM6" s="73">
        <f t="shared" si="1"/>
        <v>12</v>
      </c>
      <c r="EN6" s="73">
        <f t="shared" si="1"/>
        <v>12</v>
      </c>
      <c r="EO6" s="73">
        <f t="shared" si="1"/>
        <v>12</v>
      </c>
      <c r="EP6" s="73">
        <f t="shared" si="1"/>
        <v>13</v>
      </c>
      <c r="EQ6" s="73">
        <f t="shared" si="1"/>
        <v>13</v>
      </c>
      <c r="ER6" s="73">
        <f t="shared" si="1"/>
        <v>13</v>
      </c>
      <c r="ES6" s="73">
        <f t="shared" si="1"/>
        <v>13</v>
      </c>
      <c r="ET6" s="73">
        <f t="shared" si="1"/>
        <v>13</v>
      </c>
      <c r="EU6" s="73">
        <f t="shared" si="1"/>
        <v>13</v>
      </c>
      <c r="EV6" s="73">
        <f t="shared" si="1"/>
        <v>13</v>
      </c>
      <c r="EW6" s="73">
        <f t="shared" si="1"/>
        <v>13</v>
      </c>
      <c r="EX6" s="73">
        <f t="shared" ref="EX6:FA6" si="2">EL6+1</f>
        <v>13</v>
      </c>
      <c r="EY6" s="73">
        <f t="shared" si="2"/>
        <v>13</v>
      </c>
      <c r="EZ6" s="73">
        <f t="shared" si="2"/>
        <v>13</v>
      </c>
      <c r="FA6" s="73">
        <f t="shared" si="2"/>
        <v>13</v>
      </c>
      <c r="FB6" s="73">
        <f t="shared" ref="FB6" si="3">EP6+1</f>
        <v>14</v>
      </c>
      <c r="FC6" s="73">
        <f t="shared" ref="FC6" si="4">EQ6+1</f>
        <v>14</v>
      </c>
      <c r="FD6" s="73">
        <f t="shared" ref="FD6" si="5">ER6+1</f>
        <v>14</v>
      </c>
      <c r="FE6" s="73">
        <f t="shared" ref="FE6" si="6">ES6+1</f>
        <v>14</v>
      </c>
      <c r="FF6" s="73">
        <f t="shared" ref="FF6" si="7">ET6+1</f>
        <v>14</v>
      </c>
      <c r="FG6" s="73">
        <f t="shared" ref="FG6" si="8">EU6+1</f>
        <v>14</v>
      </c>
      <c r="FH6" s="73">
        <f t="shared" ref="FH6" si="9">EV6+1</f>
        <v>14</v>
      </c>
      <c r="FI6" s="73">
        <f t="shared" ref="FI6" si="10">EW6+1</f>
        <v>14</v>
      </c>
      <c r="FJ6" s="73">
        <f t="shared" ref="FJ6" si="11">EX6+1</f>
        <v>14</v>
      </c>
      <c r="FK6" s="73">
        <f t="shared" ref="FK6" si="12">EY6+1</f>
        <v>14</v>
      </c>
      <c r="FL6" s="73">
        <f t="shared" ref="FL6" si="13">EZ6+1</f>
        <v>14</v>
      </c>
      <c r="FM6" s="73">
        <f t="shared" ref="FM6" si="14">FA6+1</f>
        <v>14</v>
      </c>
      <c r="FN6" s="73">
        <f t="shared" ref="FN6" si="15">FB6+1</f>
        <v>15</v>
      </c>
      <c r="FO6" s="73">
        <f t="shared" ref="FO6" si="16">FC6+1</f>
        <v>15</v>
      </c>
      <c r="FP6" s="73">
        <f t="shared" ref="FP6" si="17">FD6+1</f>
        <v>15</v>
      </c>
      <c r="FQ6" s="73">
        <f t="shared" ref="FQ6" si="18">FE6+1</f>
        <v>15</v>
      </c>
      <c r="FR6" s="73">
        <f t="shared" ref="FR6" si="19">FF6+1</f>
        <v>15</v>
      </c>
      <c r="FS6" s="73">
        <f t="shared" ref="FS6" si="20">FG6+1</f>
        <v>15</v>
      </c>
      <c r="FT6" s="73">
        <f t="shared" ref="FT6" si="21">FH6+1</f>
        <v>15</v>
      </c>
      <c r="FU6" s="73">
        <f t="shared" ref="FU6" si="22">FI6+1</f>
        <v>15</v>
      </c>
      <c r="FV6" s="73">
        <f t="shared" ref="FV6" si="23">FJ6+1</f>
        <v>15</v>
      </c>
      <c r="FW6" s="73">
        <f t="shared" ref="FW6" si="24">FK6+1</f>
        <v>15</v>
      </c>
      <c r="FX6" s="73">
        <f t="shared" ref="FX6" si="25">FL6+1</f>
        <v>15</v>
      </c>
      <c r="FY6" s="73">
        <f t="shared" ref="FY6" si="26">FM6+1</f>
        <v>15</v>
      </c>
      <c r="FZ6" s="73">
        <f t="shared" ref="FZ6" si="27">FN6+1</f>
        <v>16</v>
      </c>
      <c r="GA6" s="73">
        <f t="shared" ref="GA6" si="28">FO6+1</f>
        <v>16</v>
      </c>
      <c r="GB6" s="73">
        <f t="shared" ref="GB6" si="29">FP6+1</f>
        <v>16</v>
      </c>
      <c r="GC6" s="73">
        <f t="shared" ref="GC6" si="30">FQ6+1</f>
        <v>16</v>
      </c>
      <c r="GD6" s="73">
        <f t="shared" ref="GD6" si="31">FR6+1</f>
        <v>16</v>
      </c>
      <c r="GE6" s="73">
        <f t="shared" ref="GE6" si="32">FS6+1</f>
        <v>16</v>
      </c>
      <c r="GF6" s="73">
        <f t="shared" ref="GF6" si="33">FT6+1</f>
        <v>16</v>
      </c>
      <c r="GG6" s="73">
        <f t="shared" ref="GG6" si="34">FU6+1</f>
        <v>16</v>
      </c>
      <c r="GH6" s="73">
        <f t="shared" ref="GH6" si="35">FV6+1</f>
        <v>16</v>
      </c>
      <c r="GI6" s="73">
        <f t="shared" ref="GI6" si="36">FW6+1</f>
        <v>16</v>
      </c>
      <c r="GJ6" s="73">
        <f t="shared" ref="GJ6" si="37">FX6+1</f>
        <v>16</v>
      </c>
      <c r="GK6" s="73">
        <f t="shared" ref="GK6" si="38">FY6+1</f>
        <v>16</v>
      </c>
      <c r="GL6" s="73">
        <f t="shared" ref="GL6" si="39">FZ6+1</f>
        <v>17</v>
      </c>
      <c r="GM6" s="73">
        <f t="shared" ref="GM6" si="40">GA6+1</f>
        <v>17</v>
      </c>
      <c r="GN6" s="73">
        <f t="shared" ref="GN6" si="41">GB6+1</f>
        <v>17</v>
      </c>
      <c r="GO6" s="73">
        <f t="shared" ref="GO6" si="42">GC6+1</f>
        <v>17</v>
      </c>
      <c r="GP6" s="73">
        <f t="shared" ref="GP6" si="43">GD6+1</f>
        <v>17</v>
      </c>
      <c r="GQ6" s="73">
        <f t="shared" ref="GQ6" si="44">GE6+1</f>
        <v>17</v>
      </c>
      <c r="GR6" s="73">
        <f t="shared" ref="GR6" si="45">GF6+1</f>
        <v>17</v>
      </c>
      <c r="GS6" s="73">
        <f t="shared" ref="GS6" si="46">GG6+1</f>
        <v>17</v>
      </c>
      <c r="GT6" s="73">
        <f t="shared" ref="GT6" si="47">GH6+1</f>
        <v>17</v>
      </c>
      <c r="GU6" s="73">
        <f t="shared" ref="GU6" si="48">GI6+1</f>
        <v>17</v>
      </c>
      <c r="GV6" s="73">
        <f t="shared" ref="GV6" si="49">GJ6+1</f>
        <v>17</v>
      </c>
      <c r="GW6" s="73">
        <f t="shared" ref="GW6" si="50">GK6+1</f>
        <v>17</v>
      </c>
      <c r="GX6" s="73">
        <f t="shared" ref="GX6" si="51">GL6+1</f>
        <v>18</v>
      </c>
      <c r="GY6" s="73">
        <f t="shared" ref="GY6" si="52">GM6+1</f>
        <v>18</v>
      </c>
      <c r="GZ6" s="73">
        <f t="shared" ref="GZ6" si="53">GN6+1</f>
        <v>18</v>
      </c>
      <c r="HA6" s="73">
        <f t="shared" ref="HA6" si="54">GO6+1</f>
        <v>18</v>
      </c>
      <c r="HB6" s="73">
        <f t="shared" ref="HB6" si="55">GP6+1</f>
        <v>18</v>
      </c>
      <c r="HC6" s="73">
        <f t="shared" ref="HC6" si="56">GQ6+1</f>
        <v>18</v>
      </c>
      <c r="HD6" s="73">
        <f t="shared" ref="HD6" si="57">GR6+1</f>
        <v>18</v>
      </c>
      <c r="HE6" s="73">
        <f t="shared" ref="HE6" si="58">GS6+1</f>
        <v>18</v>
      </c>
      <c r="HF6" s="73">
        <f t="shared" ref="HF6" si="59">GT6+1</f>
        <v>18</v>
      </c>
      <c r="HG6" s="73">
        <f t="shared" ref="HG6" si="60">GU6+1</f>
        <v>18</v>
      </c>
      <c r="HH6" s="73">
        <f t="shared" ref="HH6" si="61">GV6+1</f>
        <v>18</v>
      </c>
      <c r="HI6" s="73">
        <f t="shared" ref="HI6" si="62">GW6+1</f>
        <v>18</v>
      </c>
      <c r="HJ6" s="73">
        <f t="shared" ref="HJ6" si="63">GX6+1</f>
        <v>19</v>
      </c>
      <c r="HK6" s="73">
        <f t="shared" ref="HK6" si="64">GY6+1</f>
        <v>19</v>
      </c>
      <c r="HL6" s="73">
        <f t="shared" ref="HL6" si="65">GZ6+1</f>
        <v>19</v>
      </c>
      <c r="HM6" s="73">
        <f t="shared" ref="HM6" si="66">HA6+1</f>
        <v>19</v>
      </c>
      <c r="HN6" s="73">
        <f t="shared" ref="HN6" si="67">HB6+1</f>
        <v>19</v>
      </c>
      <c r="HO6" s="73">
        <f t="shared" ref="HO6" si="68">HC6+1</f>
        <v>19</v>
      </c>
      <c r="HP6" s="73">
        <f t="shared" ref="HP6" si="69">HD6+1</f>
        <v>19</v>
      </c>
      <c r="HQ6" s="73">
        <f t="shared" ref="HQ6" si="70">HE6+1</f>
        <v>19</v>
      </c>
      <c r="HR6" s="73">
        <f t="shared" ref="HR6" si="71">HF6+1</f>
        <v>19</v>
      </c>
      <c r="HS6" s="73">
        <f t="shared" ref="HS6" si="72">HG6+1</f>
        <v>19</v>
      </c>
      <c r="HT6" s="73">
        <f t="shared" ref="HT6" si="73">HH6+1</f>
        <v>19</v>
      </c>
      <c r="HU6" s="73">
        <f t="shared" ref="HU6" si="74">HI6+1</f>
        <v>19</v>
      </c>
      <c r="HV6" s="73">
        <f t="shared" ref="HV6" si="75">HJ6+1</f>
        <v>20</v>
      </c>
      <c r="HW6" s="73">
        <f t="shared" ref="HW6" si="76">HK6+1</f>
        <v>20</v>
      </c>
      <c r="HX6" s="73">
        <f t="shared" ref="HX6" si="77">HL6+1</f>
        <v>20</v>
      </c>
      <c r="HY6" s="73">
        <f t="shared" ref="HY6" si="78">HM6+1</f>
        <v>20</v>
      </c>
      <c r="HZ6" s="73">
        <f t="shared" ref="HZ6" si="79">HN6+1</f>
        <v>20</v>
      </c>
      <c r="IA6" s="73">
        <f t="shared" ref="IA6" si="80">HO6+1</f>
        <v>20</v>
      </c>
      <c r="IB6" s="73">
        <f t="shared" ref="IB6" si="81">HP6+1</f>
        <v>20</v>
      </c>
      <c r="IC6" s="73">
        <f t="shared" ref="IC6" si="82">HQ6+1</f>
        <v>20</v>
      </c>
      <c r="ID6" s="73">
        <f t="shared" ref="ID6" si="83">HR6+1</f>
        <v>20</v>
      </c>
      <c r="IE6" s="73">
        <f t="shared" ref="IE6" si="84">HS6+1</f>
        <v>20</v>
      </c>
      <c r="IF6" s="73">
        <f t="shared" ref="IF6" si="85">HT6+1</f>
        <v>20</v>
      </c>
      <c r="IG6" s="73">
        <f t="shared" ref="IG6" si="86">HU6+1</f>
        <v>20</v>
      </c>
    </row>
    <row r="7" spans="1:241" x14ac:dyDescent="0.2">
      <c r="A7" s="23" t="s">
        <v>55</v>
      </c>
      <c r="B7" s="74">
        <v>1</v>
      </c>
      <c r="C7" s="74">
        <f t="shared" ref="C7:BN7" si="87">B7+1</f>
        <v>2</v>
      </c>
      <c r="D7" s="74">
        <f t="shared" si="87"/>
        <v>3</v>
      </c>
      <c r="E7" s="74">
        <f t="shared" si="87"/>
        <v>4</v>
      </c>
      <c r="F7" s="74">
        <f t="shared" si="87"/>
        <v>5</v>
      </c>
      <c r="G7" s="74">
        <f t="shared" si="87"/>
        <v>6</v>
      </c>
      <c r="H7" s="74">
        <f t="shared" si="87"/>
        <v>7</v>
      </c>
      <c r="I7" s="74">
        <f t="shared" si="87"/>
        <v>8</v>
      </c>
      <c r="J7" s="74">
        <f t="shared" si="87"/>
        <v>9</v>
      </c>
      <c r="K7" s="74">
        <f t="shared" si="87"/>
        <v>10</v>
      </c>
      <c r="L7" s="74">
        <f t="shared" si="87"/>
        <v>11</v>
      </c>
      <c r="M7" s="74">
        <f t="shared" si="87"/>
        <v>12</v>
      </c>
      <c r="N7" s="74">
        <f t="shared" si="87"/>
        <v>13</v>
      </c>
      <c r="O7" s="74">
        <f t="shared" si="87"/>
        <v>14</v>
      </c>
      <c r="P7" s="74">
        <f t="shared" si="87"/>
        <v>15</v>
      </c>
      <c r="Q7" s="74">
        <f t="shared" si="87"/>
        <v>16</v>
      </c>
      <c r="R7" s="74">
        <f t="shared" si="87"/>
        <v>17</v>
      </c>
      <c r="S7" s="74">
        <f t="shared" si="87"/>
        <v>18</v>
      </c>
      <c r="T7" s="74">
        <f t="shared" si="87"/>
        <v>19</v>
      </c>
      <c r="U7" s="74">
        <f t="shared" si="87"/>
        <v>20</v>
      </c>
      <c r="V7" s="74">
        <f t="shared" si="87"/>
        <v>21</v>
      </c>
      <c r="W7" s="74">
        <f t="shared" si="87"/>
        <v>22</v>
      </c>
      <c r="X7" s="74">
        <f t="shared" si="87"/>
        <v>23</v>
      </c>
      <c r="Y7" s="74">
        <f t="shared" si="87"/>
        <v>24</v>
      </c>
      <c r="Z7" s="74">
        <f t="shared" si="87"/>
        <v>25</v>
      </c>
      <c r="AA7" s="74">
        <f t="shared" si="87"/>
        <v>26</v>
      </c>
      <c r="AB7" s="74">
        <f t="shared" si="87"/>
        <v>27</v>
      </c>
      <c r="AC7" s="74">
        <f t="shared" si="87"/>
        <v>28</v>
      </c>
      <c r="AD7" s="74">
        <f t="shared" si="87"/>
        <v>29</v>
      </c>
      <c r="AE7" s="74">
        <f t="shared" si="87"/>
        <v>30</v>
      </c>
      <c r="AF7" s="74">
        <f t="shared" si="87"/>
        <v>31</v>
      </c>
      <c r="AG7" s="74">
        <f t="shared" si="87"/>
        <v>32</v>
      </c>
      <c r="AH7" s="74">
        <f t="shared" si="87"/>
        <v>33</v>
      </c>
      <c r="AI7" s="74">
        <f t="shared" si="87"/>
        <v>34</v>
      </c>
      <c r="AJ7" s="74">
        <f t="shared" si="87"/>
        <v>35</v>
      </c>
      <c r="AK7" s="74">
        <f t="shared" si="87"/>
        <v>36</v>
      </c>
      <c r="AL7" s="74">
        <f t="shared" si="87"/>
        <v>37</v>
      </c>
      <c r="AM7" s="74">
        <f t="shared" si="87"/>
        <v>38</v>
      </c>
      <c r="AN7" s="74">
        <f t="shared" si="87"/>
        <v>39</v>
      </c>
      <c r="AO7" s="74">
        <f t="shared" si="87"/>
        <v>40</v>
      </c>
      <c r="AP7" s="74">
        <f t="shared" si="87"/>
        <v>41</v>
      </c>
      <c r="AQ7" s="74">
        <f t="shared" si="87"/>
        <v>42</v>
      </c>
      <c r="AR7" s="74">
        <f t="shared" si="87"/>
        <v>43</v>
      </c>
      <c r="AS7" s="74">
        <f t="shared" si="87"/>
        <v>44</v>
      </c>
      <c r="AT7" s="74">
        <f t="shared" si="87"/>
        <v>45</v>
      </c>
      <c r="AU7" s="74">
        <f t="shared" si="87"/>
        <v>46</v>
      </c>
      <c r="AV7" s="74">
        <f t="shared" si="87"/>
        <v>47</v>
      </c>
      <c r="AW7" s="74">
        <f t="shared" si="87"/>
        <v>48</v>
      </c>
      <c r="AX7" s="75">
        <f t="shared" si="87"/>
        <v>49</v>
      </c>
      <c r="AY7" s="75">
        <f t="shared" si="87"/>
        <v>50</v>
      </c>
      <c r="AZ7" s="75">
        <f t="shared" si="87"/>
        <v>51</v>
      </c>
      <c r="BA7" s="75">
        <f t="shared" si="87"/>
        <v>52</v>
      </c>
      <c r="BB7" s="75">
        <f t="shared" si="87"/>
        <v>53</v>
      </c>
      <c r="BC7" s="75">
        <f t="shared" si="87"/>
        <v>54</v>
      </c>
      <c r="BD7" s="75">
        <f t="shared" si="87"/>
        <v>55</v>
      </c>
      <c r="BE7" s="75">
        <f t="shared" si="87"/>
        <v>56</v>
      </c>
      <c r="BF7" s="75">
        <f t="shared" si="87"/>
        <v>57</v>
      </c>
      <c r="BG7" s="75">
        <f t="shared" si="87"/>
        <v>58</v>
      </c>
      <c r="BH7" s="75">
        <f t="shared" si="87"/>
        <v>59</v>
      </c>
      <c r="BI7" s="75">
        <f t="shared" si="87"/>
        <v>60</v>
      </c>
      <c r="BJ7" s="75">
        <f t="shared" si="87"/>
        <v>61</v>
      </c>
      <c r="BK7" s="75">
        <f t="shared" si="87"/>
        <v>62</v>
      </c>
      <c r="BL7" s="75">
        <f t="shared" si="87"/>
        <v>63</v>
      </c>
      <c r="BM7" s="75">
        <f t="shared" si="87"/>
        <v>64</v>
      </c>
      <c r="BN7" s="75">
        <f t="shared" si="87"/>
        <v>65</v>
      </c>
      <c r="BO7" s="75">
        <f t="shared" ref="BO7:DZ7" si="88">BN7+1</f>
        <v>66</v>
      </c>
      <c r="BP7" s="75">
        <f t="shared" si="88"/>
        <v>67</v>
      </c>
      <c r="BQ7" s="75">
        <f t="shared" si="88"/>
        <v>68</v>
      </c>
      <c r="BR7" s="75">
        <f t="shared" si="88"/>
        <v>69</v>
      </c>
      <c r="BS7" s="75">
        <f t="shared" si="88"/>
        <v>70</v>
      </c>
      <c r="BT7" s="75">
        <f t="shared" si="88"/>
        <v>71</v>
      </c>
      <c r="BU7" s="75">
        <f t="shared" si="88"/>
        <v>72</v>
      </c>
      <c r="BV7" s="75">
        <f t="shared" si="88"/>
        <v>73</v>
      </c>
      <c r="BW7" s="75">
        <f t="shared" si="88"/>
        <v>74</v>
      </c>
      <c r="BX7" s="75">
        <f t="shared" si="88"/>
        <v>75</v>
      </c>
      <c r="BY7" s="75">
        <f t="shared" si="88"/>
        <v>76</v>
      </c>
      <c r="BZ7" s="75">
        <f t="shared" si="88"/>
        <v>77</v>
      </c>
      <c r="CA7" s="75">
        <f t="shared" si="88"/>
        <v>78</v>
      </c>
      <c r="CB7" s="75">
        <f t="shared" si="88"/>
        <v>79</v>
      </c>
      <c r="CC7" s="75">
        <f t="shared" si="88"/>
        <v>80</v>
      </c>
      <c r="CD7" s="75">
        <f t="shared" si="88"/>
        <v>81</v>
      </c>
      <c r="CE7" s="75">
        <f t="shared" si="88"/>
        <v>82</v>
      </c>
      <c r="CF7" s="75">
        <f t="shared" si="88"/>
        <v>83</v>
      </c>
      <c r="CG7" s="75">
        <f t="shared" si="88"/>
        <v>84</v>
      </c>
      <c r="CH7" s="75">
        <f t="shared" si="88"/>
        <v>85</v>
      </c>
      <c r="CI7" s="75">
        <f t="shared" si="88"/>
        <v>86</v>
      </c>
      <c r="CJ7" s="75">
        <f t="shared" si="88"/>
        <v>87</v>
      </c>
      <c r="CK7" s="75">
        <f t="shared" si="88"/>
        <v>88</v>
      </c>
      <c r="CL7" s="75">
        <f t="shared" si="88"/>
        <v>89</v>
      </c>
      <c r="CM7" s="75">
        <f t="shared" si="88"/>
        <v>90</v>
      </c>
      <c r="CN7" s="75">
        <f t="shared" si="88"/>
        <v>91</v>
      </c>
      <c r="CO7" s="75">
        <f t="shared" si="88"/>
        <v>92</v>
      </c>
      <c r="CP7" s="75">
        <f t="shared" si="88"/>
        <v>93</v>
      </c>
      <c r="CQ7" s="75">
        <f t="shared" si="88"/>
        <v>94</v>
      </c>
      <c r="CR7" s="75">
        <f t="shared" si="88"/>
        <v>95</v>
      </c>
      <c r="CS7" s="75">
        <f t="shared" si="88"/>
        <v>96</v>
      </c>
      <c r="CT7" s="75">
        <f t="shared" si="88"/>
        <v>97</v>
      </c>
      <c r="CU7" s="75">
        <f t="shared" si="88"/>
        <v>98</v>
      </c>
      <c r="CV7" s="75">
        <f t="shared" si="88"/>
        <v>99</v>
      </c>
      <c r="CW7" s="75">
        <f t="shared" si="88"/>
        <v>100</v>
      </c>
      <c r="CX7" s="75">
        <f t="shared" si="88"/>
        <v>101</v>
      </c>
      <c r="CY7" s="75">
        <f t="shared" si="88"/>
        <v>102</v>
      </c>
      <c r="CZ7" s="75">
        <f t="shared" si="88"/>
        <v>103</v>
      </c>
      <c r="DA7" s="75">
        <f t="shared" si="88"/>
        <v>104</v>
      </c>
      <c r="DB7" s="75">
        <f t="shared" si="88"/>
        <v>105</v>
      </c>
      <c r="DC7" s="75">
        <f t="shared" si="88"/>
        <v>106</v>
      </c>
      <c r="DD7" s="75">
        <f t="shared" si="88"/>
        <v>107</v>
      </c>
      <c r="DE7" s="75">
        <f t="shared" si="88"/>
        <v>108</v>
      </c>
      <c r="DF7" s="75">
        <f t="shared" si="88"/>
        <v>109</v>
      </c>
      <c r="DG7" s="75">
        <f t="shared" si="88"/>
        <v>110</v>
      </c>
      <c r="DH7" s="75">
        <f t="shared" si="88"/>
        <v>111</v>
      </c>
      <c r="DI7" s="75">
        <f t="shared" si="88"/>
        <v>112</v>
      </c>
      <c r="DJ7" s="75">
        <f t="shared" si="88"/>
        <v>113</v>
      </c>
      <c r="DK7" s="75">
        <f t="shared" si="88"/>
        <v>114</v>
      </c>
      <c r="DL7" s="75">
        <f t="shared" si="88"/>
        <v>115</v>
      </c>
      <c r="DM7" s="75">
        <f t="shared" si="88"/>
        <v>116</v>
      </c>
      <c r="DN7" s="75">
        <f t="shared" si="88"/>
        <v>117</v>
      </c>
      <c r="DO7" s="75">
        <f t="shared" si="88"/>
        <v>118</v>
      </c>
      <c r="DP7" s="75">
        <f t="shared" si="88"/>
        <v>119</v>
      </c>
      <c r="DQ7" s="75">
        <f t="shared" si="88"/>
        <v>120</v>
      </c>
      <c r="DR7" s="75">
        <f t="shared" si="88"/>
        <v>121</v>
      </c>
      <c r="DS7" s="75">
        <f t="shared" si="88"/>
        <v>122</v>
      </c>
      <c r="DT7" s="75">
        <f t="shared" si="88"/>
        <v>123</v>
      </c>
      <c r="DU7" s="75">
        <f t="shared" si="88"/>
        <v>124</v>
      </c>
      <c r="DV7" s="75">
        <f t="shared" si="88"/>
        <v>125</v>
      </c>
      <c r="DW7" s="75">
        <f t="shared" si="88"/>
        <v>126</v>
      </c>
      <c r="DX7" s="75">
        <f t="shared" si="88"/>
        <v>127</v>
      </c>
      <c r="DY7" s="75">
        <f t="shared" si="88"/>
        <v>128</v>
      </c>
      <c r="DZ7" s="75">
        <f t="shared" si="88"/>
        <v>129</v>
      </c>
      <c r="EA7" s="75">
        <f t="shared" ref="EA7:GL7" si="89">DZ7+1</f>
        <v>130</v>
      </c>
      <c r="EB7" s="75">
        <f t="shared" si="89"/>
        <v>131</v>
      </c>
      <c r="EC7" s="75">
        <f t="shared" si="89"/>
        <v>132</v>
      </c>
      <c r="ED7" s="75">
        <f t="shared" si="89"/>
        <v>133</v>
      </c>
      <c r="EE7" s="75">
        <f t="shared" si="89"/>
        <v>134</v>
      </c>
      <c r="EF7" s="75">
        <f t="shared" si="89"/>
        <v>135</v>
      </c>
      <c r="EG7" s="75">
        <f t="shared" si="89"/>
        <v>136</v>
      </c>
      <c r="EH7" s="75">
        <f t="shared" si="89"/>
        <v>137</v>
      </c>
      <c r="EI7" s="75">
        <f t="shared" si="89"/>
        <v>138</v>
      </c>
      <c r="EJ7" s="75">
        <f t="shared" si="89"/>
        <v>139</v>
      </c>
      <c r="EK7" s="75">
        <f t="shared" si="89"/>
        <v>140</v>
      </c>
      <c r="EL7" s="75">
        <f t="shared" si="89"/>
        <v>141</v>
      </c>
      <c r="EM7" s="75">
        <f t="shared" si="89"/>
        <v>142</v>
      </c>
      <c r="EN7" s="75">
        <f t="shared" si="89"/>
        <v>143</v>
      </c>
      <c r="EO7" s="75">
        <f t="shared" si="89"/>
        <v>144</v>
      </c>
      <c r="EP7" s="75">
        <f t="shared" si="89"/>
        <v>145</v>
      </c>
      <c r="EQ7" s="75">
        <f t="shared" si="89"/>
        <v>146</v>
      </c>
      <c r="ER7" s="75">
        <f t="shared" si="89"/>
        <v>147</v>
      </c>
      <c r="ES7" s="75">
        <f t="shared" si="89"/>
        <v>148</v>
      </c>
      <c r="ET7" s="75">
        <f t="shared" si="89"/>
        <v>149</v>
      </c>
      <c r="EU7" s="75">
        <f t="shared" si="89"/>
        <v>150</v>
      </c>
      <c r="EV7" s="75">
        <f t="shared" si="89"/>
        <v>151</v>
      </c>
      <c r="EW7" s="75">
        <f t="shared" si="89"/>
        <v>152</v>
      </c>
      <c r="EX7" s="75">
        <f t="shared" si="89"/>
        <v>153</v>
      </c>
      <c r="EY7" s="75">
        <f t="shared" si="89"/>
        <v>154</v>
      </c>
      <c r="EZ7" s="75">
        <f t="shared" si="89"/>
        <v>155</v>
      </c>
      <c r="FA7" s="75">
        <f t="shared" si="89"/>
        <v>156</v>
      </c>
      <c r="FB7" s="75">
        <f t="shared" si="89"/>
        <v>157</v>
      </c>
      <c r="FC7" s="75">
        <f t="shared" si="89"/>
        <v>158</v>
      </c>
      <c r="FD7" s="75">
        <f t="shared" si="89"/>
        <v>159</v>
      </c>
      <c r="FE7" s="75">
        <f t="shared" si="89"/>
        <v>160</v>
      </c>
      <c r="FF7" s="75">
        <f t="shared" si="89"/>
        <v>161</v>
      </c>
      <c r="FG7" s="75">
        <f t="shared" si="89"/>
        <v>162</v>
      </c>
      <c r="FH7" s="75">
        <f t="shared" si="89"/>
        <v>163</v>
      </c>
      <c r="FI7" s="75">
        <f t="shared" si="89"/>
        <v>164</v>
      </c>
      <c r="FJ7" s="75">
        <f t="shared" si="89"/>
        <v>165</v>
      </c>
      <c r="FK7" s="75">
        <f t="shared" si="89"/>
        <v>166</v>
      </c>
      <c r="FL7" s="75">
        <f t="shared" si="89"/>
        <v>167</v>
      </c>
      <c r="FM7" s="75">
        <f t="shared" si="89"/>
        <v>168</v>
      </c>
      <c r="FN7" s="75">
        <f t="shared" si="89"/>
        <v>169</v>
      </c>
      <c r="FO7" s="75">
        <f t="shared" si="89"/>
        <v>170</v>
      </c>
      <c r="FP7" s="75">
        <f t="shared" si="89"/>
        <v>171</v>
      </c>
      <c r="FQ7" s="75">
        <f t="shared" si="89"/>
        <v>172</v>
      </c>
      <c r="FR7" s="75">
        <f t="shared" si="89"/>
        <v>173</v>
      </c>
      <c r="FS7" s="75">
        <f t="shared" si="89"/>
        <v>174</v>
      </c>
      <c r="FT7" s="75">
        <f t="shared" si="89"/>
        <v>175</v>
      </c>
      <c r="FU7" s="75">
        <f t="shared" si="89"/>
        <v>176</v>
      </c>
      <c r="FV7" s="75">
        <f t="shared" si="89"/>
        <v>177</v>
      </c>
      <c r="FW7" s="75">
        <f t="shared" si="89"/>
        <v>178</v>
      </c>
      <c r="FX7" s="75">
        <f t="shared" si="89"/>
        <v>179</v>
      </c>
      <c r="FY7" s="75">
        <f t="shared" si="89"/>
        <v>180</v>
      </c>
      <c r="FZ7" s="75">
        <f t="shared" si="89"/>
        <v>181</v>
      </c>
      <c r="GA7" s="75">
        <f t="shared" si="89"/>
        <v>182</v>
      </c>
      <c r="GB7" s="75">
        <f t="shared" si="89"/>
        <v>183</v>
      </c>
      <c r="GC7" s="75">
        <f t="shared" si="89"/>
        <v>184</v>
      </c>
      <c r="GD7" s="75">
        <f t="shared" si="89"/>
        <v>185</v>
      </c>
      <c r="GE7" s="75">
        <f t="shared" si="89"/>
        <v>186</v>
      </c>
      <c r="GF7" s="75">
        <f t="shared" si="89"/>
        <v>187</v>
      </c>
      <c r="GG7" s="75">
        <f t="shared" si="89"/>
        <v>188</v>
      </c>
      <c r="GH7" s="75">
        <f t="shared" si="89"/>
        <v>189</v>
      </c>
      <c r="GI7" s="75">
        <f t="shared" si="89"/>
        <v>190</v>
      </c>
      <c r="GJ7" s="75">
        <f t="shared" si="89"/>
        <v>191</v>
      </c>
      <c r="GK7" s="75">
        <f t="shared" si="89"/>
        <v>192</v>
      </c>
      <c r="GL7" s="75">
        <f t="shared" si="89"/>
        <v>193</v>
      </c>
      <c r="GM7" s="75">
        <f t="shared" ref="GM7:HI7" si="90">GL7+1</f>
        <v>194</v>
      </c>
      <c r="GN7" s="75">
        <f t="shared" si="90"/>
        <v>195</v>
      </c>
      <c r="GO7" s="75">
        <f t="shared" si="90"/>
        <v>196</v>
      </c>
      <c r="GP7" s="75">
        <f t="shared" si="90"/>
        <v>197</v>
      </c>
      <c r="GQ7" s="75">
        <f t="shared" si="90"/>
        <v>198</v>
      </c>
      <c r="GR7" s="75">
        <f t="shared" si="90"/>
        <v>199</v>
      </c>
      <c r="GS7" s="75">
        <f t="shared" si="90"/>
        <v>200</v>
      </c>
      <c r="GT7" s="75">
        <f t="shared" si="90"/>
        <v>201</v>
      </c>
      <c r="GU7" s="75">
        <f t="shared" si="90"/>
        <v>202</v>
      </c>
      <c r="GV7" s="75">
        <f t="shared" si="90"/>
        <v>203</v>
      </c>
      <c r="GW7" s="75">
        <f t="shared" si="90"/>
        <v>204</v>
      </c>
      <c r="GX7" s="75">
        <f t="shared" si="90"/>
        <v>205</v>
      </c>
      <c r="GY7" s="75">
        <f t="shared" si="90"/>
        <v>206</v>
      </c>
      <c r="GZ7" s="75">
        <f t="shared" si="90"/>
        <v>207</v>
      </c>
      <c r="HA7" s="75">
        <f t="shared" si="90"/>
        <v>208</v>
      </c>
      <c r="HB7" s="75">
        <f t="shared" si="90"/>
        <v>209</v>
      </c>
      <c r="HC7" s="75">
        <f t="shared" si="90"/>
        <v>210</v>
      </c>
      <c r="HD7" s="75">
        <f t="shared" si="90"/>
        <v>211</v>
      </c>
      <c r="HE7" s="75">
        <f t="shared" si="90"/>
        <v>212</v>
      </c>
      <c r="HF7" s="75">
        <f t="shared" si="90"/>
        <v>213</v>
      </c>
      <c r="HG7" s="75">
        <f t="shared" si="90"/>
        <v>214</v>
      </c>
      <c r="HH7" s="75">
        <f t="shared" si="90"/>
        <v>215</v>
      </c>
      <c r="HI7" s="75">
        <f t="shared" si="90"/>
        <v>216</v>
      </c>
      <c r="HJ7" s="75">
        <f t="shared" ref="HJ7" si="91">HI7+1</f>
        <v>217</v>
      </c>
      <c r="HK7" s="75">
        <f t="shared" ref="HK7" si="92">HJ7+1</f>
        <v>218</v>
      </c>
      <c r="HL7" s="75">
        <f t="shared" ref="HL7" si="93">HK7+1</f>
        <v>219</v>
      </c>
      <c r="HM7" s="75">
        <f t="shared" ref="HM7" si="94">HL7+1</f>
        <v>220</v>
      </c>
      <c r="HN7" s="75">
        <f t="shared" ref="HN7" si="95">HM7+1</f>
        <v>221</v>
      </c>
      <c r="HO7" s="75">
        <f t="shared" ref="HO7" si="96">HN7+1</f>
        <v>222</v>
      </c>
      <c r="HP7" s="75">
        <f t="shared" ref="HP7" si="97">HO7+1</f>
        <v>223</v>
      </c>
      <c r="HQ7" s="75">
        <f t="shared" ref="HQ7" si="98">HP7+1</f>
        <v>224</v>
      </c>
      <c r="HR7" s="75">
        <f t="shared" ref="HR7" si="99">HQ7+1</f>
        <v>225</v>
      </c>
      <c r="HS7" s="75">
        <f t="shared" ref="HS7" si="100">HR7+1</f>
        <v>226</v>
      </c>
      <c r="HT7" s="75">
        <f t="shared" ref="HT7" si="101">HS7+1</f>
        <v>227</v>
      </c>
      <c r="HU7" s="75">
        <f t="shared" ref="HU7" si="102">HT7+1</f>
        <v>228</v>
      </c>
      <c r="HV7" s="75">
        <f t="shared" ref="HV7" si="103">HU7+1</f>
        <v>229</v>
      </c>
      <c r="HW7" s="75">
        <f t="shared" ref="HW7" si="104">HV7+1</f>
        <v>230</v>
      </c>
      <c r="HX7" s="75">
        <f t="shared" ref="HX7" si="105">HW7+1</f>
        <v>231</v>
      </c>
      <c r="HY7" s="75">
        <f t="shared" ref="HY7" si="106">HX7+1</f>
        <v>232</v>
      </c>
      <c r="HZ7" s="75">
        <f t="shared" ref="HZ7" si="107">HY7+1</f>
        <v>233</v>
      </c>
      <c r="IA7" s="75">
        <f t="shared" ref="IA7" si="108">HZ7+1</f>
        <v>234</v>
      </c>
      <c r="IB7" s="75">
        <f t="shared" ref="IB7" si="109">IA7+1</f>
        <v>235</v>
      </c>
      <c r="IC7" s="75">
        <f t="shared" ref="IC7" si="110">IB7+1</f>
        <v>236</v>
      </c>
      <c r="ID7" s="75">
        <f t="shared" ref="ID7" si="111">IC7+1</f>
        <v>237</v>
      </c>
      <c r="IE7" s="75">
        <f t="shared" ref="IE7" si="112">ID7+1</f>
        <v>238</v>
      </c>
      <c r="IF7" s="75">
        <f t="shared" ref="IF7" si="113">IE7+1</f>
        <v>239</v>
      </c>
      <c r="IG7" s="75">
        <f t="shared" ref="IG7" si="114">IF7+1</f>
        <v>240</v>
      </c>
    </row>
    <row r="8" spans="1:241" x14ac:dyDescent="0.2">
      <c r="A8" s="23" t="s">
        <v>56</v>
      </c>
      <c r="B8" s="75" t="s">
        <v>57</v>
      </c>
      <c r="C8" s="75" t="s">
        <v>57</v>
      </c>
      <c r="D8" s="75" t="s">
        <v>57</v>
      </c>
      <c r="E8" s="75" t="s">
        <v>57</v>
      </c>
      <c r="F8" s="75" t="s">
        <v>58</v>
      </c>
      <c r="G8" s="75" t="s">
        <v>58</v>
      </c>
      <c r="H8" s="75" t="s">
        <v>59</v>
      </c>
      <c r="I8" s="75" t="s">
        <v>59</v>
      </c>
      <c r="J8" s="75" t="s">
        <v>59</v>
      </c>
      <c r="K8" s="75" t="s">
        <v>59</v>
      </c>
      <c r="L8" s="75" t="s">
        <v>59</v>
      </c>
      <c r="M8" s="75" t="s">
        <v>59</v>
      </c>
      <c r="N8" s="75" t="s">
        <v>59</v>
      </c>
      <c r="O8" s="75" t="s">
        <v>59</v>
      </c>
      <c r="P8" s="75" t="s">
        <v>59</v>
      </c>
      <c r="Q8" s="75" t="s">
        <v>59</v>
      </c>
      <c r="R8" s="75" t="s">
        <v>59</v>
      </c>
      <c r="S8" s="75" t="s">
        <v>59</v>
      </c>
      <c r="T8" s="75" t="s">
        <v>60</v>
      </c>
      <c r="U8" s="75" t="s">
        <v>60</v>
      </c>
      <c r="V8" s="75" t="s">
        <v>60</v>
      </c>
      <c r="W8" s="75" t="s">
        <v>60</v>
      </c>
      <c r="X8" s="75" t="s">
        <v>60</v>
      </c>
      <c r="Y8" s="75" t="s">
        <v>60</v>
      </c>
      <c r="Z8" s="75" t="s">
        <v>60</v>
      </c>
      <c r="AA8" s="75" t="s">
        <v>60</v>
      </c>
      <c r="AB8" s="75" t="s">
        <v>60</v>
      </c>
      <c r="AC8" s="75" t="s">
        <v>60</v>
      </c>
      <c r="AD8" s="75" t="s">
        <v>60</v>
      </c>
      <c r="AE8" s="75" t="s">
        <v>60</v>
      </c>
      <c r="AF8" s="75" t="s">
        <v>60</v>
      </c>
      <c r="AG8" s="75" t="s">
        <v>60</v>
      </c>
      <c r="AH8" s="75" t="s">
        <v>60</v>
      </c>
      <c r="AI8" s="75" t="s">
        <v>60</v>
      </c>
      <c r="AJ8" s="75" t="s">
        <v>60</v>
      </c>
      <c r="AK8" s="75" t="s">
        <v>60</v>
      </c>
      <c r="AL8" s="75" t="s">
        <v>60</v>
      </c>
      <c r="AM8" s="75" t="s">
        <v>60</v>
      </c>
      <c r="AN8" s="75" t="s">
        <v>60</v>
      </c>
      <c r="AO8" s="75" t="s">
        <v>60</v>
      </c>
      <c r="AP8" s="75" t="s">
        <v>60</v>
      </c>
      <c r="AQ8" s="75" t="s">
        <v>60</v>
      </c>
      <c r="AR8" s="75" t="s">
        <v>60</v>
      </c>
      <c r="AS8" s="75" t="s">
        <v>60</v>
      </c>
      <c r="AT8" s="75" t="s">
        <v>60</v>
      </c>
      <c r="AU8" s="75" t="s">
        <v>60</v>
      </c>
      <c r="AV8" s="75" t="s">
        <v>60</v>
      </c>
      <c r="AW8" s="75" t="s">
        <v>60</v>
      </c>
      <c r="AX8" s="75" t="s">
        <v>60</v>
      </c>
      <c r="AY8" s="75" t="s">
        <v>60</v>
      </c>
      <c r="AZ8" s="75" t="s">
        <v>60</v>
      </c>
      <c r="BA8" s="75" t="s">
        <v>60</v>
      </c>
      <c r="BB8" s="75" t="s">
        <v>60</v>
      </c>
      <c r="BC8" s="75" t="s">
        <v>60</v>
      </c>
      <c r="BD8" s="75" t="s">
        <v>60</v>
      </c>
      <c r="BE8" s="75" t="s">
        <v>60</v>
      </c>
      <c r="BF8" s="75" t="s">
        <v>60</v>
      </c>
      <c r="BG8" s="75" t="s">
        <v>60</v>
      </c>
      <c r="BH8" s="75" t="s">
        <v>60</v>
      </c>
      <c r="BI8" s="75" t="s">
        <v>60</v>
      </c>
      <c r="BJ8" s="75" t="s">
        <v>60</v>
      </c>
      <c r="BK8" s="75" t="s">
        <v>60</v>
      </c>
      <c r="BL8" s="75" t="s">
        <v>60</v>
      </c>
      <c r="BM8" s="75" t="s">
        <v>60</v>
      </c>
      <c r="BN8" s="75" t="s">
        <v>60</v>
      </c>
      <c r="BO8" s="75" t="s">
        <v>60</v>
      </c>
      <c r="BP8" s="75" t="s">
        <v>60</v>
      </c>
      <c r="BQ8" s="75" t="s">
        <v>60</v>
      </c>
      <c r="BR8" s="75" t="s">
        <v>60</v>
      </c>
      <c r="BS8" s="75" t="s">
        <v>60</v>
      </c>
      <c r="BT8" s="75" t="s">
        <v>60</v>
      </c>
      <c r="BU8" s="75" t="s">
        <v>60</v>
      </c>
      <c r="BV8" s="75" t="s">
        <v>60</v>
      </c>
      <c r="BW8" s="75" t="s">
        <v>60</v>
      </c>
      <c r="BX8" s="75" t="s">
        <v>60</v>
      </c>
      <c r="BY8" s="75" t="s">
        <v>60</v>
      </c>
      <c r="BZ8" s="75" t="s">
        <v>60</v>
      </c>
      <c r="CA8" s="75" t="s">
        <v>60</v>
      </c>
      <c r="CB8" s="75" t="s">
        <v>60</v>
      </c>
      <c r="CC8" s="75" t="s">
        <v>60</v>
      </c>
      <c r="CD8" s="75" t="s">
        <v>60</v>
      </c>
      <c r="CE8" s="75" t="s">
        <v>60</v>
      </c>
      <c r="CF8" s="75" t="s">
        <v>60</v>
      </c>
      <c r="CG8" s="75" t="s">
        <v>60</v>
      </c>
      <c r="CH8" s="75" t="s">
        <v>60</v>
      </c>
      <c r="CI8" s="75" t="s">
        <v>60</v>
      </c>
      <c r="CJ8" s="75" t="s">
        <v>60</v>
      </c>
      <c r="CK8" s="75" t="s">
        <v>60</v>
      </c>
      <c r="CL8" s="75" t="s">
        <v>60</v>
      </c>
      <c r="CM8" s="75" t="s">
        <v>60</v>
      </c>
      <c r="CN8" s="75" t="s">
        <v>60</v>
      </c>
      <c r="CO8" s="75" t="s">
        <v>60</v>
      </c>
      <c r="CP8" s="75" t="s">
        <v>60</v>
      </c>
      <c r="CQ8" s="75" t="s">
        <v>60</v>
      </c>
      <c r="CR8" s="75" t="s">
        <v>60</v>
      </c>
      <c r="CS8" s="75" t="s">
        <v>60</v>
      </c>
      <c r="CT8" s="75" t="s">
        <v>60</v>
      </c>
      <c r="CU8" s="75" t="s">
        <v>60</v>
      </c>
      <c r="CV8" s="75" t="s">
        <v>60</v>
      </c>
      <c r="CW8" s="75" t="s">
        <v>60</v>
      </c>
      <c r="CX8" s="75" t="s">
        <v>60</v>
      </c>
      <c r="CY8" s="75" t="s">
        <v>60</v>
      </c>
      <c r="CZ8" s="75" t="s">
        <v>60</v>
      </c>
      <c r="DA8" s="75" t="s">
        <v>60</v>
      </c>
      <c r="DB8" s="75" t="s">
        <v>60</v>
      </c>
      <c r="DC8" s="75" t="s">
        <v>60</v>
      </c>
      <c r="DD8" s="75" t="s">
        <v>60</v>
      </c>
      <c r="DE8" s="75" t="s">
        <v>60</v>
      </c>
      <c r="DF8" s="75" t="s">
        <v>60</v>
      </c>
      <c r="DG8" s="75" t="s">
        <v>60</v>
      </c>
      <c r="DH8" s="75" t="s">
        <v>60</v>
      </c>
      <c r="DI8" s="75" t="s">
        <v>60</v>
      </c>
      <c r="DJ8" s="75" t="s">
        <v>60</v>
      </c>
      <c r="DK8" s="75" t="s">
        <v>60</v>
      </c>
      <c r="DL8" s="75" t="s">
        <v>60</v>
      </c>
      <c r="DM8" s="75" t="s">
        <v>60</v>
      </c>
      <c r="DN8" s="75" t="s">
        <v>60</v>
      </c>
      <c r="DO8" s="75" t="s">
        <v>60</v>
      </c>
      <c r="DP8" s="75" t="s">
        <v>60</v>
      </c>
      <c r="DQ8" s="75" t="s">
        <v>60</v>
      </c>
      <c r="DR8" s="75" t="s">
        <v>60</v>
      </c>
      <c r="DS8" s="75" t="s">
        <v>60</v>
      </c>
      <c r="DT8" s="75" t="s">
        <v>60</v>
      </c>
      <c r="DU8" s="75" t="s">
        <v>60</v>
      </c>
      <c r="DV8" s="75" t="s">
        <v>60</v>
      </c>
      <c r="DW8" s="75" t="s">
        <v>60</v>
      </c>
      <c r="DX8" s="75" t="s">
        <v>60</v>
      </c>
      <c r="DY8" s="75" t="s">
        <v>60</v>
      </c>
      <c r="DZ8" s="75" t="s">
        <v>60</v>
      </c>
      <c r="EA8" s="75" t="s">
        <v>60</v>
      </c>
      <c r="EB8" s="75" t="s">
        <v>60</v>
      </c>
      <c r="EC8" s="75" t="s">
        <v>60</v>
      </c>
      <c r="ED8" s="75" t="s">
        <v>60</v>
      </c>
      <c r="EE8" s="75" t="s">
        <v>60</v>
      </c>
      <c r="EF8" s="75" t="s">
        <v>60</v>
      </c>
      <c r="EG8" s="75" t="s">
        <v>60</v>
      </c>
      <c r="EH8" s="75" t="s">
        <v>60</v>
      </c>
      <c r="EI8" s="75" t="s">
        <v>60</v>
      </c>
      <c r="EJ8" s="75" t="s">
        <v>60</v>
      </c>
      <c r="EK8" s="75" t="s">
        <v>60</v>
      </c>
      <c r="EL8" s="75" t="s">
        <v>60</v>
      </c>
      <c r="EM8" s="75" t="s">
        <v>60</v>
      </c>
      <c r="EN8" s="75" t="s">
        <v>60</v>
      </c>
      <c r="EO8" s="75" t="s">
        <v>60</v>
      </c>
      <c r="EP8" s="75" t="s">
        <v>60</v>
      </c>
      <c r="EQ8" s="75" t="s">
        <v>60</v>
      </c>
      <c r="ER8" s="75" t="s">
        <v>60</v>
      </c>
      <c r="ES8" s="75" t="s">
        <v>60</v>
      </c>
      <c r="ET8" s="75" t="s">
        <v>60</v>
      </c>
      <c r="EU8" s="75" t="s">
        <v>60</v>
      </c>
      <c r="EV8" s="75" t="s">
        <v>60</v>
      </c>
      <c r="EW8" s="75" t="s">
        <v>60</v>
      </c>
      <c r="EX8" s="75" t="s">
        <v>60</v>
      </c>
      <c r="EY8" s="75" t="s">
        <v>60</v>
      </c>
      <c r="EZ8" s="75" t="s">
        <v>60</v>
      </c>
      <c r="FA8" s="75" t="s">
        <v>60</v>
      </c>
      <c r="FB8" s="75" t="s">
        <v>60</v>
      </c>
      <c r="FC8" s="75" t="s">
        <v>60</v>
      </c>
      <c r="FD8" s="75" t="s">
        <v>60</v>
      </c>
      <c r="FE8" s="75" t="s">
        <v>60</v>
      </c>
      <c r="FF8" s="75" t="s">
        <v>60</v>
      </c>
      <c r="FG8" s="75" t="s">
        <v>60</v>
      </c>
      <c r="FH8" s="75" t="s">
        <v>60</v>
      </c>
      <c r="FI8" s="75" t="s">
        <v>60</v>
      </c>
      <c r="FJ8" s="75" t="s">
        <v>60</v>
      </c>
      <c r="FK8" s="75" t="s">
        <v>60</v>
      </c>
      <c r="FL8" s="75" t="s">
        <v>60</v>
      </c>
      <c r="FM8" s="75" t="s">
        <v>60</v>
      </c>
      <c r="FN8" s="75" t="s">
        <v>60</v>
      </c>
      <c r="FO8" s="75" t="s">
        <v>60</v>
      </c>
      <c r="FP8" s="75" t="s">
        <v>60</v>
      </c>
      <c r="FQ8" s="75" t="s">
        <v>60</v>
      </c>
      <c r="FR8" s="75" t="s">
        <v>60</v>
      </c>
      <c r="FS8" s="75" t="s">
        <v>60</v>
      </c>
      <c r="FT8" s="75" t="s">
        <v>60</v>
      </c>
      <c r="FU8" s="75" t="s">
        <v>60</v>
      </c>
      <c r="FV8" s="75" t="s">
        <v>60</v>
      </c>
      <c r="FW8" s="75" t="s">
        <v>60</v>
      </c>
      <c r="FX8" s="75" t="s">
        <v>60</v>
      </c>
      <c r="FY8" s="75" t="s">
        <v>60</v>
      </c>
      <c r="FZ8" s="75" t="s">
        <v>60</v>
      </c>
      <c r="GA8" s="75" t="s">
        <v>60</v>
      </c>
      <c r="GB8" s="75" t="s">
        <v>60</v>
      </c>
      <c r="GC8" s="75" t="s">
        <v>60</v>
      </c>
      <c r="GD8" s="75" t="s">
        <v>60</v>
      </c>
      <c r="GE8" s="75" t="s">
        <v>60</v>
      </c>
      <c r="GF8" s="75" t="s">
        <v>60</v>
      </c>
      <c r="GG8" s="75" t="s">
        <v>60</v>
      </c>
      <c r="GH8" s="75" t="s">
        <v>60</v>
      </c>
      <c r="GI8" s="75" t="s">
        <v>60</v>
      </c>
      <c r="GJ8" s="75" t="s">
        <v>60</v>
      </c>
      <c r="GK8" s="75" t="s">
        <v>60</v>
      </c>
      <c r="GL8" s="75" t="s">
        <v>60</v>
      </c>
      <c r="GM8" s="75" t="s">
        <v>60</v>
      </c>
      <c r="GN8" s="75" t="s">
        <v>60</v>
      </c>
      <c r="GO8" s="75" t="s">
        <v>60</v>
      </c>
      <c r="GP8" s="75" t="s">
        <v>60</v>
      </c>
      <c r="GQ8" s="75" t="s">
        <v>60</v>
      </c>
      <c r="GR8" s="75" t="s">
        <v>60</v>
      </c>
      <c r="GS8" s="75" t="s">
        <v>60</v>
      </c>
      <c r="GT8" s="75" t="s">
        <v>60</v>
      </c>
      <c r="GU8" s="75" t="s">
        <v>60</v>
      </c>
      <c r="GV8" s="75" t="s">
        <v>60</v>
      </c>
      <c r="GW8" s="75" t="s">
        <v>60</v>
      </c>
      <c r="GX8" s="75" t="s">
        <v>60</v>
      </c>
      <c r="GY8" s="75" t="s">
        <v>60</v>
      </c>
      <c r="GZ8" s="75" t="s">
        <v>60</v>
      </c>
      <c r="HA8" s="75" t="s">
        <v>60</v>
      </c>
      <c r="HB8" s="75" t="s">
        <v>60</v>
      </c>
      <c r="HC8" s="75" t="s">
        <v>60</v>
      </c>
      <c r="HD8" s="75" t="s">
        <v>60</v>
      </c>
      <c r="HE8" s="75" t="s">
        <v>60</v>
      </c>
      <c r="HF8" s="75" t="s">
        <v>60</v>
      </c>
      <c r="HG8" s="75" t="s">
        <v>60</v>
      </c>
      <c r="HH8" s="75" t="s">
        <v>60</v>
      </c>
      <c r="HI8" s="75" t="s">
        <v>60</v>
      </c>
      <c r="HJ8" s="75" t="s">
        <v>60</v>
      </c>
      <c r="HK8" s="75" t="s">
        <v>60</v>
      </c>
      <c r="HL8" s="75" t="s">
        <v>60</v>
      </c>
      <c r="HM8" s="75" t="s">
        <v>60</v>
      </c>
      <c r="HN8" s="75" t="s">
        <v>60</v>
      </c>
      <c r="HO8" s="75" t="s">
        <v>60</v>
      </c>
      <c r="HP8" s="75" t="s">
        <v>60</v>
      </c>
      <c r="HQ8" s="75" t="s">
        <v>60</v>
      </c>
      <c r="HR8" s="75" t="s">
        <v>60</v>
      </c>
      <c r="HS8" s="75" t="s">
        <v>60</v>
      </c>
      <c r="HT8" s="75" t="s">
        <v>60</v>
      </c>
      <c r="HU8" s="75" t="s">
        <v>60</v>
      </c>
      <c r="HV8" s="75" t="s">
        <v>60</v>
      </c>
      <c r="HW8" s="75" t="s">
        <v>60</v>
      </c>
      <c r="HX8" s="75" t="s">
        <v>60</v>
      </c>
      <c r="HY8" s="75" t="s">
        <v>60</v>
      </c>
      <c r="HZ8" s="75" t="s">
        <v>60</v>
      </c>
      <c r="IA8" s="75" t="s">
        <v>60</v>
      </c>
      <c r="IB8" s="75" t="s">
        <v>60</v>
      </c>
      <c r="IC8" s="75" t="s">
        <v>60</v>
      </c>
      <c r="ID8" s="75" t="s">
        <v>60</v>
      </c>
      <c r="IE8" s="75" t="s">
        <v>60</v>
      </c>
      <c r="IF8" s="75" t="s">
        <v>60</v>
      </c>
      <c r="IG8" s="75" t="s">
        <v>60</v>
      </c>
    </row>
    <row r="9" spans="1:241" x14ac:dyDescent="0.2">
      <c r="A9" s="23" t="s">
        <v>61</v>
      </c>
      <c r="B9" s="26">
        <f t="shared" ref="B9:BM9" si="115">IF(B6&lt;=_xlfn.SINGLE(PrazoConcessao),1,0)</f>
        <v>1</v>
      </c>
      <c r="C9" s="26">
        <f t="shared" si="115"/>
        <v>1</v>
      </c>
      <c r="D9" s="26">
        <f t="shared" si="115"/>
        <v>1</v>
      </c>
      <c r="E9" s="26">
        <f t="shared" si="115"/>
        <v>1</v>
      </c>
      <c r="F9" s="26">
        <f t="shared" si="115"/>
        <v>1</v>
      </c>
      <c r="G9" s="26">
        <f t="shared" si="115"/>
        <v>1</v>
      </c>
      <c r="H9" s="26">
        <f t="shared" si="115"/>
        <v>1</v>
      </c>
      <c r="I9" s="26">
        <f t="shared" si="115"/>
        <v>1</v>
      </c>
      <c r="J9" s="26">
        <f t="shared" si="115"/>
        <v>1</v>
      </c>
      <c r="K9" s="26">
        <f t="shared" si="115"/>
        <v>1</v>
      </c>
      <c r="L9" s="26">
        <f t="shared" si="115"/>
        <v>1</v>
      </c>
      <c r="M9" s="26">
        <f t="shared" si="115"/>
        <v>1</v>
      </c>
      <c r="N9" s="26">
        <f t="shared" si="115"/>
        <v>1</v>
      </c>
      <c r="O9" s="26">
        <f t="shared" si="115"/>
        <v>1</v>
      </c>
      <c r="P9" s="26">
        <f t="shared" si="115"/>
        <v>1</v>
      </c>
      <c r="Q9" s="26">
        <f t="shared" si="115"/>
        <v>1</v>
      </c>
      <c r="R9" s="26">
        <f t="shared" si="115"/>
        <v>1</v>
      </c>
      <c r="S9" s="26">
        <f t="shared" si="115"/>
        <v>1</v>
      </c>
      <c r="T9" s="26">
        <f t="shared" si="115"/>
        <v>1</v>
      </c>
      <c r="U9" s="26">
        <f t="shared" si="115"/>
        <v>1</v>
      </c>
      <c r="V9" s="26">
        <f t="shared" si="115"/>
        <v>1</v>
      </c>
      <c r="W9" s="26">
        <f t="shared" si="115"/>
        <v>1</v>
      </c>
      <c r="X9" s="26">
        <f t="shared" si="115"/>
        <v>1</v>
      </c>
      <c r="Y9" s="26">
        <f t="shared" si="115"/>
        <v>1</v>
      </c>
      <c r="Z9" s="26">
        <f t="shared" si="115"/>
        <v>1</v>
      </c>
      <c r="AA9" s="26">
        <f t="shared" si="115"/>
        <v>1</v>
      </c>
      <c r="AB9" s="26">
        <f t="shared" si="115"/>
        <v>1</v>
      </c>
      <c r="AC9" s="26">
        <f t="shared" si="115"/>
        <v>1</v>
      </c>
      <c r="AD9" s="26">
        <f t="shared" si="115"/>
        <v>1</v>
      </c>
      <c r="AE9" s="26">
        <f t="shared" si="115"/>
        <v>1</v>
      </c>
      <c r="AF9" s="26">
        <f t="shared" si="115"/>
        <v>1</v>
      </c>
      <c r="AG9" s="26">
        <f t="shared" si="115"/>
        <v>1</v>
      </c>
      <c r="AH9" s="26">
        <f t="shared" si="115"/>
        <v>1</v>
      </c>
      <c r="AI9" s="26">
        <f t="shared" si="115"/>
        <v>1</v>
      </c>
      <c r="AJ9" s="26">
        <f t="shared" si="115"/>
        <v>1</v>
      </c>
      <c r="AK9" s="26">
        <f t="shared" si="115"/>
        <v>1</v>
      </c>
      <c r="AL9" s="26">
        <f t="shared" si="115"/>
        <v>1</v>
      </c>
      <c r="AM9" s="26">
        <f t="shared" si="115"/>
        <v>1</v>
      </c>
      <c r="AN9" s="26">
        <f t="shared" si="115"/>
        <v>1</v>
      </c>
      <c r="AO9" s="26">
        <f t="shared" si="115"/>
        <v>1</v>
      </c>
      <c r="AP9" s="26">
        <f t="shared" si="115"/>
        <v>1</v>
      </c>
      <c r="AQ9" s="26">
        <f t="shared" si="115"/>
        <v>1</v>
      </c>
      <c r="AR9" s="26">
        <f t="shared" si="115"/>
        <v>1</v>
      </c>
      <c r="AS9" s="26">
        <f t="shared" si="115"/>
        <v>1</v>
      </c>
      <c r="AT9" s="26">
        <f t="shared" si="115"/>
        <v>1</v>
      </c>
      <c r="AU9" s="26">
        <f t="shared" si="115"/>
        <v>1</v>
      </c>
      <c r="AV9" s="26">
        <f t="shared" si="115"/>
        <v>1</v>
      </c>
      <c r="AW9" s="26">
        <f t="shared" si="115"/>
        <v>1</v>
      </c>
      <c r="AX9" s="26">
        <f t="shared" si="115"/>
        <v>1</v>
      </c>
      <c r="AY9" s="26">
        <f t="shared" si="115"/>
        <v>1</v>
      </c>
      <c r="AZ9" s="26">
        <f t="shared" si="115"/>
        <v>1</v>
      </c>
      <c r="BA9" s="26">
        <f t="shared" si="115"/>
        <v>1</v>
      </c>
      <c r="BB9" s="26">
        <f t="shared" si="115"/>
        <v>1</v>
      </c>
      <c r="BC9" s="26">
        <f t="shared" si="115"/>
        <v>1</v>
      </c>
      <c r="BD9" s="26">
        <f t="shared" si="115"/>
        <v>1</v>
      </c>
      <c r="BE9" s="26">
        <f t="shared" si="115"/>
        <v>1</v>
      </c>
      <c r="BF9" s="26">
        <f t="shared" si="115"/>
        <v>1</v>
      </c>
      <c r="BG9" s="26">
        <f t="shared" si="115"/>
        <v>1</v>
      </c>
      <c r="BH9" s="26">
        <f t="shared" si="115"/>
        <v>1</v>
      </c>
      <c r="BI9" s="26">
        <f t="shared" si="115"/>
        <v>1</v>
      </c>
      <c r="BJ9" s="26">
        <f t="shared" si="115"/>
        <v>1</v>
      </c>
      <c r="BK9" s="26">
        <f t="shared" si="115"/>
        <v>1</v>
      </c>
      <c r="BL9" s="26">
        <f t="shared" si="115"/>
        <v>1</v>
      </c>
      <c r="BM9" s="26">
        <f t="shared" si="115"/>
        <v>1</v>
      </c>
      <c r="BN9" s="26">
        <f t="shared" ref="BN9:DY9" si="116">IF(BN6&lt;=_xlfn.SINGLE(PrazoConcessao),1,0)</f>
        <v>1</v>
      </c>
      <c r="BO9" s="26">
        <f t="shared" si="116"/>
        <v>1</v>
      </c>
      <c r="BP9" s="26">
        <f t="shared" si="116"/>
        <v>1</v>
      </c>
      <c r="BQ9" s="26">
        <f t="shared" si="116"/>
        <v>1</v>
      </c>
      <c r="BR9" s="26">
        <f t="shared" si="116"/>
        <v>1</v>
      </c>
      <c r="BS9" s="26">
        <f t="shared" si="116"/>
        <v>1</v>
      </c>
      <c r="BT9" s="26">
        <f t="shared" si="116"/>
        <v>1</v>
      </c>
      <c r="BU9" s="26">
        <f t="shared" si="116"/>
        <v>1</v>
      </c>
      <c r="BV9" s="26">
        <f t="shared" si="116"/>
        <v>1</v>
      </c>
      <c r="BW9" s="26">
        <f t="shared" si="116"/>
        <v>1</v>
      </c>
      <c r="BX9" s="26">
        <f t="shared" si="116"/>
        <v>1</v>
      </c>
      <c r="BY9" s="26">
        <f t="shared" si="116"/>
        <v>1</v>
      </c>
      <c r="BZ9" s="26">
        <f t="shared" si="116"/>
        <v>1</v>
      </c>
      <c r="CA9" s="26">
        <f t="shared" si="116"/>
        <v>1</v>
      </c>
      <c r="CB9" s="26">
        <f t="shared" si="116"/>
        <v>1</v>
      </c>
      <c r="CC9" s="26">
        <f t="shared" si="116"/>
        <v>1</v>
      </c>
      <c r="CD9" s="26">
        <f t="shared" si="116"/>
        <v>1</v>
      </c>
      <c r="CE9" s="26">
        <f t="shared" si="116"/>
        <v>1</v>
      </c>
      <c r="CF9" s="26">
        <f t="shared" si="116"/>
        <v>1</v>
      </c>
      <c r="CG9" s="26">
        <f t="shared" si="116"/>
        <v>1</v>
      </c>
      <c r="CH9" s="26">
        <f t="shared" si="116"/>
        <v>1</v>
      </c>
      <c r="CI9" s="26">
        <f t="shared" si="116"/>
        <v>1</v>
      </c>
      <c r="CJ9" s="26">
        <f t="shared" si="116"/>
        <v>1</v>
      </c>
      <c r="CK9" s="26">
        <f t="shared" si="116"/>
        <v>1</v>
      </c>
      <c r="CL9" s="26">
        <f t="shared" si="116"/>
        <v>1</v>
      </c>
      <c r="CM9" s="26">
        <f t="shared" si="116"/>
        <v>1</v>
      </c>
      <c r="CN9" s="26">
        <f t="shared" si="116"/>
        <v>1</v>
      </c>
      <c r="CO9" s="26">
        <f t="shared" si="116"/>
        <v>1</v>
      </c>
      <c r="CP9" s="26">
        <f t="shared" si="116"/>
        <v>1</v>
      </c>
      <c r="CQ9" s="26">
        <f t="shared" si="116"/>
        <v>1</v>
      </c>
      <c r="CR9" s="26">
        <f t="shared" si="116"/>
        <v>1</v>
      </c>
      <c r="CS9" s="26">
        <f t="shared" si="116"/>
        <v>1</v>
      </c>
      <c r="CT9" s="26">
        <f t="shared" si="116"/>
        <v>1</v>
      </c>
      <c r="CU9" s="26">
        <f t="shared" si="116"/>
        <v>1</v>
      </c>
      <c r="CV9" s="26">
        <f t="shared" si="116"/>
        <v>1</v>
      </c>
      <c r="CW9" s="26">
        <f t="shared" si="116"/>
        <v>1</v>
      </c>
      <c r="CX9" s="26">
        <f t="shared" si="116"/>
        <v>1</v>
      </c>
      <c r="CY9" s="26">
        <f t="shared" si="116"/>
        <v>1</v>
      </c>
      <c r="CZ9" s="26">
        <f t="shared" si="116"/>
        <v>1</v>
      </c>
      <c r="DA9" s="26">
        <f t="shared" si="116"/>
        <v>1</v>
      </c>
      <c r="DB9" s="26">
        <f t="shared" si="116"/>
        <v>1</v>
      </c>
      <c r="DC9" s="26">
        <f t="shared" si="116"/>
        <v>1</v>
      </c>
      <c r="DD9" s="26">
        <f t="shared" si="116"/>
        <v>1</v>
      </c>
      <c r="DE9" s="26">
        <f t="shared" si="116"/>
        <v>1</v>
      </c>
      <c r="DF9" s="26">
        <f t="shared" si="116"/>
        <v>1</v>
      </c>
      <c r="DG9" s="26">
        <f t="shared" si="116"/>
        <v>1</v>
      </c>
      <c r="DH9" s="26">
        <f t="shared" si="116"/>
        <v>1</v>
      </c>
      <c r="DI9" s="26">
        <f t="shared" si="116"/>
        <v>1</v>
      </c>
      <c r="DJ9" s="26">
        <f t="shared" si="116"/>
        <v>1</v>
      </c>
      <c r="DK9" s="26">
        <f t="shared" si="116"/>
        <v>1</v>
      </c>
      <c r="DL9" s="26">
        <f t="shared" si="116"/>
        <v>1</v>
      </c>
      <c r="DM9" s="26">
        <f t="shared" si="116"/>
        <v>1</v>
      </c>
      <c r="DN9" s="26">
        <f t="shared" si="116"/>
        <v>1</v>
      </c>
      <c r="DO9" s="26">
        <f t="shared" si="116"/>
        <v>1</v>
      </c>
      <c r="DP9" s="26">
        <f t="shared" si="116"/>
        <v>1</v>
      </c>
      <c r="DQ9" s="26">
        <f t="shared" si="116"/>
        <v>1</v>
      </c>
      <c r="DR9" s="26">
        <f t="shared" si="116"/>
        <v>1</v>
      </c>
      <c r="DS9" s="26">
        <f t="shared" si="116"/>
        <v>1</v>
      </c>
      <c r="DT9" s="26">
        <f t="shared" si="116"/>
        <v>1</v>
      </c>
      <c r="DU9" s="26">
        <f t="shared" si="116"/>
        <v>1</v>
      </c>
      <c r="DV9" s="26">
        <f t="shared" si="116"/>
        <v>1</v>
      </c>
      <c r="DW9" s="26">
        <f t="shared" si="116"/>
        <v>1</v>
      </c>
      <c r="DX9" s="26">
        <f t="shared" si="116"/>
        <v>1</v>
      </c>
      <c r="DY9" s="26">
        <f t="shared" si="116"/>
        <v>1</v>
      </c>
      <c r="DZ9" s="26">
        <f t="shared" ref="DZ9:GK9" si="117">IF(DZ6&lt;=_xlfn.SINGLE(PrazoConcessao),1,0)</f>
        <v>1</v>
      </c>
      <c r="EA9" s="26">
        <f t="shared" si="117"/>
        <v>1</v>
      </c>
      <c r="EB9" s="26">
        <f t="shared" si="117"/>
        <v>1</v>
      </c>
      <c r="EC9" s="26">
        <f t="shared" si="117"/>
        <v>1</v>
      </c>
      <c r="ED9" s="26">
        <f t="shared" si="117"/>
        <v>1</v>
      </c>
      <c r="EE9" s="26">
        <f t="shared" si="117"/>
        <v>1</v>
      </c>
      <c r="EF9" s="26">
        <f t="shared" si="117"/>
        <v>1</v>
      </c>
      <c r="EG9" s="26">
        <f t="shared" si="117"/>
        <v>1</v>
      </c>
      <c r="EH9" s="26">
        <f t="shared" si="117"/>
        <v>1</v>
      </c>
      <c r="EI9" s="26">
        <f t="shared" si="117"/>
        <v>1</v>
      </c>
      <c r="EJ9" s="26">
        <f t="shared" si="117"/>
        <v>1</v>
      </c>
      <c r="EK9" s="26">
        <f t="shared" si="117"/>
        <v>1</v>
      </c>
      <c r="EL9" s="26">
        <f t="shared" si="117"/>
        <v>1</v>
      </c>
      <c r="EM9" s="26">
        <f t="shared" si="117"/>
        <v>1</v>
      </c>
      <c r="EN9" s="26">
        <f t="shared" si="117"/>
        <v>1</v>
      </c>
      <c r="EO9" s="26">
        <f t="shared" si="117"/>
        <v>1</v>
      </c>
      <c r="EP9" s="26">
        <f t="shared" si="117"/>
        <v>1</v>
      </c>
      <c r="EQ9" s="26">
        <f t="shared" si="117"/>
        <v>1</v>
      </c>
      <c r="ER9" s="26">
        <f t="shared" si="117"/>
        <v>1</v>
      </c>
      <c r="ES9" s="26">
        <f t="shared" si="117"/>
        <v>1</v>
      </c>
      <c r="ET9" s="26">
        <f t="shared" si="117"/>
        <v>1</v>
      </c>
      <c r="EU9" s="26">
        <f t="shared" si="117"/>
        <v>1</v>
      </c>
      <c r="EV9" s="26">
        <f t="shared" si="117"/>
        <v>1</v>
      </c>
      <c r="EW9" s="26">
        <f t="shared" si="117"/>
        <v>1</v>
      </c>
      <c r="EX9" s="26">
        <f t="shared" si="117"/>
        <v>1</v>
      </c>
      <c r="EY9" s="26">
        <f t="shared" si="117"/>
        <v>1</v>
      </c>
      <c r="EZ9" s="26">
        <f t="shared" si="117"/>
        <v>1</v>
      </c>
      <c r="FA9" s="26">
        <f t="shared" si="117"/>
        <v>1</v>
      </c>
      <c r="FB9" s="26">
        <f t="shared" si="117"/>
        <v>1</v>
      </c>
      <c r="FC9" s="26">
        <f t="shared" si="117"/>
        <v>1</v>
      </c>
      <c r="FD9" s="26">
        <f t="shared" si="117"/>
        <v>1</v>
      </c>
      <c r="FE9" s="26">
        <f t="shared" si="117"/>
        <v>1</v>
      </c>
      <c r="FF9" s="26">
        <f t="shared" si="117"/>
        <v>1</v>
      </c>
      <c r="FG9" s="26">
        <f t="shared" si="117"/>
        <v>1</v>
      </c>
      <c r="FH9" s="26">
        <f t="shared" si="117"/>
        <v>1</v>
      </c>
      <c r="FI9" s="26">
        <f t="shared" si="117"/>
        <v>1</v>
      </c>
      <c r="FJ9" s="26">
        <f t="shared" si="117"/>
        <v>1</v>
      </c>
      <c r="FK9" s="26">
        <f t="shared" si="117"/>
        <v>1</v>
      </c>
      <c r="FL9" s="26">
        <f t="shared" si="117"/>
        <v>1</v>
      </c>
      <c r="FM9" s="26">
        <f t="shared" si="117"/>
        <v>1</v>
      </c>
      <c r="FN9" s="26">
        <f t="shared" si="117"/>
        <v>1</v>
      </c>
      <c r="FO9" s="26">
        <f t="shared" si="117"/>
        <v>1</v>
      </c>
      <c r="FP9" s="26">
        <f t="shared" si="117"/>
        <v>1</v>
      </c>
      <c r="FQ9" s="26">
        <f t="shared" si="117"/>
        <v>1</v>
      </c>
      <c r="FR9" s="26">
        <f t="shared" si="117"/>
        <v>1</v>
      </c>
      <c r="FS9" s="26">
        <f t="shared" si="117"/>
        <v>1</v>
      </c>
      <c r="FT9" s="26">
        <f t="shared" si="117"/>
        <v>1</v>
      </c>
      <c r="FU9" s="26">
        <f t="shared" si="117"/>
        <v>1</v>
      </c>
      <c r="FV9" s="26">
        <f t="shared" si="117"/>
        <v>1</v>
      </c>
      <c r="FW9" s="26">
        <f t="shared" si="117"/>
        <v>1</v>
      </c>
      <c r="FX9" s="26">
        <f t="shared" si="117"/>
        <v>1</v>
      </c>
      <c r="FY9" s="26">
        <f t="shared" si="117"/>
        <v>1</v>
      </c>
      <c r="FZ9" s="26">
        <f t="shared" si="117"/>
        <v>1</v>
      </c>
      <c r="GA9" s="26">
        <f t="shared" si="117"/>
        <v>1</v>
      </c>
      <c r="GB9" s="26">
        <f t="shared" si="117"/>
        <v>1</v>
      </c>
      <c r="GC9" s="26">
        <f t="shared" si="117"/>
        <v>1</v>
      </c>
      <c r="GD9" s="26">
        <f t="shared" si="117"/>
        <v>1</v>
      </c>
      <c r="GE9" s="26">
        <f t="shared" si="117"/>
        <v>1</v>
      </c>
      <c r="GF9" s="26">
        <f t="shared" si="117"/>
        <v>1</v>
      </c>
      <c r="GG9" s="26">
        <f t="shared" si="117"/>
        <v>1</v>
      </c>
      <c r="GH9" s="26">
        <f t="shared" si="117"/>
        <v>1</v>
      </c>
      <c r="GI9" s="26">
        <f t="shared" si="117"/>
        <v>1</v>
      </c>
      <c r="GJ9" s="26">
        <f t="shared" si="117"/>
        <v>1</v>
      </c>
      <c r="GK9" s="26">
        <f t="shared" si="117"/>
        <v>1</v>
      </c>
      <c r="GL9" s="26">
        <f t="shared" ref="GL9:HI9" si="118">IF(GL6&lt;=_xlfn.SINGLE(PrazoConcessao),1,0)</f>
        <v>1</v>
      </c>
      <c r="GM9" s="26">
        <f t="shared" si="118"/>
        <v>1</v>
      </c>
      <c r="GN9" s="26">
        <f t="shared" si="118"/>
        <v>1</v>
      </c>
      <c r="GO9" s="26">
        <f t="shared" si="118"/>
        <v>1</v>
      </c>
      <c r="GP9" s="26">
        <f t="shared" si="118"/>
        <v>1</v>
      </c>
      <c r="GQ9" s="26">
        <f t="shared" si="118"/>
        <v>1</v>
      </c>
      <c r="GR9" s="26">
        <f t="shared" si="118"/>
        <v>1</v>
      </c>
      <c r="GS9" s="26">
        <f t="shared" si="118"/>
        <v>1</v>
      </c>
      <c r="GT9" s="26">
        <f t="shared" si="118"/>
        <v>1</v>
      </c>
      <c r="GU9" s="26">
        <f t="shared" si="118"/>
        <v>1</v>
      </c>
      <c r="GV9" s="26">
        <f t="shared" si="118"/>
        <v>1</v>
      </c>
      <c r="GW9" s="26">
        <f t="shared" si="118"/>
        <v>1</v>
      </c>
      <c r="GX9" s="26">
        <f t="shared" si="118"/>
        <v>1</v>
      </c>
      <c r="GY9" s="26">
        <f t="shared" si="118"/>
        <v>1</v>
      </c>
      <c r="GZ9" s="26">
        <f t="shared" si="118"/>
        <v>1</v>
      </c>
      <c r="HA9" s="26">
        <f t="shared" si="118"/>
        <v>1</v>
      </c>
      <c r="HB9" s="26">
        <f t="shared" si="118"/>
        <v>1</v>
      </c>
      <c r="HC9" s="26">
        <f t="shared" si="118"/>
        <v>1</v>
      </c>
      <c r="HD9" s="26">
        <f t="shared" si="118"/>
        <v>1</v>
      </c>
      <c r="HE9" s="26">
        <f t="shared" si="118"/>
        <v>1</v>
      </c>
      <c r="HF9" s="26">
        <f t="shared" si="118"/>
        <v>1</v>
      </c>
      <c r="HG9" s="26">
        <f t="shared" si="118"/>
        <v>1</v>
      </c>
      <c r="HH9" s="26">
        <f t="shared" si="118"/>
        <v>1</v>
      </c>
      <c r="HI9" s="26">
        <f t="shared" si="118"/>
        <v>1</v>
      </c>
      <c r="HJ9" s="26">
        <f t="shared" ref="HJ9:IG9" si="119">IF(HJ6&lt;=_xlfn.SINGLE(PrazoConcessao),1,0)</f>
        <v>1</v>
      </c>
      <c r="HK9" s="26">
        <f t="shared" si="119"/>
        <v>1</v>
      </c>
      <c r="HL9" s="26">
        <f t="shared" si="119"/>
        <v>1</v>
      </c>
      <c r="HM9" s="26">
        <f t="shared" si="119"/>
        <v>1</v>
      </c>
      <c r="HN9" s="26">
        <f t="shared" si="119"/>
        <v>1</v>
      </c>
      <c r="HO9" s="26">
        <f t="shared" si="119"/>
        <v>1</v>
      </c>
      <c r="HP9" s="26">
        <f t="shared" si="119"/>
        <v>1</v>
      </c>
      <c r="HQ9" s="26">
        <f t="shared" si="119"/>
        <v>1</v>
      </c>
      <c r="HR9" s="26">
        <f t="shared" si="119"/>
        <v>1</v>
      </c>
      <c r="HS9" s="26">
        <f t="shared" si="119"/>
        <v>1</v>
      </c>
      <c r="HT9" s="26">
        <f t="shared" si="119"/>
        <v>1</v>
      </c>
      <c r="HU9" s="26">
        <f t="shared" si="119"/>
        <v>1</v>
      </c>
      <c r="HV9" s="26">
        <f t="shared" si="119"/>
        <v>1</v>
      </c>
      <c r="HW9" s="26">
        <f t="shared" si="119"/>
        <v>1</v>
      </c>
      <c r="HX9" s="26">
        <f t="shared" si="119"/>
        <v>1</v>
      </c>
      <c r="HY9" s="26">
        <f t="shared" si="119"/>
        <v>1</v>
      </c>
      <c r="HZ9" s="26">
        <f t="shared" si="119"/>
        <v>1</v>
      </c>
      <c r="IA9" s="26">
        <f t="shared" si="119"/>
        <v>1</v>
      </c>
      <c r="IB9" s="26">
        <f t="shared" si="119"/>
        <v>1</v>
      </c>
      <c r="IC9" s="26">
        <f t="shared" si="119"/>
        <v>1</v>
      </c>
      <c r="ID9" s="26">
        <f t="shared" si="119"/>
        <v>1</v>
      </c>
      <c r="IE9" s="26">
        <f t="shared" si="119"/>
        <v>1</v>
      </c>
      <c r="IF9" s="26">
        <f t="shared" si="119"/>
        <v>1</v>
      </c>
      <c r="IG9" s="26">
        <f t="shared" si="119"/>
        <v>1</v>
      </c>
    </row>
    <row r="10" spans="1:241" s="27" customFormat="1" x14ac:dyDescent="0.2">
      <c r="A10" s="23" t="s">
        <v>25</v>
      </c>
      <c r="B10" s="75" t="s">
        <v>26</v>
      </c>
      <c r="C10" s="75" t="str">
        <f t="shared" ref="C10:BN10" si="120">B10</f>
        <v>REAL</v>
      </c>
      <c r="D10" s="75" t="str">
        <f t="shared" si="120"/>
        <v>REAL</v>
      </c>
      <c r="E10" s="75" t="str">
        <f t="shared" si="120"/>
        <v>REAL</v>
      </c>
      <c r="F10" s="75" t="str">
        <f t="shared" si="120"/>
        <v>REAL</v>
      </c>
      <c r="G10" s="75" t="str">
        <f t="shared" si="120"/>
        <v>REAL</v>
      </c>
      <c r="H10" s="75" t="str">
        <f t="shared" si="120"/>
        <v>REAL</v>
      </c>
      <c r="I10" s="75" t="str">
        <f t="shared" si="120"/>
        <v>REAL</v>
      </c>
      <c r="J10" s="75" t="str">
        <f t="shared" si="120"/>
        <v>REAL</v>
      </c>
      <c r="K10" s="75" t="str">
        <f t="shared" si="120"/>
        <v>REAL</v>
      </c>
      <c r="L10" s="75" t="str">
        <f t="shared" si="120"/>
        <v>REAL</v>
      </c>
      <c r="M10" s="75" t="s">
        <v>26</v>
      </c>
      <c r="N10" s="75" t="str">
        <f t="shared" si="120"/>
        <v>REAL</v>
      </c>
      <c r="O10" s="75" t="str">
        <f t="shared" si="120"/>
        <v>REAL</v>
      </c>
      <c r="P10" s="75" t="str">
        <f t="shared" si="120"/>
        <v>REAL</v>
      </c>
      <c r="Q10" s="75" t="str">
        <f t="shared" si="120"/>
        <v>REAL</v>
      </c>
      <c r="R10" s="75" t="str">
        <f t="shared" si="120"/>
        <v>REAL</v>
      </c>
      <c r="S10" s="75" t="str">
        <f t="shared" si="120"/>
        <v>REAL</v>
      </c>
      <c r="T10" s="75" t="str">
        <f t="shared" si="120"/>
        <v>REAL</v>
      </c>
      <c r="U10" s="75" t="str">
        <f t="shared" si="120"/>
        <v>REAL</v>
      </c>
      <c r="V10" s="75" t="str">
        <f t="shared" si="120"/>
        <v>REAL</v>
      </c>
      <c r="W10" s="75" t="str">
        <f t="shared" si="120"/>
        <v>REAL</v>
      </c>
      <c r="X10" s="75" t="s">
        <v>26</v>
      </c>
      <c r="Y10" s="75" t="str">
        <f t="shared" si="120"/>
        <v>REAL</v>
      </c>
      <c r="Z10" s="75" t="str">
        <f t="shared" si="120"/>
        <v>REAL</v>
      </c>
      <c r="AA10" s="75" t="str">
        <f t="shared" si="120"/>
        <v>REAL</v>
      </c>
      <c r="AB10" s="75" t="str">
        <f t="shared" si="120"/>
        <v>REAL</v>
      </c>
      <c r="AC10" s="75" t="str">
        <f t="shared" si="120"/>
        <v>REAL</v>
      </c>
      <c r="AD10" s="75" t="str">
        <f t="shared" si="120"/>
        <v>REAL</v>
      </c>
      <c r="AE10" s="75" t="str">
        <f t="shared" si="120"/>
        <v>REAL</v>
      </c>
      <c r="AF10" s="75" t="str">
        <f t="shared" si="120"/>
        <v>REAL</v>
      </c>
      <c r="AG10" s="75" t="str">
        <f t="shared" si="120"/>
        <v>REAL</v>
      </c>
      <c r="AH10" s="75" t="str">
        <f t="shared" si="120"/>
        <v>REAL</v>
      </c>
      <c r="AI10" s="75" t="s">
        <v>26</v>
      </c>
      <c r="AJ10" s="75" t="str">
        <f t="shared" si="120"/>
        <v>REAL</v>
      </c>
      <c r="AK10" s="75" t="str">
        <f t="shared" si="120"/>
        <v>REAL</v>
      </c>
      <c r="AL10" s="75" t="str">
        <f t="shared" si="120"/>
        <v>REAL</v>
      </c>
      <c r="AM10" s="75" t="str">
        <f t="shared" si="120"/>
        <v>REAL</v>
      </c>
      <c r="AN10" s="75" t="str">
        <f t="shared" si="120"/>
        <v>REAL</v>
      </c>
      <c r="AO10" s="75" t="str">
        <f t="shared" si="120"/>
        <v>REAL</v>
      </c>
      <c r="AP10" s="75" t="str">
        <f t="shared" si="120"/>
        <v>REAL</v>
      </c>
      <c r="AQ10" s="75" t="str">
        <f t="shared" si="120"/>
        <v>REAL</v>
      </c>
      <c r="AR10" s="75" t="str">
        <f t="shared" si="120"/>
        <v>REAL</v>
      </c>
      <c r="AS10" s="75" t="str">
        <f t="shared" si="120"/>
        <v>REAL</v>
      </c>
      <c r="AT10" s="75" t="s">
        <v>26</v>
      </c>
      <c r="AU10" s="75" t="str">
        <f t="shared" si="120"/>
        <v>REAL</v>
      </c>
      <c r="AV10" s="75" t="str">
        <f t="shared" si="120"/>
        <v>REAL</v>
      </c>
      <c r="AW10" s="75" t="str">
        <f t="shared" si="120"/>
        <v>REAL</v>
      </c>
      <c r="AX10" s="75" t="str">
        <f t="shared" si="120"/>
        <v>REAL</v>
      </c>
      <c r="AY10" s="75" t="str">
        <f t="shared" si="120"/>
        <v>REAL</v>
      </c>
      <c r="AZ10" s="75" t="str">
        <f t="shared" si="120"/>
        <v>REAL</v>
      </c>
      <c r="BA10" s="75" t="str">
        <f t="shared" si="120"/>
        <v>REAL</v>
      </c>
      <c r="BB10" s="75" t="str">
        <f t="shared" si="120"/>
        <v>REAL</v>
      </c>
      <c r="BC10" s="75" t="str">
        <f t="shared" si="120"/>
        <v>REAL</v>
      </c>
      <c r="BD10" s="75" t="str">
        <f t="shared" si="120"/>
        <v>REAL</v>
      </c>
      <c r="BE10" s="75" t="s">
        <v>26</v>
      </c>
      <c r="BF10" s="75" t="str">
        <f t="shared" si="120"/>
        <v>REAL</v>
      </c>
      <c r="BG10" s="75" t="str">
        <f t="shared" si="120"/>
        <v>REAL</v>
      </c>
      <c r="BH10" s="75" t="str">
        <f t="shared" si="120"/>
        <v>REAL</v>
      </c>
      <c r="BI10" s="75" t="str">
        <f t="shared" si="120"/>
        <v>REAL</v>
      </c>
      <c r="BJ10" s="75" t="str">
        <f t="shared" si="120"/>
        <v>REAL</v>
      </c>
      <c r="BK10" s="75" t="str">
        <f t="shared" si="120"/>
        <v>REAL</v>
      </c>
      <c r="BL10" s="75" t="str">
        <f t="shared" si="120"/>
        <v>REAL</v>
      </c>
      <c r="BM10" s="75" t="str">
        <f t="shared" si="120"/>
        <v>REAL</v>
      </c>
      <c r="BN10" s="75" t="str">
        <f t="shared" si="120"/>
        <v>REAL</v>
      </c>
      <c r="BO10" s="75" t="str">
        <f t="shared" ref="BO10" si="121">BN10</f>
        <v>REAL</v>
      </c>
      <c r="BP10" s="75" t="s">
        <v>26</v>
      </c>
      <c r="BQ10" s="75" t="str">
        <f t="shared" ref="BQ10:EB10" si="122">BP10</f>
        <v>REAL</v>
      </c>
      <c r="BR10" s="75" t="str">
        <f t="shared" si="122"/>
        <v>REAL</v>
      </c>
      <c r="BS10" s="75" t="str">
        <f t="shared" si="122"/>
        <v>REAL</v>
      </c>
      <c r="BT10" s="75" t="str">
        <f t="shared" si="122"/>
        <v>REAL</v>
      </c>
      <c r="BU10" s="75" t="str">
        <f t="shared" si="122"/>
        <v>REAL</v>
      </c>
      <c r="BV10" s="75" t="str">
        <f t="shared" si="122"/>
        <v>REAL</v>
      </c>
      <c r="BW10" s="75" t="str">
        <f t="shared" si="122"/>
        <v>REAL</v>
      </c>
      <c r="BX10" s="75" t="str">
        <f t="shared" si="122"/>
        <v>REAL</v>
      </c>
      <c r="BY10" s="75" t="str">
        <f t="shared" si="122"/>
        <v>REAL</v>
      </c>
      <c r="BZ10" s="75" t="str">
        <f t="shared" si="122"/>
        <v>REAL</v>
      </c>
      <c r="CA10" s="75" t="s">
        <v>26</v>
      </c>
      <c r="CB10" s="75" t="str">
        <f t="shared" si="122"/>
        <v>REAL</v>
      </c>
      <c r="CC10" s="75" t="str">
        <f t="shared" si="122"/>
        <v>REAL</v>
      </c>
      <c r="CD10" s="75" t="str">
        <f t="shared" si="122"/>
        <v>REAL</v>
      </c>
      <c r="CE10" s="75" t="str">
        <f t="shared" si="122"/>
        <v>REAL</v>
      </c>
      <c r="CF10" s="75" t="str">
        <f t="shared" si="122"/>
        <v>REAL</v>
      </c>
      <c r="CG10" s="75" t="str">
        <f t="shared" si="122"/>
        <v>REAL</v>
      </c>
      <c r="CH10" s="75" t="str">
        <f t="shared" si="122"/>
        <v>REAL</v>
      </c>
      <c r="CI10" s="75" t="str">
        <f t="shared" si="122"/>
        <v>REAL</v>
      </c>
      <c r="CJ10" s="75" t="str">
        <f t="shared" si="122"/>
        <v>REAL</v>
      </c>
      <c r="CK10" s="75" t="str">
        <f t="shared" si="122"/>
        <v>REAL</v>
      </c>
      <c r="CL10" s="75" t="s">
        <v>26</v>
      </c>
      <c r="CM10" s="75" t="str">
        <f t="shared" si="122"/>
        <v>REAL</v>
      </c>
      <c r="CN10" s="75" t="str">
        <f t="shared" si="122"/>
        <v>REAL</v>
      </c>
      <c r="CO10" s="75" t="str">
        <f t="shared" si="122"/>
        <v>REAL</v>
      </c>
      <c r="CP10" s="75" t="str">
        <f t="shared" si="122"/>
        <v>REAL</v>
      </c>
      <c r="CQ10" s="75" t="str">
        <f t="shared" si="122"/>
        <v>REAL</v>
      </c>
      <c r="CR10" s="75" t="str">
        <f t="shared" si="122"/>
        <v>REAL</v>
      </c>
      <c r="CS10" s="75" t="str">
        <f t="shared" si="122"/>
        <v>REAL</v>
      </c>
      <c r="CT10" s="75" t="str">
        <f t="shared" si="122"/>
        <v>REAL</v>
      </c>
      <c r="CU10" s="75" t="str">
        <f t="shared" si="122"/>
        <v>REAL</v>
      </c>
      <c r="CV10" s="75" t="str">
        <f t="shared" si="122"/>
        <v>REAL</v>
      </c>
      <c r="CW10" s="75" t="s">
        <v>26</v>
      </c>
      <c r="CX10" s="75" t="str">
        <f t="shared" si="122"/>
        <v>REAL</v>
      </c>
      <c r="CY10" s="75" t="str">
        <f t="shared" si="122"/>
        <v>REAL</v>
      </c>
      <c r="CZ10" s="75" t="str">
        <f t="shared" si="122"/>
        <v>REAL</v>
      </c>
      <c r="DA10" s="75" t="str">
        <f t="shared" si="122"/>
        <v>REAL</v>
      </c>
      <c r="DB10" s="75" t="str">
        <f t="shared" si="122"/>
        <v>REAL</v>
      </c>
      <c r="DC10" s="75" t="str">
        <f t="shared" si="122"/>
        <v>REAL</v>
      </c>
      <c r="DD10" s="75" t="str">
        <f t="shared" si="122"/>
        <v>REAL</v>
      </c>
      <c r="DE10" s="75" t="str">
        <f t="shared" si="122"/>
        <v>REAL</v>
      </c>
      <c r="DF10" s="75" t="str">
        <f t="shared" si="122"/>
        <v>REAL</v>
      </c>
      <c r="DG10" s="75" t="str">
        <f t="shared" si="122"/>
        <v>REAL</v>
      </c>
      <c r="DH10" s="75" t="s">
        <v>26</v>
      </c>
      <c r="DI10" s="75" t="str">
        <f t="shared" si="122"/>
        <v>REAL</v>
      </c>
      <c r="DJ10" s="75" t="str">
        <f t="shared" si="122"/>
        <v>REAL</v>
      </c>
      <c r="DK10" s="75" t="str">
        <f t="shared" si="122"/>
        <v>REAL</v>
      </c>
      <c r="DL10" s="75" t="str">
        <f t="shared" si="122"/>
        <v>REAL</v>
      </c>
      <c r="DM10" s="75" t="str">
        <f t="shared" si="122"/>
        <v>REAL</v>
      </c>
      <c r="DN10" s="75" t="str">
        <f t="shared" si="122"/>
        <v>REAL</v>
      </c>
      <c r="DO10" s="75" t="str">
        <f t="shared" si="122"/>
        <v>REAL</v>
      </c>
      <c r="DP10" s="75" t="str">
        <f t="shared" si="122"/>
        <v>REAL</v>
      </c>
      <c r="DQ10" s="75" t="str">
        <f t="shared" si="122"/>
        <v>REAL</v>
      </c>
      <c r="DR10" s="75" t="str">
        <f t="shared" si="122"/>
        <v>REAL</v>
      </c>
      <c r="DS10" s="75" t="s">
        <v>26</v>
      </c>
      <c r="DT10" s="75" t="str">
        <f t="shared" si="122"/>
        <v>REAL</v>
      </c>
      <c r="DU10" s="75" t="str">
        <f t="shared" si="122"/>
        <v>REAL</v>
      </c>
      <c r="DV10" s="75" t="str">
        <f t="shared" si="122"/>
        <v>REAL</v>
      </c>
      <c r="DW10" s="75" t="str">
        <f t="shared" si="122"/>
        <v>REAL</v>
      </c>
      <c r="DX10" s="75" t="str">
        <f t="shared" si="122"/>
        <v>REAL</v>
      </c>
      <c r="DY10" s="75" t="str">
        <f t="shared" si="122"/>
        <v>REAL</v>
      </c>
      <c r="DZ10" s="75" t="str">
        <f t="shared" si="122"/>
        <v>REAL</v>
      </c>
      <c r="EA10" s="75" t="str">
        <f t="shared" si="122"/>
        <v>REAL</v>
      </c>
      <c r="EB10" s="75" t="str">
        <f t="shared" si="122"/>
        <v>REAL</v>
      </c>
      <c r="EC10" s="75" t="str">
        <f t="shared" ref="EC10" si="123">EB10</f>
        <v>REAL</v>
      </c>
      <c r="ED10" s="75" t="s">
        <v>26</v>
      </c>
      <c r="EE10" s="75" t="str">
        <f t="shared" ref="EE10:GP10" si="124">ED10</f>
        <v>REAL</v>
      </c>
      <c r="EF10" s="75" t="str">
        <f t="shared" si="124"/>
        <v>REAL</v>
      </c>
      <c r="EG10" s="75" t="str">
        <f t="shared" si="124"/>
        <v>REAL</v>
      </c>
      <c r="EH10" s="75" t="str">
        <f t="shared" si="124"/>
        <v>REAL</v>
      </c>
      <c r="EI10" s="75" t="str">
        <f t="shared" si="124"/>
        <v>REAL</v>
      </c>
      <c r="EJ10" s="75" t="str">
        <f t="shared" si="124"/>
        <v>REAL</v>
      </c>
      <c r="EK10" s="75" t="str">
        <f t="shared" si="124"/>
        <v>REAL</v>
      </c>
      <c r="EL10" s="75" t="str">
        <f t="shared" si="124"/>
        <v>REAL</v>
      </c>
      <c r="EM10" s="75" t="str">
        <f t="shared" si="124"/>
        <v>REAL</v>
      </c>
      <c r="EN10" s="75" t="str">
        <f t="shared" si="124"/>
        <v>REAL</v>
      </c>
      <c r="EO10" s="75" t="s">
        <v>26</v>
      </c>
      <c r="EP10" s="75" t="str">
        <f t="shared" si="124"/>
        <v>REAL</v>
      </c>
      <c r="EQ10" s="75" t="str">
        <f t="shared" si="124"/>
        <v>REAL</v>
      </c>
      <c r="ER10" s="75" t="str">
        <f t="shared" si="124"/>
        <v>REAL</v>
      </c>
      <c r="ES10" s="75" t="str">
        <f t="shared" si="124"/>
        <v>REAL</v>
      </c>
      <c r="ET10" s="75" t="str">
        <f t="shared" si="124"/>
        <v>REAL</v>
      </c>
      <c r="EU10" s="75" t="str">
        <f t="shared" si="124"/>
        <v>REAL</v>
      </c>
      <c r="EV10" s="75" t="str">
        <f t="shared" si="124"/>
        <v>REAL</v>
      </c>
      <c r="EW10" s="75" t="str">
        <f t="shared" si="124"/>
        <v>REAL</v>
      </c>
      <c r="EX10" s="75" t="str">
        <f t="shared" si="124"/>
        <v>REAL</v>
      </c>
      <c r="EY10" s="75" t="str">
        <f t="shared" si="124"/>
        <v>REAL</v>
      </c>
      <c r="EZ10" s="75" t="s">
        <v>26</v>
      </c>
      <c r="FA10" s="75" t="str">
        <f t="shared" si="124"/>
        <v>REAL</v>
      </c>
      <c r="FB10" s="75" t="str">
        <f t="shared" si="124"/>
        <v>REAL</v>
      </c>
      <c r="FC10" s="75" t="str">
        <f t="shared" si="124"/>
        <v>REAL</v>
      </c>
      <c r="FD10" s="75" t="str">
        <f t="shared" si="124"/>
        <v>REAL</v>
      </c>
      <c r="FE10" s="75" t="str">
        <f t="shared" si="124"/>
        <v>REAL</v>
      </c>
      <c r="FF10" s="75" t="str">
        <f t="shared" si="124"/>
        <v>REAL</v>
      </c>
      <c r="FG10" s="75" t="str">
        <f t="shared" si="124"/>
        <v>REAL</v>
      </c>
      <c r="FH10" s="75" t="str">
        <f t="shared" si="124"/>
        <v>REAL</v>
      </c>
      <c r="FI10" s="75" t="str">
        <f t="shared" si="124"/>
        <v>REAL</v>
      </c>
      <c r="FJ10" s="75" t="str">
        <f t="shared" si="124"/>
        <v>REAL</v>
      </c>
      <c r="FK10" s="75" t="s">
        <v>26</v>
      </c>
      <c r="FL10" s="75" t="str">
        <f t="shared" si="124"/>
        <v>REAL</v>
      </c>
      <c r="FM10" s="75" t="str">
        <f t="shared" si="124"/>
        <v>REAL</v>
      </c>
      <c r="FN10" s="75" t="str">
        <f t="shared" si="124"/>
        <v>REAL</v>
      </c>
      <c r="FO10" s="75" t="str">
        <f t="shared" si="124"/>
        <v>REAL</v>
      </c>
      <c r="FP10" s="75" t="str">
        <f t="shared" si="124"/>
        <v>REAL</v>
      </c>
      <c r="FQ10" s="75" t="str">
        <f t="shared" si="124"/>
        <v>REAL</v>
      </c>
      <c r="FR10" s="75" t="str">
        <f t="shared" si="124"/>
        <v>REAL</v>
      </c>
      <c r="FS10" s="75" t="str">
        <f t="shared" si="124"/>
        <v>REAL</v>
      </c>
      <c r="FT10" s="75" t="str">
        <f t="shared" si="124"/>
        <v>REAL</v>
      </c>
      <c r="FU10" s="75" t="str">
        <f t="shared" si="124"/>
        <v>REAL</v>
      </c>
      <c r="FV10" s="75" t="s">
        <v>26</v>
      </c>
      <c r="FW10" s="75" t="str">
        <f t="shared" si="124"/>
        <v>REAL</v>
      </c>
      <c r="FX10" s="75" t="str">
        <f t="shared" si="124"/>
        <v>REAL</v>
      </c>
      <c r="FY10" s="75" t="str">
        <f t="shared" si="124"/>
        <v>REAL</v>
      </c>
      <c r="FZ10" s="75" t="str">
        <f t="shared" si="124"/>
        <v>REAL</v>
      </c>
      <c r="GA10" s="75" t="str">
        <f t="shared" si="124"/>
        <v>REAL</v>
      </c>
      <c r="GB10" s="75" t="str">
        <f t="shared" si="124"/>
        <v>REAL</v>
      </c>
      <c r="GC10" s="75" t="str">
        <f t="shared" si="124"/>
        <v>REAL</v>
      </c>
      <c r="GD10" s="75" t="str">
        <f t="shared" si="124"/>
        <v>REAL</v>
      </c>
      <c r="GE10" s="75" t="str">
        <f t="shared" si="124"/>
        <v>REAL</v>
      </c>
      <c r="GF10" s="75" t="str">
        <f t="shared" si="124"/>
        <v>REAL</v>
      </c>
      <c r="GG10" s="75" t="s">
        <v>26</v>
      </c>
      <c r="GH10" s="75" t="str">
        <f t="shared" si="124"/>
        <v>REAL</v>
      </c>
      <c r="GI10" s="75" t="str">
        <f t="shared" si="124"/>
        <v>REAL</v>
      </c>
      <c r="GJ10" s="75" t="str">
        <f t="shared" si="124"/>
        <v>REAL</v>
      </c>
      <c r="GK10" s="75" t="str">
        <f t="shared" si="124"/>
        <v>REAL</v>
      </c>
      <c r="GL10" s="75" t="str">
        <f t="shared" si="124"/>
        <v>REAL</v>
      </c>
      <c r="GM10" s="75" t="str">
        <f t="shared" si="124"/>
        <v>REAL</v>
      </c>
      <c r="GN10" s="75" t="str">
        <f t="shared" si="124"/>
        <v>REAL</v>
      </c>
      <c r="GO10" s="75" t="str">
        <f t="shared" si="124"/>
        <v>REAL</v>
      </c>
      <c r="GP10" s="75" t="str">
        <f t="shared" si="124"/>
        <v>REAL</v>
      </c>
      <c r="GQ10" s="75" t="str">
        <f t="shared" ref="GQ10" si="125">GP10</f>
        <v>REAL</v>
      </c>
      <c r="GR10" s="75" t="s">
        <v>26</v>
      </c>
      <c r="GS10" s="75" t="str">
        <f t="shared" ref="GS10:HI10" si="126">GR10</f>
        <v>REAL</v>
      </c>
      <c r="GT10" s="75" t="str">
        <f t="shared" si="126"/>
        <v>REAL</v>
      </c>
      <c r="GU10" s="75" t="str">
        <f t="shared" si="126"/>
        <v>REAL</v>
      </c>
      <c r="GV10" s="75" t="str">
        <f t="shared" si="126"/>
        <v>REAL</v>
      </c>
      <c r="GW10" s="75" t="str">
        <f t="shared" si="126"/>
        <v>REAL</v>
      </c>
      <c r="GX10" s="75" t="str">
        <f t="shared" si="126"/>
        <v>REAL</v>
      </c>
      <c r="GY10" s="75" t="str">
        <f t="shared" si="126"/>
        <v>REAL</v>
      </c>
      <c r="GZ10" s="75" t="str">
        <f t="shared" si="126"/>
        <v>REAL</v>
      </c>
      <c r="HA10" s="75" t="str">
        <f t="shared" si="126"/>
        <v>REAL</v>
      </c>
      <c r="HB10" s="75" t="str">
        <f t="shared" si="126"/>
        <v>REAL</v>
      </c>
      <c r="HC10" s="75" t="s">
        <v>26</v>
      </c>
      <c r="HD10" s="75" t="str">
        <f t="shared" si="126"/>
        <v>REAL</v>
      </c>
      <c r="HE10" s="75" t="str">
        <f t="shared" si="126"/>
        <v>REAL</v>
      </c>
      <c r="HF10" s="75" t="str">
        <f t="shared" si="126"/>
        <v>REAL</v>
      </c>
      <c r="HG10" s="75" t="str">
        <f t="shared" si="126"/>
        <v>REAL</v>
      </c>
      <c r="HH10" s="75" t="str">
        <f t="shared" si="126"/>
        <v>REAL</v>
      </c>
      <c r="HI10" s="75" t="str">
        <f t="shared" si="126"/>
        <v>REAL</v>
      </c>
      <c r="HJ10" s="75" t="str">
        <f t="shared" ref="HJ10" si="127">HI10</f>
        <v>REAL</v>
      </c>
      <c r="HK10" s="75" t="str">
        <f t="shared" ref="HK10" si="128">HJ10</f>
        <v>REAL</v>
      </c>
      <c r="HL10" s="75" t="str">
        <f t="shared" ref="HL10" si="129">HK10</f>
        <v>REAL</v>
      </c>
      <c r="HM10" s="75" t="str">
        <f t="shared" ref="HM10" si="130">HL10</f>
        <v>REAL</v>
      </c>
      <c r="HN10" s="75" t="str">
        <f t="shared" ref="HN10" si="131">HM10</f>
        <v>REAL</v>
      </c>
      <c r="HO10" s="75" t="str">
        <f t="shared" ref="HO10" si="132">HN10</f>
        <v>REAL</v>
      </c>
      <c r="HP10" s="75" t="s">
        <v>26</v>
      </c>
      <c r="HQ10" s="75" t="str">
        <f t="shared" ref="HQ10" si="133">HP10</f>
        <v>REAL</v>
      </c>
      <c r="HR10" s="75" t="str">
        <f t="shared" ref="HR10" si="134">HQ10</f>
        <v>REAL</v>
      </c>
      <c r="HS10" s="75" t="str">
        <f t="shared" ref="HS10" si="135">HR10</f>
        <v>REAL</v>
      </c>
      <c r="HT10" s="75" t="str">
        <f t="shared" ref="HT10" si="136">HS10</f>
        <v>REAL</v>
      </c>
      <c r="HU10" s="75" t="str">
        <f t="shared" ref="HU10" si="137">HT10</f>
        <v>REAL</v>
      </c>
      <c r="HV10" s="75" t="str">
        <f t="shared" ref="HV10" si="138">HU10</f>
        <v>REAL</v>
      </c>
      <c r="HW10" s="75" t="str">
        <f t="shared" ref="HW10" si="139">HV10</f>
        <v>REAL</v>
      </c>
      <c r="HX10" s="75" t="str">
        <f t="shared" ref="HX10" si="140">HW10</f>
        <v>REAL</v>
      </c>
      <c r="HY10" s="75" t="str">
        <f t="shared" ref="HY10" si="141">HX10</f>
        <v>REAL</v>
      </c>
      <c r="HZ10" s="75" t="str">
        <f t="shared" ref="HZ10" si="142">HY10</f>
        <v>REAL</v>
      </c>
      <c r="IA10" s="75" t="s">
        <v>26</v>
      </c>
      <c r="IB10" s="75" t="str">
        <f t="shared" ref="IB10" si="143">IA10</f>
        <v>REAL</v>
      </c>
      <c r="IC10" s="75" t="str">
        <f t="shared" ref="IC10" si="144">IB10</f>
        <v>REAL</v>
      </c>
      <c r="ID10" s="75" t="str">
        <f t="shared" ref="ID10" si="145">IC10</f>
        <v>REAL</v>
      </c>
      <c r="IE10" s="75" t="str">
        <f t="shared" ref="IE10" si="146">ID10</f>
        <v>REAL</v>
      </c>
      <c r="IF10" s="75" t="str">
        <f t="shared" ref="IF10" si="147">IE10</f>
        <v>REAL</v>
      </c>
      <c r="IG10" s="75" t="str">
        <f t="shared" ref="IG10" si="148">IF10</f>
        <v>REAL</v>
      </c>
    </row>
    <row r="11" spans="1:241" x14ac:dyDescent="0.2"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</row>
    <row r="12" spans="1:241" x14ac:dyDescent="0.2">
      <c r="A12" s="34" t="s">
        <v>63</v>
      </c>
      <c r="B12" s="76">
        <f t="shared" ref="B12:BM12" si="149">B13+B17+B20+B21</f>
        <v>507.95958464789646</v>
      </c>
      <c r="C12" s="76">
        <f t="shared" si="149"/>
        <v>507.95958464789646</v>
      </c>
      <c r="D12" s="76">
        <f t="shared" si="149"/>
        <v>507.95958464789646</v>
      </c>
      <c r="E12" s="76">
        <f t="shared" si="149"/>
        <v>507.95958464789646</v>
      </c>
      <c r="F12" s="76">
        <f t="shared" si="149"/>
        <v>507.95958464789646</v>
      </c>
      <c r="G12" s="76">
        <f t="shared" si="149"/>
        <v>507.95958464789646</v>
      </c>
      <c r="H12" s="76">
        <f t="shared" si="149"/>
        <v>507.95958464789646</v>
      </c>
      <c r="I12" s="76">
        <f t="shared" si="149"/>
        <v>507.95958464789646</v>
      </c>
      <c r="J12" s="76">
        <f t="shared" si="149"/>
        <v>507.95958464789646</v>
      </c>
      <c r="K12" s="76">
        <f t="shared" si="149"/>
        <v>507.95958464789646</v>
      </c>
      <c r="L12" s="76">
        <f t="shared" si="149"/>
        <v>507.95958464789646</v>
      </c>
      <c r="M12" s="76">
        <f t="shared" si="149"/>
        <v>507.95958464789646</v>
      </c>
      <c r="N12" s="76">
        <f t="shared" si="149"/>
        <v>507.95958464789646</v>
      </c>
      <c r="O12" s="76">
        <f t="shared" si="149"/>
        <v>507.95958464789646</v>
      </c>
      <c r="P12" s="76">
        <f t="shared" si="149"/>
        <v>507.95958464789646</v>
      </c>
      <c r="Q12" s="76">
        <f t="shared" si="149"/>
        <v>507.95958464789646</v>
      </c>
      <c r="R12" s="76">
        <f t="shared" si="149"/>
        <v>507.95958464789646</v>
      </c>
      <c r="S12" s="76">
        <f t="shared" si="149"/>
        <v>507.95958464789646</v>
      </c>
      <c r="T12" s="76">
        <f t="shared" si="149"/>
        <v>507.95958464789646</v>
      </c>
      <c r="U12" s="76">
        <f t="shared" si="149"/>
        <v>507.95958464789646</v>
      </c>
      <c r="V12" s="76">
        <f t="shared" si="149"/>
        <v>507.95958464789646</v>
      </c>
      <c r="W12" s="76">
        <f t="shared" si="149"/>
        <v>507.95958464789646</v>
      </c>
      <c r="X12" s="76">
        <f t="shared" si="149"/>
        <v>507.95958464789646</v>
      </c>
      <c r="Y12" s="76">
        <f t="shared" si="149"/>
        <v>507.95958464789646</v>
      </c>
      <c r="Z12" s="76">
        <f t="shared" si="149"/>
        <v>507.95958464789646</v>
      </c>
      <c r="AA12" s="76">
        <f t="shared" si="149"/>
        <v>507.95958464789646</v>
      </c>
      <c r="AB12" s="76">
        <f t="shared" si="149"/>
        <v>507.95958464789646</v>
      </c>
      <c r="AC12" s="76">
        <f t="shared" si="149"/>
        <v>507.95958464789646</v>
      </c>
      <c r="AD12" s="76">
        <f t="shared" si="149"/>
        <v>507.95958464789646</v>
      </c>
      <c r="AE12" s="76">
        <f t="shared" si="149"/>
        <v>507.95958464789646</v>
      </c>
      <c r="AF12" s="76">
        <f t="shared" si="149"/>
        <v>507.95958464789646</v>
      </c>
      <c r="AG12" s="76">
        <f t="shared" si="149"/>
        <v>507.95958464789646</v>
      </c>
      <c r="AH12" s="76">
        <f t="shared" si="149"/>
        <v>507.95958464789646</v>
      </c>
      <c r="AI12" s="76">
        <f t="shared" si="149"/>
        <v>507.95958464789646</v>
      </c>
      <c r="AJ12" s="76">
        <f t="shared" si="149"/>
        <v>507.95958464789646</v>
      </c>
      <c r="AK12" s="76">
        <f t="shared" si="149"/>
        <v>507.95958464789646</v>
      </c>
      <c r="AL12" s="76">
        <f t="shared" si="149"/>
        <v>507.95958464789646</v>
      </c>
      <c r="AM12" s="76">
        <f t="shared" si="149"/>
        <v>507.95958464789646</v>
      </c>
      <c r="AN12" s="76">
        <f t="shared" si="149"/>
        <v>507.95958464789646</v>
      </c>
      <c r="AO12" s="76">
        <f t="shared" si="149"/>
        <v>507.95958464789646</v>
      </c>
      <c r="AP12" s="76">
        <f t="shared" si="149"/>
        <v>507.95958464789646</v>
      </c>
      <c r="AQ12" s="76">
        <f t="shared" si="149"/>
        <v>507.95958464789646</v>
      </c>
      <c r="AR12" s="76">
        <f t="shared" si="149"/>
        <v>507.95958464789646</v>
      </c>
      <c r="AS12" s="76">
        <f t="shared" si="149"/>
        <v>507.95958464789646</v>
      </c>
      <c r="AT12" s="76">
        <f t="shared" si="149"/>
        <v>507.95958464789646</v>
      </c>
      <c r="AU12" s="76">
        <f t="shared" si="149"/>
        <v>507.95958464789646</v>
      </c>
      <c r="AV12" s="76">
        <f t="shared" si="149"/>
        <v>507.95958464789646</v>
      </c>
      <c r="AW12" s="76">
        <f t="shared" si="149"/>
        <v>507.95958464789646</v>
      </c>
      <c r="AX12" s="76">
        <f t="shared" si="149"/>
        <v>507.95958464789646</v>
      </c>
      <c r="AY12" s="76">
        <f t="shared" si="149"/>
        <v>507.95958464789646</v>
      </c>
      <c r="AZ12" s="76">
        <f t="shared" si="149"/>
        <v>507.95958464789646</v>
      </c>
      <c r="BA12" s="76">
        <f t="shared" si="149"/>
        <v>507.95958464789646</v>
      </c>
      <c r="BB12" s="76">
        <f t="shared" si="149"/>
        <v>507.95958464789646</v>
      </c>
      <c r="BC12" s="76">
        <f t="shared" si="149"/>
        <v>507.95958464789646</v>
      </c>
      <c r="BD12" s="76">
        <f t="shared" si="149"/>
        <v>507.95958464789646</v>
      </c>
      <c r="BE12" s="76">
        <f t="shared" si="149"/>
        <v>507.95958464789646</v>
      </c>
      <c r="BF12" s="76">
        <f t="shared" si="149"/>
        <v>507.95958464789646</v>
      </c>
      <c r="BG12" s="76">
        <f t="shared" si="149"/>
        <v>507.95958464789646</v>
      </c>
      <c r="BH12" s="76">
        <f t="shared" si="149"/>
        <v>507.95958464789646</v>
      </c>
      <c r="BI12" s="76">
        <f t="shared" si="149"/>
        <v>507.95958464789646</v>
      </c>
      <c r="BJ12" s="76">
        <f t="shared" si="149"/>
        <v>507.95958464789646</v>
      </c>
      <c r="BK12" s="76">
        <f t="shared" si="149"/>
        <v>507.95958464789646</v>
      </c>
      <c r="BL12" s="76">
        <f t="shared" si="149"/>
        <v>507.95958464789646</v>
      </c>
      <c r="BM12" s="76">
        <f t="shared" si="149"/>
        <v>507.95958464789646</v>
      </c>
      <c r="BN12" s="76">
        <f t="shared" ref="BN12:DY12" si="150">BN13+BN17+BN20+BN21</f>
        <v>507.95958464789646</v>
      </c>
      <c r="BO12" s="76">
        <f t="shared" si="150"/>
        <v>507.95958464789646</v>
      </c>
      <c r="BP12" s="76">
        <f t="shared" si="150"/>
        <v>507.95958464789646</v>
      </c>
      <c r="BQ12" s="76">
        <f t="shared" si="150"/>
        <v>507.95958464789646</v>
      </c>
      <c r="BR12" s="76">
        <f t="shared" si="150"/>
        <v>507.95958464789646</v>
      </c>
      <c r="BS12" s="76">
        <f t="shared" si="150"/>
        <v>507.95958464789646</v>
      </c>
      <c r="BT12" s="76">
        <f t="shared" si="150"/>
        <v>507.95958464789646</v>
      </c>
      <c r="BU12" s="76">
        <f t="shared" si="150"/>
        <v>507.95958464789646</v>
      </c>
      <c r="BV12" s="76">
        <f t="shared" si="150"/>
        <v>507.95958464789646</v>
      </c>
      <c r="BW12" s="76">
        <f t="shared" si="150"/>
        <v>507.95958464789646</v>
      </c>
      <c r="BX12" s="76">
        <f t="shared" si="150"/>
        <v>507.95958464789646</v>
      </c>
      <c r="BY12" s="76">
        <f t="shared" si="150"/>
        <v>507.95958464789646</v>
      </c>
      <c r="BZ12" s="76">
        <f t="shared" si="150"/>
        <v>507.95958464789646</v>
      </c>
      <c r="CA12" s="76">
        <f t="shared" si="150"/>
        <v>507.95958464789646</v>
      </c>
      <c r="CB12" s="76">
        <f t="shared" si="150"/>
        <v>507.95958464789646</v>
      </c>
      <c r="CC12" s="76">
        <f t="shared" si="150"/>
        <v>507.95958464789646</v>
      </c>
      <c r="CD12" s="76">
        <f t="shared" si="150"/>
        <v>507.95958464789646</v>
      </c>
      <c r="CE12" s="76">
        <f t="shared" si="150"/>
        <v>507.95958464789646</v>
      </c>
      <c r="CF12" s="76">
        <f t="shared" si="150"/>
        <v>507.95958464789646</v>
      </c>
      <c r="CG12" s="76">
        <f t="shared" si="150"/>
        <v>507.95958464789646</v>
      </c>
      <c r="CH12" s="76">
        <f t="shared" si="150"/>
        <v>507.95958464789646</v>
      </c>
      <c r="CI12" s="76">
        <f t="shared" si="150"/>
        <v>507.95958464789646</v>
      </c>
      <c r="CJ12" s="76">
        <f t="shared" si="150"/>
        <v>507.95958464789646</v>
      </c>
      <c r="CK12" s="76">
        <f t="shared" si="150"/>
        <v>507.95958464789646</v>
      </c>
      <c r="CL12" s="76">
        <f t="shared" si="150"/>
        <v>507.95958464789646</v>
      </c>
      <c r="CM12" s="76">
        <f t="shared" si="150"/>
        <v>507.95958464789646</v>
      </c>
      <c r="CN12" s="76">
        <f t="shared" si="150"/>
        <v>507.95958464789646</v>
      </c>
      <c r="CO12" s="76">
        <f t="shared" si="150"/>
        <v>507.95958464789646</v>
      </c>
      <c r="CP12" s="76">
        <f t="shared" si="150"/>
        <v>507.95958464789646</v>
      </c>
      <c r="CQ12" s="76">
        <f t="shared" si="150"/>
        <v>507.95958464789646</v>
      </c>
      <c r="CR12" s="76">
        <f t="shared" si="150"/>
        <v>507.95958464789646</v>
      </c>
      <c r="CS12" s="76">
        <f t="shared" si="150"/>
        <v>507.95958464789646</v>
      </c>
      <c r="CT12" s="76">
        <f t="shared" si="150"/>
        <v>507.95958464789646</v>
      </c>
      <c r="CU12" s="76">
        <f t="shared" si="150"/>
        <v>507.95958464789646</v>
      </c>
      <c r="CV12" s="76">
        <f t="shared" si="150"/>
        <v>507.95958464789646</v>
      </c>
      <c r="CW12" s="76">
        <f t="shared" si="150"/>
        <v>507.95958464789646</v>
      </c>
      <c r="CX12" s="76">
        <f t="shared" si="150"/>
        <v>507.95958464789646</v>
      </c>
      <c r="CY12" s="76">
        <f t="shared" si="150"/>
        <v>507.95958464789646</v>
      </c>
      <c r="CZ12" s="76">
        <f t="shared" si="150"/>
        <v>507.95958464789646</v>
      </c>
      <c r="DA12" s="76">
        <f t="shared" si="150"/>
        <v>507.95958464789646</v>
      </c>
      <c r="DB12" s="76">
        <f t="shared" si="150"/>
        <v>507.95958464789646</v>
      </c>
      <c r="DC12" s="76">
        <f t="shared" si="150"/>
        <v>507.95958464789646</v>
      </c>
      <c r="DD12" s="76">
        <f t="shared" si="150"/>
        <v>507.95958464789646</v>
      </c>
      <c r="DE12" s="76">
        <f t="shared" si="150"/>
        <v>507.95958464789646</v>
      </c>
      <c r="DF12" s="76">
        <f t="shared" si="150"/>
        <v>507.95958464789646</v>
      </c>
      <c r="DG12" s="76">
        <f t="shared" si="150"/>
        <v>507.95958464789646</v>
      </c>
      <c r="DH12" s="76">
        <f t="shared" si="150"/>
        <v>507.95958464789646</v>
      </c>
      <c r="DI12" s="76">
        <f t="shared" si="150"/>
        <v>507.95958464789646</v>
      </c>
      <c r="DJ12" s="76">
        <f t="shared" si="150"/>
        <v>507.95958464789646</v>
      </c>
      <c r="DK12" s="76">
        <f t="shared" si="150"/>
        <v>507.95958464789646</v>
      </c>
      <c r="DL12" s="76">
        <f t="shared" si="150"/>
        <v>507.95958464789646</v>
      </c>
      <c r="DM12" s="76">
        <f t="shared" si="150"/>
        <v>507.95958464789646</v>
      </c>
      <c r="DN12" s="76">
        <f t="shared" si="150"/>
        <v>507.95958464789646</v>
      </c>
      <c r="DO12" s="76">
        <f t="shared" si="150"/>
        <v>507.95958464789646</v>
      </c>
      <c r="DP12" s="76">
        <f t="shared" si="150"/>
        <v>507.95958464789646</v>
      </c>
      <c r="DQ12" s="76">
        <f t="shared" si="150"/>
        <v>507.95958464789646</v>
      </c>
      <c r="DR12" s="76">
        <f t="shared" si="150"/>
        <v>507.95958464789646</v>
      </c>
      <c r="DS12" s="76">
        <f t="shared" si="150"/>
        <v>507.95958464789646</v>
      </c>
      <c r="DT12" s="76">
        <f t="shared" si="150"/>
        <v>507.95958464789646</v>
      </c>
      <c r="DU12" s="76">
        <f t="shared" si="150"/>
        <v>507.95958464789646</v>
      </c>
      <c r="DV12" s="76">
        <f t="shared" si="150"/>
        <v>507.95958464789646</v>
      </c>
      <c r="DW12" s="76">
        <f t="shared" si="150"/>
        <v>507.95958464789646</v>
      </c>
      <c r="DX12" s="76">
        <f t="shared" si="150"/>
        <v>507.95958464789646</v>
      </c>
      <c r="DY12" s="76">
        <f t="shared" si="150"/>
        <v>507.95958464789646</v>
      </c>
      <c r="DZ12" s="76">
        <f t="shared" ref="DZ12:GK12" si="151">DZ13+DZ17+DZ20+DZ21</f>
        <v>507.95958464789646</v>
      </c>
      <c r="EA12" s="76">
        <f t="shared" si="151"/>
        <v>507.95958464789646</v>
      </c>
      <c r="EB12" s="76">
        <f t="shared" si="151"/>
        <v>507.95958464789646</v>
      </c>
      <c r="EC12" s="76">
        <f t="shared" si="151"/>
        <v>507.95958464789646</v>
      </c>
      <c r="ED12" s="76">
        <f t="shared" si="151"/>
        <v>507.95958464789646</v>
      </c>
      <c r="EE12" s="76">
        <f t="shared" si="151"/>
        <v>507.95958464789646</v>
      </c>
      <c r="EF12" s="76">
        <f t="shared" si="151"/>
        <v>507.95958464789646</v>
      </c>
      <c r="EG12" s="76">
        <f t="shared" si="151"/>
        <v>507.95958464789646</v>
      </c>
      <c r="EH12" s="76">
        <f t="shared" si="151"/>
        <v>507.95958464789646</v>
      </c>
      <c r="EI12" s="76">
        <f t="shared" si="151"/>
        <v>507.95958464789646</v>
      </c>
      <c r="EJ12" s="76">
        <f t="shared" si="151"/>
        <v>507.95958464789646</v>
      </c>
      <c r="EK12" s="76">
        <f t="shared" si="151"/>
        <v>507.95958464789646</v>
      </c>
      <c r="EL12" s="76">
        <f t="shared" si="151"/>
        <v>507.95958464789646</v>
      </c>
      <c r="EM12" s="76">
        <f t="shared" si="151"/>
        <v>507.95958464789646</v>
      </c>
      <c r="EN12" s="76">
        <f t="shared" si="151"/>
        <v>507.95958464789646</v>
      </c>
      <c r="EO12" s="76">
        <f t="shared" si="151"/>
        <v>507.95958464789646</v>
      </c>
      <c r="EP12" s="76">
        <f t="shared" si="151"/>
        <v>507.95958464789646</v>
      </c>
      <c r="EQ12" s="76">
        <f t="shared" si="151"/>
        <v>507.95958464789646</v>
      </c>
      <c r="ER12" s="76">
        <f t="shared" si="151"/>
        <v>507.95958464789646</v>
      </c>
      <c r="ES12" s="76">
        <f t="shared" si="151"/>
        <v>507.95958464789646</v>
      </c>
      <c r="ET12" s="76">
        <f t="shared" si="151"/>
        <v>507.95958464789646</v>
      </c>
      <c r="EU12" s="76">
        <f t="shared" si="151"/>
        <v>507.95958464789646</v>
      </c>
      <c r="EV12" s="76">
        <f t="shared" si="151"/>
        <v>507.95958464789646</v>
      </c>
      <c r="EW12" s="76">
        <f t="shared" si="151"/>
        <v>507.95958464789646</v>
      </c>
      <c r="EX12" s="76">
        <f t="shared" si="151"/>
        <v>507.95958464789646</v>
      </c>
      <c r="EY12" s="76">
        <f t="shared" si="151"/>
        <v>507.95958464789646</v>
      </c>
      <c r="EZ12" s="76">
        <f t="shared" si="151"/>
        <v>507.95958464789646</v>
      </c>
      <c r="FA12" s="76">
        <f t="shared" si="151"/>
        <v>507.95958464789646</v>
      </c>
      <c r="FB12" s="76">
        <f t="shared" si="151"/>
        <v>507.95958464789646</v>
      </c>
      <c r="FC12" s="76">
        <f t="shared" si="151"/>
        <v>507.95958464789646</v>
      </c>
      <c r="FD12" s="76">
        <f t="shared" si="151"/>
        <v>507.95958464789646</v>
      </c>
      <c r="FE12" s="76">
        <f t="shared" si="151"/>
        <v>507.95958464789646</v>
      </c>
      <c r="FF12" s="76">
        <f t="shared" si="151"/>
        <v>507.95958464789646</v>
      </c>
      <c r="FG12" s="76">
        <f t="shared" si="151"/>
        <v>507.95958464789646</v>
      </c>
      <c r="FH12" s="76">
        <f t="shared" si="151"/>
        <v>507.95958464789646</v>
      </c>
      <c r="FI12" s="76">
        <f t="shared" si="151"/>
        <v>507.95958464789646</v>
      </c>
      <c r="FJ12" s="76">
        <f t="shared" si="151"/>
        <v>507.95958464789646</v>
      </c>
      <c r="FK12" s="76">
        <f t="shared" si="151"/>
        <v>507.95958464789646</v>
      </c>
      <c r="FL12" s="76">
        <f t="shared" si="151"/>
        <v>507.95958464789646</v>
      </c>
      <c r="FM12" s="76">
        <f t="shared" si="151"/>
        <v>507.95958464789646</v>
      </c>
      <c r="FN12" s="76">
        <f t="shared" si="151"/>
        <v>507.95958464789646</v>
      </c>
      <c r="FO12" s="76">
        <f t="shared" si="151"/>
        <v>507.95958464789646</v>
      </c>
      <c r="FP12" s="76">
        <f t="shared" si="151"/>
        <v>507.95958464789646</v>
      </c>
      <c r="FQ12" s="76">
        <f t="shared" si="151"/>
        <v>507.95958464789646</v>
      </c>
      <c r="FR12" s="76">
        <f t="shared" si="151"/>
        <v>507.95958464789646</v>
      </c>
      <c r="FS12" s="76">
        <f t="shared" si="151"/>
        <v>507.95958464789646</v>
      </c>
      <c r="FT12" s="76">
        <f t="shared" si="151"/>
        <v>507.95958464789646</v>
      </c>
      <c r="FU12" s="76">
        <f t="shared" si="151"/>
        <v>507.95958464789646</v>
      </c>
      <c r="FV12" s="76">
        <f t="shared" si="151"/>
        <v>507.95958464789646</v>
      </c>
      <c r="FW12" s="76">
        <f t="shared" si="151"/>
        <v>507.95958464789646</v>
      </c>
      <c r="FX12" s="76">
        <f t="shared" si="151"/>
        <v>507.95958464789646</v>
      </c>
      <c r="FY12" s="76">
        <f t="shared" si="151"/>
        <v>507.95958464789646</v>
      </c>
      <c r="FZ12" s="76">
        <f t="shared" si="151"/>
        <v>507.95958464789646</v>
      </c>
      <c r="GA12" s="76">
        <f t="shared" si="151"/>
        <v>507.95958464789646</v>
      </c>
      <c r="GB12" s="76">
        <f t="shared" si="151"/>
        <v>507.95958464789646</v>
      </c>
      <c r="GC12" s="76">
        <f t="shared" si="151"/>
        <v>507.95958464789646</v>
      </c>
      <c r="GD12" s="76">
        <f t="shared" si="151"/>
        <v>507.95958464789646</v>
      </c>
      <c r="GE12" s="76">
        <f t="shared" si="151"/>
        <v>507.95958464789646</v>
      </c>
      <c r="GF12" s="76">
        <f t="shared" si="151"/>
        <v>507.95958464789646</v>
      </c>
      <c r="GG12" s="76">
        <f t="shared" si="151"/>
        <v>507.95958464789646</v>
      </c>
      <c r="GH12" s="76">
        <f t="shared" si="151"/>
        <v>507.95958464789646</v>
      </c>
      <c r="GI12" s="76">
        <f t="shared" si="151"/>
        <v>507.95958464789646</v>
      </c>
      <c r="GJ12" s="76">
        <f t="shared" si="151"/>
        <v>507.95958464789646</v>
      </c>
      <c r="GK12" s="76">
        <f t="shared" si="151"/>
        <v>507.95958464789646</v>
      </c>
      <c r="GL12" s="76">
        <f t="shared" ref="GL12:IG12" si="152">GL13+GL17+GL20+GL21</f>
        <v>507.95958464789646</v>
      </c>
      <c r="GM12" s="76">
        <f t="shared" si="152"/>
        <v>507.95958464789646</v>
      </c>
      <c r="GN12" s="76">
        <f t="shared" si="152"/>
        <v>507.95958464789646</v>
      </c>
      <c r="GO12" s="76">
        <f t="shared" si="152"/>
        <v>507.95958464789646</v>
      </c>
      <c r="GP12" s="76">
        <f t="shared" si="152"/>
        <v>507.95958464789646</v>
      </c>
      <c r="GQ12" s="76">
        <f t="shared" si="152"/>
        <v>507.95958464789646</v>
      </c>
      <c r="GR12" s="76">
        <f t="shared" si="152"/>
        <v>507.95958464789646</v>
      </c>
      <c r="GS12" s="76">
        <f t="shared" si="152"/>
        <v>507.95958464789646</v>
      </c>
      <c r="GT12" s="76">
        <f t="shared" si="152"/>
        <v>507.95958464789646</v>
      </c>
      <c r="GU12" s="76">
        <f t="shared" si="152"/>
        <v>507.95958464789646</v>
      </c>
      <c r="GV12" s="76">
        <f t="shared" si="152"/>
        <v>507.95958464789646</v>
      </c>
      <c r="GW12" s="76">
        <f t="shared" si="152"/>
        <v>507.95958464789646</v>
      </c>
      <c r="GX12" s="76">
        <f t="shared" si="152"/>
        <v>507.95958464789646</v>
      </c>
      <c r="GY12" s="76">
        <f t="shared" si="152"/>
        <v>507.95958464789646</v>
      </c>
      <c r="GZ12" s="76">
        <f t="shared" si="152"/>
        <v>507.95958464789646</v>
      </c>
      <c r="HA12" s="76">
        <f t="shared" si="152"/>
        <v>507.95958464789646</v>
      </c>
      <c r="HB12" s="76">
        <f t="shared" si="152"/>
        <v>507.95958464789646</v>
      </c>
      <c r="HC12" s="76">
        <f t="shared" si="152"/>
        <v>507.95958464789646</v>
      </c>
      <c r="HD12" s="76">
        <f t="shared" si="152"/>
        <v>507.95958464789646</v>
      </c>
      <c r="HE12" s="76">
        <f t="shared" si="152"/>
        <v>507.95958464789646</v>
      </c>
      <c r="HF12" s="76">
        <f t="shared" si="152"/>
        <v>507.95958464789646</v>
      </c>
      <c r="HG12" s="76">
        <f t="shared" si="152"/>
        <v>507.95958464789646</v>
      </c>
      <c r="HH12" s="76">
        <f t="shared" si="152"/>
        <v>507.95958464789646</v>
      </c>
      <c r="HI12" s="76">
        <f t="shared" si="152"/>
        <v>507.95958464789646</v>
      </c>
      <c r="HJ12" s="76">
        <f t="shared" si="152"/>
        <v>507.95958464789646</v>
      </c>
      <c r="HK12" s="76">
        <f t="shared" si="152"/>
        <v>507.95958464789646</v>
      </c>
      <c r="HL12" s="76">
        <f t="shared" si="152"/>
        <v>507.95958464789646</v>
      </c>
      <c r="HM12" s="76">
        <f t="shared" si="152"/>
        <v>507.95958464789646</v>
      </c>
      <c r="HN12" s="76">
        <f t="shared" si="152"/>
        <v>507.95958464789646</v>
      </c>
      <c r="HO12" s="76">
        <f t="shared" si="152"/>
        <v>507.95958464789646</v>
      </c>
      <c r="HP12" s="76">
        <f t="shared" si="152"/>
        <v>507.95958464789646</v>
      </c>
      <c r="HQ12" s="76">
        <f t="shared" si="152"/>
        <v>507.95958464789646</v>
      </c>
      <c r="HR12" s="76">
        <f t="shared" si="152"/>
        <v>507.95958464789646</v>
      </c>
      <c r="HS12" s="76">
        <f t="shared" si="152"/>
        <v>507.95958464789646</v>
      </c>
      <c r="HT12" s="76">
        <f t="shared" si="152"/>
        <v>507.95958464789646</v>
      </c>
      <c r="HU12" s="76">
        <f t="shared" si="152"/>
        <v>507.95958464789646</v>
      </c>
      <c r="HV12" s="76">
        <f t="shared" si="152"/>
        <v>507.95958464789646</v>
      </c>
      <c r="HW12" s="76">
        <f t="shared" si="152"/>
        <v>507.95958464789646</v>
      </c>
      <c r="HX12" s="76">
        <f t="shared" si="152"/>
        <v>507.95958464789646</v>
      </c>
      <c r="HY12" s="76">
        <f t="shared" si="152"/>
        <v>507.95958464789646</v>
      </c>
      <c r="HZ12" s="76">
        <f t="shared" si="152"/>
        <v>507.95958464789646</v>
      </c>
      <c r="IA12" s="76">
        <f t="shared" si="152"/>
        <v>507.95958464789646</v>
      </c>
      <c r="IB12" s="76">
        <f t="shared" si="152"/>
        <v>507.95958464789646</v>
      </c>
      <c r="IC12" s="76">
        <f t="shared" si="152"/>
        <v>507.95958464789646</v>
      </c>
      <c r="ID12" s="76">
        <f t="shared" si="152"/>
        <v>507.95958464789646</v>
      </c>
      <c r="IE12" s="76">
        <f t="shared" si="152"/>
        <v>507.95958464789646</v>
      </c>
      <c r="IF12" s="76">
        <f t="shared" si="152"/>
        <v>507.95958464789646</v>
      </c>
      <c r="IG12" s="76">
        <f t="shared" si="152"/>
        <v>507.95958464789646</v>
      </c>
    </row>
    <row r="13" spans="1:241" s="82" customFormat="1" x14ac:dyDescent="0.2">
      <c r="A13" s="32" t="s">
        <v>69</v>
      </c>
      <c r="B13" s="81">
        <f t="shared" ref="B13:BM13" si="153">SUM(B14:B16)</f>
        <v>203.18383385915857</v>
      </c>
      <c r="C13" s="81">
        <f t="shared" si="153"/>
        <v>203.18383385915857</v>
      </c>
      <c r="D13" s="81">
        <f t="shared" si="153"/>
        <v>203.18383385915857</v>
      </c>
      <c r="E13" s="81">
        <f t="shared" si="153"/>
        <v>203.18383385915857</v>
      </c>
      <c r="F13" s="81">
        <f t="shared" si="153"/>
        <v>203.18383385915857</v>
      </c>
      <c r="G13" s="81">
        <f t="shared" si="153"/>
        <v>203.18383385915857</v>
      </c>
      <c r="H13" s="81">
        <f t="shared" si="153"/>
        <v>203.18383385915857</v>
      </c>
      <c r="I13" s="81">
        <f t="shared" si="153"/>
        <v>203.18383385915857</v>
      </c>
      <c r="J13" s="81">
        <f t="shared" si="153"/>
        <v>203.18383385915857</v>
      </c>
      <c r="K13" s="81">
        <f t="shared" si="153"/>
        <v>203.18383385915857</v>
      </c>
      <c r="L13" s="81">
        <f t="shared" si="153"/>
        <v>203.18383385915857</v>
      </c>
      <c r="M13" s="81">
        <f t="shared" si="153"/>
        <v>203.18383385915857</v>
      </c>
      <c r="N13" s="81">
        <f t="shared" si="153"/>
        <v>203.18383385915857</v>
      </c>
      <c r="O13" s="81">
        <f t="shared" si="153"/>
        <v>203.18383385915857</v>
      </c>
      <c r="P13" s="81">
        <f t="shared" si="153"/>
        <v>203.18383385915857</v>
      </c>
      <c r="Q13" s="81">
        <f t="shared" si="153"/>
        <v>203.18383385915857</v>
      </c>
      <c r="R13" s="81">
        <f t="shared" si="153"/>
        <v>203.18383385915857</v>
      </c>
      <c r="S13" s="81">
        <f t="shared" si="153"/>
        <v>203.18383385915857</v>
      </c>
      <c r="T13" s="81">
        <f t="shared" si="153"/>
        <v>203.18383385915857</v>
      </c>
      <c r="U13" s="81">
        <f t="shared" si="153"/>
        <v>203.18383385915857</v>
      </c>
      <c r="V13" s="81">
        <f t="shared" si="153"/>
        <v>203.18383385915857</v>
      </c>
      <c r="W13" s="81">
        <f t="shared" si="153"/>
        <v>203.18383385915857</v>
      </c>
      <c r="X13" s="81">
        <f t="shared" si="153"/>
        <v>203.18383385915857</v>
      </c>
      <c r="Y13" s="81">
        <f t="shared" si="153"/>
        <v>203.18383385915857</v>
      </c>
      <c r="Z13" s="81">
        <f t="shared" si="153"/>
        <v>203.18383385915857</v>
      </c>
      <c r="AA13" s="81">
        <f t="shared" si="153"/>
        <v>203.18383385915857</v>
      </c>
      <c r="AB13" s="81">
        <f t="shared" si="153"/>
        <v>203.18383385915857</v>
      </c>
      <c r="AC13" s="81">
        <f t="shared" si="153"/>
        <v>203.18383385915857</v>
      </c>
      <c r="AD13" s="81">
        <f t="shared" si="153"/>
        <v>203.18383385915857</v>
      </c>
      <c r="AE13" s="81">
        <f t="shared" si="153"/>
        <v>203.18383385915857</v>
      </c>
      <c r="AF13" s="81">
        <f t="shared" si="153"/>
        <v>203.18383385915857</v>
      </c>
      <c r="AG13" s="81">
        <f t="shared" si="153"/>
        <v>203.18383385915857</v>
      </c>
      <c r="AH13" s="81">
        <f t="shared" si="153"/>
        <v>203.18383385915857</v>
      </c>
      <c r="AI13" s="81">
        <f t="shared" si="153"/>
        <v>203.18383385915857</v>
      </c>
      <c r="AJ13" s="81">
        <f t="shared" si="153"/>
        <v>203.18383385915857</v>
      </c>
      <c r="AK13" s="81">
        <f t="shared" si="153"/>
        <v>203.18383385915857</v>
      </c>
      <c r="AL13" s="81">
        <f t="shared" si="153"/>
        <v>203.18383385915857</v>
      </c>
      <c r="AM13" s="81">
        <f t="shared" si="153"/>
        <v>203.18383385915857</v>
      </c>
      <c r="AN13" s="81">
        <f t="shared" si="153"/>
        <v>203.18383385915857</v>
      </c>
      <c r="AO13" s="81">
        <f t="shared" si="153"/>
        <v>203.18383385915857</v>
      </c>
      <c r="AP13" s="81">
        <f t="shared" si="153"/>
        <v>203.18383385915857</v>
      </c>
      <c r="AQ13" s="81">
        <f t="shared" si="153"/>
        <v>203.18383385915857</v>
      </c>
      <c r="AR13" s="81">
        <f t="shared" si="153"/>
        <v>203.18383385915857</v>
      </c>
      <c r="AS13" s="81">
        <f t="shared" si="153"/>
        <v>203.18383385915857</v>
      </c>
      <c r="AT13" s="81">
        <f t="shared" si="153"/>
        <v>203.18383385915857</v>
      </c>
      <c r="AU13" s="81">
        <f t="shared" si="153"/>
        <v>203.18383385915857</v>
      </c>
      <c r="AV13" s="81">
        <f t="shared" si="153"/>
        <v>203.18383385915857</v>
      </c>
      <c r="AW13" s="81">
        <f t="shared" si="153"/>
        <v>203.18383385915857</v>
      </c>
      <c r="AX13" s="81">
        <f t="shared" si="153"/>
        <v>203.18383385915857</v>
      </c>
      <c r="AY13" s="81">
        <f t="shared" si="153"/>
        <v>203.18383385915857</v>
      </c>
      <c r="AZ13" s="81">
        <f t="shared" si="153"/>
        <v>203.18383385915857</v>
      </c>
      <c r="BA13" s="81">
        <f t="shared" si="153"/>
        <v>203.18383385915857</v>
      </c>
      <c r="BB13" s="81">
        <f t="shared" si="153"/>
        <v>203.18383385915857</v>
      </c>
      <c r="BC13" s="81">
        <f t="shared" si="153"/>
        <v>203.18383385915857</v>
      </c>
      <c r="BD13" s="81">
        <f t="shared" si="153"/>
        <v>203.18383385915857</v>
      </c>
      <c r="BE13" s="81">
        <f t="shared" si="153"/>
        <v>203.18383385915857</v>
      </c>
      <c r="BF13" s="81">
        <f t="shared" si="153"/>
        <v>203.18383385915857</v>
      </c>
      <c r="BG13" s="81">
        <f t="shared" si="153"/>
        <v>203.18383385915857</v>
      </c>
      <c r="BH13" s="81">
        <f t="shared" si="153"/>
        <v>203.18383385915857</v>
      </c>
      <c r="BI13" s="81">
        <f t="shared" si="153"/>
        <v>203.18383385915857</v>
      </c>
      <c r="BJ13" s="81">
        <f t="shared" si="153"/>
        <v>203.18383385915857</v>
      </c>
      <c r="BK13" s="81">
        <f t="shared" si="153"/>
        <v>203.18383385915857</v>
      </c>
      <c r="BL13" s="81">
        <f t="shared" si="153"/>
        <v>203.18383385915857</v>
      </c>
      <c r="BM13" s="81">
        <f t="shared" si="153"/>
        <v>203.18383385915857</v>
      </c>
      <c r="BN13" s="81">
        <f t="shared" ref="BN13:DY13" si="154">SUM(BN14:BN16)</f>
        <v>203.18383385915857</v>
      </c>
      <c r="BO13" s="81">
        <f t="shared" si="154"/>
        <v>203.18383385915857</v>
      </c>
      <c r="BP13" s="81">
        <f t="shared" si="154"/>
        <v>203.18383385915857</v>
      </c>
      <c r="BQ13" s="81">
        <f t="shared" si="154"/>
        <v>203.18383385915857</v>
      </c>
      <c r="BR13" s="81">
        <f t="shared" si="154"/>
        <v>203.18383385915857</v>
      </c>
      <c r="BS13" s="81">
        <f t="shared" si="154"/>
        <v>203.18383385915857</v>
      </c>
      <c r="BT13" s="81">
        <f t="shared" si="154"/>
        <v>203.18383385915857</v>
      </c>
      <c r="BU13" s="81">
        <f t="shared" si="154"/>
        <v>203.18383385915857</v>
      </c>
      <c r="BV13" s="81">
        <f t="shared" si="154"/>
        <v>203.18383385915857</v>
      </c>
      <c r="BW13" s="81">
        <f t="shared" si="154"/>
        <v>203.18383385915857</v>
      </c>
      <c r="BX13" s="81">
        <f t="shared" si="154"/>
        <v>203.18383385915857</v>
      </c>
      <c r="BY13" s="81">
        <f t="shared" si="154"/>
        <v>203.18383385915857</v>
      </c>
      <c r="BZ13" s="81">
        <f t="shared" si="154"/>
        <v>203.18383385915857</v>
      </c>
      <c r="CA13" s="81">
        <f t="shared" si="154"/>
        <v>203.18383385915857</v>
      </c>
      <c r="CB13" s="81">
        <f t="shared" si="154"/>
        <v>203.18383385915857</v>
      </c>
      <c r="CC13" s="81">
        <f t="shared" si="154"/>
        <v>203.18383385915857</v>
      </c>
      <c r="CD13" s="81">
        <f t="shared" si="154"/>
        <v>203.18383385915857</v>
      </c>
      <c r="CE13" s="81">
        <f t="shared" si="154"/>
        <v>203.18383385915857</v>
      </c>
      <c r="CF13" s="81">
        <f t="shared" si="154"/>
        <v>203.18383385915857</v>
      </c>
      <c r="CG13" s="81">
        <f t="shared" si="154"/>
        <v>203.18383385915857</v>
      </c>
      <c r="CH13" s="81">
        <f t="shared" si="154"/>
        <v>203.18383385915857</v>
      </c>
      <c r="CI13" s="81">
        <f t="shared" si="154"/>
        <v>203.18383385915857</v>
      </c>
      <c r="CJ13" s="81">
        <f t="shared" si="154"/>
        <v>203.18383385915857</v>
      </c>
      <c r="CK13" s="81">
        <f t="shared" si="154"/>
        <v>203.18383385915857</v>
      </c>
      <c r="CL13" s="81">
        <f t="shared" si="154"/>
        <v>203.18383385915857</v>
      </c>
      <c r="CM13" s="81">
        <f t="shared" si="154"/>
        <v>203.18383385915857</v>
      </c>
      <c r="CN13" s="81">
        <f t="shared" si="154"/>
        <v>203.18383385915857</v>
      </c>
      <c r="CO13" s="81">
        <f t="shared" si="154"/>
        <v>203.18383385915857</v>
      </c>
      <c r="CP13" s="81">
        <f t="shared" si="154"/>
        <v>203.18383385915857</v>
      </c>
      <c r="CQ13" s="81">
        <f t="shared" si="154"/>
        <v>203.18383385915857</v>
      </c>
      <c r="CR13" s="81">
        <f t="shared" si="154"/>
        <v>203.18383385915857</v>
      </c>
      <c r="CS13" s="81">
        <f t="shared" si="154"/>
        <v>203.18383385915857</v>
      </c>
      <c r="CT13" s="81">
        <f t="shared" si="154"/>
        <v>203.18383385915857</v>
      </c>
      <c r="CU13" s="81">
        <f t="shared" si="154"/>
        <v>203.18383385915857</v>
      </c>
      <c r="CV13" s="81">
        <f t="shared" si="154"/>
        <v>203.18383385915857</v>
      </c>
      <c r="CW13" s="81">
        <f t="shared" si="154"/>
        <v>203.18383385915857</v>
      </c>
      <c r="CX13" s="81">
        <f t="shared" si="154"/>
        <v>203.18383385915857</v>
      </c>
      <c r="CY13" s="81">
        <f t="shared" si="154"/>
        <v>203.18383385915857</v>
      </c>
      <c r="CZ13" s="81">
        <f t="shared" si="154"/>
        <v>203.18383385915857</v>
      </c>
      <c r="DA13" s="81">
        <f t="shared" si="154"/>
        <v>203.18383385915857</v>
      </c>
      <c r="DB13" s="81">
        <f t="shared" si="154"/>
        <v>203.18383385915857</v>
      </c>
      <c r="DC13" s="81">
        <f t="shared" si="154"/>
        <v>203.18383385915857</v>
      </c>
      <c r="DD13" s="81">
        <f t="shared" si="154"/>
        <v>203.18383385915857</v>
      </c>
      <c r="DE13" s="81">
        <f t="shared" si="154"/>
        <v>203.18383385915857</v>
      </c>
      <c r="DF13" s="81">
        <f t="shared" si="154"/>
        <v>203.18383385915857</v>
      </c>
      <c r="DG13" s="81">
        <f t="shared" si="154"/>
        <v>203.18383385915857</v>
      </c>
      <c r="DH13" s="81">
        <f t="shared" si="154"/>
        <v>203.18383385915857</v>
      </c>
      <c r="DI13" s="81">
        <f t="shared" si="154"/>
        <v>203.18383385915857</v>
      </c>
      <c r="DJ13" s="81">
        <f t="shared" si="154"/>
        <v>203.18383385915857</v>
      </c>
      <c r="DK13" s="81">
        <f t="shared" si="154"/>
        <v>203.18383385915857</v>
      </c>
      <c r="DL13" s="81">
        <f t="shared" si="154"/>
        <v>203.18383385915857</v>
      </c>
      <c r="DM13" s="81">
        <f t="shared" si="154"/>
        <v>203.18383385915857</v>
      </c>
      <c r="DN13" s="81">
        <f t="shared" si="154"/>
        <v>203.18383385915857</v>
      </c>
      <c r="DO13" s="81">
        <f t="shared" si="154"/>
        <v>203.18383385915857</v>
      </c>
      <c r="DP13" s="81">
        <f t="shared" si="154"/>
        <v>203.18383385915857</v>
      </c>
      <c r="DQ13" s="81">
        <f t="shared" si="154"/>
        <v>203.18383385915857</v>
      </c>
      <c r="DR13" s="81">
        <f t="shared" si="154"/>
        <v>203.18383385915857</v>
      </c>
      <c r="DS13" s="81">
        <f t="shared" si="154"/>
        <v>203.18383385915857</v>
      </c>
      <c r="DT13" s="81">
        <f t="shared" si="154"/>
        <v>203.18383385915857</v>
      </c>
      <c r="DU13" s="81">
        <f t="shared" si="154"/>
        <v>203.18383385915857</v>
      </c>
      <c r="DV13" s="81">
        <f t="shared" si="154"/>
        <v>203.18383385915857</v>
      </c>
      <c r="DW13" s="81">
        <f t="shared" si="154"/>
        <v>203.18383385915857</v>
      </c>
      <c r="DX13" s="81">
        <f t="shared" si="154"/>
        <v>203.18383385915857</v>
      </c>
      <c r="DY13" s="81">
        <f t="shared" si="154"/>
        <v>203.18383385915857</v>
      </c>
      <c r="DZ13" s="81">
        <f t="shared" ref="DZ13:GK13" si="155">SUM(DZ14:DZ16)</f>
        <v>203.18383385915857</v>
      </c>
      <c r="EA13" s="81">
        <f t="shared" si="155"/>
        <v>203.18383385915857</v>
      </c>
      <c r="EB13" s="81">
        <f t="shared" si="155"/>
        <v>203.18383385915857</v>
      </c>
      <c r="EC13" s="81">
        <f t="shared" si="155"/>
        <v>203.18383385915857</v>
      </c>
      <c r="ED13" s="81">
        <f t="shared" si="155"/>
        <v>203.18383385915857</v>
      </c>
      <c r="EE13" s="81">
        <f t="shared" si="155"/>
        <v>203.18383385915857</v>
      </c>
      <c r="EF13" s="81">
        <f t="shared" si="155"/>
        <v>203.18383385915857</v>
      </c>
      <c r="EG13" s="81">
        <f t="shared" si="155"/>
        <v>203.18383385915857</v>
      </c>
      <c r="EH13" s="81">
        <f t="shared" si="155"/>
        <v>203.18383385915857</v>
      </c>
      <c r="EI13" s="81">
        <f t="shared" si="155"/>
        <v>203.18383385915857</v>
      </c>
      <c r="EJ13" s="81">
        <f t="shared" si="155"/>
        <v>203.18383385915857</v>
      </c>
      <c r="EK13" s="81">
        <f t="shared" si="155"/>
        <v>203.18383385915857</v>
      </c>
      <c r="EL13" s="81">
        <f t="shared" si="155"/>
        <v>203.18383385915857</v>
      </c>
      <c r="EM13" s="81">
        <f t="shared" si="155"/>
        <v>203.18383385915857</v>
      </c>
      <c r="EN13" s="81">
        <f t="shared" si="155"/>
        <v>203.18383385915857</v>
      </c>
      <c r="EO13" s="81">
        <f t="shared" si="155"/>
        <v>203.18383385915857</v>
      </c>
      <c r="EP13" s="81">
        <f t="shared" si="155"/>
        <v>203.18383385915857</v>
      </c>
      <c r="EQ13" s="81">
        <f t="shared" si="155"/>
        <v>203.18383385915857</v>
      </c>
      <c r="ER13" s="81">
        <f t="shared" si="155"/>
        <v>203.18383385915857</v>
      </c>
      <c r="ES13" s="81">
        <f t="shared" si="155"/>
        <v>203.18383385915857</v>
      </c>
      <c r="ET13" s="81">
        <f t="shared" si="155"/>
        <v>203.18383385915857</v>
      </c>
      <c r="EU13" s="81">
        <f t="shared" si="155"/>
        <v>203.18383385915857</v>
      </c>
      <c r="EV13" s="81">
        <f t="shared" si="155"/>
        <v>203.18383385915857</v>
      </c>
      <c r="EW13" s="81">
        <f t="shared" si="155"/>
        <v>203.18383385915857</v>
      </c>
      <c r="EX13" s="81">
        <f t="shared" si="155"/>
        <v>203.18383385915857</v>
      </c>
      <c r="EY13" s="81">
        <f t="shared" si="155"/>
        <v>203.18383385915857</v>
      </c>
      <c r="EZ13" s="81">
        <f t="shared" si="155"/>
        <v>203.18383385915857</v>
      </c>
      <c r="FA13" s="81">
        <f t="shared" si="155"/>
        <v>203.18383385915857</v>
      </c>
      <c r="FB13" s="81">
        <f t="shared" si="155"/>
        <v>203.18383385915857</v>
      </c>
      <c r="FC13" s="81">
        <f t="shared" si="155"/>
        <v>203.18383385915857</v>
      </c>
      <c r="FD13" s="81">
        <f t="shared" si="155"/>
        <v>203.18383385915857</v>
      </c>
      <c r="FE13" s="81">
        <f t="shared" si="155"/>
        <v>203.18383385915857</v>
      </c>
      <c r="FF13" s="81">
        <f t="shared" si="155"/>
        <v>203.18383385915857</v>
      </c>
      <c r="FG13" s="81">
        <f t="shared" si="155"/>
        <v>203.18383385915857</v>
      </c>
      <c r="FH13" s="81">
        <f t="shared" si="155"/>
        <v>203.18383385915857</v>
      </c>
      <c r="FI13" s="81">
        <f t="shared" si="155"/>
        <v>203.18383385915857</v>
      </c>
      <c r="FJ13" s="81">
        <f t="shared" si="155"/>
        <v>203.18383385915857</v>
      </c>
      <c r="FK13" s="81">
        <f t="shared" si="155"/>
        <v>203.18383385915857</v>
      </c>
      <c r="FL13" s="81">
        <f t="shared" si="155"/>
        <v>203.18383385915857</v>
      </c>
      <c r="FM13" s="81">
        <f t="shared" si="155"/>
        <v>203.18383385915857</v>
      </c>
      <c r="FN13" s="81">
        <f t="shared" si="155"/>
        <v>203.18383385915857</v>
      </c>
      <c r="FO13" s="81">
        <f t="shared" si="155"/>
        <v>203.18383385915857</v>
      </c>
      <c r="FP13" s="81">
        <f t="shared" si="155"/>
        <v>203.18383385915857</v>
      </c>
      <c r="FQ13" s="81">
        <f t="shared" si="155"/>
        <v>203.18383385915857</v>
      </c>
      <c r="FR13" s="81">
        <f t="shared" si="155"/>
        <v>203.18383385915857</v>
      </c>
      <c r="FS13" s="81">
        <f t="shared" si="155"/>
        <v>203.18383385915857</v>
      </c>
      <c r="FT13" s="81">
        <f t="shared" si="155"/>
        <v>203.18383385915857</v>
      </c>
      <c r="FU13" s="81">
        <f t="shared" si="155"/>
        <v>203.18383385915857</v>
      </c>
      <c r="FV13" s="81">
        <f t="shared" si="155"/>
        <v>203.18383385915857</v>
      </c>
      <c r="FW13" s="81">
        <f t="shared" si="155"/>
        <v>203.18383385915857</v>
      </c>
      <c r="FX13" s="81">
        <f t="shared" si="155"/>
        <v>203.18383385915857</v>
      </c>
      <c r="FY13" s="81">
        <f t="shared" si="155"/>
        <v>203.18383385915857</v>
      </c>
      <c r="FZ13" s="81">
        <f t="shared" si="155"/>
        <v>203.18383385915857</v>
      </c>
      <c r="GA13" s="81">
        <f t="shared" si="155"/>
        <v>203.18383385915857</v>
      </c>
      <c r="GB13" s="81">
        <f t="shared" si="155"/>
        <v>203.18383385915857</v>
      </c>
      <c r="GC13" s="81">
        <f t="shared" si="155"/>
        <v>203.18383385915857</v>
      </c>
      <c r="GD13" s="81">
        <f t="shared" si="155"/>
        <v>203.18383385915857</v>
      </c>
      <c r="GE13" s="81">
        <f t="shared" si="155"/>
        <v>203.18383385915857</v>
      </c>
      <c r="GF13" s="81">
        <f t="shared" si="155"/>
        <v>203.18383385915857</v>
      </c>
      <c r="GG13" s="81">
        <f t="shared" si="155"/>
        <v>203.18383385915857</v>
      </c>
      <c r="GH13" s="81">
        <f t="shared" si="155"/>
        <v>203.18383385915857</v>
      </c>
      <c r="GI13" s="81">
        <f t="shared" si="155"/>
        <v>203.18383385915857</v>
      </c>
      <c r="GJ13" s="81">
        <f t="shared" si="155"/>
        <v>203.18383385915857</v>
      </c>
      <c r="GK13" s="81">
        <f t="shared" si="155"/>
        <v>203.18383385915857</v>
      </c>
      <c r="GL13" s="81">
        <f t="shared" ref="GL13:IG13" si="156">SUM(GL14:GL16)</f>
        <v>203.18383385915857</v>
      </c>
      <c r="GM13" s="81">
        <f t="shared" si="156"/>
        <v>203.18383385915857</v>
      </c>
      <c r="GN13" s="81">
        <f t="shared" si="156"/>
        <v>203.18383385915857</v>
      </c>
      <c r="GO13" s="81">
        <f t="shared" si="156"/>
        <v>203.18383385915857</v>
      </c>
      <c r="GP13" s="81">
        <f t="shared" si="156"/>
        <v>203.18383385915857</v>
      </c>
      <c r="GQ13" s="81">
        <f t="shared" si="156"/>
        <v>203.18383385915857</v>
      </c>
      <c r="GR13" s="81">
        <f t="shared" si="156"/>
        <v>203.18383385915857</v>
      </c>
      <c r="GS13" s="81">
        <f t="shared" si="156"/>
        <v>203.18383385915857</v>
      </c>
      <c r="GT13" s="81">
        <f t="shared" si="156"/>
        <v>203.18383385915857</v>
      </c>
      <c r="GU13" s="81">
        <f t="shared" si="156"/>
        <v>203.18383385915857</v>
      </c>
      <c r="GV13" s="81">
        <f t="shared" si="156"/>
        <v>203.18383385915857</v>
      </c>
      <c r="GW13" s="81">
        <f t="shared" si="156"/>
        <v>203.18383385915857</v>
      </c>
      <c r="GX13" s="81">
        <f t="shared" si="156"/>
        <v>203.18383385915857</v>
      </c>
      <c r="GY13" s="81">
        <f t="shared" si="156"/>
        <v>203.18383385915857</v>
      </c>
      <c r="GZ13" s="81">
        <f t="shared" si="156"/>
        <v>203.18383385915857</v>
      </c>
      <c r="HA13" s="81">
        <f t="shared" si="156"/>
        <v>203.18383385915857</v>
      </c>
      <c r="HB13" s="81">
        <f t="shared" si="156"/>
        <v>203.18383385915857</v>
      </c>
      <c r="HC13" s="81">
        <f t="shared" si="156"/>
        <v>203.18383385915857</v>
      </c>
      <c r="HD13" s="81">
        <f t="shared" si="156"/>
        <v>203.18383385915857</v>
      </c>
      <c r="HE13" s="81">
        <f t="shared" si="156"/>
        <v>203.18383385915857</v>
      </c>
      <c r="HF13" s="81">
        <f t="shared" si="156"/>
        <v>203.18383385915857</v>
      </c>
      <c r="HG13" s="81">
        <f t="shared" si="156"/>
        <v>203.18383385915857</v>
      </c>
      <c r="HH13" s="81">
        <f t="shared" si="156"/>
        <v>203.18383385915857</v>
      </c>
      <c r="HI13" s="81">
        <f t="shared" si="156"/>
        <v>203.18383385915857</v>
      </c>
      <c r="HJ13" s="81">
        <f t="shared" si="156"/>
        <v>203.18383385915857</v>
      </c>
      <c r="HK13" s="81">
        <f t="shared" si="156"/>
        <v>203.18383385915857</v>
      </c>
      <c r="HL13" s="81">
        <f t="shared" si="156"/>
        <v>203.18383385915857</v>
      </c>
      <c r="HM13" s="81">
        <f t="shared" si="156"/>
        <v>203.18383385915857</v>
      </c>
      <c r="HN13" s="81">
        <f t="shared" si="156"/>
        <v>203.18383385915857</v>
      </c>
      <c r="HO13" s="81">
        <f t="shared" si="156"/>
        <v>203.18383385915857</v>
      </c>
      <c r="HP13" s="81">
        <f t="shared" si="156"/>
        <v>203.18383385915857</v>
      </c>
      <c r="HQ13" s="81">
        <f t="shared" si="156"/>
        <v>203.18383385915857</v>
      </c>
      <c r="HR13" s="81">
        <f t="shared" si="156"/>
        <v>203.18383385915857</v>
      </c>
      <c r="HS13" s="81">
        <f t="shared" si="156"/>
        <v>203.18383385915857</v>
      </c>
      <c r="HT13" s="81">
        <f t="shared" si="156"/>
        <v>203.18383385915857</v>
      </c>
      <c r="HU13" s="81">
        <f t="shared" si="156"/>
        <v>203.18383385915857</v>
      </c>
      <c r="HV13" s="81">
        <f t="shared" si="156"/>
        <v>203.18383385915857</v>
      </c>
      <c r="HW13" s="81">
        <f t="shared" si="156"/>
        <v>203.18383385915857</v>
      </c>
      <c r="HX13" s="81">
        <f t="shared" si="156"/>
        <v>203.18383385915857</v>
      </c>
      <c r="HY13" s="81">
        <f t="shared" si="156"/>
        <v>203.18383385915857</v>
      </c>
      <c r="HZ13" s="81">
        <f t="shared" si="156"/>
        <v>203.18383385915857</v>
      </c>
      <c r="IA13" s="81">
        <f t="shared" si="156"/>
        <v>203.18383385915857</v>
      </c>
      <c r="IB13" s="81">
        <f t="shared" si="156"/>
        <v>203.18383385915857</v>
      </c>
      <c r="IC13" s="81">
        <f t="shared" si="156"/>
        <v>203.18383385915857</v>
      </c>
      <c r="ID13" s="81">
        <f t="shared" si="156"/>
        <v>203.18383385915857</v>
      </c>
      <c r="IE13" s="81">
        <f t="shared" si="156"/>
        <v>203.18383385915857</v>
      </c>
      <c r="IF13" s="81">
        <f t="shared" si="156"/>
        <v>203.18383385915857</v>
      </c>
      <c r="IG13" s="81">
        <f t="shared" si="156"/>
        <v>203.18383385915857</v>
      </c>
    </row>
    <row r="14" spans="1:241" x14ac:dyDescent="0.2">
      <c r="A14" s="30" t="s">
        <v>374</v>
      </c>
      <c r="B14" s="80">
        <f t="shared" ref="B14:BM14" si="157">CMUFV</f>
        <v>60.955150157747568</v>
      </c>
      <c r="C14" s="80">
        <f t="shared" si="157"/>
        <v>60.955150157747568</v>
      </c>
      <c r="D14" s="80">
        <f t="shared" si="157"/>
        <v>60.955150157747568</v>
      </c>
      <c r="E14" s="80">
        <f t="shared" si="157"/>
        <v>60.955150157747568</v>
      </c>
      <c r="F14" s="80">
        <f t="shared" si="157"/>
        <v>60.955150157747568</v>
      </c>
      <c r="G14" s="80">
        <f t="shared" si="157"/>
        <v>60.955150157747568</v>
      </c>
      <c r="H14" s="80">
        <f t="shared" si="157"/>
        <v>60.955150157747568</v>
      </c>
      <c r="I14" s="80">
        <f t="shared" si="157"/>
        <v>60.955150157747568</v>
      </c>
      <c r="J14" s="80">
        <f t="shared" si="157"/>
        <v>60.955150157747568</v>
      </c>
      <c r="K14" s="80">
        <f t="shared" si="157"/>
        <v>60.955150157747568</v>
      </c>
      <c r="L14" s="80">
        <f t="shared" si="157"/>
        <v>60.955150157747568</v>
      </c>
      <c r="M14" s="80">
        <f t="shared" si="157"/>
        <v>60.955150157747568</v>
      </c>
      <c r="N14" s="80">
        <f t="shared" si="157"/>
        <v>60.955150157747568</v>
      </c>
      <c r="O14" s="80">
        <f t="shared" si="157"/>
        <v>60.955150157747568</v>
      </c>
      <c r="P14" s="80">
        <f t="shared" si="157"/>
        <v>60.955150157747568</v>
      </c>
      <c r="Q14" s="80">
        <f t="shared" si="157"/>
        <v>60.955150157747568</v>
      </c>
      <c r="R14" s="80">
        <f t="shared" si="157"/>
        <v>60.955150157747568</v>
      </c>
      <c r="S14" s="80">
        <f t="shared" si="157"/>
        <v>60.955150157747568</v>
      </c>
      <c r="T14" s="80">
        <f t="shared" si="157"/>
        <v>60.955150157747568</v>
      </c>
      <c r="U14" s="80">
        <f t="shared" si="157"/>
        <v>60.955150157747568</v>
      </c>
      <c r="V14" s="80">
        <f t="shared" si="157"/>
        <v>60.955150157747568</v>
      </c>
      <c r="W14" s="80">
        <f t="shared" si="157"/>
        <v>60.955150157747568</v>
      </c>
      <c r="X14" s="80">
        <f t="shared" si="157"/>
        <v>60.955150157747568</v>
      </c>
      <c r="Y14" s="80">
        <f t="shared" si="157"/>
        <v>60.955150157747568</v>
      </c>
      <c r="Z14" s="80">
        <f t="shared" si="157"/>
        <v>60.955150157747568</v>
      </c>
      <c r="AA14" s="80">
        <f t="shared" si="157"/>
        <v>60.955150157747568</v>
      </c>
      <c r="AB14" s="80">
        <f t="shared" si="157"/>
        <v>60.955150157747568</v>
      </c>
      <c r="AC14" s="80">
        <f t="shared" si="157"/>
        <v>60.955150157747568</v>
      </c>
      <c r="AD14" s="80">
        <f t="shared" si="157"/>
        <v>60.955150157747568</v>
      </c>
      <c r="AE14" s="80">
        <f t="shared" si="157"/>
        <v>60.955150157747568</v>
      </c>
      <c r="AF14" s="80">
        <f t="shared" si="157"/>
        <v>60.955150157747568</v>
      </c>
      <c r="AG14" s="80">
        <f t="shared" si="157"/>
        <v>60.955150157747568</v>
      </c>
      <c r="AH14" s="80">
        <f t="shared" si="157"/>
        <v>60.955150157747568</v>
      </c>
      <c r="AI14" s="80">
        <f t="shared" si="157"/>
        <v>60.955150157747568</v>
      </c>
      <c r="AJ14" s="80">
        <f t="shared" si="157"/>
        <v>60.955150157747568</v>
      </c>
      <c r="AK14" s="80">
        <f t="shared" si="157"/>
        <v>60.955150157747568</v>
      </c>
      <c r="AL14" s="80">
        <f t="shared" si="157"/>
        <v>60.955150157747568</v>
      </c>
      <c r="AM14" s="80">
        <f t="shared" si="157"/>
        <v>60.955150157747568</v>
      </c>
      <c r="AN14" s="80">
        <f t="shared" si="157"/>
        <v>60.955150157747568</v>
      </c>
      <c r="AO14" s="80">
        <f t="shared" si="157"/>
        <v>60.955150157747568</v>
      </c>
      <c r="AP14" s="80">
        <f t="shared" si="157"/>
        <v>60.955150157747568</v>
      </c>
      <c r="AQ14" s="80">
        <f t="shared" si="157"/>
        <v>60.955150157747568</v>
      </c>
      <c r="AR14" s="80">
        <f t="shared" si="157"/>
        <v>60.955150157747568</v>
      </c>
      <c r="AS14" s="80">
        <f t="shared" si="157"/>
        <v>60.955150157747568</v>
      </c>
      <c r="AT14" s="80">
        <f t="shared" si="157"/>
        <v>60.955150157747568</v>
      </c>
      <c r="AU14" s="80">
        <f t="shared" si="157"/>
        <v>60.955150157747568</v>
      </c>
      <c r="AV14" s="80">
        <f t="shared" si="157"/>
        <v>60.955150157747568</v>
      </c>
      <c r="AW14" s="80">
        <f t="shared" si="157"/>
        <v>60.955150157747568</v>
      </c>
      <c r="AX14" s="80">
        <f t="shared" si="157"/>
        <v>60.955150157747568</v>
      </c>
      <c r="AY14" s="80">
        <f t="shared" si="157"/>
        <v>60.955150157747568</v>
      </c>
      <c r="AZ14" s="80">
        <f t="shared" si="157"/>
        <v>60.955150157747568</v>
      </c>
      <c r="BA14" s="80">
        <f t="shared" si="157"/>
        <v>60.955150157747568</v>
      </c>
      <c r="BB14" s="80">
        <f t="shared" si="157"/>
        <v>60.955150157747568</v>
      </c>
      <c r="BC14" s="80">
        <f t="shared" si="157"/>
        <v>60.955150157747568</v>
      </c>
      <c r="BD14" s="80">
        <f t="shared" si="157"/>
        <v>60.955150157747568</v>
      </c>
      <c r="BE14" s="80">
        <f t="shared" si="157"/>
        <v>60.955150157747568</v>
      </c>
      <c r="BF14" s="80">
        <f t="shared" si="157"/>
        <v>60.955150157747568</v>
      </c>
      <c r="BG14" s="80">
        <f t="shared" si="157"/>
        <v>60.955150157747568</v>
      </c>
      <c r="BH14" s="80">
        <f t="shared" si="157"/>
        <v>60.955150157747568</v>
      </c>
      <c r="BI14" s="80">
        <f t="shared" si="157"/>
        <v>60.955150157747568</v>
      </c>
      <c r="BJ14" s="80">
        <f t="shared" si="157"/>
        <v>60.955150157747568</v>
      </c>
      <c r="BK14" s="80">
        <f t="shared" si="157"/>
        <v>60.955150157747568</v>
      </c>
      <c r="BL14" s="80">
        <f t="shared" si="157"/>
        <v>60.955150157747568</v>
      </c>
      <c r="BM14" s="80">
        <f t="shared" si="157"/>
        <v>60.955150157747568</v>
      </c>
      <c r="BN14" s="80">
        <f t="shared" ref="BN14:DY14" si="158">CMUFV</f>
        <v>60.955150157747568</v>
      </c>
      <c r="BO14" s="80">
        <f t="shared" si="158"/>
        <v>60.955150157747568</v>
      </c>
      <c r="BP14" s="80">
        <f t="shared" si="158"/>
        <v>60.955150157747568</v>
      </c>
      <c r="BQ14" s="80">
        <f t="shared" si="158"/>
        <v>60.955150157747568</v>
      </c>
      <c r="BR14" s="80">
        <f t="shared" si="158"/>
        <v>60.955150157747568</v>
      </c>
      <c r="BS14" s="80">
        <f t="shared" si="158"/>
        <v>60.955150157747568</v>
      </c>
      <c r="BT14" s="80">
        <f t="shared" si="158"/>
        <v>60.955150157747568</v>
      </c>
      <c r="BU14" s="80">
        <f t="shared" si="158"/>
        <v>60.955150157747568</v>
      </c>
      <c r="BV14" s="80">
        <f t="shared" si="158"/>
        <v>60.955150157747568</v>
      </c>
      <c r="BW14" s="80">
        <f t="shared" si="158"/>
        <v>60.955150157747568</v>
      </c>
      <c r="BX14" s="80">
        <f t="shared" si="158"/>
        <v>60.955150157747568</v>
      </c>
      <c r="BY14" s="80">
        <f t="shared" si="158"/>
        <v>60.955150157747568</v>
      </c>
      <c r="BZ14" s="80">
        <f t="shared" si="158"/>
        <v>60.955150157747568</v>
      </c>
      <c r="CA14" s="80">
        <f t="shared" si="158"/>
        <v>60.955150157747568</v>
      </c>
      <c r="CB14" s="80">
        <f t="shared" si="158"/>
        <v>60.955150157747568</v>
      </c>
      <c r="CC14" s="80">
        <f t="shared" si="158"/>
        <v>60.955150157747568</v>
      </c>
      <c r="CD14" s="80">
        <f t="shared" si="158"/>
        <v>60.955150157747568</v>
      </c>
      <c r="CE14" s="80">
        <f t="shared" si="158"/>
        <v>60.955150157747568</v>
      </c>
      <c r="CF14" s="80">
        <f t="shared" si="158"/>
        <v>60.955150157747568</v>
      </c>
      <c r="CG14" s="80">
        <f t="shared" si="158"/>
        <v>60.955150157747568</v>
      </c>
      <c r="CH14" s="80">
        <f t="shared" si="158"/>
        <v>60.955150157747568</v>
      </c>
      <c r="CI14" s="80">
        <f t="shared" si="158"/>
        <v>60.955150157747568</v>
      </c>
      <c r="CJ14" s="80">
        <f t="shared" si="158"/>
        <v>60.955150157747568</v>
      </c>
      <c r="CK14" s="80">
        <f t="shared" si="158"/>
        <v>60.955150157747568</v>
      </c>
      <c r="CL14" s="80">
        <f t="shared" si="158"/>
        <v>60.955150157747568</v>
      </c>
      <c r="CM14" s="80">
        <f t="shared" si="158"/>
        <v>60.955150157747568</v>
      </c>
      <c r="CN14" s="80">
        <f t="shared" si="158"/>
        <v>60.955150157747568</v>
      </c>
      <c r="CO14" s="80">
        <f t="shared" si="158"/>
        <v>60.955150157747568</v>
      </c>
      <c r="CP14" s="80">
        <f t="shared" si="158"/>
        <v>60.955150157747568</v>
      </c>
      <c r="CQ14" s="80">
        <f t="shared" si="158"/>
        <v>60.955150157747568</v>
      </c>
      <c r="CR14" s="80">
        <f t="shared" si="158"/>
        <v>60.955150157747568</v>
      </c>
      <c r="CS14" s="80">
        <f t="shared" si="158"/>
        <v>60.955150157747568</v>
      </c>
      <c r="CT14" s="80">
        <f t="shared" si="158"/>
        <v>60.955150157747568</v>
      </c>
      <c r="CU14" s="80">
        <f t="shared" si="158"/>
        <v>60.955150157747568</v>
      </c>
      <c r="CV14" s="80">
        <f t="shared" si="158"/>
        <v>60.955150157747568</v>
      </c>
      <c r="CW14" s="80">
        <f t="shared" si="158"/>
        <v>60.955150157747568</v>
      </c>
      <c r="CX14" s="80">
        <f t="shared" si="158"/>
        <v>60.955150157747568</v>
      </c>
      <c r="CY14" s="80">
        <f t="shared" si="158"/>
        <v>60.955150157747568</v>
      </c>
      <c r="CZ14" s="80">
        <f t="shared" si="158"/>
        <v>60.955150157747568</v>
      </c>
      <c r="DA14" s="80">
        <f t="shared" si="158"/>
        <v>60.955150157747568</v>
      </c>
      <c r="DB14" s="80">
        <f t="shared" si="158"/>
        <v>60.955150157747568</v>
      </c>
      <c r="DC14" s="80">
        <f t="shared" si="158"/>
        <v>60.955150157747568</v>
      </c>
      <c r="DD14" s="80">
        <f t="shared" si="158"/>
        <v>60.955150157747568</v>
      </c>
      <c r="DE14" s="80">
        <f t="shared" si="158"/>
        <v>60.955150157747568</v>
      </c>
      <c r="DF14" s="80">
        <f t="shared" si="158"/>
        <v>60.955150157747568</v>
      </c>
      <c r="DG14" s="80">
        <f t="shared" si="158"/>
        <v>60.955150157747568</v>
      </c>
      <c r="DH14" s="80">
        <f t="shared" si="158"/>
        <v>60.955150157747568</v>
      </c>
      <c r="DI14" s="80">
        <f t="shared" si="158"/>
        <v>60.955150157747568</v>
      </c>
      <c r="DJ14" s="80">
        <f t="shared" si="158"/>
        <v>60.955150157747568</v>
      </c>
      <c r="DK14" s="80">
        <f t="shared" si="158"/>
        <v>60.955150157747568</v>
      </c>
      <c r="DL14" s="80">
        <f t="shared" si="158"/>
        <v>60.955150157747568</v>
      </c>
      <c r="DM14" s="80">
        <f t="shared" si="158"/>
        <v>60.955150157747568</v>
      </c>
      <c r="DN14" s="80">
        <f t="shared" si="158"/>
        <v>60.955150157747568</v>
      </c>
      <c r="DO14" s="80">
        <f t="shared" si="158"/>
        <v>60.955150157747568</v>
      </c>
      <c r="DP14" s="80">
        <f t="shared" si="158"/>
        <v>60.955150157747568</v>
      </c>
      <c r="DQ14" s="80">
        <f t="shared" si="158"/>
        <v>60.955150157747568</v>
      </c>
      <c r="DR14" s="80">
        <f t="shared" si="158"/>
        <v>60.955150157747568</v>
      </c>
      <c r="DS14" s="80">
        <f t="shared" si="158"/>
        <v>60.955150157747568</v>
      </c>
      <c r="DT14" s="80">
        <f t="shared" si="158"/>
        <v>60.955150157747568</v>
      </c>
      <c r="DU14" s="80">
        <f t="shared" si="158"/>
        <v>60.955150157747568</v>
      </c>
      <c r="DV14" s="80">
        <f t="shared" si="158"/>
        <v>60.955150157747568</v>
      </c>
      <c r="DW14" s="80">
        <f t="shared" si="158"/>
        <v>60.955150157747568</v>
      </c>
      <c r="DX14" s="80">
        <f t="shared" si="158"/>
        <v>60.955150157747568</v>
      </c>
      <c r="DY14" s="80">
        <f t="shared" si="158"/>
        <v>60.955150157747568</v>
      </c>
      <c r="DZ14" s="80">
        <f t="shared" ref="DZ14:GK14" si="159">CMUFV</f>
        <v>60.955150157747568</v>
      </c>
      <c r="EA14" s="80">
        <f t="shared" si="159"/>
        <v>60.955150157747568</v>
      </c>
      <c r="EB14" s="80">
        <f t="shared" si="159"/>
        <v>60.955150157747568</v>
      </c>
      <c r="EC14" s="80">
        <f t="shared" si="159"/>
        <v>60.955150157747568</v>
      </c>
      <c r="ED14" s="80">
        <f t="shared" si="159"/>
        <v>60.955150157747568</v>
      </c>
      <c r="EE14" s="80">
        <f t="shared" si="159"/>
        <v>60.955150157747568</v>
      </c>
      <c r="EF14" s="80">
        <f t="shared" si="159"/>
        <v>60.955150157747568</v>
      </c>
      <c r="EG14" s="80">
        <f t="shared" si="159"/>
        <v>60.955150157747568</v>
      </c>
      <c r="EH14" s="80">
        <f t="shared" si="159"/>
        <v>60.955150157747568</v>
      </c>
      <c r="EI14" s="80">
        <f t="shared" si="159"/>
        <v>60.955150157747568</v>
      </c>
      <c r="EJ14" s="80">
        <f t="shared" si="159"/>
        <v>60.955150157747568</v>
      </c>
      <c r="EK14" s="80">
        <f t="shared" si="159"/>
        <v>60.955150157747568</v>
      </c>
      <c r="EL14" s="80">
        <f t="shared" si="159"/>
        <v>60.955150157747568</v>
      </c>
      <c r="EM14" s="80">
        <f t="shared" si="159"/>
        <v>60.955150157747568</v>
      </c>
      <c r="EN14" s="80">
        <f t="shared" si="159"/>
        <v>60.955150157747568</v>
      </c>
      <c r="EO14" s="80">
        <f t="shared" si="159"/>
        <v>60.955150157747568</v>
      </c>
      <c r="EP14" s="80">
        <f t="shared" si="159"/>
        <v>60.955150157747568</v>
      </c>
      <c r="EQ14" s="80">
        <f t="shared" si="159"/>
        <v>60.955150157747568</v>
      </c>
      <c r="ER14" s="80">
        <f t="shared" si="159"/>
        <v>60.955150157747568</v>
      </c>
      <c r="ES14" s="80">
        <f t="shared" si="159"/>
        <v>60.955150157747568</v>
      </c>
      <c r="ET14" s="80">
        <f t="shared" si="159"/>
        <v>60.955150157747568</v>
      </c>
      <c r="EU14" s="80">
        <f t="shared" si="159"/>
        <v>60.955150157747568</v>
      </c>
      <c r="EV14" s="80">
        <f t="shared" si="159"/>
        <v>60.955150157747568</v>
      </c>
      <c r="EW14" s="80">
        <f t="shared" si="159"/>
        <v>60.955150157747568</v>
      </c>
      <c r="EX14" s="80">
        <f t="shared" si="159"/>
        <v>60.955150157747568</v>
      </c>
      <c r="EY14" s="80">
        <f t="shared" si="159"/>
        <v>60.955150157747568</v>
      </c>
      <c r="EZ14" s="80">
        <f t="shared" si="159"/>
        <v>60.955150157747568</v>
      </c>
      <c r="FA14" s="80">
        <f t="shared" si="159"/>
        <v>60.955150157747568</v>
      </c>
      <c r="FB14" s="80">
        <f t="shared" si="159"/>
        <v>60.955150157747568</v>
      </c>
      <c r="FC14" s="80">
        <f t="shared" si="159"/>
        <v>60.955150157747568</v>
      </c>
      <c r="FD14" s="80">
        <f t="shared" si="159"/>
        <v>60.955150157747568</v>
      </c>
      <c r="FE14" s="80">
        <f t="shared" si="159"/>
        <v>60.955150157747568</v>
      </c>
      <c r="FF14" s="80">
        <f t="shared" si="159"/>
        <v>60.955150157747568</v>
      </c>
      <c r="FG14" s="80">
        <f t="shared" si="159"/>
        <v>60.955150157747568</v>
      </c>
      <c r="FH14" s="80">
        <f t="shared" si="159"/>
        <v>60.955150157747568</v>
      </c>
      <c r="FI14" s="80">
        <f t="shared" si="159"/>
        <v>60.955150157747568</v>
      </c>
      <c r="FJ14" s="80">
        <f t="shared" si="159"/>
        <v>60.955150157747568</v>
      </c>
      <c r="FK14" s="80">
        <f t="shared" si="159"/>
        <v>60.955150157747568</v>
      </c>
      <c r="FL14" s="80">
        <f t="shared" si="159"/>
        <v>60.955150157747568</v>
      </c>
      <c r="FM14" s="80">
        <f t="shared" si="159"/>
        <v>60.955150157747568</v>
      </c>
      <c r="FN14" s="80">
        <f t="shared" si="159"/>
        <v>60.955150157747568</v>
      </c>
      <c r="FO14" s="80">
        <f t="shared" si="159"/>
        <v>60.955150157747568</v>
      </c>
      <c r="FP14" s="80">
        <f t="shared" si="159"/>
        <v>60.955150157747568</v>
      </c>
      <c r="FQ14" s="80">
        <f t="shared" si="159"/>
        <v>60.955150157747568</v>
      </c>
      <c r="FR14" s="80">
        <f t="shared" si="159"/>
        <v>60.955150157747568</v>
      </c>
      <c r="FS14" s="80">
        <f t="shared" si="159"/>
        <v>60.955150157747568</v>
      </c>
      <c r="FT14" s="80">
        <f t="shared" si="159"/>
        <v>60.955150157747568</v>
      </c>
      <c r="FU14" s="80">
        <f t="shared" si="159"/>
        <v>60.955150157747568</v>
      </c>
      <c r="FV14" s="80">
        <f t="shared" si="159"/>
        <v>60.955150157747568</v>
      </c>
      <c r="FW14" s="80">
        <f t="shared" si="159"/>
        <v>60.955150157747568</v>
      </c>
      <c r="FX14" s="80">
        <f t="shared" si="159"/>
        <v>60.955150157747568</v>
      </c>
      <c r="FY14" s="80">
        <f t="shared" si="159"/>
        <v>60.955150157747568</v>
      </c>
      <c r="FZ14" s="80">
        <f t="shared" si="159"/>
        <v>60.955150157747568</v>
      </c>
      <c r="GA14" s="80">
        <f t="shared" si="159"/>
        <v>60.955150157747568</v>
      </c>
      <c r="GB14" s="80">
        <f t="shared" si="159"/>
        <v>60.955150157747568</v>
      </c>
      <c r="GC14" s="80">
        <f t="shared" si="159"/>
        <v>60.955150157747568</v>
      </c>
      <c r="GD14" s="80">
        <f t="shared" si="159"/>
        <v>60.955150157747568</v>
      </c>
      <c r="GE14" s="80">
        <f t="shared" si="159"/>
        <v>60.955150157747568</v>
      </c>
      <c r="GF14" s="80">
        <f t="shared" si="159"/>
        <v>60.955150157747568</v>
      </c>
      <c r="GG14" s="80">
        <f t="shared" si="159"/>
        <v>60.955150157747568</v>
      </c>
      <c r="GH14" s="80">
        <f t="shared" si="159"/>
        <v>60.955150157747568</v>
      </c>
      <c r="GI14" s="80">
        <f t="shared" si="159"/>
        <v>60.955150157747568</v>
      </c>
      <c r="GJ14" s="80">
        <f t="shared" si="159"/>
        <v>60.955150157747568</v>
      </c>
      <c r="GK14" s="80">
        <f t="shared" si="159"/>
        <v>60.955150157747568</v>
      </c>
      <c r="GL14" s="80">
        <f t="shared" ref="GL14:IG14" si="160">CMUFV</f>
        <v>60.955150157747568</v>
      </c>
      <c r="GM14" s="80">
        <f t="shared" si="160"/>
        <v>60.955150157747568</v>
      </c>
      <c r="GN14" s="80">
        <f t="shared" si="160"/>
        <v>60.955150157747568</v>
      </c>
      <c r="GO14" s="80">
        <f t="shared" si="160"/>
        <v>60.955150157747568</v>
      </c>
      <c r="GP14" s="80">
        <f t="shared" si="160"/>
        <v>60.955150157747568</v>
      </c>
      <c r="GQ14" s="80">
        <f t="shared" si="160"/>
        <v>60.955150157747568</v>
      </c>
      <c r="GR14" s="80">
        <f t="shared" si="160"/>
        <v>60.955150157747568</v>
      </c>
      <c r="GS14" s="80">
        <f t="shared" si="160"/>
        <v>60.955150157747568</v>
      </c>
      <c r="GT14" s="80">
        <f t="shared" si="160"/>
        <v>60.955150157747568</v>
      </c>
      <c r="GU14" s="80">
        <f t="shared" si="160"/>
        <v>60.955150157747568</v>
      </c>
      <c r="GV14" s="80">
        <f t="shared" si="160"/>
        <v>60.955150157747568</v>
      </c>
      <c r="GW14" s="80">
        <f t="shared" si="160"/>
        <v>60.955150157747568</v>
      </c>
      <c r="GX14" s="80">
        <f t="shared" si="160"/>
        <v>60.955150157747568</v>
      </c>
      <c r="GY14" s="80">
        <f t="shared" si="160"/>
        <v>60.955150157747568</v>
      </c>
      <c r="GZ14" s="80">
        <f t="shared" si="160"/>
        <v>60.955150157747568</v>
      </c>
      <c r="HA14" s="80">
        <f t="shared" si="160"/>
        <v>60.955150157747568</v>
      </c>
      <c r="HB14" s="80">
        <f t="shared" si="160"/>
        <v>60.955150157747568</v>
      </c>
      <c r="HC14" s="80">
        <f t="shared" si="160"/>
        <v>60.955150157747568</v>
      </c>
      <c r="HD14" s="80">
        <f t="shared" si="160"/>
        <v>60.955150157747568</v>
      </c>
      <c r="HE14" s="80">
        <f t="shared" si="160"/>
        <v>60.955150157747568</v>
      </c>
      <c r="HF14" s="80">
        <f t="shared" si="160"/>
        <v>60.955150157747568</v>
      </c>
      <c r="HG14" s="80">
        <f t="shared" si="160"/>
        <v>60.955150157747568</v>
      </c>
      <c r="HH14" s="80">
        <f t="shared" si="160"/>
        <v>60.955150157747568</v>
      </c>
      <c r="HI14" s="80">
        <f t="shared" si="160"/>
        <v>60.955150157747568</v>
      </c>
      <c r="HJ14" s="80">
        <f t="shared" si="160"/>
        <v>60.955150157747568</v>
      </c>
      <c r="HK14" s="80">
        <f t="shared" si="160"/>
        <v>60.955150157747568</v>
      </c>
      <c r="HL14" s="80">
        <f t="shared" si="160"/>
        <v>60.955150157747568</v>
      </c>
      <c r="HM14" s="80">
        <f t="shared" si="160"/>
        <v>60.955150157747568</v>
      </c>
      <c r="HN14" s="80">
        <f t="shared" si="160"/>
        <v>60.955150157747568</v>
      </c>
      <c r="HO14" s="80">
        <f t="shared" si="160"/>
        <v>60.955150157747568</v>
      </c>
      <c r="HP14" s="80">
        <f t="shared" si="160"/>
        <v>60.955150157747568</v>
      </c>
      <c r="HQ14" s="80">
        <f t="shared" si="160"/>
        <v>60.955150157747568</v>
      </c>
      <c r="HR14" s="80">
        <f t="shared" si="160"/>
        <v>60.955150157747568</v>
      </c>
      <c r="HS14" s="80">
        <f t="shared" si="160"/>
        <v>60.955150157747568</v>
      </c>
      <c r="HT14" s="80">
        <f t="shared" si="160"/>
        <v>60.955150157747568</v>
      </c>
      <c r="HU14" s="80">
        <f t="shared" si="160"/>
        <v>60.955150157747568</v>
      </c>
      <c r="HV14" s="80">
        <f t="shared" si="160"/>
        <v>60.955150157747568</v>
      </c>
      <c r="HW14" s="80">
        <f t="shared" si="160"/>
        <v>60.955150157747568</v>
      </c>
      <c r="HX14" s="80">
        <f t="shared" si="160"/>
        <v>60.955150157747568</v>
      </c>
      <c r="HY14" s="80">
        <f t="shared" si="160"/>
        <v>60.955150157747568</v>
      </c>
      <c r="HZ14" s="80">
        <f t="shared" si="160"/>
        <v>60.955150157747568</v>
      </c>
      <c r="IA14" s="80">
        <f t="shared" si="160"/>
        <v>60.955150157747568</v>
      </c>
      <c r="IB14" s="80">
        <f t="shared" si="160"/>
        <v>60.955150157747568</v>
      </c>
      <c r="IC14" s="80">
        <f t="shared" si="160"/>
        <v>60.955150157747568</v>
      </c>
      <c r="ID14" s="80">
        <f t="shared" si="160"/>
        <v>60.955150157747568</v>
      </c>
      <c r="IE14" s="80">
        <f t="shared" si="160"/>
        <v>60.955150157747568</v>
      </c>
      <c r="IF14" s="80">
        <f t="shared" si="160"/>
        <v>60.955150157747568</v>
      </c>
      <c r="IG14" s="80">
        <f t="shared" si="160"/>
        <v>60.955150157747568</v>
      </c>
    </row>
    <row r="15" spans="1:241" x14ac:dyDescent="0.2">
      <c r="A15" s="30" t="s">
        <v>375</v>
      </c>
      <c r="B15" s="80">
        <f t="shared" ref="B15:BM15" si="161">CMIP</f>
        <v>81.273533543663433</v>
      </c>
      <c r="C15" s="80">
        <f t="shared" si="161"/>
        <v>81.273533543663433</v>
      </c>
      <c r="D15" s="80">
        <f t="shared" si="161"/>
        <v>81.273533543663433</v>
      </c>
      <c r="E15" s="80">
        <f t="shared" si="161"/>
        <v>81.273533543663433</v>
      </c>
      <c r="F15" s="80">
        <f t="shared" si="161"/>
        <v>81.273533543663433</v>
      </c>
      <c r="G15" s="80">
        <f t="shared" si="161"/>
        <v>81.273533543663433</v>
      </c>
      <c r="H15" s="80">
        <f t="shared" si="161"/>
        <v>81.273533543663433</v>
      </c>
      <c r="I15" s="80">
        <f t="shared" si="161"/>
        <v>81.273533543663433</v>
      </c>
      <c r="J15" s="80">
        <f t="shared" si="161"/>
        <v>81.273533543663433</v>
      </c>
      <c r="K15" s="80">
        <f t="shared" si="161"/>
        <v>81.273533543663433</v>
      </c>
      <c r="L15" s="80">
        <f t="shared" si="161"/>
        <v>81.273533543663433</v>
      </c>
      <c r="M15" s="80">
        <f t="shared" si="161"/>
        <v>81.273533543663433</v>
      </c>
      <c r="N15" s="80">
        <f t="shared" si="161"/>
        <v>81.273533543663433</v>
      </c>
      <c r="O15" s="80">
        <f t="shared" si="161"/>
        <v>81.273533543663433</v>
      </c>
      <c r="P15" s="80">
        <f t="shared" si="161"/>
        <v>81.273533543663433</v>
      </c>
      <c r="Q15" s="80">
        <f t="shared" si="161"/>
        <v>81.273533543663433</v>
      </c>
      <c r="R15" s="80">
        <f t="shared" si="161"/>
        <v>81.273533543663433</v>
      </c>
      <c r="S15" s="80">
        <f t="shared" si="161"/>
        <v>81.273533543663433</v>
      </c>
      <c r="T15" s="80">
        <f t="shared" si="161"/>
        <v>81.273533543663433</v>
      </c>
      <c r="U15" s="80">
        <f t="shared" si="161"/>
        <v>81.273533543663433</v>
      </c>
      <c r="V15" s="80">
        <f t="shared" si="161"/>
        <v>81.273533543663433</v>
      </c>
      <c r="W15" s="80">
        <f t="shared" si="161"/>
        <v>81.273533543663433</v>
      </c>
      <c r="X15" s="80">
        <f t="shared" si="161"/>
        <v>81.273533543663433</v>
      </c>
      <c r="Y15" s="80">
        <f t="shared" si="161"/>
        <v>81.273533543663433</v>
      </c>
      <c r="Z15" s="80">
        <f t="shared" si="161"/>
        <v>81.273533543663433</v>
      </c>
      <c r="AA15" s="80">
        <f t="shared" si="161"/>
        <v>81.273533543663433</v>
      </c>
      <c r="AB15" s="80">
        <f t="shared" si="161"/>
        <v>81.273533543663433</v>
      </c>
      <c r="AC15" s="80">
        <f t="shared" si="161"/>
        <v>81.273533543663433</v>
      </c>
      <c r="AD15" s="80">
        <f t="shared" si="161"/>
        <v>81.273533543663433</v>
      </c>
      <c r="AE15" s="80">
        <f t="shared" si="161"/>
        <v>81.273533543663433</v>
      </c>
      <c r="AF15" s="80">
        <f t="shared" si="161"/>
        <v>81.273533543663433</v>
      </c>
      <c r="AG15" s="80">
        <f t="shared" si="161"/>
        <v>81.273533543663433</v>
      </c>
      <c r="AH15" s="80">
        <f t="shared" si="161"/>
        <v>81.273533543663433</v>
      </c>
      <c r="AI15" s="80">
        <f t="shared" si="161"/>
        <v>81.273533543663433</v>
      </c>
      <c r="AJ15" s="80">
        <f t="shared" si="161"/>
        <v>81.273533543663433</v>
      </c>
      <c r="AK15" s="80">
        <f t="shared" si="161"/>
        <v>81.273533543663433</v>
      </c>
      <c r="AL15" s="80">
        <f t="shared" si="161"/>
        <v>81.273533543663433</v>
      </c>
      <c r="AM15" s="80">
        <f t="shared" si="161"/>
        <v>81.273533543663433</v>
      </c>
      <c r="AN15" s="80">
        <f t="shared" si="161"/>
        <v>81.273533543663433</v>
      </c>
      <c r="AO15" s="80">
        <f t="shared" si="161"/>
        <v>81.273533543663433</v>
      </c>
      <c r="AP15" s="80">
        <f t="shared" si="161"/>
        <v>81.273533543663433</v>
      </c>
      <c r="AQ15" s="80">
        <f t="shared" si="161"/>
        <v>81.273533543663433</v>
      </c>
      <c r="AR15" s="80">
        <f t="shared" si="161"/>
        <v>81.273533543663433</v>
      </c>
      <c r="AS15" s="80">
        <f t="shared" si="161"/>
        <v>81.273533543663433</v>
      </c>
      <c r="AT15" s="80">
        <f t="shared" si="161"/>
        <v>81.273533543663433</v>
      </c>
      <c r="AU15" s="80">
        <f t="shared" si="161"/>
        <v>81.273533543663433</v>
      </c>
      <c r="AV15" s="80">
        <f t="shared" si="161"/>
        <v>81.273533543663433</v>
      </c>
      <c r="AW15" s="80">
        <f t="shared" si="161"/>
        <v>81.273533543663433</v>
      </c>
      <c r="AX15" s="80">
        <f t="shared" si="161"/>
        <v>81.273533543663433</v>
      </c>
      <c r="AY15" s="80">
        <f t="shared" si="161"/>
        <v>81.273533543663433</v>
      </c>
      <c r="AZ15" s="80">
        <f t="shared" si="161"/>
        <v>81.273533543663433</v>
      </c>
      <c r="BA15" s="80">
        <f t="shared" si="161"/>
        <v>81.273533543663433</v>
      </c>
      <c r="BB15" s="80">
        <f t="shared" si="161"/>
        <v>81.273533543663433</v>
      </c>
      <c r="BC15" s="80">
        <f t="shared" si="161"/>
        <v>81.273533543663433</v>
      </c>
      <c r="BD15" s="80">
        <f t="shared" si="161"/>
        <v>81.273533543663433</v>
      </c>
      <c r="BE15" s="80">
        <f t="shared" si="161"/>
        <v>81.273533543663433</v>
      </c>
      <c r="BF15" s="80">
        <f t="shared" si="161"/>
        <v>81.273533543663433</v>
      </c>
      <c r="BG15" s="80">
        <f t="shared" si="161"/>
        <v>81.273533543663433</v>
      </c>
      <c r="BH15" s="80">
        <f t="shared" si="161"/>
        <v>81.273533543663433</v>
      </c>
      <c r="BI15" s="80">
        <f t="shared" si="161"/>
        <v>81.273533543663433</v>
      </c>
      <c r="BJ15" s="80">
        <f t="shared" si="161"/>
        <v>81.273533543663433</v>
      </c>
      <c r="BK15" s="80">
        <f t="shared" si="161"/>
        <v>81.273533543663433</v>
      </c>
      <c r="BL15" s="80">
        <f t="shared" si="161"/>
        <v>81.273533543663433</v>
      </c>
      <c r="BM15" s="80">
        <f t="shared" si="161"/>
        <v>81.273533543663433</v>
      </c>
      <c r="BN15" s="80">
        <f t="shared" ref="BN15:DY15" si="162">CMIP</f>
        <v>81.273533543663433</v>
      </c>
      <c r="BO15" s="80">
        <f t="shared" si="162"/>
        <v>81.273533543663433</v>
      </c>
      <c r="BP15" s="80">
        <f t="shared" si="162"/>
        <v>81.273533543663433</v>
      </c>
      <c r="BQ15" s="80">
        <f t="shared" si="162"/>
        <v>81.273533543663433</v>
      </c>
      <c r="BR15" s="80">
        <f t="shared" si="162"/>
        <v>81.273533543663433</v>
      </c>
      <c r="BS15" s="80">
        <f t="shared" si="162"/>
        <v>81.273533543663433</v>
      </c>
      <c r="BT15" s="80">
        <f t="shared" si="162"/>
        <v>81.273533543663433</v>
      </c>
      <c r="BU15" s="80">
        <f t="shared" si="162"/>
        <v>81.273533543663433</v>
      </c>
      <c r="BV15" s="80">
        <f t="shared" si="162"/>
        <v>81.273533543663433</v>
      </c>
      <c r="BW15" s="80">
        <f t="shared" si="162"/>
        <v>81.273533543663433</v>
      </c>
      <c r="BX15" s="80">
        <f t="shared" si="162"/>
        <v>81.273533543663433</v>
      </c>
      <c r="BY15" s="80">
        <f t="shared" si="162"/>
        <v>81.273533543663433</v>
      </c>
      <c r="BZ15" s="80">
        <f t="shared" si="162"/>
        <v>81.273533543663433</v>
      </c>
      <c r="CA15" s="80">
        <f t="shared" si="162"/>
        <v>81.273533543663433</v>
      </c>
      <c r="CB15" s="80">
        <f t="shared" si="162"/>
        <v>81.273533543663433</v>
      </c>
      <c r="CC15" s="80">
        <f t="shared" si="162"/>
        <v>81.273533543663433</v>
      </c>
      <c r="CD15" s="80">
        <f t="shared" si="162"/>
        <v>81.273533543663433</v>
      </c>
      <c r="CE15" s="80">
        <f t="shared" si="162"/>
        <v>81.273533543663433</v>
      </c>
      <c r="CF15" s="80">
        <f t="shared" si="162"/>
        <v>81.273533543663433</v>
      </c>
      <c r="CG15" s="80">
        <f t="shared" si="162"/>
        <v>81.273533543663433</v>
      </c>
      <c r="CH15" s="80">
        <f t="shared" si="162"/>
        <v>81.273533543663433</v>
      </c>
      <c r="CI15" s="80">
        <f t="shared" si="162"/>
        <v>81.273533543663433</v>
      </c>
      <c r="CJ15" s="80">
        <f t="shared" si="162"/>
        <v>81.273533543663433</v>
      </c>
      <c r="CK15" s="80">
        <f t="shared" si="162"/>
        <v>81.273533543663433</v>
      </c>
      <c r="CL15" s="80">
        <f t="shared" si="162"/>
        <v>81.273533543663433</v>
      </c>
      <c r="CM15" s="80">
        <f t="shared" si="162"/>
        <v>81.273533543663433</v>
      </c>
      <c r="CN15" s="80">
        <f t="shared" si="162"/>
        <v>81.273533543663433</v>
      </c>
      <c r="CO15" s="80">
        <f t="shared" si="162"/>
        <v>81.273533543663433</v>
      </c>
      <c r="CP15" s="80">
        <f t="shared" si="162"/>
        <v>81.273533543663433</v>
      </c>
      <c r="CQ15" s="80">
        <f t="shared" si="162"/>
        <v>81.273533543663433</v>
      </c>
      <c r="CR15" s="80">
        <f t="shared" si="162"/>
        <v>81.273533543663433</v>
      </c>
      <c r="CS15" s="80">
        <f t="shared" si="162"/>
        <v>81.273533543663433</v>
      </c>
      <c r="CT15" s="80">
        <f t="shared" si="162"/>
        <v>81.273533543663433</v>
      </c>
      <c r="CU15" s="80">
        <f t="shared" si="162"/>
        <v>81.273533543663433</v>
      </c>
      <c r="CV15" s="80">
        <f t="shared" si="162"/>
        <v>81.273533543663433</v>
      </c>
      <c r="CW15" s="80">
        <f t="shared" si="162"/>
        <v>81.273533543663433</v>
      </c>
      <c r="CX15" s="80">
        <f t="shared" si="162"/>
        <v>81.273533543663433</v>
      </c>
      <c r="CY15" s="80">
        <f t="shared" si="162"/>
        <v>81.273533543663433</v>
      </c>
      <c r="CZ15" s="80">
        <f t="shared" si="162"/>
        <v>81.273533543663433</v>
      </c>
      <c r="DA15" s="80">
        <f t="shared" si="162"/>
        <v>81.273533543663433</v>
      </c>
      <c r="DB15" s="80">
        <f t="shared" si="162"/>
        <v>81.273533543663433</v>
      </c>
      <c r="DC15" s="80">
        <f t="shared" si="162"/>
        <v>81.273533543663433</v>
      </c>
      <c r="DD15" s="80">
        <f t="shared" si="162"/>
        <v>81.273533543663433</v>
      </c>
      <c r="DE15" s="80">
        <f t="shared" si="162"/>
        <v>81.273533543663433</v>
      </c>
      <c r="DF15" s="80">
        <f t="shared" si="162"/>
        <v>81.273533543663433</v>
      </c>
      <c r="DG15" s="80">
        <f t="shared" si="162"/>
        <v>81.273533543663433</v>
      </c>
      <c r="DH15" s="80">
        <f t="shared" si="162"/>
        <v>81.273533543663433</v>
      </c>
      <c r="DI15" s="80">
        <f t="shared" si="162"/>
        <v>81.273533543663433</v>
      </c>
      <c r="DJ15" s="80">
        <f t="shared" si="162"/>
        <v>81.273533543663433</v>
      </c>
      <c r="DK15" s="80">
        <f t="shared" si="162"/>
        <v>81.273533543663433</v>
      </c>
      <c r="DL15" s="80">
        <f t="shared" si="162"/>
        <v>81.273533543663433</v>
      </c>
      <c r="DM15" s="80">
        <f t="shared" si="162"/>
        <v>81.273533543663433</v>
      </c>
      <c r="DN15" s="80">
        <f t="shared" si="162"/>
        <v>81.273533543663433</v>
      </c>
      <c r="DO15" s="80">
        <f t="shared" si="162"/>
        <v>81.273533543663433</v>
      </c>
      <c r="DP15" s="80">
        <f t="shared" si="162"/>
        <v>81.273533543663433</v>
      </c>
      <c r="DQ15" s="80">
        <f t="shared" si="162"/>
        <v>81.273533543663433</v>
      </c>
      <c r="DR15" s="80">
        <f t="shared" si="162"/>
        <v>81.273533543663433</v>
      </c>
      <c r="DS15" s="80">
        <f t="shared" si="162"/>
        <v>81.273533543663433</v>
      </c>
      <c r="DT15" s="80">
        <f t="shared" si="162"/>
        <v>81.273533543663433</v>
      </c>
      <c r="DU15" s="80">
        <f t="shared" si="162"/>
        <v>81.273533543663433</v>
      </c>
      <c r="DV15" s="80">
        <f t="shared" si="162"/>
        <v>81.273533543663433</v>
      </c>
      <c r="DW15" s="80">
        <f t="shared" si="162"/>
        <v>81.273533543663433</v>
      </c>
      <c r="DX15" s="80">
        <f t="shared" si="162"/>
        <v>81.273533543663433</v>
      </c>
      <c r="DY15" s="80">
        <f t="shared" si="162"/>
        <v>81.273533543663433</v>
      </c>
      <c r="DZ15" s="80">
        <f t="shared" ref="DZ15:GK15" si="163">CMIP</f>
        <v>81.273533543663433</v>
      </c>
      <c r="EA15" s="80">
        <f t="shared" si="163"/>
        <v>81.273533543663433</v>
      </c>
      <c r="EB15" s="80">
        <f t="shared" si="163"/>
        <v>81.273533543663433</v>
      </c>
      <c r="EC15" s="80">
        <f t="shared" si="163"/>
        <v>81.273533543663433</v>
      </c>
      <c r="ED15" s="80">
        <f t="shared" si="163"/>
        <v>81.273533543663433</v>
      </c>
      <c r="EE15" s="80">
        <f t="shared" si="163"/>
        <v>81.273533543663433</v>
      </c>
      <c r="EF15" s="80">
        <f t="shared" si="163"/>
        <v>81.273533543663433</v>
      </c>
      <c r="EG15" s="80">
        <f t="shared" si="163"/>
        <v>81.273533543663433</v>
      </c>
      <c r="EH15" s="80">
        <f t="shared" si="163"/>
        <v>81.273533543663433</v>
      </c>
      <c r="EI15" s="80">
        <f t="shared" si="163"/>
        <v>81.273533543663433</v>
      </c>
      <c r="EJ15" s="80">
        <f t="shared" si="163"/>
        <v>81.273533543663433</v>
      </c>
      <c r="EK15" s="80">
        <f t="shared" si="163"/>
        <v>81.273533543663433</v>
      </c>
      <c r="EL15" s="80">
        <f t="shared" si="163"/>
        <v>81.273533543663433</v>
      </c>
      <c r="EM15" s="80">
        <f t="shared" si="163"/>
        <v>81.273533543663433</v>
      </c>
      <c r="EN15" s="80">
        <f t="shared" si="163"/>
        <v>81.273533543663433</v>
      </c>
      <c r="EO15" s="80">
        <f t="shared" si="163"/>
        <v>81.273533543663433</v>
      </c>
      <c r="EP15" s="80">
        <f t="shared" si="163"/>
        <v>81.273533543663433</v>
      </c>
      <c r="EQ15" s="80">
        <f t="shared" si="163"/>
        <v>81.273533543663433</v>
      </c>
      <c r="ER15" s="80">
        <f t="shared" si="163"/>
        <v>81.273533543663433</v>
      </c>
      <c r="ES15" s="80">
        <f t="shared" si="163"/>
        <v>81.273533543663433</v>
      </c>
      <c r="ET15" s="80">
        <f t="shared" si="163"/>
        <v>81.273533543663433</v>
      </c>
      <c r="EU15" s="80">
        <f t="shared" si="163"/>
        <v>81.273533543663433</v>
      </c>
      <c r="EV15" s="80">
        <f t="shared" si="163"/>
        <v>81.273533543663433</v>
      </c>
      <c r="EW15" s="80">
        <f t="shared" si="163"/>
        <v>81.273533543663433</v>
      </c>
      <c r="EX15" s="80">
        <f t="shared" si="163"/>
        <v>81.273533543663433</v>
      </c>
      <c r="EY15" s="80">
        <f t="shared" si="163"/>
        <v>81.273533543663433</v>
      </c>
      <c r="EZ15" s="80">
        <f t="shared" si="163"/>
        <v>81.273533543663433</v>
      </c>
      <c r="FA15" s="80">
        <f t="shared" si="163"/>
        <v>81.273533543663433</v>
      </c>
      <c r="FB15" s="80">
        <f t="shared" si="163"/>
        <v>81.273533543663433</v>
      </c>
      <c r="FC15" s="80">
        <f t="shared" si="163"/>
        <v>81.273533543663433</v>
      </c>
      <c r="FD15" s="80">
        <f t="shared" si="163"/>
        <v>81.273533543663433</v>
      </c>
      <c r="FE15" s="80">
        <f t="shared" si="163"/>
        <v>81.273533543663433</v>
      </c>
      <c r="FF15" s="80">
        <f t="shared" si="163"/>
        <v>81.273533543663433</v>
      </c>
      <c r="FG15" s="80">
        <f t="shared" si="163"/>
        <v>81.273533543663433</v>
      </c>
      <c r="FH15" s="80">
        <f t="shared" si="163"/>
        <v>81.273533543663433</v>
      </c>
      <c r="FI15" s="80">
        <f t="shared" si="163"/>
        <v>81.273533543663433</v>
      </c>
      <c r="FJ15" s="80">
        <f t="shared" si="163"/>
        <v>81.273533543663433</v>
      </c>
      <c r="FK15" s="80">
        <f t="shared" si="163"/>
        <v>81.273533543663433</v>
      </c>
      <c r="FL15" s="80">
        <f t="shared" si="163"/>
        <v>81.273533543663433</v>
      </c>
      <c r="FM15" s="80">
        <f t="shared" si="163"/>
        <v>81.273533543663433</v>
      </c>
      <c r="FN15" s="80">
        <f t="shared" si="163"/>
        <v>81.273533543663433</v>
      </c>
      <c r="FO15" s="80">
        <f t="shared" si="163"/>
        <v>81.273533543663433</v>
      </c>
      <c r="FP15" s="80">
        <f t="shared" si="163"/>
        <v>81.273533543663433</v>
      </c>
      <c r="FQ15" s="80">
        <f t="shared" si="163"/>
        <v>81.273533543663433</v>
      </c>
      <c r="FR15" s="80">
        <f t="shared" si="163"/>
        <v>81.273533543663433</v>
      </c>
      <c r="FS15" s="80">
        <f t="shared" si="163"/>
        <v>81.273533543663433</v>
      </c>
      <c r="FT15" s="80">
        <f t="shared" si="163"/>
        <v>81.273533543663433</v>
      </c>
      <c r="FU15" s="80">
        <f t="shared" si="163"/>
        <v>81.273533543663433</v>
      </c>
      <c r="FV15" s="80">
        <f t="shared" si="163"/>
        <v>81.273533543663433</v>
      </c>
      <c r="FW15" s="80">
        <f t="shared" si="163"/>
        <v>81.273533543663433</v>
      </c>
      <c r="FX15" s="80">
        <f t="shared" si="163"/>
        <v>81.273533543663433</v>
      </c>
      <c r="FY15" s="80">
        <f t="shared" si="163"/>
        <v>81.273533543663433</v>
      </c>
      <c r="FZ15" s="80">
        <f t="shared" si="163"/>
        <v>81.273533543663433</v>
      </c>
      <c r="GA15" s="80">
        <f t="shared" si="163"/>
        <v>81.273533543663433</v>
      </c>
      <c r="GB15" s="80">
        <f t="shared" si="163"/>
        <v>81.273533543663433</v>
      </c>
      <c r="GC15" s="80">
        <f t="shared" si="163"/>
        <v>81.273533543663433</v>
      </c>
      <c r="GD15" s="80">
        <f t="shared" si="163"/>
        <v>81.273533543663433</v>
      </c>
      <c r="GE15" s="80">
        <f t="shared" si="163"/>
        <v>81.273533543663433</v>
      </c>
      <c r="GF15" s="80">
        <f t="shared" si="163"/>
        <v>81.273533543663433</v>
      </c>
      <c r="GG15" s="80">
        <f t="shared" si="163"/>
        <v>81.273533543663433</v>
      </c>
      <c r="GH15" s="80">
        <f t="shared" si="163"/>
        <v>81.273533543663433</v>
      </c>
      <c r="GI15" s="80">
        <f t="shared" si="163"/>
        <v>81.273533543663433</v>
      </c>
      <c r="GJ15" s="80">
        <f t="shared" si="163"/>
        <v>81.273533543663433</v>
      </c>
      <c r="GK15" s="80">
        <f t="shared" si="163"/>
        <v>81.273533543663433</v>
      </c>
      <c r="GL15" s="80">
        <f t="shared" ref="GL15:IG15" si="164">CMIP</f>
        <v>81.273533543663433</v>
      </c>
      <c r="GM15" s="80">
        <f t="shared" si="164"/>
        <v>81.273533543663433</v>
      </c>
      <c r="GN15" s="80">
        <f t="shared" si="164"/>
        <v>81.273533543663433</v>
      </c>
      <c r="GO15" s="80">
        <f t="shared" si="164"/>
        <v>81.273533543663433</v>
      </c>
      <c r="GP15" s="80">
        <f t="shared" si="164"/>
        <v>81.273533543663433</v>
      </c>
      <c r="GQ15" s="80">
        <f t="shared" si="164"/>
        <v>81.273533543663433</v>
      </c>
      <c r="GR15" s="80">
        <f t="shared" si="164"/>
        <v>81.273533543663433</v>
      </c>
      <c r="GS15" s="80">
        <f t="shared" si="164"/>
        <v>81.273533543663433</v>
      </c>
      <c r="GT15" s="80">
        <f t="shared" si="164"/>
        <v>81.273533543663433</v>
      </c>
      <c r="GU15" s="80">
        <f t="shared" si="164"/>
        <v>81.273533543663433</v>
      </c>
      <c r="GV15" s="80">
        <f t="shared" si="164"/>
        <v>81.273533543663433</v>
      </c>
      <c r="GW15" s="80">
        <f t="shared" si="164"/>
        <v>81.273533543663433</v>
      </c>
      <c r="GX15" s="80">
        <f t="shared" si="164"/>
        <v>81.273533543663433</v>
      </c>
      <c r="GY15" s="80">
        <f t="shared" si="164"/>
        <v>81.273533543663433</v>
      </c>
      <c r="GZ15" s="80">
        <f t="shared" si="164"/>
        <v>81.273533543663433</v>
      </c>
      <c r="HA15" s="80">
        <f t="shared" si="164"/>
        <v>81.273533543663433</v>
      </c>
      <c r="HB15" s="80">
        <f t="shared" si="164"/>
        <v>81.273533543663433</v>
      </c>
      <c r="HC15" s="80">
        <f t="shared" si="164"/>
        <v>81.273533543663433</v>
      </c>
      <c r="HD15" s="80">
        <f t="shared" si="164"/>
        <v>81.273533543663433</v>
      </c>
      <c r="HE15" s="80">
        <f t="shared" si="164"/>
        <v>81.273533543663433</v>
      </c>
      <c r="HF15" s="80">
        <f t="shared" si="164"/>
        <v>81.273533543663433</v>
      </c>
      <c r="HG15" s="80">
        <f t="shared" si="164"/>
        <v>81.273533543663433</v>
      </c>
      <c r="HH15" s="80">
        <f t="shared" si="164"/>
        <v>81.273533543663433</v>
      </c>
      <c r="HI15" s="80">
        <f t="shared" si="164"/>
        <v>81.273533543663433</v>
      </c>
      <c r="HJ15" s="80">
        <f t="shared" si="164"/>
        <v>81.273533543663433</v>
      </c>
      <c r="HK15" s="80">
        <f t="shared" si="164"/>
        <v>81.273533543663433</v>
      </c>
      <c r="HL15" s="80">
        <f t="shared" si="164"/>
        <v>81.273533543663433</v>
      </c>
      <c r="HM15" s="80">
        <f t="shared" si="164"/>
        <v>81.273533543663433</v>
      </c>
      <c r="HN15" s="80">
        <f t="shared" si="164"/>
        <v>81.273533543663433</v>
      </c>
      <c r="HO15" s="80">
        <f t="shared" si="164"/>
        <v>81.273533543663433</v>
      </c>
      <c r="HP15" s="80">
        <f t="shared" si="164"/>
        <v>81.273533543663433</v>
      </c>
      <c r="HQ15" s="80">
        <f t="shared" si="164"/>
        <v>81.273533543663433</v>
      </c>
      <c r="HR15" s="80">
        <f t="shared" si="164"/>
        <v>81.273533543663433</v>
      </c>
      <c r="HS15" s="80">
        <f t="shared" si="164"/>
        <v>81.273533543663433</v>
      </c>
      <c r="HT15" s="80">
        <f t="shared" si="164"/>
        <v>81.273533543663433</v>
      </c>
      <c r="HU15" s="80">
        <f t="shared" si="164"/>
        <v>81.273533543663433</v>
      </c>
      <c r="HV15" s="80">
        <f t="shared" si="164"/>
        <v>81.273533543663433</v>
      </c>
      <c r="HW15" s="80">
        <f t="shared" si="164"/>
        <v>81.273533543663433</v>
      </c>
      <c r="HX15" s="80">
        <f t="shared" si="164"/>
        <v>81.273533543663433</v>
      </c>
      <c r="HY15" s="80">
        <f t="shared" si="164"/>
        <v>81.273533543663433</v>
      </c>
      <c r="HZ15" s="80">
        <f t="shared" si="164"/>
        <v>81.273533543663433</v>
      </c>
      <c r="IA15" s="80">
        <f t="shared" si="164"/>
        <v>81.273533543663433</v>
      </c>
      <c r="IB15" s="80">
        <f t="shared" si="164"/>
        <v>81.273533543663433</v>
      </c>
      <c r="IC15" s="80">
        <f t="shared" si="164"/>
        <v>81.273533543663433</v>
      </c>
      <c r="ID15" s="80">
        <f t="shared" si="164"/>
        <v>81.273533543663433</v>
      </c>
      <c r="IE15" s="80">
        <f t="shared" si="164"/>
        <v>81.273533543663433</v>
      </c>
      <c r="IF15" s="80">
        <f t="shared" si="164"/>
        <v>81.273533543663433</v>
      </c>
      <c r="IG15" s="80">
        <f t="shared" si="164"/>
        <v>81.273533543663433</v>
      </c>
    </row>
    <row r="16" spans="1:241" x14ac:dyDescent="0.2">
      <c r="A16" s="30" t="s">
        <v>376</v>
      </c>
      <c r="B16" s="80">
        <f t="shared" ref="B16:BM16" si="165">CMEE</f>
        <v>60.955150157747568</v>
      </c>
      <c r="C16" s="80">
        <f t="shared" si="165"/>
        <v>60.955150157747568</v>
      </c>
      <c r="D16" s="80">
        <f t="shared" si="165"/>
        <v>60.955150157747568</v>
      </c>
      <c r="E16" s="80">
        <f t="shared" si="165"/>
        <v>60.955150157747568</v>
      </c>
      <c r="F16" s="80">
        <f t="shared" si="165"/>
        <v>60.955150157747568</v>
      </c>
      <c r="G16" s="80">
        <f t="shared" si="165"/>
        <v>60.955150157747568</v>
      </c>
      <c r="H16" s="80">
        <f t="shared" si="165"/>
        <v>60.955150157747568</v>
      </c>
      <c r="I16" s="80">
        <f t="shared" si="165"/>
        <v>60.955150157747568</v>
      </c>
      <c r="J16" s="80">
        <f t="shared" si="165"/>
        <v>60.955150157747568</v>
      </c>
      <c r="K16" s="80">
        <f t="shared" si="165"/>
        <v>60.955150157747568</v>
      </c>
      <c r="L16" s="80">
        <f t="shared" si="165"/>
        <v>60.955150157747568</v>
      </c>
      <c r="M16" s="80">
        <f t="shared" si="165"/>
        <v>60.955150157747568</v>
      </c>
      <c r="N16" s="80">
        <f t="shared" si="165"/>
        <v>60.955150157747568</v>
      </c>
      <c r="O16" s="80">
        <f t="shared" si="165"/>
        <v>60.955150157747568</v>
      </c>
      <c r="P16" s="80">
        <f t="shared" si="165"/>
        <v>60.955150157747568</v>
      </c>
      <c r="Q16" s="80">
        <f t="shared" si="165"/>
        <v>60.955150157747568</v>
      </c>
      <c r="R16" s="80">
        <f t="shared" si="165"/>
        <v>60.955150157747568</v>
      </c>
      <c r="S16" s="80">
        <f t="shared" si="165"/>
        <v>60.955150157747568</v>
      </c>
      <c r="T16" s="80">
        <f t="shared" si="165"/>
        <v>60.955150157747568</v>
      </c>
      <c r="U16" s="80">
        <f t="shared" si="165"/>
        <v>60.955150157747568</v>
      </c>
      <c r="V16" s="80">
        <f t="shared" si="165"/>
        <v>60.955150157747568</v>
      </c>
      <c r="W16" s="80">
        <f t="shared" si="165"/>
        <v>60.955150157747568</v>
      </c>
      <c r="X16" s="80">
        <f t="shared" si="165"/>
        <v>60.955150157747568</v>
      </c>
      <c r="Y16" s="80">
        <f t="shared" si="165"/>
        <v>60.955150157747568</v>
      </c>
      <c r="Z16" s="80">
        <f t="shared" si="165"/>
        <v>60.955150157747568</v>
      </c>
      <c r="AA16" s="80">
        <f t="shared" si="165"/>
        <v>60.955150157747568</v>
      </c>
      <c r="AB16" s="80">
        <f t="shared" si="165"/>
        <v>60.955150157747568</v>
      </c>
      <c r="AC16" s="80">
        <f t="shared" si="165"/>
        <v>60.955150157747568</v>
      </c>
      <c r="AD16" s="80">
        <f t="shared" si="165"/>
        <v>60.955150157747568</v>
      </c>
      <c r="AE16" s="80">
        <f t="shared" si="165"/>
        <v>60.955150157747568</v>
      </c>
      <c r="AF16" s="80">
        <f t="shared" si="165"/>
        <v>60.955150157747568</v>
      </c>
      <c r="AG16" s="80">
        <f t="shared" si="165"/>
        <v>60.955150157747568</v>
      </c>
      <c r="AH16" s="80">
        <f t="shared" si="165"/>
        <v>60.955150157747568</v>
      </c>
      <c r="AI16" s="80">
        <f t="shared" si="165"/>
        <v>60.955150157747568</v>
      </c>
      <c r="AJ16" s="80">
        <f t="shared" si="165"/>
        <v>60.955150157747568</v>
      </c>
      <c r="AK16" s="80">
        <f t="shared" si="165"/>
        <v>60.955150157747568</v>
      </c>
      <c r="AL16" s="80">
        <f t="shared" si="165"/>
        <v>60.955150157747568</v>
      </c>
      <c r="AM16" s="80">
        <f t="shared" si="165"/>
        <v>60.955150157747568</v>
      </c>
      <c r="AN16" s="80">
        <f t="shared" si="165"/>
        <v>60.955150157747568</v>
      </c>
      <c r="AO16" s="80">
        <f t="shared" si="165"/>
        <v>60.955150157747568</v>
      </c>
      <c r="AP16" s="80">
        <f t="shared" si="165"/>
        <v>60.955150157747568</v>
      </c>
      <c r="AQ16" s="80">
        <f t="shared" si="165"/>
        <v>60.955150157747568</v>
      </c>
      <c r="AR16" s="80">
        <f t="shared" si="165"/>
        <v>60.955150157747568</v>
      </c>
      <c r="AS16" s="80">
        <f t="shared" si="165"/>
        <v>60.955150157747568</v>
      </c>
      <c r="AT16" s="80">
        <f t="shared" si="165"/>
        <v>60.955150157747568</v>
      </c>
      <c r="AU16" s="80">
        <f t="shared" si="165"/>
        <v>60.955150157747568</v>
      </c>
      <c r="AV16" s="80">
        <f t="shared" si="165"/>
        <v>60.955150157747568</v>
      </c>
      <c r="AW16" s="80">
        <f t="shared" si="165"/>
        <v>60.955150157747568</v>
      </c>
      <c r="AX16" s="80">
        <f t="shared" si="165"/>
        <v>60.955150157747568</v>
      </c>
      <c r="AY16" s="80">
        <f t="shared" si="165"/>
        <v>60.955150157747568</v>
      </c>
      <c r="AZ16" s="80">
        <f t="shared" si="165"/>
        <v>60.955150157747568</v>
      </c>
      <c r="BA16" s="80">
        <f t="shared" si="165"/>
        <v>60.955150157747568</v>
      </c>
      <c r="BB16" s="80">
        <f t="shared" si="165"/>
        <v>60.955150157747568</v>
      </c>
      <c r="BC16" s="80">
        <f t="shared" si="165"/>
        <v>60.955150157747568</v>
      </c>
      <c r="BD16" s="80">
        <f t="shared" si="165"/>
        <v>60.955150157747568</v>
      </c>
      <c r="BE16" s="80">
        <f t="shared" si="165"/>
        <v>60.955150157747568</v>
      </c>
      <c r="BF16" s="80">
        <f t="shared" si="165"/>
        <v>60.955150157747568</v>
      </c>
      <c r="BG16" s="80">
        <f t="shared" si="165"/>
        <v>60.955150157747568</v>
      </c>
      <c r="BH16" s="80">
        <f t="shared" si="165"/>
        <v>60.955150157747568</v>
      </c>
      <c r="BI16" s="80">
        <f t="shared" si="165"/>
        <v>60.955150157747568</v>
      </c>
      <c r="BJ16" s="80">
        <f t="shared" si="165"/>
        <v>60.955150157747568</v>
      </c>
      <c r="BK16" s="80">
        <f t="shared" si="165"/>
        <v>60.955150157747568</v>
      </c>
      <c r="BL16" s="80">
        <f t="shared" si="165"/>
        <v>60.955150157747568</v>
      </c>
      <c r="BM16" s="80">
        <f t="shared" si="165"/>
        <v>60.955150157747568</v>
      </c>
      <c r="BN16" s="80">
        <f t="shared" ref="BN16:DY16" si="166">CMEE</f>
        <v>60.955150157747568</v>
      </c>
      <c r="BO16" s="80">
        <f t="shared" si="166"/>
        <v>60.955150157747568</v>
      </c>
      <c r="BP16" s="80">
        <f t="shared" si="166"/>
        <v>60.955150157747568</v>
      </c>
      <c r="BQ16" s="80">
        <f t="shared" si="166"/>
        <v>60.955150157747568</v>
      </c>
      <c r="BR16" s="80">
        <f t="shared" si="166"/>
        <v>60.955150157747568</v>
      </c>
      <c r="BS16" s="80">
        <f t="shared" si="166"/>
        <v>60.955150157747568</v>
      </c>
      <c r="BT16" s="80">
        <f t="shared" si="166"/>
        <v>60.955150157747568</v>
      </c>
      <c r="BU16" s="80">
        <f t="shared" si="166"/>
        <v>60.955150157747568</v>
      </c>
      <c r="BV16" s="80">
        <f t="shared" si="166"/>
        <v>60.955150157747568</v>
      </c>
      <c r="BW16" s="80">
        <f t="shared" si="166"/>
        <v>60.955150157747568</v>
      </c>
      <c r="BX16" s="80">
        <f t="shared" si="166"/>
        <v>60.955150157747568</v>
      </c>
      <c r="BY16" s="80">
        <f t="shared" si="166"/>
        <v>60.955150157747568</v>
      </c>
      <c r="BZ16" s="80">
        <f t="shared" si="166"/>
        <v>60.955150157747568</v>
      </c>
      <c r="CA16" s="80">
        <f t="shared" si="166"/>
        <v>60.955150157747568</v>
      </c>
      <c r="CB16" s="80">
        <f t="shared" si="166"/>
        <v>60.955150157747568</v>
      </c>
      <c r="CC16" s="80">
        <f t="shared" si="166"/>
        <v>60.955150157747568</v>
      </c>
      <c r="CD16" s="80">
        <f t="shared" si="166"/>
        <v>60.955150157747568</v>
      </c>
      <c r="CE16" s="80">
        <f t="shared" si="166"/>
        <v>60.955150157747568</v>
      </c>
      <c r="CF16" s="80">
        <f t="shared" si="166"/>
        <v>60.955150157747568</v>
      </c>
      <c r="CG16" s="80">
        <f t="shared" si="166"/>
        <v>60.955150157747568</v>
      </c>
      <c r="CH16" s="80">
        <f t="shared" si="166"/>
        <v>60.955150157747568</v>
      </c>
      <c r="CI16" s="80">
        <f t="shared" si="166"/>
        <v>60.955150157747568</v>
      </c>
      <c r="CJ16" s="80">
        <f t="shared" si="166"/>
        <v>60.955150157747568</v>
      </c>
      <c r="CK16" s="80">
        <f t="shared" si="166"/>
        <v>60.955150157747568</v>
      </c>
      <c r="CL16" s="80">
        <f t="shared" si="166"/>
        <v>60.955150157747568</v>
      </c>
      <c r="CM16" s="80">
        <f t="shared" si="166"/>
        <v>60.955150157747568</v>
      </c>
      <c r="CN16" s="80">
        <f t="shared" si="166"/>
        <v>60.955150157747568</v>
      </c>
      <c r="CO16" s="80">
        <f t="shared" si="166"/>
        <v>60.955150157747568</v>
      </c>
      <c r="CP16" s="80">
        <f t="shared" si="166"/>
        <v>60.955150157747568</v>
      </c>
      <c r="CQ16" s="80">
        <f t="shared" si="166"/>
        <v>60.955150157747568</v>
      </c>
      <c r="CR16" s="80">
        <f t="shared" si="166"/>
        <v>60.955150157747568</v>
      </c>
      <c r="CS16" s="80">
        <f t="shared" si="166"/>
        <v>60.955150157747568</v>
      </c>
      <c r="CT16" s="80">
        <f t="shared" si="166"/>
        <v>60.955150157747568</v>
      </c>
      <c r="CU16" s="80">
        <f t="shared" si="166"/>
        <v>60.955150157747568</v>
      </c>
      <c r="CV16" s="80">
        <f t="shared" si="166"/>
        <v>60.955150157747568</v>
      </c>
      <c r="CW16" s="80">
        <f t="shared" si="166"/>
        <v>60.955150157747568</v>
      </c>
      <c r="CX16" s="80">
        <f t="shared" si="166"/>
        <v>60.955150157747568</v>
      </c>
      <c r="CY16" s="80">
        <f t="shared" si="166"/>
        <v>60.955150157747568</v>
      </c>
      <c r="CZ16" s="80">
        <f t="shared" si="166"/>
        <v>60.955150157747568</v>
      </c>
      <c r="DA16" s="80">
        <f t="shared" si="166"/>
        <v>60.955150157747568</v>
      </c>
      <c r="DB16" s="80">
        <f t="shared" si="166"/>
        <v>60.955150157747568</v>
      </c>
      <c r="DC16" s="80">
        <f t="shared" si="166"/>
        <v>60.955150157747568</v>
      </c>
      <c r="DD16" s="80">
        <f t="shared" si="166"/>
        <v>60.955150157747568</v>
      </c>
      <c r="DE16" s="80">
        <f t="shared" si="166"/>
        <v>60.955150157747568</v>
      </c>
      <c r="DF16" s="80">
        <f t="shared" si="166"/>
        <v>60.955150157747568</v>
      </c>
      <c r="DG16" s="80">
        <f t="shared" si="166"/>
        <v>60.955150157747568</v>
      </c>
      <c r="DH16" s="80">
        <f t="shared" si="166"/>
        <v>60.955150157747568</v>
      </c>
      <c r="DI16" s="80">
        <f t="shared" si="166"/>
        <v>60.955150157747568</v>
      </c>
      <c r="DJ16" s="80">
        <f t="shared" si="166"/>
        <v>60.955150157747568</v>
      </c>
      <c r="DK16" s="80">
        <f t="shared" si="166"/>
        <v>60.955150157747568</v>
      </c>
      <c r="DL16" s="80">
        <f t="shared" si="166"/>
        <v>60.955150157747568</v>
      </c>
      <c r="DM16" s="80">
        <f t="shared" si="166"/>
        <v>60.955150157747568</v>
      </c>
      <c r="DN16" s="80">
        <f t="shared" si="166"/>
        <v>60.955150157747568</v>
      </c>
      <c r="DO16" s="80">
        <f t="shared" si="166"/>
        <v>60.955150157747568</v>
      </c>
      <c r="DP16" s="80">
        <f t="shared" si="166"/>
        <v>60.955150157747568</v>
      </c>
      <c r="DQ16" s="80">
        <f t="shared" si="166"/>
        <v>60.955150157747568</v>
      </c>
      <c r="DR16" s="80">
        <f t="shared" si="166"/>
        <v>60.955150157747568</v>
      </c>
      <c r="DS16" s="80">
        <f t="shared" si="166"/>
        <v>60.955150157747568</v>
      </c>
      <c r="DT16" s="80">
        <f t="shared" si="166"/>
        <v>60.955150157747568</v>
      </c>
      <c r="DU16" s="80">
        <f t="shared" si="166"/>
        <v>60.955150157747568</v>
      </c>
      <c r="DV16" s="80">
        <f t="shared" si="166"/>
        <v>60.955150157747568</v>
      </c>
      <c r="DW16" s="80">
        <f t="shared" si="166"/>
        <v>60.955150157747568</v>
      </c>
      <c r="DX16" s="80">
        <f t="shared" si="166"/>
        <v>60.955150157747568</v>
      </c>
      <c r="DY16" s="80">
        <f t="shared" si="166"/>
        <v>60.955150157747568</v>
      </c>
      <c r="DZ16" s="80">
        <f t="shared" ref="DZ16:GK16" si="167">CMEE</f>
        <v>60.955150157747568</v>
      </c>
      <c r="EA16" s="80">
        <f t="shared" si="167"/>
        <v>60.955150157747568</v>
      </c>
      <c r="EB16" s="80">
        <f t="shared" si="167"/>
        <v>60.955150157747568</v>
      </c>
      <c r="EC16" s="80">
        <f t="shared" si="167"/>
        <v>60.955150157747568</v>
      </c>
      <c r="ED16" s="80">
        <f t="shared" si="167"/>
        <v>60.955150157747568</v>
      </c>
      <c r="EE16" s="80">
        <f t="shared" si="167"/>
        <v>60.955150157747568</v>
      </c>
      <c r="EF16" s="80">
        <f t="shared" si="167"/>
        <v>60.955150157747568</v>
      </c>
      <c r="EG16" s="80">
        <f t="shared" si="167"/>
        <v>60.955150157747568</v>
      </c>
      <c r="EH16" s="80">
        <f t="shared" si="167"/>
        <v>60.955150157747568</v>
      </c>
      <c r="EI16" s="80">
        <f t="shared" si="167"/>
        <v>60.955150157747568</v>
      </c>
      <c r="EJ16" s="80">
        <f t="shared" si="167"/>
        <v>60.955150157747568</v>
      </c>
      <c r="EK16" s="80">
        <f t="shared" si="167"/>
        <v>60.955150157747568</v>
      </c>
      <c r="EL16" s="80">
        <f t="shared" si="167"/>
        <v>60.955150157747568</v>
      </c>
      <c r="EM16" s="80">
        <f t="shared" si="167"/>
        <v>60.955150157747568</v>
      </c>
      <c r="EN16" s="80">
        <f t="shared" si="167"/>
        <v>60.955150157747568</v>
      </c>
      <c r="EO16" s="80">
        <f t="shared" si="167"/>
        <v>60.955150157747568</v>
      </c>
      <c r="EP16" s="80">
        <f t="shared" si="167"/>
        <v>60.955150157747568</v>
      </c>
      <c r="EQ16" s="80">
        <f t="shared" si="167"/>
        <v>60.955150157747568</v>
      </c>
      <c r="ER16" s="80">
        <f t="shared" si="167"/>
        <v>60.955150157747568</v>
      </c>
      <c r="ES16" s="80">
        <f t="shared" si="167"/>
        <v>60.955150157747568</v>
      </c>
      <c r="ET16" s="80">
        <f t="shared" si="167"/>
        <v>60.955150157747568</v>
      </c>
      <c r="EU16" s="80">
        <f t="shared" si="167"/>
        <v>60.955150157747568</v>
      </c>
      <c r="EV16" s="80">
        <f t="shared" si="167"/>
        <v>60.955150157747568</v>
      </c>
      <c r="EW16" s="80">
        <f t="shared" si="167"/>
        <v>60.955150157747568</v>
      </c>
      <c r="EX16" s="80">
        <f t="shared" si="167"/>
        <v>60.955150157747568</v>
      </c>
      <c r="EY16" s="80">
        <f t="shared" si="167"/>
        <v>60.955150157747568</v>
      </c>
      <c r="EZ16" s="80">
        <f t="shared" si="167"/>
        <v>60.955150157747568</v>
      </c>
      <c r="FA16" s="80">
        <f t="shared" si="167"/>
        <v>60.955150157747568</v>
      </c>
      <c r="FB16" s="80">
        <f t="shared" si="167"/>
        <v>60.955150157747568</v>
      </c>
      <c r="FC16" s="80">
        <f t="shared" si="167"/>
        <v>60.955150157747568</v>
      </c>
      <c r="FD16" s="80">
        <f t="shared" si="167"/>
        <v>60.955150157747568</v>
      </c>
      <c r="FE16" s="80">
        <f t="shared" si="167"/>
        <v>60.955150157747568</v>
      </c>
      <c r="FF16" s="80">
        <f t="shared" si="167"/>
        <v>60.955150157747568</v>
      </c>
      <c r="FG16" s="80">
        <f t="shared" si="167"/>
        <v>60.955150157747568</v>
      </c>
      <c r="FH16" s="80">
        <f t="shared" si="167"/>
        <v>60.955150157747568</v>
      </c>
      <c r="FI16" s="80">
        <f t="shared" si="167"/>
        <v>60.955150157747568</v>
      </c>
      <c r="FJ16" s="80">
        <f t="shared" si="167"/>
        <v>60.955150157747568</v>
      </c>
      <c r="FK16" s="80">
        <f t="shared" si="167"/>
        <v>60.955150157747568</v>
      </c>
      <c r="FL16" s="80">
        <f t="shared" si="167"/>
        <v>60.955150157747568</v>
      </c>
      <c r="FM16" s="80">
        <f t="shared" si="167"/>
        <v>60.955150157747568</v>
      </c>
      <c r="FN16" s="80">
        <f t="shared" si="167"/>
        <v>60.955150157747568</v>
      </c>
      <c r="FO16" s="80">
        <f t="shared" si="167"/>
        <v>60.955150157747568</v>
      </c>
      <c r="FP16" s="80">
        <f t="shared" si="167"/>
        <v>60.955150157747568</v>
      </c>
      <c r="FQ16" s="80">
        <f t="shared" si="167"/>
        <v>60.955150157747568</v>
      </c>
      <c r="FR16" s="80">
        <f t="shared" si="167"/>
        <v>60.955150157747568</v>
      </c>
      <c r="FS16" s="80">
        <f t="shared" si="167"/>
        <v>60.955150157747568</v>
      </c>
      <c r="FT16" s="80">
        <f t="shared" si="167"/>
        <v>60.955150157747568</v>
      </c>
      <c r="FU16" s="80">
        <f t="shared" si="167"/>
        <v>60.955150157747568</v>
      </c>
      <c r="FV16" s="80">
        <f t="shared" si="167"/>
        <v>60.955150157747568</v>
      </c>
      <c r="FW16" s="80">
        <f t="shared" si="167"/>
        <v>60.955150157747568</v>
      </c>
      <c r="FX16" s="80">
        <f t="shared" si="167"/>
        <v>60.955150157747568</v>
      </c>
      <c r="FY16" s="80">
        <f t="shared" si="167"/>
        <v>60.955150157747568</v>
      </c>
      <c r="FZ16" s="80">
        <f t="shared" si="167"/>
        <v>60.955150157747568</v>
      </c>
      <c r="GA16" s="80">
        <f t="shared" si="167"/>
        <v>60.955150157747568</v>
      </c>
      <c r="GB16" s="80">
        <f t="shared" si="167"/>
        <v>60.955150157747568</v>
      </c>
      <c r="GC16" s="80">
        <f t="shared" si="167"/>
        <v>60.955150157747568</v>
      </c>
      <c r="GD16" s="80">
        <f t="shared" si="167"/>
        <v>60.955150157747568</v>
      </c>
      <c r="GE16" s="80">
        <f t="shared" si="167"/>
        <v>60.955150157747568</v>
      </c>
      <c r="GF16" s="80">
        <f t="shared" si="167"/>
        <v>60.955150157747568</v>
      </c>
      <c r="GG16" s="80">
        <f t="shared" si="167"/>
        <v>60.955150157747568</v>
      </c>
      <c r="GH16" s="80">
        <f t="shared" si="167"/>
        <v>60.955150157747568</v>
      </c>
      <c r="GI16" s="80">
        <f t="shared" si="167"/>
        <v>60.955150157747568</v>
      </c>
      <c r="GJ16" s="80">
        <f t="shared" si="167"/>
        <v>60.955150157747568</v>
      </c>
      <c r="GK16" s="80">
        <f t="shared" si="167"/>
        <v>60.955150157747568</v>
      </c>
      <c r="GL16" s="80">
        <f t="shared" ref="GL16:IG16" si="168">CMEE</f>
        <v>60.955150157747568</v>
      </c>
      <c r="GM16" s="80">
        <f t="shared" si="168"/>
        <v>60.955150157747568</v>
      </c>
      <c r="GN16" s="80">
        <f t="shared" si="168"/>
        <v>60.955150157747568</v>
      </c>
      <c r="GO16" s="80">
        <f t="shared" si="168"/>
        <v>60.955150157747568</v>
      </c>
      <c r="GP16" s="80">
        <f t="shared" si="168"/>
        <v>60.955150157747568</v>
      </c>
      <c r="GQ16" s="80">
        <f t="shared" si="168"/>
        <v>60.955150157747568</v>
      </c>
      <c r="GR16" s="80">
        <f t="shared" si="168"/>
        <v>60.955150157747568</v>
      </c>
      <c r="GS16" s="80">
        <f t="shared" si="168"/>
        <v>60.955150157747568</v>
      </c>
      <c r="GT16" s="80">
        <f t="shared" si="168"/>
        <v>60.955150157747568</v>
      </c>
      <c r="GU16" s="80">
        <f t="shared" si="168"/>
        <v>60.955150157747568</v>
      </c>
      <c r="GV16" s="80">
        <f t="shared" si="168"/>
        <v>60.955150157747568</v>
      </c>
      <c r="GW16" s="80">
        <f t="shared" si="168"/>
        <v>60.955150157747568</v>
      </c>
      <c r="GX16" s="80">
        <f t="shared" si="168"/>
        <v>60.955150157747568</v>
      </c>
      <c r="GY16" s="80">
        <f t="shared" si="168"/>
        <v>60.955150157747568</v>
      </c>
      <c r="GZ16" s="80">
        <f t="shared" si="168"/>
        <v>60.955150157747568</v>
      </c>
      <c r="HA16" s="80">
        <f t="shared" si="168"/>
        <v>60.955150157747568</v>
      </c>
      <c r="HB16" s="80">
        <f t="shared" si="168"/>
        <v>60.955150157747568</v>
      </c>
      <c r="HC16" s="80">
        <f t="shared" si="168"/>
        <v>60.955150157747568</v>
      </c>
      <c r="HD16" s="80">
        <f t="shared" si="168"/>
        <v>60.955150157747568</v>
      </c>
      <c r="HE16" s="80">
        <f t="shared" si="168"/>
        <v>60.955150157747568</v>
      </c>
      <c r="HF16" s="80">
        <f t="shared" si="168"/>
        <v>60.955150157747568</v>
      </c>
      <c r="HG16" s="80">
        <f t="shared" si="168"/>
        <v>60.955150157747568</v>
      </c>
      <c r="HH16" s="80">
        <f t="shared" si="168"/>
        <v>60.955150157747568</v>
      </c>
      <c r="HI16" s="80">
        <f t="shared" si="168"/>
        <v>60.955150157747568</v>
      </c>
      <c r="HJ16" s="80">
        <f t="shared" si="168"/>
        <v>60.955150157747568</v>
      </c>
      <c r="HK16" s="80">
        <f t="shared" si="168"/>
        <v>60.955150157747568</v>
      </c>
      <c r="HL16" s="80">
        <f t="shared" si="168"/>
        <v>60.955150157747568</v>
      </c>
      <c r="HM16" s="80">
        <f t="shared" si="168"/>
        <v>60.955150157747568</v>
      </c>
      <c r="HN16" s="80">
        <f t="shared" si="168"/>
        <v>60.955150157747568</v>
      </c>
      <c r="HO16" s="80">
        <f t="shared" si="168"/>
        <v>60.955150157747568</v>
      </c>
      <c r="HP16" s="80">
        <f t="shared" si="168"/>
        <v>60.955150157747568</v>
      </c>
      <c r="HQ16" s="80">
        <f t="shared" si="168"/>
        <v>60.955150157747568</v>
      </c>
      <c r="HR16" s="80">
        <f t="shared" si="168"/>
        <v>60.955150157747568</v>
      </c>
      <c r="HS16" s="80">
        <f t="shared" si="168"/>
        <v>60.955150157747568</v>
      </c>
      <c r="HT16" s="80">
        <f t="shared" si="168"/>
        <v>60.955150157747568</v>
      </c>
      <c r="HU16" s="80">
        <f t="shared" si="168"/>
        <v>60.955150157747568</v>
      </c>
      <c r="HV16" s="80">
        <f t="shared" si="168"/>
        <v>60.955150157747568</v>
      </c>
      <c r="HW16" s="80">
        <f t="shared" si="168"/>
        <v>60.955150157747568</v>
      </c>
      <c r="HX16" s="80">
        <f t="shared" si="168"/>
        <v>60.955150157747568</v>
      </c>
      <c r="HY16" s="80">
        <f t="shared" si="168"/>
        <v>60.955150157747568</v>
      </c>
      <c r="HZ16" s="80">
        <f t="shared" si="168"/>
        <v>60.955150157747568</v>
      </c>
      <c r="IA16" s="80">
        <f t="shared" si="168"/>
        <v>60.955150157747568</v>
      </c>
      <c r="IB16" s="80">
        <f t="shared" si="168"/>
        <v>60.955150157747568</v>
      </c>
      <c r="IC16" s="80">
        <f t="shared" si="168"/>
        <v>60.955150157747568</v>
      </c>
      <c r="ID16" s="80">
        <f t="shared" si="168"/>
        <v>60.955150157747568</v>
      </c>
      <c r="IE16" s="80">
        <f t="shared" si="168"/>
        <v>60.955150157747568</v>
      </c>
      <c r="IF16" s="80">
        <f t="shared" si="168"/>
        <v>60.955150157747568</v>
      </c>
      <c r="IG16" s="80">
        <f t="shared" si="168"/>
        <v>60.955150157747568</v>
      </c>
    </row>
    <row r="17" spans="1:241" s="82" customFormat="1" x14ac:dyDescent="0.2">
      <c r="A17" s="32" t="s">
        <v>64</v>
      </c>
      <c r="B17" s="81">
        <f t="shared" ref="B17:BM17" si="169">SUM(B18:B20)</f>
        <v>304.77575078873787</v>
      </c>
      <c r="C17" s="81">
        <f t="shared" si="169"/>
        <v>304.77575078873787</v>
      </c>
      <c r="D17" s="81">
        <f t="shared" si="169"/>
        <v>304.77575078873787</v>
      </c>
      <c r="E17" s="81">
        <f t="shared" si="169"/>
        <v>304.77575078873787</v>
      </c>
      <c r="F17" s="81">
        <f t="shared" si="169"/>
        <v>304.77575078873787</v>
      </c>
      <c r="G17" s="81">
        <f t="shared" si="169"/>
        <v>304.77575078873787</v>
      </c>
      <c r="H17" s="81">
        <f t="shared" si="169"/>
        <v>304.77575078873787</v>
      </c>
      <c r="I17" s="81">
        <f t="shared" si="169"/>
        <v>304.77575078873787</v>
      </c>
      <c r="J17" s="81">
        <f t="shared" si="169"/>
        <v>304.77575078873787</v>
      </c>
      <c r="K17" s="81">
        <f t="shared" si="169"/>
        <v>304.77575078873787</v>
      </c>
      <c r="L17" s="81">
        <f t="shared" si="169"/>
        <v>304.77575078873787</v>
      </c>
      <c r="M17" s="81">
        <f t="shared" si="169"/>
        <v>304.77575078873787</v>
      </c>
      <c r="N17" s="81">
        <f t="shared" si="169"/>
        <v>304.77575078873787</v>
      </c>
      <c r="O17" s="81">
        <f t="shared" si="169"/>
        <v>304.77575078873787</v>
      </c>
      <c r="P17" s="81">
        <f t="shared" si="169"/>
        <v>304.77575078873787</v>
      </c>
      <c r="Q17" s="81">
        <f t="shared" si="169"/>
        <v>304.77575078873787</v>
      </c>
      <c r="R17" s="81">
        <f t="shared" si="169"/>
        <v>304.77575078873787</v>
      </c>
      <c r="S17" s="81">
        <f t="shared" si="169"/>
        <v>304.77575078873787</v>
      </c>
      <c r="T17" s="81">
        <f t="shared" si="169"/>
        <v>304.77575078873787</v>
      </c>
      <c r="U17" s="81">
        <f t="shared" si="169"/>
        <v>304.77575078873787</v>
      </c>
      <c r="V17" s="81">
        <f t="shared" si="169"/>
        <v>304.77575078873787</v>
      </c>
      <c r="W17" s="81">
        <f t="shared" si="169"/>
        <v>304.77575078873787</v>
      </c>
      <c r="X17" s="81">
        <f t="shared" si="169"/>
        <v>304.77575078873787</v>
      </c>
      <c r="Y17" s="81">
        <f t="shared" si="169"/>
        <v>304.77575078873787</v>
      </c>
      <c r="Z17" s="81">
        <f t="shared" si="169"/>
        <v>304.77575078873787</v>
      </c>
      <c r="AA17" s="81">
        <f t="shared" si="169"/>
        <v>304.77575078873787</v>
      </c>
      <c r="AB17" s="81">
        <f t="shared" si="169"/>
        <v>304.77575078873787</v>
      </c>
      <c r="AC17" s="81">
        <f t="shared" si="169"/>
        <v>304.77575078873787</v>
      </c>
      <c r="AD17" s="81">
        <f t="shared" si="169"/>
        <v>304.77575078873787</v>
      </c>
      <c r="AE17" s="81">
        <f t="shared" si="169"/>
        <v>304.77575078873787</v>
      </c>
      <c r="AF17" s="81">
        <f t="shared" si="169"/>
        <v>304.77575078873787</v>
      </c>
      <c r="AG17" s="81">
        <f t="shared" si="169"/>
        <v>304.77575078873787</v>
      </c>
      <c r="AH17" s="81">
        <f t="shared" si="169"/>
        <v>304.77575078873787</v>
      </c>
      <c r="AI17" s="81">
        <f t="shared" si="169"/>
        <v>304.77575078873787</v>
      </c>
      <c r="AJ17" s="81">
        <f t="shared" si="169"/>
        <v>304.77575078873787</v>
      </c>
      <c r="AK17" s="81">
        <f t="shared" si="169"/>
        <v>304.77575078873787</v>
      </c>
      <c r="AL17" s="81">
        <f t="shared" si="169"/>
        <v>304.77575078873787</v>
      </c>
      <c r="AM17" s="81">
        <f t="shared" si="169"/>
        <v>304.77575078873787</v>
      </c>
      <c r="AN17" s="81">
        <f t="shared" si="169"/>
        <v>304.77575078873787</v>
      </c>
      <c r="AO17" s="81">
        <f t="shared" si="169"/>
        <v>304.77575078873787</v>
      </c>
      <c r="AP17" s="81">
        <f t="shared" si="169"/>
        <v>304.77575078873787</v>
      </c>
      <c r="AQ17" s="81">
        <f t="shared" si="169"/>
        <v>304.77575078873787</v>
      </c>
      <c r="AR17" s="81">
        <f t="shared" si="169"/>
        <v>304.77575078873787</v>
      </c>
      <c r="AS17" s="81">
        <f t="shared" si="169"/>
        <v>304.77575078873787</v>
      </c>
      <c r="AT17" s="81">
        <f t="shared" si="169"/>
        <v>304.77575078873787</v>
      </c>
      <c r="AU17" s="81">
        <f t="shared" si="169"/>
        <v>304.77575078873787</v>
      </c>
      <c r="AV17" s="81">
        <f t="shared" si="169"/>
        <v>304.77575078873787</v>
      </c>
      <c r="AW17" s="81">
        <f t="shared" si="169"/>
        <v>304.77575078873787</v>
      </c>
      <c r="AX17" s="81">
        <f t="shared" si="169"/>
        <v>304.77575078873787</v>
      </c>
      <c r="AY17" s="81">
        <f t="shared" si="169"/>
        <v>304.77575078873787</v>
      </c>
      <c r="AZ17" s="81">
        <f t="shared" si="169"/>
        <v>304.77575078873787</v>
      </c>
      <c r="BA17" s="81">
        <f t="shared" si="169"/>
        <v>304.77575078873787</v>
      </c>
      <c r="BB17" s="81">
        <f t="shared" si="169"/>
        <v>304.77575078873787</v>
      </c>
      <c r="BC17" s="81">
        <f t="shared" si="169"/>
        <v>304.77575078873787</v>
      </c>
      <c r="BD17" s="81">
        <f t="shared" si="169"/>
        <v>304.77575078873787</v>
      </c>
      <c r="BE17" s="81">
        <f t="shared" si="169"/>
        <v>304.77575078873787</v>
      </c>
      <c r="BF17" s="81">
        <f t="shared" si="169"/>
        <v>304.77575078873787</v>
      </c>
      <c r="BG17" s="81">
        <f t="shared" si="169"/>
        <v>304.77575078873787</v>
      </c>
      <c r="BH17" s="81">
        <f t="shared" si="169"/>
        <v>304.77575078873787</v>
      </c>
      <c r="BI17" s="81">
        <f t="shared" si="169"/>
        <v>304.77575078873787</v>
      </c>
      <c r="BJ17" s="81">
        <f t="shared" si="169"/>
        <v>304.77575078873787</v>
      </c>
      <c r="BK17" s="81">
        <f t="shared" si="169"/>
        <v>304.77575078873787</v>
      </c>
      <c r="BL17" s="81">
        <f t="shared" si="169"/>
        <v>304.77575078873787</v>
      </c>
      <c r="BM17" s="81">
        <f t="shared" si="169"/>
        <v>304.77575078873787</v>
      </c>
      <c r="BN17" s="81">
        <f t="shared" ref="BN17:DY17" si="170">SUM(BN18:BN20)</f>
        <v>304.77575078873787</v>
      </c>
      <c r="BO17" s="81">
        <f t="shared" si="170"/>
        <v>304.77575078873787</v>
      </c>
      <c r="BP17" s="81">
        <f t="shared" si="170"/>
        <v>304.77575078873787</v>
      </c>
      <c r="BQ17" s="81">
        <f t="shared" si="170"/>
        <v>304.77575078873787</v>
      </c>
      <c r="BR17" s="81">
        <f t="shared" si="170"/>
        <v>304.77575078873787</v>
      </c>
      <c r="BS17" s="81">
        <f t="shared" si="170"/>
        <v>304.77575078873787</v>
      </c>
      <c r="BT17" s="81">
        <f t="shared" si="170"/>
        <v>304.77575078873787</v>
      </c>
      <c r="BU17" s="81">
        <f t="shared" si="170"/>
        <v>304.77575078873787</v>
      </c>
      <c r="BV17" s="81">
        <f t="shared" si="170"/>
        <v>304.77575078873787</v>
      </c>
      <c r="BW17" s="81">
        <f t="shared" si="170"/>
        <v>304.77575078873787</v>
      </c>
      <c r="BX17" s="81">
        <f t="shared" si="170"/>
        <v>304.77575078873787</v>
      </c>
      <c r="BY17" s="81">
        <f t="shared" si="170"/>
        <v>304.77575078873787</v>
      </c>
      <c r="BZ17" s="81">
        <f t="shared" si="170"/>
        <v>304.77575078873787</v>
      </c>
      <c r="CA17" s="81">
        <f t="shared" si="170"/>
        <v>304.77575078873787</v>
      </c>
      <c r="CB17" s="81">
        <f t="shared" si="170"/>
        <v>304.77575078873787</v>
      </c>
      <c r="CC17" s="81">
        <f t="shared" si="170"/>
        <v>304.77575078873787</v>
      </c>
      <c r="CD17" s="81">
        <f t="shared" si="170"/>
        <v>304.77575078873787</v>
      </c>
      <c r="CE17" s="81">
        <f t="shared" si="170"/>
        <v>304.77575078873787</v>
      </c>
      <c r="CF17" s="81">
        <f t="shared" si="170"/>
        <v>304.77575078873787</v>
      </c>
      <c r="CG17" s="81">
        <f t="shared" si="170"/>
        <v>304.77575078873787</v>
      </c>
      <c r="CH17" s="81">
        <f t="shared" si="170"/>
        <v>304.77575078873787</v>
      </c>
      <c r="CI17" s="81">
        <f t="shared" si="170"/>
        <v>304.77575078873787</v>
      </c>
      <c r="CJ17" s="81">
        <f t="shared" si="170"/>
        <v>304.77575078873787</v>
      </c>
      <c r="CK17" s="81">
        <f t="shared" si="170"/>
        <v>304.77575078873787</v>
      </c>
      <c r="CL17" s="81">
        <f t="shared" si="170"/>
        <v>304.77575078873787</v>
      </c>
      <c r="CM17" s="81">
        <f t="shared" si="170"/>
        <v>304.77575078873787</v>
      </c>
      <c r="CN17" s="81">
        <f t="shared" si="170"/>
        <v>304.77575078873787</v>
      </c>
      <c r="CO17" s="81">
        <f t="shared" si="170"/>
        <v>304.77575078873787</v>
      </c>
      <c r="CP17" s="81">
        <f t="shared" si="170"/>
        <v>304.77575078873787</v>
      </c>
      <c r="CQ17" s="81">
        <f t="shared" si="170"/>
        <v>304.77575078873787</v>
      </c>
      <c r="CR17" s="81">
        <f t="shared" si="170"/>
        <v>304.77575078873787</v>
      </c>
      <c r="CS17" s="81">
        <f t="shared" si="170"/>
        <v>304.77575078873787</v>
      </c>
      <c r="CT17" s="81">
        <f t="shared" si="170"/>
        <v>304.77575078873787</v>
      </c>
      <c r="CU17" s="81">
        <f t="shared" si="170"/>
        <v>304.77575078873787</v>
      </c>
      <c r="CV17" s="81">
        <f t="shared" si="170"/>
        <v>304.77575078873787</v>
      </c>
      <c r="CW17" s="81">
        <f t="shared" si="170"/>
        <v>304.77575078873787</v>
      </c>
      <c r="CX17" s="81">
        <f t="shared" si="170"/>
        <v>304.77575078873787</v>
      </c>
      <c r="CY17" s="81">
        <f t="shared" si="170"/>
        <v>304.77575078873787</v>
      </c>
      <c r="CZ17" s="81">
        <f t="shared" si="170"/>
        <v>304.77575078873787</v>
      </c>
      <c r="DA17" s="81">
        <f t="shared" si="170"/>
        <v>304.77575078873787</v>
      </c>
      <c r="DB17" s="81">
        <f t="shared" si="170"/>
        <v>304.77575078873787</v>
      </c>
      <c r="DC17" s="81">
        <f t="shared" si="170"/>
        <v>304.77575078873787</v>
      </c>
      <c r="DD17" s="81">
        <f t="shared" si="170"/>
        <v>304.77575078873787</v>
      </c>
      <c r="DE17" s="81">
        <f t="shared" si="170"/>
        <v>304.77575078873787</v>
      </c>
      <c r="DF17" s="81">
        <f t="shared" si="170"/>
        <v>304.77575078873787</v>
      </c>
      <c r="DG17" s="81">
        <f t="shared" si="170"/>
        <v>304.77575078873787</v>
      </c>
      <c r="DH17" s="81">
        <f t="shared" si="170"/>
        <v>304.77575078873787</v>
      </c>
      <c r="DI17" s="81">
        <f t="shared" si="170"/>
        <v>304.77575078873787</v>
      </c>
      <c r="DJ17" s="81">
        <f t="shared" si="170"/>
        <v>304.77575078873787</v>
      </c>
      <c r="DK17" s="81">
        <f t="shared" si="170"/>
        <v>304.77575078873787</v>
      </c>
      <c r="DL17" s="81">
        <f t="shared" si="170"/>
        <v>304.77575078873787</v>
      </c>
      <c r="DM17" s="81">
        <f t="shared" si="170"/>
        <v>304.77575078873787</v>
      </c>
      <c r="DN17" s="81">
        <f t="shared" si="170"/>
        <v>304.77575078873787</v>
      </c>
      <c r="DO17" s="81">
        <f t="shared" si="170"/>
        <v>304.77575078873787</v>
      </c>
      <c r="DP17" s="81">
        <f t="shared" si="170"/>
        <v>304.77575078873787</v>
      </c>
      <c r="DQ17" s="81">
        <f t="shared" si="170"/>
        <v>304.77575078873787</v>
      </c>
      <c r="DR17" s="81">
        <f t="shared" si="170"/>
        <v>304.77575078873787</v>
      </c>
      <c r="DS17" s="81">
        <f t="shared" si="170"/>
        <v>304.77575078873787</v>
      </c>
      <c r="DT17" s="81">
        <f t="shared" si="170"/>
        <v>304.77575078873787</v>
      </c>
      <c r="DU17" s="81">
        <f t="shared" si="170"/>
        <v>304.77575078873787</v>
      </c>
      <c r="DV17" s="81">
        <f t="shared" si="170"/>
        <v>304.77575078873787</v>
      </c>
      <c r="DW17" s="81">
        <f t="shared" si="170"/>
        <v>304.77575078873787</v>
      </c>
      <c r="DX17" s="81">
        <f t="shared" si="170"/>
        <v>304.77575078873787</v>
      </c>
      <c r="DY17" s="81">
        <f t="shared" si="170"/>
        <v>304.77575078873787</v>
      </c>
      <c r="DZ17" s="81">
        <f t="shared" ref="DZ17:GK17" si="171">SUM(DZ18:DZ20)</f>
        <v>304.77575078873787</v>
      </c>
      <c r="EA17" s="81">
        <f t="shared" si="171"/>
        <v>304.77575078873787</v>
      </c>
      <c r="EB17" s="81">
        <f t="shared" si="171"/>
        <v>304.77575078873787</v>
      </c>
      <c r="EC17" s="81">
        <f t="shared" si="171"/>
        <v>304.77575078873787</v>
      </c>
      <c r="ED17" s="81">
        <f t="shared" si="171"/>
        <v>304.77575078873787</v>
      </c>
      <c r="EE17" s="81">
        <f t="shared" si="171"/>
        <v>304.77575078873787</v>
      </c>
      <c r="EF17" s="81">
        <f t="shared" si="171"/>
        <v>304.77575078873787</v>
      </c>
      <c r="EG17" s="81">
        <f t="shared" si="171"/>
        <v>304.77575078873787</v>
      </c>
      <c r="EH17" s="81">
        <f t="shared" si="171"/>
        <v>304.77575078873787</v>
      </c>
      <c r="EI17" s="81">
        <f t="shared" si="171"/>
        <v>304.77575078873787</v>
      </c>
      <c r="EJ17" s="81">
        <f t="shared" si="171"/>
        <v>304.77575078873787</v>
      </c>
      <c r="EK17" s="81">
        <f t="shared" si="171"/>
        <v>304.77575078873787</v>
      </c>
      <c r="EL17" s="81">
        <f t="shared" si="171"/>
        <v>304.77575078873787</v>
      </c>
      <c r="EM17" s="81">
        <f t="shared" si="171"/>
        <v>304.77575078873787</v>
      </c>
      <c r="EN17" s="81">
        <f t="shared" si="171"/>
        <v>304.77575078873787</v>
      </c>
      <c r="EO17" s="81">
        <f t="shared" si="171"/>
        <v>304.77575078873787</v>
      </c>
      <c r="EP17" s="81">
        <f t="shared" si="171"/>
        <v>304.77575078873787</v>
      </c>
      <c r="EQ17" s="81">
        <f t="shared" si="171"/>
        <v>304.77575078873787</v>
      </c>
      <c r="ER17" s="81">
        <f t="shared" si="171"/>
        <v>304.77575078873787</v>
      </c>
      <c r="ES17" s="81">
        <f t="shared" si="171"/>
        <v>304.77575078873787</v>
      </c>
      <c r="ET17" s="81">
        <f t="shared" si="171"/>
        <v>304.77575078873787</v>
      </c>
      <c r="EU17" s="81">
        <f t="shared" si="171"/>
        <v>304.77575078873787</v>
      </c>
      <c r="EV17" s="81">
        <f t="shared" si="171"/>
        <v>304.77575078873787</v>
      </c>
      <c r="EW17" s="81">
        <f t="shared" si="171"/>
        <v>304.77575078873787</v>
      </c>
      <c r="EX17" s="81">
        <f t="shared" si="171"/>
        <v>304.77575078873787</v>
      </c>
      <c r="EY17" s="81">
        <f t="shared" si="171"/>
        <v>304.77575078873787</v>
      </c>
      <c r="EZ17" s="81">
        <f t="shared" si="171"/>
        <v>304.77575078873787</v>
      </c>
      <c r="FA17" s="81">
        <f t="shared" si="171"/>
        <v>304.77575078873787</v>
      </c>
      <c r="FB17" s="81">
        <f t="shared" si="171"/>
        <v>304.77575078873787</v>
      </c>
      <c r="FC17" s="81">
        <f t="shared" si="171"/>
        <v>304.77575078873787</v>
      </c>
      <c r="FD17" s="81">
        <f t="shared" si="171"/>
        <v>304.77575078873787</v>
      </c>
      <c r="FE17" s="81">
        <f t="shared" si="171"/>
        <v>304.77575078873787</v>
      </c>
      <c r="FF17" s="81">
        <f t="shared" si="171"/>
        <v>304.77575078873787</v>
      </c>
      <c r="FG17" s="81">
        <f t="shared" si="171"/>
        <v>304.77575078873787</v>
      </c>
      <c r="FH17" s="81">
        <f t="shared" si="171"/>
        <v>304.77575078873787</v>
      </c>
      <c r="FI17" s="81">
        <f t="shared" si="171"/>
        <v>304.77575078873787</v>
      </c>
      <c r="FJ17" s="81">
        <f t="shared" si="171"/>
        <v>304.77575078873787</v>
      </c>
      <c r="FK17" s="81">
        <f t="shared" si="171"/>
        <v>304.77575078873787</v>
      </c>
      <c r="FL17" s="81">
        <f t="shared" si="171"/>
        <v>304.77575078873787</v>
      </c>
      <c r="FM17" s="81">
        <f t="shared" si="171"/>
        <v>304.77575078873787</v>
      </c>
      <c r="FN17" s="81">
        <f t="shared" si="171"/>
        <v>304.77575078873787</v>
      </c>
      <c r="FO17" s="81">
        <f t="shared" si="171"/>
        <v>304.77575078873787</v>
      </c>
      <c r="FP17" s="81">
        <f t="shared" si="171"/>
        <v>304.77575078873787</v>
      </c>
      <c r="FQ17" s="81">
        <f t="shared" si="171"/>
        <v>304.77575078873787</v>
      </c>
      <c r="FR17" s="81">
        <f t="shared" si="171"/>
        <v>304.77575078873787</v>
      </c>
      <c r="FS17" s="81">
        <f t="shared" si="171"/>
        <v>304.77575078873787</v>
      </c>
      <c r="FT17" s="81">
        <f t="shared" si="171"/>
        <v>304.77575078873787</v>
      </c>
      <c r="FU17" s="81">
        <f t="shared" si="171"/>
        <v>304.77575078873787</v>
      </c>
      <c r="FV17" s="81">
        <f t="shared" si="171"/>
        <v>304.77575078873787</v>
      </c>
      <c r="FW17" s="81">
        <f t="shared" si="171"/>
        <v>304.77575078873787</v>
      </c>
      <c r="FX17" s="81">
        <f t="shared" si="171"/>
        <v>304.77575078873787</v>
      </c>
      <c r="FY17" s="81">
        <f t="shared" si="171"/>
        <v>304.77575078873787</v>
      </c>
      <c r="FZ17" s="81">
        <f t="shared" si="171"/>
        <v>304.77575078873787</v>
      </c>
      <c r="GA17" s="81">
        <f t="shared" si="171"/>
        <v>304.77575078873787</v>
      </c>
      <c r="GB17" s="81">
        <f t="shared" si="171"/>
        <v>304.77575078873787</v>
      </c>
      <c r="GC17" s="81">
        <f t="shared" si="171"/>
        <v>304.77575078873787</v>
      </c>
      <c r="GD17" s="81">
        <f t="shared" si="171"/>
        <v>304.77575078873787</v>
      </c>
      <c r="GE17" s="81">
        <f t="shared" si="171"/>
        <v>304.77575078873787</v>
      </c>
      <c r="GF17" s="81">
        <f t="shared" si="171"/>
        <v>304.77575078873787</v>
      </c>
      <c r="GG17" s="81">
        <f t="shared" si="171"/>
        <v>304.77575078873787</v>
      </c>
      <c r="GH17" s="81">
        <f t="shared" si="171"/>
        <v>304.77575078873787</v>
      </c>
      <c r="GI17" s="81">
        <f t="shared" si="171"/>
        <v>304.77575078873787</v>
      </c>
      <c r="GJ17" s="81">
        <f t="shared" si="171"/>
        <v>304.77575078873787</v>
      </c>
      <c r="GK17" s="81">
        <f t="shared" si="171"/>
        <v>304.77575078873787</v>
      </c>
      <c r="GL17" s="81">
        <f t="shared" ref="GL17:IG17" si="172">SUM(GL18:GL20)</f>
        <v>304.77575078873787</v>
      </c>
      <c r="GM17" s="81">
        <f t="shared" si="172"/>
        <v>304.77575078873787</v>
      </c>
      <c r="GN17" s="81">
        <f t="shared" si="172"/>
        <v>304.77575078873787</v>
      </c>
      <c r="GO17" s="81">
        <f t="shared" si="172"/>
        <v>304.77575078873787</v>
      </c>
      <c r="GP17" s="81">
        <f t="shared" si="172"/>
        <v>304.77575078873787</v>
      </c>
      <c r="GQ17" s="81">
        <f t="shared" si="172"/>
        <v>304.77575078873787</v>
      </c>
      <c r="GR17" s="81">
        <f t="shared" si="172"/>
        <v>304.77575078873787</v>
      </c>
      <c r="GS17" s="81">
        <f t="shared" si="172"/>
        <v>304.77575078873787</v>
      </c>
      <c r="GT17" s="81">
        <f t="shared" si="172"/>
        <v>304.77575078873787</v>
      </c>
      <c r="GU17" s="81">
        <f t="shared" si="172"/>
        <v>304.77575078873787</v>
      </c>
      <c r="GV17" s="81">
        <f t="shared" si="172"/>
        <v>304.77575078873787</v>
      </c>
      <c r="GW17" s="81">
        <f t="shared" si="172"/>
        <v>304.77575078873787</v>
      </c>
      <c r="GX17" s="81">
        <f t="shared" si="172"/>
        <v>304.77575078873787</v>
      </c>
      <c r="GY17" s="81">
        <f t="shared" si="172"/>
        <v>304.77575078873787</v>
      </c>
      <c r="GZ17" s="81">
        <f t="shared" si="172"/>
        <v>304.77575078873787</v>
      </c>
      <c r="HA17" s="81">
        <f t="shared" si="172"/>
        <v>304.77575078873787</v>
      </c>
      <c r="HB17" s="81">
        <f t="shared" si="172"/>
        <v>304.77575078873787</v>
      </c>
      <c r="HC17" s="81">
        <f t="shared" si="172"/>
        <v>304.77575078873787</v>
      </c>
      <c r="HD17" s="81">
        <f t="shared" si="172"/>
        <v>304.77575078873787</v>
      </c>
      <c r="HE17" s="81">
        <f t="shared" si="172"/>
        <v>304.77575078873787</v>
      </c>
      <c r="HF17" s="81">
        <f t="shared" si="172"/>
        <v>304.77575078873787</v>
      </c>
      <c r="HG17" s="81">
        <f t="shared" si="172"/>
        <v>304.77575078873787</v>
      </c>
      <c r="HH17" s="81">
        <f t="shared" si="172"/>
        <v>304.77575078873787</v>
      </c>
      <c r="HI17" s="81">
        <f t="shared" si="172"/>
        <v>304.77575078873787</v>
      </c>
      <c r="HJ17" s="81">
        <f t="shared" si="172"/>
        <v>304.77575078873787</v>
      </c>
      <c r="HK17" s="81">
        <f t="shared" si="172"/>
        <v>304.77575078873787</v>
      </c>
      <c r="HL17" s="81">
        <f t="shared" si="172"/>
        <v>304.77575078873787</v>
      </c>
      <c r="HM17" s="81">
        <f t="shared" si="172"/>
        <v>304.77575078873787</v>
      </c>
      <c r="HN17" s="81">
        <f t="shared" si="172"/>
        <v>304.77575078873787</v>
      </c>
      <c r="HO17" s="81">
        <f t="shared" si="172"/>
        <v>304.77575078873787</v>
      </c>
      <c r="HP17" s="81">
        <f t="shared" si="172"/>
        <v>304.77575078873787</v>
      </c>
      <c r="HQ17" s="81">
        <f t="shared" si="172"/>
        <v>304.77575078873787</v>
      </c>
      <c r="HR17" s="81">
        <f t="shared" si="172"/>
        <v>304.77575078873787</v>
      </c>
      <c r="HS17" s="81">
        <f t="shared" si="172"/>
        <v>304.77575078873787</v>
      </c>
      <c r="HT17" s="81">
        <f t="shared" si="172"/>
        <v>304.77575078873787</v>
      </c>
      <c r="HU17" s="81">
        <f t="shared" si="172"/>
        <v>304.77575078873787</v>
      </c>
      <c r="HV17" s="81">
        <f t="shared" si="172"/>
        <v>304.77575078873787</v>
      </c>
      <c r="HW17" s="81">
        <f t="shared" si="172"/>
        <v>304.77575078873787</v>
      </c>
      <c r="HX17" s="81">
        <f t="shared" si="172"/>
        <v>304.77575078873787</v>
      </c>
      <c r="HY17" s="81">
        <f t="shared" si="172"/>
        <v>304.77575078873787</v>
      </c>
      <c r="HZ17" s="81">
        <f t="shared" si="172"/>
        <v>304.77575078873787</v>
      </c>
      <c r="IA17" s="81">
        <f t="shared" si="172"/>
        <v>304.77575078873787</v>
      </c>
      <c r="IB17" s="81">
        <f t="shared" si="172"/>
        <v>304.77575078873787</v>
      </c>
      <c r="IC17" s="81">
        <f t="shared" si="172"/>
        <v>304.77575078873787</v>
      </c>
      <c r="ID17" s="81">
        <f t="shared" si="172"/>
        <v>304.77575078873787</v>
      </c>
      <c r="IE17" s="81">
        <f t="shared" si="172"/>
        <v>304.77575078873787</v>
      </c>
      <c r="IF17" s="81">
        <f t="shared" si="172"/>
        <v>304.77575078873787</v>
      </c>
      <c r="IG17" s="81">
        <f t="shared" si="172"/>
        <v>304.77575078873787</v>
      </c>
    </row>
    <row r="18" spans="1:241" x14ac:dyDescent="0.2">
      <c r="A18" s="30" t="s">
        <v>377</v>
      </c>
      <c r="B18" s="80">
        <f t="shared" ref="B18:BM18" si="173">CMCAPEX1</f>
        <v>203.18383385915857</v>
      </c>
      <c r="C18" s="80">
        <f t="shared" si="173"/>
        <v>203.18383385915857</v>
      </c>
      <c r="D18" s="80">
        <f t="shared" si="173"/>
        <v>203.18383385915857</v>
      </c>
      <c r="E18" s="80">
        <f t="shared" si="173"/>
        <v>203.18383385915857</v>
      </c>
      <c r="F18" s="80">
        <f t="shared" si="173"/>
        <v>203.18383385915857</v>
      </c>
      <c r="G18" s="80">
        <f t="shared" si="173"/>
        <v>203.18383385915857</v>
      </c>
      <c r="H18" s="80">
        <f t="shared" si="173"/>
        <v>203.18383385915857</v>
      </c>
      <c r="I18" s="80">
        <f t="shared" si="173"/>
        <v>203.18383385915857</v>
      </c>
      <c r="J18" s="80">
        <f t="shared" si="173"/>
        <v>203.18383385915857</v>
      </c>
      <c r="K18" s="80">
        <f t="shared" si="173"/>
        <v>203.18383385915857</v>
      </c>
      <c r="L18" s="80">
        <f t="shared" si="173"/>
        <v>203.18383385915857</v>
      </c>
      <c r="M18" s="80">
        <f t="shared" si="173"/>
        <v>203.18383385915857</v>
      </c>
      <c r="N18" s="80">
        <f t="shared" si="173"/>
        <v>203.18383385915857</v>
      </c>
      <c r="O18" s="80">
        <f t="shared" si="173"/>
        <v>203.18383385915857</v>
      </c>
      <c r="P18" s="80">
        <f t="shared" si="173"/>
        <v>203.18383385915857</v>
      </c>
      <c r="Q18" s="80">
        <f t="shared" si="173"/>
        <v>203.18383385915857</v>
      </c>
      <c r="R18" s="80">
        <f t="shared" si="173"/>
        <v>203.18383385915857</v>
      </c>
      <c r="S18" s="80">
        <f t="shared" si="173"/>
        <v>203.18383385915857</v>
      </c>
      <c r="T18" s="80">
        <f t="shared" si="173"/>
        <v>203.18383385915857</v>
      </c>
      <c r="U18" s="80">
        <f t="shared" si="173"/>
        <v>203.18383385915857</v>
      </c>
      <c r="V18" s="80">
        <f t="shared" si="173"/>
        <v>203.18383385915857</v>
      </c>
      <c r="W18" s="80">
        <f t="shared" si="173"/>
        <v>203.18383385915857</v>
      </c>
      <c r="X18" s="80">
        <f t="shared" si="173"/>
        <v>203.18383385915857</v>
      </c>
      <c r="Y18" s="80">
        <f t="shared" si="173"/>
        <v>203.18383385915857</v>
      </c>
      <c r="Z18" s="80">
        <f t="shared" si="173"/>
        <v>203.18383385915857</v>
      </c>
      <c r="AA18" s="80">
        <f t="shared" si="173"/>
        <v>203.18383385915857</v>
      </c>
      <c r="AB18" s="80">
        <f t="shared" si="173"/>
        <v>203.18383385915857</v>
      </c>
      <c r="AC18" s="80">
        <f t="shared" si="173"/>
        <v>203.18383385915857</v>
      </c>
      <c r="AD18" s="80">
        <f t="shared" si="173"/>
        <v>203.18383385915857</v>
      </c>
      <c r="AE18" s="80">
        <f t="shared" si="173"/>
        <v>203.18383385915857</v>
      </c>
      <c r="AF18" s="80">
        <f t="shared" si="173"/>
        <v>203.18383385915857</v>
      </c>
      <c r="AG18" s="80">
        <f t="shared" si="173"/>
        <v>203.18383385915857</v>
      </c>
      <c r="AH18" s="80">
        <f t="shared" si="173"/>
        <v>203.18383385915857</v>
      </c>
      <c r="AI18" s="80">
        <f t="shared" si="173"/>
        <v>203.18383385915857</v>
      </c>
      <c r="AJ18" s="80">
        <f t="shared" si="173"/>
        <v>203.18383385915857</v>
      </c>
      <c r="AK18" s="80">
        <f t="shared" si="173"/>
        <v>203.18383385915857</v>
      </c>
      <c r="AL18" s="80">
        <f t="shared" si="173"/>
        <v>203.18383385915857</v>
      </c>
      <c r="AM18" s="80">
        <f t="shared" si="173"/>
        <v>203.18383385915857</v>
      </c>
      <c r="AN18" s="80">
        <f t="shared" si="173"/>
        <v>203.18383385915857</v>
      </c>
      <c r="AO18" s="80">
        <f t="shared" si="173"/>
        <v>203.18383385915857</v>
      </c>
      <c r="AP18" s="80">
        <f t="shared" si="173"/>
        <v>203.18383385915857</v>
      </c>
      <c r="AQ18" s="80">
        <f t="shared" si="173"/>
        <v>203.18383385915857</v>
      </c>
      <c r="AR18" s="80">
        <f t="shared" si="173"/>
        <v>203.18383385915857</v>
      </c>
      <c r="AS18" s="80">
        <f t="shared" si="173"/>
        <v>203.18383385915857</v>
      </c>
      <c r="AT18" s="80">
        <f t="shared" si="173"/>
        <v>203.18383385915857</v>
      </c>
      <c r="AU18" s="80">
        <f t="shared" si="173"/>
        <v>203.18383385915857</v>
      </c>
      <c r="AV18" s="80">
        <f t="shared" si="173"/>
        <v>203.18383385915857</v>
      </c>
      <c r="AW18" s="80">
        <f t="shared" si="173"/>
        <v>203.18383385915857</v>
      </c>
      <c r="AX18" s="80">
        <f t="shared" si="173"/>
        <v>203.18383385915857</v>
      </c>
      <c r="AY18" s="80">
        <f t="shared" si="173"/>
        <v>203.18383385915857</v>
      </c>
      <c r="AZ18" s="80">
        <f t="shared" si="173"/>
        <v>203.18383385915857</v>
      </c>
      <c r="BA18" s="80">
        <f t="shared" si="173"/>
        <v>203.18383385915857</v>
      </c>
      <c r="BB18" s="80">
        <f t="shared" si="173"/>
        <v>203.18383385915857</v>
      </c>
      <c r="BC18" s="80">
        <f t="shared" si="173"/>
        <v>203.18383385915857</v>
      </c>
      <c r="BD18" s="80">
        <f t="shared" si="173"/>
        <v>203.18383385915857</v>
      </c>
      <c r="BE18" s="80">
        <f t="shared" si="173"/>
        <v>203.18383385915857</v>
      </c>
      <c r="BF18" s="80">
        <f t="shared" si="173"/>
        <v>203.18383385915857</v>
      </c>
      <c r="BG18" s="80">
        <f t="shared" si="173"/>
        <v>203.18383385915857</v>
      </c>
      <c r="BH18" s="80">
        <f t="shared" si="173"/>
        <v>203.18383385915857</v>
      </c>
      <c r="BI18" s="80">
        <f t="shared" si="173"/>
        <v>203.18383385915857</v>
      </c>
      <c r="BJ18" s="80">
        <f t="shared" si="173"/>
        <v>203.18383385915857</v>
      </c>
      <c r="BK18" s="80">
        <f t="shared" si="173"/>
        <v>203.18383385915857</v>
      </c>
      <c r="BL18" s="80">
        <f t="shared" si="173"/>
        <v>203.18383385915857</v>
      </c>
      <c r="BM18" s="80">
        <f t="shared" si="173"/>
        <v>203.18383385915857</v>
      </c>
      <c r="BN18" s="80">
        <f t="shared" ref="BN18:DY18" si="174">CMCAPEX1</f>
        <v>203.18383385915857</v>
      </c>
      <c r="BO18" s="80">
        <f t="shared" si="174"/>
        <v>203.18383385915857</v>
      </c>
      <c r="BP18" s="80">
        <f t="shared" si="174"/>
        <v>203.18383385915857</v>
      </c>
      <c r="BQ18" s="80">
        <f t="shared" si="174"/>
        <v>203.18383385915857</v>
      </c>
      <c r="BR18" s="80">
        <f t="shared" si="174"/>
        <v>203.18383385915857</v>
      </c>
      <c r="BS18" s="80">
        <f t="shared" si="174"/>
        <v>203.18383385915857</v>
      </c>
      <c r="BT18" s="80">
        <f t="shared" si="174"/>
        <v>203.18383385915857</v>
      </c>
      <c r="BU18" s="80">
        <f t="shared" si="174"/>
        <v>203.18383385915857</v>
      </c>
      <c r="BV18" s="80">
        <f t="shared" si="174"/>
        <v>203.18383385915857</v>
      </c>
      <c r="BW18" s="80">
        <f t="shared" si="174"/>
        <v>203.18383385915857</v>
      </c>
      <c r="BX18" s="80">
        <f t="shared" si="174"/>
        <v>203.18383385915857</v>
      </c>
      <c r="BY18" s="80">
        <f t="shared" si="174"/>
        <v>203.18383385915857</v>
      </c>
      <c r="BZ18" s="80">
        <f t="shared" si="174"/>
        <v>203.18383385915857</v>
      </c>
      <c r="CA18" s="80">
        <f t="shared" si="174"/>
        <v>203.18383385915857</v>
      </c>
      <c r="CB18" s="80">
        <f t="shared" si="174"/>
        <v>203.18383385915857</v>
      </c>
      <c r="CC18" s="80">
        <f t="shared" si="174"/>
        <v>203.18383385915857</v>
      </c>
      <c r="CD18" s="80">
        <f t="shared" si="174"/>
        <v>203.18383385915857</v>
      </c>
      <c r="CE18" s="80">
        <f t="shared" si="174"/>
        <v>203.18383385915857</v>
      </c>
      <c r="CF18" s="80">
        <f t="shared" si="174"/>
        <v>203.18383385915857</v>
      </c>
      <c r="CG18" s="80">
        <f t="shared" si="174"/>
        <v>203.18383385915857</v>
      </c>
      <c r="CH18" s="80">
        <f t="shared" si="174"/>
        <v>203.18383385915857</v>
      </c>
      <c r="CI18" s="80">
        <f t="shared" si="174"/>
        <v>203.18383385915857</v>
      </c>
      <c r="CJ18" s="80">
        <f t="shared" si="174"/>
        <v>203.18383385915857</v>
      </c>
      <c r="CK18" s="80">
        <f t="shared" si="174"/>
        <v>203.18383385915857</v>
      </c>
      <c r="CL18" s="80">
        <f t="shared" si="174"/>
        <v>203.18383385915857</v>
      </c>
      <c r="CM18" s="80">
        <f t="shared" si="174"/>
        <v>203.18383385915857</v>
      </c>
      <c r="CN18" s="80">
        <f t="shared" si="174"/>
        <v>203.18383385915857</v>
      </c>
      <c r="CO18" s="80">
        <f t="shared" si="174"/>
        <v>203.18383385915857</v>
      </c>
      <c r="CP18" s="80">
        <f t="shared" si="174"/>
        <v>203.18383385915857</v>
      </c>
      <c r="CQ18" s="80">
        <f t="shared" si="174"/>
        <v>203.18383385915857</v>
      </c>
      <c r="CR18" s="80">
        <f t="shared" si="174"/>
        <v>203.18383385915857</v>
      </c>
      <c r="CS18" s="80">
        <f t="shared" si="174"/>
        <v>203.18383385915857</v>
      </c>
      <c r="CT18" s="80">
        <f t="shared" si="174"/>
        <v>203.18383385915857</v>
      </c>
      <c r="CU18" s="80">
        <f t="shared" si="174"/>
        <v>203.18383385915857</v>
      </c>
      <c r="CV18" s="80">
        <f t="shared" si="174"/>
        <v>203.18383385915857</v>
      </c>
      <c r="CW18" s="80">
        <f t="shared" si="174"/>
        <v>203.18383385915857</v>
      </c>
      <c r="CX18" s="80">
        <f t="shared" si="174"/>
        <v>203.18383385915857</v>
      </c>
      <c r="CY18" s="80">
        <f t="shared" si="174"/>
        <v>203.18383385915857</v>
      </c>
      <c r="CZ18" s="80">
        <f t="shared" si="174"/>
        <v>203.18383385915857</v>
      </c>
      <c r="DA18" s="80">
        <f t="shared" si="174"/>
        <v>203.18383385915857</v>
      </c>
      <c r="DB18" s="80">
        <f t="shared" si="174"/>
        <v>203.18383385915857</v>
      </c>
      <c r="DC18" s="80">
        <f t="shared" si="174"/>
        <v>203.18383385915857</v>
      </c>
      <c r="DD18" s="80">
        <f t="shared" si="174"/>
        <v>203.18383385915857</v>
      </c>
      <c r="DE18" s="80">
        <f t="shared" si="174"/>
        <v>203.18383385915857</v>
      </c>
      <c r="DF18" s="80">
        <f t="shared" si="174"/>
        <v>203.18383385915857</v>
      </c>
      <c r="DG18" s="80">
        <f t="shared" si="174"/>
        <v>203.18383385915857</v>
      </c>
      <c r="DH18" s="80">
        <f t="shared" si="174"/>
        <v>203.18383385915857</v>
      </c>
      <c r="DI18" s="80">
        <f t="shared" si="174"/>
        <v>203.18383385915857</v>
      </c>
      <c r="DJ18" s="80">
        <f t="shared" si="174"/>
        <v>203.18383385915857</v>
      </c>
      <c r="DK18" s="80">
        <f t="shared" si="174"/>
        <v>203.18383385915857</v>
      </c>
      <c r="DL18" s="80">
        <f t="shared" si="174"/>
        <v>203.18383385915857</v>
      </c>
      <c r="DM18" s="80">
        <f t="shared" si="174"/>
        <v>203.18383385915857</v>
      </c>
      <c r="DN18" s="80">
        <f t="shared" si="174"/>
        <v>203.18383385915857</v>
      </c>
      <c r="DO18" s="80">
        <f t="shared" si="174"/>
        <v>203.18383385915857</v>
      </c>
      <c r="DP18" s="80">
        <f t="shared" si="174"/>
        <v>203.18383385915857</v>
      </c>
      <c r="DQ18" s="80">
        <f t="shared" si="174"/>
        <v>203.18383385915857</v>
      </c>
      <c r="DR18" s="80">
        <f t="shared" si="174"/>
        <v>203.18383385915857</v>
      </c>
      <c r="DS18" s="80">
        <f t="shared" si="174"/>
        <v>203.18383385915857</v>
      </c>
      <c r="DT18" s="80">
        <f t="shared" si="174"/>
        <v>203.18383385915857</v>
      </c>
      <c r="DU18" s="80">
        <f t="shared" si="174"/>
        <v>203.18383385915857</v>
      </c>
      <c r="DV18" s="80">
        <f t="shared" si="174"/>
        <v>203.18383385915857</v>
      </c>
      <c r="DW18" s="80">
        <f t="shared" si="174"/>
        <v>203.18383385915857</v>
      </c>
      <c r="DX18" s="80">
        <f t="shared" si="174"/>
        <v>203.18383385915857</v>
      </c>
      <c r="DY18" s="80">
        <f t="shared" si="174"/>
        <v>203.18383385915857</v>
      </c>
      <c r="DZ18" s="80">
        <f t="shared" ref="DZ18:GK18" si="175">CMCAPEX1</f>
        <v>203.18383385915857</v>
      </c>
      <c r="EA18" s="80">
        <f t="shared" si="175"/>
        <v>203.18383385915857</v>
      </c>
      <c r="EB18" s="80">
        <f t="shared" si="175"/>
        <v>203.18383385915857</v>
      </c>
      <c r="EC18" s="80">
        <f t="shared" si="175"/>
        <v>203.18383385915857</v>
      </c>
      <c r="ED18" s="80">
        <f t="shared" si="175"/>
        <v>203.18383385915857</v>
      </c>
      <c r="EE18" s="80">
        <f t="shared" si="175"/>
        <v>203.18383385915857</v>
      </c>
      <c r="EF18" s="80">
        <f t="shared" si="175"/>
        <v>203.18383385915857</v>
      </c>
      <c r="EG18" s="80">
        <f t="shared" si="175"/>
        <v>203.18383385915857</v>
      </c>
      <c r="EH18" s="80">
        <f t="shared" si="175"/>
        <v>203.18383385915857</v>
      </c>
      <c r="EI18" s="80">
        <f t="shared" si="175"/>
        <v>203.18383385915857</v>
      </c>
      <c r="EJ18" s="80">
        <f t="shared" si="175"/>
        <v>203.18383385915857</v>
      </c>
      <c r="EK18" s="80">
        <f t="shared" si="175"/>
        <v>203.18383385915857</v>
      </c>
      <c r="EL18" s="80">
        <f t="shared" si="175"/>
        <v>203.18383385915857</v>
      </c>
      <c r="EM18" s="80">
        <f t="shared" si="175"/>
        <v>203.18383385915857</v>
      </c>
      <c r="EN18" s="80">
        <f t="shared" si="175"/>
        <v>203.18383385915857</v>
      </c>
      <c r="EO18" s="80">
        <f t="shared" si="175"/>
        <v>203.18383385915857</v>
      </c>
      <c r="EP18" s="80">
        <f t="shared" si="175"/>
        <v>203.18383385915857</v>
      </c>
      <c r="EQ18" s="80">
        <f t="shared" si="175"/>
        <v>203.18383385915857</v>
      </c>
      <c r="ER18" s="80">
        <f t="shared" si="175"/>
        <v>203.18383385915857</v>
      </c>
      <c r="ES18" s="80">
        <f t="shared" si="175"/>
        <v>203.18383385915857</v>
      </c>
      <c r="ET18" s="80">
        <f t="shared" si="175"/>
        <v>203.18383385915857</v>
      </c>
      <c r="EU18" s="80">
        <f t="shared" si="175"/>
        <v>203.18383385915857</v>
      </c>
      <c r="EV18" s="80">
        <f t="shared" si="175"/>
        <v>203.18383385915857</v>
      </c>
      <c r="EW18" s="80">
        <f t="shared" si="175"/>
        <v>203.18383385915857</v>
      </c>
      <c r="EX18" s="80">
        <f t="shared" si="175"/>
        <v>203.18383385915857</v>
      </c>
      <c r="EY18" s="80">
        <f t="shared" si="175"/>
        <v>203.18383385915857</v>
      </c>
      <c r="EZ18" s="80">
        <f t="shared" si="175"/>
        <v>203.18383385915857</v>
      </c>
      <c r="FA18" s="80">
        <f t="shared" si="175"/>
        <v>203.18383385915857</v>
      </c>
      <c r="FB18" s="80">
        <f t="shared" si="175"/>
        <v>203.18383385915857</v>
      </c>
      <c r="FC18" s="80">
        <f t="shared" si="175"/>
        <v>203.18383385915857</v>
      </c>
      <c r="FD18" s="80">
        <f t="shared" si="175"/>
        <v>203.18383385915857</v>
      </c>
      <c r="FE18" s="80">
        <f t="shared" si="175"/>
        <v>203.18383385915857</v>
      </c>
      <c r="FF18" s="80">
        <f t="shared" si="175"/>
        <v>203.18383385915857</v>
      </c>
      <c r="FG18" s="80">
        <f t="shared" si="175"/>
        <v>203.18383385915857</v>
      </c>
      <c r="FH18" s="80">
        <f t="shared" si="175"/>
        <v>203.18383385915857</v>
      </c>
      <c r="FI18" s="80">
        <f t="shared" si="175"/>
        <v>203.18383385915857</v>
      </c>
      <c r="FJ18" s="80">
        <f t="shared" si="175"/>
        <v>203.18383385915857</v>
      </c>
      <c r="FK18" s="80">
        <f t="shared" si="175"/>
        <v>203.18383385915857</v>
      </c>
      <c r="FL18" s="80">
        <f t="shared" si="175"/>
        <v>203.18383385915857</v>
      </c>
      <c r="FM18" s="80">
        <f t="shared" si="175"/>
        <v>203.18383385915857</v>
      </c>
      <c r="FN18" s="80">
        <f t="shared" si="175"/>
        <v>203.18383385915857</v>
      </c>
      <c r="FO18" s="80">
        <f t="shared" si="175"/>
        <v>203.18383385915857</v>
      </c>
      <c r="FP18" s="80">
        <f t="shared" si="175"/>
        <v>203.18383385915857</v>
      </c>
      <c r="FQ18" s="80">
        <f t="shared" si="175"/>
        <v>203.18383385915857</v>
      </c>
      <c r="FR18" s="80">
        <f t="shared" si="175"/>
        <v>203.18383385915857</v>
      </c>
      <c r="FS18" s="80">
        <f t="shared" si="175"/>
        <v>203.18383385915857</v>
      </c>
      <c r="FT18" s="80">
        <f t="shared" si="175"/>
        <v>203.18383385915857</v>
      </c>
      <c r="FU18" s="80">
        <f t="shared" si="175"/>
        <v>203.18383385915857</v>
      </c>
      <c r="FV18" s="80">
        <f t="shared" si="175"/>
        <v>203.18383385915857</v>
      </c>
      <c r="FW18" s="80">
        <f t="shared" si="175"/>
        <v>203.18383385915857</v>
      </c>
      <c r="FX18" s="80">
        <f t="shared" si="175"/>
        <v>203.18383385915857</v>
      </c>
      <c r="FY18" s="80">
        <f t="shared" si="175"/>
        <v>203.18383385915857</v>
      </c>
      <c r="FZ18" s="80">
        <f t="shared" si="175"/>
        <v>203.18383385915857</v>
      </c>
      <c r="GA18" s="80">
        <f t="shared" si="175"/>
        <v>203.18383385915857</v>
      </c>
      <c r="GB18" s="80">
        <f t="shared" si="175"/>
        <v>203.18383385915857</v>
      </c>
      <c r="GC18" s="80">
        <f t="shared" si="175"/>
        <v>203.18383385915857</v>
      </c>
      <c r="GD18" s="80">
        <f t="shared" si="175"/>
        <v>203.18383385915857</v>
      </c>
      <c r="GE18" s="80">
        <f t="shared" si="175"/>
        <v>203.18383385915857</v>
      </c>
      <c r="GF18" s="80">
        <f t="shared" si="175"/>
        <v>203.18383385915857</v>
      </c>
      <c r="GG18" s="80">
        <f t="shared" si="175"/>
        <v>203.18383385915857</v>
      </c>
      <c r="GH18" s="80">
        <f t="shared" si="175"/>
        <v>203.18383385915857</v>
      </c>
      <c r="GI18" s="80">
        <f t="shared" si="175"/>
        <v>203.18383385915857</v>
      </c>
      <c r="GJ18" s="80">
        <f t="shared" si="175"/>
        <v>203.18383385915857</v>
      </c>
      <c r="GK18" s="80">
        <f t="shared" si="175"/>
        <v>203.18383385915857</v>
      </c>
      <c r="GL18" s="80">
        <f t="shared" ref="GL18:IG18" si="176">CMCAPEX1</f>
        <v>203.18383385915857</v>
      </c>
      <c r="GM18" s="80">
        <f t="shared" si="176"/>
        <v>203.18383385915857</v>
      </c>
      <c r="GN18" s="80">
        <f t="shared" si="176"/>
        <v>203.18383385915857</v>
      </c>
      <c r="GO18" s="80">
        <f t="shared" si="176"/>
        <v>203.18383385915857</v>
      </c>
      <c r="GP18" s="80">
        <f t="shared" si="176"/>
        <v>203.18383385915857</v>
      </c>
      <c r="GQ18" s="80">
        <f t="shared" si="176"/>
        <v>203.18383385915857</v>
      </c>
      <c r="GR18" s="80">
        <f t="shared" si="176"/>
        <v>203.18383385915857</v>
      </c>
      <c r="GS18" s="80">
        <f t="shared" si="176"/>
        <v>203.18383385915857</v>
      </c>
      <c r="GT18" s="80">
        <f t="shared" si="176"/>
        <v>203.18383385915857</v>
      </c>
      <c r="GU18" s="80">
        <f t="shared" si="176"/>
        <v>203.18383385915857</v>
      </c>
      <c r="GV18" s="80">
        <f t="shared" si="176"/>
        <v>203.18383385915857</v>
      </c>
      <c r="GW18" s="80">
        <f t="shared" si="176"/>
        <v>203.18383385915857</v>
      </c>
      <c r="GX18" s="80">
        <f t="shared" si="176"/>
        <v>203.18383385915857</v>
      </c>
      <c r="GY18" s="80">
        <f t="shared" si="176"/>
        <v>203.18383385915857</v>
      </c>
      <c r="GZ18" s="80">
        <f t="shared" si="176"/>
        <v>203.18383385915857</v>
      </c>
      <c r="HA18" s="80">
        <f t="shared" si="176"/>
        <v>203.18383385915857</v>
      </c>
      <c r="HB18" s="80">
        <f t="shared" si="176"/>
        <v>203.18383385915857</v>
      </c>
      <c r="HC18" s="80">
        <f t="shared" si="176"/>
        <v>203.18383385915857</v>
      </c>
      <c r="HD18" s="80">
        <f t="shared" si="176"/>
        <v>203.18383385915857</v>
      </c>
      <c r="HE18" s="80">
        <f t="shared" si="176"/>
        <v>203.18383385915857</v>
      </c>
      <c r="HF18" s="80">
        <f t="shared" si="176"/>
        <v>203.18383385915857</v>
      </c>
      <c r="HG18" s="80">
        <f t="shared" si="176"/>
        <v>203.18383385915857</v>
      </c>
      <c r="HH18" s="80">
        <f t="shared" si="176"/>
        <v>203.18383385915857</v>
      </c>
      <c r="HI18" s="80">
        <f t="shared" si="176"/>
        <v>203.18383385915857</v>
      </c>
      <c r="HJ18" s="80">
        <f t="shared" si="176"/>
        <v>203.18383385915857</v>
      </c>
      <c r="HK18" s="80">
        <f t="shared" si="176"/>
        <v>203.18383385915857</v>
      </c>
      <c r="HL18" s="80">
        <f t="shared" si="176"/>
        <v>203.18383385915857</v>
      </c>
      <c r="HM18" s="80">
        <f t="shared" si="176"/>
        <v>203.18383385915857</v>
      </c>
      <c r="HN18" s="80">
        <f t="shared" si="176"/>
        <v>203.18383385915857</v>
      </c>
      <c r="HO18" s="80">
        <f t="shared" si="176"/>
        <v>203.18383385915857</v>
      </c>
      <c r="HP18" s="80">
        <f t="shared" si="176"/>
        <v>203.18383385915857</v>
      </c>
      <c r="HQ18" s="80">
        <f t="shared" si="176"/>
        <v>203.18383385915857</v>
      </c>
      <c r="HR18" s="80">
        <f t="shared" si="176"/>
        <v>203.18383385915857</v>
      </c>
      <c r="HS18" s="80">
        <f t="shared" si="176"/>
        <v>203.18383385915857</v>
      </c>
      <c r="HT18" s="80">
        <f t="shared" si="176"/>
        <v>203.18383385915857</v>
      </c>
      <c r="HU18" s="80">
        <f t="shared" si="176"/>
        <v>203.18383385915857</v>
      </c>
      <c r="HV18" s="80">
        <f t="shared" si="176"/>
        <v>203.18383385915857</v>
      </c>
      <c r="HW18" s="80">
        <f t="shared" si="176"/>
        <v>203.18383385915857</v>
      </c>
      <c r="HX18" s="80">
        <f t="shared" si="176"/>
        <v>203.18383385915857</v>
      </c>
      <c r="HY18" s="80">
        <f t="shared" si="176"/>
        <v>203.18383385915857</v>
      </c>
      <c r="HZ18" s="80">
        <f t="shared" si="176"/>
        <v>203.18383385915857</v>
      </c>
      <c r="IA18" s="80">
        <f t="shared" si="176"/>
        <v>203.18383385915857</v>
      </c>
      <c r="IB18" s="80">
        <f t="shared" si="176"/>
        <v>203.18383385915857</v>
      </c>
      <c r="IC18" s="80">
        <f t="shared" si="176"/>
        <v>203.18383385915857</v>
      </c>
      <c r="ID18" s="80">
        <f t="shared" si="176"/>
        <v>203.18383385915857</v>
      </c>
      <c r="IE18" s="80">
        <f t="shared" si="176"/>
        <v>203.18383385915857</v>
      </c>
      <c r="IF18" s="80">
        <f t="shared" si="176"/>
        <v>203.18383385915857</v>
      </c>
      <c r="IG18" s="80">
        <f t="shared" si="176"/>
        <v>203.18383385915857</v>
      </c>
    </row>
    <row r="19" spans="1:241" x14ac:dyDescent="0.2">
      <c r="A19" s="30" t="s">
        <v>378</v>
      </c>
      <c r="B19" s="80" cm="1">
        <f t="array" ref="B19">CMCAPEX2</f>
        <v>101.59191692957928</v>
      </c>
      <c r="C19" s="80" cm="1">
        <f t="array" ref="C19">CMCAPEX2</f>
        <v>101.59191692957928</v>
      </c>
      <c r="D19" s="80" cm="1">
        <f t="array" ref="D19">CMCAPEX2</f>
        <v>101.59191692957928</v>
      </c>
      <c r="E19" s="80" cm="1">
        <f t="array" ref="E19">CMCAPEX2</f>
        <v>101.59191692957928</v>
      </c>
      <c r="F19" s="80" cm="1">
        <f t="array" ref="F19">CMCAPEX2</f>
        <v>101.59191692957928</v>
      </c>
      <c r="G19" s="80" cm="1">
        <f t="array" ref="G19">CMCAPEX2</f>
        <v>101.59191692957928</v>
      </c>
      <c r="H19" s="80" cm="1">
        <f t="array" ref="H19">CMCAPEX2</f>
        <v>101.59191692957928</v>
      </c>
      <c r="I19" s="80" cm="1">
        <f t="array" ref="I19">CMCAPEX2</f>
        <v>101.59191692957928</v>
      </c>
      <c r="J19" s="80" cm="1">
        <f t="array" ref="J19">CMCAPEX2</f>
        <v>101.59191692957928</v>
      </c>
      <c r="K19" s="80" cm="1">
        <f t="array" ref="K19">CMCAPEX2</f>
        <v>101.59191692957928</v>
      </c>
      <c r="L19" s="80" cm="1">
        <f t="array" ref="L19">CMCAPEX2</f>
        <v>101.59191692957928</v>
      </c>
      <c r="M19" s="80" cm="1">
        <f t="array" ref="M19">CMCAPEX2</f>
        <v>101.59191692957928</v>
      </c>
      <c r="N19" s="80" cm="1">
        <f t="array" ref="N19">CMCAPEX2</f>
        <v>101.59191692957928</v>
      </c>
      <c r="O19" s="80" cm="1">
        <f t="array" ref="O19">CMCAPEX2</f>
        <v>101.59191692957928</v>
      </c>
      <c r="P19" s="80" cm="1">
        <f t="array" ref="P19">CMCAPEX2</f>
        <v>101.59191692957928</v>
      </c>
      <c r="Q19" s="80" cm="1">
        <f t="array" ref="Q19">CMCAPEX2</f>
        <v>101.59191692957928</v>
      </c>
      <c r="R19" s="80" cm="1">
        <f t="array" ref="R19">CMCAPEX2</f>
        <v>101.59191692957928</v>
      </c>
      <c r="S19" s="80" cm="1">
        <f t="array" ref="S19">CMCAPEX2</f>
        <v>101.59191692957928</v>
      </c>
      <c r="T19" s="80" cm="1">
        <f t="array" ref="T19">CMCAPEX2</f>
        <v>101.59191692957928</v>
      </c>
      <c r="U19" s="80" cm="1">
        <f t="array" ref="U19">CMCAPEX2</f>
        <v>101.59191692957928</v>
      </c>
      <c r="V19" s="80" cm="1">
        <f t="array" ref="V19">CMCAPEX2</f>
        <v>101.59191692957928</v>
      </c>
      <c r="W19" s="80" cm="1">
        <f t="array" ref="W19">CMCAPEX2</f>
        <v>101.59191692957928</v>
      </c>
      <c r="X19" s="80" cm="1">
        <f t="array" ref="X19">CMCAPEX2</f>
        <v>101.59191692957928</v>
      </c>
      <c r="Y19" s="80" cm="1">
        <f t="array" ref="Y19">CMCAPEX2</f>
        <v>101.59191692957928</v>
      </c>
      <c r="Z19" s="80" cm="1">
        <f t="array" ref="Z19">CMCAPEX2</f>
        <v>101.59191692957928</v>
      </c>
      <c r="AA19" s="80" cm="1">
        <f t="array" ref="AA19">CMCAPEX2</f>
        <v>101.59191692957928</v>
      </c>
      <c r="AB19" s="80" cm="1">
        <f t="array" ref="AB19">CMCAPEX2</f>
        <v>101.59191692957928</v>
      </c>
      <c r="AC19" s="80" cm="1">
        <f t="array" ref="AC19">CMCAPEX2</f>
        <v>101.59191692957928</v>
      </c>
      <c r="AD19" s="80" cm="1">
        <f t="array" ref="AD19">CMCAPEX2</f>
        <v>101.59191692957928</v>
      </c>
      <c r="AE19" s="80" cm="1">
        <f t="array" ref="AE19">CMCAPEX2</f>
        <v>101.59191692957928</v>
      </c>
      <c r="AF19" s="80" cm="1">
        <f t="array" ref="AF19">CMCAPEX2</f>
        <v>101.59191692957928</v>
      </c>
      <c r="AG19" s="80" cm="1">
        <f t="array" ref="AG19">CMCAPEX2</f>
        <v>101.59191692957928</v>
      </c>
      <c r="AH19" s="80" cm="1">
        <f t="array" ref="AH19">CMCAPEX2</f>
        <v>101.59191692957928</v>
      </c>
      <c r="AI19" s="80" cm="1">
        <f t="array" ref="AI19">CMCAPEX2</f>
        <v>101.59191692957928</v>
      </c>
      <c r="AJ19" s="80" cm="1">
        <f t="array" ref="AJ19">CMCAPEX2</f>
        <v>101.59191692957928</v>
      </c>
      <c r="AK19" s="80" cm="1">
        <f t="array" ref="AK19">CMCAPEX2</f>
        <v>101.59191692957928</v>
      </c>
      <c r="AL19" s="80" cm="1">
        <f t="array" ref="AL19">CMCAPEX2</f>
        <v>101.59191692957928</v>
      </c>
      <c r="AM19" s="80" cm="1">
        <f t="array" ref="AM19">CMCAPEX2</f>
        <v>101.59191692957928</v>
      </c>
      <c r="AN19" s="80" cm="1">
        <f t="array" ref="AN19">CMCAPEX2</f>
        <v>101.59191692957928</v>
      </c>
      <c r="AO19" s="80" cm="1">
        <f t="array" ref="AO19">CMCAPEX2</f>
        <v>101.59191692957928</v>
      </c>
      <c r="AP19" s="80" cm="1">
        <f t="array" ref="AP19">CMCAPEX2</f>
        <v>101.59191692957928</v>
      </c>
      <c r="AQ19" s="80" cm="1">
        <f t="array" ref="AQ19">CMCAPEX2</f>
        <v>101.59191692957928</v>
      </c>
      <c r="AR19" s="80" cm="1">
        <f t="array" ref="AR19">CMCAPEX2</f>
        <v>101.59191692957928</v>
      </c>
      <c r="AS19" s="80" cm="1">
        <f t="array" ref="AS19">CMCAPEX2</f>
        <v>101.59191692957928</v>
      </c>
      <c r="AT19" s="80" cm="1">
        <f t="array" ref="AT19">CMCAPEX2</f>
        <v>101.59191692957928</v>
      </c>
      <c r="AU19" s="80" cm="1">
        <f t="array" ref="AU19">CMCAPEX2</f>
        <v>101.59191692957928</v>
      </c>
      <c r="AV19" s="80" cm="1">
        <f t="array" ref="AV19">CMCAPEX2</f>
        <v>101.59191692957928</v>
      </c>
      <c r="AW19" s="80" cm="1">
        <f t="array" ref="AW19">CMCAPEX2</f>
        <v>101.59191692957928</v>
      </c>
      <c r="AX19" s="80" cm="1">
        <f t="array" ref="AX19">CMCAPEX2</f>
        <v>101.59191692957928</v>
      </c>
      <c r="AY19" s="80" cm="1">
        <f t="array" ref="AY19">CMCAPEX2</f>
        <v>101.59191692957928</v>
      </c>
      <c r="AZ19" s="80" cm="1">
        <f t="array" ref="AZ19">CMCAPEX2</f>
        <v>101.59191692957928</v>
      </c>
      <c r="BA19" s="80" cm="1">
        <f t="array" ref="BA19">CMCAPEX2</f>
        <v>101.59191692957928</v>
      </c>
      <c r="BB19" s="80" cm="1">
        <f t="array" ref="BB19">CMCAPEX2</f>
        <v>101.59191692957928</v>
      </c>
      <c r="BC19" s="80" cm="1">
        <f t="array" ref="BC19">CMCAPEX2</f>
        <v>101.59191692957928</v>
      </c>
      <c r="BD19" s="80" cm="1">
        <f t="array" ref="BD19">CMCAPEX2</f>
        <v>101.59191692957928</v>
      </c>
      <c r="BE19" s="80" cm="1">
        <f t="array" ref="BE19">CMCAPEX2</f>
        <v>101.59191692957928</v>
      </c>
      <c r="BF19" s="80" cm="1">
        <f t="array" ref="BF19">CMCAPEX2</f>
        <v>101.59191692957928</v>
      </c>
      <c r="BG19" s="80" cm="1">
        <f t="array" ref="BG19">CMCAPEX2</f>
        <v>101.59191692957928</v>
      </c>
      <c r="BH19" s="80" cm="1">
        <f t="array" ref="BH19">CMCAPEX2</f>
        <v>101.59191692957928</v>
      </c>
      <c r="BI19" s="80" cm="1">
        <f t="array" ref="BI19">CMCAPEX2</f>
        <v>101.59191692957928</v>
      </c>
      <c r="BJ19" s="80" cm="1">
        <f t="array" ref="BJ19">CMCAPEX2</f>
        <v>101.59191692957928</v>
      </c>
      <c r="BK19" s="80" cm="1">
        <f t="array" ref="BK19">CMCAPEX2</f>
        <v>101.59191692957928</v>
      </c>
      <c r="BL19" s="80" cm="1">
        <f t="array" ref="BL19">CMCAPEX2</f>
        <v>101.59191692957928</v>
      </c>
      <c r="BM19" s="80" cm="1">
        <f t="array" ref="BM19">CMCAPEX2</f>
        <v>101.59191692957928</v>
      </c>
      <c r="BN19" s="80" cm="1">
        <f t="array" ref="BN19">CMCAPEX2</f>
        <v>101.59191692957928</v>
      </c>
      <c r="BO19" s="80" cm="1">
        <f t="array" ref="BO19">CMCAPEX2</f>
        <v>101.59191692957928</v>
      </c>
      <c r="BP19" s="80" cm="1">
        <f t="array" ref="BP19">CMCAPEX2</f>
        <v>101.59191692957928</v>
      </c>
      <c r="BQ19" s="80" cm="1">
        <f t="array" ref="BQ19">CMCAPEX2</f>
        <v>101.59191692957928</v>
      </c>
      <c r="BR19" s="80" cm="1">
        <f t="array" ref="BR19">CMCAPEX2</f>
        <v>101.59191692957928</v>
      </c>
      <c r="BS19" s="80" cm="1">
        <f t="array" ref="BS19">CMCAPEX2</f>
        <v>101.59191692957928</v>
      </c>
      <c r="BT19" s="80" cm="1">
        <f t="array" ref="BT19">CMCAPEX2</f>
        <v>101.59191692957928</v>
      </c>
      <c r="BU19" s="80" cm="1">
        <f t="array" ref="BU19">CMCAPEX2</f>
        <v>101.59191692957928</v>
      </c>
      <c r="BV19" s="80" cm="1">
        <f t="array" ref="BV19">CMCAPEX2</f>
        <v>101.59191692957928</v>
      </c>
      <c r="BW19" s="80" cm="1">
        <f t="array" ref="BW19">CMCAPEX2</f>
        <v>101.59191692957928</v>
      </c>
      <c r="BX19" s="80" cm="1">
        <f t="array" ref="BX19">CMCAPEX2</f>
        <v>101.59191692957928</v>
      </c>
      <c r="BY19" s="80" cm="1">
        <f t="array" ref="BY19">CMCAPEX2</f>
        <v>101.59191692957928</v>
      </c>
      <c r="BZ19" s="80" cm="1">
        <f t="array" ref="BZ19">CMCAPEX2</f>
        <v>101.59191692957928</v>
      </c>
      <c r="CA19" s="80" cm="1">
        <f t="array" ref="CA19">CMCAPEX2</f>
        <v>101.59191692957928</v>
      </c>
      <c r="CB19" s="80" cm="1">
        <f t="array" ref="CB19">CMCAPEX2</f>
        <v>101.59191692957928</v>
      </c>
      <c r="CC19" s="80" cm="1">
        <f t="array" ref="CC19">CMCAPEX2</f>
        <v>101.59191692957928</v>
      </c>
      <c r="CD19" s="80" cm="1">
        <f t="array" ref="CD19">CMCAPEX2</f>
        <v>101.59191692957928</v>
      </c>
      <c r="CE19" s="80" cm="1">
        <f t="array" ref="CE19">CMCAPEX2</f>
        <v>101.59191692957928</v>
      </c>
      <c r="CF19" s="80" cm="1">
        <f t="array" ref="CF19">CMCAPEX2</f>
        <v>101.59191692957928</v>
      </c>
      <c r="CG19" s="80" cm="1">
        <f t="array" ref="CG19">CMCAPEX2</f>
        <v>101.59191692957928</v>
      </c>
      <c r="CH19" s="80" cm="1">
        <f t="array" ref="CH19">CMCAPEX2</f>
        <v>101.59191692957928</v>
      </c>
      <c r="CI19" s="80" cm="1">
        <f t="array" ref="CI19">CMCAPEX2</f>
        <v>101.59191692957928</v>
      </c>
      <c r="CJ19" s="80" cm="1">
        <f t="array" ref="CJ19">CMCAPEX2</f>
        <v>101.59191692957928</v>
      </c>
      <c r="CK19" s="80" cm="1">
        <f t="array" ref="CK19">CMCAPEX2</f>
        <v>101.59191692957928</v>
      </c>
      <c r="CL19" s="80" cm="1">
        <f t="array" ref="CL19">CMCAPEX2</f>
        <v>101.59191692957928</v>
      </c>
      <c r="CM19" s="80" cm="1">
        <f t="array" ref="CM19">CMCAPEX2</f>
        <v>101.59191692957928</v>
      </c>
      <c r="CN19" s="80" cm="1">
        <f t="array" ref="CN19">CMCAPEX2</f>
        <v>101.59191692957928</v>
      </c>
      <c r="CO19" s="80" cm="1">
        <f t="array" ref="CO19">CMCAPEX2</f>
        <v>101.59191692957928</v>
      </c>
      <c r="CP19" s="80" cm="1">
        <f t="array" ref="CP19">CMCAPEX2</f>
        <v>101.59191692957928</v>
      </c>
      <c r="CQ19" s="80" cm="1">
        <f t="array" ref="CQ19">CMCAPEX2</f>
        <v>101.59191692957928</v>
      </c>
      <c r="CR19" s="80" cm="1">
        <f t="array" ref="CR19">CMCAPEX2</f>
        <v>101.59191692957928</v>
      </c>
      <c r="CS19" s="80" cm="1">
        <f t="array" ref="CS19">CMCAPEX2</f>
        <v>101.59191692957928</v>
      </c>
      <c r="CT19" s="80" cm="1">
        <f t="array" ref="CT19">CMCAPEX2</f>
        <v>101.59191692957928</v>
      </c>
      <c r="CU19" s="80" cm="1">
        <f t="array" ref="CU19">CMCAPEX2</f>
        <v>101.59191692957928</v>
      </c>
      <c r="CV19" s="80" cm="1">
        <f t="array" ref="CV19">CMCAPEX2</f>
        <v>101.59191692957928</v>
      </c>
      <c r="CW19" s="80" cm="1">
        <f t="array" ref="CW19">CMCAPEX2</f>
        <v>101.59191692957928</v>
      </c>
      <c r="CX19" s="80" cm="1">
        <f t="array" ref="CX19">CMCAPEX2</f>
        <v>101.59191692957928</v>
      </c>
      <c r="CY19" s="80" cm="1">
        <f t="array" ref="CY19">CMCAPEX2</f>
        <v>101.59191692957928</v>
      </c>
      <c r="CZ19" s="80" cm="1">
        <f t="array" ref="CZ19">CMCAPEX2</f>
        <v>101.59191692957928</v>
      </c>
      <c r="DA19" s="80" cm="1">
        <f t="array" ref="DA19">CMCAPEX2</f>
        <v>101.59191692957928</v>
      </c>
      <c r="DB19" s="80" cm="1">
        <f t="array" ref="DB19">CMCAPEX2</f>
        <v>101.59191692957928</v>
      </c>
      <c r="DC19" s="80" cm="1">
        <f t="array" ref="DC19">CMCAPEX2</f>
        <v>101.59191692957928</v>
      </c>
      <c r="DD19" s="80" cm="1">
        <f t="array" ref="DD19">CMCAPEX2</f>
        <v>101.59191692957928</v>
      </c>
      <c r="DE19" s="80" cm="1">
        <f t="array" ref="DE19">CMCAPEX2</f>
        <v>101.59191692957928</v>
      </c>
      <c r="DF19" s="80" cm="1">
        <f t="array" ref="DF19">CMCAPEX2</f>
        <v>101.59191692957928</v>
      </c>
      <c r="DG19" s="80" cm="1">
        <f t="array" ref="DG19">CMCAPEX2</f>
        <v>101.59191692957928</v>
      </c>
      <c r="DH19" s="80" cm="1">
        <f t="array" ref="DH19">CMCAPEX2</f>
        <v>101.59191692957928</v>
      </c>
      <c r="DI19" s="80" cm="1">
        <f t="array" ref="DI19">CMCAPEX2</f>
        <v>101.59191692957928</v>
      </c>
      <c r="DJ19" s="80" cm="1">
        <f t="array" ref="DJ19">CMCAPEX2</f>
        <v>101.59191692957928</v>
      </c>
      <c r="DK19" s="80" cm="1">
        <f t="array" ref="DK19">CMCAPEX2</f>
        <v>101.59191692957928</v>
      </c>
      <c r="DL19" s="80" cm="1">
        <f t="array" ref="DL19">CMCAPEX2</f>
        <v>101.59191692957928</v>
      </c>
      <c r="DM19" s="80" cm="1">
        <f t="array" ref="DM19">CMCAPEX2</f>
        <v>101.59191692957928</v>
      </c>
      <c r="DN19" s="80" cm="1">
        <f t="array" ref="DN19">CMCAPEX2</f>
        <v>101.59191692957928</v>
      </c>
      <c r="DO19" s="80" cm="1">
        <f t="array" ref="DO19">CMCAPEX2</f>
        <v>101.59191692957928</v>
      </c>
      <c r="DP19" s="80" cm="1">
        <f t="array" ref="DP19">CMCAPEX2</f>
        <v>101.59191692957928</v>
      </c>
      <c r="DQ19" s="80" cm="1">
        <f t="array" ref="DQ19">CMCAPEX2</f>
        <v>101.59191692957928</v>
      </c>
      <c r="DR19" s="80" cm="1">
        <f t="array" ref="DR19">CMCAPEX2</f>
        <v>101.59191692957928</v>
      </c>
      <c r="DS19" s="80" cm="1">
        <f t="array" ref="DS19">CMCAPEX2</f>
        <v>101.59191692957928</v>
      </c>
      <c r="DT19" s="80" cm="1">
        <f t="array" ref="DT19">CMCAPEX2</f>
        <v>101.59191692957928</v>
      </c>
      <c r="DU19" s="80" cm="1">
        <f t="array" ref="DU19">CMCAPEX2</f>
        <v>101.59191692957928</v>
      </c>
      <c r="DV19" s="80" cm="1">
        <f t="array" ref="DV19">CMCAPEX2</f>
        <v>101.59191692957928</v>
      </c>
      <c r="DW19" s="80" cm="1">
        <f t="array" ref="DW19">CMCAPEX2</f>
        <v>101.59191692957928</v>
      </c>
      <c r="DX19" s="80" cm="1">
        <f t="array" ref="DX19">CMCAPEX2</f>
        <v>101.59191692957928</v>
      </c>
      <c r="DY19" s="80" cm="1">
        <f t="array" ref="DY19">CMCAPEX2</f>
        <v>101.59191692957928</v>
      </c>
      <c r="DZ19" s="80" cm="1">
        <f t="array" ref="DZ19">CMCAPEX2</f>
        <v>101.59191692957928</v>
      </c>
      <c r="EA19" s="80" cm="1">
        <f t="array" ref="EA19">CMCAPEX2</f>
        <v>101.59191692957928</v>
      </c>
      <c r="EB19" s="80" cm="1">
        <f t="array" ref="EB19">CMCAPEX2</f>
        <v>101.59191692957928</v>
      </c>
      <c r="EC19" s="80" cm="1">
        <f t="array" ref="EC19">CMCAPEX2</f>
        <v>101.59191692957928</v>
      </c>
      <c r="ED19" s="80" cm="1">
        <f t="array" ref="ED19">CMCAPEX2</f>
        <v>101.59191692957928</v>
      </c>
      <c r="EE19" s="80" cm="1">
        <f t="array" ref="EE19">CMCAPEX2</f>
        <v>101.59191692957928</v>
      </c>
      <c r="EF19" s="80" cm="1">
        <f t="array" ref="EF19">CMCAPEX2</f>
        <v>101.59191692957928</v>
      </c>
      <c r="EG19" s="80" cm="1">
        <f t="array" ref="EG19">CMCAPEX2</f>
        <v>101.59191692957928</v>
      </c>
      <c r="EH19" s="80" cm="1">
        <f t="array" ref="EH19">CMCAPEX2</f>
        <v>101.59191692957928</v>
      </c>
      <c r="EI19" s="80" cm="1">
        <f t="array" ref="EI19">CMCAPEX2</f>
        <v>101.59191692957928</v>
      </c>
      <c r="EJ19" s="80" cm="1">
        <f t="array" ref="EJ19">CMCAPEX2</f>
        <v>101.59191692957928</v>
      </c>
      <c r="EK19" s="80" cm="1">
        <f t="array" ref="EK19">CMCAPEX2</f>
        <v>101.59191692957928</v>
      </c>
      <c r="EL19" s="80" cm="1">
        <f t="array" ref="EL19">CMCAPEX2</f>
        <v>101.59191692957928</v>
      </c>
      <c r="EM19" s="80" cm="1">
        <f t="array" ref="EM19">CMCAPEX2</f>
        <v>101.59191692957928</v>
      </c>
      <c r="EN19" s="80" cm="1">
        <f t="array" ref="EN19">CMCAPEX2</f>
        <v>101.59191692957928</v>
      </c>
      <c r="EO19" s="80" cm="1">
        <f t="array" ref="EO19">CMCAPEX2</f>
        <v>101.59191692957928</v>
      </c>
      <c r="EP19" s="80" cm="1">
        <f t="array" ref="EP19">CMCAPEX2</f>
        <v>101.59191692957928</v>
      </c>
      <c r="EQ19" s="80" cm="1">
        <f t="array" ref="EQ19">CMCAPEX2</f>
        <v>101.59191692957928</v>
      </c>
      <c r="ER19" s="80" cm="1">
        <f t="array" ref="ER19">CMCAPEX2</f>
        <v>101.59191692957928</v>
      </c>
      <c r="ES19" s="80" cm="1">
        <f t="array" ref="ES19">CMCAPEX2</f>
        <v>101.59191692957928</v>
      </c>
      <c r="ET19" s="80" cm="1">
        <f t="array" ref="ET19">CMCAPEX2</f>
        <v>101.59191692957928</v>
      </c>
      <c r="EU19" s="80" cm="1">
        <f t="array" ref="EU19">CMCAPEX2</f>
        <v>101.59191692957928</v>
      </c>
      <c r="EV19" s="80" cm="1">
        <f t="array" ref="EV19">CMCAPEX2</f>
        <v>101.59191692957928</v>
      </c>
      <c r="EW19" s="80" cm="1">
        <f t="array" ref="EW19">CMCAPEX2</f>
        <v>101.59191692957928</v>
      </c>
      <c r="EX19" s="80" cm="1">
        <f t="array" ref="EX19">CMCAPEX2</f>
        <v>101.59191692957928</v>
      </c>
      <c r="EY19" s="80" cm="1">
        <f t="array" ref="EY19">CMCAPEX2</f>
        <v>101.59191692957928</v>
      </c>
      <c r="EZ19" s="80" cm="1">
        <f t="array" ref="EZ19">CMCAPEX2</f>
        <v>101.59191692957928</v>
      </c>
      <c r="FA19" s="80" cm="1">
        <f t="array" ref="FA19">CMCAPEX2</f>
        <v>101.59191692957928</v>
      </c>
      <c r="FB19" s="80" cm="1">
        <f t="array" ref="FB19">CMCAPEX2</f>
        <v>101.59191692957928</v>
      </c>
      <c r="FC19" s="80" cm="1">
        <f t="array" ref="FC19">CMCAPEX2</f>
        <v>101.59191692957928</v>
      </c>
      <c r="FD19" s="80" cm="1">
        <f t="array" ref="FD19">CMCAPEX2</f>
        <v>101.59191692957928</v>
      </c>
      <c r="FE19" s="80" cm="1">
        <f t="array" ref="FE19">CMCAPEX2</f>
        <v>101.59191692957928</v>
      </c>
      <c r="FF19" s="80" cm="1">
        <f t="array" ref="FF19">CMCAPEX2</f>
        <v>101.59191692957928</v>
      </c>
      <c r="FG19" s="80" cm="1">
        <f t="array" ref="FG19">CMCAPEX2</f>
        <v>101.59191692957928</v>
      </c>
      <c r="FH19" s="80" cm="1">
        <f t="array" ref="FH19">CMCAPEX2</f>
        <v>101.59191692957928</v>
      </c>
      <c r="FI19" s="80" cm="1">
        <f t="array" ref="FI19">CMCAPEX2</f>
        <v>101.59191692957928</v>
      </c>
      <c r="FJ19" s="80" cm="1">
        <f t="array" ref="FJ19">CMCAPEX2</f>
        <v>101.59191692957928</v>
      </c>
      <c r="FK19" s="80" cm="1">
        <f t="array" ref="FK19">CMCAPEX2</f>
        <v>101.59191692957928</v>
      </c>
      <c r="FL19" s="80" cm="1">
        <f t="array" ref="FL19">CMCAPEX2</f>
        <v>101.59191692957928</v>
      </c>
      <c r="FM19" s="80" cm="1">
        <f t="array" ref="FM19">CMCAPEX2</f>
        <v>101.59191692957928</v>
      </c>
      <c r="FN19" s="80" cm="1">
        <f t="array" ref="FN19">CMCAPEX2</f>
        <v>101.59191692957928</v>
      </c>
      <c r="FO19" s="80" cm="1">
        <f t="array" ref="FO19">CMCAPEX2</f>
        <v>101.59191692957928</v>
      </c>
      <c r="FP19" s="80" cm="1">
        <f t="array" ref="FP19">CMCAPEX2</f>
        <v>101.59191692957928</v>
      </c>
      <c r="FQ19" s="80" cm="1">
        <f t="array" ref="FQ19">CMCAPEX2</f>
        <v>101.59191692957928</v>
      </c>
      <c r="FR19" s="80" cm="1">
        <f t="array" ref="FR19">CMCAPEX2</f>
        <v>101.59191692957928</v>
      </c>
      <c r="FS19" s="80" cm="1">
        <f t="array" ref="FS19">CMCAPEX2</f>
        <v>101.59191692957928</v>
      </c>
      <c r="FT19" s="80" cm="1">
        <f t="array" ref="FT19">CMCAPEX2</f>
        <v>101.59191692957928</v>
      </c>
      <c r="FU19" s="80" cm="1">
        <f t="array" ref="FU19">CMCAPEX2</f>
        <v>101.59191692957928</v>
      </c>
      <c r="FV19" s="80" cm="1">
        <f t="array" ref="FV19">CMCAPEX2</f>
        <v>101.59191692957928</v>
      </c>
      <c r="FW19" s="80" cm="1">
        <f t="array" ref="FW19">CMCAPEX2</f>
        <v>101.59191692957928</v>
      </c>
      <c r="FX19" s="80" cm="1">
        <f t="array" ref="FX19">CMCAPEX2</f>
        <v>101.59191692957928</v>
      </c>
      <c r="FY19" s="80" cm="1">
        <f t="array" ref="FY19">CMCAPEX2</f>
        <v>101.59191692957928</v>
      </c>
      <c r="FZ19" s="80" cm="1">
        <f t="array" ref="FZ19">CMCAPEX2</f>
        <v>101.59191692957928</v>
      </c>
      <c r="GA19" s="80" cm="1">
        <f t="array" ref="GA19">CMCAPEX2</f>
        <v>101.59191692957928</v>
      </c>
      <c r="GB19" s="80" cm="1">
        <f t="array" ref="GB19">CMCAPEX2</f>
        <v>101.59191692957928</v>
      </c>
      <c r="GC19" s="80" cm="1">
        <f t="array" ref="GC19">CMCAPEX2</f>
        <v>101.59191692957928</v>
      </c>
      <c r="GD19" s="80" cm="1">
        <f t="array" ref="GD19">CMCAPEX2</f>
        <v>101.59191692957928</v>
      </c>
      <c r="GE19" s="80" cm="1">
        <f t="array" ref="GE19">CMCAPEX2</f>
        <v>101.59191692957928</v>
      </c>
      <c r="GF19" s="80" cm="1">
        <f t="array" ref="GF19">CMCAPEX2</f>
        <v>101.59191692957928</v>
      </c>
      <c r="GG19" s="80" cm="1">
        <f t="array" ref="GG19">CMCAPEX2</f>
        <v>101.59191692957928</v>
      </c>
      <c r="GH19" s="80" cm="1">
        <f t="array" ref="GH19">CMCAPEX2</f>
        <v>101.59191692957928</v>
      </c>
      <c r="GI19" s="80" cm="1">
        <f t="array" ref="GI19">CMCAPEX2</f>
        <v>101.59191692957928</v>
      </c>
      <c r="GJ19" s="80" cm="1">
        <f t="array" ref="GJ19">CMCAPEX2</f>
        <v>101.59191692957928</v>
      </c>
      <c r="GK19" s="80" cm="1">
        <f t="array" ref="GK19">CMCAPEX2</f>
        <v>101.59191692957928</v>
      </c>
      <c r="GL19" s="80" cm="1">
        <f t="array" ref="GL19">CMCAPEX2</f>
        <v>101.59191692957928</v>
      </c>
      <c r="GM19" s="80" cm="1">
        <f t="array" ref="GM19">CMCAPEX2</f>
        <v>101.59191692957928</v>
      </c>
      <c r="GN19" s="80" cm="1">
        <f t="array" ref="GN19">CMCAPEX2</f>
        <v>101.59191692957928</v>
      </c>
      <c r="GO19" s="80" cm="1">
        <f t="array" ref="GO19">CMCAPEX2</f>
        <v>101.59191692957928</v>
      </c>
      <c r="GP19" s="80" cm="1">
        <f t="array" ref="GP19">CMCAPEX2</f>
        <v>101.59191692957928</v>
      </c>
      <c r="GQ19" s="80" cm="1">
        <f t="array" ref="GQ19">CMCAPEX2</f>
        <v>101.59191692957928</v>
      </c>
      <c r="GR19" s="80" cm="1">
        <f t="array" ref="GR19">CMCAPEX2</f>
        <v>101.59191692957928</v>
      </c>
      <c r="GS19" s="80" cm="1">
        <f t="array" ref="GS19">CMCAPEX2</f>
        <v>101.59191692957928</v>
      </c>
      <c r="GT19" s="80" cm="1">
        <f t="array" ref="GT19">CMCAPEX2</f>
        <v>101.59191692957928</v>
      </c>
      <c r="GU19" s="80" cm="1">
        <f t="array" ref="GU19">CMCAPEX2</f>
        <v>101.59191692957928</v>
      </c>
      <c r="GV19" s="80" cm="1">
        <f t="array" ref="GV19">CMCAPEX2</f>
        <v>101.59191692957928</v>
      </c>
      <c r="GW19" s="80" cm="1">
        <f t="array" ref="GW19">CMCAPEX2</f>
        <v>101.59191692957928</v>
      </c>
      <c r="GX19" s="80" cm="1">
        <f t="array" ref="GX19">CMCAPEX2</f>
        <v>101.59191692957928</v>
      </c>
      <c r="GY19" s="80" cm="1">
        <f t="array" ref="GY19">CMCAPEX2</f>
        <v>101.59191692957928</v>
      </c>
      <c r="GZ19" s="80" cm="1">
        <f t="array" ref="GZ19">CMCAPEX2</f>
        <v>101.59191692957928</v>
      </c>
      <c r="HA19" s="80" cm="1">
        <f t="array" ref="HA19">CMCAPEX2</f>
        <v>101.59191692957928</v>
      </c>
      <c r="HB19" s="80" cm="1">
        <f t="array" ref="HB19">CMCAPEX2</f>
        <v>101.59191692957928</v>
      </c>
      <c r="HC19" s="80" cm="1">
        <f t="array" ref="HC19">CMCAPEX2</f>
        <v>101.59191692957928</v>
      </c>
      <c r="HD19" s="80" cm="1">
        <f t="array" ref="HD19">CMCAPEX2</f>
        <v>101.59191692957928</v>
      </c>
      <c r="HE19" s="80" cm="1">
        <f t="array" ref="HE19">CMCAPEX2</f>
        <v>101.59191692957928</v>
      </c>
      <c r="HF19" s="80" cm="1">
        <f t="array" ref="HF19">CMCAPEX2</f>
        <v>101.59191692957928</v>
      </c>
      <c r="HG19" s="80" cm="1">
        <f t="array" ref="HG19">CMCAPEX2</f>
        <v>101.59191692957928</v>
      </c>
      <c r="HH19" s="80" cm="1">
        <f t="array" ref="HH19">CMCAPEX2</f>
        <v>101.59191692957928</v>
      </c>
      <c r="HI19" s="80" cm="1">
        <f t="array" ref="HI19">CMCAPEX2</f>
        <v>101.59191692957928</v>
      </c>
      <c r="HJ19" s="80" cm="1">
        <f t="array" ref="HJ19">CMCAPEX2</f>
        <v>101.59191692957928</v>
      </c>
      <c r="HK19" s="80" cm="1">
        <f t="array" ref="HK19">CMCAPEX2</f>
        <v>101.59191692957928</v>
      </c>
      <c r="HL19" s="80" cm="1">
        <f t="array" ref="HL19">CMCAPEX2</f>
        <v>101.59191692957928</v>
      </c>
      <c r="HM19" s="80" cm="1">
        <f t="array" ref="HM19">CMCAPEX2</f>
        <v>101.59191692957928</v>
      </c>
      <c r="HN19" s="80" cm="1">
        <f t="array" ref="HN19">CMCAPEX2</f>
        <v>101.59191692957928</v>
      </c>
      <c r="HO19" s="80" cm="1">
        <f t="array" ref="HO19">CMCAPEX2</f>
        <v>101.59191692957928</v>
      </c>
      <c r="HP19" s="80" cm="1">
        <f t="array" ref="HP19">CMCAPEX2</f>
        <v>101.59191692957928</v>
      </c>
      <c r="HQ19" s="80" cm="1">
        <f t="array" ref="HQ19">CMCAPEX2</f>
        <v>101.59191692957928</v>
      </c>
      <c r="HR19" s="80" cm="1">
        <f t="array" ref="HR19">CMCAPEX2</f>
        <v>101.59191692957928</v>
      </c>
      <c r="HS19" s="80" cm="1">
        <f t="array" ref="HS19">CMCAPEX2</f>
        <v>101.59191692957928</v>
      </c>
      <c r="HT19" s="80" cm="1">
        <f t="array" ref="HT19">CMCAPEX2</f>
        <v>101.59191692957928</v>
      </c>
      <c r="HU19" s="80" cm="1">
        <f t="array" ref="HU19">CMCAPEX2</f>
        <v>101.59191692957928</v>
      </c>
      <c r="HV19" s="80" cm="1">
        <f t="array" ref="HV19">CMCAPEX2</f>
        <v>101.59191692957928</v>
      </c>
      <c r="HW19" s="80" cm="1">
        <f t="array" ref="HW19">CMCAPEX2</f>
        <v>101.59191692957928</v>
      </c>
      <c r="HX19" s="80" cm="1">
        <f t="array" ref="HX19">CMCAPEX2</f>
        <v>101.59191692957928</v>
      </c>
      <c r="HY19" s="80" cm="1">
        <f t="array" ref="HY19">CMCAPEX2</f>
        <v>101.59191692957928</v>
      </c>
      <c r="HZ19" s="80" cm="1">
        <f t="array" ref="HZ19">CMCAPEX2</f>
        <v>101.59191692957928</v>
      </c>
      <c r="IA19" s="80" cm="1">
        <f t="array" ref="IA19">CMCAPEX2</f>
        <v>101.59191692957928</v>
      </c>
      <c r="IB19" s="80" cm="1">
        <f t="array" ref="IB19">CMCAPEX2</f>
        <v>101.59191692957928</v>
      </c>
      <c r="IC19" s="80" cm="1">
        <f t="array" ref="IC19">CMCAPEX2</f>
        <v>101.59191692957928</v>
      </c>
      <c r="ID19" s="80" cm="1">
        <f t="array" ref="ID19">CMCAPEX2</f>
        <v>101.59191692957928</v>
      </c>
      <c r="IE19" s="80" cm="1">
        <f t="array" ref="IE19">CMCAPEX2</f>
        <v>101.59191692957928</v>
      </c>
      <c r="IF19" s="80" cm="1">
        <f t="array" ref="IF19">CMCAPEX2</f>
        <v>101.59191692957928</v>
      </c>
      <c r="IG19" s="80" cm="1">
        <f t="array" ref="IG19">CMCAPEX2</f>
        <v>101.59191692957928</v>
      </c>
    </row>
    <row r="20" spans="1:241" s="82" customFormat="1" x14ac:dyDescent="0.2">
      <c r="A20" s="32" t="s">
        <v>71</v>
      </c>
      <c r="B20" s="81">
        <v>0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1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1">
        <v>0</v>
      </c>
      <c r="BE20" s="81">
        <v>0</v>
      </c>
      <c r="BF20" s="81">
        <v>0</v>
      </c>
      <c r="BG20" s="81">
        <v>0</v>
      </c>
      <c r="BH20" s="81"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v>0</v>
      </c>
      <c r="BO20" s="81">
        <v>0</v>
      </c>
      <c r="BP20" s="81"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v>0</v>
      </c>
      <c r="CF20" s="81">
        <v>0</v>
      </c>
      <c r="CG20" s="81">
        <v>0</v>
      </c>
      <c r="CH20" s="81">
        <v>0</v>
      </c>
      <c r="CI20" s="81">
        <v>0</v>
      </c>
      <c r="CJ20" s="81">
        <v>0</v>
      </c>
      <c r="CK20" s="81">
        <v>0</v>
      </c>
      <c r="CL20" s="81">
        <v>0</v>
      </c>
      <c r="CM20" s="81">
        <v>0</v>
      </c>
      <c r="CN20" s="81">
        <v>0</v>
      </c>
      <c r="CO20" s="81">
        <v>0</v>
      </c>
      <c r="CP20" s="81">
        <v>0</v>
      </c>
      <c r="CQ20" s="81">
        <v>0</v>
      </c>
      <c r="CR20" s="81">
        <v>0</v>
      </c>
      <c r="CS20" s="81">
        <v>0</v>
      </c>
      <c r="CT20" s="81">
        <v>0</v>
      </c>
      <c r="CU20" s="81">
        <v>0</v>
      </c>
      <c r="CV20" s="81">
        <v>0</v>
      </c>
      <c r="CW20" s="81">
        <v>0</v>
      </c>
      <c r="CX20" s="81">
        <v>0</v>
      </c>
      <c r="CY20" s="81">
        <v>0</v>
      </c>
      <c r="CZ20" s="81">
        <v>0</v>
      </c>
      <c r="DA20" s="81">
        <v>0</v>
      </c>
      <c r="DB20" s="81">
        <v>0</v>
      </c>
      <c r="DC20" s="81">
        <v>0</v>
      </c>
      <c r="DD20" s="81">
        <v>0</v>
      </c>
      <c r="DE20" s="81">
        <v>0</v>
      </c>
      <c r="DF20" s="81">
        <v>0</v>
      </c>
      <c r="DG20" s="81">
        <v>0</v>
      </c>
      <c r="DH20" s="81">
        <v>0</v>
      </c>
      <c r="DI20" s="81">
        <v>0</v>
      </c>
      <c r="DJ20" s="81">
        <v>0</v>
      </c>
      <c r="DK20" s="81">
        <v>0</v>
      </c>
      <c r="DL20" s="81">
        <v>0</v>
      </c>
      <c r="DM20" s="81">
        <v>0</v>
      </c>
      <c r="DN20" s="81">
        <v>0</v>
      </c>
      <c r="DO20" s="81">
        <v>0</v>
      </c>
      <c r="DP20" s="81">
        <v>0</v>
      </c>
      <c r="DQ20" s="81">
        <v>0</v>
      </c>
      <c r="DR20" s="81">
        <v>0</v>
      </c>
      <c r="DS20" s="81">
        <v>0</v>
      </c>
      <c r="DT20" s="81">
        <v>0</v>
      </c>
      <c r="DU20" s="81">
        <v>0</v>
      </c>
      <c r="DV20" s="81">
        <v>0</v>
      </c>
      <c r="DW20" s="81">
        <v>0</v>
      </c>
      <c r="DX20" s="81">
        <v>0</v>
      </c>
      <c r="DY20" s="81">
        <v>0</v>
      </c>
      <c r="DZ20" s="81">
        <v>0</v>
      </c>
      <c r="EA20" s="81">
        <v>0</v>
      </c>
      <c r="EB20" s="81">
        <v>0</v>
      </c>
      <c r="EC20" s="81">
        <v>0</v>
      </c>
      <c r="ED20" s="81">
        <v>0</v>
      </c>
      <c r="EE20" s="81">
        <v>0</v>
      </c>
      <c r="EF20" s="81">
        <v>0</v>
      </c>
      <c r="EG20" s="81">
        <v>0</v>
      </c>
      <c r="EH20" s="81">
        <v>0</v>
      </c>
      <c r="EI20" s="81">
        <v>0</v>
      </c>
      <c r="EJ20" s="81">
        <v>0</v>
      </c>
      <c r="EK20" s="81">
        <v>0</v>
      </c>
      <c r="EL20" s="81">
        <v>0</v>
      </c>
      <c r="EM20" s="81">
        <v>0</v>
      </c>
      <c r="EN20" s="81">
        <v>0</v>
      </c>
      <c r="EO20" s="81">
        <v>0</v>
      </c>
      <c r="EP20" s="81">
        <v>0</v>
      </c>
      <c r="EQ20" s="81">
        <v>0</v>
      </c>
      <c r="ER20" s="81">
        <v>0</v>
      </c>
      <c r="ES20" s="81">
        <v>0</v>
      </c>
      <c r="ET20" s="81">
        <v>0</v>
      </c>
      <c r="EU20" s="81">
        <v>0</v>
      </c>
      <c r="EV20" s="81">
        <v>0</v>
      </c>
      <c r="EW20" s="81">
        <v>0</v>
      </c>
      <c r="EX20" s="81">
        <v>0</v>
      </c>
      <c r="EY20" s="81">
        <v>0</v>
      </c>
      <c r="EZ20" s="81">
        <v>0</v>
      </c>
      <c r="FA20" s="81">
        <v>0</v>
      </c>
      <c r="FB20" s="81">
        <v>0</v>
      </c>
      <c r="FC20" s="81">
        <v>0</v>
      </c>
      <c r="FD20" s="81">
        <v>0</v>
      </c>
      <c r="FE20" s="81">
        <v>0</v>
      </c>
      <c r="FF20" s="81">
        <v>0</v>
      </c>
      <c r="FG20" s="81">
        <v>0</v>
      </c>
      <c r="FH20" s="81">
        <v>0</v>
      </c>
      <c r="FI20" s="81">
        <v>0</v>
      </c>
      <c r="FJ20" s="81">
        <v>0</v>
      </c>
      <c r="FK20" s="81">
        <v>0</v>
      </c>
      <c r="FL20" s="81">
        <v>0</v>
      </c>
      <c r="FM20" s="81">
        <v>0</v>
      </c>
      <c r="FN20" s="81">
        <v>0</v>
      </c>
      <c r="FO20" s="81">
        <v>0</v>
      </c>
      <c r="FP20" s="81">
        <v>0</v>
      </c>
      <c r="FQ20" s="81">
        <v>0</v>
      </c>
      <c r="FR20" s="81">
        <v>0</v>
      </c>
      <c r="FS20" s="81">
        <v>0</v>
      </c>
      <c r="FT20" s="81">
        <v>0</v>
      </c>
      <c r="FU20" s="81">
        <v>0</v>
      </c>
      <c r="FV20" s="81">
        <v>0</v>
      </c>
      <c r="FW20" s="81">
        <v>0</v>
      </c>
      <c r="FX20" s="81">
        <v>0</v>
      </c>
      <c r="FY20" s="81">
        <v>0</v>
      </c>
      <c r="FZ20" s="81">
        <v>0</v>
      </c>
      <c r="GA20" s="81">
        <v>0</v>
      </c>
      <c r="GB20" s="81">
        <v>0</v>
      </c>
      <c r="GC20" s="81">
        <v>0</v>
      </c>
      <c r="GD20" s="81">
        <v>0</v>
      </c>
      <c r="GE20" s="81">
        <v>0</v>
      </c>
      <c r="GF20" s="81">
        <v>0</v>
      </c>
      <c r="GG20" s="81">
        <v>0</v>
      </c>
      <c r="GH20" s="81">
        <v>0</v>
      </c>
      <c r="GI20" s="81">
        <v>0</v>
      </c>
      <c r="GJ20" s="81">
        <v>0</v>
      </c>
      <c r="GK20" s="81">
        <v>0</v>
      </c>
      <c r="GL20" s="81">
        <v>0</v>
      </c>
      <c r="GM20" s="81">
        <v>0</v>
      </c>
      <c r="GN20" s="81">
        <v>0</v>
      </c>
      <c r="GO20" s="81">
        <v>0</v>
      </c>
      <c r="GP20" s="81">
        <v>0</v>
      </c>
      <c r="GQ20" s="81">
        <v>0</v>
      </c>
      <c r="GR20" s="81">
        <v>0</v>
      </c>
      <c r="GS20" s="81">
        <v>0</v>
      </c>
      <c r="GT20" s="81">
        <v>0</v>
      </c>
      <c r="GU20" s="81">
        <v>0</v>
      </c>
      <c r="GV20" s="81">
        <v>0</v>
      </c>
      <c r="GW20" s="81">
        <v>0</v>
      </c>
      <c r="GX20" s="81">
        <v>0</v>
      </c>
      <c r="GY20" s="81">
        <v>0</v>
      </c>
      <c r="GZ20" s="81">
        <v>0</v>
      </c>
      <c r="HA20" s="81">
        <v>0</v>
      </c>
      <c r="HB20" s="81">
        <v>0</v>
      </c>
      <c r="HC20" s="81">
        <v>0</v>
      </c>
      <c r="HD20" s="81">
        <v>0</v>
      </c>
      <c r="HE20" s="81">
        <v>0</v>
      </c>
      <c r="HF20" s="81">
        <v>0</v>
      </c>
      <c r="HG20" s="81">
        <v>0</v>
      </c>
      <c r="HH20" s="81">
        <v>0</v>
      </c>
      <c r="HI20" s="81">
        <v>0</v>
      </c>
      <c r="HJ20" s="81">
        <v>0</v>
      </c>
      <c r="HK20" s="81">
        <v>0</v>
      </c>
      <c r="HL20" s="81">
        <v>0</v>
      </c>
      <c r="HM20" s="81">
        <v>0</v>
      </c>
      <c r="HN20" s="81">
        <v>0</v>
      </c>
      <c r="HO20" s="81">
        <v>0</v>
      </c>
      <c r="HP20" s="81">
        <v>0</v>
      </c>
      <c r="HQ20" s="81">
        <v>0</v>
      </c>
      <c r="HR20" s="81">
        <v>0</v>
      </c>
      <c r="HS20" s="81">
        <v>0</v>
      </c>
      <c r="HT20" s="81">
        <v>0</v>
      </c>
      <c r="HU20" s="81">
        <v>0</v>
      </c>
      <c r="HV20" s="81">
        <v>0</v>
      </c>
      <c r="HW20" s="81">
        <v>0</v>
      </c>
      <c r="HX20" s="81">
        <v>0</v>
      </c>
      <c r="HY20" s="81">
        <v>0</v>
      </c>
      <c r="HZ20" s="81">
        <v>0</v>
      </c>
      <c r="IA20" s="81">
        <v>0</v>
      </c>
      <c r="IB20" s="81">
        <v>0</v>
      </c>
      <c r="IC20" s="81">
        <v>0</v>
      </c>
      <c r="ID20" s="81">
        <v>0</v>
      </c>
      <c r="IE20" s="81">
        <v>0</v>
      </c>
      <c r="IF20" s="81">
        <v>0</v>
      </c>
      <c r="IG20" s="81">
        <v>0</v>
      </c>
    </row>
    <row r="21" spans="1:241" s="82" customFormat="1" x14ac:dyDescent="0.2">
      <c r="A21" s="32" t="s">
        <v>81</v>
      </c>
      <c r="B21" s="81">
        <v>0</v>
      </c>
      <c r="C21" s="81">
        <v>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1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1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1">
        <v>0</v>
      </c>
      <c r="BE21" s="81">
        <v>0</v>
      </c>
      <c r="BF21" s="81">
        <v>0</v>
      </c>
      <c r="BG21" s="81">
        <v>0</v>
      </c>
      <c r="BH21" s="81"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v>0</v>
      </c>
      <c r="BO21" s="81">
        <v>0</v>
      </c>
      <c r="BP21" s="81"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v>0</v>
      </c>
      <c r="CF21" s="81">
        <v>0</v>
      </c>
      <c r="CG21" s="81">
        <v>0</v>
      </c>
      <c r="CH21" s="81">
        <v>0</v>
      </c>
      <c r="CI21" s="81">
        <v>0</v>
      </c>
      <c r="CJ21" s="81">
        <v>0</v>
      </c>
      <c r="CK21" s="81">
        <v>0</v>
      </c>
      <c r="CL21" s="81">
        <v>0</v>
      </c>
      <c r="CM21" s="81">
        <v>0</v>
      </c>
      <c r="CN21" s="81">
        <v>0</v>
      </c>
      <c r="CO21" s="81">
        <v>0</v>
      </c>
      <c r="CP21" s="81">
        <v>0</v>
      </c>
      <c r="CQ21" s="81">
        <v>0</v>
      </c>
      <c r="CR21" s="81">
        <v>0</v>
      </c>
      <c r="CS21" s="81">
        <v>0</v>
      </c>
      <c r="CT21" s="81">
        <v>0</v>
      </c>
      <c r="CU21" s="81">
        <v>0</v>
      </c>
      <c r="CV21" s="81">
        <v>0</v>
      </c>
      <c r="CW21" s="81">
        <v>0</v>
      </c>
      <c r="CX21" s="81">
        <v>0</v>
      </c>
      <c r="CY21" s="81">
        <v>0</v>
      </c>
      <c r="CZ21" s="81">
        <v>0</v>
      </c>
      <c r="DA21" s="81">
        <v>0</v>
      </c>
      <c r="DB21" s="81">
        <v>0</v>
      </c>
      <c r="DC21" s="81">
        <v>0</v>
      </c>
      <c r="DD21" s="81">
        <v>0</v>
      </c>
      <c r="DE21" s="81">
        <v>0</v>
      </c>
      <c r="DF21" s="81">
        <v>0</v>
      </c>
      <c r="DG21" s="81">
        <v>0</v>
      </c>
      <c r="DH21" s="81">
        <v>0</v>
      </c>
      <c r="DI21" s="81">
        <v>0</v>
      </c>
      <c r="DJ21" s="81">
        <v>0</v>
      </c>
      <c r="DK21" s="81">
        <v>0</v>
      </c>
      <c r="DL21" s="81">
        <v>0</v>
      </c>
      <c r="DM21" s="81">
        <v>0</v>
      </c>
      <c r="DN21" s="81">
        <v>0</v>
      </c>
      <c r="DO21" s="81">
        <v>0</v>
      </c>
      <c r="DP21" s="81">
        <v>0</v>
      </c>
      <c r="DQ21" s="81">
        <v>0</v>
      </c>
      <c r="DR21" s="81">
        <v>0</v>
      </c>
      <c r="DS21" s="81">
        <v>0</v>
      </c>
      <c r="DT21" s="81">
        <v>0</v>
      </c>
      <c r="DU21" s="81">
        <v>0</v>
      </c>
      <c r="DV21" s="81">
        <v>0</v>
      </c>
      <c r="DW21" s="81">
        <v>0</v>
      </c>
      <c r="DX21" s="81">
        <v>0</v>
      </c>
      <c r="DY21" s="81">
        <v>0</v>
      </c>
      <c r="DZ21" s="81">
        <v>0</v>
      </c>
      <c r="EA21" s="81">
        <v>0</v>
      </c>
      <c r="EB21" s="81">
        <v>0</v>
      </c>
      <c r="EC21" s="81">
        <v>0</v>
      </c>
      <c r="ED21" s="81">
        <v>0</v>
      </c>
      <c r="EE21" s="81">
        <v>0</v>
      </c>
      <c r="EF21" s="81">
        <v>0</v>
      </c>
      <c r="EG21" s="81">
        <v>0</v>
      </c>
      <c r="EH21" s="81">
        <v>0</v>
      </c>
      <c r="EI21" s="81">
        <v>0</v>
      </c>
      <c r="EJ21" s="81">
        <v>0</v>
      </c>
      <c r="EK21" s="81">
        <v>0</v>
      </c>
      <c r="EL21" s="81">
        <v>0</v>
      </c>
      <c r="EM21" s="81">
        <v>0</v>
      </c>
      <c r="EN21" s="81">
        <v>0</v>
      </c>
      <c r="EO21" s="81">
        <v>0</v>
      </c>
      <c r="EP21" s="81">
        <v>0</v>
      </c>
      <c r="EQ21" s="81">
        <v>0</v>
      </c>
      <c r="ER21" s="81">
        <v>0</v>
      </c>
      <c r="ES21" s="81">
        <v>0</v>
      </c>
      <c r="ET21" s="81">
        <v>0</v>
      </c>
      <c r="EU21" s="81">
        <v>0</v>
      </c>
      <c r="EV21" s="81">
        <v>0</v>
      </c>
      <c r="EW21" s="81">
        <v>0</v>
      </c>
      <c r="EX21" s="81">
        <v>0</v>
      </c>
      <c r="EY21" s="81">
        <v>0</v>
      </c>
      <c r="EZ21" s="81">
        <v>0</v>
      </c>
      <c r="FA21" s="81">
        <v>0</v>
      </c>
      <c r="FB21" s="81">
        <v>0</v>
      </c>
      <c r="FC21" s="81">
        <v>0</v>
      </c>
      <c r="FD21" s="81">
        <v>0</v>
      </c>
      <c r="FE21" s="81">
        <v>0</v>
      </c>
      <c r="FF21" s="81">
        <v>0</v>
      </c>
      <c r="FG21" s="81">
        <v>0</v>
      </c>
      <c r="FH21" s="81">
        <v>0</v>
      </c>
      <c r="FI21" s="81">
        <v>0</v>
      </c>
      <c r="FJ21" s="81">
        <v>0</v>
      </c>
      <c r="FK21" s="81">
        <v>0</v>
      </c>
      <c r="FL21" s="81">
        <v>0</v>
      </c>
      <c r="FM21" s="81">
        <v>0</v>
      </c>
      <c r="FN21" s="81">
        <v>0</v>
      </c>
      <c r="FO21" s="81">
        <v>0</v>
      </c>
      <c r="FP21" s="81">
        <v>0</v>
      </c>
      <c r="FQ21" s="81">
        <v>0</v>
      </c>
      <c r="FR21" s="81">
        <v>0</v>
      </c>
      <c r="FS21" s="81">
        <v>0</v>
      </c>
      <c r="FT21" s="81">
        <v>0</v>
      </c>
      <c r="FU21" s="81">
        <v>0</v>
      </c>
      <c r="FV21" s="81">
        <v>0</v>
      </c>
      <c r="FW21" s="81">
        <v>0</v>
      </c>
      <c r="FX21" s="81">
        <v>0</v>
      </c>
      <c r="FY21" s="81">
        <v>0</v>
      </c>
      <c r="FZ21" s="81">
        <v>0</v>
      </c>
      <c r="GA21" s="81">
        <v>0</v>
      </c>
      <c r="GB21" s="81">
        <v>0</v>
      </c>
      <c r="GC21" s="81">
        <v>0</v>
      </c>
      <c r="GD21" s="81">
        <v>0</v>
      </c>
      <c r="GE21" s="81">
        <v>0</v>
      </c>
      <c r="GF21" s="81">
        <v>0</v>
      </c>
      <c r="GG21" s="81">
        <v>0</v>
      </c>
      <c r="GH21" s="81">
        <v>0</v>
      </c>
      <c r="GI21" s="81">
        <v>0</v>
      </c>
      <c r="GJ21" s="81">
        <v>0</v>
      </c>
      <c r="GK21" s="81">
        <v>0</v>
      </c>
      <c r="GL21" s="81">
        <v>0</v>
      </c>
      <c r="GM21" s="81">
        <v>0</v>
      </c>
      <c r="GN21" s="81">
        <v>0</v>
      </c>
      <c r="GO21" s="81">
        <v>0</v>
      </c>
      <c r="GP21" s="81">
        <v>0</v>
      </c>
      <c r="GQ21" s="81">
        <v>0</v>
      </c>
      <c r="GR21" s="81">
        <v>0</v>
      </c>
      <c r="GS21" s="81">
        <v>0</v>
      </c>
      <c r="GT21" s="81">
        <v>0</v>
      </c>
      <c r="GU21" s="81">
        <v>0</v>
      </c>
      <c r="GV21" s="81">
        <v>0</v>
      </c>
      <c r="GW21" s="81">
        <v>0</v>
      </c>
      <c r="GX21" s="81">
        <v>0</v>
      </c>
      <c r="GY21" s="81">
        <v>0</v>
      </c>
      <c r="GZ21" s="81">
        <v>0</v>
      </c>
      <c r="HA21" s="81">
        <v>0</v>
      </c>
      <c r="HB21" s="81">
        <v>0</v>
      </c>
      <c r="HC21" s="81">
        <v>0</v>
      </c>
      <c r="HD21" s="81">
        <v>0</v>
      </c>
      <c r="HE21" s="81">
        <v>0</v>
      </c>
      <c r="HF21" s="81">
        <v>0</v>
      </c>
      <c r="HG21" s="81">
        <v>0</v>
      </c>
      <c r="HH21" s="81">
        <v>0</v>
      </c>
      <c r="HI21" s="81">
        <v>0</v>
      </c>
      <c r="HJ21" s="81">
        <v>0</v>
      </c>
      <c r="HK21" s="81">
        <v>0</v>
      </c>
      <c r="HL21" s="81">
        <v>0</v>
      </c>
      <c r="HM21" s="81">
        <v>0</v>
      </c>
      <c r="HN21" s="81">
        <v>0</v>
      </c>
      <c r="HO21" s="81">
        <v>0</v>
      </c>
      <c r="HP21" s="81">
        <v>0</v>
      </c>
      <c r="HQ21" s="81">
        <v>0</v>
      </c>
      <c r="HR21" s="81">
        <v>0</v>
      </c>
      <c r="HS21" s="81">
        <v>0</v>
      </c>
      <c r="HT21" s="81">
        <v>0</v>
      </c>
      <c r="HU21" s="81">
        <v>0</v>
      </c>
      <c r="HV21" s="81">
        <v>0</v>
      </c>
      <c r="HW21" s="81">
        <v>0</v>
      </c>
      <c r="HX21" s="81">
        <v>0</v>
      </c>
      <c r="HY21" s="81">
        <v>0</v>
      </c>
      <c r="HZ21" s="81">
        <v>0</v>
      </c>
      <c r="IA21" s="81">
        <v>0</v>
      </c>
      <c r="IB21" s="81">
        <v>0</v>
      </c>
      <c r="IC21" s="81">
        <v>0</v>
      </c>
      <c r="ID21" s="81">
        <v>0</v>
      </c>
      <c r="IE21" s="81">
        <v>0</v>
      </c>
      <c r="IF21" s="81">
        <v>0</v>
      </c>
      <c r="IG21" s="81">
        <v>0</v>
      </c>
    </row>
    <row r="22" spans="1:241" x14ac:dyDescent="0.2">
      <c r="A22" s="30" t="s">
        <v>82</v>
      </c>
      <c r="B22" s="80">
        <v>0</v>
      </c>
      <c r="C22" s="80">
        <v>0</v>
      </c>
      <c r="D22" s="80">
        <v>0</v>
      </c>
      <c r="E22" s="80">
        <v>0</v>
      </c>
      <c r="F22" s="80">
        <v>0</v>
      </c>
      <c r="G22" s="80">
        <v>0</v>
      </c>
      <c r="H22" s="80">
        <v>0</v>
      </c>
      <c r="I22" s="80">
        <v>0</v>
      </c>
      <c r="J22" s="80">
        <v>0</v>
      </c>
      <c r="K22" s="80">
        <v>0</v>
      </c>
      <c r="L22" s="80">
        <v>0</v>
      </c>
      <c r="M22" s="80">
        <v>0</v>
      </c>
      <c r="N22" s="80">
        <v>0</v>
      </c>
      <c r="O22" s="80">
        <v>0</v>
      </c>
      <c r="P22" s="80">
        <v>0</v>
      </c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80">
        <v>0</v>
      </c>
      <c r="W22" s="80">
        <v>0</v>
      </c>
      <c r="X22" s="80">
        <v>0</v>
      </c>
      <c r="Y22" s="80">
        <v>0</v>
      </c>
      <c r="Z22" s="80">
        <v>0</v>
      </c>
      <c r="AA22" s="80">
        <v>0</v>
      </c>
      <c r="AB22" s="80">
        <v>0</v>
      </c>
      <c r="AC22" s="80">
        <v>0</v>
      </c>
      <c r="AD22" s="80">
        <v>0</v>
      </c>
      <c r="AE22" s="80">
        <v>0</v>
      </c>
      <c r="AF22" s="80">
        <v>0</v>
      </c>
      <c r="AG22" s="80">
        <v>0</v>
      </c>
      <c r="AH22" s="80">
        <v>0</v>
      </c>
      <c r="AI22" s="80">
        <v>0</v>
      </c>
      <c r="AJ22" s="80">
        <v>0</v>
      </c>
      <c r="AK22" s="80">
        <v>0</v>
      </c>
      <c r="AL22" s="80">
        <v>0</v>
      </c>
      <c r="AM22" s="80">
        <v>0</v>
      </c>
      <c r="AN22" s="80">
        <v>0</v>
      </c>
      <c r="AO22" s="80">
        <v>0</v>
      </c>
      <c r="AP22" s="80">
        <v>0</v>
      </c>
      <c r="AQ22" s="80">
        <v>0</v>
      </c>
      <c r="AR22" s="80">
        <v>0</v>
      </c>
      <c r="AS22" s="80">
        <v>0</v>
      </c>
      <c r="AT22" s="80">
        <v>0</v>
      </c>
      <c r="AU22" s="80">
        <v>0</v>
      </c>
      <c r="AV22" s="80">
        <v>0</v>
      </c>
      <c r="AW22" s="80">
        <v>0</v>
      </c>
      <c r="AX22" s="80">
        <v>0</v>
      </c>
      <c r="AY22" s="80">
        <v>0</v>
      </c>
      <c r="AZ22" s="80">
        <v>0</v>
      </c>
      <c r="BA22" s="80">
        <v>0</v>
      </c>
      <c r="BB22" s="80">
        <v>0</v>
      </c>
      <c r="BC22" s="80">
        <v>0</v>
      </c>
      <c r="BD22" s="80">
        <v>0</v>
      </c>
      <c r="BE22" s="80">
        <v>0</v>
      </c>
      <c r="BF22" s="80">
        <v>0</v>
      </c>
      <c r="BG22" s="80">
        <v>0</v>
      </c>
      <c r="BH22" s="80">
        <v>0</v>
      </c>
      <c r="BI22" s="80">
        <v>0</v>
      </c>
      <c r="BJ22" s="80">
        <v>0</v>
      </c>
      <c r="BK22" s="80">
        <v>0</v>
      </c>
      <c r="BL22" s="80">
        <v>0</v>
      </c>
      <c r="BM22" s="80">
        <v>0</v>
      </c>
      <c r="BN22" s="80">
        <v>0</v>
      </c>
      <c r="BO22" s="80">
        <v>0</v>
      </c>
      <c r="BP22" s="80">
        <v>0</v>
      </c>
      <c r="BQ22" s="80">
        <v>0</v>
      </c>
      <c r="BR22" s="80">
        <v>0</v>
      </c>
      <c r="BS22" s="80">
        <v>0</v>
      </c>
      <c r="BT22" s="80">
        <v>0</v>
      </c>
      <c r="BU22" s="80">
        <v>0</v>
      </c>
      <c r="BV22" s="80">
        <v>0</v>
      </c>
      <c r="BW22" s="80">
        <v>0</v>
      </c>
      <c r="BX22" s="80">
        <v>0</v>
      </c>
      <c r="BY22" s="80">
        <v>0</v>
      </c>
      <c r="BZ22" s="80">
        <v>0</v>
      </c>
      <c r="CA22" s="80">
        <v>0</v>
      </c>
      <c r="CB22" s="80">
        <v>0</v>
      </c>
      <c r="CC22" s="80">
        <v>0</v>
      </c>
      <c r="CD22" s="80">
        <v>0</v>
      </c>
      <c r="CE22" s="80">
        <v>0</v>
      </c>
      <c r="CF22" s="80">
        <v>0</v>
      </c>
      <c r="CG22" s="80">
        <v>0</v>
      </c>
      <c r="CH22" s="80">
        <v>0</v>
      </c>
      <c r="CI22" s="80">
        <v>0</v>
      </c>
      <c r="CJ22" s="80">
        <v>0</v>
      </c>
      <c r="CK22" s="80">
        <v>0</v>
      </c>
      <c r="CL22" s="80">
        <v>0</v>
      </c>
      <c r="CM22" s="80">
        <v>0</v>
      </c>
      <c r="CN22" s="80">
        <v>0</v>
      </c>
      <c r="CO22" s="80">
        <v>0</v>
      </c>
      <c r="CP22" s="80">
        <v>0</v>
      </c>
      <c r="CQ22" s="80">
        <v>0</v>
      </c>
      <c r="CR22" s="80">
        <v>0</v>
      </c>
      <c r="CS22" s="80">
        <v>0</v>
      </c>
      <c r="CT22" s="80">
        <v>0</v>
      </c>
      <c r="CU22" s="80">
        <v>0</v>
      </c>
      <c r="CV22" s="80">
        <v>0</v>
      </c>
      <c r="CW22" s="80">
        <v>0</v>
      </c>
      <c r="CX22" s="80">
        <v>0</v>
      </c>
      <c r="CY22" s="80">
        <v>0</v>
      </c>
      <c r="CZ22" s="80">
        <v>0</v>
      </c>
      <c r="DA22" s="80">
        <v>0</v>
      </c>
      <c r="DB22" s="80">
        <v>0</v>
      </c>
      <c r="DC22" s="80">
        <v>0</v>
      </c>
      <c r="DD22" s="80">
        <v>0</v>
      </c>
      <c r="DE22" s="80">
        <v>0</v>
      </c>
      <c r="DF22" s="80">
        <v>0</v>
      </c>
      <c r="DG22" s="80">
        <v>0</v>
      </c>
      <c r="DH22" s="80">
        <v>0</v>
      </c>
      <c r="DI22" s="80">
        <v>0</v>
      </c>
      <c r="DJ22" s="80">
        <v>0</v>
      </c>
      <c r="DK22" s="80">
        <v>0</v>
      </c>
      <c r="DL22" s="80">
        <v>0</v>
      </c>
      <c r="DM22" s="80">
        <v>0</v>
      </c>
      <c r="DN22" s="80">
        <v>0</v>
      </c>
      <c r="DO22" s="80">
        <v>0</v>
      </c>
      <c r="DP22" s="80">
        <v>0</v>
      </c>
      <c r="DQ22" s="80">
        <v>0</v>
      </c>
      <c r="DR22" s="80">
        <v>0</v>
      </c>
      <c r="DS22" s="80">
        <v>0</v>
      </c>
      <c r="DT22" s="80">
        <v>0</v>
      </c>
      <c r="DU22" s="80">
        <v>0</v>
      </c>
      <c r="DV22" s="80">
        <v>0</v>
      </c>
      <c r="DW22" s="80">
        <v>0</v>
      </c>
      <c r="DX22" s="80">
        <v>0</v>
      </c>
      <c r="DY22" s="80">
        <v>0</v>
      </c>
      <c r="DZ22" s="80">
        <v>0</v>
      </c>
      <c r="EA22" s="80">
        <v>0</v>
      </c>
      <c r="EB22" s="80">
        <v>0</v>
      </c>
      <c r="EC22" s="80">
        <v>0</v>
      </c>
      <c r="ED22" s="80">
        <v>0</v>
      </c>
      <c r="EE22" s="80">
        <v>0</v>
      </c>
      <c r="EF22" s="80">
        <v>0</v>
      </c>
      <c r="EG22" s="80">
        <v>0</v>
      </c>
      <c r="EH22" s="80">
        <v>0</v>
      </c>
      <c r="EI22" s="80">
        <v>0</v>
      </c>
      <c r="EJ22" s="80">
        <v>0</v>
      </c>
      <c r="EK22" s="80">
        <v>0</v>
      </c>
      <c r="EL22" s="80">
        <v>0</v>
      </c>
      <c r="EM22" s="80">
        <v>0</v>
      </c>
      <c r="EN22" s="80">
        <v>0</v>
      </c>
      <c r="EO22" s="80">
        <v>0</v>
      </c>
      <c r="EP22" s="80">
        <v>0</v>
      </c>
      <c r="EQ22" s="80">
        <v>0</v>
      </c>
      <c r="ER22" s="80">
        <v>0</v>
      </c>
      <c r="ES22" s="80">
        <v>0</v>
      </c>
      <c r="ET22" s="80">
        <v>0</v>
      </c>
      <c r="EU22" s="80">
        <v>0</v>
      </c>
      <c r="EV22" s="80">
        <v>0</v>
      </c>
      <c r="EW22" s="80">
        <v>0</v>
      </c>
      <c r="EX22" s="80">
        <v>0</v>
      </c>
      <c r="EY22" s="80">
        <v>0</v>
      </c>
      <c r="EZ22" s="80">
        <v>0</v>
      </c>
      <c r="FA22" s="80">
        <v>0</v>
      </c>
      <c r="FB22" s="80">
        <v>0</v>
      </c>
      <c r="FC22" s="80">
        <v>0</v>
      </c>
      <c r="FD22" s="80">
        <v>0</v>
      </c>
      <c r="FE22" s="80">
        <v>0</v>
      </c>
      <c r="FF22" s="80">
        <v>0</v>
      </c>
      <c r="FG22" s="80">
        <v>0</v>
      </c>
      <c r="FH22" s="80">
        <v>0</v>
      </c>
      <c r="FI22" s="80">
        <v>0</v>
      </c>
      <c r="FJ22" s="80">
        <v>0</v>
      </c>
      <c r="FK22" s="80">
        <v>0</v>
      </c>
      <c r="FL22" s="80">
        <v>0</v>
      </c>
      <c r="FM22" s="80">
        <v>0</v>
      </c>
      <c r="FN22" s="80">
        <v>0</v>
      </c>
      <c r="FO22" s="80">
        <v>0</v>
      </c>
      <c r="FP22" s="80">
        <v>0</v>
      </c>
      <c r="FQ22" s="80">
        <v>0</v>
      </c>
      <c r="FR22" s="80">
        <v>0</v>
      </c>
      <c r="FS22" s="80">
        <v>0</v>
      </c>
      <c r="FT22" s="80">
        <v>0</v>
      </c>
      <c r="FU22" s="80">
        <v>0</v>
      </c>
      <c r="FV22" s="80">
        <v>0</v>
      </c>
      <c r="FW22" s="80">
        <v>0</v>
      </c>
      <c r="FX22" s="80">
        <v>0</v>
      </c>
      <c r="FY22" s="80">
        <v>0</v>
      </c>
      <c r="FZ22" s="80">
        <v>0</v>
      </c>
      <c r="GA22" s="80">
        <v>0</v>
      </c>
      <c r="GB22" s="80">
        <v>0</v>
      </c>
      <c r="GC22" s="80">
        <v>0</v>
      </c>
      <c r="GD22" s="80">
        <v>0</v>
      </c>
      <c r="GE22" s="80">
        <v>0</v>
      </c>
      <c r="GF22" s="80">
        <v>0</v>
      </c>
      <c r="GG22" s="80">
        <v>0</v>
      </c>
      <c r="GH22" s="80">
        <v>0</v>
      </c>
      <c r="GI22" s="80">
        <v>0</v>
      </c>
      <c r="GJ22" s="80">
        <v>0</v>
      </c>
      <c r="GK22" s="80">
        <v>0</v>
      </c>
      <c r="GL22" s="80">
        <v>0</v>
      </c>
      <c r="GM22" s="80">
        <v>0</v>
      </c>
      <c r="GN22" s="80">
        <v>0</v>
      </c>
      <c r="GO22" s="80">
        <v>0</v>
      </c>
      <c r="GP22" s="80">
        <v>0</v>
      </c>
      <c r="GQ22" s="80">
        <v>0</v>
      </c>
      <c r="GR22" s="80">
        <v>0</v>
      </c>
      <c r="GS22" s="80">
        <v>0</v>
      </c>
      <c r="GT22" s="80">
        <v>0</v>
      </c>
      <c r="GU22" s="80">
        <v>0</v>
      </c>
      <c r="GV22" s="80">
        <v>0</v>
      </c>
      <c r="GW22" s="80">
        <v>0</v>
      </c>
      <c r="GX22" s="80">
        <v>0</v>
      </c>
      <c r="GY22" s="80">
        <v>0</v>
      </c>
      <c r="GZ22" s="80">
        <v>0</v>
      </c>
      <c r="HA22" s="80">
        <v>0</v>
      </c>
      <c r="HB22" s="80">
        <v>0</v>
      </c>
      <c r="HC22" s="80">
        <v>0</v>
      </c>
      <c r="HD22" s="80">
        <v>0</v>
      </c>
      <c r="HE22" s="80">
        <v>0</v>
      </c>
      <c r="HF22" s="80">
        <v>0</v>
      </c>
      <c r="HG22" s="80">
        <v>0</v>
      </c>
      <c r="HH22" s="80">
        <v>0</v>
      </c>
      <c r="HI22" s="80">
        <v>0</v>
      </c>
      <c r="HJ22" s="80">
        <v>0</v>
      </c>
      <c r="HK22" s="80">
        <v>0</v>
      </c>
      <c r="HL22" s="80">
        <v>0</v>
      </c>
      <c r="HM22" s="80">
        <v>0</v>
      </c>
      <c r="HN22" s="80">
        <v>0</v>
      </c>
      <c r="HO22" s="80">
        <v>0</v>
      </c>
      <c r="HP22" s="80">
        <v>0</v>
      </c>
      <c r="HQ22" s="80">
        <v>0</v>
      </c>
      <c r="HR22" s="80">
        <v>0</v>
      </c>
      <c r="HS22" s="80">
        <v>0</v>
      </c>
      <c r="HT22" s="80">
        <v>0</v>
      </c>
      <c r="HU22" s="80">
        <v>0</v>
      </c>
      <c r="HV22" s="80">
        <v>0</v>
      </c>
      <c r="HW22" s="80">
        <v>0</v>
      </c>
      <c r="HX22" s="80">
        <v>0</v>
      </c>
      <c r="HY22" s="80">
        <v>0</v>
      </c>
      <c r="HZ22" s="80">
        <v>0</v>
      </c>
      <c r="IA22" s="80">
        <v>0</v>
      </c>
      <c r="IB22" s="80">
        <v>0</v>
      </c>
      <c r="IC22" s="80">
        <v>0</v>
      </c>
      <c r="ID22" s="80">
        <v>0</v>
      </c>
      <c r="IE22" s="80">
        <v>0</v>
      </c>
      <c r="IF22" s="80">
        <v>0</v>
      </c>
      <c r="IG22" s="80">
        <v>0</v>
      </c>
    </row>
    <row r="23" spans="1:241" x14ac:dyDescent="0.2"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</row>
    <row r="24" spans="1:241" s="22" customFormat="1" x14ac:dyDescent="0.2">
      <c r="A24" s="34" t="s">
        <v>84</v>
      </c>
      <c r="B24" s="83">
        <f t="shared" ref="B24" si="177">IF(SUM(B25:B27)-SUM(B28:B29)&gt;0,SUM(B25:B27)-SUM(B28:B29),0)</f>
        <v>49.166680772888363</v>
      </c>
      <c r="C24" s="83">
        <f t="shared" ref="C24:BN24" si="178">IF(SUM(C25:C27)-SUM(C28:C29)&gt;0,SUM(C25:C27)-SUM(C28:C29),0)</f>
        <v>49.166680772888363</v>
      </c>
      <c r="D24" s="83">
        <f t="shared" si="178"/>
        <v>49.166680772888363</v>
      </c>
      <c r="E24" s="83">
        <f t="shared" si="178"/>
        <v>49.166680772888363</v>
      </c>
      <c r="F24" s="83">
        <f t="shared" si="178"/>
        <v>49.166680772888363</v>
      </c>
      <c r="G24" s="83">
        <f t="shared" si="178"/>
        <v>49.166680772888363</v>
      </c>
      <c r="H24" s="83">
        <f t="shared" si="178"/>
        <v>49.166680772888363</v>
      </c>
      <c r="I24" s="83">
        <f t="shared" si="178"/>
        <v>49.166680772888363</v>
      </c>
      <c r="J24" s="83">
        <f t="shared" si="178"/>
        <v>49.166680772888363</v>
      </c>
      <c r="K24" s="83">
        <f t="shared" si="178"/>
        <v>49.166680772888363</v>
      </c>
      <c r="L24" s="83">
        <f t="shared" si="178"/>
        <v>49.166680772888363</v>
      </c>
      <c r="M24" s="83">
        <f t="shared" si="178"/>
        <v>49.166680772888363</v>
      </c>
      <c r="N24" s="83">
        <f t="shared" si="178"/>
        <v>49.166680772888363</v>
      </c>
      <c r="O24" s="83">
        <f t="shared" si="178"/>
        <v>49.166680772888363</v>
      </c>
      <c r="P24" s="83">
        <f t="shared" si="178"/>
        <v>49.166680772888363</v>
      </c>
      <c r="Q24" s="83">
        <f t="shared" si="178"/>
        <v>49.166680772888363</v>
      </c>
      <c r="R24" s="83">
        <f t="shared" si="178"/>
        <v>49.166680772888363</v>
      </c>
      <c r="S24" s="83">
        <f t="shared" si="178"/>
        <v>49.166680772888363</v>
      </c>
      <c r="T24" s="83">
        <f t="shared" si="178"/>
        <v>49.166680772888363</v>
      </c>
      <c r="U24" s="83">
        <f t="shared" si="178"/>
        <v>49.166680772888363</v>
      </c>
      <c r="V24" s="83">
        <f t="shared" si="178"/>
        <v>49.166680772888363</v>
      </c>
      <c r="W24" s="83">
        <f t="shared" si="178"/>
        <v>49.166680772888363</v>
      </c>
      <c r="X24" s="83">
        <f t="shared" si="178"/>
        <v>49.166680772888363</v>
      </c>
      <c r="Y24" s="83">
        <f t="shared" si="178"/>
        <v>49.166680772888363</v>
      </c>
      <c r="Z24" s="83">
        <f t="shared" si="178"/>
        <v>49.166680772888363</v>
      </c>
      <c r="AA24" s="83">
        <f t="shared" si="178"/>
        <v>49.166680772888363</v>
      </c>
      <c r="AB24" s="83">
        <f t="shared" si="178"/>
        <v>49.166680772888363</v>
      </c>
      <c r="AC24" s="83">
        <f t="shared" si="178"/>
        <v>49.166680772888363</v>
      </c>
      <c r="AD24" s="83">
        <f t="shared" si="178"/>
        <v>49.166680772888363</v>
      </c>
      <c r="AE24" s="83">
        <f t="shared" si="178"/>
        <v>49.166680772888363</v>
      </c>
      <c r="AF24" s="83">
        <f t="shared" si="178"/>
        <v>49.166680772888363</v>
      </c>
      <c r="AG24" s="83">
        <f t="shared" si="178"/>
        <v>49.166680772888363</v>
      </c>
      <c r="AH24" s="83">
        <f t="shared" si="178"/>
        <v>49.166680772888363</v>
      </c>
      <c r="AI24" s="83">
        <f t="shared" si="178"/>
        <v>49.166680772888363</v>
      </c>
      <c r="AJ24" s="83">
        <f t="shared" si="178"/>
        <v>49.166680772888363</v>
      </c>
      <c r="AK24" s="83">
        <f t="shared" si="178"/>
        <v>49.166680772888363</v>
      </c>
      <c r="AL24" s="83">
        <f t="shared" si="178"/>
        <v>49.166680772888363</v>
      </c>
      <c r="AM24" s="83">
        <f t="shared" si="178"/>
        <v>49.166680772888363</v>
      </c>
      <c r="AN24" s="83">
        <f t="shared" si="178"/>
        <v>49.166680772888363</v>
      </c>
      <c r="AO24" s="83">
        <f t="shared" si="178"/>
        <v>49.166680772888363</v>
      </c>
      <c r="AP24" s="83">
        <f t="shared" si="178"/>
        <v>49.166680772888363</v>
      </c>
      <c r="AQ24" s="83">
        <f t="shared" si="178"/>
        <v>49.166680772888363</v>
      </c>
      <c r="AR24" s="83">
        <f t="shared" si="178"/>
        <v>49.166680772888363</v>
      </c>
      <c r="AS24" s="83">
        <f t="shared" si="178"/>
        <v>49.166680772888363</v>
      </c>
      <c r="AT24" s="83">
        <f t="shared" si="178"/>
        <v>49.166680772888363</v>
      </c>
      <c r="AU24" s="83">
        <f t="shared" si="178"/>
        <v>49.166680772888363</v>
      </c>
      <c r="AV24" s="83">
        <f t="shared" si="178"/>
        <v>49.166680772888363</v>
      </c>
      <c r="AW24" s="83">
        <f t="shared" si="178"/>
        <v>49.166680772888363</v>
      </c>
      <c r="AX24" s="83">
        <f t="shared" si="178"/>
        <v>49.166680772888363</v>
      </c>
      <c r="AY24" s="83">
        <f t="shared" si="178"/>
        <v>49.166680772888363</v>
      </c>
      <c r="AZ24" s="83">
        <f t="shared" si="178"/>
        <v>49.166680772888363</v>
      </c>
      <c r="BA24" s="83">
        <f t="shared" si="178"/>
        <v>49.166680772888363</v>
      </c>
      <c r="BB24" s="83">
        <f t="shared" si="178"/>
        <v>49.166680772888363</v>
      </c>
      <c r="BC24" s="83">
        <f t="shared" si="178"/>
        <v>49.166680772888363</v>
      </c>
      <c r="BD24" s="83">
        <f t="shared" si="178"/>
        <v>49.166680772888363</v>
      </c>
      <c r="BE24" s="83">
        <f t="shared" si="178"/>
        <v>49.166680772888363</v>
      </c>
      <c r="BF24" s="83">
        <f t="shared" si="178"/>
        <v>49.166680772888363</v>
      </c>
      <c r="BG24" s="83">
        <f t="shared" si="178"/>
        <v>49.166680772888363</v>
      </c>
      <c r="BH24" s="83">
        <f t="shared" si="178"/>
        <v>49.166680772888363</v>
      </c>
      <c r="BI24" s="83">
        <f t="shared" si="178"/>
        <v>49.166680772888363</v>
      </c>
      <c r="BJ24" s="83">
        <f t="shared" si="178"/>
        <v>49.166680772888363</v>
      </c>
      <c r="BK24" s="83">
        <f t="shared" si="178"/>
        <v>49.166680772888363</v>
      </c>
      <c r="BL24" s="83">
        <f t="shared" si="178"/>
        <v>49.166680772888363</v>
      </c>
      <c r="BM24" s="83">
        <f t="shared" si="178"/>
        <v>49.166680772888363</v>
      </c>
      <c r="BN24" s="83">
        <f t="shared" si="178"/>
        <v>49.166680772888363</v>
      </c>
      <c r="BO24" s="83">
        <f t="shared" ref="BO24:DZ24" si="179">IF(SUM(BO25:BO27)-SUM(BO28:BO29)&gt;0,SUM(BO25:BO27)-SUM(BO28:BO29),0)</f>
        <v>49.166680772888363</v>
      </c>
      <c r="BP24" s="83">
        <f t="shared" si="179"/>
        <v>49.166680772888363</v>
      </c>
      <c r="BQ24" s="83">
        <f t="shared" si="179"/>
        <v>49.166680772888363</v>
      </c>
      <c r="BR24" s="83">
        <f t="shared" si="179"/>
        <v>49.166680772888363</v>
      </c>
      <c r="BS24" s="83">
        <f t="shared" si="179"/>
        <v>49.166680772888363</v>
      </c>
      <c r="BT24" s="83">
        <f t="shared" si="179"/>
        <v>49.166680772888363</v>
      </c>
      <c r="BU24" s="83">
        <f t="shared" si="179"/>
        <v>49.166680772888363</v>
      </c>
      <c r="BV24" s="83">
        <f t="shared" si="179"/>
        <v>49.166680772888363</v>
      </c>
      <c r="BW24" s="83">
        <f t="shared" si="179"/>
        <v>49.166680772888363</v>
      </c>
      <c r="BX24" s="83">
        <f t="shared" si="179"/>
        <v>49.166680772888363</v>
      </c>
      <c r="BY24" s="83">
        <f t="shared" si="179"/>
        <v>49.166680772888363</v>
      </c>
      <c r="BZ24" s="83">
        <f t="shared" si="179"/>
        <v>49.166680772888363</v>
      </c>
      <c r="CA24" s="83">
        <f t="shared" si="179"/>
        <v>49.166680772888363</v>
      </c>
      <c r="CB24" s="83">
        <f t="shared" si="179"/>
        <v>49.166680772888363</v>
      </c>
      <c r="CC24" s="83">
        <f t="shared" si="179"/>
        <v>49.166680772888363</v>
      </c>
      <c r="CD24" s="83">
        <f t="shared" si="179"/>
        <v>49.166680772888363</v>
      </c>
      <c r="CE24" s="83">
        <f t="shared" si="179"/>
        <v>49.166680772888363</v>
      </c>
      <c r="CF24" s="83">
        <f t="shared" si="179"/>
        <v>49.166680772888363</v>
      </c>
      <c r="CG24" s="83">
        <f t="shared" si="179"/>
        <v>49.166680772888363</v>
      </c>
      <c r="CH24" s="83">
        <f t="shared" si="179"/>
        <v>49.166680772888363</v>
      </c>
      <c r="CI24" s="83">
        <f t="shared" si="179"/>
        <v>49.166680772888363</v>
      </c>
      <c r="CJ24" s="83">
        <f t="shared" si="179"/>
        <v>49.166680772888363</v>
      </c>
      <c r="CK24" s="83">
        <f t="shared" si="179"/>
        <v>49.166680772888363</v>
      </c>
      <c r="CL24" s="83">
        <f t="shared" si="179"/>
        <v>49.166680772888363</v>
      </c>
      <c r="CM24" s="83">
        <f t="shared" si="179"/>
        <v>49.166680772888363</v>
      </c>
      <c r="CN24" s="83">
        <f t="shared" si="179"/>
        <v>49.166680772888363</v>
      </c>
      <c r="CO24" s="83">
        <f t="shared" si="179"/>
        <v>49.166680772888363</v>
      </c>
      <c r="CP24" s="83">
        <f t="shared" si="179"/>
        <v>49.166680772888363</v>
      </c>
      <c r="CQ24" s="83">
        <f t="shared" si="179"/>
        <v>49.166680772888363</v>
      </c>
      <c r="CR24" s="83">
        <f t="shared" si="179"/>
        <v>49.166680772888363</v>
      </c>
      <c r="CS24" s="83">
        <f t="shared" si="179"/>
        <v>49.166680772888363</v>
      </c>
      <c r="CT24" s="83">
        <f t="shared" si="179"/>
        <v>49.166680772888363</v>
      </c>
      <c r="CU24" s="83">
        <f t="shared" si="179"/>
        <v>49.166680772888363</v>
      </c>
      <c r="CV24" s="83">
        <f t="shared" si="179"/>
        <v>49.166680772888363</v>
      </c>
      <c r="CW24" s="83">
        <f t="shared" si="179"/>
        <v>49.166680772888363</v>
      </c>
      <c r="CX24" s="83">
        <f t="shared" si="179"/>
        <v>49.166680772888363</v>
      </c>
      <c r="CY24" s="83">
        <f t="shared" si="179"/>
        <v>49.166680772888363</v>
      </c>
      <c r="CZ24" s="83">
        <f t="shared" si="179"/>
        <v>49.166680772888363</v>
      </c>
      <c r="DA24" s="83">
        <f t="shared" si="179"/>
        <v>49.166680772888363</v>
      </c>
      <c r="DB24" s="83">
        <f t="shared" si="179"/>
        <v>49.166680772888363</v>
      </c>
      <c r="DC24" s="83">
        <f t="shared" si="179"/>
        <v>49.166680772888363</v>
      </c>
      <c r="DD24" s="83">
        <f t="shared" si="179"/>
        <v>49.166680772888363</v>
      </c>
      <c r="DE24" s="83">
        <f t="shared" si="179"/>
        <v>49.166680772888363</v>
      </c>
      <c r="DF24" s="83">
        <f t="shared" si="179"/>
        <v>49.166680772888363</v>
      </c>
      <c r="DG24" s="83">
        <f t="shared" si="179"/>
        <v>49.166680772888363</v>
      </c>
      <c r="DH24" s="83">
        <f t="shared" si="179"/>
        <v>49.166680772888363</v>
      </c>
      <c r="DI24" s="83">
        <f t="shared" si="179"/>
        <v>49.166680772888363</v>
      </c>
      <c r="DJ24" s="83">
        <f t="shared" si="179"/>
        <v>49.166680772888363</v>
      </c>
      <c r="DK24" s="83">
        <f t="shared" si="179"/>
        <v>49.166680772888363</v>
      </c>
      <c r="DL24" s="83">
        <f t="shared" si="179"/>
        <v>49.166680772888363</v>
      </c>
      <c r="DM24" s="83">
        <f t="shared" si="179"/>
        <v>49.166680772888363</v>
      </c>
      <c r="DN24" s="83">
        <f t="shared" si="179"/>
        <v>49.166680772888363</v>
      </c>
      <c r="DO24" s="83">
        <f t="shared" si="179"/>
        <v>49.166680772888363</v>
      </c>
      <c r="DP24" s="83">
        <f t="shared" si="179"/>
        <v>49.166680772888363</v>
      </c>
      <c r="DQ24" s="83">
        <f t="shared" si="179"/>
        <v>49.166680772888363</v>
      </c>
      <c r="DR24" s="83">
        <f t="shared" si="179"/>
        <v>49.166680772888363</v>
      </c>
      <c r="DS24" s="83">
        <f t="shared" si="179"/>
        <v>49.166680772888363</v>
      </c>
      <c r="DT24" s="83">
        <f t="shared" si="179"/>
        <v>49.166680772888363</v>
      </c>
      <c r="DU24" s="83">
        <f t="shared" si="179"/>
        <v>49.166680772888363</v>
      </c>
      <c r="DV24" s="83">
        <f t="shared" si="179"/>
        <v>49.166680772888363</v>
      </c>
      <c r="DW24" s="83">
        <f t="shared" si="179"/>
        <v>49.166680772888363</v>
      </c>
      <c r="DX24" s="83">
        <f t="shared" si="179"/>
        <v>49.166680772888363</v>
      </c>
      <c r="DY24" s="83">
        <f t="shared" si="179"/>
        <v>49.166680772888363</v>
      </c>
      <c r="DZ24" s="83">
        <f t="shared" si="179"/>
        <v>49.166680772888363</v>
      </c>
      <c r="EA24" s="83">
        <f t="shared" ref="EA24:GL24" si="180">IF(SUM(EA25:EA27)-SUM(EA28:EA29)&gt;0,SUM(EA25:EA27)-SUM(EA28:EA29),0)</f>
        <v>49.166680772888363</v>
      </c>
      <c r="EB24" s="83">
        <f t="shared" si="180"/>
        <v>49.166680772888363</v>
      </c>
      <c r="EC24" s="83">
        <f t="shared" si="180"/>
        <v>49.166680772888363</v>
      </c>
      <c r="ED24" s="83">
        <f t="shared" si="180"/>
        <v>49.166680772888363</v>
      </c>
      <c r="EE24" s="83">
        <f t="shared" si="180"/>
        <v>49.166680772888363</v>
      </c>
      <c r="EF24" s="83">
        <f t="shared" si="180"/>
        <v>49.166680772888363</v>
      </c>
      <c r="EG24" s="83">
        <f t="shared" si="180"/>
        <v>49.166680772888363</v>
      </c>
      <c r="EH24" s="83">
        <f t="shared" si="180"/>
        <v>49.166680772888363</v>
      </c>
      <c r="EI24" s="83">
        <f t="shared" si="180"/>
        <v>49.166680772888363</v>
      </c>
      <c r="EJ24" s="83">
        <f t="shared" si="180"/>
        <v>49.166680772888363</v>
      </c>
      <c r="EK24" s="83">
        <f t="shared" si="180"/>
        <v>49.166680772888363</v>
      </c>
      <c r="EL24" s="83">
        <f t="shared" si="180"/>
        <v>49.166680772888363</v>
      </c>
      <c r="EM24" s="83">
        <f t="shared" si="180"/>
        <v>49.166680772888363</v>
      </c>
      <c r="EN24" s="83">
        <f t="shared" si="180"/>
        <v>49.166680772888363</v>
      </c>
      <c r="EO24" s="83">
        <f t="shared" si="180"/>
        <v>49.166680772888363</v>
      </c>
      <c r="EP24" s="83">
        <f t="shared" si="180"/>
        <v>49.166680772888363</v>
      </c>
      <c r="EQ24" s="83">
        <f t="shared" si="180"/>
        <v>49.166680772888363</v>
      </c>
      <c r="ER24" s="83">
        <f t="shared" si="180"/>
        <v>49.166680772888363</v>
      </c>
      <c r="ES24" s="83">
        <f t="shared" si="180"/>
        <v>49.166680772888363</v>
      </c>
      <c r="ET24" s="83">
        <f t="shared" si="180"/>
        <v>49.166680772888363</v>
      </c>
      <c r="EU24" s="83">
        <f t="shared" si="180"/>
        <v>49.166680772888363</v>
      </c>
      <c r="EV24" s="83">
        <f t="shared" si="180"/>
        <v>49.166680772888363</v>
      </c>
      <c r="EW24" s="83">
        <f t="shared" si="180"/>
        <v>49.166680772888363</v>
      </c>
      <c r="EX24" s="83">
        <f t="shared" si="180"/>
        <v>49.166680772888363</v>
      </c>
      <c r="EY24" s="83">
        <f t="shared" si="180"/>
        <v>49.166680772888363</v>
      </c>
      <c r="EZ24" s="83">
        <f t="shared" si="180"/>
        <v>49.166680772888363</v>
      </c>
      <c r="FA24" s="83">
        <f t="shared" si="180"/>
        <v>49.166680772888363</v>
      </c>
      <c r="FB24" s="83">
        <f t="shared" si="180"/>
        <v>49.166680772888363</v>
      </c>
      <c r="FC24" s="83">
        <f t="shared" si="180"/>
        <v>49.166680772888363</v>
      </c>
      <c r="FD24" s="83">
        <f t="shared" si="180"/>
        <v>49.166680772888363</v>
      </c>
      <c r="FE24" s="83">
        <f t="shared" si="180"/>
        <v>49.166680772888363</v>
      </c>
      <c r="FF24" s="83">
        <f t="shared" si="180"/>
        <v>49.166680772888363</v>
      </c>
      <c r="FG24" s="83">
        <f t="shared" si="180"/>
        <v>49.166680772888363</v>
      </c>
      <c r="FH24" s="83">
        <f t="shared" si="180"/>
        <v>49.166680772888363</v>
      </c>
      <c r="FI24" s="83">
        <f t="shared" si="180"/>
        <v>49.166680772888363</v>
      </c>
      <c r="FJ24" s="83">
        <f t="shared" si="180"/>
        <v>49.166680772888363</v>
      </c>
      <c r="FK24" s="83">
        <f t="shared" si="180"/>
        <v>49.166680772888363</v>
      </c>
      <c r="FL24" s="83">
        <f t="shared" si="180"/>
        <v>49.166680772888363</v>
      </c>
      <c r="FM24" s="83">
        <f t="shared" si="180"/>
        <v>49.166680772888363</v>
      </c>
      <c r="FN24" s="83">
        <f t="shared" si="180"/>
        <v>49.166680772888363</v>
      </c>
      <c r="FO24" s="83">
        <f t="shared" si="180"/>
        <v>49.166680772888363</v>
      </c>
      <c r="FP24" s="83">
        <f t="shared" si="180"/>
        <v>49.166680772888363</v>
      </c>
      <c r="FQ24" s="83">
        <f t="shared" si="180"/>
        <v>49.166680772888363</v>
      </c>
      <c r="FR24" s="83">
        <f t="shared" si="180"/>
        <v>49.166680772888363</v>
      </c>
      <c r="FS24" s="83">
        <f t="shared" si="180"/>
        <v>49.166680772888363</v>
      </c>
      <c r="FT24" s="83">
        <f t="shared" si="180"/>
        <v>49.166680772888363</v>
      </c>
      <c r="FU24" s="83">
        <f t="shared" si="180"/>
        <v>49.166680772888363</v>
      </c>
      <c r="FV24" s="83">
        <f t="shared" si="180"/>
        <v>49.166680772888363</v>
      </c>
      <c r="FW24" s="83">
        <f t="shared" si="180"/>
        <v>49.166680772888363</v>
      </c>
      <c r="FX24" s="83">
        <f t="shared" si="180"/>
        <v>49.166680772888363</v>
      </c>
      <c r="FY24" s="83">
        <f t="shared" si="180"/>
        <v>49.166680772888363</v>
      </c>
      <c r="FZ24" s="83">
        <f t="shared" si="180"/>
        <v>49.166680772888363</v>
      </c>
      <c r="GA24" s="83">
        <f t="shared" si="180"/>
        <v>49.166680772888363</v>
      </c>
      <c r="GB24" s="83">
        <f t="shared" si="180"/>
        <v>49.166680772888363</v>
      </c>
      <c r="GC24" s="83">
        <f t="shared" si="180"/>
        <v>49.166680772888363</v>
      </c>
      <c r="GD24" s="83">
        <f t="shared" si="180"/>
        <v>49.166680772888363</v>
      </c>
      <c r="GE24" s="83">
        <f t="shared" si="180"/>
        <v>49.166680772888363</v>
      </c>
      <c r="GF24" s="83">
        <f t="shared" si="180"/>
        <v>49.166680772888363</v>
      </c>
      <c r="GG24" s="83">
        <f t="shared" si="180"/>
        <v>49.166680772888363</v>
      </c>
      <c r="GH24" s="83">
        <f t="shared" si="180"/>
        <v>49.166680772888363</v>
      </c>
      <c r="GI24" s="83">
        <f t="shared" si="180"/>
        <v>49.166680772888363</v>
      </c>
      <c r="GJ24" s="83">
        <f t="shared" si="180"/>
        <v>49.166680772888363</v>
      </c>
      <c r="GK24" s="83">
        <f t="shared" si="180"/>
        <v>49.166680772888363</v>
      </c>
      <c r="GL24" s="83">
        <f t="shared" si="180"/>
        <v>49.166680772888363</v>
      </c>
      <c r="GM24" s="83">
        <f t="shared" ref="GM24:IG24" si="181">IF(SUM(GM25:GM27)-SUM(GM28:GM29)&gt;0,SUM(GM25:GM27)-SUM(GM28:GM29),0)</f>
        <v>49.166680772888363</v>
      </c>
      <c r="GN24" s="83">
        <f t="shared" si="181"/>
        <v>49.166680772888363</v>
      </c>
      <c r="GO24" s="83">
        <f t="shared" si="181"/>
        <v>49.166680772888363</v>
      </c>
      <c r="GP24" s="83">
        <f t="shared" si="181"/>
        <v>49.166680772888363</v>
      </c>
      <c r="GQ24" s="83">
        <f t="shared" si="181"/>
        <v>49.166680772888363</v>
      </c>
      <c r="GR24" s="83">
        <f t="shared" si="181"/>
        <v>49.166680772888363</v>
      </c>
      <c r="GS24" s="83">
        <f t="shared" si="181"/>
        <v>49.166680772888363</v>
      </c>
      <c r="GT24" s="83">
        <f t="shared" si="181"/>
        <v>49.166680772888363</v>
      </c>
      <c r="GU24" s="83">
        <f t="shared" si="181"/>
        <v>49.166680772888363</v>
      </c>
      <c r="GV24" s="83">
        <f t="shared" si="181"/>
        <v>49.166680772888363</v>
      </c>
      <c r="GW24" s="83">
        <f t="shared" si="181"/>
        <v>49.166680772888363</v>
      </c>
      <c r="GX24" s="83">
        <f t="shared" si="181"/>
        <v>49.166680772888363</v>
      </c>
      <c r="GY24" s="83">
        <f t="shared" si="181"/>
        <v>49.166680772888363</v>
      </c>
      <c r="GZ24" s="83">
        <f t="shared" si="181"/>
        <v>49.166680772888363</v>
      </c>
      <c r="HA24" s="83">
        <f t="shared" si="181"/>
        <v>49.166680772888363</v>
      </c>
      <c r="HB24" s="83">
        <f t="shared" si="181"/>
        <v>49.166680772888363</v>
      </c>
      <c r="HC24" s="83">
        <f t="shared" si="181"/>
        <v>49.166680772888363</v>
      </c>
      <c r="HD24" s="83">
        <f t="shared" si="181"/>
        <v>49.166680772888363</v>
      </c>
      <c r="HE24" s="83">
        <f t="shared" si="181"/>
        <v>49.166680772888363</v>
      </c>
      <c r="HF24" s="83">
        <f t="shared" si="181"/>
        <v>49.166680772888363</v>
      </c>
      <c r="HG24" s="83">
        <f t="shared" si="181"/>
        <v>49.166680772888363</v>
      </c>
      <c r="HH24" s="83">
        <f t="shared" si="181"/>
        <v>49.166680772888363</v>
      </c>
      <c r="HI24" s="83">
        <f t="shared" si="181"/>
        <v>49.166680772888363</v>
      </c>
      <c r="HJ24" s="83">
        <f t="shared" si="181"/>
        <v>49.166680772888363</v>
      </c>
      <c r="HK24" s="83">
        <f t="shared" si="181"/>
        <v>49.166680772888363</v>
      </c>
      <c r="HL24" s="83">
        <f t="shared" si="181"/>
        <v>49.166680772888363</v>
      </c>
      <c r="HM24" s="83">
        <f t="shared" si="181"/>
        <v>49.166680772888363</v>
      </c>
      <c r="HN24" s="83">
        <f t="shared" si="181"/>
        <v>49.166680772888363</v>
      </c>
      <c r="HO24" s="83">
        <f t="shared" si="181"/>
        <v>49.166680772888363</v>
      </c>
      <c r="HP24" s="83">
        <f t="shared" si="181"/>
        <v>49.166680772888363</v>
      </c>
      <c r="HQ24" s="83">
        <f t="shared" si="181"/>
        <v>49.166680772888363</v>
      </c>
      <c r="HR24" s="83">
        <f t="shared" si="181"/>
        <v>49.166680772888363</v>
      </c>
      <c r="HS24" s="83">
        <f t="shared" si="181"/>
        <v>49.166680772888363</v>
      </c>
      <c r="HT24" s="83">
        <f t="shared" si="181"/>
        <v>49.166680772888363</v>
      </c>
      <c r="HU24" s="83">
        <f t="shared" si="181"/>
        <v>49.166680772888363</v>
      </c>
      <c r="HV24" s="83">
        <f t="shared" si="181"/>
        <v>49.166680772888363</v>
      </c>
      <c r="HW24" s="83">
        <f t="shared" si="181"/>
        <v>49.166680772888363</v>
      </c>
      <c r="HX24" s="83">
        <f t="shared" si="181"/>
        <v>49.166680772888363</v>
      </c>
      <c r="HY24" s="83">
        <f t="shared" si="181"/>
        <v>49.166680772888363</v>
      </c>
      <c r="HZ24" s="83">
        <f t="shared" si="181"/>
        <v>49.166680772888363</v>
      </c>
      <c r="IA24" s="83">
        <f t="shared" si="181"/>
        <v>49.166680772888363</v>
      </c>
      <c r="IB24" s="83">
        <f t="shared" si="181"/>
        <v>49.166680772888363</v>
      </c>
      <c r="IC24" s="83">
        <f t="shared" si="181"/>
        <v>49.166680772888363</v>
      </c>
      <c r="ID24" s="83">
        <f t="shared" si="181"/>
        <v>49.166680772888363</v>
      </c>
      <c r="IE24" s="83">
        <f t="shared" si="181"/>
        <v>49.166680772888363</v>
      </c>
      <c r="IF24" s="83">
        <f t="shared" si="181"/>
        <v>49.166680772888363</v>
      </c>
      <c r="IG24" s="83">
        <f t="shared" si="181"/>
        <v>49.166680772888363</v>
      </c>
    </row>
    <row r="25" spans="1:241" x14ac:dyDescent="0.2">
      <c r="A25" s="30" t="s">
        <v>85</v>
      </c>
      <c r="B25" s="80">
        <f t="shared" ref="B25" si="182">_xlfn.SINGLE(PIS)*B$12</f>
        <v>8.3813331466902916</v>
      </c>
      <c r="C25" s="80">
        <f t="shared" ref="C25:BN25" si="183">PIS*C$12</f>
        <v>8.3813331466902916</v>
      </c>
      <c r="D25" s="80">
        <f t="shared" si="183"/>
        <v>8.3813331466902916</v>
      </c>
      <c r="E25" s="80">
        <f t="shared" si="183"/>
        <v>8.3813331466902916</v>
      </c>
      <c r="F25" s="80">
        <f t="shared" si="183"/>
        <v>8.3813331466902916</v>
      </c>
      <c r="G25" s="80">
        <f t="shared" si="183"/>
        <v>8.3813331466902916</v>
      </c>
      <c r="H25" s="80">
        <f t="shared" si="183"/>
        <v>8.3813331466902916</v>
      </c>
      <c r="I25" s="80">
        <f t="shared" si="183"/>
        <v>8.3813331466902916</v>
      </c>
      <c r="J25" s="80">
        <f t="shared" si="183"/>
        <v>8.3813331466902916</v>
      </c>
      <c r="K25" s="80">
        <f t="shared" si="183"/>
        <v>8.3813331466902916</v>
      </c>
      <c r="L25" s="80">
        <f t="shared" si="183"/>
        <v>8.3813331466902916</v>
      </c>
      <c r="M25" s="80">
        <f t="shared" si="183"/>
        <v>8.3813331466902916</v>
      </c>
      <c r="N25" s="80">
        <f t="shared" si="183"/>
        <v>8.3813331466902916</v>
      </c>
      <c r="O25" s="80">
        <f t="shared" si="183"/>
        <v>8.3813331466902916</v>
      </c>
      <c r="P25" s="80">
        <f t="shared" si="183"/>
        <v>8.3813331466902916</v>
      </c>
      <c r="Q25" s="80">
        <f t="shared" si="183"/>
        <v>8.3813331466902916</v>
      </c>
      <c r="R25" s="80">
        <f t="shared" si="183"/>
        <v>8.3813331466902916</v>
      </c>
      <c r="S25" s="80">
        <f t="shared" si="183"/>
        <v>8.3813331466902916</v>
      </c>
      <c r="T25" s="80">
        <f t="shared" si="183"/>
        <v>8.3813331466902916</v>
      </c>
      <c r="U25" s="80">
        <f t="shared" si="183"/>
        <v>8.3813331466902916</v>
      </c>
      <c r="V25" s="80">
        <f t="shared" si="183"/>
        <v>8.3813331466902916</v>
      </c>
      <c r="W25" s="80">
        <f t="shared" si="183"/>
        <v>8.3813331466902916</v>
      </c>
      <c r="X25" s="80">
        <f t="shared" si="183"/>
        <v>8.3813331466902916</v>
      </c>
      <c r="Y25" s="80">
        <f t="shared" si="183"/>
        <v>8.3813331466902916</v>
      </c>
      <c r="Z25" s="80">
        <f t="shared" si="183"/>
        <v>8.3813331466902916</v>
      </c>
      <c r="AA25" s="80">
        <f t="shared" si="183"/>
        <v>8.3813331466902916</v>
      </c>
      <c r="AB25" s="80">
        <f t="shared" si="183"/>
        <v>8.3813331466902916</v>
      </c>
      <c r="AC25" s="80">
        <f t="shared" si="183"/>
        <v>8.3813331466902916</v>
      </c>
      <c r="AD25" s="80">
        <f t="shared" si="183"/>
        <v>8.3813331466902916</v>
      </c>
      <c r="AE25" s="80">
        <f t="shared" si="183"/>
        <v>8.3813331466902916</v>
      </c>
      <c r="AF25" s="80">
        <f t="shared" si="183"/>
        <v>8.3813331466902916</v>
      </c>
      <c r="AG25" s="80">
        <f t="shared" si="183"/>
        <v>8.3813331466902916</v>
      </c>
      <c r="AH25" s="80">
        <f t="shared" si="183"/>
        <v>8.3813331466902916</v>
      </c>
      <c r="AI25" s="80">
        <f t="shared" si="183"/>
        <v>8.3813331466902916</v>
      </c>
      <c r="AJ25" s="80">
        <f t="shared" si="183"/>
        <v>8.3813331466902916</v>
      </c>
      <c r="AK25" s="80">
        <f t="shared" si="183"/>
        <v>8.3813331466902916</v>
      </c>
      <c r="AL25" s="80">
        <f t="shared" si="183"/>
        <v>8.3813331466902916</v>
      </c>
      <c r="AM25" s="80">
        <f t="shared" si="183"/>
        <v>8.3813331466902916</v>
      </c>
      <c r="AN25" s="80">
        <f t="shared" si="183"/>
        <v>8.3813331466902916</v>
      </c>
      <c r="AO25" s="80">
        <f t="shared" si="183"/>
        <v>8.3813331466902916</v>
      </c>
      <c r="AP25" s="80">
        <f t="shared" si="183"/>
        <v>8.3813331466902916</v>
      </c>
      <c r="AQ25" s="80">
        <f t="shared" si="183"/>
        <v>8.3813331466902916</v>
      </c>
      <c r="AR25" s="80">
        <f t="shared" si="183"/>
        <v>8.3813331466902916</v>
      </c>
      <c r="AS25" s="80">
        <f t="shared" si="183"/>
        <v>8.3813331466902916</v>
      </c>
      <c r="AT25" s="80">
        <f t="shared" si="183"/>
        <v>8.3813331466902916</v>
      </c>
      <c r="AU25" s="80">
        <f t="shared" si="183"/>
        <v>8.3813331466902916</v>
      </c>
      <c r="AV25" s="80">
        <f t="shared" si="183"/>
        <v>8.3813331466902916</v>
      </c>
      <c r="AW25" s="80">
        <f t="shared" si="183"/>
        <v>8.3813331466902916</v>
      </c>
      <c r="AX25" s="80">
        <f t="shared" si="183"/>
        <v>8.3813331466902916</v>
      </c>
      <c r="AY25" s="80">
        <f t="shared" si="183"/>
        <v>8.3813331466902916</v>
      </c>
      <c r="AZ25" s="80">
        <f t="shared" si="183"/>
        <v>8.3813331466902916</v>
      </c>
      <c r="BA25" s="80">
        <f t="shared" si="183"/>
        <v>8.3813331466902916</v>
      </c>
      <c r="BB25" s="80">
        <f t="shared" si="183"/>
        <v>8.3813331466902916</v>
      </c>
      <c r="BC25" s="80">
        <f t="shared" si="183"/>
        <v>8.3813331466902916</v>
      </c>
      <c r="BD25" s="80">
        <f t="shared" si="183"/>
        <v>8.3813331466902916</v>
      </c>
      <c r="BE25" s="80">
        <f t="shared" si="183"/>
        <v>8.3813331466902916</v>
      </c>
      <c r="BF25" s="80">
        <f t="shared" si="183"/>
        <v>8.3813331466902916</v>
      </c>
      <c r="BG25" s="80">
        <f t="shared" si="183"/>
        <v>8.3813331466902916</v>
      </c>
      <c r="BH25" s="80">
        <f t="shared" si="183"/>
        <v>8.3813331466902916</v>
      </c>
      <c r="BI25" s="80">
        <f t="shared" si="183"/>
        <v>8.3813331466902916</v>
      </c>
      <c r="BJ25" s="80">
        <f t="shared" si="183"/>
        <v>8.3813331466902916</v>
      </c>
      <c r="BK25" s="80">
        <f t="shared" si="183"/>
        <v>8.3813331466902916</v>
      </c>
      <c r="BL25" s="80">
        <f t="shared" si="183"/>
        <v>8.3813331466902916</v>
      </c>
      <c r="BM25" s="80">
        <f t="shared" si="183"/>
        <v>8.3813331466902916</v>
      </c>
      <c r="BN25" s="80">
        <f t="shared" si="183"/>
        <v>8.3813331466902916</v>
      </c>
      <c r="BO25" s="80">
        <f t="shared" ref="BO25:DZ25" si="184">PIS*BO$12</f>
        <v>8.3813331466902916</v>
      </c>
      <c r="BP25" s="80">
        <f t="shared" si="184"/>
        <v>8.3813331466902916</v>
      </c>
      <c r="BQ25" s="80">
        <f t="shared" si="184"/>
        <v>8.3813331466902916</v>
      </c>
      <c r="BR25" s="80">
        <f t="shared" si="184"/>
        <v>8.3813331466902916</v>
      </c>
      <c r="BS25" s="80">
        <f t="shared" si="184"/>
        <v>8.3813331466902916</v>
      </c>
      <c r="BT25" s="80">
        <f t="shared" si="184"/>
        <v>8.3813331466902916</v>
      </c>
      <c r="BU25" s="80">
        <f t="shared" si="184"/>
        <v>8.3813331466902916</v>
      </c>
      <c r="BV25" s="80">
        <f t="shared" si="184"/>
        <v>8.3813331466902916</v>
      </c>
      <c r="BW25" s="80">
        <f t="shared" si="184"/>
        <v>8.3813331466902916</v>
      </c>
      <c r="BX25" s="80">
        <f t="shared" si="184"/>
        <v>8.3813331466902916</v>
      </c>
      <c r="BY25" s="80">
        <f t="shared" si="184"/>
        <v>8.3813331466902916</v>
      </c>
      <c r="BZ25" s="80">
        <f t="shared" si="184"/>
        <v>8.3813331466902916</v>
      </c>
      <c r="CA25" s="80">
        <f t="shared" si="184"/>
        <v>8.3813331466902916</v>
      </c>
      <c r="CB25" s="80">
        <f t="shared" si="184"/>
        <v>8.3813331466902916</v>
      </c>
      <c r="CC25" s="80">
        <f t="shared" si="184"/>
        <v>8.3813331466902916</v>
      </c>
      <c r="CD25" s="80">
        <f t="shared" si="184"/>
        <v>8.3813331466902916</v>
      </c>
      <c r="CE25" s="80">
        <f t="shared" si="184"/>
        <v>8.3813331466902916</v>
      </c>
      <c r="CF25" s="80">
        <f t="shared" si="184"/>
        <v>8.3813331466902916</v>
      </c>
      <c r="CG25" s="80">
        <f t="shared" si="184"/>
        <v>8.3813331466902916</v>
      </c>
      <c r="CH25" s="80">
        <f t="shared" si="184"/>
        <v>8.3813331466902916</v>
      </c>
      <c r="CI25" s="80">
        <f t="shared" si="184"/>
        <v>8.3813331466902916</v>
      </c>
      <c r="CJ25" s="80">
        <f t="shared" si="184"/>
        <v>8.3813331466902916</v>
      </c>
      <c r="CK25" s="80">
        <f t="shared" si="184"/>
        <v>8.3813331466902916</v>
      </c>
      <c r="CL25" s="80">
        <f t="shared" si="184"/>
        <v>8.3813331466902916</v>
      </c>
      <c r="CM25" s="80">
        <f t="shared" si="184"/>
        <v>8.3813331466902916</v>
      </c>
      <c r="CN25" s="80">
        <f t="shared" si="184"/>
        <v>8.3813331466902916</v>
      </c>
      <c r="CO25" s="80">
        <f t="shared" si="184"/>
        <v>8.3813331466902916</v>
      </c>
      <c r="CP25" s="80">
        <f t="shared" si="184"/>
        <v>8.3813331466902916</v>
      </c>
      <c r="CQ25" s="80">
        <f t="shared" si="184"/>
        <v>8.3813331466902916</v>
      </c>
      <c r="CR25" s="80">
        <f t="shared" si="184"/>
        <v>8.3813331466902916</v>
      </c>
      <c r="CS25" s="80">
        <f t="shared" si="184"/>
        <v>8.3813331466902916</v>
      </c>
      <c r="CT25" s="80">
        <f t="shared" si="184"/>
        <v>8.3813331466902916</v>
      </c>
      <c r="CU25" s="80">
        <f t="shared" si="184"/>
        <v>8.3813331466902916</v>
      </c>
      <c r="CV25" s="80">
        <f t="shared" si="184"/>
        <v>8.3813331466902916</v>
      </c>
      <c r="CW25" s="80">
        <f t="shared" si="184"/>
        <v>8.3813331466902916</v>
      </c>
      <c r="CX25" s="80">
        <f t="shared" si="184"/>
        <v>8.3813331466902916</v>
      </c>
      <c r="CY25" s="80">
        <f t="shared" si="184"/>
        <v>8.3813331466902916</v>
      </c>
      <c r="CZ25" s="80">
        <f t="shared" si="184"/>
        <v>8.3813331466902916</v>
      </c>
      <c r="DA25" s="80">
        <f t="shared" si="184"/>
        <v>8.3813331466902916</v>
      </c>
      <c r="DB25" s="80">
        <f t="shared" si="184"/>
        <v>8.3813331466902916</v>
      </c>
      <c r="DC25" s="80">
        <f t="shared" si="184"/>
        <v>8.3813331466902916</v>
      </c>
      <c r="DD25" s="80">
        <f t="shared" si="184"/>
        <v>8.3813331466902916</v>
      </c>
      <c r="DE25" s="80">
        <f t="shared" si="184"/>
        <v>8.3813331466902916</v>
      </c>
      <c r="DF25" s="80">
        <f t="shared" si="184"/>
        <v>8.3813331466902916</v>
      </c>
      <c r="DG25" s="80">
        <f t="shared" si="184"/>
        <v>8.3813331466902916</v>
      </c>
      <c r="DH25" s="80">
        <f t="shared" si="184"/>
        <v>8.3813331466902916</v>
      </c>
      <c r="DI25" s="80">
        <f t="shared" si="184"/>
        <v>8.3813331466902916</v>
      </c>
      <c r="DJ25" s="80">
        <f t="shared" si="184"/>
        <v>8.3813331466902916</v>
      </c>
      <c r="DK25" s="80">
        <f t="shared" si="184"/>
        <v>8.3813331466902916</v>
      </c>
      <c r="DL25" s="80">
        <f t="shared" si="184"/>
        <v>8.3813331466902916</v>
      </c>
      <c r="DM25" s="80">
        <f t="shared" si="184"/>
        <v>8.3813331466902916</v>
      </c>
      <c r="DN25" s="80">
        <f t="shared" si="184"/>
        <v>8.3813331466902916</v>
      </c>
      <c r="DO25" s="80">
        <f t="shared" si="184"/>
        <v>8.3813331466902916</v>
      </c>
      <c r="DP25" s="80">
        <f t="shared" si="184"/>
        <v>8.3813331466902916</v>
      </c>
      <c r="DQ25" s="80">
        <f t="shared" si="184"/>
        <v>8.3813331466902916</v>
      </c>
      <c r="DR25" s="80">
        <f t="shared" si="184"/>
        <v>8.3813331466902916</v>
      </c>
      <c r="DS25" s="80">
        <f t="shared" si="184"/>
        <v>8.3813331466902916</v>
      </c>
      <c r="DT25" s="80">
        <f t="shared" si="184"/>
        <v>8.3813331466902916</v>
      </c>
      <c r="DU25" s="80">
        <f t="shared" si="184"/>
        <v>8.3813331466902916</v>
      </c>
      <c r="DV25" s="80">
        <f t="shared" si="184"/>
        <v>8.3813331466902916</v>
      </c>
      <c r="DW25" s="80">
        <f t="shared" si="184"/>
        <v>8.3813331466902916</v>
      </c>
      <c r="DX25" s="80">
        <f t="shared" si="184"/>
        <v>8.3813331466902916</v>
      </c>
      <c r="DY25" s="80">
        <f t="shared" si="184"/>
        <v>8.3813331466902916</v>
      </c>
      <c r="DZ25" s="80">
        <f t="shared" si="184"/>
        <v>8.3813331466902916</v>
      </c>
      <c r="EA25" s="80">
        <f t="shared" ref="EA25:GL25" si="185">PIS*EA$12</f>
        <v>8.3813331466902916</v>
      </c>
      <c r="EB25" s="80">
        <f t="shared" si="185"/>
        <v>8.3813331466902916</v>
      </c>
      <c r="EC25" s="80">
        <f t="shared" si="185"/>
        <v>8.3813331466902916</v>
      </c>
      <c r="ED25" s="80">
        <f t="shared" si="185"/>
        <v>8.3813331466902916</v>
      </c>
      <c r="EE25" s="80">
        <f t="shared" si="185"/>
        <v>8.3813331466902916</v>
      </c>
      <c r="EF25" s="80">
        <f t="shared" si="185"/>
        <v>8.3813331466902916</v>
      </c>
      <c r="EG25" s="80">
        <f t="shared" si="185"/>
        <v>8.3813331466902916</v>
      </c>
      <c r="EH25" s="80">
        <f t="shared" si="185"/>
        <v>8.3813331466902916</v>
      </c>
      <c r="EI25" s="80">
        <f t="shared" si="185"/>
        <v>8.3813331466902916</v>
      </c>
      <c r="EJ25" s="80">
        <f t="shared" si="185"/>
        <v>8.3813331466902916</v>
      </c>
      <c r="EK25" s="80">
        <f t="shared" si="185"/>
        <v>8.3813331466902916</v>
      </c>
      <c r="EL25" s="80">
        <f t="shared" si="185"/>
        <v>8.3813331466902916</v>
      </c>
      <c r="EM25" s="80">
        <f t="shared" si="185"/>
        <v>8.3813331466902916</v>
      </c>
      <c r="EN25" s="80">
        <f t="shared" si="185"/>
        <v>8.3813331466902916</v>
      </c>
      <c r="EO25" s="80">
        <f t="shared" si="185"/>
        <v>8.3813331466902916</v>
      </c>
      <c r="EP25" s="80">
        <f t="shared" si="185"/>
        <v>8.3813331466902916</v>
      </c>
      <c r="EQ25" s="80">
        <f t="shared" si="185"/>
        <v>8.3813331466902916</v>
      </c>
      <c r="ER25" s="80">
        <f t="shared" si="185"/>
        <v>8.3813331466902916</v>
      </c>
      <c r="ES25" s="80">
        <f t="shared" si="185"/>
        <v>8.3813331466902916</v>
      </c>
      <c r="ET25" s="80">
        <f t="shared" si="185"/>
        <v>8.3813331466902916</v>
      </c>
      <c r="EU25" s="80">
        <f t="shared" si="185"/>
        <v>8.3813331466902916</v>
      </c>
      <c r="EV25" s="80">
        <f t="shared" si="185"/>
        <v>8.3813331466902916</v>
      </c>
      <c r="EW25" s="80">
        <f t="shared" si="185"/>
        <v>8.3813331466902916</v>
      </c>
      <c r="EX25" s="80">
        <f t="shared" si="185"/>
        <v>8.3813331466902916</v>
      </c>
      <c r="EY25" s="80">
        <f t="shared" si="185"/>
        <v>8.3813331466902916</v>
      </c>
      <c r="EZ25" s="80">
        <f t="shared" si="185"/>
        <v>8.3813331466902916</v>
      </c>
      <c r="FA25" s="80">
        <f t="shared" si="185"/>
        <v>8.3813331466902916</v>
      </c>
      <c r="FB25" s="80">
        <f t="shared" si="185"/>
        <v>8.3813331466902916</v>
      </c>
      <c r="FC25" s="80">
        <f t="shared" si="185"/>
        <v>8.3813331466902916</v>
      </c>
      <c r="FD25" s="80">
        <f t="shared" si="185"/>
        <v>8.3813331466902916</v>
      </c>
      <c r="FE25" s="80">
        <f t="shared" si="185"/>
        <v>8.3813331466902916</v>
      </c>
      <c r="FF25" s="80">
        <f t="shared" si="185"/>
        <v>8.3813331466902916</v>
      </c>
      <c r="FG25" s="80">
        <f t="shared" si="185"/>
        <v>8.3813331466902916</v>
      </c>
      <c r="FH25" s="80">
        <f t="shared" si="185"/>
        <v>8.3813331466902916</v>
      </c>
      <c r="FI25" s="80">
        <f t="shared" si="185"/>
        <v>8.3813331466902916</v>
      </c>
      <c r="FJ25" s="80">
        <f t="shared" si="185"/>
        <v>8.3813331466902916</v>
      </c>
      <c r="FK25" s="80">
        <f t="shared" si="185"/>
        <v>8.3813331466902916</v>
      </c>
      <c r="FL25" s="80">
        <f t="shared" si="185"/>
        <v>8.3813331466902916</v>
      </c>
      <c r="FM25" s="80">
        <f t="shared" si="185"/>
        <v>8.3813331466902916</v>
      </c>
      <c r="FN25" s="80">
        <f t="shared" si="185"/>
        <v>8.3813331466902916</v>
      </c>
      <c r="FO25" s="80">
        <f t="shared" si="185"/>
        <v>8.3813331466902916</v>
      </c>
      <c r="FP25" s="80">
        <f t="shared" si="185"/>
        <v>8.3813331466902916</v>
      </c>
      <c r="FQ25" s="80">
        <f t="shared" si="185"/>
        <v>8.3813331466902916</v>
      </c>
      <c r="FR25" s="80">
        <f t="shared" si="185"/>
        <v>8.3813331466902916</v>
      </c>
      <c r="FS25" s="80">
        <f t="shared" si="185"/>
        <v>8.3813331466902916</v>
      </c>
      <c r="FT25" s="80">
        <f t="shared" si="185"/>
        <v>8.3813331466902916</v>
      </c>
      <c r="FU25" s="80">
        <f t="shared" si="185"/>
        <v>8.3813331466902916</v>
      </c>
      <c r="FV25" s="80">
        <f t="shared" si="185"/>
        <v>8.3813331466902916</v>
      </c>
      <c r="FW25" s="80">
        <f t="shared" si="185"/>
        <v>8.3813331466902916</v>
      </c>
      <c r="FX25" s="80">
        <f t="shared" si="185"/>
        <v>8.3813331466902916</v>
      </c>
      <c r="FY25" s="80">
        <f t="shared" si="185"/>
        <v>8.3813331466902916</v>
      </c>
      <c r="FZ25" s="80">
        <f t="shared" si="185"/>
        <v>8.3813331466902916</v>
      </c>
      <c r="GA25" s="80">
        <f t="shared" si="185"/>
        <v>8.3813331466902916</v>
      </c>
      <c r="GB25" s="80">
        <f t="shared" si="185"/>
        <v>8.3813331466902916</v>
      </c>
      <c r="GC25" s="80">
        <f t="shared" si="185"/>
        <v>8.3813331466902916</v>
      </c>
      <c r="GD25" s="80">
        <f t="shared" si="185"/>
        <v>8.3813331466902916</v>
      </c>
      <c r="GE25" s="80">
        <f t="shared" si="185"/>
        <v>8.3813331466902916</v>
      </c>
      <c r="GF25" s="80">
        <f t="shared" si="185"/>
        <v>8.3813331466902916</v>
      </c>
      <c r="GG25" s="80">
        <f t="shared" si="185"/>
        <v>8.3813331466902916</v>
      </c>
      <c r="GH25" s="80">
        <f t="shared" si="185"/>
        <v>8.3813331466902916</v>
      </c>
      <c r="GI25" s="80">
        <f t="shared" si="185"/>
        <v>8.3813331466902916</v>
      </c>
      <c r="GJ25" s="80">
        <f t="shared" si="185"/>
        <v>8.3813331466902916</v>
      </c>
      <c r="GK25" s="80">
        <f t="shared" si="185"/>
        <v>8.3813331466902916</v>
      </c>
      <c r="GL25" s="80">
        <f t="shared" si="185"/>
        <v>8.3813331466902916</v>
      </c>
      <c r="GM25" s="80">
        <f t="shared" ref="GM25:IG25" si="186">PIS*GM$12</f>
        <v>8.3813331466902916</v>
      </c>
      <c r="GN25" s="80">
        <f t="shared" si="186"/>
        <v>8.3813331466902916</v>
      </c>
      <c r="GO25" s="80">
        <f t="shared" si="186"/>
        <v>8.3813331466902916</v>
      </c>
      <c r="GP25" s="80">
        <f t="shared" si="186"/>
        <v>8.3813331466902916</v>
      </c>
      <c r="GQ25" s="80">
        <f t="shared" si="186"/>
        <v>8.3813331466902916</v>
      </c>
      <c r="GR25" s="80">
        <f t="shared" si="186"/>
        <v>8.3813331466902916</v>
      </c>
      <c r="GS25" s="80">
        <f t="shared" si="186"/>
        <v>8.3813331466902916</v>
      </c>
      <c r="GT25" s="80">
        <f t="shared" si="186"/>
        <v>8.3813331466902916</v>
      </c>
      <c r="GU25" s="80">
        <f t="shared" si="186"/>
        <v>8.3813331466902916</v>
      </c>
      <c r="GV25" s="80">
        <f t="shared" si="186"/>
        <v>8.3813331466902916</v>
      </c>
      <c r="GW25" s="80">
        <f t="shared" si="186"/>
        <v>8.3813331466902916</v>
      </c>
      <c r="GX25" s="80">
        <f t="shared" si="186"/>
        <v>8.3813331466902916</v>
      </c>
      <c r="GY25" s="80">
        <f t="shared" si="186"/>
        <v>8.3813331466902916</v>
      </c>
      <c r="GZ25" s="80">
        <f t="shared" si="186"/>
        <v>8.3813331466902916</v>
      </c>
      <c r="HA25" s="80">
        <f t="shared" si="186"/>
        <v>8.3813331466902916</v>
      </c>
      <c r="HB25" s="80">
        <f t="shared" si="186"/>
        <v>8.3813331466902916</v>
      </c>
      <c r="HC25" s="80">
        <f t="shared" si="186"/>
        <v>8.3813331466902916</v>
      </c>
      <c r="HD25" s="80">
        <f t="shared" si="186"/>
        <v>8.3813331466902916</v>
      </c>
      <c r="HE25" s="80">
        <f t="shared" si="186"/>
        <v>8.3813331466902916</v>
      </c>
      <c r="HF25" s="80">
        <f t="shared" si="186"/>
        <v>8.3813331466902916</v>
      </c>
      <c r="HG25" s="80">
        <f t="shared" si="186"/>
        <v>8.3813331466902916</v>
      </c>
      <c r="HH25" s="80">
        <f t="shared" si="186"/>
        <v>8.3813331466902916</v>
      </c>
      <c r="HI25" s="80">
        <f t="shared" si="186"/>
        <v>8.3813331466902916</v>
      </c>
      <c r="HJ25" s="80">
        <f t="shared" si="186"/>
        <v>8.3813331466902916</v>
      </c>
      <c r="HK25" s="80">
        <f t="shared" si="186"/>
        <v>8.3813331466902916</v>
      </c>
      <c r="HL25" s="80">
        <f t="shared" si="186"/>
        <v>8.3813331466902916</v>
      </c>
      <c r="HM25" s="80">
        <f t="shared" si="186"/>
        <v>8.3813331466902916</v>
      </c>
      <c r="HN25" s="80">
        <f t="shared" si="186"/>
        <v>8.3813331466902916</v>
      </c>
      <c r="HO25" s="80">
        <f t="shared" si="186"/>
        <v>8.3813331466902916</v>
      </c>
      <c r="HP25" s="80">
        <f t="shared" si="186"/>
        <v>8.3813331466902916</v>
      </c>
      <c r="HQ25" s="80">
        <f t="shared" si="186"/>
        <v>8.3813331466902916</v>
      </c>
      <c r="HR25" s="80">
        <f t="shared" si="186"/>
        <v>8.3813331466902916</v>
      </c>
      <c r="HS25" s="80">
        <f t="shared" si="186"/>
        <v>8.3813331466902916</v>
      </c>
      <c r="HT25" s="80">
        <f t="shared" si="186"/>
        <v>8.3813331466902916</v>
      </c>
      <c r="HU25" s="80">
        <f t="shared" si="186"/>
        <v>8.3813331466902916</v>
      </c>
      <c r="HV25" s="80">
        <f t="shared" si="186"/>
        <v>8.3813331466902916</v>
      </c>
      <c r="HW25" s="80">
        <f t="shared" si="186"/>
        <v>8.3813331466902916</v>
      </c>
      <c r="HX25" s="80">
        <f t="shared" si="186"/>
        <v>8.3813331466902916</v>
      </c>
      <c r="HY25" s="80">
        <f t="shared" si="186"/>
        <v>8.3813331466902916</v>
      </c>
      <c r="HZ25" s="80">
        <f t="shared" si="186"/>
        <v>8.3813331466902916</v>
      </c>
      <c r="IA25" s="80">
        <f t="shared" si="186"/>
        <v>8.3813331466902916</v>
      </c>
      <c r="IB25" s="80">
        <f t="shared" si="186"/>
        <v>8.3813331466902916</v>
      </c>
      <c r="IC25" s="80">
        <f t="shared" si="186"/>
        <v>8.3813331466902916</v>
      </c>
      <c r="ID25" s="80">
        <f t="shared" si="186"/>
        <v>8.3813331466902916</v>
      </c>
      <c r="IE25" s="80">
        <f t="shared" si="186"/>
        <v>8.3813331466902916</v>
      </c>
      <c r="IF25" s="80">
        <f t="shared" si="186"/>
        <v>8.3813331466902916</v>
      </c>
      <c r="IG25" s="80">
        <f t="shared" si="186"/>
        <v>8.3813331466902916</v>
      </c>
    </row>
    <row r="26" spans="1:241" x14ac:dyDescent="0.2">
      <c r="A26" s="30" t="s">
        <v>86</v>
      </c>
      <c r="B26" s="80">
        <f t="shared" ref="B26:BM26" si="187">_xlfn.SINGLE(COFINS)*B$12</f>
        <v>38.604928433240133</v>
      </c>
      <c r="C26" s="80">
        <f t="shared" si="187"/>
        <v>38.604928433240133</v>
      </c>
      <c r="D26" s="80">
        <f t="shared" si="187"/>
        <v>38.604928433240133</v>
      </c>
      <c r="E26" s="80">
        <f t="shared" si="187"/>
        <v>38.604928433240133</v>
      </c>
      <c r="F26" s="80">
        <f t="shared" si="187"/>
        <v>38.604928433240133</v>
      </c>
      <c r="G26" s="80">
        <f t="shared" si="187"/>
        <v>38.604928433240133</v>
      </c>
      <c r="H26" s="80">
        <f t="shared" si="187"/>
        <v>38.604928433240133</v>
      </c>
      <c r="I26" s="80">
        <f t="shared" si="187"/>
        <v>38.604928433240133</v>
      </c>
      <c r="J26" s="80">
        <f t="shared" si="187"/>
        <v>38.604928433240133</v>
      </c>
      <c r="K26" s="80">
        <f t="shared" si="187"/>
        <v>38.604928433240133</v>
      </c>
      <c r="L26" s="80">
        <f t="shared" si="187"/>
        <v>38.604928433240133</v>
      </c>
      <c r="M26" s="80">
        <f t="shared" si="187"/>
        <v>38.604928433240133</v>
      </c>
      <c r="N26" s="80">
        <f t="shared" si="187"/>
        <v>38.604928433240133</v>
      </c>
      <c r="O26" s="80">
        <f t="shared" si="187"/>
        <v>38.604928433240133</v>
      </c>
      <c r="P26" s="80">
        <f t="shared" si="187"/>
        <v>38.604928433240133</v>
      </c>
      <c r="Q26" s="80">
        <f t="shared" si="187"/>
        <v>38.604928433240133</v>
      </c>
      <c r="R26" s="80">
        <f t="shared" si="187"/>
        <v>38.604928433240133</v>
      </c>
      <c r="S26" s="80">
        <f t="shared" si="187"/>
        <v>38.604928433240133</v>
      </c>
      <c r="T26" s="80">
        <f t="shared" si="187"/>
        <v>38.604928433240133</v>
      </c>
      <c r="U26" s="80">
        <f t="shared" si="187"/>
        <v>38.604928433240133</v>
      </c>
      <c r="V26" s="80">
        <f t="shared" si="187"/>
        <v>38.604928433240133</v>
      </c>
      <c r="W26" s="80">
        <f t="shared" si="187"/>
        <v>38.604928433240133</v>
      </c>
      <c r="X26" s="80">
        <f t="shared" si="187"/>
        <v>38.604928433240133</v>
      </c>
      <c r="Y26" s="80">
        <f t="shared" si="187"/>
        <v>38.604928433240133</v>
      </c>
      <c r="Z26" s="80">
        <f t="shared" si="187"/>
        <v>38.604928433240133</v>
      </c>
      <c r="AA26" s="80">
        <f t="shared" si="187"/>
        <v>38.604928433240133</v>
      </c>
      <c r="AB26" s="80">
        <f t="shared" si="187"/>
        <v>38.604928433240133</v>
      </c>
      <c r="AC26" s="80">
        <f t="shared" si="187"/>
        <v>38.604928433240133</v>
      </c>
      <c r="AD26" s="80">
        <f t="shared" si="187"/>
        <v>38.604928433240133</v>
      </c>
      <c r="AE26" s="80">
        <f t="shared" si="187"/>
        <v>38.604928433240133</v>
      </c>
      <c r="AF26" s="80">
        <f t="shared" si="187"/>
        <v>38.604928433240133</v>
      </c>
      <c r="AG26" s="80">
        <f t="shared" si="187"/>
        <v>38.604928433240133</v>
      </c>
      <c r="AH26" s="80">
        <f t="shared" si="187"/>
        <v>38.604928433240133</v>
      </c>
      <c r="AI26" s="80">
        <f t="shared" si="187"/>
        <v>38.604928433240133</v>
      </c>
      <c r="AJ26" s="80">
        <f t="shared" si="187"/>
        <v>38.604928433240133</v>
      </c>
      <c r="AK26" s="80">
        <f t="shared" si="187"/>
        <v>38.604928433240133</v>
      </c>
      <c r="AL26" s="80">
        <f t="shared" si="187"/>
        <v>38.604928433240133</v>
      </c>
      <c r="AM26" s="80">
        <f t="shared" si="187"/>
        <v>38.604928433240133</v>
      </c>
      <c r="AN26" s="80">
        <f t="shared" si="187"/>
        <v>38.604928433240133</v>
      </c>
      <c r="AO26" s="80">
        <f t="shared" si="187"/>
        <v>38.604928433240133</v>
      </c>
      <c r="AP26" s="80">
        <f t="shared" si="187"/>
        <v>38.604928433240133</v>
      </c>
      <c r="AQ26" s="80">
        <f t="shared" si="187"/>
        <v>38.604928433240133</v>
      </c>
      <c r="AR26" s="80">
        <f t="shared" si="187"/>
        <v>38.604928433240133</v>
      </c>
      <c r="AS26" s="80">
        <f t="shared" si="187"/>
        <v>38.604928433240133</v>
      </c>
      <c r="AT26" s="80">
        <f t="shared" si="187"/>
        <v>38.604928433240133</v>
      </c>
      <c r="AU26" s="80">
        <f t="shared" si="187"/>
        <v>38.604928433240133</v>
      </c>
      <c r="AV26" s="80">
        <f t="shared" si="187"/>
        <v>38.604928433240133</v>
      </c>
      <c r="AW26" s="80">
        <f t="shared" si="187"/>
        <v>38.604928433240133</v>
      </c>
      <c r="AX26" s="80">
        <f t="shared" si="187"/>
        <v>38.604928433240133</v>
      </c>
      <c r="AY26" s="80">
        <f t="shared" si="187"/>
        <v>38.604928433240133</v>
      </c>
      <c r="AZ26" s="80">
        <f t="shared" si="187"/>
        <v>38.604928433240133</v>
      </c>
      <c r="BA26" s="80">
        <f t="shared" si="187"/>
        <v>38.604928433240133</v>
      </c>
      <c r="BB26" s="80">
        <f t="shared" si="187"/>
        <v>38.604928433240133</v>
      </c>
      <c r="BC26" s="80">
        <f t="shared" si="187"/>
        <v>38.604928433240133</v>
      </c>
      <c r="BD26" s="80">
        <f t="shared" si="187"/>
        <v>38.604928433240133</v>
      </c>
      <c r="BE26" s="80">
        <f t="shared" si="187"/>
        <v>38.604928433240133</v>
      </c>
      <c r="BF26" s="80">
        <f t="shared" si="187"/>
        <v>38.604928433240133</v>
      </c>
      <c r="BG26" s="80">
        <f t="shared" si="187"/>
        <v>38.604928433240133</v>
      </c>
      <c r="BH26" s="80">
        <f t="shared" si="187"/>
        <v>38.604928433240133</v>
      </c>
      <c r="BI26" s="80">
        <f t="shared" si="187"/>
        <v>38.604928433240133</v>
      </c>
      <c r="BJ26" s="80">
        <f t="shared" si="187"/>
        <v>38.604928433240133</v>
      </c>
      <c r="BK26" s="80">
        <f t="shared" si="187"/>
        <v>38.604928433240133</v>
      </c>
      <c r="BL26" s="80">
        <f t="shared" si="187"/>
        <v>38.604928433240133</v>
      </c>
      <c r="BM26" s="80">
        <f t="shared" si="187"/>
        <v>38.604928433240133</v>
      </c>
      <c r="BN26" s="80">
        <f t="shared" ref="BN26:DY26" si="188">_xlfn.SINGLE(COFINS)*BN$12</f>
        <v>38.604928433240133</v>
      </c>
      <c r="BO26" s="80">
        <f t="shared" si="188"/>
        <v>38.604928433240133</v>
      </c>
      <c r="BP26" s="80">
        <f t="shared" si="188"/>
        <v>38.604928433240133</v>
      </c>
      <c r="BQ26" s="80">
        <f t="shared" si="188"/>
        <v>38.604928433240133</v>
      </c>
      <c r="BR26" s="80">
        <f t="shared" si="188"/>
        <v>38.604928433240133</v>
      </c>
      <c r="BS26" s="80">
        <f t="shared" si="188"/>
        <v>38.604928433240133</v>
      </c>
      <c r="BT26" s="80">
        <f t="shared" si="188"/>
        <v>38.604928433240133</v>
      </c>
      <c r="BU26" s="80">
        <f t="shared" si="188"/>
        <v>38.604928433240133</v>
      </c>
      <c r="BV26" s="80">
        <f t="shared" si="188"/>
        <v>38.604928433240133</v>
      </c>
      <c r="BW26" s="80">
        <f t="shared" si="188"/>
        <v>38.604928433240133</v>
      </c>
      <c r="BX26" s="80">
        <f t="shared" si="188"/>
        <v>38.604928433240133</v>
      </c>
      <c r="BY26" s="80">
        <f t="shared" si="188"/>
        <v>38.604928433240133</v>
      </c>
      <c r="BZ26" s="80">
        <f t="shared" si="188"/>
        <v>38.604928433240133</v>
      </c>
      <c r="CA26" s="80">
        <f t="shared" si="188"/>
        <v>38.604928433240133</v>
      </c>
      <c r="CB26" s="80">
        <f t="shared" si="188"/>
        <v>38.604928433240133</v>
      </c>
      <c r="CC26" s="80">
        <f t="shared" si="188"/>
        <v>38.604928433240133</v>
      </c>
      <c r="CD26" s="80">
        <f t="shared" si="188"/>
        <v>38.604928433240133</v>
      </c>
      <c r="CE26" s="80">
        <f t="shared" si="188"/>
        <v>38.604928433240133</v>
      </c>
      <c r="CF26" s="80">
        <f t="shared" si="188"/>
        <v>38.604928433240133</v>
      </c>
      <c r="CG26" s="80">
        <f t="shared" si="188"/>
        <v>38.604928433240133</v>
      </c>
      <c r="CH26" s="80">
        <f t="shared" si="188"/>
        <v>38.604928433240133</v>
      </c>
      <c r="CI26" s="80">
        <f t="shared" si="188"/>
        <v>38.604928433240133</v>
      </c>
      <c r="CJ26" s="80">
        <f t="shared" si="188"/>
        <v>38.604928433240133</v>
      </c>
      <c r="CK26" s="80">
        <f t="shared" si="188"/>
        <v>38.604928433240133</v>
      </c>
      <c r="CL26" s="80">
        <f t="shared" si="188"/>
        <v>38.604928433240133</v>
      </c>
      <c r="CM26" s="80">
        <f t="shared" si="188"/>
        <v>38.604928433240133</v>
      </c>
      <c r="CN26" s="80">
        <f t="shared" si="188"/>
        <v>38.604928433240133</v>
      </c>
      <c r="CO26" s="80">
        <f t="shared" si="188"/>
        <v>38.604928433240133</v>
      </c>
      <c r="CP26" s="80">
        <f t="shared" si="188"/>
        <v>38.604928433240133</v>
      </c>
      <c r="CQ26" s="80">
        <f t="shared" si="188"/>
        <v>38.604928433240133</v>
      </c>
      <c r="CR26" s="80">
        <f t="shared" si="188"/>
        <v>38.604928433240133</v>
      </c>
      <c r="CS26" s="80">
        <f t="shared" si="188"/>
        <v>38.604928433240133</v>
      </c>
      <c r="CT26" s="80">
        <f t="shared" si="188"/>
        <v>38.604928433240133</v>
      </c>
      <c r="CU26" s="80">
        <f t="shared" si="188"/>
        <v>38.604928433240133</v>
      </c>
      <c r="CV26" s="80">
        <f t="shared" si="188"/>
        <v>38.604928433240133</v>
      </c>
      <c r="CW26" s="80">
        <f t="shared" si="188"/>
        <v>38.604928433240133</v>
      </c>
      <c r="CX26" s="80">
        <f t="shared" si="188"/>
        <v>38.604928433240133</v>
      </c>
      <c r="CY26" s="80">
        <f t="shared" si="188"/>
        <v>38.604928433240133</v>
      </c>
      <c r="CZ26" s="80">
        <f t="shared" si="188"/>
        <v>38.604928433240133</v>
      </c>
      <c r="DA26" s="80">
        <f t="shared" si="188"/>
        <v>38.604928433240133</v>
      </c>
      <c r="DB26" s="80">
        <f t="shared" si="188"/>
        <v>38.604928433240133</v>
      </c>
      <c r="DC26" s="80">
        <f t="shared" si="188"/>
        <v>38.604928433240133</v>
      </c>
      <c r="DD26" s="80">
        <f t="shared" si="188"/>
        <v>38.604928433240133</v>
      </c>
      <c r="DE26" s="80">
        <f t="shared" si="188"/>
        <v>38.604928433240133</v>
      </c>
      <c r="DF26" s="80">
        <f t="shared" si="188"/>
        <v>38.604928433240133</v>
      </c>
      <c r="DG26" s="80">
        <f t="shared" si="188"/>
        <v>38.604928433240133</v>
      </c>
      <c r="DH26" s="80">
        <f t="shared" si="188"/>
        <v>38.604928433240133</v>
      </c>
      <c r="DI26" s="80">
        <f t="shared" si="188"/>
        <v>38.604928433240133</v>
      </c>
      <c r="DJ26" s="80">
        <f t="shared" si="188"/>
        <v>38.604928433240133</v>
      </c>
      <c r="DK26" s="80">
        <f t="shared" si="188"/>
        <v>38.604928433240133</v>
      </c>
      <c r="DL26" s="80">
        <f t="shared" si="188"/>
        <v>38.604928433240133</v>
      </c>
      <c r="DM26" s="80">
        <f t="shared" si="188"/>
        <v>38.604928433240133</v>
      </c>
      <c r="DN26" s="80">
        <f t="shared" si="188"/>
        <v>38.604928433240133</v>
      </c>
      <c r="DO26" s="80">
        <f t="shared" si="188"/>
        <v>38.604928433240133</v>
      </c>
      <c r="DP26" s="80">
        <f t="shared" si="188"/>
        <v>38.604928433240133</v>
      </c>
      <c r="DQ26" s="80">
        <f t="shared" si="188"/>
        <v>38.604928433240133</v>
      </c>
      <c r="DR26" s="80">
        <f t="shared" si="188"/>
        <v>38.604928433240133</v>
      </c>
      <c r="DS26" s="80">
        <f t="shared" si="188"/>
        <v>38.604928433240133</v>
      </c>
      <c r="DT26" s="80">
        <f t="shared" si="188"/>
        <v>38.604928433240133</v>
      </c>
      <c r="DU26" s="80">
        <f t="shared" si="188"/>
        <v>38.604928433240133</v>
      </c>
      <c r="DV26" s="80">
        <f t="shared" si="188"/>
        <v>38.604928433240133</v>
      </c>
      <c r="DW26" s="80">
        <f t="shared" si="188"/>
        <v>38.604928433240133</v>
      </c>
      <c r="DX26" s="80">
        <f t="shared" si="188"/>
        <v>38.604928433240133</v>
      </c>
      <c r="DY26" s="80">
        <f t="shared" si="188"/>
        <v>38.604928433240133</v>
      </c>
      <c r="DZ26" s="80">
        <f t="shared" ref="DZ26:GK26" si="189">_xlfn.SINGLE(COFINS)*DZ$12</f>
        <v>38.604928433240133</v>
      </c>
      <c r="EA26" s="80">
        <f t="shared" si="189"/>
        <v>38.604928433240133</v>
      </c>
      <c r="EB26" s="80">
        <f t="shared" si="189"/>
        <v>38.604928433240133</v>
      </c>
      <c r="EC26" s="80">
        <f t="shared" si="189"/>
        <v>38.604928433240133</v>
      </c>
      <c r="ED26" s="80">
        <f t="shared" si="189"/>
        <v>38.604928433240133</v>
      </c>
      <c r="EE26" s="80">
        <f t="shared" si="189"/>
        <v>38.604928433240133</v>
      </c>
      <c r="EF26" s="80">
        <f t="shared" si="189"/>
        <v>38.604928433240133</v>
      </c>
      <c r="EG26" s="80">
        <f t="shared" si="189"/>
        <v>38.604928433240133</v>
      </c>
      <c r="EH26" s="80">
        <f t="shared" si="189"/>
        <v>38.604928433240133</v>
      </c>
      <c r="EI26" s="80">
        <f t="shared" si="189"/>
        <v>38.604928433240133</v>
      </c>
      <c r="EJ26" s="80">
        <f t="shared" si="189"/>
        <v>38.604928433240133</v>
      </c>
      <c r="EK26" s="80">
        <f t="shared" si="189"/>
        <v>38.604928433240133</v>
      </c>
      <c r="EL26" s="80">
        <f t="shared" si="189"/>
        <v>38.604928433240133</v>
      </c>
      <c r="EM26" s="80">
        <f t="shared" si="189"/>
        <v>38.604928433240133</v>
      </c>
      <c r="EN26" s="80">
        <f t="shared" si="189"/>
        <v>38.604928433240133</v>
      </c>
      <c r="EO26" s="80">
        <f t="shared" si="189"/>
        <v>38.604928433240133</v>
      </c>
      <c r="EP26" s="80">
        <f t="shared" si="189"/>
        <v>38.604928433240133</v>
      </c>
      <c r="EQ26" s="80">
        <f t="shared" si="189"/>
        <v>38.604928433240133</v>
      </c>
      <c r="ER26" s="80">
        <f t="shared" si="189"/>
        <v>38.604928433240133</v>
      </c>
      <c r="ES26" s="80">
        <f t="shared" si="189"/>
        <v>38.604928433240133</v>
      </c>
      <c r="ET26" s="80">
        <f t="shared" si="189"/>
        <v>38.604928433240133</v>
      </c>
      <c r="EU26" s="80">
        <f t="shared" si="189"/>
        <v>38.604928433240133</v>
      </c>
      <c r="EV26" s="80">
        <f t="shared" si="189"/>
        <v>38.604928433240133</v>
      </c>
      <c r="EW26" s="80">
        <f t="shared" si="189"/>
        <v>38.604928433240133</v>
      </c>
      <c r="EX26" s="80">
        <f t="shared" si="189"/>
        <v>38.604928433240133</v>
      </c>
      <c r="EY26" s="80">
        <f t="shared" si="189"/>
        <v>38.604928433240133</v>
      </c>
      <c r="EZ26" s="80">
        <f t="shared" si="189"/>
        <v>38.604928433240133</v>
      </c>
      <c r="FA26" s="80">
        <f t="shared" si="189"/>
        <v>38.604928433240133</v>
      </c>
      <c r="FB26" s="80">
        <f t="shared" si="189"/>
        <v>38.604928433240133</v>
      </c>
      <c r="FC26" s="80">
        <f t="shared" si="189"/>
        <v>38.604928433240133</v>
      </c>
      <c r="FD26" s="80">
        <f t="shared" si="189"/>
        <v>38.604928433240133</v>
      </c>
      <c r="FE26" s="80">
        <f t="shared" si="189"/>
        <v>38.604928433240133</v>
      </c>
      <c r="FF26" s="80">
        <f t="shared" si="189"/>
        <v>38.604928433240133</v>
      </c>
      <c r="FG26" s="80">
        <f t="shared" si="189"/>
        <v>38.604928433240133</v>
      </c>
      <c r="FH26" s="80">
        <f t="shared" si="189"/>
        <v>38.604928433240133</v>
      </c>
      <c r="FI26" s="80">
        <f t="shared" si="189"/>
        <v>38.604928433240133</v>
      </c>
      <c r="FJ26" s="80">
        <f t="shared" si="189"/>
        <v>38.604928433240133</v>
      </c>
      <c r="FK26" s="80">
        <f t="shared" si="189"/>
        <v>38.604928433240133</v>
      </c>
      <c r="FL26" s="80">
        <f t="shared" si="189"/>
        <v>38.604928433240133</v>
      </c>
      <c r="FM26" s="80">
        <f t="shared" si="189"/>
        <v>38.604928433240133</v>
      </c>
      <c r="FN26" s="80">
        <f t="shared" si="189"/>
        <v>38.604928433240133</v>
      </c>
      <c r="FO26" s="80">
        <f t="shared" si="189"/>
        <v>38.604928433240133</v>
      </c>
      <c r="FP26" s="80">
        <f t="shared" si="189"/>
        <v>38.604928433240133</v>
      </c>
      <c r="FQ26" s="80">
        <f t="shared" si="189"/>
        <v>38.604928433240133</v>
      </c>
      <c r="FR26" s="80">
        <f t="shared" si="189"/>
        <v>38.604928433240133</v>
      </c>
      <c r="FS26" s="80">
        <f t="shared" si="189"/>
        <v>38.604928433240133</v>
      </c>
      <c r="FT26" s="80">
        <f t="shared" si="189"/>
        <v>38.604928433240133</v>
      </c>
      <c r="FU26" s="80">
        <f t="shared" si="189"/>
        <v>38.604928433240133</v>
      </c>
      <c r="FV26" s="80">
        <f t="shared" si="189"/>
        <v>38.604928433240133</v>
      </c>
      <c r="FW26" s="80">
        <f t="shared" si="189"/>
        <v>38.604928433240133</v>
      </c>
      <c r="FX26" s="80">
        <f t="shared" si="189"/>
        <v>38.604928433240133</v>
      </c>
      <c r="FY26" s="80">
        <f t="shared" si="189"/>
        <v>38.604928433240133</v>
      </c>
      <c r="FZ26" s="80">
        <f t="shared" si="189"/>
        <v>38.604928433240133</v>
      </c>
      <c r="GA26" s="80">
        <f t="shared" si="189"/>
        <v>38.604928433240133</v>
      </c>
      <c r="GB26" s="80">
        <f t="shared" si="189"/>
        <v>38.604928433240133</v>
      </c>
      <c r="GC26" s="80">
        <f t="shared" si="189"/>
        <v>38.604928433240133</v>
      </c>
      <c r="GD26" s="80">
        <f t="shared" si="189"/>
        <v>38.604928433240133</v>
      </c>
      <c r="GE26" s="80">
        <f t="shared" si="189"/>
        <v>38.604928433240133</v>
      </c>
      <c r="GF26" s="80">
        <f t="shared" si="189"/>
        <v>38.604928433240133</v>
      </c>
      <c r="GG26" s="80">
        <f t="shared" si="189"/>
        <v>38.604928433240133</v>
      </c>
      <c r="GH26" s="80">
        <f t="shared" si="189"/>
        <v>38.604928433240133</v>
      </c>
      <c r="GI26" s="80">
        <f t="shared" si="189"/>
        <v>38.604928433240133</v>
      </c>
      <c r="GJ26" s="80">
        <f t="shared" si="189"/>
        <v>38.604928433240133</v>
      </c>
      <c r="GK26" s="80">
        <f t="shared" si="189"/>
        <v>38.604928433240133</v>
      </c>
      <c r="GL26" s="80">
        <f t="shared" ref="GL26:IG26" si="190">_xlfn.SINGLE(COFINS)*GL$12</f>
        <v>38.604928433240133</v>
      </c>
      <c r="GM26" s="80">
        <f t="shared" si="190"/>
        <v>38.604928433240133</v>
      </c>
      <c r="GN26" s="80">
        <f t="shared" si="190"/>
        <v>38.604928433240133</v>
      </c>
      <c r="GO26" s="80">
        <f t="shared" si="190"/>
        <v>38.604928433240133</v>
      </c>
      <c r="GP26" s="80">
        <f t="shared" si="190"/>
        <v>38.604928433240133</v>
      </c>
      <c r="GQ26" s="80">
        <f t="shared" si="190"/>
        <v>38.604928433240133</v>
      </c>
      <c r="GR26" s="80">
        <f t="shared" si="190"/>
        <v>38.604928433240133</v>
      </c>
      <c r="GS26" s="80">
        <f t="shared" si="190"/>
        <v>38.604928433240133</v>
      </c>
      <c r="GT26" s="80">
        <f t="shared" si="190"/>
        <v>38.604928433240133</v>
      </c>
      <c r="GU26" s="80">
        <f t="shared" si="190"/>
        <v>38.604928433240133</v>
      </c>
      <c r="GV26" s="80">
        <f t="shared" si="190"/>
        <v>38.604928433240133</v>
      </c>
      <c r="GW26" s="80">
        <f t="shared" si="190"/>
        <v>38.604928433240133</v>
      </c>
      <c r="GX26" s="80">
        <f t="shared" si="190"/>
        <v>38.604928433240133</v>
      </c>
      <c r="GY26" s="80">
        <f t="shared" si="190"/>
        <v>38.604928433240133</v>
      </c>
      <c r="GZ26" s="80">
        <f t="shared" si="190"/>
        <v>38.604928433240133</v>
      </c>
      <c r="HA26" s="80">
        <f t="shared" si="190"/>
        <v>38.604928433240133</v>
      </c>
      <c r="HB26" s="80">
        <f t="shared" si="190"/>
        <v>38.604928433240133</v>
      </c>
      <c r="HC26" s="80">
        <f t="shared" si="190"/>
        <v>38.604928433240133</v>
      </c>
      <c r="HD26" s="80">
        <f t="shared" si="190"/>
        <v>38.604928433240133</v>
      </c>
      <c r="HE26" s="80">
        <f t="shared" si="190"/>
        <v>38.604928433240133</v>
      </c>
      <c r="HF26" s="80">
        <f t="shared" si="190"/>
        <v>38.604928433240133</v>
      </c>
      <c r="HG26" s="80">
        <f t="shared" si="190"/>
        <v>38.604928433240133</v>
      </c>
      <c r="HH26" s="80">
        <f t="shared" si="190"/>
        <v>38.604928433240133</v>
      </c>
      <c r="HI26" s="80">
        <f t="shared" si="190"/>
        <v>38.604928433240133</v>
      </c>
      <c r="HJ26" s="80">
        <f t="shared" si="190"/>
        <v>38.604928433240133</v>
      </c>
      <c r="HK26" s="80">
        <f t="shared" si="190"/>
        <v>38.604928433240133</v>
      </c>
      <c r="HL26" s="80">
        <f t="shared" si="190"/>
        <v>38.604928433240133</v>
      </c>
      <c r="HM26" s="80">
        <f t="shared" si="190"/>
        <v>38.604928433240133</v>
      </c>
      <c r="HN26" s="80">
        <f t="shared" si="190"/>
        <v>38.604928433240133</v>
      </c>
      <c r="HO26" s="80">
        <f t="shared" si="190"/>
        <v>38.604928433240133</v>
      </c>
      <c r="HP26" s="80">
        <f t="shared" si="190"/>
        <v>38.604928433240133</v>
      </c>
      <c r="HQ26" s="80">
        <f t="shared" si="190"/>
        <v>38.604928433240133</v>
      </c>
      <c r="HR26" s="80">
        <f t="shared" si="190"/>
        <v>38.604928433240133</v>
      </c>
      <c r="HS26" s="80">
        <f t="shared" si="190"/>
        <v>38.604928433240133</v>
      </c>
      <c r="HT26" s="80">
        <f t="shared" si="190"/>
        <v>38.604928433240133</v>
      </c>
      <c r="HU26" s="80">
        <f t="shared" si="190"/>
        <v>38.604928433240133</v>
      </c>
      <c r="HV26" s="80">
        <f t="shared" si="190"/>
        <v>38.604928433240133</v>
      </c>
      <c r="HW26" s="80">
        <f t="shared" si="190"/>
        <v>38.604928433240133</v>
      </c>
      <c r="HX26" s="80">
        <f t="shared" si="190"/>
        <v>38.604928433240133</v>
      </c>
      <c r="HY26" s="80">
        <f t="shared" si="190"/>
        <v>38.604928433240133</v>
      </c>
      <c r="HZ26" s="80">
        <f t="shared" si="190"/>
        <v>38.604928433240133</v>
      </c>
      <c r="IA26" s="80">
        <f t="shared" si="190"/>
        <v>38.604928433240133</v>
      </c>
      <c r="IB26" s="80">
        <f t="shared" si="190"/>
        <v>38.604928433240133</v>
      </c>
      <c r="IC26" s="80">
        <f t="shared" si="190"/>
        <v>38.604928433240133</v>
      </c>
      <c r="ID26" s="80">
        <f t="shared" si="190"/>
        <v>38.604928433240133</v>
      </c>
      <c r="IE26" s="80">
        <f t="shared" si="190"/>
        <v>38.604928433240133</v>
      </c>
      <c r="IF26" s="80">
        <f t="shared" si="190"/>
        <v>38.604928433240133</v>
      </c>
      <c r="IG26" s="80">
        <f t="shared" si="190"/>
        <v>38.604928433240133</v>
      </c>
    </row>
    <row r="27" spans="1:241" x14ac:dyDescent="0.2">
      <c r="A27" s="30" t="s">
        <v>87</v>
      </c>
      <c r="B27" s="80">
        <f t="shared" ref="B27:BM27" si="191">_xlfn.SINGLE(ISS)*B$12</f>
        <v>10.159191692957929</v>
      </c>
      <c r="C27" s="80">
        <f t="shared" si="191"/>
        <v>10.159191692957929</v>
      </c>
      <c r="D27" s="80">
        <f t="shared" si="191"/>
        <v>10.159191692957929</v>
      </c>
      <c r="E27" s="80">
        <f t="shared" si="191"/>
        <v>10.159191692957929</v>
      </c>
      <c r="F27" s="80">
        <f t="shared" si="191"/>
        <v>10.159191692957929</v>
      </c>
      <c r="G27" s="80">
        <f t="shared" si="191"/>
        <v>10.159191692957929</v>
      </c>
      <c r="H27" s="80">
        <f t="shared" si="191"/>
        <v>10.159191692957929</v>
      </c>
      <c r="I27" s="80">
        <f t="shared" si="191"/>
        <v>10.159191692957929</v>
      </c>
      <c r="J27" s="80">
        <f t="shared" si="191"/>
        <v>10.159191692957929</v>
      </c>
      <c r="K27" s="80">
        <f t="shared" si="191"/>
        <v>10.159191692957929</v>
      </c>
      <c r="L27" s="80">
        <f t="shared" si="191"/>
        <v>10.159191692957929</v>
      </c>
      <c r="M27" s="80">
        <f t="shared" si="191"/>
        <v>10.159191692957929</v>
      </c>
      <c r="N27" s="80">
        <f t="shared" si="191"/>
        <v>10.159191692957929</v>
      </c>
      <c r="O27" s="80">
        <f t="shared" si="191"/>
        <v>10.159191692957929</v>
      </c>
      <c r="P27" s="80">
        <f t="shared" si="191"/>
        <v>10.159191692957929</v>
      </c>
      <c r="Q27" s="80">
        <f t="shared" si="191"/>
        <v>10.159191692957929</v>
      </c>
      <c r="R27" s="80">
        <f t="shared" si="191"/>
        <v>10.159191692957929</v>
      </c>
      <c r="S27" s="80">
        <f t="shared" si="191"/>
        <v>10.159191692957929</v>
      </c>
      <c r="T27" s="80">
        <f t="shared" si="191"/>
        <v>10.159191692957929</v>
      </c>
      <c r="U27" s="80">
        <f t="shared" si="191"/>
        <v>10.159191692957929</v>
      </c>
      <c r="V27" s="80">
        <f t="shared" si="191"/>
        <v>10.159191692957929</v>
      </c>
      <c r="W27" s="80">
        <f t="shared" si="191"/>
        <v>10.159191692957929</v>
      </c>
      <c r="X27" s="80">
        <f t="shared" si="191"/>
        <v>10.159191692957929</v>
      </c>
      <c r="Y27" s="80">
        <f t="shared" si="191"/>
        <v>10.159191692957929</v>
      </c>
      <c r="Z27" s="80">
        <f t="shared" si="191"/>
        <v>10.159191692957929</v>
      </c>
      <c r="AA27" s="80">
        <f t="shared" si="191"/>
        <v>10.159191692957929</v>
      </c>
      <c r="AB27" s="80">
        <f t="shared" si="191"/>
        <v>10.159191692957929</v>
      </c>
      <c r="AC27" s="80">
        <f t="shared" si="191"/>
        <v>10.159191692957929</v>
      </c>
      <c r="AD27" s="80">
        <f t="shared" si="191"/>
        <v>10.159191692957929</v>
      </c>
      <c r="AE27" s="80">
        <f t="shared" si="191"/>
        <v>10.159191692957929</v>
      </c>
      <c r="AF27" s="80">
        <f t="shared" si="191"/>
        <v>10.159191692957929</v>
      </c>
      <c r="AG27" s="80">
        <f t="shared" si="191"/>
        <v>10.159191692957929</v>
      </c>
      <c r="AH27" s="80">
        <f t="shared" si="191"/>
        <v>10.159191692957929</v>
      </c>
      <c r="AI27" s="80">
        <f t="shared" si="191"/>
        <v>10.159191692957929</v>
      </c>
      <c r="AJ27" s="80">
        <f t="shared" si="191"/>
        <v>10.159191692957929</v>
      </c>
      <c r="AK27" s="80">
        <f t="shared" si="191"/>
        <v>10.159191692957929</v>
      </c>
      <c r="AL27" s="80">
        <f t="shared" si="191"/>
        <v>10.159191692957929</v>
      </c>
      <c r="AM27" s="80">
        <f t="shared" si="191"/>
        <v>10.159191692957929</v>
      </c>
      <c r="AN27" s="80">
        <f t="shared" si="191"/>
        <v>10.159191692957929</v>
      </c>
      <c r="AO27" s="80">
        <f t="shared" si="191"/>
        <v>10.159191692957929</v>
      </c>
      <c r="AP27" s="80">
        <f t="shared" si="191"/>
        <v>10.159191692957929</v>
      </c>
      <c r="AQ27" s="80">
        <f t="shared" si="191"/>
        <v>10.159191692957929</v>
      </c>
      <c r="AR27" s="80">
        <f t="shared" si="191"/>
        <v>10.159191692957929</v>
      </c>
      <c r="AS27" s="80">
        <f t="shared" si="191"/>
        <v>10.159191692957929</v>
      </c>
      <c r="AT27" s="80">
        <f t="shared" si="191"/>
        <v>10.159191692957929</v>
      </c>
      <c r="AU27" s="80">
        <f t="shared" si="191"/>
        <v>10.159191692957929</v>
      </c>
      <c r="AV27" s="80">
        <f t="shared" si="191"/>
        <v>10.159191692957929</v>
      </c>
      <c r="AW27" s="80">
        <f t="shared" si="191"/>
        <v>10.159191692957929</v>
      </c>
      <c r="AX27" s="80">
        <f t="shared" si="191"/>
        <v>10.159191692957929</v>
      </c>
      <c r="AY27" s="80">
        <f t="shared" si="191"/>
        <v>10.159191692957929</v>
      </c>
      <c r="AZ27" s="80">
        <f t="shared" si="191"/>
        <v>10.159191692957929</v>
      </c>
      <c r="BA27" s="80">
        <f t="shared" si="191"/>
        <v>10.159191692957929</v>
      </c>
      <c r="BB27" s="80">
        <f t="shared" si="191"/>
        <v>10.159191692957929</v>
      </c>
      <c r="BC27" s="80">
        <f t="shared" si="191"/>
        <v>10.159191692957929</v>
      </c>
      <c r="BD27" s="80">
        <f t="shared" si="191"/>
        <v>10.159191692957929</v>
      </c>
      <c r="BE27" s="80">
        <f t="shared" si="191"/>
        <v>10.159191692957929</v>
      </c>
      <c r="BF27" s="80">
        <f t="shared" si="191"/>
        <v>10.159191692957929</v>
      </c>
      <c r="BG27" s="80">
        <f t="shared" si="191"/>
        <v>10.159191692957929</v>
      </c>
      <c r="BH27" s="80">
        <f t="shared" si="191"/>
        <v>10.159191692957929</v>
      </c>
      <c r="BI27" s="80">
        <f t="shared" si="191"/>
        <v>10.159191692957929</v>
      </c>
      <c r="BJ27" s="80">
        <f t="shared" si="191"/>
        <v>10.159191692957929</v>
      </c>
      <c r="BK27" s="80">
        <f t="shared" si="191"/>
        <v>10.159191692957929</v>
      </c>
      <c r="BL27" s="80">
        <f t="shared" si="191"/>
        <v>10.159191692957929</v>
      </c>
      <c r="BM27" s="80">
        <f t="shared" si="191"/>
        <v>10.159191692957929</v>
      </c>
      <c r="BN27" s="80">
        <f t="shared" ref="BN27:DY27" si="192">_xlfn.SINGLE(ISS)*BN$12</f>
        <v>10.159191692957929</v>
      </c>
      <c r="BO27" s="80">
        <f t="shared" si="192"/>
        <v>10.159191692957929</v>
      </c>
      <c r="BP27" s="80">
        <f t="shared" si="192"/>
        <v>10.159191692957929</v>
      </c>
      <c r="BQ27" s="80">
        <f t="shared" si="192"/>
        <v>10.159191692957929</v>
      </c>
      <c r="BR27" s="80">
        <f t="shared" si="192"/>
        <v>10.159191692957929</v>
      </c>
      <c r="BS27" s="80">
        <f t="shared" si="192"/>
        <v>10.159191692957929</v>
      </c>
      <c r="BT27" s="80">
        <f t="shared" si="192"/>
        <v>10.159191692957929</v>
      </c>
      <c r="BU27" s="80">
        <f t="shared" si="192"/>
        <v>10.159191692957929</v>
      </c>
      <c r="BV27" s="80">
        <f t="shared" si="192"/>
        <v>10.159191692957929</v>
      </c>
      <c r="BW27" s="80">
        <f t="shared" si="192"/>
        <v>10.159191692957929</v>
      </c>
      <c r="BX27" s="80">
        <f t="shared" si="192"/>
        <v>10.159191692957929</v>
      </c>
      <c r="BY27" s="80">
        <f t="shared" si="192"/>
        <v>10.159191692957929</v>
      </c>
      <c r="BZ27" s="80">
        <f t="shared" si="192"/>
        <v>10.159191692957929</v>
      </c>
      <c r="CA27" s="80">
        <f t="shared" si="192"/>
        <v>10.159191692957929</v>
      </c>
      <c r="CB27" s="80">
        <f t="shared" si="192"/>
        <v>10.159191692957929</v>
      </c>
      <c r="CC27" s="80">
        <f t="shared" si="192"/>
        <v>10.159191692957929</v>
      </c>
      <c r="CD27" s="80">
        <f t="shared" si="192"/>
        <v>10.159191692957929</v>
      </c>
      <c r="CE27" s="80">
        <f t="shared" si="192"/>
        <v>10.159191692957929</v>
      </c>
      <c r="CF27" s="80">
        <f t="shared" si="192"/>
        <v>10.159191692957929</v>
      </c>
      <c r="CG27" s="80">
        <f t="shared" si="192"/>
        <v>10.159191692957929</v>
      </c>
      <c r="CH27" s="80">
        <f t="shared" si="192"/>
        <v>10.159191692957929</v>
      </c>
      <c r="CI27" s="80">
        <f t="shared" si="192"/>
        <v>10.159191692957929</v>
      </c>
      <c r="CJ27" s="80">
        <f t="shared" si="192"/>
        <v>10.159191692957929</v>
      </c>
      <c r="CK27" s="80">
        <f t="shared" si="192"/>
        <v>10.159191692957929</v>
      </c>
      <c r="CL27" s="80">
        <f t="shared" si="192"/>
        <v>10.159191692957929</v>
      </c>
      <c r="CM27" s="80">
        <f t="shared" si="192"/>
        <v>10.159191692957929</v>
      </c>
      <c r="CN27" s="80">
        <f t="shared" si="192"/>
        <v>10.159191692957929</v>
      </c>
      <c r="CO27" s="80">
        <f t="shared" si="192"/>
        <v>10.159191692957929</v>
      </c>
      <c r="CP27" s="80">
        <f t="shared" si="192"/>
        <v>10.159191692957929</v>
      </c>
      <c r="CQ27" s="80">
        <f t="shared" si="192"/>
        <v>10.159191692957929</v>
      </c>
      <c r="CR27" s="80">
        <f t="shared" si="192"/>
        <v>10.159191692957929</v>
      </c>
      <c r="CS27" s="80">
        <f t="shared" si="192"/>
        <v>10.159191692957929</v>
      </c>
      <c r="CT27" s="80">
        <f t="shared" si="192"/>
        <v>10.159191692957929</v>
      </c>
      <c r="CU27" s="80">
        <f t="shared" si="192"/>
        <v>10.159191692957929</v>
      </c>
      <c r="CV27" s="80">
        <f t="shared" si="192"/>
        <v>10.159191692957929</v>
      </c>
      <c r="CW27" s="80">
        <f t="shared" si="192"/>
        <v>10.159191692957929</v>
      </c>
      <c r="CX27" s="80">
        <f t="shared" si="192"/>
        <v>10.159191692957929</v>
      </c>
      <c r="CY27" s="80">
        <f t="shared" si="192"/>
        <v>10.159191692957929</v>
      </c>
      <c r="CZ27" s="80">
        <f t="shared" si="192"/>
        <v>10.159191692957929</v>
      </c>
      <c r="DA27" s="80">
        <f t="shared" si="192"/>
        <v>10.159191692957929</v>
      </c>
      <c r="DB27" s="80">
        <f t="shared" si="192"/>
        <v>10.159191692957929</v>
      </c>
      <c r="DC27" s="80">
        <f t="shared" si="192"/>
        <v>10.159191692957929</v>
      </c>
      <c r="DD27" s="80">
        <f t="shared" si="192"/>
        <v>10.159191692957929</v>
      </c>
      <c r="DE27" s="80">
        <f t="shared" si="192"/>
        <v>10.159191692957929</v>
      </c>
      <c r="DF27" s="80">
        <f t="shared" si="192"/>
        <v>10.159191692957929</v>
      </c>
      <c r="DG27" s="80">
        <f t="shared" si="192"/>
        <v>10.159191692957929</v>
      </c>
      <c r="DH27" s="80">
        <f t="shared" si="192"/>
        <v>10.159191692957929</v>
      </c>
      <c r="DI27" s="80">
        <f t="shared" si="192"/>
        <v>10.159191692957929</v>
      </c>
      <c r="DJ27" s="80">
        <f t="shared" si="192"/>
        <v>10.159191692957929</v>
      </c>
      <c r="DK27" s="80">
        <f t="shared" si="192"/>
        <v>10.159191692957929</v>
      </c>
      <c r="DL27" s="80">
        <f t="shared" si="192"/>
        <v>10.159191692957929</v>
      </c>
      <c r="DM27" s="80">
        <f t="shared" si="192"/>
        <v>10.159191692957929</v>
      </c>
      <c r="DN27" s="80">
        <f t="shared" si="192"/>
        <v>10.159191692957929</v>
      </c>
      <c r="DO27" s="80">
        <f t="shared" si="192"/>
        <v>10.159191692957929</v>
      </c>
      <c r="DP27" s="80">
        <f t="shared" si="192"/>
        <v>10.159191692957929</v>
      </c>
      <c r="DQ27" s="80">
        <f t="shared" si="192"/>
        <v>10.159191692957929</v>
      </c>
      <c r="DR27" s="80">
        <f t="shared" si="192"/>
        <v>10.159191692957929</v>
      </c>
      <c r="DS27" s="80">
        <f t="shared" si="192"/>
        <v>10.159191692957929</v>
      </c>
      <c r="DT27" s="80">
        <f t="shared" si="192"/>
        <v>10.159191692957929</v>
      </c>
      <c r="DU27" s="80">
        <f t="shared" si="192"/>
        <v>10.159191692957929</v>
      </c>
      <c r="DV27" s="80">
        <f t="shared" si="192"/>
        <v>10.159191692957929</v>
      </c>
      <c r="DW27" s="80">
        <f t="shared" si="192"/>
        <v>10.159191692957929</v>
      </c>
      <c r="DX27" s="80">
        <f t="shared" si="192"/>
        <v>10.159191692957929</v>
      </c>
      <c r="DY27" s="80">
        <f t="shared" si="192"/>
        <v>10.159191692957929</v>
      </c>
      <c r="DZ27" s="80">
        <f t="shared" ref="DZ27:GK27" si="193">_xlfn.SINGLE(ISS)*DZ$12</f>
        <v>10.159191692957929</v>
      </c>
      <c r="EA27" s="80">
        <f t="shared" si="193"/>
        <v>10.159191692957929</v>
      </c>
      <c r="EB27" s="80">
        <f t="shared" si="193"/>
        <v>10.159191692957929</v>
      </c>
      <c r="EC27" s="80">
        <f t="shared" si="193"/>
        <v>10.159191692957929</v>
      </c>
      <c r="ED27" s="80">
        <f t="shared" si="193"/>
        <v>10.159191692957929</v>
      </c>
      <c r="EE27" s="80">
        <f t="shared" si="193"/>
        <v>10.159191692957929</v>
      </c>
      <c r="EF27" s="80">
        <f t="shared" si="193"/>
        <v>10.159191692957929</v>
      </c>
      <c r="EG27" s="80">
        <f t="shared" si="193"/>
        <v>10.159191692957929</v>
      </c>
      <c r="EH27" s="80">
        <f t="shared" si="193"/>
        <v>10.159191692957929</v>
      </c>
      <c r="EI27" s="80">
        <f t="shared" si="193"/>
        <v>10.159191692957929</v>
      </c>
      <c r="EJ27" s="80">
        <f t="shared" si="193"/>
        <v>10.159191692957929</v>
      </c>
      <c r="EK27" s="80">
        <f t="shared" si="193"/>
        <v>10.159191692957929</v>
      </c>
      <c r="EL27" s="80">
        <f t="shared" si="193"/>
        <v>10.159191692957929</v>
      </c>
      <c r="EM27" s="80">
        <f t="shared" si="193"/>
        <v>10.159191692957929</v>
      </c>
      <c r="EN27" s="80">
        <f t="shared" si="193"/>
        <v>10.159191692957929</v>
      </c>
      <c r="EO27" s="80">
        <f t="shared" si="193"/>
        <v>10.159191692957929</v>
      </c>
      <c r="EP27" s="80">
        <f t="shared" si="193"/>
        <v>10.159191692957929</v>
      </c>
      <c r="EQ27" s="80">
        <f t="shared" si="193"/>
        <v>10.159191692957929</v>
      </c>
      <c r="ER27" s="80">
        <f t="shared" si="193"/>
        <v>10.159191692957929</v>
      </c>
      <c r="ES27" s="80">
        <f t="shared" si="193"/>
        <v>10.159191692957929</v>
      </c>
      <c r="ET27" s="80">
        <f t="shared" si="193"/>
        <v>10.159191692957929</v>
      </c>
      <c r="EU27" s="80">
        <f t="shared" si="193"/>
        <v>10.159191692957929</v>
      </c>
      <c r="EV27" s="80">
        <f t="shared" si="193"/>
        <v>10.159191692957929</v>
      </c>
      <c r="EW27" s="80">
        <f t="shared" si="193"/>
        <v>10.159191692957929</v>
      </c>
      <c r="EX27" s="80">
        <f t="shared" si="193"/>
        <v>10.159191692957929</v>
      </c>
      <c r="EY27" s="80">
        <f t="shared" si="193"/>
        <v>10.159191692957929</v>
      </c>
      <c r="EZ27" s="80">
        <f t="shared" si="193"/>
        <v>10.159191692957929</v>
      </c>
      <c r="FA27" s="80">
        <f t="shared" si="193"/>
        <v>10.159191692957929</v>
      </c>
      <c r="FB27" s="80">
        <f t="shared" si="193"/>
        <v>10.159191692957929</v>
      </c>
      <c r="FC27" s="80">
        <f t="shared" si="193"/>
        <v>10.159191692957929</v>
      </c>
      <c r="FD27" s="80">
        <f t="shared" si="193"/>
        <v>10.159191692957929</v>
      </c>
      <c r="FE27" s="80">
        <f t="shared" si="193"/>
        <v>10.159191692957929</v>
      </c>
      <c r="FF27" s="80">
        <f t="shared" si="193"/>
        <v>10.159191692957929</v>
      </c>
      <c r="FG27" s="80">
        <f t="shared" si="193"/>
        <v>10.159191692957929</v>
      </c>
      <c r="FH27" s="80">
        <f t="shared" si="193"/>
        <v>10.159191692957929</v>
      </c>
      <c r="FI27" s="80">
        <f t="shared" si="193"/>
        <v>10.159191692957929</v>
      </c>
      <c r="FJ27" s="80">
        <f t="shared" si="193"/>
        <v>10.159191692957929</v>
      </c>
      <c r="FK27" s="80">
        <f t="shared" si="193"/>
        <v>10.159191692957929</v>
      </c>
      <c r="FL27" s="80">
        <f t="shared" si="193"/>
        <v>10.159191692957929</v>
      </c>
      <c r="FM27" s="80">
        <f t="shared" si="193"/>
        <v>10.159191692957929</v>
      </c>
      <c r="FN27" s="80">
        <f t="shared" si="193"/>
        <v>10.159191692957929</v>
      </c>
      <c r="FO27" s="80">
        <f t="shared" si="193"/>
        <v>10.159191692957929</v>
      </c>
      <c r="FP27" s="80">
        <f t="shared" si="193"/>
        <v>10.159191692957929</v>
      </c>
      <c r="FQ27" s="80">
        <f t="shared" si="193"/>
        <v>10.159191692957929</v>
      </c>
      <c r="FR27" s="80">
        <f t="shared" si="193"/>
        <v>10.159191692957929</v>
      </c>
      <c r="FS27" s="80">
        <f t="shared" si="193"/>
        <v>10.159191692957929</v>
      </c>
      <c r="FT27" s="80">
        <f t="shared" si="193"/>
        <v>10.159191692957929</v>
      </c>
      <c r="FU27" s="80">
        <f t="shared" si="193"/>
        <v>10.159191692957929</v>
      </c>
      <c r="FV27" s="80">
        <f t="shared" si="193"/>
        <v>10.159191692957929</v>
      </c>
      <c r="FW27" s="80">
        <f t="shared" si="193"/>
        <v>10.159191692957929</v>
      </c>
      <c r="FX27" s="80">
        <f t="shared" si="193"/>
        <v>10.159191692957929</v>
      </c>
      <c r="FY27" s="80">
        <f t="shared" si="193"/>
        <v>10.159191692957929</v>
      </c>
      <c r="FZ27" s="80">
        <f t="shared" si="193"/>
        <v>10.159191692957929</v>
      </c>
      <c r="GA27" s="80">
        <f t="shared" si="193"/>
        <v>10.159191692957929</v>
      </c>
      <c r="GB27" s="80">
        <f t="shared" si="193"/>
        <v>10.159191692957929</v>
      </c>
      <c r="GC27" s="80">
        <f t="shared" si="193"/>
        <v>10.159191692957929</v>
      </c>
      <c r="GD27" s="80">
        <f t="shared" si="193"/>
        <v>10.159191692957929</v>
      </c>
      <c r="GE27" s="80">
        <f t="shared" si="193"/>
        <v>10.159191692957929</v>
      </c>
      <c r="GF27" s="80">
        <f t="shared" si="193"/>
        <v>10.159191692957929</v>
      </c>
      <c r="GG27" s="80">
        <f t="shared" si="193"/>
        <v>10.159191692957929</v>
      </c>
      <c r="GH27" s="80">
        <f t="shared" si="193"/>
        <v>10.159191692957929</v>
      </c>
      <c r="GI27" s="80">
        <f t="shared" si="193"/>
        <v>10.159191692957929</v>
      </c>
      <c r="GJ27" s="80">
        <f t="shared" si="193"/>
        <v>10.159191692957929</v>
      </c>
      <c r="GK27" s="80">
        <f t="shared" si="193"/>
        <v>10.159191692957929</v>
      </c>
      <c r="GL27" s="80">
        <f t="shared" ref="GL27:IG27" si="194">_xlfn.SINGLE(ISS)*GL$12</f>
        <v>10.159191692957929</v>
      </c>
      <c r="GM27" s="80">
        <f t="shared" si="194"/>
        <v>10.159191692957929</v>
      </c>
      <c r="GN27" s="80">
        <f t="shared" si="194"/>
        <v>10.159191692957929</v>
      </c>
      <c r="GO27" s="80">
        <f t="shared" si="194"/>
        <v>10.159191692957929</v>
      </c>
      <c r="GP27" s="80">
        <f t="shared" si="194"/>
        <v>10.159191692957929</v>
      </c>
      <c r="GQ27" s="80">
        <f t="shared" si="194"/>
        <v>10.159191692957929</v>
      </c>
      <c r="GR27" s="80">
        <f t="shared" si="194"/>
        <v>10.159191692957929</v>
      </c>
      <c r="GS27" s="80">
        <f t="shared" si="194"/>
        <v>10.159191692957929</v>
      </c>
      <c r="GT27" s="80">
        <f t="shared" si="194"/>
        <v>10.159191692957929</v>
      </c>
      <c r="GU27" s="80">
        <f t="shared" si="194"/>
        <v>10.159191692957929</v>
      </c>
      <c r="GV27" s="80">
        <f t="shared" si="194"/>
        <v>10.159191692957929</v>
      </c>
      <c r="GW27" s="80">
        <f t="shared" si="194"/>
        <v>10.159191692957929</v>
      </c>
      <c r="GX27" s="80">
        <f t="shared" si="194"/>
        <v>10.159191692957929</v>
      </c>
      <c r="GY27" s="80">
        <f t="shared" si="194"/>
        <v>10.159191692957929</v>
      </c>
      <c r="GZ27" s="80">
        <f t="shared" si="194"/>
        <v>10.159191692957929</v>
      </c>
      <c r="HA27" s="80">
        <f t="shared" si="194"/>
        <v>10.159191692957929</v>
      </c>
      <c r="HB27" s="80">
        <f t="shared" si="194"/>
        <v>10.159191692957929</v>
      </c>
      <c r="HC27" s="80">
        <f t="shared" si="194"/>
        <v>10.159191692957929</v>
      </c>
      <c r="HD27" s="80">
        <f t="shared" si="194"/>
        <v>10.159191692957929</v>
      </c>
      <c r="HE27" s="80">
        <f t="shared" si="194"/>
        <v>10.159191692957929</v>
      </c>
      <c r="HF27" s="80">
        <f t="shared" si="194"/>
        <v>10.159191692957929</v>
      </c>
      <c r="HG27" s="80">
        <f t="shared" si="194"/>
        <v>10.159191692957929</v>
      </c>
      <c r="HH27" s="80">
        <f t="shared" si="194"/>
        <v>10.159191692957929</v>
      </c>
      <c r="HI27" s="80">
        <f t="shared" si="194"/>
        <v>10.159191692957929</v>
      </c>
      <c r="HJ27" s="80">
        <f t="shared" si="194"/>
        <v>10.159191692957929</v>
      </c>
      <c r="HK27" s="80">
        <f t="shared" si="194"/>
        <v>10.159191692957929</v>
      </c>
      <c r="HL27" s="80">
        <f t="shared" si="194"/>
        <v>10.159191692957929</v>
      </c>
      <c r="HM27" s="80">
        <f t="shared" si="194"/>
        <v>10.159191692957929</v>
      </c>
      <c r="HN27" s="80">
        <f t="shared" si="194"/>
        <v>10.159191692957929</v>
      </c>
      <c r="HO27" s="80">
        <f t="shared" si="194"/>
        <v>10.159191692957929</v>
      </c>
      <c r="HP27" s="80">
        <f t="shared" si="194"/>
        <v>10.159191692957929</v>
      </c>
      <c r="HQ27" s="80">
        <f t="shared" si="194"/>
        <v>10.159191692957929</v>
      </c>
      <c r="HR27" s="80">
        <f t="shared" si="194"/>
        <v>10.159191692957929</v>
      </c>
      <c r="HS27" s="80">
        <f t="shared" si="194"/>
        <v>10.159191692957929</v>
      </c>
      <c r="HT27" s="80">
        <f t="shared" si="194"/>
        <v>10.159191692957929</v>
      </c>
      <c r="HU27" s="80">
        <f t="shared" si="194"/>
        <v>10.159191692957929</v>
      </c>
      <c r="HV27" s="80">
        <f t="shared" si="194"/>
        <v>10.159191692957929</v>
      </c>
      <c r="HW27" s="80">
        <f t="shared" si="194"/>
        <v>10.159191692957929</v>
      </c>
      <c r="HX27" s="80">
        <f t="shared" si="194"/>
        <v>10.159191692957929</v>
      </c>
      <c r="HY27" s="80">
        <f t="shared" si="194"/>
        <v>10.159191692957929</v>
      </c>
      <c r="HZ27" s="80">
        <f t="shared" si="194"/>
        <v>10.159191692957929</v>
      </c>
      <c r="IA27" s="80">
        <f t="shared" si="194"/>
        <v>10.159191692957929</v>
      </c>
      <c r="IB27" s="80">
        <f t="shared" si="194"/>
        <v>10.159191692957929</v>
      </c>
      <c r="IC27" s="80">
        <f t="shared" si="194"/>
        <v>10.159191692957929</v>
      </c>
      <c r="ID27" s="80">
        <f t="shared" si="194"/>
        <v>10.159191692957929</v>
      </c>
      <c r="IE27" s="80">
        <f t="shared" si="194"/>
        <v>10.159191692957929</v>
      </c>
      <c r="IF27" s="80">
        <f t="shared" si="194"/>
        <v>10.159191692957929</v>
      </c>
      <c r="IG27" s="80">
        <f t="shared" si="194"/>
        <v>10.159191692957929</v>
      </c>
    </row>
    <row r="28" spans="1:241" x14ac:dyDescent="0.2">
      <c r="A28" s="30" t="s">
        <v>88</v>
      </c>
      <c r="B28" s="80">
        <f t="shared" ref="B28:BM28" si="195">PIS*B35*B9</f>
        <v>1.4232405000000001</v>
      </c>
      <c r="C28" s="80">
        <f t="shared" si="195"/>
        <v>1.4232405000000001</v>
      </c>
      <c r="D28" s="80">
        <f t="shared" si="195"/>
        <v>1.4232405000000001</v>
      </c>
      <c r="E28" s="80">
        <f t="shared" si="195"/>
        <v>1.4232405000000001</v>
      </c>
      <c r="F28" s="80">
        <f t="shared" si="195"/>
        <v>1.4232405000000001</v>
      </c>
      <c r="G28" s="80">
        <f t="shared" si="195"/>
        <v>1.4232405000000001</v>
      </c>
      <c r="H28" s="80">
        <f t="shared" si="195"/>
        <v>1.4232405000000001</v>
      </c>
      <c r="I28" s="80">
        <f t="shared" si="195"/>
        <v>1.4232405000000001</v>
      </c>
      <c r="J28" s="80">
        <f t="shared" si="195"/>
        <v>1.4232405000000001</v>
      </c>
      <c r="K28" s="80">
        <f t="shared" si="195"/>
        <v>1.4232405000000001</v>
      </c>
      <c r="L28" s="80">
        <f t="shared" si="195"/>
        <v>1.4232405000000001</v>
      </c>
      <c r="M28" s="80">
        <f t="shared" si="195"/>
        <v>1.4232405000000001</v>
      </c>
      <c r="N28" s="80">
        <f t="shared" si="195"/>
        <v>1.4232405000000001</v>
      </c>
      <c r="O28" s="80">
        <f t="shared" si="195"/>
        <v>1.4232405000000001</v>
      </c>
      <c r="P28" s="80">
        <f t="shared" si="195"/>
        <v>1.4232405000000001</v>
      </c>
      <c r="Q28" s="80">
        <f t="shared" si="195"/>
        <v>1.4232405000000001</v>
      </c>
      <c r="R28" s="80">
        <f t="shared" si="195"/>
        <v>1.4232405000000001</v>
      </c>
      <c r="S28" s="80">
        <f t="shared" si="195"/>
        <v>1.4232405000000001</v>
      </c>
      <c r="T28" s="80">
        <f t="shared" si="195"/>
        <v>1.4232405000000001</v>
      </c>
      <c r="U28" s="80">
        <f t="shared" si="195"/>
        <v>1.4232405000000001</v>
      </c>
      <c r="V28" s="80">
        <f t="shared" si="195"/>
        <v>1.4232405000000001</v>
      </c>
      <c r="W28" s="80">
        <f t="shared" si="195"/>
        <v>1.4232405000000001</v>
      </c>
      <c r="X28" s="80">
        <f t="shared" si="195"/>
        <v>1.4232405000000001</v>
      </c>
      <c r="Y28" s="80">
        <f t="shared" si="195"/>
        <v>1.4232405000000001</v>
      </c>
      <c r="Z28" s="80">
        <f t="shared" si="195"/>
        <v>1.4232405000000001</v>
      </c>
      <c r="AA28" s="80">
        <f t="shared" si="195"/>
        <v>1.4232405000000001</v>
      </c>
      <c r="AB28" s="80">
        <f t="shared" si="195"/>
        <v>1.4232405000000001</v>
      </c>
      <c r="AC28" s="80">
        <f t="shared" si="195"/>
        <v>1.4232405000000001</v>
      </c>
      <c r="AD28" s="80">
        <f t="shared" si="195"/>
        <v>1.4232405000000001</v>
      </c>
      <c r="AE28" s="80">
        <f t="shared" si="195"/>
        <v>1.4232405000000001</v>
      </c>
      <c r="AF28" s="80">
        <f t="shared" si="195"/>
        <v>1.4232405000000001</v>
      </c>
      <c r="AG28" s="80">
        <f t="shared" si="195"/>
        <v>1.4232405000000001</v>
      </c>
      <c r="AH28" s="80">
        <f t="shared" si="195"/>
        <v>1.4232405000000001</v>
      </c>
      <c r="AI28" s="80">
        <f t="shared" si="195"/>
        <v>1.4232405000000001</v>
      </c>
      <c r="AJ28" s="80">
        <f t="shared" si="195"/>
        <v>1.4232405000000001</v>
      </c>
      <c r="AK28" s="80">
        <f t="shared" si="195"/>
        <v>1.4232405000000001</v>
      </c>
      <c r="AL28" s="80">
        <f t="shared" si="195"/>
        <v>1.4232405000000001</v>
      </c>
      <c r="AM28" s="80">
        <f t="shared" si="195"/>
        <v>1.4232405000000001</v>
      </c>
      <c r="AN28" s="80">
        <f t="shared" si="195"/>
        <v>1.4232405000000001</v>
      </c>
      <c r="AO28" s="80">
        <f t="shared" si="195"/>
        <v>1.4232405000000001</v>
      </c>
      <c r="AP28" s="80">
        <f t="shared" si="195"/>
        <v>1.4232405000000001</v>
      </c>
      <c r="AQ28" s="80">
        <f t="shared" si="195"/>
        <v>1.4232405000000001</v>
      </c>
      <c r="AR28" s="80">
        <f t="shared" si="195"/>
        <v>1.4232405000000001</v>
      </c>
      <c r="AS28" s="80">
        <f t="shared" si="195"/>
        <v>1.4232405000000001</v>
      </c>
      <c r="AT28" s="80">
        <f t="shared" si="195"/>
        <v>1.4232405000000001</v>
      </c>
      <c r="AU28" s="80">
        <f t="shared" si="195"/>
        <v>1.4232405000000001</v>
      </c>
      <c r="AV28" s="80">
        <f t="shared" si="195"/>
        <v>1.4232405000000001</v>
      </c>
      <c r="AW28" s="80">
        <f t="shared" si="195"/>
        <v>1.4232405000000001</v>
      </c>
      <c r="AX28" s="80">
        <f t="shared" si="195"/>
        <v>1.4232405000000001</v>
      </c>
      <c r="AY28" s="80">
        <f t="shared" si="195"/>
        <v>1.4232405000000001</v>
      </c>
      <c r="AZ28" s="80">
        <f t="shared" si="195"/>
        <v>1.4232405000000001</v>
      </c>
      <c r="BA28" s="80">
        <f t="shared" si="195"/>
        <v>1.4232405000000001</v>
      </c>
      <c r="BB28" s="80">
        <f t="shared" si="195"/>
        <v>1.4232405000000001</v>
      </c>
      <c r="BC28" s="80">
        <f t="shared" si="195"/>
        <v>1.4232405000000001</v>
      </c>
      <c r="BD28" s="80">
        <f t="shared" si="195"/>
        <v>1.4232405000000001</v>
      </c>
      <c r="BE28" s="80">
        <f t="shared" si="195"/>
        <v>1.4232405000000001</v>
      </c>
      <c r="BF28" s="80">
        <f t="shared" si="195"/>
        <v>1.4232405000000001</v>
      </c>
      <c r="BG28" s="80">
        <f t="shared" si="195"/>
        <v>1.4232405000000001</v>
      </c>
      <c r="BH28" s="80">
        <f t="shared" si="195"/>
        <v>1.4232405000000001</v>
      </c>
      <c r="BI28" s="80">
        <f t="shared" si="195"/>
        <v>1.4232405000000001</v>
      </c>
      <c r="BJ28" s="80">
        <f t="shared" si="195"/>
        <v>1.4232405000000001</v>
      </c>
      <c r="BK28" s="80">
        <f t="shared" si="195"/>
        <v>1.4232405000000001</v>
      </c>
      <c r="BL28" s="80">
        <f t="shared" si="195"/>
        <v>1.4232405000000001</v>
      </c>
      <c r="BM28" s="80">
        <f t="shared" si="195"/>
        <v>1.4232405000000001</v>
      </c>
      <c r="BN28" s="80">
        <f t="shared" ref="BN28:DY28" si="196">PIS*BN35*BN9</f>
        <v>1.4232405000000001</v>
      </c>
      <c r="BO28" s="80">
        <f t="shared" si="196"/>
        <v>1.4232405000000001</v>
      </c>
      <c r="BP28" s="80">
        <f t="shared" si="196"/>
        <v>1.4232405000000001</v>
      </c>
      <c r="BQ28" s="80">
        <f t="shared" si="196"/>
        <v>1.4232405000000001</v>
      </c>
      <c r="BR28" s="80">
        <f t="shared" si="196"/>
        <v>1.4232405000000001</v>
      </c>
      <c r="BS28" s="80">
        <f t="shared" si="196"/>
        <v>1.4232405000000001</v>
      </c>
      <c r="BT28" s="80">
        <f t="shared" si="196"/>
        <v>1.4232405000000001</v>
      </c>
      <c r="BU28" s="80">
        <f t="shared" si="196"/>
        <v>1.4232405000000001</v>
      </c>
      <c r="BV28" s="80">
        <f t="shared" si="196"/>
        <v>1.4232405000000001</v>
      </c>
      <c r="BW28" s="80">
        <f t="shared" si="196"/>
        <v>1.4232405000000001</v>
      </c>
      <c r="BX28" s="80">
        <f t="shared" si="196"/>
        <v>1.4232405000000001</v>
      </c>
      <c r="BY28" s="80">
        <f t="shared" si="196"/>
        <v>1.4232405000000001</v>
      </c>
      <c r="BZ28" s="80">
        <f t="shared" si="196"/>
        <v>1.4232405000000001</v>
      </c>
      <c r="CA28" s="80">
        <f t="shared" si="196"/>
        <v>1.4232405000000001</v>
      </c>
      <c r="CB28" s="80">
        <f t="shared" si="196"/>
        <v>1.4232405000000001</v>
      </c>
      <c r="CC28" s="80">
        <f t="shared" si="196"/>
        <v>1.4232405000000001</v>
      </c>
      <c r="CD28" s="80">
        <f t="shared" si="196"/>
        <v>1.4232405000000001</v>
      </c>
      <c r="CE28" s="80">
        <f t="shared" si="196"/>
        <v>1.4232405000000001</v>
      </c>
      <c r="CF28" s="80">
        <f t="shared" si="196"/>
        <v>1.4232405000000001</v>
      </c>
      <c r="CG28" s="80">
        <f t="shared" si="196"/>
        <v>1.4232405000000001</v>
      </c>
      <c r="CH28" s="80">
        <f t="shared" si="196"/>
        <v>1.4232405000000001</v>
      </c>
      <c r="CI28" s="80">
        <f t="shared" si="196"/>
        <v>1.4232405000000001</v>
      </c>
      <c r="CJ28" s="80">
        <f t="shared" si="196"/>
        <v>1.4232405000000001</v>
      </c>
      <c r="CK28" s="80">
        <f t="shared" si="196"/>
        <v>1.4232405000000001</v>
      </c>
      <c r="CL28" s="80">
        <f t="shared" si="196"/>
        <v>1.4232405000000001</v>
      </c>
      <c r="CM28" s="80">
        <f t="shared" si="196"/>
        <v>1.4232405000000001</v>
      </c>
      <c r="CN28" s="80">
        <f t="shared" si="196"/>
        <v>1.4232405000000001</v>
      </c>
      <c r="CO28" s="80">
        <f t="shared" si="196"/>
        <v>1.4232405000000001</v>
      </c>
      <c r="CP28" s="80">
        <f t="shared" si="196"/>
        <v>1.4232405000000001</v>
      </c>
      <c r="CQ28" s="80">
        <f t="shared" si="196"/>
        <v>1.4232405000000001</v>
      </c>
      <c r="CR28" s="80">
        <f t="shared" si="196"/>
        <v>1.4232405000000001</v>
      </c>
      <c r="CS28" s="80">
        <f t="shared" si="196"/>
        <v>1.4232405000000001</v>
      </c>
      <c r="CT28" s="80">
        <f t="shared" si="196"/>
        <v>1.4232405000000001</v>
      </c>
      <c r="CU28" s="80">
        <f t="shared" si="196"/>
        <v>1.4232405000000001</v>
      </c>
      <c r="CV28" s="80">
        <f t="shared" si="196"/>
        <v>1.4232405000000001</v>
      </c>
      <c r="CW28" s="80">
        <f t="shared" si="196"/>
        <v>1.4232405000000001</v>
      </c>
      <c r="CX28" s="80">
        <f t="shared" si="196"/>
        <v>1.4232405000000001</v>
      </c>
      <c r="CY28" s="80">
        <f t="shared" si="196"/>
        <v>1.4232405000000001</v>
      </c>
      <c r="CZ28" s="80">
        <f t="shared" si="196"/>
        <v>1.4232405000000001</v>
      </c>
      <c r="DA28" s="80">
        <f t="shared" si="196"/>
        <v>1.4232405000000001</v>
      </c>
      <c r="DB28" s="80">
        <f t="shared" si="196"/>
        <v>1.4232405000000001</v>
      </c>
      <c r="DC28" s="80">
        <f t="shared" si="196"/>
        <v>1.4232405000000001</v>
      </c>
      <c r="DD28" s="80">
        <f t="shared" si="196"/>
        <v>1.4232405000000001</v>
      </c>
      <c r="DE28" s="80">
        <f t="shared" si="196"/>
        <v>1.4232405000000001</v>
      </c>
      <c r="DF28" s="80">
        <f t="shared" si="196"/>
        <v>1.4232405000000001</v>
      </c>
      <c r="DG28" s="80">
        <f t="shared" si="196"/>
        <v>1.4232405000000001</v>
      </c>
      <c r="DH28" s="80">
        <f t="shared" si="196"/>
        <v>1.4232405000000001</v>
      </c>
      <c r="DI28" s="80">
        <f t="shared" si="196"/>
        <v>1.4232405000000001</v>
      </c>
      <c r="DJ28" s="80">
        <f t="shared" si="196"/>
        <v>1.4232405000000001</v>
      </c>
      <c r="DK28" s="80">
        <f t="shared" si="196"/>
        <v>1.4232405000000001</v>
      </c>
      <c r="DL28" s="80">
        <f t="shared" si="196"/>
        <v>1.4232405000000001</v>
      </c>
      <c r="DM28" s="80">
        <f t="shared" si="196"/>
        <v>1.4232405000000001</v>
      </c>
      <c r="DN28" s="80">
        <f t="shared" si="196"/>
        <v>1.4232405000000001</v>
      </c>
      <c r="DO28" s="80">
        <f t="shared" si="196"/>
        <v>1.4232405000000001</v>
      </c>
      <c r="DP28" s="80">
        <f t="shared" si="196"/>
        <v>1.4232405000000001</v>
      </c>
      <c r="DQ28" s="80">
        <f t="shared" si="196"/>
        <v>1.4232405000000001</v>
      </c>
      <c r="DR28" s="80">
        <f t="shared" si="196"/>
        <v>1.4232405000000001</v>
      </c>
      <c r="DS28" s="80">
        <f t="shared" si="196"/>
        <v>1.4232405000000001</v>
      </c>
      <c r="DT28" s="80">
        <f t="shared" si="196"/>
        <v>1.4232405000000001</v>
      </c>
      <c r="DU28" s="80">
        <f t="shared" si="196"/>
        <v>1.4232405000000001</v>
      </c>
      <c r="DV28" s="80">
        <f t="shared" si="196"/>
        <v>1.4232405000000001</v>
      </c>
      <c r="DW28" s="80">
        <f t="shared" si="196"/>
        <v>1.4232405000000001</v>
      </c>
      <c r="DX28" s="80">
        <f t="shared" si="196"/>
        <v>1.4232405000000001</v>
      </c>
      <c r="DY28" s="80">
        <f t="shared" si="196"/>
        <v>1.4232405000000001</v>
      </c>
      <c r="DZ28" s="80">
        <f t="shared" ref="DZ28:GK28" si="197">PIS*DZ35*DZ9</f>
        <v>1.4232405000000001</v>
      </c>
      <c r="EA28" s="80">
        <f t="shared" si="197"/>
        <v>1.4232405000000001</v>
      </c>
      <c r="EB28" s="80">
        <f t="shared" si="197"/>
        <v>1.4232405000000001</v>
      </c>
      <c r="EC28" s="80">
        <f t="shared" si="197"/>
        <v>1.4232405000000001</v>
      </c>
      <c r="ED28" s="80">
        <f t="shared" si="197"/>
        <v>1.4232405000000001</v>
      </c>
      <c r="EE28" s="80">
        <f t="shared" si="197"/>
        <v>1.4232405000000001</v>
      </c>
      <c r="EF28" s="80">
        <f t="shared" si="197"/>
        <v>1.4232405000000001</v>
      </c>
      <c r="EG28" s="80">
        <f t="shared" si="197"/>
        <v>1.4232405000000001</v>
      </c>
      <c r="EH28" s="80">
        <f t="shared" si="197"/>
        <v>1.4232405000000001</v>
      </c>
      <c r="EI28" s="80">
        <f t="shared" si="197"/>
        <v>1.4232405000000001</v>
      </c>
      <c r="EJ28" s="80">
        <f t="shared" si="197"/>
        <v>1.4232405000000001</v>
      </c>
      <c r="EK28" s="80">
        <f t="shared" si="197"/>
        <v>1.4232405000000001</v>
      </c>
      <c r="EL28" s="80">
        <f t="shared" si="197"/>
        <v>1.4232405000000001</v>
      </c>
      <c r="EM28" s="80">
        <f t="shared" si="197"/>
        <v>1.4232405000000001</v>
      </c>
      <c r="EN28" s="80">
        <f t="shared" si="197"/>
        <v>1.4232405000000001</v>
      </c>
      <c r="EO28" s="80">
        <f t="shared" si="197"/>
        <v>1.4232405000000001</v>
      </c>
      <c r="EP28" s="80">
        <f t="shared" si="197"/>
        <v>1.4232405000000001</v>
      </c>
      <c r="EQ28" s="80">
        <f t="shared" si="197"/>
        <v>1.4232405000000001</v>
      </c>
      <c r="ER28" s="80">
        <f t="shared" si="197"/>
        <v>1.4232405000000001</v>
      </c>
      <c r="ES28" s="80">
        <f t="shared" si="197"/>
        <v>1.4232405000000001</v>
      </c>
      <c r="ET28" s="80">
        <f t="shared" si="197"/>
        <v>1.4232405000000001</v>
      </c>
      <c r="EU28" s="80">
        <f t="shared" si="197"/>
        <v>1.4232405000000001</v>
      </c>
      <c r="EV28" s="80">
        <f t="shared" si="197"/>
        <v>1.4232405000000001</v>
      </c>
      <c r="EW28" s="80">
        <f t="shared" si="197"/>
        <v>1.4232405000000001</v>
      </c>
      <c r="EX28" s="80">
        <f t="shared" si="197"/>
        <v>1.4232405000000001</v>
      </c>
      <c r="EY28" s="80">
        <f t="shared" si="197"/>
        <v>1.4232405000000001</v>
      </c>
      <c r="EZ28" s="80">
        <f t="shared" si="197"/>
        <v>1.4232405000000001</v>
      </c>
      <c r="FA28" s="80">
        <f t="shared" si="197"/>
        <v>1.4232405000000001</v>
      </c>
      <c r="FB28" s="80">
        <f t="shared" si="197"/>
        <v>1.4232405000000001</v>
      </c>
      <c r="FC28" s="80">
        <f t="shared" si="197"/>
        <v>1.4232405000000001</v>
      </c>
      <c r="FD28" s="80">
        <f t="shared" si="197"/>
        <v>1.4232405000000001</v>
      </c>
      <c r="FE28" s="80">
        <f t="shared" si="197"/>
        <v>1.4232405000000001</v>
      </c>
      <c r="FF28" s="80">
        <f t="shared" si="197"/>
        <v>1.4232405000000001</v>
      </c>
      <c r="FG28" s="80">
        <f t="shared" si="197"/>
        <v>1.4232405000000001</v>
      </c>
      <c r="FH28" s="80">
        <f t="shared" si="197"/>
        <v>1.4232405000000001</v>
      </c>
      <c r="FI28" s="80">
        <f t="shared" si="197"/>
        <v>1.4232405000000001</v>
      </c>
      <c r="FJ28" s="80">
        <f t="shared" si="197"/>
        <v>1.4232405000000001</v>
      </c>
      <c r="FK28" s="80">
        <f t="shared" si="197"/>
        <v>1.4232405000000001</v>
      </c>
      <c r="FL28" s="80">
        <f t="shared" si="197"/>
        <v>1.4232405000000001</v>
      </c>
      <c r="FM28" s="80">
        <f t="shared" si="197"/>
        <v>1.4232405000000001</v>
      </c>
      <c r="FN28" s="80">
        <f t="shared" si="197"/>
        <v>1.4232405000000001</v>
      </c>
      <c r="FO28" s="80">
        <f t="shared" si="197"/>
        <v>1.4232405000000001</v>
      </c>
      <c r="FP28" s="80">
        <f t="shared" si="197"/>
        <v>1.4232405000000001</v>
      </c>
      <c r="FQ28" s="80">
        <f t="shared" si="197"/>
        <v>1.4232405000000001</v>
      </c>
      <c r="FR28" s="80">
        <f t="shared" si="197"/>
        <v>1.4232405000000001</v>
      </c>
      <c r="FS28" s="80">
        <f t="shared" si="197"/>
        <v>1.4232405000000001</v>
      </c>
      <c r="FT28" s="80">
        <f t="shared" si="197"/>
        <v>1.4232405000000001</v>
      </c>
      <c r="FU28" s="80">
        <f t="shared" si="197"/>
        <v>1.4232405000000001</v>
      </c>
      <c r="FV28" s="80">
        <f t="shared" si="197"/>
        <v>1.4232405000000001</v>
      </c>
      <c r="FW28" s="80">
        <f t="shared" si="197"/>
        <v>1.4232405000000001</v>
      </c>
      <c r="FX28" s="80">
        <f t="shared" si="197"/>
        <v>1.4232405000000001</v>
      </c>
      <c r="FY28" s="80">
        <f t="shared" si="197"/>
        <v>1.4232405000000001</v>
      </c>
      <c r="FZ28" s="80">
        <f t="shared" si="197"/>
        <v>1.4232405000000001</v>
      </c>
      <c r="GA28" s="80">
        <f t="shared" si="197"/>
        <v>1.4232405000000001</v>
      </c>
      <c r="GB28" s="80">
        <f t="shared" si="197"/>
        <v>1.4232405000000001</v>
      </c>
      <c r="GC28" s="80">
        <f t="shared" si="197"/>
        <v>1.4232405000000001</v>
      </c>
      <c r="GD28" s="80">
        <f t="shared" si="197"/>
        <v>1.4232405000000001</v>
      </c>
      <c r="GE28" s="80">
        <f t="shared" si="197"/>
        <v>1.4232405000000001</v>
      </c>
      <c r="GF28" s="80">
        <f t="shared" si="197"/>
        <v>1.4232405000000001</v>
      </c>
      <c r="GG28" s="80">
        <f t="shared" si="197"/>
        <v>1.4232405000000001</v>
      </c>
      <c r="GH28" s="80">
        <f t="shared" si="197"/>
        <v>1.4232405000000001</v>
      </c>
      <c r="GI28" s="80">
        <f t="shared" si="197"/>
        <v>1.4232405000000001</v>
      </c>
      <c r="GJ28" s="80">
        <f t="shared" si="197"/>
        <v>1.4232405000000001</v>
      </c>
      <c r="GK28" s="80">
        <f t="shared" si="197"/>
        <v>1.4232405000000001</v>
      </c>
      <c r="GL28" s="80">
        <f t="shared" ref="GL28:IG28" si="198">PIS*GL35*GL9</f>
        <v>1.4232405000000001</v>
      </c>
      <c r="GM28" s="80">
        <f t="shared" si="198"/>
        <v>1.4232405000000001</v>
      </c>
      <c r="GN28" s="80">
        <f t="shared" si="198"/>
        <v>1.4232405000000001</v>
      </c>
      <c r="GO28" s="80">
        <f t="shared" si="198"/>
        <v>1.4232405000000001</v>
      </c>
      <c r="GP28" s="80">
        <f t="shared" si="198"/>
        <v>1.4232405000000001</v>
      </c>
      <c r="GQ28" s="80">
        <f t="shared" si="198"/>
        <v>1.4232405000000001</v>
      </c>
      <c r="GR28" s="80">
        <f t="shared" si="198"/>
        <v>1.4232405000000001</v>
      </c>
      <c r="GS28" s="80">
        <f t="shared" si="198"/>
        <v>1.4232405000000001</v>
      </c>
      <c r="GT28" s="80">
        <f t="shared" si="198"/>
        <v>1.4232405000000001</v>
      </c>
      <c r="GU28" s="80">
        <f t="shared" si="198"/>
        <v>1.4232405000000001</v>
      </c>
      <c r="GV28" s="80">
        <f t="shared" si="198"/>
        <v>1.4232405000000001</v>
      </c>
      <c r="GW28" s="80">
        <f t="shared" si="198"/>
        <v>1.4232405000000001</v>
      </c>
      <c r="GX28" s="80">
        <f t="shared" si="198"/>
        <v>1.4232405000000001</v>
      </c>
      <c r="GY28" s="80">
        <f t="shared" si="198"/>
        <v>1.4232405000000001</v>
      </c>
      <c r="GZ28" s="80">
        <f t="shared" si="198"/>
        <v>1.4232405000000001</v>
      </c>
      <c r="HA28" s="80">
        <f t="shared" si="198"/>
        <v>1.4232405000000001</v>
      </c>
      <c r="HB28" s="80">
        <f t="shared" si="198"/>
        <v>1.4232405000000001</v>
      </c>
      <c r="HC28" s="80">
        <f t="shared" si="198"/>
        <v>1.4232405000000001</v>
      </c>
      <c r="HD28" s="80">
        <f t="shared" si="198"/>
        <v>1.4232405000000001</v>
      </c>
      <c r="HE28" s="80">
        <f t="shared" si="198"/>
        <v>1.4232405000000001</v>
      </c>
      <c r="HF28" s="80">
        <f t="shared" si="198"/>
        <v>1.4232405000000001</v>
      </c>
      <c r="HG28" s="80">
        <f t="shared" si="198"/>
        <v>1.4232405000000001</v>
      </c>
      <c r="HH28" s="80">
        <f t="shared" si="198"/>
        <v>1.4232405000000001</v>
      </c>
      <c r="HI28" s="80">
        <f t="shared" si="198"/>
        <v>1.4232405000000001</v>
      </c>
      <c r="HJ28" s="80">
        <f t="shared" si="198"/>
        <v>1.4232405000000001</v>
      </c>
      <c r="HK28" s="80">
        <f t="shared" si="198"/>
        <v>1.4232405000000001</v>
      </c>
      <c r="HL28" s="80">
        <f t="shared" si="198"/>
        <v>1.4232405000000001</v>
      </c>
      <c r="HM28" s="80">
        <f t="shared" si="198"/>
        <v>1.4232405000000001</v>
      </c>
      <c r="HN28" s="80">
        <f t="shared" si="198"/>
        <v>1.4232405000000001</v>
      </c>
      <c r="HO28" s="80">
        <f t="shared" si="198"/>
        <v>1.4232405000000001</v>
      </c>
      <c r="HP28" s="80">
        <f t="shared" si="198"/>
        <v>1.4232405000000001</v>
      </c>
      <c r="HQ28" s="80">
        <f t="shared" si="198"/>
        <v>1.4232405000000001</v>
      </c>
      <c r="HR28" s="80">
        <f t="shared" si="198"/>
        <v>1.4232405000000001</v>
      </c>
      <c r="HS28" s="80">
        <f t="shared" si="198"/>
        <v>1.4232405000000001</v>
      </c>
      <c r="HT28" s="80">
        <f t="shared" si="198"/>
        <v>1.4232405000000001</v>
      </c>
      <c r="HU28" s="80">
        <f t="shared" si="198"/>
        <v>1.4232405000000001</v>
      </c>
      <c r="HV28" s="80">
        <f t="shared" si="198"/>
        <v>1.4232405000000001</v>
      </c>
      <c r="HW28" s="80">
        <f t="shared" si="198"/>
        <v>1.4232405000000001</v>
      </c>
      <c r="HX28" s="80">
        <f t="shared" si="198"/>
        <v>1.4232405000000001</v>
      </c>
      <c r="HY28" s="80">
        <f t="shared" si="198"/>
        <v>1.4232405000000001</v>
      </c>
      <c r="HZ28" s="80">
        <f t="shared" si="198"/>
        <v>1.4232405000000001</v>
      </c>
      <c r="IA28" s="80">
        <f t="shared" si="198"/>
        <v>1.4232405000000001</v>
      </c>
      <c r="IB28" s="80">
        <f t="shared" si="198"/>
        <v>1.4232405000000001</v>
      </c>
      <c r="IC28" s="80">
        <f t="shared" si="198"/>
        <v>1.4232405000000001</v>
      </c>
      <c r="ID28" s="80">
        <f t="shared" si="198"/>
        <v>1.4232405000000001</v>
      </c>
      <c r="IE28" s="80">
        <f t="shared" si="198"/>
        <v>1.4232405000000001</v>
      </c>
      <c r="IF28" s="80">
        <f t="shared" si="198"/>
        <v>1.4232405000000001</v>
      </c>
      <c r="IG28" s="80">
        <f t="shared" si="198"/>
        <v>1.4232405000000001</v>
      </c>
    </row>
    <row r="29" spans="1:241" x14ac:dyDescent="0.2">
      <c r="A29" s="30" t="s">
        <v>89</v>
      </c>
      <c r="B29" s="80">
        <f t="shared" ref="B29:BM29" si="199">COFINS*B35*B9</f>
        <v>6.5555320000000004</v>
      </c>
      <c r="C29" s="80">
        <f t="shared" si="199"/>
        <v>6.5555320000000004</v>
      </c>
      <c r="D29" s="80">
        <f t="shared" si="199"/>
        <v>6.5555320000000004</v>
      </c>
      <c r="E29" s="80">
        <f t="shared" si="199"/>
        <v>6.5555320000000004</v>
      </c>
      <c r="F29" s="80">
        <f t="shared" si="199"/>
        <v>6.5555320000000004</v>
      </c>
      <c r="G29" s="80">
        <f t="shared" si="199"/>
        <v>6.5555320000000004</v>
      </c>
      <c r="H29" s="80">
        <f t="shared" si="199"/>
        <v>6.5555320000000004</v>
      </c>
      <c r="I29" s="80">
        <f t="shared" si="199"/>
        <v>6.5555320000000004</v>
      </c>
      <c r="J29" s="80">
        <f t="shared" si="199"/>
        <v>6.5555320000000004</v>
      </c>
      <c r="K29" s="80">
        <f t="shared" si="199"/>
        <v>6.5555320000000004</v>
      </c>
      <c r="L29" s="80">
        <f t="shared" si="199"/>
        <v>6.5555320000000004</v>
      </c>
      <c r="M29" s="80">
        <f t="shared" si="199"/>
        <v>6.5555320000000004</v>
      </c>
      <c r="N29" s="80">
        <f t="shared" si="199"/>
        <v>6.5555320000000004</v>
      </c>
      <c r="O29" s="80">
        <f t="shared" si="199"/>
        <v>6.5555320000000004</v>
      </c>
      <c r="P29" s="80">
        <f t="shared" si="199"/>
        <v>6.5555320000000004</v>
      </c>
      <c r="Q29" s="80">
        <f t="shared" si="199"/>
        <v>6.5555320000000004</v>
      </c>
      <c r="R29" s="80">
        <f t="shared" si="199"/>
        <v>6.5555320000000004</v>
      </c>
      <c r="S29" s="80">
        <f t="shared" si="199"/>
        <v>6.5555320000000004</v>
      </c>
      <c r="T29" s="80">
        <f t="shared" si="199"/>
        <v>6.5555320000000004</v>
      </c>
      <c r="U29" s="80">
        <f t="shared" si="199"/>
        <v>6.5555320000000004</v>
      </c>
      <c r="V29" s="80">
        <f t="shared" si="199"/>
        <v>6.5555320000000004</v>
      </c>
      <c r="W29" s="80">
        <f t="shared" si="199"/>
        <v>6.5555320000000004</v>
      </c>
      <c r="X29" s="80">
        <f t="shared" si="199"/>
        <v>6.5555320000000004</v>
      </c>
      <c r="Y29" s="80">
        <f t="shared" si="199"/>
        <v>6.5555320000000004</v>
      </c>
      <c r="Z29" s="80">
        <f t="shared" si="199"/>
        <v>6.5555320000000004</v>
      </c>
      <c r="AA29" s="80">
        <f t="shared" si="199"/>
        <v>6.5555320000000004</v>
      </c>
      <c r="AB29" s="80">
        <f t="shared" si="199"/>
        <v>6.5555320000000004</v>
      </c>
      <c r="AC29" s="80">
        <f t="shared" si="199"/>
        <v>6.5555320000000004</v>
      </c>
      <c r="AD29" s="80">
        <f t="shared" si="199"/>
        <v>6.5555320000000004</v>
      </c>
      <c r="AE29" s="80">
        <f t="shared" si="199"/>
        <v>6.5555320000000004</v>
      </c>
      <c r="AF29" s="80">
        <f t="shared" si="199"/>
        <v>6.5555320000000004</v>
      </c>
      <c r="AG29" s="80">
        <f t="shared" si="199"/>
        <v>6.5555320000000004</v>
      </c>
      <c r="AH29" s="80">
        <f t="shared" si="199"/>
        <v>6.5555320000000004</v>
      </c>
      <c r="AI29" s="80">
        <f t="shared" si="199"/>
        <v>6.5555320000000004</v>
      </c>
      <c r="AJ29" s="80">
        <f t="shared" si="199"/>
        <v>6.5555320000000004</v>
      </c>
      <c r="AK29" s="80">
        <f t="shared" si="199"/>
        <v>6.5555320000000004</v>
      </c>
      <c r="AL29" s="80">
        <f t="shared" si="199"/>
        <v>6.5555320000000004</v>
      </c>
      <c r="AM29" s="80">
        <f t="shared" si="199"/>
        <v>6.5555320000000004</v>
      </c>
      <c r="AN29" s="80">
        <f t="shared" si="199"/>
        <v>6.5555320000000004</v>
      </c>
      <c r="AO29" s="80">
        <f t="shared" si="199"/>
        <v>6.5555320000000004</v>
      </c>
      <c r="AP29" s="80">
        <f t="shared" si="199"/>
        <v>6.5555320000000004</v>
      </c>
      <c r="AQ29" s="80">
        <f t="shared" si="199"/>
        <v>6.5555320000000004</v>
      </c>
      <c r="AR29" s="80">
        <f t="shared" si="199"/>
        <v>6.5555320000000004</v>
      </c>
      <c r="AS29" s="80">
        <f t="shared" si="199"/>
        <v>6.5555320000000004</v>
      </c>
      <c r="AT29" s="80">
        <f t="shared" si="199"/>
        <v>6.5555320000000004</v>
      </c>
      <c r="AU29" s="80">
        <f t="shared" si="199"/>
        <v>6.5555320000000004</v>
      </c>
      <c r="AV29" s="80">
        <f t="shared" si="199"/>
        <v>6.5555320000000004</v>
      </c>
      <c r="AW29" s="80">
        <f t="shared" si="199"/>
        <v>6.5555320000000004</v>
      </c>
      <c r="AX29" s="80">
        <f t="shared" si="199"/>
        <v>6.5555320000000004</v>
      </c>
      <c r="AY29" s="80">
        <f t="shared" si="199"/>
        <v>6.5555320000000004</v>
      </c>
      <c r="AZ29" s="80">
        <f t="shared" si="199"/>
        <v>6.5555320000000004</v>
      </c>
      <c r="BA29" s="80">
        <f t="shared" si="199"/>
        <v>6.5555320000000004</v>
      </c>
      <c r="BB29" s="80">
        <f t="shared" si="199"/>
        <v>6.5555320000000004</v>
      </c>
      <c r="BC29" s="80">
        <f t="shared" si="199"/>
        <v>6.5555320000000004</v>
      </c>
      <c r="BD29" s="80">
        <f t="shared" si="199"/>
        <v>6.5555320000000004</v>
      </c>
      <c r="BE29" s="80">
        <f t="shared" si="199"/>
        <v>6.5555320000000004</v>
      </c>
      <c r="BF29" s="80">
        <f t="shared" si="199"/>
        <v>6.5555320000000004</v>
      </c>
      <c r="BG29" s="80">
        <f t="shared" si="199"/>
        <v>6.5555320000000004</v>
      </c>
      <c r="BH29" s="80">
        <f t="shared" si="199"/>
        <v>6.5555320000000004</v>
      </c>
      <c r="BI29" s="80">
        <f t="shared" si="199"/>
        <v>6.5555320000000004</v>
      </c>
      <c r="BJ29" s="80">
        <f t="shared" si="199"/>
        <v>6.5555320000000004</v>
      </c>
      <c r="BK29" s="80">
        <f t="shared" si="199"/>
        <v>6.5555320000000004</v>
      </c>
      <c r="BL29" s="80">
        <f t="shared" si="199"/>
        <v>6.5555320000000004</v>
      </c>
      <c r="BM29" s="80">
        <f t="shared" si="199"/>
        <v>6.5555320000000004</v>
      </c>
      <c r="BN29" s="80">
        <f t="shared" ref="BN29:DY29" si="200">COFINS*BN35*BN9</f>
        <v>6.5555320000000004</v>
      </c>
      <c r="BO29" s="80">
        <f t="shared" si="200"/>
        <v>6.5555320000000004</v>
      </c>
      <c r="BP29" s="80">
        <f t="shared" si="200"/>
        <v>6.5555320000000004</v>
      </c>
      <c r="BQ29" s="80">
        <f t="shared" si="200"/>
        <v>6.5555320000000004</v>
      </c>
      <c r="BR29" s="80">
        <f t="shared" si="200"/>
        <v>6.5555320000000004</v>
      </c>
      <c r="BS29" s="80">
        <f t="shared" si="200"/>
        <v>6.5555320000000004</v>
      </c>
      <c r="BT29" s="80">
        <f t="shared" si="200"/>
        <v>6.5555320000000004</v>
      </c>
      <c r="BU29" s="80">
        <f t="shared" si="200"/>
        <v>6.5555320000000004</v>
      </c>
      <c r="BV29" s="80">
        <f t="shared" si="200"/>
        <v>6.5555320000000004</v>
      </c>
      <c r="BW29" s="80">
        <f t="shared" si="200"/>
        <v>6.5555320000000004</v>
      </c>
      <c r="BX29" s="80">
        <f t="shared" si="200"/>
        <v>6.5555320000000004</v>
      </c>
      <c r="BY29" s="80">
        <f t="shared" si="200"/>
        <v>6.5555320000000004</v>
      </c>
      <c r="BZ29" s="80">
        <f t="shared" si="200"/>
        <v>6.5555320000000004</v>
      </c>
      <c r="CA29" s="80">
        <f t="shared" si="200"/>
        <v>6.5555320000000004</v>
      </c>
      <c r="CB29" s="80">
        <f t="shared" si="200"/>
        <v>6.5555320000000004</v>
      </c>
      <c r="CC29" s="80">
        <f t="shared" si="200"/>
        <v>6.5555320000000004</v>
      </c>
      <c r="CD29" s="80">
        <f t="shared" si="200"/>
        <v>6.5555320000000004</v>
      </c>
      <c r="CE29" s="80">
        <f t="shared" si="200"/>
        <v>6.5555320000000004</v>
      </c>
      <c r="CF29" s="80">
        <f t="shared" si="200"/>
        <v>6.5555320000000004</v>
      </c>
      <c r="CG29" s="80">
        <f t="shared" si="200"/>
        <v>6.5555320000000004</v>
      </c>
      <c r="CH29" s="80">
        <f t="shared" si="200"/>
        <v>6.5555320000000004</v>
      </c>
      <c r="CI29" s="80">
        <f t="shared" si="200"/>
        <v>6.5555320000000004</v>
      </c>
      <c r="CJ29" s="80">
        <f t="shared" si="200"/>
        <v>6.5555320000000004</v>
      </c>
      <c r="CK29" s="80">
        <f t="shared" si="200"/>
        <v>6.5555320000000004</v>
      </c>
      <c r="CL29" s="80">
        <f t="shared" si="200"/>
        <v>6.5555320000000004</v>
      </c>
      <c r="CM29" s="80">
        <f t="shared" si="200"/>
        <v>6.5555320000000004</v>
      </c>
      <c r="CN29" s="80">
        <f t="shared" si="200"/>
        <v>6.5555320000000004</v>
      </c>
      <c r="CO29" s="80">
        <f t="shared" si="200"/>
        <v>6.5555320000000004</v>
      </c>
      <c r="CP29" s="80">
        <f t="shared" si="200"/>
        <v>6.5555320000000004</v>
      </c>
      <c r="CQ29" s="80">
        <f t="shared" si="200"/>
        <v>6.5555320000000004</v>
      </c>
      <c r="CR29" s="80">
        <f t="shared" si="200"/>
        <v>6.5555320000000004</v>
      </c>
      <c r="CS29" s="80">
        <f t="shared" si="200"/>
        <v>6.5555320000000004</v>
      </c>
      <c r="CT29" s="80">
        <f t="shared" si="200"/>
        <v>6.5555320000000004</v>
      </c>
      <c r="CU29" s="80">
        <f t="shared" si="200"/>
        <v>6.5555320000000004</v>
      </c>
      <c r="CV29" s="80">
        <f t="shared" si="200"/>
        <v>6.5555320000000004</v>
      </c>
      <c r="CW29" s="80">
        <f t="shared" si="200"/>
        <v>6.5555320000000004</v>
      </c>
      <c r="CX29" s="80">
        <f t="shared" si="200"/>
        <v>6.5555320000000004</v>
      </c>
      <c r="CY29" s="80">
        <f t="shared" si="200"/>
        <v>6.5555320000000004</v>
      </c>
      <c r="CZ29" s="80">
        <f t="shared" si="200"/>
        <v>6.5555320000000004</v>
      </c>
      <c r="DA29" s="80">
        <f t="shared" si="200"/>
        <v>6.5555320000000004</v>
      </c>
      <c r="DB29" s="80">
        <f t="shared" si="200"/>
        <v>6.5555320000000004</v>
      </c>
      <c r="DC29" s="80">
        <f t="shared" si="200"/>
        <v>6.5555320000000004</v>
      </c>
      <c r="DD29" s="80">
        <f t="shared" si="200"/>
        <v>6.5555320000000004</v>
      </c>
      <c r="DE29" s="80">
        <f t="shared" si="200"/>
        <v>6.5555320000000004</v>
      </c>
      <c r="DF29" s="80">
        <f t="shared" si="200"/>
        <v>6.5555320000000004</v>
      </c>
      <c r="DG29" s="80">
        <f t="shared" si="200"/>
        <v>6.5555320000000004</v>
      </c>
      <c r="DH29" s="80">
        <f t="shared" si="200"/>
        <v>6.5555320000000004</v>
      </c>
      <c r="DI29" s="80">
        <f t="shared" si="200"/>
        <v>6.5555320000000004</v>
      </c>
      <c r="DJ29" s="80">
        <f t="shared" si="200"/>
        <v>6.5555320000000004</v>
      </c>
      <c r="DK29" s="80">
        <f t="shared" si="200"/>
        <v>6.5555320000000004</v>
      </c>
      <c r="DL29" s="80">
        <f t="shared" si="200"/>
        <v>6.5555320000000004</v>
      </c>
      <c r="DM29" s="80">
        <f t="shared" si="200"/>
        <v>6.5555320000000004</v>
      </c>
      <c r="DN29" s="80">
        <f t="shared" si="200"/>
        <v>6.5555320000000004</v>
      </c>
      <c r="DO29" s="80">
        <f t="shared" si="200"/>
        <v>6.5555320000000004</v>
      </c>
      <c r="DP29" s="80">
        <f t="shared" si="200"/>
        <v>6.5555320000000004</v>
      </c>
      <c r="DQ29" s="80">
        <f t="shared" si="200"/>
        <v>6.5555320000000004</v>
      </c>
      <c r="DR29" s="80">
        <f t="shared" si="200"/>
        <v>6.5555320000000004</v>
      </c>
      <c r="DS29" s="80">
        <f t="shared" si="200"/>
        <v>6.5555320000000004</v>
      </c>
      <c r="DT29" s="80">
        <f t="shared" si="200"/>
        <v>6.5555320000000004</v>
      </c>
      <c r="DU29" s="80">
        <f t="shared" si="200"/>
        <v>6.5555320000000004</v>
      </c>
      <c r="DV29" s="80">
        <f t="shared" si="200"/>
        <v>6.5555320000000004</v>
      </c>
      <c r="DW29" s="80">
        <f t="shared" si="200"/>
        <v>6.5555320000000004</v>
      </c>
      <c r="DX29" s="80">
        <f t="shared" si="200"/>
        <v>6.5555320000000004</v>
      </c>
      <c r="DY29" s="80">
        <f t="shared" si="200"/>
        <v>6.5555320000000004</v>
      </c>
      <c r="DZ29" s="80">
        <f t="shared" ref="DZ29:GK29" si="201">COFINS*DZ35*DZ9</f>
        <v>6.5555320000000004</v>
      </c>
      <c r="EA29" s="80">
        <f t="shared" si="201"/>
        <v>6.5555320000000004</v>
      </c>
      <c r="EB29" s="80">
        <f t="shared" si="201"/>
        <v>6.5555320000000004</v>
      </c>
      <c r="EC29" s="80">
        <f t="shared" si="201"/>
        <v>6.5555320000000004</v>
      </c>
      <c r="ED29" s="80">
        <f t="shared" si="201"/>
        <v>6.5555320000000004</v>
      </c>
      <c r="EE29" s="80">
        <f t="shared" si="201"/>
        <v>6.5555320000000004</v>
      </c>
      <c r="EF29" s="80">
        <f t="shared" si="201"/>
        <v>6.5555320000000004</v>
      </c>
      <c r="EG29" s="80">
        <f t="shared" si="201"/>
        <v>6.5555320000000004</v>
      </c>
      <c r="EH29" s="80">
        <f t="shared" si="201"/>
        <v>6.5555320000000004</v>
      </c>
      <c r="EI29" s="80">
        <f t="shared" si="201"/>
        <v>6.5555320000000004</v>
      </c>
      <c r="EJ29" s="80">
        <f t="shared" si="201"/>
        <v>6.5555320000000004</v>
      </c>
      <c r="EK29" s="80">
        <f t="shared" si="201"/>
        <v>6.5555320000000004</v>
      </c>
      <c r="EL29" s="80">
        <f t="shared" si="201"/>
        <v>6.5555320000000004</v>
      </c>
      <c r="EM29" s="80">
        <f t="shared" si="201"/>
        <v>6.5555320000000004</v>
      </c>
      <c r="EN29" s="80">
        <f t="shared" si="201"/>
        <v>6.5555320000000004</v>
      </c>
      <c r="EO29" s="80">
        <f t="shared" si="201"/>
        <v>6.5555320000000004</v>
      </c>
      <c r="EP29" s="80">
        <f t="shared" si="201"/>
        <v>6.5555320000000004</v>
      </c>
      <c r="EQ29" s="80">
        <f t="shared" si="201"/>
        <v>6.5555320000000004</v>
      </c>
      <c r="ER29" s="80">
        <f t="shared" si="201"/>
        <v>6.5555320000000004</v>
      </c>
      <c r="ES29" s="80">
        <f t="shared" si="201"/>
        <v>6.5555320000000004</v>
      </c>
      <c r="ET29" s="80">
        <f t="shared" si="201"/>
        <v>6.5555320000000004</v>
      </c>
      <c r="EU29" s="80">
        <f t="shared" si="201"/>
        <v>6.5555320000000004</v>
      </c>
      <c r="EV29" s="80">
        <f t="shared" si="201"/>
        <v>6.5555320000000004</v>
      </c>
      <c r="EW29" s="80">
        <f t="shared" si="201"/>
        <v>6.5555320000000004</v>
      </c>
      <c r="EX29" s="80">
        <f t="shared" si="201"/>
        <v>6.5555320000000004</v>
      </c>
      <c r="EY29" s="80">
        <f t="shared" si="201"/>
        <v>6.5555320000000004</v>
      </c>
      <c r="EZ29" s="80">
        <f t="shared" si="201"/>
        <v>6.5555320000000004</v>
      </c>
      <c r="FA29" s="80">
        <f t="shared" si="201"/>
        <v>6.5555320000000004</v>
      </c>
      <c r="FB29" s="80">
        <f t="shared" si="201"/>
        <v>6.5555320000000004</v>
      </c>
      <c r="FC29" s="80">
        <f t="shared" si="201"/>
        <v>6.5555320000000004</v>
      </c>
      <c r="FD29" s="80">
        <f t="shared" si="201"/>
        <v>6.5555320000000004</v>
      </c>
      <c r="FE29" s="80">
        <f t="shared" si="201"/>
        <v>6.5555320000000004</v>
      </c>
      <c r="FF29" s="80">
        <f t="shared" si="201"/>
        <v>6.5555320000000004</v>
      </c>
      <c r="FG29" s="80">
        <f t="shared" si="201"/>
        <v>6.5555320000000004</v>
      </c>
      <c r="FH29" s="80">
        <f t="shared" si="201"/>
        <v>6.5555320000000004</v>
      </c>
      <c r="FI29" s="80">
        <f t="shared" si="201"/>
        <v>6.5555320000000004</v>
      </c>
      <c r="FJ29" s="80">
        <f t="shared" si="201"/>
        <v>6.5555320000000004</v>
      </c>
      <c r="FK29" s="80">
        <f t="shared" si="201"/>
        <v>6.5555320000000004</v>
      </c>
      <c r="FL29" s="80">
        <f t="shared" si="201"/>
        <v>6.5555320000000004</v>
      </c>
      <c r="FM29" s="80">
        <f t="shared" si="201"/>
        <v>6.5555320000000004</v>
      </c>
      <c r="FN29" s="80">
        <f t="shared" si="201"/>
        <v>6.5555320000000004</v>
      </c>
      <c r="FO29" s="80">
        <f t="shared" si="201"/>
        <v>6.5555320000000004</v>
      </c>
      <c r="FP29" s="80">
        <f t="shared" si="201"/>
        <v>6.5555320000000004</v>
      </c>
      <c r="FQ29" s="80">
        <f t="shared" si="201"/>
        <v>6.5555320000000004</v>
      </c>
      <c r="FR29" s="80">
        <f t="shared" si="201"/>
        <v>6.5555320000000004</v>
      </c>
      <c r="FS29" s="80">
        <f t="shared" si="201"/>
        <v>6.5555320000000004</v>
      </c>
      <c r="FT29" s="80">
        <f t="shared" si="201"/>
        <v>6.5555320000000004</v>
      </c>
      <c r="FU29" s="80">
        <f t="shared" si="201"/>
        <v>6.5555320000000004</v>
      </c>
      <c r="FV29" s="80">
        <f t="shared" si="201"/>
        <v>6.5555320000000004</v>
      </c>
      <c r="FW29" s="80">
        <f t="shared" si="201"/>
        <v>6.5555320000000004</v>
      </c>
      <c r="FX29" s="80">
        <f t="shared" si="201"/>
        <v>6.5555320000000004</v>
      </c>
      <c r="FY29" s="80">
        <f t="shared" si="201"/>
        <v>6.5555320000000004</v>
      </c>
      <c r="FZ29" s="80">
        <f t="shared" si="201"/>
        <v>6.5555320000000004</v>
      </c>
      <c r="GA29" s="80">
        <f t="shared" si="201"/>
        <v>6.5555320000000004</v>
      </c>
      <c r="GB29" s="80">
        <f t="shared" si="201"/>
        <v>6.5555320000000004</v>
      </c>
      <c r="GC29" s="80">
        <f t="shared" si="201"/>
        <v>6.5555320000000004</v>
      </c>
      <c r="GD29" s="80">
        <f t="shared" si="201"/>
        <v>6.5555320000000004</v>
      </c>
      <c r="GE29" s="80">
        <f t="shared" si="201"/>
        <v>6.5555320000000004</v>
      </c>
      <c r="GF29" s="80">
        <f t="shared" si="201"/>
        <v>6.5555320000000004</v>
      </c>
      <c r="GG29" s="80">
        <f t="shared" si="201"/>
        <v>6.5555320000000004</v>
      </c>
      <c r="GH29" s="80">
        <f t="shared" si="201"/>
        <v>6.5555320000000004</v>
      </c>
      <c r="GI29" s="80">
        <f t="shared" si="201"/>
        <v>6.5555320000000004</v>
      </c>
      <c r="GJ29" s="80">
        <f t="shared" si="201"/>
        <v>6.5555320000000004</v>
      </c>
      <c r="GK29" s="80">
        <f t="shared" si="201"/>
        <v>6.5555320000000004</v>
      </c>
      <c r="GL29" s="80">
        <f t="shared" ref="GL29:IG29" si="202">COFINS*GL35*GL9</f>
        <v>6.5555320000000004</v>
      </c>
      <c r="GM29" s="80">
        <f t="shared" si="202"/>
        <v>6.5555320000000004</v>
      </c>
      <c r="GN29" s="80">
        <f t="shared" si="202"/>
        <v>6.5555320000000004</v>
      </c>
      <c r="GO29" s="80">
        <f t="shared" si="202"/>
        <v>6.5555320000000004</v>
      </c>
      <c r="GP29" s="80">
        <f t="shared" si="202"/>
        <v>6.5555320000000004</v>
      </c>
      <c r="GQ29" s="80">
        <f t="shared" si="202"/>
        <v>6.5555320000000004</v>
      </c>
      <c r="GR29" s="80">
        <f t="shared" si="202"/>
        <v>6.5555320000000004</v>
      </c>
      <c r="GS29" s="80">
        <f t="shared" si="202"/>
        <v>6.5555320000000004</v>
      </c>
      <c r="GT29" s="80">
        <f t="shared" si="202"/>
        <v>6.5555320000000004</v>
      </c>
      <c r="GU29" s="80">
        <f t="shared" si="202"/>
        <v>6.5555320000000004</v>
      </c>
      <c r="GV29" s="80">
        <f t="shared" si="202"/>
        <v>6.5555320000000004</v>
      </c>
      <c r="GW29" s="80">
        <f t="shared" si="202"/>
        <v>6.5555320000000004</v>
      </c>
      <c r="GX29" s="80">
        <f t="shared" si="202"/>
        <v>6.5555320000000004</v>
      </c>
      <c r="GY29" s="80">
        <f t="shared" si="202"/>
        <v>6.5555320000000004</v>
      </c>
      <c r="GZ29" s="80">
        <f t="shared" si="202"/>
        <v>6.5555320000000004</v>
      </c>
      <c r="HA29" s="80">
        <f t="shared" si="202"/>
        <v>6.5555320000000004</v>
      </c>
      <c r="HB29" s="80">
        <f t="shared" si="202"/>
        <v>6.5555320000000004</v>
      </c>
      <c r="HC29" s="80">
        <f t="shared" si="202"/>
        <v>6.5555320000000004</v>
      </c>
      <c r="HD29" s="80">
        <f t="shared" si="202"/>
        <v>6.5555320000000004</v>
      </c>
      <c r="HE29" s="80">
        <f t="shared" si="202"/>
        <v>6.5555320000000004</v>
      </c>
      <c r="HF29" s="80">
        <f t="shared" si="202"/>
        <v>6.5555320000000004</v>
      </c>
      <c r="HG29" s="80">
        <f t="shared" si="202"/>
        <v>6.5555320000000004</v>
      </c>
      <c r="HH29" s="80">
        <f t="shared" si="202"/>
        <v>6.5555320000000004</v>
      </c>
      <c r="HI29" s="80">
        <f t="shared" si="202"/>
        <v>6.5555320000000004</v>
      </c>
      <c r="HJ29" s="80">
        <f t="shared" si="202"/>
        <v>6.5555320000000004</v>
      </c>
      <c r="HK29" s="80">
        <f t="shared" si="202"/>
        <v>6.5555320000000004</v>
      </c>
      <c r="HL29" s="80">
        <f t="shared" si="202"/>
        <v>6.5555320000000004</v>
      </c>
      <c r="HM29" s="80">
        <f t="shared" si="202"/>
        <v>6.5555320000000004</v>
      </c>
      <c r="HN29" s="80">
        <f t="shared" si="202"/>
        <v>6.5555320000000004</v>
      </c>
      <c r="HO29" s="80">
        <f t="shared" si="202"/>
        <v>6.5555320000000004</v>
      </c>
      <c r="HP29" s="80">
        <f t="shared" si="202"/>
        <v>6.5555320000000004</v>
      </c>
      <c r="HQ29" s="80">
        <f t="shared" si="202"/>
        <v>6.5555320000000004</v>
      </c>
      <c r="HR29" s="80">
        <f t="shared" si="202"/>
        <v>6.5555320000000004</v>
      </c>
      <c r="HS29" s="80">
        <f t="shared" si="202"/>
        <v>6.5555320000000004</v>
      </c>
      <c r="HT29" s="80">
        <f t="shared" si="202"/>
        <v>6.5555320000000004</v>
      </c>
      <c r="HU29" s="80">
        <f t="shared" si="202"/>
        <v>6.5555320000000004</v>
      </c>
      <c r="HV29" s="80">
        <f t="shared" si="202"/>
        <v>6.5555320000000004</v>
      </c>
      <c r="HW29" s="80">
        <f t="shared" si="202"/>
        <v>6.5555320000000004</v>
      </c>
      <c r="HX29" s="80">
        <f t="shared" si="202"/>
        <v>6.5555320000000004</v>
      </c>
      <c r="HY29" s="80">
        <f t="shared" si="202"/>
        <v>6.5555320000000004</v>
      </c>
      <c r="HZ29" s="80">
        <f t="shared" si="202"/>
        <v>6.5555320000000004</v>
      </c>
      <c r="IA29" s="80">
        <f t="shared" si="202"/>
        <v>6.5555320000000004</v>
      </c>
      <c r="IB29" s="80">
        <f t="shared" si="202"/>
        <v>6.5555320000000004</v>
      </c>
      <c r="IC29" s="80">
        <f t="shared" si="202"/>
        <v>6.5555320000000004</v>
      </c>
      <c r="ID29" s="80">
        <f t="shared" si="202"/>
        <v>6.5555320000000004</v>
      </c>
      <c r="IE29" s="80">
        <f t="shared" si="202"/>
        <v>6.5555320000000004</v>
      </c>
      <c r="IF29" s="80">
        <f t="shared" si="202"/>
        <v>6.5555320000000004</v>
      </c>
      <c r="IG29" s="80">
        <f t="shared" si="202"/>
        <v>6.5555320000000004</v>
      </c>
    </row>
    <row r="30" spans="1:241" x14ac:dyDescent="0.2"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</row>
    <row r="31" spans="1:241" s="22" customFormat="1" x14ac:dyDescent="0.2">
      <c r="A31" s="34" t="s">
        <v>90</v>
      </c>
      <c r="B31" s="83">
        <f t="shared" ref="B31:BM31" si="203">B12-B24</f>
        <v>458.79290387500811</v>
      </c>
      <c r="C31" s="83">
        <f t="shared" si="203"/>
        <v>458.79290387500811</v>
      </c>
      <c r="D31" s="83">
        <f t="shared" si="203"/>
        <v>458.79290387500811</v>
      </c>
      <c r="E31" s="83">
        <f t="shared" si="203"/>
        <v>458.79290387500811</v>
      </c>
      <c r="F31" s="83">
        <f t="shared" si="203"/>
        <v>458.79290387500811</v>
      </c>
      <c r="G31" s="83">
        <f t="shared" si="203"/>
        <v>458.79290387500811</v>
      </c>
      <c r="H31" s="83">
        <f t="shared" si="203"/>
        <v>458.79290387500811</v>
      </c>
      <c r="I31" s="83">
        <f t="shared" si="203"/>
        <v>458.79290387500811</v>
      </c>
      <c r="J31" s="83">
        <f t="shared" si="203"/>
        <v>458.79290387500811</v>
      </c>
      <c r="K31" s="83">
        <f t="shared" si="203"/>
        <v>458.79290387500811</v>
      </c>
      <c r="L31" s="83">
        <f t="shared" si="203"/>
        <v>458.79290387500811</v>
      </c>
      <c r="M31" s="83">
        <f t="shared" si="203"/>
        <v>458.79290387500811</v>
      </c>
      <c r="N31" s="83">
        <f t="shared" si="203"/>
        <v>458.79290387500811</v>
      </c>
      <c r="O31" s="83">
        <f t="shared" si="203"/>
        <v>458.79290387500811</v>
      </c>
      <c r="P31" s="83">
        <f t="shared" si="203"/>
        <v>458.79290387500811</v>
      </c>
      <c r="Q31" s="83">
        <f t="shared" si="203"/>
        <v>458.79290387500811</v>
      </c>
      <c r="R31" s="83">
        <f t="shared" si="203"/>
        <v>458.79290387500811</v>
      </c>
      <c r="S31" s="83">
        <f t="shared" si="203"/>
        <v>458.79290387500811</v>
      </c>
      <c r="T31" s="83">
        <f t="shared" si="203"/>
        <v>458.79290387500811</v>
      </c>
      <c r="U31" s="83">
        <f t="shared" si="203"/>
        <v>458.79290387500811</v>
      </c>
      <c r="V31" s="83">
        <f t="shared" si="203"/>
        <v>458.79290387500811</v>
      </c>
      <c r="W31" s="83">
        <f t="shared" si="203"/>
        <v>458.79290387500811</v>
      </c>
      <c r="X31" s="83">
        <f t="shared" si="203"/>
        <v>458.79290387500811</v>
      </c>
      <c r="Y31" s="83">
        <f t="shared" si="203"/>
        <v>458.79290387500811</v>
      </c>
      <c r="Z31" s="83">
        <f t="shared" si="203"/>
        <v>458.79290387500811</v>
      </c>
      <c r="AA31" s="83">
        <f t="shared" si="203"/>
        <v>458.79290387500811</v>
      </c>
      <c r="AB31" s="83">
        <f t="shared" si="203"/>
        <v>458.79290387500811</v>
      </c>
      <c r="AC31" s="83">
        <f t="shared" si="203"/>
        <v>458.79290387500811</v>
      </c>
      <c r="AD31" s="83">
        <f t="shared" si="203"/>
        <v>458.79290387500811</v>
      </c>
      <c r="AE31" s="83">
        <f t="shared" si="203"/>
        <v>458.79290387500811</v>
      </c>
      <c r="AF31" s="83">
        <f t="shared" si="203"/>
        <v>458.79290387500811</v>
      </c>
      <c r="AG31" s="83">
        <f t="shared" si="203"/>
        <v>458.79290387500811</v>
      </c>
      <c r="AH31" s="83">
        <f t="shared" si="203"/>
        <v>458.79290387500811</v>
      </c>
      <c r="AI31" s="83">
        <f t="shared" si="203"/>
        <v>458.79290387500811</v>
      </c>
      <c r="AJ31" s="83">
        <f t="shared" si="203"/>
        <v>458.79290387500811</v>
      </c>
      <c r="AK31" s="83">
        <f t="shared" si="203"/>
        <v>458.79290387500811</v>
      </c>
      <c r="AL31" s="83">
        <f t="shared" si="203"/>
        <v>458.79290387500811</v>
      </c>
      <c r="AM31" s="83">
        <f t="shared" si="203"/>
        <v>458.79290387500811</v>
      </c>
      <c r="AN31" s="83">
        <f t="shared" si="203"/>
        <v>458.79290387500811</v>
      </c>
      <c r="AO31" s="83">
        <f t="shared" si="203"/>
        <v>458.79290387500811</v>
      </c>
      <c r="AP31" s="83">
        <f t="shared" si="203"/>
        <v>458.79290387500811</v>
      </c>
      <c r="AQ31" s="83">
        <f t="shared" si="203"/>
        <v>458.79290387500811</v>
      </c>
      <c r="AR31" s="83">
        <f t="shared" si="203"/>
        <v>458.79290387500811</v>
      </c>
      <c r="AS31" s="83">
        <f t="shared" si="203"/>
        <v>458.79290387500811</v>
      </c>
      <c r="AT31" s="83">
        <f t="shared" si="203"/>
        <v>458.79290387500811</v>
      </c>
      <c r="AU31" s="83">
        <f t="shared" si="203"/>
        <v>458.79290387500811</v>
      </c>
      <c r="AV31" s="83">
        <f t="shared" si="203"/>
        <v>458.79290387500811</v>
      </c>
      <c r="AW31" s="83">
        <f t="shared" si="203"/>
        <v>458.79290387500811</v>
      </c>
      <c r="AX31" s="83">
        <f t="shared" si="203"/>
        <v>458.79290387500811</v>
      </c>
      <c r="AY31" s="83">
        <f t="shared" si="203"/>
        <v>458.79290387500811</v>
      </c>
      <c r="AZ31" s="83">
        <f t="shared" si="203"/>
        <v>458.79290387500811</v>
      </c>
      <c r="BA31" s="83">
        <f t="shared" si="203"/>
        <v>458.79290387500811</v>
      </c>
      <c r="BB31" s="83">
        <f t="shared" si="203"/>
        <v>458.79290387500811</v>
      </c>
      <c r="BC31" s="83">
        <f t="shared" si="203"/>
        <v>458.79290387500811</v>
      </c>
      <c r="BD31" s="83">
        <f t="shared" si="203"/>
        <v>458.79290387500811</v>
      </c>
      <c r="BE31" s="83">
        <f t="shared" si="203"/>
        <v>458.79290387500811</v>
      </c>
      <c r="BF31" s="83">
        <f t="shared" si="203"/>
        <v>458.79290387500811</v>
      </c>
      <c r="BG31" s="83">
        <f t="shared" si="203"/>
        <v>458.79290387500811</v>
      </c>
      <c r="BH31" s="83">
        <f t="shared" si="203"/>
        <v>458.79290387500811</v>
      </c>
      <c r="BI31" s="83">
        <f t="shared" si="203"/>
        <v>458.79290387500811</v>
      </c>
      <c r="BJ31" s="83">
        <f t="shared" si="203"/>
        <v>458.79290387500811</v>
      </c>
      <c r="BK31" s="83">
        <f t="shared" si="203"/>
        <v>458.79290387500811</v>
      </c>
      <c r="BL31" s="83">
        <f t="shared" si="203"/>
        <v>458.79290387500811</v>
      </c>
      <c r="BM31" s="83">
        <f t="shared" si="203"/>
        <v>458.79290387500811</v>
      </c>
      <c r="BN31" s="83">
        <f t="shared" ref="BN31:DY31" si="204">BN12-BN24</f>
        <v>458.79290387500811</v>
      </c>
      <c r="BO31" s="83">
        <f t="shared" si="204"/>
        <v>458.79290387500811</v>
      </c>
      <c r="BP31" s="83">
        <f t="shared" si="204"/>
        <v>458.79290387500811</v>
      </c>
      <c r="BQ31" s="83">
        <f t="shared" si="204"/>
        <v>458.79290387500811</v>
      </c>
      <c r="BR31" s="83">
        <f t="shared" si="204"/>
        <v>458.79290387500811</v>
      </c>
      <c r="BS31" s="83">
        <f t="shared" si="204"/>
        <v>458.79290387500811</v>
      </c>
      <c r="BT31" s="83">
        <f t="shared" si="204"/>
        <v>458.79290387500811</v>
      </c>
      <c r="BU31" s="83">
        <f t="shared" si="204"/>
        <v>458.79290387500811</v>
      </c>
      <c r="BV31" s="83">
        <f t="shared" si="204"/>
        <v>458.79290387500811</v>
      </c>
      <c r="BW31" s="83">
        <f t="shared" si="204"/>
        <v>458.79290387500811</v>
      </c>
      <c r="BX31" s="83">
        <f t="shared" si="204"/>
        <v>458.79290387500811</v>
      </c>
      <c r="BY31" s="83">
        <f t="shared" si="204"/>
        <v>458.79290387500811</v>
      </c>
      <c r="BZ31" s="83">
        <f t="shared" si="204"/>
        <v>458.79290387500811</v>
      </c>
      <c r="CA31" s="83">
        <f t="shared" si="204"/>
        <v>458.79290387500811</v>
      </c>
      <c r="CB31" s="83">
        <f t="shared" si="204"/>
        <v>458.79290387500811</v>
      </c>
      <c r="CC31" s="83">
        <f t="shared" si="204"/>
        <v>458.79290387500811</v>
      </c>
      <c r="CD31" s="83">
        <f t="shared" si="204"/>
        <v>458.79290387500811</v>
      </c>
      <c r="CE31" s="83">
        <f t="shared" si="204"/>
        <v>458.79290387500811</v>
      </c>
      <c r="CF31" s="83">
        <f t="shared" si="204"/>
        <v>458.79290387500811</v>
      </c>
      <c r="CG31" s="83">
        <f t="shared" si="204"/>
        <v>458.79290387500811</v>
      </c>
      <c r="CH31" s="83">
        <f t="shared" si="204"/>
        <v>458.79290387500811</v>
      </c>
      <c r="CI31" s="83">
        <f t="shared" si="204"/>
        <v>458.79290387500811</v>
      </c>
      <c r="CJ31" s="83">
        <f t="shared" si="204"/>
        <v>458.79290387500811</v>
      </c>
      <c r="CK31" s="83">
        <f t="shared" si="204"/>
        <v>458.79290387500811</v>
      </c>
      <c r="CL31" s="83">
        <f t="shared" si="204"/>
        <v>458.79290387500811</v>
      </c>
      <c r="CM31" s="83">
        <f t="shared" si="204"/>
        <v>458.79290387500811</v>
      </c>
      <c r="CN31" s="83">
        <f t="shared" si="204"/>
        <v>458.79290387500811</v>
      </c>
      <c r="CO31" s="83">
        <f t="shared" si="204"/>
        <v>458.79290387500811</v>
      </c>
      <c r="CP31" s="83">
        <f t="shared" si="204"/>
        <v>458.79290387500811</v>
      </c>
      <c r="CQ31" s="83">
        <f t="shared" si="204"/>
        <v>458.79290387500811</v>
      </c>
      <c r="CR31" s="83">
        <f t="shared" si="204"/>
        <v>458.79290387500811</v>
      </c>
      <c r="CS31" s="83">
        <f t="shared" si="204"/>
        <v>458.79290387500811</v>
      </c>
      <c r="CT31" s="83">
        <f t="shared" si="204"/>
        <v>458.79290387500811</v>
      </c>
      <c r="CU31" s="83">
        <f t="shared" si="204"/>
        <v>458.79290387500811</v>
      </c>
      <c r="CV31" s="83">
        <f t="shared" si="204"/>
        <v>458.79290387500811</v>
      </c>
      <c r="CW31" s="83">
        <f t="shared" si="204"/>
        <v>458.79290387500811</v>
      </c>
      <c r="CX31" s="83">
        <f t="shared" si="204"/>
        <v>458.79290387500811</v>
      </c>
      <c r="CY31" s="83">
        <f t="shared" si="204"/>
        <v>458.79290387500811</v>
      </c>
      <c r="CZ31" s="83">
        <f t="shared" si="204"/>
        <v>458.79290387500811</v>
      </c>
      <c r="DA31" s="83">
        <f t="shared" si="204"/>
        <v>458.79290387500811</v>
      </c>
      <c r="DB31" s="83">
        <f t="shared" si="204"/>
        <v>458.79290387500811</v>
      </c>
      <c r="DC31" s="83">
        <f t="shared" si="204"/>
        <v>458.79290387500811</v>
      </c>
      <c r="DD31" s="83">
        <f t="shared" si="204"/>
        <v>458.79290387500811</v>
      </c>
      <c r="DE31" s="83">
        <f t="shared" si="204"/>
        <v>458.79290387500811</v>
      </c>
      <c r="DF31" s="83">
        <f t="shared" si="204"/>
        <v>458.79290387500811</v>
      </c>
      <c r="DG31" s="83">
        <f t="shared" si="204"/>
        <v>458.79290387500811</v>
      </c>
      <c r="DH31" s="83">
        <f t="shared" si="204"/>
        <v>458.79290387500811</v>
      </c>
      <c r="DI31" s="83">
        <f t="shared" si="204"/>
        <v>458.79290387500811</v>
      </c>
      <c r="DJ31" s="83">
        <f t="shared" si="204"/>
        <v>458.79290387500811</v>
      </c>
      <c r="DK31" s="83">
        <f t="shared" si="204"/>
        <v>458.79290387500811</v>
      </c>
      <c r="DL31" s="83">
        <f t="shared" si="204"/>
        <v>458.79290387500811</v>
      </c>
      <c r="DM31" s="83">
        <f t="shared" si="204"/>
        <v>458.79290387500811</v>
      </c>
      <c r="DN31" s="83">
        <f t="shared" si="204"/>
        <v>458.79290387500811</v>
      </c>
      <c r="DO31" s="83">
        <f t="shared" si="204"/>
        <v>458.79290387500811</v>
      </c>
      <c r="DP31" s="83">
        <f t="shared" si="204"/>
        <v>458.79290387500811</v>
      </c>
      <c r="DQ31" s="83">
        <f t="shared" si="204"/>
        <v>458.79290387500811</v>
      </c>
      <c r="DR31" s="83">
        <f t="shared" si="204"/>
        <v>458.79290387500811</v>
      </c>
      <c r="DS31" s="83">
        <f t="shared" si="204"/>
        <v>458.79290387500811</v>
      </c>
      <c r="DT31" s="83">
        <f t="shared" si="204"/>
        <v>458.79290387500811</v>
      </c>
      <c r="DU31" s="83">
        <f t="shared" si="204"/>
        <v>458.79290387500811</v>
      </c>
      <c r="DV31" s="83">
        <f t="shared" si="204"/>
        <v>458.79290387500811</v>
      </c>
      <c r="DW31" s="83">
        <f t="shared" si="204"/>
        <v>458.79290387500811</v>
      </c>
      <c r="DX31" s="83">
        <f t="shared" si="204"/>
        <v>458.79290387500811</v>
      </c>
      <c r="DY31" s="83">
        <f t="shared" si="204"/>
        <v>458.79290387500811</v>
      </c>
      <c r="DZ31" s="83">
        <f t="shared" ref="DZ31:GK31" si="205">DZ12-DZ24</f>
        <v>458.79290387500811</v>
      </c>
      <c r="EA31" s="83">
        <f t="shared" si="205"/>
        <v>458.79290387500811</v>
      </c>
      <c r="EB31" s="83">
        <f t="shared" si="205"/>
        <v>458.79290387500811</v>
      </c>
      <c r="EC31" s="83">
        <f t="shared" si="205"/>
        <v>458.79290387500811</v>
      </c>
      <c r="ED31" s="83">
        <f t="shared" si="205"/>
        <v>458.79290387500811</v>
      </c>
      <c r="EE31" s="83">
        <f t="shared" si="205"/>
        <v>458.79290387500811</v>
      </c>
      <c r="EF31" s="83">
        <f t="shared" si="205"/>
        <v>458.79290387500811</v>
      </c>
      <c r="EG31" s="83">
        <f t="shared" si="205"/>
        <v>458.79290387500811</v>
      </c>
      <c r="EH31" s="83">
        <f t="shared" si="205"/>
        <v>458.79290387500811</v>
      </c>
      <c r="EI31" s="83">
        <f t="shared" si="205"/>
        <v>458.79290387500811</v>
      </c>
      <c r="EJ31" s="83">
        <f t="shared" si="205"/>
        <v>458.79290387500811</v>
      </c>
      <c r="EK31" s="83">
        <f t="shared" si="205"/>
        <v>458.79290387500811</v>
      </c>
      <c r="EL31" s="83">
        <f t="shared" si="205"/>
        <v>458.79290387500811</v>
      </c>
      <c r="EM31" s="83">
        <f t="shared" si="205"/>
        <v>458.79290387500811</v>
      </c>
      <c r="EN31" s="83">
        <f t="shared" si="205"/>
        <v>458.79290387500811</v>
      </c>
      <c r="EO31" s="83">
        <f t="shared" si="205"/>
        <v>458.79290387500811</v>
      </c>
      <c r="EP31" s="83">
        <f t="shared" si="205"/>
        <v>458.79290387500811</v>
      </c>
      <c r="EQ31" s="83">
        <f t="shared" si="205"/>
        <v>458.79290387500811</v>
      </c>
      <c r="ER31" s="83">
        <f t="shared" si="205"/>
        <v>458.79290387500811</v>
      </c>
      <c r="ES31" s="83">
        <f t="shared" si="205"/>
        <v>458.79290387500811</v>
      </c>
      <c r="ET31" s="83">
        <f t="shared" si="205"/>
        <v>458.79290387500811</v>
      </c>
      <c r="EU31" s="83">
        <f t="shared" si="205"/>
        <v>458.79290387500811</v>
      </c>
      <c r="EV31" s="83">
        <f t="shared" si="205"/>
        <v>458.79290387500811</v>
      </c>
      <c r="EW31" s="83">
        <f t="shared" si="205"/>
        <v>458.79290387500811</v>
      </c>
      <c r="EX31" s="83">
        <f t="shared" si="205"/>
        <v>458.79290387500811</v>
      </c>
      <c r="EY31" s="83">
        <f t="shared" si="205"/>
        <v>458.79290387500811</v>
      </c>
      <c r="EZ31" s="83">
        <f t="shared" si="205"/>
        <v>458.79290387500811</v>
      </c>
      <c r="FA31" s="83">
        <f t="shared" si="205"/>
        <v>458.79290387500811</v>
      </c>
      <c r="FB31" s="83">
        <f t="shared" si="205"/>
        <v>458.79290387500811</v>
      </c>
      <c r="FC31" s="83">
        <f t="shared" si="205"/>
        <v>458.79290387500811</v>
      </c>
      <c r="FD31" s="83">
        <f t="shared" si="205"/>
        <v>458.79290387500811</v>
      </c>
      <c r="FE31" s="83">
        <f t="shared" si="205"/>
        <v>458.79290387500811</v>
      </c>
      <c r="FF31" s="83">
        <f t="shared" si="205"/>
        <v>458.79290387500811</v>
      </c>
      <c r="FG31" s="83">
        <f t="shared" si="205"/>
        <v>458.79290387500811</v>
      </c>
      <c r="FH31" s="83">
        <f t="shared" si="205"/>
        <v>458.79290387500811</v>
      </c>
      <c r="FI31" s="83">
        <f t="shared" si="205"/>
        <v>458.79290387500811</v>
      </c>
      <c r="FJ31" s="83">
        <f t="shared" si="205"/>
        <v>458.79290387500811</v>
      </c>
      <c r="FK31" s="83">
        <f t="shared" si="205"/>
        <v>458.79290387500811</v>
      </c>
      <c r="FL31" s="83">
        <f t="shared" si="205"/>
        <v>458.79290387500811</v>
      </c>
      <c r="FM31" s="83">
        <f t="shared" si="205"/>
        <v>458.79290387500811</v>
      </c>
      <c r="FN31" s="83">
        <f t="shared" si="205"/>
        <v>458.79290387500811</v>
      </c>
      <c r="FO31" s="83">
        <f t="shared" si="205"/>
        <v>458.79290387500811</v>
      </c>
      <c r="FP31" s="83">
        <f t="shared" si="205"/>
        <v>458.79290387500811</v>
      </c>
      <c r="FQ31" s="83">
        <f t="shared" si="205"/>
        <v>458.79290387500811</v>
      </c>
      <c r="FR31" s="83">
        <f t="shared" si="205"/>
        <v>458.79290387500811</v>
      </c>
      <c r="FS31" s="83">
        <f t="shared" si="205"/>
        <v>458.79290387500811</v>
      </c>
      <c r="FT31" s="83">
        <f t="shared" si="205"/>
        <v>458.79290387500811</v>
      </c>
      <c r="FU31" s="83">
        <f t="shared" si="205"/>
        <v>458.79290387500811</v>
      </c>
      <c r="FV31" s="83">
        <f t="shared" si="205"/>
        <v>458.79290387500811</v>
      </c>
      <c r="FW31" s="83">
        <f t="shared" si="205"/>
        <v>458.79290387500811</v>
      </c>
      <c r="FX31" s="83">
        <f t="shared" si="205"/>
        <v>458.79290387500811</v>
      </c>
      <c r="FY31" s="83">
        <f t="shared" si="205"/>
        <v>458.79290387500811</v>
      </c>
      <c r="FZ31" s="83">
        <f t="shared" si="205"/>
        <v>458.79290387500811</v>
      </c>
      <c r="GA31" s="83">
        <f t="shared" si="205"/>
        <v>458.79290387500811</v>
      </c>
      <c r="GB31" s="83">
        <f t="shared" si="205"/>
        <v>458.79290387500811</v>
      </c>
      <c r="GC31" s="83">
        <f t="shared" si="205"/>
        <v>458.79290387500811</v>
      </c>
      <c r="GD31" s="83">
        <f t="shared" si="205"/>
        <v>458.79290387500811</v>
      </c>
      <c r="GE31" s="83">
        <f t="shared" si="205"/>
        <v>458.79290387500811</v>
      </c>
      <c r="GF31" s="83">
        <f t="shared" si="205"/>
        <v>458.79290387500811</v>
      </c>
      <c r="GG31" s="83">
        <f t="shared" si="205"/>
        <v>458.79290387500811</v>
      </c>
      <c r="GH31" s="83">
        <f t="shared" si="205"/>
        <v>458.79290387500811</v>
      </c>
      <c r="GI31" s="83">
        <f t="shared" si="205"/>
        <v>458.79290387500811</v>
      </c>
      <c r="GJ31" s="83">
        <f t="shared" si="205"/>
        <v>458.79290387500811</v>
      </c>
      <c r="GK31" s="83">
        <f t="shared" si="205"/>
        <v>458.79290387500811</v>
      </c>
      <c r="GL31" s="83">
        <f t="shared" ref="GL31:IG31" si="206">GL12-GL24</f>
        <v>458.79290387500811</v>
      </c>
      <c r="GM31" s="83">
        <f t="shared" si="206"/>
        <v>458.79290387500811</v>
      </c>
      <c r="GN31" s="83">
        <f t="shared" si="206"/>
        <v>458.79290387500811</v>
      </c>
      <c r="GO31" s="83">
        <f t="shared" si="206"/>
        <v>458.79290387500811</v>
      </c>
      <c r="GP31" s="83">
        <f t="shared" si="206"/>
        <v>458.79290387500811</v>
      </c>
      <c r="GQ31" s="83">
        <f t="shared" si="206"/>
        <v>458.79290387500811</v>
      </c>
      <c r="GR31" s="83">
        <f t="shared" si="206"/>
        <v>458.79290387500811</v>
      </c>
      <c r="GS31" s="83">
        <f t="shared" si="206"/>
        <v>458.79290387500811</v>
      </c>
      <c r="GT31" s="83">
        <f t="shared" si="206"/>
        <v>458.79290387500811</v>
      </c>
      <c r="GU31" s="83">
        <f t="shared" si="206"/>
        <v>458.79290387500811</v>
      </c>
      <c r="GV31" s="83">
        <f t="shared" si="206"/>
        <v>458.79290387500811</v>
      </c>
      <c r="GW31" s="83">
        <f t="shared" si="206"/>
        <v>458.79290387500811</v>
      </c>
      <c r="GX31" s="83">
        <f t="shared" si="206"/>
        <v>458.79290387500811</v>
      </c>
      <c r="GY31" s="83">
        <f t="shared" si="206"/>
        <v>458.79290387500811</v>
      </c>
      <c r="GZ31" s="83">
        <f t="shared" si="206"/>
        <v>458.79290387500811</v>
      </c>
      <c r="HA31" s="83">
        <f t="shared" si="206"/>
        <v>458.79290387500811</v>
      </c>
      <c r="HB31" s="83">
        <f t="shared" si="206"/>
        <v>458.79290387500811</v>
      </c>
      <c r="HC31" s="83">
        <f t="shared" si="206"/>
        <v>458.79290387500811</v>
      </c>
      <c r="HD31" s="83">
        <f t="shared" si="206"/>
        <v>458.79290387500811</v>
      </c>
      <c r="HE31" s="83">
        <f t="shared" si="206"/>
        <v>458.79290387500811</v>
      </c>
      <c r="HF31" s="83">
        <f t="shared" si="206"/>
        <v>458.79290387500811</v>
      </c>
      <c r="HG31" s="83">
        <f t="shared" si="206"/>
        <v>458.79290387500811</v>
      </c>
      <c r="HH31" s="83">
        <f t="shared" si="206"/>
        <v>458.79290387500811</v>
      </c>
      <c r="HI31" s="83">
        <f t="shared" si="206"/>
        <v>458.79290387500811</v>
      </c>
      <c r="HJ31" s="83">
        <f t="shared" si="206"/>
        <v>458.79290387500811</v>
      </c>
      <c r="HK31" s="83">
        <f t="shared" si="206"/>
        <v>458.79290387500811</v>
      </c>
      <c r="HL31" s="83">
        <f t="shared" si="206"/>
        <v>458.79290387500811</v>
      </c>
      <c r="HM31" s="83">
        <f t="shared" si="206"/>
        <v>458.79290387500811</v>
      </c>
      <c r="HN31" s="83">
        <f t="shared" si="206"/>
        <v>458.79290387500811</v>
      </c>
      <c r="HO31" s="83">
        <f t="shared" si="206"/>
        <v>458.79290387500811</v>
      </c>
      <c r="HP31" s="83">
        <f t="shared" si="206"/>
        <v>458.79290387500811</v>
      </c>
      <c r="HQ31" s="83">
        <f t="shared" si="206"/>
        <v>458.79290387500811</v>
      </c>
      <c r="HR31" s="83">
        <f t="shared" si="206"/>
        <v>458.79290387500811</v>
      </c>
      <c r="HS31" s="83">
        <f t="shared" si="206"/>
        <v>458.79290387500811</v>
      </c>
      <c r="HT31" s="83">
        <f t="shared" si="206"/>
        <v>458.79290387500811</v>
      </c>
      <c r="HU31" s="83">
        <f t="shared" si="206"/>
        <v>458.79290387500811</v>
      </c>
      <c r="HV31" s="83">
        <f t="shared" si="206"/>
        <v>458.79290387500811</v>
      </c>
      <c r="HW31" s="83">
        <f t="shared" si="206"/>
        <v>458.79290387500811</v>
      </c>
      <c r="HX31" s="83">
        <f t="shared" si="206"/>
        <v>458.79290387500811</v>
      </c>
      <c r="HY31" s="83">
        <f t="shared" si="206"/>
        <v>458.79290387500811</v>
      </c>
      <c r="HZ31" s="83">
        <f t="shared" si="206"/>
        <v>458.79290387500811</v>
      </c>
      <c r="IA31" s="83">
        <f t="shared" si="206"/>
        <v>458.79290387500811</v>
      </c>
      <c r="IB31" s="83">
        <f t="shared" si="206"/>
        <v>458.79290387500811</v>
      </c>
      <c r="IC31" s="83">
        <f t="shared" si="206"/>
        <v>458.79290387500811</v>
      </c>
      <c r="ID31" s="83">
        <f t="shared" si="206"/>
        <v>458.79290387500811</v>
      </c>
      <c r="IE31" s="83">
        <f t="shared" si="206"/>
        <v>458.79290387500811</v>
      </c>
      <c r="IF31" s="83">
        <f t="shared" si="206"/>
        <v>458.79290387500811</v>
      </c>
      <c r="IG31" s="83">
        <f t="shared" si="206"/>
        <v>458.79290387500811</v>
      </c>
    </row>
    <row r="32" spans="1:241" x14ac:dyDescent="0.2"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</row>
    <row r="33" spans="1:241" s="22" customFormat="1" x14ac:dyDescent="0.2">
      <c r="A33" s="34" t="s">
        <v>91</v>
      </c>
      <c r="B33" s="83">
        <f t="shared" ref="B33:BM33" si="207">SUM(B34:B39)</f>
        <v>219.5854380118756</v>
      </c>
      <c r="C33" s="83">
        <f t="shared" si="207"/>
        <v>219.5854380118756</v>
      </c>
      <c r="D33" s="83">
        <f t="shared" si="207"/>
        <v>219.5854380118756</v>
      </c>
      <c r="E33" s="83">
        <f t="shared" si="207"/>
        <v>219.5854380118756</v>
      </c>
      <c r="F33" s="83">
        <f t="shared" si="207"/>
        <v>219.5854380118756</v>
      </c>
      <c r="G33" s="83">
        <f t="shared" si="207"/>
        <v>219.5854380118756</v>
      </c>
      <c r="H33" s="83">
        <f t="shared" si="207"/>
        <v>219.5854380118756</v>
      </c>
      <c r="I33" s="83">
        <f t="shared" si="207"/>
        <v>219.5854380118756</v>
      </c>
      <c r="J33" s="83">
        <f t="shared" si="207"/>
        <v>219.5854380118756</v>
      </c>
      <c r="K33" s="83">
        <f t="shared" si="207"/>
        <v>219.5854380118756</v>
      </c>
      <c r="L33" s="83">
        <f t="shared" si="207"/>
        <v>219.5854380118756</v>
      </c>
      <c r="M33" s="83">
        <f t="shared" si="207"/>
        <v>219.5854380118756</v>
      </c>
      <c r="N33" s="83">
        <f t="shared" si="207"/>
        <v>219.5854380118756</v>
      </c>
      <c r="O33" s="83">
        <f t="shared" si="207"/>
        <v>219.5854380118756</v>
      </c>
      <c r="P33" s="83">
        <f t="shared" si="207"/>
        <v>219.5854380118756</v>
      </c>
      <c r="Q33" s="83">
        <f t="shared" si="207"/>
        <v>219.5854380118756</v>
      </c>
      <c r="R33" s="83">
        <f t="shared" si="207"/>
        <v>219.5854380118756</v>
      </c>
      <c r="S33" s="83">
        <f t="shared" si="207"/>
        <v>219.5854380118756</v>
      </c>
      <c r="T33" s="83">
        <f t="shared" si="207"/>
        <v>219.5854380118756</v>
      </c>
      <c r="U33" s="83">
        <f t="shared" si="207"/>
        <v>219.5854380118756</v>
      </c>
      <c r="V33" s="83">
        <f t="shared" si="207"/>
        <v>219.5854380118756</v>
      </c>
      <c r="W33" s="83">
        <f t="shared" si="207"/>
        <v>219.5854380118756</v>
      </c>
      <c r="X33" s="83">
        <f t="shared" si="207"/>
        <v>219.5854380118756</v>
      </c>
      <c r="Y33" s="83">
        <f t="shared" si="207"/>
        <v>219.5854380118756</v>
      </c>
      <c r="Z33" s="83">
        <f t="shared" si="207"/>
        <v>219.5854380118756</v>
      </c>
      <c r="AA33" s="83">
        <f t="shared" si="207"/>
        <v>219.5854380118756</v>
      </c>
      <c r="AB33" s="83">
        <f t="shared" si="207"/>
        <v>219.5854380118756</v>
      </c>
      <c r="AC33" s="83">
        <f t="shared" si="207"/>
        <v>219.5854380118756</v>
      </c>
      <c r="AD33" s="83">
        <f t="shared" si="207"/>
        <v>219.5854380118756</v>
      </c>
      <c r="AE33" s="83">
        <f t="shared" si="207"/>
        <v>219.5854380118756</v>
      </c>
      <c r="AF33" s="83">
        <f t="shared" si="207"/>
        <v>219.5854380118756</v>
      </c>
      <c r="AG33" s="83">
        <f t="shared" si="207"/>
        <v>219.5854380118756</v>
      </c>
      <c r="AH33" s="83">
        <f t="shared" si="207"/>
        <v>219.5854380118756</v>
      </c>
      <c r="AI33" s="83">
        <f t="shared" si="207"/>
        <v>219.5854380118756</v>
      </c>
      <c r="AJ33" s="83">
        <f t="shared" si="207"/>
        <v>219.5854380118756</v>
      </c>
      <c r="AK33" s="83">
        <f t="shared" si="207"/>
        <v>219.5854380118756</v>
      </c>
      <c r="AL33" s="83">
        <f t="shared" si="207"/>
        <v>219.5854380118756</v>
      </c>
      <c r="AM33" s="83">
        <f t="shared" si="207"/>
        <v>219.5854380118756</v>
      </c>
      <c r="AN33" s="83">
        <f t="shared" si="207"/>
        <v>219.5854380118756</v>
      </c>
      <c r="AO33" s="83">
        <f t="shared" si="207"/>
        <v>219.5854380118756</v>
      </c>
      <c r="AP33" s="83">
        <f t="shared" si="207"/>
        <v>219.5854380118756</v>
      </c>
      <c r="AQ33" s="83">
        <f t="shared" si="207"/>
        <v>219.5854380118756</v>
      </c>
      <c r="AR33" s="83">
        <f t="shared" si="207"/>
        <v>219.5854380118756</v>
      </c>
      <c r="AS33" s="83">
        <f t="shared" si="207"/>
        <v>219.5854380118756</v>
      </c>
      <c r="AT33" s="83">
        <f t="shared" si="207"/>
        <v>219.5854380118756</v>
      </c>
      <c r="AU33" s="83">
        <f t="shared" si="207"/>
        <v>219.5854380118756</v>
      </c>
      <c r="AV33" s="83">
        <f t="shared" si="207"/>
        <v>219.5854380118756</v>
      </c>
      <c r="AW33" s="83">
        <f t="shared" si="207"/>
        <v>219.5854380118756</v>
      </c>
      <c r="AX33" s="83">
        <f t="shared" si="207"/>
        <v>219.5854380118756</v>
      </c>
      <c r="AY33" s="83">
        <f t="shared" si="207"/>
        <v>219.5854380118756</v>
      </c>
      <c r="AZ33" s="83">
        <f t="shared" si="207"/>
        <v>219.5854380118756</v>
      </c>
      <c r="BA33" s="83">
        <f t="shared" si="207"/>
        <v>219.5854380118756</v>
      </c>
      <c r="BB33" s="83">
        <f t="shared" si="207"/>
        <v>219.5854380118756</v>
      </c>
      <c r="BC33" s="83">
        <f t="shared" si="207"/>
        <v>219.5854380118756</v>
      </c>
      <c r="BD33" s="83">
        <f t="shared" si="207"/>
        <v>219.5854380118756</v>
      </c>
      <c r="BE33" s="83">
        <f t="shared" si="207"/>
        <v>219.5854380118756</v>
      </c>
      <c r="BF33" s="83">
        <f t="shared" si="207"/>
        <v>219.5854380118756</v>
      </c>
      <c r="BG33" s="83">
        <f t="shared" si="207"/>
        <v>219.5854380118756</v>
      </c>
      <c r="BH33" s="83">
        <f t="shared" si="207"/>
        <v>219.5854380118756</v>
      </c>
      <c r="BI33" s="83">
        <f t="shared" si="207"/>
        <v>219.5854380118756</v>
      </c>
      <c r="BJ33" s="83">
        <f t="shared" si="207"/>
        <v>219.5854380118756</v>
      </c>
      <c r="BK33" s="83">
        <f t="shared" si="207"/>
        <v>219.5854380118756</v>
      </c>
      <c r="BL33" s="83">
        <f t="shared" si="207"/>
        <v>219.5854380118756</v>
      </c>
      <c r="BM33" s="83">
        <f t="shared" si="207"/>
        <v>219.5854380118756</v>
      </c>
      <c r="BN33" s="83">
        <f t="shared" ref="BN33:DY33" si="208">SUM(BN34:BN39)</f>
        <v>219.5854380118756</v>
      </c>
      <c r="BO33" s="83">
        <f t="shared" si="208"/>
        <v>219.5854380118756</v>
      </c>
      <c r="BP33" s="83">
        <f t="shared" si="208"/>
        <v>219.5854380118756</v>
      </c>
      <c r="BQ33" s="83">
        <f t="shared" si="208"/>
        <v>219.5854380118756</v>
      </c>
      <c r="BR33" s="83">
        <f t="shared" si="208"/>
        <v>219.5854380118756</v>
      </c>
      <c r="BS33" s="83">
        <f t="shared" si="208"/>
        <v>219.5854380118756</v>
      </c>
      <c r="BT33" s="83">
        <f t="shared" si="208"/>
        <v>219.5854380118756</v>
      </c>
      <c r="BU33" s="83">
        <f t="shared" si="208"/>
        <v>219.5854380118756</v>
      </c>
      <c r="BV33" s="83">
        <f t="shared" si="208"/>
        <v>219.5854380118756</v>
      </c>
      <c r="BW33" s="83">
        <f t="shared" si="208"/>
        <v>219.5854380118756</v>
      </c>
      <c r="BX33" s="83">
        <f t="shared" si="208"/>
        <v>219.5854380118756</v>
      </c>
      <c r="BY33" s="83">
        <f t="shared" si="208"/>
        <v>219.5854380118756</v>
      </c>
      <c r="BZ33" s="83">
        <f t="shared" si="208"/>
        <v>219.5854380118756</v>
      </c>
      <c r="CA33" s="83">
        <f t="shared" si="208"/>
        <v>219.5854380118756</v>
      </c>
      <c r="CB33" s="83">
        <f t="shared" si="208"/>
        <v>219.5854380118756</v>
      </c>
      <c r="CC33" s="83">
        <f t="shared" si="208"/>
        <v>219.5854380118756</v>
      </c>
      <c r="CD33" s="83">
        <f t="shared" si="208"/>
        <v>219.5854380118756</v>
      </c>
      <c r="CE33" s="83">
        <f t="shared" si="208"/>
        <v>219.5854380118756</v>
      </c>
      <c r="CF33" s="83">
        <f t="shared" si="208"/>
        <v>219.5854380118756</v>
      </c>
      <c r="CG33" s="83">
        <f t="shared" si="208"/>
        <v>219.5854380118756</v>
      </c>
      <c r="CH33" s="83">
        <f t="shared" si="208"/>
        <v>219.5854380118756</v>
      </c>
      <c r="CI33" s="83">
        <f t="shared" si="208"/>
        <v>219.5854380118756</v>
      </c>
      <c r="CJ33" s="83">
        <f t="shared" si="208"/>
        <v>219.5854380118756</v>
      </c>
      <c r="CK33" s="83">
        <f t="shared" si="208"/>
        <v>219.5854380118756</v>
      </c>
      <c r="CL33" s="83">
        <f t="shared" si="208"/>
        <v>219.5854380118756</v>
      </c>
      <c r="CM33" s="83">
        <f t="shared" si="208"/>
        <v>219.5854380118756</v>
      </c>
      <c r="CN33" s="83">
        <f t="shared" si="208"/>
        <v>219.5854380118756</v>
      </c>
      <c r="CO33" s="83">
        <f t="shared" si="208"/>
        <v>219.5854380118756</v>
      </c>
      <c r="CP33" s="83">
        <f t="shared" si="208"/>
        <v>219.5854380118756</v>
      </c>
      <c r="CQ33" s="83">
        <f t="shared" si="208"/>
        <v>219.5854380118756</v>
      </c>
      <c r="CR33" s="83">
        <f t="shared" si="208"/>
        <v>219.5854380118756</v>
      </c>
      <c r="CS33" s="83">
        <f t="shared" si="208"/>
        <v>219.5854380118756</v>
      </c>
      <c r="CT33" s="83">
        <f t="shared" si="208"/>
        <v>219.5854380118756</v>
      </c>
      <c r="CU33" s="83">
        <f t="shared" si="208"/>
        <v>219.5854380118756</v>
      </c>
      <c r="CV33" s="83">
        <f t="shared" si="208"/>
        <v>219.5854380118756</v>
      </c>
      <c r="CW33" s="83">
        <f t="shared" si="208"/>
        <v>219.5854380118756</v>
      </c>
      <c r="CX33" s="83">
        <f t="shared" si="208"/>
        <v>219.5854380118756</v>
      </c>
      <c r="CY33" s="83">
        <f t="shared" si="208"/>
        <v>219.5854380118756</v>
      </c>
      <c r="CZ33" s="83">
        <f t="shared" si="208"/>
        <v>219.5854380118756</v>
      </c>
      <c r="DA33" s="83">
        <f t="shared" si="208"/>
        <v>219.5854380118756</v>
      </c>
      <c r="DB33" s="83">
        <f t="shared" si="208"/>
        <v>219.5854380118756</v>
      </c>
      <c r="DC33" s="83">
        <f t="shared" si="208"/>
        <v>219.5854380118756</v>
      </c>
      <c r="DD33" s="83">
        <f t="shared" si="208"/>
        <v>219.5854380118756</v>
      </c>
      <c r="DE33" s="83">
        <f t="shared" si="208"/>
        <v>219.5854380118756</v>
      </c>
      <c r="DF33" s="83">
        <f t="shared" si="208"/>
        <v>219.5854380118756</v>
      </c>
      <c r="DG33" s="83">
        <f t="shared" si="208"/>
        <v>219.5854380118756</v>
      </c>
      <c r="DH33" s="83">
        <f t="shared" si="208"/>
        <v>219.5854380118756</v>
      </c>
      <c r="DI33" s="83">
        <f t="shared" si="208"/>
        <v>219.5854380118756</v>
      </c>
      <c r="DJ33" s="83">
        <f t="shared" si="208"/>
        <v>219.5854380118756</v>
      </c>
      <c r="DK33" s="83">
        <f t="shared" si="208"/>
        <v>219.5854380118756</v>
      </c>
      <c r="DL33" s="83">
        <f t="shared" si="208"/>
        <v>219.5854380118756</v>
      </c>
      <c r="DM33" s="83">
        <f t="shared" si="208"/>
        <v>219.5854380118756</v>
      </c>
      <c r="DN33" s="83">
        <f t="shared" si="208"/>
        <v>219.5854380118756</v>
      </c>
      <c r="DO33" s="83">
        <f t="shared" si="208"/>
        <v>219.5854380118756</v>
      </c>
      <c r="DP33" s="83">
        <f t="shared" si="208"/>
        <v>219.5854380118756</v>
      </c>
      <c r="DQ33" s="83">
        <f t="shared" si="208"/>
        <v>219.5854380118756</v>
      </c>
      <c r="DR33" s="83">
        <f t="shared" si="208"/>
        <v>216.6196689783699</v>
      </c>
      <c r="DS33" s="83">
        <f t="shared" si="208"/>
        <v>216.6196689783699</v>
      </c>
      <c r="DT33" s="83">
        <f t="shared" si="208"/>
        <v>216.6196689783699</v>
      </c>
      <c r="DU33" s="83">
        <f t="shared" si="208"/>
        <v>216.6196689783699</v>
      </c>
      <c r="DV33" s="83">
        <f t="shared" si="208"/>
        <v>216.6196689783699</v>
      </c>
      <c r="DW33" s="83">
        <f t="shared" si="208"/>
        <v>216.6196689783699</v>
      </c>
      <c r="DX33" s="83">
        <f t="shared" si="208"/>
        <v>216.6196689783699</v>
      </c>
      <c r="DY33" s="83">
        <f t="shared" si="208"/>
        <v>216.6196689783699</v>
      </c>
      <c r="DZ33" s="83">
        <f t="shared" ref="DZ33:GK33" si="209">SUM(DZ34:DZ39)</f>
        <v>216.6196689783699</v>
      </c>
      <c r="EA33" s="83">
        <f t="shared" si="209"/>
        <v>216.6196689783699</v>
      </c>
      <c r="EB33" s="83">
        <f t="shared" si="209"/>
        <v>216.6196689783699</v>
      </c>
      <c r="EC33" s="83">
        <f t="shared" si="209"/>
        <v>216.6196689783699</v>
      </c>
      <c r="ED33" s="83">
        <f t="shared" si="209"/>
        <v>216.6196689783699</v>
      </c>
      <c r="EE33" s="83">
        <f t="shared" si="209"/>
        <v>216.6196689783699</v>
      </c>
      <c r="EF33" s="83">
        <f t="shared" si="209"/>
        <v>216.6196689783699</v>
      </c>
      <c r="EG33" s="83">
        <f t="shared" si="209"/>
        <v>216.6196689783699</v>
      </c>
      <c r="EH33" s="83">
        <f t="shared" si="209"/>
        <v>216.6196689783699</v>
      </c>
      <c r="EI33" s="83">
        <f t="shared" si="209"/>
        <v>216.6196689783699</v>
      </c>
      <c r="EJ33" s="83">
        <f t="shared" si="209"/>
        <v>216.6196689783699</v>
      </c>
      <c r="EK33" s="83">
        <f t="shared" si="209"/>
        <v>216.6196689783699</v>
      </c>
      <c r="EL33" s="83">
        <f t="shared" si="209"/>
        <v>216.6196689783699</v>
      </c>
      <c r="EM33" s="83">
        <f t="shared" si="209"/>
        <v>216.6196689783699</v>
      </c>
      <c r="EN33" s="83">
        <f t="shared" si="209"/>
        <v>216.6196689783699</v>
      </c>
      <c r="EO33" s="83">
        <f t="shared" si="209"/>
        <v>216.6196689783699</v>
      </c>
      <c r="EP33" s="83">
        <f t="shared" si="209"/>
        <v>216.6196689783699</v>
      </c>
      <c r="EQ33" s="83">
        <f t="shared" si="209"/>
        <v>216.6196689783699</v>
      </c>
      <c r="ER33" s="83">
        <f t="shared" si="209"/>
        <v>216.6196689783699</v>
      </c>
      <c r="ES33" s="83">
        <f t="shared" si="209"/>
        <v>216.6196689783699</v>
      </c>
      <c r="ET33" s="83">
        <f t="shared" si="209"/>
        <v>216.6196689783699</v>
      </c>
      <c r="EU33" s="83">
        <f t="shared" si="209"/>
        <v>216.6196689783699</v>
      </c>
      <c r="EV33" s="83">
        <f t="shared" si="209"/>
        <v>216.6196689783699</v>
      </c>
      <c r="EW33" s="83">
        <f t="shared" si="209"/>
        <v>216.6196689783699</v>
      </c>
      <c r="EX33" s="83">
        <f t="shared" si="209"/>
        <v>216.6196689783699</v>
      </c>
      <c r="EY33" s="83">
        <f t="shared" si="209"/>
        <v>216.6196689783699</v>
      </c>
      <c r="EZ33" s="83">
        <f t="shared" si="209"/>
        <v>216.6196689783699</v>
      </c>
      <c r="FA33" s="83">
        <f t="shared" si="209"/>
        <v>216.6196689783699</v>
      </c>
      <c r="FB33" s="83">
        <f t="shared" si="209"/>
        <v>216.6196689783699</v>
      </c>
      <c r="FC33" s="83">
        <f t="shared" si="209"/>
        <v>216.6196689783699</v>
      </c>
      <c r="FD33" s="83">
        <f t="shared" si="209"/>
        <v>216.6196689783699</v>
      </c>
      <c r="FE33" s="83">
        <f t="shared" si="209"/>
        <v>216.6196689783699</v>
      </c>
      <c r="FF33" s="83">
        <f t="shared" si="209"/>
        <v>216.6196689783699</v>
      </c>
      <c r="FG33" s="83">
        <f t="shared" si="209"/>
        <v>216.6196689783699</v>
      </c>
      <c r="FH33" s="83">
        <f t="shared" si="209"/>
        <v>216.6196689783699</v>
      </c>
      <c r="FI33" s="83">
        <f t="shared" si="209"/>
        <v>216.6196689783699</v>
      </c>
      <c r="FJ33" s="83">
        <f t="shared" si="209"/>
        <v>216.6196689783699</v>
      </c>
      <c r="FK33" s="83">
        <f t="shared" si="209"/>
        <v>216.6196689783699</v>
      </c>
      <c r="FL33" s="83">
        <f t="shared" si="209"/>
        <v>216.6196689783699</v>
      </c>
      <c r="FM33" s="83">
        <f t="shared" si="209"/>
        <v>216.6196689783699</v>
      </c>
      <c r="FN33" s="83">
        <f t="shared" si="209"/>
        <v>216.6196689783699</v>
      </c>
      <c r="FO33" s="83">
        <f t="shared" si="209"/>
        <v>216.6196689783699</v>
      </c>
      <c r="FP33" s="83">
        <f t="shared" si="209"/>
        <v>216.6196689783699</v>
      </c>
      <c r="FQ33" s="83">
        <f t="shared" si="209"/>
        <v>216.6196689783699</v>
      </c>
      <c r="FR33" s="83">
        <f t="shared" si="209"/>
        <v>216.6196689783699</v>
      </c>
      <c r="FS33" s="83">
        <f t="shared" si="209"/>
        <v>216.6196689783699</v>
      </c>
      <c r="FT33" s="83">
        <f t="shared" si="209"/>
        <v>216.6196689783699</v>
      </c>
      <c r="FU33" s="83">
        <f t="shared" si="209"/>
        <v>216.6196689783699</v>
      </c>
      <c r="FV33" s="83">
        <f t="shared" si="209"/>
        <v>216.6196689783699</v>
      </c>
      <c r="FW33" s="83">
        <f t="shared" si="209"/>
        <v>216.6196689783699</v>
      </c>
      <c r="FX33" s="83">
        <f t="shared" si="209"/>
        <v>216.6196689783699</v>
      </c>
      <c r="FY33" s="83">
        <f t="shared" si="209"/>
        <v>216.6196689783699</v>
      </c>
      <c r="FZ33" s="83">
        <f t="shared" si="209"/>
        <v>216.6196689783699</v>
      </c>
      <c r="GA33" s="83">
        <f t="shared" si="209"/>
        <v>216.6196689783699</v>
      </c>
      <c r="GB33" s="83">
        <f t="shared" si="209"/>
        <v>216.6196689783699</v>
      </c>
      <c r="GC33" s="83">
        <f t="shared" si="209"/>
        <v>216.6196689783699</v>
      </c>
      <c r="GD33" s="83">
        <f t="shared" si="209"/>
        <v>216.6196689783699</v>
      </c>
      <c r="GE33" s="83">
        <f t="shared" si="209"/>
        <v>216.6196689783699</v>
      </c>
      <c r="GF33" s="83">
        <f t="shared" si="209"/>
        <v>216.6196689783699</v>
      </c>
      <c r="GG33" s="83">
        <f t="shared" si="209"/>
        <v>216.6196689783699</v>
      </c>
      <c r="GH33" s="83">
        <f t="shared" si="209"/>
        <v>216.6196689783699</v>
      </c>
      <c r="GI33" s="83">
        <f t="shared" si="209"/>
        <v>216.6196689783699</v>
      </c>
      <c r="GJ33" s="83">
        <f t="shared" si="209"/>
        <v>216.6196689783699</v>
      </c>
      <c r="GK33" s="83">
        <f t="shared" si="209"/>
        <v>216.6196689783699</v>
      </c>
      <c r="GL33" s="83">
        <f t="shared" ref="GL33:IG33" si="210">SUM(GL34:GL39)</f>
        <v>216.6196689783699</v>
      </c>
      <c r="GM33" s="83">
        <f t="shared" si="210"/>
        <v>216.6196689783699</v>
      </c>
      <c r="GN33" s="83">
        <f t="shared" si="210"/>
        <v>216.6196689783699</v>
      </c>
      <c r="GO33" s="83">
        <f t="shared" si="210"/>
        <v>216.6196689783699</v>
      </c>
      <c r="GP33" s="83">
        <f t="shared" si="210"/>
        <v>216.6196689783699</v>
      </c>
      <c r="GQ33" s="83">
        <f t="shared" si="210"/>
        <v>216.6196689783699</v>
      </c>
      <c r="GR33" s="83">
        <f t="shared" si="210"/>
        <v>216.6196689783699</v>
      </c>
      <c r="GS33" s="83">
        <f t="shared" si="210"/>
        <v>216.6196689783699</v>
      </c>
      <c r="GT33" s="83">
        <f t="shared" si="210"/>
        <v>216.6196689783699</v>
      </c>
      <c r="GU33" s="83">
        <f t="shared" si="210"/>
        <v>216.6196689783699</v>
      </c>
      <c r="GV33" s="83">
        <f t="shared" si="210"/>
        <v>216.6196689783699</v>
      </c>
      <c r="GW33" s="83">
        <f t="shared" si="210"/>
        <v>216.6196689783699</v>
      </c>
      <c r="GX33" s="83">
        <f t="shared" si="210"/>
        <v>216.6196689783699</v>
      </c>
      <c r="GY33" s="83">
        <f t="shared" si="210"/>
        <v>216.6196689783699</v>
      </c>
      <c r="GZ33" s="83">
        <f t="shared" si="210"/>
        <v>216.6196689783699</v>
      </c>
      <c r="HA33" s="83">
        <f t="shared" si="210"/>
        <v>216.6196689783699</v>
      </c>
      <c r="HB33" s="83">
        <f t="shared" si="210"/>
        <v>216.6196689783699</v>
      </c>
      <c r="HC33" s="83">
        <f t="shared" si="210"/>
        <v>216.6196689783699</v>
      </c>
      <c r="HD33" s="83">
        <f t="shared" si="210"/>
        <v>216.6196689783699</v>
      </c>
      <c r="HE33" s="83">
        <f t="shared" si="210"/>
        <v>216.6196689783699</v>
      </c>
      <c r="HF33" s="83">
        <f t="shared" si="210"/>
        <v>216.6196689783699</v>
      </c>
      <c r="HG33" s="83">
        <f t="shared" si="210"/>
        <v>216.6196689783699</v>
      </c>
      <c r="HH33" s="83">
        <f t="shared" si="210"/>
        <v>216.6196689783699</v>
      </c>
      <c r="HI33" s="83">
        <f t="shared" si="210"/>
        <v>216.6196689783699</v>
      </c>
      <c r="HJ33" s="83">
        <f t="shared" si="210"/>
        <v>216.6196689783699</v>
      </c>
      <c r="HK33" s="83">
        <f t="shared" si="210"/>
        <v>216.6196689783699</v>
      </c>
      <c r="HL33" s="83">
        <f t="shared" si="210"/>
        <v>216.6196689783699</v>
      </c>
      <c r="HM33" s="83">
        <f t="shared" si="210"/>
        <v>216.6196689783699</v>
      </c>
      <c r="HN33" s="83">
        <f t="shared" si="210"/>
        <v>216.6196689783699</v>
      </c>
      <c r="HO33" s="83">
        <f t="shared" si="210"/>
        <v>216.6196689783699</v>
      </c>
      <c r="HP33" s="83">
        <f t="shared" si="210"/>
        <v>216.6196689783699</v>
      </c>
      <c r="HQ33" s="83">
        <f t="shared" si="210"/>
        <v>216.6196689783699</v>
      </c>
      <c r="HR33" s="83">
        <f t="shared" si="210"/>
        <v>216.6196689783699</v>
      </c>
      <c r="HS33" s="83">
        <f t="shared" si="210"/>
        <v>216.6196689783699</v>
      </c>
      <c r="HT33" s="83">
        <f t="shared" si="210"/>
        <v>216.6196689783699</v>
      </c>
      <c r="HU33" s="83">
        <f t="shared" si="210"/>
        <v>216.6196689783699</v>
      </c>
      <c r="HV33" s="83">
        <f t="shared" si="210"/>
        <v>216.6196689783699</v>
      </c>
      <c r="HW33" s="83">
        <f t="shared" si="210"/>
        <v>216.6196689783699</v>
      </c>
      <c r="HX33" s="83">
        <f t="shared" si="210"/>
        <v>216.6196689783699</v>
      </c>
      <c r="HY33" s="83">
        <f t="shared" si="210"/>
        <v>216.6196689783699</v>
      </c>
      <c r="HZ33" s="83">
        <f t="shared" si="210"/>
        <v>216.6196689783699</v>
      </c>
      <c r="IA33" s="83">
        <f t="shared" si="210"/>
        <v>216.6196689783699</v>
      </c>
      <c r="IB33" s="83">
        <f t="shared" si="210"/>
        <v>216.6196689783699</v>
      </c>
      <c r="IC33" s="83">
        <f t="shared" si="210"/>
        <v>216.6196689783699</v>
      </c>
      <c r="ID33" s="83">
        <f t="shared" si="210"/>
        <v>216.6196689783699</v>
      </c>
      <c r="IE33" s="83">
        <f t="shared" si="210"/>
        <v>216.6196689783699</v>
      </c>
      <c r="IF33" s="83">
        <f t="shared" si="210"/>
        <v>216.6196689783699</v>
      </c>
      <c r="IG33" s="83">
        <f t="shared" si="210"/>
        <v>216.6196689783699</v>
      </c>
    </row>
    <row r="34" spans="1:241" x14ac:dyDescent="0.2">
      <c r="A34" s="30" t="s">
        <v>436</v>
      </c>
      <c r="B34" s="80">
        <f>SUMIF(OPEX!C:C,"Proprio",OPEX!G:G)/1000</f>
        <v>66.283600000000007</v>
      </c>
      <c r="C34" s="80">
        <f t="shared" ref="C34:BN36" si="211">B34</f>
        <v>66.283600000000007</v>
      </c>
      <c r="D34" s="80">
        <f t="shared" si="211"/>
        <v>66.283600000000007</v>
      </c>
      <c r="E34" s="80">
        <f t="shared" si="211"/>
        <v>66.283600000000007</v>
      </c>
      <c r="F34" s="80">
        <f t="shared" si="211"/>
        <v>66.283600000000007</v>
      </c>
      <c r="G34" s="80">
        <f t="shared" si="211"/>
        <v>66.283600000000007</v>
      </c>
      <c r="H34" s="80">
        <f t="shared" si="211"/>
        <v>66.283600000000007</v>
      </c>
      <c r="I34" s="80">
        <f t="shared" si="211"/>
        <v>66.283600000000007</v>
      </c>
      <c r="J34" s="80">
        <f t="shared" si="211"/>
        <v>66.283600000000007</v>
      </c>
      <c r="K34" s="80">
        <f t="shared" si="211"/>
        <v>66.283600000000007</v>
      </c>
      <c r="L34" s="80">
        <f t="shared" si="211"/>
        <v>66.283600000000007</v>
      </c>
      <c r="M34" s="80">
        <f t="shared" si="211"/>
        <v>66.283600000000007</v>
      </c>
      <c r="N34" s="80">
        <f t="shared" si="211"/>
        <v>66.283600000000007</v>
      </c>
      <c r="O34" s="80">
        <f t="shared" si="211"/>
        <v>66.283600000000007</v>
      </c>
      <c r="P34" s="80">
        <f t="shared" si="211"/>
        <v>66.283600000000007</v>
      </c>
      <c r="Q34" s="80">
        <f t="shared" si="211"/>
        <v>66.283600000000007</v>
      </c>
      <c r="R34" s="80">
        <f t="shared" si="211"/>
        <v>66.283600000000007</v>
      </c>
      <c r="S34" s="80">
        <f t="shared" si="211"/>
        <v>66.283600000000007</v>
      </c>
      <c r="T34" s="80">
        <f t="shared" si="211"/>
        <v>66.283600000000007</v>
      </c>
      <c r="U34" s="80">
        <f t="shared" si="211"/>
        <v>66.283600000000007</v>
      </c>
      <c r="V34" s="80">
        <f t="shared" si="211"/>
        <v>66.283600000000007</v>
      </c>
      <c r="W34" s="80">
        <f t="shared" si="211"/>
        <v>66.283600000000007</v>
      </c>
      <c r="X34" s="80">
        <f t="shared" si="211"/>
        <v>66.283600000000007</v>
      </c>
      <c r="Y34" s="80">
        <f t="shared" si="211"/>
        <v>66.283600000000007</v>
      </c>
      <c r="Z34" s="80">
        <f t="shared" si="211"/>
        <v>66.283600000000007</v>
      </c>
      <c r="AA34" s="80">
        <f t="shared" si="211"/>
        <v>66.283600000000007</v>
      </c>
      <c r="AB34" s="80">
        <f t="shared" si="211"/>
        <v>66.283600000000007</v>
      </c>
      <c r="AC34" s="80">
        <f t="shared" si="211"/>
        <v>66.283600000000007</v>
      </c>
      <c r="AD34" s="80">
        <f t="shared" si="211"/>
        <v>66.283600000000007</v>
      </c>
      <c r="AE34" s="80">
        <f t="shared" si="211"/>
        <v>66.283600000000007</v>
      </c>
      <c r="AF34" s="80">
        <f t="shared" si="211"/>
        <v>66.283600000000007</v>
      </c>
      <c r="AG34" s="80">
        <f t="shared" si="211"/>
        <v>66.283600000000007</v>
      </c>
      <c r="AH34" s="80">
        <f t="shared" si="211"/>
        <v>66.283600000000007</v>
      </c>
      <c r="AI34" s="80">
        <f t="shared" si="211"/>
        <v>66.283600000000007</v>
      </c>
      <c r="AJ34" s="80">
        <f t="shared" si="211"/>
        <v>66.283600000000007</v>
      </c>
      <c r="AK34" s="80">
        <f t="shared" si="211"/>
        <v>66.283600000000007</v>
      </c>
      <c r="AL34" s="80">
        <f t="shared" si="211"/>
        <v>66.283600000000007</v>
      </c>
      <c r="AM34" s="80">
        <f t="shared" si="211"/>
        <v>66.283600000000007</v>
      </c>
      <c r="AN34" s="80">
        <f t="shared" si="211"/>
        <v>66.283600000000007</v>
      </c>
      <c r="AO34" s="80">
        <f t="shared" si="211"/>
        <v>66.283600000000007</v>
      </c>
      <c r="AP34" s="80">
        <f t="shared" si="211"/>
        <v>66.283600000000007</v>
      </c>
      <c r="AQ34" s="80">
        <f t="shared" si="211"/>
        <v>66.283600000000007</v>
      </c>
      <c r="AR34" s="80">
        <f t="shared" si="211"/>
        <v>66.283600000000007</v>
      </c>
      <c r="AS34" s="80">
        <f t="shared" si="211"/>
        <v>66.283600000000007</v>
      </c>
      <c r="AT34" s="80">
        <f t="shared" si="211"/>
        <v>66.283600000000007</v>
      </c>
      <c r="AU34" s="80">
        <f t="shared" si="211"/>
        <v>66.283600000000007</v>
      </c>
      <c r="AV34" s="80">
        <f t="shared" si="211"/>
        <v>66.283600000000007</v>
      </c>
      <c r="AW34" s="80">
        <f t="shared" si="211"/>
        <v>66.283600000000007</v>
      </c>
      <c r="AX34" s="80">
        <f t="shared" si="211"/>
        <v>66.283600000000007</v>
      </c>
      <c r="AY34" s="80">
        <f t="shared" si="211"/>
        <v>66.283600000000007</v>
      </c>
      <c r="AZ34" s="80">
        <f t="shared" si="211"/>
        <v>66.283600000000007</v>
      </c>
      <c r="BA34" s="80">
        <f t="shared" si="211"/>
        <v>66.283600000000007</v>
      </c>
      <c r="BB34" s="80">
        <f t="shared" si="211"/>
        <v>66.283600000000007</v>
      </c>
      <c r="BC34" s="80">
        <f t="shared" si="211"/>
        <v>66.283600000000007</v>
      </c>
      <c r="BD34" s="80">
        <f t="shared" si="211"/>
        <v>66.283600000000007</v>
      </c>
      <c r="BE34" s="80">
        <f t="shared" si="211"/>
        <v>66.283600000000007</v>
      </c>
      <c r="BF34" s="80">
        <f t="shared" si="211"/>
        <v>66.283600000000007</v>
      </c>
      <c r="BG34" s="80">
        <f t="shared" si="211"/>
        <v>66.283600000000007</v>
      </c>
      <c r="BH34" s="80">
        <f t="shared" si="211"/>
        <v>66.283600000000007</v>
      </c>
      <c r="BI34" s="80">
        <f t="shared" si="211"/>
        <v>66.283600000000007</v>
      </c>
      <c r="BJ34" s="80">
        <f t="shared" si="211"/>
        <v>66.283600000000007</v>
      </c>
      <c r="BK34" s="80">
        <f t="shared" si="211"/>
        <v>66.283600000000007</v>
      </c>
      <c r="BL34" s="80">
        <f t="shared" si="211"/>
        <v>66.283600000000007</v>
      </c>
      <c r="BM34" s="80">
        <f t="shared" si="211"/>
        <v>66.283600000000007</v>
      </c>
      <c r="BN34" s="80">
        <f t="shared" si="211"/>
        <v>66.283600000000007</v>
      </c>
      <c r="BO34" s="80">
        <f t="shared" ref="BO34:DZ36" si="212">BN34</f>
        <v>66.283600000000007</v>
      </c>
      <c r="BP34" s="80">
        <f t="shared" si="212"/>
        <v>66.283600000000007</v>
      </c>
      <c r="BQ34" s="80">
        <f t="shared" si="212"/>
        <v>66.283600000000007</v>
      </c>
      <c r="BR34" s="80">
        <f t="shared" si="212"/>
        <v>66.283600000000007</v>
      </c>
      <c r="BS34" s="80">
        <f t="shared" si="212"/>
        <v>66.283600000000007</v>
      </c>
      <c r="BT34" s="80">
        <f t="shared" si="212"/>
        <v>66.283600000000007</v>
      </c>
      <c r="BU34" s="80">
        <f t="shared" si="212"/>
        <v>66.283600000000007</v>
      </c>
      <c r="BV34" s="80">
        <f t="shared" si="212"/>
        <v>66.283600000000007</v>
      </c>
      <c r="BW34" s="80">
        <f t="shared" si="212"/>
        <v>66.283600000000007</v>
      </c>
      <c r="BX34" s="80">
        <f t="shared" si="212"/>
        <v>66.283600000000007</v>
      </c>
      <c r="BY34" s="80">
        <f t="shared" si="212"/>
        <v>66.283600000000007</v>
      </c>
      <c r="BZ34" s="80">
        <f t="shared" si="212"/>
        <v>66.283600000000007</v>
      </c>
      <c r="CA34" s="80">
        <f t="shared" si="212"/>
        <v>66.283600000000007</v>
      </c>
      <c r="CB34" s="80">
        <f t="shared" si="212"/>
        <v>66.283600000000007</v>
      </c>
      <c r="CC34" s="80">
        <f t="shared" si="212"/>
        <v>66.283600000000007</v>
      </c>
      <c r="CD34" s="80">
        <f t="shared" si="212"/>
        <v>66.283600000000007</v>
      </c>
      <c r="CE34" s="80">
        <f t="shared" si="212"/>
        <v>66.283600000000007</v>
      </c>
      <c r="CF34" s="80">
        <f t="shared" si="212"/>
        <v>66.283600000000007</v>
      </c>
      <c r="CG34" s="80">
        <f t="shared" si="212"/>
        <v>66.283600000000007</v>
      </c>
      <c r="CH34" s="80">
        <f t="shared" si="212"/>
        <v>66.283600000000007</v>
      </c>
      <c r="CI34" s="80">
        <f t="shared" si="212"/>
        <v>66.283600000000007</v>
      </c>
      <c r="CJ34" s="80">
        <f t="shared" si="212"/>
        <v>66.283600000000007</v>
      </c>
      <c r="CK34" s="80">
        <f t="shared" si="212"/>
        <v>66.283600000000007</v>
      </c>
      <c r="CL34" s="80">
        <f t="shared" si="212"/>
        <v>66.283600000000007</v>
      </c>
      <c r="CM34" s="80">
        <f t="shared" si="212"/>
        <v>66.283600000000007</v>
      </c>
      <c r="CN34" s="80">
        <f t="shared" si="212"/>
        <v>66.283600000000007</v>
      </c>
      <c r="CO34" s="80">
        <f t="shared" si="212"/>
        <v>66.283600000000007</v>
      </c>
      <c r="CP34" s="80">
        <f t="shared" si="212"/>
        <v>66.283600000000007</v>
      </c>
      <c r="CQ34" s="80">
        <f t="shared" si="212"/>
        <v>66.283600000000007</v>
      </c>
      <c r="CR34" s="80">
        <f t="shared" si="212"/>
        <v>66.283600000000007</v>
      </c>
      <c r="CS34" s="80">
        <f t="shared" si="212"/>
        <v>66.283600000000007</v>
      </c>
      <c r="CT34" s="80">
        <f t="shared" si="212"/>
        <v>66.283600000000007</v>
      </c>
      <c r="CU34" s="80">
        <f t="shared" si="212"/>
        <v>66.283600000000007</v>
      </c>
      <c r="CV34" s="80">
        <f t="shared" si="212"/>
        <v>66.283600000000007</v>
      </c>
      <c r="CW34" s="80">
        <f t="shared" si="212"/>
        <v>66.283600000000007</v>
      </c>
      <c r="CX34" s="80">
        <f t="shared" si="212"/>
        <v>66.283600000000007</v>
      </c>
      <c r="CY34" s="80">
        <f t="shared" si="212"/>
        <v>66.283600000000007</v>
      </c>
      <c r="CZ34" s="80">
        <f t="shared" si="212"/>
        <v>66.283600000000007</v>
      </c>
      <c r="DA34" s="80">
        <f t="shared" si="212"/>
        <v>66.283600000000007</v>
      </c>
      <c r="DB34" s="80">
        <f t="shared" si="212"/>
        <v>66.283600000000007</v>
      </c>
      <c r="DC34" s="80">
        <f t="shared" si="212"/>
        <v>66.283600000000007</v>
      </c>
      <c r="DD34" s="80">
        <f t="shared" si="212"/>
        <v>66.283600000000007</v>
      </c>
      <c r="DE34" s="80">
        <f t="shared" si="212"/>
        <v>66.283600000000007</v>
      </c>
      <c r="DF34" s="80">
        <f t="shared" si="212"/>
        <v>66.283600000000007</v>
      </c>
      <c r="DG34" s="80">
        <f t="shared" si="212"/>
        <v>66.283600000000007</v>
      </c>
      <c r="DH34" s="80">
        <f t="shared" si="212"/>
        <v>66.283600000000007</v>
      </c>
      <c r="DI34" s="80">
        <f t="shared" si="212"/>
        <v>66.283600000000007</v>
      </c>
      <c r="DJ34" s="80">
        <f t="shared" si="212"/>
        <v>66.283600000000007</v>
      </c>
      <c r="DK34" s="80">
        <f t="shared" si="212"/>
        <v>66.283600000000007</v>
      </c>
      <c r="DL34" s="80">
        <f t="shared" si="212"/>
        <v>66.283600000000007</v>
      </c>
      <c r="DM34" s="80">
        <f t="shared" si="212"/>
        <v>66.283600000000007</v>
      </c>
      <c r="DN34" s="80">
        <f t="shared" si="212"/>
        <v>66.283600000000007</v>
      </c>
      <c r="DO34" s="80">
        <f t="shared" si="212"/>
        <v>66.283600000000007</v>
      </c>
      <c r="DP34" s="80">
        <f t="shared" si="212"/>
        <v>66.283600000000007</v>
      </c>
      <c r="DQ34" s="80">
        <f t="shared" si="212"/>
        <v>66.283600000000007</v>
      </c>
      <c r="DR34" s="80">
        <f t="shared" si="212"/>
        <v>66.283600000000007</v>
      </c>
      <c r="DS34" s="80">
        <f t="shared" si="212"/>
        <v>66.283600000000007</v>
      </c>
      <c r="DT34" s="80">
        <f t="shared" si="212"/>
        <v>66.283600000000007</v>
      </c>
      <c r="DU34" s="80">
        <f t="shared" si="212"/>
        <v>66.283600000000007</v>
      </c>
      <c r="DV34" s="80">
        <f t="shared" si="212"/>
        <v>66.283600000000007</v>
      </c>
      <c r="DW34" s="80">
        <f t="shared" si="212"/>
        <v>66.283600000000007</v>
      </c>
      <c r="DX34" s="80">
        <f t="shared" si="212"/>
        <v>66.283600000000007</v>
      </c>
      <c r="DY34" s="80">
        <f t="shared" si="212"/>
        <v>66.283600000000007</v>
      </c>
      <c r="DZ34" s="80">
        <f t="shared" si="212"/>
        <v>66.283600000000007</v>
      </c>
      <c r="EA34" s="80">
        <f t="shared" ref="EA34:GL36" si="213">DZ34</f>
        <v>66.283600000000007</v>
      </c>
      <c r="EB34" s="80">
        <f t="shared" si="213"/>
        <v>66.283600000000007</v>
      </c>
      <c r="EC34" s="80">
        <f t="shared" si="213"/>
        <v>66.283600000000007</v>
      </c>
      <c r="ED34" s="80">
        <f t="shared" si="213"/>
        <v>66.283600000000007</v>
      </c>
      <c r="EE34" s="80">
        <f t="shared" si="213"/>
        <v>66.283600000000007</v>
      </c>
      <c r="EF34" s="80">
        <f t="shared" si="213"/>
        <v>66.283600000000007</v>
      </c>
      <c r="EG34" s="80">
        <f t="shared" si="213"/>
        <v>66.283600000000007</v>
      </c>
      <c r="EH34" s="80">
        <f t="shared" si="213"/>
        <v>66.283600000000007</v>
      </c>
      <c r="EI34" s="80">
        <f t="shared" si="213"/>
        <v>66.283600000000007</v>
      </c>
      <c r="EJ34" s="80">
        <f t="shared" si="213"/>
        <v>66.283600000000007</v>
      </c>
      <c r="EK34" s="80">
        <f t="shared" si="213"/>
        <v>66.283600000000007</v>
      </c>
      <c r="EL34" s="80">
        <f t="shared" si="213"/>
        <v>66.283600000000007</v>
      </c>
      <c r="EM34" s="80">
        <f t="shared" si="213"/>
        <v>66.283600000000007</v>
      </c>
      <c r="EN34" s="80">
        <f t="shared" si="213"/>
        <v>66.283600000000007</v>
      </c>
      <c r="EO34" s="80">
        <f t="shared" si="213"/>
        <v>66.283600000000007</v>
      </c>
      <c r="EP34" s="80">
        <f t="shared" si="213"/>
        <v>66.283600000000007</v>
      </c>
      <c r="EQ34" s="80">
        <f t="shared" si="213"/>
        <v>66.283600000000007</v>
      </c>
      <c r="ER34" s="80">
        <f t="shared" si="213"/>
        <v>66.283600000000007</v>
      </c>
      <c r="ES34" s="80">
        <f t="shared" si="213"/>
        <v>66.283600000000007</v>
      </c>
      <c r="ET34" s="80">
        <f t="shared" si="213"/>
        <v>66.283600000000007</v>
      </c>
      <c r="EU34" s="80">
        <f t="shared" si="213"/>
        <v>66.283600000000007</v>
      </c>
      <c r="EV34" s="80">
        <f t="shared" si="213"/>
        <v>66.283600000000007</v>
      </c>
      <c r="EW34" s="80">
        <f t="shared" si="213"/>
        <v>66.283600000000007</v>
      </c>
      <c r="EX34" s="80">
        <f t="shared" si="213"/>
        <v>66.283600000000007</v>
      </c>
      <c r="EY34" s="80">
        <f t="shared" si="213"/>
        <v>66.283600000000007</v>
      </c>
      <c r="EZ34" s="80">
        <f t="shared" si="213"/>
        <v>66.283600000000007</v>
      </c>
      <c r="FA34" s="80">
        <f t="shared" si="213"/>
        <v>66.283600000000007</v>
      </c>
      <c r="FB34" s="80">
        <f t="shared" si="213"/>
        <v>66.283600000000007</v>
      </c>
      <c r="FC34" s="80">
        <f t="shared" si="213"/>
        <v>66.283600000000007</v>
      </c>
      <c r="FD34" s="80">
        <f t="shared" si="213"/>
        <v>66.283600000000007</v>
      </c>
      <c r="FE34" s="80">
        <f t="shared" si="213"/>
        <v>66.283600000000007</v>
      </c>
      <c r="FF34" s="80">
        <f t="shared" si="213"/>
        <v>66.283600000000007</v>
      </c>
      <c r="FG34" s="80">
        <f t="shared" si="213"/>
        <v>66.283600000000007</v>
      </c>
      <c r="FH34" s="80">
        <f t="shared" si="213"/>
        <v>66.283600000000007</v>
      </c>
      <c r="FI34" s="80">
        <f t="shared" si="213"/>
        <v>66.283600000000007</v>
      </c>
      <c r="FJ34" s="80">
        <f t="shared" si="213"/>
        <v>66.283600000000007</v>
      </c>
      <c r="FK34" s="80">
        <f t="shared" si="213"/>
        <v>66.283600000000007</v>
      </c>
      <c r="FL34" s="80">
        <f t="shared" si="213"/>
        <v>66.283600000000007</v>
      </c>
      <c r="FM34" s="80">
        <f t="shared" si="213"/>
        <v>66.283600000000007</v>
      </c>
      <c r="FN34" s="80">
        <f t="shared" si="213"/>
        <v>66.283600000000007</v>
      </c>
      <c r="FO34" s="80">
        <f t="shared" si="213"/>
        <v>66.283600000000007</v>
      </c>
      <c r="FP34" s="80">
        <f t="shared" si="213"/>
        <v>66.283600000000007</v>
      </c>
      <c r="FQ34" s="80">
        <f t="shared" si="213"/>
        <v>66.283600000000007</v>
      </c>
      <c r="FR34" s="80">
        <f t="shared" si="213"/>
        <v>66.283600000000007</v>
      </c>
      <c r="FS34" s="80">
        <f t="shared" si="213"/>
        <v>66.283600000000007</v>
      </c>
      <c r="FT34" s="80">
        <f t="shared" si="213"/>
        <v>66.283600000000007</v>
      </c>
      <c r="FU34" s="80">
        <f t="shared" si="213"/>
        <v>66.283600000000007</v>
      </c>
      <c r="FV34" s="80">
        <f t="shared" si="213"/>
        <v>66.283600000000007</v>
      </c>
      <c r="FW34" s="80">
        <f t="shared" si="213"/>
        <v>66.283600000000007</v>
      </c>
      <c r="FX34" s="80">
        <f t="shared" si="213"/>
        <v>66.283600000000007</v>
      </c>
      <c r="FY34" s="80">
        <f t="shared" si="213"/>
        <v>66.283600000000007</v>
      </c>
      <c r="FZ34" s="80">
        <f t="shared" si="213"/>
        <v>66.283600000000007</v>
      </c>
      <c r="GA34" s="80">
        <f t="shared" si="213"/>
        <v>66.283600000000007</v>
      </c>
      <c r="GB34" s="80">
        <f t="shared" si="213"/>
        <v>66.283600000000007</v>
      </c>
      <c r="GC34" s="80">
        <f t="shared" si="213"/>
        <v>66.283600000000007</v>
      </c>
      <c r="GD34" s="80">
        <f t="shared" si="213"/>
        <v>66.283600000000007</v>
      </c>
      <c r="GE34" s="80">
        <f t="shared" si="213"/>
        <v>66.283600000000007</v>
      </c>
      <c r="GF34" s="80">
        <f t="shared" si="213"/>
        <v>66.283600000000007</v>
      </c>
      <c r="GG34" s="80">
        <f t="shared" si="213"/>
        <v>66.283600000000007</v>
      </c>
      <c r="GH34" s="80">
        <f t="shared" si="213"/>
        <v>66.283600000000007</v>
      </c>
      <c r="GI34" s="80">
        <f t="shared" si="213"/>
        <v>66.283600000000007</v>
      </c>
      <c r="GJ34" s="80">
        <f t="shared" si="213"/>
        <v>66.283600000000007</v>
      </c>
      <c r="GK34" s="80">
        <f t="shared" si="213"/>
        <v>66.283600000000007</v>
      </c>
      <c r="GL34" s="80">
        <f t="shared" si="213"/>
        <v>66.283600000000007</v>
      </c>
      <c r="GM34" s="80">
        <f t="shared" ref="GM34:IG36" si="214">GL34</f>
        <v>66.283600000000007</v>
      </c>
      <c r="GN34" s="80">
        <f t="shared" si="214"/>
        <v>66.283600000000007</v>
      </c>
      <c r="GO34" s="80">
        <f t="shared" si="214"/>
        <v>66.283600000000007</v>
      </c>
      <c r="GP34" s="80">
        <f t="shared" si="214"/>
        <v>66.283600000000007</v>
      </c>
      <c r="GQ34" s="80">
        <f t="shared" si="214"/>
        <v>66.283600000000007</v>
      </c>
      <c r="GR34" s="80">
        <f t="shared" si="214"/>
        <v>66.283600000000007</v>
      </c>
      <c r="GS34" s="80">
        <f t="shared" si="214"/>
        <v>66.283600000000007</v>
      </c>
      <c r="GT34" s="80">
        <f t="shared" si="214"/>
        <v>66.283600000000007</v>
      </c>
      <c r="GU34" s="80">
        <f t="shared" si="214"/>
        <v>66.283600000000007</v>
      </c>
      <c r="GV34" s="80">
        <f t="shared" si="214"/>
        <v>66.283600000000007</v>
      </c>
      <c r="GW34" s="80">
        <f t="shared" si="214"/>
        <v>66.283600000000007</v>
      </c>
      <c r="GX34" s="80">
        <f t="shared" si="214"/>
        <v>66.283600000000007</v>
      </c>
      <c r="GY34" s="80">
        <f t="shared" si="214"/>
        <v>66.283600000000007</v>
      </c>
      <c r="GZ34" s="80">
        <f t="shared" si="214"/>
        <v>66.283600000000007</v>
      </c>
      <c r="HA34" s="80">
        <f t="shared" si="214"/>
        <v>66.283600000000007</v>
      </c>
      <c r="HB34" s="80">
        <f t="shared" si="214"/>
        <v>66.283600000000007</v>
      </c>
      <c r="HC34" s="80">
        <f t="shared" si="214"/>
        <v>66.283600000000007</v>
      </c>
      <c r="HD34" s="80">
        <f t="shared" si="214"/>
        <v>66.283600000000007</v>
      </c>
      <c r="HE34" s="80">
        <f t="shared" si="214"/>
        <v>66.283600000000007</v>
      </c>
      <c r="HF34" s="80">
        <f t="shared" si="214"/>
        <v>66.283600000000007</v>
      </c>
      <c r="HG34" s="80">
        <f t="shared" si="214"/>
        <v>66.283600000000007</v>
      </c>
      <c r="HH34" s="80">
        <f t="shared" si="214"/>
        <v>66.283600000000007</v>
      </c>
      <c r="HI34" s="80">
        <f t="shared" si="214"/>
        <v>66.283600000000007</v>
      </c>
      <c r="HJ34" s="80">
        <f t="shared" si="214"/>
        <v>66.283600000000007</v>
      </c>
      <c r="HK34" s="80">
        <f t="shared" si="214"/>
        <v>66.283600000000007</v>
      </c>
      <c r="HL34" s="80">
        <f t="shared" si="214"/>
        <v>66.283600000000007</v>
      </c>
      <c r="HM34" s="80">
        <f t="shared" si="214"/>
        <v>66.283600000000007</v>
      </c>
      <c r="HN34" s="80">
        <f t="shared" si="214"/>
        <v>66.283600000000007</v>
      </c>
      <c r="HO34" s="80">
        <f t="shared" si="214"/>
        <v>66.283600000000007</v>
      </c>
      <c r="HP34" s="80">
        <f t="shared" si="214"/>
        <v>66.283600000000007</v>
      </c>
      <c r="HQ34" s="80">
        <f t="shared" si="214"/>
        <v>66.283600000000007</v>
      </c>
      <c r="HR34" s="80">
        <f t="shared" si="214"/>
        <v>66.283600000000007</v>
      </c>
      <c r="HS34" s="80">
        <f t="shared" si="214"/>
        <v>66.283600000000007</v>
      </c>
      <c r="HT34" s="80">
        <f t="shared" si="214"/>
        <v>66.283600000000007</v>
      </c>
      <c r="HU34" s="80">
        <f t="shared" si="214"/>
        <v>66.283600000000007</v>
      </c>
      <c r="HV34" s="80">
        <f t="shared" si="214"/>
        <v>66.283600000000007</v>
      </c>
      <c r="HW34" s="80">
        <f t="shared" si="214"/>
        <v>66.283600000000007</v>
      </c>
      <c r="HX34" s="80">
        <f t="shared" si="214"/>
        <v>66.283600000000007</v>
      </c>
      <c r="HY34" s="80">
        <f t="shared" si="214"/>
        <v>66.283600000000007</v>
      </c>
      <c r="HZ34" s="80">
        <f t="shared" si="214"/>
        <v>66.283600000000007</v>
      </c>
      <c r="IA34" s="80">
        <f t="shared" si="214"/>
        <v>66.283600000000007</v>
      </c>
      <c r="IB34" s="80">
        <f t="shared" si="214"/>
        <v>66.283600000000007</v>
      </c>
      <c r="IC34" s="80">
        <f t="shared" si="214"/>
        <v>66.283600000000007</v>
      </c>
      <c r="ID34" s="80">
        <f t="shared" si="214"/>
        <v>66.283600000000007</v>
      </c>
      <c r="IE34" s="80">
        <f t="shared" si="214"/>
        <v>66.283600000000007</v>
      </c>
      <c r="IF34" s="80">
        <f t="shared" si="214"/>
        <v>66.283600000000007</v>
      </c>
      <c r="IG34" s="80">
        <f t="shared" si="214"/>
        <v>66.283600000000007</v>
      </c>
    </row>
    <row r="35" spans="1:241" x14ac:dyDescent="0.2">
      <c r="A35" s="30" t="s">
        <v>437</v>
      </c>
      <c r="B35" s="80">
        <f>SUMIF(OPEX!C:C,"Serv. Adquiridos",OPEX!G:G)/1000</f>
        <v>86.257000000000005</v>
      </c>
      <c r="C35" s="80">
        <f t="shared" si="211"/>
        <v>86.257000000000005</v>
      </c>
      <c r="D35" s="80">
        <f t="shared" si="211"/>
        <v>86.257000000000005</v>
      </c>
      <c r="E35" s="80">
        <f t="shared" si="211"/>
        <v>86.257000000000005</v>
      </c>
      <c r="F35" s="80">
        <f t="shared" si="211"/>
        <v>86.257000000000005</v>
      </c>
      <c r="G35" s="80">
        <f t="shared" si="211"/>
        <v>86.257000000000005</v>
      </c>
      <c r="H35" s="80">
        <f t="shared" si="211"/>
        <v>86.257000000000005</v>
      </c>
      <c r="I35" s="80">
        <f t="shared" si="211"/>
        <v>86.257000000000005</v>
      </c>
      <c r="J35" s="80">
        <f t="shared" si="211"/>
        <v>86.257000000000005</v>
      </c>
      <c r="K35" s="80">
        <f t="shared" si="211"/>
        <v>86.257000000000005</v>
      </c>
      <c r="L35" s="80">
        <f t="shared" si="211"/>
        <v>86.257000000000005</v>
      </c>
      <c r="M35" s="80">
        <f t="shared" si="211"/>
        <v>86.257000000000005</v>
      </c>
      <c r="N35" s="80">
        <f t="shared" si="211"/>
        <v>86.257000000000005</v>
      </c>
      <c r="O35" s="80">
        <f t="shared" si="211"/>
        <v>86.257000000000005</v>
      </c>
      <c r="P35" s="80">
        <f t="shared" si="211"/>
        <v>86.257000000000005</v>
      </c>
      <c r="Q35" s="80">
        <f t="shared" si="211"/>
        <v>86.257000000000005</v>
      </c>
      <c r="R35" s="80">
        <f t="shared" si="211"/>
        <v>86.257000000000005</v>
      </c>
      <c r="S35" s="80">
        <f t="shared" si="211"/>
        <v>86.257000000000005</v>
      </c>
      <c r="T35" s="80">
        <f t="shared" si="211"/>
        <v>86.257000000000005</v>
      </c>
      <c r="U35" s="80">
        <f t="shared" si="211"/>
        <v>86.257000000000005</v>
      </c>
      <c r="V35" s="80">
        <f t="shared" si="211"/>
        <v>86.257000000000005</v>
      </c>
      <c r="W35" s="80">
        <f t="shared" si="211"/>
        <v>86.257000000000005</v>
      </c>
      <c r="X35" s="80">
        <f t="shared" si="211"/>
        <v>86.257000000000005</v>
      </c>
      <c r="Y35" s="80">
        <f t="shared" si="211"/>
        <v>86.257000000000005</v>
      </c>
      <c r="Z35" s="80">
        <f t="shared" si="211"/>
        <v>86.257000000000005</v>
      </c>
      <c r="AA35" s="80">
        <f t="shared" si="211"/>
        <v>86.257000000000005</v>
      </c>
      <c r="AB35" s="80">
        <f t="shared" si="211"/>
        <v>86.257000000000005</v>
      </c>
      <c r="AC35" s="80">
        <f t="shared" si="211"/>
        <v>86.257000000000005</v>
      </c>
      <c r="AD35" s="80">
        <f t="shared" si="211"/>
        <v>86.257000000000005</v>
      </c>
      <c r="AE35" s="80">
        <f t="shared" si="211"/>
        <v>86.257000000000005</v>
      </c>
      <c r="AF35" s="80">
        <f t="shared" si="211"/>
        <v>86.257000000000005</v>
      </c>
      <c r="AG35" s="80">
        <f t="shared" si="211"/>
        <v>86.257000000000005</v>
      </c>
      <c r="AH35" s="80">
        <f t="shared" si="211"/>
        <v>86.257000000000005</v>
      </c>
      <c r="AI35" s="80">
        <f t="shared" si="211"/>
        <v>86.257000000000005</v>
      </c>
      <c r="AJ35" s="80">
        <f t="shared" si="211"/>
        <v>86.257000000000005</v>
      </c>
      <c r="AK35" s="80">
        <f t="shared" si="211"/>
        <v>86.257000000000005</v>
      </c>
      <c r="AL35" s="80">
        <f t="shared" si="211"/>
        <v>86.257000000000005</v>
      </c>
      <c r="AM35" s="80">
        <f t="shared" si="211"/>
        <v>86.257000000000005</v>
      </c>
      <c r="AN35" s="80">
        <f t="shared" si="211"/>
        <v>86.257000000000005</v>
      </c>
      <c r="AO35" s="80">
        <f t="shared" si="211"/>
        <v>86.257000000000005</v>
      </c>
      <c r="AP35" s="80">
        <f t="shared" si="211"/>
        <v>86.257000000000005</v>
      </c>
      <c r="AQ35" s="80">
        <f t="shared" si="211"/>
        <v>86.257000000000005</v>
      </c>
      <c r="AR35" s="80">
        <f t="shared" si="211"/>
        <v>86.257000000000005</v>
      </c>
      <c r="AS35" s="80">
        <f t="shared" si="211"/>
        <v>86.257000000000005</v>
      </c>
      <c r="AT35" s="80">
        <f t="shared" si="211"/>
        <v>86.257000000000005</v>
      </c>
      <c r="AU35" s="80">
        <f t="shared" si="211"/>
        <v>86.257000000000005</v>
      </c>
      <c r="AV35" s="80">
        <f t="shared" si="211"/>
        <v>86.257000000000005</v>
      </c>
      <c r="AW35" s="80">
        <f t="shared" si="211"/>
        <v>86.257000000000005</v>
      </c>
      <c r="AX35" s="80">
        <f t="shared" si="211"/>
        <v>86.257000000000005</v>
      </c>
      <c r="AY35" s="80">
        <f t="shared" si="211"/>
        <v>86.257000000000005</v>
      </c>
      <c r="AZ35" s="80">
        <f t="shared" si="211"/>
        <v>86.257000000000005</v>
      </c>
      <c r="BA35" s="80">
        <f t="shared" si="211"/>
        <v>86.257000000000005</v>
      </c>
      <c r="BB35" s="80">
        <f t="shared" si="211"/>
        <v>86.257000000000005</v>
      </c>
      <c r="BC35" s="80">
        <f t="shared" si="211"/>
        <v>86.257000000000005</v>
      </c>
      <c r="BD35" s="80">
        <f t="shared" si="211"/>
        <v>86.257000000000005</v>
      </c>
      <c r="BE35" s="80">
        <f t="shared" si="211"/>
        <v>86.257000000000005</v>
      </c>
      <c r="BF35" s="80">
        <f t="shared" si="211"/>
        <v>86.257000000000005</v>
      </c>
      <c r="BG35" s="80">
        <f t="shared" si="211"/>
        <v>86.257000000000005</v>
      </c>
      <c r="BH35" s="80">
        <f t="shared" si="211"/>
        <v>86.257000000000005</v>
      </c>
      <c r="BI35" s="80">
        <f t="shared" si="211"/>
        <v>86.257000000000005</v>
      </c>
      <c r="BJ35" s="80">
        <f t="shared" si="211"/>
        <v>86.257000000000005</v>
      </c>
      <c r="BK35" s="80">
        <f t="shared" si="211"/>
        <v>86.257000000000005</v>
      </c>
      <c r="BL35" s="80">
        <f t="shared" si="211"/>
        <v>86.257000000000005</v>
      </c>
      <c r="BM35" s="80">
        <f t="shared" si="211"/>
        <v>86.257000000000005</v>
      </c>
      <c r="BN35" s="80">
        <f t="shared" si="211"/>
        <v>86.257000000000005</v>
      </c>
      <c r="BO35" s="80">
        <f t="shared" si="212"/>
        <v>86.257000000000005</v>
      </c>
      <c r="BP35" s="80">
        <f t="shared" si="212"/>
        <v>86.257000000000005</v>
      </c>
      <c r="BQ35" s="80">
        <f t="shared" si="212"/>
        <v>86.257000000000005</v>
      </c>
      <c r="BR35" s="80">
        <f t="shared" si="212"/>
        <v>86.257000000000005</v>
      </c>
      <c r="BS35" s="80">
        <f t="shared" si="212"/>
        <v>86.257000000000005</v>
      </c>
      <c r="BT35" s="80">
        <f t="shared" si="212"/>
        <v>86.257000000000005</v>
      </c>
      <c r="BU35" s="80">
        <f t="shared" si="212"/>
        <v>86.257000000000005</v>
      </c>
      <c r="BV35" s="80">
        <f t="shared" si="212"/>
        <v>86.257000000000005</v>
      </c>
      <c r="BW35" s="80">
        <f t="shared" si="212"/>
        <v>86.257000000000005</v>
      </c>
      <c r="BX35" s="80">
        <f t="shared" si="212"/>
        <v>86.257000000000005</v>
      </c>
      <c r="BY35" s="80">
        <f t="shared" si="212"/>
        <v>86.257000000000005</v>
      </c>
      <c r="BZ35" s="80">
        <f t="shared" si="212"/>
        <v>86.257000000000005</v>
      </c>
      <c r="CA35" s="80">
        <f t="shared" si="212"/>
        <v>86.257000000000005</v>
      </c>
      <c r="CB35" s="80">
        <f t="shared" si="212"/>
        <v>86.257000000000005</v>
      </c>
      <c r="CC35" s="80">
        <f t="shared" si="212"/>
        <v>86.257000000000005</v>
      </c>
      <c r="CD35" s="80">
        <f t="shared" si="212"/>
        <v>86.257000000000005</v>
      </c>
      <c r="CE35" s="80">
        <f t="shared" si="212"/>
        <v>86.257000000000005</v>
      </c>
      <c r="CF35" s="80">
        <f t="shared" si="212"/>
        <v>86.257000000000005</v>
      </c>
      <c r="CG35" s="80">
        <f t="shared" si="212"/>
        <v>86.257000000000005</v>
      </c>
      <c r="CH35" s="80">
        <f t="shared" si="212"/>
        <v>86.257000000000005</v>
      </c>
      <c r="CI35" s="80">
        <f t="shared" si="212"/>
        <v>86.257000000000005</v>
      </c>
      <c r="CJ35" s="80">
        <f t="shared" si="212"/>
        <v>86.257000000000005</v>
      </c>
      <c r="CK35" s="80">
        <f t="shared" si="212"/>
        <v>86.257000000000005</v>
      </c>
      <c r="CL35" s="80">
        <f t="shared" si="212"/>
        <v>86.257000000000005</v>
      </c>
      <c r="CM35" s="80">
        <f t="shared" si="212"/>
        <v>86.257000000000005</v>
      </c>
      <c r="CN35" s="80">
        <f t="shared" si="212"/>
        <v>86.257000000000005</v>
      </c>
      <c r="CO35" s="80">
        <f t="shared" si="212"/>
        <v>86.257000000000005</v>
      </c>
      <c r="CP35" s="80">
        <f t="shared" si="212"/>
        <v>86.257000000000005</v>
      </c>
      <c r="CQ35" s="80">
        <f t="shared" si="212"/>
        <v>86.257000000000005</v>
      </c>
      <c r="CR35" s="80">
        <f t="shared" si="212"/>
        <v>86.257000000000005</v>
      </c>
      <c r="CS35" s="80">
        <f t="shared" si="212"/>
        <v>86.257000000000005</v>
      </c>
      <c r="CT35" s="80">
        <f t="shared" si="212"/>
        <v>86.257000000000005</v>
      </c>
      <c r="CU35" s="80">
        <f t="shared" si="212"/>
        <v>86.257000000000005</v>
      </c>
      <c r="CV35" s="80">
        <f t="shared" si="212"/>
        <v>86.257000000000005</v>
      </c>
      <c r="CW35" s="80">
        <f t="shared" si="212"/>
        <v>86.257000000000005</v>
      </c>
      <c r="CX35" s="80">
        <f t="shared" si="212"/>
        <v>86.257000000000005</v>
      </c>
      <c r="CY35" s="80">
        <f t="shared" si="212"/>
        <v>86.257000000000005</v>
      </c>
      <c r="CZ35" s="80">
        <f t="shared" si="212"/>
        <v>86.257000000000005</v>
      </c>
      <c r="DA35" s="80">
        <f t="shared" si="212"/>
        <v>86.257000000000005</v>
      </c>
      <c r="DB35" s="80">
        <f t="shared" si="212"/>
        <v>86.257000000000005</v>
      </c>
      <c r="DC35" s="80">
        <f t="shared" si="212"/>
        <v>86.257000000000005</v>
      </c>
      <c r="DD35" s="80">
        <f t="shared" si="212"/>
        <v>86.257000000000005</v>
      </c>
      <c r="DE35" s="80">
        <f t="shared" si="212"/>
        <v>86.257000000000005</v>
      </c>
      <c r="DF35" s="80">
        <f t="shared" si="212"/>
        <v>86.257000000000005</v>
      </c>
      <c r="DG35" s="80">
        <f t="shared" si="212"/>
        <v>86.257000000000005</v>
      </c>
      <c r="DH35" s="80">
        <f t="shared" si="212"/>
        <v>86.257000000000005</v>
      </c>
      <c r="DI35" s="80">
        <f t="shared" si="212"/>
        <v>86.257000000000005</v>
      </c>
      <c r="DJ35" s="80">
        <f t="shared" si="212"/>
        <v>86.257000000000005</v>
      </c>
      <c r="DK35" s="80">
        <f t="shared" si="212"/>
        <v>86.257000000000005</v>
      </c>
      <c r="DL35" s="80">
        <f t="shared" si="212"/>
        <v>86.257000000000005</v>
      </c>
      <c r="DM35" s="80">
        <f t="shared" si="212"/>
        <v>86.257000000000005</v>
      </c>
      <c r="DN35" s="80">
        <f t="shared" si="212"/>
        <v>86.257000000000005</v>
      </c>
      <c r="DO35" s="80">
        <f t="shared" si="212"/>
        <v>86.257000000000005</v>
      </c>
      <c r="DP35" s="80">
        <f t="shared" si="212"/>
        <v>86.257000000000005</v>
      </c>
      <c r="DQ35" s="80">
        <f t="shared" si="212"/>
        <v>86.257000000000005</v>
      </c>
      <c r="DR35" s="80">
        <f t="shared" si="212"/>
        <v>86.257000000000005</v>
      </c>
      <c r="DS35" s="80">
        <f t="shared" si="212"/>
        <v>86.257000000000005</v>
      </c>
      <c r="DT35" s="80">
        <f t="shared" si="212"/>
        <v>86.257000000000005</v>
      </c>
      <c r="DU35" s="80">
        <f t="shared" si="212"/>
        <v>86.257000000000005</v>
      </c>
      <c r="DV35" s="80">
        <f t="shared" si="212"/>
        <v>86.257000000000005</v>
      </c>
      <c r="DW35" s="80">
        <f t="shared" si="212"/>
        <v>86.257000000000005</v>
      </c>
      <c r="DX35" s="80">
        <f t="shared" si="212"/>
        <v>86.257000000000005</v>
      </c>
      <c r="DY35" s="80">
        <f t="shared" si="212"/>
        <v>86.257000000000005</v>
      </c>
      <c r="DZ35" s="80">
        <f t="shared" si="212"/>
        <v>86.257000000000005</v>
      </c>
      <c r="EA35" s="80">
        <f t="shared" si="213"/>
        <v>86.257000000000005</v>
      </c>
      <c r="EB35" s="80">
        <f t="shared" si="213"/>
        <v>86.257000000000005</v>
      </c>
      <c r="EC35" s="80">
        <f t="shared" si="213"/>
        <v>86.257000000000005</v>
      </c>
      <c r="ED35" s="80">
        <f t="shared" si="213"/>
        <v>86.257000000000005</v>
      </c>
      <c r="EE35" s="80">
        <f t="shared" si="213"/>
        <v>86.257000000000005</v>
      </c>
      <c r="EF35" s="80">
        <f t="shared" si="213"/>
        <v>86.257000000000005</v>
      </c>
      <c r="EG35" s="80">
        <f t="shared" si="213"/>
        <v>86.257000000000005</v>
      </c>
      <c r="EH35" s="80">
        <f t="shared" si="213"/>
        <v>86.257000000000005</v>
      </c>
      <c r="EI35" s="80">
        <f t="shared" si="213"/>
        <v>86.257000000000005</v>
      </c>
      <c r="EJ35" s="80">
        <f t="shared" si="213"/>
        <v>86.257000000000005</v>
      </c>
      <c r="EK35" s="80">
        <f t="shared" si="213"/>
        <v>86.257000000000005</v>
      </c>
      <c r="EL35" s="80">
        <f t="shared" si="213"/>
        <v>86.257000000000005</v>
      </c>
      <c r="EM35" s="80">
        <f t="shared" si="213"/>
        <v>86.257000000000005</v>
      </c>
      <c r="EN35" s="80">
        <f t="shared" si="213"/>
        <v>86.257000000000005</v>
      </c>
      <c r="EO35" s="80">
        <f t="shared" si="213"/>
        <v>86.257000000000005</v>
      </c>
      <c r="EP35" s="80">
        <f t="shared" si="213"/>
        <v>86.257000000000005</v>
      </c>
      <c r="EQ35" s="80">
        <f t="shared" si="213"/>
        <v>86.257000000000005</v>
      </c>
      <c r="ER35" s="80">
        <f t="shared" si="213"/>
        <v>86.257000000000005</v>
      </c>
      <c r="ES35" s="80">
        <f t="shared" si="213"/>
        <v>86.257000000000005</v>
      </c>
      <c r="ET35" s="80">
        <f t="shared" si="213"/>
        <v>86.257000000000005</v>
      </c>
      <c r="EU35" s="80">
        <f t="shared" si="213"/>
        <v>86.257000000000005</v>
      </c>
      <c r="EV35" s="80">
        <f t="shared" si="213"/>
        <v>86.257000000000005</v>
      </c>
      <c r="EW35" s="80">
        <f t="shared" si="213"/>
        <v>86.257000000000005</v>
      </c>
      <c r="EX35" s="80">
        <f t="shared" si="213"/>
        <v>86.257000000000005</v>
      </c>
      <c r="EY35" s="80">
        <f t="shared" si="213"/>
        <v>86.257000000000005</v>
      </c>
      <c r="EZ35" s="80">
        <f t="shared" si="213"/>
        <v>86.257000000000005</v>
      </c>
      <c r="FA35" s="80">
        <f t="shared" si="213"/>
        <v>86.257000000000005</v>
      </c>
      <c r="FB35" s="80">
        <f t="shared" si="213"/>
        <v>86.257000000000005</v>
      </c>
      <c r="FC35" s="80">
        <f t="shared" si="213"/>
        <v>86.257000000000005</v>
      </c>
      <c r="FD35" s="80">
        <f t="shared" si="213"/>
        <v>86.257000000000005</v>
      </c>
      <c r="FE35" s="80">
        <f t="shared" si="213"/>
        <v>86.257000000000005</v>
      </c>
      <c r="FF35" s="80">
        <f t="shared" si="213"/>
        <v>86.257000000000005</v>
      </c>
      <c r="FG35" s="80">
        <f t="shared" si="213"/>
        <v>86.257000000000005</v>
      </c>
      <c r="FH35" s="80">
        <f t="shared" si="213"/>
        <v>86.257000000000005</v>
      </c>
      <c r="FI35" s="80">
        <f t="shared" si="213"/>
        <v>86.257000000000005</v>
      </c>
      <c r="FJ35" s="80">
        <f t="shared" si="213"/>
        <v>86.257000000000005</v>
      </c>
      <c r="FK35" s="80">
        <f t="shared" si="213"/>
        <v>86.257000000000005</v>
      </c>
      <c r="FL35" s="80">
        <f t="shared" si="213"/>
        <v>86.257000000000005</v>
      </c>
      <c r="FM35" s="80">
        <f t="shared" si="213"/>
        <v>86.257000000000005</v>
      </c>
      <c r="FN35" s="80">
        <f t="shared" si="213"/>
        <v>86.257000000000005</v>
      </c>
      <c r="FO35" s="80">
        <f t="shared" si="213"/>
        <v>86.257000000000005</v>
      </c>
      <c r="FP35" s="80">
        <f t="shared" si="213"/>
        <v>86.257000000000005</v>
      </c>
      <c r="FQ35" s="80">
        <f t="shared" si="213"/>
        <v>86.257000000000005</v>
      </c>
      <c r="FR35" s="80">
        <f t="shared" si="213"/>
        <v>86.257000000000005</v>
      </c>
      <c r="FS35" s="80">
        <f t="shared" si="213"/>
        <v>86.257000000000005</v>
      </c>
      <c r="FT35" s="80">
        <f t="shared" si="213"/>
        <v>86.257000000000005</v>
      </c>
      <c r="FU35" s="80">
        <f t="shared" si="213"/>
        <v>86.257000000000005</v>
      </c>
      <c r="FV35" s="80">
        <f t="shared" si="213"/>
        <v>86.257000000000005</v>
      </c>
      <c r="FW35" s="80">
        <f t="shared" si="213"/>
        <v>86.257000000000005</v>
      </c>
      <c r="FX35" s="80">
        <f t="shared" si="213"/>
        <v>86.257000000000005</v>
      </c>
      <c r="FY35" s="80">
        <f t="shared" si="213"/>
        <v>86.257000000000005</v>
      </c>
      <c r="FZ35" s="80">
        <f t="shared" si="213"/>
        <v>86.257000000000005</v>
      </c>
      <c r="GA35" s="80">
        <f t="shared" si="213"/>
        <v>86.257000000000005</v>
      </c>
      <c r="GB35" s="80">
        <f t="shared" si="213"/>
        <v>86.257000000000005</v>
      </c>
      <c r="GC35" s="80">
        <f t="shared" si="213"/>
        <v>86.257000000000005</v>
      </c>
      <c r="GD35" s="80">
        <f t="shared" si="213"/>
        <v>86.257000000000005</v>
      </c>
      <c r="GE35" s="80">
        <f t="shared" si="213"/>
        <v>86.257000000000005</v>
      </c>
      <c r="GF35" s="80">
        <f t="shared" si="213"/>
        <v>86.257000000000005</v>
      </c>
      <c r="GG35" s="80">
        <f t="shared" si="213"/>
        <v>86.257000000000005</v>
      </c>
      <c r="GH35" s="80">
        <f t="shared" si="213"/>
        <v>86.257000000000005</v>
      </c>
      <c r="GI35" s="80">
        <f t="shared" si="213"/>
        <v>86.257000000000005</v>
      </c>
      <c r="GJ35" s="80">
        <f t="shared" si="213"/>
        <v>86.257000000000005</v>
      </c>
      <c r="GK35" s="80">
        <f t="shared" si="213"/>
        <v>86.257000000000005</v>
      </c>
      <c r="GL35" s="80">
        <f t="shared" si="213"/>
        <v>86.257000000000005</v>
      </c>
      <c r="GM35" s="80">
        <f t="shared" si="214"/>
        <v>86.257000000000005</v>
      </c>
      <c r="GN35" s="80">
        <f t="shared" si="214"/>
        <v>86.257000000000005</v>
      </c>
      <c r="GO35" s="80">
        <f t="shared" si="214"/>
        <v>86.257000000000005</v>
      </c>
      <c r="GP35" s="80">
        <f t="shared" si="214"/>
        <v>86.257000000000005</v>
      </c>
      <c r="GQ35" s="80">
        <f t="shared" si="214"/>
        <v>86.257000000000005</v>
      </c>
      <c r="GR35" s="80">
        <f t="shared" si="214"/>
        <v>86.257000000000005</v>
      </c>
      <c r="GS35" s="80">
        <f t="shared" si="214"/>
        <v>86.257000000000005</v>
      </c>
      <c r="GT35" s="80">
        <f t="shared" si="214"/>
        <v>86.257000000000005</v>
      </c>
      <c r="GU35" s="80">
        <f t="shared" si="214"/>
        <v>86.257000000000005</v>
      </c>
      <c r="GV35" s="80">
        <f t="shared" si="214"/>
        <v>86.257000000000005</v>
      </c>
      <c r="GW35" s="80">
        <f t="shared" si="214"/>
        <v>86.257000000000005</v>
      </c>
      <c r="GX35" s="80">
        <f t="shared" si="214"/>
        <v>86.257000000000005</v>
      </c>
      <c r="GY35" s="80">
        <f t="shared" si="214"/>
        <v>86.257000000000005</v>
      </c>
      <c r="GZ35" s="80">
        <f t="shared" si="214"/>
        <v>86.257000000000005</v>
      </c>
      <c r="HA35" s="80">
        <f t="shared" si="214"/>
        <v>86.257000000000005</v>
      </c>
      <c r="HB35" s="80">
        <f t="shared" si="214"/>
        <v>86.257000000000005</v>
      </c>
      <c r="HC35" s="80">
        <f t="shared" si="214"/>
        <v>86.257000000000005</v>
      </c>
      <c r="HD35" s="80">
        <f t="shared" si="214"/>
        <v>86.257000000000005</v>
      </c>
      <c r="HE35" s="80">
        <f t="shared" si="214"/>
        <v>86.257000000000005</v>
      </c>
      <c r="HF35" s="80">
        <f t="shared" si="214"/>
        <v>86.257000000000005</v>
      </c>
      <c r="HG35" s="80">
        <f t="shared" si="214"/>
        <v>86.257000000000005</v>
      </c>
      <c r="HH35" s="80">
        <f t="shared" si="214"/>
        <v>86.257000000000005</v>
      </c>
      <c r="HI35" s="80">
        <f t="shared" si="214"/>
        <v>86.257000000000005</v>
      </c>
      <c r="HJ35" s="80">
        <f t="shared" si="214"/>
        <v>86.257000000000005</v>
      </c>
      <c r="HK35" s="80">
        <f t="shared" si="214"/>
        <v>86.257000000000005</v>
      </c>
      <c r="HL35" s="80">
        <f t="shared" si="214"/>
        <v>86.257000000000005</v>
      </c>
      <c r="HM35" s="80">
        <f t="shared" si="214"/>
        <v>86.257000000000005</v>
      </c>
      <c r="HN35" s="80">
        <f t="shared" si="214"/>
        <v>86.257000000000005</v>
      </c>
      <c r="HO35" s="80">
        <f t="shared" si="214"/>
        <v>86.257000000000005</v>
      </c>
      <c r="HP35" s="80">
        <f t="shared" si="214"/>
        <v>86.257000000000005</v>
      </c>
      <c r="HQ35" s="80">
        <f t="shared" si="214"/>
        <v>86.257000000000005</v>
      </c>
      <c r="HR35" s="80">
        <f t="shared" si="214"/>
        <v>86.257000000000005</v>
      </c>
      <c r="HS35" s="80">
        <f t="shared" si="214"/>
        <v>86.257000000000005</v>
      </c>
      <c r="HT35" s="80">
        <f t="shared" si="214"/>
        <v>86.257000000000005</v>
      </c>
      <c r="HU35" s="80">
        <f t="shared" si="214"/>
        <v>86.257000000000005</v>
      </c>
      <c r="HV35" s="80">
        <f t="shared" si="214"/>
        <v>86.257000000000005</v>
      </c>
      <c r="HW35" s="80">
        <f t="shared" si="214"/>
        <v>86.257000000000005</v>
      </c>
      <c r="HX35" s="80">
        <f t="shared" si="214"/>
        <v>86.257000000000005</v>
      </c>
      <c r="HY35" s="80">
        <f t="shared" si="214"/>
        <v>86.257000000000005</v>
      </c>
      <c r="HZ35" s="80">
        <f t="shared" si="214"/>
        <v>86.257000000000005</v>
      </c>
      <c r="IA35" s="80">
        <f t="shared" si="214"/>
        <v>86.257000000000005</v>
      </c>
      <c r="IB35" s="80">
        <f t="shared" si="214"/>
        <v>86.257000000000005</v>
      </c>
      <c r="IC35" s="80">
        <f t="shared" si="214"/>
        <v>86.257000000000005</v>
      </c>
      <c r="ID35" s="80">
        <f t="shared" si="214"/>
        <v>86.257000000000005</v>
      </c>
      <c r="IE35" s="80">
        <f t="shared" si="214"/>
        <v>86.257000000000005</v>
      </c>
      <c r="IF35" s="80">
        <f t="shared" si="214"/>
        <v>86.257000000000005</v>
      </c>
      <c r="IG35" s="80">
        <f t="shared" si="214"/>
        <v>86.257000000000005</v>
      </c>
    </row>
    <row r="36" spans="1:241" x14ac:dyDescent="0.2">
      <c r="A36" s="30" t="s">
        <v>438</v>
      </c>
      <c r="B36" s="80">
        <f>SUMIF(OPEX!C:C,"Insumos",OPEX!G:G)/1000</f>
        <v>6.5</v>
      </c>
      <c r="C36" s="80">
        <f t="shared" si="211"/>
        <v>6.5</v>
      </c>
      <c r="D36" s="80">
        <f t="shared" si="211"/>
        <v>6.5</v>
      </c>
      <c r="E36" s="80">
        <f t="shared" si="211"/>
        <v>6.5</v>
      </c>
      <c r="F36" s="80">
        <f t="shared" si="211"/>
        <v>6.5</v>
      </c>
      <c r="G36" s="80">
        <f t="shared" si="211"/>
        <v>6.5</v>
      </c>
      <c r="H36" s="80">
        <f t="shared" si="211"/>
        <v>6.5</v>
      </c>
      <c r="I36" s="80">
        <f t="shared" si="211"/>
        <v>6.5</v>
      </c>
      <c r="J36" s="80">
        <f t="shared" si="211"/>
        <v>6.5</v>
      </c>
      <c r="K36" s="80">
        <f t="shared" si="211"/>
        <v>6.5</v>
      </c>
      <c r="L36" s="80">
        <f t="shared" si="211"/>
        <v>6.5</v>
      </c>
      <c r="M36" s="80">
        <f t="shared" si="211"/>
        <v>6.5</v>
      </c>
      <c r="N36" s="80">
        <f t="shared" si="211"/>
        <v>6.5</v>
      </c>
      <c r="O36" s="80">
        <f t="shared" si="211"/>
        <v>6.5</v>
      </c>
      <c r="P36" s="80">
        <f t="shared" si="211"/>
        <v>6.5</v>
      </c>
      <c r="Q36" s="80">
        <f t="shared" si="211"/>
        <v>6.5</v>
      </c>
      <c r="R36" s="80">
        <f t="shared" si="211"/>
        <v>6.5</v>
      </c>
      <c r="S36" s="80">
        <f t="shared" si="211"/>
        <v>6.5</v>
      </c>
      <c r="T36" s="80">
        <f t="shared" si="211"/>
        <v>6.5</v>
      </c>
      <c r="U36" s="80">
        <f t="shared" si="211"/>
        <v>6.5</v>
      </c>
      <c r="V36" s="80">
        <f t="shared" si="211"/>
        <v>6.5</v>
      </c>
      <c r="W36" s="80">
        <f t="shared" si="211"/>
        <v>6.5</v>
      </c>
      <c r="X36" s="80">
        <f t="shared" si="211"/>
        <v>6.5</v>
      </c>
      <c r="Y36" s="80">
        <f t="shared" si="211"/>
        <v>6.5</v>
      </c>
      <c r="Z36" s="80">
        <f t="shared" si="211"/>
        <v>6.5</v>
      </c>
      <c r="AA36" s="80">
        <f t="shared" si="211"/>
        <v>6.5</v>
      </c>
      <c r="AB36" s="80">
        <f t="shared" si="211"/>
        <v>6.5</v>
      </c>
      <c r="AC36" s="80">
        <f t="shared" si="211"/>
        <v>6.5</v>
      </c>
      <c r="AD36" s="80">
        <f t="shared" si="211"/>
        <v>6.5</v>
      </c>
      <c r="AE36" s="80">
        <f t="shared" si="211"/>
        <v>6.5</v>
      </c>
      <c r="AF36" s="80">
        <f t="shared" si="211"/>
        <v>6.5</v>
      </c>
      <c r="AG36" s="80">
        <f t="shared" si="211"/>
        <v>6.5</v>
      </c>
      <c r="AH36" s="80">
        <f t="shared" si="211"/>
        <v>6.5</v>
      </c>
      <c r="AI36" s="80">
        <f t="shared" si="211"/>
        <v>6.5</v>
      </c>
      <c r="AJ36" s="80">
        <f t="shared" si="211"/>
        <v>6.5</v>
      </c>
      <c r="AK36" s="80">
        <f t="shared" si="211"/>
        <v>6.5</v>
      </c>
      <c r="AL36" s="80">
        <f t="shared" si="211"/>
        <v>6.5</v>
      </c>
      <c r="AM36" s="80">
        <f t="shared" si="211"/>
        <v>6.5</v>
      </c>
      <c r="AN36" s="80">
        <f t="shared" si="211"/>
        <v>6.5</v>
      </c>
      <c r="AO36" s="80">
        <f t="shared" si="211"/>
        <v>6.5</v>
      </c>
      <c r="AP36" s="80">
        <f t="shared" si="211"/>
        <v>6.5</v>
      </c>
      <c r="AQ36" s="80">
        <f t="shared" si="211"/>
        <v>6.5</v>
      </c>
      <c r="AR36" s="80">
        <f t="shared" si="211"/>
        <v>6.5</v>
      </c>
      <c r="AS36" s="80">
        <f t="shared" si="211"/>
        <v>6.5</v>
      </c>
      <c r="AT36" s="80">
        <f t="shared" si="211"/>
        <v>6.5</v>
      </c>
      <c r="AU36" s="80">
        <f t="shared" si="211"/>
        <v>6.5</v>
      </c>
      <c r="AV36" s="80">
        <f t="shared" si="211"/>
        <v>6.5</v>
      </c>
      <c r="AW36" s="80">
        <f t="shared" si="211"/>
        <v>6.5</v>
      </c>
      <c r="AX36" s="80">
        <f t="shared" si="211"/>
        <v>6.5</v>
      </c>
      <c r="AY36" s="80">
        <f t="shared" si="211"/>
        <v>6.5</v>
      </c>
      <c r="AZ36" s="80">
        <f t="shared" si="211"/>
        <v>6.5</v>
      </c>
      <c r="BA36" s="80">
        <f t="shared" si="211"/>
        <v>6.5</v>
      </c>
      <c r="BB36" s="80">
        <f t="shared" si="211"/>
        <v>6.5</v>
      </c>
      <c r="BC36" s="80">
        <f t="shared" si="211"/>
        <v>6.5</v>
      </c>
      <c r="BD36" s="80">
        <f t="shared" si="211"/>
        <v>6.5</v>
      </c>
      <c r="BE36" s="80">
        <f t="shared" si="211"/>
        <v>6.5</v>
      </c>
      <c r="BF36" s="80">
        <f t="shared" si="211"/>
        <v>6.5</v>
      </c>
      <c r="BG36" s="80">
        <f t="shared" si="211"/>
        <v>6.5</v>
      </c>
      <c r="BH36" s="80">
        <f t="shared" si="211"/>
        <v>6.5</v>
      </c>
      <c r="BI36" s="80">
        <f t="shared" si="211"/>
        <v>6.5</v>
      </c>
      <c r="BJ36" s="80">
        <f t="shared" si="211"/>
        <v>6.5</v>
      </c>
      <c r="BK36" s="80">
        <f t="shared" si="211"/>
        <v>6.5</v>
      </c>
      <c r="BL36" s="80">
        <f t="shared" si="211"/>
        <v>6.5</v>
      </c>
      <c r="BM36" s="80">
        <f t="shared" si="211"/>
        <v>6.5</v>
      </c>
      <c r="BN36" s="80">
        <f t="shared" si="211"/>
        <v>6.5</v>
      </c>
      <c r="BO36" s="80">
        <f t="shared" si="212"/>
        <v>6.5</v>
      </c>
      <c r="BP36" s="80">
        <f t="shared" si="212"/>
        <v>6.5</v>
      </c>
      <c r="BQ36" s="80">
        <f t="shared" si="212"/>
        <v>6.5</v>
      </c>
      <c r="BR36" s="80">
        <f t="shared" si="212"/>
        <v>6.5</v>
      </c>
      <c r="BS36" s="80">
        <f t="shared" si="212"/>
        <v>6.5</v>
      </c>
      <c r="BT36" s="80">
        <f t="shared" si="212"/>
        <v>6.5</v>
      </c>
      <c r="BU36" s="80">
        <f t="shared" si="212"/>
        <v>6.5</v>
      </c>
      <c r="BV36" s="80">
        <f t="shared" si="212"/>
        <v>6.5</v>
      </c>
      <c r="BW36" s="80">
        <f t="shared" si="212"/>
        <v>6.5</v>
      </c>
      <c r="BX36" s="80">
        <f t="shared" si="212"/>
        <v>6.5</v>
      </c>
      <c r="BY36" s="80">
        <f t="shared" si="212"/>
        <v>6.5</v>
      </c>
      <c r="BZ36" s="80">
        <f t="shared" si="212"/>
        <v>6.5</v>
      </c>
      <c r="CA36" s="80">
        <f t="shared" si="212"/>
        <v>6.5</v>
      </c>
      <c r="CB36" s="80">
        <f t="shared" si="212"/>
        <v>6.5</v>
      </c>
      <c r="CC36" s="80">
        <f t="shared" si="212"/>
        <v>6.5</v>
      </c>
      <c r="CD36" s="80">
        <f t="shared" si="212"/>
        <v>6.5</v>
      </c>
      <c r="CE36" s="80">
        <f t="shared" si="212"/>
        <v>6.5</v>
      </c>
      <c r="CF36" s="80">
        <f t="shared" si="212"/>
        <v>6.5</v>
      </c>
      <c r="CG36" s="80">
        <f t="shared" si="212"/>
        <v>6.5</v>
      </c>
      <c r="CH36" s="80">
        <f t="shared" si="212"/>
        <v>6.5</v>
      </c>
      <c r="CI36" s="80">
        <f t="shared" si="212"/>
        <v>6.5</v>
      </c>
      <c r="CJ36" s="80">
        <f t="shared" si="212"/>
        <v>6.5</v>
      </c>
      <c r="CK36" s="80">
        <f t="shared" si="212"/>
        <v>6.5</v>
      </c>
      <c r="CL36" s="80">
        <f t="shared" si="212"/>
        <v>6.5</v>
      </c>
      <c r="CM36" s="80">
        <f t="shared" si="212"/>
        <v>6.5</v>
      </c>
      <c r="CN36" s="80">
        <f t="shared" si="212"/>
        <v>6.5</v>
      </c>
      <c r="CO36" s="80">
        <f t="shared" si="212"/>
        <v>6.5</v>
      </c>
      <c r="CP36" s="80">
        <f t="shared" si="212"/>
        <v>6.5</v>
      </c>
      <c r="CQ36" s="80">
        <f t="shared" si="212"/>
        <v>6.5</v>
      </c>
      <c r="CR36" s="80">
        <f t="shared" si="212"/>
        <v>6.5</v>
      </c>
      <c r="CS36" s="80">
        <f t="shared" si="212"/>
        <v>6.5</v>
      </c>
      <c r="CT36" s="80">
        <f t="shared" si="212"/>
        <v>6.5</v>
      </c>
      <c r="CU36" s="80">
        <f t="shared" si="212"/>
        <v>6.5</v>
      </c>
      <c r="CV36" s="80">
        <f t="shared" si="212"/>
        <v>6.5</v>
      </c>
      <c r="CW36" s="80">
        <f t="shared" si="212"/>
        <v>6.5</v>
      </c>
      <c r="CX36" s="80">
        <f t="shared" si="212"/>
        <v>6.5</v>
      </c>
      <c r="CY36" s="80">
        <f t="shared" si="212"/>
        <v>6.5</v>
      </c>
      <c r="CZ36" s="80">
        <f t="shared" si="212"/>
        <v>6.5</v>
      </c>
      <c r="DA36" s="80">
        <f t="shared" si="212"/>
        <v>6.5</v>
      </c>
      <c r="DB36" s="80">
        <f t="shared" si="212"/>
        <v>6.5</v>
      </c>
      <c r="DC36" s="80">
        <f t="shared" si="212"/>
        <v>6.5</v>
      </c>
      <c r="DD36" s="80">
        <f t="shared" si="212"/>
        <v>6.5</v>
      </c>
      <c r="DE36" s="80">
        <f t="shared" si="212"/>
        <v>6.5</v>
      </c>
      <c r="DF36" s="80">
        <f t="shared" si="212"/>
        <v>6.5</v>
      </c>
      <c r="DG36" s="80">
        <f t="shared" si="212"/>
        <v>6.5</v>
      </c>
      <c r="DH36" s="80">
        <f t="shared" si="212"/>
        <v>6.5</v>
      </c>
      <c r="DI36" s="80">
        <f t="shared" si="212"/>
        <v>6.5</v>
      </c>
      <c r="DJ36" s="80">
        <f t="shared" si="212"/>
        <v>6.5</v>
      </c>
      <c r="DK36" s="80">
        <f t="shared" si="212"/>
        <v>6.5</v>
      </c>
      <c r="DL36" s="80">
        <f t="shared" si="212"/>
        <v>6.5</v>
      </c>
      <c r="DM36" s="80">
        <f t="shared" si="212"/>
        <v>6.5</v>
      </c>
      <c r="DN36" s="80">
        <f t="shared" si="212"/>
        <v>6.5</v>
      </c>
      <c r="DO36" s="80">
        <f t="shared" si="212"/>
        <v>6.5</v>
      </c>
      <c r="DP36" s="80">
        <f t="shared" si="212"/>
        <v>6.5</v>
      </c>
      <c r="DQ36" s="80">
        <f t="shared" si="212"/>
        <v>6.5</v>
      </c>
      <c r="DR36" s="80">
        <f t="shared" si="212"/>
        <v>6.5</v>
      </c>
      <c r="DS36" s="80">
        <f t="shared" si="212"/>
        <v>6.5</v>
      </c>
      <c r="DT36" s="80">
        <f t="shared" si="212"/>
        <v>6.5</v>
      </c>
      <c r="DU36" s="80">
        <f t="shared" si="212"/>
        <v>6.5</v>
      </c>
      <c r="DV36" s="80">
        <f t="shared" si="212"/>
        <v>6.5</v>
      </c>
      <c r="DW36" s="80">
        <f t="shared" si="212"/>
        <v>6.5</v>
      </c>
      <c r="DX36" s="80">
        <f t="shared" si="212"/>
        <v>6.5</v>
      </c>
      <c r="DY36" s="80">
        <f t="shared" si="212"/>
        <v>6.5</v>
      </c>
      <c r="DZ36" s="80">
        <f t="shared" si="212"/>
        <v>6.5</v>
      </c>
      <c r="EA36" s="80">
        <f t="shared" si="213"/>
        <v>6.5</v>
      </c>
      <c r="EB36" s="80">
        <f t="shared" si="213"/>
        <v>6.5</v>
      </c>
      <c r="EC36" s="80">
        <f t="shared" si="213"/>
        <v>6.5</v>
      </c>
      <c r="ED36" s="80">
        <f t="shared" si="213"/>
        <v>6.5</v>
      </c>
      <c r="EE36" s="80">
        <f t="shared" si="213"/>
        <v>6.5</v>
      </c>
      <c r="EF36" s="80">
        <f t="shared" si="213"/>
        <v>6.5</v>
      </c>
      <c r="EG36" s="80">
        <f t="shared" si="213"/>
        <v>6.5</v>
      </c>
      <c r="EH36" s="80">
        <f t="shared" si="213"/>
        <v>6.5</v>
      </c>
      <c r="EI36" s="80">
        <f t="shared" si="213"/>
        <v>6.5</v>
      </c>
      <c r="EJ36" s="80">
        <f t="shared" si="213"/>
        <v>6.5</v>
      </c>
      <c r="EK36" s="80">
        <f t="shared" si="213"/>
        <v>6.5</v>
      </c>
      <c r="EL36" s="80">
        <f t="shared" si="213"/>
        <v>6.5</v>
      </c>
      <c r="EM36" s="80">
        <f t="shared" si="213"/>
        <v>6.5</v>
      </c>
      <c r="EN36" s="80">
        <f t="shared" si="213"/>
        <v>6.5</v>
      </c>
      <c r="EO36" s="80">
        <f t="shared" si="213"/>
        <v>6.5</v>
      </c>
      <c r="EP36" s="80">
        <f t="shared" si="213"/>
        <v>6.5</v>
      </c>
      <c r="EQ36" s="80">
        <f t="shared" si="213"/>
        <v>6.5</v>
      </c>
      <c r="ER36" s="80">
        <f t="shared" si="213"/>
        <v>6.5</v>
      </c>
      <c r="ES36" s="80">
        <f t="shared" si="213"/>
        <v>6.5</v>
      </c>
      <c r="ET36" s="80">
        <f t="shared" si="213"/>
        <v>6.5</v>
      </c>
      <c r="EU36" s="80">
        <f t="shared" si="213"/>
        <v>6.5</v>
      </c>
      <c r="EV36" s="80">
        <f t="shared" si="213"/>
        <v>6.5</v>
      </c>
      <c r="EW36" s="80">
        <f t="shared" si="213"/>
        <v>6.5</v>
      </c>
      <c r="EX36" s="80">
        <f t="shared" si="213"/>
        <v>6.5</v>
      </c>
      <c r="EY36" s="80">
        <f t="shared" si="213"/>
        <v>6.5</v>
      </c>
      <c r="EZ36" s="80">
        <f t="shared" si="213"/>
        <v>6.5</v>
      </c>
      <c r="FA36" s="80">
        <f t="shared" si="213"/>
        <v>6.5</v>
      </c>
      <c r="FB36" s="80">
        <f t="shared" si="213"/>
        <v>6.5</v>
      </c>
      <c r="FC36" s="80">
        <f t="shared" si="213"/>
        <v>6.5</v>
      </c>
      <c r="FD36" s="80">
        <f t="shared" si="213"/>
        <v>6.5</v>
      </c>
      <c r="FE36" s="80">
        <f t="shared" si="213"/>
        <v>6.5</v>
      </c>
      <c r="FF36" s="80">
        <f t="shared" si="213"/>
        <v>6.5</v>
      </c>
      <c r="FG36" s="80">
        <f t="shared" si="213"/>
        <v>6.5</v>
      </c>
      <c r="FH36" s="80">
        <f t="shared" si="213"/>
        <v>6.5</v>
      </c>
      <c r="FI36" s="80">
        <f t="shared" si="213"/>
        <v>6.5</v>
      </c>
      <c r="FJ36" s="80">
        <f t="shared" si="213"/>
        <v>6.5</v>
      </c>
      <c r="FK36" s="80">
        <f t="shared" si="213"/>
        <v>6.5</v>
      </c>
      <c r="FL36" s="80">
        <f t="shared" si="213"/>
        <v>6.5</v>
      </c>
      <c r="FM36" s="80">
        <f t="shared" si="213"/>
        <v>6.5</v>
      </c>
      <c r="FN36" s="80">
        <f t="shared" si="213"/>
        <v>6.5</v>
      </c>
      <c r="FO36" s="80">
        <f t="shared" si="213"/>
        <v>6.5</v>
      </c>
      <c r="FP36" s="80">
        <f t="shared" si="213"/>
        <v>6.5</v>
      </c>
      <c r="FQ36" s="80">
        <f t="shared" si="213"/>
        <v>6.5</v>
      </c>
      <c r="FR36" s="80">
        <f t="shared" si="213"/>
        <v>6.5</v>
      </c>
      <c r="FS36" s="80">
        <f t="shared" si="213"/>
        <v>6.5</v>
      </c>
      <c r="FT36" s="80">
        <f t="shared" si="213"/>
        <v>6.5</v>
      </c>
      <c r="FU36" s="80">
        <f t="shared" si="213"/>
        <v>6.5</v>
      </c>
      <c r="FV36" s="80">
        <f t="shared" si="213"/>
        <v>6.5</v>
      </c>
      <c r="FW36" s="80">
        <f t="shared" si="213"/>
        <v>6.5</v>
      </c>
      <c r="FX36" s="80">
        <f t="shared" si="213"/>
        <v>6.5</v>
      </c>
      <c r="FY36" s="80">
        <f t="shared" si="213"/>
        <v>6.5</v>
      </c>
      <c r="FZ36" s="80">
        <f t="shared" si="213"/>
        <v>6.5</v>
      </c>
      <c r="GA36" s="80">
        <f t="shared" si="213"/>
        <v>6.5</v>
      </c>
      <c r="GB36" s="80">
        <f t="shared" si="213"/>
        <v>6.5</v>
      </c>
      <c r="GC36" s="80">
        <f t="shared" si="213"/>
        <v>6.5</v>
      </c>
      <c r="GD36" s="80">
        <f t="shared" si="213"/>
        <v>6.5</v>
      </c>
      <c r="GE36" s="80">
        <f t="shared" si="213"/>
        <v>6.5</v>
      </c>
      <c r="GF36" s="80">
        <f t="shared" si="213"/>
        <v>6.5</v>
      </c>
      <c r="GG36" s="80">
        <f t="shared" si="213"/>
        <v>6.5</v>
      </c>
      <c r="GH36" s="80">
        <f t="shared" si="213"/>
        <v>6.5</v>
      </c>
      <c r="GI36" s="80">
        <f t="shared" si="213"/>
        <v>6.5</v>
      </c>
      <c r="GJ36" s="80">
        <f t="shared" si="213"/>
        <v>6.5</v>
      </c>
      <c r="GK36" s="80">
        <f t="shared" si="213"/>
        <v>6.5</v>
      </c>
      <c r="GL36" s="80">
        <f t="shared" si="213"/>
        <v>6.5</v>
      </c>
      <c r="GM36" s="80">
        <f t="shared" si="214"/>
        <v>6.5</v>
      </c>
      <c r="GN36" s="80">
        <f t="shared" si="214"/>
        <v>6.5</v>
      </c>
      <c r="GO36" s="80">
        <f t="shared" si="214"/>
        <v>6.5</v>
      </c>
      <c r="GP36" s="80">
        <f t="shared" si="214"/>
        <v>6.5</v>
      </c>
      <c r="GQ36" s="80">
        <f t="shared" si="214"/>
        <v>6.5</v>
      </c>
      <c r="GR36" s="80">
        <f t="shared" si="214"/>
        <v>6.5</v>
      </c>
      <c r="GS36" s="80">
        <f t="shared" si="214"/>
        <v>6.5</v>
      </c>
      <c r="GT36" s="80">
        <f t="shared" si="214"/>
        <v>6.5</v>
      </c>
      <c r="GU36" s="80">
        <f t="shared" si="214"/>
        <v>6.5</v>
      </c>
      <c r="GV36" s="80">
        <f t="shared" si="214"/>
        <v>6.5</v>
      </c>
      <c r="GW36" s="80">
        <f t="shared" si="214"/>
        <v>6.5</v>
      </c>
      <c r="GX36" s="80">
        <f t="shared" si="214"/>
        <v>6.5</v>
      </c>
      <c r="GY36" s="80">
        <f t="shared" si="214"/>
        <v>6.5</v>
      </c>
      <c r="GZ36" s="80">
        <f t="shared" si="214"/>
        <v>6.5</v>
      </c>
      <c r="HA36" s="80">
        <f t="shared" si="214"/>
        <v>6.5</v>
      </c>
      <c r="HB36" s="80">
        <f t="shared" si="214"/>
        <v>6.5</v>
      </c>
      <c r="HC36" s="80">
        <f t="shared" si="214"/>
        <v>6.5</v>
      </c>
      <c r="HD36" s="80">
        <f t="shared" si="214"/>
        <v>6.5</v>
      </c>
      <c r="HE36" s="80">
        <f t="shared" si="214"/>
        <v>6.5</v>
      </c>
      <c r="HF36" s="80">
        <f t="shared" si="214"/>
        <v>6.5</v>
      </c>
      <c r="HG36" s="80">
        <f t="shared" si="214"/>
        <v>6.5</v>
      </c>
      <c r="HH36" s="80">
        <f t="shared" si="214"/>
        <v>6.5</v>
      </c>
      <c r="HI36" s="80">
        <f t="shared" si="214"/>
        <v>6.5</v>
      </c>
      <c r="HJ36" s="80">
        <f t="shared" si="214"/>
        <v>6.5</v>
      </c>
      <c r="HK36" s="80">
        <f t="shared" si="214"/>
        <v>6.5</v>
      </c>
      <c r="HL36" s="80">
        <f t="shared" si="214"/>
        <v>6.5</v>
      </c>
      <c r="HM36" s="80">
        <f t="shared" si="214"/>
        <v>6.5</v>
      </c>
      <c r="HN36" s="80">
        <f t="shared" si="214"/>
        <v>6.5</v>
      </c>
      <c r="HO36" s="80">
        <f t="shared" si="214"/>
        <v>6.5</v>
      </c>
      <c r="HP36" s="80">
        <f t="shared" si="214"/>
        <v>6.5</v>
      </c>
      <c r="HQ36" s="80">
        <f t="shared" si="214"/>
        <v>6.5</v>
      </c>
      <c r="HR36" s="80">
        <f t="shared" si="214"/>
        <v>6.5</v>
      </c>
      <c r="HS36" s="80">
        <f t="shared" si="214"/>
        <v>6.5</v>
      </c>
      <c r="HT36" s="80">
        <f t="shared" si="214"/>
        <v>6.5</v>
      </c>
      <c r="HU36" s="80">
        <f t="shared" si="214"/>
        <v>6.5</v>
      </c>
      <c r="HV36" s="80">
        <f t="shared" si="214"/>
        <v>6.5</v>
      </c>
      <c r="HW36" s="80">
        <f t="shared" si="214"/>
        <v>6.5</v>
      </c>
      <c r="HX36" s="80">
        <f t="shared" si="214"/>
        <v>6.5</v>
      </c>
      <c r="HY36" s="80">
        <f t="shared" si="214"/>
        <v>6.5</v>
      </c>
      <c r="HZ36" s="80">
        <f t="shared" si="214"/>
        <v>6.5</v>
      </c>
      <c r="IA36" s="80">
        <f t="shared" si="214"/>
        <v>6.5</v>
      </c>
      <c r="IB36" s="80">
        <f t="shared" si="214"/>
        <v>6.5</v>
      </c>
      <c r="IC36" s="80">
        <f t="shared" si="214"/>
        <v>6.5</v>
      </c>
      <c r="ID36" s="80">
        <f t="shared" si="214"/>
        <v>6.5</v>
      </c>
      <c r="IE36" s="80">
        <f t="shared" si="214"/>
        <v>6.5</v>
      </c>
      <c r="IF36" s="80">
        <f t="shared" si="214"/>
        <v>6.5</v>
      </c>
      <c r="IG36" s="80">
        <f t="shared" si="214"/>
        <v>6.5</v>
      </c>
    </row>
    <row r="37" spans="1:241" x14ac:dyDescent="0.2">
      <c r="A37" s="30" t="s">
        <v>441</v>
      </c>
      <c r="B37" s="80">
        <f t="shared" ref="B37:BM37" si="215">CAPEX_UFV*tx_Manut_UFV/1000</f>
        <v>9</v>
      </c>
      <c r="C37" s="80">
        <f t="shared" si="215"/>
        <v>9</v>
      </c>
      <c r="D37" s="80">
        <f t="shared" si="215"/>
        <v>9</v>
      </c>
      <c r="E37" s="80">
        <f t="shared" si="215"/>
        <v>9</v>
      </c>
      <c r="F37" s="80">
        <f t="shared" si="215"/>
        <v>9</v>
      </c>
      <c r="G37" s="80">
        <f t="shared" si="215"/>
        <v>9</v>
      </c>
      <c r="H37" s="80">
        <f t="shared" si="215"/>
        <v>9</v>
      </c>
      <c r="I37" s="80">
        <f t="shared" si="215"/>
        <v>9</v>
      </c>
      <c r="J37" s="80">
        <f t="shared" si="215"/>
        <v>9</v>
      </c>
      <c r="K37" s="80">
        <f t="shared" si="215"/>
        <v>9</v>
      </c>
      <c r="L37" s="80">
        <f t="shared" si="215"/>
        <v>9</v>
      </c>
      <c r="M37" s="80">
        <f t="shared" si="215"/>
        <v>9</v>
      </c>
      <c r="N37" s="80">
        <f t="shared" si="215"/>
        <v>9</v>
      </c>
      <c r="O37" s="80">
        <f t="shared" si="215"/>
        <v>9</v>
      </c>
      <c r="P37" s="80">
        <f t="shared" si="215"/>
        <v>9</v>
      </c>
      <c r="Q37" s="80">
        <f t="shared" si="215"/>
        <v>9</v>
      </c>
      <c r="R37" s="80">
        <f t="shared" si="215"/>
        <v>9</v>
      </c>
      <c r="S37" s="80">
        <f t="shared" si="215"/>
        <v>9</v>
      </c>
      <c r="T37" s="80">
        <f t="shared" si="215"/>
        <v>9</v>
      </c>
      <c r="U37" s="80">
        <f t="shared" si="215"/>
        <v>9</v>
      </c>
      <c r="V37" s="80">
        <f t="shared" si="215"/>
        <v>9</v>
      </c>
      <c r="W37" s="80">
        <f t="shared" si="215"/>
        <v>9</v>
      </c>
      <c r="X37" s="80">
        <f t="shared" si="215"/>
        <v>9</v>
      </c>
      <c r="Y37" s="80">
        <f t="shared" si="215"/>
        <v>9</v>
      </c>
      <c r="Z37" s="80">
        <f t="shared" si="215"/>
        <v>9</v>
      </c>
      <c r="AA37" s="80">
        <f t="shared" si="215"/>
        <v>9</v>
      </c>
      <c r="AB37" s="80">
        <f t="shared" si="215"/>
        <v>9</v>
      </c>
      <c r="AC37" s="80">
        <f t="shared" si="215"/>
        <v>9</v>
      </c>
      <c r="AD37" s="80">
        <f t="shared" si="215"/>
        <v>9</v>
      </c>
      <c r="AE37" s="80">
        <f t="shared" si="215"/>
        <v>9</v>
      </c>
      <c r="AF37" s="80">
        <f t="shared" si="215"/>
        <v>9</v>
      </c>
      <c r="AG37" s="80">
        <f t="shared" si="215"/>
        <v>9</v>
      </c>
      <c r="AH37" s="80">
        <f t="shared" si="215"/>
        <v>9</v>
      </c>
      <c r="AI37" s="80">
        <f t="shared" si="215"/>
        <v>9</v>
      </c>
      <c r="AJ37" s="80">
        <f t="shared" si="215"/>
        <v>9</v>
      </c>
      <c r="AK37" s="80">
        <f t="shared" si="215"/>
        <v>9</v>
      </c>
      <c r="AL37" s="80">
        <f t="shared" si="215"/>
        <v>9</v>
      </c>
      <c r="AM37" s="80">
        <f t="shared" si="215"/>
        <v>9</v>
      </c>
      <c r="AN37" s="80">
        <f t="shared" si="215"/>
        <v>9</v>
      </c>
      <c r="AO37" s="80">
        <f t="shared" si="215"/>
        <v>9</v>
      </c>
      <c r="AP37" s="80">
        <f t="shared" si="215"/>
        <v>9</v>
      </c>
      <c r="AQ37" s="80">
        <f t="shared" si="215"/>
        <v>9</v>
      </c>
      <c r="AR37" s="80">
        <f t="shared" si="215"/>
        <v>9</v>
      </c>
      <c r="AS37" s="80">
        <f t="shared" si="215"/>
        <v>9</v>
      </c>
      <c r="AT37" s="80">
        <f t="shared" si="215"/>
        <v>9</v>
      </c>
      <c r="AU37" s="80">
        <f t="shared" si="215"/>
        <v>9</v>
      </c>
      <c r="AV37" s="80">
        <f t="shared" si="215"/>
        <v>9</v>
      </c>
      <c r="AW37" s="80">
        <f t="shared" si="215"/>
        <v>9</v>
      </c>
      <c r="AX37" s="80">
        <f t="shared" si="215"/>
        <v>9</v>
      </c>
      <c r="AY37" s="80">
        <f t="shared" si="215"/>
        <v>9</v>
      </c>
      <c r="AZ37" s="80">
        <f t="shared" si="215"/>
        <v>9</v>
      </c>
      <c r="BA37" s="80">
        <f t="shared" si="215"/>
        <v>9</v>
      </c>
      <c r="BB37" s="80">
        <f t="shared" si="215"/>
        <v>9</v>
      </c>
      <c r="BC37" s="80">
        <f t="shared" si="215"/>
        <v>9</v>
      </c>
      <c r="BD37" s="80">
        <f t="shared" si="215"/>
        <v>9</v>
      </c>
      <c r="BE37" s="80">
        <f t="shared" si="215"/>
        <v>9</v>
      </c>
      <c r="BF37" s="80">
        <f t="shared" si="215"/>
        <v>9</v>
      </c>
      <c r="BG37" s="80">
        <f t="shared" si="215"/>
        <v>9</v>
      </c>
      <c r="BH37" s="80">
        <f t="shared" si="215"/>
        <v>9</v>
      </c>
      <c r="BI37" s="80">
        <f t="shared" si="215"/>
        <v>9</v>
      </c>
      <c r="BJ37" s="80">
        <f t="shared" si="215"/>
        <v>9</v>
      </c>
      <c r="BK37" s="80">
        <f t="shared" si="215"/>
        <v>9</v>
      </c>
      <c r="BL37" s="80">
        <f t="shared" si="215"/>
        <v>9</v>
      </c>
      <c r="BM37" s="80">
        <f t="shared" si="215"/>
        <v>9</v>
      </c>
      <c r="BN37" s="80">
        <f t="shared" ref="BN37:DY37" si="216">CAPEX_UFV*tx_Manut_UFV/1000</f>
        <v>9</v>
      </c>
      <c r="BO37" s="80">
        <f t="shared" si="216"/>
        <v>9</v>
      </c>
      <c r="BP37" s="80">
        <f t="shared" si="216"/>
        <v>9</v>
      </c>
      <c r="BQ37" s="80">
        <f t="shared" si="216"/>
        <v>9</v>
      </c>
      <c r="BR37" s="80">
        <f t="shared" si="216"/>
        <v>9</v>
      </c>
      <c r="BS37" s="80">
        <f t="shared" si="216"/>
        <v>9</v>
      </c>
      <c r="BT37" s="80">
        <f t="shared" si="216"/>
        <v>9</v>
      </c>
      <c r="BU37" s="80">
        <f t="shared" si="216"/>
        <v>9</v>
      </c>
      <c r="BV37" s="80">
        <f t="shared" si="216"/>
        <v>9</v>
      </c>
      <c r="BW37" s="80">
        <f t="shared" si="216"/>
        <v>9</v>
      </c>
      <c r="BX37" s="80">
        <f t="shared" si="216"/>
        <v>9</v>
      </c>
      <c r="BY37" s="80">
        <f t="shared" si="216"/>
        <v>9</v>
      </c>
      <c r="BZ37" s="80">
        <f t="shared" si="216"/>
        <v>9</v>
      </c>
      <c r="CA37" s="80">
        <f t="shared" si="216"/>
        <v>9</v>
      </c>
      <c r="CB37" s="80">
        <f t="shared" si="216"/>
        <v>9</v>
      </c>
      <c r="CC37" s="80">
        <f t="shared" si="216"/>
        <v>9</v>
      </c>
      <c r="CD37" s="80">
        <f t="shared" si="216"/>
        <v>9</v>
      </c>
      <c r="CE37" s="80">
        <f t="shared" si="216"/>
        <v>9</v>
      </c>
      <c r="CF37" s="80">
        <f t="shared" si="216"/>
        <v>9</v>
      </c>
      <c r="CG37" s="80">
        <f t="shared" si="216"/>
        <v>9</v>
      </c>
      <c r="CH37" s="80">
        <f t="shared" si="216"/>
        <v>9</v>
      </c>
      <c r="CI37" s="80">
        <f t="shared" si="216"/>
        <v>9</v>
      </c>
      <c r="CJ37" s="80">
        <f t="shared" si="216"/>
        <v>9</v>
      </c>
      <c r="CK37" s="80">
        <f t="shared" si="216"/>
        <v>9</v>
      </c>
      <c r="CL37" s="80">
        <f t="shared" si="216"/>
        <v>9</v>
      </c>
      <c r="CM37" s="80">
        <f t="shared" si="216"/>
        <v>9</v>
      </c>
      <c r="CN37" s="80">
        <f t="shared" si="216"/>
        <v>9</v>
      </c>
      <c r="CO37" s="80">
        <f t="shared" si="216"/>
        <v>9</v>
      </c>
      <c r="CP37" s="80">
        <f t="shared" si="216"/>
        <v>9</v>
      </c>
      <c r="CQ37" s="80">
        <f t="shared" si="216"/>
        <v>9</v>
      </c>
      <c r="CR37" s="80">
        <f t="shared" si="216"/>
        <v>9</v>
      </c>
      <c r="CS37" s="80">
        <f t="shared" si="216"/>
        <v>9</v>
      </c>
      <c r="CT37" s="80">
        <f t="shared" si="216"/>
        <v>9</v>
      </c>
      <c r="CU37" s="80">
        <f t="shared" si="216"/>
        <v>9</v>
      </c>
      <c r="CV37" s="80">
        <f t="shared" si="216"/>
        <v>9</v>
      </c>
      <c r="CW37" s="80">
        <f t="shared" si="216"/>
        <v>9</v>
      </c>
      <c r="CX37" s="80">
        <f t="shared" si="216"/>
        <v>9</v>
      </c>
      <c r="CY37" s="80">
        <f t="shared" si="216"/>
        <v>9</v>
      </c>
      <c r="CZ37" s="80">
        <f t="shared" si="216"/>
        <v>9</v>
      </c>
      <c r="DA37" s="80">
        <f t="shared" si="216"/>
        <v>9</v>
      </c>
      <c r="DB37" s="80">
        <f t="shared" si="216"/>
        <v>9</v>
      </c>
      <c r="DC37" s="80">
        <f t="shared" si="216"/>
        <v>9</v>
      </c>
      <c r="DD37" s="80">
        <f t="shared" si="216"/>
        <v>9</v>
      </c>
      <c r="DE37" s="80">
        <f t="shared" si="216"/>
        <v>9</v>
      </c>
      <c r="DF37" s="80">
        <f t="shared" si="216"/>
        <v>9</v>
      </c>
      <c r="DG37" s="80">
        <f t="shared" si="216"/>
        <v>9</v>
      </c>
      <c r="DH37" s="80">
        <f t="shared" si="216"/>
        <v>9</v>
      </c>
      <c r="DI37" s="80">
        <f t="shared" si="216"/>
        <v>9</v>
      </c>
      <c r="DJ37" s="80">
        <f t="shared" si="216"/>
        <v>9</v>
      </c>
      <c r="DK37" s="80">
        <f t="shared" si="216"/>
        <v>9</v>
      </c>
      <c r="DL37" s="80">
        <f t="shared" si="216"/>
        <v>9</v>
      </c>
      <c r="DM37" s="80">
        <f t="shared" si="216"/>
        <v>9</v>
      </c>
      <c r="DN37" s="80">
        <f t="shared" si="216"/>
        <v>9</v>
      </c>
      <c r="DO37" s="80">
        <f t="shared" si="216"/>
        <v>9</v>
      </c>
      <c r="DP37" s="80">
        <f t="shared" si="216"/>
        <v>9</v>
      </c>
      <c r="DQ37" s="80">
        <f t="shared" si="216"/>
        <v>9</v>
      </c>
      <c r="DR37" s="80">
        <f t="shared" si="216"/>
        <v>9</v>
      </c>
      <c r="DS37" s="80">
        <f t="shared" si="216"/>
        <v>9</v>
      </c>
      <c r="DT37" s="80">
        <f t="shared" si="216"/>
        <v>9</v>
      </c>
      <c r="DU37" s="80">
        <f t="shared" si="216"/>
        <v>9</v>
      </c>
      <c r="DV37" s="80">
        <f t="shared" si="216"/>
        <v>9</v>
      </c>
      <c r="DW37" s="80">
        <f t="shared" si="216"/>
        <v>9</v>
      </c>
      <c r="DX37" s="80">
        <f t="shared" si="216"/>
        <v>9</v>
      </c>
      <c r="DY37" s="80">
        <f t="shared" si="216"/>
        <v>9</v>
      </c>
      <c r="DZ37" s="80">
        <f t="shared" ref="DZ37:GK37" si="217">CAPEX_UFV*tx_Manut_UFV/1000</f>
        <v>9</v>
      </c>
      <c r="EA37" s="80">
        <f t="shared" si="217"/>
        <v>9</v>
      </c>
      <c r="EB37" s="80">
        <f t="shared" si="217"/>
        <v>9</v>
      </c>
      <c r="EC37" s="80">
        <f t="shared" si="217"/>
        <v>9</v>
      </c>
      <c r="ED37" s="80">
        <f t="shared" si="217"/>
        <v>9</v>
      </c>
      <c r="EE37" s="80">
        <f t="shared" si="217"/>
        <v>9</v>
      </c>
      <c r="EF37" s="80">
        <f t="shared" si="217"/>
        <v>9</v>
      </c>
      <c r="EG37" s="80">
        <f t="shared" si="217"/>
        <v>9</v>
      </c>
      <c r="EH37" s="80">
        <f t="shared" si="217"/>
        <v>9</v>
      </c>
      <c r="EI37" s="80">
        <f t="shared" si="217"/>
        <v>9</v>
      </c>
      <c r="EJ37" s="80">
        <f t="shared" si="217"/>
        <v>9</v>
      </c>
      <c r="EK37" s="80">
        <f t="shared" si="217"/>
        <v>9</v>
      </c>
      <c r="EL37" s="80">
        <f t="shared" si="217"/>
        <v>9</v>
      </c>
      <c r="EM37" s="80">
        <f t="shared" si="217"/>
        <v>9</v>
      </c>
      <c r="EN37" s="80">
        <f t="shared" si="217"/>
        <v>9</v>
      </c>
      <c r="EO37" s="80">
        <f t="shared" si="217"/>
        <v>9</v>
      </c>
      <c r="EP37" s="80">
        <f t="shared" si="217"/>
        <v>9</v>
      </c>
      <c r="EQ37" s="80">
        <f t="shared" si="217"/>
        <v>9</v>
      </c>
      <c r="ER37" s="80">
        <f t="shared" si="217"/>
        <v>9</v>
      </c>
      <c r="ES37" s="80">
        <f t="shared" si="217"/>
        <v>9</v>
      </c>
      <c r="ET37" s="80">
        <f t="shared" si="217"/>
        <v>9</v>
      </c>
      <c r="EU37" s="80">
        <f t="shared" si="217"/>
        <v>9</v>
      </c>
      <c r="EV37" s="80">
        <f t="shared" si="217"/>
        <v>9</v>
      </c>
      <c r="EW37" s="80">
        <f t="shared" si="217"/>
        <v>9</v>
      </c>
      <c r="EX37" s="80">
        <f t="shared" si="217"/>
        <v>9</v>
      </c>
      <c r="EY37" s="80">
        <f t="shared" si="217"/>
        <v>9</v>
      </c>
      <c r="EZ37" s="80">
        <f t="shared" si="217"/>
        <v>9</v>
      </c>
      <c r="FA37" s="80">
        <f t="shared" si="217"/>
        <v>9</v>
      </c>
      <c r="FB37" s="80">
        <f t="shared" si="217"/>
        <v>9</v>
      </c>
      <c r="FC37" s="80">
        <f t="shared" si="217"/>
        <v>9</v>
      </c>
      <c r="FD37" s="80">
        <f t="shared" si="217"/>
        <v>9</v>
      </c>
      <c r="FE37" s="80">
        <f t="shared" si="217"/>
        <v>9</v>
      </c>
      <c r="FF37" s="80">
        <f t="shared" si="217"/>
        <v>9</v>
      </c>
      <c r="FG37" s="80">
        <f t="shared" si="217"/>
        <v>9</v>
      </c>
      <c r="FH37" s="80">
        <f t="shared" si="217"/>
        <v>9</v>
      </c>
      <c r="FI37" s="80">
        <f t="shared" si="217"/>
        <v>9</v>
      </c>
      <c r="FJ37" s="80">
        <f t="shared" si="217"/>
        <v>9</v>
      </c>
      <c r="FK37" s="80">
        <f t="shared" si="217"/>
        <v>9</v>
      </c>
      <c r="FL37" s="80">
        <f t="shared" si="217"/>
        <v>9</v>
      </c>
      <c r="FM37" s="80">
        <f t="shared" si="217"/>
        <v>9</v>
      </c>
      <c r="FN37" s="80">
        <f t="shared" si="217"/>
        <v>9</v>
      </c>
      <c r="FO37" s="80">
        <f t="shared" si="217"/>
        <v>9</v>
      </c>
      <c r="FP37" s="80">
        <f t="shared" si="217"/>
        <v>9</v>
      </c>
      <c r="FQ37" s="80">
        <f t="shared" si="217"/>
        <v>9</v>
      </c>
      <c r="FR37" s="80">
        <f t="shared" si="217"/>
        <v>9</v>
      </c>
      <c r="FS37" s="80">
        <f t="shared" si="217"/>
        <v>9</v>
      </c>
      <c r="FT37" s="80">
        <f t="shared" si="217"/>
        <v>9</v>
      </c>
      <c r="FU37" s="80">
        <f t="shared" si="217"/>
        <v>9</v>
      </c>
      <c r="FV37" s="80">
        <f t="shared" si="217"/>
        <v>9</v>
      </c>
      <c r="FW37" s="80">
        <f t="shared" si="217"/>
        <v>9</v>
      </c>
      <c r="FX37" s="80">
        <f t="shared" si="217"/>
        <v>9</v>
      </c>
      <c r="FY37" s="80">
        <f t="shared" si="217"/>
        <v>9</v>
      </c>
      <c r="FZ37" s="80">
        <f t="shared" si="217"/>
        <v>9</v>
      </c>
      <c r="GA37" s="80">
        <f t="shared" si="217"/>
        <v>9</v>
      </c>
      <c r="GB37" s="80">
        <f t="shared" si="217"/>
        <v>9</v>
      </c>
      <c r="GC37" s="80">
        <f t="shared" si="217"/>
        <v>9</v>
      </c>
      <c r="GD37" s="80">
        <f t="shared" si="217"/>
        <v>9</v>
      </c>
      <c r="GE37" s="80">
        <f t="shared" si="217"/>
        <v>9</v>
      </c>
      <c r="GF37" s="80">
        <f t="shared" si="217"/>
        <v>9</v>
      </c>
      <c r="GG37" s="80">
        <f t="shared" si="217"/>
        <v>9</v>
      </c>
      <c r="GH37" s="80">
        <f t="shared" si="217"/>
        <v>9</v>
      </c>
      <c r="GI37" s="80">
        <f t="shared" si="217"/>
        <v>9</v>
      </c>
      <c r="GJ37" s="80">
        <f t="shared" si="217"/>
        <v>9</v>
      </c>
      <c r="GK37" s="80">
        <f t="shared" si="217"/>
        <v>9</v>
      </c>
      <c r="GL37" s="80">
        <f t="shared" ref="GL37:IG37" si="218">CAPEX_UFV*tx_Manut_UFV/1000</f>
        <v>9</v>
      </c>
      <c r="GM37" s="80">
        <f t="shared" si="218"/>
        <v>9</v>
      </c>
      <c r="GN37" s="80">
        <f t="shared" si="218"/>
        <v>9</v>
      </c>
      <c r="GO37" s="80">
        <f t="shared" si="218"/>
        <v>9</v>
      </c>
      <c r="GP37" s="80">
        <f t="shared" si="218"/>
        <v>9</v>
      </c>
      <c r="GQ37" s="80">
        <f t="shared" si="218"/>
        <v>9</v>
      </c>
      <c r="GR37" s="80">
        <f t="shared" si="218"/>
        <v>9</v>
      </c>
      <c r="GS37" s="80">
        <f t="shared" si="218"/>
        <v>9</v>
      </c>
      <c r="GT37" s="80">
        <f t="shared" si="218"/>
        <v>9</v>
      </c>
      <c r="GU37" s="80">
        <f t="shared" si="218"/>
        <v>9</v>
      </c>
      <c r="GV37" s="80">
        <f t="shared" si="218"/>
        <v>9</v>
      </c>
      <c r="GW37" s="80">
        <f t="shared" si="218"/>
        <v>9</v>
      </c>
      <c r="GX37" s="80">
        <f t="shared" si="218"/>
        <v>9</v>
      </c>
      <c r="GY37" s="80">
        <f t="shared" si="218"/>
        <v>9</v>
      </c>
      <c r="GZ37" s="80">
        <f t="shared" si="218"/>
        <v>9</v>
      </c>
      <c r="HA37" s="80">
        <f t="shared" si="218"/>
        <v>9</v>
      </c>
      <c r="HB37" s="80">
        <f t="shared" si="218"/>
        <v>9</v>
      </c>
      <c r="HC37" s="80">
        <f t="shared" si="218"/>
        <v>9</v>
      </c>
      <c r="HD37" s="80">
        <f t="shared" si="218"/>
        <v>9</v>
      </c>
      <c r="HE37" s="80">
        <f t="shared" si="218"/>
        <v>9</v>
      </c>
      <c r="HF37" s="80">
        <f t="shared" si="218"/>
        <v>9</v>
      </c>
      <c r="HG37" s="80">
        <f t="shared" si="218"/>
        <v>9</v>
      </c>
      <c r="HH37" s="80">
        <f t="shared" si="218"/>
        <v>9</v>
      </c>
      <c r="HI37" s="80">
        <f t="shared" si="218"/>
        <v>9</v>
      </c>
      <c r="HJ37" s="80">
        <f t="shared" si="218"/>
        <v>9</v>
      </c>
      <c r="HK37" s="80">
        <f t="shared" si="218"/>
        <v>9</v>
      </c>
      <c r="HL37" s="80">
        <f t="shared" si="218"/>
        <v>9</v>
      </c>
      <c r="HM37" s="80">
        <f t="shared" si="218"/>
        <v>9</v>
      </c>
      <c r="HN37" s="80">
        <f t="shared" si="218"/>
        <v>9</v>
      </c>
      <c r="HO37" s="80">
        <f t="shared" si="218"/>
        <v>9</v>
      </c>
      <c r="HP37" s="80">
        <f t="shared" si="218"/>
        <v>9</v>
      </c>
      <c r="HQ37" s="80">
        <f t="shared" si="218"/>
        <v>9</v>
      </c>
      <c r="HR37" s="80">
        <f t="shared" si="218"/>
        <v>9</v>
      </c>
      <c r="HS37" s="80">
        <f t="shared" si="218"/>
        <v>9</v>
      </c>
      <c r="HT37" s="80">
        <f t="shared" si="218"/>
        <v>9</v>
      </c>
      <c r="HU37" s="80">
        <f t="shared" si="218"/>
        <v>9</v>
      </c>
      <c r="HV37" s="80">
        <f t="shared" si="218"/>
        <v>9</v>
      </c>
      <c r="HW37" s="80">
        <f t="shared" si="218"/>
        <v>9</v>
      </c>
      <c r="HX37" s="80">
        <f t="shared" si="218"/>
        <v>9</v>
      </c>
      <c r="HY37" s="80">
        <f t="shared" si="218"/>
        <v>9</v>
      </c>
      <c r="HZ37" s="80">
        <f t="shared" si="218"/>
        <v>9</v>
      </c>
      <c r="IA37" s="80">
        <f t="shared" si="218"/>
        <v>9</v>
      </c>
      <c r="IB37" s="80">
        <f t="shared" si="218"/>
        <v>9</v>
      </c>
      <c r="IC37" s="80">
        <f t="shared" si="218"/>
        <v>9</v>
      </c>
      <c r="ID37" s="80">
        <f t="shared" si="218"/>
        <v>9</v>
      </c>
      <c r="IE37" s="80">
        <f t="shared" si="218"/>
        <v>9</v>
      </c>
      <c r="IF37" s="80">
        <f t="shared" si="218"/>
        <v>9</v>
      </c>
      <c r="IG37" s="80">
        <f t="shared" si="218"/>
        <v>9</v>
      </c>
    </row>
    <row r="38" spans="1:241" x14ac:dyDescent="0.2">
      <c r="A38" s="30" t="s">
        <v>442</v>
      </c>
      <c r="B38" s="80">
        <f t="shared" ref="B38:AG38" si="219">SUM(Custo_IP_Full)*tx_Manut/1000*(1+FSeg)</f>
        <v>24.089231960786691</v>
      </c>
      <c r="C38" s="80">
        <f t="shared" si="219"/>
        <v>24.089231960786691</v>
      </c>
      <c r="D38" s="80">
        <f t="shared" si="219"/>
        <v>24.089231960786691</v>
      </c>
      <c r="E38" s="80">
        <f t="shared" si="219"/>
        <v>24.089231960786691</v>
      </c>
      <c r="F38" s="80">
        <f t="shared" si="219"/>
        <v>24.089231960786691</v>
      </c>
      <c r="G38" s="80">
        <f t="shared" si="219"/>
        <v>24.089231960786691</v>
      </c>
      <c r="H38" s="80">
        <f t="shared" si="219"/>
        <v>24.089231960786691</v>
      </c>
      <c r="I38" s="80">
        <f t="shared" si="219"/>
        <v>24.089231960786691</v>
      </c>
      <c r="J38" s="80">
        <f t="shared" si="219"/>
        <v>24.089231960786691</v>
      </c>
      <c r="K38" s="80">
        <f t="shared" si="219"/>
        <v>24.089231960786691</v>
      </c>
      <c r="L38" s="80">
        <f t="shared" si="219"/>
        <v>24.089231960786691</v>
      </c>
      <c r="M38" s="80">
        <f t="shared" si="219"/>
        <v>24.089231960786691</v>
      </c>
      <c r="N38" s="80">
        <f t="shared" si="219"/>
        <v>24.089231960786691</v>
      </c>
      <c r="O38" s="80">
        <f t="shared" si="219"/>
        <v>24.089231960786691</v>
      </c>
      <c r="P38" s="80">
        <f t="shared" si="219"/>
        <v>24.089231960786691</v>
      </c>
      <c r="Q38" s="80">
        <f t="shared" si="219"/>
        <v>24.089231960786691</v>
      </c>
      <c r="R38" s="80">
        <f t="shared" si="219"/>
        <v>24.089231960786691</v>
      </c>
      <c r="S38" s="80">
        <f t="shared" si="219"/>
        <v>24.089231960786691</v>
      </c>
      <c r="T38" s="80">
        <f t="shared" si="219"/>
        <v>24.089231960786691</v>
      </c>
      <c r="U38" s="80">
        <f t="shared" si="219"/>
        <v>24.089231960786691</v>
      </c>
      <c r="V38" s="80">
        <f t="shared" si="219"/>
        <v>24.089231960786691</v>
      </c>
      <c r="W38" s="80">
        <f t="shared" si="219"/>
        <v>24.089231960786691</v>
      </c>
      <c r="X38" s="80">
        <f t="shared" si="219"/>
        <v>24.089231960786691</v>
      </c>
      <c r="Y38" s="80">
        <f t="shared" si="219"/>
        <v>24.089231960786691</v>
      </c>
      <c r="Z38" s="80">
        <f t="shared" si="219"/>
        <v>24.089231960786691</v>
      </c>
      <c r="AA38" s="80">
        <f t="shared" si="219"/>
        <v>24.089231960786691</v>
      </c>
      <c r="AB38" s="80">
        <f t="shared" si="219"/>
        <v>24.089231960786691</v>
      </c>
      <c r="AC38" s="80">
        <f t="shared" si="219"/>
        <v>24.089231960786691</v>
      </c>
      <c r="AD38" s="80">
        <f t="shared" si="219"/>
        <v>24.089231960786691</v>
      </c>
      <c r="AE38" s="80">
        <f t="shared" si="219"/>
        <v>24.089231960786691</v>
      </c>
      <c r="AF38" s="80">
        <f t="shared" si="219"/>
        <v>24.089231960786691</v>
      </c>
      <c r="AG38" s="80">
        <f t="shared" si="219"/>
        <v>24.089231960786691</v>
      </c>
      <c r="AH38" s="80">
        <f t="shared" ref="AH38:BM38" si="220">SUM(Custo_IP_Full)*tx_Manut/1000*(1+FSeg)</f>
        <v>24.089231960786691</v>
      </c>
      <c r="AI38" s="80">
        <f t="shared" si="220"/>
        <v>24.089231960786691</v>
      </c>
      <c r="AJ38" s="80">
        <f t="shared" si="220"/>
        <v>24.089231960786691</v>
      </c>
      <c r="AK38" s="80">
        <f t="shared" si="220"/>
        <v>24.089231960786691</v>
      </c>
      <c r="AL38" s="80">
        <f t="shared" si="220"/>
        <v>24.089231960786691</v>
      </c>
      <c r="AM38" s="80">
        <f t="shared" si="220"/>
        <v>24.089231960786691</v>
      </c>
      <c r="AN38" s="80">
        <f t="shared" si="220"/>
        <v>24.089231960786691</v>
      </c>
      <c r="AO38" s="80">
        <f t="shared" si="220"/>
        <v>24.089231960786691</v>
      </c>
      <c r="AP38" s="80">
        <f t="shared" si="220"/>
        <v>24.089231960786691</v>
      </c>
      <c r="AQ38" s="80">
        <f t="shared" si="220"/>
        <v>24.089231960786691</v>
      </c>
      <c r="AR38" s="80">
        <f t="shared" si="220"/>
        <v>24.089231960786691</v>
      </c>
      <c r="AS38" s="80">
        <f t="shared" si="220"/>
        <v>24.089231960786691</v>
      </c>
      <c r="AT38" s="80">
        <f t="shared" si="220"/>
        <v>24.089231960786691</v>
      </c>
      <c r="AU38" s="80">
        <f t="shared" si="220"/>
        <v>24.089231960786691</v>
      </c>
      <c r="AV38" s="80">
        <f t="shared" si="220"/>
        <v>24.089231960786691</v>
      </c>
      <c r="AW38" s="80">
        <f t="shared" si="220"/>
        <v>24.089231960786691</v>
      </c>
      <c r="AX38" s="80">
        <f t="shared" si="220"/>
        <v>24.089231960786691</v>
      </c>
      <c r="AY38" s="80">
        <f t="shared" si="220"/>
        <v>24.089231960786691</v>
      </c>
      <c r="AZ38" s="80">
        <f t="shared" si="220"/>
        <v>24.089231960786691</v>
      </c>
      <c r="BA38" s="80">
        <f t="shared" si="220"/>
        <v>24.089231960786691</v>
      </c>
      <c r="BB38" s="80">
        <f t="shared" si="220"/>
        <v>24.089231960786691</v>
      </c>
      <c r="BC38" s="80">
        <f t="shared" si="220"/>
        <v>24.089231960786691</v>
      </c>
      <c r="BD38" s="80">
        <f t="shared" si="220"/>
        <v>24.089231960786691</v>
      </c>
      <c r="BE38" s="80">
        <f t="shared" si="220"/>
        <v>24.089231960786691</v>
      </c>
      <c r="BF38" s="80">
        <f t="shared" si="220"/>
        <v>24.089231960786691</v>
      </c>
      <c r="BG38" s="80">
        <f t="shared" si="220"/>
        <v>24.089231960786691</v>
      </c>
      <c r="BH38" s="80">
        <f t="shared" si="220"/>
        <v>24.089231960786691</v>
      </c>
      <c r="BI38" s="80">
        <f t="shared" si="220"/>
        <v>24.089231960786691</v>
      </c>
      <c r="BJ38" s="80">
        <f t="shared" si="220"/>
        <v>24.089231960786691</v>
      </c>
      <c r="BK38" s="80">
        <f t="shared" si="220"/>
        <v>24.089231960786691</v>
      </c>
      <c r="BL38" s="80">
        <f t="shared" si="220"/>
        <v>24.089231960786691</v>
      </c>
      <c r="BM38" s="80">
        <f t="shared" si="220"/>
        <v>24.089231960786691</v>
      </c>
      <c r="BN38" s="80">
        <f t="shared" ref="BN38:CS38" si="221">SUM(Custo_IP_Full)*tx_Manut/1000*(1+FSeg)</f>
        <v>24.089231960786691</v>
      </c>
      <c r="BO38" s="80">
        <f t="shared" si="221"/>
        <v>24.089231960786691</v>
      </c>
      <c r="BP38" s="80">
        <f t="shared" si="221"/>
        <v>24.089231960786691</v>
      </c>
      <c r="BQ38" s="80">
        <f t="shared" si="221"/>
        <v>24.089231960786691</v>
      </c>
      <c r="BR38" s="80">
        <f t="shared" si="221"/>
        <v>24.089231960786691</v>
      </c>
      <c r="BS38" s="80">
        <f t="shared" si="221"/>
        <v>24.089231960786691</v>
      </c>
      <c r="BT38" s="80">
        <f t="shared" si="221"/>
        <v>24.089231960786691</v>
      </c>
      <c r="BU38" s="80">
        <f t="shared" si="221"/>
        <v>24.089231960786691</v>
      </c>
      <c r="BV38" s="80">
        <f t="shared" si="221"/>
        <v>24.089231960786691</v>
      </c>
      <c r="BW38" s="80">
        <f t="shared" si="221"/>
        <v>24.089231960786691</v>
      </c>
      <c r="BX38" s="80">
        <f t="shared" si="221"/>
        <v>24.089231960786691</v>
      </c>
      <c r="BY38" s="80">
        <f t="shared" si="221"/>
        <v>24.089231960786691</v>
      </c>
      <c r="BZ38" s="80">
        <f t="shared" si="221"/>
        <v>24.089231960786691</v>
      </c>
      <c r="CA38" s="80">
        <f t="shared" si="221"/>
        <v>24.089231960786691</v>
      </c>
      <c r="CB38" s="80">
        <f t="shared" si="221"/>
        <v>24.089231960786691</v>
      </c>
      <c r="CC38" s="80">
        <f t="shared" si="221"/>
        <v>24.089231960786691</v>
      </c>
      <c r="CD38" s="80">
        <f t="shared" si="221"/>
        <v>24.089231960786691</v>
      </c>
      <c r="CE38" s="80">
        <f t="shared" si="221"/>
        <v>24.089231960786691</v>
      </c>
      <c r="CF38" s="80">
        <f t="shared" si="221"/>
        <v>24.089231960786691</v>
      </c>
      <c r="CG38" s="80">
        <f t="shared" si="221"/>
        <v>24.089231960786691</v>
      </c>
      <c r="CH38" s="80">
        <f t="shared" si="221"/>
        <v>24.089231960786691</v>
      </c>
      <c r="CI38" s="80">
        <f t="shared" si="221"/>
        <v>24.089231960786691</v>
      </c>
      <c r="CJ38" s="80">
        <f t="shared" si="221"/>
        <v>24.089231960786691</v>
      </c>
      <c r="CK38" s="80">
        <f t="shared" si="221"/>
        <v>24.089231960786691</v>
      </c>
      <c r="CL38" s="80">
        <f t="shared" si="221"/>
        <v>24.089231960786691</v>
      </c>
      <c r="CM38" s="80">
        <f t="shared" si="221"/>
        <v>24.089231960786691</v>
      </c>
      <c r="CN38" s="80">
        <f t="shared" si="221"/>
        <v>24.089231960786691</v>
      </c>
      <c r="CO38" s="80">
        <f t="shared" si="221"/>
        <v>24.089231960786691</v>
      </c>
      <c r="CP38" s="80">
        <f t="shared" si="221"/>
        <v>24.089231960786691</v>
      </c>
      <c r="CQ38" s="80">
        <f t="shared" si="221"/>
        <v>24.089231960786691</v>
      </c>
      <c r="CR38" s="80">
        <f t="shared" si="221"/>
        <v>24.089231960786691</v>
      </c>
      <c r="CS38" s="80">
        <f t="shared" si="221"/>
        <v>24.089231960786691</v>
      </c>
      <c r="CT38" s="80">
        <f t="shared" ref="CT38:DQ38" si="222">SUM(Custo_IP_Full)*tx_Manut/1000*(1+FSeg)</f>
        <v>24.089231960786691</v>
      </c>
      <c r="CU38" s="80">
        <f t="shared" si="222"/>
        <v>24.089231960786691</v>
      </c>
      <c r="CV38" s="80">
        <f t="shared" si="222"/>
        <v>24.089231960786691</v>
      </c>
      <c r="CW38" s="80">
        <f t="shared" si="222"/>
        <v>24.089231960786691</v>
      </c>
      <c r="CX38" s="80">
        <f t="shared" si="222"/>
        <v>24.089231960786691</v>
      </c>
      <c r="CY38" s="80">
        <f t="shared" si="222"/>
        <v>24.089231960786691</v>
      </c>
      <c r="CZ38" s="80">
        <f t="shared" si="222"/>
        <v>24.089231960786691</v>
      </c>
      <c r="DA38" s="80">
        <f t="shared" si="222"/>
        <v>24.089231960786691</v>
      </c>
      <c r="DB38" s="80">
        <f t="shared" si="222"/>
        <v>24.089231960786691</v>
      </c>
      <c r="DC38" s="80">
        <f t="shared" si="222"/>
        <v>24.089231960786691</v>
      </c>
      <c r="DD38" s="80">
        <f t="shared" si="222"/>
        <v>24.089231960786691</v>
      </c>
      <c r="DE38" s="80">
        <f t="shared" si="222"/>
        <v>24.089231960786691</v>
      </c>
      <c r="DF38" s="80">
        <f t="shared" si="222"/>
        <v>24.089231960786691</v>
      </c>
      <c r="DG38" s="80">
        <f t="shared" si="222"/>
        <v>24.089231960786691</v>
      </c>
      <c r="DH38" s="80">
        <f t="shared" si="222"/>
        <v>24.089231960786691</v>
      </c>
      <c r="DI38" s="80">
        <f t="shared" si="222"/>
        <v>24.089231960786691</v>
      </c>
      <c r="DJ38" s="80">
        <f t="shared" si="222"/>
        <v>24.089231960786691</v>
      </c>
      <c r="DK38" s="80">
        <f t="shared" si="222"/>
        <v>24.089231960786691</v>
      </c>
      <c r="DL38" s="80">
        <f t="shared" si="222"/>
        <v>24.089231960786691</v>
      </c>
      <c r="DM38" s="80">
        <f t="shared" si="222"/>
        <v>24.089231960786691</v>
      </c>
      <c r="DN38" s="80">
        <f t="shared" si="222"/>
        <v>24.089231960786691</v>
      </c>
      <c r="DO38" s="80">
        <f t="shared" si="222"/>
        <v>24.089231960786691</v>
      </c>
      <c r="DP38" s="80">
        <f t="shared" si="222"/>
        <v>24.089231960786691</v>
      </c>
      <c r="DQ38" s="80">
        <f t="shared" si="222"/>
        <v>24.089231960786691</v>
      </c>
      <c r="DR38" s="80">
        <v>0</v>
      </c>
      <c r="DS38" s="80">
        <v>0</v>
      </c>
      <c r="DT38" s="80">
        <v>0</v>
      </c>
      <c r="DU38" s="80">
        <v>0</v>
      </c>
      <c r="DV38" s="80">
        <v>0</v>
      </c>
      <c r="DW38" s="80">
        <v>0</v>
      </c>
      <c r="DX38" s="80">
        <v>0</v>
      </c>
      <c r="DY38" s="80">
        <v>0</v>
      </c>
      <c r="DZ38" s="80">
        <v>0</v>
      </c>
      <c r="EA38" s="80">
        <v>0</v>
      </c>
      <c r="EB38" s="80">
        <v>0</v>
      </c>
      <c r="EC38" s="80">
        <v>0</v>
      </c>
      <c r="ED38" s="80">
        <v>0</v>
      </c>
      <c r="EE38" s="80">
        <v>0</v>
      </c>
      <c r="EF38" s="80">
        <v>0</v>
      </c>
      <c r="EG38" s="80">
        <v>0</v>
      </c>
      <c r="EH38" s="80">
        <v>0</v>
      </c>
      <c r="EI38" s="80">
        <v>0</v>
      </c>
      <c r="EJ38" s="80">
        <v>0</v>
      </c>
      <c r="EK38" s="80">
        <v>0</v>
      </c>
      <c r="EL38" s="80">
        <v>0</v>
      </c>
      <c r="EM38" s="80">
        <v>0</v>
      </c>
      <c r="EN38" s="80">
        <v>0</v>
      </c>
      <c r="EO38" s="80">
        <v>0</v>
      </c>
      <c r="EP38" s="80">
        <v>0</v>
      </c>
      <c r="EQ38" s="80">
        <v>0</v>
      </c>
      <c r="ER38" s="80">
        <v>0</v>
      </c>
      <c r="ES38" s="80">
        <v>0</v>
      </c>
      <c r="ET38" s="80">
        <v>0</v>
      </c>
      <c r="EU38" s="80">
        <v>0</v>
      </c>
      <c r="EV38" s="80">
        <v>0</v>
      </c>
      <c r="EW38" s="80">
        <v>0</v>
      </c>
      <c r="EX38" s="80">
        <v>0</v>
      </c>
      <c r="EY38" s="80">
        <v>0</v>
      </c>
      <c r="EZ38" s="80">
        <v>0</v>
      </c>
      <c r="FA38" s="80">
        <v>0</v>
      </c>
      <c r="FB38" s="80">
        <v>0</v>
      </c>
      <c r="FC38" s="80">
        <v>0</v>
      </c>
      <c r="FD38" s="80">
        <v>0</v>
      </c>
      <c r="FE38" s="80">
        <v>0</v>
      </c>
      <c r="FF38" s="80">
        <v>0</v>
      </c>
      <c r="FG38" s="80">
        <v>0</v>
      </c>
      <c r="FH38" s="80">
        <v>0</v>
      </c>
      <c r="FI38" s="80">
        <v>0</v>
      </c>
      <c r="FJ38" s="80">
        <v>0</v>
      </c>
      <c r="FK38" s="80">
        <v>0</v>
      </c>
      <c r="FL38" s="80">
        <v>0</v>
      </c>
      <c r="FM38" s="80">
        <v>0</v>
      </c>
      <c r="FN38" s="80">
        <v>0</v>
      </c>
      <c r="FO38" s="80">
        <v>0</v>
      </c>
      <c r="FP38" s="80">
        <v>0</v>
      </c>
      <c r="FQ38" s="80">
        <v>0</v>
      </c>
      <c r="FR38" s="80">
        <v>0</v>
      </c>
      <c r="FS38" s="80">
        <v>0</v>
      </c>
      <c r="FT38" s="80">
        <v>0</v>
      </c>
      <c r="FU38" s="80">
        <v>0</v>
      </c>
      <c r="FV38" s="80">
        <v>0</v>
      </c>
      <c r="FW38" s="80">
        <v>0</v>
      </c>
      <c r="FX38" s="80">
        <v>0</v>
      </c>
      <c r="FY38" s="80">
        <v>0</v>
      </c>
      <c r="FZ38" s="80">
        <v>0</v>
      </c>
      <c r="GA38" s="80">
        <v>0</v>
      </c>
      <c r="GB38" s="80">
        <v>0</v>
      </c>
      <c r="GC38" s="80">
        <v>0</v>
      </c>
      <c r="GD38" s="80">
        <v>0</v>
      </c>
      <c r="GE38" s="80">
        <v>0</v>
      </c>
      <c r="GF38" s="80">
        <v>0</v>
      </c>
      <c r="GG38" s="80">
        <v>0</v>
      </c>
      <c r="GH38" s="80">
        <v>0</v>
      </c>
      <c r="GI38" s="80">
        <v>0</v>
      </c>
      <c r="GJ38" s="80">
        <v>0</v>
      </c>
      <c r="GK38" s="80">
        <v>0</v>
      </c>
      <c r="GL38" s="80">
        <v>0</v>
      </c>
      <c r="GM38" s="80">
        <v>0</v>
      </c>
      <c r="GN38" s="80">
        <v>0</v>
      </c>
      <c r="GO38" s="80">
        <v>0</v>
      </c>
      <c r="GP38" s="80">
        <v>0</v>
      </c>
      <c r="GQ38" s="80">
        <v>0</v>
      </c>
      <c r="GR38" s="80">
        <v>0</v>
      </c>
      <c r="GS38" s="80">
        <v>0</v>
      </c>
      <c r="GT38" s="80">
        <v>0</v>
      </c>
      <c r="GU38" s="80">
        <v>0</v>
      </c>
      <c r="GV38" s="80">
        <v>0</v>
      </c>
      <c r="GW38" s="80">
        <v>0</v>
      </c>
      <c r="GX38" s="80">
        <v>0</v>
      </c>
      <c r="GY38" s="80">
        <v>0</v>
      </c>
      <c r="GZ38" s="80">
        <v>0</v>
      </c>
      <c r="HA38" s="80">
        <v>0</v>
      </c>
      <c r="HB38" s="80">
        <v>0</v>
      </c>
      <c r="HC38" s="80">
        <v>0</v>
      </c>
      <c r="HD38" s="80">
        <v>0</v>
      </c>
      <c r="HE38" s="80">
        <v>0</v>
      </c>
      <c r="HF38" s="80">
        <v>0</v>
      </c>
      <c r="HG38" s="80">
        <v>0</v>
      </c>
      <c r="HH38" s="80">
        <v>0</v>
      </c>
      <c r="HI38" s="80">
        <v>0</v>
      </c>
      <c r="HJ38" s="80">
        <v>0</v>
      </c>
      <c r="HK38" s="80">
        <v>0</v>
      </c>
      <c r="HL38" s="80">
        <v>0</v>
      </c>
      <c r="HM38" s="80">
        <v>0</v>
      </c>
      <c r="HN38" s="80">
        <v>0</v>
      </c>
      <c r="HO38" s="80">
        <v>0</v>
      </c>
      <c r="HP38" s="80">
        <v>0</v>
      </c>
      <c r="HQ38" s="80">
        <v>0</v>
      </c>
      <c r="HR38" s="80">
        <v>0</v>
      </c>
      <c r="HS38" s="80">
        <v>0</v>
      </c>
      <c r="HT38" s="80">
        <v>0</v>
      </c>
      <c r="HU38" s="80">
        <v>0</v>
      </c>
      <c r="HV38" s="80">
        <v>0</v>
      </c>
      <c r="HW38" s="80">
        <v>0</v>
      </c>
      <c r="HX38" s="80">
        <v>0</v>
      </c>
      <c r="HY38" s="80">
        <v>0</v>
      </c>
      <c r="HZ38" s="80">
        <v>0</v>
      </c>
      <c r="IA38" s="80">
        <v>0</v>
      </c>
      <c r="IB38" s="80">
        <v>0</v>
      </c>
      <c r="IC38" s="80">
        <v>0</v>
      </c>
      <c r="ID38" s="80">
        <v>0</v>
      </c>
      <c r="IE38" s="80">
        <v>0</v>
      </c>
      <c r="IF38" s="80">
        <v>0</v>
      </c>
      <c r="IG38" s="80">
        <v>0</v>
      </c>
    </row>
    <row r="39" spans="1:241" x14ac:dyDescent="0.2">
      <c r="A39" s="30" t="s">
        <v>443</v>
      </c>
      <c r="B39" s="80">
        <f t="shared" ref="B39:AG39" si="223">Capex_Ciclo1*tx_Manut/1000</f>
        <v>27.455606051088893</v>
      </c>
      <c r="C39" s="80">
        <f t="shared" si="223"/>
        <v>27.455606051088893</v>
      </c>
      <c r="D39" s="80">
        <f t="shared" si="223"/>
        <v>27.455606051088893</v>
      </c>
      <c r="E39" s="80">
        <f t="shared" si="223"/>
        <v>27.455606051088893</v>
      </c>
      <c r="F39" s="80">
        <f t="shared" si="223"/>
        <v>27.455606051088893</v>
      </c>
      <c r="G39" s="80">
        <f t="shared" si="223"/>
        <v>27.455606051088893</v>
      </c>
      <c r="H39" s="80">
        <f t="shared" si="223"/>
        <v>27.455606051088893</v>
      </c>
      <c r="I39" s="80">
        <f t="shared" si="223"/>
        <v>27.455606051088893</v>
      </c>
      <c r="J39" s="80">
        <f t="shared" si="223"/>
        <v>27.455606051088893</v>
      </c>
      <c r="K39" s="80">
        <f t="shared" si="223"/>
        <v>27.455606051088893</v>
      </c>
      <c r="L39" s="80">
        <f t="shared" si="223"/>
        <v>27.455606051088893</v>
      </c>
      <c r="M39" s="80">
        <f t="shared" si="223"/>
        <v>27.455606051088893</v>
      </c>
      <c r="N39" s="80">
        <f t="shared" si="223"/>
        <v>27.455606051088893</v>
      </c>
      <c r="O39" s="80">
        <f t="shared" si="223"/>
        <v>27.455606051088893</v>
      </c>
      <c r="P39" s="80">
        <f t="shared" si="223"/>
        <v>27.455606051088893</v>
      </c>
      <c r="Q39" s="80">
        <f t="shared" si="223"/>
        <v>27.455606051088893</v>
      </c>
      <c r="R39" s="80">
        <f t="shared" si="223"/>
        <v>27.455606051088893</v>
      </c>
      <c r="S39" s="80">
        <f t="shared" si="223"/>
        <v>27.455606051088893</v>
      </c>
      <c r="T39" s="80">
        <f t="shared" si="223"/>
        <v>27.455606051088893</v>
      </c>
      <c r="U39" s="80">
        <f t="shared" si="223"/>
        <v>27.455606051088893</v>
      </c>
      <c r="V39" s="80">
        <f t="shared" si="223"/>
        <v>27.455606051088893</v>
      </c>
      <c r="W39" s="80">
        <f t="shared" si="223"/>
        <v>27.455606051088893</v>
      </c>
      <c r="X39" s="80">
        <f t="shared" si="223"/>
        <v>27.455606051088893</v>
      </c>
      <c r="Y39" s="80">
        <f t="shared" si="223"/>
        <v>27.455606051088893</v>
      </c>
      <c r="Z39" s="80">
        <f t="shared" si="223"/>
        <v>27.455606051088893</v>
      </c>
      <c r="AA39" s="80">
        <f t="shared" si="223"/>
        <v>27.455606051088893</v>
      </c>
      <c r="AB39" s="80">
        <f t="shared" si="223"/>
        <v>27.455606051088893</v>
      </c>
      <c r="AC39" s="80">
        <f t="shared" si="223"/>
        <v>27.455606051088893</v>
      </c>
      <c r="AD39" s="80">
        <f t="shared" si="223"/>
        <v>27.455606051088893</v>
      </c>
      <c r="AE39" s="80">
        <f t="shared" si="223"/>
        <v>27.455606051088893</v>
      </c>
      <c r="AF39" s="80">
        <f t="shared" si="223"/>
        <v>27.455606051088893</v>
      </c>
      <c r="AG39" s="80">
        <f t="shared" si="223"/>
        <v>27.455606051088893</v>
      </c>
      <c r="AH39" s="80">
        <f t="shared" ref="AH39:BM39" si="224">Capex_Ciclo1*tx_Manut/1000</f>
        <v>27.455606051088893</v>
      </c>
      <c r="AI39" s="80">
        <f t="shared" si="224"/>
        <v>27.455606051088893</v>
      </c>
      <c r="AJ39" s="80">
        <f t="shared" si="224"/>
        <v>27.455606051088893</v>
      </c>
      <c r="AK39" s="80">
        <f t="shared" si="224"/>
        <v>27.455606051088893</v>
      </c>
      <c r="AL39" s="80">
        <f t="shared" si="224"/>
        <v>27.455606051088893</v>
      </c>
      <c r="AM39" s="80">
        <f t="shared" si="224"/>
        <v>27.455606051088893</v>
      </c>
      <c r="AN39" s="80">
        <f t="shared" si="224"/>
        <v>27.455606051088893</v>
      </c>
      <c r="AO39" s="80">
        <f t="shared" si="224"/>
        <v>27.455606051088893</v>
      </c>
      <c r="AP39" s="80">
        <f t="shared" si="224"/>
        <v>27.455606051088893</v>
      </c>
      <c r="AQ39" s="80">
        <f t="shared" si="224"/>
        <v>27.455606051088893</v>
      </c>
      <c r="AR39" s="80">
        <f t="shared" si="224"/>
        <v>27.455606051088893</v>
      </c>
      <c r="AS39" s="80">
        <f t="shared" si="224"/>
        <v>27.455606051088893</v>
      </c>
      <c r="AT39" s="80">
        <f t="shared" si="224"/>
        <v>27.455606051088893</v>
      </c>
      <c r="AU39" s="80">
        <f t="shared" si="224"/>
        <v>27.455606051088893</v>
      </c>
      <c r="AV39" s="80">
        <f t="shared" si="224"/>
        <v>27.455606051088893</v>
      </c>
      <c r="AW39" s="80">
        <f t="shared" si="224"/>
        <v>27.455606051088893</v>
      </c>
      <c r="AX39" s="80">
        <f t="shared" si="224"/>
        <v>27.455606051088893</v>
      </c>
      <c r="AY39" s="80">
        <f t="shared" si="224"/>
        <v>27.455606051088893</v>
      </c>
      <c r="AZ39" s="80">
        <f t="shared" si="224"/>
        <v>27.455606051088893</v>
      </c>
      <c r="BA39" s="80">
        <f t="shared" si="224"/>
        <v>27.455606051088893</v>
      </c>
      <c r="BB39" s="80">
        <f t="shared" si="224"/>
        <v>27.455606051088893</v>
      </c>
      <c r="BC39" s="80">
        <f t="shared" si="224"/>
        <v>27.455606051088893</v>
      </c>
      <c r="BD39" s="80">
        <f t="shared" si="224"/>
        <v>27.455606051088893</v>
      </c>
      <c r="BE39" s="80">
        <f t="shared" si="224"/>
        <v>27.455606051088893</v>
      </c>
      <c r="BF39" s="80">
        <f t="shared" si="224"/>
        <v>27.455606051088893</v>
      </c>
      <c r="BG39" s="80">
        <f t="shared" si="224"/>
        <v>27.455606051088893</v>
      </c>
      <c r="BH39" s="80">
        <f t="shared" si="224"/>
        <v>27.455606051088893</v>
      </c>
      <c r="BI39" s="80">
        <f t="shared" si="224"/>
        <v>27.455606051088893</v>
      </c>
      <c r="BJ39" s="80">
        <f t="shared" si="224"/>
        <v>27.455606051088893</v>
      </c>
      <c r="BK39" s="80">
        <f t="shared" si="224"/>
        <v>27.455606051088893</v>
      </c>
      <c r="BL39" s="80">
        <f t="shared" si="224"/>
        <v>27.455606051088893</v>
      </c>
      <c r="BM39" s="80">
        <f t="shared" si="224"/>
        <v>27.455606051088893</v>
      </c>
      <c r="BN39" s="80">
        <f t="shared" ref="BN39:CS39" si="225">Capex_Ciclo1*tx_Manut/1000</f>
        <v>27.455606051088893</v>
      </c>
      <c r="BO39" s="80">
        <f t="shared" si="225"/>
        <v>27.455606051088893</v>
      </c>
      <c r="BP39" s="80">
        <f t="shared" si="225"/>
        <v>27.455606051088893</v>
      </c>
      <c r="BQ39" s="80">
        <f t="shared" si="225"/>
        <v>27.455606051088893</v>
      </c>
      <c r="BR39" s="80">
        <f t="shared" si="225"/>
        <v>27.455606051088893</v>
      </c>
      <c r="BS39" s="80">
        <f t="shared" si="225"/>
        <v>27.455606051088893</v>
      </c>
      <c r="BT39" s="80">
        <f t="shared" si="225"/>
        <v>27.455606051088893</v>
      </c>
      <c r="BU39" s="80">
        <f t="shared" si="225"/>
        <v>27.455606051088893</v>
      </c>
      <c r="BV39" s="80">
        <f t="shared" si="225"/>
        <v>27.455606051088893</v>
      </c>
      <c r="BW39" s="80">
        <f t="shared" si="225"/>
        <v>27.455606051088893</v>
      </c>
      <c r="BX39" s="80">
        <f t="shared" si="225"/>
        <v>27.455606051088893</v>
      </c>
      <c r="BY39" s="80">
        <f t="shared" si="225"/>
        <v>27.455606051088893</v>
      </c>
      <c r="BZ39" s="80">
        <f t="shared" si="225"/>
        <v>27.455606051088893</v>
      </c>
      <c r="CA39" s="80">
        <f t="shared" si="225"/>
        <v>27.455606051088893</v>
      </c>
      <c r="CB39" s="80">
        <f t="shared" si="225"/>
        <v>27.455606051088893</v>
      </c>
      <c r="CC39" s="80">
        <f t="shared" si="225"/>
        <v>27.455606051088893</v>
      </c>
      <c r="CD39" s="80">
        <f t="shared" si="225"/>
        <v>27.455606051088893</v>
      </c>
      <c r="CE39" s="80">
        <f t="shared" si="225"/>
        <v>27.455606051088893</v>
      </c>
      <c r="CF39" s="80">
        <f t="shared" si="225"/>
        <v>27.455606051088893</v>
      </c>
      <c r="CG39" s="80">
        <f t="shared" si="225"/>
        <v>27.455606051088893</v>
      </c>
      <c r="CH39" s="80">
        <f t="shared" si="225"/>
        <v>27.455606051088893</v>
      </c>
      <c r="CI39" s="80">
        <f t="shared" si="225"/>
        <v>27.455606051088893</v>
      </c>
      <c r="CJ39" s="80">
        <f t="shared" si="225"/>
        <v>27.455606051088893</v>
      </c>
      <c r="CK39" s="80">
        <f t="shared" si="225"/>
        <v>27.455606051088893</v>
      </c>
      <c r="CL39" s="80">
        <f t="shared" si="225"/>
        <v>27.455606051088893</v>
      </c>
      <c r="CM39" s="80">
        <f t="shared" si="225"/>
        <v>27.455606051088893</v>
      </c>
      <c r="CN39" s="80">
        <f t="shared" si="225"/>
        <v>27.455606051088893</v>
      </c>
      <c r="CO39" s="80">
        <f t="shared" si="225"/>
        <v>27.455606051088893</v>
      </c>
      <c r="CP39" s="80">
        <f t="shared" si="225"/>
        <v>27.455606051088893</v>
      </c>
      <c r="CQ39" s="80">
        <f t="shared" si="225"/>
        <v>27.455606051088893</v>
      </c>
      <c r="CR39" s="80">
        <f t="shared" si="225"/>
        <v>27.455606051088893</v>
      </c>
      <c r="CS39" s="80">
        <f t="shared" si="225"/>
        <v>27.455606051088893</v>
      </c>
      <c r="CT39" s="80">
        <f t="shared" ref="CT39:DQ39" si="226">Capex_Ciclo1*tx_Manut/1000</f>
        <v>27.455606051088893</v>
      </c>
      <c r="CU39" s="80">
        <f t="shared" si="226"/>
        <v>27.455606051088893</v>
      </c>
      <c r="CV39" s="80">
        <f t="shared" si="226"/>
        <v>27.455606051088893</v>
      </c>
      <c r="CW39" s="80">
        <f t="shared" si="226"/>
        <v>27.455606051088893</v>
      </c>
      <c r="CX39" s="80">
        <f t="shared" si="226"/>
        <v>27.455606051088893</v>
      </c>
      <c r="CY39" s="80">
        <f t="shared" si="226"/>
        <v>27.455606051088893</v>
      </c>
      <c r="CZ39" s="80">
        <f t="shared" si="226"/>
        <v>27.455606051088893</v>
      </c>
      <c r="DA39" s="80">
        <f t="shared" si="226"/>
        <v>27.455606051088893</v>
      </c>
      <c r="DB39" s="80">
        <f t="shared" si="226"/>
        <v>27.455606051088893</v>
      </c>
      <c r="DC39" s="80">
        <f t="shared" si="226"/>
        <v>27.455606051088893</v>
      </c>
      <c r="DD39" s="80">
        <f t="shared" si="226"/>
        <v>27.455606051088893</v>
      </c>
      <c r="DE39" s="80">
        <f t="shared" si="226"/>
        <v>27.455606051088893</v>
      </c>
      <c r="DF39" s="80">
        <f t="shared" si="226"/>
        <v>27.455606051088893</v>
      </c>
      <c r="DG39" s="80">
        <f t="shared" si="226"/>
        <v>27.455606051088893</v>
      </c>
      <c r="DH39" s="80">
        <f t="shared" si="226"/>
        <v>27.455606051088893</v>
      </c>
      <c r="DI39" s="80">
        <f t="shared" si="226"/>
        <v>27.455606051088893</v>
      </c>
      <c r="DJ39" s="80">
        <f t="shared" si="226"/>
        <v>27.455606051088893</v>
      </c>
      <c r="DK39" s="80">
        <f t="shared" si="226"/>
        <v>27.455606051088893</v>
      </c>
      <c r="DL39" s="80">
        <f t="shared" si="226"/>
        <v>27.455606051088893</v>
      </c>
      <c r="DM39" s="80">
        <f t="shared" si="226"/>
        <v>27.455606051088893</v>
      </c>
      <c r="DN39" s="80">
        <f t="shared" si="226"/>
        <v>27.455606051088893</v>
      </c>
      <c r="DO39" s="80">
        <f t="shared" si="226"/>
        <v>27.455606051088893</v>
      </c>
      <c r="DP39" s="80">
        <f t="shared" si="226"/>
        <v>27.455606051088893</v>
      </c>
      <c r="DQ39" s="80">
        <f t="shared" si="226"/>
        <v>27.455606051088893</v>
      </c>
      <c r="DR39" s="80">
        <f t="shared" ref="DR39:EW39" si="227">Capex_EscopoFULL*tx_Manut/1000</f>
        <v>48.579068978369882</v>
      </c>
      <c r="DS39" s="80">
        <f t="shared" si="227"/>
        <v>48.579068978369882</v>
      </c>
      <c r="DT39" s="80">
        <f t="shared" si="227"/>
        <v>48.579068978369882</v>
      </c>
      <c r="DU39" s="80">
        <f t="shared" si="227"/>
        <v>48.579068978369882</v>
      </c>
      <c r="DV39" s="80">
        <f t="shared" si="227"/>
        <v>48.579068978369882</v>
      </c>
      <c r="DW39" s="80">
        <f t="shared" si="227"/>
        <v>48.579068978369882</v>
      </c>
      <c r="DX39" s="80">
        <f t="shared" si="227"/>
        <v>48.579068978369882</v>
      </c>
      <c r="DY39" s="80">
        <f t="shared" si="227"/>
        <v>48.579068978369882</v>
      </c>
      <c r="DZ39" s="80">
        <f t="shared" si="227"/>
        <v>48.579068978369882</v>
      </c>
      <c r="EA39" s="80">
        <f t="shared" si="227"/>
        <v>48.579068978369882</v>
      </c>
      <c r="EB39" s="80">
        <f t="shared" si="227"/>
        <v>48.579068978369882</v>
      </c>
      <c r="EC39" s="80">
        <f t="shared" si="227"/>
        <v>48.579068978369882</v>
      </c>
      <c r="ED39" s="80">
        <f t="shared" si="227"/>
        <v>48.579068978369882</v>
      </c>
      <c r="EE39" s="80">
        <f t="shared" si="227"/>
        <v>48.579068978369882</v>
      </c>
      <c r="EF39" s="80">
        <f t="shared" si="227"/>
        <v>48.579068978369882</v>
      </c>
      <c r="EG39" s="80">
        <f t="shared" si="227"/>
        <v>48.579068978369882</v>
      </c>
      <c r="EH39" s="80">
        <f t="shared" si="227"/>
        <v>48.579068978369882</v>
      </c>
      <c r="EI39" s="80">
        <f t="shared" si="227"/>
        <v>48.579068978369882</v>
      </c>
      <c r="EJ39" s="80">
        <f t="shared" si="227"/>
        <v>48.579068978369882</v>
      </c>
      <c r="EK39" s="80">
        <f t="shared" si="227"/>
        <v>48.579068978369882</v>
      </c>
      <c r="EL39" s="80">
        <f t="shared" si="227"/>
        <v>48.579068978369882</v>
      </c>
      <c r="EM39" s="80">
        <f t="shared" si="227"/>
        <v>48.579068978369882</v>
      </c>
      <c r="EN39" s="80">
        <f t="shared" si="227"/>
        <v>48.579068978369882</v>
      </c>
      <c r="EO39" s="80">
        <f t="shared" si="227"/>
        <v>48.579068978369882</v>
      </c>
      <c r="EP39" s="80">
        <f t="shared" si="227"/>
        <v>48.579068978369882</v>
      </c>
      <c r="EQ39" s="80">
        <f t="shared" si="227"/>
        <v>48.579068978369882</v>
      </c>
      <c r="ER39" s="80">
        <f t="shared" si="227"/>
        <v>48.579068978369882</v>
      </c>
      <c r="ES39" s="80">
        <f t="shared" si="227"/>
        <v>48.579068978369882</v>
      </c>
      <c r="ET39" s="80">
        <f t="shared" si="227"/>
        <v>48.579068978369882</v>
      </c>
      <c r="EU39" s="80">
        <f t="shared" si="227"/>
        <v>48.579068978369882</v>
      </c>
      <c r="EV39" s="80">
        <f t="shared" si="227"/>
        <v>48.579068978369882</v>
      </c>
      <c r="EW39" s="80">
        <f t="shared" si="227"/>
        <v>48.579068978369882</v>
      </c>
      <c r="EX39" s="80">
        <f t="shared" ref="EX39:GC39" si="228">Capex_EscopoFULL*tx_Manut/1000</f>
        <v>48.579068978369882</v>
      </c>
      <c r="EY39" s="80">
        <f t="shared" si="228"/>
        <v>48.579068978369882</v>
      </c>
      <c r="EZ39" s="80">
        <f t="shared" si="228"/>
        <v>48.579068978369882</v>
      </c>
      <c r="FA39" s="80">
        <f t="shared" si="228"/>
        <v>48.579068978369882</v>
      </c>
      <c r="FB39" s="80">
        <f t="shared" si="228"/>
        <v>48.579068978369882</v>
      </c>
      <c r="FC39" s="80">
        <f t="shared" si="228"/>
        <v>48.579068978369882</v>
      </c>
      <c r="FD39" s="80">
        <f t="shared" si="228"/>
        <v>48.579068978369882</v>
      </c>
      <c r="FE39" s="80">
        <f t="shared" si="228"/>
        <v>48.579068978369882</v>
      </c>
      <c r="FF39" s="80">
        <f t="shared" si="228"/>
        <v>48.579068978369882</v>
      </c>
      <c r="FG39" s="80">
        <f t="shared" si="228"/>
        <v>48.579068978369882</v>
      </c>
      <c r="FH39" s="80">
        <f t="shared" si="228"/>
        <v>48.579068978369882</v>
      </c>
      <c r="FI39" s="80">
        <f t="shared" si="228"/>
        <v>48.579068978369882</v>
      </c>
      <c r="FJ39" s="80">
        <f t="shared" si="228"/>
        <v>48.579068978369882</v>
      </c>
      <c r="FK39" s="80">
        <f t="shared" si="228"/>
        <v>48.579068978369882</v>
      </c>
      <c r="FL39" s="80">
        <f t="shared" si="228"/>
        <v>48.579068978369882</v>
      </c>
      <c r="FM39" s="80">
        <f t="shared" si="228"/>
        <v>48.579068978369882</v>
      </c>
      <c r="FN39" s="80">
        <f t="shared" si="228"/>
        <v>48.579068978369882</v>
      </c>
      <c r="FO39" s="80">
        <f t="shared" si="228"/>
        <v>48.579068978369882</v>
      </c>
      <c r="FP39" s="80">
        <f t="shared" si="228"/>
        <v>48.579068978369882</v>
      </c>
      <c r="FQ39" s="80">
        <f t="shared" si="228"/>
        <v>48.579068978369882</v>
      </c>
      <c r="FR39" s="80">
        <f t="shared" si="228"/>
        <v>48.579068978369882</v>
      </c>
      <c r="FS39" s="80">
        <f t="shared" si="228"/>
        <v>48.579068978369882</v>
      </c>
      <c r="FT39" s="80">
        <f t="shared" si="228"/>
        <v>48.579068978369882</v>
      </c>
      <c r="FU39" s="80">
        <f t="shared" si="228"/>
        <v>48.579068978369882</v>
      </c>
      <c r="FV39" s="80">
        <f t="shared" si="228"/>
        <v>48.579068978369882</v>
      </c>
      <c r="FW39" s="80">
        <f t="shared" si="228"/>
        <v>48.579068978369882</v>
      </c>
      <c r="FX39" s="80">
        <f t="shared" si="228"/>
        <v>48.579068978369882</v>
      </c>
      <c r="FY39" s="80">
        <f t="shared" si="228"/>
        <v>48.579068978369882</v>
      </c>
      <c r="FZ39" s="80">
        <f t="shared" si="228"/>
        <v>48.579068978369882</v>
      </c>
      <c r="GA39" s="80">
        <f t="shared" si="228"/>
        <v>48.579068978369882</v>
      </c>
      <c r="GB39" s="80">
        <f t="shared" si="228"/>
        <v>48.579068978369882</v>
      </c>
      <c r="GC39" s="80">
        <f t="shared" si="228"/>
        <v>48.579068978369882</v>
      </c>
      <c r="GD39" s="80">
        <f t="shared" ref="GD39:HI39" si="229">Capex_EscopoFULL*tx_Manut/1000</f>
        <v>48.579068978369882</v>
      </c>
      <c r="GE39" s="80">
        <f t="shared" si="229"/>
        <v>48.579068978369882</v>
      </c>
      <c r="GF39" s="80">
        <f t="shared" si="229"/>
        <v>48.579068978369882</v>
      </c>
      <c r="GG39" s="80">
        <f t="shared" si="229"/>
        <v>48.579068978369882</v>
      </c>
      <c r="GH39" s="80">
        <f t="shared" si="229"/>
        <v>48.579068978369882</v>
      </c>
      <c r="GI39" s="80">
        <f t="shared" si="229"/>
        <v>48.579068978369882</v>
      </c>
      <c r="GJ39" s="80">
        <f t="shared" si="229"/>
        <v>48.579068978369882</v>
      </c>
      <c r="GK39" s="80">
        <f t="shared" si="229"/>
        <v>48.579068978369882</v>
      </c>
      <c r="GL39" s="80">
        <f t="shared" si="229"/>
        <v>48.579068978369882</v>
      </c>
      <c r="GM39" s="80">
        <f t="shared" si="229"/>
        <v>48.579068978369882</v>
      </c>
      <c r="GN39" s="80">
        <f t="shared" si="229"/>
        <v>48.579068978369882</v>
      </c>
      <c r="GO39" s="80">
        <f t="shared" si="229"/>
        <v>48.579068978369882</v>
      </c>
      <c r="GP39" s="80">
        <f t="shared" si="229"/>
        <v>48.579068978369882</v>
      </c>
      <c r="GQ39" s="80">
        <f t="shared" si="229"/>
        <v>48.579068978369882</v>
      </c>
      <c r="GR39" s="80">
        <f t="shared" si="229"/>
        <v>48.579068978369882</v>
      </c>
      <c r="GS39" s="80">
        <f t="shared" si="229"/>
        <v>48.579068978369882</v>
      </c>
      <c r="GT39" s="80">
        <f t="shared" si="229"/>
        <v>48.579068978369882</v>
      </c>
      <c r="GU39" s="80">
        <f t="shared" si="229"/>
        <v>48.579068978369882</v>
      </c>
      <c r="GV39" s="80">
        <f t="shared" si="229"/>
        <v>48.579068978369882</v>
      </c>
      <c r="GW39" s="80">
        <f t="shared" si="229"/>
        <v>48.579068978369882</v>
      </c>
      <c r="GX39" s="80">
        <f t="shared" si="229"/>
        <v>48.579068978369882</v>
      </c>
      <c r="GY39" s="80">
        <f t="shared" si="229"/>
        <v>48.579068978369882</v>
      </c>
      <c r="GZ39" s="80">
        <f t="shared" si="229"/>
        <v>48.579068978369882</v>
      </c>
      <c r="HA39" s="80">
        <f t="shared" si="229"/>
        <v>48.579068978369882</v>
      </c>
      <c r="HB39" s="80">
        <f t="shared" si="229"/>
        <v>48.579068978369882</v>
      </c>
      <c r="HC39" s="80">
        <f t="shared" si="229"/>
        <v>48.579068978369882</v>
      </c>
      <c r="HD39" s="80">
        <f t="shared" si="229"/>
        <v>48.579068978369882</v>
      </c>
      <c r="HE39" s="80">
        <f t="shared" si="229"/>
        <v>48.579068978369882</v>
      </c>
      <c r="HF39" s="80">
        <f t="shared" si="229"/>
        <v>48.579068978369882</v>
      </c>
      <c r="HG39" s="80">
        <f t="shared" si="229"/>
        <v>48.579068978369882</v>
      </c>
      <c r="HH39" s="80">
        <f t="shared" si="229"/>
        <v>48.579068978369882</v>
      </c>
      <c r="HI39" s="80">
        <f t="shared" si="229"/>
        <v>48.579068978369882</v>
      </c>
      <c r="HJ39" s="80">
        <f t="shared" ref="HJ39:IG39" si="230">Capex_EscopoFULL*tx_Manut/1000</f>
        <v>48.579068978369882</v>
      </c>
      <c r="HK39" s="80">
        <f t="shared" si="230"/>
        <v>48.579068978369882</v>
      </c>
      <c r="HL39" s="80">
        <f t="shared" si="230"/>
        <v>48.579068978369882</v>
      </c>
      <c r="HM39" s="80">
        <f t="shared" si="230"/>
        <v>48.579068978369882</v>
      </c>
      <c r="HN39" s="80">
        <f t="shared" si="230"/>
        <v>48.579068978369882</v>
      </c>
      <c r="HO39" s="80">
        <f t="shared" si="230"/>
        <v>48.579068978369882</v>
      </c>
      <c r="HP39" s="80">
        <f t="shared" si="230"/>
        <v>48.579068978369882</v>
      </c>
      <c r="HQ39" s="80">
        <f t="shared" si="230"/>
        <v>48.579068978369882</v>
      </c>
      <c r="HR39" s="80">
        <f t="shared" si="230"/>
        <v>48.579068978369882</v>
      </c>
      <c r="HS39" s="80">
        <f t="shared" si="230"/>
        <v>48.579068978369882</v>
      </c>
      <c r="HT39" s="80">
        <f t="shared" si="230"/>
        <v>48.579068978369882</v>
      </c>
      <c r="HU39" s="80">
        <f t="shared" si="230"/>
        <v>48.579068978369882</v>
      </c>
      <c r="HV39" s="80">
        <f t="shared" si="230"/>
        <v>48.579068978369882</v>
      </c>
      <c r="HW39" s="80">
        <f t="shared" si="230"/>
        <v>48.579068978369882</v>
      </c>
      <c r="HX39" s="80">
        <f t="shared" si="230"/>
        <v>48.579068978369882</v>
      </c>
      <c r="HY39" s="80">
        <f t="shared" si="230"/>
        <v>48.579068978369882</v>
      </c>
      <c r="HZ39" s="80">
        <f t="shared" si="230"/>
        <v>48.579068978369882</v>
      </c>
      <c r="IA39" s="80">
        <f t="shared" si="230"/>
        <v>48.579068978369882</v>
      </c>
      <c r="IB39" s="80">
        <f t="shared" si="230"/>
        <v>48.579068978369882</v>
      </c>
      <c r="IC39" s="80">
        <f t="shared" si="230"/>
        <v>48.579068978369882</v>
      </c>
      <c r="ID39" s="80">
        <f t="shared" si="230"/>
        <v>48.579068978369882</v>
      </c>
      <c r="IE39" s="80">
        <f t="shared" si="230"/>
        <v>48.579068978369882</v>
      </c>
      <c r="IF39" s="80">
        <f t="shared" si="230"/>
        <v>48.579068978369882</v>
      </c>
      <c r="IG39" s="80">
        <f t="shared" si="230"/>
        <v>48.579068978369882</v>
      </c>
    </row>
    <row r="40" spans="1:241" x14ac:dyDescent="0.2">
      <c r="A40" s="28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</row>
    <row r="41" spans="1:241" s="22" customFormat="1" x14ac:dyDescent="0.2">
      <c r="A41" s="34" t="s">
        <v>101</v>
      </c>
      <c r="B41" s="83">
        <f t="shared" ref="B41:BM41" si="231">B31-B33</f>
        <v>239.20746586313251</v>
      </c>
      <c r="C41" s="83">
        <f t="shared" si="231"/>
        <v>239.20746586313251</v>
      </c>
      <c r="D41" s="83">
        <f t="shared" si="231"/>
        <v>239.20746586313251</v>
      </c>
      <c r="E41" s="83">
        <f t="shared" si="231"/>
        <v>239.20746586313251</v>
      </c>
      <c r="F41" s="83">
        <f t="shared" si="231"/>
        <v>239.20746586313251</v>
      </c>
      <c r="G41" s="83">
        <f t="shared" si="231"/>
        <v>239.20746586313251</v>
      </c>
      <c r="H41" s="83">
        <f t="shared" si="231"/>
        <v>239.20746586313251</v>
      </c>
      <c r="I41" s="83">
        <f t="shared" si="231"/>
        <v>239.20746586313251</v>
      </c>
      <c r="J41" s="83">
        <f t="shared" si="231"/>
        <v>239.20746586313251</v>
      </c>
      <c r="K41" s="83">
        <f t="shared" si="231"/>
        <v>239.20746586313251</v>
      </c>
      <c r="L41" s="83">
        <f t="shared" si="231"/>
        <v>239.20746586313251</v>
      </c>
      <c r="M41" s="83">
        <f t="shared" si="231"/>
        <v>239.20746586313251</v>
      </c>
      <c r="N41" s="83">
        <f t="shared" si="231"/>
        <v>239.20746586313251</v>
      </c>
      <c r="O41" s="83">
        <f t="shared" si="231"/>
        <v>239.20746586313251</v>
      </c>
      <c r="P41" s="83">
        <f t="shared" si="231"/>
        <v>239.20746586313251</v>
      </c>
      <c r="Q41" s="83">
        <f t="shared" si="231"/>
        <v>239.20746586313251</v>
      </c>
      <c r="R41" s="83">
        <f t="shared" si="231"/>
        <v>239.20746586313251</v>
      </c>
      <c r="S41" s="83">
        <f t="shared" si="231"/>
        <v>239.20746586313251</v>
      </c>
      <c r="T41" s="83">
        <f t="shared" si="231"/>
        <v>239.20746586313251</v>
      </c>
      <c r="U41" s="83">
        <f t="shared" si="231"/>
        <v>239.20746586313251</v>
      </c>
      <c r="V41" s="83">
        <f t="shared" si="231"/>
        <v>239.20746586313251</v>
      </c>
      <c r="W41" s="83">
        <f t="shared" si="231"/>
        <v>239.20746586313251</v>
      </c>
      <c r="X41" s="83">
        <f t="shared" si="231"/>
        <v>239.20746586313251</v>
      </c>
      <c r="Y41" s="83">
        <f t="shared" si="231"/>
        <v>239.20746586313251</v>
      </c>
      <c r="Z41" s="83">
        <f t="shared" si="231"/>
        <v>239.20746586313251</v>
      </c>
      <c r="AA41" s="83">
        <f t="shared" si="231"/>
        <v>239.20746586313251</v>
      </c>
      <c r="AB41" s="83">
        <f t="shared" si="231"/>
        <v>239.20746586313251</v>
      </c>
      <c r="AC41" s="83">
        <f t="shared" si="231"/>
        <v>239.20746586313251</v>
      </c>
      <c r="AD41" s="83">
        <f t="shared" si="231"/>
        <v>239.20746586313251</v>
      </c>
      <c r="AE41" s="83">
        <f t="shared" si="231"/>
        <v>239.20746586313251</v>
      </c>
      <c r="AF41" s="83">
        <f t="shared" si="231"/>
        <v>239.20746586313251</v>
      </c>
      <c r="AG41" s="83">
        <f t="shared" si="231"/>
        <v>239.20746586313251</v>
      </c>
      <c r="AH41" s="83">
        <f t="shared" si="231"/>
        <v>239.20746586313251</v>
      </c>
      <c r="AI41" s="83">
        <f t="shared" si="231"/>
        <v>239.20746586313251</v>
      </c>
      <c r="AJ41" s="83">
        <f t="shared" si="231"/>
        <v>239.20746586313251</v>
      </c>
      <c r="AK41" s="83">
        <f t="shared" si="231"/>
        <v>239.20746586313251</v>
      </c>
      <c r="AL41" s="83">
        <f t="shared" si="231"/>
        <v>239.20746586313251</v>
      </c>
      <c r="AM41" s="83">
        <f t="shared" si="231"/>
        <v>239.20746586313251</v>
      </c>
      <c r="AN41" s="83">
        <f t="shared" si="231"/>
        <v>239.20746586313251</v>
      </c>
      <c r="AO41" s="83">
        <f t="shared" si="231"/>
        <v>239.20746586313251</v>
      </c>
      <c r="AP41" s="83">
        <f t="shared" si="231"/>
        <v>239.20746586313251</v>
      </c>
      <c r="AQ41" s="83">
        <f t="shared" si="231"/>
        <v>239.20746586313251</v>
      </c>
      <c r="AR41" s="83">
        <f t="shared" si="231"/>
        <v>239.20746586313251</v>
      </c>
      <c r="AS41" s="83">
        <f t="shared" si="231"/>
        <v>239.20746586313251</v>
      </c>
      <c r="AT41" s="83">
        <f t="shared" si="231"/>
        <v>239.20746586313251</v>
      </c>
      <c r="AU41" s="83">
        <f t="shared" si="231"/>
        <v>239.20746586313251</v>
      </c>
      <c r="AV41" s="83">
        <f t="shared" si="231"/>
        <v>239.20746586313251</v>
      </c>
      <c r="AW41" s="83">
        <f t="shared" si="231"/>
        <v>239.20746586313251</v>
      </c>
      <c r="AX41" s="83">
        <f t="shared" si="231"/>
        <v>239.20746586313251</v>
      </c>
      <c r="AY41" s="83">
        <f t="shared" si="231"/>
        <v>239.20746586313251</v>
      </c>
      <c r="AZ41" s="83">
        <f t="shared" si="231"/>
        <v>239.20746586313251</v>
      </c>
      <c r="BA41" s="83">
        <f t="shared" si="231"/>
        <v>239.20746586313251</v>
      </c>
      <c r="BB41" s="83">
        <f t="shared" si="231"/>
        <v>239.20746586313251</v>
      </c>
      <c r="BC41" s="83">
        <f t="shared" si="231"/>
        <v>239.20746586313251</v>
      </c>
      <c r="BD41" s="83">
        <f t="shared" si="231"/>
        <v>239.20746586313251</v>
      </c>
      <c r="BE41" s="83">
        <f t="shared" si="231"/>
        <v>239.20746586313251</v>
      </c>
      <c r="BF41" s="83">
        <f t="shared" si="231"/>
        <v>239.20746586313251</v>
      </c>
      <c r="BG41" s="83">
        <f t="shared" si="231"/>
        <v>239.20746586313251</v>
      </c>
      <c r="BH41" s="83">
        <f t="shared" si="231"/>
        <v>239.20746586313251</v>
      </c>
      <c r="BI41" s="83">
        <f t="shared" si="231"/>
        <v>239.20746586313251</v>
      </c>
      <c r="BJ41" s="83">
        <f t="shared" si="231"/>
        <v>239.20746586313251</v>
      </c>
      <c r="BK41" s="83">
        <f t="shared" si="231"/>
        <v>239.20746586313251</v>
      </c>
      <c r="BL41" s="83">
        <f t="shared" si="231"/>
        <v>239.20746586313251</v>
      </c>
      <c r="BM41" s="83">
        <f t="shared" si="231"/>
        <v>239.20746586313251</v>
      </c>
      <c r="BN41" s="83">
        <f t="shared" ref="BN41:DY41" si="232">BN31-BN33</f>
        <v>239.20746586313251</v>
      </c>
      <c r="BO41" s="83">
        <f t="shared" si="232"/>
        <v>239.20746586313251</v>
      </c>
      <c r="BP41" s="83">
        <f t="shared" si="232"/>
        <v>239.20746586313251</v>
      </c>
      <c r="BQ41" s="83">
        <f t="shared" si="232"/>
        <v>239.20746586313251</v>
      </c>
      <c r="BR41" s="83">
        <f t="shared" si="232"/>
        <v>239.20746586313251</v>
      </c>
      <c r="BS41" s="83">
        <f t="shared" si="232"/>
        <v>239.20746586313251</v>
      </c>
      <c r="BT41" s="83">
        <f t="shared" si="232"/>
        <v>239.20746586313251</v>
      </c>
      <c r="BU41" s="83">
        <f t="shared" si="232"/>
        <v>239.20746586313251</v>
      </c>
      <c r="BV41" s="83">
        <f t="shared" si="232"/>
        <v>239.20746586313251</v>
      </c>
      <c r="BW41" s="83">
        <f t="shared" si="232"/>
        <v>239.20746586313251</v>
      </c>
      <c r="BX41" s="83">
        <f t="shared" si="232"/>
        <v>239.20746586313251</v>
      </c>
      <c r="BY41" s="83">
        <f t="shared" si="232"/>
        <v>239.20746586313251</v>
      </c>
      <c r="BZ41" s="83">
        <f t="shared" si="232"/>
        <v>239.20746586313251</v>
      </c>
      <c r="CA41" s="83">
        <f t="shared" si="232"/>
        <v>239.20746586313251</v>
      </c>
      <c r="CB41" s="83">
        <f t="shared" si="232"/>
        <v>239.20746586313251</v>
      </c>
      <c r="CC41" s="83">
        <f t="shared" si="232"/>
        <v>239.20746586313251</v>
      </c>
      <c r="CD41" s="83">
        <f t="shared" si="232"/>
        <v>239.20746586313251</v>
      </c>
      <c r="CE41" s="83">
        <f t="shared" si="232"/>
        <v>239.20746586313251</v>
      </c>
      <c r="CF41" s="83">
        <f t="shared" si="232"/>
        <v>239.20746586313251</v>
      </c>
      <c r="CG41" s="83">
        <f t="shared" si="232"/>
        <v>239.20746586313251</v>
      </c>
      <c r="CH41" s="83">
        <f t="shared" si="232"/>
        <v>239.20746586313251</v>
      </c>
      <c r="CI41" s="83">
        <f t="shared" si="232"/>
        <v>239.20746586313251</v>
      </c>
      <c r="CJ41" s="83">
        <f t="shared" si="232"/>
        <v>239.20746586313251</v>
      </c>
      <c r="CK41" s="83">
        <f t="shared" si="232"/>
        <v>239.20746586313251</v>
      </c>
      <c r="CL41" s="83">
        <f t="shared" si="232"/>
        <v>239.20746586313251</v>
      </c>
      <c r="CM41" s="83">
        <f t="shared" si="232"/>
        <v>239.20746586313251</v>
      </c>
      <c r="CN41" s="83">
        <f t="shared" si="232"/>
        <v>239.20746586313251</v>
      </c>
      <c r="CO41" s="83">
        <f t="shared" si="232"/>
        <v>239.20746586313251</v>
      </c>
      <c r="CP41" s="83">
        <f t="shared" si="232"/>
        <v>239.20746586313251</v>
      </c>
      <c r="CQ41" s="83">
        <f t="shared" si="232"/>
        <v>239.20746586313251</v>
      </c>
      <c r="CR41" s="83">
        <f t="shared" si="232"/>
        <v>239.20746586313251</v>
      </c>
      <c r="CS41" s="83">
        <f t="shared" si="232"/>
        <v>239.20746586313251</v>
      </c>
      <c r="CT41" s="83">
        <f t="shared" si="232"/>
        <v>239.20746586313251</v>
      </c>
      <c r="CU41" s="83">
        <f t="shared" si="232"/>
        <v>239.20746586313251</v>
      </c>
      <c r="CV41" s="83">
        <f t="shared" si="232"/>
        <v>239.20746586313251</v>
      </c>
      <c r="CW41" s="83">
        <f t="shared" si="232"/>
        <v>239.20746586313251</v>
      </c>
      <c r="CX41" s="83">
        <f t="shared" si="232"/>
        <v>239.20746586313251</v>
      </c>
      <c r="CY41" s="83">
        <f t="shared" si="232"/>
        <v>239.20746586313251</v>
      </c>
      <c r="CZ41" s="83">
        <f t="shared" si="232"/>
        <v>239.20746586313251</v>
      </c>
      <c r="DA41" s="83">
        <f t="shared" si="232"/>
        <v>239.20746586313251</v>
      </c>
      <c r="DB41" s="83">
        <f t="shared" si="232"/>
        <v>239.20746586313251</v>
      </c>
      <c r="DC41" s="83">
        <f t="shared" si="232"/>
        <v>239.20746586313251</v>
      </c>
      <c r="DD41" s="83">
        <f t="shared" si="232"/>
        <v>239.20746586313251</v>
      </c>
      <c r="DE41" s="83">
        <f t="shared" si="232"/>
        <v>239.20746586313251</v>
      </c>
      <c r="DF41" s="83">
        <f t="shared" si="232"/>
        <v>239.20746586313251</v>
      </c>
      <c r="DG41" s="83">
        <f t="shared" si="232"/>
        <v>239.20746586313251</v>
      </c>
      <c r="DH41" s="83">
        <f t="shared" si="232"/>
        <v>239.20746586313251</v>
      </c>
      <c r="DI41" s="83">
        <f t="shared" si="232"/>
        <v>239.20746586313251</v>
      </c>
      <c r="DJ41" s="83">
        <f t="shared" si="232"/>
        <v>239.20746586313251</v>
      </c>
      <c r="DK41" s="83">
        <f t="shared" si="232"/>
        <v>239.20746586313251</v>
      </c>
      <c r="DL41" s="83">
        <f t="shared" si="232"/>
        <v>239.20746586313251</v>
      </c>
      <c r="DM41" s="83">
        <f t="shared" si="232"/>
        <v>239.20746586313251</v>
      </c>
      <c r="DN41" s="83">
        <f t="shared" si="232"/>
        <v>239.20746586313251</v>
      </c>
      <c r="DO41" s="83">
        <f t="shared" si="232"/>
        <v>239.20746586313251</v>
      </c>
      <c r="DP41" s="83">
        <f t="shared" si="232"/>
        <v>239.20746586313251</v>
      </c>
      <c r="DQ41" s="83">
        <f t="shared" si="232"/>
        <v>239.20746586313251</v>
      </c>
      <c r="DR41" s="83">
        <f t="shared" si="232"/>
        <v>242.17323489663821</v>
      </c>
      <c r="DS41" s="83">
        <f t="shared" si="232"/>
        <v>242.17323489663821</v>
      </c>
      <c r="DT41" s="83">
        <f t="shared" si="232"/>
        <v>242.17323489663821</v>
      </c>
      <c r="DU41" s="83">
        <f t="shared" si="232"/>
        <v>242.17323489663821</v>
      </c>
      <c r="DV41" s="83">
        <f t="shared" si="232"/>
        <v>242.17323489663821</v>
      </c>
      <c r="DW41" s="83">
        <f t="shared" si="232"/>
        <v>242.17323489663821</v>
      </c>
      <c r="DX41" s="83">
        <f t="shared" si="232"/>
        <v>242.17323489663821</v>
      </c>
      <c r="DY41" s="83">
        <f t="shared" si="232"/>
        <v>242.17323489663821</v>
      </c>
      <c r="DZ41" s="83">
        <f t="shared" ref="DZ41:GK41" si="233">DZ31-DZ33</f>
        <v>242.17323489663821</v>
      </c>
      <c r="EA41" s="83">
        <f t="shared" si="233"/>
        <v>242.17323489663821</v>
      </c>
      <c r="EB41" s="83">
        <f t="shared" si="233"/>
        <v>242.17323489663821</v>
      </c>
      <c r="EC41" s="83">
        <f t="shared" si="233"/>
        <v>242.17323489663821</v>
      </c>
      <c r="ED41" s="83">
        <f t="shared" si="233"/>
        <v>242.17323489663821</v>
      </c>
      <c r="EE41" s="83">
        <f t="shared" si="233"/>
        <v>242.17323489663821</v>
      </c>
      <c r="EF41" s="83">
        <f t="shared" si="233"/>
        <v>242.17323489663821</v>
      </c>
      <c r="EG41" s="83">
        <f t="shared" si="233"/>
        <v>242.17323489663821</v>
      </c>
      <c r="EH41" s="83">
        <f t="shared" si="233"/>
        <v>242.17323489663821</v>
      </c>
      <c r="EI41" s="83">
        <f t="shared" si="233"/>
        <v>242.17323489663821</v>
      </c>
      <c r="EJ41" s="83">
        <f t="shared" si="233"/>
        <v>242.17323489663821</v>
      </c>
      <c r="EK41" s="83">
        <f t="shared" si="233"/>
        <v>242.17323489663821</v>
      </c>
      <c r="EL41" s="83">
        <f t="shared" si="233"/>
        <v>242.17323489663821</v>
      </c>
      <c r="EM41" s="83">
        <f t="shared" si="233"/>
        <v>242.17323489663821</v>
      </c>
      <c r="EN41" s="83">
        <f t="shared" si="233"/>
        <v>242.17323489663821</v>
      </c>
      <c r="EO41" s="83">
        <f t="shared" si="233"/>
        <v>242.17323489663821</v>
      </c>
      <c r="EP41" s="83">
        <f t="shared" si="233"/>
        <v>242.17323489663821</v>
      </c>
      <c r="EQ41" s="83">
        <f t="shared" si="233"/>
        <v>242.17323489663821</v>
      </c>
      <c r="ER41" s="83">
        <f t="shared" si="233"/>
        <v>242.17323489663821</v>
      </c>
      <c r="ES41" s="83">
        <f t="shared" si="233"/>
        <v>242.17323489663821</v>
      </c>
      <c r="ET41" s="83">
        <f t="shared" si="233"/>
        <v>242.17323489663821</v>
      </c>
      <c r="EU41" s="83">
        <f t="shared" si="233"/>
        <v>242.17323489663821</v>
      </c>
      <c r="EV41" s="83">
        <f t="shared" si="233"/>
        <v>242.17323489663821</v>
      </c>
      <c r="EW41" s="83">
        <f t="shared" si="233"/>
        <v>242.17323489663821</v>
      </c>
      <c r="EX41" s="83">
        <f t="shared" si="233"/>
        <v>242.17323489663821</v>
      </c>
      <c r="EY41" s="83">
        <f t="shared" si="233"/>
        <v>242.17323489663821</v>
      </c>
      <c r="EZ41" s="83">
        <f t="shared" si="233"/>
        <v>242.17323489663821</v>
      </c>
      <c r="FA41" s="83">
        <f t="shared" si="233"/>
        <v>242.17323489663821</v>
      </c>
      <c r="FB41" s="83">
        <f t="shared" si="233"/>
        <v>242.17323489663821</v>
      </c>
      <c r="FC41" s="83">
        <f t="shared" si="233"/>
        <v>242.17323489663821</v>
      </c>
      <c r="FD41" s="83">
        <f t="shared" si="233"/>
        <v>242.17323489663821</v>
      </c>
      <c r="FE41" s="83">
        <f t="shared" si="233"/>
        <v>242.17323489663821</v>
      </c>
      <c r="FF41" s="83">
        <f t="shared" si="233"/>
        <v>242.17323489663821</v>
      </c>
      <c r="FG41" s="83">
        <f t="shared" si="233"/>
        <v>242.17323489663821</v>
      </c>
      <c r="FH41" s="83">
        <f t="shared" si="233"/>
        <v>242.17323489663821</v>
      </c>
      <c r="FI41" s="83">
        <f t="shared" si="233"/>
        <v>242.17323489663821</v>
      </c>
      <c r="FJ41" s="83">
        <f t="shared" si="233"/>
        <v>242.17323489663821</v>
      </c>
      <c r="FK41" s="83">
        <f t="shared" si="233"/>
        <v>242.17323489663821</v>
      </c>
      <c r="FL41" s="83">
        <f t="shared" si="233"/>
        <v>242.17323489663821</v>
      </c>
      <c r="FM41" s="83">
        <f t="shared" si="233"/>
        <v>242.17323489663821</v>
      </c>
      <c r="FN41" s="83">
        <f t="shared" si="233"/>
        <v>242.17323489663821</v>
      </c>
      <c r="FO41" s="83">
        <f t="shared" si="233"/>
        <v>242.17323489663821</v>
      </c>
      <c r="FP41" s="83">
        <f t="shared" si="233"/>
        <v>242.17323489663821</v>
      </c>
      <c r="FQ41" s="83">
        <f t="shared" si="233"/>
        <v>242.17323489663821</v>
      </c>
      <c r="FR41" s="83">
        <f t="shared" si="233"/>
        <v>242.17323489663821</v>
      </c>
      <c r="FS41" s="83">
        <f t="shared" si="233"/>
        <v>242.17323489663821</v>
      </c>
      <c r="FT41" s="83">
        <f t="shared" si="233"/>
        <v>242.17323489663821</v>
      </c>
      <c r="FU41" s="83">
        <f t="shared" si="233"/>
        <v>242.17323489663821</v>
      </c>
      <c r="FV41" s="83">
        <f t="shared" si="233"/>
        <v>242.17323489663821</v>
      </c>
      <c r="FW41" s="83">
        <f t="shared" si="233"/>
        <v>242.17323489663821</v>
      </c>
      <c r="FX41" s="83">
        <f t="shared" si="233"/>
        <v>242.17323489663821</v>
      </c>
      <c r="FY41" s="83">
        <f t="shared" si="233"/>
        <v>242.17323489663821</v>
      </c>
      <c r="FZ41" s="83">
        <f t="shared" si="233"/>
        <v>242.17323489663821</v>
      </c>
      <c r="GA41" s="83">
        <f t="shared" si="233"/>
        <v>242.17323489663821</v>
      </c>
      <c r="GB41" s="83">
        <f t="shared" si="233"/>
        <v>242.17323489663821</v>
      </c>
      <c r="GC41" s="83">
        <f t="shared" si="233"/>
        <v>242.17323489663821</v>
      </c>
      <c r="GD41" s="83">
        <f t="shared" si="233"/>
        <v>242.17323489663821</v>
      </c>
      <c r="GE41" s="83">
        <f t="shared" si="233"/>
        <v>242.17323489663821</v>
      </c>
      <c r="GF41" s="83">
        <f t="shared" si="233"/>
        <v>242.17323489663821</v>
      </c>
      <c r="GG41" s="83">
        <f t="shared" si="233"/>
        <v>242.17323489663821</v>
      </c>
      <c r="GH41" s="83">
        <f t="shared" si="233"/>
        <v>242.17323489663821</v>
      </c>
      <c r="GI41" s="83">
        <f t="shared" si="233"/>
        <v>242.17323489663821</v>
      </c>
      <c r="GJ41" s="83">
        <f t="shared" si="233"/>
        <v>242.17323489663821</v>
      </c>
      <c r="GK41" s="83">
        <f t="shared" si="233"/>
        <v>242.17323489663821</v>
      </c>
      <c r="GL41" s="83">
        <f t="shared" ref="GL41:IG41" si="234">GL31-GL33</f>
        <v>242.17323489663821</v>
      </c>
      <c r="GM41" s="83">
        <f t="shared" si="234"/>
        <v>242.17323489663821</v>
      </c>
      <c r="GN41" s="83">
        <f t="shared" si="234"/>
        <v>242.17323489663821</v>
      </c>
      <c r="GO41" s="83">
        <f t="shared" si="234"/>
        <v>242.17323489663821</v>
      </c>
      <c r="GP41" s="83">
        <f t="shared" si="234"/>
        <v>242.17323489663821</v>
      </c>
      <c r="GQ41" s="83">
        <f t="shared" si="234"/>
        <v>242.17323489663821</v>
      </c>
      <c r="GR41" s="83">
        <f t="shared" si="234"/>
        <v>242.17323489663821</v>
      </c>
      <c r="GS41" s="83">
        <f t="shared" si="234"/>
        <v>242.17323489663821</v>
      </c>
      <c r="GT41" s="83">
        <f t="shared" si="234"/>
        <v>242.17323489663821</v>
      </c>
      <c r="GU41" s="83">
        <f t="shared" si="234"/>
        <v>242.17323489663821</v>
      </c>
      <c r="GV41" s="83">
        <f t="shared" si="234"/>
        <v>242.17323489663821</v>
      </c>
      <c r="GW41" s="83">
        <f t="shared" si="234"/>
        <v>242.17323489663821</v>
      </c>
      <c r="GX41" s="83">
        <f t="shared" si="234"/>
        <v>242.17323489663821</v>
      </c>
      <c r="GY41" s="83">
        <f t="shared" si="234"/>
        <v>242.17323489663821</v>
      </c>
      <c r="GZ41" s="83">
        <f t="shared" si="234"/>
        <v>242.17323489663821</v>
      </c>
      <c r="HA41" s="83">
        <f t="shared" si="234"/>
        <v>242.17323489663821</v>
      </c>
      <c r="HB41" s="83">
        <f t="shared" si="234"/>
        <v>242.17323489663821</v>
      </c>
      <c r="HC41" s="83">
        <f t="shared" si="234"/>
        <v>242.17323489663821</v>
      </c>
      <c r="HD41" s="83">
        <f t="shared" si="234"/>
        <v>242.17323489663821</v>
      </c>
      <c r="HE41" s="83">
        <f t="shared" si="234"/>
        <v>242.17323489663821</v>
      </c>
      <c r="HF41" s="83">
        <f t="shared" si="234"/>
        <v>242.17323489663821</v>
      </c>
      <c r="HG41" s="83">
        <f t="shared" si="234"/>
        <v>242.17323489663821</v>
      </c>
      <c r="HH41" s="83">
        <f t="shared" si="234"/>
        <v>242.17323489663821</v>
      </c>
      <c r="HI41" s="83">
        <f t="shared" si="234"/>
        <v>242.17323489663821</v>
      </c>
      <c r="HJ41" s="83">
        <f t="shared" si="234"/>
        <v>242.17323489663821</v>
      </c>
      <c r="HK41" s="83">
        <f t="shared" si="234"/>
        <v>242.17323489663821</v>
      </c>
      <c r="HL41" s="83">
        <f t="shared" si="234"/>
        <v>242.17323489663821</v>
      </c>
      <c r="HM41" s="83">
        <f t="shared" si="234"/>
        <v>242.17323489663821</v>
      </c>
      <c r="HN41" s="83">
        <f t="shared" si="234"/>
        <v>242.17323489663821</v>
      </c>
      <c r="HO41" s="83">
        <f t="shared" si="234"/>
        <v>242.17323489663821</v>
      </c>
      <c r="HP41" s="83">
        <f t="shared" si="234"/>
        <v>242.17323489663821</v>
      </c>
      <c r="HQ41" s="83">
        <f t="shared" si="234"/>
        <v>242.17323489663821</v>
      </c>
      <c r="HR41" s="83">
        <f t="shared" si="234"/>
        <v>242.17323489663821</v>
      </c>
      <c r="HS41" s="83">
        <f t="shared" si="234"/>
        <v>242.17323489663821</v>
      </c>
      <c r="HT41" s="83">
        <f t="shared" si="234"/>
        <v>242.17323489663821</v>
      </c>
      <c r="HU41" s="83">
        <f t="shared" si="234"/>
        <v>242.17323489663821</v>
      </c>
      <c r="HV41" s="83">
        <f t="shared" si="234"/>
        <v>242.17323489663821</v>
      </c>
      <c r="HW41" s="83">
        <f t="shared" si="234"/>
        <v>242.17323489663821</v>
      </c>
      <c r="HX41" s="83">
        <f t="shared" si="234"/>
        <v>242.17323489663821</v>
      </c>
      <c r="HY41" s="83">
        <f t="shared" si="234"/>
        <v>242.17323489663821</v>
      </c>
      <c r="HZ41" s="83">
        <f t="shared" si="234"/>
        <v>242.17323489663821</v>
      </c>
      <c r="IA41" s="83">
        <f t="shared" si="234"/>
        <v>242.17323489663821</v>
      </c>
      <c r="IB41" s="83">
        <f t="shared" si="234"/>
        <v>242.17323489663821</v>
      </c>
      <c r="IC41" s="83">
        <f t="shared" si="234"/>
        <v>242.17323489663821</v>
      </c>
      <c r="ID41" s="83">
        <f t="shared" si="234"/>
        <v>242.17323489663821</v>
      </c>
      <c r="IE41" s="83">
        <f t="shared" si="234"/>
        <v>242.17323489663821</v>
      </c>
      <c r="IF41" s="83">
        <f t="shared" si="234"/>
        <v>242.17323489663821</v>
      </c>
      <c r="IG41" s="83">
        <f t="shared" si="234"/>
        <v>242.17323489663821</v>
      </c>
    </row>
    <row r="42" spans="1:241" s="22" customFormat="1" x14ac:dyDescent="0.2">
      <c r="A42" s="34" t="s">
        <v>102</v>
      </c>
      <c r="B42" s="83">
        <f ca="1">Depreciação!C8</f>
        <v>6.25</v>
      </c>
      <c r="C42" s="83">
        <f ca="1">Depreciação!D8</f>
        <v>7.0868200836820083</v>
      </c>
      <c r="D42" s="83">
        <f ca="1">Depreciação!E8</f>
        <v>7.9271562181357895</v>
      </c>
      <c r="E42" s="83">
        <f ca="1">Depreciação!F8</f>
        <v>8.7710380746758734</v>
      </c>
      <c r="F42" s="83">
        <f ca="1">Depreciação!G8</f>
        <v>24.914159469754285</v>
      </c>
      <c r="G42" s="83">
        <f ca="1">Depreciação!H8</f>
        <v>41.187327580839693</v>
      </c>
      <c r="H42" s="83">
        <f ca="1">Depreciação!I8</f>
        <v>57.467872186946302</v>
      </c>
      <c r="I42" s="83">
        <f ca="1">Depreciação!J8</f>
        <v>72.669037958892957</v>
      </c>
      <c r="J42" s="83">
        <f ca="1">Depreciação!K8</f>
        <v>87.995627200220937</v>
      </c>
      <c r="K42" s="83">
        <f ca="1">Depreciação!L8</f>
        <v>103.4498098016698</v>
      </c>
      <c r="L42" s="83">
        <f ca="1">Depreciação!M8</f>
        <v>108.2093489968279</v>
      </c>
      <c r="M42" s="83">
        <f ca="1">Depreciação!N8</f>
        <v>115.89408448363733</v>
      </c>
      <c r="N42" s="83">
        <f ca="1">Depreciação!O8</f>
        <v>115.89408448363733</v>
      </c>
      <c r="O42" s="83">
        <f ca="1">Depreciação!P8</f>
        <v>115.89408448363733</v>
      </c>
      <c r="P42" s="83">
        <f ca="1">Depreciação!Q8</f>
        <v>115.89408448363733</v>
      </c>
      <c r="Q42" s="83">
        <f ca="1">Depreciação!R8</f>
        <v>115.89408448363733</v>
      </c>
      <c r="R42" s="83">
        <f ca="1">Depreciação!S8</f>
        <v>115.89408448363733</v>
      </c>
      <c r="S42" s="83">
        <f ca="1">Depreciação!T8</f>
        <v>115.89408448363733</v>
      </c>
      <c r="T42" s="83">
        <f ca="1">Depreciação!U8</f>
        <v>115.89408448363733</v>
      </c>
      <c r="U42" s="83">
        <f ca="1">Depreciação!V8</f>
        <v>115.89408448363733</v>
      </c>
      <c r="V42" s="83">
        <f ca="1">Depreciação!W8</f>
        <v>115.89408448363733</v>
      </c>
      <c r="W42" s="83">
        <f ca="1">Depreciação!X8</f>
        <v>115.89408448363733</v>
      </c>
      <c r="X42" s="83">
        <f ca="1">Depreciação!Y8</f>
        <v>115.89408448363733</v>
      </c>
      <c r="Y42" s="83">
        <f ca="1">Depreciação!Z8</f>
        <v>115.89408448363733</v>
      </c>
      <c r="Z42" s="83">
        <f ca="1">Depreciação!AA8</f>
        <v>115.89408448363733</v>
      </c>
      <c r="AA42" s="83">
        <f ca="1">Depreciação!AB8</f>
        <v>115.89408448363733</v>
      </c>
      <c r="AB42" s="83">
        <f ca="1">Depreciação!AC8</f>
        <v>115.89408448363733</v>
      </c>
      <c r="AC42" s="83">
        <f ca="1">Depreciação!AD8</f>
        <v>115.89408448363733</v>
      </c>
      <c r="AD42" s="83">
        <f ca="1">Depreciação!AE8</f>
        <v>115.89408448363733</v>
      </c>
      <c r="AE42" s="83">
        <f ca="1">Depreciação!AF8</f>
        <v>115.89408448363733</v>
      </c>
      <c r="AF42" s="83">
        <f ca="1">Depreciação!AG8</f>
        <v>115.89408448363733</v>
      </c>
      <c r="AG42" s="83">
        <f ca="1">Depreciação!AH8</f>
        <v>115.89408448363733</v>
      </c>
      <c r="AH42" s="83">
        <f ca="1">Depreciação!AI8</f>
        <v>115.89408448363733</v>
      </c>
      <c r="AI42" s="83">
        <f ca="1">Depreciação!AJ8</f>
        <v>115.89408448363733</v>
      </c>
      <c r="AJ42" s="83">
        <f ca="1">Depreciação!AK8</f>
        <v>115.89408448363733</v>
      </c>
      <c r="AK42" s="83">
        <f ca="1">Depreciação!AL8</f>
        <v>115.89408448363733</v>
      </c>
      <c r="AL42" s="83">
        <f ca="1">Depreciação!AM8</f>
        <v>115.89408448363733</v>
      </c>
      <c r="AM42" s="83">
        <f ca="1">Depreciação!AN8</f>
        <v>115.89408448363733</v>
      </c>
      <c r="AN42" s="83">
        <f ca="1">Depreciação!AO8</f>
        <v>115.89408448363733</v>
      </c>
      <c r="AO42" s="83">
        <f ca="1">Depreciação!AP8</f>
        <v>115.89408448363733</v>
      </c>
      <c r="AP42" s="83">
        <f ca="1">Depreciação!AQ8</f>
        <v>115.89408448363733</v>
      </c>
      <c r="AQ42" s="83">
        <f ca="1">Depreciação!AR8</f>
        <v>115.89408448363733</v>
      </c>
      <c r="AR42" s="83">
        <f ca="1">Depreciação!AS8</f>
        <v>115.89408448363733</v>
      </c>
      <c r="AS42" s="83">
        <f ca="1">Depreciação!AT8</f>
        <v>115.89408448363733</v>
      </c>
      <c r="AT42" s="83">
        <f ca="1">Depreciação!AU8</f>
        <v>115.89408448363733</v>
      </c>
      <c r="AU42" s="83">
        <f ca="1">Depreciação!AV8</f>
        <v>115.89408448363733</v>
      </c>
      <c r="AV42" s="83">
        <f ca="1">Depreciação!AW8</f>
        <v>115.89408448363733</v>
      </c>
      <c r="AW42" s="83">
        <f ca="1">Depreciação!AX8</f>
        <v>115.89408448363733</v>
      </c>
      <c r="AX42" s="83">
        <f ca="1">Depreciação!AY8</f>
        <v>115.89408448363733</v>
      </c>
      <c r="AY42" s="83">
        <f ca="1">Depreciação!AZ8</f>
        <v>115.89408448363733</v>
      </c>
      <c r="AZ42" s="83">
        <f ca="1">Depreciação!BA8</f>
        <v>115.89408448363733</v>
      </c>
      <c r="BA42" s="83">
        <f ca="1">Depreciação!BB8</f>
        <v>115.89408448363733</v>
      </c>
      <c r="BB42" s="83">
        <f ca="1">Depreciação!BC8</f>
        <v>115.89408448363733</v>
      </c>
      <c r="BC42" s="83">
        <f ca="1">Depreciação!BD8</f>
        <v>115.89408448363733</v>
      </c>
      <c r="BD42" s="83">
        <f ca="1">Depreciação!BE8</f>
        <v>115.89408448363733</v>
      </c>
      <c r="BE42" s="83">
        <f ca="1">Depreciação!BF8</f>
        <v>115.89408448363733</v>
      </c>
      <c r="BF42" s="83">
        <f ca="1">Depreciação!BG8</f>
        <v>115.89408448363733</v>
      </c>
      <c r="BG42" s="83">
        <f ca="1">Depreciação!BH8</f>
        <v>115.89408448363733</v>
      </c>
      <c r="BH42" s="83">
        <f ca="1">Depreciação!BI8</f>
        <v>115.89408448363733</v>
      </c>
      <c r="BI42" s="83">
        <f ca="1">Depreciação!BJ8</f>
        <v>115.89408448363733</v>
      </c>
      <c r="BJ42" s="83">
        <f ca="1">Depreciação!BK8</f>
        <v>115.89408448363733</v>
      </c>
      <c r="BK42" s="83">
        <f ca="1">Depreciação!BL8</f>
        <v>115.89408448363733</v>
      </c>
      <c r="BL42" s="83">
        <f ca="1">Depreciação!BM8</f>
        <v>115.89408448363733</v>
      </c>
      <c r="BM42" s="83">
        <f ca="1">Depreciação!BN8</f>
        <v>115.89408448363733</v>
      </c>
      <c r="BN42" s="83">
        <f ca="1">Depreciação!BO8</f>
        <v>115.89408448363733</v>
      </c>
      <c r="BO42" s="83">
        <f ca="1">Depreciação!BP8</f>
        <v>115.89408448363733</v>
      </c>
      <c r="BP42" s="83">
        <f ca="1">Depreciação!BQ8</f>
        <v>115.89408448363733</v>
      </c>
      <c r="BQ42" s="83">
        <f ca="1">Depreciação!BR8</f>
        <v>115.89408448363733</v>
      </c>
      <c r="BR42" s="83">
        <f ca="1">Depreciação!BS8</f>
        <v>115.89408448363733</v>
      </c>
      <c r="BS42" s="83">
        <f ca="1">Depreciação!BT8</f>
        <v>115.89408448363733</v>
      </c>
      <c r="BT42" s="83">
        <f ca="1">Depreciação!BU8</f>
        <v>115.89408448363733</v>
      </c>
      <c r="BU42" s="83">
        <f ca="1">Depreciação!BV8</f>
        <v>115.89408448363733</v>
      </c>
      <c r="BV42" s="83">
        <f ca="1">Depreciação!BW8</f>
        <v>115.89408448363733</v>
      </c>
      <c r="BW42" s="83">
        <f ca="1">Depreciação!BX8</f>
        <v>115.89408448363733</v>
      </c>
      <c r="BX42" s="83">
        <f ca="1">Depreciação!BY8</f>
        <v>115.89408448363733</v>
      </c>
      <c r="BY42" s="83">
        <f ca="1">Depreciação!BZ8</f>
        <v>115.89408448363733</v>
      </c>
      <c r="BZ42" s="83">
        <f ca="1">Depreciação!CA8</f>
        <v>115.89408448363733</v>
      </c>
      <c r="CA42" s="83">
        <f ca="1">Depreciação!CB8</f>
        <v>115.89408448363733</v>
      </c>
      <c r="CB42" s="83">
        <f ca="1">Depreciação!CC8</f>
        <v>115.89408448363733</v>
      </c>
      <c r="CC42" s="83">
        <f ca="1">Depreciação!CD8</f>
        <v>115.89408448363733</v>
      </c>
      <c r="CD42" s="83">
        <f ca="1">Depreciação!CE8</f>
        <v>115.89408448363733</v>
      </c>
      <c r="CE42" s="83">
        <f ca="1">Depreciação!CF8</f>
        <v>115.89408448363733</v>
      </c>
      <c r="CF42" s="83">
        <f ca="1">Depreciação!CG8</f>
        <v>115.89408448363733</v>
      </c>
      <c r="CG42" s="83">
        <f ca="1">Depreciação!CH8</f>
        <v>115.89408448363733</v>
      </c>
      <c r="CH42" s="83">
        <f ca="1">Depreciação!CI8</f>
        <v>115.89408448363733</v>
      </c>
      <c r="CI42" s="83">
        <f ca="1">Depreciação!CJ8</f>
        <v>115.89408448363733</v>
      </c>
      <c r="CJ42" s="83">
        <f ca="1">Depreciação!CK8</f>
        <v>115.89408448363733</v>
      </c>
      <c r="CK42" s="83">
        <f ca="1">Depreciação!CL8</f>
        <v>115.89408448363733</v>
      </c>
      <c r="CL42" s="83">
        <f ca="1">Depreciação!CM8</f>
        <v>115.89408448363733</v>
      </c>
      <c r="CM42" s="83">
        <f ca="1">Depreciação!CN8</f>
        <v>115.89408448363733</v>
      </c>
      <c r="CN42" s="83">
        <f ca="1">Depreciação!CO8</f>
        <v>115.89408448363733</v>
      </c>
      <c r="CO42" s="83">
        <f ca="1">Depreciação!CP8</f>
        <v>115.89408448363733</v>
      </c>
      <c r="CP42" s="83">
        <f ca="1">Depreciação!CQ8</f>
        <v>115.89408448363733</v>
      </c>
      <c r="CQ42" s="83">
        <f ca="1">Depreciação!CR8</f>
        <v>115.89408448363733</v>
      </c>
      <c r="CR42" s="83">
        <f ca="1">Depreciação!CS8</f>
        <v>115.89408448363733</v>
      </c>
      <c r="CS42" s="83">
        <f ca="1">Depreciação!CT8</f>
        <v>115.89408448363733</v>
      </c>
      <c r="CT42" s="83">
        <f ca="1">Depreciação!CU8</f>
        <v>115.89408448363733</v>
      </c>
      <c r="CU42" s="83">
        <f ca="1">Depreciação!CV8</f>
        <v>115.89408448363733</v>
      </c>
      <c r="CV42" s="83">
        <f ca="1">Depreciação!CW8</f>
        <v>115.89408448363733</v>
      </c>
      <c r="CW42" s="83">
        <f ca="1">Depreciação!CX8</f>
        <v>115.89408448363733</v>
      </c>
      <c r="CX42" s="83">
        <f ca="1">Depreciação!CY8</f>
        <v>115.89408448363733</v>
      </c>
      <c r="CY42" s="83">
        <f ca="1">Depreciação!CZ8</f>
        <v>115.89408448363733</v>
      </c>
      <c r="CZ42" s="83">
        <f ca="1">Depreciação!DA8</f>
        <v>115.89408448363733</v>
      </c>
      <c r="DA42" s="83">
        <f ca="1">Depreciação!DB8</f>
        <v>115.89408448363733</v>
      </c>
      <c r="DB42" s="83">
        <f ca="1">Depreciação!DC8</f>
        <v>115.89408448363733</v>
      </c>
      <c r="DC42" s="83">
        <f ca="1">Depreciação!DD8</f>
        <v>115.89408448363733</v>
      </c>
      <c r="DD42" s="83">
        <f ca="1">Depreciação!DE8</f>
        <v>115.89408448363733</v>
      </c>
      <c r="DE42" s="83">
        <f ca="1">Depreciação!DF8</f>
        <v>115.89408448363733</v>
      </c>
      <c r="DF42" s="83">
        <f ca="1">Depreciação!DG8</f>
        <v>115.89408448363733</v>
      </c>
      <c r="DG42" s="83">
        <f ca="1">Depreciação!DH8</f>
        <v>115.89408448363733</v>
      </c>
      <c r="DH42" s="83">
        <f ca="1">Depreciação!DI8</f>
        <v>115.89408448363733</v>
      </c>
      <c r="DI42" s="83">
        <f ca="1">Depreciação!DJ8</f>
        <v>115.89408448363733</v>
      </c>
      <c r="DJ42" s="83">
        <f ca="1">Depreciação!DK8</f>
        <v>115.89408448363733</v>
      </c>
      <c r="DK42" s="83">
        <f ca="1">Depreciação!DL8</f>
        <v>115.89408448363733</v>
      </c>
      <c r="DL42" s="83">
        <f ca="1">Depreciação!DM8</f>
        <v>115.89408448363733</v>
      </c>
      <c r="DM42" s="83">
        <f ca="1">Depreciação!DN8</f>
        <v>115.89408448363733</v>
      </c>
      <c r="DN42" s="83">
        <f ca="1">Depreciação!DO8</f>
        <v>115.89408448363733</v>
      </c>
      <c r="DO42" s="83">
        <f ca="1">Depreciação!DP8</f>
        <v>115.89408448363733</v>
      </c>
      <c r="DP42" s="83">
        <f ca="1">Depreciação!DQ8</f>
        <v>115.89408448363733</v>
      </c>
      <c r="DQ42" s="83">
        <f ca="1">Depreciação!DR8</f>
        <v>115.89408448363733</v>
      </c>
      <c r="DR42" s="83">
        <f ca="1">Depreciação!DS8</f>
        <v>38.086771044821262</v>
      </c>
      <c r="DS42" s="83">
        <f ca="1">Depreciação!DT8</f>
        <v>47.372202823532739</v>
      </c>
      <c r="DT42" s="83">
        <f ca="1">Depreciação!DU8</f>
        <v>56.736324702063811</v>
      </c>
      <c r="DU42" s="83">
        <f ca="1">Depreciação!DV8</f>
        <v>66.180481810325929</v>
      </c>
      <c r="DV42" s="83">
        <f ca="1">Depreciação!DW8</f>
        <v>88.341214511475357</v>
      </c>
      <c r="DW42" s="83">
        <f ca="1">Depreciação!DX8</f>
        <v>110.69464923611301</v>
      </c>
      <c r="DX42" s="83">
        <f ca="1">Depreciação!DY8</f>
        <v>133.24416672149314</v>
      </c>
      <c r="DY42" s="83">
        <f ca="1">Depreciação!DZ8</f>
        <v>155.99323745895626</v>
      </c>
      <c r="DZ42" s="83">
        <f ca="1">Depreciação!EA8</f>
        <v>178.94542489943245</v>
      </c>
      <c r="EA42" s="83">
        <f ca="1">Depreciação!EB8</f>
        <v>202.10438880333635</v>
      </c>
      <c r="EB42" s="83">
        <f ca="1">Depreciação!EC8</f>
        <v>214.64942409121514</v>
      </c>
      <c r="EC42" s="83">
        <f ca="1">Depreciação!ED8</f>
        <v>228.22698263861577</v>
      </c>
      <c r="ED42" s="83">
        <f ca="1">Depreciação!EE8</f>
        <v>228.22698263861577</v>
      </c>
      <c r="EE42" s="83">
        <f ca="1">Depreciação!EF8</f>
        <v>228.22698263861577</v>
      </c>
      <c r="EF42" s="83">
        <f ca="1">Depreciação!EG8</f>
        <v>228.22698263861577</v>
      </c>
      <c r="EG42" s="83">
        <f ca="1">Depreciação!EH8</f>
        <v>228.22698263861577</v>
      </c>
      <c r="EH42" s="83">
        <f ca="1">Depreciação!EI8</f>
        <v>228.22698263861577</v>
      </c>
      <c r="EI42" s="83">
        <f ca="1">Depreciação!EJ8</f>
        <v>228.22698263861577</v>
      </c>
      <c r="EJ42" s="83">
        <f ca="1">Depreciação!EK8</f>
        <v>228.22698263861577</v>
      </c>
      <c r="EK42" s="83">
        <f ca="1">Depreciação!EL8</f>
        <v>228.22698263861577</v>
      </c>
      <c r="EL42" s="83">
        <f ca="1">Depreciação!EM8</f>
        <v>228.22698263861577</v>
      </c>
      <c r="EM42" s="83">
        <f ca="1">Depreciação!EN8</f>
        <v>228.22698263861577</v>
      </c>
      <c r="EN42" s="83">
        <f ca="1">Depreciação!EO8</f>
        <v>228.22698263861577</v>
      </c>
      <c r="EO42" s="83">
        <f ca="1">Depreciação!EP8</f>
        <v>228.22698263861577</v>
      </c>
      <c r="EP42" s="83">
        <f ca="1">Depreciação!EQ8</f>
        <v>228.22698263861577</v>
      </c>
      <c r="EQ42" s="83">
        <f ca="1">Depreciação!ER8</f>
        <v>228.22698263861577</v>
      </c>
      <c r="ER42" s="83">
        <f ca="1">Depreciação!ES8</f>
        <v>228.22698263861577</v>
      </c>
      <c r="ES42" s="83">
        <f ca="1">Depreciação!ET8</f>
        <v>228.22698263861577</v>
      </c>
      <c r="ET42" s="83">
        <f ca="1">Depreciação!EU8</f>
        <v>228.22698263861577</v>
      </c>
      <c r="EU42" s="83">
        <f ca="1">Depreciação!EV8</f>
        <v>228.22698263861577</v>
      </c>
      <c r="EV42" s="83">
        <f ca="1">Depreciação!EW8</f>
        <v>228.22698263861577</v>
      </c>
      <c r="EW42" s="83">
        <f ca="1">Depreciação!EX8</f>
        <v>228.22698263861577</v>
      </c>
      <c r="EX42" s="83">
        <f ca="1">Depreciação!EY8</f>
        <v>228.22698263861577</v>
      </c>
      <c r="EY42" s="83">
        <f ca="1">Depreciação!EZ8</f>
        <v>228.22698263861577</v>
      </c>
      <c r="EZ42" s="83">
        <f ca="1">Depreciação!FA8</f>
        <v>228.22698263861577</v>
      </c>
      <c r="FA42" s="83">
        <f ca="1">Depreciação!FB8</f>
        <v>228.22698263861577</v>
      </c>
      <c r="FB42" s="83">
        <f ca="1">Depreciação!FC8</f>
        <v>228.22698263861577</v>
      </c>
      <c r="FC42" s="83">
        <f ca="1">Depreciação!FD8</f>
        <v>228.22698263861577</v>
      </c>
      <c r="FD42" s="83">
        <f ca="1">Depreciação!FE8</f>
        <v>228.22698263861577</v>
      </c>
      <c r="FE42" s="83">
        <f ca="1">Depreciação!FF8</f>
        <v>228.22698263861577</v>
      </c>
      <c r="FF42" s="83">
        <f ca="1">Depreciação!FG8</f>
        <v>228.22698263861577</v>
      </c>
      <c r="FG42" s="83">
        <f ca="1">Depreciação!FH8</f>
        <v>228.22698263861577</v>
      </c>
      <c r="FH42" s="83">
        <f ca="1">Depreciação!FI8</f>
        <v>228.22698263861577</v>
      </c>
      <c r="FI42" s="83">
        <f ca="1">Depreciação!FJ8</f>
        <v>228.22698263861577</v>
      </c>
      <c r="FJ42" s="83">
        <f ca="1">Depreciação!FK8</f>
        <v>228.22698263861577</v>
      </c>
      <c r="FK42" s="83">
        <f ca="1">Depreciação!FL8</f>
        <v>228.22698263861577</v>
      </c>
      <c r="FL42" s="83">
        <f ca="1">Depreciação!FM8</f>
        <v>228.22698263861577</v>
      </c>
      <c r="FM42" s="83">
        <f ca="1">Depreciação!FN8</f>
        <v>228.22698263861577</v>
      </c>
      <c r="FN42" s="83">
        <f ca="1">Depreciação!FO8</f>
        <v>228.22698263861577</v>
      </c>
      <c r="FO42" s="83">
        <f ca="1">Depreciação!FP8</f>
        <v>228.22698263861577</v>
      </c>
      <c r="FP42" s="83">
        <f ca="1">Depreciação!FQ8</f>
        <v>228.22698263861577</v>
      </c>
      <c r="FQ42" s="83">
        <f ca="1">Depreciação!FR8</f>
        <v>228.22698263861577</v>
      </c>
      <c r="FR42" s="83">
        <f ca="1">Depreciação!FS8</f>
        <v>228.22698263861577</v>
      </c>
      <c r="FS42" s="83">
        <f ca="1">Depreciação!FT8</f>
        <v>228.22698263861577</v>
      </c>
      <c r="FT42" s="83">
        <f ca="1">Depreciação!FU8</f>
        <v>228.22698263861577</v>
      </c>
      <c r="FU42" s="83">
        <f ca="1">Depreciação!FV8</f>
        <v>228.22698263861577</v>
      </c>
      <c r="FV42" s="83">
        <f ca="1">Depreciação!FW8</f>
        <v>228.22698263861577</v>
      </c>
      <c r="FW42" s="83">
        <f ca="1">Depreciação!FX8</f>
        <v>228.22698263861577</v>
      </c>
      <c r="FX42" s="83">
        <f ca="1">Depreciação!FY8</f>
        <v>228.22698263861577</v>
      </c>
      <c r="FY42" s="83">
        <f ca="1">Depreciação!FZ8</f>
        <v>228.22698263861577</v>
      </c>
      <c r="FZ42" s="83">
        <f ca="1">Depreciação!GA8</f>
        <v>228.22698263861577</v>
      </c>
      <c r="GA42" s="83">
        <f ca="1">Depreciação!GB8</f>
        <v>228.22698263861577</v>
      </c>
      <c r="GB42" s="83">
        <f ca="1">Depreciação!GC8</f>
        <v>228.22698263861577</v>
      </c>
      <c r="GC42" s="83">
        <f ca="1">Depreciação!GD8</f>
        <v>228.22698263861577</v>
      </c>
      <c r="GD42" s="83">
        <f ca="1">Depreciação!GE8</f>
        <v>228.22698263861577</v>
      </c>
      <c r="GE42" s="83">
        <f ca="1">Depreciação!GF8</f>
        <v>228.22698263861577</v>
      </c>
      <c r="GF42" s="83">
        <f ca="1">Depreciação!GG8</f>
        <v>228.22698263861577</v>
      </c>
      <c r="GG42" s="83">
        <f ca="1">Depreciação!GH8</f>
        <v>228.22698263861577</v>
      </c>
      <c r="GH42" s="83">
        <f ca="1">Depreciação!GI8</f>
        <v>228.22698263861577</v>
      </c>
      <c r="GI42" s="83">
        <f ca="1">Depreciação!GJ8</f>
        <v>228.22698263861577</v>
      </c>
      <c r="GJ42" s="83">
        <f ca="1">Depreciação!GK8</f>
        <v>228.22698263861577</v>
      </c>
      <c r="GK42" s="83">
        <f ca="1">Depreciação!GL8</f>
        <v>228.22698263861577</v>
      </c>
      <c r="GL42" s="83">
        <f ca="1">Depreciação!GM8</f>
        <v>228.22698263861577</v>
      </c>
      <c r="GM42" s="83">
        <f ca="1">Depreciação!GN8</f>
        <v>228.22698263861577</v>
      </c>
      <c r="GN42" s="83">
        <f ca="1">Depreciação!GO8</f>
        <v>228.22698263861577</v>
      </c>
      <c r="GO42" s="83">
        <f ca="1">Depreciação!GP8</f>
        <v>228.22698263861577</v>
      </c>
      <c r="GP42" s="83">
        <f ca="1">Depreciação!GQ8</f>
        <v>228.22698263861577</v>
      </c>
      <c r="GQ42" s="83">
        <f ca="1">Depreciação!GR8</f>
        <v>228.22698263861577</v>
      </c>
      <c r="GR42" s="83">
        <f ca="1">Depreciação!GS8</f>
        <v>228.22698263861577</v>
      </c>
      <c r="GS42" s="83">
        <f ca="1">Depreciação!GT8</f>
        <v>228.22698263861577</v>
      </c>
      <c r="GT42" s="83">
        <f ca="1">Depreciação!GU8</f>
        <v>228.22698263861577</v>
      </c>
      <c r="GU42" s="83">
        <f ca="1">Depreciação!GV8</f>
        <v>228.22698263861577</v>
      </c>
      <c r="GV42" s="83">
        <f ca="1">Depreciação!GW8</f>
        <v>228.22698263861577</v>
      </c>
      <c r="GW42" s="83">
        <f ca="1">Depreciação!GX8</f>
        <v>228.22698263861577</v>
      </c>
      <c r="GX42" s="83">
        <f ca="1">Depreciação!GY8</f>
        <v>228.22698263861577</v>
      </c>
      <c r="GY42" s="83">
        <f ca="1">Depreciação!GZ8</f>
        <v>228.22698263861577</v>
      </c>
      <c r="GZ42" s="83">
        <f ca="1">Depreciação!HA8</f>
        <v>228.22698263861577</v>
      </c>
      <c r="HA42" s="83">
        <f ca="1">Depreciação!HB8</f>
        <v>228.22698263861577</v>
      </c>
      <c r="HB42" s="83">
        <f ca="1">Depreciação!HC8</f>
        <v>228.22698263861577</v>
      </c>
      <c r="HC42" s="83">
        <f ca="1">Depreciação!HD8</f>
        <v>228.22698263861577</v>
      </c>
      <c r="HD42" s="83">
        <f ca="1">Depreciação!HE8</f>
        <v>228.22698263861577</v>
      </c>
      <c r="HE42" s="83">
        <f ca="1">Depreciação!HF8</f>
        <v>228.22698263861577</v>
      </c>
      <c r="HF42" s="83">
        <f ca="1">Depreciação!HG8</f>
        <v>228.22698263861577</v>
      </c>
      <c r="HG42" s="83">
        <f ca="1">Depreciação!HH8</f>
        <v>228.22698263861577</v>
      </c>
      <c r="HH42" s="83">
        <f ca="1">Depreciação!HI8</f>
        <v>228.22698263861577</v>
      </c>
      <c r="HI42" s="83">
        <f ca="1">Depreciação!HJ8</f>
        <v>228.22698263861577</v>
      </c>
      <c r="HJ42" s="83">
        <f ca="1">Depreciação!HK8</f>
        <v>228.22698263861577</v>
      </c>
      <c r="HK42" s="83">
        <f ca="1">Depreciação!HL8</f>
        <v>228.22698263861577</v>
      </c>
      <c r="HL42" s="83">
        <f ca="1">Depreciação!HM8</f>
        <v>228.22698263861577</v>
      </c>
      <c r="HM42" s="83">
        <f ca="1">Depreciação!HN8</f>
        <v>228.22698263861577</v>
      </c>
      <c r="HN42" s="83">
        <f ca="1">Depreciação!HO8</f>
        <v>228.22698263861577</v>
      </c>
      <c r="HO42" s="83">
        <f ca="1">Depreciação!HP8</f>
        <v>228.22698263861577</v>
      </c>
      <c r="HP42" s="83">
        <f ca="1">Depreciação!HQ8</f>
        <v>228.22698263861577</v>
      </c>
      <c r="HQ42" s="83">
        <f ca="1">Depreciação!HR8</f>
        <v>228.22698263861577</v>
      </c>
      <c r="HR42" s="83">
        <f ca="1">Depreciação!HS8</f>
        <v>228.22698263861577</v>
      </c>
      <c r="HS42" s="83">
        <f ca="1">Depreciação!HT8</f>
        <v>228.22698263861577</v>
      </c>
      <c r="HT42" s="83">
        <f ca="1">Depreciação!HU8</f>
        <v>228.22698263861577</v>
      </c>
      <c r="HU42" s="83">
        <f ca="1">Depreciação!HV8</f>
        <v>228.22698263861577</v>
      </c>
      <c r="HV42" s="83">
        <f ca="1">Depreciação!HW8</f>
        <v>228.22698263861577</v>
      </c>
      <c r="HW42" s="83">
        <f ca="1">Depreciação!HX8</f>
        <v>228.22698263861577</v>
      </c>
      <c r="HX42" s="83">
        <f ca="1">Depreciação!HY8</f>
        <v>228.22698263861577</v>
      </c>
      <c r="HY42" s="83">
        <f ca="1">Depreciação!HZ8</f>
        <v>228.22698263861577</v>
      </c>
      <c r="HZ42" s="83">
        <f ca="1">Depreciação!IA8</f>
        <v>228.22698263861577</v>
      </c>
      <c r="IA42" s="83">
        <f ca="1">Depreciação!IB8</f>
        <v>228.22698263861577</v>
      </c>
      <c r="IB42" s="83">
        <f ca="1">Depreciação!IC8</f>
        <v>228.22698263861577</v>
      </c>
      <c r="IC42" s="83">
        <f ca="1">Depreciação!ID8</f>
        <v>228.22698263861577</v>
      </c>
      <c r="ID42" s="83">
        <f ca="1">Depreciação!IE8</f>
        <v>228.22698263861577</v>
      </c>
      <c r="IE42" s="83">
        <f ca="1">Depreciação!IF8</f>
        <v>228.22698263861577</v>
      </c>
      <c r="IF42" s="83">
        <f ca="1">Depreciação!IG8</f>
        <v>228.22698263861577</v>
      </c>
      <c r="IG42" s="83">
        <f ca="1">Depreciação!IH8</f>
        <v>228.22698263861577</v>
      </c>
    </row>
    <row r="43" spans="1:241" s="22" customFormat="1" x14ac:dyDescent="0.2">
      <c r="A43" s="34" t="s">
        <v>103</v>
      </c>
      <c r="B43" s="83">
        <f t="shared" ref="B43:BM43" si="235">SUM(B44:B45)</f>
        <v>0</v>
      </c>
      <c r="C43" s="83">
        <f t="shared" si="235"/>
        <v>-6.1333922158515737</v>
      </c>
      <c r="D43" s="83">
        <f t="shared" si="235"/>
        <v>-6.9511778446317845</v>
      </c>
      <c r="E43" s="83">
        <f t="shared" si="235"/>
        <v>-7.7689634734119934</v>
      </c>
      <c r="F43" s="83">
        <f t="shared" si="235"/>
        <v>-8.5867491021922042</v>
      </c>
      <c r="G43" s="83">
        <f t="shared" si="235"/>
        <v>-17.384990282849778</v>
      </c>
      <c r="H43" s="83">
        <f t="shared" si="235"/>
        <v>-26.183231463507351</v>
      </c>
      <c r="I43" s="83">
        <f t="shared" si="235"/>
        <v>-34.862002873217079</v>
      </c>
      <c r="J43" s="83">
        <f t="shared" si="235"/>
        <v>-42.98015575177336</v>
      </c>
      <c r="K43" s="83">
        <f t="shared" si="235"/>
        <v>-51.098308630329647</v>
      </c>
      <c r="L43" s="83">
        <f t="shared" si="235"/>
        <v>-59.216461508885928</v>
      </c>
      <c r="M43" s="83">
        <f t="shared" si="235"/>
        <v>-62.465963990255553</v>
      </c>
      <c r="N43" s="83">
        <f t="shared" si="235"/>
        <v>-67.973644506408903</v>
      </c>
      <c r="O43" s="83">
        <f t="shared" si="235"/>
        <v>-67.973644506408903</v>
      </c>
      <c r="P43" s="83">
        <f t="shared" si="235"/>
        <v>-67.973644506408903</v>
      </c>
      <c r="Q43" s="83">
        <f t="shared" si="235"/>
        <v>-67.973644506408903</v>
      </c>
      <c r="R43" s="83">
        <f t="shared" si="235"/>
        <v>-67.973644506408903</v>
      </c>
      <c r="S43" s="83">
        <f t="shared" si="235"/>
        <v>-67.973644506408903</v>
      </c>
      <c r="T43" s="83">
        <f t="shared" si="235"/>
        <v>-67.973644506408903</v>
      </c>
      <c r="U43" s="83">
        <f t="shared" si="235"/>
        <v>-67.973644506408903</v>
      </c>
      <c r="V43" s="83">
        <f t="shared" si="235"/>
        <v>-67.973644506408903</v>
      </c>
      <c r="W43" s="83">
        <f t="shared" si="235"/>
        <v>-67.973644506408903</v>
      </c>
      <c r="X43" s="83">
        <f t="shared" si="235"/>
        <v>-67.973644506408903</v>
      </c>
      <c r="Y43" s="83">
        <f t="shared" si="235"/>
        <v>-67.973644506408903</v>
      </c>
      <c r="Z43" s="83">
        <f t="shared" si="235"/>
        <v>-67.973644506408903</v>
      </c>
      <c r="AA43" s="83">
        <f t="shared" si="235"/>
        <v>-67.993245118329597</v>
      </c>
      <c r="AB43" s="83">
        <f t="shared" si="235"/>
        <v>-68.012960223812769</v>
      </c>
      <c r="AC43" s="83">
        <f t="shared" si="235"/>
        <v>-68.032790491652591</v>
      </c>
      <c r="AD43" s="83">
        <f t="shared" si="235"/>
        <v>-68.052736594549941</v>
      </c>
      <c r="AE43" s="83">
        <f t="shared" si="235"/>
        <v>-68.072799209135169</v>
      </c>
      <c r="AF43" s="83">
        <f t="shared" si="235"/>
        <v>-68.092979015990977</v>
      </c>
      <c r="AG43" s="83">
        <f t="shared" si="235"/>
        <v>-68.113276699675637</v>
      </c>
      <c r="AH43" s="83">
        <f t="shared" si="235"/>
        <v>-68.133692948746116</v>
      </c>
      <c r="AI43" s="83">
        <f t="shared" si="235"/>
        <v>-68.154228455781478</v>
      </c>
      <c r="AJ43" s="83">
        <f t="shared" si="235"/>
        <v>-68.174883917406362</v>
      </c>
      <c r="AK43" s="83">
        <f t="shared" si="235"/>
        <v>-68.195660034314628</v>
      </c>
      <c r="AL43" s="83">
        <f t="shared" si="235"/>
        <v>-68.21655751129309</v>
      </c>
      <c r="AM43" s="83">
        <f t="shared" si="235"/>
        <v>-68.237577057245502</v>
      </c>
      <c r="AN43" s="83">
        <f t="shared" si="235"/>
        <v>-68.258719385216494</v>
      </c>
      <c r="AO43" s="83">
        <f t="shared" si="235"/>
        <v>-68.279985212415866</v>
      </c>
      <c r="AP43" s="83">
        <f t="shared" si="235"/>
        <v>-68.301375260242878</v>
      </c>
      <c r="AQ43" s="83">
        <f t="shared" si="235"/>
        <v>-68.322890254310693</v>
      </c>
      <c r="AR43" s="83">
        <f t="shared" si="235"/>
        <v>-68.344530924471002</v>
      </c>
      <c r="AS43" s="83">
        <f t="shared" si="235"/>
        <v>-68.366298004838853</v>
      </c>
      <c r="AT43" s="83">
        <f t="shared" si="235"/>
        <v>-68.388192233817463</v>
      </c>
      <c r="AU43" s="83">
        <f t="shared" si="235"/>
        <v>-68.410214354123283</v>
      </c>
      <c r="AV43" s="83">
        <f t="shared" si="235"/>
        <v>-68.432365112811283</v>
      </c>
      <c r="AW43" s="83">
        <f t="shared" si="235"/>
        <v>-68.454645261300129</v>
      </c>
      <c r="AX43" s="83">
        <f t="shared" si="235"/>
        <v>-68.47705555539784</v>
      </c>
      <c r="AY43" s="83">
        <f t="shared" si="235"/>
        <v>-68.499596755327346</v>
      </c>
      <c r="AZ43" s="83">
        <f t="shared" si="235"/>
        <v>-68.522269625752273</v>
      </c>
      <c r="BA43" s="83">
        <f t="shared" si="235"/>
        <v>-68.545074935802873</v>
      </c>
      <c r="BB43" s="83">
        <f t="shared" si="235"/>
        <v>-68.568013459102175</v>
      </c>
      <c r="BC43" s="83">
        <f t="shared" si="235"/>
        <v>-68.591085973792204</v>
      </c>
      <c r="BD43" s="83">
        <f t="shared" si="235"/>
        <v>-68.614293262560338</v>
      </c>
      <c r="BE43" s="83">
        <f t="shared" si="235"/>
        <v>-68.637636112665874</v>
      </c>
      <c r="BF43" s="83">
        <f t="shared" si="235"/>
        <v>-68.661115315966768</v>
      </c>
      <c r="BG43" s="83">
        <f t="shared" si="235"/>
        <v>-68.684731668946483</v>
      </c>
      <c r="BH43" s="83">
        <f t="shared" si="235"/>
        <v>-68.708485972741002</v>
      </c>
      <c r="BI43" s="83">
        <f t="shared" si="235"/>
        <v>-68.732379033165969</v>
      </c>
      <c r="BJ43" s="83">
        <f t="shared" si="235"/>
        <v>-68.756411660744106</v>
      </c>
      <c r="BK43" s="83">
        <f t="shared" si="235"/>
        <v>-68.780584670732637</v>
      </c>
      <c r="BL43" s="83">
        <f t="shared" si="235"/>
        <v>-68.804898883150983</v>
      </c>
      <c r="BM43" s="83">
        <f t="shared" si="235"/>
        <v>-68.829355122808536</v>
      </c>
      <c r="BN43" s="83">
        <f t="shared" ref="BN43:DY43" si="236">SUM(BN44:BN45)</f>
        <v>-68.853954219332721</v>
      </c>
      <c r="BO43" s="83">
        <f t="shared" si="236"/>
        <v>-68.878697007197019</v>
      </c>
      <c r="BP43" s="83">
        <f t="shared" si="236"/>
        <v>-68.903584325749407</v>
      </c>
      <c r="BQ43" s="83">
        <f t="shared" si="236"/>
        <v>-68.928617019240733</v>
      </c>
      <c r="BR43" s="83">
        <f t="shared" si="236"/>
        <v>-68.953795936853396</v>
      </c>
      <c r="BS43" s="83">
        <f t="shared" si="236"/>
        <v>-68.979121932730138</v>
      </c>
      <c r="BT43" s="83">
        <f t="shared" si="236"/>
        <v>-69.004595866003044</v>
      </c>
      <c r="BU43" s="83">
        <f t="shared" si="236"/>
        <v>-69.030218600822664</v>
      </c>
      <c r="BV43" s="83">
        <f t="shared" si="236"/>
        <v>-69.055991006387316</v>
      </c>
      <c r="BW43" s="83">
        <f t="shared" si="236"/>
        <v>-69.081913956972599</v>
      </c>
      <c r="BX43" s="83">
        <f t="shared" si="236"/>
        <v>-69.107988331961067</v>
      </c>
      <c r="BY43" s="83">
        <f t="shared" si="236"/>
        <v>-69.134215015872002</v>
      </c>
      <c r="BZ43" s="83">
        <f t="shared" si="236"/>
        <v>-69.160594898391452</v>
      </c>
      <c r="CA43" s="83">
        <f t="shared" si="236"/>
        <v>-69.187128874402433</v>
      </c>
      <c r="CB43" s="83">
        <f t="shared" si="236"/>
        <v>-69.213817844015225</v>
      </c>
      <c r="CC43" s="83">
        <f t="shared" si="236"/>
        <v>-69.240662712598009</v>
      </c>
      <c r="CD43" s="83">
        <f t="shared" si="236"/>
        <v>-69.267664390807454</v>
      </c>
      <c r="CE43" s="83">
        <f t="shared" si="236"/>
        <v>-69.294823794619703</v>
      </c>
      <c r="CF43" s="83">
        <f t="shared" si="236"/>
        <v>-69.322141845361415</v>
      </c>
      <c r="CG43" s="83">
        <f t="shared" si="236"/>
        <v>-69.349619469741</v>
      </c>
      <c r="CH43" s="83">
        <f t="shared" si="236"/>
        <v>-69.377257599880096</v>
      </c>
      <c r="CI43" s="83">
        <f t="shared" si="236"/>
        <v>-69.405057173345142</v>
      </c>
      <c r="CJ43" s="83">
        <f t="shared" si="236"/>
        <v>-69.433019133179243</v>
      </c>
      <c r="CK43" s="83">
        <f t="shared" si="236"/>
        <v>-69.461144427934073</v>
      </c>
      <c r="CL43" s="83">
        <f t="shared" si="236"/>
        <v>-69.489434011702173</v>
      </c>
      <c r="CM43" s="83">
        <f t="shared" si="236"/>
        <v>-69.517888844149198</v>
      </c>
      <c r="CN43" s="83">
        <f t="shared" si="236"/>
        <v>-69.546509890546531</v>
      </c>
      <c r="CO43" s="83">
        <f t="shared" si="236"/>
        <v>-69.575298121804039</v>
      </c>
      <c r="CP43" s="83">
        <f t="shared" si="236"/>
        <v>-69.604254514502998</v>
      </c>
      <c r="CQ43" s="83">
        <f t="shared" si="236"/>
        <v>-69.633380050929148</v>
      </c>
      <c r="CR43" s="83">
        <f t="shared" si="236"/>
        <v>-69.662675719106176</v>
      </c>
      <c r="CS43" s="83">
        <f t="shared" si="236"/>
        <v>-69.692142512829051</v>
      </c>
      <c r="CT43" s="83">
        <f t="shared" si="236"/>
        <v>-69.721781431697877</v>
      </c>
      <c r="CU43" s="83">
        <f t="shared" si="236"/>
        <v>-69.75159348115173</v>
      </c>
      <c r="CV43" s="83">
        <f t="shared" si="236"/>
        <v>-69.781579672502772</v>
      </c>
      <c r="CW43" s="83">
        <f t="shared" si="236"/>
        <v>-69.811741022970608</v>
      </c>
      <c r="CX43" s="83">
        <f t="shared" si="236"/>
        <v>-69.842078555716697</v>
      </c>
      <c r="CY43" s="83">
        <f t="shared" si="236"/>
        <v>-69.872593299879171</v>
      </c>
      <c r="CZ43" s="83">
        <f t="shared" si="236"/>
        <v>-69.903286290607653</v>
      </c>
      <c r="DA43" s="83">
        <f t="shared" si="236"/>
        <v>-69.934158569098429</v>
      </c>
      <c r="DB43" s="83">
        <f t="shared" si="236"/>
        <v>-69.965211182629758</v>
      </c>
      <c r="DC43" s="83">
        <f t="shared" si="236"/>
        <v>-69.996445184597391</v>
      </c>
      <c r="DD43" s="83">
        <f t="shared" si="236"/>
        <v>-70.027861634550305</v>
      </c>
      <c r="DE43" s="83">
        <f t="shared" si="236"/>
        <v>-70.059461598226633</v>
      </c>
      <c r="DF43" s="83">
        <f t="shared" si="236"/>
        <v>-70.091246147589857</v>
      </c>
      <c r="DG43" s="83">
        <f t="shared" si="236"/>
        <v>-70.123216360865115</v>
      </c>
      <c r="DH43" s="83">
        <f t="shared" si="236"/>
        <v>-70.155373322575855</v>
      </c>
      <c r="DI43" s="83">
        <f t="shared" si="236"/>
        <v>-70.187718123580524</v>
      </c>
      <c r="DJ43" s="83">
        <f t="shared" si="236"/>
        <v>-70.220251861109688</v>
      </c>
      <c r="DK43" s="83">
        <f t="shared" si="236"/>
        <v>-70.25297563880315</v>
      </c>
      <c r="DL43" s="83">
        <f t="shared" si="236"/>
        <v>-70.285890566747454</v>
      </c>
      <c r="DM43" s="83">
        <f t="shared" si="236"/>
        <v>-70.318997761513501</v>
      </c>
      <c r="DN43" s="83">
        <f t="shared" si="236"/>
        <v>-70.352298346194459</v>
      </c>
      <c r="DO43" s="83">
        <f t="shared" si="236"/>
        <v>-70.385793450443884</v>
      </c>
      <c r="DP43" s="83">
        <f t="shared" si="236"/>
        <v>-70.419484210513929</v>
      </c>
      <c r="DQ43" s="83">
        <f t="shared" si="236"/>
        <v>-70.453371769294037</v>
      </c>
      <c r="DR43" s="83">
        <f t="shared" si="236"/>
        <v>0</v>
      </c>
      <c r="DS43" s="83">
        <f t="shared" si="236"/>
        <v>0</v>
      </c>
      <c r="DT43" s="83">
        <f t="shared" si="236"/>
        <v>0</v>
      </c>
      <c r="DU43" s="83">
        <f t="shared" si="236"/>
        <v>0</v>
      </c>
      <c r="DV43" s="83">
        <f t="shared" si="236"/>
        <v>0</v>
      </c>
      <c r="DW43" s="83">
        <f t="shared" si="236"/>
        <v>0</v>
      </c>
      <c r="DX43" s="83">
        <f t="shared" si="236"/>
        <v>0</v>
      </c>
      <c r="DY43" s="83">
        <f t="shared" si="236"/>
        <v>0</v>
      </c>
      <c r="DZ43" s="83">
        <f t="shared" ref="DZ43:GK43" si="237">SUM(DZ44:DZ45)</f>
        <v>0</v>
      </c>
      <c r="EA43" s="83">
        <f t="shared" si="237"/>
        <v>0</v>
      </c>
      <c r="EB43" s="83">
        <f t="shared" si="237"/>
        <v>0</v>
      </c>
      <c r="EC43" s="83">
        <f t="shared" si="237"/>
        <v>0</v>
      </c>
      <c r="ED43" s="83">
        <f t="shared" si="237"/>
        <v>0</v>
      </c>
      <c r="EE43" s="83">
        <f t="shared" si="237"/>
        <v>0</v>
      </c>
      <c r="EF43" s="83">
        <f t="shared" si="237"/>
        <v>0</v>
      </c>
      <c r="EG43" s="83">
        <f t="shared" si="237"/>
        <v>0</v>
      </c>
      <c r="EH43" s="83">
        <f t="shared" si="237"/>
        <v>0</v>
      </c>
      <c r="EI43" s="83">
        <f t="shared" si="237"/>
        <v>0</v>
      </c>
      <c r="EJ43" s="83">
        <f t="shared" si="237"/>
        <v>0</v>
      </c>
      <c r="EK43" s="83">
        <f t="shared" si="237"/>
        <v>0</v>
      </c>
      <c r="EL43" s="83">
        <f t="shared" si="237"/>
        <v>0</v>
      </c>
      <c r="EM43" s="83">
        <f t="shared" si="237"/>
        <v>0</v>
      </c>
      <c r="EN43" s="83">
        <f t="shared" si="237"/>
        <v>0</v>
      </c>
      <c r="EO43" s="83">
        <f t="shared" si="237"/>
        <v>0</v>
      </c>
      <c r="EP43" s="83">
        <f t="shared" si="237"/>
        <v>0</v>
      </c>
      <c r="EQ43" s="83">
        <f t="shared" si="237"/>
        <v>0</v>
      </c>
      <c r="ER43" s="83">
        <f t="shared" si="237"/>
        <v>0</v>
      </c>
      <c r="ES43" s="83">
        <f t="shared" si="237"/>
        <v>0</v>
      </c>
      <c r="ET43" s="83">
        <f t="shared" si="237"/>
        <v>0</v>
      </c>
      <c r="EU43" s="83">
        <f t="shared" si="237"/>
        <v>0</v>
      </c>
      <c r="EV43" s="83">
        <f t="shared" si="237"/>
        <v>0</v>
      </c>
      <c r="EW43" s="83">
        <f t="shared" si="237"/>
        <v>0</v>
      </c>
      <c r="EX43" s="83">
        <f t="shared" si="237"/>
        <v>0</v>
      </c>
      <c r="EY43" s="83">
        <f t="shared" si="237"/>
        <v>0</v>
      </c>
      <c r="EZ43" s="83">
        <f t="shared" si="237"/>
        <v>0</v>
      </c>
      <c r="FA43" s="83">
        <f t="shared" si="237"/>
        <v>0</v>
      </c>
      <c r="FB43" s="83">
        <f t="shared" si="237"/>
        <v>0</v>
      </c>
      <c r="FC43" s="83">
        <f t="shared" si="237"/>
        <v>0</v>
      </c>
      <c r="FD43" s="83">
        <f t="shared" si="237"/>
        <v>0</v>
      </c>
      <c r="FE43" s="83">
        <f t="shared" si="237"/>
        <v>0</v>
      </c>
      <c r="FF43" s="83">
        <f t="shared" si="237"/>
        <v>0</v>
      </c>
      <c r="FG43" s="83">
        <f t="shared" si="237"/>
        <v>0</v>
      </c>
      <c r="FH43" s="83">
        <f t="shared" si="237"/>
        <v>0</v>
      </c>
      <c r="FI43" s="83">
        <f t="shared" si="237"/>
        <v>0</v>
      </c>
      <c r="FJ43" s="83">
        <f t="shared" si="237"/>
        <v>0</v>
      </c>
      <c r="FK43" s="83">
        <f t="shared" si="237"/>
        <v>0</v>
      </c>
      <c r="FL43" s="83">
        <f t="shared" si="237"/>
        <v>0</v>
      </c>
      <c r="FM43" s="83">
        <f t="shared" si="237"/>
        <v>0</v>
      </c>
      <c r="FN43" s="83">
        <f t="shared" si="237"/>
        <v>0</v>
      </c>
      <c r="FO43" s="83">
        <f t="shared" si="237"/>
        <v>0</v>
      </c>
      <c r="FP43" s="83">
        <f t="shared" si="237"/>
        <v>0</v>
      </c>
      <c r="FQ43" s="83">
        <f t="shared" si="237"/>
        <v>0</v>
      </c>
      <c r="FR43" s="83">
        <f t="shared" si="237"/>
        <v>0</v>
      </c>
      <c r="FS43" s="83">
        <f t="shared" si="237"/>
        <v>0</v>
      </c>
      <c r="FT43" s="83">
        <f t="shared" si="237"/>
        <v>0</v>
      </c>
      <c r="FU43" s="83">
        <f t="shared" si="237"/>
        <v>0</v>
      </c>
      <c r="FV43" s="83">
        <f t="shared" si="237"/>
        <v>0</v>
      </c>
      <c r="FW43" s="83">
        <f t="shared" si="237"/>
        <v>0</v>
      </c>
      <c r="FX43" s="83">
        <f t="shared" si="237"/>
        <v>0</v>
      </c>
      <c r="FY43" s="83">
        <f t="shared" si="237"/>
        <v>0</v>
      </c>
      <c r="FZ43" s="83">
        <f t="shared" si="237"/>
        <v>0</v>
      </c>
      <c r="GA43" s="83">
        <f t="shared" si="237"/>
        <v>0</v>
      </c>
      <c r="GB43" s="83">
        <f t="shared" si="237"/>
        <v>0</v>
      </c>
      <c r="GC43" s="83">
        <f t="shared" si="237"/>
        <v>0</v>
      </c>
      <c r="GD43" s="83">
        <f t="shared" si="237"/>
        <v>0</v>
      </c>
      <c r="GE43" s="83">
        <f t="shared" si="237"/>
        <v>0</v>
      </c>
      <c r="GF43" s="83">
        <f t="shared" si="237"/>
        <v>0</v>
      </c>
      <c r="GG43" s="83">
        <f t="shared" si="237"/>
        <v>0</v>
      </c>
      <c r="GH43" s="83">
        <f t="shared" si="237"/>
        <v>0</v>
      </c>
      <c r="GI43" s="83">
        <f t="shared" si="237"/>
        <v>0</v>
      </c>
      <c r="GJ43" s="83">
        <f t="shared" si="237"/>
        <v>0</v>
      </c>
      <c r="GK43" s="83">
        <f t="shared" si="237"/>
        <v>0</v>
      </c>
      <c r="GL43" s="83">
        <f t="shared" ref="GL43:HI43" si="238">SUM(GL44:GL45)</f>
        <v>0</v>
      </c>
      <c r="GM43" s="83">
        <f t="shared" si="238"/>
        <v>0</v>
      </c>
      <c r="GN43" s="83">
        <f t="shared" si="238"/>
        <v>0</v>
      </c>
      <c r="GO43" s="83">
        <f t="shared" si="238"/>
        <v>0</v>
      </c>
      <c r="GP43" s="83">
        <f t="shared" si="238"/>
        <v>0</v>
      </c>
      <c r="GQ43" s="83">
        <f t="shared" si="238"/>
        <v>0</v>
      </c>
      <c r="GR43" s="83">
        <f t="shared" si="238"/>
        <v>0</v>
      </c>
      <c r="GS43" s="83">
        <f t="shared" si="238"/>
        <v>0</v>
      </c>
      <c r="GT43" s="83">
        <f t="shared" si="238"/>
        <v>0</v>
      </c>
      <c r="GU43" s="83">
        <f t="shared" si="238"/>
        <v>0</v>
      </c>
      <c r="GV43" s="83">
        <f t="shared" si="238"/>
        <v>0</v>
      </c>
      <c r="GW43" s="83">
        <f t="shared" si="238"/>
        <v>0</v>
      </c>
      <c r="GX43" s="83">
        <f t="shared" si="238"/>
        <v>0</v>
      </c>
      <c r="GY43" s="83">
        <f t="shared" si="238"/>
        <v>0</v>
      </c>
      <c r="GZ43" s="83">
        <f t="shared" si="238"/>
        <v>0</v>
      </c>
      <c r="HA43" s="83">
        <f t="shared" si="238"/>
        <v>0</v>
      </c>
      <c r="HB43" s="83">
        <f t="shared" si="238"/>
        <v>0</v>
      </c>
      <c r="HC43" s="83">
        <f t="shared" si="238"/>
        <v>0</v>
      </c>
      <c r="HD43" s="83">
        <f t="shared" si="238"/>
        <v>0</v>
      </c>
      <c r="HE43" s="83">
        <f t="shared" si="238"/>
        <v>0</v>
      </c>
      <c r="HF43" s="83">
        <f t="shared" si="238"/>
        <v>0</v>
      </c>
      <c r="HG43" s="83">
        <f t="shared" si="238"/>
        <v>0</v>
      </c>
      <c r="HH43" s="83">
        <f t="shared" si="238"/>
        <v>0</v>
      </c>
      <c r="HI43" s="83">
        <f t="shared" si="238"/>
        <v>0</v>
      </c>
      <c r="HJ43" s="83">
        <f t="shared" ref="HJ43:IG43" si="239">SUM(HJ44:HJ45)</f>
        <v>0</v>
      </c>
      <c r="HK43" s="83">
        <f t="shared" si="239"/>
        <v>0</v>
      </c>
      <c r="HL43" s="83">
        <f t="shared" si="239"/>
        <v>0</v>
      </c>
      <c r="HM43" s="83">
        <f t="shared" si="239"/>
        <v>0</v>
      </c>
      <c r="HN43" s="83">
        <f t="shared" si="239"/>
        <v>0</v>
      </c>
      <c r="HO43" s="83">
        <f t="shared" si="239"/>
        <v>0</v>
      </c>
      <c r="HP43" s="83">
        <f t="shared" si="239"/>
        <v>0</v>
      </c>
      <c r="HQ43" s="83">
        <f t="shared" si="239"/>
        <v>0</v>
      </c>
      <c r="HR43" s="83">
        <f t="shared" si="239"/>
        <v>0</v>
      </c>
      <c r="HS43" s="83">
        <f t="shared" si="239"/>
        <v>0</v>
      </c>
      <c r="HT43" s="83">
        <f t="shared" si="239"/>
        <v>0</v>
      </c>
      <c r="HU43" s="83">
        <f t="shared" si="239"/>
        <v>0</v>
      </c>
      <c r="HV43" s="83">
        <f t="shared" si="239"/>
        <v>0</v>
      </c>
      <c r="HW43" s="83">
        <f t="shared" si="239"/>
        <v>0</v>
      </c>
      <c r="HX43" s="83">
        <f t="shared" si="239"/>
        <v>0</v>
      </c>
      <c r="HY43" s="83">
        <f t="shared" si="239"/>
        <v>0</v>
      </c>
      <c r="HZ43" s="83">
        <f t="shared" si="239"/>
        <v>0</v>
      </c>
      <c r="IA43" s="83">
        <f t="shared" si="239"/>
        <v>0</v>
      </c>
      <c r="IB43" s="83">
        <f t="shared" si="239"/>
        <v>0</v>
      </c>
      <c r="IC43" s="83">
        <f t="shared" si="239"/>
        <v>0</v>
      </c>
      <c r="ID43" s="83">
        <f t="shared" si="239"/>
        <v>0</v>
      </c>
      <c r="IE43" s="83">
        <f t="shared" si="239"/>
        <v>0</v>
      </c>
      <c r="IF43" s="83">
        <f t="shared" si="239"/>
        <v>0</v>
      </c>
      <c r="IG43" s="83">
        <f t="shared" si="239"/>
        <v>0</v>
      </c>
    </row>
    <row r="44" spans="1:241" s="22" customFormat="1" x14ac:dyDescent="0.2">
      <c r="A44" s="30" t="s">
        <v>104</v>
      </c>
      <c r="B44" s="84">
        <v>0</v>
      </c>
      <c r="C44" s="84">
        <v>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8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8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v>0</v>
      </c>
      <c r="BG44" s="84">
        <v>0</v>
      </c>
      <c r="BH44" s="84"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v>0</v>
      </c>
      <c r="BP44" s="84"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v>0</v>
      </c>
      <c r="CI44" s="84">
        <v>0</v>
      </c>
      <c r="CJ44" s="84">
        <v>0</v>
      </c>
      <c r="CK44" s="84">
        <v>0</v>
      </c>
      <c r="CL44" s="84">
        <v>0</v>
      </c>
      <c r="CM44" s="84">
        <v>0</v>
      </c>
      <c r="CN44" s="84">
        <v>0</v>
      </c>
      <c r="CO44" s="84">
        <v>0</v>
      </c>
      <c r="CP44" s="84">
        <v>0</v>
      </c>
      <c r="CQ44" s="84">
        <v>0</v>
      </c>
      <c r="CR44" s="84">
        <v>0</v>
      </c>
      <c r="CS44" s="84">
        <v>0</v>
      </c>
      <c r="CT44" s="84">
        <v>0</v>
      </c>
      <c r="CU44" s="84">
        <v>0</v>
      </c>
      <c r="CV44" s="84">
        <v>0</v>
      </c>
      <c r="CW44" s="84">
        <v>0</v>
      </c>
      <c r="CX44" s="84">
        <v>0</v>
      </c>
      <c r="CY44" s="84">
        <v>0</v>
      </c>
      <c r="CZ44" s="84">
        <v>0</v>
      </c>
      <c r="DA44" s="84">
        <v>0</v>
      </c>
      <c r="DB44" s="84">
        <v>0</v>
      </c>
      <c r="DC44" s="84">
        <v>0</v>
      </c>
      <c r="DD44" s="84">
        <v>0</v>
      </c>
      <c r="DE44" s="84">
        <v>0</v>
      </c>
      <c r="DF44" s="84">
        <v>0</v>
      </c>
      <c r="DG44" s="84">
        <v>0</v>
      </c>
      <c r="DH44" s="84">
        <v>0</v>
      </c>
      <c r="DI44" s="84">
        <v>0</v>
      </c>
      <c r="DJ44" s="84">
        <v>0</v>
      </c>
      <c r="DK44" s="84">
        <v>0</v>
      </c>
      <c r="DL44" s="84">
        <v>0</v>
      </c>
      <c r="DM44" s="84">
        <v>0</v>
      </c>
      <c r="DN44" s="84">
        <v>0</v>
      </c>
      <c r="DO44" s="84">
        <v>0</v>
      </c>
      <c r="DP44" s="84">
        <v>0</v>
      </c>
      <c r="DQ44" s="84">
        <v>0</v>
      </c>
      <c r="DR44" s="84">
        <v>0</v>
      </c>
      <c r="DS44" s="84">
        <v>0</v>
      </c>
      <c r="DT44" s="84">
        <v>0</v>
      </c>
      <c r="DU44" s="84">
        <v>0</v>
      </c>
      <c r="DV44" s="84">
        <v>0</v>
      </c>
      <c r="DW44" s="84">
        <v>0</v>
      </c>
      <c r="DX44" s="84">
        <v>0</v>
      </c>
      <c r="DY44" s="84">
        <v>0</v>
      </c>
      <c r="DZ44" s="84">
        <v>0</v>
      </c>
      <c r="EA44" s="84">
        <v>0</v>
      </c>
      <c r="EB44" s="84">
        <v>0</v>
      </c>
      <c r="EC44" s="84">
        <v>0</v>
      </c>
      <c r="ED44" s="84">
        <v>0</v>
      </c>
      <c r="EE44" s="84">
        <v>0</v>
      </c>
      <c r="EF44" s="84">
        <v>0</v>
      </c>
      <c r="EG44" s="84">
        <v>0</v>
      </c>
      <c r="EH44" s="84">
        <v>0</v>
      </c>
      <c r="EI44" s="84">
        <v>0</v>
      </c>
      <c r="EJ44" s="84">
        <v>0</v>
      </c>
      <c r="EK44" s="84">
        <v>0</v>
      </c>
      <c r="EL44" s="84">
        <v>0</v>
      </c>
      <c r="EM44" s="84">
        <v>0</v>
      </c>
      <c r="EN44" s="84">
        <v>0</v>
      </c>
      <c r="EO44" s="84">
        <v>0</v>
      </c>
      <c r="EP44" s="84">
        <v>0</v>
      </c>
      <c r="EQ44" s="84">
        <v>0</v>
      </c>
      <c r="ER44" s="84">
        <v>0</v>
      </c>
      <c r="ES44" s="84">
        <v>0</v>
      </c>
      <c r="ET44" s="84">
        <v>0</v>
      </c>
      <c r="EU44" s="84">
        <v>0</v>
      </c>
      <c r="EV44" s="84">
        <v>0</v>
      </c>
      <c r="EW44" s="84">
        <v>0</v>
      </c>
      <c r="EX44" s="84">
        <v>0</v>
      </c>
      <c r="EY44" s="84">
        <v>0</v>
      </c>
      <c r="EZ44" s="84">
        <v>0</v>
      </c>
      <c r="FA44" s="84">
        <v>0</v>
      </c>
      <c r="FB44" s="84">
        <v>0</v>
      </c>
      <c r="FC44" s="84">
        <v>0</v>
      </c>
      <c r="FD44" s="84">
        <v>0</v>
      </c>
      <c r="FE44" s="84">
        <v>0</v>
      </c>
      <c r="FF44" s="84">
        <v>0</v>
      </c>
      <c r="FG44" s="84">
        <v>0</v>
      </c>
      <c r="FH44" s="84">
        <v>0</v>
      </c>
      <c r="FI44" s="84">
        <v>0</v>
      </c>
      <c r="FJ44" s="84">
        <v>0</v>
      </c>
      <c r="FK44" s="84">
        <v>0</v>
      </c>
      <c r="FL44" s="84">
        <v>0</v>
      </c>
      <c r="FM44" s="84">
        <v>0</v>
      </c>
      <c r="FN44" s="84">
        <v>0</v>
      </c>
      <c r="FO44" s="84">
        <v>0</v>
      </c>
      <c r="FP44" s="84">
        <v>0</v>
      </c>
      <c r="FQ44" s="84">
        <v>0</v>
      </c>
      <c r="FR44" s="84">
        <v>0</v>
      </c>
      <c r="FS44" s="84">
        <v>0</v>
      </c>
      <c r="FT44" s="84">
        <v>0</v>
      </c>
      <c r="FU44" s="84">
        <v>0</v>
      </c>
      <c r="FV44" s="84">
        <v>0</v>
      </c>
      <c r="FW44" s="84">
        <v>0</v>
      </c>
      <c r="FX44" s="84">
        <v>0</v>
      </c>
      <c r="FY44" s="84">
        <v>0</v>
      </c>
      <c r="FZ44" s="84">
        <v>0</v>
      </c>
      <c r="GA44" s="84">
        <v>0</v>
      </c>
      <c r="GB44" s="84">
        <v>0</v>
      </c>
      <c r="GC44" s="84">
        <v>0</v>
      </c>
      <c r="GD44" s="84">
        <v>0</v>
      </c>
      <c r="GE44" s="84">
        <v>0</v>
      </c>
      <c r="GF44" s="84">
        <v>0</v>
      </c>
      <c r="GG44" s="84">
        <v>0</v>
      </c>
      <c r="GH44" s="84">
        <v>0</v>
      </c>
      <c r="GI44" s="84">
        <v>0</v>
      </c>
      <c r="GJ44" s="84">
        <v>0</v>
      </c>
      <c r="GK44" s="84">
        <v>0</v>
      </c>
      <c r="GL44" s="84">
        <v>0</v>
      </c>
      <c r="GM44" s="84">
        <v>0</v>
      </c>
      <c r="GN44" s="84">
        <v>0</v>
      </c>
      <c r="GO44" s="84">
        <v>0</v>
      </c>
      <c r="GP44" s="84">
        <v>0</v>
      </c>
      <c r="GQ44" s="84">
        <v>0</v>
      </c>
      <c r="GR44" s="84">
        <v>0</v>
      </c>
      <c r="GS44" s="84">
        <v>0</v>
      </c>
      <c r="GT44" s="84">
        <v>0</v>
      </c>
      <c r="GU44" s="84">
        <v>0</v>
      </c>
      <c r="GV44" s="84">
        <v>0</v>
      </c>
      <c r="GW44" s="84">
        <v>0</v>
      </c>
      <c r="GX44" s="84">
        <v>0</v>
      </c>
      <c r="GY44" s="84">
        <v>0</v>
      </c>
      <c r="GZ44" s="84">
        <v>0</v>
      </c>
      <c r="HA44" s="84">
        <v>0</v>
      </c>
      <c r="HB44" s="84">
        <v>0</v>
      </c>
      <c r="HC44" s="84">
        <v>0</v>
      </c>
      <c r="HD44" s="84">
        <v>0</v>
      </c>
      <c r="HE44" s="84">
        <v>0</v>
      </c>
      <c r="HF44" s="84">
        <v>0</v>
      </c>
      <c r="HG44" s="84">
        <v>0</v>
      </c>
      <c r="HH44" s="84">
        <v>0</v>
      </c>
      <c r="HI44" s="84">
        <v>0</v>
      </c>
      <c r="HJ44" s="84">
        <v>0</v>
      </c>
      <c r="HK44" s="84">
        <v>0</v>
      </c>
      <c r="HL44" s="84">
        <v>0</v>
      </c>
      <c r="HM44" s="84">
        <v>0</v>
      </c>
      <c r="HN44" s="84">
        <v>0</v>
      </c>
      <c r="HO44" s="84">
        <v>0</v>
      </c>
      <c r="HP44" s="84">
        <v>0</v>
      </c>
      <c r="HQ44" s="84">
        <v>0</v>
      </c>
      <c r="HR44" s="84">
        <v>0</v>
      </c>
      <c r="HS44" s="84">
        <v>0</v>
      </c>
      <c r="HT44" s="84">
        <v>0</v>
      </c>
      <c r="HU44" s="84">
        <v>0</v>
      </c>
      <c r="HV44" s="84">
        <v>0</v>
      </c>
      <c r="HW44" s="84">
        <v>0</v>
      </c>
      <c r="HX44" s="84">
        <v>0</v>
      </c>
      <c r="HY44" s="84">
        <v>0</v>
      </c>
      <c r="HZ44" s="84">
        <v>0</v>
      </c>
      <c r="IA44" s="84">
        <v>0</v>
      </c>
      <c r="IB44" s="84">
        <v>0</v>
      </c>
      <c r="IC44" s="84">
        <v>0</v>
      </c>
      <c r="ID44" s="84">
        <v>0</v>
      </c>
      <c r="IE44" s="84">
        <v>0</v>
      </c>
      <c r="IF44" s="84">
        <v>0</v>
      </c>
      <c r="IG44" s="84">
        <v>0</v>
      </c>
    </row>
    <row r="45" spans="1:241" s="22" customFormat="1" x14ac:dyDescent="0.2">
      <c r="A45" s="30" t="s">
        <v>105</v>
      </c>
      <c r="B45" s="84">
        <f>-IFERROR(VLOOKUP(B$7,Financiamento!$A:$F,3,0),0)</f>
        <v>0</v>
      </c>
      <c r="C45" s="84">
        <f>-IFERROR(VLOOKUP(C$7,Financiamento!$A:$F,3,0),0)</f>
        <v>-6.1333922158515737</v>
      </c>
      <c r="D45" s="84">
        <f>-IFERROR(VLOOKUP(D$7,Financiamento!$A:$F,3,0),0)</f>
        <v>-6.9511778446317845</v>
      </c>
      <c r="E45" s="84">
        <f>-IFERROR(VLOOKUP(E$7,Financiamento!$A:$F,3,0),0)</f>
        <v>-7.7689634734119934</v>
      </c>
      <c r="F45" s="84">
        <f>-IFERROR(VLOOKUP(F$7,Financiamento!$A:$F,3,0),0)</f>
        <v>-8.5867491021922042</v>
      </c>
      <c r="G45" s="84">
        <f>-IFERROR(VLOOKUP(G$7,Financiamento!$A:$F,3,0),0)</f>
        <v>-17.384990282849778</v>
      </c>
      <c r="H45" s="84">
        <f>-IFERROR(VLOOKUP(H$7,Financiamento!$A:$F,3,0),0)</f>
        <v>-26.183231463507351</v>
      </c>
      <c r="I45" s="84">
        <f>-IFERROR(VLOOKUP(I$7,Financiamento!$A:$F,3,0),0)</f>
        <v>-34.862002873217079</v>
      </c>
      <c r="J45" s="84">
        <f>-IFERROR(VLOOKUP(J$7,Financiamento!$A:$F,3,0),0)</f>
        <v>-42.98015575177336</v>
      </c>
      <c r="K45" s="84">
        <f>-IFERROR(VLOOKUP(K$7,Financiamento!$A:$F,3,0),0)</f>
        <v>-51.098308630329647</v>
      </c>
      <c r="L45" s="84">
        <f>-IFERROR(VLOOKUP(L$7,Financiamento!$A:$F,3,0),0)</f>
        <v>-59.216461508885928</v>
      </c>
      <c r="M45" s="84">
        <f>-IFERROR(VLOOKUP(M$7,Financiamento!$A:$F,3,0),0)</f>
        <v>-62.465963990255553</v>
      </c>
      <c r="N45" s="84">
        <f>-IFERROR(VLOOKUP(N$7,Financiamento!$A:$F,3,0),0)</f>
        <v>-67.973644506408903</v>
      </c>
      <c r="O45" s="84">
        <f>-IFERROR(VLOOKUP(O$7,Financiamento!$A:$F,3,0),0)</f>
        <v>-67.973644506408903</v>
      </c>
      <c r="P45" s="84">
        <f>-IFERROR(VLOOKUP(P$7,Financiamento!$A:$F,3,0),0)</f>
        <v>-67.973644506408903</v>
      </c>
      <c r="Q45" s="84">
        <f>-IFERROR(VLOOKUP(Q$7,Financiamento!$A:$F,3,0),0)</f>
        <v>-67.973644506408903</v>
      </c>
      <c r="R45" s="84">
        <f>-IFERROR(VLOOKUP(R$7,Financiamento!$A:$F,3,0),0)</f>
        <v>-67.973644506408903</v>
      </c>
      <c r="S45" s="84">
        <f>-IFERROR(VLOOKUP(S$7,Financiamento!$A:$F,3,0),0)</f>
        <v>-67.973644506408903</v>
      </c>
      <c r="T45" s="84">
        <f>-IFERROR(VLOOKUP(T$7,Financiamento!$A:$F,3,0),0)</f>
        <v>-67.973644506408903</v>
      </c>
      <c r="U45" s="84">
        <f>-IFERROR(VLOOKUP(U$7,Financiamento!$A:$F,3,0),0)</f>
        <v>-67.973644506408903</v>
      </c>
      <c r="V45" s="84">
        <f>-IFERROR(VLOOKUP(V$7,Financiamento!$A:$F,3,0),0)</f>
        <v>-67.973644506408903</v>
      </c>
      <c r="W45" s="84">
        <f>-IFERROR(VLOOKUP(W$7,Financiamento!$A:$F,3,0),0)</f>
        <v>-67.973644506408903</v>
      </c>
      <c r="X45" s="84">
        <f>-IFERROR(VLOOKUP(X$7,Financiamento!$A:$F,3,0),0)</f>
        <v>-67.973644506408903</v>
      </c>
      <c r="Y45" s="84">
        <f>-IFERROR(VLOOKUP(Y$7,Financiamento!$A:$F,3,0),0)</f>
        <v>-67.973644506408903</v>
      </c>
      <c r="Z45" s="84">
        <f>-IFERROR(VLOOKUP(Z$7,Financiamento!$A:$F,3,0),0)</f>
        <v>-67.973644506408903</v>
      </c>
      <c r="AA45" s="84">
        <f>-IFERROR(VLOOKUP(AA$7,Financiamento!$A:$F,3,0),0)</f>
        <v>-67.993245118329597</v>
      </c>
      <c r="AB45" s="84">
        <f>-IFERROR(VLOOKUP(AB$7,Financiamento!$A:$F,3,0),0)</f>
        <v>-68.012960223812769</v>
      </c>
      <c r="AC45" s="84">
        <f>-IFERROR(VLOOKUP(AC$7,Financiamento!$A:$F,3,0),0)</f>
        <v>-68.032790491652591</v>
      </c>
      <c r="AD45" s="84">
        <f>-IFERROR(VLOOKUP(AD$7,Financiamento!$A:$F,3,0),0)</f>
        <v>-68.052736594549941</v>
      </c>
      <c r="AE45" s="84">
        <f>-IFERROR(VLOOKUP(AE$7,Financiamento!$A:$F,3,0),0)</f>
        <v>-68.072799209135169</v>
      </c>
      <c r="AF45" s="84">
        <f>-IFERROR(VLOOKUP(AF$7,Financiamento!$A:$F,3,0),0)</f>
        <v>-68.092979015990977</v>
      </c>
      <c r="AG45" s="84">
        <f>-IFERROR(VLOOKUP(AG$7,Financiamento!$A:$F,3,0),0)</f>
        <v>-68.113276699675637</v>
      </c>
      <c r="AH45" s="84">
        <f>-IFERROR(VLOOKUP(AH$7,Financiamento!$A:$F,3,0),0)</f>
        <v>-68.133692948746116</v>
      </c>
      <c r="AI45" s="84">
        <f>-IFERROR(VLOOKUP(AI$7,Financiamento!$A:$F,3,0),0)</f>
        <v>-68.154228455781478</v>
      </c>
      <c r="AJ45" s="84">
        <f>-IFERROR(VLOOKUP(AJ$7,Financiamento!$A:$F,3,0),0)</f>
        <v>-68.174883917406362</v>
      </c>
      <c r="AK45" s="84">
        <f>-IFERROR(VLOOKUP(AK$7,Financiamento!$A:$F,3,0),0)</f>
        <v>-68.195660034314628</v>
      </c>
      <c r="AL45" s="84">
        <f>-IFERROR(VLOOKUP(AL$7,Financiamento!$A:$F,3,0),0)</f>
        <v>-68.21655751129309</v>
      </c>
      <c r="AM45" s="84">
        <f>-IFERROR(VLOOKUP(AM$7,Financiamento!$A:$F,3,0),0)</f>
        <v>-68.237577057245502</v>
      </c>
      <c r="AN45" s="84">
        <f>-IFERROR(VLOOKUP(AN$7,Financiamento!$A:$F,3,0),0)</f>
        <v>-68.258719385216494</v>
      </c>
      <c r="AO45" s="84">
        <f>-IFERROR(VLOOKUP(AO$7,Financiamento!$A:$F,3,0),0)</f>
        <v>-68.279985212415866</v>
      </c>
      <c r="AP45" s="84">
        <f>-IFERROR(VLOOKUP(AP$7,Financiamento!$A:$F,3,0),0)</f>
        <v>-68.301375260242878</v>
      </c>
      <c r="AQ45" s="84">
        <f>-IFERROR(VLOOKUP(AQ$7,Financiamento!$A:$F,3,0),0)</f>
        <v>-68.322890254310693</v>
      </c>
      <c r="AR45" s="84">
        <f>-IFERROR(VLOOKUP(AR$7,Financiamento!$A:$F,3,0),0)</f>
        <v>-68.344530924471002</v>
      </c>
      <c r="AS45" s="84">
        <f>-IFERROR(VLOOKUP(AS$7,Financiamento!$A:$F,3,0),0)</f>
        <v>-68.366298004838853</v>
      </c>
      <c r="AT45" s="84">
        <f>-IFERROR(VLOOKUP(AT$7,Financiamento!$A:$F,3,0),0)</f>
        <v>-68.388192233817463</v>
      </c>
      <c r="AU45" s="84">
        <f>-IFERROR(VLOOKUP(AU$7,Financiamento!$A:$F,3,0),0)</f>
        <v>-68.410214354123283</v>
      </c>
      <c r="AV45" s="84">
        <f>-IFERROR(VLOOKUP(AV$7,Financiamento!$A:$F,3,0),0)</f>
        <v>-68.432365112811283</v>
      </c>
      <c r="AW45" s="84">
        <f>-IFERROR(VLOOKUP(AW$7,Financiamento!$A:$F,3,0),0)</f>
        <v>-68.454645261300129</v>
      </c>
      <c r="AX45" s="84">
        <f>-IFERROR(VLOOKUP(AX$7,Financiamento!$A:$F,3,0),0)</f>
        <v>-68.47705555539784</v>
      </c>
      <c r="AY45" s="84">
        <f>-IFERROR(VLOOKUP(AY$7,Financiamento!$A:$F,3,0),0)</f>
        <v>-68.499596755327346</v>
      </c>
      <c r="AZ45" s="84">
        <f>-IFERROR(VLOOKUP(AZ$7,Financiamento!$A:$F,3,0),0)</f>
        <v>-68.522269625752273</v>
      </c>
      <c r="BA45" s="84">
        <f>-IFERROR(VLOOKUP(BA$7,Financiamento!$A:$F,3,0),0)</f>
        <v>-68.545074935802873</v>
      </c>
      <c r="BB45" s="84">
        <f>-IFERROR(VLOOKUP(BB$7,Financiamento!$A:$F,3,0),0)</f>
        <v>-68.568013459102175</v>
      </c>
      <c r="BC45" s="84">
        <f>-IFERROR(VLOOKUP(BC$7,Financiamento!$A:$F,3,0),0)</f>
        <v>-68.591085973792204</v>
      </c>
      <c r="BD45" s="84">
        <f>-IFERROR(VLOOKUP(BD$7,Financiamento!$A:$F,3,0),0)</f>
        <v>-68.614293262560338</v>
      </c>
      <c r="BE45" s="84">
        <f>-IFERROR(VLOOKUP(BE$7,Financiamento!$A:$F,3,0),0)</f>
        <v>-68.637636112665874</v>
      </c>
      <c r="BF45" s="84">
        <f>-IFERROR(VLOOKUP(BF$7,Financiamento!$A:$F,3,0),0)</f>
        <v>-68.661115315966768</v>
      </c>
      <c r="BG45" s="84">
        <f>-IFERROR(VLOOKUP(BG$7,Financiamento!$A:$F,3,0),0)</f>
        <v>-68.684731668946483</v>
      </c>
      <c r="BH45" s="84">
        <f>-IFERROR(VLOOKUP(BH$7,Financiamento!$A:$F,3,0),0)</f>
        <v>-68.708485972741002</v>
      </c>
      <c r="BI45" s="84">
        <f>-IFERROR(VLOOKUP(BI$7,Financiamento!$A:$F,3,0),0)</f>
        <v>-68.732379033165969</v>
      </c>
      <c r="BJ45" s="84">
        <f>-IFERROR(VLOOKUP(BJ$7,Financiamento!$A:$F,3,0),0)</f>
        <v>-68.756411660744106</v>
      </c>
      <c r="BK45" s="84">
        <f>-IFERROR(VLOOKUP(BK$7,Financiamento!$A:$F,3,0),0)</f>
        <v>-68.780584670732637</v>
      </c>
      <c r="BL45" s="84">
        <f>-IFERROR(VLOOKUP(BL$7,Financiamento!$A:$F,3,0),0)</f>
        <v>-68.804898883150983</v>
      </c>
      <c r="BM45" s="84">
        <f>-IFERROR(VLOOKUP(BM$7,Financiamento!$A:$F,3,0),0)</f>
        <v>-68.829355122808536</v>
      </c>
      <c r="BN45" s="84">
        <f>-IFERROR(VLOOKUP(BN$7,Financiamento!$A:$F,3,0),0)</f>
        <v>-68.853954219332721</v>
      </c>
      <c r="BO45" s="84">
        <f>-IFERROR(VLOOKUP(BO$7,Financiamento!$A:$F,3,0),0)</f>
        <v>-68.878697007197019</v>
      </c>
      <c r="BP45" s="84">
        <f>-IFERROR(VLOOKUP(BP$7,Financiamento!$A:$F,3,0),0)</f>
        <v>-68.903584325749407</v>
      </c>
      <c r="BQ45" s="84">
        <f>-IFERROR(VLOOKUP(BQ$7,Financiamento!$A:$F,3,0),0)</f>
        <v>-68.928617019240733</v>
      </c>
      <c r="BR45" s="84">
        <f>-IFERROR(VLOOKUP(BR$7,Financiamento!$A:$F,3,0),0)</f>
        <v>-68.953795936853396</v>
      </c>
      <c r="BS45" s="84">
        <f>-IFERROR(VLOOKUP(BS$7,Financiamento!$A:$F,3,0),0)</f>
        <v>-68.979121932730138</v>
      </c>
      <c r="BT45" s="84">
        <f>-IFERROR(VLOOKUP(BT$7,Financiamento!$A:$F,3,0),0)</f>
        <v>-69.004595866003044</v>
      </c>
      <c r="BU45" s="84">
        <f>-IFERROR(VLOOKUP(BU$7,Financiamento!$A:$F,3,0),0)</f>
        <v>-69.030218600822664</v>
      </c>
      <c r="BV45" s="84">
        <f>-IFERROR(VLOOKUP(BV$7,Financiamento!$A:$F,3,0),0)</f>
        <v>-69.055991006387316</v>
      </c>
      <c r="BW45" s="84">
        <f>-IFERROR(VLOOKUP(BW$7,Financiamento!$A:$F,3,0),0)</f>
        <v>-69.081913956972599</v>
      </c>
      <c r="BX45" s="84">
        <f>-IFERROR(VLOOKUP(BX$7,Financiamento!$A:$F,3,0),0)</f>
        <v>-69.107988331961067</v>
      </c>
      <c r="BY45" s="84">
        <f>-IFERROR(VLOOKUP(BY$7,Financiamento!$A:$F,3,0),0)</f>
        <v>-69.134215015872002</v>
      </c>
      <c r="BZ45" s="84">
        <f>-IFERROR(VLOOKUP(BZ$7,Financiamento!$A:$F,3,0),0)</f>
        <v>-69.160594898391452</v>
      </c>
      <c r="CA45" s="84">
        <f>-IFERROR(VLOOKUP(CA$7,Financiamento!$A:$F,3,0),0)</f>
        <v>-69.187128874402433</v>
      </c>
      <c r="CB45" s="84">
        <f>-IFERROR(VLOOKUP(CB$7,Financiamento!$A:$F,3,0),0)</f>
        <v>-69.213817844015225</v>
      </c>
      <c r="CC45" s="84">
        <f>-IFERROR(VLOOKUP(CC$7,Financiamento!$A:$F,3,0),0)</f>
        <v>-69.240662712598009</v>
      </c>
      <c r="CD45" s="84">
        <f>-IFERROR(VLOOKUP(CD$7,Financiamento!$A:$F,3,0),0)</f>
        <v>-69.267664390807454</v>
      </c>
      <c r="CE45" s="84">
        <f>-IFERROR(VLOOKUP(CE$7,Financiamento!$A:$F,3,0),0)</f>
        <v>-69.294823794619703</v>
      </c>
      <c r="CF45" s="84">
        <f>-IFERROR(VLOOKUP(CF$7,Financiamento!$A:$F,3,0),0)</f>
        <v>-69.322141845361415</v>
      </c>
      <c r="CG45" s="84">
        <f>-IFERROR(VLOOKUP(CG$7,Financiamento!$A:$F,3,0),0)</f>
        <v>-69.349619469741</v>
      </c>
      <c r="CH45" s="84">
        <f>-IFERROR(VLOOKUP(CH$7,Financiamento!$A:$F,3,0),0)</f>
        <v>-69.377257599880096</v>
      </c>
      <c r="CI45" s="84">
        <f>-IFERROR(VLOOKUP(CI$7,Financiamento!$A:$F,3,0),0)</f>
        <v>-69.405057173345142</v>
      </c>
      <c r="CJ45" s="84">
        <f>-IFERROR(VLOOKUP(CJ$7,Financiamento!$A:$F,3,0),0)</f>
        <v>-69.433019133179243</v>
      </c>
      <c r="CK45" s="84">
        <f>-IFERROR(VLOOKUP(CK$7,Financiamento!$A:$F,3,0),0)</f>
        <v>-69.461144427934073</v>
      </c>
      <c r="CL45" s="84">
        <f>-IFERROR(VLOOKUP(CL$7,Financiamento!$A:$F,3,0),0)</f>
        <v>-69.489434011702173</v>
      </c>
      <c r="CM45" s="84">
        <f>-IFERROR(VLOOKUP(CM$7,Financiamento!$A:$F,3,0),0)</f>
        <v>-69.517888844149198</v>
      </c>
      <c r="CN45" s="84">
        <f>-IFERROR(VLOOKUP(CN$7,Financiamento!$A:$F,3,0),0)</f>
        <v>-69.546509890546531</v>
      </c>
      <c r="CO45" s="84">
        <f>-IFERROR(VLOOKUP(CO$7,Financiamento!$A:$F,3,0),0)</f>
        <v>-69.575298121804039</v>
      </c>
      <c r="CP45" s="84">
        <f>-IFERROR(VLOOKUP(CP$7,Financiamento!$A:$F,3,0),0)</f>
        <v>-69.604254514502998</v>
      </c>
      <c r="CQ45" s="84">
        <f>-IFERROR(VLOOKUP(CQ$7,Financiamento!$A:$F,3,0),0)</f>
        <v>-69.633380050929148</v>
      </c>
      <c r="CR45" s="84">
        <f>-IFERROR(VLOOKUP(CR$7,Financiamento!$A:$F,3,0),0)</f>
        <v>-69.662675719106176</v>
      </c>
      <c r="CS45" s="84">
        <f>-IFERROR(VLOOKUP(CS$7,Financiamento!$A:$F,3,0),0)</f>
        <v>-69.692142512829051</v>
      </c>
      <c r="CT45" s="84">
        <f>-IFERROR(VLOOKUP(CT$7,Financiamento!$A:$F,3,0),0)</f>
        <v>-69.721781431697877</v>
      </c>
      <c r="CU45" s="84">
        <f>-IFERROR(VLOOKUP(CU$7,Financiamento!$A:$F,3,0),0)</f>
        <v>-69.75159348115173</v>
      </c>
      <c r="CV45" s="84">
        <f>-IFERROR(VLOOKUP(CV$7,Financiamento!$A:$F,3,0),0)</f>
        <v>-69.781579672502772</v>
      </c>
      <c r="CW45" s="84">
        <f>-IFERROR(VLOOKUP(CW$7,Financiamento!$A:$F,3,0),0)</f>
        <v>-69.811741022970608</v>
      </c>
      <c r="CX45" s="84">
        <f>-IFERROR(VLOOKUP(CX$7,Financiamento!$A:$F,3,0),0)</f>
        <v>-69.842078555716697</v>
      </c>
      <c r="CY45" s="84">
        <f>-IFERROR(VLOOKUP(CY$7,Financiamento!$A:$F,3,0),0)</f>
        <v>-69.872593299879171</v>
      </c>
      <c r="CZ45" s="84">
        <f>-IFERROR(VLOOKUP(CZ$7,Financiamento!$A:$F,3,0),0)</f>
        <v>-69.903286290607653</v>
      </c>
      <c r="DA45" s="84">
        <f>-IFERROR(VLOOKUP(DA$7,Financiamento!$A:$F,3,0),0)</f>
        <v>-69.934158569098429</v>
      </c>
      <c r="DB45" s="84">
        <f>-IFERROR(VLOOKUP(DB$7,Financiamento!$A:$F,3,0),0)</f>
        <v>-69.965211182629758</v>
      </c>
      <c r="DC45" s="84">
        <f>-IFERROR(VLOOKUP(DC$7,Financiamento!$A:$F,3,0),0)</f>
        <v>-69.996445184597391</v>
      </c>
      <c r="DD45" s="84">
        <f>-IFERROR(VLOOKUP(DD$7,Financiamento!$A:$F,3,0),0)</f>
        <v>-70.027861634550305</v>
      </c>
      <c r="DE45" s="84">
        <f>-IFERROR(VLOOKUP(DE$7,Financiamento!$A:$F,3,0),0)</f>
        <v>-70.059461598226633</v>
      </c>
      <c r="DF45" s="84">
        <f>-IFERROR(VLOOKUP(DF$7,Financiamento!$A:$F,3,0),0)</f>
        <v>-70.091246147589857</v>
      </c>
      <c r="DG45" s="84">
        <f>-IFERROR(VLOOKUP(DG$7,Financiamento!$A:$F,3,0),0)</f>
        <v>-70.123216360865115</v>
      </c>
      <c r="DH45" s="84">
        <f>-IFERROR(VLOOKUP(DH$7,Financiamento!$A:$F,3,0),0)</f>
        <v>-70.155373322575855</v>
      </c>
      <c r="DI45" s="84">
        <f>-IFERROR(VLOOKUP(DI$7,Financiamento!$A:$F,3,0),0)</f>
        <v>-70.187718123580524</v>
      </c>
      <c r="DJ45" s="84">
        <f>-IFERROR(VLOOKUP(DJ$7,Financiamento!$A:$F,3,0),0)</f>
        <v>-70.220251861109688</v>
      </c>
      <c r="DK45" s="84">
        <f>-IFERROR(VLOOKUP(DK$7,Financiamento!$A:$F,3,0),0)</f>
        <v>-70.25297563880315</v>
      </c>
      <c r="DL45" s="84">
        <f>-IFERROR(VLOOKUP(DL$7,Financiamento!$A:$F,3,0),0)</f>
        <v>-70.285890566747454</v>
      </c>
      <c r="DM45" s="84">
        <f>-IFERROR(VLOOKUP(DM$7,Financiamento!$A:$F,3,0),0)</f>
        <v>-70.318997761513501</v>
      </c>
      <c r="DN45" s="84">
        <f>-IFERROR(VLOOKUP(DN$7,Financiamento!$A:$F,3,0),0)</f>
        <v>-70.352298346194459</v>
      </c>
      <c r="DO45" s="84">
        <f>-IFERROR(VLOOKUP(DO$7,Financiamento!$A:$F,3,0),0)</f>
        <v>-70.385793450443884</v>
      </c>
      <c r="DP45" s="84">
        <f>-IFERROR(VLOOKUP(DP$7,Financiamento!$A:$F,3,0),0)</f>
        <v>-70.419484210513929</v>
      </c>
      <c r="DQ45" s="84">
        <f>-IFERROR(VLOOKUP(DQ$7,Financiamento!$A:$F,3,0),0)</f>
        <v>-70.453371769294037</v>
      </c>
      <c r="DR45" s="84">
        <f>-IFERROR(VLOOKUP(DR$7,Financiamento!$A:$F,3,0),0)</f>
        <v>0</v>
      </c>
      <c r="DS45" s="84">
        <f>-IFERROR(VLOOKUP(DS$7,Financiamento!$A:$F,3,0),0)</f>
        <v>0</v>
      </c>
      <c r="DT45" s="84">
        <f>-IFERROR(VLOOKUP(DT$7,Financiamento!$A:$F,3,0),0)</f>
        <v>0</v>
      </c>
      <c r="DU45" s="84">
        <f>-IFERROR(VLOOKUP(DU$7,Financiamento!$A:$F,3,0),0)</f>
        <v>0</v>
      </c>
      <c r="DV45" s="84">
        <f>-IFERROR(VLOOKUP(DV$7,Financiamento!$A:$F,3,0),0)</f>
        <v>0</v>
      </c>
      <c r="DW45" s="84">
        <f>-IFERROR(VLOOKUP(DW$7,Financiamento!$A:$F,3,0),0)</f>
        <v>0</v>
      </c>
      <c r="DX45" s="84">
        <f>-IFERROR(VLOOKUP(DX$7,Financiamento!$A:$F,3,0),0)</f>
        <v>0</v>
      </c>
      <c r="DY45" s="84">
        <f>-IFERROR(VLOOKUP(DY$7,Financiamento!$A:$F,3,0),0)</f>
        <v>0</v>
      </c>
      <c r="DZ45" s="84">
        <f>-IFERROR(VLOOKUP(DZ$7,Financiamento!$A:$F,3,0),0)</f>
        <v>0</v>
      </c>
      <c r="EA45" s="84">
        <f>-IFERROR(VLOOKUP(EA$7,Financiamento!$A:$F,3,0),0)</f>
        <v>0</v>
      </c>
      <c r="EB45" s="84">
        <f>-IFERROR(VLOOKUP(EB$7,Financiamento!$A:$F,3,0),0)</f>
        <v>0</v>
      </c>
      <c r="EC45" s="84">
        <f>-IFERROR(VLOOKUP(EC$7,Financiamento!$A:$F,3,0),0)</f>
        <v>0</v>
      </c>
      <c r="ED45" s="84">
        <f>-IFERROR(VLOOKUP(ED$7,Financiamento!$A:$F,3,0),0)</f>
        <v>0</v>
      </c>
      <c r="EE45" s="84">
        <f>-IFERROR(VLOOKUP(EE$7,Financiamento!$A:$F,3,0),0)</f>
        <v>0</v>
      </c>
      <c r="EF45" s="84">
        <f>-IFERROR(VLOOKUP(EF$7,Financiamento!$A:$F,3,0),0)</f>
        <v>0</v>
      </c>
      <c r="EG45" s="84">
        <f>-IFERROR(VLOOKUP(EG$7,Financiamento!$A:$F,3,0),0)</f>
        <v>0</v>
      </c>
      <c r="EH45" s="84">
        <f>-IFERROR(VLOOKUP(EH$7,Financiamento!$A:$F,3,0),0)</f>
        <v>0</v>
      </c>
      <c r="EI45" s="84">
        <f>-IFERROR(VLOOKUP(EI$7,Financiamento!$A:$F,3,0),0)</f>
        <v>0</v>
      </c>
      <c r="EJ45" s="84">
        <f>-IFERROR(VLOOKUP(EJ$7,Financiamento!$A:$F,3,0),0)</f>
        <v>0</v>
      </c>
      <c r="EK45" s="84">
        <f>-IFERROR(VLOOKUP(EK$7,Financiamento!$A:$F,3,0),0)</f>
        <v>0</v>
      </c>
      <c r="EL45" s="84">
        <f>-IFERROR(VLOOKUP(EL$7,Financiamento!$A:$F,3,0),0)</f>
        <v>0</v>
      </c>
      <c r="EM45" s="84">
        <f>-IFERROR(VLOOKUP(EM$7,Financiamento!$A:$F,3,0),0)</f>
        <v>0</v>
      </c>
      <c r="EN45" s="84">
        <f>-IFERROR(VLOOKUP(EN$7,Financiamento!$A:$F,3,0),0)</f>
        <v>0</v>
      </c>
      <c r="EO45" s="84">
        <f>-IFERROR(VLOOKUP(EO$7,Financiamento!$A:$F,3,0),0)</f>
        <v>0</v>
      </c>
      <c r="EP45" s="84">
        <f>-IFERROR(VLOOKUP(EP$7,Financiamento!$A:$F,3,0),0)</f>
        <v>0</v>
      </c>
      <c r="EQ45" s="84">
        <f>-IFERROR(VLOOKUP(EQ$7,Financiamento!$A:$F,3,0),0)</f>
        <v>0</v>
      </c>
      <c r="ER45" s="84">
        <f>-IFERROR(VLOOKUP(ER$7,Financiamento!$A:$F,3,0),0)</f>
        <v>0</v>
      </c>
      <c r="ES45" s="84">
        <f>-IFERROR(VLOOKUP(ES$7,Financiamento!$A:$F,3,0),0)</f>
        <v>0</v>
      </c>
      <c r="ET45" s="84">
        <f>-IFERROR(VLOOKUP(ET$7,Financiamento!$A:$F,3,0),0)</f>
        <v>0</v>
      </c>
      <c r="EU45" s="84">
        <f>-IFERROR(VLOOKUP(EU$7,Financiamento!$A:$F,3,0),0)</f>
        <v>0</v>
      </c>
      <c r="EV45" s="84">
        <f>-IFERROR(VLOOKUP(EV$7,Financiamento!$A:$F,3,0),0)</f>
        <v>0</v>
      </c>
      <c r="EW45" s="84">
        <f>-IFERROR(VLOOKUP(EW$7,Financiamento!$A:$F,3,0),0)</f>
        <v>0</v>
      </c>
      <c r="EX45" s="84">
        <f>-IFERROR(VLOOKUP(EX$7,Financiamento!$A:$F,3,0),0)</f>
        <v>0</v>
      </c>
      <c r="EY45" s="84">
        <f>-IFERROR(VLOOKUP(EY$7,Financiamento!$A:$F,3,0),0)</f>
        <v>0</v>
      </c>
      <c r="EZ45" s="84">
        <f>-IFERROR(VLOOKUP(EZ$7,Financiamento!$A:$F,3,0),0)</f>
        <v>0</v>
      </c>
      <c r="FA45" s="84">
        <f>-IFERROR(VLOOKUP(FA$7,Financiamento!$A:$F,3,0),0)</f>
        <v>0</v>
      </c>
      <c r="FB45" s="84">
        <f>-IFERROR(VLOOKUP(FB$7,Financiamento!$A:$F,3,0),0)</f>
        <v>0</v>
      </c>
      <c r="FC45" s="84">
        <f>-IFERROR(VLOOKUP(FC$7,Financiamento!$A:$F,3,0),0)</f>
        <v>0</v>
      </c>
      <c r="FD45" s="84">
        <f>-IFERROR(VLOOKUP(FD$7,Financiamento!$A:$F,3,0),0)</f>
        <v>0</v>
      </c>
      <c r="FE45" s="84">
        <f>-IFERROR(VLOOKUP(FE$7,Financiamento!$A:$F,3,0),0)</f>
        <v>0</v>
      </c>
      <c r="FF45" s="84">
        <f>-IFERROR(VLOOKUP(FF$7,Financiamento!$A:$F,3,0),0)</f>
        <v>0</v>
      </c>
      <c r="FG45" s="84">
        <f>-IFERROR(VLOOKUP(FG$7,Financiamento!$A:$F,3,0),0)</f>
        <v>0</v>
      </c>
      <c r="FH45" s="84">
        <f>-IFERROR(VLOOKUP(FH$7,Financiamento!$A:$F,3,0),0)</f>
        <v>0</v>
      </c>
      <c r="FI45" s="84">
        <f>-IFERROR(VLOOKUP(FI$7,Financiamento!$A:$F,3,0),0)</f>
        <v>0</v>
      </c>
      <c r="FJ45" s="84">
        <f>-IFERROR(VLOOKUP(FJ$7,Financiamento!$A:$F,3,0),0)</f>
        <v>0</v>
      </c>
      <c r="FK45" s="84">
        <f>-IFERROR(VLOOKUP(FK$7,Financiamento!$A:$F,3,0),0)</f>
        <v>0</v>
      </c>
      <c r="FL45" s="84">
        <f>-IFERROR(VLOOKUP(FL$7,Financiamento!$A:$F,3,0),0)</f>
        <v>0</v>
      </c>
      <c r="FM45" s="84">
        <f>-IFERROR(VLOOKUP(FM$7,Financiamento!$A:$F,3,0),0)</f>
        <v>0</v>
      </c>
      <c r="FN45" s="84">
        <f>-IFERROR(VLOOKUP(FN$7,Financiamento!$A:$F,3,0),0)</f>
        <v>0</v>
      </c>
      <c r="FO45" s="84">
        <f>-IFERROR(VLOOKUP(FO$7,Financiamento!$A:$F,3,0),0)</f>
        <v>0</v>
      </c>
      <c r="FP45" s="84">
        <f>-IFERROR(VLOOKUP(FP$7,Financiamento!$A:$F,3,0),0)</f>
        <v>0</v>
      </c>
      <c r="FQ45" s="84">
        <f>-IFERROR(VLOOKUP(FQ$7,Financiamento!$A:$F,3,0),0)</f>
        <v>0</v>
      </c>
      <c r="FR45" s="84">
        <f>-IFERROR(VLOOKUP(FR$7,Financiamento!$A:$F,3,0),0)</f>
        <v>0</v>
      </c>
      <c r="FS45" s="84">
        <f>-IFERROR(VLOOKUP(FS$7,Financiamento!$A:$F,3,0),0)</f>
        <v>0</v>
      </c>
      <c r="FT45" s="84">
        <f>-IFERROR(VLOOKUP(FT$7,Financiamento!$A:$F,3,0),0)</f>
        <v>0</v>
      </c>
      <c r="FU45" s="84">
        <f>-IFERROR(VLOOKUP(FU$7,Financiamento!$A:$F,3,0),0)</f>
        <v>0</v>
      </c>
      <c r="FV45" s="84">
        <f>-IFERROR(VLOOKUP(FV$7,Financiamento!$A:$F,3,0),0)</f>
        <v>0</v>
      </c>
      <c r="FW45" s="84">
        <f>-IFERROR(VLOOKUP(FW$7,Financiamento!$A:$F,3,0),0)</f>
        <v>0</v>
      </c>
      <c r="FX45" s="84">
        <f>-IFERROR(VLOOKUP(FX$7,Financiamento!$A:$F,3,0),0)</f>
        <v>0</v>
      </c>
      <c r="FY45" s="84">
        <f>-IFERROR(VLOOKUP(FY$7,Financiamento!$A:$F,3,0),0)</f>
        <v>0</v>
      </c>
      <c r="FZ45" s="84">
        <f>-IFERROR(VLOOKUP(FZ$7,Financiamento!$A:$F,3,0),0)</f>
        <v>0</v>
      </c>
      <c r="GA45" s="84">
        <f>-IFERROR(VLOOKUP(GA$7,Financiamento!$A:$F,3,0),0)</f>
        <v>0</v>
      </c>
      <c r="GB45" s="84">
        <f>-IFERROR(VLOOKUP(GB$7,Financiamento!$A:$F,3,0),0)</f>
        <v>0</v>
      </c>
      <c r="GC45" s="84">
        <f>-IFERROR(VLOOKUP(GC$7,Financiamento!$A:$F,3,0),0)</f>
        <v>0</v>
      </c>
      <c r="GD45" s="84">
        <f>-IFERROR(VLOOKUP(GD$7,Financiamento!$A:$F,3,0),0)</f>
        <v>0</v>
      </c>
      <c r="GE45" s="84">
        <f>-IFERROR(VLOOKUP(GE$7,Financiamento!$A:$F,3,0),0)</f>
        <v>0</v>
      </c>
      <c r="GF45" s="84">
        <f>-IFERROR(VLOOKUP(GF$7,Financiamento!$A:$F,3,0),0)</f>
        <v>0</v>
      </c>
      <c r="GG45" s="84">
        <f>-IFERROR(VLOOKUP(GG$7,Financiamento!$A:$F,3,0),0)</f>
        <v>0</v>
      </c>
      <c r="GH45" s="84">
        <f>-IFERROR(VLOOKUP(GH$7,Financiamento!$A:$F,3,0),0)</f>
        <v>0</v>
      </c>
      <c r="GI45" s="84">
        <f>-IFERROR(VLOOKUP(GI$7,Financiamento!$A:$F,3,0),0)</f>
        <v>0</v>
      </c>
      <c r="GJ45" s="84">
        <f>-IFERROR(VLOOKUP(GJ$7,Financiamento!$A:$F,3,0),0)</f>
        <v>0</v>
      </c>
      <c r="GK45" s="84">
        <f>-IFERROR(VLOOKUP(GK$7,Financiamento!$A:$F,3,0),0)</f>
        <v>0</v>
      </c>
      <c r="GL45" s="84">
        <f>-IFERROR(VLOOKUP(GL$7,Financiamento!$A:$F,3,0),0)</f>
        <v>0</v>
      </c>
      <c r="GM45" s="84">
        <f>-IFERROR(VLOOKUP(GM$7,Financiamento!$A:$F,3,0),0)</f>
        <v>0</v>
      </c>
      <c r="GN45" s="84">
        <f>-IFERROR(VLOOKUP(GN$7,Financiamento!$A:$F,3,0),0)</f>
        <v>0</v>
      </c>
      <c r="GO45" s="84">
        <f>-IFERROR(VLOOKUP(GO$7,Financiamento!$A:$F,3,0),0)</f>
        <v>0</v>
      </c>
      <c r="GP45" s="84">
        <f>-IFERROR(VLOOKUP(GP$7,Financiamento!$A:$F,3,0),0)</f>
        <v>0</v>
      </c>
      <c r="GQ45" s="84">
        <f>-IFERROR(VLOOKUP(GQ$7,Financiamento!$A:$F,3,0),0)</f>
        <v>0</v>
      </c>
      <c r="GR45" s="84">
        <f>-IFERROR(VLOOKUP(GR$7,Financiamento!$A:$F,3,0),0)</f>
        <v>0</v>
      </c>
      <c r="GS45" s="84">
        <f>-IFERROR(VLOOKUP(GS$7,Financiamento!$A:$F,3,0),0)</f>
        <v>0</v>
      </c>
      <c r="GT45" s="84">
        <f>-IFERROR(VLOOKUP(GT$7,Financiamento!$A:$F,3,0),0)</f>
        <v>0</v>
      </c>
      <c r="GU45" s="84">
        <f>-IFERROR(VLOOKUP(GU$7,Financiamento!$A:$F,3,0),0)</f>
        <v>0</v>
      </c>
      <c r="GV45" s="84">
        <f>-IFERROR(VLOOKUP(GV$7,Financiamento!$A:$F,3,0),0)</f>
        <v>0</v>
      </c>
      <c r="GW45" s="84">
        <f>-IFERROR(VLOOKUP(GW$7,Financiamento!$A:$F,3,0),0)</f>
        <v>0</v>
      </c>
      <c r="GX45" s="84">
        <f>-IFERROR(VLOOKUP(GX$7,Financiamento!$A:$F,3,0),0)</f>
        <v>0</v>
      </c>
      <c r="GY45" s="84">
        <f>-IFERROR(VLOOKUP(GY$7,Financiamento!$A:$F,3,0),0)</f>
        <v>0</v>
      </c>
      <c r="GZ45" s="84">
        <f>-IFERROR(VLOOKUP(GZ$7,Financiamento!$A:$F,3,0),0)</f>
        <v>0</v>
      </c>
      <c r="HA45" s="84">
        <f>-IFERROR(VLOOKUP(HA$7,Financiamento!$A:$F,3,0),0)</f>
        <v>0</v>
      </c>
      <c r="HB45" s="84">
        <f>-IFERROR(VLOOKUP(HB$7,Financiamento!$A:$F,3,0),0)</f>
        <v>0</v>
      </c>
      <c r="HC45" s="84">
        <f>-IFERROR(VLOOKUP(HC$7,Financiamento!$A:$F,3,0),0)</f>
        <v>0</v>
      </c>
      <c r="HD45" s="84">
        <f>-IFERROR(VLOOKUP(HD$7,Financiamento!$A:$F,3,0),0)</f>
        <v>0</v>
      </c>
      <c r="HE45" s="84">
        <f>-IFERROR(VLOOKUP(HE$7,Financiamento!$A:$F,3,0),0)</f>
        <v>0</v>
      </c>
      <c r="HF45" s="84">
        <f>-IFERROR(VLOOKUP(HF$7,Financiamento!$A:$F,3,0),0)</f>
        <v>0</v>
      </c>
      <c r="HG45" s="84">
        <f>-IFERROR(VLOOKUP(HG$7,Financiamento!$A:$F,3,0),0)</f>
        <v>0</v>
      </c>
      <c r="HH45" s="84">
        <f>-IFERROR(VLOOKUP(HH$7,Financiamento!$A:$F,3,0),0)</f>
        <v>0</v>
      </c>
      <c r="HI45" s="84">
        <f>-IFERROR(VLOOKUP(HI$7,Financiamento!$A:$F,3,0),0)</f>
        <v>0</v>
      </c>
      <c r="HJ45" s="84">
        <f>-IFERROR(VLOOKUP(HJ$7,Financiamento!$A:$F,3,0),0)</f>
        <v>0</v>
      </c>
      <c r="HK45" s="84">
        <f>-IFERROR(VLOOKUP(HK$7,Financiamento!$A:$F,3,0),0)</f>
        <v>0</v>
      </c>
      <c r="HL45" s="84">
        <f>-IFERROR(VLOOKUP(HL$7,Financiamento!$A:$F,3,0),0)</f>
        <v>0</v>
      </c>
      <c r="HM45" s="84">
        <f>-IFERROR(VLOOKUP(HM$7,Financiamento!$A:$F,3,0),0)</f>
        <v>0</v>
      </c>
      <c r="HN45" s="84">
        <f>-IFERROR(VLOOKUP(HN$7,Financiamento!$A:$F,3,0),0)</f>
        <v>0</v>
      </c>
      <c r="HO45" s="84">
        <f>-IFERROR(VLOOKUP(HO$7,Financiamento!$A:$F,3,0),0)</f>
        <v>0</v>
      </c>
      <c r="HP45" s="84">
        <f>-IFERROR(VLOOKUP(HP$7,Financiamento!$A:$F,3,0),0)</f>
        <v>0</v>
      </c>
      <c r="HQ45" s="84">
        <f>-IFERROR(VLOOKUP(HQ$7,Financiamento!$A:$F,3,0),0)</f>
        <v>0</v>
      </c>
      <c r="HR45" s="84">
        <f>-IFERROR(VLOOKUP(HR$7,Financiamento!$A:$F,3,0),0)</f>
        <v>0</v>
      </c>
      <c r="HS45" s="84">
        <f>-IFERROR(VLOOKUP(HS$7,Financiamento!$A:$F,3,0),0)</f>
        <v>0</v>
      </c>
      <c r="HT45" s="84">
        <f>-IFERROR(VLOOKUP(HT$7,Financiamento!$A:$F,3,0),0)</f>
        <v>0</v>
      </c>
      <c r="HU45" s="84">
        <f>-IFERROR(VLOOKUP(HU$7,Financiamento!$A:$F,3,0),0)</f>
        <v>0</v>
      </c>
      <c r="HV45" s="84">
        <f>-IFERROR(VLOOKUP(HV$7,Financiamento!$A:$F,3,0),0)</f>
        <v>0</v>
      </c>
      <c r="HW45" s="84">
        <f>-IFERROR(VLOOKUP(HW$7,Financiamento!$A:$F,3,0),0)</f>
        <v>0</v>
      </c>
      <c r="HX45" s="84">
        <f>-IFERROR(VLOOKUP(HX$7,Financiamento!$A:$F,3,0),0)</f>
        <v>0</v>
      </c>
      <c r="HY45" s="84">
        <f>-IFERROR(VLOOKUP(HY$7,Financiamento!$A:$F,3,0),0)</f>
        <v>0</v>
      </c>
      <c r="HZ45" s="84">
        <f>-IFERROR(VLOOKUP(HZ$7,Financiamento!$A:$F,3,0),0)</f>
        <v>0</v>
      </c>
      <c r="IA45" s="84">
        <f>-IFERROR(VLOOKUP(IA$7,Financiamento!$A:$F,3,0),0)</f>
        <v>0</v>
      </c>
      <c r="IB45" s="84">
        <f>-IFERROR(VLOOKUP(IB$7,Financiamento!$A:$F,3,0),0)</f>
        <v>0</v>
      </c>
      <c r="IC45" s="84">
        <f>-IFERROR(VLOOKUP(IC$7,Financiamento!$A:$F,3,0),0)</f>
        <v>0</v>
      </c>
      <c r="ID45" s="84">
        <f>-IFERROR(VLOOKUP(ID$7,Financiamento!$A:$F,3,0),0)</f>
        <v>0</v>
      </c>
      <c r="IE45" s="84">
        <f>-IFERROR(VLOOKUP(IE$7,Financiamento!$A:$F,3,0),0)</f>
        <v>0</v>
      </c>
      <c r="IF45" s="84">
        <f>-IFERROR(VLOOKUP(IF$7,Financiamento!$A:$F,3,0),0)</f>
        <v>0</v>
      </c>
      <c r="IG45" s="84">
        <f>-IFERROR(VLOOKUP(IG$7,Financiamento!$A:$F,3,0),0)</f>
        <v>0</v>
      </c>
    </row>
    <row r="46" spans="1:241" ht="13.8" x14ac:dyDescent="0.2">
      <c r="A46" s="28"/>
      <c r="B46" s="78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</row>
    <row r="47" spans="1:241" s="22" customFormat="1" x14ac:dyDescent="0.2">
      <c r="A47" s="34" t="s">
        <v>106</v>
      </c>
      <c r="B47" s="83">
        <f ca="1">B41-B42+B43</f>
        <v>232.95746586313251</v>
      </c>
      <c r="C47" s="83">
        <f t="shared" ref="C47:BN47" ca="1" si="240">C41-C42+C43</f>
        <v>225.98725356359893</v>
      </c>
      <c r="D47" s="83">
        <f t="shared" ca="1" si="240"/>
        <v>224.32913180036493</v>
      </c>
      <c r="E47" s="83">
        <f t="shared" ca="1" si="240"/>
        <v>222.66746431504464</v>
      </c>
      <c r="F47" s="83">
        <f t="shared" ca="1" si="240"/>
        <v>205.70655729118602</v>
      </c>
      <c r="G47" s="83">
        <f t="shared" ca="1" si="240"/>
        <v>180.63514799944303</v>
      </c>
      <c r="H47" s="83">
        <f t="shared" ca="1" si="240"/>
        <v>155.55636221267886</v>
      </c>
      <c r="I47" s="83">
        <f t="shared" ca="1" si="240"/>
        <v>131.67642503102246</v>
      </c>
      <c r="J47" s="83">
        <f t="shared" ca="1" si="240"/>
        <v>108.23168291113822</v>
      </c>
      <c r="K47" s="83">
        <f t="shared" ca="1" si="240"/>
        <v>84.659347431133057</v>
      </c>
      <c r="L47" s="83">
        <f t="shared" ca="1" si="240"/>
        <v>71.781655357418671</v>
      </c>
      <c r="M47" s="83">
        <f t="shared" ca="1" si="240"/>
        <v>60.847417389239631</v>
      </c>
      <c r="N47" s="83">
        <f t="shared" ca="1" si="240"/>
        <v>55.339736873086281</v>
      </c>
      <c r="O47" s="83">
        <f t="shared" ca="1" si="240"/>
        <v>55.339736873086281</v>
      </c>
      <c r="P47" s="83">
        <f t="shared" ca="1" si="240"/>
        <v>55.339736873086281</v>
      </c>
      <c r="Q47" s="83">
        <f t="shared" ca="1" si="240"/>
        <v>55.339736873086281</v>
      </c>
      <c r="R47" s="83">
        <f t="shared" ca="1" si="240"/>
        <v>55.339736873086281</v>
      </c>
      <c r="S47" s="83">
        <f t="shared" ca="1" si="240"/>
        <v>55.339736873086281</v>
      </c>
      <c r="T47" s="83">
        <f t="shared" ca="1" si="240"/>
        <v>55.339736873086281</v>
      </c>
      <c r="U47" s="83">
        <f t="shared" ca="1" si="240"/>
        <v>55.339736873086281</v>
      </c>
      <c r="V47" s="83">
        <f t="shared" ca="1" si="240"/>
        <v>55.339736873086281</v>
      </c>
      <c r="W47" s="83">
        <f t="shared" ca="1" si="240"/>
        <v>55.339736873086281</v>
      </c>
      <c r="X47" s="83">
        <f t="shared" ca="1" si="240"/>
        <v>55.339736873086281</v>
      </c>
      <c r="Y47" s="83">
        <f t="shared" ca="1" si="240"/>
        <v>55.339736873086281</v>
      </c>
      <c r="Z47" s="83">
        <f t="shared" ca="1" si="240"/>
        <v>55.339736873086281</v>
      </c>
      <c r="AA47" s="83">
        <f t="shared" ca="1" si="240"/>
        <v>55.320136261165587</v>
      </c>
      <c r="AB47" s="83">
        <f t="shared" ca="1" si="240"/>
        <v>55.300421155682415</v>
      </c>
      <c r="AC47" s="83">
        <f t="shared" ca="1" si="240"/>
        <v>55.280590887842592</v>
      </c>
      <c r="AD47" s="83">
        <f t="shared" ca="1" si="240"/>
        <v>55.260644784945242</v>
      </c>
      <c r="AE47" s="83">
        <f t="shared" ca="1" si="240"/>
        <v>55.240582170360014</v>
      </c>
      <c r="AF47" s="83">
        <f t="shared" ca="1" si="240"/>
        <v>55.220402363504206</v>
      </c>
      <c r="AG47" s="83">
        <f t="shared" ca="1" si="240"/>
        <v>55.200104679819546</v>
      </c>
      <c r="AH47" s="83">
        <f t="shared" ca="1" si="240"/>
        <v>55.179688430749067</v>
      </c>
      <c r="AI47" s="83">
        <f t="shared" ca="1" si="240"/>
        <v>55.159152923713705</v>
      </c>
      <c r="AJ47" s="83">
        <f t="shared" ca="1" si="240"/>
        <v>55.138497462088822</v>
      </c>
      <c r="AK47" s="83">
        <f t="shared" ca="1" si="240"/>
        <v>55.117721345180556</v>
      </c>
      <c r="AL47" s="83">
        <f t="shared" ca="1" si="240"/>
        <v>55.096823868202094</v>
      </c>
      <c r="AM47" s="83">
        <f t="shared" ca="1" si="240"/>
        <v>55.075804322249681</v>
      </c>
      <c r="AN47" s="83">
        <f t="shared" ca="1" si="240"/>
        <v>55.054661994278689</v>
      </c>
      <c r="AO47" s="83">
        <f t="shared" ca="1" si="240"/>
        <v>55.033396167079317</v>
      </c>
      <c r="AP47" s="83">
        <f t="shared" ca="1" si="240"/>
        <v>55.012006119252305</v>
      </c>
      <c r="AQ47" s="83">
        <f t="shared" ca="1" si="240"/>
        <v>54.990491125184491</v>
      </c>
      <c r="AR47" s="83">
        <f t="shared" ca="1" si="240"/>
        <v>54.968850455024182</v>
      </c>
      <c r="AS47" s="83">
        <f t="shared" ca="1" si="240"/>
        <v>54.94708337465633</v>
      </c>
      <c r="AT47" s="83">
        <f t="shared" ca="1" si="240"/>
        <v>54.92518914567772</v>
      </c>
      <c r="AU47" s="83">
        <f t="shared" ca="1" si="240"/>
        <v>54.9031670253719</v>
      </c>
      <c r="AV47" s="83">
        <f t="shared" ca="1" si="240"/>
        <v>54.881016266683901</v>
      </c>
      <c r="AW47" s="83">
        <f t="shared" ca="1" si="240"/>
        <v>54.858736118195054</v>
      </c>
      <c r="AX47" s="83">
        <f t="shared" ca="1" si="240"/>
        <v>54.836325824097344</v>
      </c>
      <c r="AY47" s="83">
        <f t="shared" ca="1" si="240"/>
        <v>54.813784624167837</v>
      </c>
      <c r="AZ47" s="83">
        <f t="shared" ca="1" si="240"/>
        <v>54.791111753742911</v>
      </c>
      <c r="BA47" s="83">
        <f t="shared" ca="1" si="240"/>
        <v>54.76830644369231</v>
      </c>
      <c r="BB47" s="83">
        <f t="shared" ca="1" si="240"/>
        <v>54.745367920393008</v>
      </c>
      <c r="BC47" s="83">
        <f t="shared" ca="1" si="240"/>
        <v>54.72229540570298</v>
      </c>
      <c r="BD47" s="83">
        <f t="shared" ca="1" si="240"/>
        <v>54.699088116934846</v>
      </c>
      <c r="BE47" s="83">
        <f t="shared" ca="1" si="240"/>
        <v>54.67574526682931</v>
      </c>
      <c r="BF47" s="83">
        <f t="shared" ca="1" si="240"/>
        <v>54.652266063528415</v>
      </c>
      <c r="BG47" s="83">
        <f t="shared" ca="1" si="240"/>
        <v>54.6286497105487</v>
      </c>
      <c r="BH47" s="83">
        <f t="shared" ca="1" si="240"/>
        <v>54.604895406754181</v>
      </c>
      <c r="BI47" s="83">
        <f t="shared" ca="1" si="240"/>
        <v>54.581002346329214</v>
      </c>
      <c r="BJ47" s="83">
        <f t="shared" ca="1" si="240"/>
        <v>54.556969718751077</v>
      </c>
      <c r="BK47" s="83">
        <f t="shared" ca="1" si="240"/>
        <v>54.532796708762547</v>
      </c>
      <c r="BL47" s="83">
        <f t="shared" ca="1" si="240"/>
        <v>54.5084824963442</v>
      </c>
      <c r="BM47" s="83">
        <f t="shared" ca="1" si="240"/>
        <v>54.484026256686647</v>
      </c>
      <c r="BN47" s="83">
        <f t="shared" ca="1" si="240"/>
        <v>54.459427160162463</v>
      </c>
      <c r="BO47" s="83">
        <f t="shared" ref="BO47:DZ47" ca="1" si="241">BO41-BO42+BO43</f>
        <v>54.434684372298165</v>
      </c>
      <c r="BP47" s="83">
        <f t="shared" ca="1" si="241"/>
        <v>54.409797053745777</v>
      </c>
      <c r="BQ47" s="83">
        <f t="shared" ca="1" si="241"/>
        <v>54.384764360254451</v>
      </c>
      <c r="BR47" s="83">
        <f t="shared" ca="1" si="241"/>
        <v>54.359585442641787</v>
      </c>
      <c r="BS47" s="83">
        <f t="shared" ca="1" si="241"/>
        <v>54.334259446765046</v>
      </c>
      <c r="BT47" s="83">
        <f t="shared" ca="1" si="241"/>
        <v>54.30878551349214</v>
      </c>
      <c r="BU47" s="83">
        <f t="shared" ca="1" si="241"/>
        <v>54.283162778672519</v>
      </c>
      <c r="BV47" s="83">
        <f t="shared" ca="1" si="241"/>
        <v>54.257390373107867</v>
      </c>
      <c r="BW47" s="83">
        <f t="shared" ca="1" si="241"/>
        <v>54.231467422522584</v>
      </c>
      <c r="BX47" s="83">
        <f t="shared" ca="1" si="241"/>
        <v>54.205393047534116</v>
      </c>
      <c r="BY47" s="83">
        <f t="shared" ca="1" si="241"/>
        <v>54.179166363623182</v>
      </c>
      <c r="BZ47" s="83">
        <f t="shared" ca="1" si="241"/>
        <v>54.152786481103732</v>
      </c>
      <c r="CA47" s="83">
        <f t="shared" ca="1" si="241"/>
        <v>54.126252505092751</v>
      </c>
      <c r="CB47" s="83">
        <f t="shared" ca="1" si="241"/>
        <v>54.099563535479959</v>
      </c>
      <c r="CC47" s="83">
        <f t="shared" ca="1" si="241"/>
        <v>54.072718666897174</v>
      </c>
      <c r="CD47" s="83">
        <f t="shared" ca="1" si="241"/>
        <v>54.04571698868773</v>
      </c>
      <c r="CE47" s="83">
        <f t="shared" ca="1" si="241"/>
        <v>54.018557584875481</v>
      </c>
      <c r="CF47" s="83">
        <f t="shared" ca="1" si="241"/>
        <v>53.991239534133769</v>
      </c>
      <c r="CG47" s="83">
        <f t="shared" ca="1" si="241"/>
        <v>53.963761909754183</v>
      </c>
      <c r="CH47" s="83">
        <f t="shared" ca="1" si="241"/>
        <v>53.936123779615087</v>
      </c>
      <c r="CI47" s="83">
        <f t="shared" ca="1" si="241"/>
        <v>53.908324206150041</v>
      </c>
      <c r="CJ47" s="83">
        <f t="shared" ca="1" si="241"/>
        <v>53.88036224631594</v>
      </c>
      <c r="CK47" s="83">
        <f t="shared" ca="1" si="241"/>
        <v>53.85223695156111</v>
      </c>
      <c r="CL47" s="83">
        <f t="shared" ca="1" si="241"/>
        <v>53.823947367793011</v>
      </c>
      <c r="CM47" s="83">
        <f t="shared" ca="1" si="241"/>
        <v>53.795492535345986</v>
      </c>
      <c r="CN47" s="83">
        <f t="shared" ca="1" si="241"/>
        <v>53.766871488948652</v>
      </c>
      <c r="CO47" s="83">
        <f t="shared" ca="1" si="241"/>
        <v>53.738083257691144</v>
      </c>
      <c r="CP47" s="83">
        <f t="shared" ca="1" si="241"/>
        <v>53.709126864992186</v>
      </c>
      <c r="CQ47" s="83">
        <f t="shared" ca="1" si="241"/>
        <v>53.680001328566036</v>
      </c>
      <c r="CR47" s="83">
        <f t="shared" ca="1" si="241"/>
        <v>53.650705660389008</v>
      </c>
      <c r="CS47" s="83">
        <f t="shared" ca="1" si="241"/>
        <v>53.621238866666133</v>
      </c>
      <c r="CT47" s="83">
        <f t="shared" ca="1" si="241"/>
        <v>53.591599947797306</v>
      </c>
      <c r="CU47" s="83">
        <f t="shared" ca="1" si="241"/>
        <v>53.561787898343454</v>
      </c>
      <c r="CV47" s="83">
        <f t="shared" ca="1" si="241"/>
        <v>53.531801706992411</v>
      </c>
      <c r="CW47" s="83">
        <f t="shared" ca="1" si="241"/>
        <v>53.501640356524575</v>
      </c>
      <c r="CX47" s="83">
        <f t="shared" ca="1" si="241"/>
        <v>53.471302823778487</v>
      </c>
      <c r="CY47" s="83">
        <f t="shared" ca="1" si="241"/>
        <v>53.440788079616013</v>
      </c>
      <c r="CZ47" s="83">
        <f t="shared" ca="1" si="241"/>
        <v>53.41009508888753</v>
      </c>
      <c r="DA47" s="83">
        <f t="shared" ca="1" si="241"/>
        <v>53.379222810396755</v>
      </c>
      <c r="DB47" s="83">
        <f t="shared" ca="1" si="241"/>
        <v>53.348170196865425</v>
      </c>
      <c r="DC47" s="83">
        <f t="shared" ca="1" si="241"/>
        <v>53.316936194897792</v>
      </c>
      <c r="DD47" s="83">
        <f t="shared" ca="1" si="241"/>
        <v>53.285519744944878</v>
      </c>
      <c r="DE47" s="83">
        <f t="shared" ca="1" si="241"/>
        <v>53.25391978126855</v>
      </c>
      <c r="DF47" s="83">
        <f t="shared" ca="1" si="241"/>
        <v>53.222135231905327</v>
      </c>
      <c r="DG47" s="83">
        <f t="shared" ca="1" si="241"/>
        <v>53.190165018630069</v>
      </c>
      <c r="DH47" s="83">
        <f t="shared" ca="1" si="241"/>
        <v>53.158008056919329</v>
      </c>
      <c r="DI47" s="83">
        <f t="shared" ca="1" si="241"/>
        <v>53.12566325591466</v>
      </c>
      <c r="DJ47" s="83">
        <f t="shared" ca="1" si="241"/>
        <v>53.093129518385496</v>
      </c>
      <c r="DK47" s="83">
        <f t="shared" ca="1" si="241"/>
        <v>53.060405740692033</v>
      </c>
      <c r="DL47" s="83">
        <f t="shared" ca="1" si="241"/>
        <v>53.027490812747729</v>
      </c>
      <c r="DM47" s="83">
        <f t="shared" ca="1" si="241"/>
        <v>52.994383617981683</v>
      </c>
      <c r="DN47" s="83">
        <f t="shared" ca="1" si="241"/>
        <v>52.961083033300724</v>
      </c>
      <c r="DO47" s="83">
        <f t="shared" ca="1" si="241"/>
        <v>52.927587929051299</v>
      </c>
      <c r="DP47" s="83">
        <f t="shared" ca="1" si="241"/>
        <v>52.893897168981255</v>
      </c>
      <c r="DQ47" s="83">
        <f t="shared" ca="1" si="241"/>
        <v>52.860009610201146</v>
      </c>
      <c r="DR47" s="83">
        <f t="shared" ca="1" si="241"/>
        <v>204.08646385181694</v>
      </c>
      <c r="DS47" s="83">
        <f t="shared" ca="1" si="241"/>
        <v>194.80103207310546</v>
      </c>
      <c r="DT47" s="83">
        <f t="shared" ca="1" si="241"/>
        <v>185.43691019457441</v>
      </c>
      <c r="DU47" s="83">
        <f t="shared" ca="1" si="241"/>
        <v>175.99275308631229</v>
      </c>
      <c r="DV47" s="83">
        <f t="shared" ca="1" si="241"/>
        <v>153.83202038516285</v>
      </c>
      <c r="DW47" s="83">
        <f t="shared" ca="1" si="241"/>
        <v>131.4785856605252</v>
      </c>
      <c r="DX47" s="83">
        <f t="shared" ca="1" si="241"/>
        <v>108.92906817514506</v>
      </c>
      <c r="DY47" s="83">
        <f t="shared" ca="1" si="241"/>
        <v>86.179997437681948</v>
      </c>
      <c r="DZ47" s="83">
        <f t="shared" ca="1" si="241"/>
        <v>63.227809997205753</v>
      </c>
      <c r="EA47" s="83">
        <f t="shared" ref="EA47:GL47" ca="1" si="242">EA41-EA42+EA43</f>
        <v>40.068846093301858</v>
      </c>
      <c r="EB47" s="83">
        <f t="shared" ca="1" si="242"/>
        <v>27.523810805423068</v>
      </c>
      <c r="EC47" s="83">
        <f t="shared" ca="1" si="242"/>
        <v>13.94625225802244</v>
      </c>
      <c r="ED47" s="83">
        <f t="shared" ca="1" si="242"/>
        <v>13.94625225802244</v>
      </c>
      <c r="EE47" s="83">
        <f t="shared" ca="1" si="242"/>
        <v>13.94625225802244</v>
      </c>
      <c r="EF47" s="83">
        <f t="shared" ca="1" si="242"/>
        <v>13.94625225802244</v>
      </c>
      <c r="EG47" s="83">
        <f t="shared" ca="1" si="242"/>
        <v>13.94625225802244</v>
      </c>
      <c r="EH47" s="83">
        <f t="shared" ca="1" si="242"/>
        <v>13.94625225802244</v>
      </c>
      <c r="EI47" s="83">
        <f t="shared" ca="1" si="242"/>
        <v>13.94625225802244</v>
      </c>
      <c r="EJ47" s="83">
        <f t="shared" ca="1" si="242"/>
        <v>13.94625225802244</v>
      </c>
      <c r="EK47" s="83">
        <f t="shared" ca="1" si="242"/>
        <v>13.94625225802244</v>
      </c>
      <c r="EL47" s="83">
        <f t="shared" ca="1" si="242"/>
        <v>13.94625225802244</v>
      </c>
      <c r="EM47" s="83">
        <f t="shared" ca="1" si="242"/>
        <v>13.94625225802244</v>
      </c>
      <c r="EN47" s="83">
        <f t="shared" ca="1" si="242"/>
        <v>13.94625225802244</v>
      </c>
      <c r="EO47" s="83">
        <f t="shared" ca="1" si="242"/>
        <v>13.94625225802244</v>
      </c>
      <c r="EP47" s="83">
        <f t="shared" ca="1" si="242"/>
        <v>13.94625225802244</v>
      </c>
      <c r="EQ47" s="83">
        <f t="shared" ca="1" si="242"/>
        <v>13.94625225802244</v>
      </c>
      <c r="ER47" s="83">
        <f t="shared" ca="1" si="242"/>
        <v>13.94625225802244</v>
      </c>
      <c r="ES47" s="83">
        <f t="shared" ca="1" si="242"/>
        <v>13.94625225802244</v>
      </c>
      <c r="ET47" s="83">
        <f t="shared" ca="1" si="242"/>
        <v>13.94625225802244</v>
      </c>
      <c r="EU47" s="83">
        <f t="shared" ca="1" si="242"/>
        <v>13.94625225802244</v>
      </c>
      <c r="EV47" s="83">
        <f t="shared" ca="1" si="242"/>
        <v>13.94625225802244</v>
      </c>
      <c r="EW47" s="83">
        <f t="shared" ca="1" si="242"/>
        <v>13.94625225802244</v>
      </c>
      <c r="EX47" s="83">
        <f t="shared" ca="1" si="242"/>
        <v>13.94625225802244</v>
      </c>
      <c r="EY47" s="83">
        <f t="shared" ca="1" si="242"/>
        <v>13.94625225802244</v>
      </c>
      <c r="EZ47" s="83">
        <f t="shared" ca="1" si="242"/>
        <v>13.94625225802244</v>
      </c>
      <c r="FA47" s="83">
        <f t="shared" ca="1" si="242"/>
        <v>13.94625225802244</v>
      </c>
      <c r="FB47" s="83">
        <f t="shared" ca="1" si="242"/>
        <v>13.94625225802244</v>
      </c>
      <c r="FC47" s="83">
        <f t="shared" ca="1" si="242"/>
        <v>13.94625225802244</v>
      </c>
      <c r="FD47" s="83">
        <f t="shared" ca="1" si="242"/>
        <v>13.94625225802244</v>
      </c>
      <c r="FE47" s="83">
        <f t="shared" ca="1" si="242"/>
        <v>13.94625225802244</v>
      </c>
      <c r="FF47" s="83">
        <f t="shared" ca="1" si="242"/>
        <v>13.94625225802244</v>
      </c>
      <c r="FG47" s="83">
        <f t="shared" ca="1" si="242"/>
        <v>13.94625225802244</v>
      </c>
      <c r="FH47" s="83">
        <f t="shared" ca="1" si="242"/>
        <v>13.94625225802244</v>
      </c>
      <c r="FI47" s="83">
        <f t="shared" ca="1" si="242"/>
        <v>13.94625225802244</v>
      </c>
      <c r="FJ47" s="83">
        <f t="shared" ca="1" si="242"/>
        <v>13.94625225802244</v>
      </c>
      <c r="FK47" s="83">
        <f t="shared" ca="1" si="242"/>
        <v>13.94625225802244</v>
      </c>
      <c r="FL47" s="83">
        <f t="shared" ca="1" si="242"/>
        <v>13.94625225802244</v>
      </c>
      <c r="FM47" s="83">
        <f t="shared" ca="1" si="242"/>
        <v>13.94625225802244</v>
      </c>
      <c r="FN47" s="83">
        <f t="shared" ca="1" si="242"/>
        <v>13.94625225802244</v>
      </c>
      <c r="FO47" s="83">
        <f t="shared" ca="1" si="242"/>
        <v>13.94625225802244</v>
      </c>
      <c r="FP47" s="83">
        <f t="shared" ca="1" si="242"/>
        <v>13.94625225802244</v>
      </c>
      <c r="FQ47" s="83">
        <f t="shared" ca="1" si="242"/>
        <v>13.94625225802244</v>
      </c>
      <c r="FR47" s="83">
        <f t="shared" ca="1" si="242"/>
        <v>13.94625225802244</v>
      </c>
      <c r="FS47" s="83">
        <f t="shared" ca="1" si="242"/>
        <v>13.94625225802244</v>
      </c>
      <c r="FT47" s="83">
        <f t="shared" ca="1" si="242"/>
        <v>13.94625225802244</v>
      </c>
      <c r="FU47" s="83">
        <f t="shared" ca="1" si="242"/>
        <v>13.94625225802244</v>
      </c>
      <c r="FV47" s="83">
        <f t="shared" ca="1" si="242"/>
        <v>13.94625225802244</v>
      </c>
      <c r="FW47" s="83">
        <f t="shared" ca="1" si="242"/>
        <v>13.94625225802244</v>
      </c>
      <c r="FX47" s="83">
        <f t="shared" ca="1" si="242"/>
        <v>13.94625225802244</v>
      </c>
      <c r="FY47" s="83">
        <f t="shared" ca="1" si="242"/>
        <v>13.94625225802244</v>
      </c>
      <c r="FZ47" s="83">
        <f t="shared" ca="1" si="242"/>
        <v>13.94625225802244</v>
      </c>
      <c r="GA47" s="83">
        <f t="shared" ca="1" si="242"/>
        <v>13.94625225802244</v>
      </c>
      <c r="GB47" s="83">
        <f t="shared" ca="1" si="242"/>
        <v>13.94625225802244</v>
      </c>
      <c r="GC47" s="83">
        <f t="shared" ca="1" si="242"/>
        <v>13.94625225802244</v>
      </c>
      <c r="GD47" s="83">
        <f t="shared" ca="1" si="242"/>
        <v>13.94625225802244</v>
      </c>
      <c r="GE47" s="83">
        <f t="shared" ca="1" si="242"/>
        <v>13.94625225802244</v>
      </c>
      <c r="GF47" s="83">
        <f t="shared" ca="1" si="242"/>
        <v>13.94625225802244</v>
      </c>
      <c r="GG47" s="83">
        <f t="shared" ca="1" si="242"/>
        <v>13.94625225802244</v>
      </c>
      <c r="GH47" s="83">
        <f t="shared" ca="1" si="242"/>
        <v>13.94625225802244</v>
      </c>
      <c r="GI47" s="83">
        <f t="shared" ca="1" si="242"/>
        <v>13.94625225802244</v>
      </c>
      <c r="GJ47" s="83">
        <f t="shared" ca="1" si="242"/>
        <v>13.94625225802244</v>
      </c>
      <c r="GK47" s="83">
        <f t="shared" ca="1" si="242"/>
        <v>13.94625225802244</v>
      </c>
      <c r="GL47" s="83">
        <f t="shared" ca="1" si="242"/>
        <v>13.94625225802244</v>
      </c>
      <c r="GM47" s="83">
        <f t="shared" ref="GM47:HJ47" ca="1" si="243">GM41-GM42+GM43</f>
        <v>13.94625225802244</v>
      </c>
      <c r="GN47" s="83">
        <f t="shared" ca="1" si="243"/>
        <v>13.94625225802244</v>
      </c>
      <c r="GO47" s="83">
        <f t="shared" ca="1" si="243"/>
        <v>13.94625225802244</v>
      </c>
      <c r="GP47" s="83">
        <f t="shared" ca="1" si="243"/>
        <v>13.94625225802244</v>
      </c>
      <c r="GQ47" s="83">
        <f t="shared" ca="1" si="243"/>
        <v>13.94625225802244</v>
      </c>
      <c r="GR47" s="83">
        <f t="shared" ca="1" si="243"/>
        <v>13.94625225802244</v>
      </c>
      <c r="GS47" s="83">
        <f t="shared" ca="1" si="243"/>
        <v>13.94625225802244</v>
      </c>
      <c r="GT47" s="83">
        <f t="shared" ca="1" si="243"/>
        <v>13.94625225802244</v>
      </c>
      <c r="GU47" s="83">
        <f t="shared" ca="1" si="243"/>
        <v>13.94625225802244</v>
      </c>
      <c r="GV47" s="83">
        <f t="shared" ca="1" si="243"/>
        <v>13.94625225802244</v>
      </c>
      <c r="GW47" s="83">
        <f t="shared" ca="1" si="243"/>
        <v>13.94625225802244</v>
      </c>
      <c r="GX47" s="83">
        <f t="shared" ca="1" si="243"/>
        <v>13.94625225802244</v>
      </c>
      <c r="GY47" s="83">
        <f t="shared" ca="1" si="243"/>
        <v>13.94625225802244</v>
      </c>
      <c r="GZ47" s="83">
        <f t="shared" ca="1" si="243"/>
        <v>13.94625225802244</v>
      </c>
      <c r="HA47" s="83">
        <f t="shared" ca="1" si="243"/>
        <v>13.94625225802244</v>
      </c>
      <c r="HB47" s="83">
        <f t="shared" ca="1" si="243"/>
        <v>13.94625225802244</v>
      </c>
      <c r="HC47" s="83">
        <f t="shared" ca="1" si="243"/>
        <v>13.94625225802244</v>
      </c>
      <c r="HD47" s="83">
        <f t="shared" ca="1" si="243"/>
        <v>13.94625225802244</v>
      </c>
      <c r="HE47" s="83">
        <f t="shared" ca="1" si="243"/>
        <v>13.94625225802244</v>
      </c>
      <c r="HF47" s="83">
        <f t="shared" ca="1" si="243"/>
        <v>13.94625225802244</v>
      </c>
      <c r="HG47" s="83">
        <f t="shared" ca="1" si="243"/>
        <v>13.94625225802244</v>
      </c>
      <c r="HH47" s="83">
        <f t="shared" ca="1" si="243"/>
        <v>13.94625225802244</v>
      </c>
      <c r="HI47" s="83">
        <f t="shared" ca="1" si="243"/>
        <v>13.94625225802244</v>
      </c>
      <c r="HJ47" s="83">
        <f t="shared" ca="1" si="243"/>
        <v>13.94625225802244</v>
      </c>
      <c r="HK47" s="83">
        <f t="shared" ref="HK47:IG47" ca="1" si="244">HK41-HK42+HK43</f>
        <v>13.94625225802244</v>
      </c>
      <c r="HL47" s="83">
        <f t="shared" ca="1" si="244"/>
        <v>13.94625225802244</v>
      </c>
      <c r="HM47" s="83">
        <f t="shared" ca="1" si="244"/>
        <v>13.94625225802244</v>
      </c>
      <c r="HN47" s="83">
        <f t="shared" ca="1" si="244"/>
        <v>13.94625225802244</v>
      </c>
      <c r="HO47" s="83">
        <f t="shared" ca="1" si="244"/>
        <v>13.94625225802244</v>
      </c>
      <c r="HP47" s="83">
        <f t="shared" ca="1" si="244"/>
        <v>13.94625225802244</v>
      </c>
      <c r="HQ47" s="83">
        <f t="shared" ca="1" si="244"/>
        <v>13.94625225802244</v>
      </c>
      <c r="HR47" s="83">
        <f t="shared" ca="1" si="244"/>
        <v>13.94625225802244</v>
      </c>
      <c r="HS47" s="83">
        <f t="shared" ca="1" si="244"/>
        <v>13.94625225802244</v>
      </c>
      <c r="HT47" s="83">
        <f t="shared" ca="1" si="244"/>
        <v>13.94625225802244</v>
      </c>
      <c r="HU47" s="83">
        <f t="shared" ca="1" si="244"/>
        <v>13.94625225802244</v>
      </c>
      <c r="HV47" s="83">
        <f t="shared" ca="1" si="244"/>
        <v>13.94625225802244</v>
      </c>
      <c r="HW47" s="83">
        <f t="shared" ca="1" si="244"/>
        <v>13.94625225802244</v>
      </c>
      <c r="HX47" s="83">
        <f t="shared" ca="1" si="244"/>
        <v>13.94625225802244</v>
      </c>
      <c r="HY47" s="83">
        <f t="shared" ca="1" si="244"/>
        <v>13.94625225802244</v>
      </c>
      <c r="HZ47" s="83">
        <f t="shared" ca="1" si="244"/>
        <v>13.94625225802244</v>
      </c>
      <c r="IA47" s="83">
        <f t="shared" ca="1" si="244"/>
        <v>13.94625225802244</v>
      </c>
      <c r="IB47" s="83">
        <f t="shared" ca="1" si="244"/>
        <v>13.94625225802244</v>
      </c>
      <c r="IC47" s="83">
        <f t="shared" ca="1" si="244"/>
        <v>13.94625225802244</v>
      </c>
      <c r="ID47" s="83">
        <f t="shared" ca="1" si="244"/>
        <v>13.94625225802244</v>
      </c>
      <c r="IE47" s="83">
        <f t="shared" ca="1" si="244"/>
        <v>13.94625225802244</v>
      </c>
      <c r="IF47" s="83">
        <f t="shared" ca="1" si="244"/>
        <v>13.94625225802244</v>
      </c>
      <c r="IG47" s="83">
        <f t="shared" ca="1" si="244"/>
        <v>13.94625225802244</v>
      </c>
    </row>
    <row r="48" spans="1:241" ht="13.8" x14ac:dyDescent="0.2">
      <c r="A48" s="28"/>
      <c r="B48" s="78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</row>
    <row r="49" spans="1:241" s="22" customFormat="1" x14ac:dyDescent="0.2">
      <c r="A49" s="34" t="s">
        <v>107</v>
      </c>
      <c r="B49" s="83">
        <f t="shared" ref="B49:BM49" ca="1" si="245">B51+B52</f>
        <v>77.205538393465062</v>
      </c>
      <c r="C49" s="83">
        <f t="shared" ca="1" si="245"/>
        <v>74.835666211623632</v>
      </c>
      <c r="D49" s="83">
        <f t="shared" ca="1" si="245"/>
        <v>74.271904812124077</v>
      </c>
      <c r="E49" s="83">
        <f t="shared" ca="1" si="245"/>
        <v>73.706937867115172</v>
      </c>
      <c r="F49" s="83">
        <f t="shared" ca="1" si="245"/>
        <v>67.94022947900325</v>
      </c>
      <c r="G49" s="83">
        <f t="shared" ca="1" si="245"/>
        <v>59.415950319810634</v>
      </c>
      <c r="H49" s="83">
        <f t="shared" ca="1" si="245"/>
        <v>50.889163152310815</v>
      </c>
      <c r="I49" s="83">
        <f t="shared" ca="1" si="245"/>
        <v>42.769984510547637</v>
      </c>
      <c r="J49" s="83">
        <f t="shared" ca="1" si="245"/>
        <v>34.798772189786995</v>
      </c>
      <c r="K49" s="83">
        <f t="shared" ca="1" si="245"/>
        <v>26.784178126585239</v>
      </c>
      <c r="L49" s="83">
        <f t="shared" ca="1" si="245"/>
        <v>22.405762821522348</v>
      </c>
      <c r="M49" s="83">
        <f t="shared" ca="1" si="245"/>
        <v>18.688121912341472</v>
      </c>
      <c r="N49" s="83">
        <f t="shared" ca="1" si="245"/>
        <v>16.815510536849334</v>
      </c>
      <c r="O49" s="83">
        <f t="shared" ca="1" si="245"/>
        <v>16.815510536849334</v>
      </c>
      <c r="P49" s="83">
        <f t="shared" ca="1" si="245"/>
        <v>16.815510536849334</v>
      </c>
      <c r="Q49" s="83">
        <f t="shared" ca="1" si="245"/>
        <v>16.815510536849334</v>
      </c>
      <c r="R49" s="83">
        <f t="shared" ca="1" si="245"/>
        <v>16.815510536849334</v>
      </c>
      <c r="S49" s="83">
        <f t="shared" ca="1" si="245"/>
        <v>16.815510536849334</v>
      </c>
      <c r="T49" s="83">
        <f t="shared" ca="1" si="245"/>
        <v>16.815510536849334</v>
      </c>
      <c r="U49" s="83">
        <f t="shared" ca="1" si="245"/>
        <v>16.815510536849334</v>
      </c>
      <c r="V49" s="83">
        <f t="shared" ca="1" si="245"/>
        <v>16.815510536849334</v>
      </c>
      <c r="W49" s="83">
        <f t="shared" ca="1" si="245"/>
        <v>16.815510536849334</v>
      </c>
      <c r="X49" s="83">
        <f t="shared" ca="1" si="245"/>
        <v>16.815510536849334</v>
      </c>
      <c r="Y49" s="83">
        <f t="shared" ca="1" si="245"/>
        <v>16.815510536849334</v>
      </c>
      <c r="Z49" s="83">
        <f t="shared" ca="1" si="245"/>
        <v>16.815510536849334</v>
      </c>
      <c r="AA49" s="83">
        <f t="shared" ca="1" si="245"/>
        <v>16.808846328796299</v>
      </c>
      <c r="AB49" s="83">
        <f t="shared" ca="1" si="245"/>
        <v>16.802143192932022</v>
      </c>
      <c r="AC49" s="83">
        <f t="shared" ca="1" si="245"/>
        <v>16.795400901866479</v>
      </c>
      <c r="AD49" s="83">
        <f t="shared" ca="1" si="245"/>
        <v>16.78861922688138</v>
      </c>
      <c r="AE49" s="83">
        <f t="shared" ca="1" si="245"/>
        <v>16.781797937922406</v>
      </c>
      <c r="AF49" s="83">
        <f t="shared" ca="1" si="245"/>
        <v>16.77493680359143</v>
      </c>
      <c r="AG49" s="83">
        <f t="shared" ca="1" si="245"/>
        <v>16.768035591138645</v>
      </c>
      <c r="AH49" s="83">
        <f t="shared" ca="1" si="245"/>
        <v>16.761094066454682</v>
      </c>
      <c r="AI49" s="83">
        <f t="shared" ca="1" si="245"/>
        <v>16.754111994062661</v>
      </c>
      <c r="AJ49" s="83">
        <f t="shared" ca="1" si="245"/>
        <v>16.747089137110201</v>
      </c>
      <c r="AK49" s="83">
        <f t="shared" ca="1" si="245"/>
        <v>16.740025257361388</v>
      </c>
      <c r="AL49" s="83">
        <f t="shared" ca="1" si="245"/>
        <v>16.732920115188712</v>
      </c>
      <c r="AM49" s="83">
        <f t="shared" ca="1" si="245"/>
        <v>16.725773469564892</v>
      </c>
      <c r="AN49" s="83">
        <f t="shared" ca="1" si="245"/>
        <v>16.718585078054755</v>
      </c>
      <c r="AO49" s="83">
        <f t="shared" ca="1" si="245"/>
        <v>16.711354696806968</v>
      </c>
      <c r="AP49" s="83">
        <f t="shared" ca="1" si="245"/>
        <v>16.704082080545785</v>
      </c>
      <c r="AQ49" s="83">
        <f t="shared" ca="1" si="245"/>
        <v>16.696766982562728</v>
      </c>
      <c r="AR49" s="83">
        <f t="shared" ca="1" si="245"/>
        <v>16.689409154708223</v>
      </c>
      <c r="AS49" s="83">
        <f t="shared" ca="1" si="245"/>
        <v>16.682008347383153</v>
      </c>
      <c r="AT49" s="83">
        <f t="shared" ca="1" si="245"/>
        <v>16.674564309530425</v>
      </c>
      <c r="AU49" s="83">
        <f t="shared" ca="1" si="245"/>
        <v>16.667076788626446</v>
      </c>
      <c r="AV49" s="83">
        <f t="shared" ca="1" si="245"/>
        <v>16.659545530672524</v>
      </c>
      <c r="AW49" s="83">
        <f t="shared" ca="1" si="245"/>
        <v>16.651970280186319</v>
      </c>
      <c r="AX49" s="83">
        <f t="shared" ca="1" si="245"/>
        <v>16.644350780193097</v>
      </c>
      <c r="AY49" s="83">
        <f t="shared" ca="1" si="245"/>
        <v>16.636686772217065</v>
      </c>
      <c r="AZ49" s="83">
        <f t="shared" ca="1" si="245"/>
        <v>16.628977996272589</v>
      </c>
      <c r="BA49" s="83">
        <f t="shared" ca="1" si="245"/>
        <v>16.621224190855386</v>
      </c>
      <c r="BB49" s="83">
        <f t="shared" ca="1" si="245"/>
        <v>16.613425092933625</v>
      </c>
      <c r="BC49" s="83">
        <f t="shared" ca="1" si="245"/>
        <v>16.605580437939011</v>
      </c>
      <c r="BD49" s="83">
        <f t="shared" ca="1" si="245"/>
        <v>16.597689959757847</v>
      </c>
      <c r="BE49" s="83">
        <f t="shared" ca="1" si="245"/>
        <v>16.589753390721967</v>
      </c>
      <c r="BF49" s="83">
        <f t="shared" ca="1" si="245"/>
        <v>16.58177046159966</v>
      </c>
      <c r="BG49" s="83">
        <f t="shared" ca="1" si="245"/>
        <v>16.573740901586557</v>
      </c>
      <c r="BH49" s="83">
        <f t="shared" ca="1" si="245"/>
        <v>16.565664438296423</v>
      </c>
      <c r="BI49" s="83">
        <f t="shared" ca="1" si="245"/>
        <v>16.557540797751933</v>
      </c>
      <c r="BJ49" s="83">
        <f t="shared" ca="1" si="245"/>
        <v>16.549369704375366</v>
      </c>
      <c r="BK49" s="83">
        <f t="shared" ca="1" si="245"/>
        <v>16.541150880979266</v>
      </c>
      <c r="BL49" s="83">
        <f t="shared" ca="1" si="245"/>
        <v>16.532884048757026</v>
      </c>
      <c r="BM49" s="83">
        <f t="shared" ca="1" si="245"/>
        <v>16.52456892727346</v>
      </c>
      <c r="BN49" s="83">
        <f t="shared" ref="BN49:DY49" ca="1" si="246">BN51+BN52</f>
        <v>16.516205234455235</v>
      </c>
      <c r="BO49" s="83">
        <f t="shared" ca="1" si="246"/>
        <v>16.507792686581375</v>
      </c>
      <c r="BP49" s="83">
        <f t="shared" ca="1" si="246"/>
        <v>16.499330998273564</v>
      </c>
      <c r="BQ49" s="83">
        <f t="shared" ca="1" si="246"/>
        <v>16.490819882486512</v>
      </c>
      <c r="BR49" s="83">
        <f t="shared" ca="1" si="246"/>
        <v>16.482259050498207</v>
      </c>
      <c r="BS49" s="83">
        <f t="shared" ca="1" si="246"/>
        <v>16.473648211900116</v>
      </c>
      <c r="BT49" s="83">
        <f t="shared" ca="1" si="246"/>
        <v>16.464987074587327</v>
      </c>
      <c r="BU49" s="83">
        <f t="shared" ca="1" si="246"/>
        <v>16.456275344748654</v>
      </c>
      <c r="BV49" s="83">
        <f t="shared" ca="1" si="246"/>
        <v>16.447512726856676</v>
      </c>
      <c r="BW49" s="83">
        <f t="shared" ca="1" si="246"/>
        <v>16.438698923657679</v>
      </c>
      <c r="BX49" s="83">
        <f t="shared" ca="1" si="246"/>
        <v>16.4298336361616</v>
      </c>
      <c r="BY49" s="83">
        <f t="shared" ca="1" si="246"/>
        <v>16.420916563631881</v>
      </c>
      <c r="BZ49" s="83">
        <f t="shared" ca="1" si="246"/>
        <v>16.411947403575269</v>
      </c>
      <c r="CA49" s="83">
        <f t="shared" ca="1" si="246"/>
        <v>16.402925851731535</v>
      </c>
      <c r="CB49" s="83">
        <f t="shared" ca="1" si="246"/>
        <v>16.393851602063187</v>
      </c>
      <c r="CC49" s="83">
        <f t="shared" ca="1" si="246"/>
        <v>16.384724346745038</v>
      </c>
      <c r="CD49" s="83">
        <f t="shared" ca="1" si="246"/>
        <v>16.375543776153826</v>
      </c>
      <c r="CE49" s="83">
        <f t="shared" ca="1" si="246"/>
        <v>16.366309578857663</v>
      </c>
      <c r="CF49" s="83">
        <f t="shared" ca="1" si="246"/>
        <v>16.357021441605482</v>
      </c>
      <c r="CG49" s="83">
        <f t="shared" ca="1" si="246"/>
        <v>16.347679049316422</v>
      </c>
      <c r="CH49" s="83">
        <f t="shared" ca="1" si="246"/>
        <v>16.338282085069132</v>
      </c>
      <c r="CI49" s="83">
        <f t="shared" ca="1" si="246"/>
        <v>16.328830230091015</v>
      </c>
      <c r="CJ49" s="83">
        <f t="shared" ca="1" si="246"/>
        <v>16.31932316374742</v>
      </c>
      <c r="CK49" s="83">
        <f t="shared" ca="1" si="246"/>
        <v>16.309760563530777</v>
      </c>
      <c r="CL49" s="83">
        <f t="shared" ca="1" si="246"/>
        <v>16.300142105049623</v>
      </c>
      <c r="CM49" s="83">
        <f t="shared" ca="1" si="246"/>
        <v>16.290467462017634</v>
      </c>
      <c r="CN49" s="83">
        <f t="shared" ca="1" si="246"/>
        <v>16.280736306242542</v>
      </c>
      <c r="CO49" s="83">
        <f t="shared" ca="1" si="246"/>
        <v>16.27094830761499</v>
      </c>
      <c r="CP49" s="83">
        <f t="shared" ca="1" si="246"/>
        <v>16.261103134097343</v>
      </c>
      <c r="CQ49" s="83">
        <f t="shared" ca="1" si="246"/>
        <v>16.251200451712453</v>
      </c>
      <c r="CR49" s="83">
        <f t="shared" ca="1" si="246"/>
        <v>16.241239924532263</v>
      </c>
      <c r="CS49" s="83">
        <f t="shared" ca="1" si="246"/>
        <v>16.231221214666483</v>
      </c>
      <c r="CT49" s="83">
        <f t="shared" ca="1" si="246"/>
        <v>16.221143982251085</v>
      </c>
      <c r="CU49" s="83">
        <f t="shared" ca="1" si="246"/>
        <v>16.211007885436775</v>
      </c>
      <c r="CV49" s="83">
        <f t="shared" ca="1" si="246"/>
        <v>16.20081258037742</v>
      </c>
      <c r="CW49" s="83">
        <f t="shared" ca="1" si="246"/>
        <v>16.190557721218354</v>
      </c>
      <c r="CX49" s="83">
        <f t="shared" ca="1" si="246"/>
        <v>16.180242960084684</v>
      </c>
      <c r="CY49" s="83">
        <f t="shared" ca="1" si="246"/>
        <v>16.169867947069445</v>
      </c>
      <c r="CZ49" s="83">
        <f t="shared" ca="1" si="246"/>
        <v>16.159432330221762</v>
      </c>
      <c r="DA49" s="83">
        <f t="shared" ca="1" si="246"/>
        <v>16.148935755534897</v>
      </c>
      <c r="DB49" s="83">
        <f t="shared" ca="1" si="246"/>
        <v>16.138377866934245</v>
      </c>
      <c r="DC49" s="83">
        <f t="shared" ca="1" si="246"/>
        <v>16.12775830626525</v>
      </c>
      <c r="DD49" s="83">
        <f t="shared" ca="1" si="246"/>
        <v>16.117076713281257</v>
      </c>
      <c r="DE49" s="83">
        <f t="shared" ca="1" si="246"/>
        <v>16.106332725631308</v>
      </c>
      <c r="DF49" s="83">
        <f t="shared" ca="1" si="246"/>
        <v>16.09552597884781</v>
      </c>
      <c r="DG49" s="83">
        <f t="shared" ca="1" si="246"/>
        <v>16.084656106334222</v>
      </c>
      <c r="DH49" s="83">
        <f t="shared" ca="1" si="246"/>
        <v>16.073722739352572</v>
      </c>
      <c r="DI49" s="83">
        <f t="shared" ca="1" si="246"/>
        <v>16.062725507010985</v>
      </c>
      <c r="DJ49" s="83">
        <f t="shared" ca="1" si="246"/>
        <v>16.051664036251069</v>
      </c>
      <c r="DK49" s="83">
        <f t="shared" ca="1" si="246"/>
        <v>16.04053795183529</v>
      </c>
      <c r="DL49" s="83">
        <f t="shared" ca="1" si="246"/>
        <v>16.029346876334227</v>
      </c>
      <c r="DM49" s="83">
        <f t="shared" ca="1" si="246"/>
        <v>16.018090430113773</v>
      </c>
      <c r="DN49" s="83">
        <f t="shared" ca="1" si="246"/>
        <v>16.006768231322248</v>
      </c>
      <c r="DO49" s="83">
        <f t="shared" ca="1" si="246"/>
        <v>15.995379895877441</v>
      </c>
      <c r="DP49" s="83">
        <f t="shared" ca="1" si="246"/>
        <v>15.983925037453627</v>
      </c>
      <c r="DQ49" s="83">
        <f t="shared" ca="1" si="246"/>
        <v>15.97240326746839</v>
      </c>
      <c r="DR49" s="83">
        <f t="shared" ca="1" si="246"/>
        <v>67.389397709617754</v>
      </c>
      <c r="DS49" s="83">
        <f t="shared" ca="1" si="246"/>
        <v>64.232350904855849</v>
      </c>
      <c r="DT49" s="83">
        <f t="shared" ca="1" si="246"/>
        <v>61.048549466155293</v>
      </c>
      <c r="DU49" s="83">
        <f t="shared" ca="1" si="246"/>
        <v>57.837536049346177</v>
      </c>
      <c r="DV49" s="83">
        <f t="shared" ca="1" si="246"/>
        <v>50.302886930955367</v>
      </c>
      <c r="DW49" s="83">
        <f t="shared" ca="1" si="246"/>
        <v>42.702719124578564</v>
      </c>
      <c r="DX49" s="83">
        <f t="shared" ca="1" si="246"/>
        <v>35.035883179549323</v>
      </c>
      <c r="DY49" s="83">
        <f t="shared" ca="1" si="246"/>
        <v>27.301199128811863</v>
      </c>
      <c r="DZ49" s="83">
        <f t="shared" ref="DZ49:GK49" ca="1" si="247">DZ51+DZ52</f>
        <v>19.497455399049954</v>
      </c>
      <c r="EA49" s="83">
        <f t="shared" ca="1" si="247"/>
        <v>11.623407671722632</v>
      </c>
      <c r="EB49" s="83">
        <f t="shared" ca="1" si="247"/>
        <v>7.3580956738438434</v>
      </c>
      <c r="EC49" s="83">
        <f t="shared" ca="1" si="247"/>
        <v>3.3471005419253856</v>
      </c>
      <c r="ED49" s="83">
        <f t="shared" ca="1" si="247"/>
        <v>3.3471005419253856</v>
      </c>
      <c r="EE49" s="83">
        <f t="shared" ca="1" si="247"/>
        <v>3.3471005419253856</v>
      </c>
      <c r="EF49" s="83">
        <f t="shared" ca="1" si="247"/>
        <v>3.3471005419253856</v>
      </c>
      <c r="EG49" s="83">
        <f t="shared" ca="1" si="247"/>
        <v>3.3471005419253856</v>
      </c>
      <c r="EH49" s="83">
        <f t="shared" ca="1" si="247"/>
        <v>3.3471005419253856</v>
      </c>
      <c r="EI49" s="83">
        <f t="shared" ca="1" si="247"/>
        <v>3.3471005419253856</v>
      </c>
      <c r="EJ49" s="83">
        <f t="shared" ca="1" si="247"/>
        <v>3.3471005419253856</v>
      </c>
      <c r="EK49" s="83">
        <f t="shared" ca="1" si="247"/>
        <v>3.3471005419253856</v>
      </c>
      <c r="EL49" s="83">
        <f t="shared" ca="1" si="247"/>
        <v>3.3471005419253856</v>
      </c>
      <c r="EM49" s="83">
        <f t="shared" ca="1" si="247"/>
        <v>3.3471005419253856</v>
      </c>
      <c r="EN49" s="83">
        <f t="shared" ca="1" si="247"/>
        <v>3.3471005419253856</v>
      </c>
      <c r="EO49" s="83">
        <f t="shared" ca="1" si="247"/>
        <v>3.3471005419253856</v>
      </c>
      <c r="EP49" s="83">
        <f t="shared" ca="1" si="247"/>
        <v>3.3471005419253856</v>
      </c>
      <c r="EQ49" s="83">
        <f t="shared" ca="1" si="247"/>
        <v>3.3471005419253856</v>
      </c>
      <c r="ER49" s="83">
        <f t="shared" ca="1" si="247"/>
        <v>3.3471005419253856</v>
      </c>
      <c r="ES49" s="83">
        <f t="shared" ca="1" si="247"/>
        <v>3.3471005419253856</v>
      </c>
      <c r="ET49" s="83">
        <f t="shared" ca="1" si="247"/>
        <v>3.3471005419253856</v>
      </c>
      <c r="EU49" s="83">
        <f t="shared" ca="1" si="247"/>
        <v>3.3471005419253856</v>
      </c>
      <c r="EV49" s="83">
        <f t="shared" ca="1" si="247"/>
        <v>3.3471005419253856</v>
      </c>
      <c r="EW49" s="83">
        <f t="shared" ca="1" si="247"/>
        <v>3.3471005419253856</v>
      </c>
      <c r="EX49" s="83">
        <f t="shared" ca="1" si="247"/>
        <v>3.3471005419253856</v>
      </c>
      <c r="EY49" s="83">
        <f t="shared" ca="1" si="247"/>
        <v>3.3471005419253856</v>
      </c>
      <c r="EZ49" s="83">
        <f t="shared" ca="1" si="247"/>
        <v>3.3471005419253856</v>
      </c>
      <c r="FA49" s="83">
        <f t="shared" ca="1" si="247"/>
        <v>3.3471005419253856</v>
      </c>
      <c r="FB49" s="83">
        <f t="shared" ca="1" si="247"/>
        <v>3.3471005419253856</v>
      </c>
      <c r="FC49" s="83">
        <f t="shared" ca="1" si="247"/>
        <v>3.3471005419253856</v>
      </c>
      <c r="FD49" s="83">
        <f t="shared" ca="1" si="247"/>
        <v>3.3471005419253856</v>
      </c>
      <c r="FE49" s="83">
        <f t="shared" ca="1" si="247"/>
        <v>3.3471005419253856</v>
      </c>
      <c r="FF49" s="83">
        <f t="shared" ca="1" si="247"/>
        <v>3.3471005419253856</v>
      </c>
      <c r="FG49" s="83">
        <f t="shared" ca="1" si="247"/>
        <v>3.3471005419253856</v>
      </c>
      <c r="FH49" s="83">
        <f t="shared" ca="1" si="247"/>
        <v>3.3471005419253856</v>
      </c>
      <c r="FI49" s="83">
        <f t="shared" ca="1" si="247"/>
        <v>3.3471005419253856</v>
      </c>
      <c r="FJ49" s="83">
        <f t="shared" ca="1" si="247"/>
        <v>3.3471005419253856</v>
      </c>
      <c r="FK49" s="83">
        <f t="shared" ca="1" si="247"/>
        <v>3.3471005419253856</v>
      </c>
      <c r="FL49" s="83">
        <f t="shared" ca="1" si="247"/>
        <v>3.3471005419253856</v>
      </c>
      <c r="FM49" s="83">
        <f t="shared" ca="1" si="247"/>
        <v>3.3471005419253856</v>
      </c>
      <c r="FN49" s="83">
        <f t="shared" ca="1" si="247"/>
        <v>3.3471005419253856</v>
      </c>
      <c r="FO49" s="83">
        <f t="shared" ca="1" si="247"/>
        <v>3.3471005419253856</v>
      </c>
      <c r="FP49" s="83">
        <f t="shared" ca="1" si="247"/>
        <v>3.3471005419253856</v>
      </c>
      <c r="FQ49" s="83">
        <f t="shared" ca="1" si="247"/>
        <v>3.3471005419253856</v>
      </c>
      <c r="FR49" s="83">
        <f t="shared" ca="1" si="247"/>
        <v>3.3471005419253856</v>
      </c>
      <c r="FS49" s="83">
        <f t="shared" ca="1" si="247"/>
        <v>3.3471005419253856</v>
      </c>
      <c r="FT49" s="83">
        <f t="shared" ca="1" si="247"/>
        <v>3.3471005419253856</v>
      </c>
      <c r="FU49" s="83">
        <f t="shared" ca="1" si="247"/>
        <v>3.3471005419253856</v>
      </c>
      <c r="FV49" s="83">
        <f t="shared" ca="1" si="247"/>
        <v>3.3471005419253856</v>
      </c>
      <c r="FW49" s="83">
        <f t="shared" ca="1" si="247"/>
        <v>3.3471005419253856</v>
      </c>
      <c r="FX49" s="83">
        <f t="shared" ca="1" si="247"/>
        <v>3.3471005419253856</v>
      </c>
      <c r="FY49" s="83">
        <f t="shared" ca="1" si="247"/>
        <v>3.3471005419253856</v>
      </c>
      <c r="FZ49" s="83">
        <f t="shared" ca="1" si="247"/>
        <v>3.3471005419253856</v>
      </c>
      <c r="GA49" s="83">
        <f t="shared" ca="1" si="247"/>
        <v>3.3471005419253856</v>
      </c>
      <c r="GB49" s="83">
        <f t="shared" ca="1" si="247"/>
        <v>3.3471005419253856</v>
      </c>
      <c r="GC49" s="83">
        <f t="shared" ca="1" si="247"/>
        <v>3.3471005419253856</v>
      </c>
      <c r="GD49" s="83">
        <f t="shared" ca="1" si="247"/>
        <v>3.3471005419253856</v>
      </c>
      <c r="GE49" s="83">
        <f t="shared" ca="1" si="247"/>
        <v>3.3471005419253856</v>
      </c>
      <c r="GF49" s="83">
        <f t="shared" ca="1" si="247"/>
        <v>3.3471005419253856</v>
      </c>
      <c r="GG49" s="83">
        <f t="shared" ca="1" si="247"/>
        <v>3.3471005419253856</v>
      </c>
      <c r="GH49" s="83">
        <f t="shared" ca="1" si="247"/>
        <v>3.3471005419253856</v>
      </c>
      <c r="GI49" s="83">
        <f t="shared" ca="1" si="247"/>
        <v>3.3471005419253856</v>
      </c>
      <c r="GJ49" s="83">
        <f t="shared" ca="1" si="247"/>
        <v>3.3471005419253856</v>
      </c>
      <c r="GK49" s="83">
        <f t="shared" ca="1" si="247"/>
        <v>3.3471005419253856</v>
      </c>
      <c r="GL49" s="83">
        <f t="shared" ref="GL49:HI49" ca="1" si="248">GL51+GL52</f>
        <v>3.3471005419253856</v>
      </c>
      <c r="GM49" s="83">
        <f t="shared" ca="1" si="248"/>
        <v>3.3471005419253856</v>
      </c>
      <c r="GN49" s="83">
        <f t="shared" ca="1" si="248"/>
        <v>3.3471005419253856</v>
      </c>
      <c r="GO49" s="83">
        <f t="shared" ca="1" si="248"/>
        <v>3.3471005419253856</v>
      </c>
      <c r="GP49" s="83">
        <f t="shared" ca="1" si="248"/>
        <v>3.3471005419253856</v>
      </c>
      <c r="GQ49" s="83">
        <f t="shared" ca="1" si="248"/>
        <v>3.3471005419253856</v>
      </c>
      <c r="GR49" s="83">
        <f t="shared" ca="1" si="248"/>
        <v>3.3471005419253856</v>
      </c>
      <c r="GS49" s="83">
        <f t="shared" ca="1" si="248"/>
        <v>3.3471005419253856</v>
      </c>
      <c r="GT49" s="83">
        <f t="shared" ca="1" si="248"/>
        <v>3.3471005419253856</v>
      </c>
      <c r="GU49" s="83">
        <f t="shared" ca="1" si="248"/>
        <v>3.3471005419253856</v>
      </c>
      <c r="GV49" s="83">
        <f t="shared" ca="1" si="248"/>
        <v>3.3471005419253856</v>
      </c>
      <c r="GW49" s="83">
        <f t="shared" ca="1" si="248"/>
        <v>3.3471005419253856</v>
      </c>
      <c r="GX49" s="83">
        <f t="shared" ca="1" si="248"/>
        <v>3.3471005419253856</v>
      </c>
      <c r="GY49" s="83">
        <f t="shared" ca="1" si="248"/>
        <v>3.3471005419253856</v>
      </c>
      <c r="GZ49" s="83">
        <f t="shared" ca="1" si="248"/>
        <v>3.3471005419253856</v>
      </c>
      <c r="HA49" s="83">
        <f t="shared" ca="1" si="248"/>
        <v>3.3471005419253856</v>
      </c>
      <c r="HB49" s="83">
        <f t="shared" ca="1" si="248"/>
        <v>3.3471005419253856</v>
      </c>
      <c r="HC49" s="83">
        <f t="shared" ca="1" si="248"/>
        <v>3.3471005419253856</v>
      </c>
      <c r="HD49" s="83">
        <f t="shared" ca="1" si="248"/>
        <v>3.3471005419253856</v>
      </c>
      <c r="HE49" s="83">
        <f t="shared" ca="1" si="248"/>
        <v>3.3471005419253856</v>
      </c>
      <c r="HF49" s="83">
        <f t="shared" ca="1" si="248"/>
        <v>3.3471005419253856</v>
      </c>
      <c r="HG49" s="83">
        <f t="shared" ca="1" si="248"/>
        <v>3.3471005419253856</v>
      </c>
      <c r="HH49" s="83">
        <f t="shared" ca="1" si="248"/>
        <v>3.3471005419253856</v>
      </c>
      <c r="HI49" s="83">
        <f t="shared" ca="1" si="248"/>
        <v>3.3471005419253856</v>
      </c>
      <c r="HJ49" s="83">
        <f t="shared" ref="HJ49:IG49" ca="1" si="249">HJ51+HJ52</f>
        <v>3.3471005419253856</v>
      </c>
      <c r="HK49" s="83">
        <f t="shared" ca="1" si="249"/>
        <v>3.3471005419253856</v>
      </c>
      <c r="HL49" s="83">
        <f t="shared" ca="1" si="249"/>
        <v>3.3471005419253856</v>
      </c>
      <c r="HM49" s="83">
        <f t="shared" ca="1" si="249"/>
        <v>3.3471005419253856</v>
      </c>
      <c r="HN49" s="83">
        <f t="shared" ca="1" si="249"/>
        <v>3.3471005419253856</v>
      </c>
      <c r="HO49" s="83">
        <f t="shared" ca="1" si="249"/>
        <v>3.3471005419253856</v>
      </c>
      <c r="HP49" s="83">
        <f t="shared" ca="1" si="249"/>
        <v>3.3471005419253856</v>
      </c>
      <c r="HQ49" s="83">
        <f t="shared" ca="1" si="249"/>
        <v>3.3471005419253856</v>
      </c>
      <c r="HR49" s="83">
        <f t="shared" ca="1" si="249"/>
        <v>3.3471005419253856</v>
      </c>
      <c r="HS49" s="83">
        <f t="shared" ca="1" si="249"/>
        <v>3.3471005419253856</v>
      </c>
      <c r="HT49" s="83">
        <f t="shared" ca="1" si="249"/>
        <v>3.3471005419253856</v>
      </c>
      <c r="HU49" s="83">
        <f t="shared" ca="1" si="249"/>
        <v>3.3471005419253856</v>
      </c>
      <c r="HV49" s="83">
        <f t="shared" ca="1" si="249"/>
        <v>3.3471005419253856</v>
      </c>
      <c r="HW49" s="83">
        <f t="shared" ca="1" si="249"/>
        <v>3.3471005419253856</v>
      </c>
      <c r="HX49" s="83">
        <f t="shared" ca="1" si="249"/>
        <v>3.3471005419253856</v>
      </c>
      <c r="HY49" s="83">
        <f t="shared" ca="1" si="249"/>
        <v>3.3471005419253856</v>
      </c>
      <c r="HZ49" s="83">
        <f t="shared" ca="1" si="249"/>
        <v>3.3471005419253856</v>
      </c>
      <c r="IA49" s="83">
        <f t="shared" ca="1" si="249"/>
        <v>3.3471005419253856</v>
      </c>
      <c r="IB49" s="83">
        <f t="shared" ca="1" si="249"/>
        <v>3.3471005419253856</v>
      </c>
      <c r="IC49" s="83">
        <f t="shared" ca="1" si="249"/>
        <v>3.3471005419253856</v>
      </c>
      <c r="ID49" s="83">
        <f t="shared" ca="1" si="249"/>
        <v>3.3471005419253856</v>
      </c>
      <c r="IE49" s="83">
        <f t="shared" ca="1" si="249"/>
        <v>3.3471005419253856</v>
      </c>
      <c r="IF49" s="83">
        <f t="shared" ca="1" si="249"/>
        <v>3.3471005419253856</v>
      </c>
      <c r="IG49" s="83">
        <f t="shared" ca="1" si="249"/>
        <v>3.3471005419253856</v>
      </c>
    </row>
    <row r="50" spans="1:241" x14ac:dyDescent="0.2">
      <c r="A50" s="29" t="s">
        <v>108</v>
      </c>
      <c r="B50" s="77">
        <f t="shared" ref="B50:BM50" ca="1" si="250">IF(B47&lt;=0,0,B47)</f>
        <v>232.95746586313251</v>
      </c>
      <c r="C50" s="77">
        <f t="shared" ca="1" si="250"/>
        <v>225.98725356359893</v>
      </c>
      <c r="D50" s="77">
        <f t="shared" ca="1" si="250"/>
        <v>224.32913180036493</v>
      </c>
      <c r="E50" s="77">
        <f t="shared" ca="1" si="250"/>
        <v>222.66746431504464</v>
      </c>
      <c r="F50" s="77">
        <f t="shared" ca="1" si="250"/>
        <v>205.70655729118602</v>
      </c>
      <c r="G50" s="77">
        <f t="shared" ca="1" si="250"/>
        <v>180.63514799944303</v>
      </c>
      <c r="H50" s="77">
        <f t="shared" ca="1" si="250"/>
        <v>155.55636221267886</v>
      </c>
      <c r="I50" s="77">
        <f t="shared" ca="1" si="250"/>
        <v>131.67642503102246</v>
      </c>
      <c r="J50" s="77">
        <f t="shared" ca="1" si="250"/>
        <v>108.23168291113822</v>
      </c>
      <c r="K50" s="77">
        <f t="shared" ca="1" si="250"/>
        <v>84.659347431133057</v>
      </c>
      <c r="L50" s="77">
        <f t="shared" ca="1" si="250"/>
        <v>71.781655357418671</v>
      </c>
      <c r="M50" s="77">
        <f t="shared" ca="1" si="250"/>
        <v>60.847417389239631</v>
      </c>
      <c r="N50" s="77">
        <f t="shared" ca="1" si="250"/>
        <v>55.339736873086281</v>
      </c>
      <c r="O50" s="77">
        <f t="shared" ca="1" si="250"/>
        <v>55.339736873086281</v>
      </c>
      <c r="P50" s="77">
        <f t="shared" ca="1" si="250"/>
        <v>55.339736873086281</v>
      </c>
      <c r="Q50" s="77">
        <f t="shared" ca="1" si="250"/>
        <v>55.339736873086281</v>
      </c>
      <c r="R50" s="77">
        <f t="shared" ca="1" si="250"/>
        <v>55.339736873086281</v>
      </c>
      <c r="S50" s="77">
        <f t="shared" ca="1" si="250"/>
        <v>55.339736873086281</v>
      </c>
      <c r="T50" s="77">
        <f t="shared" ca="1" si="250"/>
        <v>55.339736873086281</v>
      </c>
      <c r="U50" s="77">
        <f t="shared" ca="1" si="250"/>
        <v>55.339736873086281</v>
      </c>
      <c r="V50" s="77">
        <f t="shared" ca="1" si="250"/>
        <v>55.339736873086281</v>
      </c>
      <c r="W50" s="77">
        <f t="shared" ca="1" si="250"/>
        <v>55.339736873086281</v>
      </c>
      <c r="X50" s="77">
        <f t="shared" ca="1" si="250"/>
        <v>55.339736873086281</v>
      </c>
      <c r="Y50" s="77">
        <f t="shared" ca="1" si="250"/>
        <v>55.339736873086281</v>
      </c>
      <c r="Z50" s="77">
        <f t="shared" ca="1" si="250"/>
        <v>55.339736873086281</v>
      </c>
      <c r="AA50" s="77">
        <f t="shared" ca="1" si="250"/>
        <v>55.320136261165587</v>
      </c>
      <c r="AB50" s="77">
        <f t="shared" ca="1" si="250"/>
        <v>55.300421155682415</v>
      </c>
      <c r="AC50" s="77">
        <f t="shared" ca="1" si="250"/>
        <v>55.280590887842592</v>
      </c>
      <c r="AD50" s="77">
        <f t="shared" ca="1" si="250"/>
        <v>55.260644784945242</v>
      </c>
      <c r="AE50" s="77">
        <f t="shared" ca="1" si="250"/>
        <v>55.240582170360014</v>
      </c>
      <c r="AF50" s="77">
        <f t="shared" ca="1" si="250"/>
        <v>55.220402363504206</v>
      </c>
      <c r="AG50" s="77">
        <f t="shared" ca="1" si="250"/>
        <v>55.200104679819546</v>
      </c>
      <c r="AH50" s="77">
        <f t="shared" ca="1" si="250"/>
        <v>55.179688430749067</v>
      </c>
      <c r="AI50" s="77">
        <f t="shared" ca="1" si="250"/>
        <v>55.159152923713705</v>
      </c>
      <c r="AJ50" s="77">
        <f t="shared" ca="1" si="250"/>
        <v>55.138497462088822</v>
      </c>
      <c r="AK50" s="77">
        <f t="shared" ca="1" si="250"/>
        <v>55.117721345180556</v>
      </c>
      <c r="AL50" s="77">
        <f t="shared" ca="1" si="250"/>
        <v>55.096823868202094</v>
      </c>
      <c r="AM50" s="77">
        <f t="shared" ca="1" si="250"/>
        <v>55.075804322249681</v>
      </c>
      <c r="AN50" s="77">
        <f t="shared" ca="1" si="250"/>
        <v>55.054661994278689</v>
      </c>
      <c r="AO50" s="77">
        <f t="shared" ca="1" si="250"/>
        <v>55.033396167079317</v>
      </c>
      <c r="AP50" s="77">
        <f t="shared" ca="1" si="250"/>
        <v>55.012006119252305</v>
      </c>
      <c r="AQ50" s="77">
        <f t="shared" ca="1" si="250"/>
        <v>54.990491125184491</v>
      </c>
      <c r="AR50" s="77">
        <f t="shared" ca="1" si="250"/>
        <v>54.968850455024182</v>
      </c>
      <c r="AS50" s="77">
        <f t="shared" ca="1" si="250"/>
        <v>54.94708337465633</v>
      </c>
      <c r="AT50" s="77">
        <f t="shared" ca="1" si="250"/>
        <v>54.92518914567772</v>
      </c>
      <c r="AU50" s="77">
        <f t="shared" ca="1" si="250"/>
        <v>54.9031670253719</v>
      </c>
      <c r="AV50" s="77">
        <f t="shared" ca="1" si="250"/>
        <v>54.881016266683901</v>
      </c>
      <c r="AW50" s="77">
        <f t="shared" ca="1" si="250"/>
        <v>54.858736118195054</v>
      </c>
      <c r="AX50" s="77">
        <f t="shared" ca="1" si="250"/>
        <v>54.836325824097344</v>
      </c>
      <c r="AY50" s="77">
        <f t="shared" ca="1" si="250"/>
        <v>54.813784624167837</v>
      </c>
      <c r="AZ50" s="77">
        <f t="shared" ca="1" si="250"/>
        <v>54.791111753742911</v>
      </c>
      <c r="BA50" s="77">
        <f t="shared" ca="1" si="250"/>
        <v>54.76830644369231</v>
      </c>
      <c r="BB50" s="77">
        <f t="shared" ca="1" si="250"/>
        <v>54.745367920393008</v>
      </c>
      <c r="BC50" s="77">
        <f t="shared" ca="1" si="250"/>
        <v>54.72229540570298</v>
      </c>
      <c r="BD50" s="77">
        <f t="shared" ca="1" si="250"/>
        <v>54.699088116934846</v>
      </c>
      <c r="BE50" s="77">
        <f t="shared" ca="1" si="250"/>
        <v>54.67574526682931</v>
      </c>
      <c r="BF50" s="77">
        <f t="shared" ca="1" si="250"/>
        <v>54.652266063528415</v>
      </c>
      <c r="BG50" s="77">
        <f t="shared" ca="1" si="250"/>
        <v>54.6286497105487</v>
      </c>
      <c r="BH50" s="77">
        <f t="shared" ca="1" si="250"/>
        <v>54.604895406754181</v>
      </c>
      <c r="BI50" s="77">
        <f t="shared" ca="1" si="250"/>
        <v>54.581002346329214</v>
      </c>
      <c r="BJ50" s="77">
        <f t="shared" ca="1" si="250"/>
        <v>54.556969718751077</v>
      </c>
      <c r="BK50" s="77">
        <f t="shared" ca="1" si="250"/>
        <v>54.532796708762547</v>
      </c>
      <c r="BL50" s="77">
        <f t="shared" ca="1" si="250"/>
        <v>54.5084824963442</v>
      </c>
      <c r="BM50" s="77">
        <f t="shared" ca="1" si="250"/>
        <v>54.484026256686647</v>
      </c>
      <c r="BN50" s="77">
        <f t="shared" ref="BN50:DY50" ca="1" si="251">IF(BN47&lt;=0,0,BN47)</f>
        <v>54.459427160162463</v>
      </c>
      <c r="BO50" s="77">
        <f t="shared" ca="1" si="251"/>
        <v>54.434684372298165</v>
      </c>
      <c r="BP50" s="77">
        <f t="shared" ca="1" si="251"/>
        <v>54.409797053745777</v>
      </c>
      <c r="BQ50" s="77">
        <f t="shared" ca="1" si="251"/>
        <v>54.384764360254451</v>
      </c>
      <c r="BR50" s="77">
        <f t="shared" ca="1" si="251"/>
        <v>54.359585442641787</v>
      </c>
      <c r="BS50" s="77">
        <f t="shared" ca="1" si="251"/>
        <v>54.334259446765046</v>
      </c>
      <c r="BT50" s="77">
        <f t="shared" ca="1" si="251"/>
        <v>54.30878551349214</v>
      </c>
      <c r="BU50" s="77">
        <f t="shared" ca="1" si="251"/>
        <v>54.283162778672519</v>
      </c>
      <c r="BV50" s="77">
        <f t="shared" ca="1" si="251"/>
        <v>54.257390373107867</v>
      </c>
      <c r="BW50" s="77">
        <f t="shared" ca="1" si="251"/>
        <v>54.231467422522584</v>
      </c>
      <c r="BX50" s="77">
        <f t="shared" ca="1" si="251"/>
        <v>54.205393047534116</v>
      </c>
      <c r="BY50" s="77">
        <f t="shared" ca="1" si="251"/>
        <v>54.179166363623182</v>
      </c>
      <c r="BZ50" s="77">
        <f t="shared" ca="1" si="251"/>
        <v>54.152786481103732</v>
      </c>
      <c r="CA50" s="77">
        <f t="shared" ca="1" si="251"/>
        <v>54.126252505092751</v>
      </c>
      <c r="CB50" s="77">
        <f t="shared" ca="1" si="251"/>
        <v>54.099563535479959</v>
      </c>
      <c r="CC50" s="77">
        <f t="shared" ca="1" si="251"/>
        <v>54.072718666897174</v>
      </c>
      <c r="CD50" s="77">
        <f t="shared" ca="1" si="251"/>
        <v>54.04571698868773</v>
      </c>
      <c r="CE50" s="77">
        <f t="shared" ca="1" si="251"/>
        <v>54.018557584875481</v>
      </c>
      <c r="CF50" s="77">
        <f t="shared" ca="1" si="251"/>
        <v>53.991239534133769</v>
      </c>
      <c r="CG50" s="77">
        <f t="shared" ca="1" si="251"/>
        <v>53.963761909754183</v>
      </c>
      <c r="CH50" s="77">
        <f t="shared" ca="1" si="251"/>
        <v>53.936123779615087</v>
      </c>
      <c r="CI50" s="77">
        <f t="shared" ca="1" si="251"/>
        <v>53.908324206150041</v>
      </c>
      <c r="CJ50" s="77">
        <f t="shared" ca="1" si="251"/>
        <v>53.88036224631594</v>
      </c>
      <c r="CK50" s="77">
        <f t="shared" ca="1" si="251"/>
        <v>53.85223695156111</v>
      </c>
      <c r="CL50" s="77">
        <f t="shared" ca="1" si="251"/>
        <v>53.823947367793011</v>
      </c>
      <c r="CM50" s="77">
        <f t="shared" ca="1" si="251"/>
        <v>53.795492535345986</v>
      </c>
      <c r="CN50" s="77">
        <f t="shared" ca="1" si="251"/>
        <v>53.766871488948652</v>
      </c>
      <c r="CO50" s="77">
        <f t="shared" ca="1" si="251"/>
        <v>53.738083257691144</v>
      </c>
      <c r="CP50" s="77">
        <f t="shared" ca="1" si="251"/>
        <v>53.709126864992186</v>
      </c>
      <c r="CQ50" s="77">
        <f t="shared" ca="1" si="251"/>
        <v>53.680001328566036</v>
      </c>
      <c r="CR50" s="77">
        <f t="shared" ca="1" si="251"/>
        <v>53.650705660389008</v>
      </c>
      <c r="CS50" s="77">
        <f t="shared" ca="1" si="251"/>
        <v>53.621238866666133</v>
      </c>
      <c r="CT50" s="77">
        <f t="shared" ca="1" si="251"/>
        <v>53.591599947797306</v>
      </c>
      <c r="CU50" s="77">
        <f t="shared" ca="1" si="251"/>
        <v>53.561787898343454</v>
      </c>
      <c r="CV50" s="77">
        <f t="shared" ca="1" si="251"/>
        <v>53.531801706992411</v>
      </c>
      <c r="CW50" s="77">
        <f t="shared" ca="1" si="251"/>
        <v>53.501640356524575</v>
      </c>
      <c r="CX50" s="77">
        <f t="shared" ca="1" si="251"/>
        <v>53.471302823778487</v>
      </c>
      <c r="CY50" s="77">
        <f t="shared" ca="1" si="251"/>
        <v>53.440788079616013</v>
      </c>
      <c r="CZ50" s="77">
        <f t="shared" ca="1" si="251"/>
        <v>53.41009508888753</v>
      </c>
      <c r="DA50" s="77">
        <f t="shared" ca="1" si="251"/>
        <v>53.379222810396755</v>
      </c>
      <c r="DB50" s="77">
        <f t="shared" ca="1" si="251"/>
        <v>53.348170196865425</v>
      </c>
      <c r="DC50" s="77">
        <f t="shared" ca="1" si="251"/>
        <v>53.316936194897792</v>
      </c>
      <c r="DD50" s="77">
        <f t="shared" ca="1" si="251"/>
        <v>53.285519744944878</v>
      </c>
      <c r="DE50" s="77">
        <f t="shared" ca="1" si="251"/>
        <v>53.25391978126855</v>
      </c>
      <c r="DF50" s="77">
        <f t="shared" ca="1" si="251"/>
        <v>53.222135231905327</v>
      </c>
      <c r="DG50" s="77">
        <f t="shared" ca="1" si="251"/>
        <v>53.190165018630069</v>
      </c>
      <c r="DH50" s="77">
        <f t="shared" ca="1" si="251"/>
        <v>53.158008056919329</v>
      </c>
      <c r="DI50" s="77">
        <f t="shared" ca="1" si="251"/>
        <v>53.12566325591466</v>
      </c>
      <c r="DJ50" s="77">
        <f t="shared" ca="1" si="251"/>
        <v>53.093129518385496</v>
      </c>
      <c r="DK50" s="77">
        <f t="shared" ca="1" si="251"/>
        <v>53.060405740692033</v>
      </c>
      <c r="DL50" s="77">
        <f t="shared" ca="1" si="251"/>
        <v>53.027490812747729</v>
      </c>
      <c r="DM50" s="77">
        <f t="shared" ca="1" si="251"/>
        <v>52.994383617981683</v>
      </c>
      <c r="DN50" s="77">
        <f t="shared" ca="1" si="251"/>
        <v>52.961083033300724</v>
      </c>
      <c r="DO50" s="77">
        <f t="shared" ca="1" si="251"/>
        <v>52.927587929051299</v>
      </c>
      <c r="DP50" s="77">
        <f t="shared" ca="1" si="251"/>
        <v>52.893897168981255</v>
      </c>
      <c r="DQ50" s="77">
        <f t="shared" ca="1" si="251"/>
        <v>52.860009610201146</v>
      </c>
      <c r="DR50" s="77">
        <f t="shared" ca="1" si="251"/>
        <v>204.08646385181694</v>
      </c>
      <c r="DS50" s="77">
        <f t="shared" ca="1" si="251"/>
        <v>194.80103207310546</v>
      </c>
      <c r="DT50" s="77">
        <f t="shared" ca="1" si="251"/>
        <v>185.43691019457441</v>
      </c>
      <c r="DU50" s="77">
        <f t="shared" ca="1" si="251"/>
        <v>175.99275308631229</v>
      </c>
      <c r="DV50" s="77">
        <f t="shared" ca="1" si="251"/>
        <v>153.83202038516285</v>
      </c>
      <c r="DW50" s="77">
        <f t="shared" ca="1" si="251"/>
        <v>131.4785856605252</v>
      </c>
      <c r="DX50" s="77">
        <f t="shared" ca="1" si="251"/>
        <v>108.92906817514506</v>
      </c>
      <c r="DY50" s="77">
        <f t="shared" ca="1" si="251"/>
        <v>86.179997437681948</v>
      </c>
      <c r="DZ50" s="77">
        <f t="shared" ref="DZ50:GK50" ca="1" si="252">IF(DZ47&lt;=0,0,DZ47)</f>
        <v>63.227809997205753</v>
      </c>
      <c r="EA50" s="77">
        <f t="shared" ca="1" si="252"/>
        <v>40.068846093301858</v>
      </c>
      <c r="EB50" s="77">
        <f t="shared" ca="1" si="252"/>
        <v>27.523810805423068</v>
      </c>
      <c r="EC50" s="77">
        <f t="shared" ca="1" si="252"/>
        <v>13.94625225802244</v>
      </c>
      <c r="ED50" s="77">
        <f t="shared" ca="1" si="252"/>
        <v>13.94625225802244</v>
      </c>
      <c r="EE50" s="77">
        <f t="shared" ca="1" si="252"/>
        <v>13.94625225802244</v>
      </c>
      <c r="EF50" s="77">
        <f t="shared" ca="1" si="252"/>
        <v>13.94625225802244</v>
      </c>
      <c r="EG50" s="77">
        <f t="shared" ca="1" si="252"/>
        <v>13.94625225802244</v>
      </c>
      <c r="EH50" s="77">
        <f t="shared" ca="1" si="252"/>
        <v>13.94625225802244</v>
      </c>
      <c r="EI50" s="77">
        <f t="shared" ca="1" si="252"/>
        <v>13.94625225802244</v>
      </c>
      <c r="EJ50" s="77">
        <f t="shared" ca="1" si="252"/>
        <v>13.94625225802244</v>
      </c>
      <c r="EK50" s="77">
        <f t="shared" ca="1" si="252"/>
        <v>13.94625225802244</v>
      </c>
      <c r="EL50" s="77">
        <f t="shared" ca="1" si="252"/>
        <v>13.94625225802244</v>
      </c>
      <c r="EM50" s="77">
        <f t="shared" ca="1" si="252"/>
        <v>13.94625225802244</v>
      </c>
      <c r="EN50" s="77">
        <f t="shared" ca="1" si="252"/>
        <v>13.94625225802244</v>
      </c>
      <c r="EO50" s="77">
        <f t="shared" ca="1" si="252"/>
        <v>13.94625225802244</v>
      </c>
      <c r="EP50" s="77">
        <f t="shared" ca="1" si="252"/>
        <v>13.94625225802244</v>
      </c>
      <c r="EQ50" s="77">
        <f t="shared" ca="1" si="252"/>
        <v>13.94625225802244</v>
      </c>
      <c r="ER50" s="77">
        <f t="shared" ca="1" si="252"/>
        <v>13.94625225802244</v>
      </c>
      <c r="ES50" s="77">
        <f t="shared" ca="1" si="252"/>
        <v>13.94625225802244</v>
      </c>
      <c r="ET50" s="77">
        <f t="shared" ca="1" si="252"/>
        <v>13.94625225802244</v>
      </c>
      <c r="EU50" s="77">
        <f t="shared" ca="1" si="252"/>
        <v>13.94625225802244</v>
      </c>
      <c r="EV50" s="77">
        <f t="shared" ca="1" si="252"/>
        <v>13.94625225802244</v>
      </c>
      <c r="EW50" s="77">
        <f t="shared" ca="1" si="252"/>
        <v>13.94625225802244</v>
      </c>
      <c r="EX50" s="77">
        <f t="shared" ca="1" si="252"/>
        <v>13.94625225802244</v>
      </c>
      <c r="EY50" s="77">
        <f t="shared" ca="1" si="252"/>
        <v>13.94625225802244</v>
      </c>
      <c r="EZ50" s="77">
        <f t="shared" ca="1" si="252"/>
        <v>13.94625225802244</v>
      </c>
      <c r="FA50" s="77">
        <f t="shared" ca="1" si="252"/>
        <v>13.94625225802244</v>
      </c>
      <c r="FB50" s="77">
        <f t="shared" ca="1" si="252"/>
        <v>13.94625225802244</v>
      </c>
      <c r="FC50" s="77">
        <f t="shared" ca="1" si="252"/>
        <v>13.94625225802244</v>
      </c>
      <c r="FD50" s="77">
        <f t="shared" ca="1" si="252"/>
        <v>13.94625225802244</v>
      </c>
      <c r="FE50" s="77">
        <f t="shared" ca="1" si="252"/>
        <v>13.94625225802244</v>
      </c>
      <c r="FF50" s="77">
        <f t="shared" ca="1" si="252"/>
        <v>13.94625225802244</v>
      </c>
      <c r="FG50" s="77">
        <f t="shared" ca="1" si="252"/>
        <v>13.94625225802244</v>
      </c>
      <c r="FH50" s="77">
        <f t="shared" ca="1" si="252"/>
        <v>13.94625225802244</v>
      </c>
      <c r="FI50" s="77">
        <f t="shared" ca="1" si="252"/>
        <v>13.94625225802244</v>
      </c>
      <c r="FJ50" s="77">
        <f t="shared" ca="1" si="252"/>
        <v>13.94625225802244</v>
      </c>
      <c r="FK50" s="77">
        <f t="shared" ca="1" si="252"/>
        <v>13.94625225802244</v>
      </c>
      <c r="FL50" s="77">
        <f t="shared" ca="1" si="252"/>
        <v>13.94625225802244</v>
      </c>
      <c r="FM50" s="77">
        <f t="shared" ca="1" si="252"/>
        <v>13.94625225802244</v>
      </c>
      <c r="FN50" s="77">
        <f t="shared" ca="1" si="252"/>
        <v>13.94625225802244</v>
      </c>
      <c r="FO50" s="77">
        <f t="shared" ca="1" si="252"/>
        <v>13.94625225802244</v>
      </c>
      <c r="FP50" s="77">
        <f t="shared" ca="1" si="252"/>
        <v>13.94625225802244</v>
      </c>
      <c r="FQ50" s="77">
        <f t="shared" ca="1" si="252"/>
        <v>13.94625225802244</v>
      </c>
      <c r="FR50" s="77">
        <f t="shared" ca="1" si="252"/>
        <v>13.94625225802244</v>
      </c>
      <c r="FS50" s="77">
        <f t="shared" ca="1" si="252"/>
        <v>13.94625225802244</v>
      </c>
      <c r="FT50" s="77">
        <f t="shared" ca="1" si="252"/>
        <v>13.94625225802244</v>
      </c>
      <c r="FU50" s="77">
        <f t="shared" ca="1" si="252"/>
        <v>13.94625225802244</v>
      </c>
      <c r="FV50" s="77">
        <f t="shared" ca="1" si="252"/>
        <v>13.94625225802244</v>
      </c>
      <c r="FW50" s="77">
        <f t="shared" ca="1" si="252"/>
        <v>13.94625225802244</v>
      </c>
      <c r="FX50" s="77">
        <f t="shared" ca="1" si="252"/>
        <v>13.94625225802244</v>
      </c>
      <c r="FY50" s="77">
        <f t="shared" ca="1" si="252"/>
        <v>13.94625225802244</v>
      </c>
      <c r="FZ50" s="77">
        <f t="shared" ca="1" si="252"/>
        <v>13.94625225802244</v>
      </c>
      <c r="GA50" s="77">
        <f t="shared" ca="1" si="252"/>
        <v>13.94625225802244</v>
      </c>
      <c r="GB50" s="77">
        <f t="shared" ca="1" si="252"/>
        <v>13.94625225802244</v>
      </c>
      <c r="GC50" s="77">
        <f t="shared" ca="1" si="252"/>
        <v>13.94625225802244</v>
      </c>
      <c r="GD50" s="77">
        <f t="shared" ca="1" si="252"/>
        <v>13.94625225802244</v>
      </c>
      <c r="GE50" s="77">
        <f t="shared" ca="1" si="252"/>
        <v>13.94625225802244</v>
      </c>
      <c r="GF50" s="77">
        <f t="shared" ca="1" si="252"/>
        <v>13.94625225802244</v>
      </c>
      <c r="GG50" s="77">
        <f t="shared" ca="1" si="252"/>
        <v>13.94625225802244</v>
      </c>
      <c r="GH50" s="77">
        <f t="shared" ca="1" si="252"/>
        <v>13.94625225802244</v>
      </c>
      <c r="GI50" s="77">
        <f t="shared" ca="1" si="252"/>
        <v>13.94625225802244</v>
      </c>
      <c r="GJ50" s="77">
        <f t="shared" ca="1" si="252"/>
        <v>13.94625225802244</v>
      </c>
      <c r="GK50" s="77">
        <f t="shared" ca="1" si="252"/>
        <v>13.94625225802244</v>
      </c>
      <c r="GL50" s="77">
        <f t="shared" ref="GL50:HI50" ca="1" si="253">IF(GL47&lt;=0,0,GL47)</f>
        <v>13.94625225802244</v>
      </c>
      <c r="GM50" s="77">
        <f t="shared" ca="1" si="253"/>
        <v>13.94625225802244</v>
      </c>
      <c r="GN50" s="77">
        <f t="shared" ca="1" si="253"/>
        <v>13.94625225802244</v>
      </c>
      <c r="GO50" s="77">
        <f t="shared" ca="1" si="253"/>
        <v>13.94625225802244</v>
      </c>
      <c r="GP50" s="77">
        <f t="shared" ca="1" si="253"/>
        <v>13.94625225802244</v>
      </c>
      <c r="GQ50" s="77">
        <f t="shared" ca="1" si="253"/>
        <v>13.94625225802244</v>
      </c>
      <c r="GR50" s="77">
        <f t="shared" ca="1" si="253"/>
        <v>13.94625225802244</v>
      </c>
      <c r="GS50" s="77">
        <f t="shared" ca="1" si="253"/>
        <v>13.94625225802244</v>
      </c>
      <c r="GT50" s="77">
        <f t="shared" ca="1" si="253"/>
        <v>13.94625225802244</v>
      </c>
      <c r="GU50" s="77">
        <f t="shared" ca="1" si="253"/>
        <v>13.94625225802244</v>
      </c>
      <c r="GV50" s="77">
        <f t="shared" ca="1" si="253"/>
        <v>13.94625225802244</v>
      </c>
      <c r="GW50" s="77">
        <f t="shared" ca="1" si="253"/>
        <v>13.94625225802244</v>
      </c>
      <c r="GX50" s="77">
        <f t="shared" ca="1" si="253"/>
        <v>13.94625225802244</v>
      </c>
      <c r="GY50" s="77">
        <f t="shared" ca="1" si="253"/>
        <v>13.94625225802244</v>
      </c>
      <c r="GZ50" s="77">
        <f t="shared" ca="1" si="253"/>
        <v>13.94625225802244</v>
      </c>
      <c r="HA50" s="77">
        <f t="shared" ca="1" si="253"/>
        <v>13.94625225802244</v>
      </c>
      <c r="HB50" s="77">
        <f t="shared" ca="1" si="253"/>
        <v>13.94625225802244</v>
      </c>
      <c r="HC50" s="77">
        <f t="shared" ca="1" si="253"/>
        <v>13.94625225802244</v>
      </c>
      <c r="HD50" s="77">
        <f t="shared" ca="1" si="253"/>
        <v>13.94625225802244</v>
      </c>
      <c r="HE50" s="77">
        <f t="shared" ca="1" si="253"/>
        <v>13.94625225802244</v>
      </c>
      <c r="HF50" s="77">
        <f t="shared" ca="1" si="253"/>
        <v>13.94625225802244</v>
      </c>
      <c r="HG50" s="77">
        <f t="shared" ca="1" si="253"/>
        <v>13.94625225802244</v>
      </c>
      <c r="HH50" s="77">
        <f t="shared" ca="1" si="253"/>
        <v>13.94625225802244</v>
      </c>
      <c r="HI50" s="77">
        <f t="shared" ca="1" si="253"/>
        <v>13.94625225802244</v>
      </c>
      <c r="HJ50" s="77">
        <f t="shared" ref="HJ50:IG50" ca="1" si="254">IF(HJ47&lt;=0,0,HJ47)</f>
        <v>13.94625225802244</v>
      </c>
      <c r="HK50" s="77">
        <f t="shared" ca="1" si="254"/>
        <v>13.94625225802244</v>
      </c>
      <c r="HL50" s="77">
        <f t="shared" ca="1" si="254"/>
        <v>13.94625225802244</v>
      </c>
      <c r="HM50" s="77">
        <f t="shared" ca="1" si="254"/>
        <v>13.94625225802244</v>
      </c>
      <c r="HN50" s="77">
        <f t="shared" ca="1" si="254"/>
        <v>13.94625225802244</v>
      </c>
      <c r="HO50" s="77">
        <f t="shared" ca="1" si="254"/>
        <v>13.94625225802244</v>
      </c>
      <c r="HP50" s="77">
        <f t="shared" ca="1" si="254"/>
        <v>13.94625225802244</v>
      </c>
      <c r="HQ50" s="77">
        <f t="shared" ca="1" si="254"/>
        <v>13.94625225802244</v>
      </c>
      <c r="HR50" s="77">
        <f t="shared" ca="1" si="254"/>
        <v>13.94625225802244</v>
      </c>
      <c r="HS50" s="77">
        <f t="shared" ca="1" si="254"/>
        <v>13.94625225802244</v>
      </c>
      <c r="HT50" s="77">
        <f t="shared" ca="1" si="254"/>
        <v>13.94625225802244</v>
      </c>
      <c r="HU50" s="77">
        <f t="shared" ca="1" si="254"/>
        <v>13.94625225802244</v>
      </c>
      <c r="HV50" s="77">
        <f t="shared" ca="1" si="254"/>
        <v>13.94625225802244</v>
      </c>
      <c r="HW50" s="77">
        <f t="shared" ca="1" si="254"/>
        <v>13.94625225802244</v>
      </c>
      <c r="HX50" s="77">
        <f t="shared" ca="1" si="254"/>
        <v>13.94625225802244</v>
      </c>
      <c r="HY50" s="77">
        <f t="shared" ca="1" si="254"/>
        <v>13.94625225802244</v>
      </c>
      <c r="HZ50" s="77">
        <f t="shared" ca="1" si="254"/>
        <v>13.94625225802244</v>
      </c>
      <c r="IA50" s="77">
        <f t="shared" ca="1" si="254"/>
        <v>13.94625225802244</v>
      </c>
      <c r="IB50" s="77">
        <f t="shared" ca="1" si="254"/>
        <v>13.94625225802244</v>
      </c>
      <c r="IC50" s="77">
        <f t="shared" ca="1" si="254"/>
        <v>13.94625225802244</v>
      </c>
      <c r="ID50" s="77">
        <f t="shared" ca="1" si="254"/>
        <v>13.94625225802244</v>
      </c>
      <c r="IE50" s="77">
        <f t="shared" ca="1" si="254"/>
        <v>13.94625225802244</v>
      </c>
      <c r="IF50" s="77">
        <f t="shared" ca="1" si="254"/>
        <v>13.94625225802244</v>
      </c>
      <c r="IG50" s="77">
        <f t="shared" ca="1" si="254"/>
        <v>13.94625225802244</v>
      </c>
    </row>
    <row r="51" spans="1:241" x14ac:dyDescent="0.2">
      <c r="A51" s="29" t="s">
        <v>109</v>
      </c>
      <c r="B51" s="77">
        <f t="shared" ref="B51:BM51" ca="1" si="255">_xlfn.SINGLE(IRPJ)*B50+IF(B50&gt;20,_xlfn.SINGLE(AdicionalIRPJ)*(B50-20))</f>
        <v>56.239366465783135</v>
      </c>
      <c r="C51" s="77">
        <f t="shared" ca="1" si="255"/>
        <v>54.496813390899732</v>
      </c>
      <c r="D51" s="77">
        <f t="shared" ca="1" si="255"/>
        <v>54.082282950091233</v>
      </c>
      <c r="E51" s="77">
        <f t="shared" ca="1" si="255"/>
        <v>53.66686607876116</v>
      </c>
      <c r="F51" s="77">
        <f t="shared" ca="1" si="255"/>
        <v>49.426639322796504</v>
      </c>
      <c r="G51" s="77">
        <f t="shared" ca="1" si="255"/>
        <v>43.158786999860759</v>
      </c>
      <c r="H51" s="77">
        <f t="shared" ca="1" si="255"/>
        <v>36.889090553169716</v>
      </c>
      <c r="I51" s="77">
        <f t="shared" ca="1" si="255"/>
        <v>30.919106257755615</v>
      </c>
      <c r="J51" s="77">
        <f t="shared" ca="1" si="255"/>
        <v>25.057920727784555</v>
      </c>
      <c r="K51" s="77">
        <f t="shared" ca="1" si="255"/>
        <v>19.164836857783264</v>
      </c>
      <c r="L51" s="77">
        <f t="shared" ca="1" si="255"/>
        <v>15.945413839354668</v>
      </c>
      <c r="M51" s="77">
        <f t="shared" ca="1" si="255"/>
        <v>13.211854347309908</v>
      </c>
      <c r="N51" s="77">
        <f t="shared" ca="1" si="255"/>
        <v>11.83493421827157</v>
      </c>
      <c r="O51" s="77">
        <f t="shared" ca="1" si="255"/>
        <v>11.83493421827157</v>
      </c>
      <c r="P51" s="77">
        <f t="shared" ca="1" si="255"/>
        <v>11.83493421827157</v>
      </c>
      <c r="Q51" s="77">
        <f t="shared" ca="1" si="255"/>
        <v>11.83493421827157</v>
      </c>
      <c r="R51" s="77">
        <f t="shared" ca="1" si="255"/>
        <v>11.83493421827157</v>
      </c>
      <c r="S51" s="77">
        <f t="shared" ca="1" si="255"/>
        <v>11.83493421827157</v>
      </c>
      <c r="T51" s="77">
        <f t="shared" ca="1" si="255"/>
        <v>11.83493421827157</v>
      </c>
      <c r="U51" s="77">
        <f t="shared" ca="1" si="255"/>
        <v>11.83493421827157</v>
      </c>
      <c r="V51" s="77">
        <f t="shared" ca="1" si="255"/>
        <v>11.83493421827157</v>
      </c>
      <c r="W51" s="77">
        <f t="shared" ca="1" si="255"/>
        <v>11.83493421827157</v>
      </c>
      <c r="X51" s="77">
        <f t="shared" ca="1" si="255"/>
        <v>11.83493421827157</v>
      </c>
      <c r="Y51" s="77">
        <f t="shared" ca="1" si="255"/>
        <v>11.83493421827157</v>
      </c>
      <c r="Z51" s="77">
        <f t="shared" ca="1" si="255"/>
        <v>11.83493421827157</v>
      </c>
      <c r="AA51" s="77">
        <f t="shared" ca="1" si="255"/>
        <v>11.830034065291397</v>
      </c>
      <c r="AB51" s="77">
        <f t="shared" ca="1" si="255"/>
        <v>11.825105288920604</v>
      </c>
      <c r="AC51" s="77">
        <f t="shared" ca="1" si="255"/>
        <v>11.820147721960648</v>
      </c>
      <c r="AD51" s="77">
        <f t="shared" ca="1" si="255"/>
        <v>11.815161196236311</v>
      </c>
      <c r="AE51" s="77">
        <f t="shared" ca="1" si="255"/>
        <v>11.810145542590003</v>
      </c>
      <c r="AF51" s="77">
        <f t="shared" ca="1" si="255"/>
        <v>11.805100590876052</v>
      </c>
      <c r="AG51" s="77">
        <f t="shared" ca="1" si="255"/>
        <v>11.800026169954887</v>
      </c>
      <c r="AH51" s="77">
        <f t="shared" ca="1" si="255"/>
        <v>11.794922107687267</v>
      </c>
      <c r="AI51" s="77">
        <f t="shared" ca="1" si="255"/>
        <v>11.789788230928426</v>
      </c>
      <c r="AJ51" s="77">
        <f t="shared" ca="1" si="255"/>
        <v>11.784624365522205</v>
      </c>
      <c r="AK51" s="77">
        <f t="shared" ca="1" si="255"/>
        <v>11.779430336295139</v>
      </c>
      <c r="AL51" s="77">
        <f t="shared" ca="1" si="255"/>
        <v>11.774205967050523</v>
      </c>
      <c r="AM51" s="77">
        <f t="shared" ca="1" si="255"/>
        <v>11.76895108056242</v>
      </c>
      <c r="AN51" s="77">
        <f t="shared" ca="1" si="255"/>
        <v>11.763665498569672</v>
      </c>
      <c r="AO51" s="77">
        <f t="shared" ca="1" si="255"/>
        <v>11.758349041769829</v>
      </c>
      <c r="AP51" s="77">
        <f t="shared" ca="1" si="255"/>
        <v>11.753001529813076</v>
      </c>
      <c r="AQ51" s="77">
        <f t="shared" ca="1" si="255"/>
        <v>11.747622781296123</v>
      </c>
      <c r="AR51" s="77">
        <f t="shared" ca="1" si="255"/>
        <v>11.742212613756045</v>
      </c>
      <c r="AS51" s="77">
        <f t="shared" ca="1" si="255"/>
        <v>11.736770843664083</v>
      </c>
      <c r="AT51" s="77">
        <f t="shared" ca="1" si="255"/>
        <v>11.73129728641943</v>
      </c>
      <c r="AU51" s="77">
        <f t="shared" ca="1" si="255"/>
        <v>11.725791756342975</v>
      </c>
      <c r="AV51" s="77">
        <f t="shared" ca="1" si="255"/>
        <v>11.720254066670975</v>
      </c>
      <c r="AW51" s="77">
        <f t="shared" ca="1" si="255"/>
        <v>11.714684029548764</v>
      </c>
      <c r="AX51" s="77">
        <f t="shared" ca="1" si="255"/>
        <v>11.709081456024336</v>
      </c>
      <c r="AY51" s="77">
        <f t="shared" ca="1" si="255"/>
        <v>11.703446156041959</v>
      </c>
      <c r="AZ51" s="77">
        <f t="shared" ca="1" si="255"/>
        <v>11.697777938435728</v>
      </c>
      <c r="BA51" s="77">
        <f t="shared" ca="1" si="255"/>
        <v>11.692076610923078</v>
      </c>
      <c r="BB51" s="77">
        <f t="shared" ca="1" si="255"/>
        <v>11.686341980098252</v>
      </c>
      <c r="BC51" s="77">
        <f t="shared" ca="1" si="255"/>
        <v>11.680573851425745</v>
      </c>
      <c r="BD51" s="77">
        <f t="shared" ca="1" si="255"/>
        <v>11.674772029233711</v>
      </c>
      <c r="BE51" s="77">
        <f t="shared" ca="1" si="255"/>
        <v>11.668936316707327</v>
      </c>
      <c r="BF51" s="77">
        <f t="shared" ca="1" si="255"/>
        <v>11.663066515882104</v>
      </c>
      <c r="BG51" s="77">
        <f t="shared" ca="1" si="255"/>
        <v>11.657162427637175</v>
      </c>
      <c r="BH51" s="77">
        <f t="shared" ca="1" si="255"/>
        <v>11.651223851688545</v>
      </c>
      <c r="BI51" s="77">
        <f t="shared" ca="1" si="255"/>
        <v>11.645250586582303</v>
      </c>
      <c r="BJ51" s="77">
        <f t="shared" ca="1" si="255"/>
        <v>11.639242429687769</v>
      </c>
      <c r="BK51" s="77">
        <f t="shared" ca="1" si="255"/>
        <v>11.633199177190637</v>
      </c>
      <c r="BL51" s="77">
        <f t="shared" ca="1" si="255"/>
        <v>11.62712062408605</v>
      </c>
      <c r="BM51" s="77">
        <f t="shared" ca="1" si="255"/>
        <v>11.621006564171662</v>
      </c>
      <c r="BN51" s="77">
        <f t="shared" ref="BN51:DY51" ca="1" si="256">_xlfn.SINGLE(IRPJ)*BN50+IF(BN50&gt;20,_xlfn.SINGLE(AdicionalIRPJ)*(BN50-20))</f>
        <v>11.614856790040616</v>
      </c>
      <c r="BO51" s="77">
        <f t="shared" ca="1" si="256"/>
        <v>11.608671093074541</v>
      </c>
      <c r="BP51" s="77">
        <f t="shared" ca="1" si="256"/>
        <v>11.602449263436444</v>
      </c>
      <c r="BQ51" s="77">
        <f t="shared" ca="1" si="256"/>
        <v>11.596191090063613</v>
      </c>
      <c r="BR51" s="77">
        <f t="shared" ca="1" si="256"/>
        <v>11.589896360660447</v>
      </c>
      <c r="BS51" s="77">
        <f t="shared" ca="1" si="256"/>
        <v>11.583564861691261</v>
      </c>
      <c r="BT51" s="77">
        <f t="shared" ca="1" si="256"/>
        <v>11.577196378373035</v>
      </c>
      <c r="BU51" s="77">
        <f t="shared" ca="1" si="256"/>
        <v>11.57079069466813</v>
      </c>
      <c r="BV51" s="77">
        <f t="shared" ca="1" si="256"/>
        <v>11.564347593276967</v>
      </c>
      <c r="BW51" s="77">
        <f t="shared" ca="1" si="256"/>
        <v>11.557866855630646</v>
      </c>
      <c r="BX51" s="77">
        <f t="shared" ca="1" si="256"/>
        <v>11.551348261883529</v>
      </c>
      <c r="BY51" s="77">
        <f t="shared" ca="1" si="256"/>
        <v>11.544791590905795</v>
      </c>
      <c r="BZ51" s="77">
        <f t="shared" ca="1" si="256"/>
        <v>11.538196620275933</v>
      </c>
      <c r="CA51" s="77">
        <f t="shared" ca="1" si="256"/>
        <v>11.531563126273188</v>
      </c>
      <c r="CB51" s="77">
        <f t="shared" ca="1" si="256"/>
        <v>11.52489088386999</v>
      </c>
      <c r="CC51" s="77">
        <f t="shared" ca="1" si="256"/>
        <v>11.518179666724293</v>
      </c>
      <c r="CD51" s="77">
        <f t="shared" ca="1" si="256"/>
        <v>11.511429247171932</v>
      </c>
      <c r="CE51" s="77">
        <f t="shared" ca="1" si="256"/>
        <v>11.50463939621887</v>
      </c>
      <c r="CF51" s="77">
        <f t="shared" ca="1" si="256"/>
        <v>11.497809883533442</v>
      </c>
      <c r="CG51" s="77">
        <f t="shared" ca="1" si="256"/>
        <v>11.490940477438546</v>
      </c>
      <c r="CH51" s="77">
        <f t="shared" ca="1" si="256"/>
        <v>11.484030944903772</v>
      </c>
      <c r="CI51" s="77">
        <f t="shared" ca="1" si="256"/>
        <v>11.47708105153751</v>
      </c>
      <c r="CJ51" s="77">
        <f t="shared" ca="1" si="256"/>
        <v>11.470090561578985</v>
      </c>
      <c r="CK51" s="77">
        <f t="shared" ca="1" si="256"/>
        <v>11.463059237890278</v>
      </c>
      <c r="CL51" s="77">
        <f t="shared" ca="1" si="256"/>
        <v>11.455986841948253</v>
      </c>
      <c r="CM51" s="77">
        <f t="shared" ca="1" si="256"/>
        <v>11.448873133836496</v>
      </c>
      <c r="CN51" s="77">
        <f t="shared" ca="1" si="256"/>
        <v>11.441717872237163</v>
      </c>
      <c r="CO51" s="77">
        <f t="shared" ca="1" si="256"/>
        <v>11.434520814422786</v>
      </c>
      <c r="CP51" s="77">
        <f t="shared" ca="1" si="256"/>
        <v>11.427281716248046</v>
      </c>
      <c r="CQ51" s="77">
        <f t="shared" ca="1" si="256"/>
        <v>11.420000332141509</v>
      </c>
      <c r="CR51" s="77">
        <f t="shared" ca="1" si="256"/>
        <v>11.412676415097252</v>
      </c>
      <c r="CS51" s="77">
        <f t="shared" ca="1" si="256"/>
        <v>11.405309716666533</v>
      </c>
      <c r="CT51" s="77">
        <f t="shared" ca="1" si="256"/>
        <v>11.397899986949326</v>
      </c>
      <c r="CU51" s="77">
        <f t="shared" ca="1" si="256"/>
        <v>11.390446974585863</v>
      </c>
      <c r="CV51" s="77">
        <f t="shared" ca="1" si="256"/>
        <v>11.382950426748103</v>
      </c>
      <c r="CW51" s="77">
        <f t="shared" ca="1" si="256"/>
        <v>11.375410089131144</v>
      </c>
      <c r="CX51" s="77">
        <f t="shared" ca="1" si="256"/>
        <v>11.367825705944622</v>
      </c>
      <c r="CY51" s="77">
        <f t="shared" ca="1" si="256"/>
        <v>11.360197019904003</v>
      </c>
      <c r="CZ51" s="77">
        <f t="shared" ca="1" si="256"/>
        <v>11.352523772221883</v>
      </c>
      <c r="DA51" s="77">
        <f t="shared" ca="1" si="256"/>
        <v>11.344805702599189</v>
      </c>
      <c r="DB51" s="77">
        <f t="shared" ca="1" si="256"/>
        <v>11.337042549216356</v>
      </c>
      <c r="DC51" s="77">
        <f t="shared" ca="1" si="256"/>
        <v>11.329234048724448</v>
      </c>
      <c r="DD51" s="77">
        <f t="shared" ca="1" si="256"/>
        <v>11.32137993623622</v>
      </c>
      <c r="DE51" s="77">
        <f t="shared" ca="1" si="256"/>
        <v>11.313479945317138</v>
      </c>
      <c r="DF51" s="77">
        <f t="shared" ca="1" si="256"/>
        <v>11.305533807976332</v>
      </c>
      <c r="DG51" s="77">
        <f t="shared" ca="1" si="256"/>
        <v>11.297541254657517</v>
      </c>
      <c r="DH51" s="77">
        <f t="shared" ca="1" si="256"/>
        <v>11.289502014229832</v>
      </c>
      <c r="DI51" s="77">
        <f t="shared" ca="1" si="256"/>
        <v>11.281415813978665</v>
      </c>
      <c r="DJ51" s="77">
        <f t="shared" ca="1" si="256"/>
        <v>11.273282379596374</v>
      </c>
      <c r="DK51" s="77">
        <f t="shared" ca="1" si="256"/>
        <v>11.265101435173008</v>
      </c>
      <c r="DL51" s="77">
        <f t="shared" ca="1" si="256"/>
        <v>11.256872703186932</v>
      </c>
      <c r="DM51" s="77">
        <f t="shared" ca="1" si="256"/>
        <v>11.248595904495421</v>
      </c>
      <c r="DN51" s="77">
        <f t="shared" ca="1" si="256"/>
        <v>11.240270758325181</v>
      </c>
      <c r="DO51" s="77">
        <f t="shared" ca="1" si="256"/>
        <v>11.231896982262825</v>
      </c>
      <c r="DP51" s="77">
        <f t="shared" ca="1" si="256"/>
        <v>11.223474292245314</v>
      </c>
      <c r="DQ51" s="77">
        <f t="shared" ca="1" si="256"/>
        <v>11.215002402550287</v>
      </c>
      <c r="DR51" s="77">
        <f t="shared" ca="1" si="256"/>
        <v>49.021615962954229</v>
      </c>
      <c r="DS51" s="77">
        <f t="shared" ca="1" si="256"/>
        <v>46.700258018276358</v>
      </c>
      <c r="DT51" s="77">
        <f t="shared" ca="1" si="256"/>
        <v>44.359227548643602</v>
      </c>
      <c r="DU51" s="77">
        <f t="shared" ca="1" si="256"/>
        <v>41.998188271578073</v>
      </c>
      <c r="DV51" s="77">
        <f t="shared" ca="1" si="256"/>
        <v>36.458005096290712</v>
      </c>
      <c r="DW51" s="77">
        <f t="shared" ca="1" si="256"/>
        <v>30.869646415131299</v>
      </c>
      <c r="DX51" s="77">
        <f t="shared" ca="1" si="256"/>
        <v>25.232267043786266</v>
      </c>
      <c r="DY51" s="77">
        <f t="shared" ca="1" si="256"/>
        <v>19.544999359420487</v>
      </c>
      <c r="DZ51" s="77">
        <f t="shared" ref="DZ51:GK51" ca="1" si="257">_xlfn.SINGLE(IRPJ)*DZ50+IF(DZ50&gt;20,_xlfn.SINGLE(AdicionalIRPJ)*(DZ50-20))</f>
        <v>13.806952499301438</v>
      </c>
      <c r="EA51" s="77">
        <f t="shared" ca="1" si="257"/>
        <v>8.0172115233254644</v>
      </c>
      <c r="EB51" s="77">
        <f t="shared" ca="1" si="257"/>
        <v>4.880952701355767</v>
      </c>
      <c r="EC51" s="77">
        <f t="shared" ca="1" si="257"/>
        <v>2.091937838703366</v>
      </c>
      <c r="ED51" s="77">
        <f t="shared" ca="1" si="257"/>
        <v>2.091937838703366</v>
      </c>
      <c r="EE51" s="77">
        <f t="shared" ca="1" si="257"/>
        <v>2.091937838703366</v>
      </c>
      <c r="EF51" s="77">
        <f t="shared" ca="1" si="257"/>
        <v>2.091937838703366</v>
      </c>
      <c r="EG51" s="77">
        <f t="shared" ca="1" si="257"/>
        <v>2.091937838703366</v>
      </c>
      <c r="EH51" s="77">
        <f t="shared" ca="1" si="257"/>
        <v>2.091937838703366</v>
      </c>
      <c r="EI51" s="77">
        <f t="shared" ca="1" si="257"/>
        <v>2.091937838703366</v>
      </c>
      <c r="EJ51" s="77">
        <f t="shared" ca="1" si="257"/>
        <v>2.091937838703366</v>
      </c>
      <c r="EK51" s="77">
        <f t="shared" ca="1" si="257"/>
        <v>2.091937838703366</v>
      </c>
      <c r="EL51" s="77">
        <f t="shared" ca="1" si="257"/>
        <v>2.091937838703366</v>
      </c>
      <c r="EM51" s="77">
        <f t="shared" ca="1" si="257"/>
        <v>2.091937838703366</v>
      </c>
      <c r="EN51" s="77">
        <f t="shared" ca="1" si="257"/>
        <v>2.091937838703366</v>
      </c>
      <c r="EO51" s="77">
        <f t="shared" ca="1" si="257"/>
        <v>2.091937838703366</v>
      </c>
      <c r="EP51" s="77">
        <f t="shared" ca="1" si="257"/>
        <v>2.091937838703366</v>
      </c>
      <c r="EQ51" s="77">
        <f t="shared" ca="1" si="257"/>
        <v>2.091937838703366</v>
      </c>
      <c r="ER51" s="77">
        <f t="shared" ca="1" si="257"/>
        <v>2.091937838703366</v>
      </c>
      <c r="ES51" s="77">
        <f t="shared" ca="1" si="257"/>
        <v>2.091937838703366</v>
      </c>
      <c r="ET51" s="77">
        <f t="shared" ca="1" si="257"/>
        <v>2.091937838703366</v>
      </c>
      <c r="EU51" s="77">
        <f t="shared" ca="1" si="257"/>
        <v>2.091937838703366</v>
      </c>
      <c r="EV51" s="77">
        <f t="shared" ca="1" si="257"/>
        <v>2.091937838703366</v>
      </c>
      <c r="EW51" s="77">
        <f t="shared" ca="1" si="257"/>
        <v>2.091937838703366</v>
      </c>
      <c r="EX51" s="77">
        <f t="shared" ca="1" si="257"/>
        <v>2.091937838703366</v>
      </c>
      <c r="EY51" s="77">
        <f t="shared" ca="1" si="257"/>
        <v>2.091937838703366</v>
      </c>
      <c r="EZ51" s="77">
        <f t="shared" ca="1" si="257"/>
        <v>2.091937838703366</v>
      </c>
      <c r="FA51" s="77">
        <f t="shared" ca="1" si="257"/>
        <v>2.091937838703366</v>
      </c>
      <c r="FB51" s="77">
        <f t="shared" ca="1" si="257"/>
        <v>2.091937838703366</v>
      </c>
      <c r="FC51" s="77">
        <f t="shared" ca="1" si="257"/>
        <v>2.091937838703366</v>
      </c>
      <c r="FD51" s="77">
        <f t="shared" ca="1" si="257"/>
        <v>2.091937838703366</v>
      </c>
      <c r="FE51" s="77">
        <f t="shared" ca="1" si="257"/>
        <v>2.091937838703366</v>
      </c>
      <c r="FF51" s="77">
        <f t="shared" ca="1" si="257"/>
        <v>2.091937838703366</v>
      </c>
      <c r="FG51" s="77">
        <f t="shared" ca="1" si="257"/>
        <v>2.091937838703366</v>
      </c>
      <c r="FH51" s="77">
        <f t="shared" ca="1" si="257"/>
        <v>2.091937838703366</v>
      </c>
      <c r="FI51" s="77">
        <f t="shared" ca="1" si="257"/>
        <v>2.091937838703366</v>
      </c>
      <c r="FJ51" s="77">
        <f t="shared" ca="1" si="257"/>
        <v>2.091937838703366</v>
      </c>
      <c r="FK51" s="77">
        <f t="shared" ca="1" si="257"/>
        <v>2.091937838703366</v>
      </c>
      <c r="FL51" s="77">
        <f t="shared" ca="1" si="257"/>
        <v>2.091937838703366</v>
      </c>
      <c r="FM51" s="77">
        <f t="shared" ca="1" si="257"/>
        <v>2.091937838703366</v>
      </c>
      <c r="FN51" s="77">
        <f t="shared" ca="1" si="257"/>
        <v>2.091937838703366</v>
      </c>
      <c r="FO51" s="77">
        <f t="shared" ca="1" si="257"/>
        <v>2.091937838703366</v>
      </c>
      <c r="FP51" s="77">
        <f t="shared" ca="1" si="257"/>
        <v>2.091937838703366</v>
      </c>
      <c r="FQ51" s="77">
        <f t="shared" ca="1" si="257"/>
        <v>2.091937838703366</v>
      </c>
      <c r="FR51" s="77">
        <f t="shared" ca="1" si="257"/>
        <v>2.091937838703366</v>
      </c>
      <c r="FS51" s="77">
        <f t="shared" ca="1" si="257"/>
        <v>2.091937838703366</v>
      </c>
      <c r="FT51" s="77">
        <f t="shared" ca="1" si="257"/>
        <v>2.091937838703366</v>
      </c>
      <c r="FU51" s="77">
        <f t="shared" ca="1" si="257"/>
        <v>2.091937838703366</v>
      </c>
      <c r="FV51" s="77">
        <f t="shared" ca="1" si="257"/>
        <v>2.091937838703366</v>
      </c>
      <c r="FW51" s="77">
        <f t="shared" ca="1" si="257"/>
        <v>2.091937838703366</v>
      </c>
      <c r="FX51" s="77">
        <f t="shared" ca="1" si="257"/>
        <v>2.091937838703366</v>
      </c>
      <c r="FY51" s="77">
        <f t="shared" ca="1" si="257"/>
        <v>2.091937838703366</v>
      </c>
      <c r="FZ51" s="77">
        <f t="shared" ca="1" si="257"/>
        <v>2.091937838703366</v>
      </c>
      <c r="GA51" s="77">
        <f t="shared" ca="1" si="257"/>
        <v>2.091937838703366</v>
      </c>
      <c r="GB51" s="77">
        <f t="shared" ca="1" si="257"/>
        <v>2.091937838703366</v>
      </c>
      <c r="GC51" s="77">
        <f t="shared" ca="1" si="257"/>
        <v>2.091937838703366</v>
      </c>
      <c r="GD51" s="77">
        <f t="shared" ca="1" si="257"/>
        <v>2.091937838703366</v>
      </c>
      <c r="GE51" s="77">
        <f t="shared" ca="1" si="257"/>
        <v>2.091937838703366</v>
      </c>
      <c r="GF51" s="77">
        <f t="shared" ca="1" si="257"/>
        <v>2.091937838703366</v>
      </c>
      <c r="GG51" s="77">
        <f t="shared" ca="1" si="257"/>
        <v>2.091937838703366</v>
      </c>
      <c r="GH51" s="77">
        <f t="shared" ca="1" si="257"/>
        <v>2.091937838703366</v>
      </c>
      <c r="GI51" s="77">
        <f t="shared" ca="1" si="257"/>
        <v>2.091937838703366</v>
      </c>
      <c r="GJ51" s="77">
        <f t="shared" ca="1" si="257"/>
        <v>2.091937838703366</v>
      </c>
      <c r="GK51" s="77">
        <f t="shared" ca="1" si="257"/>
        <v>2.091937838703366</v>
      </c>
      <c r="GL51" s="77">
        <f t="shared" ref="GL51:HI51" ca="1" si="258">_xlfn.SINGLE(IRPJ)*GL50+IF(GL50&gt;20,_xlfn.SINGLE(AdicionalIRPJ)*(GL50-20))</f>
        <v>2.091937838703366</v>
      </c>
      <c r="GM51" s="77">
        <f t="shared" ca="1" si="258"/>
        <v>2.091937838703366</v>
      </c>
      <c r="GN51" s="77">
        <f t="shared" ca="1" si="258"/>
        <v>2.091937838703366</v>
      </c>
      <c r="GO51" s="77">
        <f t="shared" ca="1" si="258"/>
        <v>2.091937838703366</v>
      </c>
      <c r="GP51" s="77">
        <f t="shared" ca="1" si="258"/>
        <v>2.091937838703366</v>
      </c>
      <c r="GQ51" s="77">
        <f t="shared" ca="1" si="258"/>
        <v>2.091937838703366</v>
      </c>
      <c r="GR51" s="77">
        <f t="shared" ca="1" si="258"/>
        <v>2.091937838703366</v>
      </c>
      <c r="GS51" s="77">
        <f t="shared" ca="1" si="258"/>
        <v>2.091937838703366</v>
      </c>
      <c r="GT51" s="77">
        <f t="shared" ca="1" si="258"/>
        <v>2.091937838703366</v>
      </c>
      <c r="GU51" s="77">
        <f t="shared" ca="1" si="258"/>
        <v>2.091937838703366</v>
      </c>
      <c r="GV51" s="77">
        <f t="shared" ca="1" si="258"/>
        <v>2.091937838703366</v>
      </c>
      <c r="GW51" s="77">
        <f t="shared" ca="1" si="258"/>
        <v>2.091937838703366</v>
      </c>
      <c r="GX51" s="77">
        <f t="shared" ca="1" si="258"/>
        <v>2.091937838703366</v>
      </c>
      <c r="GY51" s="77">
        <f t="shared" ca="1" si="258"/>
        <v>2.091937838703366</v>
      </c>
      <c r="GZ51" s="77">
        <f t="shared" ca="1" si="258"/>
        <v>2.091937838703366</v>
      </c>
      <c r="HA51" s="77">
        <f t="shared" ca="1" si="258"/>
        <v>2.091937838703366</v>
      </c>
      <c r="HB51" s="77">
        <f t="shared" ca="1" si="258"/>
        <v>2.091937838703366</v>
      </c>
      <c r="HC51" s="77">
        <f t="shared" ca="1" si="258"/>
        <v>2.091937838703366</v>
      </c>
      <c r="HD51" s="77">
        <f t="shared" ca="1" si="258"/>
        <v>2.091937838703366</v>
      </c>
      <c r="HE51" s="77">
        <f t="shared" ca="1" si="258"/>
        <v>2.091937838703366</v>
      </c>
      <c r="HF51" s="77">
        <f t="shared" ca="1" si="258"/>
        <v>2.091937838703366</v>
      </c>
      <c r="HG51" s="77">
        <f t="shared" ca="1" si="258"/>
        <v>2.091937838703366</v>
      </c>
      <c r="HH51" s="77">
        <f t="shared" ca="1" si="258"/>
        <v>2.091937838703366</v>
      </c>
      <c r="HI51" s="77">
        <f t="shared" ca="1" si="258"/>
        <v>2.091937838703366</v>
      </c>
      <c r="HJ51" s="77">
        <f t="shared" ref="HJ51:IG51" ca="1" si="259">_xlfn.SINGLE(IRPJ)*HJ50+IF(HJ50&gt;20,_xlfn.SINGLE(AdicionalIRPJ)*(HJ50-20))</f>
        <v>2.091937838703366</v>
      </c>
      <c r="HK51" s="77">
        <f t="shared" ca="1" si="259"/>
        <v>2.091937838703366</v>
      </c>
      <c r="HL51" s="77">
        <f t="shared" ca="1" si="259"/>
        <v>2.091937838703366</v>
      </c>
      <c r="HM51" s="77">
        <f t="shared" ca="1" si="259"/>
        <v>2.091937838703366</v>
      </c>
      <c r="HN51" s="77">
        <f t="shared" ca="1" si="259"/>
        <v>2.091937838703366</v>
      </c>
      <c r="HO51" s="77">
        <f t="shared" ca="1" si="259"/>
        <v>2.091937838703366</v>
      </c>
      <c r="HP51" s="77">
        <f t="shared" ca="1" si="259"/>
        <v>2.091937838703366</v>
      </c>
      <c r="HQ51" s="77">
        <f t="shared" ca="1" si="259"/>
        <v>2.091937838703366</v>
      </c>
      <c r="HR51" s="77">
        <f t="shared" ca="1" si="259"/>
        <v>2.091937838703366</v>
      </c>
      <c r="HS51" s="77">
        <f t="shared" ca="1" si="259"/>
        <v>2.091937838703366</v>
      </c>
      <c r="HT51" s="77">
        <f t="shared" ca="1" si="259"/>
        <v>2.091937838703366</v>
      </c>
      <c r="HU51" s="77">
        <f t="shared" ca="1" si="259"/>
        <v>2.091937838703366</v>
      </c>
      <c r="HV51" s="77">
        <f t="shared" ca="1" si="259"/>
        <v>2.091937838703366</v>
      </c>
      <c r="HW51" s="77">
        <f t="shared" ca="1" si="259"/>
        <v>2.091937838703366</v>
      </c>
      <c r="HX51" s="77">
        <f t="shared" ca="1" si="259"/>
        <v>2.091937838703366</v>
      </c>
      <c r="HY51" s="77">
        <f t="shared" ca="1" si="259"/>
        <v>2.091937838703366</v>
      </c>
      <c r="HZ51" s="77">
        <f t="shared" ca="1" si="259"/>
        <v>2.091937838703366</v>
      </c>
      <c r="IA51" s="77">
        <f t="shared" ca="1" si="259"/>
        <v>2.091937838703366</v>
      </c>
      <c r="IB51" s="77">
        <f t="shared" ca="1" si="259"/>
        <v>2.091937838703366</v>
      </c>
      <c r="IC51" s="77">
        <f t="shared" ca="1" si="259"/>
        <v>2.091937838703366</v>
      </c>
      <c r="ID51" s="77">
        <f t="shared" ca="1" si="259"/>
        <v>2.091937838703366</v>
      </c>
      <c r="IE51" s="77">
        <f t="shared" ca="1" si="259"/>
        <v>2.091937838703366</v>
      </c>
      <c r="IF51" s="77">
        <f t="shared" ca="1" si="259"/>
        <v>2.091937838703366</v>
      </c>
      <c r="IG51" s="77">
        <f t="shared" ca="1" si="259"/>
        <v>2.091937838703366</v>
      </c>
    </row>
    <row r="52" spans="1:241" x14ac:dyDescent="0.2">
      <c r="A52" s="29" t="s">
        <v>110</v>
      </c>
      <c r="B52" s="77">
        <f t="shared" ref="B52:BM52" ca="1" si="260">_xlfn.SINGLE(CSLL)*B50</f>
        <v>20.966171927681927</v>
      </c>
      <c r="C52" s="77">
        <f t="shared" ca="1" si="260"/>
        <v>20.338852820723904</v>
      </c>
      <c r="D52" s="77">
        <f t="shared" ca="1" si="260"/>
        <v>20.189621862032844</v>
      </c>
      <c r="E52" s="77">
        <f t="shared" ca="1" si="260"/>
        <v>20.040071788354016</v>
      </c>
      <c r="F52" s="77">
        <f t="shared" ca="1" si="260"/>
        <v>18.513590156206742</v>
      </c>
      <c r="G52" s="77">
        <f t="shared" ca="1" si="260"/>
        <v>16.257163319949871</v>
      </c>
      <c r="H52" s="77">
        <f t="shared" ca="1" si="260"/>
        <v>14.000072599141097</v>
      </c>
      <c r="I52" s="77">
        <f t="shared" ca="1" si="260"/>
        <v>11.850878252792022</v>
      </c>
      <c r="J52" s="77">
        <f t="shared" ca="1" si="260"/>
        <v>9.7408514620024391</v>
      </c>
      <c r="K52" s="77">
        <f t="shared" ca="1" si="260"/>
        <v>7.6193412688019748</v>
      </c>
      <c r="L52" s="77">
        <f t="shared" ca="1" si="260"/>
        <v>6.4603489821676803</v>
      </c>
      <c r="M52" s="77">
        <f t="shared" ca="1" si="260"/>
        <v>5.4762675650315664</v>
      </c>
      <c r="N52" s="77">
        <f t="shared" ca="1" si="260"/>
        <v>4.9805763185777652</v>
      </c>
      <c r="O52" s="77">
        <f t="shared" ca="1" si="260"/>
        <v>4.9805763185777652</v>
      </c>
      <c r="P52" s="77">
        <f t="shared" ca="1" si="260"/>
        <v>4.9805763185777652</v>
      </c>
      <c r="Q52" s="77">
        <f t="shared" ca="1" si="260"/>
        <v>4.9805763185777652</v>
      </c>
      <c r="R52" s="77">
        <f t="shared" ca="1" si="260"/>
        <v>4.9805763185777652</v>
      </c>
      <c r="S52" s="77">
        <f t="shared" ca="1" si="260"/>
        <v>4.9805763185777652</v>
      </c>
      <c r="T52" s="77">
        <f t="shared" ca="1" si="260"/>
        <v>4.9805763185777652</v>
      </c>
      <c r="U52" s="77">
        <f t="shared" ca="1" si="260"/>
        <v>4.9805763185777652</v>
      </c>
      <c r="V52" s="77">
        <f t="shared" ca="1" si="260"/>
        <v>4.9805763185777652</v>
      </c>
      <c r="W52" s="77">
        <f t="shared" ca="1" si="260"/>
        <v>4.9805763185777652</v>
      </c>
      <c r="X52" s="77">
        <f t="shared" ca="1" si="260"/>
        <v>4.9805763185777652</v>
      </c>
      <c r="Y52" s="77">
        <f t="shared" ca="1" si="260"/>
        <v>4.9805763185777652</v>
      </c>
      <c r="Z52" s="77">
        <f t="shared" ca="1" si="260"/>
        <v>4.9805763185777652</v>
      </c>
      <c r="AA52" s="77">
        <f t="shared" ca="1" si="260"/>
        <v>4.9788122635049028</v>
      </c>
      <c r="AB52" s="77">
        <f t="shared" ca="1" si="260"/>
        <v>4.977037904011417</v>
      </c>
      <c r="AC52" s="77">
        <f t="shared" ca="1" si="260"/>
        <v>4.9752531799058328</v>
      </c>
      <c r="AD52" s="77">
        <f t="shared" ca="1" si="260"/>
        <v>4.9734580306450713</v>
      </c>
      <c r="AE52" s="77">
        <f t="shared" ca="1" si="260"/>
        <v>4.9716523953324012</v>
      </c>
      <c r="AF52" s="77">
        <f t="shared" ca="1" si="260"/>
        <v>4.9698362127153786</v>
      </c>
      <c r="AG52" s="77">
        <f t="shared" ca="1" si="260"/>
        <v>4.9680094211837593</v>
      </c>
      <c r="AH52" s="77">
        <f t="shared" ca="1" si="260"/>
        <v>4.9661719587674158</v>
      </c>
      <c r="AI52" s="77">
        <f t="shared" ca="1" si="260"/>
        <v>4.9643237631342334</v>
      </c>
      <c r="AJ52" s="77">
        <f t="shared" ca="1" si="260"/>
        <v>4.9624647715879942</v>
      </c>
      <c r="AK52" s="77">
        <f t="shared" ca="1" si="260"/>
        <v>4.9605949210662494</v>
      </c>
      <c r="AL52" s="77">
        <f t="shared" ca="1" si="260"/>
        <v>4.9587141481381884</v>
      </c>
      <c r="AM52" s="77">
        <f t="shared" ca="1" si="260"/>
        <v>4.956822389002471</v>
      </c>
      <c r="AN52" s="77">
        <f t="shared" ca="1" si="260"/>
        <v>4.9549195794850815</v>
      </c>
      <c r="AO52" s="77">
        <f t="shared" ca="1" si="260"/>
        <v>4.9530056550371384</v>
      </c>
      <c r="AP52" s="77">
        <f t="shared" ca="1" si="260"/>
        <v>4.9510805507327076</v>
      </c>
      <c r="AQ52" s="77">
        <f t="shared" ca="1" si="260"/>
        <v>4.9491442012666038</v>
      </c>
      <c r="AR52" s="77">
        <f t="shared" ca="1" si="260"/>
        <v>4.9471965409521763</v>
      </c>
      <c r="AS52" s="77">
        <f t="shared" ca="1" si="260"/>
        <v>4.9452375037190697</v>
      </c>
      <c r="AT52" s="77">
        <f t="shared" ca="1" si="260"/>
        <v>4.9432670231109945</v>
      </c>
      <c r="AU52" s="77">
        <f t="shared" ca="1" si="260"/>
        <v>4.9412850322834707</v>
      </c>
      <c r="AV52" s="77">
        <f t="shared" ca="1" si="260"/>
        <v>4.9392914640015508</v>
      </c>
      <c r="AW52" s="77">
        <f t="shared" ca="1" si="260"/>
        <v>4.9372862506375546</v>
      </c>
      <c r="AX52" s="77">
        <f t="shared" ca="1" si="260"/>
        <v>4.9352693241687611</v>
      </c>
      <c r="AY52" s="77">
        <f t="shared" ca="1" si="260"/>
        <v>4.9332406161751052</v>
      </c>
      <c r="AZ52" s="77">
        <f t="shared" ca="1" si="260"/>
        <v>4.931200057836862</v>
      </c>
      <c r="BA52" s="77">
        <f t="shared" ca="1" si="260"/>
        <v>4.9291475799323079</v>
      </c>
      <c r="BB52" s="77">
        <f t="shared" ca="1" si="260"/>
        <v>4.9270831128353709</v>
      </c>
      <c r="BC52" s="77">
        <f t="shared" ca="1" si="260"/>
        <v>4.9250065865132679</v>
      </c>
      <c r="BD52" s="77">
        <f t="shared" ca="1" si="260"/>
        <v>4.922917930524136</v>
      </c>
      <c r="BE52" s="77">
        <f t="shared" ca="1" si="260"/>
        <v>4.9208170740146375</v>
      </c>
      <c r="BF52" s="77">
        <f t="shared" ca="1" si="260"/>
        <v>4.9187039457175574</v>
      </c>
      <c r="BG52" s="77">
        <f t="shared" ca="1" si="260"/>
        <v>4.9165784739493832</v>
      </c>
      <c r="BH52" s="77">
        <f t="shared" ca="1" si="260"/>
        <v>4.914440586607876</v>
      </c>
      <c r="BI52" s="77">
        <f t="shared" ca="1" si="260"/>
        <v>4.9122902111696289</v>
      </c>
      <c r="BJ52" s="77">
        <f t="shared" ca="1" si="260"/>
        <v>4.9101272746875964</v>
      </c>
      <c r="BK52" s="77">
        <f t="shared" ca="1" si="260"/>
        <v>4.9079517037886289</v>
      </c>
      <c r="BL52" s="77">
        <f t="shared" ca="1" si="260"/>
        <v>4.9057634246709778</v>
      </c>
      <c r="BM52" s="77">
        <f t="shared" ca="1" si="260"/>
        <v>4.9035623631017984</v>
      </c>
      <c r="BN52" s="77">
        <f t="shared" ref="BN52:DY52" ca="1" si="261">_xlfn.SINGLE(CSLL)*BN50</f>
        <v>4.9013484444146211</v>
      </c>
      <c r="BO52" s="77">
        <f t="shared" ca="1" si="261"/>
        <v>4.8991215935068348</v>
      </c>
      <c r="BP52" s="77">
        <f t="shared" ca="1" si="261"/>
        <v>4.8968817348371196</v>
      </c>
      <c r="BQ52" s="77">
        <f t="shared" ca="1" si="261"/>
        <v>4.8946287924229006</v>
      </c>
      <c r="BR52" s="77">
        <f t="shared" ca="1" si="261"/>
        <v>4.8923626898377606</v>
      </c>
      <c r="BS52" s="77">
        <f t="shared" ca="1" si="261"/>
        <v>4.8900833502088537</v>
      </c>
      <c r="BT52" s="77">
        <f t="shared" ca="1" si="261"/>
        <v>4.8877906962142923</v>
      </c>
      <c r="BU52" s="77">
        <f t="shared" ca="1" si="261"/>
        <v>4.8854846500805262</v>
      </c>
      <c r="BV52" s="77">
        <f t="shared" ca="1" si="261"/>
        <v>4.8831651335797082</v>
      </c>
      <c r="BW52" s="77">
        <f t="shared" ca="1" si="261"/>
        <v>4.8808320680270327</v>
      </c>
      <c r="BX52" s="77">
        <f t="shared" ca="1" si="261"/>
        <v>4.8784853742780703</v>
      </c>
      <c r="BY52" s="77">
        <f t="shared" ca="1" si="261"/>
        <v>4.8761249727260862</v>
      </c>
      <c r="BZ52" s="77">
        <f t="shared" ca="1" si="261"/>
        <v>4.8737507832993359</v>
      </c>
      <c r="CA52" s="77">
        <f t="shared" ca="1" si="261"/>
        <v>4.8713627254583471</v>
      </c>
      <c r="CB52" s="77">
        <f t="shared" ca="1" si="261"/>
        <v>4.868960718193196</v>
      </c>
      <c r="CC52" s="77">
        <f t="shared" ca="1" si="261"/>
        <v>4.8665446800207457</v>
      </c>
      <c r="CD52" s="77">
        <f t="shared" ca="1" si="261"/>
        <v>4.8641145289818954</v>
      </c>
      <c r="CE52" s="77">
        <f t="shared" ca="1" si="261"/>
        <v>4.8616701826387931</v>
      </c>
      <c r="CF52" s="77">
        <f t="shared" ca="1" si="261"/>
        <v>4.8592115580720394</v>
      </c>
      <c r="CG52" s="77">
        <f t="shared" ca="1" si="261"/>
        <v>4.8567385718778766</v>
      </c>
      <c r="CH52" s="77">
        <f t="shared" ca="1" si="261"/>
        <v>4.8542511401653581</v>
      </c>
      <c r="CI52" s="77">
        <f t="shared" ca="1" si="261"/>
        <v>4.8517491785535034</v>
      </c>
      <c r="CJ52" s="77">
        <f t="shared" ca="1" si="261"/>
        <v>4.849232602168434</v>
      </c>
      <c r="CK52" s="77">
        <f t="shared" ca="1" si="261"/>
        <v>4.8467013256404998</v>
      </c>
      <c r="CL52" s="77">
        <f t="shared" ca="1" si="261"/>
        <v>4.8441552631013707</v>
      </c>
      <c r="CM52" s="77">
        <f t="shared" ca="1" si="261"/>
        <v>4.8415943281811389</v>
      </c>
      <c r="CN52" s="77">
        <f t="shared" ca="1" si="261"/>
        <v>4.8390184340053786</v>
      </c>
      <c r="CO52" s="77">
        <f t="shared" ca="1" si="261"/>
        <v>4.8364274931922031</v>
      </c>
      <c r="CP52" s="77">
        <f t="shared" ca="1" si="261"/>
        <v>4.8338214178492969</v>
      </c>
      <c r="CQ52" s="77">
        <f t="shared" ca="1" si="261"/>
        <v>4.8312001195709433</v>
      </c>
      <c r="CR52" s="77">
        <f t="shared" ca="1" si="261"/>
        <v>4.8285635094350106</v>
      </c>
      <c r="CS52" s="77">
        <f t="shared" ca="1" si="261"/>
        <v>4.825911497999952</v>
      </c>
      <c r="CT52" s="77">
        <f t="shared" ca="1" si="261"/>
        <v>4.8232439953017572</v>
      </c>
      <c r="CU52" s="77">
        <f t="shared" ca="1" si="261"/>
        <v>4.8205609108509107</v>
      </c>
      <c r="CV52" s="77">
        <f t="shared" ca="1" si="261"/>
        <v>4.8178621536293171</v>
      </c>
      <c r="CW52" s="77">
        <f t="shared" ca="1" si="261"/>
        <v>4.8151476320872115</v>
      </c>
      <c r="CX52" s="77">
        <f t="shared" ca="1" si="261"/>
        <v>4.8124172541400636</v>
      </c>
      <c r="CY52" s="77">
        <f t="shared" ca="1" si="261"/>
        <v>4.809670927165441</v>
      </c>
      <c r="CZ52" s="77">
        <f t="shared" ca="1" si="261"/>
        <v>4.8069085579998774</v>
      </c>
      <c r="DA52" s="77">
        <f t="shared" ca="1" si="261"/>
        <v>4.8041300529357081</v>
      </c>
      <c r="DB52" s="77">
        <f t="shared" ca="1" si="261"/>
        <v>4.8013353177178884</v>
      </c>
      <c r="DC52" s="77">
        <f t="shared" ca="1" si="261"/>
        <v>4.7985242575408007</v>
      </c>
      <c r="DD52" s="77">
        <f t="shared" ca="1" si="261"/>
        <v>4.7956967770450385</v>
      </c>
      <c r="DE52" s="77">
        <f t="shared" ca="1" si="261"/>
        <v>4.7928527803141696</v>
      </c>
      <c r="DF52" s="77">
        <f t="shared" ca="1" si="261"/>
        <v>4.7899921708714794</v>
      </c>
      <c r="DG52" s="77">
        <f t="shared" ca="1" si="261"/>
        <v>4.7871148516767059</v>
      </c>
      <c r="DH52" s="77">
        <f t="shared" ca="1" si="261"/>
        <v>4.7842207251227391</v>
      </c>
      <c r="DI52" s="77">
        <f t="shared" ca="1" si="261"/>
        <v>4.7813096930323189</v>
      </c>
      <c r="DJ52" s="77">
        <f t="shared" ca="1" si="261"/>
        <v>4.7783816566546946</v>
      </c>
      <c r="DK52" s="77">
        <f t="shared" ca="1" si="261"/>
        <v>4.7754365166622827</v>
      </c>
      <c r="DL52" s="77">
        <f t="shared" ca="1" si="261"/>
        <v>4.7724741731472955</v>
      </c>
      <c r="DM52" s="77">
        <f t="shared" ca="1" si="261"/>
        <v>4.7694945256183514</v>
      </c>
      <c r="DN52" s="77">
        <f t="shared" ca="1" si="261"/>
        <v>4.7664974729970648</v>
      </c>
      <c r="DO52" s="77">
        <f t="shared" ca="1" si="261"/>
        <v>4.7634829136146166</v>
      </c>
      <c r="DP52" s="77">
        <f t="shared" ca="1" si="261"/>
        <v>4.7604507452083125</v>
      </c>
      <c r="DQ52" s="77">
        <f t="shared" ca="1" si="261"/>
        <v>4.757400864918103</v>
      </c>
      <c r="DR52" s="77">
        <f t="shared" ca="1" si="261"/>
        <v>18.367781746663525</v>
      </c>
      <c r="DS52" s="77">
        <f t="shared" ca="1" si="261"/>
        <v>17.532092886579491</v>
      </c>
      <c r="DT52" s="77">
        <f t="shared" ca="1" si="261"/>
        <v>16.689321917511695</v>
      </c>
      <c r="DU52" s="77">
        <f t="shared" ca="1" si="261"/>
        <v>15.839347777768106</v>
      </c>
      <c r="DV52" s="77">
        <f t="shared" ca="1" si="261"/>
        <v>13.844881834664656</v>
      </c>
      <c r="DW52" s="77">
        <f t="shared" ca="1" si="261"/>
        <v>11.833072709447267</v>
      </c>
      <c r="DX52" s="77">
        <f t="shared" ca="1" si="261"/>
        <v>9.8036161357630558</v>
      </c>
      <c r="DY52" s="77">
        <f t="shared" ca="1" si="261"/>
        <v>7.7561997693913751</v>
      </c>
      <c r="DZ52" s="77">
        <f t="shared" ref="DZ52:GK52" ca="1" si="262">_xlfn.SINGLE(CSLL)*DZ50</f>
        <v>5.6905028997485179</v>
      </c>
      <c r="EA52" s="77">
        <f t="shared" ca="1" si="262"/>
        <v>3.6061961483971672</v>
      </c>
      <c r="EB52" s="77">
        <f t="shared" ca="1" si="262"/>
        <v>2.477142972488076</v>
      </c>
      <c r="EC52" s="77">
        <f t="shared" ca="1" si="262"/>
        <v>1.2551627032220196</v>
      </c>
      <c r="ED52" s="77">
        <f t="shared" ca="1" si="262"/>
        <v>1.2551627032220196</v>
      </c>
      <c r="EE52" s="77">
        <f t="shared" ca="1" si="262"/>
        <v>1.2551627032220196</v>
      </c>
      <c r="EF52" s="77">
        <f t="shared" ca="1" si="262"/>
        <v>1.2551627032220196</v>
      </c>
      <c r="EG52" s="77">
        <f t="shared" ca="1" si="262"/>
        <v>1.2551627032220196</v>
      </c>
      <c r="EH52" s="77">
        <f t="shared" ca="1" si="262"/>
        <v>1.2551627032220196</v>
      </c>
      <c r="EI52" s="77">
        <f t="shared" ca="1" si="262"/>
        <v>1.2551627032220196</v>
      </c>
      <c r="EJ52" s="77">
        <f t="shared" ca="1" si="262"/>
        <v>1.2551627032220196</v>
      </c>
      <c r="EK52" s="77">
        <f t="shared" ca="1" si="262"/>
        <v>1.2551627032220196</v>
      </c>
      <c r="EL52" s="77">
        <f t="shared" ca="1" si="262"/>
        <v>1.2551627032220196</v>
      </c>
      <c r="EM52" s="77">
        <f t="shared" ca="1" si="262"/>
        <v>1.2551627032220196</v>
      </c>
      <c r="EN52" s="77">
        <f t="shared" ca="1" si="262"/>
        <v>1.2551627032220196</v>
      </c>
      <c r="EO52" s="77">
        <f t="shared" ca="1" si="262"/>
        <v>1.2551627032220196</v>
      </c>
      <c r="EP52" s="77">
        <f t="shared" ca="1" si="262"/>
        <v>1.2551627032220196</v>
      </c>
      <c r="EQ52" s="77">
        <f t="shared" ca="1" si="262"/>
        <v>1.2551627032220196</v>
      </c>
      <c r="ER52" s="77">
        <f t="shared" ca="1" si="262"/>
        <v>1.2551627032220196</v>
      </c>
      <c r="ES52" s="77">
        <f t="shared" ca="1" si="262"/>
        <v>1.2551627032220196</v>
      </c>
      <c r="ET52" s="77">
        <f t="shared" ca="1" si="262"/>
        <v>1.2551627032220196</v>
      </c>
      <c r="EU52" s="77">
        <f t="shared" ca="1" si="262"/>
        <v>1.2551627032220196</v>
      </c>
      <c r="EV52" s="77">
        <f t="shared" ca="1" si="262"/>
        <v>1.2551627032220196</v>
      </c>
      <c r="EW52" s="77">
        <f t="shared" ca="1" si="262"/>
        <v>1.2551627032220196</v>
      </c>
      <c r="EX52" s="77">
        <f t="shared" ca="1" si="262"/>
        <v>1.2551627032220196</v>
      </c>
      <c r="EY52" s="77">
        <f t="shared" ca="1" si="262"/>
        <v>1.2551627032220196</v>
      </c>
      <c r="EZ52" s="77">
        <f t="shared" ca="1" si="262"/>
        <v>1.2551627032220196</v>
      </c>
      <c r="FA52" s="77">
        <f t="shared" ca="1" si="262"/>
        <v>1.2551627032220196</v>
      </c>
      <c r="FB52" s="77">
        <f t="shared" ca="1" si="262"/>
        <v>1.2551627032220196</v>
      </c>
      <c r="FC52" s="77">
        <f t="shared" ca="1" si="262"/>
        <v>1.2551627032220196</v>
      </c>
      <c r="FD52" s="77">
        <f t="shared" ca="1" si="262"/>
        <v>1.2551627032220196</v>
      </c>
      <c r="FE52" s="77">
        <f t="shared" ca="1" si="262"/>
        <v>1.2551627032220196</v>
      </c>
      <c r="FF52" s="77">
        <f t="shared" ca="1" si="262"/>
        <v>1.2551627032220196</v>
      </c>
      <c r="FG52" s="77">
        <f t="shared" ca="1" si="262"/>
        <v>1.2551627032220196</v>
      </c>
      <c r="FH52" s="77">
        <f t="shared" ca="1" si="262"/>
        <v>1.2551627032220196</v>
      </c>
      <c r="FI52" s="77">
        <f t="shared" ca="1" si="262"/>
        <v>1.2551627032220196</v>
      </c>
      <c r="FJ52" s="77">
        <f t="shared" ca="1" si="262"/>
        <v>1.2551627032220196</v>
      </c>
      <c r="FK52" s="77">
        <f t="shared" ca="1" si="262"/>
        <v>1.2551627032220196</v>
      </c>
      <c r="FL52" s="77">
        <f t="shared" ca="1" si="262"/>
        <v>1.2551627032220196</v>
      </c>
      <c r="FM52" s="77">
        <f t="shared" ca="1" si="262"/>
        <v>1.2551627032220196</v>
      </c>
      <c r="FN52" s="77">
        <f t="shared" ca="1" si="262"/>
        <v>1.2551627032220196</v>
      </c>
      <c r="FO52" s="77">
        <f t="shared" ca="1" si="262"/>
        <v>1.2551627032220196</v>
      </c>
      <c r="FP52" s="77">
        <f t="shared" ca="1" si="262"/>
        <v>1.2551627032220196</v>
      </c>
      <c r="FQ52" s="77">
        <f t="shared" ca="1" si="262"/>
        <v>1.2551627032220196</v>
      </c>
      <c r="FR52" s="77">
        <f t="shared" ca="1" si="262"/>
        <v>1.2551627032220196</v>
      </c>
      <c r="FS52" s="77">
        <f t="shared" ca="1" si="262"/>
        <v>1.2551627032220196</v>
      </c>
      <c r="FT52" s="77">
        <f t="shared" ca="1" si="262"/>
        <v>1.2551627032220196</v>
      </c>
      <c r="FU52" s="77">
        <f t="shared" ca="1" si="262"/>
        <v>1.2551627032220196</v>
      </c>
      <c r="FV52" s="77">
        <f t="shared" ca="1" si="262"/>
        <v>1.2551627032220196</v>
      </c>
      <c r="FW52" s="77">
        <f t="shared" ca="1" si="262"/>
        <v>1.2551627032220196</v>
      </c>
      <c r="FX52" s="77">
        <f t="shared" ca="1" si="262"/>
        <v>1.2551627032220196</v>
      </c>
      <c r="FY52" s="77">
        <f t="shared" ca="1" si="262"/>
        <v>1.2551627032220196</v>
      </c>
      <c r="FZ52" s="77">
        <f t="shared" ca="1" si="262"/>
        <v>1.2551627032220196</v>
      </c>
      <c r="GA52" s="77">
        <f t="shared" ca="1" si="262"/>
        <v>1.2551627032220196</v>
      </c>
      <c r="GB52" s="77">
        <f t="shared" ca="1" si="262"/>
        <v>1.2551627032220196</v>
      </c>
      <c r="GC52" s="77">
        <f t="shared" ca="1" si="262"/>
        <v>1.2551627032220196</v>
      </c>
      <c r="GD52" s="77">
        <f t="shared" ca="1" si="262"/>
        <v>1.2551627032220196</v>
      </c>
      <c r="GE52" s="77">
        <f t="shared" ca="1" si="262"/>
        <v>1.2551627032220196</v>
      </c>
      <c r="GF52" s="77">
        <f t="shared" ca="1" si="262"/>
        <v>1.2551627032220196</v>
      </c>
      <c r="GG52" s="77">
        <f t="shared" ca="1" si="262"/>
        <v>1.2551627032220196</v>
      </c>
      <c r="GH52" s="77">
        <f t="shared" ca="1" si="262"/>
        <v>1.2551627032220196</v>
      </c>
      <c r="GI52" s="77">
        <f t="shared" ca="1" si="262"/>
        <v>1.2551627032220196</v>
      </c>
      <c r="GJ52" s="77">
        <f t="shared" ca="1" si="262"/>
        <v>1.2551627032220196</v>
      </c>
      <c r="GK52" s="77">
        <f t="shared" ca="1" si="262"/>
        <v>1.2551627032220196</v>
      </c>
      <c r="GL52" s="77">
        <f t="shared" ref="GL52:HI52" ca="1" si="263">_xlfn.SINGLE(CSLL)*GL50</f>
        <v>1.2551627032220196</v>
      </c>
      <c r="GM52" s="77">
        <f t="shared" ca="1" si="263"/>
        <v>1.2551627032220196</v>
      </c>
      <c r="GN52" s="77">
        <f t="shared" ca="1" si="263"/>
        <v>1.2551627032220196</v>
      </c>
      <c r="GO52" s="77">
        <f t="shared" ca="1" si="263"/>
        <v>1.2551627032220196</v>
      </c>
      <c r="GP52" s="77">
        <f t="shared" ca="1" si="263"/>
        <v>1.2551627032220196</v>
      </c>
      <c r="GQ52" s="77">
        <f t="shared" ca="1" si="263"/>
        <v>1.2551627032220196</v>
      </c>
      <c r="GR52" s="77">
        <f t="shared" ca="1" si="263"/>
        <v>1.2551627032220196</v>
      </c>
      <c r="GS52" s="77">
        <f t="shared" ca="1" si="263"/>
        <v>1.2551627032220196</v>
      </c>
      <c r="GT52" s="77">
        <f t="shared" ca="1" si="263"/>
        <v>1.2551627032220196</v>
      </c>
      <c r="GU52" s="77">
        <f t="shared" ca="1" si="263"/>
        <v>1.2551627032220196</v>
      </c>
      <c r="GV52" s="77">
        <f t="shared" ca="1" si="263"/>
        <v>1.2551627032220196</v>
      </c>
      <c r="GW52" s="77">
        <f t="shared" ca="1" si="263"/>
        <v>1.2551627032220196</v>
      </c>
      <c r="GX52" s="77">
        <f t="shared" ca="1" si="263"/>
        <v>1.2551627032220196</v>
      </c>
      <c r="GY52" s="77">
        <f t="shared" ca="1" si="263"/>
        <v>1.2551627032220196</v>
      </c>
      <c r="GZ52" s="77">
        <f t="shared" ca="1" si="263"/>
        <v>1.2551627032220196</v>
      </c>
      <c r="HA52" s="77">
        <f t="shared" ca="1" si="263"/>
        <v>1.2551627032220196</v>
      </c>
      <c r="HB52" s="77">
        <f t="shared" ca="1" si="263"/>
        <v>1.2551627032220196</v>
      </c>
      <c r="HC52" s="77">
        <f t="shared" ca="1" si="263"/>
        <v>1.2551627032220196</v>
      </c>
      <c r="HD52" s="77">
        <f t="shared" ca="1" si="263"/>
        <v>1.2551627032220196</v>
      </c>
      <c r="HE52" s="77">
        <f t="shared" ca="1" si="263"/>
        <v>1.2551627032220196</v>
      </c>
      <c r="HF52" s="77">
        <f t="shared" ca="1" si="263"/>
        <v>1.2551627032220196</v>
      </c>
      <c r="HG52" s="77">
        <f t="shared" ca="1" si="263"/>
        <v>1.2551627032220196</v>
      </c>
      <c r="HH52" s="77">
        <f t="shared" ca="1" si="263"/>
        <v>1.2551627032220196</v>
      </c>
      <c r="HI52" s="77">
        <f t="shared" ca="1" si="263"/>
        <v>1.2551627032220196</v>
      </c>
      <c r="HJ52" s="77">
        <f t="shared" ref="HJ52:IG52" ca="1" si="264">_xlfn.SINGLE(CSLL)*HJ50</f>
        <v>1.2551627032220196</v>
      </c>
      <c r="HK52" s="77">
        <f t="shared" ca="1" si="264"/>
        <v>1.2551627032220196</v>
      </c>
      <c r="HL52" s="77">
        <f t="shared" ca="1" si="264"/>
        <v>1.2551627032220196</v>
      </c>
      <c r="HM52" s="77">
        <f t="shared" ca="1" si="264"/>
        <v>1.2551627032220196</v>
      </c>
      <c r="HN52" s="77">
        <f t="shared" ca="1" si="264"/>
        <v>1.2551627032220196</v>
      </c>
      <c r="HO52" s="77">
        <f t="shared" ca="1" si="264"/>
        <v>1.2551627032220196</v>
      </c>
      <c r="HP52" s="77">
        <f t="shared" ca="1" si="264"/>
        <v>1.2551627032220196</v>
      </c>
      <c r="HQ52" s="77">
        <f t="shared" ca="1" si="264"/>
        <v>1.2551627032220196</v>
      </c>
      <c r="HR52" s="77">
        <f t="shared" ca="1" si="264"/>
        <v>1.2551627032220196</v>
      </c>
      <c r="HS52" s="77">
        <f t="shared" ca="1" si="264"/>
        <v>1.2551627032220196</v>
      </c>
      <c r="HT52" s="77">
        <f t="shared" ca="1" si="264"/>
        <v>1.2551627032220196</v>
      </c>
      <c r="HU52" s="77">
        <f t="shared" ca="1" si="264"/>
        <v>1.2551627032220196</v>
      </c>
      <c r="HV52" s="77">
        <f t="shared" ca="1" si="264"/>
        <v>1.2551627032220196</v>
      </c>
      <c r="HW52" s="77">
        <f t="shared" ca="1" si="264"/>
        <v>1.2551627032220196</v>
      </c>
      <c r="HX52" s="77">
        <f t="shared" ca="1" si="264"/>
        <v>1.2551627032220196</v>
      </c>
      <c r="HY52" s="77">
        <f t="shared" ca="1" si="264"/>
        <v>1.2551627032220196</v>
      </c>
      <c r="HZ52" s="77">
        <f t="shared" ca="1" si="264"/>
        <v>1.2551627032220196</v>
      </c>
      <c r="IA52" s="77">
        <f t="shared" ca="1" si="264"/>
        <v>1.2551627032220196</v>
      </c>
      <c r="IB52" s="77">
        <f t="shared" ca="1" si="264"/>
        <v>1.2551627032220196</v>
      </c>
      <c r="IC52" s="77">
        <f t="shared" ca="1" si="264"/>
        <v>1.2551627032220196</v>
      </c>
      <c r="ID52" s="77">
        <f t="shared" ca="1" si="264"/>
        <v>1.2551627032220196</v>
      </c>
      <c r="IE52" s="77">
        <f t="shared" ca="1" si="264"/>
        <v>1.2551627032220196</v>
      </c>
      <c r="IF52" s="77">
        <f t="shared" ca="1" si="264"/>
        <v>1.2551627032220196</v>
      </c>
      <c r="IG52" s="77">
        <f t="shared" ca="1" si="264"/>
        <v>1.2551627032220196</v>
      </c>
    </row>
    <row r="53" spans="1:241" x14ac:dyDescent="0.2"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</row>
    <row r="54" spans="1:241" s="22" customFormat="1" x14ac:dyDescent="0.2">
      <c r="A54" s="34" t="s">
        <v>111</v>
      </c>
      <c r="B54" s="83">
        <f t="shared" ref="B54:BM54" ca="1" si="265">B47-B49</f>
        <v>155.75192746966746</v>
      </c>
      <c r="C54" s="83">
        <f t="shared" ca="1" si="265"/>
        <v>151.15158735197531</v>
      </c>
      <c r="D54" s="83">
        <f t="shared" ca="1" si="265"/>
        <v>150.05722698824087</v>
      </c>
      <c r="E54" s="83">
        <f t="shared" ca="1" si="265"/>
        <v>148.96052644792945</v>
      </c>
      <c r="F54" s="83">
        <f t="shared" ca="1" si="265"/>
        <v>137.76632781218277</v>
      </c>
      <c r="G54" s="83">
        <f t="shared" ca="1" si="265"/>
        <v>121.2191976796324</v>
      </c>
      <c r="H54" s="83">
        <f t="shared" ca="1" si="265"/>
        <v>104.66719906036805</v>
      </c>
      <c r="I54" s="83">
        <f t="shared" ca="1" si="265"/>
        <v>88.906440520474831</v>
      </c>
      <c r="J54" s="83">
        <f t="shared" ca="1" si="265"/>
        <v>73.43291072135122</v>
      </c>
      <c r="K54" s="83">
        <f t="shared" ca="1" si="265"/>
        <v>57.875169304547818</v>
      </c>
      <c r="L54" s="83">
        <f t="shared" ca="1" si="265"/>
        <v>49.375892535896327</v>
      </c>
      <c r="M54" s="83">
        <f t="shared" ca="1" si="265"/>
        <v>42.159295476898158</v>
      </c>
      <c r="N54" s="83">
        <f t="shared" ca="1" si="265"/>
        <v>38.52422633623695</v>
      </c>
      <c r="O54" s="83">
        <f t="shared" ca="1" si="265"/>
        <v>38.52422633623695</v>
      </c>
      <c r="P54" s="83">
        <f t="shared" ca="1" si="265"/>
        <v>38.52422633623695</v>
      </c>
      <c r="Q54" s="83">
        <f t="shared" ca="1" si="265"/>
        <v>38.52422633623695</v>
      </c>
      <c r="R54" s="83">
        <f t="shared" ca="1" si="265"/>
        <v>38.52422633623695</v>
      </c>
      <c r="S54" s="83">
        <f t="shared" ca="1" si="265"/>
        <v>38.52422633623695</v>
      </c>
      <c r="T54" s="83">
        <f t="shared" ca="1" si="265"/>
        <v>38.52422633623695</v>
      </c>
      <c r="U54" s="83">
        <f t="shared" ca="1" si="265"/>
        <v>38.52422633623695</v>
      </c>
      <c r="V54" s="83">
        <f t="shared" ca="1" si="265"/>
        <v>38.52422633623695</v>
      </c>
      <c r="W54" s="83">
        <f t="shared" ca="1" si="265"/>
        <v>38.52422633623695</v>
      </c>
      <c r="X54" s="83">
        <f t="shared" ca="1" si="265"/>
        <v>38.52422633623695</v>
      </c>
      <c r="Y54" s="83">
        <f t="shared" ca="1" si="265"/>
        <v>38.52422633623695</v>
      </c>
      <c r="Z54" s="83">
        <f t="shared" ca="1" si="265"/>
        <v>38.52422633623695</v>
      </c>
      <c r="AA54" s="83">
        <f t="shared" ca="1" si="265"/>
        <v>38.511289932369287</v>
      </c>
      <c r="AB54" s="83">
        <f t="shared" ca="1" si="265"/>
        <v>38.498277962750393</v>
      </c>
      <c r="AC54" s="83">
        <f t="shared" ca="1" si="265"/>
        <v>38.485189985976113</v>
      </c>
      <c r="AD54" s="83">
        <f t="shared" ca="1" si="265"/>
        <v>38.472025558063862</v>
      </c>
      <c r="AE54" s="83">
        <f t="shared" ca="1" si="265"/>
        <v>38.458784232437608</v>
      </c>
      <c r="AF54" s="83">
        <f t="shared" ca="1" si="265"/>
        <v>38.445465559912776</v>
      </c>
      <c r="AG54" s="83">
        <f t="shared" ca="1" si="265"/>
        <v>38.432069088680905</v>
      </c>
      <c r="AH54" s="83">
        <f t="shared" ca="1" si="265"/>
        <v>38.418594364294385</v>
      </c>
      <c r="AI54" s="83">
        <f t="shared" ca="1" si="265"/>
        <v>38.405040929651044</v>
      </c>
      <c r="AJ54" s="83">
        <f t="shared" ca="1" si="265"/>
        <v>38.39140832497862</v>
      </c>
      <c r="AK54" s="83">
        <f t="shared" ca="1" si="265"/>
        <v>38.377696087819167</v>
      </c>
      <c r="AL54" s="83">
        <f t="shared" ca="1" si="265"/>
        <v>38.363903753013382</v>
      </c>
      <c r="AM54" s="83">
        <f t="shared" ca="1" si="265"/>
        <v>38.350030852684789</v>
      </c>
      <c r="AN54" s="83">
        <f t="shared" ca="1" si="265"/>
        <v>38.336076916223931</v>
      </c>
      <c r="AO54" s="83">
        <f t="shared" ca="1" si="265"/>
        <v>38.322041470272353</v>
      </c>
      <c r="AP54" s="83">
        <f t="shared" ca="1" si="265"/>
        <v>38.307924038706517</v>
      </c>
      <c r="AQ54" s="83">
        <f t="shared" ca="1" si="265"/>
        <v>38.293724142621762</v>
      </c>
      <c r="AR54" s="83">
        <f t="shared" ca="1" si="265"/>
        <v>38.279441300315959</v>
      </c>
      <c r="AS54" s="83">
        <f t="shared" ca="1" si="265"/>
        <v>38.265075027273177</v>
      </c>
      <c r="AT54" s="83">
        <f t="shared" ca="1" si="265"/>
        <v>38.250624836147296</v>
      </c>
      <c r="AU54" s="83">
        <f t="shared" ca="1" si="265"/>
        <v>38.236090236745454</v>
      </c>
      <c r="AV54" s="83">
        <f t="shared" ca="1" si="265"/>
        <v>38.221470736011376</v>
      </c>
      <c r="AW54" s="83">
        <f t="shared" ca="1" si="265"/>
        <v>38.206765838008735</v>
      </c>
      <c r="AX54" s="83">
        <f t="shared" ca="1" si="265"/>
        <v>38.19197504390425</v>
      </c>
      <c r="AY54" s="83">
        <f t="shared" ca="1" si="265"/>
        <v>38.177097851950776</v>
      </c>
      <c r="AZ54" s="83">
        <f t="shared" ca="1" si="265"/>
        <v>38.162133757470322</v>
      </c>
      <c r="BA54" s="83">
        <f t="shared" ca="1" si="265"/>
        <v>38.147082252836924</v>
      </c>
      <c r="BB54" s="83">
        <f t="shared" ca="1" si="265"/>
        <v>38.131942827459383</v>
      </c>
      <c r="BC54" s="83">
        <f t="shared" ca="1" si="265"/>
        <v>38.116714967763969</v>
      </c>
      <c r="BD54" s="83">
        <f t="shared" ca="1" si="265"/>
        <v>38.101398157177002</v>
      </c>
      <c r="BE54" s="83">
        <f t="shared" ca="1" si="265"/>
        <v>38.085991876107343</v>
      </c>
      <c r="BF54" s="83">
        <f t="shared" ca="1" si="265"/>
        <v>38.070495601928755</v>
      </c>
      <c r="BG54" s="83">
        <f t="shared" ca="1" si="265"/>
        <v>38.054908808962139</v>
      </c>
      <c r="BH54" s="83">
        <f t="shared" ca="1" si="265"/>
        <v>38.039230968457758</v>
      </c>
      <c r="BI54" s="83">
        <f t="shared" ca="1" si="265"/>
        <v>38.023461548577281</v>
      </c>
      <c r="BJ54" s="83">
        <f t="shared" ca="1" si="265"/>
        <v>38.007600014375711</v>
      </c>
      <c r="BK54" s="83">
        <f t="shared" ca="1" si="265"/>
        <v>37.99164582778328</v>
      </c>
      <c r="BL54" s="83">
        <f t="shared" ca="1" si="265"/>
        <v>37.975598447587174</v>
      </c>
      <c r="BM54" s="83">
        <f t="shared" ca="1" si="265"/>
        <v>37.959457329413183</v>
      </c>
      <c r="BN54" s="83">
        <f t="shared" ref="BN54:DY54" ca="1" si="266">BN47-BN49</f>
        <v>37.943221925707228</v>
      </c>
      <c r="BO54" s="83">
        <f t="shared" ca="1" si="266"/>
        <v>37.926891685716789</v>
      </c>
      <c r="BP54" s="83">
        <f t="shared" ca="1" si="266"/>
        <v>37.910466055472213</v>
      </c>
      <c r="BQ54" s="83">
        <f t="shared" ca="1" si="266"/>
        <v>37.893944477767938</v>
      </c>
      <c r="BR54" s="83">
        <f t="shared" ca="1" si="266"/>
        <v>37.87732639214358</v>
      </c>
      <c r="BS54" s="83">
        <f t="shared" ca="1" si="266"/>
        <v>37.860611234864933</v>
      </c>
      <c r="BT54" s="83">
        <f t="shared" ca="1" si="266"/>
        <v>37.843798438904813</v>
      </c>
      <c r="BU54" s="83">
        <f t="shared" ca="1" si="266"/>
        <v>37.826887433923865</v>
      </c>
      <c r="BV54" s="83">
        <f t="shared" ca="1" si="266"/>
        <v>37.809877646251195</v>
      </c>
      <c r="BW54" s="83">
        <f t="shared" ca="1" si="266"/>
        <v>37.792768498864902</v>
      </c>
      <c r="BX54" s="83">
        <f t="shared" ca="1" si="266"/>
        <v>37.775559411372512</v>
      </c>
      <c r="BY54" s="83">
        <f t="shared" ca="1" si="266"/>
        <v>37.758249799991304</v>
      </c>
      <c r="BZ54" s="83">
        <f t="shared" ca="1" si="266"/>
        <v>37.740839077528463</v>
      </c>
      <c r="CA54" s="83">
        <f t="shared" ca="1" si="266"/>
        <v>37.723326653361212</v>
      </c>
      <c r="CB54" s="83">
        <f t="shared" ca="1" si="266"/>
        <v>37.705711933416772</v>
      </c>
      <c r="CC54" s="83">
        <f t="shared" ca="1" si="266"/>
        <v>37.687994320152136</v>
      </c>
      <c r="CD54" s="83">
        <f t="shared" ca="1" si="266"/>
        <v>37.670173212533903</v>
      </c>
      <c r="CE54" s="83">
        <f t="shared" ca="1" si="266"/>
        <v>37.652248006017814</v>
      </c>
      <c r="CF54" s="83">
        <f t="shared" ca="1" si="266"/>
        <v>37.634218092528286</v>
      </c>
      <c r="CG54" s="83">
        <f t="shared" ca="1" si="266"/>
        <v>37.616082860437757</v>
      </c>
      <c r="CH54" s="83">
        <f t="shared" ca="1" si="266"/>
        <v>37.597841694545956</v>
      </c>
      <c r="CI54" s="83">
        <f t="shared" ca="1" si="266"/>
        <v>37.579493976059027</v>
      </c>
      <c r="CJ54" s="83">
        <f t="shared" ca="1" si="266"/>
        <v>37.56103908256852</v>
      </c>
      <c r="CK54" s="83">
        <f t="shared" ca="1" si="266"/>
        <v>37.542476388030337</v>
      </c>
      <c r="CL54" s="83">
        <f t="shared" ca="1" si="266"/>
        <v>37.523805262743387</v>
      </c>
      <c r="CM54" s="83">
        <f t="shared" ca="1" si="266"/>
        <v>37.505025073328355</v>
      </c>
      <c r="CN54" s="83">
        <f t="shared" ca="1" si="266"/>
        <v>37.486135182706107</v>
      </c>
      <c r="CO54" s="83">
        <f t="shared" ca="1" si="266"/>
        <v>37.467134950076158</v>
      </c>
      <c r="CP54" s="83">
        <f t="shared" ca="1" si="266"/>
        <v>37.448023730894846</v>
      </c>
      <c r="CQ54" s="83">
        <f t="shared" ca="1" si="266"/>
        <v>37.428800876853586</v>
      </c>
      <c r="CR54" s="83">
        <f t="shared" ca="1" si="266"/>
        <v>37.409465735856742</v>
      </c>
      <c r="CS54" s="83">
        <f t="shared" ca="1" si="266"/>
        <v>37.390017651999649</v>
      </c>
      <c r="CT54" s="83">
        <f t="shared" ca="1" si="266"/>
        <v>37.370455965546221</v>
      </c>
      <c r="CU54" s="83">
        <f t="shared" ca="1" si="266"/>
        <v>37.350780012906682</v>
      </c>
      <c r="CV54" s="83">
        <f t="shared" ca="1" si="266"/>
        <v>37.330989126614995</v>
      </c>
      <c r="CW54" s="83">
        <f t="shared" ca="1" si="266"/>
        <v>37.311082635306221</v>
      </c>
      <c r="CX54" s="83">
        <f t="shared" ca="1" si="266"/>
        <v>37.291059863693803</v>
      </c>
      <c r="CY54" s="83">
        <f t="shared" ca="1" si="266"/>
        <v>37.270920132546564</v>
      </c>
      <c r="CZ54" s="83">
        <f t="shared" ca="1" si="266"/>
        <v>37.250662758665769</v>
      </c>
      <c r="DA54" s="83">
        <f t="shared" ca="1" si="266"/>
        <v>37.230287054861861</v>
      </c>
      <c r="DB54" s="83">
        <f t="shared" ca="1" si="266"/>
        <v>37.209792329931176</v>
      </c>
      <c r="DC54" s="83">
        <f t="shared" ca="1" si="266"/>
        <v>37.189177888632543</v>
      </c>
      <c r="DD54" s="83">
        <f t="shared" ca="1" si="266"/>
        <v>37.168443031663621</v>
      </c>
      <c r="DE54" s="83">
        <f t="shared" ca="1" si="266"/>
        <v>37.147587055637246</v>
      </c>
      <c r="DF54" s="83">
        <f t="shared" ca="1" si="266"/>
        <v>37.126609253057516</v>
      </c>
      <c r="DG54" s="83">
        <f t="shared" ca="1" si="266"/>
        <v>37.105508912295846</v>
      </c>
      <c r="DH54" s="83">
        <f t="shared" ca="1" si="266"/>
        <v>37.084285317566753</v>
      </c>
      <c r="DI54" s="83">
        <f t="shared" ca="1" si="266"/>
        <v>37.062937748903678</v>
      </c>
      <c r="DJ54" s="83">
        <f t="shared" ca="1" si="266"/>
        <v>37.041465482134427</v>
      </c>
      <c r="DK54" s="83">
        <f t="shared" ca="1" si="266"/>
        <v>37.019867788856743</v>
      </c>
      <c r="DL54" s="83">
        <f t="shared" ca="1" si="266"/>
        <v>36.998143936413499</v>
      </c>
      <c r="DM54" s="83">
        <f t="shared" ca="1" si="266"/>
        <v>36.97629318786791</v>
      </c>
      <c r="DN54" s="83">
        <f t="shared" ca="1" si="266"/>
        <v>36.954314801978477</v>
      </c>
      <c r="DO54" s="83">
        <f t="shared" ca="1" si="266"/>
        <v>36.932208033173858</v>
      </c>
      <c r="DP54" s="83">
        <f t="shared" ca="1" si="266"/>
        <v>36.909972131527624</v>
      </c>
      <c r="DQ54" s="83">
        <f t="shared" ca="1" si="266"/>
        <v>36.887606342732752</v>
      </c>
      <c r="DR54" s="83">
        <f t="shared" ca="1" si="266"/>
        <v>136.69706614219919</v>
      </c>
      <c r="DS54" s="83">
        <f t="shared" ca="1" si="266"/>
        <v>130.56868116824961</v>
      </c>
      <c r="DT54" s="83">
        <f t="shared" ca="1" si="266"/>
        <v>124.38836072841912</v>
      </c>
      <c r="DU54" s="83">
        <f t="shared" ca="1" si="266"/>
        <v>118.15521703696612</v>
      </c>
      <c r="DV54" s="83">
        <f t="shared" ca="1" si="266"/>
        <v>103.52913345420748</v>
      </c>
      <c r="DW54" s="83">
        <f t="shared" ca="1" si="266"/>
        <v>88.775866535946633</v>
      </c>
      <c r="DX54" s="83">
        <f t="shared" ca="1" si="266"/>
        <v>73.893184995595732</v>
      </c>
      <c r="DY54" s="83">
        <f t="shared" ca="1" si="266"/>
        <v>58.878798308870088</v>
      </c>
      <c r="DZ54" s="83">
        <f t="shared" ref="DZ54:GK54" ca="1" si="267">DZ47-DZ49</f>
        <v>43.730354598155799</v>
      </c>
      <c r="EA54" s="83">
        <f t="shared" ca="1" si="267"/>
        <v>28.445438421579226</v>
      </c>
      <c r="EB54" s="83">
        <f t="shared" ca="1" si="267"/>
        <v>20.165715131579226</v>
      </c>
      <c r="EC54" s="83">
        <f t="shared" ca="1" si="267"/>
        <v>10.599151716097055</v>
      </c>
      <c r="ED54" s="83">
        <f t="shared" ca="1" si="267"/>
        <v>10.599151716097055</v>
      </c>
      <c r="EE54" s="83">
        <f t="shared" ca="1" si="267"/>
        <v>10.599151716097055</v>
      </c>
      <c r="EF54" s="83">
        <f t="shared" ca="1" si="267"/>
        <v>10.599151716097055</v>
      </c>
      <c r="EG54" s="83">
        <f t="shared" ca="1" si="267"/>
        <v>10.599151716097055</v>
      </c>
      <c r="EH54" s="83">
        <f t="shared" ca="1" si="267"/>
        <v>10.599151716097055</v>
      </c>
      <c r="EI54" s="83">
        <f t="shared" ca="1" si="267"/>
        <v>10.599151716097055</v>
      </c>
      <c r="EJ54" s="83">
        <f t="shared" ca="1" si="267"/>
        <v>10.599151716097055</v>
      </c>
      <c r="EK54" s="83">
        <f t="shared" ca="1" si="267"/>
        <v>10.599151716097055</v>
      </c>
      <c r="EL54" s="83">
        <f t="shared" ca="1" si="267"/>
        <v>10.599151716097055</v>
      </c>
      <c r="EM54" s="83">
        <f t="shared" ca="1" si="267"/>
        <v>10.599151716097055</v>
      </c>
      <c r="EN54" s="83">
        <f t="shared" ca="1" si="267"/>
        <v>10.599151716097055</v>
      </c>
      <c r="EO54" s="83">
        <f t="shared" ca="1" si="267"/>
        <v>10.599151716097055</v>
      </c>
      <c r="EP54" s="83">
        <f t="shared" ca="1" si="267"/>
        <v>10.599151716097055</v>
      </c>
      <c r="EQ54" s="83">
        <f t="shared" ca="1" si="267"/>
        <v>10.599151716097055</v>
      </c>
      <c r="ER54" s="83">
        <f t="shared" ca="1" si="267"/>
        <v>10.599151716097055</v>
      </c>
      <c r="ES54" s="83">
        <f t="shared" ca="1" si="267"/>
        <v>10.599151716097055</v>
      </c>
      <c r="ET54" s="83">
        <f t="shared" ca="1" si="267"/>
        <v>10.599151716097055</v>
      </c>
      <c r="EU54" s="83">
        <f t="shared" ca="1" si="267"/>
        <v>10.599151716097055</v>
      </c>
      <c r="EV54" s="83">
        <f t="shared" ca="1" si="267"/>
        <v>10.599151716097055</v>
      </c>
      <c r="EW54" s="83">
        <f t="shared" ca="1" si="267"/>
        <v>10.599151716097055</v>
      </c>
      <c r="EX54" s="83">
        <f t="shared" ca="1" si="267"/>
        <v>10.599151716097055</v>
      </c>
      <c r="EY54" s="83">
        <f t="shared" ca="1" si="267"/>
        <v>10.599151716097055</v>
      </c>
      <c r="EZ54" s="83">
        <f t="shared" ca="1" si="267"/>
        <v>10.599151716097055</v>
      </c>
      <c r="FA54" s="83">
        <f t="shared" ca="1" si="267"/>
        <v>10.599151716097055</v>
      </c>
      <c r="FB54" s="83">
        <f t="shared" ca="1" si="267"/>
        <v>10.599151716097055</v>
      </c>
      <c r="FC54" s="83">
        <f t="shared" ca="1" si="267"/>
        <v>10.599151716097055</v>
      </c>
      <c r="FD54" s="83">
        <f t="shared" ca="1" si="267"/>
        <v>10.599151716097055</v>
      </c>
      <c r="FE54" s="83">
        <f t="shared" ca="1" si="267"/>
        <v>10.599151716097055</v>
      </c>
      <c r="FF54" s="83">
        <f t="shared" ca="1" si="267"/>
        <v>10.599151716097055</v>
      </c>
      <c r="FG54" s="83">
        <f t="shared" ca="1" si="267"/>
        <v>10.599151716097055</v>
      </c>
      <c r="FH54" s="83">
        <f t="shared" ca="1" si="267"/>
        <v>10.599151716097055</v>
      </c>
      <c r="FI54" s="83">
        <f t="shared" ca="1" si="267"/>
        <v>10.599151716097055</v>
      </c>
      <c r="FJ54" s="83">
        <f t="shared" ca="1" si="267"/>
        <v>10.599151716097055</v>
      </c>
      <c r="FK54" s="83">
        <f t="shared" ca="1" si="267"/>
        <v>10.599151716097055</v>
      </c>
      <c r="FL54" s="83">
        <f t="shared" ca="1" si="267"/>
        <v>10.599151716097055</v>
      </c>
      <c r="FM54" s="83">
        <f t="shared" ca="1" si="267"/>
        <v>10.599151716097055</v>
      </c>
      <c r="FN54" s="83">
        <f t="shared" ca="1" si="267"/>
        <v>10.599151716097055</v>
      </c>
      <c r="FO54" s="83">
        <f t="shared" ca="1" si="267"/>
        <v>10.599151716097055</v>
      </c>
      <c r="FP54" s="83">
        <f t="shared" ca="1" si="267"/>
        <v>10.599151716097055</v>
      </c>
      <c r="FQ54" s="83">
        <f t="shared" ca="1" si="267"/>
        <v>10.599151716097055</v>
      </c>
      <c r="FR54" s="83">
        <f t="shared" ca="1" si="267"/>
        <v>10.599151716097055</v>
      </c>
      <c r="FS54" s="83">
        <f t="shared" ca="1" si="267"/>
        <v>10.599151716097055</v>
      </c>
      <c r="FT54" s="83">
        <f t="shared" ca="1" si="267"/>
        <v>10.599151716097055</v>
      </c>
      <c r="FU54" s="83">
        <f t="shared" ca="1" si="267"/>
        <v>10.599151716097055</v>
      </c>
      <c r="FV54" s="83">
        <f t="shared" ca="1" si="267"/>
        <v>10.599151716097055</v>
      </c>
      <c r="FW54" s="83">
        <f t="shared" ca="1" si="267"/>
        <v>10.599151716097055</v>
      </c>
      <c r="FX54" s="83">
        <f t="shared" ca="1" si="267"/>
        <v>10.599151716097055</v>
      </c>
      <c r="FY54" s="83">
        <f t="shared" ca="1" si="267"/>
        <v>10.599151716097055</v>
      </c>
      <c r="FZ54" s="83">
        <f t="shared" ca="1" si="267"/>
        <v>10.599151716097055</v>
      </c>
      <c r="GA54" s="83">
        <f t="shared" ca="1" si="267"/>
        <v>10.599151716097055</v>
      </c>
      <c r="GB54" s="83">
        <f t="shared" ca="1" si="267"/>
        <v>10.599151716097055</v>
      </c>
      <c r="GC54" s="83">
        <f t="shared" ca="1" si="267"/>
        <v>10.599151716097055</v>
      </c>
      <c r="GD54" s="83">
        <f t="shared" ca="1" si="267"/>
        <v>10.599151716097055</v>
      </c>
      <c r="GE54" s="83">
        <f t="shared" ca="1" si="267"/>
        <v>10.599151716097055</v>
      </c>
      <c r="GF54" s="83">
        <f t="shared" ca="1" si="267"/>
        <v>10.599151716097055</v>
      </c>
      <c r="GG54" s="83">
        <f t="shared" ca="1" si="267"/>
        <v>10.599151716097055</v>
      </c>
      <c r="GH54" s="83">
        <f t="shared" ca="1" si="267"/>
        <v>10.599151716097055</v>
      </c>
      <c r="GI54" s="83">
        <f t="shared" ca="1" si="267"/>
        <v>10.599151716097055</v>
      </c>
      <c r="GJ54" s="83">
        <f t="shared" ca="1" si="267"/>
        <v>10.599151716097055</v>
      </c>
      <c r="GK54" s="83">
        <f t="shared" ca="1" si="267"/>
        <v>10.599151716097055</v>
      </c>
      <c r="GL54" s="83">
        <f t="shared" ref="GL54:HI54" ca="1" si="268">GL47-GL49</f>
        <v>10.599151716097055</v>
      </c>
      <c r="GM54" s="83">
        <f t="shared" ca="1" si="268"/>
        <v>10.599151716097055</v>
      </c>
      <c r="GN54" s="83">
        <f t="shared" ca="1" si="268"/>
        <v>10.599151716097055</v>
      </c>
      <c r="GO54" s="83">
        <f t="shared" ca="1" si="268"/>
        <v>10.599151716097055</v>
      </c>
      <c r="GP54" s="83">
        <f t="shared" ca="1" si="268"/>
        <v>10.599151716097055</v>
      </c>
      <c r="GQ54" s="83">
        <f t="shared" ca="1" si="268"/>
        <v>10.599151716097055</v>
      </c>
      <c r="GR54" s="83">
        <f t="shared" ca="1" si="268"/>
        <v>10.599151716097055</v>
      </c>
      <c r="GS54" s="83">
        <f t="shared" ca="1" si="268"/>
        <v>10.599151716097055</v>
      </c>
      <c r="GT54" s="83">
        <f t="shared" ca="1" si="268"/>
        <v>10.599151716097055</v>
      </c>
      <c r="GU54" s="83">
        <f t="shared" ca="1" si="268"/>
        <v>10.599151716097055</v>
      </c>
      <c r="GV54" s="83">
        <f t="shared" ca="1" si="268"/>
        <v>10.599151716097055</v>
      </c>
      <c r="GW54" s="83">
        <f t="shared" ca="1" si="268"/>
        <v>10.599151716097055</v>
      </c>
      <c r="GX54" s="83">
        <f t="shared" ca="1" si="268"/>
        <v>10.599151716097055</v>
      </c>
      <c r="GY54" s="83">
        <f t="shared" ca="1" si="268"/>
        <v>10.599151716097055</v>
      </c>
      <c r="GZ54" s="83">
        <f t="shared" ca="1" si="268"/>
        <v>10.599151716097055</v>
      </c>
      <c r="HA54" s="83">
        <f t="shared" ca="1" si="268"/>
        <v>10.599151716097055</v>
      </c>
      <c r="HB54" s="83">
        <f t="shared" ca="1" si="268"/>
        <v>10.599151716097055</v>
      </c>
      <c r="HC54" s="83">
        <f t="shared" ca="1" si="268"/>
        <v>10.599151716097055</v>
      </c>
      <c r="HD54" s="83">
        <f t="shared" ca="1" si="268"/>
        <v>10.599151716097055</v>
      </c>
      <c r="HE54" s="83">
        <f t="shared" ca="1" si="268"/>
        <v>10.599151716097055</v>
      </c>
      <c r="HF54" s="83">
        <f t="shared" ca="1" si="268"/>
        <v>10.599151716097055</v>
      </c>
      <c r="HG54" s="83">
        <f t="shared" ca="1" si="268"/>
        <v>10.599151716097055</v>
      </c>
      <c r="HH54" s="83">
        <f t="shared" ca="1" si="268"/>
        <v>10.599151716097055</v>
      </c>
      <c r="HI54" s="83">
        <f t="shared" ca="1" si="268"/>
        <v>10.599151716097055</v>
      </c>
      <c r="HJ54" s="83">
        <f t="shared" ref="HJ54:IG54" ca="1" si="269">HJ47-HJ49</f>
        <v>10.599151716097055</v>
      </c>
      <c r="HK54" s="83">
        <f t="shared" ca="1" si="269"/>
        <v>10.599151716097055</v>
      </c>
      <c r="HL54" s="83">
        <f t="shared" ca="1" si="269"/>
        <v>10.599151716097055</v>
      </c>
      <c r="HM54" s="83">
        <f t="shared" ca="1" si="269"/>
        <v>10.599151716097055</v>
      </c>
      <c r="HN54" s="83">
        <f t="shared" ca="1" si="269"/>
        <v>10.599151716097055</v>
      </c>
      <c r="HO54" s="83">
        <f t="shared" ca="1" si="269"/>
        <v>10.599151716097055</v>
      </c>
      <c r="HP54" s="83">
        <f t="shared" ca="1" si="269"/>
        <v>10.599151716097055</v>
      </c>
      <c r="HQ54" s="83">
        <f t="shared" ca="1" si="269"/>
        <v>10.599151716097055</v>
      </c>
      <c r="HR54" s="83">
        <f t="shared" ca="1" si="269"/>
        <v>10.599151716097055</v>
      </c>
      <c r="HS54" s="83">
        <f t="shared" ca="1" si="269"/>
        <v>10.599151716097055</v>
      </c>
      <c r="HT54" s="83">
        <f t="shared" ca="1" si="269"/>
        <v>10.599151716097055</v>
      </c>
      <c r="HU54" s="83">
        <f t="shared" ca="1" si="269"/>
        <v>10.599151716097055</v>
      </c>
      <c r="HV54" s="83">
        <f t="shared" ca="1" si="269"/>
        <v>10.599151716097055</v>
      </c>
      <c r="HW54" s="83">
        <f t="shared" ca="1" si="269"/>
        <v>10.599151716097055</v>
      </c>
      <c r="HX54" s="83">
        <f t="shared" ca="1" si="269"/>
        <v>10.599151716097055</v>
      </c>
      <c r="HY54" s="83">
        <f t="shared" ca="1" si="269"/>
        <v>10.599151716097055</v>
      </c>
      <c r="HZ54" s="83">
        <f t="shared" ca="1" si="269"/>
        <v>10.599151716097055</v>
      </c>
      <c r="IA54" s="83">
        <f t="shared" ca="1" si="269"/>
        <v>10.599151716097055</v>
      </c>
      <c r="IB54" s="83">
        <f t="shared" ca="1" si="269"/>
        <v>10.599151716097055</v>
      </c>
      <c r="IC54" s="83">
        <f t="shared" ca="1" si="269"/>
        <v>10.599151716097055</v>
      </c>
      <c r="ID54" s="83">
        <f t="shared" ca="1" si="269"/>
        <v>10.599151716097055</v>
      </c>
      <c r="IE54" s="83">
        <f t="shared" ca="1" si="269"/>
        <v>10.599151716097055</v>
      </c>
      <c r="IF54" s="83">
        <f t="shared" ca="1" si="269"/>
        <v>10.599151716097055</v>
      </c>
      <c r="IG54" s="83">
        <f t="shared" ca="1" si="269"/>
        <v>10.599151716097055</v>
      </c>
    </row>
    <row r="55" spans="1:241" x14ac:dyDescent="0.2"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</row>
    <row r="56" spans="1:241" s="22" customFormat="1" x14ac:dyDescent="0.2">
      <c r="A56" s="34" t="s">
        <v>112</v>
      </c>
      <c r="B56" s="83">
        <f t="shared" ref="B56:BM56" si="270">SUM(B57:B57)</f>
        <v>1500</v>
      </c>
      <c r="C56" s="83">
        <f t="shared" si="270"/>
        <v>200</v>
      </c>
      <c r="D56" s="83">
        <f t="shared" si="270"/>
        <v>200</v>
      </c>
      <c r="E56" s="83">
        <f t="shared" si="270"/>
        <v>200</v>
      </c>
      <c r="F56" s="83">
        <f t="shared" si="270"/>
        <v>2151.7231095833331</v>
      </c>
      <c r="G56" s="83">
        <f t="shared" si="270"/>
        <v>2151.7231095833331</v>
      </c>
      <c r="H56" s="83">
        <f t="shared" si="270"/>
        <v>2122.5052395833327</v>
      </c>
      <c r="I56" s="83">
        <f t="shared" si="270"/>
        <v>1985.3987629166663</v>
      </c>
      <c r="J56" s="83">
        <f t="shared" si="270"/>
        <v>1985.3987629166663</v>
      </c>
      <c r="K56" s="83">
        <f t="shared" si="270"/>
        <v>1985.3987629166663</v>
      </c>
      <c r="L56" s="83">
        <f t="shared" si="270"/>
        <v>794.70765125000003</v>
      </c>
      <c r="M56" s="83">
        <f t="shared" si="270"/>
        <v>1346.97415125</v>
      </c>
      <c r="N56" s="83">
        <f t="shared" si="270"/>
        <v>0</v>
      </c>
      <c r="O56" s="83">
        <f t="shared" si="270"/>
        <v>0</v>
      </c>
      <c r="P56" s="83">
        <f t="shared" si="270"/>
        <v>0</v>
      </c>
      <c r="Q56" s="83">
        <f t="shared" si="270"/>
        <v>0</v>
      </c>
      <c r="R56" s="83">
        <f t="shared" si="270"/>
        <v>0</v>
      </c>
      <c r="S56" s="83">
        <f t="shared" si="270"/>
        <v>0</v>
      </c>
      <c r="T56" s="83">
        <f t="shared" si="270"/>
        <v>0</v>
      </c>
      <c r="U56" s="83">
        <f t="shared" si="270"/>
        <v>0</v>
      </c>
      <c r="V56" s="83">
        <f t="shared" si="270"/>
        <v>0</v>
      </c>
      <c r="W56" s="83">
        <f t="shared" si="270"/>
        <v>0</v>
      </c>
      <c r="X56" s="83">
        <f t="shared" si="270"/>
        <v>0</v>
      </c>
      <c r="Y56" s="83">
        <f t="shared" si="270"/>
        <v>0</v>
      </c>
      <c r="Z56" s="83">
        <f t="shared" si="270"/>
        <v>0</v>
      </c>
      <c r="AA56" s="83">
        <f t="shared" si="270"/>
        <v>0</v>
      </c>
      <c r="AB56" s="83">
        <f t="shared" si="270"/>
        <v>0</v>
      </c>
      <c r="AC56" s="83">
        <f t="shared" si="270"/>
        <v>0</v>
      </c>
      <c r="AD56" s="83">
        <f t="shared" si="270"/>
        <v>0</v>
      </c>
      <c r="AE56" s="83">
        <f t="shared" si="270"/>
        <v>0</v>
      </c>
      <c r="AF56" s="83">
        <f t="shared" si="270"/>
        <v>0</v>
      </c>
      <c r="AG56" s="83">
        <f t="shared" si="270"/>
        <v>0</v>
      </c>
      <c r="AH56" s="83">
        <f t="shared" si="270"/>
        <v>0</v>
      </c>
      <c r="AI56" s="83">
        <f t="shared" si="270"/>
        <v>0</v>
      </c>
      <c r="AJ56" s="83">
        <f t="shared" si="270"/>
        <v>0</v>
      </c>
      <c r="AK56" s="83">
        <f t="shared" si="270"/>
        <v>0</v>
      </c>
      <c r="AL56" s="83">
        <f t="shared" si="270"/>
        <v>0</v>
      </c>
      <c r="AM56" s="83">
        <f t="shared" si="270"/>
        <v>0</v>
      </c>
      <c r="AN56" s="83">
        <f t="shared" si="270"/>
        <v>0</v>
      </c>
      <c r="AO56" s="83">
        <f t="shared" si="270"/>
        <v>0</v>
      </c>
      <c r="AP56" s="83">
        <f t="shared" si="270"/>
        <v>0</v>
      </c>
      <c r="AQ56" s="83">
        <f t="shared" si="270"/>
        <v>0</v>
      </c>
      <c r="AR56" s="83">
        <f t="shared" si="270"/>
        <v>0</v>
      </c>
      <c r="AS56" s="83">
        <f t="shared" si="270"/>
        <v>0</v>
      </c>
      <c r="AT56" s="83">
        <f t="shared" si="270"/>
        <v>0</v>
      </c>
      <c r="AU56" s="83">
        <f t="shared" si="270"/>
        <v>0</v>
      </c>
      <c r="AV56" s="83">
        <f t="shared" si="270"/>
        <v>0</v>
      </c>
      <c r="AW56" s="83">
        <f t="shared" si="270"/>
        <v>0</v>
      </c>
      <c r="AX56" s="83">
        <f t="shared" si="270"/>
        <v>0</v>
      </c>
      <c r="AY56" s="83">
        <f t="shared" si="270"/>
        <v>0</v>
      </c>
      <c r="AZ56" s="83">
        <f t="shared" si="270"/>
        <v>0</v>
      </c>
      <c r="BA56" s="83">
        <f t="shared" si="270"/>
        <v>0</v>
      </c>
      <c r="BB56" s="83">
        <f t="shared" si="270"/>
        <v>0</v>
      </c>
      <c r="BC56" s="83">
        <f t="shared" si="270"/>
        <v>0</v>
      </c>
      <c r="BD56" s="83">
        <f t="shared" si="270"/>
        <v>0</v>
      </c>
      <c r="BE56" s="83">
        <f t="shared" si="270"/>
        <v>0</v>
      </c>
      <c r="BF56" s="83">
        <f t="shared" si="270"/>
        <v>0</v>
      </c>
      <c r="BG56" s="83">
        <f t="shared" si="270"/>
        <v>0</v>
      </c>
      <c r="BH56" s="83">
        <f t="shared" si="270"/>
        <v>0</v>
      </c>
      <c r="BI56" s="83">
        <f t="shared" si="270"/>
        <v>0</v>
      </c>
      <c r="BJ56" s="83">
        <f t="shared" si="270"/>
        <v>0</v>
      </c>
      <c r="BK56" s="83">
        <f t="shared" si="270"/>
        <v>0</v>
      </c>
      <c r="BL56" s="83">
        <f t="shared" si="270"/>
        <v>0</v>
      </c>
      <c r="BM56" s="83">
        <f t="shared" si="270"/>
        <v>0</v>
      </c>
      <c r="BN56" s="83">
        <f t="shared" ref="BN56:DY56" si="271">SUM(BN57:BN57)</f>
        <v>0</v>
      </c>
      <c r="BO56" s="83">
        <f t="shared" si="271"/>
        <v>0</v>
      </c>
      <c r="BP56" s="83">
        <f t="shared" si="271"/>
        <v>0</v>
      </c>
      <c r="BQ56" s="83">
        <f t="shared" si="271"/>
        <v>0</v>
      </c>
      <c r="BR56" s="83">
        <f t="shared" si="271"/>
        <v>0</v>
      </c>
      <c r="BS56" s="83">
        <f t="shared" si="271"/>
        <v>0</v>
      </c>
      <c r="BT56" s="83">
        <f t="shared" si="271"/>
        <v>0</v>
      </c>
      <c r="BU56" s="83">
        <f t="shared" si="271"/>
        <v>0</v>
      </c>
      <c r="BV56" s="83">
        <f t="shared" si="271"/>
        <v>0</v>
      </c>
      <c r="BW56" s="83">
        <f t="shared" si="271"/>
        <v>0</v>
      </c>
      <c r="BX56" s="83">
        <f t="shared" si="271"/>
        <v>0</v>
      </c>
      <c r="BY56" s="83">
        <f t="shared" si="271"/>
        <v>0</v>
      </c>
      <c r="BZ56" s="83">
        <f t="shared" si="271"/>
        <v>0</v>
      </c>
      <c r="CA56" s="83">
        <f t="shared" si="271"/>
        <v>0</v>
      </c>
      <c r="CB56" s="83">
        <f t="shared" si="271"/>
        <v>0</v>
      </c>
      <c r="CC56" s="83">
        <f t="shared" si="271"/>
        <v>0</v>
      </c>
      <c r="CD56" s="83">
        <f t="shared" si="271"/>
        <v>0</v>
      </c>
      <c r="CE56" s="83">
        <f t="shared" si="271"/>
        <v>0</v>
      </c>
      <c r="CF56" s="83">
        <f t="shared" si="271"/>
        <v>0</v>
      </c>
      <c r="CG56" s="83">
        <f t="shared" si="271"/>
        <v>0</v>
      </c>
      <c r="CH56" s="83">
        <f t="shared" si="271"/>
        <v>0</v>
      </c>
      <c r="CI56" s="83">
        <f t="shared" si="271"/>
        <v>0</v>
      </c>
      <c r="CJ56" s="83">
        <f t="shared" si="271"/>
        <v>0</v>
      </c>
      <c r="CK56" s="83">
        <f t="shared" si="271"/>
        <v>0</v>
      </c>
      <c r="CL56" s="83">
        <f t="shared" si="271"/>
        <v>0</v>
      </c>
      <c r="CM56" s="83">
        <f t="shared" si="271"/>
        <v>0</v>
      </c>
      <c r="CN56" s="83">
        <f t="shared" si="271"/>
        <v>0</v>
      </c>
      <c r="CO56" s="83">
        <f t="shared" si="271"/>
        <v>0</v>
      </c>
      <c r="CP56" s="83">
        <f t="shared" si="271"/>
        <v>0</v>
      </c>
      <c r="CQ56" s="83">
        <f t="shared" si="271"/>
        <v>0</v>
      </c>
      <c r="CR56" s="83">
        <f t="shared" si="271"/>
        <v>0</v>
      </c>
      <c r="CS56" s="83">
        <f t="shared" si="271"/>
        <v>0</v>
      </c>
      <c r="CT56" s="83">
        <f t="shared" si="271"/>
        <v>0</v>
      </c>
      <c r="CU56" s="83">
        <f t="shared" si="271"/>
        <v>0</v>
      </c>
      <c r="CV56" s="83">
        <f t="shared" si="271"/>
        <v>0</v>
      </c>
      <c r="CW56" s="83">
        <f t="shared" si="271"/>
        <v>0</v>
      </c>
      <c r="CX56" s="83">
        <f t="shared" si="271"/>
        <v>0</v>
      </c>
      <c r="CY56" s="83">
        <f t="shared" si="271"/>
        <v>0</v>
      </c>
      <c r="CZ56" s="83">
        <f t="shared" si="271"/>
        <v>0</v>
      </c>
      <c r="DA56" s="83">
        <f t="shared" si="271"/>
        <v>0</v>
      </c>
      <c r="DB56" s="83">
        <f t="shared" si="271"/>
        <v>0</v>
      </c>
      <c r="DC56" s="83">
        <f t="shared" si="271"/>
        <v>0</v>
      </c>
      <c r="DD56" s="83">
        <f t="shared" si="271"/>
        <v>0</v>
      </c>
      <c r="DE56" s="83">
        <f t="shared" si="271"/>
        <v>0</v>
      </c>
      <c r="DF56" s="83">
        <f t="shared" si="271"/>
        <v>0</v>
      </c>
      <c r="DG56" s="83">
        <f t="shared" si="271"/>
        <v>0</v>
      </c>
      <c r="DH56" s="83">
        <f t="shared" si="271"/>
        <v>0</v>
      </c>
      <c r="DI56" s="83">
        <f t="shared" si="271"/>
        <v>0</v>
      </c>
      <c r="DJ56" s="83">
        <f t="shared" si="271"/>
        <v>0</v>
      </c>
      <c r="DK56" s="83">
        <f t="shared" si="271"/>
        <v>0</v>
      </c>
      <c r="DL56" s="83">
        <f t="shared" si="271"/>
        <v>0</v>
      </c>
      <c r="DM56" s="83">
        <f t="shared" si="271"/>
        <v>0</v>
      </c>
      <c r="DN56" s="83">
        <f t="shared" si="271"/>
        <v>0</v>
      </c>
      <c r="DO56" s="83">
        <f t="shared" si="271"/>
        <v>0</v>
      </c>
      <c r="DP56" s="83">
        <f t="shared" si="271"/>
        <v>0</v>
      </c>
      <c r="DQ56" s="83">
        <f t="shared" si="271"/>
        <v>0</v>
      </c>
      <c r="DR56" s="83">
        <f t="shared" si="271"/>
        <v>1104.9663816666666</v>
      </c>
      <c r="DS56" s="83">
        <f t="shared" si="271"/>
        <v>1104.9663816666666</v>
      </c>
      <c r="DT56" s="83">
        <f t="shared" si="271"/>
        <v>1104.9663816666666</v>
      </c>
      <c r="DU56" s="83">
        <f t="shared" si="271"/>
        <v>1104.9663816666666</v>
      </c>
      <c r="DV56" s="83">
        <f t="shared" si="271"/>
        <v>2570.6449933333329</v>
      </c>
      <c r="DW56" s="83">
        <f t="shared" si="271"/>
        <v>2570.6449933333329</v>
      </c>
      <c r="DX56" s="83">
        <f t="shared" si="271"/>
        <v>2570.6449933333329</v>
      </c>
      <c r="DY56" s="83">
        <f t="shared" si="271"/>
        <v>2570.6449933333329</v>
      </c>
      <c r="DZ56" s="83">
        <f t="shared" ref="DZ56:GK56" si="272">SUM(DZ57:DZ57)</f>
        <v>2570.6449933333329</v>
      </c>
      <c r="EA56" s="83">
        <f t="shared" si="272"/>
        <v>2570.6449933333329</v>
      </c>
      <c r="EB56" s="83">
        <f t="shared" si="272"/>
        <v>1379.9538816666668</v>
      </c>
      <c r="EC56" s="83">
        <f t="shared" si="272"/>
        <v>1479.9538816666668</v>
      </c>
      <c r="ED56" s="83">
        <f t="shared" si="272"/>
        <v>0</v>
      </c>
      <c r="EE56" s="83">
        <f t="shared" si="272"/>
        <v>0</v>
      </c>
      <c r="EF56" s="83">
        <f t="shared" si="272"/>
        <v>0</v>
      </c>
      <c r="EG56" s="83">
        <f t="shared" si="272"/>
        <v>0</v>
      </c>
      <c r="EH56" s="83">
        <f t="shared" si="272"/>
        <v>0</v>
      </c>
      <c r="EI56" s="83">
        <f t="shared" si="272"/>
        <v>0</v>
      </c>
      <c r="EJ56" s="83">
        <f t="shared" si="272"/>
        <v>0</v>
      </c>
      <c r="EK56" s="83">
        <f t="shared" si="272"/>
        <v>0</v>
      </c>
      <c r="EL56" s="83">
        <f t="shared" si="272"/>
        <v>0</v>
      </c>
      <c r="EM56" s="83">
        <f t="shared" si="272"/>
        <v>0</v>
      </c>
      <c r="EN56" s="83">
        <f t="shared" si="272"/>
        <v>0</v>
      </c>
      <c r="EO56" s="83">
        <f t="shared" si="272"/>
        <v>0</v>
      </c>
      <c r="EP56" s="83">
        <f t="shared" si="272"/>
        <v>0</v>
      </c>
      <c r="EQ56" s="83">
        <f t="shared" si="272"/>
        <v>0</v>
      </c>
      <c r="ER56" s="83">
        <f t="shared" si="272"/>
        <v>0</v>
      </c>
      <c r="ES56" s="83">
        <f t="shared" si="272"/>
        <v>0</v>
      </c>
      <c r="ET56" s="83">
        <f t="shared" si="272"/>
        <v>0</v>
      </c>
      <c r="EU56" s="83">
        <f t="shared" si="272"/>
        <v>0</v>
      </c>
      <c r="EV56" s="83">
        <f t="shared" si="272"/>
        <v>0</v>
      </c>
      <c r="EW56" s="83">
        <f t="shared" si="272"/>
        <v>0</v>
      </c>
      <c r="EX56" s="83">
        <f t="shared" si="272"/>
        <v>0</v>
      </c>
      <c r="EY56" s="83">
        <f t="shared" si="272"/>
        <v>0</v>
      </c>
      <c r="EZ56" s="83">
        <f t="shared" si="272"/>
        <v>0</v>
      </c>
      <c r="FA56" s="83">
        <f t="shared" si="272"/>
        <v>0</v>
      </c>
      <c r="FB56" s="83">
        <f t="shared" si="272"/>
        <v>0</v>
      </c>
      <c r="FC56" s="83">
        <f t="shared" si="272"/>
        <v>0</v>
      </c>
      <c r="FD56" s="83">
        <f t="shared" si="272"/>
        <v>0</v>
      </c>
      <c r="FE56" s="83">
        <f t="shared" si="272"/>
        <v>0</v>
      </c>
      <c r="FF56" s="83">
        <f t="shared" si="272"/>
        <v>0</v>
      </c>
      <c r="FG56" s="83">
        <f t="shared" si="272"/>
        <v>0</v>
      </c>
      <c r="FH56" s="83">
        <f t="shared" si="272"/>
        <v>0</v>
      </c>
      <c r="FI56" s="83">
        <f t="shared" si="272"/>
        <v>0</v>
      </c>
      <c r="FJ56" s="83">
        <f t="shared" si="272"/>
        <v>0</v>
      </c>
      <c r="FK56" s="83">
        <f t="shared" si="272"/>
        <v>0</v>
      </c>
      <c r="FL56" s="83">
        <f t="shared" si="272"/>
        <v>0</v>
      </c>
      <c r="FM56" s="83">
        <f t="shared" si="272"/>
        <v>0</v>
      </c>
      <c r="FN56" s="83">
        <f t="shared" si="272"/>
        <v>0</v>
      </c>
      <c r="FO56" s="83">
        <f t="shared" si="272"/>
        <v>0</v>
      </c>
      <c r="FP56" s="83">
        <f t="shared" si="272"/>
        <v>0</v>
      </c>
      <c r="FQ56" s="83">
        <f t="shared" si="272"/>
        <v>0</v>
      </c>
      <c r="FR56" s="83">
        <f t="shared" si="272"/>
        <v>0</v>
      </c>
      <c r="FS56" s="83">
        <f t="shared" si="272"/>
        <v>0</v>
      </c>
      <c r="FT56" s="83">
        <f t="shared" si="272"/>
        <v>0</v>
      </c>
      <c r="FU56" s="83">
        <f t="shared" si="272"/>
        <v>0</v>
      </c>
      <c r="FV56" s="83">
        <f t="shared" si="272"/>
        <v>0</v>
      </c>
      <c r="FW56" s="83">
        <f t="shared" si="272"/>
        <v>0</v>
      </c>
      <c r="FX56" s="83">
        <f t="shared" si="272"/>
        <v>0</v>
      </c>
      <c r="FY56" s="83">
        <f t="shared" si="272"/>
        <v>0</v>
      </c>
      <c r="FZ56" s="83">
        <f t="shared" si="272"/>
        <v>0</v>
      </c>
      <c r="GA56" s="83">
        <f t="shared" si="272"/>
        <v>0</v>
      </c>
      <c r="GB56" s="83">
        <f t="shared" si="272"/>
        <v>0</v>
      </c>
      <c r="GC56" s="83">
        <f t="shared" si="272"/>
        <v>0</v>
      </c>
      <c r="GD56" s="83">
        <f t="shared" si="272"/>
        <v>0</v>
      </c>
      <c r="GE56" s="83">
        <f t="shared" si="272"/>
        <v>0</v>
      </c>
      <c r="GF56" s="83">
        <f t="shared" si="272"/>
        <v>0</v>
      </c>
      <c r="GG56" s="83">
        <f t="shared" si="272"/>
        <v>0</v>
      </c>
      <c r="GH56" s="83">
        <f t="shared" si="272"/>
        <v>0</v>
      </c>
      <c r="GI56" s="83">
        <f t="shared" si="272"/>
        <v>0</v>
      </c>
      <c r="GJ56" s="83">
        <f t="shared" si="272"/>
        <v>0</v>
      </c>
      <c r="GK56" s="83">
        <f t="shared" si="272"/>
        <v>0</v>
      </c>
      <c r="GL56" s="83">
        <f t="shared" ref="GL56:IG56" si="273">SUM(GL57:GL57)</f>
        <v>0</v>
      </c>
      <c r="GM56" s="83">
        <f t="shared" si="273"/>
        <v>0</v>
      </c>
      <c r="GN56" s="83">
        <f t="shared" si="273"/>
        <v>0</v>
      </c>
      <c r="GO56" s="83">
        <f t="shared" si="273"/>
        <v>0</v>
      </c>
      <c r="GP56" s="83">
        <f t="shared" si="273"/>
        <v>0</v>
      </c>
      <c r="GQ56" s="83">
        <f t="shared" si="273"/>
        <v>0</v>
      </c>
      <c r="GR56" s="83">
        <f t="shared" si="273"/>
        <v>0</v>
      </c>
      <c r="GS56" s="83">
        <f t="shared" si="273"/>
        <v>0</v>
      </c>
      <c r="GT56" s="83">
        <f t="shared" si="273"/>
        <v>0</v>
      </c>
      <c r="GU56" s="83">
        <f t="shared" si="273"/>
        <v>0</v>
      </c>
      <c r="GV56" s="83">
        <f t="shared" si="273"/>
        <v>0</v>
      </c>
      <c r="GW56" s="83">
        <f t="shared" si="273"/>
        <v>0</v>
      </c>
      <c r="GX56" s="83">
        <f t="shared" si="273"/>
        <v>0</v>
      </c>
      <c r="GY56" s="83">
        <f t="shared" si="273"/>
        <v>0</v>
      </c>
      <c r="GZ56" s="83">
        <f t="shared" si="273"/>
        <v>0</v>
      </c>
      <c r="HA56" s="83">
        <f t="shared" si="273"/>
        <v>0</v>
      </c>
      <c r="HB56" s="83">
        <f t="shared" si="273"/>
        <v>0</v>
      </c>
      <c r="HC56" s="83">
        <f t="shared" si="273"/>
        <v>0</v>
      </c>
      <c r="HD56" s="83">
        <f t="shared" si="273"/>
        <v>0</v>
      </c>
      <c r="HE56" s="83">
        <f t="shared" si="273"/>
        <v>0</v>
      </c>
      <c r="HF56" s="83">
        <f t="shared" si="273"/>
        <v>0</v>
      </c>
      <c r="HG56" s="83">
        <f t="shared" si="273"/>
        <v>0</v>
      </c>
      <c r="HH56" s="83">
        <f t="shared" si="273"/>
        <v>0</v>
      </c>
      <c r="HI56" s="83">
        <f t="shared" si="273"/>
        <v>0</v>
      </c>
      <c r="HJ56" s="83">
        <f t="shared" si="273"/>
        <v>0</v>
      </c>
      <c r="HK56" s="83">
        <f t="shared" si="273"/>
        <v>0</v>
      </c>
      <c r="HL56" s="83">
        <f t="shared" si="273"/>
        <v>0</v>
      </c>
      <c r="HM56" s="83">
        <f t="shared" si="273"/>
        <v>0</v>
      </c>
      <c r="HN56" s="83">
        <f t="shared" si="273"/>
        <v>0</v>
      </c>
      <c r="HO56" s="83">
        <f t="shared" si="273"/>
        <v>0</v>
      </c>
      <c r="HP56" s="83">
        <f t="shared" si="273"/>
        <v>0</v>
      </c>
      <c r="HQ56" s="83">
        <f t="shared" si="273"/>
        <v>0</v>
      </c>
      <c r="HR56" s="83">
        <f t="shared" si="273"/>
        <v>0</v>
      </c>
      <c r="HS56" s="83">
        <f t="shared" si="273"/>
        <v>0</v>
      </c>
      <c r="HT56" s="83">
        <f t="shared" si="273"/>
        <v>0</v>
      </c>
      <c r="HU56" s="83">
        <f t="shared" si="273"/>
        <v>0</v>
      </c>
      <c r="HV56" s="83">
        <f t="shared" si="273"/>
        <v>0</v>
      </c>
      <c r="HW56" s="83">
        <f t="shared" si="273"/>
        <v>0</v>
      </c>
      <c r="HX56" s="83">
        <f t="shared" si="273"/>
        <v>0</v>
      </c>
      <c r="HY56" s="83">
        <f t="shared" si="273"/>
        <v>0</v>
      </c>
      <c r="HZ56" s="83">
        <f t="shared" si="273"/>
        <v>0</v>
      </c>
      <c r="IA56" s="83">
        <f t="shared" si="273"/>
        <v>0</v>
      </c>
      <c r="IB56" s="83">
        <f t="shared" si="273"/>
        <v>0</v>
      </c>
      <c r="IC56" s="83">
        <f t="shared" si="273"/>
        <v>0</v>
      </c>
      <c r="ID56" s="83">
        <f t="shared" si="273"/>
        <v>0</v>
      </c>
      <c r="IE56" s="83">
        <f t="shared" si="273"/>
        <v>0</v>
      </c>
      <c r="IF56" s="83">
        <f t="shared" si="273"/>
        <v>0</v>
      </c>
      <c r="IG56" s="83">
        <f t="shared" si="273"/>
        <v>0</v>
      </c>
    </row>
    <row r="57" spans="1:241" x14ac:dyDescent="0.2">
      <c r="A57" s="29" t="s">
        <v>373</v>
      </c>
      <c r="B57" s="77">
        <f>'Cronograma de Desembolso'!C8+'Cronograma de Desembolso'!C9</f>
        <v>1500</v>
      </c>
      <c r="C57" s="77">
        <f>'Cronograma de Desembolso'!D8+'Cronograma de Desembolso'!D9</f>
        <v>200</v>
      </c>
      <c r="D57" s="77">
        <f>'Cronograma de Desembolso'!E8+'Cronograma de Desembolso'!E9</f>
        <v>200</v>
      </c>
      <c r="E57" s="77">
        <f>'Cronograma de Desembolso'!F8+'Cronograma de Desembolso'!F9</f>
        <v>200</v>
      </c>
      <c r="F57" s="77">
        <f>'Cronograma de Desembolso'!G8+'Cronograma de Desembolso'!G9</f>
        <v>2151.7231095833331</v>
      </c>
      <c r="G57" s="77">
        <f>'Cronograma de Desembolso'!H8+'Cronograma de Desembolso'!H9</f>
        <v>2151.7231095833331</v>
      </c>
      <c r="H57" s="77">
        <f>'Cronograma de Desembolso'!I8+'Cronograma de Desembolso'!I9</f>
        <v>2122.5052395833327</v>
      </c>
      <c r="I57" s="77">
        <f>'Cronograma de Desembolso'!J8+'Cronograma de Desembolso'!J9</f>
        <v>1985.3987629166663</v>
      </c>
      <c r="J57" s="77">
        <f>'Cronograma de Desembolso'!K8+'Cronograma de Desembolso'!K9</f>
        <v>1985.3987629166663</v>
      </c>
      <c r="K57" s="77">
        <f>'Cronograma de Desembolso'!L8+'Cronograma de Desembolso'!L9</f>
        <v>1985.3987629166663</v>
      </c>
      <c r="L57" s="77">
        <f>'Cronograma de Desembolso'!M8+'Cronograma de Desembolso'!M9</f>
        <v>794.70765125000003</v>
      </c>
      <c r="M57" s="77">
        <f>'Cronograma de Desembolso'!N8+'Cronograma de Desembolso'!N9</f>
        <v>1346.97415125</v>
      </c>
      <c r="N57" s="77">
        <f>'Cronograma de Desembolso'!O8+'Cronograma de Desembolso'!O9</f>
        <v>0</v>
      </c>
      <c r="O57" s="77">
        <f>'Cronograma de Desembolso'!P8+'Cronograma de Desembolso'!P9</f>
        <v>0</v>
      </c>
      <c r="P57" s="77">
        <f>'Cronograma de Desembolso'!Q8+'Cronograma de Desembolso'!Q9</f>
        <v>0</v>
      </c>
      <c r="Q57" s="77">
        <f>'Cronograma de Desembolso'!R8+'Cronograma de Desembolso'!R9</f>
        <v>0</v>
      </c>
      <c r="R57" s="77">
        <f>'Cronograma de Desembolso'!S8+'Cronograma de Desembolso'!S9</f>
        <v>0</v>
      </c>
      <c r="S57" s="77">
        <f>'Cronograma de Desembolso'!T8+'Cronograma de Desembolso'!T9</f>
        <v>0</v>
      </c>
      <c r="T57" s="77">
        <f>'Cronograma de Desembolso'!U8+'Cronograma de Desembolso'!U9</f>
        <v>0</v>
      </c>
      <c r="U57" s="77">
        <f>'Cronograma de Desembolso'!V8+'Cronograma de Desembolso'!V9</f>
        <v>0</v>
      </c>
      <c r="V57" s="77">
        <f>'Cronograma de Desembolso'!W8+'Cronograma de Desembolso'!W9</f>
        <v>0</v>
      </c>
      <c r="W57" s="77">
        <f>'Cronograma de Desembolso'!X8+'Cronograma de Desembolso'!X9</f>
        <v>0</v>
      </c>
      <c r="X57" s="77">
        <f>'Cronograma de Desembolso'!Y8+'Cronograma de Desembolso'!Y9</f>
        <v>0</v>
      </c>
      <c r="Y57" s="77">
        <f>'Cronograma de Desembolso'!Z8+'Cronograma de Desembolso'!Z9</f>
        <v>0</v>
      </c>
      <c r="Z57" s="77">
        <f>'Cronograma de Desembolso'!AA8+'Cronograma de Desembolso'!AA9</f>
        <v>0</v>
      </c>
      <c r="AA57" s="77">
        <f>'Cronograma de Desembolso'!AB8+'Cronograma de Desembolso'!AB9</f>
        <v>0</v>
      </c>
      <c r="AB57" s="77">
        <f>'Cronograma de Desembolso'!AC8+'Cronograma de Desembolso'!AC9</f>
        <v>0</v>
      </c>
      <c r="AC57" s="77">
        <f>'Cronograma de Desembolso'!AD8+'Cronograma de Desembolso'!AD9</f>
        <v>0</v>
      </c>
      <c r="AD57" s="77">
        <f>'Cronograma de Desembolso'!AE8+'Cronograma de Desembolso'!AE9</f>
        <v>0</v>
      </c>
      <c r="AE57" s="77">
        <f>'Cronograma de Desembolso'!AF8+'Cronograma de Desembolso'!AF9</f>
        <v>0</v>
      </c>
      <c r="AF57" s="77">
        <f>'Cronograma de Desembolso'!AG8+'Cronograma de Desembolso'!AG9</f>
        <v>0</v>
      </c>
      <c r="AG57" s="77">
        <f>'Cronograma de Desembolso'!AH8+'Cronograma de Desembolso'!AH9</f>
        <v>0</v>
      </c>
      <c r="AH57" s="77">
        <f>'Cronograma de Desembolso'!AI8+'Cronograma de Desembolso'!AI9</f>
        <v>0</v>
      </c>
      <c r="AI57" s="77">
        <f>'Cronograma de Desembolso'!AJ8+'Cronograma de Desembolso'!AJ9</f>
        <v>0</v>
      </c>
      <c r="AJ57" s="77">
        <f>'Cronograma de Desembolso'!AK8+'Cronograma de Desembolso'!AK9</f>
        <v>0</v>
      </c>
      <c r="AK57" s="77">
        <f>'Cronograma de Desembolso'!AL8+'Cronograma de Desembolso'!AL9</f>
        <v>0</v>
      </c>
      <c r="AL57" s="77">
        <f>'Cronograma de Desembolso'!AM8+'Cronograma de Desembolso'!AM9</f>
        <v>0</v>
      </c>
      <c r="AM57" s="77">
        <f>'Cronograma de Desembolso'!AN8+'Cronograma de Desembolso'!AN9</f>
        <v>0</v>
      </c>
      <c r="AN57" s="77">
        <f>'Cronograma de Desembolso'!AO8+'Cronograma de Desembolso'!AO9</f>
        <v>0</v>
      </c>
      <c r="AO57" s="77">
        <f>'Cronograma de Desembolso'!AP8+'Cronograma de Desembolso'!AP9</f>
        <v>0</v>
      </c>
      <c r="AP57" s="77">
        <f>'Cronograma de Desembolso'!AQ8+'Cronograma de Desembolso'!AQ9</f>
        <v>0</v>
      </c>
      <c r="AQ57" s="77">
        <f>'Cronograma de Desembolso'!AR8+'Cronograma de Desembolso'!AR9</f>
        <v>0</v>
      </c>
      <c r="AR57" s="77">
        <f>'Cronograma de Desembolso'!AS8+'Cronograma de Desembolso'!AS9</f>
        <v>0</v>
      </c>
      <c r="AS57" s="77">
        <f>'Cronograma de Desembolso'!AT8+'Cronograma de Desembolso'!AT9</f>
        <v>0</v>
      </c>
      <c r="AT57" s="77">
        <f>'Cronograma de Desembolso'!AU8+'Cronograma de Desembolso'!AU9</f>
        <v>0</v>
      </c>
      <c r="AU57" s="77">
        <f>'Cronograma de Desembolso'!AV8+'Cronograma de Desembolso'!AV9</f>
        <v>0</v>
      </c>
      <c r="AV57" s="77">
        <f>'Cronograma de Desembolso'!AW8+'Cronograma de Desembolso'!AW9</f>
        <v>0</v>
      </c>
      <c r="AW57" s="77">
        <f>'Cronograma de Desembolso'!AX8+'Cronograma de Desembolso'!AX9</f>
        <v>0</v>
      </c>
      <c r="AX57" s="77">
        <f>'Cronograma de Desembolso'!AY8+'Cronograma de Desembolso'!AY9</f>
        <v>0</v>
      </c>
      <c r="AY57" s="77">
        <f>'Cronograma de Desembolso'!AZ8+'Cronograma de Desembolso'!AZ9</f>
        <v>0</v>
      </c>
      <c r="AZ57" s="77">
        <f>'Cronograma de Desembolso'!BA8+'Cronograma de Desembolso'!BA9</f>
        <v>0</v>
      </c>
      <c r="BA57" s="77">
        <f>'Cronograma de Desembolso'!BB8+'Cronograma de Desembolso'!BB9</f>
        <v>0</v>
      </c>
      <c r="BB57" s="77">
        <f>'Cronograma de Desembolso'!BC8+'Cronograma de Desembolso'!BC9</f>
        <v>0</v>
      </c>
      <c r="BC57" s="77">
        <f>'Cronograma de Desembolso'!BD8+'Cronograma de Desembolso'!BD9</f>
        <v>0</v>
      </c>
      <c r="BD57" s="77">
        <f>'Cronograma de Desembolso'!BE8+'Cronograma de Desembolso'!BE9</f>
        <v>0</v>
      </c>
      <c r="BE57" s="77">
        <f>'Cronograma de Desembolso'!BF8+'Cronograma de Desembolso'!BF9</f>
        <v>0</v>
      </c>
      <c r="BF57" s="77">
        <f>'Cronograma de Desembolso'!BG8+'Cronograma de Desembolso'!BG9</f>
        <v>0</v>
      </c>
      <c r="BG57" s="77">
        <f>'Cronograma de Desembolso'!BH8+'Cronograma de Desembolso'!BH9</f>
        <v>0</v>
      </c>
      <c r="BH57" s="77">
        <f>'Cronograma de Desembolso'!BI8+'Cronograma de Desembolso'!BI9</f>
        <v>0</v>
      </c>
      <c r="BI57" s="77">
        <f>'Cronograma de Desembolso'!BJ8+'Cronograma de Desembolso'!BJ9</f>
        <v>0</v>
      </c>
      <c r="BJ57" s="77">
        <f>'Cronograma de Desembolso'!BK8+'Cronograma de Desembolso'!BK9</f>
        <v>0</v>
      </c>
      <c r="BK57" s="77">
        <f>'Cronograma de Desembolso'!BL8+'Cronograma de Desembolso'!BL9</f>
        <v>0</v>
      </c>
      <c r="BL57" s="77">
        <f>'Cronograma de Desembolso'!BM8+'Cronograma de Desembolso'!BM9</f>
        <v>0</v>
      </c>
      <c r="BM57" s="77">
        <f>'Cronograma de Desembolso'!BN8+'Cronograma de Desembolso'!BN9</f>
        <v>0</v>
      </c>
      <c r="BN57" s="77">
        <f>'Cronograma de Desembolso'!BO8+'Cronograma de Desembolso'!BO9</f>
        <v>0</v>
      </c>
      <c r="BO57" s="77">
        <f>'Cronograma de Desembolso'!BP8+'Cronograma de Desembolso'!BP9</f>
        <v>0</v>
      </c>
      <c r="BP57" s="77">
        <f>'Cronograma de Desembolso'!BQ8+'Cronograma de Desembolso'!BQ9</f>
        <v>0</v>
      </c>
      <c r="BQ57" s="77">
        <f>'Cronograma de Desembolso'!BR8+'Cronograma de Desembolso'!BR9</f>
        <v>0</v>
      </c>
      <c r="BR57" s="77">
        <f>'Cronograma de Desembolso'!BS8+'Cronograma de Desembolso'!BS9</f>
        <v>0</v>
      </c>
      <c r="BS57" s="77">
        <f>'Cronograma de Desembolso'!BT8+'Cronograma de Desembolso'!BT9</f>
        <v>0</v>
      </c>
      <c r="BT57" s="77">
        <f>'Cronograma de Desembolso'!BU8+'Cronograma de Desembolso'!BU9</f>
        <v>0</v>
      </c>
      <c r="BU57" s="77">
        <f>'Cronograma de Desembolso'!BV8+'Cronograma de Desembolso'!BV9</f>
        <v>0</v>
      </c>
      <c r="BV57" s="77">
        <f>'Cronograma de Desembolso'!BW8+'Cronograma de Desembolso'!BW9</f>
        <v>0</v>
      </c>
      <c r="BW57" s="77">
        <f>'Cronograma de Desembolso'!BX8+'Cronograma de Desembolso'!BX9</f>
        <v>0</v>
      </c>
      <c r="BX57" s="77">
        <f>'Cronograma de Desembolso'!BY8+'Cronograma de Desembolso'!BY9</f>
        <v>0</v>
      </c>
      <c r="BY57" s="77">
        <f>'Cronograma de Desembolso'!BZ8+'Cronograma de Desembolso'!BZ9</f>
        <v>0</v>
      </c>
      <c r="BZ57" s="77">
        <f>'Cronograma de Desembolso'!CA8+'Cronograma de Desembolso'!CA9</f>
        <v>0</v>
      </c>
      <c r="CA57" s="77">
        <f>'Cronograma de Desembolso'!CB8+'Cronograma de Desembolso'!CB9</f>
        <v>0</v>
      </c>
      <c r="CB57" s="77">
        <f>'Cronograma de Desembolso'!CC8+'Cronograma de Desembolso'!CC9</f>
        <v>0</v>
      </c>
      <c r="CC57" s="77">
        <f>'Cronograma de Desembolso'!CD8+'Cronograma de Desembolso'!CD9</f>
        <v>0</v>
      </c>
      <c r="CD57" s="77">
        <f>'Cronograma de Desembolso'!CE8+'Cronograma de Desembolso'!CE9</f>
        <v>0</v>
      </c>
      <c r="CE57" s="77">
        <f>'Cronograma de Desembolso'!CF8+'Cronograma de Desembolso'!CF9</f>
        <v>0</v>
      </c>
      <c r="CF57" s="77">
        <f>'Cronograma de Desembolso'!CG8+'Cronograma de Desembolso'!CG9</f>
        <v>0</v>
      </c>
      <c r="CG57" s="77">
        <f>'Cronograma de Desembolso'!CH8+'Cronograma de Desembolso'!CH9</f>
        <v>0</v>
      </c>
      <c r="CH57" s="77">
        <f>'Cronograma de Desembolso'!CI8+'Cronograma de Desembolso'!CI9</f>
        <v>0</v>
      </c>
      <c r="CI57" s="77">
        <f>'Cronograma de Desembolso'!CJ8+'Cronograma de Desembolso'!CJ9</f>
        <v>0</v>
      </c>
      <c r="CJ57" s="77">
        <f>'Cronograma de Desembolso'!CK8+'Cronograma de Desembolso'!CK9</f>
        <v>0</v>
      </c>
      <c r="CK57" s="77">
        <f>'Cronograma de Desembolso'!CL8+'Cronograma de Desembolso'!CL9</f>
        <v>0</v>
      </c>
      <c r="CL57" s="77">
        <f>'Cronograma de Desembolso'!CM8+'Cronograma de Desembolso'!CM9</f>
        <v>0</v>
      </c>
      <c r="CM57" s="77">
        <f>'Cronograma de Desembolso'!CN8+'Cronograma de Desembolso'!CN9</f>
        <v>0</v>
      </c>
      <c r="CN57" s="77">
        <f>'Cronograma de Desembolso'!CO8+'Cronograma de Desembolso'!CO9</f>
        <v>0</v>
      </c>
      <c r="CO57" s="77">
        <f>'Cronograma de Desembolso'!CP8+'Cronograma de Desembolso'!CP9</f>
        <v>0</v>
      </c>
      <c r="CP57" s="77">
        <f>'Cronograma de Desembolso'!CQ8+'Cronograma de Desembolso'!CQ9</f>
        <v>0</v>
      </c>
      <c r="CQ57" s="77">
        <f>'Cronograma de Desembolso'!CR8+'Cronograma de Desembolso'!CR9</f>
        <v>0</v>
      </c>
      <c r="CR57" s="77">
        <f>'Cronograma de Desembolso'!CS8+'Cronograma de Desembolso'!CS9</f>
        <v>0</v>
      </c>
      <c r="CS57" s="77">
        <f>'Cronograma de Desembolso'!CT8+'Cronograma de Desembolso'!CT9</f>
        <v>0</v>
      </c>
      <c r="CT57" s="77">
        <f>'Cronograma de Desembolso'!CU8+'Cronograma de Desembolso'!CU9</f>
        <v>0</v>
      </c>
      <c r="CU57" s="77">
        <f>'Cronograma de Desembolso'!CV8+'Cronograma de Desembolso'!CV9</f>
        <v>0</v>
      </c>
      <c r="CV57" s="77">
        <f>'Cronograma de Desembolso'!CW8+'Cronograma de Desembolso'!CW9</f>
        <v>0</v>
      </c>
      <c r="CW57" s="77">
        <f>'Cronograma de Desembolso'!CX8+'Cronograma de Desembolso'!CX9</f>
        <v>0</v>
      </c>
      <c r="CX57" s="77">
        <f>'Cronograma de Desembolso'!CY8+'Cronograma de Desembolso'!CY9</f>
        <v>0</v>
      </c>
      <c r="CY57" s="77">
        <f>'Cronograma de Desembolso'!CZ8+'Cronograma de Desembolso'!CZ9</f>
        <v>0</v>
      </c>
      <c r="CZ57" s="77">
        <f>'Cronograma de Desembolso'!DA8+'Cronograma de Desembolso'!DA9</f>
        <v>0</v>
      </c>
      <c r="DA57" s="77">
        <f>'Cronograma de Desembolso'!DB8+'Cronograma de Desembolso'!DB9</f>
        <v>0</v>
      </c>
      <c r="DB57" s="77">
        <f>'Cronograma de Desembolso'!DC8+'Cronograma de Desembolso'!DC9</f>
        <v>0</v>
      </c>
      <c r="DC57" s="77">
        <f>'Cronograma de Desembolso'!DD8+'Cronograma de Desembolso'!DD9</f>
        <v>0</v>
      </c>
      <c r="DD57" s="77">
        <f>'Cronograma de Desembolso'!DE8+'Cronograma de Desembolso'!DE9</f>
        <v>0</v>
      </c>
      <c r="DE57" s="77">
        <f>'Cronograma de Desembolso'!DF8+'Cronograma de Desembolso'!DF9</f>
        <v>0</v>
      </c>
      <c r="DF57" s="77">
        <f>'Cronograma de Desembolso'!DG8+'Cronograma de Desembolso'!DG9</f>
        <v>0</v>
      </c>
      <c r="DG57" s="77">
        <f>'Cronograma de Desembolso'!DH8+'Cronograma de Desembolso'!DH9</f>
        <v>0</v>
      </c>
      <c r="DH57" s="77">
        <f>'Cronograma de Desembolso'!DI8+'Cronograma de Desembolso'!DI9</f>
        <v>0</v>
      </c>
      <c r="DI57" s="77">
        <f>'Cronograma de Desembolso'!DJ8+'Cronograma de Desembolso'!DJ9</f>
        <v>0</v>
      </c>
      <c r="DJ57" s="77">
        <f>'Cronograma de Desembolso'!DK8+'Cronograma de Desembolso'!DK9</f>
        <v>0</v>
      </c>
      <c r="DK57" s="77">
        <f>'Cronograma de Desembolso'!DL8+'Cronograma de Desembolso'!DL9</f>
        <v>0</v>
      </c>
      <c r="DL57" s="77">
        <f>'Cronograma de Desembolso'!DM8+'Cronograma de Desembolso'!DM9</f>
        <v>0</v>
      </c>
      <c r="DM57" s="77">
        <f>'Cronograma de Desembolso'!DN8+'Cronograma de Desembolso'!DN9</f>
        <v>0</v>
      </c>
      <c r="DN57" s="77">
        <f>'Cronograma de Desembolso'!DO8+'Cronograma de Desembolso'!DO9</f>
        <v>0</v>
      </c>
      <c r="DO57" s="77">
        <f>'Cronograma de Desembolso'!DP8+'Cronograma de Desembolso'!DP9</f>
        <v>0</v>
      </c>
      <c r="DP57" s="77">
        <f>'Cronograma de Desembolso'!DQ8+'Cronograma de Desembolso'!DQ9</f>
        <v>0</v>
      </c>
      <c r="DQ57" s="77">
        <f>'Cronograma de Desembolso'!DR8+'Cronograma de Desembolso'!DR9</f>
        <v>0</v>
      </c>
      <c r="DR57" s="77">
        <f>'Cronograma de Desembolso'!DS8+'Cronograma de Desembolso'!DS9</f>
        <v>1104.9663816666666</v>
      </c>
      <c r="DS57" s="77">
        <f>'Cronograma de Desembolso'!DT8+'Cronograma de Desembolso'!DT9</f>
        <v>1104.9663816666666</v>
      </c>
      <c r="DT57" s="77">
        <f>'Cronograma de Desembolso'!DU8+'Cronograma de Desembolso'!DU9</f>
        <v>1104.9663816666666</v>
      </c>
      <c r="DU57" s="77">
        <f>'Cronograma de Desembolso'!DV8+'Cronograma de Desembolso'!DV9</f>
        <v>1104.9663816666666</v>
      </c>
      <c r="DV57" s="77">
        <f>'Cronograma de Desembolso'!DW8+'Cronograma de Desembolso'!DW9</f>
        <v>2570.6449933333329</v>
      </c>
      <c r="DW57" s="77">
        <f>'Cronograma de Desembolso'!DX8+'Cronograma de Desembolso'!DX9</f>
        <v>2570.6449933333329</v>
      </c>
      <c r="DX57" s="77">
        <f>'Cronograma de Desembolso'!DY8+'Cronograma de Desembolso'!DY9</f>
        <v>2570.6449933333329</v>
      </c>
      <c r="DY57" s="77">
        <f>'Cronograma de Desembolso'!DZ8+'Cronograma de Desembolso'!DZ9</f>
        <v>2570.6449933333329</v>
      </c>
      <c r="DZ57" s="77">
        <f>'Cronograma de Desembolso'!EA8+'Cronograma de Desembolso'!EA9</f>
        <v>2570.6449933333329</v>
      </c>
      <c r="EA57" s="77">
        <f>'Cronograma de Desembolso'!EB8+'Cronograma de Desembolso'!EB9</f>
        <v>2570.6449933333329</v>
      </c>
      <c r="EB57" s="77">
        <f>'Cronograma de Desembolso'!EC8+'Cronograma de Desembolso'!EC9</f>
        <v>1379.9538816666668</v>
      </c>
      <c r="EC57" s="77">
        <f>'Cronograma de Desembolso'!ED8+'Cronograma de Desembolso'!ED9</f>
        <v>1479.9538816666668</v>
      </c>
      <c r="ED57" s="77">
        <f>'Cronograma de Desembolso'!EE8+'Cronograma de Desembolso'!EE9</f>
        <v>0</v>
      </c>
      <c r="EE57" s="77">
        <f>'Cronograma de Desembolso'!EF8+'Cronograma de Desembolso'!EF9</f>
        <v>0</v>
      </c>
      <c r="EF57" s="77">
        <f>'Cronograma de Desembolso'!EG8+'Cronograma de Desembolso'!EG9</f>
        <v>0</v>
      </c>
      <c r="EG57" s="77">
        <f>'Cronograma de Desembolso'!EH8+'Cronograma de Desembolso'!EH9</f>
        <v>0</v>
      </c>
      <c r="EH57" s="77">
        <f>'Cronograma de Desembolso'!EI8+'Cronograma de Desembolso'!EI9</f>
        <v>0</v>
      </c>
      <c r="EI57" s="77">
        <f>'Cronograma de Desembolso'!EJ8+'Cronograma de Desembolso'!EJ9</f>
        <v>0</v>
      </c>
      <c r="EJ57" s="77">
        <f>'Cronograma de Desembolso'!EK8+'Cronograma de Desembolso'!EK9</f>
        <v>0</v>
      </c>
      <c r="EK57" s="77">
        <f>'Cronograma de Desembolso'!EL8+'Cronograma de Desembolso'!EL9</f>
        <v>0</v>
      </c>
      <c r="EL57" s="77">
        <f>'Cronograma de Desembolso'!EM8+'Cronograma de Desembolso'!EM9</f>
        <v>0</v>
      </c>
      <c r="EM57" s="77">
        <f>'Cronograma de Desembolso'!EN8+'Cronograma de Desembolso'!EN9</f>
        <v>0</v>
      </c>
      <c r="EN57" s="77">
        <f>'Cronograma de Desembolso'!EO8+'Cronograma de Desembolso'!EO9</f>
        <v>0</v>
      </c>
      <c r="EO57" s="77">
        <f>'Cronograma de Desembolso'!EP8+'Cronograma de Desembolso'!EP9</f>
        <v>0</v>
      </c>
      <c r="EP57" s="77">
        <f>'Cronograma de Desembolso'!EQ8+'Cronograma de Desembolso'!EQ9</f>
        <v>0</v>
      </c>
      <c r="EQ57" s="77">
        <f>'Cronograma de Desembolso'!ER8+'Cronograma de Desembolso'!ER9</f>
        <v>0</v>
      </c>
      <c r="ER57" s="77">
        <f>'Cronograma de Desembolso'!ES8+'Cronograma de Desembolso'!ES9</f>
        <v>0</v>
      </c>
      <c r="ES57" s="77">
        <f>'Cronograma de Desembolso'!ET8+'Cronograma de Desembolso'!ET9</f>
        <v>0</v>
      </c>
      <c r="ET57" s="77">
        <f>'Cronograma de Desembolso'!EU8+'Cronograma de Desembolso'!EU9</f>
        <v>0</v>
      </c>
      <c r="EU57" s="77">
        <f>'Cronograma de Desembolso'!EV8+'Cronograma de Desembolso'!EV9</f>
        <v>0</v>
      </c>
      <c r="EV57" s="77">
        <f>'Cronograma de Desembolso'!EW8+'Cronograma de Desembolso'!EW9</f>
        <v>0</v>
      </c>
      <c r="EW57" s="77">
        <f>'Cronograma de Desembolso'!EX8+'Cronograma de Desembolso'!EX9</f>
        <v>0</v>
      </c>
      <c r="EX57" s="77">
        <f>'Cronograma de Desembolso'!EY8+'Cronograma de Desembolso'!EY9</f>
        <v>0</v>
      </c>
      <c r="EY57" s="77">
        <f>'Cronograma de Desembolso'!EZ8+'Cronograma de Desembolso'!EZ9</f>
        <v>0</v>
      </c>
      <c r="EZ57" s="77">
        <f>'Cronograma de Desembolso'!FA8+'Cronograma de Desembolso'!FA9</f>
        <v>0</v>
      </c>
      <c r="FA57" s="77">
        <f>'Cronograma de Desembolso'!FB8+'Cronograma de Desembolso'!FB9</f>
        <v>0</v>
      </c>
      <c r="FB57" s="77">
        <f>'Cronograma de Desembolso'!FC8+'Cronograma de Desembolso'!FC9</f>
        <v>0</v>
      </c>
      <c r="FC57" s="77">
        <f>'Cronograma de Desembolso'!FD8+'Cronograma de Desembolso'!FD9</f>
        <v>0</v>
      </c>
      <c r="FD57" s="77">
        <f>'Cronograma de Desembolso'!FE8+'Cronograma de Desembolso'!FE9</f>
        <v>0</v>
      </c>
      <c r="FE57" s="77">
        <f>'Cronograma de Desembolso'!FF8+'Cronograma de Desembolso'!FF9</f>
        <v>0</v>
      </c>
      <c r="FF57" s="77">
        <f>'Cronograma de Desembolso'!FG8+'Cronograma de Desembolso'!FG9</f>
        <v>0</v>
      </c>
      <c r="FG57" s="77">
        <f>'Cronograma de Desembolso'!FH8+'Cronograma de Desembolso'!FH9</f>
        <v>0</v>
      </c>
      <c r="FH57" s="77">
        <f>'Cronograma de Desembolso'!FI8+'Cronograma de Desembolso'!FI9</f>
        <v>0</v>
      </c>
      <c r="FI57" s="77">
        <f>'Cronograma de Desembolso'!FJ8+'Cronograma de Desembolso'!FJ9</f>
        <v>0</v>
      </c>
      <c r="FJ57" s="77">
        <f>'Cronograma de Desembolso'!FK8+'Cronograma de Desembolso'!FK9</f>
        <v>0</v>
      </c>
      <c r="FK57" s="77">
        <f>'Cronograma de Desembolso'!FL8+'Cronograma de Desembolso'!FL9</f>
        <v>0</v>
      </c>
      <c r="FL57" s="77">
        <f>'Cronograma de Desembolso'!FM8+'Cronograma de Desembolso'!FM9</f>
        <v>0</v>
      </c>
      <c r="FM57" s="77">
        <f>'Cronograma de Desembolso'!FN8+'Cronograma de Desembolso'!FN9</f>
        <v>0</v>
      </c>
      <c r="FN57" s="77">
        <f>'Cronograma de Desembolso'!FO8+'Cronograma de Desembolso'!FO9</f>
        <v>0</v>
      </c>
      <c r="FO57" s="77">
        <f>'Cronograma de Desembolso'!FP8+'Cronograma de Desembolso'!FP9</f>
        <v>0</v>
      </c>
      <c r="FP57" s="77">
        <f>'Cronograma de Desembolso'!FQ8+'Cronograma de Desembolso'!FQ9</f>
        <v>0</v>
      </c>
      <c r="FQ57" s="77">
        <f>'Cronograma de Desembolso'!FR8+'Cronograma de Desembolso'!FR9</f>
        <v>0</v>
      </c>
      <c r="FR57" s="77">
        <f>'Cronograma de Desembolso'!FS8+'Cronograma de Desembolso'!FS9</f>
        <v>0</v>
      </c>
      <c r="FS57" s="77">
        <f>'Cronograma de Desembolso'!FT8+'Cronograma de Desembolso'!FT9</f>
        <v>0</v>
      </c>
      <c r="FT57" s="77">
        <f>'Cronograma de Desembolso'!FU8+'Cronograma de Desembolso'!FU9</f>
        <v>0</v>
      </c>
      <c r="FU57" s="77">
        <f>'Cronograma de Desembolso'!FV8+'Cronograma de Desembolso'!FV9</f>
        <v>0</v>
      </c>
      <c r="FV57" s="77">
        <f>'Cronograma de Desembolso'!FW8+'Cronograma de Desembolso'!FW9</f>
        <v>0</v>
      </c>
      <c r="FW57" s="77">
        <f>'Cronograma de Desembolso'!FX8+'Cronograma de Desembolso'!FX9</f>
        <v>0</v>
      </c>
      <c r="FX57" s="77">
        <f>'Cronograma de Desembolso'!FY8+'Cronograma de Desembolso'!FY9</f>
        <v>0</v>
      </c>
      <c r="FY57" s="77">
        <f>'Cronograma de Desembolso'!FZ8+'Cronograma de Desembolso'!FZ9</f>
        <v>0</v>
      </c>
      <c r="FZ57" s="77">
        <f>'Cronograma de Desembolso'!GA8+'Cronograma de Desembolso'!GA9</f>
        <v>0</v>
      </c>
      <c r="GA57" s="77">
        <f>'Cronograma de Desembolso'!GB8+'Cronograma de Desembolso'!GB9</f>
        <v>0</v>
      </c>
      <c r="GB57" s="77">
        <f>'Cronograma de Desembolso'!GC8+'Cronograma de Desembolso'!GC9</f>
        <v>0</v>
      </c>
      <c r="GC57" s="77">
        <f>'Cronograma de Desembolso'!GD8+'Cronograma de Desembolso'!GD9</f>
        <v>0</v>
      </c>
      <c r="GD57" s="77">
        <f>'Cronograma de Desembolso'!GE8+'Cronograma de Desembolso'!GE9</f>
        <v>0</v>
      </c>
      <c r="GE57" s="77">
        <f>'Cronograma de Desembolso'!GF8+'Cronograma de Desembolso'!GF9</f>
        <v>0</v>
      </c>
      <c r="GF57" s="77">
        <f>'Cronograma de Desembolso'!GG8+'Cronograma de Desembolso'!GG9</f>
        <v>0</v>
      </c>
      <c r="GG57" s="77">
        <f>'Cronograma de Desembolso'!GH8+'Cronograma de Desembolso'!GH9</f>
        <v>0</v>
      </c>
      <c r="GH57" s="77">
        <f>'Cronograma de Desembolso'!GI8+'Cronograma de Desembolso'!GI9</f>
        <v>0</v>
      </c>
      <c r="GI57" s="77">
        <f>'Cronograma de Desembolso'!GJ8+'Cronograma de Desembolso'!GJ9</f>
        <v>0</v>
      </c>
      <c r="GJ57" s="77">
        <f>'Cronograma de Desembolso'!GK8+'Cronograma de Desembolso'!GK9</f>
        <v>0</v>
      </c>
      <c r="GK57" s="77">
        <f>'Cronograma de Desembolso'!GL8+'Cronograma de Desembolso'!GL9</f>
        <v>0</v>
      </c>
      <c r="GL57" s="77">
        <f>'Cronograma de Desembolso'!GM8+'Cronograma de Desembolso'!GM9</f>
        <v>0</v>
      </c>
      <c r="GM57" s="77">
        <f>'Cronograma de Desembolso'!GN8+'Cronograma de Desembolso'!GN9</f>
        <v>0</v>
      </c>
      <c r="GN57" s="77">
        <f>'Cronograma de Desembolso'!GO8+'Cronograma de Desembolso'!GO9</f>
        <v>0</v>
      </c>
      <c r="GO57" s="77">
        <f>'Cronograma de Desembolso'!GP8+'Cronograma de Desembolso'!GP9</f>
        <v>0</v>
      </c>
      <c r="GP57" s="77">
        <f>'Cronograma de Desembolso'!GQ8+'Cronograma de Desembolso'!GQ9</f>
        <v>0</v>
      </c>
      <c r="GQ57" s="77">
        <f>'Cronograma de Desembolso'!GR8+'Cronograma de Desembolso'!GR9</f>
        <v>0</v>
      </c>
      <c r="GR57" s="77">
        <f>'Cronograma de Desembolso'!GS8+'Cronograma de Desembolso'!GS9</f>
        <v>0</v>
      </c>
      <c r="GS57" s="77">
        <f>'Cronograma de Desembolso'!GT8+'Cronograma de Desembolso'!GT9</f>
        <v>0</v>
      </c>
      <c r="GT57" s="77">
        <f>'Cronograma de Desembolso'!GU8+'Cronograma de Desembolso'!GU9</f>
        <v>0</v>
      </c>
      <c r="GU57" s="77">
        <f>'Cronograma de Desembolso'!GV8+'Cronograma de Desembolso'!GV9</f>
        <v>0</v>
      </c>
      <c r="GV57" s="77">
        <f>'Cronograma de Desembolso'!GW8+'Cronograma de Desembolso'!GW9</f>
        <v>0</v>
      </c>
      <c r="GW57" s="77">
        <f>'Cronograma de Desembolso'!GX8+'Cronograma de Desembolso'!GX9</f>
        <v>0</v>
      </c>
      <c r="GX57" s="77">
        <f>'Cronograma de Desembolso'!GY8+'Cronograma de Desembolso'!GY9</f>
        <v>0</v>
      </c>
      <c r="GY57" s="77">
        <f>'Cronograma de Desembolso'!GZ8+'Cronograma de Desembolso'!GZ9</f>
        <v>0</v>
      </c>
      <c r="GZ57" s="77">
        <f>'Cronograma de Desembolso'!HA8+'Cronograma de Desembolso'!HA9</f>
        <v>0</v>
      </c>
      <c r="HA57" s="77">
        <f>'Cronograma de Desembolso'!HB8+'Cronograma de Desembolso'!HB9</f>
        <v>0</v>
      </c>
      <c r="HB57" s="77">
        <f>'Cronograma de Desembolso'!HC8+'Cronograma de Desembolso'!HC9</f>
        <v>0</v>
      </c>
      <c r="HC57" s="77">
        <f>'Cronograma de Desembolso'!HD8+'Cronograma de Desembolso'!HD9</f>
        <v>0</v>
      </c>
      <c r="HD57" s="77">
        <f>'Cronograma de Desembolso'!HE8+'Cronograma de Desembolso'!HE9</f>
        <v>0</v>
      </c>
      <c r="HE57" s="77">
        <f>'Cronograma de Desembolso'!HF8+'Cronograma de Desembolso'!HF9</f>
        <v>0</v>
      </c>
      <c r="HF57" s="77">
        <f>'Cronograma de Desembolso'!HG8+'Cronograma de Desembolso'!HG9</f>
        <v>0</v>
      </c>
      <c r="HG57" s="77">
        <f>'Cronograma de Desembolso'!HH8+'Cronograma de Desembolso'!HH9</f>
        <v>0</v>
      </c>
      <c r="HH57" s="77">
        <f>'Cronograma de Desembolso'!HI8+'Cronograma de Desembolso'!HI9</f>
        <v>0</v>
      </c>
      <c r="HI57" s="77">
        <f>'Cronograma de Desembolso'!HJ8+'Cronograma de Desembolso'!HJ9</f>
        <v>0</v>
      </c>
      <c r="HJ57" s="77">
        <f>'Cronograma de Desembolso'!HK8+'Cronograma de Desembolso'!HK9</f>
        <v>0</v>
      </c>
      <c r="HK57" s="77">
        <f>'Cronograma de Desembolso'!HL8+'Cronograma de Desembolso'!HL9</f>
        <v>0</v>
      </c>
      <c r="HL57" s="77">
        <f>'Cronograma de Desembolso'!HM8+'Cronograma de Desembolso'!HM9</f>
        <v>0</v>
      </c>
      <c r="HM57" s="77">
        <f>'Cronograma de Desembolso'!HN8+'Cronograma de Desembolso'!HN9</f>
        <v>0</v>
      </c>
      <c r="HN57" s="77">
        <f>'Cronograma de Desembolso'!HO8+'Cronograma de Desembolso'!HO9</f>
        <v>0</v>
      </c>
      <c r="HO57" s="77">
        <f>'Cronograma de Desembolso'!HP8+'Cronograma de Desembolso'!HP9</f>
        <v>0</v>
      </c>
      <c r="HP57" s="77">
        <f>'Cronograma de Desembolso'!HQ8+'Cronograma de Desembolso'!HQ9</f>
        <v>0</v>
      </c>
      <c r="HQ57" s="77">
        <f>'Cronograma de Desembolso'!HR8+'Cronograma de Desembolso'!HR9</f>
        <v>0</v>
      </c>
      <c r="HR57" s="77">
        <f>'Cronograma de Desembolso'!HS8+'Cronograma de Desembolso'!HS9</f>
        <v>0</v>
      </c>
      <c r="HS57" s="77">
        <f>'Cronograma de Desembolso'!HT8+'Cronograma de Desembolso'!HT9</f>
        <v>0</v>
      </c>
      <c r="HT57" s="77">
        <f>'Cronograma de Desembolso'!HU8+'Cronograma de Desembolso'!HU9</f>
        <v>0</v>
      </c>
      <c r="HU57" s="77">
        <f>'Cronograma de Desembolso'!HV8+'Cronograma de Desembolso'!HV9</f>
        <v>0</v>
      </c>
      <c r="HV57" s="77">
        <f>'Cronograma de Desembolso'!HW8+'Cronograma de Desembolso'!HW9</f>
        <v>0</v>
      </c>
      <c r="HW57" s="77">
        <f>'Cronograma de Desembolso'!HX8+'Cronograma de Desembolso'!HX9</f>
        <v>0</v>
      </c>
      <c r="HX57" s="77">
        <f>'Cronograma de Desembolso'!HY8+'Cronograma de Desembolso'!HY9</f>
        <v>0</v>
      </c>
      <c r="HY57" s="77">
        <f>'Cronograma de Desembolso'!HZ8+'Cronograma de Desembolso'!HZ9</f>
        <v>0</v>
      </c>
      <c r="HZ57" s="77">
        <f>'Cronograma de Desembolso'!IA8+'Cronograma de Desembolso'!IA9</f>
        <v>0</v>
      </c>
      <c r="IA57" s="77">
        <f>'Cronograma de Desembolso'!IB8+'Cronograma de Desembolso'!IB9</f>
        <v>0</v>
      </c>
      <c r="IB57" s="77">
        <f>'Cronograma de Desembolso'!IC8+'Cronograma de Desembolso'!IC9</f>
        <v>0</v>
      </c>
      <c r="IC57" s="77">
        <f>'Cronograma de Desembolso'!ID8+'Cronograma de Desembolso'!ID9</f>
        <v>0</v>
      </c>
      <c r="ID57" s="77">
        <f>'Cronograma de Desembolso'!IE8+'Cronograma de Desembolso'!IE9</f>
        <v>0</v>
      </c>
      <c r="IE57" s="77">
        <f>'Cronograma de Desembolso'!IF8+'Cronograma de Desembolso'!IF9</f>
        <v>0</v>
      </c>
      <c r="IF57" s="77">
        <f>'Cronograma de Desembolso'!IG8+'Cronograma de Desembolso'!IG9</f>
        <v>0</v>
      </c>
      <c r="IG57" s="77">
        <f>'Cronograma de Desembolso'!IH8+'Cronograma de Desembolso'!IH9</f>
        <v>0</v>
      </c>
    </row>
    <row r="58" spans="1:241" x14ac:dyDescent="0.2"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</row>
    <row r="59" spans="1:241" s="22" customFormat="1" x14ac:dyDescent="0.2">
      <c r="A59" s="34" t="s">
        <v>129</v>
      </c>
      <c r="B59" s="83">
        <f>IFERROR(VLOOKUP(B$7,Financiamento!$A:$F,2,0),0)</f>
        <v>1050</v>
      </c>
      <c r="C59" s="83">
        <f>IFERROR(VLOOKUP(C$7,Financiamento!$A:$F,2,0),0)</f>
        <v>140</v>
      </c>
      <c r="D59" s="83">
        <f>IFERROR(VLOOKUP(D$7,Financiamento!$A:$F,2,0),0)</f>
        <v>140</v>
      </c>
      <c r="E59" s="83">
        <f>IFERROR(VLOOKUP(E$7,Financiamento!$A:$F,2,0),0)</f>
        <v>140</v>
      </c>
      <c r="F59" s="83">
        <f>IFERROR(VLOOKUP(F$7,Financiamento!$A:$F,2,0),0)</f>
        <v>1506.206176708333</v>
      </c>
      <c r="G59" s="83">
        <f>IFERROR(VLOOKUP(G$7,Financiamento!$A:$F,2,0),0)</f>
        <v>1506.206176708333</v>
      </c>
      <c r="H59" s="83">
        <f>IFERROR(VLOOKUP(H$7,Financiamento!$A:$F,2,0),0)</f>
        <v>1485.7536677083328</v>
      </c>
      <c r="I59" s="83">
        <f>IFERROR(VLOOKUP(I$7,Financiamento!$A:$F,2,0),0)</f>
        <v>1389.7791340416663</v>
      </c>
      <c r="J59" s="83">
        <f>IFERROR(VLOOKUP(J$7,Financiamento!$A:$F,2,0),0)</f>
        <v>1389.7791340416663</v>
      </c>
      <c r="K59" s="83">
        <f>IFERROR(VLOOKUP(K$7,Financiamento!$A:$F,2,0),0)</f>
        <v>1389.7791340416663</v>
      </c>
      <c r="L59" s="83">
        <f>IFERROR(VLOOKUP(L$7,Financiamento!$A:$F,2,0),0)</f>
        <v>556.29535587499993</v>
      </c>
      <c r="M59" s="83">
        <f>IFERROR(VLOOKUP(M$7,Financiamento!$A:$F,2,0),0)</f>
        <v>942.88190587499992</v>
      </c>
      <c r="N59" s="83">
        <f>IFERROR(VLOOKUP(N$7,Financiamento!$A:$F,2,0),0)</f>
        <v>0</v>
      </c>
      <c r="O59" s="83">
        <f>IFERROR(VLOOKUP(O$7,Financiamento!$A:$F,2,0),0)</f>
        <v>0</v>
      </c>
      <c r="P59" s="83">
        <f>IFERROR(VLOOKUP(P$7,Financiamento!$A:$F,2,0),0)</f>
        <v>0</v>
      </c>
      <c r="Q59" s="83">
        <f>IFERROR(VLOOKUP(Q$7,Financiamento!$A:$F,2,0),0)</f>
        <v>0</v>
      </c>
      <c r="R59" s="83">
        <f>IFERROR(VLOOKUP(R$7,Financiamento!$A:$F,2,0),0)</f>
        <v>0</v>
      </c>
      <c r="S59" s="83">
        <f>IFERROR(VLOOKUP(S$7,Financiamento!$A:$F,2,0),0)</f>
        <v>0</v>
      </c>
      <c r="T59" s="83">
        <f>IFERROR(VLOOKUP(T$7,Financiamento!$A:$F,2,0),0)</f>
        <v>0</v>
      </c>
      <c r="U59" s="83">
        <f>IFERROR(VLOOKUP(U$7,Financiamento!$A:$F,2,0),0)</f>
        <v>0</v>
      </c>
      <c r="V59" s="83">
        <f>IFERROR(VLOOKUP(V$7,Financiamento!$A:$F,2,0),0)</f>
        <v>0</v>
      </c>
      <c r="W59" s="83">
        <f>IFERROR(VLOOKUP(W$7,Financiamento!$A:$F,2,0),0)</f>
        <v>0</v>
      </c>
      <c r="X59" s="83">
        <f>IFERROR(VLOOKUP(X$7,Financiamento!$A:$F,2,0),0)</f>
        <v>0</v>
      </c>
      <c r="Y59" s="83">
        <f>IFERROR(VLOOKUP(Y$7,Financiamento!$A:$F,2,0),0)</f>
        <v>0</v>
      </c>
      <c r="Z59" s="83">
        <f>IFERROR(VLOOKUP(Z$7,Financiamento!$A:$F,2,0),0)</f>
        <v>0</v>
      </c>
      <c r="AA59" s="83">
        <f>IFERROR(VLOOKUP(AA$7,Financiamento!$A:$F,2,0),0)</f>
        <v>0</v>
      </c>
      <c r="AB59" s="83">
        <f>IFERROR(VLOOKUP(AB$7,Financiamento!$A:$F,2,0),0)</f>
        <v>0</v>
      </c>
      <c r="AC59" s="83">
        <f>IFERROR(VLOOKUP(AC$7,Financiamento!$A:$F,2,0),0)</f>
        <v>0</v>
      </c>
      <c r="AD59" s="83">
        <f>IFERROR(VLOOKUP(AD$7,Financiamento!$A:$F,2,0),0)</f>
        <v>0</v>
      </c>
      <c r="AE59" s="83">
        <f>IFERROR(VLOOKUP(AE$7,Financiamento!$A:$F,2,0),0)</f>
        <v>0</v>
      </c>
      <c r="AF59" s="83">
        <f>IFERROR(VLOOKUP(AF$7,Financiamento!$A:$F,2,0),0)</f>
        <v>0</v>
      </c>
      <c r="AG59" s="83">
        <f>IFERROR(VLOOKUP(AG$7,Financiamento!$A:$F,2,0),0)</f>
        <v>0</v>
      </c>
      <c r="AH59" s="83">
        <f>IFERROR(VLOOKUP(AH$7,Financiamento!$A:$F,2,0),0)</f>
        <v>0</v>
      </c>
      <c r="AI59" s="83">
        <f>IFERROR(VLOOKUP(AI$7,Financiamento!$A:$F,2,0),0)</f>
        <v>0</v>
      </c>
      <c r="AJ59" s="83">
        <f>IFERROR(VLOOKUP(AJ$7,Financiamento!$A:$F,2,0),0)</f>
        <v>0</v>
      </c>
      <c r="AK59" s="83">
        <f>IFERROR(VLOOKUP(AK$7,Financiamento!$A:$F,2,0),0)</f>
        <v>0</v>
      </c>
      <c r="AL59" s="83">
        <f>IFERROR(VLOOKUP(AL$7,Financiamento!$A:$F,2,0),0)</f>
        <v>0</v>
      </c>
      <c r="AM59" s="83">
        <f>IFERROR(VLOOKUP(AM$7,Financiamento!$A:$F,2,0),0)</f>
        <v>0</v>
      </c>
      <c r="AN59" s="83">
        <f>IFERROR(VLOOKUP(AN$7,Financiamento!$A:$F,2,0),0)</f>
        <v>0</v>
      </c>
      <c r="AO59" s="83">
        <f>IFERROR(VLOOKUP(AO$7,Financiamento!$A:$F,2,0),0)</f>
        <v>0</v>
      </c>
      <c r="AP59" s="83">
        <f>IFERROR(VLOOKUP(AP$7,Financiamento!$A:$F,2,0),0)</f>
        <v>0</v>
      </c>
      <c r="AQ59" s="83">
        <f>IFERROR(VLOOKUP(AQ$7,Financiamento!$A:$F,2,0),0)</f>
        <v>0</v>
      </c>
      <c r="AR59" s="83">
        <f>IFERROR(VLOOKUP(AR$7,Financiamento!$A:$F,2,0),0)</f>
        <v>0</v>
      </c>
      <c r="AS59" s="83">
        <f>IFERROR(VLOOKUP(AS$7,Financiamento!$A:$F,2,0),0)</f>
        <v>0</v>
      </c>
      <c r="AT59" s="83">
        <f>IFERROR(VLOOKUP(AT$7,Financiamento!$A:$F,2,0),0)</f>
        <v>0</v>
      </c>
      <c r="AU59" s="83">
        <f>IFERROR(VLOOKUP(AU$7,Financiamento!$A:$F,2,0),0)</f>
        <v>0</v>
      </c>
      <c r="AV59" s="83">
        <f>IFERROR(VLOOKUP(AV$7,Financiamento!$A:$F,2,0),0)</f>
        <v>0</v>
      </c>
      <c r="AW59" s="83">
        <f>IFERROR(VLOOKUP(AW$7,Financiamento!$A:$F,2,0),0)</f>
        <v>0</v>
      </c>
      <c r="AX59" s="83">
        <f>IFERROR(VLOOKUP(AX$7,Financiamento!$A:$F,2,0),0)</f>
        <v>0</v>
      </c>
      <c r="AY59" s="83">
        <f>IFERROR(VLOOKUP(AY$7,Financiamento!$A:$F,2,0),0)</f>
        <v>0</v>
      </c>
      <c r="AZ59" s="83">
        <f>IFERROR(VLOOKUP(AZ$7,Financiamento!$A:$F,2,0),0)</f>
        <v>0</v>
      </c>
      <c r="BA59" s="83">
        <f>IFERROR(VLOOKUP(BA$7,Financiamento!$A:$F,2,0),0)</f>
        <v>0</v>
      </c>
      <c r="BB59" s="83">
        <f>IFERROR(VLOOKUP(BB$7,Financiamento!$A:$F,2,0),0)</f>
        <v>0</v>
      </c>
      <c r="BC59" s="83">
        <f>IFERROR(VLOOKUP(BC$7,Financiamento!$A:$F,2,0),0)</f>
        <v>0</v>
      </c>
      <c r="BD59" s="83">
        <f>IFERROR(VLOOKUP(BD$7,Financiamento!$A:$F,2,0),0)</f>
        <v>0</v>
      </c>
      <c r="BE59" s="83">
        <f>IFERROR(VLOOKUP(BE$7,Financiamento!$A:$F,2,0),0)</f>
        <v>0</v>
      </c>
      <c r="BF59" s="83">
        <f>IFERROR(VLOOKUP(BF$7,Financiamento!$A:$F,2,0),0)</f>
        <v>0</v>
      </c>
      <c r="BG59" s="83">
        <f>IFERROR(VLOOKUP(BG$7,Financiamento!$A:$F,2,0),0)</f>
        <v>0</v>
      </c>
      <c r="BH59" s="83">
        <f>IFERROR(VLOOKUP(BH$7,Financiamento!$A:$F,2,0),0)</f>
        <v>0</v>
      </c>
      <c r="BI59" s="83">
        <f>IFERROR(VLOOKUP(BI$7,Financiamento!$A:$F,2,0),0)</f>
        <v>0</v>
      </c>
      <c r="BJ59" s="83">
        <f>IFERROR(VLOOKUP(BJ$7,Financiamento!$A:$F,2,0),0)</f>
        <v>0</v>
      </c>
      <c r="BK59" s="83">
        <f>IFERROR(VLOOKUP(BK$7,Financiamento!$A:$F,2,0),0)</f>
        <v>0</v>
      </c>
      <c r="BL59" s="83">
        <f>IFERROR(VLOOKUP(BL$7,Financiamento!$A:$F,2,0),0)</f>
        <v>0</v>
      </c>
      <c r="BM59" s="83">
        <f>IFERROR(VLOOKUP(BM$7,Financiamento!$A:$F,2,0),0)</f>
        <v>0</v>
      </c>
      <c r="BN59" s="83">
        <f>IFERROR(VLOOKUP(BN$7,Financiamento!$A:$F,2,0),0)</f>
        <v>0</v>
      </c>
      <c r="BO59" s="83">
        <f>IFERROR(VLOOKUP(BO$7,Financiamento!$A:$F,2,0),0)</f>
        <v>0</v>
      </c>
      <c r="BP59" s="83">
        <f>IFERROR(VLOOKUP(BP$7,Financiamento!$A:$F,2,0),0)</f>
        <v>0</v>
      </c>
      <c r="BQ59" s="83">
        <f>IFERROR(VLOOKUP(BQ$7,Financiamento!$A:$F,2,0),0)</f>
        <v>0</v>
      </c>
      <c r="BR59" s="83">
        <f>IFERROR(VLOOKUP(BR$7,Financiamento!$A:$F,2,0),0)</f>
        <v>0</v>
      </c>
      <c r="BS59" s="83">
        <f>IFERROR(VLOOKUP(BS$7,Financiamento!$A:$F,2,0),0)</f>
        <v>0</v>
      </c>
      <c r="BT59" s="83">
        <f>IFERROR(VLOOKUP(BT$7,Financiamento!$A:$F,2,0),0)</f>
        <v>0</v>
      </c>
      <c r="BU59" s="83">
        <f>IFERROR(VLOOKUP(BU$7,Financiamento!$A:$F,2,0),0)</f>
        <v>0</v>
      </c>
      <c r="BV59" s="83">
        <f>IFERROR(VLOOKUP(BV$7,Financiamento!$A:$F,2,0),0)</f>
        <v>0</v>
      </c>
      <c r="BW59" s="83">
        <f>IFERROR(VLOOKUP(BW$7,Financiamento!$A:$F,2,0),0)</f>
        <v>0</v>
      </c>
      <c r="BX59" s="83">
        <f>IFERROR(VLOOKUP(BX$7,Financiamento!$A:$F,2,0),0)</f>
        <v>0</v>
      </c>
      <c r="BY59" s="83">
        <f>IFERROR(VLOOKUP(BY$7,Financiamento!$A:$F,2,0),0)</f>
        <v>0</v>
      </c>
      <c r="BZ59" s="83">
        <f>IFERROR(VLOOKUP(BZ$7,Financiamento!$A:$F,2,0),0)</f>
        <v>0</v>
      </c>
      <c r="CA59" s="83">
        <f>IFERROR(VLOOKUP(CA$7,Financiamento!$A:$F,2,0),0)</f>
        <v>0</v>
      </c>
      <c r="CB59" s="83">
        <f>IFERROR(VLOOKUP(CB$7,Financiamento!$A:$F,2,0),0)</f>
        <v>0</v>
      </c>
      <c r="CC59" s="83">
        <f>IFERROR(VLOOKUP(CC$7,Financiamento!$A:$F,2,0),0)</f>
        <v>0</v>
      </c>
      <c r="CD59" s="83">
        <f>IFERROR(VLOOKUP(CD$7,Financiamento!$A:$F,2,0),0)</f>
        <v>0</v>
      </c>
      <c r="CE59" s="83">
        <f>IFERROR(VLOOKUP(CE$7,Financiamento!$A:$F,2,0),0)</f>
        <v>0</v>
      </c>
      <c r="CF59" s="83">
        <f>IFERROR(VLOOKUP(CF$7,Financiamento!$A:$F,2,0),0)</f>
        <v>0</v>
      </c>
      <c r="CG59" s="83">
        <f>IFERROR(VLOOKUP(CG$7,Financiamento!$A:$F,2,0),0)</f>
        <v>0</v>
      </c>
      <c r="CH59" s="83">
        <f>IFERROR(VLOOKUP(CH$7,Financiamento!$A:$F,2,0),0)</f>
        <v>0</v>
      </c>
      <c r="CI59" s="83">
        <f>IFERROR(VLOOKUP(CI$7,Financiamento!$A:$F,2,0),0)</f>
        <v>0</v>
      </c>
      <c r="CJ59" s="83">
        <f>IFERROR(VLOOKUP(CJ$7,Financiamento!$A:$F,2,0),0)</f>
        <v>0</v>
      </c>
      <c r="CK59" s="83">
        <f>IFERROR(VLOOKUP(CK$7,Financiamento!$A:$F,2,0),0)</f>
        <v>0</v>
      </c>
      <c r="CL59" s="83">
        <f>IFERROR(VLOOKUP(CL$7,Financiamento!$A:$F,2,0),0)</f>
        <v>0</v>
      </c>
      <c r="CM59" s="83">
        <f>IFERROR(VLOOKUP(CM$7,Financiamento!$A:$F,2,0),0)</f>
        <v>0</v>
      </c>
      <c r="CN59" s="83">
        <f>IFERROR(VLOOKUP(CN$7,Financiamento!$A:$F,2,0),0)</f>
        <v>0</v>
      </c>
      <c r="CO59" s="83">
        <f>IFERROR(VLOOKUP(CO$7,Financiamento!$A:$F,2,0),0)</f>
        <v>0</v>
      </c>
      <c r="CP59" s="83">
        <f>IFERROR(VLOOKUP(CP$7,Financiamento!$A:$F,2,0),0)</f>
        <v>0</v>
      </c>
      <c r="CQ59" s="83">
        <f>IFERROR(VLOOKUP(CQ$7,Financiamento!$A:$F,2,0),0)</f>
        <v>0</v>
      </c>
      <c r="CR59" s="83">
        <f>IFERROR(VLOOKUP(CR$7,Financiamento!$A:$F,2,0),0)</f>
        <v>0</v>
      </c>
      <c r="CS59" s="83">
        <f>IFERROR(VLOOKUP(CS$7,Financiamento!$A:$F,2,0),0)</f>
        <v>0</v>
      </c>
      <c r="CT59" s="83">
        <f>IFERROR(VLOOKUP(CT$7,Financiamento!$A:$F,2,0),0)</f>
        <v>0</v>
      </c>
      <c r="CU59" s="83">
        <f>IFERROR(VLOOKUP(CU$7,Financiamento!$A:$F,2,0),0)</f>
        <v>0</v>
      </c>
      <c r="CV59" s="83">
        <f>IFERROR(VLOOKUP(CV$7,Financiamento!$A:$F,2,0),0)</f>
        <v>0</v>
      </c>
      <c r="CW59" s="83">
        <f>IFERROR(VLOOKUP(CW$7,Financiamento!$A:$F,2,0),0)</f>
        <v>0</v>
      </c>
      <c r="CX59" s="83">
        <f>IFERROR(VLOOKUP(CX$7,Financiamento!$A:$F,2,0),0)</f>
        <v>0</v>
      </c>
      <c r="CY59" s="83">
        <f>IFERROR(VLOOKUP(CY$7,Financiamento!$A:$F,2,0),0)</f>
        <v>0</v>
      </c>
      <c r="CZ59" s="83">
        <f>IFERROR(VLOOKUP(CZ$7,Financiamento!$A:$F,2,0),0)</f>
        <v>0</v>
      </c>
      <c r="DA59" s="83">
        <f>IFERROR(VLOOKUP(DA$7,Financiamento!$A:$F,2,0),0)</f>
        <v>0</v>
      </c>
      <c r="DB59" s="83">
        <f>IFERROR(VLOOKUP(DB$7,Financiamento!$A:$F,2,0),0)</f>
        <v>0</v>
      </c>
      <c r="DC59" s="83">
        <f>IFERROR(VLOOKUP(DC$7,Financiamento!$A:$F,2,0),0)</f>
        <v>0</v>
      </c>
      <c r="DD59" s="83">
        <f>IFERROR(VLOOKUP(DD$7,Financiamento!$A:$F,2,0),0)</f>
        <v>0</v>
      </c>
      <c r="DE59" s="83">
        <f>IFERROR(VLOOKUP(DE$7,Financiamento!$A:$F,2,0),0)</f>
        <v>0</v>
      </c>
      <c r="DF59" s="83">
        <f>IFERROR(VLOOKUP(DF$7,Financiamento!$A:$F,2,0),0)</f>
        <v>0</v>
      </c>
      <c r="DG59" s="83">
        <f>IFERROR(VLOOKUP(DG$7,Financiamento!$A:$F,2,0),0)</f>
        <v>0</v>
      </c>
      <c r="DH59" s="83">
        <f>IFERROR(VLOOKUP(DH$7,Financiamento!$A:$F,2,0),0)</f>
        <v>0</v>
      </c>
      <c r="DI59" s="83">
        <f>IFERROR(VLOOKUP(DI$7,Financiamento!$A:$F,2,0),0)</f>
        <v>0</v>
      </c>
      <c r="DJ59" s="83">
        <f>IFERROR(VLOOKUP(DJ$7,Financiamento!$A:$F,2,0),0)</f>
        <v>0</v>
      </c>
      <c r="DK59" s="83">
        <f>IFERROR(VLOOKUP(DK$7,Financiamento!$A:$F,2,0),0)</f>
        <v>0</v>
      </c>
      <c r="DL59" s="83">
        <f>IFERROR(VLOOKUP(DL$7,Financiamento!$A:$F,2,0),0)</f>
        <v>0</v>
      </c>
      <c r="DM59" s="83">
        <f>IFERROR(VLOOKUP(DM$7,Financiamento!$A:$F,2,0),0)</f>
        <v>0</v>
      </c>
      <c r="DN59" s="83">
        <f>IFERROR(VLOOKUP(DN$7,Financiamento!$A:$F,2,0),0)</f>
        <v>0</v>
      </c>
      <c r="DO59" s="83">
        <f>IFERROR(VLOOKUP(DO$7,Financiamento!$A:$F,2,0),0)</f>
        <v>0</v>
      </c>
      <c r="DP59" s="83">
        <f>IFERROR(VLOOKUP(DP$7,Financiamento!$A:$F,2,0),0)</f>
        <v>0</v>
      </c>
      <c r="DQ59" s="83">
        <f>IFERROR(VLOOKUP(DQ$7,Financiamento!$A:$F,2,0),0)</f>
        <v>0</v>
      </c>
      <c r="DR59" s="83">
        <f>IFERROR(VLOOKUP(DR$7,Financiamento!$A:$F,2,0),0)</f>
        <v>0</v>
      </c>
      <c r="DS59" s="83">
        <f>IFERROR(VLOOKUP(DS$7,Financiamento!$A:$F,2,0),0)</f>
        <v>0</v>
      </c>
      <c r="DT59" s="83">
        <f>IFERROR(VLOOKUP(DT$7,Financiamento!$A:$F,2,0),0)</f>
        <v>0</v>
      </c>
      <c r="DU59" s="83">
        <f>IFERROR(VLOOKUP(DU$7,Financiamento!$A:$F,2,0),0)</f>
        <v>0</v>
      </c>
      <c r="DV59" s="83">
        <f>IFERROR(VLOOKUP(DV$7,Financiamento!$A:$F,2,0),0)</f>
        <v>0</v>
      </c>
      <c r="DW59" s="83">
        <f>IFERROR(VLOOKUP(DW$7,Financiamento!$A:$F,2,0),0)</f>
        <v>0</v>
      </c>
      <c r="DX59" s="83">
        <f>IFERROR(VLOOKUP(DX$7,Financiamento!$A:$F,2,0),0)</f>
        <v>0</v>
      </c>
      <c r="DY59" s="83">
        <f>IFERROR(VLOOKUP(DY$7,Financiamento!$A:$F,2,0),0)</f>
        <v>0</v>
      </c>
      <c r="DZ59" s="83">
        <f>IFERROR(VLOOKUP(DZ$7,Financiamento!$A:$F,2,0),0)</f>
        <v>0</v>
      </c>
      <c r="EA59" s="83">
        <f>IFERROR(VLOOKUP(EA$7,Financiamento!$A:$F,2,0),0)</f>
        <v>0</v>
      </c>
      <c r="EB59" s="83">
        <f>IFERROR(VLOOKUP(EB$7,Financiamento!$A:$F,2,0),0)</f>
        <v>0</v>
      </c>
      <c r="EC59" s="83">
        <f>IFERROR(VLOOKUP(EC$7,Financiamento!$A:$F,2,0),0)</f>
        <v>0</v>
      </c>
      <c r="ED59" s="83">
        <f>IFERROR(VLOOKUP(ED$7,Financiamento!$A:$F,2,0),0)</f>
        <v>0</v>
      </c>
      <c r="EE59" s="83">
        <f>IFERROR(VLOOKUP(EE$7,Financiamento!$A:$F,2,0),0)</f>
        <v>0</v>
      </c>
      <c r="EF59" s="83">
        <f>IFERROR(VLOOKUP(EF$7,Financiamento!$A:$F,2,0),0)</f>
        <v>0</v>
      </c>
      <c r="EG59" s="83">
        <f>IFERROR(VLOOKUP(EG$7,Financiamento!$A:$F,2,0),0)</f>
        <v>0</v>
      </c>
      <c r="EH59" s="83">
        <f>IFERROR(VLOOKUP(EH$7,Financiamento!$A:$F,2,0),0)</f>
        <v>0</v>
      </c>
      <c r="EI59" s="83">
        <f>IFERROR(VLOOKUP(EI$7,Financiamento!$A:$F,2,0),0)</f>
        <v>0</v>
      </c>
      <c r="EJ59" s="83">
        <f>IFERROR(VLOOKUP(EJ$7,Financiamento!$A:$F,2,0),0)</f>
        <v>0</v>
      </c>
      <c r="EK59" s="83">
        <f>IFERROR(VLOOKUP(EK$7,Financiamento!$A:$F,2,0),0)</f>
        <v>0</v>
      </c>
      <c r="EL59" s="83">
        <f>IFERROR(VLOOKUP(EL$7,Financiamento!$A:$F,2,0),0)</f>
        <v>0</v>
      </c>
      <c r="EM59" s="83">
        <f>IFERROR(VLOOKUP(EM$7,Financiamento!$A:$F,2,0),0)</f>
        <v>0</v>
      </c>
      <c r="EN59" s="83">
        <f>IFERROR(VLOOKUP(EN$7,Financiamento!$A:$F,2,0),0)</f>
        <v>0</v>
      </c>
      <c r="EO59" s="83">
        <f>IFERROR(VLOOKUP(EO$7,Financiamento!$A:$F,2,0),0)</f>
        <v>0</v>
      </c>
      <c r="EP59" s="83">
        <f>IFERROR(VLOOKUP(EP$7,Financiamento!$A:$F,2,0),0)</f>
        <v>0</v>
      </c>
      <c r="EQ59" s="83">
        <f>IFERROR(VLOOKUP(EQ$7,Financiamento!$A:$F,2,0),0)</f>
        <v>0</v>
      </c>
      <c r="ER59" s="83">
        <f>IFERROR(VLOOKUP(ER$7,Financiamento!$A:$F,2,0),0)</f>
        <v>0</v>
      </c>
      <c r="ES59" s="83">
        <f>IFERROR(VLOOKUP(ES$7,Financiamento!$A:$F,2,0),0)</f>
        <v>0</v>
      </c>
      <c r="ET59" s="83">
        <f>IFERROR(VLOOKUP(ET$7,Financiamento!$A:$F,2,0),0)</f>
        <v>0</v>
      </c>
      <c r="EU59" s="83">
        <f>IFERROR(VLOOKUP(EU$7,Financiamento!$A:$F,2,0),0)</f>
        <v>0</v>
      </c>
      <c r="EV59" s="83">
        <f>IFERROR(VLOOKUP(EV$7,Financiamento!$A:$F,2,0),0)</f>
        <v>0</v>
      </c>
      <c r="EW59" s="83">
        <f>IFERROR(VLOOKUP(EW$7,Financiamento!$A:$F,2,0),0)</f>
        <v>0</v>
      </c>
      <c r="EX59" s="83">
        <f>IFERROR(VLOOKUP(EX$7,Financiamento!$A:$F,2,0),0)</f>
        <v>0</v>
      </c>
      <c r="EY59" s="83">
        <f>IFERROR(VLOOKUP(EY$7,Financiamento!$A:$F,2,0),0)</f>
        <v>0</v>
      </c>
      <c r="EZ59" s="83">
        <f>IFERROR(VLOOKUP(EZ$7,Financiamento!$A:$F,2,0),0)</f>
        <v>0</v>
      </c>
      <c r="FA59" s="83">
        <f>IFERROR(VLOOKUP(FA$7,Financiamento!$A:$F,2,0),0)</f>
        <v>0</v>
      </c>
      <c r="FB59" s="83">
        <f>IFERROR(VLOOKUP(FB$7,Financiamento!$A:$F,2,0),0)</f>
        <v>0</v>
      </c>
      <c r="FC59" s="83">
        <f>IFERROR(VLOOKUP(FC$7,Financiamento!$A:$F,2,0),0)</f>
        <v>0</v>
      </c>
      <c r="FD59" s="83">
        <f>IFERROR(VLOOKUP(FD$7,Financiamento!$A:$F,2,0),0)</f>
        <v>0</v>
      </c>
      <c r="FE59" s="83">
        <f>IFERROR(VLOOKUP(FE$7,Financiamento!$A:$F,2,0),0)</f>
        <v>0</v>
      </c>
      <c r="FF59" s="83">
        <f>IFERROR(VLOOKUP(FF$7,Financiamento!$A:$F,2,0),0)</f>
        <v>0</v>
      </c>
      <c r="FG59" s="83">
        <f>IFERROR(VLOOKUP(FG$7,Financiamento!$A:$F,2,0),0)</f>
        <v>0</v>
      </c>
      <c r="FH59" s="83">
        <f>IFERROR(VLOOKUP(FH$7,Financiamento!$A:$F,2,0),0)</f>
        <v>0</v>
      </c>
      <c r="FI59" s="83">
        <f>IFERROR(VLOOKUP(FI$7,Financiamento!$A:$F,2,0),0)</f>
        <v>0</v>
      </c>
      <c r="FJ59" s="83">
        <f>IFERROR(VLOOKUP(FJ$7,Financiamento!$A:$F,2,0),0)</f>
        <v>0</v>
      </c>
      <c r="FK59" s="83">
        <f>IFERROR(VLOOKUP(FK$7,Financiamento!$A:$F,2,0),0)</f>
        <v>0</v>
      </c>
      <c r="FL59" s="83">
        <f>IFERROR(VLOOKUP(FL$7,Financiamento!$A:$F,2,0),0)</f>
        <v>0</v>
      </c>
      <c r="FM59" s="83">
        <f>IFERROR(VLOOKUP(FM$7,Financiamento!$A:$F,2,0),0)</f>
        <v>0</v>
      </c>
      <c r="FN59" s="83">
        <f>IFERROR(VLOOKUP(FN$7,Financiamento!$A:$F,2,0),0)</f>
        <v>0</v>
      </c>
      <c r="FO59" s="83">
        <f>IFERROR(VLOOKUP(FO$7,Financiamento!$A:$F,2,0),0)</f>
        <v>0</v>
      </c>
      <c r="FP59" s="83">
        <f>IFERROR(VLOOKUP(FP$7,Financiamento!$A:$F,2,0),0)</f>
        <v>0</v>
      </c>
      <c r="FQ59" s="83">
        <f>IFERROR(VLOOKUP(FQ$7,Financiamento!$A:$F,2,0),0)</f>
        <v>0</v>
      </c>
      <c r="FR59" s="83">
        <f>IFERROR(VLOOKUP(FR$7,Financiamento!$A:$F,2,0),0)</f>
        <v>0</v>
      </c>
      <c r="FS59" s="83">
        <f>IFERROR(VLOOKUP(FS$7,Financiamento!$A:$F,2,0),0)</f>
        <v>0</v>
      </c>
      <c r="FT59" s="83">
        <f>IFERROR(VLOOKUP(FT$7,Financiamento!$A:$F,2,0),0)</f>
        <v>0</v>
      </c>
      <c r="FU59" s="83">
        <f>IFERROR(VLOOKUP(FU$7,Financiamento!$A:$F,2,0),0)</f>
        <v>0</v>
      </c>
      <c r="FV59" s="83">
        <f>IFERROR(VLOOKUP(FV$7,Financiamento!$A:$F,2,0),0)</f>
        <v>0</v>
      </c>
      <c r="FW59" s="83">
        <f>IFERROR(VLOOKUP(FW$7,Financiamento!$A:$F,2,0),0)</f>
        <v>0</v>
      </c>
      <c r="FX59" s="83">
        <f>IFERROR(VLOOKUP(FX$7,Financiamento!$A:$F,2,0),0)</f>
        <v>0</v>
      </c>
      <c r="FY59" s="83">
        <f>IFERROR(VLOOKUP(FY$7,Financiamento!$A:$F,2,0),0)</f>
        <v>0</v>
      </c>
      <c r="FZ59" s="83">
        <f>IFERROR(VLOOKUP(FZ$7,Financiamento!$A:$F,2,0),0)</f>
        <v>0</v>
      </c>
      <c r="GA59" s="83">
        <f>IFERROR(VLOOKUP(GA$7,Financiamento!$A:$F,2,0),0)</f>
        <v>0</v>
      </c>
      <c r="GB59" s="83">
        <f>IFERROR(VLOOKUP(GB$7,Financiamento!$A:$F,2,0),0)</f>
        <v>0</v>
      </c>
      <c r="GC59" s="83">
        <f>IFERROR(VLOOKUP(GC$7,Financiamento!$A:$F,2,0),0)</f>
        <v>0</v>
      </c>
      <c r="GD59" s="83">
        <f>IFERROR(VLOOKUP(GD$7,Financiamento!$A:$F,2,0),0)</f>
        <v>0</v>
      </c>
      <c r="GE59" s="83">
        <f>IFERROR(VLOOKUP(GE$7,Financiamento!$A:$F,2,0),0)</f>
        <v>0</v>
      </c>
      <c r="GF59" s="83">
        <f>IFERROR(VLOOKUP(GF$7,Financiamento!$A:$F,2,0),0)</f>
        <v>0</v>
      </c>
      <c r="GG59" s="83">
        <f>IFERROR(VLOOKUP(GG$7,Financiamento!$A:$F,2,0),0)</f>
        <v>0</v>
      </c>
      <c r="GH59" s="83">
        <f>IFERROR(VLOOKUP(GH$7,Financiamento!$A:$F,2,0),0)</f>
        <v>0</v>
      </c>
      <c r="GI59" s="83">
        <f>IFERROR(VLOOKUP(GI$7,Financiamento!$A:$F,2,0),0)</f>
        <v>0</v>
      </c>
      <c r="GJ59" s="83">
        <f>IFERROR(VLOOKUP(GJ$7,Financiamento!$A:$F,2,0),0)</f>
        <v>0</v>
      </c>
      <c r="GK59" s="83">
        <f>IFERROR(VLOOKUP(GK$7,Financiamento!$A:$F,2,0),0)</f>
        <v>0</v>
      </c>
      <c r="GL59" s="83">
        <f>IFERROR(VLOOKUP(GL$7,Financiamento!$A:$F,2,0),0)</f>
        <v>0</v>
      </c>
      <c r="GM59" s="83">
        <f>IFERROR(VLOOKUP(GM$7,Financiamento!$A:$F,2,0),0)</f>
        <v>0</v>
      </c>
      <c r="GN59" s="83">
        <f>IFERROR(VLOOKUP(GN$7,Financiamento!$A:$F,2,0),0)</f>
        <v>0</v>
      </c>
      <c r="GO59" s="83">
        <f>IFERROR(VLOOKUP(GO$7,Financiamento!$A:$F,2,0),0)</f>
        <v>0</v>
      </c>
      <c r="GP59" s="83">
        <f>IFERROR(VLOOKUP(GP$7,Financiamento!$A:$F,2,0),0)</f>
        <v>0</v>
      </c>
      <c r="GQ59" s="83">
        <f>IFERROR(VLOOKUP(GQ$7,Financiamento!$A:$F,2,0),0)</f>
        <v>0</v>
      </c>
      <c r="GR59" s="83">
        <f>IFERROR(VLOOKUP(GR$7,Financiamento!$A:$F,2,0),0)</f>
        <v>0</v>
      </c>
      <c r="GS59" s="83">
        <f>IFERROR(VLOOKUP(GS$7,Financiamento!$A:$F,2,0),0)</f>
        <v>0</v>
      </c>
      <c r="GT59" s="83">
        <f>IFERROR(VLOOKUP(GT$7,Financiamento!$A:$F,2,0),0)</f>
        <v>0</v>
      </c>
      <c r="GU59" s="83">
        <f>IFERROR(VLOOKUP(GU$7,Financiamento!$A:$F,2,0),0)</f>
        <v>0</v>
      </c>
      <c r="GV59" s="83">
        <f>IFERROR(VLOOKUP(GV$7,Financiamento!$A:$F,2,0),0)</f>
        <v>0</v>
      </c>
      <c r="GW59" s="83">
        <f>IFERROR(VLOOKUP(GW$7,Financiamento!$A:$F,2,0),0)</f>
        <v>0</v>
      </c>
      <c r="GX59" s="83">
        <f>IFERROR(VLOOKUP(GX$7,Financiamento!$A:$F,2,0),0)</f>
        <v>0</v>
      </c>
      <c r="GY59" s="83">
        <f>IFERROR(VLOOKUP(GY$7,Financiamento!$A:$F,2,0),0)</f>
        <v>0</v>
      </c>
      <c r="GZ59" s="83">
        <f>IFERROR(VLOOKUP(GZ$7,Financiamento!$A:$F,2,0),0)</f>
        <v>0</v>
      </c>
      <c r="HA59" s="83">
        <f>IFERROR(VLOOKUP(HA$7,Financiamento!$A:$F,2,0),0)</f>
        <v>0</v>
      </c>
      <c r="HB59" s="83">
        <f>IFERROR(VLOOKUP(HB$7,Financiamento!$A:$F,2,0),0)</f>
        <v>0</v>
      </c>
      <c r="HC59" s="83">
        <f>IFERROR(VLOOKUP(HC$7,Financiamento!$A:$F,2,0),0)</f>
        <v>0</v>
      </c>
      <c r="HD59" s="83">
        <f>IFERROR(VLOOKUP(HD$7,Financiamento!$A:$F,2,0),0)</f>
        <v>0</v>
      </c>
      <c r="HE59" s="83">
        <f>IFERROR(VLOOKUP(HE$7,Financiamento!$A:$F,2,0),0)</f>
        <v>0</v>
      </c>
      <c r="HF59" s="83">
        <f>IFERROR(VLOOKUP(HF$7,Financiamento!$A:$F,2,0),0)</f>
        <v>0</v>
      </c>
      <c r="HG59" s="83">
        <f>IFERROR(VLOOKUP(HG$7,Financiamento!$A:$F,2,0),0)</f>
        <v>0</v>
      </c>
      <c r="HH59" s="83">
        <f>IFERROR(VLOOKUP(HH$7,Financiamento!$A:$F,2,0),0)</f>
        <v>0</v>
      </c>
      <c r="HI59" s="83">
        <f>IFERROR(VLOOKUP(HI$7,Financiamento!$A:$F,2,0),0)</f>
        <v>0</v>
      </c>
      <c r="HJ59" s="83">
        <f>IFERROR(VLOOKUP(HJ$7,Financiamento!$A:$F,2,0),0)</f>
        <v>0</v>
      </c>
      <c r="HK59" s="83">
        <f>IFERROR(VLOOKUP(HK$7,Financiamento!$A:$F,2,0),0)</f>
        <v>0</v>
      </c>
      <c r="HL59" s="83">
        <f>IFERROR(VLOOKUP(HL$7,Financiamento!$A:$F,2,0),0)</f>
        <v>0</v>
      </c>
      <c r="HM59" s="83">
        <f>IFERROR(VLOOKUP(HM$7,Financiamento!$A:$F,2,0),0)</f>
        <v>0</v>
      </c>
      <c r="HN59" s="83">
        <f>IFERROR(VLOOKUP(HN$7,Financiamento!$A:$F,2,0),0)</f>
        <v>0</v>
      </c>
      <c r="HO59" s="83">
        <f>IFERROR(VLOOKUP(HO$7,Financiamento!$A:$F,2,0),0)</f>
        <v>0</v>
      </c>
      <c r="HP59" s="83">
        <f>IFERROR(VLOOKUP(HP$7,Financiamento!$A:$F,2,0),0)</f>
        <v>0</v>
      </c>
      <c r="HQ59" s="83">
        <f>IFERROR(VLOOKUP(HQ$7,Financiamento!$A:$F,2,0),0)</f>
        <v>0</v>
      </c>
      <c r="HR59" s="83">
        <f>IFERROR(VLOOKUP(HR$7,Financiamento!$A:$F,2,0),0)</f>
        <v>0</v>
      </c>
      <c r="HS59" s="83">
        <f>IFERROR(VLOOKUP(HS$7,Financiamento!$A:$F,2,0),0)</f>
        <v>0</v>
      </c>
      <c r="HT59" s="83">
        <f>IFERROR(VLOOKUP(HT$7,Financiamento!$A:$F,2,0),0)</f>
        <v>0</v>
      </c>
      <c r="HU59" s="83">
        <f>IFERROR(VLOOKUP(HU$7,Financiamento!$A:$F,2,0),0)</f>
        <v>0</v>
      </c>
      <c r="HV59" s="83">
        <f>IFERROR(VLOOKUP(HV$7,Financiamento!$A:$F,2,0),0)</f>
        <v>0</v>
      </c>
      <c r="HW59" s="83">
        <f>IFERROR(VLOOKUP(HW$7,Financiamento!$A:$F,2,0),0)</f>
        <v>0</v>
      </c>
      <c r="HX59" s="83">
        <f>IFERROR(VLOOKUP(HX$7,Financiamento!$A:$F,2,0),0)</f>
        <v>0</v>
      </c>
      <c r="HY59" s="83">
        <f>IFERROR(VLOOKUP(HY$7,Financiamento!$A:$F,2,0),0)</f>
        <v>0</v>
      </c>
      <c r="HZ59" s="83">
        <f>IFERROR(VLOOKUP(HZ$7,Financiamento!$A:$F,2,0),0)</f>
        <v>0</v>
      </c>
      <c r="IA59" s="83">
        <f>IFERROR(VLOOKUP(IA$7,Financiamento!$A:$F,2,0),0)</f>
        <v>0</v>
      </c>
      <c r="IB59" s="83">
        <f>IFERROR(VLOOKUP(IB$7,Financiamento!$A:$F,2,0),0)</f>
        <v>0</v>
      </c>
      <c r="IC59" s="83">
        <f>IFERROR(VLOOKUP(IC$7,Financiamento!$A:$F,2,0),0)</f>
        <v>0</v>
      </c>
      <c r="ID59" s="83">
        <f>IFERROR(VLOOKUP(ID$7,Financiamento!$A:$F,2,0),0)</f>
        <v>0</v>
      </c>
      <c r="IE59" s="83">
        <f>IFERROR(VLOOKUP(IE$7,Financiamento!$A:$F,2,0),0)</f>
        <v>0</v>
      </c>
      <c r="IF59" s="83">
        <f>IFERROR(VLOOKUP(IF$7,Financiamento!$A:$F,2,0),0)</f>
        <v>0</v>
      </c>
      <c r="IG59" s="83">
        <f>IFERROR(VLOOKUP(IG$7,Financiamento!$A:$F,2,0),0)</f>
        <v>0</v>
      </c>
    </row>
    <row r="60" spans="1:241" x14ac:dyDescent="0.2">
      <c r="A60" s="29" t="s">
        <v>130</v>
      </c>
      <c r="B60" s="77">
        <f>_xlfn.SINGLE(estruturacaoOpe)*SUM(Financiamento!B:B)</f>
        <v>174.55021027499996</v>
      </c>
      <c r="C60" s="77">
        <v>0</v>
      </c>
      <c r="D60" s="77">
        <v>0</v>
      </c>
      <c r="E60" s="77">
        <v>0</v>
      </c>
      <c r="F60" s="77">
        <v>0</v>
      </c>
      <c r="G60" s="77">
        <v>0</v>
      </c>
      <c r="H60" s="77">
        <v>0</v>
      </c>
      <c r="I60" s="77">
        <v>0</v>
      </c>
      <c r="J60" s="77">
        <v>0</v>
      </c>
      <c r="K60" s="77">
        <v>0</v>
      </c>
      <c r="L60" s="77">
        <v>0</v>
      </c>
      <c r="M60" s="77">
        <v>0</v>
      </c>
      <c r="N60" s="77">
        <v>0</v>
      </c>
      <c r="O60" s="77">
        <v>0</v>
      </c>
      <c r="P60" s="77">
        <v>0</v>
      </c>
      <c r="Q60" s="77">
        <v>0</v>
      </c>
      <c r="R60" s="77">
        <v>0</v>
      </c>
      <c r="S60" s="77">
        <v>0</v>
      </c>
      <c r="T60" s="77">
        <v>0</v>
      </c>
      <c r="U60" s="77">
        <v>0</v>
      </c>
      <c r="V60" s="77">
        <v>0</v>
      </c>
      <c r="W60" s="77">
        <v>0</v>
      </c>
      <c r="X60" s="77">
        <v>0</v>
      </c>
      <c r="Y60" s="77">
        <v>0</v>
      </c>
      <c r="Z60" s="77">
        <v>0</v>
      </c>
      <c r="AA60" s="77">
        <v>0</v>
      </c>
      <c r="AB60" s="77">
        <v>0</v>
      </c>
      <c r="AC60" s="77">
        <v>0</v>
      </c>
      <c r="AD60" s="77">
        <v>0</v>
      </c>
      <c r="AE60" s="77">
        <v>0</v>
      </c>
      <c r="AF60" s="77">
        <v>0</v>
      </c>
      <c r="AG60" s="77">
        <v>0</v>
      </c>
      <c r="AH60" s="77">
        <v>0</v>
      </c>
      <c r="AI60" s="77">
        <v>0</v>
      </c>
      <c r="AJ60" s="77">
        <v>0</v>
      </c>
      <c r="AK60" s="77">
        <v>0</v>
      </c>
      <c r="AL60" s="77">
        <v>0</v>
      </c>
      <c r="AM60" s="77">
        <v>0</v>
      </c>
      <c r="AN60" s="77">
        <v>0</v>
      </c>
      <c r="AO60" s="77">
        <v>0</v>
      </c>
      <c r="AP60" s="77">
        <v>0</v>
      </c>
      <c r="AQ60" s="77">
        <v>0</v>
      </c>
      <c r="AR60" s="77">
        <v>0</v>
      </c>
      <c r="AS60" s="77">
        <v>0</v>
      </c>
      <c r="AT60" s="77">
        <v>0</v>
      </c>
      <c r="AU60" s="77">
        <v>0</v>
      </c>
      <c r="AV60" s="77">
        <v>0</v>
      </c>
      <c r="AW60" s="77">
        <v>0</v>
      </c>
      <c r="AX60" s="77">
        <v>0</v>
      </c>
      <c r="AY60" s="77">
        <v>0</v>
      </c>
      <c r="AZ60" s="77">
        <v>0</v>
      </c>
      <c r="BA60" s="77">
        <v>0</v>
      </c>
      <c r="BB60" s="77">
        <v>0</v>
      </c>
      <c r="BC60" s="77">
        <v>0</v>
      </c>
      <c r="BD60" s="77">
        <v>0</v>
      </c>
      <c r="BE60" s="77">
        <v>0</v>
      </c>
      <c r="BF60" s="77">
        <v>0</v>
      </c>
      <c r="BG60" s="77">
        <v>0</v>
      </c>
      <c r="BH60" s="77">
        <v>0</v>
      </c>
      <c r="BI60" s="77">
        <v>0</v>
      </c>
      <c r="BJ60" s="77">
        <v>0</v>
      </c>
      <c r="BK60" s="77">
        <v>0</v>
      </c>
      <c r="BL60" s="77">
        <v>0</v>
      </c>
      <c r="BM60" s="77">
        <v>0</v>
      </c>
      <c r="BN60" s="77">
        <v>0</v>
      </c>
      <c r="BO60" s="77">
        <v>0</v>
      </c>
      <c r="BP60" s="77">
        <v>0</v>
      </c>
      <c r="BQ60" s="77">
        <v>0</v>
      </c>
      <c r="BR60" s="77">
        <v>0</v>
      </c>
      <c r="BS60" s="77">
        <v>0</v>
      </c>
      <c r="BT60" s="77">
        <v>0</v>
      </c>
      <c r="BU60" s="77">
        <v>0</v>
      </c>
      <c r="BV60" s="77">
        <v>0</v>
      </c>
      <c r="BW60" s="77">
        <v>0</v>
      </c>
      <c r="BX60" s="77">
        <v>0</v>
      </c>
      <c r="BY60" s="77">
        <v>0</v>
      </c>
      <c r="BZ60" s="77">
        <v>0</v>
      </c>
      <c r="CA60" s="77">
        <v>0</v>
      </c>
      <c r="CB60" s="77">
        <v>0</v>
      </c>
      <c r="CC60" s="77">
        <v>0</v>
      </c>
      <c r="CD60" s="77">
        <v>0</v>
      </c>
      <c r="CE60" s="77">
        <v>0</v>
      </c>
      <c r="CF60" s="77">
        <v>0</v>
      </c>
      <c r="CG60" s="77">
        <v>0</v>
      </c>
      <c r="CH60" s="77">
        <v>0</v>
      </c>
      <c r="CI60" s="77">
        <v>0</v>
      </c>
      <c r="CJ60" s="77">
        <v>0</v>
      </c>
      <c r="CK60" s="77">
        <v>0</v>
      </c>
      <c r="CL60" s="77">
        <v>0</v>
      </c>
      <c r="CM60" s="77">
        <v>0</v>
      </c>
      <c r="CN60" s="77">
        <v>0</v>
      </c>
      <c r="CO60" s="77">
        <v>0</v>
      </c>
      <c r="CP60" s="77">
        <v>0</v>
      </c>
      <c r="CQ60" s="77">
        <v>0</v>
      </c>
      <c r="CR60" s="77">
        <v>0</v>
      </c>
      <c r="CS60" s="77">
        <v>0</v>
      </c>
      <c r="CT60" s="77">
        <v>0</v>
      </c>
      <c r="CU60" s="77">
        <v>0</v>
      </c>
      <c r="CV60" s="77">
        <v>0</v>
      </c>
      <c r="CW60" s="77">
        <v>0</v>
      </c>
      <c r="CX60" s="77">
        <v>0</v>
      </c>
      <c r="CY60" s="77">
        <v>0</v>
      </c>
      <c r="CZ60" s="77">
        <v>0</v>
      </c>
      <c r="DA60" s="77">
        <v>0</v>
      </c>
      <c r="DB60" s="77">
        <v>0</v>
      </c>
      <c r="DC60" s="77">
        <v>0</v>
      </c>
      <c r="DD60" s="77">
        <v>0</v>
      </c>
      <c r="DE60" s="77">
        <v>0</v>
      </c>
      <c r="DF60" s="77">
        <v>0</v>
      </c>
      <c r="DG60" s="77">
        <v>0</v>
      </c>
      <c r="DH60" s="77">
        <v>0</v>
      </c>
      <c r="DI60" s="77">
        <v>0</v>
      </c>
      <c r="DJ60" s="77">
        <v>0</v>
      </c>
      <c r="DK60" s="77">
        <v>0</v>
      </c>
      <c r="DL60" s="77">
        <v>0</v>
      </c>
      <c r="DM60" s="77">
        <v>0</v>
      </c>
      <c r="DN60" s="77">
        <v>0</v>
      </c>
      <c r="DO60" s="77">
        <v>0</v>
      </c>
      <c r="DP60" s="77">
        <v>0</v>
      </c>
      <c r="DQ60" s="77">
        <v>0</v>
      </c>
      <c r="DR60" s="77">
        <v>0</v>
      </c>
      <c r="DS60" s="77">
        <v>0</v>
      </c>
      <c r="DT60" s="77">
        <v>0</v>
      </c>
      <c r="DU60" s="77">
        <v>0</v>
      </c>
      <c r="DV60" s="77">
        <v>0</v>
      </c>
      <c r="DW60" s="77">
        <v>0</v>
      </c>
      <c r="DX60" s="77">
        <v>0</v>
      </c>
      <c r="DY60" s="77">
        <v>0</v>
      </c>
      <c r="DZ60" s="77">
        <v>0</v>
      </c>
      <c r="EA60" s="77">
        <v>0</v>
      </c>
      <c r="EB60" s="77">
        <v>0</v>
      </c>
      <c r="EC60" s="77">
        <v>0</v>
      </c>
      <c r="ED60" s="77">
        <v>0</v>
      </c>
      <c r="EE60" s="77">
        <v>0</v>
      </c>
      <c r="EF60" s="77">
        <v>0</v>
      </c>
      <c r="EG60" s="77">
        <v>0</v>
      </c>
      <c r="EH60" s="77">
        <v>0</v>
      </c>
      <c r="EI60" s="77">
        <v>0</v>
      </c>
      <c r="EJ60" s="77">
        <v>0</v>
      </c>
      <c r="EK60" s="77">
        <v>0</v>
      </c>
      <c r="EL60" s="77">
        <v>0</v>
      </c>
      <c r="EM60" s="77">
        <v>0</v>
      </c>
      <c r="EN60" s="77">
        <v>0</v>
      </c>
      <c r="EO60" s="77">
        <v>0</v>
      </c>
      <c r="EP60" s="77">
        <v>0</v>
      </c>
      <c r="EQ60" s="77">
        <v>0</v>
      </c>
      <c r="ER60" s="77">
        <v>0</v>
      </c>
      <c r="ES60" s="77">
        <v>0</v>
      </c>
      <c r="ET60" s="77">
        <v>0</v>
      </c>
      <c r="EU60" s="77">
        <v>0</v>
      </c>
      <c r="EV60" s="77">
        <v>0</v>
      </c>
      <c r="EW60" s="77">
        <v>0</v>
      </c>
      <c r="EX60" s="77">
        <v>0</v>
      </c>
      <c r="EY60" s="77">
        <v>0</v>
      </c>
      <c r="EZ60" s="77">
        <v>0</v>
      </c>
      <c r="FA60" s="77">
        <v>0</v>
      </c>
      <c r="FB60" s="77">
        <v>0</v>
      </c>
      <c r="FC60" s="77">
        <v>0</v>
      </c>
      <c r="FD60" s="77">
        <v>0</v>
      </c>
      <c r="FE60" s="77">
        <v>0</v>
      </c>
      <c r="FF60" s="77">
        <v>0</v>
      </c>
      <c r="FG60" s="77">
        <v>0</v>
      </c>
      <c r="FH60" s="77">
        <v>0</v>
      </c>
      <c r="FI60" s="77">
        <v>0</v>
      </c>
      <c r="FJ60" s="77">
        <v>0</v>
      </c>
      <c r="FK60" s="77">
        <v>0</v>
      </c>
      <c r="FL60" s="77">
        <v>0</v>
      </c>
      <c r="FM60" s="77">
        <v>0</v>
      </c>
      <c r="FN60" s="77">
        <v>0</v>
      </c>
      <c r="FO60" s="77">
        <v>0</v>
      </c>
      <c r="FP60" s="77">
        <v>0</v>
      </c>
      <c r="FQ60" s="77">
        <v>0</v>
      </c>
      <c r="FR60" s="77">
        <v>0</v>
      </c>
      <c r="FS60" s="77">
        <v>0</v>
      </c>
      <c r="FT60" s="77">
        <v>0</v>
      </c>
      <c r="FU60" s="77">
        <v>0</v>
      </c>
      <c r="FV60" s="77">
        <v>0</v>
      </c>
      <c r="FW60" s="77">
        <v>0</v>
      </c>
      <c r="FX60" s="77">
        <v>0</v>
      </c>
      <c r="FY60" s="77">
        <v>0</v>
      </c>
      <c r="FZ60" s="77">
        <v>0</v>
      </c>
      <c r="GA60" s="77">
        <v>0</v>
      </c>
      <c r="GB60" s="77">
        <v>0</v>
      </c>
      <c r="GC60" s="77">
        <v>0</v>
      </c>
      <c r="GD60" s="77">
        <v>0</v>
      </c>
      <c r="GE60" s="77">
        <v>0</v>
      </c>
      <c r="GF60" s="77">
        <v>0</v>
      </c>
      <c r="GG60" s="77">
        <v>0</v>
      </c>
      <c r="GH60" s="77">
        <v>0</v>
      </c>
      <c r="GI60" s="77">
        <v>0</v>
      </c>
      <c r="GJ60" s="77">
        <v>0</v>
      </c>
      <c r="GK60" s="77">
        <v>0</v>
      </c>
      <c r="GL60" s="77">
        <v>0</v>
      </c>
      <c r="GM60" s="77">
        <v>0</v>
      </c>
      <c r="GN60" s="77">
        <v>0</v>
      </c>
      <c r="GO60" s="77">
        <v>0</v>
      </c>
      <c r="GP60" s="77">
        <v>0</v>
      </c>
      <c r="GQ60" s="77">
        <v>0</v>
      </c>
      <c r="GR60" s="77">
        <v>0</v>
      </c>
      <c r="GS60" s="77">
        <v>0</v>
      </c>
      <c r="GT60" s="77">
        <v>0</v>
      </c>
      <c r="GU60" s="77">
        <v>0</v>
      </c>
      <c r="GV60" s="77">
        <v>0</v>
      </c>
      <c r="GW60" s="77">
        <v>0</v>
      </c>
      <c r="GX60" s="77">
        <v>0</v>
      </c>
      <c r="GY60" s="77">
        <v>0</v>
      </c>
      <c r="GZ60" s="77">
        <v>0</v>
      </c>
      <c r="HA60" s="77">
        <v>0</v>
      </c>
      <c r="HB60" s="77">
        <v>0</v>
      </c>
      <c r="HC60" s="77">
        <v>0</v>
      </c>
      <c r="HD60" s="77">
        <v>0</v>
      </c>
      <c r="HE60" s="77">
        <v>0</v>
      </c>
      <c r="HF60" s="77">
        <v>0</v>
      </c>
      <c r="HG60" s="77">
        <v>0</v>
      </c>
      <c r="HH60" s="77">
        <v>0</v>
      </c>
      <c r="HI60" s="77">
        <v>0</v>
      </c>
      <c r="HJ60" s="77">
        <v>0</v>
      </c>
      <c r="HK60" s="77">
        <v>0</v>
      </c>
      <c r="HL60" s="77">
        <v>0</v>
      </c>
      <c r="HM60" s="77">
        <v>0</v>
      </c>
      <c r="HN60" s="77">
        <v>0</v>
      </c>
      <c r="HO60" s="77">
        <v>0</v>
      </c>
      <c r="HP60" s="77">
        <v>0</v>
      </c>
      <c r="HQ60" s="77">
        <v>0</v>
      </c>
      <c r="HR60" s="77">
        <v>0</v>
      </c>
      <c r="HS60" s="77">
        <v>0</v>
      </c>
      <c r="HT60" s="77">
        <v>0</v>
      </c>
      <c r="HU60" s="77">
        <v>0</v>
      </c>
      <c r="HV60" s="77">
        <v>0</v>
      </c>
      <c r="HW60" s="77">
        <v>0</v>
      </c>
      <c r="HX60" s="77">
        <v>0</v>
      </c>
      <c r="HY60" s="77">
        <v>0</v>
      </c>
      <c r="HZ60" s="77">
        <v>0</v>
      </c>
      <c r="IA60" s="77">
        <v>0</v>
      </c>
      <c r="IB60" s="77">
        <v>0</v>
      </c>
      <c r="IC60" s="77">
        <v>0</v>
      </c>
      <c r="ID60" s="77">
        <v>0</v>
      </c>
      <c r="IE60" s="77">
        <v>0</v>
      </c>
      <c r="IF60" s="77">
        <v>0</v>
      </c>
      <c r="IG60" s="77">
        <v>0</v>
      </c>
    </row>
    <row r="61" spans="1:241" x14ac:dyDescent="0.2">
      <c r="A61" s="29" t="s">
        <v>131</v>
      </c>
      <c r="B61" s="77">
        <f>IF(B7&lt;=_xlfn.SINGLE(PrazoFin)*12,compromisso*MAX(Financiamento!$F:$F),0)</f>
        <v>1.2067030370059437</v>
      </c>
      <c r="C61" s="77">
        <f>IF(C7&lt;=_xlfn.SINGLE(PrazoFin)*12,_xlfn.SINGLE(compromisso)*MAX(Financiamento!$F:$F),0)</f>
        <v>1.2067030370059437</v>
      </c>
      <c r="D61" s="77">
        <f>IF(D7&lt;=_xlfn.SINGLE(PrazoFin)*12,_xlfn.SINGLE(compromisso)*MAX(Financiamento!$F:$F),0)</f>
        <v>1.2067030370059437</v>
      </c>
      <c r="E61" s="77">
        <f>IF(E7&lt;=_xlfn.SINGLE(PrazoFin)*12,_xlfn.SINGLE(compromisso)*MAX(Financiamento!$F:$F),0)</f>
        <v>1.2067030370059437</v>
      </c>
      <c r="F61" s="77">
        <f>IF(F7&lt;=_xlfn.SINGLE(PrazoFin)*12,_xlfn.SINGLE(compromisso)*MAX(Financiamento!$F:$F),0)</f>
        <v>1.2067030370059437</v>
      </c>
      <c r="G61" s="77">
        <f>IF(G7&lt;=_xlfn.SINGLE(PrazoFin)*12,_xlfn.SINGLE(compromisso)*MAX(Financiamento!$F:$F),0)</f>
        <v>1.2067030370059437</v>
      </c>
      <c r="H61" s="77">
        <f>IF(H7&lt;=_xlfn.SINGLE(PrazoFin)*12,_xlfn.SINGLE(compromisso)*MAX(Financiamento!$F:$F),0)</f>
        <v>1.2067030370059437</v>
      </c>
      <c r="I61" s="77">
        <f>IF(I7&lt;=_xlfn.SINGLE(PrazoFin)*12,_xlfn.SINGLE(compromisso)*MAX(Financiamento!$F:$F),0)</f>
        <v>1.2067030370059437</v>
      </c>
      <c r="J61" s="77">
        <f>IF(J7&lt;=_xlfn.SINGLE(PrazoFin)*12,_xlfn.SINGLE(compromisso)*MAX(Financiamento!$F:$F),0)</f>
        <v>1.2067030370059437</v>
      </c>
      <c r="K61" s="77">
        <f>IF(K7&lt;=_xlfn.SINGLE(PrazoFin)*12,_xlfn.SINGLE(compromisso)*MAX(Financiamento!$F:$F),0)</f>
        <v>1.2067030370059437</v>
      </c>
      <c r="L61" s="77">
        <f>IF(L7&lt;=_xlfn.SINGLE(PrazoFin)*12,_xlfn.SINGLE(compromisso)*MAX(Financiamento!$F:$F),0)</f>
        <v>1.2067030370059437</v>
      </c>
      <c r="M61" s="77">
        <f>IF(M7&lt;=_xlfn.SINGLE(PrazoFin)*12,_xlfn.SINGLE(compromisso)*MAX(Financiamento!$F:$F),0)</f>
        <v>1.2067030370059437</v>
      </c>
      <c r="N61" s="77">
        <f>IF(N7&lt;=_xlfn.SINGLE(PrazoFin)*12,_xlfn.SINGLE(compromisso)*MAX(Financiamento!$F:$F),0)</f>
        <v>1.2067030370059437</v>
      </c>
      <c r="O61" s="77">
        <f>IF(O7&lt;=_xlfn.SINGLE(PrazoFin)*12,_xlfn.SINGLE(compromisso)*MAX(Financiamento!$F:$F),0)</f>
        <v>1.2067030370059437</v>
      </c>
      <c r="P61" s="77">
        <f>IF(P7&lt;=_xlfn.SINGLE(PrazoFin)*12,_xlfn.SINGLE(compromisso)*MAX(Financiamento!$F:$F),0)</f>
        <v>1.2067030370059437</v>
      </c>
      <c r="Q61" s="77">
        <f>IF(Q7&lt;=_xlfn.SINGLE(PrazoFin)*12,_xlfn.SINGLE(compromisso)*MAX(Financiamento!$F:$F),0)</f>
        <v>1.2067030370059437</v>
      </c>
      <c r="R61" s="77">
        <f>IF(R7&lt;=_xlfn.SINGLE(PrazoFin)*12,_xlfn.SINGLE(compromisso)*MAX(Financiamento!$F:$F),0)</f>
        <v>1.2067030370059437</v>
      </c>
      <c r="S61" s="77">
        <f>IF(S7&lt;=_xlfn.SINGLE(PrazoFin)*12,_xlfn.SINGLE(compromisso)*MAX(Financiamento!$F:$F),0)</f>
        <v>1.2067030370059437</v>
      </c>
      <c r="T61" s="77">
        <f>IF(T7&lt;=_xlfn.SINGLE(PrazoFin)*12,_xlfn.SINGLE(compromisso)*MAX(Financiamento!$F:$F),0)</f>
        <v>1.2067030370059437</v>
      </c>
      <c r="U61" s="77">
        <f>IF(U7&lt;=_xlfn.SINGLE(PrazoFin)*12,_xlfn.SINGLE(compromisso)*MAX(Financiamento!$F:$F),0)</f>
        <v>1.2067030370059437</v>
      </c>
      <c r="V61" s="77">
        <f>IF(V7&lt;=_xlfn.SINGLE(PrazoFin)*12,_xlfn.SINGLE(compromisso)*MAX(Financiamento!$F:$F),0)</f>
        <v>1.2067030370059437</v>
      </c>
      <c r="W61" s="77">
        <f>IF(W7&lt;=_xlfn.SINGLE(PrazoFin)*12,_xlfn.SINGLE(compromisso)*MAX(Financiamento!$F:$F),0)</f>
        <v>1.2067030370059437</v>
      </c>
      <c r="X61" s="77">
        <f>IF(X7&lt;=_xlfn.SINGLE(PrazoFin)*12,_xlfn.SINGLE(compromisso)*MAX(Financiamento!$F:$F),0)</f>
        <v>1.2067030370059437</v>
      </c>
      <c r="Y61" s="77">
        <f>IF(Y7&lt;=_xlfn.SINGLE(PrazoFin)*12,_xlfn.SINGLE(compromisso)*MAX(Financiamento!$F:$F),0)</f>
        <v>1.2067030370059437</v>
      </c>
      <c r="Z61" s="77">
        <f>IF(Z7&lt;=_xlfn.SINGLE(PrazoFin)*12,_xlfn.SINGLE(compromisso)*MAX(Financiamento!$F:$F),0)</f>
        <v>1.2067030370059437</v>
      </c>
      <c r="AA61" s="77">
        <f>IF(AA7&lt;=_xlfn.SINGLE(PrazoFin)*12,_xlfn.SINGLE(compromisso)*MAX(Financiamento!$F:$F),0)</f>
        <v>1.2067030370059437</v>
      </c>
      <c r="AB61" s="77">
        <f>IF(AB7&lt;=_xlfn.SINGLE(PrazoFin)*12,_xlfn.SINGLE(compromisso)*MAX(Financiamento!$F:$F),0)</f>
        <v>1.2067030370059437</v>
      </c>
      <c r="AC61" s="77">
        <f>IF(AC7&lt;=_xlfn.SINGLE(PrazoFin)*12,_xlfn.SINGLE(compromisso)*MAX(Financiamento!$F:$F),0)</f>
        <v>1.2067030370059437</v>
      </c>
      <c r="AD61" s="77">
        <f>IF(AD7&lt;=_xlfn.SINGLE(PrazoFin)*12,_xlfn.SINGLE(compromisso)*MAX(Financiamento!$F:$F),0)</f>
        <v>1.2067030370059437</v>
      </c>
      <c r="AE61" s="77">
        <f>IF(AE7&lt;=_xlfn.SINGLE(PrazoFin)*12,_xlfn.SINGLE(compromisso)*MAX(Financiamento!$F:$F),0)</f>
        <v>1.2067030370059437</v>
      </c>
      <c r="AF61" s="77">
        <f>IF(AF7&lt;=_xlfn.SINGLE(PrazoFin)*12,_xlfn.SINGLE(compromisso)*MAX(Financiamento!$F:$F),0)</f>
        <v>1.2067030370059437</v>
      </c>
      <c r="AG61" s="77">
        <f>IF(AG7&lt;=_xlfn.SINGLE(PrazoFin)*12,_xlfn.SINGLE(compromisso)*MAX(Financiamento!$F:$F),0)</f>
        <v>1.2067030370059437</v>
      </c>
      <c r="AH61" s="77">
        <f>IF(AH7&lt;=_xlfn.SINGLE(PrazoFin)*12,_xlfn.SINGLE(compromisso)*MAX(Financiamento!$F:$F),0)</f>
        <v>1.2067030370059437</v>
      </c>
      <c r="AI61" s="77">
        <f>IF(AI7&lt;=_xlfn.SINGLE(PrazoFin)*12,_xlfn.SINGLE(compromisso)*MAX(Financiamento!$F:$F),0)</f>
        <v>1.2067030370059437</v>
      </c>
      <c r="AJ61" s="77">
        <f>IF(AJ7&lt;=_xlfn.SINGLE(PrazoFin)*12,_xlfn.SINGLE(compromisso)*MAX(Financiamento!$F:$F),0)</f>
        <v>1.2067030370059437</v>
      </c>
      <c r="AK61" s="77">
        <f>IF(AK7&lt;=_xlfn.SINGLE(PrazoFin)*12,_xlfn.SINGLE(compromisso)*MAX(Financiamento!$F:$F),0)</f>
        <v>1.2067030370059437</v>
      </c>
      <c r="AL61" s="77">
        <f>IF(AL7&lt;=_xlfn.SINGLE(PrazoFin)*12,_xlfn.SINGLE(compromisso)*MAX(Financiamento!$F:$F),0)</f>
        <v>1.2067030370059437</v>
      </c>
      <c r="AM61" s="77">
        <f>IF(AM7&lt;=_xlfn.SINGLE(PrazoFin)*12,_xlfn.SINGLE(compromisso)*MAX(Financiamento!$F:$F),0)</f>
        <v>1.2067030370059437</v>
      </c>
      <c r="AN61" s="77">
        <f>IF(AN7&lt;=_xlfn.SINGLE(PrazoFin)*12,_xlfn.SINGLE(compromisso)*MAX(Financiamento!$F:$F),0)</f>
        <v>1.2067030370059437</v>
      </c>
      <c r="AO61" s="77">
        <f>IF(AO7&lt;=_xlfn.SINGLE(PrazoFin)*12,_xlfn.SINGLE(compromisso)*MAX(Financiamento!$F:$F),0)</f>
        <v>1.2067030370059437</v>
      </c>
      <c r="AP61" s="77">
        <f>IF(AP7&lt;=_xlfn.SINGLE(PrazoFin)*12,_xlfn.SINGLE(compromisso)*MAX(Financiamento!$F:$F),0)</f>
        <v>1.2067030370059437</v>
      </c>
      <c r="AQ61" s="77">
        <f>IF(AQ7&lt;=_xlfn.SINGLE(PrazoFin)*12,_xlfn.SINGLE(compromisso)*MAX(Financiamento!$F:$F),0)</f>
        <v>1.2067030370059437</v>
      </c>
      <c r="AR61" s="77">
        <f>IF(AR7&lt;=_xlfn.SINGLE(PrazoFin)*12,_xlfn.SINGLE(compromisso)*MAX(Financiamento!$F:$F),0)</f>
        <v>1.2067030370059437</v>
      </c>
      <c r="AS61" s="77">
        <f>IF(AS7&lt;=_xlfn.SINGLE(PrazoFin)*12,_xlfn.SINGLE(compromisso)*MAX(Financiamento!$F:$F),0)</f>
        <v>1.2067030370059437</v>
      </c>
      <c r="AT61" s="77">
        <f>IF(AT7&lt;=_xlfn.SINGLE(PrazoFin)*12,_xlfn.SINGLE(compromisso)*MAX(Financiamento!$F:$F),0)</f>
        <v>1.2067030370059437</v>
      </c>
      <c r="AU61" s="77">
        <f>IF(AU7&lt;=_xlfn.SINGLE(PrazoFin)*12,_xlfn.SINGLE(compromisso)*MAX(Financiamento!$F:$F),0)</f>
        <v>1.2067030370059437</v>
      </c>
      <c r="AV61" s="77">
        <f>IF(AV7&lt;=_xlfn.SINGLE(PrazoFin)*12,_xlfn.SINGLE(compromisso)*MAX(Financiamento!$F:$F),0)</f>
        <v>1.2067030370059437</v>
      </c>
      <c r="AW61" s="77">
        <f>IF(AW7&lt;=_xlfn.SINGLE(PrazoFin)*12,_xlfn.SINGLE(compromisso)*MAX(Financiamento!$F:$F),0)</f>
        <v>1.2067030370059437</v>
      </c>
      <c r="AX61" s="77">
        <f>IF(AX7&lt;=_xlfn.SINGLE(PrazoFin)*12,_xlfn.SINGLE(compromisso)*MAX(Financiamento!$F:$F),0)</f>
        <v>1.2067030370059437</v>
      </c>
      <c r="AY61" s="77">
        <f>IF(AY7&lt;=_xlfn.SINGLE(PrazoFin)*12,_xlfn.SINGLE(compromisso)*MAX(Financiamento!$F:$F),0)</f>
        <v>1.2067030370059437</v>
      </c>
      <c r="AZ61" s="77">
        <f>IF(AZ7&lt;=_xlfn.SINGLE(PrazoFin)*12,_xlfn.SINGLE(compromisso)*MAX(Financiamento!$F:$F),0)</f>
        <v>1.2067030370059437</v>
      </c>
      <c r="BA61" s="77">
        <f>IF(BA7&lt;=_xlfn.SINGLE(PrazoFin)*12,_xlfn.SINGLE(compromisso)*MAX(Financiamento!$F:$F),0)</f>
        <v>1.2067030370059437</v>
      </c>
      <c r="BB61" s="77">
        <f>IF(BB7&lt;=_xlfn.SINGLE(PrazoFin)*12,_xlfn.SINGLE(compromisso)*MAX(Financiamento!$F:$F),0)</f>
        <v>1.2067030370059437</v>
      </c>
      <c r="BC61" s="77">
        <f>IF(BC7&lt;=_xlfn.SINGLE(PrazoFin)*12,_xlfn.SINGLE(compromisso)*MAX(Financiamento!$F:$F),0)</f>
        <v>1.2067030370059437</v>
      </c>
      <c r="BD61" s="77">
        <f>IF(BD7&lt;=_xlfn.SINGLE(PrazoFin)*12,_xlfn.SINGLE(compromisso)*MAX(Financiamento!$F:$F),0)</f>
        <v>1.2067030370059437</v>
      </c>
      <c r="BE61" s="77">
        <f>IF(BE7&lt;=_xlfn.SINGLE(PrazoFin)*12,_xlfn.SINGLE(compromisso)*MAX(Financiamento!$F:$F),0)</f>
        <v>1.2067030370059437</v>
      </c>
      <c r="BF61" s="77">
        <f>IF(BF7&lt;=_xlfn.SINGLE(PrazoFin)*12,_xlfn.SINGLE(compromisso)*MAX(Financiamento!$F:$F),0)</f>
        <v>1.2067030370059437</v>
      </c>
      <c r="BG61" s="77">
        <f>IF(BG7&lt;=_xlfn.SINGLE(PrazoFin)*12,_xlfn.SINGLE(compromisso)*MAX(Financiamento!$F:$F),0)</f>
        <v>1.2067030370059437</v>
      </c>
      <c r="BH61" s="77">
        <f>IF(BH7&lt;=_xlfn.SINGLE(PrazoFin)*12,_xlfn.SINGLE(compromisso)*MAX(Financiamento!$F:$F),0)</f>
        <v>1.2067030370059437</v>
      </c>
      <c r="BI61" s="77">
        <f>IF(BI7&lt;=_xlfn.SINGLE(PrazoFin)*12,_xlfn.SINGLE(compromisso)*MAX(Financiamento!$F:$F),0)</f>
        <v>1.2067030370059437</v>
      </c>
      <c r="BJ61" s="77">
        <f>IF(BJ7&lt;=_xlfn.SINGLE(PrazoFin)*12,_xlfn.SINGLE(compromisso)*MAX(Financiamento!$F:$F),0)</f>
        <v>1.2067030370059437</v>
      </c>
      <c r="BK61" s="77">
        <f>IF(BK7&lt;=_xlfn.SINGLE(PrazoFin)*12,_xlfn.SINGLE(compromisso)*MAX(Financiamento!$F:$F),0)</f>
        <v>1.2067030370059437</v>
      </c>
      <c r="BL61" s="77">
        <f>IF(BL7&lt;=_xlfn.SINGLE(PrazoFin)*12,_xlfn.SINGLE(compromisso)*MAX(Financiamento!$F:$F),0)</f>
        <v>1.2067030370059437</v>
      </c>
      <c r="BM61" s="77">
        <f>IF(BM7&lt;=_xlfn.SINGLE(PrazoFin)*12,_xlfn.SINGLE(compromisso)*MAX(Financiamento!$F:$F),0)</f>
        <v>1.2067030370059437</v>
      </c>
      <c r="BN61" s="77">
        <f>IF(BN7&lt;=_xlfn.SINGLE(PrazoFin)*12,_xlfn.SINGLE(compromisso)*MAX(Financiamento!$F:$F),0)</f>
        <v>1.2067030370059437</v>
      </c>
      <c r="BO61" s="77">
        <f>IF(BO7&lt;=_xlfn.SINGLE(PrazoFin)*12,_xlfn.SINGLE(compromisso)*MAX(Financiamento!$F:$F),0)</f>
        <v>1.2067030370059437</v>
      </c>
      <c r="BP61" s="77">
        <f>IF(BP7&lt;=_xlfn.SINGLE(PrazoFin)*12,_xlfn.SINGLE(compromisso)*MAX(Financiamento!$F:$F),0)</f>
        <v>1.2067030370059437</v>
      </c>
      <c r="BQ61" s="77">
        <f>IF(BQ7&lt;=_xlfn.SINGLE(PrazoFin)*12,_xlfn.SINGLE(compromisso)*MAX(Financiamento!$F:$F),0)</f>
        <v>1.2067030370059437</v>
      </c>
      <c r="BR61" s="77">
        <f>IF(BR7&lt;=_xlfn.SINGLE(PrazoFin)*12,_xlfn.SINGLE(compromisso)*MAX(Financiamento!$F:$F),0)</f>
        <v>1.2067030370059437</v>
      </c>
      <c r="BS61" s="77">
        <f>IF(BS7&lt;=_xlfn.SINGLE(PrazoFin)*12,_xlfn.SINGLE(compromisso)*MAX(Financiamento!$F:$F),0)</f>
        <v>1.2067030370059437</v>
      </c>
      <c r="BT61" s="77">
        <f>IF(BT7&lt;=_xlfn.SINGLE(PrazoFin)*12,_xlfn.SINGLE(compromisso)*MAX(Financiamento!$F:$F),0)</f>
        <v>1.2067030370059437</v>
      </c>
      <c r="BU61" s="77">
        <f>IF(BU7&lt;=_xlfn.SINGLE(PrazoFin)*12,_xlfn.SINGLE(compromisso)*MAX(Financiamento!$F:$F),0)</f>
        <v>1.2067030370059437</v>
      </c>
      <c r="BV61" s="77">
        <f>IF(BV7&lt;=_xlfn.SINGLE(PrazoFin)*12,_xlfn.SINGLE(compromisso)*MAX(Financiamento!$F:$F),0)</f>
        <v>1.2067030370059437</v>
      </c>
      <c r="BW61" s="77">
        <f>IF(BW7&lt;=_xlfn.SINGLE(PrazoFin)*12,_xlfn.SINGLE(compromisso)*MAX(Financiamento!$F:$F),0)</f>
        <v>1.2067030370059437</v>
      </c>
      <c r="BX61" s="77">
        <f>IF(BX7&lt;=_xlfn.SINGLE(PrazoFin)*12,_xlfn.SINGLE(compromisso)*MAX(Financiamento!$F:$F),0)</f>
        <v>1.2067030370059437</v>
      </c>
      <c r="BY61" s="77">
        <f>IF(BY7&lt;=_xlfn.SINGLE(PrazoFin)*12,_xlfn.SINGLE(compromisso)*MAX(Financiamento!$F:$F),0)</f>
        <v>1.2067030370059437</v>
      </c>
      <c r="BZ61" s="77">
        <f>IF(BZ7&lt;=_xlfn.SINGLE(PrazoFin)*12,_xlfn.SINGLE(compromisso)*MAX(Financiamento!$F:$F),0)</f>
        <v>1.2067030370059437</v>
      </c>
      <c r="CA61" s="77">
        <f>IF(CA7&lt;=_xlfn.SINGLE(PrazoFin)*12,_xlfn.SINGLE(compromisso)*MAX(Financiamento!$F:$F),0)</f>
        <v>1.2067030370059437</v>
      </c>
      <c r="CB61" s="77">
        <f>IF(CB7&lt;=_xlfn.SINGLE(PrazoFin)*12,_xlfn.SINGLE(compromisso)*MAX(Financiamento!$F:$F),0)</f>
        <v>1.2067030370059437</v>
      </c>
      <c r="CC61" s="77">
        <f>IF(CC7&lt;=_xlfn.SINGLE(PrazoFin)*12,_xlfn.SINGLE(compromisso)*MAX(Financiamento!$F:$F),0)</f>
        <v>1.2067030370059437</v>
      </c>
      <c r="CD61" s="77">
        <f>IF(CD7&lt;=_xlfn.SINGLE(PrazoFin)*12,_xlfn.SINGLE(compromisso)*MAX(Financiamento!$F:$F),0)</f>
        <v>1.2067030370059437</v>
      </c>
      <c r="CE61" s="77">
        <f>IF(CE7&lt;=_xlfn.SINGLE(PrazoFin)*12,_xlfn.SINGLE(compromisso)*MAX(Financiamento!$F:$F),0)</f>
        <v>1.2067030370059437</v>
      </c>
      <c r="CF61" s="77">
        <f>IF(CF7&lt;=_xlfn.SINGLE(PrazoFin)*12,_xlfn.SINGLE(compromisso)*MAX(Financiamento!$F:$F),0)</f>
        <v>1.2067030370059437</v>
      </c>
      <c r="CG61" s="77">
        <f>IF(CG7&lt;=_xlfn.SINGLE(PrazoFin)*12,_xlfn.SINGLE(compromisso)*MAX(Financiamento!$F:$F),0)</f>
        <v>1.2067030370059437</v>
      </c>
      <c r="CH61" s="77">
        <f>IF(CH7&lt;=_xlfn.SINGLE(PrazoFin)*12,_xlfn.SINGLE(compromisso)*MAX(Financiamento!$F:$F),0)</f>
        <v>1.2067030370059437</v>
      </c>
      <c r="CI61" s="77">
        <f>IF(CI7&lt;=_xlfn.SINGLE(PrazoFin)*12,_xlfn.SINGLE(compromisso)*MAX(Financiamento!$F:$F),0)</f>
        <v>1.2067030370059437</v>
      </c>
      <c r="CJ61" s="77">
        <f>IF(CJ7&lt;=_xlfn.SINGLE(PrazoFin)*12,_xlfn.SINGLE(compromisso)*MAX(Financiamento!$F:$F),0)</f>
        <v>1.2067030370059437</v>
      </c>
      <c r="CK61" s="77">
        <f>IF(CK7&lt;=_xlfn.SINGLE(PrazoFin)*12,_xlfn.SINGLE(compromisso)*MAX(Financiamento!$F:$F),0)</f>
        <v>1.2067030370059437</v>
      </c>
      <c r="CL61" s="77">
        <f>IF(CL7&lt;=_xlfn.SINGLE(PrazoFin)*12,_xlfn.SINGLE(compromisso)*MAX(Financiamento!$F:$F),0)</f>
        <v>1.2067030370059437</v>
      </c>
      <c r="CM61" s="77">
        <f>IF(CM7&lt;=_xlfn.SINGLE(PrazoFin)*12,_xlfn.SINGLE(compromisso)*MAX(Financiamento!$F:$F),0)</f>
        <v>1.2067030370059437</v>
      </c>
      <c r="CN61" s="77">
        <f>IF(CN7&lt;=_xlfn.SINGLE(PrazoFin)*12,_xlfn.SINGLE(compromisso)*MAX(Financiamento!$F:$F),0)</f>
        <v>1.2067030370059437</v>
      </c>
      <c r="CO61" s="77">
        <f>IF(CO7&lt;=_xlfn.SINGLE(PrazoFin)*12,_xlfn.SINGLE(compromisso)*MAX(Financiamento!$F:$F),0)</f>
        <v>1.2067030370059437</v>
      </c>
      <c r="CP61" s="77">
        <f>IF(CP7&lt;=_xlfn.SINGLE(PrazoFin)*12,_xlfn.SINGLE(compromisso)*MAX(Financiamento!$F:$F),0)</f>
        <v>1.2067030370059437</v>
      </c>
      <c r="CQ61" s="77">
        <f>IF(CQ7&lt;=_xlfn.SINGLE(PrazoFin)*12,_xlfn.SINGLE(compromisso)*MAX(Financiamento!$F:$F),0)</f>
        <v>1.2067030370059437</v>
      </c>
      <c r="CR61" s="77">
        <f>IF(CR7&lt;=_xlfn.SINGLE(PrazoFin)*12,_xlfn.SINGLE(compromisso)*MAX(Financiamento!$F:$F),0)</f>
        <v>1.2067030370059437</v>
      </c>
      <c r="CS61" s="77">
        <f>IF(CS7&lt;=_xlfn.SINGLE(PrazoFin)*12,_xlfn.SINGLE(compromisso)*MAX(Financiamento!$F:$F),0)</f>
        <v>1.2067030370059437</v>
      </c>
      <c r="CT61" s="77">
        <f>IF(CT7&lt;=_xlfn.SINGLE(PrazoFin)*12,_xlfn.SINGLE(compromisso)*MAX(Financiamento!$F:$F),0)</f>
        <v>1.2067030370059437</v>
      </c>
      <c r="CU61" s="77">
        <f>IF(CU7&lt;=_xlfn.SINGLE(PrazoFin)*12,_xlfn.SINGLE(compromisso)*MAX(Financiamento!$F:$F),0)</f>
        <v>1.2067030370059437</v>
      </c>
      <c r="CV61" s="77">
        <f>IF(CV7&lt;=_xlfn.SINGLE(PrazoFin)*12,_xlfn.SINGLE(compromisso)*MAX(Financiamento!$F:$F),0)</f>
        <v>1.2067030370059437</v>
      </c>
      <c r="CW61" s="77">
        <f>IF(CW7&lt;=_xlfn.SINGLE(PrazoFin)*12,_xlfn.SINGLE(compromisso)*MAX(Financiamento!$F:$F),0)</f>
        <v>1.2067030370059437</v>
      </c>
      <c r="CX61" s="77">
        <f>IF(CX7&lt;=_xlfn.SINGLE(PrazoFin)*12,_xlfn.SINGLE(compromisso)*MAX(Financiamento!$F:$F),0)</f>
        <v>1.2067030370059437</v>
      </c>
      <c r="CY61" s="77">
        <f>IF(CY7&lt;=_xlfn.SINGLE(PrazoFin)*12,_xlfn.SINGLE(compromisso)*MAX(Financiamento!$F:$F),0)</f>
        <v>1.2067030370059437</v>
      </c>
      <c r="CZ61" s="77">
        <f>IF(CZ7&lt;=_xlfn.SINGLE(PrazoFin)*12,_xlfn.SINGLE(compromisso)*MAX(Financiamento!$F:$F),0)</f>
        <v>1.2067030370059437</v>
      </c>
      <c r="DA61" s="77">
        <f>IF(DA7&lt;=_xlfn.SINGLE(PrazoFin)*12,_xlfn.SINGLE(compromisso)*MAX(Financiamento!$F:$F),0)</f>
        <v>1.2067030370059437</v>
      </c>
      <c r="DB61" s="77">
        <f>IF(DB7&lt;=_xlfn.SINGLE(PrazoFin)*12,_xlfn.SINGLE(compromisso)*MAX(Financiamento!$F:$F),0)</f>
        <v>1.2067030370059437</v>
      </c>
      <c r="DC61" s="77">
        <f>IF(DC7&lt;=_xlfn.SINGLE(PrazoFin)*12,_xlfn.SINGLE(compromisso)*MAX(Financiamento!$F:$F),0)</f>
        <v>1.2067030370059437</v>
      </c>
      <c r="DD61" s="77">
        <f>IF(DD7&lt;=_xlfn.SINGLE(PrazoFin)*12,_xlfn.SINGLE(compromisso)*MAX(Financiamento!$F:$F),0)</f>
        <v>1.2067030370059437</v>
      </c>
      <c r="DE61" s="77">
        <f>IF(DE7&lt;=_xlfn.SINGLE(PrazoFin)*12,_xlfn.SINGLE(compromisso)*MAX(Financiamento!$F:$F),0)</f>
        <v>1.2067030370059437</v>
      </c>
      <c r="DF61" s="77">
        <f>IF(DF7&lt;=_xlfn.SINGLE(PrazoFin)*12,_xlfn.SINGLE(compromisso)*MAX(Financiamento!$F:$F),0)</f>
        <v>1.2067030370059437</v>
      </c>
      <c r="DG61" s="77">
        <f>IF(DG7&lt;=_xlfn.SINGLE(PrazoFin)*12,_xlfn.SINGLE(compromisso)*MAX(Financiamento!$F:$F),0)</f>
        <v>1.2067030370059437</v>
      </c>
      <c r="DH61" s="77">
        <f>IF(DH7&lt;=_xlfn.SINGLE(PrazoFin)*12,_xlfn.SINGLE(compromisso)*MAX(Financiamento!$F:$F),0)</f>
        <v>1.2067030370059437</v>
      </c>
      <c r="DI61" s="77">
        <f>IF(DI7&lt;=_xlfn.SINGLE(PrazoFin)*12,_xlfn.SINGLE(compromisso)*MAX(Financiamento!$F:$F),0)</f>
        <v>1.2067030370059437</v>
      </c>
      <c r="DJ61" s="77">
        <f>IF(DJ7&lt;=_xlfn.SINGLE(PrazoFin)*12,_xlfn.SINGLE(compromisso)*MAX(Financiamento!$F:$F),0)</f>
        <v>1.2067030370059437</v>
      </c>
      <c r="DK61" s="77">
        <f>IF(DK7&lt;=_xlfn.SINGLE(PrazoFin)*12,_xlfn.SINGLE(compromisso)*MAX(Financiamento!$F:$F),0)</f>
        <v>1.2067030370059437</v>
      </c>
      <c r="DL61" s="77">
        <f>IF(DL7&lt;=_xlfn.SINGLE(PrazoFin)*12,_xlfn.SINGLE(compromisso)*MAX(Financiamento!$F:$F),0)</f>
        <v>1.2067030370059437</v>
      </c>
      <c r="DM61" s="77">
        <f>IF(DM7&lt;=_xlfn.SINGLE(PrazoFin)*12,_xlfn.SINGLE(compromisso)*MAX(Financiamento!$F:$F),0)</f>
        <v>1.2067030370059437</v>
      </c>
      <c r="DN61" s="77">
        <f>IF(DN7&lt;=_xlfn.SINGLE(PrazoFin)*12,_xlfn.SINGLE(compromisso)*MAX(Financiamento!$F:$F),0)</f>
        <v>1.2067030370059437</v>
      </c>
      <c r="DO61" s="77">
        <f>IF(DO7&lt;=_xlfn.SINGLE(PrazoFin)*12,_xlfn.SINGLE(compromisso)*MAX(Financiamento!$F:$F),0)</f>
        <v>1.2067030370059437</v>
      </c>
      <c r="DP61" s="77">
        <f>IF(DP7&lt;=_xlfn.SINGLE(PrazoFin)*12,_xlfn.SINGLE(compromisso)*MAX(Financiamento!$F:$F),0)</f>
        <v>1.2067030370059437</v>
      </c>
      <c r="DQ61" s="77">
        <f>IF(DQ7&lt;=_xlfn.SINGLE(PrazoFin)*12,_xlfn.SINGLE(compromisso)*MAX(Financiamento!$F:$F),0)</f>
        <v>1.2067030370059437</v>
      </c>
      <c r="DR61" s="77">
        <f>IF(DR7&lt;=_xlfn.SINGLE(PrazoFin)*12,_xlfn.SINGLE(compromisso)*MAX(Financiamento!$F:$F),0)</f>
        <v>0</v>
      </c>
      <c r="DS61" s="77">
        <f>IF(DS7&lt;=_xlfn.SINGLE(PrazoFin)*12,_xlfn.SINGLE(compromisso)*MAX(Financiamento!$F:$F),0)</f>
        <v>0</v>
      </c>
      <c r="DT61" s="77">
        <f>IF(DT7&lt;=_xlfn.SINGLE(PrazoFin)*12,_xlfn.SINGLE(compromisso)*MAX(Financiamento!$F:$F),0)</f>
        <v>0</v>
      </c>
      <c r="DU61" s="77">
        <f>IF(DU7&lt;=_xlfn.SINGLE(PrazoFin)*12,_xlfn.SINGLE(compromisso)*MAX(Financiamento!$F:$F),0)</f>
        <v>0</v>
      </c>
      <c r="DV61" s="77">
        <f>IF(DV7&lt;=_xlfn.SINGLE(PrazoFin)*12,_xlfn.SINGLE(compromisso)*MAX(Financiamento!$F:$F),0)</f>
        <v>0</v>
      </c>
      <c r="DW61" s="77">
        <f>IF(DW7&lt;=_xlfn.SINGLE(PrazoFin)*12,_xlfn.SINGLE(compromisso)*MAX(Financiamento!$F:$F),0)</f>
        <v>0</v>
      </c>
      <c r="DX61" s="77">
        <f>IF(DX7&lt;=_xlfn.SINGLE(PrazoFin)*12,_xlfn.SINGLE(compromisso)*MAX(Financiamento!$F:$F),0)</f>
        <v>0</v>
      </c>
      <c r="DY61" s="77">
        <f>IF(DY7&lt;=_xlfn.SINGLE(PrazoFin)*12,_xlfn.SINGLE(compromisso)*MAX(Financiamento!$F:$F),0)</f>
        <v>0</v>
      </c>
      <c r="DZ61" s="77">
        <f>IF(DZ7&lt;=_xlfn.SINGLE(PrazoFin)*12,_xlfn.SINGLE(compromisso)*MAX(Financiamento!$F:$F),0)</f>
        <v>0</v>
      </c>
      <c r="EA61" s="77">
        <f>IF(EA7&lt;=_xlfn.SINGLE(PrazoFin)*12,_xlfn.SINGLE(compromisso)*MAX(Financiamento!$F:$F),0)</f>
        <v>0</v>
      </c>
      <c r="EB61" s="77">
        <f>IF(EB7&lt;=_xlfn.SINGLE(PrazoFin)*12,_xlfn.SINGLE(compromisso)*MAX(Financiamento!$F:$F),0)</f>
        <v>0</v>
      </c>
      <c r="EC61" s="77">
        <f>IF(EC7&lt;=_xlfn.SINGLE(PrazoFin)*12,_xlfn.SINGLE(compromisso)*MAX(Financiamento!$F:$F),0)</f>
        <v>0</v>
      </c>
      <c r="ED61" s="77">
        <f>IF(ED7&lt;=_xlfn.SINGLE(PrazoFin)*12,_xlfn.SINGLE(compromisso)*MAX(Financiamento!$F:$F),0)</f>
        <v>0</v>
      </c>
      <c r="EE61" s="77">
        <f>IF(EE7&lt;=_xlfn.SINGLE(PrazoFin)*12,_xlfn.SINGLE(compromisso)*MAX(Financiamento!$F:$F),0)</f>
        <v>0</v>
      </c>
      <c r="EF61" s="77">
        <f>IF(EF7&lt;=_xlfn.SINGLE(PrazoFin)*12,_xlfn.SINGLE(compromisso)*MAX(Financiamento!$F:$F),0)</f>
        <v>0</v>
      </c>
      <c r="EG61" s="77">
        <f>IF(EG7&lt;=_xlfn.SINGLE(PrazoFin)*12,_xlfn.SINGLE(compromisso)*MAX(Financiamento!$F:$F),0)</f>
        <v>0</v>
      </c>
      <c r="EH61" s="77">
        <f>IF(EH7&lt;=_xlfn.SINGLE(PrazoFin)*12,_xlfn.SINGLE(compromisso)*MAX(Financiamento!$F:$F),0)</f>
        <v>0</v>
      </c>
      <c r="EI61" s="77">
        <f>IF(EI7&lt;=_xlfn.SINGLE(PrazoFin)*12,_xlfn.SINGLE(compromisso)*MAX(Financiamento!$F:$F),0)</f>
        <v>0</v>
      </c>
      <c r="EJ61" s="77">
        <f>IF(EJ7&lt;=_xlfn.SINGLE(PrazoFin)*12,_xlfn.SINGLE(compromisso)*MAX(Financiamento!$F:$F),0)</f>
        <v>0</v>
      </c>
      <c r="EK61" s="77">
        <f>IF(EK7&lt;=_xlfn.SINGLE(PrazoFin)*12,_xlfn.SINGLE(compromisso)*MAX(Financiamento!$F:$F),0)</f>
        <v>0</v>
      </c>
      <c r="EL61" s="77">
        <f>IF(EL7&lt;=_xlfn.SINGLE(PrazoFin)*12,_xlfn.SINGLE(compromisso)*MAX(Financiamento!$F:$F),0)</f>
        <v>0</v>
      </c>
      <c r="EM61" s="77">
        <f>IF(EM7&lt;=_xlfn.SINGLE(PrazoFin)*12,_xlfn.SINGLE(compromisso)*MAX(Financiamento!$F:$F),0)</f>
        <v>0</v>
      </c>
      <c r="EN61" s="77">
        <f>IF(EN7&lt;=_xlfn.SINGLE(PrazoFin)*12,_xlfn.SINGLE(compromisso)*MAX(Financiamento!$F:$F),0)</f>
        <v>0</v>
      </c>
      <c r="EO61" s="77">
        <f>IF(EO7&lt;=_xlfn.SINGLE(PrazoFin)*12,_xlfn.SINGLE(compromisso)*MAX(Financiamento!$F:$F),0)</f>
        <v>0</v>
      </c>
      <c r="EP61" s="77">
        <f>IF(EP7&lt;=_xlfn.SINGLE(PrazoFin)*12,_xlfn.SINGLE(compromisso)*MAX(Financiamento!$F:$F),0)</f>
        <v>0</v>
      </c>
      <c r="EQ61" s="77">
        <f>IF(EQ7&lt;=_xlfn.SINGLE(PrazoFin)*12,_xlfn.SINGLE(compromisso)*MAX(Financiamento!$F:$F),0)</f>
        <v>0</v>
      </c>
      <c r="ER61" s="77">
        <f>IF(ER7&lt;=_xlfn.SINGLE(PrazoFin)*12,_xlfn.SINGLE(compromisso)*MAX(Financiamento!$F:$F),0)</f>
        <v>0</v>
      </c>
      <c r="ES61" s="77">
        <f>IF(ES7&lt;=_xlfn.SINGLE(PrazoFin)*12,_xlfn.SINGLE(compromisso)*MAX(Financiamento!$F:$F),0)</f>
        <v>0</v>
      </c>
      <c r="ET61" s="77">
        <f>IF(ET7&lt;=_xlfn.SINGLE(PrazoFin)*12,_xlfn.SINGLE(compromisso)*MAX(Financiamento!$F:$F),0)</f>
        <v>0</v>
      </c>
      <c r="EU61" s="77">
        <f>IF(EU7&lt;=_xlfn.SINGLE(PrazoFin)*12,_xlfn.SINGLE(compromisso)*MAX(Financiamento!$F:$F),0)</f>
        <v>0</v>
      </c>
      <c r="EV61" s="77">
        <f>IF(EV7&lt;=_xlfn.SINGLE(PrazoFin)*12,_xlfn.SINGLE(compromisso)*MAX(Financiamento!$F:$F),0)</f>
        <v>0</v>
      </c>
      <c r="EW61" s="77">
        <f>IF(EW7&lt;=_xlfn.SINGLE(PrazoFin)*12,_xlfn.SINGLE(compromisso)*MAX(Financiamento!$F:$F),0)</f>
        <v>0</v>
      </c>
      <c r="EX61" s="77">
        <f>IF(EX7&lt;=_xlfn.SINGLE(PrazoFin)*12,_xlfn.SINGLE(compromisso)*MAX(Financiamento!$F:$F),0)</f>
        <v>0</v>
      </c>
      <c r="EY61" s="77">
        <f>IF(EY7&lt;=_xlfn.SINGLE(PrazoFin)*12,_xlfn.SINGLE(compromisso)*MAX(Financiamento!$F:$F),0)</f>
        <v>0</v>
      </c>
      <c r="EZ61" s="77">
        <f>IF(EZ7&lt;=_xlfn.SINGLE(PrazoFin)*12,_xlfn.SINGLE(compromisso)*MAX(Financiamento!$F:$F),0)</f>
        <v>0</v>
      </c>
      <c r="FA61" s="77">
        <f>IF(FA7&lt;=_xlfn.SINGLE(PrazoFin)*12,_xlfn.SINGLE(compromisso)*MAX(Financiamento!$F:$F),0)</f>
        <v>0</v>
      </c>
      <c r="FB61" s="77">
        <f>IF(FB7&lt;=_xlfn.SINGLE(PrazoFin)*12,_xlfn.SINGLE(compromisso)*MAX(Financiamento!$F:$F),0)</f>
        <v>0</v>
      </c>
      <c r="FC61" s="77">
        <f>IF(FC7&lt;=_xlfn.SINGLE(PrazoFin)*12,_xlfn.SINGLE(compromisso)*MAX(Financiamento!$F:$F),0)</f>
        <v>0</v>
      </c>
      <c r="FD61" s="77">
        <f>IF(FD7&lt;=_xlfn.SINGLE(PrazoFin)*12,_xlfn.SINGLE(compromisso)*MAX(Financiamento!$F:$F),0)</f>
        <v>0</v>
      </c>
      <c r="FE61" s="77">
        <f>IF(FE7&lt;=_xlfn.SINGLE(PrazoFin)*12,_xlfn.SINGLE(compromisso)*MAX(Financiamento!$F:$F),0)</f>
        <v>0</v>
      </c>
      <c r="FF61" s="77">
        <f>IF(FF7&lt;=_xlfn.SINGLE(PrazoFin)*12,_xlfn.SINGLE(compromisso)*MAX(Financiamento!$F:$F),0)</f>
        <v>0</v>
      </c>
      <c r="FG61" s="77">
        <f>IF(FG7&lt;=_xlfn.SINGLE(PrazoFin)*12,_xlfn.SINGLE(compromisso)*MAX(Financiamento!$F:$F),0)</f>
        <v>0</v>
      </c>
      <c r="FH61" s="77">
        <f>IF(FH7&lt;=_xlfn.SINGLE(PrazoFin)*12,_xlfn.SINGLE(compromisso)*MAX(Financiamento!$F:$F),0)</f>
        <v>0</v>
      </c>
      <c r="FI61" s="77">
        <f>IF(FI7&lt;=_xlfn.SINGLE(PrazoFin)*12,_xlfn.SINGLE(compromisso)*MAX(Financiamento!$F:$F),0)</f>
        <v>0</v>
      </c>
      <c r="FJ61" s="77">
        <f>IF(FJ7&lt;=_xlfn.SINGLE(PrazoFin)*12,_xlfn.SINGLE(compromisso)*MAX(Financiamento!$F:$F),0)</f>
        <v>0</v>
      </c>
      <c r="FK61" s="77">
        <f>IF(FK7&lt;=_xlfn.SINGLE(PrazoFin)*12,_xlfn.SINGLE(compromisso)*MAX(Financiamento!$F:$F),0)</f>
        <v>0</v>
      </c>
      <c r="FL61" s="77">
        <f>IF(FL7&lt;=_xlfn.SINGLE(PrazoFin)*12,_xlfn.SINGLE(compromisso)*MAX(Financiamento!$F:$F),0)</f>
        <v>0</v>
      </c>
      <c r="FM61" s="77">
        <f>IF(FM7&lt;=_xlfn.SINGLE(PrazoFin)*12,_xlfn.SINGLE(compromisso)*MAX(Financiamento!$F:$F),0)</f>
        <v>0</v>
      </c>
      <c r="FN61" s="77">
        <f>IF(FN7&lt;=_xlfn.SINGLE(PrazoFin)*12,_xlfn.SINGLE(compromisso)*MAX(Financiamento!$F:$F),0)</f>
        <v>0</v>
      </c>
      <c r="FO61" s="77">
        <f>IF(FO7&lt;=_xlfn.SINGLE(PrazoFin)*12,_xlfn.SINGLE(compromisso)*MAX(Financiamento!$F:$F),0)</f>
        <v>0</v>
      </c>
      <c r="FP61" s="77">
        <f>IF(FP7&lt;=_xlfn.SINGLE(PrazoFin)*12,_xlfn.SINGLE(compromisso)*MAX(Financiamento!$F:$F),0)</f>
        <v>0</v>
      </c>
      <c r="FQ61" s="77">
        <f>IF(FQ7&lt;=_xlfn.SINGLE(PrazoFin)*12,_xlfn.SINGLE(compromisso)*MAX(Financiamento!$F:$F),0)</f>
        <v>0</v>
      </c>
      <c r="FR61" s="77">
        <f>IF(FR7&lt;=_xlfn.SINGLE(PrazoFin)*12,_xlfn.SINGLE(compromisso)*MAX(Financiamento!$F:$F),0)</f>
        <v>0</v>
      </c>
      <c r="FS61" s="77">
        <f>IF(FS7&lt;=_xlfn.SINGLE(PrazoFin)*12,_xlfn.SINGLE(compromisso)*MAX(Financiamento!$F:$F),0)</f>
        <v>0</v>
      </c>
      <c r="FT61" s="77">
        <f>IF(FT7&lt;=_xlfn.SINGLE(PrazoFin)*12,_xlfn.SINGLE(compromisso)*MAX(Financiamento!$F:$F),0)</f>
        <v>0</v>
      </c>
      <c r="FU61" s="77">
        <f>IF(FU7&lt;=_xlfn.SINGLE(PrazoFin)*12,_xlfn.SINGLE(compromisso)*MAX(Financiamento!$F:$F),0)</f>
        <v>0</v>
      </c>
      <c r="FV61" s="77">
        <f>IF(FV7&lt;=_xlfn.SINGLE(PrazoFin)*12,_xlfn.SINGLE(compromisso)*MAX(Financiamento!$F:$F),0)</f>
        <v>0</v>
      </c>
      <c r="FW61" s="77">
        <f>IF(FW7&lt;=_xlfn.SINGLE(PrazoFin)*12,_xlfn.SINGLE(compromisso)*MAX(Financiamento!$F:$F),0)</f>
        <v>0</v>
      </c>
      <c r="FX61" s="77">
        <f>IF(FX7&lt;=_xlfn.SINGLE(PrazoFin)*12,_xlfn.SINGLE(compromisso)*MAX(Financiamento!$F:$F),0)</f>
        <v>0</v>
      </c>
      <c r="FY61" s="77">
        <f>IF(FY7&lt;=_xlfn.SINGLE(PrazoFin)*12,_xlfn.SINGLE(compromisso)*MAX(Financiamento!$F:$F),0)</f>
        <v>0</v>
      </c>
      <c r="FZ61" s="77">
        <f>IF(FZ7&lt;=_xlfn.SINGLE(PrazoFin)*12,_xlfn.SINGLE(compromisso)*MAX(Financiamento!$F:$F),0)</f>
        <v>0</v>
      </c>
      <c r="GA61" s="77">
        <f>IF(GA7&lt;=_xlfn.SINGLE(PrazoFin)*12,_xlfn.SINGLE(compromisso)*MAX(Financiamento!$F:$F),0)</f>
        <v>0</v>
      </c>
      <c r="GB61" s="77">
        <f>IF(GB7&lt;=_xlfn.SINGLE(PrazoFin)*12,_xlfn.SINGLE(compromisso)*MAX(Financiamento!$F:$F),0)</f>
        <v>0</v>
      </c>
      <c r="GC61" s="77">
        <f>IF(GC7&lt;=_xlfn.SINGLE(PrazoFin)*12,_xlfn.SINGLE(compromisso)*MAX(Financiamento!$F:$F),0)</f>
        <v>0</v>
      </c>
      <c r="GD61" s="77">
        <f>IF(GD7&lt;=_xlfn.SINGLE(PrazoFin)*12,_xlfn.SINGLE(compromisso)*MAX(Financiamento!$F:$F),0)</f>
        <v>0</v>
      </c>
      <c r="GE61" s="77">
        <f>IF(GE7&lt;=_xlfn.SINGLE(PrazoFin)*12,_xlfn.SINGLE(compromisso)*MAX(Financiamento!$F:$F),0)</f>
        <v>0</v>
      </c>
      <c r="GF61" s="77">
        <f>IF(GF7&lt;=_xlfn.SINGLE(PrazoFin)*12,_xlfn.SINGLE(compromisso)*MAX(Financiamento!$F:$F),0)</f>
        <v>0</v>
      </c>
      <c r="GG61" s="77">
        <f>IF(GG7&lt;=_xlfn.SINGLE(PrazoFin)*12,_xlfn.SINGLE(compromisso)*MAX(Financiamento!$F:$F),0)</f>
        <v>0</v>
      </c>
      <c r="GH61" s="77">
        <f>IF(GH7&lt;=_xlfn.SINGLE(PrazoFin)*12,_xlfn.SINGLE(compromisso)*MAX(Financiamento!$F:$F),0)</f>
        <v>0</v>
      </c>
      <c r="GI61" s="77">
        <f>IF(GI7&lt;=_xlfn.SINGLE(PrazoFin)*12,_xlfn.SINGLE(compromisso)*MAX(Financiamento!$F:$F),0)</f>
        <v>0</v>
      </c>
      <c r="GJ61" s="77">
        <f>IF(GJ7&lt;=_xlfn.SINGLE(PrazoFin)*12,_xlfn.SINGLE(compromisso)*MAX(Financiamento!$F:$F),0)</f>
        <v>0</v>
      </c>
      <c r="GK61" s="77">
        <f>IF(GK7&lt;=_xlfn.SINGLE(PrazoFin)*12,_xlfn.SINGLE(compromisso)*MAX(Financiamento!$F:$F),0)</f>
        <v>0</v>
      </c>
      <c r="GL61" s="77">
        <f>IF(GL7&lt;=_xlfn.SINGLE(PrazoFin)*12,_xlfn.SINGLE(compromisso)*MAX(Financiamento!$F:$F),0)</f>
        <v>0</v>
      </c>
      <c r="GM61" s="77">
        <f>IF(GM7&lt;=_xlfn.SINGLE(PrazoFin)*12,_xlfn.SINGLE(compromisso)*MAX(Financiamento!$F:$F),0)</f>
        <v>0</v>
      </c>
      <c r="GN61" s="77">
        <f>IF(GN7&lt;=_xlfn.SINGLE(PrazoFin)*12,_xlfn.SINGLE(compromisso)*MAX(Financiamento!$F:$F),0)</f>
        <v>0</v>
      </c>
      <c r="GO61" s="77">
        <f>IF(GO7&lt;=_xlfn.SINGLE(PrazoFin)*12,_xlfn.SINGLE(compromisso)*MAX(Financiamento!$F:$F),0)</f>
        <v>0</v>
      </c>
      <c r="GP61" s="77">
        <f>IF(GP7&lt;=_xlfn.SINGLE(PrazoFin)*12,_xlfn.SINGLE(compromisso)*MAX(Financiamento!$F:$F),0)</f>
        <v>0</v>
      </c>
      <c r="GQ61" s="77">
        <f>IF(GQ7&lt;=_xlfn.SINGLE(PrazoFin)*12,_xlfn.SINGLE(compromisso)*MAX(Financiamento!$F:$F),0)</f>
        <v>0</v>
      </c>
      <c r="GR61" s="77">
        <f>IF(GR7&lt;=_xlfn.SINGLE(PrazoFin)*12,_xlfn.SINGLE(compromisso)*MAX(Financiamento!$F:$F),0)</f>
        <v>0</v>
      </c>
      <c r="GS61" s="77">
        <f>IF(GS7&lt;=_xlfn.SINGLE(PrazoFin)*12,_xlfn.SINGLE(compromisso)*MAX(Financiamento!$F:$F),0)</f>
        <v>0</v>
      </c>
      <c r="GT61" s="77">
        <f>IF(GT7&lt;=_xlfn.SINGLE(PrazoFin)*12,_xlfn.SINGLE(compromisso)*MAX(Financiamento!$F:$F),0)</f>
        <v>0</v>
      </c>
      <c r="GU61" s="77">
        <f>IF(GU7&lt;=_xlfn.SINGLE(PrazoFin)*12,_xlfn.SINGLE(compromisso)*MAX(Financiamento!$F:$F),0)</f>
        <v>0</v>
      </c>
      <c r="GV61" s="77">
        <f>IF(GV7&lt;=_xlfn.SINGLE(PrazoFin)*12,_xlfn.SINGLE(compromisso)*MAX(Financiamento!$F:$F),0)</f>
        <v>0</v>
      </c>
      <c r="GW61" s="77">
        <f>IF(GW7&lt;=_xlfn.SINGLE(PrazoFin)*12,_xlfn.SINGLE(compromisso)*MAX(Financiamento!$F:$F),0)</f>
        <v>0</v>
      </c>
      <c r="GX61" s="77">
        <f>IF(GX7&lt;=_xlfn.SINGLE(PrazoFin)*12,_xlfn.SINGLE(compromisso)*MAX(Financiamento!$F:$F),0)</f>
        <v>0</v>
      </c>
      <c r="GY61" s="77">
        <f>IF(GY7&lt;=_xlfn.SINGLE(PrazoFin)*12,_xlfn.SINGLE(compromisso)*MAX(Financiamento!$F:$F),0)</f>
        <v>0</v>
      </c>
      <c r="GZ61" s="77">
        <f>IF(GZ7&lt;=_xlfn.SINGLE(PrazoFin)*12,_xlfn.SINGLE(compromisso)*MAX(Financiamento!$F:$F),0)</f>
        <v>0</v>
      </c>
      <c r="HA61" s="77">
        <f>IF(HA7&lt;=_xlfn.SINGLE(PrazoFin)*12,_xlfn.SINGLE(compromisso)*MAX(Financiamento!$F:$F),0)</f>
        <v>0</v>
      </c>
      <c r="HB61" s="77">
        <f>IF(HB7&lt;=_xlfn.SINGLE(PrazoFin)*12,_xlfn.SINGLE(compromisso)*MAX(Financiamento!$F:$F),0)</f>
        <v>0</v>
      </c>
      <c r="HC61" s="77">
        <f>IF(HC7&lt;=_xlfn.SINGLE(PrazoFin)*12,_xlfn.SINGLE(compromisso)*MAX(Financiamento!$F:$F),0)</f>
        <v>0</v>
      </c>
      <c r="HD61" s="77">
        <f>IF(HD7&lt;=_xlfn.SINGLE(PrazoFin)*12,_xlfn.SINGLE(compromisso)*MAX(Financiamento!$F:$F),0)</f>
        <v>0</v>
      </c>
      <c r="HE61" s="77">
        <f>IF(HE7&lt;=_xlfn.SINGLE(PrazoFin)*12,_xlfn.SINGLE(compromisso)*MAX(Financiamento!$F:$F),0)</f>
        <v>0</v>
      </c>
      <c r="HF61" s="77">
        <f>IF(HF7&lt;=_xlfn.SINGLE(PrazoFin)*12,_xlfn.SINGLE(compromisso)*MAX(Financiamento!$F:$F),0)</f>
        <v>0</v>
      </c>
      <c r="HG61" s="77">
        <f>IF(HG7&lt;=_xlfn.SINGLE(PrazoFin)*12,_xlfn.SINGLE(compromisso)*MAX(Financiamento!$F:$F),0)</f>
        <v>0</v>
      </c>
      <c r="HH61" s="77">
        <f>IF(HH7&lt;=_xlfn.SINGLE(PrazoFin)*12,_xlfn.SINGLE(compromisso)*MAX(Financiamento!$F:$F),0)</f>
        <v>0</v>
      </c>
      <c r="HI61" s="77">
        <f>IF(HI7&lt;=_xlfn.SINGLE(PrazoFin)*12,_xlfn.SINGLE(compromisso)*MAX(Financiamento!$F:$F),0)</f>
        <v>0</v>
      </c>
      <c r="HJ61" s="77">
        <f>IF(HJ7&lt;=_xlfn.SINGLE(PrazoFin)*12,_xlfn.SINGLE(compromisso)*MAX(Financiamento!$F:$F),0)</f>
        <v>0</v>
      </c>
      <c r="HK61" s="77">
        <f>IF(HK7&lt;=_xlfn.SINGLE(PrazoFin)*12,_xlfn.SINGLE(compromisso)*MAX(Financiamento!$F:$F),0)</f>
        <v>0</v>
      </c>
      <c r="HL61" s="77">
        <f>IF(HL7&lt;=_xlfn.SINGLE(PrazoFin)*12,_xlfn.SINGLE(compromisso)*MAX(Financiamento!$F:$F),0)</f>
        <v>0</v>
      </c>
      <c r="HM61" s="77">
        <f>IF(HM7&lt;=_xlfn.SINGLE(PrazoFin)*12,_xlfn.SINGLE(compromisso)*MAX(Financiamento!$F:$F),0)</f>
        <v>0</v>
      </c>
      <c r="HN61" s="77">
        <f>IF(HN7&lt;=_xlfn.SINGLE(PrazoFin)*12,_xlfn.SINGLE(compromisso)*MAX(Financiamento!$F:$F),0)</f>
        <v>0</v>
      </c>
      <c r="HO61" s="77">
        <f>IF(HO7&lt;=_xlfn.SINGLE(PrazoFin)*12,_xlfn.SINGLE(compromisso)*MAX(Financiamento!$F:$F),0)</f>
        <v>0</v>
      </c>
      <c r="HP61" s="77">
        <f>IF(HP7&lt;=_xlfn.SINGLE(PrazoFin)*12,_xlfn.SINGLE(compromisso)*MAX(Financiamento!$F:$F),0)</f>
        <v>0</v>
      </c>
      <c r="HQ61" s="77">
        <f>IF(HQ7&lt;=_xlfn.SINGLE(PrazoFin)*12,_xlfn.SINGLE(compromisso)*MAX(Financiamento!$F:$F),0)</f>
        <v>0</v>
      </c>
      <c r="HR61" s="77">
        <f>IF(HR7&lt;=_xlfn.SINGLE(PrazoFin)*12,_xlfn.SINGLE(compromisso)*MAX(Financiamento!$F:$F),0)</f>
        <v>0</v>
      </c>
      <c r="HS61" s="77">
        <f>IF(HS7&lt;=_xlfn.SINGLE(PrazoFin)*12,_xlfn.SINGLE(compromisso)*MAX(Financiamento!$F:$F),0)</f>
        <v>0</v>
      </c>
      <c r="HT61" s="77">
        <f>IF(HT7&lt;=_xlfn.SINGLE(PrazoFin)*12,_xlfn.SINGLE(compromisso)*MAX(Financiamento!$F:$F),0)</f>
        <v>0</v>
      </c>
      <c r="HU61" s="77">
        <f>IF(HU7&lt;=_xlfn.SINGLE(PrazoFin)*12,_xlfn.SINGLE(compromisso)*MAX(Financiamento!$F:$F),0)</f>
        <v>0</v>
      </c>
      <c r="HV61" s="77">
        <f>IF(HV7&lt;=_xlfn.SINGLE(PrazoFin)*12,_xlfn.SINGLE(compromisso)*MAX(Financiamento!$F:$F),0)</f>
        <v>0</v>
      </c>
      <c r="HW61" s="77">
        <f>IF(HW7&lt;=_xlfn.SINGLE(PrazoFin)*12,_xlfn.SINGLE(compromisso)*MAX(Financiamento!$F:$F),0)</f>
        <v>0</v>
      </c>
      <c r="HX61" s="77">
        <f>IF(HX7&lt;=_xlfn.SINGLE(PrazoFin)*12,_xlfn.SINGLE(compromisso)*MAX(Financiamento!$F:$F),0)</f>
        <v>0</v>
      </c>
      <c r="HY61" s="77">
        <f>IF(HY7&lt;=_xlfn.SINGLE(PrazoFin)*12,_xlfn.SINGLE(compromisso)*MAX(Financiamento!$F:$F),0)</f>
        <v>0</v>
      </c>
      <c r="HZ61" s="77">
        <f>IF(HZ7&lt;=_xlfn.SINGLE(PrazoFin)*12,_xlfn.SINGLE(compromisso)*MAX(Financiamento!$F:$F),0)</f>
        <v>0</v>
      </c>
      <c r="IA61" s="77">
        <f>IF(IA7&lt;=_xlfn.SINGLE(PrazoFin)*12,_xlfn.SINGLE(compromisso)*MAX(Financiamento!$F:$F),0)</f>
        <v>0</v>
      </c>
      <c r="IB61" s="77">
        <f>IF(IB7&lt;=_xlfn.SINGLE(PrazoFin)*12,_xlfn.SINGLE(compromisso)*MAX(Financiamento!$F:$F),0)</f>
        <v>0</v>
      </c>
      <c r="IC61" s="77">
        <f>IF(IC7&lt;=_xlfn.SINGLE(PrazoFin)*12,_xlfn.SINGLE(compromisso)*MAX(Financiamento!$F:$F),0)</f>
        <v>0</v>
      </c>
      <c r="ID61" s="77">
        <f>IF(ID7&lt;=_xlfn.SINGLE(PrazoFin)*12,_xlfn.SINGLE(compromisso)*MAX(Financiamento!$F:$F),0)</f>
        <v>0</v>
      </c>
      <c r="IE61" s="77">
        <f>IF(IE7&lt;=_xlfn.SINGLE(PrazoFin)*12,_xlfn.SINGLE(compromisso)*MAX(Financiamento!$F:$F),0)</f>
        <v>0</v>
      </c>
      <c r="IF61" s="77">
        <f>IF(IF7&lt;=_xlfn.SINGLE(PrazoFin)*12,_xlfn.SINGLE(compromisso)*MAX(Financiamento!$F:$F),0)</f>
        <v>0</v>
      </c>
      <c r="IG61" s="77">
        <f>IF(IG7&lt;=_xlfn.SINGLE(PrazoFin)*12,_xlfn.SINGLE(compromisso)*MAX(Financiamento!$F:$F),0)</f>
        <v>0</v>
      </c>
    </row>
    <row r="62" spans="1:241" x14ac:dyDescent="0.2"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</row>
    <row r="63" spans="1:241" s="22" customFormat="1" x14ac:dyDescent="0.2">
      <c r="A63" s="34" t="s">
        <v>132</v>
      </c>
      <c r="B63" s="83">
        <f>IFERROR(VLOOKUP(B$7,Financiamento!$A:$F,5,0),0)</f>
        <v>0</v>
      </c>
      <c r="C63" s="83">
        <f>IFERROR(VLOOKUP(C$7,Financiamento!$A:$F,5,0),0)</f>
        <v>0</v>
      </c>
      <c r="D63" s="83">
        <f>IFERROR(VLOOKUP(D$7,Financiamento!$A:$F,5,0),0)</f>
        <v>0</v>
      </c>
      <c r="E63" s="83">
        <f>IFERROR(VLOOKUP(E$7,Financiamento!$A:$F,5,0),0)</f>
        <v>0</v>
      </c>
      <c r="F63" s="83">
        <f>IFERROR(VLOOKUP(F$7,Financiamento!$A:$F,5,0),0)</f>
        <v>0</v>
      </c>
      <c r="G63" s="83">
        <f>IFERROR(VLOOKUP(G$7,Financiamento!$A:$F,5,0),0)</f>
        <v>0</v>
      </c>
      <c r="H63" s="83">
        <f>IFERROR(VLOOKUP(H$7,Financiamento!$A:$F,5,0),0)</f>
        <v>0</v>
      </c>
      <c r="I63" s="83">
        <f>IFERROR(VLOOKUP(I$7,Financiamento!$A:$F,5,0),0)</f>
        <v>0</v>
      </c>
      <c r="J63" s="83">
        <f>IFERROR(VLOOKUP(J$7,Financiamento!$A:$F,5,0),0)</f>
        <v>0</v>
      </c>
      <c r="K63" s="83">
        <f>IFERROR(VLOOKUP(K$7,Financiamento!$A:$F,5,0),0)</f>
        <v>0</v>
      </c>
      <c r="L63" s="83">
        <f>IFERROR(VLOOKUP(L$7,Financiamento!$A:$F,5,0),0)</f>
        <v>0</v>
      </c>
      <c r="M63" s="83">
        <f>IFERROR(VLOOKUP(M$7,Financiamento!$A:$F,5,0),0)</f>
        <v>0</v>
      </c>
      <c r="N63" s="83">
        <f>IFERROR(VLOOKUP(N$7,Financiamento!$A:$F,5,0),0)</f>
        <v>0</v>
      </c>
      <c r="O63" s="83">
        <f>IFERROR(VLOOKUP(O$7,Financiamento!$A:$F,5,0),0)</f>
        <v>0</v>
      </c>
      <c r="P63" s="83">
        <f>IFERROR(VLOOKUP(P$7,Financiamento!$A:$F,5,0),0)</f>
        <v>0</v>
      </c>
      <c r="Q63" s="83">
        <f>IFERROR(VLOOKUP(Q$7,Financiamento!$A:$F,5,0),0)</f>
        <v>0</v>
      </c>
      <c r="R63" s="83">
        <f>IFERROR(VLOOKUP(R$7,Financiamento!$A:$F,5,0),0)</f>
        <v>0</v>
      </c>
      <c r="S63" s="83">
        <f>IFERROR(VLOOKUP(S$7,Financiamento!$A:$F,5,0),0)</f>
        <v>0</v>
      </c>
      <c r="T63" s="83">
        <f>IFERROR(VLOOKUP(T$7,Financiamento!$A:$F,5,0),0)</f>
        <v>0</v>
      </c>
      <c r="U63" s="83">
        <f>IFERROR(VLOOKUP(U$7,Financiamento!$A:$F,5,0),0)</f>
        <v>0</v>
      </c>
      <c r="V63" s="83">
        <f>IFERROR(VLOOKUP(V$7,Financiamento!$A:$F,5,0),0)</f>
        <v>0</v>
      </c>
      <c r="W63" s="83">
        <f>IFERROR(VLOOKUP(W$7,Financiamento!$A:$F,5,0),0)</f>
        <v>0</v>
      </c>
      <c r="X63" s="83">
        <f>IFERROR(VLOOKUP(X$7,Financiamento!$A:$F,5,0),0)</f>
        <v>0</v>
      </c>
      <c r="Y63" s="83">
        <f>IFERROR(VLOOKUP(Y$7,Financiamento!$A:$F,5,0),0)</f>
        <v>0</v>
      </c>
      <c r="Z63" s="83">
        <f>IFERROR(VLOOKUP(Z$7,Financiamento!$A:$F,5,0),0)</f>
        <v>-3.3555073265241333</v>
      </c>
      <c r="AA63" s="83">
        <f>IFERROR(VLOOKUP(AA$7,Financiamento!$A:$F,5,0),0)</f>
        <v>-3.3751079384448275</v>
      </c>
      <c r="AB63" s="83">
        <f>IFERROR(VLOOKUP(AB$7,Financiamento!$A:$F,5,0),0)</f>
        <v>-3.3948230439279996</v>
      </c>
      <c r="AC63" s="83">
        <f>IFERROR(VLOOKUP(AC$7,Financiamento!$A:$F,5,0),0)</f>
        <v>-3.4146533117678217</v>
      </c>
      <c r="AD63" s="83">
        <f>IFERROR(VLOOKUP(AD$7,Financiamento!$A:$F,5,0),0)</f>
        <v>-3.4345994146651719</v>
      </c>
      <c r="AE63" s="83">
        <f>IFERROR(VLOOKUP(AE$7,Financiamento!$A:$F,5,0),0)</f>
        <v>-3.4546620292504002</v>
      </c>
      <c r="AF63" s="83">
        <f>IFERROR(VLOOKUP(AF$7,Financiamento!$A:$F,5,0),0)</f>
        <v>-3.4748418361062079</v>
      </c>
      <c r="AG63" s="83">
        <f>IFERROR(VLOOKUP(AG$7,Financiamento!$A:$F,5,0),0)</f>
        <v>-3.4951395197908681</v>
      </c>
      <c r="AH63" s="83">
        <f>IFERROR(VLOOKUP(AH$7,Financiamento!$A:$F,5,0),0)</f>
        <v>-3.515555768861347</v>
      </c>
      <c r="AI63" s="83">
        <f>IFERROR(VLOOKUP(AI$7,Financiamento!$A:$F,5,0),0)</f>
        <v>-3.5360912758967089</v>
      </c>
      <c r="AJ63" s="83">
        <f>IFERROR(VLOOKUP(AJ$7,Financiamento!$A:$F,5,0),0)</f>
        <v>-3.5567467375215926</v>
      </c>
      <c r="AK63" s="83">
        <f>IFERROR(VLOOKUP(AK$7,Financiamento!$A:$F,5,0),0)</f>
        <v>-3.5775228544298585</v>
      </c>
      <c r="AL63" s="83">
        <f>IFERROR(VLOOKUP(AL$7,Financiamento!$A:$F,5,0),0)</f>
        <v>-3.5984203314083203</v>
      </c>
      <c r="AM63" s="83">
        <f>IFERROR(VLOOKUP(AM$7,Financiamento!$A:$F,5,0),0)</f>
        <v>-3.6194398773607332</v>
      </c>
      <c r="AN63" s="83">
        <f>IFERROR(VLOOKUP(AN$7,Financiamento!$A:$F,5,0),0)</f>
        <v>-3.6405822053317252</v>
      </c>
      <c r="AO63" s="83">
        <f>IFERROR(VLOOKUP(AO$7,Financiamento!$A:$F,5,0),0)</f>
        <v>-3.6618480325310969</v>
      </c>
      <c r="AP63" s="83">
        <f>IFERROR(VLOOKUP(AP$7,Financiamento!$A:$F,5,0),0)</f>
        <v>-3.6832380803581088</v>
      </c>
      <c r="AQ63" s="83">
        <f>IFERROR(VLOOKUP(AQ$7,Financiamento!$A:$F,5,0),0)</f>
        <v>-3.7047530744259234</v>
      </c>
      <c r="AR63" s="83">
        <f>IFERROR(VLOOKUP(AR$7,Financiamento!$A:$F,5,0),0)</f>
        <v>-3.7263937445862325</v>
      </c>
      <c r="AS63" s="83">
        <f>IFERROR(VLOOKUP(AS$7,Financiamento!$A:$F,5,0),0)</f>
        <v>-3.7481608249540841</v>
      </c>
      <c r="AT63" s="83">
        <f>IFERROR(VLOOKUP(AT$7,Financiamento!$A:$F,5,0),0)</f>
        <v>-3.770055053932694</v>
      </c>
      <c r="AU63" s="83">
        <f>IFERROR(VLOOKUP(AU$7,Financiamento!$A:$F,5,0),0)</f>
        <v>-3.7920771742385142</v>
      </c>
      <c r="AV63" s="83">
        <f>IFERROR(VLOOKUP(AV$7,Financiamento!$A:$F,5,0),0)</f>
        <v>-3.8142279329265136</v>
      </c>
      <c r="AW63" s="83">
        <f>IFERROR(VLOOKUP(AW$7,Financiamento!$A:$F,5,0),0)</f>
        <v>-3.83650808141536</v>
      </c>
      <c r="AX63" s="83">
        <f>IFERROR(VLOOKUP(AX$7,Financiamento!$A:$F,5,0),0)</f>
        <v>-3.8589183755130705</v>
      </c>
      <c r="AY63" s="83">
        <f>IFERROR(VLOOKUP(AY$7,Financiamento!$A:$F,5,0),0)</f>
        <v>-3.8814595754425767</v>
      </c>
      <c r="AZ63" s="83">
        <f>IFERROR(VLOOKUP(AZ$7,Financiamento!$A:$F,5,0),0)</f>
        <v>-3.9041324458675035</v>
      </c>
      <c r="BA63" s="83">
        <f>IFERROR(VLOOKUP(BA$7,Financiamento!$A:$F,5,0),0)</f>
        <v>-3.9269377559181038</v>
      </c>
      <c r="BB63" s="83">
        <f>IFERROR(VLOOKUP(BB$7,Financiamento!$A:$F,5,0),0)</f>
        <v>-3.9498762792174062</v>
      </c>
      <c r="BC63" s="83">
        <f>IFERROR(VLOOKUP(BC$7,Financiamento!$A:$F,5,0),0)</f>
        <v>-3.9729487939074346</v>
      </c>
      <c r="BD63" s="83">
        <f>IFERROR(VLOOKUP(BD$7,Financiamento!$A:$F,5,0),0)</f>
        <v>-3.9961560826755687</v>
      </c>
      <c r="BE63" s="83">
        <f>IFERROR(VLOOKUP(BE$7,Financiamento!$A:$F,5,0),0)</f>
        <v>-4.0194989327811044</v>
      </c>
      <c r="BF63" s="83">
        <f>IFERROR(VLOOKUP(BF$7,Financiamento!$A:$F,5,0),0)</f>
        <v>-4.0429781360819987</v>
      </c>
      <c r="BG63" s="83">
        <f>IFERROR(VLOOKUP(BG$7,Financiamento!$A:$F,5,0),0)</f>
        <v>-4.0665944890617141</v>
      </c>
      <c r="BH63" s="83">
        <f>IFERROR(VLOOKUP(BH$7,Financiamento!$A:$F,5,0),0)</f>
        <v>-4.0903487928562328</v>
      </c>
      <c r="BI63" s="83">
        <f>IFERROR(VLOOKUP(BI$7,Financiamento!$A:$F,5,0),0)</f>
        <v>-4.1142418532812002</v>
      </c>
      <c r="BJ63" s="83">
        <f>IFERROR(VLOOKUP(BJ$7,Financiamento!$A:$F,5,0),0)</f>
        <v>-4.1382744808593372</v>
      </c>
      <c r="BK63" s="83">
        <f>IFERROR(VLOOKUP(BK$7,Financiamento!$A:$F,5,0),0)</f>
        <v>-4.1624474908478675</v>
      </c>
      <c r="BL63" s="83">
        <f>IFERROR(VLOOKUP(BL$7,Financiamento!$A:$F,5,0),0)</f>
        <v>-4.1867617032662139</v>
      </c>
      <c r="BM63" s="83">
        <f>IFERROR(VLOOKUP(BM$7,Financiamento!$A:$F,5,0),0)</f>
        <v>-4.2112179429237671</v>
      </c>
      <c r="BN63" s="83">
        <f>IFERROR(VLOOKUP(BN$7,Financiamento!$A:$F,5,0),0)</f>
        <v>-4.2358170394479515</v>
      </c>
      <c r="BO63" s="83">
        <f>IFERROR(VLOOKUP(BO$7,Financiamento!$A:$F,5,0),0)</f>
        <v>-4.2605598273122496</v>
      </c>
      <c r="BP63" s="83">
        <f>IFERROR(VLOOKUP(BP$7,Financiamento!$A:$F,5,0),0)</f>
        <v>-4.2854471458646373</v>
      </c>
      <c r="BQ63" s="83">
        <f>IFERROR(VLOOKUP(BQ$7,Financiamento!$A:$F,5,0),0)</f>
        <v>-4.3104798393559633</v>
      </c>
      <c r="BR63" s="83">
        <f>IFERROR(VLOOKUP(BR$7,Financiamento!$A:$F,5,0),0)</f>
        <v>-4.3356587569686269</v>
      </c>
      <c r="BS63" s="83">
        <f>IFERROR(VLOOKUP(BS$7,Financiamento!$A:$F,5,0),0)</f>
        <v>-4.3609847528453685</v>
      </c>
      <c r="BT63" s="83">
        <f>IFERROR(VLOOKUP(BT$7,Financiamento!$A:$F,5,0),0)</f>
        <v>-4.3864586861182744</v>
      </c>
      <c r="BU63" s="83">
        <f>IFERROR(VLOOKUP(BU$7,Financiamento!$A:$F,5,0),0)</f>
        <v>-4.4120814209378949</v>
      </c>
      <c r="BV63" s="83">
        <f>IFERROR(VLOOKUP(BV$7,Financiamento!$A:$F,5,0),0)</f>
        <v>-4.4378538265025469</v>
      </c>
      <c r="BW63" s="83">
        <f>IFERROR(VLOOKUP(BW$7,Financiamento!$A:$F,5,0),0)</f>
        <v>-4.4637767770878298</v>
      </c>
      <c r="BX63" s="83">
        <f>IFERROR(VLOOKUP(BX$7,Financiamento!$A:$F,5,0),0)</f>
        <v>-4.489851152076298</v>
      </c>
      <c r="BY63" s="83">
        <f>IFERROR(VLOOKUP(BY$7,Financiamento!$A:$F,5,0),0)</f>
        <v>-4.5160778359872324</v>
      </c>
      <c r="BZ63" s="83">
        <f>IFERROR(VLOOKUP(BZ$7,Financiamento!$A:$F,5,0),0)</f>
        <v>-4.5424577185066823</v>
      </c>
      <c r="CA63" s="83">
        <f>IFERROR(VLOOKUP(CA$7,Financiamento!$A:$F,5,0),0)</f>
        <v>-4.5689916945176634</v>
      </c>
      <c r="CB63" s="83">
        <f>IFERROR(VLOOKUP(CB$7,Financiamento!$A:$F,5,0),0)</f>
        <v>-4.5956806641304553</v>
      </c>
      <c r="CC63" s="83">
        <f>IFERROR(VLOOKUP(CC$7,Financiamento!$A:$F,5,0),0)</f>
        <v>-4.6225255327132402</v>
      </c>
      <c r="CD63" s="83">
        <f>IFERROR(VLOOKUP(CD$7,Financiamento!$A:$F,5,0),0)</f>
        <v>-4.6495272109226846</v>
      </c>
      <c r="CE63" s="83">
        <f>IFERROR(VLOOKUP(CE$7,Financiamento!$A:$F,5,0),0)</f>
        <v>-4.6766866147349333</v>
      </c>
      <c r="CF63" s="83">
        <f>IFERROR(VLOOKUP(CF$7,Financiamento!$A:$F,5,0),0)</f>
        <v>-4.7040046654766456</v>
      </c>
      <c r="CG63" s="83">
        <f>IFERROR(VLOOKUP(CG$7,Financiamento!$A:$F,5,0),0)</f>
        <v>-4.7314822898562312</v>
      </c>
      <c r="CH63" s="83">
        <f>IFERROR(VLOOKUP(CH$7,Financiamento!$A:$F,5,0),0)</f>
        <v>-4.7591204199953268</v>
      </c>
      <c r="CI63" s="83">
        <f>IFERROR(VLOOKUP(CI$7,Financiamento!$A:$F,5,0),0)</f>
        <v>-4.7869199934603728</v>
      </c>
      <c r="CJ63" s="83">
        <f>IFERROR(VLOOKUP(CJ$7,Financiamento!$A:$F,5,0),0)</f>
        <v>-4.8148819532944742</v>
      </c>
      <c r="CK63" s="83">
        <f>IFERROR(VLOOKUP(CK$7,Financiamento!$A:$F,5,0),0)</f>
        <v>-4.8430072480493038</v>
      </c>
      <c r="CL63" s="83">
        <f>IFERROR(VLOOKUP(CL$7,Financiamento!$A:$F,5,0),0)</f>
        <v>-4.8712968318174035</v>
      </c>
      <c r="CM63" s="83">
        <f>IFERROR(VLOOKUP(CM$7,Financiamento!$A:$F,5,0),0)</f>
        <v>-4.8997516642644285</v>
      </c>
      <c r="CN63" s="83">
        <f>IFERROR(VLOOKUP(CN$7,Financiamento!$A:$F,5,0),0)</f>
        <v>-4.9283727106617619</v>
      </c>
      <c r="CO63" s="83">
        <f>IFERROR(VLOOKUP(CO$7,Financiamento!$A:$F,5,0),0)</f>
        <v>-4.9571609419192697</v>
      </c>
      <c r="CP63" s="83">
        <f>IFERROR(VLOOKUP(CP$7,Financiamento!$A:$F,5,0),0)</f>
        <v>-4.9861173346182284</v>
      </c>
      <c r="CQ63" s="83">
        <f>IFERROR(VLOOKUP(CQ$7,Financiamento!$A:$F,5,0),0)</f>
        <v>-5.0152428710443786</v>
      </c>
      <c r="CR63" s="83">
        <f>IFERROR(VLOOKUP(CR$7,Financiamento!$A:$F,5,0),0)</f>
        <v>-5.0445385392214064</v>
      </c>
      <c r="CS63" s="83">
        <f>IFERROR(VLOOKUP(CS$7,Financiamento!$A:$F,5,0),0)</f>
        <v>-5.0740053329442816</v>
      </c>
      <c r="CT63" s="83">
        <f>IFERROR(VLOOKUP(CT$7,Financiamento!$A:$F,5,0),0)</f>
        <v>-5.1036442518131082</v>
      </c>
      <c r="CU63" s="83">
        <f>IFERROR(VLOOKUP(CU$7,Financiamento!$A:$F,5,0),0)</f>
        <v>-5.1334563012669605</v>
      </c>
      <c r="CV63" s="83">
        <f>IFERROR(VLOOKUP(CV$7,Financiamento!$A:$F,5,0),0)</f>
        <v>-5.1634424926180031</v>
      </c>
      <c r="CW63" s="83">
        <f>IFERROR(VLOOKUP(CW$7,Financiamento!$A:$F,5,0),0)</f>
        <v>-5.1936038430858389</v>
      </c>
      <c r="CX63" s="83">
        <f>IFERROR(VLOOKUP(CX$7,Financiamento!$A:$F,5,0),0)</f>
        <v>-5.2239413758319273</v>
      </c>
      <c r="CY63" s="83">
        <f>IFERROR(VLOOKUP(CY$7,Financiamento!$A:$F,5,0),0)</f>
        <v>-5.2544561199944013</v>
      </c>
      <c r="CZ63" s="83">
        <f>IFERROR(VLOOKUP(CZ$7,Financiamento!$A:$F,5,0),0)</f>
        <v>-5.2851491107228838</v>
      </c>
      <c r="DA63" s="83">
        <f>IFERROR(VLOOKUP(DA$7,Financiamento!$A:$F,5,0),0)</f>
        <v>-5.3160213892136596</v>
      </c>
      <c r="DB63" s="83">
        <f>IFERROR(VLOOKUP(DB$7,Financiamento!$A:$F,5,0),0)</f>
        <v>-5.3470740027449892</v>
      </c>
      <c r="DC63" s="83">
        <f>IFERROR(VLOOKUP(DC$7,Financiamento!$A:$F,5,0),0)</f>
        <v>-5.3783080047126219</v>
      </c>
      <c r="DD63" s="83">
        <f>IFERROR(VLOOKUP(DD$7,Financiamento!$A:$F,5,0),0)</f>
        <v>-5.4097244546655361</v>
      </c>
      <c r="DE63" s="83">
        <f>IFERROR(VLOOKUP(DE$7,Financiamento!$A:$F,5,0),0)</f>
        <v>-5.4413244183418641</v>
      </c>
      <c r="DF63" s="83">
        <f>IFERROR(VLOOKUP(DF$7,Financiamento!$A:$F,5,0),0)</f>
        <v>-5.4731089677050875</v>
      </c>
      <c r="DG63" s="83">
        <f>IFERROR(VLOOKUP(DG$7,Financiamento!$A:$F,5,0),0)</f>
        <v>-5.5050791809803457</v>
      </c>
      <c r="DH63" s="83">
        <f>IFERROR(VLOOKUP(DH$7,Financiamento!$A:$F,5,0),0)</f>
        <v>-5.5372361426910857</v>
      </c>
      <c r="DI63" s="83">
        <f>IFERROR(VLOOKUP(DI$7,Financiamento!$A:$F,5,0),0)</f>
        <v>-5.5695809436957546</v>
      </c>
      <c r="DJ63" s="83">
        <f>IFERROR(VLOOKUP(DJ$7,Financiamento!$A:$F,5,0),0)</f>
        <v>-5.6021146812249185</v>
      </c>
      <c r="DK63" s="83">
        <f>IFERROR(VLOOKUP(DK$7,Financiamento!$A:$F,5,0),0)</f>
        <v>-5.6348384589183809</v>
      </c>
      <c r="DL63" s="83">
        <f>IFERROR(VLOOKUP(DL$7,Financiamento!$A:$F,5,0),0)</f>
        <v>-5.6677533868626853</v>
      </c>
      <c r="DM63" s="83">
        <f>IFERROR(VLOOKUP(DM$7,Financiamento!$A:$F,5,0),0)</f>
        <v>-5.7008605816287314</v>
      </c>
      <c r="DN63" s="83">
        <f>IFERROR(VLOOKUP(DN$7,Financiamento!$A:$F,5,0),0)</f>
        <v>-5.7341611663096899</v>
      </c>
      <c r="DO63" s="83">
        <f>IFERROR(VLOOKUP(DO$7,Financiamento!$A:$F,5,0),0)</f>
        <v>-5.7676562705591152</v>
      </c>
      <c r="DP63" s="83">
        <f>IFERROR(VLOOKUP(DP$7,Financiamento!$A:$F,5,0),0)</f>
        <v>-5.8013470306291595</v>
      </c>
      <c r="DQ63" s="83">
        <f>IFERROR(VLOOKUP(DQ$7,Financiamento!$A:$F,5,0),0)</f>
        <v>-5.8352345894092679</v>
      </c>
      <c r="DR63" s="83">
        <f>IFERROR(VLOOKUP(DR$7,Financiamento!$A:$F,5,0),0)</f>
        <v>0</v>
      </c>
      <c r="DS63" s="83">
        <f>IFERROR(VLOOKUP(DS$7,Financiamento!$A:$F,5,0),0)</f>
        <v>0</v>
      </c>
      <c r="DT63" s="83">
        <f>IFERROR(VLOOKUP(DT$7,Financiamento!$A:$F,5,0),0)</f>
        <v>0</v>
      </c>
      <c r="DU63" s="83">
        <f>IFERROR(VLOOKUP(DU$7,Financiamento!$A:$F,5,0),0)</f>
        <v>0</v>
      </c>
      <c r="DV63" s="83">
        <f>IFERROR(VLOOKUP(DV$7,Financiamento!$A:$F,5,0),0)</f>
        <v>0</v>
      </c>
      <c r="DW63" s="83">
        <f>IFERROR(VLOOKUP(DW$7,Financiamento!$A:$F,5,0),0)</f>
        <v>0</v>
      </c>
      <c r="DX63" s="83">
        <f>IFERROR(VLOOKUP(DX$7,Financiamento!$A:$F,5,0),0)</f>
        <v>0</v>
      </c>
      <c r="DY63" s="83">
        <f>IFERROR(VLOOKUP(DY$7,Financiamento!$A:$F,5,0),0)</f>
        <v>0</v>
      </c>
      <c r="DZ63" s="83">
        <f>IFERROR(VLOOKUP(DZ$7,Financiamento!$A:$F,5,0),0)</f>
        <v>0</v>
      </c>
      <c r="EA63" s="83">
        <f>IFERROR(VLOOKUP(EA$7,Financiamento!$A:$F,5,0),0)</f>
        <v>0</v>
      </c>
      <c r="EB63" s="83">
        <f>IFERROR(VLOOKUP(EB$7,Financiamento!$A:$F,5,0),0)</f>
        <v>0</v>
      </c>
      <c r="EC63" s="83">
        <f>IFERROR(VLOOKUP(EC$7,Financiamento!$A:$F,5,0),0)</f>
        <v>0</v>
      </c>
      <c r="ED63" s="83">
        <f>IFERROR(VLOOKUP(ED$7,Financiamento!$A:$F,5,0),0)</f>
        <v>0</v>
      </c>
      <c r="EE63" s="83">
        <f>IFERROR(VLOOKUP(EE$7,Financiamento!$A:$F,5,0),0)</f>
        <v>0</v>
      </c>
      <c r="EF63" s="83">
        <f>IFERROR(VLOOKUP(EF$7,Financiamento!$A:$F,5,0),0)</f>
        <v>0</v>
      </c>
      <c r="EG63" s="83">
        <f>IFERROR(VLOOKUP(EG$7,Financiamento!$A:$F,5,0),0)</f>
        <v>0</v>
      </c>
      <c r="EH63" s="83">
        <f>IFERROR(VLOOKUP(EH$7,Financiamento!$A:$F,5,0),0)</f>
        <v>0</v>
      </c>
      <c r="EI63" s="83">
        <f>IFERROR(VLOOKUP(EI$7,Financiamento!$A:$F,5,0),0)</f>
        <v>0</v>
      </c>
      <c r="EJ63" s="83">
        <f>IFERROR(VLOOKUP(EJ$7,Financiamento!$A:$F,5,0),0)</f>
        <v>0</v>
      </c>
      <c r="EK63" s="83">
        <f>IFERROR(VLOOKUP(EK$7,Financiamento!$A:$F,5,0),0)</f>
        <v>0</v>
      </c>
      <c r="EL63" s="83">
        <f>IFERROR(VLOOKUP(EL$7,Financiamento!$A:$F,5,0),0)</f>
        <v>0</v>
      </c>
      <c r="EM63" s="83">
        <f>IFERROR(VLOOKUP(EM$7,Financiamento!$A:$F,5,0),0)</f>
        <v>0</v>
      </c>
      <c r="EN63" s="83">
        <f>IFERROR(VLOOKUP(EN$7,Financiamento!$A:$F,5,0),0)</f>
        <v>0</v>
      </c>
      <c r="EO63" s="83">
        <f>IFERROR(VLOOKUP(EO$7,Financiamento!$A:$F,5,0),0)</f>
        <v>0</v>
      </c>
      <c r="EP63" s="83">
        <f>IFERROR(VLOOKUP(EP$7,Financiamento!$A:$F,5,0),0)</f>
        <v>0</v>
      </c>
      <c r="EQ63" s="83">
        <f>IFERROR(VLOOKUP(EQ$7,Financiamento!$A:$F,5,0),0)</f>
        <v>0</v>
      </c>
      <c r="ER63" s="83">
        <f>IFERROR(VLOOKUP(ER$7,Financiamento!$A:$F,5,0),0)</f>
        <v>0</v>
      </c>
      <c r="ES63" s="83">
        <f>IFERROR(VLOOKUP(ES$7,Financiamento!$A:$F,5,0),0)</f>
        <v>0</v>
      </c>
      <c r="ET63" s="83">
        <f>IFERROR(VLOOKUP(ET$7,Financiamento!$A:$F,5,0),0)</f>
        <v>0</v>
      </c>
      <c r="EU63" s="83">
        <f>IFERROR(VLOOKUP(EU$7,Financiamento!$A:$F,5,0),0)</f>
        <v>0</v>
      </c>
      <c r="EV63" s="83">
        <f>IFERROR(VLOOKUP(EV$7,Financiamento!$A:$F,5,0),0)</f>
        <v>0</v>
      </c>
      <c r="EW63" s="83">
        <f>IFERROR(VLOOKUP(EW$7,Financiamento!$A:$F,5,0),0)</f>
        <v>0</v>
      </c>
      <c r="EX63" s="83">
        <f>IFERROR(VLOOKUP(EX$7,Financiamento!$A:$F,5,0),0)</f>
        <v>0</v>
      </c>
      <c r="EY63" s="83">
        <f>IFERROR(VLOOKUP(EY$7,Financiamento!$A:$F,5,0),0)</f>
        <v>0</v>
      </c>
      <c r="EZ63" s="83">
        <f>IFERROR(VLOOKUP(EZ$7,Financiamento!$A:$F,5,0),0)</f>
        <v>0</v>
      </c>
      <c r="FA63" s="83">
        <f>IFERROR(VLOOKUP(FA$7,Financiamento!$A:$F,5,0),0)</f>
        <v>0</v>
      </c>
      <c r="FB63" s="83">
        <f>IFERROR(VLOOKUP(FB$7,Financiamento!$A:$F,5,0),0)</f>
        <v>0</v>
      </c>
      <c r="FC63" s="83">
        <f>IFERROR(VLOOKUP(FC$7,Financiamento!$A:$F,5,0),0)</f>
        <v>0</v>
      </c>
      <c r="FD63" s="83">
        <f>IFERROR(VLOOKUP(FD$7,Financiamento!$A:$F,5,0),0)</f>
        <v>0</v>
      </c>
      <c r="FE63" s="83">
        <f>IFERROR(VLOOKUP(FE$7,Financiamento!$A:$F,5,0),0)</f>
        <v>0</v>
      </c>
      <c r="FF63" s="83">
        <f>IFERROR(VLOOKUP(FF$7,Financiamento!$A:$F,5,0),0)</f>
        <v>0</v>
      </c>
      <c r="FG63" s="83">
        <f>IFERROR(VLOOKUP(FG$7,Financiamento!$A:$F,5,0),0)</f>
        <v>0</v>
      </c>
      <c r="FH63" s="83">
        <f>IFERROR(VLOOKUP(FH$7,Financiamento!$A:$F,5,0),0)</f>
        <v>0</v>
      </c>
      <c r="FI63" s="83">
        <f>IFERROR(VLOOKUP(FI$7,Financiamento!$A:$F,5,0),0)</f>
        <v>0</v>
      </c>
      <c r="FJ63" s="83">
        <f>IFERROR(VLOOKUP(FJ$7,Financiamento!$A:$F,5,0),0)</f>
        <v>0</v>
      </c>
      <c r="FK63" s="83">
        <f>IFERROR(VLOOKUP(FK$7,Financiamento!$A:$F,5,0),0)</f>
        <v>0</v>
      </c>
      <c r="FL63" s="83">
        <f>IFERROR(VLOOKUP(FL$7,Financiamento!$A:$F,5,0),0)</f>
        <v>0</v>
      </c>
      <c r="FM63" s="83">
        <f>IFERROR(VLOOKUP(FM$7,Financiamento!$A:$F,5,0),0)</f>
        <v>0</v>
      </c>
      <c r="FN63" s="83">
        <f>IFERROR(VLOOKUP(FN$7,Financiamento!$A:$F,5,0),0)</f>
        <v>0</v>
      </c>
      <c r="FO63" s="83">
        <f>IFERROR(VLOOKUP(FO$7,Financiamento!$A:$F,5,0),0)</f>
        <v>0</v>
      </c>
      <c r="FP63" s="83">
        <f>IFERROR(VLOOKUP(FP$7,Financiamento!$A:$F,5,0),0)</f>
        <v>0</v>
      </c>
      <c r="FQ63" s="83">
        <f>IFERROR(VLOOKUP(FQ$7,Financiamento!$A:$F,5,0),0)</f>
        <v>0</v>
      </c>
      <c r="FR63" s="83">
        <f>IFERROR(VLOOKUP(FR$7,Financiamento!$A:$F,5,0),0)</f>
        <v>0</v>
      </c>
      <c r="FS63" s="83">
        <f>IFERROR(VLOOKUP(FS$7,Financiamento!$A:$F,5,0),0)</f>
        <v>0</v>
      </c>
      <c r="FT63" s="83">
        <f>IFERROR(VLOOKUP(FT$7,Financiamento!$A:$F,5,0),0)</f>
        <v>0</v>
      </c>
      <c r="FU63" s="83">
        <f>IFERROR(VLOOKUP(FU$7,Financiamento!$A:$F,5,0),0)</f>
        <v>0</v>
      </c>
      <c r="FV63" s="83">
        <f>IFERROR(VLOOKUP(FV$7,Financiamento!$A:$F,5,0),0)</f>
        <v>0</v>
      </c>
      <c r="FW63" s="83">
        <f>IFERROR(VLOOKUP(FW$7,Financiamento!$A:$F,5,0),0)</f>
        <v>0</v>
      </c>
      <c r="FX63" s="83">
        <f>IFERROR(VLOOKUP(FX$7,Financiamento!$A:$F,5,0),0)</f>
        <v>0</v>
      </c>
      <c r="FY63" s="83">
        <f>IFERROR(VLOOKUP(FY$7,Financiamento!$A:$F,5,0),0)</f>
        <v>0</v>
      </c>
      <c r="FZ63" s="83">
        <f>IFERROR(VLOOKUP(FZ$7,Financiamento!$A:$F,5,0),0)</f>
        <v>0</v>
      </c>
      <c r="GA63" s="83">
        <f>IFERROR(VLOOKUP(GA$7,Financiamento!$A:$F,5,0),0)</f>
        <v>0</v>
      </c>
      <c r="GB63" s="83">
        <f>IFERROR(VLOOKUP(GB$7,Financiamento!$A:$F,5,0),0)</f>
        <v>0</v>
      </c>
      <c r="GC63" s="83">
        <f>IFERROR(VLOOKUP(GC$7,Financiamento!$A:$F,5,0),0)</f>
        <v>0</v>
      </c>
      <c r="GD63" s="83">
        <f>IFERROR(VLOOKUP(GD$7,Financiamento!$A:$F,5,0),0)</f>
        <v>0</v>
      </c>
      <c r="GE63" s="83">
        <f>IFERROR(VLOOKUP(GE$7,Financiamento!$A:$F,5,0),0)</f>
        <v>0</v>
      </c>
      <c r="GF63" s="83">
        <f>IFERROR(VLOOKUP(GF$7,Financiamento!$A:$F,5,0),0)</f>
        <v>0</v>
      </c>
      <c r="GG63" s="83">
        <f>IFERROR(VLOOKUP(GG$7,Financiamento!$A:$F,5,0),0)</f>
        <v>0</v>
      </c>
      <c r="GH63" s="83">
        <f>IFERROR(VLOOKUP(GH$7,Financiamento!$A:$F,5,0),0)</f>
        <v>0</v>
      </c>
      <c r="GI63" s="83">
        <f>IFERROR(VLOOKUP(GI$7,Financiamento!$A:$F,5,0),0)</f>
        <v>0</v>
      </c>
      <c r="GJ63" s="83">
        <f>IFERROR(VLOOKUP(GJ$7,Financiamento!$A:$F,5,0),0)</f>
        <v>0</v>
      </c>
      <c r="GK63" s="83">
        <f>IFERROR(VLOOKUP(GK$7,Financiamento!$A:$F,5,0),0)</f>
        <v>0</v>
      </c>
      <c r="GL63" s="83">
        <f>IFERROR(VLOOKUP(GL$7,Financiamento!$A:$F,5,0),0)</f>
        <v>0</v>
      </c>
      <c r="GM63" s="83">
        <f>IFERROR(VLOOKUP(GM$7,Financiamento!$A:$F,5,0),0)</f>
        <v>0</v>
      </c>
      <c r="GN63" s="83">
        <f>IFERROR(VLOOKUP(GN$7,Financiamento!$A:$F,5,0),0)</f>
        <v>0</v>
      </c>
      <c r="GO63" s="83">
        <f>IFERROR(VLOOKUP(GO$7,Financiamento!$A:$F,5,0),0)</f>
        <v>0</v>
      </c>
      <c r="GP63" s="83">
        <f>IFERROR(VLOOKUP(GP$7,Financiamento!$A:$F,5,0),0)</f>
        <v>0</v>
      </c>
      <c r="GQ63" s="83">
        <f>IFERROR(VLOOKUP(GQ$7,Financiamento!$A:$F,5,0),0)</f>
        <v>0</v>
      </c>
      <c r="GR63" s="83">
        <f>IFERROR(VLOOKUP(GR$7,Financiamento!$A:$F,5,0),0)</f>
        <v>0</v>
      </c>
      <c r="GS63" s="83">
        <f>IFERROR(VLOOKUP(GS$7,Financiamento!$A:$F,5,0),0)</f>
        <v>0</v>
      </c>
      <c r="GT63" s="83">
        <f>IFERROR(VLOOKUP(GT$7,Financiamento!$A:$F,5,0),0)</f>
        <v>0</v>
      </c>
      <c r="GU63" s="83">
        <f>IFERROR(VLOOKUP(GU$7,Financiamento!$A:$F,5,0),0)</f>
        <v>0</v>
      </c>
      <c r="GV63" s="83">
        <f>IFERROR(VLOOKUP(GV$7,Financiamento!$A:$F,5,0),0)</f>
        <v>0</v>
      </c>
      <c r="GW63" s="83">
        <f>IFERROR(VLOOKUP(GW$7,Financiamento!$A:$F,5,0),0)</f>
        <v>0</v>
      </c>
      <c r="GX63" s="83">
        <f>IFERROR(VLOOKUP(GX$7,Financiamento!$A:$F,5,0),0)</f>
        <v>0</v>
      </c>
      <c r="GY63" s="83">
        <f>IFERROR(VLOOKUP(GY$7,Financiamento!$A:$F,5,0),0)</f>
        <v>0</v>
      </c>
      <c r="GZ63" s="83">
        <f>IFERROR(VLOOKUP(GZ$7,Financiamento!$A:$F,5,0),0)</f>
        <v>0</v>
      </c>
      <c r="HA63" s="83">
        <f>IFERROR(VLOOKUP(HA$7,Financiamento!$A:$F,5,0),0)</f>
        <v>0</v>
      </c>
      <c r="HB63" s="83">
        <f>IFERROR(VLOOKUP(HB$7,Financiamento!$A:$F,5,0),0)</f>
        <v>0</v>
      </c>
      <c r="HC63" s="83">
        <f>IFERROR(VLOOKUP(HC$7,Financiamento!$A:$F,5,0),0)</f>
        <v>0</v>
      </c>
      <c r="HD63" s="83">
        <f>IFERROR(VLOOKUP(HD$7,Financiamento!$A:$F,5,0),0)</f>
        <v>0</v>
      </c>
      <c r="HE63" s="83">
        <f>IFERROR(VLOOKUP(HE$7,Financiamento!$A:$F,5,0),0)</f>
        <v>0</v>
      </c>
      <c r="HF63" s="83">
        <f>IFERROR(VLOOKUP(HF$7,Financiamento!$A:$F,5,0),0)</f>
        <v>0</v>
      </c>
      <c r="HG63" s="83">
        <f>IFERROR(VLOOKUP(HG$7,Financiamento!$A:$F,5,0),0)</f>
        <v>0</v>
      </c>
      <c r="HH63" s="83">
        <f>IFERROR(VLOOKUP(HH$7,Financiamento!$A:$F,5,0),0)</f>
        <v>0</v>
      </c>
      <c r="HI63" s="83">
        <f>IFERROR(VLOOKUP(HI$7,Financiamento!$A:$F,5,0),0)</f>
        <v>0</v>
      </c>
      <c r="HJ63" s="83">
        <f>IFERROR(VLOOKUP(HJ$7,Financiamento!$A:$F,5,0),0)</f>
        <v>0</v>
      </c>
      <c r="HK63" s="83">
        <f>IFERROR(VLOOKUP(HK$7,Financiamento!$A:$F,5,0),0)</f>
        <v>0</v>
      </c>
      <c r="HL63" s="83">
        <f>IFERROR(VLOOKUP(HL$7,Financiamento!$A:$F,5,0),0)</f>
        <v>0</v>
      </c>
      <c r="HM63" s="83">
        <f>IFERROR(VLOOKUP(HM$7,Financiamento!$A:$F,5,0),0)</f>
        <v>0</v>
      </c>
      <c r="HN63" s="83">
        <f>IFERROR(VLOOKUP(HN$7,Financiamento!$A:$F,5,0),0)</f>
        <v>0</v>
      </c>
      <c r="HO63" s="83">
        <f>IFERROR(VLOOKUP(HO$7,Financiamento!$A:$F,5,0),0)</f>
        <v>0</v>
      </c>
      <c r="HP63" s="83">
        <f>IFERROR(VLOOKUP(HP$7,Financiamento!$A:$F,5,0),0)</f>
        <v>0</v>
      </c>
      <c r="HQ63" s="83">
        <f>IFERROR(VLOOKUP(HQ$7,Financiamento!$A:$F,5,0),0)</f>
        <v>0</v>
      </c>
      <c r="HR63" s="83">
        <f>IFERROR(VLOOKUP(HR$7,Financiamento!$A:$F,5,0),0)</f>
        <v>0</v>
      </c>
      <c r="HS63" s="83">
        <f>IFERROR(VLOOKUP(HS$7,Financiamento!$A:$F,5,0),0)</f>
        <v>0</v>
      </c>
      <c r="HT63" s="83">
        <f>IFERROR(VLOOKUP(HT$7,Financiamento!$A:$F,5,0),0)</f>
        <v>0</v>
      </c>
      <c r="HU63" s="83">
        <f>IFERROR(VLOOKUP(HU$7,Financiamento!$A:$F,5,0),0)</f>
        <v>0</v>
      </c>
      <c r="HV63" s="83">
        <f>IFERROR(VLOOKUP(HV$7,Financiamento!$A:$F,5,0),0)</f>
        <v>0</v>
      </c>
      <c r="HW63" s="83">
        <f>IFERROR(VLOOKUP(HW$7,Financiamento!$A:$F,5,0),0)</f>
        <v>0</v>
      </c>
      <c r="HX63" s="83">
        <f>IFERROR(VLOOKUP(HX$7,Financiamento!$A:$F,5,0),0)</f>
        <v>0</v>
      </c>
      <c r="HY63" s="83">
        <f>IFERROR(VLOOKUP(HY$7,Financiamento!$A:$F,5,0),0)</f>
        <v>0</v>
      </c>
      <c r="HZ63" s="83">
        <f>IFERROR(VLOOKUP(HZ$7,Financiamento!$A:$F,5,0),0)</f>
        <v>0</v>
      </c>
      <c r="IA63" s="83">
        <f>IFERROR(VLOOKUP(IA$7,Financiamento!$A:$F,5,0),0)</f>
        <v>0</v>
      </c>
      <c r="IB63" s="83">
        <f>IFERROR(VLOOKUP(IB$7,Financiamento!$A:$F,5,0),0)</f>
        <v>0</v>
      </c>
      <c r="IC63" s="83">
        <f>IFERROR(VLOOKUP(IC$7,Financiamento!$A:$F,5,0),0)</f>
        <v>0</v>
      </c>
      <c r="ID63" s="83">
        <f>IFERROR(VLOOKUP(ID$7,Financiamento!$A:$F,5,0),0)</f>
        <v>0</v>
      </c>
      <c r="IE63" s="83">
        <f>IFERROR(VLOOKUP(IE$7,Financiamento!$A:$F,5,0),0)</f>
        <v>0</v>
      </c>
      <c r="IF63" s="83">
        <f>IFERROR(VLOOKUP(IF$7,Financiamento!$A:$F,5,0),0)</f>
        <v>0</v>
      </c>
      <c r="IG63" s="83">
        <f>IFERROR(VLOOKUP(IG$7,Financiamento!$A:$F,5,0),0)</f>
        <v>0</v>
      </c>
    </row>
    <row r="64" spans="1:241" ht="14.4" x14ac:dyDescent="0.3">
      <c r="A64" s="31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</row>
    <row r="65" spans="1:241" s="22" customFormat="1" x14ac:dyDescent="0.2">
      <c r="A65" s="34" t="s">
        <v>133</v>
      </c>
      <c r="B65" s="83">
        <f t="shared" ref="B65:BM65" ca="1" si="274">B54+B42-B56+B59-B60-B61-B63</f>
        <v>-463.75498584233844</v>
      </c>
      <c r="C65" s="83">
        <f t="shared" ca="1" si="274"/>
        <v>97.031704398651371</v>
      </c>
      <c r="D65" s="83">
        <f t="shared" ca="1" si="274"/>
        <v>96.777680169370726</v>
      </c>
      <c r="E65" s="83">
        <f t="shared" ca="1" si="274"/>
        <v>96.524861485599402</v>
      </c>
      <c r="F65" s="83">
        <f t="shared" ca="1" si="274"/>
        <v>-484.04314863006891</v>
      </c>
      <c r="G65" s="83">
        <f t="shared" ca="1" si="274"/>
        <v>-484.31711065153388</v>
      </c>
      <c r="H65" s="83">
        <f t="shared" ca="1" si="274"/>
        <v>-475.8232036646915</v>
      </c>
      <c r="I65" s="83">
        <f t="shared" ca="1" si="274"/>
        <v>-435.25085343263811</v>
      </c>
      <c r="J65" s="83">
        <f t="shared" ca="1" si="274"/>
        <v>-435.3977939904338</v>
      </c>
      <c r="K65" s="83">
        <f t="shared" ca="1" si="274"/>
        <v>-435.50135280578831</v>
      </c>
      <c r="L65" s="83">
        <f t="shared" ca="1" si="274"/>
        <v>-82.033756879281796</v>
      </c>
      <c r="M65" s="83">
        <f t="shared" ca="1" si="274"/>
        <v>-247.24556845147052</v>
      </c>
      <c r="N65" s="83">
        <f t="shared" ca="1" si="274"/>
        <v>153.21160778286833</v>
      </c>
      <c r="O65" s="83">
        <f t="shared" ca="1" si="274"/>
        <v>153.21160778286833</v>
      </c>
      <c r="P65" s="83">
        <f t="shared" ca="1" si="274"/>
        <v>153.21160778286833</v>
      </c>
      <c r="Q65" s="83">
        <f t="shared" ca="1" si="274"/>
        <v>153.21160778286833</v>
      </c>
      <c r="R65" s="83">
        <f t="shared" ca="1" si="274"/>
        <v>153.21160778286833</v>
      </c>
      <c r="S65" s="83">
        <f t="shared" ca="1" si="274"/>
        <v>153.21160778286833</v>
      </c>
      <c r="T65" s="83">
        <f t="shared" ca="1" si="274"/>
        <v>153.21160778286833</v>
      </c>
      <c r="U65" s="83">
        <f t="shared" ca="1" si="274"/>
        <v>153.21160778286833</v>
      </c>
      <c r="V65" s="83">
        <f t="shared" ca="1" si="274"/>
        <v>153.21160778286833</v>
      </c>
      <c r="W65" s="83">
        <f t="shared" ca="1" si="274"/>
        <v>153.21160778286833</v>
      </c>
      <c r="X65" s="83">
        <f t="shared" ca="1" si="274"/>
        <v>153.21160778286833</v>
      </c>
      <c r="Y65" s="83">
        <f t="shared" ca="1" si="274"/>
        <v>153.21160778286833</v>
      </c>
      <c r="Z65" s="83">
        <f t="shared" ca="1" si="274"/>
        <v>156.56711510939246</v>
      </c>
      <c r="AA65" s="83">
        <f t="shared" ca="1" si="274"/>
        <v>156.57377931744549</v>
      </c>
      <c r="AB65" s="83">
        <f t="shared" ca="1" si="274"/>
        <v>156.58048245330977</v>
      </c>
      <c r="AC65" s="83">
        <f t="shared" ca="1" si="274"/>
        <v>156.58722474437531</v>
      </c>
      <c r="AD65" s="83">
        <f t="shared" ca="1" si="274"/>
        <v>156.5940064193604</v>
      </c>
      <c r="AE65" s="83">
        <f t="shared" ca="1" si="274"/>
        <v>156.6008277083194</v>
      </c>
      <c r="AF65" s="83">
        <f t="shared" ca="1" si="274"/>
        <v>156.60768884265036</v>
      </c>
      <c r="AG65" s="83">
        <f t="shared" ca="1" si="274"/>
        <v>156.61459005510312</v>
      </c>
      <c r="AH65" s="83">
        <f t="shared" ca="1" si="274"/>
        <v>156.62153157978713</v>
      </c>
      <c r="AI65" s="83">
        <f t="shared" ca="1" si="274"/>
        <v>156.62851365217915</v>
      </c>
      <c r="AJ65" s="83">
        <f t="shared" ca="1" si="274"/>
        <v>156.63553650913158</v>
      </c>
      <c r="AK65" s="83">
        <f t="shared" ca="1" si="274"/>
        <v>156.6426003888804</v>
      </c>
      <c r="AL65" s="83">
        <f t="shared" ca="1" si="274"/>
        <v>156.64970553105309</v>
      </c>
      <c r="AM65" s="83">
        <f t="shared" ca="1" si="274"/>
        <v>156.65685217667692</v>
      </c>
      <c r="AN65" s="83">
        <f t="shared" ca="1" si="274"/>
        <v>156.66404056818703</v>
      </c>
      <c r="AO65" s="83">
        <f t="shared" ca="1" si="274"/>
        <v>156.67127094943481</v>
      </c>
      <c r="AP65" s="83">
        <f t="shared" ca="1" si="274"/>
        <v>156.678543565696</v>
      </c>
      <c r="AQ65" s="83">
        <f t="shared" ca="1" si="274"/>
        <v>156.68585866367906</v>
      </c>
      <c r="AR65" s="83">
        <f t="shared" ca="1" si="274"/>
        <v>156.69321649153358</v>
      </c>
      <c r="AS65" s="83">
        <f t="shared" ca="1" si="274"/>
        <v>156.70061729885865</v>
      </c>
      <c r="AT65" s="83">
        <f t="shared" ca="1" si="274"/>
        <v>156.70806133671135</v>
      </c>
      <c r="AU65" s="83">
        <f t="shared" ca="1" si="274"/>
        <v>156.71554885761537</v>
      </c>
      <c r="AV65" s="83">
        <f t="shared" ca="1" si="274"/>
        <v>156.72308011556927</v>
      </c>
      <c r="AW65" s="83">
        <f t="shared" ca="1" si="274"/>
        <v>156.73065536605549</v>
      </c>
      <c r="AX65" s="83">
        <f t="shared" ca="1" si="274"/>
        <v>156.7382748660487</v>
      </c>
      <c r="AY65" s="83">
        <f t="shared" ca="1" si="274"/>
        <v>156.74593887402472</v>
      </c>
      <c r="AZ65" s="83">
        <f t="shared" ca="1" si="274"/>
        <v>156.7536476499692</v>
      </c>
      <c r="BA65" s="83">
        <f t="shared" ca="1" si="274"/>
        <v>156.76140145538642</v>
      </c>
      <c r="BB65" s="83">
        <f t="shared" ca="1" si="274"/>
        <v>156.76920055330817</v>
      </c>
      <c r="BC65" s="83">
        <f t="shared" ca="1" si="274"/>
        <v>156.77704520830275</v>
      </c>
      <c r="BD65" s="83">
        <f t="shared" ca="1" si="274"/>
        <v>156.78493568648395</v>
      </c>
      <c r="BE65" s="83">
        <f t="shared" ca="1" si="274"/>
        <v>156.7928722555198</v>
      </c>
      <c r="BF65" s="83">
        <f t="shared" ca="1" si="274"/>
        <v>156.8008551846421</v>
      </c>
      <c r="BG65" s="83">
        <f t="shared" ca="1" si="274"/>
        <v>156.80888474465524</v>
      </c>
      <c r="BH65" s="83">
        <f t="shared" ca="1" si="274"/>
        <v>156.81696120794538</v>
      </c>
      <c r="BI65" s="83">
        <f t="shared" ca="1" si="274"/>
        <v>156.82508484848984</v>
      </c>
      <c r="BJ65" s="83">
        <f t="shared" ca="1" si="274"/>
        <v>156.83325594186641</v>
      </c>
      <c r="BK65" s="83">
        <f t="shared" ca="1" si="274"/>
        <v>156.84147476526255</v>
      </c>
      <c r="BL65" s="83">
        <f t="shared" ca="1" si="274"/>
        <v>156.84974159748475</v>
      </c>
      <c r="BM65" s="83">
        <f t="shared" ca="1" si="274"/>
        <v>156.85805671896833</v>
      </c>
      <c r="BN65" s="83">
        <f t="shared" ref="BN65:DY65" ca="1" si="275">BN54+BN42-BN56+BN59-BN60-BN61-BN63</f>
        <v>156.86642041178658</v>
      </c>
      <c r="BO65" s="83">
        <f t="shared" ca="1" si="275"/>
        <v>156.87483295966041</v>
      </c>
      <c r="BP65" s="83">
        <f t="shared" ca="1" si="275"/>
        <v>156.88329464796823</v>
      </c>
      <c r="BQ65" s="83">
        <f t="shared" ca="1" si="275"/>
        <v>156.89180576375529</v>
      </c>
      <c r="BR65" s="83">
        <f t="shared" ca="1" si="275"/>
        <v>156.90036659574358</v>
      </c>
      <c r="BS65" s="83">
        <f t="shared" ca="1" si="275"/>
        <v>156.90897743434169</v>
      </c>
      <c r="BT65" s="83">
        <f t="shared" ca="1" si="275"/>
        <v>156.91763857165449</v>
      </c>
      <c r="BU65" s="83">
        <f t="shared" ca="1" si="275"/>
        <v>156.92635030149313</v>
      </c>
      <c r="BV65" s="83">
        <f t="shared" ca="1" si="275"/>
        <v>156.93511291938512</v>
      </c>
      <c r="BW65" s="83">
        <f t="shared" ca="1" si="275"/>
        <v>156.94392672258408</v>
      </c>
      <c r="BX65" s="83">
        <f t="shared" ca="1" si="275"/>
        <v>156.9527920100802</v>
      </c>
      <c r="BY65" s="83">
        <f t="shared" ca="1" si="275"/>
        <v>156.96170908260993</v>
      </c>
      <c r="BZ65" s="83">
        <f t="shared" ca="1" si="275"/>
        <v>156.97067824266654</v>
      </c>
      <c r="CA65" s="83">
        <f t="shared" ca="1" si="275"/>
        <v>156.97969979451028</v>
      </c>
      <c r="CB65" s="83">
        <f t="shared" ca="1" si="275"/>
        <v>156.98877404417863</v>
      </c>
      <c r="CC65" s="83">
        <f t="shared" ca="1" si="275"/>
        <v>156.99790129949676</v>
      </c>
      <c r="CD65" s="83">
        <f t="shared" ca="1" si="275"/>
        <v>157.00708187008797</v>
      </c>
      <c r="CE65" s="83">
        <f t="shared" ca="1" si="275"/>
        <v>157.01631606738411</v>
      </c>
      <c r="CF65" s="83">
        <f t="shared" ca="1" si="275"/>
        <v>157.02560420463632</v>
      </c>
      <c r="CG65" s="83">
        <f t="shared" ca="1" si="275"/>
        <v>157.03494659692535</v>
      </c>
      <c r="CH65" s="83">
        <f t="shared" ca="1" si="275"/>
        <v>157.04434356117267</v>
      </c>
      <c r="CI65" s="83">
        <f t="shared" ca="1" si="275"/>
        <v>157.05379541615076</v>
      </c>
      <c r="CJ65" s="83">
        <f t="shared" ca="1" si="275"/>
        <v>157.06330248249438</v>
      </c>
      <c r="CK65" s="83">
        <f t="shared" ca="1" si="275"/>
        <v>157.07286508271102</v>
      </c>
      <c r="CL65" s="83">
        <f t="shared" ca="1" si="275"/>
        <v>157.08248354119218</v>
      </c>
      <c r="CM65" s="83">
        <f t="shared" ca="1" si="275"/>
        <v>157.09215818422416</v>
      </c>
      <c r="CN65" s="83">
        <f t="shared" ca="1" si="275"/>
        <v>157.10188933999925</v>
      </c>
      <c r="CO65" s="83">
        <f t="shared" ca="1" si="275"/>
        <v>157.11167733862681</v>
      </c>
      <c r="CP65" s="83">
        <f t="shared" ca="1" si="275"/>
        <v>157.12152251214445</v>
      </c>
      <c r="CQ65" s="83">
        <f t="shared" ca="1" si="275"/>
        <v>157.13142519452936</v>
      </c>
      <c r="CR65" s="83">
        <f t="shared" ca="1" si="275"/>
        <v>157.14138572170953</v>
      </c>
      <c r="CS65" s="83">
        <f t="shared" ca="1" si="275"/>
        <v>157.15140443157532</v>
      </c>
      <c r="CT65" s="83">
        <f t="shared" ca="1" si="275"/>
        <v>157.16148166399071</v>
      </c>
      <c r="CU65" s="83">
        <f t="shared" ca="1" si="275"/>
        <v>157.17161776080502</v>
      </c>
      <c r="CV65" s="83">
        <f t="shared" ca="1" si="275"/>
        <v>157.18181306586436</v>
      </c>
      <c r="CW65" s="83">
        <f t="shared" ca="1" si="275"/>
        <v>157.19206792502345</v>
      </c>
      <c r="CX65" s="83">
        <f t="shared" ca="1" si="275"/>
        <v>157.20238268615708</v>
      </c>
      <c r="CY65" s="83">
        <f t="shared" ca="1" si="275"/>
        <v>157.21275769917236</v>
      </c>
      <c r="CZ65" s="83">
        <f t="shared" ca="1" si="275"/>
        <v>157.22319331602</v>
      </c>
      <c r="DA65" s="83">
        <f t="shared" ca="1" si="275"/>
        <v>157.2336898907069</v>
      </c>
      <c r="DB65" s="83">
        <f t="shared" ca="1" si="275"/>
        <v>157.24424777930753</v>
      </c>
      <c r="DC65" s="83">
        <f t="shared" ca="1" si="275"/>
        <v>157.25486733997656</v>
      </c>
      <c r="DD65" s="83">
        <f t="shared" ca="1" si="275"/>
        <v>157.26554893296054</v>
      </c>
      <c r="DE65" s="83">
        <f t="shared" ca="1" si="275"/>
        <v>157.2762929206105</v>
      </c>
      <c r="DF65" s="83">
        <f t="shared" ca="1" si="275"/>
        <v>157.28709966739399</v>
      </c>
      <c r="DG65" s="83">
        <f t="shared" ca="1" si="275"/>
        <v>157.29796953990757</v>
      </c>
      <c r="DH65" s="83">
        <f t="shared" ca="1" si="275"/>
        <v>157.30890290688922</v>
      </c>
      <c r="DI65" s="83">
        <f t="shared" ca="1" si="275"/>
        <v>157.31990013923081</v>
      </c>
      <c r="DJ65" s="83">
        <f t="shared" ca="1" si="275"/>
        <v>157.33096160999074</v>
      </c>
      <c r="DK65" s="83">
        <f t="shared" ca="1" si="275"/>
        <v>157.3420876944065</v>
      </c>
      <c r="DL65" s="83">
        <f t="shared" ca="1" si="275"/>
        <v>157.35327876990755</v>
      </c>
      <c r="DM65" s="83">
        <f t="shared" ca="1" si="275"/>
        <v>157.36453521612805</v>
      </c>
      <c r="DN65" s="83">
        <f t="shared" ca="1" si="275"/>
        <v>157.37585741491955</v>
      </c>
      <c r="DO65" s="83">
        <f t="shared" ca="1" si="275"/>
        <v>157.38724575036434</v>
      </c>
      <c r="DP65" s="83">
        <f t="shared" ca="1" si="275"/>
        <v>157.39870060878815</v>
      </c>
      <c r="DQ65" s="83">
        <f t="shared" ca="1" si="275"/>
        <v>157.41022237877343</v>
      </c>
      <c r="DR65" s="83">
        <f t="shared" ca="1" si="275"/>
        <v>-930.18254447964614</v>
      </c>
      <c r="DS65" s="83">
        <f t="shared" ca="1" si="275"/>
        <v>-927.02549767488426</v>
      </c>
      <c r="DT65" s="83">
        <f t="shared" ca="1" si="275"/>
        <v>-923.84169623618368</v>
      </c>
      <c r="DU65" s="83">
        <f t="shared" ca="1" si="275"/>
        <v>-920.63068281937456</v>
      </c>
      <c r="DV65" s="83">
        <f t="shared" ca="1" si="275"/>
        <v>-2378.77464536765</v>
      </c>
      <c r="DW65" s="83">
        <f t="shared" ca="1" si="275"/>
        <v>-2371.1744775612733</v>
      </c>
      <c r="DX65" s="83">
        <f t="shared" ca="1" si="275"/>
        <v>-2363.5076416162442</v>
      </c>
      <c r="DY65" s="83">
        <f t="shared" ca="1" si="275"/>
        <v>-2355.7729575655067</v>
      </c>
      <c r="DZ65" s="83">
        <f t="shared" ref="DZ65:GK65" ca="1" si="276">DZ54+DZ42-DZ56+DZ59-DZ60-DZ61-DZ63</f>
        <v>-2347.9692138357445</v>
      </c>
      <c r="EA65" s="83">
        <f t="shared" ca="1" si="276"/>
        <v>-2340.0951661084173</v>
      </c>
      <c r="EB65" s="83">
        <f t="shared" ca="1" si="276"/>
        <v>-1145.1387424438724</v>
      </c>
      <c r="EC65" s="83">
        <f t="shared" ca="1" si="276"/>
        <v>-1241.127747311954</v>
      </c>
      <c r="ED65" s="83">
        <f t="shared" ca="1" si="276"/>
        <v>238.82613435471282</v>
      </c>
      <c r="EE65" s="83">
        <f t="shared" ca="1" si="276"/>
        <v>238.82613435471282</v>
      </c>
      <c r="EF65" s="83">
        <f t="shared" ca="1" si="276"/>
        <v>238.82613435471282</v>
      </c>
      <c r="EG65" s="83">
        <f t="shared" ca="1" si="276"/>
        <v>238.82613435471282</v>
      </c>
      <c r="EH65" s="83">
        <f t="shared" ca="1" si="276"/>
        <v>238.82613435471282</v>
      </c>
      <c r="EI65" s="83">
        <f t="shared" ca="1" si="276"/>
        <v>238.82613435471282</v>
      </c>
      <c r="EJ65" s="83">
        <f t="shared" ca="1" si="276"/>
        <v>238.82613435471282</v>
      </c>
      <c r="EK65" s="83">
        <f t="shared" ca="1" si="276"/>
        <v>238.82613435471282</v>
      </c>
      <c r="EL65" s="83">
        <f t="shared" ca="1" si="276"/>
        <v>238.82613435471282</v>
      </c>
      <c r="EM65" s="83">
        <f t="shared" ca="1" si="276"/>
        <v>238.82613435471282</v>
      </c>
      <c r="EN65" s="83">
        <f t="shared" ca="1" si="276"/>
        <v>238.82613435471282</v>
      </c>
      <c r="EO65" s="83">
        <f t="shared" ca="1" si="276"/>
        <v>238.82613435471282</v>
      </c>
      <c r="EP65" s="83">
        <f t="shared" ca="1" si="276"/>
        <v>238.82613435471282</v>
      </c>
      <c r="EQ65" s="83">
        <f t="shared" ca="1" si="276"/>
        <v>238.82613435471282</v>
      </c>
      <c r="ER65" s="83">
        <f t="shared" ca="1" si="276"/>
        <v>238.82613435471282</v>
      </c>
      <c r="ES65" s="83">
        <f t="shared" ca="1" si="276"/>
        <v>238.82613435471282</v>
      </c>
      <c r="ET65" s="83">
        <f t="shared" ca="1" si="276"/>
        <v>238.82613435471282</v>
      </c>
      <c r="EU65" s="83">
        <f t="shared" ca="1" si="276"/>
        <v>238.82613435471282</v>
      </c>
      <c r="EV65" s="83">
        <f t="shared" ca="1" si="276"/>
        <v>238.82613435471282</v>
      </c>
      <c r="EW65" s="83">
        <f t="shared" ca="1" si="276"/>
        <v>238.82613435471282</v>
      </c>
      <c r="EX65" s="83">
        <f t="shared" ca="1" si="276"/>
        <v>238.82613435471282</v>
      </c>
      <c r="EY65" s="83">
        <f t="shared" ca="1" si="276"/>
        <v>238.82613435471282</v>
      </c>
      <c r="EZ65" s="83">
        <f t="shared" ca="1" si="276"/>
        <v>238.82613435471282</v>
      </c>
      <c r="FA65" s="83">
        <f t="shared" ca="1" si="276"/>
        <v>238.82613435471282</v>
      </c>
      <c r="FB65" s="83">
        <f t="shared" ca="1" si="276"/>
        <v>238.82613435471282</v>
      </c>
      <c r="FC65" s="83">
        <f t="shared" ca="1" si="276"/>
        <v>238.82613435471282</v>
      </c>
      <c r="FD65" s="83">
        <f t="shared" ca="1" si="276"/>
        <v>238.82613435471282</v>
      </c>
      <c r="FE65" s="83">
        <f t="shared" ca="1" si="276"/>
        <v>238.82613435471282</v>
      </c>
      <c r="FF65" s="83">
        <f t="shared" ca="1" si="276"/>
        <v>238.82613435471282</v>
      </c>
      <c r="FG65" s="83">
        <f t="shared" ca="1" si="276"/>
        <v>238.82613435471282</v>
      </c>
      <c r="FH65" s="83">
        <f t="shared" ca="1" si="276"/>
        <v>238.82613435471282</v>
      </c>
      <c r="FI65" s="83">
        <f t="shared" ca="1" si="276"/>
        <v>238.82613435471282</v>
      </c>
      <c r="FJ65" s="83">
        <f t="shared" ca="1" si="276"/>
        <v>238.82613435471282</v>
      </c>
      <c r="FK65" s="83">
        <f t="shared" ca="1" si="276"/>
        <v>238.82613435471282</v>
      </c>
      <c r="FL65" s="83">
        <f t="shared" ca="1" si="276"/>
        <v>238.82613435471282</v>
      </c>
      <c r="FM65" s="83">
        <f t="shared" ca="1" si="276"/>
        <v>238.82613435471282</v>
      </c>
      <c r="FN65" s="83">
        <f t="shared" ca="1" si="276"/>
        <v>238.82613435471282</v>
      </c>
      <c r="FO65" s="83">
        <f t="shared" ca="1" si="276"/>
        <v>238.82613435471282</v>
      </c>
      <c r="FP65" s="83">
        <f t="shared" ca="1" si="276"/>
        <v>238.82613435471282</v>
      </c>
      <c r="FQ65" s="83">
        <f t="shared" ca="1" si="276"/>
        <v>238.82613435471282</v>
      </c>
      <c r="FR65" s="83">
        <f t="shared" ca="1" si="276"/>
        <v>238.82613435471282</v>
      </c>
      <c r="FS65" s="83">
        <f t="shared" ca="1" si="276"/>
        <v>238.82613435471282</v>
      </c>
      <c r="FT65" s="83">
        <f t="shared" ca="1" si="276"/>
        <v>238.82613435471282</v>
      </c>
      <c r="FU65" s="83">
        <f t="shared" ca="1" si="276"/>
        <v>238.82613435471282</v>
      </c>
      <c r="FV65" s="83">
        <f t="shared" ca="1" si="276"/>
        <v>238.82613435471282</v>
      </c>
      <c r="FW65" s="83">
        <f t="shared" ca="1" si="276"/>
        <v>238.82613435471282</v>
      </c>
      <c r="FX65" s="83">
        <f t="shared" ca="1" si="276"/>
        <v>238.82613435471282</v>
      </c>
      <c r="FY65" s="83">
        <f t="shared" ca="1" si="276"/>
        <v>238.82613435471282</v>
      </c>
      <c r="FZ65" s="83">
        <f t="shared" ca="1" si="276"/>
        <v>238.82613435471282</v>
      </c>
      <c r="GA65" s="83">
        <f t="shared" ca="1" si="276"/>
        <v>238.82613435471282</v>
      </c>
      <c r="GB65" s="83">
        <f t="shared" ca="1" si="276"/>
        <v>238.82613435471282</v>
      </c>
      <c r="GC65" s="83">
        <f t="shared" ca="1" si="276"/>
        <v>238.82613435471282</v>
      </c>
      <c r="GD65" s="83">
        <f t="shared" ca="1" si="276"/>
        <v>238.82613435471282</v>
      </c>
      <c r="GE65" s="83">
        <f t="shared" ca="1" si="276"/>
        <v>238.82613435471282</v>
      </c>
      <c r="GF65" s="83">
        <f t="shared" ca="1" si="276"/>
        <v>238.82613435471282</v>
      </c>
      <c r="GG65" s="83">
        <f t="shared" ca="1" si="276"/>
        <v>238.82613435471282</v>
      </c>
      <c r="GH65" s="83">
        <f t="shared" ca="1" si="276"/>
        <v>238.82613435471282</v>
      </c>
      <c r="GI65" s="83">
        <f t="shared" ca="1" si="276"/>
        <v>238.82613435471282</v>
      </c>
      <c r="GJ65" s="83">
        <f t="shared" ca="1" si="276"/>
        <v>238.82613435471282</v>
      </c>
      <c r="GK65" s="83">
        <f t="shared" ca="1" si="276"/>
        <v>238.82613435471282</v>
      </c>
      <c r="GL65" s="83">
        <f t="shared" ref="GL65:IG65" ca="1" si="277">GL54+GL42-GL56+GL59-GL60-GL61-GL63</f>
        <v>238.82613435471282</v>
      </c>
      <c r="GM65" s="83">
        <f t="shared" ca="1" si="277"/>
        <v>238.82613435471282</v>
      </c>
      <c r="GN65" s="83">
        <f t="shared" ca="1" si="277"/>
        <v>238.82613435471282</v>
      </c>
      <c r="GO65" s="83">
        <f t="shared" ca="1" si="277"/>
        <v>238.82613435471282</v>
      </c>
      <c r="GP65" s="83">
        <f t="shared" ca="1" si="277"/>
        <v>238.82613435471282</v>
      </c>
      <c r="GQ65" s="83">
        <f t="shared" ca="1" si="277"/>
        <v>238.82613435471282</v>
      </c>
      <c r="GR65" s="83">
        <f t="shared" ca="1" si="277"/>
        <v>238.82613435471282</v>
      </c>
      <c r="GS65" s="83">
        <f t="shared" ca="1" si="277"/>
        <v>238.82613435471282</v>
      </c>
      <c r="GT65" s="83">
        <f t="shared" ca="1" si="277"/>
        <v>238.82613435471282</v>
      </c>
      <c r="GU65" s="83">
        <f t="shared" ca="1" si="277"/>
        <v>238.82613435471282</v>
      </c>
      <c r="GV65" s="83">
        <f t="shared" ca="1" si="277"/>
        <v>238.82613435471282</v>
      </c>
      <c r="GW65" s="83">
        <f t="shared" ca="1" si="277"/>
        <v>238.82613435471282</v>
      </c>
      <c r="GX65" s="83">
        <f t="shared" ca="1" si="277"/>
        <v>238.82613435471282</v>
      </c>
      <c r="GY65" s="83">
        <f t="shared" ca="1" si="277"/>
        <v>238.82613435471282</v>
      </c>
      <c r="GZ65" s="83">
        <f t="shared" ca="1" si="277"/>
        <v>238.82613435471282</v>
      </c>
      <c r="HA65" s="83">
        <f t="shared" ca="1" si="277"/>
        <v>238.82613435471282</v>
      </c>
      <c r="HB65" s="83">
        <f t="shared" ca="1" si="277"/>
        <v>238.82613435471282</v>
      </c>
      <c r="HC65" s="83">
        <f t="shared" ca="1" si="277"/>
        <v>238.82613435471282</v>
      </c>
      <c r="HD65" s="83">
        <f t="shared" ca="1" si="277"/>
        <v>238.82613435471282</v>
      </c>
      <c r="HE65" s="83">
        <f t="shared" ca="1" si="277"/>
        <v>238.82613435471282</v>
      </c>
      <c r="HF65" s="83">
        <f t="shared" ca="1" si="277"/>
        <v>238.82613435471282</v>
      </c>
      <c r="HG65" s="83">
        <f t="shared" ca="1" si="277"/>
        <v>238.82613435471282</v>
      </c>
      <c r="HH65" s="83">
        <f t="shared" ca="1" si="277"/>
        <v>238.82613435471282</v>
      </c>
      <c r="HI65" s="83">
        <f t="shared" ca="1" si="277"/>
        <v>238.82613435471282</v>
      </c>
      <c r="HJ65" s="83">
        <f t="shared" ca="1" si="277"/>
        <v>238.82613435471282</v>
      </c>
      <c r="HK65" s="83">
        <f t="shared" ca="1" si="277"/>
        <v>238.82613435471282</v>
      </c>
      <c r="HL65" s="83">
        <f t="shared" ca="1" si="277"/>
        <v>238.82613435471282</v>
      </c>
      <c r="HM65" s="83">
        <f t="shared" ca="1" si="277"/>
        <v>238.82613435471282</v>
      </c>
      <c r="HN65" s="83">
        <f t="shared" ca="1" si="277"/>
        <v>238.82613435471282</v>
      </c>
      <c r="HO65" s="83">
        <f t="shared" ca="1" si="277"/>
        <v>238.82613435471282</v>
      </c>
      <c r="HP65" s="83">
        <f t="shared" ca="1" si="277"/>
        <v>238.82613435471282</v>
      </c>
      <c r="HQ65" s="83">
        <f t="shared" ca="1" si="277"/>
        <v>238.82613435471282</v>
      </c>
      <c r="HR65" s="83">
        <f t="shared" ca="1" si="277"/>
        <v>238.82613435471282</v>
      </c>
      <c r="HS65" s="83">
        <f t="shared" ca="1" si="277"/>
        <v>238.82613435471282</v>
      </c>
      <c r="HT65" s="83">
        <f t="shared" ca="1" si="277"/>
        <v>238.82613435471282</v>
      </c>
      <c r="HU65" s="83">
        <f t="shared" ca="1" si="277"/>
        <v>238.82613435471282</v>
      </c>
      <c r="HV65" s="83">
        <f t="shared" ca="1" si="277"/>
        <v>238.82613435471282</v>
      </c>
      <c r="HW65" s="83">
        <f t="shared" ca="1" si="277"/>
        <v>238.82613435471282</v>
      </c>
      <c r="HX65" s="83">
        <f t="shared" ca="1" si="277"/>
        <v>238.82613435471282</v>
      </c>
      <c r="HY65" s="83">
        <f t="shared" ca="1" si="277"/>
        <v>238.82613435471282</v>
      </c>
      <c r="HZ65" s="83">
        <f t="shared" ca="1" si="277"/>
        <v>238.82613435471282</v>
      </c>
      <c r="IA65" s="83">
        <f t="shared" ca="1" si="277"/>
        <v>238.82613435471282</v>
      </c>
      <c r="IB65" s="83">
        <f t="shared" ca="1" si="277"/>
        <v>238.82613435471282</v>
      </c>
      <c r="IC65" s="83">
        <f t="shared" ca="1" si="277"/>
        <v>238.82613435471282</v>
      </c>
      <c r="ID65" s="83">
        <f t="shared" ca="1" si="277"/>
        <v>238.82613435471282</v>
      </c>
      <c r="IE65" s="83">
        <f t="shared" ca="1" si="277"/>
        <v>238.82613435471282</v>
      </c>
      <c r="IF65" s="83">
        <f t="shared" ca="1" si="277"/>
        <v>238.82613435471282</v>
      </c>
      <c r="IG65" s="83">
        <f t="shared" ca="1" si="277"/>
        <v>238.82613435471282</v>
      </c>
    </row>
    <row r="66" spans="1:241" x14ac:dyDescent="0.2">
      <c r="A66" s="28" t="s">
        <v>134</v>
      </c>
      <c r="B66" s="77">
        <f ca="1">B65</f>
        <v>-463.75498584233844</v>
      </c>
      <c r="C66" s="77">
        <f t="shared" ref="C66:BN66" ca="1" si="278">B66+C65</f>
        <v>-366.72328144368709</v>
      </c>
      <c r="D66" s="77">
        <f t="shared" ca="1" si="278"/>
        <v>-269.94560127431635</v>
      </c>
      <c r="E66" s="77">
        <f t="shared" ca="1" si="278"/>
        <v>-173.42073978871696</v>
      </c>
      <c r="F66" s="77">
        <f t="shared" ca="1" si="278"/>
        <v>-657.46388841878593</v>
      </c>
      <c r="G66" s="77">
        <f t="shared" ca="1" si="278"/>
        <v>-1141.7809990703199</v>
      </c>
      <c r="H66" s="77">
        <f t="shared" ca="1" si="278"/>
        <v>-1617.6042027350113</v>
      </c>
      <c r="I66" s="77">
        <f t="shared" ca="1" si="278"/>
        <v>-2052.8550561676493</v>
      </c>
      <c r="J66" s="77">
        <f t="shared" ca="1" si="278"/>
        <v>-2488.2528501580832</v>
      </c>
      <c r="K66" s="77">
        <f t="shared" ca="1" si="278"/>
        <v>-2923.7542029638716</v>
      </c>
      <c r="L66" s="77">
        <f t="shared" ca="1" si="278"/>
        <v>-3005.7879598431537</v>
      </c>
      <c r="M66" s="77">
        <f t="shared" ca="1" si="278"/>
        <v>-3253.0335282946244</v>
      </c>
      <c r="N66" s="77">
        <f t="shared" ca="1" si="278"/>
        <v>-3099.8219205117562</v>
      </c>
      <c r="O66" s="77">
        <f t="shared" ca="1" si="278"/>
        <v>-2946.6103127288879</v>
      </c>
      <c r="P66" s="77">
        <f t="shared" ca="1" si="278"/>
        <v>-2793.3987049460197</v>
      </c>
      <c r="Q66" s="77">
        <f t="shared" ca="1" si="278"/>
        <v>-2640.1870971631515</v>
      </c>
      <c r="R66" s="77">
        <f t="shared" ca="1" si="278"/>
        <v>-2486.9754893802833</v>
      </c>
      <c r="S66" s="77">
        <f t="shared" ca="1" si="278"/>
        <v>-2333.7638815974151</v>
      </c>
      <c r="T66" s="77">
        <f t="shared" ca="1" si="278"/>
        <v>-2180.5522738145469</v>
      </c>
      <c r="U66" s="77">
        <f t="shared" ca="1" si="278"/>
        <v>-2027.3406660316787</v>
      </c>
      <c r="V66" s="77">
        <f t="shared" ca="1" si="278"/>
        <v>-1874.1290582488105</v>
      </c>
      <c r="W66" s="77">
        <f t="shared" ca="1" si="278"/>
        <v>-1720.9174504659422</v>
      </c>
      <c r="X66" s="77">
        <f t="shared" ca="1" si="278"/>
        <v>-1567.705842683074</v>
      </c>
      <c r="Y66" s="77">
        <f t="shared" ca="1" si="278"/>
        <v>-1414.4942349002058</v>
      </c>
      <c r="Z66" s="77">
        <f t="shared" ca="1" si="278"/>
        <v>-1257.9271197908133</v>
      </c>
      <c r="AA66" s="77">
        <f t="shared" ca="1" si="278"/>
        <v>-1101.3533404733678</v>
      </c>
      <c r="AB66" s="77">
        <f t="shared" ca="1" si="278"/>
        <v>-944.77285802005804</v>
      </c>
      <c r="AC66" s="77">
        <f t="shared" ca="1" si="278"/>
        <v>-788.18563327568268</v>
      </c>
      <c r="AD66" s="77">
        <f t="shared" ca="1" si="278"/>
        <v>-631.59162685632225</v>
      </c>
      <c r="AE66" s="77">
        <f t="shared" ca="1" si="278"/>
        <v>-474.99079914800285</v>
      </c>
      <c r="AF66" s="77">
        <f t="shared" ca="1" si="278"/>
        <v>-318.38311030535249</v>
      </c>
      <c r="AG66" s="77">
        <f t="shared" ca="1" si="278"/>
        <v>-161.76852025024937</v>
      </c>
      <c r="AH66" s="77">
        <f t="shared" ca="1" si="278"/>
        <v>-5.1469886704622354</v>
      </c>
      <c r="AI66" s="77">
        <f t="shared" ca="1" si="278"/>
        <v>151.48152498171692</v>
      </c>
      <c r="AJ66" s="77">
        <f t="shared" ca="1" si="278"/>
        <v>308.11706149084853</v>
      </c>
      <c r="AK66" s="77">
        <f t="shared" ca="1" si="278"/>
        <v>464.75966187972892</v>
      </c>
      <c r="AL66" s="77">
        <f t="shared" ca="1" si="278"/>
        <v>621.40936741078201</v>
      </c>
      <c r="AM66" s="77">
        <f t="shared" ca="1" si="278"/>
        <v>778.06621958745893</v>
      </c>
      <c r="AN66" s="77">
        <f t="shared" ca="1" si="278"/>
        <v>934.73026015564596</v>
      </c>
      <c r="AO66" s="77">
        <f t="shared" ca="1" si="278"/>
        <v>1091.4015311050807</v>
      </c>
      <c r="AP66" s="77">
        <f t="shared" ca="1" si="278"/>
        <v>1248.0800746707766</v>
      </c>
      <c r="AQ66" s="77">
        <f t="shared" ca="1" si="278"/>
        <v>1404.7659333344557</v>
      </c>
      <c r="AR66" s="77">
        <f t="shared" ca="1" si="278"/>
        <v>1561.4591498259892</v>
      </c>
      <c r="AS66" s="77">
        <f t="shared" ca="1" si="278"/>
        <v>1718.1597671248478</v>
      </c>
      <c r="AT66" s="77">
        <f t="shared" ca="1" si="278"/>
        <v>1874.8678284615592</v>
      </c>
      <c r="AU66" s="77">
        <f t="shared" ca="1" si="278"/>
        <v>2031.5833773191746</v>
      </c>
      <c r="AV66" s="77">
        <f t="shared" ca="1" si="278"/>
        <v>2188.3064574347441</v>
      </c>
      <c r="AW66" s="77">
        <f t="shared" ca="1" si="278"/>
        <v>2345.0371128007996</v>
      </c>
      <c r="AX66" s="77">
        <f t="shared" ca="1" si="278"/>
        <v>2501.7753876668485</v>
      </c>
      <c r="AY66" s="77">
        <f t="shared" ca="1" si="278"/>
        <v>2658.5213265408734</v>
      </c>
      <c r="AZ66" s="77">
        <f t="shared" ca="1" si="278"/>
        <v>2815.2749741908424</v>
      </c>
      <c r="BA66" s="77">
        <f t="shared" ca="1" si="278"/>
        <v>2972.0363756462289</v>
      </c>
      <c r="BB66" s="77">
        <f t="shared" ca="1" si="278"/>
        <v>3128.805576199537</v>
      </c>
      <c r="BC66" s="77">
        <f t="shared" ca="1" si="278"/>
        <v>3285.5826214078397</v>
      </c>
      <c r="BD66" s="77">
        <f t="shared" ca="1" si="278"/>
        <v>3442.3675570943237</v>
      </c>
      <c r="BE66" s="77">
        <f t="shared" ca="1" si="278"/>
        <v>3599.1604293498435</v>
      </c>
      <c r="BF66" s="77">
        <f t="shared" ca="1" si="278"/>
        <v>3755.9612845344855</v>
      </c>
      <c r="BG66" s="77">
        <f t="shared" ca="1" si="278"/>
        <v>3912.7701692791406</v>
      </c>
      <c r="BH66" s="77">
        <f t="shared" ca="1" si="278"/>
        <v>4069.5871304870861</v>
      </c>
      <c r="BI66" s="77">
        <f t="shared" ca="1" si="278"/>
        <v>4226.4122153355756</v>
      </c>
      <c r="BJ66" s="77">
        <f t="shared" ca="1" si="278"/>
        <v>4383.2454712774424</v>
      </c>
      <c r="BK66" s="77">
        <f t="shared" ca="1" si="278"/>
        <v>4540.0869460427048</v>
      </c>
      <c r="BL66" s="77">
        <f t="shared" ca="1" si="278"/>
        <v>4696.9366876401891</v>
      </c>
      <c r="BM66" s="77">
        <f t="shared" ca="1" si="278"/>
        <v>4853.7947443591574</v>
      </c>
      <c r="BN66" s="77">
        <f t="shared" ca="1" si="278"/>
        <v>5010.6611647709442</v>
      </c>
      <c r="BO66" s="77">
        <f t="shared" ref="BO66:DQ66" ca="1" si="279">BN66+BO65</f>
        <v>5167.5359977306043</v>
      </c>
      <c r="BP66" s="77">
        <f t="shared" ca="1" si="279"/>
        <v>5324.4192923785722</v>
      </c>
      <c r="BQ66" s="77">
        <f t="shared" ca="1" si="279"/>
        <v>5481.3110981423279</v>
      </c>
      <c r="BR66" s="77">
        <f t="shared" ca="1" si="279"/>
        <v>5638.2114647380713</v>
      </c>
      <c r="BS66" s="77">
        <f t="shared" ca="1" si="279"/>
        <v>5795.1204421724133</v>
      </c>
      <c r="BT66" s="77">
        <f t="shared" ca="1" si="279"/>
        <v>5952.0380807440679</v>
      </c>
      <c r="BU66" s="77">
        <f t="shared" ca="1" si="279"/>
        <v>6108.9644310455606</v>
      </c>
      <c r="BV66" s="77">
        <f t="shared" ca="1" si="279"/>
        <v>6265.8995439649461</v>
      </c>
      <c r="BW66" s="77">
        <f t="shared" ca="1" si="279"/>
        <v>6422.8434706875305</v>
      </c>
      <c r="BX66" s="77">
        <f t="shared" ca="1" si="279"/>
        <v>6579.7962626976105</v>
      </c>
      <c r="BY66" s="77">
        <f t="shared" ca="1" si="279"/>
        <v>6736.75797178022</v>
      </c>
      <c r="BZ66" s="77">
        <f t="shared" ca="1" si="279"/>
        <v>6893.7286500228865</v>
      </c>
      <c r="CA66" s="77">
        <f t="shared" ca="1" si="279"/>
        <v>7050.708349817397</v>
      </c>
      <c r="CB66" s="77">
        <f t="shared" ca="1" si="279"/>
        <v>7207.6971238615752</v>
      </c>
      <c r="CC66" s="77">
        <f t="shared" ca="1" si="279"/>
        <v>7364.6950251610715</v>
      </c>
      <c r="CD66" s="77">
        <f t="shared" ca="1" si="279"/>
        <v>7521.7021070311594</v>
      </c>
      <c r="CE66" s="77">
        <f t="shared" ca="1" si="279"/>
        <v>7678.7184230985431</v>
      </c>
      <c r="CF66" s="77">
        <f t="shared" ca="1" si="279"/>
        <v>7835.7440273031798</v>
      </c>
      <c r="CG66" s="77">
        <f t="shared" ca="1" si="279"/>
        <v>7992.7789739001055</v>
      </c>
      <c r="CH66" s="77">
        <f t="shared" ca="1" si="279"/>
        <v>8149.8233174612778</v>
      </c>
      <c r="CI66" s="77">
        <f t="shared" ca="1" si="279"/>
        <v>8306.8771128774279</v>
      </c>
      <c r="CJ66" s="77">
        <f t="shared" ca="1" si="279"/>
        <v>8463.9404153599226</v>
      </c>
      <c r="CK66" s="77">
        <f t="shared" ca="1" si="279"/>
        <v>8621.0132804426339</v>
      </c>
      <c r="CL66" s="77">
        <f t="shared" ca="1" si="279"/>
        <v>8778.0957639838252</v>
      </c>
      <c r="CM66" s="77">
        <f t="shared" ca="1" si="279"/>
        <v>8935.1879221680501</v>
      </c>
      <c r="CN66" s="77">
        <f t="shared" ca="1" si="279"/>
        <v>9092.2898115080498</v>
      </c>
      <c r="CO66" s="77">
        <f t="shared" ca="1" si="279"/>
        <v>9249.4014888466772</v>
      </c>
      <c r="CP66" s="77">
        <f t="shared" ca="1" si="279"/>
        <v>9406.5230113588223</v>
      </c>
      <c r="CQ66" s="77">
        <f t="shared" ca="1" si="279"/>
        <v>9563.6544365533518</v>
      </c>
      <c r="CR66" s="77">
        <f t="shared" ca="1" si="279"/>
        <v>9720.7958222750622</v>
      </c>
      <c r="CS66" s="77">
        <f t="shared" ca="1" si="279"/>
        <v>9877.9472267066376</v>
      </c>
      <c r="CT66" s="77">
        <f t="shared" ca="1" si="279"/>
        <v>10035.108708370628</v>
      </c>
      <c r="CU66" s="77">
        <f t="shared" ca="1" si="279"/>
        <v>10192.280326131433</v>
      </c>
      <c r="CV66" s="77">
        <f t="shared" ca="1" si="279"/>
        <v>10349.462139197298</v>
      </c>
      <c r="CW66" s="77">
        <f t="shared" ca="1" si="279"/>
        <v>10506.654207122321</v>
      </c>
      <c r="CX66" s="77">
        <f t="shared" ca="1" si="279"/>
        <v>10663.856589808478</v>
      </c>
      <c r="CY66" s="77">
        <f t="shared" ca="1" si="279"/>
        <v>10821.06934750765</v>
      </c>
      <c r="CZ66" s="77">
        <f t="shared" ca="1" si="279"/>
        <v>10978.29254082367</v>
      </c>
      <c r="DA66" s="77">
        <f t="shared" ca="1" si="279"/>
        <v>11135.526230714377</v>
      </c>
      <c r="DB66" s="77">
        <f t="shared" ca="1" si="279"/>
        <v>11292.770478493685</v>
      </c>
      <c r="DC66" s="77">
        <f t="shared" ca="1" si="279"/>
        <v>11450.025345833661</v>
      </c>
      <c r="DD66" s="77">
        <f t="shared" ca="1" si="279"/>
        <v>11607.290894766622</v>
      </c>
      <c r="DE66" s="77">
        <f t="shared" ca="1" si="279"/>
        <v>11764.567187687233</v>
      </c>
      <c r="DF66" s="77">
        <f t="shared" ca="1" si="279"/>
        <v>11921.854287354627</v>
      </c>
      <c r="DG66" s="77">
        <f t="shared" ca="1" si="279"/>
        <v>12079.152256894535</v>
      </c>
      <c r="DH66" s="77">
        <f t="shared" ca="1" si="279"/>
        <v>12236.461159801423</v>
      </c>
      <c r="DI66" s="77">
        <f t="shared" ca="1" si="279"/>
        <v>12393.781059940655</v>
      </c>
      <c r="DJ66" s="77">
        <f t="shared" ca="1" si="279"/>
        <v>12551.112021550645</v>
      </c>
      <c r="DK66" s="77">
        <f t="shared" ca="1" si="279"/>
        <v>12708.454109245053</v>
      </c>
      <c r="DL66" s="77">
        <f t="shared" ca="1" si="279"/>
        <v>12865.80738801496</v>
      </c>
      <c r="DM66" s="77">
        <f t="shared" ca="1" si="279"/>
        <v>13023.171923231088</v>
      </c>
      <c r="DN66" s="77">
        <f t="shared" ca="1" si="279"/>
        <v>13180.547780646008</v>
      </c>
      <c r="DO66" s="77">
        <f t="shared" ca="1" si="279"/>
        <v>13337.935026396372</v>
      </c>
      <c r="DP66" s="77">
        <f t="shared" ca="1" si="279"/>
        <v>13495.33372700516</v>
      </c>
      <c r="DQ66" s="77">
        <f t="shared" ca="1" si="279"/>
        <v>13652.743949383934</v>
      </c>
      <c r="DR66" s="77">
        <f t="shared" ref="DR66:EW66" ca="1" si="280">(DQ66+DR65)*DR9</f>
        <v>12722.561404904287</v>
      </c>
      <c r="DS66" s="77">
        <f t="shared" ca="1" si="280"/>
        <v>11795.535907229403</v>
      </c>
      <c r="DT66" s="77">
        <f t="shared" ca="1" si="280"/>
        <v>10871.694210993219</v>
      </c>
      <c r="DU66" s="77">
        <f t="shared" ca="1" si="280"/>
        <v>9951.063528173845</v>
      </c>
      <c r="DV66" s="77">
        <f t="shared" ca="1" si="280"/>
        <v>7572.288882806195</v>
      </c>
      <c r="DW66" s="77">
        <f t="shared" ca="1" si="280"/>
        <v>5201.1144052449217</v>
      </c>
      <c r="DX66" s="77">
        <f t="shared" ca="1" si="280"/>
        <v>2837.6067636286775</v>
      </c>
      <c r="DY66" s="77">
        <f t="shared" ca="1" si="280"/>
        <v>481.83380606317087</v>
      </c>
      <c r="DZ66" s="77">
        <f t="shared" ca="1" si="280"/>
        <v>-1866.1354077725737</v>
      </c>
      <c r="EA66" s="77">
        <f t="shared" ca="1" si="280"/>
        <v>-4206.230573880991</v>
      </c>
      <c r="EB66" s="77">
        <f t="shared" ca="1" si="280"/>
        <v>-5351.3693163248636</v>
      </c>
      <c r="EC66" s="77">
        <f t="shared" ca="1" si="280"/>
        <v>-6592.497063636818</v>
      </c>
      <c r="ED66" s="77">
        <f t="shared" ca="1" si="280"/>
        <v>-6353.6709292821051</v>
      </c>
      <c r="EE66" s="77">
        <f t="shared" ca="1" si="280"/>
        <v>-6114.8447949273923</v>
      </c>
      <c r="EF66" s="77">
        <f t="shared" ca="1" si="280"/>
        <v>-5876.0186605726794</v>
      </c>
      <c r="EG66" s="77">
        <f t="shared" ca="1" si="280"/>
        <v>-5637.1925262179666</v>
      </c>
      <c r="EH66" s="77">
        <f t="shared" ca="1" si="280"/>
        <v>-5398.3663918632537</v>
      </c>
      <c r="EI66" s="77">
        <f t="shared" ca="1" si="280"/>
        <v>-5159.5402575085409</v>
      </c>
      <c r="EJ66" s="77">
        <f t="shared" ca="1" si="280"/>
        <v>-4920.714123153828</v>
      </c>
      <c r="EK66" s="77">
        <f t="shared" ca="1" si="280"/>
        <v>-4681.8879887991152</v>
      </c>
      <c r="EL66" s="77">
        <f t="shared" ca="1" si="280"/>
        <v>-4443.0618544444023</v>
      </c>
      <c r="EM66" s="77">
        <f t="shared" ca="1" si="280"/>
        <v>-4204.2357200896895</v>
      </c>
      <c r="EN66" s="77">
        <f t="shared" ca="1" si="280"/>
        <v>-3965.4095857349766</v>
      </c>
      <c r="EO66" s="77">
        <f t="shared" ca="1" si="280"/>
        <v>-3726.5834513802638</v>
      </c>
      <c r="EP66" s="77">
        <f t="shared" ca="1" si="280"/>
        <v>-3487.7573170255509</v>
      </c>
      <c r="EQ66" s="77">
        <f t="shared" ca="1" si="280"/>
        <v>-3248.9311826708381</v>
      </c>
      <c r="ER66" s="77">
        <f t="shared" ca="1" si="280"/>
        <v>-3010.1050483161252</v>
      </c>
      <c r="ES66" s="77">
        <f t="shared" ca="1" si="280"/>
        <v>-2771.2789139614124</v>
      </c>
      <c r="ET66" s="77">
        <f t="shared" ca="1" si="280"/>
        <v>-2532.4527796066996</v>
      </c>
      <c r="EU66" s="77">
        <f t="shared" ca="1" si="280"/>
        <v>-2293.6266452519867</v>
      </c>
      <c r="EV66" s="77">
        <f t="shared" ca="1" si="280"/>
        <v>-2054.8005108972739</v>
      </c>
      <c r="EW66" s="77">
        <f t="shared" ca="1" si="280"/>
        <v>-1815.974376542561</v>
      </c>
      <c r="EX66" s="77">
        <f t="shared" ref="EX66:GC66" ca="1" si="281">(EW66+EX65)*EX9</f>
        <v>-1577.1482421878482</v>
      </c>
      <c r="EY66" s="77">
        <f t="shared" ca="1" si="281"/>
        <v>-1338.3221078331353</v>
      </c>
      <c r="EZ66" s="77">
        <f t="shared" ca="1" si="281"/>
        <v>-1099.4959734784225</v>
      </c>
      <c r="FA66" s="77">
        <f t="shared" ca="1" si="281"/>
        <v>-860.66983912370961</v>
      </c>
      <c r="FB66" s="77">
        <f t="shared" ca="1" si="281"/>
        <v>-621.84370476899676</v>
      </c>
      <c r="FC66" s="77">
        <f t="shared" ca="1" si="281"/>
        <v>-383.01757041428391</v>
      </c>
      <c r="FD66" s="77">
        <f t="shared" ca="1" si="281"/>
        <v>-144.19143605957109</v>
      </c>
      <c r="FE66" s="77">
        <f t="shared" ca="1" si="281"/>
        <v>94.634698295141732</v>
      </c>
      <c r="FF66" s="77">
        <f t="shared" ca="1" si="281"/>
        <v>333.46083264985452</v>
      </c>
      <c r="FG66" s="77">
        <f t="shared" ca="1" si="281"/>
        <v>572.28696700456737</v>
      </c>
      <c r="FH66" s="77">
        <f t="shared" ca="1" si="281"/>
        <v>811.11310135928022</v>
      </c>
      <c r="FI66" s="77">
        <f t="shared" ca="1" si="281"/>
        <v>1049.939235713993</v>
      </c>
      <c r="FJ66" s="77">
        <f t="shared" ca="1" si="281"/>
        <v>1288.7653700687058</v>
      </c>
      <c r="FK66" s="77">
        <f t="shared" ca="1" si="281"/>
        <v>1527.5915044234187</v>
      </c>
      <c r="FL66" s="77">
        <f t="shared" ca="1" si="281"/>
        <v>1766.4176387781315</v>
      </c>
      <c r="FM66" s="77">
        <f t="shared" ca="1" si="281"/>
        <v>2005.2437731328444</v>
      </c>
      <c r="FN66" s="77">
        <f t="shared" ca="1" si="281"/>
        <v>2244.069907487557</v>
      </c>
      <c r="FO66" s="77">
        <f t="shared" ca="1" si="281"/>
        <v>2482.8960418422698</v>
      </c>
      <c r="FP66" s="77">
        <f t="shared" ca="1" si="281"/>
        <v>2721.7221761969827</v>
      </c>
      <c r="FQ66" s="77">
        <f t="shared" ca="1" si="281"/>
        <v>2960.5483105516955</v>
      </c>
      <c r="FR66" s="77">
        <f t="shared" ca="1" si="281"/>
        <v>3199.3744449064084</v>
      </c>
      <c r="FS66" s="77">
        <f t="shared" ca="1" si="281"/>
        <v>3438.2005792611212</v>
      </c>
      <c r="FT66" s="77">
        <f t="shared" ca="1" si="281"/>
        <v>3677.0267136158341</v>
      </c>
      <c r="FU66" s="77">
        <f t="shared" ca="1" si="281"/>
        <v>3915.8528479705469</v>
      </c>
      <c r="FV66" s="77">
        <f t="shared" ca="1" si="281"/>
        <v>4154.6789823252593</v>
      </c>
      <c r="FW66" s="77">
        <f t="shared" ca="1" si="281"/>
        <v>4393.5051166799722</v>
      </c>
      <c r="FX66" s="77">
        <f t="shared" ca="1" si="281"/>
        <v>4632.331251034685</v>
      </c>
      <c r="FY66" s="77">
        <f t="shared" ca="1" si="281"/>
        <v>4871.1573853893979</v>
      </c>
      <c r="FZ66" s="77">
        <f t="shared" ca="1" si="281"/>
        <v>5109.9835197441107</v>
      </c>
      <c r="GA66" s="77">
        <f t="shared" ca="1" si="281"/>
        <v>5348.8096540988236</v>
      </c>
      <c r="GB66" s="77">
        <f t="shared" ca="1" si="281"/>
        <v>5587.6357884535364</v>
      </c>
      <c r="GC66" s="77">
        <f t="shared" ca="1" si="281"/>
        <v>5826.4619228082493</v>
      </c>
      <c r="GD66" s="77">
        <f t="shared" ref="GD66:HI66" ca="1" si="282">(GC66+GD65)*GD9</f>
        <v>6065.2880571629621</v>
      </c>
      <c r="GE66" s="77">
        <f t="shared" ca="1" si="282"/>
        <v>6304.114191517675</v>
      </c>
      <c r="GF66" s="77">
        <f t="shared" ca="1" si="282"/>
        <v>6542.9403258723878</v>
      </c>
      <c r="GG66" s="77">
        <f t="shared" ca="1" si="282"/>
        <v>6781.7664602271007</v>
      </c>
      <c r="GH66" s="77">
        <f t="shared" ca="1" si="282"/>
        <v>7020.5925945818135</v>
      </c>
      <c r="GI66" s="77">
        <f t="shared" ca="1" si="282"/>
        <v>7259.4187289365263</v>
      </c>
      <c r="GJ66" s="77">
        <f t="shared" ca="1" si="282"/>
        <v>7498.2448632912392</v>
      </c>
      <c r="GK66" s="77">
        <f t="shared" ca="1" si="282"/>
        <v>7737.070997645952</v>
      </c>
      <c r="GL66" s="77">
        <f t="shared" ca="1" si="282"/>
        <v>7975.8971320006649</v>
      </c>
      <c r="GM66" s="77">
        <f t="shared" ca="1" si="282"/>
        <v>8214.7232663553768</v>
      </c>
      <c r="GN66" s="77">
        <f t="shared" ca="1" si="282"/>
        <v>8453.5494007100897</v>
      </c>
      <c r="GO66" s="77">
        <f t="shared" ca="1" si="282"/>
        <v>8692.3755350648025</v>
      </c>
      <c r="GP66" s="77">
        <f t="shared" ca="1" si="282"/>
        <v>8931.2016694195154</v>
      </c>
      <c r="GQ66" s="77">
        <f t="shared" ca="1" si="282"/>
        <v>9170.0278037742282</v>
      </c>
      <c r="GR66" s="77">
        <f t="shared" ca="1" si="282"/>
        <v>9408.8539381289411</v>
      </c>
      <c r="GS66" s="77">
        <f t="shared" ca="1" si="282"/>
        <v>9647.6800724836539</v>
      </c>
      <c r="GT66" s="77">
        <f t="shared" ca="1" si="282"/>
        <v>9886.5062068383668</v>
      </c>
      <c r="GU66" s="77">
        <f t="shared" ca="1" si="282"/>
        <v>10125.33234119308</v>
      </c>
      <c r="GV66" s="77">
        <f t="shared" ca="1" si="282"/>
        <v>10364.158475547792</v>
      </c>
      <c r="GW66" s="77">
        <f t="shared" ca="1" si="282"/>
        <v>10602.984609902505</v>
      </c>
      <c r="GX66" s="77">
        <f t="shared" ca="1" si="282"/>
        <v>10841.810744257218</v>
      </c>
      <c r="GY66" s="77">
        <f t="shared" ca="1" si="282"/>
        <v>11080.636878611931</v>
      </c>
      <c r="GZ66" s="77">
        <f t="shared" ca="1" si="282"/>
        <v>11319.463012966644</v>
      </c>
      <c r="HA66" s="77">
        <f t="shared" ca="1" si="282"/>
        <v>11558.289147321357</v>
      </c>
      <c r="HB66" s="77">
        <f t="shared" ca="1" si="282"/>
        <v>11797.11528167607</v>
      </c>
      <c r="HC66" s="77">
        <f t="shared" ca="1" si="282"/>
        <v>12035.941416030782</v>
      </c>
      <c r="HD66" s="77">
        <f t="shared" ca="1" si="282"/>
        <v>12274.767550385495</v>
      </c>
      <c r="HE66" s="77">
        <f t="shared" ca="1" si="282"/>
        <v>12513.593684740208</v>
      </c>
      <c r="HF66" s="77">
        <f t="shared" ca="1" si="282"/>
        <v>12752.419819094921</v>
      </c>
      <c r="HG66" s="77">
        <f t="shared" ca="1" si="282"/>
        <v>12991.245953449634</v>
      </c>
      <c r="HH66" s="77">
        <f t="shared" ca="1" si="282"/>
        <v>13230.072087804347</v>
      </c>
      <c r="HI66" s="77">
        <f t="shared" ca="1" si="282"/>
        <v>13468.89822215906</v>
      </c>
      <c r="HJ66" s="77">
        <f t="shared" ref="HJ66:IG66" ca="1" si="283">(HI66+HJ65)*HJ9</f>
        <v>13707.724356513772</v>
      </c>
      <c r="HK66" s="77">
        <f t="shared" ca="1" si="283"/>
        <v>13946.550490868485</v>
      </c>
      <c r="HL66" s="77">
        <f t="shared" ca="1" si="283"/>
        <v>14185.376625223198</v>
      </c>
      <c r="HM66" s="77">
        <f t="shared" ca="1" si="283"/>
        <v>14424.202759577911</v>
      </c>
      <c r="HN66" s="77">
        <f t="shared" ca="1" si="283"/>
        <v>14663.028893932624</v>
      </c>
      <c r="HO66" s="77">
        <f t="shared" ca="1" si="283"/>
        <v>14901.855028287337</v>
      </c>
      <c r="HP66" s="77">
        <f t="shared" ca="1" si="283"/>
        <v>15140.681162642049</v>
      </c>
      <c r="HQ66" s="77">
        <f t="shared" ca="1" si="283"/>
        <v>15379.507296996762</v>
      </c>
      <c r="HR66" s="77">
        <f t="shared" ca="1" si="283"/>
        <v>15618.333431351475</v>
      </c>
      <c r="HS66" s="77">
        <f t="shared" ca="1" si="283"/>
        <v>15857.159565706188</v>
      </c>
      <c r="HT66" s="77">
        <f t="shared" ca="1" si="283"/>
        <v>16095.985700060901</v>
      </c>
      <c r="HU66" s="77">
        <f t="shared" ca="1" si="283"/>
        <v>16334.811834415614</v>
      </c>
      <c r="HV66" s="77">
        <f t="shared" ca="1" si="283"/>
        <v>16573.637968770327</v>
      </c>
      <c r="HW66" s="77">
        <f t="shared" ca="1" si="283"/>
        <v>16812.464103125039</v>
      </c>
      <c r="HX66" s="77">
        <f t="shared" ca="1" si="283"/>
        <v>17051.290237479752</v>
      </c>
      <c r="HY66" s="77">
        <f t="shared" ca="1" si="283"/>
        <v>17290.116371834465</v>
      </c>
      <c r="HZ66" s="77">
        <f t="shared" ca="1" si="283"/>
        <v>17528.942506189178</v>
      </c>
      <c r="IA66" s="77">
        <f t="shared" ca="1" si="283"/>
        <v>17767.768640543891</v>
      </c>
      <c r="IB66" s="77">
        <f t="shared" ca="1" si="283"/>
        <v>18006.594774898604</v>
      </c>
      <c r="IC66" s="77">
        <f t="shared" ca="1" si="283"/>
        <v>18245.420909253316</v>
      </c>
      <c r="ID66" s="77">
        <f t="shared" ca="1" si="283"/>
        <v>18484.247043608029</v>
      </c>
      <c r="IE66" s="77">
        <f t="shared" ca="1" si="283"/>
        <v>18723.073177962742</v>
      </c>
      <c r="IF66" s="77">
        <f t="shared" ca="1" si="283"/>
        <v>18961.899312317455</v>
      </c>
      <c r="IG66" s="77">
        <f t="shared" ca="1" si="283"/>
        <v>19200.725446672168</v>
      </c>
    </row>
    <row r="67" spans="1:241" ht="13.8" x14ac:dyDescent="0.2">
      <c r="A67" s="28"/>
      <c r="D67" s="6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</row>
    <row r="68" spans="1:241" x14ac:dyDescent="0.2"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</row>
    <row r="69" spans="1:241" x14ac:dyDescent="0.2"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</row>
    <row r="70" spans="1:241" x14ac:dyDescent="0.2"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</row>
    <row r="71" spans="1:241" ht="15.6" x14ac:dyDescent="0.3">
      <c r="A71" s="132" t="s">
        <v>138</v>
      </c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</row>
    <row r="72" spans="1:241" x14ac:dyDescent="0.2"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</row>
    <row r="73" spans="1:241" s="22" customFormat="1" x14ac:dyDescent="0.2">
      <c r="A73" s="21" t="s">
        <v>54</v>
      </c>
      <c r="B73" s="72">
        <v>1</v>
      </c>
      <c r="C73" s="72">
        <v>1</v>
      </c>
      <c r="D73" s="72">
        <v>1</v>
      </c>
      <c r="E73" s="72">
        <v>1</v>
      </c>
      <c r="F73" s="72">
        <v>1</v>
      </c>
      <c r="G73" s="72">
        <v>1</v>
      </c>
      <c r="H73" s="72">
        <v>1</v>
      </c>
      <c r="I73" s="72">
        <v>1</v>
      </c>
      <c r="J73" s="72">
        <v>1</v>
      </c>
      <c r="K73" s="72">
        <v>1</v>
      </c>
      <c r="L73" s="72">
        <v>1</v>
      </c>
      <c r="M73" s="72">
        <v>1</v>
      </c>
      <c r="N73" s="72">
        <v>2</v>
      </c>
      <c r="O73" s="72">
        <v>2</v>
      </c>
      <c r="P73" s="72">
        <v>2</v>
      </c>
      <c r="Q73" s="72">
        <v>2</v>
      </c>
      <c r="R73" s="72">
        <v>2</v>
      </c>
      <c r="S73" s="72">
        <v>2</v>
      </c>
      <c r="T73" s="72">
        <v>2</v>
      </c>
      <c r="U73" s="72">
        <v>2</v>
      </c>
      <c r="V73" s="72">
        <v>2</v>
      </c>
      <c r="W73" s="72">
        <v>2</v>
      </c>
      <c r="X73" s="72">
        <v>2</v>
      </c>
      <c r="Y73" s="72">
        <v>2</v>
      </c>
      <c r="Z73" s="72">
        <f t="shared" ref="Z73" si="284">N73+1</f>
        <v>3</v>
      </c>
      <c r="AA73" s="72">
        <f t="shared" ref="AA73" si="285">O73+1</f>
        <v>3</v>
      </c>
      <c r="AB73" s="72">
        <f t="shared" ref="AB73" si="286">P73+1</f>
        <v>3</v>
      </c>
      <c r="AC73" s="72">
        <f t="shared" ref="AC73" si="287">Q73+1</f>
        <v>3</v>
      </c>
      <c r="AD73" s="72">
        <f t="shared" ref="AD73" si="288">R73+1</f>
        <v>3</v>
      </c>
      <c r="AE73" s="72">
        <f t="shared" ref="AE73" si="289">S73+1</f>
        <v>3</v>
      </c>
      <c r="AF73" s="72">
        <f t="shared" ref="AF73" si="290">T73+1</f>
        <v>3</v>
      </c>
      <c r="AG73" s="72">
        <f t="shared" ref="AG73" si="291">U73+1</f>
        <v>3</v>
      </c>
      <c r="AH73" s="72">
        <f t="shared" ref="AH73" si="292">V73+1</f>
        <v>3</v>
      </c>
      <c r="AI73" s="72">
        <f t="shared" ref="AI73" si="293">W73+1</f>
        <v>3</v>
      </c>
      <c r="AJ73" s="72">
        <f t="shared" ref="AJ73" si="294">X73+1</f>
        <v>3</v>
      </c>
      <c r="AK73" s="72">
        <f t="shared" ref="AK73" si="295">Y73+1</f>
        <v>3</v>
      </c>
      <c r="AL73" s="72">
        <f t="shared" ref="AL73" si="296">Z73+1</f>
        <v>4</v>
      </c>
      <c r="AM73" s="72">
        <f t="shared" ref="AM73" si="297">AA73+1</f>
        <v>4</v>
      </c>
      <c r="AN73" s="72">
        <f t="shared" ref="AN73" si="298">AB73+1</f>
        <v>4</v>
      </c>
      <c r="AO73" s="72">
        <f t="shared" ref="AO73" si="299">AC73+1</f>
        <v>4</v>
      </c>
      <c r="AP73" s="72">
        <f t="shared" ref="AP73" si="300">AD73+1</f>
        <v>4</v>
      </c>
      <c r="AQ73" s="72">
        <f t="shared" ref="AQ73" si="301">AE73+1</f>
        <v>4</v>
      </c>
      <c r="AR73" s="72">
        <f t="shared" ref="AR73" si="302">AF73+1</f>
        <v>4</v>
      </c>
      <c r="AS73" s="72">
        <f t="shared" ref="AS73" si="303">AG73+1</f>
        <v>4</v>
      </c>
      <c r="AT73" s="72">
        <f t="shared" ref="AT73" si="304">AH73+1</f>
        <v>4</v>
      </c>
      <c r="AU73" s="72">
        <f t="shared" ref="AU73" si="305">AI73+1</f>
        <v>4</v>
      </c>
      <c r="AV73" s="72">
        <f t="shared" ref="AV73" si="306">AJ73+1</f>
        <v>4</v>
      </c>
      <c r="AW73" s="72">
        <f t="shared" ref="AW73" si="307">AK73+1</f>
        <v>4</v>
      </c>
      <c r="AX73" s="73">
        <f t="shared" ref="AX73" si="308">AL73+1</f>
        <v>5</v>
      </c>
      <c r="AY73" s="73">
        <f t="shared" ref="AY73" si="309">AM73+1</f>
        <v>5</v>
      </c>
      <c r="AZ73" s="73">
        <f t="shared" ref="AZ73" si="310">AN73+1</f>
        <v>5</v>
      </c>
      <c r="BA73" s="73">
        <f t="shared" ref="BA73" si="311">AO73+1</f>
        <v>5</v>
      </c>
      <c r="BB73" s="73">
        <f t="shared" ref="BB73" si="312">AP73+1</f>
        <v>5</v>
      </c>
      <c r="BC73" s="73">
        <f t="shared" ref="BC73" si="313">AQ73+1</f>
        <v>5</v>
      </c>
      <c r="BD73" s="73">
        <f t="shared" ref="BD73" si="314">AR73+1</f>
        <v>5</v>
      </c>
      <c r="BE73" s="73">
        <f t="shared" ref="BE73" si="315">AS73+1</f>
        <v>5</v>
      </c>
      <c r="BF73" s="73">
        <f t="shared" ref="BF73" si="316">AT73+1</f>
        <v>5</v>
      </c>
      <c r="BG73" s="73">
        <f t="shared" ref="BG73" si="317">AU73+1</f>
        <v>5</v>
      </c>
      <c r="BH73" s="73">
        <f t="shared" ref="BH73" si="318">AV73+1</f>
        <v>5</v>
      </c>
      <c r="BI73" s="73">
        <f t="shared" ref="BI73" si="319">AW73+1</f>
        <v>5</v>
      </c>
      <c r="BJ73" s="73">
        <f t="shared" ref="BJ73" si="320">AX73+1</f>
        <v>6</v>
      </c>
      <c r="BK73" s="73">
        <f t="shared" ref="BK73" si="321">AY73+1</f>
        <v>6</v>
      </c>
      <c r="BL73" s="73">
        <f t="shared" ref="BL73" si="322">AZ73+1</f>
        <v>6</v>
      </c>
      <c r="BM73" s="73">
        <f t="shared" ref="BM73" si="323">BA73+1</f>
        <v>6</v>
      </c>
      <c r="BN73" s="73">
        <f t="shared" ref="BN73" si="324">BB73+1</f>
        <v>6</v>
      </c>
      <c r="BO73" s="73">
        <f t="shared" ref="BO73" si="325">BC73+1</f>
        <v>6</v>
      </c>
      <c r="BP73" s="73">
        <f t="shared" ref="BP73" si="326">BD73+1</f>
        <v>6</v>
      </c>
      <c r="BQ73" s="73">
        <f t="shared" ref="BQ73" si="327">BE73+1</f>
        <v>6</v>
      </c>
      <c r="BR73" s="73">
        <f t="shared" ref="BR73" si="328">BF73+1</f>
        <v>6</v>
      </c>
      <c r="BS73" s="73">
        <f t="shared" ref="BS73" si="329">BG73+1</f>
        <v>6</v>
      </c>
      <c r="BT73" s="73">
        <f t="shared" ref="BT73" si="330">BH73+1</f>
        <v>6</v>
      </c>
      <c r="BU73" s="73">
        <f t="shared" ref="BU73" si="331">BI73+1</f>
        <v>6</v>
      </c>
      <c r="BV73" s="73">
        <f t="shared" ref="BV73" si="332">BJ73+1</f>
        <v>7</v>
      </c>
      <c r="BW73" s="73">
        <f t="shared" ref="BW73" si="333">BK73+1</f>
        <v>7</v>
      </c>
      <c r="BX73" s="73">
        <f t="shared" ref="BX73" si="334">BL73+1</f>
        <v>7</v>
      </c>
      <c r="BY73" s="73">
        <f t="shared" ref="BY73" si="335">BM73+1</f>
        <v>7</v>
      </c>
      <c r="BZ73" s="73">
        <f t="shared" ref="BZ73" si="336">BN73+1</f>
        <v>7</v>
      </c>
      <c r="CA73" s="73">
        <f t="shared" ref="CA73" si="337">BO73+1</f>
        <v>7</v>
      </c>
      <c r="CB73" s="73">
        <f t="shared" ref="CB73" si="338">BP73+1</f>
        <v>7</v>
      </c>
      <c r="CC73" s="73">
        <f t="shared" ref="CC73" si="339">BQ73+1</f>
        <v>7</v>
      </c>
      <c r="CD73" s="73">
        <f t="shared" ref="CD73" si="340">BR73+1</f>
        <v>7</v>
      </c>
      <c r="CE73" s="73">
        <f t="shared" ref="CE73" si="341">BS73+1</f>
        <v>7</v>
      </c>
      <c r="CF73" s="73">
        <f t="shared" ref="CF73" si="342">BT73+1</f>
        <v>7</v>
      </c>
      <c r="CG73" s="73">
        <f t="shared" ref="CG73" si="343">BU73+1</f>
        <v>7</v>
      </c>
      <c r="CH73" s="73">
        <f t="shared" ref="CH73" si="344">BV73+1</f>
        <v>8</v>
      </c>
      <c r="CI73" s="73">
        <f t="shared" ref="CI73" si="345">BW73+1</f>
        <v>8</v>
      </c>
      <c r="CJ73" s="73">
        <f t="shared" ref="CJ73" si="346">BX73+1</f>
        <v>8</v>
      </c>
      <c r="CK73" s="73">
        <f t="shared" ref="CK73" si="347">BY73+1</f>
        <v>8</v>
      </c>
      <c r="CL73" s="73">
        <f t="shared" ref="CL73" si="348">BZ73+1</f>
        <v>8</v>
      </c>
      <c r="CM73" s="73">
        <f t="shared" ref="CM73" si="349">CA73+1</f>
        <v>8</v>
      </c>
      <c r="CN73" s="73">
        <f t="shared" ref="CN73" si="350">CB73+1</f>
        <v>8</v>
      </c>
      <c r="CO73" s="73">
        <f t="shared" ref="CO73" si="351">CC73+1</f>
        <v>8</v>
      </c>
      <c r="CP73" s="73">
        <f t="shared" ref="CP73" si="352">CD73+1</f>
        <v>8</v>
      </c>
      <c r="CQ73" s="73">
        <f t="shared" ref="CQ73" si="353">CE73+1</f>
        <v>8</v>
      </c>
      <c r="CR73" s="73">
        <f t="shared" ref="CR73" si="354">CF73+1</f>
        <v>8</v>
      </c>
      <c r="CS73" s="73">
        <f t="shared" ref="CS73" si="355">CG73+1</f>
        <v>8</v>
      </c>
      <c r="CT73" s="73">
        <f t="shared" ref="CT73" si="356">CH73+1</f>
        <v>9</v>
      </c>
      <c r="CU73" s="73">
        <f t="shared" ref="CU73" si="357">CI73+1</f>
        <v>9</v>
      </c>
      <c r="CV73" s="73">
        <f t="shared" ref="CV73" si="358">CJ73+1</f>
        <v>9</v>
      </c>
      <c r="CW73" s="73">
        <f t="shared" ref="CW73" si="359">CK73+1</f>
        <v>9</v>
      </c>
      <c r="CX73" s="73">
        <f t="shared" ref="CX73" si="360">CL73+1</f>
        <v>9</v>
      </c>
      <c r="CY73" s="73">
        <f t="shared" ref="CY73" si="361">CM73+1</f>
        <v>9</v>
      </c>
      <c r="CZ73" s="73">
        <f t="shared" ref="CZ73" si="362">CN73+1</f>
        <v>9</v>
      </c>
      <c r="DA73" s="73">
        <f t="shared" ref="DA73" si="363">CO73+1</f>
        <v>9</v>
      </c>
      <c r="DB73" s="73">
        <f t="shared" ref="DB73" si="364">CP73+1</f>
        <v>9</v>
      </c>
      <c r="DC73" s="73">
        <f t="shared" ref="DC73" si="365">CQ73+1</f>
        <v>9</v>
      </c>
      <c r="DD73" s="73">
        <f t="shared" ref="DD73" si="366">CR73+1</f>
        <v>9</v>
      </c>
      <c r="DE73" s="73">
        <f t="shared" ref="DE73" si="367">CS73+1</f>
        <v>9</v>
      </c>
      <c r="DF73" s="73">
        <f t="shared" ref="DF73" si="368">CT73+1</f>
        <v>10</v>
      </c>
      <c r="DG73" s="73">
        <f t="shared" ref="DG73" si="369">CU73+1</f>
        <v>10</v>
      </c>
      <c r="DH73" s="73">
        <f t="shared" ref="DH73" si="370">CV73+1</f>
        <v>10</v>
      </c>
      <c r="DI73" s="73">
        <f t="shared" ref="DI73" si="371">CW73+1</f>
        <v>10</v>
      </c>
      <c r="DJ73" s="73">
        <f t="shared" ref="DJ73" si="372">CX73+1</f>
        <v>10</v>
      </c>
      <c r="DK73" s="73">
        <f t="shared" ref="DK73" si="373">CY73+1</f>
        <v>10</v>
      </c>
      <c r="DL73" s="73">
        <f t="shared" ref="DL73" si="374">CZ73+1</f>
        <v>10</v>
      </c>
      <c r="DM73" s="73">
        <f t="shared" ref="DM73" si="375">DA73+1</f>
        <v>10</v>
      </c>
      <c r="DN73" s="73">
        <f t="shared" ref="DN73" si="376">DB73+1</f>
        <v>10</v>
      </c>
      <c r="DO73" s="73">
        <f t="shared" ref="DO73" si="377">DC73+1</f>
        <v>10</v>
      </c>
      <c r="DP73" s="73">
        <f t="shared" ref="DP73" si="378">DD73+1</f>
        <v>10</v>
      </c>
      <c r="DQ73" s="73">
        <f t="shared" ref="DQ73" si="379">DE73+1</f>
        <v>10</v>
      </c>
      <c r="DR73" s="73">
        <f t="shared" ref="DR73" si="380">DF73+1</f>
        <v>11</v>
      </c>
      <c r="DS73" s="73">
        <f t="shared" ref="DS73" si="381">DG73+1</f>
        <v>11</v>
      </c>
      <c r="DT73" s="73">
        <f t="shared" ref="DT73" si="382">DH73+1</f>
        <v>11</v>
      </c>
      <c r="DU73" s="73">
        <f t="shared" ref="DU73" si="383">DI73+1</f>
        <v>11</v>
      </c>
      <c r="DV73" s="73">
        <f t="shared" ref="DV73" si="384">DJ73+1</f>
        <v>11</v>
      </c>
      <c r="DW73" s="73">
        <f t="shared" ref="DW73" si="385">DK73+1</f>
        <v>11</v>
      </c>
      <c r="DX73" s="73">
        <f t="shared" ref="DX73" si="386">DL73+1</f>
        <v>11</v>
      </c>
      <c r="DY73" s="73">
        <f t="shared" ref="DY73" si="387">DM73+1</f>
        <v>11</v>
      </c>
      <c r="DZ73" s="73">
        <f t="shared" ref="DZ73" si="388">DN73+1</f>
        <v>11</v>
      </c>
      <c r="EA73" s="73">
        <f t="shared" ref="EA73" si="389">DO73+1</f>
        <v>11</v>
      </c>
      <c r="EB73" s="73">
        <f t="shared" ref="EB73" si="390">DP73+1</f>
        <v>11</v>
      </c>
      <c r="EC73" s="73">
        <f t="shared" ref="EC73" si="391">DQ73+1</f>
        <v>11</v>
      </c>
      <c r="ED73" s="73">
        <f t="shared" ref="ED73" si="392">DR73+1</f>
        <v>12</v>
      </c>
      <c r="EE73" s="73">
        <f t="shared" ref="EE73" si="393">DS73+1</f>
        <v>12</v>
      </c>
      <c r="EF73" s="73">
        <f t="shared" ref="EF73" si="394">DT73+1</f>
        <v>12</v>
      </c>
      <c r="EG73" s="73">
        <f t="shared" ref="EG73" si="395">DU73+1</f>
        <v>12</v>
      </c>
      <c r="EH73" s="73">
        <f t="shared" ref="EH73" si="396">DV73+1</f>
        <v>12</v>
      </c>
      <c r="EI73" s="73">
        <f t="shared" ref="EI73" si="397">DW73+1</f>
        <v>12</v>
      </c>
      <c r="EJ73" s="73">
        <f t="shared" ref="EJ73" si="398">DX73+1</f>
        <v>12</v>
      </c>
      <c r="EK73" s="73">
        <f t="shared" ref="EK73" si="399">DY73+1</f>
        <v>12</v>
      </c>
      <c r="EL73" s="73">
        <f t="shared" ref="EL73" si="400">DZ73+1</f>
        <v>12</v>
      </c>
      <c r="EM73" s="73">
        <f t="shared" ref="EM73" si="401">EA73+1</f>
        <v>12</v>
      </c>
      <c r="EN73" s="73">
        <f t="shared" ref="EN73" si="402">EB73+1</f>
        <v>12</v>
      </c>
      <c r="EO73" s="73">
        <f t="shared" ref="EO73" si="403">EC73+1</f>
        <v>12</v>
      </c>
      <c r="EP73" s="73">
        <f t="shared" ref="EP73" si="404">ED73+1</f>
        <v>13</v>
      </c>
      <c r="EQ73" s="73">
        <f t="shared" ref="EQ73" si="405">EE73+1</f>
        <v>13</v>
      </c>
      <c r="ER73" s="73">
        <f t="shared" ref="ER73" si="406">EF73+1</f>
        <v>13</v>
      </c>
      <c r="ES73" s="73">
        <f t="shared" ref="ES73" si="407">EG73+1</f>
        <v>13</v>
      </c>
      <c r="ET73" s="73">
        <f t="shared" ref="ET73" si="408">EH73+1</f>
        <v>13</v>
      </c>
      <c r="EU73" s="73">
        <f t="shared" ref="EU73" si="409">EI73+1</f>
        <v>13</v>
      </c>
      <c r="EV73" s="73">
        <f t="shared" ref="EV73" si="410">EJ73+1</f>
        <v>13</v>
      </c>
      <c r="EW73" s="73">
        <f t="shared" ref="EW73" si="411">EK73+1</f>
        <v>13</v>
      </c>
      <c r="EX73" s="73">
        <f t="shared" ref="EX73" si="412">EL73+1</f>
        <v>13</v>
      </c>
      <c r="EY73" s="73">
        <f t="shared" ref="EY73" si="413">EM73+1</f>
        <v>13</v>
      </c>
      <c r="EZ73" s="73">
        <f t="shared" ref="EZ73" si="414">EN73+1</f>
        <v>13</v>
      </c>
      <c r="FA73" s="73">
        <f t="shared" ref="FA73" si="415">EO73+1</f>
        <v>13</v>
      </c>
      <c r="FB73" s="73">
        <f t="shared" ref="FB73" si="416">EP73+1</f>
        <v>14</v>
      </c>
      <c r="FC73" s="73">
        <f t="shared" ref="FC73" si="417">EQ73+1</f>
        <v>14</v>
      </c>
      <c r="FD73" s="73">
        <f t="shared" ref="FD73" si="418">ER73+1</f>
        <v>14</v>
      </c>
      <c r="FE73" s="73">
        <f t="shared" ref="FE73" si="419">ES73+1</f>
        <v>14</v>
      </c>
      <c r="FF73" s="73">
        <f t="shared" ref="FF73" si="420">ET73+1</f>
        <v>14</v>
      </c>
      <c r="FG73" s="73">
        <f t="shared" ref="FG73" si="421">EU73+1</f>
        <v>14</v>
      </c>
      <c r="FH73" s="73">
        <f t="shared" ref="FH73" si="422">EV73+1</f>
        <v>14</v>
      </c>
      <c r="FI73" s="73">
        <f t="shared" ref="FI73" si="423">EW73+1</f>
        <v>14</v>
      </c>
      <c r="FJ73" s="73">
        <f t="shared" ref="FJ73" si="424">EX73+1</f>
        <v>14</v>
      </c>
      <c r="FK73" s="73">
        <f t="shared" ref="FK73" si="425">EY73+1</f>
        <v>14</v>
      </c>
      <c r="FL73" s="73">
        <f t="shared" ref="FL73" si="426">EZ73+1</f>
        <v>14</v>
      </c>
      <c r="FM73" s="73">
        <f t="shared" ref="FM73" si="427">FA73+1</f>
        <v>14</v>
      </c>
      <c r="FN73" s="73">
        <f t="shared" ref="FN73" si="428">FB73+1</f>
        <v>15</v>
      </c>
      <c r="FO73" s="73">
        <f t="shared" ref="FO73" si="429">FC73+1</f>
        <v>15</v>
      </c>
      <c r="FP73" s="73">
        <f t="shared" ref="FP73" si="430">FD73+1</f>
        <v>15</v>
      </c>
      <c r="FQ73" s="73">
        <f t="shared" ref="FQ73" si="431">FE73+1</f>
        <v>15</v>
      </c>
      <c r="FR73" s="73">
        <f t="shared" ref="FR73" si="432">FF73+1</f>
        <v>15</v>
      </c>
      <c r="FS73" s="73">
        <f t="shared" ref="FS73" si="433">FG73+1</f>
        <v>15</v>
      </c>
      <c r="FT73" s="73">
        <f t="shared" ref="FT73" si="434">FH73+1</f>
        <v>15</v>
      </c>
      <c r="FU73" s="73">
        <f t="shared" ref="FU73" si="435">FI73+1</f>
        <v>15</v>
      </c>
      <c r="FV73" s="73">
        <f t="shared" ref="FV73" si="436">FJ73+1</f>
        <v>15</v>
      </c>
      <c r="FW73" s="73">
        <f t="shared" ref="FW73" si="437">FK73+1</f>
        <v>15</v>
      </c>
      <c r="FX73" s="73">
        <f t="shared" ref="FX73" si="438">FL73+1</f>
        <v>15</v>
      </c>
      <c r="FY73" s="73">
        <f t="shared" ref="FY73" si="439">FM73+1</f>
        <v>15</v>
      </c>
      <c r="FZ73" s="73">
        <f t="shared" ref="FZ73" si="440">FN73+1</f>
        <v>16</v>
      </c>
      <c r="GA73" s="73">
        <f t="shared" ref="GA73" si="441">FO73+1</f>
        <v>16</v>
      </c>
      <c r="GB73" s="73">
        <f t="shared" ref="GB73" si="442">FP73+1</f>
        <v>16</v>
      </c>
      <c r="GC73" s="73">
        <f t="shared" ref="GC73" si="443">FQ73+1</f>
        <v>16</v>
      </c>
      <c r="GD73" s="73">
        <f t="shared" ref="GD73" si="444">FR73+1</f>
        <v>16</v>
      </c>
      <c r="GE73" s="73">
        <f t="shared" ref="GE73" si="445">FS73+1</f>
        <v>16</v>
      </c>
      <c r="GF73" s="73">
        <f t="shared" ref="GF73" si="446">FT73+1</f>
        <v>16</v>
      </c>
      <c r="GG73" s="73">
        <f t="shared" ref="GG73" si="447">FU73+1</f>
        <v>16</v>
      </c>
      <c r="GH73" s="73">
        <f t="shared" ref="GH73" si="448">FV73+1</f>
        <v>16</v>
      </c>
      <c r="GI73" s="73">
        <f t="shared" ref="GI73" si="449">FW73+1</f>
        <v>16</v>
      </c>
      <c r="GJ73" s="73">
        <f t="shared" ref="GJ73" si="450">FX73+1</f>
        <v>16</v>
      </c>
      <c r="GK73" s="73">
        <f t="shared" ref="GK73" si="451">FY73+1</f>
        <v>16</v>
      </c>
      <c r="GL73" s="73">
        <f t="shared" ref="GL73" si="452">FZ73+1</f>
        <v>17</v>
      </c>
      <c r="GM73" s="73">
        <f t="shared" ref="GM73" si="453">GA73+1</f>
        <v>17</v>
      </c>
      <c r="GN73" s="73">
        <f t="shared" ref="GN73" si="454">GB73+1</f>
        <v>17</v>
      </c>
      <c r="GO73" s="73">
        <f t="shared" ref="GO73" si="455">GC73+1</f>
        <v>17</v>
      </c>
      <c r="GP73" s="73">
        <f t="shared" ref="GP73" si="456">GD73+1</f>
        <v>17</v>
      </c>
      <c r="GQ73" s="73">
        <f t="shared" ref="GQ73" si="457">GE73+1</f>
        <v>17</v>
      </c>
      <c r="GR73" s="73">
        <f t="shared" ref="GR73" si="458">GF73+1</f>
        <v>17</v>
      </c>
      <c r="GS73" s="73">
        <f t="shared" ref="GS73" si="459">GG73+1</f>
        <v>17</v>
      </c>
      <c r="GT73" s="73">
        <f t="shared" ref="GT73" si="460">GH73+1</f>
        <v>17</v>
      </c>
      <c r="GU73" s="73">
        <f t="shared" ref="GU73" si="461">GI73+1</f>
        <v>17</v>
      </c>
      <c r="GV73" s="73">
        <f t="shared" ref="GV73" si="462">GJ73+1</f>
        <v>17</v>
      </c>
      <c r="GW73" s="73">
        <f t="shared" ref="GW73" si="463">GK73+1</f>
        <v>17</v>
      </c>
      <c r="GX73" s="73">
        <f t="shared" ref="GX73" si="464">GL73+1</f>
        <v>18</v>
      </c>
      <c r="GY73" s="73">
        <f t="shared" ref="GY73" si="465">GM73+1</f>
        <v>18</v>
      </c>
      <c r="GZ73" s="73">
        <f t="shared" ref="GZ73" si="466">GN73+1</f>
        <v>18</v>
      </c>
      <c r="HA73" s="73">
        <f t="shared" ref="HA73" si="467">GO73+1</f>
        <v>18</v>
      </c>
      <c r="HB73" s="73">
        <f t="shared" ref="HB73" si="468">GP73+1</f>
        <v>18</v>
      </c>
      <c r="HC73" s="73">
        <f t="shared" ref="HC73" si="469">GQ73+1</f>
        <v>18</v>
      </c>
      <c r="HD73" s="73">
        <f t="shared" ref="HD73" si="470">GR73+1</f>
        <v>18</v>
      </c>
      <c r="HE73" s="73">
        <f t="shared" ref="HE73" si="471">GS73+1</f>
        <v>18</v>
      </c>
      <c r="HF73" s="73">
        <f t="shared" ref="HF73" si="472">GT73+1</f>
        <v>18</v>
      </c>
      <c r="HG73" s="73">
        <f t="shared" ref="HG73" si="473">GU73+1</f>
        <v>18</v>
      </c>
      <c r="HH73" s="73">
        <f t="shared" ref="HH73" si="474">GV73+1</f>
        <v>18</v>
      </c>
      <c r="HI73" s="73">
        <f t="shared" ref="HI73" si="475">GW73+1</f>
        <v>18</v>
      </c>
      <c r="HJ73" s="73">
        <f t="shared" ref="HJ73" si="476">GX73+1</f>
        <v>19</v>
      </c>
      <c r="HK73" s="73">
        <f t="shared" ref="HK73" si="477">GY73+1</f>
        <v>19</v>
      </c>
      <c r="HL73" s="73">
        <f t="shared" ref="HL73" si="478">GZ73+1</f>
        <v>19</v>
      </c>
      <c r="HM73" s="73">
        <f t="shared" ref="HM73" si="479">HA73+1</f>
        <v>19</v>
      </c>
      <c r="HN73" s="73">
        <f t="shared" ref="HN73" si="480">HB73+1</f>
        <v>19</v>
      </c>
      <c r="HO73" s="73">
        <f t="shared" ref="HO73" si="481">HC73+1</f>
        <v>19</v>
      </c>
      <c r="HP73" s="73">
        <f t="shared" ref="HP73" si="482">HD73+1</f>
        <v>19</v>
      </c>
      <c r="HQ73" s="73">
        <f t="shared" ref="HQ73" si="483">HE73+1</f>
        <v>19</v>
      </c>
      <c r="HR73" s="73">
        <f t="shared" ref="HR73" si="484">HF73+1</f>
        <v>19</v>
      </c>
      <c r="HS73" s="73">
        <f t="shared" ref="HS73" si="485">HG73+1</f>
        <v>19</v>
      </c>
      <c r="HT73" s="73">
        <f t="shared" ref="HT73" si="486">HH73+1</f>
        <v>19</v>
      </c>
      <c r="HU73" s="73">
        <f t="shared" ref="HU73" si="487">HI73+1</f>
        <v>19</v>
      </c>
      <c r="HV73" s="73">
        <f t="shared" ref="HV73" si="488">HJ73+1</f>
        <v>20</v>
      </c>
      <c r="HW73" s="73">
        <f t="shared" ref="HW73" si="489">HK73+1</f>
        <v>20</v>
      </c>
      <c r="HX73" s="73">
        <f t="shared" ref="HX73" si="490">HL73+1</f>
        <v>20</v>
      </c>
      <c r="HY73" s="73">
        <f t="shared" ref="HY73" si="491">HM73+1</f>
        <v>20</v>
      </c>
      <c r="HZ73" s="73">
        <f t="shared" ref="HZ73" si="492">HN73+1</f>
        <v>20</v>
      </c>
      <c r="IA73" s="73">
        <f t="shared" ref="IA73" si="493">HO73+1</f>
        <v>20</v>
      </c>
      <c r="IB73" s="73">
        <f t="shared" ref="IB73" si="494">HP73+1</f>
        <v>20</v>
      </c>
      <c r="IC73" s="73">
        <f t="shared" ref="IC73" si="495">HQ73+1</f>
        <v>20</v>
      </c>
      <c r="ID73" s="73">
        <f t="shared" ref="ID73" si="496">HR73+1</f>
        <v>20</v>
      </c>
      <c r="IE73" s="73">
        <f t="shared" ref="IE73" si="497">HS73+1</f>
        <v>20</v>
      </c>
      <c r="IF73" s="73">
        <f t="shared" ref="IF73" si="498">HT73+1</f>
        <v>20</v>
      </c>
      <c r="IG73" s="73">
        <f t="shared" ref="IG73" si="499">HU73+1</f>
        <v>20</v>
      </c>
    </row>
    <row r="74" spans="1:241" x14ac:dyDescent="0.2">
      <c r="A74" s="23" t="s">
        <v>55</v>
      </c>
      <c r="B74" s="74">
        <v>1</v>
      </c>
      <c r="C74" s="74">
        <f t="shared" ref="C74" si="500">B74+1</f>
        <v>2</v>
      </c>
      <c r="D74" s="74">
        <f t="shared" ref="D74" si="501">C74+1</f>
        <v>3</v>
      </c>
      <c r="E74" s="74">
        <f t="shared" ref="E74" si="502">D74+1</f>
        <v>4</v>
      </c>
      <c r="F74" s="74">
        <f t="shared" ref="F74" si="503">E74+1</f>
        <v>5</v>
      </c>
      <c r="G74" s="74">
        <f t="shared" ref="G74" si="504">F74+1</f>
        <v>6</v>
      </c>
      <c r="H74" s="74">
        <f t="shared" ref="H74" si="505">G74+1</f>
        <v>7</v>
      </c>
      <c r="I74" s="74">
        <f t="shared" ref="I74" si="506">H74+1</f>
        <v>8</v>
      </c>
      <c r="J74" s="74">
        <f t="shared" ref="J74" si="507">I74+1</f>
        <v>9</v>
      </c>
      <c r="K74" s="74">
        <f t="shared" ref="K74" si="508">J74+1</f>
        <v>10</v>
      </c>
      <c r="L74" s="74">
        <f t="shared" ref="L74" si="509">K74+1</f>
        <v>11</v>
      </c>
      <c r="M74" s="74">
        <f t="shared" ref="M74" si="510">L74+1</f>
        <v>12</v>
      </c>
      <c r="N74" s="74">
        <f t="shared" ref="N74" si="511">M74+1</f>
        <v>13</v>
      </c>
      <c r="O74" s="74">
        <f t="shared" ref="O74" si="512">N74+1</f>
        <v>14</v>
      </c>
      <c r="P74" s="74">
        <f t="shared" ref="P74" si="513">O74+1</f>
        <v>15</v>
      </c>
      <c r="Q74" s="74">
        <f t="shared" ref="Q74" si="514">P74+1</f>
        <v>16</v>
      </c>
      <c r="R74" s="74">
        <f t="shared" ref="R74" si="515">Q74+1</f>
        <v>17</v>
      </c>
      <c r="S74" s="74">
        <f t="shared" ref="S74" si="516">R74+1</f>
        <v>18</v>
      </c>
      <c r="T74" s="74">
        <f t="shared" ref="T74" si="517">S74+1</f>
        <v>19</v>
      </c>
      <c r="U74" s="74">
        <f t="shared" ref="U74" si="518">T74+1</f>
        <v>20</v>
      </c>
      <c r="V74" s="74">
        <f t="shared" ref="V74" si="519">U74+1</f>
        <v>21</v>
      </c>
      <c r="W74" s="74">
        <f t="shared" ref="W74" si="520">V74+1</f>
        <v>22</v>
      </c>
      <c r="X74" s="74">
        <f t="shared" ref="X74" si="521">W74+1</f>
        <v>23</v>
      </c>
      <c r="Y74" s="74">
        <f t="shared" ref="Y74" si="522">X74+1</f>
        <v>24</v>
      </c>
      <c r="Z74" s="74">
        <f t="shared" ref="Z74" si="523">Y74+1</f>
        <v>25</v>
      </c>
      <c r="AA74" s="74">
        <f t="shared" ref="AA74" si="524">Z74+1</f>
        <v>26</v>
      </c>
      <c r="AB74" s="74">
        <f t="shared" ref="AB74" si="525">AA74+1</f>
        <v>27</v>
      </c>
      <c r="AC74" s="74">
        <f t="shared" ref="AC74" si="526">AB74+1</f>
        <v>28</v>
      </c>
      <c r="AD74" s="74">
        <f t="shared" ref="AD74" si="527">AC74+1</f>
        <v>29</v>
      </c>
      <c r="AE74" s="74">
        <f t="shared" ref="AE74" si="528">AD74+1</f>
        <v>30</v>
      </c>
      <c r="AF74" s="74">
        <f t="shared" ref="AF74" si="529">AE74+1</f>
        <v>31</v>
      </c>
      <c r="AG74" s="74">
        <f t="shared" ref="AG74" si="530">AF74+1</f>
        <v>32</v>
      </c>
      <c r="AH74" s="74">
        <f t="shared" ref="AH74" si="531">AG74+1</f>
        <v>33</v>
      </c>
      <c r="AI74" s="74">
        <f t="shared" ref="AI74" si="532">AH74+1</f>
        <v>34</v>
      </c>
      <c r="AJ74" s="74">
        <f t="shared" ref="AJ74" si="533">AI74+1</f>
        <v>35</v>
      </c>
      <c r="AK74" s="74">
        <f t="shared" ref="AK74" si="534">AJ74+1</f>
        <v>36</v>
      </c>
      <c r="AL74" s="74">
        <f t="shared" ref="AL74" si="535">AK74+1</f>
        <v>37</v>
      </c>
      <c r="AM74" s="74">
        <f t="shared" ref="AM74" si="536">AL74+1</f>
        <v>38</v>
      </c>
      <c r="AN74" s="74">
        <f t="shared" ref="AN74" si="537">AM74+1</f>
        <v>39</v>
      </c>
      <c r="AO74" s="74">
        <f t="shared" ref="AO74" si="538">AN74+1</f>
        <v>40</v>
      </c>
      <c r="AP74" s="74">
        <f t="shared" ref="AP74" si="539">AO74+1</f>
        <v>41</v>
      </c>
      <c r="AQ74" s="74">
        <f t="shared" ref="AQ74" si="540">AP74+1</f>
        <v>42</v>
      </c>
      <c r="AR74" s="74">
        <f t="shared" ref="AR74" si="541">AQ74+1</f>
        <v>43</v>
      </c>
      <c r="AS74" s="74">
        <f t="shared" ref="AS74" si="542">AR74+1</f>
        <v>44</v>
      </c>
      <c r="AT74" s="74">
        <f t="shared" ref="AT74" si="543">AS74+1</f>
        <v>45</v>
      </c>
      <c r="AU74" s="74">
        <f t="shared" ref="AU74" si="544">AT74+1</f>
        <v>46</v>
      </c>
      <c r="AV74" s="74">
        <f t="shared" ref="AV74" si="545">AU74+1</f>
        <v>47</v>
      </c>
      <c r="AW74" s="74">
        <f t="shared" ref="AW74" si="546">AV74+1</f>
        <v>48</v>
      </c>
      <c r="AX74" s="75">
        <f t="shared" ref="AX74" si="547">AW74+1</f>
        <v>49</v>
      </c>
      <c r="AY74" s="75">
        <f t="shared" ref="AY74" si="548">AX74+1</f>
        <v>50</v>
      </c>
      <c r="AZ74" s="75">
        <f t="shared" ref="AZ74" si="549">AY74+1</f>
        <v>51</v>
      </c>
      <c r="BA74" s="75">
        <f t="shared" ref="BA74" si="550">AZ74+1</f>
        <v>52</v>
      </c>
      <c r="BB74" s="75">
        <f t="shared" ref="BB74" si="551">BA74+1</f>
        <v>53</v>
      </c>
      <c r="BC74" s="75">
        <f t="shared" ref="BC74" si="552">BB74+1</f>
        <v>54</v>
      </c>
      <c r="BD74" s="75">
        <f t="shared" ref="BD74" si="553">BC74+1</f>
        <v>55</v>
      </c>
      <c r="BE74" s="75">
        <f t="shared" ref="BE74" si="554">BD74+1</f>
        <v>56</v>
      </c>
      <c r="BF74" s="75">
        <f t="shared" ref="BF74" si="555">BE74+1</f>
        <v>57</v>
      </c>
      <c r="BG74" s="75">
        <f t="shared" ref="BG74" si="556">BF74+1</f>
        <v>58</v>
      </c>
      <c r="BH74" s="75">
        <f t="shared" ref="BH74" si="557">BG74+1</f>
        <v>59</v>
      </c>
      <c r="BI74" s="75">
        <f t="shared" ref="BI74" si="558">BH74+1</f>
        <v>60</v>
      </c>
      <c r="BJ74" s="75">
        <f t="shared" ref="BJ74" si="559">BI74+1</f>
        <v>61</v>
      </c>
      <c r="BK74" s="75">
        <f t="shared" ref="BK74" si="560">BJ74+1</f>
        <v>62</v>
      </c>
      <c r="BL74" s="75">
        <f t="shared" ref="BL74" si="561">BK74+1</f>
        <v>63</v>
      </c>
      <c r="BM74" s="75">
        <f t="shared" ref="BM74" si="562">BL74+1</f>
        <v>64</v>
      </c>
      <c r="BN74" s="75">
        <f t="shared" ref="BN74" si="563">BM74+1</f>
        <v>65</v>
      </c>
      <c r="BO74" s="75">
        <f t="shared" ref="BO74" si="564">BN74+1</f>
        <v>66</v>
      </c>
      <c r="BP74" s="75">
        <f t="shared" ref="BP74" si="565">BO74+1</f>
        <v>67</v>
      </c>
      <c r="BQ74" s="75">
        <f t="shared" ref="BQ74" si="566">BP74+1</f>
        <v>68</v>
      </c>
      <c r="BR74" s="75">
        <f t="shared" ref="BR74" si="567">BQ74+1</f>
        <v>69</v>
      </c>
      <c r="BS74" s="75">
        <f t="shared" ref="BS74" si="568">BR74+1</f>
        <v>70</v>
      </c>
      <c r="BT74" s="75">
        <f t="shared" ref="BT74" si="569">BS74+1</f>
        <v>71</v>
      </c>
      <c r="BU74" s="75">
        <f t="shared" ref="BU74" si="570">BT74+1</f>
        <v>72</v>
      </c>
      <c r="BV74" s="75">
        <f t="shared" ref="BV74" si="571">BU74+1</f>
        <v>73</v>
      </c>
      <c r="BW74" s="75">
        <f t="shared" ref="BW74" si="572">BV74+1</f>
        <v>74</v>
      </c>
      <c r="BX74" s="75">
        <f t="shared" ref="BX74" si="573">BW74+1</f>
        <v>75</v>
      </c>
      <c r="BY74" s="75">
        <f t="shared" ref="BY74" si="574">BX74+1</f>
        <v>76</v>
      </c>
      <c r="BZ74" s="75">
        <f t="shared" ref="BZ74" si="575">BY74+1</f>
        <v>77</v>
      </c>
      <c r="CA74" s="75">
        <f t="shared" ref="CA74" si="576">BZ74+1</f>
        <v>78</v>
      </c>
      <c r="CB74" s="75">
        <f t="shared" ref="CB74" si="577">CA74+1</f>
        <v>79</v>
      </c>
      <c r="CC74" s="75">
        <f t="shared" ref="CC74" si="578">CB74+1</f>
        <v>80</v>
      </c>
      <c r="CD74" s="75">
        <f t="shared" ref="CD74" si="579">CC74+1</f>
        <v>81</v>
      </c>
      <c r="CE74" s="75">
        <f t="shared" ref="CE74" si="580">CD74+1</f>
        <v>82</v>
      </c>
      <c r="CF74" s="75">
        <f t="shared" ref="CF74" si="581">CE74+1</f>
        <v>83</v>
      </c>
      <c r="CG74" s="75">
        <f t="shared" ref="CG74" si="582">CF74+1</f>
        <v>84</v>
      </c>
      <c r="CH74" s="75">
        <f t="shared" ref="CH74" si="583">CG74+1</f>
        <v>85</v>
      </c>
      <c r="CI74" s="75">
        <f t="shared" ref="CI74" si="584">CH74+1</f>
        <v>86</v>
      </c>
      <c r="CJ74" s="75">
        <f t="shared" ref="CJ74" si="585">CI74+1</f>
        <v>87</v>
      </c>
      <c r="CK74" s="75">
        <f t="shared" ref="CK74" si="586">CJ74+1</f>
        <v>88</v>
      </c>
      <c r="CL74" s="75">
        <f t="shared" ref="CL74" si="587">CK74+1</f>
        <v>89</v>
      </c>
      <c r="CM74" s="75">
        <f t="shared" ref="CM74" si="588">CL74+1</f>
        <v>90</v>
      </c>
      <c r="CN74" s="75">
        <f t="shared" ref="CN74" si="589">CM74+1</f>
        <v>91</v>
      </c>
      <c r="CO74" s="75">
        <f t="shared" ref="CO74" si="590">CN74+1</f>
        <v>92</v>
      </c>
      <c r="CP74" s="75">
        <f t="shared" ref="CP74" si="591">CO74+1</f>
        <v>93</v>
      </c>
      <c r="CQ74" s="75">
        <f t="shared" ref="CQ74" si="592">CP74+1</f>
        <v>94</v>
      </c>
      <c r="CR74" s="75">
        <f t="shared" ref="CR74" si="593">CQ74+1</f>
        <v>95</v>
      </c>
      <c r="CS74" s="75">
        <f t="shared" ref="CS74" si="594">CR74+1</f>
        <v>96</v>
      </c>
      <c r="CT74" s="75">
        <f t="shared" ref="CT74" si="595">CS74+1</f>
        <v>97</v>
      </c>
      <c r="CU74" s="75">
        <f t="shared" ref="CU74" si="596">CT74+1</f>
        <v>98</v>
      </c>
      <c r="CV74" s="75">
        <f t="shared" ref="CV74" si="597">CU74+1</f>
        <v>99</v>
      </c>
      <c r="CW74" s="75">
        <f t="shared" ref="CW74" si="598">CV74+1</f>
        <v>100</v>
      </c>
      <c r="CX74" s="75">
        <f t="shared" ref="CX74" si="599">CW74+1</f>
        <v>101</v>
      </c>
      <c r="CY74" s="75">
        <f t="shared" ref="CY74" si="600">CX74+1</f>
        <v>102</v>
      </c>
      <c r="CZ74" s="75">
        <f t="shared" ref="CZ74" si="601">CY74+1</f>
        <v>103</v>
      </c>
      <c r="DA74" s="75">
        <f t="shared" ref="DA74" si="602">CZ74+1</f>
        <v>104</v>
      </c>
      <c r="DB74" s="75">
        <f t="shared" ref="DB74" si="603">DA74+1</f>
        <v>105</v>
      </c>
      <c r="DC74" s="75">
        <f t="shared" ref="DC74" si="604">DB74+1</f>
        <v>106</v>
      </c>
      <c r="DD74" s="75">
        <f t="shared" ref="DD74" si="605">DC74+1</f>
        <v>107</v>
      </c>
      <c r="DE74" s="75">
        <f t="shared" ref="DE74" si="606">DD74+1</f>
        <v>108</v>
      </c>
      <c r="DF74" s="75">
        <f t="shared" ref="DF74" si="607">DE74+1</f>
        <v>109</v>
      </c>
      <c r="DG74" s="75">
        <f t="shared" ref="DG74" si="608">DF74+1</f>
        <v>110</v>
      </c>
      <c r="DH74" s="75">
        <f t="shared" ref="DH74" si="609">DG74+1</f>
        <v>111</v>
      </c>
      <c r="DI74" s="75">
        <f t="shared" ref="DI74" si="610">DH74+1</f>
        <v>112</v>
      </c>
      <c r="DJ74" s="75">
        <f t="shared" ref="DJ74" si="611">DI74+1</f>
        <v>113</v>
      </c>
      <c r="DK74" s="75">
        <f t="shared" ref="DK74" si="612">DJ74+1</f>
        <v>114</v>
      </c>
      <c r="DL74" s="75">
        <f t="shared" ref="DL74" si="613">DK74+1</f>
        <v>115</v>
      </c>
      <c r="DM74" s="75">
        <f t="shared" ref="DM74" si="614">DL74+1</f>
        <v>116</v>
      </c>
      <c r="DN74" s="75">
        <f t="shared" ref="DN74" si="615">DM74+1</f>
        <v>117</v>
      </c>
      <c r="DO74" s="75">
        <f t="shared" ref="DO74" si="616">DN74+1</f>
        <v>118</v>
      </c>
      <c r="DP74" s="75">
        <f t="shared" ref="DP74" si="617">DO74+1</f>
        <v>119</v>
      </c>
      <c r="DQ74" s="75">
        <f t="shared" ref="DQ74" si="618">DP74+1</f>
        <v>120</v>
      </c>
      <c r="DR74" s="75">
        <f t="shared" ref="DR74" si="619">DQ74+1</f>
        <v>121</v>
      </c>
      <c r="DS74" s="75">
        <f t="shared" ref="DS74" si="620">DR74+1</f>
        <v>122</v>
      </c>
      <c r="DT74" s="75">
        <f t="shared" ref="DT74" si="621">DS74+1</f>
        <v>123</v>
      </c>
      <c r="DU74" s="75">
        <f t="shared" ref="DU74" si="622">DT74+1</f>
        <v>124</v>
      </c>
      <c r="DV74" s="75">
        <f t="shared" ref="DV74" si="623">DU74+1</f>
        <v>125</v>
      </c>
      <c r="DW74" s="75">
        <f t="shared" ref="DW74" si="624">DV74+1</f>
        <v>126</v>
      </c>
      <c r="DX74" s="75">
        <f t="shared" ref="DX74" si="625">DW74+1</f>
        <v>127</v>
      </c>
      <c r="DY74" s="75">
        <f t="shared" ref="DY74" si="626">DX74+1</f>
        <v>128</v>
      </c>
      <c r="DZ74" s="75">
        <f t="shared" ref="DZ74" si="627">DY74+1</f>
        <v>129</v>
      </c>
      <c r="EA74" s="75">
        <f t="shared" ref="EA74" si="628">DZ74+1</f>
        <v>130</v>
      </c>
      <c r="EB74" s="75">
        <f t="shared" ref="EB74" si="629">EA74+1</f>
        <v>131</v>
      </c>
      <c r="EC74" s="75">
        <f t="shared" ref="EC74" si="630">EB74+1</f>
        <v>132</v>
      </c>
      <c r="ED74" s="75">
        <f t="shared" ref="ED74" si="631">EC74+1</f>
        <v>133</v>
      </c>
      <c r="EE74" s="75">
        <f t="shared" ref="EE74" si="632">ED74+1</f>
        <v>134</v>
      </c>
      <c r="EF74" s="75">
        <f t="shared" ref="EF74" si="633">EE74+1</f>
        <v>135</v>
      </c>
      <c r="EG74" s="75">
        <f t="shared" ref="EG74" si="634">EF74+1</f>
        <v>136</v>
      </c>
      <c r="EH74" s="75">
        <f t="shared" ref="EH74" si="635">EG74+1</f>
        <v>137</v>
      </c>
      <c r="EI74" s="75">
        <f t="shared" ref="EI74" si="636">EH74+1</f>
        <v>138</v>
      </c>
      <c r="EJ74" s="75">
        <f t="shared" ref="EJ74" si="637">EI74+1</f>
        <v>139</v>
      </c>
      <c r="EK74" s="75">
        <f t="shared" ref="EK74" si="638">EJ74+1</f>
        <v>140</v>
      </c>
      <c r="EL74" s="75">
        <f t="shared" ref="EL74" si="639">EK74+1</f>
        <v>141</v>
      </c>
      <c r="EM74" s="75">
        <f t="shared" ref="EM74" si="640">EL74+1</f>
        <v>142</v>
      </c>
      <c r="EN74" s="75">
        <f t="shared" ref="EN74" si="641">EM74+1</f>
        <v>143</v>
      </c>
      <c r="EO74" s="75">
        <f t="shared" ref="EO74" si="642">EN74+1</f>
        <v>144</v>
      </c>
      <c r="EP74" s="75">
        <f t="shared" ref="EP74" si="643">EO74+1</f>
        <v>145</v>
      </c>
      <c r="EQ74" s="75">
        <f t="shared" ref="EQ74" si="644">EP74+1</f>
        <v>146</v>
      </c>
      <c r="ER74" s="75">
        <f t="shared" ref="ER74" si="645">EQ74+1</f>
        <v>147</v>
      </c>
      <c r="ES74" s="75">
        <f t="shared" ref="ES74" si="646">ER74+1</f>
        <v>148</v>
      </c>
      <c r="ET74" s="75">
        <f t="shared" ref="ET74" si="647">ES74+1</f>
        <v>149</v>
      </c>
      <c r="EU74" s="75">
        <f t="shared" ref="EU74" si="648">ET74+1</f>
        <v>150</v>
      </c>
      <c r="EV74" s="75">
        <f t="shared" ref="EV74" si="649">EU74+1</f>
        <v>151</v>
      </c>
      <c r="EW74" s="75">
        <f t="shared" ref="EW74" si="650">EV74+1</f>
        <v>152</v>
      </c>
      <c r="EX74" s="75">
        <f t="shared" ref="EX74" si="651">EW74+1</f>
        <v>153</v>
      </c>
      <c r="EY74" s="75">
        <f t="shared" ref="EY74" si="652">EX74+1</f>
        <v>154</v>
      </c>
      <c r="EZ74" s="75">
        <f t="shared" ref="EZ74" si="653">EY74+1</f>
        <v>155</v>
      </c>
      <c r="FA74" s="75">
        <f t="shared" ref="FA74" si="654">EZ74+1</f>
        <v>156</v>
      </c>
      <c r="FB74" s="75">
        <f t="shared" ref="FB74" si="655">FA74+1</f>
        <v>157</v>
      </c>
      <c r="FC74" s="75">
        <f t="shared" ref="FC74" si="656">FB74+1</f>
        <v>158</v>
      </c>
      <c r="FD74" s="75">
        <f t="shared" ref="FD74" si="657">FC74+1</f>
        <v>159</v>
      </c>
      <c r="FE74" s="75">
        <f t="shared" ref="FE74" si="658">FD74+1</f>
        <v>160</v>
      </c>
      <c r="FF74" s="75">
        <f t="shared" ref="FF74" si="659">FE74+1</f>
        <v>161</v>
      </c>
      <c r="FG74" s="75">
        <f t="shared" ref="FG74" si="660">FF74+1</f>
        <v>162</v>
      </c>
      <c r="FH74" s="75">
        <f t="shared" ref="FH74" si="661">FG74+1</f>
        <v>163</v>
      </c>
      <c r="FI74" s="75">
        <f t="shared" ref="FI74" si="662">FH74+1</f>
        <v>164</v>
      </c>
      <c r="FJ74" s="75">
        <f t="shared" ref="FJ74" si="663">FI74+1</f>
        <v>165</v>
      </c>
      <c r="FK74" s="75">
        <f t="shared" ref="FK74" si="664">FJ74+1</f>
        <v>166</v>
      </c>
      <c r="FL74" s="75">
        <f t="shared" ref="FL74" si="665">FK74+1</f>
        <v>167</v>
      </c>
      <c r="FM74" s="75">
        <f t="shared" ref="FM74" si="666">FL74+1</f>
        <v>168</v>
      </c>
      <c r="FN74" s="75">
        <f t="shared" ref="FN74" si="667">FM74+1</f>
        <v>169</v>
      </c>
      <c r="FO74" s="75">
        <f t="shared" ref="FO74" si="668">FN74+1</f>
        <v>170</v>
      </c>
      <c r="FP74" s="75">
        <f t="shared" ref="FP74" si="669">FO74+1</f>
        <v>171</v>
      </c>
      <c r="FQ74" s="75">
        <f t="shared" ref="FQ74" si="670">FP74+1</f>
        <v>172</v>
      </c>
      <c r="FR74" s="75">
        <f t="shared" ref="FR74" si="671">FQ74+1</f>
        <v>173</v>
      </c>
      <c r="FS74" s="75">
        <f t="shared" ref="FS74" si="672">FR74+1</f>
        <v>174</v>
      </c>
      <c r="FT74" s="75">
        <f t="shared" ref="FT74" si="673">FS74+1</f>
        <v>175</v>
      </c>
      <c r="FU74" s="75">
        <f t="shared" ref="FU74" si="674">FT74+1</f>
        <v>176</v>
      </c>
      <c r="FV74" s="75">
        <f t="shared" ref="FV74" si="675">FU74+1</f>
        <v>177</v>
      </c>
      <c r="FW74" s="75">
        <f t="shared" ref="FW74" si="676">FV74+1</f>
        <v>178</v>
      </c>
      <c r="FX74" s="75">
        <f t="shared" ref="FX74" si="677">FW74+1</f>
        <v>179</v>
      </c>
      <c r="FY74" s="75">
        <f t="shared" ref="FY74" si="678">FX74+1</f>
        <v>180</v>
      </c>
      <c r="FZ74" s="75">
        <f t="shared" ref="FZ74" si="679">FY74+1</f>
        <v>181</v>
      </c>
      <c r="GA74" s="75">
        <f t="shared" ref="GA74" si="680">FZ74+1</f>
        <v>182</v>
      </c>
      <c r="GB74" s="75">
        <f t="shared" ref="GB74" si="681">GA74+1</f>
        <v>183</v>
      </c>
      <c r="GC74" s="75">
        <f t="shared" ref="GC74" si="682">GB74+1</f>
        <v>184</v>
      </c>
      <c r="GD74" s="75">
        <f t="shared" ref="GD74" si="683">GC74+1</f>
        <v>185</v>
      </c>
      <c r="GE74" s="75">
        <f t="shared" ref="GE74" si="684">GD74+1</f>
        <v>186</v>
      </c>
      <c r="GF74" s="75">
        <f t="shared" ref="GF74" si="685">GE74+1</f>
        <v>187</v>
      </c>
      <c r="GG74" s="75">
        <f t="shared" ref="GG74" si="686">GF74+1</f>
        <v>188</v>
      </c>
      <c r="GH74" s="75">
        <f t="shared" ref="GH74" si="687">GG74+1</f>
        <v>189</v>
      </c>
      <c r="GI74" s="75">
        <f t="shared" ref="GI74" si="688">GH74+1</f>
        <v>190</v>
      </c>
      <c r="GJ74" s="75">
        <f t="shared" ref="GJ74" si="689">GI74+1</f>
        <v>191</v>
      </c>
      <c r="GK74" s="75">
        <f t="shared" ref="GK74" si="690">GJ74+1</f>
        <v>192</v>
      </c>
      <c r="GL74" s="75">
        <f t="shared" ref="GL74" si="691">GK74+1</f>
        <v>193</v>
      </c>
      <c r="GM74" s="75">
        <f t="shared" ref="GM74" si="692">GL74+1</f>
        <v>194</v>
      </c>
      <c r="GN74" s="75">
        <f t="shared" ref="GN74" si="693">GM74+1</f>
        <v>195</v>
      </c>
      <c r="GO74" s="75">
        <f t="shared" ref="GO74" si="694">GN74+1</f>
        <v>196</v>
      </c>
      <c r="GP74" s="75">
        <f t="shared" ref="GP74" si="695">GO74+1</f>
        <v>197</v>
      </c>
      <c r="GQ74" s="75">
        <f t="shared" ref="GQ74" si="696">GP74+1</f>
        <v>198</v>
      </c>
      <c r="GR74" s="75">
        <f t="shared" ref="GR74" si="697">GQ74+1</f>
        <v>199</v>
      </c>
      <c r="GS74" s="75">
        <f t="shared" ref="GS74" si="698">GR74+1</f>
        <v>200</v>
      </c>
      <c r="GT74" s="75">
        <f t="shared" ref="GT74" si="699">GS74+1</f>
        <v>201</v>
      </c>
      <c r="GU74" s="75">
        <f t="shared" ref="GU74" si="700">GT74+1</f>
        <v>202</v>
      </c>
      <c r="GV74" s="75">
        <f t="shared" ref="GV74" si="701">GU74+1</f>
        <v>203</v>
      </c>
      <c r="GW74" s="75">
        <f t="shared" ref="GW74" si="702">GV74+1</f>
        <v>204</v>
      </c>
      <c r="GX74" s="75">
        <f t="shared" ref="GX74" si="703">GW74+1</f>
        <v>205</v>
      </c>
      <c r="GY74" s="75">
        <f t="shared" ref="GY74" si="704">GX74+1</f>
        <v>206</v>
      </c>
      <c r="GZ74" s="75">
        <f t="shared" ref="GZ74" si="705">GY74+1</f>
        <v>207</v>
      </c>
      <c r="HA74" s="75">
        <f t="shared" ref="HA74" si="706">GZ74+1</f>
        <v>208</v>
      </c>
      <c r="HB74" s="75">
        <f t="shared" ref="HB74" si="707">HA74+1</f>
        <v>209</v>
      </c>
      <c r="HC74" s="75">
        <f t="shared" ref="HC74" si="708">HB74+1</f>
        <v>210</v>
      </c>
      <c r="HD74" s="75">
        <f t="shared" ref="HD74" si="709">HC74+1</f>
        <v>211</v>
      </c>
      <c r="HE74" s="75">
        <f t="shared" ref="HE74" si="710">HD74+1</f>
        <v>212</v>
      </c>
      <c r="HF74" s="75">
        <f t="shared" ref="HF74" si="711">HE74+1</f>
        <v>213</v>
      </c>
      <c r="HG74" s="75">
        <f t="shared" ref="HG74" si="712">HF74+1</f>
        <v>214</v>
      </c>
      <c r="HH74" s="75">
        <f t="shared" ref="HH74" si="713">HG74+1</f>
        <v>215</v>
      </c>
      <c r="HI74" s="75">
        <f t="shared" ref="HI74" si="714">HH74+1</f>
        <v>216</v>
      </c>
      <c r="HJ74" s="75">
        <f t="shared" ref="HJ74" si="715">HI74+1</f>
        <v>217</v>
      </c>
      <c r="HK74" s="75">
        <f t="shared" ref="HK74" si="716">HJ74+1</f>
        <v>218</v>
      </c>
      <c r="HL74" s="75">
        <f t="shared" ref="HL74" si="717">HK74+1</f>
        <v>219</v>
      </c>
      <c r="HM74" s="75">
        <f t="shared" ref="HM74" si="718">HL74+1</f>
        <v>220</v>
      </c>
      <c r="HN74" s="75">
        <f t="shared" ref="HN74" si="719">HM74+1</f>
        <v>221</v>
      </c>
      <c r="HO74" s="75">
        <f t="shared" ref="HO74" si="720">HN74+1</f>
        <v>222</v>
      </c>
      <c r="HP74" s="75">
        <f t="shared" ref="HP74" si="721">HO74+1</f>
        <v>223</v>
      </c>
      <c r="HQ74" s="75">
        <f t="shared" ref="HQ74" si="722">HP74+1</f>
        <v>224</v>
      </c>
      <c r="HR74" s="75">
        <f t="shared" ref="HR74" si="723">HQ74+1</f>
        <v>225</v>
      </c>
      <c r="HS74" s="75">
        <f t="shared" ref="HS74" si="724">HR74+1</f>
        <v>226</v>
      </c>
      <c r="HT74" s="75">
        <f t="shared" ref="HT74" si="725">HS74+1</f>
        <v>227</v>
      </c>
      <c r="HU74" s="75">
        <f t="shared" ref="HU74" si="726">HT74+1</f>
        <v>228</v>
      </c>
      <c r="HV74" s="75">
        <f t="shared" ref="HV74" si="727">HU74+1</f>
        <v>229</v>
      </c>
      <c r="HW74" s="75">
        <f t="shared" ref="HW74" si="728">HV74+1</f>
        <v>230</v>
      </c>
      <c r="HX74" s="75">
        <f t="shared" ref="HX74" si="729">HW74+1</f>
        <v>231</v>
      </c>
      <c r="HY74" s="75">
        <f t="shared" ref="HY74" si="730">HX74+1</f>
        <v>232</v>
      </c>
      <c r="HZ74" s="75">
        <f t="shared" ref="HZ74" si="731">HY74+1</f>
        <v>233</v>
      </c>
      <c r="IA74" s="75">
        <f t="shared" ref="IA74" si="732">HZ74+1</f>
        <v>234</v>
      </c>
      <c r="IB74" s="75">
        <f t="shared" ref="IB74" si="733">IA74+1</f>
        <v>235</v>
      </c>
      <c r="IC74" s="75">
        <f t="shared" ref="IC74" si="734">IB74+1</f>
        <v>236</v>
      </c>
      <c r="ID74" s="75">
        <f t="shared" ref="ID74" si="735">IC74+1</f>
        <v>237</v>
      </c>
      <c r="IE74" s="75">
        <f t="shared" ref="IE74" si="736">ID74+1</f>
        <v>238</v>
      </c>
      <c r="IF74" s="75">
        <f t="shared" ref="IF74" si="737">IE74+1</f>
        <v>239</v>
      </c>
      <c r="IG74" s="75">
        <f t="shared" ref="IG74" si="738">IF74+1</f>
        <v>240</v>
      </c>
    </row>
    <row r="75" spans="1:241" x14ac:dyDescent="0.2">
      <c r="A75" s="94" t="s">
        <v>139</v>
      </c>
      <c r="B75" s="77">
        <f t="shared" ref="B75:BM75" si="739">SUM(B76:B79)</f>
        <v>507.95958464789646</v>
      </c>
      <c r="C75" s="77">
        <f t="shared" si="739"/>
        <v>507.95958464789646</v>
      </c>
      <c r="D75" s="77">
        <f t="shared" si="739"/>
        <v>507.95958464789646</v>
      </c>
      <c r="E75" s="77">
        <f t="shared" si="739"/>
        <v>507.95958464789646</v>
      </c>
      <c r="F75" s="77">
        <f t="shared" si="739"/>
        <v>507.95958464789646</v>
      </c>
      <c r="G75" s="77">
        <f t="shared" si="739"/>
        <v>507.95958464789646</v>
      </c>
      <c r="H75" s="77">
        <f t="shared" si="739"/>
        <v>507.95958464789646</v>
      </c>
      <c r="I75" s="77">
        <f t="shared" si="739"/>
        <v>507.95958464789646</v>
      </c>
      <c r="J75" s="77">
        <f t="shared" si="739"/>
        <v>507.95958464789646</v>
      </c>
      <c r="K75" s="77">
        <f t="shared" si="739"/>
        <v>507.95958464789646</v>
      </c>
      <c r="L75" s="77">
        <f t="shared" si="739"/>
        <v>507.95958464789646</v>
      </c>
      <c r="M75" s="77">
        <f t="shared" si="739"/>
        <v>507.95958464789646</v>
      </c>
      <c r="N75" s="77">
        <f t="shared" si="739"/>
        <v>507.95958464789646</v>
      </c>
      <c r="O75" s="77">
        <f t="shared" si="739"/>
        <v>507.95958464789646</v>
      </c>
      <c r="P75" s="77">
        <f t="shared" si="739"/>
        <v>507.95958464789646</v>
      </c>
      <c r="Q75" s="77">
        <f t="shared" si="739"/>
        <v>507.95958464789646</v>
      </c>
      <c r="R75" s="77">
        <f t="shared" si="739"/>
        <v>507.95958464789646</v>
      </c>
      <c r="S75" s="77">
        <f t="shared" si="739"/>
        <v>507.95958464789646</v>
      </c>
      <c r="T75" s="77">
        <f t="shared" si="739"/>
        <v>507.95958464789646</v>
      </c>
      <c r="U75" s="77">
        <f t="shared" si="739"/>
        <v>507.95958464789646</v>
      </c>
      <c r="V75" s="77">
        <f t="shared" si="739"/>
        <v>507.95958464789646</v>
      </c>
      <c r="W75" s="77">
        <f t="shared" si="739"/>
        <v>507.95958464789646</v>
      </c>
      <c r="X75" s="77">
        <f t="shared" si="739"/>
        <v>507.95958464789646</v>
      </c>
      <c r="Y75" s="77">
        <f t="shared" si="739"/>
        <v>507.95958464789646</v>
      </c>
      <c r="Z75" s="77">
        <f t="shared" si="739"/>
        <v>507.95958464789646</v>
      </c>
      <c r="AA75" s="77">
        <f t="shared" si="739"/>
        <v>507.95958464789646</v>
      </c>
      <c r="AB75" s="77">
        <f t="shared" si="739"/>
        <v>507.95958464789646</v>
      </c>
      <c r="AC75" s="77">
        <f t="shared" si="739"/>
        <v>507.95958464789646</v>
      </c>
      <c r="AD75" s="77">
        <f t="shared" si="739"/>
        <v>507.95958464789646</v>
      </c>
      <c r="AE75" s="77">
        <f t="shared" si="739"/>
        <v>507.95958464789646</v>
      </c>
      <c r="AF75" s="77">
        <f t="shared" si="739"/>
        <v>507.95958464789646</v>
      </c>
      <c r="AG75" s="77">
        <f t="shared" si="739"/>
        <v>507.95958464789646</v>
      </c>
      <c r="AH75" s="77">
        <f t="shared" si="739"/>
        <v>507.95958464789646</v>
      </c>
      <c r="AI75" s="77">
        <f t="shared" si="739"/>
        <v>507.95958464789646</v>
      </c>
      <c r="AJ75" s="77">
        <f t="shared" si="739"/>
        <v>507.95958464789646</v>
      </c>
      <c r="AK75" s="77">
        <f t="shared" si="739"/>
        <v>507.95958464789646</v>
      </c>
      <c r="AL75" s="77">
        <f t="shared" si="739"/>
        <v>507.95958464789646</v>
      </c>
      <c r="AM75" s="77">
        <f t="shared" si="739"/>
        <v>507.95958464789646</v>
      </c>
      <c r="AN75" s="77">
        <f t="shared" si="739"/>
        <v>507.95958464789646</v>
      </c>
      <c r="AO75" s="77">
        <f t="shared" si="739"/>
        <v>507.95958464789646</v>
      </c>
      <c r="AP75" s="77">
        <f t="shared" si="739"/>
        <v>507.95958464789646</v>
      </c>
      <c r="AQ75" s="77">
        <f t="shared" si="739"/>
        <v>507.95958464789646</v>
      </c>
      <c r="AR75" s="77">
        <f t="shared" si="739"/>
        <v>507.95958464789646</v>
      </c>
      <c r="AS75" s="77">
        <f t="shared" si="739"/>
        <v>507.95958464789646</v>
      </c>
      <c r="AT75" s="77">
        <f t="shared" si="739"/>
        <v>507.95958464789646</v>
      </c>
      <c r="AU75" s="77">
        <f t="shared" si="739"/>
        <v>507.95958464789646</v>
      </c>
      <c r="AV75" s="77">
        <f t="shared" si="739"/>
        <v>507.95958464789646</v>
      </c>
      <c r="AW75" s="77">
        <f t="shared" si="739"/>
        <v>507.95958464789646</v>
      </c>
      <c r="AX75" s="77">
        <f t="shared" si="739"/>
        <v>507.95958464789646</v>
      </c>
      <c r="AY75" s="77">
        <f t="shared" si="739"/>
        <v>507.95958464789646</v>
      </c>
      <c r="AZ75" s="77">
        <f t="shared" si="739"/>
        <v>507.95958464789646</v>
      </c>
      <c r="BA75" s="77">
        <f t="shared" si="739"/>
        <v>507.95958464789646</v>
      </c>
      <c r="BB75" s="77">
        <f t="shared" si="739"/>
        <v>507.95958464789646</v>
      </c>
      <c r="BC75" s="77">
        <f t="shared" si="739"/>
        <v>507.95958464789646</v>
      </c>
      <c r="BD75" s="77">
        <f t="shared" si="739"/>
        <v>507.95958464789646</v>
      </c>
      <c r="BE75" s="77">
        <f t="shared" si="739"/>
        <v>507.95958464789646</v>
      </c>
      <c r="BF75" s="77">
        <f t="shared" si="739"/>
        <v>507.95958464789646</v>
      </c>
      <c r="BG75" s="77">
        <f t="shared" si="739"/>
        <v>507.95958464789646</v>
      </c>
      <c r="BH75" s="77">
        <f t="shared" si="739"/>
        <v>507.95958464789646</v>
      </c>
      <c r="BI75" s="77">
        <f t="shared" si="739"/>
        <v>507.95958464789646</v>
      </c>
      <c r="BJ75" s="77">
        <f t="shared" si="739"/>
        <v>507.95958464789646</v>
      </c>
      <c r="BK75" s="77">
        <f t="shared" si="739"/>
        <v>507.95958464789646</v>
      </c>
      <c r="BL75" s="77">
        <f t="shared" si="739"/>
        <v>507.95958464789646</v>
      </c>
      <c r="BM75" s="77">
        <f t="shared" si="739"/>
        <v>507.95958464789646</v>
      </c>
      <c r="BN75" s="77">
        <f t="shared" ref="BN75:DY75" si="740">SUM(BN76:BN79)</f>
        <v>507.95958464789646</v>
      </c>
      <c r="BO75" s="77">
        <f t="shared" si="740"/>
        <v>507.95958464789646</v>
      </c>
      <c r="BP75" s="77">
        <f t="shared" si="740"/>
        <v>507.95958464789646</v>
      </c>
      <c r="BQ75" s="77">
        <f t="shared" si="740"/>
        <v>507.95958464789646</v>
      </c>
      <c r="BR75" s="77">
        <f t="shared" si="740"/>
        <v>507.95958464789646</v>
      </c>
      <c r="BS75" s="77">
        <f t="shared" si="740"/>
        <v>507.95958464789646</v>
      </c>
      <c r="BT75" s="77">
        <f t="shared" si="740"/>
        <v>507.95958464789646</v>
      </c>
      <c r="BU75" s="77">
        <f t="shared" si="740"/>
        <v>507.95958464789646</v>
      </c>
      <c r="BV75" s="77">
        <f t="shared" si="740"/>
        <v>507.95958464789646</v>
      </c>
      <c r="BW75" s="77">
        <f t="shared" si="740"/>
        <v>507.95958464789646</v>
      </c>
      <c r="BX75" s="77">
        <f t="shared" si="740"/>
        <v>507.95958464789646</v>
      </c>
      <c r="BY75" s="77">
        <f t="shared" si="740"/>
        <v>507.95958464789646</v>
      </c>
      <c r="BZ75" s="77">
        <f t="shared" si="740"/>
        <v>507.95958464789646</v>
      </c>
      <c r="CA75" s="77">
        <f t="shared" si="740"/>
        <v>507.95958464789646</v>
      </c>
      <c r="CB75" s="77">
        <f t="shared" si="740"/>
        <v>507.95958464789646</v>
      </c>
      <c r="CC75" s="77">
        <f t="shared" si="740"/>
        <v>507.95958464789646</v>
      </c>
      <c r="CD75" s="77">
        <f t="shared" si="740"/>
        <v>507.95958464789646</v>
      </c>
      <c r="CE75" s="77">
        <f t="shared" si="740"/>
        <v>507.95958464789646</v>
      </c>
      <c r="CF75" s="77">
        <f t="shared" si="740"/>
        <v>507.95958464789646</v>
      </c>
      <c r="CG75" s="77">
        <f t="shared" si="740"/>
        <v>507.95958464789646</v>
      </c>
      <c r="CH75" s="77">
        <f t="shared" si="740"/>
        <v>507.95958464789646</v>
      </c>
      <c r="CI75" s="77">
        <f t="shared" si="740"/>
        <v>507.95958464789646</v>
      </c>
      <c r="CJ75" s="77">
        <f t="shared" si="740"/>
        <v>507.95958464789646</v>
      </c>
      <c r="CK75" s="77">
        <f t="shared" si="740"/>
        <v>507.95958464789646</v>
      </c>
      <c r="CL75" s="77">
        <f t="shared" si="740"/>
        <v>507.95958464789646</v>
      </c>
      <c r="CM75" s="77">
        <f t="shared" si="740"/>
        <v>507.95958464789646</v>
      </c>
      <c r="CN75" s="77">
        <f t="shared" si="740"/>
        <v>507.95958464789646</v>
      </c>
      <c r="CO75" s="77">
        <f t="shared" si="740"/>
        <v>507.95958464789646</v>
      </c>
      <c r="CP75" s="77">
        <f t="shared" si="740"/>
        <v>507.95958464789646</v>
      </c>
      <c r="CQ75" s="77">
        <f t="shared" si="740"/>
        <v>507.95958464789646</v>
      </c>
      <c r="CR75" s="77">
        <f t="shared" si="740"/>
        <v>507.95958464789646</v>
      </c>
      <c r="CS75" s="77">
        <f t="shared" si="740"/>
        <v>507.95958464789646</v>
      </c>
      <c r="CT75" s="77">
        <f t="shared" si="740"/>
        <v>507.95958464789646</v>
      </c>
      <c r="CU75" s="77">
        <f t="shared" si="740"/>
        <v>507.95958464789646</v>
      </c>
      <c r="CV75" s="77">
        <f t="shared" si="740"/>
        <v>507.95958464789646</v>
      </c>
      <c r="CW75" s="77">
        <f t="shared" si="740"/>
        <v>507.95958464789646</v>
      </c>
      <c r="CX75" s="77">
        <f t="shared" si="740"/>
        <v>507.95958464789646</v>
      </c>
      <c r="CY75" s="77">
        <f t="shared" si="740"/>
        <v>507.95958464789646</v>
      </c>
      <c r="CZ75" s="77">
        <f t="shared" si="740"/>
        <v>507.95958464789646</v>
      </c>
      <c r="DA75" s="77">
        <f t="shared" si="740"/>
        <v>507.95958464789646</v>
      </c>
      <c r="DB75" s="77">
        <f t="shared" si="740"/>
        <v>507.95958464789646</v>
      </c>
      <c r="DC75" s="77">
        <f t="shared" si="740"/>
        <v>507.95958464789646</v>
      </c>
      <c r="DD75" s="77">
        <f t="shared" si="740"/>
        <v>507.95958464789646</v>
      </c>
      <c r="DE75" s="77">
        <f t="shared" si="740"/>
        <v>507.95958464789646</v>
      </c>
      <c r="DF75" s="77">
        <f t="shared" si="740"/>
        <v>507.95958464789646</v>
      </c>
      <c r="DG75" s="77">
        <f t="shared" si="740"/>
        <v>507.95958464789646</v>
      </c>
      <c r="DH75" s="77">
        <f t="shared" si="740"/>
        <v>507.95958464789646</v>
      </c>
      <c r="DI75" s="77">
        <f t="shared" si="740"/>
        <v>507.95958464789646</v>
      </c>
      <c r="DJ75" s="77">
        <f t="shared" si="740"/>
        <v>507.95958464789646</v>
      </c>
      <c r="DK75" s="77">
        <f t="shared" si="740"/>
        <v>507.95958464789646</v>
      </c>
      <c r="DL75" s="77">
        <f t="shared" si="740"/>
        <v>507.95958464789646</v>
      </c>
      <c r="DM75" s="77">
        <f t="shared" si="740"/>
        <v>507.95958464789646</v>
      </c>
      <c r="DN75" s="77">
        <f t="shared" si="740"/>
        <v>507.95958464789646</v>
      </c>
      <c r="DO75" s="77">
        <f t="shared" si="740"/>
        <v>507.95958464789646</v>
      </c>
      <c r="DP75" s="77">
        <f t="shared" si="740"/>
        <v>507.95958464789646</v>
      </c>
      <c r="DQ75" s="77">
        <f t="shared" si="740"/>
        <v>507.95958464789646</v>
      </c>
      <c r="DR75" s="77">
        <f t="shared" si="740"/>
        <v>507.95958464789646</v>
      </c>
      <c r="DS75" s="77">
        <f t="shared" si="740"/>
        <v>507.95958464789646</v>
      </c>
      <c r="DT75" s="77">
        <f t="shared" si="740"/>
        <v>507.95958464789646</v>
      </c>
      <c r="DU75" s="77">
        <f t="shared" si="740"/>
        <v>507.95958464789646</v>
      </c>
      <c r="DV75" s="77">
        <f t="shared" si="740"/>
        <v>507.95958464789646</v>
      </c>
      <c r="DW75" s="77">
        <f t="shared" si="740"/>
        <v>507.95958464789646</v>
      </c>
      <c r="DX75" s="77">
        <f t="shared" si="740"/>
        <v>507.95958464789646</v>
      </c>
      <c r="DY75" s="77">
        <f t="shared" si="740"/>
        <v>507.95958464789646</v>
      </c>
      <c r="DZ75" s="77">
        <f t="shared" ref="DZ75:GK75" si="741">SUM(DZ76:DZ79)</f>
        <v>507.95958464789646</v>
      </c>
      <c r="EA75" s="77">
        <f t="shared" si="741"/>
        <v>507.95958464789646</v>
      </c>
      <c r="EB75" s="77">
        <f t="shared" si="741"/>
        <v>507.95958464789646</v>
      </c>
      <c r="EC75" s="77">
        <f t="shared" si="741"/>
        <v>507.95958464789646</v>
      </c>
      <c r="ED75" s="77">
        <f t="shared" si="741"/>
        <v>507.95958464789646</v>
      </c>
      <c r="EE75" s="77">
        <f t="shared" si="741"/>
        <v>507.95958464789646</v>
      </c>
      <c r="EF75" s="77">
        <f t="shared" si="741"/>
        <v>507.95958464789646</v>
      </c>
      <c r="EG75" s="77">
        <f t="shared" si="741"/>
        <v>507.95958464789646</v>
      </c>
      <c r="EH75" s="77">
        <f t="shared" si="741"/>
        <v>507.95958464789646</v>
      </c>
      <c r="EI75" s="77">
        <f t="shared" si="741"/>
        <v>507.95958464789646</v>
      </c>
      <c r="EJ75" s="77">
        <f t="shared" si="741"/>
        <v>507.95958464789646</v>
      </c>
      <c r="EK75" s="77">
        <f t="shared" si="741"/>
        <v>507.95958464789646</v>
      </c>
      <c r="EL75" s="77">
        <f t="shared" si="741"/>
        <v>507.95958464789646</v>
      </c>
      <c r="EM75" s="77">
        <f t="shared" si="741"/>
        <v>507.95958464789646</v>
      </c>
      <c r="EN75" s="77">
        <f t="shared" si="741"/>
        <v>507.95958464789646</v>
      </c>
      <c r="EO75" s="77">
        <f t="shared" si="741"/>
        <v>507.95958464789646</v>
      </c>
      <c r="EP75" s="77">
        <f t="shared" si="741"/>
        <v>507.95958464789646</v>
      </c>
      <c r="EQ75" s="77">
        <f t="shared" si="741"/>
        <v>507.95958464789646</v>
      </c>
      <c r="ER75" s="77">
        <f t="shared" si="741"/>
        <v>507.95958464789646</v>
      </c>
      <c r="ES75" s="77">
        <f t="shared" si="741"/>
        <v>507.95958464789646</v>
      </c>
      <c r="ET75" s="77">
        <f t="shared" si="741"/>
        <v>507.95958464789646</v>
      </c>
      <c r="EU75" s="77">
        <f t="shared" si="741"/>
        <v>507.95958464789646</v>
      </c>
      <c r="EV75" s="77">
        <f t="shared" si="741"/>
        <v>507.95958464789646</v>
      </c>
      <c r="EW75" s="77">
        <f t="shared" si="741"/>
        <v>507.95958464789646</v>
      </c>
      <c r="EX75" s="77">
        <f t="shared" si="741"/>
        <v>507.95958464789646</v>
      </c>
      <c r="EY75" s="77">
        <f t="shared" si="741"/>
        <v>507.95958464789646</v>
      </c>
      <c r="EZ75" s="77">
        <f t="shared" si="741"/>
        <v>507.95958464789646</v>
      </c>
      <c r="FA75" s="77">
        <f t="shared" si="741"/>
        <v>507.95958464789646</v>
      </c>
      <c r="FB75" s="77">
        <f t="shared" si="741"/>
        <v>507.95958464789646</v>
      </c>
      <c r="FC75" s="77">
        <f t="shared" si="741"/>
        <v>507.95958464789646</v>
      </c>
      <c r="FD75" s="77">
        <f t="shared" si="741"/>
        <v>507.95958464789646</v>
      </c>
      <c r="FE75" s="77">
        <f t="shared" si="741"/>
        <v>507.95958464789646</v>
      </c>
      <c r="FF75" s="77">
        <f t="shared" si="741"/>
        <v>507.95958464789646</v>
      </c>
      <c r="FG75" s="77">
        <f t="shared" si="741"/>
        <v>507.95958464789646</v>
      </c>
      <c r="FH75" s="77">
        <f t="shared" si="741"/>
        <v>507.95958464789646</v>
      </c>
      <c r="FI75" s="77">
        <f t="shared" si="741"/>
        <v>507.95958464789646</v>
      </c>
      <c r="FJ75" s="77">
        <f t="shared" si="741"/>
        <v>507.95958464789646</v>
      </c>
      <c r="FK75" s="77">
        <f t="shared" si="741"/>
        <v>507.95958464789646</v>
      </c>
      <c r="FL75" s="77">
        <f t="shared" si="741"/>
        <v>507.95958464789646</v>
      </c>
      <c r="FM75" s="77">
        <f t="shared" si="741"/>
        <v>507.95958464789646</v>
      </c>
      <c r="FN75" s="77">
        <f t="shared" si="741"/>
        <v>507.95958464789646</v>
      </c>
      <c r="FO75" s="77">
        <f t="shared" si="741"/>
        <v>507.95958464789646</v>
      </c>
      <c r="FP75" s="77">
        <f t="shared" si="741"/>
        <v>507.95958464789646</v>
      </c>
      <c r="FQ75" s="77">
        <f t="shared" si="741"/>
        <v>507.95958464789646</v>
      </c>
      <c r="FR75" s="77">
        <f t="shared" si="741"/>
        <v>507.95958464789646</v>
      </c>
      <c r="FS75" s="77">
        <f t="shared" si="741"/>
        <v>507.95958464789646</v>
      </c>
      <c r="FT75" s="77">
        <f t="shared" si="741"/>
        <v>507.95958464789646</v>
      </c>
      <c r="FU75" s="77">
        <f t="shared" si="741"/>
        <v>507.95958464789646</v>
      </c>
      <c r="FV75" s="77">
        <f t="shared" si="741"/>
        <v>507.95958464789646</v>
      </c>
      <c r="FW75" s="77">
        <f t="shared" si="741"/>
        <v>507.95958464789646</v>
      </c>
      <c r="FX75" s="77">
        <f t="shared" si="741"/>
        <v>507.95958464789646</v>
      </c>
      <c r="FY75" s="77">
        <f t="shared" si="741"/>
        <v>507.95958464789646</v>
      </c>
      <c r="FZ75" s="77">
        <f t="shared" si="741"/>
        <v>507.95958464789646</v>
      </c>
      <c r="GA75" s="77">
        <f t="shared" si="741"/>
        <v>507.95958464789646</v>
      </c>
      <c r="GB75" s="77">
        <f t="shared" si="741"/>
        <v>507.95958464789646</v>
      </c>
      <c r="GC75" s="77">
        <f t="shared" si="741"/>
        <v>507.95958464789646</v>
      </c>
      <c r="GD75" s="77">
        <f t="shared" si="741"/>
        <v>507.95958464789646</v>
      </c>
      <c r="GE75" s="77">
        <f t="shared" si="741"/>
        <v>507.95958464789646</v>
      </c>
      <c r="GF75" s="77">
        <f t="shared" si="741"/>
        <v>507.95958464789646</v>
      </c>
      <c r="GG75" s="77">
        <f t="shared" si="741"/>
        <v>507.95958464789646</v>
      </c>
      <c r="GH75" s="77">
        <f t="shared" si="741"/>
        <v>507.95958464789646</v>
      </c>
      <c r="GI75" s="77">
        <f t="shared" si="741"/>
        <v>507.95958464789646</v>
      </c>
      <c r="GJ75" s="77">
        <f t="shared" si="741"/>
        <v>507.95958464789646</v>
      </c>
      <c r="GK75" s="77">
        <f t="shared" si="741"/>
        <v>507.95958464789646</v>
      </c>
      <c r="GL75" s="77">
        <f t="shared" ref="GL75:HI75" si="742">SUM(GL76:GL79)</f>
        <v>507.95958464789646</v>
      </c>
      <c r="GM75" s="77">
        <f t="shared" si="742"/>
        <v>507.95958464789646</v>
      </c>
      <c r="GN75" s="77">
        <f t="shared" si="742"/>
        <v>507.95958464789646</v>
      </c>
      <c r="GO75" s="77">
        <f t="shared" si="742"/>
        <v>507.95958464789646</v>
      </c>
      <c r="GP75" s="77">
        <f t="shared" si="742"/>
        <v>507.95958464789646</v>
      </c>
      <c r="GQ75" s="77">
        <f t="shared" si="742"/>
        <v>507.95958464789646</v>
      </c>
      <c r="GR75" s="77">
        <f t="shared" si="742"/>
        <v>507.95958464789646</v>
      </c>
      <c r="GS75" s="77">
        <f t="shared" si="742"/>
        <v>507.95958464789646</v>
      </c>
      <c r="GT75" s="77">
        <f t="shared" si="742"/>
        <v>507.95958464789646</v>
      </c>
      <c r="GU75" s="77">
        <f t="shared" si="742"/>
        <v>507.95958464789646</v>
      </c>
      <c r="GV75" s="77">
        <f t="shared" si="742"/>
        <v>507.95958464789646</v>
      </c>
      <c r="GW75" s="77">
        <f t="shared" si="742"/>
        <v>507.95958464789646</v>
      </c>
      <c r="GX75" s="77">
        <f t="shared" si="742"/>
        <v>507.95958464789646</v>
      </c>
      <c r="GY75" s="77">
        <f t="shared" si="742"/>
        <v>507.95958464789646</v>
      </c>
      <c r="GZ75" s="77">
        <f t="shared" si="742"/>
        <v>507.95958464789646</v>
      </c>
      <c r="HA75" s="77">
        <f t="shared" si="742"/>
        <v>507.95958464789646</v>
      </c>
      <c r="HB75" s="77">
        <f t="shared" si="742"/>
        <v>507.95958464789646</v>
      </c>
      <c r="HC75" s="77">
        <f t="shared" si="742"/>
        <v>507.95958464789646</v>
      </c>
      <c r="HD75" s="77">
        <f t="shared" si="742"/>
        <v>507.95958464789646</v>
      </c>
      <c r="HE75" s="77">
        <f t="shared" si="742"/>
        <v>507.95958464789646</v>
      </c>
      <c r="HF75" s="77">
        <f t="shared" si="742"/>
        <v>507.95958464789646</v>
      </c>
      <c r="HG75" s="77">
        <f t="shared" si="742"/>
        <v>507.95958464789646</v>
      </c>
      <c r="HH75" s="77">
        <f t="shared" si="742"/>
        <v>507.95958464789646</v>
      </c>
      <c r="HI75" s="77">
        <f t="shared" si="742"/>
        <v>507.95958464789646</v>
      </c>
      <c r="HJ75" s="77">
        <f t="shared" ref="HJ75:IG75" si="743">SUM(HJ76:HJ79)</f>
        <v>507.95958464789646</v>
      </c>
      <c r="HK75" s="77">
        <f t="shared" si="743"/>
        <v>507.95958464789646</v>
      </c>
      <c r="HL75" s="77">
        <f t="shared" si="743"/>
        <v>507.95958464789646</v>
      </c>
      <c r="HM75" s="77">
        <f t="shared" si="743"/>
        <v>507.95958464789646</v>
      </c>
      <c r="HN75" s="77">
        <f t="shared" si="743"/>
        <v>507.95958464789646</v>
      </c>
      <c r="HO75" s="77">
        <f t="shared" si="743"/>
        <v>507.95958464789646</v>
      </c>
      <c r="HP75" s="77">
        <f t="shared" si="743"/>
        <v>507.95958464789646</v>
      </c>
      <c r="HQ75" s="77">
        <f t="shared" si="743"/>
        <v>507.95958464789646</v>
      </c>
      <c r="HR75" s="77">
        <f t="shared" si="743"/>
        <v>507.95958464789646</v>
      </c>
      <c r="HS75" s="77">
        <f t="shared" si="743"/>
        <v>507.95958464789646</v>
      </c>
      <c r="HT75" s="77">
        <f t="shared" si="743"/>
        <v>507.95958464789646</v>
      </c>
      <c r="HU75" s="77">
        <f t="shared" si="743"/>
        <v>507.95958464789646</v>
      </c>
      <c r="HV75" s="77">
        <f t="shared" si="743"/>
        <v>507.95958464789646</v>
      </c>
      <c r="HW75" s="77">
        <f t="shared" si="743"/>
        <v>507.95958464789646</v>
      </c>
      <c r="HX75" s="77">
        <f t="shared" si="743"/>
        <v>507.95958464789646</v>
      </c>
      <c r="HY75" s="77">
        <f t="shared" si="743"/>
        <v>507.95958464789646</v>
      </c>
      <c r="HZ75" s="77">
        <f t="shared" si="743"/>
        <v>507.95958464789646</v>
      </c>
      <c r="IA75" s="77">
        <f t="shared" si="743"/>
        <v>507.95958464789646</v>
      </c>
      <c r="IB75" s="77">
        <f t="shared" si="743"/>
        <v>507.95958464789646</v>
      </c>
      <c r="IC75" s="77">
        <f t="shared" si="743"/>
        <v>507.95958464789646</v>
      </c>
      <c r="ID75" s="77">
        <f t="shared" si="743"/>
        <v>507.95958464789646</v>
      </c>
      <c r="IE75" s="77">
        <f t="shared" si="743"/>
        <v>507.95958464789646</v>
      </c>
      <c r="IF75" s="77">
        <f t="shared" si="743"/>
        <v>507.95958464789646</v>
      </c>
      <c r="IG75" s="77">
        <f t="shared" si="743"/>
        <v>507.95958464789646</v>
      </c>
    </row>
    <row r="76" spans="1:241" x14ac:dyDescent="0.2">
      <c r="A76" s="235" t="s">
        <v>140</v>
      </c>
      <c r="B76" s="77">
        <f t="shared" ref="B76:BM76" si="744">B13+B17</f>
        <v>507.95958464789646</v>
      </c>
      <c r="C76" s="77">
        <f t="shared" si="744"/>
        <v>507.95958464789646</v>
      </c>
      <c r="D76" s="77">
        <f t="shared" si="744"/>
        <v>507.95958464789646</v>
      </c>
      <c r="E76" s="77">
        <f t="shared" si="744"/>
        <v>507.95958464789646</v>
      </c>
      <c r="F76" s="77">
        <f t="shared" si="744"/>
        <v>507.95958464789646</v>
      </c>
      <c r="G76" s="77">
        <f t="shared" si="744"/>
        <v>507.95958464789646</v>
      </c>
      <c r="H76" s="77">
        <f t="shared" si="744"/>
        <v>507.95958464789646</v>
      </c>
      <c r="I76" s="77">
        <f t="shared" si="744"/>
        <v>507.95958464789646</v>
      </c>
      <c r="J76" s="77">
        <f t="shared" si="744"/>
        <v>507.95958464789646</v>
      </c>
      <c r="K76" s="77">
        <f t="shared" si="744"/>
        <v>507.95958464789646</v>
      </c>
      <c r="L76" s="77">
        <f t="shared" si="744"/>
        <v>507.95958464789646</v>
      </c>
      <c r="M76" s="77">
        <f t="shared" si="744"/>
        <v>507.95958464789646</v>
      </c>
      <c r="N76" s="77">
        <f t="shared" si="744"/>
        <v>507.95958464789646</v>
      </c>
      <c r="O76" s="77">
        <f t="shared" si="744"/>
        <v>507.95958464789646</v>
      </c>
      <c r="P76" s="77">
        <f t="shared" si="744"/>
        <v>507.95958464789646</v>
      </c>
      <c r="Q76" s="77">
        <f t="shared" si="744"/>
        <v>507.95958464789646</v>
      </c>
      <c r="R76" s="77">
        <f t="shared" si="744"/>
        <v>507.95958464789646</v>
      </c>
      <c r="S76" s="77">
        <f t="shared" si="744"/>
        <v>507.95958464789646</v>
      </c>
      <c r="T76" s="77">
        <f t="shared" si="744"/>
        <v>507.95958464789646</v>
      </c>
      <c r="U76" s="77">
        <f t="shared" si="744"/>
        <v>507.95958464789646</v>
      </c>
      <c r="V76" s="77">
        <f t="shared" si="744"/>
        <v>507.95958464789646</v>
      </c>
      <c r="W76" s="77">
        <f t="shared" si="744"/>
        <v>507.95958464789646</v>
      </c>
      <c r="X76" s="77">
        <f t="shared" si="744"/>
        <v>507.95958464789646</v>
      </c>
      <c r="Y76" s="77">
        <f t="shared" si="744"/>
        <v>507.95958464789646</v>
      </c>
      <c r="Z76" s="77">
        <f t="shared" si="744"/>
        <v>507.95958464789646</v>
      </c>
      <c r="AA76" s="77">
        <f t="shared" si="744"/>
        <v>507.95958464789646</v>
      </c>
      <c r="AB76" s="77">
        <f t="shared" si="744"/>
        <v>507.95958464789646</v>
      </c>
      <c r="AC76" s="77">
        <f t="shared" si="744"/>
        <v>507.95958464789646</v>
      </c>
      <c r="AD76" s="77">
        <f t="shared" si="744"/>
        <v>507.95958464789646</v>
      </c>
      <c r="AE76" s="77">
        <f t="shared" si="744"/>
        <v>507.95958464789646</v>
      </c>
      <c r="AF76" s="77">
        <f t="shared" si="744"/>
        <v>507.95958464789646</v>
      </c>
      <c r="AG76" s="77">
        <f t="shared" si="744"/>
        <v>507.95958464789646</v>
      </c>
      <c r="AH76" s="77">
        <f t="shared" si="744"/>
        <v>507.95958464789646</v>
      </c>
      <c r="AI76" s="77">
        <f t="shared" si="744"/>
        <v>507.95958464789646</v>
      </c>
      <c r="AJ76" s="77">
        <f t="shared" si="744"/>
        <v>507.95958464789646</v>
      </c>
      <c r="AK76" s="77">
        <f t="shared" si="744"/>
        <v>507.95958464789646</v>
      </c>
      <c r="AL76" s="77">
        <f t="shared" si="744"/>
        <v>507.95958464789646</v>
      </c>
      <c r="AM76" s="77">
        <f t="shared" si="744"/>
        <v>507.95958464789646</v>
      </c>
      <c r="AN76" s="77">
        <f t="shared" si="744"/>
        <v>507.95958464789646</v>
      </c>
      <c r="AO76" s="77">
        <f t="shared" si="744"/>
        <v>507.95958464789646</v>
      </c>
      <c r="AP76" s="77">
        <f t="shared" si="744"/>
        <v>507.95958464789646</v>
      </c>
      <c r="AQ76" s="77">
        <f t="shared" si="744"/>
        <v>507.95958464789646</v>
      </c>
      <c r="AR76" s="77">
        <f t="shared" si="744"/>
        <v>507.95958464789646</v>
      </c>
      <c r="AS76" s="77">
        <f t="shared" si="744"/>
        <v>507.95958464789646</v>
      </c>
      <c r="AT76" s="77">
        <f t="shared" si="744"/>
        <v>507.95958464789646</v>
      </c>
      <c r="AU76" s="77">
        <f t="shared" si="744"/>
        <v>507.95958464789646</v>
      </c>
      <c r="AV76" s="77">
        <f t="shared" si="744"/>
        <v>507.95958464789646</v>
      </c>
      <c r="AW76" s="77">
        <f t="shared" si="744"/>
        <v>507.95958464789646</v>
      </c>
      <c r="AX76" s="77">
        <f t="shared" si="744"/>
        <v>507.95958464789646</v>
      </c>
      <c r="AY76" s="77">
        <f t="shared" si="744"/>
        <v>507.95958464789646</v>
      </c>
      <c r="AZ76" s="77">
        <f t="shared" si="744"/>
        <v>507.95958464789646</v>
      </c>
      <c r="BA76" s="77">
        <f t="shared" si="744"/>
        <v>507.95958464789646</v>
      </c>
      <c r="BB76" s="77">
        <f t="shared" si="744"/>
        <v>507.95958464789646</v>
      </c>
      <c r="BC76" s="77">
        <f t="shared" si="744"/>
        <v>507.95958464789646</v>
      </c>
      <c r="BD76" s="77">
        <f t="shared" si="744"/>
        <v>507.95958464789646</v>
      </c>
      <c r="BE76" s="77">
        <f t="shared" si="744"/>
        <v>507.95958464789646</v>
      </c>
      <c r="BF76" s="77">
        <f t="shared" si="744"/>
        <v>507.95958464789646</v>
      </c>
      <c r="BG76" s="77">
        <f t="shared" si="744"/>
        <v>507.95958464789646</v>
      </c>
      <c r="BH76" s="77">
        <f t="shared" si="744"/>
        <v>507.95958464789646</v>
      </c>
      <c r="BI76" s="77">
        <f t="shared" si="744"/>
        <v>507.95958464789646</v>
      </c>
      <c r="BJ76" s="77">
        <f t="shared" si="744"/>
        <v>507.95958464789646</v>
      </c>
      <c r="BK76" s="77">
        <f t="shared" si="744"/>
        <v>507.95958464789646</v>
      </c>
      <c r="BL76" s="77">
        <f t="shared" si="744"/>
        <v>507.95958464789646</v>
      </c>
      <c r="BM76" s="77">
        <f t="shared" si="744"/>
        <v>507.95958464789646</v>
      </c>
      <c r="BN76" s="77">
        <f t="shared" ref="BN76:DY76" si="745">BN13+BN17</f>
        <v>507.95958464789646</v>
      </c>
      <c r="BO76" s="77">
        <f t="shared" si="745"/>
        <v>507.95958464789646</v>
      </c>
      <c r="BP76" s="77">
        <f t="shared" si="745"/>
        <v>507.95958464789646</v>
      </c>
      <c r="BQ76" s="77">
        <f t="shared" si="745"/>
        <v>507.95958464789646</v>
      </c>
      <c r="BR76" s="77">
        <f t="shared" si="745"/>
        <v>507.95958464789646</v>
      </c>
      <c r="BS76" s="77">
        <f t="shared" si="745"/>
        <v>507.95958464789646</v>
      </c>
      <c r="BT76" s="77">
        <f t="shared" si="745"/>
        <v>507.95958464789646</v>
      </c>
      <c r="BU76" s="77">
        <f t="shared" si="745"/>
        <v>507.95958464789646</v>
      </c>
      <c r="BV76" s="77">
        <f t="shared" si="745"/>
        <v>507.95958464789646</v>
      </c>
      <c r="BW76" s="77">
        <f t="shared" si="745"/>
        <v>507.95958464789646</v>
      </c>
      <c r="BX76" s="77">
        <f t="shared" si="745"/>
        <v>507.95958464789646</v>
      </c>
      <c r="BY76" s="77">
        <f t="shared" si="745"/>
        <v>507.95958464789646</v>
      </c>
      <c r="BZ76" s="77">
        <f t="shared" si="745"/>
        <v>507.95958464789646</v>
      </c>
      <c r="CA76" s="77">
        <f t="shared" si="745"/>
        <v>507.95958464789646</v>
      </c>
      <c r="CB76" s="77">
        <f t="shared" si="745"/>
        <v>507.95958464789646</v>
      </c>
      <c r="CC76" s="77">
        <f t="shared" si="745"/>
        <v>507.95958464789646</v>
      </c>
      <c r="CD76" s="77">
        <f t="shared" si="745"/>
        <v>507.95958464789646</v>
      </c>
      <c r="CE76" s="77">
        <f t="shared" si="745"/>
        <v>507.95958464789646</v>
      </c>
      <c r="CF76" s="77">
        <f t="shared" si="745"/>
        <v>507.95958464789646</v>
      </c>
      <c r="CG76" s="77">
        <f t="shared" si="745"/>
        <v>507.95958464789646</v>
      </c>
      <c r="CH76" s="77">
        <f t="shared" si="745"/>
        <v>507.95958464789646</v>
      </c>
      <c r="CI76" s="77">
        <f t="shared" si="745"/>
        <v>507.95958464789646</v>
      </c>
      <c r="CJ76" s="77">
        <f t="shared" si="745"/>
        <v>507.95958464789646</v>
      </c>
      <c r="CK76" s="77">
        <f t="shared" si="745"/>
        <v>507.95958464789646</v>
      </c>
      <c r="CL76" s="77">
        <f t="shared" si="745"/>
        <v>507.95958464789646</v>
      </c>
      <c r="CM76" s="77">
        <f t="shared" si="745"/>
        <v>507.95958464789646</v>
      </c>
      <c r="CN76" s="77">
        <f t="shared" si="745"/>
        <v>507.95958464789646</v>
      </c>
      <c r="CO76" s="77">
        <f t="shared" si="745"/>
        <v>507.95958464789646</v>
      </c>
      <c r="CP76" s="77">
        <f t="shared" si="745"/>
        <v>507.95958464789646</v>
      </c>
      <c r="CQ76" s="77">
        <f t="shared" si="745"/>
        <v>507.95958464789646</v>
      </c>
      <c r="CR76" s="77">
        <f t="shared" si="745"/>
        <v>507.95958464789646</v>
      </c>
      <c r="CS76" s="77">
        <f t="shared" si="745"/>
        <v>507.95958464789646</v>
      </c>
      <c r="CT76" s="77">
        <f t="shared" si="745"/>
        <v>507.95958464789646</v>
      </c>
      <c r="CU76" s="77">
        <f t="shared" si="745"/>
        <v>507.95958464789646</v>
      </c>
      <c r="CV76" s="77">
        <f t="shared" si="745"/>
        <v>507.95958464789646</v>
      </c>
      <c r="CW76" s="77">
        <f t="shared" si="745"/>
        <v>507.95958464789646</v>
      </c>
      <c r="CX76" s="77">
        <f t="shared" si="745"/>
        <v>507.95958464789646</v>
      </c>
      <c r="CY76" s="77">
        <f t="shared" si="745"/>
        <v>507.95958464789646</v>
      </c>
      <c r="CZ76" s="77">
        <f t="shared" si="745"/>
        <v>507.95958464789646</v>
      </c>
      <c r="DA76" s="77">
        <f t="shared" si="745"/>
        <v>507.95958464789646</v>
      </c>
      <c r="DB76" s="77">
        <f t="shared" si="745"/>
        <v>507.95958464789646</v>
      </c>
      <c r="DC76" s="77">
        <f t="shared" si="745"/>
        <v>507.95958464789646</v>
      </c>
      <c r="DD76" s="77">
        <f t="shared" si="745"/>
        <v>507.95958464789646</v>
      </c>
      <c r="DE76" s="77">
        <f t="shared" si="745"/>
        <v>507.95958464789646</v>
      </c>
      <c r="DF76" s="77">
        <f t="shared" si="745"/>
        <v>507.95958464789646</v>
      </c>
      <c r="DG76" s="77">
        <f t="shared" si="745"/>
        <v>507.95958464789646</v>
      </c>
      <c r="DH76" s="77">
        <f t="shared" si="745"/>
        <v>507.95958464789646</v>
      </c>
      <c r="DI76" s="77">
        <f t="shared" si="745"/>
        <v>507.95958464789646</v>
      </c>
      <c r="DJ76" s="77">
        <f t="shared" si="745"/>
        <v>507.95958464789646</v>
      </c>
      <c r="DK76" s="77">
        <f t="shared" si="745"/>
        <v>507.95958464789646</v>
      </c>
      <c r="DL76" s="77">
        <f t="shared" si="745"/>
        <v>507.95958464789646</v>
      </c>
      <c r="DM76" s="77">
        <f t="shared" si="745"/>
        <v>507.95958464789646</v>
      </c>
      <c r="DN76" s="77">
        <f t="shared" si="745"/>
        <v>507.95958464789646</v>
      </c>
      <c r="DO76" s="77">
        <f t="shared" si="745"/>
        <v>507.95958464789646</v>
      </c>
      <c r="DP76" s="77">
        <f t="shared" si="745"/>
        <v>507.95958464789646</v>
      </c>
      <c r="DQ76" s="77">
        <f t="shared" si="745"/>
        <v>507.95958464789646</v>
      </c>
      <c r="DR76" s="77">
        <f t="shared" si="745"/>
        <v>507.95958464789646</v>
      </c>
      <c r="DS76" s="77">
        <f t="shared" si="745"/>
        <v>507.95958464789646</v>
      </c>
      <c r="DT76" s="77">
        <f t="shared" si="745"/>
        <v>507.95958464789646</v>
      </c>
      <c r="DU76" s="77">
        <f t="shared" si="745"/>
        <v>507.95958464789646</v>
      </c>
      <c r="DV76" s="77">
        <f t="shared" si="745"/>
        <v>507.95958464789646</v>
      </c>
      <c r="DW76" s="77">
        <f t="shared" si="745"/>
        <v>507.95958464789646</v>
      </c>
      <c r="DX76" s="77">
        <f t="shared" si="745"/>
        <v>507.95958464789646</v>
      </c>
      <c r="DY76" s="77">
        <f t="shared" si="745"/>
        <v>507.95958464789646</v>
      </c>
      <c r="DZ76" s="77">
        <f t="shared" ref="DZ76:GK76" si="746">DZ13+DZ17</f>
        <v>507.95958464789646</v>
      </c>
      <c r="EA76" s="77">
        <f t="shared" si="746"/>
        <v>507.95958464789646</v>
      </c>
      <c r="EB76" s="77">
        <f t="shared" si="746"/>
        <v>507.95958464789646</v>
      </c>
      <c r="EC76" s="77">
        <f t="shared" si="746"/>
        <v>507.95958464789646</v>
      </c>
      <c r="ED76" s="77">
        <f t="shared" si="746"/>
        <v>507.95958464789646</v>
      </c>
      <c r="EE76" s="77">
        <f t="shared" si="746"/>
        <v>507.95958464789646</v>
      </c>
      <c r="EF76" s="77">
        <f t="shared" si="746"/>
        <v>507.95958464789646</v>
      </c>
      <c r="EG76" s="77">
        <f t="shared" si="746"/>
        <v>507.95958464789646</v>
      </c>
      <c r="EH76" s="77">
        <f t="shared" si="746"/>
        <v>507.95958464789646</v>
      </c>
      <c r="EI76" s="77">
        <f t="shared" si="746"/>
        <v>507.95958464789646</v>
      </c>
      <c r="EJ76" s="77">
        <f t="shared" si="746"/>
        <v>507.95958464789646</v>
      </c>
      <c r="EK76" s="77">
        <f t="shared" si="746"/>
        <v>507.95958464789646</v>
      </c>
      <c r="EL76" s="77">
        <f t="shared" si="746"/>
        <v>507.95958464789646</v>
      </c>
      <c r="EM76" s="77">
        <f t="shared" si="746"/>
        <v>507.95958464789646</v>
      </c>
      <c r="EN76" s="77">
        <f t="shared" si="746"/>
        <v>507.95958464789646</v>
      </c>
      <c r="EO76" s="77">
        <f t="shared" si="746"/>
        <v>507.95958464789646</v>
      </c>
      <c r="EP76" s="77">
        <f t="shared" si="746"/>
        <v>507.95958464789646</v>
      </c>
      <c r="EQ76" s="77">
        <f t="shared" si="746"/>
        <v>507.95958464789646</v>
      </c>
      <c r="ER76" s="77">
        <f t="shared" si="746"/>
        <v>507.95958464789646</v>
      </c>
      <c r="ES76" s="77">
        <f t="shared" si="746"/>
        <v>507.95958464789646</v>
      </c>
      <c r="ET76" s="77">
        <f t="shared" si="746"/>
        <v>507.95958464789646</v>
      </c>
      <c r="EU76" s="77">
        <f t="shared" si="746"/>
        <v>507.95958464789646</v>
      </c>
      <c r="EV76" s="77">
        <f t="shared" si="746"/>
        <v>507.95958464789646</v>
      </c>
      <c r="EW76" s="77">
        <f t="shared" si="746"/>
        <v>507.95958464789646</v>
      </c>
      <c r="EX76" s="77">
        <f t="shared" si="746"/>
        <v>507.95958464789646</v>
      </c>
      <c r="EY76" s="77">
        <f t="shared" si="746"/>
        <v>507.95958464789646</v>
      </c>
      <c r="EZ76" s="77">
        <f t="shared" si="746"/>
        <v>507.95958464789646</v>
      </c>
      <c r="FA76" s="77">
        <f t="shared" si="746"/>
        <v>507.95958464789646</v>
      </c>
      <c r="FB76" s="77">
        <f t="shared" si="746"/>
        <v>507.95958464789646</v>
      </c>
      <c r="FC76" s="77">
        <f t="shared" si="746"/>
        <v>507.95958464789646</v>
      </c>
      <c r="FD76" s="77">
        <f t="shared" si="746"/>
        <v>507.95958464789646</v>
      </c>
      <c r="FE76" s="77">
        <f t="shared" si="746"/>
        <v>507.95958464789646</v>
      </c>
      <c r="FF76" s="77">
        <f t="shared" si="746"/>
        <v>507.95958464789646</v>
      </c>
      <c r="FG76" s="77">
        <f t="shared" si="746"/>
        <v>507.95958464789646</v>
      </c>
      <c r="FH76" s="77">
        <f t="shared" si="746"/>
        <v>507.95958464789646</v>
      </c>
      <c r="FI76" s="77">
        <f t="shared" si="746"/>
        <v>507.95958464789646</v>
      </c>
      <c r="FJ76" s="77">
        <f t="shared" si="746"/>
        <v>507.95958464789646</v>
      </c>
      <c r="FK76" s="77">
        <f t="shared" si="746"/>
        <v>507.95958464789646</v>
      </c>
      <c r="FL76" s="77">
        <f t="shared" si="746"/>
        <v>507.95958464789646</v>
      </c>
      <c r="FM76" s="77">
        <f t="shared" si="746"/>
        <v>507.95958464789646</v>
      </c>
      <c r="FN76" s="77">
        <f t="shared" si="746"/>
        <v>507.95958464789646</v>
      </c>
      <c r="FO76" s="77">
        <f t="shared" si="746"/>
        <v>507.95958464789646</v>
      </c>
      <c r="FP76" s="77">
        <f t="shared" si="746"/>
        <v>507.95958464789646</v>
      </c>
      <c r="FQ76" s="77">
        <f t="shared" si="746"/>
        <v>507.95958464789646</v>
      </c>
      <c r="FR76" s="77">
        <f t="shared" si="746"/>
        <v>507.95958464789646</v>
      </c>
      <c r="FS76" s="77">
        <f t="shared" si="746"/>
        <v>507.95958464789646</v>
      </c>
      <c r="FT76" s="77">
        <f t="shared" si="746"/>
        <v>507.95958464789646</v>
      </c>
      <c r="FU76" s="77">
        <f t="shared" si="746"/>
        <v>507.95958464789646</v>
      </c>
      <c r="FV76" s="77">
        <f t="shared" si="746"/>
        <v>507.95958464789646</v>
      </c>
      <c r="FW76" s="77">
        <f t="shared" si="746"/>
        <v>507.95958464789646</v>
      </c>
      <c r="FX76" s="77">
        <f t="shared" si="746"/>
        <v>507.95958464789646</v>
      </c>
      <c r="FY76" s="77">
        <f t="shared" si="746"/>
        <v>507.95958464789646</v>
      </c>
      <c r="FZ76" s="77">
        <f t="shared" si="746"/>
        <v>507.95958464789646</v>
      </c>
      <c r="GA76" s="77">
        <f t="shared" si="746"/>
        <v>507.95958464789646</v>
      </c>
      <c r="GB76" s="77">
        <f t="shared" si="746"/>
        <v>507.95958464789646</v>
      </c>
      <c r="GC76" s="77">
        <f t="shared" si="746"/>
        <v>507.95958464789646</v>
      </c>
      <c r="GD76" s="77">
        <f t="shared" si="746"/>
        <v>507.95958464789646</v>
      </c>
      <c r="GE76" s="77">
        <f t="shared" si="746"/>
        <v>507.95958464789646</v>
      </c>
      <c r="GF76" s="77">
        <f t="shared" si="746"/>
        <v>507.95958464789646</v>
      </c>
      <c r="GG76" s="77">
        <f t="shared" si="746"/>
        <v>507.95958464789646</v>
      </c>
      <c r="GH76" s="77">
        <f t="shared" si="746"/>
        <v>507.95958464789646</v>
      </c>
      <c r="GI76" s="77">
        <f t="shared" si="746"/>
        <v>507.95958464789646</v>
      </c>
      <c r="GJ76" s="77">
        <f t="shared" si="746"/>
        <v>507.95958464789646</v>
      </c>
      <c r="GK76" s="77">
        <f t="shared" si="746"/>
        <v>507.95958464789646</v>
      </c>
      <c r="GL76" s="77">
        <f t="shared" ref="GL76:IG76" si="747">GL13+GL17</f>
        <v>507.95958464789646</v>
      </c>
      <c r="GM76" s="77">
        <f t="shared" si="747"/>
        <v>507.95958464789646</v>
      </c>
      <c r="GN76" s="77">
        <f t="shared" si="747"/>
        <v>507.95958464789646</v>
      </c>
      <c r="GO76" s="77">
        <f t="shared" si="747"/>
        <v>507.95958464789646</v>
      </c>
      <c r="GP76" s="77">
        <f t="shared" si="747"/>
        <v>507.95958464789646</v>
      </c>
      <c r="GQ76" s="77">
        <f t="shared" si="747"/>
        <v>507.95958464789646</v>
      </c>
      <c r="GR76" s="77">
        <f t="shared" si="747"/>
        <v>507.95958464789646</v>
      </c>
      <c r="GS76" s="77">
        <f t="shared" si="747"/>
        <v>507.95958464789646</v>
      </c>
      <c r="GT76" s="77">
        <f t="shared" si="747"/>
        <v>507.95958464789646</v>
      </c>
      <c r="GU76" s="77">
        <f t="shared" si="747"/>
        <v>507.95958464789646</v>
      </c>
      <c r="GV76" s="77">
        <f t="shared" si="747"/>
        <v>507.95958464789646</v>
      </c>
      <c r="GW76" s="77">
        <f t="shared" si="747"/>
        <v>507.95958464789646</v>
      </c>
      <c r="GX76" s="77">
        <f t="shared" si="747"/>
        <v>507.95958464789646</v>
      </c>
      <c r="GY76" s="77">
        <f t="shared" si="747"/>
        <v>507.95958464789646</v>
      </c>
      <c r="GZ76" s="77">
        <f t="shared" si="747"/>
        <v>507.95958464789646</v>
      </c>
      <c r="HA76" s="77">
        <f t="shared" si="747"/>
        <v>507.95958464789646</v>
      </c>
      <c r="HB76" s="77">
        <f t="shared" si="747"/>
        <v>507.95958464789646</v>
      </c>
      <c r="HC76" s="77">
        <f t="shared" si="747"/>
        <v>507.95958464789646</v>
      </c>
      <c r="HD76" s="77">
        <f t="shared" si="747"/>
        <v>507.95958464789646</v>
      </c>
      <c r="HE76" s="77">
        <f t="shared" si="747"/>
        <v>507.95958464789646</v>
      </c>
      <c r="HF76" s="77">
        <f t="shared" si="747"/>
        <v>507.95958464789646</v>
      </c>
      <c r="HG76" s="77">
        <f t="shared" si="747"/>
        <v>507.95958464789646</v>
      </c>
      <c r="HH76" s="77">
        <f t="shared" si="747"/>
        <v>507.95958464789646</v>
      </c>
      <c r="HI76" s="77">
        <f t="shared" si="747"/>
        <v>507.95958464789646</v>
      </c>
      <c r="HJ76" s="77">
        <f t="shared" si="747"/>
        <v>507.95958464789646</v>
      </c>
      <c r="HK76" s="77">
        <f t="shared" si="747"/>
        <v>507.95958464789646</v>
      </c>
      <c r="HL76" s="77">
        <f t="shared" si="747"/>
        <v>507.95958464789646</v>
      </c>
      <c r="HM76" s="77">
        <f t="shared" si="747"/>
        <v>507.95958464789646</v>
      </c>
      <c r="HN76" s="77">
        <f t="shared" si="747"/>
        <v>507.95958464789646</v>
      </c>
      <c r="HO76" s="77">
        <f t="shared" si="747"/>
        <v>507.95958464789646</v>
      </c>
      <c r="HP76" s="77">
        <f t="shared" si="747"/>
        <v>507.95958464789646</v>
      </c>
      <c r="HQ76" s="77">
        <f t="shared" si="747"/>
        <v>507.95958464789646</v>
      </c>
      <c r="HR76" s="77">
        <f t="shared" si="747"/>
        <v>507.95958464789646</v>
      </c>
      <c r="HS76" s="77">
        <f t="shared" si="747"/>
        <v>507.95958464789646</v>
      </c>
      <c r="HT76" s="77">
        <f t="shared" si="747"/>
        <v>507.95958464789646</v>
      </c>
      <c r="HU76" s="77">
        <f t="shared" si="747"/>
        <v>507.95958464789646</v>
      </c>
      <c r="HV76" s="77">
        <f t="shared" si="747"/>
        <v>507.95958464789646</v>
      </c>
      <c r="HW76" s="77">
        <f t="shared" si="747"/>
        <v>507.95958464789646</v>
      </c>
      <c r="HX76" s="77">
        <f t="shared" si="747"/>
        <v>507.95958464789646</v>
      </c>
      <c r="HY76" s="77">
        <f t="shared" si="747"/>
        <v>507.95958464789646</v>
      </c>
      <c r="HZ76" s="77">
        <f t="shared" si="747"/>
        <v>507.95958464789646</v>
      </c>
      <c r="IA76" s="77">
        <f t="shared" si="747"/>
        <v>507.95958464789646</v>
      </c>
      <c r="IB76" s="77">
        <f t="shared" si="747"/>
        <v>507.95958464789646</v>
      </c>
      <c r="IC76" s="77">
        <f t="shared" si="747"/>
        <v>507.95958464789646</v>
      </c>
      <c r="ID76" s="77">
        <f t="shared" si="747"/>
        <v>507.95958464789646</v>
      </c>
      <c r="IE76" s="77">
        <f t="shared" si="747"/>
        <v>507.95958464789646</v>
      </c>
      <c r="IF76" s="77">
        <f t="shared" si="747"/>
        <v>507.95958464789646</v>
      </c>
      <c r="IG76" s="77">
        <f t="shared" si="747"/>
        <v>507.95958464789646</v>
      </c>
    </row>
    <row r="77" spans="1:241" x14ac:dyDescent="0.2">
      <c r="A77" s="235" t="s">
        <v>141</v>
      </c>
      <c r="B77" s="77">
        <v>0</v>
      </c>
      <c r="C77" s="77">
        <v>0</v>
      </c>
      <c r="D77" s="77">
        <v>0</v>
      </c>
      <c r="E77" s="77">
        <v>0</v>
      </c>
      <c r="F77" s="77">
        <v>0</v>
      </c>
      <c r="G77" s="77">
        <v>0</v>
      </c>
      <c r="H77" s="77">
        <v>0</v>
      </c>
      <c r="I77" s="77">
        <v>0</v>
      </c>
      <c r="J77" s="77">
        <v>0</v>
      </c>
      <c r="K77" s="77">
        <v>0</v>
      </c>
      <c r="L77" s="77">
        <v>0</v>
      </c>
      <c r="M77" s="77">
        <v>0</v>
      </c>
      <c r="N77" s="77">
        <v>0</v>
      </c>
      <c r="O77" s="77">
        <v>0</v>
      </c>
      <c r="P77" s="77">
        <v>0</v>
      </c>
      <c r="Q77" s="77">
        <v>0</v>
      </c>
      <c r="R77" s="77">
        <v>0</v>
      </c>
      <c r="S77" s="77">
        <v>0</v>
      </c>
      <c r="T77" s="77">
        <v>0</v>
      </c>
      <c r="U77" s="77">
        <v>0</v>
      </c>
      <c r="V77" s="77">
        <v>0</v>
      </c>
      <c r="W77" s="77">
        <v>0</v>
      </c>
      <c r="X77" s="77">
        <v>0</v>
      </c>
      <c r="Y77" s="77">
        <v>0</v>
      </c>
      <c r="Z77" s="77">
        <v>0</v>
      </c>
      <c r="AA77" s="77">
        <v>0</v>
      </c>
      <c r="AB77" s="77">
        <v>0</v>
      </c>
      <c r="AC77" s="77">
        <v>0</v>
      </c>
      <c r="AD77" s="77">
        <v>0</v>
      </c>
      <c r="AE77" s="77">
        <v>0</v>
      </c>
      <c r="AF77" s="77">
        <v>0</v>
      </c>
      <c r="AG77" s="77">
        <v>0</v>
      </c>
      <c r="AH77" s="77">
        <v>0</v>
      </c>
      <c r="AI77" s="77">
        <v>0</v>
      </c>
      <c r="AJ77" s="77">
        <v>0</v>
      </c>
      <c r="AK77" s="77">
        <v>0</v>
      </c>
      <c r="AL77" s="77">
        <v>0</v>
      </c>
      <c r="AM77" s="77">
        <v>0</v>
      </c>
      <c r="AN77" s="77">
        <v>0</v>
      </c>
      <c r="AO77" s="77">
        <v>0</v>
      </c>
      <c r="AP77" s="77">
        <v>0</v>
      </c>
      <c r="AQ77" s="77">
        <v>0</v>
      </c>
      <c r="AR77" s="77">
        <v>0</v>
      </c>
      <c r="AS77" s="77">
        <v>0</v>
      </c>
      <c r="AT77" s="77">
        <v>0</v>
      </c>
      <c r="AU77" s="77">
        <v>0</v>
      </c>
      <c r="AV77" s="77">
        <v>0</v>
      </c>
      <c r="AW77" s="77">
        <v>0</v>
      </c>
      <c r="AX77" s="77">
        <v>0</v>
      </c>
      <c r="AY77" s="77">
        <v>0</v>
      </c>
      <c r="AZ77" s="77">
        <v>0</v>
      </c>
      <c r="BA77" s="77">
        <v>0</v>
      </c>
      <c r="BB77" s="77">
        <v>0</v>
      </c>
      <c r="BC77" s="77">
        <v>0</v>
      </c>
      <c r="BD77" s="77">
        <v>0</v>
      </c>
      <c r="BE77" s="77">
        <v>0</v>
      </c>
      <c r="BF77" s="77">
        <v>0</v>
      </c>
      <c r="BG77" s="77">
        <v>0</v>
      </c>
      <c r="BH77" s="77">
        <v>0</v>
      </c>
      <c r="BI77" s="77">
        <v>0</v>
      </c>
      <c r="BJ77" s="77">
        <v>0</v>
      </c>
      <c r="BK77" s="77">
        <v>0</v>
      </c>
      <c r="BL77" s="77">
        <v>0</v>
      </c>
      <c r="BM77" s="77">
        <v>0</v>
      </c>
      <c r="BN77" s="77">
        <v>0</v>
      </c>
      <c r="BO77" s="77">
        <v>0</v>
      </c>
      <c r="BP77" s="77">
        <v>0</v>
      </c>
      <c r="BQ77" s="77">
        <v>0</v>
      </c>
      <c r="BR77" s="77">
        <v>0</v>
      </c>
      <c r="BS77" s="77">
        <v>0</v>
      </c>
      <c r="BT77" s="77">
        <v>0</v>
      </c>
      <c r="BU77" s="77">
        <v>0</v>
      </c>
      <c r="BV77" s="77">
        <v>0</v>
      </c>
      <c r="BW77" s="77">
        <v>0</v>
      </c>
      <c r="BX77" s="77">
        <v>0</v>
      </c>
      <c r="BY77" s="77">
        <v>0</v>
      </c>
      <c r="BZ77" s="77">
        <v>0</v>
      </c>
      <c r="CA77" s="77">
        <v>0</v>
      </c>
      <c r="CB77" s="77">
        <v>0</v>
      </c>
      <c r="CC77" s="77">
        <v>0</v>
      </c>
      <c r="CD77" s="77">
        <v>0</v>
      </c>
      <c r="CE77" s="77">
        <v>0</v>
      </c>
      <c r="CF77" s="77">
        <v>0</v>
      </c>
      <c r="CG77" s="77">
        <v>0</v>
      </c>
      <c r="CH77" s="77">
        <v>0</v>
      </c>
      <c r="CI77" s="77">
        <v>0</v>
      </c>
      <c r="CJ77" s="77">
        <v>0</v>
      </c>
      <c r="CK77" s="77">
        <v>0</v>
      </c>
      <c r="CL77" s="77">
        <v>0</v>
      </c>
      <c r="CM77" s="77">
        <v>0</v>
      </c>
      <c r="CN77" s="77">
        <v>0</v>
      </c>
      <c r="CO77" s="77">
        <v>0</v>
      </c>
      <c r="CP77" s="77">
        <v>0</v>
      </c>
      <c r="CQ77" s="77">
        <v>0</v>
      </c>
      <c r="CR77" s="77">
        <v>0</v>
      </c>
      <c r="CS77" s="77">
        <v>0</v>
      </c>
      <c r="CT77" s="77">
        <v>0</v>
      </c>
      <c r="CU77" s="77">
        <v>0</v>
      </c>
      <c r="CV77" s="77">
        <v>0</v>
      </c>
      <c r="CW77" s="77">
        <v>0</v>
      </c>
      <c r="CX77" s="77">
        <v>0</v>
      </c>
      <c r="CY77" s="77">
        <v>0</v>
      </c>
      <c r="CZ77" s="77">
        <v>0</v>
      </c>
      <c r="DA77" s="77">
        <v>0</v>
      </c>
      <c r="DB77" s="77">
        <v>0</v>
      </c>
      <c r="DC77" s="77">
        <v>0</v>
      </c>
      <c r="DD77" s="77">
        <v>0</v>
      </c>
      <c r="DE77" s="77">
        <v>0</v>
      </c>
      <c r="DF77" s="77">
        <v>0</v>
      </c>
      <c r="DG77" s="77">
        <v>0</v>
      </c>
      <c r="DH77" s="77">
        <v>0</v>
      </c>
      <c r="DI77" s="77">
        <v>0</v>
      </c>
      <c r="DJ77" s="77">
        <v>0</v>
      </c>
      <c r="DK77" s="77">
        <v>0</v>
      </c>
      <c r="DL77" s="77">
        <v>0</v>
      </c>
      <c r="DM77" s="77">
        <v>0</v>
      </c>
      <c r="DN77" s="77">
        <v>0</v>
      </c>
      <c r="DO77" s="77">
        <v>0</v>
      </c>
      <c r="DP77" s="77">
        <v>0</v>
      </c>
      <c r="DQ77" s="77">
        <v>0</v>
      </c>
      <c r="DR77" s="77">
        <v>0</v>
      </c>
      <c r="DS77" s="77">
        <v>0</v>
      </c>
      <c r="DT77" s="77">
        <v>0</v>
      </c>
      <c r="DU77" s="77">
        <v>0</v>
      </c>
      <c r="DV77" s="77">
        <v>0</v>
      </c>
      <c r="DW77" s="77">
        <v>0</v>
      </c>
      <c r="DX77" s="77">
        <v>0</v>
      </c>
      <c r="DY77" s="77">
        <v>0</v>
      </c>
      <c r="DZ77" s="77">
        <v>0</v>
      </c>
      <c r="EA77" s="77">
        <v>0</v>
      </c>
      <c r="EB77" s="77">
        <v>0</v>
      </c>
      <c r="EC77" s="77">
        <v>0</v>
      </c>
      <c r="ED77" s="77">
        <v>0</v>
      </c>
      <c r="EE77" s="77">
        <v>0</v>
      </c>
      <c r="EF77" s="77">
        <v>0</v>
      </c>
      <c r="EG77" s="77">
        <v>0</v>
      </c>
      <c r="EH77" s="77">
        <v>0</v>
      </c>
      <c r="EI77" s="77">
        <v>0</v>
      </c>
      <c r="EJ77" s="77">
        <v>0</v>
      </c>
      <c r="EK77" s="77">
        <v>0</v>
      </c>
      <c r="EL77" s="77">
        <v>0</v>
      </c>
      <c r="EM77" s="77">
        <v>0</v>
      </c>
      <c r="EN77" s="77">
        <v>0</v>
      </c>
      <c r="EO77" s="77">
        <v>0</v>
      </c>
      <c r="EP77" s="77">
        <v>0</v>
      </c>
      <c r="EQ77" s="77">
        <v>0</v>
      </c>
      <c r="ER77" s="77">
        <v>0</v>
      </c>
      <c r="ES77" s="77">
        <v>0</v>
      </c>
      <c r="ET77" s="77">
        <v>0</v>
      </c>
      <c r="EU77" s="77">
        <v>0</v>
      </c>
      <c r="EV77" s="77">
        <v>0</v>
      </c>
      <c r="EW77" s="77">
        <v>0</v>
      </c>
      <c r="EX77" s="77">
        <v>0</v>
      </c>
      <c r="EY77" s="77">
        <v>0</v>
      </c>
      <c r="EZ77" s="77">
        <v>0</v>
      </c>
      <c r="FA77" s="77">
        <v>0</v>
      </c>
      <c r="FB77" s="77">
        <v>0</v>
      </c>
      <c r="FC77" s="77">
        <v>0</v>
      </c>
      <c r="FD77" s="77">
        <v>0</v>
      </c>
      <c r="FE77" s="77">
        <v>0</v>
      </c>
      <c r="FF77" s="77">
        <v>0</v>
      </c>
      <c r="FG77" s="77">
        <v>0</v>
      </c>
      <c r="FH77" s="77">
        <v>0</v>
      </c>
      <c r="FI77" s="77">
        <v>0</v>
      </c>
      <c r="FJ77" s="77">
        <v>0</v>
      </c>
      <c r="FK77" s="77">
        <v>0</v>
      </c>
      <c r="FL77" s="77">
        <v>0</v>
      </c>
      <c r="FM77" s="77">
        <v>0</v>
      </c>
      <c r="FN77" s="77">
        <v>0</v>
      </c>
      <c r="FO77" s="77">
        <v>0</v>
      </c>
      <c r="FP77" s="77">
        <v>0</v>
      </c>
      <c r="FQ77" s="77">
        <v>0</v>
      </c>
      <c r="FR77" s="77">
        <v>0</v>
      </c>
      <c r="FS77" s="77">
        <v>0</v>
      </c>
      <c r="FT77" s="77">
        <v>0</v>
      </c>
      <c r="FU77" s="77">
        <v>0</v>
      </c>
      <c r="FV77" s="77">
        <v>0</v>
      </c>
      <c r="FW77" s="77">
        <v>0</v>
      </c>
      <c r="FX77" s="77">
        <v>0</v>
      </c>
      <c r="FY77" s="77">
        <v>0</v>
      </c>
      <c r="FZ77" s="77">
        <v>0</v>
      </c>
      <c r="GA77" s="77">
        <v>0</v>
      </c>
      <c r="GB77" s="77">
        <v>0</v>
      </c>
      <c r="GC77" s="77">
        <v>0</v>
      </c>
      <c r="GD77" s="77">
        <v>0</v>
      </c>
      <c r="GE77" s="77">
        <v>0</v>
      </c>
      <c r="GF77" s="77">
        <v>0</v>
      </c>
      <c r="GG77" s="77">
        <v>0</v>
      </c>
      <c r="GH77" s="77">
        <v>0</v>
      </c>
      <c r="GI77" s="77">
        <v>0</v>
      </c>
      <c r="GJ77" s="77">
        <v>0</v>
      </c>
      <c r="GK77" s="77">
        <v>0</v>
      </c>
      <c r="GL77" s="77">
        <v>0</v>
      </c>
      <c r="GM77" s="77">
        <v>0</v>
      </c>
      <c r="GN77" s="77">
        <v>0</v>
      </c>
      <c r="GO77" s="77">
        <v>0</v>
      </c>
      <c r="GP77" s="77">
        <v>0</v>
      </c>
      <c r="GQ77" s="77">
        <v>0</v>
      </c>
      <c r="GR77" s="77">
        <v>0</v>
      </c>
      <c r="GS77" s="77">
        <v>0</v>
      </c>
      <c r="GT77" s="77">
        <v>0</v>
      </c>
      <c r="GU77" s="77">
        <v>0</v>
      </c>
      <c r="GV77" s="77">
        <v>0</v>
      </c>
      <c r="GW77" s="77">
        <v>0</v>
      </c>
      <c r="GX77" s="77">
        <v>0</v>
      </c>
      <c r="GY77" s="77">
        <v>0</v>
      </c>
      <c r="GZ77" s="77">
        <v>0</v>
      </c>
      <c r="HA77" s="77">
        <v>0</v>
      </c>
      <c r="HB77" s="77">
        <v>0</v>
      </c>
      <c r="HC77" s="77">
        <v>0</v>
      </c>
      <c r="HD77" s="77">
        <v>0</v>
      </c>
      <c r="HE77" s="77">
        <v>0</v>
      </c>
      <c r="HF77" s="77">
        <v>0</v>
      </c>
      <c r="HG77" s="77">
        <v>0</v>
      </c>
      <c r="HH77" s="77">
        <v>0</v>
      </c>
      <c r="HI77" s="77">
        <v>0</v>
      </c>
      <c r="HJ77" s="77">
        <v>0</v>
      </c>
      <c r="HK77" s="77">
        <v>0</v>
      </c>
      <c r="HL77" s="77">
        <v>0</v>
      </c>
      <c r="HM77" s="77">
        <v>0</v>
      </c>
      <c r="HN77" s="77">
        <v>0</v>
      </c>
      <c r="HO77" s="77">
        <v>0</v>
      </c>
      <c r="HP77" s="77">
        <v>0</v>
      </c>
      <c r="HQ77" s="77">
        <v>0</v>
      </c>
      <c r="HR77" s="77">
        <v>0</v>
      </c>
      <c r="HS77" s="77">
        <v>0</v>
      </c>
      <c r="HT77" s="77">
        <v>0</v>
      </c>
      <c r="HU77" s="77">
        <v>0</v>
      </c>
      <c r="HV77" s="77">
        <v>0</v>
      </c>
      <c r="HW77" s="77">
        <v>0</v>
      </c>
      <c r="HX77" s="77">
        <v>0</v>
      </c>
      <c r="HY77" s="77">
        <v>0</v>
      </c>
      <c r="HZ77" s="77">
        <v>0</v>
      </c>
      <c r="IA77" s="77">
        <v>0</v>
      </c>
      <c r="IB77" s="77">
        <v>0</v>
      </c>
      <c r="IC77" s="77">
        <v>0</v>
      </c>
      <c r="ID77" s="77">
        <v>0</v>
      </c>
      <c r="IE77" s="77">
        <v>0</v>
      </c>
      <c r="IF77" s="77">
        <v>0</v>
      </c>
      <c r="IG77" s="77">
        <v>0</v>
      </c>
    </row>
    <row r="78" spans="1:241" x14ac:dyDescent="0.2">
      <c r="A78" s="235" t="s">
        <v>142</v>
      </c>
      <c r="B78" s="77">
        <f t="shared" ref="B78:BM78" si="748">B20</f>
        <v>0</v>
      </c>
      <c r="C78" s="77">
        <f t="shared" si="748"/>
        <v>0</v>
      </c>
      <c r="D78" s="77">
        <f t="shared" si="748"/>
        <v>0</v>
      </c>
      <c r="E78" s="77">
        <f t="shared" si="748"/>
        <v>0</v>
      </c>
      <c r="F78" s="77">
        <f t="shared" si="748"/>
        <v>0</v>
      </c>
      <c r="G78" s="77">
        <f t="shared" si="748"/>
        <v>0</v>
      </c>
      <c r="H78" s="77">
        <f t="shared" si="748"/>
        <v>0</v>
      </c>
      <c r="I78" s="77">
        <f t="shared" si="748"/>
        <v>0</v>
      </c>
      <c r="J78" s="77">
        <f t="shared" si="748"/>
        <v>0</v>
      </c>
      <c r="K78" s="77">
        <f t="shared" si="748"/>
        <v>0</v>
      </c>
      <c r="L78" s="77">
        <f t="shared" si="748"/>
        <v>0</v>
      </c>
      <c r="M78" s="77">
        <f t="shared" si="748"/>
        <v>0</v>
      </c>
      <c r="N78" s="77">
        <f t="shared" si="748"/>
        <v>0</v>
      </c>
      <c r="O78" s="77">
        <f t="shared" si="748"/>
        <v>0</v>
      </c>
      <c r="P78" s="77">
        <f t="shared" si="748"/>
        <v>0</v>
      </c>
      <c r="Q78" s="77">
        <f t="shared" si="748"/>
        <v>0</v>
      </c>
      <c r="R78" s="77">
        <f t="shared" si="748"/>
        <v>0</v>
      </c>
      <c r="S78" s="77">
        <f t="shared" si="748"/>
        <v>0</v>
      </c>
      <c r="T78" s="77">
        <f t="shared" si="748"/>
        <v>0</v>
      </c>
      <c r="U78" s="77">
        <f t="shared" si="748"/>
        <v>0</v>
      </c>
      <c r="V78" s="77">
        <f t="shared" si="748"/>
        <v>0</v>
      </c>
      <c r="W78" s="77">
        <f t="shared" si="748"/>
        <v>0</v>
      </c>
      <c r="X78" s="77">
        <f t="shared" si="748"/>
        <v>0</v>
      </c>
      <c r="Y78" s="77">
        <f t="shared" si="748"/>
        <v>0</v>
      </c>
      <c r="Z78" s="77">
        <f t="shared" si="748"/>
        <v>0</v>
      </c>
      <c r="AA78" s="77">
        <f t="shared" si="748"/>
        <v>0</v>
      </c>
      <c r="AB78" s="77">
        <f t="shared" si="748"/>
        <v>0</v>
      </c>
      <c r="AC78" s="77">
        <f t="shared" si="748"/>
        <v>0</v>
      </c>
      <c r="AD78" s="77">
        <f t="shared" si="748"/>
        <v>0</v>
      </c>
      <c r="AE78" s="77">
        <f t="shared" si="748"/>
        <v>0</v>
      </c>
      <c r="AF78" s="77">
        <f t="shared" si="748"/>
        <v>0</v>
      </c>
      <c r="AG78" s="77">
        <f t="shared" si="748"/>
        <v>0</v>
      </c>
      <c r="AH78" s="77">
        <f t="shared" si="748"/>
        <v>0</v>
      </c>
      <c r="AI78" s="77">
        <f t="shared" si="748"/>
        <v>0</v>
      </c>
      <c r="AJ78" s="77">
        <f t="shared" si="748"/>
        <v>0</v>
      </c>
      <c r="AK78" s="77">
        <f t="shared" si="748"/>
        <v>0</v>
      </c>
      <c r="AL78" s="77">
        <f t="shared" si="748"/>
        <v>0</v>
      </c>
      <c r="AM78" s="77">
        <f t="shared" si="748"/>
        <v>0</v>
      </c>
      <c r="AN78" s="77">
        <f t="shared" si="748"/>
        <v>0</v>
      </c>
      <c r="AO78" s="77">
        <f t="shared" si="748"/>
        <v>0</v>
      </c>
      <c r="AP78" s="77">
        <f t="shared" si="748"/>
        <v>0</v>
      </c>
      <c r="AQ78" s="77">
        <f t="shared" si="748"/>
        <v>0</v>
      </c>
      <c r="AR78" s="77">
        <f t="shared" si="748"/>
        <v>0</v>
      </c>
      <c r="AS78" s="77">
        <f t="shared" si="748"/>
        <v>0</v>
      </c>
      <c r="AT78" s="77">
        <f t="shared" si="748"/>
        <v>0</v>
      </c>
      <c r="AU78" s="77">
        <f t="shared" si="748"/>
        <v>0</v>
      </c>
      <c r="AV78" s="77">
        <f t="shared" si="748"/>
        <v>0</v>
      </c>
      <c r="AW78" s="77">
        <f t="shared" si="748"/>
        <v>0</v>
      </c>
      <c r="AX78" s="77">
        <f t="shared" si="748"/>
        <v>0</v>
      </c>
      <c r="AY78" s="77">
        <f t="shared" si="748"/>
        <v>0</v>
      </c>
      <c r="AZ78" s="77">
        <f t="shared" si="748"/>
        <v>0</v>
      </c>
      <c r="BA78" s="77">
        <f t="shared" si="748"/>
        <v>0</v>
      </c>
      <c r="BB78" s="77">
        <f t="shared" si="748"/>
        <v>0</v>
      </c>
      <c r="BC78" s="77">
        <f t="shared" si="748"/>
        <v>0</v>
      </c>
      <c r="BD78" s="77">
        <f t="shared" si="748"/>
        <v>0</v>
      </c>
      <c r="BE78" s="77">
        <f t="shared" si="748"/>
        <v>0</v>
      </c>
      <c r="BF78" s="77">
        <f t="shared" si="748"/>
        <v>0</v>
      </c>
      <c r="BG78" s="77">
        <f t="shared" si="748"/>
        <v>0</v>
      </c>
      <c r="BH78" s="77">
        <f t="shared" si="748"/>
        <v>0</v>
      </c>
      <c r="BI78" s="77">
        <f t="shared" si="748"/>
        <v>0</v>
      </c>
      <c r="BJ78" s="77">
        <f t="shared" si="748"/>
        <v>0</v>
      </c>
      <c r="BK78" s="77">
        <f t="shared" si="748"/>
        <v>0</v>
      </c>
      <c r="BL78" s="77">
        <f t="shared" si="748"/>
        <v>0</v>
      </c>
      <c r="BM78" s="77">
        <f t="shared" si="748"/>
        <v>0</v>
      </c>
      <c r="BN78" s="77">
        <f t="shared" ref="BN78:DY78" si="749">BN20</f>
        <v>0</v>
      </c>
      <c r="BO78" s="77">
        <f t="shared" si="749"/>
        <v>0</v>
      </c>
      <c r="BP78" s="77">
        <f t="shared" si="749"/>
        <v>0</v>
      </c>
      <c r="BQ78" s="77">
        <f t="shared" si="749"/>
        <v>0</v>
      </c>
      <c r="BR78" s="77">
        <f t="shared" si="749"/>
        <v>0</v>
      </c>
      <c r="BS78" s="77">
        <f t="shared" si="749"/>
        <v>0</v>
      </c>
      <c r="BT78" s="77">
        <f t="shared" si="749"/>
        <v>0</v>
      </c>
      <c r="BU78" s="77">
        <f t="shared" si="749"/>
        <v>0</v>
      </c>
      <c r="BV78" s="77">
        <f t="shared" si="749"/>
        <v>0</v>
      </c>
      <c r="BW78" s="77">
        <f t="shared" si="749"/>
        <v>0</v>
      </c>
      <c r="BX78" s="77">
        <f t="shared" si="749"/>
        <v>0</v>
      </c>
      <c r="BY78" s="77">
        <f t="shared" si="749"/>
        <v>0</v>
      </c>
      <c r="BZ78" s="77">
        <f t="shared" si="749"/>
        <v>0</v>
      </c>
      <c r="CA78" s="77">
        <f t="shared" si="749"/>
        <v>0</v>
      </c>
      <c r="CB78" s="77">
        <f t="shared" si="749"/>
        <v>0</v>
      </c>
      <c r="CC78" s="77">
        <f t="shared" si="749"/>
        <v>0</v>
      </c>
      <c r="CD78" s="77">
        <f t="shared" si="749"/>
        <v>0</v>
      </c>
      <c r="CE78" s="77">
        <f t="shared" si="749"/>
        <v>0</v>
      </c>
      <c r="CF78" s="77">
        <f t="shared" si="749"/>
        <v>0</v>
      </c>
      <c r="CG78" s="77">
        <f t="shared" si="749"/>
        <v>0</v>
      </c>
      <c r="CH78" s="77">
        <f t="shared" si="749"/>
        <v>0</v>
      </c>
      <c r="CI78" s="77">
        <f t="shared" si="749"/>
        <v>0</v>
      </c>
      <c r="CJ78" s="77">
        <f t="shared" si="749"/>
        <v>0</v>
      </c>
      <c r="CK78" s="77">
        <f t="shared" si="749"/>
        <v>0</v>
      </c>
      <c r="CL78" s="77">
        <f t="shared" si="749"/>
        <v>0</v>
      </c>
      <c r="CM78" s="77">
        <f t="shared" si="749"/>
        <v>0</v>
      </c>
      <c r="CN78" s="77">
        <f t="shared" si="749"/>
        <v>0</v>
      </c>
      <c r="CO78" s="77">
        <f t="shared" si="749"/>
        <v>0</v>
      </c>
      <c r="CP78" s="77">
        <f t="shared" si="749"/>
        <v>0</v>
      </c>
      <c r="CQ78" s="77">
        <f t="shared" si="749"/>
        <v>0</v>
      </c>
      <c r="CR78" s="77">
        <f t="shared" si="749"/>
        <v>0</v>
      </c>
      <c r="CS78" s="77">
        <f t="shared" si="749"/>
        <v>0</v>
      </c>
      <c r="CT78" s="77">
        <f t="shared" si="749"/>
        <v>0</v>
      </c>
      <c r="CU78" s="77">
        <f t="shared" si="749"/>
        <v>0</v>
      </c>
      <c r="CV78" s="77">
        <f t="shared" si="749"/>
        <v>0</v>
      </c>
      <c r="CW78" s="77">
        <f t="shared" si="749"/>
        <v>0</v>
      </c>
      <c r="CX78" s="77">
        <f t="shared" si="749"/>
        <v>0</v>
      </c>
      <c r="CY78" s="77">
        <f t="shared" si="749"/>
        <v>0</v>
      </c>
      <c r="CZ78" s="77">
        <f t="shared" si="749"/>
        <v>0</v>
      </c>
      <c r="DA78" s="77">
        <f t="shared" si="749"/>
        <v>0</v>
      </c>
      <c r="DB78" s="77">
        <f t="shared" si="749"/>
        <v>0</v>
      </c>
      <c r="DC78" s="77">
        <f t="shared" si="749"/>
        <v>0</v>
      </c>
      <c r="DD78" s="77">
        <f t="shared" si="749"/>
        <v>0</v>
      </c>
      <c r="DE78" s="77">
        <f t="shared" si="749"/>
        <v>0</v>
      </c>
      <c r="DF78" s="77">
        <f t="shared" si="749"/>
        <v>0</v>
      </c>
      <c r="DG78" s="77">
        <f t="shared" si="749"/>
        <v>0</v>
      </c>
      <c r="DH78" s="77">
        <f t="shared" si="749"/>
        <v>0</v>
      </c>
      <c r="DI78" s="77">
        <f t="shared" si="749"/>
        <v>0</v>
      </c>
      <c r="DJ78" s="77">
        <f t="shared" si="749"/>
        <v>0</v>
      </c>
      <c r="DK78" s="77">
        <f t="shared" si="749"/>
        <v>0</v>
      </c>
      <c r="DL78" s="77">
        <f t="shared" si="749"/>
        <v>0</v>
      </c>
      <c r="DM78" s="77">
        <f t="shared" si="749"/>
        <v>0</v>
      </c>
      <c r="DN78" s="77">
        <f t="shared" si="749"/>
        <v>0</v>
      </c>
      <c r="DO78" s="77">
        <f t="shared" si="749"/>
        <v>0</v>
      </c>
      <c r="DP78" s="77">
        <f t="shared" si="749"/>
        <v>0</v>
      </c>
      <c r="DQ78" s="77">
        <f t="shared" si="749"/>
        <v>0</v>
      </c>
      <c r="DR78" s="77">
        <f t="shared" si="749"/>
        <v>0</v>
      </c>
      <c r="DS78" s="77">
        <f t="shared" si="749"/>
        <v>0</v>
      </c>
      <c r="DT78" s="77">
        <f t="shared" si="749"/>
        <v>0</v>
      </c>
      <c r="DU78" s="77">
        <f t="shared" si="749"/>
        <v>0</v>
      </c>
      <c r="DV78" s="77">
        <f t="shared" si="749"/>
        <v>0</v>
      </c>
      <c r="DW78" s="77">
        <f t="shared" si="749"/>
        <v>0</v>
      </c>
      <c r="DX78" s="77">
        <f t="shared" si="749"/>
        <v>0</v>
      </c>
      <c r="DY78" s="77">
        <f t="shared" si="749"/>
        <v>0</v>
      </c>
      <c r="DZ78" s="77">
        <f t="shared" ref="DZ78:GK78" si="750">DZ20</f>
        <v>0</v>
      </c>
      <c r="EA78" s="77">
        <f t="shared" si="750"/>
        <v>0</v>
      </c>
      <c r="EB78" s="77">
        <f t="shared" si="750"/>
        <v>0</v>
      </c>
      <c r="EC78" s="77">
        <f t="shared" si="750"/>
        <v>0</v>
      </c>
      <c r="ED78" s="77">
        <f t="shared" si="750"/>
        <v>0</v>
      </c>
      <c r="EE78" s="77">
        <f t="shared" si="750"/>
        <v>0</v>
      </c>
      <c r="EF78" s="77">
        <f t="shared" si="750"/>
        <v>0</v>
      </c>
      <c r="EG78" s="77">
        <f t="shared" si="750"/>
        <v>0</v>
      </c>
      <c r="EH78" s="77">
        <f t="shared" si="750"/>
        <v>0</v>
      </c>
      <c r="EI78" s="77">
        <f t="shared" si="750"/>
        <v>0</v>
      </c>
      <c r="EJ78" s="77">
        <f t="shared" si="750"/>
        <v>0</v>
      </c>
      <c r="EK78" s="77">
        <f t="shared" si="750"/>
        <v>0</v>
      </c>
      <c r="EL78" s="77">
        <f t="shared" si="750"/>
        <v>0</v>
      </c>
      <c r="EM78" s="77">
        <f t="shared" si="750"/>
        <v>0</v>
      </c>
      <c r="EN78" s="77">
        <f t="shared" si="750"/>
        <v>0</v>
      </c>
      <c r="EO78" s="77">
        <f t="shared" si="750"/>
        <v>0</v>
      </c>
      <c r="EP78" s="77">
        <f t="shared" si="750"/>
        <v>0</v>
      </c>
      <c r="EQ78" s="77">
        <f t="shared" si="750"/>
        <v>0</v>
      </c>
      <c r="ER78" s="77">
        <f t="shared" si="750"/>
        <v>0</v>
      </c>
      <c r="ES78" s="77">
        <f t="shared" si="750"/>
        <v>0</v>
      </c>
      <c r="ET78" s="77">
        <f t="shared" si="750"/>
        <v>0</v>
      </c>
      <c r="EU78" s="77">
        <f t="shared" si="750"/>
        <v>0</v>
      </c>
      <c r="EV78" s="77">
        <f t="shared" si="750"/>
        <v>0</v>
      </c>
      <c r="EW78" s="77">
        <f t="shared" si="750"/>
        <v>0</v>
      </c>
      <c r="EX78" s="77">
        <f t="shared" si="750"/>
        <v>0</v>
      </c>
      <c r="EY78" s="77">
        <f t="shared" si="750"/>
        <v>0</v>
      </c>
      <c r="EZ78" s="77">
        <f t="shared" si="750"/>
        <v>0</v>
      </c>
      <c r="FA78" s="77">
        <f t="shared" si="750"/>
        <v>0</v>
      </c>
      <c r="FB78" s="77">
        <f t="shared" si="750"/>
        <v>0</v>
      </c>
      <c r="FC78" s="77">
        <f t="shared" si="750"/>
        <v>0</v>
      </c>
      <c r="FD78" s="77">
        <f t="shared" si="750"/>
        <v>0</v>
      </c>
      <c r="FE78" s="77">
        <f t="shared" si="750"/>
        <v>0</v>
      </c>
      <c r="FF78" s="77">
        <f t="shared" si="750"/>
        <v>0</v>
      </c>
      <c r="FG78" s="77">
        <f t="shared" si="750"/>
        <v>0</v>
      </c>
      <c r="FH78" s="77">
        <f t="shared" si="750"/>
        <v>0</v>
      </c>
      <c r="FI78" s="77">
        <f t="shared" si="750"/>
        <v>0</v>
      </c>
      <c r="FJ78" s="77">
        <f t="shared" si="750"/>
        <v>0</v>
      </c>
      <c r="FK78" s="77">
        <f t="shared" si="750"/>
        <v>0</v>
      </c>
      <c r="FL78" s="77">
        <f t="shared" si="750"/>
        <v>0</v>
      </c>
      <c r="FM78" s="77">
        <f t="shared" si="750"/>
        <v>0</v>
      </c>
      <c r="FN78" s="77">
        <f t="shared" si="750"/>
        <v>0</v>
      </c>
      <c r="FO78" s="77">
        <f t="shared" si="750"/>
        <v>0</v>
      </c>
      <c r="FP78" s="77">
        <f t="shared" si="750"/>
        <v>0</v>
      </c>
      <c r="FQ78" s="77">
        <f t="shared" si="750"/>
        <v>0</v>
      </c>
      <c r="FR78" s="77">
        <f t="shared" si="750"/>
        <v>0</v>
      </c>
      <c r="FS78" s="77">
        <f t="shared" si="750"/>
        <v>0</v>
      </c>
      <c r="FT78" s="77">
        <f t="shared" si="750"/>
        <v>0</v>
      </c>
      <c r="FU78" s="77">
        <f t="shared" si="750"/>
        <v>0</v>
      </c>
      <c r="FV78" s="77">
        <f t="shared" si="750"/>
        <v>0</v>
      </c>
      <c r="FW78" s="77">
        <f t="shared" si="750"/>
        <v>0</v>
      </c>
      <c r="FX78" s="77">
        <f t="shared" si="750"/>
        <v>0</v>
      </c>
      <c r="FY78" s="77">
        <f t="shared" si="750"/>
        <v>0</v>
      </c>
      <c r="FZ78" s="77">
        <f t="shared" si="750"/>
        <v>0</v>
      </c>
      <c r="GA78" s="77">
        <f t="shared" si="750"/>
        <v>0</v>
      </c>
      <c r="GB78" s="77">
        <f t="shared" si="750"/>
        <v>0</v>
      </c>
      <c r="GC78" s="77">
        <f t="shared" si="750"/>
        <v>0</v>
      </c>
      <c r="GD78" s="77">
        <f t="shared" si="750"/>
        <v>0</v>
      </c>
      <c r="GE78" s="77">
        <f t="shared" si="750"/>
        <v>0</v>
      </c>
      <c r="GF78" s="77">
        <f t="shared" si="750"/>
        <v>0</v>
      </c>
      <c r="GG78" s="77">
        <f t="shared" si="750"/>
        <v>0</v>
      </c>
      <c r="GH78" s="77">
        <f t="shared" si="750"/>
        <v>0</v>
      </c>
      <c r="GI78" s="77">
        <f t="shared" si="750"/>
        <v>0</v>
      </c>
      <c r="GJ78" s="77">
        <f t="shared" si="750"/>
        <v>0</v>
      </c>
      <c r="GK78" s="77">
        <f t="shared" si="750"/>
        <v>0</v>
      </c>
      <c r="GL78" s="77">
        <f t="shared" ref="GL78:IG78" si="751">GL20</f>
        <v>0</v>
      </c>
      <c r="GM78" s="77">
        <f t="shared" si="751"/>
        <v>0</v>
      </c>
      <c r="GN78" s="77">
        <f t="shared" si="751"/>
        <v>0</v>
      </c>
      <c r="GO78" s="77">
        <f t="shared" si="751"/>
        <v>0</v>
      </c>
      <c r="GP78" s="77">
        <f t="shared" si="751"/>
        <v>0</v>
      </c>
      <c r="GQ78" s="77">
        <f t="shared" si="751"/>
        <v>0</v>
      </c>
      <c r="GR78" s="77">
        <f t="shared" si="751"/>
        <v>0</v>
      </c>
      <c r="GS78" s="77">
        <f t="shared" si="751"/>
        <v>0</v>
      </c>
      <c r="GT78" s="77">
        <f t="shared" si="751"/>
        <v>0</v>
      </c>
      <c r="GU78" s="77">
        <f t="shared" si="751"/>
        <v>0</v>
      </c>
      <c r="GV78" s="77">
        <f t="shared" si="751"/>
        <v>0</v>
      </c>
      <c r="GW78" s="77">
        <f t="shared" si="751"/>
        <v>0</v>
      </c>
      <c r="GX78" s="77">
        <f t="shared" si="751"/>
        <v>0</v>
      </c>
      <c r="GY78" s="77">
        <f t="shared" si="751"/>
        <v>0</v>
      </c>
      <c r="GZ78" s="77">
        <f t="shared" si="751"/>
        <v>0</v>
      </c>
      <c r="HA78" s="77">
        <f t="shared" si="751"/>
        <v>0</v>
      </c>
      <c r="HB78" s="77">
        <f t="shared" si="751"/>
        <v>0</v>
      </c>
      <c r="HC78" s="77">
        <f t="shared" si="751"/>
        <v>0</v>
      </c>
      <c r="HD78" s="77">
        <f t="shared" si="751"/>
        <v>0</v>
      </c>
      <c r="HE78" s="77">
        <f t="shared" si="751"/>
        <v>0</v>
      </c>
      <c r="HF78" s="77">
        <f t="shared" si="751"/>
        <v>0</v>
      </c>
      <c r="HG78" s="77">
        <f t="shared" si="751"/>
        <v>0</v>
      </c>
      <c r="HH78" s="77">
        <f t="shared" si="751"/>
        <v>0</v>
      </c>
      <c r="HI78" s="77">
        <f t="shared" si="751"/>
        <v>0</v>
      </c>
      <c r="HJ78" s="77">
        <f t="shared" si="751"/>
        <v>0</v>
      </c>
      <c r="HK78" s="77">
        <f t="shared" si="751"/>
        <v>0</v>
      </c>
      <c r="HL78" s="77">
        <f t="shared" si="751"/>
        <v>0</v>
      </c>
      <c r="HM78" s="77">
        <f t="shared" si="751"/>
        <v>0</v>
      </c>
      <c r="HN78" s="77">
        <f t="shared" si="751"/>
        <v>0</v>
      </c>
      <c r="HO78" s="77">
        <f t="shared" si="751"/>
        <v>0</v>
      </c>
      <c r="HP78" s="77">
        <f t="shared" si="751"/>
        <v>0</v>
      </c>
      <c r="HQ78" s="77">
        <f t="shared" si="751"/>
        <v>0</v>
      </c>
      <c r="HR78" s="77">
        <f t="shared" si="751"/>
        <v>0</v>
      </c>
      <c r="HS78" s="77">
        <f t="shared" si="751"/>
        <v>0</v>
      </c>
      <c r="HT78" s="77">
        <f t="shared" si="751"/>
        <v>0</v>
      </c>
      <c r="HU78" s="77">
        <f t="shared" si="751"/>
        <v>0</v>
      </c>
      <c r="HV78" s="77">
        <f t="shared" si="751"/>
        <v>0</v>
      </c>
      <c r="HW78" s="77">
        <f t="shared" si="751"/>
        <v>0</v>
      </c>
      <c r="HX78" s="77">
        <f t="shared" si="751"/>
        <v>0</v>
      </c>
      <c r="HY78" s="77">
        <f t="shared" si="751"/>
        <v>0</v>
      </c>
      <c r="HZ78" s="77">
        <f t="shared" si="751"/>
        <v>0</v>
      </c>
      <c r="IA78" s="77">
        <f t="shared" si="751"/>
        <v>0</v>
      </c>
      <c r="IB78" s="77">
        <f t="shared" si="751"/>
        <v>0</v>
      </c>
      <c r="IC78" s="77">
        <f t="shared" si="751"/>
        <v>0</v>
      </c>
      <c r="ID78" s="77">
        <f t="shared" si="751"/>
        <v>0</v>
      </c>
      <c r="IE78" s="77">
        <f t="shared" si="751"/>
        <v>0</v>
      </c>
      <c r="IF78" s="77">
        <f t="shared" si="751"/>
        <v>0</v>
      </c>
      <c r="IG78" s="77">
        <f t="shared" si="751"/>
        <v>0</v>
      </c>
    </row>
    <row r="79" spans="1:241" x14ac:dyDescent="0.2">
      <c r="A79" s="235" t="s">
        <v>81</v>
      </c>
      <c r="B79" s="77">
        <f t="shared" ref="B79:BM79" si="752">B21</f>
        <v>0</v>
      </c>
      <c r="C79" s="77">
        <f t="shared" si="752"/>
        <v>0</v>
      </c>
      <c r="D79" s="77">
        <f t="shared" si="752"/>
        <v>0</v>
      </c>
      <c r="E79" s="77">
        <f t="shared" si="752"/>
        <v>0</v>
      </c>
      <c r="F79" s="77">
        <f t="shared" si="752"/>
        <v>0</v>
      </c>
      <c r="G79" s="77">
        <f t="shared" si="752"/>
        <v>0</v>
      </c>
      <c r="H79" s="77">
        <f t="shared" si="752"/>
        <v>0</v>
      </c>
      <c r="I79" s="77">
        <f t="shared" si="752"/>
        <v>0</v>
      </c>
      <c r="J79" s="77">
        <f t="shared" si="752"/>
        <v>0</v>
      </c>
      <c r="K79" s="77">
        <f t="shared" si="752"/>
        <v>0</v>
      </c>
      <c r="L79" s="77">
        <f t="shared" si="752"/>
        <v>0</v>
      </c>
      <c r="M79" s="77">
        <f t="shared" si="752"/>
        <v>0</v>
      </c>
      <c r="N79" s="77">
        <f t="shared" si="752"/>
        <v>0</v>
      </c>
      <c r="O79" s="77">
        <f t="shared" si="752"/>
        <v>0</v>
      </c>
      <c r="P79" s="77">
        <f t="shared" si="752"/>
        <v>0</v>
      </c>
      <c r="Q79" s="77">
        <f t="shared" si="752"/>
        <v>0</v>
      </c>
      <c r="R79" s="77">
        <f t="shared" si="752"/>
        <v>0</v>
      </c>
      <c r="S79" s="77">
        <f t="shared" si="752"/>
        <v>0</v>
      </c>
      <c r="T79" s="77">
        <f t="shared" si="752"/>
        <v>0</v>
      </c>
      <c r="U79" s="77">
        <f t="shared" si="752"/>
        <v>0</v>
      </c>
      <c r="V79" s="77">
        <f t="shared" si="752"/>
        <v>0</v>
      </c>
      <c r="W79" s="77">
        <f t="shared" si="752"/>
        <v>0</v>
      </c>
      <c r="X79" s="77">
        <f t="shared" si="752"/>
        <v>0</v>
      </c>
      <c r="Y79" s="77">
        <f t="shared" si="752"/>
        <v>0</v>
      </c>
      <c r="Z79" s="77">
        <f t="shared" si="752"/>
        <v>0</v>
      </c>
      <c r="AA79" s="77">
        <f t="shared" si="752"/>
        <v>0</v>
      </c>
      <c r="AB79" s="77">
        <f t="shared" si="752"/>
        <v>0</v>
      </c>
      <c r="AC79" s="77">
        <f t="shared" si="752"/>
        <v>0</v>
      </c>
      <c r="AD79" s="77">
        <f t="shared" si="752"/>
        <v>0</v>
      </c>
      <c r="AE79" s="77">
        <f t="shared" si="752"/>
        <v>0</v>
      </c>
      <c r="AF79" s="77">
        <f t="shared" si="752"/>
        <v>0</v>
      </c>
      <c r="AG79" s="77">
        <f t="shared" si="752"/>
        <v>0</v>
      </c>
      <c r="AH79" s="77">
        <f t="shared" si="752"/>
        <v>0</v>
      </c>
      <c r="AI79" s="77">
        <f t="shared" si="752"/>
        <v>0</v>
      </c>
      <c r="AJ79" s="77">
        <f t="shared" si="752"/>
        <v>0</v>
      </c>
      <c r="AK79" s="77">
        <f t="shared" si="752"/>
        <v>0</v>
      </c>
      <c r="AL79" s="77">
        <f t="shared" si="752"/>
        <v>0</v>
      </c>
      <c r="AM79" s="77">
        <f t="shared" si="752"/>
        <v>0</v>
      </c>
      <c r="AN79" s="77">
        <f t="shared" si="752"/>
        <v>0</v>
      </c>
      <c r="AO79" s="77">
        <f t="shared" si="752"/>
        <v>0</v>
      </c>
      <c r="AP79" s="77">
        <f t="shared" si="752"/>
        <v>0</v>
      </c>
      <c r="AQ79" s="77">
        <f t="shared" si="752"/>
        <v>0</v>
      </c>
      <c r="AR79" s="77">
        <f t="shared" si="752"/>
        <v>0</v>
      </c>
      <c r="AS79" s="77">
        <f t="shared" si="752"/>
        <v>0</v>
      </c>
      <c r="AT79" s="77">
        <f t="shared" si="752"/>
        <v>0</v>
      </c>
      <c r="AU79" s="77">
        <f t="shared" si="752"/>
        <v>0</v>
      </c>
      <c r="AV79" s="77">
        <f t="shared" si="752"/>
        <v>0</v>
      </c>
      <c r="AW79" s="77">
        <f t="shared" si="752"/>
        <v>0</v>
      </c>
      <c r="AX79" s="77">
        <f t="shared" si="752"/>
        <v>0</v>
      </c>
      <c r="AY79" s="77">
        <f t="shared" si="752"/>
        <v>0</v>
      </c>
      <c r="AZ79" s="77">
        <f t="shared" si="752"/>
        <v>0</v>
      </c>
      <c r="BA79" s="77">
        <f t="shared" si="752"/>
        <v>0</v>
      </c>
      <c r="BB79" s="77">
        <f t="shared" si="752"/>
        <v>0</v>
      </c>
      <c r="BC79" s="77">
        <f t="shared" si="752"/>
        <v>0</v>
      </c>
      <c r="BD79" s="77">
        <f t="shared" si="752"/>
        <v>0</v>
      </c>
      <c r="BE79" s="77">
        <f t="shared" si="752"/>
        <v>0</v>
      </c>
      <c r="BF79" s="77">
        <f t="shared" si="752"/>
        <v>0</v>
      </c>
      <c r="BG79" s="77">
        <f t="shared" si="752"/>
        <v>0</v>
      </c>
      <c r="BH79" s="77">
        <f t="shared" si="752"/>
        <v>0</v>
      </c>
      <c r="BI79" s="77">
        <f t="shared" si="752"/>
        <v>0</v>
      </c>
      <c r="BJ79" s="77">
        <f t="shared" si="752"/>
        <v>0</v>
      </c>
      <c r="BK79" s="77">
        <f t="shared" si="752"/>
        <v>0</v>
      </c>
      <c r="BL79" s="77">
        <f t="shared" si="752"/>
        <v>0</v>
      </c>
      <c r="BM79" s="77">
        <f t="shared" si="752"/>
        <v>0</v>
      </c>
      <c r="BN79" s="77">
        <f t="shared" ref="BN79:DY79" si="753">BN21</f>
        <v>0</v>
      </c>
      <c r="BO79" s="77">
        <f t="shared" si="753"/>
        <v>0</v>
      </c>
      <c r="BP79" s="77">
        <f t="shared" si="753"/>
        <v>0</v>
      </c>
      <c r="BQ79" s="77">
        <f t="shared" si="753"/>
        <v>0</v>
      </c>
      <c r="BR79" s="77">
        <f t="shared" si="753"/>
        <v>0</v>
      </c>
      <c r="BS79" s="77">
        <f t="shared" si="753"/>
        <v>0</v>
      </c>
      <c r="BT79" s="77">
        <f t="shared" si="753"/>
        <v>0</v>
      </c>
      <c r="BU79" s="77">
        <f t="shared" si="753"/>
        <v>0</v>
      </c>
      <c r="BV79" s="77">
        <f t="shared" si="753"/>
        <v>0</v>
      </c>
      <c r="BW79" s="77">
        <f t="shared" si="753"/>
        <v>0</v>
      </c>
      <c r="BX79" s="77">
        <f t="shared" si="753"/>
        <v>0</v>
      </c>
      <c r="BY79" s="77">
        <f t="shared" si="753"/>
        <v>0</v>
      </c>
      <c r="BZ79" s="77">
        <f t="shared" si="753"/>
        <v>0</v>
      </c>
      <c r="CA79" s="77">
        <f t="shared" si="753"/>
        <v>0</v>
      </c>
      <c r="CB79" s="77">
        <f t="shared" si="753"/>
        <v>0</v>
      </c>
      <c r="CC79" s="77">
        <f t="shared" si="753"/>
        <v>0</v>
      </c>
      <c r="CD79" s="77">
        <f t="shared" si="753"/>
        <v>0</v>
      </c>
      <c r="CE79" s="77">
        <f t="shared" si="753"/>
        <v>0</v>
      </c>
      <c r="CF79" s="77">
        <f t="shared" si="753"/>
        <v>0</v>
      </c>
      <c r="CG79" s="77">
        <f t="shared" si="753"/>
        <v>0</v>
      </c>
      <c r="CH79" s="77">
        <f t="shared" si="753"/>
        <v>0</v>
      </c>
      <c r="CI79" s="77">
        <f t="shared" si="753"/>
        <v>0</v>
      </c>
      <c r="CJ79" s="77">
        <f t="shared" si="753"/>
        <v>0</v>
      </c>
      <c r="CK79" s="77">
        <f t="shared" si="753"/>
        <v>0</v>
      </c>
      <c r="CL79" s="77">
        <f t="shared" si="753"/>
        <v>0</v>
      </c>
      <c r="CM79" s="77">
        <f t="shared" si="753"/>
        <v>0</v>
      </c>
      <c r="CN79" s="77">
        <f t="shared" si="753"/>
        <v>0</v>
      </c>
      <c r="CO79" s="77">
        <f t="shared" si="753"/>
        <v>0</v>
      </c>
      <c r="CP79" s="77">
        <f t="shared" si="753"/>
        <v>0</v>
      </c>
      <c r="CQ79" s="77">
        <f t="shared" si="753"/>
        <v>0</v>
      </c>
      <c r="CR79" s="77">
        <f t="shared" si="753"/>
        <v>0</v>
      </c>
      <c r="CS79" s="77">
        <f t="shared" si="753"/>
        <v>0</v>
      </c>
      <c r="CT79" s="77">
        <f t="shared" si="753"/>
        <v>0</v>
      </c>
      <c r="CU79" s="77">
        <f t="shared" si="753"/>
        <v>0</v>
      </c>
      <c r="CV79" s="77">
        <f t="shared" si="753"/>
        <v>0</v>
      </c>
      <c r="CW79" s="77">
        <f t="shared" si="753"/>
        <v>0</v>
      </c>
      <c r="CX79" s="77">
        <f t="shared" si="753"/>
        <v>0</v>
      </c>
      <c r="CY79" s="77">
        <f t="shared" si="753"/>
        <v>0</v>
      </c>
      <c r="CZ79" s="77">
        <f t="shared" si="753"/>
        <v>0</v>
      </c>
      <c r="DA79" s="77">
        <f t="shared" si="753"/>
        <v>0</v>
      </c>
      <c r="DB79" s="77">
        <f t="shared" si="753"/>
        <v>0</v>
      </c>
      <c r="DC79" s="77">
        <f t="shared" si="753"/>
        <v>0</v>
      </c>
      <c r="DD79" s="77">
        <f t="shared" si="753"/>
        <v>0</v>
      </c>
      <c r="DE79" s="77">
        <f t="shared" si="753"/>
        <v>0</v>
      </c>
      <c r="DF79" s="77">
        <f t="shared" si="753"/>
        <v>0</v>
      </c>
      <c r="DG79" s="77">
        <f t="shared" si="753"/>
        <v>0</v>
      </c>
      <c r="DH79" s="77">
        <f t="shared" si="753"/>
        <v>0</v>
      </c>
      <c r="DI79" s="77">
        <f t="shared" si="753"/>
        <v>0</v>
      </c>
      <c r="DJ79" s="77">
        <f t="shared" si="753"/>
        <v>0</v>
      </c>
      <c r="DK79" s="77">
        <f t="shared" si="753"/>
        <v>0</v>
      </c>
      <c r="DL79" s="77">
        <f t="shared" si="753"/>
        <v>0</v>
      </c>
      <c r="DM79" s="77">
        <f t="shared" si="753"/>
        <v>0</v>
      </c>
      <c r="DN79" s="77">
        <f t="shared" si="753"/>
        <v>0</v>
      </c>
      <c r="DO79" s="77">
        <f t="shared" si="753"/>
        <v>0</v>
      </c>
      <c r="DP79" s="77">
        <f t="shared" si="753"/>
        <v>0</v>
      </c>
      <c r="DQ79" s="77">
        <f t="shared" si="753"/>
        <v>0</v>
      </c>
      <c r="DR79" s="77">
        <f t="shared" si="753"/>
        <v>0</v>
      </c>
      <c r="DS79" s="77">
        <f t="shared" si="753"/>
        <v>0</v>
      </c>
      <c r="DT79" s="77">
        <f t="shared" si="753"/>
        <v>0</v>
      </c>
      <c r="DU79" s="77">
        <f t="shared" si="753"/>
        <v>0</v>
      </c>
      <c r="DV79" s="77">
        <f t="shared" si="753"/>
        <v>0</v>
      </c>
      <c r="DW79" s="77">
        <f t="shared" si="753"/>
        <v>0</v>
      </c>
      <c r="DX79" s="77">
        <f t="shared" si="753"/>
        <v>0</v>
      </c>
      <c r="DY79" s="77">
        <f t="shared" si="753"/>
        <v>0</v>
      </c>
      <c r="DZ79" s="77">
        <f t="shared" ref="DZ79:GK79" si="754">DZ21</f>
        <v>0</v>
      </c>
      <c r="EA79" s="77">
        <f t="shared" si="754"/>
        <v>0</v>
      </c>
      <c r="EB79" s="77">
        <f t="shared" si="754"/>
        <v>0</v>
      </c>
      <c r="EC79" s="77">
        <f t="shared" si="754"/>
        <v>0</v>
      </c>
      <c r="ED79" s="77">
        <f t="shared" si="754"/>
        <v>0</v>
      </c>
      <c r="EE79" s="77">
        <f t="shared" si="754"/>
        <v>0</v>
      </c>
      <c r="EF79" s="77">
        <f t="shared" si="754"/>
        <v>0</v>
      </c>
      <c r="EG79" s="77">
        <f t="shared" si="754"/>
        <v>0</v>
      </c>
      <c r="EH79" s="77">
        <f t="shared" si="754"/>
        <v>0</v>
      </c>
      <c r="EI79" s="77">
        <f t="shared" si="754"/>
        <v>0</v>
      </c>
      <c r="EJ79" s="77">
        <f t="shared" si="754"/>
        <v>0</v>
      </c>
      <c r="EK79" s="77">
        <f t="shared" si="754"/>
        <v>0</v>
      </c>
      <c r="EL79" s="77">
        <f t="shared" si="754"/>
        <v>0</v>
      </c>
      <c r="EM79" s="77">
        <f t="shared" si="754"/>
        <v>0</v>
      </c>
      <c r="EN79" s="77">
        <f t="shared" si="754"/>
        <v>0</v>
      </c>
      <c r="EO79" s="77">
        <f t="shared" si="754"/>
        <v>0</v>
      </c>
      <c r="EP79" s="77">
        <f t="shared" si="754"/>
        <v>0</v>
      </c>
      <c r="EQ79" s="77">
        <f t="shared" si="754"/>
        <v>0</v>
      </c>
      <c r="ER79" s="77">
        <f t="shared" si="754"/>
        <v>0</v>
      </c>
      <c r="ES79" s="77">
        <f t="shared" si="754"/>
        <v>0</v>
      </c>
      <c r="ET79" s="77">
        <f t="shared" si="754"/>
        <v>0</v>
      </c>
      <c r="EU79" s="77">
        <f t="shared" si="754"/>
        <v>0</v>
      </c>
      <c r="EV79" s="77">
        <f t="shared" si="754"/>
        <v>0</v>
      </c>
      <c r="EW79" s="77">
        <f t="shared" si="754"/>
        <v>0</v>
      </c>
      <c r="EX79" s="77">
        <f t="shared" si="754"/>
        <v>0</v>
      </c>
      <c r="EY79" s="77">
        <f t="shared" si="754"/>
        <v>0</v>
      </c>
      <c r="EZ79" s="77">
        <f t="shared" si="754"/>
        <v>0</v>
      </c>
      <c r="FA79" s="77">
        <f t="shared" si="754"/>
        <v>0</v>
      </c>
      <c r="FB79" s="77">
        <f t="shared" si="754"/>
        <v>0</v>
      </c>
      <c r="FC79" s="77">
        <f t="shared" si="754"/>
        <v>0</v>
      </c>
      <c r="FD79" s="77">
        <f t="shared" si="754"/>
        <v>0</v>
      </c>
      <c r="FE79" s="77">
        <f t="shared" si="754"/>
        <v>0</v>
      </c>
      <c r="FF79" s="77">
        <f t="shared" si="754"/>
        <v>0</v>
      </c>
      <c r="FG79" s="77">
        <f t="shared" si="754"/>
        <v>0</v>
      </c>
      <c r="FH79" s="77">
        <f t="shared" si="754"/>
        <v>0</v>
      </c>
      <c r="FI79" s="77">
        <f t="shared" si="754"/>
        <v>0</v>
      </c>
      <c r="FJ79" s="77">
        <f t="shared" si="754"/>
        <v>0</v>
      </c>
      <c r="FK79" s="77">
        <f t="shared" si="754"/>
        <v>0</v>
      </c>
      <c r="FL79" s="77">
        <f t="shared" si="754"/>
        <v>0</v>
      </c>
      <c r="FM79" s="77">
        <f t="shared" si="754"/>
        <v>0</v>
      </c>
      <c r="FN79" s="77">
        <f t="shared" si="754"/>
        <v>0</v>
      </c>
      <c r="FO79" s="77">
        <f t="shared" si="754"/>
        <v>0</v>
      </c>
      <c r="FP79" s="77">
        <f t="shared" si="754"/>
        <v>0</v>
      </c>
      <c r="FQ79" s="77">
        <f t="shared" si="754"/>
        <v>0</v>
      </c>
      <c r="FR79" s="77">
        <f t="shared" si="754"/>
        <v>0</v>
      </c>
      <c r="FS79" s="77">
        <f t="shared" si="754"/>
        <v>0</v>
      </c>
      <c r="FT79" s="77">
        <f t="shared" si="754"/>
        <v>0</v>
      </c>
      <c r="FU79" s="77">
        <f t="shared" si="754"/>
        <v>0</v>
      </c>
      <c r="FV79" s="77">
        <f t="shared" si="754"/>
        <v>0</v>
      </c>
      <c r="FW79" s="77">
        <f t="shared" si="754"/>
        <v>0</v>
      </c>
      <c r="FX79" s="77">
        <f t="shared" si="754"/>
        <v>0</v>
      </c>
      <c r="FY79" s="77">
        <f t="shared" si="754"/>
        <v>0</v>
      </c>
      <c r="FZ79" s="77">
        <f t="shared" si="754"/>
        <v>0</v>
      </c>
      <c r="GA79" s="77">
        <f t="shared" si="754"/>
        <v>0</v>
      </c>
      <c r="GB79" s="77">
        <f t="shared" si="754"/>
        <v>0</v>
      </c>
      <c r="GC79" s="77">
        <f t="shared" si="754"/>
        <v>0</v>
      </c>
      <c r="GD79" s="77">
        <f t="shared" si="754"/>
        <v>0</v>
      </c>
      <c r="GE79" s="77">
        <f t="shared" si="754"/>
        <v>0</v>
      </c>
      <c r="GF79" s="77">
        <f t="shared" si="754"/>
        <v>0</v>
      </c>
      <c r="GG79" s="77">
        <f t="shared" si="754"/>
        <v>0</v>
      </c>
      <c r="GH79" s="77">
        <f t="shared" si="754"/>
        <v>0</v>
      </c>
      <c r="GI79" s="77">
        <f t="shared" si="754"/>
        <v>0</v>
      </c>
      <c r="GJ79" s="77">
        <f t="shared" si="754"/>
        <v>0</v>
      </c>
      <c r="GK79" s="77">
        <f t="shared" si="754"/>
        <v>0</v>
      </c>
      <c r="GL79" s="77">
        <f t="shared" ref="GL79:IG79" si="755">GL21</f>
        <v>0</v>
      </c>
      <c r="GM79" s="77">
        <f t="shared" si="755"/>
        <v>0</v>
      </c>
      <c r="GN79" s="77">
        <f t="shared" si="755"/>
        <v>0</v>
      </c>
      <c r="GO79" s="77">
        <f t="shared" si="755"/>
        <v>0</v>
      </c>
      <c r="GP79" s="77">
        <f t="shared" si="755"/>
        <v>0</v>
      </c>
      <c r="GQ79" s="77">
        <f t="shared" si="755"/>
        <v>0</v>
      </c>
      <c r="GR79" s="77">
        <f t="shared" si="755"/>
        <v>0</v>
      </c>
      <c r="GS79" s="77">
        <f t="shared" si="755"/>
        <v>0</v>
      </c>
      <c r="GT79" s="77">
        <f t="shared" si="755"/>
        <v>0</v>
      </c>
      <c r="GU79" s="77">
        <f t="shared" si="755"/>
        <v>0</v>
      </c>
      <c r="GV79" s="77">
        <f t="shared" si="755"/>
        <v>0</v>
      </c>
      <c r="GW79" s="77">
        <f t="shared" si="755"/>
        <v>0</v>
      </c>
      <c r="GX79" s="77">
        <f t="shared" si="755"/>
        <v>0</v>
      </c>
      <c r="GY79" s="77">
        <f t="shared" si="755"/>
        <v>0</v>
      </c>
      <c r="GZ79" s="77">
        <f t="shared" si="755"/>
        <v>0</v>
      </c>
      <c r="HA79" s="77">
        <f t="shared" si="755"/>
        <v>0</v>
      </c>
      <c r="HB79" s="77">
        <f t="shared" si="755"/>
        <v>0</v>
      </c>
      <c r="HC79" s="77">
        <f t="shared" si="755"/>
        <v>0</v>
      </c>
      <c r="HD79" s="77">
        <f t="shared" si="755"/>
        <v>0</v>
      </c>
      <c r="HE79" s="77">
        <f t="shared" si="755"/>
        <v>0</v>
      </c>
      <c r="HF79" s="77">
        <f t="shared" si="755"/>
        <v>0</v>
      </c>
      <c r="HG79" s="77">
        <f t="shared" si="755"/>
        <v>0</v>
      </c>
      <c r="HH79" s="77">
        <f t="shared" si="755"/>
        <v>0</v>
      </c>
      <c r="HI79" s="77">
        <f t="shared" si="755"/>
        <v>0</v>
      </c>
      <c r="HJ79" s="77">
        <f t="shared" si="755"/>
        <v>0</v>
      </c>
      <c r="HK79" s="77">
        <f t="shared" si="755"/>
        <v>0</v>
      </c>
      <c r="HL79" s="77">
        <f t="shared" si="755"/>
        <v>0</v>
      </c>
      <c r="HM79" s="77">
        <f t="shared" si="755"/>
        <v>0</v>
      </c>
      <c r="HN79" s="77">
        <f t="shared" si="755"/>
        <v>0</v>
      </c>
      <c r="HO79" s="77">
        <f t="shared" si="755"/>
        <v>0</v>
      </c>
      <c r="HP79" s="77">
        <f t="shared" si="755"/>
        <v>0</v>
      </c>
      <c r="HQ79" s="77">
        <f t="shared" si="755"/>
        <v>0</v>
      </c>
      <c r="HR79" s="77">
        <f t="shared" si="755"/>
        <v>0</v>
      </c>
      <c r="HS79" s="77">
        <f t="shared" si="755"/>
        <v>0</v>
      </c>
      <c r="HT79" s="77">
        <f t="shared" si="755"/>
        <v>0</v>
      </c>
      <c r="HU79" s="77">
        <f t="shared" si="755"/>
        <v>0</v>
      </c>
      <c r="HV79" s="77">
        <f t="shared" si="755"/>
        <v>0</v>
      </c>
      <c r="HW79" s="77">
        <f t="shared" si="755"/>
        <v>0</v>
      </c>
      <c r="HX79" s="77">
        <f t="shared" si="755"/>
        <v>0</v>
      </c>
      <c r="HY79" s="77">
        <f t="shared" si="755"/>
        <v>0</v>
      </c>
      <c r="HZ79" s="77">
        <f t="shared" si="755"/>
        <v>0</v>
      </c>
      <c r="IA79" s="77">
        <f t="shared" si="755"/>
        <v>0</v>
      </c>
      <c r="IB79" s="77">
        <f t="shared" si="755"/>
        <v>0</v>
      </c>
      <c r="IC79" s="77">
        <f t="shared" si="755"/>
        <v>0</v>
      </c>
      <c r="ID79" s="77">
        <f t="shared" si="755"/>
        <v>0</v>
      </c>
      <c r="IE79" s="77">
        <f t="shared" si="755"/>
        <v>0</v>
      </c>
      <c r="IF79" s="77">
        <f t="shared" si="755"/>
        <v>0</v>
      </c>
      <c r="IG79" s="77">
        <f t="shared" si="755"/>
        <v>0</v>
      </c>
    </row>
    <row r="80" spans="1:241" x14ac:dyDescent="0.2">
      <c r="A80" s="94" t="s">
        <v>143</v>
      </c>
      <c r="B80" s="77">
        <f t="shared" ref="B80:BM80" si="756">B24</f>
        <v>49.166680772888363</v>
      </c>
      <c r="C80" s="77">
        <f t="shared" si="756"/>
        <v>49.166680772888363</v>
      </c>
      <c r="D80" s="77">
        <f t="shared" si="756"/>
        <v>49.166680772888363</v>
      </c>
      <c r="E80" s="77">
        <f t="shared" si="756"/>
        <v>49.166680772888363</v>
      </c>
      <c r="F80" s="77">
        <f t="shared" si="756"/>
        <v>49.166680772888363</v>
      </c>
      <c r="G80" s="77">
        <f t="shared" si="756"/>
        <v>49.166680772888363</v>
      </c>
      <c r="H80" s="77">
        <f t="shared" si="756"/>
        <v>49.166680772888363</v>
      </c>
      <c r="I80" s="77">
        <f t="shared" si="756"/>
        <v>49.166680772888363</v>
      </c>
      <c r="J80" s="77">
        <f t="shared" si="756"/>
        <v>49.166680772888363</v>
      </c>
      <c r="K80" s="77">
        <f t="shared" si="756"/>
        <v>49.166680772888363</v>
      </c>
      <c r="L80" s="77">
        <f t="shared" si="756"/>
        <v>49.166680772888363</v>
      </c>
      <c r="M80" s="77">
        <f t="shared" si="756"/>
        <v>49.166680772888363</v>
      </c>
      <c r="N80" s="77">
        <f t="shared" si="756"/>
        <v>49.166680772888363</v>
      </c>
      <c r="O80" s="77">
        <f t="shared" si="756"/>
        <v>49.166680772888363</v>
      </c>
      <c r="P80" s="77">
        <f t="shared" si="756"/>
        <v>49.166680772888363</v>
      </c>
      <c r="Q80" s="77">
        <f t="shared" si="756"/>
        <v>49.166680772888363</v>
      </c>
      <c r="R80" s="77">
        <f t="shared" si="756"/>
        <v>49.166680772888363</v>
      </c>
      <c r="S80" s="77">
        <f t="shared" si="756"/>
        <v>49.166680772888363</v>
      </c>
      <c r="T80" s="77">
        <f t="shared" si="756"/>
        <v>49.166680772888363</v>
      </c>
      <c r="U80" s="77">
        <f t="shared" si="756"/>
        <v>49.166680772888363</v>
      </c>
      <c r="V80" s="77">
        <f t="shared" si="756"/>
        <v>49.166680772888363</v>
      </c>
      <c r="W80" s="77">
        <f t="shared" si="756"/>
        <v>49.166680772888363</v>
      </c>
      <c r="X80" s="77">
        <f t="shared" si="756"/>
        <v>49.166680772888363</v>
      </c>
      <c r="Y80" s="77">
        <f t="shared" si="756"/>
        <v>49.166680772888363</v>
      </c>
      <c r="Z80" s="77">
        <f t="shared" si="756"/>
        <v>49.166680772888363</v>
      </c>
      <c r="AA80" s="77">
        <f t="shared" si="756"/>
        <v>49.166680772888363</v>
      </c>
      <c r="AB80" s="77">
        <f t="shared" si="756"/>
        <v>49.166680772888363</v>
      </c>
      <c r="AC80" s="77">
        <f t="shared" si="756"/>
        <v>49.166680772888363</v>
      </c>
      <c r="AD80" s="77">
        <f t="shared" si="756"/>
        <v>49.166680772888363</v>
      </c>
      <c r="AE80" s="77">
        <f t="shared" si="756"/>
        <v>49.166680772888363</v>
      </c>
      <c r="AF80" s="77">
        <f t="shared" si="756"/>
        <v>49.166680772888363</v>
      </c>
      <c r="AG80" s="77">
        <f t="shared" si="756"/>
        <v>49.166680772888363</v>
      </c>
      <c r="AH80" s="77">
        <f t="shared" si="756"/>
        <v>49.166680772888363</v>
      </c>
      <c r="AI80" s="77">
        <f t="shared" si="756"/>
        <v>49.166680772888363</v>
      </c>
      <c r="AJ80" s="77">
        <f t="shared" si="756"/>
        <v>49.166680772888363</v>
      </c>
      <c r="AK80" s="77">
        <f t="shared" si="756"/>
        <v>49.166680772888363</v>
      </c>
      <c r="AL80" s="77">
        <f t="shared" si="756"/>
        <v>49.166680772888363</v>
      </c>
      <c r="AM80" s="77">
        <f t="shared" si="756"/>
        <v>49.166680772888363</v>
      </c>
      <c r="AN80" s="77">
        <f t="shared" si="756"/>
        <v>49.166680772888363</v>
      </c>
      <c r="AO80" s="77">
        <f t="shared" si="756"/>
        <v>49.166680772888363</v>
      </c>
      <c r="AP80" s="77">
        <f t="shared" si="756"/>
        <v>49.166680772888363</v>
      </c>
      <c r="AQ80" s="77">
        <f t="shared" si="756"/>
        <v>49.166680772888363</v>
      </c>
      <c r="AR80" s="77">
        <f t="shared" si="756"/>
        <v>49.166680772888363</v>
      </c>
      <c r="AS80" s="77">
        <f t="shared" si="756"/>
        <v>49.166680772888363</v>
      </c>
      <c r="AT80" s="77">
        <f t="shared" si="756"/>
        <v>49.166680772888363</v>
      </c>
      <c r="AU80" s="77">
        <f t="shared" si="756"/>
        <v>49.166680772888363</v>
      </c>
      <c r="AV80" s="77">
        <f t="shared" si="756"/>
        <v>49.166680772888363</v>
      </c>
      <c r="AW80" s="77">
        <f t="shared" si="756"/>
        <v>49.166680772888363</v>
      </c>
      <c r="AX80" s="77">
        <f t="shared" si="756"/>
        <v>49.166680772888363</v>
      </c>
      <c r="AY80" s="77">
        <f t="shared" si="756"/>
        <v>49.166680772888363</v>
      </c>
      <c r="AZ80" s="77">
        <f t="shared" si="756"/>
        <v>49.166680772888363</v>
      </c>
      <c r="BA80" s="77">
        <f t="shared" si="756"/>
        <v>49.166680772888363</v>
      </c>
      <c r="BB80" s="77">
        <f t="shared" si="756"/>
        <v>49.166680772888363</v>
      </c>
      <c r="BC80" s="77">
        <f t="shared" si="756"/>
        <v>49.166680772888363</v>
      </c>
      <c r="BD80" s="77">
        <f t="shared" si="756"/>
        <v>49.166680772888363</v>
      </c>
      <c r="BE80" s="77">
        <f t="shared" si="756"/>
        <v>49.166680772888363</v>
      </c>
      <c r="BF80" s="77">
        <f t="shared" si="756"/>
        <v>49.166680772888363</v>
      </c>
      <c r="BG80" s="77">
        <f t="shared" si="756"/>
        <v>49.166680772888363</v>
      </c>
      <c r="BH80" s="77">
        <f t="shared" si="756"/>
        <v>49.166680772888363</v>
      </c>
      <c r="BI80" s="77">
        <f t="shared" si="756"/>
        <v>49.166680772888363</v>
      </c>
      <c r="BJ80" s="77">
        <f t="shared" si="756"/>
        <v>49.166680772888363</v>
      </c>
      <c r="BK80" s="77">
        <f t="shared" si="756"/>
        <v>49.166680772888363</v>
      </c>
      <c r="BL80" s="77">
        <f t="shared" si="756"/>
        <v>49.166680772888363</v>
      </c>
      <c r="BM80" s="77">
        <f t="shared" si="756"/>
        <v>49.166680772888363</v>
      </c>
      <c r="BN80" s="77">
        <f t="shared" ref="BN80:DY80" si="757">BN24</f>
        <v>49.166680772888363</v>
      </c>
      <c r="BO80" s="77">
        <f t="shared" si="757"/>
        <v>49.166680772888363</v>
      </c>
      <c r="BP80" s="77">
        <f t="shared" si="757"/>
        <v>49.166680772888363</v>
      </c>
      <c r="BQ80" s="77">
        <f t="shared" si="757"/>
        <v>49.166680772888363</v>
      </c>
      <c r="BR80" s="77">
        <f t="shared" si="757"/>
        <v>49.166680772888363</v>
      </c>
      <c r="BS80" s="77">
        <f t="shared" si="757"/>
        <v>49.166680772888363</v>
      </c>
      <c r="BT80" s="77">
        <f t="shared" si="757"/>
        <v>49.166680772888363</v>
      </c>
      <c r="BU80" s="77">
        <f t="shared" si="757"/>
        <v>49.166680772888363</v>
      </c>
      <c r="BV80" s="77">
        <f t="shared" si="757"/>
        <v>49.166680772888363</v>
      </c>
      <c r="BW80" s="77">
        <f t="shared" si="757"/>
        <v>49.166680772888363</v>
      </c>
      <c r="BX80" s="77">
        <f t="shared" si="757"/>
        <v>49.166680772888363</v>
      </c>
      <c r="BY80" s="77">
        <f t="shared" si="757"/>
        <v>49.166680772888363</v>
      </c>
      <c r="BZ80" s="77">
        <f t="shared" si="757"/>
        <v>49.166680772888363</v>
      </c>
      <c r="CA80" s="77">
        <f t="shared" si="757"/>
        <v>49.166680772888363</v>
      </c>
      <c r="CB80" s="77">
        <f t="shared" si="757"/>
        <v>49.166680772888363</v>
      </c>
      <c r="CC80" s="77">
        <f t="shared" si="757"/>
        <v>49.166680772888363</v>
      </c>
      <c r="CD80" s="77">
        <f t="shared" si="757"/>
        <v>49.166680772888363</v>
      </c>
      <c r="CE80" s="77">
        <f t="shared" si="757"/>
        <v>49.166680772888363</v>
      </c>
      <c r="CF80" s="77">
        <f t="shared" si="757"/>
        <v>49.166680772888363</v>
      </c>
      <c r="CG80" s="77">
        <f t="shared" si="757"/>
        <v>49.166680772888363</v>
      </c>
      <c r="CH80" s="77">
        <f t="shared" si="757"/>
        <v>49.166680772888363</v>
      </c>
      <c r="CI80" s="77">
        <f t="shared" si="757"/>
        <v>49.166680772888363</v>
      </c>
      <c r="CJ80" s="77">
        <f t="shared" si="757"/>
        <v>49.166680772888363</v>
      </c>
      <c r="CK80" s="77">
        <f t="shared" si="757"/>
        <v>49.166680772888363</v>
      </c>
      <c r="CL80" s="77">
        <f t="shared" si="757"/>
        <v>49.166680772888363</v>
      </c>
      <c r="CM80" s="77">
        <f t="shared" si="757"/>
        <v>49.166680772888363</v>
      </c>
      <c r="CN80" s="77">
        <f t="shared" si="757"/>
        <v>49.166680772888363</v>
      </c>
      <c r="CO80" s="77">
        <f t="shared" si="757"/>
        <v>49.166680772888363</v>
      </c>
      <c r="CP80" s="77">
        <f t="shared" si="757"/>
        <v>49.166680772888363</v>
      </c>
      <c r="CQ80" s="77">
        <f t="shared" si="757"/>
        <v>49.166680772888363</v>
      </c>
      <c r="CR80" s="77">
        <f t="shared" si="757"/>
        <v>49.166680772888363</v>
      </c>
      <c r="CS80" s="77">
        <f t="shared" si="757"/>
        <v>49.166680772888363</v>
      </c>
      <c r="CT80" s="77">
        <f t="shared" si="757"/>
        <v>49.166680772888363</v>
      </c>
      <c r="CU80" s="77">
        <f t="shared" si="757"/>
        <v>49.166680772888363</v>
      </c>
      <c r="CV80" s="77">
        <f t="shared" si="757"/>
        <v>49.166680772888363</v>
      </c>
      <c r="CW80" s="77">
        <f t="shared" si="757"/>
        <v>49.166680772888363</v>
      </c>
      <c r="CX80" s="77">
        <f t="shared" si="757"/>
        <v>49.166680772888363</v>
      </c>
      <c r="CY80" s="77">
        <f t="shared" si="757"/>
        <v>49.166680772888363</v>
      </c>
      <c r="CZ80" s="77">
        <f t="shared" si="757"/>
        <v>49.166680772888363</v>
      </c>
      <c r="DA80" s="77">
        <f t="shared" si="757"/>
        <v>49.166680772888363</v>
      </c>
      <c r="DB80" s="77">
        <f t="shared" si="757"/>
        <v>49.166680772888363</v>
      </c>
      <c r="DC80" s="77">
        <f t="shared" si="757"/>
        <v>49.166680772888363</v>
      </c>
      <c r="DD80" s="77">
        <f t="shared" si="757"/>
        <v>49.166680772888363</v>
      </c>
      <c r="DE80" s="77">
        <f t="shared" si="757"/>
        <v>49.166680772888363</v>
      </c>
      <c r="DF80" s="77">
        <f t="shared" si="757"/>
        <v>49.166680772888363</v>
      </c>
      <c r="DG80" s="77">
        <f t="shared" si="757"/>
        <v>49.166680772888363</v>
      </c>
      <c r="DH80" s="77">
        <f t="shared" si="757"/>
        <v>49.166680772888363</v>
      </c>
      <c r="DI80" s="77">
        <f t="shared" si="757"/>
        <v>49.166680772888363</v>
      </c>
      <c r="DJ80" s="77">
        <f t="shared" si="757"/>
        <v>49.166680772888363</v>
      </c>
      <c r="DK80" s="77">
        <f t="shared" si="757"/>
        <v>49.166680772888363</v>
      </c>
      <c r="DL80" s="77">
        <f t="shared" si="757"/>
        <v>49.166680772888363</v>
      </c>
      <c r="DM80" s="77">
        <f t="shared" si="757"/>
        <v>49.166680772888363</v>
      </c>
      <c r="DN80" s="77">
        <f t="shared" si="757"/>
        <v>49.166680772888363</v>
      </c>
      <c r="DO80" s="77">
        <f t="shared" si="757"/>
        <v>49.166680772888363</v>
      </c>
      <c r="DP80" s="77">
        <f t="shared" si="757"/>
        <v>49.166680772888363</v>
      </c>
      <c r="DQ80" s="77">
        <f t="shared" si="757"/>
        <v>49.166680772888363</v>
      </c>
      <c r="DR80" s="77">
        <f t="shared" si="757"/>
        <v>49.166680772888363</v>
      </c>
      <c r="DS80" s="77">
        <f t="shared" si="757"/>
        <v>49.166680772888363</v>
      </c>
      <c r="DT80" s="77">
        <f t="shared" si="757"/>
        <v>49.166680772888363</v>
      </c>
      <c r="DU80" s="77">
        <f t="shared" si="757"/>
        <v>49.166680772888363</v>
      </c>
      <c r="DV80" s="77">
        <f t="shared" si="757"/>
        <v>49.166680772888363</v>
      </c>
      <c r="DW80" s="77">
        <f t="shared" si="757"/>
        <v>49.166680772888363</v>
      </c>
      <c r="DX80" s="77">
        <f t="shared" si="757"/>
        <v>49.166680772888363</v>
      </c>
      <c r="DY80" s="77">
        <f t="shared" si="757"/>
        <v>49.166680772888363</v>
      </c>
      <c r="DZ80" s="77">
        <f t="shared" ref="DZ80:GK80" si="758">DZ24</f>
        <v>49.166680772888363</v>
      </c>
      <c r="EA80" s="77">
        <f t="shared" si="758"/>
        <v>49.166680772888363</v>
      </c>
      <c r="EB80" s="77">
        <f t="shared" si="758"/>
        <v>49.166680772888363</v>
      </c>
      <c r="EC80" s="77">
        <f t="shared" si="758"/>
        <v>49.166680772888363</v>
      </c>
      <c r="ED80" s="77">
        <f t="shared" si="758"/>
        <v>49.166680772888363</v>
      </c>
      <c r="EE80" s="77">
        <f t="shared" si="758"/>
        <v>49.166680772888363</v>
      </c>
      <c r="EF80" s="77">
        <f t="shared" si="758"/>
        <v>49.166680772888363</v>
      </c>
      <c r="EG80" s="77">
        <f t="shared" si="758"/>
        <v>49.166680772888363</v>
      </c>
      <c r="EH80" s="77">
        <f t="shared" si="758"/>
        <v>49.166680772888363</v>
      </c>
      <c r="EI80" s="77">
        <f t="shared" si="758"/>
        <v>49.166680772888363</v>
      </c>
      <c r="EJ80" s="77">
        <f t="shared" si="758"/>
        <v>49.166680772888363</v>
      </c>
      <c r="EK80" s="77">
        <f t="shared" si="758"/>
        <v>49.166680772888363</v>
      </c>
      <c r="EL80" s="77">
        <f t="shared" si="758"/>
        <v>49.166680772888363</v>
      </c>
      <c r="EM80" s="77">
        <f t="shared" si="758"/>
        <v>49.166680772888363</v>
      </c>
      <c r="EN80" s="77">
        <f t="shared" si="758"/>
        <v>49.166680772888363</v>
      </c>
      <c r="EO80" s="77">
        <f t="shared" si="758"/>
        <v>49.166680772888363</v>
      </c>
      <c r="EP80" s="77">
        <f t="shared" si="758"/>
        <v>49.166680772888363</v>
      </c>
      <c r="EQ80" s="77">
        <f t="shared" si="758"/>
        <v>49.166680772888363</v>
      </c>
      <c r="ER80" s="77">
        <f t="shared" si="758"/>
        <v>49.166680772888363</v>
      </c>
      <c r="ES80" s="77">
        <f t="shared" si="758"/>
        <v>49.166680772888363</v>
      </c>
      <c r="ET80" s="77">
        <f t="shared" si="758"/>
        <v>49.166680772888363</v>
      </c>
      <c r="EU80" s="77">
        <f t="shared" si="758"/>
        <v>49.166680772888363</v>
      </c>
      <c r="EV80" s="77">
        <f t="shared" si="758"/>
        <v>49.166680772888363</v>
      </c>
      <c r="EW80" s="77">
        <f t="shared" si="758"/>
        <v>49.166680772888363</v>
      </c>
      <c r="EX80" s="77">
        <f t="shared" si="758"/>
        <v>49.166680772888363</v>
      </c>
      <c r="EY80" s="77">
        <f t="shared" si="758"/>
        <v>49.166680772888363</v>
      </c>
      <c r="EZ80" s="77">
        <f t="shared" si="758"/>
        <v>49.166680772888363</v>
      </c>
      <c r="FA80" s="77">
        <f t="shared" si="758"/>
        <v>49.166680772888363</v>
      </c>
      <c r="FB80" s="77">
        <f t="shared" si="758"/>
        <v>49.166680772888363</v>
      </c>
      <c r="FC80" s="77">
        <f t="shared" si="758"/>
        <v>49.166680772888363</v>
      </c>
      <c r="FD80" s="77">
        <f t="shared" si="758"/>
        <v>49.166680772888363</v>
      </c>
      <c r="FE80" s="77">
        <f t="shared" si="758"/>
        <v>49.166680772888363</v>
      </c>
      <c r="FF80" s="77">
        <f t="shared" si="758"/>
        <v>49.166680772888363</v>
      </c>
      <c r="FG80" s="77">
        <f t="shared" si="758"/>
        <v>49.166680772888363</v>
      </c>
      <c r="FH80" s="77">
        <f t="shared" si="758"/>
        <v>49.166680772888363</v>
      </c>
      <c r="FI80" s="77">
        <f t="shared" si="758"/>
        <v>49.166680772888363</v>
      </c>
      <c r="FJ80" s="77">
        <f t="shared" si="758"/>
        <v>49.166680772888363</v>
      </c>
      <c r="FK80" s="77">
        <f t="shared" si="758"/>
        <v>49.166680772888363</v>
      </c>
      <c r="FL80" s="77">
        <f t="shared" si="758"/>
        <v>49.166680772888363</v>
      </c>
      <c r="FM80" s="77">
        <f t="shared" si="758"/>
        <v>49.166680772888363</v>
      </c>
      <c r="FN80" s="77">
        <f t="shared" si="758"/>
        <v>49.166680772888363</v>
      </c>
      <c r="FO80" s="77">
        <f t="shared" si="758"/>
        <v>49.166680772888363</v>
      </c>
      <c r="FP80" s="77">
        <f t="shared" si="758"/>
        <v>49.166680772888363</v>
      </c>
      <c r="FQ80" s="77">
        <f t="shared" si="758"/>
        <v>49.166680772888363</v>
      </c>
      <c r="FR80" s="77">
        <f t="shared" si="758"/>
        <v>49.166680772888363</v>
      </c>
      <c r="FS80" s="77">
        <f t="shared" si="758"/>
        <v>49.166680772888363</v>
      </c>
      <c r="FT80" s="77">
        <f t="shared" si="758"/>
        <v>49.166680772888363</v>
      </c>
      <c r="FU80" s="77">
        <f t="shared" si="758"/>
        <v>49.166680772888363</v>
      </c>
      <c r="FV80" s="77">
        <f t="shared" si="758"/>
        <v>49.166680772888363</v>
      </c>
      <c r="FW80" s="77">
        <f t="shared" si="758"/>
        <v>49.166680772888363</v>
      </c>
      <c r="FX80" s="77">
        <f t="shared" si="758"/>
        <v>49.166680772888363</v>
      </c>
      <c r="FY80" s="77">
        <f t="shared" si="758"/>
        <v>49.166680772888363</v>
      </c>
      <c r="FZ80" s="77">
        <f t="shared" si="758"/>
        <v>49.166680772888363</v>
      </c>
      <c r="GA80" s="77">
        <f t="shared" si="758"/>
        <v>49.166680772888363</v>
      </c>
      <c r="GB80" s="77">
        <f t="shared" si="758"/>
        <v>49.166680772888363</v>
      </c>
      <c r="GC80" s="77">
        <f t="shared" si="758"/>
        <v>49.166680772888363</v>
      </c>
      <c r="GD80" s="77">
        <f t="shared" si="758"/>
        <v>49.166680772888363</v>
      </c>
      <c r="GE80" s="77">
        <f t="shared" si="758"/>
        <v>49.166680772888363</v>
      </c>
      <c r="GF80" s="77">
        <f t="shared" si="758"/>
        <v>49.166680772888363</v>
      </c>
      <c r="GG80" s="77">
        <f t="shared" si="758"/>
        <v>49.166680772888363</v>
      </c>
      <c r="GH80" s="77">
        <f t="shared" si="758"/>
        <v>49.166680772888363</v>
      </c>
      <c r="GI80" s="77">
        <f t="shared" si="758"/>
        <v>49.166680772888363</v>
      </c>
      <c r="GJ80" s="77">
        <f t="shared" si="758"/>
        <v>49.166680772888363</v>
      </c>
      <c r="GK80" s="77">
        <f t="shared" si="758"/>
        <v>49.166680772888363</v>
      </c>
      <c r="GL80" s="77">
        <f t="shared" ref="GL80:IG80" si="759">GL24</f>
        <v>49.166680772888363</v>
      </c>
      <c r="GM80" s="77">
        <f t="shared" si="759"/>
        <v>49.166680772888363</v>
      </c>
      <c r="GN80" s="77">
        <f t="shared" si="759"/>
        <v>49.166680772888363</v>
      </c>
      <c r="GO80" s="77">
        <f t="shared" si="759"/>
        <v>49.166680772888363</v>
      </c>
      <c r="GP80" s="77">
        <f t="shared" si="759"/>
        <v>49.166680772888363</v>
      </c>
      <c r="GQ80" s="77">
        <f t="shared" si="759"/>
        <v>49.166680772888363</v>
      </c>
      <c r="GR80" s="77">
        <f t="shared" si="759"/>
        <v>49.166680772888363</v>
      </c>
      <c r="GS80" s="77">
        <f t="shared" si="759"/>
        <v>49.166680772888363</v>
      </c>
      <c r="GT80" s="77">
        <f t="shared" si="759"/>
        <v>49.166680772888363</v>
      </c>
      <c r="GU80" s="77">
        <f t="shared" si="759"/>
        <v>49.166680772888363</v>
      </c>
      <c r="GV80" s="77">
        <f t="shared" si="759"/>
        <v>49.166680772888363</v>
      </c>
      <c r="GW80" s="77">
        <f t="shared" si="759"/>
        <v>49.166680772888363</v>
      </c>
      <c r="GX80" s="77">
        <f t="shared" si="759"/>
        <v>49.166680772888363</v>
      </c>
      <c r="GY80" s="77">
        <f t="shared" si="759"/>
        <v>49.166680772888363</v>
      </c>
      <c r="GZ80" s="77">
        <f t="shared" si="759"/>
        <v>49.166680772888363</v>
      </c>
      <c r="HA80" s="77">
        <f t="shared" si="759"/>
        <v>49.166680772888363</v>
      </c>
      <c r="HB80" s="77">
        <f t="shared" si="759"/>
        <v>49.166680772888363</v>
      </c>
      <c r="HC80" s="77">
        <f t="shared" si="759"/>
        <v>49.166680772888363</v>
      </c>
      <c r="HD80" s="77">
        <f t="shared" si="759"/>
        <v>49.166680772888363</v>
      </c>
      <c r="HE80" s="77">
        <f t="shared" si="759"/>
        <v>49.166680772888363</v>
      </c>
      <c r="HF80" s="77">
        <f t="shared" si="759"/>
        <v>49.166680772888363</v>
      </c>
      <c r="HG80" s="77">
        <f t="shared" si="759"/>
        <v>49.166680772888363</v>
      </c>
      <c r="HH80" s="77">
        <f t="shared" si="759"/>
        <v>49.166680772888363</v>
      </c>
      <c r="HI80" s="77">
        <f t="shared" si="759"/>
        <v>49.166680772888363</v>
      </c>
      <c r="HJ80" s="77">
        <f t="shared" si="759"/>
        <v>49.166680772888363</v>
      </c>
      <c r="HK80" s="77">
        <f t="shared" si="759"/>
        <v>49.166680772888363</v>
      </c>
      <c r="HL80" s="77">
        <f t="shared" si="759"/>
        <v>49.166680772888363</v>
      </c>
      <c r="HM80" s="77">
        <f t="shared" si="759"/>
        <v>49.166680772888363</v>
      </c>
      <c r="HN80" s="77">
        <f t="shared" si="759"/>
        <v>49.166680772888363</v>
      </c>
      <c r="HO80" s="77">
        <f t="shared" si="759"/>
        <v>49.166680772888363</v>
      </c>
      <c r="HP80" s="77">
        <f t="shared" si="759"/>
        <v>49.166680772888363</v>
      </c>
      <c r="HQ80" s="77">
        <f t="shared" si="759"/>
        <v>49.166680772888363</v>
      </c>
      <c r="HR80" s="77">
        <f t="shared" si="759"/>
        <v>49.166680772888363</v>
      </c>
      <c r="HS80" s="77">
        <f t="shared" si="759"/>
        <v>49.166680772888363</v>
      </c>
      <c r="HT80" s="77">
        <f t="shared" si="759"/>
        <v>49.166680772888363</v>
      </c>
      <c r="HU80" s="77">
        <f t="shared" si="759"/>
        <v>49.166680772888363</v>
      </c>
      <c r="HV80" s="77">
        <f t="shared" si="759"/>
        <v>49.166680772888363</v>
      </c>
      <c r="HW80" s="77">
        <f t="shared" si="759"/>
        <v>49.166680772888363</v>
      </c>
      <c r="HX80" s="77">
        <f t="shared" si="759"/>
        <v>49.166680772888363</v>
      </c>
      <c r="HY80" s="77">
        <f t="shared" si="759"/>
        <v>49.166680772888363</v>
      </c>
      <c r="HZ80" s="77">
        <f t="shared" si="759"/>
        <v>49.166680772888363</v>
      </c>
      <c r="IA80" s="77">
        <f t="shared" si="759"/>
        <v>49.166680772888363</v>
      </c>
      <c r="IB80" s="77">
        <f t="shared" si="759"/>
        <v>49.166680772888363</v>
      </c>
      <c r="IC80" s="77">
        <f t="shared" si="759"/>
        <v>49.166680772888363</v>
      </c>
      <c r="ID80" s="77">
        <f t="shared" si="759"/>
        <v>49.166680772888363</v>
      </c>
      <c r="IE80" s="77">
        <f t="shared" si="759"/>
        <v>49.166680772888363</v>
      </c>
      <c r="IF80" s="77">
        <f t="shared" si="759"/>
        <v>49.166680772888363</v>
      </c>
      <c r="IG80" s="77">
        <f t="shared" si="759"/>
        <v>49.166680772888363</v>
      </c>
    </row>
    <row r="81" spans="1:241" ht="13.5" customHeight="1" x14ac:dyDescent="0.2">
      <c r="A81" s="236" t="s">
        <v>144</v>
      </c>
      <c r="B81" s="77">
        <f t="shared" ref="B81:BM81" si="760">B75-B80</f>
        <v>458.79290387500811</v>
      </c>
      <c r="C81" s="77">
        <f t="shared" si="760"/>
        <v>458.79290387500811</v>
      </c>
      <c r="D81" s="77">
        <f t="shared" si="760"/>
        <v>458.79290387500811</v>
      </c>
      <c r="E81" s="77">
        <f t="shared" si="760"/>
        <v>458.79290387500811</v>
      </c>
      <c r="F81" s="77">
        <f t="shared" si="760"/>
        <v>458.79290387500811</v>
      </c>
      <c r="G81" s="77">
        <f t="shared" si="760"/>
        <v>458.79290387500811</v>
      </c>
      <c r="H81" s="77">
        <f t="shared" si="760"/>
        <v>458.79290387500811</v>
      </c>
      <c r="I81" s="77">
        <f t="shared" si="760"/>
        <v>458.79290387500811</v>
      </c>
      <c r="J81" s="77">
        <f t="shared" si="760"/>
        <v>458.79290387500811</v>
      </c>
      <c r="K81" s="77">
        <f t="shared" si="760"/>
        <v>458.79290387500811</v>
      </c>
      <c r="L81" s="77">
        <f t="shared" si="760"/>
        <v>458.79290387500811</v>
      </c>
      <c r="M81" s="77">
        <f t="shared" si="760"/>
        <v>458.79290387500811</v>
      </c>
      <c r="N81" s="77">
        <f t="shared" si="760"/>
        <v>458.79290387500811</v>
      </c>
      <c r="O81" s="77">
        <f t="shared" si="760"/>
        <v>458.79290387500811</v>
      </c>
      <c r="P81" s="77">
        <f t="shared" si="760"/>
        <v>458.79290387500811</v>
      </c>
      <c r="Q81" s="77">
        <f t="shared" si="760"/>
        <v>458.79290387500811</v>
      </c>
      <c r="R81" s="77">
        <f t="shared" si="760"/>
        <v>458.79290387500811</v>
      </c>
      <c r="S81" s="77">
        <f t="shared" si="760"/>
        <v>458.79290387500811</v>
      </c>
      <c r="T81" s="77">
        <f t="shared" si="760"/>
        <v>458.79290387500811</v>
      </c>
      <c r="U81" s="77">
        <f t="shared" si="760"/>
        <v>458.79290387500811</v>
      </c>
      <c r="V81" s="77">
        <f t="shared" si="760"/>
        <v>458.79290387500811</v>
      </c>
      <c r="W81" s="77">
        <f t="shared" si="760"/>
        <v>458.79290387500811</v>
      </c>
      <c r="X81" s="77">
        <f t="shared" si="760"/>
        <v>458.79290387500811</v>
      </c>
      <c r="Y81" s="77">
        <f t="shared" si="760"/>
        <v>458.79290387500811</v>
      </c>
      <c r="Z81" s="77">
        <f t="shared" si="760"/>
        <v>458.79290387500811</v>
      </c>
      <c r="AA81" s="77">
        <f t="shared" si="760"/>
        <v>458.79290387500811</v>
      </c>
      <c r="AB81" s="77">
        <f t="shared" si="760"/>
        <v>458.79290387500811</v>
      </c>
      <c r="AC81" s="77">
        <f t="shared" si="760"/>
        <v>458.79290387500811</v>
      </c>
      <c r="AD81" s="77">
        <f t="shared" si="760"/>
        <v>458.79290387500811</v>
      </c>
      <c r="AE81" s="77">
        <f t="shared" si="760"/>
        <v>458.79290387500811</v>
      </c>
      <c r="AF81" s="77">
        <f t="shared" si="760"/>
        <v>458.79290387500811</v>
      </c>
      <c r="AG81" s="77">
        <f t="shared" si="760"/>
        <v>458.79290387500811</v>
      </c>
      <c r="AH81" s="77">
        <f t="shared" si="760"/>
        <v>458.79290387500811</v>
      </c>
      <c r="AI81" s="77">
        <f t="shared" si="760"/>
        <v>458.79290387500811</v>
      </c>
      <c r="AJ81" s="77">
        <f t="shared" si="760"/>
        <v>458.79290387500811</v>
      </c>
      <c r="AK81" s="77">
        <f t="shared" si="760"/>
        <v>458.79290387500811</v>
      </c>
      <c r="AL81" s="77">
        <f t="shared" si="760"/>
        <v>458.79290387500811</v>
      </c>
      <c r="AM81" s="77">
        <f t="shared" si="760"/>
        <v>458.79290387500811</v>
      </c>
      <c r="AN81" s="77">
        <f t="shared" si="760"/>
        <v>458.79290387500811</v>
      </c>
      <c r="AO81" s="77">
        <f t="shared" si="760"/>
        <v>458.79290387500811</v>
      </c>
      <c r="AP81" s="77">
        <f t="shared" si="760"/>
        <v>458.79290387500811</v>
      </c>
      <c r="AQ81" s="77">
        <f t="shared" si="760"/>
        <v>458.79290387500811</v>
      </c>
      <c r="AR81" s="77">
        <f t="shared" si="760"/>
        <v>458.79290387500811</v>
      </c>
      <c r="AS81" s="77">
        <f t="shared" si="760"/>
        <v>458.79290387500811</v>
      </c>
      <c r="AT81" s="77">
        <f t="shared" si="760"/>
        <v>458.79290387500811</v>
      </c>
      <c r="AU81" s="77">
        <f t="shared" si="760"/>
        <v>458.79290387500811</v>
      </c>
      <c r="AV81" s="77">
        <f t="shared" si="760"/>
        <v>458.79290387500811</v>
      </c>
      <c r="AW81" s="77">
        <f t="shared" si="760"/>
        <v>458.79290387500811</v>
      </c>
      <c r="AX81" s="77">
        <f t="shared" si="760"/>
        <v>458.79290387500811</v>
      </c>
      <c r="AY81" s="77">
        <f t="shared" si="760"/>
        <v>458.79290387500811</v>
      </c>
      <c r="AZ81" s="77">
        <f t="shared" si="760"/>
        <v>458.79290387500811</v>
      </c>
      <c r="BA81" s="77">
        <f t="shared" si="760"/>
        <v>458.79290387500811</v>
      </c>
      <c r="BB81" s="77">
        <f t="shared" si="760"/>
        <v>458.79290387500811</v>
      </c>
      <c r="BC81" s="77">
        <f t="shared" si="760"/>
        <v>458.79290387500811</v>
      </c>
      <c r="BD81" s="77">
        <f t="shared" si="760"/>
        <v>458.79290387500811</v>
      </c>
      <c r="BE81" s="77">
        <f t="shared" si="760"/>
        <v>458.79290387500811</v>
      </c>
      <c r="BF81" s="77">
        <f t="shared" si="760"/>
        <v>458.79290387500811</v>
      </c>
      <c r="BG81" s="77">
        <f t="shared" si="760"/>
        <v>458.79290387500811</v>
      </c>
      <c r="BH81" s="77">
        <f t="shared" si="760"/>
        <v>458.79290387500811</v>
      </c>
      <c r="BI81" s="77">
        <f t="shared" si="760"/>
        <v>458.79290387500811</v>
      </c>
      <c r="BJ81" s="77">
        <f t="shared" si="760"/>
        <v>458.79290387500811</v>
      </c>
      <c r="BK81" s="77">
        <f t="shared" si="760"/>
        <v>458.79290387500811</v>
      </c>
      <c r="BL81" s="77">
        <f t="shared" si="760"/>
        <v>458.79290387500811</v>
      </c>
      <c r="BM81" s="77">
        <f t="shared" si="760"/>
        <v>458.79290387500811</v>
      </c>
      <c r="BN81" s="77">
        <f t="shared" ref="BN81:DY81" si="761">BN75-BN80</f>
        <v>458.79290387500811</v>
      </c>
      <c r="BO81" s="77">
        <f t="shared" si="761"/>
        <v>458.79290387500811</v>
      </c>
      <c r="BP81" s="77">
        <f t="shared" si="761"/>
        <v>458.79290387500811</v>
      </c>
      <c r="BQ81" s="77">
        <f t="shared" si="761"/>
        <v>458.79290387500811</v>
      </c>
      <c r="BR81" s="77">
        <f t="shared" si="761"/>
        <v>458.79290387500811</v>
      </c>
      <c r="BS81" s="77">
        <f t="shared" si="761"/>
        <v>458.79290387500811</v>
      </c>
      <c r="BT81" s="77">
        <f t="shared" si="761"/>
        <v>458.79290387500811</v>
      </c>
      <c r="BU81" s="77">
        <f t="shared" si="761"/>
        <v>458.79290387500811</v>
      </c>
      <c r="BV81" s="77">
        <f t="shared" si="761"/>
        <v>458.79290387500811</v>
      </c>
      <c r="BW81" s="77">
        <f t="shared" si="761"/>
        <v>458.79290387500811</v>
      </c>
      <c r="BX81" s="77">
        <f t="shared" si="761"/>
        <v>458.79290387500811</v>
      </c>
      <c r="BY81" s="77">
        <f t="shared" si="761"/>
        <v>458.79290387500811</v>
      </c>
      <c r="BZ81" s="77">
        <f t="shared" si="761"/>
        <v>458.79290387500811</v>
      </c>
      <c r="CA81" s="77">
        <f t="shared" si="761"/>
        <v>458.79290387500811</v>
      </c>
      <c r="CB81" s="77">
        <f t="shared" si="761"/>
        <v>458.79290387500811</v>
      </c>
      <c r="CC81" s="77">
        <f t="shared" si="761"/>
        <v>458.79290387500811</v>
      </c>
      <c r="CD81" s="77">
        <f t="shared" si="761"/>
        <v>458.79290387500811</v>
      </c>
      <c r="CE81" s="77">
        <f t="shared" si="761"/>
        <v>458.79290387500811</v>
      </c>
      <c r="CF81" s="77">
        <f t="shared" si="761"/>
        <v>458.79290387500811</v>
      </c>
      <c r="CG81" s="77">
        <f t="shared" si="761"/>
        <v>458.79290387500811</v>
      </c>
      <c r="CH81" s="77">
        <f t="shared" si="761"/>
        <v>458.79290387500811</v>
      </c>
      <c r="CI81" s="77">
        <f t="shared" si="761"/>
        <v>458.79290387500811</v>
      </c>
      <c r="CJ81" s="77">
        <f t="shared" si="761"/>
        <v>458.79290387500811</v>
      </c>
      <c r="CK81" s="77">
        <f t="shared" si="761"/>
        <v>458.79290387500811</v>
      </c>
      <c r="CL81" s="77">
        <f t="shared" si="761"/>
        <v>458.79290387500811</v>
      </c>
      <c r="CM81" s="77">
        <f t="shared" si="761"/>
        <v>458.79290387500811</v>
      </c>
      <c r="CN81" s="77">
        <f t="shared" si="761"/>
        <v>458.79290387500811</v>
      </c>
      <c r="CO81" s="77">
        <f t="shared" si="761"/>
        <v>458.79290387500811</v>
      </c>
      <c r="CP81" s="77">
        <f t="shared" si="761"/>
        <v>458.79290387500811</v>
      </c>
      <c r="CQ81" s="77">
        <f t="shared" si="761"/>
        <v>458.79290387500811</v>
      </c>
      <c r="CR81" s="77">
        <f t="shared" si="761"/>
        <v>458.79290387500811</v>
      </c>
      <c r="CS81" s="77">
        <f t="shared" si="761"/>
        <v>458.79290387500811</v>
      </c>
      <c r="CT81" s="77">
        <f t="shared" si="761"/>
        <v>458.79290387500811</v>
      </c>
      <c r="CU81" s="77">
        <f t="shared" si="761"/>
        <v>458.79290387500811</v>
      </c>
      <c r="CV81" s="77">
        <f t="shared" si="761"/>
        <v>458.79290387500811</v>
      </c>
      <c r="CW81" s="77">
        <f t="shared" si="761"/>
        <v>458.79290387500811</v>
      </c>
      <c r="CX81" s="77">
        <f t="shared" si="761"/>
        <v>458.79290387500811</v>
      </c>
      <c r="CY81" s="77">
        <f t="shared" si="761"/>
        <v>458.79290387500811</v>
      </c>
      <c r="CZ81" s="77">
        <f t="shared" si="761"/>
        <v>458.79290387500811</v>
      </c>
      <c r="DA81" s="77">
        <f t="shared" si="761"/>
        <v>458.79290387500811</v>
      </c>
      <c r="DB81" s="77">
        <f t="shared" si="761"/>
        <v>458.79290387500811</v>
      </c>
      <c r="DC81" s="77">
        <f t="shared" si="761"/>
        <v>458.79290387500811</v>
      </c>
      <c r="DD81" s="77">
        <f t="shared" si="761"/>
        <v>458.79290387500811</v>
      </c>
      <c r="DE81" s="77">
        <f t="shared" si="761"/>
        <v>458.79290387500811</v>
      </c>
      <c r="DF81" s="77">
        <f t="shared" si="761"/>
        <v>458.79290387500811</v>
      </c>
      <c r="DG81" s="77">
        <f t="shared" si="761"/>
        <v>458.79290387500811</v>
      </c>
      <c r="DH81" s="77">
        <f t="shared" si="761"/>
        <v>458.79290387500811</v>
      </c>
      <c r="DI81" s="77">
        <f t="shared" si="761"/>
        <v>458.79290387500811</v>
      </c>
      <c r="DJ81" s="77">
        <f t="shared" si="761"/>
        <v>458.79290387500811</v>
      </c>
      <c r="DK81" s="77">
        <f t="shared" si="761"/>
        <v>458.79290387500811</v>
      </c>
      <c r="DL81" s="77">
        <f t="shared" si="761"/>
        <v>458.79290387500811</v>
      </c>
      <c r="DM81" s="77">
        <f t="shared" si="761"/>
        <v>458.79290387500811</v>
      </c>
      <c r="DN81" s="77">
        <f t="shared" si="761"/>
        <v>458.79290387500811</v>
      </c>
      <c r="DO81" s="77">
        <f t="shared" si="761"/>
        <v>458.79290387500811</v>
      </c>
      <c r="DP81" s="77">
        <f t="shared" si="761"/>
        <v>458.79290387500811</v>
      </c>
      <c r="DQ81" s="77">
        <f t="shared" si="761"/>
        <v>458.79290387500811</v>
      </c>
      <c r="DR81" s="77">
        <f t="shared" si="761"/>
        <v>458.79290387500811</v>
      </c>
      <c r="DS81" s="77">
        <f t="shared" si="761"/>
        <v>458.79290387500811</v>
      </c>
      <c r="DT81" s="77">
        <f t="shared" si="761"/>
        <v>458.79290387500811</v>
      </c>
      <c r="DU81" s="77">
        <f t="shared" si="761"/>
        <v>458.79290387500811</v>
      </c>
      <c r="DV81" s="77">
        <f t="shared" si="761"/>
        <v>458.79290387500811</v>
      </c>
      <c r="DW81" s="77">
        <f t="shared" si="761"/>
        <v>458.79290387500811</v>
      </c>
      <c r="DX81" s="77">
        <f t="shared" si="761"/>
        <v>458.79290387500811</v>
      </c>
      <c r="DY81" s="77">
        <f t="shared" si="761"/>
        <v>458.79290387500811</v>
      </c>
      <c r="DZ81" s="77">
        <f t="shared" ref="DZ81:GK81" si="762">DZ75-DZ80</f>
        <v>458.79290387500811</v>
      </c>
      <c r="EA81" s="77">
        <f t="shared" si="762"/>
        <v>458.79290387500811</v>
      </c>
      <c r="EB81" s="77">
        <f t="shared" si="762"/>
        <v>458.79290387500811</v>
      </c>
      <c r="EC81" s="77">
        <f t="shared" si="762"/>
        <v>458.79290387500811</v>
      </c>
      <c r="ED81" s="77">
        <f t="shared" si="762"/>
        <v>458.79290387500811</v>
      </c>
      <c r="EE81" s="77">
        <f t="shared" si="762"/>
        <v>458.79290387500811</v>
      </c>
      <c r="EF81" s="77">
        <f t="shared" si="762"/>
        <v>458.79290387500811</v>
      </c>
      <c r="EG81" s="77">
        <f t="shared" si="762"/>
        <v>458.79290387500811</v>
      </c>
      <c r="EH81" s="77">
        <f t="shared" si="762"/>
        <v>458.79290387500811</v>
      </c>
      <c r="EI81" s="77">
        <f t="shared" si="762"/>
        <v>458.79290387500811</v>
      </c>
      <c r="EJ81" s="77">
        <f t="shared" si="762"/>
        <v>458.79290387500811</v>
      </c>
      <c r="EK81" s="77">
        <f t="shared" si="762"/>
        <v>458.79290387500811</v>
      </c>
      <c r="EL81" s="77">
        <f t="shared" si="762"/>
        <v>458.79290387500811</v>
      </c>
      <c r="EM81" s="77">
        <f t="shared" si="762"/>
        <v>458.79290387500811</v>
      </c>
      <c r="EN81" s="77">
        <f t="shared" si="762"/>
        <v>458.79290387500811</v>
      </c>
      <c r="EO81" s="77">
        <f t="shared" si="762"/>
        <v>458.79290387500811</v>
      </c>
      <c r="EP81" s="77">
        <f t="shared" si="762"/>
        <v>458.79290387500811</v>
      </c>
      <c r="EQ81" s="77">
        <f t="shared" si="762"/>
        <v>458.79290387500811</v>
      </c>
      <c r="ER81" s="77">
        <f t="shared" si="762"/>
        <v>458.79290387500811</v>
      </c>
      <c r="ES81" s="77">
        <f t="shared" si="762"/>
        <v>458.79290387500811</v>
      </c>
      <c r="ET81" s="77">
        <f t="shared" si="762"/>
        <v>458.79290387500811</v>
      </c>
      <c r="EU81" s="77">
        <f t="shared" si="762"/>
        <v>458.79290387500811</v>
      </c>
      <c r="EV81" s="77">
        <f t="shared" si="762"/>
        <v>458.79290387500811</v>
      </c>
      <c r="EW81" s="77">
        <f t="shared" si="762"/>
        <v>458.79290387500811</v>
      </c>
      <c r="EX81" s="77">
        <f t="shared" si="762"/>
        <v>458.79290387500811</v>
      </c>
      <c r="EY81" s="77">
        <f t="shared" si="762"/>
        <v>458.79290387500811</v>
      </c>
      <c r="EZ81" s="77">
        <f t="shared" si="762"/>
        <v>458.79290387500811</v>
      </c>
      <c r="FA81" s="77">
        <f t="shared" si="762"/>
        <v>458.79290387500811</v>
      </c>
      <c r="FB81" s="77">
        <f t="shared" si="762"/>
        <v>458.79290387500811</v>
      </c>
      <c r="FC81" s="77">
        <f t="shared" si="762"/>
        <v>458.79290387500811</v>
      </c>
      <c r="FD81" s="77">
        <f t="shared" si="762"/>
        <v>458.79290387500811</v>
      </c>
      <c r="FE81" s="77">
        <f t="shared" si="762"/>
        <v>458.79290387500811</v>
      </c>
      <c r="FF81" s="77">
        <f t="shared" si="762"/>
        <v>458.79290387500811</v>
      </c>
      <c r="FG81" s="77">
        <f t="shared" si="762"/>
        <v>458.79290387500811</v>
      </c>
      <c r="FH81" s="77">
        <f t="shared" si="762"/>
        <v>458.79290387500811</v>
      </c>
      <c r="FI81" s="77">
        <f t="shared" si="762"/>
        <v>458.79290387500811</v>
      </c>
      <c r="FJ81" s="77">
        <f t="shared" si="762"/>
        <v>458.79290387500811</v>
      </c>
      <c r="FK81" s="77">
        <f t="shared" si="762"/>
        <v>458.79290387500811</v>
      </c>
      <c r="FL81" s="77">
        <f t="shared" si="762"/>
        <v>458.79290387500811</v>
      </c>
      <c r="FM81" s="77">
        <f t="shared" si="762"/>
        <v>458.79290387500811</v>
      </c>
      <c r="FN81" s="77">
        <f t="shared" si="762"/>
        <v>458.79290387500811</v>
      </c>
      <c r="FO81" s="77">
        <f t="shared" si="762"/>
        <v>458.79290387500811</v>
      </c>
      <c r="FP81" s="77">
        <f t="shared" si="762"/>
        <v>458.79290387500811</v>
      </c>
      <c r="FQ81" s="77">
        <f t="shared" si="762"/>
        <v>458.79290387500811</v>
      </c>
      <c r="FR81" s="77">
        <f t="shared" si="762"/>
        <v>458.79290387500811</v>
      </c>
      <c r="FS81" s="77">
        <f t="shared" si="762"/>
        <v>458.79290387500811</v>
      </c>
      <c r="FT81" s="77">
        <f t="shared" si="762"/>
        <v>458.79290387500811</v>
      </c>
      <c r="FU81" s="77">
        <f t="shared" si="762"/>
        <v>458.79290387500811</v>
      </c>
      <c r="FV81" s="77">
        <f t="shared" si="762"/>
        <v>458.79290387500811</v>
      </c>
      <c r="FW81" s="77">
        <f t="shared" si="762"/>
        <v>458.79290387500811</v>
      </c>
      <c r="FX81" s="77">
        <f t="shared" si="762"/>
        <v>458.79290387500811</v>
      </c>
      <c r="FY81" s="77">
        <f t="shared" si="762"/>
        <v>458.79290387500811</v>
      </c>
      <c r="FZ81" s="77">
        <f t="shared" si="762"/>
        <v>458.79290387500811</v>
      </c>
      <c r="GA81" s="77">
        <f t="shared" si="762"/>
        <v>458.79290387500811</v>
      </c>
      <c r="GB81" s="77">
        <f t="shared" si="762"/>
        <v>458.79290387500811</v>
      </c>
      <c r="GC81" s="77">
        <f t="shared" si="762"/>
        <v>458.79290387500811</v>
      </c>
      <c r="GD81" s="77">
        <f t="shared" si="762"/>
        <v>458.79290387500811</v>
      </c>
      <c r="GE81" s="77">
        <f t="shared" si="762"/>
        <v>458.79290387500811</v>
      </c>
      <c r="GF81" s="77">
        <f t="shared" si="762"/>
        <v>458.79290387500811</v>
      </c>
      <c r="GG81" s="77">
        <f t="shared" si="762"/>
        <v>458.79290387500811</v>
      </c>
      <c r="GH81" s="77">
        <f t="shared" si="762"/>
        <v>458.79290387500811</v>
      </c>
      <c r="GI81" s="77">
        <f t="shared" si="762"/>
        <v>458.79290387500811</v>
      </c>
      <c r="GJ81" s="77">
        <f t="shared" si="762"/>
        <v>458.79290387500811</v>
      </c>
      <c r="GK81" s="77">
        <f t="shared" si="762"/>
        <v>458.79290387500811</v>
      </c>
      <c r="GL81" s="77">
        <f t="shared" ref="GL81:HI81" si="763">GL75-GL80</f>
        <v>458.79290387500811</v>
      </c>
      <c r="GM81" s="77">
        <f t="shared" si="763"/>
        <v>458.79290387500811</v>
      </c>
      <c r="GN81" s="77">
        <f t="shared" si="763"/>
        <v>458.79290387500811</v>
      </c>
      <c r="GO81" s="77">
        <f t="shared" si="763"/>
        <v>458.79290387500811</v>
      </c>
      <c r="GP81" s="77">
        <f t="shared" si="763"/>
        <v>458.79290387500811</v>
      </c>
      <c r="GQ81" s="77">
        <f t="shared" si="763"/>
        <v>458.79290387500811</v>
      </c>
      <c r="GR81" s="77">
        <f t="shared" si="763"/>
        <v>458.79290387500811</v>
      </c>
      <c r="GS81" s="77">
        <f t="shared" si="763"/>
        <v>458.79290387500811</v>
      </c>
      <c r="GT81" s="77">
        <f t="shared" si="763"/>
        <v>458.79290387500811</v>
      </c>
      <c r="GU81" s="77">
        <f t="shared" si="763"/>
        <v>458.79290387500811</v>
      </c>
      <c r="GV81" s="77">
        <f t="shared" si="763"/>
        <v>458.79290387500811</v>
      </c>
      <c r="GW81" s="77">
        <f t="shared" si="763"/>
        <v>458.79290387500811</v>
      </c>
      <c r="GX81" s="77">
        <f t="shared" si="763"/>
        <v>458.79290387500811</v>
      </c>
      <c r="GY81" s="77">
        <f t="shared" si="763"/>
        <v>458.79290387500811</v>
      </c>
      <c r="GZ81" s="77">
        <f t="shared" si="763"/>
        <v>458.79290387500811</v>
      </c>
      <c r="HA81" s="77">
        <f t="shared" si="763"/>
        <v>458.79290387500811</v>
      </c>
      <c r="HB81" s="77">
        <f t="shared" si="763"/>
        <v>458.79290387500811</v>
      </c>
      <c r="HC81" s="77">
        <f t="shared" si="763"/>
        <v>458.79290387500811</v>
      </c>
      <c r="HD81" s="77">
        <f t="shared" si="763"/>
        <v>458.79290387500811</v>
      </c>
      <c r="HE81" s="77">
        <f t="shared" si="763"/>
        <v>458.79290387500811</v>
      </c>
      <c r="HF81" s="77">
        <f t="shared" si="763"/>
        <v>458.79290387500811</v>
      </c>
      <c r="HG81" s="77">
        <f t="shared" si="763"/>
        <v>458.79290387500811</v>
      </c>
      <c r="HH81" s="77">
        <f t="shared" si="763"/>
        <v>458.79290387500811</v>
      </c>
      <c r="HI81" s="77">
        <f t="shared" si="763"/>
        <v>458.79290387500811</v>
      </c>
      <c r="HJ81" s="77">
        <f t="shared" ref="HJ81:IG81" si="764">HJ75-HJ80</f>
        <v>458.79290387500811</v>
      </c>
      <c r="HK81" s="77">
        <f t="shared" si="764"/>
        <v>458.79290387500811</v>
      </c>
      <c r="HL81" s="77">
        <f t="shared" si="764"/>
        <v>458.79290387500811</v>
      </c>
      <c r="HM81" s="77">
        <f t="shared" si="764"/>
        <v>458.79290387500811</v>
      </c>
      <c r="HN81" s="77">
        <f t="shared" si="764"/>
        <v>458.79290387500811</v>
      </c>
      <c r="HO81" s="77">
        <f t="shared" si="764"/>
        <v>458.79290387500811</v>
      </c>
      <c r="HP81" s="77">
        <f t="shared" si="764"/>
        <v>458.79290387500811</v>
      </c>
      <c r="HQ81" s="77">
        <f t="shared" si="764"/>
        <v>458.79290387500811</v>
      </c>
      <c r="HR81" s="77">
        <f t="shared" si="764"/>
        <v>458.79290387500811</v>
      </c>
      <c r="HS81" s="77">
        <f t="shared" si="764"/>
        <v>458.79290387500811</v>
      </c>
      <c r="HT81" s="77">
        <f t="shared" si="764"/>
        <v>458.79290387500811</v>
      </c>
      <c r="HU81" s="77">
        <f t="shared" si="764"/>
        <v>458.79290387500811</v>
      </c>
      <c r="HV81" s="77">
        <f t="shared" si="764"/>
        <v>458.79290387500811</v>
      </c>
      <c r="HW81" s="77">
        <f t="shared" si="764"/>
        <v>458.79290387500811</v>
      </c>
      <c r="HX81" s="77">
        <f t="shared" si="764"/>
        <v>458.79290387500811</v>
      </c>
      <c r="HY81" s="77">
        <f t="shared" si="764"/>
        <v>458.79290387500811</v>
      </c>
      <c r="HZ81" s="77">
        <f t="shared" si="764"/>
        <v>458.79290387500811</v>
      </c>
      <c r="IA81" s="77">
        <f t="shared" si="764"/>
        <v>458.79290387500811</v>
      </c>
      <c r="IB81" s="77">
        <f t="shared" si="764"/>
        <v>458.79290387500811</v>
      </c>
      <c r="IC81" s="77">
        <f t="shared" si="764"/>
        <v>458.79290387500811</v>
      </c>
      <c r="ID81" s="77">
        <f t="shared" si="764"/>
        <v>458.79290387500811</v>
      </c>
      <c r="IE81" s="77">
        <f t="shared" si="764"/>
        <v>458.79290387500811</v>
      </c>
      <c r="IF81" s="77">
        <f t="shared" si="764"/>
        <v>458.79290387500811</v>
      </c>
      <c r="IG81" s="77">
        <f t="shared" si="764"/>
        <v>458.79290387500811</v>
      </c>
    </row>
    <row r="82" spans="1:241" x14ac:dyDescent="0.2">
      <c r="A82" s="94" t="s">
        <v>145</v>
      </c>
      <c r="B82" s="77">
        <f t="shared" ref="B82:BM82" si="765">B33</f>
        <v>219.5854380118756</v>
      </c>
      <c r="C82" s="77">
        <f t="shared" si="765"/>
        <v>219.5854380118756</v>
      </c>
      <c r="D82" s="77">
        <f t="shared" si="765"/>
        <v>219.5854380118756</v>
      </c>
      <c r="E82" s="77">
        <f t="shared" si="765"/>
        <v>219.5854380118756</v>
      </c>
      <c r="F82" s="77">
        <f t="shared" si="765"/>
        <v>219.5854380118756</v>
      </c>
      <c r="G82" s="77">
        <f t="shared" si="765"/>
        <v>219.5854380118756</v>
      </c>
      <c r="H82" s="77">
        <f t="shared" si="765"/>
        <v>219.5854380118756</v>
      </c>
      <c r="I82" s="77">
        <f t="shared" si="765"/>
        <v>219.5854380118756</v>
      </c>
      <c r="J82" s="77">
        <f t="shared" si="765"/>
        <v>219.5854380118756</v>
      </c>
      <c r="K82" s="77">
        <f t="shared" si="765"/>
        <v>219.5854380118756</v>
      </c>
      <c r="L82" s="77">
        <f t="shared" si="765"/>
        <v>219.5854380118756</v>
      </c>
      <c r="M82" s="77">
        <f t="shared" si="765"/>
        <v>219.5854380118756</v>
      </c>
      <c r="N82" s="77">
        <f t="shared" si="765"/>
        <v>219.5854380118756</v>
      </c>
      <c r="O82" s="77">
        <f t="shared" si="765"/>
        <v>219.5854380118756</v>
      </c>
      <c r="P82" s="77">
        <f t="shared" si="765"/>
        <v>219.5854380118756</v>
      </c>
      <c r="Q82" s="77">
        <f t="shared" si="765"/>
        <v>219.5854380118756</v>
      </c>
      <c r="R82" s="77">
        <f t="shared" si="765"/>
        <v>219.5854380118756</v>
      </c>
      <c r="S82" s="77">
        <f t="shared" si="765"/>
        <v>219.5854380118756</v>
      </c>
      <c r="T82" s="77">
        <f t="shared" si="765"/>
        <v>219.5854380118756</v>
      </c>
      <c r="U82" s="77">
        <f t="shared" si="765"/>
        <v>219.5854380118756</v>
      </c>
      <c r="V82" s="77">
        <f t="shared" si="765"/>
        <v>219.5854380118756</v>
      </c>
      <c r="W82" s="77">
        <f t="shared" si="765"/>
        <v>219.5854380118756</v>
      </c>
      <c r="X82" s="77">
        <f t="shared" si="765"/>
        <v>219.5854380118756</v>
      </c>
      <c r="Y82" s="77">
        <f t="shared" si="765"/>
        <v>219.5854380118756</v>
      </c>
      <c r="Z82" s="77">
        <f t="shared" si="765"/>
        <v>219.5854380118756</v>
      </c>
      <c r="AA82" s="77">
        <f t="shared" si="765"/>
        <v>219.5854380118756</v>
      </c>
      <c r="AB82" s="77">
        <f t="shared" si="765"/>
        <v>219.5854380118756</v>
      </c>
      <c r="AC82" s="77">
        <f t="shared" si="765"/>
        <v>219.5854380118756</v>
      </c>
      <c r="AD82" s="77">
        <f t="shared" si="765"/>
        <v>219.5854380118756</v>
      </c>
      <c r="AE82" s="77">
        <f t="shared" si="765"/>
        <v>219.5854380118756</v>
      </c>
      <c r="AF82" s="77">
        <f t="shared" si="765"/>
        <v>219.5854380118756</v>
      </c>
      <c r="AG82" s="77">
        <f t="shared" si="765"/>
        <v>219.5854380118756</v>
      </c>
      <c r="AH82" s="77">
        <f t="shared" si="765"/>
        <v>219.5854380118756</v>
      </c>
      <c r="AI82" s="77">
        <f t="shared" si="765"/>
        <v>219.5854380118756</v>
      </c>
      <c r="AJ82" s="77">
        <f t="shared" si="765"/>
        <v>219.5854380118756</v>
      </c>
      <c r="AK82" s="77">
        <f t="shared" si="765"/>
        <v>219.5854380118756</v>
      </c>
      <c r="AL82" s="77">
        <f t="shared" si="765"/>
        <v>219.5854380118756</v>
      </c>
      <c r="AM82" s="77">
        <f t="shared" si="765"/>
        <v>219.5854380118756</v>
      </c>
      <c r="AN82" s="77">
        <f t="shared" si="765"/>
        <v>219.5854380118756</v>
      </c>
      <c r="AO82" s="77">
        <f t="shared" si="765"/>
        <v>219.5854380118756</v>
      </c>
      <c r="AP82" s="77">
        <f t="shared" si="765"/>
        <v>219.5854380118756</v>
      </c>
      <c r="AQ82" s="77">
        <f t="shared" si="765"/>
        <v>219.5854380118756</v>
      </c>
      <c r="AR82" s="77">
        <f t="shared" si="765"/>
        <v>219.5854380118756</v>
      </c>
      <c r="AS82" s="77">
        <f t="shared" si="765"/>
        <v>219.5854380118756</v>
      </c>
      <c r="AT82" s="77">
        <f t="shared" si="765"/>
        <v>219.5854380118756</v>
      </c>
      <c r="AU82" s="77">
        <f t="shared" si="765"/>
        <v>219.5854380118756</v>
      </c>
      <c r="AV82" s="77">
        <f t="shared" si="765"/>
        <v>219.5854380118756</v>
      </c>
      <c r="AW82" s="77">
        <f t="shared" si="765"/>
        <v>219.5854380118756</v>
      </c>
      <c r="AX82" s="77">
        <f t="shared" si="765"/>
        <v>219.5854380118756</v>
      </c>
      <c r="AY82" s="77">
        <f t="shared" si="765"/>
        <v>219.5854380118756</v>
      </c>
      <c r="AZ82" s="77">
        <f t="shared" si="765"/>
        <v>219.5854380118756</v>
      </c>
      <c r="BA82" s="77">
        <f t="shared" si="765"/>
        <v>219.5854380118756</v>
      </c>
      <c r="BB82" s="77">
        <f t="shared" si="765"/>
        <v>219.5854380118756</v>
      </c>
      <c r="BC82" s="77">
        <f t="shared" si="765"/>
        <v>219.5854380118756</v>
      </c>
      <c r="BD82" s="77">
        <f t="shared" si="765"/>
        <v>219.5854380118756</v>
      </c>
      <c r="BE82" s="77">
        <f t="shared" si="765"/>
        <v>219.5854380118756</v>
      </c>
      <c r="BF82" s="77">
        <f t="shared" si="765"/>
        <v>219.5854380118756</v>
      </c>
      <c r="BG82" s="77">
        <f t="shared" si="765"/>
        <v>219.5854380118756</v>
      </c>
      <c r="BH82" s="77">
        <f t="shared" si="765"/>
        <v>219.5854380118756</v>
      </c>
      <c r="BI82" s="77">
        <f t="shared" si="765"/>
        <v>219.5854380118756</v>
      </c>
      <c r="BJ82" s="77">
        <f t="shared" si="765"/>
        <v>219.5854380118756</v>
      </c>
      <c r="BK82" s="77">
        <f t="shared" si="765"/>
        <v>219.5854380118756</v>
      </c>
      <c r="BL82" s="77">
        <f t="shared" si="765"/>
        <v>219.5854380118756</v>
      </c>
      <c r="BM82" s="77">
        <f t="shared" si="765"/>
        <v>219.5854380118756</v>
      </c>
      <c r="BN82" s="77">
        <f t="shared" ref="BN82:DY82" si="766">BN33</f>
        <v>219.5854380118756</v>
      </c>
      <c r="BO82" s="77">
        <f t="shared" si="766"/>
        <v>219.5854380118756</v>
      </c>
      <c r="BP82" s="77">
        <f t="shared" si="766"/>
        <v>219.5854380118756</v>
      </c>
      <c r="BQ82" s="77">
        <f t="shared" si="766"/>
        <v>219.5854380118756</v>
      </c>
      <c r="BR82" s="77">
        <f t="shared" si="766"/>
        <v>219.5854380118756</v>
      </c>
      <c r="BS82" s="77">
        <f t="shared" si="766"/>
        <v>219.5854380118756</v>
      </c>
      <c r="BT82" s="77">
        <f t="shared" si="766"/>
        <v>219.5854380118756</v>
      </c>
      <c r="BU82" s="77">
        <f t="shared" si="766"/>
        <v>219.5854380118756</v>
      </c>
      <c r="BV82" s="77">
        <f t="shared" si="766"/>
        <v>219.5854380118756</v>
      </c>
      <c r="BW82" s="77">
        <f t="shared" si="766"/>
        <v>219.5854380118756</v>
      </c>
      <c r="BX82" s="77">
        <f t="shared" si="766"/>
        <v>219.5854380118756</v>
      </c>
      <c r="BY82" s="77">
        <f t="shared" si="766"/>
        <v>219.5854380118756</v>
      </c>
      <c r="BZ82" s="77">
        <f t="shared" si="766"/>
        <v>219.5854380118756</v>
      </c>
      <c r="CA82" s="77">
        <f t="shared" si="766"/>
        <v>219.5854380118756</v>
      </c>
      <c r="CB82" s="77">
        <f t="shared" si="766"/>
        <v>219.5854380118756</v>
      </c>
      <c r="CC82" s="77">
        <f t="shared" si="766"/>
        <v>219.5854380118756</v>
      </c>
      <c r="CD82" s="77">
        <f t="shared" si="766"/>
        <v>219.5854380118756</v>
      </c>
      <c r="CE82" s="77">
        <f t="shared" si="766"/>
        <v>219.5854380118756</v>
      </c>
      <c r="CF82" s="77">
        <f t="shared" si="766"/>
        <v>219.5854380118756</v>
      </c>
      <c r="CG82" s="77">
        <f t="shared" si="766"/>
        <v>219.5854380118756</v>
      </c>
      <c r="CH82" s="77">
        <f t="shared" si="766"/>
        <v>219.5854380118756</v>
      </c>
      <c r="CI82" s="77">
        <f t="shared" si="766"/>
        <v>219.5854380118756</v>
      </c>
      <c r="CJ82" s="77">
        <f t="shared" si="766"/>
        <v>219.5854380118756</v>
      </c>
      <c r="CK82" s="77">
        <f t="shared" si="766"/>
        <v>219.5854380118756</v>
      </c>
      <c r="CL82" s="77">
        <f t="shared" si="766"/>
        <v>219.5854380118756</v>
      </c>
      <c r="CM82" s="77">
        <f t="shared" si="766"/>
        <v>219.5854380118756</v>
      </c>
      <c r="CN82" s="77">
        <f t="shared" si="766"/>
        <v>219.5854380118756</v>
      </c>
      <c r="CO82" s="77">
        <f t="shared" si="766"/>
        <v>219.5854380118756</v>
      </c>
      <c r="CP82" s="77">
        <f t="shared" si="766"/>
        <v>219.5854380118756</v>
      </c>
      <c r="CQ82" s="77">
        <f t="shared" si="766"/>
        <v>219.5854380118756</v>
      </c>
      <c r="CR82" s="77">
        <f t="shared" si="766"/>
        <v>219.5854380118756</v>
      </c>
      <c r="CS82" s="77">
        <f t="shared" si="766"/>
        <v>219.5854380118756</v>
      </c>
      <c r="CT82" s="77">
        <f t="shared" si="766"/>
        <v>219.5854380118756</v>
      </c>
      <c r="CU82" s="77">
        <f t="shared" si="766"/>
        <v>219.5854380118756</v>
      </c>
      <c r="CV82" s="77">
        <f t="shared" si="766"/>
        <v>219.5854380118756</v>
      </c>
      <c r="CW82" s="77">
        <f t="shared" si="766"/>
        <v>219.5854380118756</v>
      </c>
      <c r="CX82" s="77">
        <f t="shared" si="766"/>
        <v>219.5854380118756</v>
      </c>
      <c r="CY82" s="77">
        <f t="shared" si="766"/>
        <v>219.5854380118756</v>
      </c>
      <c r="CZ82" s="77">
        <f t="shared" si="766"/>
        <v>219.5854380118756</v>
      </c>
      <c r="DA82" s="77">
        <f t="shared" si="766"/>
        <v>219.5854380118756</v>
      </c>
      <c r="DB82" s="77">
        <f t="shared" si="766"/>
        <v>219.5854380118756</v>
      </c>
      <c r="DC82" s="77">
        <f t="shared" si="766"/>
        <v>219.5854380118756</v>
      </c>
      <c r="DD82" s="77">
        <f t="shared" si="766"/>
        <v>219.5854380118756</v>
      </c>
      <c r="DE82" s="77">
        <f t="shared" si="766"/>
        <v>219.5854380118756</v>
      </c>
      <c r="DF82" s="77">
        <f t="shared" si="766"/>
        <v>219.5854380118756</v>
      </c>
      <c r="DG82" s="77">
        <f t="shared" si="766"/>
        <v>219.5854380118756</v>
      </c>
      <c r="DH82" s="77">
        <f t="shared" si="766"/>
        <v>219.5854380118756</v>
      </c>
      <c r="DI82" s="77">
        <f t="shared" si="766"/>
        <v>219.5854380118756</v>
      </c>
      <c r="DJ82" s="77">
        <f t="shared" si="766"/>
        <v>219.5854380118756</v>
      </c>
      <c r="DK82" s="77">
        <f t="shared" si="766"/>
        <v>219.5854380118756</v>
      </c>
      <c r="DL82" s="77">
        <f t="shared" si="766"/>
        <v>219.5854380118756</v>
      </c>
      <c r="DM82" s="77">
        <f t="shared" si="766"/>
        <v>219.5854380118756</v>
      </c>
      <c r="DN82" s="77">
        <f t="shared" si="766"/>
        <v>219.5854380118756</v>
      </c>
      <c r="DO82" s="77">
        <f t="shared" si="766"/>
        <v>219.5854380118756</v>
      </c>
      <c r="DP82" s="77">
        <f t="shared" si="766"/>
        <v>219.5854380118756</v>
      </c>
      <c r="DQ82" s="77">
        <f t="shared" si="766"/>
        <v>219.5854380118756</v>
      </c>
      <c r="DR82" s="77">
        <f t="shared" si="766"/>
        <v>216.6196689783699</v>
      </c>
      <c r="DS82" s="77">
        <f t="shared" si="766"/>
        <v>216.6196689783699</v>
      </c>
      <c r="DT82" s="77">
        <f t="shared" si="766"/>
        <v>216.6196689783699</v>
      </c>
      <c r="DU82" s="77">
        <f t="shared" si="766"/>
        <v>216.6196689783699</v>
      </c>
      <c r="DV82" s="77">
        <f t="shared" si="766"/>
        <v>216.6196689783699</v>
      </c>
      <c r="DW82" s="77">
        <f t="shared" si="766"/>
        <v>216.6196689783699</v>
      </c>
      <c r="DX82" s="77">
        <f t="shared" si="766"/>
        <v>216.6196689783699</v>
      </c>
      <c r="DY82" s="77">
        <f t="shared" si="766"/>
        <v>216.6196689783699</v>
      </c>
      <c r="DZ82" s="77">
        <f t="shared" ref="DZ82:GK82" si="767">DZ33</f>
        <v>216.6196689783699</v>
      </c>
      <c r="EA82" s="77">
        <f t="shared" si="767"/>
        <v>216.6196689783699</v>
      </c>
      <c r="EB82" s="77">
        <f t="shared" si="767"/>
        <v>216.6196689783699</v>
      </c>
      <c r="EC82" s="77">
        <f t="shared" si="767"/>
        <v>216.6196689783699</v>
      </c>
      <c r="ED82" s="77">
        <f t="shared" si="767"/>
        <v>216.6196689783699</v>
      </c>
      <c r="EE82" s="77">
        <f t="shared" si="767"/>
        <v>216.6196689783699</v>
      </c>
      <c r="EF82" s="77">
        <f t="shared" si="767"/>
        <v>216.6196689783699</v>
      </c>
      <c r="EG82" s="77">
        <f t="shared" si="767"/>
        <v>216.6196689783699</v>
      </c>
      <c r="EH82" s="77">
        <f t="shared" si="767"/>
        <v>216.6196689783699</v>
      </c>
      <c r="EI82" s="77">
        <f t="shared" si="767"/>
        <v>216.6196689783699</v>
      </c>
      <c r="EJ82" s="77">
        <f t="shared" si="767"/>
        <v>216.6196689783699</v>
      </c>
      <c r="EK82" s="77">
        <f t="shared" si="767"/>
        <v>216.6196689783699</v>
      </c>
      <c r="EL82" s="77">
        <f t="shared" si="767"/>
        <v>216.6196689783699</v>
      </c>
      <c r="EM82" s="77">
        <f t="shared" si="767"/>
        <v>216.6196689783699</v>
      </c>
      <c r="EN82" s="77">
        <f t="shared" si="767"/>
        <v>216.6196689783699</v>
      </c>
      <c r="EO82" s="77">
        <f t="shared" si="767"/>
        <v>216.6196689783699</v>
      </c>
      <c r="EP82" s="77">
        <f t="shared" si="767"/>
        <v>216.6196689783699</v>
      </c>
      <c r="EQ82" s="77">
        <f t="shared" si="767"/>
        <v>216.6196689783699</v>
      </c>
      <c r="ER82" s="77">
        <f t="shared" si="767"/>
        <v>216.6196689783699</v>
      </c>
      <c r="ES82" s="77">
        <f t="shared" si="767"/>
        <v>216.6196689783699</v>
      </c>
      <c r="ET82" s="77">
        <f t="shared" si="767"/>
        <v>216.6196689783699</v>
      </c>
      <c r="EU82" s="77">
        <f t="shared" si="767"/>
        <v>216.6196689783699</v>
      </c>
      <c r="EV82" s="77">
        <f t="shared" si="767"/>
        <v>216.6196689783699</v>
      </c>
      <c r="EW82" s="77">
        <f t="shared" si="767"/>
        <v>216.6196689783699</v>
      </c>
      <c r="EX82" s="77">
        <f t="shared" si="767"/>
        <v>216.6196689783699</v>
      </c>
      <c r="EY82" s="77">
        <f t="shared" si="767"/>
        <v>216.6196689783699</v>
      </c>
      <c r="EZ82" s="77">
        <f t="shared" si="767"/>
        <v>216.6196689783699</v>
      </c>
      <c r="FA82" s="77">
        <f t="shared" si="767"/>
        <v>216.6196689783699</v>
      </c>
      <c r="FB82" s="77">
        <f t="shared" si="767"/>
        <v>216.6196689783699</v>
      </c>
      <c r="FC82" s="77">
        <f t="shared" si="767"/>
        <v>216.6196689783699</v>
      </c>
      <c r="FD82" s="77">
        <f t="shared" si="767"/>
        <v>216.6196689783699</v>
      </c>
      <c r="FE82" s="77">
        <f t="shared" si="767"/>
        <v>216.6196689783699</v>
      </c>
      <c r="FF82" s="77">
        <f t="shared" si="767"/>
        <v>216.6196689783699</v>
      </c>
      <c r="FG82" s="77">
        <f t="shared" si="767"/>
        <v>216.6196689783699</v>
      </c>
      <c r="FH82" s="77">
        <f t="shared" si="767"/>
        <v>216.6196689783699</v>
      </c>
      <c r="FI82" s="77">
        <f t="shared" si="767"/>
        <v>216.6196689783699</v>
      </c>
      <c r="FJ82" s="77">
        <f t="shared" si="767"/>
        <v>216.6196689783699</v>
      </c>
      <c r="FK82" s="77">
        <f t="shared" si="767"/>
        <v>216.6196689783699</v>
      </c>
      <c r="FL82" s="77">
        <f t="shared" si="767"/>
        <v>216.6196689783699</v>
      </c>
      <c r="FM82" s="77">
        <f t="shared" si="767"/>
        <v>216.6196689783699</v>
      </c>
      <c r="FN82" s="77">
        <f t="shared" si="767"/>
        <v>216.6196689783699</v>
      </c>
      <c r="FO82" s="77">
        <f t="shared" si="767"/>
        <v>216.6196689783699</v>
      </c>
      <c r="FP82" s="77">
        <f t="shared" si="767"/>
        <v>216.6196689783699</v>
      </c>
      <c r="FQ82" s="77">
        <f t="shared" si="767"/>
        <v>216.6196689783699</v>
      </c>
      <c r="FR82" s="77">
        <f t="shared" si="767"/>
        <v>216.6196689783699</v>
      </c>
      <c r="FS82" s="77">
        <f t="shared" si="767"/>
        <v>216.6196689783699</v>
      </c>
      <c r="FT82" s="77">
        <f t="shared" si="767"/>
        <v>216.6196689783699</v>
      </c>
      <c r="FU82" s="77">
        <f t="shared" si="767"/>
        <v>216.6196689783699</v>
      </c>
      <c r="FV82" s="77">
        <f t="shared" si="767"/>
        <v>216.6196689783699</v>
      </c>
      <c r="FW82" s="77">
        <f t="shared" si="767"/>
        <v>216.6196689783699</v>
      </c>
      <c r="FX82" s="77">
        <f t="shared" si="767"/>
        <v>216.6196689783699</v>
      </c>
      <c r="FY82" s="77">
        <f t="shared" si="767"/>
        <v>216.6196689783699</v>
      </c>
      <c r="FZ82" s="77">
        <f t="shared" si="767"/>
        <v>216.6196689783699</v>
      </c>
      <c r="GA82" s="77">
        <f t="shared" si="767"/>
        <v>216.6196689783699</v>
      </c>
      <c r="GB82" s="77">
        <f t="shared" si="767"/>
        <v>216.6196689783699</v>
      </c>
      <c r="GC82" s="77">
        <f t="shared" si="767"/>
        <v>216.6196689783699</v>
      </c>
      <c r="GD82" s="77">
        <f t="shared" si="767"/>
        <v>216.6196689783699</v>
      </c>
      <c r="GE82" s="77">
        <f t="shared" si="767"/>
        <v>216.6196689783699</v>
      </c>
      <c r="GF82" s="77">
        <f t="shared" si="767"/>
        <v>216.6196689783699</v>
      </c>
      <c r="GG82" s="77">
        <f t="shared" si="767"/>
        <v>216.6196689783699</v>
      </c>
      <c r="GH82" s="77">
        <f t="shared" si="767"/>
        <v>216.6196689783699</v>
      </c>
      <c r="GI82" s="77">
        <f t="shared" si="767"/>
        <v>216.6196689783699</v>
      </c>
      <c r="GJ82" s="77">
        <f t="shared" si="767"/>
        <v>216.6196689783699</v>
      </c>
      <c r="GK82" s="77">
        <f t="shared" si="767"/>
        <v>216.6196689783699</v>
      </c>
      <c r="GL82" s="77">
        <f t="shared" ref="GL82:IG82" si="768">GL33</f>
        <v>216.6196689783699</v>
      </c>
      <c r="GM82" s="77">
        <f t="shared" si="768"/>
        <v>216.6196689783699</v>
      </c>
      <c r="GN82" s="77">
        <f t="shared" si="768"/>
        <v>216.6196689783699</v>
      </c>
      <c r="GO82" s="77">
        <f t="shared" si="768"/>
        <v>216.6196689783699</v>
      </c>
      <c r="GP82" s="77">
        <f t="shared" si="768"/>
        <v>216.6196689783699</v>
      </c>
      <c r="GQ82" s="77">
        <f t="shared" si="768"/>
        <v>216.6196689783699</v>
      </c>
      <c r="GR82" s="77">
        <f t="shared" si="768"/>
        <v>216.6196689783699</v>
      </c>
      <c r="GS82" s="77">
        <f t="shared" si="768"/>
        <v>216.6196689783699</v>
      </c>
      <c r="GT82" s="77">
        <f t="shared" si="768"/>
        <v>216.6196689783699</v>
      </c>
      <c r="GU82" s="77">
        <f t="shared" si="768"/>
        <v>216.6196689783699</v>
      </c>
      <c r="GV82" s="77">
        <f t="shared" si="768"/>
        <v>216.6196689783699</v>
      </c>
      <c r="GW82" s="77">
        <f t="shared" si="768"/>
        <v>216.6196689783699</v>
      </c>
      <c r="GX82" s="77">
        <f t="shared" si="768"/>
        <v>216.6196689783699</v>
      </c>
      <c r="GY82" s="77">
        <f t="shared" si="768"/>
        <v>216.6196689783699</v>
      </c>
      <c r="GZ82" s="77">
        <f t="shared" si="768"/>
        <v>216.6196689783699</v>
      </c>
      <c r="HA82" s="77">
        <f t="shared" si="768"/>
        <v>216.6196689783699</v>
      </c>
      <c r="HB82" s="77">
        <f t="shared" si="768"/>
        <v>216.6196689783699</v>
      </c>
      <c r="HC82" s="77">
        <f t="shared" si="768"/>
        <v>216.6196689783699</v>
      </c>
      <c r="HD82" s="77">
        <f t="shared" si="768"/>
        <v>216.6196689783699</v>
      </c>
      <c r="HE82" s="77">
        <f t="shared" si="768"/>
        <v>216.6196689783699</v>
      </c>
      <c r="HF82" s="77">
        <f t="shared" si="768"/>
        <v>216.6196689783699</v>
      </c>
      <c r="HG82" s="77">
        <f t="shared" si="768"/>
        <v>216.6196689783699</v>
      </c>
      <c r="HH82" s="77">
        <f t="shared" si="768"/>
        <v>216.6196689783699</v>
      </c>
      <c r="HI82" s="77">
        <f t="shared" si="768"/>
        <v>216.6196689783699</v>
      </c>
      <c r="HJ82" s="77">
        <f t="shared" si="768"/>
        <v>216.6196689783699</v>
      </c>
      <c r="HK82" s="77">
        <f t="shared" si="768"/>
        <v>216.6196689783699</v>
      </c>
      <c r="HL82" s="77">
        <f t="shared" si="768"/>
        <v>216.6196689783699</v>
      </c>
      <c r="HM82" s="77">
        <f t="shared" si="768"/>
        <v>216.6196689783699</v>
      </c>
      <c r="HN82" s="77">
        <f t="shared" si="768"/>
        <v>216.6196689783699</v>
      </c>
      <c r="HO82" s="77">
        <f t="shared" si="768"/>
        <v>216.6196689783699</v>
      </c>
      <c r="HP82" s="77">
        <f t="shared" si="768"/>
        <v>216.6196689783699</v>
      </c>
      <c r="HQ82" s="77">
        <f t="shared" si="768"/>
        <v>216.6196689783699</v>
      </c>
      <c r="HR82" s="77">
        <f t="shared" si="768"/>
        <v>216.6196689783699</v>
      </c>
      <c r="HS82" s="77">
        <f t="shared" si="768"/>
        <v>216.6196689783699</v>
      </c>
      <c r="HT82" s="77">
        <f t="shared" si="768"/>
        <v>216.6196689783699</v>
      </c>
      <c r="HU82" s="77">
        <f t="shared" si="768"/>
        <v>216.6196689783699</v>
      </c>
      <c r="HV82" s="77">
        <f t="shared" si="768"/>
        <v>216.6196689783699</v>
      </c>
      <c r="HW82" s="77">
        <f t="shared" si="768"/>
        <v>216.6196689783699</v>
      </c>
      <c r="HX82" s="77">
        <f t="shared" si="768"/>
        <v>216.6196689783699</v>
      </c>
      <c r="HY82" s="77">
        <f t="shared" si="768"/>
        <v>216.6196689783699</v>
      </c>
      <c r="HZ82" s="77">
        <f t="shared" si="768"/>
        <v>216.6196689783699</v>
      </c>
      <c r="IA82" s="77">
        <f t="shared" si="768"/>
        <v>216.6196689783699</v>
      </c>
      <c r="IB82" s="77">
        <f t="shared" si="768"/>
        <v>216.6196689783699</v>
      </c>
      <c r="IC82" s="77">
        <f t="shared" si="768"/>
        <v>216.6196689783699</v>
      </c>
      <c r="ID82" s="77">
        <f t="shared" si="768"/>
        <v>216.6196689783699</v>
      </c>
      <c r="IE82" s="77">
        <f t="shared" si="768"/>
        <v>216.6196689783699</v>
      </c>
      <c r="IF82" s="77">
        <f t="shared" si="768"/>
        <v>216.6196689783699</v>
      </c>
      <c r="IG82" s="77">
        <f t="shared" si="768"/>
        <v>216.6196689783699</v>
      </c>
    </row>
    <row r="83" spans="1:241" x14ac:dyDescent="0.2">
      <c r="A83" s="236" t="s">
        <v>146</v>
      </c>
      <c r="B83" s="77">
        <f t="shared" ref="B83:BM83" si="769">B81-B82</f>
        <v>239.20746586313251</v>
      </c>
      <c r="C83" s="77">
        <f t="shared" si="769"/>
        <v>239.20746586313251</v>
      </c>
      <c r="D83" s="77">
        <f t="shared" si="769"/>
        <v>239.20746586313251</v>
      </c>
      <c r="E83" s="77">
        <f t="shared" si="769"/>
        <v>239.20746586313251</v>
      </c>
      <c r="F83" s="77">
        <f t="shared" si="769"/>
        <v>239.20746586313251</v>
      </c>
      <c r="G83" s="77">
        <f t="shared" si="769"/>
        <v>239.20746586313251</v>
      </c>
      <c r="H83" s="77">
        <f t="shared" si="769"/>
        <v>239.20746586313251</v>
      </c>
      <c r="I83" s="77">
        <f t="shared" si="769"/>
        <v>239.20746586313251</v>
      </c>
      <c r="J83" s="77">
        <f t="shared" si="769"/>
        <v>239.20746586313251</v>
      </c>
      <c r="K83" s="77">
        <f t="shared" si="769"/>
        <v>239.20746586313251</v>
      </c>
      <c r="L83" s="77">
        <f t="shared" si="769"/>
        <v>239.20746586313251</v>
      </c>
      <c r="M83" s="77">
        <f t="shared" si="769"/>
        <v>239.20746586313251</v>
      </c>
      <c r="N83" s="77">
        <f t="shared" si="769"/>
        <v>239.20746586313251</v>
      </c>
      <c r="O83" s="77">
        <f t="shared" si="769"/>
        <v>239.20746586313251</v>
      </c>
      <c r="P83" s="77">
        <f t="shared" si="769"/>
        <v>239.20746586313251</v>
      </c>
      <c r="Q83" s="77">
        <f t="shared" si="769"/>
        <v>239.20746586313251</v>
      </c>
      <c r="R83" s="77">
        <f t="shared" si="769"/>
        <v>239.20746586313251</v>
      </c>
      <c r="S83" s="77">
        <f t="shared" si="769"/>
        <v>239.20746586313251</v>
      </c>
      <c r="T83" s="77">
        <f t="shared" si="769"/>
        <v>239.20746586313251</v>
      </c>
      <c r="U83" s="77">
        <f t="shared" si="769"/>
        <v>239.20746586313251</v>
      </c>
      <c r="V83" s="77">
        <f t="shared" si="769"/>
        <v>239.20746586313251</v>
      </c>
      <c r="W83" s="77">
        <f t="shared" si="769"/>
        <v>239.20746586313251</v>
      </c>
      <c r="X83" s="77">
        <f t="shared" si="769"/>
        <v>239.20746586313251</v>
      </c>
      <c r="Y83" s="77">
        <f t="shared" si="769"/>
        <v>239.20746586313251</v>
      </c>
      <c r="Z83" s="77">
        <f t="shared" si="769"/>
        <v>239.20746586313251</v>
      </c>
      <c r="AA83" s="77">
        <f t="shared" si="769"/>
        <v>239.20746586313251</v>
      </c>
      <c r="AB83" s="77">
        <f t="shared" si="769"/>
        <v>239.20746586313251</v>
      </c>
      <c r="AC83" s="77">
        <f t="shared" si="769"/>
        <v>239.20746586313251</v>
      </c>
      <c r="AD83" s="77">
        <f t="shared" si="769"/>
        <v>239.20746586313251</v>
      </c>
      <c r="AE83" s="77">
        <f t="shared" si="769"/>
        <v>239.20746586313251</v>
      </c>
      <c r="AF83" s="77">
        <f t="shared" si="769"/>
        <v>239.20746586313251</v>
      </c>
      <c r="AG83" s="77">
        <f t="shared" si="769"/>
        <v>239.20746586313251</v>
      </c>
      <c r="AH83" s="77">
        <f t="shared" si="769"/>
        <v>239.20746586313251</v>
      </c>
      <c r="AI83" s="77">
        <f t="shared" si="769"/>
        <v>239.20746586313251</v>
      </c>
      <c r="AJ83" s="77">
        <f t="shared" si="769"/>
        <v>239.20746586313251</v>
      </c>
      <c r="AK83" s="77">
        <f t="shared" si="769"/>
        <v>239.20746586313251</v>
      </c>
      <c r="AL83" s="77">
        <f t="shared" si="769"/>
        <v>239.20746586313251</v>
      </c>
      <c r="AM83" s="77">
        <f t="shared" si="769"/>
        <v>239.20746586313251</v>
      </c>
      <c r="AN83" s="77">
        <f t="shared" si="769"/>
        <v>239.20746586313251</v>
      </c>
      <c r="AO83" s="77">
        <f t="shared" si="769"/>
        <v>239.20746586313251</v>
      </c>
      <c r="AP83" s="77">
        <f t="shared" si="769"/>
        <v>239.20746586313251</v>
      </c>
      <c r="AQ83" s="77">
        <f t="shared" si="769"/>
        <v>239.20746586313251</v>
      </c>
      <c r="AR83" s="77">
        <f t="shared" si="769"/>
        <v>239.20746586313251</v>
      </c>
      <c r="AS83" s="77">
        <f t="shared" si="769"/>
        <v>239.20746586313251</v>
      </c>
      <c r="AT83" s="77">
        <f t="shared" si="769"/>
        <v>239.20746586313251</v>
      </c>
      <c r="AU83" s="77">
        <f t="shared" si="769"/>
        <v>239.20746586313251</v>
      </c>
      <c r="AV83" s="77">
        <f t="shared" si="769"/>
        <v>239.20746586313251</v>
      </c>
      <c r="AW83" s="77">
        <f t="shared" si="769"/>
        <v>239.20746586313251</v>
      </c>
      <c r="AX83" s="77">
        <f t="shared" si="769"/>
        <v>239.20746586313251</v>
      </c>
      <c r="AY83" s="77">
        <f t="shared" si="769"/>
        <v>239.20746586313251</v>
      </c>
      <c r="AZ83" s="77">
        <f t="shared" si="769"/>
        <v>239.20746586313251</v>
      </c>
      <c r="BA83" s="77">
        <f t="shared" si="769"/>
        <v>239.20746586313251</v>
      </c>
      <c r="BB83" s="77">
        <f t="shared" si="769"/>
        <v>239.20746586313251</v>
      </c>
      <c r="BC83" s="77">
        <f t="shared" si="769"/>
        <v>239.20746586313251</v>
      </c>
      <c r="BD83" s="77">
        <f t="shared" si="769"/>
        <v>239.20746586313251</v>
      </c>
      <c r="BE83" s="77">
        <f t="shared" si="769"/>
        <v>239.20746586313251</v>
      </c>
      <c r="BF83" s="77">
        <f t="shared" si="769"/>
        <v>239.20746586313251</v>
      </c>
      <c r="BG83" s="77">
        <f t="shared" si="769"/>
        <v>239.20746586313251</v>
      </c>
      <c r="BH83" s="77">
        <f t="shared" si="769"/>
        <v>239.20746586313251</v>
      </c>
      <c r="BI83" s="77">
        <f t="shared" si="769"/>
        <v>239.20746586313251</v>
      </c>
      <c r="BJ83" s="77">
        <f t="shared" si="769"/>
        <v>239.20746586313251</v>
      </c>
      <c r="BK83" s="77">
        <f t="shared" si="769"/>
        <v>239.20746586313251</v>
      </c>
      <c r="BL83" s="77">
        <f t="shared" si="769"/>
        <v>239.20746586313251</v>
      </c>
      <c r="BM83" s="77">
        <f t="shared" si="769"/>
        <v>239.20746586313251</v>
      </c>
      <c r="BN83" s="77">
        <f t="shared" ref="BN83:DY83" si="770">BN81-BN82</f>
        <v>239.20746586313251</v>
      </c>
      <c r="BO83" s="77">
        <f t="shared" si="770"/>
        <v>239.20746586313251</v>
      </c>
      <c r="BP83" s="77">
        <f t="shared" si="770"/>
        <v>239.20746586313251</v>
      </c>
      <c r="BQ83" s="77">
        <f t="shared" si="770"/>
        <v>239.20746586313251</v>
      </c>
      <c r="BR83" s="77">
        <f t="shared" si="770"/>
        <v>239.20746586313251</v>
      </c>
      <c r="BS83" s="77">
        <f t="shared" si="770"/>
        <v>239.20746586313251</v>
      </c>
      <c r="BT83" s="77">
        <f t="shared" si="770"/>
        <v>239.20746586313251</v>
      </c>
      <c r="BU83" s="77">
        <f t="shared" si="770"/>
        <v>239.20746586313251</v>
      </c>
      <c r="BV83" s="77">
        <f t="shared" si="770"/>
        <v>239.20746586313251</v>
      </c>
      <c r="BW83" s="77">
        <f t="shared" si="770"/>
        <v>239.20746586313251</v>
      </c>
      <c r="BX83" s="77">
        <f t="shared" si="770"/>
        <v>239.20746586313251</v>
      </c>
      <c r="BY83" s="77">
        <f t="shared" si="770"/>
        <v>239.20746586313251</v>
      </c>
      <c r="BZ83" s="77">
        <f t="shared" si="770"/>
        <v>239.20746586313251</v>
      </c>
      <c r="CA83" s="77">
        <f t="shared" si="770"/>
        <v>239.20746586313251</v>
      </c>
      <c r="CB83" s="77">
        <f t="shared" si="770"/>
        <v>239.20746586313251</v>
      </c>
      <c r="CC83" s="77">
        <f t="shared" si="770"/>
        <v>239.20746586313251</v>
      </c>
      <c r="CD83" s="77">
        <f t="shared" si="770"/>
        <v>239.20746586313251</v>
      </c>
      <c r="CE83" s="77">
        <f t="shared" si="770"/>
        <v>239.20746586313251</v>
      </c>
      <c r="CF83" s="77">
        <f t="shared" si="770"/>
        <v>239.20746586313251</v>
      </c>
      <c r="CG83" s="77">
        <f t="shared" si="770"/>
        <v>239.20746586313251</v>
      </c>
      <c r="CH83" s="77">
        <f t="shared" si="770"/>
        <v>239.20746586313251</v>
      </c>
      <c r="CI83" s="77">
        <f t="shared" si="770"/>
        <v>239.20746586313251</v>
      </c>
      <c r="CJ83" s="77">
        <f t="shared" si="770"/>
        <v>239.20746586313251</v>
      </c>
      <c r="CK83" s="77">
        <f t="shared" si="770"/>
        <v>239.20746586313251</v>
      </c>
      <c r="CL83" s="77">
        <f t="shared" si="770"/>
        <v>239.20746586313251</v>
      </c>
      <c r="CM83" s="77">
        <f t="shared" si="770"/>
        <v>239.20746586313251</v>
      </c>
      <c r="CN83" s="77">
        <f t="shared" si="770"/>
        <v>239.20746586313251</v>
      </c>
      <c r="CO83" s="77">
        <f t="shared" si="770"/>
        <v>239.20746586313251</v>
      </c>
      <c r="CP83" s="77">
        <f t="shared" si="770"/>
        <v>239.20746586313251</v>
      </c>
      <c r="CQ83" s="77">
        <f t="shared" si="770"/>
        <v>239.20746586313251</v>
      </c>
      <c r="CR83" s="77">
        <f t="shared" si="770"/>
        <v>239.20746586313251</v>
      </c>
      <c r="CS83" s="77">
        <f t="shared" si="770"/>
        <v>239.20746586313251</v>
      </c>
      <c r="CT83" s="77">
        <f t="shared" si="770"/>
        <v>239.20746586313251</v>
      </c>
      <c r="CU83" s="77">
        <f t="shared" si="770"/>
        <v>239.20746586313251</v>
      </c>
      <c r="CV83" s="77">
        <f t="shared" si="770"/>
        <v>239.20746586313251</v>
      </c>
      <c r="CW83" s="77">
        <f t="shared" si="770"/>
        <v>239.20746586313251</v>
      </c>
      <c r="CX83" s="77">
        <f t="shared" si="770"/>
        <v>239.20746586313251</v>
      </c>
      <c r="CY83" s="77">
        <f t="shared" si="770"/>
        <v>239.20746586313251</v>
      </c>
      <c r="CZ83" s="77">
        <f t="shared" si="770"/>
        <v>239.20746586313251</v>
      </c>
      <c r="DA83" s="77">
        <f t="shared" si="770"/>
        <v>239.20746586313251</v>
      </c>
      <c r="DB83" s="77">
        <f t="shared" si="770"/>
        <v>239.20746586313251</v>
      </c>
      <c r="DC83" s="77">
        <f t="shared" si="770"/>
        <v>239.20746586313251</v>
      </c>
      <c r="DD83" s="77">
        <f t="shared" si="770"/>
        <v>239.20746586313251</v>
      </c>
      <c r="DE83" s="77">
        <f t="shared" si="770"/>
        <v>239.20746586313251</v>
      </c>
      <c r="DF83" s="77">
        <f t="shared" si="770"/>
        <v>239.20746586313251</v>
      </c>
      <c r="DG83" s="77">
        <f t="shared" si="770"/>
        <v>239.20746586313251</v>
      </c>
      <c r="DH83" s="77">
        <f t="shared" si="770"/>
        <v>239.20746586313251</v>
      </c>
      <c r="DI83" s="77">
        <f t="shared" si="770"/>
        <v>239.20746586313251</v>
      </c>
      <c r="DJ83" s="77">
        <f t="shared" si="770"/>
        <v>239.20746586313251</v>
      </c>
      <c r="DK83" s="77">
        <f t="shared" si="770"/>
        <v>239.20746586313251</v>
      </c>
      <c r="DL83" s="77">
        <f t="shared" si="770"/>
        <v>239.20746586313251</v>
      </c>
      <c r="DM83" s="77">
        <f t="shared" si="770"/>
        <v>239.20746586313251</v>
      </c>
      <c r="DN83" s="77">
        <f t="shared" si="770"/>
        <v>239.20746586313251</v>
      </c>
      <c r="DO83" s="77">
        <f t="shared" si="770"/>
        <v>239.20746586313251</v>
      </c>
      <c r="DP83" s="77">
        <f t="shared" si="770"/>
        <v>239.20746586313251</v>
      </c>
      <c r="DQ83" s="77">
        <f t="shared" si="770"/>
        <v>239.20746586313251</v>
      </c>
      <c r="DR83" s="77">
        <f t="shared" si="770"/>
        <v>242.17323489663821</v>
      </c>
      <c r="DS83" s="77">
        <f t="shared" si="770"/>
        <v>242.17323489663821</v>
      </c>
      <c r="DT83" s="77">
        <f t="shared" si="770"/>
        <v>242.17323489663821</v>
      </c>
      <c r="DU83" s="77">
        <f t="shared" si="770"/>
        <v>242.17323489663821</v>
      </c>
      <c r="DV83" s="77">
        <f t="shared" si="770"/>
        <v>242.17323489663821</v>
      </c>
      <c r="DW83" s="77">
        <f t="shared" si="770"/>
        <v>242.17323489663821</v>
      </c>
      <c r="DX83" s="77">
        <f t="shared" si="770"/>
        <v>242.17323489663821</v>
      </c>
      <c r="DY83" s="77">
        <f t="shared" si="770"/>
        <v>242.17323489663821</v>
      </c>
      <c r="DZ83" s="77">
        <f t="shared" ref="DZ83:GK83" si="771">DZ81-DZ82</f>
        <v>242.17323489663821</v>
      </c>
      <c r="EA83" s="77">
        <f t="shared" si="771"/>
        <v>242.17323489663821</v>
      </c>
      <c r="EB83" s="77">
        <f t="shared" si="771"/>
        <v>242.17323489663821</v>
      </c>
      <c r="EC83" s="77">
        <f t="shared" si="771"/>
        <v>242.17323489663821</v>
      </c>
      <c r="ED83" s="77">
        <f t="shared" si="771"/>
        <v>242.17323489663821</v>
      </c>
      <c r="EE83" s="77">
        <f t="shared" si="771"/>
        <v>242.17323489663821</v>
      </c>
      <c r="EF83" s="77">
        <f t="shared" si="771"/>
        <v>242.17323489663821</v>
      </c>
      <c r="EG83" s="77">
        <f t="shared" si="771"/>
        <v>242.17323489663821</v>
      </c>
      <c r="EH83" s="77">
        <f t="shared" si="771"/>
        <v>242.17323489663821</v>
      </c>
      <c r="EI83" s="77">
        <f t="shared" si="771"/>
        <v>242.17323489663821</v>
      </c>
      <c r="EJ83" s="77">
        <f t="shared" si="771"/>
        <v>242.17323489663821</v>
      </c>
      <c r="EK83" s="77">
        <f t="shared" si="771"/>
        <v>242.17323489663821</v>
      </c>
      <c r="EL83" s="77">
        <f t="shared" si="771"/>
        <v>242.17323489663821</v>
      </c>
      <c r="EM83" s="77">
        <f t="shared" si="771"/>
        <v>242.17323489663821</v>
      </c>
      <c r="EN83" s="77">
        <f t="shared" si="771"/>
        <v>242.17323489663821</v>
      </c>
      <c r="EO83" s="77">
        <f t="shared" si="771"/>
        <v>242.17323489663821</v>
      </c>
      <c r="EP83" s="77">
        <f t="shared" si="771"/>
        <v>242.17323489663821</v>
      </c>
      <c r="EQ83" s="77">
        <f t="shared" si="771"/>
        <v>242.17323489663821</v>
      </c>
      <c r="ER83" s="77">
        <f t="shared" si="771"/>
        <v>242.17323489663821</v>
      </c>
      <c r="ES83" s="77">
        <f t="shared" si="771"/>
        <v>242.17323489663821</v>
      </c>
      <c r="ET83" s="77">
        <f t="shared" si="771"/>
        <v>242.17323489663821</v>
      </c>
      <c r="EU83" s="77">
        <f t="shared" si="771"/>
        <v>242.17323489663821</v>
      </c>
      <c r="EV83" s="77">
        <f t="shared" si="771"/>
        <v>242.17323489663821</v>
      </c>
      <c r="EW83" s="77">
        <f t="shared" si="771"/>
        <v>242.17323489663821</v>
      </c>
      <c r="EX83" s="77">
        <f t="shared" si="771"/>
        <v>242.17323489663821</v>
      </c>
      <c r="EY83" s="77">
        <f t="shared" si="771"/>
        <v>242.17323489663821</v>
      </c>
      <c r="EZ83" s="77">
        <f t="shared" si="771"/>
        <v>242.17323489663821</v>
      </c>
      <c r="FA83" s="77">
        <f t="shared" si="771"/>
        <v>242.17323489663821</v>
      </c>
      <c r="FB83" s="77">
        <f t="shared" si="771"/>
        <v>242.17323489663821</v>
      </c>
      <c r="FC83" s="77">
        <f t="shared" si="771"/>
        <v>242.17323489663821</v>
      </c>
      <c r="FD83" s="77">
        <f t="shared" si="771"/>
        <v>242.17323489663821</v>
      </c>
      <c r="FE83" s="77">
        <f t="shared" si="771"/>
        <v>242.17323489663821</v>
      </c>
      <c r="FF83" s="77">
        <f t="shared" si="771"/>
        <v>242.17323489663821</v>
      </c>
      <c r="FG83" s="77">
        <f t="shared" si="771"/>
        <v>242.17323489663821</v>
      </c>
      <c r="FH83" s="77">
        <f t="shared" si="771"/>
        <v>242.17323489663821</v>
      </c>
      <c r="FI83" s="77">
        <f t="shared" si="771"/>
        <v>242.17323489663821</v>
      </c>
      <c r="FJ83" s="77">
        <f t="shared" si="771"/>
        <v>242.17323489663821</v>
      </c>
      <c r="FK83" s="77">
        <f t="shared" si="771"/>
        <v>242.17323489663821</v>
      </c>
      <c r="FL83" s="77">
        <f t="shared" si="771"/>
        <v>242.17323489663821</v>
      </c>
      <c r="FM83" s="77">
        <f t="shared" si="771"/>
        <v>242.17323489663821</v>
      </c>
      <c r="FN83" s="77">
        <f t="shared" si="771"/>
        <v>242.17323489663821</v>
      </c>
      <c r="FO83" s="77">
        <f t="shared" si="771"/>
        <v>242.17323489663821</v>
      </c>
      <c r="FP83" s="77">
        <f t="shared" si="771"/>
        <v>242.17323489663821</v>
      </c>
      <c r="FQ83" s="77">
        <f t="shared" si="771"/>
        <v>242.17323489663821</v>
      </c>
      <c r="FR83" s="77">
        <f t="shared" si="771"/>
        <v>242.17323489663821</v>
      </c>
      <c r="FS83" s="77">
        <f t="shared" si="771"/>
        <v>242.17323489663821</v>
      </c>
      <c r="FT83" s="77">
        <f t="shared" si="771"/>
        <v>242.17323489663821</v>
      </c>
      <c r="FU83" s="77">
        <f t="shared" si="771"/>
        <v>242.17323489663821</v>
      </c>
      <c r="FV83" s="77">
        <f t="shared" si="771"/>
        <v>242.17323489663821</v>
      </c>
      <c r="FW83" s="77">
        <f t="shared" si="771"/>
        <v>242.17323489663821</v>
      </c>
      <c r="FX83" s="77">
        <f t="shared" si="771"/>
        <v>242.17323489663821</v>
      </c>
      <c r="FY83" s="77">
        <f t="shared" si="771"/>
        <v>242.17323489663821</v>
      </c>
      <c r="FZ83" s="77">
        <f t="shared" si="771"/>
        <v>242.17323489663821</v>
      </c>
      <c r="GA83" s="77">
        <f t="shared" si="771"/>
        <v>242.17323489663821</v>
      </c>
      <c r="GB83" s="77">
        <f t="shared" si="771"/>
        <v>242.17323489663821</v>
      </c>
      <c r="GC83" s="77">
        <f t="shared" si="771"/>
        <v>242.17323489663821</v>
      </c>
      <c r="GD83" s="77">
        <f t="shared" si="771"/>
        <v>242.17323489663821</v>
      </c>
      <c r="GE83" s="77">
        <f t="shared" si="771"/>
        <v>242.17323489663821</v>
      </c>
      <c r="GF83" s="77">
        <f t="shared" si="771"/>
        <v>242.17323489663821</v>
      </c>
      <c r="GG83" s="77">
        <f t="shared" si="771"/>
        <v>242.17323489663821</v>
      </c>
      <c r="GH83" s="77">
        <f t="shared" si="771"/>
        <v>242.17323489663821</v>
      </c>
      <c r="GI83" s="77">
        <f t="shared" si="771"/>
        <v>242.17323489663821</v>
      </c>
      <c r="GJ83" s="77">
        <f t="shared" si="771"/>
        <v>242.17323489663821</v>
      </c>
      <c r="GK83" s="77">
        <f t="shared" si="771"/>
        <v>242.17323489663821</v>
      </c>
      <c r="GL83" s="77">
        <f t="shared" ref="GL83:HI83" si="772">GL81-GL82</f>
        <v>242.17323489663821</v>
      </c>
      <c r="GM83" s="77">
        <f t="shared" si="772"/>
        <v>242.17323489663821</v>
      </c>
      <c r="GN83" s="77">
        <f t="shared" si="772"/>
        <v>242.17323489663821</v>
      </c>
      <c r="GO83" s="77">
        <f t="shared" si="772"/>
        <v>242.17323489663821</v>
      </c>
      <c r="GP83" s="77">
        <f t="shared" si="772"/>
        <v>242.17323489663821</v>
      </c>
      <c r="GQ83" s="77">
        <f t="shared" si="772"/>
        <v>242.17323489663821</v>
      </c>
      <c r="GR83" s="77">
        <f t="shared" si="772"/>
        <v>242.17323489663821</v>
      </c>
      <c r="GS83" s="77">
        <f t="shared" si="772"/>
        <v>242.17323489663821</v>
      </c>
      <c r="GT83" s="77">
        <f t="shared" si="772"/>
        <v>242.17323489663821</v>
      </c>
      <c r="GU83" s="77">
        <f t="shared" si="772"/>
        <v>242.17323489663821</v>
      </c>
      <c r="GV83" s="77">
        <f t="shared" si="772"/>
        <v>242.17323489663821</v>
      </c>
      <c r="GW83" s="77">
        <f t="shared" si="772"/>
        <v>242.17323489663821</v>
      </c>
      <c r="GX83" s="77">
        <f t="shared" si="772"/>
        <v>242.17323489663821</v>
      </c>
      <c r="GY83" s="77">
        <f t="shared" si="772"/>
        <v>242.17323489663821</v>
      </c>
      <c r="GZ83" s="77">
        <f t="shared" si="772"/>
        <v>242.17323489663821</v>
      </c>
      <c r="HA83" s="77">
        <f t="shared" si="772"/>
        <v>242.17323489663821</v>
      </c>
      <c r="HB83" s="77">
        <f t="shared" si="772"/>
        <v>242.17323489663821</v>
      </c>
      <c r="HC83" s="77">
        <f t="shared" si="772"/>
        <v>242.17323489663821</v>
      </c>
      <c r="HD83" s="77">
        <f t="shared" si="772"/>
        <v>242.17323489663821</v>
      </c>
      <c r="HE83" s="77">
        <f t="shared" si="772"/>
        <v>242.17323489663821</v>
      </c>
      <c r="HF83" s="77">
        <f t="shared" si="772"/>
        <v>242.17323489663821</v>
      </c>
      <c r="HG83" s="77">
        <f t="shared" si="772"/>
        <v>242.17323489663821</v>
      </c>
      <c r="HH83" s="77">
        <f t="shared" si="772"/>
        <v>242.17323489663821</v>
      </c>
      <c r="HI83" s="77">
        <f t="shared" si="772"/>
        <v>242.17323489663821</v>
      </c>
      <c r="HJ83" s="77">
        <f t="shared" ref="HJ83:IG83" si="773">HJ81-HJ82</f>
        <v>242.17323489663821</v>
      </c>
      <c r="HK83" s="77">
        <f t="shared" si="773"/>
        <v>242.17323489663821</v>
      </c>
      <c r="HL83" s="77">
        <f t="shared" si="773"/>
        <v>242.17323489663821</v>
      </c>
      <c r="HM83" s="77">
        <f t="shared" si="773"/>
        <v>242.17323489663821</v>
      </c>
      <c r="HN83" s="77">
        <f t="shared" si="773"/>
        <v>242.17323489663821</v>
      </c>
      <c r="HO83" s="77">
        <f t="shared" si="773"/>
        <v>242.17323489663821</v>
      </c>
      <c r="HP83" s="77">
        <f t="shared" si="773"/>
        <v>242.17323489663821</v>
      </c>
      <c r="HQ83" s="77">
        <f t="shared" si="773"/>
        <v>242.17323489663821</v>
      </c>
      <c r="HR83" s="77">
        <f t="shared" si="773"/>
        <v>242.17323489663821</v>
      </c>
      <c r="HS83" s="77">
        <f t="shared" si="773"/>
        <v>242.17323489663821</v>
      </c>
      <c r="HT83" s="77">
        <f t="shared" si="773"/>
        <v>242.17323489663821</v>
      </c>
      <c r="HU83" s="77">
        <f t="shared" si="773"/>
        <v>242.17323489663821</v>
      </c>
      <c r="HV83" s="77">
        <f t="shared" si="773"/>
        <v>242.17323489663821</v>
      </c>
      <c r="HW83" s="77">
        <f t="shared" si="773"/>
        <v>242.17323489663821</v>
      </c>
      <c r="HX83" s="77">
        <f t="shared" si="773"/>
        <v>242.17323489663821</v>
      </c>
      <c r="HY83" s="77">
        <f t="shared" si="773"/>
        <v>242.17323489663821</v>
      </c>
      <c r="HZ83" s="77">
        <f t="shared" si="773"/>
        <v>242.17323489663821</v>
      </c>
      <c r="IA83" s="77">
        <f t="shared" si="773"/>
        <v>242.17323489663821</v>
      </c>
      <c r="IB83" s="77">
        <f t="shared" si="773"/>
        <v>242.17323489663821</v>
      </c>
      <c r="IC83" s="77">
        <f t="shared" si="773"/>
        <v>242.17323489663821</v>
      </c>
      <c r="ID83" s="77">
        <f t="shared" si="773"/>
        <v>242.17323489663821</v>
      </c>
      <c r="IE83" s="77">
        <f t="shared" si="773"/>
        <v>242.17323489663821</v>
      </c>
      <c r="IF83" s="77">
        <f t="shared" si="773"/>
        <v>242.17323489663821</v>
      </c>
      <c r="IG83" s="77">
        <f t="shared" si="773"/>
        <v>242.17323489663821</v>
      </c>
    </row>
    <row r="84" spans="1:241" x14ac:dyDescent="0.2">
      <c r="A84" s="94" t="s">
        <v>147</v>
      </c>
      <c r="B84" s="77">
        <f ca="1">(0-B154)+(B162-0)+(B163-0)</f>
        <v>-162.00192746966746</v>
      </c>
      <c r="C84" s="77">
        <f t="shared" ref="C84:BM84" ca="1" si="774">(B154-C154)+(C162-B162)+(C163-B163)</f>
        <v>-2.3698721818414299</v>
      </c>
      <c r="D84" s="77">
        <f t="shared" ca="1" si="774"/>
        <v>-0.56376139949955473</v>
      </c>
      <c r="E84" s="77">
        <f t="shared" ca="1" si="774"/>
        <v>-0.56496694500890499</v>
      </c>
      <c r="F84" s="77">
        <f t="shared" ca="1" si="774"/>
        <v>-5.7667083881119368</v>
      </c>
      <c r="G84" s="77">
        <f t="shared" ca="1" si="774"/>
        <v>-8.5242791591926164</v>
      </c>
      <c r="H84" s="77">
        <f t="shared" ca="1" si="774"/>
        <v>-8.5267871674998048</v>
      </c>
      <c r="I84" s="77">
        <f t="shared" ca="1" si="774"/>
        <v>-8.1191786417631846</v>
      </c>
      <c r="J84" s="77">
        <f t="shared" ca="1" si="774"/>
        <v>-7.9712123207606425</v>
      </c>
      <c r="K84" s="77">
        <f t="shared" ca="1" si="774"/>
        <v>-8.0145940632017556</v>
      </c>
      <c r="L84" s="77">
        <f t="shared" ca="1" si="774"/>
        <v>-4.3784153050628873</v>
      </c>
      <c r="M84" s="77">
        <f t="shared" ca="1" si="774"/>
        <v>-3.7176409091808864</v>
      </c>
      <c r="N84" s="77">
        <f t="shared" ca="1" si="774"/>
        <v>-1.8726113754921272</v>
      </c>
      <c r="O84" s="77">
        <f t="shared" ca="1" si="774"/>
        <v>0</v>
      </c>
      <c r="P84" s="77">
        <f t="shared" ca="1" si="774"/>
        <v>0</v>
      </c>
      <c r="Q84" s="77">
        <f t="shared" ca="1" si="774"/>
        <v>0</v>
      </c>
      <c r="R84" s="77">
        <f t="shared" ca="1" si="774"/>
        <v>0</v>
      </c>
      <c r="S84" s="77">
        <f t="shared" ca="1" si="774"/>
        <v>0</v>
      </c>
      <c r="T84" s="77">
        <f t="shared" ca="1" si="774"/>
        <v>0</v>
      </c>
      <c r="U84" s="77">
        <f t="shared" ca="1" si="774"/>
        <v>-219.5854380118756</v>
      </c>
      <c r="V84" s="77">
        <f t="shared" ca="1" si="774"/>
        <v>219.5854380118756</v>
      </c>
      <c r="W84" s="77">
        <f t="shared" ca="1" si="774"/>
        <v>0</v>
      </c>
      <c r="X84" s="77">
        <f t="shared" ca="1" si="774"/>
        <v>0</v>
      </c>
      <c r="Y84" s="77">
        <f t="shared" ca="1" si="774"/>
        <v>0</v>
      </c>
      <c r="Z84" s="77">
        <f t="shared" ca="1" si="774"/>
        <v>0</v>
      </c>
      <c r="AA84" s="77">
        <f t="shared" ca="1" si="774"/>
        <v>-6.6642080530385783E-3</v>
      </c>
      <c r="AB84" s="77">
        <f t="shared" ca="1" si="774"/>
        <v>-6.7031358642850591E-3</v>
      </c>
      <c r="AC84" s="77">
        <f t="shared" ca="1" si="774"/>
        <v>-6.7422910655352553E-3</v>
      </c>
      <c r="AD84" s="77">
        <f t="shared" ca="1" si="774"/>
        <v>-6.7816749850919678E-3</v>
      </c>
      <c r="AE84" s="77">
        <f t="shared" ca="1" si="774"/>
        <v>-6.8212889589744918E-3</v>
      </c>
      <c r="AF84" s="77">
        <f t="shared" ca="1" si="774"/>
        <v>-6.8611343309896711E-3</v>
      </c>
      <c r="AG84" s="77">
        <f t="shared" ca="1" si="774"/>
        <v>-6.90121245277453E-3</v>
      </c>
      <c r="AH84" s="77">
        <f t="shared" ca="1" si="774"/>
        <v>-6.9415246839668043E-3</v>
      </c>
      <c r="AI84" s="77">
        <f t="shared" ca="1" si="774"/>
        <v>-6.9820723920201999E-3</v>
      </c>
      <c r="AJ84" s="77">
        <f t="shared" ca="1" si="774"/>
        <v>-7.022856952460188E-3</v>
      </c>
      <c r="AK84" s="77">
        <f t="shared" ca="1" si="774"/>
        <v>-7.0638797488129512E-3</v>
      </c>
      <c r="AL84" s="77">
        <f t="shared" ca="1" si="774"/>
        <v>-7.1051421726764374E-3</v>
      </c>
      <c r="AM84" s="77">
        <f t="shared" ca="1" si="774"/>
        <v>-7.1466456238198361E-3</v>
      </c>
      <c r="AN84" s="77">
        <f t="shared" ca="1" si="774"/>
        <v>-7.1883915101409457E-3</v>
      </c>
      <c r="AO84" s="77">
        <f t="shared" ca="1" si="774"/>
        <v>-7.2303812477798601E-3</v>
      </c>
      <c r="AP84" s="77">
        <f t="shared" ca="1" si="774"/>
        <v>-7.2726162611900236E-3</v>
      </c>
      <c r="AQ84" s="77">
        <f t="shared" ca="1" si="774"/>
        <v>-7.315097983052965E-3</v>
      </c>
      <c r="AR84" s="77">
        <f t="shared" ca="1" si="774"/>
        <v>-7.3578278545056719E-3</v>
      </c>
      <c r="AS84" s="77">
        <f t="shared" ca="1" si="774"/>
        <v>-7.4008073250695361E-3</v>
      </c>
      <c r="AT84" s="77">
        <f t="shared" ca="1" si="774"/>
        <v>-7.4440378527214079E-3</v>
      </c>
      <c r="AU84" s="77">
        <f t="shared" ca="1" si="774"/>
        <v>-7.4875209039930724E-3</v>
      </c>
      <c r="AV84" s="77">
        <f t="shared" ca="1" si="774"/>
        <v>-7.5312579539144053E-3</v>
      </c>
      <c r="AW84" s="77">
        <f t="shared" ca="1" si="774"/>
        <v>-7.5752504861981151E-3</v>
      </c>
      <c r="AX84" s="77">
        <f t="shared" ca="1" si="774"/>
        <v>-7.6194999932255314E-3</v>
      </c>
      <c r="AY84" s="77">
        <f t="shared" ca="1" si="774"/>
        <v>-7.6640079760323943E-3</v>
      </c>
      <c r="AZ84" s="77">
        <f t="shared" ca="1" si="774"/>
        <v>-7.7087759444793846E-3</v>
      </c>
      <c r="BA84" s="77">
        <f t="shared" ca="1" si="774"/>
        <v>-7.7538054171952808E-3</v>
      </c>
      <c r="BB84" s="77">
        <f t="shared" ca="1" si="774"/>
        <v>-7.7990979217759104E-3</v>
      </c>
      <c r="BC84" s="77">
        <f t="shared" ca="1" si="774"/>
        <v>-7.8446549946136201E-3</v>
      </c>
      <c r="BD84" s="77">
        <f t="shared" ca="1" si="774"/>
        <v>-7.8904781811530711E-3</v>
      </c>
      <c r="BE84" s="77">
        <f t="shared" ca="1" si="774"/>
        <v>-7.9365690358912389E-3</v>
      </c>
      <c r="BF84" s="77">
        <f t="shared" ca="1" si="774"/>
        <v>-7.9829291223063592E-3</v>
      </c>
      <c r="BG84" s="77">
        <f t="shared" ca="1" si="774"/>
        <v>-8.0295600130995126E-3</v>
      </c>
      <c r="BH84" s="77">
        <f t="shared" ca="1" si="774"/>
        <v>-8.07646329012357E-3</v>
      </c>
      <c r="BI84" s="77">
        <f t="shared" ca="1" si="774"/>
        <v>-8.1236405444968796E-3</v>
      </c>
      <c r="BJ84" s="77">
        <f t="shared" ca="1" si="774"/>
        <v>-8.1710933765606342E-3</v>
      </c>
      <c r="BK84" s="77">
        <f t="shared" ca="1" si="774"/>
        <v>-8.2188233961062451E-3</v>
      </c>
      <c r="BL84" s="77">
        <f t="shared" ca="1" si="774"/>
        <v>-8.2668322222332336E-3</v>
      </c>
      <c r="BM84" s="77">
        <f t="shared" ca="1" si="774"/>
        <v>-8.3151214835766041E-3</v>
      </c>
      <c r="BN84" s="77">
        <f t="shared" ref="BN84:DQ84" ca="1" si="775">(BM154-BN154)+(BN162-BM162)+(BN163-BM163)</f>
        <v>-8.3636928182215797E-3</v>
      </c>
      <c r="BO84" s="77">
        <f t="shared" ca="1" si="775"/>
        <v>-8.4125478738599213E-3</v>
      </c>
      <c r="BP84" s="77">
        <f t="shared" ca="1" si="775"/>
        <v>-8.4616883078183491E-3</v>
      </c>
      <c r="BQ84" s="77">
        <f t="shared" ca="1" si="775"/>
        <v>-8.5111157870443321E-3</v>
      </c>
      <c r="BR84" s="77">
        <f t="shared" ca="1" si="775"/>
        <v>-8.5608319883050399E-3</v>
      </c>
      <c r="BS84" s="77">
        <f t="shared" ca="1" si="775"/>
        <v>-8.6108385980878666E-3</v>
      </c>
      <c r="BT84" s="77">
        <f t="shared" ca="1" si="775"/>
        <v>-8.6611373127993829E-3</v>
      </c>
      <c r="BU84" s="77">
        <f t="shared" ca="1" si="775"/>
        <v>-8.7117298386658604E-3</v>
      </c>
      <c r="BV84" s="77">
        <f t="shared" ca="1" si="775"/>
        <v>-8.7626178919748554E-3</v>
      </c>
      <c r="BW84" s="77">
        <f t="shared" ca="1" si="775"/>
        <v>-8.8138031990041554E-3</v>
      </c>
      <c r="BX84" s="77">
        <f t="shared" ca="1" si="775"/>
        <v>-8.8652874960786221E-3</v>
      </c>
      <c r="BY84" s="77">
        <f t="shared" ca="1" si="775"/>
        <v>-8.9170725297122999E-3</v>
      </c>
      <c r="BZ84" s="77">
        <f t="shared" ca="1" si="775"/>
        <v>-8.9691600566084162E-3</v>
      </c>
      <c r="CA84" s="77">
        <f t="shared" ca="1" si="775"/>
        <v>-9.0215518437446462E-3</v>
      </c>
      <c r="CB84" s="77">
        <f t="shared" ca="1" si="775"/>
        <v>-9.0742496683446916E-3</v>
      </c>
      <c r="CC84" s="77">
        <f t="shared" ca="1" si="775"/>
        <v>-9.1272553181482863E-3</v>
      </c>
      <c r="CD84" s="77">
        <f t="shared" ca="1" si="775"/>
        <v>-9.1805705912122448E-3</v>
      </c>
      <c r="CE84" s="77">
        <f t="shared" ca="1" si="775"/>
        <v>-9.2341972961662577E-3</v>
      </c>
      <c r="CF84" s="77">
        <f t="shared" ca="1" si="775"/>
        <v>-9.2881372521702588E-3</v>
      </c>
      <c r="CG84" s="77">
        <f t="shared" ca="1" si="775"/>
        <v>-9.3423922890707445E-3</v>
      </c>
      <c r="CH84" s="77">
        <f t="shared" ca="1" si="775"/>
        <v>-9.3969642472870873E-3</v>
      </c>
      <c r="CI84" s="77">
        <f t="shared" ca="1" si="775"/>
        <v>-9.4518549781099637E-3</v>
      </c>
      <c r="CJ84" s="77">
        <f t="shared" ca="1" si="775"/>
        <v>-9.5070663436018776E-3</v>
      </c>
      <c r="CK84" s="77">
        <f t="shared" ca="1" si="775"/>
        <v>-9.5626002166397939E-3</v>
      </c>
      <c r="CL84" s="77">
        <f t="shared" ca="1" si="775"/>
        <v>-9.618458481156722E-3</v>
      </c>
      <c r="CM84" s="77">
        <f t="shared" ca="1" si="775"/>
        <v>-9.6746430319853971E-3</v>
      </c>
      <c r="CN84" s="77">
        <f t="shared" ca="1" si="775"/>
        <v>-9.7311557750998645E-3</v>
      </c>
      <c r="CO84" s="77">
        <f t="shared" ca="1" si="775"/>
        <v>-9.7879986275444253E-3</v>
      </c>
      <c r="CP84" s="77">
        <f t="shared" ca="1" si="775"/>
        <v>-9.8451735176467992E-3</v>
      </c>
      <c r="CQ84" s="77">
        <f t="shared" ca="1" si="775"/>
        <v>-9.9026823848902268E-3</v>
      </c>
      <c r="CR84" s="77">
        <f t="shared" ca="1" si="775"/>
        <v>-9.9605271801976869E-3</v>
      </c>
      <c r="CS84" s="77">
        <f t="shared" ca="1" si="775"/>
        <v>-1.0018709865775577E-2</v>
      </c>
      <c r="CT84" s="77">
        <f t="shared" ca="1" si="775"/>
        <v>-1.007723241539793E-2</v>
      </c>
      <c r="CU84" s="77">
        <f t="shared" ca="1" si="775"/>
        <v>-1.0136096814306939E-2</v>
      </c>
      <c r="CV84" s="77">
        <f t="shared" ca="1" si="775"/>
        <v>-1.0195305059355064E-2</v>
      </c>
      <c r="CW84" s="77">
        <f t="shared" ca="1" si="775"/>
        <v>-1.025485915906188E-2</v>
      </c>
      <c r="CX84" s="77">
        <f t="shared" ca="1" si="775"/>
        <v>-1.0314761133685124E-2</v>
      </c>
      <c r="CY84" s="77">
        <f t="shared" ca="1" si="775"/>
        <v>-1.0375013015234913E-2</v>
      </c>
      <c r="CZ84" s="77">
        <f t="shared" ca="1" si="775"/>
        <v>-1.0435616847686902E-2</v>
      </c>
      <c r="DA84" s="77">
        <f t="shared" ca="1" si="775"/>
        <v>-1.0496574686854387E-2</v>
      </c>
      <c r="DB84" s="77">
        <f t="shared" ca="1" si="775"/>
        <v>-1.0557888600658316E-2</v>
      </c>
      <c r="DC84" s="77">
        <f t="shared" ca="1" si="775"/>
        <v>-1.0619560668985173E-2</v>
      </c>
      <c r="DD84" s="77">
        <f t="shared" ca="1" si="775"/>
        <v>-1.0681592983999622E-2</v>
      </c>
      <c r="DE84" s="77">
        <f t="shared" ca="1" si="775"/>
        <v>-1.0743987649945552E-2</v>
      </c>
      <c r="DF84" s="77">
        <f t="shared" ca="1" si="775"/>
        <v>-1.0806746783501353E-2</v>
      </c>
      <c r="DG84" s="77">
        <f t="shared" ca="1" si="775"/>
        <v>-1.0869872513595169E-2</v>
      </c>
      <c r="DH84" s="77">
        <f t="shared" ca="1" si="775"/>
        <v>-1.0933366981646486E-2</v>
      </c>
      <c r="DI84" s="77">
        <f t="shared" ca="1" si="775"/>
        <v>-1.0997232341580343E-2</v>
      </c>
      <c r="DJ84" s="77">
        <f t="shared" ca="1" si="775"/>
        <v>-1.1061470759912595E-2</v>
      </c>
      <c r="DK84" s="77">
        <f t="shared" ca="1" si="775"/>
        <v>-1.1126084415792548E-2</v>
      </c>
      <c r="DL84" s="77">
        <f t="shared" ca="1" si="775"/>
        <v>-1.11910755010598E-2</v>
      </c>
      <c r="DM84" s="77">
        <f t="shared" ca="1" si="775"/>
        <v>-1.1256446220457406E-2</v>
      </c>
      <c r="DN84" s="77">
        <f t="shared" ca="1" si="775"/>
        <v>-1.132219879151819E-2</v>
      </c>
      <c r="DO84" s="77">
        <f t="shared" ca="1" si="775"/>
        <v>-1.138833544480633E-2</v>
      </c>
      <c r="DP84" s="77">
        <f t="shared" ca="1" si="775"/>
        <v>-1.1454858423817882E-2</v>
      </c>
      <c r="DQ84" s="77">
        <f t="shared" ca="1" si="775"/>
        <v>-2.9772908034909307</v>
      </c>
      <c r="DR84" s="77">
        <f t="shared" ref="DR84:EW84" ca="1" si="776">(DQ154-DR154)+(DR162-DQ162)+(DR163-DQ163)*DR9</f>
        <v>51.41699444214936</v>
      </c>
      <c r="DS84" s="77">
        <f t="shared" ca="1" si="776"/>
        <v>-3.1570468047619045</v>
      </c>
      <c r="DT84" s="77">
        <f t="shared" ca="1" si="776"/>
        <v>-3.1838014387005558</v>
      </c>
      <c r="DU84" s="77">
        <f t="shared" ca="1" si="776"/>
        <v>-3.2110134168091093</v>
      </c>
      <c r="DV84" s="77">
        <f t="shared" ca="1" si="776"/>
        <v>-7.5346491183908171</v>
      </c>
      <c r="DW84" s="77">
        <f t="shared" ca="1" si="776"/>
        <v>-7.6001678063767883</v>
      </c>
      <c r="DX84" s="77">
        <f t="shared" ca="1" si="776"/>
        <v>-7.6668359450292485</v>
      </c>
      <c r="DY84" s="77">
        <f t="shared" ca="1" si="776"/>
        <v>-7.7346840507374566</v>
      </c>
      <c r="DZ84" s="77">
        <f t="shared" ca="1" si="776"/>
        <v>-7.8037437297619192</v>
      </c>
      <c r="EA84" s="77">
        <f t="shared" ca="1" si="776"/>
        <v>-7.8740477273273157</v>
      </c>
      <c r="EB84" s="77">
        <f t="shared" ca="1" si="776"/>
        <v>-4.2653119978787899</v>
      </c>
      <c r="EC84" s="77">
        <f t="shared" ca="1" si="776"/>
        <v>-4.010995131918456</v>
      </c>
      <c r="ED84" s="77">
        <f t="shared" ca="1" si="776"/>
        <v>0</v>
      </c>
      <c r="EE84" s="77">
        <f t="shared" ca="1" si="776"/>
        <v>0</v>
      </c>
      <c r="EF84" s="77">
        <f t="shared" ca="1" si="776"/>
        <v>0</v>
      </c>
      <c r="EG84" s="77">
        <f t="shared" ca="1" si="776"/>
        <v>0</v>
      </c>
      <c r="EH84" s="77">
        <f t="shared" ca="1" si="776"/>
        <v>0</v>
      </c>
      <c r="EI84" s="77">
        <f t="shared" ca="1" si="776"/>
        <v>0</v>
      </c>
      <c r="EJ84" s="77">
        <f t="shared" ca="1" si="776"/>
        <v>0</v>
      </c>
      <c r="EK84" s="77">
        <f t="shared" ca="1" si="776"/>
        <v>0</v>
      </c>
      <c r="EL84" s="77">
        <f t="shared" ca="1" si="776"/>
        <v>0</v>
      </c>
      <c r="EM84" s="77">
        <f t="shared" ca="1" si="776"/>
        <v>0</v>
      </c>
      <c r="EN84" s="77">
        <f t="shared" ca="1" si="776"/>
        <v>0</v>
      </c>
      <c r="EO84" s="77">
        <f t="shared" ca="1" si="776"/>
        <v>0</v>
      </c>
      <c r="EP84" s="77">
        <f t="shared" ca="1" si="776"/>
        <v>0</v>
      </c>
      <c r="EQ84" s="77">
        <f t="shared" ca="1" si="776"/>
        <v>0</v>
      </c>
      <c r="ER84" s="77">
        <f t="shared" ca="1" si="776"/>
        <v>0</v>
      </c>
      <c r="ES84" s="77">
        <f t="shared" ca="1" si="776"/>
        <v>0</v>
      </c>
      <c r="ET84" s="77">
        <f t="shared" ca="1" si="776"/>
        <v>0</v>
      </c>
      <c r="EU84" s="77">
        <f t="shared" ca="1" si="776"/>
        <v>0</v>
      </c>
      <c r="EV84" s="77">
        <f t="shared" ca="1" si="776"/>
        <v>0</v>
      </c>
      <c r="EW84" s="77">
        <f t="shared" ca="1" si="776"/>
        <v>0</v>
      </c>
      <c r="EX84" s="77">
        <f t="shared" ref="EX84:GC84" ca="1" si="777">(EW154-EX154)+(EX162-EW162)+(EX163-EW163)*EX9</f>
        <v>0</v>
      </c>
      <c r="EY84" s="77">
        <f t="shared" ca="1" si="777"/>
        <v>0</v>
      </c>
      <c r="EZ84" s="77">
        <f t="shared" ca="1" si="777"/>
        <v>0</v>
      </c>
      <c r="FA84" s="77">
        <f t="shared" ca="1" si="777"/>
        <v>0</v>
      </c>
      <c r="FB84" s="77">
        <f t="shared" ca="1" si="777"/>
        <v>0</v>
      </c>
      <c r="FC84" s="77">
        <f t="shared" ca="1" si="777"/>
        <v>0</v>
      </c>
      <c r="FD84" s="77">
        <f t="shared" ca="1" si="777"/>
        <v>0</v>
      </c>
      <c r="FE84" s="77">
        <f t="shared" ca="1" si="777"/>
        <v>0</v>
      </c>
      <c r="FF84" s="77">
        <f t="shared" ca="1" si="777"/>
        <v>0</v>
      </c>
      <c r="FG84" s="77">
        <f t="shared" ca="1" si="777"/>
        <v>0</v>
      </c>
      <c r="FH84" s="77">
        <f t="shared" ca="1" si="777"/>
        <v>0</v>
      </c>
      <c r="FI84" s="77">
        <f t="shared" ca="1" si="777"/>
        <v>0</v>
      </c>
      <c r="FJ84" s="77">
        <f t="shared" ca="1" si="777"/>
        <v>0</v>
      </c>
      <c r="FK84" s="77">
        <f t="shared" ca="1" si="777"/>
        <v>0</v>
      </c>
      <c r="FL84" s="77">
        <f t="shared" ca="1" si="777"/>
        <v>0</v>
      </c>
      <c r="FM84" s="77">
        <f t="shared" ca="1" si="777"/>
        <v>0</v>
      </c>
      <c r="FN84" s="77">
        <f t="shared" ca="1" si="777"/>
        <v>0</v>
      </c>
      <c r="FO84" s="77">
        <f t="shared" ca="1" si="777"/>
        <v>0</v>
      </c>
      <c r="FP84" s="77">
        <f t="shared" ca="1" si="777"/>
        <v>0</v>
      </c>
      <c r="FQ84" s="77">
        <f t="shared" ca="1" si="777"/>
        <v>0</v>
      </c>
      <c r="FR84" s="77">
        <f t="shared" ca="1" si="777"/>
        <v>0</v>
      </c>
      <c r="FS84" s="77">
        <f t="shared" ca="1" si="777"/>
        <v>0</v>
      </c>
      <c r="FT84" s="77">
        <f t="shared" ca="1" si="777"/>
        <v>0</v>
      </c>
      <c r="FU84" s="77">
        <f t="shared" ca="1" si="777"/>
        <v>0</v>
      </c>
      <c r="FV84" s="77">
        <f t="shared" ca="1" si="777"/>
        <v>0</v>
      </c>
      <c r="FW84" s="77">
        <f t="shared" ca="1" si="777"/>
        <v>0</v>
      </c>
      <c r="FX84" s="77">
        <f t="shared" ca="1" si="777"/>
        <v>0</v>
      </c>
      <c r="FY84" s="77">
        <f t="shared" ca="1" si="777"/>
        <v>0</v>
      </c>
      <c r="FZ84" s="77">
        <f t="shared" ca="1" si="777"/>
        <v>0</v>
      </c>
      <c r="GA84" s="77">
        <f t="shared" ca="1" si="777"/>
        <v>0</v>
      </c>
      <c r="GB84" s="77">
        <f t="shared" ca="1" si="777"/>
        <v>0</v>
      </c>
      <c r="GC84" s="77">
        <f t="shared" ca="1" si="777"/>
        <v>0</v>
      </c>
      <c r="GD84" s="77">
        <f t="shared" ref="GD84:HI84" ca="1" si="778">(GC154-GD154)+(GD162-GC162)+(GD163-GC163)*GD9</f>
        <v>0</v>
      </c>
      <c r="GE84" s="77">
        <f t="shared" ca="1" si="778"/>
        <v>0</v>
      </c>
      <c r="GF84" s="77">
        <f t="shared" ca="1" si="778"/>
        <v>0</v>
      </c>
      <c r="GG84" s="77">
        <f t="shared" ca="1" si="778"/>
        <v>0</v>
      </c>
      <c r="GH84" s="77">
        <f t="shared" ca="1" si="778"/>
        <v>0</v>
      </c>
      <c r="GI84" s="77">
        <f t="shared" ca="1" si="778"/>
        <v>0</v>
      </c>
      <c r="GJ84" s="77">
        <f t="shared" ca="1" si="778"/>
        <v>0</v>
      </c>
      <c r="GK84" s="77">
        <f t="shared" ca="1" si="778"/>
        <v>0</v>
      </c>
      <c r="GL84" s="77">
        <f t="shared" ca="1" si="778"/>
        <v>0</v>
      </c>
      <c r="GM84" s="77">
        <f t="shared" ca="1" si="778"/>
        <v>0</v>
      </c>
      <c r="GN84" s="77">
        <f t="shared" ca="1" si="778"/>
        <v>0</v>
      </c>
      <c r="GO84" s="77">
        <f t="shared" ca="1" si="778"/>
        <v>0</v>
      </c>
      <c r="GP84" s="77">
        <f t="shared" ca="1" si="778"/>
        <v>0</v>
      </c>
      <c r="GQ84" s="77">
        <f t="shared" ca="1" si="778"/>
        <v>0</v>
      </c>
      <c r="GR84" s="77">
        <f t="shared" ca="1" si="778"/>
        <v>0</v>
      </c>
      <c r="GS84" s="77">
        <f t="shared" ca="1" si="778"/>
        <v>0</v>
      </c>
      <c r="GT84" s="77">
        <f t="shared" ca="1" si="778"/>
        <v>0</v>
      </c>
      <c r="GU84" s="77">
        <f t="shared" ca="1" si="778"/>
        <v>0</v>
      </c>
      <c r="GV84" s="77">
        <f t="shared" ca="1" si="778"/>
        <v>0</v>
      </c>
      <c r="GW84" s="77">
        <f t="shared" ca="1" si="778"/>
        <v>0</v>
      </c>
      <c r="GX84" s="77">
        <f t="shared" ca="1" si="778"/>
        <v>0</v>
      </c>
      <c r="GY84" s="77">
        <f t="shared" ca="1" si="778"/>
        <v>0</v>
      </c>
      <c r="GZ84" s="77">
        <f t="shared" ca="1" si="778"/>
        <v>0</v>
      </c>
      <c r="HA84" s="77">
        <f t="shared" ca="1" si="778"/>
        <v>0</v>
      </c>
      <c r="HB84" s="77">
        <f t="shared" ca="1" si="778"/>
        <v>0</v>
      </c>
      <c r="HC84" s="77">
        <f t="shared" ca="1" si="778"/>
        <v>0</v>
      </c>
      <c r="HD84" s="77">
        <f t="shared" ca="1" si="778"/>
        <v>0</v>
      </c>
      <c r="HE84" s="77">
        <f t="shared" ca="1" si="778"/>
        <v>0</v>
      </c>
      <c r="HF84" s="77">
        <f t="shared" ca="1" si="778"/>
        <v>0</v>
      </c>
      <c r="HG84" s="77">
        <f t="shared" ca="1" si="778"/>
        <v>0</v>
      </c>
      <c r="HH84" s="77">
        <f t="shared" ca="1" si="778"/>
        <v>0</v>
      </c>
      <c r="HI84" s="77">
        <f t="shared" ca="1" si="778"/>
        <v>0</v>
      </c>
      <c r="HJ84" s="77">
        <f t="shared" ref="HJ84:IG84" ca="1" si="779">(HI154-HJ154)+(HJ162-HI162)+(HJ163-HI163)*HJ9</f>
        <v>0</v>
      </c>
      <c r="HK84" s="77">
        <f t="shared" ca="1" si="779"/>
        <v>0</v>
      </c>
      <c r="HL84" s="77">
        <f t="shared" ca="1" si="779"/>
        <v>0</v>
      </c>
      <c r="HM84" s="77">
        <f t="shared" ca="1" si="779"/>
        <v>0</v>
      </c>
      <c r="HN84" s="77">
        <f t="shared" ca="1" si="779"/>
        <v>0</v>
      </c>
      <c r="HO84" s="77">
        <f t="shared" ca="1" si="779"/>
        <v>0</v>
      </c>
      <c r="HP84" s="77">
        <f t="shared" ca="1" si="779"/>
        <v>0</v>
      </c>
      <c r="HQ84" s="77">
        <f t="shared" ca="1" si="779"/>
        <v>0</v>
      </c>
      <c r="HR84" s="77">
        <f t="shared" ca="1" si="779"/>
        <v>0</v>
      </c>
      <c r="HS84" s="77">
        <f t="shared" ca="1" si="779"/>
        <v>0</v>
      </c>
      <c r="HT84" s="77">
        <f t="shared" ca="1" si="779"/>
        <v>0</v>
      </c>
      <c r="HU84" s="77">
        <f t="shared" ca="1" si="779"/>
        <v>0</v>
      </c>
      <c r="HV84" s="77">
        <f t="shared" ca="1" si="779"/>
        <v>0</v>
      </c>
      <c r="HW84" s="77">
        <f t="shared" ca="1" si="779"/>
        <v>0</v>
      </c>
      <c r="HX84" s="77">
        <f t="shared" ca="1" si="779"/>
        <v>0</v>
      </c>
      <c r="HY84" s="77">
        <f t="shared" ca="1" si="779"/>
        <v>0</v>
      </c>
      <c r="HZ84" s="77">
        <f t="shared" ca="1" si="779"/>
        <v>0</v>
      </c>
      <c r="IA84" s="77">
        <f t="shared" ca="1" si="779"/>
        <v>0</v>
      </c>
      <c r="IB84" s="77">
        <f t="shared" ca="1" si="779"/>
        <v>0</v>
      </c>
      <c r="IC84" s="77">
        <f t="shared" ca="1" si="779"/>
        <v>0</v>
      </c>
      <c r="ID84" s="77">
        <f t="shared" ca="1" si="779"/>
        <v>0</v>
      </c>
      <c r="IE84" s="77">
        <f t="shared" ca="1" si="779"/>
        <v>0</v>
      </c>
      <c r="IF84" s="77">
        <f t="shared" ca="1" si="779"/>
        <v>0</v>
      </c>
      <c r="IG84" s="77">
        <f t="shared" ca="1" si="779"/>
        <v>291.33991566952659</v>
      </c>
    </row>
    <row r="85" spans="1:241" x14ac:dyDescent="0.2">
      <c r="A85" s="94" t="s">
        <v>148</v>
      </c>
      <c r="B85" s="77">
        <f t="shared" ref="B85:BM85" ca="1" si="780">B49</f>
        <v>77.205538393465062</v>
      </c>
      <c r="C85" s="77">
        <f t="shared" ca="1" si="780"/>
        <v>74.835666211623632</v>
      </c>
      <c r="D85" s="77">
        <f t="shared" ca="1" si="780"/>
        <v>74.271904812124077</v>
      </c>
      <c r="E85" s="77">
        <f t="shared" ca="1" si="780"/>
        <v>73.706937867115172</v>
      </c>
      <c r="F85" s="77">
        <f t="shared" ca="1" si="780"/>
        <v>67.94022947900325</v>
      </c>
      <c r="G85" s="77">
        <f t="shared" ca="1" si="780"/>
        <v>59.415950319810634</v>
      </c>
      <c r="H85" s="77">
        <f t="shared" ca="1" si="780"/>
        <v>50.889163152310815</v>
      </c>
      <c r="I85" s="77">
        <f t="shared" ca="1" si="780"/>
        <v>42.769984510547637</v>
      </c>
      <c r="J85" s="77">
        <f t="shared" ca="1" si="780"/>
        <v>34.798772189786995</v>
      </c>
      <c r="K85" s="77">
        <f t="shared" ca="1" si="780"/>
        <v>26.784178126585239</v>
      </c>
      <c r="L85" s="77">
        <f t="shared" ca="1" si="780"/>
        <v>22.405762821522348</v>
      </c>
      <c r="M85" s="77">
        <f t="shared" ca="1" si="780"/>
        <v>18.688121912341472</v>
      </c>
      <c r="N85" s="77">
        <f t="shared" ca="1" si="780"/>
        <v>16.815510536849334</v>
      </c>
      <c r="O85" s="77">
        <f t="shared" ca="1" si="780"/>
        <v>16.815510536849334</v>
      </c>
      <c r="P85" s="77">
        <f t="shared" ca="1" si="780"/>
        <v>16.815510536849334</v>
      </c>
      <c r="Q85" s="77">
        <f t="shared" ca="1" si="780"/>
        <v>16.815510536849334</v>
      </c>
      <c r="R85" s="77">
        <f t="shared" ca="1" si="780"/>
        <v>16.815510536849334</v>
      </c>
      <c r="S85" s="77">
        <f t="shared" ca="1" si="780"/>
        <v>16.815510536849334</v>
      </c>
      <c r="T85" s="77">
        <f t="shared" ca="1" si="780"/>
        <v>16.815510536849334</v>
      </c>
      <c r="U85" s="77">
        <f t="shared" ca="1" si="780"/>
        <v>16.815510536849334</v>
      </c>
      <c r="V85" s="77">
        <f t="shared" ca="1" si="780"/>
        <v>16.815510536849334</v>
      </c>
      <c r="W85" s="77">
        <f t="shared" ca="1" si="780"/>
        <v>16.815510536849334</v>
      </c>
      <c r="X85" s="77">
        <f t="shared" ca="1" si="780"/>
        <v>16.815510536849334</v>
      </c>
      <c r="Y85" s="77">
        <f t="shared" ca="1" si="780"/>
        <v>16.815510536849334</v>
      </c>
      <c r="Z85" s="77">
        <f t="shared" ca="1" si="780"/>
        <v>16.815510536849334</v>
      </c>
      <c r="AA85" s="77">
        <f t="shared" ca="1" si="780"/>
        <v>16.808846328796299</v>
      </c>
      <c r="AB85" s="77">
        <f t="shared" ca="1" si="780"/>
        <v>16.802143192932022</v>
      </c>
      <c r="AC85" s="77">
        <f t="shared" ca="1" si="780"/>
        <v>16.795400901866479</v>
      </c>
      <c r="AD85" s="77">
        <f t="shared" ca="1" si="780"/>
        <v>16.78861922688138</v>
      </c>
      <c r="AE85" s="77">
        <f t="shared" ca="1" si="780"/>
        <v>16.781797937922406</v>
      </c>
      <c r="AF85" s="77">
        <f t="shared" ca="1" si="780"/>
        <v>16.77493680359143</v>
      </c>
      <c r="AG85" s="77">
        <f t="shared" ca="1" si="780"/>
        <v>16.768035591138645</v>
      </c>
      <c r="AH85" s="77">
        <f t="shared" ca="1" si="780"/>
        <v>16.761094066454682</v>
      </c>
      <c r="AI85" s="77">
        <f t="shared" ca="1" si="780"/>
        <v>16.754111994062661</v>
      </c>
      <c r="AJ85" s="77">
        <f t="shared" ca="1" si="780"/>
        <v>16.747089137110201</v>
      </c>
      <c r="AK85" s="77">
        <f t="shared" ca="1" si="780"/>
        <v>16.740025257361388</v>
      </c>
      <c r="AL85" s="77">
        <f t="shared" ca="1" si="780"/>
        <v>16.732920115188712</v>
      </c>
      <c r="AM85" s="77">
        <f t="shared" ca="1" si="780"/>
        <v>16.725773469564892</v>
      </c>
      <c r="AN85" s="77">
        <f t="shared" ca="1" si="780"/>
        <v>16.718585078054755</v>
      </c>
      <c r="AO85" s="77">
        <f t="shared" ca="1" si="780"/>
        <v>16.711354696806968</v>
      </c>
      <c r="AP85" s="77">
        <f t="shared" ca="1" si="780"/>
        <v>16.704082080545785</v>
      </c>
      <c r="AQ85" s="77">
        <f t="shared" ca="1" si="780"/>
        <v>16.696766982562728</v>
      </c>
      <c r="AR85" s="77">
        <f t="shared" ca="1" si="780"/>
        <v>16.689409154708223</v>
      </c>
      <c r="AS85" s="77">
        <f t="shared" ca="1" si="780"/>
        <v>16.682008347383153</v>
      </c>
      <c r="AT85" s="77">
        <f t="shared" ca="1" si="780"/>
        <v>16.674564309530425</v>
      </c>
      <c r="AU85" s="77">
        <f t="shared" ca="1" si="780"/>
        <v>16.667076788626446</v>
      </c>
      <c r="AV85" s="77">
        <f t="shared" ca="1" si="780"/>
        <v>16.659545530672524</v>
      </c>
      <c r="AW85" s="77">
        <f t="shared" ca="1" si="780"/>
        <v>16.651970280186319</v>
      </c>
      <c r="AX85" s="77">
        <f t="shared" ca="1" si="780"/>
        <v>16.644350780193097</v>
      </c>
      <c r="AY85" s="77">
        <f t="shared" ca="1" si="780"/>
        <v>16.636686772217065</v>
      </c>
      <c r="AZ85" s="77">
        <f t="shared" ca="1" si="780"/>
        <v>16.628977996272589</v>
      </c>
      <c r="BA85" s="77">
        <f t="shared" ca="1" si="780"/>
        <v>16.621224190855386</v>
      </c>
      <c r="BB85" s="77">
        <f t="shared" ca="1" si="780"/>
        <v>16.613425092933625</v>
      </c>
      <c r="BC85" s="77">
        <f t="shared" ca="1" si="780"/>
        <v>16.605580437939011</v>
      </c>
      <c r="BD85" s="77">
        <f t="shared" ca="1" si="780"/>
        <v>16.597689959757847</v>
      </c>
      <c r="BE85" s="77">
        <f t="shared" ca="1" si="780"/>
        <v>16.589753390721967</v>
      </c>
      <c r="BF85" s="77">
        <f t="shared" ca="1" si="780"/>
        <v>16.58177046159966</v>
      </c>
      <c r="BG85" s="77">
        <f t="shared" ca="1" si="780"/>
        <v>16.573740901586557</v>
      </c>
      <c r="BH85" s="77">
        <f t="shared" ca="1" si="780"/>
        <v>16.565664438296423</v>
      </c>
      <c r="BI85" s="77">
        <f t="shared" ca="1" si="780"/>
        <v>16.557540797751933</v>
      </c>
      <c r="BJ85" s="77">
        <f t="shared" ca="1" si="780"/>
        <v>16.549369704375366</v>
      </c>
      <c r="BK85" s="77">
        <f t="shared" ca="1" si="780"/>
        <v>16.541150880979266</v>
      </c>
      <c r="BL85" s="77">
        <f t="shared" ca="1" si="780"/>
        <v>16.532884048757026</v>
      </c>
      <c r="BM85" s="77">
        <f t="shared" ca="1" si="780"/>
        <v>16.52456892727346</v>
      </c>
      <c r="BN85" s="77">
        <f t="shared" ref="BN85:DY85" ca="1" si="781">BN49</f>
        <v>16.516205234455235</v>
      </c>
      <c r="BO85" s="77">
        <f t="shared" ca="1" si="781"/>
        <v>16.507792686581375</v>
      </c>
      <c r="BP85" s="77">
        <f t="shared" ca="1" si="781"/>
        <v>16.499330998273564</v>
      </c>
      <c r="BQ85" s="77">
        <f t="shared" ca="1" si="781"/>
        <v>16.490819882486512</v>
      </c>
      <c r="BR85" s="77">
        <f t="shared" ca="1" si="781"/>
        <v>16.482259050498207</v>
      </c>
      <c r="BS85" s="77">
        <f t="shared" ca="1" si="781"/>
        <v>16.473648211900116</v>
      </c>
      <c r="BT85" s="77">
        <f t="shared" ca="1" si="781"/>
        <v>16.464987074587327</v>
      </c>
      <c r="BU85" s="77">
        <f t="shared" ca="1" si="781"/>
        <v>16.456275344748654</v>
      </c>
      <c r="BV85" s="77">
        <f t="shared" ca="1" si="781"/>
        <v>16.447512726856676</v>
      </c>
      <c r="BW85" s="77">
        <f t="shared" ca="1" si="781"/>
        <v>16.438698923657679</v>
      </c>
      <c r="BX85" s="77">
        <f t="shared" ca="1" si="781"/>
        <v>16.4298336361616</v>
      </c>
      <c r="BY85" s="77">
        <f t="shared" ca="1" si="781"/>
        <v>16.420916563631881</v>
      </c>
      <c r="BZ85" s="77">
        <f t="shared" ca="1" si="781"/>
        <v>16.411947403575269</v>
      </c>
      <c r="CA85" s="77">
        <f t="shared" ca="1" si="781"/>
        <v>16.402925851731535</v>
      </c>
      <c r="CB85" s="77">
        <f t="shared" ca="1" si="781"/>
        <v>16.393851602063187</v>
      </c>
      <c r="CC85" s="77">
        <f t="shared" ca="1" si="781"/>
        <v>16.384724346745038</v>
      </c>
      <c r="CD85" s="77">
        <f t="shared" ca="1" si="781"/>
        <v>16.375543776153826</v>
      </c>
      <c r="CE85" s="77">
        <f t="shared" ca="1" si="781"/>
        <v>16.366309578857663</v>
      </c>
      <c r="CF85" s="77">
        <f t="shared" ca="1" si="781"/>
        <v>16.357021441605482</v>
      </c>
      <c r="CG85" s="77">
        <f t="shared" ca="1" si="781"/>
        <v>16.347679049316422</v>
      </c>
      <c r="CH85" s="77">
        <f t="shared" ca="1" si="781"/>
        <v>16.338282085069132</v>
      </c>
      <c r="CI85" s="77">
        <f t="shared" ca="1" si="781"/>
        <v>16.328830230091015</v>
      </c>
      <c r="CJ85" s="77">
        <f t="shared" ca="1" si="781"/>
        <v>16.31932316374742</v>
      </c>
      <c r="CK85" s="77">
        <f t="shared" ca="1" si="781"/>
        <v>16.309760563530777</v>
      </c>
      <c r="CL85" s="77">
        <f t="shared" ca="1" si="781"/>
        <v>16.300142105049623</v>
      </c>
      <c r="CM85" s="77">
        <f t="shared" ca="1" si="781"/>
        <v>16.290467462017634</v>
      </c>
      <c r="CN85" s="77">
        <f t="shared" ca="1" si="781"/>
        <v>16.280736306242542</v>
      </c>
      <c r="CO85" s="77">
        <f t="shared" ca="1" si="781"/>
        <v>16.27094830761499</v>
      </c>
      <c r="CP85" s="77">
        <f t="shared" ca="1" si="781"/>
        <v>16.261103134097343</v>
      </c>
      <c r="CQ85" s="77">
        <f t="shared" ca="1" si="781"/>
        <v>16.251200451712453</v>
      </c>
      <c r="CR85" s="77">
        <f t="shared" ca="1" si="781"/>
        <v>16.241239924532263</v>
      </c>
      <c r="CS85" s="77">
        <f t="shared" ca="1" si="781"/>
        <v>16.231221214666483</v>
      </c>
      <c r="CT85" s="77">
        <f t="shared" ca="1" si="781"/>
        <v>16.221143982251085</v>
      </c>
      <c r="CU85" s="77">
        <f t="shared" ca="1" si="781"/>
        <v>16.211007885436775</v>
      </c>
      <c r="CV85" s="77">
        <f t="shared" ca="1" si="781"/>
        <v>16.20081258037742</v>
      </c>
      <c r="CW85" s="77">
        <f t="shared" ca="1" si="781"/>
        <v>16.190557721218354</v>
      </c>
      <c r="CX85" s="77">
        <f t="shared" ca="1" si="781"/>
        <v>16.180242960084684</v>
      </c>
      <c r="CY85" s="77">
        <f t="shared" ca="1" si="781"/>
        <v>16.169867947069445</v>
      </c>
      <c r="CZ85" s="77">
        <f t="shared" ca="1" si="781"/>
        <v>16.159432330221762</v>
      </c>
      <c r="DA85" s="77">
        <f t="shared" ca="1" si="781"/>
        <v>16.148935755534897</v>
      </c>
      <c r="DB85" s="77">
        <f t="shared" ca="1" si="781"/>
        <v>16.138377866934245</v>
      </c>
      <c r="DC85" s="77">
        <f t="shared" ca="1" si="781"/>
        <v>16.12775830626525</v>
      </c>
      <c r="DD85" s="77">
        <f t="shared" ca="1" si="781"/>
        <v>16.117076713281257</v>
      </c>
      <c r="DE85" s="77">
        <f t="shared" ca="1" si="781"/>
        <v>16.106332725631308</v>
      </c>
      <c r="DF85" s="77">
        <f t="shared" ca="1" si="781"/>
        <v>16.09552597884781</v>
      </c>
      <c r="DG85" s="77">
        <f t="shared" ca="1" si="781"/>
        <v>16.084656106334222</v>
      </c>
      <c r="DH85" s="77">
        <f t="shared" ca="1" si="781"/>
        <v>16.073722739352572</v>
      </c>
      <c r="DI85" s="77">
        <f t="shared" ca="1" si="781"/>
        <v>16.062725507010985</v>
      </c>
      <c r="DJ85" s="77">
        <f t="shared" ca="1" si="781"/>
        <v>16.051664036251069</v>
      </c>
      <c r="DK85" s="77">
        <f t="shared" ca="1" si="781"/>
        <v>16.04053795183529</v>
      </c>
      <c r="DL85" s="77">
        <f t="shared" ca="1" si="781"/>
        <v>16.029346876334227</v>
      </c>
      <c r="DM85" s="77">
        <f t="shared" ca="1" si="781"/>
        <v>16.018090430113773</v>
      </c>
      <c r="DN85" s="77">
        <f t="shared" ca="1" si="781"/>
        <v>16.006768231322248</v>
      </c>
      <c r="DO85" s="77">
        <f t="shared" ca="1" si="781"/>
        <v>15.995379895877441</v>
      </c>
      <c r="DP85" s="77">
        <f t="shared" ca="1" si="781"/>
        <v>15.983925037453627</v>
      </c>
      <c r="DQ85" s="77">
        <f t="shared" ca="1" si="781"/>
        <v>15.97240326746839</v>
      </c>
      <c r="DR85" s="77">
        <f t="shared" ca="1" si="781"/>
        <v>67.389397709617754</v>
      </c>
      <c r="DS85" s="77">
        <f t="shared" ca="1" si="781"/>
        <v>64.232350904855849</v>
      </c>
      <c r="DT85" s="77">
        <f t="shared" ca="1" si="781"/>
        <v>61.048549466155293</v>
      </c>
      <c r="DU85" s="77">
        <f t="shared" ca="1" si="781"/>
        <v>57.837536049346177</v>
      </c>
      <c r="DV85" s="77">
        <f t="shared" ca="1" si="781"/>
        <v>50.302886930955367</v>
      </c>
      <c r="DW85" s="77">
        <f t="shared" ca="1" si="781"/>
        <v>42.702719124578564</v>
      </c>
      <c r="DX85" s="77">
        <f t="shared" ca="1" si="781"/>
        <v>35.035883179549323</v>
      </c>
      <c r="DY85" s="77">
        <f t="shared" ca="1" si="781"/>
        <v>27.301199128811863</v>
      </c>
      <c r="DZ85" s="77">
        <f t="shared" ref="DZ85:GK85" ca="1" si="782">DZ49</f>
        <v>19.497455399049954</v>
      </c>
      <c r="EA85" s="77">
        <f t="shared" ca="1" si="782"/>
        <v>11.623407671722632</v>
      </c>
      <c r="EB85" s="77">
        <f t="shared" ca="1" si="782"/>
        <v>7.3580956738438434</v>
      </c>
      <c r="EC85" s="77">
        <f t="shared" ca="1" si="782"/>
        <v>3.3471005419253856</v>
      </c>
      <c r="ED85" s="77">
        <f t="shared" ca="1" si="782"/>
        <v>3.3471005419253856</v>
      </c>
      <c r="EE85" s="77">
        <f t="shared" ca="1" si="782"/>
        <v>3.3471005419253856</v>
      </c>
      <c r="EF85" s="77">
        <f t="shared" ca="1" si="782"/>
        <v>3.3471005419253856</v>
      </c>
      <c r="EG85" s="77">
        <f t="shared" ca="1" si="782"/>
        <v>3.3471005419253856</v>
      </c>
      <c r="EH85" s="77">
        <f t="shared" ca="1" si="782"/>
        <v>3.3471005419253856</v>
      </c>
      <c r="EI85" s="77">
        <f t="shared" ca="1" si="782"/>
        <v>3.3471005419253856</v>
      </c>
      <c r="EJ85" s="77">
        <f t="shared" ca="1" si="782"/>
        <v>3.3471005419253856</v>
      </c>
      <c r="EK85" s="77">
        <f t="shared" ca="1" si="782"/>
        <v>3.3471005419253856</v>
      </c>
      <c r="EL85" s="77">
        <f t="shared" ca="1" si="782"/>
        <v>3.3471005419253856</v>
      </c>
      <c r="EM85" s="77">
        <f t="shared" ca="1" si="782"/>
        <v>3.3471005419253856</v>
      </c>
      <c r="EN85" s="77">
        <f t="shared" ca="1" si="782"/>
        <v>3.3471005419253856</v>
      </c>
      <c r="EO85" s="77">
        <f t="shared" ca="1" si="782"/>
        <v>3.3471005419253856</v>
      </c>
      <c r="EP85" s="77">
        <f t="shared" ca="1" si="782"/>
        <v>3.3471005419253856</v>
      </c>
      <c r="EQ85" s="77">
        <f t="shared" ca="1" si="782"/>
        <v>3.3471005419253856</v>
      </c>
      <c r="ER85" s="77">
        <f t="shared" ca="1" si="782"/>
        <v>3.3471005419253856</v>
      </c>
      <c r="ES85" s="77">
        <f t="shared" ca="1" si="782"/>
        <v>3.3471005419253856</v>
      </c>
      <c r="ET85" s="77">
        <f t="shared" ca="1" si="782"/>
        <v>3.3471005419253856</v>
      </c>
      <c r="EU85" s="77">
        <f t="shared" ca="1" si="782"/>
        <v>3.3471005419253856</v>
      </c>
      <c r="EV85" s="77">
        <f t="shared" ca="1" si="782"/>
        <v>3.3471005419253856</v>
      </c>
      <c r="EW85" s="77">
        <f t="shared" ca="1" si="782"/>
        <v>3.3471005419253856</v>
      </c>
      <c r="EX85" s="77">
        <f t="shared" ca="1" si="782"/>
        <v>3.3471005419253856</v>
      </c>
      <c r="EY85" s="77">
        <f t="shared" ca="1" si="782"/>
        <v>3.3471005419253856</v>
      </c>
      <c r="EZ85" s="77">
        <f t="shared" ca="1" si="782"/>
        <v>3.3471005419253856</v>
      </c>
      <c r="FA85" s="77">
        <f t="shared" ca="1" si="782"/>
        <v>3.3471005419253856</v>
      </c>
      <c r="FB85" s="77">
        <f t="shared" ca="1" si="782"/>
        <v>3.3471005419253856</v>
      </c>
      <c r="FC85" s="77">
        <f t="shared" ca="1" si="782"/>
        <v>3.3471005419253856</v>
      </c>
      <c r="FD85" s="77">
        <f t="shared" ca="1" si="782"/>
        <v>3.3471005419253856</v>
      </c>
      <c r="FE85" s="77">
        <f t="shared" ca="1" si="782"/>
        <v>3.3471005419253856</v>
      </c>
      <c r="FF85" s="77">
        <f t="shared" ca="1" si="782"/>
        <v>3.3471005419253856</v>
      </c>
      <c r="FG85" s="77">
        <f t="shared" ca="1" si="782"/>
        <v>3.3471005419253856</v>
      </c>
      <c r="FH85" s="77">
        <f t="shared" ca="1" si="782"/>
        <v>3.3471005419253856</v>
      </c>
      <c r="FI85" s="77">
        <f t="shared" ca="1" si="782"/>
        <v>3.3471005419253856</v>
      </c>
      <c r="FJ85" s="77">
        <f t="shared" ca="1" si="782"/>
        <v>3.3471005419253856</v>
      </c>
      <c r="FK85" s="77">
        <f t="shared" ca="1" si="782"/>
        <v>3.3471005419253856</v>
      </c>
      <c r="FL85" s="77">
        <f t="shared" ca="1" si="782"/>
        <v>3.3471005419253856</v>
      </c>
      <c r="FM85" s="77">
        <f t="shared" ca="1" si="782"/>
        <v>3.3471005419253856</v>
      </c>
      <c r="FN85" s="77">
        <f t="shared" ca="1" si="782"/>
        <v>3.3471005419253856</v>
      </c>
      <c r="FO85" s="77">
        <f t="shared" ca="1" si="782"/>
        <v>3.3471005419253856</v>
      </c>
      <c r="FP85" s="77">
        <f t="shared" ca="1" si="782"/>
        <v>3.3471005419253856</v>
      </c>
      <c r="FQ85" s="77">
        <f t="shared" ca="1" si="782"/>
        <v>3.3471005419253856</v>
      </c>
      <c r="FR85" s="77">
        <f t="shared" ca="1" si="782"/>
        <v>3.3471005419253856</v>
      </c>
      <c r="FS85" s="77">
        <f t="shared" ca="1" si="782"/>
        <v>3.3471005419253856</v>
      </c>
      <c r="FT85" s="77">
        <f t="shared" ca="1" si="782"/>
        <v>3.3471005419253856</v>
      </c>
      <c r="FU85" s="77">
        <f t="shared" ca="1" si="782"/>
        <v>3.3471005419253856</v>
      </c>
      <c r="FV85" s="77">
        <f t="shared" ca="1" si="782"/>
        <v>3.3471005419253856</v>
      </c>
      <c r="FW85" s="77">
        <f t="shared" ca="1" si="782"/>
        <v>3.3471005419253856</v>
      </c>
      <c r="FX85" s="77">
        <f t="shared" ca="1" si="782"/>
        <v>3.3471005419253856</v>
      </c>
      <c r="FY85" s="77">
        <f t="shared" ca="1" si="782"/>
        <v>3.3471005419253856</v>
      </c>
      <c r="FZ85" s="77">
        <f t="shared" ca="1" si="782"/>
        <v>3.3471005419253856</v>
      </c>
      <c r="GA85" s="77">
        <f t="shared" ca="1" si="782"/>
        <v>3.3471005419253856</v>
      </c>
      <c r="GB85" s="77">
        <f t="shared" ca="1" si="782"/>
        <v>3.3471005419253856</v>
      </c>
      <c r="GC85" s="77">
        <f t="shared" ca="1" si="782"/>
        <v>3.3471005419253856</v>
      </c>
      <c r="GD85" s="77">
        <f t="shared" ca="1" si="782"/>
        <v>3.3471005419253856</v>
      </c>
      <c r="GE85" s="77">
        <f t="shared" ca="1" si="782"/>
        <v>3.3471005419253856</v>
      </c>
      <c r="GF85" s="77">
        <f t="shared" ca="1" si="782"/>
        <v>3.3471005419253856</v>
      </c>
      <c r="GG85" s="77">
        <f t="shared" ca="1" si="782"/>
        <v>3.3471005419253856</v>
      </c>
      <c r="GH85" s="77">
        <f t="shared" ca="1" si="782"/>
        <v>3.3471005419253856</v>
      </c>
      <c r="GI85" s="77">
        <f t="shared" ca="1" si="782"/>
        <v>3.3471005419253856</v>
      </c>
      <c r="GJ85" s="77">
        <f t="shared" ca="1" si="782"/>
        <v>3.3471005419253856</v>
      </c>
      <c r="GK85" s="77">
        <f t="shared" ca="1" si="782"/>
        <v>3.3471005419253856</v>
      </c>
      <c r="GL85" s="77">
        <f t="shared" ref="GL85:IG85" ca="1" si="783">GL49</f>
        <v>3.3471005419253856</v>
      </c>
      <c r="GM85" s="77">
        <f t="shared" ca="1" si="783"/>
        <v>3.3471005419253856</v>
      </c>
      <c r="GN85" s="77">
        <f t="shared" ca="1" si="783"/>
        <v>3.3471005419253856</v>
      </c>
      <c r="GO85" s="77">
        <f t="shared" ca="1" si="783"/>
        <v>3.3471005419253856</v>
      </c>
      <c r="GP85" s="77">
        <f t="shared" ca="1" si="783"/>
        <v>3.3471005419253856</v>
      </c>
      <c r="GQ85" s="77">
        <f t="shared" ca="1" si="783"/>
        <v>3.3471005419253856</v>
      </c>
      <c r="GR85" s="77">
        <f t="shared" ca="1" si="783"/>
        <v>3.3471005419253856</v>
      </c>
      <c r="GS85" s="77">
        <f t="shared" ca="1" si="783"/>
        <v>3.3471005419253856</v>
      </c>
      <c r="GT85" s="77">
        <f t="shared" ca="1" si="783"/>
        <v>3.3471005419253856</v>
      </c>
      <c r="GU85" s="77">
        <f t="shared" ca="1" si="783"/>
        <v>3.3471005419253856</v>
      </c>
      <c r="GV85" s="77">
        <f t="shared" ca="1" si="783"/>
        <v>3.3471005419253856</v>
      </c>
      <c r="GW85" s="77">
        <f t="shared" ca="1" si="783"/>
        <v>3.3471005419253856</v>
      </c>
      <c r="GX85" s="77">
        <f t="shared" ca="1" si="783"/>
        <v>3.3471005419253856</v>
      </c>
      <c r="GY85" s="77">
        <f t="shared" ca="1" si="783"/>
        <v>3.3471005419253856</v>
      </c>
      <c r="GZ85" s="77">
        <f t="shared" ca="1" si="783"/>
        <v>3.3471005419253856</v>
      </c>
      <c r="HA85" s="77">
        <f t="shared" ca="1" si="783"/>
        <v>3.3471005419253856</v>
      </c>
      <c r="HB85" s="77">
        <f t="shared" ca="1" si="783"/>
        <v>3.3471005419253856</v>
      </c>
      <c r="HC85" s="77">
        <f t="shared" ca="1" si="783"/>
        <v>3.3471005419253856</v>
      </c>
      <c r="HD85" s="77">
        <f t="shared" ca="1" si="783"/>
        <v>3.3471005419253856</v>
      </c>
      <c r="HE85" s="77">
        <f t="shared" ca="1" si="783"/>
        <v>3.3471005419253856</v>
      </c>
      <c r="HF85" s="77">
        <f t="shared" ca="1" si="783"/>
        <v>3.3471005419253856</v>
      </c>
      <c r="HG85" s="77">
        <f t="shared" ca="1" si="783"/>
        <v>3.3471005419253856</v>
      </c>
      <c r="HH85" s="77">
        <f t="shared" ca="1" si="783"/>
        <v>3.3471005419253856</v>
      </c>
      <c r="HI85" s="77">
        <f t="shared" ca="1" si="783"/>
        <v>3.3471005419253856</v>
      </c>
      <c r="HJ85" s="77">
        <f t="shared" ca="1" si="783"/>
        <v>3.3471005419253856</v>
      </c>
      <c r="HK85" s="77">
        <f t="shared" ca="1" si="783"/>
        <v>3.3471005419253856</v>
      </c>
      <c r="HL85" s="77">
        <f t="shared" ca="1" si="783"/>
        <v>3.3471005419253856</v>
      </c>
      <c r="HM85" s="77">
        <f t="shared" ca="1" si="783"/>
        <v>3.3471005419253856</v>
      </c>
      <c r="HN85" s="77">
        <f t="shared" ca="1" si="783"/>
        <v>3.3471005419253856</v>
      </c>
      <c r="HO85" s="77">
        <f t="shared" ca="1" si="783"/>
        <v>3.3471005419253856</v>
      </c>
      <c r="HP85" s="77">
        <f t="shared" ca="1" si="783"/>
        <v>3.3471005419253856</v>
      </c>
      <c r="HQ85" s="77">
        <f t="shared" ca="1" si="783"/>
        <v>3.3471005419253856</v>
      </c>
      <c r="HR85" s="77">
        <f t="shared" ca="1" si="783"/>
        <v>3.3471005419253856</v>
      </c>
      <c r="HS85" s="77">
        <f t="shared" ca="1" si="783"/>
        <v>3.3471005419253856</v>
      </c>
      <c r="HT85" s="77">
        <f t="shared" ca="1" si="783"/>
        <v>3.3471005419253856</v>
      </c>
      <c r="HU85" s="77">
        <f t="shared" ca="1" si="783"/>
        <v>3.3471005419253856</v>
      </c>
      <c r="HV85" s="77">
        <f t="shared" ca="1" si="783"/>
        <v>3.3471005419253856</v>
      </c>
      <c r="HW85" s="77">
        <f t="shared" ca="1" si="783"/>
        <v>3.3471005419253856</v>
      </c>
      <c r="HX85" s="77">
        <f t="shared" ca="1" si="783"/>
        <v>3.3471005419253856</v>
      </c>
      <c r="HY85" s="77">
        <f t="shared" ca="1" si="783"/>
        <v>3.3471005419253856</v>
      </c>
      <c r="HZ85" s="77">
        <f t="shared" ca="1" si="783"/>
        <v>3.3471005419253856</v>
      </c>
      <c r="IA85" s="77">
        <f t="shared" ca="1" si="783"/>
        <v>3.3471005419253856</v>
      </c>
      <c r="IB85" s="77">
        <f t="shared" ca="1" si="783"/>
        <v>3.3471005419253856</v>
      </c>
      <c r="IC85" s="77">
        <f t="shared" ca="1" si="783"/>
        <v>3.3471005419253856</v>
      </c>
      <c r="ID85" s="77">
        <f t="shared" ca="1" si="783"/>
        <v>3.3471005419253856</v>
      </c>
      <c r="IE85" s="77">
        <f t="shared" ca="1" si="783"/>
        <v>3.3471005419253856</v>
      </c>
      <c r="IF85" s="77">
        <f t="shared" ca="1" si="783"/>
        <v>3.3471005419253856</v>
      </c>
      <c r="IG85" s="77">
        <f t="shared" ca="1" si="783"/>
        <v>3.3471005419253856</v>
      </c>
    </row>
    <row r="86" spans="1:241" x14ac:dyDescent="0.2">
      <c r="A86" s="236" t="s">
        <v>149</v>
      </c>
      <c r="B86" s="77">
        <f t="shared" ref="B86:BM86" ca="1" si="784">B83-B84-B85</f>
        <v>324.00385493933493</v>
      </c>
      <c r="C86" s="77">
        <f t="shared" ca="1" si="784"/>
        <v>166.74167183335032</v>
      </c>
      <c r="D86" s="77">
        <f t="shared" ca="1" si="784"/>
        <v>165.49932245050798</v>
      </c>
      <c r="E86" s="77">
        <f t="shared" ca="1" si="784"/>
        <v>166.06549494102626</v>
      </c>
      <c r="F86" s="77">
        <f t="shared" ca="1" si="784"/>
        <v>177.0339447722412</v>
      </c>
      <c r="G86" s="77">
        <f t="shared" ca="1" si="784"/>
        <v>188.31579470251449</v>
      </c>
      <c r="H86" s="77">
        <f t="shared" ca="1" si="784"/>
        <v>196.84508987832152</v>
      </c>
      <c r="I86" s="77">
        <f t="shared" ca="1" si="784"/>
        <v>204.55665999434805</v>
      </c>
      <c r="J86" s="77">
        <f t="shared" ca="1" si="784"/>
        <v>212.37990599410617</v>
      </c>
      <c r="K86" s="77">
        <f t="shared" ca="1" si="784"/>
        <v>220.43788179974905</v>
      </c>
      <c r="L86" s="77">
        <f t="shared" ca="1" si="784"/>
        <v>221.18011834667303</v>
      </c>
      <c r="M86" s="77">
        <f t="shared" ca="1" si="784"/>
        <v>224.23698485997193</v>
      </c>
      <c r="N86" s="77">
        <f t="shared" ca="1" si="784"/>
        <v>224.26456670177532</v>
      </c>
      <c r="O86" s="77">
        <f t="shared" ca="1" si="784"/>
        <v>222.39195532628318</v>
      </c>
      <c r="P86" s="77">
        <f t="shared" ca="1" si="784"/>
        <v>222.39195532628318</v>
      </c>
      <c r="Q86" s="77">
        <f t="shared" ca="1" si="784"/>
        <v>222.39195532628318</v>
      </c>
      <c r="R86" s="77">
        <f t="shared" ca="1" si="784"/>
        <v>222.39195532628318</v>
      </c>
      <c r="S86" s="77">
        <f t="shared" ca="1" si="784"/>
        <v>222.39195532628318</v>
      </c>
      <c r="T86" s="77">
        <f t="shared" ca="1" si="784"/>
        <v>222.39195532628318</v>
      </c>
      <c r="U86" s="77">
        <f t="shared" ca="1" si="784"/>
        <v>441.97739333815878</v>
      </c>
      <c r="V86" s="77">
        <f t="shared" ca="1" si="784"/>
        <v>2.8065173144075821</v>
      </c>
      <c r="W86" s="77">
        <f t="shared" ca="1" si="784"/>
        <v>222.39195532628318</v>
      </c>
      <c r="X86" s="77">
        <f t="shared" ca="1" si="784"/>
        <v>222.39195532628318</v>
      </c>
      <c r="Y86" s="77">
        <f t="shared" ca="1" si="784"/>
        <v>222.39195532628318</v>
      </c>
      <c r="Z86" s="77">
        <f t="shared" ca="1" si="784"/>
        <v>222.39195532628318</v>
      </c>
      <c r="AA86" s="77">
        <f t="shared" ca="1" si="784"/>
        <v>222.40528374238923</v>
      </c>
      <c r="AB86" s="77">
        <f t="shared" ca="1" si="784"/>
        <v>222.41202580606478</v>
      </c>
      <c r="AC86" s="77">
        <f t="shared" ca="1" si="784"/>
        <v>222.41880725233156</v>
      </c>
      <c r="AD86" s="77">
        <f t="shared" ca="1" si="784"/>
        <v>222.42562831123621</v>
      </c>
      <c r="AE86" s="77">
        <f t="shared" ca="1" si="784"/>
        <v>222.4324892141691</v>
      </c>
      <c r="AF86" s="77">
        <f t="shared" ca="1" si="784"/>
        <v>222.43939019387207</v>
      </c>
      <c r="AG86" s="77">
        <f t="shared" ca="1" si="784"/>
        <v>222.44633148444666</v>
      </c>
      <c r="AH86" s="77">
        <f t="shared" ca="1" si="784"/>
        <v>222.4533133213618</v>
      </c>
      <c r="AI86" s="77">
        <f t="shared" ca="1" si="784"/>
        <v>222.46033594146186</v>
      </c>
      <c r="AJ86" s="77">
        <f t="shared" ca="1" si="784"/>
        <v>222.46739958297476</v>
      </c>
      <c r="AK86" s="77">
        <f t="shared" ca="1" si="784"/>
        <v>222.47450448551993</v>
      </c>
      <c r="AL86" s="77">
        <f t="shared" ca="1" si="784"/>
        <v>222.48165089011647</v>
      </c>
      <c r="AM86" s="77">
        <f t="shared" ca="1" si="784"/>
        <v>222.48883903919142</v>
      </c>
      <c r="AN86" s="77">
        <f t="shared" ca="1" si="784"/>
        <v>222.49606917658789</v>
      </c>
      <c r="AO86" s="77">
        <f t="shared" ca="1" si="784"/>
        <v>222.50334154757331</v>
      </c>
      <c r="AP86" s="77">
        <f t="shared" ca="1" si="784"/>
        <v>222.51065639884791</v>
      </c>
      <c r="AQ86" s="77">
        <f t="shared" ca="1" si="784"/>
        <v>222.51801397855283</v>
      </c>
      <c r="AR86" s="77">
        <f t="shared" ca="1" si="784"/>
        <v>222.52541453627882</v>
      </c>
      <c r="AS86" s="77">
        <f t="shared" ca="1" si="784"/>
        <v>222.53285832307444</v>
      </c>
      <c r="AT86" s="77">
        <f t="shared" ca="1" si="784"/>
        <v>222.54034559145481</v>
      </c>
      <c r="AU86" s="77">
        <f t="shared" ca="1" si="784"/>
        <v>222.54787659541006</v>
      </c>
      <c r="AV86" s="77">
        <f t="shared" ca="1" si="784"/>
        <v>222.5554515904139</v>
      </c>
      <c r="AW86" s="77">
        <f t="shared" ca="1" si="784"/>
        <v>222.56307083343239</v>
      </c>
      <c r="AX86" s="77">
        <f t="shared" ca="1" si="784"/>
        <v>222.57073458293266</v>
      </c>
      <c r="AY86" s="77">
        <f t="shared" ca="1" si="784"/>
        <v>222.57844309889148</v>
      </c>
      <c r="AZ86" s="77">
        <f t="shared" ca="1" si="784"/>
        <v>222.5861966428044</v>
      </c>
      <c r="BA86" s="77">
        <f t="shared" ca="1" si="784"/>
        <v>222.59399547769431</v>
      </c>
      <c r="BB86" s="77">
        <f t="shared" ca="1" si="784"/>
        <v>222.60183986812066</v>
      </c>
      <c r="BC86" s="77">
        <f t="shared" ca="1" si="784"/>
        <v>222.60973008018811</v>
      </c>
      <c r="BD86" s="77">
        <f t="shared" ca="1" si="784"/>
        <v>222.61766638155584</v>
      </c>
      <c r="BE86" s="77">
        <f t="shared" ca="1" si="784"/>
        <v>222.62564904144642</v>
      </c>
      <c r="BF86" s="77">
        <f t="shared" ca="1" si="784"/>
        <v>222.63367833065516</v>
      </c>
      <c r="BG86" s="77">
        <f t="shared" ca="1" si="784"/>
        <v>222.64175452155908</v>
      </c>
      <c r="BH86" s="77">
        <f t="shared" ca="1" si="784"/>
        <v>222.64987788812618</v>
      </c>
      <c r="BI86" s="77">
        <f t="shared" ca="1" si="784"/>
        <v>222.65804870592507</v>
      </c>
      <c r="BJ86" s="77">
        <f t="shared" ca="1" si="784"/>
        <v>222.66626725213371</v>
      </c>
      <c r="BK86" s="77">
        <f t="shared" ca="1" si="784"/>
        <v>222.67453380554934</v>
      </c>
      <c r="BL86" s="77">
        <f t="shared" ca="1" si="784"/>
        <v>222.68284864659773</v>
      </c>
      <c r="BM86" s="77">
        <f t="shared" ca="1" si="784"/>
        <v>222.69121205734263</v>
      </c>
      <c r="BN86" s="77">
        <f t="shared" ref="BN86:DY86" ca="1" si="785">BN83-BN84-BN85</f>
        <v>222.69962432149549</v>
      </c>
      <c r="BO86" s="77">
        <f t="shared" ca="1" si="785"/>
        <v>222.70808572442499</v>
      </c>
      <c r="BP86" s="77">
        <f t="shared" ca="1" si="785"/>
        <v>222.71659655316677</v>
      </c>
      <c r="BQ86" s="77">
        <f t="shared" ca="1" si="785"/>
        <v>222.72515709643307</v>
      </c>
      <c r="BR86" s="77">
        <f t="shared" ca="1" si="785"/>
        <v>222.73376764462262</v>
      </c>
      <c r="BS86" s="77">
        <f t="shared" ca="1" si="785"/>
        <v>222.74242848983047</v>
      </c>
      <c r="BT86" s="77">
        <f t="shared" ca="1" si="785"/>
        <v>222.75113992585798</v>
      </c>
      <c r="BU86" s="77">
        <f t="shared" ca="1" si="785"/>
        <v>222.75990224822252</v>
      </c>
      <c r="BV86" s="77">
        <f t="shared" ca="1" si="785"/>
        <v>222.7687157541678</v>
      </c>
      <c r="BW86" s="77">
        <f t="shared" ca="1" si="785"/>
        <v>222.77758074267382</v>
      </c>
      <c r="BX86" s="77">
        <f t="shared" ca="1" si="785"/>
        <v>222.78649751446702</v>
      </c>
      <c r="BY86" s="77">
        <f t="shared" ca="1" si="785"/>
        <v>222.79546637203035</v>
      </c>
      <c r="BZ86" s="77">
        <f t="shared" ca="1" si="785"/>
        <v>222.80448761961384</v>
      </c>
      <c r="CA86" s="77">
        <f t="shared" ca="1" si="785"/>
        <v>222.81356156324472</v>
      </c>
      <c r="CB86" s="77">
        <f t="shared" ca="1" si="785"/>
        <v>222.82268851073766</v>
      </c>
      <c r="CC86" s="77">
        <f t="shared" ca="1" si="785"/>
        <v>222.83186877170562</v>
      </c>
      <c r="CD86" s="77">
        <f t="shared" ca="1" si="785"/>
        <v>222.84110265756991</v>
      </c>
      <c r="CE86" s="77">
        <f t="shared" ca="1" si="785"/>
        <v>222.85039048157103</v>
      </c>
      <c r="CF86" s="77">
        <f t="shared" ca="1" si="785"/>
        <v>222.85973255877923</v>
      </c>
      <c r="CG86" s="77">
        <f t="shared" ca="1" si="785"/>
        <v>222.86912920610519</v>
      </c>
      <c r="CH86" s="77">
        <f t="shared" ca="1" si="785"/>
        <v>222.87858074231067</v>
      </c>
      <c r="CI86" s="77">
        <f t="shared" ca="1" si="785"/>
        <v>222.88808748801961</v>
      </c>
      <c r="CJ86" s="77">
        <f t="shared" ca="1" si="785"/>
        <v>222.89764976572872</v>
      </c>
      <c r="CK86" s="77">
        <f t="shared" ca="1" si="785"/>
        <v>222.90726789981838</v>
      </c>
      <c r="CL86" s="77">
        <f t="shared" ca="1" si="785"/>
        <v>222.91694221656405</v>
      </c>
      <c r="CM86" s="77">
        <f t="shared" ca="1" si="785"/>
        <v>222.92667304414687</v>
      </c>
      <c r="CN86" s="77">
        <f t="shared" ca="1" si="785"/>
        <v>222.93646071266505</v>
      </c>
      <c r="CO86" s="77">
        <f t="shared" ca="1" si="785"/>
        <v>222.94630555414508</v>
      </c>
      <c r="CP86" s="77">
        <f t="shared" ca="1" si="785"/>
        <v>222.95620790255282</v>
      </c>
      <c r="CQ86" s="77">
        <f t="shared" ca="1" si="785"/>
        <v>222.96616809380492</v>
      </c>
      <c r="CR86" s="77">
        <f t="shared" ca="1" si="785"/>
        <v>222.97618646578044</v>
      </c>
      <c r="CS86" s="77">
        <f t="shared" ca="1" si="785"/>
        <v>222.9862633583318</v>
      </c>
      <c r="CT86" s="77">
        <f t="shared" ca="1" si="785"/>
        <v>222.99639911329683</v>
      </c>
      <c r="CU86" s="77">
        <f t="shared" ca="1" si="785"/>
        <v>223.00659407451005</v>
      </c>
      <c r="CV86" s="77">
        <f t="shared" ca="1" si="785"/>
        <v>223.01684858781442</v>
      </c>
      <c r="CW86" s="77">
        <f t="shared" ca="1" si="785"/>
        <v>223.02716300107323</v>
      </c>
      <c r="CX86" s="77">
        <f t="shared" ca="1" si="785"/>
        <v>223.03753766418151</v>
      </c>
      <c r="CY86" s="77">
        <f t="shared" ca="1" si="785"/>
        <v>223.04797292907833</v>
      </c>
      <c r="CZ86" s="77">
        <f t="shared" ca="1" si="785"/>
        <v>223.05846914975842</v>
      </c>
      <c r="DA86" s="77">
        <f t="shared" ca="1" si="785"/>
        <v>223.06902668228449</v>
      </c>
      <c r="DB86" s="77">
        <f t="shared" ca="1" si="785"/>
        <v>223.07964588479894</v>
      </c>
      <c r="DC86" s="77">
        <f t="shared" ca="1" si="785"/>
        <v>223.09032711753622</v>
      </c>
      <c r="DD86" s="77">
        <f t="shared" ca="1" si="785"/>
        <v>223.10107074283528</v>
      </c>
      <c r="DE86" s="77">
        <f t="shared" ca="1" si="785"/>
        <v>223.11187712515112</v>
      </c>
      <c r="DF86" s="77">
        <f t="shared" ca="1" si="785"/>
        <v>223.12274663106822</v>
      </c>
      <c r="DG86" s="77">
        <f t="shared" ca="1" si="785"/>
        <v>223.1336796293119</v>
      </c>
      <c r="DH86" s="77">
        <f t="shared" ca="1" si="785"/>
        <v>223.14467649076158</v>
      </c>
      <c r="DI86" s="77">
        <f t="shared" ca="1" si="785"/>
        <v>223.1557375884631</v>
      </c>
      <c r="DJ86" s="77">
        <f t="shared" ca="1" si="785"/>
        <v>223.16686329764138</v>
      </c>
      <c r="DK86" s="77">
        <f t="shared" ca="1" si="785"/>
        <v>223.17805399571301</v>
      </c>
      <c r="DL86" s="77">
        <f t="shared" ca="1" si="785"/>
        <v>223.18931006229934</v>
      </c>
      <c r="DM86" s="77">
        <f t="shared" ca="1" si="785"/>
        <v>223.20063187923921</v>
      </c>
      <c r="DN86" s="77">
        <f t="shared" ca="1" si="785"/>
        <v>223.2120198306018</v>
      </c>
      <c r="DO86" s="77">
        <f t="shared" ca="1" si="785"/>
        <v>223.22347430269988</v>
      </c>
      <c r="DP86" s="77">
        <f t="shared" ca="1" si="785"/>
        <v>223.23499568410273</v>
      </c>
      <c r="DQ86" s="77">
        <f t="shared" ca="1" si="785"/>
        <v>226.21235339915506</v>
      </c>
      <c r="DR86" s="77">
        <f t="shared" ca="1" si="785"/>
        <v>123.36684274487109</v>
      </c>
      <c r="DS86" s="77">
        <f t="shared" ca="1" si="785"/>
        <v>181.09793079654426</v>
      </c>
      <c r="DT86" s="77">
        <f t="shared" ca="1" si="785"/>
        <v>184.30848686918347</v>
      </c>
      <c r="DU86" s="77">
        <f t="shared" ca="1" si="785"/>
        <v>187.54671226410113</v>
      </c>
      <c r="DV86" s="77">
        <f t="shared" ca="1" si="785"/>
        <v>199.40499708407367</v>
      </c>
      <c r="DW86" s="77">
        <f t="shared" ca="1" si="785"/>
        <v>207.07068357843644</v>
      </c>
      <c r="DX86" s="77">
        <f t="shared" ca="1" si="785"/>
        <v>214.80418766211812</v>
      </c>
      <c r="DY86" s="77">
        <f t="shared" ca="1" si="785"/>
        <v>222.60671981856379</v>
      </c>
      <c r="DZ86" s="77">
        <f t="shared" ref="DZ86:GK86" ca="1" si="786">DZ83-DZ84-DZ85</f>
        <v>230.47952322735017</v>
      </c>
      <c r="EA86" s="77">
        <f t="shared" ca="1" si="786"/>
        <v>238.4238749522429</v>
      </c>
      <c r="EB86" s="77">
        <f t="shared" ca="1" si="786"/>
        <v>239.08045122067315</v>
      </c>
      <c r="EC86" s="77">
        <f t="shared" ca="1" si="786"/>
        <v>242.83712948663128</v>
      </c>
      <c r="ED86" s="77">
        <f t="shared" ca="1" si="786"/>
        <v>238.82613435471282</v>
      </c>
      <c r="EE86" s="77">
        <f t="shared" ca="1" si="786"/>
        <v>238.82613435471282</v>
      </c>
      <c r="EF86" s="77">
        <f t="shared" ca="1" si="786"/>
        <v>238.82613435471282</v>
      </c>
      <c r="EG86" s="77">
        <f t="shared" ca="1" si="786"/>
        <v>238.82613435471282</v>
      </c>
      <c r="EH86" s="77">
        <f t="shared" ca="1" si="786"/>
        <v>238.82613435471282</v>
      </c>
      <c r="EI86" s="77">
        <f t="shared" ca="1" si="786"/>
        <v>238.82613435471282</v>
      </c>
      <c r="EJ86" s="77">
        <f t="shared" ca="1" si="786"/>
        <v>238.82613435471282</v>
      </c>
      <c r="EK86" s="77">
        <f t="shared" ca="1" si="786"/>
        <v>238.82613435471282</v>
      </c>
      <c r="EL86" s="77">
        <f t="shared" ca="1" si="786"/>
        <v>238.82613435471282</v>
      </c>
      <c r="EM86" s="77">
        <f t="shared" ca="1" si="786"/>
        <v>238.82613435471282</v>
      </c>
      <c r="EN86" s="77">
        <f t="shared" ca="1" si="786"/>
        <v>238.82613435471282</v>
      </c>
      <c r="EO86" s="77">
        <f t="shared" ca="1" si="786"/>
        <v>238.82613435471282</v>
      </c>
      <c r="EP86" s="77">
        <f t="shared" ca="1" si="786"/>
        <v>238.82613435471282</v>
      </c>
      <c r="EQ86" s="77">
        <f t="shared" ca="1" si="786"/>
        <v>238.82613435471282</v>
      </c>
      <c r="ER86" s="77">
        <f t="shared" ca="1" si="786"/>
        <v>238.82613435471282</v>
      </c>
      <c r="ES86" s="77">
        <f t="shared" ca="1" si="786"/>
        <v>238.82613435471282</v>
      </c>
      <c r="ET86" s="77">
        <f t="shared" ca="1" si="786"/>
        <v>238.82613435471282</v>
      </c>
      <c r="EU86" s="77">
        <f t="shared" ca="1" si="786"/>
        <v>238.82613435471282</v>
      </c>
      <c r="EV86" s="77">
        <f t="shared" ca="1" si="786"/>
        <v>238.82613435471282</v>
      </c>
      <c r="EW86" s="77">
        <f t="shared" ca="1" si="786"/>
        <v>238.82613435471282</v>
      </c>
      <c r="EX86" s="77">
        <f t="shared" ca="1" si="786"/>
        <v>238.82613435471282</v>
      </c>
      <c r="EY86" s="77">
        <f t="shared" ca="1" si="786"/>
        <v>238.82613435471282</v>
      </c>
      <c r="EZ86" s="77">
        <f t="shared" ca="1" si="786"/>
        <v>238.82613435471282</v>
      </c>
      <c r="FA86" s="77">
        <f t="shared" ca="1" si="786"/>
        <v>238.82613435471282</v>
      </c>
      <c r="FB86" s="77">
        <f t="shared" ca="1" si="786"/>
        <v>238.82613435471282</v>
      </c>
      <c r="FC86" s="77">
        <f t="shared" ca="1" si="786"/>
        <v>238.82613435471282</v>
      </c>
      <c r="FD86" s="77">
        <f t="shared" ca="1" si="786"/>
        <v>238.82613435471282</v>
      </c>
      <c r="FE86" s="77">
        <f t="shared" ca="1" si="786"/>
        <v>238.82613435471282</v>
      </c>
      <c r="FF86" s="77">
        <f t="shared" ca="1" si="786"/>
        <v>238.82613435471282</v>
      </c>
      <c r="FG86" s="77">
        <f t="shared" ca="1" si="786"/>
        <v>238.82613435471282</v>
      </c>
      <c r="FH86" s="77">
        <f t="shared" ca="1" si="786"/>
        <v>238.82613435471282</v>
      </c>
      <c r="FI86" s="77">
        <f t="shared" ca="1" si="786"/>
        <v>238.82613435471282</v>
      </c>
      <c r="FJ86" s="77">
        <f t="shared" ca="1" si="786"/>
        <v>238.82613435471282</v>
      </c>
      <c r="FK86" s="77">
        <f t="shared" ca="1" si="786"/>
        <v>238.82613435471282</v>
      </c>
      <c r="FL86" s="77">
        <f t="shared" ca="1" si="786"/>
        <v>238.82613435471282</v>
      </c>
      <c r="FM86" s="77">
        <f t="shared" ca="1" si="786"/>
        <v>238.82613435471282</v>
      </c>
      <c r="FN86" s="77">
        <f t="shared" ca="1" si="786"/>
        <v>238.82613435471282</v>
      </c>
      <c r="FO86" s="77">
        <f t="shared" ca="1" si="786"/>
        <v>238.82613435471282</v>
      </c>
      <c r="FP86" s="77">
        <f t="shared" ca="1" si="786"/>
        <v>238.82613435471282</v>
      </c>
      <c r="FQ86" s="77">
        <f t="shared" ca="1" si="786"/>
        <v>238.82613435471282</v>
      </c>
      <c r="FR86" s="77">
        <f t="shared" ca="1" si="786"/>
        <v>238.82613435471282</v>
      </c>
      <c r="FS86" s="77">
        <f t="shared" ca="1" si="786"/>
        <v>238.82613435471282</v>
      </c>
      <c r="FT86" s="77">
        <f t="shared" ca="1" si="786"/>
        <v>238.82613435471282</v>
      </c>
      <c r="FU86" s="77">
        <f t="shared" ca="1" si="786"/>
        <v>238.82613435471282</v>
      </c>
      <c r="FV86" s="77">
        <f t="shared" ca="1" si="786"/>
        <v>238.82613435471282</v>
      </c>
      <c r="FW86" s="77">
        <f t="shared" ca="1" si="786"/>
        <v>238.82613435471282</v>
      </c>
      <c r="FX86" s="77">
        <f t="shared" ca="1" si="786"/>
        <v>238.82613435471282</v>
      </c>
      <c r="FY86" s="77">
        <f t="shared" ca="1" si="786"/>
        <v>238.82613435471282</v>
      </c>
      <c r="FZ86" s="77">
        <f t="shared" ca="1" si="786"/>
        <v>238.82613435471282</v>
      </c>
      <c r="GA86" s="77">
        <f t="shared" ca="1" si="786"/>
        <v>238.82613435471282</v>
      </c>
      <c r="GB86" s="77">
        <f t="shared" ca="1" si="786"/>
        <v>238.82613435471282</v>
      </c>
      <c r="GC86" s="77">
        <f t="shared" ca="1" si="786"/>
        <v>238.82613435471282</v>
      </c>
      <c r="GD86" s="77">
        <f t="shared" ca="1" si="786"/>
        <v>238.82613435471282</v>
      </c>
      <c r="GE86" s="77">
        <f t="shared" ca="1" si="786"/>
        <v>238.82613435471282</v>
      </c>
      <c r="GF86" s="77">
        <f t="shared" ca="1" si="786"/>
        <v>238.82613435471282</v>
      </c>
      <c r="GG86" s="77">
        <f t="shared" ca="1" si="786"/>
        <v>238.82613435471282</v>
      </c>
      <c r="GH86" s="77">
        <f t="shared" ca="1" si="786"/>
        <v>238.82613435471282</v>
      </c>
      <c r="GI86" s="77">
        <f t="shared" ca="1" si="786"/>
        <v>238.82613435471282</v>
      </c>
      <c r="GJ86" s="77">
        <f t="shared" ca="1" si="786"/>
        <v>238.82613435471282</v>
      </c>
      <c r="GK86" s="77">
        <f t="shared" ca="1" si="786"/>
        <v>238.82613435471282</v>
      </c>
      <c r="GL86" s="77">
        <f t="shared" ref="GL86:HI86" ca="1" si="787">GL83-GL84-GL85</f>
        <v>238.82613435471282</v>
      </c>
      <c r="GM86" s="77">
        <f t="shared" ca="1" si="787"/>
        <v>238.82613435471282</v>
      </c>
      <c r="GN86" s="77">
        <f t="shared" ca="1" si="787"/>
        <v>238.82613435471282</v>
      </c>
      <c r="GO86" s="77">
        <f t="shared" ca="1" si="787"/>
        <v>238.82613435471282</v>
      </c>
      <c r="GP86" s="77">
        <f t="shared" ca="1" si="787"/>
        <v>238.82613435471282</v>
      </c>
      <c r="GQ86" s="77">
        <f t="shared" ca="1" si="787"/>
        <v>238.82613435471282</v>
      </c>
      <c r="GR86" s="77">
        <f t="shared" ca="1" si="787"/>
        <v>238.82613435471282</v>
      </c>
      <c r="GS86" s="77">
        <f t="shared" ca="1" si="787"/>
        <v>238.82613435471282</v>
      </c>
      <c r="GT86" s="77">
        <f t="shared" ca="1" si="787"/>
        <v>238.82613435471282</v>
      </c>
      <c r="GU86" s="77">
        <f t="shared" ca="1" si="787"/>
        <v>238.82613435471282</v>
      </c>
      <c r="GV86" s="77">
        <f t="shared" ca="1" si="787"/>
        <v>238.82613435471282</v>
      </c>
      <c r="GW86" s="77">
        <f t="shared" ca="1" si="787"/>
        <v>238.82613435471282</v>
      </c>
      <c r="GX86" s="77">
        <f t="shared" ca="1" si="787"/>
        <v>238.82613435471282</v>
      </c>
      <c r="GY86" s="77">
        <f t="shared" ca="1" si="787"/>
        <v>238.82613435471282</v>
      </c>
      <c r="GZ86" s="77">
        <f t="shared" ca="1" si="787"/>
        <v>238.82613435471282</v>
      </c>
      <c r="HA86" s="77">
        <f t="shared" ca="1" si="787"/>
        <v>238.82613435471282</v>
      </c>
      <c r="HB86" s="77">
        <f t="shared" ca="1" si="787"/>
        <v>238.82613435471282</v>
      </c>
      <c r="HC86" s="77">
        <f t="shared" ca="1" si="787"/>
        <v>238.82613435471282</v>
      </c>
      <c r="HD86" s="77">
        <f t="shared" ca="1" si="787"/>
        <v>238.82613435471282</v>
      </c>
      <c r="HE86" s="77">
        <f t="shared" ca="1" si="787"/>
        <v>238.82613435471282</v>
      </c>
      <c r="HF86" s="77">
        <f t="shared" ca="1" si="787"/>
        <v>238.82613435471282</v>
      </c>
      <c r="HG86" s="77">
        <f t="shared" ca="1" si="787"/>
        <v>238.82613435471282</v>
      </c>
      <c r="HH86" s="77">
        <f t="shared" ca="1" si="787"/>
        <v>238.82613435471282</v>
      </c>
      <c r="HI86" s="77">
        <f t="shared" ca="1" si="787"/>
        <v>238.82613435471282</v>
      </c>
      <c r="HJ86" s="77">
        <f t="shared" ref="HJ86:IG86" ca="1" si="788">HJ83-HJ84-HJ85</f>
        <v>238.82613435471282</v>
      </c>
      <c r="HK86" s="77">
        <f t="shared" ca="1" si="788"/>
        <v>238.82613435471282</v>
      </c>
      <c r="HL86" s="77">
        <f t="shared" ca="1" si="788"/>
        <v>238.82613435471282</v>
      </c>
      <c r="HM86" s="77">
        <f t="shared" ca="1" si="788"/>
        <v>238.82613435471282</v>
      </c>
      <c r="HN86" s="77">
        <f t="shared" ca="1" si="788"/>
        <v>238.82613435471282</v>
      </c>
      <c r="HO86" s="77">
        <f t="shared" ca="1" si="788"/>
        <v>238.82613435471282</v>
      </c>
      <c r="HP86" s="77">
        <f t="shared" ca="1" si="788"/>
        <v>238.82613435471282</v>
      </c>
      <c r="HQ86" s="77">
        <f t="shared" ca="1" si="788"/>
        <v>238.82613435471282</v>
      </c>
      <c r="HR86" s="77">
        <f t="shared" ca="1" si="788"/>
        <v>238.82613435471282</v>
      </c>
      <c r="HS86" s="77">
        <f t="shared" ca="1" si="788"/>
        <v>238.82613435471282</v>
      </c>
      <c r="HT86" s="77">
        <f t="shared" ca="1" si="788"/>
        <v>238.82613435471282</v>
      </c>
      <c r="HU86" s="77">
        <f t="shared" ca="1" si="788"/>
        <v>238.82613435471282</v>
      </c>
      <c r="HV86" s="77">
        <f t="shared" ca="1" si="788"/>
        <v>238.82613435471282</v>
      </c>
      <c r="HW86" s="77">
        <f t="shared" ca="1" si="788"/>
        <v>238.82613435471282</v>
      </c>
      <c r="HX86" s="77">
        <f t="shared" ca="1" si="788"/>
        <v>238.82613435471282</v>
      </c>
      <c r="HY86" s="77">
        <f t="shared" ca="1" si="788"/>
        <v>238.82613435471282</v>
      </c>
      <c r="HZ86" s="77">
        <f t="shared" ca="1" si="788"/>
        <v>238.82613435471282</v>
      </c>
      <c r="IA86" s="77">
        <f t="shared" ca="1" si="788"/>
        <v>238.82613435471282</v>
      </c>
      <c r="IB86" s="77">
        <f t="shared" ca="1" si="788"/>
        <v>238.82613435471282</v>
      </c>
      <c r="IC86" s="77">
        <f t="shared" ca="1" si="788"/>
        <v>238.82613435471282</v>
      </c>
      <c r="ID86" s="77">
        <f t="shared" ca="1" si="788"/>
        <v>238.82613435471282</v>
      </c>
      <c r="IE86" s="77">
        <f t="shared" ca="1" si="788"/>
        <v>238.82613435471282</v>
      </c>
      <c r="IF86" s="77">
        <f t="shared" ca="1" si="788"/>
        <v>238.82613435471282</v>
      </c>
      <c r="IG86" s="77">
        <f t="shared" ca="1" si="788"/>
        <v>-52.51378131481377</v>
      </c>
    </row>
    <row r="87" spans="1:241" x14ac:dyDescent="0.2">
      <c r="A87" s="94" t="s">
        <v>150</v>
      </c>
      <c r="B87" s="77">
        <f t="shared" ref="B87:BM87" si="789">B56</f>
        <v>1500</v>
      </c>
      <c r="C87" s="77">
        <f t="shared" si="789"/>
        <v>200</v>
      </c>
      <c r="D87" s="77">
        <f t="shared" si="789"/>
        <v>200</v>
      </c>
      <c r="E87" s="77">
        <f t="shared" si="789"/>
        <v>200</v>
      </c>
      <c r="F87" s="77">
        <f t="shared" si="789"/>
        <v>2151.7231095833331</v>
      </c>
      <c r="G87" s="77">
        <f t="shared" si="789"/>
        <v>2151.7231095833331</v>
      </c>
      <c r="H87" s="77">
        <f t="shared" si="789"/>
        <v>2122.5052395833327</v>
      </c>
      <c r="I87" s="77">
        <f t="shared" si="789"/>
        <v>1985.3987629166663</v>
      </c>
      <c r="J87" s="77">
        <f t="shared" si="789"/>
        <v>1985.3987629166663</v>
      </c>
      <c r="K87" s="77">
        <f t="shared" si="789"/>
        <v>1985.3987629166663</v>
      </c>
      <c r="L87" s="77">
        <f t="shared" si="789"/>
        <v>794.70765125000003</v>
      </c>
      <c r="M87" s="77">
        <f t="shared" si="789"/>
        <v>1346.97415125</v>
      </c>
      <c r="N87" s="77">
        <f t="shared" si="789"/>
        <v>0</v>
      </c>
      <c r="O87" s="77">
        <f t="shared" si="789"/>
        <v>0</v>
      </c>
      <c r="P87" s="77">
        <f t="shared" si="789"/>
        <v>0</v>
      </c>
      <c r="Q87" s="77">
        <f t="shared" si="789"/>
        <v>0</v>
      </c>
      <c r="R87" s="77">
        <f t="shared" si="789"/>
        <v>0</v>
      </c>
      <c r="S87" s="77">
        <f t="shared" si="789"/>
        <v>0</v>
      </c>
      <c r="T87" s="77">
        <f t="shared" si="789"/>
        <v>0</v>
      </c>
      <c r="U87" s="77">
        <f t="shared" si="789"/>
        <v>0</v>
      </c>
      <c r="V87" s="77">
        <f t="shared" si="789"/>
        <v>0</v>
      </c>
      <c r="W87" s="77">
        <f t="shared" si="789"/>
        <v>0</v>
      </c>
      <c r="X87" s="77">
        <f t="shared" si="789"/>
        <v>0</v>
      </c>
      <c r="Y87" s="77">
        <f t="shared" si="789"/>
        <v>0</v>
      </c>
      <c r="Z87" s="77">
        <f t="shared" si="789"/>
        <v>0</v>
      </c>
      <c r="AA87" s="77">
        <f t="shared" si="789"/>
        <v>0</v>
      </c>
      <c r="AB87" s="77">
        <f t="shared" si="789"/>
        <v>0</v>
      </c>
      <c r="AC87" s="77">
        <f t="shared" si="789"/>
        <v>0</v>
      </c>
      <c r="AD87" s="77">
        <f t="shared" si="789"/>
        <v>0</v>
      </c>
      <c r="AE87" s="77">
        <f t="shared" si="789"/>
        <v>0</v>
      </c>
      <c r="AF87" s="77">
        <f t="shared" si="789"/>
        <v>0</v>
      </c>
      <c r="AG87" s="77">
        <f t="shared" si="789"/>
        <v>0</v>
      </c>
      <c r="AH87" s="77">
        <f t="shared" si="789"/>
        <v>0</v>
      </c>
      <c r="AI87" s="77">
        <f t="shared" si="789"/>
        <v>0</v>
      </c>
      <c r="AJ87" s="77">
        <f t="shared" si="789"/>
        <v>0</v>
      </c>
      <c r="AK87" s="77">
        <f t="shared" si="789"/>
        <v>0</v>
      </c>
      <c r="AL87" s="77">
        <f t="shared" si="789"/>
        <v>0</v>
      </c>
      <c r="AM87" s="77">
        <f t="shared" si="789"/>
        <v>0</v>
      </c>
      <c r="AN87" s="77">
        <f t="shared" si="789"/>
        <v>0</v>
      </c>
      <c r="AO87" s="77">
        <f t="shared" si="789"/>
        <v>0</v>
      </c>
      <c r="AP87" s="77">
        <f t="shared" si="789"/>
        <v>0</v>
      </c>
      <c r="AQ87" s="77">
        <f t="shared" si="789"/>
        <v>0</v>
      </c>
      <c r="AR87" s="77">
        <f t="shared" si="789"/>
        <v>0</v>
      </c>
      <c r="AS87" s="77">
        <f t="shared" si="789"/>
        <v>0</v>
      </c>
      <c r="AT87" s="77">
        <f t="shared" si="789"/>
        <v>0</v>
      </c>
      <c r="AU87" s="77">
        <f t="shared" si="789"/>
        <v>0</v>
      </c>
      <c r="AV87" s="77">
        <f t="shared" si="789"/>
        <v>0</v>
      </c>
      <c r="AW87" s="77">
        <f t="shared" si="789"/>
        <v>0</v>
      </c>
      <c r="AX87" s="77">
        <f t="shared" si="789"/>
        <v>0</v>
      </c>
      <c r="AY87" s="77">
        <f t="shared" si="789"/>
        <v>0</v>
      </c>
      <c r="AZ87" s="77">
        <f t="shared" si="789"/>
        <v>0</v>
      </c>
      <c r="BA87" s="77">
        <f t="shared" si="789"/>
        <v>0</v>
      </c>
      <c r="BB87" s="77">
        <f t="shared" si="789"/>
        <v>0</v>
      </c>
      <c r="BC87" s="77">
        <f t="shared" si="789"/>
        <v>0</v>
      </c>
      <c r="BD87" s="77">
        <f t="shared" si="789"/>
        <v>0</v>
      </c>
      <c r="BE87" s="77">
        <f t="shared" si="789"/>
        <v>0</v>
      </c>
      <c r="BF87" s="77">
        <f t="shared" si="789"/>
        <v>0</v>
      </c>
      <c r="BG87" s="77">
        <f t="shared" si="789"/>
        <v>0</v>
      </c>
      <c r="BH87" s="77">
        <f t="shared" si="789"/>
        <v>0</v>
      </c>
      <c r="BI87" s="77">
        <f t="shared" si="789"/>
        <v>0</v>
      </c>
      <c r="BJ87" s="77">
        <f t="shared" si="789"/>
        <v>0</v>
      </c>
      <c r="BK87" s="77">
        <f t="shared" si="789"/>
        <v>0</v>
      </c>
      <c r="BL87" s="77">
        <f t="shared" si="789"/>
        <v>0</v>
      </c>
      <c r="BM87" s="77">
        <f t="shared" si="789"/>
        <v>0</v>
      </c>
      <c r="BN87" s="77">
        <f t="shared" ref="BN87:DY87" si="790">BN56</f>
        <v>0</v>
      </c>
      <c r="BO87" s="77">
        <f t="shared" si="790"/>
        <v>0</v>
      </c>
      <c r="BP87" s="77">
        <f t="shared" si="790"/>
        <v>0</v>
      </c>
      <c r="BQ87" s="77">
        <f t="shared" si="790"/>
        <v>0</v>
      </c>
      <c r="BR87" s="77">
        <f t="shared" si="790"/>
        <v>0</v>
      </c>
      <c r="BS87" s="77">
        <f t="shared" si="790"/>
        <v>0</v>
      </c>
      <c r="BT87" s="77">
        <f t="shared" si="790"/>
        <v>0</v>
      </c>
      <c r="BU87" s="77">
        <f t="shared" si="790"/>
        <v>0</v>
      </c>
      <c r="BV87" s="77">
        <f t="shared" si="790"/>
        <v>0</v>
      </c>
      <c r="BW87" s="77">
        <f t="shared" si="790"/>
        <v>0</v>
      </c>
      <c r="BX87" s="77">
        <f t="shared" si="790"/>
        <v>0</v>
      </c>
      <c r="BY87" s="77">
        <f t="shared" si="790"/>
        <v>0</v>
      </c>
      <c r="BZ87" s="77">
        <f t="shared" si="790"/>
        <v>0</v>
      </c>
      <c r="CA87" s="77">
        <f t="shared" si="790"/>
        <v>0</v>
      </c>
      <c r="CB87" s="77">
        <f t="shared" si="790"/>
        <v>0</v>
      </c>
      <c r="CC87" s="77">
        <f t="shared" si="790"/>
        <v>0</v>
      </c>
      <c r="CD87" s="77">
        <f t="shared" si="790"/>
        <v>0</v>
      </c>
      <c r="CE87" s="77">
        <f t="shared" si="790"/>
        <v>0</v>
      </c>
      <c r="CF87" s="77">
        <f t="shared" si="790"/>
        <v>0</v>
      </c>
      <c r="CG87" s="77">
        <f t="shared" si="790"/>
        <v>0</v>
      </c>
      <c r="CH87" s="77">
        <f t="shared" si="790"/>
        <v>0</v>
      </c>
      <c r="CI87" s="77">
        <f t="shared" si="790"/>
        <v>0</v>
      </c>
      <c r="CJ87" s="77">
        <f t="shared" si="790"/>
        <v>0</v>
      </c>
      <c r="CK87" s="77">
        <f t="shared" si="790"/>
        <v>0</v>
      </c>
      <c r="CL87" s="77">
        <f t="shared" si="790"/>
        <v>0</v>
      </c>
      <c r="CM87" s="77">
        <f t="shared" si="790"/>
        <v>0</v>
      </c>
      <c r="CN87" s="77">
        <f t="shared" si="790"/>
        <v>0</v>
      </c>
      <c r="CO87" s="77">
        <f t="shared" si="790"/>
        <v>0</v>
      </c>
      <c r="CP87" s="77">
        <f t="shared" si="790"/>
        <v>0</v>
      </c>
      <c r="CQ87" s="77">
        <f t="shared" si="790"/>
        <v>0</v>
      </c>
      <c r="CR87" s="77">
        <f t="shared" si="790"/>
        <v>0</v>
      </c>
      <c r="CS87" s="77">
        <f t="shared" si="790"/>
        <v>0</v>
      </c>
      <c r="CT87" s="77">
        <f t="shared" si="790"/>
        <v>0</v>
      </c>
      <c r="CU87" s="77">
        <f t="shared" si="790"/>
        <v>0</v>
      </c>
      <c r="CV87" s="77">
        <f t="shared" si="790"/>
        <v>0</v>
      </c>
      <c r="CW87" s="77">
        <f t="shared" si="790"/>
        <v>0</v>
      </c>
      <c r="CX87" s="77">
        <f t="shared" si="790"/>
        <v>0</v>
      </c>
      <c r="CY87" s="77">
        <f t="shared" si="790"/>
        <v>0</v>
      </c>
      <c r="CZ87" s="77">
        <f t="shared" si="790"/>
        <v>0</v>
      </c>
      <c r="DA87" s="77">
        <f t="shared" si="790"/>
        <v>0</v>
      </c>
      <c r="DB87" s="77">
        <f t="shared" si="790"/>
        <v>0</v>
      </c>
      <c r="DC87" s="77">
        <f t="shared" si="790"/>
        <v>0</v>
      </c>
      <c r="DD87" s="77">
        <f t="shared" si="790"/>
        <v>0</v>
      </c>
      <c r="DE87" s="77">
        <f t="shared" si="790"/>
        <v>0</v>
      </c>
      <c r="DF87" s="77">
        <f t="shared" si="790"/>
        <v>0</v>
      </c>
      <c r="DG87" s="77">
        <f t="shared" si="790"/>
        <v>0</v>
      </c>
      <c r="DH87" s="77">
        <f t="shared" si="790"/>
        <v>0</v>
      </c>
      <c r="DI87" s="77">
        <f t="shared" si="790"/>
        <v>0</v>
      </c>
      <c r="DJ87" s="77">
        <f t="shared" si="790"/>
        <v>0</v>
      </c>
      <c r="DK87" s="77">
        <f t="shared" si="790"/>
        <v>0</v>
      </c>
      <c r="DL87" s="77">
        <f t="shared" si="790"/>
        <v>0</v>
      </c>
      <c r="DM87" s="77">
        <f t="shared" si="790"/>
        <v>0</v>
      </c>
      <c r="DN87" s="77">
        <f t="shared" si="790"/>
        <v>0</v>
      </c>
      <c r="DO87" s="77">
        <f t="shared" si="790"/>
        <v>0</v>
      </c>
      <c r="DP87" s="77">
        <f t="shared" si="790"/>
        <v>0</v>
      </c>
      <c r="DQ87" s="77">
        <f t="shared" si="790"/>
        <v>0</v>
      </c>
      <c r="DR87" s="77">
        <f t="shared" si="790"/>
        <v>1104.9663816666666</v>
      </c>
      <c r="DS87" s="77">
        <f t="shared" si="790"/>
        <v>1104.9663816666666</v>
      </c>
      <c r="DT87" s="77">
        <f t="shared" si="790"/>
        <v>1104.9663816666666</v>
      </c>
      <c r="DU87" s="77">
        <f t="shared" si="790"/>
        <v>1104.9663816666666</v>
      </c>
      <c r="DV87" s="77">
        <f t="shared" si="790"/>
        <v>2570.6449933333329</v>
      </c>
      <c r="DW87" s="77">
        <f t="shared" si="790"/>
        <v>2570.6449933333329</v>
      </c>
      <c r="DX87" s="77">
        <f t="shared" si="790"/>
        <v>2570.6449933333329</v>
      </c>
      <c r="DY87" s="77">
        <f t="shared" si="790"/>
        <v>2570.6449933333329</v>
      </c>
      <c r="DZ87" s="77">
        <f t="shared" ref="DZ87:GK87" si="791">DZ56</f>
        <v>2570.6449933333329</v>
      </c>
      <c r="EA87" s="77">
        <f t="shared" si="791"/>
        <v>2570.6449933333329</v>
      </c>
      <c r="EB87" s="77">
        <f t="shared" si="791"/>
        <v>1379.9538816666668</v>
      </c>
      <c r="EC87" s="77">
        <f t="shared" si="791"/>
        <v>1479.9538816666668</v>
      </c>
      <c r="ED87" s="77">
        <f t="shared" si="791"/>
        <v>0</v>
      </c>
      <c r="EE87" s="77">
        <f t="shared" si="791"/>
        <v>0</v>
      </c>
      <c r="EF87" s="77">
        <f t="shared" si="791"/>
        <v>0</v>
      </c>
      <c r="EG87" s="77">
        <f t="shared" si="791"/>
        <v>0</v>
      </c>
      <c r="EH87" s="77">
        <f t="shared" si="791"/>
        <v>0</v>
      </c>
      <c r="EI87" s="77">
        <f t="shared" si="791"/>
        <v>0</v>
      </c>
      <c r="EJ87" s="77">
        <f t="shared" si="791"/>
        <v>0</v>
      </c>
      <c r="EK87" s="77">
        <f t="shared" si="791"/>
        <v>0</v>
      </c>
      <c r="EL87" s="77">
        <f t="shared" si="791"/>
        <v>0</v>
      </c>
      <c r="EM87" s="77">
        <f t="shared" si="791"/>
        <v>0</v>
      </c>
      <c r="EN87" s="77">
        <f t="shared" si="791"/>
        <v>0</v>
      </c>
      <c r="EO87" s="77">
        <f t="shared" si="791"/>
        <v>0</v>
      </c>
      <c r="EP87" s="77">
        <f t="shared" si="791"/>
        <v>0</v>
      </c>
      <c r="EQ87" s="77">
        <f t="shared" si="791"/>
        <v>0</v>
      </c>
      <c r="ER87" s="77">
        <f t="shared" si="791"/>
        <v>0</v>
      </c>
      <c r="ES87" s="77">
        <f t="shared" si="791"/>
        <v>0</v>
      </c>
      <c r="ET87" s="77">
        <f t="shared" si="791"/>
        <v>0</v>
      </c>
      <c r="EU87" s="77">
        <f t="shared" si="791"/>
        <v>0</v>
      </c>
      <c r="EV87" s="77">
        <f t="shared" si="791"/>
        <v>0</v>
      </c>
      <c r="EW87" s="77">
        <f t="shared" si="791"/>
        <v>0</v>
      </c>
      <c r="EX87" s="77">
        <f t="shared" si="791"/>
        <v>0</v>
      </c>
      <c r="EY87" s="77">
        <f t="shared" si="791"/>
        <v>0</v>
      </c>
      <c r="EZ87" s="77">
        <f t="shared" si="791"/>
        <v>0</v>
      </c>
      <c r="FA87" s="77">
        <f t="shared" si="791"/>
        <v>0</v>
      </c>
      <c r="FB87" s="77">
        <f t="shared" si="791"/>
        <v>0</v>
      </c>
      <c r="FC87" s="77">
        <f t="shared" si="791"/>
        <v>0</v>
      </c>
      <c r="FD87" s="77">
        <f t="shared" si="791"/>
        <v>0</v>
      </c>
      <c r="FE87" s="77">
        <f t="shared" si="791"/>
        <v>0</v>
      </c>
      <c r="FF87" s="77">
        <f t="shared" si="791"/>
        <v>0</v>
      </c>
      <c r="FG87" s="77">
        <f t="shared" si="791"/>
        <v>0</v>
      </c>
      <c r="FH87" s="77">
        <f t="shared" si="791"/>
        <v>0</v>
      </c>
      <c r="FI87" s="77">
        <f t="shared" si="791"/>
        <v>0</v>
      </c>
      <c r="FJ87" s="77">
        <f t="shared" si="791"/>
        <v>0</v>
      </c>
      <c r="FK87" s="77">
        <f t="shared" si="791"/>
        <v>0</v>
      </c>
      <c r="FL87" s="77">
        <f t="shared" si="791"/>
        <v>0</v>
      </c>
      <c r="FM87" s="77">
        <f t="shared" si="791"/>
        <v>0</v>
      </c>
      <c r="FN87" s="77">
        <f t="shared" si="791"/>
        <v>0</v>
      </c>
      <c r="FO87" s="77">
        <f t="shared" si="791"/>
        <v>0</v>
      </c>
      <c r="FP87" s="77">
        <f t="shared" si="791"/>
        <v>0</v>
      </c>
      <c r="FQ87" s="77">
        <f t="shared" si="791"/>
        <v>0</v>
      </c>
      <c r="FR87" s="77">
        <f t="shared" si="791"/>
        <v>0</v>
      </c>
      <c r="FS87" s="77">
        <f t="shared" si="791"/>
        <v>0</v>
      </c>
      <c r="FT87" s="77">
        <f t="shared" si="791"/>
        <v>0</v>
      </c>
      <c r="FU87" s="77">
        <f t="shared" si="791"/>
        <v>0</v>
      </c>
      <c r="FV87" s="77">
        <f t="shared" si="791"/>
        <v>0</v>
      </c>
      <c r="FW87" s="77">
        <f t="shared" si="791"/>
        <v>0</v>
      </c>
      <c r="FX87" s="77">
        <f t="shared" si="791"/>
        <v>0</v>
      </c>
      <c r="FY87" s="77">
        <f t="shared" si="791"/>
        <v>0</v>
      </c>
      <c r="FZ87" s="77">
        <f t="shared" si="791"/>
        <v>0</v>
      </c>
      <c r="GA87" s="77">
        <f t="shared" si="791"/>
        <v>0</v>
      </c>
      <c r="GB87" s="77">
        <f t="shared" si="791"/>
        <v>0</v>
      </c>
      <c r="GC87" s="77">
        <f t="shared" si="791"/>
        <v>0</v>
      </c>
      <c r="GD87" s="77">
        <f t="shared" si="791"/>
        <v>0</v>
      </c>
      <c r="GE87" s="77">
        <f t="shared" si="791"/>
        <v>0</v>
      </c>
      <c r="GF87" s="77">
        <f t="shared" si="791"/>
        <v>0</v>
      </c>
      <c r="GG87" s="77">
        <f t="shared" si="791"/>
        <v>0</v>
      </c>
      <c r="GH87" s="77">
        <f t="shared" si="791"/>
        <v>0</v>
      </c>
      <c r="GI87" s="77">
        <f t="shared" si="791"/>
        <v>0</v>
      </c>
      <c r="GJ87" s="77">
        <f t="shared" si="791"/>
        <v>0</v>
      </c>
      <c r="GK87" s="77">
        <f t="shared" si="791"/>
        <v>0</v>
      </c>
      <c r="GL87" s="77">
        <f t="shared" ref="GL87:IG87" si="792">GL56</f>
        <v>0</v>
      </c>
      <c r="GM87" s="77">
        <f t="shared" si="792"/>
        <v>0</v>
      </c>
      <c r="GN87" s="77">
        <f t="shared" si="792"/>
        <v>0</v>
      </c>
      <c r="GO87" s="77">
        <f t="shared" si="792"/>
        <v>0</v>
      </c>
      <c r="GP87" s="77">
        <f t="shared" si="792"/>
        <v>0</v>
      </c>
      <c r="GQ87" s="77">
        <f t="shared" si="792"/>
        <v>0</v>
      </c>
      <c r="GR87" s="77">
        <f t="shared" si="792"/>
        <v>0</v>
      </c>
      <c r="GS87" s="77">
        <f t="shared" si="792"/>
        <v>0</v>
      </c>
      <c r="GT87" s="77">
        <f t="shared" si="792"/>
        <v>0</v>
      </c>
      <c r="GU87" s="77">
        <f t="shared" si="792"/>
        <v>0</v>
      </c>
      <c r="GV87" s="77">
        <f t="shared" si="792"/>
        <v>0</v>
      </c>
      <c r="GW87" s="77">
        <f t="shared" si="792"/>
        <v>0</v>
      </c>
      <c r="GX87" s="77">
        <f t="shared" si="792"/>
        <v>0</v>
      </c>
      <c r="GY87" s="77">
        <f t="shared" si="792"/>
        <v>0</v>
      </c>
      <c r="GZ87" s="77">
        <f t="shared" si="792"/>
        <v>0</v>
      </c>
      <c r="HA87" s="77">
        <f t="shared" si="792"/>
        <v>0</v>
      </c>
      <c r="HB87" s="77">
        <f t="shared" si="792"/>
        <v>0</v>
      </c>
      <c r="HC87" s="77">
        <f t="shared" si="792"/>
        <v>0</v>
      </c>
      <c r="HD87" s="77">
        <f t="shared" si="792"/>
        <v>0</v>
      </c>
      <c r="HE87" s="77">
        <f t="shared" si="792"/>
        <v>0</v>
      </c>
      <c r="HF87" s="77">
        <f t="shared" si="792"/>
        <v>0</v>
      </c>
      <c r="HG87" s="77">
        <f t="shared" si="792"/>
        <v>0</v>
      </c>
      <c r="HH87" s="77">
        <f t="shared" si="792"/>
        <v>0</v>
      </c>
      <c r="HI87" s="77">
        <f t="shared" si="792"/>
        <v>0</v>
      </c>
      <c r="HJ87" s="77">
        <f t="shared" si="792"/>
        <v>0</v>
      </c>
      <c r="HK87" s="77">
        <f t="shared" si="792"/>
        <v>0</v>
      </c>
      <c r="HL87" s="77">
        <f t="shared" si="792"/>
        <v>0</v>
      </c>
      <c r="HM87" s="77">
        <f t="shared" si="792"/>
        <v>0</v>
      </c>
      <c r="HN87" s="77">
        <f t="shared" si="792"/>
        <v>0</v>
      </c>
      <c r="HO87" s="77">
        <f t="shared" si="792"/>
        <v>0</v>
      </c>
      <c r="HP87" s="77">
        <f t="shared" si="792"/>
        <v>0</v>
      </c>
      <c r="HQ87" s="77">
        <f t="shared" si="792"/>
        <v>0</v>
      </c>
      <c r="HR87" s="77">
        <f t="shared" si="792"/>
        <v>0</v>
      </c>
      <c r="HS87" s="77">
        <f t="shared" si="792"/>
        <v>0</v>
      </c>
      <c r="HT87" s="77">
        <f t="shared" si="792"/>
        <v>0</v>
      </c>
      <c r="HU87" s="77">
        <f t="shared" si="792"/>
        <v>0</v>
      </c>
      <c r="HV87" s="77">
        <f t="shared" si="792"/>
        <v>0</v>
      </c>
      <c r="HW87" s="77">
        <f t="shared" si="792"/>
        <v>0</v>
      </c>
      <c r="HX87" s="77">
        <f t="shared" si="792"/>
        <v>0</v>
      </c>
      <c r="HY87" s="77">
        <f t="shared" si="792"/>
        <v>0</v>
      </c>
      <c r="HZ87" s="77">
        <f t="shared" si="792"/>
        <v>0</v>
      </c>
      <c r="IA87" s="77">
        <f t="shared" si="792"/>
        <v>0</v>
      </c>
      <c r="IB87" s="77">
        <f t="shared" si="792"/>
        <v>0</v>
      </c>
      <c r="IC87" s="77">
        <f t="shared" si="792"/>
        <v>0</v>
      </c>
      <c r="ID87" s="77">
        <f t="shared" si="792"/>
        <v>0</v>
      </c>
      <c r="IE87" s="77">
        <f t="shared" si="792"/>
        <v>0</v>
      </c>
      <c r="IF87" s="77">
        <f t="shared" si="792"/>
        <v>0</v>
      </c>
      <c r="IG87" s="77">
        <f t="shared" si="792"/>
        <v>0</v>
      </c>
    </row>
    <row r="88" spans="1:241" x14ac:dyDescent="0.2">
      <c r="A88" s="149" t="s">
        <v>151</v>
      </c>
      <c r="B88" s="77">
        <f t="shared" ref="B88:BM88" ca="1" si="793">B86-B87</f>
        <v>-1175.9961450606652</v>
      </c>
      <c r="C88" s="77">
        <f t="shared" ca="1" si="793"/>
        <v>-33.258328166649676</v>
      </c>
      <c r="D88" s="77">
        <f t="shared" ca="1" si="793"/>
        <v>-34.500677549492025</v>
      </c>
      <c r="E88" s="77">
        <f t="shared" ca="1" si="793"/>
        <v>-33.934505058973741</v>
      </c>
      <c r="F88" s="77">
        <f t="shared" ca="1" si="793"/>
        <v>-1974.6891648110918</v>
      </c>
      <c r="G88" s="77">
        <f t="shared" ca="1" si="793"/>
        <v>-1963.4073148808186</v>
      </c>
      <c r="H88" s="77">
        <f t="shared" ca="1" si="793"/>
        <v>-1925.6601497050112</v>
      </c>
      <c r="I88" s="77">
        <f t="shared" ca="1" si="793"/>
        <v>-1780.8421029223182</v>
      </c>
      <c r="J88" s="77">
        <f t="shared" ca="1" si="793"/>
        <v>-1773.0188569225602</v>
      </c>
      <c r="K88" s="77">
        <f t="shared" ca="1" si="793"/>
        <v>-1764.9608811169173</v>
      </c>
      <c r="L88" s="77">
        <f t="shared" ca="1" si="793"/>
        <v>-573.52753290332703</v>
      </c>
      <c r="M88" s="77">
        <f t="shared" ca="1" si="793"/>
        <v>-1122.7371663900281</v>
      </c>
      <c r="N88" s="77">
        <f t="shared" ca="1" si="793"/>
        <v>224.26456670177532</v>
      </c>
      <c r="O88" s="77">
        <f t="shared" ca="1" si="793"/>
        <v>222.39195532628318</v>
      </c>
      <c r="P88" s="77">
        <f t="shared" ca="1" si="793"/>
        <v>222.39195532628318</v>
      </c>
      <c r="Q88" s="77">
        <f t="shared" ca="1" si="793"/>
        <v>222.39195532628318</v>
      </c>
      <c r="R88" s="77">
        <f t="shared" ca="1" si="793"/>
        <v>222.39195532628318</v>
      </c>
      <c r="S88" s="77">
        <f t="shared" ca="1" si="793"/>
        <v>222.39195532628318</v>
      </c>
      <c r="T88" s="77">
        <f t="shared" ca="1" si="793"/>
        <v>222.39195532628318</v>
      </c>
      <c r="U88" s="77">
        <f t="shared" ca="1" si="793"/>
        <v>441.97739333815878</v>
      </c>
      <c r="V88" s="77">
        <f t="shared" ca="1" si="793"/>
        <v>2.8065173144075821</v>
      </c>
      <c r="W88" s="77">
        <f t="shared" ca="1" si="793"/>
        <v>222.39195532628318</v>
      </c>
      <c r="X88" s="77">
        <f t="shared" ca="1" si="793"/>
        <v>222.39195532628318</v>
      </c>
      <c r="Y88" s="77">
        <f t="shared" ca="1" si="793"/>
        <v>222.39195532628318</v>
      </c>
      <c r="Z88" s="77">
        <f t="shared" ca="1" si="793"/>
        <v>222.39195532628318</v>
      </c>
      <c r="AA88" s="77">
        <f t="shared" ca="1" si="793"/>
        <v>222.40528374238923</v>
      </c>
      <c r="AB88" s="77">
        <f t="shared" ca="1" si="793"/>
        <v>222.41202580606478</v>
      </c>
      <c r="AC88" s="77">
        <f t="shared" ca="1" si="793"/>
        <v>222.41880725233156</v>
      </c>
      <c r="AD88" s="77">
        <f t="shared" ca="1" si="793"/>
        <v>222.42562831123621</v>
      </c>
      <c r="AE88" s="77">
        <f t="shared" ca="1" si="793"/>
        <v>222.4324892141691</v>
      </c>
      <c r="AF88" s="77">
        <f t="shared" ca="1" si="793"/>
        <v>222.43939019387207</v>
      </c>
      <c r="AG88" s="77">
        <f t="shared" ca="1" si="793"/>
        <v>222.44633148444666</v>
      </c>
      <c r="AH88" s="77">
        <f t="shared" ca="1" si="793"/>
        <v>222.4533133213618</v>
      </c>
      <c r="AI88" s="77">
        <f t="shared" ca="1" si="793"/>
        <v>222.46033594146186</v>
      </c>
      <c r="AJ88" s="77">
        <f t="shared" ca="1" si="793"/>
        <v>222.46739958297476</v>
      </c>
      <c r="AK88" s="77">
        <f t="shared" ca="1" si="793"/>
        <v>222.47450448551993</v>
      </c>
      <c r="AL88" s="77">
        <f t="shared" ca="1" si="793"/>
        <v>222.48165089011647</v>
      </c>
      <c r="AM88" s="77">
        <f t="shared" ca="1" si="793"/>
        <v>222.48883903919142</v>
      </c>
      <c r="AN88" s="77">
        <f t="shared" ca="1" si="793"/>
        <v>222.49606917658789</v>
      </c>
      <c r="AO88" s="77">
        <f t="shared" ca="1" si="793"/>
        <v>222.50334154757331</v>
      </c>
      <c r="AP88" s="77">
        <f t="shared" ca="1" si="793"/>
        <v>222.51065639884791</v>
      </c>
      <c r="AQ88" s="77">
        <f t="shared" ca="1" si="793"/>
        <v>222.51801397855283</v>
      </c>
      <c r="AR88" s="77">
        <f t="shared" ca="1" si="793"/>
        <v>222.52541453627882</v>
      </c>
      <c r="AS88" s="77">
        <f t="shared" ca="1" si="793"/>
        <v>222.53285832307444</v>
      </c>
      <c r="AT88" s="77">
        <f t="shared" ca="1" si="793"/>
        <v>222.54034559145481</v>
      </c>
      <c r="AU88" s="77">
        <f t="shared" ca="1" si="793"/>
        <v>222.54787659541006</v>
      </c>
      <c r="AV88" s="77">
        <f t="shared" ca="1" si="793"/>
        <v>222.5554515904139</v>
      </c>
      <c r="AW88" s="77">
        <f t="shared" ca="1" si="793"/>
        <v>222.56307083343239</v>
      </c>
      <c r="AX88" s="77">
        <f t="shared" ca="1" si="793"/>
        <v>222.57073458293266</v>
      </c>
      <c r="AY88" s="77">
        <f t="shared" ca="1" si="793"/>
        <v>222.57844309889148</v>
      </c>
      <c r="AZ88" s="77">
        <f t="shared" ca="1" si="793"/>
        <v>222.5861966428044</v>
      </c>
      <c r="BA88" s="77">
        <f t="shared" ca="1" si="793"/>
        <v>222.59399547769431</v>
      </c>
      <c r="BB88" s="77">
        <f t="shared" ca="1" si="793"/>
        <v>222.60183986812066</v>
      </c>
      <c r="BC88" s="77">
        <f t="shared" ca="1" si="793"/>
        <v>222.60973008018811</v>
      </c>
      <c r="BD88" s="77">
        <f t="shared" ca="1" si="793"/>
        <v>222.61766638155584</v>
      </c>
      <c r="BE88" s="77">
        <f t="shared" ca="1" si="793"/>
        <v>222.62564904144642</v>
      </c>
      <c r="BF88" s="77">
        <f t="shared" ca="1" si="793"/>
        <v>222.63367833065516</v>
      </c>
      <c r="BG88" s="77">
        <f t="shared" ca="1" si="793"/>
        <v>222.64175452155908</v>
      </c>
      <c r="BH88" s="77">
        <f t="shared" ca="1" si="793"/>
        <v>222.64987788812618</v>
      </c>
      <c r="BI88" s="77">
        <f t="shared" ca="1" si="793"/>
        <v>222.65804870592507</v>
      </c>
      <c r="BJ88" s="77">
        <f t="shared" ca="1" si="793"/>
        <v>222.66626725213371</v>
      </c>
      <c r="BK88" s="77">
        <f t="shared" ca="1" si="793"/>
        <v>222.67453380554934</v>
      </c>
      <c r="BL88" s="77">
        <f t="shared" ca="1" si="793"/>
        <v>222.68284864659773</v>
      </c>
      <c r="BM88" s="77">
        <f t="shared" ca="1" si="793"/>
        <v>222.69121205734263</v>
      </c>
      <c r="BN88" s="77">
        <f t="shared" ref="BN88:DY88" ca="1" si="794">BN86-BN87</f>
        <v>222.69962432149549</v>
      </c>
      <c r="BO88" s="77">
        <f t="shared" ca="1" si="794"/>
        <v>222.70808572442499</v>
      </c>
      <c r="BP88" s="77">
        <f t="shared" ca="1" si="794"/>
        <v>222.71659655316677</v>
      </c>
      <c r="BQ88" s="77">
        <f t="shared" ca="1" si="794"/>
        <v>222.72515709643307</v>
      </c>
      <c r="BR88" s="77">
        <f t="shared" ca="1" si="794"/>
        <v>222.73376764462262</v>
      </c>
      <c r="BS88" s="77">
        <f t="shared" ca="1" si="794"/>
        <v>222.74242848983047</v>
      </c>
      <c r="BT88" s="77">
        <f t="shared" ca="1" si="794"/>
        <v>222.75113992585798</v>
      </c>
      <c r="BU88" s="77">
        <f t="shared" ca="1" si="794"/>
        <v>222.75990224822252</v>
      </c>
      <c r="BV88" s="77">
        <f t="shared" ca="1" si="794"/>
        <v>222.7687157541678</v>
      </c>
      <c r="BW88" s="77">
        <f t="shared" ca="1" si="794"/>
        <v>222.77758074267382</v>
      </c>
      <c r="BX88" s="77">
        <f t="shared" ca="1" si="794"/>
        <v>222.78649751446702</v>
      </c>
      <c r="BY88" s="77">
        <f t="shared" ca="1" si="794"/>
        <v>222.79546637203035</v>
      </c>
      <c r="BZ88" s="77">
        <f t="shared" ca="1" si="794"/>
        <v>222.80448761961384</v>
      </c>
      <c r="CA88" s="77">
        <f t="shared" ca="1" si="794"/>
        <v>222.81356156324472</v>
      </c>
      <c r="CB88" s="77">
        <f t="shared" ca="1" si="794"/>
        <v>222.82268851073766</v>
      </c>
      <c r="CC88" s="77">
        <f t="shared" ca="1" si="794"/>
        <v>222.83186877170562</v>
      </c>
      <c r="CD88" s="77">
        <f t="shared" ca="1" si="794"/>
        <v>222.84110265756991</v>
      </c>
      <c r="CE88" s="77">
        <f t="shared" ca="1" si="794"/>
        <v>222.85039048157103</v>
      </c>
      <c r="CF88" s="77">
        <f t="shared" ca="1" si="794"/>
        <v>222.85973255877923</v>
      </c>
      <c r="CG88" s="77">
        <f t="shared" ca="1" si="794"/>
        <v>222.86912920610519</v>
      </c>
      <c r="CH88" s="77">
        <f t="shared" ca="1" si="794"/>
        <v>222.87858074231067</v>
      </c>
      <c r="CI88" s="77">
        <f t="shared" ca="1" si="794"/>
        <v>222.88808748801961</v>
      </c>
      <c r="CJ88" s="77">
        <f t="shared" ca="1" si="794"/>
        <v>222.89764976572872</v>
      </c>
      <c r="CK88" s="77">
        <f t="shared" ca="1" si="794"/>
        <v>222.90726789981838</v>
      </c>
      <c r="CL88" s="77">
        <f t="shared" ca="1" si="794"/>
        <v>222.91694221656405</v>
      </c>
      <c r="CM88" s="77">
        <f t="shared" ca="1" si="794"/>
        <v>222.92667304414687</v>
      </c>
      <c r="CN88" s="77">
        <f t="shared" ca="1" si="794"/>
        <v>222.93646071266505</v>
      </c>
      <c r="CO88" s="77">
        <f t="shared" ca="1" si="794"/>
        <v>222.94630555414508</v>
      </c>
      <c r="CP88" s="77">
        <f t="shared" ca="1" si="794"/>
        <v>222.95620790255282</v>
      </c>
      <c r="CQ88" s="77">
        <f t="shared" ca="1" si="794"/>
        <v>222.96616809380492</v>
      </c>
      <c r="CR88" s="77">
        <f t="shared" ca="1" si="794"/>
        <v>222.97618646578044</v>
      </c>
      <c r="CS88" s="77">
        <f t="shared" ca="1" si="794"/>
        <v>222.9862633583318</v>
      </c>
      <c r="CT88" s="77">
        <f t="shared" ca="1" si="794"/>
        <v>222.99639911329683</v>
      </c>
      <c r="CU88" s="77">
        <f t="shared" ca="1" si="794"/>
        <v>223.00659407451005</v>
      </c>
      <c r="CV88" s="77">
        <f t="shared" ca="1" si="794"/>
        <v>223.01684858781442</v>
      </c>
      <c r="CW88" s="77">
        <f t="shared" ca="1" si="794"/>
        <v>223.02716300107323</v>
      </c>
      <c r="CX88" s="77">
        <f t="shared" ca="1" si="794"/>
        <v>223.03753766418151</v>
      </c>
      <c r="CY88" s="77">
        <f t="shared" ca="1" si="794"/>
        <v>223.04797292907833</v>
      </c>
      <c r="CZ88" s="77">
        <f t="shared" ca="1" si="794"/>
        <v>223.05846914975842</v>
      </c>
      <c r="DA88" s="77">
        <f t="shared" ca="1" si="794"/>
        <v>223.06902668228449</v>
      </c>
      <c r="DB88" s="77">
        <f t="shared" ca="1" si="794"/>
        <v>223.07964588479894</v>
      </c>
      <c r="DC88" s="77">
        <f t="shared" ca="1" si="794"/>
        <v>223.09032711753622</v>
      </c>
      <c r="DD88" s="77">
        <f t="shared" ca="1" si="794"/>
        <v>223.10107074283528</v>
      </c>
      <c r="DE88" s="77">
        <f t="shared" ca="1" si="794"/>
        <v>223.11187712515112</v>
      </c>
      <c r="DF88" s="77">
        <f t="shared" ca="1" si="794"/>
        <v>223.12274663106822</v>
      </c>
      <c r="DG88" s="77">
        <f t="shared" ca="1" si="794"/>
        <v>223.1336796293119</v>
      </c>
      <c r="DH88" s="77">
        <f t="shared" ca="1" si="794"/>
        <v>223.14467649076158</v>
      </c>
      <c r="DI88" s="77">
        <f t="shared" ca="1" si="794"/>
        <v>223.1557375884631</v>
      </c>
      <c r="DJ88" s="77">
        <f t="shared" ca="1" si="794"/>
        <v>223.16686329764138</v>
      </c>
      <c r="DK88" s="77">
        <f t="shared" ca="1" si="794"/>
        <v>223.17805399571301</v>
      </c>
      <c r="DL88" s="77">
        <f t="shared" ca="1" si="794"/>
        <v>223.18931006229934</v>
      </c>
      <c r="DM88" s="77">
        <f t="shared" ca="1" si="794"/>
        <v>223.20063187923921</v>
      </c>
      <c r="DN88" s="77">
        <f t="shared" ca="1" si="794"/>
        <v>223.2120198306018</v>
      </c>
      <c r="DO88" s="77">
        <f t="shared" ca="1" si="794"/>
        <v>223.22347430269988</v>
      </c>
      <c r="DP88" s="77">
        <f t="shared" ca="1" si="794"/>
        <v>223.23499568410273</v>
      </c>
      <c r="DQ88" s="77">
        <f t="shared" ca="1" si="794"/>
        <v>226.21235339915506</v>
      </c>
      <c r="DR88" s="77">
        <f t="shared" ca="1" si="794"/>
        <v>-981.59953892179556</v>
      </c>
      <c r="DS88" s="77">
        <f t="shared" ca="1" si="794"/>
        <v>-923.86845087012239</v>
      </c>
      <c r="DT88" s="77">
        <f t="shared" ca="1" si="794"/>
        <v>-920.6578947974831</v>
      </c>
      <c r="DU88" s="77">
        <f t="shared" ca="1" si="794"/>
        <v>-917.41966940256543</v>
      </c>
      <c r="DV88" s="77">
        <f t="shared" ca="1" si="794"/>
        <v>-2371.2399962492591</v>
      </c>
      <c r="DW88" s="77">
        <f t="shared" ca="1" si="794"/>
        <v>-2363.5743097548966</v>
      </c>
      <c r="DX88" s="77">
        <f t="shared" ca="1" si="794"/>
        <v>-2355.8408056712146</v>
      </c>
      <c r="DY88" s="77">
        <f t="shared" ca="1" si="794"/>
        <v>-2348.0382735147691</v>
      </c>
      <c r="DZ88" s="77">
        <f t="shared" ref="DZ88:GK88" ca="1" si="795">DZ86-DZ87</f>
        <v>-2340.1654701059829</v>
      </c>
      <c r="EA88" s="77">
        <f t="shared" ca="1" si="795"/>
        <v>-2332.22111838109</v>
      </c>
      <c r="EB88" s="77">
        <f t="shared" ca="1" si="795"/>
        <v>-1140.8734304459936</v>
      </c>
      <c r="EC88" s="77">
        <f t="shared" ca="1" si="795"/>
        <v>-1237.1167521800355</v>
      </c>
      <c r="ED88" s="77">
        <f t="shared" ca="1" si="795"/>
        <v>238.82613435471282</v>
      </c>
      <c r="EE88" s="77">
        <f t="shared" ca="1" si="795"/>
        <v>238.82613435471282</v>
      </c>
      <c r="EF88" s="77">
        <f t="shared" ca="1" si="795"/>
        <v>238.82613435471282</v>
      </c>
      <c r="EG88" s="77">
        <f t="shared" ca="1" si="795"/>
        <v>238.82613435471282</v>
      </c>
      <c r="EH88" s="77">
        <f t="shared" ca="1" si="795"/>
        <v>238.82613435471282</v>
      </c>
      <c r="EI88" s="77">
        <f t="shared" ca="1" si="795"/>
        <v>238.82613435471282</v>
      </c>
      <c r="EJ88" s="77">
        <f t="shared" ca="1" si="795"/>
        <v>238.82613435471282</v>
      </c>
      <c r="EK88" s="77">
        <f t="shared" ca="1" si="795"/>
        <v>238.82613435471282</v>
      </c>
      <c r="EL88" s="77">
        <f t="shared" ca="1" si="795"/>
        <v>238.82613435471282</v>
      </c>
      <c r="EM88" s="77">
        <f t="shared" ca="1" si="795"/>
        <v>238.82613435471282</v>
      </c>
      <c r="EN88" s="77">
        <f t="shared" ca="1" si="795"/>
        <v>238.82613435471282</v>
      </c>
      <c r="EO88" s="77">
        <f t="shared" ca="1" si="795"/>
        <v>238.82613435471282</v>
      </c>
      <c r="EP88" s="77">
        <f t="shared" ca="1" si="795"/>
        <v>238.82613435471282</v>
      </c>
      <c r="EQ88" s="77">
        <f t="shared" ca="1" si="795"/>
        <v>238.82613435471282</v>
      </c>
      <c r="ER88" s="77">
        <f t="shared" ca="1" si="795"/>
        <v>238.82613435471282</v>
      </c>
      <c r="ES88" s="77">
        <f t="shared" ca="1" si="795"/>
        <v>238.82613435471282</v>
      </c>
      <c r="ET88" s="77">
        <f t="shared" ca="1" si="795"/>
        <v>238.82613435471282</v>
      </c>
      <c r="EU88" s="77">
        <f t="shared" ca="1" si="795"/>
        <v>238.82613435471282</v>
      </c>
      <c r="EV88" s="77">
        <f t="shared" ca="1" si="795"/>
        <v>238.82613435471282</v>
      </c>
      <c r="EW88" s="77">
        <f t="shared" ca="1" si="795"/>
        <v>238.82613435471282</v>
      </c>
      <c r="EX88" s="77">
        <f t="shared" ca="1" si="795"/>
        <v>238.82613435471282</v>
      </c>
      <c r="EY88" s="77">
        <f t="shared" ca="1" si="795"/>
        <v>238.82613435471282</v>
      </c>
      <c r="EZ88" s="77">
        <f t="shared" ca="1" si="795"/>
        <v>238.82613435471282</v>
      </c>
      <c r="FA88" s="77">
        <f t="shared" ca="1" si="795"/>
        <v>238.82613435471282</v>
      </c>
      <c r="FB88" s="77">
        <f t="shared" ca="1" si="795"/>
        <v>238.82613435471282</v>
      </c>
      <c r="FC88" s="77">
        <f t="shared" ca="1" si="795"/>
        <v>238.82613435471282</v>
      </c>
      <c r="FD88" s="77">
        <f t="shared" ca="1" si="795"/>
        <v>238.82613435471282</v>
      </c>
      <c r="FE88" s="77">
        <f t="shared" ca="1" si="795"/>
        <v>238.82613435471282</v>
      </c>
      <c r="FF88" s="77">
        <f t="shared" ca="1" si="795"/>
        <v>238.82613435471282</v>
      </c>
      <c r="FG88" s="77">
        <f t="shared" ca="1" si="795"/>
        <v>238.82613435471282</v>
      </c>
      <c r="FH88" s="77">
        <f t="shared" ca="1" si="795"/>
        <v>238.82613435471282</v>
      </c>
      <c r="FI88" s="77">
        <f t="shared" ca="1" si="795"/>
        <v>238.82613435471282</v>
      </c>
      <c r="FJ88" s="77">
        <f t="shared" ca="1" si="795"/>
        <v>238.82613435471282</v>
      </c>
      <c r="FK88" s="77">
        <f t="shared" ca="1" si="795"/>
        <v>238.82613435471282</v>
      </c>
      <c r="FL88" s="77">
        <f t="shared" ca="1" si="795"/>
        <v>238.82613435471282</v>
      </c>
      <c r="FM88" s="77">
        <f t="shared" ca="1" si="795"/>
        <v>238.82613435471282</v>
      </c>
      <c r="FN88" s="77">
        <f t="shared" ca="1" si="795"/>
        <v>238.82613435471282</v>
      </c>
      <c r="FO88" s="77">
        <f t="shared" ca="1" si="795"/>
        <v>238.82613435471282</v>
      </c>
      <c r="FP88" s="77">
        <f t="shared" ca="1" si="795"/>
        <v>238.82613435471282</v>
      </c>
      <c r="FQ88" s="77">
        <f t="shared" ca="1" si="795"/>
        <v>238.82613435471282</v>
      </c>
      <c r="FR88" s="77">
        <f t="shared" ca="1" si="795"/>
        <v>238.82613435471282</v>
      </c>
      <c r="FS88" s="77">
        <f t="shared" ca="1" si="795"/>
        <v>238.82613435471282</v>
      </c>
      <c r="FT88" s="77">
        <f t="shared" ca="1" si="795"/>
        <v>238.82613435471282</v>
      </c>
      <c r="FU88" s="77">
        <f t="shared" ca="1" si="795"/>
        <v>238.82613435471282</v>
      </c>
      <c r="FV88" s="77">
        <f t="shared" ca="1" si="795"/>
        <v>238.82613435471282</v>
      </c>
      <c r="FW88" s="77">
        <f t="shared" ca="1" si="795"/>
        <v>238.82613435471282</v>
      </c>
      <c r="FX88" s="77">
        <f t="shared" ca="1" si="795"/>
        <v>238.82613435471282</v>
      </c>
      <c r="FY88" s="77">
        <f t="shared" ca="1" si="795"/>
        <v>238.82613435471282</v>
      </c>
      <c r="FZ88" s="77">
        <f t="shared" ca="1" si="795"/>
        <v>238.82613435471282</v>
      </c>
      <c r="GA88" s="77">
        <f t="shared" ca="1" si="795"/>
        <v>238.82613435471282</v>
      </c>
      <c r="GB88" s="77">
        <f t="shared" ca="1" si="795"/>
        <v>238.82613435471282</v>
      </c>
      <c r="GC88" s="77">
        <f t="shared" ca="1" si="795"/>
        <v>238.82613435471282</v>
      </c>
      <c r="GD88" s="77">
        <f t="shared" ca="1" si="795"/>
        <v>238.82613435471282</v>
      </c>
      <c r="GE88" s="77">
        <f t="shared" ca="1" si="795"/>
        <v>238.82613435471282</v>
      </c>
      <c r="GF88" s="77">
        <f t="shared" ca="1" si="795"/>
        <v>238.82613435471282</v>
      </c>
      <c r="GG88" s="77">
        <f t="shared" ca="1" si="795"/>
        <v>238.82613435471282</v>
      </c>
      <c r="GH88" s="77">
        <f t="shared" ca="1" si="795"/>
        <v>238.82613435471282</v>
      </c>
      <c r="GI88" s="77">
        <f t="shared" ca="1" si="795"/>
        <v>238.82613435471282</v>
      </c>
      <c r="GJ88" s="77">
        <f t="shared" ca="1" si="795"/>
        <v>238.82613435471282</v>
      </c>
      <c r="GK88" s="77">
        <f t="shared" ca="1" si="795"/>
        <v>238.82613435471282</v>
      </c>
      <c r="GL88" s="77">
        <f t="shared" ref="GL88:HI88" ca="1" si="796">GL86-GL87</f>
        <v>238.82613435471282</v>
      </c>
      <c r="GM88" s="77">
        <f t="shared" ca="1" si="796"/>
        <v>238.82613435471282</v>
      </c>
      <c r="GN88" s="77">
        <f t="shared" ca="1" si="796"/>
        <v>238.82613435471282</v>
      </c>
      <c r="GO88" s="77">
        <f t="shared" ca="1" si="796"/>
        <v>238.82613435471282</v>
      </c>
      <c r="GP88" s="77">
        <f t="shared" ca="1" si="796"/>
        <v>238.82613435471282</v>
      </c>
      <c r="GQ88" s="77">
        <f t="shared" ca="1" si="796"/>
        <v>238.82613435471282</v>
      </c>
      <c r="GR88" s="77">
        <f t="shared" ca="1" si="796"/>
        <v>238.82613435471282</v>
      </c>
      <c r="GS88" s="77">
        <f t="shared" ca="1" si="796"/>
        <v>238.82613435471282</v>
      </c>
      <c r="GT88" s="77">
        <f t="shared" ca="1" si="796"/>
        <v>238.82613435471282</v>
      </c>
      <c r="GU88" s="77">
        <f t="shared" ca="1" si="796"/>
        <v>238.82613435471282</v>
      </c>
      <c r="GV88" s="77">
        <f t="shared" ca="1" si="796"/>
        <v>238.82613435471282</v>
      </c>
      <c r="GW88" s="77">
        <f t="shared" ca="1" si="796"/>
        <v>238.82613435471282</v>
      </c>
      <c r="GX88" s="77">
        <f t="shared" ca="1" si="796"/>
        <v>238.82613435471282</v>
      </c>
      <c r="GY88" s="77">
        <f t="shared" ca="1" si="796"/>
        <v>238.82613435471282</v>
      </c>
      <c r="GZ88" s="77">
        <f t="shared" ca="1" si="796"/>
        <v>238.82613435471282</v>
      </c>
      <c r="HA88" s="77">
        <f t="shared" ca="1" si="796"/>
        <v>238.82613435471282</v>
      </c>
      <c r="HB88" s="77">
        <f t="shared" ca="1" si="796"/>
        <v>238.82613435471282</v>
      </c>
      <c r="HC88" s="77">
        <f t="shared" ca="1" si="796"/>
        <v>238.82613435471282</v>
      </c>
      <c r="HD88" s="77">
        <f t="shared" ca="1" si="796"/>
        <v>238.82613435471282</v>
      </c>
      <c r="HE88" s="77">
        <f t="shared" ca="1" si="796"/>
        <v>238.82613435471282</v>
      </c>
      <c r="HF88" s="77">
        <f t="shared" ca="1" si="796"/>
        <v>238.82613435471282</v>
      </c>
      <c r="HG88" s="77">
        <f t="shared" ca="1" si="796"/>
        <v>238.82613435471282</v>
      </c>
      <c r="HH88" s="77">
        <f t="shared" ca="1" si="796"/>
        <v>238.82613435471282</v>
      </c>
      <c r="HI88" s="77">
        <f t="shared" ca="1" si="796"/>
        <v>238.82613435471282</v>
      </c>
      <c r="HJ88" s="77">
        <f t="shared" ref="HJ88:IG88" ca="1" si="797">HJ86-HJ87</f>
        <v>238.82613435471282</v>
      </c>
      <c r="HK88" s="77">
        <f t="shared" ca="1" si="797"/>
        <v>238.82613435471282</v>
      </c>
      <c r="HL88" s="77">
        <f t="shared" ca="1" si="797"/>
        <v>238.82613435471282</v>
      </c>
      <c r="HM88" s="77">
        <f t="shared" ca="1" si="797"/>
        <v>238.82613435471282</v>
      </c>
      <c r="HN88" s="77">
        <f t="shared" ca="1" si="797"/>
        <v>238.82613435471282</v>
      </c>
      <c r="HO88" s="77">
        <f t="shared" ca="1" si="797"/>
        <v>238.82613435471282</v>
      </c>
      <c r="HP88" s="77">
        <f t="shared" ca="1" si="797"/>
        <v>238.82613435471282</v>
      </c>
      <c r="HQ88" s="77">
        <f t="shared" ca="1" si="797"/>
        <v>238.82613435471282</v>
      </c>
      <c r="HR88" s="77">
        <f t="shared" ca="1" si="797"/>
        <v>238.82613435471282</v>
      </c>
      <c r="HS88" s="77">
        <f t="shared" ca="1" si="797"/>
        <v>238.82613435471282</v>
      </c>
      <c r="HT88" s="77">
        <f t="shared" ca="1" si="797"/>
        <v>238.82613435471282</v>
      </c>
      <c r="HU88" s="77">
        <f t="shared" ca="1" si="797"/>
        <v>238.82613435471282</v>
      </c>
      <c r="HV88" s="77">
        <f t="shared" ca="1" si="797"/>
        <v>238.82613435471282</v>
      </c>
      <c r="HW88" s="77">
        <f t="shared" ca="1" si="797"/>
        <v>238.82613435471282</v>
      </c>
      <c r="HX88" s="77">
        <f t="shared" ca="1" si="797"/>
        <v>238.82613435471282</v>
      </c>
      <c r="HY88" s="77">
        <f t="shared" ca="1" si="797"/>
        <v>238.82613435471282</v>
      </c>
      <c r="HZ88" s="77">
        <f t="shared" ca="1" si="797"/>
        <v>238.82613435471282</v>
      </c>
      <c r="IA88" s="77">
        <f t="shared" ca="1" si="797"/>
        <v>238.82613435471282</v>
      </c>
      <c r="IB88" s="77">
        <f t="shared" ca="1" si="797"/>
        <v>238.82613435471282</v>
      </c>
      <c r="IC88" s="77">
        <f t="shared" ca="1" si="797"/>
        <v>238.82613435471282</v>
      </c>
      <c r="ID88" s="77">
        <f t="shared" ca="1" si="797"/>
        <v>238.82613435471282</v>
      </c>
      <c r="IE88" s="77">
        <f t="shared" ca="1" si="797"/>
        <v>238.82613435471282</v>
      </c>
      <c r="IF88" s="77">
        <f t="shared" ca="1" si="797"/>
        <v>238.82613435471282</v>
      </c>
      <c r="IG88" s="77">
        <f t="shared" ca="1" si="797"/>
        <v>-52.51378131481377</v>
      </c>
    </row>
    <row r="89" spans="1:241" x14ac:dyDescent="0.2">
      <c r="A89" s="149" t="s">
        <v>134</v>
      </c>
      <c r="B89" s="77">
        <f ca="1">B88</f>
        <v>-1175.9961450606652</v>
      </c>
      <c r="C89" s="77">
        <f t="shared" ref="C89" ca="1" si="798">B89+C88</f>
        <v>-1209.254473227315</v>
      </c>
      <c r="D89" s="77">
        <f t="shared" ref="D89:BO89" ca="1" si="799">C89+D88</f>
        <v>-1243.7551507768071</v>
      </c>
      <c r="E89" s="77">
        <f t="shared" ca="1" si="799"/>
        <v>-1277.6896558357807</v>
      </c>
      <c r="F89" s="77">
        <f t="shared" ca="1" si="799"/>
        <v>-3252.3788206468726</v>
      </c>
      <c r="G89" s="77">
        <f t="shared" ca="1" si="799"/>
        <v>-5215.7861355276909</v>
      </c>
      <c r="H89" s="77">
        <f t="shared" ca="1" si="799"/>
        <v>-7141.4462852327024</v>
      </c>
      <c r="I89" s="77">
        <f t="shared" ca="1" si="799"/>
        <v>-8922.2883881550206</v>
      </c>
      <c r="J89" s="77">
        <f t="shared" ca="1" si="799"/>
        <v>-10695.30724507758</v>
      </c>
      <c r="K89" s="77">
        <f t="shared" ca="1" si="799"/>
        <v>-12460.268126194496</v>
      </c>
      <c r="L89" s="77">
        <f t="shared" ca="1" si="799"/>
        <v>-13033.795659097823</v>
      </c>
      <c r="M89" s="77">
        <f t="shared" ca="1" si="799"/>
        <v>-14156.532825487851</v>
      </c>
      <c r="N89" s="77">
        <f t="shared" ca="1" si="799"/>
        <v>-13932.268258786076</v>
      </c>
      <c r="O89" s="77">
        <f t="shared" ca="1" si="799"/>
        <v>-13709.876303459792</v>
      </c>
      <c r="P89" s="77">
        <f t="shared" ca="1" si="799"/>
        <v>-13487.484348133508</v>
      </c>
      <c r="Q89" s="77">
        <f t="shared" ca="1" si="799"/>
        <v>-13265.092392807224</v>
      </c>
      <c r="R89" s="77">
        <f t="shared" ca="1" si="799"/>
        <v>-13042.70043748094</v>
      </c>
      <c r="S89" s="77">
        <f t="shared" ca="1" si="799"/>
        <v>-12820.308482154656</v>
      </c>
      <c r="T89" s="77">
        <f t="shared" ca="1" si="799"/>
        <v>-12597.916526828372</v>
      </c>
      <c r="U89" s="77">
        <f t="shared" ca="1" si="799"/>
        <v>-12155.939133490214</v>
      </c>
      <c r="V89" s="77">
        <f t="shared" ca="1" si="799"/>
        <v>-12153.132616175806</v>
      </c>
      <c r="W89" s="77">
        <f t="shared" ca="1" si="799"/>
        <v>-11930.740660849522</v>
      </c>
      <c r="X89" s="77">
        <f t="shared" ca="1" si="799"/>
        <v>-11708.348705523238</v>
      </c>
      <c r="Y89" s="77">
        <f t="shared" ca="1" si="799"/>
        <v>-11485.956750196954</v>
      </c>
      <c r="Z89" s="77">
        <f t="shared" ca="1" si="799"/>
        <v>-11263.56479487067</v>
      </c>
      <c r="AA89" s="77">
        <f t="shared" ca="1" si="799"/>
        <v>-11041.15951112828</v>
      </c>
      <c r="AB89" s="77">
        <f t="shared" ca="1" si="799"/>
        <v>-10818.747485322216</v>
      </c>
      <c r="AC89" s="77">
        <f t="shared" ca="1" si="799"/>
        <v>-10596.328678069884</v>
      </c>
      <c r="AD89" s="77">
        <f t="shared" ca="1" si="799"/>
        <v>-10373.903049758648</v>
      </c>
      <c r="AE89" s="77">
        <f t="shared" ca="1" si="799"/>
        <v>-10151.47056054448</v>
      </c>
      <c r="AF89" s="77">
        <f t="shared" ca="1" si="799"/>
        <v>-9929.0311703506068</v>
      </c>
      <c r="AG89" s="77">
        <f t="shared" ca="1" si="799"/>
        <v>-9706.5848388661598</v>
      </c>
      <c r="AH89" s="77">
        <f t="shared" ca="1" si="799"/>
        <v>-9484.1315255447971</v>
      </c>
      <c r="AI89" s="77">
        <f t="shared" ca="1" si="799"/>
        <v>-9261.6711896033357</v>
      </c>
      <c r="AJ89" s="77">
        <f t="shared" ca="1" si="799"/>
        <v>-9039.2037900203613</v>
      </c>
      <c r="AK89" s="77">
        <f t="shared" ca="1" si="799"/>
        <v>-8816.7292855348405</v>
      </c>
      <c r="AL89" s="77">
        <f t="shared" ca="1" si="799"/>
        <v>-8594.2476346447238</v>
      </c>
      <c r="AM89" s="77">
        <f t="shared" ca="1" si="799"/>
        <v>-8371.7587956055322</v>
      </c>
      <c r="AN89" s="77">
        <f t="shared" ca="1" si="799"/>
        <v>-8149.262726428944</v>
      </c>
      <c r="AO89" s="77">
        <f t="shared" ca="1" si="799"/>
        <v>-7926.7593848813704</v>
      </c>
      <c r="AP89" s="77">
        <f t="shared" ca="1" si="799"/>
        <v>-7704.248728482522</v>
      </c>
      <c r="AQ89" s="77">
        <f t="shared" ca="1" si="799"/>
        <v>-7481.7307145039695</v>
      </c>
      <c r="AR89" s="77">
        <f t="shared" ca="1" si="799"/>
        <v>-7259.2052999676907</v>
      </c>
      <c r="AS89" s="77">
        <f t="shared" ca="1" si="799"/>
        <v>-7036.6724416446159</v>
      </c>
      <c r="AT89" s="77">
        <f t="shared" ca="1" si="799"/>
        <v>-6814.1320960531611</v>
      </c>
      <c r="AU89" s="77">
        <f t="shared" ca="1" si="799"/>
        <v>-6591.5842194577508</v>
      </c>
      <c r="AV89" s="77">
        <f t="shared" ca="1" si="799"/>
        <v>-6369.0287678673367</v>
      </c>
      <c r="AW89" s="77">
        <f t="shared" ca="1" si="799"/>
        <v>-6146.4656970339047</v>
      </c>
      <c r="AX89" s="77">
        <f t="shared" ca="1" si="799"/>
        <v>-5923.8949624509723</v>
      </c>
      <c r="AY89" s="77">
        <f t="shared" ca="1" si="799"/>
        <v>-5701.3165193520808</v>
      </c>
      <c r="AZ89" s="77">
        <f t="shared" ca="1" si="799"/>
        <v>-5478.7303227092762</v>
      </c>
      <c r="BA89" s="77">
        <f t="shared" ca="1" si="799"/>
        <v>-5256.1363272315821</v>
      </c>
      <c r="BB89" s="77">
        <f t="shared" ca="1" si="799"/>
        <v>-5033.5344873634613</v>
      </c>
      <c r="BC89" s="77">
        <f t="shared" ca="1" si="799"/>
        <v>-4810.9247572832728</v>
      </c>
      <c r="BD89" s="77">
        <f t="shared" ca="1" si="799"/>
        <v>-4588.3070909017169</v>
      </c>
      <c r="BE89" s="77">
        <f t="shared" ca="1" si="799"/>
        <v>-4365.6814418602708</v>
      </c>
      <c r="BF89" s="77">
        <f t="shared" ca="1" si="799"/>
        <v>-4143.0477635296156</v>
      </c>
      <c r="BG89" s="77">
        <f t="shared" ca="1" si="799"/>
        <v>-3920.4060090080566</v>
      </c>
      <c r="BH89" s="77">
        <f t="shared" ca="1" si="799"/>
        <v>-3697.7561311199306</v>
      </c>
      <c r="BI89" s="77">
        <f t="shared" ca="1" si="799"/>
        <v>-3475.0980824140056</v>
      </c>
      <c r="BJ89" s="77">
        <f t="shared" ca="1" si="799"/>
        <v>-3252.4318151618718</v>
      </c>
      <c r="BK89" s="77">
        <f t="shared" ca="1" si="799"/>
        <v>-3029.7572813563224</v>
      </c>
      <c r="BL89" s="77">
        <f t="shared" ca="1" si="799"/>
        <v>-2807.0744327097245</v>
      </c>
      <c r="BM89" s="77">
        <f t="shared" ca="1" si="799"/>
        <v>-2584.3832206523821</v>
      </c>
      <c r="BN89" s="77">
        <f t="shared" ca="1" si="799"/>
        <v>-2361.6835963308868</v>
      </c>
      <c r="BO89" s="77">
        <f t="shared" ca="1" si="799"/>
        <v>-2138.9755106064617</v>
      </c>
      <c r="BP89" s="77">
        <f t="shared" ref="BP89:EA89" ca="1" si="800">BO89+BP88</f>
        <v>-1916.258914053295</v>
      </c>
      <c r="BQ89" s="77">
        <f t="shared" ca="1" si="800"/>
        <v>-1693.5337569568619</v>
      </c>
      <c r="BR89" s="77">
        <f t="shared" ca="1" si="800"/>
        <v>-1470.7999893122392</v>
      </c>
      <c r="BS89" s="77">
        <f t="shared" ca="1" si="800"/>
        <v>-1248.0575608224087</v>
      </c>
      <c r="BT89" s="77">
        <f t="shared" ca="1" si="800"/>
        <v>-1025.3064208965507</v>
      </c>
      <c r="BU89" s="77">
        <f t="shared" ca="1" si="800"/>
        <v>-802.54651864832817</v>
      </c>
      <c r="BV89" s="77">
        <f t="shared" ca="1" si="800"/>
        <v>-579.77780289416035</v>
      </c>
      <c r="BW89" s="77">
        <f t="shared" ca="1" si="800"/>
        <v>-357.00022215148653</v>
      </c>
      <c r="BX89" s="77">
        <f t="shared" ca="1" si="800"/>
        <v>-134.21372463701951</v>
      </c>
      <c r="BY89" s="77">
        <f t="shared" ca="1" si="800"/>
        <v>88.581741735010837</v>
      </c>
      <c r="BZ89" s="77">
        <f t="shared" ca="1" si="800"/>
        <v>311.38622935462467</v>
      </c>
      <c r="CA89" s="77">
        <f t="shared" ca="1" si="800"/>
        <v>534.19979091786945</v>
      </c>
      <c r="CB89" s="77">
        <f t="shared" ca="1" si="800"/>
        <v>757.02247942860708</v>
      </c>
      <c r="CC89" s="77">
        <f t="shared" ca="1" si="800"/>
        <v>979.85434820031264</v>
      </c>
      <c r="CD89" s="77">
        <f t="shared" ca="1" si="800"/>
        <v>1202.6954508578826</v>
      </c>
      <c r="CE89" s="77">
        <f t="shared" ca="1" si="800"/>
        <v>1425.5458413394535</v>
      </c>
      <c r="CF89" s="77">
        <f t="shared" ca="1" si="800"/>
        <v>1648.4055738982329</v>
      </c>
      <c r="CG89" s="77">
        <f t="shared" ca="1" si="800"/>
        <v>1871.2747031043382</v>
      </c>
      <c r="CH89" s="77">
        <f t="shared" ca="1" si="800"/>
        <v>2094.1532838466487</v>
      </c>
      <c r="CI89" s="77">
        <f t="shared" ca="1" si="800"/>
        <v>2317.0413713346684</v>
      </c>
      <c r="CJ89" s="77">
        <f t="shared" ca="1" si="800"/>
        <v>2539.939021100397</v>
      </c>
      <c r="CK89" s="77">
        <f t="shared" ca="1" si="800"/>
        <v>2762.8462890002152</v>
      </c>
      <c r="CL89" s="77">
        <f t="shared" ca="1" si="800"/>
        <v>2985.7632312167793</v>
      </c>
      <c r="CM89" s="77">
        <f t="shared" ca="1" si="800"/>
        <v>3208.6899042609261</v>
      </c>
      <c r="CN89" s="77">
        <f t="shared" ca="1" si="800"/>
        <v>3431.6263649735911</v>
      </c>
      <c r="CO89" s="77">
        <f t="shared" ca="1" si="800"/>
        <v>3654.5726705277361</v>
      </c>
      <c r="CP89" s="77">
        <f t="shared" ca="1" si="800"/>
        <v>3877.5288784302888</v>
      </c>
      <c r="CQ89" s="77">
        <f t="shared" ca="1" si="800"/>
        <v>4100.4950465240936</v>
      </c>
      <c r="CR89" s="77">
        <f t="shared" ca="1" si="800"/>
        <v>4323.4712329898739</v>
      </c>
      <c r="CS89" s="77">
        <f t="shared" ca="1" si="800"/>
        <v>4546.4574963482055</v>
      </c>
      <c r="CT89" s="77">
        <f t="shared" ca="1" si="800"/>
        <v>4769.4538954615027</v>
      </c>
      <c r="CU89" s="77">
        <f t="shared" ca="1" si="800"/>
        <v>4992.4604895360126</v>
      </c>
      <c r="CV89" s="77">
        <f t="shared" ca="1" si="800"/>
        <v>5215.4773381238274</v>
      </c>
      <c r="CW89" s="77">
        <f t="shared" ca="1" si="800"/>
        <v>5438.5045011249003</v>
      </c>
      <c r="CX89" s="77">
        <f t="shared" ca="1" si="800"/>
        <v>5661.5420387890817</v>
      </c>
      <c r="CY89" s="77">
        <f t="shared" ca="1" si="800"/>
        <v>5884.59001171816</v>
      </c>
      <c r="CZ89" s="77">
        <f t="shared" ca="1" si="800"/>
        <v>6107.6484808679188</v>
      </c>
      <c r="DA89" s="77">
        <f t="shared" ca="1" si="800"/>
        <v>6330.7175075502037</v>
      </c>
      <c r="DB89" s="77">
        <f t="shared" ca="1" si="800"/>
        <v>6553.7971534350027</v>
      </c>
      <c r="DC89" s="77">
        <f t="shared" ca="1" si="800"/>
        <v>6776.8874805525393</v>
      </c>
      <c r="DD89" s="77">
        <f t="shared" ca="1" si="800"/>
        <v>6999.9885512953742</v>
      </c>
      <c r="DE89" s="77">
        <f t="shared" ca="1" si="800"/>
        <v>7223.1004284205255</v>
      </c>
      <c r="DF89" s="77">
        <f t="shared" ca="1" si="800"/>
        <v>7446.2231750515939</v>
      </c>
      <c r="DG89" s="77">
        <f t="shared" ca="1" si="800"/>
        <v>7669.3568546809056</v>
      </c>
      <c r="DH89" s="77">
        <f t="shared" ca="1" si="800"/>
        <v>7892.501531171667</v>
      </c>
      <c r="DI89" s="77">
        <f t="shared" ca="1" si="800"/>
        <v>8115.6572687601301</v>
      </c>
      <c r="DJ89" s="77">
        <f t="shared" ca="1" si="800"/>
        <v>8338.8241320577708</v>
      </c>
      <c r="DK89" s="77">
        <f t="shared" ca="1" si="800"/>
        <v>8562.0021860534835</v>
      </c>
      <c r="DL89" s="77">
        <f t="shared" ca="1" si="800"/>
        <v>8785.1914961157836</v>
      </c>
      <c r="DM89" s="77">
        <f t="shared" ca="1" si="800"/>
        <v>9008.3921279950227</v>
      </c>
      <c r="DN89" s="77">
        <f t="shared" ca="1" si="800"/>
        <v>9231.6041478256248</v>
      </c>
      <c r="DO89" s="77">
        <f t="shared" ca="1" si="800"/>
        <v>9454.8276221283249</v>
      </c>
      <c r="DP89" s="77">
        <f t="shared" ca="1" si="800"/>
        <v>9678.0626178124276</v>
      </c>
      <c r="DQ89" s="77">
        <f t="shared" ca="1" si="800"/>
        <v>9904.2749712115819</v>
      </c>
      <c r="DR89" s="77">
        <f t="shared" ca="1" si="800"/>
        <v>8922.6754322897868</v>
      </c>
      <c r="DS89" s="77">
        <f t="shared" ca="1" si="800"/>
        <v>7998.8069814196642</v>
      </c>
      <c r="DT89" s="77">
        <f t="shared" ca="1" si="800"/>
        <v>7078.1490866221811</v>
      </c>
      <c r="DU89" s="77">
        <f t="shared" ca="1" si="800"/>
        <v>6160.7294172196162</v>
      </c>
      <c r="DV89" s="77">
        <f t="shared" ca="1" si="800"/>
        <v>3789.4894209703571</v>
      </c>
      <c r="DW89" s="77">
        <f t="shared" ca="1" si="800"/>
        <v>1425.9151112154605</v>
      </c>
      <c r="DX89" s="77">
        <f t="shared" ca="1" si="800"/>
        <v>-929.92569445575418</v>
      </c>
      <c r="DY89" s="77">
        <f t="shared" ca="1" si="800"/>
        <v>-3277.9639679705233</v>
      </c>
      <c r="DZ89" s="77">
        <f t="shared" ca="1" si="800"/>
        <v>-5618.1294380765066</v>
      </c>
      <c r="EA89" s="77">
        <f t="shared" ca="1" si="800"/>
        <v>-7950.3505564575971</v>
      </c>
      <c r="EB89" s="77">
        <f t="shared" ref="EB89:GM89" ca="1" si="801">EA89+EB88</f>
        <v>-9091.2239869035911</v>
      </c>
      <c r="EC89" s="77">
        <f t="shared" ca="1" si="801"/>
        <v>-10328.340739083627</v>
      </c>
      <c r="ED89" s="77">
        <f t="shared" ca="1" si="801"/>
        <v>-10089.514604728914</v>
      </c>
      <c r="EE89" s="77">
        <f t="shared" ca="1" si="801"/>
        <v>-9850.6884703742016</v>
      </c>
      <c r="EF89" s="77">
        <f t="shared" ca="1" si="801"/>
        <v>-9611.8623360194888</v>
      </c>
      <c r="EG89" s="77">
        <f t="shared" ca="1" si="801"/>
        <v>-9373.0362016647759</v>
      </c>
      <c r="EH89" s="77">
        <f t="shared" ca="1" si="801"/>
        <v>-9134.2100673100631</v>
      </c>
      <c r="EI89" s="77">
        <f t="shared" ca="1" si="801"/>
        <v>-8895.3839329553502</v>
      </c>
      <c r="EJ89" s="77">
        <f t="shared" ca="1" si="801"/>
        <v>-8656.5577986006374</v>
      </c>
      <c r="EK89" s="77">
        <f t="shared" ca="1" si="801"/>
        <v>-8417.7316642459245</v>
      </c>
      <c r="EL89" s="77">
        <f t="shared" ca="1" si="801"/>
        <v>-8178.9055298912117</v>
      </c>
      <c r="EM89" s="77">
        <f t="shared" ca="1" si="801"/>
        <v>-7940.0793955364989</v>
      </c>
      <c r="EN89" s="77">
        <f t="shared" ca="1" si="801"/>
        <v>-7701.253261181786</v>
      </c>
      <c r="EO89" s="77">
        <f t="shared" ca="1" si="801"/>
        <v>-7462.4271268270732</v>
      </c>
      <c r="EP89" s="77">
        <f t="shared" ca="1" si="801"/>
        <v>-7223.6009924723603</v>
      </c>
      <c r="EQ89" s="77">
        <f t="shared" ca="1" si="801"/>
        <v>-6984.7748581176475</v>
      </c>
      <c r="ER89" s="77">
        <f t="shared" ca="1" si="801"/>
        <v>-6745.9487237629346</v>
      </c>
      <c r="ES89" s="77">
        <f t="shared" ca="1" si="801"/>
        <v>-6507.1225894082218</v>
      </c>
      <c r="ET89" s="77">
        <f t="shared" ca="1" si="801"/>
        <v>-6268.2964550535089</v>
      </c>
      <c r="EU89" s="77">
        <f t="shared" ca="1" si="801"/>
        <v>-6029.4703206987961</v>
      </c>
      <c r="EV89" s="77">
        <f t="shared" ca="1" si="801"/>
        <v>-5790.6441863440832</v>
      </c>
      <c r="EW89" s="77">
        <f t="shared" ca="1" si="801"/>
        <v>-5551.8180519893704</v>
      </c>
      <c r="EX89" s="77">
        <f t="shared" ca="1" si="801"/>
        <v>-5312.9919176346575</v>
      </c>
      <c r="EY89" s="77">
        <f t="shared" ca="1" si="801"/>
        <v>-5074.1657832799447</v>
      </c>
      <c r="EZ89" s="77">
        <f t="shared" ca="1" si="801"/>
        <v>-4835.3396489252318</v>
      </c>
      <c r="FA89" s="77">
        <f t="shared" ca="1" si="801"/>
        <v>-4596.513514570519</v>
      </c>
      <c r="FB89" s="77">
        <f t="shared" ca="1" si="801"/>
        <v>-4357.6873802158061</v>
      </c>
      <c r="FC89" s="77">
        <f t="shared" ca="1" si="801"/>
        <v>-4118.8612458610933</v>
      </c>
      <c r="FD89" s="77">
        <f t="shared" ca="1" si="801"/>
        <v>-3880.0351115063804</v>
      </c>
      <c r="FE89" s="77">
        <f t="shared" ca="1" si="801"/>
        <v>-3641.2089771516676</v>
      </c>
      <c r="FF89" s="77">
        <f t="shared" ca="1" si="801"/>
        <v>-3402.3828427969547</v>
      </c>
      <c r="FG89" s="77">
        <f t="shared" ca="1" si="801"/>
        <v>-3163.5567084422419</v>
      </c>
      <c r="FH89" s="77">
        <f t="shared" ca="1" si="801"/>
        <v>-2924.730574087529</v>
      </c>
      <c r="FI89" s="77">
        <f t="shared" ca="1" si="801"/>
        <v>-2685.9044397328162</v>
      </c>
      <c r="FJ89" s="77">
        <f t="shared" ca="1" si="801"/>
        <v>-2447.0783053781033</v>
      </c>
      <c r="FK89" s="77">
        <f t="shared" ca="1" si="801"/>
        <v>-2208.2521710233905</v>
      </c>
      <c r="FL89" s="77">
        <f t="shared" ca="1" si="801"/>
        <v>-1969.4260366686776</v>
      </c>
      <c r="FM89" s="77">
        <f t="shared" ca="1" si="801"/>
        <v>-1730.5999023139648</v>
      </c>
      <c r="FN89" s="77">
        <f t="shared" ca="1" si="801"/>
        <v>-1491.7737679592519</v>
      </c>
      <c r="FO89" s="77">
        <f t="shared" ca="1" si="801"/>
        <v>-1252.9476336045391</v>
      </c>
      <c r="FP89" s="77">
        <f t="shared" ca="1" si="801"/>
        <v>-1014.1214992498262</v>
      </c>
      <c r="FQ89" s="77">
        <f t="shared" ca="1" si="801"/>
        <v>-775.29536489511338</v>
      </c>
      <c r="FR89" s="77">
        <f t="shared" ca="1" si="801"/>
        <v>-536.46923054040053</v>
      </c>
      <c r="FS89" s="77">
        <f t="shared" ca="1" si="801"/>
        <v>-297.64309618568768</v>
      </c>
      <c r="FT89" s="77">
        <f t="shared" ca="1" si="801"/>
        <v>-58.816961830974861</v>
      </c>
      <c r="FU89" s="77">
        <f t="shared" ca="1" si="801"/>
        <v>180.00917252373796</v>
      </c>
      <c r="FV89" s="77">
        <f t="shared" ca="1" si="801"/>
        <v>418.83530687845075</v>
      </c>
      <c r="FW89" s="77">
        <f t="shared" ca="1" si="801"/>
        <v>657.6614412331636</v>
      </c>
      <c r="FX89" s="77">
        <f t="shared" ca="1" si="801"/>
        <v>896.48757558787645</v>
      </c>
      <c r="FY89" s="77">
        <f t="shared" ca="1" si="801"/>
        <v>1135.3137099425892</v>
      </c>
      <c r="FZ89" s="77">
        <f t="shared" ca="1" si="801"/>
        <v>1374.139844297302</v>
      </c>
      <c r="GA89" s="77">
        <f t="shared" ca="1" si="801"/>
        <v>1612.9659786520149</v>
      </c>
      <c r="GB89" s="77">
        <f t="shared" ca="1" si="801"/>
        <v>1851.7921130067277</v>
      </c>
      <c r="GC89" s="77">
        <f t="shared" ca="1" si="801"/>
        <v>2090.6182473614404</v>
      </c>
      <c r="GD89" s="77">
        <f t="shared" ca="1" si="801"/>
        <v>2329.4443817161532</v>
      </c>
      <c r="GE89" s="77">
        <f t="shared" ca="1" si="801"/>
        <v>2568.2705160708661</v>
      </c>
      <c r="GF89" s="77">
        <f t="shared" ca="1" si="801"/>
        <v>2807.0966504255789</v>
      </c>
      <c r="GG89" s="77">
        <f t="shared" ca="1" si="801"/>
        <v>3045.9227847802917</v>
      </c>
      <c r="GH89" s="77">
        <f t="shared" ca="1" si="801"/>
        <v>3284.7489191350046</v>
      </c>
      <c r="GI89" s="77">
        <f t="shared" ca="1" si="801"/>
        <v>3523.5750534897174</v>
      </c>
      <c r="GJ89" s="77">
        <f t="shared" ca="1" si="801"/>
        <v>3762.4011878444303</v>
      </c>
      <c r="GK89" s="77">
        <f t="shared" ca="1" si="801"/>
        <v>4001.2273221991431</v>
      </c>
      <c r="GL89" s="77">
        <f t="shared" ca="1" si="801"/>
        <v>4240.0534565538555</v>
      </c>
      <c r="GM89" s="77">
        <f t="shared" ca="1" si="801"/>
        <v>4478.8795909085684</v>
      </c>
      <c r="GN89" s="77">
        <f t="shared" ref="GN89:IG89" ca="1" si="802">GM89+GN88</f>
        <v>4717.7057252632812</v>
      </c>
      <c r="GO89" s="77">
        <f t="shared" ca="1" si="802"/>
        <v>4956.5318596179941</v>
      </c>
      <c r="GP89" s="77">
        <f t="shared" ca="1" si="802"/>
        <v>5195.3579939727069</v>
      </c>
      <c r="GQ89" s="77">
        <f t="shared" ca="1" si="802"/>
        <v>5434.1841283274198</v>
      </c>
      <c r="GR89" s="77">
        <f t="shared" ca="1" si="802"/>
        <v>5673.0102626821326</v>
      </c>
      <c r="GS89" s="77">
        <f t="shared" ca="1" si="802"/>
        <v>5911.8363970368455</v>
      </c>
      <c r="GT89" s="77">
        <f t="shared" ca="1" si="802"/>
        <v>6150.6625313915583</v>
      </c>
      <c r="GU89" s="77">
        <f t="shared" ca="1" si="802"/>
        <v>6389.4886657462712</v>
      </c>
      <c r="GV89" s="77">
        <f t="shared" ca="1" si="802"/>
        <v>6628.314800100984</v>
      </c>
      <c r="GW89" s="77">
        <f t="shared" ca="1" si="802"/>
        <v>6867.1409344556969</v>
      </c>
      <c r="GX89" s="77">
        <f t="shared" ca="1" si="802"/>
        <v>7105.9670688104097</v>
      </c>
      <c r="GY89" s="77">
        <f t="shared" ca="1" si="802"/>
        <v>7344.7932031651226</v>
      </c>
      <c r="GZ89" s="77">
        <f t="shared" ca="1" si="802"/>
        <v>7583.6193375198354</v>
      </c>
      <c r="HA89" s="77">
        <f t="shared" ca="1" si="802"/>
        <v>7822.4454718745483</v>
      </c>
      <c r="HB89" s="77">
        <f t="shared" ca="1" si="802"/>
        <v>8061.2716062292611</v>
      </c>
      <c r="HC89" s="77">
        <f t="shared" ca="1" si="802"/>
        <v>8300.0977405839731</v>
      </c>
      <c r="HD89" s="77">
        <f t="shared" ca="1" si="802"/>
        <v>8538.9238749386859</v>
      </c>
      <c r="HE89" s="77">
        <f t="shared" ca="1" si="802"/>
        <v>8777.7500092933988</v>
      </c>
      <c r="HF89" s="77">
        <f t="shared" ca="1" si="802"/>
        <v>9016.5761436481116</v>
      </c>
      <c r="HG89" s="77">
        <f t="shared" ca="1" si="802"/>
        <v>9255.4022780028245</v>
      </c>
      <c r="HH89" s="77">
        <f t="shared" ca="1" si="802"/>
        <v>9494.2284123575373</v>
      </c>
      <c r="HI89" s="77">
        <f t="shared" ca="1" si="802"/>
        <v>9733.0545467122502</v>
      </c>
      <c r="HJ89" s="77">
        <f t="shared" ca="1" si="802"/>
        <v>9971.880681066963</v>
      </c>
      <c r="HK89" s="77">
        <f t="shared" ca="1" si="802"/>
        <v>10210.706815421676</v>
      </c>
      <c r="HL89" s="77">
        <f t="shared" ca="1" si="802"/>
        <v>10449.532949776389</v>
      </c>
      <c r="HM89" s="77">
        <f t="shared" ca="1" si="802"/>
        <v>10688.359084131102</v>
      </c>
      <c r="HN89" s="77">
        <f t="shared" ca="1" si="802"/>
        <v>10927.185218485814</v>
      </c>
      <c r="HO89" s="77">
        <f t="shared" ca="1" si="802"/>
        <v>11166.011352840527</v>
      </c>
      <c r="HP89" s="77">
        <f t="shared" ca="1" si="802"/>
        <v>11404.83748719524</v>
      </c>
      <c r="HQ89" s="77">
        <f t="shared" ca="1" si="802"/>
        <v>11643.663621549953</v>
      </c>
      <c r="HR89" s="77">
        <f t="shared" ca="1" si="802"/>
        <v>11882.489755904666</v>
      </c>
      <c r="HS89" s="77">
        <f t="shared" ca="1" si="802"/>
        <v>12121.315890259379</v>
      </c>
      <c r="HT89" s="77">
        <f t="shared" ca="1" si="802"/>
        <v>12360.142024614091</v>
      </c>
      <c r="HU89" s="77">
        <f t="shared" ca="1" si="802"/>
        <v>12598.968158968804</v>
      </c>
      <c r="HV89" s="77">
        <f t="shared" ca="1" si="802"/>
        <v>12837.794293323517</v>
      </c>
      <c r="HW89" s="77">
        <f t="shared" ca="1" si="802"/>
        <v>13076.62042767823</v>
      </c>
      <c r="HX89" s="77">
        <f t="shared" ca="1" si="802"/>
        <v>13315.446562032943</v>
      </c>
      <c r="HY89" s="77">
        <f t="shared" ca="1" si="802"/>
        <v>13554.272696387656</v>
      </c>
      <c r="HZ89" s="77">
        <f t="shared" ca="1" si="802"/>
        <v>13793.098830742369</v>
      </c>
      <c r="IA89" s="77">
        <f t="shared" ca="1" si="802"/>
        <v>14031.924965097081</v>
      </c>
      <c r="IB89" s="77">
        <f t="shared" ca="1" si="802"/>
        <v>14270.751099451794</v>
      </c>
      <c r="IC89" s="77">
        <f t="shared" ca="1" si="802"/>
        <v>14509.577233806507</v>
      </c>
      <c r="ID89" s="77">
        <f t="shared" ca="1" si="802"/>
        <v>14748.40336816122</v>
      </c>
      <c r="IE89" s="77">
        <f t="shared" ca="1" si="802"/>
        <v>14987.229502515933</v>
      </c>
      <c r="IF89" s="77">
        <f t="shared" ca="1" si="802"/>
        <v>15226.055636870646</v>
      </c>
      <c r="IG89" s="77">
        <f t="shared" ca="1" si="802"/>
        <v>15173.541855555832</v>
      </c>
    </row>
    <row r="90" spans="1:241" ht="13.8" x14ac:dyDescent="0.2">
      <c r="A90" s="28"/>
      <c r="D90" s="6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</row>
    <row r="91" spans="1:241" x14ac:dyDescent="0.2">
      <c r="A91" s="29" t="s">
        <v>135</v>
      </c>
      <c r="B91" s="77" t="str">
        <f ca="1">IF(AND(B89&lt;0,C89&gt;0),D$7,"-")</f>
        <v>-</v>
      </c>
      <c r="C91" s="77" t="str">
        <f t="shared" ref="C91" ca="1" si="803">IF(AND(B89&lt;0,C89&gt;0),C$7,"-")</f>
        <v>-</v>
      </c>
      <c r="D91" s="79" t="str">
        <f t="shared" ref="D91" ca="1" si="804">IF(AND(C89&lt;0,D89&gt;0),D$7,"-")</f>
        <v>-</v>
      </c>
      <c r="E91" s="79" t="str">
        <f t="shared" ref="E91" ca="1" si="805">IF(AND(D89&lt;0,E89&gt;0),E$7,"-")</f>
        <v>-</v>
      </c>
      <c r="F91" s="79" t="str">
        <f t="shared" ref="F91" ca="1" si="806">IF(AND(E89&lt;0,F89&gt;0),F$7,"-")</f>
        <v>-</v>
      </c>
      <c r="G91" s="79" t="str">
        <f t="shared" ref="G91" ca="1" si="807">IF(AND(F89&lt;0,G89&gt;0),G$7,"-")</f>
        <v>-</v>
      </c>
      <c r="H91" s="79" t="str">
        <f t="shared" ref="H91" ca="1" si="808">IF(AND(G89&lt;0,H89&gt;0),H$7,"-")</f>
        <v>-</v>
      </c>
      <c r="I91" s="79" t="str">
        <f t="shared" ref="I91" ca="1" si="809">IF(AND(H89&lt;0,I89&gt;0),I$7,"-")</f>
        <v>-</v>
      </c>
      <c r="J91" s="79" t="str">
        <f t="shared" ref="J91" ca="1" si="810">IF(AND(I89&lt;0,J89&gt;0),J$7,"-")</f>
        <v>-</v>
      </c>
      <c r="K91" s="79" t="str">
        <f t="shared" ref="K91" ca="1" si="811">IF(AND(J89&lt;0,K89&gt;0),K$7,"-")</f>
        <v>-</v>
      </c>
      <c r="L91" s="79" t="str">
        <f t="shared" ref="L91" ca="1" si="812">IF(AND(K89&lt;0,L89&gt;0),L$7,"-")</f>
        <v>-</v>
      </c>
      <c r="M91" s="79" t="str">
        <f t="shared" ref="M91" ca="1" si="813">IF(AND(L89&lt;0,M89&gt;0),M$7,"-")</f>
        <v>-</v>
      </c>
      <c r="N91" s="79" t="str">
        <f t="shared" ref="N91" ca="1" si="814">IF(AND(M89&lt;0,N89&gt;0),N$7,"-")</f>
        <v>-</v>
      </c>
      <c r="O91" s="79" t="str">
        <f t="shared" ref="O91" ca="1" si="815">IF(AND(N89&lt;0,O89&gt;0),O$7,"-")</f>
        <v>-</v>
      </c>
      <c r="P91" s="79" t="str">
        <f t="shared" ref="P91" ca="1" si="816">IF(AND(O89&lt;0,P89&gt;0),P$7,"-")</f>
        <v>-</v>
      </c>
      <c r="Q91" s="79" t="str">
        <f t="shared" ref="Q91" ca="1" si="817">IF(AND(P89&lt;0,Q89&gt;0),Q$7,"-")</f>
        <v>-</v>
      </c>
      <c r="R91" s="79" t="str">
        <f t="shared" ref="R91" ca="1" si="818">IF(AND(Q89&lt;0,R89&gt;0),R$7,"-")</f>
        <v>-</v>
      </c>
      <c r="S91" s="79" t="str">
        <f t="shared" ref="S91" ca="1" si="819">IF(AND(R89&lt;0,S89&gt;0),S$7,"-")</f>
        <v>-</v>
      </c>
      <c r="T91" s="79" t="str">
        <f t="shared" ref="T91" ca="1" si="820">IF(AND(S89&lt;0,T89&gt;0),T$7,"-")</f>
        <v>-</v>
      </c>
      <c r="U91" s="79" t="str">
        <f t="shared" ref="U91" ca="1" si="821">IF(AND(T89&lt;0,U89&gt;0),U$7,"-")</f>
        <v>-</v>
      </c>
      <c r="V91" s="79" t="str">
        <f t="shared" ref="V91" ca="1" si="822">IF(AND(U89&lt;0,V89&gt;0),V$7,"-")</f>
        <v>-</v>
      </c>
      <c r="W91" s="79" t="str">
        <f t="shared" ref="W91" ca="1" si="823">IF(AND(V89&lt;0,W89&gt;0),W$7,"-")</f>
        <v>-</v>
      </c>
      <c r="X91" s="79" t="str">
        <f t="shared" ref="X91" ca="1" si="824">IF(AND(W89&lt;0,X89&gt;0),X$7,"-")</f>
        <v>-</v>
      </c>
      <c r="Y91" s="79" t="str">
        <f t="shared" ref="Y91" ca="1" si="825">IF(AND(X89&lt;0,Y89&gt;0),Y$7,"-")</f>
        <v>-</v>
      </c>
      <c r="Z91" s="79" t="str">
        <f t="shared" ref="Z91" ca="1" si="826">IF(AND(Y89&lt;0,Z89&gt;0),Z$7,"-")</f>
        <v>-</v>
      </c>
      <c r="AA91" s="79" t="str">
        <f t="shared" ref="AA91" ca="1" si="827">IF(AND(Z89&lt;0,AA89&gt;0),AA$7,"-")</f>
        <v>-</v>
      </c>
      <c r="AB91" s="79" t="str">
        <f t="shared" ref="AB91" ca="1" si="828">IF(AND(AA89&lt;0,AB89&gt;0),AB$7,"-")</f>
        <v>-</v>
      </c>
      <c r="AC91" s="79" t="str">
        <f t="shared" ref="AC91" ca="1" si="829">IF(AND(AB89&lt;0,AC89&gt;0),AC$7,"-")</f>
        <v>-</v>
      </c>
      <c r="AD91" s="79" t="str">
        <f t="shared" ref="AD91" ca="1" si="830">IF(AND(AC89&lt;0,AD89&gt;0),AD$7,"-")</f>
        <v>-</v>
      </c>
      <c r="AE91" s="79" t="str">
        <f t="shared" ref="AE91" ca="1" si="831">IF(AND(AD89&lt;0,AE89&gt;0),AE$7,"-")</f>
        <v>-</v>
      </c>
      <c r="AF91" s="79" t="str">
        <f t="shared" ref="AF91" ca="1" si="832">IF(AND(AE89&lt;0,AF89&gt;0),AF$7,"-")</f>
        <v>-</v>
      </c>
      <c r="AG91" s="79" t="str">
        <f t="shared" ref="AG91" ca="1" si="833">IF(AND(AF89&lt;0,AG89&gt;0),AG$7,"-")</f>
        <v>-</v>
      </c>
      <c r="AH91" s="79" t="str">
        <f t="shared" ref="AH91" ca="1" si="834">IF(AND(AG89&lt;0,AH89&gt;0),AH$7,"-")</f>
        <v>-</v>
      </c>
      <c r="AI91" s="79" t="str">
        <f t="shared" ref="AI91" ca="1" si="835">IF(AND(AH89&lt;0,AI89&gt;0),AI$7,"-")</f>
        <v>-</v>
      </c>
      <c r="AJ91" s="79" t="str">
        <f t="shared" ref="AJ91" ca="1" si="836">IF(AND(AI89&lt;0,AJ89&gt;0),AJ$7,"-")</f>
        <v>-</v>
      </c>
      <c r="AK91" s="79" t="str">
        <f t="shared" ref="AK91" ca="1" si="837">IF(AND(AJ89&lt;0,AK89&gt;0),AK$7,"-")</f>
        <v>-</v>
      </c>
      <c r="AL91" s="79" t="str">
        <f t="shared" ref="AL91" ca="1" si="838">IF(AND(AK89&lt;0,AL89&gt;0),AL$7,"-")</f>
        <v>-</v>
      </c>
      <c r="AM91" s="79" t="str">
        <f t="shared" ref="AM91" ca="1" si="839">IF(AND(AL89&lt;0,AM89&gt;0),AM$7,"-")</f>
        <v>-</v>
      </c>
      <c r="AN91" s="79" t="str">
        <f t="shared" ref="AN91" ca="1" si="840">IF(AND(AM89&lt;0,AN89&gt;0),AN$7,"-")</f>
        <v>-</v>
      </c>
      <c r="AO91" s="79" t="str">
        <f t="shared" ref="AO91" ca="1" si="841">IF(AND(AN89&lt;0,AO89&gt;0),AO$7,"-")</f>
        <v>-</v>
      </c>
      <c r="AP91" s="79" t="str">
        <f t="shared" ref="AP91" ca="1" si="842">IF(AND(AO89&lt;0,AP89&gt;0),AP$7,"-")</f>
        <v>-</v>
      </c>
      <c r="AQ91" s="79" t="str">
        <f t="shared" ref="AQ91" ca="1" si="843">IF(AND(AP89&lt;0,AQ89&gt;0),AQ$7,"-")</f>
        <v>-</v>
      </c>
      <c r="AR91" s="79" t="str">
        <f t="shared" ref="AR91" ca="1" si="844">IF(AND(AQ89&lt;0,AR89&gt;0),AR$7,"-")</f>
        <v>-</v>
      </c>
      <c r="AS91" s="79" t="str">
        <f t="shared" ref="AS91" ca="1" si="845">IF(AND(AR89&lt;0,AS89&gt;0),AS$7,"-")</f>
        <v>-</v>
      </c>
      <c r="AT91" s="79" t="str">
        <f t="shared" ref="AT91" ca="1" si="846">IF(AND(AS89&lt;0,AT89&gt;0),AT$7,"-")</f>
        <v>-</v>
      </c>
      <c r="AU91" s="79" t="str">
        <f t="shared" ref="AU91" ca="1" si="847">IF(AND(AT89&lt;0,AU89&gt;0),AU$7,"-")</f>
        <v>-</v>
      </c>
      <c r="AV91" s="79" t="str">
        <f t="shared" ref="AV91" ca="1" si="848">IF(AND(AU89&lt;0,AV89&gt;0),AV$7,"-")</f>
        <v>-</v>
      </c>
      <c r="AW91" s="79" t="str">
        <f t="shared" ref="AW91" ca="1" si="849">IF(AND(AV89&lt;0,AW89&gt;0),AW$7,"-")</f>
        <v>-</v>
      </c>
      <c r="AX91" s="79" t="str">
        <f t="shared" ref="AX91" ca="1" si="850">IF(AND(AW89&lt;0,AX89&gt;0),AX$7,"-")</f>
        <v>-</v>
      </c>
      <c r="AY91" s="79" t="str">
        <f t="shared" ref="AY91" ca="1" si="851">IF(AND(AX89&lt;0,AY89&gt;0),AY$7,"-")</f>
        <v>-</v>
      </c>
      <c r="AZ91" s="79" t="str">
        <f t="shared" ref="AZ91" ca="1" si="852">IF(AND(AY89&lt;0,AZ89&gt;0),AZ$7,"-")</f>
        <v>-</v>
      </c>
      <c r="BA91" s="79" t="str">
        <f t="shared" ref="BA91" ca="1" si="853">IF(AND(AZ89&lt;0,BA89&gt;0),BA$7,"-")</f>
        <v>-</v>
      </c>
      <c r="BB91" s="79" t="str">
        <f t="shared" ref="BB91" ca="1" si="854">IF(AND(BA89&lt;0,BB89&gt;0),BB$7,"-")</f>
        <v>-</v>
      </c>
      <c r="BC91" s="79" t="str">
        <f t="shared" ref="BC91" ca="1" si="855">IF(AND(BB89&lt;0,BC89&gt;0),BC$7,"-")</f>
        <v>-</v>
      </c>
      <c r="BD91" s="79" t="str">
        <f t="shared" ref="BD91" ca="1" si="856">IF(AND(BC89&lt;0,BD89&gt;0),BD$7,"-")</f>
        <v>-</v>
      </c>
      <c r="BE91" s="79" t="str">
        <f t="shared" ref="BE91" ca="1" si="857">IF(AND(BD89&lt;0,BE89&gt;0),BE$7,"-")</f>
        <v>-</v>
      </c>
      <c r="BF91" s="79" t="str">
        <f t="shared" ref="BF91" ca="1" si="858">IF(AND(BE89&lt;0,BF89&gt;0),BF$7,"-")</f>
        <v>-</v>
      </c>
      <c r="BG91" s="79" t="str">
        <f t="shared" ref="BG91" ca="1" si="859">IF(AND(BF89&lt;0,BG89&gt;0),BG$7,"-")</f>
        <v>-</v>
      </c>
      <c r="BH91" s="79" t="str">
        <f t="shared" ref="BH91" ca="1" si="860">IF(AND(BG89&lt;0,BH89&gt;0),BH$7,"-")</f>
        <v>-</v>
      </c>
      <c r="BI91" s="79" t="str">
        <f t="shared" ref="BI91" ca="1" si="861">IF(AND(BH89&lt;0,BI89&gt;0),BI$7,"-")</f>
        <v>-</v>
      </c>
      <c r="BJ91" s="79" t="str">
        <f t="shared" ref="BJ91" ca="1" si="862">IF(AND(BI89&lt;0,BJ89&gt;0),BJ$7,"-")</f>
        <v>-</v>
      </c>
      <c r="BK91" s="79" t="str">
        <f t="shared" ref="BK91" ca="1" si="863">IF(AND(BJ89&lt;0,BK89&gt;0),BK$7,"-")</f>
        <v>-</v>
      </c>
      <c r="BL91" s="79" t="str">
        <f t="shared" ref="BL91" ca="1" si="864">IF(AND(BK89&lt;0,BL89&gt;0),BL$7,"-")</f>
        <v>-</v>
      </c>
      <c r="BM91" s="79" t="str">
        <f t="shared" ref="BM91" ca="1" si="865">IF(AND(BL89&lt;0,BM89&gt;0),BM$7,"-")</f>
        <v>-</v>
      </c>
      <c r="BN91" s="79" t="str">
        <f t="shared" ref="BN91" ca="1" si="866">IF(AND(BM89&lt;0,BN89&gt;0),BN$7,"-")</f>
        <v>-</v>
      </c>
      <c r="BO91" s="79" t="str">
        <f t="shared" ref="BO91" ca="1" si="867">IF(AND(BN89&lt;0,BO89&gt;0),BO$7,"-")</f>
        <v>-</v>
      </c>
      <c r="BP91" s="79" t="str">
        <f t="shared" ref="BP91" ca="1" si="868">IF(AND(BO89&lt;0,BP89&gt;0),BP$7,"-")</f>
        <v>-</v>
      </c>
      <c r="BQ91" s="79" t="str">
        <f t="shared" ref="BQ91" ca="1" si="869">IF(AND(BP89&lt;0,BQ89&gt;0),BQ$7,"-")</f>
        <v>-</v>
      </c>
      <c r="BR91" s="79" t="str">
        <f t="shared" ref="BR91" ca="1" si="870">IF(AND(BQ89&lt;0,BR89&gt;0),BR$7,"-")</f>
        <v>-</v>
      </c>
      <c r="BS91" s="79" t="str">
        <f t="shared" ref="BS91" ca="1" si="871">IF(AND(BR89&lt;0,BS89&gt;0),BS$7,"-")</f>
        <v>-</v>
      </c>
      <c r="BT91" s="79" t="str">
        <f t="shared" ref="BT91" ca="1" si="872">IF(AND(BS89&lt;0,BT89&gt;0),BT$7,"-")</f>
        <v>-</v>
      </c>
      <c r="BU91" s="79" t="str">
        <f t="shared" ref="BU91" ca="1" si="873">IF(AND(BT89&lt;0,BU89&gt;0),BU$7,"-")</f>
        <v>-</v>
      </c>
      <c r="BV91" s="79" t="str">
        <f t="shared" ref="BV91" ca="1" si="874">IF(AND(BU89&lt;0,BV89&gt;0),BV$7,"-")</f>
        <v>-</v>
      </c>
      <c r="BW91" s="79" t="str">
        <f t="shared" ref="BW91" ca="1" si="875">IF(AND(BV89&lt;0,BW89&gt;0),BW$7,"-")</f>
        <v>-</v>
      </c>
      <c r="BX91" s="79" t="str">
        <f t="shared" ref="BX91" ca="1" si="876">IF(AND(BW89&lt;0,BX89&gt;0),BX$7,"-")</f>
        <v>-</v>
      </c>
      <c r="BY91" s="79">
        <f t="shared" ref="BY91" ca="1" si="877">IF(AND(BX89&lt;0,BY89&gt;0),BY$7,"-")</f>
        <v>76</v>
      </c>
      <c r="BZ91" s="79" t="str">
        <f t="shared" ref="BZ91" ca="1" si="878">IF(AND(BY89&lt;0,BZ89&gt;0),BZ$7,"-")</f>
        <v>-</v>
      </c>
      <c r="CA91" s="79" t="str">
        <f t="shared" ref="CA91" ca="1" si="879">IF(AND(BZ89&lt;0,CA89&gt;0),CA$7,"-")</f>
        <v>-</v>
      </c>
      <c r="CB91" s="79" t="str">
        <f t="shared" ref="CB91" ca="1" si="880">IF(AND(CA89&lt;0,CB89&gt;0),CB$7,"-")</f>
        <v>-</v>
      </c>
      <c r="CC91" s="79" t="str">
        <f t="shared" ref="CC91" ca="1" si="881">IF(AND(CB89&lt;0,CC89&gt;0),CC$7,"-")</f>
        <v>-</v>
      </c>
      <c r="CD91" s="79" t="str">
        <f t="shared" ref="CD91" ca="1" si="882">IF(AND(CC89&lt;0,CD89&gt;0),CD$7,"-")</f>
        <v>-</v>
      </c>
      <c r="CE91" s="79" t="str">
        <f t="shared" ref="CE91" ca="1" si="883">IF(AND(CD89&lt;0,CE89&gt;0),CE$7,"-")</f>
        <v>-</v>
      </c>
      <c r="CF91" s="79" t="str">
        <f t="shared" ref="CF91" ca="1" si="884">IF(AND(CE89&lt;0,CF89&gt;0),CF$7,"-")</f>
        <v>-</v>
      </c>
      <c r="CG91" s="79" t="str">
        <f t="shared" ref="CG91" ca="1" si="885">IF(AND(CF89&lt;0,CG89&gt;0),CG$7,"-")</f>
        <v>-</v>
      </c>
      <c r="CH91" s="79" t="str">
        <f t="shared" ref="CH91" ca="1" si="886">IF(AND(CG89&lt;0,CH89&gt;0),CH$7,"-")</f>
        <v>-</v>
      </c>
      <c r="CI91" s="79" t="str">
        <f t="shared" ref="CI91" ca="1" si="887">IF(AND(CH89&lt;0,CI89&gt;0),CI$7,"-")</f>
        <v>-</v>
      </c>
      <c r="CJ91" s="79" t="str">
        <f t="shared" ref="CJ91" ca="1" si="888">IF(AND(CI89&lt;0,CJ89&gt;0),CJ$7,"-")</f>
        <v>-</v>
      </c>
      <c r="CK91" s="79" t="str">
        <f t="shared" ref="CK91" ca="1" si="889">IF(AND(CJ89&lt;0,CK89&gt;0),CK$7,"-")</f>
        <v>-</v>
      </c>
      <c r="CL91" s="79" t="str">
        <f t="shared" ref="CL91" ca="1" si="890">IF(AND(CK89&lt;0,CL89&gt;0),CL$7,"-")</f>
        <v>-</v>
      </c>
      <c r="CM91" s="79" t="str">
        <f t="shared" ref="CM91" ca="1" si="891">IF(AND(CL89&lt;0,CM89&gt;0),CM$7,"-")</f>
        <v>-</v>
      </c>
      <c r="CN91" s="79" t="str">
        <f t="shared" ref="CN91" ca="1" si="892">IF(AND(CM89&lt;0,CN89&gt;0),CN$7,"-")</f>
        <v>-</v>
      </c>
      <c r="CO91" s="79" t="str">
        <f t="shared" ref="CO91" ca="1" si="893">IF(AND(CN89&lt;0,CO89&gt;0),CO$7,"-")</f>
        <v>-</v>
      </c>
      <c r="CP91" s="79" t="str">
        <f t="shared" ref="CP91" ca="1" si="894">IF(AND(CO89&lt;0,CP89&gt;0),CP$7,"-")</f>
        <v>-</v>
      </c>
      <c r="CQ91" s="79" t="str">
        <f t="shared" ref="CQ91" ca="1" si="895">IF(AND(CP89&lt;0,CQ89&gt;0),CQ$7,"-")</f>
        <v>-</v>
      </c>
      <c r="CR91" s="79" t="str">
        <f t="shared" ref="CR91" ca="1" si="896">IF(AND(CQ89&lt;0,CR89&gt;0),CR$7,"-")</f>
        <v>-</v>
      </c>
      <c r="CS91" s="79" t="str">
        <f t="shared" ref="CS91" ca="1" si="897">IF(AND(CR89&lt;0,CS89&gt;0),CS$7,"-")</f>
        <v>-</v>
      </c>
      <c r="CT91" s="79" t="str">
        <f t="shared" ref="CT91" ca="1" si="898">IF(AND(CS89&lt;0,CT89&gt;0),CT$7,"-")</f>
        <v>-</v>
      </c>
      <c r="CU91" s="79" t="str">
        <f t="shared" ref="CU91" ca="1" si="899">IF(AND(CT89&lt;0,CU89&gt;0),CU$7,"-")</f>
        <v>-</v>
      </c>
      <c r="CV91" s="79" t="str">
        <f t="shared" ref="CV91" ca="1" si="900">IF(AND(CU89&lt;0,CV89&gt;0),CV$7,"-")</f>
        <v>-</v>
      </c>
      <c r="CW91" s="79" t="str">
        <f t="shared" ref="CW91" ca="1" si="901">IF(AND(CV89&lt;0,CW89&gt;0),CW$7,"-")</f>
        <v>-</v>
      </c>
      <c r="CX91" s="79" t="str">
        <f t="shared" ref="CX91" ca="1" si="902">IF(AND(CW89&lt;0,CX89&gt;0),CX$7,"-")</f>
        <v>-</v>
      </c>
      <c r="CY91" s="79" t="str">
        <f t="shared" ref="CY91" ca="1" si="903">IF(AND(CX89&lt;0,CY89&gt;0),CY$7,"-")</f>
        <v>-</v>
      </c>
      <c r="CZ91" s="79" t="str">
        <f t="shared" ref="CZ91" ca="1" si="904">IF(AND(CY89&lt;0,CZ89&gt;0),CZ$7,"-")</f>
        <v>-</v>
      </c>
      <c r="DA91" s="79" t="str">
        <f t="shared" ref="DA91" ca="1" si="905">IF(AND(CZ89&lt;0,DA89&gt;0),DA$7,"-")</f>
        <v>-</v>
      </c>
      <c r="DB91" s="79" t="str">
        <f t="shared" ref="DB91" ca="1" si="906">IF(AND(DA89&lt;0,DB89&gt;0),DB$7,"-")</f>
        <v>-</v>
      </c>
      <c r="DC91" s="79" t="str">
        <f t="shared" ref="DC91" ca="1" si="907">IF(AND(DB89&lt;0,DC89&gt;0),DC$7,"-")</f>
        <v>-</v>
      </c>
      <c r="DD91" s="79" t="str">
        <f t="shared" ref="DD91" ca="1" si="908">IF(AND(DC89&lt;0,DD89&gt;0),DD$7,"-")</f>
        <v>-</v>
      </c>
      <c r="DE91" s="79" t="str">
        <f t="shared" ref="DE91" ca="1" si="909">IF(AND(DD89&lt;0,DE89&gt;0),DE$7,"-")</f>
        <v>-</v>
      </c>
      <c r="DF91" s="79" t="str">
        <f t="shared" ref="DF91" ca="1" si="910">IF(AND(DE89&lt;0,DF89&gt;0),DF$7,"-")</f>
        <v>-</v>
      </c>
      <c r="DG91" s="79" t="str">
        <f t="shared" ref="DG91" ca="1" si="911">IF(AND(DF89&lt;0,DG89&gt;0),DG$7,"-")</f>
        <v>-</v>
      </c>
      <c r="DH91" s="79" t="str">
        <f t="shared" ref="DH91" ca="1" si="912">IF(AND(DG89&lt;0,DH89&gt;0),DH$7,"-")</f>
        <v>-</v>
      </c>
      <c r="DI91" s="79" t="str">
        <f t="shared" ref="DI91" ca="1" si="913">IF(AND(DH89&lt;0,DI89&gt;0),DI$7,"-")</f>
        <v>-</v>
      </c>
      <c r="DJ91" s="79" t="str">
        <f t="shared" ref="DJ91" ca="1" si="914">IF(AND(DI89&lt;0,DJ89&gt;0),DJ$7,"-")</f>
        <v>-</v>
      </c>
      <c r="DK91" s="79" t="str">
        <f t="shared" ref="DK91" ca="1" si="915">IF(AND(DJ89&lt;0,DK89&gt;0),DK$7,"-")</f>
        <v>-</v>
      </c>
      <c r="DL91" s="79" t="str">
        <f t="shared" ref="DL91" ca="1" si="916">IF(AND(DK89&lt;0,DL89&gt;0),DL$7,"-")</f>
        <v>-</v>
      </c>
      <c r="DM91" s="79" t="str">
        <f t="shared" ref="DM91" ca="1" si="917">IF(AND(DL89&lt;0,DM89&gt;0),DM$7,"-")</f>
        <v>-</v>
      </c>
      <c r="DN91" s="79" t="str">
        <f t="shared" ref="DN91" ca="1" si="918">IF(AND(DM89&lt;0,DN89&gt;0),DN$7,"-")</f>
        <v>-</v>
      </c>
      <c r="DO91" s="79" t="str">
        <f t="shared" ref="DO91" ca="1" si="919">IF(AND(DN89&lt;0,DO89&gt;0),DO$7,"-")</f>
        <v>-</v>
      </c>
      <c r="DP91" s="79" t="str">
        <f t="shared" ref="DP91" ca="1" si="920">IF(AND(DO89&lt;0,DP89&gt;0),DP$7,"-")</f>
        <v>-</v>
      </c>
      <c r="DQ91" s="79" t="str">
        <f t="shared" ref="DQ91" ca="1" si="921">IF(AND(DP89&lt;0,DQ89&gt;0),DQ$7,"-")</f>
        <v>-</v>
      </c>
      <c r="DR91" s="79" t="str">
        <f t="shared" ref="DR91" ca="1" si="922">IF(AND(DQ89&lt;0,DR89&gt;0),DR$7,"-")</f>
        <v>-</v>
      </c>
      <c r="DS91" s="79" t="str">
        <f t="shared" ref="DS91" ca="1" si="923">IF(AND(DR89&lt;0,DS89&gt;0),DS$7,"-")</f>
        <v>-</v>
      </c>
      <c r="DT91" s="79" t="str">
        <f t="shared" ref="DT91" ca="1" si="924">IF(AND(DS89&lt;0,DT89&gt;0),DT$7,"-")</f>
        <v>-</v>
      </c>
      <c r="DU91" s="79" t="str">
        <f t="shared" ref="DU91" ca="1" si="925">IF(AND(DT89&lt;0,DU89&gt;0),DU$7,"-")</f>
        <v>-</v>
      </c>
      <c r="DV91" s="79" t="str">
        <f t="shared" ref="DV91" ca="1" si="926">IF(AND(DU89&lt;0,DV89&gt;0),DV$7,"-")</f>
        <v>-</v>
      </c>
      <c r="DW91" s="79" t="str">
        <f t="shared" ref="DW91" ca="1" si="927">IF(AND(DV89&lt;0,DW89&gt;0),DW$7,"-")</f>
        <v>-</v>
      </c>
      <c r="DX91" s="79" t="str">
        <f t="shared" ref="DX91" ca="1" si="928">IF(AND(DW89&lt;0,DX89&gt;0),DX$7,"-")</f>
        <v>-</v>
      </c>
      <c r="DY91" s="79" t="str">
        <f t="shared" ref="DY91" ca="1" si="929">IF(AND(DX89&lt;0,DY89&gt;0),DY$7,"-")</f>
        <v>-</v>
      </c>
      <c r="DZ91" s="79" t="str">
        <f t="shared" ref="DZ91" ca="1" si="930">IF(AND(DY89&lt;0,DZ89&gt;0),DZ$7,"-")</f>
        <v>-</v>
      </c>
      <c r="EA91" s="79" t="str">
        <f t="shared" ref="EA91" ca="1" si="931">IF(AND(DZ89&lt;0,EA89&gt;0),EA$7,"-")</f>
        <v>-</v>
      </c>
      <c r="EB91" s="79" t="str">
        <f t="shared" ref="EB91" ca="1" si="932">IF(AND(EA89&lt;0,EB89&gt;0),EB$7,"-")</f>
        <v>-</v>
      </c>
      <c r="EC91" s="79" t="str">
        <f t="shared" ref="EC91" ca="1" si="933">IF(AND(EB89&lt;0,EC89&gt;0),EC$7,"-")</f>
        <v>-</v>
      </c>
      <c r="ED91" s="79" t="str">
        <f t="shared" ref="ED91" ca="1" si="934">IF(AND(EC89&lt;0,ED89&gt;0),ED$7,"-")</f>
        <v>-</v>
      </c>
      <c r="EE91" s="79" t="str">
        <f t="shared" ref="EE91" ca="1" si="935">IF(AND(ED89&lt;0,EE89&gt;0),EE$7,"-")</f>
        <v>-</v>
      </c>
      <c r="EF91" s="79" t="str">
        <f t="shared" ref="EF91" ca="1" si="936">IF(AND(EE89&lt;0,EF89&gt;0),EF$7,"-")</f>
        <v>-</v>
      </c>
      <c r="EG91" s="79" t="str">
        <f t="shared" ref="EG91" ca="1" si="937">IF(AND(EF89&lt;0,EG89&gt;0),EG$7,"-")</f>
        <v>-</v>
      </c>
      <c r="EH91" s="79" t="str">
        <f t="shared" ref="EH91" ca="1" si="938">IF(AND(EG89&lt;0,EH89&gt;0),EH$7,"-")</f>
        <v>-</v>
      </c>
      <c r="EI91" s="79" t="str">
        <f t="shared" ref="EI91" ca="1" si="939">IF(AND(EH89&lt;0,EI89&gt;0),EI$7,"-")</f>
        <v>-</v>
      </c>
      <c r="EJ91" s="79" t="str">
        <f t="shared" ref="EJ91" ca="1" si="940">IF(AND(EI89&lt;0,EJ89&gt;0),EJ$7,"-")</f>
        <v>-</v>
      </c>
      <c r="EK91" s="79" t="str">
        <f t="shared" ref="EK91" ca="1" si="941">IF(AND(EJ89&lt;0,EK89&gt;0),EK$7,"-")</f>
        <v>-</v>
      </c>
      <c r="EL91" s="79" t="str">
        <f t="shared" ref="EL91" ca="1" si="942">IF(AND(EK89&lt;0,EL89&gt;0),EL$7,"-")</f>
        <v>-</v>
      </c>
      <c r="EM91" s="79" t="str">
        <f t="shared" ref="EM91" ca="1" si="943">IF(AND(EL89&lt;0,EM89&gt;0),EM$7,"-")</f>
        <v>-</v>
      </c>
      <c r="EN91" s="79" t="str">
        <f t="shared" ref="EN91" ca="1" si="944">IF(AND(EM89&lt;0,EN89&gt;0),EN$7,"-")</f>
        <v>-</v>
      </c>
      <c r="EO91" s="79" t="str">
        <f t="shared" ref="EO91" ca="1" si="945">IF(AND(EN89&lt;0,EO89&gt;0),EO$7,"-")</f>
        <v>-</v>
      </c>
      <c r="EP91" s="79" t="str">
        <f t="shared" ref="EP91" ca="1" si="946">IF(AND(EO89&lt;0,EP89&gt;0),EP$7,"-")</f>
        <v>-</v>
      </c>
      <c r="EQ91" s="79" t="str">
        <f t="shared" ref="EQ91" ca="1" si="947">IF(AND(EP89&lt;0,EQ89&gt;0),EQ$7,"-")</f>
        <v>-</v>
      </c>
      <c r="ER91" s="79" t="str">
        <f t="shared" ref="ER91" ca="1" si="948">IF(AND(EQ89&lt;0,ER89&gt;0),ER$7,"-")</f>
        <v>-</v>
      </c>
      <c r="ES91" s="79" t="str">
        <f t="shared" ref="ES91" ca="1" si="949">IF(AND(ER89&lt;0,ES89&gt;0),ES$7,"-")</f>
        <v>-</v>
      </c>
      <c r="ET91" s="79" t="str">
        <f t="shared" ref="ET91" ca="1" si="950">IF(AND(ES89&lt;0,ET89&gt;0),ET$7,"-")</f>
        <v>-</v>
      </c>
      <c r="EU91" s="79" t="str">
        <f t="shared" ref="EU91" ca="1" si="951">IF(AND(ET89&lt;0,EU89&gt;0),EU$7,"-")</f>
        <v>-</v>
      </c>
      <c r="EV91" s="79" t="str">
        <f t="shared" ref="EV91" ca="1" si="952">IF(AND(EU89&lt;0,EV89&gt;0),EV$7,"-")</f>
        <v>-</v>
      </c>
      <c r="EW91" s="79" t="str">
        <f t="shared" ref="EW91" ca="1" si="953">IF(AND(EV89&lt;0,EW89&gt;0),EW$7,"-")</f>
        <v>-</v>
      </c>
      <c r="EX91" s="79" t="str">
        <f t="shared" ref="EX91" ca="1" si="954">IF(AND(EW89&lt;0,EX89&gt;0),EX$7,"-")</f>
        <v>-</v>
      </c>
      <c r="EY91" s="79" t="str">
        <f t="shared" ref="EY91" ca="1" si="955">IF(AND(EX89&lt;0,EY89&gt;0),EY$7,"-")</f>
        <v>-</v>
      </c>
      <c r="EZ91" s="79" t="str">
        <f t="shared" ref="EZ91" ca="1" si="956">IF(AND(EY89&lt;0,EZ89&gt;0),EZ$7,"-")</f>
        <v>-</v>
      </c>
      <c r="FA91" s="79" t="str">
        <f t="shared" ref="FA91" ca="1" si="957">IF(AND(EZ89&lt;0,FA89&gt;0),FA$7,"-")</f>
        <v>-</v>
      </c>
      <c r="FB91" s="79" t="str">
        <f t="shared" ref="FB91" ca="1" si="958">IF(AND(FA89&lt;0,FB89&gt;0),FB$7,"-")</f>
        <v>-</v>
      </c>
      <c r="FC91" s="79" t="str">
        <f t="shared" ref="FC91" ca="1" si="959">IF(AND(FB89&lt;0,FC89&gt;0),FC$7,"-")</f>
        <v>-</v>
      </c>
      <c r="FD91" s="79" t="str">
        <f t="shared" ref="FD91" ca="1" si="960">IF(AND(FC89&lt;0,FD89&gt;0),FD$7,"-")</f>
        <v>-</v>
      </c>
      <c r="FE91" s="79" t="str">
        <f t="shared" ref="FE91" ca="1" si="961">IF(AND(FD89&lt;0,FE89&gt;0),FE$7,"-")</f>
        <v>-</v>
      </c>
      <c r="FF91" s="79" t="str">
        <f t="shared" ref="FF91" ca="1" si="962">IF(AND(FE89&lt;0,FF89&gt;0),FF$7,"-")</f>
        <v>-</v>
      </c>
      <c r="FG91" s="79" t="str">
        <f t="shared" ref="FG91" ca="1" si="963">IF(AND(FF89&lt;0,FG89&gt;0),FG$7,"-")</f>
        <v>-</v>
      </c>
      <c r="FH91" s="79" t="str">
        <f t="shared" ref="FH91" ca="1" si="964">IF(AND(FG89&lt;0,FH89&gt;0),FH$7,"-")</f>
        <v>-</v>
      </c>
      <c r="FI91" s="79" t="str">
        <f t="shared" ref="FI91" ca="1" si="965">IF(AND(FH89&lt;0,FI89&gt;0),FI$7,"-")</f>
        <v>-</v>
      </c>
      <c r="FJ91" s="79" t="str">
        <f t="shared" ref="FJ91" ca="1" si="966">IF(AND(FI89&lt;0,FJ89&gt;0),FJ$7,"-")</f>
        <v>-</v>
      </c>
      <c r="FK91" s="79" t="str">
        <f t="shared" ref="FK91" ca="1" si="967">IF(AND(FJ89&lt;0,FK89&gt;0),FK$7,"-")</f>
        <v>-</v>
      </c>
      <c r="FL91" s="79" t="str">
        <f t="shared" ref="FL91" ca="1" si="968">IF(AND(FK89&lt;0,FL89&gt;0),FL$7,"-")</f>
        <v>-</v>
      </c>
      <c r="FM91" s="79" t="str">
        <f t="shared" ref="FM91" ca="1" si="969">IF(AND(FL89&lt;0,FM89&gt;0),FM$7,"-")</f>
        <v>-</v>
      </c>
      <c r="FN91" s="79" t="str">
        <f t="shared" ref="FN91" ca="1" si="970">IF(AND(FM89&lt;0,FN89&gt;0),FN$7,"-")</f>
        <v>-</v>
      </c>
      <c r="FO91" s="79" t="str">
        <f t="shared" ref="FO91" ca="1" si="971">IF(AND(FN89&lt;0,FO89&gt;0),FO$7,"-")</f>
        <v>-</v>
      </c>
      <c r="FP91" s="79" t="str">
        <f t="shared" ref="FP91" ca="1" si="972">IF(AND(FO89&lt;0,FP89&gt;0),FP$7,"-")</f>
        <v>-</v>
      </c>
      <c r="FQ91" s="79" t="str">
        <f t="shared" ref="FQ91" ca="1" si="973">IF(AND(FP89&lt;0,FQ89&gt;0),FQ$7,"-")</f>
        <v>-</v>
      </c>
      <c r="FR91" s="79" t="str">
        <f t="shared" ref="FR91" ca="1" si="974">IF(AND(FQ89&lt;0,FR89&gt;0),FR$7,"-")</f>
        <v>-</v>
      </c>
      <c r="FS91" s="79" t="str">
        <f t="shared" ref="FS91" ca="1" si="975">IF(AND(FR89&lt;0,FS89&gt;0),FS$7,"-")</f>
        <v>-</v>
      </c>
      <c r="FT91" s="79" t="str">
        <f t="shared" ref="FT91" ca="1" si="976">IF(AND(FS89&lt;0,FT89&gt;0),FT$7,"-")</f>
        <v>-</v>
      </c>
      <c r="FU91" s="79">
        <f t="shared" ref="FU91" ca="1" si="977">IF(AND(FT89&lt;0,FU89&gt;0),FU$7,"-")</f>
        <v>176</v>
      </c>
      <c r="FV91" s="79" t="str">
        <f t="shared" ref="FV91" ca="1" si="978">IF(AND(FU89&lt;0,FV89&gt;0),FV$7,"-")</f>
        <v>-</v>
      </c>
      <c r="FW91" s="79" t="str">
        <f t="shared" ref="FW91" ca="1" si="979">IF(AND(FV89&lt;0,FW89&gt;0),FW$7,"-")</f>
        <v>-</v>
      </c>
      <c r="FX91" s="79" t="str">
        <f t="shared" ref="FX91" ca="1" si="980">IF(AND(FW89&lt;0,FX89&gt;0),FX$7,"-")</f>
        <v>-</v>
      </c>
      <c r="FY91" s="79" t="str">
        <f t="shared" ref="FY91" ca="1" si="981">IF(AND(FX89&lt;0,FY89&gt;0),FY$7,"-")</f>
        <v>-</v>
      </c>
      <c r="FZ91" s="79" t="str">
        <f t="shared" ref="FZ91" ca="1" si="982">IF(AND(FY89&lt;0,FZ89&gt;0),FZ$7,"-")</f>
        <v>-</v>
      </c>
      <c r="GA91" s="79" t="str">
        <f t="shared" ref="GA91" ca="1" si="983">IF(AND(FZ89&lt;0,GA89&gt;0),GA$7,"-")</f>
        <v>-</v>
      </c>
      <c r="GB91" s="79" t="str">
        <f t="shared" ref="GB91" ca="1" si="984">IF(AND(GA89&lt;0,GB89&gt;0),GB$7,"-")</f>
        <v>-</v>
      </c>
      <c r="GC91" s="79" t="str">
        <f t="shared" ref="GC91" ca="1" si="985">IF(AND(GB89&lt;0,GC89&gt;0),GC$7,"-")</f>
        <v>-</v>
      </c>
      <c r="GD91" s="79" t="str">
        <f t="shared" ref="GD91" ca="1" si="986">IF(AND(GC89&lt;0,GD89&gt;0),GD$7,"-")</f>
        <v>-</v>
      </c>
      <c r="GE91" s="79" t="str">
        <f t="shared" ref="GE91" ca="1" si="987">IF(AND(GD89&lt;0,GE89&gt;0),GE$7,"-")</f>
        <v>-</v>
      </c>
      <c r="GF91" s="79" t="str">
        <f t="shared" ref="GF91" ca="1" si="988">IF(AND(GE89&lt;0,GF89&gt;0),GF$7,"-")</f>
        <v>-</v>
      </c>
      <c r="GG91" s="79" t="str">
        <f t="shared" ref="GG91" ca="1" si="989">IF(AND(GF89&lt;0,GG89&gt;0),GG$7,"-")</f>
        <v>-</v>
      </c>
      <c r="GH91" s="79" t="str">
        <f t="shared" ref="GH91" ca="1" si="990">IF(AND(GG89&lt;0,GH89&gt;0),GH$7,"-")</f>
        <v>-</v>
      </c>
      <c r="GI91" s="79" t="str">
        <f t="shared" ref="GI91" ca="1" si="991">IF(AND(GH89&lt;0,GI89&gt;0),GI$7,"-")</f>
        <v>-</v>
      </c>
      <c r="GJ91" s="79" t="str">
        <f t="shared" ref="GJ91" ca="1" si="992">IF(AND(GI89&lt;0,GJ89&gt;0),GJ$7,"-")</f>
        <v>-</v>
      </c>
      <c r="GK91" s="79" t="str">
        <f t="shared" ref="GK91" ca="1" si="993">IF(AND(GJ89&lt;0,GK89&gt;0),GK$7,"-")</f>
        <v>-</v>
      </c>
      <c r="GL91" s="79" t="str">
        <f t="shared" ref="GL91" ca="1" si="994">IF(AND(GK89&lt;0,GL89&gt;0),GL$7,"-")</f>
        <v>-</v>
      </c>
      <c r="GM91" s="79" t="str">
        <f t="shared" ref="GM91" ca="1" si="995">IF(AND(GL89&lt;0,GM89&gt;0),GM$7,"-")</f>
        <v>-</v>
      </c>
      <c r="GN91" s="79" t="str">
        <f t="shared" ref="GN91" ca="1" si="996">IF(AND(GM89&lt;0,GN89&gt;0),GN$7,"-")</f>
        <v>-</v>
      </c>
      <c r="GO91" s="79" t="str">
        <f t="shared" ref="GO91" ca="1" si="997">IF(AND(GN89&lt;0,GO89&gt;0),GO$7,"-")</f>
        <v>-</v>
      </c>
      <c r="GP91" s="79" t="str">
        <f t="shared" ref="GP91" ca="1" si="998">IF(AND(GO89&lt;0,GP89&gt;0),GP$7,"-")</f>
        <v>-</v>
      </c>
      <c r="GQ91" s="79" t="str">
        <f t="shared" ref="GQ91" ca="1" si="999">IF(AND(GP89&lt;0,GQ89&gt;0),GQ$7,"-")</f>
        <v>-</v>
      </c>
      <c r="GR91" s="79" t="str">
        <f t="shared" ref="GR91" ca="1" si="1000">IF(AND(GQ89&lt;0,GR89&gt;0),GR$7,"-")</f>
        <v>-</v>
      </c>
      <c r="GS91" s="79" t="str">
        <f t="shared" ref="GS91" ca="1" si="1001">IF(AND(GR89&lt;0,GS89&gt;0),GS$7,"-")</f>
        <v>-</v>
      </c>
      <c r="GT91" s="79" t="str">
        <f t="shared" ref="GT91" ca="1" si="1002">IF(AND(GS89&lt;0,GT89&gt;0),GT$7,"-")</f>
        <v>-</v>
      </c>
      <c r="GU91" s="79" t="str">
        <f t="shared" ref="GU91" ca="1" si="1003">IF(AND(GT89&lt;0,GU89&gt;0),GU$7,"-")</f>
        <v>-</v>
      </c>
      <c r="GV91" s="79" t="str">
        <f t="shared" ref="GV91" ca="1" si="1004">IF(AND(GU89&lt;0,GV89&gt;0),GV$7,"-")</f>
        <v>-</v>
      </c>
      <c r="GW91" s="79" t="str">
        <f t="shared" ref="GW91" ca="1" si="1005">IF(AND(GV89&lt;0,GW89&gt;0),GW$7,"-")</f>
        <v>-</v>
      </c>
      <c r="GX91" s="79" t="str">
        <f t="shared" ref="GX91" ca="1" si="1006">IF(AND(GW89&lt;0,GX89&gt;0),GX$7,"-")</f>
        <v>-</v>
      </c>
      <c r="GY91" s="79" t="str">
        <f t="shared" ref="GY91" ca="1" si="1007">IF(AND(GX89&lt;0,GY89&gt;0),GY$7,"-")</f>
        <v>-</v>
      </c>
      <c r="GZ91" s="79" t="str">
        <f t="shared" ref="GZ91" ca="1" si="1008">IF(AND(GY89&lt;0,GZ89&gt;0),GZ$7,"-")</f>
        <v>-</v>
      </c>
      <c r="HA91" s="79" t="str">
        <f t="shared" ref="HA91" ca="1" si="1009">IF(AND(GZ89&lt;0,HA89&gt;0),HA$7,"-")</f>
        <v>-</v>
      </c>
      <c r="HB91" s="79" t="str">
        <f t="shared" ref="HB91" ca="1" si="1010">IF(AND(HA89&lt;0,HB89&gt;0),HB$7,"-")</f>
        <v>-</v>
      </c>
      <c r="HC91" s="79" t="str">
        <f t="shared" ref="HC91" ca="1" si="1011">IF(AND(HB89&lt;0,HC89&gt;0),HC$7,"-")</f>
        <v>-</v>
      </c>
      <c r="HD91" s="79" t="str">
        <f t="shared" ref="HD91" ca="1" si="1012">IF(AND(HC89&lt;0,HD89&gt;0),HD$7,"-")</f>
        <v>-</v>
      </c>
      <c r="HE91" s="79" t="str">
        <f t="shared" ref="HE91" ca="1" si="1013">IF(AND(HD89&lt;0,HE89&gt;0),HE$7,"-")</f>
        <v>-</v>
      </c>
      <c r="HF91" s="79" t="str">
        <f t="shared" ref="HF91" ca="1" si="1014">IF(AND(HE89&lt;0,HF89&gt;0),HF$7,"-")</f>
        <v>-</v>
      </c>
      <c r="HG91" s="79" t="str">
        <f t="shared" ref="HG91" ca="1" si="1015">IF(AND(HF89&lt;0,HG89&gt;0),HG$7,"-")</f>
        <v>-</v>
      </c>
      <c r="HH91" s="79" t="str">
        <f t="shared" ref="HH91" ca="1" si="1016">IF(AND(HG89&lt;0,HH89&gt;0),HH$7,"-")</f>
        <v>-</v>
      </c>
      <c r="HI91" s="79" t="str">
        <f t="shared" ref="HI91" ca="1" si="1017">IF(AND(HH89&lt;0,HI89&gt;0),HI$7,"-")</f>
        <v>-</v>
      </c>
      <c r="HJ91" s="79" t="str">
        <f t="shared" ref="HJ91" ca="1" si="1018">IF(AND(HI89&lt;0,HJ89&gt;0),HJ$7,"-")</f>
        <v>-</v>
      </c>
      <c r="HK91" s="79" t="str">
        <f t="shared" ref="HK91" ca="1" si="1019">IF(AND(HJ89&lt;0,HK89&gt;0),HK$7,"-")</f>
        <v>-</v>
      </c>
      <c r="HL91" s="79" t="str">
        <f t="shared" ref="HL91" ca="1" si="1020">IF(AND(HK89&lt;0,HL89&gt;0),HL$7,"-")</f>
        <v>-</v>
      </c>
      <c r="HM91" s="79" t="str">
        <f t="shared" ref="HM91" ca="1" si="1021">IF(AND(HL89&lt;0,HM89&gt;0),HM$7,"-")</f>
        <v>-</v>
      </c>
      <c r="HN91" s="79" t="str">
        <f t="shared" ref="HN91" ca="1" si="1022">IF(AND(HM89&lt;0,HN89&gt;0),HN$7,"-")</f>
        <v>-</v>
      </c>
      <c r="HO91" s="79" t="str">
        <f t="shared" ref="HO91" ca="1" si="1023">IF(AND(HN89&lt;0,HO89&gt;0),HO$7,"-")</f>
        <v>-</v>
      </c>
      <c r="HP91" s="79" t="str">
        <f t="shared" ref="HP91" ca="1" si="1024">IF(AND(HO89&lt;0,HP89&gt;0),HP$7,"-")</f>
        <v>-</v>
      </c>
      <c r="HQ91" s="79" t="str">
        <f t="shared" ref="HQ91" ca="1" si="1025">IF(AND(HP89&lt;0,HQ89&gt;0),HQ$7,"-")</f>
        <v>-</v>
      </c>
      <c r="HR91" s="79" t="str">
        <f t="shared" ref="HR91" ca="1" si="1026">IF(AND(HQ89&lt;0,HR89&gt;0),HR$7,"-")</f>
        <v>-</v>
      </c>
      <c r="HS91" s="79" t="str">
        <f t="shared" ref="HS91" ca="1" si="1027">IF(AND(HR89&lt;0,HS89&gt;0),HS$7,"-")</f>
        <v>-</v>
      </c>
      <c r="HT91" s="79" t="str">
        <f t="shared" ref="HT91" ca="1" si="1028">IF(AND(HS89&lt;0,HT89&gt;0),HT$7,"-")</f>
        <v>-</v>
      </c>
      <c r="HU91" s="79" t="str">
        <f t="shared" ref="HU91" ca="1" si="1029">IF(AND(HT89&lt;0,HU89&gt;0),HU$7,"-")</f>
        <v>-</v>
      </c>
      <c r="HV91" s="79" t="str">
        <f t="shared" ref="HV91" ca="1" si="1030">IF(AND(HU89&lt;0,HV89&gt;0),HV$7,"-")</f>
        <v>-</v>
      </c>
      <c r="HW91" s="79" t="str">
        <f t="shared" ref="HW91" ca="1" si="1031">IF(AND(HV89&lt;0,HW89&gt;0),HW$7,"-")</f>
        <v>-</v>
      </c>
      <c r="HX91" s="79" t="str">
        <f t="shared" ref="HX91" ca="1" si="1032">IF(AND(HW89&lt;0,HX89&gt;0),HX$7,"-")</f>
        <v>-</v>
      </c>
      <c r="HY91" s="79" t="str">
        <f t="shared" ref="HY91" ca="1" si="1033">IF(AND(HX89&lt;0,HY89&gt;0),HY$7,"-")</f>
        <v>-</v>
      </c>
      <c r="HZ91" s="79" t="str">
        <f t="shared" ref="HZ91" ca="1" si="1034">IF(AND(HY89&lt;0,HZ89&gt;0),HZ$7,"-")</f>
        <v>-</v>
      </c>
      <c r="IA91" s="79" t="str">
        <f t="shared" ref="IA91" ca="1" si="1035">IF(AND(HZ89&lt;0,IA89&gt;0),IA$7,"-")</f>
        <v>-</v>
      </c>
      <c r="IB91" s="79" t="str">
        <f t="shared" ref="IB91" ca="1" si="1036">IF(AND(IA89&lt;0,IB89&gt;0),IB$7,"-")</f>
        <v>-</v>
      </c>
      <c r="IC91" s="79" t="str">
        <f t="shared" ref="IC91" ca="1" si="1037">IF(AND(IB89&lt;0,IC89&gt;0),IC$7,"-")</f>
        <v>-</v>
      </c>
      <c r="ID91" s="79" t="str">
        <f t="shared" ref="ID91" ca="1" si="1038">IF(AND(IC89&lt;0,ID89&gt;0),ID$7,"-")</f>
        <v>-</v>
      </c>
      <c r="IE91" s="79" t="str">
        <f t="shared" ref="IE91" ca="1" si="1039">IF(AND(ID89&lt;0,IE89&gt;0),IE$7,"-")</f>
        <v>-</v>
      </c>
      <c r="IF91" s="79" t="str">
        <f t="shared" ref="IF91" ca="1" si="1040">IF(AND(IE89&lt;0,IF89&gt;0),IF$7,"-")</f>
        <v>-</v>
      </c>
      <c r="IG91" s="79" t="str">
        <f t="shared" ref="IG91" ca="1" si="1041">IF(AND(IF89&lt;0,IG89&gt;0),IG$7,"-")</f>
        <v>-</v>
      </c>
    </row>
    <row r="92" spans="1:241" ht="13.8" x14ac:dyDescent="0.2">
      <c r="A92" s="86" t="s">
        <v>136</v>
      </c>
      <c r="B92" s="87">
        <f ca="1">SMALL(B91:HI91,1)</f>
        <v>76</v>
      </c>
      <c r="D92" s="6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</row>
    <row r="93" spans="1:241" x14ac:dyDescent="0.2">
      <c r="A93" s="88" t="s">
        <v>137</v>
      </c>
      <c r="B93" s="90">
        <f ca="1">IRR(B88:HI88,0.5%)</f>
        <v>6.6537932785526444E-3</v>
      </c>
      <c r="C93" s="91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</row>
    <row r="94" spans="1:241" x14ac:dyDescent="0.2">
      <c r="A94" s="89" t="s">
        <v>1</v>
      </c>
      <c r="B94" s="105">
        <f ca="1">NPV((POWER(1+_xlfn.SINGLE(wacc),1/12)-1),B88:HI88)</f>
        <v>-2.1810646998587018E-12</v>
      </c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</row>
    <row r="95" spans="1:241" x14ac:dyDescent="0.2"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</row>
    <row r="96" spans="1:241" x14ac:dyDescent="0.2"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</row>
    <row r="97" spans="1:241" ht="15.6" x14ac:dyDescent="0.3">
      <c r="A97" s="132" t="s">
        <v>152</v>
      </c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</row>
    <row r="98" spans="1:241" x14ac:dyDescent="0.2"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</row>
    <row r="99" spans="1:241" s="12" customFormat="1" ht="13.8" x14ac:dyDescent="0.3">
      <c r="A99" s="134" t="s">
        <v>54</v>
      </c>
      <c r="B99" s="135">
        <v>1</v>
      </c>
      <c r="C99" s="135">
        <v>1</v>
      </c>
      <c r="D99" s="135">
        <v>1</v>
      </c>
      <c r="E99" s="135">
        <v>1</v>
      </c>
      <c r="F99" s="135">
        <v>1</v>
      </c>
      <c r="G99" s="135">
        <v>1</v>
      </c>
      <c r="H99" s="135">
        <v>1</v>
      </c>
      <c r="I99" s="135">
        <v>1</v>
      </c>
      <c r="J99" s="135">
        <v>1</v>
      </c>
      <c r="K99" s="135">
        <v>1</v>
      </c>
      <c r="L99" s="135">
        <v>1</v>
      </c>
      <c r="M99" s="135">
        <v>1</v>
      </c>
      <c r="N99" s="135">
        <v>2</v>
      </c>
      <c r="O99" s="135">
        <v>2</v>
      </c>
      <c r="P99" s="135">
        <v>2</v>
      </c>
      <c r="Q99" s="135">
        <v>2</v>
      </c>
      <c r="R99" s="135">
        <v>2</v>
      </c>
      <c r="S99" s="135">
        <v>2</v>
      </c>
      <c r="T99" s="135">
        <v>2</v>
      </c>
      <c r="U99" s="135">
        <v>2</v>
      </c>
      <c r="V99" s="135">
        <v>2</v>
      </c>
      <c r="W99" s="135">
        <v>2</v>
      </c>
      <c r="X99" s="135">
        <v>2</v>
      </c>
      <c r="Y99" s="135">
        <v>2</v>
      </c>
      <c r="Z99" s="135">
        <f t="shared" ref="Z99" si="1042">N99+1</f>
        <v>3</v>
      </c>
      <c r="AA99" s="135">
        <f t="shared" ref="AA99" si="1043">O99+1</f>
        <v>3</v>
      </c>
      <c r="AB99" s="135">
        <f t="shared" ref="AB99" si="1044">P99+1</f>
        <v>3</v>
      </c>
      <c r="AC99" s="135">
        <f t="shared" ref="AC99" si="1045">Q99+1</f>
        <v>3</v>
      </c>
      <c r="AD99" s="135">
        <f t="shared" ref="AD99" si="1046">R99+1</f>
        <v>3</v>
      </c>
      <c r="AE99" s="135">
        <f t="shared" ref="AE99" si="1047">S99+1</f>
        <v>3</v>
      </c>
      <c r="AF99" s="135">
        <f t="shared" ref="AF99" si="1048">T99+1</f>
        <v>3</v>
      </c>
      <c r="AG99" s="135">
        <f t="shared" ref="AG99" si="1049">U99+1</f>
        <v>3</v>
      </c>
      <c r="AH99" s="135">
        <f t="shared" ref="AH99" si="1050">V99+1</f>
        <v>3</v>
      </c>
      <c r="AI99" s="135">
        <f t="shared" ref="AI99" si="1051">W99+1</f>
        <v>3</v>
      </c>
      <c r="AJ99" s="135">
        <f t="shared" ref="AJ99" si="1052">X99+1</f>
        <v>3</v>
      </c>
      <c r="AK99" s="135">
        <f t="shared" ref="AK99" si="1053">Y99+1</f>
        <v>3</v>
      </c>
      <c r="AL99" s="135">
        <f t="shared" ref="AL99" si="1054">Z99+1</f>
        <v>4</v>
      </c>
      <c r="AM99" s="135">
        <f t="shared" ref="AM99" si="1055">AA99+1</f>
        <v>4</v>
      </c>
      <c r="AN99" s="135">
        <f t="shared" ref="AN99" si="1056">AB99+1</f>
        <v>4</v>
      </c>
      <c r="AO99" s="135">
        <f t="shared" ref="AO99" si="1057">AC99+1</f>
        <v>4</v>
      </c>
      <c r="AP99" s="135">
        <f t="shared" ref="AP99" si="1058">AD99+1</f>
        <v>4</v>
      </c>
      <c r="AQ99" s="135">
        <f t="shared" ref="AQ99" si="1059">AE99+1</f>
        <v>4</v>
      </c>
      <c r="AR99" s="135">
        <f t="shared" ref="AR99" si="1060">AF99+1</f>
        <v>4</v>
      </c>
      <c r="AS99" s="135">
        <f t="shared" ref="AS99" si="1061">AG99+1</f>
        <v>4</v>
      </c>
      <c r="AT99" s="135">
        <f t="shared" ref="AT99" si="1062">AH99+1</f>
        <v>4</v>
      </c>
      <c r="AU99" s="135">
        <f t="shared" ref="AU99" si="1063">AI99+1</f>
        <v>4</v>
      </c>
      <c r="AV99" s="135">
        <f t="shared" ref="AV99" si="1064">AJ99+1</f>
        <v>4</v>
      </c>
      <c r="AW99" s="135">
        <f t="shared" ref="AW99" si="1065">AK99+1</f>
        <v>4</v>
      </c>
      <c r="AX99" s="136">
        <f t="shared" ref="AX99" si="1066">AL99+1</f>
        <v>5</v>
      </c>
      <c r="AY99" s="136">
        <f t="shared" ref="AY99" si="1067">AM99+1</f>
        <v>5</v>
      </c>
      <c r="AZ99" s="136">
        <f t="shared" ref="AZ99" si="1068">AN99+1</f>
        <v>5</v>
      </c>
      <c r="BA99" s="136">
        <f t="shared" ref="BA99" si="1069">AO99+1</f>
        <v>5</v>
      </c>
      <c r="BB99" s="136">
        <f t="shared" ref="BB99" si="1070">AP99+1</f>
        <v>5</v>
      </c>
      <c r="BC99" s="136">
        <f t="shared" ref="BC99" si="1071">AQ99+1</f>
        <v>5</v>
      </c>
      <c r="BD99" s="136">
        <f t="shared" ref="BD99" si="1072">AR99+1</f>
        <v>5</v>
      </c>
      <c r="BE99" s="136">
        <f t="shared" ref="BE99" si="1073">AS99+1</f>
        <v>5</v>
      </c>
      <c r="BF99" s="136">
        <f t="shared" ref="BF99" si="1074">AT99+1</f>
        <v>5</v>
      </c>
      <c r="BG99" s="136">
        <f t="shared" ref="BG99" si="1075">AU99+1</f>
        <v>5</v>
      </c>
      <c r="BH99" s="136">
        <f t="shared" ref="BH99" si="1076">AV99+1</f>
        <v>5</v>
      </c>
      <c r="BI99" s="136">
        <f t="shared" ref="BI99" si="1077">AW99+1</f>
        <v>5</v>
      </c>
      <c r="BJ99" s="136">
        <f t="shared" ref="BJ99" si="1078">AX99+1</f>
        <v>6</v>
      </c>
      <c r="BK99" s="136">
        <f t="shared" ref="BK99" si="1079">AY99+1</f>
        <v>6</v>
      </c>
      <c r="BL99" s="136">
        <f t="shared" ref="BL99" si="1080">AZ99+1</f>
        <v>6</v>
      </c>
      <c r="BM99" s="136">
        <f t="shared" ref="BM99" si="1081">BA99+1</f>
        <v>6</v>
      </c>
      <c r="BN99" s="136">
        <f t="shared" ref="BN99" si="1082">BB99+1</f>
        <v>6</v>
      </c>
      <c r="BO99" s="136">
        <f t="shared" ref="BO99" si="1083">BC99+1</f>
        <v>6</v>
      </c>
      <c r="BP99" s="136">
        <f t="shared" ref="BP99" si="1084">BD99+1</f>
        <v>6</v>
      </c>
      <c r="BQ99" s="136">
        <f t="shared" ref="BQ99" si="1085">BE99+1</f>
        <v>6</v>
      </c>
      <c r="BR99" s="136">
        <f t="shared" ref="BR99" si="1086">BF99+1</f>
        <v>6</v>
      </c>
      <c r="BS99" s="136">
        <f t="shared" ref="BS99" si="1087">BG99+1</f>
        <v>6</v>
      </c>
      <c r="BT99" s="136">
        <f t="shared" ref="BT99" si="1088">BH99+1</f>
        <v>6</v>
      </c>
      <c r="BU99" s="136">
        <f t="shared" ref="BU99" si="1089">BI99+1</f>
        <v>6</v>
      </c>
      <c r="BV99" s="136">
        <f t="shared" ref="BV99" si="1090">BJ99+1</f>
        <v>7</v>
      </c>
      <c r="BW99" s="136">
        <f t="shared" ref="BW99" si="1091">BK99+1</f>
        <v>7</v>
      </c>
      <c r="BX99" s="136">
        <f t="shared" ref="BX99" si="1092">BL99+1</f>
        <v>7</v>
      </c>
      <c r="BY99" s="136">
        <f t="shared" ref="BY99" si="1093">BM99+1</f>
        <v>7</v>
      </c>
      <c r="BZ99" s="136">
        <f t="shared" ref="BZ99" si="1094">BN99+1</f>
        <v>7</v>
      </c>
      <c r="CA99" s="136">
        <f t="shared" ref="CA99" si="1095">BO99+1</f>
        <v>7</v>
      </c>
      <c r="CB99" s="136">
        <f t="shared" ref="CB99" si="1096">BP99+1</f>
        <v>7</v>
      </c>
      <c r="CC99" s="136">
        <f t="shared" ref="CC99" si="1097">BQ99+1</f>
        <v>7</v>
      </c>
      <c r="CD99" s="136">
        <f t="shared" ref="CD99" si="1098">BR99+1</f>
        <v>7</v>
      </c>
      <c r="CE99" s="136">
        <f t="shared" ref="CE99" si="1099">BS99+1</f>
        <v>7</v>
      </c>
      <c r="CF99" s="136">
        <f t="shared" ref="CF99" si="1100">BT99+1</f>
        <v>7</v>
      </c>
      <c r="CG99" s="136">
        <f t="shared" ref="CG99" si="1101">BU99+1</f>
        <v>7</v>
      </c>
      <c r="CH99" s="136">
        <f t="shared" ref="CH99" si="1102">BV99+1</f>
        <v>8</v>
      </c>
      <c r="CI99" s="136">
        <f t="shared" ref="CI99" si="1103">BW99+1</f>
        <v>8</v>
      </c>
      <c r="CJ99" s="136">
        <f t="shared" ref="CJ99" si="1104">BX99+1</f>
        <v>8</v>
      </c>
      <c r="CK99" s="136">
        <f t="shared" ref="CK99" si="1105">BY99+1</f>
        <v>8</v>
      </c>
      <c r="CL99" s="136">
        <f t="shared" ref="CL99" si="1106">BZ99+1</f>
        <v>8</v>
      </c>
      <c r="CM99" s="136">
        <f t="shared" ref="CM99" si="1107">CA99+1</f>
        <v>8</v>
      </c>
      <c r="CN99" s="136">
        <f t="shared" ref="CN99" si="1108">CB99+1</f>
        <v>8</v>
      </c>
      <c r="CO99" s="136">
        <f t="shared" ref="CO99" si="1109">CC99+1</f>
        <v>8</v>
      </c>
      <c r="CP99" s="136">
        <f t="shared" ref="CP99" si="1110">CD99+1</f>
        <v>8</v>
      </c>
      <c r="CQ99" s="136">
        <f t="shared" ref="CQ99" si="1111">CE99+1</f>
        <v>8</v>
      </c>
      <c r="CR99" s="136">
        <f t="shared" ref="CR99" si="1112">CF99+1</f>
        <v>8</v>
      </c>
      <c r="CS99" s="136">
        <f t="shared" ref="CS99" si="1113">CG99+1</f>
        <v>8</v>
      </c>
      <c r="CT99" s="136">
        <f t="shared" ref="CT99" si="1114">CH99+1</f>
        <v>9</v>
      </c>
      <c r="CU99" s="136">
        <f t="shared" ref="CU99" si="1115">CI99+1</f>
        <v>9</v>
      </c>
      <c r="CV99" s="136">
        <f t="shared" ref="CV99" si="1116">CJ99+1</f>
        <v>9</v>
      </c>
      <c r="CW99" s="136">
        <f t="shared" ref="CW99" si="1117">CK99+1</f>
        <v>9</v>
      </c>
      <c r="CX99" s="136">
        <f t="shared" ref="CX99" si="1118">CL99+1</f>
        <v>9</v>
      </c>
      <c r="CY99" s="136">
        <f t="shared" ref="CY99" si="1119">CM99+1</f>
        <v>9</v>
      </c>
      <c r="CZ99" s="136">
        <f t="shared" ref="CZ99" si="1120">CN99+1</f>
        <v>9</v>
      </c>
      <c r="DA99" s="136">
        <f t="shared" ref="DA99" si="1121">CO99+1</f>
        <v>9</v>
      </c>
      <c r="DB99" s="136">
        <f t="shared" ref="DB99" si="1122">CP99+1</f>
        <v>9</v>
      </c>
      <c r="DC99" s="136">
        <f t="shared" ref="DC99" si="1123">CQ99+1</f>
        <v>9</v>
      </c>
      <c r="DD99" s="136">
        <f t="shared" ref="DD99" si="1124">CR99+1</f>
        <v>9</v>
      </c>
      <c r="DE99" s="136">
        <f t="shared" ref="DE99" si="1125">CS99+1</f>
        <v>9</v>
      </c>
      <c r="DF99" s="136">
        <f t="shared" ref="DF99" si="1126">CT99+1</f>
        <v>10</v>
      </c>
      <c r="DG99" s="136">
        <f t="shared" ref="DG99" si="1127">CU99+1</f>
        <v>10</v>
      </c>
      <c r="DH99" s="136">
        <f t="shared" ref="DH99" si="1128">CV99+1</f>
        <v>10</v>
      </c>
      <c r="DI99" s="136">
        <f t="shared" ref="DI99" si="1129">CW99+1</f>
        <v>10</v>
      </c>
      <c r="DJ99" s="136">
        <f t="shared" ref="DJ99" si="1130">CX99+1</f>
        <v>10</v>
      </c>
      <c r="DK99" s="136">
        <f t="shared" ref="DK99" si="1131">CY99+1</f>
        <v>10</v>
      </c>
      <c r="DL99" s="136">
        <f t="shared" ref="DL99" si="1132">CZ99+1</f>
        <v>10</v>
      </c>
      <c r="DM99" s="136">
        <f t="shared" ref="DM99" si="1133">DA99+1</f>
        <v>10</v>
      </c>
      <c r="DN99" s="136">
        <f t="shared" ref="DN99" si="1134">DB99+1</f>
        <v>10</v>
      </c>
      <c r="DO99" s="136">
        <f t="shared" ref="DO99" si="1135">DC99+1</f>
        <v>10</v>
      </c>
      <c r="DP99" s="136">
        <f t="shared" ref="DP99" si="1136">DD99+1</f>
        <v>10</v>
      </c>
      <c r="DQ99" s="136">
        <f t="shared" ref="DQ99" si="1137">DE99+1</f>
        <v>10</v>
      </c>
      <c r="DR99" s="136">
        <f t="shared" ref="DR99" si="1138">DF99+1</f>
        <v>11</v>
      </c>
      <c r="DS99" s="136">
        <f t="shared" ref="DS99" si="1139">DG99+1</f>
        <v>11</v>
      </c>
      <c r="DT99" s="136">
        <f t="shared" ref="DT99" si="1140">DH99+1</f>
        <v>11</v>
      </c>
      <c r="DU99" s="136">
        <f t="shared" ref="DU99" si="1141">DI99+1</f>
        <v>11</v>
      </c>
      <c r="DV99" s="136">
        <f t="shared" ref="DV99" si="1142">DJ99+1</f>
        <v>11</v>
      </c>
      <c r="DW99" s="136">
        <f t="shared" ref="DW99" si="1143">DK99+1</f>
        <v>11</v>
      </c>
      <c r="DX99" s="136">
        <f t="shared" ref="DX99" si="1144">DL99+1</f>
        <v>11</v>
      </c>
      <c r="DY99" s="136">
        <f t="shared" ref="DY99" si="1145">DM99+1</f>
        <v>11</v>
      </c>
      <c r="DZ99" s="136">
        <f t="shared" ref="DZ99" si="1146">DN99+1</f>
        <v>11</v>
      </c>
      <c r="EA99" s="136">
        <f t="shared" ref="EA99" si="1147">DO99+1</f>
        <v>11</v>
      </c>
      <c r="EB99" s="136">
        <f t="shared" ref="EB99" si="1148">DP99+1</f>
        <v>11</v>
      </c>
      <c r="EC99" s="136">
        <f t="shared" ref="EC99" si="1149">DQ99+1</f>
        <v>11</v>
      </c>
      <c r="ED99" s="136">
        <f t="shared" ref="ED99" si="1150">DR99+1</f>
        <v>12</v>
      </c>
      <c r="EE99" s="136">
        <f t="shared" ref="EE99" si="1151">DS99+1</f>
        <v>12</v>
      </c>
      <c r="EF99" s="136">
        <f t="shared" ref="EF99" si="1152">DT99+1</f>
        <v>12</v>
      </c>
      <c r="EG99" s="136">
        <f t="shared" ref="EG99" si="1153">DU99+1</f>
        <v>12</v>
      </c>
      <c r="EH99" s="136">
        <f t="shared" ref="EH99" si="1154">DV99+1</f>
        <v>12</v>
      </c>
      <c r="EI99" s="136">
        <f t="shared" ref="EI99" si="1155">DW99+1</f>
        <v>12</v>
      </c>
      <c r="EJ99" s="136">
        <f t="shared" ref="EJ99" si="1156">DX99+1</f>
        <v>12</v>
      </c>
      <c r="EK99" s="136">
        <f t="shared" ref="EK99" si="1157">DY99+1</f>
        <v>12</v>
      </c>
      <c r="EL99" s="136">
        <f t="shared" ref="EL99" si="1158">DZ99+1</f>
        <v>12</v>
      </c>
      <c r="EM99" s="136">
        <f t="shared" ref="EM99" si="1159">EA99+1</f>
        <v>12</v>
      </c>
      <c r="EN99" s="136">
        <f t="shared" ref="EN99" si="1160">EB99+1</f>
        <v>12</v>
      </c>
      <c r="EO99" s="136">
        <f t="shared" ref="EO99" si="1161">EC99+1</f>
        <v>12</v>
      </c>
      <c r="EP99" s="136">
        <f t="shared" ref="EP99" si="1162">ED99+1</f>
        <v>13</v>
      </c>
      <c r="EQ99" s="136">
        <f t="shared" ref="EQ99" si="1163">EE99+1</f>
        <v>13</v>
      </c>
      <c r="ER99" s="136">
        <f t="shared" ref="ER99" si="1164">EF99+1</f>
        <v>13</v>
      </c>
      <c r="ES99" s="136">
        <f t="shared" ref="ES99" si="1165">EG99+1</f>
        <v>13</v>
      </c>
      <c r="ET99" s="136">
        <f t="shared" ref="ET99" si="1166">EH99+1</f>
        <v>13</v>
      </c>
      <c r="EU99" s="136">
        <f t="shared" ref="EU99" si="1167">EI99+1</f>
        <v>13</v>
      </c>
      <c r="EV99" s="136">
        <f t="shared" ref="EV99" si="1168">EJ99+1</f>
        <v>13</v>
      </c>
      <c r="EW99" s="136">
        <f t="shared" ref="EW99" si="1169">EK99+1</f>
        <v>13</v>
      </c>
      <c r="EX99" s="136">
        <f t="shared" ref="EX99" si="1170">EL99+1</f>
        <v>13</v>
      </c>
      <c r="EY99" s="136">
        <f t="shared" ref="EY99" si="1171">EM99+1</f>
        <v>13</v>
      </c>
      <c r="EZ99" s="136">
        <f t="shared" ref="EZ99" si="1172">EN99+1</f>
        <v>13</v>
      </c>
      <c r="FA99" s="136">
        <f t="shared" ref="FA99" si="1173">EO99+1</f>
        <v>13</v>
      </c>
      <c r="FB99" s="136">
        <f t="shared" ref="FB99" si="1174">EP99+1</f>
        <v>14</v>
      </c>
      <c r="FC99" s="136">
        <f t="shared" ref="FC99" si="1175">EQ99+1</f>
        <v>14</v>
      </c>
      <c r="FD99" s="136">
        <f t="shared" ref="FD99" si="1176">ER99+1</f>
        <v>14</v>
      </c>
      <c r="FE99" s="136">
        <f t="shared" ref="FE99" si="1177">ES99+1</f>
        <v>14</v>
      </c>
      <c r="FF99" s="136">
        <f t="shared" ref="FF99" si="1178">ET99+1</f>
        <v>14</v>
      </c>
      <c r="FG99" s="136">
        <f t="shared" ref="FG99" si="1179">EU99+1</f>
        <v>14</v>
      </c>
      <c r="FH99" s="136">
        <f t="shared" ref="FH99" si="1180">EV99+1</f>
        <v>14</v>
      </c>
      <c r="FI99" s="136">
        <f t="shared" ref="FI99" si="1181">EW99+1</f>
        <v>14</v>
      </c>
      <c r="FJ99" s="136">
        <f t="shared" ref="FJ99" si="1182">EX99+1</f>
        <v>14</v>
      </c>
      <c r="FK99" s="136">
        <f t="shared" ref="FK99" si="1183">EY99+1</f>
        <v>14</v>
      </c>
      <c r="FL99" s="136">
        <f t="shared" ref="FL99" si="1184">EZ99+1</f>
        <v>14</v>
      </c>
      <c r="FM99" s="136">
        <f t="shared" ref="FM99" si="1185">FA99+1</f>
        <v>14</v>
      </c>
      <c r="FN99" s="136">
        <f t="shared" ref="FN99" si="1186">FB99+1</f>
        <v>15</v>
      </c>
      <c r="FO99" s="136">
        <f t="shared" ref="FO99" si="1187">FC99+1</f>
        <v>15</v>
      </c>
      <c r="FP99" s="136">
        <f t="shared" ref="FP99" si="1188">FD99+1</f>
        <v>15</v>
      </c>
      <c r="FQ99" s="136">
        <f t="shared" ref="FQ99" si="1189">FE99+1</f>
        <v>15</v>
      </c>
      <c r="FR99" s="136">
        <f t="shared" ref="FR99" si="1190">FF99+1</f>
        <v>15</v>
      </c>
      <c r="FS99" s="136">
        <f t="shared" ref="FS99" si="1191">FG99+1</f>
        <v>15</v>
      </c>
      <c r="FT99" s="136">
        <f t="shared" ref="FT99" si="1192">FH99+1</f>
        <v>15</v>
      </c>
      <c r="FU99" s="136">
        <f t="shared" ref="FU99" si="1193">FI99+1</f>
        <v>15</v>
      </c>
      <c r="FV99" s="136">
        <f t="shared" ref="FV99" si="1194">FJ99+1</f>
        <v>15</v>
      </c>
      <c r="FW99" s="136">
        <f t="shared" ref="FW99" si="1195">FK99+1</f>
        <v>15</v>
      </c>
      <c r="FX99" s="136">
        <f t="shared" ref="FX99" si="1196">FL99+1</f>
        <v>15</v>
      </c>
      <c r="FY99" s="136">
        <f t="shared" ref="FY99" si="1197">FM99+1</f>
        <v>15</v>
      </c>
      <c r="FZ99" s="136">
        <f t="shared" ref="FZ99" si="1198">FN99+1</f>
        <v>16</v>
      </c>
      <c r="GA99" s="136">
        <f t="shared" ref="GA99" si="1199">FO99+1</f>
        <v>16</v>
      </c>
      <c r="GB99" s="136">
        <f t="shared" ref="GB99" si="1200">FP99+1</f>
        <v>16</v>
      </c>
      <c r="GC99" s="136">
        <f t="shared" ref="GC99" si="1201">FQ99+1</f>
        <v>16</v>
      </c>
      <c r="GD99" s="136">
        <f t="shared" ref="GD99" si="1202">FR99+1</f>
        <v>16</v>
      </c>
      <c r="GE99" s="136">
        <f t="shared" ref="GE99" si="1203">FS99+1</f>
        <v>16</v>
      </c>
      <c r="GF99" s="136">
        <f t="shared" ref="GF99" si="1204">FT99+1</f>
        <v>16</v>
      </c>
      <c r="GG99" s="136">
        <f t="shared" ref="GG99" si="1205">FU99+1</f>
        <v>16</v>
      </c>
      <c r="GH99" s="136">
        <f t="shared" ref="GH99" si="1206">FV99+1</f>
        <v>16</v>
      </c>
      <c r="GI99" s="136">
        <f t="shared" ref="GI99" si="1207">FW99+1</f>
        <v>16</v>
      </c>
      <c r="GJ99" s="136">
        <f t="shared" ref="GJ99" si="1208">FX99+1</f>
        <v>16</v>
      </c>
      <c r="GK99" s="136">
        <f t="shared" ref="GK99" si="1209">FY99+1</f>
        <v>16</v>
      </c>
      <c r="GL99" s="136">
        <f t="shared" ref="GL99" si="1210">FZ99+1</f>
        <v>17</v>
      </c>
      <c r="GM99" s="136">
        <f t="shared" ref="GM99" si="1211">GA99+1</f>
        <v>17</v>
      </c>
      <c r="GN99" s="136">
        <f t="shared" ref="GN99" si="1212">GB99+1</f>
        <v>17</v>
      </c>
      <c r="GO99" s="136">
        <f t="shared" ref="GO99" si="1213">GC99+1</f>
        <v>17</v>
      </c>
      <c r="GP99" s="136">
        <f t="shared" ref="GP99" si="1214">GD99+1</f>
        <v>17</v>
      </c>
      <c r="GQ99" s="136">
        <f t="shared" ref="GQ99" si="1215">GE99+1</f>
        <v>17</v>
      </c>
      <c r="GR99" s="136">
        <f t="shared" ref="GR99" si="1216">GF99+1</f>
        <v>17</v>
      </c>
      <c r="GS99" s="136">
        <f t="shared" ref="GS99" si="1217">GG99+1</f>
        <v>17</v>
      </c>
      <c r="GT99" s="136">
        <f t="shared" ref="GT99" si="1218">GH99+1</f>
        <v>17</v>
      </c>
      <c r="GU99" s="136">
        <f t="shared" ref="GU99" si="1219">GI99+1</f>
        <v>17</v>
      </c>
      <c r="GV99" s="136">
        <f t="shared" ref="GV99" si="1220">GJ99+1</f>
        <v>17</v>
      </c>
      <c r="GW99" s="136">
        <f t="shared" ref="GW99" si="1221">GK99+1</f>
        <v>17</v>
      </c>
      <c r="GX99" s="136">
        <f t="shared" ref="GX99" si="1222">GL99+1</f>
        <v>18</v>
      </c>
      <c r="GY99" s="136">
        <f t="shared" ref="GY99" si="1223">GM99+1</f>
        <v>18</v>
      </c>
      <c r="GZ99" s="136">
        <f t="shared" ref="GZ99" si="1224">GN99+1</f>
        <v>18</v>
      </c>
      <c r="HA99" s="136">
        <f t="shared" ref="HA99" si="1225">GO99+1</f>
        <v>18</v>
      </c>
      <c r="HB99" s="136">
        <f t="shared" ref="HB99" si="1226">GP99+1</f>
        <v>18</v>
      </c>
      <c r="HC99" s="136">
        <f t="shared" ref="HC99" si="1227">GQ99+1</f>
        <v>18</v>
      </c>
      <c r="HD99" s="136">
        <f t="shared" ref="HD99" si="1228">GR99+1</f>
        <v>18</v>
      </c>
      <c r="HE99" s="136">
        <f t="shared" ref="HE99" si="1229">GS99+1</f>
        <v>18</v>
      </c>
      <c r="HF99" s="136">
        <f t="shared" ref="HF99" si="1230">GT99+1</f>
        <v>18</v>
      </c>
      <c r="HG99" s="136">
        <f t="shared" ref="HG99" si="1231">GU99+1</f>
        <v>18</v>
      </c>
      <c r="HH99" s="136">
        <f t="shared" ref="HH99" si="1232">GV99+1</f>
        <v>18</v>
      </c>
      <c r="HI99" s="136">
        <f t="shared" ref="HI99" si="1233">GW99+1</f>
        <v>18</v>
      </c>
      <c r="HJ99" s="136">
        <f t="shared" ref="HJ99" si="1234">GX99+1</f>
        <v>19</v>
      </c>
      <c r="HK99" s="136">
        <f t="shared" ref="HK99" si="1235">GY99+1</f>
        <v>19</v>
      </c>
      <c r="HL99" s="136">
        <f t="shared" ref="HL99" si="1236">GZ99+1</f>
        <v>19</v>
      </c>
      <c r="HM99" s="136">
        <f t="shared" ref="HM99" si="1237">HA99+1</f>
        <v>19</v>
      </c>
      <c r="HN99" s="136">
        <f t="shared" ref="HN99" si="1238">HB99+1</f>
        <v>19</v>
      </c>
      <c r="HO99" s="136">
        <f t="shared" ref="HO99" si="1239">HC99+1</f>
        <v>19</v>
      </c>
      <c r="HP99" s="136">
        <f t="shared" ref="HP99" si="1240">HD99+1</f>
        <v>19</v>
      </c>
      <c r="HQ99" s="136">
        <f t="shared" ref="HQ99" si="1241">HE99+1</f>
        <v>19</v>
      </c>
      <c r="HR99" s="136">
        <f t="shared" ref="HR99" si="1242">HF99+1</f>
        <v>19</v>
      </c>
      <c r="HS99" s="136">
        <f t="shared" ref="HS99" si="1243">HG99+1</f>
        <v>19</v>
      </c>
      <c r="HT99" s="136">
        <f t="shared" ref="HT99" si="1244">HH99+1</f>
        <v>19</v>
      </c>
      <c r="HU99" s="136">
        <f t="shared" ref="HU99" si="1245">HI99+1</f>
        <v>19</v>
      </c>
      <c r="HV99" s="136">
        <f t="shared" ref="HV99" si="1246">HJ99+1</f>
        <v>20</v>
      </c>
      <c r="HW99" s="136">
        <f t="shared" ref="HW99" si="1247">HK99+1</f>
        <v>20</v>
      </c>
      <c r="HX99" s="136">
        <f t="shared" ref="HX99" si="1248">HL99+1</f>
        <v>20</v>
      </c>
      <c r="HY99" s="136">
        <f t="shared" ref="HY99" si="1249">HM99+1</f>
        <v>20</v>
      </c>
      <c r="HZ99" s="136">
        <f t="shared" ref="HZ99" si="1250">HN99+1</f>
        <v>20</v>
      </c>
      <c r="IA99" s="136">
        <f t="shared" ref="IA99" si="1251">HO99+1</f>
        <v>20</v>
      </c>
      <c r="IB99" s="136">
        <f t="shared" ref="IB99" si="1252">HP99+1</f>
        <v>20</v>
      </c>
      <c r="IC99" s="136">
        <f t="shared" ref="IC99" si="1253">HQ99+1</f>
        <v>20</v>
      </c>
      <c r="ID99" s="136">
        <f t="shared" ref="ID99" si="1254">HR99+1</f>
        <v>20</v>
      </c>
      <c r="IE99" s="136">
        <f t="shared" ref="IE99" si="1255">HS99+1</f>
        <v>20</v>
      </c>
      <c r="IF99" s="136">
        <f t="shared" ref="IF99" si="1256">HT99+1</f>
        <v>20</v>
      </c>
      <c r="IG99" s="136">
        <f t="shared" ref="IG99" si="1257">HU99+1</f>
        <v>20</v>
      </c>
    </row>
    <row r="100" spans="1:241" s="9" customFormat="1" ht="13.8" x14ac:dyDescent="0.3">
      <c r="A100" s="137" t="s">
        <v>55</v>
      </c>
      <c r="B100" s="138">
        <v>1</v>
      </c>
      <c r="C100" s="138">
        <f t="shared" ref="C100" si="1258">B100+1</f>
        <v>2</v>
      </c>
      <c r="D100" s="138">
        <f t="shared" ref="D100" si="1259">C100+1</f>
        <v>3</v>
      </c>
      <c r="E100" s="138">
        <f t="shared" ref="E100" si="1260">D100+1</f>
        <v>4</v>
      </c>
      <c r="F100" s="138">
        <f t="shared" ref="F100" si="1261">E100+1</f>
        <v>5</v>
      </c>
      <c r="G100" s="138">
        <f t="shared" ref="G100" si="1262">F100+1</f>
        <v>6</v>
      </c>
      <c r="H100" s="138">
        <f t="shared" ref="H100" si="1263">G100+1</f>
        <v>7</v>
      </c>
      <c r="I100" s="138">
        <f t="shared" ref="I100" si="1264">H100+1</f>
        <v>8</v>
      </c>
      <c r="J100" s="138">
        <f t="shared" ref="J100" si="1265">I100+1</f>
        <v>9</v>
      </c>
      <c r="K100" s="138">
        <f t="shared" ref="K100" si="1266">J100+1</f>
        <v>10</v>
      </c>
      <c r="L100" s="138">
        <f t="shared" ref="L100" si="1267">K100+1</f>
        <v>11</v>
      </c>
      <c r="M100" s="138">
        <f t="shared" ref="M100" si="1268">L100+1</f>
        <v>12</v>
      </c>
      <c r="N100" s="138">
        <f t="shared" ref="N100" si="1269">M100+1</f>
        <v>13</v>
      </c>
      <c r="O100" s="138">
        <f t="shared" ref="O100" si="1270">N100+1</f>
        <v>14</v>
      </c>
      <c r="P100" s="138">
        <f t="shared" ref="P100" si="1271">O100+1</f>
        <v>15</v>
      </c>
      <c r="Q100" s="138">
        <f t="shared" ref="Q100" si="1272">P100+1</f>
        <v>16</v>
      </c>
      <c r="R100" s="138">
        <f t="shared" ref="R100" si="1273">Q100+1</f>
        <v>17</v>
      </c>
      <c r="S100" s="138">
        <f t="shared" ref="S100" si="1274">R100+1</f>
        <v>18</v>
      </c>
      <c r="T100" s="138">
        <f t="shared" ref="T100" si="1275">S100+1</f>
        <v>19</v>
      </c>
      <c r="U100" s="138">
        <f t="shared" ref="U100" si="1276">T100+1</f>
        <v>20</v>
      </c>
      <c r="V100" s="138">
        <f t="shared" ref="V100" si="1277">U100+1</f>
        <v>21</v>
      </c>
      <c r="W100" s="138">
        <f t="shared" ref="W100" si="1278">V100+1</f>
        <v>22</v>
      </c>
      <c r="X100" s="138">
        <f t="shared" ref="X100" si="1279">W100+1</f>
        <v>23</v>
      </c>
      <c r="Y100" s="138">
        <f t="shared" ref="Y100" si="1280">X100+1</f>
        <v>24</v>
      </c>
      <c r="Z100" s="138">
        <f t="shared" ref="Z100" si="1281">Y100+1</f>
        <v>25</v>
      </c>
      <c r="AA100" s="138">
        <f t="shared" ref="AA100" si="1282">Z100+1</f>
        <v>26</v>
      </c>
      <c r="AB100" s="138">
        <f t="shared" ref="AB100" si="1283">AA100+1</f>
        <v>27</v>
      </c>
      <c r="AC100" s="138">
        <f t="shared" ref="AC100" si="1284">AB100+1</f>
        <v>28</v>
      </c>
      <c r="AD100" s="138">
        <f t="shared" ref="AD100" si="1285">AC100+1</f>
        <v>29</v>
      </c>
      <c r="AE100" s="138">
        <f t="shared" ref="AE100" si="1286">AD100+1</f>
        <v>30</v>
      </c>
      <c r="AF100" s="138">
        <f t="shared" ref="AF100" si="1287">AE100+1</f>
        <v>31</v>
      </c>
      <c r="AG100" s="138">
        <f t="shared" ref="AG100" si="1288">AF100+1</f>
        <v>32</v>
      </c>
      <c r="AH100" s="138">
        <f t="shared" ref="AH100" si="1289">AG100+1</f>
        <v>33</v>
      </c>
      <c r="AI100" s="138">
        <f t="shared" ref="AI100" si="1290">AH100+1</f>
        <v>34</v>
      </c>
      <c r="AJ100" s="138">
        <f t="shared" ref="AJ100" si="1291">AI100+1</f>
        <v>35</v>
      </c>
      <c r="AK100" s="138">
        <f t="shared" ref="AK100" si="1292">AJ100+1</f>
        <v>36</v>
      </c>
      <c r="AL100" s="138">
        <f t="shared" ref="AL100" si="1293">AK100+1</f>
        <v>37</v>
      </c>
      <c r="AM100" s="138">
        <f t="shared" ref="AM100" si="1294">AL100+1</f>
        <v>38</v>
      </c>
      <c r="AN100" s="138">
        <f t="shared" ref="AN100" si="1295">AM100+1</f>
        <v>39</v>
      </c>
      <c r="AO100" s="138">
        <f t="shared" ref="AO100" si="1296">AN100+1</f>
        <v>40</v>
      </c>
      <c r="AP100" s="138">
        <f t="shared" ref="AP100" si="1297">AO100+1</f>
        <v>41</v>
      </c>
      <c r="AQ100" s="138">
        <f t="shared" ref="AQ100" si="1298">AP100+1</f>
        <v>42</v>
      </c>
      <c r="AR100" s="138">
        <f t="shared" ref="AR100" si="1299">AQ100+1</f>
        <v>43</v>
      </c>
      <c r="AS100" s="138">
        <f t="shared" ref="AS100" si="1300">AR100+1</f>
        <v>44</v>
      </c>
      <c r="AT100" s="138">
        <f t="shared" ref="AT100" si="1301">AS100+1</f>
        <v>45</v>
      </c>
      <c r="AU100" s="138">
        <f t="shared" ref="AU100" si="1302">AT100+1</f>
        <v>46</v>
      </c>
      <c r="AV100" s="138">
        <f t="shared" ref="AV100" si="1303">AU100+1</f>
        <v>47</v>
      </c>
      <c r="AW100" s="138">
        <f t="shared" ref="AW100" si="1304">AV100+1</f>
        <v>48</v>
      </c>
      <c r="AX100" s="139">
        <f t="shared" ref="AX100" si="1305">AW100+1</f>
        <v>49</v>
      </c>
      <c r="AY100" s="139">
        <f t="shared" ref="AY100" si="1306">AX100+1</f>
        <v>50</v>
      </c>
      <c r="AZ100" s="139">
        <f t="shared" ref="AZ100" si="1307">AY100+1</f>
        <v>51</v>
      </c>
      <c r="BA100" s="139">
        <f t="shared" ref="BA100" si="1308">AZ100+1</f>
        <v>52</v>
      </c>
      <c r="BB100" s="139">
        <f t="shared" ref="BB100" si="1309">BA100+1</f>
        <v>53</v>
      </c>
      <c r="BC100" s="139">
        <f t="shared" ref="BC100" si="1310">BB100+1</f>
        <v>54</v>
      </c>
      <c r="BD100" s="139">
        <f t="shared" ref="BD100" si="1311">BC100+1</f>
        <v>55</v>
      </c>
      <c r="BE100" s="139">
        <f t="shared" ref="BE100" si="1312">BD100+1</f>
        <v>56</v>
      </c>
      <c r="BF100" s="139">
        <f t="shared" ref="BF100" si="1313">BE100+1</f>
        <v>57</v>
      </c>
      <c r="BG100" s="139">
        <f t="shared" ref="BG100" si="1314">BF100+1</f>
        <v>58</v>
      </c>
      <c r="BH100" s="139">
        <f t="shared" ref="BH100" si="1315">BG100+1</f>
        <v>59</v>
      </c>
      <c r="BI100" s="139">
        <f t="shared" ref="BI100" si="1316">BH100+1</f>
        <v>60</v>
      </c>
      <c r="BJ100" s="139">
        <f t="shared" ref="BJ100" si="1317">BI100+1</f>
        <v>61</v>
      </c>
      <c r="BK100" s="139">
        <f t="shared" ref="BK100" si="1318">BJ100+1</f>
        <v>62</v>
      </c>
      <c r="BL100" s="139">
        <f t="shared" ref="BL100" si="1319">BK100+1</f>
        <v>63</v>
      </c>
      <c r="BM100" s="139">
        <f t="shared" ref="BM100" si="1320">BL100+1</f>
        <v>64</v>
      </c>
      <c r="BN100" s="139">
        <f t="shared" ref="BN100" si="1321">BM100+1</f>
        <v>65</v>
      </c>
      <c r="BO100" s="139">
        <f t="shared" ref="BO100" si="1322">BN100+1</f>
        <v>66</v>
      </c>
      <c r="BP100" s="139">
        <f t="shared" ref="BP100" si="1323">BO100+1</f>
        <v>67</v>
      </c>
      <c r="BQ100" s="139">
        <f t="shared" ref="BQ100" si="1324">BP100+1</f>
        <v>68</v>
      </c>
      <c r="BR100" s="139">
        <f t="shared" ref="BR100" si="1325">BQ100+1</f>
        <v>69</v>
      </c>
      <c r="BS100" s="139">
        <f t="shared" ref="BS100" si="1326">BR100+1</f>
        <v>70</v>
      </c>
      <c r="BT100" s="139">
        <f t="shared" ref="BT100" si="1327">BS100+1</f>
        <v>71</v>
      </c>
      <c r="BU100" s="139">
        <f t="shared" ref="BU100" si="1328">BT100+1</f>
        <v>72</v>
      </c>
      <c r="BV100" s="139">
        <f t="shared" ref="BV100" si="1329">BU100+1</f>
        <v>73</v>
      </c>
      <c r="BW100" s="139">
        <f t="shared" ref="BW100" si="1330">BV100+1</f>
        <v>74</v>
      </c>
      <c r="BX100" s="139">
        <f t="shared" ref="BX100" si="1331">BW100+1</f>
        <v>75</v>
      </c>
      <c r="BY100" s="139">
        <f t="shared" ref="BY100" si="1332">BX100+1</f>
        <v>76</v>
      </c>
      <c r="BZ100" s="139">
        <f t="shared" ref="BZ100" si="1333">BY100+1</f>
        <v>77</v>
      </c>
      <c r="CA100" s="139">
        <f t="shared" ref="CA100" si="1334">BZ100+1</f>
        <v>78</v>
      </c>
      <c r="CB100" s="139">
        <f t="shared" ref="CB100" si="1335">CA100+1</f>
        <v>79</v>
      </c>
      <c r="CC100" s="139">
        <f t="shared" ref="CC100" si="1336">CB100+1</f>
        <v>80</v>
      </c>
      <c r="CD100" s="139">
        <f t="shared" ref="CD100" si="1337">CC100+1</f>
        <v>81</v>
      </c>
      <c r="CE100" s="139">
        <f t="shared" ref="CE100" si="1338">CD100+1</f>
        <v>82</v>
      </c>
      <c r="CF100" s="139">
        <f t="shared" ref="CF100" si="1339">CE100+1</f>
        <v>83</v>
      </c>
      <c r="CG100" s="139">
        <f t="shared" ref="CG100" si="1340">CF100+1</f>
        <v>84</v>
      </c>
      <c r="CH100" s="139">
        <f t="shared" ref="CH100" si="1341">CG100+1</f>
        <v>85</v>
      </c>
      <c r="CI100" s="139">
        <f t="shared" ref="CI100" si="1342">CH100+1</f>
        <v>86</v>
      </c>
      <c r="CJ100" s="139">
        <f t="shared" ref="CJ100" si="1343">CI100+1</f>
        <v>87</v>
      </c>
      <c r="CK100" s="139">
        <f t="shared" ref="CK100" si="1344">CJ100+1</f>
        <v>88</v>
      </c>
      <c r="CL100" s="139">
        <f t="shared" ref="CL100" si="1345">CK100+1</f>
        <v>89</v>
      </c>
      <c r="CM100" s="139">
        <f t="shared" ref="CM100" si="1346">CL100+1</f>
        <v>90</v>
      </c>
      <c r="CN100" s="139">
        <f t="shared" ref="CN100" si="1347">CM100+1</f>
        <v>91</v>
      </c>
      <c r="CO100" s="139">
        <f t="shared" ref="CO100" si="1348">CN100+1</f>
        <v>92</v>
      </c>
      <c r="CP100" s="139">
        <f t="shared" ref="CP100" si="1349">CO100+1</f>
        <v>93</v>
      </c>
      <c r="CQ100" s="139">
        <f t="shared" ref="CQ100" si="1350">CP100+1</f>
        <v>94</v>
      </c>
      <c r="CR100" s="139">
        <f t="shared" ref="CR100" si="1351">CQ100+1</f>
        <v>95</v>
      </c>
      <c r="CS100" s="139">
        <f t="shared" ref="CS100" si="1352">CR100+1</f>
        <v>96</v>
      </c>
      <c r="CT100" s="139">
        <f t="shared" ref="CT100" si="1353">CS100+1</f>
        <v>97</v>
      </c>
      <c r="CU100" s="139">
        <f t="shared" ref="CU100" si="1354">CT100+1</f>
        <v>98</v>
      </c>
      <c r="CV100" s="139">
        <f t="shared" ref="CV100" si="1355">CU100+1</f>
        <v>99</v>
      </c>
      <c r="CW100" s="139">
        <f t="shared" ref="CW100" si="1356">CV100+1</f>
        <v>100</v>
      </c>
      <c r="CX100" s="139">
        <f t="shared" ref="CX100" si="1357">CW100+1</f>
        <v>101</v>
      </c>
      <c r="CY100" s="139">
        <f t="shared" ref="CY100" si="1358">CX100+1</f>
        <v>102</v>
      </c>
      <c r="CZ100" s="139">
        <f t="shared" ref="CZ100" si="1359">CY100+1</f>
        <v>103</v>
      </c>
      <c r="DA100" s="139">
        <f t="shared" ref="DA100" si="1360">CZ100+1</f>
        <v>104</v>
      </c>
      <c r="DB100" s="139">
        <f t="shared" ref="DB100" si="1361">DA100+1</f>
        <v>105</v>
      </c>
      <c r="DC100" s="139">
        <f t="shared" ref="DC100" si="1362">DB100+1</f>
        <v>106</v>
      </c>
      <c r="DD100" s="139">
        <f t="shared" ref="DD100" si="1363">DC100+1</f>
        <v>107</v>
      </c>
      <c r="DE100" s="139">
        <f t="shared" ref="DE100" si="1364">DD100+1</f>
        <v>108</v>
      </c>
      <c r="DF100" s="139">
        <f t="shared" ref="DF100" si="1365">DE100+1</f>
        <v>109</v>
      </c>
      <c r="DG100" s="139">
        <f t="shared" ref="DG100" si="1366">DF100+1</f>
        <v>110</v>
      </c>
      <c r="DH100" s="139">
        <f t="shared" ref="DH100" si="1367">DG100+1</f>
        <v>111</v>
      </c>
      <c r="DI100" s="139">
        <f t="shared" ref="DI100" si="1368">DH100+1</f>
        <v>112</v>
      </c>
      <c r="DJ100" s="139">
        <f t="shared" ref="DJ100" si="1369">DI100+1</f>
        <v>113</v>
      </c>
      <c r="DK100" s="139">
        <f t="shared" ref="DK100" si="1370">DJ100+1</f>
        <v>114</v>
      </c>
      <c r="DL100" s="139">
        <f t="shared" ref="DL100" si="1371">DK100+1</f>
        <v>115</v>
      </c>
      <c r="DM100" s="139">
        <f t="shared" ref="DM100" si="1372">DL100+1</f>
        <v>116</v>
      </c>
      <c r="DN100" s="139">
        <f t="shared" ref="DN100" si="1373">DM100+1</f>
        <v>117</v>
      </c>
      <c r="DO100" s="139">
        <f t="shared" ref="DO100" si="1374">DN100+1</f>
        <v>118</v>
      </c>
      <c r="DP100" s="139">
        <f t="shared" ref="DP100" si="1375">DO100+1</f>
        <v>119</v>
      </c>
      <c r="DQ100" s="139">
        <f t="shared" ref="DQ100" si="1376">DP100+1</f>
        <v>120</v>
      </c>
      <c r="DR100" s="139">
        <f t="shared" ref="DR100" si="1377">DQ100+1</f>
        <v>121</v>
      </c>
      <c r="DS100" s="139">
        <f t="shared" ref="DS100" si="1378">DR100+1</f>
        <v>122</v>
      </c>
      <c r="DT100" s="139">
        <f t="shared" ref="DT100" si="1379">DS100+1</f>
        <v>123</v>
      </c>
      <c r="DU100" s="139">
        <f t="shared" ref="DU100" si="1380">DT100+1</f>
        <v>124</v>
      </c>
      <c r="DV100" s="139">
        <f t="shared" ref="DV100" si="1381">DU100+1</f>
        <v>125</v>
      </c>
      <c r="DW100" s="139">
        <f t="shared" ref="DW100" si="1382">DV100+1</f>
        <v>126</v>
      </c>
      <c r="DX100" s="139">
        <f t="shared" ref="DX100" si="1383">DW100+1</f>
        <v>127</v>
      </c>
      <c r="DY100" s="139">
        <f t="shared" ref="DY100" si="1384">DX100+1</f>
        <v>128</v>
      </c>
      <c r="DZ100" s="139">
        <f t="shared" ref="DZ100" si="1385">DY100+1</f>
        <v>129</v>
      </c>
      <c r="EA100" s="139">
        <f t="shared" ref="EA100" si="1386">DZ100+1</f>
        <v>130</v>
      </c>
      <c r="EB100" s="139">
        <f t="shared" ref="EB100" si="1387">EA100+1</f>
        <v>131</v>
      </c>
      <c r="EC100" s="139">
        <f t="shared" ref="EC100" si="1388">EB100+1</f>
        <v>132</v>
      </c>
      <c r="ED100" s="139">
        <f t="shared" ref="ED100" si="1389">EC100+1</f>
        <v>133</v>
      </c>
      <c r="EE100" s="139">
        <f t="shared" ref="EE100" si="1390">ED100+1</f>
        <v>134</v>
      </c>
      <c r="EF100" s="139">
        <f t="shared" ref="EF100" si="1391">EE100+1</f>
        <v>135</v>
      </c>
      <c r="EG100" s="139">
        <f t="shared" ref="EG100" si="1392">EF100+1</f>
        <v>136</v>
      </c>
      <c r="EH100" s="139">
        <f t="shared" ref="EH100" si="1393">EG100+1</f>
        <v>137</v>
      </c>
      <c r="EI100" s="139">
        <f t="shared" ref="EI100" si="1394">EH100+1</f>
        <v>138</v>
      </c>
      <c r="EJ100" s="139">
        <f t="shared" ref="EJ100" si="1395">EI100+1</f>
        <v>139</v>
      </c>
      <c r="EK100" s="139">
        <f t="shared" ref="EK100" si="1396">EJ100+1</f>
        <v>140</v>
      </c>
      <c r="EL100" s="139">
        <f t="shared" ref="EL100" si="1397">EK100+1</f>
        <v>141</v>
      </c>
      <c r="EM100" s="139">
        <f t="shared" ref="EM100" si="1398">EL100+1</f>
        <v>142</v>
      </c>
      <c r="EN100" s="139">
        <f t="shared" ref="EN100" si="1399">EM100+1</f>
        <v>143</v>
      </c>
      <c r="EO100" s="139">
        <f t="shared" ref="EO100" si="1400">EN100+1</f>
        <v>144</v>
      </c>
      <c r="EP100" s="139">
        <f t="shared" ref="EP100" si="1401">EO100+1</f>
        <v>145</v>
      </c>
      <c r="EQ100" s="139">
        <f t="shared" ref="EQ100" si="1402">EP100+1</f>
        <v>146</v>
      </c>
      <c r="ER100" s="139">
        <f t="shared" ref="ER100" si="1403">EQ100+1</f>
        <v>147</v>
      </c>
      <c r="ES100" s="139">
        <f t="shared" ref="ES100" si="1404">ER100+1</f>
        <v>148</v>
      </c>
      <c r="ET100" s="139">
        <f t="shared" ref="ET100" si="1405">ES100+1</f>
        <v>149</v>
      </c>
      <c r="EU100" s="139">
        <f t="shared" ref="EU100" si="1406">ET100+1</f>
        <v>150</v>
      </c>
      <c r="EV100" s="139">
        <f t="shared" ref="EV100" si="1407">EU100+1</f>
        <v>151</v>
      </c>
      <c r="EW100" s="139">
        <f t="shared" ref="EW100" si="1408">EV100+1</f>
        <v>152</v>
      </c>
      <c r="EX100" s="139">
        <f t="shared" ref="EX100" si="1409">EW100+1</f>
        <v>153</v>
      </c>
      <c r="EY100" s="139">
        <f t="shared" ref="EY100" si="1410">EX100+1</f>
        <v>154</v>
      </c>
      <c r="EZ100" s="139">
        <f t="shared" ref="EZ100" si="1411">EY100+1</f>
        <v>155</v>
      </c>
      <c r="FA100" s="139">
        <f t="shared" ref="FA100" si="1412">EZ100+1</f>
        <v>156</v>
      </c>
      <c r="FB100" s="139">
        <f t="shared" ref="FB100" si="1413">FA100+1</f>
        <v>157</v>
      </c>
      <c r="FC100" s="139">
        <f t="shared" ref="FC100" si="1414">FB100+1</f>
        <v>158</v>
      </c>
      <c r="FD100" s="139">
        <f t="shared" ref="FD100" si="1415">FC100+1</f>
        <v>159</v>
      </c>
      <c r="FE100" s="139">
        <f t="shared" ref="FE100" si="1416">FD100+1</f>
        <v>160</v>
      </c>
      <c r="FF100" s="139">
        <f t="shared" ref="FF100" si="1417">FE100+1</f>
        <v>161</v>
      </c>
      <c r="FG100" s="139">
        <f t="shared" ref="FG100" si="1418">FF100+1</f>
        <v>162</v>
      </c>
      <c r="FH100" s="139">
        <f t="shared" ref="FH100" si="1419">FG100+1</f>
        <v>163</v>
      </c>
      <c r="FI100" s="139">
        <f t="shared" ref="FI100" si="1420">FH100+1</f>
        <v>164</v>
      </c>
      <c r="FJ100" s="139">
        <f t="shared" ref="FJ100" si="1421">FI100+1</f>
        <v>165</v>
      </c>
      <c r="FK100" s="139">
        <f t="shared" ref="FK100" si="1422">FJ100+1</f>
        <v>166</v>
      </c>
      <c r="FL100" s="139">
        <f t="shared" ref="FL100" si="1423">FK100+1</f>
        <v>167</v>
      </c>
      <c r="FM100" s="139">
        <f t="shared" ref="FM100" si="1424">FL100+1</f>
        <v>168</v>
      </c>
      <c r="FN100" s="139">
        <f t="shared" ref="FN100" si="1425">FM100+1</f>
        <v>169</v>
      </c>
      <c r="FO100" s="139">
        <f t="shared" ref="FO100" si="1426">FN100+1</f>
        <v>170</v>
      </c>
      <c r="FP100" s="139">
        <f t="shared" ref="FP100" si="1427">FO100+1</f>
        <v>171</v>
      </c>
      <c r="FQ100" s="139">
        <f t="shared" ref="FQ100" si="1428">FP100+1</f>
        <v>172</v>
      </c>
      <c r="FR100" s="139">
        <f t="shared" ref="FR100" si="1429">FQ100+1</f>
        <v>173</v>
      </c>
      <c r="FS100" s="139">
        <f t="shared" ref="FS100" si="1430">FR100+1</f>
        <v>174</v>
      </c>
      <c r="FT100" s="139">
        <f t="shared" ref="FT100" si="1431">FS100+1</f>
        <v>175</v>
      </c>
      <c r="FU100" s="139">
        <f t="shared" ref="FU100" si="1432">FT100+1</f>
        <v>176</v>
      </c>
      <c r="FV100" s="139">
        <f t="shared" ref="FV100" si="1433">FU100+1</f>
        <v>177</v>
      </c>
      <c r="FW100" s="139">
        <f t="shared" ref="FW100" si="1434">FV100+1</f>
        <v>178</v>
      </c>
      <c r="FX100" s="139">
        <f t="shared" ref="FX100" si="1435">FW100+1</f>
        <v>179</v>
      </c>
      <c r="FY100" s="139">
        <f t="shared" ref="FY100" si="1436">FX100+1</f>
        <v>180</v>
      </c>
      <c r="FZ100" s="139">
        <f t="shared" ref="FZ100" si="1437">FY100+1</f>
        <v>181</v>
      </c>
      <c r="GA100" s="139">
        <f t="shared" ref="GA100" si="1438">FZ100+1</f>
        <v>182</v>
      </c>
      <c r="GB100" s="139">
        <f t="shared" ref="GB100" si="1439">GA100+1</f>
        <v>183</v>
      </c>
      <c r="GC100" s="139">
        <f t="shared" ref="GC100" si="1440">GB100+1</f>
        <v>184</v>
      </c>
      <c r="GD100" s="139">
        <f t="shared" ref="GD100" si="1441">GC100+1</f>
        <v>185</v>
      </c>
      <c r="GE100" s="139">
        <f t="shared" ref="GE100" si="1442">GD100+1</f>
        <v>186</v>
      </c>
      <c r="GF100" s="139">
        <f t="shared" ref="GF100" si="1443">GE100+1</f>
        <v>187</v>
      </c>
      <c r="GG100" s="139">
        <f t="shared" ref="GG100" si="1444">GF100+1</f>
        <v>188</v>
      </c>
      <c r="GH100" s="139">
        <f t="shared" ref="GH100" si="1445">GG100+1</f>
        <v>189</v>
      </c>
      <c r="GI100" s="139">
        <f t="shared" ref="GI100" si="1446">GH100+1</f>
        <v>190</v>
      </c>
      <c r="GJ100" s="139">
        <f t="shared" ref="GJ100" si="1447">GI100+1</f>
        <v>191</v>
      </c>
      <c r="GK100" s="139">
        <f t="shared" ref="GK100" si="1448">GJ100+1</f>
        <v>192</v>
      </c>
      <c r="GL100" s="139">
        <f t="shared" ref="GL100" si="1449">GK100+1</f>
        <v>193</v>
      </c>
      <c r="GM100" s="139">
        <f t="shared" ref="GM100" si="1450">GL100+1</f>
        <v>194</v>
      </c>
      <c r="GN100" s="139">
        <f t="shared" ref="GN100" si="1451">GM100+1</f>
        <v>195</v>
      </c>
      <c r="GO100" s="139">
        <f t="shared" ref="GO100" si="1452">GN100+1</f>
        <v>196</v>
      </c>
      <c r="GP100" s="139">
        <f t="shared" ref="GP100" si="1453">GO100+1</f>
        <v>197</v>
      </c>
      <c r="GQ100" s="139">
        <f t="shared" ref="GQ100" si="1454">GP100+1</f>
        <v>198</v>
      </c>
      <c r="GR100" s="139">
        <f t="shared" ref="GR100" si="1455">GQ100+1</f>
        <v>199</v>
      </c>
      <c r="GS100" s="139">
        <f t="shared" ref="GS100" si="1456">GR100+1</f>
        <v>200</v>
      </c>
      <c r="GT100" s="139">
        <f t="shared" ref="GT100" si="1457">GS100+1</f>
        <v>201</v>
      </c>
      <c r="GU100" s="139">
        <f t="shared" ref="GU100" si="1458">GT100+1</f>
        <v>202</v>
      </c>
      <c r="GV100" s="139">
        <f t="shared" ref="GV100" si="1459">GU100+1</f>
        <v>203</v>
      </c>
      <c r="GW100" s="139">
        <f t="shared" ref="GW100" si="1460">GV100+1</f>
        <v>204</v>
      </c>
      <c r="GX100" s="139">
        <f t="shared" ref="GX100" si="1461">GW100+1</f>
        <v>205</v>
      </c>
      <c r="GY100" s="139">
        <f t="shared" ref="GY100" si="1462">GX100+1</f>
        <v>206</v>
      </c>
      <c r="GZ100" s="139">
        <f t="shared" ref="GZ100" si="1463">GY100+1</f>
        <v>207</v>
      </c>
      <c r="HA100" s="139">
        <f t="shared" ref="HA100" si="1464">GZ100+1</f>
        <v>208</v>
      </c>
      <c r="HB100" s="139">
        <f t="shared" ref="HB100" si="1465">HA100+1</f>
        <v>209</v>
      </c>
      <c r="HC100" s="139">
        <f t="shared" ref="HC100" si="1466">HB100+1</f>
        <v>210</v>
      </c>
      <c r="HD100" s="139">
        <f t="shared" ref="HD100" si="1467">HC100+1</f>
        <v>211</v>
      </c>
      <c r="HE100" s="139">
        <f t="shared" ref="HE100" si="1468">HD100+1</f>
        <v>212</v>
      </c>
      <c r="HF100" s="139">
        <f t="shared" ref="HF100" si="1469">HE100+1</f>
        <v>213</v>
      </c>
      <c r="HG100" s="139">
        <f t="shared" ref="HG100" si="1470">HF100+1</f>
        <v>214</v>
      </c>
      <c r="HH100" s="139">
        <f t="shared" ref="HH100" si="1471">HG100+1</f>
        <v>215</v>
      </c>
      <c r="HI100" s="139">
        <f t="shared" ref="HI100" si="1472">HH100+1</f>
        <v>216</v>
      </c>
      <c r="HJ100" s="139">
        <f t="shared" ref="HJ100" si="1473">HI100+1</f>
        <v>217</v>
      </c>
      <c r="HK100" s="139">
        <f t="shared" ref="HK100" si="1474">HJ100+1</f>
        <v>218</v>
      </c>
      <c r="HL100" s="139">
        <f t="shared" ref="HL100" si="1475">HK100+1</f>
        <v>219</v>
      </c>
      <c r="HM100" s="139">
        <f t="shared" ref="HM100" si="1476">HL100+1</f>
        <v>220</v>
      </c>
      <c r="HN100" s="139">
        <f t="shared" ref="HN100" si="1477">HM100+1</f>
        <v>221</v>
      </c>
      <c r="HO100" s="139">
        <f t="shared" ref="HO100" si="1478">HN100+1</f>
        <v>222</v>
      </c>
      <c r="HP100" s="139">
        <f t="shared" ref="HP100" si="1479">HO100+1</f>
        <v>223</v>
      </c>
      <c r="HQ100" s="139">
        <f t="shared" ref="HQ100" si="1480">HP100+1</f>
        <v>224</v>
      </c>
      <c r="HR100" s="139">
        <f t="shared" ref="HR100" si="1481">HQ100+1</f>
        <v>225</v>
      </c>
      <c r="HS100" s="139">
        <f t="shared" ref="HS100" si="1482">HR100+1</f>
        <v>226</v>
      </c>
      <c r="HT100" s="139">
        <f t="shared" ref="HT100" si="1483">HS100+1</f>
        <v>227</v>
      </c>
      <c r="HU100" s="139">
        <f t="shared" ref="HU100" si="1484">HT100+1</f>
        <v>228</v>
      </c>
      <c r="HV100" s="139">
        <f t="shared" ref="HV100" si="1485">HU100+1</f>
        <v>229</v>
      </c>
      <c r="HW100" s="139">
        <f t="shared" ref="HW100" si="1486">HV100+1</f>
        <v>230</v>
      </c>
      <c r="HX100" s="139">
        <f t="shared" ref="HX100" si="1487">HW100+1</f>
        <v>231</v>
      </c>
      <c r="HY100" s="139">
        <f t="shared" ref="HY100" si="1488">HX100+1</f>
        <v>232</v>
      </c>
      <c r="HZ100" s="139">
        <f t="shared" ref="HZ100" si="1489">HY100+1</f>
        <v>233</v>
      </c>
      <c r="IA100" s="139">
        <f t="shared" ref="IA100" si="1490">HZ100+1</f>
        <v>234</v>
      </c>
      <c r="IB100" s="139">
        <f t="shared" ref="IB100" si="1491">IA100+1</f>
        <v>235</v>
      </c>
      <c r="IC100" s="139">
        <f t="shared" ref="IC100" si="1492">IB100+1</f>
        <v>236</v>
      </c>
      <c r="ID100" s="139">
        <f t="shared" ref="ID100" si="1493">IC100+1</f>
        <v>237</v>
      </c>
      <c r="IE100" s="139">
        <f t="shared" ref="IE100" si="1494">ID100+1</f>
        <v>238</v>
      </c>
      <c r="IF100" s="139">
        <f t="shared" ref="IF100" si="1495">IE100+1</f>
        <v>239</v>
      </c>
      <c r="IG100" s="139">
        <f t="shared" ref="IG100" si="1496">IF100+1</f>
        <v>240</v>
      </c>
    </row>
    <row r="101" spans="1:241" s="9" customFormat="1" ht="13.8" x14ac:dyDescent="0.3">
      <c r="A101" s="133" t="s">
        <v>139</v>
      </c>
      <c r="B101" s="140">
        <f t="shared" ref="B101:BM101" si="1497">SUM(B102:B106)</f>
        <v>507.95958464789646</v>
      </c>
      <c r="C101" s="140">
        <f t="shared" si="1497"/>
        <v>507.95958464789646</v>
      </c>
      <c r="D101" s="140">
        <f t="shared" si="1497"/>
        <v>507.95958464789646</v>
      </c>
      <c r="E101" s="140">
        <f t="shared" si="1497"/>
        <v>507.95958464789646</v>
      </c>
      <c r="F101" s="140">
        <f t="shared" si="1497"/>
        <v>507.95958464789646</v>
      </c>
      <c r="G101" s="140">
        <f t="shared" si="1497"/>
        <v>507.95958464789646</v>
      </c>
      <c r="H101" s="140">
        <f t="shared" si="1497"/>
        <v>507.95958464789646</v>
      </c>
      <c r="I101" s="140">
        <f t="shared" si="1497"/>
        <v>507.95958464789646</v>
      </c>
      <c r="J101" s="140">
        <f t="shared" si="1497"/>
        <v>507.95958464789646</v>
      </c>
      <c r="K101" s="140">
        <f t="shared" si="1497"/>
        <v>507.95958464789646</v>
      </c>
      <c r="L101" s="140">
        <f t="shared" si="1497"/>
        <v>507.95958464789646</v>
      </c>
      <c r="M101" s="140">
        <f t="shared" si="1497"/>
        <v>507.95958464789646</v>
      </c>
      <c r="N101" s="140">
        <f t="shared" si="1497"/>
        <v>507.95958464789646</v>
      </c>
      <c r="O101" s="140">
        <f t="shared" si="1497"/>
        <v>507.95958464789646</v>
      </c>
      <c r="P101" s="140">
        <f t="shared" si="1497"/>
        <v>507.95958464789646</v>
      </c>
      <c r="Q101" s="140">
        <f t="shared" si="1497"/>
        <v>507.95958464789646</v>
      </c>
      <c r="R101" s="140">
        <f t="shared" si="1497"/>
        <v>507.95958464789646</v>
      </c>
      <c r="S101" s="140">
        <f t="shared" si="1497"/>
        <v>507.95958464789646</v>
      </c>
      <c r="T101" s="140">
        <f t="shared" si="1497"/>
        <v>507.95958464789646</v>
      </c>
      <c r="U101" s="140">
        <f t="shared" si="1497"/>
        <v>507.95958464789646</v>
      </c>
      <c r="V101" s="140">
        <f t="shared" si="1497"/>
        <v>507.95958464789646</v>
      </c>
      <c r="W101" s="140">
        <f t="shared" si="1497"/>
        <v>507.95958464789646</v>
      </c>
      <c r="X101" s="140">
        <f t="shared" si="1497"/>
        <v>507.95958464789646</v>
      </c>
      <c r="Y101" s="140">
        <f t="shared" si="1497"/>
        <v>507.95958464789646</v>
      </c>
      <c r="Z101" s="140">
        <f t="shared" si="1497"/>
        <v>507.95958464789646</v>
      </c>
      <c r="AA101" s="140">
        <f t="shared" si="1497"/>
        <v>507.95958464789646</v>
      </c>
      <c r="AB101" s="140">
        <f t="shared" si="1497"/>
        <v>507.95958464789646</v>
      </c>
      <c r="AC101" s="140">
        <f t="shared" si="1497"/>
        <v>507.95958464789646</v>
      </c>
      <c r="AD101" s="140">
        <f t="shared" si="1497"/>
        <v>507.95958464789646</v>
      </c>
      <c r="AE101" s="140">
        <f t="shared" si="1497"/>
        <v>507.95958464789646</v>
      </c>
      <c r="AF101" s="140">
        <f t="shared" si="1497"/>
        <v>507.95958464789646</v>
      </c>
      <c r="AG101" s="140">
        <f t="shared" si="1497"/>
        <v>507.95958464789646</v>
      </c>
      <c r="AH101" s="140">
        <f t="shared" si="1497"/>
        <v>507.95958464789646</v>
      </c>
      <c r="AI101" s="140">
        <f t="shared" si="1497"/>
        <v>507.95958464789646</v>
      </c>
      <c r="AJ101" s="140">
        <f t="shared" si="1497"/>
        <v>507.95958464789646</v>
      </c>
      <c r="AK101" s="140">
        <f t="shared" si="1497"/>
        <v>507.95958464789646</v>
      </c>
      <c r="AL101" s="140">
        <f t="shared" si="1497"/>
        <v>507.95958464789646</v>
      </c>
      <c r="AM101" s="140">
        <f t="shared" si="1497"/>
        <v>507.95958464789646</v>
      </c>
      <c r="AN101" s="140">
        <f t="shared" si="1497"/>
        <v>507.95958464789646</v>
      </c>
      <c r="AO101" s="140">
        <f t="shared" si="1497"/>
        <v>507.95958464789646</v>
      </c>
      <c r="AP101" s="140">
        <f t="shared" si="1497"/>
        <v>507.95958464789646</v>
      </c>
      <c r="AQ101" s="140">
        <f t="shared" si="1497"/>
        <v>507.95958464789646</v>
      </c>
      <c r="AR101" s="140">
        <f t="shared" si="1497"/>
        <v>507.95958464789646</v>
      </c>
      <c r="AS101" s="140">
        <f t="shared" si="1497"/>
        <v>507.95958464789646</v>
      </c>
      <c r="AT101" s="140">
        <f t="shared" si="1497"/>
        <v>507.95958464789646</v>
      </c>
      <c r="AU101" s="140">
        <f t="shared" si="1497"/>
        <v>507.95958464789646</v>
      </c>
      <c r="AV101" s="140">
        <f t="shared" si="1497"/>
        <v>507.95958464789646</v>
      </c>
      <c r="AW101" s="140">
        <f t="shared" si="1497"/>
        <v>507.95958464789646</v>
      </c>
      <c r="AX101" s="140">
        <f t="shared" si="1497"/>
        <v>507.95958464789646</v>
      </c>
      <c r="AY101" s="140">
        <f t="shared" si="1497"/>
        <v>507.95958464789646</v>
      </c>
      <c r="AZ101" s="140">
        <f t="shared" si="1497"/>
        <v>507.95958464789646</v>
      </c>
      <c r="BA101" s="140">
        <f t="shared" si="1497"/>
        <v>507.95958464789646</v>
      </c>
      <c r="BB101" s="140">
        <f t="shared" si="1497"/>
        <v>507.95958464789646</v>
      </c>
      <c r="BC101" s="140">
        <f t="shared" si="1497"/>
        <v>507.95958464789646</v>
      </c>
      <c r="BD101" s="140">
        <f t="shared" si="1497"/>
        <v>507.95958464789646</v>
      </c>
      <c r="BE101" s="140">
        <f t="shared" si="1497"/>
        <v>507.95958464789646</v>
      </c>
      <c r="BF101" s="140">
        <f t="shared" si="1497"/>
        <v>507.95958464789646</v>
      </c>
      <c r="BG101" s="140">
        <f t="shared" si="1497"/>
        <v>507.95958464789646</v>
      </c>
      <c r="BH101" s="140">
        <f t="shared" si="1497"/>
        <v>507.95958464789646</v>
      </c>
      <c r="BI101" s="140">
        <f t="shared" si="1497"/>
        <v>507.95958464789646</v>
      </c>
      <c r="BJ101" s="140">
        <f t="shared" si="1497"/>
        <v>507.95958464789646</v>
      </c>
      <c r="BK101" s="140">
        <f t="shared" si="1497"/>
        <v>507.95958464789646</v>
      </c>
      <c r="BL101" s="140">
        <f t="shared" si="1497"/>
        <v>507.95958464789646</v>
      </c>
      <c r="BM101" s="140">
        <f t="shared" si="1497"/>
        <v>507.95958464789646</v>
      </c>
      <c r="BN101" s="140">
        <f t="shared" ref="BN101:DY101" si="1498">SUM(BN102:BN106)</f>
        <v>507.95958464789646</v>
      </c>
      <c r="BO101" s="140">
        <f t="shared" si="1498"/>
        <v>507.95958464789646</v>
      </c>
      <c r="BP101" s="140">
        <f t="shared" si="1498"/>
        <v>507.95958464789646</v>
      </c>
      <c r="BQ101" s="140">
        <f t="shared" si="1498"/>
        <v>507.95958464789646</v>
      </c>
      <c r="BR101" s="140">
        <f t="shared" si="1498"/>
        <v>507.95958464789646</v>
      </c>
      <c r="BS101" s="140">
        <f t="shared" si="1498"/>
        <v>507.95958464789646</v>
      </c>
      <c r="BT101" s="140">
        <f t="shared" si="1498"/>
        <v>507.95958464789646</v>
      </c>
      <c r="BU101" s="140">
        <f t="shared" si="1498"/>
        <v>507.95958464789646</v>
      </c>
      <c r="BV101" s="140">
        <f t="shared" si="1498"/>
        <v>507.95958464789646</v>
      </c>
      <c r="BW101" s="140">
        <f t="shared" si="1498"/>
        <v>507.95958464789646</v>
      </c>
      <c r="BX101" s="140">
        <f t="shared" si="1498"/>
        <v>507.95958464789646</v>
      </c>
      <c r="BY101" s="140">
        <f t="shared" si="1498"/>
        <v>507.95958464789646</v>
      </c>
      <c r="BZ101" s="140">
        <f t="shared" si="1498"/>
        <v>507.95958464789646</v>
      </c>
      <c r="CA101" s="140">
        <f t="shared" si="1498"/>
        <v>507.95958464789646</v>
      </c>
      <c r="CB101" s="140">
        <f t="shared" si="1498"/>
        <v>507.95958464789646</v>
      </c>
      <c r="CC101" s="140">
        <f t="shared" si="1498"/>
        <v>507.95958464789646</v>
      </c>
      <c r="CD101" s="140">
        <f t="shared" si="1498"/>
        <v>507.95958464789646</v>
      </c>
      <c r="CE101" s="140">
        <f t="shared" si="1498"/>
        <v>507.95958464789646</v>
      </c>
      <c r="CF101" s="140">
        <f t="shared" si="1498"/>
        <v>507.95958464789646</v>
      </c>
      <c r="CG101" s="140">
        <f t="shared" si="1498"/>
        <v>507.95958464789646</v>
      </c>
      <c r="CH101" s="140">
        <f t="shared" si="1498"/>
        <v>507.95958464789646</v>
      </c>
      <c r="CI101" s="140">
        <f t="shared" si="1498"/>
        <v>507.95958464789646</v>
      </c>
      <c r="CJ101" s="140">
        <f t="shared" si="1498"/>
        <v>507.95958464789646</v>
      </c>
      <c r="CK101" s="140">
        <f t="shared" si="1498"/>
        <v>507.95958464789646</v>
      </c>
      <c r="CL101" s="140">
        <f t="shared" si="1498"/>
        <v>507.95958464789646</v>
      </c>
      <c r="CM101" s="140">
        <f t="shared" si="1498"/>
        <v>507.95958464789646</v>
      </c>
      <c r="CN101" s="140">
        <f t="shared" si="1498"/>
        <v>507.95958464789646</v>
      </c>
      <c r="CO101" s="140">
        <f t="shared" si="1498"/>
        <v>507.95958464789646</v>
      </c>
      <c r="CP101" s="140">
        <f t="shared" si="1498"/>
        <v>507.95958464789646</v>
      </c>
      <c r="CQ101" s="140">
        <f t="shared" si="1498"/>
        <v>507.95958464789646</v>
      </c>
      <c r="CR101" s="140">
        <f t="shared" si="1498"/>
        <v>507.95958464789646</v>
      </c>
      <c r="CS101" s="140">
        <f t="shared" si="1498"/>
        <v>507.95958464789646</v>
      </c>
      <c r="CT101" s="140">
        <f t="shared" si="1498"/>
        <v>507.95958464789646</v>
      </c>
      <c r="CU101" s="140">
        <f t="shared" si="1498"/>
        <v>507.95958464789646</v>
      </c>
      <c r="CV101" s="140">
        <f t="shared" si="1498"/>
        <v>507.95958464789646</v>
      </c>
      <c r="CW101" s="140">
        <f t="shared" si="1498"/>
        <v>507.95958464789646</v>
      </c>
      <c r="CX101" s="140">
        <f t="shared" si="1498"/>
        <v>507.95958464789646</v>
      </c>
      <c r="CY101" s="140">
        <f t="shared" si="1498"/>
        <v>507.95958464789646</v>
      </c>
      <c r="CZ101" s="140">
        <f t="shared" si="1498"/>
        <v>507.95958464789646</v>
      </c>
      <c r="DA101" s="140">
        <f t="shared" si="1498"/>
        <v>507.95958464789646</v>
      </c>
      <c r="DB101" s="140">
        <f t="shared" si="1498"/>
        <v>507.95958464789646</v>
      </c>
      <c r="DC101" s="140">
        <f t="shared" si="1498"/>
        <v>507.95958464789646</v>
      </c>
      <c r="DD101" s="140">
        <f t="shared" si="1498"/>
        <v>507.95958464789646</v>
      </c>
      <c r="DE101" s="140">
        <f t="shared" si="1498"/>
        <v>507.95958464789646</v>
      </c>
      <c r="DF101" s="140">
        <f t="shared" si="1498"/>
        <v>507.95958464789646</v>
      </c>
      <c r="DG101" s="140">
        <f t="shared" si="1498"/>
        <v>507.95958464789646</v>
      </c>
      <c r="DH101" s="140">
        <f t="shared" si="1498"/>
        <v>507.95958464789646</v>
      </c>
      <c r="DI101" s="140">
        <f t="shared" si="1498"/>
        <v>507.95958464789646</v>
      </c>
      <c r="DJ101" s="140">
        <f t="shared" si="1498"/>
        <v>507.95958464789646</v>
      </c>
      <c r="DK101" s="140">
        <f t="shared" si="1498"/>
        <v>507.95958464789646</v>
      </c>
      <c r="DL101" s="140">
        <f t="shared" si="1498"/>
        <v>507.95958464789646</v>
      </c>
      <c r="DM101" s="140">
        <f t="shared" si="1498"/>
        <v>507.95958464789646</v>
      </c>
      <c r="DN101" s="140">
        <f t="shared" si="1498"/>
        <v>507.95958464789646</v>
      </c>
      <c r="DO101" s="140">
        <f t="shared" si="1498"/>
        <v>507.95958464789646</v>
      </c>
      <c r="DP101" s="140">
        <f t="shared" si="1498"/>
        <v>507.95958464789646</v>
      </c>
      <c r="DQ101" s="140">
        <f t="shared" si="1498"/>
        <v>507.95958464789646</v>
      </c>
      <c r="DR101" s="140">
        <f t="shared" si="1498"/>
        <v>507.95958464789646</v>
      </c>
      <c r="DS101" s="140">
        <f t="shared" si="1498"/>
        <v>507.95958464789646</v>
      </c>
      <c r="DT101" s="140">
        <f t="shared" si="1498"/>
        <v>507.95958464789646</v>
      </c>
      <c r="DU101" s="140">
        <f t="shared" si="1498"/>
        <v>507.95958464789646</v>
      </c>
      <c r="DV101" s="140">
        <f t="shared" si="1498"/>
        <v>507.95958464789646</v>
      </c>
      <c r="DW101" s="140">
        <f t="shared" si="1498"/>
        <v>507.95958464789646</v>
      </c>
      <c r="DX101" s="140">
        <f t="shared" si="1498"/>
        <v>507.95958464789646</v>
      </c>
      <c r="DY101" s="140">
        <f t="shared" si="1498"/>
        <v>507.95958464789646</v>
      </c>
      <c r="DZ101" s="140">
        <f t="shared" ref="DZ101:GK101" si="1499">SUM(DZ102:DZ106)</f>
        <v>507.95958464789646</v>
      </c>
      <c r="EA101" s="140">
        <f t="shared" si="1499"/>
        <v>507.95958464789646</v>
      </c>
      <c r="EB101" s="140">
        <f t="shared" si="1499"/>
        <v>507.95958464789646</v>
      </c>
      <c r="EC101" s="140">
        <f t="shared" si="1499"/>
        <v>507.95958464789646</v>
      </c>
      <c r="ED101" s="140">
        <f t="shared" si="1499"/>
        <v>507.95958464789646</v>
      </c>
      <c r="EE101" s="140">
        <f t="shared" si="1499"/>
        <v>507.95958464789646</v>
      </c>
      <c r="EF101" s="140">
        <f t="shared" si="1499"/>
        <v>507.95958464789646</v>
      </c>
      <c r="EG101" s="140">
        <f t="shared" si="1499"/>
        <v>507.95958464789646</v>
      </c>
      <c r="EH101" s="140">
        <f t="shared" si="1499"/>
        <v>507.95958464789646</v>
      </c>
      <c r="EI101" s="140">
        <f t="shared" si="1499"/>
        <v>507.95958464789646</v>
      </c>
      <c r="EJ101" s="140">
        <f t="shared" si="1499"/>
        <v>507.95958464789646</v>
      </c>
      <c r="EK101" s="140">
        <f t="shared" si="1499"/>
        <v>507.95958464789646</v>
      </c>
      <c r="EL101" s="140">
        <f t="shared" si="1499"/>
        <v>507.95958464789646</v>
      </c>
      <c r="EM101" s="140">
        <f t="shared" si="1499"/>
        <v>507.95958464789646</v>
      </c>
      <c r="EN101" s="140">
        <f t="shared" si="1499"/>
        <v>507.95958464789646</v>
      </c>
      <c r="EO101" s="140">
        <f t="shared" si="1499"/>
        <v>507.95958464789646</v>
      </c>
      <c r="EP101" s="140">
        <f t="shared" si="1499"/>
        <v>507.95958464789646</v>
      </c>
      <c r="EQ101" s="140">
        <f t="shared" si="1499"/>
        <v>507.95958464789646</v>
      </c>
      <c r="ER101" s="140">
        <f t="shared" si="1499"/>
        <v>507.95958464789646</v>
      </c>
      <c r="ES101" s="140">
        <f t="shared" si="1499"/>
        <v>507.95958464789646</v>
      </c>
      <c r="ET101" s="140">
        <f t="shared" si="1499"/>
        <v>507.95958464789646</v>
      </c>
      <c r="EU101" s="140">
        <f t="shared" si="1499"/>
        <v>507.95958464789646</v>
      </c>
      <c r="EV101" s="140">
        <f t="shared" si="1499"/>
        <v>507.95958464789646</v>
      </c>
      <c r="EW101" s="140">
        <f t="shared" si="1499"/>
        <v>507.95958464789646</v>
      </c>
      <c r="EX101" s="140">
        <f t="shared" si="1499"/>
        <v>507.95958464789646</v>
      </c>
      <c r="EY101" s="140">
        <f t="shared" si="1499"/>
        <v>507.95958464789646</v>
      </c>
      <c r="EZ101" s="140">
        <f t="shared" si="1499"/>
        <v>507.95958464789646</v>
      </c>
      <c r="FA101" s="140">
        <f t="shared" si="1499"/>
        <v>507.95958464789646</v>
      </c>
      <c r="FB101" s="140">
        <f t="shared" si="1499"/>
        <v>507.95958464789646</v>
      </c>
      <c r="FC101" s="140">
        <f t="shared" si="1499"/>
        <v>507.95958464789646</v>
      </c>
      <c r="FD101" s="140">
        <f t="shared" si="1499"/>
        <v>507.95958464789646</v>
      </c>
      <c r="FE101" s="140">
        <f t="shared" si="1499"/>
        <v>507.95958464789646</v>
      </c>
      <c r="FF101" s="140">
        <f t="shared" si="1499"/>
        <v>507.95958464789646</v>
      </c>
      <c r="FG101" s="140">
        <f t="shared" si="1499"/>
        <v>507.95958464789646</v>
      </c>
      <c r="FH101" s="140">
        <f t="shared" si="1499"/>
        <v>507.95958464789646</v>
      </c>
      <c r="FI101" s="140">
        <f t="shared" si="1499"/>
        <v>507.95958464789646</v>
      </c>
      <c r="FJ101" s="140">
        <f t="shared" si="1499"/>
        <v>507.95958464789646</v>
      </c>
      <c r="FK101" s="140">
        <f t="shared" si="1499"/>
        <v>507.95958464789646</v>
      </c>
      <c r="FL101" s="140">
        <f t="shared" si="1499"/>
        <v>507.95958464789646</v>
      </c>
      <c r="FM101" s="140">
        <f t="shared" si="1499"/>
        <v>507.95958464789646</v>
      </c>
      <c r="FN101" s="140">
        <f t="shared" si="1499"/>
        <v>507.95958464789646</v>
      </c>
      <c r="FO101" s="140">
        <f t="shared" si="1499"/>
        <v>507.95958464789646</v>
      </c>
      <c r="FP101" s="140">
        <f t="shared" si="1499"/>
        <v>507.95958464789646</v>
      </c>
      <c r="FQ101" s="140">
        <f t="shared" si="1499"/>
        <v>507.95958464789646</v>
      </c>
      <c r="FR101" s="140">
        <f t="shared" si="1499"/>
        <v>507.95958464789646</v>
      </c>
      <c r="FS101" s="140">
        <f t="shared" si="1499"/>
        <v>507.95958464789646</v>
      </c>
      <c r="FT101" s="140">
        <f t="shared" si="1499"/>
        <v>507.95958464789646</v>
      </c>
      <c r="FU101" s="140">
        <f t="shared" si="1499"/>
        <v>507.95958464789646</v>
      </c>
      <c r="FV101" s="140">
        <f t="shared" si="1499"/>
        <v>507.95958464789646</v>
      </c>
      <c r="FW101" s="140">
        <f t="shared" si="1499"/>
        <v>507.95958464789646</v>
      </c>
      <c r="FX101" s="140">
        <f t="shared" si="1499"/>
        <v>507.95958464789646</v>
      </c>
      <c r="FY101" s="140">
        <f t="shared" si="1499"/>
        <v>507.95958464789646</v>
      </c>
      <c r="FZ101" s="140">
        <f t="shared" si="1499"/>
        <v>507.95958464789646</v>
      </c>
      <c r="GA101" s="140">
        <f t="shared" si="1499"/>
        <v>507.95958464789646</v>
      </c>
      <c r="GB101" s="140">
        <f t="shared" si="1499"/>
        <v>507.95958464789646</v>
      </c>
      <c r="GC101" s="140">
        <f t="shared" si="1499"/>
        <v>507.95958464789646</v>
      </c>
      <c r="GD101" s="140">
        <f t="shared" si="1499"/>
        <v>507.95958464789646</v>
      </c>
      <c r="GE101" s="140">
        <f t="shared" si="1499"/>
        <v>507.95958464789646</v>
      </c>
      <c r="GF101" s="140">
        <f t="shared" si="1499"/>
        <v>507.95958464789646</v>
      </c>
      <c r="GG101" s="140">
        <f t="shared" si="1499"/>
        <v>507.95958464789646</v>
      </c>
      <c r="GH101" s="140">
        <f t="shared" si="1499"/>
        <v>507.95958464789646</v>
      </c>
      <c r="GI101" s="140">
        <f t="shared" si="1499"/>
        <v>507.95958464789646</v>
      </c>
      <c r="GJ101" s="140">
        <f t="shared" si="1499"/>
        <v>507.95958464789646</v>
      </c>
      <c r="GK101" s="140">
        <f t="shared" si="1499"/>
        <v>507.95958464789646</v>
      </c>
      <c r="GL101" s="140">
        <f t="shared" ref="GL101:HI101" si="1500">SUM(GL102:GL106)</f>
        <v>507.95958464789646</v>
      </c>
      <c r="GM101" s="140">
        <f t="shared" si="1500"/>
        <v>507.95958464789646</v>
      </c>
      <c r="GN101" s="140">
        <f t="shared" si="1500"/>
        <v>507.95958464789646</v>
      </c>
      <c r="GO101" s="140">
        <f t="shared" si="1500"/>
        <v>507.95958464789646</v>
      </c>
      <c r="GP101" s="140">
        <f t="shared" si="1500"/>
        <v>507.95958464789646</v>
      </c>
      <c r="GQ101" s="140">
        <f t="shared" si="1500"/>
        <v>507.95958464789646</v>
      </c>
      <c r="GR101" s="140">
        <f t="shared" si="1500"/>
        <v>507.95958464789646</v>
      </c>
      <c r="GS101" s="140">
        <f t="shared" si="1500"/>
        <v>507.95958464789646</v>
      </c>
      <c r="GT101" s="140">
        <f t="shared" si="1500"/>
        <v>507.95958464789646</v>
      </c>
      <c r="GU101" s="140">
        <f t="shared" si="1500"/>
        <v>507.95958464789646</v>
      </c>
      <c r="GV101" s="140">
        <f t="shared" si="1500"/>
        <v>507.95958464789646</v>
      </c>
      <c r="GW101" s="140">
        <f t="shared" si="1500"/>
        <v>507.95958464789646</v>
      </c>
      <c r="GX101" s="140">
        <f t="shared" si="1500"/>
        <v>507.95958464789646</v>
      </c>
      <c r="GY101" s="140">
        <f t="shared" si="1500"/>
        <v>507.95958464789646</v>
      </c>
      <c r="GZ101" s="140">
        <f t="shared" si="1500"/>
        <v>507.95958464789646</v>
      </c>
      <c r="HA101" s="140">
        <f t="shared" si="1500"/>
        <v>507.95958464789646</v>
      </c>
      <c r="HB101" s="140">
        <f t="shared" si="1500"/>
        <v>507.95958464789646</v>
      </c>
      <c r="HC101" s="140">
        <f t="shared" si="1500"/>
        <v>507.95958464789646</v>
      </c>
      <c r="HD101" s="140">
        <f t="shared" si="1500"/>
        <v>507.95958464789646</v>
      </c>
      <c r="HE101" s="140">
        <f t="shared" si="1500"/>
        <v>507.95958464789646</v>
      </c>
      <c r="HF101" s="140">
        <f t="shared" si="1500"/>
        <v>507.95958464789646</v>
      </c>
      <c r="HG101" s="140">
        <f t="shared" si="1500"/>
        <v>507.95958464789646</v>
      </c>
      <c r="HH101" s="140">
        <f t="shared" si="1500"/>
        <v>507.95958464789646</v>
      </c>
      <c r="HI101" s="140">
        <f t="shared" si="1500"/>
        <v>507.95958464789646</v>
      </c>
      <c r="HJ101" s="140">
        <f t="shared" ref="HJ101:IG101" si="1501">SUM(HJ102:HJ106)</f>
        <v>507.95958464789646</v>
      </c>
      <c r="HK101" s="140">
        <f t="shared" si="1501"/>
        <v>507.95958464789646</v>
      </c>
      <c r="HL101" s="140">
        <f t="shared" si="1501"/>
        <v>507.95958464789646</v>
      </c>
      <c r="HM101" s="140">
        <f t="shared" si="1501"/>
        <v>507.95958464789646</v>
      </c>
      <c r="HN101" s="140">
        <f t="shared" si="1501"/>
        <v>507.95958464789646</v>
      </c>
      <c r="HO101" s="140">
        <f t="shared" si="1501"/>
        <v>507.95958464789646</v>
      </c>
      <c r="HP101" s="140">
        <f t="shared" si="1501"/>
        <v>507.95958464789646</v>
      </c>
      <c r="HQ101" s="140">
        <f t="shared" si="1501"/>
        <v>507.95958464789646</v>
      </c>
      <c r="HR101" s="140">
        <f t="shared" si="1501"/>
        <v>507.95958464789646</v>
      </c>
      <c r="HS101" s="140">
        <f t="shared" si="1501"/>
        <v>507.95958464789646</v>
      </c>
      <c r="HT101" s="140">
        <f t="shared" si="1501"/>
        <v>507.95958464789646</v>
      </c>
      <c r="HU101" s="140">
        <f t="shared" si="1501"/>
        <v>507.95958464789646</v>
      </c>
      <c r="HV101" s="140">
        <f t="shared" si="1501"/>
        <v>507.95958464789646</v>
      </c>
      <c r="HW101" s="140">
        <f t="shared" si="1501"/>
        <v>507.95958464789646</v>
      </c>
      <c r="HX101" s="140">
        <f t="shared" si="1501"/>
        <v>507.95958464789646</v>
      </c>
      <c r="HY101" s="140">
        <f t="shared" si="1501"/>
        <v>507.95958464789646</v>
      </c>
      <c r="HZ101" s="140">
        <f t="shared" si="1501"/>
        <v>507.95958464789646</v>
      </c>
      <c r="IA101" s="140">
        <f t="shared" si="1501"/>
        <v>507.95958464789646</v>
      </c>
      <c r="IB101" s="140">
        <f t="shared" si="1501"/>
        <v>507.95958464789646</v>
      </c>
      <c r="IC101" s="140">
        <f t="shared" si="1501"/>
        <v>507.95958464789646</v>
      </c>
      <c r="ID101" s="140">
        <f t="shared" si="1501"/>
        <v>507.95958464789646</v>
      </c>
      <c r="IE101" s="140">
        <f t="shared" si="1501"/>
        <v>507.95958464789646</v>
      </c>
      <c r="IF101" s="140">
        <f t="shared" si="1501"/>
        <v>507.95958464789646</v>
      </c>
      <c r="IG101" s="140">
        <f t="shared" si="1501"/>
        <v>507.95958464789646</v>
      </c>
    </row>
    <row r="102" spans="1:241" s="9" customFormat="1" ht="13.8" x14ac:dyDescent="0.3">
      <c r="A102" s="141" t="s">
        <v>153</v>
      </c>
      <c r="B102" s="140">
        <f t="shared" ref="B102:BM102" si="1502">B17</f>
        <v>304.77575078873787</v>
      </c>
      <c r="C102" s="140">
        <f t="shared" si="1502"/>
        <v>304.77575078873787</v>
      </c>
      <c r="D102" s="140">
        <f t="shared" si="1502"/>
        <v>304.77575078873787</v>
      </c>
      <c r="E102" s="140">
        <f t="shared" si="1502"/>
        <v>304.77575078873787</v>
      </c>
      <c r="F102" s="140">
        <f t="shared" si="1502"/>
        <v>304.77575078873787</v>
      </c>
      <c r="G102" s="140">
        <f t="shared" si="1502"/>
        <v>304.77575078873787</v>
      </c>
      <c r="H102" s="140">
        <f t="shared" si="1502"/>
        <v>304.77575078873787</v>
      </c>
      <c r="I102" s="140">
        <f t="shared" si="1502"/>
        <v>304.77575078873787</v>
      </c>
      <c r="J102" s="140">
        <f t="shared" si="1502"/>
        <v>304.77575078873787</v>
      </c>
      <c r="K102" s="140">
        <f t="shared" si="1502"/>
        <v>304.77575078873787</v>
      </c>
      <c r="L102" s="140">
        <f t="shared" si="1502"/>
        <v>304.77575078873787</v>
      </c>
      <c r="M102" s="140">
        <f t="shared" si="1502"/>
        <v>304.77575078873787</v>
      </c>
      <c r="N102" s="140">
        <f t="shared" si="1502"/>
        <v>304.77575078873787</v>
      </c>
      <c r="O102" s="140">
        <f t="shared" si="1502"/>
        <v>304.77575078873787</v>
      </c>
      <c r="P102" s="140">
        <f t="shared" si="1502"/>
        <v>304.77575078873787</v>
      </c>
      <c r="Q102" s="140">
        <f t="shared" si="1502"/>
        <v>304.77575078873787</v>
      </c>
      <c r="R102" s="140">
        <f t="shared" si="1502"/>
        <v>304.77575078873787</v>
      </c>
      <c r="S102" s="140">
        <f t="shared" si="1502"/>
        <v>304.77575078873787</v>
      </c>
      <c r="T102" s="140">
        <f t="shared" si="1502"/>
        <v>304.77575078873787</v>
      </c>
      <c r="U102" s="140">
        <f t="shared" si="1502"/>
        <v>304.77575078873787</v>
      </c>
      <c r="V102" s="140">
        <f t="shared" si="1502"/>
        <v>304.77575078873787</v>
      </c>
      <c r="W102" s="140">
        <f t="shared" si="1502"/>
        <v>304.77575078873787</v>
      </c>
      <c r="X102" s="140">
        <f t="shared" si="1502"/>
        <v>304.77575078873787</v>
      </c>
      <c r="Y102" s="140">
        <f t="shared" si="1502"/>
        <v>304.77575078873787</v>
      </c>
      <c r="Z102" s="140">
        <f t="shared" si="1502"/>
        <v>304.77575078873787</v>
      </c>
      <c r="AA102" s="140">
        <f t="shared" si="1502"/>
        <v>304.77575078873787</v>
      </c>
      <c r="AB102" s="140">
        <f t="shared" si="1502"/>
        <v>304.77575078873787</v>
      </c>
      <c r="AC102" s="140">
        <f t="shared" si="1502"/>
        <v>304.77575078873787</v>
      </c>
      <c r="AD102" s="140">
        <f t="shared" si="1502"/>
        <v>304.77575078873787</v>
      </c>
      <c r="AE102" s="140">
        <f t="shared" si="1502"/>
        <v>304.77575078873787</v>
      </c>
      <c r="AF102" s="140">
        <f t="shared" si="1502"/>
        <v>304.77575078873787</v>
      </c>
      <c r="AG102" s="140">
        <f t="shared" si="1502"/>
        <v>304.77575078873787</v>
      </c>
      <c r="AH102" s="140">
        <f t="shared" si="1502"/>
        <v>304.77575078873787</v>
      </c>
      <c r="AI102" s="140">
        <f t="shared" si="1502"/>
        <v>304.77575078873787</v>
      </c>
      <c r="AJ102" s="140">
        <f t="shared" si="1502"/>
        <v>304.77575078873787</v>
      </c>
      <c r="AK102" s="140">
        <f t="shared" si="1502"/>
        <v>304.77575078873787</v>
      </c>
      <c r="AL102" s="140">
        <f t="shared" si="1502"/>
        <v>304.77575078873787</v>
      </c>
      <c r="AM102" s="140">
        <f t="shared" si="1502"/>
        <v>304.77575078873787</v>
      </c>
      <c r="AN102" s="140">
        <f t="shared" si="1502"/>
        <v>304.77575078873787</v>
      </c>
      <c r="AO102" s="140">
        <f t="shared" si="1502"/>
        <v>304.77575078873787</v>
      </c>
      <c r="AP102" s="140">
        <f t="shared" si="1502"/>
        <v>304.77575078873787</v>
      </c>
      <c r="AQ102" s="140">
        <f t="shared" si="1502"/>
        <v>304.77575078873787</v>
      </c>
      <c r="AR102" s="140">
        <f t="shared" si="1502"/>
        <v>304.77575078873787</v>
      </c>
      <c r="AS102" s="140">
        <f t="shared" si="1502"/>
        <v>304.77575078873787</v>
      </c>
      <c r="AT102" s="140">
        <f t="shared" si="1502"/>
        <v>304.77575078873787</v>
      </c>
      <c r="AU102" s="140">
        <f t="shared" si="1502"/>
        <v>304.77575078873787</v>
      </c>
      <c r="AV102" s="140">
        <f t="shared" si="1502"/>
        <v>304.77575078873787</v>
      </c>
      <c r="AW102" s="140">
        <f t="shared" si="1502"/>
        <v>304.77575078873787</v>
      </c>
      <c r="AX102" s="140">
        <f t="shared" si="1502"/>
        <v>304.77575078873787</v>
      </c>
      <c r="AY102" s="140">
        <f t="shared" si="1502"/>
        <v>304.77575078873787</v>
      </c>
      <c r="AZ102" s="140">
        <f t="shared" si="1502"/>
        <v>304.77575078873787</v>
      </c>
      <c r="BA102" s="140">
        <f t="shared" si="1502"/>
        <v>304.77575078873787</v>
      </c>
      <c r="BB102" s="140">
        <f t="shared" si="1502"/>
        <v>304.77575078873787</v>
      </c>
      <c r="BC102" s="140">
        <f t="shared" si="1502"/>
        <v>304.77575078873787</v>
      </c>
      <c r="BD102" s="140">
        <f t="shared" si="1502"/>
        <v>304.77575078873787</v>
      </c>
      <c r="BE102" s="140">
        <f t="shared" si="1502"/>
        <v>304.77575078873787</v>
      </c>
      <c r="BF102" s="140">
        <f t="shared" si="1502"/>
        <v>304.77575078873787</v>
      </c>
      <c r="BG102" s="140">
        <f t="shared" si="1502"/>
        <v>304.77575078873787</v>
      </c>
      <c r="BH102" s="140">
        <f t="shared" si="1502"/>
        <v>304.77575078873787</v>
      </c>
      <c r="BI102" s="140">
        <f t="shared" si="1502"/>
        <v>304.77575078873787</v>
      </c>
      <c r="BJ102" s="140">
        <f t="shared" si="1502"/>
        <v>304.77575078873787</v>
      </c>
      <c r="BK102" s="140">
        <f t="shared" si="1502"/>
        <v>304.77575078873787</v>
      </c>
      <c r="BL102" s="140">
        <f t="shared" si="1502"/>
        <v>304.77575078873787</v>
      </c>
      <c r="BM102" s="140">
        <f t="shared" si="1502"/>
        <v>304.77575078873787</v>
      </c>
      <c r="BN102" s="140">
        <f t="shared" ref="BN102:DY102" si="1503">BN17</f>
        <v>304.77575078873787</v>
      </c>
      <c r="BO102" s="140">
        <f t="shared" si="1503"/>
        <v>304.77575078873787</v>
      </c>
      <c r="BP102" s="140">
        <f t="shared" si="1503"/>
        <v>304.77575078873787</v>
      </c>
      <c r="BQ102" s="140">
        <f t="shared" si="1503"/>
        <v>304.77575078873787</v>
      </c>
      <c r="BR102" s="140">
        <f t="shared" si="1503"/>
        <v>304.77575078873787</v>
      </c>
      <c r="BS102" s="140">
        <f t="shared" si="1503"/>
        <v>304.77575078873787</v>
      </c>
      <c r="BT102" s="140">
        <f t="shared" si="1503"/>
        <v>304.77575078873787</v>
      </c>
      <c r="BU102" s="140">
        <f t="shared" si="1503"/>
        <v>304.77575078873787</v>
      </c>
      <c r="BV102" s="140">
        <f t="shared" si="1503"/>
        <v>304.77575078873787</v>
      </c>
      <c r="BW102" s="140">
        <f t="shared" si="1503"/>
        <v>304.77575078873787</v>
      </c>
      <c r="BX102" s="140">
        <f t="shared" si="1503"/>
        <v>304.77575078873787</v>
      </c>
      <c r="BY102" s="140">
        <f t="shared" si="1503"/>
        <v>304.77575078873787</v>
      </c>
      <c r="BZ102" s="140">
        <f t="shared" si="1503"/>
        <v>304.77575078873787</v>
      </c>
      <c r="CA102" s="140">
        <f t="shared" si="1503"/>
        <v>304.77575078873787</v>
      </c>
      <c r="CB102" s="140">
        <f t="shared" si="1503"/>
        <v>304.77575078873787</v>
      </c>
      <c r="CC102" s="140">
        <f t="shared" si="1503"/>
        <v>304.77575078873787</v>
      </c>
      <c r="CD102" s="140">
        <f t="shared" si="1503"/>
        <v>304.77575078873787</v>
      </c>
      <c r="CE102" s="140">
        <f t="shared" si="1503"/>
        <v>304.77575078873787</v>
      </c>
      <c r="CF102" s="140">
        <f t="shared" si="1503"/>
        <v>304.77575078873787</v>
      </c>
      <c r="CG102" s="140">
        <f t="shared" si="1503"/>
        <v>304.77575078873787</v>
      </c>
      <c r="CH102" s="140">
        <f t="shared" si="1503"/>
        <v>304.77575078873787</v>
      </c>
      <c r="CI102" s="140">
        <f t="shared" si="1503"/>
        <v>304.77575078873787</v>
      </c>
      <c r="CJ102" s="140">
        <f t="shared" si="1503"/>
        <v>304.77575078873787</v>
      </c>
      <c r="CK102" s="140">
        <f t="shared" si="1503"/>
        <v>304.77575078873787</v>
      </c>
      <c r="CL102" s="140">
        <f t="shared" si="1503"/>
        <v>304.77575078873787</v>
      </c>
      <c r="CM102" s="140">
        <f t="shared" si="1503"/>
        <v>304.77575078873787</v>
      </c>
      <c r="CN102" s="140">
        <f t="shared" si="1503"/>
        <v>304.77575078873787</v>
      </c>
      <c r="CO102" s="140">
        <f t="shared" si="1503"/>
        <v>304.77575078873787</v>
      </c>
      <c r="CP102" s="140">
        <f t="shared" si="1503"/>
        <v>304.77575078873787</v>
      </c>
      <c r="CQ102" s="140">
        <f t="shared" si="1503"/>
        <v>304.77575078873787</v>
      </c>
      <c r="CR102" s="140">
        <f t="shared" si="1503"/>
        <v>304.77575078873787</v>
      </c>
      <c r="CS102" s="140">
        <f t="shared" si="1503"/>
        <v>304.77575078873787</v>
      </c>
      <c r="CT102" s="140">
        <f t="shared" si="1503"/>
        <v>304.77575078873787</v>
      </c>
      <c r="CU102" s="140">
        <f t="shared" si="1503"/>
        <v>304.77575078873787</v>
      </c>
      <c r="CV102" s="140">
        <f t="shared" si="1503"/>
        <v>304.77575078873787</v>
      </c>
      <c r="CW102" s="140">
        <f t="shared" si="1503"/>
        <v>304.77575078873787</v>
      </c>
      <c r="CX102" s="140">
        <f t="shared" si="1503"/>
        <v>304.77575078873787</v>
      </c>
      <c r="CY102" s="140">
        <f t="shared" si="1503"/>
        <v>304.77575078873787</v>
      </c>
      <c r="CZ102" s="140">
        <f t="shared" si="1503"/>
        <v>304.77575078873787</v>
      </c>
      <c r="DA102" s="140">
        <f t="shared" si="1503"/>
        <v>304.77575078873787</v>
      </c>
      <c r="DB102" s="140">
        <f t="shared" si="1503"/>
        <v>304.77575078873787</v>
      </c>
      <c r="DC102" s="140">
        <f t="shared" si="1503"/>
        <v>304.77575078873787</v>
      </c>
      <c r="DD102" s="140">
        <f t="shared" si="1503"/>
        <v>304.77575078873787</v>
      </c>
      <c r="DE102" s="140">
        <f t="shared" si="1503"/>
        <v>304.77575078873787</v>
      </c>
      <c r="DF102" s="140">
        <f t="shared" si="1503"/>
        <v>304.77575078873787</v>
      </c>
      <c r="DG102" s="140">
        <f t="shared" si="1503"/>
        <v>304.77575078873787</v>
      </c>
      <c r="DH102" s="140">
        <f t="shared" si="1503"/>
        <v>304.77575078873787</v>
      </c>
      <c r="DI102" s="140">
        <f t="shared" si="1503"/>
        <v>304.77575078873787</v>
      </c>
      <c r="DJ102" s="140">
        <f t="shared" si="1503"/>
        <v>304.77575078873787</v>
      </c>
      <c r="DK102" s="140">
        <f t="shared" si="1503"/>
        <v>304.77575078873787</v>
      </c>
      <c r="DL102" s="140">
        <f t="shared" si="1503"/>
        <v>304.77575078873787</v>
      </c>
      <c r="DM102" s="140">
        <f t="shared" si="1503"/>
        <v>304.77575078873787</v>
      </c>
      <c r="DN102" s="140">
        <f t="shared" si="1503"/>
        <v>304.77575078873787</v>
      </c>
      <c r="DO102" s="140">
        <f t="shared" si="1503"/>
        <v>304.77575078873787</v>
      </c>
      <c r="DP102" s="140">
        <f t="shared" si="1503"/>
        <v>304.77575078873787</v>
      </c>
      <c r="DQ102" s="140">
        <f t="shared" si="1503"/>
        <v>304.77575078873787</v>
      </c>
      <c r="DR102" s="140">
        <f t="shared" si="1503"/>
        <v>304.77575078873787</v>
      </c>
      <c r="DS102" s="140">
        <f t="shared" si="1503"/>
        <v>304.77575078873787</v>
      </c>
      <c r="DT102" s="140">
        <f t="shared" si="1503"/>
        <v>304.77575078873787</v>
      </c>
      <c r="DU102" s="140">
        <f t="shared" si="1503"/>
        <v>304.77575078873787</v>
      </c>
      <c r="DV102" s="140">
        <f t="shared" si="1503"/>
        <v>304.77575078873787</v>
      </c>
      <c r="DW102" s="140">
        <f t="shared" si="1503"/>
        <v>304.77575078873787</v>
      </c>
      <c r="DX102" s="140">
        <f t="shared" si="1503"/>
        <v>304.77575078873787</v>
      </c>
      <c r="DY102" s="140">
        <f t="shared" si="1503"/>
        <v>304.77575078873787</v>
      </c>
      <c r="DZ102" s="140">
        <f t="shared" ref="DZ102:GK102" si="1504">DZ17</f>
        <v>304.77575078873787</v>
      </c>
      <c r="EA102" s="140">
        <f t="shared" si="1504"/>
        <v>304.77575078873787</v>
      </c>
      <c r="EB102" s="140">
        <f t="shared" si="1504"/>
        <v>304.77575078873787</v>
      </c>
      <c r="EC102" s="140">
        <f t="shared" si="1504"/>
        <v>304.77575078873787</v>
      </c>
      <c r="ED102" s="140">
        <f t="shared" si="1504"/>
        <v>304.77575078873787</v>
      </c>
      <c r="EE102" s="140">
        <f t="shared" si="1504"/>
        <v>304.77575078873787</v>
      </c>
      <c r="EF102" s="140">
        <f t="shared" si="1504"/>
        <v>304.77575078873787</v>
      </c>
      <c r="EG102" s="140">
        <f t="shared" si="1504"/>
        <v>304.77575078873787</v>
      </c>
      <c r="EH102" s="140">
        <f t="shared" si="1504"/>
        <v>304.77575078873787</v>
      </c>
      <c r="EI102" s="140">
        <f t="shared" si="1504"/>
        <v>304.77575078873787</v>
      </c>
      <c r="EJ102" s="140">
        <f t="shared" si="1504"/>
        <v>304.77575078873787</v>
      </c>
      <c r="EK102" s="140">
        <f t="shared" si="1504"/>
        <v>304.77575078873787</v>
      </c>
      <c r="EL102" s="140">
        <f t="shared" si="1504"/>
        <v>304.77575078873787</v>
      </c>
      <c r="EM102" s="140">
        <f t="shared" si="1504"/>
        <v>304.77575078873787</v>
      </c>
      <c r="EN102" s="140">
        <f t="shared" si="1504"/>
        <v>304.77575078873787</v>
      </c>
      <c r="EO102" s="140">
        <f t="shared" si="1504"/>
        <v>304.77575078873787</v>
      </c>
      <c r="EP102" s="140">
        <f t="shared" si="1504"/>
        <v>304.77575078873787</v>
      </c>
      <c r="EQ102" s="140">
        <f t="shared" si="1504"/>
        <v>304.77575078873787</v>
      </c>
      <c r="ER102" s="140">
        <f t="shared" si="1504"/>
        <v>304.77575078873787</v>
      </c>
      <c r="ES102" s="140">
        <f t="shared" si="1504"/>
        <v>304.77575078873787</v>
      </c>
      <c r="ET102" s="140">
        <f t="shared" si="1504"/>
        <v>304.77575078873787</v>
      </c>
      <c r="EU102" s="140">
        <f t="shared" si="1504"/>
        <v>304.77575078873787</v>
      </c>
      <c r="EV102" s="140">
        <f t="shared" si="1504"/>
        <v>304.77575078873787</v>
      </c>
      <c r="EW102" s="140">
        <f t="shared" si="1504"/>
        <v>304.77575078873787</v>
      </c>
      <c r="EX102" s="140">
        <f t="shared" si="1504"/>
        <v>304.77575078873787</v>
      </c>
      <c r="EY102" s="140">
        <f t="shared" si="1504"/>
        <v>304.77575078873787</v>
      </c>
      <c r="EZ102" s="140">
        <f t="shared" si="1504"/>
        <v>304.77575078873787</v>
      </c>
      <c r="FA102" s="140">
        <f t="shared" si="1504"/>
        <v>304.77575078873787</v>
      </c>
      <c r="FB102" s="140">
        <f t="shared" si="1504"/>
        <v>304.77575078873787</v>
      </c>
      <c r="FC102" s="140">
        <f t="shared" si="1504"/>
        <v>304.77575078873787</v>
      </c>
      <c r="FD102" s="140">
        <f t="shared" si="1504"/>
        <v>304.77575078873787</v>
      </c>
      <c r="FE102" s="140">
        <f t="shared" si="1504"/>
        <v>304.77575078873787</v>
      </c>
      <c r="FF102" s="140">
        <f t="shared" si="1504"/>
        <v>304.77575078873787</v>
      </c>
      <c r="FG102" s="140">
        <f t="shared" si="1504"/>
        <v>304.77575078873787</v>
      </c>
      <c r="FH102" s="140">
        <f t="shared" si="1504"/>
        <v>304.77575078873787</v>
      </c>
      <c r="FI102" s="140">
        <f t="shared" si="1504"/>
        <v>304.77575078873787</v>
      </c>
      <c r="FJ102" s="140">
        <f t="shared" si="1504"/>
        <v>304.77575078873787</v>
      </c>
      <c r="FK102" s="140">
        <f t="shared" si="1504"/>
        <v>304.77575078873787</v>
      </c>
      <c r="FL102" s="140">
        <f t="shared" si="1504"/>
        <v>304.77575078873787</v>
      </c>
      <c r="FM102" s="140">
        <f t="shared" si="1504"/>
        <v>304.77575078873787</v>
      </c>
      <c r="FN102" s="140">
        <f t="shared" si="1504"/>
        <v>304.77575078873787</v>
      </c>
      <c r="FO102" s="140">
        <f t="shared" si="1504"/>
        <v>304.77575078873787</v>
      </c>
      <c r="FP102" s="140">
        <f t="shared" si="1504"/>
        <v>304.77575078873787</v>
      </c>
      <c r="FQ102" s="140">
        <f t="shared" si="1504"/>
        <v>304.77575078873787</v>
      </c>
      <c r="FR102" s="140">
        <f t="shared" si="1504"/>
        <v>304.77575078873787</v>
      </c>
      <c r="FS102" s="140">
        <f t="shared" si="1504"/>
        <v>304.77575078873787</v>
      </c>
      <c r="FT102" s="140">
        <f t="shared" si="1504"/>
        <v>304.77575078873787</v>
      </c>
      <c r="FU102" s="140">
        <f t="shared" si="1504"/>
        <v>304.77575078873787</v>
      </c>
      <c r="FV102" s="140">
        <f t="shared" si="1504"/>
        <v>304.77575078873787</v>
      </c>
      <c r="FW102" s="140">
        <f t="shared" si="1504"/>
        <v>304.77575078873787</v>
      </c>
      <c r="FX102" s="140">
        <f t="shared" si="1504"/>
        <v>304.77575078873787</v>
      </c>
      <c r="FY102" s="140">
        <f t="shared" si="1504"/>
        <v>304.77575078873787</v>
      </c>
      <c r="FZ102" s="140">
        <f t="shared" si="1504"/>
        <v>304.77575078873787</v>
      </c>
      <c r="GA102" s="140">
        <f t="shared" si="1504"/>
        <v>304.77575078873787</v>
      </c>
      <c r="GB102" s="140">
        <f t="shared" si="1504"/>
        <v>304.77575078873787</v>
      </c>
      <c r="GC102" s="140">
        <f t="shared" si="1504"/>
        <v>304.77575078873787</v>
      </c>
      <c r="GD102" s="140">
        <f t="shared" si="1504"/>
        <v>304.77575078873787</v>
      </c>
      <c r="GE102" s="140">
        <f t="shared" si="1504"/>
        <v>304.77575078873787</v>
      </c>
      <c r="GF102" s="140">
        <f t="shared" si="1504"/>
        <v>304.77575078873787</v>
      </c>
      <c r="GG102" s="140">
        <f t="shared" si="1504"/>
        <v>304.77575078873787</v>
      </c>
      <c r="GH102" s="140">
        <f t="shared" si="1504"/>
        <v>304.77575078873787</v>
      </c>
      <c r="GI102" s="140">
        <f t="shared" si="1504"/>
        <v>304.77575078873787</v>
      </c>
      <c r="GJ102" s="140">
        <f t="shared" si="1504"/>
        <v>304.77575078873787</v>
      </c>
      <c r="GK102" s="140">
        <f t="shared" si="1504"/>
        <v>304.77575078873787</v>
      </c>
      <c r="GL102" s="140">
        <f t="shared" ref="GL102:IG102" si="1505">GL17</f>
        <v>304.77575078873787</v>
      </c>
      <c r="GM102" s="140">
        <f t="shared" si="1505"/>
        <v>304.77575078873787</v>
      </c>
      <c r="GN102" s="140">
        <f t="shared" si="1505"/>
        <v>304.77575078873787</v>
      </c>
      <c r="GO102" s="140">
        <f t="shared" si="1505"/>
        <v>304.77575078873787</v>
      </c>
      <c r="GP102" s="140">
        <f t="shared" si="1505"/>
        <v>304.77575078873787</v>
      </c>
      <c r="GQ102" s="140">
        <f t="shared" si="1505"/>
        <v>304.77575078873787</v>
      </c>
      <c r="GR102" s="140">
        <f t="shared" si="1505"/>
        <v>304.77575078873787</v>
      </c>
      <c r="GS102" s="140">
        <f t="shared" si="1505"/>
        <v>304.77575078873787</v>
      </c>
      <c r="GT102" s="140">
        <f t="shared" si="1505"/>
        <v>304.77575078873787</v>
      </c>
      <c r="GU102" s="140">
        <f t="shared" si="1505"/>
        <v>304.77575078873787</v>
      </c>
      <c r="GV102" s="140">
        <f t="shared" si="1505"/>
        <v>304.77575078873787</v>
      </c>
      <c r="GW102" s="140">
        <f t="shared" si="1505"/>
        <v>304.77575078873787</v>
      </c>
      <c r="GX102" s="140">
        <f t="shared" si="1505"/>
        <v>304.77575078873787</v>
      </c>
      <c r="GY102" s="140">
        <f t="shared" si="1505"/>
        <v>304.77575078873787</v>
      </c>
      <c r="GZ102" s="140">
        <f t="shared" si="1505"/>
        <v>304.77575078873787</v>
      </c>
      <c r="HA102" s="140">
        <f t="shared" si="1505"/>
        <v>304.77575078873787</v>
      </c>
      <c r="HB102" s="140">
        <f t="shared" si="1505"/>
        <v>304.77575078873787</v>
      </c>
      <c r="HC102" s="140">
        <f t="shared" si="1505"/>
        <v>304.77575078873787</v>
      </c>
      <c r="HD102" s="140">
        <f t="shared" si="1505"/>
        <v>304.77575078873787</v>
      </c>
      <c r="HE102" s="140">
        <f t="shared" si="1505"/>
        <v>304.77575078873787</v>
      </c>
      <c r="HF102" s="140">
        <f t="shared" si="1505"/>
        <v>304.77575078873787</v>
      </c>
      <c r="HG102" s="140">
        <f t="shared" si="1505"/>
        <v>304.77575078873787</v>
      </c>
      <c r="HH102" s="140">
        <f t="shared" si="1505"/>
        <v>304.77575078873787</v>
      </c>
      <c r="HI102" s="140">
        <f t="shared" si="1505"/>
        <v>304.77575078873787</v>
      </c>
      <c r="HJ102" s="140">
        <f t="shared" si="1505"/>
        <v>304.77575078873787</v>
      </c>
      <c r="HK102" s="140">
        <f t="shared" si="1505"/>
        <v>304.77575078873787</v>
      </c>
      <c r="HL102" s="140">
        <f t="shared" si="1505"/>
        <v>304.77575078873787</v>
      </c>
      <c r="HM102" s="140">
        <f t="shared" si="1505"/>
        <v>304.77575078873787</v>
      </c>
      <c r="HN102" s="140">
        <f t="shared" si="1505"/>
        <v>304.77575078873787</v>
      </c>
      <c r="HO102" s="140">
        <f t="shared" si="1505"/>
        <v>304.77575078873787</v>
      </c>
      <c r="HP102" s="140">
        <f t="shared" si="1505"/>
        <v>304.77575078873787</v>
      </c>
      <c r="HQ102" s="140">
        <f t="shared" si="1505"/>
        <v>304.77575078873787</v>
      </c>
      <c r="HR102" s="140">
        <f t="shared" si="1505"/>
        <v>304.77575078873787</v>
      </c>
      <c r="HS102" s="140">
        <f t="shared" si="1505"/>
        <v>304.77575078873787</v>
      </c>
      <c r="HT102" s="140">
        <f t="shared" si="1505"/>
        <v>304.77575078873787</v>
      </c>
      <c r="HU102" s="140">
        <f t="shared" si="1505"/>
        <v>304.77575078873787</v>
      </c>
      <c r="HV102" s="140">
        <f t="shared" si="1505"/>
        <v>304.77575078873787</v>
      </c>
      <c r="HW102" s="140">
        <f t="shared" si="1505"/>
        <v>304.77575078873787</v>
      </c>
      <c r="HX102" s="140">
        <f t="shared" si="1505"/>
        <v>304.77575078873787</v>
      </c>
      <c r="HY102" s="140">
        <f t="shared" si="1505"/>
        <v>304.77575078873787</v>
      </c>
      <c r="HZ102" s="140">
        <f t="shared" si="1505"/>
        <v>304.77575078873787</v>
      </c>
      <c r="IA102" s="140">
        <f t="shared" si="1505"/>
        <v>304.77575078873787</v>
      </c>
      <c r="IB102" s="140">
        <f t="shared" si="1505"/>
        <v>304.77575078873787</v>
      </c>
      <c r="IC102" s="140">
        <f t="shared" si="1505"/>
        <v>304.77575078873787</v>
      </c>
      <c r="ID102" s="140">
        <f t="shared" si="1505"/>
        <v>304.77575078873787</v>
      </c>
      <c r="IE102" s="140">
        <f t="shared" si="1505"/>
        <v>304.77575078873787</v>
      </c>
      <c r="IF102" s="140">
        <f t="shared" si="1505"/>
        <v>304.77575078873787</v>
      </c>
      <c r="IG102" s="140">
        <f t="shared" si="1505"/>
        <v>304.77575078873787</v>
      </c>
    </row>
    <row r="103" spans="1:241" s="9" customFormat="1" ht="13.8" x14ac:dyDescent="0.3">
      <c r="A103" s="141" t="s">
        <v>154</v>
      </c>
      <c r="B103" s="140">
        <f t="shared" ref="B103:BM103" si="1506">B13</f>
        <v>203.18383385915857</v>
      </c>
      <c r="C103" s="140">
        <f t="shared" si="1506"/>
        <v>203.18383385915857</v>
      </c>
      <c r="D103" s="140">
        <f t="shared" si="1506"/>
        <v>203.18383385915857</v>
      </c>
      <c r="E103" s="140">
        <f t="shared" si="1506"/>
        <v>203.18383385915857</v>
      </c>
      <c r="F103" s="140">
        <f t="shared" si="1506"/>
        <v>203.18383385915857</v>
      </c>
      <c r="G103" s="140">
        <f t="shared" si="1506"/>
        <v>203.18383385915857</v>
      </c>
      <c r="H103" s="140">
        <f t="shared" si="1506"/>
        <v>203.18383385915857</v>
      </c>
      <c r="I103" s="140">
        <f t="shared" si="1506"/>
        <v>203.18383385915857</v>
      </c>
      <c r="J103" s="140">
        <f t="shared" si="1506"/>
        <v>203.18383385915857</v>
      </c>
      <c r="K103" s="140">
        <f t="shared" si="1506"/>
        <v>203.18383385915857</v>
      </c>
      <c r="L103" s="140">
        <f t="shared" si="1506"/>
        <v>203.18383385915857</v>
      </c>
      <c r="M103" s="140">
        <f t="shared" si="1506"/>
        <v>203.18383385915857</v>
      </c>
      <c r="N103" s="140">
        <f t="shared" si="1506"/>
        <v>203.18383385915857</v>
      </c>
      <c r="O103" s="140">
        <f t="shared" si="1506"/>
        <v>203.18383385915857</v>
      </c>
      <c r="P103" s="140">
        <f t="shared" si="1506"/>
        <v>203.18383385915857</v>
      </c>
      <c r="Q103" s="140">
        <f t="shared" si="1506"/>
        <v>203.18383385915857</v>
      </c>
      <c r="R103" s="140">
        <f t="shared" si="1506"/>
        <v>203.18383385915857</v>
      </c>
      <c r="S103" s="140">
        <f t="shared" si="1506"/>
        <v>203.18383385915857</v>
      </c>
      <c r="T103" s="140">
        <f t="shared" si="1506"/>
        <v>203.18383385915857</v>
      </c>
      <c r="U103" s="140">
        <f t="shared" si="1506"/>
        <v>203.18383385915857</v>
      </c>
      <c r="V103" s="140">
        <f t="shared" si="1506"/>
        <v>203.18383385915857</v>
      </c>
      <c r="W103" s="140">
        <f t="shared" si="1506"/>
        <v>203.18383385915857</v>
      </c>
      <c r="X103" s="140">
        <f t="shared" si="1506"/>
        <v>203.18383385915857</v>
      </c>
      <c r="Y103" s="140">
        <f t="shared" si="1506"/>
        <v>203.18383385915857</v>
      </c>
      <c r="Z103" s="140">
        <f t="shared" si="1506"/>
        <v>203.18383385915857</v>
      </c>
      <c r="AA103" s="140">
        <f t="shared" si="1506"/>
        <v>203.18383385915857</v>
      </c>
      <c r="AB103" s="140">
        <f t="shared" si="1506"/>
        <v>203.18383385915857</v>
      </c>
      <c r="AC103" s="140">
        <f t="shared" si="1506"/>
        <v>203.18383385915857</v>
      </c>
      <c r="AD103" s="140">
        <f t="shared" si="1506"/>
        <v>203.18383385915857</v>
      </c>
      <c r="AE103" s="140">
        <f t="shared" si="1506"/>
        <v>203.18383385915857</v>
      </c>
      <c r="AF103" s="140">
        <f t="shared" si="1506"/>
        <v>203.18383385915857</v>
      </c>
      <c r="AG103" s="140">
        <f t="shared" si="1506"/>
        <v>203.18383385915857</v>
      </c>
      <c r="AH103" s="140">
        <f t="shared" si="1506"/>
        <v>203.18383385915857</v>
      </c>
      <c r="AI103" s="140">
        <f t="shared" si="1506"/>
        <v>203.18383385915857</v>
      </c>
      <c r="AJ103" s="140">
        <f t="shared" si="1506"/>
        <v>203.18383385915857</v>
      </c>
      <c r="AK103" s="140">
        <f t="shared" si="1506"/>
        <v>203.18383385915857</v>
      </c>
      <c r="AL103" s="140">
        <f t="shared" si="1506"/>
        <v>203.18383385915857</v>
      </c>
      <c r="AM103" s="140">
        <f t="shared" si="1506"/>
        <v>203.18383385915857</v>
      </c>
      <c r="AN103" s="140">
        <f t="shared" si="1506"/>
        <v>203.18383385915857</v>
      </c>
      <c r="AO103" s="140">
        <f t="shared" si="1506"/>
        <v>203.18383385915857</v>
      </c>
      <c r="AP103" s="140">
        <f t="shared" si="1506"/>
        <v>203.18383385915857</v>
      </c>
      <c r="AQ103" s="140">
        <f t="shared" si="1506"/>
        <v>203.18383385915857</v>
      </c>
      <c r="AR103" s="140">
        <f t="shared" si="1506"/>
        <v>203.18383385915857</v>
      </c>
      <c r="AS103" s="140">
        <f t="shared" si="1506"/>
        <v>203.18383385915857</v>
      </c>
      <c r="AT103" s="140">
        <f t="shared" si="1506"/>
        <v>203.18383385915857</v>
      </c>
      <c r="AU103" s="140">
        <f t="shared" si="1506"/>
        <v>203.18383385915857</v>
      </c>
      <c r="AV103" s="140">
        <f t="shared" si="1506"/>
        <v>203.18383385915857</v>
      </c>
      <c r="AW103" s="140">
        <f t="shared" si="1506"/>
        <v>203.18383385915857</v>
      </c>
      <c r="AX103" s="140">
        <f t="shared" si="1506"/>
        <v>203.18383385915857</v>
      </c>
      <c r="AY103" s="140">
        <f t="shared" si="1506"/>
        <v>203.18383385915857</v>
      </c>
      <c r="AZ103" s="140">
        <f t="shared" si="1506"/>
        <v>203.18383385915857</v>
      </c>
      <c r="BA103" s="140">
        <f t="shared" si="1506"/>
        <v>203.18383385915857</v>
      </c>
      <c r="BB103" s="140">
        <f t="shared" si="1506"/>
        <v>203.18383385915857</v>
      </c>
      <c r="BC103" s="140">
        <f t="shared" si="1506"/>
        <v>203.18383385915857</v>
      </c>
      <c r="BD103" s="140">
        <f t="shared" si="1506"/>
        <v>203.18383385915857</v>
      </c>
      <c r="BE103" s="140">
        <f t="shared" si="1506"/>
        <v>203.18383385915857</v>
      </c>
      <c r="BF103" s="140">
        <f t="shared" si="1506"/>
        <v>203.18383385915857</v>
      </c>
      <c r="BG103" s="140">
        <f t="shared" si="1506"/>
        <v>203.18383385915857</v>
      </c>
      <c r="BH103" s="140">
        <f t="shared" si="1506"/>
        <v>203.18383385915857</v>
      </c>
      <c r="BI103" s="140">
        <f t="shared" si="1506"/>
        <v>203.18383385915857</v>
      </c>
      <c r="BJ103" s="140">
        <f t="shared" si="1506"/>
        <v>203.18383385915857</v>
      </c>
      <c r="BK103" s="140">
        <f t="shared" si="1506"/>
        <v>203.18383385915857</v>
      </c>
      <c r="BL103" s="140">
        <f t="shared" si="1506"/>
        <v>203.18383385915857</v>
      </c>
      <c r="BM103" s="140">
        <f t="shared" si="1506"/>
        <v>203.18383385915857</v>
      </c>
      <c r="BN103" s="140">
        <f t="shared" ref="BN103:DY103" si="1507">BN13</f>
        <v>203.18383385915857</v>
      </c>
      <c r="BO103" s="140">
        <f t="shared" si="1507"/>
        <v>203.18383385915857</v>
      </c>
      <c r="BP103" s="140">
        <f t="shared" si="1507"/>
        <v>203.18383385915857</v>
      </c>
      <c r="BQ103" s="140">
        <f t="shared" si="1507"/>
        <v>203.18383385915857</v>
      </c>
      <c r="BR103" s="140">
        <f t="shared" si="1507"/>
        <v>203.18383385915857</v>
      </c>
      <c r="BS103" s="140">
        <f t="shared" si="1507"/>
        <v>203.18383385915857</v>
      </c>
      <c r="BT103" s="140">
        <f t="shared" si="1507"/>
        <v>203.18383385915857</v>
      </c>
      <c r="BU103" s="140">
        <f t="shared" si="1507"/>
        <v>203.18383385915857</v>
      </c>
      <c r="BV103" s="140">
        <f t="shared" si="1507"/>
        <v>203.18383385915857</v>
      </c>
      <c r="BW103" s="140">
        <f t="shared" si="1507"/>
        <v>203.18383385915857</v>
      </c>
      <c r="BX103" s="140">
        <f t="shared" si="1507"/>
        <v>203.18383385915857</v>
      </c>
      <c r="BY103" s="140">
        <f t="shared" si="1507"/>
        <v>203.18383385915857</v>
      </c>
      <c r="BZ103" s="140">
        <f t="shared" si="1507"/>
        <v>203.18383385915857</v>
      </c>
      <c r="CA103" s="140">
        <f t="shared" si="1507"/>
        <v>203.18383385915857</v>
      </c>
      <c r="CB103" s="140">
        <f t="shared" si="1507"/>
        <v>203.18383385915857</v>
      </c>
      <c r="CC103" s="140">
        <f t="shared" si="1507"/>
        <v>203.18383385915857</v>
      </c>
      <c r="CD103" s="140">
        <f t="shared" si="1507"/>
        <v>203.18383385915857</v>
      </c>
      <c r="CE103" s="140">
        <f t="shared" si="1507"/>
        <v>203.18383385915857</v>
      </c>
      <c r="CF103" s="140">
        <f t="shared" si="1507"/>
        <v>203.18383385915857</v>
      </c>
      <c r="CG103" s="140">
        <f t="shared" si="1507"/>
        <v>203.18383385915857</v>
      </c>
      <c r="CH103" s="140">
        <f t="shared" si="1507"/>
        <v>203.18383385915857</v>
      </c>
      <c r="CI103" s="140">
        <f t="shared" si="1507"/>
        <v>203.18383385915857</v>
      </c>
      <c r="CJ103" s="140">
        <f t="shared" si="1507"/>
        <v>203.18383385915857</v>
      </c>
      <c r="CK103" s="140">
        <f t="shared" si="1507"/>
        <v>203.18383385915857</v>
      </c>
      <c r="CL103" s="140">
        <f t="shared" si="1507"/>
        <v>203.18383385915857</v>
      </c>
      <c r="CM103" s="140">
        <f t="shared" si="1507"/>
        <v>203.18383385915857</v>
      </c>
      <c r="CN103" s="140">
        <f t="shared" si="1507"/>
        <v>203.18383385915857</v>
      </c>
      <c r="CO103" s="140">
        <f t="shared" si="1507"/>
        <v>203.18383385915857</v>
      </c>
      <c r="CP103" s="140">
        <f t="shared" si="1507"/>
        <v>203.18383385915857</v>
      </c>
      <c r="CQ103" s="140">
        <f t="shared" si="1507"/>
        <v>203.18383385915857</v>
      </c>
      <c r="CR103" s="140">
        <f t="shared" si="1507"/>
        <v>203.18383385915857</v>
      </c>
      <c r="CS103" s="140">
        <f t="shared" si="1507"/>
        <v>203.18383385915857</v>
      </c>
      <c r="CT103" s="140">
        <f t="shared" si="1507"/>
        <v>203.18383385915857</v>
      </c>
      <c r="CU103" s="140">
        <f t="shared" si="1507"/>
        <v>203.18383385915857</v>
      </c>
      <c r="CV103" s="140">
        <f t="shared" si="1507"/>
        <v>203.18383385915857</v>
      </c>
      <c r="CW103" s="140">
        <f t="shared" si="1507"/>
        <v>203.18383385915857</v>
      </c>
      <c r="CX103" s="140">
        <f t="shared" si="1507"/>
        <v>203.18383385915857</v>
      </c>
      <c r="CY103" s="140">
        <f t="shared" si="1507"/>
        <v>203.18383385915857</v>
      </c>
      <c r="CZ103" s="140">
        <f t="shared" si="1507"/>
        <v>203.18383385915857</v>
      </c>
      <c r="DA103" s="140">
        <f t="shared" si="1507"/>
        <v>203.18383385915857</v>
      </c>
      <c r="DB103" s="140">
        <f t="shared" si="1507"/>
        <v>203.18383385915857</v>
      </c>
      <c r="DC103" s="140">
        <f t="shared" si="1507"/>
        <v>203.18383385915857</v>
      </c>
      <c r="DD103" s="140">
        <f t="shared" si="1507"/>
        <v>203.18383385915857</v>
      </c>
      <c r="DE103" s="140">
        <f t="shared" si="1507"/>
        <v>203.18383385915857</v>
      </c>
      <c r="DF103" s="140">
        <f t="shared" si="1507"/>
        <v>203.18383385915857</v>
      </c>
      <c r="DG103" s="140">
        <f t="shared" si="1507"/>
        <v>203.18383385915857</v>
      </c>
      <c r="DH103" s="140">
        <f t="shared" si="1507"/>
        <v>203.18383385915857</v>
      </c>
      <c r="DI103" s="140">
        <f t="shared" si="1507"/>
        <v>203.18383385915857</v>
      </c>
      <c r="DJ103" s="140">
        <f t="shared" si="1507"/>
        <v>203.18383385915857</v>
      </c>
      <c r="DK103" s="140">
        <f t="shared" si="1507"/>
        <v>203.18383385915857</v>
      </c>
      <c r="DL103" s="140">
        <f t="shared" si="1507"/>
        <v>203.18383385915857</v>
      </c>
      <c r="DM103" s="140">
        <f t="shared" si="1507"/>
        <v>203.18383385915857</v>
      </c>
      <c r="DN103" s="140">
        <f t="shared" si="1507"/>
        <v>203.18383385915857</v>
      </c>
      <c r="DO103" s="140">
        <f t="shared" si="1507"/>
        <v>203.18383385915857</v>
      </c>
      <c r="DP103" s="140">
        <f t="shared" si="1507"/>
        <v>203.18383385915857</v>
      </c>
      <c r="DQ103" s="140">
        <f t="shared" si="1507"/>
        <v>203.18383385915857</v>
      </c>
      <c r="DR103" s="140">
        <f t="shared" si="1507"/>
        <v>203.18383385915857</v>
      </c>
      <c r="DS103" s="140">
        <f t="shared" si="1507"/>
        <v>203.18383385915857</v>
      </c>
      <c r="DT103" s="140">
        <f t="shared" si="1507"/>
        <v>203.18383385915857</v>
      </c>
      <c r="DU103" s="140">
        <f t="shared" si="1507"/>
        <v>203.18383385915857</v>
      </c>
      <c r="DV103" s="140">
        <f t="shared" si="1507"/>
        <v>203.18383385915857</v>
      </c>
      <c r="DW103" s="140">
        <f t="shared" si="1507"/>
        <v>203.18383385915857</v>
      </c>
      <c r="DX103" s="140">
        <f t="shared" si="1507"/>
        <v>203.18383385915857</v>
      </c>
      <c r="DY103" s="140">
        <f t="shared" si="1507"/>
        <v>203.18383385915857</v>
      </c>
      <c r="DZ103" s="140">
        <f t="shared" ref="DZ103:GK103" si="1508">DZ13</f>
        <v>203.18383385915857</v>
      </c>
      <c r="EA103" s="140">
        <f t="shared" si="1508"/>
        <v>203.18383385915857</v>
      </c>
      <c r="EB103" s="140">
        <f t="shared" si="1508"/>
        <v>203.18383385915857</v>
      </c>
      <c r="EC103" s="140">
        <f t="shared" si="1508"/>
        <v>203.18383385915857</v>
      </c>
      <c r="ED103" s="140">
        <f t="shared" si="1508"/>
        <v>203.18383385915857</v>
      </c>
      <c r="EE103" s="140">
        <f t="shared" si="1508"/>
        <v>203.18383385915857</v>
      </c>
      <c r="EF103" s="140">
        <f t="shared" si="1508"/>
        <v>203.18383385915857</v>
      </c>
      <c r="EG103" s="140">
        <f t="shared" si="1508"/>
        <v>203.18383385915857</v>
      </c>
      <c r="EH103" s="140">
        <f t="shared" si="1508"/>
        <v>203.18383385915857</v>
      </c>
      <c r="EI103" s="140">
        <f t="shared" si="1508"/>
        <v>203.18383385915857</v>
      </c>
      <c r="EJ103" s="140">
        <f t="shared" si="1508"/>
        <v>203.18383385915857</v>
      </c>
      <c r="EK103" s="140">
        <f t="shared" si="1508"/>
        <v>203.18383385915857</v>
      </c>
      <c r="EL103" s="140">
        <f t="shared" si="1508"/>
        <v>203.18383385915857</v>
      </c>
      <c r="EM103" s="140">
        <f t="shared" si="1508"/>
        <v>203.18383385915857</v>
      </c>
      <c r="EN103" s="140">
        <f t="shared" si="1508"/>
        <v>203.18383385915857</v>
      </c>
      <c r="EO103" s="140">
        <f t="shared" si="1508"/>
        <v>203.18383385915857</v>
      </c>
      <c r="EP103" s="140">
        <f t="shared" si="1508"/>
        <v>203.18383385915857</v>
      </c>
      <c r="EQ103" s="140">
        <f t="shared" si="1508"/>
        <v>203.18383385915857</v>
      </c>
      <c r="ER103" s="140">
        <f t="shared" si="1508"/>
        <v>203.18383385915857</v>
      </c>
      <c r="ES103" s="140">
        <f t="shared" si="1508"/>
        <v>203.18383385915857</v>
      </c>
      <c r="ET103" s="140">
        <f t="shared" si="1508"/>
        <v>203.18383385915857</v>
      </c>
      <c r="EU103" s="140">
        <f t="shared" si="1508"/>
        <v>203.18383385915857</v>
      </c>
      <c r="EV103" s="140">
        <f t="shared" si="1508"/>
        <v>203.18383385915857</v>
      </c>
      <c r="EW103" s="140">
        <f t="shared" si="1508"/>
        <v>203.18383385915857</v>
      </c>
      <c r="EX103" s="140">
        <f t="shared" si="1508"/>
        <v>203.18383385915857</v>
      </c>
      <c r="EY103" s="140">
        <f t="shared" si="1508"/>
        <v>203.18383385915857</v>
      </c>
      <c r="EZ103" s="140">
        <f t="shared" si="1508"/>
        <v>203.18383385915857</v>
      </c>
      <c r="FA103" s="140">
        <f t="shared" si="1508"/>
        <v>203.18383385915857</v>
      </c>
      <c r="FB103" s="140">
        <f t="shared" si="1508"/>
        <v>203.18383385915857</v>
      </c>
      <c r="FC103" s="140">
        <f t="shared" si="1508"/>
        <v>203.18383385915857</v>
      </c>
      <c r="FD103" s="140">
        <f t="shared" si="1508"/>
        <v>203.18383385915857</v>
      </c>
      <c r="FE103" s="140">
        <f t="shared" si="1508"/>
        <v>203.18383385915857</v>
      </c>
      <c r="FF103" s="140">
        <f t="shared" si="1508"/>
        <v>203.18383385915857</v>
      </c>
      <c r="FG103" s="140">
        <f t="shared" si="1508"/>
        <v>203.18383385915857</v>
      </c>
      <c r="FH103" s="140">
        <f t="shared" si="1508"/>
        <v>203.18383385915857</v>
      </c>
      <c r="FI103" s="140">
        <f t="shared" si="1508"/>
        <v>203.18383385915857</v>
      </c>
      <c r="FJ103" s="140">
        <f t="shared" si="1508"/>
        <v>203.18383385915857</v>
      </c>
      <c r="FK103" s="140">
        <f t="shared" si="1508"/>
        <v>203.18383385915857</v>
      </c>
      <c r="FL103" s="140">
        <f t="shared" si="1508"/>
        <v>203.18383385915857</v>
      </c>
      <c r="FM103" s="140">
        <f t="shared" si="1508"/>
        <v>203.18383385915857</v>
      </c>
      <c r="FN103" s="140">
        <f t="shared" si="1508"/>
        <v>203.18383385915857</v>
      </c>
      <c r="FO103" s="140">
        <f t="shared" si="1508"/>
        <v>203.18383385915857</v>
      </c>
      <c r="FP103" s="140">
        <f t="shared" si="1508"/>
        <v>203.18383385915857</v>
      </c>
      <c r="FQ103" s="140">
        <f t="shared" si="1508"/>
        <v>203.18383385915857</v>
      </c>
      <c r="FR103" s="140">
        <f t="shared" si="1508"/>
        <v>203.18383385915857</v>
      </c>
      <c r="FS103" s="140">
        <f t="shared" si="1508"/>
        <v>203.18383385915857</v>
      </c>
      <c r="FT103" s="140">
        <f t="shared" si="1508"/>
        <v>203.18383385915857</v>
      </c>
      <c r="FU103" s="140">
        <f t="shared" si="1508"/>
        <v>203.18383385915857</v>
      </c>
      <c r="FV103" s="140">
        <f t="shared" si="1508"/>
        <v>203.18383385915857</v>
      </c>
      <c r="FW103" s="140">
        <f t="shared" si="1508"/>
        <v>203.18383385915857</v>
      </c>
      <c r="FX103" s="140">
        <f t="shared" si="1508"/>
        <v>203.18383385915857</v>
      </c>
      <c r="FY103" s="140">
        <f t="shared" si="1508"/>
        <v>203.18383385915857</v>
      </c>
      <c r="FZ103" s="140">
        <f t="shared" si="1508"/>
        <v>203.18383385915857</v>
      </c>
      <c r="GA103" s="140">
        <f t="shared" si="1508"/>
        <v>203.18383385915857</v>
      </c>
      <c r="GB103" s="140">
        <f t="shared" si="1508"/>
        <v>203.18383385915857</v>
      </c>
      <c r="GC103" s="140">
        <f t="shared" si="1508"/>
        <v>203.18383385915857</v>
      </c>
      <c r="GD103" s="140">
        <f t="shared" si="1508"/>
        <v>203.18383385915857</v>
      </c>
      <c r="GE103" s="140">
        <f t="shared" si="1508"/>
        <v>203.18383385915857</v>
      </c>
      <c r="GF103" s="140">
        <f t="shared" si="1508"/>
        <v>203.18383385915857</v>
      </c>
      <c r="GG103" s="140">
        <f t="shared" si="1508"/>
        <v>203.18383385915857</v>
      </c>
      <c r="GH103" s="140">
        <f t="shared" si="1508"/>
        <v>203.18383385915857</v>
      </c>
      <c r="GI103" s="140">
        <f t="shared" si="1508"/>
        <v>203.18383385915857</v>
      </c>
      <c r="GJ103" s="140">
        <f t="shared" si="1508"/>
        <v>203.18383385915857</v>
      </c>
      <c r="GK103" s="140">
        <f t="shared" si="1508"/>
        <v>203.18383385915857</v>
      </c>
      <c r="GL103" s="140">
        <f t="shared" ref="GL103:IG103" si="1509">GL13</f>
        <v>203.18383385915857</v>
      </c>
      <c r="GM103" s="140">
        <f t="shared" si="1509"/>
        <v>203.18383385915857</v>
      </c>
      <c r="GN103" s="140">
        <f t="shared" si="1509"/>
        <v>203.18383385915857</v>
      </c>
      <c r="GO103" s="140">
        <f t="shared" si="1509"/>
        <v>203.18383385915857</v>
      </c>
      <c r="GP103" s="140">
        <f t="shared" si="1509"/>
        <v>203.18383385915857</v>
      </c>
      <c r="GQ103" s="140">
        <f t="shared" si="1509"/>
        <v>203.18383385915857</v>
      </c>
      <c r="GR103" s="140">
        <f t="shared" si="1509"/>
        <v>203.18383385915857</v>
      </c>
      <c r="GS103" s="140">
        <f t="shared" si="1509"/>
        <v>203.18383385915857</v>
      </c>
      <c r="GT103" s="140">
        <f t="shared" si="1509"/>
        <v>203.18383385915857</v>
      </c>
      <c r="GU103" s="140">
        <f t="shared" si="1509"/>
        <v>203.18383385915857</v>
      </c>
      <c r="GV103" s="140">
        <f t="shared" si="1509"/>
        <v>203.18383385915857</v>
      </c>
      <c r="GW103" s="140">
        <f t="shared" si="1509"/>
        <v>203.18383385915857</v>
      </c>
      <c r="GX103" s="140">
        <f t="shared" si="1509"/>
        <v>203.18383385915857</v>
      </c>
      <c r="GY103" s="140">
        <f t="shared" si="1509"/>
        <v>203.18383385915857</v>
      </c>
      <c r="GZ103" s="140">
        <f t="shared" si="1509"/>
        <v>203.18383385915857</v>
      </c>
      <c r="HA103" s="140">
        <f t="shared" si="1509"/>
        <v>203.18383385915857</v>
      </c>
      <c r="HB103" s="140">
        <f t="shared" si="1509"/>
        <v>203.18383385915857</v>
      </c>
      <c r="HC103" s="140">
        <f t="shared" si="1509"/>
        <v>203.18383385915857</v>
      </c>
      <c r="HD103" s="140">
        <f t="shared" si="1509"/>
        <v>203.18383385915857</v>
      </c>
      <c r="HE103" s="140">
        <f t="shared" si="1509"/>
        <v>203.18383385915857</v>
      </c>
      <c r="HF103" s="140">
        <f t="shared" si="1509"/>
        <v>203.18383385915857</v>
      </c>
      <c r="HG103" s="140">
        <f t="shared" si="1509"/>
        <v>203.18383385915857</v>
      </c>
      <c r="HH103" s="140">
        <f t="shared" si="1509"/>
        <v>203.18383385915857</v>
      </c>
      <c r="HI103" s="140">
        <f t="shared" si="1509"/>
        <v>203.18383385915857</v>
      </c>
      <c r="HJ103" s="140">
        <f t="shared" si="1509"/>
        <v>203.18383385915857</v>
      </c>
      <c r="HK103" s="140">
        <f t="shared" si="1509"/>
        <v>203.18383385915857</v>
      </c>
      <c r="HL103" s="140">
        <f t="shared" si="1509"/>
        <v>203.18383385915857</v>
      </c>
      <c r="HM103" s="140">
        <f t="shared" si="1509"/>
        <v>203.18383385915857</v>
      </c>
      <c r="HN103" s="140">
        <f t="shared" si="1509"/>
        <v>203.18383385915857</v>
      </c>
      <c r="HO103" s="140">
        <f t="shared" si="1509"/>
        <v>203.18383385915857</v>
      </c>
      <c r="HP103" s="140">
        <f t="shared" si="1509"/>
        <v>203.18383385915857</v>
      </c>
      <c r="HQ103" s="140">
        <f t="shared" si="1509"/>
        <v>203.18383385915857</v>
      </c>
      <c r="HR103" s="140">
        <f t="shared" si="1509"/>
        <v>203.18383385915857</v>
      </c>
      <c r="HS103" s="140">
        <f t="shared" si="1509"/>
        <v>203.18383385915857</v>
      </c>
      <c r="HT103" s="140">
        <f t="shared" si="1509"/>
        <v>203.18383385915857</v>
      </c>
      <c r="HU103" s="140">
        <f t="shared" si="1509"/>
        <v>203.18383385915857</v>
      </c>
      <c r="HV103" s="140">
        <f t="shared" si="1509"/>
        <v>203.18383385915857</v>
      </c>
      <c r="HW103" s="140">
        <f t="shared" si="1509"/>
        <v>203.18383385915857</v>
      </c>
      <c r="HX103" s="140">
        <f t="shared" si="1509"/>
        <v>203.18383385915857</v>
      </c>
      <c r="HY103" s="140">
        <f t="shared" si="1509"/>
        <v>203.18383385915857</v>
      </c>
      <c r="HZ103" s="140">
        <f t="shared" si="1509"/>
        <v>203.18383385915857</v>
      </c>
      <c r="IA103" s="140">
        <f t="shared" si="1509"/>
        <v>203.18383385915857</v>
      </c>
      <c r="IB103" s="140">
        <f t="shared" si="1509"/>
        <v>203.18383385915857</v>
      </c>
      <c r="IC103" s="140">
        <f t="shared" si="1509"/>
        <v>203.18383385915857</v>
      </c>
      <c r="ID103" s="140">
        <f t="shared" si="1509"/>
        <v>203.18383385915857</v>
      </c>
      <c r="IE103" s="140">
        <f t="shared" si="1509"/>
        <v>203.18383385915857</v>
      </c>
      <c r="IF103" s="140">
        <f t="shared" si="1509"/>
        <v>203.18383385915857</v>
      </c>
      <c r="IG103" s="140">
        <f t="shared" si="1509"/>
        <v>203.18383385915857</v>
      </c>
    </row>
    <row r="104" spans="1:241" s="9" customFormat="1" ht="13.8" x14ac:dyDescent="0.3">
      <c r="A104" s="141" t="s">
        <v>155</v>
      </c>
      <c r="B104" s="140">
        <v>0</v>
      </c>
      <c r="C104" s="140">
        <v>0</v>
      </c>
      <c r="D104" s="140">
        <v>0</v>
      </c>
      <c r="E104" s="140">
        <v>0</v>
      </c>
      <c r="F104" s="140">
        <v>0</v>
      </c>
      <c r="G104" s="140">
        <v>0</v>
      </c>
      <c r="H104" s="140">
        <v>0</v>
      </c>
      <c r="I104" s="140">
        <v>0</v>
      </c>
      <c r="J104" s="140">
        <v>0</v>
      </c>
      <c r="K104" s="140">
        <v>0</v>
      </c>
      <c r="L104" s="140">
        <v>0</v>
      </c>
      <c r="M104" s="140">
        <v>0</v>
      </c>
      <c r="N104" s="140">
        <v>0</v>
      </c>
      <c r="O104" s="140">
        <v>0</v>
      </c>
      <c r="P104" s="140">
        <v>0</v>
      </c>
      <c r="Q104" s="140">
        <v>0</v>
      </c>
      <c r="R104" s="140">
        <v>0</v>
      </c>
      <c r="S104" s="140">
        <v>0</v>
      </c>
      <c r="T104" s="140">
        <v>0</v>
      </c>
      <c r="U104" s="140">
        <v>0</v>
      </c>
      <c r="V104" s="140">
        <v>0</v>
      </c>
      <c r="W104" s="140">
        <v>0</v>
      </c>
      <c r="X104" s="140">
        <v>0</v>
      </c>
      <c r="Y104" s="140">
        <v>0</v>
      </c>
      <c r="Z104" s="140">
        <v>0</v>
      </c>
      <c r="AA104" s="140">
        <v>0</v>
      </c>
      <c r="AB104" s="140">
        <v>0</v>
      </c>
      <c r="AC104" s="140">
        <v>0</v>
      </c>
      <c r="AD104" s="140">
        <v>0</v>
      </c>
      <c r="AE104" s="140">
        <v>0</v>
      </c>
      <c r="AF104" s="140">
        <v>0</v>
      </c>
      <c r="AG104" s="140">
        <v>0</v>
      </c>
      <c r="AH104" s="140">
        <v>0</v>
      </c>
      <c r="AI104" s="140">
        <v>0</v>
      </c>
      <c r="AJ104" s="140">
        <v>0</v>
      </c>
      <c r="AK104" s="140">
        <v>0</v>
      </c>
      <c r="AL104" s="140">
        <v>0</v>
      </c>
      <c r="AM104" s="140">
        <v>0</v>
      </c>
      <c r="AN104" s="140">
        <v>0</v>
      </c>
      <c r="AO104" s="140">
        <v>0</v>
      </c>
      <c r="AP104" s="140">
        <v>0</v>
      </c>
      <c r="AQ104" s="140">
        <v>0</v>
      </c>
      <c r="AR104" s="140">
        <v>0</v>
      </c>
      <c r="AS104" s="140">
        <v>0</v>
      </c>
      <c r="AT104" s="140">
        <v>0</v>
      </c>
      <c r="AU104" s="140">
        <v>0</v>
      </c>
      <c r="AV104" s="140">
        <v>0</v>
      </c>
      <c r="AW104" s="140">
        <v>0</v>
      </c>
      <c r="AX104" s="140">
        <v>0</v>
      </c>
      <c r="AY104" s="140">
        <v>0</v>
      </c>
      <c r="AZ104" s="140">
        <v>0</v>
      </c>
      <c r="BA104" s="140">
        <v>0</v>
      </c>
      <c r="BB104" s="140">
        <v>0</v>
      </c>
      <c r="BC104" s="140">
        <v>0</v>
      </c>
      <c r="BD104" s="140">
        <v>0</v>
      </c>
      <c r="BE104" s="140">
        <v>0</v>
      </c>
      <c r="BF104" s="140">
        <v>0</v>
      </c>
      <c r="BG104" s="140">
        <v>0</v>
      </c>
      <c r="BH104" s="140">
        <v>0</v>
      </c>
      <c r="BI104" s="140">
        <v>0</v>
      </c>
      <c r="BJ104" s="140">
        <v>0</v>
      </c>
      <c r="BK104" s="140">
        <v>0</v>
      </c>
      <c r="BL104" s="140">
        <v>0</v>
      </c>
      <c r="BM104" s="140">
        <v>0</v>
      </c>
      <c r="BN104" s="140">
        <v>0</v>
      </c>
      <c r="BO104" s="140">
        <v>0</v>
      </c>
      <c r="BP104" s="140">
        <v>0</v>
      </c>
      <c r="BQ104" s="140">
        <v>0</v>
      </c>
      <c r="BR104" s="140">
        <v>0</v>
      </c>
      <c r="BS104" s="140">
        <v>0</v>
      </c>
      <c r="BT104" s="140">
        <v>0</v>
      </c>
      <c r="BU104" s="140">
        <v>0</v>
      </c>
      <c r="BV104" s="140">
        <v>0</v>
      </c>
      <c r="BW104" s="140">
        <v>0</v>
      </c>
      <c r="BX104" s="140">
        <v>0</v>
      </c>
      <c r="BY104" s="140">
        <v>0</v>
      </c>
      <c r="BZ104" s="140">
        <v>0</v>
      </c>
      <c r="CA104" s="140">
        <v>0</v>
      </c>
      <c r="CB104" s="140">
        <v>0</v>
      </c>
      <c r="CC104" s="140">
        <v>0</v>
      </c>
      <c r="CD104" s="140">
        <v>0</v>
      </c>
      <c r="CE104" s="140">
        <v>0</v>
      </c>
      <c r="CF104" s="140">
        <v>0</v>
      </c>
      <c r="CG104" s="140">
        <v>0</v>
      </c>
      <c r="CH104" s="140">
        <v>0</v>
      </c>
      <c r="CI104" s="140">
        <v>0</v>
      </c>
      <c r="CJ104" s="140">
        <v>0</v>
      </c>
      <c r="CK104" s="140">
        <v>0</v>
      </c>
      <c r="CL104" s="140">
        <v>0</v>
      </c>
      <c r="CM104" s="140">
        <v>0</v>
      </c>
      <c r="CN104" s="140">
        <v>0</v>
      </c>
      <c r="CO104" s="140">
        <v>0</v>
      </c>
      <c r="CP104" s="140">
        <v>0</v>
      </c>
      <c r="CQ104" s="140">
        <v>0</v>
      </c>
      <c r="CR104" s="140">
        <v>0</v>
      </c>
      <c r="CS104" s="140">
        <v>0</v>
      </c>
      <c r="CT104" s="140">
        <v>0</v>
      </c>
      <c r="CU104" s="140">
        <v>0</v>
      </c>
      <c r="CV104" s="140">
        <v>0</v>
      </c>
      <c r="CW104" s="140">
        <v>0</v>
      </c>
      <c r="CX104" s="140">
        <v>0</v>
      </c>
      <c r="CY104" s="140">
        <v>0</v>
      </c>
      <c r="CZ104" s="140">
        <v>0</v>
      </c>
      <c r="DA104" s="140">
        <v>0</v>
      </c>
      <c r="DB104" s="140">
        <v>0</v>
      </c>
      <c r="DC104" s="140">
        <v>0</v>
      </c>
      <c r="DD104" s="140">
        <v>0</v>
      </c>
      <c r="DE104" s="140">
        <v>0</v>
      </c>
      <c r="DF104" s="140">
        <v>0</v>
      </c>
      <c r="DG104" s="140">
        <v>0</v>
      </c>
      <c r="DH104" s="140">
        <v>0</v>
      </c>
      <c r="DI104" s="140">
        <v>0</v>
      </c>
      <c r="DJ104" s="140">
        <v>0</v>
      </c>
      <c r="DK104" s="140">
        <v>0</v>
      </c>
      <c r="DL104" s="140">
        <v>0</v>
      </c>
      <c r="DM104" s="140">
        <v>0</v>
      </c>
      <c r="DN104" s="140">
        <v>0</v>
      </c>
      <c r="DO104" s="140">
        <v>0</v>
      </c>
      <c r="DP104" s="140">
        <v>0</v>
      </c>
      <c r="DQ104" s="140">
        <v>0</v>
      </c>
      <c r="DR104" s="140">
        <v>0</v>
      </c>
      <c r="DS104" s="140">
        <v>0</v>
      </c>
      <c r="DT104" s="140">
        <v>0</v>
      </c>
      <c r="DU104" s="140">
        <v>0</v>
      </c>
      <c r="DV104" s="140">
        <v>0</v>
      </c>
      <c r="DW104" s="140">
        <v>0</v>
      </c>
      <c r="DX104" s="140">
        <v>0</v>
      </c>
      <c r="DY104" s="140">
        <v>0</v>
      </c>
      <c r="DZ104" s="140">
        <v>0</v>
      </c>
      <c r="EA104" s="140">
        <v>0</v>
      </c>
      <c r="EB104" s="140">
        <v>0</v>
      </c>
      <c r="EC104" s="140">
        <v>0</v>
      </c>
      <c r="ED104" s="140">
        <v>0</v>
      </c>
      <c r="EE104" s="140">
        <v>0</v>
      </c>
      <c r="EF104" s="140">
        <v>0</v>
      </c>
      <c r="EG104" s="140">
        <v>0</v>
      </c>
      <c r="EH104" s="140">
        <v>0</v>
      </c>
      <c r="EI104" s="140">
        <v>0</v>
      </c>
      <c r="EJ104" s="140">
        <v>0</v>
      </c>
      <c r="EK104" s="140">
        <v>0</v>
      </c>
      <c r="EL104" s="140">
        <v>0</v>
      </c>
      <c r="EM104" s="140">
        <v>0</v>
      </c>
      <c r="EN104" s="140">
        <v>0</v>
      </c>
      <c r="EO104" s="140">
        <v>0</v>
      </c>
      <c r="EP104" s="140">
        <v>0</v>
      </c>
      <c r="EQ104" s="140">
        <v>0</v>
      </c>
      <c r="ER104" s="140">
        <v>0</v>
      </c>
      <c r="ES104" s="140">
        <v>0</v>
      </c>
      <c r="ET104" s="140">
        <v>0</v>
      </c>
      <c r="EU104" s="140">
        <v>0</v>
      </c>
      <c r="EV104" s="140">
        <v>0</v>
      </c>
      <c r="EW104" s="140">
        <v>0</v>
      </c>
      <c r="EX104" s="140">
        <v>0</v>
      </c>
      <c r="EY104" s="140">
        <v>0</v>
      </c>
      <c r="EZ104" s="140">
        <v>0</v>
      </c>
      <c r="FA104" s="140">
        <v>0</v>
      </c>
      <c r="FB104" s="140">
        <v>0</v>
      </c>
      <c r="FC104" s="140">
        <v>0</v>
      </c>
      <c r="FD104" s="140">
        <v>0</v>
      </c>
      <c r="FE104" s="140">
        <v>0</v>
      </c>
      <c r="FF104" s="140">
        <v>0</v>
      </c>
      <c r="FG104" s="140">
        <v>0</v>
      </c>
      <c r="FH104" s="140">
        <v>0</v>
      </c>
      <c r="FI104" s="140">
        <v>0</v>
      </c>
      <c r="FJ104" s="140">
        <v>0</v>
      </c>
      <c r="FK104" s="140">
        <v>0</v>
      </c>
      <c r="FL104" s="140">
        <v>0</v>
      </c>
      <c r="FM104" s="140">
        <v>0</v>
      </c>
      <c r="FN104" s="140">
        <v>0</v>
      </c>
      <c r="FO104" s="140">
        <v>0</v>
      </c>
      <c r="FP104" s="140">
        <v>0</v>
      </c>
      <c r="FQ104" s="140">
        <v>0</v>
      </c>
      <c r="FR104" s="140">
        <v>0</v>
      </c>
      <c r="FS104" s="140">
        <v>0</v>
      </c>
      <c r="FT104" s="140">
        <v>0</v>
      </c>
      <c r="FU104" s="140">
        <v>0</v>
      </c>
      <c r="FV104" s="140">
        <v>0</v>
      </c>
      <c r="FW104" s="140">
        <v>0</v>
      </c>
      <c r="FX104" s="140">
        <v>0</v>
      </c>
      <c r="FY104" s="140">
        <v>0</v>
      </c>
      <c r="FZ104" s="140">
        <v>0</v>
      </c>
      <c r="GA104" s="140">
        <v>0</v>
      </c>
      <c r="GB104" s="140">
        <v>0</v>
      </c>
      <c r="GC104" s="140">
        <v>0</v>
      </c>
      <c r="GD104" s="140">
        <v>0</v>
      </c>
      <c r="GE104" s="140">
        <v>0</v>
      </c>
      <c r="GF104" s="140">
        <v>0</v>
      </c>
      <c r="GG104" s="140">
        <v>0</v>
      </c>
      <c r="GH104" s="140">
        <v>0</v>
      </c>
      <c r="GI104" s="140">
        <v>0</v>
      </c>
      <c r="GJ104" s="140">
        <v>0</v>
      </c>
      <c r="GK104" s="140">
        <v>0</v>
      </c>
      <c r="GL104" s="140">
        <v>0</v>
      </c>
      <c r="GM104" s="140">
        <v>0</v>
      </c>
      <c r="GN104" s="140">
        <v>0</v>
      </c>
      <c r="GO104" s="140">
        <v>0</v>
      </c>
      <c r="GP104" s="140">
        <v>0</v>
      </c>
      <c r="GQ104" s="140">
        <v>0</v>
      </c>
      <c r="GR104" s="140">
        <v>0</v>
      </c>
      <c r="GS104" s="140">
        <v>0</v>
      </c>
      <c r="GT104" s="140">
        <v>0</v>
      </c>
      <c r="GU104" s="140">
        <v>0</v>
      </c>
      <c r="GV104" s="140">
        <v>0</v>
      </c>
      <c r="GW104" s="140">
        <v>0</v>
      </c>
      <c r="GX104" s="140">
        <v>0</v>
      </c>
      <c r="GY104" s="140">
        <v>0</v>
      </c>
      <c r="GZ104" s="140">
        <v>0</v>
      </c>
      <c r="HA104" s="140">
        <v>0</v>
      </c>
      <c r="HB104" s="140">
        <v>0</v>
      </c>
      <c r="HC104" s="140">
        <v>0</v>
      </c>
      <c r="HD104" s="140">
        <v>0</v>
      </c>
      <c r="HE104" s="140">
        <v>0</v>
      </c>
      <c r="HF104" s="140">
        <v>0</v>
      </c>
      <c r="HG104" s="140">
        <v>0</v>
      </c>
      <c r="HH104" s="140">
        <v>0</v>
      </c>
      <c r="HI104" s="140">
        <v>0</v>
      </c>
      <c r="HJ104" s="140">
        <v>0</v>
      </c>
      <c r="HK104" s="140">
        <v>0</v>
      </c>
      <c r="HL104" s="140">
        <v>0</v>
      </c>
      <c r="HM104" s="140">
        <v>0</v>
      </c>
      <c r="HN104" s="140">
        <v>0</v>
      </c>
      <c r="HO104" s="140">
        <v>0</v>
      </c>
      <c r="HP104" s="140">
        <v>0</v>
      </c>
      <c r="HQ104" s="140">
        <v>0</v>
      </c>
      <c r="HR104" s="140">
        <v>0</v>
      </c>
      <c r="HS104" s="140">
        <v>0</v>
      </c>
      <c r="HT104" s="140">
        <v>0</v>
      </c>
      <c r="HU104" s="140">
        <v>0</v>
      </c>
      <c r="HV104" s="140">
        <v>0</v>
      </c>
      <c r="HW104" s="140">
        <v>0</v>
      </c>
      <c r="HX104" s="140">
        <v>0</v>
      </c>
      <c r="HY104" s="140">
        <v>0</v>
      </c>
      <c r="HZ104" s="140">
        <v>0</v>
      </c>
      <c r="IA104" s="140">
        <v>0</v>
      </c>
      <c r="IB104" s="140">
        <v>0</v>
      </c>
      <c r="IC104" s="140">
        <v>0</v>
      </c>
      <c r="ID104" s="140">
        <v>0</v>
      </c>
      <c r="IE104" s="140">
        <v>0</v>
      </c>
      <c r="IF104" s="140">
        <v>0</v>
      </c>
      <c r="IG104" s="140">
        <v>0</v>
      </c>
    </row>
    <row r="105" spans="1:241" s="9" customFormat="1" ht="13.8" x14ac:dyDescent="0.3">
      <c r="A105" s="141" t="s">
        <v>142</v>
      </c>
      <c r="B105" s="140">
        <f t="shared" ref="B105:BM105" si="1510">B20</f>
        <v>0</v>
      </c>
      <c r="C105" s="140">
        <f t="shared" si="1510"/>
        <v>0</v>
      </c>
      <c r="D105" s="140">
        <f t="shared" si="1510"/>
        <v>0</v>
      </c>
      <c r="E105" s="140">
        <f t="shared" si="1510"/>
        <v>0</v>
      </c>
      <c r="F105" s="140">
        <f t="shared" si="1510"/>
        <v>0</v>
      </c>
      <c r="G105" s="140">
        <f t="shared" si="1510"/>
        <v>0</v>
      </c>
      <c r="H105" s="140">
        <f t="shared" si="1510"/>
        <v>0</v>
      </c>
      <c r="I105" s="140">
        <f t="shared" si="1510"/>
        <v>0</v>
      </c>
      <c r="J105" s="140">
        <f t="shared" si="1510"/>
        <v>0</v>
      </c>
      <c r="K105" s="140">
        <f t="shared" si="1510"/>
        <v>0</v>
      </c>
      <c r="L105" s="140">
        <f t="shared" si="1510"/>
        <v>0</v>
      </c>
      <c r="M105" s="140">
        <f t="shared" si="1510"/>
        <v>0</v>
      </c>
      <c r="N105" s="140">
        <f t="shared" si="1510"/>
        <v>0</v>
      </c>
      <c r="O105" s="140">
        <f t="shared" si="1510"/>
        <v>0</v>
      </c>
      <c r="P105" s="140">
        <f t="shared" si="1510"/>
        <v>0</v>
      </c>
      <c r="Q105" s="140">
        <f t="shared" si="1510"/>
        <v>0</v>
      </c>
      <c r="R105" s="140">
        <f t="shared" si="1510"/>
        <v>0</v>
      </c>
      <c r="S105" s="140">
        <f t="shared" si="1510"/>
        <v>0</v>
      </c>
      <c r="T105" s="140">
        <f t="shared" si="1510"/>
        <v>0</v>
      </c>
      <c r="U105" s="140">
        <f t="shared" si="1510"/>
        <v>0</v>
      </c>
      <c r="V105" s="140">
        <f t="shared" si="1510"/>
        <v>0</v>
      </c>
      <c r="W105" s="140">
        <f t="shared" si="1510"/>
        <v>0</v>
      </c>
      <c r="X105" s="140">
        <f t="shared" si="1510"/>
        <v>0</v>
      </c>
      <c r="Y105" s="140">
        <f t="shared" si="1510"/>
        <v>0</v>
      </c>
      <c r="Z105" s="140">
        <f t="shared" si="1510"/>
        <v>0</v>
      </c>
      <c r="AA105" s="140">
        <f t="shared" si="1510"/>
        <v>0</v>
      </c>
      <c r="AB105" s="140">
        <f t="shared" si="1510"/>
        <v>0</v>
      </c>
      <c r="AC105" s="140">
        <f t="shared" si="1510"/>
        <v>0</v>
      </c>
      <c r="AD105" s="140">
        <f t="shared" si="1510"/>
        <v>0</v>
      </c>
      <c r="AE105" s="140">
        <f t="shared" si="1510"/>
        <v>0</v>
      </c>
      <c r="AF105" s="140">
        <f t="shared" si="1510"/>
        <v>0</v>
      </c>
      <c r="AG105" s="140">
        <f t="shared" si="1510"/>
        <v>0</v>
      </c>
      <c r="AH105" s="140">
        <f t="shared" si="1510"/>
        <v>0</v>
      </c>
      <c r="AI105" s="140">
        <f t="shared" si="1510"/>
        <v>0</v>
      </c>
      <c r="AJ105" s="140">
        <f t="shared" si="1510"/>
        <v>0</v>
      </c>
      <c r="AK105" s="140">
        <f t="shared" si="1510"/>
        <v>0</v>
      </c>
      <c r="AL105" s="140">
        <f t="shared" si="1510"/>
        <v>0</v>
      </c>
      <c r="AM105" s="140">
        <f t="shared" si="1510"/>
        <v>0</v>
      </c>
      <c r="AN105" s="140">
        <f t="shared" si="1510"/>
        <v>0</v>
      </c>
      <c r="AO105" s="140">
        <f t="shared" si="1510"/>
        <v>0</v>
      </c>
      <c r="AP105" s="140">
        <f t="shared" si="1510"/>
        <v>0</v>
      </c>
      <c r="AQ105" s="140">
        <f t="shared" si="1510"/>
        <v>0</v>
      </c>
      <c r="AR105" s="140">
        <f t="shared" si="1510"/>
        <v>0</v>
      </c>
      <c r="AS105" s="140">
        <f t="shared" si="1510"/>
        <v>0</v>
      </c>
      <c r="AT105" s="140">
        <f t="shared" si="1510"/>
        <v>0</v>
      </c>
      <c r="AU105" s="140">
        <f t="shared" si="1510"/>
        <v>0</v>
      </c>
      <c r="AV105" s="140">
        <f t="shared" si="1510"/>
        <v>0</v>
      </c>
      <c r="AW105" s="140">
        <f t="shared" si="1510"/>
        <v>0</v>
      </c>
      <c r="AX105" s="140">
        <f t="shared" si="1510"/>
        <v>0</v>
      </c>
      <c r="AY105" s="140">
        <f t="shared" si="1510"/>
        <v>0</v>
      </c>
      <c r="AZ105" s="140">
        <f t="shared" si="1510"/>
        <v>0</v>
      </c>
      <c r="BA105" s="140">
        <f t="shared" si="1510"/>
        <v>0</v>
      </c>
      <c r="BB105" s="140">
        <f t="shared" si="1510"/>
        <v>0</v>
      </c>
      <c r="BC105" s="140">
        <f t="shared" si="1510"/>
        <v>0</v>
      </c>
      <c r="BD105" s="140">
        <f t="shared" si="1510"/>
        <v>0</v>
      </c>
      <c r="BE105" s="140">
        <f t="shared" si="1510"/>
        <v>0</v>
      </c>
      <c r="BF105" s="140">
        <f t="shared" si="1510"/>
        <v>0</v>
      </c>
      <c r="BG105" s="140">
        <f t="shared" si="1510"/>
        <v>0</v>
      </c>
      <c r="BH105" s="140">
        <f t="shared" si="1510"/>
        <v>0</v>
      </c>
      <c r="BI105" s="140">
        <f t="shared" si="1510"/>
        <v>0</v>
      </c>
      <c r="BJ105" s="140">
        <f t="shared" si="1510"/>
        <v>0</v>
      </c>
      <c r="BK105" s="140">
        <f t="shared" si="1510"/>
        <v>0</v>
      </c>
      <c r="BL105" s="140">
        <f t="shared" si="1510"/>
        <v>0</v>
      </c>
      <c r="BM105" s="140">
        <f t="shared" si="1510"/>
        <v>0</v>
      </c>
      <c r="BN105" s="140">
        <f t="shared" ref="BN105:DY105" si="1511">BN20</f>
        <v>0</v>
      </c>
      <c r="BO105" s="140">
        <f t="shared" si="1511"/>
        <v>0</v>
      </c>
      <c r="BP105" s="140">
        <f t="shared" si="1511"/>
        <v>0</v>
      </c>
      <c r="BQ105" s="140">
        <f t="shared" si="1511"/>
        <v>0</v>
      </c>
      <c r="BR105" s="140">
        <f t="shared" si="1511"/>
        <v>0</v>
      </c>
      <c r="BS105" s="140">
        <f t="shared" si="1511"/>
        <v>0</v>
      </c>
      <c r="BT105" s="140">
        <f t="shared" si="1511"/>
        <v>0</v>
      </c>
      <c r="BU105" s="140">
        <f t="shared" si="1511"/>
        <v>0</v>
      </c>
      <c r="BV105" s="140">
        <f t="shared" si="1511"/>
        <v>0</v>
      </c>
      <c r="BW105" s="140">
        <f t="shared" si="1511"/>
        <v>0</v>
      </c>
      <c r="BX105" s="140">
        <f t="shared" si="1511"/>
        <v>0</v>
      </c>
      <c r="BY105" s="140">
        <f t="shared" si="1511"/>
        <v>0</v>
      </c>
      <c r="BZ105" s="140">
        <f t="shared" si="1511"/>
        <v>0</v>
      </c>
      <c r="CA105" s="140">
        <f t="shared" si="1511"/>
        <v>0</v>
      </c>
      <c r="CB105" s="140">
        <f t="shared" si="1511"/>
        <v>0</v>
      </c>
      <c r="CC105" s="140">
        <f t="shared" si="1511"/>
        <v>0</v>
      </c>
      <c r="CD105" s="140">
        <f t="shared" si="1511"/>
        <v>0</v>
      </c>
      <c r="CE105" s="140">
        <f t="shared" si="1511"/>
        <v>0</v>
      </c>
      <c r="CF105" s="140">
        <f t="shared" si="1511"/>
        <v>0</v>
      </c>
      <c r="CG105" s="140">
        <f t="shared" si="1511"/>
        <v>0</v>
      </c>
      <c r="CH105" s="140">
        <f t="shared" si="1511"/>
        <v>0</v>
      </c>
      <c r="CI105" s="140">
        <f t="shared" si="1511"/>
        <v>0</v>
      </c>
      <c r="CJ105" s="140">
        <f t="shared" si="1511"/>
        <v>0</v>
      </c>
      <c r="CK105" s="140">
        <f t="shared" si="1511"/>
        <v>0</v>
      </c>
      <c r="CL105" s="140">
        <f t="shared" si="1511"/>
        <v>0</v>
      </c>
      <c r="CM105" s="140">
        <f t="shared" si="1511"/>
        <v>0</v>
      </c>
      <c r="CN105" s="140">
        <f t="shared" si="1511"/>
        <v>0</v>
      </c>
      <c r="CO105" s="140">
        <f t="shared" si="1511"/>
        <v>0</v>
      </c>
      <c r="CP105" s="140">
        <f t="shared" si="1511"/>
        <v>0</v>
      </c>
      <c r="CQ105" s="140">
        <f t="shared" si="1511"/>
        <v>0</v>
      </c>
      <c r="CR105" s="140">
        <f t="shared" si="1511"/>
        <v>0</v>
      </c>
      <c r="CS105" s="140">
        <f t="shared" si="1511"/>
        <v>0</v>
      </c>
      <c r="CT105" s="140">
        <f t="shared" si="1511"/>
        <v>0</v>
      </c>
      <c r="CU105" s="140">
        <f t="shared" si="1511"/>
        <v>0</v>
      </c>
      <c r="CV105" s="140">
        <f t="shared" si="1511"/>
        <v>0</v>
      </c>
      <c r="CW105" s="140">
        <f t="shared" si="1511"/>
        <v>0</v>
      </c>
      <c r="CX105" s="140">
        <f t="shared" si="1511"/>
        <v>0</v>
      </c>
      <c r="CY105" s="140">
        <f t="shared" si="1511"/>
        <v>0</v>
      </c>
      <c r="CZ105" s="140">
        <f t="shared" si="1511"/>
        <v>0</v>
      </c>
      <c r="DA105" s="140">
        <f t="shared" si="1511"/>
        <v>0</v>
      </c>
      <c r="DB105" s="140">
        <f t="shared" si="1511"/>
        <v>0</v>
      </c>
      <c r="DC105" s="140">
        <f t="shared" si="1511"/>
        <v>0</v>
      </c>
      <c r="DD105" s="140">
        <f t="shared" si="1511"/>
        <v>0</v>
      </c>
      <c r="DE105" s="140">
        <f t="shared" si="1511"/>
        <v>0</v>
      </c>
      <c r="DF105" s="140">
        <f t="shared" si="1511"/>
        <v>0</v>
      </c>
      <c r="DG105" s="140">
        <f t="shared" si="1511"/>
        <v>0</v>
      </c>
      <c r="DH105" s="140">
        <f t="shared" si="1511"/>
        <v>0</v>
      </c>
      <c r="DI105" s="140">
        <f t="shared" si="1511"/>
        <v>0</v>
      </c>
      <c r="DJ105" s="140">
        <f t="shared" si="1511"/>
        <v>0</v>
      </c>
      <c r="DK105" s="140">
        <f t="shared" si="1511"/>
        <v>0</v>
      </c>
      <c r="DL105" s="140">
        <f t="shared" si="1511"/>
        <v>0</v>
      </c>
      <c r="DM105" s="140">
        <f t="shared" si="1511"/>
        <v>0</v>
      </c>
      <c r="DN105" s="140">
        <f t="shared" si="1511"/>
        <v>0</v>
      </c>
      <c r="DO105" s="140">
        <f t="shared" si="1511"/>
        <v>0</v>
      </c>
      <c r="DP105" s="140">
        <f t="shared" si="1511"/>
        <v>0</v>
      </c>
      <c r="DQ105" s="140">
        <f t="shared" si="1511"/>
        <v>0</v>
      </c>
      <c r="DR105" s="140">
        <f t="shared" si="1511"/>
        <v>0</v>
      </c>
      <c r="DS105" s="140">
        <f t="shared" si="1511"/>
        <v>0</v>
      </c>
      <c r="DT105" s="140">
        <f t="shared" si="1511"/>
        <v>0</v>
      </c>
      <c r="DU105" s="140">
        <f t="shared" si="1511"/>
        <v>0</v>
      </c>
      <c r="DV105" s="140">
        <f t="shared" si="1511"/>
        <v>0</v>
      </c>
      <c r="DW105" s="140">
        <f t="shared" si="1511"/>
        <v>0</v>
      </c>
      <c r="DX105" s="140">
        <f t="shared" si="1511"/>
        <v>0</v>
      </c>
      <c r="DY105" s="140">
        <f t="shared" si="1511"/>
        <v>0</v>
      </c>
      <c r="DZ105" s="140">
        <f t="shared" ref="DZ105:GK105" si="1512">DZ20</f>
        <v>0</v>
      </c>
      <c r="EA105" s="140">
        <f t="shared" si="1512"/>
        <v>0</v>
      </c>
      <c r="EB105" s="140">
        <f t="shared" si="1512"/>
        <v>0</v>
      </c>
      <c r="EC105" s="140">
        <f t="shared" si="1512"/>
        <v>0</v>
      </c>
      <c r="ED105" s="140">
        <f t="shared" si="1512"/>
        <v>0</v>
      </c>
      <c r="EE105" s="140">
        <f t="shared" si="1512"/>
        <v>0</v>
      </c>
      <c r="EF105" s="140">
        <f t="shared" si="1512"/>
        <v>0</v>
      </c>
      <c r="EG105" s="140">
        <f t="shared" si="1512"/>
        <v>0</v>
      </c>
      <c r="EH105" s="140">
        <f t="shared" si="1512"/>
        <v>0</v>
      </c>
      <c r="EI105" s="140">
        <f t="shared" si="1512"/>
        <v>0</v>
      </c>
      <c r="EJ105" s="140">
        <f t="shared" si="1512"/>
        <v>0</v>
      </c>
      <c r="EK105" s="140">
        <f t="shared" si="1512"/>
        <v>0</v>
      </c>
      <c r="EL105" s="140">
        <f t="shared" si="1512"/>
        <v>0</v>
      </c>
      <c r="EM105" s="140">
        <f t="shared" si="1512"/>
        <v>0</v>
      </c>
      <c r="EN105" s="140">
        <f t="shared" si="1512"/>
        <v>0</v>
      </c>
      <c r="EO105" s="140">
        <f t="shared" si="1512"/>
        <v>0</v>
      </c>
      <c r="EP105" s="140">
        <f t="shared" si="1512"/>
        <v>0</v>
      </c>
      <c r="EQ105" s="140">
        <f t="shared" si="1512"/>
        <v>0</v>
      </c>
      <c r="ER105" s="140">
        <f t="shared" si="1512"/>
        <v>0</v>
      </c>
      <c r="ES105" s="140">
        <f t="shared" si="1512"/>
        <v>0</v>
      </c>
      <c r="ET105" s="140">
        <f t="shared" si="1512"/>
        <v>0</v>
      </c>
      <c r="EU105" s="140">
        <f t="shared" si="1512"/>
        <v>0</v>
      </c>
      <c r="EV105" s="140">
        <f t="shared" si="1512"/>
        <v>0</v>
      </c>
      <c r="EW105" s="140">
        <f t="shared" si="1512"/>
        <v>0</v>
      </c>
      <c r="EX105" s="140">
        <f t="shared" si="1512"/>
        <v>0</v>
      </c>
      <c r="EY105" s="140">
        <f t="shared" si="1512"/>
        <v>0</v>
      </c>
      <c r="EZ105" s="140">
        <f t="shared" si="1512"/>
        <v>0</v>
      </c>
      <c r="FA105" s="140">
        <f t="shared" si="1512"/>
        <v>0</v>
      </c>
      <c r="FB105" s="140">
        <f t="shared" si="1512"/>
        <v>0</v>
      </c>
      <c r="FC105" s="140">
        <f t="shared" si="1512"/>
        <v>0</v>
      </c>
      <c r="FD105" s="140">
        <f t="shared" si="1512"/>
        <v>0</v>
      </c>
      <c r="FE105" s="140">
        <f t="shared" si="1512"/>
        <v>0</v>
      </c>
      <c r="FF105" s="140">
        <f t="shared" si="1512"/>
        <v>0</v>
      </c>
      <c r="FG105" s="140">
        <f t="shared" si="1512"/>
        <v>0</v>
      </c>
      <c r="FH105" s="140">
        <f t="shared" si="1512"/>
        <v>0</v>
      </c>
      <c r="FI105" s="140">
        <f t="shared" si="1512"/>
        <v>0</v>
      </c>
      <c r="FJ105" s="140">
        <f t="shared" si="1512"/>
        <v>0</v>
      </c>
      <c r="FK105" s="140">
        <f t="shared" si="1512"/>
        <v>0</v>
      </c>
      <c r="FL105" s="140">
        <f t="shared" si="1512"/>
        <v>0</v>
      </c>
      <c r="FM105" s="140">
        <f t="shared" si="1512"/>
        <v>0</v>
      </c>
      <c r="FN105" s="140">
        <f t="shared" si="1512"/>
        <v>0</v>
      </c>
      <c r="FO105" s="140">
        <f t="shared" si="1512"/>
        <v>0</v>
      </c>
      <c r="FP105" s="140">
        <f t="shared" si="1512"/>
        <v>0</v>
      </c>
      <c r="FQ105" s="140">
        <f t="shared" si="1512"/>
        <v>0</v>
      </c>
      <c r="FR105" s="140">
        <f t="shared" si="1512"/>
        <v>0</v>
      </c>
      <c r="FS105" s="140">
        <f t="shared" si="1512"/>
        <v>0</v>
      </c>
      <c r="FT105" s="140">
        <f t="shared" si="1512"/>
        <v>0</v>
      </c>
      <c r="FU105" s="140">
        <f t="shared" si="1512"/>
        <v>0</v>
      </c>
      <c r="FV105" s="140">
        <f t="shared" si="1512"/>
        <v>0</v>
      </c>
      <c r="FW105" s="140">
        <f t="shared" si="1512"/>
        <v>0</v>
      </c>
      <c r="FX105" s="140">
        <f t="shared" si="1512"/>
        <v>0</v>
      </c>
      <c r="FY105" s="140">
        <f t="shared" si="1512"/>
        <v>0</v>
      </c>
      <c r="FZ105" s="140">
        <f t="shared" si="1512"/>
        <v>0</v>
      </c>
      <c r="GA105" s="140">
        <f t="shared" si="1512"/>
        <v>0</v>
      </c>
      <c r="GB105" s="140">
        <f t="shared" si="1512"/>
        <v>0</v>
      </c>
      <c r="GC105" s="140">
        <f t="shared" si="1512"/>
        <v>0</v>
      </c>
      <c r="GD105" s="140">
        <f t="shared" si="1512"/>
        <v>0</v>
      </c>
      <c r="GE105" s="140">
        <f t="shared" si="1512"/>
        <v>0</v>
      </c>
      <c r="GF105" s="140">
        <f t="shared" si="1512"/>
        <v>0</v>
      </c>
      <c r="GG105" s="140">
        <f t="shared" si="1512"/>
        <v>0</v>
      </c>
      <c r="GH105" s="140">
        <f t="shared" si="1512"/>
        <v>0</v>
      </c>
      <c r="GI105" s="140">
        <f t="shared" si="1512"/>
        <v>0</v>
      </c>
      <c r="GJ105" s="140">
        <f t="shared" si="1512"/>
        <v>0</v>
      </c>
      <c r="GK105" s="140">
        <f t="shared" si="1512"/>
        <v>0</v>
      </c>
      <c r="GL105" s="140">
        <f t="shared" ref="GL105:IG105" si="1513">GL20</f>
        <v>0</v>
      </c>
      <c r="GM105" s="140">
        <f t="shared" si="1513"/>
        <v>0</v>
      </c>
      <c r="GN105" s="140">
        <f t="shared" si="1513"/>
        <v>0</v>
      </c>
      <c r="GO105" s="140">
        <f t="shared" si="1513"/>
        <v>0</v>
      </c>
      <c r="GP105" s="140">
        <f t="shared" si="1513"/>
        <v>0</v>
      </c>
      <c r="GQ105" s="140">
        <f t="shared" si="1513"/>
        <v>0</v>
      </c>
      <c r="GR105" s="140">
        <f t="shared" si="1513"/>
        <v>0</v>
      </c>
      <c r="GS105" s="140">
        <f t="shared" si="1513"/>
        <v>0</v>
      </c>
      <c r="GT105" s="140">
        <f t="shared" si="1513"/>
        <v>0</v>
      </c>
      <c r="GU105" s="140">
        <f t="shared" si="1513"/>
        <v>0</v>
      </c>
      <c r="GV105" s="140">
        <f t="shared" si="1513"/>
        <v>0</v>
      </c>
      <c r="GW105" s="140">
        <f t="shared" si="1513"/>
        <v>0</v>
      </c>
      <c r="GX105" s="140">
        <f t="shared" si="1513"/>
        <v>0</v>
      </c>
      <c r="GY105" s="140">
        <f t="shared" si="1513"/>
        <v>0</v>
      </c>
      <c r="GZ105" s="140">
        <f t="shared" si="1513"/>
        <v>0</v>
      </c>
      <c r="HA105" s="140">
        <f t="shared" si="1513"/>
        <v>0</v>
      </c>
      <c r="HB105" s="140">
        <f t="shared" si="1513"/>
        <v>0</v>
      </c>
      <c r="HC105" s="140">
        <f t="shared" si="1513"/>
        <v>0</v>
      </c>
      <c r="HD105" s="140">
        <f t="shared" si="1513"/>
        <v>0</v>
      </c>
      <c r="HE105" s="140">
        <f t="shared" si="1513"/>
        <v>0</v>
      </c>
      <c r="HF105" s="140">
        <f t="shared" si="1513"/>
        <v>0</v>
      </c>
      <c r="HG105" s="140">
        <f t="shared" si="1513"/>
        <v>0</v>
      </c>
      <c r="HH105" s="140">
        <f t="shared" si="1513"/>
        <v>0</v>
      </c>
      <c r="HI105" s="140">
        <f t="shared" si="1513"/>
        <v>0</v>
      </c>
      <c r="HJ105" s="140">
        <f t="shared" si="1513"/>
        <v>0</v>
      </c>
      <c r="HK105" s="140">
        <f t="shared" si="1513"/>
        <v>0</v>
      </c>
      <c r="HL105" s="140">
        <f t="shared" si="1513"/>
        <v>0</v>
      </c>
      <c r="HM105" s="140">
        <f t="shared" si="1513"/>
        <v>0</v>
      </c>
      <c r="HN105" s="140">
        <f t="shared" si="1513"/>
        <v>0</v>
      </c>
      <c r="HO105" s="140">
        <f t="shared" si="1513"/>
        <v>0</v>
      </c>
      <c r="HP105" s="140">
        <f t="shared" si="1513"/>
        <v>0</v>
      </c>
      <c r="HQ105" s="140">
        <f t="shared" si="1513"/>
        <v>0</v>
      </c>
      <c r="HR105" s="140">
        <f t="shared" si="1513"/>
        <v>0</v>
      </c>
      <c r="HS105" s="140">
        <f t="shared" si="1513"/>
        <v>0</v>
      </c>
      <c r="HT105" s="140">
        <f t="shared" si="1513"/>
        <v>0</v>
      </c>
      <c r="HU105" s="140">
        <f t="shared" si="1513"/>
        <v>0</v>
      </c>
      <c r="HV105" s="140">
        <f t="shared" si="1513"/>
        <v>0</v>
      </c>
      <c r="HW105" s="140">
        <f t="shared" si="1513"/>
        <v>0</v>
      </c>
      <c r="HX105" s="140">
        <f t="shared" si="1513"/>
        <v>0</v>
      </c>
      <c r="HY105" s="140">
        <f t="shared" si="1513"/>
        <v>0</v>
      </c>
      <c r="HZ105" s="140">
        <f t="shared" si="1513"/>
        <v>0</v>
      </c>
      <c r="IA105" s="140">
        <f t="shared" si="1513"/>
        <v>0</v>
      </c>
      <c r="IB105" s="140">
        <f t="shared" si="1513"/>
        <v>0</v>
      </c>
      <c r="IC105" s="140">
        <f t="shared" si="1513"/>
        <v>0</v>
      </c>
      <c r="ID105" s="140">
        <f t="shared" si="1513"/>
        <v>0</v>
      </c>
      <c r="IE105" s="140">
        <f t="shared" si="1513"/>
        <v>0</v>
      </c>
      <c r="IF105" s="140">
        <f t="shared" si="1513"/>
        <v>0</v>
      </c>
      <c r="IG105" s="140">
        <f t="shared" si="1513"/>
        <v>0</v>
      </c>
    </row>
    <row r="106" spans="1:241" s="9" customFormat="1" ht="13.8" x14ac:dyDescent="0.3">
      <c r="A106" s="141" t="s">
        <v>81</v>
      </c>
      <c r="B106" s="140">
        <f t="shared" ref="B106:BM106" si="1514">B21</f>
        <v>0</v>
      </c>
      <c r="C106" s="140">
        <f t="shared" si="1514"/>
        <v>0</v>
      </c>
      <c r="D106" s="140">
        <f t="shared" si="1514"/>
        <v>0</v>
      </c>
      <c r="E106" s="140">
        <f t="shared" si="1514"/>
        <v>0</v>
      </c>
      <c r="F106" s="140">
        <f t="shared" si="1514"/>
        <v>0</v>
      </c>
      <c r="G106" s="140">
        <f t="shared" si="1514"/>
        <v>0</v>
      </c>
      <c r="H106" s="140">
        <f t="shared" si="1514"/>
        <v>0</v>
      </c>
      <c r="I106" s="140">
        <f t="shared" si="1514"/>
        <v>0</v>
      </c>
      <c r="J106" s="140">
        <f t="shared" si="1514"/>
        <v>0</v>
      </c>
      <c r="K106" s="140">
        <f t="shared" si="1514"/>
        <v>0</v>
      </c>
      <c r="L106" s="140">
        <f t="shared" si="1514"/>
        <v>0</v>
      </c>
      <c r="M106" s="140">
        <f t="shared" si="1514"/>
        <v>0</v>
      </c>
      <c r="N106" s="140">
        <f t="shared" si="1514"/>
        <v>0</v>
      </c>
      <c r="O106" s="140">
        <f t="shared" si="1514"/>
        <v>0</v>
      </c>
      <c r="P106" s="140">
        <f t="shared" si="1514"/>
        <v>0</v>
      </c>
      <c r="Q106" s="140">
        <f t="shared" si="1514"/>
        <v>0</v>
      </c>
      <c r="R106" s="140">
        <f t="shared" si="1514"/>
        <v>0</v>
      </c>
      <c r="S106" s="140">
        <f t="shared" si="1514"/>
        <v>0</v>
      </c>
      <c r="T106" s="140">
        <f t="shared" si="1514"/>
        <v>0</v>
      </c>
      <c r="U106" s="140">
        <f t="shared" si="1514"/>
        <v>0</v>
      </c>
      <c r="V106" s="140">
        <f t="shared" si="1514"/>
        <v>0</v>
      </c>
      <c r="W106" s="140">
        <f t="shared" si="1514"/>
        <v>0</v>
      </c>
      <c r="X106" s="140">
        <f t="shared" si="1514"/>
        <v>0</v>
      </c>
      <c r="Y106" s="140">
        <f t="shared" si="1514"/>
        <v>0</v>
      </c>
      <c r="Z106" s="140">
        <f t="shared" si="1514"/>
        <v>0</v>
      </c>
      <c r="AA106" s="140">
        <f t="shared" si="1514"/>
        <v>0</v>
      </c>
      <c r="AB106" s="140">
        <f t="shared" si="1514"/>
        <v>0</v>
      </c>
      <c r="AC106" s="140">
        <f t="shared" si="1514"/>
        <v>0</v>
      </c>
      <c r="AD106" s="140">
        <f t="shared" si="1514"/>
        <v>0</v>
      </c>
      <c r="AE106" s="140">
        <f t="shared" si="1514"/>
        <v>0</v>
      </c>
      <c r="AF106" s="140">
        <f t="shared" si="1514"/>
        <v>0</v>
      </c>
      <c r="AG106" s="140">
        <f t="shared" si="1514"/>
        <v>0</v>
      </c>
      <c r="AH106" s="140">
        <f t="shared" si="1514"/>
        <v>0</v>
      </c>
      <c r="AI106" s="140">
        <f t="shared" si="1514"/>
        <v>0</v>
      </c>
      <c r="AJ106" s="140">
        <f t="shared" si="1514"/>
        <v>0</v>
      </c>
      <c r="AK106" s="140">
        <f t="shared" si="1514"/>
        <v>0</v>
      </c>
      <c r="AL106" s="140">
        <f t="shared" si="1514"/>
        <v>0</v>
      </c>
      <c r="AM106" s="140">
        <f t="shared" si="1514"/>
        <v>0</v>
      </c>
      <c r="AN106" s="140">
        <f t="shared" si="1514"/>
        <v>0</v>
      </c>
      <c r="AO106" s="140">
        <f t="shared" si="1514"/>
        <v>0</v>
      </c>
      <c r="AP106" s="140">
        <f t="shared" si="1514"/>
        <v>0</v>
      </c>
      <c r="AQ106" s="140">
        <f t="shared" si="1514"/>
        <v>0</v>
      </c>
      <c r="AR106" s="140">
        <f t="shared" si="1514"/>
        <v>0</v>
      </c>
      <c r="AS106" s="140">
        <f t="shared" si="1514"/>
        <v>0</v>
      </c>
      <c r="AT106" s="140">
        <f t="shared" si="1514"/>
        <v>0</v>
      </c>
      <c r="AU106" s="140">
        <f t="shared" si="1514"/>
        <v>0</v>
      </c>
      <c r="AV106" s="140">
        <f t="shared" si="1514"/>
        <v>0</v>
      </c>
      <c r="AW106" s="140">
        <f t="shared" si="1514"/>
        <v>0</v>
      </c>
      <c r="AX106" s="140">
        <f t="shared" si="1514"/>
        <v>0</v>
      </c>
      <c r="AY106" s="140">
        <f t="shared" si="1514"/>
        <v>0</v>
      </c>
      <c r="AZ106" s="140">
        <f t="shared" si="1514"/>
        <v>0</v>
      </c>
      <c r="BA106" s="140">
        <f t="shared" si="1514"/>
        <v>0</v>
      </c>
      <c r="BB106" s="140">
        <f t="shared" si="1514"/>
        <v>0</v>
      </c>
      <c r="BC106" s="140">
        <f t="shared" si="1514"/>
        <v>0</v>
      </c>
      <c r="BD106" s="140">
        <f t="shared" si="1514"/>
        <v>0</v>
      </c>
      <c r="BE106" s="140">
        <f t="shared" si="1514"/>
        <v>0</v>
      </c>
      <c r="BF106" s="140">
        <f t="shared" si="1514"/>
        <v>0</v>
      </c>
      <c r="BG106" s="140">
        <f t="shared" si="1514"/>
        <v>0</v>
      </c>
      <c r="BH106" s="140">
        <f t="shared" si="1514"/>
        <v>0</v>
      </c>
      <c r="BI106" s="140">
        <f t="shared" si="1514"/>
        <v>0</v>
      </c>
      <c r="BJ106" s="140">
        <f t="shared" si="1514"/>
        <v>0</v>
      </c>
      <c r="BK106" s="140">
        <f t="shared" si="1514"/>
        <v>0</v>
      </c>
      <c r="BL106" s="140">
        <f t="shared" si="1514"/>
        <v>0</v>
      </c>
      <c r="BM106" s="140">
        <f t="shared" si="1514"/>
        <v>0</v>
      </c>
      <c r="BN106" s="140">
        <f t="shared" ref="BN106:DY106" si="1515">BN21</f>
        <v>0</v>
      </c>
      <c r="BO106" s="140">
        <f t="shared" si="1515"/>
        <v>0</v>
      </c>
      <c r="BP106" s="140">
        <f t="shared" si="1515"/>
        <v>0</v>
      </c>
      <c r="BQ106" s="140">
        <f t="shared" si="1515"/>
        <v>0</v>
      </c>
      <c r="BR106" s="140">
        <f t="shared" si="1515"/>
        <v>0</v>
      </c>
      <c r="BS106" s="140">
        <f t="shared" si="1515"/>
        <v>0</v>
      </c>
      <c r="BT106" s="140">
        <f t="shared" si="1515"/>
        <v>0</v>
      </c>
      <c r="BU106" s="140">
        <f t="shared" si="1515"/>
        <v>0</v>
      </c>
      <c r="BV106" s="140">
        <f t="shared" si="1515"/>
        <v>0</v>
      </c>
      <c r="BW106" s="140">
        <f t="shared" si="1515"/>
        <v>0</v>
      </c>
      <c r="BX106" s="140">
        <f t="shared" si="1515"/>
        <v>0</v>
      </c>
      <c r="BY106" s="140">
        <f t="shared" si="1515"/>
        <v>0</v>
      </c>
      <c r="BZ106" s="140">
        <f t="shared" si="1515"/>
        <v>0</v>
      </c>
      <c r="CA106" s="140">
        <f t="shared" si="1515"/>
        <v>0</v>
      </c>
      <c r="CB106" s="140">
        <f t="shared" si="1515"/>
        <v>0</v>
      </c>
      <c r="CC106" s="140">
        <f t="shared" si="1515"/>
        <v>0</v>
      </c>
      <c r="CD106" s="140">
        <f t="shared" si="1515"/>
        <v>0</v>
      </c>
      <c r="CE106" s="140">
        <f t="shared" si="1515"/>
        <v>0</v>
      </c>
      <c r="CF106" s="140">
        <f t="shared" si="1515"/>
        <v>0</v>
      </c>
      <c r="CG106" s="140">
        <f t="shared" si="1515"/>
        <v>0</v>
      </c>
      <c r="CH106" s="140">
        <f t="shared" si="1515"/>
        <v>0</v>
      </c>
      <c r="CI106" s="140">
        <f t="shared" si="1515"/>
        <v>0</v>
      </c>
      <c r="CJ106" s="140">
        <f t="shared" si="1515"/>
        <v>0</v>
      </c>
      <c r="CK106" s="140">
        <f t="shared" si="1515"/>
        <v>0</v>
      </c>
      <c r="CL106" s="140">
        <f t="shared" si="1515"/>
        <v>0</v>
      </c>
      <c r="CM106" s="140">
        <f t="shared" si="1515"/>
        <v>0</v>
      </c>
      <c r="CN106" s="140">
        <f t="shared" si="1515"/>
        <v>0</v>
      </c>
      <c r="CO106" s="140">
        <f t="shared" si="1515"/>
        <v>0</v>
      </c>
      <c r="CP106" s="140">
        <f t="shared" si="1515"/>
        <v>0</v>
      </c>
      <c r="CQ106" s="140">
        <f t="shared" si="1515"/>
        <v>0</v>
      </c>
      <c r="CR106" s="140">
        <f t="shared" si="1515"/>
        <v>0</v>
      </c>
      <c r="CS106" s="140">
        <f t="shared" si="1515"/>
        <v>0</v>
      </c>
      <c r="CT106" s="140">
        <f t="shared" si="1515"/>
        <v>0</v>
      </c>
      <c r="CU106" s="140">
        <f t="shared" si="1515"/>
        <v>0</v>
      </c>
      <c r="CV106" s="140">
        <f t="shared" si="1515"/>
        <v>0</v>
      </c>
      <c r="CW106" s="140">
        <f t="shared" si="1515"/>
        <v>0</v>
      </c>
      <c r="CX106" s="140">
        <f t="shared" si="1515"/>
        <v>0</v>
      </c>
      <c r="CY106" s="140">
        <f t="shared" si="1515"/>
        <v>0</v>
      </c>
      <c r="CZ106" s="140">
        <f t="shared" si="1515"/>
        <v>0</v>
      </c>
      <c r="DA106" s="140">
        <f t="shared" si="1515"/>
        <v>0</v>
      </c>
      <c r="DB106" s="140">
        <f t="shared" si="1515"/>
        <v>0</v>
      </c>
      <c r="DC106" s="140">
        <f t="shared" si="1515"/>
        <v>0</v>
      </c>
      <c r="DD106" s="140">
        <f t="shared" si="1515"/>
        <v>0</v>
      </c>
      <c r="DE106" s="140">
        <f t="shared" si="1515"/>
        <v>0</v>
      </c>
      <c r="DF106" s="140">
        <f t="shared" si="1515"/>
        <v>0</v>
      </c>
      <c r="DG106" s="140">
        <f t="shared" si="1515"/>
        <v>0</v>
      </c>
      <c r="DH106" s="140">
        <f t="shared" si="1515"/>
        <v>0</v>
      </c>
      <c r="DI106" s="140">
        <f t="shared" si="1515"/>
        <v>0</v>
      </c>
      <c r="DJ106" s="140">
        <f t="shared" si="1515"/>
        <v>0</v>
      </c>
      <c r="DK106" s="140">
        <f t="shared" si="1515"/>
        <v>0</v>
      </c>
      <c r="DL106" s="140">
        <f t="shared" si="1515"/>
        <v>0</v>
      </c>
      <c r="DM106" s="140">
        <f t="shared" si="1515"/>
        <v>0</v>
      </c>
      <c r="DN106" s="140">
        <f t="shared" si="1515"/>
        <v>0</v>
      </c>
      <c r="DO106" s="140">
        <f t="shared" si="1515"/>
        <v>0</v>
      </c>
      <c r="DP106" s="140">
        <f t="shared" si="1515"/>
        <v>0</v>
      </c>
      <c r="DQ106" s="140">
        <f t="shared" si="1515"/>
        <v>0</v>
      </c>
      <c r="DR106" s="140">
        <f t="shared" si="1515"/>
        <v>0</v>
      </c>
      <c r="DS106" s="140">
        <f t="shared" si="1515"/>
        <v>0</v>
      </c>
      <c r="DT106" s="140">
        <f t="shared" si="1515"/>
        <v>0</v>
      </c>
      <c r="DU106" s="140">
        <f t="shared" si="1515"/>
        <v>0</v>
      </c>
      <c r="DV106" s="140">
        <f t="shared" si="1515"/>
        <v>0</v>
      </c>
      <c r="DW106" s="140">
        <f t="shared" si="1515"/>
        <v>0</v>
      </c>
      <c r="DX106" s="140">
        <f t="shared" si="1515"/>
        <v>0</v>
      </c>
      <c r="DY106" s="140">
        <f t="shared" si="1515"/>
        <v>0</v>
      </c>
      <c r="DZ106" s="140">
        <f t="shared" ref="DZ106:GK106" si="1516">DZ21</f>
        <v>0</v>
      </c>
      <c r="EA106" s="140">
        <f t="shared" si="1516"/>
        <v>0</v>
      </c>
      <c r="EB106" s="140">
        <f t="shared" si="1516"/>
        <v>0</v>
      </c>
      <c r="EC106" s="140">
        <f t="shared" si="1516"/>
        <v>0</v>
      </c>
      <c r="ED106" s="140">
        <f t="shared" si="1516"/>
        <v>0</v>
      </c>
      <c r="EE106" s="140">
        <f t="shared" si="1516"/>
        <v>0</v>
      </c>
      <c r="EF106" s="140">
        <f t="shared" si="1516"/>
        <v>0</v>
      </c>
      <c r="EG106" s="140">
        <f t="shared" si="1516"/>
        <v>0</v>
      </c>
      <c r="EH106" s="140">
        <f t="shared" si="1516"/>
        <v>0</v>
      </c>
      <c r="EI106" s="140">
        <f t="shared" si="1516"/>
        <v>0</v>
      </c>
      <c r="EJ106" s="140">
        <f t="shared" si="1516"/>
        <v>0</v>
      </c>
      <c r="EK106" s="140">
        <f t="shared" si="1516"/>
        <v>0</v>
      </c>
      <c r="EL106" s="140">
        <f t="shared" si="1516"/>
        <v>0</v>
      </c>
      <c r="EM106" s="140">
        <f t="shared" si="1516"/>
        <v>0</v>
      </c>
      <c r="EN106" s="140">
        <f t="shared" si="1516"/>
        <v>0</v>
      </c>
      <c r="EO106" s="140">
        <f t="shared" si="1516"/>
        <v>0</v>
      </c>
      <c r="EP106" s="140">
        <f t="shared" si="1516"/>
        <v>0</v>
      </c>
      <c r="EQ106" s="140">
        <f t="shared" si="1516"/>
        <v>0</v>
      </c>
      <c r="ER106" s="140">
        <f t="shared" si="1516"/>
        <v>0</v>
      </c>
      <c r="ES106" s="140">
        <f t="shared" si="1516"/>
        <v>0</v>
      </c>
      <c r="ET106" s="140">
        <f t="shared" si="1516"/>
        <v>0</v>
      </c>
      <c r="EU106" s="140">
        <f t="shared" si="1516"/>
        <v>0</v>
      </c>
      <c r="EV106" s="140">
        <f t="shared" si="1516"/>
        <v>0</v>
      </c>
      <c r="EW106" s="140">
        <f t="shared" si="1516"/>
        <v>0</v>
      </c>
      <c r="EX106" s="140">
        <f t="shared" si="1516"/>
        <v>0</v>
      </c>
      <c r="EY106" s="140">
        <f t="shared" si="1516"/>
        <v>0</v>
      </c>
      <c r="EZ106" s="140">
        <f t="shared" si="1516"/>
        <v>0</v>
      </c>
      <c r="FA106" s="140">
        <f t="shared" si="1516"/>
        <v>0</v>
      </c>
      <c r="FB106" s="140">
        <f t="shared" si="1516"/>
        <v>0</v>
      </c>
      <c r="FC106" s="140">
        <f t="shared" si="1516"/>
        <v>0</v>
      </c>
      <c r="FD106" s="140">
        <f t="shared" si="1516"/>
        <v>0</v>
      </c>
      <c r="FE106" s="140">
        <f t="shared" si="1516"/>
        <v>0</v>
      </c>
      <c r="FF106" s="140">
        <f t="shared" si="1516"/>
        <v>0</v>
      </c>
      <c r="FG106" s="140">
        <f t="shared" si="1516"/>
        <v>0</v>
      </c>
      <c r="FH106" s="140">
        <f t="shared" si="1516"/>
        <v>0</v>
      </c>
      <c r="FI106" s="140">
        <f t="shared" si="1516"/>
        <v>0</v>
      </c>
      <c r="FJ106" s="140">
        <f t="shared" si="1516"/>
        <v>0</v>
      </c>
      <c r="FK106" s="140">
        <f t="shared" si="1516"/>
        <v>0</v>
      </c>
      <c r="FL106" s="140">
        <f t="shared" si="1516"/>
        <v>0</v>
      </c>
      <c r="FM106" s="140">
        <f t="shared" si="1516"/>
        <v>0</v>
      </c>
      <c r="FN106" s="140">
        <f t="shared" si="1516"/>
        <v>0</v>
      </c>
      <c r="FO106" s="140">
        <f t="shared" si="1516"/>
        <v>0</v>
      </c>
      <c r="FP106" s="140">
        <f t="shared" si="1516"/>
        <v>0</v>
      </c>
      <c r="FQ106" s="140">
        <f t="shared" si="1516"/>
        <v>0</v>
      </c>
      <c r="FR106" s="140">
        <f t="shared" si="1516"/>
        <v>0</v>
      </c>
      <c r="FS106" s="140">
        <f t="shared" si="1516"/>
        <v>0</v>
      </c>
      <c r="FT106" s="140">
        <f t="shared" si="1516"/>
        <v>0</v>
      </c>
      <c r="FU106" s="140">
        <f t="shared" si="1516"/>
        <v>0</v>
      </c>
      <c r="FV106" s="140">
        <f t="shared" si="1516"/>
        <v>0</v>
      </c>
      <c r="FW106" s="140">
        <f t="shared" si="1516"/>
        <v>0</v>
      </c>
      <c r="FX106" s="140">
        <f t="shared" si="1516"/>
        <v>0</v>
      </c>
      <c r="FY106" s="140">
        <f t="shared" si="1516"/>
        <v>0</v>
      </c>
      <c r="FZ106" s="140">
        <f t="shared" si="1516"/>
        <v>0</v>
      </c>
      <c r="GA106" s="140">
        <f t="shared" si="1516"/>
        <v>0</v>
      </c>
      <c r="GB106" s="140">
        <f t="shared" si="1516"/>
        <v>0</v>
      </c>
      <c r="GC106" s="140">
        <f t="shared" si="1516"/>
        <v>0</v>
      </c>
      <c r="GD106" s="140">
        <f t="shared" si="1516"/>
        <v>0</v>
      </c>
      <c r="GE106" s="140">
        <f t="shared" si="1516"/>
        <v>0</v>
      </c>
      <c r="GF106" s="140">
        <f t="shared" si="1516"/>
        <v>0</v>
      </c>
      <c r="GG106" s="140">
        <f t="shared" si="1516"/>
        <v>0</v>
      </c>
      <c r="GH106" s="140">
        <f t="shared" si="1516"/>
        <v>0</v>
      </c>
      <c r="GI106" s="140">
        <f t="shared" si="1516"/>
        <v>0</v>
      </c>
      <c r="GJ106" s="140">
        <f t="shared" si="1516"/>
        <v>0</v>
      </c>
      <c r="GK106" s="140">
        <f t="shared" si="1516"/>
        <v>0</v>
      </c>
      <c r="GL106" s="140">
        <f t="shared" ref="GL106:IG106" si="1517">GL21</f>
        <v>0</v>
      </c>
      <c r="GM106" s="140">
        <f t="shared" si="1517"/>
        <v>0</v>
      </c>
      <c r="GN106" s="140">
        <f t="shared" si="1517"/>
        <v>0</v>
      </c>
      <c r="GO106" s="140">
        <f t="shared" si="1517"/>
        <v>0</v>
      </c>
      <c r="GP106" s="140">
        <f t="shared" si="1517"/>
        <v>0</v>
      </c>
      <c r="GQ106" s="140">
        <f t="shared" si="1517"/>
        <v>0</v>
      </c>
      <c r="GR106" s="140">
        <f t="shared" si="1517"/>
        <v>0</v>
      </c>
      <c r="GS106" s="140">
        <f t="shared" si="1517"/>
        <v>0</v>
      </c>
      <c r="GT106" s="140">
        <f t="shared" si="1517"/>
        <v>0</v>
      </c>
      <c r="GU106" s="140">
        <f t="shared" si="1517"/>
        <v>0</v>
      </c>
      <c r="GV106" s="140">
        <f t="shared" si="1517"/>
        <v>0</v>
      </c>
      <c r="GW106" s="140">
        <f t="shared" si="1517"/>
        <v>0</v>
      </c>
      <c r="GX106" s="140">
        <f t="shared" si="1517"/>
        <v>0</v>
      </c>
      <c r="GY106" s="140">
        <f t="shared" si="1517"/>
        <v>0</v>
      </c>
      <c r="GZ106" s="140">
        <f t="shared" si="1517"/>
        <v>0</v>
      </c>
      <c r="HA106" s="140">
        <f t="shared" si="1517"/>
        <v>0</v>
      </c>
      <c r="HB106" s="140">
        <f t="shared" si="1517"/>
        <v>0</v>
      </c>
      <c r="HC106" s="140">
        <f t="shared" si="1517"/>
        <v>0</v>
      </c>
      <c r="HD106" s="140">
        <f t="shared" si="1517"/>
        <v>0</v>
      </c>
      <c r="HE106" s="140">
        <f t="shared" si="1517"/>
        <v>0</v>
      </c>
      <c r="HF106" s="140">
        <f t="shared" si="1517"/>
        <v>0</v>
      </c>
      <c r="HG106" s="140">
        <f t="shared" si="1517"/>
        <v>0</v>
      </c>
      <c r="HH106" s="140">
        <f t="shared" si="1517"/>
        <v>0</v>
      </c>
      <c r="HI106" s="140">
        <f t="shared" si="1517"/>
        <v>0</v>
      </c>
      <c r="HJ106" s="140">
        <f t="shared" si="1517"/>
        <v>0</v>
      </c>
      <c r="HK106" s="140">
        <f t="shared" si="1517"/>
        <v>0</v>
      </c>
      <c r="HL106" s="140">
        <f t="shared" si="1517"/>
        <v>0</v>
      </c>
      <c r="HM106" s="140">
        <f t="shared" si="1517"/>
        <v>0</v>
      </c>
      <c r="HN106" s="140">
        <f t="shared" si="1517"/>
        <v>0</v>
      </c>
      <c r="HO106" s="140">
        <f t="shared" si="1517"/>
        <v>0</v>
      </c>
      <c r="HP106" s="140">
        <f t="shared" si="1517"/>
        <v>0</v>
      </c>
      <c r="HQ106" s="140">
        <f t="shared" si="1517"/>
        <v>0</v>
      </c>
      <c r="HR106" s="140">
        <f t="shared" si="1517"/>
        <v>0</v>
      </c>
      <c r="HS106" s="140">
        <f t="shared" si="1517"/>
        <v>0</v>
      </c>
      <c r="HT106" s="140">
        <f t="shared" si="1517"/>
        <v>0</v>
      </c>
      <c r="HU106" s="140">
        <f t="shared" si="1517"/>
        <v>0</v>
      </c>
      <c r="HV106" s="140">
        <f t="shared" si="1517"/>
        <v>0</v>
      </c>
      <c r="HW106" s="140">
        <f t="shared" si="1517"/>
        <v>0</v>
      </c>
      <c r="HX106" s="140">
        <f t="shared" si="1517"/>
        <v>0</v>
      </c>
      <c r="HY106" s="140">
        <f t="shared" si="1517"/>
        <v>0</v>
      </c>
      <c r="HZ106" s="140">
        <f t="shared" si="1517"/>
        <v>0</v>
      </c>
      <c r="IA106" s="140">
        <f t="shared" si="1517"/>
        <v>0</v>
      </c>
      <c r="IB106" s="140">
        <f t="shared" si="1517"/>
        <v>0</v>
      </c>
      <c r="IC106" s="140">
        <f t="shared" si="1517"/>
        <v>0</v>
      </c>
      <c r="ID106" s="140">
        <f t="shared" si="1517"/>
        <v>0</v>
      </c>
      <c r="IE106" s="140">
        <f t="shared" si="1517"/>
        <v>0</v>
      </c>
      <c r="IF106" s="140">
        <f t="shared" si="1517"/>
        <v>0</v>
      </c>
      <c r="IG106" s="140">
        <f t="shared" si="1517"/>
        <v>0</v>
      </c>
    </row>
    <row r="107" spans="1:241" s="9" customFormat="1" ht="13.8" x14ac:dyDescent="0.3">
      <c r="A107" s="3" t="s">
        <v>143</v>
      </c>
      <c r="B107" s="140">
        <f t="shared" ref="B107:BM107" si="1518">B24</f>
        <v>49.166680772888363</v>
      </c>
      <c r="C107" s="140">
        <f t="shared" si="1518"/>
        <v>49.166680772888363</v>
      </c>
      <c r="D107" s="140">
        <f t="shared" si="1518"/>
        <v>49.166680772888363</v>
      </c>
      <c r="E107" s="140">
        <f t="shared" si="1518"/>
        <v>49.166680772888363</v>
      </c>
      <c r="F107" s="140">
        <f t="shared" si="1518"/>
        <v>49.166680772888363</v>
      </c>
      <c r="G107" s="140">
        <f t="shared" si="1518"/>
        <v>49.166680772888363</v>
      </c>
      <c r="H107" s="140">
        <f t="shared" si="1518"/>
        <v>49.166680772888363</v>
      </c>
      <c r="I107" s="140">
        <f t="shared" si="1518"/>
        <v>49.166680772888363</v>
      </c>
      <c r="J107" s="140">
        <f t="shared" si="1518"/>
        <v>49.166680772888363</v>
      </c>
      <c r="K107" s="140">
        <f t="shared" si="1518"/>
        <v>49.166680772888363</v>
      </c>
      <c r="L107" s="140">
        <f t="shared" si="1518"/>
        <v>49.166680772888363</v>
      </c>
      <c r="M107" s="140">
        <f t="shared" si="1518"/>
        <v>49.166680772888363</v>
      </c>
      <c r="N107" s="140">
        <f t="shared" si="1518"/>
        <v>49.166680772888363</v>
      </c>
      <c r="O107" s="140">
        <f t="shared" si="1518"/>
        <v>49.166680772888363</v>
      </c>
      <c r="P107" s="140">
        <f t="shared" si="1518"/>
        <v>49.166680772888363</v>
      </c>
      <c r="Q107" s="140">
        <f t="shared" si="1518"/>
        <v>49.166680772888363</v>
      </c>
      <c r="R107" s="140">
        <f t="shared" si="1518"/>
        <v>49.166680772888363</v>
      </c>
      <c r="S107" s="140">
        <f t="shared" si="1518"/>
        <v>49.166680772888363</v>
      </c>
      <c r="T107" s="140">
        <f t="shared" si="1518"/>
        <v>49.166680772888363</v>
      </c>
      <c r="U107" s="140">
        <f t="shared" si="1518"/>
        <v>49.166680772888363</v>
      </c>
      <c r="V107" s="140">
        <f t="shared" si="1518"/>
        <v>49.166680772888363</v>
      </c>
      <c r="W107" s="140">
        <f t="shared" si="1518"/>
        <v>49.166680772888363</v>
      </c>
      <c r="X107" s="140">
        <f t="shared" si="1518"/>
        <v>49.166680772888363</v>
      </c>
      <c r="Y107" s="140">
        <f t="shared" si="1518"/>
        <v>49.166680772888363</v>
      </c>
      <c r="Z107" s="140">
        <f t="shared" si="1518"/>
        <v>49.166680772888363</v>
      </c>
      <c r="AA107" s="140">
        <f t="shared" si="1518"/>
        <v>49.166680772888363</v>
      </c>
      <c r="AB107" s="140">
        <f t="shared" si="1518"/>
        <v>49.166680772888363</v>
      </c>
      <c r="AC107" s="140">
        <f t="shared" si="1518"/>
        <v>49.166680772888363</v>
      </c>
      <c r="AD107" s="140">
        <f t="shared" si="1518"/>
        <v>49.166680772888363</v>
      </c>
      <c r="AE107" s="140">
        <f t="shared" si="1518"/>
        <v>49.166680772888363</v>
      </c>
      <c r="AF107" s="140">
        <f t="shared" si="1518"/>
        <v>49.166680772888363</v>
      </c>
      <c r="AG107" s="140">
        <f t="shared" si="1518"/>
        <v>49.166680772888363</v>
      </c>
      <c r="AH107" s="140">
        <f t="shared" si="1518"/>
        <v>49.166680772888363</v>
      </c>
      <c r="AI107" s="140">
        <f t="shared" si="1518"/>
        <v>49.166680772888363</v>
      </c>
      <c r="AJ107" s="140">
        <f t="shared" si="1518"/>
        <v>49.166680772888363</v>
      </c>
      <c r="AK107" s="140">
        <f t="shared" si="1518"/>
        <v>49.166680772888363</v>
      </c>
      <c r="AL107" s="140">
        <f t="shared" si="1518"/>
        <v>49.166680772888363</v>
      </c>
      <c r="AM107" s="140">
        <f t="shared" si="1518"/>
        <v>49.166680772888363</v>
      </c>
      <c r="AN107" s="140">
        <f t="shared" si="1518"/>
        <v>49.166680772888363</v>
      </c>
      <c r="AO107" s="140">
        <f t="shared" si="1518"/>
        <v>49.166680772888363</v>
      </c>
      <c r="AP107" s="140">
        <f t="shared" si="1518"/>
        <v>49.166680772888363</v>
      </c>
      <c r="AQ107" s="140">
        <f t="shared" si="1518"/>
        <v>49.166680772888363</v>
      </c>
      <c r="AR107" s="140">
        <f t="shared" si="1518"/>
        <v>49.166680772888363</v>
      </c>
      <c r="AS107" s="140">
        <f t="shared" si="1518"/>
        <v>49.166680772888363</v>
      </c>
      <c r="AT107" s="140">
        <f t="shared" si="1518"/>
        <v>49.166680772888363</v>
      </c>
      <c r="AU107" s="140">
        <f t="shared" si="1518"/>
        <v>49.166680772888363</v>
      </c>
      <c r="AV107" s="140">
        <f t="shared" si="1518"/>
        <v>49.166680772888363</v>
      </c>
      <c r="AW107" s="140">
        <f t="shared" si="1518"/>
        <v>49.166680772888363</v>
      </c>
      <c r="AX107" s="140">
        <f t="shared" si="1518"/>
        <v>49.166680772888363</v>
      </c>
      <c r="AY107" s="140">
        <f t="shared" si="1518"/>
        <v>49.166680772888363</v>
      </c>
      <c r="AZ107" s="140">
        <f t="shared" si="1518"/>
        <v>49.166680772888363</v>
      </c>
      <c r="BA107" s="140">
        <f t="shared" si="1518"/>
        <v>49.166680772888363</v>
      </c>
      <c r="BB107" s="140">
        <f t="shared" si="1518"/>
        <v>49.166680772888363</v>
      </c>
      <c r="BC107" s="140">
        <f t="shared" si="1518"/>
        <v>49.166680772888363</v>
      </c>
      <c r="BD107" s="140">
        <f t="shared" si="1518"/>
        <v>49.166680772888363</v>
      </c>
      <c r="BE107" s="140">
        <f t="shared" si="1518"/>
        <v>49.166680772888363</v>
      </c>
      <c r="BF107" s="140">
        <f t="shared" si="1518"/>
        <v>49.166680772888363</v>
      </c>
      <c r="BG107" s="140">
        <f t="shared" si="1518"/>
        <v>49.166680772888363</v>
      </c>
      <c r="BH107" s="140">
        <f t="shared" si="1518"/>
        <v>49.166680772888363</v>
      </c>
      <c r="BI107" s="140">
        <f t="shared" si="1518"/>
        <v>49.166680772888363</v>
      </c>
      <c r="BJ107" s="140">
        <f t="shared" si="1518"/>
        <v>49.166680772888363</v>
      </c>
      <c r="BK107" s="140">
        <f t="shared" si="1518"/>
        <v>49.166680772888363</v>
      </c>
      <c r="BL107" s="140">
        <f t="shared" si="1518"/>
        <v>49.166680772888363</v>
      </c>
      <c r="BM107" s="140">
        <f t="shared" si="1518"/>
        <v>49.166680772888363</v>
      </c>
      <c r="BN107" s="140">
        <f t="shared" ref="BN107:DY107" si="1519">BN24</f>
        <v>49.166680772888363</v>
      </c>
      <c r="BO107" s="140">
        <f t="shared" si="1519"/>
        <v>49.166680772888363</v>
      </c>
      <c r="BP107" s="140">
        <f t="shared" si="1519"/>
        <v>49.166680772888363</v>
      </c>
      <c r="BQ107" s="140">
        <f t="shared" si="1519"/>
        <v>49.166680772888363</v>
      </c>
      <c r="BR107" s="140">
        <f t="shared" si="1519"/>
        <v>49.166680772888363</v>
      </c>
      <c r="BS107" s="140">
        <f t="shared" si="1519"/>
        <v>49.166680772888363</v>
      </c>
      <c r="BT107" s="140">
        <f t="shared" si="1519"/>
        <v>49.166680772888363</v>
      </c>
      <c r="BU107" s="140">
        <f t="shared" si="1519"/>
        <v>49.166680772888363</v>
      </c>
      <c r="BV107" s="140">
        <f t="shared" si="1519"/>
        <v>49.166680772888363</v>
      </c>
      <c r="BW107" s="140">
        <f t="shared" si="1519"/>
        <v>49.166680772888363</v>
      </c>
      <c r="BX107" s="140">
        <f t="shared" si="1519"/>
        <v>49.166680772888363</v>
      </c>
      <c r="BY107" s="140">
        <f t="shared" si="1519"/>
        <v>49.166680772888363</v>
      </c>
      <c r="BZ107" s="140">
        <f t="shared" si="1519"/>
        <v>49.166680772888363</v>
      </c>
      <c r="CA107" s="140">
        <f t="shared" si="1519"/>
        <v>49.166680772888363</v>
      </c>
      <c r="CB107" s="140">
        <f t="shared" si="1519"/>
        <v>49.166680772888363</v>
      </c>
      <c r="CC107" s="140">
        <f t="shared" si="1519"/>
        <v>49.166680772888363</v>
      </c>
      <c r="CD107" s="140">
        <f t="shared" si="1519"/>
        <v>49.166680772888363</v>
      </c>
      <c r="CE107" s="140">
        <f t="shared" si="1519"/>
        <v>49.166680772888363</v>
      </c>
      <c r="CF107" s="140">
        <f t="shared" si="1519"/>
        <v>49.166680772888363</v>
      </c>
      <c r="CG107" s="140">
        <f t="shared" si="1519"/>
        <v>49.166680772888363</v>
      </c>
      <c r="CH107" s="140">
        <f t="shared" si="1519"/>
        <v>49.166680772888363</v>
      </c>
      <c r="CI107" s="140">
        <f t="shared" si="1519"/>
        <v>49.166680772888363</v>
      </c>
      <c r="CJ107" s="140">
        <f t="shared" si="1519"/>
        <v>49.166680772888363</v>
      </c>
      <c r="CK107" s="140">
        <f t="shared" si="1519"/>
        <v>49.166680772888363</v>
      </c>
      <c r="CL107" s="140">
        <f t="shared" si="1519"/>
        <v>49.166680772888363</v>
      </c>
      <c r="CM107" s="140">
        <f t="shared" si="1519"/>
        <v>49.166680772888363</v>
      </c>
      <c r="CN107" s="140">
        <f t="shared" si="1519"/>
        <v>49.166680772888363</v>
      </c>
      <c r="CO107" s="140">
        <f t="shared" si="1519"/>
        <v>49.166680772888363</v>
      </c>
      <c r="CP107" s="140">
        <f t="shared" si="1519"/>
        <v>49.166680772888363</v>
      </c>
      <c r="CQ107" s="140">
        <f t="shared" si="1519"/>
        <v>49.166680772888363</v>
      </c>
      <c r="CR107" s="140">
        <f t="shared" si="1519"/>
        <v>49.166680772888363</v>
      </c>
      <c r="CS107" s="140">
        <f t="shared" si="1519"/>
        <v>49.166680772888363</v>
      </c>
      <c r="CT107" s="140">
        <f t="shared" si="1519"/>
        <v>49.166680772888363</v>
      </c>
      <c r="CU107" s="140">
        <f t="shared" si="1519"/>
        <v>49.166680772888363</v>
      </c>
      <c r="CV107" s="140">
        <f t="shared" si="1519"/>
        <v>49.166680772888363</v>
      </c>
      <c r="CW107" s="140">
        <f t="shared" si="1519"/>
        <v>49.166680772888363</v>
      </c>
      <c r="CX107" s="140">
        <f t="shared" si="1519"/>
        <v>49.166680772888363</v>
      </c>
      <c r="CY107" s="140">
        <f t="shared" si="1519"/>
        <v>49.166680772888363</v>
      </c>
      <c r="CZ107" s="140">
        <f t="shared" si="1519"/>
        <v>49.166680772888363</v>
      </c>
      <c r="DA107" s="140">
        <f t="shared" si="1519"/>
        <v>49.166680772888363</v>
      </c>
      <c r="DB107" s="140">
        <f t="shared" si="1519"/>
        <v>49.166680772888363</v>
      </c>
      <c r="DC107" s="140">
        <f t="shared" si="1519"/>
        <v>49.166680772888363</v>
      </c>
      <c r="DD107" s="140">
        <f t="shared" si="1519"/>
        <v>49.166680772888363</v>
      </c>
      <c r="DE107" s="140">
        <f t="shared" si="1519"/>
        <v>49.166680772888363</v>
      </c>
      <c r="DF107" s="140">
        <f t="shared" si="1519"/>
        <v>49.166680772888363</v>
      </c>
      <c r="DG107" s="140">
        <f t="shared" si="1519"/>
        <v>49.166680772888363</v>
      </c>
      <c r="DH107" s="140">
        <f t="shared" si="1519"/>
        <v>49.166680772888363</v>
      </c>
      <c r="DI107" s="140">
        <f t="shared" si="1519"/>
        <v>49.166680772888363</v>
      </c>
      <c r="DJ107" s="140">
        <f t="shared" si="1519"/>
        <v>49.166680772888363</v>
      </c>
      <c r="DK107" s="140">
        <f t="shared" si="1519"/>
        <v>49.166680772888363</v>
      </c>
      <c r="DL107" s="140">
        <f t="shared" si="1519"/>
        <v>49.166680772888363</v>
      </c>
      <c r="DM107" s="140">
        <f t="shared" si="1519"/>
        <v>49.166680772888363</v>
      </c>
      <c r="DN107" s="140">
        <f t="shared" si="1519"/>
        <v>49.166680772888363</v>
      </c>
      <c r="DO107" s="140">
        <f t="shared" si="1519"/>
        <v>49.166680772888363</v>
      </c>
      <c r="DP107" s="140">
        <f t="shared" si="1519"/>
        <v>49.166680772888363</v>
      </c>
      <c r="DQ107" s="140">
        <f t="shared" si="1519"/>
        <v>49.166680772888363</v>
      </c>
      <c r="DR107" s="140">
        <f t="shared" si="1519"/>
        <v>49.166680772888363</v>
      </c>
      <c r="DS107" s="140">
        <f t="shared" si="1519"/>
        <v>49.166680772888363</v>
      </c>
      <c r="DT107" s="140">
        <f t="shared" si="1519"/>
        <v>49.166680772888363</v>
      </c>
      <c r="DU107" s="140">
        <f t="shared" si="1519"/>
        <v>49.166680772888363</v>
      </c>
      <c r="DV107" s="140">
        <f t="shared" si="1519"/>
        <v>49.166680772888363</v>
      </c>
      <c r="DW107" s="140">
        <f t="shared" si="1519"/>
        <v>49.166680772888363</v>
      </c>
      <c r="DX107" s="140">
        <f t="shared" si="1519"/>
        <v>49.166680772888363</v>
      </c>
      <c r="DY107" s="140">
        <f t="shared" si="1519"/>
        <v>49.166680772888363</v>
      </c>
      <c r="DZ107" s="140">
        <f t="shared" ref="DZ107:GK107" si="1520">DZ24</f>
        <v>49.166680772888363</v>
      </c>
      <c r="EA107" s="140">
        <f t="shared" si="1520"/>
        <v>49.166680772888363</v>
      </c>
      <c r="EB107" s="140">
        <f t="shared" si="1520"/>
        <v>49.166680772888363</v>
      </c>
      <c r="EC107" s="140">
        <f t="shared" si="1520"/>
        <v>49.166680772888363</v>
      </c>
      <c r="ED107" s="140">
        <f t="shared" si="1520"/>
        <v>49.166680772888363</v>
      </c>
      <c r="EE107" s="140">
        <f t="shared" si="1520"/>
        <v>49.166680772888363</v>
      </c>
      <c r="EF107" s="140">
        <f t="shared" si="1520"/>
        <v>49.166680772888363</v>
      </c>
      <c r="EG107" s="140">
        <f t="shared" si="1520"/>
        <v>49.166680772888363</v>
      </c>
      <c r="EH107" s="140">
        <f t="shared" si="1520"/>
        <v>49.166680772888363</v>
      </c>
      <c r="EI107" s="140">
        <f t="shared" si="1520"/>
        <v>49.166680772888363</v>
      </c>
      <c r="EJ107" s="140">
        <f t="shared" si="1520"/>
        <v>49.166680772888363</v>
      </c>
      <c r="EK107" s="140">
        <f t="shared" si="1520"/>
        <v>49.166680772888363</v>
      </c>
      <c r="EL107" s="140">
        <f t="shared" si="1520"/>
        <v>49.166680772888363</v>
      </c>
      <c r="EM107" s="140">
        <f t="shared" si="1520"/>
        <v>49.166680772888363</v>
      </c>
      <c r="EN107" s="140">
        <f t="shared" si="1520"/>
        <v>49.166680772888363</v>
      </c>
      <c r="EO107" s="140">
        <f t="shared" si="1520"/>
        <v>49.166680772888363</v>
      </c>
      <c r="EP107" s="140">
        <f t="shared" si="1520"/>
        <v>49.166680772888363</v>
      </c>
      <c r="EQ107" s="140">
        <f t="shared" si="1520"/>
        <v>49.166680772888363</v>
      </c>
      <c r="ER107" s="140">
        <f t="shared" si="1520"/>
        <v>49.166680772888363</v>
      </c>
      <c r="ES107" s="140">
        <f t="shared" si="1520"/>
        <v>49.166680772888363</v>
      </c>
      <c r="ET107" s="140">
        <f t="shared" si="1520"/>
        <v>49.166680772888363</v>
      </c>
      <c r="EU107" s="140">
        <f t="shared" si="1520"/>
        <v>49.166680772888363</v>
      </c>
      <c r="EV107" s="140">
        <f t="shared" si="1520"/>
        <v>49.166680772888363</v>
      </c>
      <c r="EW107" s="140">
        <f t="shared" si="1520"/>
        <v>49.166680772888363</v>
      </c>
      <c r="EX107" s="140">
        <f t="shared" si="1520"/>
        <v>49.166680772888363</v>
      </c>
      <c r="EY107" s="140">
        <f t="shared" si="1520"/>
        <v>49.166680772888363</v>
      </c>
      <c r="EZ107" s="140">
        <f t="shared" si="1520"/>
        <v>49.166680772888363</v>
      </c>
      <c r="FA107" s="140">
        <f t="shared" si="1520"/>
        <v>49.166680772888363</v>
      </c>
      <c r="FB107" s="140">
        <f t="shared" si="1520"/>
        <v>49.166680772888363</v>
      </c>
      <c r="FC107" s="140">
        <f t="shared" si="1520"/>
        <v>49.166680772888363</v>
      </c>
      <c r="FD107" s="140">
        <f t="shared" si="1520"/>
        <v>49.166680772888363</v>
      </c>
      <c r="FE107" s="140">
        <f t="shared" si="1520"/>
        <v>49.166680772888363</v>
      </c>
      <c r="FF107" s="140">
        <f t="shared" si="1520"/>
        <v>49.166680772888363</v>
      </c>
      <c r="FG107" s="140">
        <f t="shared" si="1520"/>
        <v>49.166680772888363</v>
      </c>
      <c r="FH107" s="140">
        <f t="shared" si="1520"/>
        <v>49.166680772888363</v>
      </c>
      <c r="FI107" s="140">
        <f t="shared" si="1520"/>
        <v>49.166680772888363</v>
      </c>
      <c r="FJ107" s="140">
        <f t="shared" si="1520"/>
        <v>49.166680772888363</v>
      </c>
      <c r="FK107" s="140">
        <f t="shared" si="1520"/>
        <v>49.166680772888363</v>
      </c>
      <c r="FL107" s="140">
        <f t="shared" si="1520"/>
        <v>49.166680772888363</v>
      </c>
      <c r="FM107" s="140">
        <f t="shared" si="1520"/>
        <v>49.166680772888363</v>
      </c>
      <c r="FN107" s="140">
        <f t="shared" si="1520"/>
        <v>49.166680772888363</v>
      </c>
      <c r="FO107" s="140">
        <f t="shared" si="1520"/>
        <v>49.166680772888363</v>
      </c>
      <c r="FP107" s="140">
        <f t="shared" si="1520"/>
        <v>49.166680772888363</v>
      </c>
      <c r="FQ107" s="140">
        <f t="shared" si="1520"/>
        <v>49.166680772888363</v>
      </c>
      <c r="FR107" s="140">
        <f t="shared" si="1520"/>
        <v>49.166680772888363</v>
      </c>
      <c r="FS107" s="140">
        <f t="shared" si="1520"/>
        <v>49.166680772888363</v>
      </c>
      <c r="FT107" s="140">
        <f t="shared" si="1520"/>
        <v>49.166680772888363</v>
      </c>
      <c r="FU107" s="140">
        <f t="shared" si="1520"/>
        <v>49.166680772888363</v>
      </c>
      <c r="FV107" s="140">
        <f t="shared" si="1520"/>
        <v>49.166680772888363</v>
      </c>
      <c r="FW107" s="140">
        <f t="shared" si="1520"/>
        <v>49.166680772888363</v>
      </c>
      <c r="FX107" s="140">
        <f t="shared" si="1520"/>
        <v>49.166680772888363</v>
      </c>
      <c r="FY107" s="140">
        <f t="shared" si="1520"/>
        <v>49.166680772888363</v>
      </c>
      <c r="FZ107" s="140">
        <f t="shared" si="1520"/>
        <v>49.166680772888363</v>
      </c>
      <c r="GA107" s="140">
        <f t="shared" si="1520"/>
        <v>49.166680772888363</v>
      </c>
      <c r="GB107" s="140">
        <f t="shared" si="1520"/>
        <v>49.166680772888363</v>
      </c>
      <c r="GC107" s="140">
        <f t="shared" si="1520"/>
        <v>49.166680772888363</v>
      </c>
      <c r="GD107" s="140">
        <f t="shared" si="1520"/>
        <v>49.166680772888363</v>
      </c>
      <c r="GE107" s="140">
        <f t="shared" si="1520"/>
        <v>49.166680772888363</v>
      </c>
      <c r="GF107" s="140">
        <f t="shared" si="1520"/>
        <v>49.166680772888363</v>
      </c>
      <c r="GG107" s="140">
        <f t="shared" si="1520"/>
        <v>49.166680772888363</v>
      </c>
      <c r="GH107" s="140">
        <f t="shared" si="1520"/>
        <v>49.166680772888363</v>
      </c>
      <c r="GI107" s="140">
        <f t="shared" si="1520"/>
        <v>49.166680772888363</v>
      </c>
      <c r="GJ107" s="140">
        <f t="shared" si="1520"/>
        <v>49.166680772888363</v>
      </c>
      <c r="GK107" s="140">
        <f t="shared" si="1520"/>
        <v>49.166680772888363</v>
      </c>
      <c r="GL107" s="140">
        <f t="shared" ref="GL107:IG107" si="1521">GL24</f>
        <v>49.166680772888363</v>
      </c>
      <c r="GM107" s="140">
        <f t="shared" si="1521"/>
        <v>49.166680772888363</v>
      </c>
      <c r="GN107" s="140">
        <f t="shared" si="1521"/>
        <v>49.166680772888363</v>
      </c>
      <c r="GO107" s="140">
        <f t="shared" si="1521"/>
        <v>49.166680772888363</v>
      </c>
      <c r="GP107" s="140">
        <f t="shared" si="1521"/>
        <v>49.166680772888363</v>
      </c>
      <c r="GQ107" s="140">
        <f t="shared" si="1521"/>
        <v>49.166680772888363</v>
      </c>
      <c r="GR107" s="140">
        <f t="shared" si="1521"/>
        <v>49.166680772888363</v>
      </c>
      <c r="GS107" s="140">
        <f t="shared" si="1521"/>
        <v>49.166680772888363</v>
      </c>
      <c r="GT107" s="140">
        <f t="shared" si="1521"/>
        <v>49.166680772888363</v>
      </c>
      <c r="GU107" s="140">
        <f t="shared" si="1521"/>
        <v>49.166680772888363</v>
      </c>
      <c r="GV107" s="140">
        <f t="shared" si="1521"/>
        <v>49.166680772888363</v>
      </c>
      <c r="GW107" s="140">
        <f t="shared" si="1521"/>
        <v>49.166680772888363</v>
      </c>
      <c r="GX107" s="140">
        <f t="shared" si="1521"/>
        <v>49.166680772888363</v>
      </c>
      <c r="GY107" s="140">
        <f t="shared" si="1521"/>
        <v>49.166680772888363</v>
      </c>
      <c r="GZ107" s="140">
        <f t="shared" si="1521"/>
        <v>49.166680772888363</v>
      </c>
      <c r="HA107" s="140">
        <f t="shared" si="1521"/>
        <v>49.166680772888363</v>
      </c>
      <c r="HB107" s="140">
        <f t="shared" si="1521"/>
        <v>49.166680772888363</v>
      </c>
      <c r="HC107" s="140">
        <f t="shared" si="1521"/>
        <v>49.166680772888363</v>
      </c>
      <c r="HD107" s="140">
        <f t="shared" si="1521"/>
        <v>49.166680772888363</v>
      </c>
      <c r="HE107" s="140">
        <f t="shared" si="1521"/>
        <v>49.166680772888363</v>
      </c>
      <c r="HF107" s="140">
        <f t="shared" si="1521"/>
        <v>49.166680772888363</v>
      </c>
      <c r="HG107" s="140">
        <f t="shared" si="1521"/>
        <v>49.166680772888363</v>
      </c>
      <c r="HH107" s="140">
        <f t="shared" si="1521"/>
        <v>49.166680772888363</v>
      </c>
      <c r="HI107" s="140">
        <f t="shared" si="1521"/>
        <v>49.166680772888363</v>
      </c>
      <c r="HJ107" s="140">
        <f t="shared" si="1521"/>
        <v>49.166680772888363</v>
      </c>
      <c r="HK107" s="140">
        <f t="shared" si="1521"/>
        <v>49.166680772888363</v>
      </c>
      <c r="HL107" s="140">
        <f t="shared" si="1521"/>
        <v>49.166680772888363</v>
      </c>
      <c r="HM107" s="140">
        <f t="shared" si="1521"/>
        <v>49.166680772888363</v>
      </c>
      <c r="HN107" s="140">
        <f t="shared" si="1521"/>
        <v>49.166680772888363</v>
      </c>
      <c r="HO107" s="140">
        <f t="shared" si="1521"/>
        <v>49.166680772888363</v>
      </c>
      <c r="HP107" s="140">
        <f t="shared" si="1521"/>
        <v>49.166680772888363</v>
      </c>
      <c r="HQ107" s="140">
        <f t="shared" si="1521"/>
        <v>49.166680772888363</v>
      </c>
      <c r="HR107" s="140">
        <f t="shared" si="1521"/>
        <v>49.166680772888363</v>
      </c>
      <c r="HS107" s="140">
        <f t="shared" si="1521"/>
        <v>49.166680772888363</v>
      </c>
      <c r="HT107" s="140">
        <f t="shared" si="1521"/>
        <v>49.166680772888363</v>
      </c>
      <c r="HU107" s="140">
        <f t="shared" si="1521"/>
        <v>49.166680772888363</v>
      </c>
      <c r="HV107" s="140">
        <f t="shared" si="1521"/>
        <v>49.166680772888363</v>
      </c>
      <c r="HW107" s="140">
        <f t="shared" si="1521"/>
        <v>49.166680772888363</v>
      </c>
      <c r="HX107" s="140">
        <f t="shared" si="1521"/>
        <v>49.166680772888363</v>
      </c>
      <c r="HY107" s="140">
        <f t="shared" si="1521"/>
        <v>49.166680772888363</v>
      </c>
      <c r="HZ107" s="140">
        <f t="shared" si="1521"/>
        <v>49.166680772888363</v>
      </c>
      <c r="IA107" s="140">
        <f t="shared" si="1521"/>
        <v>49.166680772888363</v>
      </c>
      <c r="IB107" s="140">
        <f t="shared" si="1521"/>
        <v>49.166680772888363</v>
      </c>
      <c r="IC107" s="140">
        <f t="shared" si="1521"/>
        <v>49.166680772888363</v>
      </c>
      <c r="ID107" s="140">
        <f t="shared" si="1521"/>
        <v>49.166680772888363</v>
      </c>
      <c r="IE107" s="140">
        <f t="shared" si="1521"/>
        <v>49.166680772888363</v>
      </c>
      <c r="IF107" s="140">
        <f t="shared" si="1521"/>
        <v>49.166680772888363</v>
      </c>
      <c r="IG107" s="140">
        <f t="shared" si="1521"/>
        <v>49.166680772888363</v>
      </c>
    </row>
    <row r="108" spans="1:241" s="9" customFormat="1" ht="13.8" x14ac:dyDescent="0.3">
      <c r="A108" s="133" t="s">
        <v>144</v>
      </c>
      <c r="B108" s="140">
        <f>B101-B107</f>
        <v>458.79290387500811</v>
      </c>
      <c r="C108" s="140">
        <f t="shared" ref="C108:BN108" si="1522">C101-C107</f>
        <v>458.79290387500811</v>
      </c>
      <c r="D108" s="140">
        <f t="shared" si="1522"/>
        <v>458.79290387500811</v>
      </c>
      <c r="E108" s="140">
        <f t="shared" si="1522"/>
        <v>458.79290387500811</v>
      </c>
      <c r="F108" s="140">
        <f t="shared" si="1522"/>
        <v>458.79290387500811</v>
      </c>
      <c r="G108" s="140">
        <f t="shared" si="1522"/>
        <v>458.79290387500811</v>
      </c>
      <c r="H108" s="140">
        <f t="shared" si="1522"/>
        <v>458.79290387500811</v>
      </c>
      <c r="I108" s="140">
        <f t="shared" si="1522"/>
        <v>458.79290387500811</v>
      </c>
      <c r="J108" s="140">
        <f t="shared" si="1522"/>
        <v>458.79290387500811</v>
      </c>
      <c r="K108" s="140">
        <f t="shared" si="1522"/>
        <v>458.79290387500811</v>
      </c>
      <c r="L108" s="140">
        <f t="shared" si="1522"/>
        <v>458.79290387500811</v>
      </c>
      <c r="M108" s="140">
        <f t="shared" si="1522"/>
        <v>458.79290387500811</v>
      </c>
      <c r="N108" s="140">
        <f t="shared" si="1522"/>
        <v>458.79290387500811</v>
      </c>
      <c r="O108" s="140">
        <f t="shared" si="1522"/>
        <v>458.79290387500811</v>
      </c>
      <c r="P108" s="140">
        <f t="shared" si="1522"/>
        <v>458.79290387500811</v>
      </c>
      <c r="Q108" s="140">
        <f t="shared" si="1522"/>
        <v>458.79290387500811</v>
      </c>
      <c r="R108" s="140">
        <f t="shared" si="1522"/>
        <v>458.79290387500811</v>
      </c>
      <c r="S108" s="140">
        <f t="shared" si="1522"/>
        <v>458.79290387500811</v>
      </c>
      <c r="T108" s="140">
        <f t="shared" si="1522"/>
        <v>458.79290387500811</v>
      </c>
      <c r="U108" s="140">
        <f t="shared" si="1522"/>
        <v>458.79290387500811</v>
      </c>
      <c r="V108" s="140">
        <f t="shared" si="1522"/>
        <v>458.79290387500811</v>
      </c>
      <c r="W108" s="140">
        <f t="shared" si="1522"/>
        <v>458.79290387500811</v>
      </c>
      <c r="X108" s="140">
        <f t="shared" si="1522"/>
        <v>458.79290387500811</v>
      </c>
      <c r="Y108" s="140">
        <f t="shared" si="1522"/>
        <v>458.79290387500811</v>
      </c>
      <c r="Z108" s="140">
        <f t="shared" si="1522"/>
        <v>458.79290387500811</v>
      </c>
      <c r="AA108" s="140">
        <f t="shared" si="1522"/>
        <v>458.79290387500811</v>
      </c>
      <c r="AB108" s="140">
        <f t="shared" si="1522"/>
        <v>458.79290387500811</v>
      </c>
      <c r="AC108" s="140">
        <f t="shared" si="1522"/>
        <v>458.79290387500811</v>
      </c>
      <c r="AD108" s="140">
        <f t="shared" si="1522"/>
        <v>458.79290387500811</v>
      </c>
      <c r="AE108" s="140">
        <f t="shared" si="1522"/>
        <v>458.79290387500811</v>
      </c>
      <c r="AF108" s="140">
        <f t="shared" si="1522"/>
        <v>458.79290387500811</v>
      </c>
      <c r="AG108" s="140">
        <f t="shared" si="1522"/>
        <v>458.79290387500811</v>
      </c>
      <c r="AH108" s="140">
        <f t="shared" si="1522"/>
        <v>458.79290387500811</v>
      </c>
      <c r="AI108" s="140">
        <f t="shared" si="1522"/>
        <v>458.79290387500811</v>
      </c>
      <c r="AJ108" s="140">
        <f t="shared" si="1522"/>
        <v>458.79290387500811</v>
      </c>
      <c r="AK108" s="140">
        <f t="shared" si="1522"/>
        <v>458.79290387500811</v>
      </c>
      <c r="AL108" s="140">
        <f t="shared" si="1522"/>
        <v>458.79290387500811</v>
      </c>
      <c r="AM108" s="140">
        <f t="shared" si="1522"/>
        <v>458.79290387500811</v>
      </c>
      <c r="AN108" s="140">
        <f t="shared" si="1522"/>
        <v>458.79290387500811</v>
      </c>
      <c r="AO108" s="140">
        <f t="shared" si="1522"/>
        <v>458.79290387500811</v>
      </c>
      <c r="AP108" s="140">
        <f t="shared" si="1522"/>
        <v>458.79290387500811</v>
      </c>
      <c r="AQ108" s="140">
        <f t="shared" si="1522"/>
        <v>458.79290387500811</v>
      </c>
      <c r="AR108" s="140">
        <f t="shared" si="1522"/>
        <v>458.79290387500811</v>
      </c>
      <c r="AS108" s="140">
        <f t="shared" si="1522"/>
        <v>458.79290387500811</v>
      </c>
      <c r="AT108" s="140">
        <f t="shared" si="1522"/>
        <v>458.79290387500811</v>
      </c>
      <c r="AU108" s="140">
        <f t="shared" si="1522"/>
        <v>458.79290387500811</v>
      </c>
      <c r="AV108" s="140">
        <f t="shared" si="1522"/>
        <v>458.79290387500811</v>
      </c>
      <c r="AW108" s="140">
        <f t="shared" si="1522"/>
        <v>458.79290387500811</v>
      </c>
      <c r="AX108" s="140">
        <f t="shared" si="1522"/>
        <v>458.79290387500811</v>
      </c>
      <c r="AY108" s="140">
        <f t="shared" si="1522"/>
        <v>458.79290387500811</v>
      </c>
      <c r="AZ108" s="140">
        <f t="shared" si="1522"/>
        <v>458.79290387500811</v>
      </c>
      <c r="BA108" s="140">
        <f t="shared" si="1522"/>
        <v>458.79290387500811</v>
      </c>
      <c r="BB108" s="140">
        <f t="shared" si="1522"/>
        <v>458.79290387500811</v>
      </c>
      <c r="BC108" s="140">
        <f t="shared" si="1522"/>
        <v>458.79290387500811</v>
      </c>
      <c r="BD108" s="140">
        <f t="shared" si="1522"/>
        <v>458.79290387500811</v>
      </c>
      <c r="BE108" s="140">
        <f t="shared" si="1522"/>
        <v>458.79290387500811</v>
      </c>
      <c r="BF108" s="140">
        <f t="shared" si="1522"/>
        <v>458.79290387500811</v>
      </c>
      <c r="BG108" s="140">
        <f t="shared" si="1522"/>
        <v>458.79290387500811</v>
      </c>
      <c r="BH108" s="140">
        <f t="shared" si="1522"/>
        <v>458.79290387500811</v>
      </c>
      <c r="BI108" s="140">
        <f t="shared" si="1522"/>
        <v>458.79290387500811</v>
      </c>
      <c r="BJ108" s="140">
        <f t="shared" si="1522"/>
        <v>458.79290387500811</v>
      </c>
      <c r="BK108" s="140">
        <f t="shared" si="1522"/>
        <v>458.79290387500811</v>
      </c>
      <c r="BL108" s="140">
        <f t="shared" si="1522"/>
        <v>458.79290387500811</v>
      </c>
      <c r="BM108" s="140">
        <f t="shared" si="1522"/>
        <v>458.79290387500811</v>
      </c>
      <c r="BN108" s="140">
        <f t="shared" si="1522"/>
        <v>458.79290387500811</v>
      </c>
      <c r="BO108" s="140">
        <f t="shared" ref="BO108:DZ108" si="1523">BO101-BO107</f>
        <v>458.79290387500811</v>
      </c>
      <c r="BP108" s="140">
        <f t="shared" si="1523"/>
        <v>458.79290387500811</v>
      </c>
      <c r="BQ108" s="140">
        <f t="shared" si="1523"/>
        <v>458.79290387500811</v>
      </c>
      <c r="BR108" s="140">
        <f t="shared" si="1523"/>
        <v>458.79290387500811</v>
      </c>
      <c r="BS108" s="140">
        <f t="shared" si="1523"/>
        <v>458.79290387500811</v>
      </c>
      <c r="BT108" s="140">
        <f t="shared" si="1523"/>
        <v>458.79290387500811</v>
      </c>
      <c r="BU108" s="140">
        <f t="shared" si="1523"/>
        <v>458.79290387500811</v>
      </c>
      <c r="BV108" s="140">
        <f t="shared" si="1523"/>
        <v>458.79290387500811</v>
      </c>
      <c r="BW108" s="140">
        <f t="shared" si="1523"/>
        <v>458.79290387500811</v>
      </c>
      <c r="BX108" s="140">
        <f t="shared" si="1523"/>
        <v>458.79290387500811</v>
      </c>
      <c r="BY108" s="140">
        <f t="shared" si="1523"/>
        <v>458.79290387500811</v>
      </c>
      <c r="BZ108" s="140">
        <f t="shared" si="1523"/>
        <v>458.79290387500811</v>
      </c>
      <c r="CA108" s="140">
        <f t="shared" si="1523"/>
        <v>458.79290387500811</v>
      </c>
      <c r="CB108" s="140">
        <f t="shared" si="1523"/>
        <v>458.79290387500811</v>
      </c>
      <c r="CC108" s="140">
        <f t="shared" si="1523"/>
        <v>458.79290387500811</v>
      </c>
      <c r="CD108" s="140">
        <f t="shared" si="1523"/>
        <v>458.79290387500811</v>
      </c>
      <c r="CE108" s="140">
        <f t="shared" si="1523"/>
        <v>458.79290387500811</v>
      </c>
      <c r="CF108" s="140">
        <f t="shared" si="1523"/>
        <v>458.79290387500811</v>
      </c>
      <c r="CG108" s="140">
        <f t="shared" si="1523"/>
        <v>458.79290387500811</v>
      </c>
      <c r="CH108" s="140">
        <f t="shared" si="1523"/>
        <v>458.79290387500811</v>
      </c>
      <c r="CI108" s="140">
        <f t="shared" si="1523"/>
        <v>458.79290387500811</v>
      </c>
      <c r="CJ108" s="140">
        <f t="shared" si="1523"/>
        <v>458.79290387500811</v>
      </c>
      <c r="CK108" s="140">
        <f t="shared" si="1523"/>
        <v>458.79290387500811</v>
      </c>
      <c r="CL108" s="140">
        <f t="shared" si="1523"/>
        <v>458.79290387500811</v>
      </c>
      <c r="CM108" s="140">
        <f t="shared" si="1523"/>
        <v>458.79290387500811</v>
      </c>
      <c r="CN108" s="140">
        <f t="shared" si="1523"/>
        <v>458.79290387500811</v>
      </c>
      <c r="CO108" s="140">
        <f t="shared" si="1523"/>
        <v>458.79290387500811</v>
      </c>
      <c r="CP108" s="140">
        <f t="shared" si="1523"/>
        <v>458.79290387500811</v>
      </c>
      <c r="CQ108" s="140">
        <f t="shared" si="1523"/>
        <v>458.79290387500811</v>
      </c>
      <c r="CR108" s="140">
        <f t="shared" si="1523"/>
        <v>458.79290387500811</v>
      </c>
      <c r="CS108" s="140">
        <f t="shared" si="1523"/>
        <v>458.79290387500811</v>
      </c>
      <c r="CT108" s="140">
        <f t="shared" si="1523"/>
        <v>458.79290387500811</v>
      </c>
      <c r="CU108" s="140">
        <f t="shared" si="1523"/>
        <v>458.79290387500811</v>
      </c>
      <c r="CV108" s="140">
        <f t="shared" si="1523"/>
        <v>458.79290387500811</v>
      </c>
      <c r="CW108" s="140">
        <f t="shared" si="1523"/>
        <v>458.79290387500811</v>
      </c>
      <c r="CX108" s="140">
        <f t="shared" si="1523"/>
        <v>458.79290387500811</v>
      </c>
      <c r="CY108" s="140">
        <f t="shared" si="1523"/>
        <v>458.79290387500811</v>
      </c>
      <c r="CZ108" s="140">
        <f t="shared" si="1523"/>
        <v>458.79290387500811</v>
      </c>
      <c r="DA108" s="140">
        <f t="shared" si="1523"/>
        <v>458.79290387500811</v>
      </c>
      <c r="DB108" s="140">
        <f t="shared" si="1523"/>
        <v>458.79290387500811</v>
      </c>
      <c r="DC108" s="140">
        <f t="shared" si="1523"/>
        <v>458.79290387500811</v>
      </c>
      <c r="DD108" s="140">
        <f t="shared" si="1523"/>
        <v>458.79290387500811</v>
      </c>
      <c r="DE108" s="140">
        <f t="shared" si="1523"/>
        <v>458.79290387500811</v>
      </c>
      <c r="DF108" s="140">
        <f t="shared" si="1523"/>
        <v>458.79290387500811</v>
      </c>
      <c r="DG108" s="140">
        <f t="shared" si="1523"/>
        <v>458.79290387500811</v>
      </c>
      <c r="DH108" s="140">
        <f t="shared" si="1523"/>
        <v>458.79290387500811</v>
      </c>
      <c r="DI108" s="140">
        <f t="shared" si="1523"/>
        <v>458.79290387500811</v>
      </c>
      <c r="DJ108" s="140">
        <f t="shared" si="1523"/>
        <v>458.79290387500811</v>
      </c>
      <c r="DK108" s="140">
        <f t="shared" si="1523"/>
        <v>458.79290387500811</v>
      </c>
      <c r="DL108" s="140">
        <f t="shared" si="1523"/>
        <v>458.79290387500811</v>
      </c>
      <c r="DM108" s="140">
        <f t="shared" si="1523"/>
        <v>458.79290387500811</v>
      </c>
      <c r="DN108" s="140">
        <f t="shared" si="1523"/>
        <v>458.79290387500811</v>
      </c>
      <c r="DO108" s="140">
        <f t="shared" si="1523"/>
        <v>458.79290387500811</v>
      </c>
      <c r="DP108" s="140">
        <f t="shared" si="1523"/>
        <v>458.79290387500811</v>
      </c>
      <c r="DQ108" s="140">
        <f t="shared" si="1523"/>
        <v>458.79290387500811</v>
      </c>
      <c r="DR108" s="140">
        <f t="shared" si="1523"/>
        <v>458.79290387500811</v>
      </c>
      <c r="DS108" s="140">
        <f t="shared" si="1523"/>
        <v>458.79290387500811</v>
      </c>
      <c r="DT108" s="140">
        <f t="shared" si="1523"/>
        <v>458.79290387500811</v>
      </c>
      <c r="DU108" s="140">
        <f t="shared" si="1523"/>
        <v>458.79290387500811</v>
      </c>
      <c r="DV108" s="140">
        <f t="shared" si="1523"/>
        <v>458.79290387500811</v>
      </c>
      <c r="DW108" s="140">
        <f t="shared" si="1523"/>
        <v>458.79290387500811</v>
      </c>
      <c r="DX108" s="140">
        <f t="shared" si="1523"/>
        <v>458.79290387500811</v>
      </c>
      <c r="DY108" s="140">
        <f t="shared" si="1523"/>
        <v>458.79290387500811</v>
      </c>
      <c r="DZ108" s="140">
        <f t="shared" si="1523"/>
        <v>458.79290387500811</v>
      </c>
      <c r="EA108" s="140">
        <f t="shared" ref="EA108:GL108" si="1524">EA101-EA107</f>
        <v>458.79290387500811</v>
      </c>
      <c r="EB108" s="140">
        <f t="shared" si="1524"/>
        <v>458.79290387500811</v>
      </c>
      <c r="EC108" s="140">
        <f t="shared" si="1524"/>
        <v>458.79290387500811</v>
      </c>
      <c r="ED108" s="140">
        <f t="shared" si="1524"/>
        <v>458.79290387500811</v>
      </c>
      <c r="EE108" s="140">
        <f t="shared" si="1524"/>
        <v>458.79290387500811</v>
      </c>
      <c r="EF108" s="140">
        <f t="shared" si="1524"/>
        <v>458.79290387500811</v>
      </c>
      <c r="EG108" s="140">
        <f t="shared" si="1524"/>
        <v>458.79290387500811</v>
      </c>
      <c r="EH108" s="140">
        <f t="shared" si="1524"/>
        <v>458.79290387500811</v>
      </c>
      <c r="EI108" s="140">
        <f t="shared" si="1524"/>
        <v>458.79290387500811</v>
      </c>
      <c r="EJ108" s="140">
        <f t="shared" si="1524"/>
        <v>458.79290387500811</v>
      </c>
      <c r="EK108" s="140">
        <f t="shared" si="1524"/>
        <v>458.79290387500811</v>
      </c>
      <c r="EL108" s="140">
        <f t="shared" si="1524"/>
        <v>458.79290387500811</v>
      </c>
      <c r="EM108" s="140">
        <f t="shared" si="1524"/>
        <v>458.79290387500811</v>
      </c>
      <c r="EN108" s="140">
        <f t="shared" si="1524"/>
        <v>458.79290387500811</v>
      </c>
      <c r="EO108" s="140">
        <f t="shared" si="1524"/>
        <v>458.79290387500811</v>
      </c>
      <c r="EP108" s="140">
        <f t="shared" si="1524"/>
        <v>458.79290387500811</v>
      </c>
      <c r="EQ108" s="140">
        <f t="shared" si="1524"/>
        <v>458.79290387500811</v>
      </c>
      <c r="ER108" s="140">
        <f t="shared" si="1524"/>
        <v>458.79290387500811</v>
      </c>
      <c r="ES108" s="140">
        <f t="shared" si="1524"/>
        <v>458.79290387500811</v>
      </c>
      <c r="ET108" s="140">
        <f t="shared" si="1524"/>
        <v>458.79290387500811</v>
      </c>
      <c r="EU108" s="140">
        <f t="shared" si="1524"/>
        <v>458.79290387500811</v>
      </c>
      <c r="EV108" s="140">
        <f t="shared" si="1524"/>
        <v>458.79290387500811</v>
      </c>
      <c r="EW108" s="140">
        <f t="shared" si="1524"/>
        <v>458.79290387500811</v>
      </c>
      <c r="EX108" s="140">
        <f t="shared" si="1524"/>
        <v>458.79290387500811</v>
      </c>
      <c r="EY108" s="140">
        <f t="shared" si="1524"/>
        <v>458.79290387500811</v>
      </c>
      <c r="EZ108" s="140">
        <f t="shared" si="1524"/>
        <v>458.79290387500811</v>
      </c>
      <c r="FA108" s="140">
        <f t="shared" si="1524"/>
        <v>458.79290387500811</v>
      </c>
      <c r="FB108" s="140">
        <f t="shared" si="1524"/>
        <v>458.79290387500811</v>
      </c>
      <c r="FC108" s="140">
        <f t="shared" si="1524"/>
        <v>458.79290387500811</v>
      </c>
      <c r="FD108" s="140">
        <f t="shared" si="1524"/>
        <v>458.79290387500811</v>
      </c>
      <c r="FE108" s="140">
        <f t="shared" si="1524"/>
        <v>458.79290387500811</v>
      </c>
      <c r="FF108" s="140">
        <f t="shared" si="1524"/>
        <v>458.79290387500811</v>
      </c>
      <c r="FG108" s="140">
        <f t="shared" si="1524"/>
        <v>458.79290387500811</v>
      </c>
      <c r="FH108" s="140">
        <f t="shared" si="1524"/>
        <v>458.79290387500811</v>
      </c>
      <c r="FI108" s="140">
        <f t="shared" si="1524"/>
        <v>458.79290387500811</v>
      </c>
      <c r="FJ108" s="140">
        <f t="shared" si="1524"/>
        <v>458.79290387500811</v>
      </c>
      <c r="FK108" s="140">
        <f t="shared" si="1524"/>
        <v>458.79290387500811</v>
      </c>
      <c r="FL108" s="140">
        <f t="shared" si="1524"/>
        <v>458.79290387500811</v>
      </c>
      <c r="FM108" s="140">
        <f t="shared" si="1524"/>
        <v>458.79290387500811</v>
      </c>
      <c r="FN108" s="140">
        <f t="shared" si="1524"/>
        <v>458.79290387500811</v>
      </c>
      <c r="FO108" s="140">
        <f t="shared" si="1524"/>
        <v>458.79290387500811</v>
      </c>
      <c r="FP108" s="140">
        <f t="shared" si="1524"/>
        <v>458.79290387500811</v>
      </c>
      <c r="FQ108" s="140">
        <f t="shared" si="1524"/>
        <v>458.79290387500811</v>
      </c>
      <c r="FR108" s="140">
        <f t="shared" si="1524"/>
        <v>458.79290387500811</v>
      </c>
      <c r="FS108" s="140">
        <f t="shared" si="1524"/>
        <v>458.79290387500811</v>
      </c>
      <c r="FT108" s="140">
        <f t="shared" si="1524"/>
        <v>458.79290387500811</v>
      </c>
      <c r="FU108" s="140">
        <f t="shared" si="1524"/>
        <v>458.79290387500811</v>
      </c>
      <c r="FV108" s="140">
        <f t="shared" si="1524"/>
        <v>458.79290387500811</v>
      </c>
      <c r="FW108" s="140">
        <f t="shared" si="1524"/>
        <v>458.79290387500811</v>
      </c>
      <c r="FX108" s="140">
        <f t="shared" si="1524"/>
        <v>458.79290387500811</v>
      </c>
      <c r="FY108" s="140">
        <f t="shared" si="1524"/>
        <v>458.79290387500811</v>
      </c>
      <c r="FZ108" s="140">
        <f t="shared" si="1524"/>
        <v>458.79290387500811</v>
      </c>
      <c r="GA108" s="140">
        <f t="shared" si="1524"/>
        <v>458.79290387500811</v>
      </c>
      <c r="GB108" s="140">
        <f t="shared" si="1524"/>
        <v>458.79290387500811</v>
      </c>
      <c r="GC108" s="140">
        <f t="shared" si="1524"/>
        <v>458.79290387500811</v>
      </c>
      <c r="GD108" s="140">
        <f t="shared" si="1524"/>
        <v>458.79290387500811</v>
      </c>
      <c r="GE108" s="140">
        <f t="shared" si="1524"/>
        <v>458.79290387500811</v>
      </c>
      <c r="GF108" s="140">
        <f t="shared" si="1524"/>
        <v>458.79290387500811</v>
      </c>
      <c r="GG108" s="140">
        <f t="shared" si="1524"/>
        <v>458.79290387500811</v>
      </c>
      <c r="GH108" s="140">
        <f t="shared" si="1524"/>
        <v>458.79290387500811</v>
      </c>
      <c r="GI108" s="140">
        <f t="shared" si="1524"/>
        <v>458.79290387500811</v>
      </c>
      <c r="GJ108" s="140">
        <f t="shared" si="1524"/>
        <v>458.79290387500811</v>
      </c>
      <c r="GK108" s="140">
        <f t="shared" si="1524"/>
        <v>458.79290387500811</v>
      </c>
      <c r="GL108" s="140">
        <f t="shared" si="1524"/>
        <v>458.79290387500811</v>
      </c>
      <c r="GM108" s="140">
        <f t="shared" ref="GM108:HJ108" si="1525">GM101-GM107</f>
        <v>458.79290387500811</v>
      </c>
      <c r="GN108" s="140">
        <f t="shared" si="1525"/>
        <v>458.79290387500811</v>
      </c>
      <c r="GO108" s="140">
        <f t="shared" si="1525"/>
        <v>458.79290387500811</v>
      </c>
      <c r="GP108" s="140">
        <f t="shared" si="1525"/>
        <v>458.79290387500811</v>
      </c>
      <c r="GQ108" s="140">
        <f t="shared" si="1525"/>
        <v>458.79290387500811</v>
      </c>
      <c r="GR108" s="140">
        <f t="shared" si="1525"/>
        <v>458.79290387500811</v>
      </c>
      <c r="GS108" s="140">
        <f t="shared" si="1525"/>
        <v>458.79290387500811</v>
      </c>
      <c r="GT108" s="140">
        <f t="shared" si="1525"/>
        <v>458.79290387500811</v>
      </c>
      <c r="GU108" s="140">
        <f t="shared" si="1525"/>
        <v>458.79290387500811</v>
      </c>
      <c r="GV108" s="140">
        <f t="shared" si="1525"/>
        <v>458.79290387500811</v>
      </c>
      <c r="GW108" s="140">
        <f t="shared" si="1525"/>
        <v>458.79290387500811</v>
      </c>
      <c r="GX108" s="140">
        <f t="shared" si="1525"/>
        <v>458.79290387500811</v>
      </c>
      <c r="GY108" s="140">
        <f t="shared" si="1525"/>
        <v>458.79290387500811</v>
      </c>
      <c r="GZ108" s="140">
        <f t="shared" si="1525"/>
        <v>458.79290387500811</v>
      </c>
      <c r="HA108" s="140">
        <f t="shared" si="1525"/>
        <v>458.79290387500811</v>
      </c>
      <c r="HB108" s="140">
        <f t="shared" si="1525"/>
        <v>458.79290387500811</v>
      </c>
      <c r="HC108" s="140">
        <f t="shared" si="1525"/>
        <v>458.79290387500811</v>
      </c>
      <c r="HD108" s="140">
        <f t="shared" si="1525"/>
        <v>458.79290387500811</v>
      </c>
      <c r="HE108" s="140">
        <f t="shared" si="1525"/>
        <v>458.79290387500811</v>
      </c>
      <c r="HF108" s="140">
        <f t="shared" si="1525"/>
        <v>458.79290387500811</v>
      </c>
      <c r="HG108" s="140">
        <f t="shared" si="1525"/>
        <v>458.79290387500811</v>
      </c>
      <c r="HH108" s="140">
        <f t="shared" si="1525"/>
        <v>458.79290387500811</v>
      </c>
      <c r="HI108" s="140">
        <f t="shared" si="1525"/>
        <v>458.79290387500811</v>
      </c>
      <c r="HJ108" s="140">
        <f t="shared" si="1525"/>
        <v>458.79290387500811</v>
      </c>
      <c r="HK108" s="140">
        <f t="shared" ref="HK108:IG108" si="1526">HK101-HK107</f>
        <v>458.79290387500811</v>
      </c>
      <c r="HL108" s="140">
        <f t="shared" si="1526"/>
        <v>458.79290387500811</v>
      </c>
      <c r="HM108" s="140">
        <f t="shared" si="1526"/>
        <v>458.79290387500811</v>
      </c>
      <c r="HN108" s="140">
        <f t="shared" si="1526"/>
        <v>458.79290387500811</v>
      </c>
      <c r="HO108" s="140">
        <f t="shared" si="1526"/>
        <v>458.79290387500811</v>
      </c>
      <c r="HP108" s="140">
        <f t="shared" si="1526"/>
        <v>458.79290387500811</v>
      </c>
      <c r="HQ108" s="140">
        <f t="shared" si="1526"/>
        <v>458.79290387500811</v>
      </c>
      <c r="HR108" s="140">
        <f t="shared" si="1526"/>
        <v>458.79290387500811</v>
      </c>
      <c r="HS108" s="140">
        <f t="shared" si="1526"/>
        <v>458.79290387500811</v>
      </c>
      <c r="HT108" s="140">
        <f t="shared" si="1526"/>
        <v>458.79290387500811</v>
      </c>
      <c r="HU108" s="140">
        <f t="shared" si="1526"/>
        <v>458.79290387500811</v>
      </c>
      <c r="HV108" s="140">
        <f t="shared" si="1526"/>
        <v>458.79290387500811</v>
      </c>
      <c r="HW108" s="140">
        <f t="shared" si="1526"/>
        <v>458.79290387500811</v>
      </c>
      <c r="HX108" s="140">
        <f t="shared" si="1526"/>
        <v>458.79290387500811</v>
      </c>
      <c r="HY108" s="140">
        <f t="shared" si="1526"/>
        <v>458.79290387500811</v>
      </c>
      <c r="HZ108" s="140">
        <f t="shared" si="1526"/>
        <v>458.79290387500811</v>
      </c>
      <c r="IA108" s="140">
        <f t="shared" si="1526"/>
        <v>458.79290387500811</v>
      </c>
      <c r="IB108" s="140">
        <f t="shared" si="1526"/>
        <v>458.79290387500811</v>
      </c>
      <c r="IC108" s="140">
        <f t="shared" si="1526"/>
        <v>458.79290387500811</v>
      </c>
      <c r="ID108" s="140">
        <f t="shared" si="1526"/>
        <v>458.79290387500811</v>
      </c>
      <c r="IE108" s="140">
        <f t="shared" si="1526"/>
        <v>458.79290387500811</v>
      </c>
      <c r="IF108" s="140">
        <f t="shared" si="1526"/>
        <v>458.79290387500811</v>
      </c>
      <c r="IG108" s="140">
        <f t="shared" si="1526"/>
        <v>458.79290387500811</v>
      </c>
    </row>
    <row r="109" spans="1:241" s="9" customFormat="1" ht="13.8" x14ac:dyDescent="0.3">
      <c r="A109" s="3" t="s">
        <v>156</v>
      </c>
      <c r="B109" s="140">
        <f t="shared" ref="B109:BM109" si="1527">B56</f>
        <v>1500</v>
      </c>
      <c r="C109" s="140">
        <f t="shared" si="1527"/>
        <v>200</v>
      </c>
      <c r="D109" s="140">
        <f t="shared" si="1527"/>
        <v>200</v>
      </c>
      <c r="E109" s="140">
        <f t="shared" si="1527"/>
        <v>200</v>
      </c>
      <c r="F109" s="140">
        <f t="shared" si="1527"/>
        <v>2151.7231095833331</v>
      </c>
      <c r="G109" s="140">
        <f t="shared" si="1527"/>
        <v>2151.7231095833331</v>
      </c>
      <c r="H109" s="140">
        <f t="shared" si="1527"/>
        <v>2122.5052395833327</v>
      </c>
      <c r="I109" s="140">
        <f t="shared" si="1527"/>
        <v>1985.3987629166663</v>
      </c>
      <c r="J109" s="140">
        <f t="shared" si="1527"/>
        <v>1985.3987629166663</v>
      </c>
      <c r="K109" s="140">
        <f t="shared" si="1527"/>
        <v>1985.3987629166663</v>
      </c>
      <c r="L109" s="140">
        <f t="shared" si="1527"/>
        <v>794.70765125000003</v>
      </c>
      <c r="M109" s="140">
        <f t="shared" si="1527"/>
        <v>1346.97415125</v>
      </c>
      <c r="N109" s="140">
        <f t="shared" si="1527"/>
        <v>0</v>
      </c>
      <c r="O109" s="140">
        <f t="shared" si="1527"/>
        <v>0</v>
      </c>
      <c r="P109" s="140">
        <f t="shared" si="1527"/>
        <v>0</v>
      </c>
      <c r="Q109" s="140">
        <f t="shared" si="1527"/>
        <v>0</v>
      </c>
      <c r="R109" s="140">
        <f t="shared" si="1527"/>
        <v>0</v>
      </c>
      <c r="S109" s="140">
        <f t="shared" si="1527"/>
        <v>0</v>
      </c>
      <c r="T109" s="140">
        <f t="shared" si="1527"/>
        <v>0</v>
      </c>
      <c r="U109" s="140">
        <f t="shared" si="1527"/>
        <v>0</v>
      </c>
      <c r="V109" s="140">
        <f t="shared" si="1527"/>
        <v>0</v>
      </c>
      <c r="W109" s="140">
        <f t="shared" si="1527"/>
        <v>0</v>
      </c>
      <c r="X109" s="140">
        <f t="shared" si="1527"/>
        <v>0</v>
      </c>
      <c r="Y109" s="140">
        <f t="shared" si="1527"/>
        <v>0</v>
      </c>
      <c r="Z109" s="140">
        <f t="shared" si="1527"/>
        <v>0</v>
      </c>
      <c r="AA109" s="140">
        <f t="shared" si="1527"/>
        <v>0</v>
      </c>
      <c r="AB109" s="140">
        <f t="shared" si="1527"/>
        <v>0</v>
      </c>
      <c r="AC109" s="140">
        <f t="shared" si="1527"/>
        <v>0</v>
      </c>
      <c r="AD109" s="140">
        <f t="shared" si="1527"/>
        <v>0</v>
      </c>
      <c r="AE109" s="140">
        <f t="shared" si="1527"/>
        <v>0</v>
      </c>
      <c r="AF109" s="140">
        <f t="shared" si="1527"/>
        <v>0</v>
      </c>
      <c r="AG109" s="140">
        <f t="shared" si="1527"/>
        <v>0</v>
      </c>
      <c r="AH109" s="140">
        <f t="shared" si="1527"/>
        <v>0</v>
      </c>
      <c r="AI109" s="140">
        <f t="shared" si="1527"/>
        <v>0</v>
      </c>
      <c r="AJ109" s="140">
        <f t="shared" si="1527"/>
        <v>0</v>
      </c>
      <c r="AK109" s="140">
        <f t="shared" si="1527"/>
        <v>0</v>
      </c>
      <c r="AL109" s="140">
        <f t="shared" si="1527"/>
        <v>0</v>
      </c>
      <c r="AM109" s="140">
        <f t="shared" si="1527"/>
        <v>0</v>
      </c>
      <c r="AN109" s="140">
        <f t="shared" si="1527"/>
        <v>0</v>
      </c>
      <c r="AO109" s="140">
        <f t="shared" si="1527"/>
        <v>0</v>
      </c>
      <c r="AP109" s="140">
        <f t="shared" si="1527"/>
        <v>0</v>
      </c>
      <c r="AQ109" s="140">
        <f t="shared" si="1527"/>
        <v>0</v>
      </c>
      <c r="AR109" s="140">
        <f t="shared" si="1527"/>
        <v>0</v>
      </c>
      <c r="AS109" s="140">
        <f t="shared" si="1527"/>
        <v>0</v>
      </c>
      <c r="AT109" s="140">
        <f t="shared" si="1527"/>
        <v>0</v>
      </c>
      <c r="AU109" s="140">
        <f t="shared" si="1527"/>
        <v>0</v>
      </c>
      <c r="AV109" s="140">
        <f t="shared" si="1527"/>
        <v>0</v>
      </c>
      <c r="AW109" s="140">
        <f t="shared" si="1527"/>
        <v>0</v>
      </c>
      <c r="AX109" s="140">
        <f t="shared" si="1527"/>
        <v>0</v>
      </c>
      <c r="AY109" s="140">
        <f t="shared" si="1527"/>
        <v>0</v>
      </c>
      <c r="AZ109" s="140">
        <f t="shared" si="1527"/>
        <v>0</v>
      </c>
      <c r="BA109" s="140">
        <f t="shared" si="1527"/>
        <v>0</v>
      </c>
      <c r="BB109" s="140">
        <f t="shared" si="1527"/>
        <v>0</v>
      </c>
      <c r="BC109" s="140">
        <f t="shared" si="1527"/>
        <v>0</v>
      </c>
      <c r="BD109" s="140">
        <f t="shared" si="1527"/>
        <v>0</v>
      </c>
      <c r="BE109" s="140">
        <f t="shared" si="1527"/>
        <v>0</v>
      </c>
      <c r="BF109" s="140">
        <f t="shared" si="1527"/>
        <v>0</v>
      </c>
      <c r="BG109" s="140">
        <f t="shared" si="1527"/>
        <v>0</v>
      </c>
      <c r="BH109" s="140">
        <f t="shared" si="1527"/>
        <v>0</v>
      </c>
      <c r="BI109" s="140">
        <f t="shared" si="1527"/>
        <v>0</v>
      </c>
      <c r="BJ109" s="140">
        <f t="shared" si="1527"/>
        <v>0</v>
      </c>
      <c r="BK109" s="140">
        <f t="shared" si="1527"/>
        <v>0</v>
      </c>
      <c r="BL109" s="140">
        <f t="shared" si="1527"/>
        <v>0</v>
      </c>
      <c r="BM109" s="140">
        <f t="shared" si="1527"/>
        <v>0</v>
      </c>
      <c r="BN109" s="140">
        <f t="shared" ref="BN109:DY109" si="1528">BN56</f>
        <v>0</v>
      </c>
      <c r="BO109" s="140">
        <f t="shared" si="1528"/>
        <v>0</v>
      </c>
      <c r="BP109" s="140">
        <f t="shared" si="1528"/>
        <v>0</v>
      </c>
      <c r="BQ109" s="140">
        <f t="shared" si="1528"/>
        <v>0</v>
      </c>
      <c r="BR109" s="140">
        <f t="shared" si="1528"/>
        <v>0</v>
      </c>
      <c r="BS109" s="140">
        <f t="shared" si="1528"/>
        <v>0</v>
      </c>
      <c r="BT109" s="140">
        <f t="shared" si="1528"/>
        <v>0</v>
      </c>
      <c r="BU109" s="140">
        <f t="shared" si="1528"/>
        <v>0</v>
      </c>
      <c r="BV109" s="140">
        <f t="shared" si="1528"/>
        <v>0</v>
      </c>
      <c r="BW109" s="140">
        <f t="shared" si="1528"/>
        <v>0</v>
      </c>
      <c r="BX109" s="140">
        <f t="shared" si="1528"/>
        <v>0</v>
      </c>
      <c r="BY109" s="140">
        <f t="shared" si="1528"/>
        <v>0</v>
      </c>
      <c r="BZ109" s="140">
        <f t="shared" si="1528"/>
        <v>0</v>
      </c>
      <c r="CA109" s="140">
        <f t="shared" si="1528"/>
        <v>0</v>
      </c>
      <c r="CB109" s="140">
        <f t="shared" si="1528"/>
        <v>0</v>
      </c>
      <c r="CC109" s="140">
        <f t="shared" si="1528"/>
        <v>0</v>
      </c>
      <c r="CD109" s="140">
        <f t="shared" si="1528"/>
        <v>0</v>
      </c>
      <c r="CE109" s="140">
        <f t="shared" si="1528"/>
        <v>0</v>
      </c>
      <c r="CF109" s="140">
        <f t="shared" si="1528"/>
        <v>0</v>
      </c>
      <c r="CG109" s="140">
        <f t="shared" si="1528"/>
        <v>0</v>
      </c>
      <c r="CH109" s="140">
        <f t="shared" si="1528"/>
        <v>0</v>
      </c>
      <c r="CI109" s="140">
        <f t="shared" si="1528"/>
        <v>0</v>
      </c>
      <c r="CJ109" s="140">
        <f t="shared" si="1528"/>
        <v>0</v>
      </c>
      <c r="CK109" s="140">
        <f t="shared" si="1528"/>
        <v>0</v>
      </c>
      <c r="CL109" s="140">
        <f t="shared" si="1528"/>
        <v>0</v>
      </c>
      <c r="CM109" s="140">
        <f t="shared" si="1528"/>
        <v>0</v>
      </c>
      <c r="CN109" s="140">
        <f t="shared" si="1528"/>
        <v>0</v>
      </c>
      <c r="CO109" s="140">
        <f t="shared" si="1528"/>
        <v>0</v>
      </c>
      <c r="CP109" s="140">
        <f t="shared" si="1528"/>
        <v>0</v>
      </c>
      <c r="CQ109" s="140">
        <f t="shared" si="1528"/>
        <v>0</v>
      </c>
      <c r="CR109" s="140">
        <f t="shared" si="1528"/>
        <v>0</v>
      </c>
      <c r="CS109" s="140">
        <f t="shared" si="1528"/>
        <v>0</v>
      </c>
      <c r="CT109" s="140">
        <f t="shared" si="1528"/>
        <v>0</v>
      </c>
      <c r="CU109" s="140">
        <f t="shared" si="1528"/>
        <v>0</v>
      </c>
      <c r="CV109" s="140">
        <f t="shared" si="1528"/>
        <v>0</v>
      </c>
      <c r="CW109" s="140">
        <f t="shared" si="1528"/>
        <v>0</v>
      </c>
      <c r="CX109" s="140">
        <f t="shared" si="1528"/>
        <v>0</v>
      </c>
      <c r="CY109" s="140">
        <f t="shared" si="1528"/>
        <v>0</v>
      </c>
      <c r="CZ109" s="140">
        <f t="shared" si="1528"/>
        <v>0</v>
      </c>
      <c r="DA109" s="140">
        <f t="shared" si="1528"/>
        <v>0</v>
      </c>
      <c r="DB109" s="140">
        <f t="shared" si="1528"/>
        <v>0</v>
      </c>
      <c r="DC109" s="140">
        <f t="shared" si="1528"/>
        <v>0</v>
      </c>
      <c r="DD109" s="140">
        <f t="shared" si="1528"/>
        <v>0</v>
      </c>
      <c r="DE109" s="140">
        <f t="shared" si="1528"/>
        <v>0</v>
      </c>
      <c r="DF109" s="140">
        <f t="shared" si="1528"/>
        <v>0</v>
      </c>
      <c r="DG109" s="140">
        <f t="shared" si="1528"/>
        <v>0</v>
      </c>
      <c r="DH109" s="140">
        <f t="shared" si="1528"/>
        <v>0</v>
      </c>
      <c r="DI109" s="140">
        <f t="shared" si="1528"/>
        <v>0</v>
      </c>
      <c r="DJ109" s="140">
        <f t="shared" si="1528"/>
        <v>0</v>
      </c>
      <c r="DK109" s="140">
        <f t="shared" si="1528"/>
        <v>0</v>
      </c>
      <c r="DL109" s="140">
        <f t="shared" si="1528"/>
        <v>0</v>
      </c>
      <c r="DM109" s="140">
        <f t="shared" si="1528"/>
        <v>0</v>
      </c>
      <c r="DN109" s="140">
        <f t="shared" si="1528"/>
        <v>0</v>
      </c>
      <c r="DO109" s="140">
        <f t="shared" si="1528"/>
        <v>0</v>
      </c>
      <c r="DP109" s="140">
        <f t="shared" si="1528"/>
        <v>0</v>
      </c>
      <c r="DQ109" s="140">
        <f t="shared" si="1528"/>
        <v>0</v>
      </c>
      <c r="DR109" s="140">
        <f t="shared" si="1528"/>
        <v>1104.9663816666666</v>
      </c>
      <c r="DS109" s="140">
        <f t="shared" si="1528"/>
        <v>1104.9663816666666</v>
      </c>
      <c r="DT109" s="140">
        <f t="shared" si="1528"/>
        <v>1104.9663816666666</v>
      </c>
      <c r="DU109" s="140">
        <f t="shared" si="1528"/>
        <v>1104.9663816666666</v>
      </c>
      <c r="DV109" s="140">
        <f t="shared" si="1528"/>
        <v>2570.6449933333329</v>
      </c>
      <c r="DW109" s="140">
        <f t="shared" si="1528"/>
        <v>2570.6449933333329</v>
      </c>
      <c r="DX109" s="140">
        <f t="shared" si="1528"/>
        <v>2570.6449933333329</v>
      </c>
      <c r="DY109" s="140">
        <f t="shared" si="1528"/>
        <v>2570.6449933333329</v>
      </c>
      <c r="DZ109" s="140">
        <f t="shared" ref="DZ109:GK109" si="1529">DZ56</f>
        <v>2570.6449933333329</v>
      </c>
      <c r="EA109" s="140">
        <f t="shared" si="1529"/>
        <v>2570.6449933333329</v>
      </c>
      <c r="EB109" s="140">
        <f t="shared" si="1529"/>
        <v>1379.9538816666668</v>
      </c>
      <c r="EC109" s="140">
        <f t="shared" si="1529"/>
        <v>1479.9538816666668</v>
      </c>
      <c r="ED109" s="140">
        <f t="shared" si="1529"/>
        <v>0</v>
      </c>
      <c r="EE109" s="140">
        <f t="shared" si="1529"/>
        <v>0</v>
      </c>
      <c r="EF109" s="140">
        <f t="shared" si="1529"/>
        <v>0</v>
      </c>
      <c r="EG109" s="140">
        <f t="shared" si="1529"/>
        <v>0</v>
      </c>
      <c r="EH109" s="140">
        <f t="shared" si="1529"/>
        <v>0</v>
      </c>
      <c r="EI109" s="140">
        <f t="shared" si="1529"/>
        <v>0</v>
      </c>
      <c r="EJ109" s="140">
        <f t="shared" si="1529"/>
        <v>0</v>
      </c>
      <c r="EK109" s="140">
        <f t="shared" si="1529"/>
        <v>0</v>
      </c>
      <c r="EL109" s="140">
        <f t="shared" si="1529"/>
        <v>0</v>
      </c>
      <c r="EM109" s="140">
        <f t="shared" si="1529"/>
        <v>0</v>
      </c>
      <c r="EN109" s="140">
        <f t="shared" si="1529"/>
        <v>0</v>
      </c>
      <c r="EO109" s="140">
        <f t="shared" si="1529"/>
        <v>0</v>
      </c>
      <c r="EP109" s="140">
        <f t="shared" si="1529"/>
        <v>0</v>
      </c>
      <c r="EQ109" s="140">
        <f t="shared" si="1529"/>
        <v>0</v>
      </c>
      <c r="ER109" s="140">
        <f t="shared" si="1529"/>
        <v>0</v>
      </c>
      <c r="ES109" s="140">
        <f t="shared" si="1529"/>
        <v>0</v>
      </c>
      <c r="ET109" s="140">
        <f t="shared" si="1529"/>
        <v>0</v>
      </c>
      <c r="EU109" s="140">
        <f t="shared" si="1529"/>
        <v>0</v>
      </c>
      <c r="EV109" s="140">
        <f t="shared" si="1529"/>
        <v>0</v>
      </c>
      <c r="EW109" s="140">
        <f t="shared" si="1529"/>
        <v>0</v>
      </c>
      <c r="EX109" s="140">
        <f t="shared" si="1529"/>
        <v>0</v>
      </c>
      <c r="EY109" s="140">
        <f t="shared" si="1529"/>
        <v>0</v>
      </c>
      <c r="EZ109" s="140">
        <f t="shared" si="1529"/>
        <v>0</v>
      </c>
      <c r="FA109" s="140">
        <f t="shared" si="1529"/>
        <v>0</v>
      </c>
      <c r="FB109" s="140">
        <f t="shared" si="1529"/>
        <v>0</v>
      </c>
      <c r="FC109" s="140">
        <f t="shared" si="1529"/>
        <v>0</v>
      </c>
      <c r="FD109" s="140">
        <f t="shared" si="1529"/>
        <v>0</v>
      </c>
      <c r="FE109" s="140">
        <f t="shared" si="1529"/>
        <v>0</v>
      </c>
      <c r="FF109" s="140">
        <f t="shared" si="1529"/>
        <v>0</v>
      </c>
      <c r="FG109" s="140">
        <f t="shared" si="1529"/>
        <v>0</v>
      </c>
      <c r="FH109" s="140">
        <f t="shared" si="1529"/>
        <v>0</v>
      </c>
      <c r="FI109" s="140">
        <f t="shared" si="1529"/>
        <v>0</v>
      </c>
      <c r="FJ109" s="140">
        <f t="shared" si="1529"/>
        <v>0</v>
      </c>
      <c r="FK109" s="140">
        <f t="shared" si="1529"/>
        <v>0</v>
      </c>
      <c r="FL109" s="140">
        <f t="shared" si="1529"/>
        <v>0</v>
      </c>
      <c r="FM109" s="140">
        <f t="shared" si="1529"/>
        <v>0</v>
      </c>
      <c r="FN109" s="140">
        <f t="shared" si="1529"/>
        <v>0</v>
      </c>
      <c r="FO109" s="140">
        <f t="shared" si="1529"/>
        <v>0</v>
      </c>
      <c r="FP109" s="140">
        <f t="shared" si="1529"/>
        <v>0</v>
      </c>
      <c r="FQ109" s="140">
        <f t="shared" si="1529"/>
        <v>0</v>
      </c>
      <c r="FR109" s="140">
        <f t="shared" si="1529"/>
        <v>0</v>
      </c>
      <c r="FS109" s="140">
        <f t="shared" si="1529"/>
        <v>0</v>
      </c>
      <c r="FT109" s="140">
        <f t="shared" si="1529"/>
        <v>0</v>
      </c>
      <c r="FU109" s="140">
        <f t="shared" si="1529"/>
        <v>0</v>
      </c>
      <c r="FV109" s="140">
        <f t="shared" si="1529"/>
        <v>0</v>
      </c>
      <c r="FW109" s="140">
        <f t="shared" si="1529"/>
        <v>0</v>
      </c>
      <c r="FX109" s="140">
        <f t="shared" si="1529"/>
        <v>0</v>
      </c>
      <c r="FY109" s="140">
        <f t="shared" si="1529"/>
        <v>0</v>
      </c>
      <c r="FZ109" s="140">
        <f t="shared" si="1529"/>
        <v>0</v>
      </c>
      <c r="GA109" s="140">
        <f t="shared" si="1529"/>
        <v>0</v>
      </c>
      <c r="GB109" s="140">
        <f t="shared" si="1529"/>
        <v>0</v>
      </c>
      <c r="GC109" s="140">
        <f t="shared" si="1529"/>
        <v>0</v>
      </c>
      <c r="GD109" s="140">
        <f t="shared" si="1529"/>
        <v>0</v>
      </c>
      <c r="GE109" s="140">
        <f t="shared" si="1529"/>
        <v>0</v>
      </c>
      <c r="GF109" s="140">
        <f t="shared" si="1529"/>
        <v>0</v>
      </c>
      <c r="GG109" s="140">
        <f t="shared" si="1529"/>
        <v>0</v>
      </c>
      <c r="GH109" s="140">
        <f t="shared" si="1529"/>
        <v>0</v>
      </c>
      <c r="GI109" s="140">
        <f t="shared" si="1529"/>
        <v>0</v>
      </c>
      <c r="GJ109" s="140">
        <f t="shared" si="1529"/>
        <v>0</v>
      </c>
      <c r="GK109" s="140">
        <f t="shared" si="1529"/>
        <v>0</v>
      </c>
      <c r="GL109" s="140">
        <f t="shared" ref="GL109:IG109" si="1530">GL56</f>
        <v>0</v>
      </c>
      <c r="GM109" s="140">
        <f t="shared" si="1530"/>
        <v>0</v>
      </c>
      <c r="GN109" s="140">
        <f t="shared" si="1530"/>
        <v>0</v>
      </c>
      <c r="GO109" s="140">
        <f t="shared" si="1530"/>
        <v>0</v>
      </c>
      <c r="GP109" s="140">
        <f t="shared" si="1530"/>
        <v>0</v>
      </c>
      <c r="GQ109" s="140">
        <f t="shared" si="1530"/>
        <v>0</v>
      </c>
      <c r="GR109" s="140">
        <f t="shared" si="1530"/>
        <v>0</v>
      </c>
      <c r="GS109" s="140">
        <f t="shared" si="1530"/>
        <v>0</v>
      </c>
      <c r="GT109" s="140">
        <f t="shared" si="1530"/>
        <v>0</v>
      </c>
      <c r="GU109" s="140">
        <f t="shared" si="1530"/>
        <v>0</v>
      </c>
      <c r="GV109" s="140">
        <f t="shared" si="1530"/>
        <v>0</v>
      </c>
      <c r="GW109" s="140">
        <f t="shared" si="1530"/>
        <v>0</v>
      </c>
      <c r="GX109" s="140">
        <f t="shared" si="1530"/>
        <v>0</v>
      </c>
      <c r="GY109" s="140">
        <f t="shared" si="1530"/>
        <v>0</v>
      </c>
      <c r="GZ109" s="140">
        <f t="shared" si="1530"/>
        <v>0</v>
      </c>
      <c r="HA109" s="140">
        <f t="shared" si="1530"/>
        <v>0</v>
      </c>
      <c r="HB109" s="140">
        <f t="shared" si="1530"/>
        <v>0</v>
      </c>
      <c r="HC109" s="140">
        <f t="shared" si="1530"/>
        <v>0</v>
      </c>
      <c r="HD109" s="140">
        <f t="shared" si="1530"/>
        <v>0</v>
      </c>
      <c r="HE109" s="140">
        <f t="shared" si="1530"/>
        <v>0</v>
      </c>
      <c r="HF109" s="140">
        <f t="shared" si="1530"/>
        <v>0</v>
      </c>
      <c r="HG109" s="140">
        <f t="shared" si="1530"/>
        <v>0</v>
      </c>
      <c r="HH109" s="140">
        <f t="shared" si="1530"/>
        <v>0</v>
      </c>
      <c r="HI109" s="140">
        <f t="shared" si="1530"/>
        <v>0</v>
      </c>
      <c r="HJ109" s="140">
        <f t="shared" si="1530"/>
        <v>0</v>
      </c>
      <c r="HK109" s="140">
        <f t="shared" si="1530"/>
        <v>0</v>
      </c>
      <c r="HL109" s="140">
        <f t="shared" si="1530"/>
        <v>0</v>
      </c>
      <c r="HM109" s="140">
        <f t="shared" si="1530"/>
        <v>0</v>
      </c>
      <c r="HN109" s="140">
        <f t="shared" si="1530"/>
        <v>0</v>
      </c>
      <c r="HO109" s="140">
        <f t="shared" si="1530"/>
        <v>0</v>
      </c>
      <c r="HP109" s="140">
        <f t="shared" si="1530"/>
        <v>0</v>
      </c>
      <c r="HQ109" s="140">
        <f t="shared" si="1530"/>
        <v>0</v>
      </c>
      <c r="HR109" s="140">
        <f t="shared" si="1530"/>
        <v>0</v>
      </c>
      <c r="HS109" s="140">
        <f t="shared" si="1530"/>
        <v>0</v>
      </c>
      <c r="HT109" s="140">
        <f t="shared" si="1530"/>
        <v>0</v>
      </c>
      <c r="HU109" s="140">
        <f t="shared" si="1530"/>
        <v>0</v>
      </c>
      <c r="HV109" s="140">
        <f t="shared" si="1530"/>
        <v>0</v>
      </c>
      <c r="HW109" s="140">
        <f t="shared" si="1530"/>
        <v>0</v>
      </c>
      <c r="HX109" s="140">
        <f t="shared" si="1530"/>
        <v>0</v>
      </c>
      <c r="HY109" s="140">
        <f t="shared" si="1530"/>
        <v>0</v>
      </c>
      <c r="HZ109" s="140">
        <f t="shared" si="1530"/>
        <v>0</v>
      </c>
      <c r="IA109" s="140">
        <f t="shared" si="1530"/>
        <v>0</v>
      </c>
      <c r="IB109" s="140">
        <f t="shared" si="1530"/>
        <v>0</v>
      </c>
      <c r="IC109" s="140">
        <f t="shared" si="1530"/>
        <v>0</v>
      </c>
      <c r="ID109" s="140">
        <f t="shared" si="1530"/>
        <v>0</v>
      </c>
      <c r="IE109" s="140">
        <f t="shared" si="1530"/>
        <v>0</v>
      </c>
      <c r="IF109" s="140">
        <f t="shared" si="1530"/>
        <v>0</v>
      </c>
      <c r="IG109" s="140">
        <f t="shared" si="1530"/>
        <v>0</v>
      </c>
    </row>
    <row r="110" spans="1:241" s="9" customFormat="1" ht="13.8" x14ac:dyDescent="0.3">
      <c r="A110" s="3" t="s">
        <v>157</v>
      </c>
      <c r="B110" s="140">
        <f t="shared" ref="B110:BM110" si="1531">B33</f>
        <v>219.5854380118756</v>
      </c>
      <c r="C110" s="140">
        <f t="shared" si="1531"/>
        <v>219.5854380118756</v>
      </c>
      <c r="D110" s="140">
        <f t="shared" si="1531"/>
        <v>219.5854380118756</v>
      </c>
      <c r="E110" s="140">
        <f t="shared" si="1531"/>
        <v>219.5854380118756</v>
      </c>
      <c r="F110" s="140">
        <f t="shared" si="1531"/>
        <v>219.5854380118756</v>
      </c>
      <c r="G110" s="140">
        <f t="shared" si="1531"/>
        <v>219.5854380118756</v>
      </c>
      <c r="H110" s="140">
        <f t="shared" si="1531"/>
        <v>219.5854380118756</v>
      </c>
      <c r="I110" s="140">
        <f t="shared" si="1531"/>
        <v>219.5854380118756</v>
      </c>
      <c r="J110" s="140">
        <f t="shared" si="1531"/>
        <v>219.5854380118756</v>
      </c>
      <c r="K110" s="140">
        <f t="shared" si="1531"/>
        <v>219.5854380118756</v>
      </c>
      <c r="L110" s="140">
        <f t="shared" si="1531"/>
        <v>219.5854380118756</v>
      </c>
      <c r="M110" s="140">
        <f t="shared" si="1531"/>
        <v>219.5854380118756</v>
      </c>
      <c r="N110" s="140">
        <f t="shared" si="1531"/>
        <v>219.5854380118756</v>
      </c>
      <c r="O110" s="140">
        <f t="shared" si="1531"/>
        <v>219.5854380118756</v>
      </c>
      <c r="P110" s="140">
        <f t="shared" si="1531"/>
        <v>219.5854380118756</v>
      </c>
      <c r="Q110" s="140">
        <f t="shared" si="1531"/>
        <v>219.5854380118756</v>
      </c>
      <c r="R110" s="140">
        <f t="shared" si="1531"/>
        <v>219.5854380118756</v>
      </c>
      <c r="S110" s="140">
        <f t="shared" si="1531"/>
        <v>219.5854380118756</v>
      </c>
      <c r="T110" s="140">
        <f t="shared" si="1531"/>
        <v>219.5854380118756</v>
      </c>
      <c r="U110" s="140">
        <f t="shared" si="1531"/>
        <v>219.5854380118756</v>
      </c>
      <c r="V110" s="140">
        <f t="shared" si="1531"/>
        <v>219.5854380118756</v>
      </c>
      <c r="W110" s="140">
        <f t="shared" si="1531"/>
        <v>219.5854380118756</v>
      </c>
      <c r="X110" s="140">
        <f t="shared" si="1531"/>
        <v>219.5854380118756</v>
      </c>
      <c r="Y110" s="140">
        <f t="shared" si="1531"/>
        <v>219.5854380118756</v>
      </c>
      <c r="Z110" s="140">
        <f t="shared" si="1531"/>
        <v>219.5854380118756</v>
      </c>
      <c r="AA110" s="140">
        <f t="shared" si="1531"/>
        <v>219.5854380118756</v>
      </c>
      <c r="AB110" s="140">
        <f t="shared" si="1531"/>
        <v>219.5854380118756</v>
      </c>
      <c r="AC110" s="140">
        <f t="shared" si="1531"/>
        <v>219.5854380118756</v>
      </c>
      <c r="AD110" s="140">
        <f t="shared" si="1531"/>
        <v>219.5854380118756</v>
      </c>
      <c r="AE110" s="140">
        <f t="shared" si="1531"/>
        <v>219.5854380118756</v>
      </c>
      <c r="AF110" s="140">
        <f t="shared" si="1531"/>
        <v>219.5854380118756</v>
      </c>
      <c r="AG110" s="140">
        <f t="shared" si="1531"/>
        <v>219.5854380118756</v>
      </c>
      <c r="AH110" s="140">
        <f t="shared" si="1531"/>
        <v>219.5854380118756</v>
      </c>
      <c r="AI110" s="140">
        <f t="shared" si="1531"/>
        <v>219.5854380118756</v>
      </c>
      <c r="AJ110" s="140">
        <f t="shared" si="1531"/>
        <v>219.5854380118756</v>
      </c>
      <c r="AK110" s="140">
        <f t="shared" si="1531"/>
        <v>219.5854380118756</v>
      </c>
      <c r="AL110" s="140">
        <f t="shared" si="1531"/>
        <v>219.5854380118756</v>
      </c>
      <c r="AM110" s="140">
        <f t="shared" si="1531"/>
        <v>219.5854380118756</v>
      </c>
      <c r="AN110" s="140">
        <f t="shared" si="1531"/>
        <v>219.5854380118756</v>
      </c>
      <c r="AO110" s="140">
        <f t="shared" si="1531"/>
        <v>219.5854380118756</v>
      </c>
      <c r="AP110" s="140">
        <f t="shared" si="1531"/>
        <v>219.5854380118756</v>
      </c>
      <c r="AQ110" s="140">
        <f t="shared" si="1531"/>
        <v>219.5854380118756</v>
      </c>
      <c r="AR110" s="140">
        <f t="shared" si="1531"/>
        <v>219.5854380118756</v>
      </c>
      <c r="AS110" s="140">
        <f t="shared" si="1531"/>
        <v>219.5854380118756</v>
      </c>
      <c r="AT110" s="140">
        <f t="shared" si="1531"/>
        <v>219.5854380118756</v>
      </c>
      <c r="AU110" s="140">
        <f t="shared" si="1531"/>
        <v>219.5854380118756</v>
      </c>
      <c r="AV110" s="140">
        <f t="shared" si="1531"/>
        <v>219.5854380118756</v>
      </c>
      <c r="AW110" s="140">
        <f t="shared" si="1531"/>
        <v>219.5854380118756</v>
      </c>
      <c r="AX110" s="140">
        <f t="shared" si="1531"/>
        <v>219.5854380118756</v>
      </c>
      <c r="AY110" s="140">
        <f t="shared" si="1531"/>
        <v>219.5854380118756</v>
      </c>
      <c r="AZ110" s="140">
        <f t="shared" si="1531"/>
        <v>219.5854380118756</v>
      </c>
      <c r="BA110" s="140">
        <f t="shared" si="1531"/>
        <v>219.5854380118756</v>
      </c>
      <c r="BB110" s="140">
        <f t="shared" si="1531"/>
        <v>219.5854380118756</v>
      </c>
      <c r="BC110" s="140">
        <f t="shared" si="1531"/>
        <v>219.5854380118756</v>
      </c>
      <c r="BD110" s="140">
        <f t="shared" si="1531"/>
        <v>219.5854380118756</v>
      </c>
      <c r="BE110" s="140">
        <f t="shared" si="1531"/>
        <v>219.5854380118756</v>
      </c>
      <c r="BF110" s="140">
        <f t="shared" si="1531"/>
        <v>219.5854380118756</v>
      </c>
      <c r="BG110" s="140">
        <f t="shared" si="1531"/>
        <v>219.5854380118756</v>
      </c>
      <c r="BH110" s="140">
        <f t="shared" si="1531"/>
        <v>219.5854380118756</v>
      </c>
      <c r="BI110" s="140">
        <f t="shared" si="1531"/>
        <v>219.5854380118756</v>
      </c>
      <c r="BJ110" s="140">
        <f t="shared" si="1531"/>
        <v>219.5854380118756</v>
      </c>
      <c r="BK110" s="140">
        <f t="shared" si="1531"/>
        <v>219.5854380118756</v>
      </c>
      <c r="BL110" s="140">
        <f t="shared" si="1531"/>
        <v>219.5854380118756</v>
      </c>
      <c r="BM110" s="140">
        <f t="shared" si="1531"/>
        <v>219.5854380118756</v>
      </c>
      <c r="BN110" s="140">
        <f t="shared" ref="BN110:DY110" si="1532">BN33</f>
        <v>219.5854380118756</v>
      </c>
      <c r="BO110" s="140">
        <f t="shared" si="1532"/>
        <v>219.5854380118756</v>
      </c>
      <c r="BP110" s="140">
        <f t="shared" si="1532"/>
        <v>219.5854380118756</v>
      </c>
      <c r="BQ110" s="140">
        <f t="shared" si="1532"/>
        <v>219.5854380118756</v>
      </c>
      <c r="BR110" s="140">
        <f t="shared" si="1532"/>
        <v>219.5854380118756</v>
      </c>
      <c r="BS110" s="140">
        <f t="shared" si="1532"/>
        <v>219.5854380118756</v>
      </c>
      <c r="BT110" s="140">
        <f t="shared" si="1532"/>
        <v>219.5854380118756</v>
      </c>
      <c r="BU110" s="140">
        <f t="shared" si="1532"/>
        <v>219.5854380118756</v>
      </c>
      <c r="BV110" s="140">
        <f t="shared" si="1532"/>
        <v>219.5854380118756</v>
      </c>
      <c r="BW110" s="140">
        <f t="shared" si="1532"/>
        <v>219.5854380118756</v>
      </c>
      <c r="BX110" s="140">
        <f t="shared" si="1532"/>
        <v>219.5854380118756</v>
      </c>
      <c r="BY110" s="140">
        <f t="shared" si="1532"/>
        <v>219.5854380118756</v>
      </c>
      <c r="BZ110" s="140">
        <f t="shared" si="1532"/>
        <v>219.5854380118756</v>
      </c>
      <c r="CA110" s="140">
        <f t="shared" si="1532"/>
        <v>219.5854380118756</v>
      </c>
      <c r="CB110" s="140">
        <f t="shared" si="1532"/>
        <v>219.5854380118756</v>
      </c>
      <c r="CC110" s="140">
        <f t="shared" si="1532"/>
        <v>219.5854380118756</v>
      </c>
      <c r="CD110" s="140">
        <f t="shared" si="1532"/>
        <v>219.5854380118756</v>
      </c>
      <c r="CE110" s="140">
        <f t="shared" si="1532"/>
        <v>219.5854380118756</v>
      </c>
      <c r="CF110" s="140">
        <f t="shared" si="1532"/>
        <v>219.5854380118756</v>
      </c>
      <c r="CG110" s="140">
        <f t="shared" si="1532"/>
        <v>219.5854380118756</v>
      </c>
      <c r="CH110" s="140">
        <f t="shared" si="1532"/>
        <v>219.5854380118756</v>
      </c>
      <c r="CI110" s="140">
        <f t="shared" si="1532"/>
        <v>219.5854380118756</v>
      </c>
      <c r="CJ110" s="140">
        <f t="shared" si="1532"/>
        <v>219.5854380118756</v>
      </c>
      <c r="CK110" s="140">
        <f t="shared" si="1532"/>
        <v>219.5854380118756</v>
      </c>
      <c r="CL110" s="140">
        <f t="shared" si="1532"/>
        <v>219.5854380118756</v>
      </c>
      <c r="CM110" s="140">
        <f t="shared" si="1532"/>
        <v>219.5854380118756</v>
      </c>
      <c r="CN110" s="140">
        <f t="shared" si="1532"/>
        <v>219.5854380118756</v>
      </c>
      <c r="CO110" s="140">
        <f t="shared" si="1532"/>
        <v>219.5854380118756</v>
      </c>
      <c r="CP110" s="140">
        <f t="shared" si="1532"/>
        <v>219.5854380118756</v>
      </c>
      <c r="CQ110" s="140">
        <f t="shared" si="1532"/>
        <v>219.5854380118756</v>
      </c>
      <c r="CR110" s="140">
        <f t="shared" si="1532"/>
        <v>219.5854380118756</v>
      </c>
      <c r="CS110" s="140">
        <f t="shared" si="1532"/>
        <v>219.5854380118756</v>
      </c>
      <c r="CT110" s="140">
        <f t="shared" si="1532"/>
        <v>219.5854380118756</v>
      </c>
      <c r="CU110" s="140">
        <f t="shared" si="1532"/>
        <v>219.5854380118756</v>
      </c>
      <c r="CV110" s="140">
        <f t="shared" si="1532"/>
        <v>219.5854380118756</v>
      </c>
      <c r="CW110" s="140">
        <f t="shared" si="1532"/>
        <v>219.5854380118756</v>
      </c>
      <c r="CX110" s="140">
        <f t="shared" si="1532"/>
        <v>219.5854380118756</v>
      </c>
      <c r="CY110" s="140">
        <f t="shared" si="1532"/>
        <v>219.5854380118756</v>
      </c>
      <c r="CZ110" s="140">
        <f t="shared" si="1532"/>
        <v>219.5854380118756</v>
      </c>
      <c r="DA110" s="140">
        <f t="shared" si="1532"/>
        <v>219.5854380118756</v>
      </c>
      <c r="DB110" s="140">
        <f t="shared" si="1532"/>
        <v>219.5854380118756</v>
      </c>
      <c r="DC110" s="140">
        <f t="shared" si="1532"/>
        <v>219.5854380118756</v>
      </c>
      <c r="DD110" s="140">
        <f t="shared" si="1532"/>
        <v>219.5854380118756</v>
      </c>
      <c r="DE110" s="140">
        <f t="shared" si="1532"/>
        <v>219.5854380118756</v>
      </c>
      <c r="DF110" s="140">
        <f t="shared" si="1532"/>
        <v>219.5854380118756</v>
      </c>
      <c r="DG110" s="140">
        <f t="shared" si="1532"/>
        <v>219.5854380118756</v>
      </c>
      <c r="DH110" s="140">
        <f t="shared" si="1532"/>
        <v>219.5854380118756</v>
      </c>
      <c r="DI110" s="140">
        <f t="shared" si="1532"/>
        <v>219.5854380118756</v>
      </c>
      <c r="DJ110" s="140">
        <f t="shared" si="1532"/>
        <v>219.5854380118756</v>
      </c>
      <c r="DK110" s="140">
        <f t="shared" si="1532"/>
        <v>219.5854380118756</v>
      </c>
      <c r="DL110" s="140">
        <f t="shared" si="1532"/>
        <v>219.5854380118756</v>
      </c>
      <c r="DM110" s="140">
        <f t="shared" si="1532"/>
        <v>219.5854380118756</v>
      </c>
      <c r="DN110" s="140">
        <f t="shared" si="1532"/>
        <v>219.5854380118756</v>
      </c>
      <c r="DO110" s="140">
        <f t="shared" si="1532"/>
        <v>219.5854380118756</v>
      </c>
      <c r="DP110" s="140">
        <f t="shared" si="1532"/>
        <v>219.5854380118756</v>
      </c>
      <c r="DQ110" s="140">
        <f t="shared" si="1532"/>
        <v>219.5854380118756</v>
      </c>
      <c r="DR110" s="140">
        <f t="shared" si="1532"/>
        <v>216.6196689783699</v>
      </c>
      <c r="DS110" s="140">
        <f t="shared" si="1532"/>
        <v>216.6196689783699</v>
      </c>
      <c r="DT110" s="140">
        <f t="shared" si="1532"/>
        <v>216.6196689783699</v>
      </c>
      <c r="DU110" s="140">
        <f t="shared" si="1532"/>
        <v>216.6196689783699</v>
      </c>
      <c r="DV110" s="140">
        <f t="shared" si="1532"/>
        <v>216.6196689783699</v>
      </c>
      <c r="DW110" s="140">
        <f t="shared" si="1532"/>
        <v>216.6196689783699</v>
      </c>
      <c r="DX110" s="140">
        <f t="shared" si="1532"/>
        <v>216.6196689783699</v>
      </c>
      <c r="DY110" s="140">
        <f t="shared" si="1532"/>
        <v>216.6196689783699</v>
      </c>
      <c r="DZ110" s="140">
        <f t="shared" ref="DZ110:GK110" si="1533">DZ33</f>
        <v>216.6196689783699</v>
      </c>
      <c r="EA110" s="140">
        <f t="shared" si="1533"/>
        <v>216.6196689783699</v>
      </c>
      <c r="EB110" s="140">
        <f t="shared" si="1533"/>
        <v>216.6196689783699</v>
      </c>
      <c r="EC110" s="140">
        <f t="shared" si="1533"/>
        <v>216.6196689783699</v>
      </c>
      <c r="ED110" s="140">
        <f t="shared" si="1533"/>
        <v>216.6196689783699</v>
      </c>
      <c r="EE110" s="140">
        <f t="shared" si="1533"/>
        <v>216.6196689783699</v>
      </c>
      <c r="EF110" s="140">
        <f t="shared" si="1533"/>
        <v>216.6196689783699</v>
      </c>
      <c r="EG110" s="140">
        <f t="shared" si="1533"/>
        <v>216.6196689783699</v>
      </c>
      <c r="EH110" s="140">
        <f t="shared" si="1533"/>
        <v>216.6196689783699</v>
      </c>
      <c r="EI110" s="140">
        <f t="shared" si="1533"/>
        <v>216.6196689783699</v>
      </c>
      <c r="EJ110" s="140">
        <f t="shared" si="1533"/>
        <v>216.6196689783699</v>
      </c>
      <c r="EK110" s="140">
        <f t="shared" si="1533"/>
        <v>216.6196689783699</v>
      </c>
      <c r="EL110" s="140">
        <f t="shared" si="1533"/>
        <v>216.6196689783699</v>
      </c>
      <c r="EM110" s="140">
        <f t="shared" si="1533"/>
        <v>216.6196689783699</v>
      </c>
      <c r="EN110" s="140">
        <f t="shared" si="1533"/>
        <v>216.6196689783699</v>
      </c>
      <c r="EO110" s="140">
        <f t="shared" si="1533"/>
        <v>216.6196689783699</v>
      </c>
      <c r="EP110" s="140">
        <f t="shared" si="1533"/>
        <v>216.6196689783699</v>
      </c>
      <c r="EQ110" s="140">
        <f t="shared" si="1533"/>
        <v>216.6196689783699</v>
      </c>
      <c r="ER110" s="140">
        <f t="shared" si="1533"/>
        <v>216.6196689783699</v>
      </c>
      <c r="ES110" s="140">
        <f t="shared" si="1533"/>
        <v>216.6196689783699</v>
      </c>
      <c r="ET110" s="140">
        <f t="shared" si="1533"/>
        <v>216.6196689783699</v>
      </c>
      <c r="EU110" s="140">
        <f t="shared" si="1533"/>
        <v>216.6196689783699</v>
      </c>
      <c r="EV110" s="140">
        <f t="shared" si="1533"/>
        <v>216.6196689783699</v>
      </c>
      <c r="EW110" s="140">
        <f t="shared" si="1533"/>
        <v>216.6196689783699</v>
      </c>
      <c r="EX110" s="140">
        <f t="shared" si="1533"/>
        <v>216.6196689783699</v>
      </c>
      <c r="EY110" s="140">
        <f t="shared" si="1533"/>
        <v>216.6196689783699</v>
      </c>
      <c r="EZ110" s="140">
        <f t="shared" si="1533"/>
        <v>216.6196689783699</v>
      </c>
      <c r="FA110" s="140">
        <f t="shared" si="1533"/>
        <v>216.6196689783699</v>
      </c>
      <c r="FB110" s="140">
        <f t="shared" si="1533"/>
        <v>216.6196689783699</v>
      </c>
      <c r="FC110" s="140">
        <f t="shared" si="1533"/>
        <v>216.6196689783699</v>
      </c>
      <c r="FD110" s="140">
        <f t="shared" si="1533"/>
        <v>216.6196689783699</v>
      </c>
      <c r="FE110" s="140">
        <f t="shared" si="1533"/>
        <v>216.6196689783699</v>
      </c>
      <c r="FF110" s="140">
        <f t="shared" si="1533"/>
        <v>216.6196689783699</v>
      </c>
      <c r="FG110" s="140">
        <f t="shared" si="1533"/>
        <v>216.6196689783699</v>
      </c>
      <c r="FH110" s="140">
        <f t="shared" si="1533"/>
        <v>216.6196689783699</v>
      </c>
      <c r="FI110" s="140">
        <f t="shared" si="1533"/>
        <v>216.6196689783699</v>
      </c>
      <c r="FJ110" s="140">
        <f t="shared" si="1533"/>
        <v>216.6196689783699</v>
      </c>
      <c r="FK110" s="140">
        <f t="shared" si="1533"/>
        <v>216.6196689783699</v>
      </c>
      <c r="FL110" s="140">
        <f t="shared" si="1533"/>
        <v>216.6196689783699</v>
      </c>
      <c r="FM110" s="140">
        <f t="shared" si="1533"/>
        <v>216.6196689783699</v>
      </c>
      <c r="FN110" s="140">
        <f t="shared" si="1533"/>
        <v>216.6196689783699</v>
      </c>
      <c r="FO110" s="140">
        <f t="shared" si="1533"/>
        <v>216.6196689783699</v>
      </c>
      <c r="FP110" s="140">
        <f t="shared" si="1533"/>
        <v>216.6196689783699</v>
      </c>
      <c r="FQ110" s="140">
        <f t="shared" si="1533"/>
        <v>216.6196689783699</v>
      </c>
      <c r="FR110" s="140">
        <f t="shared" si="1533"/>
        <v>216.6196689783699</v>
      </c>
      <c r="FS110" s="140">
        <f t="shared" si="1533"/>
        <v>216.6196689783699</v>
      </c>
      <c r="FT110" s="140">
        <f t="shared" si="1533"/>
        <v>216.6196689783699</v>
      </c>
      <c r="FU110" s="140">
        <f t="shared" si="1533"/>
        <v>216.6196689783699</v>
      </c>
      <c r="FV110" s="140">
        <f t="shared" si="1533"/>
        <v>216.6196689783699</v>
      </c>
      <c r="FW110" s="140">
        <f t="shared" si="1533"/>
        <v>216.6196689783699</v>
      </c>
      <c r="FX110" s="140">
        <f t="shared" si="1533"/>
        <v>216.6196689783699</v>
      </c>
      <c r="FY110" s="140">
        <f t="shared" si="1533"/>
        <v>216.6196689783699</v>
      </c>
      <c r="FZ110" s="140">
        <f t="shared" si="1533"/>
        <v>216.6196689783699</v>
      </c>
      <c r="GA110" s="140">
        <f t="shared" si="1533"/>
        <v>216.6196689783699</v>
      </c>
      <c r="GB110" s="140">
        <f t="shared" si="1533"/>
        <v>216.6196689783699</v>
      </c>
      <c r="GC110" s="140">
        <f t="shared" si="1533"/>
        <v>216.6196689783699</v>
      </c>
      <c r="GD110" s="140">
        <f t="shared" si="1533"/>
        <v>216.6196689783699</v>
      </c>
      <c r="GE110" s="140">
        <f t="shared" si="1533"/>
        <v>216.6196689783699</v>
      </c>
      <c r="GF110" s="140">
        <f t="shared" si="1533"/>
        <v>216.6196689783699</v>
      </c>
      <c r="GG110" s="140">
        <f t="shared" si="1533"/>
        <v>216.6196689783699</v>
      </c>
      <c r="GH110" s="140">
        <f t="shared" si="1533"/>
        <v>216.6196689783699</v>
      </c>
      <c r="GI110" s="140">
        <f t="shared" si="1533"/>
        <v>216.6196689783699</v>
      </c>
      <c r="GJ110" s="140">
        <f t="shared" si="1533"/>
        <v>216.6196689783699</v>
      </c>
      <c r="GK110" s="140">
        <f t="shared" si="1533"/>
        <v>216.6196689783699</v>
      </c>
      <c r="GL110" s="140">
        <f t="shared" ref="GL110:IG110" si="1534">GL33</f>
        <v>216.6196689783699</v>
      </c>
      <c r="GM110" s="140">
        <f t="shared" si="1534"/>
        <v>216.6196689783699</v>
      </c>
      <c r="GN110" s="140">
        <f t="shared" si="1534"/>
        <v>216.6196689783699</v>
      </c>
      <c r="GO110" s="140">
        <f t="shared" si="1534"/>
        <v>216.6196689783699</v>
      </c>
      <c r="GP110" s="140">
        <f t="shared" si="1534"/>
        <v>216.6196689783699</v>
      </c>
      <c r="GQ110" s="140">
        <f t="shared" si="1534"/>
        <v>216.6196689783699</v>
      </c>
      <c r="GR110" s="140">
        <f t="shared" si="1534"/>
        <v>216.6196689783699</v>
      </c>
      <c r="GS110" s="140">
        <f t="shared" si="1534"/>
        <v>216.6196689783699</v>
      </c>
      <c r="GT110" s="140">
        <f t="shared" si="1534"/>
        <v>216.6196689783699</v>
      </c>
      <c r="GU110" s="140">
        <f t="shared" si="1534"/>
        <v>216.6196689783699</v>
      </c>
      <c r="GV110" s="140">
        <f t="shared" si="1534"/>
        <v>216.6196689783699</v>
      </c>
      <c r="GW110" s="140">
        <f t="shared" si="1534"/>
        <v>216.6196689783699</v>
      </c>
      <c r="GX110" s="140">
        <f t="shared" si="1534"/>
        <v>216.6196689783699</v>
      </c>
      <c r="GY110" s="140">
        <f t="shared" si="1534"/>
        <v>216.6196689783699</v>
      </c>
      <c r="GZ110" s="140">
        <f t="shared" si="1534"/>
        <v>216.6196689783699</v>
      </c>
      <c r="HA110" s="140">
        <f t="shared" si="1534"/>
        <v>216.6196689783699</v>
      </c>
      <c r="HB110" s="140">
        <f t="shared" si="1534"/>
        <v>216.6196689783699</v>
      </c>
      <c r="HC110" s="140">
        <f t="shared" si="1534"/>
        <v>216.6196689783699</v>
      </c>
      <c r="HD110" s="140">
        <f t="shared" si="1534"/>
        <v>216.6196689783699</v>
      </c>
      <c r="HE110" s="140">
        <f t="shared" si="1534"/>
        <v>216.6196689783699</v>
      </c>
      <c r="HF110" s="140">
        <f t="shared" si="1534"/>
        <v>216.6196689783699</v>
      </c>
      <c r="HG110" s="140">
        <f t="shared" si="1534"/>
        <v>216.6196689783699</v>
      </c>
      <c r="HH110" s="140">
        <f t="shared" si="1534"/>
        <v>216.6196689783699</v>
      </c>
      <c r="HI110" s="140">
        <f t="shared" si="1534"/>
        <v>216.6196689783699</v>
      </c>
      <c r="HJ110" s="140">
        <f t="shared" si="1534"/>
        <v>216.6196689783699</v>
      </c>
      <c r="HK110" s="140">
        <f t="shared" si="1534"/>
        <v>216.6196689783699</v>
      </c>
      <c r="HL110" s="140">
        <f t="shared" si="1534"/>
        <v>216.6196689783699</v>
      </c>
      <c r="HM110" s="140">
        <f t="shared" si="1534"/>
        <v>216.6196689783699</v>
      </c>
      <c r="HN110" s="140">
        <f t="shared" si="1534"/>
        <v>216.6196689783699</v>
      </c>
      <c r="HO110" s="140">
        <f t="shared" si="1534"/>
        <v>216.6196689783699</v>
      </c>
      <c r="HP110" s="140">
        <f t="shared" si="1534"/>
        <v>216.6196689783699</v>
      </c>
      <c r="HQ110" s="140">
        <f t="shared" si="1534"/>
        <v>216.6196689783699</v>
      </c>
      <c r="HR110" s="140">
        <f t="shared" si="1534"/>
        <v>216.6196689783699</v>
      </c>
      <c r="HS110" s="140">
        <f t="shared" si="1534"/>
        <v>216.6196689783699</v>
      </c>
      <c r="HT110" s="140">
        <f t="shared" si="1534"/>
        <v>216.6196689783699</v>
      </c>
      <c r="HU110" s="140">
        <f t="shared" si="1534"/>
        <v>216.6196689783699</v>
      </c>
      <c r="HV110" s="140">
        <f t="shared" si="1534"/>
        <v>216.6196689783699</v>
      </c>
      <c r="HW110" s="140">
        <f t="shared" si="1534"/>
        <v>216.6196689783699</v>
      </c>
      <c r="HX110" s="140">
        <f t="shared" si="1534"/>
        <v>216.6196689783699</v>
      </c>
      <c r="HY110" s="140">
        <f t="shared" si="1534"/>
        <v>216.6196689783699</v>
      </c>
      <c r="HZ110" s="140">
        <f t="shared" si="1534"/>
        <v>216.6196689783699</v>
      </c>
      <c r="IA110" s="140">
        <f t="shared" si="1534"/>
        <v>216.6196689783699</v>
      </c>
      <c r="IB110" s="140">
        <f t="shared" si="1534"/>
        <v>216.6196689783699</v>
      </c>
      <c r="IC110" s="140">
        <f t="shared" si="1534"/>
        <v>216.6196689783699</v>
      </c>
      <c r="ID110" s="140">
        <f t="shared" si="1534"/>
        <v>216.6196689783699</v>
      </c>
      <c r="IE110" s="140">
        <f t="shared" si="1534"/>
        <v>216.6196689783699</v>
      </c>
      <c r="IF110" s="140">
        <f t="shared" si="1534"/>
        <v>216.6196689783699</v>
      </c>
      <c r="IG110" s="140">
        <f t="shared" si="1534"/>
        <v>216.6196689783699</v>
      </c>
    </row>
    <row r="111" spans="1:241" s="9" customFormat="1" ht="13.8" x14ac:dyDescent="0.3">
      <c r="A111" s="3" t="s">
        <v>158</v>
      </c>
      <c r="B111" s="140">
        <f t="shared" ref="B111:BM111" si="1535">IF(B24&lt;&gt;0,B28+B29,0)</f>
        <v>7.9787725000000007</v>
      </c>
      <c r="C111" s="140">
        <f t="shared" si="1535"/>
        <v>7.9787725000000007</v>
      </c>
      <c r="D111" s="140">
        <f t="shared" si="1535"/>
        <v>7.9787725000000007</v>
      </c>
      <c r="E111" s="140">
        <f t="shared" si="1535"/>
        <v>7.9787725000000007</v>
      </c>
      <c r="F111" s="140">
        <f t="shared" si="1535"/>
        <v>7.9787725000000007</v>
      </c>
      <c r="G111" s="140">
        <f t="shared" si="1535"/>
        <v>7.9787725000000007</v>
      </c>
      <c r="H111" s="140">
        <f t="shared" si="1535"/>
        <v>7.9787725000000007</v>
      </c>
      <c r="I111" s="140">
        <f t="shared" si="1535"/>
        <v>7.9787725000000007</v>
      </c>
      <c r="J111" s="140">
        <f t="shared" si="1535"/>
        <v>7.9787725000000007</v>
      </c>
      <c r="K111" s="140">
        <f t="shared" si="1535"/>
        <v>7.9787725000000007</v>
      </c>
      <c r="L111" s="140">
        <f t="shared" si="1535"/>
        <v>7.9787725000000007</v>
      </c>
      <c r="M111" s="140">
        <f t="shared" si="1535"/>
        <v>7.9787725000000007</v>
      </c>
      <c r="N111" s="140">
        <f t="shared" si="1535"/>
        <v>7.9787725000000007</v>
      </c>
      <c r="O111" s="140">
        <f t="shared" si="1535"/>
        <v>7.9787725000000007</v>
      </c>
      <c r="P111" s="140">
        <f t="shared" si="1535"/>
        <v>7.9787725000000007</v>
      </c>
      <c r="Q111" s="140">
        <f t="shared" si="1535"/>
        <v>7.9787725000000007</v>
      </c>
      <c r="R111" s="140">
        <f t="shared" si="1535"/>
        <v>7.9787725000000007</v>
      </c>
      <c r="S111" s="140">
        <f t="shared" si="1535"/>
        <v>7.9787725000000007</v>
      </c>
      <c r="T111" s="140">
        <f t="shared" si="1535"/>
        <v>7.9787725000000007</v>
      </c>
      <c r="U111" s="140">
        <f t="shared" si="1535"/>
        <v>7.9787725000000007</v>
      </c>
      <c r="V111" s="140">
        <f t="shared" si="1535"/>
        <v>7.9787725000000007</v>
      </c>
      <c r="W111" s="140">
        <f t="shared" si="1535"/>
        <v>7.9787725000000007</v>
      </c>
      <c r="X111" s="140">
        <f t="shared" si="1535"/>
        <v>7.9787725000000007</v>
      </c>
      <c r="Y111" s="140">
        <f t="shared" si="1535"/>
        <v>7.9787725000000007</v>
      </c>
      <c r="Z111" s="140">
        <f t="shared" si="1535"/>
        <v>7.9787725000000007</v>
      </c>
      <c r="AA111" s="140">
        <f t="shared" si="1535"/>
        <v>7.9787725000000007</v>
      </c>
      <c r="AB111" s="140">
        <f t="shared" si="1535"/>
        <v>7.9787725000000007</v>
      </c>
      <c r="AC111" s="140">
        <f t="shared" si="1535"/>
        <v>7.9787725000000007</v>
      </c>
      <c r="AD111" s="140">
        <f t="shared" si="1535"/>
        <v>7.9787725000000007</v>
      </c>
      <c r="AE111" s="140">
        <f t="shared" si="1535"/>
        <v>7.9787725000000007</v>
      </c>
      <c r="AF111" s="140">
        <f t="shared" si="1535"/>
        <v>7.9787725000000007</v>
      </c>
      <c r="AG111" s="140">
        <f t="shared" si="1535"/>
        <v>7.9787725000000007</v>
      </c>
      <c r="AH111" s="140">
        <f t="shared" si="1535"/>
        <v>7.9787725000000007</v>
      </c>
      <c r="AI111" s="140">
        <f t="shared" si="1535"/>
        <v>7.9787725000000007</v>
      </c>
      <c r="AJ111" s="140">
        <f t="shared" si="1535"/>
        <v>7.9787725000000007</v>
      </c>
      <c r="AK111" s="140">
        <f t="shared" si="1535"/>
        <v>7.9787725000000007</v>
      </c>
      <c r="AL111" s="140">
        <f t="shared" si="1535"/>
        <v>7.9787725000000007</v>
      </c>
      <c r="AM111" s="140">
        <f t="shared" si="1535"/>
        <v>7.9787725000000007</v>
      </c>
      <c r="AN111" s="140">
        <f t="shared" si="1535"/>
        <v>7.9787725000000007</v>
      </c>
      <c r="AO111" s="140">
        <f t="shared" si="1535"/>
        <v>7.9787725000000007</v>
      </c>
      <c r="AP111" s="140">
        <f t="shared" si="1535"/>
        <v>7.9787725000000007</v>
      </c>
      <c r="AQ111" s="140">
        <f t="shared" si="1535"/>
        <v>7.9787725000000007</v>
      </c>
      <c r="AR111" s="140">
        <f t="shared" si="1535"/>
        <v>7.9787725000000007</v>
      </c>
      <c r="AS111" s="140">
        <f t="shared" si="1535"/>
        <v>7.9787725000000007</v>
      </c>
      <c r="AT111" s="140">
        <f t="shared" si="1535"/>
        <v>7.9787725000000007</v>
      </c>
      <c r="AU111" s="140">
        <f t="shared" si="1535"/>
        <v>7.9787725000000007</v>
      </c>
      <c r="AV111" s="140">
        <f t="shared" si="1535"/>
        <v>7.9787725000000007</v>
      </c>
      <c r="AW111" s="140">
        <f t="shared" si="1535"/>
        <v>7.9787725000000007</v>
      </c>
      <c r="AX111" s="140">
        <f t="shared" si="1535"/>
        <v>7.9787725000000007</v>
      </c>
      <c r="AY111" s="140">
        <f t="shared" si="1535"/>
        <v>7.9787725000000007</v>
      </c>
      <c r="AZ111" s="140">
        <f t="shared" si="1535"/>
        <v>7.9787725000000007</v>
      </c>
      <c r="BA111" s="140">
        <f t="shared" si="1535"/>
        <v>7.9787725000000007</v>
      </c>
      <c r="BB111" s="140">
        <f t="shared" si="1535"/>
        <v>7.9787725000000007</v>
      </c>
      <c r="BC111" s="140">
        <f t="shared" si="1535"/>
        <v>7.9787725000000007</v>
      </c>
      <c r="BD111" s="140">
        <f t="shared" si="1535"/>
        <v>7.9787725000000007</v>
      </c>
      <c r="BE111" s="140">
        <f t="shared" si="1535"/>
        <v>7.9787725000000007</v>
      </c>
      <c r="BF111" s="140">
        <f t="shared" si="1535"/>
        <v>7.9787725000000007</v>
      </c>
      <c r="BG111" s="140">
        <f t="shared" si="1535"/>
        <v>7.9787725000000007</v>
      </c>
      <c r="BH111" s="140">
        <f t="shared" si="1535"/>
        <v>7.9787725000000007</v>
      </c>
      <c r="BI111" s="140">
        <f t="shared" si="1535"/>
        <v>7.9787725000000007</v>
      </c>
      <c r="BJ111" s="140">
        <f t="shared" si="1535"/>
        <v>7.9787725000000007</v>
      </c>
      <c r="BK111" s="140">
        <f t="shared" si="1535"/>
        <v>7.9787725000000007</v>
      </c>
      <c r="BL111" s="140">
        <f t="shared" si="1535"/>
        <v>7.9787725000000007</v>
      </c>
      <c r="BM111" s="140">
        <f t="shared" si="1535"/>
        <v>7.9787725000000007</v>
      </c>
      <c r="BN111" s="140">
        <f t="shared" ref="BN111:DY111" si="1536">IF(BN24&lt;&gt;0,BN28+BN29,0)</f>
        <v>7.9787725000000007</v>
      </c>
      <c r="BO111" s="140">
        <f t="shared" si="1536"/>
        <v>7.9787725000000007</v>
      </c>
      <c r="BP111" s="140">
        <f t="shared" si="1536"/>
        <v>7.9787725000000007</v>
      </c>
      <c r="BQ111" s="140">
        <f t="shared" si="1536"/>
        <v>7.9787725000000007</v>
      </c>
      <c r="BR111" s="140">
        <f t="shared" si="1536"/>
        <v>7.9787725000000007</v>
      </c>
      <c r="BS111" s="140">
        <f t="shared" si="1536"/>
        <v>7.9787725000000007</v>
      </c>
      <c r="BT111" s="140">
        <f t="shared" si="1536"/>
        <v>7.9787725000000007</v>
      </c>
      <c r="BU111" s="140">
        <f t="shared" si="1536"/>
        <v>7.9787725000000007</v>
      </c>
      <c r="BV111" s="140">
        <f t="shared" si="1536"/>
        <v>7.9787725000000007</v>
      </c>
      <c r="BW111" s="140">
        <f t="shared" si="1536"/>
        <v>7.9787725000000007</v>
      </c>
      <c r="BX111" s="140">
        <f t="shared" si="1536"/>
        <v>7.9787725000000007</v>
      </c>
      <c r="BY111" s="140">
        <f t="shared" si="1536"/>
        <v>7.9787725000000007</v>
      </c>
      <c r="BZ111" s="140">
        <f t="shared" si="1536"/>
        <v>7.9787725000000007</v>
      </c>
      <c r="CA111" s="140">
        <f t="shared" si="1536"/>
        <v>7.9787725000000007</v>
      </c>
      <c r="CB111" s="140">
        <f t="shared" si="1536"/>
        <v>7.9787725000000007</v>
      </c>
      <c r="CC111" s="140">
        <f t="shared" si="1536"/>
        <v>7.9787725000000007</v>
      </c>
      <c r="CD111" s="140">
        <f t="shared" si="1536"/>
        <v>7.9787725000000007</v>
      </c>
      <c r="CE111" s="140">
        <f t="shared" si="1536"/>
        <v>7.9787725000000007</v>
      </c>
      <c r="CF111" s="140">
        <f t="shared" si="1536"/>
        <v>7.9787725000000007</v>
      </c>
      <c r="CG111" s="140">
        <f t="shared" si="1536"/>
        <v>7.9787725000000007</v>
      </c>
      <c r="CH111" s="140">
        <f t="shared" si="1536"/>
        <v>7.9787725000000007</v>
      </c>
      <c r="CI111" s="140">
        <f t="shared" si="1536"/>
        <v>7.9787725000000007</v>
      </c>
      <c r="CJ111" s="140">
        <f t="shared" si="1536"/>
        <v>7.9787725000000007</v>
      </c>
      <c r="CK111" s="140">
        <f t="shared" si="1536"/>
        <v>7.9787725000000007</v>
      </c>
      <c r="CL111" s="140">
        <f t="shared" si="1536"/>
        <v>7.9787725000000007</v>
      </c>
      <c r="CM111" s="140">
        <f t="shared" si="1536"/>
        <v>7.9787725000000007</v>
      </c>
      <c r="CN111" s="140">
        <f t="shared" si="1536"/>
        <v>7.9787725000000007</v>
      </c>
      <c r="CO111" s="140">
        <f t="shared" si="1536"/>
        <v>7.9787725000000007</v>
      </c>
      <c r="CP111" s="140">
        <f t="shared" si="1536"/>
        <v>7.9787725000000007</v>
      </c>
      <c r="CQ111" s="140">
        <f t="shared" si="1536"/>
        <v>7.9787725000000007</v>
      </c>
      <c r="CR111" s="140">
        <f t="shared" si="1536"/>
        <v>7.9787725000000007</v>
      </c>
      <c r="CS111" s="140">
        <f t="shared" si="1536"/>
        <v>7.9787725000000007</v>
      </c>
      <c r="CT111" s="140">
        <f t="shared" si="1536"/>
        <v>7.9787725000000007</v>
      </c>
      <c r="CU111" s="140">
        <f t="shared" si="1536"/>
        <v>7.9787725000000007</v>
      </c>
      <c r="CV111" s="140">
        <f t="shared" si="1536"/>
        <v>7.9787725000000007</v>
      </c>
      <c r="CW111" s="140">
        <f t="shared" si="1536"/>
        <v>7.9787725000000007</v>
      </c>
      <c r="CX111" s="140">
        <f t="shared" si="1536"/>
        <v>7.9787725000000007</v>
      </c>
      <c r="CY111" s="140">
        <f t="shared" si="1536"/>
        <v>7.9787725000000007</v>
      </c>
      <c r="CZ111" s="140">
        <f t="shared" si="1536"/>
        <v>7.9787725000000007</v>
      </c>
      <c r="DA111" s="140">
        <f t="shared" si="1536"/>
        <v>7.9787725000000007</v>
      </c>
      <c r="DB111" s="140">
        <f t="shared" si="1536"/>
        <v>7.9787725000000007</v>
      </c>
      <c r="DC111" s="140">
        <f t="shared" si="1536"/>
        <v>7.9787725000000007</v>
      </c>
      <c r="DD111" s="140">
        <f t="shared" si="1536"/>
        <v>7.9787725000000007</v>
      </c>
      <c r="DE111" s="140">
        <f t="shared" si="1536"/>
        <v>7.9787725000000007</v>
      </c>
      <c r="DF111" s="140">
        <f t="shared" si="1536"/>
        <v>7.9787725000000007</v>
      </c>
      <c r="DG111" s="140">
        <f t="shared" si="1536"/>
        <v>7.9787725000000007</v>
      </c>
      <c r="DH111" s="140">
        <f t="shared" si="1536"/>
        <v>7.9787725000000007</v>
      </c>
      <c r="DI111" s="140">
        <f t="shared" si="1536"/>
        <v>7.9787725000000007</v>
      </c>
      <c r="DJ111" s="140">
        <f t="shared" si="1536"/>
        <v>7.9787725000000007</v>
      </c>
      <c r="DK111" s="140">
        <f t="shared" si="1536"/>
        <v>7.9787725000000007</v>
      </c>
      <c r="DL111" s="140">
        <f t="shared" si="1536"/>
        <v>7.9787725000000007</v>
      </c>
      <c r="DM111" s="140">
        <f t="shared" si="1536"/>
        <v>7.9787725000000007</v>
      </c>
      <c r="DN111" s="140">
        <f t="shared" si="1536"/>
        <v>7.9787725000000007</v>
      </c>
      <c r="DO111" s="140">
        <f t="shared" si="1536"/>
        <v>7.9787725000000007</v>
      </c>
      <c r="DP111" s="140">
        <f t="shared" si="1536"/>
        <v>7.9787725000000007</v>
      </c>
      <c r="DQ111" s="140">
        <f t="shared" si="1536"/>
        <v>7.9787725000000007</v>
      </c>
      <c r="DR111" s="140">
        <f t="shared" si="1536"/>
        <v>7.9787725000000007</v>
      </c>
      <c r="DS111" s="140">
        <f t="shared" si="1536"/>
        <v>7.9787725000000007</v>
      </c>
      <c r="DT111" s="140">
        <f t="shared" si="1536"/>
        <v>7.9787725000000007</v>
      </c>
      <c r="DU111" s="140">
        <f t="shared" si="1536"/>
        <v>7.9787725000000007</v>
      </c>
      <c r="DV111" s="140">
        <f t="shared" si="1536"/>
        <v>7.9787725000000007</v>
      </c>
      <c r="DW111" s="140">
        <f t="shared" si="1536"/>
        <v>7.9787725000000007</v>
      </c>
      <c r="DX111" s="140">
        <f t="shared" si="1536"/>
        <v>7.9787725000000007</v>
      </c>
      <c r="DY111" s="140">
        <f t="shared" si="1536"/>
        <v>7.9787725000000007</v>
      </c>
      <c r="DZ111" s="140">
        <f t="shared" ref="DZ111:GK111" si="1537">IF(DZ24&lt;&gt;0,DZ28+DZ29,0)</f>
        <v>7.9787725000000007</v>
      </c>
      <c r="EA111" s="140">
        <f t="shared" si="1537"/>
        <v>7.9787725000000007</v>
      </c>
      <c r="EB111" s="140">
        <f t="shared" si="1537"/>
        <v>7.9787725000000007</v>
      </c>
      <c r="EC111" s="140">
        <f t="shared" si="1537"/>
        <v>7.9787725000000007</v>
      </c>
      <c r="ED111" s="140">
        <f t="shared" si="1537"/>
        <v>7.9787725000000007</v>
      </c>
      <c r="EE111" s="140">
        <f t="shared" si="1537"/>
        <v>7.9787725000000007</v>
      </c>
      <c r="EF111" s="140">
        <f t="shared" si="1537"/>
        <v>7.9787725000000007</v>
      </c>
      <c r="EG111" s="140">
        <f t="shared" si="1537"/>
        <v>7.9787725000000007</v>
      </c>
      <c r="EH111" s="140">
        <f t="shared" si="1537"/>
        <v>7.9787725000000007</v>
      </c>
      <c r="EI111" s="140">
        <f t="shared" si="1537"/>
        <v>7.9787725000000007</v>
      </c>
      <c r="EJ111" s="140">
        <f t="shared" si="1537"/>
        <v>7.9787725000000007</v>
      </c>
      <c r="EK111" s="140">
        <f t="shared" si="1537"/>
        <v>7.9787725000000007</v>
      </c>
      <c r="EL111" s="140">
        <f t="shared" si="1537"/>
        <v>7.9787725000000007</v>
      </c>
      <c r="EM111" s="140">
        <f t="shared" si="1537"/>
        <v>7.9787725000000007</v>
      </c>
      <c r="EN111" s="140">
        <f t="shared" si="1537"/>
        <v>7.9787725000000007</v>
      </c>
      <c r="EO111" s="140">
        <f t="shared" si="1537"/>
        <v>7.9787725000000007</v>
      </c>
      <c r="EP111" s="140">
        <f t="shared" si="1537"/>
        <v>7.9787725000000007</v>
      </c>
      <c r="EQ111" s="140">
        <f t="shared" si="1537"/>
        <v>7.9787725000000007</v>
      </c>
      <c r="ER111" s="140">
        <f t="shared" si="1537"/>
        <v>7.9787725000000007</v>
      </c>
      <c r="ES111" s="140">
        <f t="shared" si="1537"/>
        <v>7.9787725000000007</v>
      </c>
      <c r="ET111" s="140">
        <f t="shared" si="1537"/>
        <v>7.9787725000000007</v>
      </c>
      <c r="EU111" s="140">
        <f t="shared" si="1537"/>
        <v>7.9787725000000007</v>
      </c>
      <c r="EV111" s="140">
        <f t="shared" si="1537"/>
        <v>7.9787725000000007</v>
      </c>
      <c r="EW111" s="140">
        <f t="shared" si="1537"/>
        <v>7.9787725000000007</v>
      </c>
      <c r="EX111" s="140">
        <f t="shared" si="1537"/>
        <v>7.9787725000000007</v>
      </c>
      <c r="EY111" s="140">
        <f t="shared" si="1537"/>
        <v>7.9787725000000007</v>
      </c>
      <c r="EZ111" s="140">
        <f t="shared" si="1537"/>
        <v>7.9787725000000007</v>
      </c>
      <c r="FA111" s="140">
        <f t="shared" si="1537"/>
        <v>7.9787725000000007</v>
      </c>
      <c r="FB111" s="140">
        <f t="shared" si="1537"/>
        <v>7.9787725000000007</v>
      </c>
      <c r="FC111" s="140">
        <f t="shared" si="1537"/>
        <v>7.9787725000000007</v>
      </c>
      <c r="FD111" s="140">
        <f t="shared" si="1537"/>
        <v>7.9787725000000007</v>
      </c>
      <c r="FE111" s="140">
        <f t="shared" si="1537"/>
        <v>7.9787725000000007</v>
      </c>
      <c r="FF111" s="140">
        <f t="shared" si="1537"/>
        <v>7.9787725000000007</v>
      </c>
      <c r="FG111" s="140">
        <f t="shared" si="1537"/>
        <v>7.9787725000000007</v>
      </c>
      <c r="FH111" s="140">
        <f t="shared" si="1537"/>
        <v>7.9787725000000007</v>
      </c>
      <c r="FI111" s="140">
        <f t="shared" si="1537"/>
        <v>7.9787725000000007</v>
      </c>
      <c r="FJ111" s="140">
        <f t="shared" si="1537"/>
        <v>7.9787725000000007</v>
      </c>
      <c r="FK111" s="140">
        <f t="shared" si="1537"/>
        <v>7.9787725000000007</v>
      </c>
      <c r="FL111" s="140">
        <f t="shared" si="1537"/>
        <v>7.9787725000000007</v>
      </c>
      <c r="FM111" s="140">
        <f t="shared" si="1537"/>
        <v>7.9787725000000007</v>
      </c>
      <c r="FN111" s="140">
        <f t="shared" si="1537"/>
        <v>7.9787725000000007</v>
      </c>
      <c r="FO111" s="140">
        <f t="shared" si="1537"/>
        <v>7.9787725000000007</v>
      </c>
      <c r="FP111" s="140">
        <f t="shared" si="1537"/>
        <v>7.9787725000000007</v>
      </c>
      <c r="FQ111" s="140">
        <f t="shared" si="1537"/>
        <v>7.9787725000000007</v>
      </c>
      <c r="FR111" s="140">
        <f t="shared" si="1537"/>
        <v>7.9787725000000007</v>
      </c>
      <c r="FS111" s="140">
        <f t="shared" si="1537"/>
        <v>7.9787725000000007</v>
      </c>
      <c r="FT111" s="140">
        <f t="shared" si="1537"/>
        <v>7.9787725000000007</v>
      </c>
      <c r="FU111" s="140">
        <f t="shared" si="1537"/>
        <v>7.9787725000000007</v>
      </c>
      <c r="FV111" s="140">
        <f t="shared" si="1537"/>
        <v>7.9787725000000007</v>
      </c>
      <c r="FW111" s="140">
        <f t="shared" si="1537"/>
        <v>7.9787725000000007</v>
      </c>
      <c r="FX111" s="140">
        <f t="shared" si="1537"/>
        <v>7.9787725000000007</v>
      </c>
      <c r="FY111" s="140">
        <f t="shared" si="1537"/>
        <v>7.9787725000000007</v>
      </c>
      <c r="FZ111" s="140">
        <f t="shared" si="1537"/>
        <v>7.9787725000000007</v>
      </c>
      <c r="GA111" s="140">
        <f t="shared" si="1537"/>
        <v>7.9787725000000007</v>
      </c>
      <c r="GB111" s="140">
        <f t="shared" si="1537"/>
        <v>7.9787725000000007</v>
      </c>
      <c r="GC111" s="140">
        <f t="shared" si="1537"/>
        <v>7.9787725000000007</v>
      </c>
      <c r="GD111" s="140">
        <f t="shared" si="1537"/>
        <v>7.9787725000000007</v>
      </c>
      <c r="GE111" s="140">
        <f t="shared" si="1537"/>
        <v>7.9787725000000007</v>
      </c>
      <c r="GF111" s="140">
        <f t="shared" si="1537"/>
        <v>7.9787725000000007</v>
      </c>
      <c r="GG111" s="140">
        <f t="shared" si="1537"/>
        <v>7.9787725000000007</v>
      </c>
      <c r="GH111" s="140">
        <f t="shared" si="1537"/>
        <v>7.9787725000000007</v>
      </c>
      <c r="GI111" s="140">
        <f t="shared" si="1537"/>
        <v>7.9787725000000007</v>
      </c>
      <c r="GJ111" s="140">
        <f t="shared" si="1537"/>
        <v>7.9787725000000007</v>
      </c>
      <c r="GK111" s="140">
        <f t="shared" si="1537"/>
        <v>7.9787725000000007</v>
      </c>
      <c r="GL111" s="140">
        <f t="shared" ref="GL111:IG111" si="1538">IF(GL24&lt;&gt;0,GL28+GL29,0)</f>
        <v>7.9787725000000007</v>
      </c>
      <c r="GM111" s="140">
        <f t="shared" si="1538"/>
        <v>7.9787725000000007</v>
      </c>
      <c r="GN111" s="140">
        <f t="shared" si="1538"/>
        <v>7.9787725000000007</v>
      </c>
      <c r="GO111" s="140">
        <f t="shared" si="1538"/>
        <v>7.9787725000000007</v>
      </c>
      <c r="GP111" s="140">
        <f t="shared" si="1538"/>
        <v>7.9787725000000007</v>
      </c>
      <c r="GQ111" s="140">
        <f t="shared" si="1538"/>
        <v>7.9787725000000007</v>
      </c>
      <c r="GR111" s="140">
        <f t="shared" si="1538"/>
        <v>7.9787725000000007</v>
      </c>
      <c r="GS111" s="140">
        <f t="shared" si="1538"/>
        <v>7.9787725000000007</v>
      </c>
      <c r="GT111" s="140">
        <f t="shared" si="1538"/>
        <v>7.9787725000000007</v>
      </c>
      <c r="GU111" s="140">
        <f t="shared" si="1538"/>
        <v>7.9787725000000007</v>
      </c>
      <c r="GV111" s="140">
        <f t="shared" si="1538"/>
        <v>7.9787725000000007</v>
      </c>
      <c r="GW111" s="140">
        <f t="shared" si="1538"/>
        <v>7.9787725000000007</v>
      </c>
      <c r="GX111" s="140">
        <f t="shared" si="1538"/>
        <v>7.9787725000000007</v>
      </c>
      <c r="GY111" s="140">
        <f t="shared" si="1538"/>
        <v>7.9787725000000007</v>
      </c>
      <c r="GZ111" s="140">
        <f t="shared" si="1538"/>
        <v>7.9787725000000007</v>
      </c>
      <c r="HA111" s="140">
        <f t="shared" si="1538"/>
        <v>7.9787725000000007</v>
      </c>
      <c r="HB111" s="140">
        <f t="shared" si="1538"/>
        <v>7.9787725000000007</v>
      </c>
      <c r="HC111" s="140">
        <f t="shared" si="1538"/>
        <v>7.9787725000000007</v>
      </c>
      <c r="HD111" s="140">
        <f t="shared" si="1538"/>
        <v>7.9787725000000007</v>
      </c>
      <c r="HE111" s="140">
        <f t="shared" si="1538"/>
        <v>7.9787725000000007</v>
      </c>
      <c r="HF111" s="140">
        <f t="shared" si="1538"/>
        <v>7.9787725000000007</v>
      </c>
      <c r="HG111" s="140">
        <f t="shared" si="1538"/>
        <v>7.9787725000000007</v>
      </c>
      <c r="HH111" s="140">
        <f t="shared" si="1538"/>
        <v>7.9787725000000007</v>
      </c>
      <c r="HI111" s="140">
        <f t="shared" si="1538"/>
        <v>7.9787725000000007</v>
      </c>
      <c r="HJ111" s="140">
        <f t="shared" si="1538"/>
        <v>7.9787725000000007</v>
      </c>
      <c r="HK111" s="140">
        <f t="shared" si="1538"/>
        <v>7.9787725000000007</v>
      </c>
      <c r="HL111" s="140">
        <f t="shared" si="1538"/>
        <v>7.9787725000000007</v>
      </c>
      <c r="HM111" s="140">
        <f t="shared" si="1538"/>
        <v>7.9787725000000007</v>
      </c>
      <c r="HN111" s="140">
        <f t="shared" si="1538"/>
        <v>7.9787725000000007</v>
      </c>
      <c r="HO111" s="140">
        <f t="shared" si="1538"/>
        <v>7.9787725000000007</v>
      </c>
      <c r="HP111" s="140">
        <f t="shared" si="1538"/>
        <v>7.9787725000000007</v>
      </c>
      <c r="HQ111" s="140">
        <f t="shared" si="1538"/>
        <v>7.9787725000000007</v>
      </c>
      <c r="HR111" s="140">
        <f t="shared" si="1538"/>
        <v>7.9787725000000007</v>
      </c>
      <c r="HS111" s="140">
        <f t="shared" si="1538"/>
        <v>7.9787725000000007</v>
      </c>
      <c r="HT111" s="140">
        <f t="shared" si="1538"/>
        <v>7.9787725000000007</v>
      </c>
      <c r="HU111" s="140">
        <f t="shared" si="1538"/>
        <v>7.9787725000000007</v>
      </c>
      <c r="HV111" s="140">
        <f t="shared" si="1538"/>
        <v>7.9787725000000007</v>
      </c>
      <c r="HW111" s="140">
        <f t="shared" si="1538"/>
        <v>7.9787725000000007</v>
      </c>
      <c r="HX111" s="140">
        <f t="shared" si="1538"/>
        <v>7.9787725000000007</v>
      </c>
      <c r="HY111" s="140">
        <f t="shared" si="1538"/>
        <v>7.9787725000000007</v>
      </c>
      <c r="HZ111" s="140">
        <f t="shared" si="1538"/>
        <v>7.9787725000000007</v>
      </c>
      <c r="IA111" s="140">
        <f t="shared" si="1538"/>
        <v>7.9787725000000007</v>
      </c>
      <c r="IB111" s="140">
        <f t="shared" si="1538"/>
        <v>7.9787725000000007</v>
      </c>
      <c r="IC111" s="140">
        <f t="shared" si="1538"/>
        <v>7.9787725000000007</v>
      </c>
      <c r="ID111" s="140">
        <f t="shared" si="1538"/>
        <v>7.9787725000000007</v>
      </c>
      <c r="IE111" s="140">
        <f t="shared" si="1538"/>
        <v>7.9787725000000007</v>
      </c>
      <c r="IF111" s="140">
        <f t="shared" si="1538"/>
        <v>7.9787725000000007</v>
      </c>
      <c r="IG111" s="140">
        <f t="shared" si="1538"/>
        <v>7.9787725000000007</v>
      </c>
    </row>
    <row r="112" spans="1:241" s="9" customFormat="1" ht="13.8" x14ac:dyDescent="0.3">
      <c r="A112" s="133" t="s">
        <v>159</v>
      </c>
      <c r="B112" s="140">
        <f>B108-B109-B110-B111</f>
        <v>-1268.7713066368676</v>
      </c>
      <c r="C112" s="140">
        <f t="shared" ref="C112:BN112" si="1539">C108-C109-C110-C111</f>
        <v>31.228693363132511</v>
      </c>
      <c r="D112" s="140">
        <f t="shared" si="1539"/>
        <v>31.228693363132511</v>
      </c>
      <c r="E112" s="140">
        <f t="shared" si="1539"/>
        <v>31.228693363132511</v>
      </c>
      <c r="F112" s="140">
        <f t="shared" si="1539"/>
        <v>-1920.4944162202007</v>
      </c>
      <c r="G112" s="140">
        <f t="shared" si="1539"/>
        <v>-1920.4944162202007</v>
      </c>
      <c r="H112" s="140">
        <f t="shared" si="1539"/>
        <v>-1891.2765462202003</v>
      </c>
      <c r="I112" s="140">
        <f t="shared" si="1539"/>
        <v>-1754.1700695535339</v>
      </c>
      <c r="J112" s="140">
        <f t="shared" si="1539"/>
        <v>-1754.1700695535339</v>
      </c>
      <c r="K112" s="140">
        <f t="shared" si="1539"/>
        <v>-1754.1700695535339</v>
      </c>
      <c r="L112" s="140">
        <f t="shared" si="1539"/>
        <v>-563.47895788686753</v>
      </c>
      <c r="M112" s="140">
        <f t="shared" si="1539"/>
        <v>-1115.7454578868676</v>
      </c>
      <c r="N112" s="140">
        <f t="shared" si="1539"/>
        <v>231.22869336313252</v>
      </c>
      <c r="O112" s="140">
        <f t="shared" si="1539"/>
        <v>231.22869336313252</v>
      </c>
      <c r="P112" s="140">
        <f t="shared" si="1539"/>
        <v>231.22869336313252</v>
      </c>
      <c r="Q112" s="140">
        <f t="shared" si="1539"/>
        <v>231.22869336313252</v>
      </c>
      <c r="R112" s="140">
        <f t="shared" si="1539"/>
        <v>231.22869336313252</v>
      </c>
      <c r="S112" s="140">
        <f t="shared" si="1539"/>
        <v>231.22869336313252</v>
      </c>
      <c r="T112" s="140">
        <f t="shared" si="1539"/>
        <v>231.22869336313252</v>
      </c>
      <c r="U112" s="140">
        <f t="shared" si="1539"/>
        <v>231.22869336313252</v>
      </c>
      <c r="V112" s="140">
        <f t="shared" si="1539"/>
        <v>231.22869336313252</v>
      </c>
      <c r="W112" s="140">
        <f t="shared" si="1539"/>
        <v>231.22869336313252</v>
      </c>
      <c r="X112" s="140">
        <f t="shared" si="1539"/>
        <v>231.22869336313252</v>
      </c>
      <c r="Y112" s="140">
        <f t="shared" si="1539"/>
        <v>231.22869336313252</v>
      </c>
      <c r="Z112" s="140">
        <f t="shared" si="1539"/>
        <v>231.22869336313252</v>
      </c>
      <c r="AA112" s="140">
        <f t="shared" si="1539"/>
        <v>231.22869336313252</v>
      </c>
      <c r="AB112" s="140">
        <f t="shared" si="1539"/>
        <v>231.22869336313252</v>
      </c>
      <c r="AC112" s="140">
        <f t="shared" si="1539"/>
        <v>231.22869336313252</v>
      </c>
      <c r="AD112" s="140">
        <f t="shared" si="1539"/>
        <v>231.22869336313252</v>
      </c>
      <c r="AE112" s="140">
        <f t="shared" si="1539"/>
        <v>231.22869336313252</v>
      </c>
      <c r="AF112" s="140">
        <f t="shared" si="1539"/>
        <v>231.22869336313252</v>
      </c>
      <c r="AG112" s="140">
        <f t="shared" si="1539"/>
        <v>231.22869336313252</v>
      </c>
      <c r="AH112" s="140">
        <f t="shared" si="1539"/>
        <v>231.22869336313252</v>
      </c>
      <c r="AI112" s="140">
        <f t="shared" si="1539"/>
        <v>231.22869336313252</v>
      </c>
      <c r="AJ112" s="140">
        <f t="shared" si="1539"/>
        <v>231.22869336313252</v>
      </c>
      <c r="AK112" s="140">
        <f t="shared" si="1539"/>
        <v>231.22869336313252</v>
      </c>
      <c r="AL112" s="140">
        <f t="shared" si="1539"/>
        <v>231.22869336313252</v>
      </c>
      <c r="AM112" s="140">
        <f t="shared" si="1539"/>
        <v>231.22869336313252</v>
      </c>
      <c r="AN112" s="140">
        <f t="shared" si="1539"/>
        <v>231.22869336313252</v>
      </c>
      <c r="AO112" s="140">
        <f t="shared" si="1539"/>
        <v>231.22869336313252</v>
      </c>
      <c r="AP112" s="140">
        <f t="shared" si="1539"/>
        <v>231.22869336313252</v>
      </c>
      <c r="AQ112" s="140">
        <f t="shared" si="1539"/>
        <v>231.22869336313252</v>
      </c>
      <c r="AR112" s="140">
        <f t="shared" si="1539"/>
        <v>231.22869336313252</v>
      </c>
      <c r="AS112" s="140">
        <f t="shared" si="1539"/>
        <v>231.22869336313252</v>
      </c>
      <c r="AT112" s="140">
        <f t="shared" si="1539"/>
        <v>231.22869336313252</v>
      </c>
      <c r="AU112" s="140">
        <f t="shared" si="1539"/>
        <v>231.22869336313252</v>
      </c>
      <c r="AV112" s="140">
        <f t="shared" si="1539"/>
        <v>231.22869336313252</v>
      </c>
      <c r="AW112" s="140">
        <f t="shared" si="1539"/>
        <v>231.22869336313252</v>
      </c>
      <c r="AX112" s="140">
        <f t="shared" si="1539"/>
        <v>231.22869336313252</v>
      </c>
      <c r="AY112" s="140">
        <f t="shared" si="1539"/>
        <v>231.22869336313252</v>
      </c>
      <c r="AZ112" s="140">
        <f t="shared" si="1539"/>
        <v>231.22869336313252</v>
      </c>
      <c r="BA112" s="140">
        <f t="shared" si="1539"/>
        <v>231.22869336313252</v>
      </c>
      <c r="BB112" s="140">
        <f t="shared" si="1539"/>
        <v>231.22869336313252</v>
      </c>
      <c r="BC112" s="140">
        <f t="shared" si="1539"/>
        <v>231.22869336313252</v>
      </c>
      <c r="BD112" s="140">
        <f t="shared" si="1539"/>
        <v>231.22869336313252</v>
      </c>
      <c r="BE112" s="140">
        <f t="shared" si="1539"/>
        <v>231.22869336313252</v>
      </c>
      <c r="BF112" s="140">
        <f t="shared" si="1539"/>
        <v>231.22869336313252</v>
      </c>
      <c r="BG112" s="140">
        <f t="shared" si="1539"/>
        <v>231.22869336313252</v>
      </c>
      <c r="BH112" s="140">
        <f t="shared" si="1539"/>
        <v>231.22869336313252</v>
      </c>
      <c r="BI112" s="140">
        <f t="shared" si="1539"/>
        <v>231.22869336313252</v>
      </c>
      <c r="BJ112" s="140">
        <f t="shared" si="1539"/>
        <v>231.22869336313252</v>
      </c>
      <c r="BK112" s="140">
        <f t="shared" si="1539"/>
        <v>231.22869336313252</v>
      </c>
      <c r="BL112" s="140">
        <f t="shared" si="1539"/>
        <v>231.22869336313252</v>
      </c>
      <c r="BM112" s="140">
        <f t="shared" si="1539"/>
        <v>231.22869336313252</v>
      </c>
      <c r="BN112" s="140">
        <f t="shared" si="1539"/>
        <v>231.22869336313252</v>
      </c>
      <c r="BO112" s="140">
        <f t="shared" ref="BO112:DZ112" si="1540">BO108-BO109-BO110-BO111</f>
        <v>231.22869336313252</v>
      </c>
      <c r="BP112" s="140">
        <f t="shared" si="1540"/>
        <v>231.22869336313252</v>
      </c>
      <c r="BQ112" s="140">
        <f t="shared" si="1540"/>
        <v>231.22869336313252</v>
      </c>
      <c r="BR112" s="140">
        <f t="shared" si="1540"/>
        <v>231.22869336313252</v>
      </c>
      <c r="BS112" s="140">
        <f t="shared" si="1540"/>
        <v>231.22869336313252</v>
      </c>
      <c r="BT112" s="140">
        <f t="shared" si="1540"/>
        <v>231.22869336313252</v>
      </c>
      <c r="BU112" s="140">
        <f t="shared" si="1540"/>
        <v>231.22869336313252</v>
      </c>
      <c r="BV112" s="140">
        <f t="shared" si="1540"/>
        <v>231.22869336313252</v>
      </c>
      <c r="BW112" s="140">
        <f t="shared" si="1540"/>
        <v>231.22869336313252</v>
      </c>
      <c r="BX112" s="140">
        <f t="shared" si="1540"/>
        <v>231.22869336313252</v>
      </c>
      <c r="BY112" s="140">
        <f t="shared" si="1540"/>
        <v>231.22869336313252</v>
      </c>
      <c r="BZ112" s="140">
        <f t="shared" si="1540"/>
        <v>231.22869336313252</v>
      </c>
      <c r="CA112" s="140">
        <f t="shared" si="1540"/>
        <v>231.22869336313252</v>
      </c>
      <c r="CB112" s="140">
        <f t="shared" si="1540"/>
        <v>231.22869336313252</v>
      </c>
      <c r="CC112" s="140">
        <f t="shared" si="1540"/>
        <v>231.22869336313252</v>
      </c>
      <c r="CD112" s="140">
        <f t="shared" si="1540"/>
        <v>231.22869336313252</v>
      </c>
      <c r="CE112" s="140">
        <f t="shared" si="1540"/>
        <v>231.22869336313252</v>
      </c>
      <c r="CF112" s="140">
        <f t="shared" si="1540"/>
        <v>231.22869336313252</v>
      </c>
      <c r="CG112" s="140">
        <f t="shared" si="1540"/>
        <v>231.22869336313252</v>
      </c>
      <c r="CH112" s="140">
        <f t="shared" si="1540"/>
        <v>231.22869336313252</v>
      </c>
      <c r="CI112" s="140">
        <f t="shared" si="1540"/>
        <v>231.22869336313252</v>
      </c>
      <c r="CJ112" s="140">
        <f t="shared" si="1540"/>
        <v>231.22869336313252</v>
      </c>
      <c r="CK112" s="140">
        <f t="shared" si="1540"/>
        <v>231.22869336313252</v>
      </c>
      <c r="CL112" s="140">
        <f t="shared" si="1540"/>
        <v>231.22869336313252</v>
      </c>
      <c r="CM112" s="140">
        <f t="shared" si="1540"/>
        <v>231.22869336313252</v>
      </c>
      <c r="CN112" s="140">
        <f t="shared" si="1540"/>
        <v>231.22869336313252</v>
      </c>
      <c r="CO112" s="140">
        <f t="shared" si="1540"/>
        <v>231.22869336313252</v>
      </c>
      <c r="CP112" s="140">
        <f t="shared" si="1540"/>
        <v>231.22869336313252</v>
      </c>
      <c r="CQ112" s="140">
        <f t="shared" si="1540"/>
        <v>231.22869336313252</v>
      </c>
      <c r="CR112" s="140">
        <f t="shared" si="1540"/>
        <v>231.22869336313252</v>
      </c>
      <c r="CS112" s="140">
        <f t="shared" si="1540"/>
        <v>231.22869336313252</v>
      </c>
      <c r="CT112" s="140">
        <f t="shared" si="1540"/>
        <v>231.22869336313252</v>
      </c>
      <c r="CU112" s="140">
        <f t="shared" si="1540"/>
        <v>231.22869336313252</v>
      </c>
      <c r="CV112" s="140">
        <f t="shared" si="1540"/>
        <v>231.22869336313252</v>
      </c>
      <c r="CW112" s="140">
        <f t="shared" si="1540"/>
        <v>231.22869336313252</v>
      </c>
      <c r="CX112" s="140">
        <f t="shared" si="1540"/>
        <v>231.22869336313252</v>
      </c>
      <c r="CY112" s="140">
        <f t="shared" si="1540"/>
        <v>231.22869336313252</v>
      </c>
      <c r="CZ112" s="140">
        <f t="shared" si="1540"/>
        <v>231.22869336313252</v>
      </c>
      <c r="DA112" s="140">
        <f t="shared" si="1540"/>
        <v>231.22869336313252</v>
      </c>
      <c r="DB112" s="140">
        <f t="shared" si="1540"/>
        <v>231.22869336313252</v>
      </c>
      <c r="DC112" s="140">
        <f t="shared" si="1540"/>
        <v>231.22869336313252</v>
      </c>
      <c r="DD112" s="140">
        <f t="shared" si="1540"/>
        <v>231.22869336313252</v>
      </c>
      <c r="DE112" s="140">
        <f t="shared" si="1540"/>
        <v>231.22869336313252</v>
      </c>
      <c r="DF112" s="140">
        <f t="shared" si="1540"/>
        <v>231.22869336313252</v>
      </c>
      <c r="DG112" s="140">
        <f t="shared" si="1540"/>
        <v>231.22869336313252</v>
      </c>
      <c r="DH112" s="140">
        <f t="shared" si="1540"/>
        <v>231.22869336313252</v>
      </c>
      <c r="DI112" s="140">
        <f t="shared" si="1540"/>
        <v>231.22869336313252</v>
      </c>
      <c r="DJ112" s="140">
        <f t="shared" si="1540"/>
        <v>231.22869336313252</v>
      </c>
      <c r="DK112" s="140">
        <f t="shared" si="1540"/>
        <v>231.22869336313252</v>
      </c>
      <c r="DL112" s="140">
        <f t="shared" si="1540"/>
        <v>231.22869336313252</v>
      </c>
      <c r="DM112" s="140">
        <f t="shared" si="1540"/>
        <v>231.22869336313252</v>
      </c>
      <c r="DN112" s="140">
        <f t="shared" si="1540"/>
        <v>231.22869336313252</v>
      </c>
      <c r="DO112" s="140">
        <f t="shared" si="1540"/>
        <v>231.22869336313252</v>
      </c>
      <c r="DP112" s="140">
        <f t="shared" si="1540"/>
        <v>231.22869336313252</v>
      </c>
      <c r="DQ112" s="140">
        <f t="shared" si="1540"/>
        <v>231.22869336313252</v>
      </c>
      <c r="DR112" s="140">
        <f t="shared" si="1540"/>
        <v>-870.77191927002843</v>
      </c>
      <c r="DS112" s="140">
        <f t="shared" si="1540"/>
        <v>-870.77191927002843</v>
      </c>
      <c r="DT112" s="140">
        <f t="shared" si="1540"/>
        <v>-870.77191927002843</v>
      </c>
      <c r="DU112" s="140">
        <f t="shared" si="1540"/>
        <v>-870.77191927002843</v>
      </c>
      <c r="DV112" s="140">
        <f t="shared" si="1540"/>
        <v>-2336.450530936695</v>
      </c>
      <c r="DW112" s="140">
        <f t="shared" si="1540"/>
        <v>-2336.450530936695</v>
      </c>
      <c r="DX112" s="140">
        <f t="shared" si="1540"/>
        <v>-2336.450530936695</v>
      </c>
      <c r="DY112" s="140">
        <f t="shared" si="1540"/>
        <v>-2336.450530936695</v>
      </c>
      <c r="DZ112" s="140">
        <f t="shared" si="1540"/>
        <v>-2336.450530936695</v>
      </c>
      <c r="EA112" s="140">
        <f t="shared" ref="EA112:GL112" si="1541">EA108-EA109-EA110-EA111</f>
        <v>-2336.450530936695</v>
      </c>
      <c r="EB112" s="140">
        <f t="shared" si="1541"/>
        <v>-1145.7594192700287</v>
      </c>
      <c r="EC112" s="140">
        <f t="shared" si="1541"/>
        <v>-1245.7594192700287</v>
      </c>
      <c r="ED112" s="140">
        <f t="shared" si="1541"/>
        <v>234.19446239663822</v>
      </c>
      <c r="EE112" s="140">
        <f t="shared" si="1541"/>
        <v>234.19446239663822</v>
      </c>
      <c r="EF112" s="140">
        <f t="shared" si="1541"/>
        <v>234.19446239663822</v>
      </c>
      <c r="EG112" s="140">
        <f t="shared" si="1541"/>
        <v>234.19446239663822</v>
      </c>
      <c r="EH112" s="140">
        <f t="shared" si="1541"/>
        <v>234.19446239663822</v>
      </c>
      <c r="EI112" s="140">
        <f t="shared" si="1541"/>
        <v>234.19446239663822</v>
      </c>
      <c r="EJ112" s="140">
        <f t="shared" si="1541"/>
        <v>234.19446239663822</v>
      </c>
      <c r="EK112" s="140">
        <f t="shared" si="1541"/>
        <v>234.19446239663822</v>
      </c>
      <c r="EL112" s="140">
        <f t="shared" si="1541"/>
        <v>234.19446239663822</v>
      </c>
      <c r="EM112" s="140">
        <f t="shared" si="1541"/>
        <v>234.19446239663822</v>
      </c>
      <c r="EN112" s="140">
        <f t="shared" si="1541"/>
        <v>234.19446239663822</v>
      </c>
      <c r="EO112" s="140">
        <f t="shared" si="1541"/>
        <v>234.19446239663822</v>
      </c>
      <c r="EP112" s="140">
        <f t="shared" si="1541"/>
        <v>234.19446239663822</v>
      </c>
      <c r="EQ112" s="140">
        <f t="shared" si="1541"/>
        <v>234.19446239663822</v>
      </c>
      <c r="ER112" s="140">
        <f t="shared" si="1541"/>
        <v>234.19446239663822</v>
      </c>
      <c r="ES112" s="140">
        <f t="shared" si="1541"/>
        <v>234.19446239663822</v>
      </c>
      <c r="ET112" s="140">
        <f t="shared" si="1541"/>
        <v>234.19446239663822</v>
      </c>
      <c r="EU112" s="140">
        <f t="shared" si="1541"/>
        <v>234.19446239663822</v>
      </c>
      <c r="EV112" s="140">
        <f t="shared" si="1541"/>
        <v>234.19446239663822</v>
      </c>
      <c r="EW112" s="140">
        <f t="shared" si="1541"/>
        <v>234.19446239663822</v>
      </c>
      <c r="EX112" s="140">
        <f t="shared" si="1541"/>
        <v>234.19446239663822</v>
      </c>
      <c r="EY112" s="140">
        <f t="shared" si="1541"/>
        <v>234.19446239663822</v>
      </c>
      <c r="EZ112" s="140">
        <f t="shared" si="1541"/>
        <v>234.19446239663822</v>
      </c>
      <c r="FA112" s="140">
        <f t="shared" si="1541"/>
        <v>234.19446239663822</v>
      </c>
      <c r="FB112" s="140">
        <f t="shared" si="1541"/>
        <v>234.19446239663822</v>
      </c>
      <c r="FC112" s="140">
        <f t="shared" si="1541"/>
        <v>234.19446239663822</v>
      </c>
      <c r="FD112" s="140">
        <f t="shared" si="1541"/>
        <v>234.19446239663822</v>
      </c>
      <c r="FE112" s="140">
        <f t="shared" si="1541"/>
        <v>234.19446239663822</v>
      </c>
      <c r="FF112" s="140">
        <f t="shared" si="1541"/>
        <v>234.19446239663822</v>
      </c>
      <c r="FG112" s="140">
        <f t="shared" si="1541"/>
        <v>234.19446239663822</v>
      </c>
      <c r="FH112" s="140">
        <f t="shared" si="1541"/>
        <v>234.19446239663822</v>
      </c>
      <c r="FI112" s="140">
        <f t="shared" si="1541"/>
        <v>234.19446239663822</v>
      </c>
      <c r="FJ112" s="140">
        <f t="shared" si="1541"/>
        <v>234.19446239663822</v>
      </c>
      <c r="FK112" s="140">
        <f t="shared" si="1541"/>
        <v>234.19446239663822</v>
      </c>
      <c r="FL112" s="140">
        <f t="shared" si="1541"/>
        <v>234.19446239663822</v>
      </c>
      <c r="FM112" s="140">
        <f t="shared" si="1541"/>
        <v>234.19446239663822</v>
      </c>
      <c r="FN112" s="140">
        <f t="shared" si="1541"/>
        <v>234.19446239663822</v>
      </c>
      <c r="FO112" s="140">
        <f t="shared" si="1541"/>
        <v>234.19446239663822</v>
      </c>
      <c r="FP112" s="140">
        <f t="shared" si="1541"/>
        <v>234.19446239663822</v>
      </c>
      <c r="FQ112" s="140">
        <f t="shared" si="1541"/>
        <v>234.19446239663822</v>
      </c>
      <c r="FR112" s="140">
        <f t="shared" si="1541"/>
        <v>234.19446239663822</v>
      </c>
      <c r="FS112" s="140">
        <f t="shared" si="1541"/>
        <v>234.19446239663822</v>
      </c>
      <c r="FT112" s="140">
        <f t="shared" si="1541"/>
        <v>234.19446239663822</v>
      </c>
      <c r="FU112" s="140">
        <f t="shared" si="1541"/>
        <v>234.19446239663822</v>
      </c>
      <c r="FV112" s="140">
        <f t="shared" si="1541"/>
        <v>234.19446239663822</v>
      </c>
      <c r="FW112" s="140">
        <f t="shared" si="1541"/>
        <v>234.19446239663822</v>
      </c>
      <c r="FX112" s="140">
        <f t="shared" si="1541"/>
        <v>234.19446239663822</v>
      </c>
      <c r="FY112" s="140">
        <f t="shared" si="1541"/>
        <v>234.19446239663822</v>
      </c>
      <c r="FZ112" s="140">
        <f t="shared" si="1541"/>
        <v>234.19446239663822</v>
      </c>
      <c r="GA112" s="140">
        <f t="shared" si="1541"/>
        <v>234.19446239663822</v>
      </c>
      <c r="GB112" s="140">
        <f t="shared" si="1541"/>
        <v>234.19446239663822</v>
      </c>
      <c r="GC112" s="140">
        <f t="shared" si="1541"/>
        <v>234.19446239663822</v>
      </c>
      <c r="GD112" s="140">
        <f t="shared" si="1541"/>
        <v>234.19446239663822</v>
      </c>
      <c r="GE112" s="140">
        <f t="shared" si="1541"/>
        <v>234.19446239663822</v>
      </c>
      <c r="GF112" s="140">
        <f t="shared" si="1541"/>
        <v>234.19446239663822</v>
      </c>
      <c r="GG112" s="140">
        <f t="shared" si="1541"/>
        <v>234.19446239663822</v>
      </c>
      <c r="GH112" s="140">
        <f t="shared" si="1541"/>
        <v>234.19446239663822</v>
      </c>
      <c r="GI112" s="140">
        <f t="shared" si="1541"/>
        <v>234.19446239663822</v>
      </c>
      <c r="GJ112" s="140">
        <f t="shared" si="1541"/>
        <v>234.19446239663822</v>
      </c>
      <c r="GK112" s="140">
        <f t="shared" si="1541"/>
        <v>234.19446239663822</v>
      </c>
      <c r="GL112" s="140">
        <f t="shared" si="1541"/>
        <v>234.19446239663822</v>
      </c>
      <c r="GM112" s="140">
        <f t="shared" ref="GM112:HJ112" si="1542">GM108-GM109-GM110-GM111</f>
        <v>234.19446239663822</v>
      </c>
      <c r="GN112" s="140">
        <f t="shared" si="1542"/>
        <v>234.19446239663822</v>
      </c>
      <c r="GO112" s="140">
        <f t="shared" si="1542"/>
        <v>234.19446239663822</v>
      </c>
      <c r="GP112" s="140">
        <f t="shared" si="1542"/>
        <v>234.19446239663822</v>
      </c>
      <c r="GQ112" s="140">
        <f t="shared" si="1542"/>
        <v>234.19446239663822</v>
      </c>
      <c r="GR112" s="140">
        <f t="shared" si="1542"/>
        <v>234.19446239663822</v>
      </c>
      <c r="GS112" s="140">
        <f t="shared" si="1542"/>
        <v>234.19446239663822</v>
      </c>
      <c r="GT112" s="140">
        <f t="shared" si="1542"/>
        <v>234.19446239663822</v>
      </c>
      <c r="GU112" s="140">
        <f t="shared" si="1542"/>
        <v>234.19446239663822</v>
      </c>
      <c r="GV112" s="140">
        <f t="shared" si="1542"/>
        <v>234.19446239663822</v>
      </c>
      <c r="GW112" s="140">
        <f t="shared" si="1542"/>
        <v>234.19446239663822</v>
      </c>
      <c r="GX112" s="140">
        <f t="shared" si="1542"/>
        <v>234.19446239663822</v>
      </c>
      <c r="GY112" s="140">
        <f t="shared" si="1542"/>
        <v>234.19446239663822</v>
      </c>
      <c r="GZ112" s="140">
        <f t="shared" si="1542"/>
        <v>234.19446239663822</v>
      </c>
      <c r="HA112" s="140">
        <f t="shared" si="1542"/>
        <v>234.19446239663822</v>
      </c>
      <c r="HB112" s="140">
        <f t="shared" si="1542"/>
        <v>234.19446239663822</v>
      </c>
      <c r="HC112" s="140">
        <f t="shared" si="1542"/>
        <v>234.19446239663822</v>
      </c>
      <c r="HD112" s="140">
        <f t="shared" si="1542"/>
        <v>234.19446239663822</v>
      </c>
      <c r="HE112" s="140">
        <f t="shared" si="1542"/>
        <v>234.19446239663822</v>
      </c>
      <c r="HF112" s="140">
        <f t="shared" si="1542"/>
        <v>234.19446239663822</v>
      </c>
      <c r="HG112" s="140">
        <f t="shared" si="1542"/>
        <v>234.19446239663822</v>
      </c>
      <c r="HH112" s="140">
        <f t="shared" si="1542"/>
        <v>234.19446239663822</v>
      </c>
      <c r="HI112" s="140">
        <f t="shared" si="1542"/>
        <v>234.19446239663822</v>
      </c>
      <c r="HJ112" s="140">
        <f t="shared" si="1542"/>
        <v>234.19446239663822</v>
      </c>
      <c r="HK112" s="140">
        <f t="shared" ref="HK112:IG112" si="1543">HK108-HK109-HK110-HK111</f>
        <v>234.19446239663822</v>
      </c>
      <c r="HL112" s="140">
        <f t="shared" si="1543"/>
        <v>234.19446239663822</v>
      </c>
      <c r="HM112" s="140">
        <f t="shared" si="1543"/>
        <v>234.19446239663822</v>
      </c>
      <c r="HN112" s="140">
        <f t="shared" si="1543"/>
        <v>234.19446239663822</v>
      </c>
      <c r="HO112" s="140">
        <f t="shared" si="1543"/>
        <v>234.19446239663822</v>
      </c>
      <c r="HP112" s="140">
        <f t="shared" si="1543"/>
        <v>234.19446239663822</v>
      </c>
      <c r="HQ112" s="140">
        <f t="shared" si="1543"/>
        <v>234.19446239663822</v>
      </c>
      <c r="HR112" s="140">
        <f t="shared" si="1543"/>
        <v>234.19446239663822</v>
      </c>
      <c r="HS112" s="140">
        <f t="shared" si="1543"/>
        <v>234.19446239663822</v>
      </c>
      <c r="HT112" s="140">
        <f t="shared" si="1543"/>
        <v>234.19446239663822</v>
      </c>
      <c r="HU112" s="140">
        <f t="shared" si="1543"/>
        <v>234.19446239663822</v>
      </c>
      <c r="HV112" s="140">
        <f t="shared" si="1543"/>
        <v>234.19446239663822</v>
      </c>
      <c r="HW112" s="140">
        <f t="shared" si="1543"/>
        <v>234.19446239663822</v>
      </c>
      <c r="HX112" s="140">
        <f t="shared" si="1543"/>
        <v>234.19446239663822</v>
      </c>
      <c r="HY112" s="140">
        <f t="shared" si="1543"/>
        <v>234.19446239663822</v>
      </c>
      <c r="HZ112" s="140">
        <f t="shared" si="1543"/>
        <v>234.19446239663822</v>
      </c>
      <c r="IA112" s="140">
        <f t="shared" si="1543"/>
        <v>234.19446239663822</v>
      </c>
      <c r="IB112" s="140">
        <f t="shared" si="1543"/>
        <v>234.19446239663822</v>
      </c>
      <c r="IC112" s="140">
        <f t="shared" si="1543"/>
        <v>234.19446239663822</v>
      </c>
      <c r="ID112" s="140">
        <f t="shared" si="1543"/>
        <v>234.19446239663822</v>
      </c>
      <c r="IE112" s="140">
        <f t="shared" si="1543"/>
        <v>234.19446239663822</v>
      </c>
      <c r="IF112" s="140">
        <f t="shared" si="1543"/>
        <v>234.19446239663822</v>
      </c>
      <c r="IG112" s="140">
        <f t="shared" si="1543"/>
        <v>234.19446239663822</v>
      </c>
    </row>
    <row r="113" spans="1:241" s="9" customFormat="1" ht="13.8" x14ac:dyDescent="0.3">
      <c r="A113" s="3" t="s">
        <v>160</v>
      </c>
      <c r="B113" s="140">
        <f t="shared" ref="B113:BM113" si="1544">B45</f>
        <v>0</v>
      </c>
      <c r="C113" s="140">
        <f t="shared" si="1544"/>
        <v>-6.1333922158515737</v>
      </c>
      <c r="D113" s="140">
        <f t="shared" si="1544"/>
        <v>-6.9511778446317845</v>
      </c>
      <c r="E113" s="140">
        <f t="shared" si="1544"/>
        <v>-7.7689634734119934</v>
      </c>
      <c r="F113" s="140">
        <f t="shared" si="1544"/>
        <v>-8.5867491021922042</v>
      </c>
      <c r="G113" s="140">
        <f t="shared" si="1544"/>
        <v>-17.384990282849778</v>
      </c>
      <c r="H113" s="140">
        <f t="shared" si="1544"/>
        <v>-26.183231463507351</v>
      </c>
      <c r="I113" s="140">
        <f t="shared" si="1544"/>
        <v>-34.862002873217079</v>
      </c>
      <c r="J113" s="140">
        <f t="shared" si="1544"/>
        <v>-42.98015575177336</v>
      </c>
      <c r="K113" s="140">
        <f t="shared" si="1544"/>
        <v>-51.098308630329647</v>
      </c>
      <c r="L113" s="140">
        <f t="shared" si="1544"/>
        <v>-59.216461508885928</v>
      </c>
      <c r="M113" s="140">
        <f t="shared" si="1544"/>
        <v>-62.465963990255553</v>
      </c>
      <c r="N113" s="140">
        <f t="shared" si="1544"/>
        <v>-67.973644506408903</v>
      </c>
      <c r="O113" s="140">
        <f t="shared" si="1544"/>
        <v>-67.973644506408903</v>
      </c>
      <c r="P113" s="140">
        <f t="shared" si="1544"/>
        <v>-67.973644506408903</v>
      </c>
      <c r="Q113" s="140">
        <f t="shared" si="1544"/>
        <v>-67.973644506408903</v>
      </c>
      <c r="R113" s="140">
        <f t="shared" si="1544"/>
        <v>-67.973644506408903</v>
      </c>
      <c r="S113" s="140">
        <f t="shared" si="1544"/>
        <v>-67.973644506408903</v>
      </c>
      <c r="T113" s="140">
        <f t="shared" si="1544"/>
        <v>-67.973644506408903</v>
      </c>
      <c r="U113" s="140">
        <f t="shared" si="1544"/>
        <v>-67.973644506408903</v>
      </c>
      <c r="V113" s="140">
        <f t="shared" si="1544"/>
        <v>-67.973644506408903</v>
      </c>
      <c r="W113" s="140">
        <f t="shared" si="1544"/>
        <v>-67.973644506408903</v>
      </c>
      <c r="X113" s="140">
        <f t="shared" si="1544"/>
        <v>-67.973644506408903</v>
      </c>
      <c r="Y113" s="140">
        <f t="shared" si="1544"/>
        <v>-67.973644506408903</v>
      </c>
      <c r="Z113" s="140">
        <f t="shared" si="1544"/>
        <v>-67.973644506408903</v>
      </c>
      <c r="AA113" s="140">
        <f t="shared" si="1544"/>
        <v>-67.993245118329597</v>
      </c>
      <c r="AB113" s="140">
        <f t="shared" si="1544"/>
        <v>-68.012960223812769</v>
      </c>
      <c r="AC113" s="140">
        <f t="shared" si="1544"/>
        <v>-68.032790491652591</v>
      </c>
      <c r="AD113" s="140">
        <f t="shared" si="1544"/>
        <v>-68.052736594549941</v>
      </c>
      <c r="AE113" s="140">
        <f t="shared" si="1544"/>
        <v>-68.072799209135169</v>
      </c>
      <c r="AF113" s="140">
        <f t="shared" si="1544"/>
        <v>-68.092979015990977</v>
      </c>
      <c r="AG113" s="140">
        <f t="shared" si="1544"/>
        <v>-68.113276699675637</v>
      </c>
      <c r="AH113" s="140">
        <f t="shared" si="1544"/>
        <v>-68.133692948746116</v>
      </c>
      <c r="AI113" s="140">
        <f t="shared" si="1544"/>
        <v>-68.154228455781478</v>
      </c>
      <c r="AJ113" s="140">
        <f t="shared" si="1544"/>
        <v>-68.174883917406362</v>
      </c>
      <c r="AK113" s="140">
        <f t="shared" si="1544"/>
        <v>-68.195660034314628</v>
      </c>
      <c r="AL113" s="140">
        <f t="shared" si="1544"/>
        <v>-68.21655751129309</v>
      </c>
      <c r="AM113" s="140">
        <f t="shared" si="1544"/>
        <v>-68.237577057245502</v>
      </c>
      <c r="AN113" s="140">
        <f t="shared" si="1544"/>
        <v>-68.258719385216494</v>
      </c>
      <c r="AO113" s="140">
        <f t="shared" si="1544"/>
        <v>-68.279985212415866</v>
      </c>
      <c r="AP113" s="140">
        <f t="shared" si="1544"/>
        <v>-68.301375260242878</v>
      </c>
      <c r="AQ113" s="140">
        <f t="shared" si="1544"/>
        <v>-68.322890254310693</v>
      </c>
      <c r="AR113" s="140">
        <f t="shared" si="1544"/>
        <v>-68.344530924471002</v>
      </c>
      <c r="AS113" s="140">
        <f t="shared" si="1544"/>
        <v>-68.366298004838853</v>
      </c>
      <c r="AT113" s="140">
        <f t="shared" si="1544"/>
        <v>-68.388192233817463</v>
      </c>
      <c r="AU113" s="140">
        <f t="shared" si="1544"/>
        <v>-68.410214354123283</v>
      </c>
      <c r="AV113" s="140">
        <f t="shared" si="1544"/>
        <v>-68.432365112811283</v>
      </c>
      <c r="AW113" s="140">
        <f t="shared" si="1544"/>
        <v>-68.454645261300129</v>
      </c>
      <c r="AX113" s="140">
        <f t="shared" si="1544"/>
        <v>-68.47705555539784</v>
      </c>
      <c r="AY113" s="140">
        <f t="shared" si="1544"/>
        <v>-68.499596755327346</v>
      </c>
      <c r="AZ113" s="140">
        <f t="shared" si="1544"/>
        <v>-68.522269625752273</v>
      </c>
      <c r="BA113" s="140">
        <f t="shared" si="1544"/>
        <v>-68.545074935802873</v>
      </c>
      <c r="BB113" s="140">
        <f t="shared" si="1544"/>
        <v>-68.568013459102175</v>
      </c>
      <c r="BC113" s="140">
        <f t="shared" si="1544"/>
        <v>-68.591085973792204</v>
      </c>
      <c r="BD113" s="140">
        <f t="shared" si="1544"/>
        <v>-68.614293262560338</v>
      </c>
      <c r="BE113" s="140">
        <f t="shared" si="1544"/>
        <v>-68.637636112665874</v>
      </c>
      <c r="BF113" s="140">
        <f t="shared" si="1544"/>
        <v>-68.661115315966768</v>
      </c>
      <c r="BG113" s="140">
        <f t="shared" si="1544"/>
        <v>-68.684731668946483</v>
      </c>
      <c r="BH113" s="140">
        <f t="shared" si="1544"/>
        <v>-68.708485972741002</v>
      </c>
      <c r="BI113" s="140">
        <f t="shared" si="1544"/>
        <v>-68.732379033165969</v>
      </c>
      <c r="BJ113" s="140">
        <f t="shared" si="1544"/>
        <v>-68.756411660744106</v>
      </c>
      <c r="BK113" s="140">
        <f t="shared" si="1544"/>
        <v>-68.780584670732637</v>
      </c>
      <c r="BL113" s="140">
        <f t="shared" si="1544"/>
        <v>-68.804898883150983</v>
      </c>
      <c r="BM113" s="140">
        <f t="shared" si="1544"/>
        <v>-68.829355122808536</v>
      </c>
      <c r="BN113" s="140">
        <f t="shared" ref="BN113:DY113" si="1545">BN45</f>
        <v>-68.853954219332721</v>
      </c>
      <c r="BO113" s="140">
        <f t="shared" si="1545"/>
        <v>-68.878697007197019</v>
      </c>
      <c r="BP113" s="140">
        <f t="shared" si="1545"/>
        <v>-68.903584325749407</v>
      </c>
      <c r="BQ113" s="140">
        <f t="shared" si="1545"/>
        <v>-68.928617019240733</v>
      </c>
      <c r="BR113" s="140">
        <f t="shared" si="1545"/>
        <v>-68.953795936853396</v>
      </c>
      <c r="BS113" s="140">
        <f t="shared" si="1545"/>
        <v>-68.979121932730138</v>
      </c>
      <c r="BT113" s="140">
        <f t="shared" si="1545"/>
        <v>-69.004595866003044</v>
      </c>
      <c r="BU113" s="140">
        <f t="shared" si="1545"/>
        <v>-69.030218600822664</v>
      </c>
      <c r="BV113" s="140">
        <f t="shared" si="1545"/>
        <v>-69.055991006387316</v>
      </c>
      <c r="BW113" s="140">
        <f t="shared" si="1545"/>
        <v>-69.081913956972599</v>
      </c>
      <c r="BX113" s="140">
        <f t="shared" si="1545"/>
        <v>-69.107988331961067</v>
      </c>
      <c r="BY113" s="140">
        <f t="shared" si="1545"/>
        <v>-69.134215015872002</v>
      </c>
      <c r="BZ113" s="140">
        <f t="shared" si="1545"/>
        <v>-69.160594898391452</v>
      </c>
      <c r="CA113" s="140">
        <f t="shared" si="1545"/>
        <v>-69.187128874402433</v>
      </c>
      <c r="CB113" s="140">
        <f t="shared" si="1545"/>
        <v>-69.213817844015225</v>
      </c>
      <c r="CC113" s="140">
        <f t="shared" si="1545"/>
        <v>-69.240662712598009</v>
      </c>
      <c r="CD113" s="140">
        <f t="shared" si="1545"/>
        <v>-69.267664390807454</v>
      </c>
      <c r="CE113" s="140">
        <f t="shared" si="1545"/>
        <v>-69.294823794619703</v>
      </c>
      <c r="CF113" s="140">
        <f t="shared" si="1545"/>
        <v>-69.322141845361415</v>
      </c>
      <c r="CG113" s="140">
        <f t="shared" si="1545"/>
        <v>-69.349619469741</v>
      </c>
      <c r="CH113" s="140">
        <f t="shared" si="1545"/>
        <v>-69.377257599880096</v>
      </c>
      <c r="CI113" s="140">
        <f t="shared" si="1545"/>
        <v>-69.405057173345142</v>
      </c>
      <c r="CJ113" s="140">
        <f t="shared" si="1545"/>
        <v>-69.433019133179243</v>
      </c>
      <c r="CK113" s="140">
        <f t="shared" si="1545"/>
        <v>-69.461144427934073</v>
      </c>
      <c r="CL113" s="140">
        <f t="shared" si="1545"/>
        <v>-69.489434011702173</v>
      </c>
      <c r="CM113" s="140">
        <f t="shared" si="1545"/>
        <v>-69.517888844149198</v>
      </c>
      <c r="CN113" s="140">
        <f t="shared" si="1545"/>
        <v>-69.546509890546531</v>
      </c>
      <c r="CO113" s="140">
        <f t="shared" si="1545"/>
        <v>-69.575298121804039</v>
      </c>
      <c r="CP113" s="140">
        <f t="shared" si="1545"/>
        <v>-69.604254514502998</v>
      </c>
      <c r="CQ113" s="140">
        <f t="shared" si="1545"/>
        <v>-69.633380050929148</v>
      </c>
      <c r="CR113" s="140">
        <f t="shared" si="1545"/>
        <v>-69.662675719106176</v>
      </c>
      <c r="CS113" s="140">
        <f t="shared" si="1545"/>
        <v>-69.692142512829051</v>
      </c>
      <c r="CT113" s="140">
        <f t="shared" si="1545"/>
        <v>-69.721781431697877</v>
      </c>
      <c r="CU113" s="140">
        <f t="shared" si="1545"/>
        <v>-69.75159348115173</v>
      </c>
      <c r="CV113" s="140">
        <f t="shared" si="1545"/>
        <v>-69.781579672502772</v>
      </c>
      <c r="CW113" s="140">
        <f t="shared" si="1545"/>
        <v>-69.811741022970608</v>
      </c>
      <c r="CX113" s="140">
        <f t="shared" si="1545"/>
        <v>-69.842078555716697</v>
      </c>
      <c r="CY113" s="140">
        <f t="shared" si="1545"/>
        <v>-69.872593299879171</v>
      </c>
      <c r="CZ113" s="140">
        <f t="shared" si="1545"/>
        <v>-69.903286290607653</v>
      </c>
      <c r="DA113" s="140">
        <f t="shared" si="1545"/>
        <v>-69.934158569098429</v>
      </c>
      <c r="DB113" s="140">
        <f t="shared" si="1545"/>
        <v>-69.965211182629758</v>
      </c>
      <c r="DC113" s="140">
        <f t="shared" si="1545"/>
        <v>-69.996445184597391</v>
      </c>
      <c r="DD113" s="140">
        <f t="shared" si="1545"/>
        <v>-70.027861634550305</v>
      </c>
      <c r="DE113" s="140">
        <f t="shared" si="1545"/>
        <v>-70.059461598226633</v>
      </c>
      <c r="DF113" s="140">
        <f t="shared" si="1545"/>
        <v>-70.091246147589857</v>
      </c>
      <c r="DG113" s="140">
        <f t="shared" si="1545"/>
        <v>-70.123216360865115</v>
      </c>
      <c r="DH113" s="140">
        <f t="shared" si="1545"/>
        <v>-70.155373322575855</v>
      </c>
      <c r="DI113" s="140">
        <f t="shared" si="1545"/>
        <v>-70.187718123580524</v>
      </c>
      <c r="DJ113" s="140">
        <f t="shared" si="1545"/>
        <v>-70.220251861109688</v>
      </c>
      <c r="DK113" s="140">
        <f t="shared" si="1545"/>
        <v>-70.25297563880315</v>
      </c>
      <c r="DL113" s="140">
        <f t="shared" si="1545"/>
        <v>-70.285890566747454</v>
      </c>
      <c r="DM113" s="140">
        <f t="shared" si="1545"/>
        <v>-70.318997761513501</v>
      </c>
      <c r="DN113" s="140">
        <f t="shared" si="1545"/>
        <v>-70.352298346194459</v>
      </c>
      <c r="DO113" s="140">
        <f t="shared" si="1545"/>
        <v>-70.385793450443884</v>
      </c>
      <c r="DP113" s="140">
        <f t="shared" si="1545"/>
        <v>-70.419484210513929</v>
      </c>
      <c r="DQ113" s="140">
        <f t="shared" si="1545"/>
        <v>-70.453371769294037</v>
      </c>
      <c r="DR113" s="140">
        <f t="shared" si="1545"/>
        <v>0</v>
      </c>
      <c r="DS113" s="140">
        <f t="shared" si="1545"/>
        <v>0</v>
      </c>
      <c r="DT113" s="140">
        <f t="shared" si="1545"/>
        <v>0</v>
      </c>
      <c r="DU113" s="140">
        <f t="shared" si="1545"/>
        <v>0</v>
      </c>
      <c r="DV113" s="140">
        <f t="shared" si="1545"/>
        <v>0</v>
      </c>
      <c r="DW113" s="140">
        <f t="shared" si="1545"/>
        <v>0</v>
      </c>
      <c r="DX113" s="140">
        <f t="shared" si="1545"/>
        <v>0</v>
      </c>
      <c r="DY113" s="140">
        <f t="shared" si="1545"/>
        <v>0</v>
      </c>
      <c r="DZ113" s="140">
        <f t="shared" ref="DZ113:GK113" si="1546">DZ45</f>
        <v>0</v>
      </c>
      <c r="EA113" s="140">
        <f t="shared" si="1546"/>
        <v>0</v>
      </c>
      <c r="EB113" s="140">
        <f t="shared" si="1546"/>
        <v>0</v>
      </c>
      <c r="EC113" s="140">
        <f t="shared" si="1546"/>
        <v>0</v>
      </c>
      <c r="ED113" s="140">
        <f t="shared" si="1546"/>
        <v>0</v>
      </c>
      <c r="EE113" s="140">
        <f t="shared" si="1546"/>
        <v>0</v>
      </c>
      <c r="EF113" s="140">
        <f t="shared" si="1546"/>
        <v>0</v>
      </c>
      <c r="EG113" s="140">
        <f t="shared" si="1546"/>
        <v>0</v>
      </c>
      <c r="EH113" s="140">
        <f t="shared" si="1546"/>
        <v>0</v>
      </c>
      <c r="EI113" s="140">
        <f t="shared" si="1546"/>
        <v>0</v>
      </c>
      <c r="EJ113" s="140">
        <f t="shared" si="1546"/>
        <v>0</v>
      </c>
      <c r="EK113" s="140">
        <f t="shared" si="1546"/>
        <v>0</v>
      </c>
      <c r="EL113" s="140">
        <f t="shared" si="1546"/>
        <v>0</v>
      </c>
      <c r="EM113" s="140">
        <f t="shared" si="1546"/>
        <v>0</v>
      </c>
      <c r="EN113" s="140">
        <f t="shared" si="1546"/>
        <v>0</v>
      </c>
      <c r="EO113" s="140">
        <f t="shared" si="1546"/>
        <v>0</v>
      </c>
      <c r="EP113" s="140">
        <f t="shared" si="1546"/>
        <v>0</v>
      </c>
      <c r="EQ113" s="140">
        <f t="shared" si="1546"/>
        <v>0</v>
      </c>
      <c r="ER113" s="140">
        <f t="shared" si="1546"/>
        <v>0</v>
      </c>
      <c r="ES113" s="140">
        <f t="shared" si="1546"/>
        <v>0</v>
      </c>
      <c r="ET113" s="140">
        <f t="shared" si="1546"/>
        <v>0</v>
      </c>
      <c r="EU113" s="140">
        <f t="shared" si="1546"/>
        <v>0</v>
      </c>
      <c r="EV113" s="140">
        <f t="shared" si="1546"/>
        <v>0</v>
      </c>
      <c r="EW113" s="140">
        <f t="shared" si="1546"/>
        <v>0</v>
      </c>
      <c r="EX113" s="140">
        <f t="shared" si="1546"/>
        <v>0</v>
      </c>
      <c r="EY113" s="140">
        <f t="shared" si="1546"/>
        <v>0</v>
      </c>
      <c r="EZ113" s="140">
        <f t="shared" si="1546"/>
        <v>0</v>
      </c>
      <c r="FA113" s="140">
        <f t="shared" si="1546"/>
        <v>0</v>
      </c>
      <c r="FB113" s="140">
        <f t="shared" si="1546"/>
        <v>0</v>
      </c>
      <c r="FC113" s="140">
        <f t="shared" si="1546"/>
        <v>0</v>
      </c>
      <c r="FD113" s="140">
        <f t="shared" si="1546"/>
        <v>0</v>
      </c>
      <c r="FE113" s="140">
        <f t="shared" si="1546"/>
        <v>0</v>
      </c>
      <c r="FF113" s="140">
        <f t="shared" si="1546"/>
        <v>0</v>
      </c>
      <c r="FG113" s="140">
        <f t="shared" si="1546"/>
        <v>0</v>
      </c>
      <c r="FH113" s="140">
        <f t="shared" si="1546"/>
        <v>0</v>
      </c>
      <c r="FI113" s="140">
        <f t="shared" si="1546"/>
        <v>0</v>
      </c>
      <c r="FJ113" s="140">
        <f t="shared" si="1546"/>
        <v>0</v>
      </c>
      <c r="FK113" s="140">
        <f t="shared" si="1546"/>
        <v>0</v>
      </c>
      <c r="FL113" s="140">
        <f t="shared" si="1546"/>
        <v>0</v>
      </c>
      <c r="FM113" s="140">
        <f t="shared" si="1546"/>
        <v>0</v>
      </c>
      <c r="FN113" s="140">
        <f t="shared" si="1546"/>
        <v>0</v>
      </c>
      <c r="FO113" s="140">
        <f t="shared" si="1546"/>
        <v>0</v>
      </c>
      <c r="FP113" s="140">
        <f t="shared" si="1546"/>
        <v>0</v>
      </c>
      <c r="FQ113" s="140">
        <f t="shared" si="1546"/>
        <v>0</v>
      </c>
      <c r="FR113" s="140">
        <f t="shared" si="1546"/>
        <v>0</v>
      </c>
      <c r="FS113" s="140">
        <f t="shared" si="1546"/>
        <v>0</v>
      </c>
      <c r="FT113" s="140">
        <f t="shared" si="1546"/>
        <v>0</v>
      </c>
      <c r="FU113" s="140">
        <f t="shared" si="1546"/>
        <v>0</v>
      </c>
      <c r="FV113" s="140">
        <f t="shared" si="1546"/>
        <v>0</v>
      </c>
      <c r="FW113" s="140">
        <f t="shared" si="1546"/>
        <v>0</v>
      </c>
      <c r="FX113" s="140">
        <f t="shared" si="1546"/>
        <v>0</v>
      </c>
      <c r="FY113" s="140">
        <f t="shared" si="1546"/>
        <v>0</v>
      </c>
      <c r="FZ113" s="140">
        <f t="shared" si="1546"/>
        <v>0</v>
      </c>
      <c r="GA113" s="140">
        <f t="shared" si="1546"/>
        <v>0</v>
      </c>
      <c r="GB113" s="140">
        <f t="shared" si="1546"/>
        <v>0</v>
      </c>
      <c r="GC113" s="140">
        <f t="shared" si="1546"/>
        <v>0</v>
      </c>
      <c r="GD113" s="140">
        <f t="shared" si="1546"/>
        <v>0</v>
      </c>
      <c r="GE113" s="140">
        <f t="shared" si="1546"/>
        <v>0</v>
      </c>
      <c r="GF113" s="140">
        <f t="shared" si="1546"/>
        <v>0</v>
      </c>
      <c r="GG113" s="140">
        <f t="shared" si="1546"/>
        <v>0</v>
      </c>
      <c r="GH113" s="140">
        <f t="shared" si="1546"/>
        <v>0</v>
      </c>
      <c r="GI113" s="140">
        <f t="shared" si="1546"/>
        <v>0</v>
      </c>
      <c r="GJ113" s="140">
        <f t="shared" si="1546"/>
        <v>0</v>
      </c>
      <c r="GK113" s="140">
        <f t="shared" si="1546"/>
        <v>0</v>
      </c>
      <c r="GL113" s="140">
        <f t="shared" ref="GL113:IG113" si="1547">GL45</f>
        <v>0</v>
      </c>
      <c r="GM113" s="140">
        <f t="shared" si="1547"/>
        <v>0</v>
      </c>
      <c r="GN113" s="140">
        <f t="shared" si="1547"/>
        <v>0</v>
      </c>
      <c r="GO113" s="140">
        <f t="shared" si="1547"/>
        <v>0</v>
      </c>
      <c r="GP113" s="140">
        <f t="shared" si="1547"/>
        <v>0</v>
      </c>
      <c r="GQ113" s="140">
        <f t="shared" si="1547"/>
        <v>0</v>
      </c>
      <c r="GR113" s="140">
        <f t="shared" si="1547"/>
        <v>0</v>
      </c>
      <c r="GS113" s="140">
        <f t="shared" si="1547"/>
        <v>0</v>
      </c>
      <c r="GT113" s="140">
        <f t="shared" si="1547"/>
        <v>0</v>
      </c>
      <c r="GU113" s="140">
        <f t="shared" si="1547"/>
        <v>0</v>
      </c>
      <c r="GV113" s="140">
        <f t="shared" si="1547"/>
        <v>0</v>
      </c>
      <c r="GW113" s="140">
        <f t="shared" si="1547"/>
        <v>0</v>
      </c>
      <c r="GX113" s="140">
        <f t="shared" si="1547"/>
        <v>0</v>
      </c>
      <c r="GY113" s="140">
        <f t="shared" si="1547"/>
        <v>0</v>
      </c>
      <c r="GZ113" s="140">
        <f t="shared" si="1547"/>
        <v>0</v>
      </c>
      <c r="HA113" s="140">
        <f t="shared" si="1547"/>
        <v>0</v>
      </c>
      <c r="HB113" s="140">
        <f t="shared" si="1547"/>
        <v>0</v>
      </c>
      <c r="HC113" s="140">
        <f t="shared" si="1547"/>
        <v>0</v>
      </c>
      <c r="HD113" s="140">
        <f t="shared" si="1547"/>
        <v>0</v>
      </c>
      <c r="HE113" s="140">
        <f t="shared" si="1547"/>
        <v>0</v>
      </c>
      <c r="HF113" s="140">
        <f t="shared" si="1547"/>
        <v>0</v>
      </c>
      <c r="HG113" s="140">
        <f t="shared" si="1547"/>
        <v>0</v>
      </c>
      <c r="HH113" s="140">
        <f t="shared" si="1547"/>
        <v>0</v>
      </c>
      <c r="HI113" s="140">
        <f t="shared" si="1547"/>
        <v>0</v>
      </c>
      <c r="HJ113" s="140">
        <f t="shared" si="1547"/>
        <v>0</v>
      </c>
      <c r="HK113" s="140">
        <f t="shared" si="1547"/>
        <v>0</v>
      </c>
      <c r="HL113" s="140">
        <f t="shared" si="1547"/>
        <v>0</v>
      </c>
      <c r="HM113" s="140">
        <f t="shared" si="1547"/>
        <v>0</v>
      </c>
      <c r="HN113" s="140">
        <f t="shared" si="1547"/>
        <v>0</v>
      </c>
      <c r="HO113" s="140">
        <f t="shared" si="1547"/>
        <v>0</v>
      </c>
      <c r="HP113" s="140">
        <f t="shared" si="1547"/>
        <v>0</v>
      </c>
      <c r="HQ113" s="140">
        <f t="shared" si="1547"/>
        <v>0</v>
      </c>
      <c r="HR113" s="140">
        <f t="shared" si="1547"/>
        <v>0</v>
      </c>
      <c r="HS113" s="140">
        <f t="shared" si="1547"/>
        <v>0</v>
      </c>
      <c r="HT113" s="140">
        <f t="shared" si="1547"/>
        <v>0</v>
      </c>
      <c r="HU113" s="140">
        <f t="shared" si="1547"/>
        <v>0</v>
      </c>
      <c r="HV113" s="140">
        <f t="shared" si="1547"/>
        <v>0</v>
      </c>
      <c r="HW113" s="140">
        <f t="shared" si="1547"/>
        <v>0</v>
      </c>
      <c r="HX113" s="140">
        <f t="shared" si="1547"/>
        <v>0</v>
      </c>
      <c r="HY113" s="140">
        <f t="shared" si="1547"/>
        <v>0</v>
      </c>
      <c r="HZ113" s="140">
        <f t="shared" si="1547"/>
        <v>0</v>
      </c>
      <c r="IA113" s="140">
        <f t="shared" si="1547"/>
        <v>0</v>
      </c>
      <c r="IB113" s="140">
        <f t="shared" si="1547"/>
        <v>0</v>
      </c>
      <c r="IC113" s="140">
        <f t="shared" si="1547"/>
        <v>0</v>
      </c>
      <c r="ID113" s="140">
        <f t="shared" si="1547"/>
        <v>0</v>
      </c>
      <c r="IE113" s="140">
        <f t="shared" si="1547"/>
        <v>0</v>
      </c>
      <c r="IF113" s="140">
        <f t="shared" si="1547"/>
        <v>0</v>
      </c>
      <c r="IG113" s="140">
        <f t="shared" si="1547"/>
        <v>0</v>
      </c>
    </row>
    <row r="114" spans="1:241" s="9" customFormat="1" ht="13.8" x14ac:dyDescent="0.3">
      <c r="A114" s="133" t="s">
        <v>161</v>
      </c>
      <c r="B114" s="140">
        <f t="shared" ref="B114:BM114" si="1548">B112+B113</f>
        <v>-1268.7713066368676</v>
      </c>
      <c r="C114" s="140">
        <f t="shared" si="1548"/>
        <v>25.095301147280935</v>
      </c>
      <c r="D114" s="140">
        <f t="shared" si="1548"/>
        <v>24.277515518500728</v>
      </c>
      <c r="E114" s="140">
        <f t="shared" si="1548"/>
        <v>23.459729889720517</v>
      </c>
      <c r="F114" s="140">
        <f t="shared" si="1548"/>
        <v>-1929.081165322393</v>
      </c>
      <c r="G114" s="140">
        <f t="shared" si="1548"/>
        <v>-1937.8794065030504</v>
      </c>
      <c r="H114" s="140">
        <f t="shared" si="1548"/>
        <v>-1917.4597776837077</v>
      </c>
      <c r="I114" s="140">
        <f t="shared" si="1548"/>
        <v>-1789.032072426751</v>
      </c>
      <c r="J114" s="140">
        <f t="shared" si="1548"/>
        <v>-1797.1502253053072</v>
      </c>
      <c r="K114" s="140">
        <f t="shared" si="1548"/>
        <v>-1805.2683781838637</v>
      </c>
      <c r="L114" s="140">
        <f t="shared" si="1548"/>
        <v>-622.69541939575345</v>
      </c>
      <c r="M114" s="140">
        <f t="shared" si="1548"/>
        <v>-1178.2114218771233</v>
      </c>
      <c r="N114" s="140">
        <f t="shared" si="1548"/>
        <v>163.25504885672362</v>
      </c>
      <c r="O114" s="140">
        <f t="shared" si="1548"/>
        <v>163.25504885672362</v>
      </c>
      <c r="P114" s="140">
        <f t="shared" si="1548"/>
        <v>163.25504885672362</v>
      </c>
      <c r="Q114" s="140">
        <f t="shared" si="1548"/>
        <v>163.25504885672362</v>
      </c>
      <c r="R114" s="140">
        <f t="shared" si="1548"/>
        <v>163.25504885672362</v>
      </c>
      <c r="S114" s="140">
        <f t="shared" si="1548"/>
        <v>163.25504885672362</v>
      </c>
      <c r="T114" s="140">
        <f t="shared" si="1548"/>
        <v>163.25504885672362</v>
      </c>
      <c r="U114" s="140">
        <f t="shared" si="1548"/>
        <v>163.25504885672362</v>
      </c>
      <c r="V114" s="140">
        <f t="shared" si="1548"/>
        <v>163.25504885672362</v>
      </c>
      <c r="W114" s="140">
        <f t="shared" si="1548"/>
        <v>163.25504885672362</v>
      </c>
      <c r="X114" s="140">
        <f t="shared" si="1548"/>
        <v>163.25504885672362</v>
      </c>
      <c r="Y114" s="140">
        <f t="shared" si="1548"/>
        <v>163.25504885672362</v>
      </c>
      <c r="Z114" s="140">
        <f t="shared" si="1548"/>
        <v>163.25504885672362</v>
      </c>
      <c r="AA114" s="140">
        <f t="shared" si="1548"/>
        <v>163.23544824480291</v>
      </c>
      <c r="AB114" s="140">
        <f t="shared" si="1548"/>
        <v>163.21573313931975</v>
      </c>
      <c r="AC114" s="140">
        <f t="shared" si="1548"/>
        <v>163.19590287147992</v>
      </c>
      <c r="AD114" s="140">
        <f t="shared" si="1548"/>
        <v>163.17595676858258</v>
      </c>
      <c r="AE114" s="140">
        <f t="shared" si="1548"/>
        <v>163.15589415399734</v>
      </c>
      <c r="AF114" s="140">
        <f t="shared" si="1548"/>
        <v>163.13571434714154</v>
      </c>
      <c r="AG114" s="140">
        <f t="shared" si="1548"/>
        <v>163.11541666345687</v>
      </c>
      <c r="AH114" s="140">
        <f t="shared" si="1548"/>
        <v>163.09500041438639</v>
      </c>
      <c r="AI114" s="140">
        <f t="shared" si="1548"/>
        <v>163.07446490735106</v>
      </c>
      <c r="AJ114" s="140">
        <f t="shared" si="1548"/>
        <v>163.05380944572616</v>
      </c>
      <c r="AK114" s="140">
        <f t="shared" si="1548"/>
        <v>163.03303332881791</v>
      </c>
      <c r="AL114" s="140">
        <f t="shared" si="1548"/>
        <v>163.01213585183945</v>
      </c>
      <c r="AM114" s="140">
        <f t="shared" si="1548"/>
        <v>162.99111630588703</v>
      </c>
      <c r="AN114" s="140">
        <f t="shared" si="1548"/>
        <v>162.96997397791603</v>
      </c>
      <c r="AO114" s="140">
        <f t="shared" si="1548"/>
        <v>162.94870815071664</v>
      </c>
      <c r="AP114" s="140">
        <f t="shared" si="1548"/>
        <v>162.92731810288964</v>
      </c>
      <c r="AQ114" s="140">
        <f t="shared" si="1548"/>
        <v>162.90580310882183</v>
      </c>
      <c r="AR114" s="140">
        <f t="shared" si="1548"/>
        <v>162.88416243866152</v>
      </c>
      <c r="AS114" s="140">
        <f t="shared" si="1548"/>
        <v>162.86239535829367</v>
      </c>
      <c r="AT114" s="140">
        <f t="shared" si="1548"/>
        <v>162.84050112931504</v>
      </c>
      <c r="AU114" s="140">
        <f t="shared" si="1548"/>
        <v>162.81847900900925</v>
      </c>
      <c r="AV114" s="140">
        <f t="shared" si="1548"/>
        <v>162.79632825032124</v>
      </c>
      <c r="AW114" s="140">
        <f t="shared" si="1548"/>
        <v>162.77404810183239</v>
      </c>
      <c r="AX114" s="140">
        <f t="shared" si="1548"/>
        <v>162.75163780773468</v>
      </c>
      <c r="AY114" s="140">
        <f t="shared" si="1548"/>
        <v>162.72909660780516</v>
      </c>
      <c r="AZ114" s="140">
        <f t="shared" si="1548"/>
        <v>162.70642373738025</v>
      </c>
      <c r="BA114" s="140">
        <f t="shared" si="1548"/>
        <v>162.68361842732963</v>
      </c>
      <c r="BB114" s="140">
        <f t="shared" si="1548"/>
        <v>162.66067990403036</v>
      </c>
      <c r="BC114" s="140">
        <f t="shared" si="1548"/>
        <v>162.6376073893403</v>
      </c>
      <c r="BD114" s="140">
        <f t="shared" si="1548"/>
        <v>162.6144001005722</v>
      </c>
      <c r="BE114" s="140">
        <f t="shared" si="1548"/>
        <v>162.59105725046663</v>
      </c>
      <c r="BF114" s="140">
        <f t="shared" si="1548"/>
        <v>162.56757804716574</v>
      </c>
      <c r="BG114" s="140">
        <f t="shared" si="1548"/>
        <v>162.54396169418604</v>
      </c>
      <c r="BH114" s="140">
        <f t="shared" si="1548"/>
        <v>162.52020739039153</v>
      </c>
      <c r="BI114" s="140">
        <f t="shared" si="1548"/>
        <v>162.49631432996654</v>
      </c>
      <c r="BJ114" s="140">
        <f t="shared" si="1548"/>
        <v>162.47228170238841</v>
      </c>
      <c r="BK114" s="140">
        <f t="shared" si="1548"/>
        <v>162.4481086923999</v>
      </c>
      <c r="BL114" s="140">
        <f t="shared" si="1548"/>
        <v>162.42379447998155</v>
      </c>
      <c r="BM114" s="140">
        <f t="shared" si="1548"/>
        <v>162.39933824032397</v>
      </c>
      <c r="BN114" s="140">
        <f t="shared" ref="BN114:DY114" si="1549">BN112+BN113</f>
        <v>162.37473914379979</v>
      </c>
      <c r="BO114" s="140">
        <f t="shared" si="1549"/>
        <v>162.3499963559355</v>
      </c>
      <c r="BP114" s="140">
        <f t="shared" si="1549"/>
        <v>162.32510903738313</v>
      </c>
      <c r="BQ114" s="140">
        <f t="shared" si="1549"/>
        <v>162.30007634389179</v>
      </c>
      <c r="BR114" s="140">
        <f t="shared" si="1549"/>
        <v>162.27489742627913</v>
      </c>
      <c r="BS114" s="140">
        <f t="shared" si="1549"/>
        <v>162.2495714304024</v>
      </c>
      <c r="BT114" s="140">
        <f t="shared" si="1549"/>
        <v>162.22409749712949</v>
      </c>
      <c r="BU114" s="140">
        <f t="shared" si="1549"/>
        <v>162.19847476230984</v>
      </c>
      <c r="BV114" s="140">
        <f t="shared" si="1549"/>
        <v>162.17270235674522</v>
      </c>
      <c r="BW114" s="140">
        <f t="shared" si="1549"/>
        <v>162.14677940615991</v>
      </c>
      <c r="BX114" s="140">
        <f t="shared" si="1549"/>
        <v>162.12070503117144</v>
      </c>
      <c r="BY114" s="140">
        <f t="shared" si="1549"/>
        <v>162.09447834726052</v>
      </c>
      <c r="BZ114" s="140">
        <f t="shared" si="1549"/>
        <v>162.06809846474107</v>
      </c>
      <c r="CA114" s="140">
        <f t="shared" si="1549"/>
        <v>162.0415644887301</v>
      </c>
      <c r="CB114" s="140">
        <f t="shared" si="1549"/>
        <v>162.01487551911731</v>
      </c>
      <c r="CC114" s="140">
        <f t="shared" si="1549"/>
        <v>161.98803065053451</v>
      </c>
      <c r="CD114" s="140">
        <f t="shared" si="1549"/>
        <v>161.96102897232507</v>
      </c>
      <c r="CE114" s="140">
        <f t="shared" si="1549"/>
        <v>161.93386956851282</v>
      </c>
      <c r="CF114" s="140">
        <f t="shared" si="1549"/>
        <v>161.90655151777111</v>
      </c>
      <c r="CG114" s="140">
        <f t="shared" si="1549"/>
        <v>161.87907389339153</v>
      </c>
      <c r="CH114" s="140">
        <f t="shared" si="1549"/>
        <v>161.85143576325243</v>
      </c>
      <c r="CI114" s="140">
        <f t="shared" si="1549"/>
        <v>161.82363618978738</v>
      </c>
      <c r="CJ114" s="140">
        <f t="shared" si="1549"/>
        <v>161.79567422995328</v>
      </c>
      <c r="CK114" s="140">
        <f t="shared" si="1549"/>
        <v>161.76754893519845</v>
      </c>
      <c r="CL114" s="140">
        <f t="shared" si="1549"/>
        <v>161.73925935143035</v>
      </c>
      <c r="CM114" s="140">
        <f t="shared" si="1549"/>
        <v>161.71080451898331</v>
      </c>
      <c r="CN114" s="140">
        <f t="shared" si="1549"/>
        <v>161.68218347258599</v>
      </c>
      <c r="CO114" s="140">
        <f t="shared" si="1549"/>
        <v>161.6533952413285</v>
      </c>
      <c r="CP114" s="140">
        <f t="shared" si="1549"/>
        <v>161.62443884862952</v>
      </c>
      <c r="CQ114" s="140">
        <f t="shared" si="1549"/>
        <v>161.59531331220336</v>
      </c>
      <c r="CR114" s="140">
        <f t="shared" si="1549"/>
        <v>161.56601764402635</v>
      </c>
      <c r="CS114" s="140">
        <f t="shared" si="1549"/>
        <v>161.53655085030346</v>
      </c>
      <c r="CT114" s="140">
        <f t="shared" si="1549"/>
        <v>161.50691193143464</v>
      </c>
      <c r="CU114" s="140">
        <f t="shared" si="1549"/>
        <v>161.47709988198079</v>
      </c>
      <c r="CV114" s="140">
        <f t="shared" si="1549"/>
        <v>161.44711369062975</v>
      </c>
      <c r="CW114" s="140">
        <f t="shared" si="1549"/>
        <v>161.41695234016191</v>
      </c>
      <c r="CX114" s="140">
        <f t="shared" si="1549"/>
        <v>161.38661480741581</v>
      </c>
      <c r="CY114" s="140">
        <f t="shared" si="1549"/>
        <v>161.35610006325334</v>
      </c>
      <c r="CZ114" s="140">
        <f t="shared" si="1549"/>
        <v>161.32540707252485</v>
      </c>
      <c r="DA114" s="140">
        <f t="shared" si="1549"/>
        <v>161.29453479403409</v>
      </c>
      <c r="DB114" s="140">
        <f t="shared" si="1549"/>
        <v>161.26348218050276</v>
      </c>
      <c r="DC114" s="140">
        <f t="shared" si="1549"/>
        <v>161.23224817853514</v>
      </c>
      <c r="DD114" s="140">
        <f t="shared" si="1549"/>
        <v>161.20083172858222</v>
      </c>
      <c r="DE114" s="140">
        <f t="shared" si="1549"/>
        <v>161.16923176490587</v>
      </c>
      <c r="DF114" s="140">
        <f t="shared" si="1549"/>
        <v>161.13744721554266</v>
      </c>
      <c r="DG114" s="140">
        <f t="shared" si="1549"/>
        <v>161.10547700226741</v>
      </c>
      <c r="DH114" s="140">
        <f t="shared" si="1549"/>
        <v>161.07332004055667</v>
      </c>
      <c r="DI114" s="140">
        <f t="shared" si="1549"/>
        <v>161.04097523955198</v>
      </c>
      <c r="DJ114" s="140">
        <f t="shared" si="1549"/>
        <v>161.00844150202283</v>
      </c>
      <c r="DK114" s="140">
        <f t="shared" si="1549"/>
        <v>160.97571772432937</v>
      </c>
      <c r="DL114" s="140">
        <f t="shared" si="1549"/>
        <v>160.94280279638508</v>
      </c>
      <c r="DM114" s="140">
        <f t="shared" si="1549"/>
        <v>160.90969560161903</v>
      </c>
      <c r="DN114" s="140">
        <f t="shared" si="1549"/>
        <v>160.87639501693806</v>
      </c>
      <c r="DO114" s="140">
        <f t="shared" si="1549"/>
        <v>160.84289991268864</v>
      </c>
      <c r="DP114" s="140">
        <f t="shared" si="1549"/>
        <v>160.80920915261859</v>
      </c>
      <c r="DQ114" s="140">
        <f t="shared" si="1549"/>
        <v>160.7753215938385</v>
      </c>
      <c r="DR114" s="140">
        <f t="shared" si="1549"/>
        <v>-870.77191927002843</v>
      </c>
      <c r="DS114" s="140">
        <f t="shared" si="1549"/>
        <v>-870.77191927002843</v>
      </c>
      <c r="DT114" s="140">
        <f t="shared" si="1549"/>
        <v>-870.77191927002843</v>
      </c>
      <c r="DU114" s="140">
        <f t="shared" si="1549"/>
        <v>-870.77191927002843</v>
      </c>
      <c r="DV114" s="140">
        <f t="shared" si="1549"/>
        <v>-2336.450530936695</v>
      </c>
      <c r="DW114" s="140">
        <f t="shared" si="1549"/>
        <v>-2336.450530936695</v>
      </c>
      <c r="DX114" s="140">
        <f t="shared" si="1549"/>
        <v>-2336.450530936695</v>
      </c>
      <c r="DY114" s="140">
        <f t="shared" si="1549"/>
        <v>-2336.450530936695</v>
      </c>
      <c r="DZ114" s="140">
        <f t="shared" ref="DZ114:GK114" si="1550">DZ112+DZ113</f>
        <v>-2336.450530936695</v>
      </c>
      <c r="EA114" s="140">
        <f t="shared" si="1550"/>
        <v>-2336.450530936695</v>
      </c>
      <c r="EB114" s="140">
        <f t="shared" si="1550"/>
        <v>-1145.7594192700287</v>
      </c>
      <c r="EC114" s="140">
        <f t="shared" si="1550"/>
        <v>-1245.7594192700287</v>
      </c>
      <c r="ED114" s="140">
        <f t="shared" si="1550"/>
        <v>234.19446239663822</v>
      </c>
      <c r="EE114" s="140">
        <f t="shared" si="1550"/>
        <v>234.19446239663822</v>
      </c>
      <c r="EF114" s="140">
        <f t="shared" si="1550"/>
        <v>234.19446239663822</v>
      </c>
      <c r="EG114" s="140">
        <f t="shared" si="1550"/>
        <v>234.19446239663822</v>
      </c>
      <c r="EH114" s="140">
        <f t="shared" si="1550"/>
        <v>234.19446239663822</v>
      </c>
      <c r="EI114" s="140">
        <f t="shared" si="1550"/>
        <v>234.19446239663822</v>
      </c>
      <c r="EJ114" s="140">
        <f t="shared" si="1550"/>
        <v>234.19446239663822</v>
      </c>
      <c r="EK114" s="140">
        <f t="shared" si="1550"/>
        <v>234.19446239663822</v>
      </c>
      <c r="EL114" s="140">
        <f t="shared" si="1550"/>
        <v>234.19446239663822</v>
      </c>
      <c r="EM114" s="140">
        <f t="shared" si="1550"/>
        <v>234.19446239663822</v>
      </c>
      <c r="EN114" s="140">
        <f t="shared" si="1550"/>
        <v>234.19446239663822</v>
      </c>
      <c r="EO114" s="140">
        <f t="shared" si="1550"/>
        <v>234.19446239663822</v>
      </c>
      <c r="EP114" s="140">
        <f t="shared" si="1550"/>
        <v>234.19446239663822</v>
      </c>
      <c r="EQ114" s="140">
        <f t="shared" si="1550"/>
        <v>234.19446239663822</v>
      </c>
      <c r="ER114" s="140">
        <f t="shared" si="1550"/>
        <v>234.19446239663822</v>
      </c>
      <c r="ES114" s="140">
        <f t="shared" si="1550"/>
        <v>234.19446239663822</v>
      </c>
      <c r="ET114" s="140">
        <f t="shared" si="1550"/>
        <v>234.19446239663822</v>
      </c>
      <c r="EU114" s="140">
        <f t="shared" si="1550"/>
        <v>234.19446239663822</v>
      </c>
      <c r="EV114" s="140">
        <f t="shared" si="1550"/>
        <v>234.19446239663822</v>
      </c>
      <c r="EW114" s="140">
        <f t="shared" si="1550"/>
        <v>234.19446239663822</v>
      </c>
      <c r="EX114" s="140">
        <f t="shared" si="1550"/>
        <v>234.19446239663822</v>
      </c>
      <c r="EY114" s="140">
        <f t="shared" si="1550"/>
        <v>234.19446239663822</v>
      </c>
      <c r="EZ114" s="140">
        <f t="shared" si="1550"/>
        <v>234.19446239663822</v>
      </c>
      <c r="FA114" s="140">
        <f t="shared" si="1550"/>
        <v>234.19446239663822</v>
      </c>
      <c r="FB114" s="140">
        <f t="shared" si="1550"/>
        <v>234.19446239663822</v>
      </c>
      <c r="FC114" s="140">
        <f t="shared" si="1550"/>
        <v>234.19446239663822</v>
      </c>
      <c r="FD114" s="140">
        <f t="shared" si="1550"/>
        <v>234.19446239663822</v>
      </c>
      <c r="FE114" s="140">
        <f t="shared" si="1550"/>
        <v>234.19446239663822</v>
      </c>
      <c r="FF114" s="140">
        <f t="shared" si="1550"/>
        <v>234.19446239663822</v>
      </c>
      <c r="FG114" s="140">
        <f t="shared" si="1550"/>
        <v>234.19446239663822</v>
      </c>
      <c r="FH114" s="140">
        <f t="shared" si="1550"/>
        <v>234.19446239663822</v>
      </c>
      <c r="FI114" s="140">
        <f t="shared" si="1550"/>
        <v>234.19446239663822</v>
      </c>
      <c r="FJ114" s="140">
        <f t="shared" si="1550"/>
        <v>234.19446239663822</v>
      </c>
      <c r="FK114" s="140">
        <f t="shared" si="1550"/>
        <v>234.19446239663822</v>
      </c>
      <c r="FL114" s="140">
        <f t="shared" si="1550"/>
        <v>234.19446239663822</v>
      </c>
      <c r="FM114" s="140">
        <f t="shared" si="1550"/>
        <v>234.19446239663822</v>
      </c>
      <c r="FN114" s="140">
        <f t="shared" si="1550"/>
        <v>234.19446239663822</v>
      </c>
      <c r="FO114" s="140">
        <f t="shared" si="1550"/>
        <v>234.19446239663822</v>
      </c>
      <c r="FP114" s="140">
        <f t="shared" si="1550"/>
        <v>234.19446239663822</v>
      </c>
      <c r="FQ114" s="140">
        <f t="shared" si="1550"/>
        <v>234.19446239663822</v>
      </c>
      <c r="FR114" s="140">
        <f t="shared" si="1550"/>
        <v>234.19446239663822</v>
      </c>
      <c r="FS114" s="140">
        <f t="shared" si="1550"/>
        <v>234.19446239663822</v>
      </c>
      <c r="FT114" s="140">
        <f t="shared" si="1550"/>
        <v>234.19446239663822</v>
      </c>
      <c r="FU114" s="140">
        <f t="shared" si="1550"/>
        <v>234.19446239663822</v>
      </c>
      <c r="FV114" s="140">
        <f t="shared" si="1550"/>
        <v>234.19446239663822</v>
      </c>
      <c r="FW114" s="140">
        <f t="shared" si="1550"/>
        <v>234.19446239663822</v>
      </c>
      <c r="FX114" s="140">
        <f t="shared" si="1550"/>
        <v>234.19446239663822</v>
      </c>
      <c r="FY114" s="140">
        <f t="shared" si="1550"/>
        <v>234.19446239663822</v>
      </c>
      <c r="FZ114" s="140">
        <f t="shared" si="1550"/>
        <v>234.19446239663822</v>
      </c>
      <c r="GA114" s="140">
        <f t="shared" si="1550"/>
        <v>234.19446239663822</v>
      </c>
      <c r="GB114" s="140">
        <f t="shared" si="1550"/>
        <v>234.19446239663822</v>
      </c>
      <c r="GC114" s="140">
        <f t="shared" si="1550"/>
        <v>234.19446239663822</v>
      </c>
      <c r="GD114" s="140">
        <f t="shared" si="1550"/>
        <v>234.19446239663822</v>
      </c>
      <c r="GE114" s="140">
        <f t="shared" si="1550"/>
        <v>234.19446239663822</v>
      </c>
      <c r="GF114" s="140">
        <f t="shared" si="1550"/>
        <v>234.19446239663822</v>
      </c>
      <c r="GG114" s="140">
        <f t="shared" si="1550"/>
        <v>234.19446239663822</v>
      </c>
      <c r="GH114" s="140">
        <f t="shared" si="1550"/>
        <v>234.19446239663822</v>
      </c>
      <c r="GI114" s="140">
        <f t="shared" si="1550"/>
        <v>234.19446239663822</v>
      </c>
      <c r="GJ114" s="140">
        <f t="shared" si="1550"/>
        <v>234.19446239663822</v>
      </c>
      <c r="GK114" s="140">
        <f t="shared" si="1550"/>
        <v>234.19446239663822</v>
      </c>
      <c r="GL114" s="140">
        <f t="shared" ref="GL114:HI114" si="1551">GL112+GL113</f>
        <v>234.19446239663822</v>
      </c>
      <c r="GM114" s="140">
        <f t="shared" si="1551"/>
        <v>234.19446239663822</v>
      </c>
      <c r="GN114" s="140">
        <f t="shared" si="1551"/>
        <v>234.19446239663822</v>
      </c>
      <c r="GO114" s="140">
        <f t="shared" si="1551"/>
        <v>234.19446239663822</v>
      </c>
      <c r="GP114" s="140">
        <f t="shared" si="1551"/>
        <v>234.19446239663822</v>
      </c>
      <c r="GQ114" s="140">
        <f t="shared" si="1551"/>
        <v>234.19446239663822</v>
      </c>
      <c r="GR114" s="140">
        <f t="shared" si="1551"/>
        <v>234.19446239663822</v>
      </c>
      <c r="GS114" s="140">
        <f t="shared" si="1551"/>
        <v>234.19446239663822</v>
      </c>
      <c r="GT114" s="140">
        <f t="shared" si="1551"/>
        <v>234.19446239663822</v>
      </c>
      <c r="GU114" s="140">
        <f t="shared" si="1551"/>
        <v>234.19446239663822</v>
      </c>
      <c r="GV114" s="140">
        <f t="shared" si="1551"/>
        <v>234.19446239663822</v>
      </c>
      <c r="GW114" s="140">
        <f t="shared" si="1551"/>
        <v>234.19446239663822</v>
      </c>
      <c r="GX114" s="140">
        <f t="shared" si="1551"/>
        <v>234.19446239663822</v>
      </c>
      <c r="GY114" s="140">
        <f t="shared" si="1551"/>
        <v>234.19446239663822</v>
      </c>
      <c r="GZ114" s="140">
        <f t="shared" si="1551"/>
        <v>234.19446239663822</v>
      </c>
      <c r="HA114" s="140">
        <f t="shared" si="1551"/>
        <v>234.19446239663822</v>
      </c>
      <c r="HB114" s="140">
        <f t="shared" si="1551"/>
        <v>234.19446239663822</v>
      </c>
      <c r="HC114" s="140">
        <f t="shared" si="1551"/>
        <v>234.19446239663822</v>
      </c>
      <c r="HD114" s="140">
        <f t="shared" si="1551"/>
        <v>234.19446239663822</v>
      </c>
      <c r="HE114" s="140">
        <f t="shared" si="1551"/>
        <v>234.19446239663822</v>
      </c>
      <c r="HF114" s="140">
        <f t="shared" si="1551"/>
        <v>234.19446239663822</v>
      </c>
      <c r="HG114" s="140">
        <f t="shared" si="1551"/>
        <v>234.19446239663822</v>
      </c>
      <c r="HH114" s="140">
        <f t="shared" si="1551"/>
        <v>234.19446239663822</v>
      </c>
      <c r="HI114" s="140">
        <f t="shared" si="1551"/>
        <v>234.19446239663822</v>
      </c>
      <c r="HJ114" s="140">
        <f t="shared" ref="HJ114:IG114" si="1552">HJ112+HJ113</f>
        <v>234.19446239663822</v>
      </c>
      <c r="HK114" s="140">
        <f t="shared" si="1552"/>
        <v>234.19446239663822</v>
      </c>
      <c r="HL114" s="140">
        <f t="shared" si="1552"/>
        <v>234.19446239663822</v>
      </c>
      <c r="HM114" s="140">
        <f t="shared" si="1552"/>
        <v>234.19446239663822</v>
      </c>
      <c r="HN114" s="140">
        <f t="shared" si="1552"/>
        <v>234.19446239663822</v>
      </c>
      <c r="HO114" s="140">
        <f t="shared" si="1552"/>
        <v>234.19446239663822</v>
      </c>
      <c r="HP114" s="140">
        <f t="shared" si="1552"/>
        <v>234.19446239663822</v>
      </c>
      <c r="HQ114" s="140">
        <f t="shared" si="1552"/>
        <v>234.19446239663822</v>
      </c>
      <c r="HR114" s="140">
        <f t="shared" si="1552"/>
        <v>234.19446239663822</v>
      </c>
      <c r="HS114" s="140">
        <f t="shared" si="1552"/>
        <v>234.19446239663822</v>
      </c>
      <c r="HT114" s="140">
        <f t="shared" si="1552"/>
        <v>234.19446239663822</v>
      </c>
      <c r="HU114" s="140">
        <f t="shared" si="1552"/>
        <v>234.19446239663822</v>
      </c>
      <c r="HV114" s="140">
        <f t="shared" si="1552"/>
        <v>234.19446239663822</v>
      </c>
      <c r="HW114" s="140">
        <f t="shared" si="1552"/>
        <v>234.19446239663822</v>
      </c>
      <c r="HX114" s="140">
        <f t="shared" si="1552"/>
        <v>234.19446239663822</v>
      </c>
      <c r="HY114" s="140">
        <f t="shared" si="1552"/>
        <v>234.19446239663822</v>
      </c>
      <c r="HZ114" s="140">
        <f t="shared" si="1552"/>
        <v>234.19446239663822</v>
      </c>
      <c r="IA114" s="140">
        <f t="shared" si="1552"/>
        <v>234.19446239663822</v>
      </c>
      <c r="IB114" s="140">
        <f t="shared" si="1552"/>
        <v>234.19446239663822</v>
      </c>
      <c r="IC114" s="140">
        <f t="shared" si="1552"/>
        <v>234.19446239663822</v>
      </c>
      <c r="ID114" s="140">
        <f t="shared" si="1552"/>
        <v>234.19446239663822</v>
      </c>
      <c r="IE114" s="140">
        <f t="shared" si="1552"/>
        <v>234.19446239663822</v>
      </c>
      <c r="IF114" s="140">
        <f t="shared" si="1552"/>
        <v>234.19446239663822</v>
      </c>
      <c r="IG114" s="140">
        <f t="shared" si="1552"/>
        <v>234.19446239663822</v>
      </c>
    </row>
    <row r="115" spans="1:241" s="9" customFormat="1" ht="13.8" x14ac:dyDescent="0.3">
      <c r="A115" s="3" t="s">
        <v>162</v>
      </c>
      <c r="B115" s="140">
        <f t="shared" ref="B115:BM115" ca="1" si="1553">B49</f>
        <v>77.205538393465062</v>
      </c>
      <c r="C115" s="140">
        <f t="shared" ca="1" si="1553"/>
        <v>74.835666211623632</v>
      </c>
      <c r="D115" s="140">
        <f t="shared" ca="1" si="1553"/>
        <v>74.271904812124077</v>
      </c>
      <c r="E115" s="140">
        <f t="shared" ca="1" si="1553"/>
        <v>73.706937867115172</v>
      </c>
      <c r="F115" s="140">
        <f t="shared" ca="1" si="1553"/>
        <v>67.94022947900325</v>
      </c>
      <c r="G115" s="140">
        <f t="shared" ca="1" si="1553"/>
        <v>59.415950319810634</v>
      </c>
      <c r="H115" s="140">
        <f t="shared" ca="1" si="1553"/>
        <v>50.889163152310815</v>
      </c>
      <c r="I115" s="140">
        <f t="shared" ca="1" si="1553"/>
        <v>42.769984510547637</v>
      </c>
      <c r="J115" s="140">
        <f t="shared" ca="1" si="1553"/>
        <v>34.798772189786995</v>
      </c>
      <c r="K115" s="140">
        <f t="shared" ca="1" si="1553"/>
        <v>26.784178126585239</v>
      </c>
      <c r="L115" s="140">
        <f t="shared" ca="1" si="1553"/>
        <v>22.405762821522348</v>
      </c>
      <c r="M115" s="140">
        <f t="shared" ca="1" si="1553"/>
        <v>18.688121912341472</v>
      </c>
      <c r="N115" s="140">
        <f t="shared" ca="1" si="1553"/>
        <v>16.815510536849334</v>
      </c>
      <c r="O115" s="140">
        <f t="shared" ca="1" si="1553"/>
        <v>16.815510536849334</v>
      </c>
      <c r="P115" s="140">
        <f t="shared" ca="1" si="1553"/>
        <v>16.815510536849334</v>
      </c>
      <c r="Q115" s="140">
        <f t="shared" ca="1" si="1553"/>
        <v>16.815510536849334</v>
      </c>
      <c r="R115" s="140">
        <f t="shared" ca="1" si="1553"/>
        <v>16.815510536849334</v>
      </c>
      <c r="S115" s="140">
        <f t="shared" ca="1" si="1553"/>
        <v>16.815510536849334</v>
      </c>
      <c r="T115" s="140">
        <f t="shared" ca="1" si="1553"/>
        <v>16.815510536849334</v>
      </c>
      <c r="U115" s="140">
        <f t="shared" ca="1" si="1553"/>
        <v>16.815510536849334</v>
      </c>
      <c r="V115" s="140">
        <f t="shared" ca="1" si="1553"/>
        <v>16.815510536849334</v>
      </c>
      <c r="W115" s="140">
        <f t="shared" ca="1" si="1553"/>
        <v>16.815510536849334</v>
      </c>
      <c r="X115" s="140">
        <f t="shared" ca="1" si="1553"/>
        <v>16.815510536849334</v>
      </c>
      <c r="Y115" s="140">
        <f t="shared" ca="1" si="1553"/>
        <v>16.815510536849334</v>
      </c>
      <c r="Z115" s="140">
        <f t="shared" ca="1" si="1553"/>
        <v>16.815510536849334</v>
      </c>
      <c r="AA115" s="140">
        <f t="shared" ca="1" si="1553"/>
        <v>16.808846328796299</v>
      </c>
      <c r="AB115" s="140">
        <f t="shared" ca="1" si="1553"/>
        <v>16.802143192932022</v>
      </c>
      <c r="AC115" s="140">
        <f t="shared" ca="1" si="1553"/>
        <v>16.795400901866479</v>
      </c>
      <c r="AD115" s="140">
        <f t="shared" ca="1" si="1553"/>
        <v>16.78861922688138</v>
      </c>
      <c r="AE115" s="140">
        <f t="shared" ca="1" si="1553"/>
        <v>16.781797937922406</v>
      </c>
      <c r="AF115" s="140">
        <f t="shared" ca="1" si="1553"/>
        <v>16.77493680359143</v>
      </c>
      <c r="AG115" s="140">
        <f t="shared" ca="1" si="1553"/>
        <v>16.768035591138645</v>
      </c>
      <c r="AH115" s="140">
        <f t="shared" ca="1" si="1553"/>
        <v>16.761094066454682</v>
      </c>
      <c r="AI115" s="140">
        <f t="shared" ca="1" si="1553"/>
        <v>16.754111994062661</v>
      </c>
      <c r="AJ115" s="140">
        <f t="shared" ca="1" si="1553"/>
        <v>16.747089137110201</v>
      </c>
      <c r="AK115" s="140">
        <f t="shared" ca="1" si="1553"/>
        <v>16.740025257361388</v>
      </c>
      <c r="AL115" s="140">
        <f t="shared" ca="1" si="1553"/>
        <v>16.732920115188712</v>
      </c>
      <c r="AM115" s="140">
        <f t="shared" ca="1" si="1553"/>
        <v>16.725773469564892</v>
      </c>
      <c r="AN115" s="140">
        <f t="shared" ca="1" si="1553"/>
        <v>16.718585078054755</v>
      </c>
      <c r="AO115" s="140">
        <f t="shared" ca="1" si="1553"/>
        <v>16.711354696806968</v>
      </c>
      <c r="AP115" s="140">
        <f t="shared" ca="1" si="1553"/>
        <v>16.704082080545785</v>
      </c>
      <c r="AQ115" s="140">
        <f t="shared" ca="1" si="1553"/>
        <v>16.696766982562728</v>
      </c>
      <c r="AR115" s="140">
        <f t="shared" ca="1" si="1553"/>
        <v>16.689409154708223</v>
      </c>
      <c r="AS115" s="140">
        <f t="shared" ca="1" si="1553"/>
        <v>16.682008347383153</v>
      </c>
      <c r="AT115" s="140">
        <f t="shared" ca="1" si="1553"/>
        <v>16.674564309530425</v>
      </c>
      <c r="AU115" s="140">
        <f t="shared" ca="1" si="1553"/>
        <v>16.667076788626446</v>
      </c>
      <c r="AV115" s="140">
        <f t="shared" ca="1" si="1553"/>
        <v>16.659545530672524</v>
      </c>
      <c r="AW115" s="140">
        <f t="shared" ca="1" si="1553"/>
        <v>16.651970280186319</v>
      </c>
      <c r="AX115" s="140">
        <f t="shared" ca="1" si="1553"/>
        <v>16.644350780193097</v>
      </c>
      <c r="AY115" s="140">
        <f t="shared" ca="1" si="1553"/>
        <v>16.636686772217065</v>
      </c>
      <c r="AZ115" s="140">
        <f t="shared" ca="1" si="1553"/>
        <v>16.628977996272589</v>
      </c>
      <c r="BA115" s="140">
        <f t="shared" ca="1" si="1553"/>
        <v>16.621224190855386</v>
      </c>
      <c r="BB115" s="140">
        <f t="shared" ca="1" si="1553"/>
        <v>16.613425092933625</v>
      </c>
      <c r="BC115" s="140">
        <f t="shared" ca="1" si="1553"/>
        <v>16.605580437939011</v>
      </c>
      <c r="BD115" s="140">
        <f t="shared" ca="1" si="1553"/>
        <v>16.597689959757847</v>
      </c>
      <c r="BE115" s="140">
        <f t="shared" ca="1" si="1553"/>
        <v>16.589753390721967</v>
      </c>
      <c r="BF115" s="140">
        <f t="shared" ca="1" si="1553"/>
        <v>16.58177046159966</v>
      </c>
      <c r="BG115" s="140">
        <f t="shared" ca="1" si="1553"/>
        <v>16.573740901586557</v>
      </c>
      <c r="BH115" s="140">
        <f t="shared" ca="1" si="1553"/>
        <v>16.565664438296423</v>
      </c>
      <c r="BI115" s="140">
        <f t="shared" ca="1" si="1553"/>
        <v>16.557540797751933</v>
      </c>
      <c r="BJ115" s="140">
        <f t="shared" ca="1" si="1553"/>
        <v>16.549369704375366</v>
      </c>
      <c r="BK115" s="140">
        <f t="shared" ca="1" si="1553"/>
        <v>16.541150880979266</v>
      </c>
      <c r="BL115" s="140">
        <f t="shared" ca="1" si="1553"/>
        <v>16.532884048757026</v>
      </c>
      <c r="BM115" s="140">
        <f t="shared" ca="1" si="1553"/>
        <v>16.52456892727346</v>
      </c>
      <c r="BN115" s="140">
        <f t="shared" ref="BN115:DY115" ca="1" si="1554">BN49</f>
        <v>16.516205234455235</v>
      </c>
      <c r="BO115" s="140">
        <f t="shared" ca="1" si="1554"/>
        <v>16.507792686581375</v>
      </c>
      <c r="BP115" s="140">
        <f t="shared" ca="1" si="1554"/>
        <v>16.499330998273564</v>
      </c>
      <c r="BQ115" s="140">
        <f t="shared" ca="1" si="1554"/>
        <v>16.490819882486512</v>
      </c>
      <c r="BR115" s="140">
        <f t="shared" ca="1" si="1554"/>
        <v>16.482259050498207</v>
      </c>
      <c r="BS115" s="140">
        <f t="shared" ca="1" si="1554"/>
        <v>16.473648211900116</v>
      </c>
      <c r="BT115" s="140">
        <f t="shared" ca="1" si="1554"/>
        <v>16.464987074587327</v>
      </c>
      <c r="BU115" s="140">
        <f t="shared" ca="1" si="1554"/>
        <v>16.456275344748654</v>
      </c>
      <c r="BV115" s="140">
        <f t="shared" ca="1" si="1554"/>
        <v>16.447512726856676</v>
      </c>
      <c r="BW115" s="140">
        <f t="shared" ca="1" si="1554"/>
        <v>16.438698923657679</v>
      </c>
      <c r="BX115" s="140">
        <f t="shared" ca="1" si="1554"/>
        <v>16.4298336361616</v>
      </c>
      <c r="BY115" s="140">
        <f t="shared" ca="1" si="1554"/>
        <v>16.420916563631881</v>
      </c>
      <c r="BZ115" s="140">
        <f t="shared" ca="1" si="1554"/>
        <v>16.411947403575269</v>
      </c>
      <c r="CA115" s="140">
        <f t="shared" ca="1" si="1554"/>
        <v>16.402925851731535</v>
      </c>
      <c r="CB115" s="140">
        <f t="shared" ca="1" si="1554"/>
        <v>16.393851602063187</v>
      </c>
      <c r="CC115" s="140">
        <f t="shared" ca="1" si="1554"/>
        <v>16.384724346745038</v>
      </c>
      <c r="CD115" s="140">
        <f t="shared" ca="1" si="1554"/>
        <v>16.375543776153826</v>
      </c>
      <c r="CE115" s="140">
        <f t="shared" ca="1" si="1554"/>
        <v>16.366309578857663</v>
      </c>
      <c r="CF115" s="140">
        <f t="shared" ca="1" si="1554"/>
        <v>16.357021441605482</v>
      </c>
      <c r="CG115" s="140">
        <f t="shared" ca="1" si="1554"/>
        <v>16.347679049316422</v>
      </c>
      <c r="CH115" s="140">
        <f t="shared" ca="1" si="1554"/>
        <v>16.338282085069132</v>
      </c>
      <c r="CI115" s="140">
        <f t="shared" ca="1" si="1554"/>
        <v>16.328830230091015</v>
      </c>
      <c r="CJ115" s="140">
        <f t="shared" ca="1" si="1554"/>
        <v>16.31932316374742</v>
      </c>
      <c r="CK115" s="140">
        <f t="shared" ca="1" si="1554"/>
        <v>16.309760563530777</v>
      </c>
      <c r="CL115" s="140">
        <f t="shared" ca="1" si="1554"/>
        <v>16.300142105049623</v>
      </c>
      <c r="CM115" s="140">
        <f t="shared" ca="1" si="1554"/>
        <v>16.290467462017634</v>
      </c>
      <c r="CN115" s="140">
        <f t="shared" ca="1" si="1554"/>
        <v>16.280736306242542</v>
      </c>
      <c r="CO115" s="140">
        <f t="shared" ca="1" si="1554"/>
        <v>16.27094830761499</v>
      </c>
      <c r="CP115" s="140">
        <f t="shared" ca="1" si="1554"/>
        <v>16.261103134097343</v>
      </c>
      <c r="CQ115" s="140">
        <f t="shared" ca="1" si="1554"/>
        <v>16.251200451712453</v>
      </c>
      <c r="CR115" s="140">
        <f t="shared" ca="1" si="1554"/>
        <v>16.241239924532263</v>
      </c>
      <c r="CS115" s="140">
        <f t="shared" ca="1" si="1554"/>
        <v>16.231221214666483</v>
      </c>
      <c r="CT115" s="140">
        <f t="shared" ca="1" si="1554"/>
        <v>16.221143982251085</v>
      </c>
      <c r="CU115" s="140">
        <f t="shared" ca="1" si="1554"/>
        <v>16.211007885436775</v>
      </c>
      <c r="CV115" s="140">
        <f t="shared" ca="1" si="1554"/>
        <v>16.20081258037742</v>
      </c>
      <c r="CW115" s="140">
        <f t="shared" ca="1" si="1554"/>
        <v>16.190557721218354</v>
      </c>
      <c r="CX115" s="140">
        <f t="shared" ca="1" si="1554"/>
        <v>16.180242960084684</v>
      </c>
      <c r="CY115" s="140">
        <f t="shared" ca="1" si="1554"/>
        <v>16.169867947069445</v>
      </c>
      <c r="CZ115" s="140">
        <f t="shared" ca="1" si="1554"/>
        <v>16.159432330221762</v>
      </c>
      <c r="DA115" s="140">
        <f t="shared" ca="1" si="1554"/>
        <v>16.148935755534897</v>
      </c>
      <c r="DB115" s="140">
        <f t="shared" ca="1" si="1554"/>
        <v>16.138377866934245</v>
      </c>
      <c r="DC115" s="140">
        <f t="shared" ca="1" si="1554"/>
        <v>16.12775830626525</v>
      </c>
      <c r="DD115" s="140">
        <f t="shared" ca="1" si="1554"/>
        <v>16.117076713281257</v>
      </c>
      <c r="DE115" s="140">
        <f t="shared" ca="1" si="1554"/>
        <v>16.106332725631308</v>
      </c>
      <c r="DF115" s="140">
        <f t="shared" ca="1" si="1554"/>
        <v>16.09552597884781</v>
      </c>
      <c r="DG115" s="140">
        <f t="shared" ca="1" si="1554"/>
        <v>16.084656106334222</v>
      </c>
      <c r="DH115" s="140">
        <f t="shared" ca="1" si="1554"/>
        <v>16.073722739352572</v>
      </c>
      <c r="DI115" s="140">
        <f t="shared" ca="1" si="1554"/>
        <v>16.062725507010985</v>
      </c>
      <c r="DJ115" s="140">
        <f t="shared" ca="1" si="1554"/>
        <v>16.051664036251069</v>
      </c>
      <c r="DK115" s="140">
        <f t="shared" ca="1" si="1554"/>
        <v>16.04053795183529</v>
      </c>
      <c r="DL115" s="140">
        <f t="shared" ca="1" si="1554"/>
        <v>16.029346876334227</v>
      </c>
      <c r="DM115" s="140">
        <f t="shared" ca="1" si="1554"/>
        <v>16.018090430113773</v>
      </c>
      <c r="DN115" s="140">
        <f t="shared" ca="1" si="1554"/>
        <v>16.006768231322248</v>
      </c>
      <c r="DO115" s="140">
        <f t="shared" ca="1" si="1554"/>
        <v>15.995379895877441</v>
      </c>
      <c r="DP115" s="140">
        <f t="shared" ca="1" si="1554"/>
        <v>15.983925037453627</v>
      </c>
      <c r="DQ115" s="140">
        <f t="shared" ca="1" si="1554"/>
        <v>15.97240326746839</v>
      </c>
      <c r="DR115" s="140">
        <f t="shared" ca="1" si="1554"/>
        <v>67.389397709617754</v>
      </c>
      <c r="DS115" s="140">
        <f t="shared" ca="1" si="1554"/>
        <v>64.232350904855849</v>
      </c>
      <c r="DT115" s="140">
        <f t="shared" ca="1" si="1554"/>
        <v>61.048549466155293</v>
      </c>
      <c r="DU115" s="140">
        <f t="shared" ca="1" si="1554"/>
        <v>57.837536049346177</v>
      </c>
      <c r="DV115" s="140">
        <f t="shared" ca="1" si="1554"/>
        <v>50.302886930955367</v>
      </c>
      <c r="DW115" s="140">
        <f t="shared" ca="1" si="1554"/>
        <v>42.702719124578564</v>
      </c>
      <c r="DX115" s="140">
        <f t="shared" ca="1" si="1554"/>
        <v>35.035883179549323</v>
      </c>
      <c r="DY115" s="140">
        <f t="shared" ca="1" si="1554"/>
        <v>27.301199128811863</v>
      </c>
      <c r="DZ115" s="140">
        <f t="shared" ref="DZ115:GK115" ca="1" si="1555">DZ49</f>
        <v>19.497455399049954</v>
      </c>
      <c r="EA115" s="140">
        <f t="shared" ca="1" si="1555"/>
        <v>11.623407671722632</v>
      </c>
      <c r="EB115" s="140">
        <f t="shared" ca="1" si="1555"/>
        <v>7.3580956738438434</v>
      </c>
      <c r="EC115" s="140">
        <f t="shared" ca="1" si="1555"/>
        <v>3.3471005419253856</v>
      </c>
      <c r="ED115" s="140">
        <f t="shared" ca="1" si="1555"/>
        <v>3.3471005419253856</v>
      </c>
      <c r="EE115" s="140">
        <f t="shared" ca="1" si="1555"/>
        <v>3.3471005419253856</v>
      </c>
      <c r="EF115" s="140">
        <f t="shared" ca="1" si="1555"/>
        <v>3.3471005419253856</v>
      </c>
      <c r="EG115" s="140">
        <f t="shared" ca="1" si="1555"/>
        <v>3.3471005419253856</v>
      </c>
      <c r="EH115" s="140">
        <f t="shared" ca="1" si="1555"/>
        <v>3.3471005419253856</v>
      </c>
      <c r="EI115" s="140">
        <f t="shared" ca="1" si="1555"/>
        <v>3.3471005419253856</v>
      </c>
      <c r="EJ115" s="140">
        <f t="shared" ca="1" si="1555"/>
        <v>3.3471005419253856</v>
      </c>
      <c r="EK115" s="140">
        <f t="shared" ca="1" si="1555"/>
        <v>3.3471005419253856</v>
      </c>
      <c r="EL115" s="140">
        <f t="shared" ca="1" si="1555"/>
        <v>3.3471005419253856</v>
      </c>
      <c r="EM115" s="140">
        <f t="shared" ca="1" si="1555"/>
        <v>3.3471005419253856</v>
      </c>
      <c r="EN115" s="140">
        <f t="shared" ca="1" si="1555"/>
        <v>3.3471005419253856</v>
      </c>
      <c r="EO115" s="140">
        <f t="shared" ca="1" si="1555"/>
        <v>3.3471005419253856</v>
      </c>
      <c r="EP115" s="140">
        <f t="shared" ca="1" si="1555"/>
        <v>3.3471005419253856</v>
      </c>
      <c r="EQ115" s="140">
        <f t="shared" ca="1" si="1555"/>
        <v>3.3471005419253856</v>
      </c>
      <c r="ER115" s="140">
        <f t="shared" ca="1" si="1555"/>
        <v>3.3471005419253856</v>
      </c>
      <c r="ES115" s="140">
        <f t="shared" ca="1" si="1555"/>
        <v>3.3471005419253856</v>
      </c>
      <c r="ET115" s="140">
        <f t="shared" ca="1" si="1555"/>
        <v>3.3471005419253856</v>
      </c>
      <c r="EU115" s="140">
        <f t="shared" ca="1" si="1555"/>
        <v>3.3471005419253856</v>
      </c>
      <c r="EV115" s="140">
        <f t="shared" ca="1" si="1555"/>
        <v>3.3471005419253856</v>
      </c>
      <c r="EW115" s="140">
        <f t="shared" ca="1" si="1555"/>
        <v>3.3471005419253856</v>
      </c>
      <c r="EX115" s="140">
        <f t="shared" ca="1" si="1555"/>
        <v>3.3471005419253856</v>
      </c>
      <c r="EY115" s="140">
        <f t="shared" ca="1" si="1555"/>
        <v>3.3471005419253856</v>
      </c>
      <c r="EZ115" s="140">
        <f t="shared" ca="1" si="1555"/>
        <v>3.3471005419253856</v>
      </c>
      <c r="FA115" s="140">
        <f t="shared" ca="1" si="1555"/>
        <v>3.3471005419253856</v>
      </c>
      <c r="FB115" s="140">
        <f t="shared" ca="1" si="1555"/>
        <v>3.3471005419253856</v>
      </c>
      <c r="FC115" s="140">
        <f t="shared" ca="1" si="1555"/>
        <v>3.3471005419253856</v>
      </c>
      <c r="FD115" s="140">
        <f t="shared" ca="1" si="1555"/>
        <v>3.3471005419253856</v>
      </c>
      <c r="FE115" s="140">
        <f t="shared" ca="1" si="1555"/>
        <v>3.3471005419253856</v>
      </c>
      <c r="FF115" s="140">
        <f t="shared" ca="1" si="1555"/>
        <v>3.3471005419253856</v>
      </c>
      <c r="FG115" s="140">
        <f t="shared" ca="1" si="1555"/>
        <v>3.3471005419253856</v>
      </c>
      <c r="FH115" s="140">
        <f t="shared" ca="1" si="1555"/>
        <v>3.3471005419253856</v>
      </c>
      <c r="FI115" s="140">
        <f t="shared" ca="1" si="1555"/>
        <v>3.3471005419253856</v>
      </c>
      <c r="FJ115" s="140">
        <f t="shared" ca="1" si="1555"/>
        <v>3.3471005419253856</v>
      </c>
      <c r="FK115" s="140">
        <f t="shared" ca="1" si="1555"/>
        <v>3.3471005419253856</v>
      </c>
      <c r="FL115" s="140">
        <f t="shared" ca="1" si="1555"/>
        <v>3.3471005419253856</v>
      </c>
      <c r="FM115" s="140">
        <f t="shared" ca="1" si="1555"/>
        <v>3.3471005419253856</v>
      </c>
      <c r="FN115" s="140">
        <f t="shared" ca="1" si="1555"/>
        <v>3.3471005419253856</v>
      </c>
      <c r="FO115" s="140">
        <f t="shared" ca="1" si="1555"/>
        <v>3.3471005419253856</v>
      </c>
      <c r="FP115" s="140">
        <f t="shared" ca="1" si="1555"/>
        <v>3.3471005419253856</v>
      </c>
      <c r="FQ115" s="140">
        <f t="shared" ca="1" si="1555"/>
        <v>3.3471005419253856</v>
      </c>
      <c r="FR115" s="140">
        <f t="shared" ca="1" si="1555"/>
        <v>3.3471005419253856</v>
      </c>
      <c r="FS115" s="140">
        <f t="shared" ca="1" si="1555"/>
        <v>3.3471005419253856</v>
      </c>
      <c r="FT115" s="140">
        <f t="shared" ca="1" si="1555"/>
        <v>3.3471005419253856</v>
      </c>
      <c r="FU115" s="140">
        <f t="shared" ca="1" si="1555"/>
        <v>3.3471005419253856</v>
      </c>
      <c r="FV115" s="140">
        <f t="shared" ca="1" si="1555"/>
        <v>3.3471005419253856</v>
      </c>
      <c r="FW115" s="140">
        <f t="shared" ca="1" si="1555"/>
        <v>3.3471005419253856</v>
      </c>
      <c r="FX115" s="140">
        <f t="shared" ca="1" si="1555"/>
        <v>3.3471005419253856</v>
      </c>
      <c r="FY115" s="140">
        <f t="shared" ca="1" si="1555"/>
        <v>3.3471005419253856</v>
      </c>
      <c r="FZ115" s="140">
        <f t="shared" ca="1" si="1555"/>
        <v>3.3471005419253856</v>
      </c>
      <c r="GA115" s="140">
        <f t="shared" ca="1" si="1555"/>
        <v>3.3471005419253856</v>
      </c>
      <c r="GB115" s="140">
        <f t="shared" ca="1" si="1555"/>
        <v>3.3471005419253856</v>
      </c>
      <c r="GC115" s="140">
        <f t="shared" ca="1" si="1555"/>
        <v>3.3471005419253856</v>
      </c>
      <c r="GD115" s="140">
        <f t="shared" ca="1" si="1555"/>
        <v>3.3471005419253856</v>
      </c>
      <c r="GE115" s="140">
        <f t="shared" ca="1" si="1555"/>
        <v>3.3471005419253856</v>
      </c>
      <c r="GF115" s="140">
        <f t="shared" ca="1" si="1555"/>
        <v>3.3471005419253856</v>
      </c>
      <c r="GG115" s="140">
        <f t="shared" ca="1" si="1555"/>
        <v>3.3471005419253856</v>
      </c>
      <c r="GH115" s="140">
        <f t="shared" ca="1" si="1555"/>
        <v>3.3471005419253856</v>
      </c>
      <c r="GI115" s="140">
        <f t="shared" ca="1" si="1555"/>
        <v>3.3471005419253856</v>
      </c>
      <c r="GJ115" s="140">
        <f t="shared" ca="1" si="1555"/>
        <v>3.3471005419253856</v>
      </c>
      <c r="GK115" s="140">
        <f t="shared" ca="1" si="1555"/>
        <v>3.3471005419253856</v>
      </c>
      <c r="GL115" s="140">
        <f t="shared" ref="GL115:IG115" ca="1" si="1556">GL49</f>
        <v>3.3471005419253856</v>
      </c>
      <c r="GM115" s="140">
        <f t="shared" ca="1" si="1556"/>
        <v>3.3471005419253856</v>
      </c>
      <c r="GN115" s="140">
        <f t="shared" ca="1" si="1556"/>
        <v>3.3471005419253856</v>
      </c>
      <c r="GO115" s="140">
        <f t="shared" ca="1" si="1556"/>
        <v>3.3471005419253856</v>
      </c>
      <c r="GP115" s="140">
        <f t="shared" ca="1" si="1556"/>
        <v>3.3471005419253856</v>
      </c>
      <c r="GQ115" s="140">
        <f t="shared" ca="1" si="1556"/>
        <v>3.3471005419253856</v>
      </c>
      <c r="GR115" s="140">
        <f t="shared" ca="1" si="1556"/>
        <v>3.3471005419253856</v>
      </c>
      <c r="GS115" s="140">
        <f t="shared" ca="1" si="1556"/>
        <v>3.3471005419253856</v>
      </c>
      <c r="GT115" s="140">
        <f t="shared" ca="1" si="1556"/>
        <v>3.3471005419253856</v>
      </c>
      <c r="GU115" s="140">
        <f t="shared" ca="1" si="1556"/>
        <v>3.3471005419253856</v>
      </c>
      <c r="GV115" s="140">
        <f t="shared" ca="1" si="1556"/>
        <v>3.3471005419253856</v>
      </c>
      <c r="GW115" s="140">
        <f t="shared" ca="1" si="1556"/>
        <v>3.3471005419253856</v>
      </c>
      <c r="GX115" s="140">
        <f t="shared" ca="1" si="1556"/>
        <v>3.3471005419253856</v>
      </c>
      <c r="GY115" s="140">
        <f t="shared" ca="1" si="1556"/>
        <v>3.3471005419253856</v>
      </c>
      <c r="GZ115" s="140">
        <f t="shared" ca="1" si="1556"/>
        <v>3.3471005419253856</v>
      </c>
      <c r="HA115" s="140">
        <f t="shared" ca="1" si="1556"/>
        <v>3.3471005419253856</v>
      </c>
      <c r="HB115" s="140">
        <f t="shared" ca="1" si="1556"/>
        <v>3.3471005419253856</v>
      </c>
      <c r="HC115" s="140">
        <f t="shared" ca="1" si="1556"/>
        <v>3.3471005419253856</v>
      </c>
      <c r="HD115" s="140">
        <f t="shared" ca="1" si="1556"/>
        <v>3.3471005419253856</v>
      </c>
      <c r="HE115" s="140">
        <f t="shared" ca="1" si="1556"/>
        <v>3.3471005419253856</v>
      </c>
      <c r="HF115" s="140">
        <f t="shared" ca="1" si="1556"/>
        <v>3.3471005419253856</v>
      </c>
      <c r="HG115" s="140">
        <f t="shared" ca="1" si="1556"/>
        <v>3.3471005419253856</v>
      </c>
      <c r="HH115" s="140">
        <f t="shared" ca="1" si="1556"/>
        <v>3.3471005419253856</v>
      </c>
      <c r="HI115" s="140">
        <f t="shared" ca="1" si="1556"/>
        <v>3.3471005419253856</v>
      </c>
      <c r="HJ115" s="140">
        <f t="shared" ca="1" si="1556"/>
        <v>3.3471005419253856</v>
      </c>
      <c r="HK115" s="140">
        <f t="shared" ca="1" si="1556"/>
        <v>3.3471005419253856</v>
      </c>
      <c r="HL115" s="140">
        <f t="shared" ca="1" si="1556"/>
        <v>3.3471005419253856</v>
      </c>
      <c r="HM115" s="140">
        <f t="shared" ca="1" si="1556"/>
        <v>3.3471005419253856</v>
      </c>
      <c r="HN115" s="140">
        <f t="shared" ca="1" si="1556"/>
        <v>3.3471005419253856</v>
      </c>
      <c r="HO115" s="140">
        <f t="shared" ca="1" si="1556"/>
        <v>3.3471005419253856</v>
      </c>
      <c r="HP115" s="140">
        <f t="shared" ca="1" si="1556"/>
        <v>3.3471005419253856</v>
      </c>
      <c r="HQ115" s="140">
        <f t="shared" ca="1" si="1556"/>
        <v>3.3471005419253856</v>
      </c>
      <c r="HR115" s="140">
        <f t="shared" ca="1" si="1556"/>
        <v>3.3471005419253856</v>
      </c>
      <c r="HS115" s="140">
        <f t="shared" ca="1" si="1556"/>
        <v>3.3471005419253856</v>
      </c>
      <c r="HT115" s="140">
        <f t="shared" ca="1" si="1556"/>
        <v>3.3471005419253856</v>
      </c>
      <c r="HU115" s="140">
        <f t="shared" ca="1" si="1556"/>
        <v>3.3471005419253856</v>
      </c>
      <c r="HV115" s="140">
        <f t="shared" ca="1" si="1556"/>
        <v>3.3471005419253856</v>
      </c>
      <c r="HW115" s="140">
        <f t="shared" ca="1" si="1556"/>
        <v>3.3471005419253856</v>
      </c>
      <c r="HX115" s="140">
        <f t="shared" ca="1" si="1556"/>
        <v>3.3471005419253856</v>
      </c>
      <c r="HY115" s="140">
        <f t="shared" ca="1" si="1556"/>
        <v>3.3471005419253856</v>
      </c>
      <c r="HZ115" s="140">
        <f t="shared" ca="1" si="1556"/>
        <v>3.3471005419253856</v>
      </c>
      <c r="IA115" s="140">
        <f t="shared" ca="1" si="1556"/>
        <v>3.3471005419253856</v>
      </c>
      <c r="IB115" s="140">
        <f t="shared" ca="1" si="1556"/>
        <v>3.3471005419253856</v>
      </c>
      <c r="IC115" s="140">
        <f t="shared" ca="1" si="1556"/>
        <v>3.3471005419253856</v>
      </c>
      <c r="ID115" s="140">
        <f t="shared" ca="1" si="1556"/>
        <v>3.3471005419253856</v>
      </c>
      <c r="IE115" s="140">
        <f t="shared" ca="1" si="1556"/>
        <v>3.3471005419253856</v>
      </c>
      <c r="IF115" s="140">
        <f t="shared" ca="1" si="1556"/>
        <v>3.3471005419253856</v>
      </c>
      <c r="IG115" s="140">
        <f t="shared" ca="1" si="1556"/>
        <v>3.3471005419253856</v>
      </c>
    </row>
    <row r="116" spans="1:241" s="9" customFormat="1" ht="13.8" x14ac:dyDescent="0.3">
      <c r="A116" s="133" t="s">
        <v>163</v>
      </c>
      <c r="B116" s="140">
        <f t="shared" ref="B116:BM116" ca="1" si="1557">B114-B115</f>
        <v>-1345.9768450303327</v>
      </c>
      <c r="C116" s="140">
        <f t="shared" ca="1" si="1557"/>
        <v>-49.740365064342697</v>
      </c>
      <c r="D116" s="140">
        <f t="shared" ca="1" si="1557"/>
        <v>-49.99438929362335</v>
      </c>
      <c r="E116" s="140">
        <f t="shared" ca="1" si="1557"/>
        <v>-50.247207977394652</v>
      </c>
      <c r="F116" s="140">
        <f t="shared" ca="1" si="1557"/>
        <v>-1997.0213948013961</v>
      </c>
      <c r="G116" s="140">
        <f t="shared" ca="1" si="1557"/>
        <v>-1997.2953568228611</v>
      </c>
      <c r="H116" s="140">
        <f t="shared" ca="1" si="1557"/>
        <v>-1968.3489408360185</v>
      </c>
      <c r="I116" s="140">
        <f t="shared" ca="1" si="1557"/>
        <v>-1831.8020569372986</v>
      </c>
      <c r="J116" s="140">
        <f t="shared" ca="1" si="1557"/>
        <v>-1831.9489974950943</v>
      </c>
      <c r="K116" s="140">
        <f t="shared" ca="1" si="1557"/>
        <v>-1832.0525563104488</v>
      </c>
      <c r="L116" s="140">
        <f t="shared" ca="1" si="1557"/>
        <v>-645.10118221727578</v>
      </c>
      <c r="M116" s="140">
        <f t="shared" ca="1" si="1557"/>
        <v>-1196.8995437894648</v>
      </c>
      <c r="N116" s="140">
        <f t="shared" ca="1" si="1557"/>
        <v>146.43953831987429</v>
      </c>
      <c r="O116" s="140">
        <f t="shared" ca="1" si="1557"/>
        <v>146.43953831987429</v>
      </c>
      <c r="P116" s="140">
        <f t="shared" ca="1" si="1557"/>
        <v>146.43953831987429</v>
      </c>
      <c r="Q116" s="140">
        <f t="shared" ca="1" si="1557"/>
        <v>146.43953831987429</v>
      </c>
      <c r="R116" s="140">
        <f t="shared" ca="1" si="1557"/>
        <v>146.43953831987429</v>
      </c>
      <c r="S116" s="140">
        <f t="shared" ca="1" si="1557"/>
        <v>146.43953831987429</v>
      </c>
      <c r="T116" s="140">
        <f t="shared" ca="1" si="1557"/>
        <v>146.43953831987429</v>
      </c>
      <c r="U116" s="140">
        <f t="shared" ca="1" si="1557"/>
        <v>146.43953831987429</v>
      </c>
      <c r="V116" s="140">
        <f t="shared" ca="1" si="1557"/>
        <v>146.43953831987429</v>
      </c>
      <c r="W116" s="140">
        <f t="shared" ca="1" si="1557"/>
        <v>146.43953831987429</v>
      </c>
      <c r="X116" s="140">
        <f t="shared" ca="1" si="1557"/>
        <v>146.43953831987429</v>
      </c>
      <c r="Y116" s="140">
        <f t="shared" ca="1" si="1557"/>
        <v>146.43953831987429</v>
      </c>
      <c r="Z116" s="140">
        <f t="shared" ca="1" si="1557"/>
        <v>146.43953831987429</v>
      </c>
      <c r="AA116" s="140">
        <f t="shared" ca="1" si="1557"/>
        <v>146.4266019160066</v>
      </c>
      <c r="AB116" s="140">
        <f t="shared" ca="1" si="1557"/>
        <v>146.41358994638773</v>
      </c>
      <c r="AC116" s="140">
        <f t="shared" ca="1" si="1557"/>
        <v>146.40050196961343</v>
      </c>
      <c r="AD116" s="140">
        <f t="shared" ca="1" si="1557"/>
        <v>146.38733754170119</v>
      </c>
      <c r="AE116" s="140">
        <f t="shared" ca="1" si="1557"/>
        <v>146.37409621607492</v>
      </c>
      <c r="AF116" s="140">
        <f t="shared" ca="1" si="1557"/>
        <v>146.36077754355011</v>
      </c>
      <c r="AG116" s="140">
        <f t="shared" ca="1" si="1557"/>
        <v>146.34738107231823</v>
      </c>
      <c r="AH116" s="140">
        <f t="shared" ca="1" si="1557"/>
        <v>146.3339063479317</v>
      </c>
      <c r="AI116" s="140">
        <f t="shared" ca="1" si="1557"/>
        <v>146.32035291328839</v>
      </c>
      <c r="AJ116" s="140">
        <f t="shared" ca="1" si="1557"/>
        <v>146.30672030861595</v>
      </c>
      <c r="AK116" s="140">
        <f t="shared" ca="1" si="1557"/>
        <v>146.29300807145651</v>
      </c>
      <c r="AL116" s="140">
        <f t="shared" ca="1" si="1557"/>
        <v>146.27921573665074</v>
      </c>
      <c r="AM116" s="140">
        <f t="shared" ca="1" si="1557"/>
        <v>146.26534283632213</v>
      </c>
      <c r="AN116" s="140">
        <f t="shared" ca="1" si="1557"/>
        <v>146.25138889986127</v>
      </c>
      <c r="AO116" s="140">
        <f t="shared" ca="1" si="1557"/>
        <v>146.23735345390966</v>
      </c>
      <c r="AP116" s="140">
        <f t="shared" ca="1" si="1557"/>
        <v>146.22323602234385</v>
      </c>
      <c r="AQ116" s="140">
        <f t="shared" ca="1" si="1557"/>
        <v>146.20903612625909</v>
      </c>
      <c r="AR116" s="140">
        <f t="shared" ca="1" si="1557"/>
        <v>146.1947532839533</v>
      </c>
      <c r="AS116" s="140">
        <f t="shared" ca="1" si="1557"/>
        <v>146.18038701091052</v>
      </c>
      <c r="AT116" s="140">
        <f t="shared" ca="1" si="1557"/>
        <v>146.16593681978463</v>
      </c>
      <c r="AU116" s="140">
        <f t="shared" ca="1" si="1557"/>
        <v>146.15140222038281</v>
      </c>
      <c r="AV116" s="140">
        <f t="shared" ca="1" si="1557"/>
        <v>146.13678271964872</v>
      </c>
      <c r="AW116" s="140">
        <f t="shared" ca="1" si="1557"/>
        <v>146.12207782164609</v>
      </c>
      <c r="AX116" s="140">
        <f t="shared" ca="1" si="1557"/>
        <v>146.10728702754159</v>
      </c>
      <c r="AY116" s="140">
        <f t="shared" ca="1" si="1557"/>
        <v>146.09240983558809</v>
      </c>
      <c r="AZ116" s="140">
        <f t="shared" ca="1" si="1557"/>
        <v>146.07744574110765</v>
      </c>
      <c r="BA116" s="140">
        <f t="shared" ca="1" si="1557"/>
        <v>146.06239423647423</v>
      </c>
      <c r="BB116" s="140">
        <f t="shared" ca="1" si="1557"/>
        <v>146.04725481109674</v>
      </c>
      <c r="BC116" s="140">
        <f t="shared" ca="1" si="1557"/>
        <v>146.03202695140129</v>
      </c>
      <c r="BD116" s="140">
        <f t="shared" ca="1" si="1557"/>
        <v>146.01671014081435</v>
      </c>
      <c r="BE116" s="140">
        <f t="shared" ca="1" si="1557"/>
        <v>146.00130385974467</v>
      </c>
      <c r="BF116" s="140">
        <f t="shared" ca="1" si="1557"/>
        <v>145.98580758556608</v>
      </c>
      <c r="BG116" s="140">
        <f t="shared" ca="1" si="1557"/>
        <v>145.97022079259949</v>
      </c>
      <c r="BH116" s="140">
        <f t="shared" ca="1" si="1557"/>
        <v>145.9545429520951</v>
      </c>
      <c r="BI116" s="140">
        <f t="shared" ca="1" si="1557"/>
        <v>145.93877353221461</v>
      </c>
      <c r="BJ116" s="140">
        <f t="shared" ca="1" si="1557"/>
        <v>145.92291199801303</v>
      </c>
      <c r="BK116" s="140">
        <f t="shared" ca="1" si="1557"/>
        <v>145.90695781142063</v>
      </c>
      <c r="BL116" s="140">
        <f t="shared" ca="1" si="1557"/>
        <v>145.89091043122454</v>
      </c>
      <c r="BM116" s="140">
        <f t="shared" ca="1" si="1557"/>
        <v>145.87476931305051</v>
      </c>
      <c r="BN116" s="140">
        <f t="shared" ref="BN116:DY116" ca="1" si="1558">BN114-BN115</f>
        <v>145.85853390934454</v>
      </c>
      <c r="BO116" s="140">
        <f t="shared" ca="1" si="1558"/>
        <v>145.84220366935412</v>
      </c>
      <c r="BP116" s="140">
        <f t="shared" ca="1" si="1558"/>
        <v>145.82577803910957</v>
      </c>
      <c r="BQ116" s="140">
        <f t="shared" ca="1" si="1558"/>
        <v>145.80925646140528</v>
      </c>
      <c r="BR116" s="140">
        <f t="shared" ca="1" si="1558"/>
        <v>145.79263837578091</v>
      </c>
      <c r="BS116" s="140">
        <f t="shared" ca="1" si="1558"/>
        <v>145.77592321850227</v>
      </c>
      <c r="BT116" s="140">
        <f t="shared" ca="1" si="1558"/>
        <v>145.75911042254216</v>
      </c>
      <c r="BU116" s="140">
        <f t="shared" ca="1" si="1558"/>
        <v>145.74219941756118</v>
      </c>
      <c r="BV116" s="140">
        <f t="shared" ca="1" si="1558"/>
        <v>145.72518962988855</v>
      </c>
      <c r="BW116" s="140">
        <f t="shared" ca="1" si="1558"/>
        <v>145.70808048250223</v>
      </c>
      <c r="BX116" s="140">
        <f t="shared" ca="1" si="1558"/>
        <v>145.69087139500985</v>
      </c>
      <c r="BY116" s="140">
        <f t="shared" ca="1" si="1558"/>
        <v>145.67356178362863</v>
      </c>
      <c r="BZ116" s="140">
        <f t="shared" ca="1" si="1558"/>
        <v>145.65615106116582</v>
      </c>
      <c r="CA116" s="140">
        <f t="shared" ca="1" si="1558"/>
        <v>145.63863863699856</v>
      </c>
      <c r="CB116" s="140">
        <f t="shared" ca="1" si="1558"/>
        <v>145.62102391705412</v>
      </c>
      <c r="CC116" s="140">
        <f t="shared" ca="1" si="1558"/>
        <v>145.60330630378948</v>
      </c>
      <c r="CD116" s="140">
        <f t="shared" ca="1" si="1558"/>
        <v>145.58548519617125</v>
      </c>
      <c r="CE116" s="140">
        <f t="shared" ca="1" si="1558"/>
        <v>145.56755998965517</v>
      </c>
      <c r="CF116" s="140">
        <f t="shared" ca="1" si="1558"/>
        <v>145.54953007616564</v>
      </c>
      <c r="CG116" s="140">
        <f t="shared" ca="1" si="1558"/>
        <v>145.53139484407512</v>
      </c>
      <c r="CH116" s="140">
        <f t="shared" ca="1" si="1558"/>
        <v>145.5131536781833</v>
      </c>
      <c r="CI116" s="140">
        <f t="shared" ca="1" si="1558"/>
        <v>145.49480595969635</v>
      </c>
      <c r="CJ116" s="140">
        <f t="shared" ca="1" si="1558"/>
        <v>145.47635106620586</v>
      </c>
      <c r="CK116" s="140">
        <f t="shared" ca="1" si="1558"/>
        <v>145.45778837166768</v>
      </c>
      <c r="CL116" s="140">
        <f t="shared" ca="1" si="1558"/>
        <v>145.43911724638073</v>
      </c>
      <c r="CM116" s="140">
        <f t="shared" ca="1" si="1558"/>
        <v>145.42033705696568</v>
      </c>
      <c r="CN116" s="140">
        <f t="shared" ca="1" si="1558"/>
        <v>145.40144716634344</v>
      </c>
      <c r="CO116" s="140">
        <f t="shared" ca="1" si="1558"/>
        <v>145.38244693371351</v>
      </c>
      <c r="CP116" s="140">
        <f t="shared" ca="1" si="1558"/>
        <v>145.36333571453218</v>
      </c>
      <c r="CQ116" s="140">
        <f t="shared" ca="1" si="1558"/>
        <v>145.3441128604909</v>
      </c>
      <c r="CR116" s="140">
        <f t="shared" ca="1" si="1558"/>
        <v>145.32477771949408</v>
      </c>
      <c r="CS116" s="140">
        <f t="shared" ca="1" si="1558"/>
        <v>145.30532963563698</v>
      </c>
      <c r="CT116" s="140">
        <f t="shared" ca="1" si="1558"/>
        <v>145.28576794918357</v>
      </c>
      <c r="CU116" s="140">
        <f t="shared" ca="1" si="1558"/>
        <v>145.26609199654402</v>
      </c>
      <c r="CV116" s="140">
        <f t="shared" ca="1" si="1558"/>
        <v>145.24630111025232</v>
      </c>
      <c r="CW116" s="140">
        <f t="shared" ca="1" si="1558"/>
        <v>145.22639461894357</v>
      </c>
      <c r="CX116" s="140">
        <f t="shared" ca="1" si="1558"/>
        <v>145.20637184733113</v>
      </c>
      <c r="CY116" s="140">
        <f t="shared" ca="1" si="1558"/>
        <v>145.1862321161839</v>
      </c>
      <c r="CZ116" s="140">
        <f t="shared" ca="1" si="1558"/>
        <v>145.16597474230309</v>
      </c>
      <c r="DA116" s="140">
        <f t="shared" ca="1" si="1558"/>
        <v>145.1455990384992</v>
      </c>
      <c r="DB116" s="140">
        <f t="shared" ca="1" si="1558"/>
        <v>145.12510431356853</v>
      </c>
      <c r="DC116" s="140">
        <f t="shared" ca="1" si="1558"/>
        <v>145.10448987226988</v>
      </c>
      <c r="DD116" s="140">
        <f t="shared" ca="1" si="1558"/>
        <v>145.08375501530097</v>
      </c>
      <c r="DE116" s="140">
        <f t="shared" ca="1" si="1558"/>
        <v>145.06289903927455</v>
      </c>
      <c r="DF116" s="140">
        <f t="shared" ca="1" si="1558"/>
        <v>145.04192123669486</v>
      </c>
      <c r="DG116" s="140">
        <f t="shared" ca="1" si="1558"/>
        <v>145.02082089593318</v>
      </c>
      <c r="DH116" s="140">
        <f t="shared" ca="1" si="1558"/>
        <v>144.99959730120409</v>
      </c>
      <c r="DI116" s="140">
        <f t="shared" ca="1" si="1558"/>
        <v>144.978249732541</v>
      </c>
      <c r="DJ116" s="140">
        <f t="shared" ca="1" si="1558"/>
        <v>144.95677746577178</v>
      </c>
      <c r="DK116" s="140">
        <f t="shared" ca="1" si="1558"/>
        <v>144.93517977249408</v>
      </c>
      <c r="DL116" s="140">
        <f t="shared" ca="1" si="1558"/>
        <v>144.91345592005086</v>
      </c>
      <c r="DM116" s="140">
        <f t="shared" ca="1" si="1558"/>
        <v>144.89160517150526</v>
      </c>
      <c r="DN116" s="140">
        <f t="shared" ca="1" si="1558"/>
        <v>144.86962678561582</v>
      </c>
      <c r="DO116" s="140">
        <f t="shared" ca="1" si="1558"/>
        <v>144.84752001681119</v>
      </c>
      <c r="DP116" s="140">
        <f t="shared" ca="1" si="1558"/>
        <v>144.82528411516498</v>
      </c>
      <c r="DQ116" s="140">
        <f t="shared" ca="1" si="1558"/>
        <v>144.8029183263701</v>
      </c>
      <c r="DR116" s="140">
        <f t="shared" ca="1" si="1558"/>
        <v>-938.16131697964624</v>
      </c>
      <c r="DS116" s="140">
        <f t="shared" ca="1" si="1558"/>
        <v>-935.00427017488425</v>
      </c>
      <c r="DT116" s="140">
        <f t="shared" ca="1" si="1558"/>
        <v>-931.82046873618378</v>
      </c>
      <c r="DU116" s="140">
        <f t="shared" ca="1" si="1558"/>
        <v>-928.60945531937466</v>
      </c>
      <c r="DV116" s="140">
        <f t="shared" ca="1" si="1558"/>
        <v>-2386.7534178676506</v>
      </c>
      <c r="DW116" s="140">
        <f t="shared" ca="1" si="1558"/>
        <v>-2379.1532500612734</v>
      </c>
      <c r="DX116" s="140">
        <f t="shared" ca="1" si="1558"/>
        <v>-2371.4864141162443</v>
      </c>
      <c r="DY116" s="140">
        <f t="shared" ca="1" si="1558"/>
        <v>-2363.7517300655068</v>
      </c>
      <c r="DZ116" s="140">
        <f t="shared" ref="DZ116:GK116" ca="1" si="1559">DZ114-DZ115</f>
        <v>-2355.9479863357451</v>
      </c>
      <c r="EA116" s="140">
        <f t="shared" ca="1" si="1559"/>
        <v>-2348.0739386084178</v>
      </c>
      <c r="EB116" s="140">
        <f t="shared" ca="1" si="1559"/>
        <v>-1153.1175149438725</v>
      </c>
      <c r="EC116" s="140">
        <f t="shared" ca="1" si="1559"/>
        <v>-1249.1065198119541</v>
      </c>
      <c r="ED116" s="140">
        <f t="shared" ca="1" si="1559"/>
        <v>230.84736185471283</v>
      </c>
      <c r="EE116" s="140">
        <f t="shared" ca="1" si="1559"/>
        <v>230.84736185471283</v>
      </c>
      <c r="EF116" s="140">
        <f t="shared" ca="1" si="1559"/>
        <v>230.84736185471283</v>
      </c>
      <c r="EG116" s="140">
        <f t="shared" ca="1" si="1559"/>
        <v>230.84736185471283</v>
      </c>
      <c r="EH116" s="140">
        <f t="shared" ca="1" si="1559"/>
        <v>230.84736185471283</v>
      </c>
      <c r="EI116" s="140">
        <f t="shared" ca="1" si="1559"/>
        <v>230.84736185471283</v>
      </c>
      <c r="EJ116" s="140">
        <f t="shared" ca="1" si="1559"/>
        <v>230.84736185471283</v>
      </c>
      <c r="EK116" s="140">
        <f t="shared" ca="1" si="1559"/>
        <v>230.84736185471283</v>
      </c>
      <c r="EL116" s="140">
        <f t="shared" ca="1" si="1559"/>
        <v>230.84736185471283</v>
      </c>
      <c r="EM116" s="140">
        <f t="shared" ca="1" si="1559"/>
        <v>230.84736185471283</v>
      </c>
      <c r="EN116" s="140">
        <f t="shared" ca="1" si="1559"/>
        <v>230.84736185471283</v>
      </c>
      <c r="EO116" s="140">
        <f t="shared" ca="1" si="1559"/>
        <v>230.84736185471283</v>
      </c>
      <c r="EP116" s="140">
        <f t="shared" ca="1" si="1559"/>
        <v>230.84736185471283</v>
      </c>
      <c r="EQ116" s="140">
        <f t="shared" ca="1" si="1559"/>
        <v>230.84736185471283</v>
      </c>
      <c r="ER116" s="140">
        <f t="shared" ca="1" si="1559"/>
        <v>230.84736185471283</v>
      </c>
      <c r="ES116" s="140">
        <f t="shared" ca="1" si="1559"/>
        <v>230.84736185471283</v>
      </c>
      <c r="ET116" s="140">
        <f t="shared" ca="1" si="1559"/>
        <v>230.84736185471283</v>
      </c>
      <c r="EU116" s="140">
        <f t="shared" ca="1" si="1559"/>
        <v>230.84736185471283</v>
      </c>
      <c r="EV116" s="140">
        <f t="shared" ca="1" si="1559"/>
        <v>230.84736185471283</v>
      </c>
      <c r="EW116" s="140">
        <f t="shared" ca="1" si="1559"/>
        <v>230.84736185471283</v>
      </c>
      <c r="EX116" s="140">
        <f t="shared" ca="1" si="1559"/>
        <v>230.84736185471283</v>
      </c>
      <c r="EY116" s="140">
        <f t="shared" ca="1" si="1559"/>
        <v>230.84736185471283</v>
      </c>
      <c r="EZ116" s="140">
        <f t="shared" ca="1" si="1559"/>
        <v>230.84736185471283</v>
      </c>
      <c r="FA116" s="140">
        <f t="shared" ca="1" si="1559"/>
        <v>230.84736185471283</v>
      </c>
      <c r="FB116" s="140">
        <f t="shared" ca="1" si="1559"/>
        <v>230.84736185471283</v>
      </c>
      <c r="FC116" s="140">
        <f t="shared" ca="1" si="1559"/>
        <v>230.84736185471283</v>
      </c>
      <c r="FD116" s="140">
        <f t="shared" ca="1" si="1559"/>
        <v>230.84736185471283</v>
      </c>
      <c r="FE116" s="140">
        <f t="shared" ca="1" si="1559"/>
        <v>230.84736185471283</v>
      </c>
      <c r="FF116" s="140">
        <f t="shared" ca="1" si="1559"/>
        <v>230.84736185471283</v>
      </c>
      <c r="FG116" s="140">
        <f t="shared" ca="1" si="1559"/>
        <v>230.84736185471283</v>
      </c>
      <c r="FH116" s="140">
        <f t="shared" ca="1" si="1559"/>
        <v>230.84736185471283</v>
      </c>
      <c r="FI116" s="140">
        <f t="shared" ca="1" si="1559"/>
        <v>230.84736185471283</v>
      </c>
      <c r="FJ116" s="140">
        <f t="shared" ca="1" si="1559"/>
        <v>230.84736185471283</v>
      </c>
      <c r="FK116" s="140">
        <f t="shared" ca="1" si="1559"/>
        <v>230.84736185471283</v>
      </c>
      <c r="FL116" s="140">
        <f t="shared" ca="1" si="1559"/>
        <v>230.84736185471283</v>
      </c>
      <c r="FM116" s="140">
        <f t="shared" ca="1" si="1559"/>
        <v>230.84736185471283</v>
      </c>
      <c r="FN116" s="140">
        <f t="shared" ca="1" si="1559"/>
        <v>230.84736185471283</v>
      </c>
      <c r="FO116" s="140">
        <f t="shared" ca="1" si="1559"/>
        <v>230.84736185471283</v>
      </c>
      <c r="FP116" s="140">
        <f t="shared" ca="1" si="1559"/>
        <v>230.84736185471283</v>
      </c>
      <c r="FQ116" s="140">
        <f t="shared" ca="1" si="1559"/>
        <v>230.84736185471283</v>
      </c>
      <c r="FR116" s="140">
        <f t="shared" ca="1" si="1559"/>
        <v>230.84736185471283</v>
      </c>
      <c r="FS116" s="140">
        <f t="shared" ca="1" si="1559"/>
        <v>230.84736185471283</v>
      </c>
      <c r="FT116" s="140">
        <f t="shared" ca="1" si="1559"/>
        <v>230.84736185471283</v>
      </c>
      <c r="FU116" s="140">
        <f t="shared" ca="1" si="1559"/>
        <v>230.84736185471283</v>
      </c>
      <c r="FV116" s="140">
        <f t="shared" ca="1" si="1559"/>
        <v>230.84736185471283</v>
      </c>
      <c r="FW116" s="140">
        <f t="shared" ca="1" si="1559"/>
        <v>230.84736185471283</v>
      </c>
      <c r="FX116" s="140">
        <f t="shared" ca="1" si="1559"/>
        <v>230.84736185471283</v>
      </c>
      <c r="FY116" s="140">
        <f t="shared" ca="1" si="1559"/>
        <v>230.84736185471283</v>
      </c>
      <c r="FZ116" s="140">
        <f t="shared" ca="1" si="1559"/>
        <v>230.84736185471283</v>
      </c>
      <c r="GA116" s="140">
        <f t="shared" ca="1" si="1559"/>
        <v>230.84736185471283</v>
      </c>
      <c r="GB116" s="140">
        <f t="shared" ca="1" si="1559"/>
        <v>230.84736185471283</v>
      </c>
      <c r="GC116" s="140">
        <f t="shared" ca="1" si="1559"/>
        <v>230.84736185471283</v>
      </c>
      <c r="GD116" s="140">
        <f t="shared" ca="1" si="1559"/>
        <v>230.84736185471283</v>
      </c>
      <c r="GE116" s="140">
        <f t="shared" ca="1" si="1559"/>
        <v>230.84736185471283</v>
      </c>
      <c r="GF116" s="140">
        <f t="shared" ca="1" si="1559"/>
        <v>230.84736185471283</v>
      </c>
      <c r="GG116" s="140">
        <f t="shared" ca="1" si="1559"/>
        <v>230.84736185471283</v>
      </c>
      <c r="GH116" s="140">
        <f t="shared" ca="1" si="1559"/>
        <v>230.84736185471283</v>
      </c>
      <c r="GI116" s="140">
        <f t="shared" ca="1" si="1559"/>
        <v>230.84736185471283</v>
      </c>
      <c r="GJ116" s="140">
        <f t="shared" ca="1" si="1559"/>
        <v>230.84736185471283</v>
      </c>
      <c r="GK116" s="140">
        <f t="shared" ca="1" si="1559"/>
        <v>230.84736185471283</v>
      </c>
      <c r="GL116" s="140">
        <f t="shared" ref="GL116:HI116" ca="1" si="1560">GL114-GL115</f>
        <v>230.84736185471283</v>
      </c>
      <c r="GM116" s="140">
        <f t="shared" ca="1" si="1560"/>
        <v>230.84736185471283</v>
      </c>
      <c r="GN116" s="140">
        <f t="shared" ca="1" si="1560"/>
        <v>230.84736185471283</v>
      </c>
      <c r="GO116" s="140">
        <f t="shared" ca="1" si="1560"/>
        <v>230.84736185471283</v>
      </c>
      <c r="GP116" s="140">
        <f t="shared" ca="1" si="1560"/>
        <v>230.84736185471283</v>
      </c>
      <c r="GQ116" s="140">
        <f t="shared" ca="1" si="1560"/>
        <v>230.84736185471283</v>
      </c>
      <c r="GR116" s="140">
        <f t="shared" ca="1" si="1560"/>
        <v>230.84736185471283</v>
      </c>
      <c r="GS116" s="140">
        <f t="shared" ca="1" si="1560"/>
        <v>230.84736185471283</v>
      </c>
      <c r="GT116" s="140">
        <f t="shared" ca="1" si="1560"/>
        <v>230.84736185471283</v>
      </c>
      <c r="GU116" s="140">
        <f t="shared" ca="1" si="1560"/>
        <v>230.84736185471283</v>
      </c>
      <c r="GV116" s="140">
        <f t="shared" ca="1" si="1560"/>
        <v>230.84736185471283</v>
      </c>
      <c r="GW116" s="140">
        <f t="shared" ca="1" si="1560"/>
        <v>230.84736185471283</v>
      </c>
      <c r="GX116" s="140">
        <f t="shared" ca="1" si="1560"/>
        <v>230.84736185471283</v>
      </c>
      <c r="GY116" s="140">
        <f t="shared" ca="1" si="1560"/>
        <v>230.84736185471283</v>
      </c>
      <c r="GZ116" s="140">
        <f t="shared" ca="1" si="1560"/>
        <v>230.84736185471283</v>
      </c>
      <c r="HA116" s="140">
        <f t="shared" ca="1" si="1560"/>
        <v>230.84736185471283</v>
      </c>
      <c r="HB116" s="140">
        <f t="shared" ca="1" si="1560"/>
        <v>230.84736185471283</v>
      </c>
      <c r="HC116" s="140">
        <f t="shared" ca="1" si="1560"/>
        <v>230.84736185471283</v>
      </c>
      <c r="HD116" s="140">
        <f t="shared" ca="1" si="1560"/>
        <v>230.84736185471283</v>
      </c>
      <c r="HE116" s="140">
        <f t="shared" ca="1" si="1560"/>
        <v>230.84736185471283</v>
      </c>
      <c r="HF116" s="140">
        <f t="shared" ca="1" si="1560"/>
        <v>230.84736185471283</v>
      </c>
      <c r="HG116" s="140">
        <f t="shared" ca="1" si="1560"/>
        <v>230.84736185471283</v>
      </c>
      <c r="HH116" s="140">
        <f t="shared" ca="1" si="1560"/>
        <v>230.84736185471283</v>
      </c>
      <c r="HI116" s="140">
        <f t="shared" ca="1" si="1560"/>
        <v>230.84736185471283</v>
      </c>
      <c r="HJ116" s="140">
        <f t="shared" ref="HJ116:IG116" ca="1" si="1561">HJ114-HJ115</f>
        <v>230.84736185471283</v>
      </c>
      <c r="HK116" s="140">
        <f t="shared" ca="1" si="1561"/>
        <v>230.84736185471283</v>
      </c>
      <c r="HL116" s="140">
        <f t="shared" ca="1" si="1561"/>
        <v>230.84736185471283</v>
      </c>
      <c r="HM116" s="140">
        <f t="shared" ca="1" si="1561"/>
        <v>230.84736185471283</v>
      </c>
      <c r="HN116" s="140">
        <f t="shared" ca="1" si="1561"/>
        <v>230.84736185471283</v>
      </c>
      <c r="HO116" s="140">
        <f t="shared" ca="1" si="1561"/>
        <v>230.84736185471283</v>
      </c>
      <c r="HP116" s="140">
        <f t="shared" ca="1" si="1561"/>
        <v>230.84736185471283</v>
      </c>
      <c r="HQ116" s="140">
        <f t="shared" ca="1" si="1561"/>
        <v>230.84736185471283</v>
      </c>
      <c r="HR116" s="140">
        <f t="shared" ca="1" si="1561"/>
        <v>230.84736185471283</v>
      </c>
      <c r="HS116" s="140">
        <f t="shared" ca="1" si="1561"/>
        <v>230.84736185471283</v>
      </c>
      <c r="HT116" s="140">
        <f t="shared" ca="1" si="1561"/>
        <v>230.84736185471283</v>
      </c>
      <c r="HU116" s="140">
        <f t="shared" ca="1" si="1561"/>
        <v>230.84736185471283</v>
      </c>
      <c r="HV116" s="140">
        <f t="shared" ca="1" si="1561"/>
        <v>230.84736185471283</v>
      </c>
      <c r="HW116" s="140">
        <f t="shared" ca="1" si="1561"/>
        <v>230.84736185471283</v>
      </c>
      <c r="HX116" s="140">
        <f t="shared" ca="1" si="1561"/>
        <v>230.84736185471283</v>
      </c>
      <c r="HY116" s="140">
        <f t="shared" ca="1" si="1561"/>
        <v>230.84736185471283</v>
      </c>
      <c r="HZ116" s="140">
        <f t="shared" ca="1" si="1561"/>
        <v>230.84736185471283</v>
      </c>
      <c r="IA116" s="140">
        <f t="shared" ca="1" si="1561"/>
        <v>230.84736185471283</v>
      </c>
      <c r="IB116" s="140">
        <f t="shared" ca="1" si="1561"/>
        <v>230.84736185471283</v>
      </c>
      <c r="IC116" s="140">
        <f t="shared" ca="1" si="1561"/>
        <v>230.84736185471283</v>
      </c>
      <c r="ID116" s="140">
        <f t="shared" ca="1" si="1561"/>
        <v>230.84736185471283</v>
      </c>
      <c r="IE116" s="140">
        <f t="shared" ca="1" si="1561"/>
        <v>230.84736185471283</v>
      </c>
      <c r="IF116" s="140">
        <f t="shared" ca="1" si="1561"/>
        <v>230.84736185471283</v>
      </c>
      <c r="IG116" s="140">
        <f t="shared" ca="1" si="1561"/>
        <v>230.84736185471283</v>
      </c>
    </row>
    <row r="117" spans="1:241" s="9" customFormat="1" ht="13.8" x14ac:dyDescent="0.3">
      <c r="A117" s="3" t="s">
        <v>164</v>
      </c>
      <c r="B117" s="140">
        <f ca="1">B116</f>
        <v>-1345.9768450303327</v>
      </c>
      <c r="C117" s="140">
        <f t="shared" ref="C117:BM117" ca="1" si="1562">B117+C116</f>
        <v>-1395.7172100946755</v>
      </c>
      <c r="D117" s="140">
        <f t="shared" ca="1" si="1562"/>
        <v>-1445.7115993882987</v>
      </c>
      <c r="E117" s="140">
        <f t="shared" ca="1" si="1562"/>
        <v>-1495.9588073656935</v>
      </c>
      <c r="F117" s="140">
        <f t="shared" ca="1" si="1562"/>
        <v>-3492.9802021670894</v>
      </c>
      <c r="G117" s="140">
        <f t="shared" ca="1" si="1562"/>
        <v>-5490.2755589899507</v>
      </c>
      <c r="H117" s="140">
        <f t="shared" ca="1" si="1562"/>
        <v>-7458.624499825969</v>
      </c>
      <c r="I117" s="140">
        <f t="shared" ca="1" si="1562"/>
        <v>-9290.4265567632683</v>
      </c>
      <c r="J117" s="140">
        <f t="shared" ca="1" si="1562"/>
        <v>-11122.375554258362</v>
      </c>
      <c r="K117" s="140">
        <f t="shared" ca="1" si="1562"/>
        <v>-12954.428110568811</v>
      </c>
      <c r="L117" s="140">
        <f t="shared" ca="1" si="1562"/>
        <v>-13599.529292786086</v>
      </c>
      <c r="M117" s="140">
        <f t="shared" ca="1" si="1562"/>
        <v>-14796.428836575551</v>
      </c>
      <c r="N117" s="140">
        <f t="shared" ca="1" si="1562"/>
        <v>-14649.989298255678</v>
      </c>
      <c r="O117" s="140">
        <f t="shared" ca="1" si="1562"/>
        <v>-14503.549759935804</v>
      </c>
      <c r="P117" s="140">
        <f t="shared" ca="1" si="1562"/>
        <v>-14357.110221615931</v>
      </c>
      <c r="Q117" s="140">
        <f t="shared" ca="1" si="1562"/>
        <v>-14210.670683296057</v>
      </c>
      <c r="R117" s="140">
        <f t="shared" ca="1" si="1562"/>
        <v>-14064.231144976184</v>
      </c>
      <c r="S117" s="140">
        <f t="shared" ca="1" si="1562"/>
        <v>-13917.79160665631</v>
      </c>
      <c r="T117" s="140">
        <f t="shared" ca="1" si="1562"/>
        <v>-13771.352068336437</v>
      </c>
      <c r="U117" s="140">
        <f t="shared" ca="1" si="1562"/>
        <v>-13624.912530016563</v>
      </c>
      <c r="V117" s="140">
        <f t="shared" ca="1" si="1562"/>
        <v>-13478.47299169669</v>
      </c>
      <c r="W117" s="140">
        <f t="shared" ca="1" si="1562"/>
        <v>-13332.033453376816</v>
      </c>
      <c r="X117" s="140">
        <f t="shared" ca="1" si="1562"/>
        <v>-13185.593915056943</v>
      </c>
      <c r="Y117" s="140">
        <f t="shared" ca="1" si="1562"/>
        <v>-13039.154376737069</v>
      </c>
      <c r="Z117" s="140">
        <f t="shared" ca="1" si="1562"/>
        <v>-12892.714838417196</v>
      </c>
      <c r="AA117" s="140">
        <f t="shared" ca="1" si="1562"/>
        <v>-12746.28823650119</v>
      </c>
      <c r="AB117" s="140">
        <f t="shared" ca="1" si="1562"/>
        <v>-12599.874646554803</v>
      </c>
      <c r="AC117" s="140">
        <f t="shared" ca="1" si="1562"/>
        <v>-12453.474144585189</v>
      </c>
      <c r="AD117" s="140">
        <f t="shared" ca="1" si="1562"/>
        <v>-12307.086807043488</v>
      </c>
      <c r="AE117" s="140">
        <f t="shared" ca="1" si="1562"/>
        <v>-12160.712710827413</v>
      </c>
      <c r="AF117" s="140">
        <f t="shared" ca="1" si="1562"/>
        <v>-12014.351933283862</v>
      </c>
      <c r="AG117" s="140">
        <f t="shared" ca="1" si="1562"/>
        <v>-11868.004552211543</v>
      </c>
      <c r="AH117" s="140">
        <f t="shared" ca="1" si="1562"/>
        <v>-11721.670645863611</v>
      </c>
      <c r="AI117" s="140">
        <f t="shared" ca="1" si="1562"/>
        <v>-11575.350292950323</v>
      </c>
      <c r="AJ117" s="140">
        <f t="shared" ca="1" si="1562"/>
        <v>-11429.043572641707</v>
      </c>
      <c r="AK117" s="140">
        <f t="shared" ca="1" si="1562"/>
        <v>-11282.750564570251</v>
      </c>
      <c r="AL117" s="140">
        <f t="shared" ca="1" si="1562"/>
        <v>-11136.4713488336</v>
      </c>
      <c r="AM117" s="140">
        <f t="shared" ca="1" si="1562"/>
        <v>-10990.206005997277</v>
      </c>
      <c r="AN117" s="140">
        <f t="shared" ca="1" si="1562"/>
        <v>-10843.954617097415</v>
      </c>
      <c r="AO117" s="140">
        <f t="shared" ca="1" si="1562"/>
        <v>-10697.717263643506</v>
      </c>
      <c r="AP117" s="140">
        <f t="shared" ca="1" si="1562"/>
        <v>-10551.494027621162</v>
      </c>
      <c r="AQ117" s="140">
        <f t="shared" ca="1" si="1562"/>
        <v>-10405.284991494902</v>
      </c>
      <c r="AR117" s="140">
        <f t="shared" ca="1" si="1562"/>
        <v>-10259.090238210949</v>
      </c>
      <c r="AS117" s="140">
        <f t="shared" ca="1" si="1562"/>
        <v>-10112.909851200038</v>
      </c>
      <c r="AT117" s="140">
        <f t="shared" ca="1" si="1562"/>
        <v>-9966.743914380253</v>
      </c>
      <c r="AU117" s="140">
        <f t="shared" ca="1" si="1562"/>
        <v>-9820.5925121598702</v>
      </c>
      <c r="AV117" s="140">
        <f t="shared" ca="1" si="1562"/>
        <v>-9674.4557294402221</v>
      </c>
      <c r="AW117" s="140">
        <f t="shared" ca="1" si="1562"/>
        <v>-9528.3336516185755</v>
      </c>
      <c r="AX117" s="140">
        <f t="shared" ca="1" si="1562"/>
        <v>-9382.2263645910334</v>
      </c>
      <c r="AY117" s="140">
        <f t="shared" ca="1" si="1562"/>
        <v>-9236.1339547554453</v>
      </c>
      <c r="AZ117" s="140">
        <f t="shared" ca="1" si="1562"/>
        <v>-9090.0565090143373</v>
      </c>
      <c r="BA117" s="140">
        <f t="shared" ca="1" si="1562"/>
        <v>-8943.9941147778627</v>
      </c>
      <c r="BB117" s="140">
        <f t="shared" ca="1" si="1562"/>
        <v>-8797.9468599667653</v>
      </c>
      <c r="BC117" s="140">
        <f t="shared" ca="1" si="1562"/>
        <v>-8651.9148330153639</v>
      </c>
      <c r="BD117" s="140">
        <f t="shared" ca="1" si="1562"/>
        <v>-8505.8981228745488</v>
      </c>
      <c r="BE117" s="140">
        <f t="shared" ca="1" si="1562"/>
        <v>-8359.8968190148044</v>
      </c>
      <c r="BF117" s="140">
        <f t="shared" ca="1" si="1562"/>
        <v>-8213.911011429238</v>
      </c>
      <c r="BG117" s="140">
        <f t="shared" ca="1" si="1562"/>
        <v>-8067.9407906366387</v>
      </c>
      <c r="BH117" s="140">
        <f t="shared" ca="1" si="1562"/>
        <v>-7921.9862476845437</v>
      </c>
      <c r="BI117" s="140">
        <f t="shared" ca="1" si="1562"/>
        <v>-7776.0474741523294</v>
      </c>
      <c r="BJ117" s="140">
        <f t="shared" ca="1" si="1562"/>
        <v>-7630.1245621543167</v>
      </c>
      <c r="BK117" s="140">
        <f t="shared" ca="1" si="1562"/>
        <v>-7484.2176043428963</v>
      </c>
      <c r="BL117" s="140">
        <f t="shared" ca="1" si="1562"/>
        <v>-7338.326693911672</v>
      </c>
      <c r="BM117" s="140">
        <f t="shared" ca="1" si="1562"/>
        <v>-7192.4519245986212</v>
      </c>
      <c r="BN117" s="140">
        <f t="shared" ref="BN117:DQ117" ca="1" si="1563">BM117+BN116</f>
        <v>-7046.5933906892769</v>
      </c>
      <c r="BO117" s="140">
        <f t="shared" ca="1" si="1563"/>
        <v>-6900.7511870199232</v>
      </c>
      <c r="BP117" s="140">
        <f t="shared" ca="1" si="1563"/>
        <v>-6754.9254089808137</v>
      </c>
      <c r="BQ117" s="140">
        <f t="shared" ca="1" si="1563"/>
        <v>-6609.1161525194084</v>
      </c>
      <c r="BR117" s="140">
        <f t="shared" ca="1" si="1563"/>
        <v>-6463.3235141436271</v>
      </c>
      <c r="BS117" s="140">
        <f t="shared" ca="1" si="1563"/>
        <v>-6317.5475909251245</v>
      </c>
      <c r="BT117" s="140">
        <f t="shared" ca="1" si="1563"/>
        <v>-6171.7884805025824</v>
      </c>
      <c r="BU117" s="140">
        <f t="shared" ca="1" si="1563"/>
        <v>-6026.0462810850213</v>
      </c>
      <c r="BV117" s="140">
        <f t="shared" ca="1" si="1563"/>
        <v>-5880.3210914551328</v>
      </c>
      <c r="BW117" s="140">
        <f t="shared" ca="1" si="1563"/>
        <v>-5734.6130109726309</v>
      </c>
      <c r="BX117" s="140">
        <f t="shared" ca="1" si="1563"/>
        <v>-5588.9221395776212</v>
      </c>
      <c r="BY117" s="140">
        <f t="shared" ca="1" si="1563"/>
        <v>-5443.2485777939928</v>
      </c>
      <c r="BZ117" s="140">
        <f t="shared" ca="1" si="1563"/>
        <v>-5297.5924267328273</v>
      </c>
      <c r="CA117" s="140">
        <f t="shared" ca="1" si="1563"/>
        <v>-5151.9537880958287</v>
      </c>
      <c r="CB117" s="140">
        <f t="shared" ca="1" si="1563"/>
        <v>-5006.3327641787746</v>
      </c>
      <c r="CC117" s="140">
        <f t="shared" ca="1" si="1563"/>
        <v>-4860.7294578749852</v>
      </c>
      <c r="CD117" s="140">
        <f t="shared" ca="1" si="1563"/>
        <v>-4715.143972678814</v>
      </c>
      <c r="CE117" s="140">
        <f t="shared" ca="1" si="1563"/>
        <v>-4569.576412689159</v>
      </c>
      <c r="CF117" s="140">
        <f t="shared" ca="1" si="1563"/>
        <v>-4424.0268826129932</v>
      </c>
      <c r="CG117" s="140">
        <f t="shared" ca="1" si="1563"/>
        <v>-4278.4954877689179</v>
      </c>
      <c r="CH117" s="140">
        <f t="shared" ca="1" si="1563"/>
        <v>-4132.9823340907342</v>
      </c>
      <c r="CI117" s="140">
        <f t="shared" ca="1" si="1563"/>
        <v>-3987.4875281310378</v>
      </c>
      <c r="CJ117" s="140">
        <f t="shared" ca="1" si="1563"/>
        <v>-3842.0111770648318</v>
      </c>
      <c r="CK117" s="140">
        <f t="shared" ca="1" si="1563"/>
        <v>-3696.5533886931644</v>
      </c>
      <c r="CL117" s="140">
        <f t="shared" ca="1" si="1563"/>
        <v>-3551.1142714467837</v>
      </c>
      <c r="CM117" s="140">
        <f t="shared" ca="1" si="1563"/>
        <v>-3405.693934389818</v>
      </c>
      <c r="CN117" s="140">
        <f t="shared" ca="1" si="1563"/>
        <v>-3260.2924872234744</v>
      </c>
      <c r="CO117" s="140">
        <f t="shared" ca="1" si="1563"/>
        <v>-3114.9100402897607</v>
      </c>
      <c r="CP117" s="140">
        <f t="shared" ca="1" si="1563"/>
        <v>-2969.5467045752284</v>
      </c>
      <c r="CQ117" s="140">
        <f t="shared" ca="1" si="1563"/>
        <v>-2824.2025917147375</v>
      </c>
      <c r="CR117" s="140">
        <f t="shared" ca="1" si="1563"/>
        <v>-2678.8778139952433</v>
      </c>
      <c r="CS117" s="140">
        <f t="shared" ca="1" si="1563"/>
        <v>-2533.5724843596063</v>
      </c>
      <c r="CT117" s="140">
        <f t="shared" ca="1" si="1563"/>
        <v>-2388.2867164104227</v>
      </c>
      <c r="CU117" s="140">
        <f t="shared" ca="1" si="1563"/>
        <v>-2243.0206244138785</v>
      </c>
      <c r="CV117" s="140">
        <f t="shared" ca="1" si="1563"/>
        <v>-2097.7743233036263</v>
      </c>
      <c r="CW117" s="140">
        <f t="shared" ca="1" si="1563"/>
        <v>-1952.5479286846826</v>
      </c>
      <c r="CX117" s="140">
        <f t="shared" ca="1" si="1563"/>
        <v>-1807.3415568373514</v>
      </c>
      <c r="CY117" s="140">
        <f t="shared" ca="1" si="1563"/>
        <v>-1662.1553247211675</v>
      </c>
      <c r="CZ117" s="140">
        <f t="shared" ca="1" si="1563"/>
        <v>-1516.9893499788645</v>
      </c>
      <c r="DA117" s="140">
        <f t="shared" ca="1" si="1563"/>
        <v>-1371.8437509403652</v>
      </c>
      <c r="DB117" s="140">
        <f t="shared" ca="1" si="1563"/>
        <v>-1226.7186466267967</v>
      </c>
      <c r="DC117" s="140">
        <f t="shared" ca="1" si="1563"/>
        <v>-1081.6141567545269</v>
      </c>
      <c r="DD117" s="140">
        <f t="shared" ca="1" si="1563"/>
        <v>-936.53040173922591</v>
      </c>
      <c r="DE117" s="140">
        <f t="shared" ca="1" si="1563"/>
        <v>-791.46750269995141</v>
      </c>
      <c r="DF117" s="140">
        <f t="shared" ca="1" si="1563"/>
        <v>-646.42558146325655</v>
      </c>
      <c r="DG117" s="140">
        <f t="shared" ca="1" si="1563"/>
        <v>-501.40476056732336</v>
      </c>
      <c r="DH117" s="140">
        <f t="shared" ca="1" si="1563"/>
        <v>-356.4051632661193</v>
      </c>
      <c r="DI117" s="140">
        <f t="shared" ca="1" si="1563"/>
        <v>-211.4269135335783</v>
      </c>
      <c r="DJ117" s="140">
        <f t="shared" ca="1" si="1563"/>
        <v>-66.470136067806521</v>
      </c>
      <c r="DK117" s="140">
        <f t="shared" ca="1" si="1563"/>
        <v>78.46504370468756</v>
      </c>
      <c r="DL117" s="140">
        <f t="shared" ca="1" si="1563"/>
        <v>223.37849962473842</v>
      </c>
      <c r="DM117" s="140">
        <f t="shared" ca="1" si="1563"/>
        <v>368.27010479624369</v>
      </c>
      <c r="DN117" s="140">
        <f t="shared" ca="1" si="1563"/>
        <v>513.13973158185945</v>
      </c>
      <c r="DO117" s="140">
        <f t="shared" ca="1" si="1563"/>
        <v>657.98725159867058</v>
      </c>
      <c r="DP117" s="140">
        <f t="shared" ca="1" si="1563"/>
        <v>802.81253571383559</v>
      </c>
      <c r="DQ117" s="140">
        <f t="shared" ca="1" si="1563"/>
        <v>947.61545404020569</v>
      </c>
      <c r="DR117" s="140">
        <f t="shared" ref="DR117:EW117" ca="1" si="1564">(DQ117+DR116)*DR9</f>
        <v>9.4541370605594466</v>
      </c>
      <c r="DS117" s="140">
        <f t="shared" ca="1" si="1564"/>
        <v>-925.55013311432481</v>
      </c>
      <c r="DT117" s="140">
        <f t="shared" ca="1" si="1564"/>
        <v>-1857.3706018505086</v>
      </c>
      <c r="DU117" s="140">
        <f t="shared" ca="1" si="1564"/>
        <v>-2785.9800571698834</v>
      </c>
      <c r="DV117" s="140">
        <f t="shared" ca="1" si="1564"/>
        <v>-5172.7334750375339</v>
      </c>
      <c r="DW117" s="140">
        <f t="shared" ca="1" si="1564"/>
        <v>-7551.8867250988078</v>
      </c>
      <c r="DX117" s="140">
        <f t="shared" ca="1" si="1564"/>
        <v>-9923.3731392150512</v>
      </c>
      <c r="DY117" s="140">
        <f t="shared" ca="1" si="1564"/>
        <v>-12287.124869280558</v>
      </c>
      <c r="DZ117" s="140">
        <f t="shared" ca="1" si="1564"/>
        <v>-14643.072855616303</v>
      </c>
      <c r="EA117" s="140">
        <f t="shared" ca="1" si="1564"/>
        <v>-16991.146794224722</v>
      </c>
      <c r="EB117" s="140">
        <f t="shared" ca="1" si="1564"/>
        <v>-18144.264309168593</v>
      </c>
      <c r="EC117" s="140">
        <f t="shared" ca="1" si="1564"/>
        <v>-19393.370828980547</v>
      </c>
      <c r="ED117" s="140">
        <f t="shared" ca="1" si="1564"/>
        <v>-19162.523467125833</v>
      </c>
      <c r="EE117" s="140">
        <f t="shared" ca="1" si="1564"/>
        <v>-18931.676105271119</v>
      </c>
      <c r="EF117" s="140">
        <f t="shared" ca="1" si="1564"/>
        <v>-18700.828743416405</v>
      </c>
      <c r="EG117" s="140">
        <f t="shared" ca="1" si="1564"/>
        <v>-18469.981381561691</v>
      </c>
      <c r="EH117" s="140">
        <f t="shared" ca="1" si="1564"/>
        <v>-18239.134019706977</v>
      </c>
      <c r="EI117" s="140">
        <f t="shared" ca="1" si="1564"/>
        <v>-18008.286657852263</v>
      </c>
      <c r="EJ117" s="140">
        <f t="shared" ca="1" si="1564"/>
        <v>-17777.439295997548</v>
      </c>
      <c r="EK117" s="140">
        <f t="shared" ca="1" si="1564"/>
        <v>-17546.591934142834</v>
      </c>
      <c r="EL117" s="140">
        <f t="shared" ca="1" si="1564"/>
        <v>-17315.74457228812</v>
      </c>
      <c r="EM117" s="140">
        <f t="shared" ca="1" si="1564"/>
        <v>-17084.897210433406</v>
      </c>
      <c r="EN117" s="140">
        <f t="shared" ca="1" si="1564"/>
        <v>-16854.049848578692</v>
      </c>
      <c r="EO117" s="140">
        <f t="shared" ca="1" si="1564"/>
        <v>-16623.202486723978</v>
      </c>
      <c r="EP117" s="140">
        <f t="shared" ca="1" si="1564"/>
        <v>-16392.355124869264</v>
      </c>
      <c r="EQ117" s="140">
        <f t="shared" ca="1" si="1564"/>
        <v>-16161.507763014552</v>
      </c>
      <c r="ER117" s="140">
        <f t="shared" ca="1" si="1564"/>
        <v>-15930.660401159839</v>
      </c>
      <c r="ES117" s="140">
        <f t="shared" ca="1" si="1564"/>
        <v>-15699.813039305127</v>
      </c>
      <c r="ET117" s="140">
        <f t="shared" ca="1" si="1564"/>
        <v>-15468.965677450415</v>
      </c>
      <c r="EU117" s="140">
        <f t="shared" ca="1" si="1564"/>
        <v>-15238.118315595702</v>
      </c>
      <c r="EV117" s="140">
        <f t="shared" ca="1" si="1564"/>
        <v>-15007.27095374099</v>
      </c>
      <c r="EW117" s="140">
        <f t="shared" ca="1" si="1564"/>
        <v>-14776.423591886278</v>
      </c>
      <c r="EX117" s="140">
        <f t="shared" ref="EX117:GC117" ca="1" si="1565">(EW117+EX116)*EX9</f>
        <v>-14545.576230031566</v>
      </c>
      <c r="EY117" s="140">
        <f t="shared" ca="1" si="1565"/>
        <v>-14314.728868176853</v>
      </c>
      <c r="EZ117" s="140">
        <f t="shared" ca="1" si="1565"/>
        <v>-14083.881506322141</v>
      </c>
      <c r="FA117" s="140">
        <f t="shared" ca="1" si="1565"/>
        <v>-13853.034144467429</v>
      </c>
      <c r="FB117" s="140">
        <f t="shared" ca="1" si="1565"/>
        <v>-13622.186782612716</v>
      </c>
      <c r="FC117" s="140">
        <f t="shared" ca="1" si="1565"/>
        <v>-13391.339420758004</v>
      </c>
      <c r="FD117" s="140">
        <f t="shared" ca="1" si="1565"/>
        <v>-13160.492058903292</v>
      </c>
      <c r="FE117" s="140">
        <f t="shared" ca="1" si="1565"/>
        <v>-12929.644697048579</v>
      </c>
      <c r="FF117" s="140">
        <f t="shared" ca="1" si="1565"/>
        <v>-12698.797335193867</v>
      </c>
      <c r="FG117" s="140">
        <f t="shared" ca="1" si="1565"/>
        <v>-12467.949973339155</v>
      </c>
      <c r="FH117" s="140">
        <f t="shared" ca="1" si="1565"/>
        <v>-12237.102611484443</v>
      </c>
      <c r="FI117" s="140">
        <f t="shared" ca="1" si="1565"/>
        <v>-12006.25524962973</v>
      </c>
      <c r="FJ117" s="140">
        <f t="shared" ca="1" si="1565"/>
        <v>-11775.407887775018</v>
      </c>
      <c r="FK117" s="140">
        <f t="shared" ca="1" si="1565"/>
        <v>-11544.560525920306</v>
      </c>
      <c r="FL117" s="140">
        <f t="shared" ca="1" si="1565"/>
        <v>-11313.713164065593</v>
      </c>
      <c r="FM117" s="140">
        <f t="shared" ca="1" si="1565"/>
        <v>-11082.865802210881</v>
      </c>
      <c r="FN117" s="140">
        <f t="shared" ca="1" si="1565"/>
        <v>-10852.018440356169</v>
      </c>
      <c r="FO117" s="140">
        <f t="shared" ca="1" si="1565"/>
        <v>-10621.171078501457</v>
      </c>
      <c r="FP117" s="140">
        <f t="shared" ca="1" si="1565"/>
        <v>-10390.323716646744</v>
      </c>
      <c r="FQ117" s="140">
        <f t="shared" ca="1" si="1565"/>
        <v>-10159.476354792032</v>
      </c>
      <c r="FR117" s="140">
        <f t="shared" ca="1" si="1565"/>
        <v>-9928.6289929373197</v>
      </c>
      <c r="FS117" s="140">
        <f t="shared" ca="1" si="1565"/>
        <v>-9697.7816310826074</v>
      </c>
      <c r="FT117" s="140">
        <f t="shared" ca="1" si="1565"/>
        <v>-9466.9342692278951</v>
      </c>
      <c r="FU117" s="140">
        <f t="shared" ca="1" si="1565"/>
        <v>-9236.0869073731828</v>
      </c>
      <c r="FV117" s="140">
        <f t="shared" ca="1" si="1565"/>
        <v>-9005.2395455184705</v>
      </c>
      <c r="FW117" s="140">
        <f t="shared" ca="1" si="1565"/>
        <v>-8774.3921836637583</v>
      </c>
      <c r="FX117" s="140">
        <f t="shared" ca="1" si="1565"/>
        <v>-8543.544821809046</v>
      </c>
      <c r="FY117" s="140">
        <f t="shared" ca="1" si="1565"/>
        <v>-8312.6974599543337</v>
      </c>
      <c r="FZ117" s="140">
        <f t="shared" ca="1" si="1565"/>
        <v>-8081.8500980996205</v>
      </c>
      <c r="GA117" s="140">
        <f t="shared" ca="1" si="1565"/>
        <v>-7851.0027362449073</v>
      </c>
      <c r="GB117" s="140">
        <f t="shared" ca="1" si="1565"/>
        <v>-7620.1553743901941</v>
      </c>
      <c r="GC117" s="140">
        <f t="shared" ca="1" si="1565"/>
        <v>-7389.3080125354809</v>
      </c>
      <c r="GD117" s="140">
        <f t="shared" ref="GD117:HI117" ca="1" si="1566">(GC117+GD116)*GD9</f>
        <v>-7158.4606506807677</v>
      </c>
      <c r="GE117" s="140">
        <f t="shared" ca="1" si="1566"/>
        <v>-6927.6132888260545</v>
      </c>
      <c r="GF117" s="140">
        <f t="shared" ca="1" si="1566"/>
        <v>-6696.7659269713413</v>
      </c>
      <c r="GG117" s="140">
        <f t="shared" ca="1" si="1566"/>
        <v>-6465.9185651166281</v>
      </c>
      <c r="GH117" s="140">
        <f t="shared" ca="1" si="1566"/>
        <v>-6235.0712032619149</v>
      </c>
      <c r="GI117" s="140">
        <f t="shared" ca="1" si="1566"/>
        <v>-6004.2238414072017</v>
      </c>
      <c r="GJ117" s="140">
        <f t="shared" ca="1" si="1566"/>
        <v>-5773.3764795524885</v>
      </c>
      <c r="GK117" s="140">
        <f t="shared" ca="1" si="1566"/>
        <v>-5542.5291176977753</v>
      </c>
      <c r="GL117" s="140">
        <f t="shared" ca="1" si="1566"/>
        <v>-5311.6817558430621</v>
      </c>
      <c r="GM117" s="140">
        <f t="shared" ca="1" si="1566"/>
        <v>-5080.8343939883489</v>
      </c>
      <c r="GN117" s="140">
        <f t="shared" ca="1" si="1566"/>
        <v>-4849.9870321336357</v>
      </c>
      <c r="GO117" s="140">
        <f t="shared" ca="1" si="1566"/>
        <v>-4619.1396702789225</v>
      </c>
      <c r="GP117" s="140">
        <f t="shared" ca="1" si="1566"/>
        <v>-4388.2923084242093</v>
      </c>
      <c r="GQ117" s="140">
        <f t="shared" ca="1" si="1566"/>
        <v>-4157.4449465694961</v>
      </c>
      <c r="GR117" s="140">
        <f t="shared" ca="1" si="1566"/>
        <v>-3926.5975847147834</v>
      </c>
      <c r="GS117" s="140">
        <f t="shared" ca="1" si="1566"/>
        <v>-3695.7502228600706</v>
      </c>
      <c r="GT117" s="140">
        <f t="shared" ca="1" si="1566"/>
        <v>-3464.9028610053579</v>
      </c>
      <c r="GU117" s="140">
        <f t="shared" ca="1" si="1566"/>
        <v>-3234.0554991506451</v>
      </c>
      <c r="GV117" s="140">
        <f t="shared" ca="1" si="1566"/>
        <v>-3003.2081372959324</v>
      </c>
      <c r="GW117" s="140">
        <f t="shared" ca="1" si="1566"/>
        <v>-2772.3607754412196</v>
      </c>
      <c r="GX117" s="140">
        <f t="shared" ca="1" si="1566"/>
        <v>-2541.5134135865069</v>
      </c>
      <c r="GY117" s="140">
        <f t="shared" ca="1" si="1566"/>
        <v>-2310.6660517317941</v>
      </c>
      <c r="GZ117" s="140">
        <f t="shared" ca="1" si="1566"/>
        <v>-2079.8186898770814</v>
      </c>
      <c r="HA117" s="140">
        <f t="shared" ca="1" si="1566"/>
        <v>-1848.9713280223687</v>
      </c>
      <c r="HB117" s="140">
        <f t="shared" ca="1" si="1566"/>
        <v>-1618.1239661676559</v>
      </c>
      <c r="HC117" s="140">
        <f t="shared" ca="1" si="1566"/>
        <v>-1387.2766043129432</v>
      </c>
      <c r="HD117" s="140">
        <f t="shared" ca="1" si="1566"/>
        <v>-1156.4292424582304</v>
      </c>
      <c r="HE117" s="140">
        <f t="shared" ca="1" si="1566"/>
        <v>-925.58188060351756</v>
      </c>
      <c r="HF117" s="140">
        <f t="shared" ca="1" si="1566"/>
        <v>-694.7345187488047</v>
      </c>
      <c r="HG117" s="140">
        <f t="shared" ca="1" si="1566"/>
        <v>-463.88715689409185</v>
      </c>
      <c r="HH117" s="140">
        <f t="shared" ca="1" si="1566"/>
        <v>-233.03979503937902</v>
      </c>
      <c r="HI117" s="140">
        <f t="shared" ca="1" si="1566"/>
        <v>-2.1924331846661858</v>
      </c>
      <c r="HJ117" s="140">
        <f t="shared" ref="HJ117:IG117" ca="1" si="1567">(HI117+HJ116)*HJ9</f>
        <v>228.65492867004664</v>
      </c>
      <c r="HK117" s="140">
        <f t="shared" ca="1" si="1567"/>
        <v>459.50229052475947</v>
      </c>
      <c r="HL117" s="140">
        <f t="shared" ca="1" si="1567"/>
        <v>690.34965237947233</v>
      </c>
      <c r="HM117" s="140">
        <f t="shared" ca="1" si="1567"/>
        <v>921.19701423418519</v>
      </c>
      <c r="HN117" s="140">
        <f t="shared" ca="1" si="1567"/>
        <v>1152.0443760888979</v>
      </c>
      <c r="HO117" s="140">
        <f t="shared" ca="1" si="1567"/>
        <v>1382.8917379436107</v>
      </c>
      <c r="HP117" s="140">
        <f t="shared" ca="1" si="1567"/>
        <v>1613.7390997983234</v>
      </c>
      <c r="HQ117" s="140">
        <f t="shared" ca="1" si="1567"/>
        <v>1844.5864616530362</v>
      </c>
      <c r="HR117" s="140">
        <f t="shared" ca="1" si="1567"/>
        <v>2075.4338235077489</v>
      </c>
      <c r="HS117" s="140">
        <f t="shared" ca="1" si="1567"/>
        <v>2306.2811853624617</v>
      </c>
      <c r="HT117" s="140">
        <f t="shared" ca="1" si="1567"/>
        <v>2537.1285472171744</v>
      </c>
      <c r="HU117" s="140">
        <f t="shared" ca="1" si="1567"/>
        <v>2767.9759090718871</v>
      </c>
      <c r="HV117" s="140">
        <f t="shared" ca="1" si="1567"/>
        <v>2998.8232709265999</v>
      </c>
      <c r="HW117" s="140">
        <f t="shared" ca="1" si="1567"/>
        <v>3229.6706327813126</v>
      </c>
      <c r="HX117" s="140">
        <f t="shared" ca="1" si="1567"/>
        <v>3460.5179946360254</v>
      </c>
      <c r="HY117" s="140">
        <f t="shared" ca="1" si="1567"/>
        <v>3691.3653564907381</v>
      </c>
      <c r="HZ117" s="140">
        <f t="shared" ca="1" si="1567"/>
        <v>3922.2127183454509</v>
      </c>
      <c r="IA117" s="140">
        <f t="shared" ca="1" si="1567"/>
        <v>4153.0600802001636</v>
      </c>
      <c r="IB117" s="140">
        <f t="shared" ca="1" si="1567"/>
        <v>4383.9074420548768</v>
      </c>
      <c r="IC117" s="140">
        <f t="shared" ca="1" si="1567"/>
        <v>4614.75480390959</v>
      </c>
      <c r="ID117" s="140">
        <f t="shared" ca="1" si="1567"/>
        <v>4845.6021657643032</v>
      </c>
      <c r="IE117" s="140">
        <f t="shared" ca="1" si="1567"/>
        <v>5076.4495276190164</v>
      </c>
      <c r="IF117" s="140">
        <f t="shared" ca="1" si="1567"/>
        <v>5307.2968894737296</v>
      </c>
      <c r="IG117" s="140">
        <f t="shared" ca="1" si="1567"/>
        <v>5538.1442513284428</v>
      </c>
    </row>
    <row r="118" spans="1:241" x14ac:dyDescent="0.2">
      <c r="HJ118" s="77"/>
      <c r="HK118" s="77"/>
      <c r="HL118" s="77"/>
      <c r="HM118" s="77"/>
      <c r="HN118" s="77"/>
      <c r="HO118" s="77"/>
      <c r="HP118" s="77"/>
      <c r="HQ118" s="77"/>
      <c r="HR118" s="77"/>
      <c r="HS118" s="77"/>
      <c r="HT118" s="77"/>
      <c r="HU118" s="77"/>
      <c r="HV118" s="77"/>
      <c r="HW118" s="77"/>
      <c r="HX118" s="77"/>
      <c r="HY118" s="77"/>
      <c r="HZ118" s="77"/>
      <c r="IA118" s="77"/>
      <c r="IB118" s="77"/>
      <c r="IC118" s="77"/>
      <c r="ID118" s="77"/>
      <c r="IE118" s="77"/>
      <c r="IF118" s="77"/>
      <c r="IG118" s="77"/>
    </row>
    <row r="119" spans="1:241" x14ac:dyDescent="0.2">
      <c r="HJ119" s="77"/>
      <c r="HK119" s="77"/>
      <c r="HL119" s="77"/>
      <c r="HM119" s="77"/>
      <c r="HN119" s="77"/>
      <c r="HO119" s="77"/>
      <c r="HP119" s="77"/>
      <c r="HQ119" s="77"/>
      <c r="HR119" s="77"/>
      <c r="HS119" s="77"/>
      <c r="HT119" s="77"/>
      <c r="HU119" s="77"/>
      <c r="HV119" s="77"/>
      <c r="HW119" s="77"/>
      <c r="HX119" s="77"/>
      <c r="HY119" s="77"/>
      <c r="HZ119" s="77"/>
      <c r="IA119" s="77"/>
      <c r="IB119" s="77"/>
      <c r="IC119" s="77"/>
      <c r="ID119" s="77"/>
      <c r="IE119" s="77"/>
      <c r="IF119" s="77"/>
      <c r="IG119" s="77"/>
    </row>
    <row r="120" spans="1:241" x14ac:dyDescent="0.2">
      <c r="HJ120" s="77"/>
      <c r="HK120" s="77"/>
      <c r="HL120" s="77"/>
      <c r="HM120" s="77"/>
      <c r="HN120" s="77"/>
      <c r="HO120" s="77"/>
      <c r="HP120" s="77"/>
      <c r="HQ120" s="77"/>
      <c r="HR120" s="77"/>
      <c r="HS120" s="77"/>
      <c r="HT120" s="77"/>
      <c r="HU120" s="77"/>
      <c r="HV120" s="77"/>
      <c r="HW120" s="77"/>
      <c r="HX120" s="77"/>
      <c r="HY120" s="77"/>
      <c r="HZ120" s="77"/>
      <c r="IA120" s="77"/>
      <c r="IB120" s="77"/>
      <c r="IC120" s="77"/>
      <c r="ID120" s="77"/>
      <c r="IE120" s="77"/>
      <c r="IF120" s="77"/>
      <c r="IG120" s="77"/>
    </row>
    <row r="121" spans="1:241" ht="15.6" x14ac:dyDescent="0.2">
      <c r="A121" s="148" t="s">
        <v>165</v>
      </c>
      <c r="HJ121" s="77"/>
      <c r="HK121" s="77"/>
      <c r="HL121" s="77"/>
      <c r="HM121" s="77"/>
      <c r="HN121" s="77"/>
      <c r="HO121" s="77"/>
      <c r="HP121" s="77"/>
      <c r="HQ121" s="77"/>
      <c r="HR121" s="77"/>
      <c r="HS121" s="77"/>
      <c r="HT121" s="77"/>
      <c r="HU121" s="77"/>
      <c r="HV121" s="77"/>
      <c r="HW121" s="77"/>
      <c r="HX121" s="77"/>
      <c r="HY121" s="77"/>
      <c r="HZ121" s="77"/>
      <c r="IA121" s="77"/>
      <c r="IB121" s="77"/>
      <c r="IC121" s="77"/>
      <c r="ID121" s="77"/>
      <c r="IE121" s="77"/>
      <c r="IF121" s="77"/>
      <c r="IG121" s="77"/>
    </row>
    <row r="122" spans="1:241" x14ac:dyDescent="0.2">
      <c r="HJ122" s="77"/>
      <c r="HK122" s="77"/>
      <c r="HL122" s="77"/>
      <c r="HM122" s="77"/>
      <c r="HN122" s="77"/>
      <c r="HO122" s="77"/>
      <c r="HP122" s="77"/>
      <c r="HQ122" s="77"/>
      <c r="HR122" s="77"/>
      <c r="HS122" s="77"/>
      <c r="HT122" s="77"/>
      <c r="HU122" s="77"/>
      <c r="HV122" s="77"/>
      <c r="HW122" s="77"/>
      <c r="HX122" s="77"/>
      <c r="HY122" s="77"/>
      <c r="HZ122" s="77"/>
      <c r="IA122" s="77"/>
      <c r="IB122" s="77"/>
      <c r="IC122" s="77"/>
      <c r="ID122" s="77"/>
      <c r="IE122" s="77"/>
      <c r="IF122" s="77"/>
      <c r="IG122" s="77"/>
    </row>
    <row r="123" spans="1:241" s="22" customFormat="1" x14ac:dyDescent="0.2">
      <c r="A123" s="149" t="s">
        <v>54</v>
      </c>
      <c r="B123" s="72">
        <v>1</v>
      </c>
      <c r="C123" s="72">
        <v>1</v>
      </c>
      <c r="D123" s="72">
        <v>1</v>
      </c>
      <c r="E123" s="72">
        <v>1</v>
      </c>
      <c r="F123" s="72">
        <v>1</v>
      </c>
      <c r="G123" s="72">
        <v>1</v>
      </c>
      <c r="H123" s="72">
        <v>1</v>
      </c>
      <c r="I123" s="72">
        <v>1</v>
      </c>
      <c r="J123" s="72">
        <v>1</v>
      </c>
      <c r="K123" s="72">
        <v>1</v>
      </c>
      <c r="L123" s="72">
        <v>1</v>
      </c>
      <c r="M123" s="72">
        <v>1</v>
      </c>
      <c r="N123" s="72">
        <v>2</v>
      </c>
      <c r="O123" s="72">
        <v>2</v>
      </c>
      <c r="P123" s="72">
        <v>2</v>
      </c>
      <c r="Q123" s="72">
        <v>2</v>
      </c>
      <c r="R123" s="72">
        <v>2</v>
      </c>
      <c r="S123" s="72">
        <v>2</v>
      </c>
      <c r="T123" s="72">
        <v>2</v>
      </c>
      <c r="U123" s="72">
        <v>2</v>
      </c>
      <c r="V123" s="72">
        <v>2</v>
      </c>
      <c r="W123" s="72">
        <v>2</v>
      </c>
      <c r="X123" s="72">
        <v>2</v>
      </c>
      <c r="Y123" s="72">
        <v>2</v>
      </c>
      <c r="Z123" s="72">
        <f t="shared" ref="Z123" si="1568">N123+1</f>
        <v>3</v>
      </c>
      <c r="AA123" s="72">
        <f t="shared" ref="AA123" si="1569">O123+1</f>
        <v>3</v>
      </c>
      <c r="AB123" s="72">
        <f t="shared" ref="AB123" si="1570">P123+1</f>
        <v>3</v>
      </c>
      <c r="AC123" s="72">
        <f t="shared" ref="AC123" si="1571">Q123+1</f>
        <v>3</v>
      </c>
      <c r="AD123" s="72">
        <f t="shared" ref="AD123" si="1572">R123+1</f>
        <v>3</v>
      </c>
      <c r="AE123" s="72">
        <f t="shared" ref="AE123" si="1573">S123+1</f>
        <v>3</v>
      </c>
      <c r="AF123" s="72">
        <f t="shared" ref="AF123" si="1574">T123+1</f>
        <v>3</v>
      </c>
      <c r="AG123" s="72">
        <f t="shared" ref="AG123" si="1575">U123+1</f>
        <v>3</v>
      </c>
      <c r="AH123" s="72">
        <f t="shared" ref="AH123" si="1576">V123+1</f>
        <v>3</v>
      </c>
      <c r="AI123" s="72">
        <f t="shared" ref="AI123" si="1577">W123+1</f>
        <v>3</v>
      </c>
      <c r="AJ123" s="72">
        <f t="shared" ref="AJ123" si="1578">X123+1</f>
        <v>3</v>
      </c>
      <c r="AK123" s="72">
        <f t="shared" ref="AK123" si="1579">Y123+1</f>
        <v>3</v>
      </c>
      <c r="AL123" s="72">
        <f t="shared" ref="AL123" si="1580">Z123+1</f>
        <v>4</v>
      </c>
      <c r="AM123" s="72">
        <f t="shared" ref="AM123" si="1581">AA123+1</f>
        <v>4</v>
      </c>
      <c r="AN123" s="72">
        <f t="shared" ref="AN123" si="1582">AB123+1</f>
        <v>4</v>
      </c>
      <c r="AO123" s="72">
        <f t="shared" ref="AO123" si="1583">AC123+1</f>
        <v>4</v>
      </c>
      <c r="AP123" s="72">
        <f t="shared" ref="AP123" si="1584">AD123+1</f>
        <v>4</v>
      </c>
      <c r="AQ123" s="72">
        <f t="shared" ref="AQ123" si="1585">AE123+1</f>
        <v>4</v>
      </c>
      <c r="AR123" s="72">
        <f t="shared" ref="AR123" si="1586">AF123+1</f>
        <v>4</v>
      </c>
      <c r="AS123" s="72">
        <f t="shared" ref="AS123" si="1587">AG123+1</f>
        <v>4</v>
      </c>
      <c r="AT123" s="72">
        <f t="shared" ref="AT123" si="1588">AH123+1</f>
        <v>4</v>
      </c>
      <c r="AU123" s="72">
        <f t="shared" ref="AU123" si="1589">AI123+1</f>
        <v>4</v>
      </c>
      <c r="AV123" s="72">
        <f t="shared" ref="AV123" si="1590">AJ123+1</f>
        <v>4</v>
      </c>
      <c r="AW123" s="72">
        <f t="shared" ref="AW123" si="1591">AK123+1</f>
        <v>4</v>
      </c>
      <c r="AX123" s="73">
        <f t="shared" ref="AX123" si="1592">AL123+1</f>
        <v>5</v>
      </c>
      <c r="AY123" s="73">
        <f t="shared" ref="AY123" si="1593">AM123+1</f>
        <v>5</v>
      </c>
      <c r="AZ123" s="73">
        <f t="shared" ref="AZ123" si="1594">AN123+1</f>
        <v>5</v>
      </c>
      <c r="BA123" s="73">
        <f t="shared" ref="BA123" si="1595">AO123+1</f>
        <v>5</v>
      </c>
      <c r="BB123" s="73">
        <f t="shared" ref="BB123" si="1596">AP123+1</f>
        <v>5</v>
      </c>
      <c r="BC123" s="73">
        <f t="shared" ref="BC123" si="1597">AQ123+1</f>
        <v>5</v>
      </c>
      <c r="BD123" s="73">
        <f t="shared" ref="BD123" si="1598">AR123+1</f>
        <v>5</v>
      </c>
      <c r="BE123" s="73">
        <f t="shared" ref="BE123" si="1599">AS123+1</f>
        <v>5</v>
      </c>
      <c r="BF123" s="73">
        <f t="shared" ref="BF123" si="1600">AT123+1</f>
        <v>5</v>
      </c>
      <c r="BG123" s="73">
        <f t="shared" ref="BG123" si="1601">AU123+1</f>
        <v>5</v>
      </c>
      <c r="BH123" s="73">
        <f t="shared" ref="BH123" si="1602">AV123+1</f>
        <v>5</v>
      </c>
      <c r="BI123" s="73">
        <f t="shared" ref="BI123" si="1603">AW123+1</f>
        <v>5</v>
      </c>
      <c r="BJ123" s="73">
        <f t="shared" ref="BJ123" si="1604">AX123+1</f>
        <v>6</v>
      </c>
      <c r="BK123" s="73">
        <f t="shared" ref="BK123" si="1605">AY123+1</f>
        <v>6</v>
      </c>
      <c r="BL123" s="73">
        <f t="shared" ref="BL123" si="1606">AZ123+1</f>
        <v>6</v>
      </c>
      <c r="BM123" s="73">
        <f t="shared" ref="BM123" si="1607">BA123+1</f>
        <v>6</v>
      </c>
      <c r="BN123" s="73">
        <f t="shared" ref="BN123" si="1608">BB123+1</f>
        <v>6</v>
      </c>
      <c r="BO123" s="73">
        <f t="shared" ref="BO123" si="1609">BC123+1</f>
        <v>6</v>
      </c>
      <c r="BP123" s="73">
        <f t="shared" ref="BP123" si="1610">BD123+1</f>
        <v>6</v>
      </c>
      <c r="BQ123" s="73">
        <f t="shared" ref="BQ123" si="1611">BE123+1</f>
        <v>6</v>
      </c>
      <c r="BR123" s="73">
        <f t="shared" ref="BR123" si="1612">BF123+1</f>
        <v>6</v>
      </c>
      <c r="BS123" s="73">
        <f t="shared" ref="BS123" si="1613">BG123+1</f>
        <v>6</v>
      </c>
      <c r="BT123" s="73">
        <f t="shared" ref="BT123" si="1614">BH123+1</f>
        <v>6</v>
      </c>
      <c r="BU123" s="73">
        <f t="shared" ref="BU123" si="1615">BI123+1</f>
        <v>6</v>
      </c>
      <c r="BV123" s="73">
        <f t="shared" ref="BV123" si="1616">BJ123+1</f>
        <v>7</v>
      </c>
      <c r="BW123" s="73">
        <f t="shared" ref="BW123" si="1617">BK123+1</f>
        <v>7</v>
      </c>
      <c r="BX123" s="73">
        <f t="shared" ref="BX123" si="1618">BL123+1</f>
        <v>7</v>
      </c>
      <c r="BY123" s="73">
        <f t="shared" ref="BY123" si="1619">BM123+1</f>
        <v>7</v>
      </c>
      <c r="BZ123" s="73">
        <f t="shared" ref="BZ123" si="1620">BN123+1</f>
        <v>7</v>
      </c>
      <c r="CA123" s="73">
        <f t="shared" ref="CA123" si="1621">BO123+1</f>
        <v>7</v>
      </c>
      <c r="CB123" s="73">
        <f t="shared" ref="CB123" si="1622">BP123+1</f>
        <v>7</v>
      </c>
      <c r="CC123" s="73">
        <f t="shared" ref="CC123" si="1623">BQ123+1</f>
        <v>7</v>
      </c>
      <c r="CD123" s="73">
        <f t="shared" ref="CD123" si="1624">BR123+1</f>
        <v>7</v>
      </c>
      <c r="CE123" s="73">
        <f t="shared" ref="CE123" si="1625">BS123+1</f>
        <v>7</v>
      </c>
      <c r="CF123" s="73">
        <f t="shared" ref="CF123" si="1626">BT123+1</f>
        <v>7</v>
      </c>
      <c r="CG123" s="73">
        <f t="shared" ref="CG123" si="1627">BU123+1</f>
        <v>7</v>
      </c>
      <c r="CH123" s="73">
        <f t="shared" ref="CH123" si="1628">BV123+1</f>
        <v>8</v>
      </c>
      <c r="CI123" s="73">
        <f t="shared" ref="CI123" si="1629">BW123+1</f>
        <v>8</v>
      </c>
      <c r="CJ123" s="73">
        <f t="shared" ref="CJ123" si="1630">BX123+1</f>
        <v>8</v>
      </c>
      <c r="CK123" s="73">
        <f t="shared" ref="CK123" si="1631">BY123+1</f>
        <v>8</v>
      </c>
      <c r="CL123" s="73">
        <f t="shared" ref="CL123" si="1632">BZ123+1</f>
        <v>8</v>
      </c>
      <c r="CM123" s="73">
        <f t="shared" ref="CM123" si="1633">CA123+1</f>
        <v>8</v>
      </c>
      <c r="CN123" s="73">
        <f t="shared" ref="CN123" si="1634">CB123+1</f>
        <v>8</v>
      </c>
      <c r="CO123" s="73">
        <f t="shared" ref="CO123" si="1635">CC123+1</f>
        <v>8</v>
      </c>
      <c r="CP123" s="73">
        <f t="shared" ref="CP123" si="1636">CD123+1</f>
        <v>8</v>
      </c>
      <c r="CQ123" s="73">
        <f t="shared" ref="CQ123" si="1637">CE123+1</f>
        <v>8</v>
      </c>
      <c r="CR123" s="73">
        <f t="shared" ref="CR123" si="1638">CF123+1</f>
        <v>8</v>
      </c>
      <c r="CS123" s="73">
        <f t="shared" ref="CS123" si="1639">CG123+1</f>
        <v>8</v>
      </c>
      <c r="CT123" s="73">
        <f t="shared" ref="CT123" si="1640">CH123+1</f>
        <v>9</v>
      </c>
      <c r="CU123" s="73">
        <f t="shared" ref="CU123" si="1641">CI123+1</f>
        <v>9</v>
      </c>
      <c r="CV123" s="73">
        <f t="shared" ref="CV123" si="1642">CJ123+1</f>
        <v>9</v>
      </c>
      <c r="CW123" s="73">
        <f t="shared" ref="CW123" si="1643">CK123+1</f>
        <v>9</v>
      </c>
      <c r="CX123" s="73">
        <f t="shared" ref="CX123" si="1644">CL123+1</f>
        <v>9</v>
      </c>
      <c r="CY123" s="73">
        <f t="shared" ref="CY123" si="1645">CM123+1</f>
        <v>9</v>
      </c>
      <c r="CZ123" s="73">
        <f t="shared" ref="CZ123" si="1646">CN123+1</f>
        <v>9</v>
      </c>
      <c r="DA123" s="73">
        <f t="shared" ref="DA123" si="1647">CO123+1</f>
        <v>9</v>
      </c>
      <c r="DB123" s="73">
        <f t="shared" ref="DB123" si="1648">CP123+1</f>
        <v>9</v>
      </c>
      <c r="DC123" s="73">
        <f t="shared" ref="DC123" si="1649">CQ123+1</f>
        <v>9</v>
      </c>
      <c r="DD123" s="73">
        <f t="shared" ref="DD123" si="1650">CR123+1</f>
        <v>9</v>
      </c>
      <c r="DE123" s="73">
        <f t="shared" ref="DE123" si="1651">CS123+1</f>
        <v>9</v>
      </c>
      <c r="DF123" s="73">
        <f t="shared" ref="DF123" si="1652">CT123+1</f>
        <v>10</v>
      </c>
      <c r="DG123" s="73">
        <f t="shared" ref="DG123" si="1653">CU123+1</f>
        <v>10</v>
      </c>
      <c r="DH123" s="73">
        <f t="shared" ref="DH123" si="1654">CV123+1</f>
        <v>10</v>
      </c>
      <c r="DI123" s="73">
        <f t="shared" ref="DI123" si="1655">CW123+1</f>
        <v>10</v>
      </c>
      <c r="DJ123" s="73">
        <f t="shared" ref="DJ123" si="1656">CX123+1</f>
        <v>10</v>
      </c>
      <c r="DK123" s="73">
        <f t="shared" ref="DK123" si="1657">CY123+1</f>
        <v>10</v>
      </c>
      <c r="DL123" s="73">
        <f t="shared" ref="DL123" si="1658">CZ123+1</f>
        <v>10</v>
      </c>
      <c r="DM123" s="73">
        <f t="shared" ref="DM123" si="1659">DA123+1</f>
        <v>10</v>
      </c>
      <c r="DN123" s="73">
        <f t="shared" ref="DN123" si="1660">DB123+1</f>
        <v>10</v>
      </c>
      <c r="DO123" s="73">
        <f t="shared" ref="DO123" si="1661">DC123+1</f>
        <v>10</v>
      </c>
      <c r="DP123" s="73">
        <f t="shared" ref="DP123" si="1662">DD123+1</f>
        <v>10</v>
      </c>
      <c r="DQ123" s="73">
        <f t="shared" ref="DQ123" si="1663">DE123+1</f>
        <v>10</v>
      </c>
      <c r="DR123" s="73">
        <f t="shared" ref="DR123" si="1664">DF123+1</f>
        <v>11</v>
      </c>
      <c r="DS123" s="73">
        <f t="shared" ref="DS123" si="1665">DG123+1</f>
        <v>11</v>
      </c>
      <c r="DT123" s="73">
        <f t="shared" ref="DT123" si="1666">DH123+1</f>
        <v>11</v>
      </c>
      <c r="DU123" s="73">
        <f t="shared" ref="DU123" si="1667">DI123+1</f>
        <v>11</v>
      </c>
      <c r="DV123" s="73">
        <f t="shared" ref="DV123" si="1668">DJ123+1</f>
        <v>11</v>
      </c>
      <c r="DW123" s="73">
        <f t="shared" ref="DW123" si="1669">DK123+1</f>
        <v>11</v>
      </c>
      <c r="DX123" s="73">
        <f t="shared" ref="DX123" si="1670">DL123+1</f>
        <v>11</v>
      </c>
      <c r="DY123" s="73">
        <f t="shared" ref="DY123" si="1671">DM123+1</f>
        <v>11</v>
      </c>
      <c r="DZ123" s="73">
        <f t="shared" ref="DZ123" si="1672">DN123+1</f>
        <v>11</v>
      </c>
      <c r="EA123" s="73">
        <f t="shared" ref="EA123" si="1673">DO123+1</f>
        <v>11</v>
      </c>
      <c r="EB123" s="73">
        <f t="shared" ref="EB123" si="1674">DP123+1</f>
        <v>11</v>
      </c>
      <c r="EC123" s="73">
        <f t="shared" ref="EC123" si="1675">DQ123+1</f>
        <v>11</v>
      </c>
      <c r="ED123" s="73">
        <f t="shared" ref="ED123" si="1676">DR123+1</f>
        <v>12</v>
      </c>
      <c r="EE123" s="73">
        <f t="shared" ref="EE123" si="1677">DS123+1</f>
        <v>12</v>
      </c>
      <c r="EF123" s="73">
        <f t="shared" ref="EF123" si="1678">DT123+1</f>
        <v>12</v>
      </c>
      <c r="EG123" s="73">
        <f t="shared" ref="EG123" si="1679">DU123+1</f>
        <v>12</v>
      </c>
      <c r="EH123" s="73">
        <f t="shared" ref="EH123" si="1680">DV123+1</f>
        <v>12</v>
      </c>
      <c r="EI123" s="73">
        <f t="shared" ref="EI123" si="1681">DW123+1</f>
        <v>12</v>
      </c>
      <c r="EJ123" s="73">
        <f t="shared" ref="EJ123" si="1682">DX123+1</f>
        <v>12</v>
      </c>
      <c r="EK123" s="73">
        <f t="shared" ref="EK123" si="1683">DY123+1</f>
        <v>12</v>
      </c>
      <c r="EL123" s="73">
        <f t="shared" ref="EL123" si="1684">DZ123+1</f>
        <v>12</v>
      </c>
      <c r="EM123" s="73">
        <f t="shared" ref="EM123" si="1685">EA123+1</f>
        <v>12</v>
      </c>
      <c r="EN123" s="73">
        <f t="shared" ref="EN123" si="1686">EB123+1</f>
        <v>12</v>
      </c>
      <c r="EO123" s="73">
        <f t="shared" ref="EO123" si="1687">EC123+1</f>
        <v>12</v>
      </c>
      <c r="EP123" s="73">
        <f t="shared" ref="EP123" si="1688">ED123+1</f>
        <v>13</v>
      </c>
      <c r="EQ123" s="73">
        <f t="shared" ref="EQ123" si="1689">EE123+1</f>
        <v>13</v>
      </c>
      <c r="ER123" s="73">
        <f t="shared" ref="ER123" si="1690">EF123+1</f>
        <v>13</v>
      </c>
      <c r="ES123" s="73">
        <f t="shared" ref="ES123" si="1691">EG123+1</f>
        <v>13</v>
      </c>
      <c r="ET123" s="73">
        <f t="shared" ref="ET123" si="1692">EH123+1</f>
        <v>13</v>
      </c>
      <c r="EU123" s="73">
        <f t="shared" ref="EU123" si="1693">EI123+1</f>
        <v>13</v>
      </c>
      <c r="EV123" s="73">
        <f t="shared" ref="EV123" si="1694">EJ123+1</f>
        <v>13</v>
      </c>
      <c r="EW123" s="73">
        <f t="shared" ref="EW123" si="1695">EK123+1</f>
        <v>13</v>
      </c>
      <c r="EX123" s="73">
        <f t="shared" ref="EX123" si="1696">EL123+1</f>
        <v>13</v>
      </c>
      <c r="EY123" s="73">
        <f t="shared" ref="EY123" si="1697">EM123+1</f>
        <v>13</v>
      </c>
      <c r="EZ123" s="73">
        <f t="shared" ref="EZ123" si="1698">EN123+1</f>
        <v>13</v>
      </c>
      <c r="FA123" s="73">
        <f t="shared" ref="FA123" si="1699">EO123+1</f>
        <v>13</v>
      </c>
      <c r="FB123" s="73">
        <f t="shared" ref="FB123" si="1700">EP123+1</f>
        <v>14</v>
      </c>
      <c r="FC123" s="73">
        <f t="shared" ref="FC123" si="1701">EQ123+1</f>
        <v>14</v>
      </c>
      <c r="FD123" s="73">
        <f t="shared" ref="FD123" si="1702">ER123+1</f>
        <v>14</v>
      </c>
      <c r="FE123" s="73">
        <f t="shared" ref="FE123" si="1703">ES123+1</f>
        <v>14</v>
      </c>
      <c r="FF123" s="73">
        <f t="shared" ref="FF123" si="1704">ET123+1</f>
        <v>14</v>
      </c>
      <c r="FG123" s="73">
        <f t="shared" ref="FG123" si="1705">EU123+1</f>
        <v>14</v>
      </c>
      <c r="FH123" s="73">
        <f t="shared" ref="FH123" si="1706">EV123+1</f>
        <v>14</v>
      </c>
      <c r="FI123" s="73">
        <f t="shared" ref="FI123" si="1707">EW123+1</f>
        <v>14</v>
      </c>
      <c r="FJ123" s="73">
        <f t="shared" ref="FJ123" si="1708">EX123+1</f>
        <v>14</v>
      </c>
      <c r="FK123" s="73">
        <f t="shared" ref="FK123" si="1709">EY123+1</f>
        <v>14</v>
      </c>
      <c r="FL123" s="73">
        <f t="shared" ref="FL123" si="1710">EZ123+1</f>
        <v>14</v>
      </c>
      <c r="FM123" s="73">
        <f t="shared" ref="FM123" si="1711">FA123+1</f>
        <v>14</v>
      </c>
      <c r="FN123" s="73">
        <f t="shared" ref="FN123" si="1712">FB123+1</f>
        <v>15</v>
      </c>
      <c r="FO123" s="73">
        <f t="shared" ref="FO123" si="1713">FC123+1</f>
        <v>15</v>
      </c>
      <c r="FP123" s="73">
        <f t="shared" ref="FP123" si="1714">FD123+1</f>
        <v>15</v>
      </c>
      <c r="FQ123" s="73">
        <f t="shared" ref="FQ123" si="1715">FE123+1</f>
        <v>15</v>
      </c>
      <c r="FR123" s="73">
        <f t="shared" ref="FR123" si="1716">FF123+1</f>
        <v>15</v>
      </c>
      <c r="FS123" s="73">
        <f t="shared" ref="FS123" si="1717">FG123+1</f>
        <v>15</v>
      </c>
      <c r="FT123" s="73">
        <f t="shared" ref="FT123" si="1718">FH123+1</f>
        <v>15</v>
      </c>
      <c r="FU123" s="73">
        <f t="shared" ref="FU123" si="1719">FI123+1</f>
        <v>15</v>
      </c>
      <c r="FV123" s="73">
        <f t="shared" ref="FV123" si="1720">FJ123+1</f>
        <v>15</v>
      </c>
      <c r="FW123" s="73">
        <f t="shared" ref="FW123" si="1721">FK123+1</f>
        <v>15</v>
      </c>
      <c r="FX123" s="73">
        <f t="shared" ref="FX123" si="1722">FL123+1</f>
        <v>15</v>
      </c>
      <c r="FY123" s="73">
        <f t="shared" ref="FY123" si="1723">FM123+1</f>
        <v>15</v>
      </c>
      <c r="FZ123" s="73">
        <f t="shared" ref="FZ123" si="1724">FN123+1</f>
        <v>16</v>
      </c>
      <c r="GA123" s="73">
        <f t="shared" ref="GA123" si="1725">FO123+1</f>
        <v>16</v>
      </c>
      <c r="GB123" s="73">
        <f t="shared" ref="GB123" si="1726">FP123+1</f>
        <v>16</v>
      </c>
      <c r="GC123" s="73">
        <f t="shared" ref="GC123" si="1727">FQ123+1</f>
        <v>16</v>
      </c>
      <c r="GD123" s="73">
        <f t="shared" ref="GD123" si="1728">FR123+1</f>
        <v>16</v>
      </c>
      <c r="GE123" s="73">
        <f t="shared" ref="GE123" si="1729">FS123+1</f>
        <v>16</v>
      </c>
      <c r="GF123" s="73">
        <f t="shared" ref="GF123" si="1730">FT123+1</f>
        <v>16</v>
      </c>
      <c r="GG123" s="73">
        <f t="shared" ref="GG123" si="1731">FU123+1</f>
        <v>16</v>
      </c>
      <c r="GH123" s="73">
        <f t="shared" ref="GH123" si="1732">FV123+1</f>
        <v>16</v>
      </c>
      <c r="GI123" s="73">
        <f t="shared" ref="GI123" si="1733">FW123+1</f>
        <v>16</v>
      </c>
      <c r="GJ123" s="73">
        <f t="shared" ref="GJ123" si="1734">FX123+1</f>
        <v>16</v>
      </c>
      <c r="GK123" s="73">
        <f t="shared" ref="GK123" si="1735">FY123+1</f>
        <v>16</v>
      </c>
      <c r="GL123" s="73">
        <f t="shared" ref="GL123" si="1736">FZ123+1</f>
        <v>17</v>
      </c>
      <c r="GM123" s="73">
        <f t="shared" ref="GM123" si="1737">GA123+1</f>
        <v>17</v>
      </c>
      <c r="GN123" s="73">
        <f t="shared" ref="GN123" si="1738">GB123+1</f>
        <v>17</v>
      </c>
      <c r="GO123" s="73">
        <f t="shared" ref="GO123" si="1739">GC123+1</f>
        <v>17</v>
      </c>
      <c r="GP123" s="73">
        <f t="shared" ref="GP123" si="1740">GD123+1</f>
        <v>17</v>
      </c>
      <c r="GQ123" s="73">
        <f t="shared" ref="GQ123" si="1741">GE123+1</f>
        <v>17</v>
      </c>
      <c r="GR123" s="73">
        <f t="shared" ref="GR123" si="1742">GF123+1</f>
        <v>17</v>
      </c>
      <c r="GS123" s="73">
        <f t="shared" ref="GS123" si="1743">GG123+1</f>
        <v>17</v>
      </c>
      <c r="GT123" s="73">
        <f t="shared" ref="GT123" si="1744">GH123+1</f>
        <v>17</v>
      </c>
      <c r="GU123" s="73">
        <f t="shared" ref="GU123" si="1745">GI123+1</f>
        <v>17</v>
      </c>
      <c r="GV123" s="73">
        <f t="shared" ref="GV123" si="1746">GJ123+1</f>
        <v>17</v>
      </c>
      <c r="GW123" s="73">
        <f t="shared" ref="GW123" si="1747">GK123+1</f>
        <v>17</v>
      </c>
      <c r="GX123" s="73">
        <f t="shared" ref="GX123" si="1748">GL123+1</f>
        <v>18</v>
      </c>
      <c r="GY123" s="73">
        <f t="shared" ref="GY123" si="1749">GM123+1</f>
        <v>18</v>
      </c>
      <c r="GZ123" s="73">
        <f t="shared" ref="GZ123" si="1750">GN123+1</f>
        <v>18</v>
      </c>
      <c r="HA123" s="73">
        <f t="shared" ref="HA123" si="1751">GO123+1</f>
        <v>18</v>
      </c>
      <c r="HB123" s="73">
        <f t="shared" ref="HB123" si="1752">GP123+1</f>
        <v>18</v>
      </c>
      <c r="HC123" s="73">
        <f t="shared" ref="HC123" si="1753">GQ123+1</f>
        <v>18</v>
      </c>
      <c r="HD123" s="73">
        <f t="shared" ref="HD123" si="1754">GR123+1</f>
        <v>18</v>
      </c>
      <c r="HE123" s="73">
        <f t="shared" ref="HE123" si="1755">GS123+1</f>
        <v>18</v>
      </c>
      <c r="HF123" s="73">
        <f t="shared" ref="HF123" si="1756">GT123+1</f>
        <v>18</v>
      </c>
      <c r="HG123" s="73">
        <f t="shared" ref="HG123" si="1757">GU123+1</f>
        <v>18</v>
      </c>
      <c r="HH123" s="73">
        <f t="shared" ref="HH123" si="1758">GV123+1</f>
        <v>18</v>
      </c>
      <c r="HI123" s="73">
        <f t="shared" ref="HI123" si="1759">GW123+1</f>
        <v>18</v>
      </c>
      <c r="HJ123" s="73">
        <f t="shared" ref="HJ123" si="1760">GX123+1</f>
        <v>19</v>
      </c>
      <c r="HK123" s="73">
        <f t="shared" ref="HK123" si="1761">GY123+1</f>
        <v>19</v>
      </c>
      <c r="HL123" s="73">
        <f t="shared" ref="HL123" si="1762">GZ123+1</f>
        <v>19</v>
      </c>
      <c r="HM123" s="73">
        <f t="shared" ref="HM123" si="1763">HA123+1</f>
        <v>19</v>
      </c>
      <c r="HN123" s="73">
        <f t="shared" ref="HN123" si="1764">HB123+1</f>
        <v>19</v>
      </c>
      <c r="HO123" s="73">
        <f t="shared" ref="HO123" si="1765">HC123+1</f>
        <v>19</v>
      </c>
      <c r="HP123" s="73">
        <f t="shared" ref="HP123" si="1766">HD123+1</f>
        <v>19</v>
      </c>
      <c r="HQ123" s="73">
        <f t="shared" ref="HQ123" si="1767">HE123+1</f>
        <v>19</v>
      </c>
      <c r="HR123" s="73">
        <f t="shared" ref="HR123" si="1768">HF123+1</f>
        <v>19</v>
      </c>
      <c r="HS123" s="73">
        <f t="shared" ref="HS123" si="1769">HG123+1</f>
        <v>19</v>
      </c>
      <c r="HT123" s="73">
        <f t="shared" ref="HT123" si="1770">HH123+1</f>
        <v>19</v>
      </c>
      <c r="HU123" s="73">
        <f t="shared" ref="HU123" si="1771">HI123+1</f>
        <v>19</v>
      </c>
      <c r="HV123" s="73">
        <f t="shared" ref="HV123" si="1772">HJ123+1</f>
        <v>20</v>
      </c>
      <c r="HW123" s="73">
        <f t="shared" ref="HW123" si="1773">HK123+1</f>
        <v>20</v>
      </c>
      <c r="HX123" s="73">
        <f t="shared" ref="HX123" si="1774">HL123+1</f>
        <v>20</v>
      </c>
      <c r="HY123" s="73">
        <f t="shared" ref="HY123" si="1775">HM123+1</f>
        <v>20</v>
      </c>
      <c r="HZ123" s="73">
        <f t="shared" ref="HZ123" si="1776">HN123+1</f>
        <v>20</v>
      </c>
      <c r="IA123" s="73">
        <f t="shared" ref="IA123" si="1777">HO123+1</f>
        <v>20</v>
      </c>
      <c r="IB123" s="73">
        <f t="shared" ref="IB123" si="1778">HP123+1</f>
        <v>20</v>
      </c>
      <c r="IC123" s="73">
        <f t="shared" ref="IC123" si="1779">HQ123+1</f>
        <v>20</v>
      </c>
      <c r="ID123" s="73">
        <f t="shared" ref="ID123" si="1780">HR123+1</f>
        <v>20</v>
      </c>
      <c r="IE123" s="73">
        <f t="shared" ref="IE123" si="1781">HS123+1</f>
        <v>20</v>
      </c>
      <c r="IF123" s="73">
        <f t="shared" ref="IF123" si="1782">HT123+1</f>
        <v>20</v>
      </c>
      <c r="IG123" s="73">
        <f t="shared" ref="IG123" si="1783">HU123+1</f>
        <v>20</v>
      </c>
    </row>
    <row r="124" spans="1:241" x14ac:dyDescent="0.2">
      <c r="A124" s="150" t="s">
        <v>55</v>
      </c>
      <c r="B124" s="74">
        <v>1</v>
      </c>
      <c r="C124" s="74">
        <f t="shared" ref="C124" si="1784">B124+1</f>
        <v>2</v>
      </c>
      <c r="D124" s="74">
        <f t="shared" ref="D124" si="1785">C124+1</f>
        <v>3</v>
      </c>
      <c r="E124" s="74">
        <f t="shared" ref="E124" si="1786">D124+1</f>
        <v>4</v>
      </c>
      <c r="F124" s="74">
        <f t="shared" ref="F124" si="1787">E124+1</f>
        <v>5</v>
      </c>
      <c r="G124" s="74">
        <f t="shared" ref="G124" si="1788">F124+1</f>
        <v>6</v>
      </c>
      <c r="H124" s="74">
        <f t="shared" ref="H124" si="1789">G124+1</f>
        <v>7</v>
      </c>
      <c r="I124" s="74">
        <f t="shared" ref="I124" si="1790">H124+1</f>
        <v>8</v>
      </c>
      <c r="J124" s="74">
        <f t="shared" ref="J124" si="1791">I124+1</f>
        <v>9</v>
      </c>
      <c r="K124" s="74">
        <f t="shared" ref="K124" si="1792">J124+1</f>
        <v>10</v>
      </c>
      <c r="L124" s="74">
        <f t="shared" ref="L124" si="1793">K124+1</f>
        <v>11</v>
      </c>
      <c r="M124" s="74">
        <f t="shared" ref="M124" si="1794">L124+1</f>
        <v>12</v>
      </c>
      <c r="N124" s="74">
        <f t="shared" ref="N124" si="1795">M124+1</f>
        <v>13</v>
      </c>
      <c r="O124" s="74">
        <f t="shared" ref="O124" si="1796">N124+1</f>
        <v>14</v>
      </c>
      <c r="P124" s="74">
        <f t="shared" ref="P124" si="1797">O124+1</f>
        <v>15</v>
      </c>
      <c r="Q124" s="74">
        <f t="shared" ref="Q124" si="1798">P124+1</f>
        <v>16</v>
      </c>
      <c r="R124" s="74">
        <f t="shared" ref="R124" si="1799">Q124+1</f>
        <v>17</v>
      </c>
      <c r="S124" s="74">
        <f t="shared" ref="S124" si="1800">R124+1</f>
        <v>18</v>
      </c>
      <c r="T124" s="74">
        <f t="shared" ref="T124" si="1801">S124+1</f>
        <v>19</v>
      </c>
      <c r="U124" s="74">
        <f t="shared" ref="U124" si="1802">T124+1</f>
        <v>20</v>
      </c>
      <c r="V124" s="74">
        <f t="shared" ref="V124" si="1803">U124+1</f>
        <v>21</v>
      </c>
      <c r="W124" s="74">
        <f t="shared" ref="W124" si="1804">V124+1</f>
        <v>22</v>
      </c>
      <c r="X124" s="74">
        <f t="shared" ref="X124" si="1805">W124+1</f>
        <v>23</v>
      </c>
      <c r="Y124" s="74">
        <f t="shared" ref="Y124" si="1806">X124+1</f>
        <v>24</v>
      </c>
      <c r="Z124" s="74">
        <f t="shared" ref="Z124" si="1807">Y124+1</f>
        <v>25</v>
      </c>
      <c r="AA124" s="74">
        <f t="shared" ref="AA124" si="1808">Z124+1</f>
        <v>26</v>
      </c>
      <c r="AB124" s="74">
        <f t="shared" ref="AB124" si="1809">AA124+1</f>
        <v>27</v>
      </c>
      <c r="AC124" s="74">
        <f t="shared" ref="AC124" si="1810">AB124+1</f>
        <v>28</v>
      </c>
      <c r="AD124" s="74">
        <f t="shared" ref="AD124" si="1811">AC124+1</f>
        <v>29</v>
      </c>
      <c r="AE124" s="74">
        <f t="shared" ref="AE124" si="1812">AD124+1</f>
        <v>30</v>
      </c>
      <c r="AF124" s="74">
        <f t="shared" ref="AF124" si="1813">AE124+1</f>
        <v>31</v>
      </c>
      <c r="AG124" s="74">
        <f t="shared" ref="AG124" si="1814">AF124+1</f>
        <v>32</v>
      </c>
      <c r="AH124" s="74">
        <f t="shared" ref="AH124" si="1815">AG124+1</f>
        <v>33</v>
      </c>
      <c r="AI124" s="74">
        <f t="shared" ref="AI124" si="1816">AH124+1</f>
        <v>34</v>
      </c>
      <c r="AJ124" s="74">
        <f t="shared" ref="AJ124" si="1817">AI124+1</f>
        <v>35</v>
      </c>
      <c r="AK124" s="74">
        <f t="shared" ref="AK124" si="1818">AJ124+1</f>
        <v>36</v>
      </c>
      <c r="AL124" s="74">
        <f t="shared" ref="AL124" si="1819">AK124+1</f>
        <v>37</v>
      </c>
      <c r="AM124" s="74">
        <f t="shared" ref="AM124" si="1820">AL124+1</f>
        <v>38</v>
      </c>
      <c r="AN124" s="74">
        <f t="shared" ref="AN124" si="1821">AM124+1</f>
        <v>39</v>
      </c>
      <c r="AO124" s="74">
        <f t="shared" ref="AO124" si="1822">AN124+1</f>
        <v>40</v>
      </c>
      <c r="AP124" s="74">
        <f t="shared" ref="AP124" si="1823">AO124+1</f>
        <v>41</v>
      </c>
      <c r="AQ124" s="74">
        <f t="shared" ref="AQ124" si="1824">AP124+1</f>
        <v>42</v>
      </c>
      <c r="AR124" s="74">
        <f t="shared" ref="AR124" si="1825">AQ124+1</f>
        <v>43</v>
      </c>
      <c r="AS124" s="74">
        <f t="shared" ref="AS124" si="1826">AR124+1</f>
        <v>44</v>
      </c>
      <c r="AT124" s="74">
        <f t="shared" ref="AT124" si="1827">AS124+1</f>
        <v>45</v>
      </c>
      <c r="AU124" s="74">
        <f t="shared" ref="AU124" si="1828">AT124+1</f>
        <v>46</v>
      </c>
      <c r="AV124" s="74">
        <f t="shared" ref="AV124" si="1829">AU124+1</f>
        <v>47</v>
      </c>
      <c r="AW124" s="74">
        <f t="shared" ref="AW124" si="1830">AV124+1</f>
        <v>48</v>
      </c>
      <c r="AX124" s="75">
        <f t="shared" ref="AX124" si="1831">AW124+1</f>
        <v>49</v>
      </c>
      <c r="AY124" s="75">
        <f t="shared" ref="AY124" si="1832">AX124+1</f>
        <v>50</v>
      </c>
      <c r="AZ124" s="75">
        <f t="shared" ref="AZ124" si="1833">AY124+1</f>
        <v>51</v>
      </c>
      <c r="BA124" s="75">
        <f t="shared" ref="BA124" si="1834">AZ124+1</f>
        <v>52</v>
      </c>
      <c r="BB124" s="75">
        <f t="shared" ref="BB124" si="1835">BA124+1</f>
        <v>53</v>
      </c>
      <c r="BC124" s="75">
        <f t="shared" ref="BC124" si="1836">BB124+1</f>
        <v>54</v>
      </c>
      <c r="BD124" s="75">
        <f t="shared" ref="BD124" si="1837">BC124+1</f>
        <v>55</v>
      </c>
      <c r="BE124" s="75">
        <f t="shared" ref="BE124" si="1838">BD124+1</f>
        <v>56</v>
      </c>
      <c r="BF124" s="75">
        <f t="shared" ref="BF124" si="1839">BE124+1</f>
        <v>57</v>
      </c>
      <c r="BG124" s="75">
        <f t="shared" ref="BG124" si="1840">BF124+1</f>
        <v>58</v>
      </c>
      <c r="BH124" s="75">
        <f t="shared" ref="BH124" si="1841">BG124+1</f>
        <v>59</v>
      </c>
      <c r="BI124" s="75">
        <f t="shared" ref="BI124" si="1842">BH124+1</f>
        <v>60</v>
      </c>
      <c r="BJ124" s="75">
        <f t="shared" ref="BJ124" si="1843">BI124+1</f>
        <v>61</v>
      </c>
      <c r="BK124" s="75">
        <f t="shared" ref="BK124" si="1844">BJ124+1</f>
        <v>62</v>
      </c>
      <c r="BL124" s="75">
        <f t="shared" ref="BL124" si="1845">BK124+1</f>
        <v>63</v>
      </c>
      <c r="BM124" s="75">
        <f t="shared" ref="BM124" si="1846">BL124+1</f>
        <v>64</v>
      </c>
      <c r="BN124" s="75">
        <f t="shared" ref="BN124" si="1847">BM124+1</f>
        <v>65</v>
      </c>
      <c r="BO124" s="75">
        <f t="shared" ref="BO124" si="1848">BN124+1</f>
        <v>66</v>
      </c>
      <c r="BP124" s="75">
        <f t="shared" ref="BP124" si="1849">BO124+1</f>
        <v>67</v>
      </c>
      <c r="BQ124" s="75">
        <f t="shared" ref="BQ124" si="1850">BP124+1</f>
        <v>68</v>
      </c>
      <c r="BR124" s="75">
        <f t="shared" ref="BR124" si="1851">BQ124+1</f>
        <v>69</v>
      </c>
      <c r="BS124" s="75">
        <f t="shared" ref="BS124" si="1852">BR124+1</f>
        <v>70</v>
      </c>
      <c r="BT124" s="75">
        <f t="shared" ref="BT124" si="1853">BS124+1</f>
        <v>71</v>
      </c>
      <c r="BU124" s="75">
        <f t="shared" ref="BU124" si="1854">BT124+1</f>
        <v>72</v>
      </c>
      <c r="BV124" s="75">
        <f t="shared" ref="BV124" si="1855">BU124+1</f>
        <v>73</v>
      </c>
      <c r="BW124" s="75">
        <f t="shared" ref="BW124" si="1856">BV124+1</f>
        <v>74</v>
      </c>
      <c r="BX124" s="75">
        <f t="shared" ref="BX124" si="1857">BW124+1</f>
        <v>75</v>
      </c>
      <c r="BY124" s="75">
        <f t="shared" ref="BY124" si="1858">BX124+1</f>
        <v>76</v>
      </c>
      <c r="BZ124" s="75">
        <f t="shared" ref="BZ124" si="1859">BY124+1</f>
        <v>77</v>
      </c>
      <c r="CA124" s="75">
        <f t="shared" ref="CA124" si="1860">BZ124+1</f>
        <v>78</v>
      </c>
      <c r="CB124" s="75">
        <f t="shared" ref="CB124" si="1861">CA124+1</f>
        <v>79</v>
      </c>
      <c r="CC124" s="75">
        <f t="shared" ref="CC124" si="1862">CB124+1</f>
        <v>80</v>
      </c>
      <c r="CD124" s="75">
        <f t="shared" ref="CD124" si="1863">CC124+1</f>
        <v>81</v>
      </c>
      <c r="CE124" s="75">
        <f t="shared" ref="CE124" si="1864">CD124+1</f>
        <v>82</v>
      </c>
      <c r="CF124" s="75">
        <f t="shared" ref="CF124" si="1865">CE124+1</f>
        <v>83</v>
      </c>
      <c r="CG124" s="75">
        <f t="shared" ref="CG124" si="1866">CF124+1</f>
        <v>84</v>
      </c>
      <c r="CH124" s="75">
        <f t="shared" ref="CH124" si="1867">CG124+1</f>
        <v>85</v>
      </c>
      <c r="CI124" s="75">
        <f t="shared" ref="CI124" si="1868">CH124+1</f>
        <v>86</v>
      </c>
      <c r="CJ124" s="75">
        <f t="shared" ref="CJ124" si="1869">CI124+1</f>
        <v>87</v>
      </c>
      <c r="CK124" s="75">
        <f t="shared" ref="CK124" si="1870">CJ124+1</f>
        <v>88</v>
      </c>
      <c r="CL124" s="75">
        <f t="shared" ref="CL124" si="1871">CK124+1</f>
        <v>89</v>
      </c>
      <c r="CM124" s="75">
        <f t="shared" ref="CM124" si="1872">CL124+1</f>
        <v>90</v>
      </c>
      <c r="CN124" s="75">
        <f t="shared" ref="CN124" si="1873">CM124+1</f>
        <v>91</v>
      </c>
      <c r="CO124" s="75">
        <f t="shared" ref="CO124" si="1874">CN124+1</f>
        <v>92</v>
      </c>
      <c r="CP124" s="75">
        <f t="shared" ref="CP124" si="1875">CO124+1</f>
        <v>93</v>
      </c>
      <c r="CQ124" s="75">
        <f t="shared" ref="CQ124" si="1876">CP124+1</f>
        <v>94</v>
      </c>
      <c r="CR124" s="75">
        <f t="shared" ref="CR124" si="1877">CQ124+1</f>
        <v>95</v>
      </c>
      <c r="CS124" s="75">
        <f t="shared" ref="CS124" si="1878">CR124+1</f>
        <v>96</v>
      </c>
      <c r="CT124" s="75">
        <f t="shared" ref="CT124" si="1879">CS124+1</f>
        <v>97</v>
      </c>
      <c r="CU124" s="75">
        <f t="shared" ref="CU124" si="1880">CT124+1</f>
        <v>98</v>
      </c>
      <c r="CV124" s="75">
        <f t="shared" ref="CV124" si="1881">CU124+1</f>
        <v>99</v>
      </c>
      <c r="CW124" s="75">
        <f t="shared" ref="CW124" si="1882">CV124+1</f>
        <v>100</v>
      </c>
      <c r="CX124" s="75">
        <f t="shared" ref="CX124" si="1883">CW124+1</f>
        <v>101</v>
      </c>
      <c r="CY124" s="75">
        <f t="shared" ref="CY124" si="1884">CX124+1</f>
        <v>102</v>
      </c>
      <c r="CZ124" s="75">
        <f t="shared" ref="CZ124" si="1885">CY124+1</f>
        <v>103</v>
      </c>
      <c r="DA124" s="75">
        <f t="shared" ref="DA124" si="1886">CZ124+1</f>
        <v>104</v>
      </c>
      <c r="DB124" s="75">
        <f t="shared" ref="DB124" si="1887">DA124+1</f>
        <v>105</v>
      </c>
      <c r="DC124" s="75">
        <f t="shared" ref="DC124" si="1888">DB124+1</f>
        <v>106</v>
      </c>
      <c r="DD124" s="75">
        <f t="shared" ref="DD124" si="1889">DC124+1</f>
        <v>107</v>
      </c>
      <c r="DE124" s="75">
        <f t="shared" ref="DE124" si="1890">DD124+1</f>
        <v>108</v>
      </c>
      <c r="DF124" s="75">
        <f t="shared" ref="DF124" si="1891">DE124+1</f>
        <v>109</v>
      </c>
      <c r="DG124" s="75">
        <f t="shared" ref="DG124" si="1892">DF124+1</f>
        <v>110</v>
      </c>
      <c r="DH124" s="75">
        <f t="shared" ref="DH124" si="1893">DG124+1</f>
        <v>111</v>
      </c>
      <c r="DI124" s="75">
        <f t="shared" ref="DI124" si="1894">DH124+1</f>
        <v>112</v>
      </c>
      <c r="DJ124" s="75">
        <f t="shared" ref="DJ124" si="1895">DI124+1</f>
        <v>113</v>
      </c>
      <c r="DK124" s="75">
        <f t="shared" ref="DK124" si="1896">DJ124+1</f>
        <v>114</v>
      </c>
      <c r="DL124" s="75">
        <f t="shared" ref="DL124" si="1897">DK124+1</f>
        <v>115</v>
      </c>
      <c r="DM124" s="75">
        <f t="shared" ref="DM124" si="1898">DL124+1</f>
        <v>116</v>
      </c>
      <c r="DN124" s="75">
        <f t="shared" ref="DN124" si="1899">DM124+1</f>
        <v>117</v>
      </c>
      <c r="DO124" s="75">
        <f t="shared" ref="DO124" si="1900">DN124+1</f>
        <v>118</v>
      </c>
      <c r="DP124" s="75">
        <f t="shared" ref="DP124" si="1901">DO124+1</f>
        <v>119</v>
      </c>
      <c r="DQ124" s="75">
        <f t="shared" ref="DQ124" si="1902">DP124+1</f>
        <v>120</v>
      </c>
      <c r="DR124" s="75">
        <f t="shared" ref="DR124" si="1903">DQ124+1</f>
        <v>121</v>
      </c>
      <c r="DS124" s="75">
        <f t="shared" ref="DS124" si="1904">DR124+1</f>
        <v>122</v>
      </c>
      <c r="DT124" s="75">
        <f t="shared" ref="DT124" si="1905">DS124+1</f>
        <v>123</v>
      </c>
      <c r="DU124" s="75">
        <f t="shared" ref="DU124" si="1906">DT124+1</f>
        <v>124</v>
      </c>
      <c r="DV124" s="75">
        <f t="shared" ref="DV124" si="1907">DU124+1</f>
        <v>125</v>
      </c>
      <c r="DW124" s="75">
        <f t="shared" ref="DW124" si="1908">DV124+1</f>
        <v>126</v>
      </c>
      <c r="DX124" s="75">
        <f t="shared" ref="DX124" si="1909">DW124+1</f>
        <v>127</v>
      </c>
      <c r="DY124" s="75">
        <f t="shared" ref="DY124" si="1910">DX124+1</f>
        <v>128</v>
      </c>
      <c r="DZ124" s="75">
        <f t="shared" ref="DZ124" si="1911">DY124+1</f>
        <v>129</v>
      </c>
      <c r="EA124" s="75">
        <f t="shared" ref="EA124" si="1912">DZ124+1</f>
        <v>130</v>
      </c>
      <c r="EB124" s="75">
        <f t="shared" ref="EB124" si="1913">EA124+1</f>
        <v>131</v>
      </c>
      <c r="EC124" s="75">
        <f t="shared" ref="EC124" si="1914">EB124+1</f>
        <v>132</v>
      </c>
      <c r="ED124" s="75">
        <f t="shared" ref="ED124" si="1915">EC124+1</f>
        <v>133</v>
      </c>
      <c r="EE124" s="75">
        <f t="shared" ref="EE124" si="1916">ED124+1</f>
        <v>134</v>
      </c>
      <c r="EF124" s="75">
        <f t="shared" ref="EF124" si="1917">EE124+1</f>
        <v>135</v>
      </c>
      <c r="EG124" s="75">
        <f t="shared" ref="EG124" si="1918">EF124+1</f>
        <v>136</v>
      </c>
      <c r="EH124" s="75">
        <f t="shared" ref="EH124" si="1919">EG124+1</f>
        <v>137</v>
      </c>
      <c r="EI124" s="75">
        <f t="shared" ref="EI124" si="1920">EH124+1</f>
        <v>138</v>
      </c>
      <c r="EJ124" s="75">
        <f t="shared" ref="EJ124" si="1921">EI124+1</f>
        <v>139</v>
      </c>
      <c r="EK124" s="75">
        <f t="shared" ref="EK124" si="1922">EJ124+1</f>
        <v>140</v>
      </c>
      <c r="EL124" s="75">
        <f t="shared" ref="EL124" si="1923">EK124+1</f>
        <v>141</v>
      </c>
      <c r="EM124" s="75">
        <f t="shared" ref="EM124" si="1924">EL124+1</f>
        <v>142</v>
      </c>
      <c r="EN124" s="75">
        <f t="shared" ref="EN124" si="1925">EM124+1</f>
        <v>143</v>
      </c>
      <c r="EO124" s="75">
        <f t="shared" ref="EO124" si="1926">EN124+1</f>
        <v>144</v>
      </c>
      <c r="EP124" s="75">
        <f t="shared" ref="EP124" si="1927">EO124+1</f>
        <v>145</v>
      </c>
      <c r="EQ124" s="75">
        <f t="shared" ref="EQ124" si="1928">EP124+1</f>
        <v>146</v>
      </c>
      <c r="ER124" s="75">
        <f t="shared" ref="ER124" si="1929">EQ124+1</f>
        <v>147</v>
      </c>
      <c r="ES124" s="75">
        <f t="shared" ref="ES124" si="1930">ER124+1</f>
        <v>148</v>
      </c>
      <c r="ET124" s="75">
        <f t="shared" ref="ET124" si="1931">ES124+1</f>
        <v>149</v>
      </c>
      <c r="EU124" s="75">
        <f t="shared" ref="EU124" si="1932">ET124+1</f>
        <v>150</v>
      </c>
      <c r="EV124" s="75">
        <f t="shared" ref="EV124" si="1933">EU124+1</f>
        <v>151</v>
      </c>
      <c r="EW124" s="75">
        <f t="shared" ref="EW124" si="1934">EV124+1</f>
        <v>152</v>
      </c>
      <c r="EX124" s="75">
        <f t="shared" ref="EX124" si="1935">EW124+1</f>
        <v>153</v>
      </c>
      <c r="EY124" s="75">
        <f t="shared" ref="EY124" si="1936">EX124+1</f>
        <v>154</v>
      </c>
      <c r="EZ124" s="75">
        <f t="shared" ref="EZ124" si="1937">EY124+1</f>
        <v>155</v>
      </c>
      <c r="FA124" s="75">
        <f t="shared" ref="FA124" si="1938">EZ124+1</f>
        <v>156</v>
      </c>
      <c r="FB124" s="75">
        <f t="shared" ref="FB124" si="1939">FA124+1</f>
        <v>157</v>
      </c>
      <c r="FC124" s="75">
        <f t="shared" ref="FC124" si="1940">FB124+1</f>
        <v>158</v>
      </c>
      <c r="FD124" s="75">
        <f t="shared" ref="FD124" si="1941">FC124+1</f>
        <v>159</v>
      </c>
      <c r="FE124" s="75">
        <f t="shared" ref="FE124" si="1942">FD124+1</f>
        <v>160</v>
      </c>
      <c r="FF124" s="75">
        <f t="shared" ref="FF124" si="1943">FE124+1</f>
        <v>161</v>
      </c>
      <c r="FG124" s="75">
        <f t="shared" ref="FG124" si="1944">FF124+1</f>
        <v>162</v>
      </c>
      <c r="FH124" s="75">
        <f t="shared" ref="FH124" si="1945">FG124+1</f>
        <v>163</v>
      </c>
      <c r="FI124" s="75">
        <f t="shared" ref="FI124" si="1946">FH124+1</f>
        <v>164</v>
      </c>
      <c r="FJ124" s="75">
        <f t="shared" ref="FJ124" si="1947">FI124+1</f>
        <v>165</v>
      </c>
      <c r="FK124" s="75">
        <f t="shared" ref="FK124" si="1948">FJ124+1</f>
        <v>166</v>
      </c>
      <c r="FL124" s="75">
        <f t="shared" ref="FL124" si="1949">FK124+1</f>
        <v>167</v>
      </c>
      <c r="FM124" s="75">
        <f t="shared" ref="FM124" si="1950">FL124+1</f>
        <v>168</v>
      </c>
      <c r="FN124" s="75">
        <f t="shared" ref="FN124" si="1951">FM124+1</f>
        <v>169</v>
      </c>
      <c r="FO124" s="75">
        <f t="shared" ref="FO124" si="1952">FN124+1</f>
        <v>170</v>
      </c>
      <c r="FP124" s="75">
        <f t="shared" ref="FP124" si="1953">FO124+1</f>
        <v>171</v>
      </c>
      <c r="FQ124" s="75">
        <f t="shared" ref="FQ124" si="1954">FP124+1</f>
        <v>172</v>
      </c>
      <c r="FR124" s="75">
        <f t="shared" ref="FR124" si="1955">FQ124+1</f>
        <v>173</v>
      </c>
      <c r="FS124" s="75">
        <f t="shared" ref="FS124" si="1956">FR124+1</f>
        <v>174</v>
      </c>
      <c r="FT124" s="75">
        <f t="shared" ref="FT124" si="1957">FS124+1</f>
        <v>175</v>
      </c>
      <c r="FU124" s="75">
        <f t="shared" ref="FU124" si="1958">FT124+1</f>
        <v>176</v>
      </c>
      <c r="FV124" s="75">
        <f t="shared" ref="FV124" si="1959">FU124+1</f>
        <v>177</v>
      </c>
      <c r="FW124" s="75">
        <f t="shared" ref="FW124" si="1960">FV124+1</f>
        <v>178</v>
      </c>
      <c r="FX124" s="75">
        <f t="shared" ref="FX124" si="1961">FW124+1</f>
        <v>179</v>
      </c>
      <c r="FY124" s="75">
        <f t="shared" ref="FY124" si="1962">FX124+1</f>
        <v>180</v>
      </c>
      <c r="FZ124" s="75">
        <f t="shared" ref="FZ124" si="1963">FY124+1</f>
        <v>181</v>
      </c>
      <c r="GA124" s="75">
        <f t="shared" ref="GA124" si="1964">FZ124+1</f>
        <v>182</v>
      </c>
      <c r="GB124" s="75">
        <f t="shared" ref="GB124" si="1965">GA124+1</f>
        <v>183</v>
      </c>
      <c r="GC124" s="75">
        <f t="shared" ref="GC124" si="1966">GB124+1</f>
        <v>184</v>
      </c>
      <c r="GD124" s="75">
        <f t="shared" ref="GD124" si="1967">GC124+1</f>
        <v>185</v>
      </c>
      <c r="GE124" s="75">
        <f t="shared" ref="GE124" si="1968">GD124+1</f>
        <v>186</v>
      </c>
      <c r="GF124" s="75">
        <f t="shared" ref="GF124" si="1969">GE124+1</f>
        <v>187</v>
      </c>
      <c r="GG124" s="75">
        <f t="shared" ref="GG124" si="1970">GF124+1</f>
        <v>188</v>
      </c>
      <c r="GH124" s="75">
        <f t="shared" ref="GH124" si="1971">GG124+1</f>
        <v>189</v>
      </c>
      <c r="GI124" s="75">
        <f t="shared" ref="GI124" si="1972">GH124+1</f>
        <v>190</v>
      </c>
      <c r="GJ124" s="75">
        <f t="shared" ref="GJ124" si="1973">GI124+1</f>
        <v>191</v>
      </c>
      <c r="GK124" s="75">
        <f t="shared" ref="GK124" si="1974">GJ124+1</f>
        <v>192</v>
      </c>
      <c r="GL124" s="75">
        <f t="shared" ref="GL124" si="1975">GK124+1</f>
        <v>193</v>
      </c>
      <c r="GM124" s="75">
        <f t="shared" ref="GM124" si="1976">GL124+1</f>
        <v>194</v>
      </c>
      <c r="GN124" s="75">
        <f t="shared" ref="GN124" si="1977">GM124+1</f>
        <v>195</v>
      </c>
      <c r="GO124" s="75">
        <f t="shared" ref="GO124" si="1978">GN124+1</f>
        <v>196</v>
      </c>
      <c r="GP124" s="75">
        <f t="shared" ref="GP124" si="1979">GO124+1</f>
        <v>197</v>
      </c>
      <c r="GQ124" s="75">
        <f t="shared" ref="GQ124" si="1980">GP124+1</f>
        <v>198</v>
      </c>
      <c r="GR124" s="75">
        <f t="shared" ref="GR124" si="1981">GQ124+1</f>
        <v>199</v>
      </c>
      <c r="GS124" s="75">
        <f t="shared" ref="GS124" si="1982">GR124+1</f>
        <v>200</v>
      </c>
      <c r="GT124" s="75">
        <f t="shared" ref="GT124" si="1983">GS124+1</f>
        <v>201</v>
      </c>
      <c r="GU124" s="75">
        <f t="shared" ref="GU124" si="1984">GT124+1</f>
        <v>202</v>
      </c>
      <c r="GV124" s="75">
        <f t="shared" ref="GV124" si="1985">GU124+1</f>
        <v>203</v>
      </c>
      <c r="GW124" s="75">
        <f t="shared" ref="GW124" si="1986">GV124+1</f>
        <v>204</v>
      </c>
      <c r="GX124" s="75">
        <f t="shared" ref="GX124" si="1987">GW124+1</f>
        <v>205</v>
      </c>
      <c r="GY124" s="75">
        <f t="shared" ref="GY124" si="1988">GX124+1</f>
        <v>206</v>
      </c>
      <c r="GZ124" s="75">
        <f t="shared" ref="GZ124" si="1989">GY124+1</f>
        <v>207</v>
      </c>
      <c r="HA124" s="75">
        <f t="shared" ref="HA124" si="1990">GZ124+1</f>
        <v>208</v>
      </c>
      <c r="HB124" s="75">
        <f t="shared" ref="HB124" si="1991">HA124+1</f>
        <v>209</v>
      </c>
      <c r="HC124" s="75">
        <f t="shared" ref="HC124" si="1992">HB124+1</f>
        <v>210</v>
      </c>
      <c r="HD124" s="75">
        <f t="shared" ref="HD124" si="1993">HC124+1</f>
        <v>211</v>
      </c>
      <c r="HE124" s="75">
        <f t="shared" ref="HE124" si="1994">HD124+1</f>
        <v>212</v>
      </c>
      <c r="HF124" s="75">
        <f t="shared" ref="HF124" si="1995">HE124+1</f>
        <v>213</v>
      </c>
      <c r="HG124" s="75">
        <f t="shared" ref="HG124" si="1996">HF124+1</f>
        <v>214</v>
      </c>
      <c r="HH124" s="75">
        <f t="shared" ref="HH124" si="1997">HG124+1</f>
        <v>215</v>
      </c>
      <c r="HI124" s="75">
        <f t="shared" ref="HI124" si="1998">HH124+1</f>
        <v>216</v>
      </c>
      <c r="HJ124" s="75">
        <f t="shared" ref="HJ124" si="1999">HI124+1</f>
        <v>217</v>
      </c>
      <c r="HK124" s="75">
        <f t="shared" ref="HK124" si="2000">HJ124+1</f>
        <v>218</v>
      </c>
      <c r="HL124" s="75">
        <f t="shared" ref="HL124" si="2001">HK124+1</f>
        <v>219</v>
      </c>
      <c r="HM124" s="75">
        <f t="shared" ref="HM124" si="2002">HL124+1</f>
        <v>220</v>
      </c>
      <c r="HN124" s="75">
        <f t="shared" ref="HN124" si="2003">HM124+1</f>
        <v>221</v>
      </c>
      <c r="HO124" s="75">
        <f t="shared" ref="HO124" si="2004">HN124+1</f>
        <v>222</v>
      </c>
      <c r="HP124" s="75">
        <f t="shared" ref="HP124" si="2005">HO124+1</f>
        <v>223</v>
      </c>
      <c r="HQ124" s="75">
        <f t="shared" ref="HQ124" si="2006">HP124+1</f>
        <v>224</v>
      </c>
      <c r="HR124" s="75">
        <f t="shared" ref="HR124" si="2007">HQ124+1</f>
        <v>225</v>
      </c>
      <c r="HS124" s="75">
        <f t="shared" ref="HS124" si="2008">HR124+1</f>
        <v>226</v>
      </c>
      <c r="HT124" s="75">
        <f t="shared" ref="HT124" si="2009">HS124+1</f>
        <v>227</v>
      </c>
      <c r="HU124" s="75">
        <f t="shared" ref="HU124" si="2010">HT124+1</f>
        <v>228</v>
      </c>
      <c r="HV124" s="75">
        <f t="shared" ref="HV124" si="2011">HU124+1</f>
        <v>229</v>
      </c>
      <c r="HW124" s="75">
        <f t="shared" ref="HW124" si="2012">HV124+1</f>
        <v>230</v>
      </c>
      <c r="HX124" s="75">
        <f t="shared" ref="HX124" si="2013">HW124+1</f>
        <v>231</v>
      </c>
      <c r="HY124" s="75">
        <f t="shared" ref="HY124" si="2014">HX124+1</f>
        <v>232</v>
      </c>
      <c r="HZ124" s="75">
        <f t="shared" ref="HZ124" si="2015">HY124+1</f>
        <v>233</v>
      </c>
      <c r="IA124" s="75">
        <f t="shared" ref="IA124" si="2016">HZ124+1</f>
        <v>234</v>
      </c>
      <c r="IB124" s="75">
        <f t="shared" ref="IB124" si="2017">IA124+1</f>
        <v>235</v>
      </c>
      <c r="IC124" s="75">
        <f t="shared" ref="IC124" si="2018">IB124+1</f>
        <v>236</v>
      </c>
      <c r="ID124" s="75">
        <f t="shared" ref="ID124" si="2019">IC124+1</f>
        <v>237</v>
      </c>
      <c r="IE124" s="75">
        <f t="shared" ref="IE124" si="2020">ID124+1</f>
        <v>238</v>
      </c>
      <c r="IF124" s="75">
        <f t="shared" ref="IF124" si="2021">IE124+1</f>
        <v>239</v>
      </c>
      <c r="IG124" s="75">
        <f t="shared" ref="IG124" si="2022">IF124+1</f>
        <v>240</v>
      </c>
    </row>
    <row r="125" spans="1:241" x14ac:dyDescent="0.2">
      <c r="A125" s="94" t="s">
        <v>166</v>
      </c>
      <c r="B125" s="74">
        <f t="shared" ref="B125:BM125" ca="1" si="2023">B88</f>
        <v>-1175.9961450606652</v>
      </c>
      <c r="C125" s="74">
        <f t="shared" ca="1" si="2023"/>
        <v>-33.258328166649676</v>
      </c>
      <c r="D125" s="74">
        <f t="shared" ca="1" si="2023"/>
        <v>-34.500677549492025</v>
      </c>
      <c r="E125" s="74">
        <f t="shared" ca="1" si="2023"/>
        <v>-33.934505058973741</v>
      </c>
      <c r="F125" s="74">
        <f t="shared" ca="1" si="2023"/>
        <v>-1974.6891648110918</v>
      </c>
      <c r="G125" s="74">
        <f t="shared" ca="1" si="2023"/>
        <v>-1963.4073148808186</v>
      </c>
      <c r="H125" s="74">
        <f t="shared" ca="1" si="2023"/>
        <v>-1925.6601497050112</v>
      </c>
      <c r="I125" s="74">
        <f t="shared" ca="1" si="2023"/>
        <v>-1780.8421029223182</v>
      </c>
      <c r="J125" s="74">
        <f t="shared" ca="1" si="2023"/>
        <v>-1773.0188569225602</v>
      </c>
      <c r="K125" s="74">
        <f t="shared" ca="1" si="2023"/>
        <v>-1764.9608811169173</v>
      </c>
      <c r="L125" s="74">
        <f t="shared" ca="1" si="2023"/>
        <v>-573.52753290332703</v>
      </c>
      <c r="M125" s="74">
        <f t="shared" ca="1" si="2023"/>
        <v>-1122.7371663900281</v>
      </c>
      <c r="N125" s="74">
        <f t="shared" ca="1" si="2023"/>
        <v>224.26456670177532</v>
      </c>
      <c r="O125" s="74">
        <f t="shared" ca="1" si="2023"/>
        <v>222.39195532628318</v>
      </c>
      <c r="P125" s="74">
        <f t="shared" ca="1" si="2023"/>
        <v>222.39195532628318</v>
      </c>
      <c r="Q125" s="74">
        <f t="shared" ca="1" si="2023"/>
        <v>222.39195532628318</v>
      </c>
      <c r="R125" s="74">
        <f t="shared" ca="1" si="2023"/>
        <v>222.39195532628318</v>
      </c>
      <c r="S125" s="74">
        <f t="shared" ca="1" si="2023"/>
        <v>222.39195532628318</v>
      </c>
      <c r="T125" s="74">
        <f t="shared" ca="1" si="2023"/>
        <v>222.39195532628318</v>
      </c>
      <c r="U125" s="74">
        <f t="shared" ca="1" si="2023"/>
        <v>441.97739333815878</v>
      </c>
      <c r="V125" s="74">
        <f t="shared" ca="1" si="2023"/>
        <v>2.8065173144075821</v>
      </c>
      <c r="W125" s="74">
        <f t="shared" ca="1" si="2023"/>
        <v>222.39195532628318</v>
      </c>
      <c r="X125" s="74">
        <f t="shared" ca="1" si="2023"/>
        <v>222.39195532628318</v>
      </c>
      <c r="Y125" s="74">
        <f t="shared" ca="1" si="2023"/>
        <v>222.39195532628318</v>
      </c>
      <c r="Z125" s="74">
        <f t="shared" ca="1" si="2023"/>
        <v>222.39195532628318</v>
      </c>
      <c r="AA125" s="74">
        <f t="shared" ca="1" si="2023"/>
        <v>222.40528374238923</v>
      </c>
      <c r="AB125" s="74">
        <f t="shared" ca="1" si="2023"/>
        <v>222.41202580606478</v>
      </c>
      <c r="AC125" s="74">
        <f t="shared" ca="1" si="2023"/>
        <v>222.41880725233156</v>
      </c>
      <c r="AD125" s="74">
        <f t="shared" ca="1" si="2023"/>
        <v>222.42562831123621</v>
      </c>
      <c r="AE125" s="74">
        <f t="shared" ca="1" si="2023"/>
        <v>222.4324892141691</v>
      </c>
      <c r="AF125" s="74">
        <f t="shared" ca="1" si="2023"/>
        <v>222.43939019387207</v>
      </c>
      <c r="AG125" s="74">
        <f t="shared" ca="1" si="2023"/>
        <v>222.44633148444666</v>
      </c>
      <c r="AH125" s="74">
        <f t="shared" ca="1" si="2023"/>
        <v>222.4533133213618</v>
      </c>
      <c r="AI125" s="74">
        <f t="shared" ca="1" si="2023"/>
        <v>222.46033594146186</v>
      </c>
      <c r="AJ125" s="74">
        <f t="shared" ca="1" si="2023"/>
        <v>222.46739958297476</v>
      </c>
      <c r="AK125" s="74">
        <f t="shared" ca="1" si="2023"/>
        <v>222.47450448551993</v>
      </c>
      <c r="AL125" s="74">
        <f t="shared" ca="1" si="2023"/>
        <v>222.48165089011647</v>
      </c>
      <c r="AM125" s="74">
        <f t="shared" ca="1" si="2023"/>
        <v>222.48883903919142</v>
      </c>
      <c r="AN125" s="74">
        <f t="shared" ca="1" si="2023"/>
        <v>222.49606917658789</v>
      </c>
      <c r="AO125" s="74">
        <f t="shared" ca="1" si="2023"/>
        <v>222.50334154757331</v>
      </c>
      <c r="AP125" s="74">
        <f t="shared" ca="1" si="2023"/>
        <v>222.51065639884791</v>
      </c>
      <c r="AQ125" s="74">
        <f t="shared" ca="1" si="2023"/>
        <v>222.51801397855283</v>
      </c>
      <c r="AR125" s="74">
        <f t="shared" ca="1" si="2023"/>
        <v>222.52541453627882</v>
      </c>
      <c r="AS125" s="74">
        <f t="shared" ca="1" si="2023"/>
        <v>222.53285832307444</v>
      </c>
      <c r="AT125" s="74">
        <f t="shared" ca="1" si="2023"/>
        <v>222.54034559145481</v>
      </c>
      <c r="AU125" s="74">
        <f t="shared" ca="1" si="2023"/>
        <v>222.54787659541006</v>
      </c>
      <c r="AV125" s="74">
        <f t="shared" ca="1" si="2023"/>
        <v>222.5554515904139</v>
      </c>
      <c r="AW125" s="74">
        <f t="shared" ca="1" si="2023"/>
        <v>222.56307083343239</v>
      </c>
      <c r="AX125" s="75">
        <f t="shared" ca="1" si="2023"/>
        <v>222.57073458293266</v>
      </c>
      <c r="AY125" s="75">
        <f t="shared" ca="1" si="2023"/>
        <v>222.57844309889148</v>
      </c>
      <c r="AZ125" s="75">
        <f t="shared" ca="1" si="2023"/>
        <v>222.5861966428044</v>
      </c>
      <c r="BA125" s="75">
        <f t="shared" ca="1" si="2023"/>
        <v>222.59399547769431</v>
      </c>
      <c r="BB125" s="75">
        <f t="shared" ca="1" si="2023"/>
        <v>222.60183986812066</v>
      </c>
      <c r="BC125" s="75">
        <f t="shared" ca="1" si="2023"/>
        <v>222.60973008018811</v>
      </c>
      <c r="BD125" s="75">
        <f t="shared" ca="1" si="2023"/>
        <v>222.61766638155584</v>
      </c>
      <c r="BE125" s="75">
        <f t="shared" ca="1" si="2023"/>
        <v>222.62564904144642</v>
      </c>
      <c r="BF125" s="75">
        <f t="shared" ca="1" si="2023"/>
        <v>222.63367833065516</v>
      </c>
      <c r="BG125" s="75">
        <f t="shared" ca="1" si="2023"/>
        <v>222.64175452155908</v>
      </c>
      <c r="BH125" s="75">
        <f t="shared" ca="1" si="2023"/>
        <v>222.64987788812618</v>
      </c>
      <c r="BI125" s="75">
        <f t="shared" ca="1" si="2023"/>
        <v>222.65804870592507</v>
      </c>
      <c r="BJ125" s="75">
        <f t="shared" ca="1" si="2023"/>
        <v>222.66626725213371</v>
      </c>
      <c r="BK125" s="75">
        <f t="shared" ca="1" si="2023"/>
        <v>222.67453380554934</v>
      </c>
      <c r="BL125" s="75">
        <f t="shared" ca="1" si="2023"/>
        <v>222.68284864659773</v>
      </c>
      <c r="BM125" s="75">
        <f t="shared" ca="1" si="2023"/>
        <v>222.69121205734263</v>
      </c>
      <c r="BN125" s="75">
        <f t="shared" ref="BN125:DY125" ca="1" si="2024">BN88</f>
        <v>222.69962432149549</v>
      </c>
      <c r="BO125" s="75">
        <f t="shared" ca="1" si="2024"/>
        <v>222.70808572442499</v>
      </c>
      <c r="BP125" s="75">
        <f t="shared" ca="1" si="2024"/>
        <v>222.71659655316677</v>
      </c>
      <c r="BQ125" s="75">
        <f t="shared" ca="1" si="2024"/>
        <v>222.72515709643307</v>
      </c>
      <c r="BR125" s="75">
        <f t="shared" ca="1" si="2024"/>
        <v>222.73376764462262</v>
      </c>
      <c r="BS125" s="75">
        <f t="shared" ca="1" si="2024"/>
        <v>222.74242848983047</v>
      </c>
      <c r="BT125" s="75">
        <f t="shared" ca="1" si="2024"/>
        <v>222.75113992585798</v>
      </c>
      <c r="BU125" s="75">
        <f t="shared" ca="1" si="2024"/>
        <v>222.75990224822252</v>
      </c>
      <c r="BV125" s="75">
        <f t="shared" ca="1" si="2024"/>
        <v>222.7687157541678</v>
      </c>
      <c r="BW125" s="75">
        <f t="shared" ca="1" si="2024"/>
        <v>222.77758074267382</v>
      </c>
      <c r="BX125" s="75">
        <f t="shared" ca="1" si="2024"/>
        <v>222.78649751446702</v>
      </c>
      <c r="BY125" s="75">
        <f t="shared" ca="1" si="2024"/>
        <v>222.79546637203035</v>
      </c>
      <c r="BZ125" s="75">
        <f t="shared" ca="1" si="2024"/>
        <v>222.80448761961384</v>
      </c>
      <c r="CA125" s="75">
        <f t="shared" ca="1" si="2024"/>
        <v>222.81356156324472</v>
      </c>
      <c r="CB125" s="75">
        <f t="shared" ca="1" si="2024"/>
        <v>222.82268851073766</v>
      </c>
      <c r="CC125" s="75">
        <f t="shared" ca="1" si="2024"/>
        <v>222.83186877170562</v>
      </c>
      <c r="CD125" s="75">
        <f t="shared" ca="1" si="2024"/>
        <v>222.84110265756991</v>
      </c>
      <c r="CE125" s="75">
        <f t="shared" ca="1" si="2024"/>
        <v>222.85039048157103</v>
      </c>
      <c r="CF125" s="75">
        <f t="shared" ca="1" si="2024"/>
        <v>222.85973255877923</v>
      </c>
      <c r="CG125" s="75">
        <f t="shared" ca="1" si="2024"/>
        <v>222.86912920610519</v>
      </c>
      <c r="CH125" s="75">
        <f t="shared" ca="1" si="2024"/>
        <v>222.87858074231067</v>
      </c>
      <c r="CI125" s="75">
        <f t="shared" ca="1" si="2024"/>
        <v>222.88808748801961</v>
      </c>
      <c r="CJ125" s="75">
        <f t="shared" ca="1" si="2024"/>
        <v>222.89764976572872</v>
      </c>
      <c r="CK125" s="75">
        <f t="shared" ca="1" si="2024"/>
        <v>222.90726789981838</v>
      </c>
      <c r="CL125" s="75">
        <f t="shared" ca="1" si="2024"/>
        <v>222.91694221656405</v>
      </c>
      <c r="CM125" s="75">
        <f t="shared" ca="1" si="2024"/>
        <v>222.92667304414687</v>
      </c>
      <c r="CN125" s="75">
        <f t="shared" ca="1" si="2024"/>
        <v>222.93646071266505</v>
      </c>
      <c r="CO125" s="75">
        <f t="shared" ca="1" si="2024"/>
        <v>222.94630555414508</v>
      </c>
      <c r="CP125" s="75">
        <f t="shared" ca="1" si="2024"/>
        <v>222.95620790255282</v>
      </c>
      <c r="CQ125" s="75">
        <f t="shared" ca="1" si="2024"/>
        <v>222.96616809380492</v>
      </c>
      <c r="CR125" s="75">
        <f t="shared" ca="1" si="2024"/>
        <v>222.97618646578044</v>
      </c>
      <c r="CS125" s="75">
        <f t="shared" ca="1" si="2024"/>
        <v>222.9862633583318</v>
      </c>
      <c r="CT125" s="75">
        <f t="shared" ca="1" si="2024"/>
        <v>222.99639911329683</v>
      </c>
      <c r="CU125" s="75">
        <f t="shared" ca="1" si="2024"/>
        <v>223.00659407451005</v>
      </c>
      <c r="CV125" s="75">
        <f t="shared" ca="1" si="2024"/>
        <v>223.01684858781442</v>
      </c>
      <c r="CW125" s="75">
        <f t="shared" ca="1" si="2024"/>
        <v>223.02716300107323</v>
      </c>
      <c r="CX125" s="75">
        <f t="shared" ca="1" si="2024"/>
        <v>223.03753766418151</v>
      </c>
      <c r="CY125" s="75">
        <f t="shared" ca="1" si="2024"/>
        <v>223.04797292907833</v>
      </c>
      <c r="CZ125" s="75">
        <f t="shared" ca="1" si="2024"/>
        <v>223.05846914975842</v>
      </c>
      <c r="DA125" s="75">
        <f t="shared" ca="1" si="2024"/>
        <v>223.06902668228449</v>
      </c>
      <c r="DB125" s="75">
        <f t="shared" ca="1" si="2024"/>
        <v>223.07964588479894</v>
      </c>
      <c r="DC125" s="75">
        <f t="shared" ca="1" si="2024"/>
        <v>223.09032711753622</v>
      </c>
      <c r="DD125" s="75">
        <f t="shared" ca="1" si="2024"/>
        <v>223.10107074283528</v>
      </c>
      <c r="DE125" s="75">
        <f t="shared" ca="1" si="2024"/>
        <v>223.11187712515112</v>
      </c>
      <c r="DF125" s="75">
        <f t="shared" ca="1" si="2024"/>
        <v>223.12274663106822</v>
      </c>
      <c r="DG125" s="75">
        <f t="shared" ca="1" si="2024"/>
        <v>223.1336796293119</v>
      </c>
      <c r="DH125" s="75">
        <f t="shared" ca="1" si="2024"/>
        <v>223.14467649076158</v>
      </c>
      <c r="DI125" s="75">
        <f t="shared" ca="1" si="2024"/>
        <v>223.1557375884631</v>
      </c>
      <c r="DJ125" s="75">
        <f t="shared" ca="1" si="2024"/>
        <v>223.16686329764138</v>
      </c>
      <c r="DK125" s="75">
        <f t="shared" ca="1" si="2024"/>
        <v>223.17805399571301</v>
      </c>
      <c r="DL125" s="75">
        <f t="shared" ca="1" si="2024"/>
        <v>223.18931006229934</v>
      </c>
      <c r="DM125" s="75">
        <f t="shared" ca="1" si="2024"/>
        <v>223.20063187923921</v>
      </c>
      <c r="DN125" s="75">
        <f t="shared" ca="1" si="2024"/>
        <v>223.2120198306018</v>
      </c>
      <c r="DO125" s="75">
        <f t="shared" ca="1" si="2024"/>
        <v>223.22347430269988</v>
      </c>
      <c r="DP125" s="75">
        <f t="shared" ca="1" si="2024"/>
        <v>223.23499568410273</v>
      </c>
      <c r="DQ125" s="75">
        <f t="shared" ca="1" si="2024"/>
        <v>226.21235339915506</v>
      </c>
      <c r="DR125" s="75">
        <f t="shared" ca="1" si="2024"/>
        <v>-981.59953892179556</v>
      </c>
      <c r="DS125" s="75">
        <f t="shared" ca="1" si="2024"/>
        <v>-923.86845087012239</v>
      </c>
      <c r="DT125" s="75">
        <f t="shared" ca="1" si="2024"/>
        <v>-920.6578947974831</v>
      </c>
      <c r="DU125" s="75">
        <f t="shared" ca="1" si="2024"/>
        <v>-917.41966940256543</v>
      </c>
      <c r="DV125" s="75">
        <f t="shared" ca="1" si="2024"/>
        <v>-2371.2399962492591</v>
      </c>
      <c r="DW125" s="75">
        <f t="shared" ca="1" si="2024"/>
        <v>-2363.5743097548966</v>
      </c>
      <c r="DX125" s="75">
        <f t="shared" ca="1" si="2024"/>
        <v>-2355.8408056712146</v>
      </c>
      <c r="DY125" s="75">
        <f t="shared" ca="1" si="2024"/>
        <v>-2348.0382735147691</v>
      </c>
      <c r="DZ125" s="75">
        <f t="shared" ref="DZ125:GK125" ca="1" si="2025">DZ88</f>
        <v>-2340.1654701059829</v>
      </c>
      <c r="EA125" s="75">
        <f t="shared" ca="1" si="2025"/>
        <v>-2332.22111838109</v>
      </c>
      <c r="EB125" s="75">
        <f t="shared" ca="1" si="2025"/>
        <v>-1140.8734304459936</v>
      </c>
      <c r="EC125" s="75">
        <f t="shared" ca="1" si="2025"/>
        <v>-1237.1167521800355</v>
      </c>
      <c r="ED125" s="75">
        <f t="shared" ca="1" si="2025"/>
        <v>238.82613435471282</v>
      </c>
      <c r="EE125" s="75">
        <f t="shared" ca="1" si="2025"/>
        <v>238.82613435471282</v>
      </c>
      <c r="EF125" s="75">
        <f t="shared" ca="1" si="2025"/>
        <v>238.82613435471282</v>
      </c>
      <c r="EG125" s="75">
        <f t="shared" ca="1" si="2025"/>
        <v>238.82613435471282</v>
      </c>
      <c r="EH125" s="75">
        <f t="shared" ca="1" si="2025"/>
        <v>238.82613435471282</v>
      </c>
      <c r="EI125" s="75">
        <f t="shared" ca="1" si="2025"/>
        <v>238.82613435471282</v>
      </c>
      <c r="EJ125" s="75">
        <f t="shared" ca="1" si="2025"/>
        <v>238.82613435471282</v>
      </c>
      <c r="EK125" s="75">
        <f t="shared" ca="1" si="2025"/>
        <v>238.82613435471282</v>
      </c>
      <c r="EL125" s="75">
        <f t="shared" ca="1" si="2025"/>
        <v>238.82613435471282</v>
      </c>
      <c r="EM125" s="75">
        <f t="shared" ca="1" si="2025"/>
        <v>238.82613435471282</v>
      </c>
      <c r="EN125" s="75">
        <f t="shared" ca="1" si="2025"/>
        <v>238.82613435471282</v>
      </c>
      <c r="EO125" s="75">
        <f t="shared" ca="1" si="2025"/>
        <v>238.82613435471282</v>
      </c>
      <c r="EP125" s="75">
        <f t="shared" ca="1" si="2025"/>
        <v>238.82613435471282</v>
      </c>
      <c r="EQ125" s="75">
        <f t="shared" ca="1" si="2025"/>
        <v>238.82613435471282</v>
      </c>
      <c r="ER125" s="75">
        <f t="shared" ca="1" si="2025"/>
        <v>238.82613435471282</v>
      </c>
      <c r="ES125" s="75">
        <f t="shared" ca="1" si="2025"/>
        <v>238.82613435471282</v>
      </c>
      <c r="ET125" s="75">
        <f t="shared" ca="1" si="2025"/>
        <v>238.82613435471282</v>
      </c>
      <c r="EU125" s="75">
        <f t="shared" ca="1" si="2025"/>
        <v>238.82613435471282</v>
      </c>
      <c r="EV125" s="75">
        <f t="shared" ca="1" si="2025"/>
        <v>238.82613435471282</v>
      </c>
      <c r="EW125" s="75">
        <f t="shared" ca="1" si="2025"/>
        <v>238.82613435471282</v>
      </c>
      <c r="EX125" s="75">
        <f t="shared" ca="1" si="2025"/>
        <v>238.82613435471282</v>
      </c>
      <c r="EY125" s="75">
        <f t="shared" ca="1" si="2025"/>
        <v>238.82613435471282</v>
      </c>
      <c r="EZ125" s="75">
        <f t="shared" ca="1" si="2025"/>
        <v>238.82613435471282</v>
      </c>
      <c r="FA125" s="75">
        <f t="shared" ca="1" si="2025"/>
        <v>238.82613435471282</v>
      </c>
      <c r="FB125" s="75">
        <f t="shared" ca="1" si="2025"/>
        <v>238.82613435471282</v>
      </c>
      <c r="FC125" s="75">
        <f t="shared" ca="1" si="2025"/>
        <v>238.82613435471282</v>
      </c>
      <c r="FD125" s="75">
        <f t="shared" ca="1" si="2025"/>
        <v>238.82613435471282</v>
      </c>
      <c r="FE125" s="75">
        <f t="shared" ca="1" si="2025"/>
        <v>238.82613435471282</v>
      </c>
      <c r="FF125" s="75">
        <f t="shared" ca="1" si="2025"/>
        <v>238.82613435471282</v>
      </c>
      <c r="FG125" s="75">
        <f t="shared" ca="1" si="2025"/>
        <v>238.82613435471282</v>
      </c>
      <c r="FH125" s="75">
        <f t="shared" ca="1" si="2025"/>
        <v>238.82613435471282</v>
      </c>
      <c r="FI125" s="75">
        <f t="shared" ca="1" si="2025"/>
        <v>238.82613435471282</v>
      </c>
      <c r="FJ125" s="75">
        <f t="shared" ca="1" si="2025"/>
        <v>238.82613435471282</v>
      </c>
      <c r="FK125" s="75">
        <f t="shared" ca="1" si="2025"/>
        <v>238.82613435471282</v>
      </c>
      <c r="FL125" s="75">
        <f t="shared" ca="1" si="2025"/>
        <v>238.82613435471282</v>
      </c>
      <c r="FM125" s="75">
        <f t="shared" ca="1" si="2025"/>
        <v>238.82613435471282</v>
      </c>
      <c r="FN125" s="75">
        <f t="shared" ca="1" si="2025"/>
        <v>238.82613435471282</v>
      </c>
      <c r="FO125" s="75">
        <f t="shared" ca="1" si="2025"/>
        <v>238.82613435471282</v>
      </c>
      <c r="FP125" s="75">
        <f t="shared" ca="1" si="2025"/>
        <v>238.82613435471282</v>
      </c>
      <c r="FQ125" s="75">
        <f t="shared" ca="1" si="2025"/>
        <v>238.82613435471282</v>
      </c>
      <c r="FR125" s="75">
        <f t="shared" ca="1" si="2025"/>
        <v>238.82613435471282</v>
      </c>
      <c r="FS125" s="75">
        <f t="shared" ca="1" si="2025"/>
        <v>238.82613435471282</v>
      </c>
      <c r="FT125" s="75">
        <f t="shared" ca="1" si="2025"/>
        <v>238.82613435471282</v>
      </c>
      <c r="FU125" s="75">
        <f t="shared" ca="1" si="2025"/>
        <v>238.82613435471282</v>
      </c>
      <c r="FV125" s="75">
        <f t="shared" ca="1" si="2025"/>
        <v>238.82613435471282</v>
      </c>
      <c r="FW125" s="75">
        <f t="shared" ca="1" si="2025"/>
        <v>238.82613435471282</v>
      </c>
      <c r="FX125" s="75">
        <f t="shared" ca="1" si="2025"/>
        <v>238.82613435471282</v>
      </c>
      <c r="FY125" s="75">
        <f t="shared" ca="1" si="2025"/>
        <v>238.82613435471282</v>
      </c>
      <c r="FZ125" s="75">
        <f t="shared" ca="1" si="2025"/>
        <v>238.82613435471282</v>
      </c>
      <c r="GA125" s="75">
        <f t="shared" ca="1" si="2025"/>
        <v>238.82613435471282</v>
      </c>
      <c r="GB125" s="75">
        <f t="shared" ca="1" si="2025"/>
        <v>238.82613435471282</v>
      </c>
      <c r="GC125" s="75">
        <f t="shared" ca="1" si="2025"/>
        <v>238.82613435471282</v>
      </c>
      <c r="GD125" s="75">
        <f t="shared" ca="1" si="2025"/>
        <v>238.82613435471282</v>
      </c>
      <c r="GE125" s="75">
        <f t="shared" ca="1" si="2025"/>
        <v>238.82613435471282</v>
      </c>
      <c r="GF125" s="75">
        <f t="shared" ca="1" si="2025"/>
        <v>238.82613435471282</v>
      </c>
      <c r="GG125" s="75">
        <f t="shared" ca="1" si="2025"/>
        <v>238.82613435471282</v>
      </c>
      <c r="GH125" s="75">
        <f t="shared" ca="1" si="2025"/>
        <v>238.82613435471282</v>
      </c>
      <c r="GI125" s="75">
        <f t="shared" ca="1" si="2025"/>
        <v>238.82613435471282</v>
      </c>
      <c r="GJ125" s="75">
        <f t="shared" ca="1" si="2025"/>
        <v>238.82613435471282</v>
      </c>
      <c r="GK125" s="75">
        <f t="shared" ca="1" si="2025"/>
        <v>238.82613435471282</v>
      </c>
      <c r="GL125" s="75">
        <f t="shared" ref="GL125:HI125" ca="1" si="2026">GL88</f>
        <v>238.82613435471282</v>
      </c>
      <c r="GM125" s="75">
        <f t="shared" ca="1" si="2026"/>
        <v>238.82613435471282</v>
      </c>
      <c r="GN125" s="75">
        <f t="shared" ca="1" si="2026"/>
        <v>238.82613435471282</v>
      </c>
      <c r="GO125" s="75">
        <f t="shared" ca="1" si="2026"/>
        <v>238.82613435471282</v>
      </c>
      <c r="GP125" s="75">
        <f t="shared" ca="1" si="2026"/>
        <v>238.82613435471282</v>
      </c>
      <c r="GQ125" s="75">
        <f t="shared" ca="1" si="2026"/>
        <v>238.82613435471282</v>
      </c>
      <c r="GR125" s="75">
        <f t="shared" ca="1" si="2026"/>
        <v>238.82613435471282</v>
      </c>
      <c r="GS125" s="75">
        <f t="shared" ca="1" si="2026"/>
        <v>238.82613435471282</v>
      </c>
      <c r="GT125" s="75">
        <f t="shared" ca="1" si="2026"/>
        <v>238.82613435471282</v>
      </c>
      <c r="GU125" s="75">
        <f t="shared" ca="1" si="2026"/>
        <v>238.82613435471282</v>
      </c>
      <c r="GV125" s="75">
        <f t="shared" ca="1" si="2026"/>
        <v>238.82613435471282</v>
      </c>
      <c r="GW125" s="75">
        <f t="shared" ca="1" si="2026"/>
        <v>238.82613435471282</v>
      </c>
      <c r="GX125" s="75">
        <f t="shared" ca="1" si="2026"/>
        <v>238.82613435471282</v>
      </c>
      <c r="GY125" s="75">
        <f t="shared" ca="1" si="2026"/>
        <v>238.82613435471282</v>
      </c>
      <c r="GZ125" s="75">
        <f t="shared" ca="1" si="2026"/>
        <v>238.82613435471282</v>
      </c>
      <c r="HA125" s="75">
        <f t="shared" ca="1" si="2026"/>
        <v>238.82613435471282</v>
      </c>
      <c r="HB125" s="75">
        <f t="shared" ca="1" si="2026"/>
        <v>238.82613435471282</v>
      </c>
      <c r="HC125" s="75">
        <f t="shared" ca="1" si="2026"/>
        <v>238.82613435471282</v>
      </c>
      <c r="HD125" s="75">
        <f t="shared" ca="1" si="2026"/>
        <v>238.82613435471282</v>
      </c>
      <c r="HE125" s="75">
        <f t="shared" ca="1" si="2026"/>
        <v>238.82613435471282</v>
      </c>
      <c r="HF125" s="75">
        <f t="shared" ca="1" si="2026"/>
        <v>238.82613435471282</v>
      </c>
      <c r="HG125" s="75">
        <f t="shared" ca="1" si="2026"/>
        <v>238.82613435471282</v>
      </c>
      <c r="HH125" s="75">
        <f t="shared" ca="1" si="2026"/>
        <v>238.82613435471282</v>
      </c>
      <c r="HI125" s="75">
        <f t="shared" ca="1" si="2026"/>
        <v>238.82613435471282</v>
      </c>
      <c r="HJ125" s="75">
        <f t="shared" ref="HJ125:IG125" ca="1" si="2027">HJ88</f>
        <v>238.82613435471282</v>
      </c>
      <c r="HK125" s="75">
        <f t="shared" ca="1" si="2027"/>
        <v>238.82613435471282</v>
      </c>
      <c r="HL125" s="75">
        <f t="shared" ca="1" si="2027"/>
        <v>238.82613435471282</v>
      </c>
      <c r="HM125" s="75">
        <f t="shared" ca="1" si="2027"/>
        <v>238.82613435471282</v>
      </c>
      <c r="HN125" s="75">
        <f t="shared" ca="1" si="2027"/>
        <v>238.82613435471282</v>
      </c>
      <c r="HO125" s="75">
        <f t="shared" ca="1" si="2027"/>
        <v>238.82613435471282</v>
      </c>
      <c r="HP125" s="75">
        <f t="shared" ca="1" si="2027"/>
        <v>238.82613435471282</v>
      </c>
      <c r="HQ125" s="75">
        <f t="shared" ca="1" si="2027"/>
        <v>238.82613435471282</v>
      </c>
      <c r="HR125" s="75">
        <f t="shared" ca="1" si="2027"/>
        <v>238.82613435471282</v>
      </c>
      <c r="HS125" s="75">
        <f t="shared" ca="1" si="2027"/>
        <v>238.82613435471282</v>
      </c>
      <c r="HT125" s="75">
        <f t="shared" ca="1" si="2027"/>
        <v>238.82613435471282</v>
      </c>
      <c r="HU125" s="75">
        <f t="shared" ca="1" si="2027"/>
        <v>238.82613435471282</v>
      </c>
      <c r="HV125" s="75">
        <f t="shared" ca="1" si="2027"/>
        <v>238.82613435471282</v>
      </c>
      <c r="HW125" s="75">
        <f t="shared" ca="1" si="2027"/>
        <v>238.82613435471282</v>
      </c>
      <c r="HX125" s="75">
        <f t="shared" ca="1" si="2027"/>
        <v>238.82613435471282</v>
      </c>
      <c r="HY125" s="75">
        <f t="shared" ca="1" si="2027"/>
        <v>238.82613435471282</v>
      </c>
      <c r="HZ125" s="75">
        <f t="shared" ca="1" si="2027"/>
        <v>238.82613435471282</v>
      </c>
      <c r="IA125" s="75">
        <f t="shared" ca="1" si="2027"/>
        <v>238.82613435471282</v>
      </c>
      <c r="IB125" s="75">
        <f t="shared" ca="1" si="2027"/>
        <v>238.82613435471282</v>
      </c>
      <c r="IC125" s="75">
        <f t="shared" ca="1" si="2027"/>
        <v>238.82613435471282</v>
      </c>
      <c r="ID125" s="75">
        <f t="shared" ca="1" si="2027"/>
        <v>238.82613435471282</v>
      </c>
      <c r="IE125" s="75">
        <f t="shared" ca="1" si="2027"/>
        <v>238.82613435471282</v>
      </c>
      <c r="IF125" s="75">
        <f t="shared" ca="1" si="2027"/>
        <v>238.82613435471282</v>
      </c>
      <c r="IG125" s="75">
        <f t="shared" ca="1" si="2027"/>
        <v>-52.51378131481377</v>
      </c>
    </row>
    <row r="126" spans="1:241" x14ac:dyDescent="0.2">
      <c r="A126" s="94" t="s">
        <v>167</v>
      </c>
      <c r="B126" s="74">
        <f t="shared" ref="B126:BM126" si="2028">B59</f>
        <v>1050</v>
      </c>
      <c r="C126" s="74">
        <f t="shared" si="2028"/>
        <v>140</v>
      </c>
      <c r="D126" s="74">
        <f t="shared" si="2028"/>
        <v>140</v>
      </c>
      <c r="E126" s="74">
        <f t="shared" si="2028"/>
        <v>140</v>
      </c>
      <c r="F126" s="74">
        <f t="shared" si="2028"/>
        <v>1506.206176708333</v>
      </c>
      <c r="G126" s="74">
        <f t="shared" si="2028"/>
        <v>1506.206176708333</v>
      </c>
      <c r="H126" s="74">
        <f t="shared" si="2028"/>
        <v>1485.7536677083328</v>
      </c>
      <c r="I126" s="74">
        <f t="shared" si="2028"/>
        <v>1389.7791340416663</v>
      </c>
      <c r="J126" s="74">
        <f t="shared" si="2028"/>
        <v>1389.7791340416663</v>
      </c>
      <c r="K126" s="74">
        <f t="shared" si="2028"/>
        <v>1389.7791340416663</v>
      </c>
      <c r="L126" s="74">
        <f t="shared" si="2028"/>
        <v>556.29535587499993</v>
      </c>
      <c r="M126" s="74">
        <f t="shared" si="2028"/>
        <v>942.88190587499992</v>
      </c>
      <c r="N126" s="74">
        <f t="shared" si="2028"/>
        <v>0</v>
      </c>
      <c r="O126" s="74">
        <f t="shared" si="2028"/>
        <v>0</v>
      </c>
      <c r="P126" s="74">
        <f t="shared" si="2028"/>
        <v>0</v>
      </c>
      <c r="Q126" s="74">
        <f t="shared" si="2028"/>
        <v>0</v>
      </c>
      <c r="R126" s="74">
        <f t="shared" si="2028"/>
        <v>0</v>
      </c>
      <c r="S126" s="74">
        <f t="shared" si="2028"/>
        <v>0</v>
      </c>
      <c r="T126" s="74">
        <f t="shared" si="2028"/>
        <v>0</v>
      </c>
      <c r="U126" s="74">
        <f t="shared" si="2028"/>
        <v>0</v>
      </c>
      <c r="V126" s="74">
        <f t="shared" si="2028"/>
        <v>0</v>
      </c>
      <c r="W126" s="74">
        <f t="shared" si="2028"/>
        <v>0</v>
      </c>
      <c r="X126" s="74">
        <f t="shared" si="2028"/>
        <v>0</v>
      </c>
      <c r="Y126" s="74">
        <f t="shared" si="2028"/>
        <v>0</v>
      </c>
      <c r="Z126" s="74">
        <f t="shared" si="2028"/>
        <v>0</v>
      </c>
      <c r="AA126" s="74">
        <f t="shared" si="2028"/>
        <v>0</v>
      </c>
      <c r="AB126" s="74">
        <f t="shared" si="2028"/>
        <v>0</v>
      </c>
      <c r="AC126" s="74">
        <f t="shared" si="2028"/>
        <v>0</v>
      </c>
      <c r="AD126" s="74">
        <f t="shared" si="2028"/>
        <v>0</v>
      </c>
      <c r="AE126" s="74">
        <f t="shared" si="2028"/>
        <v>0</v>
      </c>
      <c r="AF126" s="74">
        <f t="shared" si="2028"/>
        <v>0</v>
      </c>
      <c r="AG126" s="74">
        <f t="shared" si="2028"/>
        <v>0</v>
      </c>
      <c r="AH126" s="74">
        <f t="shared" si="2028"/>
        <v>0</v>
      </c>
      <c r="AI126" s="74">
        <f t="shared" si="2028"/>
        <v>0</v>
      </c>
      <c r="AJ126" s="74">
        <f t="shared" si="2028"/>
        <v>0</v>
      </c>
      <c r="AK126" s="74">
        <f t="shared" si="2028"/>
        <v>0</v>
      </c>
      <c r="AL126" s="74">
        <f t="shared" si="2028"/>
        <v>0</v>
      </c>
      <c r="AM126" s="74">
        <f t="shared" si="2028"/>
        <v>0</v>
      </c>
      <c r="AN126" s="74">
        <f t="shared" si="2028"/>
        <v>0</v>
      </c>
      <c r="AO126" s="74">
        <f t="shared" si="2028"/>
        <v>0</v>
      </c>
      <c r="AP126" s="74">
        <f t="shared" si="2028"/>
        <v>0</v>
      </c>
      <c r="AQ126" s="74">
        <f t="shared" si="2028"/>
        <v>0</v>
      </c>
      <c r="AR126" s="74">
        <f t="shared" si="2028"/>
        <v>0</v>
      </c>
      <c r="AS126" s="74">
        <f t="shared" si="2028"/>
        <v>0</v>
      </c>
      <c r="AT126" s="74">
        <f t="shared" si="2028"/>
        <v>0</v>
      </c>
      <c r="AU126" s="74">
        <f t="shared" si="2028"/>
        <v>0</v>
      </c>
      <c r="AV126" s="74">
        <f t="shared" si="2028"/>
        <v>0</v>
      </c>
      <c r="AW126" s="74">
        <f t="shared" si="2028"/>
        <v>0</v>
      </c>
      <c r="AX126" s="75">
        <f t="shared" si="2028"/>
        <v>0</v>
      </c>
      <c r="AY126" s="75">
        <f t="shared" si="2028"/>
        <v>0</v>
      </c>
      <c r="AZ126" s="75">
        <f t="shared" si="2028"/>
        <v>0</v>
      </c>
      <c r="BA126" s="75">
        <f t="shared" si="2028"/>
        <v>0</v>
      </c>
      <c r="BB126" s="75">
        <f t="shared" si="2028"/>
        <v>0</v>
      </c>
      <c r="BC126" s="75">
        <f t="shared" si="2028"/>
        <v>0</v>
      </c>
      <c r="BD126" s="75">
        <f t="shared" si="2028"/>
        <v>0</v>
      </c>
      <c r="BE126" s="75">
        <f t="shared" si="2028"/>
        <v>0</v>
      </c>
      <c r="BF126" s="75">
        <f t="shared" si="2028"/>
        <v>0</v>
      </c>
      <c r="BG126" s="75">
        <f t="shared" si="2028"/>
        <v>0</v>
      </c>
      <c r="BH126" s="75">
        <f t="shared" si="2028"/>
        <v>0</v>
      </c>
      <c r="BI126" s="75">
        <f t="shared" si="2028"/>
        <v>0</v>
      </c>
      <c r="BJ126" s="75">
        <f t="shared" si="2028"/>
        <v>0</v>
      </c>
      <c r="BK126" s="75">
        <f t="shared" si="2028"/>
        <v>0</v>
      </c>
      <c r="BL126" s="75">
        <f t="shared" si="2028"/>
        <v>0</v>
      </c>
      <c r="BM126" s="75">
        <f t="shared" si="2028"/>
        <v>0</v>
      </c>
      <c r="BN126" s="75">
        <f t="shared" ref="BN126:DY126" si="2029">BN59</f>
        <v>0</v>
      </c>
      <c r="BO126" s="75">
        <f t="shared" si="2029"/>
        <v>0</v>
      </c>
      <c r="BP126" s="75">
        <f t="shared" si="2029"/>
        <v>0</v>
      </c>
      <c r="BQ126" s="75">
        <f t="shared" si="2029"/>
        <v>0</v>
      </c>
      <c r="BR126" s="75">
        <f t="shared" si="2029"/>
        <v>0</v>
      </c>
      <c r="BS126" s="75">
        <f t="shared" si="2029"/>
        <v>0</v>
      </c>
      <c r="BT126" s="75">
        <f t="shared" si="2029"/>
        <v>0</v>
      </c>
      <c r="BU126" s="75">
        <f t="shared" si="2029"/>
        <v>0</v>
      </c>
      <c r="BV126" s="75">
        <f t="shared" si="2029"/>
        <v>0</v>
      </c>
      <c r="BW126" s="75">
        <f t="shared" si="2029"/>
        <v>0</v>
      </c>
      <c r="BX126" s="75">
        <f t="shared" si="2029"/>
        <v>0</v>
      </c>
      <c r="BY126" s="75">
        <f t="shared" si="2029"/>
        <v>0</v>
      </c>
      <c r="BZ126" s="75">
        <f t="shared" si="2029"/>
        <v>0</v>
      </c>
      <c r="CA126" s="75">
        <f t="shared" si="2029"/>
        <v>0</v>
      </c>
      <c r="CB126" s="75">
        <f t="shared" si="2029"/>
        <v>0</v>
      </c>
      <c r="CC126" s="75">
        <f t="shared" si="2029"/>
        <v>0</v>
      </c>
      <c r="CD126" s="75">
        <f t="shared" si="2029"/>
        <v>0</v>
      </c>
      <c r="CE126" s="75">
        <f t="shared" si="2029"/>
        <v>0</v>
      </c>
      <c r="CF126" s="75">
        <f t="shared" si="2029"/>
        <v>0</v>
      </c>
      <c r="CG126" s="75">
        <f t="shared" si="2029"/>
        <v>0</v>
      </c>
      <c r="CH126" s="75">
        <f t="shared" si="2029"/>
        <v>0</v>
      </c>
      <c r="CI126" s="75">
        <f t="shared" si="2029"/>
        <v>0</v>
      </c>
      <c r="CJ126" s="75">
        <f t="shared" si="2029"/>
        <v>0</v>
      </c>
      <c r="CK126" s="75">
        <f t="shared" si="2029"/>
        <v>0</v>
      </c>
      <c r="CL126" s="75">
        <f t="shared" si="2029"/>
        <v>0</v>
      </c>
      <c r="CM126" s="75">
        <f t="shared" si="2029"/>
        <v>0</v>
      </c>
      <c r="CN126" s="75">
        <f t="shared" si="2029"/>
        <v>0</v>
      </c>
      <c r="CO126" s="75">
        <f t="shared" si="2029"/>
        <v>0</v>
      </c>
      <c r="CP126" s="75">
        <f t="shared" si="2029"/>
        <v>0</v>
      </c>
      <c r="CQ126" s="75">
        <f t="shared" si="2029"/>
        <v>0</v>
      </c>
      <c r="CR126" s="75">
        <f t="shared" si="2029"/>
        <v>0</v>
      </c>
      <c r="CS126" s="75">
        <f t="shared" si="2029"/>
        <v>0</v>
      </c>
      <c r="CT126" s="75">
        <f t="shared" si="2029"/>
        <v>0</v>
      </c>
      <c r="CU126" s="75">
        <f t="shared" si="2029"/>
        <v>0</v>
      </c>
      <c r="CV126" s="75">
        <f t="shared" si="2029"/>
        <v>0</v>
      </c>
      <c r="CW126" s="75">
        <f t="shared" si="2029"/>
        <v>0</v>
      </c>
      <c r="CX126" s="75">
        <f t="shared" si="2029"/>
        <v>0</v>
      </c>
      <c r="CY126" s="75">
        <f t="shared" si="2029"/>
        <v>0</v>
      </c>
      <c r="CZ126" s="75">
        <f t="shared" si="2029"/>
        <v>0</v>
      </c>
      <c r="DA126" s="75">
        <f t="shared" si="2029"/>
        <v>0</v>
      </c>
      <c r="DB126" s="75">
        <f t="shared" si="2029"/>
        <v>0</v>
      </c>
      <c r="DC126" s="75">
        <f t="shared" si="2029"/>
        <v>0</v>
      </c>
      <c r="DD126" s="75">
        <f t="shared" si="2029"/>
        <v>0</v>
      </c>
      <c r="DE126" s="75">
        <f t="shared" si="2029"/>
        <v>0</v>
      </c>
      <c r="DF126" s="75">
        <f t="shared" si="2029"/>
        <v>0</v>
      </c>
      <c r="DG126" s="75">
        <f t="shared" si="2029"/>
        <v>0</v>
      </c>
      <c r="DH126" s="75">
        <f t="shared" si="2029"/>
        <v>0</v>
      </c>
      <c r="DI126" s="75">
        <f t="shared" si="2029"/>
        <v>0</v>
      </c>
      <c r="DJ126" s="75">
        <f t="shared" si="2029"/>
        <v>0</v>
      </c>
      <c r="DK126" s="75">
        <f t="shared" si="2029"/>
        <v>0</v>
      </c>
      <c r="DL126" s="75">
        <f t="shared" si="2029"/>
        <v>0</v>
      </c>
      <c r="DM126" s="75">
        <f t="shared" si="2029"/>
        <v>0</v>
      </c>
      <c r="DN126" s="75">
        <f t="shared" si="2029"/>
        <v>0</v>
      </c>
      <c r="DO126" s="75">
        <f t="shared" si="2029"/>
        <v>0</v>
      </c>
      <c r="DP126" s="75">
        <f t="shared" si="2029"/>
        <v>0</v>
      </c>
      <c r="DQ126" s="75">
        <f t="shared" si="2029"/>
        <v>0</v>
      </c>
      <c r="DR126" s="75">
        <f t="shared" si="2029"/>
        <v>0</v>
      </c>
      <c r="DS126" s="75">
        <f t="shared" si="2029"/>
        <v>0</v>
      </c>
      <c r="DT126" s="75">
        <f t="shared" si="2029"/>
        <v>0</v>
      </c>
      <c r="DU126" s="75">
        <f t="shared" si="2029"/>
        <v>0</v>
      </c>
      <c r="DV126" s="75">
        <f t="shared" si="2029"/>
        <v>0</v>
      </c>
      <c r="DW126" s="75">
        <f t="shared" si="2029"/>
        <v>0</v>
      </c>
      <c r="DX126" s="75">
        <f t="shared" si="2029"/>
        <v>0</v>
      </c>
      <c r="DY126" s="75">
        <f t="shared" si="2029"/>
        <v>0</v>
      </c>
      <c r="DZ126" s="75">
        <f t="shared" ref="DZ126:GK126" si="2030">DZ59</f>
        <v>0</v>
      </c>
      <c r="EA126" s="75">
        <f t="shared" si="2030"/>
        <v>0</v>
      </c>
      <c r="EB126" s="75">
        <f t="shared" si="2030"/>
        <v>0</v>
      </c>
      <c r="EC126" s="75">
        <f t="shared" si="2030"/>
        <v>0</v>
      </c>
      <c r="ED126" s="75">
        <f t="shared" si="2030"/>
        <v>0</v>
      </c>
      <c r="EE126" s="75">
        <f t="shared" si="2030"/>
        <v>0</v>
      </c>
      <c r="EF126" s="75">
        <f t="shared" si="2030"/>
        <v>0</v>
      </c>
      <c r="EG126" s="75">
        <f t="shared" si="2030"/>
        <v>0</v>
      </c>
      <c r="EH126" s="75">
        <f t="shared" si="2030"/>
        <v>0</v>
      </c>
      <c r="EI126" s="75">
        <f t="shared" si="2030"/>
        <v>0</v>
      </c>
      <c r="EJ126" s="75">
        <f t="shared" si="2030"/>
        <v>0</v>
      </c>
      <c r="EK126" s="75">
        <f t="shared" si="2030"/>
        <v>0</v>
      </c>
      <c r="EL126" s="75">
        <f t="shared" si="2030"/>
        <v>0</v>
      </c>
      <c r="EM126" s="75">
        <f t="shared" si="2030"/>
        <v>0</v>
      </c>
      <c r="EN126" s="75">
        <f t="shared" si="2030"/>
        <v>0</v>
      </c>
      <c r="EO126" s="75">
        <f t="shared" si="2030"/>
        <v>0</v>
      </c>
      <c r="EP126" s="75">
        <f t="shared" si="2030"/>
        <v>0</v>
      </c>
      <c r="EQ126" s="75">
        <f t="shared" si="2030"/>
        <v>0</v>
      </c>
      <c r="ER126" s="75">
        <f t="shared" si="2030"/>
        <v>0</v>
      </c>
      <c r="ES126" s="75">
        <f t="shared" si="2030"/>
        <v>0</v>
      </c>
      <c r="ET126" s="75">
        <f t="shared" si="2030"/>
        <v>0</v>
      </c>
      <c r="EU126" s="75">
        <f t="shared" si="2030"/>
        <v>0</v>
      </c>
      <c r="EV126" s="75">
        <f t="shared" si="2030"/>
        <v>0</v>
      </c>
      <c r="EW126" s="75">
        <f t="shared" si="2030"/>
        <v>0</v>
      </c>
      <c r="EX126" s="75">
        <f t="shared" si="2030"/>
        <v>0</v>
      </c>
      <c r="EY126" s="75">
        <f t="shared" si="2030"/>
        <v>0</v>
      </c>
      <c r="EZ126" s="75">
        <f t="shared" si="2030"/>
        <v>0</v>
      </c>
      <c r="FA126" s="75">
        <f t="shared" si="2030"/>
        <v>0</v>
      </c>
      <c r="FB126" s="75">
        <f t="shared" si="2030"/>
        <v>0</v>
      </c>
      <c r="FC126" s="75">
        <f t="shared" si="2030"/>
        <v>0</v>
      </c>
      <c r="FD126" s="75">
        <f t="shared" si="2030"/>
        <v>0</v>
      </c>
      <c r="FE126" s="75">
        <f t="shared" si="2030"/>
        <v>0</v>
      </c>
      <c r="FF126" s="75">
        <f t="shared" si="2030"/>
        <v>0</v>
      </c>
      <c r="FG126" s="75">
        <f t="shared" si="2030"/>
        <v>0</v>
      </c>
      <c r="FH126" s="75">
        <f t="shared" si="2030"/>
        <v>0</v>
      </c>
      <c r="FI126" s="75">
        <f t="shared" si="2030"/>
        <v>0</v>
      </c>
      <c r="FJ126" s="75">
        <f t="shared" si="2030"/>
        <v>0</v>
      </c>
      <c r="FK126" s="75">
        <f t="shared" si="2030"/>
        <v>0</v>
      </c>
      <c r="FL126" s="75">
        <f t="shared" si="2030"/>
        <v>0</v>
      </c>
      <c r="FM126" s="75">
        <f t="shared" si="2030"/>
        <v>0</v>
      </c>
      <c r="FN126" s="75">
        <f t="shared" si="2030"/>
        <v>0</v>
      </c>
      <c r="FO126" s="75">
        <f t="shared" si="2030"/>
        <v>0</v>
      </c>
      <c r="FP126" s="75">
        <f t="shared" si="2030"/>
        <v>0</v>
      </c>
      <c r="FQ126" s="75">
        <f t="shared" si="2030"/>
        <v>0</v>
      </c>
      <c r="FR126" s="75">
        <f t="shared" si="2030"/>
        <v>0</v>
      </c>
      <c r="FS126" s="75">
        <f t="shared" si="2030"/>
        <v>0</v>
      </c>
      <c r="FT126" s="75">
        <f t="shared" si="2030"/>
        <v>0</v>
      </c>
      <c r="FU126" s="75">
        <f t="shared" si="2030"/>
        <v>0</v>
      </c>
      <c r="FV126" s="75">
        <f t="shared" si="2030"/>
        <v>0</v>
      </c>
      <c r="FW126" s="75">
        <f t="shared" si="2030"/>
        <v>0</v>
      </c>
      <c r="FX126" s="75">
        <f t="shared" si="2030"/>
        <v>0</v>
      </c>
      <c r="FY126" s="75">
        <f t="shared" si="2030"/>
        <v>0</v>
      </c>
      <c r="FZ126" s="75">
        <f t="shared" si="2030"/>
        <v>0</v>
      </c>
      <c r="GA126" s="75">
        <f t="shared" si="2030"/>
        <v>0</v>
      </c>
      <c r="GB126" s="75">
        <f t="shared" si="2030"/>
        <v>0</v>
      </c>
      <c r="GC126" s="75">
        <f t="shared" si="2030"/>
        <v>0</v>
      </c>
      <c r="GD126" s="75">
        <f t="shared" si="2030"/>
        <v>0</v>
      </c>
      <c r="GE126" s="75">
        <f t="shared" si="2030"/>
        <v>0</v>
      </c>
      <c r="GF126" s="75">
        <f t="shared" si="2030"/>
        <v>0</v>
      </c>
      <c r="GG126" s="75">
        <f t="shared" si="2030"/>
        <v>0</v>
      </c>
      <c r="GH126" s="75">
        <f t="shared" si="2030"/>
        <v>0</v>
      </c>
      <c r="GI126" s="75">
        <f t="shared" si="2030"/>
        <v>0</v>
      </c>
      <c r="GJ126" s="75">
        <f t="shared" si="2030"/>
        <v>0</v>
      </c>
      <c r="GK126" s="75">
        <f t="shared" si="2030"/>
        <v>0</v>
      </c>
      <c r="GL126" s="75">
        <f t="shared" ref="GL126:IG126" si="2031">GL59</f>
        <v>0</v>
      </c>
      <c r="GM126" s="75">
        <f t="shared" si="2031"/>
        <v>0</v>
      </c>
      <c r="GN126" s="75">
        <f t="shared" si="2031"/>
        <v>0</v>
      </c>
      <c r="GO126" s="75">
        <f t="shared" si="2031"/>
        <v>0</v>
      </c>
      <c r="GP126" s="75">
        <f t="shared" si="2031"/>
        <v>0</v>
      </c>
      <c r="GQ126" s="75">
        <f t="shared" si="2031"/>
        <v>0</v>
      </c>
      <c r="GR126" s="75">
        <f t="shared" si="2031"/>
        <v>0</v>
      </c>
      <c r="GS126" s="75">
        <f t="shared" si="2031"/>
        <v>0</v>
      </c>
      <c r="GT126" s="75">
        <f t="shared" si="2031"/>
        <v>0</v>
      </c>
      <c r="GU126" s="75">
        <f t="shared" si="2031"/>
        <v>0</v>
      </c>
      <c r="GV126" s="75">
        <f t="shared" si="2031"/>
        <v>0</v>
      </c>
      <c r="GW126" s="75">
        <f t="shared" si="2031"/>
        <v>0</v>
      </c>
      <c r="GX126" s="75">
        <f t="shared" si="2031"/>
        <v>0</v>
      </c>
      <c r="GY126" s="75">
        <f t="shared" si="2031"/>
        <v>0</v>
      </c>
      <c r="GZ126" s="75">
        <f t="shared" si="2031"/>
        <v>0</v>
      </c>
      <c r="HA126" s="75">
        <f t="shared" si="2031"/>
        <v>0</v>
      </c>
      <c r="HB126" s="75">
        <f t="shared" si="2031"/>
        <v>0</v>
      </c>
      <c r="HC126" s="75">
        <f t="shared" si="2031"/>
        <v>0</v>
      </c>
      <c r="HD126" s="75">
        <f t="shared" si="2031"/>
        <v>0</v>
      </c>
      <c r="HE126" s="75">
        <f t="shared" si="2031"/>
        <v>0</v>
      </c>
      <c r="HF126" s="75">
        <f t="shared" si="2031"/>
        <v>0</v>
      </c>
      <c r="HG126" s="75">
        <f t="shared" si="2031"/>
        <v>0</v>
      </c>
      <c r="HH126" s="75">
        <f t="shared" si="2031"/>
        <v>0</v>
      </c>
      <c r="HI126" s="75">
        <f t="shared" si="2031"/>
        <v>0</v>
      </c>
      <c r="HJ126" s="75">
        <f t="shared" si="2031"/>
        <v>0</v>
      </c>
      <c r="HK126" s="75">
        <f t="shared" si="2031"/>
        <v>0</v>
      </c>
      <c r="HL126" s="75">
        <f t="shared" si="2031"/>
        <v>0</v>
      </c>
      <c r="HM126" s="75">
        <f t="shared" si="2031"/>
        <v>0</v>
      </c>
      <c r="HN126" s="75">
        <f t="shared" si="2031"/>
        <v>0</v>
      </c>
      <c r="HO126" s="75">
        <f t="shared" si="2031"/>
        <v>0</v>
      </c>
      <c r="HP126" s="75">
        <f t="shared" si="2031"/>
        <v>0</v>
      </c>
      <c r="HQ126" s="75">
        <f t="shared" si="2031"/>
        <v>0</v>
      </c>
      <c r="HR126" s="75">
        <f t="shared" si="2031"/>
        <v>0</v>
      </c>
      <c r="HS126" s="75">
        <f t="shared" si="2031"/>
        <v>0</v>
      </c>
      <c r="HT126" s="75">
        <f t="shared" si="2031"/>
        <v>0</v>
      </c>
      <c r="HU126" s="75">
        <f t="shared" si="2031"/>
        <v>0</v>
      </c>
      <c r="HV126" s="75">
        <f t="shared" si="2031"/>
        <v>0</v>
      </c>
      <c r="HW126" s="75">
        <f t="shared" si="2031"/>
        <v>0</v>
      </c>
      <c r="HX126" s="75">
        <f t="shared" si="2031"/>
        <v>0</v>
      </c>
      <c r="HY126" s="75">
        <f t="shared" si="2031"/>
        <v>0</v>
      </c>
      <c r="HZ126" s="75">
        <f t="shared" si="2031"/>
        <v>0</v>
      </c>
      <c r="IA126" s="75">
        <f t="shared" si="2031"/>
        <v>0</v>
      </c>
      <c r="IB126" s="75">
        <f t="shared" si="2031"/>
        <v>0</v>
      </c>
      <c r="IC126" s="75">
        <f t="shared" si="2031"/>
        <v>0</v>
      </c>
      <c r="ID126" s="75">
        <f t="shared" si="2031"/>
        <v>0</v>
      </c>
      <c r="IE126" s="75">
        <f t="shared" si="2031"/>
        <v>0</v>
      </c>
      <c r="IF126" s="75">
        <f t="shared" si="2031"/>
        <v>0</v>
      </c>
      <c r="IG126" s="75">
        <f t="shared" si="2031"/>
        <v>0</v>
      </c>
    </row>
    <row r="127" spans="1:241" x14ac:dyDescent="0.2">
      <c r="A127" s="94" t="s">
        <v>168</v>
      </c>
      <c r="B127" s="74">
        <f t="shared" ref="B127:BM127" si="2032">B63</f>
        <v>0</v>
      </c>
      <c r="C127" s="74">
        <f t="shared" si="2032"/>
        <v>0</v>
      </c>
      <c r="D127" s="74">
        <f t="shared" si="2032"/>
        <v>0</v>
      </c>
      <c r="E127" s="74">
        <f t="shared" si="2032"/>
        <v>0</v>
      </c>
      <c r="F127" s="74">
        <f t="shared" si="2032"/>
        <v>0</v>
      </c>
      <c r="G127" s="74">
        <f t="shared" si="2032"/>
        <v>0</v>
      </c>
      <c r="H127" s="74">
        <f t="shared" si="2032"/>
        <v>0</v>
      </c>
      <c r="I127" s="74">
        <f t="shared" si="2032"/>
        <v>0</v>
      </c>
      <c r="J127" s="74">
        <f t="shared" si="2032"/>
        <v>0</v>
      </c>
      <c r="K127" s="74">
        <f t="shared" si="2032"/>
        <v>0</v>
      </c>
      <c r="L127" s="74">
        <f t="shared" si="2032"/>
        <v>0</v>
      </c>
      <c r="M127" s="74">
        <f t="shared" si="2032"/>
        <v>0</v>
      </c>
      <c r="N127" s="74">
        <f t="shared" si="2032"/>
        <v>0</v>
      </c>
      <c r="O127" s="74">
        <f t="shared" si="2032"/>
        <v>0</v>
      </c>
      <c r="P127" s="74">
        <f t="shared" si="2032"/>
        <v>0</v>
      </c>
      <c r="Q127" s="74">
        <f t="shared" si="2032"/>
        <v>0</v>
      </c>
      <c r="R127" s="74">
        <f t="shared" si="2032"/>
        <v>0</v>
      </c>
      <c r="S127" s="74">
        <f t="shared" si="2032"/>
        <v>0</v>
      </c>
      <c r="T127" s="74">
        <f t="shared" si="2032"/>
        <v>0</v>
      </c>
      <c r="U127" s="74">
        <f t="shared" si="2032"/>
        <v>0</v>
      </c>
      <c r="V127" s="74">
        <f t="shared" si="2032"/>
        <v>0</v>
      </c>
      <c r="W127" s="74">
        <f t="shared" si="2032"/>
        <v>0</v>
      </c>
      <c r="X127" s="74">
        <f t="shared" si="2032"/>
        <v>0</v>
      </c>
      <c r="Y127" s="74">
        <f t="shared" si="2032"/>
        <v>0</v>
      </c>
      <c r="Z127" s="74">
        <f t="shared" si="2032"/>
        <v>-3.3555073265241333</v>
      </c>
      <c r="AA127" s="74">
        <f t="shared" si="2032"/>
        <v>-3.3751079384448275</v>
      </c>
      <c r="AB127" s="74">
        <f t="shared" si="2032"/>
        <v>-3.3948230439279996</v>
      </c>
      <c r="AC127" s="74">
        <f t="shared" si="2032"/>
        <v>-3.4146533117678217</v>
      </c>
      <c r="AD127" s="74">
        <f t="shared" si="2032"/>
        <v>-3.4345994146651719</v>
      </c>
      <c r="AE127" s="74">
        <f t="shared" si="2032"/>
        <v>-3.4546620292504002</v>
      </c>
      <c r="AF127" s="74">
        <f t="shared" si="2032"/>
        <v>-3.4748418361062079</v>
      </c>
      <c r="AG127" s="74">
        <f t="shared" si="2032"/>
        <v>-3.4951395197908681</v>
      </c>
      <c r="AH127" s="74">
        <f t="shared" si="2032"/>
        <v>-3.515555768861347</v>
      </c>
      <c r="AI127" s="74">
        <f t="shared" si="2032"/>
        <v>-3.5360912758967089</v>
      </c>
      <c r="AJ127" s="74">
        <f t="shared" si="2032"/>
        <v>-3.5567467375215926</v>
      </c>
      <c r="AK127" s="74">
        <f t="shared" si="2032"/>
        <v>-3.5775228544298585</v>
      </c>
      <c r="AL127" s="74">
        <f t="shared" si="2032"/>
        <v>-3.5984203314083203</v>
      </c>
      <c r="AM127" s="74">
        <f t="shared" si="2032"/>
        <v>-3.6194398773607332</v>
      </c>
      <c r="AN127" s="74">
        <f t="shared" si="2032"/>
        <v>-3.6405822053317252</v>
      </c>
      <c r="AO127" s="74">
        <f t="shared" si="2032"/>
        <v>-3.6618480325310969</v>
      </c>
      <c r="AP127" s="74">
        <f t="shared" si="2032"/>
        <v>-3.6832380803581088</v>
      </c>
      <c r="AQ127" s="74">
        <f t="shared" si="2032"/>
        <v>-3.7047530744259234</v>
      </c>
      <c r="AR127" s="74">
        <f t="shared" si="2032"/>
        <v>-3.7263937445862325</v>
      </c>
      <c r="AS127" s="74">
        <f t="shared" si="2032"/>
        <v>-3.7481608249540841</v>
      </c>
      <c r="AT127" s="74">
        <f t="shared" si="2032"/>
        <v>-3.770055053932694</v>
      </c>
      <c r="AU127" s="74">
        <f t="shared" si="2032"/>
        <v>-3.7920771742385142</v>
      </c>
      <c r="AV127" s="74">
        <f t="shared" si="2032"/>
        <v>-3.8142279329265136</v>
      </c>
      <c r="AW127" s="74">
        <f t="shared" si="2032"/>
        <v>-3.83650808141536</v>
      </c>
      <c r="AX127" s="75">
        <f t="shared" si="2032"/>
        <v>-3.8589183755130705</v>
      </c>
      <c r="AY127" s="75">
        <f t="shared" si="2032"/>
        <v>-3.8814595754425767</v>
      </c>
      <c r="AZ127" s="75">
        <f t="shared" si="2032"/>
        <v>-3.9041324458675035</v>
      </c>
      <c r="BA127" s="75">
        <f t="shared" si="2032"/>
        <v>-3.9269377559181038</v>
      </c>
      <c r="BB127" s="75">
        <f t="shared" si="2032"/>
        <v>-3.9498762792174062</v>
      </c>
      <c r="BC127" s="75">
        <f t="shared" si="2032"/>
        <v>-3.9729487939074346</v>
      </c>
      <c r="BD127" s="75">
        <f t="shared" si="2032"/>
        <v>-3.9961560826755687</v>
      </c>
      <c r="BE127" s="75">
        <f t="shared" si="2032"/>
        <v>-4.0194989327811044</v>
      </c>
      <c r="BF127" s="75">
        <f t="shared" si="2032"/>
        <v>-4.0429781360819987</v>
      </c>
      <c r="BG127" s="75">
        <f t="shared" si="2032"/>
        <v>-4.0665944890617141</v>
      </c>
      <c r="BH127" s="75">
        <f t="shared" si="2032"/>
        <v>-4.0903487928562328</v>
      </c>
      <c r="BI127" s="75">
        <f t="shared" si="2032"/>
        <v>-4.1142418532812002</v>
      </c>
      <c r="BJ127" s="75">
        <f t="shared" si="2032"/>
        <v>-4.1382744808593372</v>
      </c>
      <c r="BK127" s="75">
        <f t="shared" si="2032"/>
        <v>-4.1624474908478675</v>
      </c>
      <c r="BL127" s="75">
        <f t="shared" si="2032"/>
        <v>-4.1867617032662139</v>
      </c>
      <c r="BM127" s="75">
        <f t="shared" si="2032"/>
        <v>-4.2112179429237671</v>
      </c>
      <c r="BN127" s="75">
        <f t="shared" ref="BN127:DY127" si="2033">BN63</f>
        <v>-4.2358170394479515</v>
      </c>
      <c r="BO127" s="75">
        <f t="shared" si="2033"/>
        <v>-4.2605598273122496</v>
      </c>
      <c r="BP127" s="75">
        <f t="shared" si="2033"/>
        <v>-4.2854471458646373</v>
      </c>
      <c r="BQ127" s="75">
        <f t="shared" si="2033"/>
        <v>-4.3104798393559633</v>
      </c>
      <c r="BR127" s="75">
        <f t="shared" si="2033"/>
        <v>-4.3356587569686269</v>
      </c>
      <c r="BS127" s="75">
        <f t="shared" si="2033"/>
        <v>-4.3609847528453685</v>
      </c>
      <c r="BT127" s="75">
        <f t="shared" si="2033"/>
        <v>-4.3864586861182744</v>
      </c>
      <c r="BU127" s="75">
        <f t="shared" si="2033"/>
        <v>-4.4120814209378949</v>
      </c>
      <c r="BV127" s="75">
        <f t="shared" si="2033"/>
        <v>-4.4378538265025469</v>
      </c>
      <c r="BW127" s="75">
        <f t="shared" si="2033"/>
        <v>-4.4637767770878298</v>
      </c>
      <c r="BX127" s="75">
        <f t="shared" si="2033"/>
        <v>-4.489851152076298</v>
      </c>
      <c r="BY127" s="75">
        <f t="shared" si="2033"/>
        <v>-4.5160778359872324</v>
      </c>
      <c r="BZ127" s="75">
        <f t="shared" si="2033"/>
        <v>-4.5424577185066823</v>
      </c>
      <c r="CA127" s="75">
        <f t="shared" si="2033"/>
        <v>-4.5689916945176634</v>
      </c>
      <c r="CB127" s="75">
        <f t="shared" si="2033"/>
        <v>-4.5956806641304553</v>
      </c>
      <c r="CC127" s="75">
        <f t="shared" si="2033"/>
        <v>-4.6225255327132402</v>
      </c>
      <c r="CD127" s="75">
        <f t="shared" si="2033"/>
        <v>-4.6495272109226846</v>
      </c>
      <c r="CE127" s="75">
        <f t="shared" si="2033"/>
        <v>-4.6766866147349333</v>
      </c>
      <c r="CF127" s="75">
        <f t="shared" si="2033"/>
        <v>-4.7040046654766456</v>
      </c>
      <c r="CG127" s="75">
        <f t="shared" si="2033"/>
        <v>-4.7314822898562312</v>
      </c>
      <c r="CH127" s="75">
        <f t="shared" si="2033"/>
        <v>-4.7591204199953268</v>
      </c>
      <c r="CI127" s="75">
        <f t="shared" si="2033"/>
        <v>-4.7869199934603728</v>
      </c>
      <c r="CJ127" s="75">
        <f t="shared" si="2033"/>
        <v>-4.8148819532944742</v>
      </c>
      <c r="CK127" s="75">
        <f t="shared" si="2033"/>
        <v>-4.8430072480493038</v>
      </c>
      <c r="CL127" s="75">
        <f t="shared" si="2033"/>
        <v>-4.8712968318174035</v>
      </c>
      <c r="CM127" s="75">
        <f t="shared" si="2033"/>
        <v>-4.8997516642644285</v>
      </c>
      <c r="CN127" s="75">
        <f t="shared" si="2033"/>
        <v>-4.9283727106617619</v>
      </c>
      <c r="CO127" s="75">
        <f t="shared" si="2033"/>
        <v>-4.9571609419192697</v>
      </c>
      <c r="CP127" s="75">
        <f t="shared" si="2033"/>
        <v>-4.9861173346182284</v>
      </c>
      <c r="CQ127" s="75">
        <f t="shared" si="2033"/>
        <v>-5.0152428710443786</v>
      </c>
      <c r="CR127" s="75">
        <f t="shared" si="2033"/>
        <v>-5.0445385392214064</v>
      </c>
      <c r="CS127" s="75">
        <f t="shared" si="2033"/>
        <v>-5.0740053329442816</v>
      </c>
      <c r="CT127" s="75">
        <f t="shared" si="2033"/>
        <v>-5.1036442518131082</v>
      </c>
      <c r="CU127" s="75">
        <f t="shared" si="2033"/>
        <v>-5.1334563012669605</v>
      </c>
      <c r="CV127" s="75">
        <f t="shared" si="2033"/>
        <v>-5.1634424926180031</v>
      </c>
      <c r="CW127" s="75">
        <f t="shared" si="2033"/>
        <v>-5.1936038430858389</v>
      </c>
      <c r="CX127" s="75">
        <f t="shared" si="2033"/>
        <v>-5.2239413758319273</v>
      </c>
      <c r="CY127" s="75">
        <f t="shared" si="2033"/>
        <v>-5.2544561199944013</v>
      </c>
      <c r="CZ127" s="75">
        <f t="shared" si="2033"/>
        <v>-5.2851491107228838</v>
      </c>
      <c r="DA127" s="75">
        <f t="shared" si="2033"/>
        <v>-5.3160213892136596</v>
      </c>
      <c r="DB127" s="75">
        <f t="shared" si="2033"/>
        <v>-5.3470740027449892</v>
      </c>
      <c r="DC127" s="75">
        <f t="shared" si="2033"/>
        <v>-5.3783080047126219</v>
      </c>
      <c r="DD127" s="75">
        <f t="shared" si="2033"/>
        <v>-5.4097244546655361</v>
      </c>
      <c r="DE127" s="75">
        <f t="shared" si="2033"/>
        <v>-5.4413244183418641</v>
      </c>
      <c r="DF127" s="75">
        <f t="shared" si="2033"/>
        <v>-5.4731089677050875</v>
      </c>
      <c r="DG127" s="75">
        <f t="shared" si="2033"/>
        <v>-5.5050791809803457</v>
      </c>
      <c r="DH127" s="75">
        <f t="shared" si="2033"/>
        <v>-5.5372361426910857</v>
      </c>
      <c r="DI127" s="75">
        <f t="shared" si="2033"/>
        <v>-5.5695809436957546</v>
      </c>
      <c r="DJ127" s="75">
        <f t="shared" si="2033"/>
        <v>-5.6021146812249185</v>
      </c>
      <c r="DK127" s="75">
        <f t="shared" si="2033"/>
        <v>-5.6348384589183809</v>
      </c>
      <c r="DL127" s="75">
        <f t="shared" si="2033"/>
        <v>-5.6677533868626853</v>
      </c>
      <c r="DM127" s="75">
        <f t="shared" si="2033"/>
        <v>-5.7008605816287314</v>
      </c>
      <c r="DN127" s="75">
        <f t="shared" si="2033"/>
        <v>-5.7341611663096899</v>
      </c>
      <c r="DO127" s="75">
        <f t="shared" si="2033"/>
        <v>-5.7676562705591152</v>
      </c>
      <c r="DP127" s="75">
        <f t="shared" si="2033"/>
        <v>-5.8013470306291595</v>
      </c>
      <c r="DQ127" s="75">
        <f t="shared" si="2033"/>
        <v>-5.8352345894092679</v>
      </c>
      <c r="DR127" s="75">
        <f t="shared" si="2033"/>
        <v>0</v>
      </c>
      <c r="DS127" s="75">
        <f t="shared" si="2033"/>
        <v>0</v>
      </c>
      <c r="DT127" s="75">
        <f t="shared" si="2033"/>
        <v>0</v>
      </c>
      <c r="DU127" s="75">
        <f t="shared" si="2033"/>
        <v>0</v>
      </c>
      <c r="DV127" s="75">
        <f t="shared" si="2033"/>
        <v>0</v>
      </c>
      <c r="DW127" s="75">
        <f t="shared" si="2033"/>
        <v>0</v>
      </c>
      <c r="DX127" s="75">
        <f t="shared" si="2033"/>
        <v>0</v>
      </c>
      <c r="DY127" s="75">
        <f t="shared" si="2033"/>
        <v>0</v>
      </c>
      <c r="DZ127" s="75">
        <f t="shared" ref="DZ127:GK127" si="2034">DZ63</f>
        <v>0</v>
      </c>
      <c r="EA127" s="75">
        <f t="shared" si="2034"/>
        <v>0</v>
      </c>
      <c r="EB127" s="75">
        <f t="shared" si="2034"/>
        <v>0</v>
      </c>
      <c r="EC127" s="75">
        <f t="shared" si="2034"/>
        <v>0</v>
      </c>
      <c r="ED127" s="75">
        <f t="shared" si="2034"/>
        <v>0</v>
      </c>
      <c r="EE127" s="75">
        <f t="shared" si="2034"/>
        <v>0</v>
      </c>
      <c r="EF127" s="75">
        <f t="shared" si="2034"/>
        <v>0</v>
      </c>
      <c r="EG127" s="75">
        <f t="shared" si="2034"/>
        <v>0</v>
      </c>
      <c r="EH127" s="75">
        <f t="shared" si="2034"/>
        <v>0</v>
      </c>
      <c r="EI127" s="75">
        <f t="shared" si="2034"/>
        <v>0</v>
      </c>
      <c r="EJ127" s="75">
        <f t="shared" si="2034"/>
        <v>0</v>
      </c>
      <c r="EK127" s="75">
        <f t="shared" si="2034"/>
        <v>0</v>
      </c>
      <c r="EL127" s="75">
        <f t="shared" si="2034"/>
        <v>0</v>
      </c>
      <c r="EM127" s="75">
        <f t="shared" si="2034"/>
        <v>0</v>
      </c>
      <c r="EN127" s="75">
        <f t="shared" si="2034"/>
        <v>0</v>
      </c>
      <c r="EO127" s="75">
        <f t="shared" si="2034"/>
        <v>0</v>
      </c>
      <c r="EP127" s="75">
        <f t="shared" si="2034"/>
        <v>0</v>
      </c>
      <c r="EQ127" s="75">
        <f t="shared" si="2034"/>
        <v>0</v>
      </c>
      <c r="ER127" s="75">
        <f t="shared" si="2034"/>
        <v>0</v>
      </c>
      <c r="ES127" s="75">
        <f t="shared" si="2034"/>
        <v>0</v>
      </c>
      <c r="ET127" s="75">
        <f t="shared" si="2034"/>
        <v>0</v>
      </c>
      <c r="EU127" s="75">
        <f t="shared" si="2034"/>
        <v>0</v>
      </c>
      <c r="EV127" s="75">
        <f t="shared" si="2034"/>
        <v>0</v>
      </c>
      <c r="EW127" s="75">
        <f t="shared" si="2034"/>
        <v>0</v>
      </c>
      <c r="EX127" s="75">
        <f t="shared" si="2034"/>
        <v>0</v>
      </c>
      <c r="EY127" s="75">
        <f t="shared" si="2034"/>
        <v>0</v>
      </c>
      <c r="EZ127" s="75">
        <f t="shared" si="2034"/>
        <v>0</v>
      </c>
      <c r="FA127" s="75">
        <f t="shared" si="2034"/>
        <v>0</v>
      </c>
      <c r="FB127" s="75">
        <f t="shared" si="2034"/>
        <v>0</v>
      </c>
      <c r="FC127" s="75">
        <f t="shared" si="2034"/>
        <v>0</v>
      </c>
      <c r="FD127" s="75">
        <f t="shared" si="2034"/>
        <v>0</v>
      </c>
      <c r="FE127" s="75">
        <f t="shared" si="2034"/>
        <v>0</v>
      </c>
      <c r="FF127" s="75">
        <f t="shared" si="2034"/>
        <v>0</v>
      </c>
      <c r="FG127" s="75">
        <f t="shared" si="2034"/>
        <v>0</v>
      </c>
      <c r="FH127" s="75">
        <f t="shared" si="2034"/>
        <v>0</v>
      </c>
      <c r="FI127" s="75">
        <f t="shared" si="2034"/>
        <v>0</v>
      </c>
      <c r="FJ127" s="75">
        <f t="shared" si="2034"/>
        <v>0</v>
      </c>
      <c r="FK127" s="75">
        <f t="shared" si="2034"/>
        <v>0</v>
      </c>
      <c r="FL127" s="75">
        <f t="shared" si="2034"/>
        <v>0</v>
      </c>
      <c r="FM127" s="75">
        <f t="shared" si="2034"/>
        <v>0</v>
      </c>
      <c r="FN127" s="75">
        <f t="shared" si="2034"/>
        <v>0</v>
      </c>
      <c r="FO127" s="75">
        <f t="shared" si="2034"/>
        <v>0</v>
      </c>
      <c r="FP127" s="75">
        <f t="shared" si="2034"/>
        <v>0</v>
      </c>
      <c r="FQ127" s="75">
        <f t="shared" si="2034"/>
        <v>0</v>
      </c>
      <c r="FR127" s="75">
        <f t="shared" si="2034"/>
        <v>0</v>
      </c>
      <c r="FS127" s="75">
        <f t="shared" si="2034"/>
        <v>0</v>
      </c>
      <c r="FT127" s="75">
        <f t="shared" si="2034"/>
        <v>0</v>
      </c>
      <c r="FU127" s="75">
        <f t="shared" si="2034"/>
        <v>0</v>
      </c>
      <c r="FV127" s="75">
        <f t="shared" si="2034"/>
        <v>0</v>
      </c>
      <c r="FW127" s="75">
        <f t="shared" si="2034"/>
        <v>0</v>
      </c>
      <c r="FX127" s="75">
        <f t="shared" si="2034"/>
        <v>0</v>
      </c>
      <c r="FY127" s="75">
        <f t="shared" si="2034"/>
        <v>0</v>
      </c>
      <c r="FZ127" s="75">
        <f t="shared" si="2034"/>
        <v>0</v>
      </c>
      <c r="GA127" s="75">
        <f t="shared" si="2034"/>
        <v>0</v>
      </c>
      <c r="GB127" s="75">
        <f t="shared" si="2034"/>
        <v>0</v>
      </c>
      <c r="GC127" s="75">
        <f t="shared" si="2034"/>
        <v>0</v>
      </c>
      <c r="GD127" s="75">
        <f t="shared" si="2034"/>
        <v>0</v>
      </c>
      <c r="GE127" s="75">
        <f t="shared" si="2034"/>
        <v>0</v>
      </c>
      <c r="GF127" s="75">
        <f t="shared" si="2034"/>
        <v>0</v>
      </c>
      <c r="GG127" s="75">
        <f t="shared" si="2034"/>
        <v>0</v>
      </c>
      <c r="GH127" s="75">
        <f t="shared" si="2034"/>
        <v>0</v>
      </c>
      <c r="GI127" s="75">
        <f t="shared" si="2034"/>
        <v>0</v>
      </c>
      <c r="GJ127" s="75">
        <f t="shared" si="2034"/>
        <v>0</v>
      </c>
      <c r="GK127" s="75">
        <f t="shared" si="2034"/>
        <v>0</v>
      </c>
      <c r="GL127" s="75">
        <f t="shared" ref="GL127:IG127" si="2035">GL63</f>
        <v>0</v>
      </c>
      <c r="GM127" s="75">
        <f t="shared" si="2035"/>
        <v>0</v>
      </c>
      <c r="GN127" s="75">
        <f t="shared" si="2035"/>
        <v>0</v>
      </c>
      <c r="GO127" s="75">
        <f t="shared" si="2035"/>
        <v>0</v>
      </c>
      <c r="GP127" s="75">
        <f t="shared" si="2035"/>
        <v>0</v>
      </c>
      <c r="GQ127" s="75">
        <f t="shared" si="2035"/>
        <v>0</v>
      </c>
      <c r="GR127" s="75">
        <f t="shared" si="2035"/>
        <v>0</v>
      </c>
      <c r="GS127" s="75">
        <f t="shared" si="2035"/>
        <v>0</v>
      </c>
      <c r="GT127" s="75">
        <f t="shared" si="2035"/>
        <v>0</v>
      </c>
      <c r="GU127" s="75">
        <f t="shared" si="2035"/>
        <v>0</v>
      </c>
      <c r="GV127" s="75">
        <f t="shared" si="2035"/>
        <v>0</v>
      </c>
      <c r="GW127" s="75">
        <f t="shared" si="2035"/>
        <v>0</v>
      </c>
      <c r="GX127" s="75">
        <f t="shared" si="2035"/>
        <v>0</v>
      </c>
      <c r="GY127" s="75">
        <f t="shared" si="2035"/>
        <v>0</v>
      </c>
      <c r="GZ127" s="75">
        <f t="shared" si="2035"/>
        <v>0</v>
      </c>
      <c r="HA127" s="75">
        <f t="shared" si="2035"/>
        <v>0</v>
      </c>
      <c r="HB127" s="75">
        <f t="shared" si="2035"/>
        <v>0</v>
      </c>
      <c r="HC127" s="75">
        <f t="shared" si="2035"/>
        <v>0</v>
      </c>
      <c r="HD127" s="75">
        <f t="shared" si="2035"/>
        <v>0</v>
      </c>
      <c r="HE127" s="75">
        <f t="shared" si="2035"/>
        <v>0</v>
      </c>
      <c r="HF127" s="75">
        <f t="shared" si="2035"/>
        <v>0</v>
      </c>
      <c r="HG127" s="75">
        <f t="shared" si="2035"/>
        <v>0</v>
      </c>
      <c r="HH127" s="75">
        <f t="shared" si="2035"/>
        <v>0</v>
      </c>
      <c r="HI127" s="75">
        <f t="shared" si="2035"/>
        <v>0</v>
      </c>
      <c r="HJ127" s="75">
        <f t="shared" si="2035"/>
        <v>0</v>
      </c>
      <c r="HK127" s="75">
        <f t="shared" si="2035"/>
        <v>0</v>
      </c>
      <c r="HL127" s="75">
        <f t="shared" si="2035"/>
        <v>0</v>
      </c>
      <c r="HM127" s="75">
        <f t="shared" si="2035"/>
        <v>0</v>
      </c>
      <c r="HN127" s="75">
        <f t="shared" si="2035"/>
        <v>0</v>
      </c>
      <c r="HO127" s="75">
        <f t="shared" si="2035"/>
        <v>0</v>
      </c>
      <c r="HP127" s="75">
        <f t="shared" si="2035"/>
        <v>0</v>
      </c>
      <c r="HQ127" s="75">
        <f t="shared" si="2035"/>
        <v>0</v>
      </c>
      <c r="HR127" s="75">
        <f t="shared" si="2035"/>
        <v>0</v>
      </c>
      <c r="HS127" s="75">
        <f t="shared" si="2035"/>
        <v>0</v>
      </c>
      <c r="HT127" s="75">
        <f t="shared" si="2035"/>
        <v>0</v>
      </c>
      <c r="HU127" s="75">
        <f t="shared" si="2035"/>
        <v>0</v>
      </c>
      <c r="HV127" s="75">
        <f t="shared" si="2035"/>
        <v>0</v>
      </c>
      <c r="HW127" s="75">
        <f t="shared" si="2035"/>
        <v>0</v>
      </c>
      <c r="HX127" s="75">
        <f t="shared" si="2035"/>
        <v>0</v>
      </c>
      <c r="HY127" s="75">
        <f t="shared" si="2035"/>
        <v>0</v>
      </c>
      <c r="HZ127" s="75">
        <f t="shared" si="2035"/>
        <v>0</v>
      </c>
      <c r="IA127" s="75">
        <f t="shared" si="2035"/>
        <v>0</v>
      </c>
      <c r="IB127" s="75">
        <f t="shared" si="2035"/>
        <v>0</v>
      </c>
      <c r="IC127" s="75">
        <f t="shared" si="2035"/>
        <v>0</v>
      </c>
      <c r="ID127" s="75">
        <f t="shared" si="2035"/>
        <v>0</v>
      </c>
      <c r="IE127" s="75">
        <f t="shared" si="2035"/>
        <v>0</v>
      </c>
      <c r="IF127" s="75">
        <f t="shared" si="2035"/>
        <v>0</v>
      </c>
      <c r="IG127" s="75">
        <f t="shared" si="2035"/>
        <v>0</v>
      </c>
    </row>
    <row r="128" spans="1:241" x14ac:dyDescent="0.2">
      <c r="A128" s="94" t="s">
        <v>169</v>
      </c>
      <c r="B128" s="74">
        <f t="shared" ref="B128:BM128" si="2036">B43</f>
        <v>0</v>
      </c>
      <c r="C128" s="74">
        <f t="shared" si="2036"/>
        <v>-6.1333922158515737</v>
      </c>
      <c r="D128" s="74">
        <f t="shared" si="2036"/>
        <v>-6.9511778446317845</v>
      </c>
      <c r="E128" s="74">
        <f t="shared" si="2036"/>
        <v>-7.7689634734119934</v>
      </c>
      <c r="F128" s="74">
        <f t="shared" si="2036"/>
        <v>-8.5867491021922042</v>
      </c>
      <c r="G128" s="74">
        <f t="shared" si="2036"/>
        <v>-17.384990282849778</v>
      </c>
      <c r="H128" s="74">
        <f t="shared" si="2036"/>
        <v>-26.183231463507351</v>
      </c>
      <c r="I128" s="74">
        <f t="shared" si="2036"/>
        <v>-34.862002873217079</v>
      </c>
      <c r="J128" s="74">
        <f t="shared" si="2036"/>
        <v>-42.98015575177336</v>
      </c>
      <c r="K128" s="74">
        <f t="shared" si="2036"/>
        <v>-51.098308630329647</v>
      </c>
      <c r="L128" s="74">
        <f t="shared" si="2036"/>
        <v>-59.216461508885928</v>
      </c>
      <c r="M128" s="74">
        <f t="shared" si="2036"/>
        <v>-62.465963990255553</v>
      </c>
      <c r="N128" s="74">
        <f t="shared" si="2036"/>
        <v>-67.973644506408903</v>
      </c>
      <c r="O128" s="74">
        <f t="shared" si="2036"/>
        <v>-67.973644506408903</v>
      </c>
      <c r="P128" s="74">
        <f t="shared" si="2036"/>
        <v>-67.973644506408903</v>
      </c>
      <c r="Q128" s="74">
        <f t="shared" si="2036"/>
        <v>-67.973644506408903</v>
      </c>
      <c r="R128" s="74">
        <f t="shared" si="2036"/>
        <v>-67.973644506408903</v>
      </c>
      <c r="S128" s="74">
        <f t="shared" si="2036"/>
        <v>-67.973644506408903</v>
      </c>
      <c r="T128" s="74">
        <f t="shared" si="2036"/>
        <v>-67.973644506408903</v>
      </c>
      <c r="U128" s="74">
        <f t="shared" si="2036"/>
        <v>-67.973644506408903</v>
      </c>
      <c r="V128" s="74">
        <f t="shared" si="2036"/>
        <v>-67.973644506408903</v>
      </c>
      <c r="W128" s="74">
        <f t="shared" si="2036"/>
        <v>-67.973644506408903</v>
      </c>
      <c r="X128" s="74">
        <f t="shared" si="2036"/>
        <v>-67.973644506408903</v>
      </c>
      <c r="Y128" s="74">
        <f t="shared" si="2036"/>
        <v>-67.973644506408903</v>
      </c>
      <c r="Z128" s="74">
        <f t="shared" si="2036"/>
        <v>-67.973644506408903</v>
      </c>
      <c r="AA128" s="74">
        <f t="shared" si="2036"/>
        <v>-67.993245118329597</v>
      </c>
      <c r="AB128" s="74">
        <f t="shared" si="2036"/>
        <v>-68.012960223812769</v>
      </c>
      <c r="AC128" s="74">
        <f t="shared" si="2036"/>
        <v>-68.032790491652591</v>
      </c>
      <c r="AD128" s="74">
        <f t="shared" si="2036"/>
        <v>-68.052736594549941</v>
      </c>
      <c r="AE128" s="74">
        <f t="shared" si="2036"/>
        <v>-68.072799209135169</v>
      </c>
      <c r="AF128" s="74">
        <f t="shared" si="2036"/>
        <v>-68.092979015990977</v>
      </c>
      <c r="AG128" s="74">
        <f t="shared" si="2036"/>
        <v>-68.113276699675637</v>
      </c>
      <c r="AH128" s="74">
        <f t="shared" si="2036"/>
        <v>-68.133692948746116</v>
      </c>
      <c r="AI128" s="74">
        <f t="shared" si="2036"/>
        <v>-68.154228455781478</v>
      </c>
      <c r="AJ128" s="74">
        <f t="shared" si="2036"/>
        <v>-68.174883917406362</v>
      </c>
      <c r="AK128" s="74">
        <f t="shared" si="2036"/>
        <v>-68.195660034314628</v>
      </c>
      <c r="AL128" s="74">
        <f t="shared" si="2036"/>
        <v>-68.21655751129309</v>
      </c>
      <c r="AM128" s="74">
        <f t="shared" si="2036"/>
        <v>-68.237577057245502</v>
      </c>
      <c r="AN128" s="74">
        <f t="shared" si="2036"/>
        <v>-68.258719385216494</v>
      </c>
      <c r="AO128" s="74">
        <f t="shared" si="2036"/>
        <v>-68.279985212415866</v>
      </c>
      <c r="AP128" s="74">
        <f t="shared" si="2036"/>
        <v>-68.301375260242878</v>
      </c>
      <c r="AQ128" s="74">
        <f t="shared" si="2036"/>
        <v>-68.322890254310693</v>
      </c>
      <c r="AR128" s="74">
        <f t="shared" si="2036"/>
        <v>-68.344530924471002</v>
      </c>
      <c r="AS128" s="74">
        <f t="shared" si="2036"/>
        <v>-68.366298004838853</v>
      </c>
      <c r="AT128" s="74">
        <f t="shared" si="2036"/>
        <v>-68.388192233817463</v>
      </c>
      <c r="AU128" s="74">
        <f t="shared" si="2036"/>
        <v>-68.410214354123283</v>
      </c>
      <c r="AV128" s="74">
        <f t="shared" si="2036"/>
        <v>-68.432365112811283</v>
      </c>
      <c r="AW128" s="74">
        <f t="shared" si="2036"/>
        <v>-68.454645261300129</v>
      </c>
      <c r="AX128" s="75">
        <f t="shared" si="2036"/>
        <v>-68.47705555539784</v>
      </c>
      <c r="AY128" s="75">
        <f t="shared" si="2036"/>
        <v>-68.499596755327346</v>
      </c>
      <c r="AZ128" s="75">
        <f t="shared" si="2036"/>
        <v>-68.522269625752273</v>
      </c>
      <c r="BA128" s="75">
        <f t="shared" si="2036"/>
        <v>-68.545074935802873</v>
      </c>
      <c r="BB128" s="75">
        <f t="shared" si="2036"/>
        <v>-68.568013459102175</v>
      </c>
      <c r="BC128" s="75">
        <f t="shared" si="2036"/>
        <v>-68.591085973792204</v>
      </c>
      <c r="BD128" s="75">
        <f t="shared" si="2036"/>
        <v>-68.614293262560338</v>
      </c>
      <c r="BE128" s="75">
        <f t="shared" si="2036"/>
        <v>-68.637636112665874</v>
      </c>
      <c r="BF128" s="75">
        <f t="shared" si="2036"/>
        <v>-68.661115315966768</v>
      </c>
      <c r="BG128" s="75">
        <f t="shared" si="2036"/>
        <v>-68.684731668946483</v>
      </c>
      <c r="BH128" s="75">
        <f t="shared" si="2036"/>
        <v>-68.708485972741002</v>
      </c>
      <c r="BI128" s="75">
        <f t="shared" si="2036"/>
        <v>-68.732379033165969</v>
      </c>
      <c r="BJ128" s="75">
        <f t="shared" si="2036"/>
        <v>-68.756411660744106</v>
      </c>
      <c r="BK128" s="75">
        <f t="shared" si="2036"/>
        <v>-68.780584670732637</v>
      </c>
      <c r="BL128" s="75">
        <f t="shared" si="2036"/>
        <v>-68.804898883150983</v>
      </c>
      <c r="BM128" s="75">
        <f t="shared" si="2036"/>
        <v>-68.829355122808536</v>
      </c>
      <c r="BN128" s="75">
        <f t="shared" ref="BN128:DY128" si="2037">BN43</f>
        <v>-68.853954219332721</v>
      </c>
      <c r="BO128" s="75">
        <f t="shared" si="2037"/>
        <v>-68.878697007197019</v>
      </c>
      <c r="BP128" s="75">
        <f t="shared" si="2037"/>
        <v>-68.903584325749407</v>
      </c>
      <c r="BQ128" s="75">
        <f t="shared" si="2037"/>
        <v>-68.928617019240733</v>
      </c>
      <c r="BR128" s="75">
        <f t="shared" si="2037"/>
        <v>-68.953795936853396</v>
      </c>
      <c r="BS128" s="75">
        <f t="shared" si="2037"/>
        <v>-68.979121932730138</v>
      </c>
      <c r="BT128" s="75">
        <f t="shared" si="2037"/>
        <v>-69.004595866003044</v>
      </c>
      <c r="BU128" s="75">
        <f t="shared" si="2037"/>
        <v>-69.030218600822664</v>
      </c>
      <c r="BV128" s="75">
        <f t="shared" si="2037"/>
        <v>-69.055991006387316</v>
      </c>
      <c r="BW128" s="75">
        <f t="shared" si="2037"/>
        <v>-69.081913956972599</v>
      </c>
      <c r="BX128" s="75">
        <f t="shared" si="2037"/>
        <v>-69.107988331961067</v>
      </c>
      <c r="BY128" s="75">
        <f t="shared" si="2037"/>
        <v>-69.134215015872002</v>
      </c>
      <c r="BZ128" s="75">
        <f t="shared" si="2037"/>
        <v>-69.160594898391452</v>
      </c>
      <c r="CA128" s="75">
        <f t="shared" si="2037"/>
        <v>-69.187128874402433</v>
      </c>
      <c r="CB128" s="75">
        <f t="shared" si="2037"/>
        <v>-69.213817844015225</v>
      </c>
      <c r="CC128" s="75">
        <f t="shared" si="2037"/>
        <v>-69.240662712598009</v>
      </c>
      <c r="CD128" s="75">
        <f t="shared" si="2037"/>
        <v>-69.267664390807454</v>
      </c>
      <c r="CE128" s="75">
        <f t="shared" si="2037"/>
        <v>-69.294823794619703</v>
      </c>
      <c r="CF128" s="75">
        <f t="shared" si="2037"/>
        <v>-69.322141845361415</v>
      </c>
      <c r="CG128" s="75">
        <f t="shared" si="2037"/>
        <v>-69.349619469741</v>
      </c>
      <c r="CH128" s="75">
        <f t="shared" si="2037"/>
        <v>-69.377257599880096</v>
      </c>
      <c r="CI128" s="75">
        <f t="shared" si="2037"/>
        <v>-69.405057173345142</v>
      </c>
      <c r="CJ128" s="75">
        <f t="shared" si="2037"/>
        <v>-69.433019133179243</v>
      </c>
      <c r="CK128" s="75">
        <f t="shared" si="2037"/>
        <v>-69.461144427934073</v>
      </c>
      <c r="CL128" s="75">
        <f t="shared" si="2037"/>
        <v>-69.489434011702173</v>
      </c>
      <c r="CM128" s="75">
        <f t="shared" si="2037"/>
        <v>-69.517888844149198</v>
      </c>
      <c r="CN128" s="75">
        <f t="shared" si="2037"/>
        <v>-69.546509890546531</v>
      </c>
      <c r="CO128" s="75">
        <f t="shared" si="2037"/>
        <v>-69.575298121804039</v>
      </c>
      <c r="CP128" s="75">
        <f t="shared" si="2037"/>
        <v>-69.604254514502998</v>
      </c>
      <c r="CQ128" s="75">
        <f t="shared" si="2037"/>
        <v>-69.633380050929148</v>
      </c>
      <c r="CR128" s="75">
        <f t="shared" si="2037"/>
        <v>-69.662675719106176</v>
      </c>
      <c r="CS128" s="75">
        <f t="shared" si="2037"/>
        <v>-69.692142512829051</v>
      </c>
      <c r="CT128" s="75">
        <f t="shared" si="2037"/>
        <v>-69.721781431697877</v>
      </c>
      <c r="CU128" s="75">
        <f t="shared" si="2037"/>
        <v>-69.75159348115173</v>
      </c>
      <c r="CV128" s="75">
        <f t="shared" si="2037"/>
        <v>-69.781579672502772</v>
      </c>
      <c r="CW128" s="75">
        <f t="shared" si="2037"/>
        <v>-69.811741022970608</v>
      </c>
      <c r="CX128" s="75">
        <f t="shared" si="2037"/>
        <v>-69.842078555716697</v>
      </c>
      <c r="CY128" s="75">
        <f t="shared" si="2037"/>
        <v>-69.872593299879171</v>
      </c>
      <c r="CZ128" s="75">
        <f t="shared" si="2037"/>
        <v>-69.903286290607653</v>
      </c>
      <c r="DA128" s="75">
        <f t="shared" si="2037"/>
        <v>-69.934158569098429</v>
      </c>
      <c r="DB128" s="75">
        <f t="shared" si="2037"/>
        <v>-69.965211182629758</v>
      </c>
      <c r="DC128" s="75">
        <f t="shared" si="2037"/>
        <v>-69.996445184597391</v>
      </c>
      <c r="DD128" s="75">
        <f t="shared" si="2037"/>
        <v>-70.027861634550305</v>
      </c>
      <c r="DE128" s="75">
        <f t="shared" si="2037"/>
        <v>-70.059461598226633</v>
      </c>
      <c r="DF128" s="75">
        <f t="shared" si="2037"/>
        <v>-70.091246147589857</v>
      </c>
      <c r="DG128" s="75">
        <f t="shared" si="2037"/>
        <v>-70.123216360865115</v>
      </c>
      <c r="DH128" s="75">
        <f t="shared" si="2037"/>
        <v>-70.155373322575855</v>
      </c>
      <c r="DI128" s="75">
        <f t="shared" si="2037"/>
        <v>-70.187718123580524</v>
      </c>
      <c r="DJ128" s="75">
        <f t="shared" si="2037"/>
        <v>-70.220251861109688</v>
      </c>
      <c r="DK128" s="75">
        <f t="shared" si="2037"/>
        <v>-70.25297563880315</v>
      </c>
      <c r="DL128" s="75">
        <f t="shared" si="2037"/>
        <v>-70.285890566747454</v>
      </c>
      <c r="DM128" s="75">
        <f t="shared" si="2037"/>
        <v>-70.318997761513501</v>
      </c>
      <c r="DN128" s="75">
        <f t="shared" si="2037"/>
        <v>-70.352298346194459</v>
      </c>
      <c r="DO128" s="75">
        <f t="shared" si="2037"/>
        <v>-70.385793450443884</v>
      </c>
      <c r="DP128" s="75">
        <f t="shared" si="2037"/>
        <v>-70.419484210513929</v>
      </c>
      <c r="DQ128" s="75">
        <f t="shared" si="2037"/>
        <v>-70.453371769294037</v>
      </c>
      <c r="DR128" s="75">
        <f t="shared" si="2037"/>
        <v>0</v>
      </c>
      <c r="DS128" s="75">
        <f t="shared" si="2037"/>
        <v>0</v>
      </c>
      <c r="DT128" s="75">
        <f t="shared" si="2037"/>
        <v>0</v>
      </c>
      <c r="DU128" s="75">
        <f t="shared" si="2037"/>
        <v>0</v>
      </c>
      <c r="DV128" s="75">
        <f t="shared" si="2037"/>
        <v>0</v>
      </c>
      <c r="DW128" s="75">
        <f t="shared" si="2037"/>
        <v>0</v>
      </c>
      <c r="DX128" s="75">
        <f t="shared" si="2037"/>
        <v>0</v>
      </c>
      <c r="DY128" s="75">
        <f t="shared" si="2037"/>
        <v>0</v>
      </c>
      <c r="DZ128" s="75">
        <f t="shared" ref="DZ128:GK128" si="2038">DZ43</f>
        <v>0</v>
      </c>
      <c r="EA128" s="75">
        <f t="shared" si="2038"/>
        <v>0</v>
      </c>
      <c r="EB128" s="75">
        <f t="shared" si="2038"/>
        <v>0</v>
      </c>
      <c r="EC128" s="75">
        <f t="shared" si="2038"/>
        <v>0</v>
      </c>
      <c r="ED128" s="75">
        <f t="shared" si="2038"/>
        <v>0</v>
      </c>
      <c r="EE128" s="75">
        <f t="shared" si="2038"/>
        <v>0</v>
      </c>
      <c r="EF128" s="75">
        <f t="shared" si="2038"/>
        <v>0</v>
      </c>
      <c r="EG128" s="75">
        <f t="shared" si="2038"/>
        <v>0</v>
      </c>
      <c r="EH128" s="75">
        <f t="shared" si="2038"/>
        <v>0</v>
      </c>
      <c r="EI128" s="75">
        <f t="shared" si="2038"/>
        <v>0</v>
      </c>
      <c r="EJ128" s="75">
        <f t="shared" si="2038"/>
        <v>0</v>
      </c>
      <c r="EK128" s="75">
        <f t="shared" si="2038"/>
        <v>0</v>
      </c>
      <c r="EL128" s="75">
        <f t="shared" si="2038"/>
        <v>0</v>
      </c>
      <c r="EM128" s="75">
        <f t="shared" si="2038"/>
        <v>0</v>
      </c>
      <c r="EN128" s="75">
        <f t="shared" si="2038"/>
        <v>0</v>
      </c>
      <c r="EO128" s="75">
        <f t="shared" si="2038"/>
        <v>0</v>
      </c>
      <c r="EP128" s="75">
        <f t="shared" si="2038"/>
        <v>0</v>
      </c>
      <c r="EQ128" s="75">
        <f t="shared" si="2038"/>
        <v>0</v>
      </c>
      <c r="ER128" s="75">
        <f t="shared" si="2038"/>
        <v>0</v>
      </c>
      <c r="ES128" s="75">
        <f t="shared" si="2038"/>
        <v>0</v>
      </c>
      <c r="ET128" s="75">
        <f t="shared" si="2038"/>
        <v>0</v>
      </c>
      <c r="EU128" s="75">
        <f t="shared" si="2038"/>
        <v>0</v>
      </c>
      <c r="EV128" s="75">
        <f t="shared" si="2038"/>
        <v>0</v>
      </c>
      <c r="EW128" s="75">
        <f t="shared" si="2038"/>
        <v>0</v>
      </c>
      <c r="EX128" s="75">
        <f t="shared" si="2038"/>
        <v>0</v>
      </c>
      <c r="EY128" s="75">
        <f t="shared" si="2038"/>
        <v>0</v>
      </c>
      <c r="EZ128" s="75">
        <f t="shared" si="2038"/>
        <v>0</v>
      </c>
      <c r="FA128" s="75">
        <f t="shared" si="2038"/>
        <v>0</v>
      </c>
      <c r="FB128" s="75">
        <f t="shared" si="2038"/>
        <v>0</v>
      </c>
      <c r="FC128" s="75">
        <f t="shared" si="2038"/>
        <v>0</v>
      </c>
      <c r="FD128" s="75">
        <f t="shared" si="2038"/>
        <v>0</v>
      </c>
      <c r="FE128" s="75">
        <f t="shared" si="2038"/>
        <v>0</v>
      </c>
      <c r="FF128" s="75">
        <f t="shared" si="2038"/>
        <v>0</v>
      </c>
      <c r="FG128" s="75">
        <f t="shared" si="2038"/>
        <v>0</v>
      </c>
      <c r="FH128" s="75">
        <f t="shared" si="2038"/>
        <v>0</v>
      </c>
      <c r="FI128" s="75">
        <f t="shared" si="2038"/>
        <v>0</v>
      </c>
      <c r="FJ128" s="75">
        <f t="shared" si="2038"/>
        <v>0</v>
      </c>
      <c r="FK128" s="75">
        <f t="shared" si="2038"/>
        <v>0</v>
      </c>
      <c r="FL128" s="75">
        <f t="shared" si="2038"/>
        <v>0</v>
      </c>
      <c r="FM128" s="75">
        <f t="shared" si="2038"/>
        <v>0</v>
      </c>
      <c r="FN128" s="75">
        <f t="shared" si="2038"/>
        <v>0</v>
      </c>
      <c r="FO128" s="75">
        <f t="shared" si="2038"/>
        <v>0</v>
      </c>
      <c r="FP128" s="75">
        <f t="shared" si="2038"/>
        <v>0</v>
      </c>
      <c r="FQ128" s="75">
        <f t="shared" si="2038"/>
        <v>0</v>
      </c>
      <c r="FR128" s="75">
        <f t="shared" si="2038"/>
        <v>0</v>
      </c>
      <c r="FS128" s="75">
        <f t="shared" si="2038"/>
        <v>0</v>
      </c>
      <c r="FT128" s="75">
        <f t="shared" si="2038"/>
        <v>0</v>
      </c>
      <c r="FU128" s="75">
        <f t="shared" si="2038"/>
        <v>0</v>
      </c>
      <c r="FV128" s="75">
        <f t="shared" si="2038"/>
        <v>0</v>
      </c>
      <c r="FW128" s="75">
        <f t="shared" si="2038"/>
        <v>0</v>
      </c>
      <c r="FX128" s="75">
        <f t="shared" si="2038"/>
        <v>0</v>
      </c>
      <c r="FY128" s="75">
        <f t="shared" si="2038"/>
        <v>0</v>
      </c>
      <c r="FZ128" s="75">
        <f t="shared" si="2038"/>
        <v>0</v>
      </c>
      <c r="GA128" s="75">
        <f t="shared" si="2038"/>
        <v>0</v>
      </c>
      <c r="GB128" s="75">
        <f t="shared" si="2038"/>
        <v>0</v>
      </c>
      <c r="GC128" s="75">
        <f t="shared" si="2038"/>
        <v>0</v>
      </c>
      <c r="GD128" s="75">
        <f t="shared" si="2038"/>
        <v>0</v>
      </c>
      <c r="GE128" s="75">
        <f t="shared" si="2038"/>
        <v>0</v>
      </c>
      <c r="GF128" s="75">
        <f t="shared" si="2038"/>
        <v>0</v>
      </c>
      <c r="GG128" s="75">
        <f t="shared" si="2038"/>
        <v>0</v>
      </c>
      <c r="GH128" s="75">
        <f t="shared" si="2038"/>
        <v>0</v>
      </c>
      <c r="GI128" s="75">
        <f t="shared" si="2038"/>
        <v>0</v>
      </c>
      <c r="GJ128" s="75">
        <f t="shared" si="2038"/>
        <v>0</v>
      </c>
      <c r="GK128" s="75">
        <f t="shared" si="2038"/>
        <v>0</v>
      </c>
      <c r="GL128" s="75">
        <f t="shared" ref="GL128:IG128" si="2039">GL43</f>
        <v>0</v>
      </c>
      <c r="GM128" s="75">
        <f t="shared" si="2039"/>
        <v>0</v>
      </c>
      <c r="GN128" s="75">
        <f t="shared" si="2039"/>
        <v>0</v>
      </c>
      <c r="GO128" s="75">
        <f t="shared" si="2039"/>
        <v>0</v>
      </c>
      <c r="GP128" s="75">
        <f t="shared" si="2039"/>
        <v>0</v>
      </c>
      <c r="GQ128" s="75">
        <f t="shared" si="2039"/>
        <v>0</v>
      </c>
      <c r="GR128" s="75">
        <f t="shared" si="2039"/>
        <v>0</v>
      </c>
      <c r="GS128" s="75">
        <f t="shared" si="2039"/>
        <v>0</v>
      </c>
      <c r="GT128" s="75">
        <f t="shared" si="2039"/>
        <v>0</v>
      </c>
      <c r="GU128" s="75">
        <f t="shared" si="2039"/>
        <v>0</v>
      </c>
      <c r="GV128" s="75">
        <f t="shared" si="2039"/>
        <v>0</v>
      </c>
      <c r="GW128" s="75">
        <f t="shared" si="2039"/>
        <v>0</v>
      </c>
      <c r="GX128" s="75">
        <f t="shared" si="2039"/>
        <v>0</v>
      </c>
      <c r="GY128" s="75">
        <f t="shared" si="2039"/>
        <v>0</v>
      </c>
      <c r="GZ128" s="75">
        <f t="shared" si="2039"/>
        <v>0</v>
      </c>
      <c r="HA128" s="75">
        <f t="shared" si="2039"/>
        <v>0</v>
      </c>
      <c r="HB128" s="75">
        <f t="shared" si="2039"/>
        <v>0</v>
      </c>
      <c r="HC128" s="75">
        <f t="shared" si="2039"/>
        <v>0</v>
      </c>
      <c r="HD128" s="75">
        <f t="shared" si="2039"/>
        <v>0</v>
      </c>
      <c r="HE128" s="75">
        <f t="shared" si="2039"/>
        <v>0</v>
      </c>
      <c r="HF128" s="75">
        <f t="shared" si="2039"/>
        <v>0</v>
      </c>
      <c r="HG128" s="75">
        <f t="shared" si="2039"/>
        <v>0</v>
      </c>
      <c r="HH128" s="75">
        <f t="shared" si="2039"/>
        <v>0</v>
      </c>
      <c r="HI128" s="75">
        <f t="shared" si="2039"/>
        <v>0</v>
      </c>
      <c r="HJ128" s="75">
        <f t="shared" si="2039"/>
        <v>0</v>
      </c>
      <c r="HK128" s="75">
        <f t="shared" si="2039"/>
        <v>0</v>
      </c>
      <c r="HL128" s="75">
        <f t="shared" si="2039"/>
        <v>0</v>
      </c>
      <c r="HM128" s="75">
        <f t="shared" si="2039"/>
        <v>0</v>
      </c>
      <c r="HN128" s="75">
        <f t="shared" si="2039"/>
        <v>0</v>
      </c>
      <c r="HO128" s="75">
        <f t="shared" si="2039"/>
        <v>0</v>
      </c>
      <c r="HP128" s="75">
        <f t="shared" si="2039"/>
        <v>0</v>
      </c>
      <c r="HQ128" s="75">
        <f t="shared" si="2039"/>
        <v>0</v>
      </c>
      <c r="HR128" s="75">
        <f t="shared" si="2039"/>
        <v>0</v>
      </c>
      <c r="HS128" s="75">
        <f t="shared" si="2039"/>
        <v>0</v>
      </c>
      <c r="HT128" s="75">
        <f t="shared" si="2039"/>
        <v>0</v>
      </c>
      <c r="HU128" s="75">
        <f t="shared" si="2039"/>
        <v>0</v>
      </c>
      <c r="HV128" s="75">
        <f t="shared" si="2039"/>
        <v>0</v>
      </c>
      <c r="HW128" s="75">
        <f t="shared" si="2039"/>
        <v>0</v>
      </c>
      <c r="HX128" s="75">
        <f t="shared" si="2039"/>
        <v>0</v>
      </c>
      <c r="HY128" s="75">
        <f t="shared" si="2039"/>
        <v>0</v>
      </c>
      <c r="HZ128" s="75">
        <f t="shared" si="2039"/>
        <v>0</v>
      </c>
      <c r="IA128" s="75">
        <f t="shared" si="2039"/>
        <v>0</v>
      </c>
      <c r="IB128" s="75">
        <f t="shared" si="2039"/>
        <v>0</v>
      </c>
      <c r="IC128" s="75">
        <f t="shared" si="2039"/>
        <v>0</v>
      </c>
      <c r="ID128" s="75">
        <f t="shared" si="2039"/>
        <v>0</v>
      </c>
      <c r="IE128" s="75">
        <f t="shared" si="2039"/>
        <v>0</v>
      </c>
      <c r="IF128" s="75">
        <f t="shared" si="2039"/>
        <v>0</v>
      </c>
      <c r="IG128" s="75">
        <f t="shared" si="2039"/>
        <v>0</v>
      </c>
    </row>
    <row r="129" spans="1:241" x14ac:dyDescent="0.2">
      <c r="A129" s="94" t="s">
        <v>170</v>
      </c>
      <c r="B129" s="74">
        <f t="shared" ref="B129:BM129" si="2040">-(_xlfn.SINGLE(IRPJ)+_xlfn.SINGLE(CSLL))*B45</f>
        <v>0</v>
      </c>
      <c r="C129" s="74">
        <f t="shared" si="2040"/>
        <v>1.4720141318043776</v>
      </c>
      <c r="D129" s="74">
        <f t="shared" si="2040"/>
        <v>1.6682826827116282</v>
      </c>
      <c r="E129" s="74">
        <f t="shared" si="2040"/>
        <v>1.8645512336188783</v>
      </c>
      <c r="F129" s="74">
        <f t="shared" si="2040"/>
        <v>2.0608197845261289</v>
      </c>
      <c r="G129" s="74">
        <f t="shared" si="2040"/>
        <v>4.1723976678839465</v>
      </c>
      <c r="H129" s="74">
        <f t="shared" si="2040"/>
        <v>6.2839755512417641</v>
      </c>
      <c r="I129" s="74">
        <f t="shared" si="2040"/>
        <v>8.3668806895720991</v>
      </c>
      <c r="J129" s="74">
        <f t="shared" si="2040"/>
        <v>10.315237380425605</v>
      </c>
      <c r="K129" s="74">
        <f t="shared" si="2040"/>
        <v>12.263594071279115</v>
      </c>
      <c r="L129" s="74">
        <f t="shared" si="2040"/>
        <v>14.211950762132622</v>
      </c>
      <c r="M129" s="74">
        <f t="shared" si="2040"/>
        <v>14.991831357661333</v>
      </c>
      <c r="N129" s="74">
        <f t="shared" si="2040"/>
        <v>16.313674681538135</v>
      </c>
      <c r="O129" s="74">
        <f t="shared" si="2040"/>
        <v>16.313674681538135</v>
      </c>
      <c r="P129" s="74">
        <f t="shared" si="2040"/>
        <v>16.313674681538135</v>
      </c>
      <c r="Q129" s="74">
        <f t="shared" si="2040"/>
        <v>16.313674681538135</v>
      </c>
      <c r="R129" s="74">
        <f t="shared" si="2040"/>
        <v>16.313674681538135</v>
      </c>
      <c r="S129" s="74">
        <f t="shared" si="2040"/>
        <v>16.313674681538135</v>
      </c>
      <c r="T129" s="74">
        <f t="shared" si="2040"/>
        <v>16.313674681538135</v>
      </c>
      <c r="U129" s="74">
        <f t="shared" si="2040"/>
        <v>16.313674681538135</v>
      </c>
      <c r="V129" s="74">
        <f t="shared" si="2040"/>
        <v>16.313674681538135</v>
      </c>
      <c r="W129" s="74">
        <f t="shared" si="2040"/>
        <v>16.313674681538135</v>
      </c>
      <c r="X129" s="74">
        <f t="shared" si="2040"/>
        <v>16.313674681538135</v>
      </c>
      <c r="Y129" s="74">
        <f t="shared" si="2040"/>
        <v>16.313674681538135</v>
      </c>
      <c r="Z129" s="74">
        <f t="shared" si="2040"/>
        <v>16.313674681538135</v>
      </c>
      <c r="AA129" s="74">
        <f t="shared" si="2040"/>
        <v>16.318378828399101</v>
      </c>
      <c r="AB129" s="74">
        <f t="shared" si="2040"/>
        <v>16.323110453715064</v>
      </c>
      <c r="AC129" s="74">
        <f t="shared" si="2040"/>
        <v>16.32786971799662</v>
      </c>
      <c r="AD129" s="74">
        <f t="shared" si="2040"/>
        <v>16.332656782691984</v>
      </c>
      <c r="AE129" s="74">
        <f t="shared" si="2040"/>
        <v>16.33747181019244</v>
      </c>
      <c r="AF129" s="74">
        <f t="shared" si="2040"/>
        <v>16.342314963837833</v>
      </c>
      <c r="AG129" s="74">
        <f t="shared" si="2040"/>
        <v>16.347186407922152</v>
      </c>
      <c r="AH129" s="74">
        <f t="shared" si="2040"/>
        <v>16.352086307699068</v>
      </c>
      <c r="AI129" s="74">
        <f t="shared" si="2040"/>
        <v>16.357014829387555</v>
      </c>
      <c r="AJ129" s="74">
        <f t="shared" si="2040"/>
        <v>16.361972140177528</v>
      </c>
      <c r="AK129" s="74">
        <f t="shared" si="2040"/>
        <v>16.366958408235512</v>
      </c>
      <c r="AL129" s="74">
        <f t="shared" si="2040"/>
        <v>16.37197380271034</v>
      </c>
      <c r="AM129" s="74">
        <f t="shared" si="2040"/>
        <v>16.37701849373892</v>
      </c>
      <c r="AN129" s="74">
        <f t="shared" si="2040"/>
        <v>16.382092652451959</v>
      </c>
      <c r="AO129" s="74">
        <f t="shared" si="2040"/>
        <v>16.387196450979808</v>
      </c>
      <c r="AP129" s="74">
        <f t="shared" si="2040"/>
        <v>16.392330062458289</v>
      </c>
      <c r="AQ129" s="74">
        <f t="shared" si="2040"/>
        <v>16.397493661034567</v>
      </c>
      <c r="AR129" s="74">
        <f t="shared" si="2040"/>
        <v>16.40268742187304</v>
      </c>
      <c r="AS129" s="74">
        <f t="shared" si="2040"/>
        <v>16.407911521161324</v>
      </c>
      <c r="AT129" s="74">
        <f t="shared" si="2040"/>
        <v>16.413166136116189</v>
      </c>
      <c r="AU129" s="74">
        <f t="shared" si="2040"/>
        <v>16.418451444989586</v>
      </c>
      <c r="AV129" s="74">
        <f t="shared" si="2040"/>
        <v>16.423767627074707</v>
      </c>
      <c r="AW129" s="74">
        <f t="shared" si="2040"/>
        <v>16.42911486271203</v>
      </c>
      <c r="AX129" s="75">
        <f t="shared" si="2040"/>
        <v>16.434493333295482</v>
      </c>
      <c r="AY129" s="75">
        <f t="shared" si="2040"/>
        <v>16.439903221278563</v>
      </c>
      <c r="AZ129" s="75">
        <f t="shared" si="2040"/>
        <v>16.445344710180546</v>
      </c>
      <c r="BA129" s="75">
        <f t="shared" si="2040"/>
        <v>16.450817984592689</v>
      </c>
      <c r="BB129" s="75">
        <f t="shared" si="2040"/>
        <v>16.456323230184523</v>
      </c>
      <c r="BC129" s="75">
        <f t="shared" si="2040"/>
        <v>16.461860633710128</v>
      </c>
      <c r="BD129" s="75">
        <f t="shared" si="2040"/>
        <v>16.467430383014481</v>
      </c>
      <c r="BE129" s="75">
        <f t="shared" si="2040"/>
        <v>16.47303266703981</v>
      </c>
      <c r="BF129" s="75">
        <f t="shared" si="2040"/>
        <v>16.478667675832025</v>
      </c>
      <c r="BG129" s="75">
        <f t="shared" si="2040"/>
        <v>16.484335600547155</v>
      </c>
      <c r="BH129" s="75">
        <f t="shared" si="2040"/>
        <v>16.490036633457841</v>
      </c>
      <c r="BI129" s="75">
        <f t="shared" si="2040"/>
        <v>16.495770967959832</v>
      </c>
      <c r="BJ129" s="75">
        <f t="shared" si="2040"/>
        <v>16.501538798578586</v>
      </c>
      <c r="BK129" s="75">
        <f t="shared" si="2040"/>
        <v>16.507340320975832</v>
      </c>
      <c r="BL129" s="75">
        <f t="shared" si="2040"/>
        <v>16.513175731956235</v>
      </c>
      <c r="BM129" s="75">
        <f t="shared" si="2040"/>
        <v>16.519045229474049</v>
      </c>
      <c r="BN129" s="75">
        <f t="shared" ref="BN129:DY129" si="2041">-(_xlfn.SINGLE(IRPJ)+_xlfn.SINGLE(CSLL))*BN45</f>
        <v>16.524949012639851</v>
      </c>
      <c r="BO129" s="75">
        <f t="shared" si="2041"/>
        <v>16.530887281727285</v>
      </c>
      <c r="BP129" s="75">
        <f t="shared" si="2041"/>
        <v>16.536860238179855</v>
      </c>
      <c r="BQ129" s="75">
        <f t="shared" si="2041"/>
        <v>16.542868084617776</v>
      </c>
      <c r="BR129" s="75">
        <f t="shared" si="2041"/>
        <v>16.548911024844813</v>
      </c>
      <c r="BS129" s="75">
        <f t="shared" si="2041"/>
        <v>16.554989263855234</v>
      </c>
      <c r="BT129" s="75">
        <f t="shared" si="2041"/>
        <v>16.561103007840728</v>
      </c>
      <c r="BU129" s="75">
        <f t="shared" si="2041"/>
        <v>16.567252464197438</v>
      </c>
      <c r="BV129" s="75">
        <f t="shared" si="2041"/>
        <v>16.573437841532954</v>
      </c>
      <c r="BW129" s="75">
        <f t="shared" si="2041"/>
        <v>16.579659349673424</v>
      </c>
      <c r="BX129" s="75">
        <f t="shared" si="2041"/>
        <v>16.585917199670657</v>
      </c>
      <c r="BY129" s="75">
        <f t="shared" si="2041"/>
        <v>16.592211603809279</v>
      </c>
      <c r="BZ129" s="75">
        <f t="shared" si="2041"/>
        <v>16.598542775613947</v>
      </c>
      <c r="CA129" s="75">
        <f t="shared" si="2041"/>
        <v>16.604910929856583</v>
      </c>
      <c r="CB129" s="75">
        <f t="shared" si="2041"/>
        <v>16.611316282563653</v>
      </c>
      <c r="CC129" s="75">
        <f t="shared" si="2041"/>
        <v>16.617759051023523</v>
      </c>
      <c r="CD129" s="75">
        <f t="shared" si="2041"/>
        <v>16.624239453793788</v>
      </c>
      <c r="CE129" s="75">
        <f t="shared" si="2041"/>
        <v>16.630757710708728</v>
      </c>
      <c r="CF129" s="75">
        <f t="shared" si="2041"/>
        <v>16.637314042886739</v>
      </c>
      <c r="CG129" s="75">
        <f t="shared" si="2041"/>
        <v>16.64390867273784</v>
      </c>
      <c r="CH129" s="75">
        <f t="shared" si="2041"/>
        <v>16.650541823971224</v>
      </c>
      <c r="CI129" s="75">
        <f t="shared" si="2041"/>
        <v>16.657213721602833</v>
      </c>
      <c r="CJ129" s="75">
        <f t="shared" si="2041"/>
        <v>16.663924591963017</v>
      </c>
      <c r="CK129" s="75">
        <f t="shared" si="2041"/>
        <v>16.670674662704176</v>
      </c>
      <c r="CL129" s="75">
        <f t="shared" si="2041"/>
        <v>16.677464162808519</v>
      </c>
      <c r="CM129" s="75">
        <f t="shared" si="2041"/>
        <v>16.684293322595806</v>
      </c>
      <c r="CN129" s="75">
        <f t="shared" si="2041"/>
        <v>16.691162373731167</v>
      </c>
      <c r="CO129" s="75">
        <f t="shared" si="2041"/>
        <v>16.698071549232967</v>
      </c>
      <c r="CP129" s="75">
        <f t="shared" si="2041"/>
        <v>16.70502108348072</v>
      </c>
      <c r="CQ129" s="75">
        <f t="shared" si="2041"/>
        <v>16.712011212222993</v>
      </c>
      <c r="CR129" s="75">
        <f t="shared" si="2041"/>
        <v>16.719042172585482</v>
      </c>
      <c r="CS129" s="75">
        <f t="shared" si="2041"/>
        <v>16.726114203078971</v>
      </c>
      <c r="CT129" s="75">
        <f t="shared" si="2041"/>
        <v>16.733227543607491</v>
      </c>
      <c r="CU129" s="75">
        <f t="shared" si="2041"/>
        <v>16.740382435476416</v>
      </c>
      <c r="CV129" s="75">
        <f t="shared" si="2041"/>
        <v>16.747579121400666</v>
      </c>
      <c r="CW129" s="75">
        <f t="shared" si="2041"/>
        <v>16.754817845512946</v>
      </c>
      <c r="CX129" s="75">
        <f t="shared" si="2041"/>
        <v>16.762098853372006</v>
      </c>
      <c r="CY129" s="75">
        <f t="shared" si="2041"/>
        <v>16.769422391971002</v>
      </c>
      <c r="CZ129" s="75">
        <f t="shared" si="2041"/>
        <v>16.776788709745837</v>
      </c>
      <c r="DA129" s="75">
        <f t="shared" si="2041"/>
        <v>16.784198056583623</v>
      </c>
      <c r="DB129" s="75">
        <f t="shared" si="2041"/>
        <v>16.79165068383114</v>
      </c>
      <c r="DC129" s="75">
        <f t="shared" si="2041"/>
        <v>16.799146844303372</v>
      </c>
      <c r="DD129" s="75">
        <f t="shared" si="2041"/>
        <v>16.806686792292073</v>
      </c>
      <c r="DE129" s="75">
        <f t="shared" si="2041"/>
        <v>16.81427078357439</v>
      </c>
      <c r="DF129" s="75">
        <f t="shared" si="2041"/>
        <v>16.821899075421566</v>
      </c>
      <c r="DG129" s="75">
        <f t="shared" si="2041"/>
        <v>16.829571926607628</v>
      </c>
      <c r="DH129" s="75">
        <f t="shared" si="2041"/>
        <v>16.837289597418206</v>
      </c>
      <c r="DI129" s="75">
        <f t="shared" si="2041"/>
        <v>16.845052349659326</v>
      </c>
      <c r="DJ129" s="75">
        <f t="shared" si="2041"/>
        <v>16.852860446666323</v>
      </c>
      <c r="DK129" s="75">
        <f t="shared" si="2041"/>
        <v>16.860714153312756</v>
      </c>
      <c r="DL129" s="75">
        <f t="shared" si="2041"/>
        <v>16.868613736019388</v>
      </c>
      <c r="DM129" s="75">
        <f t="shared" si="2041"/>
        <v>16.87655946276324</v>
      </c>
      <c r="DN129" s="75">
        <f t="shared" si="2041"/>
        <v>16.88455160308667</v>
      </c>
      <c r="DO129" s="75">
        <f t="shared" si="2041"/>
        <v>16.89259042810653</v>
      </c>
      <c r="DP129" s="75">
        <f t="shared" si="2041"/>
        <v>16.900676210523343</v>
      </c>
      <c r="DQ129" s="75">
        <f t="shared" si="2041"/>
        <v>16.90880922463057</v>
      </c>
      <c r="DR129" s="75">
        <f t="shared" si="2041"/>
        <v>0</v>
      </c>
      <c r="DS129" s="75">
        <f t="shared" si="2041"/>
        <v>0</v>
      </c>
      <c r="DT129" s="75">
        <f t="shared" si="2041"/>
        <v>0</v>
      </c>
      <c r="DU129" s="75">
        <f t="shared" si="2041"/>
        <v>0</v>
      </c>
      <c r="DV129" s="75">
        <f t="shared" si="2041"/>
        <v>0</v>
      </c>
      <c r="DW129" s="75">
        <f t="shared" si="2041"/>
        <v>0</v>
      </c>
      <c r="DX129" s="75">
        <f t="shared" si="2041"/>
        <v>0</v>
      </c>
      <c r="DY129" s="75">
        <f t="shared" si="2041"/>
        <v>0</v>
      </c>
      <c r="DZ129" s="75">
        <f t="shared" ref="DZ129:GK129" si="2042">-(_xlfn.SINGLE(IRPJ)+_xlfn.SINGLE(CSLL))*DZ45</f>
        <v>0</v>
      </c>
      <c r="EA129" s="75">
        <f t="shared" si="2042"/>
        <v>0</v>
      </c>
      <c r="EB129" s="75">
        <f t="shared" si="2042"/>
        <v>0</v>
      </c>
      <c r="EC129" s="75">
        <f t="shared" si="2042"/>
        <v>0</v>
      </c>
      <c r="ED129" s="75">
        <f t="shared" si="2042"/>
        <v>0</v>
      </c>
      <c r="EE129" s="75">
        <f t="shared" si="2042"/>
        <v>0</v>
      </c>
      <c r="EF129" s="75">
        <f t="shared" si="2042"/>
        <v>0</v>
      </c>
      <c r="EG129" s="75">
        <f t="shared" si="2042"/>
        <v>0</v>
      </c>
      <c r="EH129" s="75">
        <f t="shared" si="2042"/>
        <v>0</v>
      </c>
      <c r="EI129" s="75">
        <f t="shared" si="2042"/>
        <v>0</v>
      </c>
      <c r="EJ129" s="75">
        <f t="shared" si="2042"/>
        <v>0</v>
      </c>
      <c r="EK129" s="75">
        <f t="shared" si="2042"/>
        <v>0</v>
      </c>
      <c r="EL129" s="75">
        <f t="shared" si="2042"/>
        <v>0</v>
      </c>
      <c r="EM129" s="75">
        <f t="shared" si="2042"/>
        <v>0</v>
      </c>
      <c r="EN129" s="75">
        <f t="shared" si="2042"/>
        <v>0</v>
      </c>
      <c r="EO129" s="75">
        <f t="shared" si="2042"/>
        <v>0</v>
      </c>
      <c r="EP129" s="75">
        <f t="shared" si="2042"/>
        <v>0</v>
      </c>
      <c r="EQ129" s="75">
        <f t="shared" si="2042"/>
        <v>0</v>
      </c>
      <c r="ER129" s="75">
        <f t="shared" si="2042"/>
        <v>0</v>
      </c>
      <c r="ES129" s="75">
        <f t="shared" si="2042"/>
        <v>0</v>
      </c>
      <c r="ET129" s="75">
        <f t="shared" si="2042"/>
        <v>0</v>
      </c>
      <c r="EU129" s="75">
        <f t="shared" si="2042"/>
        <v>0</v>
      </c>
      <c r="EV129" s="75">
        <f t="shared" si="2042"/>
        <v>0</v>
      </c>
      <c r="EW129" s="75">
        <f t="shared" si="2042"/>
        <v>0</v>
      </c>
      <c r="EX129" s="75">
        <f t="shared" si="2042"/>
        <v>0</v>
      </c>
      <c r="EY129" s="75">
        <f t="shared" si="2042"/>
        <v>0</v>
      </c>
      <c r="EZ129" s="75">
        <f t="shared" si="2042"/>
        <v>0</v>
      </c>
      <c r="FA129" s="75">
        <f t="shared" si="2042"/>
        <v>0</v>
      </c>
      <c r="FB129" s="75">
        <f t="shared" si="2042"/>
        <v>0</v>
      </c>
      <c r="FC129" s="75">
        <f t="shared" si="2042"/>
        <v>0</v>
      </c>
      <c r="FD129" s="75">
        <f t="shared" si="2042"/>
        <v>0</v>
      </c>
      <c r="FE129" s="75">
        <f t="shared" si="2042"/>
        <v>0</v>
      </c>
      <c r="FF129" s="75">
        <f t="shared" si="2042"/>
        <v>0</v>
      </c>
      <c r="FG129" s="75">
        <f t="shared" si="2042"/>
        <v>0</v>
      </c>
      <c r="FH129" s="75">
        <f t="shared" si="2042"/>
        <v>0</v>
      </c>
      <c r="FI129" s="75">
        <f t="shared" si="2042"/>
        <v>0</v>
      </c>
      <c r="FJ129" s="75">
        <f t="shared" si="2042"/>
        <v>0</v>
      </c>
      <c r="FK129" s="75">
        <f t="shared" si="2042"/>
        <v>0</v>
      </c>
      <c r="FL129" s="75">
        <f t="shared" si="2042"/>
        <v>0</v>
      </c>
      <c r="FM129" s="75">
        <f t="shared" si="2042"/>
        <v>0</v>
      </c>
      <c r="FN129" s="75">
        <f t="shared" si="2042"/>
        <v>0</v>
      </c>
      <c r="FO129" s="75">
        <f t="shared" si="2042"/>
        <v>0</v>
      </c>
      <c r="FP129" s="75">
        <f t="shared" si="2042"/>
        <v>0</v>
      </c>
      <c r="FQ129" s="75">
        <f t="shared" si="2042"/>
        <v>0</v>
      </c>
      <c r="FR129" s="75">
        <f t="shared" si="2042"/>
        <v>0</v>
      </c>
      <c r="FS129" s="75">
        <f t="shared" si="2042"/>
        <v>0</v>
      </c>
      <c r="FT129" s="75">
        <f t="shared" si="2042"/>
        <v>0</v>
      </c>
      <c r="FU129" s="75">
        <f t="shared" si="2042"/>
        <v>0</v>
      </c>
      <c r="FV129" s="75">
        <f t="shared" si="2042"/>
        <v>0</v>
      </c>
      <c r="FW129" s="75">
        <f t="shared" si="2042"/>
        <v>0</v>
      </c>
      <c r="FX129" s="75">
        <f t="shared" si="2042"/>
        <v>0</v>
      </c>
      <c r="FY129" s="75">
        <f t="shared" si="2042"/>
        <v>0</v>
      </c>
      <c r="FZ129" s="75">
        <f t="shared" si="2042"/>
        <v>0</v>
      </c>
      <c r="GA129" s="75">
        <f t="shared" si="2042"/>
        <v>0</v>
      </c>
      <c r="GB129" s="75">
        <f t="shared" si="2042"/>
        <v>0</v>
      </c>
      <c r="GC129" s="75">
        <f t="shared" si="2042"/>
        <v>0</v>
      </c>
      <c r="GD129" s="75">
        <f t="shared" si="2042"/>
        <v>0</v>
      </c>
      <c r="GE129" s="75">
        <f t="shared" si="2042"/>
        <v>0</v>
      </c>
      <c r="GF129" s="75">
        <f t="shared" si="2042"/>
        <v>0</v>
      </c>
      <c r="GG129" s="75">
        <f t="shared" si="2042"/>
        <v>0</v>
      </c>
      <c r="GH129" s="75">
        <f t="shared" si="2042"/>
        <v>0</v>
      </c>
      <c r="GI129" s="75">
        <f t="shared" si="2042"/>
        <v>0</v>
      </c>
      <c r="GJ129" s="75">
        <f t="shared" si="2042"/>
        <v>0</v>
      </c>
      <c r="GK129" s="75">
        <f t="shared" si="2042"/>
        <v>0</v>
      </c>
      <c r="GL129" s="75">
        <f t="shared" ref="GL129:IG129" si="2043">-(_xlfn.SINGLE(IRPJ)+_xlfn.SINGLE(CSLL))*GL45</f>
        <v>0</v>
      </c>
      <c r="GM129" s="75">
        <f t="shared" si="2043"/>
        <v>0</v>
      </c>
      <c r="GN129" s="75">
        <f t="shared" si="2043"/>
        <v>0</v>
      </c>
      <c r="GO129" s="75">
        <f t="shared" si="2043"/>
        <v>0</v>
      </c>
      <c r="GP129" s="75">
        <f t="shared" si="2043"/>
        <v>0</v>
      </c>
      <c r="GQ129" s="75">
        <f t="shared" si="2043"/>
        <v>0</v>
      </c>
      <c r="GR129" s="75">
        <f t="shared" si="2043"/>
        <v>0</v>
      </c>
      <c r="GS129" s="75">
        <f t="shared" si="2043"/>
        <v>0</v>
      </c>
      <c r="GT129" s="75">
        <f t="shared" si="2043"/>
        <v>0</v>
      </c>
      <c r="GU129" s="75">
        <f t="shared" si="2043"/>
        <v>0</v>
      </c>
      <c r="GV129" s="75">
        <f t="shared" si="2043"/>
        <v>0</v>
      </c>
      <c r="GW129" s="75">
        <f t="shared" si="2043"/>
        <v>0</v>
      </c>
      <c r="GX129" s="75">
        <f t="shared" si="2043"/>
        <v>0</v>
      </c>
      <c r="GY129" s="75">
        <f t="shared" si="2043"/>
        <v>0</v>
      </c>
      <c r="GZ129" s="75">
        <f t="shared" si="2043"/>
        <v>0</v>
      </c>
      <c r="HA129" s="75">
        <f t="shared" si="2043"/>
        <v>0</v>
      </c>
      <c r="HB129" s="75">
        <f t="shared" si="2043"/>
        <v>0</v>
      </c>
      <c r="HC129" s="75">
        <f t="shared" si="2043"/>
        <v>0</v>
      </c>
      <c r="HD129" s="75">
        <f t="shared" si="2043"/>
        <v>0</v>
      </c>
      <c r="HE129" s="75">
        <f t="shared" si="2043"/>
        <v>0</v>
      </c>
      <c r="HF129" s="75">
        <f t="shared" si="2043"/>
        <v>0</v>
      </c>
      <c r="HG129" s="75">
        <f t="shared" si="2043"/>
        <v>0</v>
      </c>
      <c r="HH129" s="75">
        <f t="shared" si="2043"/>
        <v>0</v>
      </c>
      <c r="HI129" s="75">
        <f t="shared" si="2043"/>
        <v>0</v>
      </c>
      <c r="HJ129" s="75">
        <f t="shared" si="2043"/>
        <v>0</v>
      </c>
      <c r="HK129" s="75">
        <f t="shared" si="2043"/>
        <v>0</v>
      </c>
      <c r="HL129" s="75">
        <f t="shared" si="2043"/>
        <v>0</v>
      </c>
      <c r="HM129" s="75">
        <f t="shared" si="2043"/>
        <v>0</v>
      </c>
      <c r="HN129" s="75">
        <f t="shared" si="2043"/>
        <v>0</v>
      </c>
      <c r="HO129" s="75">
        <f t="shared" si="2043"/>
        <v>0</v>
      </c>
      <c r="HP129" s="75">
        <f t="shared" si="2043"/>
        <v>0</v>
      </c>
      <c r="HQ129" s="75">
        <f t="shared" si="2043"/>
        <v>0</v>
      </c>
      <c r="HR129" s="75">
        <f t="shared" si="2043"/>
        <v>0</v>
      </c>
      <c r="HS129" s="75">
        <f t="shared" si="2043"/>
        <v>0</v>
      </c>
      <c r="HT129" s="75">
        <f t="shared" si="2043"/>
        <v>0</v>
      </c>
      <c r="HU129" s="75">
        <f t="shared" si="2043"/>
        <v>0</v>
      </c>
      <c r="HV129" s="75">
        <f t="shared" si="2043"/>
        <v>0</v>
      </c>
      <c r="HW129" s="75">
        <f t="shared" si="2043"/>
        <v>0</v>
      </c>
      <c r="HX129" s="75">
        <f t="shared" si="2043"/>
        <v>0</v>
      </c>
      <c r="HY129" s="75">
        <f t="shared" si="2043"/>
        <v>0</v>
      </c>
      <c r="HZ129" s="75">
        <f t="shared" si="2043"/>
        <v>0</v>
      </c>
      <c r="IA129" s="75">
        <f t="shared" si="2043"/>
        <v>0</v>
      </c>
      <c r="IB129" s="75">
        <f t="shared" si="2043"/>
        <v>0</v>
      </c>
      <c r="IC129" s="75">
        <f t="shared" si="2043"/>
        <v>0</v>
      </c>
      <c r="ID129" s="75">
        <f t="shared" si="2043"/>
        <v>0</v>
      </c>
      <c r="IE129" s="75">
        <f t="shared" si="2043"/>
        <v>0</v>
      </c>
      <c r="IF129" s="75">
        <f t="shared" si="2043"/>
        <v>0</v>
      </c>
      <c r="IG129" s="75">
        <f t="shared" si="2043"/>
        <v>0</v>
      </c>
    </row>
    <row r="130" spans="1:241" x14ac:dyDescent="0.2">
      <c r="A130" s="94" t="s">
        <v>171</v>
      </c>
      <c r="B130" s="74">
        <f t="shared" ref="B130:BM130" ca="1" si="2044">B125+B126-B127-B128+B129</f>
        <v>-125.99614506066519</v>
      </c>
      <c r="C130" s="74">
        <f t="shared" ca="1" si="2044"/>
        <v>114.34707818100627</v>
      </c>
      <c r="D130" s="74">
        <f t="shared" ca="1" si="2044"/>
        <v>114.1187829778514</v>
      </c>
      <c r="E130" s="74">
        <f t="shared" ca="1" si="2044"/>
        <v>115.69900964805713</v>
      </c>
      <c r="F130" s="74">
        <f t="shared" ca="1" si="2044"/>
        <v>-457.83541921604046</v>
      </c>
      <c r="G130" s="74">
        <f t="shared" ca="1" si="2044"/>
        <v>-435.64375022175182</v>
      </c>
      <c r="H130" s="74">
        <f t="shared" ca="1" si="2044"/>
        <v>-407.43927498192926</v>
      </c>
      <c r="I130" s="74">
        <f t="shared" ca="1" si="2044"/>
        <v>-347.83408531786267</v>
      </c>
      <c r="J130" s="74">
        <f t="shared" ca="1" si="2044"/>
        <v>-329.94432974869488</v>
      </c>
      <c r="K130" s="74">
        <f t="shared" ca="1" si="2044"/>
        <v>-311.81984437364224</v>
      </c>
      <c r="L130" s="74">
        <f t="shared" ca="1" si="2044"/>
        <v>56.196235242691451</v>
      </c>
      <c r="M130" s="74">
        <f t="shared" ca="1" si="2044"/>
        <v>-102.39746516711125</v>
      </c>
      <c r="N130" s="74">
        <f t="shared" ca="1" si="2044"/>
        <v>308.55188588972237</v>
      </c>
      <c r="O130" s="74">
        <f t="shared" ca="1" si="2044"/>
        <v>306.6792745142302</v>
      </c>
      <c r="P130" s="74">
        <f t="shared" ca="1" si="2044"/>
        <v>306.6792745142302</v>
      </c>
      <c r="Q130" s="74">
        <f t="shared" ca="1" si="2044"/>
        <v>306.6792745142302</v>
      </c>
      <c r="R130" s="74">
        <f t="shared" ca="1" si="2044"/>
        <v>306.6792745142302</v>
      </c>
      <c r="S130" s="74">
        <f t="shared" ca="1" si="2044"/>
        <v>306.6792745142302</v>
      </c>
      <c r="T130" s="74">
        <f t="shared" ca="1" si="2044"/>
        <v>306.6792745142302</v>
      </c>
      <c r="U130" s="74">
        <f t="shared" ca="1" si="2044"/>
        <v>526.26471252610577</v>
      </c>
      <c r="V130" s="74">
        <f t="shared" ca="1" si="2044"/>
        <v>87.09383650235462</v>
      </c>
      <c r="W130" s="74">
        <f t="shared" ca="1" si="2044"/>
        <v>306.6792745142302</v>
      </c>
      <c r="X130" s="74">
        <f t="shared" ca="1" si="2044"/>
        <v>306.6792745142302</v>
      </c>
      <c r="Y130" s="74">
        <f t="shared" ca="1" si="2044"/>
        <v>306.6792745142302</v>
      </c>
      <c r="Z130" s="74">
        <f t="shared" ca="1" si="2044"/>
        <v>310.03478184075436</v>
      </c>
      <c r="AA130" s="74">
        <f t="shared" ca="1" si="2044"/>
        <v>310.09201562756272</v>
      </c>
      <c r="AB130" s="74">
        <f t="shared" ca="1" si="2044"/>
        <v>310.14291952752063</v>
      </c>
      <c r="AC130" s="74">
        <f t="shared" ca="1" si="2044"/>
        <v>310.19412077374858</v>
      </c>
      <c r="AD130" s="74">
        <f t="shared" ca="1" si="2044"/>
        <v>310.24562110314332</v>
      </c>
      <c r="AE130" s="74">
        <f t="shared" ca="1" si="2044"/>
        <v>310.29742226274709</v>
      </c>
      <c r="AF130" s="74">
        <f t="shared" ca="1" si="2044"/>
        <v>310.34952600980711</v>
      </c>
      <c r="AG130" s="74">
        <f t="shared" ca="1" si="2044"/>
        <v>310.40193411183532</v>
      </c>
      <c r="AH130" s="74">
        <f t="shared" ca="1" si="2044"/>
        <v>310.45464834666836</v>
      </c>
      <c r="AI130" s="74">
        <f t="shared" ca="1" si="2044"/>
        <v>310.50767050252762</v>
      </c>
      <c r="AJ130" s="74">
        <f t="shared" ca="1" si="2044"/>
        <v>310.56100237808027</v>
      </c>
      <c r="AK130" s="74">
        <f t="shared" ca="1" si="2044"/>
        <v>310.61464578249996</v>
      </c>
      <c r="AL130" s="74">
        <f t="shared" ca="1" si="2044"/>
        <v>310.66860253552824</v>
      </c>
      <c r="AM130" s="74">
        <f t="shared" ca="1" si="2044"/>
        <v>310.7228744675366</v>
      </c>
      <c r="AN130" s="74">
        <f t="shared" ca="1" si="2044"/>
        <v>310.77746341958806</v>
      </c>
      <c r="AO130" s="74">
        <f t="shared" ca="1" si="2044"/>
        <v>310.83237124350006</v>
      </c>
      <c r="AP130" s="74">
        <f t="shared" ca="1" si="2044"/>
        <v>310.88759980190719</v>
      </c>
      <c r="AQ130" s="74">
        <f t="shared" ca="1" si="2044"/>
        <v>310.94315096832401</v>
      </c>
      <c r="AR130" s="74">
        <f t="shared" ca="1" si="2044"/>
        <v>310.9990266272091</v>
      </c>
      <c r="AS130" s="74">
        <f t="shared" ca="1" si="2044"/>
        <v>311.05522867402868</v>
      </c>
      <c r="AT130" s="74">
        <f t="shared" ca="1" si="2044"/>
        <v>311.11175901532113</v>
      </c>
      <c r="AU130" s="74">
        <f t="shared" ca="1" si="2044"/>
        <v>311.16861956876141</v>
      </c>
      <c r="AV130" s="74">
        <f t="shared" ca="1" si="2044"/>
        <v>311.22581226322637</v>
      </c>
      <c r="AW130" s="74">
        <f t="shared" ca="1" si="2044"/>
        <v>311.28333903885994</v>
      </c>
      <c r="AX130" s="75">
        <f t="shared" ca="1" si="2044"/>
        <v>311.34120184713908</v>
      </c>
      <c r="AY130" s="75">
        <f t="shared" ca="1" si="2044"/>
        <v>311.39940265093992</v>
      </c>
      <c r="AZ130" s="75">
        <f t="shared" ca="1" si="2044"/>
        <v>311.45794342460471</v>
      </c>
      <c r="BA130" s="75">
        <f t="shared" ca="1" si="2044"/>
        <v>311.51682615400796</v>
      </c>
      <c r="BB130" s="75">
        <f t="shared" ca="1" si="2044"/>
        <v>311.5760528366248</v>
      </c>
      <c r="BC130" s="75">
        <f t="shared" ca="1" si="2044"/>
        <v>311.63562548159786</v>
      </c>
      <c r="BD130" s="75">
        <f t="shared" ca="1" si="2044"/>
        <v>311.69554610980623</v>
      </c>
      <c r="BE130" s="75">
        <f t="shared" ca="1" si="2044"/>
        <v>311.75581675393323</v>
      </c>
      <c r="BF130" s="75">
        <f t="shared" ca="1" si="2044"/>
        <v>311.81643945853591</v>
      </c>
      <c r="BG130" s="75">
        <f t="shared" ca="1" si="2044"/>
        <v>311.8774162801144</v>
      </c>
      <c r="BH130" s="75">
        <f t="shared" ca="1" si="2044"/>
        <v>311.93874928718128</v>
      </c>
      <c r="BI130" s="75">
        <f t="shared" ca="1" si="2044"/>
        <v>312.00044056033209</v>
      </c>
      <c r="BJ130" s="75">
        <f t="shared" ca="1" si="2044"/>
        <v>312.06249219231569</v>
      </c>
      <c r="BK130" s="75">
        <f t="shared" ca="1" si="2044"/>
        <v>312.12490628810571</v>
      </c>
      <c r="BL130" s="75">
        <f t="shared" ca="1" si="2044"/>
        <v>312.18768496497114</v>
      </c>
      <c r="BM130" s="75">
        <f t="shared" ca="1" si="2044"/>
        <v>312.25083035254897</v>
      </c>
      <c r="BN130" s="75">
        <f t="shared" ref="BN130:DY130" ca="1" si="2045">BN125+BN126-BN127-BN128+BN129</f>
        <v>312.31434459291603</v>
      </c>
      <c r="BO130" s="75">
        <f t="shared" ca="1" si="2045"/>
        <v>312.37822984066156</v>
      </c>
      <c r="BP130" s="75">
        <f t="shared" ca="1" si="2045"/>
        <v>312.44248826296064</v>
      </c>
      <c r="BQ130" s="75">
        <f t="shared" ca="1" si="2045"/>
        <v>312.50712203964758</v>
      </c>
      <c r="BR130" s="75">
        <f t="shared" ca="1" si="2045"/>
        <v>312.57213336328942</v>
      </c>
      <c r="BS130" s="75">
        <f t="shared" ca="1" si="2045"/>
        <v>312.63752443926126</v>
      </c>
      <c r="BT130" s="75">
        <f t="shared" ca="1" si="2045"/>
        <v>312.70329748582003</v>
      </c>
      <c r="BU130" s="75">
        <f t="shared" ca="1" si="2045"/>
        <v>312.7694547341805</v>
      </c>
      <c r="BV130" s="75">
        <f t="shared" ca="1" si="2045"/>
        <v>312.83599842859064</v>
      </c>
      <c r="BW130" s="75">
        <f t="shared" ca="1" si="2045"/>
        <v>312.90293082640767</v>
      </c>
      <c r="BX130" s="75">
        <f t="shared" ca="1" si="2045"/>
        <v>312.97025419817498</v>
      </c>
      <c r="BY130" s="75">
        <f t="shared" ca="1" si="2045"/>
        <v>313.03797082769887</v>
      </c>
      <c r="BZ130" s="75">
        <f t="shared" ca="1" si="2045"/>
        <v>313.10608301212596</v>
      </c>
      <c r="CA130" s="75">
        <f t="shared" ca="1" si="2045"/>
        <v>313.17459306202142</v>
      </c>
      <c r="CB130" s="75">
        <f t="shared" ca="1" si="2045"/>
        <v>313.24350330144705</v>
      </c>
      <c r="CC130" s="75">
        <f t="shared" ca="1" si="2045"/>
        <v>313.31281606804043</v>
      </c>
      <c r="CD130" s="75">
        <f t="shared" ca="1" si="2045"/>
        <v>313.38253371309384</v>
      </c>
      <c r="CE130" s="75">
        <f t="shared" ca="1" si="2045"/>
        <v>313.45265860163443</v>
      </c>
      <c r="CF130" s="75">
        <f t="shared" ca="1" si="2045"/>
        <v>313.52319311250403</v>
      </c>
      <c r="CG130" s="75">
        <f t="shared" ca="1" si="2045"/>
        <v>313.59413963844025</v>
      </c>
      <c r="CH130" s="75">
        <f t="shared" ca="1" si="2045"/>
        <v>313.66550058615735</v>
      </c>
      <c r="CI130" s="75">
        <f t="shared" ca="1" si="2045"/>
        <v>313.73727837642798</v>
      </c>
      <c r="CJ130" s="75">
        <f t="shared" ca="1" si="2045"/>
        <v>313.8094754441654</v>
      </c>
      <c r="CK130" s="75">
        <f t="shared" ca="1" si="2045"/>
        <v>313.88209423850594</v>
      </c>
      <c r="CL130" s="75">
        <f t="shared" ca="1" si="2045"/>
        <v>313.95513722289218</v>
      </c>
      <c r="CM130" s="75">
        <f t="shared" ca="1" si="2045"/>
        <v>314.0286068751563</v>
      </c>
      <c r="CN130" s="75">
        <f t="shared" ca="1" si="2045"/>
        <v>314.10250568760449</v>
      </c>
      <c r="CO130" s="75">
        <f t="shared" ca="1" si="2045"/>
        <v>314.17683616710138</v>
      </c>
      <c r="CP130" s="75">
        <f t="shared" ca="1" si="2045"/>
        <v>314.25160083515476</v>
      </c>
      <c r="CQ130" s="75">
        <f t="shared" ca="1" si="2045"/>
        <v>314.32680222800144</v>
      </c>
      <c r="CR130" s="75">
        <f t="shared" ca="1" si="2045"/>
        <v>314.40244289669351</v>
      </c>
      <c r="CS130" s="75">
        <f t="shared" ca="1" si="2045"/>
        <v>314.47852540718407</v>
      </c>
      <c r="CT130" s="75">
        <f t="shared" ca="1" si="2045"/>
        <v>314.55505234041533</v>
      </c>
      <c r="CU130" s="75">
        <f t="shared" ca="1" si="2045"/>
        <v>314.63202629240516</v>
      </c>
      <c r="CV130" s="75">
        <f t="shared" ca="1" si="2045"/>
        <v>314.70944987433586</v>
      </c>
      <c r="CW130" s="75">
        <f t="shared" ca="1" si="2045"/>
        <v>314.7873257126426</v>
      </c>
      <c r="CX130" s="75">
        <f t="shared" ca="1" si="2045"/>
        <v>314.86565644910212</v>
      </c>
      <c r="CY130" s="75">
        <f t="shared" ca="1" si="2045"/>
        <v>314.94444474092285</v>
      </c>
      <c r="CZ130" s="75">
        <f t="shared" ca="1" si="2045"/>
        <v>315.02369326083482</v>
      </c>
      <c r="DA130" s="75">
        <f t="shared" ca="1" si="2045"/>
        <v>315.10340469718022</v>
      </c>
      <c r="DB130" s="75">
        <f t="shared" ca="1" si="2045"/>
        <v>315.18358175400482</v>
      </c>
      <c r="DC130" s="75">
        <f t="shared" ca="1" si="2045"/>
        <v>315.26422715114961</v>
      </c>
      <c r="DD130" s="75">
        <f t="shared" ca="1" si="2045"/>
        <v>315.34534362434317</v>
      </c>
      <c r="DE130" s="75">
        <f t="shared" ca="1" si="2045"/>
        <v>315.42693392529401</v>
      </c>
      <c r="DF130" s="75">
        <f t="shared" ca="1" si="2045"/>
        <v>315.50900082178475</v>
      </c>
      <c r="DG130" s="75">
        <f t="shared" ca="1" si="2045"/>
        <v>315.59154709776499</v>
      </c>
      <c r="DH130" s="75">
        <f t="shared" ca="1" si="2045"/>
        <v>315.67457555344669</v>
      </c>
      <c r="DI130" s="75">
        <f t="shared" ca="1" si="2045"/>
        <v>315.75808900539869</v>
      </c>
      <c r="DJ130" s="75">
        <f t="shared" ca="1" si="2045"/>
        <v>315.84209028664236</v>
      </c>
      <c r="DK130" s="75">
        <f t="shared" ca="1" si="2045"/>
        <v>315.92658224674733</v>
      </c>
      <c r="DL130" s="75">
        <f t="shared" ca="1" si="2045"/>
        <v>316.01156775192885</v>
      </c>
      <c r="DM130" s="75">
        <f t="shared" ca="1" si="2045"/>
        <v>316.09704968514467</v>
      </c>
      <c r="DN130" s="75">
        <f t="shared" ca="1" si="2045"/>
        <v>316.18303094619262</v>
      </c>
      <c r="DO130" s="75">
        <f t="shared" ca="1" si="2045"/>
        <v>316.26951445180941</v>
      </c>
      <c r="DP130" s="75">
        <f t="shared" ca="1" si="2045"/>
        <v>316.35650313576912</v>
      </c>
      <c r="DQ130" s="75">
        <f t="shared" ca="1" si="2045"/>
        <v>319.40976898248891</v>
      </c>
      <c r="DR130" s="75">
        <f t="shared" ca="1" si="2045"/>
        <v>-981.59953892179556</v>
      </c>
      <c r="DS130" s="75">
        <f t="shared" ca="1" si="2045"/>
        <v>-923.86845087012239</v>
      </c>
      <c r="DT130" s="75">
        <f t="shared" ca="1" si="2045"/>
        <v>-920.6578947974831</v>
      </c>
      <c r="DU130" s="75">
        <f t="shared" ca="1" si="2045"/>
        <v>-917.41966940256543</v>
      </c>
      <c r="DV130" s="75">
        <f t="shared" ca="1" si="2045"/>
        <v>-2371.2399962492591</v>
      </c>
      <c r="DW130" s="75">
        <f t="shared" ca="1" si="2045"/>
        <v>-2363.5743097548966</v>
      </c>
      <c r="DX130" s="75">
        <f t="shared" ca="1" si="2045"/>
        <v>-2355.8408056712146</v>
      </c>
      <c r="DY130" s="75">
        <f t="shared" ca="1" si="2045"/>
        <v>-2348.0382735147691</v>
      </c>
      <c r="DZ130" s="75">
        <f t="shared" ref="DZ130:GK130" ca="1" si="2046">DZ125+DZ126-DZ127-DZ128+DZ129</f>
        <v>-2340.1654701059829</v>
      </c>
      <c r="EA130" s="75">
        <f t="shared" ca="1" si="2046"/>
        <v>-2332.22111838109</v>
      </c>
      <c r="EB130" s="75">
        <f t="shared" ca="1" si="2046"/>
        <v>-1140.8734304459936</v>
      </c>
      <c r="EC130" s="75">
        <f t="shared" ca="1" si="2046"/>
        <v>-1237.1167521800355</v>
      </c>
      <c r="ED130" s="75">
        <f t="shared" ca="1" si="2046"/>
        <v>238.82613435471282</v>
      </c>
      <c r="EE130" s="75">
        <f t="shared" ca="1" si="2046"/>
        <v>238.82613435471282</v>
      </c>
      <c r="EF130" s="75">
        <f t="shared" ca="1" si="2046"/>
        <v>238.82613435471282</v>
      </c>
      <c r="EG130" s="75">
        <f t="shared" ca="1" si="2046"/>
        <v>238.82613435471282</v>
      </c>
      <c r="EH130" s="75">
        <f t="shared" ca="1" si="2046"/>
        <v>238.82613435471282</v>
      </c>
      <c r="EI130" s="75">
        <f t="shared" ca="1" si="2046"/>
        <v>238.82613435471282</v>
      </c>
      <c r="EJ130" s="75">
        <f t="shared" ca="1" si="2046"/>
        <v>238.82613435471282</v>
      </c>
      <c r="EK130" s="75">
        <f t="shared" ca="1" si="2046"/>
        <v>238.82613435471282</v>
      </c>
      <c r="EL130" s="75">
        <f t="shared" ca="1" si="2046"/>
        <v>238.82613435471282</v>
      </c>
      <c r="EM130" s="75">
        <f t="shared" ca="1" si="2046"/>
        <v>238.82613435471282</v>
      </c>
      <c r="EN130" s="75">
        <f t="shared" ca="1" si="2046"/>
        <v>238.82613435471282</v>
      </c>
      <c r="EO130" s="75">
        <f t="shared" ca="1" si="2046"/>
        <v>238.82613435471282</v>
      </c>
      <c r="EP130" s="75">
        <f t="shared" ca="1" si="2046"/>
        <v>238.82613435471282</v>
      </c>
      <c r="EQ130" s="75">
        <f t="shared" ca="1" si="2046"/>
        <v>238.82613435471282</v>
      </c>
      <c r="ER130" s="75">
        <f t="shared" ca="1" si="2046"/>
        <v>238.82613435471282</v>
      </c>
      <c r="ES130" s="75">
        <f t="shared" ca="1" si="2046"/>
        <v>238.82613435471282</v>
      </c>
      <c r="ET130" s="75">
        <f t="shared" ca="1" si="2046"/>
        <v>238.82613435471282</v>
      </c>
      <c r="EU130" s="75">
        <f t="shared" ca="1" si="2046"/>
        <v>238.82613435471282</v>
      </c>
      <c r="EV130" s="75">
        <f t="shared" ca="1" si="2046"/>
        <v>238.82613435471282</v>
      </c>
      <c r="EW130" s="75">
        <f t="shared" ca="1" si="2046"/>
        <v>238.82613435471282</v>
      </c>
      <c r="EX130" s="75">
        <f t="shared" ca="1" si="2046"/>
        <v>238.82613435471282</v>
      </c>
      <c r="EY130" s="75">
        <f t="shared" ca="1" si="2046"/>
        <v>238.82613435471282</v>
      </c>
      <c r="EZ130" s="75">
        <f t="shared" ca="1" si="2046"/>
        <v>238.82613435471282</v>
      </c>
      <c r="FA130" s="75">
        <f t="shared" ca="1" si="2046"/>
        <v>238.82613435471282</v>
      </c>
      <c r="FB130" s="75">
        <f t="shared" ca="1" si="2046"/>
        <v>238.82613435471282</v>
      </c>
      <c r="FC130" s="75">
        <f t="shared" ca="1" si="2046"/>
        <v>238.82613435471282</v>
      </c>
      <c r="FD130" s="75">
        <f t="shared" ca="1" si="2046"/>
        <v>238.82613435471282</v>
      </c>
      <c r="FE130" s="75">
        <f t="shared" ca="1" si="2046"/>
        <v>238.82613435471282</v>
      </c>
      <c r="FF130" s="75">
        <f t="shared" ca="1" si="2046"/>
        <v>238.82613435471282</v>
      </c>
      <c r="FG130" s="75">
        <f t="shared" ca="1" si="2046"/>
        <v>238.82613435471282</v>
      </c>
      <c r="FH130" s="75">
        <f t="shared" ca="1" si="2046"/>
        <v>238.82613435471282</v>
      </c>
      <c r="FI130" s="75">
        <f t="shared" ca="1" si="2046"/>
        <v>238.82613435471282</v>
      </c>
      <c r="FJ130" s="75">
        <f t="shared" ca="1" si="2046"/>
        <v>238.82613435471282</v>
      </c>
      <c r="FK130" s="75">
        <f t="shared" ca="1" si="2046"/>
        <v>238.82613435471282</v>
      </c>
      <c r="FL130" s="75">
        <f t="shared" ca="1" si="2046"/>
        <v>238.82613435471282</v>
      </c>
      <c r="FM130" s="75">
        <f t="shared" ca="1" si="2046"/>
        <v>238.82613435471282</v>
      </c>
      <c r="FN130" s="75">
        <f t="shared" ca="1" si="2046"/>
        <v>238.82613435471282</v>
      </c>
      <c r="FO130" s="75">
        <f t="shared" ca="1" si="2046"/>
        <v>238.82613435471282</v>
      </c>
      <c r="FP130" s="75">
        <f t="shared" ca="1" si="2046"/>
        <v>238.82613435471282</v>
      </c>
      <c r="FQ130" s="75">
        <f t="shared" ca="1" si="2046"/>
        <v>238.82613435471282</v>
      </c>
      <c r="FR130" s="75">
        <f t="shared" ca="1" si="2046"/>
        <v>238.82613435471282</v>
      </c>
      <c r="FS130" s="75">
        <f t="shared" ca="1" si="2046"/>
        <v>238.82613435471282</v>
      </c>
      <c r="FT130" s="75">
        <f t="shared" ca="1" si="2046"/>
        <v>238.82613435471282</v>
      </c>
      <c r="FU130" s="75">
        <f t="shared" ca="1" si="2046"/>
        <v>238.82613435471282</v>
      </c>
      <c r="FV130" s="75">
        <f t="shared" ca="1" si="2046"/>
        <v>238.82613435471282</v>
      </c>
      <c r="FW130" s="75">
        <f t="shared" ca="1" si="2046"/>
        <v>238.82613435471282</v>
      </c>
      <c r="FX130" s="75">
        <f t="shared" ca="1" si="2046"/>
        <v>238.82613435471282</v>
      </c>
      <c r="FY130" s="75">
        <f t="shared" ca="1" si="2046"/>
        <v>238.82613435471282</v>
      </c>
      <c r="FZ130" s="75">
        <f t="shared" ca="1" si="2046"/>
        <v>238.82613435471282</v>
      </c>
      <c r="GA130" s="75">
        <f t="shared" ca="1" si="2046"/>
        <v>238.82613435471282</v>
      </c>
      <c r="GB130" s="75">
        <f t="shared" ca="1" si="2046"/>
        <v>238.82613435471282</v>
      </c>
      <c r="GC130" s="75">
        <f t="shared" ca="1" si="2046"/>
        <v>238.82613435471282</v>
      </c>
      <c r="GD130" s="75">
        <f t="shared" ca="1" si="2046"/>
        <v>238.82613435471282</v>
      </c>
      <c r="GE130" s="75">
        <f t="shared" ca="1" si="2046"/>
        <v>238.82613435471282</v>
      </c>
      <c r="GF130" s="75">
        <f t="shared" ca="1" si="2046"/>
        <v>238.82613435471282</v>
      </c>
      <c r="GG130" s="75">
        <f t="shared" ca="1" si="2046"/>
        <v>238.82613435471282</v>
      </c>
      <c r="GH130" s="75">
        <f t="shared" ca="1" si="2046"/>
        <v>238.82613435471282</v>
      </c>
      <c r="GI130" s="75">
        <f t="shared" ca="1" si="2046"/>
        <v>238.82613435471282</v>
      </c>
      <c r="GJ130" s="75">
        <f t="shared" ca="1" si="2046"/>
        <v>238.82613435471282</v>
      </c>
      <c r="GK130" s="75">
        <f t="shared" ca="1" si="2046"/>
        <v>238.82613435471282</v>
      </c>
      <c r="GL130" s="75">
        <f t="shared" ref="GL130:HI130" ca="1" si="2047">GL125+GL126-GL127-GL128+GL129</f>
        <v>238.82613435471282</v>
      </c>
      <c r="GM130" s="75">
        <f t="shared" ca="1" si="2047"/>
        <v>238.82613435471282</v>
      </c>
      <c r="GN130" s="75">
        <f t="shared" ca="1" si="2047"/>
        <v>238.82613435471282</v>
      </c>
      <c r="GO130" s="75">
        <f t="shared" ca="1" si="2047"/>
        <v>238.82613435471282</v>
      </c>
      <c r="GP130" s="75">
        <f t="shared" ca="1" si="2047"/>
        <v>238.82613435471282</v>
      </c>
      <c r="GQ130" s="75">
        <f t="shared" ca="1" si="2047"/>
        <v>238.82613435471282</v>
      </c>
      <c r="GR130" s="75">
        <f t="shared" ca="1" si="2047"/>
        <v>238.82613435471282</v>
      </c>
      <c r="GS130" s="75">
        <f t="shared" ca="1" si="2047"/>
        <v>238.82613435471282</v>
      </c>
      <c r="GT130" s="75">
        <f t="shared" ca="1" si="2047"/>
        <v>238.82613435471282</v>
      </c>
      <c r="GU130" s="75">
        <f t="shared" ca="1" si="2047"/>
        <v>238.82613435471282</v>
      </c>
      <c r="GV130" s="75">
        <f t="shared" ca="1" si="2047"/>
        <v>238.82613435471282</v>
      </c>
      <c r="GW130" s="75">
        <f t="shared" ca="1" si="2047"/>
        <v>238.82613435471282</v>
      </c>
      <c r="GX130" s="75">
        <f t="shared" ca="1" si="2047"/>
        <v>238.82613435471282</v>
      </c>
      <c r="GY130" s="75">
        <f t="shared" ca="1" si="2047"/>
        <v>238.82613435471282</v>
      </c>
      <c r="GZ130" s="75">
        <f t="shared" ca="1" si="2047"/>
        <v>238.82613435471282</v>
      </c>
      <c r="HA130" s="75">
        <f t="shared" ca="1" si="2047"/>
        <v>238.82613435471282</v>
      </c>
      <c r="HB130" s="75">
        <f t="shared" ca="1" si="2047"/>
        <v>238.82613435471282</v>
      </c>
      <c r="HC130" s="75">
        <f t="shared" ca="1" si="2047"/>
        <v>238.82613435471282</v>
      </c>
      <c r="HD130" s="75">
        <f t="shared" ca="1" si="2047"/>
        <v>238.82613435471282</v>
      </c>
      <c r="HE130" s="75">
        <f t="shared" ca="1" si="2047"/>
        <v>238.82613435471282</v>
      </c>
      <c r="HF130" s="75">
        <f t="shared" ca="1" si="2047"/>
        <v>238.82613435471282</v>
      </c>
      <c r="HG130" s="75">
        <f t="shared" ca="1" si="2047"/>
        <v>238.82613435471282</v>
      </c>
      <c r="HH130" s="75">
        <f t="shared" ca="1" si="2047"/>
        <v>238.82613435471282</v>
      </c>
      <c r="HI130" s="75">
        <f t="shared" ca="1" si="2047"/>
        <v>238.82613435471282</v>
      </c>
      <c r="HJ130" s="75">
        <f t="shared" ref="HJ130:IG130" ca="1" si="2048">HJ125+HJ126-HJ127-HJ128+HJ129</f>
        <v>238.82613435471282</v>
      </c>
      <c r="HK130" s="75">
        <f t="shared" ca="1" si="2048"/>
        <v>238.82613435471282</v>
      </c>
      <c r="HL130" s="75">
        <f t="shared" ca="1" si="2048"/>
        <v>238.82613435471282</v>
      </c>
      <c r="HM130" s="75">
        <f t="shared" ca="1" si="2048"/>
        <v>238.82613435471282</v>
      </c>
      <c r="HN130" s="75">
        <f t="shared" ca="1" si="2048"/>
        <v>238.82613435471282</v>
      </c>
      <c r="HO130" s="75">
        <f t="shared" ca="1" si="2048"/>
        <v>238.82613435471282</v>
      </c>
      <c r="HP130" s="75">
        <f t="shared" ca="1" si="2048"/>
        <v>238.82613435471282</v>
      </c>
      <c r="HQ130" s="75">
        <f t="shared" ca="1" si="2048"/>
        <v>238.82613435471282</v>
      </c>
      <c r="HR130" s="75">
        <f t="shared" ca="1" si="2048"/>
        <v>238.82613435471282</v>
      </c>
      <c r="HS130" s="75">
        <f t="shared" ca="1" si="2048"/>
        <v>238.82613435471282</v>
      </c>
      <c r="HT130" s="75">
        <f t="shared" ca="1" si="2048"/>
        <v>238.82613435471282</v>
      </c>
      <c r="HU130" s="75">
        <f t="shared" ca="1" si="2048"/>
        <v>238.82613435471282</v>
      </c>
      <c r="HV130" s="75">
        <f t="shared" ca="1" si="2048"/>
        <v>238.82613435471282</v>
      </c>
      <c r="HW130" s="75">
        <f t="shared" ca="1" si="2048"/>
        <v>238.82613435471282</v>
      </c>
      <c r="HX130" s="75">
        <f t="shared" ca="1" si="2048"/>
        <v>238.82613435471282</v>
      </c>
      <c r="HY130" s="75">
        <f t="shared" ca="1" si="2048"/>
        <v>238.82613435471282</v>
      </c>
      <c r="HZ130" s="75">
        <f t="shared" ca="1" si="2048"/>
        <v>238.82613435471282</v>
      </c>
      <c r="IA130" s="75">
        <f t="shared" ca="1" si="2048"/>
        <v>238.82613435471282</v>
      </c>
      <c r="IB130" s="75">
        <f t="shared" ca="1" si="2048"/>
        <v>238.82613435471282</v>
      </c>
      <c r="IC130" s="75">
        <f t="shared" ca="1" si="2048"/>
        <v>238.82613435471282</v>
      </c>
      <c r="ID130" s="75">
        <f t="shared" ca="1" si="2048"/>
        <v>238.82613435471282</v>
      </c>
      <c r="IE130" s="75">
        <f t="shared" ca="1" si="2048"/>
        <v>238.82613435471282</v>
      </c>
      <c r="IF130" s="75">
        <f t="shared" ca="1" si="2048"/>
        <v>238.82613435471282</v>
      </c>
      <c r="IG130" s="75">
        <f t="shared" ca="1" si="2048"/>
        <v>-52.51378131481377</v>
      </c>
    </row>
    <row r="131" spans="1:241" x14ac:dyDescent="0.2">
      <c r="A131" s="9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5"/>
      <c r="CE131" s="75"/>
      <c r="CF131" s="75"/>
      <c r="CG131" s="75"/>
      <c r="CH131" s="75"/>
      <c r="CI131" s="75"/>
      <c r="CJ131" s="75"/>
      <c r="CK131" s="75"/>
      <c r="CL131" s="75"/>
      <c r="CM131" s="75"/>
      <c r="CN131" s="75"/>
      <c r="CO131" s="75"/>
      <c r="CP131" s="75"/>
      <c r="CQ131" s="75"/>
      <c r="CR131" s="75"/>
      <c r="CS131" s="75"/>
      <c r="CT131" s="75"/>
      <c r="CU131" s="75"/>
      <c r="CV131" s="75"/>
      <c r="CW131" s="75"/>
      <c r="CX131" s="75"/>
      <c r="CY131" s="75"/>
      <c r="CZ131" s="75"/>
      <c r="DA131" s="75"/>
      <c r="DB131" s="75"/>
      <c r="DC131" s="75"/>
      <c r="DD131" s="75"/>
      <c r="DE131" s="75"/>
      <c r="DF131" s="75"/>
      <c r="DG131" s="75"/>
      <c r="DH131" s="75"/>
      <c r="DI131" s="75"/>
      <c r="DJ131" s="75"/>
      <c r="DK131" s="75"/>
      <c r="DL131" s="75"/>
      <c r="DM131" s="75"/>
      <c r="DN131" s="75"/>
      <c r="DO131" s="75"/>
      <c r="DP131" s="75"/>
      <c r="DQ131" s="75"/>
      <c r="DR131" s="75"/>
      <c r="DS131" s="75"/>
      <c r="DT131" s="75"/>
      <c r="DU131" s="75"/>
      <c r="DV131" s="75"/>
      <c r="DW131" s="75"/>
      <c r="DX131" s="75"/>
      <c r="DY131" s="75"/>
      <c r="DZ131" s="75"/>
      <c r="EA131" s="75"/>
      <c r="EB131" s="75"/>
      <c r="EC131" s="75"/>
      <c r="ED131" s="75"/>
      <c r="EE131" s="75"/>
      <c r="EF131" s="75"/>
      <c r="EG131" s="75"/>
      <c r="EH131" s="75"/>
      <c r="EI131" s="75"/>
      <c r="EJ131" s="75"/>
      <c r="EK131" s="75"/>
      <c r="EL131" s="75"/>
      <c r="EM131" s="75"/>
      <c r="EN131" s="75"/>
      <c r="EO131" s="75"/>
      <c r="EP131" s="75"/>
      <c r="EQ131" s="75"/>
      <c r="ER131" s="75"/>
      <c r="ES131" s="75"/>
      <c r="ET131" s="75"/>
      <c r="EU131" s="75"/>
      <c r="EV131" s="75"/>
      <c r="EW131" s="75"/>
      <c r="EX131" s="75"/>
      <c r="EY131" s="75"/>
      <c r="EZ131" s="75"/>
      <c r="FA131" s="75"/>
      <c r="FB131" s="75"/>
      <c r="FC131" s="75"/>
      <c r="FD131" s="75"/>
      <c r="FE131" s="75"/>
      <c r="FF131" s="75"/>
      <c r="FG131" s="75"/>
      <c r="FH131" s="75"/>
      <c r="FI131" s="75"/>
      <c r="FJ131" s="75"/>
      <c r="FK131" s="75"/>
      <c r="FL131" s="75"/>
      <c r="FM131" s="75"/>
      <c r="FN131" s="75"/>
      <c r="FO131" s="75"/>
      <c r="FP131" s="75"/>
      <c r="FQ131" s="75"/>
      <c r="FR131" s="75"/>
      <c r="FS131" s="75"/>
      <c r="FT131" s="75"/>
      <c r="FU131" s="75"/>
      <c r="FV131" s="75"/>
      <c r="FW131" s="75"/>
      <c r="FX131" s="75"/>
      <c r="FY131" s="75"/>
      <c r="FZ131" s="75"/>
      <c r="GA131" s="75"/>
      <c r="GB131" s="75"/>
      <c r="GC131" s="75"/>
      <c r="GD131" s="75"/>
      <c r="GE131" s="75"/>
      <c r="GF131" s="75"/>
      <c r="GG131" s="75"/>
      <c r="GH131" s="75"/>
      <c r="GI131" s="75"/>
      <c r="GJ131" s="75"/>
      <c r="GK131" s="75"/>
      <c r="GL131" s="75"/>
      <c r="GM131" s="75"/>
      <c r="GN131" s="75"/>
      <c r="GO131" s="75"/>
      <c r="GP131" s="75"/>
      <c r="GQ131" s="75"/>
      <c r="GR131" s="75"/>
      <c r="GS131" s="75"/>
      <c r="GT131" s="75"/>
      <c r="GU131" s="75"/>
      <c r="GV131" s="75"/>
      <c r="GW131" s="75"/>
      <c r="GX131" s="75"/>
      <c r="GY131" s="75"/>
      <c r="GZ131" s="75"/>
      <c r="HA131" s="75"/>
      <c r="HB131" s="75"/>
      <c r="HC131" s="75"/>
      <c r="HD131" s="75"/>
      <c r="HE131" s="75"/>
      <c r="HF131" s="75"/>
      <c r="HG131" s="75"/>
      <c r="HH131" s="75"/>
      <c r="HI131" s="75"/>
      <c r="HJ131" s="75"/>
      <c r="HK131" s="75"/>
      <c r="HL131" s="75"/>
      <c r="HM131" s="75"/>
      <c r="HN131" s="75"/>
      <c r="HO131" s="75"/>
      <c r="HP131" s="75"/>
      <c r="HQ131" s="75"/>
      <c r="HR131" s="75"/>
      <c r="HS131" s="75"/>
      <c r="HT131" s="75"/>
      <c r="HU131" s="75"/>
      <c r="HV131" s="75"/>
      <c r="HW131" s="75"/>
      <c r="HX131" s="75"/>
      <c r="HY131" s="75"/>
      <c r="HZ131" s="75"/>
      <c r="IA131" s="75"/>
      <c r="IB131" s="75"/>
      <c r="IC131" s="75"/>
      <c r="ID131" s="75"/>
      <c r="IE131" s="75"/>
      <c r="IF131" s="75"/>
      <c r="IG131" s="75"/>
    </row>
    <row r="132" spans="1:241" x14ac:dyDescent="0.2">
      <c r="A132" s="94" t="s">
        <v>172</v>
      </c>
      <c r="B132" s="74">
        <f>_xlfn.SINGLE(SubsObrig)*SUM(56:56)</f>
        <v>11798.241839999997</v>
      </c>
      <c r="C132" s="74">
        <f t="shared" ref="C132:BN132" ca="1" si="2049">-IF(C124=PrazoConcessao*12,HI152,
IF(AND(C117&gt;0,C124&gt;=InicioReducao,MOD(C124,freqReducao)=0), B152-C136-C137,
0))</f>
        <v>0</v>
      </c>
      <c r="D132" s="74">
        <f t="shared" ca="1" si="2049"/>
        <v>0</v>
      </c>
      <c r="E132" s="74">
        <f t="shared" ca="1" si="2049"/>
        <v>0</v>
      </c>
      <c r="F132" s="74">
        <f t="shared" ca="1" si="2049"/>
        <v>0</v>
      </c>
      <c r="G132" s="74">
        <f t="shared" ca="1" si="2049"/>
        <v>0</v>
      </c>
      <c r="H132" s="74">
        <f t="shared" ca="1" si="2049"/>
        <v>0</v>
      </c>
      <c r="I132" s="74">
        <f t="shared" ca="1" si="2049"/>
        <v>0</v>
      </c>
      <c r="J132" s="74">
        <f t="shared" ca="1" si="2049"/>
        <v>0</v>
      </c>
      <c r="K132" s="74">
        <f t="shared" ca="1" si="2049"/>
        <v>0</v>
      </c>
      <c r="L132" s="74">
        <f t="shared" ca="1" si="2049"/>
        <v>0</v>
      </c>
      <c r="M132" s="74">
        <f t="shared" ca="1" si="2049"/>
        <v>0</v>
      </c>
      <c r="N132" s="74">
        <f t="shared" ca="1" si="2049"/>
        <v>0</v>
      </c>
      <c r="O132" s="74">
        <f t="shared" ca="1" si="2049"/>
        <v>0</v>
      </c>
      <c r="P132" s="74">
        <f t="shared" ca="1" si="2049"/>
        <v>0</v>
      </c>
      <c r="Q132" s="74">
        <f t="shared" ca="1" si="2049"/>
        <v>0</v>
      </c>
      <c r="R132" s="74">
        <f t="shared" ca="1" si="2049"/>
        <v>0</v>
      </c>
      <c r="S132" s="74">
        <f t="shared" ca="1" si="2049"/>
        <v>0</v>
      </c>
      <c r="T132" s="74">
        <f t="shared" ca="1" si="2049"/>
        <v>0</v>
      </c>
      <c r="U132" s="74">
        <f t="shared" ca="1" si="2049"/>
        <v>0</v>
      </c>
      <c r="V132" s="74">
        <f t="shared" ca="1" si="2049"/>
        <v>0</v>
      </c>
      <c r="W132" s="74">
        <f t="shared" ca="1" si="2049"/>
        <v>0</v>
      </c>
      <c r="X132" s="74">
        <f t="shared" ca="1" si="2049"/>
        <v>0</v>
      </c>
      <c r="Y132" s="74">
        <f t="shared" ca="1" si="2049"/>
        <v>0</v>
      </c>
      <c r="Z132" s="74">
        <f t="shared" ca="1" si="2049"/>
        <v>0</v>
      </c>
      <c r="AA132" s="74">
        <f t="shared" ca="1" si="2049"/>
        <v>0</v>
      </c>
      <c r="AB132" s="74">
        <f t="shared" ca="1" si="2049"/>
        <v>0</v>
      </c>
      <c r="AC132" s="74">
        <f t="shared" ca="1" si="2049"/>
        <v>0</v>
      </c>
      <c r="AD132" s="74">
        <f t="shared" ca="1" si="2049"/>
        <v>0</v>
      </c>
      <c r="AE132" s="74">
        <f t="shared" ca="1" si="2049"/>
        <v>0</v>
      </c>
      <c r="AF132" s="74">
        <f t="shared" ca="1" si="2049"/>
        <v>0</v>
      </c>
      <c r="AG132" s="74">
        <f t="shared" ca="1" si="2049"/>
        <v>0</v>
      </c>
      <c r="AH132" s="74">
        <f t="shared" ca="1" si="2049"/>
        <v>0</v>
      </c>
      <c r="AI132" s="74">
        <f t="shared" ca="1" si="2049"/>
        <v>0</v>
      </c>
      <c r="AJ132" s="74">
        <f t="shared" ca="1" si="2049"/>
        <v>0</v>
      </c>
      <c r="AK132" s="74">
        <f t="shared" ca="1" si="2049"/>
        <v>0</v>
      </c>
      <c r="AL132" s="74">
        <f t="shared" ca="1" si="2049"/>
        <v>0</v>
      </c>
      <c r="AM132" s="74">
        <f t="shared" ca="1" si="2049"/>
        <v>0</v>
      </c>
      <c r="AN132" s="74">
        <f t="shared" ca="1" si="2049"/>
        <v>0</v>
      </c>
      <c r="AO132" s="74">
        <f t="shared" ca="1" si="2049"/>
        <v>0</v>
      </c>
      <c r="AP132" s="74">
        <f t="shared" ca="1" si="2049"/>
        <v>0</v>
      </c>
      <c r="AQ132" s="74">
        <f t="shared" ca="1" si="2049"/>
        <v>0</v>
      </c>
      <c r="AR132" s="74">
        <f t="shared" ca="1" si="2049"/>
        <v>0</v>
      </c>
      <c r="AS132" s="74">
        <f t="shared" ca="1" si="2049"/>
        <v>0</v>
      </c>
      <c r="AT132" s="74">
        <f t="shared" ca="1" si="2049"/>
        <v>0</v>
      </c>
      <c r="AU132" s="74">
        <f t="shared" ca="1" si="2049"/>
        <v>0</v>
      </c>
      <c r="AV132" s="74">
        <f t="shared" ca="1" si="2049"/>
        <v>0</v>
      </c>
      <c r="AW132" s="74">
        <f t="shared" ca="1" si="2049"/>
        <v>0</v>
      </c>
      <c r="AX132" s="74">
        <f t="shared" ca="1" si="2049"/>
        <v>0</v>
      </c>
      <c r="AY132" s="74">
        <f t="shared" ca="1" si="2049"/>
        <v>0</v>
      </c>
      <c r="AZ132" s="74">
        <f t="shared" ca="1" si="2049"/>
        <v>0</v>
      </c>
      <c r="BA132" s="74">
        <f t="shared" ca="1" si="2049"/>
        <v>0</v>
      </c>
      <c r="BB132" s="74">
        <f t="shared" ca="1" si="2049"/>
        <v>0</v>
      </c>
      <c r="BC132" s="74">
        <f t="shared" ca="1" si="2049"/>
        <v>0</v>
      </c>
      <c r="BD132" s="74">
        <f t="shared" ca="1" si="2049"/>
        <v>0</v>
      </c>
      <c r="BE132" s="74">
        <f t="shared" ca="1" si="2049"/>
        <v>0</v>
      </c>
      <c r="BF132" s="74">
        <f t="shared" ca="1" si="2049"/>
        <v>0</v>
      </c>
      <c r="BG132" s="74">
        <f t="shared" ca="1" si="2049"/>
        <v>0</v>
      </c>
      <c r="BH132" s="74">
        <f t="shared" ca="1" si="2049"/>
        <v>0</v>
      </c>
      <c r="BI132" s="74">
        <f t="shared" ca="1" si="2049"/>
        <v>0</v>
      </c>
      <c r="BJ132" s="74">
        <f t="shared" ca="1" si="2049"/>
        <v>0</v>
      </c>
      <c r="BK132" s="74">
        <f t="shared" ca="1" si="2049"/>
        <v>0</v>
      </c>
      <c r="BL132" s="74">
        <f t="shared" ca="1" si="2049"/>
        <v>0</v>
      </c>
      <c r="BM132" s="74">
        <f t="shared" ca="1" si="2049"/>
        <v>0</v>
      </c>
      <c r="BN132" s="74">
        <f t="shared" ca="1" si="2049"/>
        <v>0</v>
      </c>
      <c r="BO132" s="74">
        <f t="shared" ref="BO132:DZ132" ca="1" si="2050">-IF(BO124=PrazoConcessao*12,JU152,
IF(AND(BO117&gt;0,BO124&gt;=InicioReducao,MOD(BO124,freqReducao)=0), BN152-BO136-BO137,
0))</f>
        <v>0</v>
      </c>
      <c r="BP132" s="74">
        <f t="shared" ca="1" si="2050"/>
        <v>0</v>
      </c>
      <c r="BQ132" s="74">
        <f t="shared" ca="1" si="2050"/>
        <v>0</v>
      </c>
      <c r="BR132" s="74">
        <f t="shared" ca="1" si="2050"/>
        <v>0</v>
      </c>
      <c r="BS132" s="74">
        <f t="shared" ca="1" si="2050"/>
        <v>0</v>
      </c>
      <c r="BT132" s="74">
        <f t="shared" ca="1" si="2050"/>
        <v>0</v>
      </c>
      <c r="BU132" s="74">
        <f t="shared" ca="1" si="2050"/>
        <v>0</v>
      </c>
      <c r="BV132" s="74">
        <f t="shared" ca="1" si="2050"/>
        <v>0</v>
      </c>
      <c r="BW132" s="74">
        <f t="shared" ca="1" si="2050"/>
        <v>0</v>
      </c>
      <c r="BX132" s="74">
        <f t="shared" ca="1" si="2050"/>
        <v>0</v>
      </c>
      <c r="BY132" s="74">
        <f t="shared" ca="1" si="2050"/>
        <v>0</v>
      </c>
      <c r="BZ132" s="74">
        <f t="shared" ca="1" si="2050"/>
        <v>0</v>
      </c>
      <c r="CA132" s="74">
        <f t="shared" ca="1" si="2050"/>
        <v>0</v>
      </c>
      <c r="CB132" s="74">
        <f t="shared" ca="1" si="2050"/>
        <v>0</v>
      </c>
      <c r="CC132" s="74">
        <f t="shared" ca="1" si="2050"/>
        <v>0</v>
      </c>
      <c r="CD132" s="74">
        <f t="shared" ca="1" si="2050"/>
        <v>0</v>
      </c>
      <c r="CE132" s="74">
        <f t="shared" ca="1" si="2050"/>
        <v>0</v>
      </c>
      <c r="CF132" s="74">
        <f t="shared" ca="1" si="2050"/>
        <v>0</v>
      </c>
      <c r="CG132" s="74">
        <f t="shared" ca="1" si="2050"/>
        <v>0</v>
      </c>
      <c r="CH132" s="74">
        <f t="shared" ca="1" si="2050"/>
        <v>0</v>
      </c>
      <c r="CI132" s="74">
        <f t="shared" ca="1" si="2050"/>
        <v>0</v>
      </c>
      <c r="CJ132" s="74">
        <f t="shared" ca="1" si="2050"/>
        <v>0</v>
      </c>
      <c r="CK132" s="74">
        <f t="shared" ca="1" si="2050"/>
        <v>0</v>
      </c>
      <c r="CL132" s="74">
        <f t="shared" ca="1" si="2050"/>
        <v>0</v>
      </c>
      <c r="CM132" s="74">
        <f t="shared" ca="1" si="2050"/>
        <v>0</v>
      </c>
      <c r="CN132" s="74">
        <f t="shared" ca="1" si="2050"/>
        <v>0</v>
      </c>
      <c r="CO132" s="74">
        <f t="shared" ca="1" si="2050"/>
        <v>0</v>
      </c>
      <c r="CP132" s="74">
        <f t="shared" ca="1" si="2050"/>
        <v>0</v>
      </c>
      <c r="CQ132" s="74">
        <f t="shared" ca="1" si="2050"/>
        <v>0</v>
      </c>
      <c r="CR132" s="74">
        <f t="shared" ca="1" si="2050"/>
        <v>0</v>
      </c>
      <c r="CS132" s="74">
        <f t="shared" ca="1" si="2050"/>
        <v>0</v>
      </c>
      <c r="CT132" s="74">
        <f t="shared" ca="1" si="2050"/>
        <v>0</v>
      </c>
      <c r="CU132" s="74">
        <f t="shared" ca="1" si="2050"/>
        <v>0</v>
      </c>
      <c r="CV132" s="74">
        <f t="shared" ca="1" si="2050"/>
        <v>0</v>
      </c>
      <c r="CW132" s="74">
        <f t="shared" ca="1" si="2050"/>
        <v>0</v>
      </c>
      <c r="CX132" s="74">
        <f t="shared" ca="1" si="2050"/>
        <v>0</v>
      </c>
      <c r="CY132" s="74">
        <f t="shared" ca="1" si="2050"/>
        <v>0</v>
      </c>
      <c r="CZ132" s="74">
        <f t="shared" ca="1" si="2050"/>
        <v>0</v>
      </c>
      <c r="DA132" s="74">
        <f t="shared" ca="1" si="2050"/>
        <v>0</v>
      </c>
      <c r="DB132" s="74">
        <f t="shared" ca="1" si="2050"/>
        <v>0</v>
      </c>
      <c r="DC132" s="74">
        <f t="shared" ca="1" si="2050"/>
        <v>0</v>
      </c>
      <c r="DD132" s="74">
        <f t="shared" ca="1" si="2050"/>
        <v>0</v>
      </c>
      <c r="DE132" s="74">
        <f t="shared" ca="1" si="2050"/>
        <v>0</v>
      </c>
      <c r="DF132" s="74">
        <f t="shared" ca="1" si="2050"/>
        <v>0</v>
      </c>
      <c r="DG132" s="74">
        <f t="shared" ca="1" si="2050"/>
        <v>0</v>
      </c>
      <c r="DH132" s="74">
        <f t="shared" ca="1" si="2050"/>
        <v>0</v>
      </c>
      <c r="DI132" s="74">
        <f t="shared" ca="1" si="2050"/>
        <v>0</v>
      </c>
      <c r="DJ132" s="74">
        <f t="shared" ca="1" si="2050"/>
        <v>0</v>
      </c>
      <c r="DK132" s="74">
        <f t="shared" ca="1" si="2050"/>
        <v>0</v>
      </c>
      <c r="DL132" s="74">
        <f t="shared" ca="1" si="2050"/>
        <v>0</v>
      </c>
      <c r="DM132" s="74">
        <f t="shared" ca="1" si="2050"/>
        <v>0</v>
      </c>
      <c r="DN132" s="74">
        <f t="shared" ca="1" si="2050"/>
        <v>0</v>
      </c>
      <c r="DO132" s="74">
        <f t="shared" ca="1" si="2050"/>
        <v>0</v>
      </c>
      <c r="DP132" s="74">
        <f t="shared" ca="1" si="2050"/>
        <v>0</v>
      </c>
      <c r="DQ132" s="74">
        <f t="shared" ca="1" si="2050"/>
        <v>-20044.998286987327</v>
      </c>
      <c r="DR132" s="74">
        <f t="shared" ca="1" si="2050"/>
        <v>0</v>
      </c>
      <c r="DS132" s="74">
        <f t="shared" ca="1" si="2050"/>
        <v>0</v>
      </c>
      <c r="DT132" s="74">
        <f t="shared" ca="1" si="2050"/>
        <v>0</v>
      </c>
      <c r="DU132" s="74">
        <f t="shared" ca="1" si="2050"/>
        <v>0</v>
      </c>
      <c r="DV132" s="74">
        <f t="shared" ca="1" si="2050"/>
        <v>0</v>
      </c>
      <c r="DW132" s="74">
        <f t="shared" ca="1" si="2050"/>
        <v>0</v>
      </c>
      <c r="DX132" s="74">
        <f t="shared" ca="1" si="2050"/>
        <v>0</v>
      </c>
      <c r="DY132" s="74">
        <f t="shared" ca="1" si="2050"/>
        <v>0</v>
      </c>
      <c r="DZ132" s="74">
        <f t="shared" ca="1" si="2050"/>
        <v>0</v>
      </c>
      <c r="EA132" s="74">
        <f t="shared" ref="EA132:GL132" ca="1" si="2051">-IF(EA124=PrazoConcessao*12,MG152,
IF(AND(EA117&gt;0,EA124&gt;=InicioReducao,MOD(EA124,freqReducao)=0), DZ152-EA136-EA137,
0))</f>
        <v>0</v>
      </c>
      <c r="EB132" s="74">
        <f t="shared" ca="1" si="2051"/>
        <v>0</v>
      </c>
      <c r="EC132" s="74">
        <f t="shared" ca="1" si="2051"/>
        <v>0</v>
      </c>
      <c r="ED132" s="74">
        <f t="shared" ca="1" si="2051"/>
        <v>0</v>
      </c>
      <c r="EE132" s="74">
        <f t="shared" ca="1" si="2051"/>
        <v>0</v>
      </c>
      <c r="EF132" s="74">
        <f t="shared" ca="1" si="2051"/>
        <v>0</v>
      </c>
      <c r="EG132" s="74">
        <f t="shared" ca="1" si="2051"/>
        <v>0</v>
      </c>
      <c r="EH132" s="74">
        <f t="shared" ca="1" si="2051"/>
        <v>0</v>
      </c>
      <c r="EI132" s="74">
        <f t="shared" ca="1" si="2051"/>
        <v>0</v>
      </c>
      <c r="EJ132" s="74">
        <f t="shared" ca="1" si="2051"/>
        <v>0</v>
      </c>
      <c r="EK132" s="74">
        <f t="shared" ca="1" si="2051"/>
        <v>0</v>
      </c>
      <c r="EL132" s="74">
        <f t="shared" ca="1" si="2051"/>
        <v>0</v>
      </c>
      <c r="EM132" s="74">
        <f t="shared" ca="1" si="2051"/>
        <v>0</v>
      </c>
      <c r="EN132" s="74">
        <f t="shared" ca="1" si="2051"/>
        <v>0</v>
      </c>
      <c r="EO132" s="74">
        <f t="shared" ca="1" si="2051"/>
        <v>0</v>
      </c>
      <c r="EP132" s="74">
        <f t="shared" ca="1" si="2051"/>
        <v>0</v>
      </c>
      <c r="EQ132" s="74">
        <f t="shared" ca="1" si="2051"/>
        <v>0</v>
      </c>
      <c r="ER132" s="74">
        <f t="shared" ca="1" si="2051"/>
        <v>0</v>
      </c>
      <c r="ES132" s="74">
        <f t="shared" ca="1" si="2051"/>
        <v>0</v>
      </c>
      <c r="ET132" s="74">
        <f t="shared" ca="1" si="2051"/>
        <v>0</v>
      </c>
      <c r="EU132" s="74">
        <f t="shared" ca="1" si="2051"/>
        <v>0</v>
      </c>
      <c r="EV132" s="74">
        <f t="shared" ca="1" si="2051"/>
        <v>0</v>
      </c>
      <c r="EW132" s="74">
        <f t="shared" ca="1" si="2051"/>
        <v>0</v>
      </c>
      <c r="EX132" s="74">
        <f t="shared" ca="1" si="2051"/>
        <v>0</v>
      </c>
      <c r="EY132" s="74">
        <f t="shared" ca="1" si="2051"/>
        <v>0</v>
      </c>
      <c r="EZ132" s="74">
        <f t="shared" ca="1" si="2051"/>
        <v>0</v>
      </c>
      <c r="FA132" s="74">
        <f t="shared" ca="1" si="2051"/>
        <v>0</v>
      </c>
      <c r="FB132" s="74">
        <f t="shared" ca="1" si="2051"/>
        <v>0</v>
      </c>
      <c r="FC132" s="74">
        <f t="shared" ca="1" si="2051"/>
        <v>0</v>
      </c>
      <c r="FD132" s="74">
        <f t="shared" ca="1" si="2051"/>
        <v>0</v>
      </c>
      <c r="FE132" s="74">
        <f t="shared" ca="1" si="2051"/>
        <v>0</v>
      </c>
      <c r="FF132" s="74">
        <f t="shared" ca="1" si="2051"/>
        <v>0</v>
      </c>
      <c r="FG132" s="74">
        <f t="shared" ca="1" si="2051"/>
        <v>0</v>
      </c>
      <c r="FH132" s="74">
        <f t="shared" ca="1" si="2051"/>
        <v>0</v>
      </c>
      <c r="FI132" s="74">
        <f t="shared" ca="1" si="2051"/>
        <v>0</v>
      </c>
      <c r="FJ132" s="74">
        <f t="shared" ca="1" si="2051"/>
        <v>0</v>
      </c>
      <c r="FK132" s="74">
        <f t="shared" ca="1" si="2051"/>
        <v>0</v>
      </c>
      <c r="FL132" s="74">
        <f t="shared" ca="1" si="2051"/>
        <v>0</v>
      </c>
      <c r="FM132" s="74">
        <f t="shared" ca="1" si="2051"/>
        <v>0</v>
      </c>
      <c r="FN132" s="74">
        <f t="shared" ca="1" si="2051"/>
        <v>0</v>
      </c>
      <c r="FO132" s="74">
        <f t="shared" ca="1" si="2051"/>
        <v>0</v>
      </c>
      <c r="FP132" s="74">
        <f t="shared" ca="1" si="2051"/>
        <v>0</v>
      </c>
      <c r="FQ132" s="74">
        <f t="shared" ca="1" si="2051"/>
        <v>0</v>
      </c>
      <c r="FR132" s="74">
        <f t="shared" ca="1" si="2051"/>
        <v>0</v>
      </c>
      <c r="FS132" s="74">
        <f t="shared" ca="1" si="2051"/>
        <v>0</v>
      </c>
      <c r="FT132" s="74">
        <f t="shared" ca="1" si="2051"/>
        <v>0</v>
      </c>
      <c r="FU132" s="74">
        <f t="shared" ca="1" si="2051"/>
        <v>0</v>
      </c>
      <c r="FV132" s="74">
        <f t="shared" ca="1" si="2051"/>
        <v>0</v>
      </c>
      <c r="FW132" s="74">
        <f t="shared" ca="1" si="2051"/>
        <v>0</v>
      </c>
      <c r="FX132" s="74">
        <f t="shared" ca="1" si="2051"/>
        <v>0</v>
      </c>
      <c r="FY132" s="74">
        <f t="shared" ca="1" si="2051"/>
        <v>0</v>
      </c>
      <c r="FZ132" s="74">
        <f t="shared" ca="1" si="2051"/>
        <v>0</v>
      </c>
      <c r="GA132" s="74">
        <f t="shared" ca="1" si="2051"/>
        <v>0</v>
      </c>
      <c r="GB132" s="74">
        <f t="shared" ca="1" si="2051"/>
        <v>0</v>
      </c>
      <c r="GC132" s="74">
        <f t="shared" ca="1" si="2051"/>
        <v>0</v>
      </c>
      <c r="GD132" s="74">
        <f t="shared" ca="1" si="2051"/>
        <v>0</v>
      </c>
      <c r="GE132" s="74">
        <f t="shared" ca="1" si="2051"/>
        <v>0</v>
      </c>
      <c r="GF132" s="74">
        <f t="shared" ca="1" si="2051"/>
        <v>0</v>
      </c>
      <c r="GG132" s="74">
        <f t="shared" ca="1" si="2051"/>
        <v>0</v>
      </c>
      <c r="GH132" s="74">
        <f t="shared" ca="1" si="2051"/>
        <v>0</v>
      </c>
      <c r="GI132" s="74">
        <f t="shared" ca="1" si="2051"/>
        <v>0</v>
      </c>
      <c r="GJ132" s="74">
        <f t="shared" ca="1" si="2051"/>
        <v>0</v>
      </c>
      <c r="GK132" s="74">
        <f t="shared" ca="1" si="2051"/>
        <v>0</v>
      </c>
      <c r="GL132" s="74">
        <f t="shared" ca="1" si="2051"/>
        <v>0</v>
      </c>
      <c r="GM132" s="74">
        <f t="shared" ref="GM132:IG132" ca="1" si="2052">-IF(GM124=PrazoConcessao*12,OS152,
IF(AND(GM117&gt;0,GM124&gt;=InicioReducao,MOD(GM124,freqReducao)=0), GL152-GM136-GM137,
0))</f>
        <v>0</v>
      </c>
      <c r="GN132" s="74">
        <f t="shared" ca="1" si="2052"/>
        <v>0</v>
      </c>
      <c r="GO132" s="74">
        <f t="shared" ca="1" si="2052"/>
        <v>0</v>
      </c>
      <c r="GP132" s="74">
        <f t="shared" ca="1" si="2052"/>
        <v>0</v>
      </c>
      <c r="GQ132" s="74">
        <f t="shared" ca="1" si="2052"/>
        <v>0</v>
      </c>
      <c r="GR132" s="74">
        <f t="shared" ca="1" si="2052"/>
        <v>0</v>
      </c>
      <c r="GS132" s="74">
        <f t="shared" ca="1" si="2052"/>
        <v>0</v>
      </c>
      <c r="GT132" s="74">
        <f t="shared" ca="1" si="2052"/>
        <v>0</v>
      </c>
      <c r="GU132" s="74">
        <f t="shared" ca="1" si="2052"/>
        <v>0</v>
      </c>
      <c r="GV132" s="74">
        <f t="shared" ca="1" si="2052"/>
        <v>0</v>
      </c>
      <c r="GW132" s="74">
        <f t="shared" ca="1" si="2052"/>
        <v>0</v>
      </c>
      <c r="GX132" s="74">
        <f t="shared" ca="1" si="2052"/>
        <v>0</v>
      </c>
      <c r="GY132" s="74">
        <f t="shared" ca="1" si="2052"/>
        <v>0</v>
      </c>
      <c r="GZ132" s="74">
        <f t="shared" ca="1" si="2052"/>
        <v>0</v>
      </c>
      <c r="HA132" s="74">
        <f t="shared" ca="1" si="2052"/>
        <v>0</v>
      </c>
      <c r="HB132" s="74">
        <f t="shared" ca="1" si="2052"/>
        <v>0</v>
      </c>
      <c r="HC132" s="74">
        <f t="shared" ca="1" si="2052"/>
        <v>0</v>
      </c>
      <c r="HD132" s="74">
        <f t="shared" ca="1" si="2052"/>
        <v>0</v>
      </c>
      <c r="HE132" s="74">
        <f t="shared" ca="1" si="2052"/>
        <v>0</v>
      </c>
      <c r="HF132" s="74">
        <f t="shared" ca="1" si="2052"/>
        <v>0</v>
      </c>
      <c r="HG132" s="74">
        <f t="shared" ca="1" si="2052"/>
        <v>0</v>
      </c>
      <c r="HH132" s="74">
        <f t="shared" ca="1" si="2052"/>
        <v>0</v>
      </c>
      <c r="HI132" s="74">
        <f t="shared" ca="1" si="2052"/>
        <v>0</v>
      </c>
      <c r="HJ132" s="74">
        <f t="shared" ca="1" si="2052"/>
        <v>0</v>
      </c>
      <c r="HK132" s="74">
        <f t="shared" ca="1" si="2052"/>
        <v>0</v>
      </c>
      <c r="HL132" s="74">
        <f t="shared" ca="1" si="2052"/>
        <v>0</v>
      </c>
      <c r="HM132" s="74">
        <f t="shared" ca="1" si="2052"/>
        <v>0</v>
      </c>
      <c r="HN132" s="74">
        <f t="shared" ca="1" si="2052"/>
        <v>0</v>
      </c>
      <c r="HO132" s="74">
        <f t="shared" ca="1" si="2052"/>
        <v>0</v>
      </c>
      <c r="HP132" s="74">
        <f t="shared" ca="1" si="2052"/>
        <v>0</v>
      </c>
      <c r="HQ132" s="74">
        <f t="shared" ca="1" si="2052"/>
        <v>0</v>
      </c>
      <c r="HR132" s="74">
        <f t="shared" ca="1" si="2052"/>
        <v>0</v>
      </c>
      <c r="HS132" s="74">
        <f t="shared" ca="1" si="2052"/>
        <v>0</v>
      </c>
      <c r="HT132" s="74">
        <f t="shared" ca="1" si="2052"/>
        <v>0</v>
      </c>
      <c r="HU132" s="74">
        <f t="shared" ca="1" si="2052"/>
        <v>-606.51824191539072</v>
      </c>
      <c r="HV132" s="74">
        <f t="shared" ca="1" si="2052"/>
        <v>0</v>
      </c>
      <c r="HW132" s="74">
        <f t="shared" ca="1" si="2052"/>
        <v>0</v>
      </c>
      <c r="HX132" s="74">
        <f t="shared" ca="1" si="2052"/>
        <v>0</v>
      </c>
      <c r="HY132" s="74">
        <f t="shared" ca="1" si="2052"/>
        <v>0</v>
      </c>
      <c r="HZ132" s="74">
        <f t="shared" ca="1" si="2052"/>
        <v>0</v>
      </c>
      <c r="IA132" s="74">
        <f t="shared" ca="1" si="2052"/>
        <v>0</v>
      </c>
      <c r="IB132" s="74">
        <f t="shared" ca="1" si="2052"/>
        <v>0</v>
      </c>
      <c r="IC132" s="74">
        <f t="shared" ca="1" si="2052"/>
        <v>0</v>
      </c>
      <c r="ID132" s="74">
        <f t="shared" ca="1" si="2052"/>
        <v>0</v>
      </c>
      <c r="IE132" s="74">
        <f t="shared" ca="1" si="2052"/>
        <v>0</v>
      </c>
      <c r="IF132" s="74">
        <f t="shared" ca="1" si="2052"/>
        <v>0</v>
      </c>
      <c r="IG132" s="74">
        <f t="shared" si="2052"/>
        <v>0</v>
      </c>
    </row>
    <row r="133" spans="1:241" s="154" customFormat="1" x14ac:dyDescent="0.2">
      <c r="A133" s="152" t="s">
        <v>173</v>
      </c>
      <c r="B133" s="153">
        <f>B132</f>
        <v>11798.241839999997</v>
      </c>
      <c r="C133" s="153">
        <f t="shared" ref="C133:BN133" ca="1" si="2053">C132+B133</f>
        <v>11798.241839999997</v>
      </c>
      <c r="D133" s="153">
        <f t="shared" ca="1" si="2053"/>
        <v>11798.241839999997</v>
      </c>
      <c r="E133" s="153">
        <f t="shared" ca="1" si="2053"/>
        <v>11798.241839999997</v>
      </c>
      <c r="F133" s="153">
        <f t="shared" ca="1" si="2053"/>
        <v>11798.241839999997</v>
      </c>
      <c r="G133" s="153">
        <f t="shared" ca="1" si="2053"/>
        <v>11798.241839999997</v>
      </c>
      <c r="H133" s="153">
        <f t="shared" ca="1" si="2053"/>
        <v>11798.241839999997</v>
      </c>
      <c r="I133" s="153">
        <f t="shared" ca="1" si="2053"/>
        <v>11798.241839999997</v>
      </c>
      <c r="J133" s="153">
        <f t="shared" ca="1" si="2053"/>
        <v>11798.241839999997</v>
      </c>
      <c r="K133" s="153">
        <f t="shared" ca="1" si="2053"/>
        <v>11798.241839999997</v>
      </c>
      <c r="L133" s="153">
        <f t="shared" ca="1" si="2053"/>
        <v>11798.241839999997</v>
      </c>
      <c r="M133" s="153">
        <f t="shared" ca="1" si="2053"/>
        <v>11798.241839999997</v>
      </c>
      <c r="N133" s="153">
        <f t="shared" ca="1" si="2053"/>
        <v>11798.241839999997</v>
      </c>
      <c r="O133" s="153">
        <f t="shared" ca="1" si="2053"/>
        <v>11798.241839999997</v>
      </c>
      <c r="P133" s="153">
        <f t="shared" ca="1" si="2053"/>
        <v>11798.241839999997</v>
      </c>
      <c r="Q133" s="153">
        <f t="shared" ca="1" si="2053"/>
        <v>11798.241839999997</v>
      </c>
      <c r="R133" s="153">
        <f t="shared" ca="1" si="2053"/>
        <v>11798.241839999997</v>
      </c>
      <c r="S133" s="153">
        <f t="shared" ca="1" si="2053"/>
        <v>11798.241839999997</v>
      </c>
      <c r="T133" s="153">
        <f t="shared" ca="1" si="2053"/>
        <v>11798.241839999997</v>
      </c>
      <c r="U133" s="153">
        <f t="shared" ca="1" si="2053"/>
        <v>11798.241839999997</v>
      </c>
      <c r="V133" s="153">
        <f t="shared" ca="1" si="2053"/>
        <v>11798.241839999997</v>
      </c>
      <c r="W133" s="153">
        <f t="shared" ca="1" si="2053"/>
        <v>11798.241839999997</v>
      </c>
      <c r="X133" s="153">
        <f t="shared" ca="1" si="2053"/>
        <v>11798.241839999997</v>
      </c>
      <c r="Y133" s="153">
        <f t="shared" ca="1" si="2053"/>
        <v>11798.241839999997</v>
      </c>
      <c r="Z133" s="153">
        <f t="shared" ca="1" si="2053"/>
        <v>11798.241839999997</v>
      </c>
      <c r="AA133" s="153">
        <f t="shared" ca="1" si="2053"/>
        <v>11798.241839999997</v>
      </c>
      <c r="AB133" s="153">
        <f t="shared" ca="1" si="2053"/>
        <v>11798.241839999997</v>
      </c>
      <c r="AC133" s="153">
        <f t="shared" ca="1" si="2053"/>
        <v>11798.241839999997</v>
      </c>
      <c r="AD133" s="153">
        <f t="shared" ca="1" si="2053"/>
        <v>11798.241839999997</v>
      </c>
      <c r="AE133" s="153">
        <f t="shared" ca="1" si="2053"/>
        <v>11798.241839999997</v>
      </c>
      <c r="AF133" s="153">
        <f t="shared" ca="1" si="2053"/>
        <v>11798.241839999997</v>
      </c>
      <c r="AG133" s="153">
        <f t="shared" ca="1" si="2053"/>
        <v>11798.241839999997</v>
      </c>
      <c r="AH133" s="153">
        <f t="shared" ca="1" si="2053"/>
        <v>11798.241839999997</v>
      </c>
      <c r="AI133" s="153">
        <f t="shared" ca="1" si="2053"/>
        <v>11798.241839999997</v>
      </c>
      <c r="AJ133" s="153">
        <f t="shared" ca="1" si="2053"/>
        <v>11798.241839999997</v>
      </c>
      <c r="AK133" s="153">
        <f t="shared" ca="1" si="2053"/>
        <v>11798.241839999997</v>
      </c>
      <c r="AL133" s="153">
        <f t="shared" ca="1" si="2053"/>
        <v>11798.241839999997</v>
      </c>
      <c r="AM133" s="153">
        <f t="shared" ca="1" si="2053"/>
        <v>11798.241839999997</v>
      </c>
      <c r="AN133" s="153">
        <f t="shared" ca="1" si="2053"/>
        <v>11798.241839999997</v>
      </c>
      <c r="AO133" s="153">
        <f t="shared" ca="1" si="2053"/>
        <v>11798.241839999997</v>
      </c>
      <c r="AP133" s="153">
        <f t="shared" ca="1" si="2053"/>
        <v>11798.241839999997</v>
      </c>
      <c r="AQ133" s="153">
        <f t="shared" ca="1" si="2053"/>
        <v>11798.241839999997</v>
      </c>
      <c r="AR133" s="153">
        <f t="shared" ca="1" si="2053"/>
        <v>11798.241839999997</v>
      </c>
      <c r="AS133" s="153">
        <f t="shared" ca="1" si="2053"/>
        <v>11798.241839999997</v>
      </c>
      <c r="AT133" s="153">
        <f t="shared" ca="1" si="2053"/>
        <v>11798.241839999997</v>
      </c>
      <c r="AU133" s="153">
        <f t="shared" ca="1" si="2053"/>
        <v>11798.241839999997</v>
      </c>
      <c r="AV133" s="153">
        <f t="shared" ca="1" si="2053"/>
        <v>11798.241839999997</v>
      </c>
      <c r="AW133" s="153">
        <f t="shared" ca="1" si="2053"/>
        <v>11798.241839999997</v>
      </c>
      <c r="AX133" s="153">
        <f t="shared" ca="1" si="2053"/>
        <v>11798.241839999997</v>
      </c>
      <c r="AY133" s="153">
        <f t="shared" ca="1" si="2053"/>
        <v>11798.241839999997</v>
      </c>
      <c r="AZ133" s="153">
        <f t="shared" ca="1" si="2053"/>
        <v>11798.241839999997</v>
      </c>
      <c r="BA133" s="153">
        <f t="shared" ca="1" si="2053"/>
        <v>11798.241839999997</v>
      </c>
      <c r="BB133" s="153">
        <f t="shared" ca="1" si="2053"/>
        <v>11798.241839999997</v>
      </c>
      <c r="BC133" s="153">
        <f t="shared" ca="1" si="2053"/>
        <v>11798.241839999997</v>
      </c>
      <c r="BD133" s="153">
        <f t="shared" ca="1" si="2053"/>
        <v>11798.241839999997</v>
      </c>
      <c r="BE133" s="153">
        <f t="shared" ca="1" si="2053"/>
        <v>11798.241839999997</v>
      </c>
      <c r="BF133" s="153">
        <f t="shared" ca="1" si="2053"/>
        <v>11798.241839999997</v>
      </c>
      <c r="BG133" s="153">
        <f t="shared" ca="1" si="2053"/>
        <v>11798.241839999997</v>
      </c>
      <c r="BH133" s="153">
        <f t="shared" ca="1" si="2053"/>
        <v>11798.241839999997</v>
      </c>
      <c r="BI133" s="153">
        <f t="shared" ca="1" si="2053"/>
        <v>11798.241839999997</v>
      </c>
      <c r="BJ133" s="153">
        <f t="shared" ca="1" si="2053"/>
        <v>11798.241839999997</v>
      </c>
      <c r="BK133" s="153">
        <f t="shared" ca="1" si="2053"/>
        <v>11798.241839999997</v>
      </c>
      <c r="BL133" s="153">
        <f t="shared" ca="1" si="2053"/>
        <v>11798.241839999997</v>
      </c>
      <c r="BM133" s="153">
        <f t="shared" ca="1" si="2053"/>
        <v>11798.241839999997</v>
      </c>
      <c r="BN133" s="153">
        <f t="shared" ca="1" si="2053"/>
        <v>11798.241839999997</v>
      </c>
      <c r="BO133" s="153">
        <f t="shared" ref="BO133:DQ133" ca="1" si="2054">BO132+BN133</f>
        <v>11798.241839999997</v>
      </c>
      <c r="BP133" s="153">
        <f t="shared" ca="1" si="2054"/>
        <v>11798.241839999997</v>
      </c>
      <c r="BQ133" s="153">
        <f t="shared" ca="1" si="2054"/>
        <v>11798.241839999997</v>
      </c>
      <c r="BR133" s="153">
        <f t="shared" ca="1" si="2054"/>
        <v>11798.241839999997</v>
      </c>
      <c r="BS133" s="153">
        <f t="shared" ca="1" si="2054"/>
        <v>11798.241839999997</v>
      </c>
      <c r="BT133" s="153">
        <f t="shared" ca="1" si="2054"/>
        <v>11798.241839999997</v>
      </c>
      <c r="BU133" s="153">
        <f t="shared" ca="1" si="2054"/>
        <v>11798.241839999997</v>
      </c>
      <c r="BV133" s="153">
        <f t="shared" ca="1" si="2054"/>
        <v>11798.241839999997</v>
      </c>
      <c r="BW133" s="153">
        <f t="shared" ca="1" si="2054"/>
        <v>11798.241839999997</v>
      </c>
      <c r="BX133" s="153">
        <f t="shared" ca="1" si="2054"/>
        <v>11798.241839999997</v>
      </c>
      <c r="BY133" s="153">
        <f t="shared" ca="1" si="2054"/>
        <v>11798.241839999997</v>
      </c>
      <c r="BZ133" s="153">
        <f t="shared" ca="1" si="2054"/>
        <v>11798.241839999997</v>
      </c>
      <c r="CA133" s="153">
        <f t="shared" ca="1" si="2054"/>
        <v>11798.241839999997</v>
      </c>
      <c r="CB133" s="153">
        <f t="shared" ca="1" si="2054"/>
        <v>11798.241839999997</v>
      </c>
      <c r="CC133" s="153">
        <f t="shared" ca="1" si="2054"/>
        <v>11798.241839999997</v>
      </c>
      <c r="CD133" s="153">
        <f t="shared" ca="1" si="2054"/>
        <v>11798.241839999997</v>
      </c>
      <c r="CE133" s="153">
        <f t="shared" ca="1" si="2054"/>
        <v>11798.241839999997</v>
      </c>
      <c r="CF133" s="153">
        <f t="shared" ca="1" si="2054"/>
        <v>11798.241839999997</v>
      </c>
      <c r="CG133" s="153">
        <f t="shared" ca="1" si="2054"/>
        <v>11798.241839999997</v>
      </c>
      <c r="CH133" s="153">
        <f t="shared" ca="1" si="2054"/>
        <v>11798.241839999997</v>
      </c>
      <c r="CI133" s="153">
        <f t="shared" ca="1" si="2054"/>
        <v>11798.241839999997</v>
      </c>
      <c r="CJ133" s="153">
        <f t="shared" ca="1" si="2054"/>
        <v>11798.241839999997</v>
      </c>
      <c r="CK133" s="153">
        <f t="shared" ca="1" si="2054"/>
        <v>11798.241839999997</v>
      </c>
      <c r="CL133" s="153">
        <f t="shared" ca="1" si="2054"/>
        <v>11798.241839999997</v>
      </c>
      <c r="CM133" s="153">
        <f t="shared" ca="1" si="2054"/>
        <v>11798.241839999997</v>
      </c>
      <c r="CN133" s="153">
        <f t="shared" ca="1" si="2054"/>
        <v>11798.241839999997</v>
      </c>
      <c r="CO133" s="153">
        <f t="shared" ca="1" si="2054"/>
        <v>11798.241839999997</v>
      </c>
      <c r="CP133" s="153">
        <f t="shared" ca="1" si="2054"/>
        <v>11798.241839999997</v>
      </c>
      <c r="CQ133" s="153">
        <f t="shared" ca="1" si="2054"/>
        <v>11798.241839999997</v>
      </c>
      <c r="CR133" s="153">
        <f t="shared" ca="1" si="2054"/>
        <v>11798.241839999997</v>
      </c>
      <c r="CS133" s="153">
        <f t="shared" ca="1" si="2054"/>
        <v>11798.241839999997</v>
      </c>
      <c r="CT133" s="153">
        <f t="shared" ca="1" si="2054"/>
        <v>11798.241839999997</v>
      </c>
      <c r="CU133" s="153">
        <f t="shared" ca="1" si="2054"/>
        <v>11798.241839999997</v>
      </c>
      <c r="CV133" s="153">
        <f t="shared" ca="1" si="2054"/>
        <v>11798.241839999997</v>
      </c>
      <c r="CW133" s="153">
        <f t="shared" ca="1" si="2054"/>
        <v>11798.241839999997</v>
      </c>
      <c r="CX133" s="153">
        <f t="shared" ca="1" si="2054"/>
        <v>11798.241839999997</v>
      </c>
      <c r="CY133" s="153">
        <f t="shared" ca="1" si="2054"/>
        <v>11798.241839999997</v>
      </c>
      <c r="CZ133" s="153">
        <f t="shared" ca="1" si="2054"/>
        <v>11798.241839999997</v>
      </c>
      <c r="DA133" s="153">
        <f t="shared" ca="1" si="2054"/>
        <v>11798.241839999997</v>
      </c>
      <c r="DB133" s="153">
        <f t="shared" ca="1" si="2054"/>
        <v>11798.241839999997</v>
      </c>
      <c r="DC133" s="153">
        <f t="shared" ca="1" si="2054"/>
        <v>11798.241839999997</v>
      </c>
      <c r="DD133" s="153">
        <f t="shared" ca="1" si="2054"/>
        <v>11798.241839999997</v>
      </c>
      <c r="DE133" s="153">
        <f t="shared" ca="1" si="2054"/>
        <v>11798.241839999997</v>
      </c>
      <c r="DF133" s="153">
        <f t="shared" ca="1" si="2054"/>
        <v>11798.241839999997</v>
      </c>
      <c r="DG133" s="153">
        <f t="shared" ca="1" si="2054"/>
        <v>11798.241839999997</v>
      </c>
      <c r="DH133" s="153">
        <f t="shared" ca="1" si="2054"/>
        <v>11798.241839999997</v>
      </c>
      <c r="DI133" s="153">
        <f t="shared" ca="1" si="2054"/>
        <v>11798.241839999997</v>
      </c>
      <c r="DJ133" s="153">
        <f t="shared" ca="1" si="2054"/>
        <v>11798.241839999997</v>
      </c>
      <c r="DK133" s="153">
        <f t="shared" ca="1" si="2054"/>
        <v>11798.241839999997</v>
      </c>
      <c r="DL133" s="153">
        <f t="shared" ca="1" si="2054"/>
        <v>11798.241839999997</v>
      </c>
      <c r="DM133" s="153">
        <f t="shared" ca="1" si="2054"/>
        <v>11798.241839999997</v>
      </c>
      <c r="DN133" s="153">
        <f t="shared" ca="1" si="2054"/>
        <v>11798.241839999997</v>
      </c>
      <c r="DO133" s="153">
        <f t="shared" ca="1" si="2054"/>
        <v>11798.241839999997</v>
      </c>
      <c r="DP133" s="153">
        <f t="shared" ca="1" si="2054"/>
        <v>11798.241839999997</v>
      </c>
      <c r="DQ133" s="153">
        <f t="shared" ca="1" si="2054"/>
        <v>-8246.7564469873305</v>
      </c>
      <c r="DR133" s="153">
        <f t="shared" ref="DR133:EW133" ca="1" si="2055">(DR132+DQ133)*DR9</f>
        <v>-8246.7564469873305</v>
      </c>
      <c r="DS133" s="153">
        <f t="shared" ca="1" si="2055"/>
        <v>-8246.7564469873305</v>
      </c>
      <c r="DT133" s="153">
        <f t="shared" ca="1" si="2055"/>
        <v>-8246.7564469873305</v>
      </c>
      <c r="DU133" s="153">
        <f t="shared" ca="1" si="2055"/>
        <v>-8246.7564469873305</v>
      </c>
      <c r="DV133" s="153">
        <f t="shared" ca="1" si="2055"/>
        <v>-8246.7564469873305</v>
      </c>
      <c r="DW133" s="153">
        <f t="shared" ca="1" si="2055"/>
        <v>-8246.7564469873305</v>
      </c>
      <c r="DX133" s="153">
        <f t="shared" ca="1" si="2055"/>
        <v>-8246.7564469873305</v>
      </c>
      <c r="DY133" s="153">
        <f t="shared" ca="1" si="2055"/>
        <v>-8246.7564469873305</v>
      </c>
      <c r="DZ133" s="153">
        <f t="shared" ca="1" si="2055"/>
        <v>-8246.7564469873305</v>
      </c>
      <c r="EA133" s="153">
        <f t="shared" ca="1" si="2055"/>
        <v>-8246.7564469873305</v>
      </c>
      <c r="EB133" s="153">
        <f t="shared" ca="1" si="2055"/>
        <v>-8246.7564469873305</v>
      </c>
      <c r="EC133" s="153">
        <f t="shared" ca="1" si="2055"/>
        <v>-8246.7564469873305</v>
      </c>
      <c r="ED133" s="153">
        <f t="shared" ca="1" si="2055"/>
        <v>-8246.7564469873305</v>
      </c>
      <c r="EE133" s="153">
        <f t="shared" ca="1" si="2055"/>
        <v>-8246.7564469873305</v>
      </c>
      <c r="EF133" s="153">
        <f t="shared" ca="1" si="2055"/>
        <v>-8246.7564469873305</v>
      </c>
      <c r="EG133" s="153">
        <f t="shared" ca="1" si="2055"/>
        <v>-8246.7564469873305</v>
      </c>
      <c r="EH133" s="153">
        <f t="shared" ca="1" si="2055"/>
        <v>-8246.7564469873305</v>
      </c>
      <c r="EI133" s="153">
        <f t="shared" ca="1" si="2055"/>
        <v>-8246.7564469873305</v>
      </c>
      <c r="EJ133" s="153">
        <f t="shared" ca="1" si="2055"/>
        <v>-8246.7564469873305</v>
      </c>
      <c r="EK133" s="153">
        <f t="shared" ca="1" si="2055"/>
        <v>-8246.7564469873305</v>
      </c>
      <c r="EL133" s="153">
        <f t="shared" ca="1" si="2055"/>
        <v>-8246.7564469873305</v>
      </c>
      <c r="EM133" s="153">
        <f t="shared" ca="1" si="2055"/>
        <v>-8246.7564469873305</v>
      </c>
      <c r="EN133" s="153">
        <f t="shared" ca="1" si="2055"/>
        <v>-8246.7564469873305</v>
      </c>
      <c r="EO133" s="153">
        <f t="shared" ca="1" si="2055"/>
        <v>-8246.7564469873305</v>
      </c>
      <c r="EP133" s="153">
        <f t="shared" ca="1" si="2055"/>
        <v>-8246.7564469873305</v>
      </c>
      <c r="EQ133" s="153">
        <f t="shared" ca="1" si="2055"/>
        <v>-8246.7564469873305</v>
      </c>
      <c r="ER133" s="153">
        <f t="shared" ca="1" si="2055"/>
        <v>-8246.7564469873305</v>
      </c>
      <c r="ES133" s="153">
        <f t="shared" ca="1" si="2055"/>
        <v>-8246.7564469873305</v>
      </c>
      <c r="ET133" s="153">
        <f t="shared" ca="1" si="2055"/>
        <v>-8246.7564469873305</v>
      </c>
      <c r="EU133" s="153">
        <f t="shared" ca="1" si="2055"/>
        <v>-8246.7564469873305</v>
      </c>
      <c r="EV133" s="153">
        <f t="shared" ca="1" si="2055"/>
        <v>-8246.7564469873305</v>
      </c>
      <c r="EW133" s="153">
        <f t="shared" ca="1" si="2055"/>
        <v>-8246.7564469873305</v>
      </c>
      <c r="EX133" s="153">
        <f t="shared" ref="EX133:GC133" ca="1" si="2056">(EX132+EW133)*EX9</f>
        <v>-8246.7564469873305</v>
      </c>
      <c r="EY133" s="153">
        <f t="shared" ca="1" si="2056"/>
        <v>-8246.7564469873305</v>
      </c>
      <c r="EZ133" s="153">
        <f t="shared" ca="1" si="2056"/>
        <v>-8246.7564469873305</v>
      </c>
      <c r="FA133" s="153">
        <f t="shared" ca="1" si="2056"/>
        <v>-8246.7564469873305</v>
      </c>
      <c r="FB133" s="153">
        <f t="shared" ca="1" si="2056"/>
        <v>-8246.7564469873305</v>
      </c>
      <c r="FC133" s="153">
        <f t="shared" ca="1" si="2056"/>
        <v>-8246.7564469873305</v>
      </c>
      <c r="FD133" s="153">
        <f t="shared" ca="1" si="2056"/>
        <v>-8246.7564469873305</v>
      </c>
      <c r="FE133" s="153">
        <f t="shared" ca="1" si="2056"/>
        <v>-8246.7564469873305</v>
      </c>
      <c r="FF133" s="153">
        <f t="shared" ca="1" si="2056"/>
        <v>-8246.7564469873305</v>
      </c>
      <c r="FG133" s="153">
        <f t="shared" ca="1" si="2056"/>
        <v>-8246.7564469873305</v>
      </c>
      <c r="FH133" s="153">
        <f t="shared" ca="1" si="2056"/>
        <v>-8246.7564469873305</v>
      </c>
      <c r="FI133" s="153">
        <f t="shared" ca="1" si="2056"/>
        <v>-8246.7564469873305</v>
      </c>
      <c r="FJ133" s="153">
        <f t="shared" ca="1" si="2056"/>
        <v>-8246.7564469873305</v>
      </c>
      <c r="FK133" s="153">
        <f t="shared" ca="1" si="2056"/>
        <v>-8246.7564469873305</v>
      </c>
      <c r="FL133" s="153">
        <f t="shared" ca="1" si="2056"/>
        <v>-8246.7564469873305</v>
      </c>
      <c r="FM133" s="153">
        <f t="shared" ca="1" si="2056"/>
        <v>-8246.7564469873305</v>
      </c>
      <c r="FN133" s="153">
        <f t="shared" ca="1" si="2056"/>
        <v>-8246.7564469873305</v>
      </c>
      <c r="FO133" s="153">
        <f t="shared" ca="1" si="2056"/>
        <v>-8246.7564469873305</v>
      </c>
      <c r="FP133" s="153">
        <f t="shared" ca="1" si="2056"/>
        <v>-8246.7564469873305</v>
      </c>
      <c r="FQ133" s="153">
        <f t="shared" ca="1" si="2056"/>
        <v>-8246.7564469873305</v>
      </c>
      <c r="FR133" s="153">
        <f t="shared" ca="1" si="2056"/>
        <v>-8246.7564469873305</v>
      </c>
      <c r="FS133" s="153">
        <f t="shared" ca="1" si="2056"/>
        <v>-8246.7564469873305</v>
      </c>
      <c r="FT133" s="153">
        <f t="shared" ca="1" si="2056"/>
        <v>-8246.7564469873305</v>
      </c>
      <c r="FU133" s="153">
        <f t="shared" ca="1" si="2056"/>
        <v>-8246.7564469873305</v>
      </c>
      <c r="FV133" s="153">
        <f t="shared" ca="1" si="2056"/>
        <v>-8246.7564469873305</v>
      </c>
      <c r="FW133" s="153">
        <f t="shared" ca="1" si="2056"/>
        <v>-8246.7564469873305</v>
      </c>
      <c r="FX133" s="153">
        <f t="shared" ca="1" si="2056"/>
        <v>-8246.7564469873305</v>
      </c>
      <c r="FY133" s="153">
        <f t="shared" ca="1" si="2056"/>
        <v>-8246.7564469873305</v>
      </c>
      <c r="FZ133" s="153">
        <f t="shared" ca="1" si="2056"/>
        <v>-8246.7564469873305</v>
      </c>
      <c r="GA133" s="153">
        <f t="shared" ca="1" si="2056"/>
        <v>-8246.7564469873305</v>
      </c>
      <c r="GB133" s="153">
        <f t="shared" ca="1" si="2056"/>
        <v>-8246.7564469873305</v>
      </c>
      <c r="GC133" s="153">
        <f t="shared" ca="1" si="2056"/>
        <v>-8246.7564469873305</v>
      </c>
      <c r="GD133" s="153">
        <f t="shared" ref="GD133:HI133" ca="1" si="2057">(GD132+GC133)*GD9</f>
        <v>-8246.7564469873305</v>
      </c>
      <c r="GE133" s="153">
        <f t="shared" ca="1" si="2057"/>
        <v>-8246.7564469873305</v>
      </c>
      <c r="GF133" s="153">
        <f t="shared" ca="1" si="2057"/>
        <v>-8246.7564469873305</v>
      </c>
      <c r="GG133" s="153">
        <f t="shared" ca="1" si="2057"/>
        <v>-8246.7564469873305</v>
      </c>
      <c r="GH133" s="153">
        <f t="shared" ca="1" si="2057"/>
        <v>-8246.7564469873305</v>
      </c>
      <c r="GI133" s="153">
        <f t="shared" ca="1" si="2057"/>
        <v>-8246.7564469873305</v>
      </c>
      <c r="GJ133" s="153">
        <f t="shared" ca="1" si="2057"/>
        <v>-8246.7564469873305</v>
      </c>
      <c r="GK133" s="153">
        <f t="shared" ca="1" si="2057"/>
        <v>-8246.7564469873305</v>
      </c>
      <c r="GL133" s="153">
        <f t="shared" ca="1" si="2057"/>
        <v>-8246.7564469873305</v>
      </c>
      <c r="GM133" s="153">
        <f t="shared" ca="1" si="2057"/>
        <v>-8246.7564469873305</v>
      </c>
      <c r="GN133" s="153">
        <f t="shared" ca="1" si="2057"/>
        <v>-8246.7564469873305</v>
      </c>
      <c r="GO133" s="153">
        <f t="shared" ca="1" si="2057"/>
        <v>-8246.7564469873305</v>
      </c>
      <c r="GP133" s="153">
        <f t="shared" ca="1" si="2057"/>
        <v>-8246.7564469873305</v>
      </c>
      <c r="GQ133" s="153">
        <f t="shared" ca="1" si="2057"/>
        <v>-8246.7564469873305</v>
      </c>
      <c r="GR133" s="153">
        <f t="shared" ca="1" si="2057"/>
        <v>-8246.7564469873305</v>
      </c>
      <c r="GS133" s="153">
        <f t="shared" ca="1" si="2057"/>
        <v>-8246.7564469873305</v>
      </c>
      <c r="GT133" s="153">
        <f t="shared" ca="1" si="2057"/>
        <v>-8246.7564469873305</v>
      </c>
      <c r="GU133" s="153">
        <f t="shared" ca="1" si="2057"/>
        <v>-8246.7564469873305</v>
      </c>
      <c r="GV133" s="153">
        <f t="shared" ca="1" si="2057"/>
        <v>-8246.7564469873305</v>
      </c>
      <c r="GW133" s="153">
        <f t="shared" ca="1" si="2057"/>
        <v>-8246.7564469873305</v>
      </c>
      <c r="GX133" s="153">
        <f t="shared" ca="1" si="2057"/>
        <v>-8246.7564469873305</v>
      </c>
      <c r="GY133" s="153">
        <f t="shared" ca="1" si="2057"/>
        <v>-8246.7564469873305</v>
      </c>
      <c r="GZ133" s="153">
        <f t="shared" ca="1" si="2057"/>
        <v>-8246.7564469873305</v>
      </c>
      <c r="HA133" s="153">
        <f t="shared" ca="1" si="2057"/>
        <v>-8246.7564469873305</v>
      </c>
      <c r="HB133" s="153">
        <f t="shared" ca="1" si="2057"/>
        <v>-8246.7564469873305</v>
      </c>
      <c r="HC133" s="153">
        <f t="shared" ca="1" si="2057"/>
        <v>-8246.7564469873305</v>
      </c>
      <c r="HD133" s="153">
        <f t="shared" ca="1" si="2057"/>
        <v>-8246.7564469873305</v>
      </c>
      <c r="HE133" s="153">
        <f t="shared" ca="1" si="2057"/>
        <v>-8246.7564469873305</v>
      </c>
      <c r="HF133" s="153">
        <f t="shared" ca="1" si="2057"/>
        <v>-8246.7564469873305</v>
      </c>
      <c r="HG133" s="153">
        <f t="shared" ca="1" si="2057"/>
        <v>-8246.7564469873305</v>
      </c>
      <c r="HH133" s="153">
        <f t="shared" ca="1" si="2057"/>
        <v>-8246.7564469873305</v>
      </c>
      <c r="HI133" s="153">
        <f t="shared" ca="1" si="2057"/>
        <v>-8246.7564469873305</v>
      </c>
      <c r="HJ133" s="153">
        <f t="shared" ref="HJ133:IG133" ca="1" si="2058">(HJ132+HI133)*HJ9</f>
        <v>-8246.7564469873305</v>
      </c>
      <c r="HK133" s="153">
        <f t="shared" ca="1" si="2058"/>
        <v>-8246.7564469873305</v>
      </c>
      <c r="HL133" s="153">
        <f t="shared" ca="1" si="2058"/>
        <v>-8246.7564469873305</v>
      </c>
      <c r="HM133" s="153">
        <f t="shared" ca="1" si="2058"/>
        <v>-8246.7564469873305</v>
      </c>
      <c r="HN133" s="153">
        <f t="shared" ca="1" si="2058"/>
        <v>-8246.7564469873305</v>
      </c>
      <c r="HO133" s="153">
        <f t="shared" ca="1" si="2058"/>
        <v>-8246.7564469873305</v>
      </c>
      <c r="HP133" s="153">
        <f t="shared" ca="1" si="2058"/>
        <v>-8246.7564469873305</v>
      </c>
      <c r="HQ133" s="153">
        <f t="shared" ca="1" si="2058"/>
        <v>-8246.7564469873305</v>
      </c>
      <c r="HR133" s="153">
        <f t="shared" ca="1" si="2058"/>
        <v>-8246.7564469873305</v>
      </c>
      <c r="HS133" s="153">
        <f t="shared" ca="1" si="2058"/>
        <v>-8246.7564469873305</v>
      </c>
      <c r="HT133" s="153">
        <f t="shared" ca="1" si="2058"/>
        <v>-8246.7564469873305</v>
      </c>
      <c r="HU133" s="153">
        <f t="shared" ca="1" si="2058"/>
        <v>-8853.2746889027221</v>
      </c>
      <c r="HV133" s="153">
        <f t="shared" ca="1" si="2058"/>
        <v>-8853.2746889027221</v>
      </c>
      <c r="HW133" s="153">
        <f t="shared" ca="1" si="2058"/>
        <v>-8853.2746889027221</v>
      </c>
      <c r="HX133" s="153">
        <f t="shared" ca="1" si="2058"/>
        <v>-8853.2746889027221</v>
      </c>
      <c r="HY133" s="153">
        <f t="shared" ca="1" si="2058"/>
        <v>-8853.2746889027221</v>
      </c>
      <c r="HZ133" s="153">
        <f t="shared" ca="1" si="2058"/>
        <v>-8853.2746889027221</v>
      </c>
      <c r="IA133" s="153">
        <f t="shared" ca="1" si="2058"/>
        <v>-8853.2746889027221</v>
      </c>
      <c r="IB133" s="153">
        <f t="shared" ca="1" si="2058"/>
        <v>-8853.2746889027221</v>
      </c>
      <c r="IC133" s="153">
        <f t="shared" ca="1" si="2058"/>
        <v>-8853.2746889027221</v>
      </c>
      <c r="ID133" s="153">
        <f t="shared" ca="1" si="2058"/>
        <v>-8853.2746889027221</v>
      </c>
      <c r="IE133" s="153">
        <f t="shared" ca="1" si="2058"/>
        <v>-8853.2746889027221</v>
      </c>
      <c r="IF133" s="153">
        <f t="shared" ca="1" si="2058"/>
        <v>-8853.2746889027221</v>
      </c>
      <c r="IG133" s="153">
        <f t="shared" ca="1" si="2058"/>
        <v>-8853.2746889027221</v>
      </c>
    </row>
    <row r="134" spans="1:241" s="234" customFormat="1" x14ac:dyDescent="0.2">
      <c r="A134" s="232" t="s">
        <v>174</v>
      </c>
      <c r="B134" s="233">
        <f t="shared" ref="B134:BM134" ca="1" si="2059">-IF(B124=_xlfn.SINGLE(PrazoConcessao)*12,A135+B130,
IF(AND(B132&lt;=0,B117&gt;0,B124&gt;=_xlfn.SINGLE(InicioDividendos),MOD(B124,_xlfn.SINGLE(freqDivid))=0),
MIN(A135-B136-B137,A135+B130+B132),
0))</f>
        <v>0</v>
      </c>
      <c r="C134" s="233">
        <f t="shared" ca="1" si="2059"/>
        <v>0</v>
      </c>
      <c r="D134" s="233">
        <f t="shared" ca="1" si="2059"/>
        <v>0</v>
      </c>
      <c r="E134" s="233">
        <f t="shared" ca="1" si="2059"/>
        <v>0</v>
      </c>
      <c r="F134" s="233">
        <f t="shared" ca="1" si="2059"/>
        <v>0</v>
      </c>
      <c r="G134" s="233">
        <f t="shared" ca="1" si="2059"/>
        <v>0</v>
      </c>
      <c r="H134" s="233">
        <f t="shared" ca="1" si="2059"/>
        <v>0</v>
      </c>
      <c r="I134" s="233">
        <f t="shared" ca="1" si="2059"/>
        <v>0</v>
      </c>
      <c r="J134" s="233">
        <f t="shared" ca="1" si="2059"/>
        <v>0</v>
      </c>
      <c r="K134" s="233">
        <f t="shared" ca="1" si="2059"/>
        <v>0</v>
      </c>
      <c r="L134" s="233">
        <f t="shared" ca="1" si="2059"/>
        <v>0</v>
      </c>
      <c r="M134" s="233">
        <f t="shared" ca="1" si="2059"/>
        <v>0</v>
      </c>
      <c r="N134" s="233">
        <f t="shared" ca="1" si="2059"/>
        <v>0</v>
      </c>
      <c r="O134" s="233">
        <f t="shared" ca="1" si="2059"/>
        <v>0</v>
      </c>
      <c r="P134" s="233">
        <f t="shared" ca="1" si="2059"/>
        <v>0</v>
      </c>
      <c r="Q134" s="233">
        <f t="shared" ca="1" si="2059"/>
        <v>0</v>
      </c>
      <c r="R134" s="233">
        <f t="shared" ca="1" si="2059"/>
        <v>0</v>
      </c>
      <c r="S134" s="233">
        <f t="shared" ca="1" si="2059"/>
        <v>0</v>
      </c>
      <c r="T134" s="233">
        <f t="shared" ca="1" si="2059"/>
        <v>0</v>
      </c>
      <c r="U134" s="233">
        <f t="shared" ca="1" si="2059"/>
        <v>0</v>
      </c>
      <c r="V134" s="233">
        <f t="shared" ca="1" si="2059"/>
        <v>0</v>
      </c>
      <c r="W134" s="233">
        <f t="shared" ca="1" si="2059"/>
        <v>0</v>
      </c>
      <c r="X134" s="233">
        <f t="shared" ca="1" si="2059"/>
        <v>0</v>
      </c>
      <c r="Y134" s="233">
        <f t="shared" ca="1" si="2059"/>
        <v>0</v>
      </c>
      <c r="Z134" s="233">
        <f t="shared" ca="1" si="2059"/>
        <v>0</v>
      </c>
      <c r="AA134" s="233">
        <f t="shared" ca="1" si="2059"/>
        <v>0</v>
      </c>
      <c r="AB134" s="233">
        <f t="shared" ca="1" si="2059"/>
        <v>0</v>
      </c>
      <c r="AC134" s="233">
        <f t="shared" ca="1" si="2059"/>
        <v>0</v>
      </c>
      <c r="AD134" s="233">
        <f t="shared" ca="1" si="2059"/>
        <v>0</v>
      </c>
      <c r="AE134" s="233">
        <f t="shared" ca="1" si="2059"/>
        <v>0</v>
      </c>
      <c r="AF134" s="233">
        <f t="shared" ca="1" si="2059"/>
        <v>0</v>
      </c>
      <c r="AG134" s="233">
        <f t="shared" ca="1" si="2059"/>
        <v>0</v>
      </c>
      <c r="AH134" s="233">
        <f t="shared" ca="1" si="2059"/>
        <v>0</v>
      </c>
      <c r="AI134" s="233">
        <f t="shared" ca="1" si="2059"/>
        <v>0</v>
      </c>
      <c r="AJ134" s="233">
        <f t="shared" ca="1" si="2059"/>
        <v>0</v>
      </c>
      <c r="AK134" s="233">
        <f t="shared" ca="1" si="2059"/>
        <v>0</v>
      </c>
      <c r="AL134" s="233">
        <f t="shared" ca="1" si="2059"/>
        <v>0</v>
      </c>
      <c r="AM134" s="233">
        <f t="shared" ca="1" si="2059"/>
        <v>0</v>
      </c>
      <c r="AN134" s="233">
        <f t="shared" ca="1" si="2059"/>
        <v>0</v>
      </c>
      <c r="AO134" s="233">
        <f t="shared" ca="1" si="2059"/>
        <v>0</v>
      </c>
      <c r="AP134" s="233">
        <f t="shared" ca="1" si="2059"/>
        <v>0</v>
      </c>
      <c r="AQ134" s="233">
        <f t="shared" ca="1" si="2059"/>
        <v>0</v>
      </c>
      <c r="AR134" s="233">
        <f t="shared" ca="1" si="2059"/>
        <v>0</v>
      </c>
      <c r="AS134" s="233">
        <f t="shared" ca="1" si="2059"/>
        <v>0</v>
      </c>
      <c r="AT134" s="233">
        <f t="shared" ca="1" si="2059"/>
        <v>0</v>
      </c>
      <c r="AU134" s="233">
        <f t="shared" ca="1" si="2059"/>
        <v>0</v>
      </c>
      <c r="AV134" s="233">
        <f t="shared" ca="1" si="2059"/>
        <v>0</v>
      </c>
      <c r="AW134" s="233">
        <f t="shared" ca="1" si="2059"/>
        <v>0</v>
      </c>
      <c r="AX134" s="233">
        <f t="shared" ca="1" si="2059"/>
        <v>0</v>
      </c>
      <c r="AY134" s="233">
        <f t="shared" ca="1" si="2059"/>
        <v>0</v>
      </c>
      <c r="AZ134" s="233">
        <f t="shared" ca="1" si="2059"/>
        <v>0</v>
      </c>
      <c r="BA134" s="233">
        <f t="shared" ca="1" si="2059"/>
        <v>0</v>
      </c>
      <c r="BB134" s="233">
        <f t="shared" ca="1" si="2059"/>
        <v>0</v>
      </c>
      <c r="BC134" s="233">
        <f t="shared" ca="1" si="2059"/>
        <v>0</v>
      </c>
      <c r="BD134" s="233">
        <f t="shared" ca="1" si="2059"/>
        <v>0</v>
      </c>
      <c r="BE134" s="233">
        <f t="shared" ca="1" si="2059"/>
        <v>0</v>
      </c>
      <c r="BF134" s="233">
        <f t="shared" ca="1" si="2059"/>
        <v>0</v>
      </c>
      <c r="BG134" s="233">
        <f t="shared" ca="1" si="2059"/>
        <v>0</v>
      </c>
      <c r="BH134" s="233">
        <f t="shared" ca="1" si="2059"/>
        <v>0</v>
      </c>
      <c r="BI134" s="233">
        <f t="shared" ca="1" si="2059"/>
        <v>0</v>
      </c>
      <c r="BJ134" s="233">
        <f t="shared" ca="1" si="2059"/>
        <v>0</v>
      </c>
      <c r="BK134" s="233">
        <f t="shared" ca="1" si="2059"/>
        <v>0</v>
      </c>
      <c r="BL134" s="233">
        <f t="shared" ca="1" si="2059"/>
        <v>0</v>
      </c>
      <c r="BM134" s="233">
        <f t="shared" ca="1" si="2059"/>
        <v>0</v>
      </c>
      <c r="BN134" s="233">
        <f t="shared" ref="BN134:DY134" ca="1" si="2060">-IF(BN124=_xlfn.SINGLE(PrazoConcessao)*12,BM135+BN130,
IF(AND(BN132&lt;=0,BN117&gt;0,BN124&gt;=_xlfn.SINGLE(InicioDividendos),MOD(BN124,_xlfn.SINGLE(freqDivid))=0),
MIN(BM135-BN136-BN137,BM135+BN130+BN132),
0))</f>
        <v>0</v>
      </c>
      <c r="BO134" s="233">
        <f t="shared" ca="1" si="2060"/>
        <v>0</v>
      </c>
      <c r="BP134" s="233">
        <f t="shared" ca="1" si="2060"/>
        <v>0</v>
      </c>
      <c r="BQ134" s="233">
        <f t="shared" ca="1" si="2060"/>
        <v>0</v>
      </c>
      <c r="BR134" s="233">
        <f t="shared" ca="1" si="2060"/>
        <v>0</v>
      </c>
      <c r="BS134" s="233">
        <f t="shared" ca="1" si="2060"/>
        <v>0</v>
      </c>
      <c r="BT134" s="233">
        <f t="shared" ca="1" si="2060"/>
        <v>0</v>
      </c>
      <c r="BU134" s="233">
        <f t="shared" ca="1" si="2060"/>
        <v>0</v>
      </c>
      <c r="BV134" s="233">
        <f t="shared" ca="1" si="2060"/>
        <v>0</v>
      </c>
      <c r="BW134" s="233">
        <f t="shared" ca="1" si="2060"/>
        <v>0</v>
      </c>
      <c r="BX134" s="233">
        <f t="shared" ca="1" si="2060"/>
        <v>0</v>
      </c>
      <c r="BY134" s="233">
        <f t="shared" ca="1" si="2060"/>
        <v>0</v>
      </c>
      <c r="BZ134" s="233">
        <f t="shared" ca="1" si="2060"/>
        <v>0</v>
      </c>
      <c r="CA134" s="233">
        <f t="shared" ca="1" si="2060"/>
        <v>0</v>
      </c>
      <c r="CB134" s="233">
        <f t="shared" ca="1" si="2060"/>
        <v>0</v>
      </c>
      <c r="CC134" s="233">
        <f t="shared" ca="1" si="2060"/>
        <v>0</v>
      </c>
      <c r="CD134" s="233">
        <f t="shared" ca="1" si="2060"/>
        <v>0</v>
      </c>
      <c r="CE134" s="233">
        <f t="shared" ca="1" si="2060"/>
        <v>0</v>
      </c>
      <c r="CF134" s="233">
        <f t="shared" ca="1" si="2060"/>
        <v>0</v>
      </c>
      <c r="CG134" s="233">
        <f t="shared" ca="1" si="2060"/>
        <v>0</v>
      </c>
      <c r="CH134" s="233">
        <f t="shared" ca="1" si="2060"/>
        <v>0</v>
      </c>
      <c r="CI134" s="233">
        <f t="shared" ca="1" si="2060"/>
        <v>0</v>
      </c>
      <c r="CJ134" s="233">
        <f t="shared" ca="1" si="2060"/>
        <v>0</v>
      </c>
      <c r="CK134" s="233">
        <f t="shared" ca="1" si="2060"/>
        <v>0</v>
      </c>
      <c r="CL134" s="233">
        <f t="shared" ca="1" si="2060"/>
        <v>0</v>
      </c>
      <c r="CM134" s="233">
        <f t="shared" ca="1" si="2060"/>
        <v>0</v>
      </c>
      <c r="CN134" s="233">
        <f t="shared" ca="1" si="2060"/>
        <v>0</v>
      </c>
      <c r="CO134" s="233">
        <f t="shared" ca="1" si="2060"/>
        <v>0</v>
      </c>
      <c r="CP134" s="233">
        <f t="shared" ca="1" si="2060"/>
        <v>0</v>
      </c>
      <c r="CQ134" s="233">
        <f t="shared" ca="1" si="2060"/>
        <v>0</v>
      </c>
      <c r="CR134" s="233">
        <f t="shared" ca="1" si="2060"/>
        <v>0</v>
      </c>
      <c r="CS134" s="233">
        <f t="shared" ca="1" si="2060"/>
        <v>0</v>
      </c>
      <c r="CT134" s="233">
        <f t="shared" ca="1" si="2060"/>
        <v>0</v>
      </c>
      <c r="CU134" s="233">
        <f t="shared" ca="1" si="2060"/>
        <v>0</v>
      </c>
      <c r="CV134" s="233">
        <f t="shared" ca="1" si="2060"/>
        <v>0</v>
      </c>
      <c r="CW134" s="233">
        <f t="shared" ca="1" si="2060"/>
        <v>0</v>
      </c>
      <c r="CX134" s="233">
        <f t="shared" ca="1" si="2060"/>
        <v>0</v>
      </c>
      <c r="CY134" s="233">
        <f t="shared" ca="1" si="2060"/>
        <v>0</v>
      </c>
      <c r="CZ134" s="233">
        <f t="shared" ca="1" si="2060"/>
        <v>0</v>
      </c>
      <c r="DA134" s="233">
        <f t="shared" ca="1" si="2060"/>
        <v>0</v>
      </c>
      <c r="DB134" s="233">
        <f t="shared" ca="1" si="2060"/>
        <v>0</v>
      </c>
      <c r="DC134" s="233">
        <f t="shared" ca="1" si="2060"/>
        <v>0</v>
      </c>
      <c r="DD134" s="233">
        <f t="shared" ca="1" si="2060"/>
        <v>0</v>
      </c>
      <c r="DE134" s="233">
        <f t="shared" ca="1" si="2060"/>
        <v>0</v>
      </c>
      <c r="DF134" s="233">
        <f t="shared" ca="1" si="2060"/>
        <v>0</v>
      </c>
      <c r="DG134" s="233">
        <f t="shared" ca="1" si="2060"/>
        <v>0</v>
      </c>
      <c r="DH134" s="233">
        <f t="shared" ca="1" si="2060"/>
        <v>0</v>
      </c>
      <c r="DI134" s="233">
        <f t="shared" ca="1" si="2060"/>
        <v>0</v>
      </c>
      <c r="DJ134" s="233">
        <f t="shared" ca="1" si="2060"/>
        <v>0</v>
      </c>
      <c r="DK134" s="233">
        <f t="shared" ca="1" si="2060"/>
        <v>0</v>
      </c>
      <c r="DL134" s="233">
        <f t="shared" ca="1" si="2060"/>
        <v>0</v>
      </c>
      <c r="DM134" s="233">
        <f t="shared" ca="1" si="2060"/>
        <v>0</v>
      </c>
      <c r="DN134" s="233">
        <f t="shared" ca="1" si="2060"/>
        <v>0</v>
      </c>
      <c r="DO134" s="233">
        <f t="shared" ca="1" si="2060"/>
        <v>0</v>
      </c>
      <c r="DP134" s="233">
        <f t="shared" ca="1" si="2060"/>
        <v>0</v>
      </c>
      <c r="DQ134" s="233">
        <f t="shared" ca="1" si="2060"/>
        <v>-23363.076316356004</v>
      </c>
      <c r="DR134" s="233">
        <f t="shared" ca="1" si="2060"/>
        <v>0</v>
      </c>
      <c r="DS134" s="233">
        <f t="shared" ca="1" si="2060"/>
        <v>0</v>
      </c>
      <c r="DT134" s="233">
        <f t="shared" ca="1" si="2060"/>
        <v>0</v>
      </c>
      <c r="DU134" s="233">
        <f t="shared" ca="1" si="2060"/>
        <v>0</v>
      </c>
      <c r="DV134" s="233">
        <f t="shared" ca="1" si="2060"/>
        <v>0</v>
      </c>
      <c r="DW134" s="233">
        <f t="shared" ca="1" si="2060"/>
        <v>0</v>
      </c>
      <c r="DX134" s="233">
        <f t="shared" ca="1" si="2060"/>
        <v>0</v>
      </c>
      <c r="DY134" s="233">
        <f t="shared" ca="1" si="2060"/>
        <v>0</v>
      </c>
      <c r="DZ134" s="233">
        <f t="shared" ref="DZ134:GK134" ca="1" si="2061">-IF(DZ124=_xlfn.SINGLE(PrazoConcessao)*12,DY135+DZ130,
IF(AND(DZ132&lt;=0,DZ117&gt;0,DZ124&gt;=_xlfn.SINGLE(InicioDividendos),MOD(DZ124,_xlfn.SINGLE(freqDivid))=0),
MIN(DY135-DZ136-DZ137,DY135+DZ130+DZ132),
0))</f>
        <v>0</v>
      </c>
      <c r="EA134" s="233">
        <f t="shared" ca="1" si="2061"/>
        <v>0</v>
      </c>
      <c r="EB134" s="233">
        <f t="shared" ca="1" si="2061"/>
        <v>0</v>
      </c>
      <c r="EC134" s="233">
        <f t="shared" ca="1" si="2061"/>
        <v>0</v>
      </c>
      <c r="ED134" s="233">
        <f t="shared" ca="1" si="2061"/>
        <v>0</v>
      </c>
      <c r="EE134" s="233">
        <f t="shared" ca="1" si="2061"/>
        <v>0</v>
      </c>
      <c r="EF134" s="233">
        <f t="shared" ca="1" si="2061"/>
        <v>0</v>
      </c>
      <c r="EG134" s="233">
        <f t="shared" ca="1" si="2061"/>
        <v>0</v>
      </c>
      <c r="EH134" s="233">
        <f t="shared" ca="1" si="2061"/>
        <v>0</v>
      </c>
      <c r="EI134" s="233">
        <f t="shared" ca="1" si="2061"/>
        <v>0</v>
      </c>
      <c r="EJ134" s="233">
        <f t="shared" ca="1" si="2061"/>
        <v>0</v>
      </c>
      <c r="EK134" s="233">
        <f t="shared" ca="1" si="2061"/>
        <v>0</v>
      </c>
      <c r="EL134" s="233">
        <f t="shared" ca="1" si="2061"/>
        <v>0</v>
      </c>
      <c r="EM134" s="233">
        <f t="shared" ca="1" si="2061"/>
        <v>0</v>
      </c>
      <c r="EN134" s="233">
        <f t="shared" ca="1" si="2061"/>
        <v>0</v>
      </c>
      <c r="EO134" s="233">
        <f t="shared" ca="1" si="2061"/>
        <v>0</v>
      </c>
      <c r="EP134" s="233">
        <f t="shared" ca="1" si="2061"/>
        <v>0</v>
      </c>
      <c r="EQ134" s="233">
        <f t="shared" ca="1" si="2061"/>
        <v>0</v>
      </c>
      <c r="ER134" s="233">
        <f t="shared" ca="1" si="2061"/>
        <v>0</v>
      </c>
      <c r="ES134" s="233">
        <f t="shared" ca="1" si="2061"/>
        <v>0</v>
      </c>
      <c r="ET134" s="233">
        <f t="shared" ca="1" si="2061"/>
        <v>0</v>
      </c>
      <c r="EU134" s="233">
        <f t="shared" ca="1" si="2061"/>
        <v>0</v>
      </c>
      <c r="EV134" s="233">
        <f t="shared" ca="1" si="2061"/>
        <v>0</v>
      </c>
      <c r="EW134" s="233">
        <f t="shared" ca="1" si="2061"/>
        <v>0</v>
      </c>
      <c r="EX134" s="233">
        <f t="shared" ca="1" si="2061"/>
        <v>0</v>
      </c>
      <c r="EY134" s="233">
        <f t="shared" ca="1" si="2061"/>
        <v>0</v>
      </c>
      <c r="EZ134" s="233">
        <f t="shared" ca="1" si="2061"/>
        <v>0</v>
      </c>
      <c r="FA134" s="233">
        <f t="shared" ca="1" si="2061"/>
        <v>0</v>
      </c>
      <c r="FB134" s="233">
        <f t="shared" ca="1" si="2061"/>
        <v>0</v>
      </c>
      <c r="FC134" s="233">
        <f t="shared" ca="1" si="2061"/>
        <v>0</v>
      </c>
      <c r="FD134" s="233">
        <f t="shared" ca="1" si="2061"/>
        <v>0</v>
      </c>
      <c r="FE134" s="233">
        <f t="shared" ca="1" si="2061"/>
        <v>0</v>
      </c>
      <c r="FF134" s="233">
        <f t="shared" ca="1" si="2061"/>
        <v>0</v>
      </c>
      <c r="FG134" s="233">
        <f t="shared" ca="1" si="2061"/>
        <v>0</v>
      </c>
      <c r="FH134" s="233">
        <f t="shared" ca="1" si="2061"/>
        <v>0</v>
      </c>
      <c r="FI134" s="233">
        <f t="shared" ca="1" si="2061"/>
        <v>0</v>
      </c>
      <c r="FJ134" s="233">
        <f t="shared" ca="1" si="2061"/>
        <v>0</v>
      </c>
      <c r="FK134" s="233">
        <f t="shared" ca="1" si="2061"/>
        <v>0</v>
      </c>
      <c r="FL134" s="233">
        <f t="shared" ca="1" si="2061"/>
        <v>0</v>
      </c>
      <c r="FM134" s="233">
        <f t="shared" ca="1" si="2061"/>
        <v>0</v>
      </c>
      <c r="FN134" s="233">
        <f t="shared" ca="1" si="2061"/>
        <v>0</v>
      </c>
      <c r="FO134" s="233">
        <f t="shared" ca="1" si="2061"/>
        <v>0</v>
      </c>
      <c r="FP134" s="233">
        <f t="shared" ca="1" si="2061"/>
        <v>0</v>
      </c>
      <c r="FQ134" s="233">
        <f t="shared" ca="1" si="2061"/>
        <v>0</v>
      </c>
      <c r="FR134" s="233">
        <f t="shared" ca="1" si="2061"/>
        <v>0</v>
      </c>
      <c r="FS134" s="233">
        <f t="shared" ca="1" si="2061"/>
        <v>0</v>
      </c>
      <c r="FT134" s="233">
        <f t="shared" ca="1" si="2061"/>
        <v>0</v>
      </c>
      <c r="FU134" s="233">
        <f t="shared" ca="1" si="2061"/>
        <v>0</v>
      </c>
      <c r="FV134" s="233">
        <f t="shared" ca="1" si="2061"/>
        <v>0</v>
      </c>
      <c r="FW134" s="233">
        <f t="shared" ca="1" si="2061"/>
        <v>0</v>
      </c>
      <c r="FX134" s="233">
        <f t="shared" ca="1" si="2061"/>
        <v>0</v>
      </c>
      <c r="FY134" s="233">
        <f t="shared" ca="1" si="2061"/>
        <v>0</v>
      </c>
      <c r="FZ134" s="233">
        <f t="shared" ca="1" si="2061"/>
        <v>0</v>
      </c>
      <c r="GA134" s="233">
        <f t="shared" ca="1" si="2061"/>
        <v>0</v>
      </c>
      <c r="GB134" s="233">
        <f t="shared" ca="1" si="2061"/>
        <v>0</v>
      </c>
      <c r="GC134" s="233">
        <f t="shared" ca="1" si="2061"/>
        <v>0</v>
      </c>
      <c r="GD134" s="233">
        <f t="shared" ca="1" si="2061"/>
        <v>0</v>
      </c>
      <c r="GE134" s="233">
        <f t="shared" ca="1" si="2061"/>
        <v>0</v>
      </c>
      <c r="GF134" s="233">
        <f t="shared" ca="1" si="2061"/>
        <v>0</v>
      </c>
      <c r="GG134" s="233">
        <f t="shared" ca="1" si="2061"/>
        <v>0</v>
      </c>
      <c r="GH134" s="233">
        <f t="shared" ca="1" si="2061"/>
        <v>0</v>
      </c>
      <c r="GI134" s="233">
        <f t="shared" ca="1" si="2061"/>
        <v>0</v>
      </c>
      <c r="GJ134" s="233">
        <f t="shared" ca="1" si="2061"/>
        <v>0</v>
      </c>
      <c r="GK134" s="233">
        <f t="shared" ca="1" si="2061"/>
        <v>0</v>
      </c>
      <c r="GL134" s="233">
        <f t="shared" ref="GL134:HH134" ca="1" si="2062">-IF(GL124=_xlfn.SINGLE(PrazoConcessao)*12,GK135+GL130,
IF(AND(GL132&lt;=0,GL117&gt;0,GL124&gt;=_xlfn.SINGLE(InicioDividendos),MOD(GL124,_xlfn.SINGLE(freqDivid))=0),
MIN(GK135-GL136-GL137,GK135+GL130+GL132),
0))</f>
        <v>0</v>
      </c>
      <c r="GM134" s="233">
        <f t="shared" ca="1" si="2062"/>
        <v>0</v>
      </c>
      <c r="GN134" s="233">
        <f t="shared" ca="1" si="2062"/>
        <v>0</v>
      </c>
      <c r="GO134" s="233">
        <f t="shared" ca="1" si="2062"/>
        <v>0</v>
      </c>
      <c r="GP134" s="233">
        <f t="shared" ca="1" si="2062"/>
        <v>0</v>
      </c>
      <c r="GQ134" s="233">
        <f t="shared" ca="1" si="2062"/>
        <v>0</v>
      </c>
      <c r="GR134" s="233">
        <f t="shared" ca="1" si="2062"/>
        <v>0</v>
      </c>
      <c r="GS134" s="233">
        <f t="shared" ca="1" si="2062"/>
        <v>0</v>
      </c>
      <c r="GT134" s="233">
        <f t="shared" ca="1" si="2062"/>
        <v>0</v>
      </c>
      <c r="GU134" s="233">
        <f t="shared" ca="1" si="2062"/>
        <v>0</v>
      </c>
      <c r="GV134" s="233">
        <f t="shared" ca="1" si="2062"/>
        <v>0</v>
      </c>
      <c r="GW134" s="233">
        <f t="shared" ca="1" si="2062"/>
        <v>0</v>
      </c>
      <c r="GX134" s="233">
        <f t="shared" ca="1" si="2062"/>
        <v>0</v>
      </c>
      <c r="GY134" s="233">
        <f t="shared" ca="1" si="2062"/>
        <v>0</v>
      </c>
      <c r="GZ134" s="233">
        <f t="shared" ca="1" si="2062"/>
        <v>0</v>
      </c>
      <c r="HA134" s="233">
        <f t="shared" ca="1" si="2062"/>
        <v>0</v>
      </c>
      <c r="HB134" s="233">
        <f t="shared" ca="1" si="2062"/>
        <v>0</v>
      </c>
      <c r="HC134" s="233">
        <f t="shared" ca="1" si="2062"/>
        <v>0</v>
      </c>
      <c r="HD134" s="233">
        <f t="shared" ca="1" si="2062"/>
        <v>0</v>
      </c>
      <c r="HE134" s="233">
        <f t="shared" ca="1" si="2062"/>
        <v>0</v>
      </c>
      <c r="HF134" s="233">
        <f t="shared" ca="1" si="2062"/>
        <v>0</v>
      </c>
      <c r="HG134" s="233">
        <f t="shared" ca="1" si="2062"/>
        <v>0</v>
      </c>
      <c r="HH134" s="233">
        <f t="shared" ca="1" si="2062"/>
        <v>0</v>
      </c>
      <c r="HI134" s="233">
        <f t="shared" ref="HI134:HJ134" ca="1" si="2063">-IF(HI124=_xlfn.SINGLE(PrazoConcessao)*12,HH135+HI130,
IF(AND(HI132&lt;=0,HI117&gt;0,HI124&gt;=_xlfn.SINGLE(InicioDividendos),MOD(HI124,_xlfn.SINGLE(freqDivid))=0),
MIN(HH135-HI136-HI137,HH135+HI130+HI132),
0))</f>
        <v>0</v>
      </c>
      <c r="HJ134" s="233">
        <f t="shared" ca="1" si="2063"/>
        <v>0</v>
      </c>
      <c r="HK134" s="233">
        <f t="shared" ref="HK134" ca="1" si="2064">-IF(HK124=_xlfn.SINGLE(PrazoConcessao)*12,HJ135+HK130,
IF(AND(HK132&lt;=0,HK117&gt;0,HK124&gt;=_xlfn.SINGLE(InicioDividendos),MOD(HK124,_xlfn.SINGLE(freqDivid))=0),
MIN(HJ135-HK136-HK137,HJ135+HK130+HK132),
0))</f>
        <v>0</v>
      </c>
      <c r="HL134" s="233">
        <f t="shared" ref="HL134" ca="1" si="2065">-IF(HL124=_xlfn.SINGLE(PrazoConcessao)*12,HK135+HL130,
IF(AND(HL132&lt;=0,HL117&gt;0,HL124&gt;=_xlfn.SINGLE(InicioDividendos),MOD(HL124,_xlfn.SINGLE(freqDivid))=0),
MIN(HK135-HL136-HL137,HK135+HL130+HL132),
0))</f>
        <v>0</v>
      </c>
      <c r="HM134" s="233">
        <f t="shared" ref="HM134" ca="1" si="2066">-IF(HM124=_xlfn.SINGLE(PrazoConcessao)*12,HL135+HM130,
IF(AND(HM132&lt;=0,HM117&gt;0,HM124&gt;=_xlfn.SINGLE(InicioDividendos),MOD(HM124,_xlfn.SINGLE(freqDivid))=0),
MIN(HL135-HM136-HM137,HL135+HM130+HM132),
0))</f>
        <v>0</v>
      </c>
      <c r="HN134" s="233">
        <f t="shared" ref="HN134" ca="1" si="2067">-IF(HN124=_xlfn.SINGLE(PrazoConcessao)*12,HM135+HN130,
IF(AND(HN132&lt;=0,HN117&gt;0,HN124&gt;=_xlfn.SINGLE(InicioDividendos),MOD(HN124,_xlfn.SINGLE(freqDivid))=0),
MIN(HM135-HN136-HN137,HM135+HN130+HN132),
0))</f>
        <v>0</v>
      </c>
      <c r="HO134" s="233">
        <f t="shared" ref="HO134" ca="1" si="2068">-IF(HO124=_xlfn.SINGLE(PrazoConcessao)*12,HN135+HO130,
IF(AND(HO132&lt;=0,HO117&gt;0,HO124&gt;=_xlfn.SINGLE(InicioDividendos),MOD(HO124,_xlfn.SINGLE(freqDivid))=0),
MIN(HN135-HO136-HO137,HN135+HO130+HO132),
0))</f>
        <v>0</v>
      </c>
      <c r="HP134" s="233">
        <f t="shared" ref="HP134" ca="1" si="2069">-IF(HP124=_xlfn.SINGLE(PrazoConcessao)*12,HO135+HP130,
IF(AND(HP132&lt;=0,HP117&gt;0,HP124&gt;=_xlfn.SINGLE(InicioDividendos),MOD(HP124,_xlfn.SINGLE(freqDivid))=0),
MIN(HO135-HP136-HP137,HO135+HP130+HP132),
0))</f>
        <v>0</v>
      </c>
      <c r="HQ134" s="233">
        <f t="shared" ref="HQ134" ca="1" si="2070">-IF(HQ124=_xlfn.SINGLE(PrazoConcessao)*12,HP135+HQ130,
IF(AND(HQ132&lt;=0,HQ117&gt;0,HQ124&gt;=_xlfn.SINGLE(InicioDividendos),MOD(HQ124,_xlfn.SINGLE(freqDivid))=0),
MIN(HP135-HQ136-HQ137,HP135+HQ130+HQ132),
0))</f>
        <v>0</v>
      </c>
      <c r="HR134" s="233">
        <f t="shared" ref="HR134" ca="1" si="2071">-IF(HR124=_xlfn.SINGLE(PrazoConcessao)*12,HQ135+HR130,
IF(AND(HR132&lt;=0,HR117&gt;0,HR124&gt;=_xlfn.SINGLE(InicioDividendos),MOD(HR124,_xlfn.SINGLE(freqDivid))=0),
MIN(HQ135-HR136-HR137,HQ135+HR130+HR132),
0))</f>
        <v>0</v>
      </c>
      <c r="HS134" s="233">
        <f t="shared" ref="HS134" ca="1" si="2072">-IF(HS124=_xlfn.SINGLE(PrazoConcessao)*12,HR135+HS130,
IF(AND(HS132&lt;=0,HS117&gt;0,HS124&gt;=_xlfn.SINGLE(InicioDividendos),MOD(HS124,_xlfn.SINGLE(freqDivid))=0),
MIN(HR135-HS136-HS137,HR135+HS130+HS132),
0))</f>
        <v>0</v>
      </c>
      <c r="HT134" s="233">
        <f t="shared" ref="HT134" ca="1" si="2073">-IF(HT124=_xlfn.SINGLE(PrazoConcessao)*12,HS135+HT130,
IF(AND(HT132&lt;=0,HT117&gt;0,HT124&gt;=_xlfn.SINGLE(InicioDividendos),MOD(HT124,_xlfn.SINGLE(freqDivid))=0),
MIN(HS135-HT136-HT137,HS135+HT130+HT132),
0))</f>
        <v>0</v>
      </c>
      <c r="HU134" s="233">
        <f t="shared" ref="HU134" ca="1" si="2074">-IF(HU124=_xlfn.SINGLE(PrazoConcessao)*12,HT135+HU130,
IF(AND(HU132&lt;=0,HU117&gt;0,HU124&gt;=_xlfn.SINGLE(InicioDividendos),MOD(HU124,_xlfn.SINGLE(freqDivid))=0),
MIN(HT135-HU136-HU137,HT135+HU130+HU132),
0))</f>
        <v>-2088.1749458418367</v>
      </c>
      <c r="HV134" s="233">
        <f t="shared" ref="HV134" ca="1" si="2075">-IF(HV124=_xlfn.SINGLE(PrazoConcessao)*12,HU135+HV130,
IF(AND(HV132&lt;=0,HV117&gt;0,HV124&gt;=_xlfn.SINGLE(InicioDividendos),MOD(HV124,_xlfn.SINGLE(freqDivid))=0),
MIN(HU135-HV136-HV137,HU135+HV130+HV132),
0))</f>
        <v>0</v>
      </c>
      <c r="HW134" s="233">
        <f t="shared" ref="HW134" ca="1" si="2076">-IF(HW124=_xlfn.SINGLE(PrazoConcessao)*12,HV135+HW130,
IF(AND(HW132&lt;=0,HW117&gt;0,HW124&gt;=_xlfn.SINGLE(InicioDividendos),MOD(HW124,_xlfn.SINGLE(freqDivid))=0),
MIN(HV135-HW136-HW137,HV135+HW130+HW132),
0))</f>
        <v>0</v>
      </c>
      <c r="HX134" s="233">
        <f t="shared" ref="HX134" ca="1" si="2077">-IF(HX124=_xlfn.SINGLE(PrazoConcessao)*12,HW135+HX130,
IF(AND(HX132&lt;=0,HX117&gt;0,HX124&gt;=_xlfn.SINGLE(InicioDividendos),MOD(HX124,_xlfn.SINGLE(freqDivid))=0),
MIN(HW135-HX136-HX137,HW135+HX130+HX132),
0))</f>
        <v>0</v>
      </c>
      <c r="HY134" s="233">
        <f t="shared" ref="HY134" ca="1" si="2078">-IF(HY124=_xlfn.SINGLE(PrazoConcessao)*12,HX135+HY130,
IF(AND(HY132&lt;=0,HY117&gt;0,HY124&gt;=_xlfn.SINGLE(InicioDividendos),MOD(HY124,_xlfn.SINGLE(freqDivid))=0),
MIN(HX135-HY136-HY137,HX135+HY130+HY132),
0))</f>
        <v>0</v>
      </c>
      <c r="HZ134" s="233">
        <f t="shared" ref="HZ134" ca="1" si="2079">-IF(HZ124=_xlfn.SINGLE(PrazoConcessao)*12,HY135+HZ130,
IF(AND(HZ132&lt;=0,HZ117&gt;0,HZ124&gt;=_xlfn.SINGLE(InicioDividendos),MOD(HZ124,_xlfn.SINGLE(freqDivid))=0),
MIN(HY135-HZ136-HZ137,HY135+HZ130+HZ132),
0))</f>
        <v>0</v>
      </c>
      <c r="IA134" s="233">
        <f t="shared" ref="IA134" ca="1" si="2080">-IF(IA124=_xlfn.SINGLE(PrazoConcessao)*12,HZ135+IA130,
IF(AND(IA132&lt;=0,IA117&gt;0,IA124&gt;=_xlfn.SINGLE(InicioDividendos),MOD(IA124,_xlfn.SINGLE(freqDivid))=0),
MIN(HZ135-IA136-IA137,HZ135+IA130+IA132),
0))</f>
        <v>0</v>
      </c>
      <c r="IB134" s="233">
        <f t="shared" ref="IB134" ca="1" si="2081">-IF(IB124=_xlfn.SINGLE(PrazoConcessao)*12,IA135+IB130,
IF(AND(IB132&lt;=0,IB117&gt;0,IB124&gt;=_xlfn.SINGLE(InicioDividendos),MOD(IB124,_xlfn.SINGLE(freqDivid))=0),
MIN(IA135-IB136-IB137,IA135+IB130+IB132),
0))</f>
        <v>0</v>
      </c>
      <c r="IC134" s="233">
        <f t="shared" ref="IC134" ca="1" si="2082">-IF(IC124=_xlfn.SINGLE(PrazoConcessao)*12,IB135+IC130,
IF(AND(IC132&lt;=0,IC117&gt;0,IC124&gt;=_xlfn.SINGLE(InicioDividendos),MOD(IC124,_xlfn.SINGLE(freqDivid))=0),
MIN(IB135-IC136-IC137,IB135+IC130+IC132),
0))</f>
        <v>0</v>
      </c>
      <c r="ID134" s="233">
        <f t="shared" ref="ID134" ca="1" si="2083">-IF(ID124=_xlfn.SINGLE(PrazoConcessao)*12,IC135+ID130,
IF(AND(ID132&lt;=0,ID117&gt;0,ID124&gt;=_xlfn.SINGLE(InicioDividendos),MOD(ID124,_xlfn.SINGLE(freqDivid))=0),
MIN(IC135-ID136-ID137,IC135+ID130+ID132),
0))</f>
        <v>0</v>
      </c>
      <c r="IE134" s="233">
        <f t="shared" ref="IE134" ca="1" si="2084">-IF(IE124=_xlfn.SINGLE(PrazoConcessao)*12,ID135+IE130,
IF(AND(IE132&lt;=0,IE117&gt;0,IE124&gt;=_xlfn.SINGLE(InicioDividendos),MOD(IE124,_xlfn.SINGLE(freqDivid))=0),
MIN(ID135-IE136-IE137,ID135+IE130+IE132),
0))</f>
        <v>0</v>
      </c>
      <c r="IF134" s="233">
        <f t="shared" ref="IF134" ca="1" si="2085">-IF(IF124=_xlfn.SINGLE(PrazoConcessao)*12,IE135+IF130,
IF(AND(IF132&lt;=0,IF117&gt;0,IF124&gt;=_xlfn.SINGLE(InicioDividendos),MOD(IF124,_xlfn.SINGLE(freqDivid))=0),
MIN(IE135-IF136-IF137,IE135+IF130+IF132),
0))</f>
        <v>0</v>
      </c>
      <c r="IG134" s="233"/>
    </row>
    <row r="135" spans="1:241" x14ac:dyDescent="0.2">
      <c r="A135" s="94" t="s">
        <v>175</v>
      </c>
      <c r="B135" s="74">
        <f ca="1">B130+B132+B134</f>
        <v>11672.245694939331</v>
      </c>
      <c r="C135" s="74">
        <f t="shared" ref="C135:BN135" ca="1" si="2086">B135+C130+C132+C134</f>
        <v>11786.592773120337</v>
      </c>
      <c r="D135" s="74">
        <f t="shared" ca="1" si="2086"/>
        <v>11900.711556098189</v>
      </c>
      <c r="E135" s="74">
        <f t="shared" ca="1" si="2086"/>
        <v>12016.410565746246</v>
      </c>
      <c r="F135" s="74">
        <f t="shared" ca="1" si="2086"/>
        <v>11558.575146530206</v>
      </c>
      <c r="G135" s="74">
        <f t="shared" ca="1" si="2086"/>
        <v>11122.931396308453</v>
      </c>
      <c r="H135" s="74">
        <f t="shared" ca="1" si="2086"/>
        <v>10715.492121326524</v>
      </c>
      <c r="I135" s="74">
        <f t="shared" ca="1" si="2086"/>
        <v>10367.658036008661</v>
      </c>
      <c r="J135" s="74">
        <f t="shared" ca="1" si="2086"/>
        <v>10037.713706259967</v>
      </c>
      <c r="K135" s="74">
        <f t="shared" ca="1" si="2086"/>
        <v>9725.8938618863249</v>
      </c>
      <c r="L135" s="74">
        <f t="shared" ca="1" si="2086"/>
        <v>9782.0900971290157</v>
      </c>
      <c r="M135" s="74">
        <f t="shared" ca="1" si="2086"/>
        <v>9679.6926319619051</v>
      </c>
      <c r="N135" s="74">
        <f t="shared" ca="1" si="2086"/>
        <v>9988.2445178516282</v>
      </c>
      <c r="O135" s="74">
        <f t="shared" ca="1" si="2086"/>
        <v>10294.923792365858</v>
      </c>
      <c r="P135" s="74">
        <f t="shared" ca="1" si="2086"/>
        <v>10601.603066880089</v>
      </c>
      <c r="Q135" s="74">
        <f t="shared" ca="1" si="2086"/>
        <v>10908.282341394319</v>
      </c>
      <c r="R135" s="74">
        <f t="shared" ca="1" si="2086"/>
        <v>11214.961615908549</v>
      </c>
      <c r="S135" s="74">
        <f t="shared" ca="1" si="2086"/>
        <v>11521.640890422779</v>
      </c>
      <c r="T135" s="74">
        <f t="shared" ca="1" si="2086"/>
        <v>11828.320164937009</v>
      </c>
      <c r="U135" s="74">
        <f t="shared" ca="1" si="2086"/>
        <v>12354.584877463116</v>
      </c>
      <c r="V135" s="74">
        <f t="shared" ca="1" si="2086"/>
        <v>12441.67871396547</v>
      </c>
      <c r="W135" s="74">
        <f t="shared" ca="1" si="2086"/>
        <v>12748.3579884797</v>
      </c>
      <c r="X135" s="74">
        <f t="shared" ca="1" si="2086"/>
        <v>13055.03726299393</v>
      </c>
      <c r="Y135" s="74">
        <f t="shared" ca="1" si="2086"/>
        <v>13361.71653750816</v>
      </c>
      <c r="Z135" s="74">
        <f t="shared" ca="1" si="2086"/>
        <v>13671.751319348914</v>
      </c>
      <c r="AA135" s="74">
        <f t="shared" ca="1" si="2086"/>
        <v>13981.843334976476</v>
      </c>
      <c r="AB135" s="74">
        <f t="shared" ca="1" si="2086"/>
        <v>14291.986254503998</v>
      </c>
      <c r="AC135" s="74">
        <f t="shared" ca="1" si="2086"/>
        <v>14602.180375277747</v>
      </c>
      <c r="AD135" s="74">
        <f t="shared" ca="1" si="2086"/>
        <v>14912.425996380891</v>
      </c>
      <c r="AE135" s="74">
        <f t="shared" ca="1" si="2086"/>
        <v>15222.723418643638</v>
      </c>
      <c r="AF135" s="74">
        <f t="shared" ca="1" si="2086"/>
        <v>15533.072944653446</v>
      </c>
      <c r="AG135" s="74">
        <f t="shared" ca="1" si="2086"/>
        <v>15843.474878765281</v>
      </c>
      <c r="AH135" s="74">
        <f t="shared" ca="1" si="2086"/>
        <v>16153.929527111948</v>
      </c>
      <c r="AI135" s="74">
        <f t="shared" ca="1" si="2086"/>
        <v>16464.437197614476</v>
      </c>
      <c r="AJ135" s="74">
        <f t="shared" ca="1" si="2086"/>
        <v>16774.998199992555</v>
      </c>
      <c r="AK135" s="74">
        <f t="shared" ca="1" si="2086"/>
        <v>17085.612845775056</v>
      </c>
      <c r="AL135" s="74">
        <f t="shared" ca="1" si="2086"/>
        <v>17396.281448310583</v>
      </c>
      <c r="AM135" s="74">
        <f t="shared" ca="1" si="2086"/>
        <v>17707.004322778121</v>
      </c>
      <c r="AN135" s="74">
        <f t="shared" ca="1" si="2086"/>
        <v>18017.781786197709</v>
      </c>
      <c r="AO135" s="74">
        <f t="shared" ca="1" si="2086"/>
        <v>18328.61415744121</v>
      </c>
      <c r="AP135" s="74">
        <f t="shared" ca="1" si="2086"/>
        <v>18639.501757243117</v>
      </c>
      <c r="AQ135" s="74">
        <f t="shared" ca="1" si="2086"/>
        <v>18950.444908211441</v>
      </c>
      <c r="AR135" s="74">
        <f t="shared" ca="1" si="2086"/>
        <v>19261.443934838651</v>
      </c>
      <c r="AS135" s="74">
        <f t="shared" ca="1" si="2086"/>
        <v>19572.499163512679</v>
      </c>
      <c r="AT135" s="74">
        <f t="shared" ca="1" si="2086"/>
        <v>19883.610922528002</v>
      </c>
      <c r="AU135" s="74">
        <f t="shared" ca="1" si="2086"/>
        <v>20194.779542096763</v>
      </c>
      <c r="AV135" s="74">
        <f t="shared" ca="1" si="2086"/>
        <v>20506.00535435999</v>
      </c>
      <c r="AW135" s="74">
        <f t="shared" ca="1" si="2086"/>
        <v>20817.288693398848</v>
      </c>
      <c r="AX135" s="74">
        <f t="shared" ca="1" si="2086"/>
        <v>21128.629895245987</v>
      </c>
      <c r="AY135" s="74">
        <f t="shared" ca="1" si="2086"/>
        <v>21440.029297896926</v>
      </c>
      <c r="AZ135" s="74">
        <f t="shared" ca="1" si="2086"/>
        <v>21751.487241321531</v>
      </c>
      <c r="BA135" s="74">
        <f t="shared" ca="1" si="2086"/>
        <v>22063.00406747554</v>
      </c>
      <c r="BB135" s="74">
        <f t="shared" ca="1" si="2086"/>
        <v>22374.580120312166</v>
      </c>
      <c r="BC135" s="74">
        <f t="shared" ca="1" si="2086"/>
        <v>22686.215745793765</v>
      </c>
      <c r="BD135" s="74">
        <f t="shared" ca="1" si="2086"/>
        <v>22997.911291903572</v>
      </c>
      <c r="BE135" s="74">
        <f t="shared" ca="1" si="2086"/>
        <v>23309.667108657504</v>
      </c>
      <c r="BF135" s="74">
        <f t="shared" ca="1" si="2086"/>
        <v>23621.483548116041</v>
      </c>
      <c r="BG135" s="74">
        <f t="shared" ca="1" si="2086"/>
        <v>23933.360964396154</v>
      </c>
      <c r="BH135" s="74">
        <f t="shared" ca="1" si="2086"/>
        <v>24245.299713683336</v>
      </c>
      <c r="BI135" s="74">
        <f t="shared" ca="1" si="2086"/>
        <v>24557.300154243669</v>
      </c>
      <c r="BJ135" s="74">
        <f t="shared" ca="1" si="2086"/>
        <v>24869.362646435984</v>
      </c>
      <c r="BK135" s="74">
        <f t="shared" ca="1" si="2086"/>
        <v>25181.487552724091</v>
      </c>
      <c r="BL135" s="74">
        <f t="shared" ca="1" si="2086"/>
        <v>25493.675237689062</v>
      </c>
      <c r="BM135" s="74">
        <f t="shared" ca="1" si="2086"/>
        <v>25805.926068041612</v>
      </c>
      <c r="BN135" s="74">
        <f t="shared" ca="1" si="2086"/>
        <v>26118.240412634528</v>
      </c>
      <c r="BO135" s="74">
        <f t="shared" ref="BO135:DZ135" ca="1" si="2087">BN135+BO130+BO132+BO134</f>
        <v>26430.61864247519</v>
      </c>
      <c r="BP135" s="74">
        <f t="shared" ca="1" si="2087"/>
        <v>26743.061130738151</v>
      </c>
      <c r="BQ135" s="74">
        <f t="shared" ca="1" si="2087"/>
        <v>27055.568252777797</v>
      </c>
      <c r="BR135" s="74">
        <f t="shared" ca="1" si="2087"/>
        <v>27368.140386141087</v>
      </c>
      <c r="BS135" s="74">
        <f t="shared" ca="1" si="2087"/>
        <v>27680.777910580349</v>
      </c>
      <c r="BT135" s="74">
        <f t="shared" ca="1" si="2087"/>
        <v>27993.481208066169</v>
      </c>
      <c r="BU135" s="74">
        <f t="shared" ca="1" si="2087"/>
        <v>28306.25066280035</v>
      </c>
      <c r="BV135" s="74">
        <f t="shared" ca="1" si="2087"/>
        <v>28619.086661228939</v>
      </c>
      <c r="BW135" s="74">
        <f t="shared" ca="1" si="2087"/>
        <v>28931.989592055346</v>
      </c>
      <c r="BX135" s="74">
        <f t="shared" ca="1" si="2087"/>
        <v>29244.959846253521</v>
      </c>
      <c r="BY135" s="74">
        <f t="shared" ca="1" si="2087"/>
        <v>29557.997817081221</v>
      </c>
      <c r="BZ135" s="74">
        <f t="shared" ca="1" si="2087"/>
        <v>29871.103900093345</v>
      </c>
      <c r="CA135" s="74">
        <f t="shared" ca="1" si="2087"/>
        <v>30184.278493155365</v>
      </c>
      <c r="CB135" s="74">
        <f t="shared" ca="1" si="2087"/>
        <v>30497.521996456813</v>
      </c>
      <c r="CC135" s="74">
        <f t="shared" ca="1" si="2087"/>
        <v>30810.834812524852</v>
      </c>
      <c r="CD135" s="74">
        <f t="shared" ca="1" si="2087"/>
        <v>31124.217346237947</v>
      </c>
      <c r="CE135" s="74">
        <f t="shared" ca="1" si="2087"/>
        <v>31437.67000483958</v>
      </c>
      <c r="CF135" s="74">
        <f t="shared" ca="1" si="2087"/>
        <v>31751.193197952085</v>
      </c>
      <c r="CG135" s="74">
        <f t="shared" ca="1" si="2087"/>
        <v>32064.787337590526</v>
      </c>
      <c r="CH135" s="74">
        <f t="shared" ca="1" si="2087"/>
        <v>32378.452838176683</v>
      </c>
      <c r="CI135" s="74">
        <f t="shared" ca="1" si="2087"/>
        <v>32692.190116553113</v>
      </c>
      <c r="CJ135" s="74">
        <f t="shared" ca="1" si="2087"/>
        <v>33005.999591997279</v>
      </c>
      <c r="CK135" s="74">
        <f t="shared" ca="1" si="2087"/>
        <v>33319.881686235785</v>
      </c>
      <c r="CL135" s="74">
        <f t="shared" ca="1" si="2087"/>
        <v>33633.836823458674</v>
      </c>
      <c r="CM135" s="74">
        <f t="shared" ca="1" si="2087"/>
        <v>33947.865430333834</v>
      </c>
      <c r="CN135" s="74">
        <f t="shared" ca="1" si="2087"/>
        <v>34261.967936021436</v>
      </c>
      <c r="CO135" s="74">
        <f t="shared" ca="1" si="2087"/>
        <v>34576.144772188534</v>
      </c>
      <c r="CP135" s="74">
        <f t="shared" ca="1" si="2087"/>
        <v>34890.396373023686</v>
      </c>
      <c r="CQ135" s="74">
        <f t="shared" ca="1" si="2087"/>
        <v>35204.723175251689</v>
      </c>
      <c r="CR135" s="74">
        <f t="shared" ca="1" si="2087"/>
        <v>35519.125618148384</v>
      </c>
      <c r="CS135" s="74">
        <f t="shared" ca="1" si="2087"/>
        <v>35833.604143555567</v>
      </c>
      <c r="CT135" s="74">
        <f t="shared" ca="1" si="2087"/>
        <v>36148.159195895983</v>
      </c>
      <c r="CU135" s="74">
        <f t="shared" ca="1" si="2087"/>
        <v>36462.791222188389</v>
      </c>
      <c r="CV135" s="74">
        <f t="shared" ca="1" si="2087"/>
        <v>36777.500672062728</v>
      </c>
      <c r="CW135" s="74">
        <f t="shared" ca="1" si="2087"/>
        <v>37092.287997775369</v>
      </c>
      <c r="CX135" s="74">
        <f t="shared" ca="1" si="2087"/>
        <v>37407.153654224472</v>
      </c>
      <c r="CY135" s="74">
        <f t="shared" ca="1" si="2087"/>
        <v>37722.098098965398</v>
      </c>
      <c r="CZ135" s="74">
        <f t="shared" ca="1" si="2087"/>
        <v>38037.121792226229</v>
      </c>
      <c r="DA135" s="74">
        <f t="shared" ca="1" si="2087"/>
        <v>38352.225196923413</v>
      </c>
      <c r="DB135" s="74">
        <f t="shared" ca="1" si="2087"/>
        <v>38667.408778677418</v>
      </c>
      <c r="DC135" s="74">
        <f t="shared" ca="1" si="2087"/>
        <v>38982.673005828568</v>
      </c>
      <c r="DD135" s="74">
        <f t="shared" ca="1" si="2087"/>
        <v>39298.018349452912</v>
      </c>
      <c r="DE135" s="74">
        <f t="shared" ca="1" si="2087"/>
        <v>39613.445283378205</v>
      </c>
      <c r="DF135" s="74">
        <f t="shared" ca="1" si="2087"/>
        <v>39928.954284199986</v>
      </c>
      <c r="DG135" s="74">
        <f t="shared" ca="1" si="2087"/>
        <v>40244.54583129775</v>
      </c>
      <c r="DH135" s="74">
        <f t="shared" ca="1" si="2087"/>
        <v>40560.2204068512</v>
      </c>
      <c r="DI135" s="74">
        <f t="shared" ca="1" si="2087"/>
        <v>40875.978495856602</v>
      </c>
      <c r="DJ135" s="74">
        <f t="shared" ca="1" si="2087"/>
        <v>41191.820586143243</v>
      </c>
      <c r="DK135" s="74">
        <f t="shared" ca="1" si="2087"/>
        <v>41507.747168389993</v>
      </c>
      <c r="DL135" s="74">
        <f t="shared" ca="1" si="2087"/>
        <v>41823.758736141921</v>
      </c>
      <c r="DM135" s="74">
        <f t="shared" ca="1" si="2087"/>
        <v>42139.855785827065</v>
      </c>
      <c r="DN135" s="74">
        <f t="shared" ca="1" si="2087"/>
        <v>42456.03881677326</v>
      </c>
      <c r="DO135" s="74">
        <f t="shared" ca="1" si="2087"/>
        <v>42772.308331225067</v>
      </c>
      <c r="DP135" s="74">
        <f t="shared" ca="1" si="2087"/>
        <v>43088.664834360839</v>
      </c>
      <c r="DQ135" s="74">
        <f t="shared" ca="1" si="2087"/>
        <v>0</v>
      </c>
      <c r="DR135" s="74">
        <f t="shared" ca="1" si="2087"/>
        <v>-981.59953892179556</v>
      </c>
      <c r="DS135" s="74">
        <f t="shared" ca="1" si="2087"/>
        <v>-1905.4679897919179</v>
      </c>
      <c r="DT135" s="74">
        <f t="shared" ca="1" si="2087"/>
        <v>-2826.1258845894008</v>
      </c>
      <c r="DU135" s="74">
        <f t="shared" ca="1" si="2087"/>
        <v>-3743.5455539919662</v>
      </c>
      <c r="DV135" s="74">
        <f t="shared" ca="1" si="2087"/>
        <v>-6114.7855502412258</v>
      </c>
      <c r="DW135" s="74">
        <f t="shared" ca="1" si="2087"/>
        <v>-8478.3598599961224</v>
      </c>
      <c r="DX135" s="74">
        <f t="shared" ca="1" si="2087"/>
        <v>-10834.200665667337</v>
      </c>
      <c r="DY135" s="74">
        <f t="shared" ca="1" si="2087"/>
        <v>-13182.238939182105</v>
      </c>
      <c r="DZ135" s="74">
        <f t="shared" ca="1" si="2087"/>
        <v>-15522.404409288089</v>
      </c>
      <c r="EA135" s="74">
        <f t="shared" ref="EA135:GL135" ca="1" si="2088">DZ135+EA130+EA132+EA134</f>
        <v>-17854.625527669177</v>
      </c>
      <c r="EB135" s="74">
        <f t="shared" ca="1" si="2088"/>
        <v>-18995.498958115171</v>
      </c>
      <c r="EC135" s="74">
        <f t="shared" ca="1" si="2088"/>
        <v>-20232.615710295206</v>
      </c>
      <c r="ED135" s="74">
        <f t="shared" ca="1" si="2088"/>
        <v>-19993.789575940493</v>
      </c>
      <c r="EE135" s="74">
        <f t="shared" ca="1" si="2088"/>
        <v>-19754.96344158578</v>
      </c>
      <c r="EF135" s="74">
        <f t="shared" ca="1" si="2088"/>
        <v>-19516.137307231067</v>
      </c>
      <c r="EG135" s="74">
        <f t="shared" ca="1" si="2088"/>
        <v>-19277.311172876354</v>
      </c>
      <c r="EH135" s="74">
        <f t="shared" ca="1" si="2088"/>
        <v>-19038.485038521641</v>
      </c>
      <c r="EI135" s="74">
        <f t="shared" ca="1" si="2088"/>
        <v>-18799.658904166929</v>
      </c>
      <c r="EJ135" s="74">
        <f t="shared" ca="1" si="2088"/>
        <v>-18560.832769812216</v>
      </c>
      <c r="EK135" s="74">
        <f t="shared" ca="1" si="2088"/>
        <v>-18322.006635457503</v>
      </c>
      <c r="EL135" s="74">
        <f t="shared" ca="1" si="2088"/>
        <v>-18083.18050110279</v>
      </c>
      <c r="EM135" s="74">
        <f t="shared" ca="1" si="2088"/>
        <v>-17844.354366748077</v>
      </c>
      <c r="EN135" s="74">
        <f t="shared" ca="1" si="2088"/>
        <v>-17605.528232393364</v>
      </c>
      <c r="EO135" s="74">
        <f t="shared" ca="1" si="2088"/>
        <v>-17366.702098038651</v>
      </c>
      <c r="EP135" s="74">
        <f t="shared" ca="1" si="2088"/>
        <v>-17127.875963683939</v>
      </c>
      <c r="EQ135" s="74">
        <f t="shared" ca="1" si="2088"/>
        <v>-16889.049829329226</v>
      </c>
      <c r="ER135" s="74">
        <f t="shared" ca="1" si="2088"/>
        <v>-16650.223694974513</v>
      </c>
      <c r="ES135" s="74">
        <f t="shared" ca="1" si="2088"/>
        <v>-16411.3975606198</v>
      </c>
      <c r="ET135" s="74">
        <f t="shared" ca="1" si="2088"/>
        <v>-16172.571426265087</v>
      </c>
      <c r="EU135" s="74">
        <f t="shared" ca="1" si="2088"/>
        <v>-15933.745291910374</v>
      </c>
      <c r="EV135" s="74">
        <f t="shared" ca="1" si="2088"/>
        <v>-15694.919157555662</v>
      </c>
      <c r="EW135" s="74">
        <f t="shared" ca="1" si="2088"/>
        <v>-15456.093023200949</v>
      </c>
      <c r="EX135" s="74">
        <f t="shared" ca="1" si="2088"/>
        <v>-15217.266888846236</v>
      </c>
      <c r="EY135" s="74">
        <f t="shared" ca="1" si="2088"/>
        <v>-14978.440754491523</v>
      </c>
      <c r="EZ135" s="74">
        <f t="shared" ca="1" si="2088"/>
        <v>-14739.61462013681</v>
      </c>
      <c r="FA135" s="74">
        <f t="shared" ca="1" si="2088"/>
        <v>-14500.788485782097</v>
      </c>
      <c r="FB135" s="74">
        <f t="shared" ca="1" si="2088"/>
        <v>-14261.962351427384</v>
      </c>
      <c r="FC135" s="74">
        <f t="shared" ca="1" si="2088"/>
        <v>-14023.136217072672</v>
      </c>
      <c r="FD135" s="74">
        <f t="shared" ca="1" si="2088"/>
        <v>-13784.310082717959</v>
      </c>
      <c r="FE135" s="74">
        <f t="shared" ca="1" si="2088"/>
        <v>-13545.483948363246</v>
      </c>
      <c r="FF135" s="74">
        <f t="shared" ca="1" si="2088"/>
        <v>-13306.657814008533</v>
      </c>
      <c r="FG135" s="74">
        <f t="shared" ca="1" si="2088"/>
        <v>-13067.83167965382</v>
      </c>
      <c r="FH135" s="74">
        <f t="shared" ca="1" si="2088"/>
        <v>-12829.005545299107</v>
      </c>
      <c r="FI135" s="74">
        <f t="shared" ca="1" si="2088"/>
        <v>-12590.179410944394</v>
      </c>
      <c r="FJ135" s="74">
        <f t="shared" ca="1" si="2088"/>
        <v>-12351.353276589682</v>
      </c>
      <c r="FK135" s="74">
        <f t="shared" ca="1" si="2088"/>
        <v>-12112.527142234969</v>
      </c>
      <c r="FL135" s="74">
        <f t="shared" ca="1" si="2088"/>
        <v>-11873.701007880256</v>
      </c>
      <c r="FM135" s="74">
        <f t="shared" ca="1" si="2088"/>
        <v>-11634.874873525543</v>
      </c>
      <c r="FN135" s="74">
        <f t="shared" ca="1" si="2088"/>
        <v>-11396.04873917083</v>
      </c>
      <c r="FO135" s="74">
        <f t="shared" ca="1" si="2088"/>
        <v>-11157.222604816117</v>
      </c>
      <c r="FP135" s="74">
        <f t="shared" ca="1" si="2088"/>
        <v>-10918.396470461405</v>
      </c>
      <c r="FQ135" s="74">
        <f t="shared" ca="1" si="2088"/>
        <v>-10679.570336106692</v>
      </c>
      <c r="FR135" s="74">
        <f t="shared" ca="1" si="2088"/>
        <v>-10440.744201751979</v>
      </c>
      <c r="FS135" s="74">
        <f t="shared" ca="1" si="2088"/>
        <v>-10201.918067397266</v>
      </c>
      <c r="FT135" s="74">
        <f t="shared" ca="1" si="2088"/>
        <v>-9963.0919330425531</v>
      </c>
      <c r="FU135" s="74">
        <f t="shared" ca="1" si="2088"/>
        <v>-9724.2657986878403</v>
      </c>
      <c r="FV135" s="74">
        <f t="shared" ca="1" si="2088"/>
        <v>-9485.4396643331274</v>
      </c>
      <c r="FW135" s="74">
        <f t="shared" ca="1" si="2088"/>
        <v>-9246.6135299784146</v>
      </c>
      <c r="FX135" s="74">
        <f t="shared" ca="1" si="2088"/>
        <v>-9007.7873956237017</v>
      </c>
      <c r="FY135" s="74">
        <f t="shared" ca="1" si="2088"/>
        <v>-8768.9612612689889</v>
      </c>
      <c r="FZ135" s="74">
        <f t="shared" ca="1" si="2088"/>
        <v>-8530.135126914276</v>
      </c>
      <c r="GA135" s="74">
        <f t="shared" ca="1" si="2088"/>
        <v>-8291.3089925595632</v>
      </c>
      <c r="GB135" s="74">
        <f t="shared" ca="1" si="2088"/>
        <v>-8052.4828582048503</v>
      </c>
      <c r="GC135" s="74">
        <f t="shared" ca="1" si="2088"/>
        <v>-7813.6567238501375</v>
      </c>
      <c r="GD135" s="74">
        <f t="shared" ca="1" si="2088"/>
        <v>-7574.8305894954246</v>
      </c>
      <c r="GE135" s="74">
        <f t="shared" ca="1" si="2088"/>
        <v>-7336.0044551407118</v>
      </c>
      <c r="GF135" s="74">
        <f t="shared" ca="1" si="2088"/>
        <v>-7097.1783207859989</v>
      </c>
      <c r="GG135" s="74">
        <f t="shared" ca="1" si="2088"/>
        <v>-6858.3521864312861</v>
      </c>
      <c r="GH135" s="74">
        <f t="shared" ca="1" si="2088"/>
        <v>-6619.5260520765733</v>
      </c>
      <c r="GI135" s="74">
        <f t="shared" ca="1" si="2088"/>
        <v>-6380.6999177218604</v>
      </c>
      <c r="GJ135" s="74">
        <f t="shared" ca="1" si="2088"/>
        <v>-6141.8737833671476</v>
      </c>
      <c r="GK135" s="74">
        <f t="shared" ca="1" si="2088"/>
        <v>-5903.0476490124347</v>
      </c>
      <c r="GL135" s="74">
        <f t="shared" ca="1" si="2088"/>
        <v>-5664.2215146577219</v>
      </c>
      <c r="GM135" s="74">
        <f t="shared" ref="GM135:HG135" ca="1" si="2089">GL135+GM130+GM132+GM134</f>
        <v>-5425.395380303009</v>
      </c>
      <c r="GN135" s="74">
        <f t="shared" ca="1" si="2089"/>
        <v>-5186.5692459482962</v>
      </c>
      <c r="GO135" s="74">
        <f t="shared" ca="1" si="2089"/>
        <v>-4947.7431115935833</v>
      </c>
      <c r="GP135" s="74">
        <f t="shared" ca="1" si="2089"/>
        <v>-4708.9169772388705</v>
      </c>
      <c r="GQ135" s="74">
        <f t="shared" ca="1" si="2089"/>
        <v>-4470.0908428841576</v>
      </c>
      <c r="GR135" s="74">
        <f t="shared" ca="1" si="2089"/>
        <v>-4231.2647085294448</v>
      </c>
      <c r="GS135" s="74">
        <f t="shared" ca="1" si="2089"/>
        <v>-3992.4385741747319</v>
      </c>
      <c r="GT135" s="74">
        <f t="shared" ca="1" si="2089"/>
        <v>-3753.6124398200191</v>
      </c>
      <c r="GU135" s="74">
        <f t="shared" ca="1" si="2089"/>
        <v>-3514.7863054653062</v>
      </c>
      <c r="GV135" s="74">
        <f t="shared" ca="1" si="2089"/>
        <v>-3275.9601711105934</v>
      </c>
      <c r="GW135" s="74">
        <f t="shared" ca="1" si="2089"/>
        <v>-3037.1340367558805</v>
      </c>
      <c r="GX135" s="74">
        <f t="shared" ca="1" si="2089"/>
        <v>-2798.3079024011677</v>
      </c>
      <c r="GY135" s="74">
        <f t="shared" ca="1" si="2089"/>
        <v>-2559.4817680464548</v>
      </c>
      <c r="GZ135" s="74">
        <f t="shared" ca="1" si="2089"/>
        <v>-2320.655633691742</v>
      </c>
      <c r="HA135" s="74">
        <f t="shared" ca="1" si="2089"/>
        <v>-2081.8294993370291</v>
      </c>
      <c r="HB135" s="74">
        <f t="shared" ca="1" si="2089"/>
        <v>-1843.0033649823163</v>
      </c>
      <c r="HC135" s="74">
        <f t="shared" ca="1" si="2089"/>
        <v>-1604.1772306276034</v>
      </c>
      <c r="HD135" s="74">
        <f t="shared" ca="1" si="2089"/>
        <v>-1365.3510962728906</v>
      </c>
      <c r="HE135" s="74">
        <f t="shared" ca="1" si="2089"/>
        <v>-1126.5249619181777</v>
      </c>
      <c r="HF135" s="74">
        <f t="shared" ca="1" si="2089"/>
        <v>-887.69882756346487</v>
      </c>
      <c r="HG135" s="74">
        <f t="shared" ca="1" si="2089"/>
        <v>-648.87269320875203</v>
      </c>
      <c r="HH135" s="74">
        <f t="shared" ref="HH135:HI135" ca="1" si="2090">HG135+HH130+HH132+HH134</f>
        <v>-410.04655885403918</v>
      </c>
      <c r="HI135" s="74">
        <f t="shared" ca="1" si="2090"/>
        <v>-171.22042449932636</v>
      </c>
      <c r="HJ135" s="74">
        <f t="shared" ref="HJ135" ca="1" si="2091">HI135+HJ130+HJ132+HJ134</f>
        <v>67.605709855386465</v>
      </c>
      <c r="HK135" s="74">
        <f t="shared" ref="HK135" ca="1" si="2092">HJ135+HK130+HK132+HK134</f>
        <v>306.43184421009926</v>
      </c>
      <c r="HL135" s="74">
        <f t="shared" ref="HL135" ca="1" si="2093">HK135+HL130+HL132+HL134</f>
        <v>545.25797856481211</v>
      </c>
      <c r="HM135" s="74">
        <f t="shared" ref="HM135" ca="1" si="2094">HL135+HM130+HM132+HM134</f>
        <v>784.08411291952496</v>
      </c>
      <c r="HN135" s="74">
        <f t="shared" ref="HN135" ca="1" si="2095">HM135+HN130+HN132+HN134</f>
        <v>1022.9102472742378</v>
      </c>
      <c r="HO135" s="74">
        <f t="shared" ref="HO135" ca="1" si="2096">HN135+HO130+HO132+HO134</f>
        <v>1261.7363816289505</v>
      </c>
      <c r="HP135" s="74">
        <f t="shared" ref="HP135" ca="1" si="2097">HO135+HP130+HP132+HP134</f>
        <v>1500.5625159836634</v>
      </c>
      <c r="HQ135" s="74">
        <f t="shared" ref="HQ135" ca="1" si="2098">HP135+HQ130+HQ132+HQ134</f>
        <v>1739.3886503383762</v>
      </c>
      <c r="HR135" s="74">
        <f t="shared" ref="HR135" ca="1" si="2099">HQ135+HR130+HR132+HR134</f>
        <v>1978.2147846930891</v>
      </c>
      <c r="HS135" s="74">
        <f t="shared" ref="HS135" ca="1" si="2100">HR135+HS130+HS132+HS134</f>
        <v>2217.0409190478017</v>
      </c>
      <c r="HT135" s="74">
        <f t="shared" ref="HT135" ca="1" si="2101">HS135+HT130+HT132+HT134</f>
        <v>2455.8670534025146</v>
      </c>
      <c r="HU135" s="74">
        <f t="shared" ref="HU135" ca="1" si="2102">HT135+HU130+HU132+HU134</f>
        <v>0</v>
      </c>
      <c r="HV135" s="74">
        <f t="shared" ref="HV135" ca="1" si="2103">HU135+HV130+HV132+HV134</f>
        <v>238.82613435471282</v>
      </c>
      <c r="HW135" s="74">
        <f t="shared" ref="HW135" ca="1" si="2104">HV135+HW130+HW132+HW134</f>
        <v>477.65226870942564</v>
      </c>
      <c r="HX135" s="74">
        <f t="shared" ref="HX135" ca="1" si="2105">HW135+HX130+HX132+HX134</f>
        <v>716.47840306413843</v>
      </c>
      <c r="HY135" s="74">
        <f t="shared" ref="HY135" ca="1" si="2106">HX135+HY130+HY132+HY134</f>
        <v>955.30453741885128</v>
      </c>
      <c r="HZ135" s="74">
        <f t="shared" ref="HZ135" ca="1" si="2107">HY135+HZ130+HZ132+HZ134</f>
        <v>1194.130671773564</v>
      </c>
      <c r="IA135" s="74">
        <f t="shared" ref="IA135" ca="1" si="2108">HZ135+IA130+IA132+IA134</f>
        <v>1432.9568061282769</v>
      </c>
      <c r="IB135" s="74">
        <f t="shared" ref="IB135" ca="1" si="2109">IA135+IB130+IB132+IB134</f>
        <v>1671.7829404829897</v>
      </c>
      <c r="IC135" s="74">
        <f t="shared" ref="IC135" ca="1" si="2110">IB135+IC130+IC132+IC134</f>
        <v>1910.6090748377026</v>
      </c>
      <c r="ID135" s="74">
        <f t="shared" ref="ID135" ca="1" si="2111">IC135+ID130+ID132+ID134</f>
        <v>2149.4352091924152</v>
      </c>
      <c r="IE135" s="74">
        <f t="shared" ref="IE135" ca="1" si="2112">ID135+IE130+IE132+IE134</f>
        <v>2388.261343547128</v>
      </c>
      <c r="IF135" s="74">
        <f t="shared" ref="IF135" ca="1" si="2113">IE135+IF130+IF132+IF134</f>
        <v>2627.0874779018409</v>
      </c>
      <c r="IG135" s="74">
        <f t="shared" ref="IG135" ca="1" si="2114">IF135+IG130+IG132+IG134</f>
        <v>2574.5736965870269</v>
      </c>
    </row>
    <row r="136" spans="1:241" s="154" customFormat="1" x14ac:dyDescent="0.2">
      <c r="A136" s="152" t="s">
        <v>176</v>
      </c>
      <c r="B136" s="153">
        <f>-IF(B124&lt;=PrazoFin*12,(SUM(B63:$HI$63)+SUM(B45:$HI$45))/(PrazoConcessao*12-B124),0)</f>
        <v>34.323663893730654</v>
      </c>
      <c r="C136" s="153">
        <f>-IF(C124&lt;=PrazoFin*12,(SUM(C63:$HI$63)+SUM(C45:$HI$45))/(PrazoConcessao*12-C124),0)</f>
        <v>34.467880968914393</v>
      </c>
      <c r="D136" s="153">
        <f>-IF(D124&lt;=PrazoFin*12,(SUM(D63:$HI$63)+SUM(D45:$HI$45))/(PrazoConcessao*12-D124),0)</f>
        <v>34.587435773779639</v>
      </c>
      <c r="E136" s="153">
        <f>-IF(E124&lt;=PrazoFin*12,(SUM(E63:$HI$63)+SUM(E45:$HI$45))/(PrazoConcessao*12-E124),0)</f>
        <v>34.704538561615003</v>
      </c>
      <c r="F136" s="153">
        <f>-IF(F124&lt;=PrazoFin*12,(SUM(F63:$HI$63)+SUM(F45:$HI$45))/(PrazoConcessao*12-F124),0)</f>
        <v>34.819158030075442</v>
      </c>
      <c r="G136" s="153">
        <f>-IF(G124&lt;=PrazoFin*12,(SUM(G63:$HI$63)+SUM(G45:$HI$45))/(PrazoConcessao*12-G124),0)</f>
        <v>34.931262341733067</v>
      </c>
      <c r="H136" s="153">
        <f>-IF(H124&lt;=PrazoFin*12,(SUM(H63:$HI$63)+SUM(H45:$HI$45))/(PrazoConcessao*12-H124),0)</f>
        <v>35.006568230397804</v>
      </c>
      <c r="I136" s="153">
        <f>-IF(I124&lt;=PrazoFin*12,(SUM(I63:$HI$63)+SUM(I45:$HI$45))/(PrazoConcessao*12-I124),0)</f>
        <v>35.044599854393013</v>
      </c>
      <c r="J136" s="153">
        <f>-IF(J124&lt;=PrazoFin*12,(SUM(J63:$HI$63)+SUM(J45:$HI$45))/(PrazoConcessao*12-J124),0)</f>
        <v>35.045390317514993</v>
      </c>
      <c r="K136" s="153">
        <f>-IF(K124&lt;=PrazoFin*12,(SUM(K63:$HI$63)+SUM(K45:$HI$45))/(PrazoConcessao*12-K124),0)</f>
        <v>35.01089133736604</v>
      </c>
      <c r="L136" s="153">
        <f>-IF(L124&lt;=PrazoFin*12,(SUM(L63:$HI$63)+SUM(L45:$HI$45))/(PrazoConcessao*12-L124),0)</f>
        <v>34.940640606829085</v>
      </c>
      <c r="M136" s="153">
        <f>-IF(M124&lt;=PrazoFin*12,(SUM(M63:$HI$63)+SUM(M45:$HI$45))/(PrazoConcessao*12-M124),0)</f>
        <v>34.834167708135851</v>
      </c>
      <c r="N136" s="153">
        <f>-IF(N124&lt;=PrazoFin*12,(SUM(N63:$HI$63)+SUM(N45:$HI$45))/(PrazoConcessao*12-N124),0)</f>
        <v>34.712441733324759</v>
      </c>
      <c r="O136" s="153">
        <f>-IF(O124&lt;=PrazoFin*12,(SUM(O63:$HI$63)+SUM(O45:$HI$45))/(PrazoConcessao*12-O124),0)</f>
        <v>34.565268269727035</v>
      </c>
      <c r="P136" s="153">
        <f>-IF(P124&lt;=PrazoFin*12,(SUM(P63:$HI$63)+SUM(P45:$HI$45))/(PrazoConcessao*12-P124),0)</f>
        <v>34.416786597563998</v>
      </c>
      <c r="Q136" s="153">
        <f>-IF(Q124&lt;=PrazoFin*12,(SUM(Q63:$HI$63)+SUM(Q45:$HI$45))/(PrazoConcessao*12-Q124),0)</f>
        <v>34.266979196185233</v>
      </c>
      <c r="R136" s="153">
        <f>-IF(R124&lt;=PrazoFin*12,(SUM(R63:$HI$63)+SUM(R45:$HI$45))/(PrazoConcessao*12-R124),0)</f>
        <v>34.115828230668534</v>
      </c>
      <c r="S136" s="153">
        <f>-IF(S124&lt;=PrazoFin*12,(SUM(S63:$HI$63)+SUM(S45:$HI$45))/(PrazoConcessao*12-S124),0)</f>
        <v>33.963315544741782</v>
      </c>
      <c r="T136" s="153">
        <f>-IF(T124&lt;=PrazoFin*12,(SUM(T63:$HI$63)+SUM(T45:$HI$45))/(PrazoConcessao*12-T124),0)</f>
        <v>33.80942265351252</v>
      </c>
      <c r="U136" s="153">
        <f>-IF(U124&lt;=PrazoFin*12,(SUM(U63:$HI$63)+SUM(U45:$HI$45))/(PrazoConcessao*12-U124),0)</f>
        <v>33.654130735999352</v>
      </c>
      <c r="V136" s="153">
        <f>-IF(V124&lt;=PrazoFin*12,(SUM(V63:$HI$63)+SUM(V45:$HI$45))/(PrazoConcessao*12-V124),0)</f>
        <v>33.497420627458666</v>
      </c>
      <c r="W136" s="153">
        <f>-IF(W124&lt;=PrazoFin*12,(SUM(W63:$HI$63)+SUM(W45:$HI$45))/(PrazoConcessao*12-W124),0)</f>
        <v>33.33927281150018</v>
      </c>
      <c r="X136" s="153">
        <f>-IF(X124&lt;=PrazoFin*12,(SUM(X63:$HI$63)+SUM(X45:$HI$45))/(PrazoConcessao*12-X124),0)</f>
        <v>33.179667411984475</v>
      </c>
      <c r="Y136" s="153">
        <f>-IF(Y124&lt;=PrazoFin*12,(SUM(Y63:$HI$63)+SUM(Y45:$HI$45))/(PrazoConcessao*12-Y124),0)</f>
        <v>33.01858418469547</v>
      </c>
      <c r="Z136" s="153">
        <f>-IF(Z124&lt;=PrazoFin*12,(SUM(Z63:$HI$63)+SUM(Z45:$HI$45))/(PrazoConcessao*12-Z124),0)</f>
        <v>32.856002508780527</v>
      </c>
      <c r="AA136" s="153">
        <f>-IF(AA124&lt;=PrazoFin*12,(SUM(AA63:$HI$63)+SUM(AA45:$HI$45))/(PrazoConcessao*12-AA124),0)</f>
        <v>32.676221437172337</v>
      </c>
      <c r="AB136" s="153">
        <f>-IF(AB124&lt;=PrazoFin*12,(SUM(AB63:$HI$63)+SUM(AB45:$HI$45))/(PrazoConcessao*12-AB124),0)</f>
        <v>32.494568237080308</v>
      </c>
      <c r="AC136" s="153">
        <f>-IF(AC124&lt;=PrazoFin*12,(SUM(AC63:$HI$63)+SUM(AC45:$HI$45))/(PrazoConcessao*12-AC124),0)</f>
        <v>32.311015335992288</v>
      </c>
      <c r="AD136" s="153">
        <f>-IF(AD124&lt;=PrazoFin*12,(SUM(AD63:$HI$63)+SUM(AD45:$HI$45))/(PrazoConcessao*12-AD124),0)</f>
        <v>32.125534632355183</v>
      </c>
      <c r="AE136" s="153">
        <f>-IF(AE124&lt;=PrazoFin*12,(SUM(AE63:$HI$63)+SUM(AE45:$HI$45))/(PrazoConcessao*12-AE124),0)</f>
        <v>31.938097482941561</v>
      </c>
      <c r="AF136" s="153">
        <f>-IF(AF124&lt;=PrazoFin*12,(SUM(AF63:$HI$63)+SUM(AF45:$HI$45))/(PrazoConcessao*12-AF124),0)</f>
        <v>31.748674689853317</v>
      </c>
      <c r="AG136" s="153">
        <f>-IF(AG124&lt;=PrazoFin*12,(SUM(AG63:$HI$63)+SUM(AG45:$HI$45))/(PrazoConcessao*12-AG124),0)</f>
        <v>31.557236487150206</v>
      </c>
      <c r="AH136" s="153">
        <f>-IF(AH124&lt;=PrazoFin*12,(SUM(AH63:$HI$63)+SUM(AH45:$HI$45))/(PrazoConcessao*12-AH124),0)</f>
        <v>31.363752527090714</v>
      </c>
      <c r="AI136" s="153">
        <f>-IF(AI124&lt;=PrazoFin*12,(SUM(AI63:$HI$63)+SUM(AI45:$HI$45))/(PrazoConcessao*12-AI124),0)</f>
        <v>31.1681918659717</v>
      </c>
      <c r="AJ136" s="153">
        <f>-IF(AJ124&lt;=PrazoFin*12,(SUM(AJ63:$HI$63)+SUM(AJ45:$HI$45))/(PrazoConcessao*12-AJ124),0)</f>
        <v>30.970522949553619</v>
      </c>
      <c r="AK136" s="153">
        <f>-IF(AK124&lt;=PrazoFin*12,(SUM(AK63:$HI$63)+SUM(AK45:$HI$45))/(PrazoConcessao*12-AK124),0)</f>
        <v>30.770713598056684</v>
      </c>
      <c r="AL136" s="153">
        <f>-IF(AL124&lt;=PrazoFin*12,(SUM(AL63:$HI$63)+SUM(AL45:$HI$45))/(PrazoConcessao*12-AL124),0)</f>
        <v>30.568730990713394</v>
      </c>
      <c r="AM136" s="153">
        <f>-IF(AM124&lt;=PrazoFin*12,(SUM(AM63:$HI$63)+SUM(AM45:$HI$45))/(PrazoConcessao*12-AM124),0)</f>
        <v>30.364541649861973</v>
      </c>
      <c r="AN136" s="153">
        <f>-IF(AN124&lt;=PrazoFin*12,(SUM(AN63:$HI$63)+SUM(AN45:$HI$45))/(PrazoConcessao*12-AN124),0)</f>
        <v>30.158111424564726</v>
      </c>
      <c r="AO136" s="153">
        <f>-IF(AO124&lt;=PrazoFin*12,(SUM(AO63:$HI$63)+SUM(AO45:$HI$45))/(PrazoConcessao*12-AO124),0)</f>
        <v>29.949405473734814</v>
      </c>
      <c r="AP136" s="153">
        <f>-IF(AP124&lt;=PrazoFin*12,(SUM(AP63:$HI$63)+SUM(AP45:$HI$45))/(PrazoConcessao*12-AP124),0)</f>
        <v>29.738388248753839</v>
      </c>
      <c r="AQ136" s="153">
        <f>-IF(AQ124&lt;=PrazoFin*12,(SUM(AQ63:$HI$63)+SUM(AQ45:$HI$45))/(PrazoConcessao*12-AQ124),0)</f>
        <v>29.525023475562698</v>
      </c>
      <c r="AR136" s="153">
        <f>-IF(AR124&lt;=PrazoFin*12,(SUM(AR63:$HI$63)+SUM(AR45:$HI$45))/(PrazoConcessao*12-AR124),0)</f>
        <v>29.309274136206486</v>
      </c>
      <c r="AS136" s="153">
        <f>-IF(AS124&lt;=PrazoFin*12,(SUM(AS63:$HI$63)+SUM(AS45:$HI$45))/(PrazoConcessao*12-AS124),0)</f>
        <v>29.09110244981439</v>
      </c>
      <c r="AT136" s="153">
        <f>-IF(AT124&lt;=PrazoFin*12,(SUM(AT63:$HI$63)+SUM(AT45:$HI$45))/(PrazoConcessao*12-AT124),0)</f>
        <v>28.870469852993988</v>
      </c>
      <c r="AU136" s="153">
        <f>-IF(AU124&lt;=PrazoFin*12,(SUM(AU63:$HI$63)+SUM(AU45:$HI$45))/(PrazoConcessao*12-AU124),0)</f>
        <v>28.647336979618956</v>
      </c>
      <c r="AV136" s="153">
        <f>-IF(AV124&lt;=PrazoFin*12,(SUM(AV63:$HI$63)+SUM(AV45:$HI$45))/(PrazoConcessao*12-AV124),0)</f>
        <v>28.421663639988171</v>
      </c>
      <c r="AW136" s="153">
        <f>-IF(AW124&lt;=PrazoFin*12,(SUM(AW63:$HI$63)+SUM(AW45:$HI$45))/(PrazoConcessao*12-AW124),0)</f>
        <v>28.193408799333216</v>
      </c>
      <c r="AX136" s="153">
        <f>-IF(AX124&lt;=PrazoFin*12,(SUM(AX63:$HI$63)+SUM(AX45:$HI$45))/(PrazoConcessao*12-AX124),0)</f>
        <v>27.962530555650595</v>
      </c>
      <c r="AY136" s="153">
        <f>-IF(AY124&lt;=PrazoFin*12,(SUM(AY63:$HI$63)+SUM(AY45:$HI$45))/(PrazoConcessao*12-AY124),0)</f>
        <v>27.72898611683344</v>
      </c>
      <c r="AZ136" s="153">
        <f>-IF(AZ124&lt;=PrazoFin*12,(SUM(AZ63:$HI$63)+SUM(AZ45:$HI$45))/(PrazoConcessao*12-AZ124),0)</f>
        <v>27.492731777077161</v>
      </c>
      <c r="BA136" s="153">
        <f>-IF(BA124&lt;=PrazoFin*12,(SUM(BA63:$HI$63)+SUM(BA45:$HI$45))/(PrazoConcessao*12-BA124),0)</f>
        <v>27.253722892531723</v>
      </c>
      <c r="BB136" s="153">
        <f>-IF(BB124&lt;=PrazoFin*12,(SUM(BB63:$HI$63)+SUM(BB45:$HI$45))/(PrazoConcessao*12-BB124),0)</f>
        <v>27.011913856172427</v>
      </c>
      <c r="BC136" s="153">
        <f>-IF(BC124&lt;=PrazoFin*12,(SUM(BC63:$HI$63)+SUM(BC45:$HI$45))/(PrazoConcessao*12-BC124),0)</f>
        <v>26.767258071859803</v>
      </c>
      <c r="BD136" s="153">
        <f>-IF(BD124&lt;=PrazoFin*12,(SUM(BD63:$HI$63)+SUM(BD45:$HI$45))/(PrazoConcessao*12-BD124),0)</f>
        <v>26.51970792755797</v>
      </c>
      <c r="BE136" s="153">
        <f>-IF(BE124&lt;=PrazoFin*12,(SUM(BE63:$HI$63)+SUM(BE45:$HI$45))/(PrazoConcessao*12-BE124),0)</f>
        <v>26.269214767679294</v>
      </c>
      <c r="BF136" s="153">
        <f>-IF(BF124&lt;=PrazoFin*12,(SUM(BF63:$HI$63)+SUM(BF45:$HI$45))/(PrazoConcessao*12-BF124),0)</f>
        <v>26.015728864522092</v>
      </c>
      <c r="BG136" s="153">
        <f>-IF(BG124&lt;=PrazoFin*12,(SUM(BG63:$HI$63)+SUM(BG45:$HI$45))/(PrazoConcessao*12-BG124),0)</f>
        <v>25.759199388766444</v>
      </c>
      <c r="BH136" s="153">
        <f>-IF(BH124&lt;=PrazoFin*12,(SUM(BH63:$HI$63)+SUM(BH45:$HI$45))/(PrazoConcessao*12-BH124),0)</f>
        <v>25.499574378991628</v>
      </c>
      <c r="BI136" s="153">
        <f>-IF(BI124&lt;=PrazoFin*12,(SUM(BI63:$HI$63)+SUM(BI45:$HI$45))/(PrazoConcessao*12-BI124),0)</f>
        <v>25.236800710177153</v>
      </c>
      <c r="BJ136" s="153">
        <f>-IF(BJ124&lt;=PrazoFin*12,(SUM(BJ63:$HI$63)+SUM(BJ45:$HI$45))/(PrazoConcessao*12-BJ124),0)</f>
        <v>24.970824061147709</v>
      </c>
      <c r="BK136" s="153">
        <f>-IF(BK124&lt;=PrazoFin*12,(SUM(BK63:$HI$63)+SUM(BK45:$HI$45))/(PrazoConcessao*12-BK124),0)</f>
        <v>24.701588880920436</v>
      </c>
      <c r="BL136" s="153">
        <f>-IF(BL124&lt;=PrazoFin*12,(SUM(BL63:$HI$63)+SUM(BL45:$HI$45))/(PrazoConcessao*12-BL124),0)</f>
        <v>24.429038353911054</v>
      </c>
      <c r="BM136" s="153">
        <f>-IF(BM124&lt;=PrazoFin*12,(SUM(BM63:$HI$63)+SUM(BM45:$HI$45))/(PrazoConcessao*12-BM124),0)</f>
        <v>24.153114363953634</v>
      </c>
      <c r="BN136" s="153">
        <f>-IF(BN124&lt;=PrazoFin*12,(SUM(BN63:$HI$63)+SUM(BN45:$HI$45))/(PrazoConcessao*12-BN124),0)</f>
        <v>23.873757457086327</v>
      </c>
      <c r="BO136" s="153">
        <f>-IF(BO124&lt;=PrazoFin*12,(SUM(BO63:$HI$63)+SUM(BO45:$HI$45))/(PrazoConcessao*12-BO124),0)</f>
        <v>23.590906803053603</v>
      </c>
      <c r="BP136" s="153">
        <f>-IF(BP124&lt;=PrazoFin*12,(SUM(BP63:$HI$63)+SUM(BP45:$HI$45))/(PrazoConcessao*12-BP124),0)</f>
        <v>23.304500155472933</v>
      </c>
      <c r="BQ136" s="153">
        <f>-IF(BQ124&lt;=PrazoFin*12,(SUM(BQ63:$HI$63)+SUM(BQ45:$HI$45))/(PrazoConcessao*12-BQ124),0)</f>
        <v>23.014473810611651</v>
      </c>
      <c r="BR136" s="153">
        <f>-IF(BR124&lt;=PrazoFin*12,(SUM(BR63:$HI$63)+SUM(BR45:$HI$45))/(PrazoConcessao*12-BR124),0)</f>
        <v>22.720762564717003</v>
      </c>
      <c r="BS136" s="153">
        <f>-IF(BS124&lt;=PrazoFin*12,(SUM(BS63:$HI$63)+SUM(BS45:$HI$45))/(PrazoConcessao*12-BS124),0)</f>
        <v>22.423299669839917</v>
      </c>
      <c r="BT136" s="153">
        <f>-IF(BT124&lt;=PrazoFin*12,(SUM(BT63:$HI$63)+SUM(BT45:$HI$45))/(PrazoConcessao*12-BT124),0)</f>
        <v>22.122016788090001</v>
      </c>
      <c r="BU136" s="153">
        <f>-IF(BU124&lt;=PrazoFin*12,(SUM(BU63:$HI$63)+SUM(BU45:$HI$45))/(PrazoConcessao*12-BU124),0)</f>
        <v>21.81684394425648</v>
      </c>
      <c r="BV136" s="153">
        <f>-IF(BV124&lt;=PrazoFin*12,(SUM(BV63:$HI$63)+SUM(BV45:$HI$45))/(PrazoConcessao*12-BV124),0)</f>
        <v>21.507709476726514</v>
      </c>
      <c r="BW136" s="153">
        <f>-IF(BW124&lt;=PrazoFin*12,(SUM(BW63:$HI$63)+SUM(BW45:$HI$45))/(PrazoConcessao*12-BW124),0)</f>
        <v>21.194539986629149</v>
      </c>
      <c r="BX136" s="153">
        <f>-IF(BX124&lt;=PrazoFin*12,(SUM(BX63:$HI$63)+SUM(BX45:$HI$45))/(PrazoConcessao*12-BX124),0)</f>
        <v>20.877260285129562</v>
      </c>
      <c r="BY136" s="153">
        <f>-IF(BY124&lt;=PrazoFin*12,(SUM(BY63:$HI$63)+SUM(BY45:$HI$45))/(PrazoConcessao*12-BY124),0)</f>
        <v>20.555793338794757</v>
      </c>
      <c r="BZ136" s="153">
        <f>-IF(BZ124&lt;=PrazoFin*12,(SUM(BZ63:$HI$63)+SUM(BZ45:$HI$45))/(PrazoConcessao*12-BZ124),0)</f>
        <v>20.230060212947734</v>
      </c>
      <c r="CA136" s="153">
        <f>-IF(CA124&lt;=PrazoFin*12,(SUM(CA63:$HI$63)+SUM(CA45:$HI$45))/(PrazoConcessao*12-CA124),0)</f>
        <v>19.899980012923347</v>
      </c>
      <c r="CB136" s="153">
        <f>-IF(CB124&lt;=PrazoFin*12,(SUM(CB63:$HI$63)+SUM(CB45:$HI$45))/(PrazoConcessao*12-CB124),0)</f>
        <v>19.565469823134549</v>
      </c>
      <c r="CC136" s="153">
        <f>-IF(CC124&lt;=PrazoFin*12,(SUM(CC63:$HI$63)+SUM(CC45:$HI$45))/(PrazoConcessao*12-CC124),0)</f>
        <v>19.226444643853227</v>
      </c>
      <c r="CD136" s="153">
        <f>-IF(CD124&lt;=PrazoFin*12,(SUM(CD63:$HI$63)+SUM(CD45:$HI$45))/(PrazoConcessao*12-CD124),0)</f>
        <v>18.882817325605064</v>
      </c>
      <c r="CE136" s="153">
        <f>-IF(CE124&lt;=PrazoFin*12,(SUM(CE63:$HI$63)+SUM(CE45:$HI$45))/(PrazoConcessao*12-CE124),0)</f>
        <v>18.534498501072626</v>
      </c>
      <c r="CF136" s="153">
        <f>-IF(CF124&lt;=PrazoFin*12,(SUM(CF63:$HI$63)+SUM(CF45:$HI$45))/(PrazoConcessao*12-CF124),0)</f>
        <v>18.181396514395669</v>
      </c>
      <c r="CG136" s="153">
        <f>-IF(CG124&lt;=PrazoFin*12,(SUM(CG63:$HI$63)+SUM(CG45:$HI$45))/(PrazoConcessao*12-CG124),0)</f>
        <v>17.823417347751807</v>
      </c>
      <c r="CH136" s="153">
        <f>-IF(CH124&lt;=PrazoFin*12,(SUM(CH63:$HI$63)+SUM(CH45:$HI$45))/(PrazoConcessao*12-CH124),0)</f>
        <v>17.460464545094741</v>
      </c>
      <c r="CI136" s="153">
        <f>-IF(CI124&lt;=PrazoFin*12,(SUM(CI63:$HI$63)+SUM(CI45:$HI$45))/(PrazoConcessao*12-CI124),0)</f>
        <v>17.092439132920838</v>
      </c>
      <c r="CJ136" s="153">
        <f>-IF(CJ124&lt;=PrazoFin*12,(SUM(CJ63:$HI$63)+SUM(CJ45:$HI$45))/(PrazoConcessao*12-CJ124),0)</f>
        <v>16.719239537928129</v>
      </c>
      <c r="CK136" s="153">
        <f>-IF(CK124&lt;=PrazoFin*12,(SUM(CK63:$HI$63)+SUM(CK45:$HI$45))/(PrazoConcessao*12-CK124),0)</f>
        <v>16.340761501424542</v>
      </c>
      <c r="CL136" s="153">
        <f>-IF(CL124&lt;=PrazoFin*12,(SUM(CL63:$HI$63)+SUM(CL45:$HI$45))/(PrazoConcessao*12-CL124),0)</f>
        <v>15.956897990334745</v>
      </c>
      <c r="CM136" s="153">
        <f>-IF(CM124&lt;=PrazoFin*12,(SUM(CM63:$HI$63)+SUM(CM45:$HI$45))/(PrazoConcessao*12-CM124),0)</f>
        <v>15.567539104646848</v>
      </c>
      <c r="CN136" s="153">
        <f>-IF(CN124&lt;=PrazoFin*12,(SUM(CN63:$HI$63)+SUM(CN45:$HI$45))/(PrazoConcessao*12-CN124),0)</f>
        <v>15.172571981131632</v>
      </c>
      <c r="CO136" s="153">
        <f>-IF(CO124&lt;=PrazoFin*12,(SUM(CO63:$HI$63)+SUM(CO45:$HI$45))/(PrazoConcessao*12-CO124),0)</f>
        <v>14.771880693158142</v>
      </c>
      <c r="CP136" s="153">
        <f>-IF(CP124&lt;=PrazoFin*12,(SUM(CP63:$HI$63)+SUM(CP45:$HI$45))/(PrazoConcessao*12-CP124),0)</f>
        <v>14.365346146419602</v>
      </c>
      <c r="CQ136" s="153">
        <f>-IF(CQ124&lt;=PrazoFin*12,(SUM(CQ63:$HI$63)+SUM(CQ45:$HI$45))/(PrazoConcessao*12-CQ124),0)</f>
        <v>13.952845970373705</v>
      </c>
      <c r="CR136" s="153">
        <f>-IF(CR124&lt;=PrazoFin*12,(SUM(CR63:$HI$63)+SUM(CR45:$HI$45))/(PrazoConcessao*12-CR124),0)</f>
        <v>13.534254405190257</v>
      </c>
      <c r="CS136" s="153">
        <f>-IF(CS124&lt;=PrazoFin*12,(SUM(CS63:$HI$63)+SUM(CS45:$HI$45))/(PrazoConcessao*12-CS124),0)</f>
        <v>13.109442183987916</v>
      </c>
      <c r="CT136" s="153">
        <f>-IF(CT124&lt;=PrazoFin*12,(SUM(CT63:$HI$63)+SUM(CT45:$HI$45))/(PrazoConcessao*12-CT124),0)</f>
        <v>12.678276410129277</v>
      </c>
      <c r="CU136" s="153">
        <f>-IF(CU124&lt;=PrazoFin*12,(SUM(CU63:$HI$63)+SUM(CU45:$HI$45))/(PrazoConcessao*12-CU124),0)</f>
        <v>12.240620429330814</v>
      </c>
      <c r="CV136" s="153">
        <f>-IF(CV124&lt;=PrazoFin*12,(SUM(CV63:$HI$63)+SUM(CV45:$HI$45))/(PrazoConcessao*12-CV124),0)</f>
        <v>11.796333696330191</v>
      </c>
      <c r="CW136" s="153">
        <f>-IF(CW124&lt;=PrazoFin*12,(SUM(CW63:$HI$63)+SUM(CW45:$HI$45))/(PrazoConcessao*12-CW124),0)</f>
        <v>11.345271635838827</v>
      </c>
      <c r="CX136" s="153">
        <f>-IF(CX124&lt;=PrazoFin*12,(SUM(CX63:$HI$63)+SUM(CX45:$HI$45))/(PrazoConcessao*12-CX124),0)</f>
        <v>10.887285497491941</v>
      </c>
      <c r="CY136" s="153">
        <f>-IF(CY124&lt;=PrazoFin*12,(SUM(CY63:$HI$63)+SUM(CY45:$HI$45))/(PrazoConcessao*12-CY124),0)</f>
        <v>10.422222204491529</v>
      </c>
      <c r="CZ136" s="153">
        <f>-IF(CZ124&lt;=PrazoFin*12,(SUM(CZ63:$HI$63)+SUM(CZ45:$HI$45))/(PrazoConcessao*12-CZ124),0)</f>
        <v>9.9499241956201292</v>
      </c>
      <c r="DA136" s="153">
        <f>-IF(DA124&lt;=PrazoFin*12,(SUM(DA63:$HI$63)+SUM(DA45:$HI$45))/(PrazoConcessao*12-DA124),0)</f>
        <v>9.4702292602840199</v>
      </c>
      <c r="DB136" s="153">
        <f>-IF(DB124&lt;=PrazoFin*12,(SUM(DB63:$HI$63)+SUM(DB45:$HI$45))/(PrazoConcessao*12-DB124),0)</f>
        <v>8.9829703662245546</v>
      </c>
      <c r="DC136" s="153">
        <f>-IF(DC124&lt;=PrazoFin*12,(SUM(DC63:$HI$63)+SUM(DC45:$HI$45))/(PrazoConcessao*12-DC124),0)</f>
        <v>8.4879754795144766</v>
      </c>
      <c r="DD136" s="153">
        <f>-IF(DD124&lt;=PrazoFin*12,(SUM(DD63:$HI$63)+SUM(DD45:$HI$45))/(PrazoConcessao*12-DD124),0)</f>
        <v>7.9850673764333093</v>
      </c>
      <c r="DE136" s="153">
        <f>-IF(DE124&lt;=PrazoFin*12,(SUM(DE63:$HI$63)+SUM(DE45:$HI$45))/(PrazoConcessao*12-DE124),0)</f>
        <v>7.4740634467910168</v>
      </c>
      <c r="DF136" s="153">
        <f>-IF(DF124&lt;=PrazoFin*12,(SUM(DF63:$HI$63)+SUM(DF45:$HI$45))/(PrazoConcessao*12-DF124),0)</f>
        <v>6.9547754882430972</v>
      </c>
      <c r="DG136" s="153">
        <f>-IF(DG124&lt;=PrazoFin*12,(SUM(DG63:$HI$63)+SUM(DG45:$HI$45))/(PrazoConcessao*12-DG124),0)</f>
        <v>6.4270094911119289</v>
      </c>
      <c r="DH136" s="153">
        <f>-IF(DH124&lt;=PrazoFin*12,(SUM(DH63:$HI$63)+SUM(DH45:$HI$45))/(PrazoConcessao*12-DH124),0)</f>
        <v>5.8905654131992655</v>
      </c>
      <c r="DI136" s="153">
        <f>-IF(DI124&lt;=PrazoFin*12,(SUM(DI63:$HI$63)+SUM(DI45:$HI$45))/(PrazoConcessao*12-DI124),0)</f>
        <v>5.3452369440424867</v>
      </c>
      <c r="DJ136" s="153">
        <f>-IF(DJ124&lt;=PrazoFin*12,(SUM(DJ63:$HI$63)+SUM(DJ45:$HI$45))/(PrazoConcessao*12-DJ124),0)</f>
        <v>4.7908112580327717</v>
      </c>
      <c r="DK136" s="153">
        <f>-IF(DK124&lt;=PrazoFin*12,(SUM(DK63:$HI$63)+SUM(DK45:$HI$45))/(PrazoConcessao*12-DK124),0)</f>
        <v>4.2270687557764086</v>
      </c>
      <c r="DL136" s="153">
        <f>-IF(DL124&lt;=PrazoFin*12,(SUM(DL63:$HI$63)+SUM(DL45:$HI$45))/(PrazoConcessao*12-DL124),0)</f>
        <v>3.6537827930408477</v>
      </c>
      <c r="DM136" s="153">
        <f>-IF(DM124&lt;=PrazoFin*12,(SUM(DM63:$HI$63)+SUM(DM45:$HI$45))/(PrazoConcessao*12-DM124),0)</f>
        <v>3.0707193965846438</v>
      </c>
      <c r="DN136" s="153">
        <f>-IF(DN124&lt;=PrazoFin*12,(SUM(DN63:$HI$63)+SUM(DN45:$HI$45))/(PrazoConcessao*12-DN124),0)</f>
        <v>2.4776369661248259</v>
      </c>
      <c r="DO136" s="153">
        <f>-IF(DO124&lt;=PrazoFin*12,(SUM(DO63:$HI$63)+SUM(DO45:$HI$45))/(PrazoConcessao*12-DO124),0)</f>
        <v>1.8742859616463066</v>
      </c>
      <c r="DP136" s="153">
        <f>-IF(DP124&lt;=PrazoFin*12,(SUM(DP63:$HI$63)+SUM(DP45:$HI$45))/(PrazoConcessao*12-DP124),0)</f>
        <v>1.2604085752053422</v>
      </c>
      <c r="DQ136" s="153">
        <f>-IF(DQ124&lt;=PrazoFin*12,(SUM(DQ63:$HI$63)+SUM(DQ45:$HI$45))/(PrazoConcessao*12-DQ124),0)</f>
        <v>0.63573838632252755</v>
      </c>
      <c r="DR136" s="153">
        <f>-IF(DR124&lt;=PrazoFin*12,(SUM(DR63:$HI$63)+SUM(DR45:$HI$45))/(PrazoConcessao*12-DR124),0)</f>
        <v>0</v>
      </c>
      <c r="DS136" s="153">
        <f>-IF(DS124&lt;=PrazoFin*12,(SUM(DS63:$HI$63)+SUM(DS45:$HI$45))/(PrazoConcessao*12-DS124),0)</f>
        <v>0</v>
      </c>
      <c r="DT136" s="153">
        <f>-IF(DT124&lt;=PrazoFin*12,(SUM(DT63:$HI$63)+SUM(DT45:$HI$45))/(PrazoConcessao*12-DT124),0)</f>
        <v>0</v>
      </c>
      <c r="DU136" s="153">
        <f>-IF(DU124&lt;=PrazoFin*12,(SUM(DU63:$HI$63)+SUM(DU45:$HI$45))/(PrazoConcessao*12-DU124),0)</f>
        <v>0</v>
      </c>
      <c r="DV136" s="153">
        <f>-IF(DV124&lt;=PrazoFin*12,(SUM(DV63:$HI$63)+SUM(DV45:$HI$45))/(PrazoConcessao*12-DV124),0)</f>
        <v>0</v>
      </c>
      <c r="DW136" s="153">
        <f>-IF(DW124&lt;=PrazoFin*12,(SUM(DW63:$HI$63)+SUM(DW45:$HI$45))/(PrazoConcessao*12-DW124),0)</f>
        <v>0</v>
      </c>
      <c r="DX136" s="153">
        <f>-IF(DX124&lt;=PrazoFin*12,(SUM(DX63:$HI$63)+SUM(DX45:$HI$45))/(PrazoConcessao*12-DX124),0)</f>
        <v>0</v>
      </c>
      <c r="DY136" s="153">
        <f>-IF(DY124&lt;=PrazoFin*12,(SUM(DY63:$HI$63)+SUM(DY45:$HI$45))/(PrazoConcessao*12-DY124),0)</f>
        <v>0</v>
      </c>
      <c r="DZ136" s="153">
        <f>-IF(DZ124&lt;=PrazoFin*12,(SUM(DZ63:$HI$63)+SUM(DZ45:$HI$45))/(PrazoConcessao*12-DZ124),0)</f>
        <v>0</v>
      </c>
      <c r="EA136" s="153">
        <f>-IF(EA124&lt;=PrazoFin*12,(SUM(EA63:$HI$63)+SUM(EA45:$HI$45))/(PrazoConcessao*12-EA124),0)</f>
        <v>0</v>
      </c>
      <c r="EB136" s="153">
        <f>-IF(EB124&lt;=PrazoFin*12,(SUM(EB63:$HI$63)+SUM(EB45:$HI$45))/(PrazoConcessao*12-EB124),0)</f>
        <v>0</v>
      </c>
      <c r="EC136" s="153">
        <f>-IF(EC124&lt;=PrazoFin*12,(SUM(EC63:$HI$63)+SUM(EC45:$HI$45))/(PrazoConcessao*12-EC124),0)</f>
        <v>0</v>
      </c>
      <c r="ED136" s="153">
        <f>-IF(ED124&lt;=PrazoFin*12,(SUM(ED63:$HI$63)+SUM(ED45:$HI$45))/(PrazoConcessao*12-ED124),0)</f>
        <v>0</v>
      </c>
      <c r="EE136" s="153">
        <f>-IF(EE124&lt;=PrazoFin*12,(SUM(EE63:$HI$63)+SUM(EE45:$HI$45))/(PrazoConcessao*12-EE124),0)</f>
        <v>0</v>
      </c>
      <c r="EF136" s="153">
        <f>-IF(EF124&lt;=PrazoFin*12,(SUM(EF63:$HI$63)+SUM(EF45:$HI$45))/(PrazoConcessao*12-EF124),0)</f>
        <v>0</v>
      </c>
      <c r="EG136" s="153">
        <f>-IF(EG124&lt;=PrazoFin*12,(SUM(EG63:$HI$63)+SUM(EG45:$HI$45))/(PrazoConcessao*12-EG124),0)</f>
        <v>0</v>
      </c>
      <c r="EH136" s="153">
        <f>-IF(EH124&lt;=PrazoFin*12,(SUM(EH63:$HI$63)+SUM(EH45:$HI$45))/(PrazoConcessao*12-EH124),0)</f>
        <v>0</v>
      </c>
      <c r="EI136" s="153">
        <f>-IF(EI124&lt;=PrazoFin*12,(SUM(EI63:$HI$63)+SUM(EI45:$HI$45))/(PrazoConcessao*12-EI124),0)</f>
        <v>0</v>
      </c>
      <c r="EJ136" s="153">
        <f>-IF(EJ124&lt;=PrazoFin*12,(SUM(EJ63:$HI$63)+SUM(EJ45:$HI$45))/(PrazoConcessao*12-EJ124),0)</f>
        <v>0</v>
      </c>
      <c r="EK136" s="153">
        <f>-IF(EK124&lt;=PrazoFin*12,(SUM(EK63:$HI$63)+SUM(EK45:$HI$45))/(PrazoConcessao*12-EK124),0)</f>
        <v>0</v>
      </c>
      <c r="EL136" s="153">
        <f>-IF(EL124&lt;=PrazoFin*12,(SUM(EL63:$HI$63)+SUM(EL45:$HI$45))/(PrazoConcessao*12-EL124),0)</f>
        <v>0</v>
      </c>
      <c r="EM136" s="153">
        <f>-IF(EM124&lt;=PrazoFin*12,(SUM(EM63:$HI$63)+SUM(EM45:$HI$45))/(PrazoConcessao*12-EM124),0)</f>
        <v>0</v>
      </c>
      <c r="EN136" s="153">
        <f>-IF(EN124&lt;=PrazoFin*12,(SUM(EN63:$HI$63)+SUM(EN45:$HI$45))/(PrazoConcessao*12-EN124),0)</f>
        <v>0</v>
      </c>
      <c r="EO136" s="153">
        <f>-IF(EO124&lt;=PrazoFin*12,(SUM(EO63:$HI$63)+SUM(EO45:$HI$45))/(PrazoConcessao*12-EO124),0)</f>
        <v>0</v>
      </c>
      <c r="EP136" s="153">
        <f>-IF(EP124&lt;=PrazoFin*12,(SUM(EP63:$HI$63)+SUM(EP45:$HI$45))/(PrazoConcessao*12-EP124),0)</f>
        <v>0</v>
      </c>
      <c r="EQ136" s="153">
        <f>-IF(EQ124&lt;=PrazoFin*12,(SUM(EQ63:$HI$63)+SUM(EQ45:$HI$45))/(PrazoConcessao*12-EQ124),0)</f>
        <v>0</v>
      </c>
      <c r="ER136" s="153">
        <f>-IF(ER124&lt;=PrazoFin*12,(SUM(ER63:$HI$63)+SUM(ER45:$HI$45))/(PrazoConcessao*12-ER124),0)</f>
        <v>0</v>
      </c>
      <c r="ES136" s="153">
        <f>-IF(ES124&lt;=PrazoFin*12,(SUM(ES63:$HI$63)+SUM(ES45:$HI$45))/(PrazoConcessao*12-ES124),0)</f>
        <v>0</v>
      </c>
      <c r="ET136" s="153">
        <f>-IF(ET124&lt;=PrazoFin*12,(SUM(ET63:$HI$63)+SUM(ET45:$HI$45))/(PrazoConcessao*12-ET124),0)</f>
        <v>0</v>
      </c>
      <c r="EU136" s="153">
        <f>-IF(EU124&lt;=PrazoFin*12,(SUM(EU63:$HI$63)+SUM(EU45:$HI$45))/(PrazoConcessao*12-EU124),0)</f>
        <v>0</v>
      </c>
      <c r="EV136" s="153">
        <f>-IF(EV124&lt;=PrazoFin*12,(SUM(EV63:$HI$63)+SUM(EV45:$HI$45))/(PrazoConcessao*12-EV124),0)</f>
        <v>0</v>
      </c>
      <c r="EW136" s="153">
        <f>-IF(EW124&lt;=PrazoFin*12,(SUM(EW63:$HI$63)+SUM(EW45:$HI$45))/(PrazoConcessao*12-EW124),0)</f>
        <v>0</v>
      </c>
      <c r="EX136" s="153">
        <f>-IF(EX124&lt;=PrazoFin*12,(SUM(EX63:$HI$63)+SUM(EX45:$HI$45))/(PrazoConcessao*12-EX124),0)</f>
        <v>0</v>
      </c>
      <c r="EY136" s="153">
        <f>-IF(EY124&lt;=PrazoFin*12,(SUM(EY63:$HI$63)+SUM(EY45:$HI$45))/(PrazoConcessao*12-EY124),0)</f>
        <v>0</v>
      </c>
      <c r="EZ136" s="153">
        <f>-IF(EZ124&lt;=PrazoFin*12,(SUM(EZ63:$HI$63)+SUM(EZ45:$HI$45))/(PrazoConcessao*12-EZ124),0)</f>
        <v>0</v>
      </c>
      <c r="FA136" s="153">
        <f>-IF(FA124&lt;=PrazoFin*12,(SUM(FA63:$HI$63)+SUM(FA45:$HI$45))/(PrazoConcessao*12-FA124),0)</f>
        <v>0</v>
      </c>
      <c r="FB136" s="153">
        <f>-IF(FB124&lt;=PrazoFin*12,(SUM(FB63:$HI$63)+SUM(FB45:$HI$45))/(PrazoConcessao*12-FB124),0)</f>
        <v>0</v>
      </c>
      <c r="FC136" s="153">
        <f>-IF(FC124&lt;=PrazoFin*12,(SUM(FC63:$HI$63)+SUM(FC45:$HI$45))/(PrazoConcessao*12-FC124),0)</f>
        <v>0</v>
      </c>
      <c r="FD136" s="153">
        <f>-IF(FD124&lt;=PrazoFin*12,(SUM(FD63:$HI$63)+SUM(FD45:$HI$45))/(PrazoConcessao*12-FD124),0)</f>
        <v>0</v>
      </c>
      <c r="FE136" s="153">
        <f>-IF(FE124&lt;=PrazoFin*12,(SUM(FE63:$HI$63)+SUM(FE45:$HI$45))/(PrazoConcessao*12-FE124),0)</f>
        <v>0</v>
      </c>
      <c r="FF136" s="153">
        <f>-IF(FF124&lt;=PrazoFin*12,(SUM(FF63:$HI$63)+SUM(FF45:$HI$45))/(PrazoConcessao*12-FF124),0)</f>
        <v>0</v>
      </c>
      <c r="FG136" s="153">
        <f>-IF(FG124&lt;=PrazoFin*12,(SUM(FG63:$HI$63)+SUM(FG45:$HI$45))/(PrazoConcessao*12-FG124),0)</f>
        <v>0</v>
      </c>
      <c r="FH136" s="153">
        <f>-IF(FH124&lt;=PrazoFin*12,(SUM(FH63:$HI$63)+SUM(FH45:$HI$45))/(PrazoConcessao*12-FH124),0)</f>
        <v>0</v>
      </c>
      <c r="FI136" s="153">
        <f>-IF(FI124&lt;=PrazoFin*12,(SUM(FI63:$HI$63)+SUM(FI45:$HI$45))/(PrazoConcessao*12-FI124),0)</f>
        <v>0</v>
      </c>
      <c r="FJ136" s="153">
        <f>-IF(FJ124&lt;=PrazoFin*12,(SUM(FJ63:$HI$63)+SUM(FJ45:$HI$45))/(PrazoConcessao*12-FJ124),0)</f>
        <v>0</v>
      </c>
      <c r="FK136" s="153">
        <f>-IF(FK124&lt;=PrazoFin*12,(SUM(FK63:$HI$63)+SUM(FK45:$HI$45))/(PrazoConcessao*12-FK124),0)</f>
        <v>0</v>
      </c>
      <c r="FL136" s="153">
        <f>-IF(FL124&lt;=PrazoFin*12,(SUM(FL63:$HI$63)+SUM(FL45:$HI$45))/(PrazoConcessao*12-FL124),0)</f>
        <v>0</v>
      </c>
      <c r="FM136" s="153">
        <f>-IF(FM124&lt;=PrazoFin*12,(SUM(FM63:$HI$63)+SUM(FM45:$HI$45))/(PrazoConcessao*12-FM124),0)</f>
        <v>0</v>
      </c>
      <c r="FN136" s="153">
        <f>-IF(FN124&lt;=PrazoFin*12,(SUM(FN63:$HI$63)+SUM(FN45:$HI$45))/(PrazoConcessao*12-FN124),0)</f>
        <v>0</v>
      </c>
      <c r="FO136" s="153">
        <f>-IF(FO124&lt;=PrazoFin*12,(SUM(FO63:$HI$63)+SUM(FO45:$HI$45))/(PrazoConcessao*12-FO124),0)</f>
        <v>0</v>
      </c>
      <c r="FP136" s="153">
        <f>-IF(FP124&lt;=PrazoFin*12,(SUM(FP63:$HI$63)+SUM(FP45:$HI$45))/(PrazoConcessao*12-FP124),0)</f>
        <v>0</v>
      </c>
      <c r="FQ136" s="153">
        <f>-IF(FQ124&lt;=PrazoFin*12,(SUM(FQ63:$HI$63)+SUM(FQ45:$HI$45))/(PrazoConcessao*12-FQ124),0)</f>
        <v>0</v>
      </c>
      <c r="FR136" s="153">
        <f>-IF(FR124&lt;=PrazoFin*12,(SUM(FR63:$HI$63)+SUM(FR45:$HI$45))/(PrazoConcessao*12-FR124),0)</f>
        <v>0</v>
      </c>
      <c r="FS136" s="153">
        <f>-IF(FS124&lt;=PrazoFin*12,(SUM(FS63:$HI$63)+SUM(FS45:$HI$45))/(PrazoConcessao*12-FS124),0)</f>
        <v>0</v>
      </c>
      <c r="FT136" s="153">
        <f>-IF(FT124&lt;=PrazoFin*12,(SUM(FT63:$HI$63)+SUM(FT45:$HI$45))/(PrazoConcessao*12-FT124),0)</f>
        <v>0</v>
      </c>
      <c r="FU136" s="153">
        <f>-IF(FU124&lt;=PrazoFin*12,(SUM(FU63:$HI$63)+SUM(FU45:$HI$45))/(PrazoConcessao*12-FU124),0)</f>
        <v>0</v>
      </c>
      <c r="FV136" s="153">
        <f>-IF(FV124&lt;=PrazoFin*12,(SUM(FV63:$HI$63)+SUM(FV45:$HI$45))/(PrazoConcessao*12-FV124),0)</f>
        <v>0</v>
      </c>
      <c r="FW136" s="153">
        <f>-IF(FW124&lt;=PrazoFin*12,(SUM(FW63:$HI$63)+SUM(FW45:$HI$45))/(PrazoConcessao*12-FW124),0)</f>
        <v>0</v>
      </c>
      <c r="FX136" s="153">
        <f>-IF(FX124&lt;=PrazoFin*12,(SUM(FX63:$HI$63)+SUM(FX45:$HI$45))/(PrazoConcessao*12-FX124),0)</f>
        <v>0</v>
      </c>
      <c r="FY136" s="153">
        <f>-IF(FY124&lt;=PrazoFin*12,(SUM(FY63:$HI$63)+SUM(FY45:$HI$45))/(PrazoConcessao*12-FY124),0)</f>
        <v>0</v>
      </c>
      <c r="FZ136" s="153">
        <f>-IF(FZ124&lt;=PrazoFin*12,(SUM(FZ63:$HI$63)+SUM(FZ45:$HI$45))/(PrazoConcessao*12-FZ124),0)</f>
        <v>0</v>
      </c>
      <c r="GA136" s="153">
        <f>-IF(GA124&lt;=PrazoFin*12,(SUM(GA63:$HI$63)+SUM(GA45:$HI$45))/(PrazoConcessao*12-GA124),0)</f>
        <v>0</v>
      </c>
      <c r="GB136" s="153">
        <f>-IF(GB124&lt;=PrazoFin*12,(SUM(GB63:$HI$63)+SUM(GB45:$HI$45))/(PrazoConcessao*12-GB124),0)</f>
        <v>0</v>
      </c>
      <c r="GC136" s="153">
        <f>-IF(GC124&lt;=PrazoFin*12,(SUM(GC63:$HI$63)+SUM(GC45:$HI$45))/(PrazoConcessao*12-GC124),0)</f>
        <v>0</v>
      </c>
      <c r="GD136" s="153">
        <f>-IF(GD124&lt;=PrazoFin*12,(SUM(GD63:$HI$63)+SUM(GD45:$HI$45))/(PrazoConcessao*12-GD124),0)</f>
        <v>0</v>
      </c>
      <c r="GE136" s="153">
        <f>-IF(GE124&lt;=PrazoFin*12,(SUM(GE63:$HI$63)+SUM(GE45:$HI$45))/(PrazoConcessao*12-GE124),0)</f>
        <v>0</v>
      </c>
      <c r="GF136" s="153">
        <f>-IF(GF124&lt;=PrazoFin*12,(SUM(GF63:$HI$63)+SUM(GF45:$HI$45))/(PrazoConcessao*12-GF124),0)</f>
        <v>0</v>
      </c>
      <c r="GG136" s="153">
        <f>-IF(GG124&lt;=PrazoFin*12,(SUM(GG63:$HI$63)+SUM(GG45:$HI$45))/(PrazoConcessao*12-GG124),0)</f>
        <v>0</v>
      </c>
      <c r="GH136" s="153">
        <f>-IF(GH124&lt;=PrazoFin*12,(SUM(GH63:$HI$63)+SUM(GH45:$HI$45))/(PrazoConcessao*12-GH124),0)</f>
        <v>0</v>
      </c>
      <c r="GI136" s="153">
        <f>-IF(GI124&lt;=PrazoFin*12,(SUM(GI63:$HI$63)+SUM(GI45:$HI$45))/(PrazoConcessao*12-GI124),0)</f>
        <v>0</v>
      </c>
      <c r="GJ136" s="153">
        <f>-IF(GJ124&lt;=PrazoFin*12,(SUM(GJ63:$HI$63)+SUM(GJ45:$HI$45))/(PrazoConcessao*12-GJ124),0)</f>
        <v>0</v>
      </c>
      <c r="GK136" s="153">
        <f>-IF(GK124&lt;=PrazoFin*12,(SUM(GK63:$HI$63)+SUM(GK45:$HI$45))/(PrazoConcessao*12-GK124),0)</f>
        <v>0</v>
      </c>
      <c r="GL136" s="153">
        <f>-IF(GL124&lt;=PrazoFin*12,(SUM(GL63:$HI$63)+SUM(GL45:$HI$45))/(PrazoConcessao*12-GL124),0)</f>
        <v>0</v>
      </c>
      <c r="GM136" s="153">
        <f>-IF(GM124&lt;=PrazoFin*12,(SUM(GM63:$HI$63)+SUM(GM45:$HI$45))/(PrazoConcessao*12-GM124),0)</f>
        <v>0</v>
      </c>
      <c r="GN136" s="153">
        <f>-IF(GN124&lt;=PrazoFin*12,(SUM(GN63:$HI$63)+SUM(GN45:$HI$45))/(PrazoConcessao*12-GN124),0)</f>
        <v>0</v>
      </c>
      <c r="GO136" s="153">
        <f>-IF(GO124&lt;=PrazoFin*12,(SUM(GO63:$HI$63)+SUM(GO45:$HI$45))/(PrazoConcessao*12-GO124),0)</f>
        <v>0</v>
      </c>
      <c r="GP136" s="153">
        <f>-IF(GP124&lt;=PrazoFin*12,(SUM(GP63:$HI$63)+SUM(GP45:$HI$45))/(PrazoConcessao*12-GP124),0)</f>
        <v>0</v>
      </c>
      <c r="GQ136" s="153">
        <f>-IF(GQ124&lt;=PrazoFin*12,(SUM(GQ63:$HI$63)+SUM(GQ45:$HI$45))/(PrazoConcessao*12-GQ124),0)</f>
        <v>0</v>
      </c>
      <c r="GR136" s="153">
        <f>-IF(GR124&lt;=PrazoFin*12,(SUM(GR63:$HI$63)+SUM(GR45:$HI$45))/(PrazoConcessao*12-GR124),0)</f>
        <v>0</v>
      </c>
      <c r="GS136" s="153">
        <f>-IF(GS124&lt;=PrazoFin*12,(SUM(GS63:$HI$63)+SUM(GS45:$HI$45))/(PrazoConcessao*12-GS124),0)</f>
        <v>0</v>
      </c>
      <c r="GT136" s="153">
        <f>-IF(GT124&lt;=PrazoFin*12,(SUM(GT63:$HI$63)+SUM(GT45:$HI$45))/(PrazoConcessao*12-GT124),0)</f>
        <v>0</v>
      </c>
      <c r="GU136" s="153">
        <f>-IF(GU124&lt;=PrazoFin*12,(SUM(GU63:$HI$63)+SUM(GU45:$HI$45))/(PrazoConcessao*12-GU124),0)</f>
        <v>0</v>
      </c>
      <c r="GV136" s="153">
        <f>-IF(GV124&lt;=PrazoFin*12,(SUM(GV63:$HI$63)+SUM(GV45:$HI$45))/(PrazoConcessao*12-GV124),0)</f>
        <v>0</v>
      </c>
      <c r="GW136" s="153">
        <f>-IF(GW124&lt;=PrazoFin*12,(SUM(GW63:$HI$63)+SUM(GW45:$HI$45))/(PrazoConcessao*12-GW124),0)</f>
        <v>0</v>
      </c>
      <c r="GX136" s="153">
        <f>-IF(GX124&lt;=PrazoFin*12,(SUM(GX63:$HI$63)+SUM(GX45:$HI$45))/(PrazoConcessao*12-GX124),0)</f>
        <v>0</v>
      </c>
      <c r="GY136" s="153">
        <f>-IF(GY124&lt;=PrazoFin*12,(SUM(GY63:$HI$63)+SUM(GY45:$HI$45))/(PrazoConcessao*12-GY124),0)</f>
        <v>0</v>
      </c>
      <c r="GZ136" s="153">
        <f>-IF(GZ124&lt;=PrazoFin*12,(SUM(GZ63:$HI$63)+SUM(GZ45:$HI$45))/(PrazoConcessao*12-GZ124),0)</f>
        <v>0</v>
      </c>
      <c r="HA136" s="153">
        <f>-IF(HA124&lt;=PrazoFin*12,(SUM(HA63:$HI$63)+SUM(HA45:$HI$45))/(PrazoConcessao*12-HA124),0)</f>
        <v>0</v>
      </c>
      <c r="HB136" s="153">
        <f>-IF(HB124&lt;=PrazoFin*12,(SUM(HB63:$HI$63)+SUM(HB45:$HI$45))/(PrazoConcessao*12-HB124),0)</f>
        <v>0</v>
      </c>
      <c r="HC136" s="153">
        <f>-IF(HC124&lt;=PrazoFin*12,(SUM(HC63:$HI$63)+SUM(HC45:$HI$45))/(PrazoConcessao*12-HC124),0)</f>
        <v>0</v>
      </c>
      <c r="HD136" s="153">
        <f>-IF(HD124&lt;=PrazoFin*12,(SUM(HD63:$HI$63)+SUM(HD45:$HI$45))/(PrazoConcessao*12-HD124),0)</f>
        <v>0</v>
      </c>
      <c r="HE136" s="153">
        <f>-IF(HE124&lt;=PrazoFin*12,(SUM(HE63:$HI$63)+SUM(HE45:$HI$45))/(PrazoConcessao*12-HE124),0)</f>
        <v>0</v>
      </c>
      <c r="HF136" s="153">
        <f>-IF(HF124&lt;=PrazoFin*12,(SUM(HF63:$HI$63)+SUM(HF45:$HI$45))/(PrazoConcessao*12-HF124),0)</f>
        <v>0</v>
      </c>
      <c r="HG136" s="153">
        <f>-IF(HG124&lt;=PrazoFin*12,(SUM(HG63:$HI$63)+SUM(HG45:$HI$45))/(PrazoConcessao*12-HG124),0)</f>
        <v>0</v>
      </c>
      <c r="HH136" s="153">
        <f>-IF(HH124&lt;=PrazoFin*12,(SUM(HH63:$HI$63)+SUM(HH45:$HI$45))/(PrazoConcessao*12-HH124),0)</f>
        <v>0</v>
      </c>
      <c r="HI136" s="153">
        <f>-IF(HI124&lt;=PrazoFin*12,(SUM(HI63:$HI$63)+SUM(HI45:$HI$45))/(PrazoConcessao*12-HI124),0)</f>
        <v>0</v>
      </c>
      <c r="HJ136" s="153">
        <f>-IF(HJ124&lt;=PrazoFin*12,(SUM($HI63:HJ$63)+SUM($HI45:HJ$45))/(PrazoConcessao*12-HJ124),0)</f>
        <v>0</v>
      </c>
      <c r="HK136" s="153">
        <f>-IF(HK124&lt;=PrazoFin*12,(SUM($HI63:HK$63)+SUM($HI45:HK$45))/(PrazoConcessao*12-HK124),0)</f>
        <v>0</v>
      </c>
      <c r="HL136" s="153">
        <f>-IF(HL124&lt;=PrazoFin*12,(SUM($HI63:HL$63)+SUM($HI45:HL$45))/(PrazoConcessao*12-HL124),0)</f>
        <v>0</v>
      </c>
      <c r="HM136" s="153">
        <f>-IF(HM124&lt;=PrazoFin*12,(SUM($HI63:HM$63)+SUM($HI45:HM$45))/(PrazoConcessao*12-HM124),0)</f>
        <v>0</v>
      </c>
      <c r="HN136" s="153">
        <f>-IF(HN124&lt;=PrazoFin*12,(SUM($HI63:HN$63)+SUM($HI45:HN$45))/(PrazoConcessao*12-HN124),0)</f>
        <v>0</v>
      </c>
      <c r="HO136" s="153">
        <f>-IF(HO124&lt;=PrazoFin*12,(SUM($HI63:HO$63)+SUM($HI45:HO$45))/(PrazoConcessao*12-HO124),0)</f>
        <v>0</v>
      </c>
      <c r="HP136" s="153">
        <f>-IF(HP124&lt;=PrazoFin*12,(SUM($HI63:HP$63)+SUM($HI45:HP$45))/(PrazoConcessao*12-HP124),0)</f>
        <v>0</v>
      </c>
      <c r="HQ136" s="153">
        <f>-IF(HQ124&lt;=PrazoFin*12,(SUM($HI63:HQ$63)+SUM($HI45:HQ$45))/(PrazoConcessao*12-HQ124),0)</f>
        <v>0</v>
      </c>
      <c r="HR136" s="153">
        <f>-IF(HR124&lt;=PrazoFin*12,(SUM($HI63:HR$63)+SUM($HI45:HR$45))/(PrazoConcessao*12-HR124),0)</f>
        <v>0</v>
      </c>
      <c r="HS136" s="153">
        <f>-IF(HS124&lt;=PrazoFin*12,(SUM($HI63:HS$63)+SUM($HI45:HS$45))/(PrazoConcessao*12-HS124),0)</f>
        <v>0</v>
      </c>
      <c r="HT136" s="153">
        <f>-IF(HT124&lt;=PrazoFin*12,(SUM($HI63:HT$63)+SUM($HI45:HT$45))/(PrazoConcessao*12-HT124),0)</f>
        <v>0</v>
      </c>
      <c r="HU136" s="153">
        <f>-IF(HU124&lt;=PrazoFin*12,(SUM($HI63:HU$63)+SUM($HI45:HU$45))/(PrazoConcessao*12-HU124),0)</f>
        <v>0</v>
      </c>
      <c r="HV136" s="153">
        <f>-IF(HV124&lt;=PrazoFin*12,(SUM($HI63:HV$63)+SUM($HI45:HV$45))/(PrazoConcessao*12-HV124),0)</f>
        <v>0</v>
      </c>
      <c r="HW136" s="153">
        <f>-IF(HW124&lt;=PrazoFin*12,(SUM($HI63:HW$63)+SUM($HI45:HW$45))/(PrazoConcessao*12-HW124),0)</f>
        <v>0</v>
      </c>
      <c r="HX136" s="153">
        <f>-IF(HX124&lt;=PrazoFin*12,(SUM($HI63:HX$63)+SUM($HI45:HX$45))/(PrazoConcessao*12-HX124),0)</f>
        <v>0</v>
      </c>
      <c r="HY136" s="153">
        <f>-IF(HY124&lt;=PrazoFin*12,(SUM($HI63:HY$63)+SUM($HI45:HY$45))/(PrazoConcessao*12-HY124),0)</f>
        <v>0</v>
      </c>
      <c r="HZ136" s="153">
        <f>-IF(HZ124&lt;=PrazoFin*12,(SUM($HI63:HZ$63)+SUM($HI45:HZ$45))/(PrazoConcessao*12-HZ124),0)</f>
        <v>0</v>
      </c>
      <c r="IA136" s="153">
        <f>-IF(IA124&lt;=PrazoFin*12,(SUM($HI63:IA$63)+SUM($HI45:IA$45))/(PrazoConcessao*12-IA124),0)</f>
        <v>0</v>
      </c>
      <c r="IB136" s="153">
        <f>-IF(IB124&lt;=PrazoFin*12,(SUM($HI63:IB$63)+SUM($HI45:IB$45))/(PrazoConcessao*12-IB124),0)</f>
        <v>0</v>
      </c>
      <c r="IC136" s="153">
        <f>-IF(IC124&lt;=PrazoFin*12,(SUM($HI63:IC$63)+SUM($HI45:IC$45))/(PrazoConcessao*12-IC124),0)</f>
        <v>0</v>
      </c>
      <c r="ID136" s="153">
        <f>-IF(ID124&lt;=PrazoFin*12,(SUM($HI63:ID$63)+SUM($HI45:ID$45))/(PrazoConcessao*12-ID124),0)</f>
        <v>0</v>
      </c>
      <c r="IE136" s="153">
        <f>-IF(IE124&lt;=PrazoFin*12,(SUM($HI63:IE$63)+SUM($HI45:IE$45))/(PrazoConcessao*12-IE124),0)</f>
        <v>0</v>
      </c>
      <c r="IF136" s="153">
        <f>-IF(IF124&lt;=PrazoFin*12,(SUM($HI63:IF$63)+SUM($HI45:IF$45))/(PrazoConcessao*12-IF124),0)</f>
        <v>0</v>
      </c>
      <c r="IG136" s="153">
        <f>-IF(IG124&lt;=PrazoFin*12,(SUM($HI63:IG$63)+SUM($HI45:IG$45))/(PrazoConcessao*12-IG124),0)</f>
        <v>0</v>
      </c>
    </row>
    <row r="137" spans="1:241" s="154" customFormat="1" x14ac:dyDescent="0.2">
      <c r="A137" s="152" t="s">
        <v>177</v>
      </c>
      <c r="B137" s="153">
        <f>20%*B133</f>
        <v>2359.6483679999997</v>
      </c>
      <c r="C137" s="153">
        <f t="shared" ref="C137:AH137" ca="1" si="2115">MIN(20%*B133,B137+IF(C54&gt;0,C54))</f>
        <v>2359.6483679999997</v>
      </c>
      <c r="D137" s="153">
        <f t="shared" ca="1" si="2115"/>
        <v>2359.6483679999997</v>
      </c>
      <c r="E137" s="153">
        <f t="shared" ca="1" si="2115"/>
        <v>2359.6483679999997</v>
      </c>
      <c r="F137" s="153">
        <f t="shared" ca="1" si="2115"/>
        <v>2359.6483679999997</v>
      </c>
      <c r="G137" s="153">
        <f t="shared" ca="1" si="2115"/>
        <v>2359.6483679999997</v>
      </c>
      <c r="H137" s="153">
        <f t="shared" ca="1" si="2115"/>
        <v>2359.6483679999997</v>
      </c>
      <c r="I137" s="153">
        <f t="shared" ca="1" si="2115"/>
        <v>2359.6483679999997</v>
      </c>
      <c r="J137" s="153">
        <f t="shared" ca="1" si="2115"/>
        <v>2359.6483679999997</v>
      </c>
      <c r="K137" s="153">
        <f t="shared" ca="1" si="2115"/>
        <v>2359.6483679999997</v>
      </c>
      <c r="L137" s="153">
        <f t="shared" ca="1" si="2115"/>
        <v>2359.6483679999997</v>
      </c>
      <c r="M137" s="153">
        <f t="shared" ca="1" si="2115"/>
        <v>2359.6483679999997</v>
      </c>
      <c r="N137" s="153">
        <f t="shared" ca="1" si="2115"/>
        <v>2359.6483679999997</v>
      </c>
      <c r="O137" s="153">
        <f t="shared" ca="1" si="2115"/>
        <v>2359.6483679999997</v>
      </c>
      <c r="P137" s="153">
        <f t="shared" ca="1" si="2115"/>
        <v>2359.6483679999997</v>
      </c>
      <c r="Q137" s="153">
        <f t="shared" ca="1" si="2115"/>
        <v>2359.6483679999997</v>
      </c>
      <c r="R137" s="153">
        <f t="shared" ca="1" si="2115"/>
        <v>2359.6483679999997</v>
      </c>
      <c r="S137" s="153">
        <f t="shared" ca="1" si="2115"/>
        <v>2359.6483679999997</v>
      </c>
      <c r="T137" s="153">
        <f t="shared" ca="1" si="2115"/>
        <v>2359.6483679999997</v>
      </c>
      <c r="U137" s="153">
        <f t="shared" ca="1" si="2115"/>
        <v>2359.6483679999997</v>
      </c>
      <c r="V137" s="153">
        <f t="shared" ca="1" si="2115"/>
        <v>2359.6483679999997</v>
      </c>
      <c r="W137" s="153">
        <f t="shared" ca="1" si="2115"/>
        <v>2359.6483679999997</v>
      </c>
      <c r="X137" s="153">
        <f t="shared" ca="1" si="2115"/>
        <v>2359.6483679999997</v>
      </c>
      <c r="Y137" s="153">
        <f t="shared" ca="1" si="2115"/>
        <v>2359.6483679999997</v>
      </c>
      <c r="Z137" s="153">
        <f t="shared" ca="1" si="2115"/>
        <v>2359.6483679999997</v>
      </c>
      <c r="AA137" s="153">
        <f t="shared" ca="1" si="2115"/>
        <v>2359.6483679999997</v>
      </c>
      <c r="AB137" s="153">
        <f t="shared" ca="1" si="2115"/>
        <v>2359.6483679999997</v>
      </c>
      <c r="AC137" s="153">
        <f t="shared" ca="1" si="2115"/>
        <v>2359.6483679999997</v>
      </c>
      <c r="AD137" s="153">
        <f t="shared" ca="1" si="2115"/>
        <v>2359.6483679999997</v>
      </c>
      <c r="AE137" s="153">
        <f t="shared" ca="1" si="2115"/>
        <v>2359.6483679999997</v>
      </c>
      <c r="AF137" s="153">
        <f t="shared" ca="1" si="2115"/>
        <v>2359.6483679999997</v>
      </c>
      <c r="AG137" s="153">
        <f t="shared" ca="1" si="2115"/>
        <v>2359.6483679999997</v>
      </c>
      <c r="AH137" s="153">
        <f t="shared" ca="1" si="2115"/>
        <v>2359.6483679999997</v>
      </c>
      <c r="AI137" s="153">
        <f t="shared" ref="AI137:BN137" ca="1" si="2116">MIN(20%*AH133,AH137+IF(AI54&gt;0,AI54))</f>
        <v>2359.6483679999997</v>
      </c>
      <c r="AJ137" s="153">
        <f t="shared" ca="1" si="2116"/>
        <v>2359.6483679999997</v>
      </c>
      <c r="AK137" s="153">
        <f t="shared" ca="1" si="2116"/>
        <v>2359.6483679999997</v>
      </c>
      <c r="AL137" s="153">
        <f t="shared" ca="1" si="2116"/>
        <v>2359.6483679999997</v>
      </c>
      <c r="AM137" s="153">
        <f t="shared" ca="1" si="2116"/>
        <v>2359.6483679999997</v>
      </c>
      <c r="AN137" s="153">
        <f t="shared" ca="1" si="2116"/>
        <v>2359.6483679999997</v>
      </c>
      <c r="AO137" s="153">
        <f t="shared" ca="1" si="2116"/>
        <v>2359.6483679999997</v>
      </c>
      <c r="AP137" s="153">
        <f t="shared" ca="1" si="2116"/>
        <v>2359.6483679999997</v>
      </c>
      <c r="AQ137" s="153">
        <f t="shared" ca="1" si="2116"/>
        <v>2359.6483679999997</v>
      </c>
      <c r="AR137" s="153">
        <f t="shared" ca="1" si="2116"/>
        <v>2359.6483679999997</v>
      </c>
      <c r="AS137" s="153">
        <f t="shared" ca="1" si="2116"/>
        <v>2359.6483679999997</v>
      </c>
      <c r="AT137" s="153">
        <f t="shared" ca="1" si="2116"/>
        <v>2359.6483679999997</v>
      </c>
      <c r="AU137" s="153">
        <f t="shared" ca="1" si="2116"/>
        <v>2359.6483679999997</v>
      </c>
      <c r="AV137" s="153">
        <f t="shared" ca="1" si="2116"/>
        <v>2359.6483679999997</v>
      </c>
      <c r="AW137" s="153">
        <f t="shared" ca="1" si="2116"/>
        <v>2359.6483679999997</v>
      </c>
      <c r="AX137" s="153">
        <f t="shared" ca="1" si="2116"/>
        <v>2359.6483679999997</v>
      </c>
      <c r="AY137" s="153">
        <f t="shared" ca="1" si="2116"/>
        <v>2359.6483679999997</v>
      </c>
      <c r="AZ137" s="153">
        <f t="shared" ca="1" si="2116"/>
        <v>2359.6483679999997</v>
      </c>
      <c r="BA137" s="153">
        <f t="shared" ca="1" si="2116"/>
        <v>2359.6483679999997</v>
      </c>
      <c r="BB137" s="153">
        <f t="shared" ca="1" si="2116"/>
        <v>2359.6483679999997</v>
      </c>
      <c r="BC137" s="153">
        <f t="shared" ca="1" si="2116"/>
        <v>2359.6483679999997</v>
      </c>
      <c r="BD137" s="153">
        <f t="shared" ca="1" si="2116"/>
        <v>2359.6483679999997</v>
      </c>
      <c r="BE137" s="153">
        <f t="shared" ca="1" si="2116"/>
        <v>2359.6483679999997</v>
      </c>
      <c r="BF137" s="153">
        <f t="shared" ca="1" si="2116"/>
        <v>2359.6483679999997</v>
      </c>
      <c r="BG137" s="153">
        <f t="shared" ca="1" si="2116"/>
        <v>2359.6483679999997</v>
      </c>
      <c r="BH137" s="153">
        <f t="shared" ca="1" si="2116"/>
        <v>2359.6483679999997</v>
      </c>
      <c r="BI137" s="153">
        <f t="shared" ca="1" si="2116"/>
        <v>2359.6483679999997</v>
      </c>
      <c r="BJ137" s="153">
        <f t="shared" ca="1" si="2116"/>
        <v>2359.6483679999997</v>
      </c>
      <c r="BK137" s="153">
        <f t="shared" ca="1" si="2116"/>
        <v>2359.6483679999997</v>
      </c>
      <c r="BL137" s="153">
        <f t="shared" ca="1" si="2116"/>
        <v>2359.6483679999997</v>
      </c>
      <c r="BM137" s="153">
        <f t="shared" ca="1" si="2116"/>
        <v>2359.6483679999997</v>
      </c>
      <c r="BN137" s="153">
        <f t="shared" ca="1" si="2116"/>
        <v>2359.6483679999997</v>
      </c>
      <c r="BO137" s="153">
        <f t="shared" ref="BO137:CT137" ca="1" si="2117">MIN(20%*BN133,BN137+IF(BO54&gt;0,BO54))</f>
        <v>2359.6483679999997</v>
      </c>
      <c r="BP137" s="153">
        <f t="shared" ca="1" si="2117"/>
        <v>2359.6483679999997</v>
      </c>
      <c r="BQ137" s="153">
        <f t="shared" ca="1" si="2117"/>
        <v>2359.6483679999997</v>
      </c>
      <c r="BR137" s="153">
        <f t="shared" ca="1" si="2117"/>
        <v>2359.6483679999997</v>
      </c>
      <c r="BS137" s="153">
        <f t="shared" ca="1" si="2117"/>
        <v>2359.6483679999997</v>
      </c>
      <c r="BT137" s="153">
        <f t="shared" ca="1" si="2117"/>
        <v>2359.6483679999997</v>
      </c>
      <c r="BU137" s="153">
        <f t="shared" ca="1" si="2117"/>
        <v>2359.6483679999997</v>
      </c>
      <c r="BV137" s="153">
        <f t="shared" ca="1" si="2117"/>
        <v>2359.6483679999997</v>
      </c>
      <c r="BW137" s="153">
        <f t="shared" ca="1" si="2117"/>
        <v>2359.6483679999997</v>
      </c>
      <c r="BX137" s="153">
        <f t="shared" ca="1" si="2117"/>
        <v>2359.6483679999997</v>
      </c>
      <c r="BY137" s="153">
        <f t="shared" ca="1" si="2117"/>
        <v>2359.6483679999997</v>
      </c>
      <c r="BZ137" s="153">
        <f t="shared" ca="1" si="2117"/>
        <v>2359.6483679999997</v>
      </c>
      <c r="CA137" s="153">
        <f t="shared" ca="1" si="2117"/>
        <v>2359.6483679999997</v>
      </c>
      <c r="CB137" s="153">
        <f t="shared" ca="1" si="2117"/>
        <v>2359.6483679999997</v>
      </c>
      <c r="CC137" s="153">
        <f t="shared" ca="1" si="2117"/>
        <v>2359.6483679999997</v>
      </c>
      <c r="CD137" s="153">
        <f t="shared" ca="1" si="2117"/>
        <v>2359.6483679999997</v>
      </c>
      <c r="CE137" s="153">
        <f t="shared" ca="1" si="2117"/>
        <v>2359.6483679999997</v>
      </c>
      <c r="CF137" s="153">
        <f t="shared" ca="1" si="2117"/>
        <v>2359.6483679999997</v>
      </c>
      <c r="CG137" s="153">
        <f t="shared" ca="1" si="2117"/>
        <v>2359.6483679999997</v>
      </c>
      <c r="CH137" s="153">
        <f t="shared" ca="1" si="2117"/>
        <v>2359.6483679999997</v>
      </c>
      <c r="CI137" s="153">
        <f t="shared" ca="1" si="2117"/>
        <v>2359.6483679999997</v>
      </c>
      <c r="CJ137" s="153">
        <f t="shared" ca="1" si="2117"/>
        <v>2359.6483679999997</v>
      </c>
      <c r="CK137" s="153">
        <f t="shared" ca="1" si="2117"/>
        <v>2359.6483679999997</v>
      </c>
      <c r="CL137" s="153">
        <f t="shared" ca="1" si="2117"/>
        <v>2359.6483679999997</v>
      </c>
      <c r="CM137" s="153">
        <f t="shared" ca="1" si="2117"/>
        <v>2359.6483679999997</v>
      </c>
      <c r="CN137" s="153">
        <f t="shared" ca="1" si="2117"/>
        <v>2359.6483679999997</v>
      </c>
      <c r="CO137" s="153">
        <f t="shared" ca="1" si="2117"/>
        <v>2359.6483679999997</v>
      </c>
      <c r="CP137" s="153">
        <f t="shared" ca="1" si="2117"/>
        <v>2359.6483679999997</v>
      </c>
      <c r="CQ137" s="153">
        <f t="shared" ca="1" si="2117"/>
        <v>2359.6483679999997</v>
      </c>
      <c r="CR137" s="153">
        <f t="shared" ca="1" si="2117"/>
        <v>2359.6483679999997</v>
      </c>
      <c r="CS137" s="153">
        <f t="shared" ca="1" si="2117"/>
        <v>2359.6483679999997</v>
      </c>
      <c r="CT137" s="153">
        <f t="shared" ca="1" si="2117"/>
        <v>2359.6483679999997</v>
      </c>
      <c r="CU137" s="153">
        <f t="shared" ref="CU137:DQ137" ca="1" si="2118">MIN(20%*CT133,CT137+IF(CU54&gt;0,CU54))</f>
        <v>2359.6483679999997</v>
      </c>
      <c r="CV137" s="153">
        <f t="shared" ca="1" si="2118"/>
        <v>2359.6483679999997</v>
      </c>
      <c r="CW137" s="153">
        <f t="shared" ca="1" si="2118"/>
        <v>2359.6483679999997</v>
      </c>
      <c r="CX137" s="153">
        <f t="shared" ca="1" si="2118"/>
        <v>2359.6483679999997</v>
      </c>
      <c r="CY137" s="153">
        <f t="shared" ca="1" si="2118"/>
        <v>2359.6483679999997</v>
      </c>
      <c r="CZ137" s="153">
        <f t="shared" ca="1" si="2118"/>
        <v>2359.6483679999997</v>
      </c>
      <c r="DA137" s="153">
        <f t="shared" ca="1" si="2118"/>
        <v>2359.6483679999997</v>
      </c>
      <c r="DB137" s="153">
        <f t="shared" ca="1" si="2118"/>
        <v>2359.6483679999997</v>
      </c>
      <c r="DC137" s="153">
        <f t="shared" ca="1" si="2118"/>
        <v>2359.6483679999997</v>
      </c>
      <c r="DD137" s="153">
        <f t="shared" ca="1" si="2118"/>
        <v>2359.6483679999997</v>
      </c>
      <c r="DE137" s="153">
        <f t="shared" ca="1" si="2118"/>
        <v>2359.6483679999997</v>
      </c>
      <c r="DF137" s="153">
        <f t="shared" ca="1" si="2118"/>
        <v>2359.6483679999997</v>
      </c>
      <c r="DG137" s="153">
        <f t="shared" ca="1" si="2118"/>
        <v>2359.6483679999997</v>
      </c>
      <c r="DH137" s="153">
        <f t="shared" ca="1" si="2118"/>
        <v>2359.6483679999997</v>
      </c>
      <c r="DI137" s="153">
        <f t="shared" ca="1" si="2118"/>
        <v>2359.6483679999997</v>
      </c>
      <c r="DJ137" s="153">
        <f t="shared" ca="1" si="2118"/>
        <v>2359.6483679999997</v>
      </c>
      <c r="DK137" s="153">
        <f t="shared" ca="1" si="2118"/>
        <v>2359.6483679999997</v>
      </c>
      <c r="DL137" s="153">
        <f t="shared" ca="1" si="2118"/>
        <v>2359.6483679999997</v>
      </c>
      <c r="DM137" s="153">
        <f t="shared" ca="1" si="2118"/>
        <v>2359.6483679999997</v>
      </c>
      <c r="DN137" s="153">
        <f t="shared" ca="1" si="2118"/>
        <v>2359.6483679999997</v>
      </c>
      <c r="DO137" s="153">
        <f t="shared" ca="1" si="2118"/>
        <v>2359.6483679999997</v>
      </c>
      <c r="DP137" s="153">
        <f t="shared" ca="1" si="2118"/>
        <v>2359.6483679999997</v>
      </c>
      <c r="DQ137" s="153">
        <f t="shared" ca="1" si="2118"/>
        <v>2359.6483679999997</v>
      </c>
      <c r="DR137" s="153">
        <f t="shared" ref="DR137:EW137" ca="1" si="2119">MIN(20%*DQ133,DQ137+IF(DR54&gt;0,DR54))*DR9</f>
        <v>-1649.3512893974662</v>
      </c>
      <c r="DS137" s="153">
        <f t="shared" ca="1" si="2119"/>
        <v>-1649.3512893974662</v>
      </c>
      <c r="DT137" s="153">
        <f t="shared" ca="1" si="2119"/>
        <v>-1649.3512893974662</v>
      </c>
      <c r="DU137" s="153">
        <f t="shared" ca="1" si="2119"/>
        <v>-1649.3512893974662</v>
      </c>
      <c r="DV137" s="153">
        <f t="shared" ca="1" si="2119"/>
        <v>-1649.3512893974662</v>
      </c>
      <c r="DW137" s="153">
        <f t="shared" ca="1" si="2119"/>
        <v>-1649.3512893974662</v>
      </c>
      <c r="DX137" s="153">
        <f t="shared" ca="1" si="2119"/>
        <v>-1649.3512893974662</v>
      </c>
      <c r="DY137" s="153">
        <f t="shared" ca="1" si="2119"/>
        <v>-1649.3512893974662</v>
      </c>
      <c r="DZ137" s="153">
        <f t="shared" ca="1" si="2119"/>
        <v>-1649.3512893974662</v>
      </c>
      <c r="EA137" s="153">
        <f t="shared" ca="1" si="2119"/>
        <v>-1649.3512893974662</v>
      </c>
      <c r="EB137" s="153">
        <f t="shared" ca="1" si="2119"/>
        <v>-1649.3512893974662</v>
      </c>
      <c r="EC137" s="153">
        <f t="shared" ca="1" si="2119"/>
        <v>-1649.3512893974662</v>
      </c>
      <c r="ED137" s="153">
        <f t="shared" ca="1" si="2119"/>
        <v>-1649.3512893974662</v>
      </c>
      <c r="EE137" s="153">
        <f t="shared" ca="1" si="2119"/>
        <v>-1649.3512893974662</v>
      </c>
      <c r="EF137" s="153">
        <f t="shared" ca="1" si="2119"/>
        <v>-1649.3512893974662</v>
      </c>
      <c r="EG137" s="153">
        <f t="shared" ca="1" si="2119"/>
        <v>-1649.3512893974662</v>
      </c>
      <c r="EH137" s="153">
        <f t="shared" ca="1" si="2119"/>
        <v>-1649.3512893974662</v>
      </c>
      <c r="EI137" s="153">
        <f t="shared" ca="1" si="2119"/>
        <v>-1649.3512893974662</v>
      </c>
      <c r="EJ137" s="153">
        <f t="shared" ca="1" si="2119"/>
        <v>-1649.3512893974662</v>
      </c>
      <c r="EK137" s="153">
        <f t="shared" ca="1" si="2119"/>
        <v>-1649.3512893974662</v>
      </c>
      <c r="EL137" s="153">
        <f t="shared" ca="1" si="2119"/>
        <v>-1649.3512893974662</v>
      </c>
      <c r="EM137" s="153">
        <f t="shared" ca="1" si="2119"/>
        <v>-1649.3512893974662</v>
      </c>
      <c r="EN137" s="153">
        <f t="shared" ca="1" si="2119"/>
        <v>-1649.3512893974662</v>
      </c>
      <c r="EO137" s="153">
        <f t="shared" ca="1" si="2119"/>
        <v>-1649.3512893974662</v>
      </c>
      <c r="EP137" s="153">
        <f t="shared" ca="1" si="2119"/>
        <v>-1649.3512893974662</v>
      </c>
      <c r="EQ137" s="153">
        <f t="shared" ca="1" si="2119"/>
        <v>-1649.3512893974662</v>
      </c>
      <c r="ER137" s="153">
        <f t="shared" ca="1" si="2119"/>
        <v>-1649.3512893974662</v>
      </c>
      <c r="ES137" s="153">
        <f t="shared" ca="1" si="2119"/>
        <v>-1649.3512893974662</v>
      </c>
      <c r="ET137" s="153">
        <f t="shared" ca="1" si="2119"/>
        <v>-1649.3512893974662</v>
      </c>
      <c r="EU137" s="153">
        <f t="shared" ca="1" si="2119"/>
        <v>-1649.3512893974662</v>
      </c>
      <c r="EV137" s="153">
        <f t="shared" ca="1" si="2119"/>
        <v>-1649.3512893974662</v>
      </c>
      <c r="EW137" s="153">
        <f t="shared" ca="1" si="2119"/>
        <v>-1649.3512893974662</v>
      </c>
      <c r="EX137" s="153">
        <f t="shared" ref="EX137:GC137" ca="1" si="2120">MIN(20%*EW133,EW137+IF(EX54&gt;0,EX54))*EX9</f>
        <v>-1649.3512893974662</v>
      </c>
      <c r="EY137" s="153">
        <f t="shared" ca="1" si="2120"/>
        <v>-1649.3512893974662</v>
      </c>
      <c r="EZ137" s="153">
        <f t="shared" ca="1" si="2120"/>
        <v>-1649.3512893974662</v>
      </c>
      <c r="FA137" s="153">
        <f t="shared" ca="1" si="2120"/>
        <v>-1649.3512893974662</v>
      </c>
      <c r="FB137" s="153">
        <f t="shared" ca="1" si="2120"/>
        <v>-1649.3512893974662</v>
      </c>
      <c r="FC137" s="153">
        <f t="shared" ca="1" si="2120"/>
        <v>-1649.3512893974662</v>
      </c>
      <c r="FD137" s="153">
        <f t="shared" ca="1" si="2120"/>
        <v>-1649.3512893974662</v>
      </c>
      <c r="FE137" s="153">
        <f t="shared" ca="1" si="2120"/>
        <v>-1649.3512893974662</v>
      </c>
      <c r="FF137" s="153">
        <f t="shared" ca="1" si="2120"/>
        <v>-1649.3512893974662</v>
      </c>
      <c r="FG137" s="153">
        <f t="shared" ca="1" si="2120"/>
        <v>-1649.3512893974662</v>
      </c>
      <c r="FH137" s="153">
        <f t="shared" ca="1" si="2120"/>
        <v>-1649.3512893974662</v>
      </c>
      <c r="FI137" s="153">
        <f t="shared" ca="1" si="2120"/>
        <v>-1649.3512893974662</v>
      </c>
      <c r="FJ137" s="153">
        <f t="shared" ca="1" si="2120"/>
        <v>-1649.3512893974662</v>
      </c>
      <c r="FK137" s="153">
        <f t="shared" ca="1" si="2120"/>
        <v>-1649.3512893974662</v>
      </c>
      <c r="FL137" s="153">
        <f t="shared" ca="1" si="2120"/>
        <v>-1649.3512893974662</v>
      </c>
      <c r="FM137" s="153">
        <f t="shared" ca="1" si="2120"/>
        <v>-1649.3512893974662</v>
      </c>
      <c r="FN137" s="153">
        <f t="shared" ca="1" si="2120"/>
        <v>-1649.3512893974662</v>
      </c>
      <c r="FO137" s="153">
        <f t="shared" ca="1" si="2120"/>
        <v>-1649.3512893974662</v>
      </c>
      <c r="FP137" s="153">
        <f t="shared" ca="1" si="2120"/>
        <v>-1649.3512893974662</v>
      </c>
      <c r="FQ137" s="153">
        <f t="shared" ca="1" si="2120"/>
        <v>-1649.3512893974662</v>
      </c>
      <c r="FR137" s="153">
        <f t="shared" ca="1" si="2120"/>
        <v>-1649.3512893974662</v>
      </c>
      <c r="FS137" s="153">
        <f t="shared" ca="1" si="2120"/>
        <v>-1649.3512893974662</v>
      </c>
      <c r="FT137" s="153">
        <f t="shared" ca="1" si="2120"/>
        <v>-1649.3512893974662</v>
      </c>
      <c r="FU137" s="153">
        <f t="shared" ca="1" si="2120"/>
        <v>-1649.3512893974662</v>
      </c>
      <c r="FV137" s="153">
        <f t="shared" ca="1" si="2120"/>
        <v>-1649.3512893974662</v>
      </c>
      <c r="FW137" s="153">
        <f t="shared" ca="1" si="2120"/>
        <v>-1649.3512893974662</v>
      </c>
      <c r="FX137" s="153">
        <f t="shared" ca="1" si="2120"/>
        <v>-1649.3512893974662</v>
      </c>
      <c r="FY137" s="153">
        <f t="shared" ca="1" si="2120"/>
        <v>-1649.3512893974662</v>
      </c>
      <c r="FZ137" s="153">
        <f t="shared" ca="1" si="2120"/>
        <v>-1649.3512893974662</v>
      </c>
      <c r="GA137" s="153">
        <f t="shared" ca="1" si="2120"/>
        <v>-1649.3512893974662</v>
      </c>
      <c r="GB137" s="153">
        <f t="shared" ca="1" si="2120"/>
        <v>-1649.3512893974662</v>
      </c>
      <c r="GC137" s="153">
        <f t="shared" ca="1" si="2120"/>
        <v>-1649.3512893974662</v>
      </c>
      <c r="GD137" s="153">
        <f t="shared" ref="GD137:HI137" ca="1" si="2121">MIN(20%*GC133,GC137+IF(GD54&gt;0,GD54))*GD9</f>
        <v>-1649.3512893974662</v>
      </c>
      <c r="GE137" s="153">
        <f t="shared" ca="1" si="2121"/>
        <v>-1649.3512893974662</v>
      </c>
      <c r="GF137" s="153">
        <f t="shared" ca="1" si="2121"/>
        <v>-1649.3512893974662</v>
      </c>
      <c r="GG137" s="153">
        <f t="shared" ca="1" si="2121"/>
        <v>-1649.3512893974662</v>
      </c>
      <c r="GH137" s="153">
        <f t="shared" ca="1" si="2121"/>
        <v>-1649.3512893974662</v>
      </c>
      <c r="GI137" s="153">
        <f t="shared" ca="1" si="2121"/>
        <v>-1649.3512893974662</v>
      </c>
      <c r="GJ137" s="153">
        <f t="shared" ca="1" si="2121"/>
        <v>-1649.3512893974662</v>
      </c>
      <c r="GK137" s="153">
        <f t="shared" ca="1" si="2121"/>
        <v>-1649.3512893974662</v>
      </c>
      <c r="GL137" s="153">
        <f t="shared" ca="1" si="2121"/>
        <v>-1649.3512893974662</v>
      </c>
      <c r="GM137" s="153">
        <f t="shared" ca="1" si="2121"/>
        <v>-1649.3512893974662</v>
      </c>
      <c r="GN137" s="153">
        <f t="shared" ca="1" si="2121"/>
        <v>-1649.3512893974662</v>
      </c>
      <c r="GO137" s="153">
        <f t="shared" ca="1" si="2121"/>
        <v>-1649.3512893974662</v>
      </c>
      <c r="GP137" s="153">
        <f t="shared" ca="1" si="2121"/>
        <v>-1649.3512893974662</v>
      </c>
      <c r="GQ137" s="153">
        <f t="shared" ca="1" si="2121"/>
        <v>-1649.3512893974662</v>
      </c>
      <c r="GR137" s="153">
        <f t="shared" ca="1" si="2121"/>
        <v>-1649.3512893974662</v>
      </c>
      <c r="GS137" s="153">
        <f t="shared" ca="1" si="2121"/>
        <v>-1649.3512893974662</v>
      </c>
      <c r="GT137" s="153">
        <f t="shared" ca="1" si="2121"/>
        <v>-1649.3512893974662</v>
      </c>
      <c r="GU137" s="153">
        <f t="shared" ca="1" si="2121"/>
        <v>-1649.3512893974662</v>
      </c>
      <c r="GV137" s="153">
        <f t="shared" ca="1" si="2121"/>
        <v>-1649.3512893974662</v>
      </c>
      <c r="GW137" s="153">
        <f t="shared" ca="1" si="2121"/>
        <v>-1649.3512893974662</v>
      </c>
      <c r="GX137" s="153">
        <f t="shared" ca="1" si="2121"/>
        <v>-1649.3512893974662</v>
      </c>
      <c r="GY137" s="153">
        <f t="shared" ca="1" si="2121"/>
        <v>-1649.3512893974662</v>
      </c>
      <c r="GZ137" s="153">
        <f t="shared" ca="1" si="2121"/>
        <v>-1649.3512893974662</v>
      </c>
      <c r="HA137" s="153">
        <f t="shared" ca="1" si="2121"/>
        <v>-1649.3512893974662</v>
      </c>
      <c r="HB137" s="153">
        <f t="shared" ca="1" si="2121"/>
        <v>-1649.3512893974662</v>
      </c>
      <c r="HC137" s="153">
        <f t="shared" ca="1" si="2121"/>
        <v>-1649.3512893974662</v>
      </c>
      <c r="HD137" s="153">
        <f t="shared" ca="1" si="2121"/>
        <v>-1649.3512893974662</v>
      </c>
      <c r="HE137" s="153">
        <f t="shared" ca="1" si="2121"/>
        <v>-1649.3512893974662</v>
      </c>
      <c r="HF137" s="153">
        <f t="shared" ca="1" si="2121"/>
        <v>-1649.3512893974662</v>
      </c>
      <c r="HG137" s="153">
        <f t="shared" ca="1" si="2121"/>
        <v>-1649.3512893974662</v>
      </c>
      <c r="HH137" s="153">
        <f t="shared" ca="1" si="2121"/>
        <v>-1649.3512893974662</v>
      </c>
      <c r="HI137" s="153">
        <f t="shared" ca="1" si="2121"/>
        <v>-1649.3512893974662</v>
      </c>
      <c r="HJ137" s="153">
        <f t="shared" ref="HJ137:IG137" ca="1" si="2122">MIN(20%*HI133,HI137+IF(HJ54&gt;0,HJ54))*HJ9</f>
        <v>-1649.3512893974662</v>
      </c>
      <c r="HK137" s="153">
        <f t="shared" ca="1" si="2122"/>
        <v>-1649.3512893974662</v>
      </c>
      <c r="HL137" s="153">
        <f t="shared" ca="1" si="2122"/>
        <v>-1649.3512893974662</v>
      </c>
      <c r="HM137" s="153">
        <f t="shared" ca="1" si="2122"/>
        <v>-1649.3512893974662</v>
      </c>
      <c r="HN137" s="153">
        <f t="shared" ca="1" si="2122"/>
        <v>-1649.3512893974662</v>
      </c>
      <c r="HO137" s="153">
        <f t="shared" ca="1" si="2122"/>
        <v>-1649.3512893974662</v>
      </c>
      <c r="HP137" s="153">
        <f t="shared" ca="1" si="2122"/>
        <v>-1649.3512893974662</v>
      </c>
      <c r="HQ137" s="153">
        <f t="shared" ca="1" si="2122"/>
        <v>-1649.3512893974662</v>
      </c>
      <c r="HR137" s="153">
        <f t="shared" ca="1" si="2122"/>
        <v>-1649.3512893974662</v>
      </c>
      <c r="HS137" s="153">
        <f t="shared" ca="1" si="2122"/>
        <v>-1649.3512893974662</v>
      </c>
      <c r="HT137" s="153">
        <f t="shared" ca="1" si="2122"/>
        <v>-1649.3512893974662</v>
      </c>
      <c r="HU137" s="153">
        <f t="shared" ca="1" si="2122"/>
        <v>-1649.3512893974662</v>
      </c>
      <c r="HV137" s="153">
        <f t="shared" ca="1" si="2122"/>
        <v>-1770.6549377805445</v>
      </c>
      <c r="HW137" s="153">
        <f t="shared" ca="1" si="2122"/>
        <v>-1770.6549377805445</v>
      </c>
      <c r="HX137" s="153">
        <f t="shared" ca="1" si="2122"/>
        <v>-1770.6549377805445</v>
      </c>
      <c r="HY137" s="153">
        <f t="shared" ca="1" si="2122"/>
        <v>-1770.6549377805445</v>
      </c>
      <c r="HZ137" s="153">
        <f t="shared" ca="1" si="2122"/>
        <v>-1770.6549377805445</v>
      </c>
      <c r="IA137" s="153">
        <f t="shared" ca="1" si="2122"/>
        <v>-1770.6549377805445</v>
      </c>
      <c r="IB137" s="153">
        <f t="shared" ca="1" si="2122"/>
        <v>-1770.6549377805445</v>
      </c>
      <c r="IC137" s="153">
        <f t="shared" ca="1" si="2122"/>
        <v>-1770.6549377805445</v>
      </c>
      <c r="ID137" s="153">
        <f t="shared" ca="1" si="2122"/>
        <v>-1770.6549377805445</v>
      </c>
      <c r="IE137" s="153">
        <f t="shared" ca="1" si="2122"/>
        <v>-1770.6549377805445</v>
      </c>
      <c r="IF137" s="153">
        <f t="shared" ca="1" si="2122"/>
        <v>-1770.6549377805445</v>
      </c>
      <c r="IG137" s="153">
        <f t="shared" ca="1" si="2122"/>
        <v>-1770.6549377805445</v>
      </c>
    </row>
    <row r="138" spans="1:241" s="154" customFormat="1" x14ac:dyDescent="0.2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  <c r="BA138" s="153"/>
      <c r="BB138" s="153"/>
      <c r="BC138" s="153"/>
      <c r="BD138" s="153"/>
      <c r="BE138" s="153"/>
      <c r="BF138" s="153"/>
      <c r="BG138" s="153"/>
      <c r="BH138" s="153"/>
      <c r="BI138" s="153"/>
      <c r="BJ138" s="153"/>
      <c r="BK138" s="153"/>
      <c r="BL138" s="153"/>
      <c r="BM138" s="153"/>
      <c r="BN138" s="153"/>
      <c r="BO138" s="153"/>
      <c r="BP138" s="153"/>
      <c r="BQ138" s="153"/>
      <c r="BR138" s="153"/>
      <c r="BS138" s="153"/>
      <c r="BT138" s="153"/>
      <c r="BU138" s="153"/>
      <c r="BV138" s="153"/>
      <c r="BW138" s="153"/>
      <c r="BX138" s="153"/>
      <c r="BY138" s="153"/>
      <c r="BZ138" s="153"/>
      <c r="CA138" s="153"/>
      <c r="CB138" s="153"/>
      <c r="CC138" s="153"/>
      <c r="CD138" s="153"/>
      <c r="CE138" s="153"/>
      <c r="CF138" s="153"/>
      <c r="CG138" s="153"/>
      <c r="CH138" s="153"/>
      <c r="CI138" s="153"/>
      <c r="CJ138" s="153"/>
      <c r="CK138" s="153"/>
      <c r="CL138" s="153"/>
      <c r="CM138" s="153"/>
      <c r="CN138" s="153"/>
      <c r="CO138" s="153"/>
      <c r="CP138" s="153"/>
      <c r="CQ138" s="153"/>
      <c r="CR138" s="153"/>
      <c r="CS138" s="153"/>
      <c r="CT138" s="153"/>
      <c r="CU138" s="153"/>
      <c r="CV138" s="153"/>
      <c r="CW138" s="153"/>
      <c r="CX138" s="153"/>
      <c r="CY138" s="153"/>
      <c r="CZ138" s="153"/>
      <c r="DA138" s="153"/>
      <c r="DB138" s="153"/>
      <c r="DC138" s="153"/>
      <c r="DD138" s="153"/>
      <c r="DE138" s="153"/>
      <c r="DF138" s="153"/>
      <c r="DG138" s="153"/>
      <c r="DH138" s="153"/>
      <c r="DI138" s="153"/>
      <c r="DJ138" s="153"/>
      <c r="DK138" s="153"/>
      <c r="DL138" s="153"/>
      <c r="DM138" s="153"/>
      <c r="DN138" s="153"/>
      <c r="DO138" s="153"/>
      <c r="DP138" s="153"/>
      <c r="DQ138" s="153"/>
      <c r="DR138" s="153"/>
      <c r="DS138" s="153"/>
      <c r="DT138" s="153"/>
      <c r="DU138" s="153"/>
      <c r="DV138" s="153"/>
      <c r="DW138" s="153"/>
      <c r="DX138" s="153"/>
      <c r="DY138" s="153"/>
      <c r="DZ138" s="153"/>
      <c r="EA138" s="153"/>
      <c r="EB138" s="153"/>
      <c r="EC138" s="153"/>
      <c r="ED138" s="153"/>
      <c r="EE138" s="153"/>
      <c r="EF138" s="153"/>
      <c r="EG138" s="153"/>
      <c r="EH138" s="153"/>
      <c r="EI138" s="153"/>
      <c r="EJ138" s="153"/>
      <c r="EK138" s="153"/>
      <c r="EL138" s="153"/>
      <c r="EM138" s="153"/>
      <c r="EN138" s="153"/>
      <c r="EO138" s="153"/>
      <c r="EP138" s="153"/>
      <c r="EQ138" s="153"/>
      <c r="ER138" s="153"/>
      <c r="ES138" s="153"/>
      <c r="ET138" s="153"/>
      <c r="EU138" s="153"/>
      <c r="EV138" s="153"/>
      <c r="EW138" s="153"/>
      <c r="EX138" s="153"/>
      <c r="EY138" s="153"/>
      <c r="EZ138" s="153"/>
      <c r="FA138" s="153"/>
      <c r="FB138" s="153"/>
      <c r="FC138" s="153"/>
      <c r="FD138" s="153"/>
      <c r="FE138" s="153"/>
      <c r="FF138" s="153"/>
      <c r="FG138" s="153"/>
      <c r="FH138" s="153"/>
      <c r="FI138" s="153"/>
      <c r="FJ138" s="153"/>
      <c r="FK138" s="153"/>
      <c r="FL138" s="153"/>
      <c r="FM138" s="153"/>
      <c r="FN138" s="153"/>
      <c r="FO138" s="153"/>
      <c r="FP138" s="153"/>
      <c r="FQ138" s="153"/>
      <c r="FR138" s="153"/>
      <c r="FS138" s="153"/>
      <c r="FT138" s="153"/>
      <c r="FU138" s="153"/>
      <c r="FV138" s="153"/>
      <c r="FW138" s="153"/>
      <c r="FX138" s="153"/>
      <c r="FY138" s="153"/>
      <c r="FZ138" s="153"/>
      <c r="GA138" s="153"/>
      <c r="GB138" s="153"/>
      <c r="GC138" s="153"/>
      <c r="GD138" s="153"/>
      <c r="GE138" s="153"/>
      <c r="GF138" s="153"/>
      <c r="GG138" s="153"/>
      <c r="GH138" s="153"/>
      <c r="GI138" s="153"/>
      <c r="GJ138" s="153"/>
      <c r="GK138" s="153"/>
      <c r="GL138" s="153"/>
      <c r="GM138" s="153"/>
      <c r="GN138" s="153"/>
      <c r="GO138" s="153"/>
      <c r="GP138" s="153"/>
      <c r="GQ138" s="153"/>
      <c r="GR138" s="153"/>
      <c r="GS138" s="153"/>
      <c r="GT138" s="153"/>
      <c r="GU138" s="153"/>
      <c r="GV138" s="153"/>
      <c r="GW138" s="153"/>
      <c r="GX138" s="153"/>
      <c r="GY138" s="153"/>
      <c r="GZ138" s="153"/>
      <c r="HA138" s="153"/>
      <c r="HB138" s="153"/>
      <c r="HC138" s="153"/>
      <c r="HD138" s="153"/>
      <c r="HE138" s="153"/>
      <c r="HF138" s="153"/>
      <c r="HG138" s="153"/>
      <c r="HH138" s="153"/>
      <c r="HI138" s="153"/>
      <c r="HJ138" s="153"/>
      <c r="HK138" s="153"/>
      <c r="HL138" s="153"/>
      <c r="HM138" s="153"/>
      <c r="HN138" s="153"/>
      <c r="HO138" s="153"/>
      <c r="HP138" s="153"/>
      <c r="HQ138" s="153"/>
      <c r="HR138" s="153"/>
      <c r="HS138" s="153"/>
      <c r="HT138" s="153"/>
      <c r="HU138" s="153"/>
      <c r="HV138" s="153"/>
      <c r="HW138" s="153"/>
      <c r="HX138" s="153"/>
      <c r="HY138" s="153"/>
      <c r="HZ138" s="153"/>
      <c r="IA138" s="153"/>
      <c r="IB138" s="153"/>
      <c r="IC138" s="153"/>
      <c r="ID138" s="153"/>
      <c r="IE138" s="153"/>
      <c r="IF138" s="153"/>
      <c r="IG138" s="153"/>
    </row>
    <row r="139" spans="1:241" x14ac:dyDescent="0.2">
      <c r="A139" s="94" t="s">
        <v>178</v>
      </c>
      <c r="B139" s="75">
        <f t="shared" ref="B139:BM139" ca="1" si="2123">-B132-B134</f>
        <v>-11798.241839999997</v>
      </c>
      <c r="C139" s="75">
        <f t="shared" ca="1" si="2123"/>
        <v>0</v>
      </c>
      <c r="D139" s="75">
        <f t="shared" ca="1" si="2123"/>
        <v>0</v>
      </c>
      <c r="E139" s="75">
        <f t="shared" ca="1" si="2123"/>
        <v>0</v>
      </c>
      <c r="F139" s="75">
        <f t="shared" ca="1" si="2123"/>
        <v>0</v>
      </c>
      <c r="G139" s="75">
        <f t="shared" ca="1" si="2123"/>
        <v>0</v>
      </c>
      <c r="H139" s="75">
        <f t="shared" ca="1" si="2123"/>
        <v>0</v>
      </c>
      <c r="I139" s="75">
        <f t="shared" ca="1" si="2123"/>
        <v>0</v>
      </c>
      <c r="J139" s="75">
        <f t="shared" ca="1" si="2123"/>
        <v>0</v>
      </c>
      <c r="K139" s="75">
        <f t="shared" ca="1" si="2123"/>
        <v>0</v>
      </c>
      <c r="L139" s="75">
        <f t="shared" ca="1" si="2123"/>
        <v>0</v>
      </c>
      <c r="M139" s="75">
        <f t="shared" ca="1" si="2123"/>
        <v>0</v>
      </c>
      <c r="N139" s="75">
        <f t="shared" ca="1" si="2123"/>
        <v>0</v>
      </c>
      <c r="O139" s="75">
        <f t="shared" ca="1" si="2123"/>
        <v>0</v>
      </c>
      <c r="P139" s="75">
        <f t="shared" ca="1" si="2123"/>
        <v>0</v>
      </c>
      <c r="Q139" s="75">
        <f t="shared" ca="1" si="2123"/>
        <v>0</v>
      </c>
      <c r="R139" s="75">
        <f t="shared" ca="1" si="2123"/>
        <v>0</v>
      </c>
      <c r="S139" s="75">
        <f t="shared" ca="1" si="2123"/>
        <v>0</v>
      </c>
      <c r="T139" s="75">
        <f t="shared" ca="1" si="2123"/>
        <v>0</v>
      </c>
      <c r="U139" s="75">
        <f t="shared" ca="1" si="2123"/>
        <v>0</v>
      </c>
      <c r="V139" s="75">
        <f t="shared" ca="1" si="2123"/>
        <v>0</v>
      </c>
      <c r="W139" s="75">
        <f t="shared" ca="1" si="2123"/>
        <v>0</v>
      </c>
      <c r="X139" s="75">
        <f t="shared" ca="1" si="2123"/>
        <v>0</v>
      </c>
      <c r="Y139" s="75">
        <f t="shared" ca="1" si="2123"/>
        <v>0</v>
      </c>
      <c r="Z139" s="75">
        <f t="shared" ca="1" si="2123"/>
        <v>0</v>
      </c>
      <c r="AA139" s="75">
        <f t="shared" ca="1" si="2123"/>
        <v>0</v>
      </c>
      <c r="AB139" s="75">
        <f t="shared" ca="1" si="2123"/>
        <v>0</v>
      </c>
      <c r="AC139" s="75">
        <f t="shared" ca="1" si="2123"/>
        <v>0</v>
      </c>
      <c r="AD139" s="75">
        <f t="shared" ca="1" si="2123"/>
        <v>0</v>
      </c>
      <c r="AE139" s="75">
        <f t="shared" ca="1" si="2123"/>
        <v>0</v>
      </c>
      <c r="AF139" s="75">
        <f t="shared" ca="1" si="2123"/>
        <v>0</v>
      </c>
      <c r="AG139" s="75">
        <f t="shared" ca="1" si="2123"/>
        <v>0</v>
      </c>
      <c r="AH139" s="75">
        <f t="shared" ca="1" si="2123"/>
        <v>0</v>
      </c>
      <c r="AI139" s="75">
        <f t="shared" ca="1" si="2123"/>
        <v>0</v>
      </c>
      <c r="AJ139" s="75">
        <f t="shared" ca="1" si="2123"/>
        <v>0</v>
      </c>
      <c r="AK139" s="75">
        <f t="shared" ca="1" si="2123"/>
        <v>0</v>
      </c>
      <c r="AL139" s="75">
        <f t="shared" ca="1" si="2123"/>
        <v>0</v>
      </c>
      <c r="AM139" s="75">
        <f t="shared" ca="1" si="2123"/>
        <v>0</v>
      </c>
      <c r="AN139" s="75">
        <f t="shared" ca="1" si="2123"/>
        <v>0</v>
      </c>
      <c r="AO139" s="75">
        <f t="shared" ca="1" si="2123"/>
        <v>0</v>
      </c>
      <c r="AP139" s="75">
        <f t="shared" ca="1" si="2123"/>
        <v>0</v>
      </c>
      <c r="AQ139" s="75">
        <f t="shared" ca="1" si="2123"/>
        <v>0</v>
      </c>
      <c r="AR139" s="75">
        <f t="shared" ca="1" si="2123"/>
        <v>0</v>
      </c>
      <c r="AS139" s="75">
        <f t="shared" ca="1" si="2123"/>
        <v>0</v>
      </c>
      <c r="AT139" s="75">
        <f t="shared" ca="1" si="2123"/>
        <v>0</v>
      </c>
      <c r="AU139" s="75">
        <f t="shared" ca="1" si="2123"/>
        <v>0</v>
      </c>
      <c r="AV139" s="75">
        <f t="shared" ca="1" si="2123"/>
        <v>0</v>
      </c>
      <c r="AW139" s="75">
        <f t="shared" ca="1" si="2123"/>
        <v>0</v>
      </c>
      <c r="AX139" s="75">
        <f t="shared" ca="1" si="2123"/>
        <v>0</v>
      </c>
      <c r="AY139" s="75">
        <f t="shared" ca="1" si="2123"/>
        <v>0</v>
      </c>
      <c r="AZ139" s="75">
        <f t="shared" ca="1" si="2123"/>
        <v>0</v>
      </c>
      <c r="BA139" s="75">
        <f t="shared" ca="1" si="2123"/>
        <v>0</v>
      </c>
      <c r="BB139" s="75">
        <f t="shared" ca="1" si="2123"/>
        <v>0</v>
      </c>
      <c r="BC139" s="75">
        <f t="shared" ca="1" si="2123"/>
        <v>0</v>
      </c>
      <c r="BD139" s="75">
        <f t="shared" ca="1" si="2123"/>
        <v>0</v>
      </c>
      <c r="BE139" s="75">
        <f t="shared" ca="1" si="2123"/>
        <v>0</v>
      </c>
      <c r="BF139" s="75">
        <f t="shared" ca="1" si="2123"/>
        <v>0</v>
      </c>
      <c r="BG139" s="75">
        <f t="shared" ca="1" si="2123"/>
        <v>0</v>
      </c>
      <c r="BH139" s="75">
        <f t="shared" ca="1" si="2123"/>
        <v>0</v>
      </c>
      <c r="BI139" s="75">
        <f t="shared" ca="1" si="2123"/>
        <v>0</v>
      </c>
      <c r="BJ139" s="75">
        <f t="shared" ca="1" si="2123"/>
        <v>0</v>
      </c>
      <c r="BK139" s="75">
        <f t="shared" ca="1" si="2123"/>
        <v>0</v>
      </c>
      <c r="BL139" s="75">
        <f t="shared" ca="1" si="2123"/>
        <v>0</v>
      </c>
      <c r="BM139" s="75">
        <f t="shared" ca="1" si="2123"/>
        <v>0</v>
      </c>
      <c r="BN139" s="75">
        <f t="shared" ref="BN139:DY139" ca="1" si="2124">-BN132-BN134</f>
        <v>0</v>
      </c>
      <c r="BO139" s="75">
        <f t="shared" ca="1" si="2124"/>
        <v>0</v>
      </c>
      <c r="BP139" s="75">
        <f t="shared" ca="1" si="2124"/>
        <v>0</v>
      </c>
      <c r="BQ139" s="75">
        <f t="shared" ca="1" si="2124"/>
        <v>0</v>
      </c>
      <c r="BR139" s="75">
        <f t="shared" ca="1" si="2124"/>
        <v>0</v>
      </c>
      <c r="BS139" s="75">
        <f t="shared" ca="1" si="2124"/>
        <v>0</v>
      </c>
      <c r="BT139" s="75">
        <f t="shared" ca="1" si="2124"/>
        <v>0</v>
      </c>
      <c r="BU139" s="75">
        <f t="shared" ca="1" si="2124"/>
        <v>0</v>
      </c>
      <c r="BV139" s="75">
        <f t="shared" ca="1" si="2124"/>
        <v>0</v>
      </c>
      <c r="BW139" s="75">
        <f t="shared" ca="1" si="2124"/>
        <v>0</v>
      </c>
      <c r="BX139" s="75">
        <f t="shared" ca="1" si="2124"/>
        <v>0</v>
      </c>
      <c r="BY139" s="75">
        <f t="shared" ca="1" si="2124"/>
        <v>0</v>
      </c>
      <c r="BZ139" s="75">
        <f t="shared" ca="1" si="2124"/>
        <v>0</v>
      </c>
      <c r="CA139" s="75">
        <f t="shared" ca="1" si="2124"/>
        <v>0</v>
      </c>
      <c r="CB139" s="75">
        <f t="shared" ca="1" si="2124"/>
        <v>0</v>
      </c>
      <c r="CC139" s="75">
        <f t="shared" ca="1" si="2124"/>
        <v>0</v>
      </c>
      <c r="CD139" s="75">
        <f t="shared" ca="1" si="2124"/>
        <v>0</v>
      </c>
      <c r="CE139" s="75">
        <f t="shared" ca="1" si="2124"/>
        <v>0</v>
      </c>
      <c r="CF139" s="75">
        <f t="shared" ca="1" si="2124"/>
        <v>0</v>
      </c>
      <c r="CG139" s="75">
        <f t="shared" ca="1" si="2124"/>
        <v>0</v>
      </c>
      <c r="CH139" s="75">
        <f t="shared" ca="1" si="2124"/>
        <v>0</v>
      </c>
      <c r="CI139" s="75">
        <f t="shared" ca="1" si="2124"/>
        <v>0</v>
      </c>
      <c r="CJ139" s="75">
        <f t="shared" ca="1" si="2124"/>
        <v>0</v>
      </c>
      <c r="CK139" s="75">
        <f t="shared" ca="1" si="2124"/>
        <v>0</v>
      </c>
      <c r="CL139" s="75">
        <f t="shared" ca="1" si="2124"/>
        <v>0</v>
      </c>
      <c r="CM139" s="75">
        <f t="shared" ca="1" si="2124"/>
        <v>0</v>
      </c>
      <c r="CN139" s="75">
        <f t="shared" ca="1" si="2124"/>
        <v>0</v>
      </c>
      <c r="CO139" s="75">
        <f t="shared" ca="1" si="2124"/>
        <v>0</v>
      </c>
      <c r="CP139" s="75">
        <f t="shared" ca="1" si="2124"/>
        <v>0</v>
      </c>
      <c r="CQ139" s="75">
        <f t="shared" ca="1" si="2124"/>
        <v>0</v>
      </c>
      <c r="CR139" s="75">
        <f t="shared" ca="1" si="2124"/>
        <v>0</v>
      </c>
      <c r="CS139" s="75">
        <f t="shared" ca="1" si="2124"/>
        <v>0</v>
      </c>
      <c r="CT139" s="75">
        <f t="shared" ca="1" si="2124"/>
        <v>0</v>
      </c>
      <c r="CU139" s="75">
        <f t="shared" ca="1" si="2124"/>
        <v>0</v>
      </c>
      <c r="CV139" s="75">
        <f t="shared" ca="1" si="2124"/>
        <v>0</v>
      </c>
      <c r="CW139" s="75">
        <f t="shared" ca="1" si="2124"/>
        <v>0</v>
      </c>
      <c r="CX139" s="75">
        <f t="shared" ca="1" si="2124"/>
        <v>0</v>
      </c>
      <c r="CY139" s="75">
        <f t="shared" ca="1" si="2124"/>
        <v>0</v>
      </c>
      <c r="CZ139" s="75">
        <f t="shared" ca="1" si="2124"/>
        <v>0</v>
      </c>
      <c r="DA139" s="75">
        <f t="shared" ca="1" si="2124"/>
        <v>0</v>
      </c>
      <c r="DB139" s="75">
        <f t="shared" ca="1" si="2124"/>
        <v>0</v>
      </c>
      <c r="DC139" s="75">
        <f t="shared" ca="1" si="2124"/>
        <v>0</v>
      </c>
      <c r="DD139" s="75">
        <f t="shared" ca="1" si="2124"/>
        <v>0</v>
      </c>
      <c r="DE139" s="75">
        <f t="shared" ca="1" si="2124"/>
        <v>0</v>
      </c>
      <c r="DF139" s="75">
        <f t="shared" ca="1" si="2124"/>
        <v>0</v>
      </c>
      <c r="DG139" s="75">
        <f t="shared" ca="1" si="2124"/>
        <v>0</v>
      </c>
      <c r="DH139" s="75">
        <f t="shared" ca="1" si="2124"/>
        <v>0</v>
      </c>
      <c r="DI139" s="75">
        <f t="shared" ca="1" si="2124"/>
        <v>0</v>
      </c>
      <c r="DJ139" s="75">
        <f t="shared" ca="1" si="2124"/>
        <v>0</v>
      </c>
      <c r="DK139" s="75">
        <f t="shared" ca="1" si="2124"/>
        <v>0</v>
      </c>
      <c r="DL139" s="75">
        <f t="shared" ca="1" si="2124"/>
        <v>0</v>
      </c>
      <c r="DM139" s="75">
        <f t="shared" ca="1" si="2124"/>
        <v>0</v>
      </c>
      <c r="DN139" s="75">
        <f t="shared" ca="1" si="2124"/>
        <v>0</v>
      </c>
      <c r="DO139" s="75">
        <f t="shared" ca="1" si="2124"/>
        <v>0</v>
      </c>
      <c r="DP139" s="75">
        <f t="shared" ca="1" si="2124"/>
        <v>0</v>
      </c>
      <c r="DQ139" s="75">
        <f t="shared" ca="1" si="2124"/>
        <v>43408.074603343332</v>
      </c>
      <c r="DR139" s="75">
        <f t="shared" ca="1" si="2124"/>
        <v>0</v>
      </c>
      <c r="DS139" s="75">
        <f t="shared" ca="1" si="2124"/>
        <v>0</v>
      </c>
      <c r="DT139" s="75">
        <f t="shared" ca="1" si="2124"/>
        <v>0</v>
      </c>
      <c r="DU139" s="75">
        <f t="shared" ca="1" si="2124"/>
        <v>0</v>
      </c>
      <c r="DV139" s="75">
        <f t="shared" ca="1" si="2124"/>
        <v>0</v>
      </c>
      <c r="DW139" s="75">
        <f t="shared" ca="1" si="2124"/>
        <v>0</v>
      </c>
      <c r="DX139" s="75">
        <f t="shared" ca="1" si="2124"/>
        <v>0</v>
      </c>
      <c r="DY139" s="75">
        <f t="shared" ca="1" si="2124"/>
        <v>0</v>
      </c>
      <c r="DZ139" s="75">
        <f t="shared" ref="DZ139:GK139" ca="1" si="2125">-DZ132-DZ134</f>
        <v>0</v>
      </c>
      <c r="EA139" s="75">
        <f t="shared" ca="1" si="2125"/>
        <v>0</v>
      </c>
      <c r="EB139" s="75">
        <f t="shared" ca="1" si="2125"/>
        <v>0</v>
      </c>
      <c r="EC139" s="75">
        <f t="shared" ca="1" si="2125"/>
        <v>0</v>
      </c>
      <c r="ED139" s="75">
        <f t="shared" ca="1" si="2125"/>
        <v>0</v>
      </c>
      <c r="EE139" s="75">
        <f t="shared" ca="1" si="2125"/>
        <v>0</v>
      </c>
      <c r="EF139" s="75">
        <f t="shared" ca="1" si="2125"/>
        <v>0</v>
      </c>
      <c r="EG139" s="75">
        <f t="shared" ca="1" si="2125"/>
        <v>0</v>
      </c>
      <c r="EH139" s="75">
        <f t="shared" ca="1" si="2125"/>
        <v>0</v>
      </c>
      <c r="EI139" s="75">
        <f t="shared" ca="1" si="2125"/>
        <v>0</v>
      </c>
      <c r="EJ139" s="75">
        <f t="shared" ca="1" si="2125"/>
        <v>0</v>
      </c>
      <c r="EK139" s="75">
        <f t="shared" ca="1" si="2125"/>
        <v>0</v>
      </c>
      <c r="EL139" s="75">
        <f t="shared" ca="1" si="2125"/>
        <v>0</v>
      </c>
      <c r="EM139" s="75">
        <f t="shared" ca="1" si="2125"/>
        <v>0</v>
      </c>
      <c r="EN139" s="75">
        <f t="shared" ca="1" si="2125"/>
        <v>0</v>
      </c>
      <c r="EO139" s="75">
        <f t="shared" ca="1" si="2125"/>
        <v>0</v>
      </c>
      <c r="EP139" s="75">
        <f t="shared" ca="1" si="2125"/>
        <v>0</v>
      </c>
      <c r="EQ139" s="75">
        <f t="shared" ca="1" si="2125"/>
        <v>0</v>
      </c>
      <c r="ER139" s="75">
        <f t="shared" ca="1" si="2125"/>
        <v>0</v>
      </c>
      <c r="ES139" s="75">
        <f t="shared" ca="1" si="2125"/>
        <v>0</v>
      </c>
      <c r="ET139" s="75">
        <f t="shared" ca="1" si="2125"/>
        <v>0</v>
      </c>
      <c r="EU139" s="75">
        <f t="shared" ca="1" si="2125"/>
        <v>0</v>
      </c>
      <c r="EV139" s="75">
        <f t="shared" ca="1" si="2125"/>
        <v>0</v>
      </c>
      <c r="EW139" s="75">
        <f t="shared" ca="1" si="2125"/>
        <v>0</v>
      </c>
      <c r="EX139" s="75">
        <f t="shared" ca="1" si="2125"/>
        <v>0</v>
      </c>
      <c r="EY139" s="75">
        <f t="shared" ca="1" si="2125"/>
        <v>0</v>
      </c>
      <c r="EZ139" s="75">
        <f t="shared" ca="1" si="2125"/>
        <v>0</v>
      </c>
      <c r="FA139" s="75">
        <f t="shared" ca="1" si="2125"/>
        <v>0</v>
      </c>
      <c r="FB139" s="75">
        <f t="shared" ca="1" si="2125"/>
        <v>0</v>
      </c>
      <c r="FC139" s="75">
        <f t="shared" ca="1" si="2125"/>
        <v>0</v>
      </c>
      <c r="FD139" s="75">
        <f t="shared" ca="1" si="2125"/>
        <v>0</v>
      </c>
      <c r="FE139" s="75">
        <f t="shared" ca="1" si="2125"/>
        <v>0</v>
      </c>
      <c r="FF139" s="75">
        <f t="shared" ca="1" si="2125"/>
        <v>0</v>
      </c>
      <c r="FG139" s="75">
        <f t="shared" ca="1" si="2125"/>
        <v>0</v>
      </c>
      <c r="FH139" s="75">
        <f t="shared" ca="1" si="2125"/>
        <v>0</v>
      </c>
      <c r="FI139" s="75">
        <f t="shared" ca="1" si="2125"/>
        <v>0</v>
      </c>
      <c r="FJ139" s="75">
        <f t="shared" ca="1" si="2125"/>
        <v>0</v>
      </c>
      <c r="FK139" s="75">
        <f t="shared" ca="1" si="2125"/>
        <v>0</v>
      </c>
      <c r="FL139" s="75">
        <f t="shared" ca="1" si="2125"/>
        <v>0</v>
      </c>
      <c r="FM139" s="75">
        <f t="shared" ca="1" si="2125"/>
        <v>0</v>
      </c>
      <c r="FN139" s="75">
        <f t="shared" ca="1" si="2125"/>
        <v>0</v>
      </c>
      <c r="FO139" s="75">
        <f t="shared" ca="1" si="2125"/>
        <v>0</v>
      </c>
      <c r="FP139" s="75">
        <f t="shared" ca="1" si="2125"/>
        <v>0</v>
      </c>
      <c r="FQ139" s="75">
        <f t="shared" ca="1" si="2125"/>
        <v>0</v>
      </c>
      <c r="FR139" s="75">
        <f t="shared" ca="1" si="2125"/>
        <v>0</v>
      </c>
      <c r="FS139" s="75">
        <f t="shared" ca="1" si="2125"/>
        <v>0</v>
      </c>
      <c r="FT139" s="75">
        <f t="shared" ca="1" si="2125"/>
        <v>0</v>
      </c>
      <c r="FU139" s="75">
        <f t="shared" ca="1" si="2125"/>
        <v>0</v>
      </c>
      <c r="FV139" s="75">
        <f t="shared" ca="1" si="2125"/>
        <v>0</v>
      </c>
      <c r="FW139" s="75">
        <f t="shared" ca="1" si="2125"/>
        <v>0</v>
      </c>
      <c r="FX139" s="75">
        <f t="shared" ca="1" si="2125"/>
        <v>0</v>
      </c>
      <c r="FY139" s="75">
        <f t="shared" ca="1" si="2125"/>
        <v>0</v>
      </c>
      <c r="FZ139" s="75">
        <f t="shared" ca="1" si="2125"/>
        <v>0</v>
      </c>
      <c r="GA139" s="75">
        <f t="shared" ca="1" si="2125"/>
        <v>0</v>
      </c>
      <c r="GB139" s="75">
        <f t="shared" ca="1" si="2125"/>
        <v>0</v>
      </c>
      <c r="GC139" s="75">
        <f t="shared" ca="1" si="2125"/>
        <v>0</v>
      </c>
      <c r="GD139" s="75">
        <f t="shared" ca="1" si="2125"/>
        <v>0</v>
      </c>
      <c r="GE139" s="75">
        <f t="shared" ca="1" si="2125"/>
        <v>0</v>
      </c>
      <c r="GF139" s="75">
        <f t="shared" ca="1" si="2125"/>
        <v>0</v>
      </c>
      <c r="GG139" s="75">
        <f t="shared" ca="1" si="2125"/>
        <v>0</v>
      </c>
      <c r="GH139" s="75">
        <f t="shared" ca="1" si="2125"/>
        <v>0</v>
      </c>
      <c r="GI139" s="75">
        <f t="shared" ca="1" si="2125"/>
        <v>0</v>
      </c>
      <c r="GJ139" s="75">
        <f t="shared" ca="1" si="2125"/>
        <v>0</v>
      </c>
      <c r="GK139" s="75">
        <f t="shared" ca="1" si="2125"/>
        <v>0</v>
      </c>
      <c r="GL139" s="75">
        <f t="shared" ref="GL139:HI139" ca="1" si="2126">-GL132-GL134</f>
        <v>0</v>
      </c>
      <c r="GM139" s="75">
        <f t="shared" ca="1" si="2126"/>
        <v>0</v>
      </c>
      <c r="GN139" s="75">
        <f t="shared" ca="1" si="2126"/>
        <v>0</v>
      </c>
      <c r="GO139" s="75">
        <f t="shared" ca="1" si="2126"/>
        <v>0</v>
      </c>
      <c r="GP139" s="75">
        <f t="shared" ca="1" si="2126"/>
        <v>0</v>
      </c>
      <c r="GQ139" s="75">
        <f t="shared" ca="1" si="2126"/>
        <v>0</v>
      </c>
      <c r="GR139" s="75">
        <f t="shared" ca="1" si="2126"/>
        <v>0</v>
      </c>
      <c r="GS139" s="75">
        <f t="shared" ca="1" si="2126"/>
        <v>0</v>
      </c>
      <c r="GT139" s="75">
        <f t="shared" ca="1" si="2126"/>
        <v>0</v>
      </c>
      <c r="GU139" s="75">
        <f t="shared" ca="1" si="2126"/>
        <v>0</v>
      </c>
      <c r="GV139" s="75">
        <f t="shared" ca="1" si="2126"/>
        <v>0</v>
      </c>
      <c r="GW139" s="75">
        <f t="shared" ca="1" si="2126"/>
        <v>0</v>
      </c>
      <c r="GX139" s="75">
        <f t="shared" ca="1" si="2126"/>
        <v>0</v>
      </c>
      <c r="GY139" s="75">
        <f t="shared" ca="1" si="2126"/>
        <v>0</v>
      </c>
      <c r="GZ139" s="75">
        <f t="shared" ca="1" si="2126"/>
        <v>0</v>
      </c>
      <c r="HA139" s="75">
        <f t="shared" ca="1" si="2126"/>
        <v>0</v>
      </c>
      <c r="HB139" s="75">
        <f t="shared" ca="1" si="2126"/>
        <v>0</v>
      </c>
      <c r="HC139" s="75">
        <f t="shared" ca="1" si="2126"/>
        <v>0</v>
      </c>
      <c r="HD139" s="75">
        <f t="shared" ca="1" si="2126"/>
        <v>0</v>
      </c>
      <c r="HE139" s="75">
        <f t="shared" ca="1" si="2126"/>
        <v>0</v>
      </c>
      <c r="HF139" s="75">
        <f t="shared" ca="1" si="2126"/>
        <v>0</v>
      </c>
      <c r="HG139" s="75">
        <f t="shared" ca="1" si="2126"/>
        <v>0</v>
      </c>
      <c r="HH139" s="75">
        <f t="shared" ca="1" si="2126"/>
        <v>0</v>
      </c>
      <c r="HI139" s="75">
        <f t="shared" ca="1" si="2126"/>
        <v>0</v>
      </c>
      <c r="HJ139" s="75">
        <f t="shared" ref="HJ139:IG139" ca="1" si="2127">-HJ132-HJ134</f>
        <v>0</v>
      </c>
      <c r="HK139" s="75">
        <f t="shared" ca="1" si="2127"/>
        <v>0</v>
      </c>
      <c r="HL139" s="75">
        <f t="shared" ca="1" si="2127"/>
        <v>0</v>
      </c>
      <c r="HM139" s="75">
        <f t="shared" ca="1" si="2127"/>
        <v>0</v>
      </c>
      <c r="HN139" s="75">
        <f t="shared" ca="1" si="2127"/>
        <v>0</v>
      </c>
      <c r="HO139" s="75">
        <f t="shared" ca="1" si="2127"/>
        <v>0</v>
      </c>
      <c r="HP139" s="75">
        <f t="shared" ca="1" si="2127"/>
        <v>0</v>
      </c>
      <c r="HQ139" s="75">
        <f t="shared" ca="1" si="2127"/>
        <v>0</v>
      </c>
      <c r="HR139" s="75">
        <f t="shared" ca="1" si="2127"/>
        <v>0</v>
      </c>
      <c r="HS139" s="75">
        <f t="shared" ca="1" si="2127"/>
        <v>0</v>
      </c>
      <c r="HT139" s="75">
        <f t="shared" ca="1" si="2127"/>
        <v>0</v>
      </c>
      <c r="HU139" s="75">
        <f t="shared" ca="1" si="2127"/>
        <v>2694.6931877572274</v>
      </c>
      <c r="HV139" s="75">
        <f t="shared" ca="1" si="2127"/>
        <v>0</v>
      </c>
      <c r="HW139" s="75">
        <f t="shared" ca="1" si="2127"/>
        <v>0</v>
      </c>
      <c r="HX139" s="75">
        <f t="shared" ca="1" si="2127"/>
        <v>0</v>
      </c>
      <c r="HY139" s="75">
        <f t="shared" ca="1" si="2127"/>
        <v>0</v>
      </c>
      <c r="HZ139" s="75">
        <f t="shared" ca="1" si="2127"/>
        <v>0</v>
      </c>
      <c r="IA139" s="75">
        <f t="shared" ca="1" si="2127"/>
        <v>0</v>
      </c>
      <c r="IB139" s="75">
        <f t="shared" ca="1" si="2127"/>
        <v>0</v>
      </c>
      <c r="IC139" s="75">
        <f t="shared" ca="1" si="2127"/>
        <v>0</v>
      </c>
      <c r="ID139" s="75">
        <f t="shared" ca="1" si="2127"/>
        <v>0</v>
      </c>
      <c r="IE139" s="75">
        <f t="shared" ca="1" si="2127"/>
        <v>0</v>
      </c>
      <c r="IF139" s="75">
        <f t="shared" ca="1" si="2127"/>
        <v>0</v>
      </c>
      <c r="IG139" s="75">
        <f t="shared" si="2127"/>
        <v>0</v>
      </c>
    </row>
    <row r="140" spans="1:241" x14ac:dyDescent="0.2">
      <c r="A140" s="94" t="s">
        <v>179</v>
      </c>
      <c r="HJ140" s="77"/>
      <c r="HK140" s="77"/>
      <c r="HL140" s="77"/>
      <c r="HM140" s="77"/>
      <c r="HN140" s="77"/>
      <c r="HO140" s="77"/>
      <c r="HP140" s="77"/>
      <c r="HQ140" s="77"/>
      <c r="HR140" s="77"/>
      <c r="HS140" s="77"/>
      <c r="HT140" s="77"/>
      <c r="HU140" s="77"/>
      <c r="HV140" s="77"/>
      <c r="HW140" s="77"/>
      <c r="HX140" s="77"/>
      <c r="HY140" s="77"/>
      <c r="HZ140" s="77"/>
      <c r="IA140" s="77"/>
      <c r="IB140" s="77"/>
      <c r="IC140" s="77"/>
      <c r="ID140" s="77"/>
      <c r="IE140" s="77"/>
      <c r="IF140" s="77"/>
      <c r="IG140" s="77"/>
    </row>
    <row r="141" spans="1:241" x14ac:dyDescent="0.2">
      <c r="A141" s="94"/>
      <c r="HJ141" s="77"/>
      <c r="HK141" s="77"/>
      <c r="HL141" s="77"/>
      <c r="HM141" s="77"/>
      <c r="HN141" s="77"/>
      <c r="HO141" s="77"/>
      <c r="HP141" s="77"/>
      <c r="HQ141" s="77"/>
      <c r="HR141" s="77"/>
      <c r="HS141" s="77"/>
      <c r="HT141" s="77"/>
      <c r="HU141" s="77"/>
      <c r="HV141" s="77"/>
      <c r="HW141" s="77"/>
      <c r="HX141" s="77"/>
      <c r="HY141" s="77"/>
      <c r="HZ141" s="77"/>
      <c r="IA141" s="77"/>
      <c r="IB141" s="77"/>
      <c r="IC141" s="77"/>
      <c r="ID141" s="77"/>
      <c r="IE141" s="77"/>
      <c r="IF141" s="77"/>
      <c r="IG141" s="77"/>
    </row>
    <row r="142" spans="1:241" x14ac:dyDescent="0.2">
      <c r="A142" s="94" t="s">
        <v>180</v>
      </c>
      <c r="B142" s="151">
        <f ca="1">IRR(B139:HI139,0.5%)</f>
        <v>1.100715422023657E-2</v>
      </c>
      <c r="HJ142" s="77"/>
      <c r="HK142" s="77"/>
      <c r="HL142" s="77"/>
      <c r="HM142" s="77"/>
      <c r="HN142" s="77"/>
      <c r="HO142" s="77"/>
      <c r="HP142" s="77"/>
      <c r="HQ142" s="77"/>
      <c r="HR142" s="77"/>
      <c r="HS142" s="77"/>
      <c r="HT142" s="77"/>
      <c r="HU142" s="77"/>
      <c r="HV142" s="77"/>
      <c r="HW142" s="77"/>
      <c r="HX142" s="77"/>
      <c r="HY142" s="77"/>
      <c r="HZ142" s="77"/>
      <c r="IA142" s="77"/>
      <c r="IB142" s="77"/>
      <c r="IC142" s="77"/>
      <c r="ID142" s="77"/>
      <c r="IE142" s="77"/>
      <c r="IF142" s="77"/>
      <c r="IG142" s="77"/>
    </row>
    <row r="143" spans="1:241" x14ac:dyDescent="0.2">
      <c r="HJ143" s="77"/>
      <c r="HK143" s="77"/>
      <c r="HL143" s="77"/>
      <c r="HM143" s="77"/>
      <c r="HN143" s="77"/>
      <c r="HO143" s="77"/>
      <c r="HP143" s="77"/>
      <c r="HQ143" s="77"/>
      <c r="HR143" s="77"/>
      <c r="HS143" s="77"/>
      <c r="HT143" s="77"/>
      <c r="HU143" s="77"/>
      <c r="HV143" s="77"/>
      <c r="HW143" s="77"/>
      <c r="HX143" s="77"/>
      <c r="HY143" s="77"/>
      <c r="HZ143" s="77"/>
      <c r="IA143" s="77"/>
      <c r="IB143" s="77"/>
      <c r="IC143" s="77"/>
      <c r="ID143" s="77"/>
      <c r="IE143" s="77"/>
      <c r="IF143" s="77"/>
      <c r="IG143" s="77"/>
    </row>
    <row r="144" spans="1:241" x14ac:dyDescent="0.2">
      <c r="HJ144" s="77"/>
      <c r="HK144" s="77"/>
      <c r="HL144" s="77"/>
      <c r="HM144" s="77"/>
      <c r="HN144" s="77"/>
      <c r="HO144" s="77"/>
      <c r="HP144" s="77"/>
      <c r="HQ144" s="77"/>
      <c r="HR144" s="77"/>
      <c r="HS144" s="77"/>
      <c r="HT144" s="77"/>
      <c r="HU144" s="77"/>
      <c r="HV144" s="77"/>
      <c r="HW144" s="77"/>
      <c r="HX144" s="77"/>
      <c r="HY144" s="77"/>
      <c r="HZ144" s="77"/>
      <c r="IA144" s="77"/>
      <c r="IB144" s="77"/>
      <c r="IC144" s="77"/>
      <c r="ID144" s="77"/>
      <c r="IE144" s="77"/>
      <c r="IF144" s="77"/>
      <c r="IG144" s="77"/>
    </row>
    <row r="145" spans="1:241" x14ac:dyDescent="0.2">
      <c r="HJ145" s="77"/>
      <c r="HK145" s="77"/>
      <c r="HL145" s="77"/>
      <c r="HM145" s="77"/>
      <c r="HN145" s="77"/>
      <c r="HO145" s="77"/>
      <c r="HP145" s="77"/>
      <c r="HQ145" s="77"/>
      <c r="HR145" s="77"/>
      <c r="HS145" s="77"/>
      <c r="HT145" s="77"/>
      <c r="HU145" s="77"/>
      <c r="HV145" s="77"/>
      <c r="HW145" s="77"/>
      <c r="HX145" s="77"/>
      <c r="HY145" s="77"/>
      <c r="HZ145" s="77"/>
      <c r="IA145" s="77"/>
      <c r="IB145" s="77"/>
      <c r="IC145" s="77"/>
      <c r="ID145" s="77"/>
      <c r="IE145" s="77"/>
      <c r="IF145" s="77"/>
      <c r="IG145" s="77"/>
    </row>
    <row r="146" spans="1:241" ht="15.6" x14ac:dyDescent="0.3">
      <c r="A146" s="132" t="s">
        <v>181</v>
      </c>
      <c r="HJ146" s="77"/>
      <c r="HK146" s="77"/>
      <c r="HL146" s="77"/>
      <c r="HM146" s="77"/>
      <c r="HN146" s="77"/>
      <c r="HO146" s="77"/>
      <c r="HP146" s="77"/>
      <c r="HQ146" s="77"/>
      <c r="HR146" s="77"/>
      <c r="HS146" s="77"/>
      <c r="HT146" s="77"/>
      <c r="HU146" s="77"/>
      <c r="HV146" s="77"/>
      <c r="HW146" s="77"/>
      <c r="HX146" s="77"/>
      <c r="HY146" s="77"/>
      <c r="HZ146" s="77"/>
      <c r="IA146" s="77"/>
      <c r="IB146" s="77"/>
      <c r="IC146" s="77"/>
      <c r="ID146" s="77"/>
      <c r="IE146" s="77"/>
      <c r="IF146" s="77"/>
      <c r="IG146" s="77"/>
    </row>
    <row r="147" spans="1:241" x14ac:dyDescent="0.2">
      <c r="HJ147" s="77"/>
      <c r="HK147" s="77"/>
      <c r="HL147" s="77"/>
      <c r="HM147" s="77"/>
      <c r="HN147" s="77"/>
      <c r="HO147" s="77"/>
      <c r="HP147" s="77"/>
      <c r="HQ147" s="77"/>
      <c r="HR147" s="77"/>
      <c r="HS147" s="77"/>
      <c r="HT147" s="77"/>
      <c r="HU147" s="77"/>
      <c r="HV147" s="77"/>
      <c r="HW147" s="77"/>
      <c r="HX147" s="77"/>
      <c r="HY147" s="77"/>
      <c r="HZ147" s="77"/>
      <c r="IA147" s="77"/>
      <c r="IB147" s="77"/>
      <c r="IC147" s="77"/>
      <c r="ID147" s="77"/>
      <c r="IE147" s="77"/>
      <c r="IF147" s="77"/>
      <c r="IG147" s="77"/>
    </row>
    <row r="148" spans="1:241" s="12" customFormat="1" ht="13.8" x14ac:dyDescent="0.3">
      <c r="A148" s="134" t="s">
        <v>54</v>
      </c>
      <c r="B148" s="135">
        <v>1</v>
      </c>
      <c r="C148" s="135">
        <v>1</v>
      </c>
      <c r="D148" s="135">
        <v>1</v>
      </c>
      <c r="E148" s="135">
        <v>1</v>
      </c>
      <c r="F148" s="135">
        <v>1</v>
      </c>
      <c r="G148" s="135">
        <v>1</v>
      </c>
      <c r="H148" s="135">
        <v>1</v>
      </c>
      <c r="I148" s="135">
        <v>1</v>
      </c>
      <c r="J148" s="135">
        <v>1</v>
      </c>
      <c r="K148" s="135">
        <v>1</v>
      </c>
      <c r="L148" s="135">
        <v>1</v>
      </c>
      <c r="M148" s="135">
        <v>1</v>
      </c>
      <c r="N148" s="135">
        <v>2</v>
      </c>
      <c r="O148" s="135">
        <v>2</v>
      </c>
      <c r="P148" s="135">
        <v>2</v>
      </c>
      <c r="Q148" s="135">
        <v>2</v>
      </c>
      <c r="R148" s="135">
        <v>2</v>
      </c>
      <c r="S148" s="135">
        <v>2</v>
      </c>
      <c r="T148" s="135">
        <v>2</v>
      </c>
      <c r="U148" s="135">
        <v>2</v>
      </c>
      <c r="V148" s="135">
        <v>2</v>
      </c>
      <c r="W148" s="135">
        <v>2</v>
      </c>
      <c r="X148" s="135">
        <v>2</v>
      </c>
      <c r="Y148" s="135">
        <v>2</v>
      </c>
      <c r="Z148" s="135">
        <f t="shared" ref="Z148" si="2128">N148+1</f>
        <v>3</v>
      </c>
      <c r="AA148" s="135">
        <f t="shared" ref="AA148" si="2129">O148+1</f>
        <v>3</v>
      </c>
      <c r="AB148" s="135">
        <f t="shared" ref="AB148" si="2130">P148+1</f>
        <v>3</v>
      </c>
      <c r="AC148" s="135">
        <f t="shared" ref="AC148" si="2131">Q148+1</f>
        <v>3</v>
      </c>
      <c r="AD148" s="135">
        <f t="shared" ref="AD148" si="2132">R148+1</f>
        <v>3</v>
      </c>
      <c r="AE148" s="135">
        <f t="shared" ref="AE148" si="2133">S148+1</f>
        <v>3</v>
      </c>
      <c r="AF148" s="135">
        <f t="shared" ref="AF148" si="2134">T148+1</f>
        <v>3</v>
      </c>
      <c r="AG148" s="135">
        <f t="shared" ref="AG148" si="2135">U148+1</f>
        <v>3</v>
      </c>
      <c r="AH148" s="135">
        <f t="shared" ref="AH148" si="2136">V148+1</f>
        <v>3</v>
      </c>
      <c r="AI148" s="135">
        <f t="shared" ref="AI148" si="2137">W148+1</f>
        <v>3</v>
      </c>
      <c r="AJ148" s="135">
        <f t="shared" ref="AJ148" si="2138">X148+1</f>
        <v>3</v>
      </c>
      <c r="AK148" s="135">
        <f t="shared" ref="AK148" si="2139">Y148+1</f>
        <v>3</v>
      </c>
      <c r="AL148" s="135">
        <f t="shared" ref="AL148" si="2140">Z148+1</f>
        <v>4</v>
      </c>
      <c r="AM148" s="135">
        <f t="shared" ref="AM148" si="2141">AA148+1</f>
        <v>4</v>
      </c>
      <c r="AN148" s="135">
        <f t="shared" ref="AN148" si="2142">AB148+1</f>
        <v>4</v>
      </c>
      <c r="AO148" s="135">
        <f t="shared" ref="AO148" si="2143">AC148+1</f>
        <v>4</v>
      </c>
      <c r="AP148" s="135">
        <f t="shared" ref="AP148" si="2144">AD148+1</f>
        <v>4</v>
      </c>
      <c r="AQ148" s="135">
        <f t="shared" ref="AQ148" si="2145">AE148+1</f>
        <v>4</v>
      </c>
      <c r="AR148" s="135">
        <f t="shared" ref="AR148" si="2146">AF148+1</f>
        <v>4</v>
      </c>
      <c r="AS148" s="135">
        <f t="shared" ref="AS148" si="2147">AG148+1</f>
        <v>4</v>
      </c>
      <c r="AT148" s="135">
        <f t="shared" ref="AT148" si="2148">AH148+1</f>
        <v>4</v>
      </c>
      <c r="AU148" s="135">
        <f t="shared" ref="AU148" si="2149">AI148+1</f>
        <v>4</v>
      </c>
      <c r="AV148" s="135">
        <f t="shared" ref="AV148" si="2150">AJ148+1</f>
        <v>4</v>
      </c>
      <c r="AW148" s="135">
        <f t="shared" ref="AW148" si="2151">AK148+1</f>
        <v>4</v>
      </c>
      <c r="AX148" s="136">
        <f t="shared" ref="AX148" si="2152">AL148+1</f>
        <v>5</v>
      </c>
      <c r="AY148" s="136">
        <f t="shared" ref="AY148" si="2153">AM148+1</f>
        <v>5</v>
      </c>
      <c r="AZ148" s="136">
        <f t="shared" ref="AZ148" si="2154">AN148+1</f>
        <v>5</v>
      </c>
      <c r="BA148" s="136">
        <f t="shared" ref="BA148" si="2155">AO148+1</f>
        <v>5</v>
      </c>
      <c r="BB148" s="136">
        <f t="shared" ref="BB148" si="2156">AP148+1</f>
        <v>5</v>
      </c>
      <c r="BC148" s="136">
        <f t="shared" ref="BC148" si="2157">AQ148+1</f>
        <v>5</v>
      </c>
      <c r="BD148" s="136">
        <f t="shared" ref="BD148" si="2158">AR148+1</f>
        <v>5</v>
      </c>
      <c r="BE148" s="136">
        <f t="shared" ref="BE148" si="2159">AS148+1</f>
        <v>5</v>
      </c>
      <c r="BF148" s="136">
        <f t="shared" ref="BF148" si="2160">AT148+1</f>
        <v>5</v>
      </c>
      <c r="BG148" s="136">
        <f t="shared" ref="BG148" si="2161">AU148+1</f>
        <v>5</v>
      </c>
      <c r="BH148" s="136">
        <f t="shared" ref="BH148" si="2162">AV148+1</f>
        <v>5</v>
      </c>
      <c r="BI148" s="136">
        <f t="shared" ref="BI148" si="2163">AW148+1</f>
        <v>5</v>
      </c>
      <c r="BJ148" s="136">
        <f t="shared" ref="BJ148" si="2164">AX148+1</f>
        <v>6</v>
      </c>
      <c r="BK148" s="136">
        <f t="shared" ref="BK148" si="2165">AY148+1</f>
        <v>6</v>
      </c>
      <c r="BL148" s="136">
        <f t="shared" ref="BL148" si="2166">AZ148+1</f>
        <v>6</v>
      </c>
      <c r="BM148" s="136">
        <f t="shared" ref="BM148" si="2167">BA148+1</f>
        <v>6</v>
      </c>
      <c r="BN148" s="136">
        <f t="shared" ref="BN148" si="2168">BB148+1</f>
        <v>6</v>
      </c>
      <c r="BO148" s="136">
        <f t="shared" ref="BO148" si="2169">BC148+1</f>
        <v>6</v>
      </c>
      <c r="BP148" s="136">
        <f t="shared" ref="BP148" si="2170">BD148+1</f>
        <v>6</v>
      </c>
      <c r="BQ148" s="136">
        <f t="shared" ref="BQ148" si="2171">BE148+1</f>
        <v>6</v>
      </c>
      <c r="BR148" s="136">
        <f t="shared" ref="BR148" si="2172">BF148+1</f>
        <v>6</v>
      </c>
      <c r="BS148" s="136">
        <f t="shared" ref="BS148" si="2173">BG148+1</f>
        <v>6</v>
      </c>
      <c r="BT148" s="136">
        <f t="shared" ref="BT148" si="2174">BH148+1</f>
        <v>6</v>
      </c>
      <c r="BU148" s="136">
        <f t="shared" ref="BU148" si="2175">BI148+1</f>
        <v>6</v>
      </c>
      <c r="BV148" s="136">
        <f t="shared" ref="BV148" si="2176">BJ148+1</f>
        <v>7</v>
      </c>
      <c r="BW148" s="136">
        <f t="shared" ref="BW148" si="2177">BK148+1</f>
        <v>7</v>
      </c>
      <c r="BX148" s="136">
        <f t="shared" ref="BX148" si="2178">BL148+1</f>
        <v>7</v>
      </c>
      <c r="BY148" s="136">
        <f t="shared" ref="BY148" si="2179">BM148+1</f>
        <v>7</v>
      </c>
      <c r="BZ148" s="136">
        <f t="shared" ref="BZ148" si="2180">BN148+1</f>
        <v>7</v>
      </c>
      <c r="CA148" s="136">
        <f t="shared" ref="CA148" si="2181">BO148+1</f>
        <v>7</v>
      </c>
      <c r="CB148" s="136">
        <f t="shared" ref="CB148" si="2182">BP148+1</f>
        <v>7</v>
      </c>
      <c r="CC148" s="136">
        <f t="shared" ref="CC148" si="2183">BQ148+1</f>
        <v>7</v>
      </c>
      <c r="CD148" s="136">
        <f t="shared" ref="CD148" si="2184">BR148+1</f>
        <v>7</v>
      </c>
      <c r="CE148" s="136">
        <f t="shared" ref="CE148" si="2185">BS148+1</f>
        <v>7</v>
      </c>
      <c r="CF148" s="136">
        <f t="shared" ref="CF148" si="2186">BT148+1</f>
        <v>7</v>
      </c>
      <c r="CG148" s="136">
        <f t="shared" ref="CG148" si="2187">BU148+1</f>
        <v>7</v>
      </c>
      <c r="CH148" s="136">
        <f t="shared" ref="CH148" si="2188">BV148+1</f>
        <v>8</v>
      </c>
      <c r="CI148" s="136">
        <f t="shared" ref="CI148" si="2189">BW148+1</f>
        <v>8</v>
      </c>
      <c r="CJ148" s="136">
        <f t="shared" ref="CJ148" si="2190">BX148+1</f>
        <v>8</v>
      </c>
      <c r="CK148" s="136">
        <f t="shared" ref="CK148" si="2191">BY148+1</f>
        <v>8</v>
      </c>
      <c r="CL148" s="136">
        <f t="shared" ref="CL148" si="2192">BZ148+1</f>
        <v>8</v>
      </c>
      <c r="CM148" s="136">
        <f t="shared" ref="CM148" si="2193">CA148+1</f>
        <v>8</v>
      </c>
      <c r="CN148" s="136">
        <f t="shared" ref="CN148" si="2194">CB148+1</f>
        <v>8</v>
      </c>
      <c r="CO148" s="136">
        <f t="shared" ref="CO148" si="2195">CC148+1</f>
        <v>8</v>
      </c>
      <c r="CP148" s="136">
        <f t="shared" ref="CP148" si="2196">CD148+1</f>
        <v>8</v>
      </c>
      <c r="CQ148" s="136">
        <f t="shared" ref="CQ148" si="2197">CE148+1</f>
        <v>8</v>
      </c>
      <c r="CR148" s="136">
        <f t="shared" ref="CR148" si="2198">CF148+1</f>
        <v>8</v>
      </c>
      <c r="CS148" s="136">
        <f t="shared" ref="CS148" si="2199">CG148+1</f>
        <v>8</v>
      </c>
      <c r="CT148" s="136">
        <f t="shared" ref="CT148" si="2200">CH148+1</f>
        <v>9</v>
      </c>
      <c r="CU148" s="136">
        <f t="shared" ref="CU148" si="2201">CI148+1</f>
        <v>9</v>
      </c>
      <c r="CV148" s="136">
        <f t="shared" ref="CV148" si="2202">CJ148+1</f>
        <v>9</v>
      </c>
      <c r="CW148" s="136">
        <f t="shared" ref="CW148" si="2203">CK148+1</f>
        <v>9</v>
      </c>
      <c r="CX148" s="136">
        <f t="shared" ref="CX148" si="2204">CL148+1</f>
        <v>9</v>
      </c>
      <c r="CY148" s="136">
        <f t="shared" ref="CY148" si="2205">CM148+1</f>
        <v>9</v>
      </c>
      <c r="CZ148" s="136">
        <f t="shared" ref="CZ148" si="2206">CN148+1</f>
        <v>9</v>
      </c>
      <c r="DA148" s="136">
        <f t="shared" ref="DA148" si="2207">CO148+1</f>
        <v>9</v>
      </c>
      <c r="DB148" s="136">
        <f t="shared" ref="DB148" si="2208">CP148+1</f>
        <v>9</v>
      </c>
      <c r="DC148" s="136">
        <f t="shared" ref="DC148" si="2209">CQ148+1</f>
        <v>9</v>
      </c>
      <c r="DD148" s="136">
        <f t="shared" ref="DD148" si="2210">CR148+1</f>
        <v>9</v>
      </c>
      <c r="DE148" s="136">
        <f t="shared" ref="DE148" si="2211">CS148+1</f>
        <v>9</v>
      </c>
      <c r="DF148" s="136">
        <f t="shared" ref="DF148" si="2212">CT148+1</f>
        <v>10</v>
      </c>
      <c r="DG148" s="136">
        <f t="shared" ref="DG148" si="2213">CU148+1</f>
        <v>10</v>
      </c>
      <c r="DH148" s="136">
        <f t="shared" ref="DH148" si="2214">CV148+1</f>
        <v>10</v>
      </c>
      <c r="DI148" s="136">
        <f t="shared" ref="DI148" si="2215">CW148+1</f>
        <v>10</v>
      </c>
      <c r="DJ148" s="136">
        <f t="shared" ref="DJ148" si="2216">CX148+1</f>
        <v>10</v>
      </c>
      <c r="DK148" s="136">
        <f t="shared" ref="DK148" si="2217">CY148+1</f>
        <v>10</v>
      </c>
      <c r="DL148" s="136">
        <f t="shared" ref="DL148" si="2218">CZ148+1</f>
        <v>10</v>
      </c>
      <c r="DM148" s="136">
        <f t="shared" ref="DM148" si="2219">DA148+1</f>
        <v>10</v>
      </c>
      <c r="DN148" s="136">
        <f t="shared" ref="DN148" si="2220">DB148+1</f>
        <v>10</v>
      </c>
      <c r="DO148" s="136">
        <f t="shared" ref="DO148" si="2221">DC148+1</f>
        <v>10</v>
      </c>
      <c r="DP148" s="136">
        <f t="shared" ref="DP148" si="2222">DD148+1</f>
        <v>10</v>
      </c>
      <c r="DQ148" s="136">
        <f t="shared" ref="DQ148" si="2223">DE148+1</f>
        <v>10</v>
      </c>
      <c r="DR148" s="136">
        <f t="shared" ref="DR148" si="2224">DF148+1</f>
        <v>11</v>
      </c>
      <c r="DS148" s="136">
        <f t="shared" ref="DS148" si="2225">DG148+1</f>
        <v>11</v>
      </c>
      <c r="DT148" s="136">
        <f t="shared" ref="DT148" si="2226">DH148+1</f>
        <v>11</v>
      </c>
      <c r="DU148" s="136">
        <f t="shared" ref="DU148" si="2227">DI148+1</f>
        <v>11</v>
      </c>
      <c r="DV148" s="136">
        <f t="shared" ref="DV148" si="2228">DJ148+1</f>
        <v>11</v>
      </c>
      <c r="DW148" s="136">
        <f t="shared" ref="DW148" si="2229">DK148+1</f>
        <v>11</v>
      </c>
      <c r="DX148" s="136">
        <f t="shared" ref="DX148" si="2230">DL148+1</f>
        <v>11</v>
      </c>
      <c r="DY148" s="136">
        <f t="shared" ref="DY148" si="2231">DM148+1</f>
        <v>11</v>
      </c>
      <c r="DZ148" s="136">
        <f t="shared" ref="DZ148" si="2232">DN148+1</f>
        <v>11</v>
      </c>
      <c r="EA148" s="136">
        <f t="shared" ref="EA148" si="2233">DO148+1</f>
        <v>11</v>
      </c>
      <c r="EB148" s="136">
        <f t="shared" ref="EB148" si="2234">DP148+1</f>
        <v>11</v>
      </c>
      <c r="EC148" s="136">
        <f t="shared" ref="EC148" si="2235">DQ148+1</f>
        <v>11</v>
      </c>
      <c r="ED148" s="136">
        <f t="shared" ref="ED148" si="2236">DR148+1</f>
        <v>12</v>
      </c>
      <c r="EE148" s="136">
        <f t="shared" ref="EE148" si="2237">DS148+1</f>
        <v>12</v>
      </c>
      <c r="EF148" s="136">
        <f t="shared" ref="EF148" si="2238">DT148+1</f>
        <v>12</v>
      </c>
      <c r="EG148" s="136">
        <f t="shared" ref="EG148" si="2239">DU148+1</f>
        <v>12</v>
      </c>
      <c r="EH148" s="136">
        <f t="shared" ref="EH148" si="2240">DV148+1</f>
        <v>12</v>
      </c>
      <c r="EI148" s="136">
        <f t="shared" ref="EI148" si="2241">DW148+1</f>
        <v>12</v>
      </c>
      <c r="EJ148" s="136">
        <f t="shared" ref="EJ148" si="2242">DX148+1</f>
        <v>12</v>
      </c>
      <c r="EK148" s="136">
        <f t="shared" ref="EK148" si="2243">DY148+1</f>
        <v>12</v>
      </c>
      <c r="EL148" s="136">
        <f t="shared" ref="EL148" si="2244">DZ148+1</f>
        <v>12</v>
      </c>
      <c r="EM148" s="136">
        <f t="shared" ref="EM148" si="2245">EA148+1</f>
        <v>12</v>
      </c>
      <c r="EN148" s="136">
        <f t="shared" ref="EN148" si="2246">EB148+1</f>
        <v>12</v>
      </c>
      <c r="EO148" s="136">
        <f t="shared" ref="EO148" si="2247">EC148+1</f>
        <v>12</v>
      </c>
      <c r="EP148" s="136">
        <f t="shared" ref="EP148" si="2248">ED148+1</f>
        <v>13</v>
      </c>
      <c r="EQ148" s="136">
        <f t="shared" ref="EQ148" si="2249">EE148+1</f>
        <v>13</v>
      </c>
      <c r="ER148" s="136">
        <f t="shared" ref="ER148" si="2250">EF148+1</f>
        <v>13</v>
      </c>
      <c r="ES148" s="136">
        <f t="shared" ref="ES148" si="2251">EG148+1</f>
        <v>13</v>
      </c>
      <c r="ET148" s="136">
        <f t="shared" ref="ET148" si="2252">EH148+1</f>
        <v>13</v>
      </c>
      <c r="EU148" s="136">
        <f t="shared" ref="EU148" si="2253">EI148+1</f>
        <v>13</v>
      </c>
      <c r="EV148" s="136">
        <f t="shared" ref="EV148" si="2254">EJ148+1</f>
        <v>13</v>
      </c>
      <c r="EW148" s="136">
        <f t="shared" ref="EW148" si="2255">EK148+1</f>
        <v>13</v>
      </c>
      <c r="EX148" s="136">
        <f t="shared" ref="EX148" si="2256">EL148+1</f>
        <v>13</v>
      </c>
      <c r="EY148" s="136">
        <f t="shared" ref="EY148" si="2257">EM148+1</f>
        <v>13</v>
      </c>
      <c r="EZ148" s="136">
        <f t="shared" ref="EZ148" si="2258">EN148+1</f>
        <v>13</v>
      </c>
      <c r="FA148" s="136">
        <f t="shared" ref="FA148" si="2259">EO148+1</f>
        <v>13</v>
      </c>
      <c r="FB148" s="136">
        <f t="shared" ref="FB148" si="2260">EP148+1</f>
        <v>14</v>
      </c>
      <c r="FC148" s="136">
        <f t="shared" ref="FC148" si="2261">EQ148+1</f>
        <v>14</v>
      </c>
      <c r="FD148" s="136">
        <f t="shared" ref="FD148" si="2262">ER148+1</f>
        <v>14</v>
      </c>
      <c r="FE148" s="136">
        <f t="shared" ref="FE148" si="2263">ES148+1</f>
        <v>14</v>
      </c>
      <c r="FF148" s="136">
        <f t="shared" ref="FF148" si="2264">ET148+1</f>
        <v>14</v>
      </c>
      <c r="FG148" s="136">
        <f t="shared" ref="FG148" si="2265">EU148+1</f>
        <v>14</v>
      </c>
      <c r="FH148" s="136">
        <f t="shared" ref="FH148" si="2266">EV148+1</f>
        <v>14</v>
      </c>
      <c r="FI148" s="136">
        <f t="shared" ref="FI148" si="2267">EW148+1</f>
        <v>14</v>
      </c>
      <c r="FJ148" s="136">
        <f t="shared" ref="FJ148" si="2268">EX148+1</f>
        <v>14</v>
      </c>
      <c r="FK148" s="136">
        <f t="shared" ref="FK148" si="2269">EY148+1</f>
        <v>14</v>
      </c>
      <c r="FL148" s="136">
        <f t="shared" ref="FL148" si="2270">EZ148+1</f>
        <v>14</v>
      </c>
      <c r="FM148" s="136">
        <f t="shared" ref="FM148" si="2271">FA148+1</f>
        <v>14</v>
      </c>
      <c r="FN148" s="136">
        <f t="shared" ref="FN148" si="2272">FB148+1</f>
        <v>15</v>
      </c>
      <c r="FO148" s="136">
        <f t="shared" ref="FO148" si="2273">FC148+1</f>
        <v>15</v>
      </c>
      <c r="FP148" s="136">
        <f t="shared" ref="FP148" si="2274">FD148+1</f>
        <v>15</v>
      </c>
      <c r="FQ148" s="136">
        <f t="shared" ref="FQ148" si="2275">FE148+1</f>
        <v>15</v>
      </c>
      <c r="FR148" s="136">
        <f t="shared" ref="FR148" si="2276">FF148+1</f>
        <v>15</v>
      </c>
      <c r="FS148" s="136">
        <f t="shared" ref="FS148" si="2277">FG148+1</f>
        <v>15</v>
      </c>
      <c r="FT148" s="136">
        <f t="shared" ref="FT148" si="2278">FH148+1</f>
        <v>15</v>
      </c>
      <c r="FU148" s="136">
        <f t="shared" ref="FU148" si="2279">FI148+1</f>
        <v>15</v>
      </c>
      <c r="FV148" s="136">
        <f t="shared" ref="FV148" si="2280">FJ148+1</f>
        <v>15</v>
      </c>
      <c r="FW148" s="136">
        <f t="shared" ref="FW148" si="2281">FK148+1</f>
        <v>15</v>
      </c>
      <c r="FX148" s="136">
        <f t="shared" ref="FX148" si="2282">FL148+1</f>
        <v>15</v>
      </c>
      <c r="FY148" s="136">
        <f t="shared" ref="FY148" si="2283">FM148+1</f>
        <v>15</v>
      </c>
      <c r="FZ148" s="136">
        <f t="shared" ref="FZ148" si="2284">FN148+1</f>
        <v>16</v>
      </c>
      <c r="GA148" s="136">
        <f t="shared" ref="GA148" si="2285">FO148+1</f>
        <v>16</v>
      </c>
      <c r="GB148" s="136">
        <f t="shared" ref="GB148" si="2286">FP148+1</f>
        <v>16</v>
      </c>
      <c r="GC148" s="136">
        <f t="shared" ref="GC148" si="2287">FQ148+1</f>
        <v>16</v>
      </c>
      <c r="GD148" s="136">
        <f t="shared" ref="GD148" si="2288">FR148+1</f>
        <v>16</v>
      </c>
      <c r="GE148" s="136">
        <f t="shared" ref="GE148" si="2289">FS148+1</f>
        <v>16</v>
      </c>
      <c r="GF148" s="136">
        <f t="shared" ref="GF148" si="2290">FT148+1</f>
        <v>16</v>
      </c>
      <c r="GG148" s="136">
        <f t="shared" ref="GG148" si="2291">FU148+1</f>
        <v>16</v>
      </c>
      <c r="GH148" s="136">
        <f t="shared" ref="GH148" si="2292">FV148+1</f>
        <v>16</v>
      </c>
      <c r="GI148" s="136">
        <f t="shared" ref="GI148" si="2293">FW148+1</f>
        <v>16</v>
      </c>
      <c r="GJ148" s="136">
        <f t="shared" ref="GJ148" si="2294">FX148+1</f>
        <v>16</v>
      </c>
      <c r="GK148" s="136">
        <f t="shared" ref="GK148" si="2295">FY148+1</f>
        <v>16</v>
      </c>
      <c r="GL148" s="136">
        <f t="shared" ref="GL148" si="2296">FZ148+1</f>
        <v>17</v>
      </c>
      <c r="GM148" s="136">
        <f t="shared" ref="GM148" si="2297">GA148+1</f>
        <v>17</v>
      </c>
      <c r="GN148" s="136">
        <f t="shared" ref="GN148" si="2298">GB148+1</f>
        <v>17</v>
      </c>
      <c r="GO148" s="136">
        <f t="shared" ref="GO148" si="2299">GC148+1</f>
        <v>17</v>
      </c>
      <c r="GP148" s="136">
        <f t="shared" ref="GP148" si="2300">GD148+1</f>
        <v>17</v>
      </c>
      <c r="GQ148" s="136">
        <f t="shared" ref="GQ148" si="2301">GE148+1</f>
        <v>17</v>
      </c>
      <c r="GR148" s="136">
        <f t="shared" ref="GR148" si="2302">GF148+1</f>
        <v>17</v>
      </c>
      <c r="GS148" s="136">
        <f t="shared" ref="GS148" si="2303">GG148+1</f>
        <v>17</v>
      </c>
      <c r="GT148" s="136">
        <f t="shared" ref="GT148" si="2304">GH148+1</f>
        <v>17</v>
      </c>
      <c r="GU148" s="136">
        <f t="shared" ref="GU148" si="2305">GI148+1</f>
        <v>17</v>
      </c>
      <c r="GV148" s="136">
        <f t="shared" ref="GV148" si="2306">GJ148+1</f>
        <v>17</v>
      </c>
      <c r="GW148" s="136">
        <f t="shared" ref="GW148" si="2307">GK148+1</f>
        <v>17</v>
      </c>
      <c r="GX148" s="136">
        <f t="shared" ref="GX148" si="2308">GL148+1</f>
        <v>18</v>
      </c>
      <c r="GY148" s="136">
        <f t="shared" ref="GY148" si="2309">GM148+1</f>
        <v>18</v>
      </c>
      <c r="GZ148" s="136">
        <f t="shared" ref="GZ148" si="2310">GN148+1</f>
        <v>18</v>
      </c>
      <c r="HA148" s="136">
        <f t="shared" ref="HA148" si="2311">GO148+1</f>
        <v>18</v>
      </c>
      <c r="HB148" s="136">
        <f t="shared" ref="HB148" si="2312">GP148+1</f>
        <v>18</v>
      </c>
      <c r="HC148" s="136">
        <f t="shared" ref="HC148" si="2313">GQ148+1</f>
        <v>18</v>
      </c>
      <c r="HD148" s="136">
        <f t="shared" ref="HD148" si="2314">GR148+1</f>
        <v>18</v>
      </c>
      <c r="HE148" s="136">
        <f t="shared" ref="HE148" si="2315">GS148+1</f>
        <v>18</v>
      </c>
      <c r="HF148" s="136">
        <f t="shared" ref="HF148" si="2316">GT148+1</f>
        <v>18</v>
      </c>
      <c r="HG148" s="136">
        <f t="shared" ref="HG148" si="2317">GU148+1</f>
        <v>18</v>
      </c>
      <c r="HH148" s="136">
        <f t="shared" ref="HH148" si="2318">GV148+1</f>
        <v>18</v>
      </c>
      <c r="HI148" s="136">
        <f t="shared" ref="HI148" si="2319">GW148+1</f>
        <v>18</v>
      </c>
      <c r="HJ148" s="136">
        <f t="shared" ref="HJ148" si="2320">GX148+1</f>
        <v>19</v>
      </c>
      <c r="HK148" s="136">
        <f t="shared" ref="HK148" si="2321">GY148+1</f>
        <v>19</v>
      </c>
      <c r="HL148" s="136">
        <f t="shared" ref="HL148" si="2322">GZ148+1</f>
        <v>19</v>
      </c>
      <c r="HM148" s="136">
        <f t="shared" ref="HM148" si="2323">HA148+1</f>
        <v>19</v>
      </c>
      <c r="HN148" s="136">
        <f t="shared" ref="HN148" si="2324">HB148+1</f>
        <v>19</v>
      </c>
      <c r="HO148" s="136">
        <f t="shared" ref="HO148" si="2325">HC148+1</f>
        <v>19</v>
      </c>
      <c r="HP148" s="136">
        <f t="shared" ref="HP148" si="2326">HD148+1</f>
        <v>19</v>
      </c>
      <c r="HQ148" s="136">
        <f t="shared" ref="HQ148" si="2327">HE148+1</f>
        <v>19</v>
      </c>
      <c r="HR148" s="136">
        <f t="shared" ref="HR148" si="2328">HF148+1</f>
        <v>19</v>
      </c>
      <c r="HS148" s="136">
        <f t="shared" ref="HS148" si="2329">HG148+1</f>
        <v>19</v>
      </c>
      <c r="HT148" s="136">
        <f t="shared" ref="HT148" si="2330">HH148+1</f>
        <v>19</v>
      </c>
      <c r="HU148" s="136">
        <f t="shared" ref="HU148" si="2331">HI148+1</f>
        <v>19</v>
      </c>
      <c r="HV148" s="136">
        <f t="shared" ref="HV148" si="2332">HJ148+1</f>
        <v>20</v>
      </c>
      <c r="HW148" s="136">
        <f t="shared" ref="HW148" si="2333">HK148+1</f>
        <v>20</v>
      </c>
      <c r="HX148" s="136">
        <f t="shared" ref="HX148" si="2334">HL148+1</f>
        <v>20</v>
      </c>
      <c r="HY148" s="136">
        <f t="shared" ref="HY148" si="2335">HM148+1</f>
        <v>20</v>
      </c>
      <c r="HZ148" s="136">
        <f t="shared" ref="HZ148" si="2336">HN148+1</f>
        <v>20</v>
      </c>
      <c r="IA148" s="136">
        <f t="shared" ref="IA148" si="2337">HO148+1</f>
        <v>20</v>
      </c>
      <c r="IB148" s="136">
        <f t="shared" ref="IB148" si="2338">HP148+1</f>
        <v>20</v>
      </c>
      <c r="IC148" s="136">
        <f t="shared" ref="IC148" si="2339">HQ148+1</f>
        <v>20</v>
      </c>
      <c r="ID148" s="136">
        <f t="shared" ref="ID148" si="2340">HR148+1</f>
        <v>20</v>
      </c>
      <c r="IE148" s="136">
        <f t="shared" ref="IE148" si="2341">HS148+1</f>
        <v>20</v>
      </c>
      <c r="IF148" s="136">
        <f t="shared" ref="IF148" si="2342">HT148+1</f>
        <v>20</v>
      </c>
      <c r="IG148" s="136">
        <f t="shared" ref="IG148" si="2343">HU148+1</f>
        <v>20</v>
      </c>
    </row>
    <row r="149" spans="1:241" s="9" customFormat="1" ht="13.8" x14ac:dyDescent="0.3">
      <c r="A149" s="137" t="s">
        <v>55</v>
      </c>
      <c r="B149" s="138">
        <v>1</v>
      </c>
      <c r="C149" s="138">
        <f t="shared" ref="C149" si="2344">B149+1</f>
        <v>2</v>
      </c>
      <c r="D149" s="138">
        <f t="shared" ref="D149" si="2345">C149+1</f>
        <v>3</v>
      </c>
      <c r="E149" s="138">
        <f t="shared" ref="E149" si="2346">D149+1</f>
        <v>4</v>
      </c>
      <c r="F149" s="138">
        <f t="shared" ref="F149" si="2347">E149+1</f>
        <v>5</v>
      </c>
      <c r="G149" s="138">
        <f t="shared" ref="G149" si="2348">F149+1</f>
        <v>6</v>
      </c>
      <c r="H149" s="138">
        <f t="shared" ref="H149" si="2349">G149+1</f>
        <v>7</v>
      </c>
      <c r="I149" s="138">
        <f t="shared" ref="I149" si="2350">H149+1</f>
        <v>8</v>
      </c>
      <c r="J149" s="138">
        <f t="shared" ref="J149" si="2351">I149+1</f>
        <v>9</v>
      </c>
      <c r="K149" s="138">
        <f t="shared" ref="K149" si="2352">J149+1</f>
        <v>10</v>
      </c>
      <c r="L149" s="138">
        <f t="shared" ref="L149" si="2353">K149+1</f>
        <v>11</v>
      </c>
      <c r="M149" s="138">
        <f t="shared" ref="M149" si="2354">L149+1</f>
        <v>12</v>
      </c>
      <c r="N149" s="138">
        <f t="shared" ref="N149" si="2355">M149+1</f>
        <v>13</v>
      </c>
      <c r="O149" s="138">
        <f t="shared" ref="O149" si="2356">N149+1</f>
        <v>14</v>
      </c>
      <c r="P149" s="138">
        <f t="shared" ref="P149" si="2357">O149+1</f>
        <v>15</v>
      </c>
      <c r="Q149" s="138">
        <f t="shared" ref="Q149" si="2358">P149+1</f>
        <v>16</v>
      </c>
      <c r="R149" s="138">
        <f t="shared" ref="R149" si="2359">Q149+1</f>
        <v>17</v>
      </c>
      <c r="S149" s="138">
        <f t="shared" ref="S149" si="2360">R149+1</f>
        <v>18</v>
      </c>
      <c r="T149" s="138">
        <f t="shared" ref="T149" si="2361">S149+1</f>
        <v>19</v>
      </c>
      <c r="U149" s="138">
        <f t="shared" ref="U149" si="2362">T149+1</f>
        <v>20</v>
      </c>
      <c r="V149" s="138">
        <f t="shared" ref="V149" si="2363">U149+1</f>
        <v>21</v>
      </c>
      <c r="W149" s="138">
        <f t="shared" ref="W149" si="2364">V149+1</f>
        <v>22</v>
      </c>
      <c r="X149" s="138">
        <f t="shared" ref="X149" si="2365">W149+1</f>
        <v>23</v>
      </c>
      <c r="Y149" s="138">
        <f t="shared" ref="Y149" si="2366">X149+1</f>
        <v>24</v>
      </c>
      <c r="Z149" s="138">
        <f t="shared" ref="Z149" si="2367">Y149+1</f>
        <v>25</v>
      </c>
      <c r="AA149" s="138">
        <f t="shared" ref="AA149" si="2368">Z149+1</f>
        <v>26</v>
      </c>
      <c r="AB149" s="138">
        <f t="shared" ref="AB149" si="2369">AA149+1</f>
        <v>27</v>
      </c>
      <c r="AC149" s="138">
        <f t="shared" ref="AC149" si="2370">AB149+1</f>
        <v>28</v>
      </c>
      <c r="AD149" s="138">
        <f t="shared" ref="AD149" si="2371">AC149+1</f>
        <v>29</v>
      </c>
      <c r="AE149" s="138">
        <f t="shared" ref="AE149" si="2372">AD149+1</f>
        <v>30</v>
      </c>
      <c r="AF149" s="138">
        <f t="shared" ref="AF149" si="2373">AE149+1</f>
        <v>31</v>
      </c>
      <c r="AG149" s="138">
        <f t="shared" ref="AG149" si="2374">AF149+1</f>
        <v>32</v>
      </c>
      <c r="AH149" s="138">
        <f t="shared" ref="AH149" si="2375">AG149+1</f>
        <v>33</v>
      </c>
      <c r="AI149" s="138">
        <f t="shared" ref="AI149" si="2376">AH149+1</f>
        <v>34</v>
      </c>
      <c r="AJ149" s="138">
        <f t="shared" ref="AJ149" si="2377">AI149+1</f>
        <v>35</v>
      </c>
      <c r="AK149" s="138">
        <f t="shared" ref="AK149" si="2378">AJ149+1</f>
        <v>36</v>
      </c>
      <c r="AL149" s="138">
        <f t="shared" ref="AL149" si="2379">AK149+1</f>
        <v>37</v>
      </c>
      <c r="AM149" s="138">
        <f t="shared" ref="AM149" si="2380">AL149+1</f>
        <v>38</v>
      </c>
      <c r="AN149" s="138">
        <f t="shared" ref="AN149" si="2381">AM149+1</f>
        <v>39</v>
      </c>
      <c r="AO149" s="138">
        <f t="shared" ref="AO149" si="2382">AN149+1</f>
        <v>40</v>
      </c>
      <c r="AP149" s="138">
        <f t="shared" ref="AP149" si="2383">AO149+1</f>
        <v>41</v>
      </c>
      <c r="AQ149" s="138">
        <f t="shared" ref="AQ149" si="2384">AP149+1</f>
        <v>42</v>
      </c>
      <c r="AR149" s="138">
        <f t="shared" ref="AR149" si="2385">AQ149+1</f>
        <v>43</v>
      </c>
      <c r="AS149" s="138">
        <f t="shared" ref="AS149" si="2386">AR149+1</f>
        <v>44</v>
      </c>
      <c r="AT149" s="138">
        <f t="shared" ref="AT149" si="2387">AS149+1</f>
        <v>45</v>
      </c>
      <c r="AU149" s="138">
        <f t="shared" ref="AU149" si="2388">AT149+1</f>
        <v>46</v>
      </c>
      <c r="AV149" s="138">
        <f t="shared" ref="AV149" si="2389">AU149+1</f>
        <v>47</v>
      </c>
      <c r="AW149" s="138">
        <f t="shared" ref="AW149" si="2390">AV149+1</f>
        <v>48</v>
      </c>
      <c r="AX149" s="139">
        <f t="shared" ref="AX149" si="2391">AW149+1</f>
        <v>49</v>
      </c>
      <c r="AY149" s="139">
        <f t="shared" ref="AY149" si="2392">AX149+1</f>
        <v>50</v>
      </c>
      <c r="AZ149" s="139">
        <f t="shared" ref="AZ149" si="2393">AY149+1</f>
        <v>51</v>
      </c>
      <c r="BA149" s="139">
        <f t="shared" ref="BA149" si="2394">AZ149+1</f>
        <v>52</v>
      </c>
      <c r="BB149" s="139">
        <f t="shared" ref="BB149" si="2395">BA149+1</f>
        <v>53</v>
      </c>
      <c r="BC149" s="139">
        <f t="shared" ref="BC149" si="2396">BB149+1</f>
        <v>54</v>
      </c>
      <c r="BD149" s="139">
        <f t="shared" ref="BD149" si="2397">BC149+1</f>
        <v>55</v>
      </c>
      <c r="BE149" s="139">
        <f t="shared" ref="BE149" si="2398">BD149+1</f>
        <v>56</v>
      </c>
      <c r="BF149" s="139">
        <f t="shared" ref="BF149" si="2399">BE149+1</f>
        <v>57</v>
      </c>
      <c r="BG149" s="139">
        <f t="shared" ref="BG149" si="2400">BF149+1</f>
        <v>58</v>
      </c>
      <c r="BH149" s="139">
        <f t="shared" ref="BH149" si="2401">BG149+1</f>
        <v>59</v>
      </c>
      <c r="BI149" s="139">
        <f t="shared" ref="BI149" si="2402">BH149+1</f>
        <v>60</v>
      </c>
      <c r="BJ149" s="139">
        <f t="shared" ref="BJ149" si="2403">BI149+1</f>
        <v>61</v>
      </c>
      <c r="BK149" s="139">
        <f t="shared" ref="BK149" si="2404">BJ149+1</f>
        <v>62</v>
      </c>
      <c r="BL149" s="139">
        <f t="shared" ref="BL149" si="2405">BK149+1</f>
        <v>63</v>
      </c>
      <c r="BM149" s="139">
        <f t="shared" ref="BM149" si="2406">BL149+1</f>
        <v>64</v>
      </c>
      <c r="BN149" s="139">
        <f t="shared" ref="BN149" si="2407">BM149+1</f>
        <v>65</v>
      </c>
      <c r="BO149" s="139">
        <f t="shared" ref="BO149" si="2408">BN149+1</f>
        <v>66</v>
      </c>
      <c r="BP149" s="139">
        <f t="shared" ref="BP149" si="2409">BO149+1</f>
        <v>67</v>
      </c>
      <c r="BQ149" s="139">
        <f t="shared" ref="BQ149" si="2410">BP149+1</f>
        <v>68</v>
      </c>
      <c r="BR149" s="139">
        <f t="shared" ref="BR149" si="2411">BQ149+1</f>
        <v>69</v>
      </c>
      <c r="BS149" s="139">
        <f t="shared" ref="BS149" si="2412">BR149+1</f>
        <v>70</v>
      </c>
      <c r="BT149" s="139">
        <f t="shared" ref="BT149" si="2413">BS149+1</f>
        <v>71</v>
      </c>
      <c r="BU149" s="139">
        <f t="shared" ref="BU149" si="2414">BT149+1</f>
        <v>72</v>
      </c>
      <c r="BV149" s="139">
        <f t="shared" ref="BV149" si="2415">BU149+1</f>
        <v>73</v>
      </c>
      <c r="BW149" s="139">
        <f t="shared" ref="BW149" si="2416">BV149+1</f>
        <v>74</v>
      </c>
      <c r="BX149" s="139">
        <f t="shared" ref="BX149" si="2417">BW149+1</f>
        <v>75</v>
      </c>
      <c r="BY149" s="139">
        <f t="shared" ref="BY149" si="2418">BX149+1</f>
        <v>76</v>
      </c>
      <c r="BZ149" s="139">
        <f t="shared" ref="BZ149" si="2419">BY149+1</f>
        <v>77</v>
      </c>
      <c r="CA149" s="139">
        <f t="shared" ref="CA149" si="2420">BZ149+1</f>
        <v>78</v>
      </c>
      <c r="CB149" s="139">
        <f t="shared" ref="CB149" si="2421">CA149+1</f>
        <v>79</v>
      </c>
      <c r="CC149" s="139">
        <f t="shared" ref="CC149" si="2422">CB149+1</f>
        <v>80</v>
      </c>
      <c r="CD149" s="139">
        <f t="shared" ref="CD149" si="2423">CC149+1</f>
        <v>81</v>
      </c>
      <c r="CE149" s="139">
        <f t="shared" ref="CE149" si="2424">CD149+1</f>
        <v>82</v>
      </c>
      <c r="CF149" s="139">
        <f t="shared" ref="CF149" si="2425">CE149+1</f>
        <v>83</v>
      </c>
      <c r="CG149" s="139">
        <f t="shared" ref="CG149" si="2426">CF149+1</f>
        <v>84</v>
      </c>
      <c r="CH149" s="139">
        <f t="shared" ref="CH149" si="2427">CG149+1</f>
        <v>85</v>
      </c>
      <c r="CI149" s="139">
        <f t="shared" ref="CI149" si="2428">CH149+1</f>
        <v>86</v>
      </c>
      <c r="CJ149" s="139">
        <f t="shared" ref="CJ149" si="2429">CI149+1</f>
        <v>87</v>
      </c>
      <c r="CK149" s="139">
        <f t="shared" ref="CK149" si="2430">CJ149+1</f>
        <v>88</v>
      </c>
      <c r="CL149" s="139">
        <f t="shared" ref="CL149" si="2431">CK149+1</f>
        <v>89</v>
      </c>
      <c r="CM149" s="139">
        <f t="shared" ref="CM149" si="2432">CL149+1</f>
        <v>90</v>
      </c>
      <c r="CN149" s="139">
        <f t="shared" ref="CN149" si="2433">CM149+1</f>
        <v>91</v>
      </c>
      <c r="CO149" s="139">
        <f t="shared" ref="CO149" si="2434">CN149+1</f>
        <v>92</v>
      </c>
      <c r="CP149" s="139">
        <f t="shared" ref="CP149" si="2435">CO149+1</f>
        <v>93</v>
      </c>
      <c r="CQ149" s="139">
        <f t="shared" ref="CQ149" si="2436">CP149+1</f>
        <v>94</v>
      </c>
      <c r="CR149" s="139">
        <f t="shared" ref="CR149" si="2437">CQ149+1</f>
        <v>95</v>
      </c>
      <c r="CS149" s="139">
        <f t="shared" ref="CS149" si="2438">CR149+1</f>
        <v>96</v>
      </c>
      <c r="CT149" s="139">
        <f t="shared" ref="CT149" si="2439">CS149+1</f>
        <v>97</v>
      </c>
      <c r="CU149" s="139">
        <f t="shared" ref="CU149" si="2440">CT149+1</f>
        <v>98</v>
      </c>
      <c r="CV149" s="139">
        <f t="shared" ref="CV149" si="2441">CU149+1</f>
        <v>99</v>
      </c>
      <c r="CW149" s="139">
        <f t="shared" ref="CW149" si="2442">CV149+1</f>
        <v>100</v>
      </c>
      <c r="CX149" s="139">
        <f t="shared" ref="CX149" si="2443">CW149+1</f>
        <v>101</v>
      </c>
      <c r="CY149" s="139">
        <f t="shared" ref="CY149" si="2444">CX149+1</f>
        <v>102</v>
      </c>
      <c r="CZ149" s="139">
        <f t="shared" ref="CZ149" si="2445">CY149+1</f>
        <v>103</v>
      </c>
      <c r="DA149" s="139">
        <f t="shared" ref="DA149" si="2446">CZ149+1</f>
        <v>104</v>
      </c>
      <c r="DB149" s="139">
        <f t="shared" ref="DB149" si="2447">DA149+1</f>
        <v>105</v>
      </c>
      <c r="DC149" s="139">
        <f t="shared" ref="DC149" si="2448">DB149+1</f>
        <v>106</v>
      </c>
      <c r="DD149" s="139">
        <f t="shared" ref="DD149" si="2449">DC149+1</f>
        <v>107</v>
      </c>
      <c r="DE149" s="139">
        <f t="shared" ref="DE149" si="2450">DD149+1</f>
        <v>108</v>
      </c>
      <c r="DF149" s="139">
        <f t="shared" ref="DF149" si="2451">DE149+1</f>
        <v>109</v>
      </c>
      <c r="DG149" s="139">
        <f t="shared" ref="DG149" si="2452">DF149+1</f>
        <v>110</v>
      </c>
      <c r="DH149" s="139">
        <f t="shared" ref="DH149" si="2453">DG149+1</f>
        <v>111</v>
      </c>
      <c r="DI149" s="139">
        <f t="shared" ref="DI149" si="2454">DH149+1</f>
        <v>112</v>
      </c>
      <c r="DJ149" s="139">
        <f t="shared" ref="DJ149" si="2455">DI149+1</f>
        <v>113</v>
      </c>
      <c r="DK149" s="139">
        <f t="shared" ref="DK149" si="2456">DJ149+1</f>
        <v>114</v>
      </c>
      <c r="DL149" s="139">
        <f t="shared" ref="DL149" si="2457">DK149+1</f>
        <v>115</v>
      </c>
      <c r="DM149" s="139">
        <f t="shared" ref="DM149" si="2458">DL149+1</f>
        <v>116</v>
      </c>
      <c r="DN149" s="139">
        <f t="shared" ref="DN149" si="2459">DM149+1</f>
        <v>117</v>
      </c>
      <c r="DO149" s="139">
        <f t="shared" ref="DO149" si="2460">DN149+1</f>
        <v>118</v>
      </c>
      <c r="DP149" s="139">
        <f t="shared" ref="DP149" si="2461">DO149+1</f>
        <v>119</v>
      </c>
      <c r="DQ149" s="139">
        <f t="shared" ref="DQ149" si="2462">DP149+1</f>
        <v>120</v>
      </c>
      <c r="DR149" s="139">
        <f t="shared" ref="DR149" si="2463">DQ149+1</f>
        <v>121</v>
      </c>
      <c r="DS149" s="139">
        <f t="shared" ref="DS149" si="2464">DR149+1</f>
        <v>122</v>
      </c>
      <c r="DT149" s="139">
        <f t="shared" ref="DT149" si="2465">DS149+1</f>
        <v>123</v>
      </c>
      <c r="DU149" s="139">
        <f t="shared" ref="DU149" si="2466">DT149+1</f>
        <v>124</v>
      </c>
      <c r="DV149" s="139">
        <f t="shared" ref="DV149" si="2467">DU149+1</f>
        <v>125</v>
      </c>
      <c r="DW149" s="139">
        <f t="shared" ref="DW149" si="2468">DV149+1</f>
        <v>126</v>
      </c>
      <c r="DX149" s="139">
        <f t="shared" ref="DX149" si="2469">DW149+1</f>
        <v>127</v>
      </c>
      <c r="DY149" s="139">
        <f t="shared" ref="DY149" si="2470">DX149+1</f>
        <v>128</v>
      </c>
      <c r="DZ149" s="139">
        <f t="shared" ref="DZ149" si="2471">DY149+1</f>
        <v>129</v>
      </c>
      <c r="EA149" s="139">
        <f t="shared" ref="EA149" si="2472">DZ149+1</f>
        <v>130</v>
      </c>
      <c r="EB149" s="139">
        <f t="shared" ref="EB149" si="2473">EA149+1</f>
        <v>131</v>
      </c>
      <c r="EC149" s="139">
        <f t="shared" ref="EC149" si="2474">EB149+1</f>
        <v>132</v>
      </c>
      <c r="ED149" s="139">
        <f t="shared" ref="ED149" si="2475">EC149+1</f>
        <v>133</v>
      </c>
      <c r="EE149" s="139">
        <f t="shared" ref="EE149" si="2476">ED149+1</f>
        <v>134</v>
      </c>
      <c r="EF149" s="139">
        <f t="shared" ref="EF149" si="2477">EE149+1</f>
        <v>135</v>
      </c>
      <c r="EG149" s="139">
        <f t="shared" ref="EG149" si="2478">EF149+1</f>
        <v>136</v>
      </c>
      <c r="EH149" s="139">
        <f t="shared" ref="EH149" si="2479">EG149+1</f>
        <v>137</v>
      </c>
      <c r="EI149" s="139">
        <f t="shared" ref="EI149" si="2480">EH149+1</f>
        <v>138</v>
      </c>
      <c r="EJ149" s="139">
        <f t="shared" ref="EJ149" si="2481">EI149+1</f>
        <v>139</v>
      </c>
      <c r="EK149" s="139">
        <f t="shared" ref="EK149" si="2482">EJ149+1</f>
        <v>140</v>
      </c>
      <c r="EL149" s="139">
        <f t="shared" ref="EL149" si="2483">EK149+1</f>
        <v>141</v>
      </c>
      <c r="EM149" s="139">
        <f t="shared" ref="EM149" si="2484">EL149+1</f>
        <v>142</v>
      </c>
      <c r="EN149" s="139">
        <f t="shared" ref="EN149" si="2485">EM149+1</f>
        <v>143</v>
      </c>
      <c r="EO149" s="139">
        <f t="shared" ref="EO149" si="2486">EN149+1</f>
        <v>144</v>
      </c>
      <c r="EP149" s="139">
        <f t="shared" ref="EP149" si="2487">EO149+1</f>
        <v>145</v>
      </c>
      <c r="EQ149" s="139">
        <f t="shared" ref="EQ149" si="2488">EP149+1</f>
        <v>146</v>
      </c>
      <c r="ER149" s="139">
        <f t="shared" ref="ER149" si="2489">EQ149+1</f>
        <v>147</v>
      </c>
      <c r="ES149" s="139">
        <f t="shared" ref="ES149" si="2490">ER149+1</f>
        <v>148</v>
      </c>
      <c r="ET149" s="139">
        <f t="shared" ref="ET149" si="2491">ES149+1</f>
        <v>149</v>
      </c>
      <c r="EU149" s="139">
        <f t="shared" ref="EU149" si="2492">ET149+1</f>
        <v>150</v>
      </c>
      <c r="EV149" s="139">
        <f t="shared" ref="EV149" si="2493">EU149+1</f>
        <v>151</v>
      </c>
      <c r="EW149" s="139">
        <f t="shared" ref="EW149" si="2494">EV149+1</f>
        <v>152</v>
      </c>
      <c r="EX149" s="139">
        <f t="shared" ref="EX149" si="2495">EW149+1</f>
        <v>153</v>
      </c>
      <c r="EY149" s="139">
        <f t="shared" ref="EY149" si="2496">EX149+1</f>
        <v>154</v>
      </c>
      <c r="EZ149" s="139">
        <f t="shared" ref="EZ149" si="2497">EY149+1</f>
        <v>155</v>
      </c>
      <c r="FA149" s="139">
        <f t="shared" ref="FA149" si="2498">EZ149+1</f>
        <v>156</v>
      </c>
      <c r="FB149" s="139">
        <f t="shared" ref="FB149" si="2499">FA149+1</f>
        <v>157</v>
      </c>
      <c r="FC149" s="139">
        <f t="shared" ref="FC149" si="2500">FB149+1</f>
        <v>158</v>
      </c>
      <c r="FD149" s="139">
        <f t="shared" ref="FD149" si="2501">FC149+1</f>
        <v>159</v>
      </c>
      <c r="FE149" s="139">
        <f t="shared" ref="FE149" si="2502">FD149+1</f>
        <v>160</v>
      </c>
      <c r="FF149" s="139">
        <f t="shared" ref="FF149" si="2503">FE149+1</f>
        <v>161</v>
      </c>
      <c r="FG149" s="139">
        <f t="shared" ref="FG149" si="2504">FF149+1</f>
        <v>162</v>
      </c>
      <c r="FH149" s="139">
        <f t="shared" ref="FH149" si="2505">FG149+1</f>
        <v>163</v>
      </c>
      <c r="FI149" s="139">
        <f t="shared" ref="FI149" si="2506">FH149+1</f>
        <v>164</v>
      </c>
      <c r="FJ149" s="139">
        <f t="shared" ref="FJ149" si="2507">FI149+1</f>
        <v>165</v>
      </c>
      <c r="FK149" s="139">
        <f t="shared" ref="FK149" si="2508">FJ149+1</f>
        <v>166</v>
      </c>
      <c r="FL149" s="139">
        <f t="shared" ref="FL149" si="2509">FK149+1</f>
        <v>167</v>
      </c>
      <c r="FM149" s="139">
        <f t="shared" ref="FM149" si="2510">FL149+1</f>
        <v>168</v>
      </c>
      <c r="FN149" s="139">
        <f t="shared" ref="FN149" si="2511">FM149+1</f>
        <v>169</v>
      </c>
      <c r="FO149" s="139">
        <f t="shared" ref="FO149" si="2512">FN149+1</f>
        <v>170</v>
      </c>
      <c r="FP149" s="139">
        <f t="shared" ref="FP149" si="2513">FO149+1</f>
        <v>171</v>
      </c>
      <c r="FQ149" s="139">
        <f t="shared" ref="FQ149" si="2514">FP149+1</f>
        <v>172</v>
      </c>
      <c r="FR149" s="139">
        <f t="shared" ref="FR149" si="2515">FQ149+1</f>
        <v>173</v>
      </c>
      <c r="FS149" s="139">
        <f t="shared" ref="FS149" si="2516">FR149+1</f>
        <v>174</v>
      </c>
      <c r="FT149" s="139">
        <f t="shared" ref="FT149" si="2517">FS149+1</f>
        <v>175</v>
      </c>
      <c r="FU149" s="139">
        <f t="shared" ref="FU149" si="2518">FT149+1</f>
        <v>176</v>
      </c>
      <c r="FV149" s="139">
        <f t="shared" ref="FV149" si="2519">FU149+1</f>
        <v>177</v>
      </c>
      <c r="FW149" s="139">
        <f t="shared" ref="FW149" si="2520">FV149+1</f>
        <v>178</v>
      </c>
      <c r="FX149" s="139">
        <f t="shared" ref="FX149" si="2521">FW149+1</f>
        <v>179</v>
      </c>
      <c r="FY149" s="139">
        <f t="shared" ref="FY149" si="2522">FX149+1</f>
        <v>180</v>
      </c>
      <c r="FZ149" s="139">
        <f t="shared" ref="FZ149" si="2523">FY149+1</f>
        <v>181</v>
      </c>
      <c r="GA149" s="139">
        <f t="shared" ref="GA149" si="2524">FZ149+1</f>
        <v>182</v>
      </c>
      <c r="GB149" s="139">
        <f t="shared" ref="GB149" si="2525">GA149+1</f>
        <v>183</v>
      </c>
      <c r="GC149" s="139">
        <f t="shared" ref="GC149" si="2526">GB149+1</f>
        <v>184</v>
      </c>
      <c r="GD149" s="139">
        <f t="shared" ref="GD149" si="2527">GC149+1</f>
        <v>185</v>
      </c>
      <c r="GE149" s="139">
        <f t="shared" ref="GE149" si="2528">GD149+1</f>
        <v>186</v>
      </c>
      <c r="GF149" s="139">
        <f t="shared" ref="GF149" si="2529">GE149+1</f>
        <v>187</v>
      </c>
      <c r="GG149" s="139">
        <f t="shared" ref="GG149" si="2530">GF149+1</f>
        <v>188</v>
      </c>
      <c r="GH149" s="139">
        <f t="shared" ref="GH149" si="2531">GG149+1</f>
        <v>189</v>
      </c>
      <c r="GI149" s="139">
        <f t="shared" ref="GI149" si="2532">GH149+1</f>
        <v>190</v>
      </c>
      <c r="GJ149" s="139">
        <f t="shared" ref="GJ149" si="2533">GI149+1</f>
        <v>191</v>
      </c>
      <c r="GK149" s="139">
        <f t="shared" ref="GK149" si="2534">GJ149+1</f>
        <v>192</v>
      </c>
      <c r="GL149" s="139">
        <f t="shared" ref="GL149" si="2535">GK149+1</f>
        <v>193</v>
      </c>
      <c r="GM149" s="139">
        <f t="shared" ref="GM149" si="2536">GL149+1</f>
        <v>194</v>
      </c>
      <c r="GN149" s="139">
        <f t="shared" ref="GN149" si="2537">GM149+1</f>
        <v>195</v>
      </c>
      <c r="GO149" s="139">
        <f t="shared" ref="GO149" si="2538">GN149+1</f>
        <v>196</v>
      </c>
      <c r="GP149" s="139">
        <f t="shared" ref="GP149" si="2539">GO149+1</f>
        <v>197</v>
      </c>
      <c r="GQ149" s="139">
        <f t="shared" ref="GQ149" si="2540">GP149+1</f>
        <v>198</v>
      </c>
      <c r="GR149" s="139">
        <f t="shared" ref="GR149" si="2541">GQ149+1</f>
        <v>199</v>
      </c>
      <c r="GS149" s="139">
        <f t="shared" ref="GS149" si="2542">GR149+1</f>
        <v>200</v>
      </c>
      <c r="GT149" s="139">
        <f t="shared" ref="GT149" si="2543">GS149+1</f>
        <v>201</v>
      </c>
      <c r="GU149" s="139">
        <f t="shared" ref="GU149" si="2544">GT149+1</f>
        <v>202</v>
      </c>
      <c r="GV149" s="139">
        <f t="shared" ref="GV149" si="2545">GU149+1</f>
        <v>203</v>
      </c>
      <c r="GW149" s="139">
        <f t="shared" ref="GW149" si="2546">GV149+1</f>
        <v>204</v>
      </c>
      <c r="GX149" s="139">
        <f t="shared" ref="GX149" si="2547">GW149+1</f>
        <v>205</v>
      </c>
      <c r="GY149" s="139">
        <f t="shared" ref="GY149" si="2548">GX149+1</f>
        <v>206</v>
      </c>
      <c r="GZ149" s="139">
        <f t="shared" ref="GZ149" si="2549">GY149+1</f>
        <v>207</v>
      </c>
      <c r="HA149" s="139">
        <f t="shared" ref="HA149" si="2550">GZ149+1</f>
        <v>208</v>
      </c>
      <c r="HB149" s="139">
        <f t="shared" ref="HB149" si="2551">HA149+1</f>
        <v>209</v>
      </c>
      <c r="HC149" s="139">
        <f t="shared" ref="HC149" si="2552">HB149+1</f>
        <v>210</v>
      </c>
      <c r="HD149" s="139">
        <f t="shared" ref="HD149" si="2553">HC149+1</f>
        <v>211</v>
      </c>
      <c r="HE149" s="139">
        <f t="shared" ref="HE149" si="2554">HD149+1</f>
        <v>212</v>
      </c>
      <c r="HF149" s="139">
        <f t="shared" ref="HF149" si="2555">HE149+1</f>
        <v>213</v>
      </c>
      <c r="HG149" s="139">
        <f t="shared" ref="HG149" si="2556">HF149+1</f>
        <v>214</v>
      </c>
      <c r="HH149" s="139">
        <f t="shared" ref="HH149" si="2557">HG149+1</f>
        <v>215</v>
      </c>
      <c r="HI149" s="139">
        <f t="shared" ref="HI149" si="2558">HH149+1</f>
        <v>216</v>
      </c>
      <c r="HJ149" s="139">
        <f t="shared" ref="HJ149" si="2559">HI149+1</f>
        <v>217</v>
      </c>
      <c r="HK149" s="139">
        <f t="shared" ref="HK149" si="2560">HJ149+1</f>
        <v>218</v>
      </c>
      <c r="HL149" s="139">
        <f t="shared" ref="HL149" si="2561">HK149+1</f>
        <v>219</v>
      </c>
      <c r="HM149" s="139">
        <f t="shared" ref="HM149" si="2562">HL149+1</f>
        <v>220</v>
      </c>
      <c r="HN149" s="139">
        <f t="shared" ref="HN149" si="2563">HM149+1</f>
        <v>221</v>
      </c>
      <c r="HO149" s="139">
        <f t="shared" ref="HO149" si="2564">HN149+1</f>
        <v>222</v>
      </c>
      <c r="HP149" s="139">
        <f t="shared" ref="HP149" si="2565">HO149+1</f>
        <v>223</v>
      </c>
      <c r="HQ149" s="139">
        <f t="shared" ref="HQ149" si="2566">HP149+1</f>
        <v>224</v>
      </c>
      <c r="HR149" s="139">
        <f t="shared" ref="HR149" si="2567">HQ149+1</f>
        <v>225</v>
      </c>
      <c r="HS149" s="139">
        <f t="shared" ref="HS149" si="2568">HR149+1</f>
        <v>226</v>
      </c>
      <c r="HT149" s="139">
        <f t="shared" ref="HT149" si="2569">HS149+1</f>
        <v>227</v>
      </c>
      <c r="HU149" s="139">
        <f t="shared" ref="HU149" si="2570">HT149+1</f>
        <v>228</v>
      </c>
      <c r="HV149" s="139">
        <f t="shared" ref="HV149" si="2571">HU149+1</f>
        <v>229</v>
      </c>
      <c r="HW149" s="139">
        <f t="shared" ref="HW149" si="2572">HV149+1</f>
        <v>230</v>
      </c>
      <c r="HX149" s="139">
        <f t="shared" ref="HX149" si="2573">HW149+1</f>
        <v>231</v>
      </c>
      <c r="HY149" s="139">
        <f t="shared" ref="HY149" si="2574">HX149+1</f>
        <v>232</v>
      </c>
      <c r="HZ149" s="139">
        <f t="shared" ref="HZ149" si="2575">HY149+1</f>
        <v>233</v>
      </c>
      <c r="IA149" s="139">
        <f t="shared" ref="IA149" si="2576">HZ149+1</f>
        <v>234</v>
      </c>
      <c r="IB149" s="139">
        <f t="shared" ref="IB149" si="2577">IA149+1</f>
        <v>235</v>
      </c>
      <c r="IC149" s="139">
        <f t="shared" ref="IC149" si="2578">IB149+1</f>
        <v>236</v>
      </c>
      <c r="ID149" s="139">
        <f t="shared" ref="ID149" si="2579">IC149+1</f>
        <v>237</v>
      </c>
      <c r="IE149" s="139">
        <f t="shared" ref="IE149" si="2580">ID149+1</f>
        <v>238</v>
      </c>
      <c r="IF149" s="139">
        <f t="shared" ref="IF149" si="2581">IE149+1</f>
        <v>239</v>
      </c>
      <c r="IG149" s="139">
        <f t="shared" ref="IG149" si="2582">IF149+1</f>
        <v>240</v>
      </c>
    </row>
    <row r="150" spans="1:241" s="22" customFormat="1" x14ac:dyDescent="0.2">
      <c r="A150" s="146" t="s">
        <v>182</v>
      </c>
      <c r="B150" s="83">
        <f t="shared" ref="B150:K150" ca="1" si="2583">B151+B156</f>
        <v>15553.847865178228</v>
      </c>
      <c r="C150" s="83">
        <f t="shared" ca="1" si="2583"/>
        <v>15691.477992996386</v>
      </c>
      <c r="D150" s="83">
        <f t="shared" ca="1" si="2583"/>
        <v>15830.914231596886</v>
      </c>
      <c r="E150" s="83">
        <f t="shared" ca="1" si="2583"/>
        <v>15970.349264651877</v>
      </c>
      <c r="F150" s="83">
        <f t="shared" ca="1" si="2583"/>
        <v>17470.788732972098</v>
      </c>
      <c r="G150" s="83">
        <f t="shared" ca="1" si="2583"/>
        <v>18968.470630521238</v>
      </c>
      <c r="H150" s="83">
        <f t="shared" ca="1" si="2583"/>
        <v>20445.69751106207</v>
      </c>
      <c r="I150" s="83">
        <f t="shared" ca="1" si="2583"/>
        <v>21827.357466461974</v>
      </c>
      <c r="J150" s="83">
        <f t="shared" ca="1" si="2583"/>
        <v>23209.165388182882</v>
      </c>
      <c r="K150" s="83">
        <f t="shared" ca="1" si="2583"/>
        <v>24590.929928161342</v>
      </c>
      <c r="L150" s="83">
        <f t="shared" ref="L150:AV150" ca="1" si="2584">L151+L156</f>
        <v>25142.846868731282</v>
      </c>
      <c r="M150" s="83">
        <f t="shared" ca="1" si="2584"/>
        <v>26082.011133697102</v>
      </c>
      <c r="N150" s="83">
        <f t="shared" ca="1" si="2584"/>
        <v>26080.138522321606</v>
      </c>
      <c r="O150" s="83">
        <f t="shared" ca="1" si="2584"/>
        <v>26080.138522321606</v>
      </c>
      <c r="P150" s="83">
        <f t="shared" ca="1" si="2584"/>
        <v>26080.138522321606</v>
      </c>
      <c r="Q150" s="83">
        <f t="shared" ca="1" si="2584"/>
        <v>26080.138522321606</v>
      </c>
      <c r="R150" s="83">
        <f t="shared" ca="1" si="2584"/>
        <v>26080.138522321606</v>
      </c>
      <c r="S150" s="83">
        <f t="shared" ca="1" si="2584"/>
        <v>26080.138522321606</v>
      </c>
      <c r="T150" s="83">
        <f t="shared" ca="1" si="2584"/>
        <v>26080.138522321606</v>
      </c>
      <c r="U150" s="83">
        <f t="shared" ca="1" si="2584"/>
        <v>25860.553084309733</v>
      </c>
      <c r="V150" s="83">
        <f t="shared" ca="1" si="2584"/>
        <v>26080.138522321606</v>
      </c>
      <c r="W150" s="83">
        <f t="shared" ca="1" si="2584"/>
        <v>26080.138522321606</v>
      </c>
      <c r="X150" s="83">
        <f t="shared" ca="1" si="2584"/>
        <v>26080.138522321606</v>
      </c>
      <c r="Y150" s="83">
        <f t="shared" ca="1" si="2584"/>
        <v>26080.138522321606</v>
      </c>
      <c r="Z150" s="83">
        <f t="shared" ca="1" si="2584"/>
        <v>26083.494029648129</v>
      </c>
      <c r="AA150" s="83">
        <f t="shared" ca="1" si="2584"/>
        <v>26086.862473378525</v>
      </c>
      <c r="AB150" s="83">
        <f t="shared" ca="1" si="2584"/>
        <v>26090.250593286586</v>
      </c>
      <c r="AC150" s="83">
        <f t="shared" ca="1" si="2584"/>
        <v>26093.658504307292</v>
      </c>
      <c r="AD150" s="83">
        <f t="shared" ca="1" si="2584"/>
        <v>26097.086322046969</v>
      </c>
      <c r="AE150" s="83">
        <f t="shared" ca="1" si="2584"/>
        <v>26100.534162787262</v>
      </c>
      <c r="AF150" s="83">
        <f t="shared" ca="1" si="2584"/>
        <v>26104.002143489037</v>
      </c>
      <c r="AG150" s="83">
        <f t="shared" ca="1" si="2584"/>
        <v>26107.490381796379</v>
      </c>
      <c r="AH150" s="83">
        <f t="shared" ca="1" si="2584"/>
        <v>26110.998996040558</v>
      </c>
      <c r="AI150" s="83">
        <f t="shared" ca="1" si="2584"/>
        <v>26114.528105244062</v>
      </c>
      <c r="AJ150" s="83">
        <f t="shared" ca="1" si="2584"/>
        <v>26118.077829124632</v>
      </c>
      <c r="AK150" s="83">
        <f t="shared" ca="1" si="2584"/>
        <v>26121.64828809931</v>
      </c>
      <c r="AL150" s="83">
        <f t="shared" ca="1" si="2584"/>
        <v>26125.239603288544</v>
      </c>
      <c r="AM150" s="83">
        <f t="shared" ca="1" si="2584"/>
        <v>26128.851896520282</v>
      </c>
      <c r="AN150" s="83">
        <f t="shared" ca="1" si="2584"/>
        <v>26132.485290334102</v>
      </c>
      <c r="AO150" s="83">
        <f t="shared" ca="1" si="2584"/>
        <v>26136.139907985387</v>
      </c>
      <c r="AP150" s="83">
        <f t="shared" ca="1" si="2584"/>
        <v>26139.815873449486</v>
      </c>
      <c r="AQ150" s="83">
        <f t="shared" ca="1" si="2584"/>
        <v>26143.513311425926</v>
      </c>
      <c r="AR150" s="83">
        <f t="shared" ca="1" si="2584"/>
        <v>26147.232347342659</v>
      </c>
      <c r="AS150" s="83">
        <f t="shared" ca="1" si="2584"/>
        <v>26150.973107360289</v>
      </c>
      <c r="AT150" s="83">
        <f t="shared" ca="1" si="2584"/>
        <v>26154.735718376367</v>
      </c>
      <c r="AU150" s="83">
        <f t="shared" ca="1" si="2584"/>
        <v>26158.520308029703</v>
      </c>
      <c r="AV150" s="83">
        <f t="shared" ca="1" si="2584"/>
        <v>26162.327004704675</v>
      </c>
      <c r="AW150" s="83">
        <f t="shared" ref="AW150" ca="1" si="2585">AW151+AW156</f>
        <v>26166.155937535601</v>
      </c>
      <c r="AX150" s="83">
        <f t="shared" ref="AX150" ca="1" si="2586">AX151+AX156</f>
        <v>26170.007236411126</v>
      </c>
      <c r="AY150" s="83">
        <f t="shared" ref="AY150" ca="1" si="2587">AY151+AY156</f>
        <v>26173.881031978592</v>
      </c>
      <c r="AZ150" s="83">
        <f t="shared" ref="AZ150" ca="1" si="2588">AZ151+AZ156</f>
        <v>26177.777455648516</v>
      </c>
      <c r="BA150" s="83">
        <f t="shared" ref="BA150" ca="1" si="2589">BA151+BA156</f>
        <v>26181.696639599017</v>
      </c>
      <c r="BB150" s="83">
        <f t="shared" ref="BB150" ca="1" si="2590">BB151+BB156</f>
        <v>26185.638716780311</v>
      </c>
      <c r="BC150" s="83">
        <f t="shared" ref="BC150" ca="1" si="2591">BC151+BC156</f>
        <v>26189.603820919219</v>
      </c>
      <c r="BD150" s="83">
        <f t="shared" ref="BD150" ca="1" si="2592">BD151+BD156</f>
        <v>26193.59208652372</v>
      </c>
      <c r="BE150" s="83">
        <f t="shared" ref="BE150" ca="1" si="2593">BE151+BE156</f>
        <v>26197.60364888746</v>
      </c>
      <c r="BF150" s="83">
        <f t="shared" ref="BF150" ca="1" si="2594">BF151+BF156</f>
        <v>26201.638644094419</v>
      </c>
      <c r="BG150" s="83">
        <f t="shared" ref="BG150" ca="1" si="2595">BG151+BG156</f>
        <v>26205.69720902347</v>
      </c>
      <c r="BH150" s="83">
        <f t="shared" ref="BH150" ca="1" si="2596">BH151+BH156</f>
        <v>26209.779481353034</v>
      </c>
      <c r="BI150" s="83">
        <f t="shared" ref="BI150" ca="1" si="2597">BI151+BI156</f>
        <v>26213.885599565772</v>
      </c>
      <c r="BJ150" s="83">
        <f t="shared" ref="BJ150" ca="1" si="2598">BJ151+BJ156</f>
        <v>26218.015702953257</v>
      </c>
      <c r="BK150" s="83">
        <f t="shared" ref="BK150" ca="1" si="2599">BK151+BK156</f>
        <v>26222.169931620709</v>
      </c>
      <c r="BL150" s="83">
        <f t="shared" ref="BL150" ca="1" si="2600">BL151+BL156</f>
        <v>26226.34842649175</v>
      </c>
      <c r="BM150" s="83">
        <f t="shared" ref="BM150" ca="1" si="2601">BM151+BM156</f>
        <v>26230.551329313192</v>
      </c>
      <c r="BN150" s="83">
        <f t="shared" ref="BN150" ca="1" si="2602">BN151+BN156</f>
        <v>26234.778782659818</v>
      </c>
      <c r="BO150" s="83">
        <f t="shared" ref="BO150" ca="1" si="2603">BO151+BO156</f>
        <v>26239.030929939261</v>
      </c>
      <c r="BP150" s="83">
        <f t="shared" ref="BP150" ca="1" si="2604">BP151+BP156</f>
        <v>26243.307915396817</v>
      </c>
      <c r="BQ150" s="83">
        <f t="shared" ref="BQ150" ca="1" si="2605">BQ151+BQ156</f>
        <v>26247.609884120386</v>
      </c>
      <c r="BR150" s="83">
        <f t="shared" ref="BR150" ca="1" si="2606">BR151+BR156</f>
        <v>26251.936982045365</v>
      </c>
      <c r="BS150" s="83">
        <f t="shared" ref="BS150" ca="1" si="2607">BS151+BS156</f>
        <v>26256.289355959612</v>
      </c>
      <c r="BT150" s="83">
        <f t="shared" ref="BT150" ca="1" si="2608">BT151+BT156</f>
        <v>26260.667153508417</v>
      </c>
      <c r="BU150" s="83">
        <f t="shared" ref="BU150" ca="1" si="2609">BU151+BU156</f>
        <v>26265.070523199516</v>
      </c>
      <c r="BV150" s="83">
        <f t="shared" ref="BV150" ca="1" si="2610">BV151+BV156</f>
        <v>26269.499614408127</v>
      </c>
      <c r="BW150" s="83">
        <f t="shared" ref="BW150" ca="1" si="2611">BW151+BW156</f>
        <v>26273.954577382021</v>
      </c>
      <c r="BX150" s="83">
        <f t="shared" ref="BX150" ca="1" si="2612">BX151+BX156</f>
        <v>26278.435563246599</v>
      </c>
      <c r="BY150" s="83">
        <f t="shared" ref="BY150" ca="1" si="2613">BY151+BY156</f>
        <v>26282.942724010056</v>
      </c>
      <c r="BZ150" s="83">
        <f t="shared" ref="BZ150" ca="1" si="2614">BZ151+BZ156</f>
        <v>26287.476212568505</v>
      </c>
      <c r="CA150" s="83">
        <f t="shared" ref="CA150" ca="1" si="2615">CA151+CA156</f>
        <v>26292.036182711177</v>
      </c>
      <c r="CB150" s="83">
        <f t="shared" ref="CB150" ca="1" si="2616">CB151+CB156</f>
        <v>26296.622789125639</v>
      </c>
      <c r="CC150" s="83">
        <f t="shared" ref="CC150" ca="1" si="2617">CC151+CC156</f>
        <v>26301.236187403039</v>
      </c>
      <c r="CD150" s="83">
        <f t="shared" ref="CD150" ca="1" si="2618">CD151+CD156</f>
        <v>26305.876534043367</v>
      </c>
      <c r="CE150" s="83">
        <f t="shared" ref="CE150" ca="1" si="2619">CE151+CE156</f>
        <v>26310.543986460805</v>
      </c>
      <c r="CF150" s="83">
        <f t="shared" ref="CF150" ca="1" si="2620">CF151+CF156</f>
        <v>26315.238702989027</v>
      </c>
      <c r="CG150" s="83">
        <f t="shared" ref="CG150" ca="1" si="2621">CG151+CG156</f>
        <v>26319.960842886594</v>
      </c>
      <c r="CH150" s="83">
        <f t="shared" ref="CH150" ca="1" si="2622">CH151+CH156</f>
        <v>26324.71056634235</v>
      </c>
      <c r="CI150" s="83">
        <f t="shared" ref="CI150" ca="1" si="2623">CI151+CI156</f>
        <v>26329.48803448083</v>
      </c>
      <c r="CJ150" s="83">
        <f t="shared" ref="CJ150" ca="1" si="2624">CJ151+CJ156</f>
        <v>26334.29340936778</v>
      </c>
      <c r="CK150" s="83">
        <f t="shared" ref="CK150" ca="1" si="2625">CK151+CK156</f>
        <v>26339.126854015616</v>
      </c>
      <c r="CL150" s="83">
        <f t="shared" ref="CL150" ca="1" si="2626">CL151+CL156</f>
        <v>26343.988532388954</v>
      </c>
      <c r="CM150" s="83">
        <f t="shared" ref="CM150" ca="1" si="2627">CM151+CM156</f>
        <v>26348.878609410182</v>
      </c>
      <c r="CN150" s="83">
        <f t="shared" ref="CN150" ca="1" si="2628">CN151+CN156</f>
        <v>26353.797250965072</v>
      </c>
      <c r="CO150" s="83">
        <f t="shared" ref="CO150" ca="1" si="2629">CO151+CO156</f>
        <v>26358.744623908366</v>
      </c>
      <c r="CP150" s="83">
        <f t="shared" ref="CP150" ca="1" si="2630">CP151+CP156</f>
        <v>26363.720896069462</v>
      </c>
      <c r="CQ150" s="83">
        <f t="shared" ref="CQ150" ca="1" si="2631">CQ151+CQ156</f>
        <v>26368.72623625812</v>
      </c>
      <c r="CR150" s="83">
        <f t="shared" ref="CR150" ca="1" si="2632">CR151+CR156</f>
        <v>26373.760814270161</v>
      </c>
      <c r="CS150" s="83">
        <f t="shared" ref="CS150" ca="1" si="2633">CS151+CS156</f>
        <v>26378.824800893239</v>
      </c>
      <c r="CT150" s="83">
        <f t="shared" ref="CT150" ca="1" si="2634">CT151+CT156</f>
        <v>26383.918367912636</v>
      </c>
      <c r="CU150" s="83">
        <f t="shared" ref="CU150" ca="1" si="2635">CU151+CU156</f>
        <v>26389.041688117082</v>
      </c>
      <c r="CV150" s="83">
        <f t="shared" ref="CV150" ca="1" si="2636">CV151+CV156</f>
        <v>26394.194935304648</v>
      </c>
      <c r="CW150" s="83">
        <f t="shared" ref="CW150" ca="1" si="2637">CW151+CW156</f>
        <v>26399.378284288578</v>
      </c>
      <c r="CX150" s="83">
        <f t="shared" ref="CX150" ca="1" si="2638">CX151+CX156</f>
        <v>26404.591910903269</v>
      </c>
      <c r="CY150" s="83">
        <f t="shared" ref="CY150" ca="1" si="2639">CY151+CY156</f>
        <v>26409.835992010248</v>
      </c>
      <c r="CZ150" s="83">
        <f t="shared" ref="CZ150" ca="1" si="2640">CZ151+CZ156</f>
        <v>26415.110705504128</v>
      </c>
      <c r="DA150" s="83">
        <f t="shared" ref="DA150" ca="1" si="2641">DA151+DA156</f>
        <v>26420.416230318653</v>
      </c>
      <c r="DB150" s="83">
        <f t="shared" ref="DB150" ca="1" si="2642">DB151+DB156</f>
        <v>26425.752746432801</v>
      </c>
      <c r="DC150" s="83">
        <f t="shared" ref="DC150" ca="1" si="2643">DC151+DC156</f>
        <v>26431.120434876841</v>
      </c>
      <c r="DD150" s="83">
        <f t="shared" ref="DD150" ca="1" si="2644">DD151+DD156</f>
        <v>26436.519477738526</v>
      </c>
      <c r="DE150" s="83">
        <f t="shared" ref="DE150" ca="1" si="2645">DE151+DE156</f>
        <v>26441.950058169215</v>
      </c>
      <c r="DF150" s="83">
        <f t="shared" ref="DF150" ca="1" si="2646">DF151+DF156</f>
        <v>26447.412360390132</v>
      </c>
      <c r="DG150" s="83">
        <f t="shared" ref="DG150" ca="1" si="2647">DG151+DG156</f>
        <v>26452.9065696986</v>
      </c>
      <c r="DH150" s="83">
        <f t="shared" ref="DH150" ca="1" si="2648">DH151+DH156</f>
        <v>26458.432872474306</v>
      </c>
      <c r="DI150" s="83">
        <f t="shared" ref="DI150" ca="1" si="2649">DI151+DI156</f>
        <v>26463.991456185668</v>
      </c>
      <c r="DJ150" s="83">
        <f t="shared" ref="DJ150" ca="1" si="2650">DJ151+DJ156</f>
        <v>26469.582509396132</v>
      </c>
      <c r="DK150" s="83">
        <f t="shared" ref="DK150" ca="1" si="2651">DK151+DK156</f>
        <v>26475.20622177063</v>
      </c>
      <c r="DL150" s="83">
        <f t="shared" ref="DL150" ca="1" si="2652">DL151+DL156</f>
        <v>26480.862784081994</v>
      </c>
      <c r="DM150" s="83">
        <f t="shared" ref="DM150" ca="1" si="2653">DM151+DM156</f>
        <v>26486.552388217402</v>
      </c>
      <c r="DN150" s="83">
        <f t="shared" ref="DN150" ca="1" si="2654">DN151+DN156</f>
        <v>26492.27522718492</v>
      </c>
      <c r="DO150" s="83">
        <f t="shared" ref="DO150" ca="1" si="2655">DO151+DO156</f>
        <v>26498.031495120034</v>
      </c>
      <c r="DP150" s="83">
        <f t="shared" ref="DP150" ca="1" si="2656">DP151+DP156</f>
        <v>26503.821387292239</v>
      </c>
      <c r="DQ150" s="83">
        <f t="shared" ref="DQ150" ca="1" si="2657">DQ151+DQ156</f>
        <v>6461.6810440908321</v>
      </c>
      <c r="DR150" s="83">
        <f t="shared" ref="DR150" ca="1" si="2658">DR151+DR156</f>
        <v>2504.0983811355163</v>
      </c>
      <c r="DS150" s="83">
        <f t="shared" ref="DS150" ca="1" si="2659">DS151+DS156</f>
        <v>2500.9413343307533</v>
      </c>
      <c r="DT150" s="83">
        <f t="shared" ref="DT150" ca="1" si="2660">DT151+DT156</f>
        <v>2497.757532892053</v>
      </c>
      <c r="DU150" s="83">
        <f t="shared" ref="DU150" ca="1" si="2661">DU151+DU156</f>
        <v>2494.5465194752433</v>
      </c>
      <c r="DV150" s="83">
        <f t="shared" ref="DV150" ca="1" si="2662">DV151+DV156</f>
        <v>2487.0118703568542</v>
      </c>
      <c r="DW150" s="83">
        <f t="shared" ref="DW150" ca="1" si="2663">DW151+DW156</f>
        <v>2479.4117025504784</v>
      </c>
      <c r="DX150" s="83">
        <f t="shared" ref="DX150" ca="1" si="2664">DX151+DX156</f>
        <v>2471.7448666054497</v>
      </c>
      <c r="DY150" s="83">
        <f t="shared" ref="DY150" ca="1" si="2665">DY151+DY156</f>
        <v>2464.0101825547099</v>
      </c>
      <c r="DZ150" s="83">
        <f t="shared" ref="DZ150" ca="1" si="2666">DZ151+DZ156</f>
        <v>2456.2064388249419</v>
      </c>
      <c r="EA150" s="83">
        <f t="shared" ref="EA150" ca="1" si="2667">EA151+EA156</f>
        <v>2448.3323910976178</v>
      </c>
      <c r="EB150" s="83">
        <f t="shared" ref="EB150" ca="1" si="2668">EB151+EB156</f>
        <v>2444.0670790997392</v>
      </c>
      <c r="EC150" s="83">
        <f t="shared" ref="EC150" ca="1" si="2669">EC151+EC156</f>
        <v>2440.0560839678183</v>
      </c>
      <c r="ED150" s="83">
        <f t="shared" ref="ED150" ca="1" si="2670">ED151+ED156</f>
        <v>2440.0560839678219</v>
      </c>
      <c r="EE150" s="83">
        <f t="shared" ref="EE150" ca="1" si="2671">EE151+EE156</f>
        <v>2440.0560839678183</v>
      </c>
      <c r="EF150" s="83">
        <f t="shared" ref="EF150" ca="1" si="2672">EF151+EF156</f>
        <v>2440.0560839678219</v>
      </c>
      <c r="EG150" s="83">
        <f t="shared" ref="EG150" ca="1" si="2673">EG151+EG156</f>
        <v>2440.0560839678183</v>
      </c>
      <c r="EH150" s="83">
        <f t="shared" ref="EH150" ca="1" si="2674">EH151+EH156</f>
        <v>2440.0560839678219</v>
      </c>
      <c r="EI150" s="83">
        <f t="shared" ref="EI150" ca="1" si="2675">EI151+EI156</f>
        <v>2440.0560839678183</v>
      </c>
      <c r="EJ150" s="83">
        <f t="shared" ref="EJ150" ca="1" si="2676">EJ151+EJ156</f>
        <v>2440.0560839678219</v>
      </c>
      <c r="EK150" s="83">
        <f t="shared" ref="EK150" ca="1" si="2677">EK151+EK156</f>
        <v>2440.0560839678183</v>
      </c>
      <c r="EL150" s="83">
        <f t="shared" ref="EL150" ca="1" si="2678">EL151+EL156</f>
        <v>2440.0560839678219</v>
      </c>
      <c r="EM150" s="83">
        <f t="shared" ref="EM150" ca="1" si="2679">EM151+EM156</f>
        <v>2440.0560839678183</v>
      </c>
      <c r="EN150" s="83">
        <f t="shared" ref="EN150" ca="1" si="2680">EN151+EN156</f>
        <v>2440.0560839678219</v>
      </c>
      <c r="EO150" s="83">
        <f t="shared" ref="EO150" ca="1" si="2681">EO151+EO156</f>
        <v>2440.0560839678183</v>
      </c>
      <c r="EP150" s="83">
        <f t="shared" ref="EP150" ca="1" si="2682">EP151+EP156</f>
        <v>2440.0560839678219</v>
      </c>
      <c r="EQ150" s="83">
        <f t="shared" ref="EQ150" ca="1" si="2683">EQ151+EQ156</f>
        <v>2440.0560839678183</v>
      </c>
      <c r="ER150" s="83">
        <f t="shared" ref="ER150" ca="1" si="2684">ER151+ER156</f>
        <v>2440.0560839678219</v>
      </c>
      <c r="ES150" s="83">
        <f t="shared" ref="ES150" ca="1" si="2685">ES151+ES156</f>
        <v>2440.0560839678183</v>
      </c>
      <c r="ET150" s="83">
        <f t="shared" ref="ET150" ca="1" si="2686">ET151+ET156</f>
        <v>2440.0560839678219</v>
      </c>
      <c r="EU150" s="83">
        <f t="shared" ref="EU150" ca="1" si="2687">EU151+EU156</f>
        <v>2440.0560839678183</v>
      </c>
      <c r="EV150" s="83">
        <f t="shared" ref="EV150" ca="1" si="2688">EV151+EV156</f>
        <v>2440.0560839678219</v>
      </c>
      <c r="EW150" s="83">
        <f t="shared" ref="EW150" ca="1" si="2689">EW151+EW156</f>
        <v>2440.0560839678183</v>
      </c>
      <c r="EX150" s="83">
        <f t="shared" ref="EX150" ca="1" si="2690">EX151+EX156</f>
        <v>2440.0560839678219</v>
      </c>
      <c r="EY150" s="83">
        <f t="shared" ref="EY150" ca="1" si="2691">EY151+EY156</f>
        <v>2440.0560839678183</v>
      </c>
      <c r="EZ150" s="83">
        <f t="shared" ref="EZ150" ca="1" si="2692">EZ151+EZ156</f>
        <v>2440.0560839678219</v>
      </c>
      <c r="FA150" s="83">
        <f t="shared" ref="FA150" ca="1" si="2693">FA151+FA156</f>
        <v>2440.0560839678183</v>
      </c>
      <c r="FB150" s="83">
        <f t="shared" ref="FB150" ca="1" si="2694">FB151+FB156</f>
        <v>2440.0560839678219</v>
      </c>
      <c r="FC150" s="83">
        <f t="shared" ref="FC150" ca="1" si="2695">FC151+FC156</f>
        <v>2440.0560839678219</v>
      </c>
      <c r="FD150" s="83">
        <f t="shared" ref="FD150" ca="1" si="2696">FD151+FD156</f>
        <v>2440.0560839678255</v>
      </c>
      <c r="FE150" s="83">
        <f t="shared" ref="FE150" ca="1" si="2697">FE151+FE156</f>
        <v>2440.0560839678237</v>
      </c>
      <c r="FF150" s="83">
        <f t="shared" ref="FF150" ca="1" si="2698">FF151+FF156</f>
        <v>2440.0560839678237</v>
      </c>
      <c r="FG150" s="83">
        <f t="shared" ref="FG150" ca="1" si="2699">FG151+FG156</f>
        <v>2440.0560839678237</v>
      </c>
      <c r="FH150" s="83">
        <f t="shared" ref="FH150" ca="1" si="2700">FH151+FH156</f>
        <v>2440.0560839678237</v>
      </c>
      <c r="FI150" s="83">
        <f t="shared" ref="FI150" ca="1" si="2701">FI151+FI156</f>
        <v>2440.0560839678237</v>
      </c>
      <c r="FJ150" s="83">
        <f t="shared" ref="FJ150" ca="1" si="2702">FJ151+FJ156</f>
        <v>2440.0560839678237</v>
      </c>
      <c r="FK150" s="83">
        <f t="shared" ref="FK150" ca="1" si="2703">FK151+FK156</f>
        <v>2440.0560839678237</v>
      </c>
      <c r="FL150" s="83">
        <f t="shared" ref="FL150" ca="1" si="2704">FL151+FL156</f>
        <v>2440.0560839678237</v>
      </c>
      <c r="FM150" s="83">
        <f t="shared" ref="FM150" ca="1" si="2705">FM151+FM156</f>
        <v>2440.0560839678237</v>
      </c>
      <c r="FN150" s="83">
        <f t="shared" ref="FN150" ca="1" si="2706">FN151+FN156</f>
        <v>2440.0560839678255</v>
      </c>
      <c r="FO150" s="83">
        <f t="shared" ref="FO150" ca="1" si="2707">FO151+FO156</f>
        <v>2440.0560839678237</v>
      </c>
      <c r="FP150" s="83">
        <f t="shared" ref="FP150" ca="1" si="2708">FP151+FP156</f>
        <v>2440.0560839678255</v>
      </c>
      <c r="FQ150" s="83">
        <f t="shared" ref="FQ150" ca="1" si="2709">FQ151+FQ156</f>
        <v>2440.0560839678255</v>
      </c>
      <c r="FR150" s="83">
        <f t="shared" ref="FR150" ca="1" si="2710">FR151+FR156</f>
        <v>2440.0560839678255</v>
      </c>
      <c r="FS150" s="83">
        <f t="shared" ref="FS150" ca="1" si="2711">FS151+FS156</f>
        <v>2440.0560839678255</v>
      </c>
      <c r="FT150" s="83">
        <f t="shared" ref="FT150" ca="1" si="2712">FT151+FT156</f>
        <v>2440.0560839678255</v>
      </c>
      <c r="FU150" s="83">
        <f t="shared" ref="FU150" ca="1" si="2713">FU151+FU156</f>
        <v>2440.0560839678255</v>
      </c>
      <c r="FV150" s="83">
        <f t="shared" ref="FV150" ca="1" si="2714">FV151+FV156</f>
        <v>2440.0560839678255</v>
      </c>
      <c r="FW150" s="83">
        <f t="shared" ref="FW150" ca="1" si="2715">FW151+FW156</f>
        <v>2440.0560839678255</v>
      </c>
      <c r="FX150" s="83">
        <f t="shared" ref="FX150" ca="1" si="2716">FX151+FX156</f>
        <v>2440.0560839678255</v>
      </c>
      <c r="FY150" s="83">
        <f t="shared" ref="FY150" ca="1" si="2717">FY151+FY156</f>
        <v>2440.0560839678255</v>
      </c>
      <c r="FZ150" s="83">
        <f t="shared" ref="FZ150" ca="1" si="2718">FZ151+FZ156</f>
        <v>2440.0560839678255</v>
      </c>
      <c r="GA150" s="83">
        <f t="shared" ref="GA150" ca="1" si="2719">GA151+GA156</f>
        <v>2440.0560839678255</v>
      </c>
      <c r="GB150" s="83">
        <f t="shared" ref="GB150" ca="1" si="2720">GB151+GB156</f>
        <v>2440.0560839678255</v>
      </c>
      <c r="GC150" s="83">
        <f t="shared" ref="GC150" ca="1" si="2721">GC151+GC156</f>
        <v>2440.0560839678255</v>
      </c>
      <c r="GD150" s="83">
        <f t="shared" ref="GD150" ca="1" si="2722">GD151+GD156</f>
        <v>2440.0560839678255</v>
      </c>
      <c r="GE150" s="83">
        <f t="shared" ref="GE150" ca="1" si="2723">GE151+GE156</f>
        <v>2440.0560839678255</v>
      </c>
      <c r="GF150" s="83">
        <f t="shared" ref="GF150" ca="1" si="2724">GF151+GF156</f>
        <v>2440.0560839678255</v>
      </c>
      <c r="GG150" s="83">
        <f t="shared" ref="GG150" ca="1" si="2725">GG151+GG156</f>
        <v>2440.0560839678255</v>
      </c>
      <c r="GH150" s="83">
        <f t="shared" ref="GH150" ca="1" si="2726">GH151+GH156</f>
        <v>2440.0560839678255</v>
      </c>
      <c r="GI150" s="83">
        <f t="shared" ref="GI150" ca="1" si="2727">GI151+GI156</f>
        <v>2440.0560839678255</v>
      </c>
      <c r="GJ150" s="83">
        <f t="shared" ref="GJ150" ca="1" si="2728">GJ151+GJ156</f>
        <v>2440.0560839678255</v>
      </c>
      <c r="GK150" s="83">
        <f t="shared" ref="GK150" ca="1" si="2729">GK151+GK156</f>
        <v>2440.0560839678255</v>
      </c>
      <c r="GL150" s="83">
        <f t="shared" ref="GL150" ca="1" si="2730">GL151+GL156</f>
        <v>2440.0560839678255</v>
      </c>
      <c r="GM150" s="83">
        <f t="shared" ref="GM150" ca="1" si="2731">GM151+GM156</f>
        <v>2440.0560839678246</v>
      </c>
      <c r="GN150" s="83">
        <f t="shared" ref="GN150" ca="1" si="2732">GN151+GN156</f>
        <v>2440.0560839678246</v>
      </c>
      <c r="GO150" s="83">
        <f t="shared" ref="GO150" ca="1" si="2733">GO151+GO156</f>
        <v>2440.0560839678246</v>
      </c>
      <c r="GP150" s="83">
        <f t="shared" ref="GP150" ca="1" si="2734">GP151+GP156</f>
        <v>2440.0560839678246</v>
      </c>
      <c r="GQ150" s="83">
        <f t="shared" ref="GQ150" ca="1" si="2735">GQ151+GQ156</f>
        <v>2440.0560839678246</v>
      </c>
      <c r="GR150" s="83">
        <f t="shared" ref="GR150" ca="1" si="2736">GR151+GR156</f>
        <v>2440.0560839678246</v>
      </c>
      <c r="GS150" s="83">
        <f t="shared" ref="GS150" ca="1" si="2737">GS151+GS156</f>
        <v>2440.0560839678246</v>
      </c>
      <c r="GT150" s="83">
        <f t="shared" ref="GT150" ca="1" si="2738">GT151+GT156</f>
        <v>2440.0560839678246</v>
      </c>
      <c r="GU150" s="83">
        <f t="shared" ref="GU150" ca="1" si="2739">GU151+GU156</f>
        <v>2440.0560839678246</v>
      </c>
      <c r="GV150" s="83">
        <f t="shared" ref="GV150" ca="1" si="2740">GV151+GV156</f>
        <v>2440.0560839678246</v>
      </c>
      <c r="GW150" s="83">
        <f t="shared" ref="GW150" ca="1" si="2741">GW151+GW156</f>
        <v>2440.0560839678246</v>
      </c>
      <c r="GX150" s="83">
        <f t="shared" ref="GX150" ca="1" si="2742">GX151+GX156</f>
        <v>2440.0560839678237</v>
      </c>
      <c r="GY150" s="83">
        <f t="shared" ref="GY150" ca="1" si="2743">GY151+GY156</f>
        <v>2440.0560839678246</v>
      </c>
      <c r="GZ150" s="83">
        <f t="shared" ref="GZ150" ca="1" si="2744">GZ151+GZ156</f>
        <v>2440.0560839678237</v>
      </c>
      <c r="HA150" s="83">
        <f t="shared" ref="HA150" ca="1" si="2745">HA151+HA156</f>
        <v>2440.0560839678228</v>
      </c>
      <c r="HB150" s="83">
        <f t="shared" ref="HB150" ca="1" si="2746">HB151+HB156</f>
        <v>2440.0560839678237</v>
      </c>
      <c r="HC150" s="83">
        <f t="shared" ref="HC150" ca="1" si="2747">HC151+HC156</f>
        <v>2440.0560839678228</v>
      </c>
      <c r="HD150" s="83">
        <f t="shared" ref="HD150" ca="1" si="2748">HD151+HD156</f>
        <v>2440.0560839678237</v>
      </c>
      <c r="HE150" s="83">
        <f t="shared" ref="HE150" ca="1" si="2749">HE151+HE156</f>
        <v>2440.0560839678237</v>
      </c>
      <c r="HF150" s="83">
        <f t="shared" ref="HF150" ca="1" si="2750">HF151+HF156</f>
        <v>2440.0560839678237</v>
      </c>
      <c r="HG150" s="83">
        <f t="shared" ref="HG150" ca="1" si="2751">HG151+HG156</f>
        <v>2440.0560839678237</v>
      </c>
      <c r="HH150" s="83">
        <f t="shared" ref="HH150" ca="1" si="2752">HH151+HH156</f>
        <v>2440.0560839678237</v>
      </c>
      <c r="HI150" s="83">
        <f t="shared" ref="HI150:IF150" ca="1" si="2753">HI151+HI156</f>
        <v>2440.0560839678237</v>
      </c>
      <c r="HJ150" s="83">
        <f t="shared" ca="1" si="2753"/>
        <v>2440.0560839678237</v>
      </c>
      <c r="HK150" s="83">
        <f t="shared" ca="1" si="2753"/>
        <v>2440.0560839678237</v>
      </c>
      <c r="HL150" s="83">
        <f t="shared" ca="1" si="2753"/>
        <v>2440.0560839678237</v>
      </c>
      <c r="HM150" s="83">
        <f t="shared" ca="1" si="2753"/>
        <v>2440.0560839678237</v>
      </c>
      <c r="HN150" s="83">
        <f t="shared" ca="1" si="2753"/>
        <v>2440.0560839678237</v>
      </c>
      <c r="HO150" s="83">
        <f t="shared" ca="1" si="2753"/>
        <v>2440.0560839678237</v>
      </c>
      <c r="HP150" s="83">
        <f t="shared" ca="1" si="2753"/>
        <v>2440.0560839678242</v>
      </c>
      <c r="HQ150" s="83">
        <f t="shared" ca="1" si="2753"/>
        <v>2440.0560839678237</v>
      </c>
      <c r="HR150" s="83">
        <f t="shared" ca="1" si="2753"/>
        <v>2440.0560839678237</v>
      </c>
      <c r="HS150" s="83">
        <f t="shared" ca="1" si="2753"/>
        <v>2440.0560839678237</v>
      </c>
      <c r="HT150" s="83">
        <f t="shared" ca="1" si="2753"/>
        <v>2440.0560839678237</v>
      </c>
      <c r="HU150" s="83">
        <f t="shared" ca="1" si="2753"/>
        <v>1833.5378420524321</v>
      </c>
      <c r="HV150" s="83">
        <f t="shared" ca="1" si="2753"/>
        <v>1712.2341936693538</v>
      </c>
      <c r="HW150" s="83">
        <f t="shared" ca="1" si="2753"/>
        <v>1712.2341936693538</v>
      </c>
      <c r="HX150" s="83">
        <f t="shared" ca="1" si="2753"/>
        <v>1712.2341936693538</v>
      </c>
      <c r="HY150" s="83">
        <f t="shared" ca="1" si="2753"/>
        <v>1712.234193669354</v>
      </c>
      <c r="HZ150" s="83">
        <f t="shared" ca="1" si="2753"/>
        <v>1712.2341936693538</v>
      </c>
      <c r="IA150" s="83">
        <f t="shared" ca="1" si="2753"/>
        <v>1712.2341936693538</v>
      </c>
      <c r="IB150" s="83">
        <f t="shared" ca="1" si="2753"/>
        <v>1712.2341936693538</v>
      </c>
      <c r="IC150" s="83">
        <f t="shared" ca="1" si="2753"/>
        <v>1712.2341936693538</v>
      </c>
      <c r="ID150" s="83">
        <f t="shared" ca="1" si="2753"/>
        <v>1712.2341936693538</v>
      </c>
      <c r="IE150" s="83">
        <f t="shared" ca="1" si="2753"/>
        <v>1712.234193669354</v>
      </c>
      <c r="IF150" s="83">
        <f t="shared" ca="1" si="2753"/>
        <v>1712.2341936693538</v>
      </c>
      <c r="IG150" s="83">
        <f t="shared" ref="IG150" ca="1" si="2754">IG151+IG156</f>
        <v>1495.6145246909837</v>
      </c>
    </row>
    <row r="151" spans="1:241" s="22" customFormat="1" ht="12" x14ac:dyDescent="0.2">
      <c r="A151" s="35" t="s">
        <v>183</v>
      </c>
      <c r="B151" s="147">
        <f t="shared" ref="B151:AV151" ca="1" si="2755">SUM(B152:B155)</f>
        <v>14060.097865178228</v>
      </c>
      <c r="C151" s="147">
        <f t="shared" ca="1" si="2755"/>
        <v>14004.814813080067</v>
      </c>
      <c r="D151" s="147">
        <f t="shared" ca="1" si="2755"/>
        <v>13952.178207898703</v>
      </c>
      <c r="E151" s="147">
        <f t="shared" ca="1" si="2755"/>
        <v>13900.384279028371</v>
      </c>
      <c r="F151" s="147">
        <f t="shared" ca="1" si="2755"/>
        <v>13274.014797235013</v>
      </c>
      <c r="G151" s="147">
        <f t="shared" ca="1" si="2755"/>
        <v>12661.160912781661</v>
      </c>
      <c r="H151" s="147">
        <f t="shared" ca="1" si="2755"/>
        <v>12073.350425926103</v>
      </c>
      <c r="I151" s="147">
        <f t="shared" ca="1" si="2755"/>
        <v>11542.280656368233</v>
      </c>
      <c r="J151" s="147">
        <f t="shared" ca="1" si="2755"/>
        <v>11026.685442372698</v>
      </c>
      <c r="K151" s="147">
        <f t="shared" ca="1" si="2755"/>
        <v>10526.501029236162</v>
      </c>
      <c r="L151" s="147">
        <f t="shared" ca="1" si="2755"/>
        <v>10391.919667552927</v>
      </c>
      <c r="M151" s="147">
        <f t="shared" ca="1" si="2755"/>
        <v>10100.003865752386</v>
      </c>
      <c r="N151" s="147">
        <f t="shared" ca="1" si="2755"/>
        <v>10214.025338860527</v>
      </c>
      <c r="O151" s="147">
        <f t="shared" ca="1" si="2755"/>
        <v>10329.919423344167</v>
      </c>
      <c r="P151" s="147">
        <f t="shared" ca="1" si="2755"/>
        <v>10445.813507827803</v>
      </c>
      <c r="Q151" s="147">
        <f t="shared" ca="1" si="2755"/>
        <v>10561.707592311443</v>
      </c>
      <c r="R151" s="147">
        <f t="shared" ca="1" si="2755"/>
        <v>10677.601676795079</v>
      </c>
      <c r="S151" s="147">
        <f t="shared" ca="1" si="2755"/>
        <v>10793.495761278717</v>
      </c>
      <c r="T151" s="147">
        <f t="shared" ca="1" si="2755"/>
        <v>10909.389845762355</v>
      </c>
      <c r="U151" s="147">
        <f t="shared" ca="1" si="2755"/>
        <v>10805.69849223412</v>
      </c>
      <c r="V151" s="147">
        <f t="shared" ca="1" si="2755"/>
        <v>11141.17801472963</v>
      </c>
      <c r="W151" s="147">
        <f t="shared" ca="1" si="2755"/>
        <v>11257.072099213268</v>
      </c>
      <c r="X151" s="147">
        <f t="shared" ca="1" si="2755"/>
        <v>11372.966183696908</v>
      </c>
      <c r="Y151" s="147">
        <f t="shared" ca="1" si="2755"/>
        <v>11488.860268180546</v>
      </c>
      <c r="Z151" s="147">
        <f t="shared" ca="1" si="2755"/>
        <v>11608.109859990707</v>
      </c>
      <c r="AA151" s="147">
        <f t="shared" ca="1" si="2755"/>
        <v>11727.37238820474</v>
      </c>
      <c r="AB151" s="147">
        <f t="shared" ca="1" si="2755"/>
        <v>11846.654592596438</v>
      </c>
      <c r="AC151" s="147">
        <f t="shared" ca="1" si="2755"/>
        <v>11965.95658810078</v>
      </c>
      <c r="AD151" s="147">
        <f t="shared" ca="1" si="2755"/>
        <v>12085.278490324099</v>
      </c>
      <c r="AE151" s="147">
        <f t="shared" ca="1" si="2755"/>
        <v>12204.62041554803</v>
      </c>
      <c r="AF151" s="147">
        <f t="shared" ca="1" si="2755"/>
        <v>12323.982480733443</v>
      </c>
      <c r="AG151" s="147">
        <f t="shared" ca="1" si="2755"/>
        <v>12443.36480352442</v>
      </c>
      <c r="AH151" s="147">
        <f t="shared" ca="1" si="2755"/>
        <v>12562.767502252236</v>
      </c>
      <c r="AI151" s="147">
        <f t="shared" ca="1" si="2755"/>
        <v>12682.190695939378</v>
      </c>
      <c r="AJ151" s="147">
        <f t="shared" ca="1" si="2755"/>
        <v>12801.634504303585</v>
      </c>
      <c r="AK151" s="147">
        <f t="shared" ca="1" si="2755"/>
        <v>12921.099047761903</v>
      </c>
      <c r="AL151" s="147">
        <f t="shared" ca="1" si="2755"/>
        <v>13040.584447434778</v>
      </c>
      <c r="AM151" s="147">
        <f t="shared" ca="1" si="2755"/>
        <v>13160.090825150153</v>
      </c>
      <c r="AN151" s="147">
        <f t="shared" ca="1" si="2755"/>
        <v>13279.618303447611</v>
      </c>
      <c r="AO151" s="147">
        <f t="shared" ca="1" si="2755"/>
        <v>13399.167005582534</v>
      </c>
      <c r="AP151" s="147">
        <f t="shared" ca="1" si="2755"/>
        <v>13518.737055530271</v>
      </c>
      <c r="AQ151" s="147">
        <f t="shared" ca="1" si="2755"/>
        <v>13638.328577990347</v>
      </c>
      <c r="AR151" s="147">
        <f t="shared" ca="1" si="2755"/>
        <v>13757.941698390719</v>
      </c>
      <c r="AS151" s="147">
        <f t="shared" ca="1" si="2755"/>
        <v>13877.576542891988</v>
      </c>
      <c r="AT151" s="147">
        <f t="shared" ca="1" si="2755"/>
        <v>13997.233238391704</v>
      </c>
      <c r="AU151" s="147">
        <f t="shared" ca="1" si="2755"/>
        <v>14116.911912528676</v>
      </c>
      <c r="AV151" s="147">
        <f t="shared" ca="1" si="2755"/>
        <v>14236.612693687288</v>
      </c>
      <c r="AW151" s="147">
        <f t="shared" ref="AW151" ca="1" si="2756">SUM(AW152:AW155)</f>
        <v>14356.335711001851</v>
      </c>
      <c r="AX151" s="147">
        <f t="shared" ref="AX151" ca="1" si="2757">SUM(AX152:AX155)</f>
        <v>14476.081094361014</v>
      </c>
      <c r="AY151" s="147">
        <f t="shared" ref="AY151" ca="1" si="2758">SUM(AY152:AY155)</f>
        <v>14595.848974412118</v>
      </c>
      <c r="AZ151" s="147">
        <f t="shared" ref="AZ151" ca="1" si="2759">SUM(AZ152:AZ155)</f>
        <v>14715.639482565677</v>
      </c>
      <c r="BA151" s="147">
        <f t="shared" ref="BA151" ca="1" si="2760">SUM(BA152:BA155)</f>
        <v>14835.452750999815</v>
      </c>
      <c r="BB151" s="147">
        <f t="shared" ref="BB151" ca="1" si="2761">SUM(BB152:BB155)</f>
        <v>14955.288912664748</v>
      </c>
      <c r="BC151" s="147">
        <f t="shared" ref="BC151" ca="1" si="2762">SUM(BC152:BC155)</f>
        <v>15075.148101287296</v>
      </c>
      <c r="BD151" s="147">
        <f t="shared" ref="BD151" ca="1" si="2763">SUM(BD152:BD155)</f>
        <v>15195.030451375433</v>
      </c>
      <c r="BE151" s="147">
        <f t="shared" ref="BE151" ca="1" si="2764">SUM(BE152:BE155)</f>
        <v>15314.936098222812</v>
      </c>
      <c r="BF151" s="147">
        <f t="shared" ref="BF151" ca="1" si="2765">SUM(BF152:BF155)</f>
        <v>15434.865177913411</v>
      </c>
      <c r="BG151" s="147">
        <f t="shared" ref="BG151" ca="1" si="2766">SUM(BG152:BG155)</f>
        <v>15554.8178273261</v>
      </c>
      <c r="BH151" s="147">
        <f t="shared" ref="BH151" ca="1" si="2767">SUM(BH152:BH155)</f>
        <v>15674.7941841393</v>
      </c>
      <c r="BI151" s="147">
        <f t="shared" ref="BI151" ca="1" si="2768">SUM(BI152:BI155)</f>
        <v>15794.794386835678</v>
      </c>
      <c r="BJ151" s="147">
        <f t="shared" ref="BJ151" ca="1" si="2769">SUM(BJ152:BJ155)</f>
        <v>15914.818574706798</v>
      </c>
      <c r="BK151" s="147">
        <f t="shared" ref="BK151" ca="1" si="2770">SUM(BK152:BK155)</f>
        <v>16034.866887857888</v>
      </c>
      <c r="BL151" s="147">
        <f t="shared" ref="BL151" ca="1" si="2771">SUM(BL152:BL155)</f>
        <v>16154.939467212569</v>
      </c>
      <c r="BM151" s="147">
        <f t="shared" ref="BM151" ca="1" si="2772">SUM(BM152:BM155)</f>
        <v>16275.036454517647</v>
      </c>
      <c r="BN151" s="147">
        <f t="shared" ref="BN151" ca="1" si="2773">SUM(BN152:BN155)</f>
        <v>16395.157992347911</v>
      </c>
      <c r="BO151" s="147">
        <f t="shared" ref="BO151" ca="1" si="2774">SUM(BO152:BO155)</f>
        <v>16515.304224110991</v>
      </c>
      <c r="BP151" s="147">
        <f t="shared" ref="BP151" ca="1" si="2775">SUM(BP152:BP155)</f>
        <v>16635.475294052187</v>
      </c>
      <c r="BQ151" s="147">
        <f t="shared" ref="BQ151" ca="1" si="2776">SUM(BQ152:BQ155)</f>
        <v>16755.671347259391</v>
      </c>
      <c r="BR151" s="147">
        <f t="shared" ref="BR151" ca="1" si="2777">SUM(BR152:BR155)</f>
        <v>16875.89252966801</v>
      </c>
      <c r="BS151" s="147">
        <f t="shared" ref="BS151" ca="1" si="2778">SUM(BS152:BS155)</f>
        <v>16996.138988065893</v>
      </c>
      <c r="BT151" s="147">
        <f t="shared" ref="BT151" ca="1" si="2779">SUM(BT152:BT155)</f>
        <v>17116.410870098338</v>
      </c>
      <c r="BU151" s="147">
        <f t="shared" ref="BU151" ca="1" si="2780">SUM(BU152:BU155)</f>
        <v>17236.708324273073</v>
      </c>
      <c r="BV151" s="147">
        <f t="shared" ref="BV151" ca="1" si="2781">SUM(BV152:BV155)</f>
        <v>17357.031499965324</v>
      </c>
      <c r="BW151" s="147">
        <f t="shared" ref="BW151" ca="1" si="2782">SUM(BW152:BW155)</f>
        <v>17477.380547422854</v>
      </c>
      <c r="BX151" s="147">
        <f t="shared" ref="BX151" ca="1" si="2783">SUM(BX152:BX155)</f>
        <v>17597.755617771072</v>
      </c>
      <c r="BY151" s="147">
        <f t="shared" ref="BY151" ca="1" si="2784">SUM(BY152:BY155)</f>
        <v>17718.156863018165</v>
      </c>
      <c r="BZ151" s="147">
        <f t="shared" ref="BZ151" ca="1" si="2785">SUM(BZ152:BZ155)</f>
        <v>17838.584436060253</v>
      </c>
      <c r="CA151" s="147">
        <f t="shared" ref="CA151" ca="1" si="2786">SUM(CA152:CA155)</f>
        <v>17959.038490686566</v>
      </c>
      <c r="CB151" s="147">
        <f t="shared" ref="CB151" ca="1" si="2787">SUM(CB152:CB155)</f>
        <v>18079.519181584663</v>
      </c>
      <c r="CC151" s="147">
        <f t="shared" ref="CC151" ca="1" si="2788">SUM(CC152:CC155)</f>
        <v>18200.0266643457</v>
      </c>
      <c r="CD151" s="147">
        <f t="shared" ref="CD151" ca="1" si="2789">SUM(CD152:CD155)</f>
        <v>18320.561095469664</v>
      </c>
      <c r="CE151" s="147">
        <f t="shared" ref="CE151" ca="1" si="2790">SUM(CE152:CE155)</f>
        <v>18441.122632370741</v>
      </c>
      <c r="CF151" s="147">
        <f t="shared" ref="CF151" ca="1" si="2791">SUM(CF152:CF155)</f>
        <v>18561.711433382599</v>
      </c>
      <c r="CG151" s="147">
        <f t="shared" ref="CG151" ca="1" si="2792">SUM(CG152:CG155)</f>
        <v>18682.327657763803</v>
      </c>
      <c r="CH151" s="147">
        <f t="shared" ref="CH151" ca="1" si="2793">SUM(CH152:CH155)</f>
        <v>18802.971465703195</v>
      </c>
      <c r="CI151" s="147">
        <f t="shared" ref="CI151" ca="1" si="2794">SUM(CI152:CI155)</f>
        <v>18923.643018325314</v>
      </c>
      <c r="CJ151" s="147">
        <f t="shared" ref="CJ151" ca="1" si="2795">SUM(CJ152:CJ155)</f>
        <v>19044.3424776959</v>
      </c>
      <c r="CK151" s="147">
        <f t="shared" ref="CK151" ca="1" si="2796">SUM(CK152:CK155)</f>
        <v>19165.070006827373</v>
      </c>
      <c r="CL151" s="147">
        <f t="shared" ref="CL151" ca="1" si="2797">SUM(CL152:CL155)</f>
        <v>19285.825769684347</v>
      </c>
      <c r="CM151" s="147">
        <f t="shared" ref="CM151" ca="1" si="2798">SUM(CM152:CM155)</f>
        <v>19406.609931189214</v>
      </c>
      <c r="CN151" s="147">
        <f t="shared" ref="CN151" ca="1" si="2799">SUM(CN152:CN155)</f>
        <v>19527.42265722774</v>
      </c>
      <c r="CO151" s="147">
        <f t="shared" ref="CO151" ca="1" si="2800">SUM(CO152:CO155)</f>
        <v>19648.26411465467</v>
      </c>
      <c r="CP151" s="147">
        <f t="shared" ref="CP151" ca="1" si="2801">SUM(CP152:CP155)</f>
        <v>19769.134471299403</v>
      </c>
      <c r="CQ151" s="147">
        <f t="shared" ref="CQ151" ca="1" si="2802">SUM(CQ152:CQ155)</f>
        <v>19890.033895971701</v>
      </c>
      <c r="CR151" s="147">
        <f t="shared" ref="CR151" ca="1" si="2803">SUM(CR152:CR155)</f>
        <v>20010.962558467378</v>
      </c>
      <c r="CS151" s="147">
        <f t="shared" ref="CS151" ca="1" si="2804">SUM(CS152:CS155)</f>
        <v>20131.920629574091</v>
      </c>
      <c r="CT151" s="147">
        <f t="shared" ref="CT151" ca="1" si="2805">SUM(CT152:CT155)</f>
        <v>20252.908281077129</v>
      </c>
      <c r="CU151" s="147">
        <f t="shared" ref="CU151" ca="1" si="2806">SUM(CU152:CU155)</f>
        <v>20373.925685765211</v>
      </c>
      <c r="CV151" s="147">
        <f t="shared" ref="CV151" ca="1" si="2807">SUM(CV152:CV155)</f>
        <v>20494.973017436412</v>
      </c>
      <c r="CW151" s="147">
        <f t="shared" ref="CW151" ca="1" si="2808">SUM(CW152:CW155)</f>
        <v>20616.050450903978</v>
      </c>
      <c r="CX151" s="147">
        <f t="shared" ref="CX151" ca="1" si="2809">SUM(CX152:CX155)</f>
        <v>20737.15816200231</v>
      </c>
      <c r="CY151" s="147">
        <f t="shared" ref="CY151" ca="1" si="2810">SUM(CY152:CY155)</f>
        <v>20858.296327592925</v>
      </c>
      <c r="CZ151" s="147">
        <f t="shared" ref="CZ151" ca="1" si="2811">SUM(CZ152:CZ155)</f>
        <v>20979.465125570441</v>
      </c>
      <c r="DA151" s="147">
        <f t="shared" ref="DA151" ca="1" si="2812">SUM(DA152:DA155)</f>
        <v>21100.664734868602</v>
      </c>
      <c r="DB151" s="147">
        <f t="shared" ref="DB151" ca="1" si="2813">SUM(DB152:DB155)</f>
        <v>21221.895335466386</v>
      </c>
      <c r="DC151" s="147">
        <f t="shared" ref="DC151" ca="1" si="2814">SUM(DC152:DC155)</f>
        <v>21343.157108394065</v>
      </c>
      <c r="DD151" s="147">
        <f t="shared" ref="DD151" ca="1" si="2815">SUM(DD152:DD155)</f>
        <v>21464.450235739387</v>
      </c>
      <c r="DE151" s="147">
        <f t="shared" ref="DE151" ca="1" si="2816">SUM(DE152:DE155)</f>
        <v>21585.774900653712</v>
      </c>
      <c r="DF151" s="147">
        <f t="shared" ref="DF151" ca="1" si="2817">SUM(DF152:DF155)</f>
        <v>21707.131287358268</v>
      </c>
      <c r="DG151" s="147">
        <f t="shared" ref="DG151" ca="1" si="2818">SUM(DG152:DG155)</f>
        <v>21828.519581150373</v>
      </c>
      <c r="DH151" s="147">
        <f t="shared" ref="DH151" ca="1" si="2819">SUM(DH152:DH155)</f>
        <v>21949.939968409715</v>
      </c>
      <c r="DI151" s="147">
        <f t="shared" ref="DI151" ca="1" si="2820">SUM(DI152:DI155)</f>
        <v>22071.392636604713</v>
      </c>
      <c r="DJ151" s="147">
        <f t="shared" ref="DJ151" ca="1" si="2821">SUM(DJ152:DJ155)</f>
        <v>22192.877774298813</v>
      </c>
      <c r="DK151" s="147">
        <f t="shared" ref="DK151" ca="1" si="2822">SUM(DK152:DK155)</f>
        <v>22314.395571156951</v>
      </c>
      <c r="DL151" s="147">
        <f t="shared" ref="DL151" ca="1" si="2823">SUM(DL152:DL155)</f>
        <v>22435.946217951951</v>
      </c>
      <c r="DM151" s="147">
        <f t="shared" ref="DM151" ca="1" si="2824">SUM(DM152:DM155)</f>
        <v>22557.529906570995</v>
      </c>
      <c r="DN151" s="147">
        <f t="shared" ref="DN151" ca="1" si="2825">SUM(DN152:DN155)</f>
        <v>22679.146830022153</v>
      </c>
      <c r="DO151" s="147">
        <f t="shared" ref="DO151" ca="1" si="2826">SUM(DO152:DO155)</f>
        <v>22800.797182440903</v>
      </c>
      <c r="DP151" s="147">
        <f t="shared" ref="DP151" ca="1" si="2827">SUM(DP152:DP155)</f>
        <v>22922.481159096747</v>
      </c>
      <c r="DQ151" s="147">
        <f t="shared" ref="DQ151" ca="1" si="2828">SUM(DQ152:DQ155)</f>
        <v>2996.2349003789768</v>
      </c>
      <c r="DR151" s="147">
        <f t="shared" ref="DR151" ca="1" si="2829">SUM(DR152:DR155)</f>
        <v>-2028.227373198185</v>
      </c>
      <c r="DS151" s="147">
        <f t="shared" ref="DS151" ca="1" si="2830">SUM(DS152:DS155)</f>
        <v>-3088.9785988460817</v>
      </c>
      <c r="DT151" s="147">
        <f t="shared" ref="DT151" ca="1" si="2831">SUM(DT152:DT155)</f>
        <v>-4140.3924572493843</v>
      </c>
      <c r="DU151" s="147">
        <f t="shared" ref="DU151" ca="1" si="2832">SUM(DU152:DU155)</f>
        <v>-5182.3893705225355</v>
      </c>
      <c r="DV151" s="147">
        <f t="shared" ref="DV151" ca="1" si="2833">SUM(DV152:DV155)</f>
        <v>-7672.2277984627808</v>
      </c>
      <c r="DW151" s="147">
        <f t="shared" ref="DW151" ca="1" si="2834">SUM(DW152:DW155)</f>
        <v>-10139.778310366377</v>
      </c>
      <c r="DX151" s="147">
        <f t="shared" ref="DX151" ca="1" si="2835">SUM(DX152:DX155)</f>
        <v>-12584.845972923245</v>
      </c>
      <c r="DY151" s="147">
        <f t="shared" ref="DY151" ca="1" si="2836">SUM(DY152:DY155)</f>
        <v>-15007.232412848363</v>
      </c>
      <c r="DZ151" s="147">
        <f t="shared" ref="DZ151" ca="1" si="2837">SUM(DZ152:DZ155)</f>
        <v>-17406.735725012029</v>
      </c>
      <c r="EA151" s="147">
        <f t="shared" ref="EA151" ca="1" si="2838">SUM(EA152:EA155)</f>
        <v>-19783.15037726935</v>
      </c>
      <c r="EB151" s="147">
        <f t="shared" ref="EB151" ca="1" si="2839">SUM(EB152:EB155)</f>
        <v>-20952.720146842683</v>
      </c>
      <c r="EC151" s="147">
        <f t="shared" ref="EC151" ca="1" si="2840">SUM(EC152:EC155)</f>
        <v>-22208.458041002657</v>
      </c>
      <c r="ED151" s="147">
        <f t="shared" ref="ED151" ca="1" si="2841">SUM(ED152:ED155)</f>
        <v>-21980.231058364039</v>
      </c>
      <c r="EE151" s="147">
        <f t="shared" ref="EE151" ca="1" si="2842">SUM(EE152:EE155)</f>
        <v>-21752.004075725428</v>
      </c>
      <c r="EF151" s="147">
        <f t="shared" ref="EF151" ca="1" si="2843">SUM(EF152:EF155)</f>
        <v>-21523.77709308681</v>
      </c>
      <c r="EG151" s="147">
        <f t="shared" ref="EG151" ca="1" si="2844">SUM(EG152:EG155)</f>
        <v>-21295.550110448199</v>
      </c>
      <c r="EH151" s="147">
        <f t="shared" ref="EH151" ca="1" si="2845">SUM(EH152:EH155)</f>
        <v>-21067.323127809581</v>
      </c>
      <c r="EI151" s="147">
        <f t="shared" ref="EI151" ca="1" si="2846">SUM(EI152:EI155)</f>
        <v>-20839.09614517097</v>
      </c>
      <c r="EJ151" s="147">
        <f t="shared" ref="EJ151" ca="1" si="2847">SUM(EJ152:EJ155)</f>
        <v>-20610.869162532352</v>
      </c>
      <c r="EK151" s="147">
        <f t="shared" ref="EK151" ca="1" si="2848">SUM(EK152:EK155)</f>
        <v>-20382.642179893741</v>
      </c>
      <c r="EL151" s="147">
        <f t="shared" ref="EL151" ca="1" si="2849">SUM(EL152:EL155)</f>
        <v>-20154.415197255123</v>
      </c>
      <c r="EM151" s="147">
        <f t="shared" ref="EM151" ca="1" si="2850">SUM(EM152:EM155)</f>
        <v>-19926.188214616512</v>
      </c>
      <c r="EN151" s="147">
        <f t="shared" ref="EN151" ca="1" si="2851">SUM(EN152:EN155)</f>
        <v>-19697.961231977893</v>
      </c>
      <c r="EO151" s="147">
        <f t="shared" ref="EO151" ca="1" si="2852">SUM(EO152:EO155)</f>
        <v>-19469.734249339283</v>
      </c>
      <c r="EP151" s="147">
        <f t="shared" ref="EP151" ca="1" si="2853">SUM(EP152:EP155)</f>
        <v>-19241.507266700664</v>
      </c>
      <c r="EQ151" s="147">
        <f t="shared" ref="EQ151" ca="1" si="2854">SUM(EQ152:EQ155)</f>
        <v>-19013.280284062053</v>
      </c>
      <c r="ER151" s="147">
        <f t="shared" ref="ER151" ca="1" si="2855">SUM(ER152:ER155)</f>
        <v>-18785.053301423435</v>
      </c>
      <c r="ES151" s="147">
        <f t="shared" ref="ES151" ca="1" si="2856">SUM(ES152:ES155)</f>
        <v>-18556.826318784824</v>
      </c>
      <c r="ET151" s="147">
        <f t="shared" ref="ET151" ca="1" si="2857">SUM(ET152:ET155)</f>
        <v>-18328.599336146206</v>
      </c>
      <c r="EU151" s="147">
        <f t="shared" ref="EU151" ca="1" si="2858">SUM(EU152:EU155)</f>
        <v>-18100.372353507595</v>
      </c>
      <c r="EV151" s="147">
        <f t="shared" ref="EV151" ca="1" si="2859">SUM(EV152:EV155)</f>
        <v>-17872.145370868977</v>
      </c>
      <c r="EW151" s="147">
        <f t="shared" ref="EW151" ca="1" si="2860">SUM(EW152:EW155)</f>
        <v>-17643.918388230366</v>
      </c>
      <c r="EX151" s="147">
        <f t="shared" ref="EX151" ca="1" si="2861">SUM(EX152:EX155)</f>
        <v>-17415.691405591748</v>
      </c>
      <c r="EY151" s="147">
        <f t="shared" ref="EY151" ca="1" si="2862">SUM(EY152:EY155)</f>
        <v>-17187.464422953137</v>
      </c>
      <c r="EZ151" s="147">
        <f t="shared" ref="EZ151" ca="1" si="2863">SUM(EZ152:EZ155)</f>
        <v>-16959.237440314519</v>
      </c>
      <c r="FA151" s="147">
        <f t="shared" ref="FA151" ca="1" si="2864">SUM(FA152:FA155)</f>
        <v>-16731.010457675908</v>
      </c>
      <c r="FB151" s="147">
        <f t="shared" ref="FB151" ca="1" si="2865">SUM(FB152:FB155)</f>
        <v>-16502.783475037289</v>
      </c>
      <c r="FC151" s="147">
        <f t="shared" ref="FC151" ca="1" si="2866">SUM(FC152:FC155)</f>
        <v>-16274.556492398675</v>
      </c>
      <c r="FD151" s="147">
        <f t="shared" ref="FD151" ca="1" si="2867">SUM(FD152:FD155)</f>
        <v>-16046.329509760057</v>
      </c>
      <c r="FE151" s="147">
        <f t="shared" ref="FE151" ca="1" si="2868">SUM(FE152:FE155)</f>
        <v>-15818.102527121444</v>
      </c>
      <c r="FF151" s="147">
        <f t="shared" ref="FF151" ca="1" si="2869">SUM(FF152:FF155)</f>
        <v>-15589.875544482829</v>
      </c>
      <c r="FG151" s="147">
        <f t="shared" ref="FG151" ca="1" si="2870">SUM(FG152:FG155)</f>
        <v>-15361.648561844215</v>
      </c>
      <c r="FH151" s="147">
        <f t="shared" ref="FH151" ca="1" si="2871">SUM(FH152:FH155)</f>
        <v>-15133.4215792056</v>
      </c>
      <c r="FI151" s="147">
        <f t="shared" ref="FI151" ca="1" si="2872">SUM(FI152:FI155)</f>
        <v>-14905.194596566986</v>
      </c>
      <c r="FJ151" s="147">
        <f t="shared" ref="FJ151" ca="1" si="2873">SUM(FJ152:FJ155)</f>
        <v>-14676.967613928371</v>
      </c>
      <c r="FK151" s="147">
        <f t="shared" ref="FK151" ca="1" si="2874">SUM(FK152:FK155)</f>
        <v>-14448.740631289756</v>
      </c>
      <c r="FL151" s="147">
        <f t="shared" ref="FL151" ca="1" si="2875">SUM(FL152:FL155)</f>
        <v>-14220.513648651142</v>
      </c>
      <c r="FM151" s="147">
        <f t="shared" ref="FM151" ca="1" si="2876">SUM(FM152:FM155)</f>
        <v>-13992.286666012527</v>
      </c>
      <c r="FN151" s="147">
        <f t="shared" ref="FN151" ca="1" si="2877">SUM(FN152:FN155)</f>
        <v>-13764.059683373909</v>
      </c>
      <c r="FO151" s="147">
        <f t="shared" ref="FO151" ca="1" si="2878">SUM(FO152:FO155)</f>
        <v>-13535.832700735295</v>
      </c>
      <c r="FP151" s="147">
        <f t="shared" ref="FP151" ca="1" si="2879">SUM(FP152:FP155)</f>
        <v>-13307.605718096676</v>
      </c>
      <c r="FQ151" s="147">
        <f t="shared" ref="FQ151" ca="1" si="2880">SUM(FQ152:FQ155)</f>
        <v>-13079.37873545806</v>
      </c>
      <c r="FR151" s="147">
        <f t="shared" ref="FR151" ca="1" si="2881">SUM(FR152:FR155)</f>
        <v>-12851.151752819444</v>
      </c>
      <c r="FS151" s="147">
        <f t="shared" ref="FS151" ca="1" si="2882">SUM(FS152:FS155)</f>
        <v>-12622.924770180827</v>
      </c>
      <c r="FT151" s="147">
        <f t="shared" ref="FT151" ca="1" si="2883">SUM(FT152:FT155)</f>
        <v>-12394.697787542211</v>
      </c>
      <c r="FU151" s="147">
        <f t="shared" ref="FU151" ca="1" si="2884">SUM(FU152:FU155)</f>
        <v>-12166.470804903594</v>
      </c>
      <c r="FV151" s="147">
        <f t="shared" ref="FV151" ca="1" si="2885">SUM(FV152:FV155)</f>
        <v>-11938.243822264978</v>
      </c>
      <c r="FW151" s="147">
        <f t="shared" ref="FW151" ca="1" si="2886">SUM(FW152:FW155)</f>
        <v>-11710.016839626362</v>
      </c>
      <c r="FX151" s="147">
        <f t="shared" ref="FX151" ca="1" si="2887">SUM(FX152:FX155)</f>
        <v>-11481.789856987745</v>
      </c>
      <c r="FY151" s="147">
        <f t="shared" ref="FY151" ca="1" si="2888">SUM(FY152:FY155)</f>
        <v>-11253.562874349129</v>
      </c>
      <c r="FZ151" s="147">
        <f t="shared" ref="FZ151" ca="1" si="2889">SUM(FZ152:FZ155)</f>
        <v>-11025.335891710512</v>
      </c>
      <c r="GA151" s="147">
        <f t="shared" ref="GA151" ca="1" si="2890">SUM(GA152:GA155)</f>
        <v>-10797.108909071896</v>
      </c>
      <c r="GB151" s="147">
        <f t="shared" ref="GB151" ca="1" si="2891">SUM(GB152:GB155)</f>
        <v>-10568.88192643328</v>
      </c>
      <c r="GC151" s="147">
        <f t="shared" ref="GC151" ca="1" si="2892">SUM(GC152:GC155)</f>
        <v>-10340.654943794663</v>
      </c>
      <c r="GD151" s="147">
        <f t="shared" ref="GD151" ca="1" si="2893">SUM(GD152:GD155)</f>
        <v>-10112.427961156047</v>
      </c>
      <c r="GE151" s="147">
        <f t="shared" ref="GE151" ca="1" si="2894">SUM(GE152:GE155)</f>
        <v>-9884.2009785174305</v>
      </c>
      <c r="GF151" s="147">
        <f t="shared" ref="GF151" ca="1" si="2895">SUM(GF152:GF155)</f>
        <v>-9655.9739958788141</v>
      </c>
      <c r="GG151" s="147">
        <f t="shared" ref="GG151" ca="1" si="2896">SUM(GG152:GG155)</f>
        <v>-9427.7470132401977</v>
      </c>
      <c r="GH151" s="147">
        <f t="shared" ref="GH151" ca="1" si="2897">SUM(GH152:GH155)</f>
        <v>-9199.5200306015813</v>
      </c>
      <c r="GI151" s="147">
        <f t="shared" ref="GI151" ca="1" si="2898">SUM(GI152:GI155)</f>
        <v>-8971.2930479629649</v>
      </c>
      <c r="GJ151" s="147">
        <f t="shared" ref="GJ151" ca="1" si="2899">SUM(GJ152:GJ155)</f>
        <v>-8743.0660653243485</v>
      </c>
      <c r="GK151" s="147">
        <f t="shared" ref="GK151" ca="1" si="2900">SUM(GK152:GK155)</f>
        <v>-8514.8390826857321</v>
      </c>
      <c r="GL151" s="147">
        <f t="shared" ref="GL151" ca="1" si="2901">SUM(GL152:GL155)</f>
        <v>-8286.6121000471157</v>
      </c>
      <c r="GM151" s="147">
        <f t="shared" ref="GM151" ca="1" si="2902">SUM(GM152:GM155)</f>
        <v>-8058.3851174085003</v>
      </c>
      <c r="GN151" s="147">
        <f t="shared" ref="GN151" ca="1" si="2903">SUM(GN152:GN155)</f>
        <v>-7830.1581347698839</v>
      </c>
      <c r="GO151" s="147">
        <f t="shared" ref="GO151" ca="1" si="2904">SUM(GO152:GO155)</f>
        <v>-7601.9311521312675</v>
      </c>
      <c r="GP151" s="147">
        <f t="shared" ref="GP151" ca="1" si="2905">SUM(GP152:GP155)</f>
        <v>-7373.7041694926511</v>
      </c>
      <c r="GQ151" s="147">
        <f t="shared" ref="GQ151" ca="1" si="2906">SUM(GQ152:GQ155)</f>
        <v>-7145.4771868540347</v>
      </c>
      <c r="GR151" s="147">
        <f t="shared" ref="GR151" ca="1" si="2907">SUM(GR152:GR155)</f>
        <v>-6917.2502042154183</v>
      </c>
      <c r="GS151" s="147">
        <f t="shared" ref="GS151" ca="1" si="2908">SUM(GS152:GS155)</f>
        <v>-6689.0232215768019</v>
      </c>
      <c r="GT151" s="147">
        <f t="shared" ref="GT151" ca="1" si="2909">SUM(GT152:GT155)</f>
        <v>-6460.7962389381855</v>
      </c>
      <c r="GU151" s="147">
        <f t="shared" ref="GU151" ca="1" si="2910">SUM(GU152:GU155)</f>
        <v>-6232.5692562995691</v>
      </c>
      <c r="GV151" s="147">
        <f t="shared" ref="GV151" ca="1" si="2911">SUM(GV152:GV155)</f>
        <v>-6004.3422736609527</v>
      </c>
      <c r="GW151" s="147">
        <f t="shared" ref="GW151" ca="1" si="2912">SUM(GW152:GW155)</f>
        <v>-5776.1152910223364</v>
      </c>
      <c r="GX151" s="147">
        <f t="shared" ref="GX151" ca="1" si="2913">SUM(GX152:GX155)</f>
        <v>-5547.8883083837218</v>
      </c>
      <c r="GY151" s="147">
        <f t="shared" ref="GY151" ca="1" si="2914">SUM(GY152:GY155)</f>
        <v>-5319.6613257451054</v>
      </c>
      <c r="GZ151" s="147">
        <f t="shared" ref="GZ151" ca="1" si="2915">SUM(GZ152:GZ155)</f>
        <v>-5091.4343431064908</v>
      </c>
      <c r="HA151" s="147">
        <f t="shared" ref="HA151" ca="1" si="2916">SUM(HA152:HA155)</f>
        <v>-4863.2073604678762</v>
      </c>
      <c r="HB151" s="147">
        <f t="shared" ref="HB151" ca="1" si="2917">SUM(HB152:HB155)</f>
        <v>-4634.9803778292599</v>
      </c>
      <c r="HC151" s="147">
        <f t="shared" ref="HC151" ca="1" si="2918">SUM(HC152:HC155)</f>
        <v>-4406.7533951906453</v>
      </c>
      <c r="HD151" s="147">
        <f t="shared" ref="HD151" ca="1" si="2919">SUM(HD152:HD155)</f>
        <v>-4178.5264125520289</v>
      </c>
      <c r="HE151" s="147">
        <f t="shared" ref="HE151" ca="1" si="2920">SUM(HE152:HE155)</f>
        <v>-3950.2994299134134</v>
      </c>
      <c r="HF151" s="147">
        <f t="shared" ref="HF151" ca="1" si="2921">SUM(HF152:HF155)</f>
        <v>-3722.0724472747979</v>
      </c>
      <c r="HG151" s="147">
        <f t="shared" ref="HG151" ca="1" si="2922">SUM(HG152:HG155)</f>
        <v>-3493.8454646361824</v>
      </c>
      <c r="HH151" s="147">
        <f t="shared" ref="HH151" ca="1" si="2923">SUM(HH152:HH155)</f>
        <v>-3265.618481997567</v>
      </c>
      <c r="HI151" s="147">
        <f t="shared" ref="HI151:IF151" ca="1" si="2924">SUM(HI152:HI155)</f>
        <v>-3037.3914993589515</v>
      </c>
      <c r="HJ151" s="147">
        <f t="shared" ca="1" si="2924"/>
        <v>-2809.164516720336</v>
      </c>
      <c r="HK151" s="147">
        <f t="shared" ca="1" si="2924"/>
        <v>-2580.9375340817205</v>
      </c>
      <c r="HL151" s="147">
        <f t="shared" ca="1" si="2924"/>
        <v>-2352.710551443105</v>
      </c>
      <c r="HM151" s="147">
        <f t="shared" ca="1" si="2924"/>
        <v>-2124.4835688044896</v>
      </c>
      <c r="HN151" s="147">
        <f t="shared" ca="1" si="2924"/>
        <v>-1896.2565861658741</v>
      </c>
      <c r="HO151" s="147">
        <f t="shared" ca="1" si="2924"/>
        <v>-1668.0296035272586</v>
      </c>
      <c r="HP151" s="147">
        <f t="shared" ca="1" si="2924"/>
        <v>-1439.8026208886422</v>
      </c>
      <c r="HQ151" s="147">
        <f t="shared" ca="1" si="2924"/>
        <v>-1211.5756382500267</v>
      </c>
      <c r="HR151" s="147">
        <f t="shared" ca="1" si="2924"/>
        <v>-983.34865561141089</v>
      </c>
      <c r="HS151" s="147">
        <f t="shared" ca="1" si="2924"/>
        <v>-755.12167297279495</v>
      </c>
      <c r="HT151" s="147">
        <f t="shared" ca="1" si="2924"/>
        <v>-526.89469033417902</v>
      </c>
      <c r="HU151" s="147">
        <f t="shared" ca="1" si="2924"/>
        <v>-905.18594961095471</v>
      </c>
      <c r="HV151" s="147">
        <f t="shared" ca="1" si="2924"/>
        <v>-798.2626153554171</v>
      </c>
      <c r="HW151" s="147">
        <f t="shared" ca="1" si="2924"/>
        <v>-570.03563271680116</v>
      </c>
      <c r="HX151" s="147">
        <f t="shared" ca="1" si="2924"/>
        <v>-341.80865007818522</v>
      </c>
      <c r="HY151" s="147">
        <f t="shared" ca="1" si="2924"/>
        <v>-113.58166743956927</v>
      </c>
      <c r="HZ151" s="147">
        <f t="shared" ca="1" si="2924"/>
        <v>114.64531519904621</v>
      </c>
      <c r="IA151" s="147">
        <f t="shared" ca="1" si="2924"/>
        <v>342.87229783766213</v>
      </c>
      <c r="IB151" s="147">
        <f t="shared" ca="1" si="2924"/>
        <v>571.09928047627761</v>
      </c>
      <c r="IC151" s="147">
        <f t="shared" ca="1" si="2924"/>
        <v>799.32626311489355</v>
      </c>
      <c r="ID151" s="147">
        <f t="shared" ca="1" si="2924"/>
        <v>1027.5532457535091</v>
      </c>
      <c r="IE151" s="147">
        <f t="shared" ca="1" si="2924"/>
        <v>1255.7802283921251</v>
      </c>
      <c r="IF151" s="147">
        <f t="shared" ca="1" si="2924"/>
        <v>1484.0072110307408</v>
      </c>
      <c r="IG151" s="147">
        <f t="shared" ref="IG151" ca="1" si="2925">SUM(IG152:IG155)</f>
        <v>1495.6145246909864</v>
      </c>
    </row>
    <row r="152" spans="1:241" ht="12" x14ac:dyDescent="0.2">
      <c r="A152" s="142" t="s">
        <v>184</v>
      </c>
      <c r="B152" s="77">
        <f t="shared" ref="B152:K152" ca="1" si="2926">B160-SUM(B153:B156)</f>
        <v>13509.8358441366</v>
      </c>
      <c r="C152" s="77">
        <f t="shared" ca="1" si="2926"/>
        <v>13454.408574963256</v>
      </c>
      <c r="D152" s="77">
        <f t="shared" ca="1" si="2926"/>
        <v>13401.652414977027</v>
      </c>
      <c r="E152" s="77">
        <f t="shared" ca="1" si="2926"/>
        <v>13349.741383318858</v>
      </c>
      <c r="F152" s="77">
        <f t="shared" ca="1" si="2926"/>
        <v>12723.25728205704</v>
      </c>
      <c r="G152" s="77">
        <f t="shared" ca="1" si="2926"/>
        <v>12110.29129329203</v>
      </c>
      <c r="H152" s="77">
        <f t="shared" ca="1" si="2926"/>
        <v>11522.405500547808</v>
      </c>
      <c r="I152" s="77">
        <f t="shared" ca="1" si="2926"/>
        <v>10991.297699365943</v>
      </c>
      <c r="J152" s="77">
        <f t="shared" ca="1" si="2926"/>
        <v>10475.701694907286</v>
      </c>
      <c r="K152" s="77">
        <f t="shared" ca="1" si="2926"/>
        <v>9975.5517807508986</v>
      </c>
      <c r="L152" s="77">
        <f t="shared" ref="L152:R152" ca="1" si="2927">L160-SUM(L153:L156)</f>
        <v>9841.0406697982016</v>
      </c>
      <c r="M152" s="77">
        <f t="shared" ca="1" si="2927"/>
        <v>9549.2313408963528</v>
      </c>
      <c r="N152" s="77">
        <f t="shared" ca="1" si="2927"/>
        <v>9663.3745399793042</v>
      </c>
      <c r="O152" s="77">
        <f t="shared" ca="1" si="2927"/>
        <v>9779.4157979265419</v>
      </c>
      <c r="P152" s="77">
        <f t="shared" ca="1" si="2927"/>
        <v>9895.4583640823421</v>
      </c>
      <c r="Q152" s="77">
        <f t="shared" ca="1" si="2927"/>
        <v>10011.50225596736</v>
      </c>
      <c r="R152" s="77">
        <f t="shared" ca="1" si="2927"/>
        <v>10127.547491416513</v>
      </c>
      <c r="S152" s="77">
        <f t="shared" ref="S152:AV152" ca="1" si="2928">S160-SUM(S153:S156)</f>
        <v>10243.594088586078</v>
      </c>
      <c r="T152" s="77">
        <f t="shared" ca="1" si="2928"/>
        <v>10359.642065960945</v>
      </c>
      <c r="U152" s="77">
        <f t="shared" ca="1" si="2928"/>
        <v>10256.106004350224</v>
      </c>
      <c r="V152" s="77">
        <f t="shared" ca="1" si="2928"/>
        <v>10591.742236954275</v>
      </c>
      <c r="W152" s="77">
        <f t="shared" ca="1" si="2928"/>
        <v>10707.794469253871</v>
      </c>
      <c r="X152" s="77">
        <f t="shared" ca="1" si="2928"/>
        <v>10823.848159137026</v>
      </c>
      <c r="Y152" s="77">
        <f t="shared" ca="1" si="2928"/>
        <v>10939.903326847952</v>
      </c>
      <c r="Z152" s="77">
        <f t="shared" ca="1" si="2928"/>
        <v>11059.315500334029</v>
      </c>
      <c r="AA152" s="77">
        <f t="shared" ca="1" si="2928"/>
        <v>11178.75780961967</v>
      </c>
      <c r="AB152" s="77">
        <f t="shared" ca="1" si="2928"/>
        <v>11298.221667211461</v>
      </c>
      <c r="AC152" s="77">
        <f t="shared" ca="1" si="2928"/>
        <v>11417.707215616891</v>
      </c>
      <c r="AD152" s="77">
        <f t="shared" ca="1" si="2928"/>
        <v>11537.214598543846</v>
      </c>
      <c r="AE152" s="77">
        <f t="shared" ca="1" si="2928"/>
        <v>11656.743960917191</v>
      </c>
      <c r="AF152" s="77">
        <f t="shared" ca="1" si="2928"/>
        <v>11776.295448895691</v>
      </c>
      <c r="AG152" s="77">
        <f t="shared" ca="1" si="2928"/>
        <v>11895.869209889373</v>
      </c>
      <c r="AH152" s="77">
        <f t="shared" ca="1" si="2928"/>
        <v>12015.465392577247</v>
      </c>
      <c r="AI152" s="77">
        <f t="shared" ca="1" si="2928"/>
        <v>12135.084146925508</v>
      </c>
      <c r="AJ152" s="77">
        <f t="shared" ca="1" si="2928"/>
        <v>12254.725624206134</v>
      </c>
      <c r="AK152" s="77">
        <f t="shared" ca="1" si="2928"/>
        <v>12374.38997701595</v>
      </c>
      <c r="AL152" s="77">
        <f t="shared" ca="1" si="2928"/>
        <v>12494.077359296167</v>
      </c>
      <c r="AM152" s="77">
        <f t="shared" ca="1" si="2928"/>
        <v>12613.787926352394</v>
      </c>
      <c r="AN152" s="77">
        <f t="shared" ca="1" si="2928"/>
        <v>12733.521834875148</v>
      </c>
      <c r="AO152" s="77">
        <f t="shared" ca="1" si="2928"/>
        <v>12853.279242960902</v>
      </c>
      <c r="AP152" s="77">
        <f t="shared" ca="1" si="2928"/>
        <v>12973.06031013362</v>
      </c>
      <c r="AQ152" s="77">
        <f t="shared" ca="1" si="2928"/>
        <v>13092.865197366888</v>
      </c>
      <c r="AR152" s="77">
        <f t="shared" ca="1" si="2928"/>
        <v>13212.694067106615</v>
      </c>
      <c r="AS152" s="77">
        <f t="shared" ca="1" si="2928"/>
        <v>13332.547083294276</v>
      </c>
      <c r="AT152" s="77">
        <f t="shared" ca="1" si="2928"/>
        <v>13452.424411390812</v>
      </c>
      <c r="AU152" s="77">
        <f t="shared" ca="1" si="2928"/>
        <v>13572.32621840116</v>
      </c>
      <c r="AV152" s="77">
        <f t="shared" ca="1" si="2928"/>
        <v>13692.252672899402</v>
      </c>
      <c r="AW152" s="77">
        <f t="shared" ref="AW152" ca="1" si="2929">AW160-SUM(AW153:AW156)</f>
        <v>13812.20394505462</v>
      </c>
      <c r="AX152" s="77">
        <f t="shared" ref="AX152" ca="1" si="2930">AX160-SUM(AX153:AX156)</f>
        <v>13932.180206657466</v>
      </c>
      <c r="AY152" s="77">
        <f t="shared" ref="AY152" ca="1" si="2931">AY160-SUM(AY153:AY156)</f>
        <v>14052.181631147387</v>
      </c>
      <c r="AZ152" s="77">
        <f t="shared" ref="AZ152" ca="1" si="2932">AZ160-SUM(AZ153:AZ156)</f>
        <v>14172.208393640702</v>
      </c>
      <c r="BA152" s="77">
        <f t="shared" ref="BA152" ca="1" si="2933">BA160-SUM(BA153:BA156)</f>
        <v>14292.260670959386</v>
      </c>
      <c r="BB152" s="77">
        <f t="shared" ref="BB152" ca="1" si="2934">BB160-SUM(BB153:BB156)</f>
        <v>14412.338641660677</v>
      </c>
      <c r="BC152" s="77">
        <f t="shared" ref="BC152" ca="1" si="2935">BC160-SUM(BC153:BC156)</f>
        <v>14532.442486067539</v>
      </c>
      <c r="BD152" s="77">
        <f t="shared" ref="BD152" ca="1" si="2936">BD160-SUM(BD153:BD156)</f>
        <v>14652.572386299977</v>
      </c>
      <c r="BE152" s="77">
        <f t="shared" ref="BE152" ca="1" si="2937">BE160-SUM(BE153:BE156)</f>
        <v>14772.728526307235</v>
      </c>
      <c r="BF152" s="77">
        <f t="shared" ref="BF152" ca="1" si="2938">BF160-SUM(BF153:BF156)</f>
        <v>14892.911091900991</v>
      </c>
      <c r="BG152" s="77">
        <f t="shared" ref="BG152" ca="1" si="2939">BG160-SUM(BG153:BG156)</f>
        <v>15013.120270789435</v>
      </c>
      <c r="BH152" s="77">
        <f t="shared" ref="BH152" ca="1" si="2940">BH160-SUM(BH153:BH156)</f>
        <v>15133.356252612411</v>
      </c>
      <c r="BI152" s="77">
        <f t="shared" ref="BI152" ca="1" si="2941">BI160-SUM(BI153:BI156)</f>
        <v>15253.619228977603</v>
      </c>
      <c r="BJ152" s="77">
        <f t="shared" ref="BJ152" ca="1" si="2942">BJ160-SUM(BJ153:BJ156)</f>
        <v>15373.909393497754</v>
      </c>
      <c r="BK152" s="77">
        <f t="shared" ref="BK152" ca="1" si="2943">BK160-SUM(BK153:BK156)</f>
        <v>15494.226941829071</v>
      </c>
      <c r="BL152" s="77">
        <f t="shared" ref="BL152" ca="1" si="2944">BL160-SUM(BL153:BL156)</f>
        <v>15614.57207171076</v>
      </c>
      <c r="BM152" s="77">
        <f t="shared" ref="BM152" ca="1" si="2945">BM160-SUM(BM153:BM156)</f>
        <v>15734.944983005797</v>
      </c>
      <c r="BN152" s="77">
        <f t="shared" ref="BN152" ca="1" si="2946">BN160-SUM(BN153:BN156)</f>
        <v>15855.345877742931</v>
      </c>
      <c r="BO152" s="77">
        <f t="shared" ref="BO152" ca="1" si="2947">BO160-SUM(BO153:BO156)</f>
        <v>15975.774960160043</v>
      </c>
      <c r="BP152" s="77">
        <f t="shared" ref="BP152" ca="1" si="2948">BP160-SUM(BP153:BP156)</f>
        <v>16096.232436748818</v>
      </c>
      <c r="BQ152" s="77">
        <f t="shared" ref="BQ152" ca="1" si="2949">BQ160-SUM(BQ153:BQ156)</f>
        <v>16216.718516300885</v>
      </c>
      <c r="BR152" s="77">
        <f t="shared" ref="BR152" ca="1" si="2950">BR160-SUM(BR153:BR156)</f>
        <v>16337.233409955397</v>
      </c>
      <c r="BS152" s="77">
        <f t="shared" ref="BS152" ca="1" si="2951">BS160-SUM(BS153:BS156)</f>
        <v>16457.777331248159</v>
      </c>
      <c r="BT152" s="77">
        <f t="shared" ref="BT152" ca="1" si="2952">BT160-SUM(BT153:BT156)</f>
        <v>16578.350496162355</v>
      </c>
      <c r="BU152" s="77">
        <f t="shared" ref="BU152" ca="1" si="2953">BU160-SUM(BU153:BU156)</f>
        <v>16698.953123180923</v>
      </c>
      <c r="BV152" s="77">
        <f t="shared" ref="BV152" ca="1" si="2954">BV160-SUM(BV153:BV156)</f>
        <v>16819.585433340704</v>
      </c>
      <c r="BW152" s="77">
        <f t="shared" ref="BW152" ca="1" si="2955">BW160-SUM(BW153:BW156)</f>
        <v>16940.247650288329</v>
      </c>
      <c r="BX152" s="77">
        <f t="shared" ref="BX152" ca="1" si="2956">BX160-SUM(BX153:BX156)</f>
        <v>17060.940000338047</v>
      </c>
      <c r="BY152" s="77">
        <f t="shared" ref="BY152" ca="1" si="2957">BY160-SUM(BY153:BY156)</f>
        <v>17181.662712531477</v>
      </c>
      <c r="BZ152" s="77">
        <f t="shared" ref="BZ152" ca="1" si="2958">BZ160-SUM(BZ153:BZ156)</f>
        <v>17302.416018699412</v>
      </c>
      <c r="CA152" s="77">
        <f t="shared" ref="CA152" ca="1" si="2959">CA160-SUM(CA153:CA156)</f>
        <v>17423.200153525748</v>
      </c>
      <c r="CB152" s="77">
        <f t="shared" ref="CB152" ca="1" si="2960">CB160-SUM(CB153:CB156)</f>
        <v>17544.015354613635</v>
      </c>
      <c r="CC152" s="77">
        <f t="shared" ref="CC152" ca="1" si="2961">CC160-SUM(CC153:CC156)</f>
        <v>17664.861862553953</v>
      </c>
      <c r="CD152" s="77">
        <f t="shared" ref="CD152" ca="1" si="2962">CD160-SUM(CD153:CD156)</f>
        <v>17785.739920996166</v>
      </c>
      <c r="CE152" s="77">
        <f t="shared" ref="CE152" ca="1" si="2963">CE160-SUM(CE153:CE156)</f>
        <v>17906.649776721773</v>
      </c>
      <c r="CF152" s="77">
        <f t="shared" ref="CF152" ca="1" si="2964">CF160-SUM(CF153:CF156)</f>
        <v>18027.59167972031</v>
      </c>
      <c r="CG152" s="77">
        <f t="shared" ref="CG152" ca="1" si="2965">CG160-SUM(CG153:CG156)</f>
        <v>18148.565883268158</v>
      </c>
      <c r="CH152" s="77">
        <f t="shared" ref="CH152" ca="1" si="2966">CH160-SUM(CH153:CH156)</f>
        <v>18269.572644010204</v>
      </c>
      <c r="CI152" s="77">
        <f t="shared" ref="CI152" ca="1" si="2967">CI160-SUM(CI153:CI156)</f>
        <v>18390.6122220445</v>
      </c>
      <c r="CJ152" s="77">
        <f t="shared" ref="CJ152" ca="1" si="2968">CJ160-SUM(CJ153:CJ156)</f>
        <v>18511.684881010078</v>
      </c>
      <c r="CK152" s="77">
        <f t="shared" ref="CK152" ca="1" si="2969">CK160-SUM(CK153:CK156)</f>
        <v>18632.790888178053</v>
      </c>
      <c r="CL152" s="77">
        <f t="shared" ref="CL152" ca="1" si="2970">CL160-SUM(CL153:CL156)</f>
        <v>18753.930514546119</v>
      </c>
      <c r="CM152" s="77">
        <f t="shared" ref="CM152" ca="1" si="2971">CM160-SUM(CM153:CM156)</f>
        <v>18875.104034936674</v>
      </c>
      <c r="CN152" s="77">
        <f t="shared" ref="CN152" ca="1" si="2972">CN160-SUM(CN153:CN156)</f>
        <v>18996.311728098714</v>
      </c>
      <c r="CO152" s="77">
        <f t="shared" ref="CO152" ca="1" si="2973">CO160-SUM(CO153:CO156)</f>
        <v>19117.553876813618</v>
      </c>
      <c r="CP152" s="77">
        <f t="shared" ref="CP152" ca="1" si="2974">CP160-SUM(CP153:CP156)</f>
        <v>19238.830768005089</v>
      </c>
      <c r="CQ152" s="77">
        <f t="shared" ref="CQ152" ca="1" si="2975">CQ160-SUM(CQ153:CQ156)</f>
        <v>19360.142692853435</v>
      </c>
      <c r="CR152" s="77">
        <f t="shared" ref="CR152" ca="1" si="2976">CR160-SUM(CR153:CR156)</f>
        <v>19481.489946914295</v>
      </c>
      <c r="CS152" s="77">
        <f t="shared" ref="CS152" ca="1" si="2977">CS160-SUM(CS153:CS156)</f>
        <v>19602.87283024221</v>
      </c>
      <c r="CT152" s="77">
        <f t="shared" ref="CT152" ca="1" si="2978">CT160-SUM(CT153:CT156)</f>
        <v>19724.291647519105</v>
      </c>
      <c r="CU152" s="77">
        <f t="shared" ref="CU152" ca="1" si="2979">CU160-SUM(CU153:CU156)</f>
        <v>19845.746708187988</v>
      </c>
      <c r="CV152" s="77">
        <f t="shared" ref="CV152" ca="1" si="2980">CV160-SUM(CV153:CV156)</f>
        <v>19967.238326592189</v>
      </c>
      <c r="CW152" s="77">
        <f t="shared" ref="CW152" ca="1" si="2981">CW160-SUM(CW153:CW156)</f>
        <v>20088.766822120244</v>
      </c>
      <c r="CX152" s="77">
        <f t="shared" ref="CX152" ca="1" si="2982">CX160-SUM(CX153:CX156)</f>
        <v>20210.332519356925</v>
      </c>
      <c r="CY152" s="77">
        <f t="shared" ref="CY152" ca="1" si="2983">CY160-SUM(CY153:CY156)</f>
        <v>20331.935748240539</v>
      </c>
      <c r="CZ152" s="77">
        <f t="shared" ref="CZ152" ca="1" si="2984">CZ160-SUM(CZ153:CZ156)</f>
        <v>20453.576844226925</v>
      </c>
      <c r="DA152" s="77">
        <f t="shared" ref="DA152" ca="1" si="2985">DA160-SUM(DA153:DA156)</f>
        <v>20575.256148460423</v>
      </c>
      <c r="DB152" s="77">
        <f t="shared" ref="DB152" ca="1" si="2986">DB160-SUM(DB153:DB156)</f>
        <v>20696.974007952267</v>
      </c>
      <c r="DC152" s="77">
        <f t="shared" ref="DC152" ca="1" si="2987">DC160-SUM(DC153:DC156)</f>
        <v>20818.730775766657</v>
      </c>
      <c r="DD152" s="77">
        <f t="shared" ref="DD152" ca="1" si="2988">DD160-SUM(DD153:DD156)</f>
        <v>20940.526811215059</v>
      </c>
      <c r="DE152" s="77">
        <f t="shared" ref="DE152" ca="1" si="2989">DE160-SUM(DE153:DE156)</f>
        <v>21062.362480059026</v>
      </c>
      <c r="DF152" s="77">
        <f t="shared" ref="DF152" ca="1" si="2990">DF160-SUM(DF153:DF156)</f>
        <v>21184.23815472213</v>
      </c>
      <c r="DG152" s="77">
        <f t="shared" ref="DG152" ca="1" si="2991">DG160-SUM(DG153:DG156)</f>
        <v>21306.154214511367</v>
      </c>
      <c r="DH152" s="77">
        <f t="shared" ref="DH152" ca="1" si="2992">DH160-SUM(DH153:DH156)</f>
        <v>21428.111045848622</v>
      </c>
      <c r="DI152" s="77">
        <f t="shared" ref="DI152" ca="1" si="2993">DI160-SUM(DI153:DI156)</f>
        <v>21550.109042512777</v>
      </c>
      <c r="DJ152" s="77">
        <f t="shared" ref="DJ152" ca="1" si="2994">DJ160-SUM(DJ153:DJ156)</f>
        <v>21672.148605892886</v>
      </c>
      <c r="DK152" s="77">
        <f t="shared" ref="DK152" ca="1" si="2995">DK160-SUM(DK153:DK156)</f>
        <v>21794.230145253281</v>
      </c>
      <c r="DL152" s="77">
        <f t="shared" ref="DL152" ca="1" si="2996">DL160-SUM(DL153:DL156)</f>
        <v>21916.354078011016</v>
      </c>
      <c r="DM152" s="77">
        <f t="shared" ref="DM152" ca="1" si="2997">DM160-SUM(DM153:DM156)</f>
        <v>22038.520830026515</v>
      </c>
      <c r="DN152" s="77">
        <f t="shared" ref="DN152" ca="1" si="2998">DN160-SUM(DN153:DN156)</f>
        <v>22160.730835908136</v>
      </c>
      <c r="DO152" s="77">
        <f t="shared" ref="DO152" ca="1" si="2999">DO160-SUM(DO153:DO156)</f>
        <v>22282.984539331363</v>
      </c>
      <c r="DP152" s="77">
        <f t="shared" ref="DP152" ca="1" si="3000">DP160-SUM(DP153:DP156)</f>
        <v>22405.282393373647</v>
      </c>
      <c r="DQ152" s="77">
        <f t="shared" ref="DQ152" ca="1" si="3001">DQ160-SUM(DQ153:DQ156)</f>
        <v>2479.6608048447579</v>
      </c>
      <c r="DR152" s="77">
        <f t="shared" ref="DR152" ca="1" si="3002">DR160-SUM(DR153:DR156)</f>
        <v>-2544.1657303460815</v>
      </c>
      <c r="DS152" s="77">
        <f t="shared" ref="DS152" ca="1" si="3003">DS160-SUM(DS153:DS156)</f>
        <v>-3604.9169559939783</v>
      </c>
      <c r="DT152" s="77">
        <f t="shared" ref="DT152" ca="1" si="3004">DT160-SUM(DT153:DT156)</f>
        <v>-4656.3308143972799</v>
      </c>
      <c r="DU152" s="77">
        <f t="shared" ref="DU152" ca="1" si="3005">DU160-SUM(DU153:DU156)</f>
        <v>-5698.3277276704321</v>
      </c>
      <c r="DV152" s="77">
        <f t="shared" ref="DV152" ca="1" si="3006">DV160-SUM(DV153:DV156)</f>
        <v>-8188.1661556106774</v>
      </c>
      <c r="DW152" s="77">
        <f t="shared" ref="DW152" ca="1" si="3007">DW160-SUM(DW153:DW156)</f>
        <v>-10655.716667514274</v>
      </c>
      <c r="DX152" s="77">
        <f t="shared" ref="DX152" ca="1" si="3008">DX160-SUM(DX153:DX156)</f>
        <v>-13100.784330071143</v>
      </c>
      <c r="DY152" s="77">
        <f t="shared" ref="DY152" ca="1" si="3009">DY160-SUM(DY153:DY156)</f>
        <v>-15523.170769996261</v>
      </c>
      <c r="DZ152" s="77">
        <f t="shared" ref="DZ152" ca="1" si="3010">DZ160-SUM(DZ153:DZ156)</f>
        <v>-17922.674082159923</v>
      </c>
      <c r="EA152" s="77">
        <f t="shared" ref="EA152" ca="1" si="3011">EA160-SUM(EA153:EA156)</f>
        <v>-20299.088734417244</v>
      </c>
      <c r="EB152" s="77">
        <f t="shared" ref="EB152" ca="1" si="3012">EB160-SUM(EB153:EB156)</f>
        <v>-21468.658503990577</v>
      </c>
      <c r="EC152" s="77">
        <f t="shared" ref="EC152" ca="1" si="3013">EC160-SUM(EC153:EC156)</f>
        <v>-22724.396398150551</v>
      </c>
      <c r="ED152" s="77">
        <f t="shared" ref="ED152" ca="1" si="3014">ED160-SUM(ED153:ED156)</f>
        <v>-22496.169415511933</v>
      </c>
      <c r="EE152" s="77">
        <f t="shared" ref="EE152" ca="1" si="3015">EE160-SUM(EE153:EE156)</f>
        <v>-22267.942432873322</v>
      </c>
      <c r="EF152" s="77">
        <f t="shared" ref="EF152" ca="1" si="3016">EF160-SUM(EF153:EF156)</f>
        <v>-22039.715450234704</v>
      </c>
      <c r="EG152" s="77">
        <f t="shared" ref="EG152" ca="1" si="3017">EG160-SUM(EG153:EG156)</f>
        <v>-21811.488467596093</v>
      </c>
      <c r="EH152" s="77">
        <f t="shared" ref="EH152" ca="1" si="3018">EH160-SUM(EH153:EH156)</f>
        <v>-21583.261484957475</v>
      </c>
      <c r="EI152" s="77">
        <f t="shared" ref="EI152" ca="1" si="3019">EI160-SUM(EI153:EI156)</f>
        <v>-21355.034502318864</v>
      </c>
      <c r="EJ152" s="77">
        <f t="shared" ref="EJ152" ca="1" si="3020">EJ160-SUM(EJ153:EJ156)</f>
        <v>-21126.807519680246</v>
      </c>
      <c r="EK152" s="77">
        <f t="shared" ref="EK152" ca="1" si="3021">EK160-SUM(EK153:EK156)</f>
        <v>-20898.580537041635</v>
      </c>
      <c r="EL152" s="77">
        <f t="shared" ref="EL152" ca="1" si="3022">EL160-SUM(EL153:EL156)</f>
        <v>-20670.353554403016</v>
      </c>
      <c r="EM152" s="77">
        <f t="shared" ref="EM152" ca="1" si="3023">EM160-SUM(EM153:EM156)</f>
        <v>-20442.126571764406</v>
      </c>
      <c r="EN152" s="77">
        <f t="shared" ref="EN152" ca="1" si="3024">EN160-SUM(EN153:EN156)</f>
        <v>-20213.899589125787</v>
      </c>
      <c r="EO152" s="77">
        <f t="shared" ref="EO152" ca="1" si="3025">EO160-SUM(EO153:EO156)</f>
        <v>-19985.672606487176</v>
      </c>
      <c r="EP152" s="77">
        <f t="shared" ref="EP152" ca="1" si="3026">EP160-SUM(EP153:EP156)</f>
        <v>-19757.445623848558</v>
      </c>
      <c r="EQ152" s="77">
        <f t="shared" ref="EQ152" ca="1" si="3027">EQ160-SUM(EQ153:EQ156)</f>
        <v>-19529.218641209947</v>
      </c>
      <c r="ER152" s="77">
        <f t="shared" ref="ER152" ca="1" si="3028">ER160-SUM(ER153:ER156)</f>
        <v>-19300.991658571329</v>
      </c>
      <c r="ES152" s="77">
        <f t="shared" ref="ES152" ca="1" si="3029">ES160-SUM(ES153:ES156)</f>
        <v>-19072.764675932718</v>
      </c>
      <c r="ET152" s="77">
        <f t="shared" ref="ET152" ca="1" si="3030">ET160-SUM(ET153:ET156)</f>
        <v>-18844.5376932941</v>
      </c>
      <c r="EU152" s="77">
        <f t="shared" ref="EU152" ca="1" si="3031">EU160-SUM(EU153:EU156)</f>
        <v>-18616.310710655489</v>
      </c>
      <c r="EV152" s="77">
        <f t="shared" ref="EV152" ca="1" si="3032">EV160-SUM(EV153:EV156)</f>
        <v>-18388.083728016871</v>
      </c>
      <c r="EW152" s="77">
        <f t="shared" ref="EW152" ca="1" si="3033">EW160-SUM(EW153:EW156)</f>
        <v>-18159.85674537826</v>
      </c>
      <c r="EX152" s="77">
        <f t="shared" ref="EX152" ca="1" si="3034">EX160-SUM(EX153:EX156)</f>
        <v>-17931.629762739642</v>
      </c>
      <c r="EY152" s="77">
        <f t="shared" ref="EY152" ca="1" si="3035">EY160-SUM(EY153:EY156)</f>
        <v>-17703.402780101031</v>
      </c>
      <c r="EZ152" s="77">
        <f t="shared" ref="EZ152" ca="1" si="3036">EZ160-SUM(EZ153:EZ156)</f>
        <v>-17475.175797462412</v>
      </c>
      <c r="FA152" s="77">
        <f t="shared" ref="FA152" ca="1" si="3037">FA160-SUM(FA153:FA156)</f>
        <v>-17246.948814823802</v>
      </c>
      <c r="FB152" s="77">
        <f t="shared" ref="FB152" ca="1" si="3038">FB160-SUM(FB153:FB156)</f>
        <v>-17018.721832185183</v>
      </c>
      <c r="FC152" s="77">
        <f t="shared" ref="FC152" ca="1" si="3039">FC160-SUM(FC153:FC156)</f>
        <v>-16790.494849546572</v>
      </c>
      <c r="FD152" s="77">
        <f t="shared" ref="FD152" ca="1" si="3040">FD160-SUM(FD153:FD156)</f>
        <v>-16562.267866907954</v>
      </c>
      <c r="FE152" s="77">
        <f t="shared" ref="FE152" ca="1" si="3041">FE160-SUM(FE153:FE156)</f>
        <v>-16334.040884269341</v>
      </c>
      <c r="FF152" s="77">
        <f t="shared" ref="FF152" ca="1" si="3042">FF160-SUM(FF153:FF156)</f>
        <v>-16105.813901630727</v>
      </c>
      <c r="FG152" s="77">
        <f t="shared" ref="FG152" ca="1" si="3043">FG160-SUM(FG153:FG156)</f>
        <v>-15877.586918992112</v>
      </c>
      <c r="FH152" s="77">
        <f t="shared" ref="FH152" ca="1" si="3044">FH160-SUM(FH153:FH156)</f>
        <v>-15649.359936353498</v>
      </c>
      <c r="FI152" s="77">
        <f t="shared" ref="FI152" ca="1" si="3045">FI160-SUM(FI153:FI156)</f>
        <v>-15421.132953714883</v>
      </c>
      <c r="FJ152" s="77">
        <f t="shared" ref="FJ152" ca="1" si="3046">FJ160-SUM(FJ153:FJ156)</f>
        <v>-15192.905971076269</v>
      </c>
      <c r="FK152" s="77">
        <f t="shared" ref="FK152" ca="1" si="3047">FK160-SUM(FK153:FK156)</f>
        <v>-14964.678988437654</v>
      </c>
      <c r="FL152" s="77">
        <f t="shared" ref="FL152" ca="1" si="3048">FL160-SUM(FL153:FL156)</f>
        <v>-14736.452005799039</v>
      </c>
      <c r="FM152" s="77">
        <f t="shared" ref="FM152" ca="1" si="3049">FM160-SUM(FM153:FM156)</f>
        <v>-14508.225023160425</v>
      </c>
      <c r="FN152" s="77">
        <f t="shared" ref="FN152" ca="1" si="3050">FN160-SUM(FN153:FN156)</f>
        <v>-14279.998040521807</v>
      </c>
      <c r="FO152" s="77">
        <f t="shared" ref="FO152" ca="1" si="3051">FO160-SUM(FO153:FO156)</f>
        <v>-14051.771057883192</v>
      </c>
      <c r="FP152" s="77">
        <f t="shared" ref="FP152" ca="1" si="3052">FP160-SUM(FP153:FP156)</f>
        <v>-13823.544075244574</v>
      </c>
      <c r="FQ152" s="77">
        <f t="shared" ref="FQ152" ca="1" si="3053">FQ160-SUM(FQ153:FQ156)</f>
        <v>-13595.317092605957</v>
      </c>
      <c r="FR152" s="77">
        <f t="shared" ref="FR152" ca="1" si="3054">FR160-SUM(FR153:FR156)</f>
        <v>-13367.090109967341</v>
      </c>
      <c r="FS152" s="77">
        <f t="shared" ref="FS152" ca="1" si="3055">FS160-SUM(FS153:FS156)</f>
        <v>-13138.863127328725</v>
      </c>
      <c r="FT152" s="77">
        <f t="shared" ref="FT152" ca="1" si="3056">FT160-SUM(FT153:FT156)</f>
        <v>-12910.636144690108</v>
      </c>
      <c r="FU152" s="77">
        <f t="shared" ref="FU152" ca="1" si="3057">FU160-SUM(FU153:FU156)</f>
        <v>-12682.409162051492</v>
      </c>
      <c r="FV152" s="77">
        <f t="shared" ref="FV152" ca="1" si="3058">FV160-SUM(FV153:FV156)</f>
        <v>-12454.182179412875</v>
      </c>
      <c r="FW152" s="77">
        <f t="shared" ref="FW152" ca="1" si="3059">FW160-SUM(FW153:FW156)</f>
        <v>-12225.955196774259</v>
      </c>
      <c r="FX152" s="77">
        <f t="shared" ref="FX152" ca="1" si="3060">FX160-SUM(FX153:FX156)</f>
        <v>-11997.728214135643</v>
      </c>
      <c r="FY152" s="77">
        <f t="shared" ref="FY152" ca="1" si="3061">FY160-SUM(FY153:FY156)</f>
        <v>-11769.501231497026</v>
      </c>
      <c r="FZ152" s="77">
        <f t="shared" ref="FZ152" ca="1" si="3062">FZ160-SUM(FZ153:FZ156)</f>
        <v>-11541.27424885841</v>
      </c>
      <c r="GA152" s="77">
        <f t="shared" ref="GA152" ca="1" si="3063">GA160-SUM(GA153:GA156)</f>
        <v>-11313.047266219794</v>
      </c>
      <c r="GB152" s="77">
        <f t="shared" ref="GB152" ca="1" si="3064">GB160-SUM(GB153:GB156)</f>
        <v>-11084.820283581177</v>
      </c>
      <c r="GC152" s="77">
        <f t="shared" ref="GC152" ca="1" si="3065">GC160-SUM(GC153:GC156)</f>
        <v>-10856.593300942561</v>
      </c>
      <c r="GD152" s="77">
        <f t="shared" ref="GD152" ca="1" si="3066">GD160-SUM(GD153:GD156)</f>
        <v>-10628.366318303944</v>
      </c>
      <c r="GE152" s="77">
        <f t="shared" ref="GE152" ca="1" si="3067">GE160-SUM(GE153:GE156)</f>
        <v>-10400.139335665328</v>
      </c>
      <c r="GF152" s="77">
        <f t="shared" ref="GF152" ca="1" si="3068">GF160-SUM(GF153:GF156)</f>
        <v>-10171.912353026712</v>
      </c>
      <c r="GG152" s="77">
        <f t="shared" ref="GG152" ca="1" si="3069">GG160-SUM(GG153:GG156)</f>
        <v>-9943.6853703880952</v>
      </c>
      <c r="GH152" s="77">
        <f t="shared" ref="GH152" ca="1" si="3070">GH160-SUM(GH153:GH156)</f>
        <v>-9715.4583877494788</v>
      </c>
      <c r="GI152" s="77">
        <f t="shared" ref="GI152" ca="1" si="3071">GI160-SUM(GI153:GI156)</f>
        <v>-9487.2314051108624</v>
      </c>
      <c r="GJ152" s="77">
        <f t="shared" ref="GJ152" ca="1" si="3072">GJ160-SUM(GJ153:GJ156)</f>
        <v>-9259.004422472246</v>
      </c>
      <c r="GK152" s="77">
        <f t="shared" ref="GK152" ca="1" si="3073">GK160-SUM(GK153:GK156)</f>
        <v>-9030.7774398336296</v>
      </c>
      <c r="GL152" s="77">
        <f t="shared" ref="GL152" ca="1" si="3074">GL160-SUM(GL153:GL156)</f>
        <v>-8802.5504571950132</v>
      </c>
      <c r="GM152" s="77">
        <f t="shared" ref="GM152" ca="1" si="3075">GM160-SUM(GM153:GM156)</f>
        <v>-8574.3234745563968</v>
      </c>
      <c r="GN152" s="77">
        <f t="shared" ref="GN152" ca="1" si="3076">GN160-SUM(GN153:GN156)</f>
        <v>-8346.0964919177804</v>
      </c>
      <c r="GO152" s="77">
        <f t="shared" ref="GO152" ca="1" si="3077">GO160-SUM(GO153:GO156)</f>
        <v>-8117.869509279164</v>
      </c>
      <c r="GP152" s="77">
        <f t="shared" ref="GP152" ca="1" si="3078">GP160-SUM(GP153:GP156)</f>
        <v>-7889.6425266405477</v>
      </c>
      <c r="GQ152" s="77">
        <f t="shared" ref="GQ152" ca="1" si="3079">GQ160-SUM(GQ153:GQ156)</f>
        <v>-7661.4155440019313</v>
      </c>
      <c r="GR152" s="77">
        <f t="shared" ref="GR152" ca="1" si="3080">GR160-SUM(GR153:GR156)</f>
        <v>-7433.1885613633149</v>
      </c>
      <c r="GS152" s="77">
        <f t="shared" ref="GS152" ca="1" si="3081">GS160-SUM(GS153:GS156)</f>
        <v>-7204.9615787246985</v>
      </c>
      <c r="GT152" s="77">
        <f t="shared" ref="GT152" ca="1" si="3082">GT160-SUM(GT153:GT156)</f>
        <v>-6976.7345960860821</v>
      </c>
      <c r="GU152" s="77">
        <f t="shared" ref="GU152" ca="1" si="3083">GU160-SUM(GU153:GU156)</f>
        <v>-6748.5076134474657</v>
      </c>
      <c r="GV152" s="77">
        <f t="shared" ref="GV152" ca="1" si="3084">GV160-SUM(GV153:GV156)</f>
        <v>-6520.2806308088493</v>
      </c>
      <c r="GW152" s="77">
        <f t="shared" ref="GW152" ca="1" si="3085">GW160-SUM(GW153:GW156)</f>
        <v>-6292.0536481702329</v>
      </c>
      <c r="GX152" s="77">
        <f t="shared" ref="GX152" ca="1" si="3086">GX160-SUM(GX153:GX156)</f>
        <v>-6063.8266655316183</v>
      </c>
      <c r="GY152" s="77">
        <f t="shared" ref="GY152" ca="1" si="3087">GY160-SUM(GY153:GY156)</f>
        <v>-5835.599682893002</v>
      </c>
      <c r="GZ152" s="77">
        <f t="shared" ref="GZ152" ca="1" si="3088">GZ160-SUM(GZ153:GZ156)</f>
        <v>-5607.3727002543874</v>
      </c>
      <c r="HA152" s="77">
        <f t="shared" ref="HA152" ca="1" si="3089">HA160-SUM(HA153:HA156)</f>
        <v>-5379.1457176157719</v>
      </c>
      <c r="HB152" s="77">
        <f t="shared" ref="HB152" ca="1" si="3090">HB160-SUM(HB153:HB156)</f>
        <v>-5150.9187349771564</v>
      </c>
      <c r="HC152" s="77">
        <f t="shared" ref="HC152" ca="1" si="3091">HC160-SUM(HC153:HC156)</f>
        <v>-4922.6917523385409</v>
      </c>
      <c r="HD152" s="77">
        <f t="shared" ref="HD152" ca="1" si="3092">HD160-SUM(HD153:HD156)</f>
        <v>-4694.4647696999255</v>
      </c>
      <c r="HE152" s="77">
        <f t="shared" ref="HE152" ca="1" si="3093">HE160-SUM(HE153:HE156)</f>
        <v>-4466.23778706131</v>
      </c>
      <c r="HF152" s="77">
        <f t="shared" ref="HF152" ca="1" si="3094">HF160-SUM(HF153:HF156)</f>
        <v>-4238.0108044226945</v>
      </c>
      <c r="HG152" s="77">
        <f t="shared" ref="HG152" ca="1" si="3095">HG160-SUM(HG153:HG156)</f>
        <v>-4009.783821784079</v>
      </c>
      <c r="HH152" s="77">
        <f t="shared" ref="HH152" ca="1" si="3096">HH160-SUM(HH153:HH156)</f>
        <v>-3781.5568391454635</v>
      </c>
      <c r="HI152" s="77">
        <f t="shared" ref="HI152:IF152" ca="1" si="3097">HI160-SUM(HI153:HI156)</f>
        <v>-3553.329856506848</v>
      </c>
      <c r="HJ152" s="77">
        <f t="shared" ca="1" si="3097"/>
        <v>-3325.1028738682326</v>
      </c>
      <c r="HK152" s="77">
        <f t="shared" ca="1" si="3097"/>
        <v>-3096.8758912296171</v>
      </c>
      <c r="HL152" s="77">
        <f t="shared" ca="1" si="3097"/>
        <v>-2868.6489085910016</v>
      </c>
      <c r="HM152" s="77">
        <f t="shared" ca="1" si="3097"/>
        <v>-2640.4219259523861</v>
      </c>
      <c r="HN152" s="77">
        <f t="shared" ca="1" si="3097"/>
        <v>-2412.1949433137706</v>
      </c>
      <c r="HO152" s="77">
        <f t="shared" ca="1" si="3097"/>
        <v>-2183.9679606751552</v>
      </c>
      <c r="HP152" s="77">
        <f t="shared" ca="1" si="3097"/>
        <v>-1955.7409780365388</v>
      </c>
      <c r="HQ152" s="77">
        <f t="shared" ca="1" si="3097"/>
        <v>-1727.5139953979233</v>
      </c>
      <c r="HR152" s="77">
        <f t="shared" ca="1" si="3097"/>
        <v>-1499.2870127593073</v>
      </c>
      <c r="HS152" s="77">
        <f t="shared" ca="1" si="3097"/>
        <v>-1271.0600301206914</v>
      </c>
      <c r="HT152" s="77">
        <f t="shared" ca="1" si="3097"/>
        <v>-1042.8330474820755</v>
      </c>
      <c r="HU152" s="77">
        <f t="shared" ca="1" si="3097"/>
        <v>-1421.1243067588512</v>
      </c>
      <c r="HV152" s="77">
        <f t="shared" ca="1" si="3097"/>
        <v>-1314.2009725033136</v>
      </c>
      <c r="HW152" s="77">
        <f t="shared" ca="1" si="3097"/>
        <v>-1085.9739898646976</v>
      </c>
      <c r="HX152" s="77">
        <f t="shared" ca="1" si="3097"/>
        <v>-857.74700722608168</v>
      </c>
      <c r="HY152" s="77">
        <f t="shared" ca="1" si="3097"/>
        <v>-629.52002458746574</v>
      </c>
      <c r="HZ152" s="77">
        <f t="shared" ca="1" si="3097"/>
        <v>-401.29304194885026</v>
      </c>
      <c r="IA152" s="77">
        <f t="shared" ca="1" si="3097"/>
        <v>-173.06605931023432</v>
      </c>
      <c r="IB152" s="77">
        <f t="shared" ca="1" si="3097"/>
        <v>55.160923328381159</v>
      </c>
      <c r="IC152" s="77">
        <f t="shared" ca="1" si="3097"/>
        <v>283.3879059669971</v>
      </c>
      <c r="ID152" s="77">
        <f t="shared" ca="1" si="3097"/>
        <v>511.61488860561258</v>
      </c>
      <c r="IE152" s="77">
        <f t="shared" ca="1" si="3097"/>
        <v>739.84187124422851</v>
      </c>
      <c r="IF152" s="77">
        <f t="shared" ca="1" si="3097"/>
        <v>968.06885388284422</v>
      </c>
      <c r="IG152" s="77">
        <f t="shared" ref="IG152" ca="1" si="3098">IG160-SUM(IG153:IG156)</f>
        <v>1487.6357521909863</v>
      </c>
    </row>
    <row r="153" spans="1:241" ht="12" x14ac:dyDescent="0.2">
      <c r="A153" s="142" t="s">
        <v>185</v>
      </c>
      <c r="B153" s="77">
        <f t="shared" ref="B153:BM153" si="3099">B136</f>
        <v>34.323663893730654</v>
      </c>
      <c r="C153" s="77">
        <f t="shared" si="3099"/>
        <v>34.467880968914393</v>
      </c>
      <c r="D153" s="77">
        <f t="shared" si="3099"/>
        <v>34.587435773779639</v>
      </c>
      <c r="E153" s="77">
        <f t="shared" si="3099"/>
        <v>34.704538561615003</v>
      </c>
      <c r="F153" s="77">
        <f t="shared" si="3099"/>
        <v>34.819158030075442</v>
      </c>
      <c r="G153" s="77">
        <f t="shared" si="3099"/>
        <v>34.931262341733067</v>
      </c>
      <c r="H153" s="77">
        <f t="shared" si="3099"/>
        <v>35.006568230397804</v>
      </c>
      <c r="I153" s="77">
        <f t="shared" si="3099"/>
        <v>35.044599854393013</v>
      </c>
      <c r="J153" s="77">
        <f t="shared" si="3099"/>
        <v>35.045390317514993</v>
      </c>
      <c r="K153" s="77">
        <f t="shared" si="3099"/>
        <v>35.01089133736604</v>
      </c>
      <c r="L153" s="77">
        <f t="shared" si="3099"/>
        <v>34.940640606829085</v>
      </c>
      <c r="M153" s="77">
        <f t="shared" si="3099"/>
        <v>34.834167708135851</v>
      </c>
      <c r="N153" s="77">
        <f t="shared" si="3099"/>
        <v>34.712441733324759</v>
      </c>
      <c r="O153" s="77">
        <f t="shared" si="3099"/>
        <v>34.565268269727035</v>
      </c>
      <c r="P153" s="77">
        <f t="shared" si="3099"/>
        <v>34.416786597563998</v>
      </c>
      <c r="Q153" s="77">
        <f t="shared" si="3099"/>
        <v>34.266979196185233</v>
      </c>
      <c r="R153" s="77">
        <f t="shared" si="3099"/>
        <v>34.115828230668534</v>
      </c>
      <c r="S153" s="77">
        <f t="shared" si="3099"/>
        <v>33.963315544741782</v>
      </c>
      <c r="T153" s="77">
        <f t="shared" si="3099"/>
        <v>33.80942265351252</v>
      </c>
      <c r="U153" s="77">
        <f t="shared" si="3099"/>
        <v>33.654130735999352</v>
      </c>
      <c r="V153" s="77">
        <f t="shared" si="3099"/>
        <v>33.497420627458666</v>
      </c>
      <c r="W153" s="77">
        <f t="shared" si="3099"/>
        <v>33.33927281150018</v>
      </c>
      <c r="X153" s="77">
        <f t="shared" si="3099"/>
        <v>33.179667411984475</v>
      </c>
      <c r="Y153" s="77">
        <f t="shared" si="3099"/>
        <v>33.01858418469547</v>
      </c>
      <c r="Z153" s="77">
        <f t="shared" si="3099"/>
        <v>32.856002508780527</v>
      </c>
      <c r="AA153" s="77">
        <f t="shared" si="3099"/>
        <v>32.676221437172337</v>
      </c>
      <c r="AB153" s="77">
        <f t="shared" si="3099"/>
        <v>32.494568237080308</v>
      </c>
      <c r="AC153" s="77">
        <f t="shared" si="3099"/>
        <v>32.311015335992288</v>
      </c>
      <c r="AD153" s="77">
        <f t="shared" si="3099"/>
        <v>32.125534632355183</v>
      </c>
      <c r="AE153" s="77">
        <f t="shared" si="3099"/>
        <v>31.938097482941561</v>
      </c>
      <c r="AF153" s="77">
        <f t="shared" si="3099"/>
        <v>31.748674689853317</v>
      </c>
      <c r="AG153" s="77">
        <f t="shared" si="3099"/>
        <v>31.557236487150206</v>
      </c>
      <c r="AH153" s="77">
        <f t="shared" si="3099"/>
        <v>31.363752527090714</v>
      </c>
      <c r="AI153" s="77">
        <f t="shared" si="3099"/>
        <v>31.1681918659717</v>
      </c>
      <c r="AJ153" s="77">
        <f t="shared" si="3099"/>
        <v>30.970522949553619</v>
      </c>
      <c r="AK153" s="77">
        <f t="shared" si="3099"/>
        <v>30.770713598056684</v>
      </c>
      <c r="AL153" s="77">
        <f t="shared" si="3099"/>
        <v>30.568730990713394</v>
      </c>
      <c r="AM153" s="77">
        <f t="shared" si="3099"/>
        <v>30.364541649861973</v>
      </c>
      <c r="AN153" s="77">
        <f t="shared" si="3099"/>
        <v>30.158111424564726</v>
      </c>
      <c r="AO153" s="77">
        <f t="shared" si="3099"/>
        <v>29.949405473734814</v>
      </c>
      <c r="AP153" s="77">
        <f t="shared" si="3099"/>
        <v>29.738388248753839</v>
      </c>
      <c r="AQ153" s="77">
        <f t="shared" si="3099"/>
        <v>29.525023475562698</v>
      </c>
      <c r="AR153" s="77">
        <f t="shared" si="3099"/>
        <v>29.309274136206486</v>
      </c>
      <c r="AS153" s="77">
        <f t="shared" si="3099"/>
        <v>29.09110244981439</v>
      </c>
      <c r="AT153" s="77">
        <f t="shared" si="3099"/>
        <v>28.870469852993988</v>
      </c>
      <c r="AU153" s="77">
        <f t="shared" si="3099"/>
        <v>28.647336979618956</v>
      </c>
      <c r="AV153" s="77">
        <f t="shared" si="3099"/>
        <v>28.421663639988171</v>
      </c>
      <c r="AW153" s="77">
        <f t="shared" si="3099"/>
        <v>28.193408799333216</v>
      </c>
      <c r="AX153" s="77">
        <f t="shared" si="3099"/>
        <v>27.962530555650595</v>
      </c>
      <c r="AY153" s="77">
        <f t="shared" si="3099"/>
        <v>27.72898611683344</v>
      </c>
      <c r="AZ153" s="77">
        <f t="shared" si="3099"/>
        <v>27.492731777077161</v>
      </c>
      <c r="BA153" s="77">
        <f t="shared" si="3099"/>
        <v>27.253722892531723</v>
      </c>
      <c r="BB153" s="77">
        <f t="shared" si="3099"/>
        <v>27.011913856172427</v>
      </c>
      <c r="BC153" s="77">
        <f t="shared" si="3099"/>
        <v>26.767258071859803</v>
      </c>
      <c r="BD153" s="77">
        <f t="shared" si="3099"/>
        <v>26.51970792755797</v>
      </c>
      <c r="BE153" s="77">
        <f t="shared" si="3099"/>
        <v>26.269214767679294</v>
      </c>
      <c r="BF153" s="77">
        <f t="shared" si="3099"/>
        <v>26.015728864522092</v>
      </c>
      <c r="BG153" s="77">
        <f t="shared" si="3099"/>
        <v>25.759199388766444</v>
      </c>
      <c r="BH153" s="77">
        <f t="shared" si="3099"/>
        <v>25.499574378991628</v>
      </c>
      <c r="BI153" s="77">
        <f t="shared" si="3099"/>
        <v>25.236800710177153</v>
      </c>
      <c r="BJ153" s="77">
        <f t="shared" si="3099"/>
        <v>24.970824061147709</v>
      </c>
      <c r="BK153" s="77">
        <f t="shared" si="3099"/>
        <v>24.701588880920436</v>
      </c>
      <c r="BL153" s="77">
        <f t="shared" si="3099"/>
        <v>24.429038353911054</v>
      </c>
      <c r="BM153" s="77">
        <f t="shared" si="3099"/>
        <v>24.153114363953634</v>
      </c>
      <c r="BN153" s="77">
        <f t="shared" ref="BN153:DY153" si="3100">BN136</f>
        <v>23.873757457086327</v>
      </c>
      <c r="BO153" s="77">
        <f t="shared" si="3100"/>
        <v>23.590906803053603</v>
      </c>
      <c r="BP153" s="77">
        <f t="shared" si="3100"/>
        <v>23.304500155472933</v>
      </c>
      <c r="BQ153" s="77">
        <f t="shared" si="3100"/>
        <v>23.014473810611651</v>
      </c>
      <c r="BR153" s="77">
        <f t="shared" si="3100"/>
        <v>22.720762564717003</v>
      </c>
      <c r="BS153" s="77">
        <f t="shared" si="3100"/>
        <v>22.423299669839917</v>
      </c>
      <c r="BT153" s="77">
        <f t="shared" si="3100"/>
        <v>22.122016788090001</v>
      </c>
      <c r="BU153" s="77">
        <f t="shared" si="3100"/>
        <v>21.81684394425648</v>
      </c>
      <c r="BV153" s="77">
        <f t="shared" si="3100"/>
        <v>21.507709476726514</v>
      </c>
      <c r="BW153" s="77">
        <f t="shared" si="3100"/>
        <v>21.194539986629149</v>
      </c>
      <c r="BX153" s="77">
        <f t="shared" si="3100"/>
        <v>20.877260285129562</v>
      </c>
      <c r="BY153" s="77">
        <f t="shared" si="3100"/>
        <v>20.555793338794757</v>
      </c>
      <c r="BZ153" s="77">
        <f t="shared" si="3100"/>
        <v>20.230060212947734</v>
      </c>
      <c r="CA153" s="77">
        <f t="shared" si="3100"/>
        <v>19.899980012923347</v>
      </c>
      <c r="CB153" s="77">
        <f t="shared" si="3100"/>
        <v>19.565469823134549</v>
      </c>
      <c r="CC153" s="77">
        <f t="shared" si="3100"/>
        <v>19.226444643853227</v>
      </c>
      <c r="CD153" s="77">
        <f t="shared" si="3100"/>
        <v>18.882817325605064</v>
      </c>
      <c r="CE153" s="77">
        <f t="shared" si="3100"/>
        <v>18.534498501072626</v>
      </c>
      <c r="CF153" s="77">
        <f t="shared" si="3100"/>
        <v>18.181396514395669</v>
      </c>
      <c r="CG153" s="77">
        <f t="shared" si="3100"/>
        <v>17.823417347751807</v>
      </c>
      <c r="CH153" s="77">
        <f t="shared" si="3100"/>
        <v>17.460464545094741</v>
      </c>
      <c r="CI153" s="77">
        <f t="shared" si="3100"/>
        <v>17.092439132920838</v>
      </c>
      <c r="CJ153" s="77">
        <f t="shared" si="3100"/>
        <v>16.719239537928129</v>
      </c>
      <c r="CK153" s="77">
        <f t="shared" si="3100"/>
        <v>16.340761501424542</v>
      </c>
      <c r="CL153" s="77">
        <f t="shared" si="3100"/>
        <v>15.956897990334745</v>
      </c>
      <c r="CM153" s="77">
        <f t="shared" si="3100"/>
        <v>15.567539104646848</v>
      </c>
      <c r="CN153" s="77">
        <f t="shared" si="3100"/>
        <v>15.172571981131632</v>
      </c>
      <c r="CO153" s="77">
        <f t="shared" si="3100"/>
        <v>14.771880693158142</v>
      </c>
      <c r="CP153" s="77">
        <f t="shared" si="3100"/>
        <v>14.365346146419602</v>
      </c>
      <c r="CQ153" s="77">
        <f t="shared" si="3100"/>
        <v>13.952845970373705</v>
      </c>
      <c r="CR153" s="77">
        <f t="shared" si="3100"/>
        <v>13.534254405190257</v>
      </c>
      <c r="CS153" s="77">
        <f t="shared" si="3100"/>
        <v>13.109442183987916</v>
      </c>
      <c r="CT153" s="77">
        <f t="shared" si="3100"/>
        <v>12.678276410129277</v>
      </c>
      <c r="CU153" s="77">
        <f t="shared" si="3100"/>
        <v>12.240620429330814</v>
      </c>
      <c r="CV153" s="77">
        <f t="shared" si="3100"/>
        <v>11.796333696330191</v>
      </c>
      <c r="CW153" s="77">
        <f t="shared" si="3100"/>
        <v>11.345271635838827</v>
      </c>
      <c r="CX153" s="77">
        <f t="shared" si="3100"/>
        <v>10.887285497491941</v>
      </c>
      <c r="CY153" s="77">
        <f t="shared" si="3100"/>
        <v>10.422222204491529</v>
      </c>
      <c r="CZ153" s="77">
        <f t="shared" si="3100"/>
        <v>9.9499241956201292</v>
      </c>
      <c r="DA153" s="77">
        <f t="shared" si="3100"/>
        <v>9.4702292602840199</v>
      </c>
      <c r="DB153" s="77">
        <f t="shared" si="3100"/>
        <v>8.9829703662245546</v>
      </c>
      <c r="DC153" s="77">
        <f t="shared" si="3100"/>
        <v>8.4879754795144766</v>
      </c>
      <c r="DD153" s="77">
        <f t="shared" si="3100"/>
        <v>7.9850673764333093</v>
      </c>
      <c r="DE153" s="77">
        <f t="shared" si="3100"/>
        <v>7.4740634467910168</v>
      </c>
      <c r="DF153" s="77">
        <f t="shared" si="3100"/>
        <v>6.9547754882430972</v>
      </c>
      <c r="DG153" s="77">
        <f t="shared" si="3100"/>
        <v>6.4270094911119289</v>
      </c>
      <c r="DH153" s="77">
        <f t="shared" si="3100"/>
        <v>5.8905654131992655</v>
      </c>
      <c r="DI153" s="77">
        <f t="shared" si="3100"/>
        <v>5.3452369440424867</v>
      </c>
      <c r="DJ153" s="77">
        <f t="shared" si="3100"/>
        <v>4.7908112580327717</v>
      </c>
      <c r="DK153" s="77">
        <f t="shared" si="3100"/>
        <v>4.2270687557764086</v>
      </c>
      <c r="DL153" s="77">
        <f t="shared" si="3100"/>
        <v>3.6537827930408477</v>
      </c>
      <c r="DM153" s="77">
        <f t="shared" si="3100"/>
        <v>3.0707193965846438</v>
      </c>
      <c r="DN153" s="77">
        <f t="shared" si="3100"/>
        <v>2.4776369661248259</v>
      </c>
      <c r="DO153" s="77">
        <f t="shared" si="3100"/>
        <v>1.8742859616463066</v>
      </c>
      <c r="DP153" s="77">
        <f t="shared" si="3100"/>
        <v>1.2604085752053422</v>
      </c>
      <c r="DQ153" s="77">
        <f t="shared" si="3100"/>
        <v>0.63573838632252755</v>
      </c>
      <c r="DR153" s="77">
        <f t="shared" si="3100"/>
        <v>0</v>
      </c>
      <c r="DS153" s="77">
        <f t="shared" si="3100"/>
        <v>0</v>
      </c>
      <c r="DT153" s="77">
        <f t="shared" si="3100"/>
        <v>0</v>
      </c>
      <c r="DU153" s="77">
        <f t="shared" si="3100"/>
        <v>0</v>
      </c>
      <c r="DV153" s="77">
        <f t="shared" si="3100"/>
        <v>0</v>
      </c>
      <c r="DW153" s="77">
        <f t="shared" si="3100"/>
        <v>0</v>
      </c>
      <c r="DX153" s="77">
        <f t="shared" si="3100"/>
        <v>0</v>
      </c>
      <c r="DY153" s="77">
        <f t="shared" si="3100"/>
        <v>0</v>
      </c>
      <c r="DZ153" s="77">
        <f t="shared" ref="DZ153:GK153" si="3101">DZ136</f>
        <v>0</v>
      </c>
      <c r="EA153" s="77">
        <f t="shared" si="3101"/>
        <v>0</v>
      </c>
      <c r="EB153" s="77">
        <f t="shared" si="3101"/>
        <v>0</v>
      </c>
      <c r="EC153" s="77">
        <f t="shared" si="3101"/>
        <v>0</v>
      </c>
      <c r="ED153" s="77">
        <f t="shared" si="3101"/>
        <v>0</v>
      </c>
      <c r="EE153" s="77">
        <f t="shared" si="3101"/>
        <v>0</v>
      </c>
      <c r="EF153" s="77">
        <f t="shared" si="3101"/>
        <v>0</v>
      </c>
      <c r="EG153" s="77">
        <f t="shared" si="3101"/>
        <v>0</v>
      </c>
      <c r="EH153" s="77">
        <f t="shared" si="3101"/>
        <v>0</v>
      </c>
      <c r="EI153" s="77">
        <f t="shared" si="3101"/>
        <v>0</v>
      </c>
      <c r="EJ153" s="77">
        <f t="shared" si="3101"/>
        <v>0</v>
      </c>
      <c r="EK153" s="77">
        <f t="shared" si="3101"/>
        <v>0</v>
      </c>
      <c r="EL153" s="77">
        <f t="shared" si="3101"/>
        <v>0</v>
      </c>
      <c r="EM153" s="77">
        <f t="shared" si="3101"/>
        <v>0</v>
      </c>
      <c r="EN153" s="77">
        <f t="shared" si="3101"/>
        <v>0</v>
      </c>
      <c r="EO153" s="77">
        <f t="shared" si="3101"/>
        <v>0</v>
      </c>
      <c r="EP153" s="77">
        <f t="shared" si="3101"/>
        <v>0</v>
      </c>
      <c r="EQ153" s="77">
        <f t="shared" si="3101"/>
        <v>0</v>
      </c>
      <c r="ER153" s="77">
        <f t="shared" si="3101"/>
        <v>0</v>
      </c>
      <c r="ES153" s="77">
        <f t="shared" si="3101"/>
        <v>0</v>
      </c>
      <c r="ET153" s="77">
        <f t="shared" si="3101"/>
        <v>0</v>
      </c>
      <c r="EU153" s="77">
        <f t="shared" si="3101"/>
        <v>0</v>
      </c>
      <c r="EV153" s="77">
        <f t="shared" si="3101"/>
        <v>0</v>
      </c>
      <c r="EW153" s="77">
        <f t="shared" si="3101"/>
        <v>0</v>
      </c>
      <c r="EX153" s="77">
        <f t="shared" si="3101"/>
        <v>0</v>
      </c>
      <c r="EY153" s="77">
        <f t="shared" si="3101"/>
        <v>0</v>
      </c>
      <c r="EZ153" s="77">
        <f t="shared" si="3101"/>
        <v>0</v>
      </c>
      <c r="FA153" s="77">
        <f t="shared" si="3101"/>
        <v>0</v>
      </c>
      <c r="FB153" s="77">
        <f t="shared" si="3101"/>
        <v>0</v>
      </c>
      <c r="FC153" s="77">
        <f t="shared" si="3101"/>
        <v>0</v>
      </c>
      <c r="FD153" s="77">
        <f t="shared" si="3101"/>
        <v>0</v>
      </c>
      <c r="FE153" s="77">
        <f t="shared" si="3101"/>
        <v>0</v>
      </c>
      <c r="FF153" s="77">
        <f t="shared" si="3101"/>
        <v>0</v>
      </c>
      <c r="FG153" s="77">
        <f t="shared" si="3101"/>
        <v>0</v>
      </c>
      <c r="FH153" s="77">
        <f t="shared" si="3101"/>
        <v>0</v>
      </c>
      <c r="FI153" s="77">
        <f t="shared" si="3101"/>
        <v>0</v>
      </c>
      <c r="FJ153" s="77">
        <f t="shared" si="3101"/>
        <v>0</v>
      </c>
      <c r="FK153" s="77">
        <f t="shared" si="3101"/>
        <v>0</v>
      </c>
      <c r="FL153" s="77">
        <f t="shared" si="3101"/>
        <v>0</v>
      </c>
      <c r="FM153" s="77">
        <f t="shared" si="3101"/>
        <v>0</v>
      </c>
      <c r="FN153" s="77">
        <f t="shared" si="3101"/>
        <v>0</v>
      </c>
      <c r="FO153" s="77">
        <f t="shared" si="3101"/>
        <v>0</v>
      </c>
      <c r="FP153" s="77">
        <f t="shared" si="3101"/>
        <v>0</v>
      </c>
      <c r="FQ153" s="77">
        <f t="shared" si="3101"/>
        <v>0</v>
      </c>
      <c r="FR153" s="77">
        <f t="shared" si="3101"/>
        <v>0</v>
      </c>
      <c r="FS153" s="77">
        <f t="shared" si="3101"/>
        <v>0</v>
      </c>
      <c r="FT153" s="77">
        <f t="shared" si="3101"/>
        <v>0</v>
      </c>
      <c r="FU153" s="77">
        <f t="shared" si="3101"/>
        <v>0</v>
      </c>
      <c r="FV153" s="77">
        <f t="shared" si="3101"/>
        <v>0</v>
      </c>
      <c r="FW153" s="77">
        <f t="shared" si="3101"/>
        <v>0</v>
      </c>
      <c r="FX153" s="77">
        <f t="shared" si="3101"/>
        <v>0</v>
      </c>
      <c r="FY153" s="77">
        <f t="shared" si="3101"/>
        <v>0</v>
      </c>
      <c r="FZ153" s="77">
        <f t="shared" si="3101"/>
        <v>0</v>
      </c>
      <c r="GA153" s="77">
        <f t="shared" si="3101"/>
        <v>0</v>
      </c>
      <c r="GB153" s="77">
        <f t="shared" si="3101"/>
        <v>0</v>
      </c>
      <c r="GC153" s="77">
        <f t="shared" si="3101"/>
        <v>0</v>
      </c>
      <c r="GD153" s="77">
        <f t="shared" si="3101"/>
        <v>0</v>
      </c>
      <c r="GE153" s="77">
        <f t="shared" si="3101"/>
        <v>0</v>
      </c>
      <c r="GF153" s="77">
        <f t="shared" si="3101"/>
        <v>0</v>
      </c>
      <c r="GG153" s="77">
        <f t="shared" si="3101"/>
        <v>0</v>
      </c>
      <c r="GH153" s="77">
        <f t="shared" si="3101"/>
        <v>0</v>
      </c>
      <c r="GI153" s="77">
        <f t="shared" si="3101"/>
        <v>0</v>
      </c>
      <c r="GJ153" s="77">
        <f t="shared" si="3101"/>
        <v>0</v>
      </c>
      <c r="GK153" s="77">
        <f t="shared" si="3101"/>
        <v>0</v>
      </c>
      <c r="GL153" s="77">
        <f t="shared" ref="GL153:HI153" si="3102">GL136</f>
        <v>0</v>
      </c>
      <c r="GM153" s="77">
        <f t="shared" si="3102"/>
        <v>0</v>
      </c>
      <c r="GN153" s="77">
        <f t="shared" si="3102"/>
        <v>0</v>
      </c>
      <c r="GO153" s="77">
        <f t="shared" si="3102"/>
        <v>0</v>
      </c>
      <c r="GP153" s="77">
        <f t="shared" si="3102"/>
        <v>0</v>
      </c>
      <c r="GQ153" s="77">
        <f t="shared" si="3102"/>
        <v>0</v>
      </c>
      <c r="GR153" s="77">
        <f t="shared" si="3102"/>
        <v>0</v>
      </c>
      <c r="GS153" s="77">
        <f t="shared" si="3102"/>
        <v>0</v>
      </c>
      <c r="GT153" s="77">
        <f t="shared" si="3102"/>
        <v>0</v>
      </c>
      <c r="GU153" s="77">
        <f t="shared" si="3102"/>
        <v>0</v>
      </c>
      <c r="GV153" s="77">
        <f t="shared" si="3102"/>
        <v>0</v>
      </c>
      <c r="GW153" s="77">
        <f t="shared" si="3102"/>
        <v>0</v>
      </c>
      <c r="GX153" s="77">
        <f t="shared" si="3102"/>
        <v>0</v>
      </c>
      <c r="GY153" s="77">
        <f t="shared" si="3102"/>
        <v>0</v>
      </c>
      <c r="GZ153" s="77">
        <f t="shared" si="3102"/>
        <v>0</v>
      </c>
      <c r="HA153" s="77">
        <f t="shared" si="3102"/>
        <v>0</v>
      </c>
      <c r="HB153" s="77">
        <f t="shared" si="3102"/>
        <v>0</v>
      </c>
      <c r="HC153" s="77">
        <f t="shared" si="3102"/>
        <v>0</v>
      </c>
      <c r="HD153" s="77">
        <f t="shared" si="3102"/>
        <v>0</v>
      </c>
      <c r="HE153" s="77">
        <f t="shared" si="3102"/>
        <v>0</v>
      </c>
      <c r="HF153" s="77">
        <f t="shared" si="3102"/>
        <v>0</v>
      </c>
      <c r="HG153" s="77">
        <f t="shared" si="3102"/>
        <v>0</v>
      </c>
      <c r="HH153" s="77">
        <f t="shared" si="3102"/>
        <v>0</v>
      </c>
      <c r="HI153" s="77">
        <f t="shared" si="3102"/>
        <v>0</v>
      </c>
      <c r="HJ153" s="77">
        <f t="shared" ref="HJ153:IG153" si="3103">HJ136</f>
        <v>0</v>
      </c>
      <c r="HK153" s="77">
        <f t="shared" si="3103"/>
        <v>0</v>
      </c>
      <c r="HL153" s="77">
        <f t="shared" si="3103"/>
        <v>0</v>
      </c>
      <c r="HM153" s="77">
        <f t="shared" si="3103"/>
        <v>0</v>
      </c>
      <c r="HN153" s="77">
        <f t="shared" si="3103"/>
        <v>0</v>
      </c>
      <c r="HO153" s="77">
        <f t="shared" si="3103"/>
        <v>0</v>
      </c>
      <c r="HP153" s="77">
        <f t="shared" si="3103"/>
        <v>0</v>
      </c>
      <c r="HQ153" s="77">
        <f t="shared" si="3103"/>
        <v>0</v>
      </c>
      <c r="HR153" s="77">
        <f t="shared" si="3103"/>
        <v>0</v>
      </c>
      <c r="HS153" s="77">
        <f t="shared" si="3103"/>
        <v>0</v>
      </c>
      <c r="HT153" s="77">
        <f t="shared" si="3103"/>
        <v>0</v>
      </c>
      <c r="HU153" s="77">
        <f t="shared" si="3103"/>
        <v>0</v>
      </c>
      <c r="HV153" s="77">
        <f t="shared" si="3103"/>
        <v>0</v>
      </c>
      <c r="HW153" s="77">
        <f t="shared" si="3103"/>
        <v>0</v>
      </c>
      <c r="HX153" s="77">
        <f t="shared" si="3103"/>
        <v>0</v>
      </c>
      <c r="HY153" s="77">
        <f t="shared" si="3103"/>
        <v>0</v>
      </c>
      <c r="HZ153" s="77">
        <f t="shared" si="3103"/>
        <v>0</v>
      </c>
      <c r="IA153" s="77">
        <f t="shared" si="3103"/>
        <v>0</v>
      </c>
      <c r="IB153" s="77">
        <f t="shared" si="3103"/>
        <v>0</v>
      </c>
      <c r="IC153" s="77">
        <f t="shared" si="3103"/>
        <v>0</v>
      </c>
      <c r="ID153" s="77">
        <f t="shared" si="3103"/>
        <v>0</v>
      </c>
      <c r="IE153" s="77">
        <f t="shared" si="3103"/>
        <v>0</v>
      </c>
      <c r="IF153" s="77">
        <f t="shared" si="3103"/>
        <v>0</v>
      </c>
      <c r="IG153" s="77">
        <f t="shared" si="3103"/>
        <v>0</v>
      </c>
    </row>
    <row r="154" spans="1:241" ht="12" x14ac:dyDescent="0.2">
      <c r="A154" s="142" t="s">
        <v>186</v>
      </c>
      <c r="B154" s="77">
        <f t="shared" ref="B154:BM154" si="3104">IF(B149=_xlfn.SINGLE(PrazoConcessao)*12,0,C12)</f>
        <v>507.95958464789646</v>
      </c>
      <c r="C154" s="77">
        <f t="shared" si="3104"/>
        <v>507.95958464789646</v>
      </c>
      <c r="D154" s="77">
        <f t="shared" si="3104"/>
        <v>507.95958464789646</v>
      </c>
      <c r="E154" s="77">
        <f t="shared" si="3104"/>
        <v>507.95958464789646</v>
      </c>
      <c r="F154" s="77">
        <f t="shared" si="3104"/>
        <v>507.95958464789646</v>
      </c>
      <c r="G154" s="77">
        <f t="shared" si="3104"/>
        <v>507.95958464789646</v>
      </c>
      <c r="H154" s="77">
        <f t="shared" si="3104"/>
        <v>507.95958464789646</v>
      </c>
      <c r="I154" s="77">
        <f t="shared" si="3104"/>
        <v>507.95958464789646</v>
      </c>
      <c r="J154" s="77">
        <f t="shared" si="3104"/>
        <v>507.95958464789646</v>
      </c>
      <c r="K154" s="77">
        <f t="shared" si="3104"/>
        <v>507.95958464789646</v>
      </c>
      <c r="L154" s="77">
        <f t="shared" si="3104"/>
        <v>507.95958464789646</v>
      </c>
      <c r="M154" s="77">
        <f t="shared" si="3104"/>
        <v>507.95958464789646</v>
      </c>
      <c r="N154" s="77">
        <f t="shared" si="3104"/>
        <v>507.95958464789646</v>
      </c>
      <c r="O154" s="77">
        <f t="shared" si="3104"/>
        <v>507.95958464789646</v>
      </c>
      <c r="P154" s="77">
        <f t="shared" si="3104"/>
        <v>507.95958464789646</v>
      </c>
      <c r="Q154" s="77">
        <f t="shared" si="3104"/>
        <v>507.95958464789646</v>
      </c>
      <c r="R154" s="77">
        <f t="shared" si="3104"/>
        <v>507.95958464789646</v>
      </c>
      <c r="S154" s="77">
        <f t="shared" si="3104"/>
        <v>507.95958464789646</v>
      </c>
      <c r="T154" s="77">
        <f t="shared" si="3104"/>
        <v>507.95958464789646</v>
      </c>
      <c r="U154" s="77">
        <f t="shared" si="3104"/>
        <v>507.95958464789646</v>
      </c>
      <c r="V154" s="77">
        <f t="shared" si="3104"/>
        <v>507.95958464789646</v>
      </c>
      <c r="W154" s="77">
        <f t="shared" si="3104"/>
        <v>507.95958464789646</v>
      </c>
      <c r="X154" s="77">
        <f t="shared" si="3104"/>
        <v>507.95958464789646</v>
      </c>
      <c r="Y154" s="77">
        <f t="shared" si="3104"/>
        <v>507.95958464789646</v>
      </c>
      <c r="Z154" s="77">
        <f t="shared" si="3104"/>
        <v>507.95958464789646</v>
      </c>
      <c r="AA154" s="77">
        <f t="shared" si="3104"/>
        <v>507.95958464789646</v>
      </c>
      <c r="AB154" s="77">
        <f t="shared" si="3104"/>
        <v>507.95958464789646</v>
      </c>
      <c r="AC154" s="77">
        <f t="shared" si="3104"/>
        <v>507.95958464789646</v>
      </c>
      <c r="AD154" s="77">
        <f t="shared" si="3104"/>
        <v>507.95958464789646</v>
      </c>
      <c r="AE154" s="77">
        <f t="shared" si="3104"/>
        <v>507.95958464789646</v>
      </c>
      <c r="AF154" s="77">
        <f t="shared" si="3104"/>
        <v>507.95958464789646</v>
      </c>
      <c r="AG154" s="77">
        <f t="shared" si="3104"/>
        <v>507.95958464789646</v>
      </c>
      <c r="AH154" s="77">
        <f t="shared" si="3104"/>
        <v>507.95958464789646</v>
      </c>
      <c r="AI154" s="77">
        <f t="shared" si="3104"/>
        <v>507.95958464789646</v>
      </c>
      <c r="AJ154" s="77">
        <f t="shared" si="3104"/>
        <v>507.95958464789646</v>
      </c>
      <c r="AK154" s="77">
        <f t="shared" si="3104"/>
        <v>507.95958464789646</v>
      </c>
      <c r="AL154" s="77">
        <f t="shared" si="3104"/>
        <v>507.95958464789646</v>
      </c>
      <c r="AM154" s="77">
        <f t="shared" si="3104"/>
        <v>507.95958464789646</v>
      </c>
      <c r="AN154" s="77">
        <f t="shared" si="3104"/>
        <v>507.95958464789646</v>
      </c>
      <c r="AO154" s="77">
        <f t="shared" si="3104"/>
        <v>507.95958464789646</v>
      </c>
      <c r="AP154" s="77">
        <f t="shared" si="3104"/>
        <v>507.95958464789646</v>
      </c>
      <c r="AQ154" s="77">
        <f t="shared" si="3104"/>
        <v>507.95958464789646</v>
      </c>
      <c r="AR154" s="77">
        <f t="shared" si="3104"/>
        <v>507.95958464789646</v>
      </c>
      <c r="AS154" s="77">
        <f t="shared" si="3104"/>
        <v>507.95958464789646</v>
      </c>
      <c r="AT154" s="77">
        <f t="shared" si="3104"/>
        <v>507.95958464789646</v>
      </c>
      <c r="AU154" s="77">
        <f t="shared" si="3104"/>
        <v>507.95958464789646</v>
      </c>
      <c r="AV154" s="77">
        <f t="shared" si="3104"/>
        <v>507.95958464789646</v>
      </c>
      <c r="AW154" s="77">
        <f t="shared" si="3104"/>
        <v>507.95958464789646</v>
      </c>
      <c r="AX154" s="77">
        <f t="shared" si="3104"/>
        <v>507.95958464789646</v>
      </c>
      <c r="AY154" s="77">
        <f t="shared" si="3104"/>
        <v>507.95958464789646</v>
      </c>
      <c r="AZ154" s="77">
        <f t="shared" si="3104"/>
        <v>507.95958464789646</v>
      </c>
      <c r="BA154" s="77">
        <f t="shared" si="3104"/>
        <v>507.95958464789646</v>
      </c>
      <c r="BB154" s="77">
        <f t="shared" si="3104"/>
        <v>507.95958464789646</v>
      </c>
      <c r="BC154" s="77">
        <f t="shared" si="3104"/>
        <v>507.95958464789646</v>
      </c>
      <c r="BD154" s="77">
        <f t="shared" si="3104"/>
        <v>507.95958464789646</v>
      </c>
      <c r="BE154" s="77">
        <f t="shared" si="3104"/>
        <v>507.95958464789646</v>
      </c>
      <c r="BF154" s="77">
        <f t="shared" si="3104"/>
        <v>507.95958464789646</v>
      </c>
      <c r="BG154" s="77">
        <f t="shared" si="3104"/>
        <v>507.95958464789646</v>
      </c>
      <c r="BH154" s="77">
        <f t="shared" si="3104"/>
        <v>507.95958464789646</v>
      </c>
      <c r="BI154" s="77">
        <f t="shared" si="3104"/>
        <v>507.95958464789646</v>
      </c>
      <c r="BJ154" s="77">
        <f t="shared" si="3104"/>
        <v>507.95958464789646</v>
      </c>
      <c r="BK154" s="77">
        <f t="shared" si="3104"/>
        <v>507.95958464789646</v>
      </c>
      <c r="BL154" s="77">
        <f t="shared" si="3104"/>
        <v>507.95958464789646</v>
      </c>
      <c r="BM154" s="77">
        <f t="shared" si="3104"/>
        <v>507.95958464789646</v>
      </c>
      <c r="BN154" s="77">
        <f t="shared" ref="BN154:DY154" si="3105">IF(BN149=_xlfn.SINGLE(PrazoConcessao)*12,0,BO12)</f>
        <v>507.95958464789646</v>
      </c>
      <c r="BO154" s="77">
        <f t="shared" si="3105"/>
        <v>507.95958464789646</v>
      </c>
      <c r="BP154" s="77">
        <f t="shared" si="3105"/>
        <v>507.95958464789646</v>
      </c>
      <c r="BQ154" s="77">
        <f t="shared" si="3105"/>
        <v>507.95958464789646</v>
      </c>
      <c r="BR154" s="77">
        <f t="shared" si="3105"/>
        <v>507.95958464789646</v>
      </c>
      <c r="BS154" s="77">
        <f t="shared" si="3105"/>
        <v>507.95958464789646</v>
      </c>
      <c r="BT154" s="77">
        <f t="shared" si="3105"/>
        <v>507.95958464789646</v>
      </c>
      <c r="BU154" s="77">
        <f t="shared" si="3105"/>
        <v>507.95958464789646</v>
      </c>
      <c r="BV154" s="77">
        <f t="shared" si="3105"/>
        <v>507.95958464789646</v>
      </c>
      <c r="BW154" s="77">
        <f t="shared" si="3105"/>
        <v>507.95958464789646</v>
      </c>
      <c r="BX154" s="77">
        <f t="shared" si="3105"/>
        <v>507.95958464789646</v>
      </c>
      <c r="BY154" s="77">
        <f t="shared" si="3105"/>
        <v>507.95958464789646</v>
      </c>
      <c r="BZ154" s="77">
        <f t="shared" si="3105"/>
        <v>507.95958464789646</v>
      </c>
      <c r="CA154" s="77">
        <f t="shared" si="3105"/>
        <v>507.95958464789646</v>
      </c>
      <c r="CB154" s="77">
        <f t="shared" si="3105"/>
        <v>507.95958464789646</v>
      </c>
      <c r="CC154" s="77">
        <f t="shared" si="3105"/>
        <v>507.95958464789646</v>
      </c>
      <c r="CD154" s="77">
        <f t="shared" si="3105"/>
        <v>507.95958464789646</v>
      </c>
      <c r="CE154" s="77">
        <f t="shared" si="3105"/>
        <v>507.95958464789646</v>
      </c>
      <c r="CF154" s="77">
        <f t="shared" si="3105"/>
        <v>507.95958464789646</v>
      </c>
      <c r="CG154" s="77">
        <f t="shared" si="3105"/>
        <v>507.95958464789646</v>
      </c>
      <c r="CH154" s="77">
        <f t="shared" si="3105"/>
        <v>507.95958464789646</v>
      </c>
      <c r="CI154" s="77">
        <f t="shared" si="3105"/>
        <v>507.95958464789646</v>
      </c>
      <c r="CJ154" s="77">
        <f t="shared" si="3105"/>
        <v>507.95958464789646</v>
      </c>
      <c r="CK154" s="77">
        <f t="shared" si="3105"/>
        <v>507.95958464789646</v>
      </c>
      <c r="CL154" s="77">
        <f t="shared" si="3105"/>
        <v>507.95958464789646</v>
      </c>
      <c r="CM154" s="77">
        <f t="shared" si="3105"/>
        <v>507.95958464789646</v>
      </c>
      <c r="CN154" s="77">
        <f t="shared" si="3105"/>
        <v>507.95958464789646</v>
      </c>
      <c r="CO154" s="77">
        <f t="shared" si="3105"/>
        <v>507.95958464789646</v>
      </c>
      <c r="CP154" s="77">
        <f t="shared" si="3105"/>
        <v>507.95958464789646</v>
      </c>
      <c r="CQ154" s="77">
        <f t="shared" si="3105"/>
        <v>507.95958464789646</v>
      </c>
      <c r="CR154" s="77">
        <f t="shared" si="3105"/>
        <v>507.95958464789646</v>
      </c>
      <c r="CS154" s="77">
        <f t="shared" si="3105"/>
        <v>507.95958464789646</v>
      </c>
      <c r="CT154" s="77">
        <f t="shared" si="3105"/>
        <v>507.95958464789646</v>
      </c>
      <c r="CU154" s="77">
        <f t="shared" si="3105"/>
        <v>507.95958464789646</v>
      </c>
      <c r="CV154" s="77">
        <f t="shared" si="3105"/>
        <v>507.95958464789646</v>
      </c>
      <c r="CW154" s="77">
        <f t="shared" si="3105"/>
        <v>507.95958464789646</v>
      </c>
      <c r="CX154" s="77">
        <f t="shared" si="3105"/>
        <v>507.95958464789646</v>
      </c>
      <c r="CY154" s="77">
        <f t="shared" si="3105"/>
        <v>507.95958464789646</v>
      </c>
      <c r="CZ154" s="77">
        <f t="shared" si="3105"/>
        <v>507.95958464789646</v>
      </c>
      <c r="DA154" s="77">
        <f t="shared" si="3105"/>
        <v>507.95958464789646</v>
      </c>
      <c r="DB154" s="77">
        <f t="shared" si="3105"/>
        <v>507.95958464789646</v>
      </c>
      <c r="DC154" s="77">
        <f t="shared" si="3105"/>
        <v>507.95958464789646</v>
      </c>
      <c r="DD154" s="77">
        <f t="shared" si="3105"/>
        <v>507.95958464789646</v>
      </c>
      <c r="DE154" s="77">
        <f t="shared" si="3105"/>
        <v>507.95958464789646</v>
      </c>
      <c r="DF154" s="77">
        <f t="shared" si="3105"/>
        <v>507.95958464789646</v>
      </c>
      <c r="DG154" s="77">
        <f t="shared" si="3105"/>
        <v>507.95958464789646</v>
      </c>
      <c r="DH154" s="77">
        <f t="shared" si="3105"/>
        <v>507.95958464789646</v>
      </c>
      <c r="DI154" s="77">
        <f t="shared" si="3105"/>
        <v>507.95958464789646</v>
      </c>
      <c r="DJ154" s="77">
        <f t="shared" si="3105"/>
        <v>507.95958464789646</v>
      </c>
      <c r="DK154" s="77">
        <f t="shared" si="3105"/>
        <v>507.95958464789646</v>
      </c>
      <c r="DL154" s="77">
        <f t="shared" si="3105"/>
        <v>507.95958464789646</v>
      </c>
      <c r="DM154" s="77">
        <f t="shared" si="3105"/>
        <v>507.95958464789646</v>
      </c>
      <c r="DN154" s="77">
        <f t="shared" si="3105"/>
        <v>507.95958464789646</v>
      </c>
      <c r="DO154" s="77">
        <f t="shared" si="3105"/>
        <v>507.95958464789646</v>
      </c>
      <c r="DP154" s="77">
        <f t="shared" si="3105"/>
        <v>507.95958464789646</v>
      </c>
      <c r="DQ154" s="77">
        <f t="shared" si="3105"/>
        <v>507.95958464789646</v>
      </c>
      <c r="DR154" s="77">
        <f t="shared" si="3105"/>
        <v>507.95958464789646</v>
      </c>
      <c r="DS154" s="77">
        <f t="shared" si="3105"/>
        <v>507.95958464789646</v>
      </c>
      <c r="DT154" s="77">
        <f t="shared" si="3105"/>
        <v>507.95958464789646</v>
      </c>
      <c r="DU154" s="77">
        <f t="shared" si="3105"/>
        <v>507.95958464789646</v>
      </c>
      <c r="DV154" s="77">
        <f t="shared" si="3105"/>
        <v>507.95958464789646</v>
      </c>
      <c r="DW154" s="77">
        <f t="shared" si="3105"/>
        <v>507.95958464789646</v>
      </c>
      <c r="DX154" s="77">
        <f t="shared" si="3105"/>
        <v>507.95958464789646</v>
      </c>
      <c r="DY154" s="77">
        <f t="shared" si="3105"/>
        <v>507.95958464789646</v>
      </c>
      <c r="DZ154" s="77">
        <f t="shared" ref="DZ154:GK154" si="3106">IF(DZ149=_xlfn.SINGLE(PrazoConcessao)*12,0,EA12)</f>
        <v>507.95958464789646</v>
      </c>
      <c r="EA154" s="77">
        <f t="shared" si="3106"/>
        <v>507.95958464789646</v>
      </c>
      <c r="EB154" s="77">
        <f t="shared" si="3106"/>
        <v>507.95958464789646</v>
      </c>
      <c r="EC154" s="77">
        <f t="shared" si="3106"/>
        <v>507.95958464789646</v>
      </c>
      <c r="ED154" s="77">
        <f t="shared" si="3106"/>
        <v>507.95958464789646</v>
      </c>
      <c r="EE154" s="77">
        <f t="shared" si="3106"/>
        <v>507.95958464789646</v>
      </c>
      <c r="EF154" s="77">
        <f t="shared" si="3106"/>
        <v>507.95958464789646</v>
      </c>
      <c r="EG154" s="77">
        <f t="shared" si="3106"/>
        <v>507.95958464789646</v>
      </c>
      <c r="EH154" s="77">
        <f t="shared" si="3106"/>
        <v>507.95958464789646</v>
      </c>
      <c r="EI154" s="77">
        <f t="shared" si="3106"/>
        <v>507.95958464789646</v>
      </c>
      <c r="EJ154" s="77">
        <f t="shared" si="3106"/>
        <v>507.95958464789646</v>
      </c>
      <c r="EK154" s="77">
        <f t="shared" si="3106"/>
        <v>507.95958464789646</v>
      </c>
      <c r="EL154" s="77">
        <f t="shared" si="3106"/>
        <v>507.95958464789646</v>
      </c>
      <c r="EM154" s="77">
        <f t="shared" si="3106"/>
        <v>507.95958464789646</v>
      </c>
      <c r="EN154" s="77">
        <f t="shared" si="3106"/>
        <v>507.95958464789646</v>
      </c>
      <c r="EO154" s="77">
        <f t="shared" si="3106"/>
        <v>507.95958464789646</v>
      </c>
      <c r="EP154" s="77">
        <f t="shared" si="3106"/>
        <v>507.95958464789646</v>
      </c>
      <c r="EQ154" s="77">
        <f t="shared" si="3106"/>
        <v>507.95958464789646</v>
      </c>
      <c r="ER154" s="77">
        <f t="shared" si="3106"/>
        <v>507.95958464789646</v>
      </c>
      <c r="ES154" s="77">
        <f t="shared" si="3106"/>
        <v>507.95958464789646</v>
      </c>
      <c r="ET154" s="77">
        <f t="shared" si="3106"/>
        <v>507.95958464789646</v>
      </c>
      <c r="EU154" s="77">
        <f t="shared" si="3106"/>
        <v>507.95958464789646</v>
      </c>
      <c r="EV154" s="77">
        <f t="shared" si="3106"/>
        <v>507.95958464789646</v>
      </c>
      <c r="EW154" s="77">
        <f t="shared" si="3106"/>
        <v>507.95958464789646</v>
      </c>
      <c r="EX154" s="77">
        <f t="shared" si="3106"/>
        <v>507.95958464789646</v>
      </c>
      <c r="EY154" s="77">
        <f t="shared" si="3106"/>
        <v>507.95958464789646</v>
      </c>
      <c r="EZ154" s="77">
        <f t="shared" si="3106"/>
        <v>507.95958464789646</v>
      </c>
      <c r="FA154" s="77">
        <f t="shared" si="3106"/>
        <v>507.95958464789646</v>
      </c>
      <c r="FB154" s="77">
        <f t="shared" si="3106"/>
        <v>507.95958464789646</v>
      </c>
      <c r="FC154" s="77">
        <f t="shared" si="3106"/>
        <v>507.95958464789646</v>
      </c>
      <c r="FD154" s="77">
        <f t="shared" si="3106"/>
        <v>507.95958464789646</v>
      </c>
      <c r="FE154" s="77">
        <f t="shared" si="3106"/>
        <v>507.95958464789646</v>
      </c>
      <c r="FF154" s="77">
        <f t="shared" si="3106"/>
        <v>507.95958464789646</v>
      </c>
      <c r="FG154" s="77">
        <f t="shared" si="3106"/>
        <v>507.95958464789646</v>
      </c>
      <c r="FH154" s="77">
        <f t="shared" si="3106"/>
        <v>507.95958464789646</v>
      </c>
      <c r="FI154" s="77">
        <f t="shared" si="3106"/>
        <v>507.95958464789646</v>
      </c>
      <c r="FJ154" s="77">
        <f t="shared" si="3106"/>
        <v>507.95958464789646</v>
      </c>
      <c r="FK154" s="77">
        <f t="shared" si="3106"/>
        <v>507.95958464789646</v>
      </c>
      <c r="FL154" s="77">
        <f t="shared" si="3106"/>
        <v>507.95958464789646</v>
      </c>
      <c r="FM154" s="77">
        <f t="shared" si="3106"/>
        <v>507.95958464789646</v>
      </c>
      <c r="FN154" s="77">
        <f t="shared" si="3106"/>
        <v>507.95958464789646</v>
      </c>
      <c r="FO154" s="77">
        <f t="shared" si="3106"/>
        <v>507.95958464789646</v>
      </c>
      <c r="FP154" s="77">
        <f t="shared" si="3106"/>
        <v>507.95958464789646</v>
      </c>
      <c r="FQ154" s="77">
        <f t="shared" si="3106"/>
        <v>507.95958464789646</v>
      </c>
      <c r="FR154" s="77">
        <f t="shared" si="3106"/>
        <v>507.95958464789646</v>
      </c>
      <c r="FS154" s="77">
        <f t="shared" si="3106"/>
        <v>507.95958464789646</v>
      </c>
      <c r="FT154" s="77">
        <f t="shared" si="3106"/>
        <v>507.95958464789646</v>
      </c>
      <c r="FU154" s="77">
        <f t="shared" si="3106"/>
        <v>507.95958464789646</v>
      </c>
      <c r="FV154" s="77">
        <f t="shared" si="3106"/>
        <v>507.95958464789646</v>
      </c>
      <c r="FW154" s="77">
        <f t="shared" si="3106"/>
        <v>507.95958464789646</v>
      </c>
      <c r="FX154" s="77">
        <f t="shared" si="3106"/>
        <v>507.95958464789646</v>
      </c>
      <c r="FY154" s="77">
        <f t="shared" si="3106"/>
        <v>507.95958464789646</v>
      </c>
      <c r="FZ154" s="77">
        <f t="shared" si="3106"/>
        <v>507.95958464789646</v>
      </c>
      <c r="GA154" s="77">
        <f t="shared" si="3106"/>
        <v>507.95958464789646</v>
      </c>
      <c r="GB154" s="77">
        <f t="shared" si="3106"/>
        <v>507.95958464789646</v>
      </c>
      <c r="GC154" s="77">
        <f t="shared" si="3106"/>
        <v>507.95958464789646</v>
      </c>
      <c r="GD154" s="77">
        <f t="shared" si="3106"/>
        <v>507.95958464789646</v>
      </c>
      <c r="GE154" s="77">
        <f t="shared" si="3106"/>
        <v>507.95958464789646</v>
      </c>
      <c r="GF154" s="77">
        <f t="shared" si="3106"/>
        <v>507.95958464789646</v>
      </c>
      <c r="GG154" s="77">
        <f t="shared" si="3106"/>
        <v>507.95958464789646</v>
      </c>
      <c r="GH154" s="77">
        <f t="shared" si="3106"/>
        <v>507.95958464789646</v>
      </c>
      <c r="GI154" s="77">
        <f t="shared" si="3106"/>
        <v>507.95958464789646</v>
      </c>
      <c r="GJ154" s="77">
        <f t="shared" si="3106"/>
        <v>507.95958464789646</v>
      </c>
      <c r="GK154" s="77">
        <f t="shared" si="3106"/>
        <v>507.95958464789646</v>
      </c>
      <c r="GL154" s="77">
        <f t="shared" ref="GL154:IG154" si="3107">IF(GL149=_xlfn.SINGLE(PrazoConcessao)*12,0,GM12)</f>
        <v>507.95958464789646</v>
      </c>
      <c r="GM154" s="77">
        <f t="shared" si="3107"/>
        <v>507.95958464789646</v>
      </c>
      <c r="GN154" s="77">
        <f t="shared" si="3107"/>
        <v>507.95958464789646</v>
      </c>
      <c r="GO154" s="77">
        <f t="shared" si="3107"/>
        <v>507.95958464789646</v>
      </c>
      <c r="GP154" s="77">
        <f t="shared" si="3107"/>
        <v>507.95958464789646</v>
      </c>
      <c r="GQ154" s="77">
        <f t="shared" si="3107"/>
        <v>507.95958464789646</v>
      </c>
      <c r="GR154" s="77">
        <f t="shared" si="3107"/>
        <v>507.95958464789646</v>
      </c>
      <c r="GS154" s="77">
        <f t="shared" si="3107"/>
        <v>507.95958464789646</v>
      </c>
      <c r="GT154" s="77">
        <f t="shared" si="3107"/>
        <v>507.95958464789646</v>
      </c>
      <c r="GU154" s="77">
        <f t="shared" si="3107"/>
        <v>507.95958464789646</v>
      </c>
      <c r="GV154" s="77">
        <f t="shared" si="3107"/>
        <v>507.95958464789646</v>
      </c>
      <c r="GW154" s="77">
        <f t="shared" si="3107"/>
        <v>507.95958464789646</v>
      </c>
      <c r="GX154" s="77">
        <f t="shared" si="3107"/>
        <v>507.95958464789646</v>
      </c>
      <c r="GY154" s="77">
        <f t="shared" si="3107"/>
        <v>507.95958464789646</v>
      </c>
      <c r="GZ154" s="77">
        <f t="shared" si="3107"/>
        <v>507.95958464789646</v>
      </c>
      <c r="HA154" s="77">
        <f t="shared" si="3107"/>
        <v>507.95958464789646</v>
      </c>
      <c r="HB154" s="77">
        <f t="shared" si="3107"/>
        <v>507.95958464789646</v>
      </c>
      <c r="HC154" s="77">
        <f t="shared" si="3107"/>
        <v>507.95958464789646</v>
      </c>
      <c r="HD154" s="77">
        <f t="shared" si="3107"/>
        <v>507.95958464789646</v>
      </c>
      <c r="HE154" s="77">
        <f t="shared" si="3107"/>
        <v>507.95958464789646</v>
      </c>
      <c r="HF154" s="77">
        <f t="shared" si="3107"/>
        <v>507.95958464789646</v>
      </c>
      <c r="HG154" s="77">
        <f t="shared" si="3107"/>
        <v>507.95958464789646</v>
      </c>
      <c r="HH154" s="77">
        <f t="shared" si="3107"/>
        <v>507.95958464789646</v>
      </c>
      <c r="HI154" s="77">
        <f t="shared" si="3107"/>
        <v>507.95958464789646</v>
      </c>
      <c r="HJ154" s="77">
        <f t="shared" si="3107"/>
        <v>507.95958464789646</v>
      </c>
      <c r="HK154" s="77">
        <f t="shared" si="3107"/>
        <v>507.95958464789646</v>
      </c>
      <c r="HL154" s="77">
        <f t="shared" si="3107"/>
        <v>507.95958464789646</v>
      </c>
      <c r="HM154" s="77">
        <f t="shared" si="3107"/>
        <v>507.95958464789646</v>
      </c>
      <c r="HN154" s="77">
        <f t="shared" si="3107"/>
        <v>507.95958464789646</v>
      </c>
      <c r="HO154" s="77">
        <f t="shared" si="3107"/>
        <v>507.95958464789646</v>
      </c>
      <c r="HP154" s="77">
        <f t="shared" si="3107"/>
        <v>507.95958464789646</v>
      </c>
      <c r="HQ154" s="77">
        <f t="shared" si="3107"/>
        <v>507.95958464789646</v>
      </c>
      <c r="HR154" s="77">
        <f t="shared" si="3107"/>
        <v>507.95958464789646</v>
      </c>
      <c r="HS154" s="77">
        <f t="shared" si="3107"/>
        <v>507.95958464789646</v>
      </c>
      <c r="HT154" s="77">
        <f t="shared" si="3107"/>
        <v>507.95958464789646</v>
      </c>
      <c r="HU154" s="77">
        <f t="shared" si="3107"/>
        <v>507.95958464789646</v>
      </c>
      <c r="HV154" s="77">
        <f t="shared" si="3107"/>
        <v>507.95958464789646</v>
      </c>
      <c r="HW154" s="77">
        <f t="shared" si="3107"/>
        <v>507.95958464789646</v>
      </c>
      <c r="HX154" s="77">
        <f t="shared" si="3107"/>
        <v>507.95958464789646</v>
      </c>
      <c r="HY154" s="77">
        <f t="shared" si="3107"/>
        <v>507.95958464789646</v>
      </c>
      <c r="HZ154" s="77">
        <f t="shared" si="3107"/>
        <v>507.95958464789646</v>
      </c>
      <c r="IA154" s="77">
        <f t="shared" si="3107"/>
        <v>507.95958464789646</v>
      </c>
      <c r="IB154" s="77">
        <f t="shared" si="3107"/>
        <v>507.95958464789646</v>
      </c>
      <c r="IC154" s="77">
        <f t="shared" si="3107"/>
        <v>507.95958464789646</v>
      </c>
      <c r="ID154" s="77">
        <f t="shared" si="3107"/>
        <v>507.95958464789646</v>
      </c>
      <c r="IE154" s="77">
        <f t="shared" si="3107"/>
        <v>507.95958464789646</v>
      </c>
      <c r="IF154" s="77">
        <f t="shared" si="3107"/>
        <v>507.95958464789646</v>
      </c>
      <c r="IG154" s="77">
        <f t="shared" si="3107"/>
        <v>0</v>
      </c>
    </row>
    <row r="155" spans="1:241" ht="12" x14ac:dyDescent="0.2">
      <c r="A155" s="142" t="s">
        <v>187</v>
      </c>
      <c r="B155" s="77">
        <f t="shared" ref="B155:BM155" si="3108">B28+B29</f>
        <v>7.9787725000000007</v>
      </c>
      <c r="C155" s="77">
        <f t="shared" si="3108"/>
        <v>7.9787725000000007</v>
      </c>
      <c r="D155" s="77">
        <f t="shared" si="3108"/>
        <v>7.9787725000000007</v>
      </c>
      <c r="E155" s="77">
        <f t="shared" si="3108"/>
        <v>7.9787725000000007</v>
      </c>
      <c r="F155" s="77">
        <f t="shared" si="3108"/>
        <v>7.9787725000000007</v>
      </c>
      <c r="G155" s="77">
        <f t="shared" si="3108"/>
        <v>7.9787725000000007</v>
      </c>
      <c r="H155" s="77">
        <f t="shared" si="3108"/>
        <v>7.9787725000000007</v>
      </c>
      <c r="I155" s="77">
        <f t="shared" si="3108"/>
        <v>7.9787725000000007</v>
      </c>
      <c r="J155" s="77">
        <f t="shared" si="3108"/>
        <v>7.9787725000000007</v>
      </c>
      <c r="K155" s="77">
        <f t="shared" si="3108"/>
        <v>7.9787725000000007</v>
      </c>
      <c r="L155" s="77">
        <f t="shared" si="3108"/>
        <v>7.9787725000000007</v>
      </c>
      <c r="M155" s="77">
        <f t="shared" si="3108"/>
        <v>7.9787725000000007</v>
      </c>
      <c r="N155" s="77">
        <f t="shared" si="3108"/>
        <v>7.9787725000000007</v>
      </c>
      <c r="O155" s="77">
        <f t="shared" si="3108"/>
        <v>7.9787725000000007</v>
      </c>
      <c r="P155" s="77">
        <f t="shared" si="3108"/>
        <v>7.9787725000000007</v>
      </c>
      <c r="Q155" s="77">
        <f t="shared" si="3108"/>
        <v>7.9787725000000007</v>
      </c>
      <c r="R155" s="77">
        <f t="shared" si="3108"/>
        <v>7.9787725000000007</v>
      </c>
      <c r="S155" s="77">
        <f t="shared" si="3108"/>
        <v>7.9787725000000007</v>
      </c>
      <c r="T155" s="77">
        <f t="shared" si="3108"/>
        <v>7.9787725000000007</v>
      </c>
      <c r="U155" s="77">
        <f t="shared" si="3108"/>
        <v>7.9787725000000007</v>
      </c>
      <c r="V155" s="77">
        <f t="shared" si="3108"/>
        <v>7.9787725000000007</v>
      </c>
      <c r="W155" s="77">
        <f t="shared" si="3108"/>
        <v>7.9787725000000007</v>
      </c>
      <c r="X155" s="77">
        <f t="shared" si="3108"/>
        <v>7.9787725000000007</v>
      </c>
      <c r="Y155" s="77">
        <f t="shared" si="3108"/>
        <v>7.9787725000000007</v>
      </c>
      <c r="Z155" s="77">
        <f t="shared" si="3108"/>
        <v>7.9787725000000007</v>
      </c>
      <c r="AA155" s="77">
        <f t="shared" si="3108"/>
        <v>7.9787725000000007</v>
      </c>
      <c r="AB155" s="77">
        <f t="shared" si="3108"/>
        <v>7.9787725000000007</v>
      </c>
      <c r="AC155" s="77">
        <f t="shared" si="3108"/>
        <v>7.9787725000000007</v>
      </c>
      <c r="AD155" s="77">
        <f t="shared" si="3108"/>
        <v>7.9787725000000007</v>
      </c>
      <c r="AE155" s="77">
        <f t="shared" si="3108"/>
        <v>7.9787725000000007</v>
      </c>
      <c r="AF155" s="77">
        <f t="shared" si="3108"/>
        <v>7.9787725000000007</v>
      </c>
      <c r="AG155" s="77">
        <f t="shared" si="3108"/>
        <v>7.9787725000000007</v>
      </c>
      <c r="AH155" s="77">
        <f t="shared" si="3108"/>
        <v>7.9787725000000007</v>
      </c>
      <c r="AI155" s="77">
        <f t="shared" si="3108"/>
        <v>7.9787725000000007</v>
      </c>
      <c r="AJ155" s="77">
        <f t="shared" si="3108"/>
        <v>7.9787725000000007</v>
      </c>
      <c r="AK155" s="77">
        <f t="shared" si="3108"/>
        <v>7.9787725000000007</v>
      </c>
      <c r="AL155" s="77">
        <f t="shared" si="3108"/>
        <v>7.9787725000000007</v>
      </c>
      <c r="AM155" s="77">
        <f t="shared" si="3108"/>
        <v>7.9787725000000007</v>
      </c>
      <c r="AN155" s="77">
        <f t="shared" si="3108"/>
        <v>7.9787725000000007</v>
      </c>
      <c r="AO155" s="77">
        <f t="shared" si="3108"/>
        <v>7.9787725000000007</v>
      </c>
      <c r="AP155" s="77">
        <f t="shared" si="3108"/>
        <v>7.9787725000000007</v>
      </c>
      <c r="AQ155" s="77">
        <f t="shared" si="3108"/>
        <v>7.9787725000000007</v>
      </c>
      <c r="AR155" s="77">
        <f t="shared" si="3108"/>
        <v>7.9787725000000007</v>
      </c>
      <c r="AS155" s="77">
        <f t="shared" si="3108"/>
        <v>7.9787725000000007</v>
      </c>
      <c r="AT155" s="77">
        <f t="shared" si="3108"/>
        <v>7.9787725000000007</v>
      </c>
      <c r="AU155" s="77">
        <f t="shared" si="3108"/>
        <v>7.9787725000000007</v>
      </c>
      <c r="AV155" s="77">
        <f t="shared" si="3108"/>
        <v>7.9787725000000007</v>
      </c>
      <c r="AW155" s="77">
        <f t="shared" si="3108"/>
        <v>7.9787725000000007</v>
      </c>
      <c r="AX155" s="77">
        <f t="shared" si="3108"/>
        <v>7.9787725000000007</v>
      </c>
      <c r="AY155" s="77">
        <f t="shared" si="3108"/>
        <v>7.9787725000000007</v>
      </c>
      <c r="AZ155" s="77">
        <f t="shared" si="3108"/>
        <v>7.9787725000000007</v>
      </c>
      <c r="BA155" s="77">
        <f t="shared" si="3108"/>
        <v>7.9787725000000007</v>
      </c>
      <c r="BB155" s="77">
        <f t="shared" si="3108"/>
        <v>7.9787725000000007</v>
      </c>
      <c r="BC155" s="77">
        <f t="shared" si="3108"/>
        <v>7.9787725000000007</v>
      </c>
      <c r="BD155" s="77">
        <f t="shared" si="3108"/>
        <v>7.9787725000000007</v>
      </c>
      <c r="BE155" s="77">
        <f t="shared" si="3108"/>
        <v>7.9787725000000007</v>
      </c>
      <c r="BF155" s="77">
        <f t="shared" si="3108"/>
        <v>7.9787725000000007</v>
      </c>
      <c r="BG155" s="77">
        <f t="shared" si="3108"/>
        <v>7.9787725000000007</v>
      </c>
      <c r="BH155" s="77">
        <f t="shared" si="3108"/>
        <v>7.9787725000000007</v>
      </c>
      <c r="BI155" s="77">
        <f t="shared" si="3108"/>
        <v>7.9787725000000007</v>
      </c>
      <c r="BJ155" s="77">
        <f t="shared" si="3108"/>
        <v>7.9787725000000007</v>
      </c>
      <c r="BK155" s="77">
        <f t="shared" si="3108"/>
        <v>7.9787725000000007</v>
      </c>
      <c r="BL155" s="77">
        <f t="shared" si="3108"/>
        <v>7.9787725000000007</v>
      </c>
      <c r="BM155" s="77">
        <f t="shared" si="3108"/>
        <v>7.9787725000000007</v>
      </c>
      <c r="BN155" s="77">
        <f t="shared" ref="BN155:DY155" si="3109">BN28+BN29</f>
        <v>7.9787725000000007</v>
      </c>
      <c r="BO155" s="77">
        <f t="shared" si="3109"/>
        <v>7.9787725000000007</v>
      </c>
      <c r="BP155" s="77">
        <f t="shared" si="3109"/>
        <v>7.9787725000000007</v>
      </c>
      <c r="BQ155" s="77">
        <f t="shared" si="3109"/>
        <v>7.9787725000000007</v>
      </c>
      <c r="BR155" s="77">
        <f t="shared" si="3109"/>
        <v>7.9787725000000007</v>
      </c>
      <c r="BS155" s="77">
        <f t="shared" si="3109"/>
        <v>7.9787725000000007</v>
      </c>
      <c r="BT155" s="77">
        <f t="shared" si="3109"/>
        <v>7.9787725000000007</v>
      </c>
      <c r="BU155" s="77">
        <f t="shared" si="3109"/>
        <v>7.9787725000000007</v>
      </c>
      <c r="BV155" s="77">
        <f t="shared" si="3109"/>
        <v>7.9787725000000007</v>
      </c>
      <c r="BW155" s="77">
        <f t="shared" si="3109"/>
        <v>7.9787725000000007</v>
      </c>
      <c r="BX155" s="77">
        <f t="shared" si="3109"/>
        <v>7.9787725000000007</v>
      </c>
      <c r="BY155" s="77">
        <f t="shared" si="3109"/>
        <v>7.9787725000000007</v>
      </c>
      <c r="BZ155" s="77">
        <f t="shared" si="3109"/>
        <v>7.9787725000000007</v>
      </c>
      <c r="CA155" s="77">
        <f t="shared" si="3109"/>
        <v>7.9787725000000007</v>
      </c>
      <c r="CB155" s="77">
        <f t="shared" si="3109"/>
        <v>7.9787725000000007</v>
      </c>
      <c r="CC155" s="77">
        <f t="shared" si="3109"/>
        <v>7.9787725000000007</v>
      </c>
      <c r="CD155" s="77">
        <f t="shared" si="3109"/>
        <v>7.9787725000000007</v>
      </c>
      <c r="CE155" s="77">
        <f t="shared" si="3109"/>
        <v>7.9787725000000007</v>
      </c>
      <c r="CF155" s="77">
        <f t="shared" si="3109"/>
        <v>7.9787725000000007</v>
      </c>
      <c r="CG155" s="77">
        <f t="shared" si="3109"/>
        <v>7.9787725000000007</v>
      </c>
      <c r="CH155" s="77">
        <f t="shared" si="3109"/>
        <v>7.9787725000000007</v>
      </c>
      <c r="CI155" s="77">
        <f t="shared" si="3109"/>
        <v>7.9787725000000007</v>
      </c>
      <c r="CJ155" s="77">
        <f t="shared" si="3109"/>
        <v>7.9787725000000007</v>
      </c>
      <c r="CK155" s="77">
        <f t="shared" si="3109"/>
        <v>7.9787725000000007</v>
      </c>
      <c r="CL155" s="77">
        <f t="shared" si="3109"/>
        <v>7.9787725000000007</v>
      </c>
      <c r="CM155" s="77">
        <f t="shared" si="3109"/>
        <v>7.9787725000000007</v>
      </c>
      <c r="CN155" s="77">
        <f t="shared" si="3109"/>
        <v>7.9787725000000007</v>
      </c>
      <c r="CO155" s="77">
        <f t="shared" si="3109"/>
        <v>7.9787725000000007</v>
      </c>
      <c r="CP155" s="77">
        <f t="shared" si="3109"/>
        <v>7.9787725000000007</v>
      </c>
      <c r="CQ155" s="77">
        <f t="shared" si="3109"/>
        <v>7.9787725000000007</v>
      </c>
      <c r="CR155" s="77">
        <f t="shared" si="3109"/>
        <v>7.9787725000000007</v>
      </c>
      <c r="CS155" s="77">
        <f t="shared" si="3109"/>
        <v>7.9787725000000007</v>
      </c>
      <c r="CT155" s="77">
        <f t="shared" si="3109"/>
        <v>7.9787725000000007</v>
      </c>
      <c r="CU155" s="77">
        <f t="shared" si="3109"/>
        <v>7.9787725000000007</v>
      </c>
      <c r="CV155" s="77">
        <f t="shared" si="3109"/>
        <v>7.9787725000000007</v>
      </c>
      <c r="CW155" s="77">
        <f t="shared" si="3109"/>
        <v>7.9787725000000007</v>
      </c>
      <c r="CX155" s="77">
        <f t="shared" si="3109"/>
        <v>7.9787725000000007</v>
      </c>
      <c r="CY155" s="77">
        <f t="shared" si="3109"/>
        <v>7.9787725000000007</v>
      </c>
      <c r="CZ155" s="77">
        <f t="shared" si="3109"/>
        <v>7.9787725000000007</v>
      </c>
      <c r="DA155" s="77">
        <f t="shared" si="3109"/>
        <v>7.9787725000000007</v>
      </c>
      <c r="DB155" s="77">
        <f t="shared" si="3109"/>
        <v>7.9787725000000007</v>
      </c>
      <c r="DC155" s="77">
        <f t="shared" si="3109"/>
        <v>7.9787725000000007</v>
      </c>
      <c r="DD155" s="77">
        <f t="shared" si="3109"/>
        <v>7.9787725000000007</v>
      </c>
      <c r="DE155" s="77">
        <f t="shared" si="3109"/>
        <v>7.9787725000000007</v>
      </c>
      <c r="DF155" s="77">
        <f t="shared" si="3109"/>
        <v>7.9787725000000007</v>
      </c>
      <c r="DG155" s="77">
        <f t="shared" si="3109"/>
        <v>7.9787725000000007</v>
      </c>
      <c r="DH155" s="77">
        <f t="shared" si="3109"/>
        <v>7.9787725000000007</v>
      </c>
      <c r="DI155" s="77">
        <f t="shared" si="3109"/>
        <v>7.9787725000000007</v>
      </c>
      <c r="DJ155" s="77">
        <f t="shared" si="3109"/>
        <v>7.9787725000000007</v>
      </c>
      <c r="DK155" s="77">
        <f t="shared" si="3109"/>
        <v>7.9787725000000007</v>
      </c>
      <c r="DL155" s="77">
        <f t="shared" si="3109"/>
        <v>7.9787725000000007</v>
      </c>
      <c r="DM155" s="77">
        <f t="shared" si="3109"/>
        <v>7.9787725000000007</v>
      </c>
      <c r="DN155" s="77">
        <f t="shared" si="3109"/>
        <v>7.9787725000000007</v>
      </c>
      <c r="DO155" s="77">
        <f t="shared" si="3109"/>
        <v>7.9787725000000007</v>
      </c>
      <c r="DP155" s="77">
        <f t="shared" si="3109"/>
        <v>7.9787725000000007</v>
      </c>
      <c r="DQ155" s="77">
        <f t="shared" si="3109"/>
        <v>7.9787725000000007</v>
      </c>
      <c r="DR155" s="77">
        <f t="shared" si="3109"/>
        <v>7.9787725000000007</v>
      </c>
      <c r="DS155" s="77">
        <f t="shared" si="3109"/>
        <v>7.9787725000000007</v>
      </c>
      <c r="DT155" s="77">
        <f t="shared" si="3109"/>
        <v>7.9787725000000007</v>
      </c>
      <c r="DU155" s="77">
        <f t="shared" si="3109"/>
        <v>7.9787725000000007</v>
      </c>
      <c r="DV155" s="77">
        <f t="shared" si="3109"/>
        <v>7.9787725000000007</v>
      </c>
      <c r="DW155" s="77">
        <f t="shared" si="3109"/>
        <v>7.9787725000000007</v>
      </c>
      <c r="DX155" s="77">
        <f t="shared" si="3109"/>
        <v>7.9787725000000007</v>
      </c>
      <c r="DY155" s="77">
        <f t="shared" si="3109"/>
        <v>7.9787725000000007</v>
      </c>
      <c r="DZ155" s="77">
        <f t="shared" ref="DZ155:GK155" si="3110">DZ28+DZ29</f>
        <v>7.9787725000000007</v>
      </c>
      <c r="EA155" s="77">
        <f t="shared" si="3110"/>
        <v>7.9787725000000007</v>
      </c>
      <c r="EB155" s="77">
        <f t="shared" si="3110"/>
        <v>7.9787725000000007</v>
      </c>
      <c r="EC155" s="77">
        <f t="shared" si="3110"/>
        <v>7.9787725000000007</v>
      </c>
      <c r="ED155" s="77">
        <f t="shared" si="3110"/>
        <v>7.9787725000000007</v>
      </c>
      <c r="EE155" s="77">
        <f t="shared" si="3110"/>
        <v>7.9787725000000007</v>
      </c>
      <c r="EF155" s="77">
        <f t="shared" si="3110"/>
        <v>7.9787725000000007</v>
      </c>
      <c r="EG155" s="77">
        <f t="shared" si="3110"/>
        <v>7.9787725000000007</v>
      </c>
      <c r="EH155" s="77">
        <f t="shared" si="3110"/>
        <v>7.9787725000000007</v>
      </c>
      <c r="EI155" s="77">
        <f t="shared" si="3110"/>
        <v>7.9787725000000007</v>
      </c>
      <c r="EJ155" s="77">
        <f t="shared" si="3110"/>
        <v>7.9787725000000007</v>
      </c>
      <c r="EK155" s="77">
        <f t="shared" si="3110"/>
        <v>7.9787725000000007</v>
      </c>
      <c r="EL155" s="77">
        <f t="shared" si="3110"/>
        <v>7.9787725000000007</v>
      </c>
      <c r="EM155" s="77">
        <f t="shared" si="3110"/>
        <v>7.9787725000000007</v>
      </c>
      <c r="EN155" s="77">
        <f t="shared" si="3110"/>
        <v>7.9787725000000007</v>
      </c>
      <c r="EO155" s="77">
        <f t="shared" si="3110"/>
        <v>7.9787725000000007</v>
      </c>
      <c r="EP155" s="77">
        <f t="shared" si="3110"/>
        <v>7.9787725000000007</v>
      </c>
      <c r="EQ155" s="77">
        <f t="shared" si="3110"/>
        <v>7.9787725000000007</v>
      </c>
      <c r="ER155" s="77">
        <f t="shared" si="3110"/>
        <v>7.9787725000000007</v>
      </c>
      <c r="ES155" s="77">
        <f t="shared" si="3110"/>
        <v>7.9787725000000007</v>
      </c>
      <c r="ET155" s="77">
        <f t="shared" si="3110"/>
        <v>7.9787725000000007</v>
      </c>
      <c r="EU155" s="77">
        <f t="shared" si="3110"/>
        <v>7.9787725000000007</v>
      </c>
      <c r="EV155" s="77">
        <f t="shared" si="3110"/>
        <v>7.9787725000000007</v>
      </c>
      <c r="EW155" s="77">
        <f t="shared" si="3110"/>
        <v>7.9787725000000007</v>
      </c>
      <c r="EX155" s="77">
        <f t="shared" si="3110"/>
        <v>7.9787725000000007</v>
      </c>
      <c r="EY155" s="77">
        <f t="shared" si="3110"/>
        <v>7.9787725000000007</v>
      </c>
      <c r="EZ155" s="77">
        <f t="shared" si="3110"/>
        <v>7.9787725000000007</v>
      </c>
      <c r="FA155" s="77">
        <f t="shared" si="3110"/>
        <v>7.9787725000000007</v>
      </c>
      <c r="FB155" s="77">
        <f t="shared" si="3110"/>
        <v>7.9787725000000007</v>
      </c>
      <c r="FC155" s="77">
        <f t="shared" si="3110"/>
        <v>7.9787725000000007</v>
      </c>
      <c r="FD155" s="77">
        <f t="shared" si="3110"/>
        <v>7.9787725000000007</v>
      </c>
      <c r="FE155" s="77">
        <f t="shared" si="3110"/>
        <v>7.9787725000000007</v>
      </c>
      <c r="FF155" s="77">
        <f t="shared" si="3110"/>
        <v>7.9787725000000007</v>
      </c>
      <c r="FG155" s="77">
        <f t="shared" si="3110"/>
        <v>7.9787725000000007</v>
      </c>
      <c r="FH155" s="77">
        <f t="shared" si="3110"/>
        <v>7.9787725000000007</v>
      </c>
      <c r="FI155" s="77">
        <f t="shared" si="3110"/>
        <v>7.9787725000000007</v>
      </c>
      <c r="FJ155" s="77">
        <f t="shared" si="3110"/>
        <v>7.9787725000000007</v>
      </c>
      <c r="FK155" s="77">
        <f t="shared" si="3110"/>
        <v>7.9787725000000007</v>
      </c>
      <c r="FL155" s="77">
        <f t="shared" si="3110"/>
        <v>7.9787725000000007</v>
      </c>
      <c r="FM155" s="77">
        <f t="shared" si="3110"/>
        <v>7.9787725000000007</v>
      </c>
      <c r="FN155" s="77">
        <f t="shared" si="3110"/>
        <v>7.9787725000000007</v>
      </c>
      <c r="FO155" s="77">
        <f t="shared" si="3110"/>
        <v>7.9787725000000007</v>
      </c>
      <c r="FP155" s="77">
        <f t="shared" si="3110"/>
        <v>7.9787725000000007</v>
      </c>
      <c r="FQ155" s="77">
        <f t="shared" si="3110"/>
        <v>7.9787725000000007</v>
      </c>
      <c r="FR155" s="77">
        <f t="shared" si="3110"/>
        <v>7.9787725000000007</v>
      </c>
      <c r="FS155" s="77">
        <f t="shared" si="3110"/>
        <v>7.9787725000000007</v>
      </c>
      <c r="FT155" s="77">
        <f t="shared" si="3110"/>
        <v>7.9787725000000007</v>
      </c>
      <c r="FU155" s="77">
        <f t="shared" si="3110"/>
        <v>7.9787725000000007</v>
      </c>
      <c r="FV155" s="77">
        <f t="shared" si="3110"/>
        <v>7.9787725000000007</v>
      </c>
      <c r="FW155" s="77">
        <f t="shared" si="3110"/>
        <v>7.9787725000000007</v>
      </c>
      <c r="FX155" s="77">
        <f t="shared" si="3110"/>
        <v>7.9787725000000007</v>
      </c>
      <c r="FY155" s="77">
        <f t="shared" si="3110"/>
        <v>7.9787725000000007</v>
      </c>
      <c r="FZ155" s="77">
        <f t="shared" si="3110"/>
        <v>7.9787725000000007</v>
      </c>
      <c r="GA155" s="77">
        <f t="shared" si="3110"/>
        <v>7.9787725000000007</v>
      </c>
      <c r="GB155" s="77">
        <f t="shared" si="3110"/>
        <v>7.9787725000000007</v>
      </c>
      <c r="GC155" s="77">
        <f t="shared" si="3110"/>
        <v>7.9787725000000007</v>
      </c>
      <c r="GD155" s="77">
        <f t="shared" si="3110"/>
        <v>7.9787725000000007</v>
      </c>
      <c r="GE155" s="77">
        <f t="shared" si="3110"/>
        <v>7.9787725000000007</v>
      </c>
      <c r="GF155" s="77">
        <f t="shared" si="3110"/>
        <v>7.9787725000000007</v>
      </c>
      <c r="GG155" s="77">
        <f t="shared" si="3110"/>
        <v>7.9787725000000007</v>
      </c>
      <c r="GH155" s="77">
        <f t="shared" si="3110"/>
        <v>7.9787725000000007</v>
      </c>
      <c r="GI155" s="77">
        <f t="shared" si="3110"/>
        <v>7.9787725000000007</v>
      </c>
      <c r="GJ155" s="77">
        <f t="shared" si="3110"/>
        <v>7.9787725000000007</v>
      </c>
      <c r="GK155" s="77">
        <f t="shared" si="3110"/>
        <v>7.9787725000000007</v>
      </c>
      <c r="GL155" s="77">
        <f t="shared" ref="GL155:IG155" si="3111">GL28+GL29</f>
        <v>7.9787725000000007</v>
      </c>
      <c r="GM155" s="77">
        <f t="shared" si="3111"/>
        <v>7.9787725000000007</v>
      </c>
      <c r="GN155" s="77">
        <f t="shared" si="3111"/>
        <v>7.9787725000000007</v>
      </c>
      <c r="GO155" s="77">
        <f t="shared" si="3111"/>
        <v>7.9787725000000007</v>
      </c>
      <c r="GP155" s="77">
        <f t="shared" si="3111"/>
        <v>7.9787725000000007</v>
      </c>
      <c r="GQ155" s="77">
        <f t="shared" si="3111"/>
        <v>7.9787725000000007</v>
      </c>
      <c r="GR155" s="77">
        <f t="shared" si="3111"/>
        <v>7.9787725000000007</v>
      </c>
      <c r="GS155" s="77">
        <f t="shared" si="3111"/>
        <v>7.9787725000000007</v>
      </c>
      <c r="GT155" s="77">
        <f t="shared" si="3111"/>
        <v>7.9787725000000007</v>
      </c>
      <c r="GU155" s="77">
        <f t="shared" si="3111"/>
        <v>7.9787725000000007</v>
      </c>
      <c r="GV155" s="77">
        <f t="shared" si="3111"/>
        <v>7.9787725000000007</v>
      </c>
      <c r="GW155" s="77">
        <f t="shared" si="3111"/>
        <v>7.9787725000000007</v>
      </c>
      <c r="GX155" s="77">
        <f t="shared" si="3111"/>
        <v>7.9787725000000007</v>
      </c>
      <c r="GY155" s="77">
        <f t="shared" si="3111"/>
        <v>7.9787725000000007</v>
      </c>
      <c r="GZ155" s="77">
        <f t="shared" si="3111"/>
        <v>7.9787725000000007</v>
      </c>
      <c r="HA155" s="77">
        <f t="shared" si="3111"/>
        <v>7.9787725000000007</v>
      </c>
      <c r="HB155" s="77">
        <f t="shared" si="3111"/>
        <v>7.9787725000000007</v>
      </c>
      <c r="HC155" s="77">
        <f t="shared" si="3111"/>
        <v>7.9787725000000007</v>
      </c>
      <c r="HD155" s="77">
        <f t="shared" si="3111"/>
        <v>7.9787725000000007</v>
      </c>
      <c r="HE155" s="77">
        <f t="shared" si="3111"/>
        <v>7.9787725000000007</v>
      </c>
      <c r="HF155" s="77">
        <f t="shared" si="3111"/>
        <v>7.9787725000000007</v>
      </c>
      <c r="HG155" s="77">
        <f t="shared" si="3111"/>
        <v>7.9787725000000007</v>
      </c>
      <c r="HH155" s="77">
        <f t="shared" si="3111"/>
        <v>7.9787725000000007</v>
      </c>
      <c r="HI155" s="77">
        <f t="shared" si="3111"/>
        <v>7.9787725000000007</v>
      </c>
      <c r="HJ155" s="77">
        <f t="shared" si="3111"/>
        <v>7.9787725000000007</v>
      </c>
      <c r="HK155" s="77">
        <f t="shared" si="3111"/>
        <v>7.9787725000000007</v>
      </c>
      <c r="HL155" s="77">
        <f t="shared" si="3111"/>
        <v>7.9787725000000007</v>
      </c>
      <c r="HM155" s="77">
        <f t="shared" si="3111"/>
        <v>7.9787725000000007</v>
      </c>
      <c r="HN155" s="77">
        <f t="shared" si="3111"/>
        <v>7.9787725000000007</v>
      </c>
      <c r="HO155" s="77">
        <f t="shared" si="3111"/>
        <v>7.9787725000000007</v>
      </c>
      <c r="HP155" s="77">
        <f t="shared" si="3111"/>
        <v>7.9787725000000007</v>
      </c>
      <c r="HQ155" s="77">
        <f t="shared" si="3111"/>
        <v>7.9787725000000007</v>
      </c>
      <c r="HR155" s="77">
        <f t="shared" si="3111"/>
        <v>7.9787725000000007</v>
      </c>
      <c r="HS155" s="77">
        <f t="shared" si="3111"/>
        <v>7.9787725000000007</v>
      </c>
      <c r="HT155" s="77">
        <f t="shared" si="3111"/>
        <v>7.9787725000000007</v>
      </c>
      <c r="HU155" s="77">
        <f t="shared" si="3111"/>
        <v>7.9787725000000007</v>
      </c>
      <c r="HV155" s="77">
        <f t="shared" si="3111"/>
        <v>7.9787725000000007</v>
      </c>
      <c r="HW155" s="77">
        <f t="shared" si="3111"/>
        <v>7.9787725000000007</v>
      </c>
      <c r="HX155" s="77">
        <f t="shared" si="3111"/>
        <v>7.9787725000000007</v>
      </c>
      <c r="HY155" s="77">
        <f t="shared" si="3111"/>
        <v>7.9787725000000007</v>
      </c>
      <c r="HZ155" s="77">
        <f t="shared" si="3111"/>
        <v>7.9787725000000007</v>
      </c>
      <c r="IA155" s="77">
        <f t="shared" si="3111"/>
        <v>7.9787725000000007</v>
      </c>
      <c r="IB155" s="77">
        <f t="shared" si="3111"/>
        <v>7.9787725000000007</v>
      </c>
      <c r="IC155" s="77">
        <f t="shared" si="3111"/>
        <v>7.9787725000000007</v>
      </c>
      <c r="ID155" s="77">
        <f t="shared" si="3111"/>
        <v>7.9787725000000007</v>
      </c>
      <c r="IE155" s="77">
        <f t="shared" si="3111"/>
        <v>7.9787725000000007</v>
      </c>
      <c r="IF155" s="77">
        <f t="shared" si="3111"/>
        <v>7.9787725000000007</v>
      </c>
      <c r="IG155" s="77">
        <f t="shared" si="3111"/>
        <v>7.9787725000000007</v>
      </c>
    </row>
    <row r="156" spans="1:241" s="22" customFormat="1" ht="12" x14ac:dyDescent="0.2">
      <c r="A156" s="35" t="s">
        <v>188</v>
      </c>
      <c r="B156" s="147">
        <f t="shared" ref="B156:AV156" ca="1" si="3112">SUM(B157:B157)</f>
        <v>1493.75</v>
      </c>
      <c r="C156" s="147">
        <f t="shared" ca="1" si="3112"/>
        <v>1686.6631799163181</v>
      </c>
      <c r="D156" s="147">
        <f t="shared" ca="1" si="3112"/>
        <v>1878.7360236981824</v>
      </c>
      <c r="E156" s="147">
        <f t="shared" ca="1" si="3112"/>
        <v>2069.9649856235064</v>
      </c>
      <c r="F156" s="147">
        <f t="shared" ca="1" si="3112"/>
        <v>4196.7739357370856</v>
      </c>
      <c r="G156" s="147">
        <f t="shared" ca="1" si="3112"/>
        <v>6307.3097177395794</v>
      </c>
      <c r="H156" s="147">
        <f t="shared" ca="1" si="3112"/>
        <v>8372.3470851359671</v>
      </c>
      <c r="I156" s="147">
        <f t="shared" ca="1" si="3112"/>
        <v>10285.07681009374</v>
      </c>
      <c r="J156" s="147">
        <f t="shared" ca="1" si="3112"/>
        <v>12182.479945810186</v>
      </c>
      <c r="K156" s="147">
        <f t="shared" ca="1" si="3112"/>
        <v>14064.428898925182</v>
      </c>
      <c r="L156" s="147">
        <f t="shared" ca="1" si="3112"/>
        <v>14750.927201178354</v>
      </c>
      <c r="M156" s="147">
        <f t="shared" ca="1" si="3112"/>
        <v>15982.007267944717</v>
      </c>
      <c r="N156" s="147">
        <f t="shared" ca="1" si="3112"/>
        <v>15866.113183461079</v>
      </c>
      <c r="O156" s="147">
        <f t="shared" ca="1" si="3112"/>
        <v>15750.219098977441</v>
      </c>
      <c r="P156" s="147">
        <f t="shared" ca="1" si="3112"/>
        <v>15634.325014493803</v>
      </c>
      <c r="Q156" s="147">
        <f t="shared" ca="1" si="3112"/>
        <v>15518.430930010165</v>
      </c>
      <c r="R156" s="147">
        <f t="shared" ca="1" si="3112"/>
        <v>15402.536845526527</v>
      </c>
      <c r="S156" s="147">
        <f t="shared" ca="1" si="3112"/>
        <v>15286.642761042889</v>
      </c>
      <c r="T156" s="147">
        <f t="shared" ca="1" si="3112"/>
        <v>15170.748676559251</v>
      </c>
      <c r="U156" s="147">
        <f t="shared" ca="1" si="3112"/>
        <v>15054.854592075613</v>
      </c>
      <c r="V156" s="147">
        <f t="shared" ca="1" si="3112"/>
        <v>14938.960507591975</v>
      </c>
      <c r="W156" s="147">
        <f t="shared" ca="1" si="3112"/>
        <v>14823.066423108337</v>
      </c>
      <c r="X156" s="147">
        <f t="shared" ca="1" si="3112"/>
        <v>14707.172338624699</v>
      </c>
      <c r="Y156" s="147">
        <f t="shared" ca="1" si="3112"/>
        <v>14591.278254141062</v>
      </c>
      <c r="Z156" s="147">
        <f t="shared" ca="1" si="3112"/>
        <v>14475.384169657424</v>
      </c>
      <c r="AA156" s="147">
        <f t="shared" ca="1" si="3112"/>
        <v>14359.490085173786</v>
      </c>
      <c r="AB156" s="147">
        <f t="shared" ca="1" si="3112"/>
        <v>14243.596000690148</v>
      </c>
      <c r="AC156" s="147">
        <f t="shared" ca="1" si="3112"/>
        <v>14127.70191620651</v>
      </c>
      <c r="AD156" s="147">
        <f t="shared" ca="1" si="3112"/>
        <v>14011.807831722872</v>
      </c>
      <c r="AE156" s="147">
        <f t="shared" ca="1" si="3112"/>
        <v>13895.913747239234</v>
      </c>
      <c r="AF156" s="147">
        <f t="shared" ca="1" si="3112"/>
        <v>13780.019662755596</v>
      </c>
      <c r="AG156" s="147">
        <f t="shared" ca="1" si="3112"/>
        <v>13664.125578271958</v>
      </c>
      <c r="AH156" s="147">
        <f t="shared" ca="1" si="3112"/>
        <v>13548.23149378832</v>
      </c>
      <c r="AI156" s="147">
        <f t="shared" ca="1" si="3112"/>
        <v>13432.337409304682</v>
      </c>
      <c r="AJ156" s="147">
        <f t="shared" ca="1" si="3112"/>
        <v>13316.443324821044</v>
      </c>
      <c r="AK156" s="147">
        <f t="shared" ca="1" si="3112"/>
        <v>13200.549240337406</v>
      </c>
      <c r="AL156" s="147">
        <f t="shared" ca="1" si="3112"/>
        <v>13084.655155853769</v>
      </c>
      <c r="AM156" s="147">
        <f t="shared" ca="1" si="3112"/>
        <v>12968.761071370131</v>
      </c>
      <c r="AN156" s="147">
        <f t="shared" ca="1" si="3112"/>
        <v>12852.866986886493</v>
      </c>
      <c r="AO156" s="147">
        <f t="shared" ca="1" si="3112"/>
        <v>12736.972902402855</v>
      </c>
      <c r="AP156" s="147">
        <f t="shared" ca="1" si="3112"/>
        <v>12621.078817919217</v>
      </c>
      <c r="AQ156" s="147">
        <f t="shared" ca="1" si="3112"/>
        <v>12505.184733435579</v>
      </c>
      <c r="AR156" s="147">
        <f t="shared" ca="1" si="3112"/>
        <v>12389.290648951941</v>
      </c>
      <c r="AS156" s="147">
        <f t="shared" ca="1" si="3112"/>
        <v>12273.396564468303</v>
      </c>
      <c r="AT156" s="147">
        <f t="shared" ca="1" si="3112"/>
        <v>12157.502479984665</v>
      </c>
      <c r="AU156" s="147">
        <f t="shared" ca="1" si="3112"/>
        <v>12041.608395501027</v>
      </c>
      <c r="AV156" s="147">
        <f t="shared" ca="1" si="3112"/>
        <v>11925.714311017389</v>
      </c>
      <c r="AW156" s="147">
        <f t="shared" ref="AW156:DH156" ca="1" si="3113">SUM(AW157:AW157)</f>
        <v>11809.820226533751</v>
      </c>
      <c r="AX156" s="147">
        <f t="shared" ca="1" si="3113"/>
        <v>11693.926142050113</v>
      </c>
      <c r="AY156" s="147">
        <f t="shared" ca="1" si="3113"/>
        <v>11578.032057566475</v>
      </c>
      <c r="AZ156" s="147">
        <f t="shared" ca="1" si="3113"/>
        <v>11462.137973082838</v>
      </c>
      <c r="BA156" s="147">
        <f t="shared" ca="1" si="3113"/>
        <v>11346.2438885992</v>
      </c>
      <c r="BB156" s="147">
        <f t="shared" ca="1" si="3113"/>
        <v>11230.349804115562</v>
      </c>
      <c r="BC156" s="147">
        <f t="shared" ca="1" si="3113"/>
        <v>11114.455719631924</v>
      </c>
      <c r="BD156" s="147">
        <f t="shared" ca="1" si="3113"/>
        <v>10998.561635148286</v>
      </c>
      <c r="BE156" s="147">
        <f t="shared" ca="1" si="3113"/>
        <v>10882.667550664648</v>
      </c>
      <c r="BF156" s="147">
        <f t="shared" ca="1" si="3113"/>
        <v>10766.77346618101</v>
      </c>
      <c r="BG156" s="147">
        <f t="shared" ca="1" si="3113"/>
        <v>10650.879381697372</v>
      </c>
      <c r="BH156" s="147">
        <f t="shared" ca="1" si="3113"/>
        <v>10534.985297213734</v>
      </c>
      <c r="BI156" s="147">
        <f t="shared" ca="1" si="3113"/>
        <v>10419.091212730096</v>
      </c>
      <c r="BJ156" s="147">
        <f t="shared" ca="1" si="3113"/>
        <v>10303.197128246458</v>
      </c>
      <c r="BK156" s="147">
        <f t="shared" ca="1" si="3113"/>
        <v>10187.30304376282</v>
      </c>
      <c r="BL156" s="147">
        <f t="shared" ca="1" si="3113"/>
        <v>10071.408959279182</v>
      </c>
      <c r="BM156" s="147">
        <f t="shared" ca="1" si="3113"/>
        <v>9955.5148747955445</v>
      </c>
      <c r="BN156" s="147">
        <f t="shared" ca="1" si="3113"/>
        <v>9839.6207903119066</v>
      </c>
      <c r="BO156" s="147">
        <f t="shared" ca="1" si="3113"/>
        <v>9723.7267058282687</v>
      </c>
      <c r="BP156" s="147">
        <f t="shared" ca="1" si="3113"/>
        <v>9607.8326213446308</v>
      </c>
      <c r="BQ156" s="147">
        <f t="shared" ca="1" si="3113"/>
        <v>9491.9385368609928</v>
      </c>
      <c r="BR156" s="147">
        <f t="shared" ca="1" si="3113"/>
        <v>9376.0444523773549</v>
      </c>
      <c r="BS156" s="147">
        <f t="shared" ca="1" si="3113"/>
        <v>9260.150367893717</v>
      </c>
      <c r="BT156" s="147">
        <f t="shared" ca="1" si="3113"/>
        <v>9144.256283410079</v>
      </c>
      <c r="BU156" s="147">
        <f t="shared" ca="1" si="3113"/>
        <v>9028.3621989264411</v>
      </c>
      <c r="BV156" s="147">
        <f t="shared" ca="1" si="3113"/>
        <v>8912.4681144428032</v>
      </c>
      <c r="BW156" s="147">
        <f t="shared" ca="1" si="3113"/>
        <v>8796.5740299591653</v>
      </c>
      <c r="BX156" s="147">
        <f t="shared" ca="1" si="3113"/>
        <v>8680.6799454755273</v>
      </c>
      <c r="BY156" s="147">
        <f t="shared" ca="1" si="3113"/>
        <v>8564.7858609918894</v>
      </c>
      <c r="BZ156" s="147">
        <f t="shared" ca="1" si="3113"/>
        <v>8448.8917765082515</v>
      </c>
      <c r="CA156" s="147">
        <f t="shared" ca="1" si="3113"/>
        <v>8332.9976920246136</v>
      </c>
      <c r="CB156" s="147">
        <f t="shared" ca="1" si="3113"/>
        <v>8217.1036075409756</v>
      </c>
      <c r="CC156" s="147">
        <f t="shared" ca="1" si="3113"/>
        <v>8101.2095230573386</v>
      </c>
      <c r="CD156" s="147">
        <f t="shared" ca="1" si="3113"/>
        <v>7985.3154385737016</v>
      </c>
      <c r="CE156" s="147">
        <f t="shared" ca="1" si="3113"/>
        <v>7869.4213540900646</v>
      </c>
      <c r="CF156" s="147">
        <f t="shared" ca="1" si="3113"/>
        <v>7753.5272696064276</v>
      </c>
      <c r="CG156" s="147">
        <f t="shared" ca="1" si="3113"/>
        <v>7637.6331851227906</v>
      </c>
      <c r="CH156" s="147">
        <f t="shared" ca="1" si="3113"/>
        <v>7521.7391006391535</v>
      </c>
      <c r="CI156" s="147">
        <f t="shared" ca="1" si="3113"/>
        <v>7405.8450161555165</v>
      </c>
      <c r="CJ156" s="147">
        <f t="shared" ca="1" si="3113"/>
        <v>7289.9509316718795</v>
      </c>
      <c r="CK156" s="147">
        <f t="shared" ca="1" si="3113"/>
        <v>7174.0568471882425</v>
      </c>
      <c r="CL156" s="147">
        <f t="shared" ca="1" si="3113"/>
        <v>7058.1627627046055</v>
      </c>
      <c r="CM156" s="147">
        <f t="shared" ca="1" si="3113"/>
        <v>6942.2686782209685</v>
      </c>
      <c r="CN156" s="147">
        <f t="shared" ca="1" si="3113"/>
        <v>6826.3745937373315</v>
      </c>
      <c r="CO156" s="147">
        <f t="shared" ca="1" si="3113"/>
        <v>6710.4805092536944</v>
      </c>
      <c r="CP156" s="147">
        <f t="shared" ca="1" si="3113"/>
        <v>6594.5864247700574</v>
      </c>
      <c r="CQ156" s="147">
        <f t="shared" ca="1" si="3113"/>
        <v>6478.6923402864204</v>
      </c>
      <c r="CR156" s="147">
        <f t="shared" ca="1" si="3113"/>
        <v>6362.7982558027834</v>
      </c>
      <c r="CS156" s="147">
        <f t="shared" ca="1" si="3113"/>
        <v>6246.9041713191464</v>
      </c>
      <c r="CT156" s="147">
        <f t="shared" ca="1" si="3113"/>
        <v>6131.0100868355094</v>
      </c>
      <c r="CU156" s="147">
        <f t="shared" ca="1" si="3113"/>
        <v>6015.1160023518723</v>
      </c>
      <c r="CV156" s="147">
        <f t="shared" ca="1" si="3113"/>
        <v>5899.2219178682353</v>
      </c>
      <c r="CW156" s="147">
        <f t="shared" ca="1" si="3113"/>
        <v>5783.3278333845983</v>
      </c>
      <c r="CX156" s="147">
        <f t="shared" ca="1" si="3113"/>
        <v>5667.4337489009613</v>
      </c>
      <c r="CY156" s="147">
        <f t="shared" ca="1" si="3113"/>
        <v>5551.5396644173243</v>
      </c>
      <c r="CZ156" s="147">
        <f t="shared" ca="1" si="3113"/>
        <v>5435.6455799336873</v>
      </c>
      <c r="DA156" s="147">
        <f t="shared" ca="1" si="3113"/>
        <v>5319.7514954500502</v>
      </c>
      <c r="DB156" s="147">
        <f t="shared" ca="1" si="3113"/>
        <v>5203.8574109664132</v>
      </c>
      <c r="DC156" s="147">
        <f t="shared" ca="1" si="3113"/>
        <v>5087.9633264827762</v>
      </c>
      <c r="DD156" s="147">
        <f t="shared" ca="1" si="3113"/>
        <v>4972.0692419991392</v>
      </c>
      <c r="DE156" s="147">
        <f t="shared" ca="1" si="3113"/>
        <v>4856.1751575155022</v>
      </c>
      <c r="DF156" s="147">
        <f t="shared" ca="1" si="3113"/>
        <v>4740.2810730318652</v>
      </c>
      <c r="DG156" s="147">
        <f t="shared" ca="1" si="3113"/>
        <v>4624.3869885482281</v>
      </c>
      <c r="DH156" s="147">
        <f t="shared" ca="1" si="3113"/>
        <v>4508.4929040645911</v>
      </c>
      <c r="DI156" s="147">
        <f t="shared" ref="DI156:FT156" ca="1" si="3114">SUM(DI157:DI157)</f>
        <v>4392.5988195809541</v>
      </c>
      <c r="DJ156" s="147">
        <f t="shared" ca="1" si="3114"/>
        <v>4276.7047350973171</v>
      </c>
      <c r="DK156" s="147">
        <f t="shared" ca="1" si="3114"/>
        <v>4160.8106506136801</v>
      </c>
      <c r="DL156" s="147">
        <f t="shared" ca="1" si="3114"/>
        <v>4044.9165661300426</v>
      </c>
      <c r="DM156" s="147">
        <f t="shared" ca="1" si="3114"/>
        <v>3929.0224816464051</v>
      </c>
      <c r="DN156" s="147">
        <f t="shared" ca="1" si="3114"/>
        <v>3813.1283971627677</v>
      </c>
      <c r="DO156" s="147">
        <f t="shared" ca="1" si="3114"/>
        <v>3697.2343126791302</v>
      </c>
      <c r="DP156" s="147">
        <f t="shared" ca="1" si="3114"/>
        <v>3581.3402281954927</v>
      </c>
      <c r="DQ156" s="147">
        <f t="shared" ca="1" si="3114"/>
        <v>3465.4461437118553</v>
      </c>
      <c r="DR156" s="147">
        <f t="shared" ca="1" si="3114"/>
        <v>4532.3257543337013</v>
      </c>
      <c r="DS156" s="147">
        <f t="shared" ca="1" si="3114"/>
        <v>5589.919933176835</v>
      </c>
      <c r="DT156" s="147">
        <f t="shared" ca="1" si="3114"/>
        <v>6638.1499901414372</v>
      </c>
      <c r="DU156" s="147">
        <f t="shared" ca="1" si="3114"/>
        <v>7676.9358899977788</v>
      </c>
      <c r="DV156" s="147">
        <f t="shared" ca="1" si="3114"/>
        <v>10159.239668819635</v>
      </c>
      <c r="DW156" s="147">
        <f t="shared" ca="1" si="3114"/>
        <v>12619.190012916855</v>
      </c>
      <c r="DX156" s="147">
        <f t="shared" ca="1" si="3114"/>
        <v>15056.590839528695</v>
      </c>
      <c r="DY156" s="147">
        <f t="shared" ca="1" si="3114"/>
        <v>17471.242595403073</v>
      </c>
      <c r="DZ156" s="147">
        <f t="shared" ca="1" si="3114"/>
        <v>19862.942163836971</v>
      </c>
      <c r="EA156" s="147">
        <f t="shared" ca="1" si="3114"/>
        <v>22231.482768366968</v>
      </c>
      <c r="EB156" s="147">
        <f t="shared" ca="1" si="3114"/>
        <v>23396.787225942422</v>
      </c>
      <c r="EC156" s="147">
        <f t="shared" ca="1" si="3114"/>
        <v>24648.514124970476</v>
      </c>
      <c r="ED156" s="147">
        <f t="shared" ca="1" si="3114"/>
        <v>24420.287142331861</v>
      </c>
      <c r="EE156" s="147">
        <f t="shared" ca="1" si="3114"/>
        <v>24192.060159693247</v>
      </c>
      <c r="EF156" s="147">
        <f t="shared" ca="1" si="3114"/>
        <v>23963.833177054632</v>
      </c>
      <c r="EG156" s="147">
        <f t="shared" ca="1" si="3114"/>
        <v>23735.606194416017</v>
      </c>
      <c r="EH156" s="147">
        <f t="shared" ca="1" si="3114"/>
        <v>23507.379211777403</v>
      </c>
      <c r="EI156" s="147">
        <f t="shared" ca="1" si="3114"/>
        <v>23279.152229138788</v>
      </c>
      <c r="EJ156" s="147">
        <f t="shared" ca="1" si="3114"/>
        <v>23050.925246500174</v>
      </c>
      <c r="EK156" s="147">
        <f t="shared" ca="1" si="3114"/>
        <v>22822.698263861559</v>
      </c>
      <c r="EL156" s="147">
        <f t="shared" ca="1" si="3114"/>
        <v>22594.471281222945</v>
      </c>
      <c r="EM156" s="147">
        <f t="shared" ca="1" si="3114"/>
        <v>22366.24429858433</v>
      </c>
      <c r="EN156" s="147">
        <f t="shared" ca="1" si="3114"/>
        <v>22138.017315945715</v>
      </c>
      <c r="EO156" s="147">
        <f t="shared" ca="1" si="3114"/>
        <v>21909.790333307101</v>
      </c>
      <c r="EP156" s="147">
        <f t="shared" ca="1" si="3114"/>
        <v>21681.563350668486</v>
      </c>
      <c r="EQ156" s="147">
        <f t="shared" ca="1" si="3114"/>
        <v>21453.336368029872</v>
      </c>
      <c r="ER156" s="147">
        <f t="shared" ca="1" si="3114"/>
        <v>21225.109385391257</v>
      </c>
      <c r="ES156" s="147">
        <f t="shared" ca="1" si="3114"/>
        <v>20996.882402752643</v>
      </c>
      <c r="ET156" s="147">
        <f t="shared" ca="1" si="3114"/>
        <v>20768.655420114028</v>
      </c>
      <c r="EU156" s="147">
        <f t="shared" ca="1" si="3114"/>
        <v>20540.428437475413</v>
      </c>
      <c r="EV156" s="147">
        <f t="shared" ca="1" si="3114"/>
        <v>20312.201454836799</v>
      </c>
      <c r="EW156" s="147">
        <f t="shared" ca="1" si="3114"/>
        <v>20083.974472198184</v>
      </c>
      <c r="EX156" s="147">
        <f t="shared" ca="1" si="3114"/>
        <v>19855.74748955957</v>
      </c>
      <c r="EY156" s="147">
        <f t="shared" ca="1" si="3114"/>
        <v>19627.520506920955</v>
      </c>
      <c r="EZ156" s="147">
        <f t="shared" ca="1" si="3114"/>
        <v>19399.293524282341</v>
      </c>
      <c r="FA156" s="147">
        <f t="shared" ca="1" si="3114"/>
        <v>19171.066541643726</v>
      </c>
      <c r="FB156" s="147">
        <f t="shared" ca="1" si="3114"/>
        <v>18942.839559005111</v>
      </c>
      <c r="FC156" s="147">
        <f t="shared" ca="1" si="3114"/>
        <v>18714.612576366497</v>
      </c>
      <c r="FD156" s="147">
        <f t="shared" ca="1" si="3114"/>
        <v>18486.385593727882</v>
      </c>
      <c r="FE156" s="147">
        <f t="shared" ca="1" si="3114"/>
        <v>18258.158611089268</v>
      </c>
      <c r="FF156" s="147">
        <f t="shared" ca="1" si="3114"/>
        <v>18029.931628450653</v>
      </c>
      <c r="FG156" s="147">
        <f t="shared" ca="1" si="3114"/>
        <v>17801.704645812039</v>
      </c>
      <c r="FH156" s="147">
        <f t="shared" ca="1" si="3114"/>
        <v>17573.477663173424</v>
      </c>
      <c r="FI156" s="147">
        <f t="shared" ca="1" si="3114"/>
        <v>17345.250680534809</v>
      </c>
      <c r="FJ156" s="147">
        <f t="shared" ca="1" si="3114"/>
        <v>17117.023697896195</v>
      </c>
      <c r="FK156" s="147">
        <f t="shared" ca="1" si="3114"/>
        <v>16888.79671525758</v>
      </c>
      <c r="FL156" s="147">
        <f t="shared" ca="1" si="3114"/>
        <v>16660.569732618966</v>
      </c>
      <c r="FM156" s="147">
        <f t="shared" ca="1" si="3114"/>
        <v>16432.342749980351</v>
      </c>
      <c r="FN156" s="147">
        <f t="shared" ca="1" si="3114"/>
        <v>16204.115767341735</v>
      </c>
      <c r="FO156" s="147">
        <f t="shared" ca="1" si="3114"/>
        <v>15975.888784703118</v>
      </c>
      <c r="FP156" s="147">
        <f t="shared" ca="1" si="3114"/>
        <v>15747.661802064502</v>
      </c>
      <c r="FQ156" s="147">
        <f t="shared" ca="1" si="3114"/>
        <v>15519.434819425886</v>
      </c>
      <c r="FR156" s="147">
        <f t="shared" ca="1" si="3114"/>
        <v>15291.207836787269</v>
      </c>
      <c r="FS156" s="147">
        <f t="shared" ca="1" si="3114"/>
        <v>15062.980854148653</v>
      </c>
      <c r="FT156" s="147">
        <f t="shared" ca="1" si="3114"/>
        <v>14834.753871510036</v>
      </c>
      <c r="FU156" s="147">
        <f t="shared" ref="FU156:IF156" ca="1" si="3115">SUM(FU157:FU157)</f>
        <v>14606.52688887142</v>
      </c>
      <c r="FV156" s="147">
        <f t="shared" ca="1" si="3115"/>
        <v>14378.299906232804</v>
      </c>
      <c r="FW156" s="147">
        <f t="shared" ca="1" si="3115"/>
        <v>14150.072923594187</v>
      </c>
      <c r="FX156" s="147">
        <f t="shared" ca="1" si="3115"/>
        <v>13921.845940955571</v>
      </c>
      <c r="FY156" s="147">
        <f t="shared" ca="1" si="3115"/>
        <v>13693.618958316954</v>
      </c>
      <c r="FZ156" s="147">
        <f t="shared" ca="1" si="3115"/>
        <v>13465.391975678338</v>
      </c>
      <c r="GA156" s="147">
        <f t="shared" ca="1" si="3115"/>
        <v>13237.164993039722</v>
      </c>
      <c r="GB156" s="147">
        <f t="shared" ca="1" si="3115"/>
        <v>13008.938010401105</v>
      </c>
      <c r="GC156" s="147">
        <f t="shared" ca="1" si="3115"/>
        <v>12780.711027762489</v>
      </c>
      <c r="GD156" s="147">
        <f t="shared" ca="1" si="3115"/>
        <v>12552.484045123872</v>
      </c>
      <c r="GE156" s="147">
        <f t="shared" ca="1" si="3115"/>
        <v>12324.257062485256</v>
      </c>
      <c r="GF156" s="147">
        <f t="shared" ca="1" si="3115"/>
        <v>12096.03007984664</v>
      </c>
      <c r="GG156" s="147">
        <f t="shared" ca="1" si="3115"/>
        <v>11867.803097208023</v>
      </c>
      <c r="GH156" s="147">
        <f t="shared" ca="1" si="3115"/>
        <v>11639.576114569407</v>
      </c>
      <c r="GI156" s="147">
        <f t="shared" ca="1" si="3115"/>
        <v>11411.34913193079</v>
      </c>
      <c r="GJ156" s="147">
        <f t="shared" ca="1" si="3115"/>
        <v>11183.122149292174</v>
      </c>
      <c r="GK156" s="147">
        <f t="shared" ca="1" si="3115"/>
        <v>10954.895166653558</v>
      </c>
      <c r="GL156" s="147">
        <f t="shared" ca="1" si="3115"/>
        <v>10726.668184014941</v>
      </c>
      <c r="GM156" s="147">
        <f t="shared" ca="1" si="3115"/>
        <v>10498.441201376325</v>
      </c>
      <c r="GN156" s="147">
        <f t="shared" ca="1" si="3115"/>
        <v>10270.214218737709</v>
      </c>
      <c r="GO156" s="147">
        <f t="shared" ca="1" si="3115"/>
        <v>10041.987236099092</v>
      </c>
      <c r="GP156" s="147">
        <f t="shared" ca="1" si="3115"/>
        <v>9813.7602534604757</v>
      </c>
      <c r="GQ156" s="147">
        <f t="shared" ca="1" si="3115"/>
        <v>9585.5332708218593</v>
      </c>
      <c r="GR156" s="147">
        <f t="shared" ca="1" si="3115"/>
        <v>9357.3062881832429</v>
      </c>
      <c r="GS156" s="147">
        <f t="shared" ca="1" si="3115"/>
        <v>9129.0793055446265</v>
      </c>
      <c r="GT156" s="147">
        <f t="shared" ca="1" si="3115"/>
        <v>8900.8523229060102</v>
      </c>
      <c r="GU156" s="147">
        <f t="shared" ca="1" si="3115"/>
        <v>8672.6253402673938</v>
      </c>
      <c r="GV156" s="147">
        <f t="shared" ca="1" si="3115"/>
        <v>8444.3983576287774</v>
      </c>
      <c r="GW156" s="147">
        <f t="shared" ca="1" si="3115"/>
        <v>8216.171374990161</v>
      </c>
      <c r="GX156" s="147">
        <f t="shared" ca="1" si="3115"/>
        <v>7987.9443923515455</v>
      </c>
      <c r="GY156" s="147">
        <f t="shared" ca="1" si="3115"/>
        <v>7759.71740971293</v>
      </c>
      <c r="GZ156" s="147">
        <f t="shared" ca="1" si="3115"/>
        <v>7531.4904270743145</v>
      </c>
      <c r="HA156" s="147">
        <f t="shared" ca="1" si="3115"/>
        <v>7303.2634444356991</v>
      </c>
      <c r="HB156" s="147">
        <f t="shared" ca="1" si="3115"/>
        <v>7075.0364617970836</v>
      </c>
      <c r="HC156" s="147">
        <f t="shared" ca="1" si="3115"/>
        <v>6846.8094791584681</v>
      </c>
      <c r="HD156" s="147">
        <f t="shared" ca="1" si="3115"/>
        <v>6618.5824965198526</v>
      </c>
      <c r="HE156" s="147">
        <f t="shared" ca="1" si="3115"/>
        <v>6390.3555138812371</v>
      </c>
      <c r="HF156" s="147">
        <f t="shared" ca="1" si="3115"/>
        <v>6162.1285312426216</v>
      </c>
      <c r="HG156" s="147">
        <f t="shared" ca="1" si="3115"/>
        <v>5933.9015486040062</v>
      </c>
      <c r="HH156" s="147">
        <f t="shared" ca="1" si="3115"/>
        <v>5705.6745659653907</v>
      </c>
      <c r="HI156" s="147">
        <f t="shared" ca="1" si="3115"/>
        <v>5477.4475833267752</v>
      </c>
      <c r="HJ156" s="147">
        <f t="shared" ca="1" si="3115"/>
        <v>5249.2206006881597</v>
      </c>
      <c r="HK156" s="147">
        <f t="shared" ca="1" si="3115"/>
        <v>5020.9936180495442</v>
      </c>
      <c r="HL156" s="147">
        <f t="shared" ca="1" si="3115"/>
        <v>4792.7666354109288</v>
      </c>
      <c r="HM156" s="147">
        <f t="shared" ca="1" si="3115"/>
        <v>4564.5396527723133</v>
      </c>
      <c r="HN156" s="147">
        <f t="shared" ca="1" si="3115"/>
        <v>4336.3126701336978</v>
      </c>
      <c r="HO156" s="147">
        <f t="shared" ca="1" si="3115"/>
        <v>4108.0856874950823</v>
      </c>
      <c r="HP156" s="147">
        <f t="shared" ca="1" si="3115"/>
        <v>3879.8587048564664</v>
      </c>
      <c r="HQ156" s="147">
        <f t="shared" ca="1" si="3115"/>
        <v>3651.6317222178504</v>
      </c>
      <c r="HR156" s="147">
        <f t="shared" ca="1" si="3115"/>
        <v>3423.4047395792345</v>
      </c>
      <c r="HS156" s="147">
        <f t="shared" ca="1" si="3115"/>
        <v>3195.1777569406186</v>
      </c>
      <c r="HT156" s="147">
        <f t="shared" ca="1" si="3115"/>
        <v>2966.9507743020026</v>
      </c>
      <c r="HU156" s="147">
        <f t="shared" ca="1" si="3115"/>
        <v>2738.7237916633867</v>
      </c>
      <c r="HV156" s="147">
        <f t="shared" ca="1" si="3115"/>
        <v>2510.4968090247708</v>
      </c>
      <c r="HW156" s="147">
        <f t="shared" ca="1" si="3115"/>
        <v>2282.2698263861548</v>
      </c>
      <c r="HX156" s="147">
        <f t="shared" ca="1" si="3115"/>
        <v>2054.0428437475389</v>
      </c>
      <c r="HY156" s="147">
        <f t="shared" ca="1" si="3115"/>
        <v>1825.8158611089232</v>
      </c>
      <c r="HZ156" s="147">
        <f t="shared" ca="1" si="3115"/>
        <v>1597.5888784703075</v>
      </c>
      <c r="IA156" s="147">
        <f t="shared" ca="1" si="3115"/>
        <v>1369.3618958316918</v>
      </c>
      <c r="IB156" s="147">
        <f t="shared" ca="1" si="3115"/>
        <v>1141.134913193076</v>
      </c>
      <c r="IC156" s="147">
        <f t="shared" ca="1" si="3115"/>
        <v>912.90793055446034</v>
      </c>
      <c r="ID156" s="147">
        <f t="shared" ca="1" si="3115"/>
        <v>684.68094791584463</v>
      </c>
      <c r="IE156" s="147">
        <f t="shared" ca="1" si="3115"/>
        <v>456.45396527722886</v>
      </c>
      <c r="IF156" s="147">
        <f t="shared" ca="1" si="3115"/>
        <v>228.22698263861309</v>
      </c>
      <c r="IG156" s="147">
        <f t="shared" ref="IG156" ca="1" si="3116">SUM(IG157:IG157)</f>
        <v>-2.6716406864579767E-12</v>
      </c>
    </row>
    <row r="157" spans="1:241" ht="12" x14ac:dyDescent="0.2">
      <c r="A157" s="142" t="s">
        <v>189</v>
      </c>
      <c r="B157" s="77">
        <f t="shared" ref="B157" ca="1" si="3117">B158+B159</f>
        <v>1493.75</v>
      </c>
      <c r="C157" s="77">
        <f t="shared" ref="C157:AV157" ca="1" si="3118">B157+C158+C159</f>
        <v>1686.6631799163181</v>
      </c>
      <c r="D157" s="77">
        <f t="shared" ca="1" si="3118"/>
        <v>1878.7360236981824</v>
      </c>
      <c r="E157" s="77">
        <f t="shared" ca="1" si="3118"/>
        <v>2069.9649856235064</v>
      </c>
      <c r="F157" s="77">
        <f t="shared" ca="1" si="3118"/>
        <v>4196.7739357370856</v>
      </c>
      <c r="G157" s="77">
        <f t="shared" ca="1" si="3118"/>
        <v>6307.3097177395794</v>
      </c>
      <c r="H157" s="77">
        <f t="shared" ca="1" si="3118"/>
        <v>8372.3470851359671</v>
      </c>
      <c r="I157" s="77">
        <f t="shared" ca="1" si="3118"/>
        <v>10285.07681009374</v>
      </c>
      <c r="J157" s="77">
        <f t="shared" ca="1" si="3118"/>
        <v>12182.479945810186</v>
      </c>
      <c r="K157" s="77">
        <f t="shared" ca="1" si="3118"/>
        <v>14064.428898925182</v>
      </c>
      <c r="L157" s="77">
        <f t="shared" ca="1" si="3118"/>
        <v>14750.927201178354</v>
      </c>
      <c r="M157" s="77">
        <f t="shared" ca="1" si="3118"/>
        <v>15982.007267944717</v>
      </c>
      <c r="N157" s="77">
        <f t="shared" ca="1" si="3118"/>
        <v>15866.113183461079</v>
      </c>
      <c r="O157" s="77">
        <f t="shared" ca="1" si="3118"/>
        <v>15750.219098977441</v>
      </c>
      <c r="P157" s="77">
        <f t="shared" ca="1" si="3118"/>
        <v>15634.325014493803</v>
      </c>
      <c r="Q157" s="77">
        <f t="shared" ca="1" si="3118"/>
        <v>15518.430930010165</v>
      </c>
      <c r="R157" s="77">
        <f t="shared" ca="1" si="3118"/>
        <v>15402.536845526527</v>
      </c>
      <c r="S157" s="77">
        <f t="shared" ca="1" si="3118"/>
        <v>15286.642761042889</v>
      </c>
      <c r="T157" s="77">
        <f t="shared" ca="1" si="3118"/>
        <v>15170.748676559251</v>
      </c>
      <c r="U157" s="77">
        <f t="shared" ca="1" si="3118"/>
        <v>15054.854592075613</v>
      </c>
      <c r="V157" s="77">
        <f t="shared" ca="1" si="3118"/>
        <v>14938.960507591975</v>
      </c>
      <c r="W157" s="77">
        <f t="shared" ca="1" si="3118"/>
        <v>14823.066423108337</v>
      </c>
      <c r="X157" s="77">
        <f t="shared" ca="1" si="3118"/>
        <v>14707.172338624699</v>
      </c>
      <c r="Y157" s="77">
        <f t="shared" ca="1" si="3118"/>
        <v>14591.278254141062</v>
      </c>
      <c r="Z157" s="77">
        <f t="shared" ca="1" si="3118"/>
        <v>14475.384169657424</v>
      </c>
      <c r="AA157" s="77">
        <f t="shared" ca="1" si="3118"/>
        <v>14359.490085173786</v>
      </c>
      <c r="AB157" s="77">
        <f t="shared" ca="1" si="3118"/>
        <v>14243.596000690148</v>
      </c>
      <c r="AC157" s="77">
        <f t="shared" ca="1" si="3118"/>
        <v>14127.70191620651</v>
      </c>
      <c r="AD157" s="77">
        <f t="shared" ca="1" si="3118"/>
        <v>14011.807831722872</v>
      </c>
      <c r="AE157" s="77">
        <f t="shared" ca="1" si="3118"/>
        <v>13895.913747239234</v>
      </c>
      <c r="AF157" s="77">
        <f t="shared" ca="1" si="3118"/>
        <v>13780.019662755596</v>
      </c>
      <c r="AG157" s="77">
        <f t="shared" ca="1" si="3118"/>
        <v>13664.125578271958</v>
      </c>
      <c r="AH157" s="77">
        <f t="shared" ca="1" si="3118"/>
        <v>13548.23149378832</v>
      </c>
      <c r="AI157" s="77">
        <f t="shared" ca="1" si="3118"/>
        <v>13432.337409304682</v>
      </c>
      <c r="AJ157" s="77">
        <f t="shared" ca="1" si="3118"/>
        <v>13316.443324821044</v>
      </c>
      <c r="AK157" s="77">
        <f t="shared" ca="1" si="3118"/>
        <v>13200.549240337406</v>
      </c>
      <c r="AL157" s="77">
        <f t="shared" ca="1" si="3118"/>
        <v>13084.655155853769</v>
      </c>
      <c r="AM157" s="77">
        <f t="shared" ca="1" si="3118"/>
        <v>12968.761071370131</v>
      </c>
      <c r="AN157" s="77">
        <f t="shared" ca="1" si="3118"/>
        <v>12852.866986886493</v>
      </c>
      <c r="AO157" s="77">
        <f t="shared" ca="1" si="3118"/>
        <v>12736.972902402855</v>
      </c>
      <c r="AP157" s="77">
        <f t="shared" ca="1" si="3118"/>
        <v>12621.078817919217</v>
      </c>
      <c r="AQ157" s="77">
        <f t="shared" ca="1" si="3118"/>
        <v>12505.184733435579</v>
      </c>
      <c r="AR157" s="77">
        <f t="shared" ca="1" si="3118"/>
        <v>12389.290648951941</v>
      </c>
      <c r="AS157" s="77">
        <f t="shared" ca="1" si="3118"/>
        <v>12273.396564468303</v>
      </c>
      <c r="AT157" s="77">
        <f t="shared" ca="1" si="3118"/>
        <v>12157.502479984665</v>
      </c>
      <c r="AU157" s="77">
        <f t="shared" ca="1" si="3118"/>
        <v>12041.608395501027</v>
      </c>
      <c r="AV157" s="77">
        <f t="shared" ca="1" si="3118"/>
        <v>11925.714311017389</v>
      </c>
      <c r="AW157" s="77">
        <f t="shared" ref="AW157" ca="1" si="3119">AV157+AW158+AW159</f>
        <v>11809.820226533751</v>
      </c>
      <c r="AX157" s="77">
        <f t="shared" ref="AX157" ca="1" si="3120">AW157+AX158+AX159</f>
        <v>11693.926142050113</v>
      </c>
      <c r="AY157" s="77">
        <f t="shared" ref="AY157" ca="1" si="3121">AX157+AY158+AY159</f>
        <v>11578.032057566475</v>
      </c>
      <c r="AZ157" s="77">
        <f t="shared" ref="AZ157" ca="1" si="3122">AY157+AZ158+AZ159</f>
        <v>11462.137973082838</v>
      </c>
      <c r="BA157" s="77">
        <f t="shared" ref="BA157" ca="1" si="3123">AZ157+BA158+BA159</f>
        <v>11346.2438885992</v>
      </c>
      <c r="BB157" s="77">
        <f t="shared" ref="BB157" ca="1" si="3124">BA157+BB158+BB159</f>
        <v>11230.349804115562</v>
      </c>
      <c r="BC157" s="77">
        <f t="shared" ref="BC157" ca="1" si="3125">BB157+BC158+BC159</f>
        <v>11114.455719631924</v>
      </c>
      <c r="BD157" s="77">
        <f t="shared" ref="BD157" ca="1" si="3126">BC157+BD158+BD159</f>
        <v>10998.561635148286</v>
      </c>
      <c r="BE157" s="77">
        <f t="shared" ref="BE157" ca="1" si="3127">BD157+BE158+BE159</f>
        <v>10882.667550664648</v>
      </c>
      <c r="BF157" s="77">
        <f t="shared" ref="BF157" ca="1" si="3128">BE157+BF158+BF159</f>
        <v>10766.77346618101</v>
      </c>
      <c r="BG157" s="77">
        <f t="shared" ref="BG157" ca="1" si="3129">BF157+BG158+BG159</f>
        <v>10650.879381697372</v>
      </c>
      <c r="BH157" s="77">
        <f t="shared" ref="BH157" ca="1" si="3130">BG157+BH158+BH159</f>
        <v>10534.985297213734</v>
      </c>
      <c r="BI157" s="77">
        <f t="shared" ref="BI157" ca="1" si="3131">BH157+BI158+BI159</f>
        <v>10419.091212730096</v>
      </c>
      <c r="BJ157" s="77">
        <f t="shared" ref="BJ157" ca="1" si="3132">BI157+BJ158+BJ159</f>
        <v>10303.197128246458</v>
      </c>
      <c r="BK157" s="77">
        <f t="shared" ref="BK157" ca="1" si="3133">BJ157+BK158+BK159</f>
        <v>10187.30304376282</v>
      </c>
      <c r="BL157" s="77">
        <f t="shared" ref="BL157" ca="1" si="3134">BK157+BL158+BL159</f>
        <v>10071.408959279182</v>
      </c>
      <c r="BM157" s="77">
        <f t="shared" ref="BM157" ca="1" si="3135">BL157+BM158+BM159</f>
        <v>9955.5148747955445</v>
      </c>
      <c r="BN157" s="77">
        <f t="shared" ref="BN157" ca="1" si="3136">BM157+BN158+BN159</f>
        <v>9839.6207903119066</v>
      </c>
      <c r="BO157" s="77">
        <f t="shared" ref="BO157" ca="1" si="3137">BN157+BO158+BO159</f>
        <v>9723.7267058282687</v>
      </c>
      <c r="BP157" s="77">
        <f t="shared" ref="BP157" ca="1" si="3138">BO157+BP158+BP159</f>
        <v>9607.8326213446308</v>
      </c>
      <c r="BQ157" s="77">
        <f t="shared" ref="BQ157" ca="1" si="3139">BP157+BQ158+BQ159</f>
        <v>9491.9385368609928</v>
      </c>
      <c r="BR157" s="77">
        <f t="shared" ref="BR157" ca="1" si="3140">BQ157+BR158+BR159</f>
        <v>9376.0444523773549</v>
      </c>
      <c r="BS157" s="77">
        <f t="shared" ref="BS157" ca="1" si="3141">BR157+BS158+BS159</f>
        <v>9260.150367893717</v>
      </c>
      <c r="BT157" s="77">
        <f t="shared" ref="BT157" ca="1" si="3142">BS157+BT158+BT159</f>
        <v>9144.256283410079</v>
      </c>
      <c r="BU157" s="77">
        <f t="shared" ref="BU157" ca="1" si="3143">BT157+BU158+BU159</f>
        <v>9028.3621989264411</v>
      </c>
      <c r="BV157" s="77">
        <f t="shared" ref="BV157" ca="1" si="3144">BU157+BV158+BV159</f>
        <v>8912.4681144428032</v>
      </c>
      <c r="BW157" s="77">
        <f t="shared" ref="BW157" ca="1" si="3145">BV157+BW158+BW159</f>
        <v>8796.5740299591653</v>
      </c>
      <c r="BX157" s="77">
        <f t="shared" ref="BX157" ca="1" si="3146">BW157+BX158+BX159</f>
        <v>8680.6799454755273</v>
      </c>
      <c r="BY157" s="77">
        <f t="shared" ref="BY157" ca="1" si="3147">BX157+BY158+BY159</f>
        <v>8564.7858609918894</v>
      </c>
      <c r="BZ157" s="77">
        <f t="shared" ref="BZ157" ca="1" si="3148">BY157+BZ158+BZ159</f>
        <v>8448.8917765082515</v>
      </c>
      <c r="CA157" s="77">
        <f t="shared" ref="CA157" ca="1" si="3149">BZ157+CA158+CA159</f>
        <v>8332.9976920246136</v>
      </c>
      <c r="CB157" s="77">
        <f t="shared" ref="CB157" ca="1" si="3150">CA157+CB158+CB159</f>
        <v>8217.1036075409756</v>
      </c>
      <c r="CC157" s="77">
        <f t="shared" ref="CC157" ca="1" si="3151">CB157+CC158+CC159</f>
        <v>8101.2095230573386</v>
      </c>
      <c r="CD157" s="77">
        <f t="shared" ref="CD157" ca="1" si="3152">CC157+CD158+CD159</f>
        <v>7985.3154385737016</v>
      </c>
      <c r="CE157" s="77">
        <f t="shared" ref="CE157" ca="1" si="3153">CD157+CE158+CE159</f>
        <v>7869.4213540900646</v>
      </c>
      <c r="CF157" s="77">
        <f t="shared" ref="CF157" ca="1" si="3154">CE157+CF158+CF159</f>
        <v>7753.5272696064276</v>
      </c>
      <c r="CG157" s="77">
        <f t="shared" ref="CG157" ca="1" si="3155">CF157+CG158+CG159</f>
        <v>7637.6331851227906</v>
      </c>
      <c r="CH157" s="77">
        <f t="shared" ref="CH157" ca="1" si="3156">CG157+CH158+CH159</f>
        <v>7521.7391006391535</v>
      </c>
      <c r="CI157" s="77">
        <f t="shared" ref="CI157" ca="1" si="3157">CH157+CI158+CI159</f>
        <v>7405.8450161555165</v>
      </c>
      <c r="CJ157" s="77">
        <f t="shared" ref="CJ157" ca="1" si="3158">CI157+CJ158+CJ159</f>
        <v>7289.9509316718795</v>
      </c>
      <c r="CK157" s="77">
        <f t="shared" ref="CK157" ca="1" si="3159">CJ157+CK158+CK159</f>
        <v>7174.0568471882425</v>
      </c>
      <c r="CL157" s="77">
        <f t="shared" ref="CL157" ca="1" si="3160">CK157+CL158+CL159</f>
        <v>7058.1627627046055</v>
      </c>
      <c r="CM157" s="77">
        <f t="shared" ref="CM157" ca="1" si="3161">CL157+CM158+CM159</f>
        <v>6942.2686782209685</v>
      </c>
      <c r="CN157" s="77">
        <f t="shared" ref="CN157" ca="1" si="3162">CM157+CN158+CN159</f>
        <v>6826.3745937373315</v>
      </c>
      <c r="CO157" s="77">
        <f t="shared" ref="CO157" ca="1" si="3163">CN157+CO158+CO159</f>
        <v>6710.4805092536944</v>
      </c>
      <c r="CP157" s="77">
        <f t="shared" ref="CP157" ca="1" si="3164">CO157+CP158+CP159</f>
        <v>6594.5864247700574</v>
      </c>
      <c r="CQ157" s="77">
        <f t="shared" ref="CQ157" ca="1" si="3165">CP157+CQ158+CQ159</f>
        <v>6478.6923402864204</v>
      </c>
      <c r="CR157" s="77">
        <f t="shared" ref="CR157" ca="1" si="3166">CQ157+CR158+CR159</f>
        <v>6362.7982558027834</v>
      </c>
      <c r="CS157" s="77">
        <f t="shared" ref="CS157" ca="1" si="3167">CR157+CS158+CS159</f>
        <v>6246.9041713191464</v>
      </c>
      <c r="CT157" s="77">
        <f t="shared" ref="CT157" ca="1" si="3168">CS157+CT158+CT159</f>
        <v>6131.0100868355094</v>
      </c>
      <c r="CU157" s="77">
        <f t="shared" ref="CU157" ca="1" si="3169">CT157+CU158+CU159</f>
        <v>6015.1160023518723</v>
      </c>
      <c r="CV157" s="77">
        <f t="shared" ref="CV157" ca="1" si="3170">CU157+CV158+CV159</f>
        <v>5899.2219178682353</v>
      </c>
      <c r="CW157" s="77">
        <f t="shared" ref="CW157" ca="1" si="3171">CV157+CW158+CW159</f>
        <v>5783.3278333845983</v>
      </c>
      <c r="CX157" s="77">
        <f t="shared" ref="CX157" ca="1" si="3172">CW157+CX158+CX159</f>
        <v>5667.4337489009613</v>
      </c>
      <c r="CY157" s="77">
        <f t="shared" ref="CY157" ca="1" si="3173">CX157+CY158+CY159</f>
        <v>5551.5396644173243</v>
      </c>
      <c r="CZ157" s="77">
        <f t="shared" ref="CZ157" ca="1" si="3174">CY157+CZ158+CZ159</f>
        <v>5435.6455799336873</v>
      </c>
      <c r="DA157" s="77">
        <f t="shared" ref="DA157" ca="1" si="3175">CZ157+DA158+DA159</f>
        <v>5319.7514954500502</v>
      </c>
      <c r="DB157" s="77">
        <f t="shared" ref="DB157" ca="1" si="3176">DA157+DB158+DB159</f>
        <v>5203.8574109664132</v>
      </c>
      <c r="DC157" s="77">
        <f t="shared" ref="DC157" ca="1" si="3177">DB157+DC158+DC159</f>
        <v>5087.9633264827762</v>
      </c>
      <c r="DD157" s="77">
        <f t="shared" ref="DD157" ca="1" si="3178">DC157+DD158+DD159</f>
        <v>4972.0692419991392</v>
      </c>
      <c r="DE157" s="77">
        <f t="shared" ref="DE157" ca="1" si="3179">DD157+DE158+DE159</f>
        <v>4856.1751575155022</v>
      </c>
      <c r="DF157" s="77">
        <f t="shared" ref="DF157" ca="1" si="3180">DE157+DF158+DF159</f>
        <v>4740.2810730318652</v>
      </c>
      <c r="DG157" s="77">
        <f t="shared" ref="DG157" ca="1" si="3181">DF157+DG158+DG159</f>
        <v>4624.3869885482281</v>
      </c>
      <c r="DH157" s="77">
        <f t="shared" ref="DH157" ca="1" si="3182">DG157+DH158+DH159</f>
        <v>4508.4929040645911</v>
      </c>
      <c r="DI157" s="77">
        <f t="shared" ref="DI157" ca="1" si="3183">DH157+DI158+DI159</f>
        <v>4392.5988195809541</v>
      </c>
      <c r="DJ157" s="77">
        <f t="shared" ref="DJ157" ca="1" si="3184">DI157+DJ158+DJ159</f>
        <v>4276.7047350973171</v>
      </c>
      <c r="DK157" s="77">
        <f t="shared" ref="DK157" ca="1" si="3185">DJ157+DK158+DK159</f>
        <v>4160.8106506136801</v>
      </c>
      <c r="DL157" s="77">
        <f t="shared" ref="DL157" ca="1" si="3186">DK157+DL158+DL159</f>
        <v>4044.9165661300426</v>
      </c>
      <c r="DM157" s="77">
        <f t="shared" ref="DM157" ca="1" si="3187">DL157+DM158+DM159</f>
        <v>3929.0224816464051</v>
      </c>
      <c r="DN157" s="77">
        <f t="shared" ref="DN157" ca="1" si="3188">DM157+DN158+DN159</f>
        <v>3813.1283971627677</v>
      </c>
      <c r="DO157" s="77">
        <f t="shared" ref="DO157" ca="1" si="3189">DN157+DO158+DO159</f>
        <v>3697.2343126791302</v>
      </c>
      <c r="DP157" s="77">
        <f t="shared" ref="DP157" ca="1" si="3190">DO157+DP158+DP159</f>
        <v>3581.3402281954927</v>
      </c>
      <c r="DQ157" s="77">
        <f t="shared" ref="DQ157" ca="1" si="3191">DP157+DQ158+DQ159</f>
        <v>3465.4461437118553</v>
      </c>
      <c r="DR157" s="77">
        <f t="shared" ref="DR157" ca="1" si="3192">DQ157+DR158+DR159</f>
        <v>4532.3257543337013</v>
      </c>
      <c r="DS157" s="77">
        <f t="shared" ref="DS157" ca="1" si="3193">DR157+DS158+DS159</f>
        <v>5589.919933176835</v>
      </c>
      <c r="DT157" s="77">
        <f t="shared" ref="DT157" ca="1" si="3194">DS157+DT158+DT159</f>
        <v>6638.1499901414372</v>
      </c>
      <c r="DU157" s="77">
        <f t="shared" ref="DU157" ca="1" si="3195">DT157+DU158+DU159</f>
        <v>7676.9358899977788</v>
      </c>
      <c r="DV157" s="77">
        <f t="shared" ref="DV157" ca="1" si="3196">DU157+DV158+DV159</f>
        <v>10159.239668819635</v>
      </c>
      <c r="DW157" s="77">
        <f t="shared" ref="DW157" ca="1" si="3197">DV157+DW158+DW159</f>
        <v>12619.190012916855</v>
      </c>
      <c r="DX157" s="77">
        <f t="shared" ref="DX157" ca="1" si="3198">DW157+DX158+DX159</f>
        <v>15056.590839528695</v>
      </c>
      <c r="DY157" s="77">
        <f t="shared" ref="DY157" ca="1" si="3199">DX157+DY158+DY159</f>
        <v>17471.242595403073</v>
      </c>
      <c r="DZ157" s="77">
        <f t="shared" ref="DZ157" ca="1" si="3200">DY157+DZ158+DZ159</f>
        <v>19862.942163836971</v>
      </c>
      <c r="EA157" s="77">
        <f t="shared" ref="EA157" ca="1" si="3201">DZ157+EA158+EA159</f>
        <v>22231.482768366968</v>
      </c>
      <c r="EB157" s="77">
        <f t="shared" ref="EB157" ca="1" si="3202">EA157+EB158+EB159</f>
        <v>23396.787225942422</v>
      </c>
      <c r="EC157" s="77">
        <f t="shared" ref="EC157" ca="1" si="3203">EB157+EC158+EC159</f>
        <v>24648.514124970476</v>
      </c>
      <c r="ED157" s="77">
        <f t="shared" ref="ED157" ca="1" si="3204">EC157+ED158+ED159</f>
        <v>24420.287142331861</v>
      </c>
      <c r="EE157" s="77">
        <f t="shared" ref="EE157" ca="1" si="3205">ED157+EE158+EE159</f>
        <v>24192.060159693247</v>
      </c>
      <c r="EF157" s="77">
        <f t="shared" ref="EF157" ca="1" si="3206">EE157+EF158+EF159</f>
        <v>23963.833177054632</v>
      </c>
      <c r="EG157" s="77">
        <f t="shared" ref="EG157" ca="1" si="3207">EF157+EG158+EG159</f>
        <v>23735.606194416017</v>
      </c>
      <c r="EH157" s="77">
        <f t="shared" ref="EH157" ca="1" si="3208">EG157+EH158+EH159</f>
        <v>23507.379211777403</v>
      </c>
      <c r="EI157" s="77">
        <f t="shared" ref="EI157" ca="1" si="3209">EH157+EI158+EI159</f>
        <v>23279.152229138788</v>
      </c>
      <c r="EJ157" s="77">
        <f t="shared" ref="EJ157" ca="1" si="3210">EI157+EJ158+EJ159</f>
        <v>23050.925246500174</v>
      </c>
      <c r="EK157" s="77">
        <f t="shared" ref="EK157" ca="1" si="3211">EJ157+EK158+EK159</f>
        <v>22822.698263861559</v>
      </c>
      <c r="EL157" s="77">
        <f t="shared" ref="EL157" ca="1" si="3212">EK157+EL158+EL159</f>
        <v>22594.471281222945</v>
      </c>
      <c r="EM157" s="77">
        <f t="shared" ref="EM157" ca="1" si="3213">EL157+EM158+EM159</f>
        <v>22366.24429858433</v>
      </c>
      <c r="EN157" s="77">
        <f t="shared" ref="EN157" ca="1" si="3214">EM157+EN158+EN159</f>
        <v>22138.017315945715</v>
      </c>
      <c r="EO157" s="77">
        <f t="shared" ref="EO157" ca="1" si="3215">EN157+EO158+EO159</f>
        <v>21909.790333307101</v>
      </c>
      <c r="EP157" s="77">
        <f t="shared" ref="EP157" ca="1" si="3216">EO157+EP158+EP159</f>
        <v>21681.563350668486</v>
      </c>
      <c r="EQ157" s="77">
        <f t="shared" ref="EQ157" ca="1" si="3217">EP157+EQ158+EQ159</f>
        <v>21453.336368029872</v>
      </c>
      <c r="ER157" s="77">
        <f t="shared" ref="ER157" ca="1" si="3218">EQ157+ER158+ER159</f>
        <v>21225.109385391257</v>
      </c>
      <c r="ES157" s="77">
        <f t="shared" ref="ES157" ca="1" si="3219">ER157+ES158+ES159</f>
        <v>20996.882402752643</v>
      </c>
      <c r="ET157" s="77">
        <f t="shared" ref="ET157" ca="1" si="3220">ES157+ET158+ET159</f>
        <v>20768.655420114028</v>
      </c>
      <c r="EU157" s="77">
        <f t="shared" ref="EU157" ca="1" si="3221">ET157+EU158+EU159</f>
        <v>20540.428437475413</v>
      </c>
      <c r="EV157" s="77">
        <f t="shared" ref="EV157" ca="1" si="3222">EU157+EV158+EV159</f>
        <v>20312.201454836799</v>
      </c>
      <c r="EW157" s="77">
        <f t="shared" ref="EW157" ca="1" si="3223">EV157+EW158+EW159</f>
        <v>20083.974472198184</v>
      </c>
      <c r="EX157" s="77">
        <f t="shared" ref="EX157" ca="1" si="3224">EW157+EX158+EX159</f>
        <v>19855.74748955957</v>
      </c>
      <c r="EY157" s="77">
        <f t="shared" ref="EY157" ca="1" si="3225">EX157+EY158+EY159</f>
        <v>19627.520506920955</v>
      </c>
      <c r="EZ157" s="77">
        <f t="shared" ref="EZ157" ca="1" si="3226">EY157+EZ158+EZ159</f>
        <v>19399.293524282341</v>
      </c>
      <c r="FA157" s="77">
        <f t="shared" ref="FA157" ca="1" si="3227">EZ157+FA158+FA159</f>
        <v>19171.066541643726</v>
      </c>
      <c r="FB157" s="77">
        <f t="shared" ref="FB157" ca="1" si="3228">FA157+FB158+FB159</f>
        <v>18942.839559005111</v>
      </c>
      <c r="FC157" s="77">
        <f t="shared" ref="FC157" ca="1" si="3229">FB157+FC158+FC159</f>
        <v>18714.612576366497</v>
      </c>
      <c r="FD157" s="77">
        <f t="shared" ref="FD157" ca="1" si="3230">FC157+FD158+FD159</f>
        <v>18486.385593727882</v>
      </c>
      <c r="FE157" s="77">
        <f t="shared" ref="FE157" ca="1" si="3231">FD157+FE158+FE159</f>
        <v>18258.158611089268</v>
      </c>
      <c r="FF157" s="77">
        <f t="shared" ref="FF157" ca="1" si="3232">FE157+FF158+FF159</f>
        <v>18029.931628450653</v>
      </c>
      <c r="FG157" s="77">
        <f t="shared" ref="FG157" ca="1" si="3233">FF157+FG158+FG159</f>
        <v>17801.704645812039</v>
      </c>
      <c r="FH157" s="77">
        <f t="shared" ref="FH157" ca="1" si="3234">FG157+FH158+FH159</f>
        <v>17573.477663173424</v>
      </c>
      <c r="FI157" s="77">
        <f t="shared" ref="FI157" ca="1" si="3235">FH157+FI158+FI159</f>
        <v>17345.250680534809</v>
      </c>
      <c r="FJ157" s="77">
        <f t="shared" ref="FJ157" ca="1" si="3236">FI157+FJ158+FJ159</f>
        <v>17117.023697896195</v>
      </c>
      <c r="FK157" s="77">
        <f t="shared" ref="FK157" ca="1" si="3237">FJ157+FK158+FK159</f>
        <v>16888.79671525758</v>
      </c>
      <c r="FL157" s="77">
        <f t="shared" ref="FL157" ca="1" si="3238">FK157+FL158+FL159</f>
        <v>16660.569732618966</v>
      </c>
      <c r="FM157" s="77">
        <f t="shared" ref="FM157" ca="1" si="3239">FL157+FM158+FM159</f>
        <v>16432.342749980351</v>
      </c>
      <c r="FN157" s="77">
        <f t="shared" ref="FN157" ca="1" si="3240">FM157+FN158+FN159</f>
        <v>16204.115767341735</v>
      </c>
      <c r="FO157" s="77">
        <f t="shared" ref="FO157" ca="1" si="3241">FN157+FO158+FO159</f>
        <v>15975.888784703118</v>
      </c>
      <c r="FP157" s="77">
        <f t="shared" ref="FP157" ca="1" si="3242">FO157+FP158+FP159</f>
        <v>15747.661802064502</v>
      </c>
      <c r="FQ157" s="77">
        <f t="shared" ref="FQ157" ca="1" si="3243">FP157+FQ158+FQ159</f>
        <v>15519.434819425886</v>
      </c>
      <c r="FR157" s="77">
        <f t="shared" ref="FR157" ca="1" si="3244">FQ157+FR158+FR159</f>
        <v>15291.207836787269</v>
      </c>
      <c r="FS157" s="77">
        <f t="shared" ref="FS157" ca="1" si="3245">FR157+FS158+FS159</f>
        <v>15062.980854148653</v>
      </c>
      <c r="FT157" s="77">
        <f t="shared" ref="FT157" ca="1" si="3246">FS157+FT158+FT159</f>
        <v>14834.753871510036</v>
      </c>
      <c r="FU157" s="77">
        <f t="shared" ref="FU157" ca="1" si="3247">FT157+FU158+FU159</f>
        <v>14606.52688887142</v>
      </c>
      <c r="FV157" s="77">
        <f t="shared" ref="FV157" ca="1" si="3248">FU157+FV158+FV159</f>
        <v>14378.299906232804</v>
      </c>
      <c r="FW157" s="77">
        <f t="shared" ref="FW157" ca="1" si="3249">FV157+FW158+FW159</f>
        <v>14150.072923594187</v>
      </c>
      <c r="FX157" s="77">
        <f t="shared" ref="FX157" ca="1" si="3250">FW157+FX158+FX159</f>
        <v>13921.845940955571</v>
      </c>
      <c r="FY157" s="77">
        <f t="shared" ref="FY157" ca="1" si="3251">FX157+FY158+FY159</f>
        <v>13693.618958316954</v>
      </c>
      <c r="FZ157" s="77">
        <f t="shared" ref="FZ157" ca="1" si="3252">FY157+FZ158+FZ159</f>
        <v>13465.391975678338</v>
      </c>
      <c r="GA157" s="77">
        <f t="shared" ref="GA157" ca="1" si="3253">FZ157+GA158+GA159</f>
        <v>13237.164993039722</v>
      </c>
      <c r="GB157" s="77">
        <f t="shared" ref="GB157" ca="1" si="3254">GA157+GB158+GB159</f>
        <v>13008.938010401105</v>
      </c>
      <c r="GC157" s="77">
        <f t="shared" ref="GC157" ca="1" si="3255">GB157+GC158+GC159</f>
        <v>12780.711027762489</v>
      </c>
      <c r="GD157" s="77">
        <f t="shared" ref="GD157" ca="1" si="3256">GC157+GD158+GD159</f>
        <v>12552.484045123872</v>
      </c>
      <c r="GE157" s="77">
        <f t="shared" ref="GE157" ca="1" si="3257">GD157+GE158+GE159</f>
        <v>12324.257062485256</v>
      </c>
      <c r="GF157" s="77">
        <f t="shared" ref="GF157" ca="1" si="3258">GE157+GF158+GF159</f>
        <v>12096.03007984664</v>
      </c>
      <c r="GG157" s="77">
        <f t="shared" ref="GG157" ca="1" si="3259">GF157+GG158+GG159</f>
        <v>11867.803097208023</v>
      </c>
      <c r="GH157" s="77">
        <f t="shared" ref="GH157" ca="1" si="3260">GG157+GH158+GH159</f>
        <v>11639.576114569407</v>
      </c>
      <c r="GI157" s="77">
        <f t="shared" ref="GI157" ca="1" si="3261">GH157+GI158+GI159</f>
        <v>11411.34913193079</v>
      </c>
      <c r="GJ157" s="77">
        <f t="shared" ref="GJ157" ca="1" si="3262">GI157+GJ158+GJ159</f>
        <v>11183.122149292174</v>
      </c>
      <c r="GK157" s="77">
        <f t="shared" ref="GK157" ca="1" si="3263">GJ157+GK158+GK159</f>
        <v>10954.895166653558</v>
      </c>
      <c r="GL157" s="77">
        <f t="shared" ref="GL157" ca="1" si="3264">GK157+GL158+GL159</f>
        <v>10726.668184014941</v>
      </c>
      <c r="GM157" s="77">
        <f t="shared" ref="GM157" ca="1" si="3265">GL157+GM158+GM159</f>
        <v>10498.441201376325</v>
      </c>
      <c r="GN157" s="77">
        <f t="shared" ref="GN157" ca="1" si="3266">GM157+GN158+GN159</f>
        <v>10270.214218737709</v>
      </c>
      <c r="GO157" s="77">
        <f t="shared" ref="GO157" ca="1" si="3267">GN157+GO158+GO159</f>
        <v>10041.987236099092</v>
      </c>
      <c r="GP157" s="77">
        <f t="shared" ref="GP157" ca="1" si="3268">GO157+GP158+GP159</f>
        <v>9813.7602534604757</v>
      </c>
      <c r="GQ157" s="77">
        <f t="shared" ref="GQ157" ca="1" si="3269">GP157+GQ158+GQ159</f>
        <v>9585.5332708218593</v>
      </c>
      <c r="GR157" s="77">
        <f t="shared" ref="GR157" ca="1" si="3270">GQ157+GR158+GR159</f>
        <v>9357.3062881832429</v>
      </c>
      <c r="GS157" s="77">
        <f t="shared" ref="GS157" ca="1" si="3271">GR157+GS158+GS159</f>
        <v>9129.0793055446265</v>
      </c>
      <c r="GT157" s="77">
        <f t="shared" ref="GT157" ca="1" si="3272">GS157+GT158+GT159</f>
        <v>8900.8523229060102</v>
      </c>
      <c r="GU157" s="77">
        <f t="shared" ref="GU157" ca="1" si="3273">GT157+GU158+GU159</f>
        <v>8672.6253402673938</v>
      </c>
      <c r="GV157" s="77">
        <f t="shared" ref="GV157" ca="1" si="3274">GU157+GV158+GV159</f>
        <v>8444.3983576287774</v>
      </c>
      <c r="GW157" s="77">
        <f t="shared" ref="GW157" ca="1" si="3275">GV157+GW158+GW159</f>
        <v>8216.171374990161</v>
      </c>
      <c r="GX157" s="77">
        <f t="shared" ref="GX157" ca="1" si="3276">GW157+GX158+GX159</f>
        <v>7987.9443923515455</v>
      </c>
      <c r="GY157" s="77">
        <f t="shared" ref="GY157" ca="1" si="3277">GX157+GY158+GY159</f>
        <v>7759.71740971293</v>
      </c>
      <c r="GZ157" s="77">
        <f t="shared" ref="GZ157" ca="1" si="3278">GY157+GZ158+GZ159</f>
        <v>7531.4904270743145</v>
      </c>
      <c r="HA157" s="77">
        <f t="shared" ref="HA157" ca="1" si="3279">GZ157+HA158+HA159</f>
        <v>7303.2634444356991</v>
      </c>
      <c r="HB157" s="77">
        <f t="shared" ref="HB157" ca="1" si="3280">HA157+HB158+HB159</f>
        <v>7075.0364617970836</v>
      </c>
      <c r="HC157" s="77">
        <f t="shared" ref="HC157" ca="1" si="3281">HB157+HC158+HC159</f>
        <v>6846.8094791584681</v>
      </c>
      <c r="HD157" s="77">
        <f t="shared" ref="HD157" ca="1" si="3282">HC157+HD158+HD159</f>
        <v>6618.5824965198526</v>
      </c>
      <c r="HE157" s="77">
        <f t="shared" ref="HE157" ca="1" si="3283">HD157+HE158+HE159</f>
        <v>6390.3555138812371</v>
      </c>
      <c r="HF157" s="77">
        <f t="shared" ref="HF157" ca="1" si="3284">HE157+HF158+HF159</f>
        <v>6162.1285312426216</v>
      </c>
      <c r="HG157" s="77">
        <f t="shared" ref="HG157" ca="1" si="3285">HF157+HG158+HG159</f>
        <v>5933.9015486040062</v>
      </c>
      <c r="HH157" s="77">
        <f t="shared" ref="HH157" ca="1" si="3286">HG157+HH158+HH159</f>
        <v>5705.6745659653907</v>
      </c>
      <c r="HI157" s="77">
        <f t="shared" ref="HI157" ca="1" si="3287">HH157+HI158+HI159</f>
        <v>5477.4475833267752</v>
      </c>
      <c r="HJ157" s="77">
        <f t="shared" ref="HJ157" ca="1" si="3288">HI157+HJ158+HJ159</f>
        <v>5249.2206006881597</v>
      </c>
      <c r="HK157" s="77">
        <f t="shared" ref="HK157" ca="1" si="3289">HJ157+HK158+HK159</f>
        <v>5020.9936180495442</v>
      </c>
      <c r="HL157" s="77">
        <f t="shared" ref="HL157" ca="1" si="3290">HK157+HL158+HL159</f>
        <v>4792.7666354109288</v>
      </c>
      <c r="HM157" s="77">
        <f t="shared" ref="HM157" ca="1" si="3291">HL157+HM158+HM159</f>
        <v>4564.5396527723133</v>
      </c>
      <c r="HN157" s="77">
        <f t="shared" ref="HN157" ca="1" si="3292">HM157+HN158+HN159</f>
        <v>4336.3126701336978</v>
      </c>
      <c r="HO157" s="77">
        <f t="shared" ref="HO157" ca="1" si="3293">HN157+HO158+HO159</f>
        <v>4108.0856874950823</v>
      </c>
      <c r="HP157" s="77">
        <f t="shared" ref="HP157" ca="1" si="3294">HO157+HP158+HP159</f>
        <v>3879.8587048564664</v>
      </c>
      <c r="HQ157" s="77">
        <f t="shared" ref="HQ157" ca="1" si="3295">HP157+HQ158+HQ159</f>
        <v>3651.6317222178504</v>
      </c>
      <c r="HR157" s="77">
        <f t="shared" ref="HR157" ca="1" si="3296">HQ157+HR158+HR159</f>
        <v>3423.4047395792345</v>
      </c>
      <c r="HS157" s="77">
        <f t="shared" ref="HS157" ca="1" si="3297">HR157+HS158+HS159</f>
        <v>3195.1777569406186</v>
      </c>
      <c r="HT157" s="77">
        <f t="shared" ref="HT157" ca="1" si="3298">HS157+HT158+HT159</f>
        <v>2966.9507743020026</v>
      </c>
      <c r="HU157" s="77">
        <f t="shared" ref="HU157" ca="1" si="3299">HT157+HU158+HU159</f>
        <v>2738.7237916633867</v>
      </c>
      <c r="HV157" s="77">
        <f t="shared" ref="HV157" ca="1" si="3300">HU157+HV158+HV159</f>
        <v>2510.4968090247708</v>
      </c>
      <c r="HW157" s="77">
        <f t="shared" ref="HW157" ca="1" si="3301">HV157+HW158+HW159</f>
        <v>2282.2698263861548</v>
      </c>
      <c r="HX157" s="77">
        <f t="shared" ref="HX157" ca="1" si="3302">HW157+HX158+HX159</f>
        <v>2054.0428437475389</v>
      </c>
      <c r="HY157" s="77">
        <f t="shared" ref="HY157" ca="1" si="3303">HX157+HY158+HY159</f>
        <v>1825.8158611089232</v>
      </c>
      <c r="HZ157" s="77">
        <f t="shared" ref="HZ157" ca="1" si="3304">HY157+HZ158+HZ159</f>
        <v>1597.5888784703075</v>
      </c>
      <c r="IA157" s="77">
        <f t="shared" ref="IA157" ca="1" si="3305">HZ157+IA158+IA159</f>
        <v>1369.3618958316918</v>
      </c>
      <c r="IB157" s="77">
        <f t="shared" ref="IB157" ca="1" si="3306">IA157+IB158+IB159</f>
        <v>1141.134913193076</v>
      </c>
      <c r="IC157" s="77">
        <f t="shared" ref="IC157" ca="1" si="3307">IB157+IC158+IC159</f>
        <v>912.90793055446034</v>
      </c>
      <c r="ID157" s="77">
        <f t="shared" ref="ID157" ca="1" si="3308">IC157+ID158+ID159</f>
        <v>684.68094791584463</v>
      </c>
      <c r="IE157" s="77">
        <f t="shared" ref="IE157" ca="1" si="3309">ID157+IE158+IE159</f>
        <v>456.45396527722886</v>
      </c>
      <c r="IF157" s="77">
        <f t="shared" ref="IF157" ca="1" si="3310">IE157+IF158+IF159</f>
        <v>228.22698263861309</v>
      </c>
      <c r="IG157" s="77">
        <f t="shared" ref="IG157" ca="1" si="3311">IF157+IG158+IG159</f>
        <v>-2.6716406864579767E-12</v>
      </c>
    </row>
    <row r="158" spans="1:241" ht="12" x14ac:dyDescent="0.2">
      <c r="A158" s="125" t="s">
        <v>464</v>
      </c>
      <c r="B158" s="77">
        <f>B56</f>
        <v>1500</v>
      </c>
      <c r="C158" s="77">
        <f t="shared" ref="C158:BN158" si="3312">+C56</f>
        <v>200</v>
      </c>
      <c r="D158" s="77">
        <f t="shared" si="3312"/>
        <v>200</v>
      </c>
      <c r="E158" s="77">
        <f t="shared" si="3312"/>
        <v>200</v>
      </c>
      <c r="F158" s="77">
        <f t="shared" si="3312"/>
        <v>2151.7231095833331</v>
      </c>
      <c r="G158" s="77">
        <f t="shared" si="3312"/>
        <v>2151.7231095833331</v>
      </c>
      <c r="H158" s="77">
        <f t="shared" si="3312"/>
        <v>2122.5052395833327</v>
      </c>
      <c r="I158" s="77">
        <f t="shared" si="3312"/>
        <v>1985.3987629166663</v>
      </c>
      <c r="J158" s="77">
        <f t="shared" si="3312"/>
        <v>1985.3987629166663</v>
      </c>
      <c r="K158" s="77">
        <f t="shared" si="3312"/>
        <v>1985.3987629166663</v>
      </c>
      <c r="L158" s="77">
        <f t="shared" si="3312"/>
        <v>794.70765125000003</v>
      </c>
      <c r="M158" s="77">
        <f t="shared" si="3312"/>
        <v>1346.97415125</v>
      </c>
      <c r="N158" s="77">
        <f t="shared" si="3312"/>
        <v>0</v>
      </c>
      <c r="O158" s="77">
        <f t="shared" si="3312"/>
        <v>0</v>
      </c>
      <c r="P158" s="77">
        <f t="shared" si="3312"/>
        <v>0</v>
      </c>
      <c r="Q158" s="77">
        <f t="shared" si="3312"/>
        <v>0</v>
      </c>
      <c r="R158" s="77">
        <f t="shared" si="3312"/>
        <v>0</v>
      </c>
      <c r="S158" s="77">
        <f t="shared" si="3312"/>
        <v>0</v>
      </c>
      <c r="T158" s="77">
        <f t="shared" si="3312"/>
        <v>0</v>
      </c>
      <c r="U158" s="77">
        <f t="shared" si="3312"/>
        <v>0</v>
      </c>
      <c r="V158" s="77">
        <f t="shared" si="3312"/>
        <v>0</v>
      </c>
      <c r="W158" s="77">
        <f t="shared" si="3312"/>
        <v>0</v>
      </c>
      <c r="X158" s="77">
        <f t="shared" si="3312"/>
        <v>0</v>
      </c>
      <c r="Y158" s="77">
        <f t="shared" si="3312"/>
        <v>0</v>
      </c>
      <c r="Z158" s="77">
        <f t="shared" si="3312"/>
        <v>0</v>
      </c>
      <c r="AA158" s="77">
        <f t="shared" si="3312"/>
        <v>0</v>
      </c>
      <c r="AB158" s="77">
        <f t="shared" si="3312"/>
        <v>0</v>
      </c>
      <c r="AC158" s="77">
        <f t="shared" si="3312"/>
        <v>0</v>
      </c>
      <c r="AD158" s="77">
        <f t="shared" si="3312"/>
        <v>0</v>
      </c>
      <c r="AE158" s="77">
        <f t="shared" si="3312"/>
        <v>0</v>
      </c>
      <c r="AF158" s="77">
        <f t="shared" si="3312"/>
        <v>0</v>
      </c>
      <c r="AG158" s="77">
        <f t="shared" si="3312"/>
        <v>0</v>
      </c>
      <c r="AH158" s="77">
        <f t="shared" si="3312"/>
        <v>0</v>
      </c>
      <c r="AI158" s="77">
        <f t="shared" si="3312"/>
        <v>0</v>
      </c>
      <c r="AJ158" s="77">
        <f t="shared" si="3312"/>
        <v>0</v>
      </c>
      <c r="AK158" s="77">
        <f t="shared" si="3312"/>
        <v>0</v>
      </c>
      <c r="AL158" s="77">
        <f t="shared" si="3312"/>
        <v>0</v>
      </c>
      <c r="AM158" s="77">
        <f t="shared" si="3312"/>
        <v>0</v>
      </c>
      <c r="AN158" s="77">
        <f t="shared" si="3312"/>
        <v>0</v>
      </c>
      <c r="AO158" s="77">
        <f t="shared" si="3312"/>
        <v>0</v>
      </c>
      <c r="AP158" s="77">
        <f t="shared" si="3312"/>
        <v>0</v>
      </c>
      <c r="AQ158" s="77">
        <f t="shared" si="3312"/>
        <v>0</v>
      </c>
      <c r="AR158" s="77">
        <f t="shared" si="3312"/>
        <v>0</v>
      </c>
      <c r="AS158" s="77">
        <f t="shared" si="3312"/>
        <v>0</v>
      </c>
      <c r="AT158" s="77">
        <f t="shared" si="3312"/>
        <v>0</v>
      </c>
      <c r="AU158" s="77">
        <f t="shared" si="3312"/>
        <v>0</v>
      </c>
      <c r="AV158" s="77">
        <f t="shared" si="3312"/>
        <v>0</v>
      </c>
      <c r="AW158" s="77">
        <f t="shared" si="3312"/>
        <v>0</v>
      </c>
      <c r="AX158" s="77">
        <f t="shared" si="3312"/>
        <v>0</v>
      </c>
      <c r="AY158" s="77">
        <f t="shared" si="3312"/>
        <v>0</v>
      </c>
      <c r="AZ158" s="77">
        <f t="shared" si="3312"/>
        <v>0</v>
      </c>
      <c r="BA158" s="77">
        <f t="shared" si="3312"/>
        <v>0</v>
      </c>
      <c r="BB158" s="77">
        <f t="shared" si="3312"/>
        <v>0</v>
      </c>
      <c r="BC158" s="77">
        <f t="shared" si="3312"/>
        <v>0</v>
      </c>
      <c r="BD158" s="77">
        <f t="shared" si="3312"/>
        <v>0</v>
      </c>
      <c r="BE158" s="77">
        <f t="shared" si="3312"/>
        <v>0</v>
      </c>
      <c r="BF158" s="77">
        <f t="shared" si="3312"/>
        <v>0</v>
      </c>
      <c r="BG158" s="77">
        <f t="shared" si="3312"/>
        <v>0</v>
      </c>
      <c r="BH158" s="77">
        <f t="shared" si="3312"/>
        <v>0</v>
      </c>
      <c r="BI158" s="77">
        <f t="shared" si="3312"/>
        <v>0</v>
      </c>
      <c r="BJ158" s="77">
        <f t="shared" si="3312"/>
        <v>0</v>
      </c>
      <c r="BK158" s="77">
        <f t="shared" si="3312"/>
        <v>0</v>
      </c>
      <c r="BL158" s="77">
        <f t="shared" si="3312"/>
        <v>0</v>
      </c>
      <c r="BM158" s="77">
        <f t="shared" si="3312"/>
        <v>0</v>
      </c>
      <c r="BN158" s="77">
        <f t="shared" si="3312"/>
        <v>0</v>
      </c>
      <c r="BO158" s="77">
        <f t="shared" ref="BO158:DZ158" si="3313">+BO56</f>
        <v>0</v>
      </c>
      <c r="BP158" s="77">
        <f t="shared" si="3313"/>
        <v>0</v>
      </c>
      <c r="BQ158" s="77">
        <f t="shared" si="3313"/>
        <v>0</v>
      </c>
      <c r="BR158" s="77">
        <f t="shared" si="3313"/>
        <v>0</v>
      </c>
      <c r="BS158" s="77">
        <f t="shared" si="3313"/>
        <v>0</v>
      </c>
      <c r="BT158" s="77">
        <f t="shared" si="3313"/>
        <v>0</v>
      </c>
      <c r="BU158" s="77">
        <f t="shared" si="3313"/>
        <v>0</v>
      </c>
      <c r="BV158" s="77">
        <f t="shared" si="3313"/>
        <v>0</v>
      </c>
      <c r="BW158" s="77">
        <f t="shared" si="3313"/>
        <v>0</v>
      </c>
      <c r="BX158" s="77">
        <f t="shared" si="3313"/>
        <v>0</v>
      </c>
      <c r="BY158" s="77">
        <f t="shared" si="3313"/>
        <v>0</v>
      </c>
      <c r="BZ158" s="77">
        <f t="shared" si="3313"/>
        <v>0</v>
      </c>
      <c r="CA158" s="77">
        <f t="shared" si="3313"/>
        <v>0</v>
      </c>
      <c r="CB158" s="77">
        <f t="shared" si="3313"/>
        <v>0</v>
      </c>
      <c r="CC158" s="77">
        <f t="shared" si="3313"/>
        <v>0</v>
      </c>
      <c r="CD158" s="77">
        <f t="shared" si="3313"/>
        <v>0</v>
      </c>
      <c r="CE158" s="77">
        <f t="shared" si="3313"/>
        <v>0</v>
      </c>
      <c r="CF158" s="77">
        <f t="shared" si="3313"/>
        <v>0</v>
      </c>
      <c r="CG158" s="77">
        <f t="shared" si="3313"/>
        <v>0</v>
      </c>
      <c r="CH158" s="77">
        <f t="shared" si="3313"/>
        <v>0</v>
      </c>
      <c r="CI158" s="77">
        <f t="shared" si="3313"/>
        <v>0</v>
      </c>
      <c r="CJ158" s="77">
        <f t="shared" si="3313"/>
        <v>0</v>
      </c>
      <c r="CK158" s="77">
        <f t="shared" si="3313"/>
        <v>0</v>
      </c>
      <c r="CL158" s="77">
        <f t="shared" si="3313"/>
        <v>0</v>
      </c>
      <c r="CM158" s="77">
        <f t="shared" si="3313"/>
        <v>0</v>
      </c>
      <c r="CN158" s="77">
        <f t="shared" si="3313"/>
        <v>0</v>
      </c>
      <c r="CO158" s="77">
        <f t="shared" si="3313"/>
        <v>0</v>
      </c>
      <c r="CP158" s="77">
        <f t="shared" si="3313"/>
        <v>0</v>
      </c>
      <c r="CQ158" s="77">
        <f t="shared" si="3313"/>
        <v>0</v>
      </c>
      <c r="CR158" s="77">
        <f t="shared" si="3313"/>
        <v>0</v>
      </c>
      <c r="CS158" s="77">
        <f t="shared" si="3313"/>
        <v>0</v>
      </c>
      <c r="CT158" s="77">
        <f t="shared" si="3313"/>
        <v>0</v>
      </c>
      <c r="CU158" s="77">
        <f t="shared" si="3313"/>
        <v>0</v>
      </c>
      <c r="CV158" s="77">
        <f t="shared" si="3313"/>
        <v>0</v>
      </c>
      <c r="CW158" s="77">
        <f t="shared" si="3313"/>
        <v>0</v>
      </c>
      <c r="CX158" s="77">
        <f t="shared" si="3313"/>
        <v>0</v>
      </c>
      <c r="CY158" s="77">
        <f t="shared" si="3313"/>
        <v>0</v>
      </c>
      <c r="CZ158" s="77">
        <f t="shared" si="3313"/>
        <v>0</v>
      </c>
      <c r="DA158" s="77">
        <f t="shared" si="3313"/>
        <v>0</v>
      </c>
      <c r="DB158" s="77">
        <f t="shared" si="3313"/>
        <v>0</v>
      </c>
      <c r="DC158" s="77">
        <f t="shared" si="3313"/>
        <v>0</v>
      </c>
      <c r="DD158" s="77">
        <f t="shared" si="3313"/>
        <v>0</v>
      </c>
      <c r="DE158" s="77">
        <f t="shared" si="3313"/>
        <v>0</v>
      </c>
      <c r="DF158" s="77">
        <f t="shared" si="3313"/>
        <v>0</v>
      </c>
      <c r="DG158" s="77">
        <f t="shared" si="3313"/>
        <v>0</v>
      </c>
      <c r="DH158" s="77">
        <f t="shared" si="3313"/>
        <v>0</v>
      </c>
      <c r="DI158" s="77">
        <f t="shared" si="3313"/>
        <v>0</v>
      </c>
      <c r="DJ158" s="77">
        <f t="shared" si="3313"/>
        <v>0</v>
      </c>
      <c r="DK158" s="77">
        <f t="shared" si="3313"/>
        <v>0</v>
      </c>
      <c r="DL158" s="77">
        <f t="shared" si="3313"/>
        <v>0</v>
      </c>
      <c r="DM158" s="77">
        <f t="shared" si="3313"/>
        <v>0</v>
      </c>
      <c r="DN158" s="77">
        <f t="shared" si="3313"/>
        <v>0</v>
      </c>
      <c r="DO158" s="77">
        <f t="shared" si="3313"/>
        <v>0</v>
      </c>
      <c r="DP158" s="77">
        <f t="shared" si="3313"/>
        <v>0</v>
      </c>
      <c r="DQ158" s="77">
        <f t="shared" si="3313"/>
        <v>0</v>
      </c>
      <c r="DR158" s="77">
        <f t="shared" si="3313"/>
        <v>1104.9663816666666</v>
      </c>
      <c r="DS158" s="77">
        <f t="shared" si="3313"/>
        <v>1104.9663816666666</v>
      </c>
      <c r="DT158" s="77">
        <f t="shared" si="3313"/>
        <v>1104.9663816666666</v>
      </c>
      <c r="DU158" s="77">
        <f t="shared" si="3313"/>
        <v>1104.9663816666666</v>
      </c>
      <c r="DV158" s="77">
        <f t="shared" si="3313"/>
        <v>2570.6449933333329</v>
      </c>
      <c r="DW158" s="77">
        <f t="shared" si="3313"/>
        <v>2570.6449933333329</v>
      </c>
      <c r="DX158" s="77">
        <f t="shared" si="3313"/>
        <v>2570.6449933333329</v>
      </c>
      <c r="DY158" s="77">
        <f t="shared" si="3313"/>
        <v>2570.6449933333329</v>
      </c>
      <c r="DZ158" s="77">
        <f t="shared" si="3313"/>
        <v>2570.6449933333329</v>
      </c>
      <c r="EA158" s="77">
        <f t="shared" ref="EA158:GL158" si="3314">+EA56</f>
        <v>2570.6449933333329</v>
      </c>
      <c r="EB158" s="77">
        <f t="shared" si="3314"/>
        <v>1379.9538816666668</v>
      </c>
      <c r="EC158" s="77">
        <f t="shared" si="3314"/>
        <v>1479.9538816666668</v>
      </c>
      <c r="ED158" s="77">
        <f t="shared" si="3314"/>
        <v>0</v>
      </c>
      <c r="EE158" s="77">
        <f t="shared" si="3314"/>
        <v>0</v>
      </c>
      <c r="EF158" s="77">
        <f t="shared" si="3314"/>
        <v>0</v>
      </c>
      <c r="EG158" s="77">
        <f t="shared" si="3314"/>
        <v>0</v>
      </c>
      <c r="EH158" s="77">
        <f t="shared" si="3314"/>
        <v>0</v>
      </c>
      <c r="EI158" s="77">
        <f t="shared" si="3314"/>
        <v>0</v>
      </c>
      <c r="EJ158" s="77">
        <f t="shared" si="3314"/>
        <v>0</v>
      </c>
      <c r="EK158" s="77">
        <f t="shared" si="3314"/>
        <v>0</v>
      </c>
      <c r="EL158" s="77">
        <f t="shared" si="3314"/>
        <v>0</v>
      </c>
      <c r="EM158" s="77">
        <f t="shared" si="3314"/>
        <v>0</v>
      </c>
      <c r="EN158" s="77">
        <f t="shared" si="3314"/>
        <v>0</v>
      </c>
      <c r="EO158" s="77">
        <f t="shared" si="3314"/>
        <v>0</v>
      </c>
      <c r="EP158" s="77">
        <f t="shared" si="3314"/>
        <v>0</v>
      </c>
      <c r="EQ158" s="77">
        <f t="shared" si="3314"/>
        <v>0</v>
      </c>
      <c r="ER158" s="77">
        <f t="shared" si="3314"/>
        <v>0</v>
      </c>
      <c r="ES158" s="77">
        <f t="shared" si="3314"/>
        <v>0</v>
      </c>
      <c r="ET158" s="77">
        <f t="shared" si="3314"/>
        <v>0</v>
      </c>
      <c r="EU158" s="77">
        <f t="shared" si="3314"/>
        <v>0</v>
      </c>
      <c r="EV158" s="77">
        <f t="shared" si="3314"/>
        <v>0</v>
      </c>
      <c r="EW158" s="77">
        <f t="shared" si="3314"/>
        <v>0</v>
      </c>
      <c r="EX158" s="77">
        <f t="shared" si="3314"/>
        <v>0</v>
      </c>
      <c r="EY158" s="77">
        <f t="shared" si="3314"/>
        <v>0</v>
      </c>
      <c r="EZ158" s="77">
        <f t="shared" si="3314"/>
        <v>0</v>
      </c>
      <c r="FA158" s="77">
        <f t="shared" si="3314"/>
        <v>0</v>
      </c>
      <c r="FB158" s="77">
        <f t="shared" si="3314"/>
        <v>0</v>
      </c>
      <c r="FC158" s="77">
        <f t="shared" si="3314"/>
        <v>0</v>
      </c>
      <c r="FD158" s="77">
        <f t="shared" si="3314"/>
        <v>0</v>
      </c>
      <c r="FE158" s="77">
        <f t="shared" si="3314"/>
        <v>0</v>
      </c>
      <c r="FF158" s="77">
        <f t="shared" si="3314"/>
        <v>0</v>
      </c>
      <c r="FG158" s="77">
        <f t="shared" si="3314"/>
        <v>0</v>
      </c>
      <c r="FH158" s="77">
        <f t="shared" si="3314"/>
        <v>0</v>
      </c>
      <c r="FI158" s="77">
        <f t="shared" si="3314"/>
        <v>0</v>
      </c>
      <c r="FJ158" s="77">
        <f t="shared" si="3314"/>
        <v>0</v>
      </c>
      <c r="FK158" s="77">
        <f t="shared" si="3314"/>
        <v>0</v>
      </c>
      <c r="FL158" s="77">
        <f t="shared" si="3314"/>
        <v>0</v>
      </c>
      <c r="FM158" s="77">
        <f t="shared" si="3314"/>
        <v>0</v>
      </c>
      <c r="FN158" s="77">
        <f t="shared" si="3314"/>
        <v>0</v>
      </c>
      <c r="FO158" s="77">
        <f t="shared" si="3314"/>
        <v>0</v>
      </c>
      <c r="FP158" s="77">
        <f t="shared" si="3314"/>
        <v>0</v>
      </c>
      <c r="FQ158" s="77">
        <f t="shared" si="3314"/>
        <v>0</v>
      </c>
      <c r="FR158" s="77">
        <f t="shared" si="3314"/>
        <v>0</v>
      </c>
      <c r="FS158" s="77">
        <f t="shared" si="3314"/>
        <v>0</v>
      </c>
      <c r="FT158" s="77">
        <f t="shared" si="3314"/>
        <v>0</v>
      </c>
      <c r="FU158" s="77">
        <f t="shared" si="3314"/>
        <v>0</v>
      </c>
      <c r="FV158" s="77">
        <f t="shared" si="3314"/>
        <v>0</v>
      </c>
      <c r="FW158" s="77">
        <f t="shared" si="3314"/>
        <v>0</v>
      </c>
      <c r="FX158" s="77">
        <f t="shared" si="3314"/>
        <v>0</v>
      </c>
      <c r="FY158" s="77">
        <f t="shared" si="3314"/>
        <v>0</v>
      </c>
      <c r="FZ158" s="77">
        <f t="shared" si="3314"/>
        <v>0</v>
      </c>
      <c r="GA158" s="77">
        <f t="shared" si="3314"/>
        <v>0</v>
      </c>
      <c r="GB158" s="77">
        <f t="shared" si="3314"/>
        <v>0</v>
      </c>
      <c r="GC158" s="77">
        <f t="shared" si="3314"/>
        <v>0</v>
      </c>
      <c r="GD158" s="77">
        <f t="shared" si="3314"/>
        <v>0</v>
      </c>
      <c r="GE158" s="77">
        <f t="shared" si="3314"/>
        <v>0</v>
      </c>
      <c r="GF158" s="77">
        <f t="shared" si="3314"/>
        <v>0</v>
      </c>
      <c r="GG158" s="77">
        <f t="shared" si="3314"/>
        <v>0</v>
      </c>
      <c r="GH158" s="77">
        <f t="shared" si="3314"/>
        <v>0</v>
      </c>
      <c r="GI158" s="77">
        <f t="shared" si="3314"/>
        <v>0</v>
      </c>
      <c r="GJ158" s="77">
        <f t="shared" si="3314"/>
        <v>0</v>
      </c>
      <c r="GK158" s="77">
        <f t="shared" si="3314"/>
        <v>0</v>
      </c>
      <c r="GL158" s="77">
        <f t="shared" si="3314"/>
        <v>0</v>
      </c>
      <c r="GM158" s="77">
        <f t="shared" ref="GM158:IG158" si="3315">+GM56</f>
        <v>0</v>
      </c>
      <c r="GN158" s="77">
        <f t="shared" si="3315"/>
        <v>0</v>
      </c>
      <c r="GO158" s="77">
        <f t="shared" si="3315"/>
        <v>0</v>
      </c>
      <c r="GP158" s="77">
        <f t="shared" si="3315"/>
        <v>0</v>
      </c>
      <c r="GQ158" s="77">
        <f t="shared" si="3315"/>
        <v>0</v>
      </c>
      <c r="GR158" s="77">
        <f t="shared" si="3315"/>
        <v>0</v>
      </c>
      <c r="GS158" s="77">
        <f t="shared" si="3315"/>
        <v>0</v>
      </c>
      <c r="GT158" s="77">
        <f t="shared" si="3315"/>
        <v>0</v>
      </c>
      <c r="GU158" s="77">
        <f t="shared" si="3315"/>
        <v>0</v>
      </c>
      <c r="GV158" s="77">
        <f t="shared" si="3315"/>
        <v>0</v>
      </c>
      <c r="GW158" s="77">
        <f t="shared" si="3315"/>
        <v>0</v>
      </c>
      <c r="GX158" s="77">
        <f t="shared" si="3315"/>
        <v>0</v>
      </c>
      <c r="GY158" s="77">
        <f t="shared" si="3315"/>
        <v>0</v>
      </c>
      <c r="GZ158" s="77">
        <f t="shared" si="3315"/>
        <v>0</v>
      </c>
      <c r="HA158" s="77">
        <f t="shared" si="3315"/>
        <v>0</v>
      </c>
      <c r="HB158" s="77">
        <f t="shared" si="3315"/>
        <v>0</v>
      </c>
      <c r="HC158" s="77">
        <f t="shared" si="3315"/>
        <v>0</v>
      </c>
      <c r="HD158" s="77">
        <f t="shared" si="3315"/>
        <v>0</v>
      </c>
      <c r="HE158" s="77">
        <f t="shared" si="3315"/>
        <v>0</v>
      </c>
      <c r="HF158" s="77">
        <f t="shared" si="3315"/>
        <v>0</v>
      </c>
      <c r="HG158" s="77">
        <f t="shared" si="3315"/>
        <v>0</v>
      </c>
      <c r="HH158" s="77">
        <f t="shared" si="3315"/>
        <v>0</v>
      </c>
      <c r="HI158" s="77">
        <f t="shared" si="3315"/>
        <v>0</v>
      </c>
      <c r="HJ158" s="77">
        <f t="shared" si="3315"/>
        <v>0</v>
      </c>
      <c r="HK158" s="77">
        <f t="shared" si="3315"/>
        <v>0</v>
      </c>
      <c r="HL158" s="77">
        <f t="shared" si="3315"/>
        <v>0</v>
      </c>
      <c r="HM158" s="77">
        <f t="shared" si="3315"/>
        <v>0</v>
      </c>
      <c r="HN158" s="77">
        <f t="shared" si="3315"/>
        <v>0</v>
      </c>
      <c r="HO158" s="77">
        <f t="shared" si="3315"/>
        <v>0</v>
      </c>
      <c r="HP158" s="77">
        <f t="shared" si="3315"/>
        <v>0</v>
      </c>
      <c r="HQ158" s="77">
        <f t="shared" si="3315"/>
        <v>0</v>
      </c>
      <c r="HR158" s="77">
        <f t="shared" si="3315"/>
        <v>0</v>
      </c>
      <c r="HS158" s="77">
        <f t="shared" si="3315"/>
        <v>0</v>
      </c>
      <c r="HT158" s="77">
        <f t="shared" si="3315"/>
        <v>0</v>
      </c>
      <c r="HU158" s="77">
        <f t="shared" si="3315"/>
        <v>0</v>
      </c>
      <c r="HV158" s="77">
        <f t="shared" si="3315"/>
        <v>0</v>
      </c>
      <c r="HW158" s="77">
        <f t="shared" si="3315"/>
        <v>0</v>
      </c>
      <c r="HX158" s="77">
        <f t="shared" si="3315"/>
        <v>0</v>
      </c>
      <c r="HY158" s="77">
        <f t="shared" si="3315"/>
        <v>0</v>
      </c>
      <c r="HZ158" s="77">
        <f t="shared" si="3315"/>
        <v>0</v>
      </c>
      <c r="IA158" s="77">
        <f t="shared" si="3315"/>
        <v>0</v>
      </c>
      <c r="IB158" s="77">
        <f t="shared" si="3315"/>
        <v>0</v>
      </c>
      <c r="IC158" s="77">
        <f t="shared" si="3315"/>
        <v>0</v>
      </c>
      <c r="ID158" s="77">
        <f t="shared" si="3315"/>
        <v>0</v>
      </c>
      <c r="IE158" s="77">
        <f t="shared" si="3315"/>
        <v>0</v>
      </c>
      <c r="IF158" s="77">
        <f t="shared" si="3315"/>
        <v>0</v>
      </c>
      <c r="IG158" s="77">
        <f t="shared" si="3315"/>
        <v>0</v>
      </c>
    </row>
    <row r="159" spans="1:241" ht="12" x14ac:dyDescent="0.2">
      <c r="A159" s="125" t="s">
        <v>465</v>
      </c>
      <c r="B159" s="77">
        <f t="shared" ref="B159:BM159" ca="1" si="3316">-B42</f>
        <v>-6.25</v>
      </c>
      <c r="C159" s="77">
        <f t="shared" ca="1" si="3316"/>
        <v>-7.0868200836820083</v>
      </c>
      <c r="D159" s="77">
        <f t="shared" ca="1" si="3316"/>
        <v>-7.9271562181357895</v>
      </c>
      <c r="E159" s="77">
        <f t="shared" ca="1" si="3316"/>
        <v>-8.7710380746758734</v>
      </c>
      <c r="F159" s="77">
        <f t="shared" ca="1" si="3316"/>
        <v>-24.914159469754285</v>
      </c>
      <c r="G159" s="77">
        <f t="shared" ca="1" si="3316"/>
        <v>-41.187327580839693</v>
      </c>
      <c r="H159" s="77">
        <f t="shared" ca="1" si="3316"/>
        <v>-57.467872186946302</v>
      </c>
      <c r="I159" s="77">
        <f t="shared" ca="1" si="3316"/>
        <v>-72.669037958892957</v>
      </c>
      <c r="J159" s="77">
        <f t="shared" ca="1" si="3316"/>
        <v>-87.995627200220937</v>
      </c>
      <c r="K159" s="77">
        <f t="shared" ca="1" si="3316"/>
        <v>-103.4498098016698</v>
      </c>
      <c r="L159" s="77">
        <f t="shared" ca="1" si="3316"/>
        <v>-108.2093489968279</v>
      </c>
      <c r="M159" s="77">
        <f t="shared" ca="1" si="3316"/>
        <v>-115.89408448363733</v>
      </c>
      <c r="N159" s="77">
        <f t="shared" ca="1" si="3316"/>
        <v>-115.89408448363733</v>
      </c>
      <c r="O159" s="77">
        <f t="shared" ca="1" si="3316"/>
        <v>-115.89408448363733</v>
      </c>
      <c r="P159" s="77">
        <f t="shared" ca="1" si="3316"/>
        <v>-115.89408448363733</v>
      </c>
      <c r="Q159" s="77">
        <f t="shared" ca="1" si="3316"/>
        <v>-115.89408448363733</v>
      </c>
      <c r="R159" s="77">
        <f t="shared" ca="1" si="3316"/>
        <v>-115.89408448363733</v>
      </c>
      <c r="S159" s="77">
        <f t="shared" ca="1" si="3316"/>
        <v>-115.89408448363733</v>
      </c>
      <c r="T159" s="77">
        <f t="shared" ca="1" si="3316"/>
        <v>-115.89408448363733</v>
      </c>
      <c r="U159" s="77">
        <f t="shared" ca="1" si="3316"/>
        <v>-115.89408448363733</v>
      </c>
      <c r="V159" s="77">
        <f t="shared" ca="1" si="3316"/>
        <v>-115.89408448363733</v>
      </c>
      <c r="W159" s="77">
        <f t="shared" ca="1" si="3316"/>
        <v>-115.89408448363733</v>
      </c>
      <c r="X159" s="77">
        <f t="shared" ca="1" si="3316"/>
        <v>-115.89408448363733</v>
      </c>
      <c r="Y159" s="77">
        <f t="shared" ca="1" si="3316"/>
        <v>-115.89408448363733</v>
      </c>
      <c r="Z159" s="77">
        <f t="shared" ca="1" si="3316"/>
        <v>-115.89408448363733</v>
      </c>
      <c r="AA159" s="77">
        <f t="shared" ca="1" si="3316"/>
        <v>-115.89408448363733</v>
      </c>
      <c r="AB159" s="77">
        <f t="shared" ca="1" si="3316"/>
        <v>-115.89408448363733</v>
      </c>
      <c r="AC159" s="77">
        <f t="shared" ca="1" si="3316"/>
        <v>-115.89408448363733</v>
      </c>
      <c r="AD159" s="77">
        <f t="shared" ca="1" si="3316"/>
        <v>-115.89408448363733</v>
      </c>
      <c r="AE159" s="77">
        <f t="shared" ca="1" si="3316"/>
        <v>-115.89408448363733</v>
      </c>
      <c r="AF159" s="77">
        <f t="shared" ca="1" si="3316"/>
        <v>-115.89408448363733</v>
      </c>
      <c r="AG159" s="77">
        <f t="shared" ca="1" si="3316"/>
        <v>-115.89408448363733</v>
      </c>
      <c r="AH159" s="77">
        <f t="shared" ca="1" si="3316"/>
        <v>-115.89408448363733</v>
      </c>
      <c r="AI159" s="77">
        <f t="shared" ca="1" si="3316"/>
        <v>-115.89408448363733</v>
      </c>
      <c r="AJ159" s="77">
        <f t="shared" ca="1" si="3316"/>
        <v>-115.89408448363733</v>
      </c>
      <c r="AK159" s="77">
        <f t="shared" ca="1" si="3316"/>
        <v>-115.89408448363733</v>
      </c>
      <c r="AL159" s="77">
        <f t="shared" ca="1" si="3316"/>
        <v>-115.89408448363733</v>
      </c>
      <c r="AM159" s="77">
        <f t="shared" ca="1" si="3316"/>
        <v>-115.89408448363733</v>
      </c>
      <c r="AN159" s="77">
        <f t="shared" ca="1" si="3316"/>
        <v>-115.89408448363733</v>
      </c>
      <c r="AO159" s="77">
        <f t="shared" ca="1" si="3316"/>
        <v>-115.89408448363733</v>
      </c>
      <c r="AP159" s="77">
        <f t="shared" ca="1" si="3316"/>
        <v>-115.89408448363733</v>
      </c>
      <c r="AQ159" s="77">
        <f t="shared" ca="1" si="3316"/>
        <v>-115.89408448363733</v>
      </c>
      <c r="AR159" s="77">
        <f t="shared" ca="1" si="3316"/>
        <v>-115.89408448363733</v>
      </c>
      <c r="AS159" s="77">
        <f t="shared" ca="1" si="3316"/>
        <v>-115.89408448363733</v>
      </c>
      <c r="AT159" s="77">
        <f t="shared" ca="1" si="3316"/>
        <v>-115.89408448363733</v>
      </c>
      <c r="AU159" s="77">
        <f t="shared" ca="1" si="3316"/>
        <v>-115.89408448363733</v>
      </c>
      <c r="AV159" s="77">
        <f t="shared" ca="1" si="3316"/>
        <v>-115.89408448363733</v>
      </c>
      <c r="AW159" s="77">
        <f t="shared" ca="1" si="3316"/>
        <v>-115.89408448363733</v>
      </c>
      <c r="AX159" s="77">
        <f t="shared" ca="1" si="3316"/>
        <v>-115.89408448363733</v>
      </c>
      <c r="AY159" s="77">
        <f t="shared" ca="1" si="3316"/>
        <v>-115.89408448363733</v>
      </c>
      <c r="AZ159" s="77">
        <f t="shared" ca="1" si="3316"/>
        <v>-115.89408448363733</v>
      </c>
      <c r="BA159" s="77">
        <f t="shared" ca="1" si="3316"/>
        <v>-115.89408448363733</v>
      </c>
      <c r="BB159" s="77">
        <f t="shared" ca="1" si="3316"/>
        <v>-115.89408448363733</v>
      </c>
      <c r="BC159" s="77">
        <f t="shared" ca="1" si="3316"/>
        <v>-115.89408448363733</v>
      </c>
      <c r="BD159" s="77">
        <f t="shared" ca="1" si="3316"/>
        <v>-115.89408448363733</v>
      </c>
      <c r="BE159" s="77">
        <f t="shared" ca="1" si="3316"/>
        <v>-115.89408448363733</v>
      </c>
      <c r="BF159" s="77">
        <f t="shared" ca="1" si="3316"/>
        <v>-115.89408448363733</v>
      </c>
      <c r="BG159" s="77">
        <f t="shared" ca="1" si="3316"/>
        <v>-115.89408448363733</v>
      </c>
      <c r="BH159" s="77">
        <f t="shared" ca="1" si="3316"/>
        <v>-115.89408448363733</v>
      </c>
      <c r="BI159" s="77">
        <f t="shared" ca="1" si="3316"/>
        <v>-115.89408448363733</v>
      </c>
      <c r="BJ159" s="77">
        <f t="shared" ca="1" si="3316"/>
        <v>-115.89408448363733</v>
      </c>
      <c r="BK159" s="77">
        <f t="shared" ca="1" si="3316"/>
        <v>-115.89408448363733</v>
      </c>
      <c r="BL159" s="77">
        <f t="shared" ca="1" si="3316"/>
        <v>-115.89408448363733</v>
      </c>
      <c r="BM159" s="77">
        <f t="shared" ca="1" si="3316"/>
        <v>-115.89408448363733</v>
      </c>
      <c r="BN159" s="77">
        <f t="shared" ref="BN159:DY159" ca="1" si="3317">-BN42</f>
        <v>-115.89408448363733</v>
      </c>
      <c r="BO159" s="77">
        <f t="shared" ca="1" si="3317"/>
        <v>-115.89408448363733</v>
      </c>
      <c r="BP159" s="77">
        <f t="shared" ca="1" si="3317"/>
        <v>-115.89408448363733</v>
      </c>
      <c r="BQ159" s="77">
        <f t="shared" ca="1" si="3317"/>
        <v>-115.89408448363733</v>
      </c>
      <c r="BR159" s="77">
        <f t="shared" ca="1" si="3317"/>
        <v>-115.89408448363733</v>
      </c>
      <c r="BS159" s="77">
        <f t="shared" ca="1" si="3317"/>
        <v>-115.89408448363733</v>
      </c>
      <c r="BT159" s="77">
        <f t="shared" ca="1" si="3317"/>
        <v>-115.89408448363733</v>
      </c>
      <c r="BU159" s="77">
        <f t="shared" ca="1" si="3317"/>
        <v>-115.89408448363733</v>
      </c>
      <c r="BV159" s="77">
        <f t="shared" ca="1" si="3317"/>
        <v>-115.89408448363733</v>
      </c>
      <c r="BW159" s="77">
        <f t="shared" ca="1" si="3317"/>
        <v>-115.89408448363733</v>
      </c>
      <c r="BX159" s="77">
        <f t="shared" ca="1" si="3317"/>
        <v>-115.89408448363733</v>
      </c>
      <c r="BY159" s="77">
        <f t="shared" ca="1" si="3317"/>
        <v>-115.89408448363733</v>
      </c>
      <c r="BZ159" s="77">
        <f t="shared" ca="1" si="3317"/>
        <v>-115.89408448363733</v>
      </c>
      <c r="CA159" s="77">
        <f t="shared" ca="1" si="3317"/>
        <v>-115.89408448363733</v>
      </c>
      <c r="CB159" s="77">
        <f t="shared" ca="1" si="3317"/>
        <v>-115.89408448363733</v>
      </c>
      <c r="CC159" s="77">
        <f t="shared" ca="1" si="3317"/>
        <v>-115.89408448363733</v>
      </c>
      <c r="CD159" s="77">
        <f t="shared" ca="1" si="3317"/>
        <v>-115.89408448363733</v>
      </c>
      <c r="CE159" s="77">
        <f t="shared" ca="1" si="3317"/>
        <v>-115.89408448363733</v>
      </c>
      <c r="CF159" s="77">
        <f t="shared" ca="1" si="3317"/>
        <v>-115.89408448363733</v>
      </c>
      <c r="CG159" s="77">
        <f t="shared" ca="1" si="3317"/>
        <v>-115.89408448363733</v>
      </c>
      <c r="CH159" s="77">
        <f t="shared" ca="1" si="3317"/>
        <v>-115.89408448363733</v>
      </c>
      <c r="CI159" s="77">
        <f t="shared" ca="1" si="3317"/>
        <v>-115.89408448363733</v>
      </c>
      <c r="CJ159" s="77">
        <f t="shared" ca="1" si="3317"/>
        <v>-115.89408448363733</v>
      </c>
      <c r="CK159" s="77">
        <f t="shared" ca="1" si="3317"/>
        <v>-115.89408448363733</v>
      </c>
      <c r="CL159" s="77">
        <f t="shared" ca="1" si="3317"/>
        <v>-115.89408448363733</v>
      </c>
      <c r="CM159" s="77">
        <f t="shared" ca="1" si="3317"/>
        <v>-115.89408448363733</v>
      </c>
      <c r="CN159" s="77">
        <f t="shared" ca="1" si="3317"/>
        <v>-115.89408448363733</v>
      </c>
      <c r="CO159" s="77">
        <f t="shared" ca="1" si="3317"/>
        <v>-115.89408448363733</v>
      </c>
      <c r="CP159" s="77">
        <f t="shared" ca="1" si="3317"/>
        <v>-115.89408448363733</v>
      </c>
      <c r="CQ159" s="77">
        <f t="shared" ca="1" si="3317"/>
        <v>-115.89408448363733</v>
      </c>
      <c r="CR159" s="77">
        <f t="shared" ca="1" si="3317"/>
        <v>-115.89408448363733</v>
      </c>
      <c r="CS159" s="77">
        <f t="shared" ca="1" si="3317"/>
        <v>-115.89408448363733</v>
      </c>
      <c r="CT159" s="77">
        <f t="shared" ca="1" si="3317"/>
        <v>-115.89408448363733</v>
      </c>
      <c r="CU159" s="77">
        <f t="shared" ca="1" si="3317"/>
        <v>-115.89408448363733</v>
      </c>
      <c r="CV159" s="77">
        <f t="shared" ca="1" si="3317"/>
        <v>-115.89408448363733</v>
      </c>
      <c r="CW159" s="77">
        <f t="shared" ca="1" si="3317"/>
        <v>-115.89408448363733</v>
      </c>
      <c r="CX159" s="77">
        <f t="shared" ca="1" si="3317"/>
        <v>-115.89408448363733</v>
      </c>
      <c r="CY159" s="77">
        <f t="shared" ca="1" si="3317"/>
        <v>-115.89408448363733</v>
      </c>
      <c r="CZ159" s="77">
        <f t="shared" ca="1" si="3317"/>
        <v>-115.89408448363733</v>
      </c>
      <c r="DA159" s="77">
        <f t="shared" ca="1" si="3317"/>
        <v>-115.89408448363733</v>
      </c>
      <c r="DB159" s="77">
        <f t="shared" ca="1" si="3317"/>
        <v>-115.89408448363733</v>
      </c>
      <c r="DC159" s="77">
        <f t="shared" ca="1" si="3317"/>
        <v>-115.89408448363733</v>
      </c>
      <c r="DD159" s="77">
        <f t="shared" ca="1" si="3317"/>
        <v>-115.89408448363733</v>
      </c>
      <c r="DE159" s="77">
        <f t="shared" ca="1" si="3317"/>
        <v>-115.89408448363733</v>
      </c>
      <c r="DF159" s="77">
        <f t="shared" ca="1" si="3317"/>
        <v>-115.89408448363733</v>
      </c>
      <c r="DG159" s="77">
        <f t="shared" ca="1" si="3317"/>
        <v>-115.89408448363733</v>
      </c>
      <c r="DH159" s="77">
        <f t="shared" ca="1" si="3317"/>
        <v>-115.89408448363733</v>
      </c>
      <c r="DI159" s="77">
        <f t="shared" ca="1" si="3317"/>
        <v>-115.89408448363733</v>
      </c>
      <c r="DJ159" s="77">
        <f t="shared" ca="1" si="3317"/>
        <v>-115.89408448363733</v>
      </c>
      <c r="DK159" s="77">
        <f t="shared" ca="1" si="3317"/>
        <v>-115.89408448363733</v>
      </c>
      <c r="DL159" s="77">
        <f t="shared" ca="1" si="3317"/>
        <v>-115.89408448363733</v>
      </c>
      <c r="DM159" s="77">
        <f t="shared" ca="1" si="3317"/>
        <v>-115.89408448363733</v>
      </c>
      <c r="DN159" s="77">
        <f t="shared" ca="1" si="3317"/>
        <v>-115.89408448363733</v>
      </c>
      <c r="DO159" s="77">
        <f t="shared" ca="1" si="3317"/>
        <v>-115.89408448363733</v>
      </c>
      <c r="DP159" s="77">
        <f t="shared" ca="1" si="3317"/>
        <v>-115.89408448363733</v>
      </c>
      <c r="DQ159" s="77">
        <f t="shared" ca="1" si="3317"/>
        <v>-115.89408448363733</v>
      </c>
      <c r="DR159" s="77">
        <f t="shared" ca="1" si="3317"/>
        <v>-38.086771044821262</v>
      </c>
      <c r="DS159" s="77">
        <f t="shared" ca="1" si="3317"/>
        <v>-47.372202823532739</v>
      </c>
      <c r="DT159" s="77">
        <f t="shared" ca="1" si="3317"/>
        <v>-56.736324702063811</v>
      </c>
      <c r="DU159" s="77">
        <f t="shared" ca="1" si="3317"/>
        <v>-66.180481810325929</v>
      </c>
      <c r="DV159" s="77">
        <f t="shared" ca="1" si="3317"/>
        <v>-88.341214511475357</v>
      </c>
      <c r="DW159" s="77">
        <f t="shared" ca="1" si="3317"/>
        <v>-110.69464923611301</v>
      </c>
      <c r="DX159" s="77">
        <f t="shared" ca="1" si="3317"/>
        <v>-133.24416672149314</v>
      </c>
      <c r="DY159" s="77">
        <f t="shared" ca="1" si="3317"/>
        <v>-155.99323745895626</v>
      </c>
      <c r="DZ159" s="77">
        <f t="shared" ref="DZ159:GK159" ca="1" si="3318">-DZ42</f>
        <v>-178.94542489943245</v>
      </c>
      <c r="EA159" s="77">
        <f t="shared" ca="1" si="3318"/>
        <v>-202.10438880333635</v>
      </c>
      <c r="EB159" s="77">
        <f t="shared" ca="1" si="3318"/>
        <v>-214.64942409121514</v>
      </c>
      <c r="EC159" s="77">
        <f t="shared" ca="1" si="3318"/>
        <v>-228.22698263861577</v>
      </c>
      <c r="ED159" s="77">
        <f t="shared" ca="1" si="3318"/>
        <v>-228.22698263861577</v>
      </c>
      <c r="EE159" s="77">
        <f t="shared" ca="1" si="3318"/>
        <v>-228.22698263861577</v>
      </c>
      <c r="EF159" s="77">
        <f t="shared" ca="1" si="3318"/>
        <v>-228.22698263861577</v>
      </c>
      <c r="EG159" s="77">
        <f t="shared" ca="1" si="3318"/>
        <v>-228.22698263861577</v>
      </c>
      <c r="EH159" s="77">
        <f t="shared" ca="1" si="3318"/>
        <v>-228.22698263861577</v>
      </c>
      <c r="EI159" s="77">
        <f t="shared" ca="1" si="3318"/>
        <v>-228.22698263861577</v>
      </c>
      <c r="EJ159" s="77">
        <f t="shared" ca="1" si="3318"/>
        <v>-228.22698263861577</v>
      </c>
      <c r="EK159" s="77">
        <f t="shared" ca="1" si="3318"/>
        <v>-228.22698263861577</v>
      </c>
      <c r="EL159" s="77">
        <f t="shared" ca="1" si="3318"/>
        <v>-228.22698263861577</v>
      </c>
      <c r="EM159" s="77">
        <f t="shared" ca="1" si="3318"/>
        <v>-228.22698263861577</v>
      </c>
      <c r="EN159" s="77">
        <f t="shared" ca="1" si="3318"/>
        <v>-228.22698263861577</v>
      </c>
      <c r="EO159" s="77">
        <f t="shared" ca="1" si="3318"/>
        <v>-228.22698263861577</v>
      </c>
      <c r="EP159" s="77">
        <f t="shared" ca="1" si="3318"/>
        <v>-228.22698263861577</v>
      </c>
      <c r="EQ159" s="77">
        <f t="shared" ca="1" si="3318"/>
        <v>-228.22698263861577</v>
      </c>
      <c r="ER159" s="77">
        <f t="shared" ca="1" si="3318"/>
        <v>-228.22698263861577</v>
      </c>
      <c r="ES159" s="77">
        <f t="shared" ca="1" si="3318"/>
        <v>-228.22698263861577</v>
      </c>
      <c r="ET159" s="77">
        <f t="shared" ca="1" si="3318"/>
        <v>-228.22698263861577</v>
      </c>
      <c r="EU159" s="77">
        <f t="shared" ca="1" si="3318"/>
        <v>-228.22698263861577</v>
      </c>
      <c r="EV159" s="77">
        <f t="shared" ca="1" si="3318"/>
        <v>-228.22698263861577</v>
      </c>
      <c r="EW159" s="77">
        <f t="shared" ca="1" si="3318"/>
        <v>-228.22698263861577</v>
      </c>
      <c r="EX159" s="77">
        <f t="shared" ca="1" si="3318"/>
        <v>-228.22698263861577</v>
      </c>
      <c r="EY159" s="77">
        <f t="shared" ca="1" si="3318"/>
        <v>-228.22698263861577</v>
      </c>
      <c r="EZ159" s="77">
        <f t="shared" ca="1" si="3318"/>
        <v>-228.22698263861577</v>
      </c>
      <c r="FA159" s="77">
        <f t="shared" ca="1" si="3318"/>
        <v>-228.22698263861577</v>
      </c>
      <c r="FB159" s="77">
        <f t="shared" ca="1" si="3318"/>
        <v>-228.22698263861577</v>
      </c>
      <c r="FC159" s="77">
        <f t="shared" ca="1" si="3318"/>
        <v>-228.22698263861577</v>
      </c>
      <c r="FD159" s="77">
        <f t="shared" ca="1" si="3318"/>
        <v>-228.22698263861577</v>
      </c>
      <c r="FE159" s="77">
        <f t="shared" ca="1" si="3318"/>
        <v>-228.22698263861577</v>
      </c>
      <c r="FF159" s="77">
        <f t="shared" ca="1" si="3318"/>
        <v>-228.22698263861577</v>
      </c>
      <c r="FG159" s="77">
        <f t="shared" ca="1" si="3318"/>
        <v>-228.22698263861577</v>
      </c>
      <c r="FH159" s="77">
        <f t="shared" ca="1" si="3318"/>
        <v>-228.22698263861577</v>
      </c>
      <c r="FI159" s="77">
        <f t="shared" ca="1" si="3318"/>
        <v>-228.22698263861577</v>
      </c>
      <c r="FJ159" s="77">
        <f t="shared" ca="1" si="3318"/>
        <v>-228.22698263861577</v>
      </c>
      <c r="FK159" s="77">
        <f t="shared" ca="1" si="3318"/>
        <v>-228.22698263861577</v>
      </c>
      <c r="FL159" s="77">
        <f t="shared" ca="1" si="3318"/>
        <v>-228.22698263861577</v>
      </c>
      <c r="FM159" s="77">
        <f t="shared" ca="1" si="3318"/>
        <v>-228.22698263861577</v>
      </c>
      <c r="FN159" s="77">
        <f t="shared" ca="1" si="3318"/>
        <v>-228.22698263861577</v>
      </c>
      <c r="FO159" s="77">
        <f t="shared" ca="1" si="3318"/>
        <v>-228.22698263861577</v>
      </c>
      <c r="FP159" s="77">
        <f t="shared" ca="1" si="3318"/>
        <v>-228.22698263861577</v>
      </c>
      <c r="FQ159" s="77">
        <f t="shared" ca="1" si="3318"/>
        <v>-228.22698263861577</v>
      </c>
      <c r="FR159" s="77">
        <f t="shared" ca="1" si="3318"/>
        <v>-228.22698263861577</v>
      </c>
      <c r="FS159" s="77">
        <f t="shared" ca="1" si="3318"/>
        <v>-228.22698263861577</v>
      </c>
      <c r="FT159" s="77">
        <f t="shared" ca="1" si="3318"/>
        <v>-228.22698263861577</v>
      </c>
      <c r="FU159" s="77">
        <f t="shared" ca="1" si="3318"/>
        <v>-228.22698263861577</v>
      </c>
      <c r="FV159" s="77">
        <f t="shared" ca="1" si="3318"/>
        <v>-228.22698263861577</v>
      </c>
      <c r="FW159" s="77">
        <f t="shared" ca="1" si="3318"/>
        <v>-228.22698263861577</v>
      </c>
      <c r="FX159" s="77">
        <f t="shared" ca="1" si="3318"/>
        <v>-228.22698263861577</v>
      </c>
      <c r="FY159" s="77">
        <f t="shared" ca="1" si="3318"/>
        <v>-228.22698263861577</v>
      </c>
      <c r="FZ159" s="77">
        <f t="shared" ca="1" si="3318"/>
        <v>-228.22698263861577</v>
      </c>
      <c r="GA159" s="77">
        <f t="shared" ca="1" si="3318"/>
        <v>-228.22698263861577</v>
      </c>
      <c r="GB159" s="77">
        <f t="shared" ca="1" si="3318"/>
        <v>-228.22698263861577</v>
      </c>
      <c r="GC159" s="77">
        <f t="shared" ca="1" si="3318"/>
        <v>-228.22698263861577</v>
      </c>
      <c r="GD159" s="77">
        <f t="shared" ca="1" si="3318"/>
        <v>-228.22698263861577</v>
      </c>
      <c r="GE159" s="77">
        <f t="shared" ca="1" si="3318"/>
        <v>-228.22698263861577</v>
      </c>
      <c r="GF159" s="77">
        <f t="shared" ca="1" si="3318"/>
        <v>-228.22698263861577</v>
      </c>
      <c r="GG159" s="77">
        <f t="shared" ca="1" si="3318"/>
        <v>-228.22698263861577</v>
      </c>
      <c r="GH159" s="77">
        <f t="shared" ca="1" si="3318"/>
        <v>-228.22698263861577</v>
      </c>
      <c r="GI159" s="77">
        <f t="shared" ca="1" si="3318"/>
        <v>-228.22698263861577</v>
      </c>
      <c r="GJ159" s="77">
        <f t="shared" ca="1" si="3318"/>
        <v>-228.22698263861577</v>
      </c>
      <c r="GK159" s="77">
        <f t="shared" ca="1" si="3318"/>
        <v>-228.22698263861577</v>
      </c>
      <c r="GL159" s="77">
        <f t="shared" ref="GL159:IG159" ca="1" si="3319">-GL42</f>
        <v>-228.22698263861577</v>
      </c>
      <c r="GM159" s="77">
        <f t="shared" ca="1" si="3319"/>
        <v>-228.22698263861577</v>
      </c>
      <c r="GN159" s="77">
        <f t="shared" ca="1" si="3319"/>
        <v>-228.22698263861577</v>
      </c>
      <c r="GO159" s="77">
        <f t="shared" ca="1" si="3319"/>
        <v>-228.22698263861577</v>
      </c>
      <c r="GP159" s="77">
        <f t="shared" ca="1" si="3319"/>
        <v>-228.22698263861577</v>
      </c>
      <c r="GQ159" s="77">
        <f t="shared" ca="1" si="3319"/>
        <v>-228.22698263861577</v>
      </c>
      <c r="GR159" s="77">
        <f t="shared" ca="1" si="3319"/>
        <v>-228.22698263861577</v>
      </c>
      <c r="GS159" s="77">
        <f t="shared" ca="1" si="3319"/>
        <v>-228.22698263861577</v>
      </c>
      <c r="GT159" s="77">
        <f t="shared" ca="1" si="3319"/>
        <v>-228.22698263861577</v>
      </c>
      <c r="GU159" s="77">
        <f t="shared" ca="1" si="3319"/>
        <v>-228.22698263861577</v>
      </c>
      <c r="GV159" s="77">
        <f t="shared" ca="1" si="3319"/>
        <v>-228.22698263861577</v>
      </c>
      <c r="GW159" s="77">
        <f t="shared" ca="1" si="3319"/>
        <v>-228.22698263861577</v>
      </c>
      <c r="GX159" s="77">
        <f t="shared" ca="1" si="3319"/>
        <v>-228.22698263861577</v>
      </c>
      <c r="GY159" s="77">
        <f t="shared" ca="1" si="3319"/>
        <v>-228.22698263861577</v>
      </c>
      <c r="GZ159" s="77">
        <f t="shared" ca="1" si="3319"/>
        <v>-228.22698263861577</v>
      </c>
      <c r="HA159" s="77">
        <f t="shared" ca="1" si="3319"/>
        <v>-228.22698263861577</v>
      </c>
      <c r="HB159" s="77">
        <f t="shared" ca="1" si="3319"/>
        <v>-228.22698263861577</v>
      </c>
      <c r="HC159" s="77">
        <f t="shared" ca="1" si="3319"/>
        <v>-228.22698263861577</v>
      </c>
      <c r="HD159" s="77">
        <f t="shared" ca="1" si="3319"/>
        <v>-228.22698263861577</v>
      </c>
      <c r="HE159" s="77">
        <f t="shared" ca="1" si="3319"/>
        <v>-228.22698263861577</v>
      </c>
      <c r="HF159" s="77">
        <f t="shared" ca="1" si="3319"/>
        <v>-228.22698263861577</v>
      </c>
      <c r="HG159" s="77">
        <f t="shared" ca="1" si="3319"/>
        <v>-228.22698263861577</v>
      </c>
      <c r="HH159" s="77">
        <f t="shared" ca="1" si="3319"/>
        <v>-228.22698263861577</v>
      </c>
      <c r="HI159" s="77">
        <f t="shared" ca="1" si="3319"/>
        <v>-228.22698263861577</v>
      </c>
      <c r="HJ159" s="77">
        <f t="shared" ca="1" si="3319"/>
        <v>-228.22698263861577</v>
      </c>
      <c r="HK159" s="77">
        <f t="shared" ca="1" si="3319"/>
        <v>-228.22698263861577</v>
      </c>
      <c r="HL159" s="77">
        <f t="shared" ca="1" si="3319"/>
        <v>-228.22698263861577</v>
      </c>
      <c r="HM159" s="77">
        <f t="shared" ca="1" si="3319"/>
        <v>-228.22698263861577</v>
      </c>
      <c r="HN159" s="77">
        <f t="shared" ca="1" si="3319"/>
        <v>-228.22698263861577</v>
      </c>
      <c r="HO159" s="77">
        <f t="shared" ca="1" si="3319"/>
        <v>-228.22698263861577</v>
      </c>
      <c r="HP159" s="77">
        <f t="shared" ca="1" si="3319"/>
        <v>-228.22698263861577</v>
      </c>
      <c r="HQ159" s="77">
        <f t="shared" ca="1" si="3319"/>
        <v>-228.22698263861577</v>
      </c>
      <c r="HR159" s="77">
        <f t="shared" ca="1" si="3319"/>
        <v>-228.22698263861577</v>
      </c>
      <c r="HS159" s="77">
        <f t="shared" ca="1" si="3319"/>
        <v>-228.22698263861577</v>
      </c>
      <c r="HT159" s="77">
        <f t="shared" ca="1" si="3319"/>
        <v>-228.22698263861577</v>
      </c>
      <c r="HU159" s="77">
        <f t="shared" ca="1" si="3319"/>
        <v>-228.22698263861577</v>
      </c>
      <c r="HV159" s="77">
        <f t="shared" ca="1" si="3319"/>
        <v>-228.22698263861577</v>
      </c>
      <c r="HW159" s="77">
        <f t="shared" ca="1" si="3319"/>
        <v>-228.22698263861577</v>
      </c>
      <c r="HX159" s="77">
        <f t="shared" ca="1" si="3319"/>
        <v>-228.22698263861577</v>
      </c>
      <c r="HY159" s="77">
        <f t="shared" ca="1" si="3319"/>
        <v>-228.22698263861577</v>
      </c>
      <c r="HZ159" s="77">
        <f t="shared" ca="1" si="3319"/>
        <v>-228.22698263861577</v>
      </c>
      <c r="IA159" s="77">
        <f t="shared" ca="1" si="3319"/>
        <v>-228.22698263861577</v>
      </c>
      <c r="IB159" s="77">
        <f t="shared" ca="1" si="3319"/>
        <v>-228.22698263861577</v>
      </c>
      <c r="IC159" s="77">
        <f t="shared" ca="1" si="3319"/>
        <v>-228.22698263861577</v>
      </c>
      <c r="ID159" s="77">
        <f t="shared" ca="1" si="3319"/>
        <v>-228.22698263861577</v>
      </c>
      <c r="IE159" s="77">
        <f t="shared" ca="1" si="3319"/>
        <v>-228.22698263861577</v>
      </c>
      <c r="IF159" s="77">
        <f t="shared" ca="1" si="3319"/>
        <v>-228.22698263861577</v>
      </c>
      <c r="IG159" s="77">
        <f t="shared" ca="1" si="3319"/>
        <v>-228.22698263861577</v>
      </c>
    </row>
    <row r="160" spans="1:241" s="22" customFormat="1" x14ac:dyDescent="0.2">
      <c r="A160" s="146" t="s">
        <v>190</v>
      </c>
      <c r="B160" s="83">
        <f t="shared" ref="B160:S160" ca="1" si="3320">B161+B164+B167</f>
        <v>15553.847865178226</v>
      </c>
      <c r="C160" s="83">
        <f t="shared" ca="1" si="3320"/>
        <v>15691.477992996384</v>
      </c>
      <c r="D160" s="83">
        <f t="shared" ca="1" si="3320"/>
        <v>15830.914231596886</v>
      </c>
      <c r="E160" s="83">
        <f t="shared" ca="1" si="3320"/>
        <v>15970.349264651875</v>
      </c>
      <c r="F160" s="83">
        <f t="shared" ca="1" si="3320"/>
        <v>17470.788732972098</v>
      </c>
      <c r="G160" s="83">
        <f t="shared" ca="1" si="3320"/>
        <v>18968.470630521238</v>
      </c>
      <c r="H160" s="83">
        <f t="shared" ca="1" si="3320"/>
        <v>20445.69751106207</v>
      </c>
      <c r="I160" s="83">
        <f t="shared" ca="1" si="3320"/>
        <v>21827.357466461974</v>
      </c>
      <c r="J160" s="83">
        <f t="shared" ca="1" si="3320"/>
        <v>23209.165388182882</v>
      </c>
      <c r="K160" s="83">
        <f t="shared" ca="1" si="3320"/>
        <v>24590.929928161342</v>
      </c>
      <c r="L160" s="83">
        <f t="shared" ca="1" si="3320"/>
        <v>25142.846868731282</v>
      </c>
      <c r="M160" s="83">
        <f t="shared" ca="1" si="3320"/>
        <v>26082.011133697102</v>
      </c>
      <c r="N160" s="83">
        <f t="shared" ca="1" si="3320"/>
        <v>26080.138522321606</v>
      </c>
      <c r="O160" s="83">
        <f t="shared" ca="1" si="3320"/>
        <v>26080.138522321606</v>
      </c>
      <c r="P160" s="83">
        <f t="shared" ca="1" si="3320"/>
        <v>26080.138522321606</v>
      </c>
      <c r="Q160" s="83">
        <f t="shared" ca="1" si="3320"/>
        <v>26080.138522321606</v>
      </c>
      <c r="R160" s="83">
        <f t="shared" ca="1" si="3320"/>
        <v>26080.138522321606</v>
      </c>
      <c r="S160" s="83">
        <f t="shared" ca="1" si="3320"/>
        <v>26080.138522321606</v>
      </c>
      <c r="T160" s="83">
        <f t="shared" ref="T160" ca="1" si="3321">T161+T164+T167</f>
        <v>26080.138522321606</v>
      </c>
      <c r="U160" s="83">
        <f t="shared" ref="U160" ca="1" si="3322">U161+U164+U167</f>
        <v>25860.553084309733</v>
      </c>
      <c r="V160" s="83">
        <f t="shared" ref="V160" ca="1" si="3323">V161+V164+V167</f>
        <v>26080.138522321606</v>
      </c>
      <c r="W160" s="83">
        <f t="shared" ref="W160" ca="1" si="3324">W161+W164+W167</f>
        <v>26080.138522321606</v>
      </c>
      <c r="X160" s="83">
        <f t="shared" ref="X160" ca="1" si="3325">X161+X164+X167</f>
        <v>26080.138522321606</v>
      </c>
      <c r="Y160" s="83">
        <f t="shared" ref="Y160" ca="1" si="3326">Y161+Y164+Y167</f>
        <v>26080.138522321606</v>
      </c>
      <c r="Z160" s="83">
        <f t="shared" ref="Z160" ca="1" si="3327">Z161+Z164+Z167</f>
        <v>26083.494029648129</v>
      </c>
      <c r="AA160" s="83">
        <f t="shared" ref="AA160" ca="1" si="3328">AA161+AA164+AA167</f>
        <v>26086.862473378525</v>
      </c>
      <c r="AB160" s="83">
        <f t="shared" ref="AB160" ca="1" si="3329">AB161+AB164+AB167</f>
        <v>26090.250593286586</v>
      </c>
      <c r="AC160" s="83">
        <f t="shared" ref="AC160" ca="1" si="3330">AC161+AC164+AC167</f>
        <v>26093.658504307288</v>
      </c>
      <c r="AD160" s="83">
        <f t="shared" ref="AD160" ca="1" si="3331">AD161+AD164+AD167</f>
        <v>26097.086322046969</v>
      </c>
      <c r="AE160" s="83">
        <f t="shared" ref="AE160" ca="1" si="3332">AE161+AE164+AE167</f>
        <v>26100.534162787262</v>
      </c>
      <c r="AF160" s="83">
        <f t="shared" ref="AF160" ca="1" si="3333">AF161+AF164+AF167</f>
        <v>26104.002143489037</v>
      </c>
      <c r="AG160" s="83">
        <f t="shared" ref="AG160" ca="1" si="3334">AG161+AG164+AG167</f>
        <v>26107.490381796379</v>
      </c>
      <c r="AH160" s="83">
        <f t="shared" ref="AH160" ca="1" si="3335">AH161+AH164+AH167</f>
        <v>26110.998996040555</v>
      </c>
      <c r="AI160" s="83">
        <f t="shared" ref="AI160" ca="1" si="3336">AI161+AI164+AI167</f>
        <v>26114.528105244059</v>
      </c>
      <c r="AJ160" s="83">
        <f t="shared" ref="AJ160" ca="1" si="3337">AJ161+AJ164+AJ167</f>
        <v>26118.077829124628</v>
      </c>
      <c r="AK160" s="83">
        <f t="shared" ref="AK160:AV160" ca="1" si="3338">AK161+AK164+AK167</f>
        <v>26121.64828809931</v>
      </c>
      <c r="AL160" s="83">
        <f t="shared" ca="1" si="3338"/>
        <v>26125.239603288544</v>
      </c>
      <c r="AM160" s="83">
        <f t="shared" ca="1" si="3338"/>
        <v>26128.851896520282</v>
      </c>
      <c r="AN160" s="83">
        <f t="shared" ca="1" si="3338"/>
        <v>26132.485290334102</v>
      </c>
      <c r="AO160" s="83">
        <f t="shared" ca="1" si="3338"/>
        <v>26136.139907985387</v>
      </c>
      <c r="AP160" s="83">
        <f t="shared" ca="1" si="3338"/>
        <v>26139.815873449486</v>
      </c>
      <c r="AQ160" s="83">
        <f t="shared" ca="1" si="3338"/>
        <v>26143.513311425926</v>
      </c>
      <c r="AR160" s="83">
        <f t="shared" ca="1" si="3338"/>
        <v>26147.232347342659</v>
      </c>
      <c r="AS160" s="83">
        <f t="shared" ca="1" si="3338"/>
        <v>26150.973107360289</v>
      </c>
      <c r="AT160" s="83">
        <f t="shared" ca="1" si="3338"/>
        <v>26154.735718376367</v>
      </c>
      <c r="AU160" s="83">
        <f t="shared" ca="1" si="3338"/>
        <v>26158.520308029703</v>
      </c>
      <c r="AV160" s="83">
        <f t="shared" ca="1" si="3338"/>
        <v>26162.327004704675</v>
      </c>
      <c r="AW160" s="83">
        <f t="shared" ref="AW160" ca="1" si="3339">AW161+AW164+AW167</f>
        <v>26166.155937535601</v>
      </c>
      <c r="AX160" s="83">
        <f t="shared" ref="AX160" ca="1" si="3340">AX161+AX164+AX167</f>
        <v>26170.007236411126</v>
      </c>
      <c r="AY160" s="83">
        <f t="shared" ref="AY160" ca="1" si="3341">AY161+AY164+AY167</f>
        <v>26173.881031978592</v>
      </c>
      <c r="AZ160" s="83">
        <f t="shared" ref="AZ160" ca="1" si="3342">AZ161+AZ164+AZ167</f>
        <v>26177.777455648513</v>
      </c>
      <c r="BA160" s="83">
        <f t="shared" ref="BA160" ca="1" si="3343">BA161+BA164+BA167</f>
        <v>26181.696639599013</v>
      </c>
      <c r="BB160" s="83">
        <f t="shared" ref="BB160" ca="1" si="3344">BB161+BB164+BB167</f>
        <v>26185.638716780308</v>
      </c>
      <c r="BC160" s="83">
        <f t="shared" ref="BC160" ca="1" si="3345">BC161+BC164+BC167</f>
        <v>26189.603820919219</v>
      </c>
      <c r="BD160" s="83">
        <f t="shared" ref="BD160" ca="1" si="3346">BD161+BD164+BD167</f>
        <v>26193.592086523717</v>
      </c>
      <c r="BE160" s="83">
        <f t="shared" ref="BE160" ca="1" si="3347">BE161+BE164+BE167</f>
        <v>26197.60364888746</v>
      </c>
      <c r="BF160" s="83">
        <f t="shared" ref="BF160" ca="1" si="3348">BF161+BF164+BF167</f>
        <v>26201.638644094419</v>
      </c>
      <c r="BG160" s="83">
        <f t="shared" ref="BG160" ca="1" si="3349">BG161+BG164+BG167</f>
        <v>26205.69720902347</v>
      </c>
      <c r="BH160" s="83">
        <f t="shared" ref="BH160" ca="1" si="3350">BH161+BH164+BH167</f>
        <v>26209.779481353034</v>
      </c>
      <c r="BI160" s="83">
        <f t="shared" ref="BI160" ca="1" si="3351">BI161+BI164+BI167</f>
        <v>26213.885599565772</v>
      </c>
      <c r="BJ160" s="83">
        <f t="shared" ref="BJ160" ca="1" si="3352">BJ161+BJ164+BJ167</f>
        <v>26218.015702953257</v>
      </c>
      <c r="BK160" s="83">
        <f t="shared" ref="BK160" ca="1" si="3353">BK161+BK164+BK167</f>
        <v>26222.169931620709</v>
      </c>
      <c r="BL160" s="83">
        <f t="shared" ref="BL160" ca="1" si="3354">BL161+BL164+BL167</f>
        <v>26226.34842649175</v>
      </c>
      <c r="BM160" s="83">
        <f t="shared" ref="BM160" ca="1" si="3355">BM161+BM164+BM167</f>
        <v>26230.551329313192</v>
      </c>
      <c r="BN160" s="83">
        <f t="shared" ref="BN160" ca="1" si="3356">BN161+BN164+BN167</f>
        <v>26234.778782659821</v>
      </c>
      <c r="BO160" s="83">
        <f t="shared" ref="BO160" ca="1" si="3357">BO161+BO164+BO167</f>
        <v>26239.030929939261</v>
      </c>
      <c r="BP160" s="83">
        <f t="shared" ref="BP160" ca="1" si="3358">BP161+BP164+BP167</f>
        <v>26243.307915396817</v>
      </c>
      <c r="BQ160" s="83">
        <f t="shared" ref="BQ160" ca="1" si="3359">BQ161+BQ164+BQ167</f>
        <v>26247.609884120386</v>
      </c>
      <c r="BR160" s="83">
        <f t="shared" ref="BR160" ca="1" si="3360">BR161+BR164+BR167</f>
        <v>26251.936982045365</v>
      </c>
      <c r="BS160" s="83">
        <f t="shared" ref="BS160" ca="1" si="3361">BS161+BS164+BS167</f>
        <v>26256.289355959612</v>
      </c>
      <c r="BT160" s="83">
        <f t="shared" ref="BT160" ca="1" si="3362">BT161+BT164+BT167</f>
        <v>26260.667153508421</v>
      </c>
      <c r="BU160" s="83">
        <f t="shared" ref="BU160" ca="1" si="3363">BU161+BU164+BU167</f>
        <v>26265.07052319952</v>
      </c>
      <c r="BV160" s="83">
        <f t="shared" ref="BV160" ca="1" si="3364">BV161+BV164+BV167</f>
        <v>26269.499614408131</v>
      </c>
      <c r="BW160" s="83">
        <f t="shared" ref="BW160" ca="1" si="3365">BW161+BW164+BW167</f>
        <v>26273.954577382021</v>
      </c>
      <c r="BX160" s="83">
        <f t="shared" ref="BX160" ca="1" si="3366">BX161+BX164+BX167</f>
        <v>26278.435563246599</v>
      </c>
      <c r="BY160" s="83">
        <f t="shared" ref="BY160" ca="1" si="3367">BY161+BY164+BY167</f>
        <v>26282.942724010056</v>
      </c>
      <c r="BZ160" s="83">
        <f t="shared" ref="BZ160" ca="1" si="3368">BZ161+BZ164+BZ167</f>
        <v>26287.476212568508</v>
      </c>
      <c r="CA160" s="83">
        <f t="shared" ref="CA160" ca="1" si="3369">CA161+CA164+CA167</f>
        <v>26292.036182711181</v>
      </c>
      <c r="CB160" s="83">
        <f t="shared" ref="CB160" ca="1" si="3370">CB161+CB164+CB167</f>
        <v>26296.622789125642</v>
      </c>
      <c r="CC160" s="83">
        <f t="shared" ref="CC160" ca="1" si="3371">CC161+CC164+CC167</f>
        <v>26301.236187403039</v>
      </c>
      <c r="CD160" s="83">
        <f t="shared" ref="CD160" ca="1" si="3372">CD161+CD164+CD167</f>
        <v>26305.876534043367</v>
      </c>
      <c r="CE160" s="83">
        <f t="shared" ref="CE160" ca="1" si="3373">CE161+CE164+CE167</f>
        <v>26310.543986460805</v>
      </c>
      <c r="CF160" s="83">
        <f t="shared" ref="CF160" ca="1" si="3374">CF161+CF164+CF167</f>
        <v>26315.238702989031</v>
      </c>
      <c r="CG160" s="83">
        <f t="shared" ref="CG160" ca="1" si="3375">CG161+CG164+CG167</f>
        <v>26319.960842886598</v>
      </c>
      <c r="CH160" s="83">
        <f t="shared" ref="CH160" ca="1" si="3376">CH161+CH164+CH167</f>
        <v>26324.71056634235</v>
      </c>
      <c r="CI160" s="83">
        <f t="shared" ref="CI160" ca="1" si="3377">CI161+CI164+CI167</f>
        <v>26329.488034480833</v>
      </c>
      <c r="CJ160" s="83">
        <f t="shared" ref="CJ160" ca="1" si="3378">CJ161+CJ164+CJ167</f>
        <v>26334.293409367783</v>
      </c>
      <c r="CK160" s="83">
        <f t="shared" ref="CK160" ca="1" si="3379">CK161+CK164+CK167</f>
        <v>26339.126854015616</v>
      </c>
      <c r="CL160" s="83">
        <f t="shared" ref="CL160" ca="1" si="3380">CL161+CL164+CL167</f>
        <v>26343.988532388954</v>
      </c>
      <c r="CM160" s="83">
        <f t="shared" ref="CM160" ca="1" si="3381">CM161+CM164+CM167</f>
        <v>26348.878609410185</v>
      </c>
      <c r="CN160" s="83">
        <f t="shared" ref="CN160" ca="1" si="3382">CN161+CN164+CN167</f>
        <v>26353.797250965072</v>
      </c>
      <c r="CO160" s="83">
        <f t="shared" ref="CO160" ca="1" si="3383">CO161+CO164+CO167</f>
        <v>26358.744623908366</v>
      </c>
      <c r="CP160" s="83">
        <f t="shared" ref="CP160" ca="1" si="3384">CP161+CP164+CP167</f>
        <v>26363.720896069462</v>
      </c>
      <c r="CQ160" s="83">
        <f t="shared" ref="CQ160" ca="1" si="3385">CQ161+CQ164+CQ167</f>
        <v>26368.726236258124</v>
      </c>
      <c r="CR160" s="83">
        <f t="shared" ref="CR160" ca="1" si="3386">CR161+CR164+CR167</f>
        <v>26373.760814270165</v>
      </c>
      <c r="CS160" s="83">
        <f t="shared" ref="CS160" ca="1" si="3387">CS161+CS164+CS167</f>
        <v>26378.824800893242</v>
      </c>
      <c r="CT160" s="83">
        <f t="shared" ref="CT160" ca="1" si="3388">CT161+CT164+CT167</f>
        <v>26383.91836791264</v>
      </c>
      <c r="CU160" s="83">
        <f t="shared" ref="CU160" ca="1" si="3389">CU161+CU164+CU167</f>
        <v>26389.04168811709</v>
      </c>
      <c r="CV160" s="83">
        <f t="shared" ref="CV160" ca="1" si="3390">CV161+CV164+CV167</f>
        <v>26394.194935304651</v>
      </c>
      <c r="CW160" s="83">
        <f t="shared" ref="CW160" ca="1" si="3391">CW161+CW164+CW167</f>
        <v>26399.378284288578</v>
      </c>
      <c r="CX160" s="83">
        <f t="shared" ref="CX160" ca="1" si="3392">CX161+CX164+CX167</f>
        <v>26404.591910903277</v>
      </c>
      <c r="CY160" s="83">
        <f t="shared" ref="CY160" ca="1" si="3393">CY161+CY164+CY167</f>
        <v>26409.835992010252</v>
      </c>
      <c r="CZ160" s="83">
        <f t="shared" ref="CZ160" ca="1" si="3394">CZ161+CZ164+CZ167</f>
        <v>26415.110705504128</v>
      </c>
      <c r="DA160" s="83">
        <f t="shared" ref="DA160" ca="1" si="3395">DA161+DA164+DA167</f>
        <v>26420.416230318653</v>
      </c>
      <c r="DB160" s="83">
        <f t="shared" ref="DB160" ca="1" si="3396">DB161+DB164+DB167</f>
        <v>26425.752746432801</v>
      </c>
      <c r="DC160" s="83">
        <f t="shared" ref="DC160" ca="1" si="3397">DC161+DC164+DC167</f>
        <v>26431.120434876844</v>
      </c>
      <c r="DD160" s="83">
        <f t="shared" ref="DD160" ca="1" si="3398">DD161+DD164+DD167</f>
        <v>26436.519477738526</v>
      </c>
      <c r="DE160" s="83">
        <f t="shared" ref="DE160" ca="1" si="3399">DE161+DE164+DE167</f>
        <v>26441.950058169215</v>
      </c>
      <c r="DF160" s="83">
        <f t="shared" ref="DF160" ca="1" si="3400">DF161+DF164+DF167</f>
        <v>26447.412360390135</v>
      </c>
      <c r="DG160" s="83">
        <f t="shared" ref="DG160" ca="1" si="3401">DG161+DG164+DG167</f>
        <v>26452.906569698604</v>
      </c>
      <c r="DH160" s="83">
        <f t="shared" ref="DH160" ca="1" si="3402">DH161+DH164+DH167</f>
        <v>26458.43287247431</v>
      </c>
      <c r="DI160" s="83">
        <f t="shared" ref="DI160" ca="1" si="3403">DI161+DI164+DI167</f>
        <v>26463.991456185668</v>
      </c>
      <c r="DJ160" s="83">
        <f t="shared" ref="DJ160" ca="1" si="3404">DJ161+DJ164+DJ167</f>
        <v>26469.582509396132</v>
      </c>
      <c r="DK160" s="83">
        <f t="shared" ref="DK160" ca="1" si="3405">DK161+DK164+DK167</f>
        <v>26475.206221770633</v>
      </c>
      <c r="DL160" s="83">
        <f t="shared" ref="DL160" ca="1" si="3406">DL161+DL164+DL167</f>
        <v>26480.862784081997</v>
      </c>
      <c r="DM160" s="83">
        <f t="shared" ref="DM160" ca="1" si="3407">DM161+DM164+DM167</f>
        <v>26486.552388217402</v>
      </c>
      <c r="DN160" s="83">
        <f t="shared" ref="DN160" ca="1" si="3408">DN161+DN164+DN167</f>
        <v>26492.275227184924</v>
      </c>
      <c r="DO160" s="83">
        <f t="shared" ref="DO160" ca="1" si="3409">DO161+DO164+DO167</f>
        <v>26498.031495120034</v>
      </c>
      <c r="DP160" s="83">
        <f t="shared" ref="DP160" ca="1" si="3410">DP161+DP164+DP167</f>
        <v>26503.821387292242</v>
      </c>
      <c r="DQ160" s="83">
        <f t="shared" ref="DQ160" ca="1" si="3411">DQ161+DQ164+DQ167</f>
        <v>6461.6810440908321</v>
      </c>
      <c r="DR160" s="83">
        <f t="shared" ref="DR160" ca="1" si="3412">DR161+DR164+DR167</f>
        <v>2504.0983811355163</v>
      </c>
      <c r="DS160" s="83">
        <f t="shared" ref="DS160" ca="1" si="3413">DS161+DS164+DS167</f>
        <v>2500.9413343307533</v>
      </c>
      <c r="DT160" s="83">
        <f t="shared" ref="DT160" ca="1" si="3414">DT161+DT164+DT167</f>
        <v>2497.7575328920539</v>
      </c>
      <c r="DU160" s="83">
        <f t="shared" ref="DU160" ca="1" si="3415">DU161+DU164+DU167</f>
        <v>2494.5465194752433</v>
      </c>
      <c r="DV160" s="83">
        <f t="shared" ref="DV160" ca="1" si="3416">DV161+DV164+DV167</f>
        <v>2487.0118703568533</v>
      </c>
      <c r="DW160" s="83">
        <f t="shared" ref="DW160" ca="1" si="3417">DW161+DW164+DW167</f>
        <v>2479.4117025504765</v>
      </c>
      <c r="DX160" s="83">
        <f t="shared" ref="DX160" ca="1" si="3418">DX161+DX164+DX167</f>
        <v>2471.7448666054479</v>
      </c>
      <c r="DY160" s="83">
        <f t="shared" ref="DY160" ca="1" si="3419">DY161+DY164+DY167</f>
        <v>2464.0101825547099</v>
      </c>
      <c r="DZ160" s="83">
        <f t="shared" ref="DZ160" ca="1" si="3420">DZ161+DZ164+DZ167</f>
        <v>2456.2064388249473</v>
      </c>
      <c r="EA160" s="83">
        <f t="shared" ref="EA160" ca="1" si="3421">EA161+EA164+EA167</f>
        <v>2448.3323910976196</v>
      </c>
      <c r="EB160" s="83">
        <f t="shared" ref="EB160" ca="1" si="3422">EB161+EB164+EB167</f>
        <v>2444.067079099741</v>
      </c>
      <c r="EC160" s="83">
        <f t="shared" ref="EC160" ca="1" si="3423">EC161+EC164+EC167</f>
        <v>2440.0560839678237</v>
      </c>
      <c r="ED160" s="83">
        <f t="shared" ref="ED160" ca="1" si="3424">ED161+ED164+ED167</f>
        <v>2440.0560839678237</v>
      </c>
      <c r="EE160" s="83">
        <f t="shared" ref="EE160" ca="1" si="3425">EE161+EE164+EE167</f>
        <v>2440.0560839678237</v>
      </c>
      <c r="EF160" s="83">
        <f t="shared" ref="EF160" ca="1" si="3426">EF161+EF164+EF167</f>
        <v>2440.0560839678237</v>
      </c>
      <c r="EG160" s="83">
        <f t="shared" ref="EG160" ca="1" si="3427">EG161+EG164+EG167</f>
        <v>2440.0560839678237</v>
      </c>
      <c r="EH160" s="83">
        <f t="shared" ref="EH160" ca="1" si="3428">EH161+EH164+EH167</f>
        <v>2440.0560839678237</v>
      </c>
      <c r="EI160" s="83">
        <f t="shared" ref="EI160" ca="1" si="3429">EI161+EI164+EI167</f>
        <v>2440.0560839678237</v>
      </c>
      <c r="EJ160" s="83">
        <f t="shared" ref="EJ160" ca="1" si="3430">EJ161+EJ164+EJ167</f>
        <v>2440.0560839678237</v>
      </c>
      <c r="EK160" s="83">
        <f t="shared" ref="EK160" ca="1" si="3431">EK161+EK164+EK167</f>
        <v>2440.0560839678237</v>
      </c>
      <c r="EL160" s="83">
        <f t="shared" ref="EL160" ca="1" si="3432">EL161+EL164+EL167</f>
        <v>2440.0560839678237</v>
      </c>
      <c r="EM160" s="83">
        <f t="shared" ref="EM160" ca="1" si="3433">EM161+EM164+EM167</f>
        <v>2440.0560839678237</v>
      </c>
      <c r="EN160" s="83">
        <f t="shared" ref="EN160" ca="1" si="3434">EN161+EN164+EN167</f>
        <v>2440.0560839678237</v>
      </c>
      <c r="EO160" s="83">
        <f t="shared" ref="EO160" ca="1" si="3435">EO161+EO164+EO167</f>
        <v>2440.0560839678237</v>
      </c>
      <c r="EP160" s="83">
        <f t="shared" ref="EP160" ca="1" si="3436">EP161+EP164+EP167</f>
        <v>2440.0560839678237</v>
      </c>
      <c r="EQ160" s="83">
        <f t="shared" ref="EQ160" ca="1" si="3437">EQ161+EQ164+EQ167</f>
        <v>2440.0560839678237</v>
      </c>
      <c r="ER160" s="83">
        <f t="shared" ref="ER160" ca="1" si="3438">ER161+ER164+ER167</f>
        <v>2440.0560839678237</v>
      </c>
      <c r="ES160" s="83">
        <f t="shared" ref="ES160" ca="1" si="3439">ES161+ES164+ES167</f>
        <v>2440.0560839678237</v>
      </c>
      <c r="ET160" s="83">
        <f t="shared" ref="ET160" ca="1" si="3440">ET161+ET164+ET167</f>
        <v>2440.0560839678237</v>
      </c>
      <c r="EU160" s="83">
        <f t="shared" ref="EU160" ca="1" si="3441">EU161+EU164+EU167</f>
        <v>2440.0560839678237</v>
      </c>
      <c r="EV160" s="83">
        <f t="shared" ref="EV160" ca="1" si="3442">EV161+EV164+EV167</f>
        <v>2440.0560839678237</v>
      </c>
      <c r="EW160" s="83">
        <f t="shared" ref="EW160" ca="1" si="3443">EW161+EW164+EW167</f>
        <v>2440.0560839678237</v>
      </c>
      <c r="EX160" s="83">
        <f t="shared" ref="EX160" ca="1" si="3444">EX161+EX164+EX167</f>
        <v>2440.0560839678237</v>
      </c>
      <c r="EY160" s="83">
        <f t="shared" ref="EY160" ca="1" si="3445">EY161+EY164+EY167</f>
        <v>2440.0560839678237</v>
      </c>
      <c r="EZ160" s="83">
        <f t="shared" ref="EZ160" ca="1" si="3446">EZ161+EZ164+EZ167</f>
        <v>2440.0560839678237</v>
      </c>
      <c r="FA160" s="83">
        <f t="shared" ref="FA160" ca="1" si="3447">FA161+FA164+FA167</f>
        <v>2440.0560839678237</v>
      </c>
      <c r="FB160" s="83">
        <f t="shared" ref="FB160" ca="1" si="3448">FB161+FB164+FB167</f>
        <v>2440.0560839678237</v>
      </c>
      <c r="FC160" s="83">
        <f t="shared" ref="FC160" ca="1" si="3449">FC161+FC164+FC167</f>
        <v>2440.0560839678237</v>
      </c>
      <c r="FD160" s="83">
        <f t="shared" ref="FD160" ca="1" si="3450">FD161+FD164+FD167</f>
        <v>2440.0560839678237</v>
      </c>
      <c r="FE160" s="83">
        <f t="shared" ref="FE160" ca="1" si="3451">FE161+FE164+FE167</f>
        <v>2440.0560839678237</v>
      </c>
      <c r="FF160" s="83">
        <f t="shared" ref="FF160" ca="1" si="3452">FF161+FF164+FF167</f>
        <v>2440.0560839678237</v>
      </c>
      <c r="FG160" s="83">
        <f t="shared" ref="FG160" ca="1" si="3453">FG161+FG164+FG167</f>
        <v>2440.0560839678237</v>
      </c>
      <c r="FH160" s="83">
        <f t="shared" ref="FH160" ca="1" si="3454">FH161+FH164+FH167</f>
        <v>2440.0560839678237</v>
      </c>
      <c r="FI160" s="83">
        <f t="shared" ref="FI160" ca="1" si="3455">FI161+FI164+FI167</f>
        <v>2440.0560839678237</v>
      </c>
      <c r="FJ160" s="83">
        <f t="shared" ref="FJ160" ca="1" si="3456">FJ161+FJ164+FJ167</f>
        <v>2440.0560839678237</v>
      </c>
      <c r="FK160" s="83">
        <f t="shared" ref="FK160" ca="1" si="3457">FK161+FK164+FK167</f>
        <v>2440.0560839678237</v>
      </c>
      <c r="FL160" s="83">
        <f t="shared" ref="FL160" ca="1" si="3458">FL161+FL164+FL167</f>
        <v>2440.0560839678237</v>
      </c>
      <c r="FM160" s="83">
        <f t="shared" ref="FM160" ca="1" si="3459">FM161+FM164+FM167</f>
        <v>2440.0560839678237</v>
      </c>
      <c r="FN160" s="83">
        <f t="shared" ref="FN160" ca="1" si="3460">FN161+FN164+FN167</f>
        <v>2440.0560839678237</v>
      </c>
      <c r="FO160" s="83">
        <f t="shared" ref="FO160" ca="1" si="3461">FO161+FO164+FO167</f>
        <v>2440.0560839678237</v>
      </c>
      <c r="FP160" s="83">
        <f t="shared" ref="FP160" ca="1" si="3462">FP161+FP164+FP167</f>
        <v>2440.0560839678237</v>
      </c>
      <c r="FQ160" s="83">
        <f t="shared" ref="FQ160" ca="1" si="3463">FQ161+FQ164+FQ167</f>
        <v>2440.0560839678237</v>
      </c>
      <c r="FR160" s="83">
        <f t="shared" ref="FR160" ca="1" si="3464">FR161+FR164+FR167</f>
        <v>2440.0560839678237</v>
      </c>
      <c r="FS160" s="83">
        <f t="shared" ref="FS160" ca="1" si="3465">FS161+FS164+FS167</f>
        <v>2440.0560839678237</v>
      </c>
      <c r="FT160" s="83">
        <f t="shared" ref="FT160" ca="1" si="3466">FT161+FT164+FT167</f>
        <v>2440.0560839678237</v>
      </c>
      <c r="FU160" s="83">
        <f t="shared" ref="FU160" ca="1" si="3467">FU161+FU164+FU167</f>
        <v>2440.0560839678237</v>
      </c>
      <c r="FV160" s="83">
        <f t="shared" ref="FV160" ca="1" si="3468">FV161+FV164+FV167</f>
        <v>2440.0560839678237</v>
      </c>
      <c r="FW160" s="83">
        <f t="shared" ref="FW160" ca="1" si="3469">FW161+FW164+FW167</f>
        <v>2440.0560839678237</v>
      </c>
      <c r="FX160" s="83">
        <f t="shared" ref="FX160" ca="1" si="3470">FX161+FX164+FX167</f>
        <v>2440.0560839678237</v>
      </c>
      <c r="FY160" s="83">
        <f t="shared" ref="FY160" ca="1" si="3471">FY161+FY164+FY167</f>
        <v>2440.0560839678237</v>
      </c>
      <c r="FZ160" s="83">
        <f t="shared" ref="FZ160" ca="1" si="3472">FZ161+FZ164+FZ167</f>
        <v>2440.0560839678237</v>
      </c>
      <c r="GA160" s="83">
        <f t="shared" ref="GA160" ca="1" si="3473">GA161+GA164+GA167</f>
        <v>2440.0560839678237</v>
      </c>
      <c r="GB160" s="83">
        <f t="shared" ref="GB160" ca="1" si="3474">GB161+GB164+GB167</f>
        <v>2440.0560839678237</v>
      </c>
      <c r="GC160" s="83">
        <f t="shared" ref="GC160" ca="1" si="3475">GC161+GC164+GC167</f>
        <v>2440.0560839678237</v>
      </c>
      <c r="GD160" s="83">
        <f t="shared" ref="GD160" ca="1" si="3476">GD161+GD164+GD167</f>
        <v>2440.0560839678237</v>
      </c>
      <c r="GE160" s="83">
        <f t="shared" ref="GE160" ca="1" si="3477">GE161+GE164+GE167</f>
        <v>2440.0560839678237</v>
      </c>
      <c r="GF160" s="83">
        <f t="shared" ref="GF160" ca="1" si="3478">GF161+GF164+GF167</f>
        <v>2440.0560839678237</v>
      </c>
      <c r="GG160" s="83">
        <f t="shared" ref="GG160" ca="1" si="3479">GG161+GG164+GG167</f>
        <v>2440.0560839678237</v>
      </c>
      <c r="GH160" s="83">
        <f t="shared" ref="GH160" ca="1" si="3480">GH161+GH164+GH167</f>
        <v>2440.0560839678237</v>
      </c>
      <c r="GI160" s="83">
        <f t="shared" ref="GI160" ca="1" si="3481">GI161+GI164+GI167</f>
        <v>2440.0560839678237</v>
      </c>
      <c r="GJ160" s="83">
        <f t="shared" ref="GJ160" ca="1" si="3482">GJ161+GJ164+GJ167</f>
        <v>2440.0560839678237</v>
      </c>
      <c r="GK160" s="83">
        <f t="shared" ref="GK160" ca="1" si="3483">GK161+GK164+GK167</f>
        <v>2440.0560839678237</v>
      </c>
      <c r="GL160" s="83">
        <f t="shared" ref="GL160" ca="1" si="3484">GL161+GL164+GL167</f>
        <v>2440.0560839678237</v>
      </c>
      <c r="GM160" s="83">
        <f t="shared" ref="GM160" ca="1" si="3485">GM161+GM164+GM167</f>
        <v>2440.0560839678237</v>
      </c>
      <c r="GN160" s="83">
        <f t="shared" ref="GN160" ca="1" si="3486">GN161+GN164+GN167</f>
        <v>2440.0560839678237</v>
      </c>
      <c r="GO160" s="83">
        <f t="shared" ref="GO160" ca="1" si="3487">GO161+GO164+GO167</f>
        <v>2440.0560839678237</v>
      </c>
      <c r="GP160" s="83">
        <f t="shared" ref="GP160" ca="1" si="3488">GP161+GP164+GP167</f>
        <v>2440.0560839678237</v>
      </c>
      <c r="GQ160" s="83">
        <f t="shared" ref="GQ160" ca="1" si="3489">GQ161+GQ164+GQ167</f>
        <v>2440.0560839678237</v>
      </c>
      <c r="GR160" s="83">
        <f t="shared" ref="GR160" ca="1" si="3490">GR161+GR164+GR167</f>
        <v>2440.0560839678237</v>
      </c>
      <c r="GS160" s="83">
        <f t="shared" ref="GS160" ca="1" si="3491">GS161+GS164+GS167</f>
        <v>2440.0560839678237</v>
      </c>
      <c r="GT160" s="83">
        <f t="shared" ref="GT160" ca="1" si="3492">GT161+GT164+GT167</f>
        <v>2440.0560839678237</v>
      </c>
      <c r="GU160" s="83">
        <f t="shared" ref="GU160" ca="1" si="3493">GU161+GU164+GU167</f>
        <v>2440.0560839678237</v>
      </c>
      <c r="GV160" s="83">
        <f t="shared" ref="GV160" ca="1" si="3494">GV161+GV164+GV167</f>
        <v>2440.0560839678237</v>
      </c>
      <c r="GW160" s="83">
        <f t="shared" ref="GW160" ca="1" si="3495">GW161+GW164+GW167</f>
        <v>2440.0560839678237</v>
      </c>
      <c r="GX160" s="83">
        <f t="shared" ref="GX160" ca="1" si="3496">GX161+GX164+GX167</f>
        <v>2440.0560839678237</v>
      </c>
      <c r="GY160" s="83">
        <f t="shared" ref="GY160" ca="1" si="3497">GY161+GY164+GY167</f>
        <v>2440.0560839678237</v>
      </c>
      <c r="GZ160" s="83">
        <f t="shared" ref="GZ160" ca="1" si="3498">GZ161+GZ164+GZ167</f>
        <v>2440.0560839678237</v>
      </c>
      <c r="HA160" s="83">
        <f t="shared" ref="HA160" ca="1" si="3499">HA161+HA164+HA167</f>
        <v>2440.0560839678237</v>
      </c>
      <c r="HB160" s="83">
        <f t="shared" ref="HB160" ca="1" si="3500">HB161+HB164+HB167</f>
        <v>2440.0560839678237</v>
      </c>
      <c r="HC160" s="83">
        <f t="shared" ref="HC160" ca="1" si="3501">HC161+HC164+HC167</f>
        <v>2440.0560839678237</v>
      </c>
      <c r="HD160" s="83">
        <f t="shared" ref="HD160" ca="1" si="3502">HD161+HD164+HD167</f>
        <v>2440.0560839678237</v>
      </c>
      <c r="HE160" s="83">
        <f t="shared" ref="HE160" ca="1" si="3503">HE161+HE164+HE167</f>
        <v>2440.0560839678237</v>
      </c>
      <c r="HF160" s="83">
        <f t="shared" ref="HF160" ca="1" si="3504">HF161+HF164+HF167</f>
        <v>2440.0560839678237</v>
      </c>
      <c r="HG160" s="83">
        <f t="shared" ref="HG160" ca="1" si="3505">HG161+HG164+HG167</f>
        <v>2440.0560839678237</v>
      </c>
      <c r="HH160" s="83">
        <f t="shared" ref="HH160" ca="1" si="3506">HH161+HH164+HH167</f>
        <v>2440.0560839678237</v>
      </c>
      <c r="HI160" s="83">
        <f t="shared" ref="HI160:IF160" ca="1" si="3507">HI161+HI164+HI167</f>
        <v>2440.0560839678237</v>
      </c>
      <c r="HJ160" s="83">
        <f t="shared" ca="1" si="3507"/>
        <v>2440.0560839678237</v>
      </c>
      <c r="HK160" s="83">
        <f t="shared" ca="1" si="3507"/>
        <v>2440.0560839678237</v>
      </c>
      <c r="HL160" s="83">
        <f t="shared" ca="1" si="3507"/>
        <v>2440.0560839678237</v>
      </c>
      <c r="HM160" s="83">
        <f t="shared" ca="1" si="3507"/>
        <v>2440.0560839678237</v>
      </c>
      <c r="HN160" s="83">
        <f t="shared" ca="1" si="3507"/>
        <v>2440.0560839678237</v>
      </c>
      <c r="HO160" s="83">
        <f t="shared" ca="1" si="3507"/>
        <v>2440.0560839678237</v>
      </c>
      <c r="HP160" s="83">
        <f t="shared" ca="1" si="3507"/>
        <v>2440.0560839678237</v>
      </c>
      <c r="HQ160" s="83">
        <f t="shared" ca="1" si="3507"/>
        <v>2440.0560839678237</v>
      </c>
      <c r="HR160" s="83">
        <f t="shared" ca="1" si="3507"/>
        <v>2440.0560839678237</v>
      </c>
      <c r="HS160" s="83">
        <f t="shared" ca="1" si="3507"/>
        <v>2440.0560839678237</v>
      </c>
      <c r="HT160" s="83">
        <f t="shared" ca="1" si="3507"/>
        <v>2440.0560839678237</v>
      </c>
      <c r="HU160" s="83">
        <f t="shared" ca="1" si="3507"/>
        <v>1833.5378420524321</v>
      </c>
      <c r="HV160" s="83">
        <f t="shared" ca="1" si="3507"/>
        <v>1712.2341936693538</v>
      </c>
      <c r="HW160" s="83">
        <f t="shared" ca="1" si="3507"/>
        <v>1712.2341936693538</v>
      </c>
      <c r="HX160" s="83">
        <f t="shared" ca="1" si="3507"/>
        <v>1712.2341936693538</v>
      </c>
      <c r="HY160" s="83">
        <f t="shared" ca="1" si="3507"/>
        <v>1712.2341936693538</v>
      </c>
      <c r="HZ160" s="83">
        <f t="shared" ca="1" si="3507"/>
        <v>1712.2341936693538</v>
      </c>
      <c r="IA160" s="83">
        <f t="shared" ca="1" si="3507"/>
        <v>1712.2341936693538</v>
      </c>
      <c r="IB160" s="83">
        <f t="shared" ca="1" si="3507"/>
        <v>1712.2341936693538</v>
      </c>
      <c r="IC160" s="83">
        <f t="shared" ca="1" si="3507"/>
        <v>1712.2341936693538</v>
      </c>
      <c r="ID160" s="83">
        <f t="shared" ca="1" si="3507"/>
        <v>1712.2341936693538</v>
      </c>
      <c r="IE160" s="83">
        <f t="shared" ca="1" si="3507"/>
        <v>1712.2341936693538</v>
      </c>
      <c r="IF160" s="83">
        <f t="shared" ca="1" si="3507"/>
        <v>1712.2341936693538</v>
      </c>
      <c r="IG160" s="83">
        <f t="shared" ref="IG160" ca="1" si="3508">IG161+IG164+IG167</f>
        <v>1495.6145246909837</v>
      </c>
    </row>
    <row r="161" spans="1:241" s="22" customFormat="1" ht="12" x14ac:dyDescent="0.2">
      <c r="A161" s="35" t="s">
        <v>191</v>
      </c>
      <c r="B161" s="147">
        <f t="shared" ref="B161:S161" ca="1" si="3509">B162+B163</f>
        <v>345.95765717822906</v>
      </c>
      <c r="C161" s="147">
        <f t="shared" ca="1" si="3509"/>
        <v>343.5877849963876</v>
      </c>
      <c r="D161" s="147">
        <f t="shared" ca="1" si="3509"/>
        <v>343.02402359688801</v>
      </c>
      <c r="E161" s="147">
        <f t="shared" ca="1" si="3509"/>
        <v>342.45905665187911</v>
      </c>
      <c r="F161" s="147">
        <f t="shared" ca="1" si="3509"/>
        <v>336.6923482637672</v>
      </c>
      <c r="G161" s="147">
        <f t="shared" ca="1" si="3509"/>
        <v>328.16806910457456</v>
      </c>
      <c r="H161" s="147">
        <f t="shared" ca="1" si="3509"/>
        <v>319.64128193707478</v>
      </c>
      <c r="I161" s="147">
        <f t="shared" ca="1" si="3509"/>
        <v>311.52210329531158</v>
      </c>
      <c r="J161" s="147">
        <f t="shared" ca="1" si="3509"/>
        <v>303.55089097455095</v>
      </c>
      <c r="K161" s="147">
        <f t="shared" ca="1" si="3509"/>
        <v>295.53629691134921</v>
      </c>
      <c r="L161" s="147">
        <f t="shared" ca="1" si="3509"/>
        <v>291.15788160628631</v>
      </c>
      <c r="M161" s="147">
        <f t="shared" ca="1" si="3509"/>
        <v>287.44024069710542</v>
      </c>
      <c r="N161" s="147">
        <f t="shared" ca="1" si="3509"/>
        <v>285.56762932161331</v>
      </c>
      <c r="O161" s="147">
        <f t="shared" ca="1" si="3509"/>
        <v>285.56762932161331</v>
      </c>
      <c r="P161" s="147">
        <f t="shared" ca="1" si="3509"/>
        <v>285.56762932161331</v>
      </c>
      <c r="Q161" s="147">
        <f t="shared" ca="1" si="3509"/>
        <v>285.56762932161331</v>
      </c>
      <c r="R161" s="147">
        <f t="shared" ca="1" si="3509"/>
        <v>285.56762932161331</v>
      </c>
      <c r="S161" s="147">
        <f t="shared" ca="1" si="3509"/>
        <v>285.56762932161331</v>
      </c>
      <c r="T161" s="147">
        <f t="shared" ref="T161:AV161" ca="1" si="3510">T162+T163</f>
        <v>285.56762932161331</v>
      </c>
      <c r="U161" s="147">
        <f t="shared" ca="1" si="3510"/>
        <v>65.982191309737701</v>
      </c>
      <c r="V161" s="147">
        <f t="shared" ca="1" si="3510"/>
        <v>285.56762932161331</v>
      </c>
      <c r="W161" s="147">
        <f t="shared" ca="1" si="3510"/>
        <v>285.56762932161331</v>
      </c>
      <c r="X161" s="147">
        <f t="shared" ca="1" si="3510"/>
        <v>285.56762932161331</v>
      </c>
      <c r="Y161" s="147">
        <f t="shared" ca="1" si="3510"/>
        <v>285.56762932161331</v>
      </c>
      <c r="Z161" s="147">
        <f t="shared" ca="1" si="3510"/>
        <v>285.56762932161331</v>
      </c>
      <c r="AA161" s="147">
        <f t="shared" ca="1" si="3510"/>
        <v>285.56096511356026</v>
      </c>
      <c r="AB161" s="147">
        <f t="shared" ca="1" si="3510"/>
        <v>285.554261977696</v>
      </c>
      <c r="AC161" s="147">
        <f t="shared" ca="1" si="3510"/>
        <v>285.54751968663044</v>
      </c>
      <c r="AD161" s="147">
        <f t="shared" ca="1" si="3510"/>
        <v>285.54073801164532</v>
      </c>
      <c r="AE161" s="147">
        <f t="shared" ca="1" si="3510"/>
        <v>285.5339167226864</v>
      </c>
      <c r="AF161" s="147">
        <f t="shared" ca="1" si="3510"/>
        <v>285.52705558835538</v>
      </c>
      <c r="AG161" s="147">
        <f t="shared" ca="1" si="3510"/>
        <v>285.52015437590262</v>
      </c>
      <c r="AH161" s="147">
        <f t="shared" ca="1" si="3510"/>
        <v>285.51321285121867</v>
      </c>
      <c r="AI161" s="147">
        <f t="shared" ca="1" si="3510"/>
        <v>285.50623077882665</v>
      </c>
      <c r="AJ161" s="147">
        <f t="shared" ca="1" si="3510"/>
        <v>285.49920792187413</v>
      </c>
      <c r="AK161" s="147">
        <f t="shared" ca="1" si="3510"/>
        <v>285.49214404212535</v>
      </c>
      <c r="AL161" s="147">
        <f t="shared" ca="1" si="3510"/>
        <v>285.48503889995266</v>
      </c>
      <c r="AM161" s="147">
        <f t="shared" ca="1" si="3510"/>
        <v>285.47789225432882</v>
      </c>
      <c r="AN161" s="147">
        <f t="shared" ca="1" si="3510"/>
        <v>285.47070386281871</v>
      </c>
      <c r="AO161" s="147">
        <f t="shared" ca="1" si="3510"/>
        <v>285.46347348157093</v>
      </c>
      <c r="AP161" s="147">
        <f t="shared" ca="1" si="3510"/>
        <v>285.45620086530971</v>
      </c>
      <c r="AQ161" s="147">
        <f t="shared" ca="1" si="3510"/>
        <v>285.44888576732671</v>
      </c>
      <c r="AR161" s="147">
        <f t="shared" ca="1" si="3510"/>
        <v>285.44152793947217</v>
      </c>
      <c r="AS161" s="147">
        <f t="shared" ca="1" si="3510"/>
        <v>285.43412713214713</v>
      </c>
      <c r="AT161" s="147">
        <f t="shared" ca="1" si="3510"/>
        <v>285.42668309429439</v>
      </c>
      <c r="AU161" s="147">
        <f t="shared" ca="1" si="3510"/>
        <v>285.41919557339043</v>
      </c>
      <c r="AV161" s="147">
        <f t="shared" ca="1" si="3510"/>
        <v>285.4116643154365</v>
      </c>
      <c r="AW161" s="147">
        <f t="shared" ref="AW161" ca="1" si="3511">AW162+AW163</f>
        <v>285.40408906495031</v>
      </c>
      <c r="AX161" s="147">
        <f t="shared" ref="AX161" ca="1" si="3512">AX162+AX163</f>
        <v>285.39646956495704</v>
      </c>
      <c r="AY161" s="147">
        <f t="shared" ref="AY161" ca="1" si="3513">AY162+AY163</f>
        <v>285.38880555698103</v>
      </c>
      <c r="AZ161" s="147">
        <f t="shared" ref="AZ161" ca="1" si="3514">AZ162+AZ163</f>
        <v>285.38109678103655</v>
      </c>
      <c r="BA161" s="147">
        <f t="shared" ref="BA161" ca="1" si="3515">BA162+BA163</f>
        <v>285.37334297561938</v>
      </c>
      <c r="BB161" s="147">
        <f t="shared" ref="BB161" ca="1" si="3516">BB162+BB163</f>
        <v>285.36554387769758</v>
      </c>
      <c r="BC161" s="147">
        <f t="shared" ref="BC161" ca="1" si="3517">BC162+BC163</f>
        <v>285.35769922270299</v>
      </c>
      <c r="BD161" s="147">
        <f t="shared" ref="BD161" ca="1" si="3518">BD162+BD163</f>
        <v>285.34980874452179</v>
      </c>
      <c r="BE161" s="147">
        <f t="shared" ref="BE161" ca="1" si="3519">BE162+BE163</f>
        <v>285.34187217548595</v>
      </c>
      <c r="BF161" s="147">
        <f t="shared" ref="BF161" ca="1" si="3520">BF162+BF163</f>
        <v>285.33388924636358</v>
      </c>
      <c r="BG161" s="147">
        <f t="shared" ref="BG161" ca="1" si="3521">BG162+BG163</f>
        <v>285.3258596863505</v>
      </c>
      <c r="BH161" s="147">
        <f t="shared" ref="BH161" ca="1" si="3522">BH162+BH163</f>
        <v>285.31778322306036</v>
      </c>
      <c r="BI161" s="147">
        <f t="shared" ref="BI161" ca="1" si="3523">BI162+BI163</f>
        <v>285.30965958251591</v>
      </c>
      <c r="BJ161" s="147">
        <f t="shared" ref="BJ161" ca="1" si="3524">BJ162+BJ163</f>
        <v>285.30148848913933</v>
      </c>
      <c r="BK161" s="147">
        <f t="shared" ref="BK161" ca="1" si="3525">BK162+BK163</f>
        <v>285.2932696657432</v>
      </c>
      <c r="BL161" s="147">
        <f t="shared" ref="BL161" ca="1" si="3526">BL162+BL163</f>
        <v>285.28500283352099</v>
      </c>
      <c r="BM161" s="147">
        <f t="shared" ref="BM161" ca="1" si="3527">BM162+BM163</f>
        <v>285.27668771203741</v>
      </c>
      <c r="BN161" s="147">
        <f t="shared" ref="BN161" ca="1" si="3528">BN162+BN163</f>
        <v>285.26832401921922</v>
      </c>
      <c r="BO161" s="147">
        <f t="shared" ref="BO161" ca="1" si="3529">BO162+BO163</f>
        <v>285.25991147134533</v>
      </c>
      <c r="BP161" s="147">
        <f t="shared" ref="BP161" ca="1" si="3530">BP162+BP163</f>
        <v>285.25144978303751</v>
      </c>
      <c r="BQ161" s="147">
        <f t="shared" ref="BQ161" ca="1" si="3531">BQ162+BQ163</f>
        <v>285.24293866725048</v>
      </c>
      <c r="BR161" s="147">
        <f t="shared" ref="BR161" ca="1" si="3532">BR162+BR163</f>
        <v>285.23437783526219</v>
      </c>
      <c r="BS161" s="147">
        <f t="shared" ref="BS161" ca="1" si="3533">BS162+BS163</f>
        <v>285.22576699666411</v>
      </c>
      <c r="BT161" s="147">
        <f t="shared" ref="BT161" ca="1" si="3534">BT162+BT163</f>
        <v>285.21710585935125</v>
      </c>
      <c r="BU161" s="147">
        <f t="shared" ref="BU161" ca="1" si="3535">BU162+BU163</f>
        <v>285.20839412951261</v>
      </c>
      <c r="BV161" s="147">
        <f t="shared" ref="BV161" ca="1" si="3536">BV162+BV163</f>
        <v>285.19963151162062</v>
      </c>
      <c r="BW161" s="147">
        <f t="shared" ref="BW161" ca="1" si="3537">BW162+BW163</f>
        <v>285.1908177084216</v>
      </c>
      <c r="BX161" s="147">
        <f t="shared" ref="BX161" ca="1" si="3538">BX162+BX163</f>
        <v>285.18195242092554</v>
      </c>
      <c r="BY161" s="147">
        <f t="shared" ref="BY161" ca="1" si="3539">BY162+BY163</f>
        <v>285.17303534839584</v>
      </c>
      <c r="BZ161" s="147">
        <f t="shared" ref="BZ161" ca="1" si="3540">BZ162+BZ163</f>
        <v>285.16406618833923</v>
      </c>
      <c r="CA161" s="147">
        <f t="shared" ref="CA161" ca="1" si="3541">CA162+CA163</f>
        <v>285.15504463649552</v>
      </c>
      <c r="CB161" s="147">
        <f t="shared" ref="CB161" ca="1" si="3542">CB162+CB163</f>
        <v>285.14597038682712</v>
      </c>
      <c r="CC161" s="147">
        <f t="shared" ref="CC161" ca="1" si="3543">CC162+CC163</f>
        <v>285.13684313150901</v>
      </c>
      <c r="CD161" s="147">
        <f t="shared" ref="CD161" ca="1" si="3544">CD162+CD163</f>
        <v>285.12766256091777</v>
      </c>
      <c r="CE161" s="147">
        <f t="shared" ref="CE161" ca="1" si="3545">CE162+CE163</f>
        <v>285.1184283636216</v>
      </c>
      <c r="CF161" s="147">
        <f t="shared" ref="CF161" ca="1" si="3546">CF162+CF163</f>
        <v>285.10914022636945</v>
      </c>
      <c r="CG161" s="147">
        <f t="shared" ref="CG161" ca="1" si="3547">CG162+CG163</f>
        <v>285.09979783408039</v>
      </c>
      <c r="CH161" s="147">
        <f t="shared" ref="CH161" ca="1" si="3548">CH162+CH163</f>
        <v>285.0904008698331</v>
      </c>
      <c r="CI161" s="147">
        <f t="shared" ref="CI161" ca="1" si="3549">CI162+CI163</f>
        <v>285.08094901485498</v>
      </c>
      <c r="CJ161" s="147">
        <f t="shared" ref="CJ161" ca="1" si="3550">CJ162+CJ163</f>
        <v>285.07144194851139</v>
      </c>
      <c r="CK161" s="147">
        <f t="shared" ref="CK161" ca="1" si="3551">CK162+CK163</f>
        <v>285.06187934829472</v>
      </c>
      <c r="CL161" s="147">
        <f t="shared" ref="CL161" ca="1" si="3552">CL162+CL163</f>
        <v>285.05226088981357</v>
      </c>
      <c r="CM161" s="147">
        <f t="shared" ref="CM161" ca="1" si="3553">CM162+CM163</f>
        <v>285.04258624678158</v>
      </c>
      <c r="CN161" s="147">
        <f t="shared" ref="CN161" ca="1" si="3554">CN162+CN163</f>
        <v>285.03285509100647</v>
      </c>
      <c r="CO161" s="147">
        <f t="shared" ref="CO161" ca="1" si="3555">CO162+CO163</f>
        <v>285.02306709237894</v>
      </c>
      <c r="CP161" s="147">
        <f t="shared" ref="CP161" ca="1" si="3556">CP162+CP163</f>
        <v>285.01322191886129</v>
      </c>
      <c r="CQ161" s="147">
        <f t="shared" ref="CQ161" ca="1" si="3557">CQ162+CQ163</f>
        <v>285.00331923647639</v>
      </c>
      <c r="CR161" s="147">
        <f t="shared" ref="CR161" ca="1" si="3558">CR162+CR163</f>
        <v>284.99335870929622</v>
      </c>
      <c r="CS161" s="147">
        <f t="shared" ref="CS161" ca="1" si="3559">CS162+CS163</f>
        <v>284.98333999943043</v>
      </c>
      <c r="CT161" s="147">
        <f t="shared" ref="CT161" ca="1" si="3560">CT162+CT163</f>
        <v>284.97326276701506</v>
      </c>
      <c r="CU161" s="147">
        <f t="shared" ref="CU161" ca="1" si="3561">CU162+CU163</f>
        <v>284.96312667020072</v>
      </c>
      <c r="CV161" s="147">
        <f t="shared" ref="CV161" ca="1" si="3562">CV162+CV163</f>
        <v>284.95293136514135</v>
      </c>
      <c r="CW161" s="147">
        <f t="shared" ref="CW161" ca="1" si="3563">CW162+CW163</f>
        <v>284.94267650598232</v>
      </c>
      <c r="CX161" s="147">
        <f t="shared" ref="CX161" ca="1" si="3564">CX162+CX163</f>
        <v>284.93236174484866</v>
      </c>
      <c r="CY161" s="147">
        <f t="shared" ref="CY161" ca="1" si="3565">CY162+CY163</f>
        <v>284.92198673183339</v>
      </c>
      <c r="CZ161" s="147">
        <f t="shared" ref="CZ161" ca="1" si="3566">CZ162+CZ163</f>
        <v>284.91155111498574</v>
      </c>
      <c r="DA161" s="147">
        <f t="shared" ref="DA161" ca="1" si="3567">DA162+DA163</f>
        <v>284.90105454029884</v>
      </c>
      <c r="DB161" s="147">
        <f t="shared" ref="DB161" ca="1" si="3568">DB162+DB163</f>
        <v>284.89049665169819</v>
      </c>
      <c r="DC161" s="147">
        <f t="shared" ref="DC161" ca="1" si="3569">DC162+DC163</f>
        <v>284.87987709102924</v>
      </c>
      <c r="DD161" s="147">
        <f t="shared" ref="DD161" ca="1" si="3570">DD162+DD163</f>
        <v>284.8691954980452</v>
      </c>
      <c r="DE161" s="147">
        <f t="shared" ref="DE161" ca="1" si="3571">DE162+DE163</f>
        <v>284.8584515103953</v>
      </c>
      <c r="DF161" s="147">
        <f t="shared" ref="DF161" ca="1" si="3572">DF162+DF163</f>
        <v>284.84764476361175</v>
      </c>
      <c r="DG161" s="147">
        <f t="shared" ref="DG161" ca="1" si="3573">DG162+DG163</f>
        <v>284.83677489109817</v>
      </c>
      <c r="DH161" s="147">
        <f t="shared" ref="DH161" ca="1" si="3574">DH162+DH163</f>
        <v>284.82584152411653</v>
      </c>
      <c r="DI161" s="147">
        <f t="shared" ref="DI161" ca="1" si="3575">DI162+DI163</f>
        <v>284.81484429177493</v>
      </c>
      <c r="DJ161" s="147">
        <f t="shared" ref="DJ161" ca="1" si="3576">DJ162+DJ163</f>
        <v>284.80378282101503</v>
      </c>
      <c r="DK161" s="147">
        <f t="shared" ref="DK161" ca="1" si="3577">DK162+DK163</f>
        <v>284.79265673659927</v>
      </c>
      <c r="DL161" s="147">
        <f t="shared" ref="DL161" ca="1" si="3578">DL162+DL163</f>
        <v>284.7814656610982</v>
      </c>
      <c r="DM161" s="147">
        <f t="shared" ref="DM161" ca="1" si="3579">DM162+DM163</f>
        <v>284.7702092148777</v>
      </c>
      <c r="DN161" s="147">
        <f t="shared" ref="DN161" ca="1" si="3580">DN162+DN163</f>
        <v>284.75888701608619</v>
      </c>
      <c r="DO161" s="147">
        <f t="shared" ref="DO161" ca="1" si="3581">DO162+DO163</f>
        <v>284.7474986806414</v>
      </c>
      <c r="DP161" s="147">
        <f t="shared" ref="DP161" ca="1" si="3582">DP162+DP163</f>
        <v>284.7360438222176</v>
      </c>
      <c r="DQ161" s="147">
        <f t="shared" ref="DQ161" ca="1" si="3583">DQ162+DQ163</f>
        <v>281.75875301872668</v>
      </c>
      <c r="DR161" s="147">
        <f t="shared" ref="DR161" ca="1" si="3584">DR162+DR163</f>
        <v>333.17574746087598</v>
      </c>
      <c r="DS161" s="147">
        <f t="shared" ref="DS161" ca="1" si="3585">DS162+DS163</f>
        <v>330.01870065611411</v>
      </c>
      <c r="DT161" s="147">
        <f t="shared" ref="DT161" ca="1" si="3586">DT162+DT163</f>
        <v>326.83489921741352</v>
      </c>
      <c r="DU161" s="147">
        <f t="shared" ref="DU161" ca="1" si="3587">DU162+DU163</f>
        <v>323.62388580060446</v>
      </c>
      <c r="DV161" s="147">
        <f t="shared" ref="DV161" ca="1" si="3588">DV162+DV163</f>
        <v>316.0892366822136</v>
      </c>
      <c r="DW161" s="147">
        <f t="shared" ref="DW161" ca="1" si="3589">DW162+DW163</f>
        <v>308.48906887583684</v>
      </c>
      <c r="DX161" s="147">
        <f t="shared" ref="DX161" ca="1" si="3590">DX162+DX163</f>
        <v>300.82223293080756</v>
      </c>
      <c r="DY161" s="147">
        <f t="shared" ref="DY161" ca="1" si="3591">DY162+DY163</f>
        <v>293.08754888007013</v>
      </c>
      <c r="DZ161" s="147">
        <f t="shared" ref="DZ161" ca="1" si="3592">DZ162+DZ163</f>
        <v>285.28380515030824</v>
      </c>
      <c r="EA161" s="147">
        <f t="shared" ref="EA161" ca="1" si="3593">EA162+EA163</f>
        <v>277.40975742298087</v>
      </c>
      <c r="EB161" s="147">
        <f t="shared" ref="EB161" ca="1" si="3594">EB162+EB163</f>
        <v>273.14444542510211</v>
      </c>
      <c r="EC161" s="147">
        <f t="shared" ref="EC161" ca="1" si="3595">EC162+EC163</f>
        <v>269.13345029318367</v>
      </c>
      <c r="ED161" s="147">
        <f t="shared" ref="ED161" ca="1" si="3596">ED162+ED163</f>
        <v>269.13345029318367</v>
      </c>
      <c r="EE161" s="147">
        <f t="shared" ref="EE161" ca="1" si="3597">EE162+EE163</f>
        <v>269.13345029318367</v>
      </c>
      <c r="EF161" s="147">
        <f t="shared" ref="EF161" ca="1" si="3598">EF162+EF163</f>
        <v>269.13345029318367</v>
      </c>
      <c r="EG161" s="147">
        <f t="shared" ref="EG161" ca="1" si="3599">EG162+EG163</f>
        <v>269.13345029318367</v>
      </c>
      <c r="EH161" s="147">
        <f t="shared" ref="EH161" ca="1" si="3600">EH162+EH163</f>
        <v>269.13345029318367</v>
      </c>
      <c r="EI161" s="147">
        <f t="shared" ref="EI161" ca="1" si="3601">EI162+EI163</f>
        <v>269.13345029318367</v>
      </c>
      <c r="EJ161" s="147">
        <f t="shared" ref="EJ161" ca="1" si="3602">EJ162+EJ163</f>
        <v>269.13345029318367</v>
      </c>
      <c r="EK161" s="147">
        <f t="shared" ref="EK161" ca="1" si="3603">EK162+EK163</f>
        <v>269.13345029318367</v>
      </c>
      <c r="EL161" s="147">
        <f t="shared" ref="EL161" ca="1" si="3604">EL162+EL163</f>
        <v>269.13345029318367</v>
      </c>
      <c r="EM161" s="147">
        <f t="shared" ref="EM161" ca="1" si="3605">EM162+EM163</f>
        <v>269.13345029318367</v>
      </c>
      <c r="EN161" s="147">
        <f t="shared" ref="EN161" ca="1" si="3606">EN162+EN163</f>
        <v>269.13345029318367</v>
      </c>
      <c r="EO161" s="147">
        <f t="shared" ref="EO161" ca="1" si="3607">EO162+EO163</f>
        <v>269.13345029318367</v>
      </c>
      <c r="EP161" s="147">
        <f t="shared" ref="EP161" ca="1" si="3608">EP162+EP163</f>
        <v>269.13345029318367</v>
      </c>
      <c r="EQ161" s="147">
        <f t="shared" ref="EQ161" ca="1" si="3609">EQ162+EQ163</f>
        <v>269.13345029318367</v>
      </c>
      <c r="ER161" s="147">
        <f t="shared" ref="ER161" ca="1" si="3610">ER162+ER163</f>
        <v>269.13345029318367</v>
      </c>
      <c r="ES161" s="147">
        <f t="shared" ref="ES161" ca="1" si="3611">ES162+ES163</f>
        <v>269.13345029318367</v>
      </c>
      <c r="ET161" s="147">
        <f t="shared" ref="ET161" ca="1" si="3612">ET162+ET163</f>
        <v>269.13345029318367</v>
      </c>
      <c r="EU161" s="147">
        <f t="shared" ref="EU161" ca="1" si="3613">EU162+EU163</f>
        <v>269.13345029318367</v>
      </c>
      <c r="EV161" s="147">
        <f t="shared" ref="EV161" ca="1" si="3614">EV162+EV163</f>
        <v>269.13345029318367</v>
      </c>
      <c r="EW161" s="147">
        <f t="shared" ref="EW161" ca="1" si="3615">EW162+EW163</f>
        <v>269.13345029318367</v>
      </c>
      <c r="EX161" s="147">
        <f t="shared" ref="EX161" ca="1" si="3616">EX162+EX163</f>
        <v>269.13345029318367</v>
      </c>
      <c r="EY161" s="147">
        <f t="shared" ref="EY161" ca="1" si="3617">EY162+EY163</f>
        <v>269.13345029318367</v>
      </c>
      <c r="EZ161" s="147">
        <f t="shared" ref="EZ161" ca="1" si="3618">EZ162+EZ163</f>
        <v>269.13345029318367</v>
      </c>
      <c r="FA161" s="147">
        <f t="shared" ref="FA161" ca="1" si="3619">FA162+FA163</f>
        <v>269.13345029318367</v>
      </c>
      <c r="FB161" s="147">
        <f t="shared" ref="FB161" ca="1" si="3620">FB162+FB163</f>
        <v>269.13345029318367</v>
      </c>
      <c r="FC161" s="147">
        <f t="shared" ref="FC161" ca="1" si="3621">FC162+FC163</f>
        <v>269.13345029318367</v>
      </c>
      <c r="FD161" s="147">
        <f t="shared" ref="FD161" ca="1" si="3622">FD162+FD163</f>
        <v>269.13345029318367</v>
      </c>
      <c r="FE161" s="147">
        <f t="shared" ref="FE161" ca="1" si="3623">FE162+FE163</f>
        <v>269.13345029318367</v>
      </c>
      <c r="FF161" s="147">
        <f t="shared" ref="FF161" ca="1" si="3624">FF162+FF163</f>
        <v>269.13345029318367</v>
      </c>
      <c r="FG161" s="147">
        <f t="shared" ref="FG161" ca="1" si="3625">FG162+FG163</f>
        <v>269.13345029318367</v>
      </c>
      <c r="FH161" s="147">
        <f t="shared" ref="FH161" ca="1" si="3626">FH162+FH163</f>
        <v>269.13345029318367</v>
      </c>
      <c r="FI161" s="147">
        <f t="shared" ref="FI161" ca="1" si="3627">FI162+FI163</f>
        <v>269.13345029318367</v>
      </c>
      <c r="FJ161" s="147">
        <f t="shared" ref="FJ161" ca="1" si="3628">FJ162+FJ163</f>
        <v>269.13345029318367</v>
      </c>
      <c r="FK161" s="147">
        <f t="shared" ref="FK161" ca="1" si="3629">FK162+FK163</f>
        <v>269.13345029318367</v>
      </c>
      <c r="FL161" s="147">
        <f t="shared" ref="FL161" ca="1" si="3630">FL162+FL163</f>
        <v>269.13345029318367</v>
      </c>
      <c r="FM161" s="147">
        <f t="shared" ref="FM161" ca="1" si="3631">FM162+FM163</f>
        <v>269.13345029318367</v>
      </c>
      <c r="FN161" s="147">
        <f t="shared" ref="FN161" ca="1" si="3632">FN162+FN163</f>
        <v>269.13345029318367</v>
      </c>
      <c r="FO161" s="147">
        <f t="shared" ref="FO161" ca="1" si="3633">FO162+FO163</f>
        <v>269.13345029318367</v>
      </c>
      <c r="FP161" s="147">
        <f t="shared" ref="FP161" ca="1" si="3634">FP162+FP163</f>
        <v>269.13345029318367</v>
      </c>
      <c r="FQ161" s="147">
        <f t="shared" ref="FQ161" ca="1" si="3635">FQ162+FQ163</f>
        <v>269.13345029318367</v>
      </c>
      <c r="FR161" s="147">
        <f t="shared" ref="FR161" ca="1" si="3636">FR162+FR163</f>
        <v>269.13345029318367</v>
      </c>
      <c r="FS161" s="147">
        <f t="shared" ref="FS161" ca="1" si="3637">FS162+FS163</f>
        <v>269.13345029318367</v>
      </c>
      <c r="FT161" s="147">
        <f t="shared" ref="FT161" ca="1" si="3638">FT162+FT163</f>
        <v>269.13345029318367</v>
      </c>
      <c r="FU161" s="147">
        <f t="shared" ref="FU161" ca="1" si="3639">FU162+FU163</f>
        <v>269.13345029318367</v>
      </c>
      <c r="FV161" s="147">
        <f t="shared" ref="FV161" ca="1" si="3640">FV162+FV163</f>
        <v>269.13345029318367</v>
      </c>
      <c r="FW161" s="147">
        <f t="shared" ref="FW161" ca="1" si="3641">FW162+FW163</f>
        <v>269.13345029318367</v>
      </c>
      <c r="FX161" s="147">
        <f t="shared" ref="FX161" ca="1" si="3642">FX162+FX163</f>
        <v>269.13345029318367</v>
      </c>
      <c r="FY161" s="147">
        <f t="shared" ref="FY161" ca="1" si="3643">FY162+FY163</f>
        <v>269.13345029318367</v>
      </c>
      <c r="FZ161" s="147">
        <f t="shared" ref="FZ161" ca="1" si="3644">FZ162+FZ163</f>
        <v>269.13345029318367</v>
      </c>
      <c r="GA161" s="147">
        <f t="shared" ref="GA161" ca="1" si="3645">GA162+GA163</f>
        <v>269.13345029318367</v>
      </c>
      <c r="GB161" s="147">
        <f t="shared" ref="GB161" ca="1" si="3646">GB162+GB163</f>
        <v>269.13345029318367</v>
      </c>
      <c r="GC161" s="147">
        <f t="shared" ref="GC161" ca="1" si="3647">GC162+GC163</f>
        <v>269.13345029318367</v>
      </c>
      <c r="GD161" s="147">
        <f t="shared" ref="GD161" ca="1" si="3648">GD162+GD163</f>
        <v>269.13345029318367</v>
      </c>
      <c r="GE161" s="147">
        <f t="shared" ref="GE161" ca="1" si="3649">GE162+GE163</f>
        <v>269.13345029318367</v>
      </c>
      <c r="GF161" s="147">
        <f t="shared" ref="GF161" ca="1" si="3650">GF162+GF163</f>
        <v>269.13345029318367</v>
      </c>
      <c r="GG161" s="147">
        <f t="shared" ref="GG161" ca="1" si="3651">GG162+GG163</f>
        <v>269.13345029318367</v>
      </c>
      <c r="GH161" s="147">
        <f t="shared" ref="GH161" ca="1" si="3652">GH162+GH163</f>
        <v>269.13345029318367</v>
      </c>
      <c r="GI161" s="147">
        <f t="shared" ref="GI161" ca="1" si="3653">GI162+GI163</f>
        <v>269.13345029318367</v>
      </c>
      <c r="GJ161" s="147">
        <f t="shared" ref="GJ161" ca="1" si="3654">GJ162+GJ163</f>
        <v>269.13345029318367</v>
      </c>
      <c r="GK161" s="147">
        <f t="shared" ref="GK161" ca="1" si="3655">GK162+GK163</f>
        <v>269.13345029318367</v>
      </c>
      <c r="GL161" s="147">
        <f t="shared" ref="GL161" ca="1" si="3656">GL162+GL163</f>
        <v>269.13345029318367</v>
      </c>
      <c r="GM161" s="147">
        <f t="shared" ref="GM161" ca="1" si="3657">GM162+GM163</f>
        <v>269.13345029318367</v>
      </c>
      <c r="GN161" s="147">
        <f t="shared" ref="GN161" ca="1" si="3658">GN162+GN163</f>
        <v>269.13345029318367</v>
      </c>
      <c r="GO161" s="147">
        <f t="shared" ref="GO161" ca="1" si="3659">GO162+GO163</f>
        <v>269.13345029318367</v>
      </c>
      <c r="GP161" s="147">
        <f t="shared" ref="GP161" ca="1" si="3660">GP162+GP163</f>
        <v>269.13345029318367</v>
      </c>
      <c r="GQ161" s="147">
        <f t="shared" ref="GQ161" ca="1" si="3661">GQ162+GQ163</f>
        <v>269.13345029318367</v>
      </c>
      <c r="GR161" s="147">
        <f t="shared" ref="GR161" ca="1" si="3662">GR162+GR163</f>
        <v>269.13345029318367</v>
      </c>
      <c r="GS161" s="147">
        <f t="shared" ref="GS161" ca="1" si="3663">GS162+GS163</f>
        <v>269.13345029318367</v>
      </c>
      <c r="GT161" s="147">
        <f t="shared" ref="GT161" ca="1" si="3664">GT162+GT163</f>
        <v>269.13345029318367</v>
      </c>
      <c r="GU161" s="147">
        <f t="shared" ref="GU161" ca="1" si="3665">GU162+GU163</f>
        <v>269.13345029318367</v>
      </c>
      <c r="GV161" s="147">
        <f t="shared" ref="GV161" ca="1" si="3666">GV162+GV163</f>
        <v>269.13345029318367</v>
      </c>
      <c r="GW161" s="147">
        <f t="shared" ref="GW161" ca="1" si="3667">GW162+GW163</f>
        <v>269.13345029318367</v>
      </c>
      <c r="GX161" s="147">
        <f t="shared" ref="GX161" ca="1" si="3668">GX162+GX163</f>
        <v>269.13345029318367</v>
      </c>
      <c r="GY161" s="147">
        <f t="shared" ref="GY161" ca="1" si="3669">GY162+GY163</f>
        <v>269.13345029318367</v>
      </c>
      <c r="GZ161" s="147">
        <f t="shared" ref="GZ161" ca="1" si="3670">GZ162+GZ163</f>
        <v>269.13345029318367</v>
      </c>
      <c r="HA161" s="147">
        <f t="shared" ref="HA161" ca="1" si="3671">HA162+HA163</f>
        <v>269.13345029318367</v>
      </c>
      <c r="HB161" s="147">
        <f t="shared" ref="HB161" ca="1" si="3672">HB162+HB163</f>
        <v>269.13345029318367</v>
      </c>
      <c r="HC161" s="147">
        <f t="shared" ref="HC161" ca="1" si="3673">HC162+HC163</f>
        <v>269.13345029318367</v>
      </c>
      <c r="HD161" s="147">
        <f t="shared" ref="HD161" ca="1" si="3674">HD162+HD163</f>
        <v>269.13345029318367</v>
      </c>
      <c r="HE161" s="147">
        <f t="shared" ref="HE161" ca="1" si="3675">HE162+HE163</f>
        <v>269.13345029318367</v>
      </c>
      <c r="HF161" s="147">
        <f t="shared" ref="HF161" ca="1" si="3676">HF162+HF163</f>
        <v>269.13345029318367</v>
      </c>
      <c r="HG161" s="147">
        <f t="shared" ref="HG161" ca="1" si="3677">HG162+HG163</f>
        <v>269.13345029318367</v>
      </c>
      <c r="HH161" s="147">
        <f t="shared" ref="HH161" ca="1" si="3678">HH162+HH163</f>
        <v>269.13345029318367</v>
      </c>
      <c r="HI161" s="147">
        <f t="shared" ref="HI161:IF161" ca="1" si="3679">HI162+HI163</f>
        <v>269.13345029318367</v>
      </c>
      <c r="HJ161" s="147">
        <f t="shared" ca="1" si="3679"/>
        <v>269.13345029318367</v>
      </c>
      <c r="HK161" s="147">
        <f t="shared" ca="1" si="3679"/>
        <v>269.13345029318367</v>
      </c>
      <c r="HL161" s="147">
        <f t="shared" ca="1" si="3679"/>
        <v>269.13345029318367</v>
      </c>
      <c r="HM161" s="147">
        <f t="shared" ca="1" si="3679"/>
        <v>269.13345029318367</v>
      </c>
      <c r="HN161" s="147">
        <f t="shared" ca="1" si="3679"/>
        <v>269.13345029318367</v>
      </c>
      <c r="HO161" s="147">
        <f t="shared" ca="1" si="3679"/>
        <v>269.13345029318367</v>
      </c>
      <c r="HP161" s="147">
        <f t="shared" ca="1" si="3679"/>
        <v>269.13345029318367</v>
      </c>
      <c r="HQ161" s="147">
        <f t="shared" ca="1" si="3679"/>
        <v>269.13345029318367</v>
      </c>
      <c r="HR161" s="147">
        <f t="shared" ca="1" si="3679"/>
        <v>269.13345029318367</v>
      </c>
      <c r="HS161" s="147">
        <f t="shared" ca="1" si="3679"/>
        <v>269.13345029318367</v>
      </c>
      <c r="HT161" s="147">
        <f t="shared" ca="1" si="3679"/>
        <v>269.13345029318367</v>
      </c>
      <c r="HU161" s="147">
        <f t="shared" ca="1" si="3679"/>
        <v>269.13345029318367</v>
      </c>
      <c r="HV161" s="147">
        <f t="shared" ca="1" si="3679"/>
        <v>269.13345029318367</v>
      </c>
      <c r="HW161" s="147">
        <f t="shared" ca="1" si="3679"/>
        <v>269.13345029318367</v>
      </c>
      <c r="HX161" s="147">
        <f t="shared" ca="1" si="3679"/>
        <v>269.13345029318367</v>
      </c>
      <c r="HY161" s="147">
        <f t="shared" ca="1" si="3679"/>
        <v>269.13345029318367</v>
      </c>
      <c r="HZ161" s="147">
        <f t="shared" ca="1" si="3679"/>
        <v>269.13345029318367</v>
      </c>
      <c r="IA161" s="147">
        <f t="shared" ca="1" si="3679"/>
        <v>269.13345029318367</v>
      </c>
      <c r="IB161" s="147">
        <f t="shared" ca="1" si="3679"/>
        <v>269.13345029318367</v>
      </c>
      <c r="IC161" s="147">
        <f t="shared" ca="1" si="3679"/>
        <v>269.13345029318367</v>
      </c>
      <c r="ID161" s="147">
        <f t="shared" ca="1" si="3679"/>
        <v>269.13345029318367</v>
      </c>
      <c r="IE161" s="147">
        <f t="shared" ca="1" si="3679"/>
        <v>269.13345029318367</v>
      </c>
      <c r="IF161" s="147">
        <f t="shared" ca="1" si="3679"/>
        <v>269.13345029318367</v>
      </c>
      <c r="IG161" s="147">
        <f t="shared" ref="IG161" ca="1" si="3680">IG162+IG163</f>
        <v>52.513781314813748</v>
      </c>
    </row>
    <row r="162" spans="1:241" ht="12" x14ac:dyDescent="0.2">
      <c r="A162" s="142" t="s">
        <v>192</v>
      </c>
      <c r="B162" s="77">
        <f t="shared" ref="B162:BM162" si="3681">IF(B149=_xlfn.SINGLE(PrazoConcessao),0,C33)</f>
        <v>219.5854380118756</v>
      </c>
      <c r="C162" s="77">
        <f t="shared" si="3681"/>
        <v>219.5854380118756</v>
      </c>
      <c r="D162" s="77">
        <f t="shared" si="3681"/>
        <v>219.5854380118756</v>
      </c>
      <c r="E162" s="77">
        <f t="shared" si="3681"/>
        <v>219.5854380118756</v>
      </c>
      <c r="F162" s="77">
        <f t="shared" si="3681"/>
        <v>219.5854380118756</v>
      </c>
      <c r="G162" s="77">
        <f t="shared" si="3681"/>
        <v>219.5854380118756</v>
      </c>
      <c r="H162" s="77">
        <f t="shared" si="3681"/>
        <v>219.5854380118756</v>
      </c>
      <c r="I162" s="77">
        <f t="shared" si="3681"/>
        <v>219.5854380118756</v>
      </c>
      <c r="J162" s="77">
        <f t="shared" si="3681"/>
        <v>219.5854380118756</v>
      </c>
      <c r="K162" s="77">
        <f t="shared" si="3681"/>
        <v>219.5854380118756</v>
      </c>
      <c r="L162" s="77">
        <f t="shared" si="3681"/>
        <v>219.5854380118756</v>
      </c>
      <c r="M162" s="77">
        <f t="shared" si="3681"/>
        <v>219.5854380118756</v>
      </c>
      <c r="N162" s="77">
        <f t="shared" si="3681"/>
        <v>219.5854380118756</v>
      </c>
      <c r="O162" s="77">
        <f t="shared" si="3681"/>
        <v>219.5854380118756</v>
      </c>
      <c r="P162" s="77">
        <f t="shared" si="3681"/>
        <v>219.5854380118756</v>
      </c>
      <c r="Q162" s="77">
        <f t="shared" si="3681"/>
        <v>219.5854380118756</v>
      </c>
      <c r="R162" s="77">
        <f t="shared" si="3681"/>
        <v>219.5854380118756</v>
      </c>
      <c r="S162" s="77">
        <f t="shared" si="3681"/>
        <v>219.5854380118756</v>
      </c>
      <c r="T162" s="77">
        <f t="shared" si="3681"/>
        <v>219.5854380118756</v>
      </c>
      <c r="U162" s="77">
        <f t="shared" si="3681"/>
        <v>0</v>
      </c>
      <c r="V162" s="77">
        <f t="shared" si="3681"/>
        <v>219.5854380118756</v>
      </c>
      <c r="W162" s="77">
        <f t="shared" si="3681"/>
        <v>219.5854380118756</v>
      </c>
      <c r="X162" s="77">
        <f t="shared" si="3681"/>
        <v>219.5854380118756</v>
      </c>
      <c r="Y162" s="77">
        <f t="shared" si="3681"/>
        <v>219.5854380118756</v>
      </c>
      <c r="Z162" s="77">
        <f t="shared" si="3681"/>
        <v>219.5854380118756</v>
      </c>
      <c r="AA162" s="77">
        <f t="shared" si="3681"/>
        <v>219.5854380118756</v>
      </c>
      <c r="AB162" s="77">
        <f t="shared" si="3681"/>
        <v>219.5854380118756</v>
      </c>
      <c r="AC162" s="77">
        <f t="shared" si="3681"/>
        <v>219.5854380118756</v>
      </c>
      <c r="AD162" s="77">
        <f t="shared" si="3681"/>
        <v>219.5854380118756</v>
      </c>
      <c r="AE162" s="77">
        <f t="shared" si="3681"/>
        <v>219.5854380118756</v>
      </c>
      <c r="AF162" s="77">
        <f t="shared" si="3681"/>
        <v>219.5854380118756</v>
      </c>
      <c r="AG162" s="77">
        <f t="shared" si="3681"/>
        <v>219.5854380118756</v>
      </c>
      <c r="AH162" s="77">
        <f t="shared" si="3681"/>
        <v>219.5854380118756</v>
      </c>
      <c r="AI162" s="77">
        <f t="shared" si="3681"/>
        <v>219.5854380118756</v>
      </c>
      <c r="AJ162" s="77">
        <f t="shared" si="3681"/>
        <v>219.5854380118756</v>
      </c>
      <c r="AK162" s="77">
        <f t="shared" si="3681"/>
        <v>219.5854380118756</v>
      </c>
      <c r="AL162" s="77">
        <f t="shared" si="3681"/>
        <v>219.5854380118756</v>
      </c>
      <c r="AM162" s="77">
        <f t="shared" si="3681"/>
        <v>219.5854380118756</v>
      </c>
      <c r="AN162" s="77">
        <f t="shared" si="3681"/>
        <v>219.5854380118756</v>
      </c>
      <c r="AO162" s="77">
        <f t="shared" si="3681"/>
        <v>219.5854380118756</v>
      </c>
      <c r="AP162" s="77">
        <f t="shared" si="3681"/>
        <v>219.5854380118756</v>
      </c>
      <c r="AQ162" s="77">
        <f t="shared" si="3681"/>
        <v>219.5854380118756</v>
      </c>
      <c r="AR162" s="77">
        <f t="shared" si="3681"/>
        <v>219.5854380118756</v>
      </c>
      <c r="AS162" s="77">
        <f t="shared" si="3681"/>
        <v>219.5854380118756</v>
      </c>
      <c r="AT162" s="77">
        <f t="shared" si="3681"/>
        <v>219.5854380118756</v>
      </c>
      <c r="AU162" s="77">
        <f t="shared" si="3681"/>
        <v>219.5854380118756</v>
      </c>
      <c r="AV162" s="77">
        <f t="shared" si="3681"/>
        <v>219.5854380118756</v>
      </c>
      <c r="AW162" s="77">
        <f t="shared" si="3681"/>
        <v>219.5854380118756</v>
      </c>
      <c r="AX162" s="77">
        <f t="shared" si="3681"/>
        <v>219.5854380118756</v>
      </c>
      <c r="AY162" s="77">
        <f t="shared" si="3681"/>
        <v>219.5854380118756</v>
      </c>
      <c r="AZ162" s="77">
        <f t="shared" si="3681"/>
        <v>219.5854380118756</v>
      </c>
      <c r="BA162" s="77">
        <f t="shared" si="3681"/>
        <v>219.5854380118756</v>
      </c>
      <c r="BB162" s="77">
        <f t="shared" si="3681"/>
        <v>219.5854380118756</v>
      </c>
      <c r="BC162" s="77">
        <f t="shared" si="3681"/>
        <v>219.5854380118756</v>
      </c>
      <c r="BD162" s="77">
        <f t="shared" si="3681"/>
        <v>219.5854380118756</v>
      </c>
      <c r="BE162" s="77">
        <f t="shared" si="3681"/>
        <v>219.5854380118756</v>
      </c>
      <c r="BF162" s="77">
        <f t="shared" si="3681"/>
        <v>219.5854380118756</v>
      </c>
      <c r="BG162" s="77">
        <f t="shared" si="3681"/>
        <v>219.5854380118756</v>
      </c>
      <c r="BH162" s="77">
        <f t="shared" si="3681"/>
        <v>219.5854380118756</v>
      </c>
      <c r="BI162" s="77">
        <f t="shared" si="3681"/>
        <v>219.5854380118756</v>
      </c>
      <c r="BJ162" s="77">
        <f t="shared" si="3681"/>
        <v>219.5854380118756</v>
      </c>
      <c r="BK162" s="77">
        <f t="shared" si="3681"/>
        <v>219.5854380118756</v>
      </c>
      <c r="BL162" s="77">
        <f t="shared" si="3681"/>
        <v>219.5854380118756</v>
      </c>
      <c r="BM162" s="77">
        <f t="shared" si="3681"/>
        <v>219.5854380118756</v>
      </c>
      <c r="BN162" s="77">
        <f t="shared" ref="BN162:DY162" si="3682">IF(BN149=_xlfn.SINGLE(PrazoConcessao),0,BO33)</f>
        <v>219.5854380118756</v>
      </c>
      <c r="BO162" s="77">
        <f t="shared" si="3682"/>
        <v>219.5854380118756</v>
      </c>
      <c r="BP162" s="77">
        <f t="shared" si="3682"/>
        <v>219.5854380118756</v>
      </c>
      <c r="BQ162" s="77">
        <f t="shared" si="3682"/>
        <v>219.5854380118756</v>
      </c>
      <c r="BR162" s="77">
        <f t="shared" si="3682"/>
        <v>219.5854380118756</v>
      </c>
      <c r="BS162" s="77">
        <f t="shared" si="3682"/>
        <v>219.5854380118756</v>
      </c>
      <c r="BT162" s="77">
        <f t="shared" si="3682"/>
        <v>219.5854380118756</v>
      </c>
      <c r="BU162" s="77">
        <f t="shared" si="3682"/>
        <v>219.5854380118756</v>
      </c>
      <c r="BV162" s="77">
        <f t="shared" si="3682"/>
        <v>219.5854380118756</v>
      </c>
      <c r="BW162" s="77">
        <f t="shared" si="3682"/>
        <v>219.5854380118756</v>
      </c>
      <c r="BX162" s="77">
        <f t="shared" si="3682"/>
        <v>219.5854380118756</v>
      </c>
      <c r="BY162" s="77">
        <f t="shared" si="3682"/>
        <v>219.5854380118756</v>
      </c>
      <c r="BZ162" s="77">
        <f t="shared" si="3682"/>
        <v>219.5854380118756</v>
      </c>
      <c r="CA162" s="77">
        <f t="shared" si="3682"/>
        <v>219.5854380118756</v>
      </c>
      <c r="CB162" s="77">
        <f t="shared" si="3682"/>
        <v>219.5854380118756</v>
      </c>
      <c r="CC162" s="77">
        <f t="shared" si="3682"/>
        <v>219.5854380118756</v>
      </c>
      <c r="CD162" s="77">
        <f t="shared" si="3682"/>
        <v>219.5854380118756</v>
      </c>
      <c r="CE162" s="77">
        <f t="shared" si="3682"/>
        <v>219.5854380118756</v>
      </c>
      <c r="CF162" s="77">
        <f t="shared" si="3682"/>
        <v>219.5854380118756</v>
      </c>
      <c r="CG162" s="77">
        <f t="shared" si="3682"/>
        <v>219.5854380118756</v>
      </c>
      <c r="CH162" s="77">
        <f t="shared" si="3682"/>
        <v>219.5854380118756</v>
      </c>
      <c r="CI162" s="77">
        <f t="shared" si="3682"/>
        <v>219.5854380118756</v>
      </c>
      <c r="CJ162" s="77">
        <f t="shared" si="3682"/>
        <v>219.5854380118756</v>
      </c>
      <c r="CK162" s="77">
        <f t="shared" si="3682"/>
        <v>219.5854380118756</v>
      </c>
      <c r="CL162" s="77">
        <f t="shared" si="3682"/>
        <v>219.5854380118756</v>
      </c>
      <c r="CM162" s="77">
        <f t="shared" si="3682"/>
        <v>219.5854380118756</v>
      </c>
      <c r="CN162" s="77">
        <f t="shared" si="3682"/>
        <v>219.5854380118756</v>
      </c>
      <c r="CO162" s="77">
        <f t="shared" si="3682"/>
        <v>219.5854380118756</v>
      </c>
      <c r="CP162" s="77">
        <f t="shared" si="3682"/>
        <v>219.5854380118756</v>
      </c>
      <c r="CQ162" s="77">
        <f t="shared" si="3682"/>
        <v>219.5854380118756</v>
      </c>
      <c r="CR162" s="77">
        <f t="shared" si="3682"/>
        <v>219.5854380118756</v>
      </c>
      <c r="CS162" s="77">
        <f t="shared" si="3682"/>
        <v>219.5854380118756</v>
      </c>
      <c r="CT162" s="77">
        <f t="shared" si="3682"/>
        <v>219.5854380118756</v>
      </c>
      <c r="CU162" s="77">
        <f t="shared" si="3682"/>
        <v>219.5854380118756</v>
      </c>
      <c r="CV162" s="77">
        <f t="shared" si="3682"/>
        <v>219.5854380118756</v>
      </c>
      <c r="CW162" s="77">
        <f t="shared" si="3682"/>
        <v>219.5854380118756</v>
      </c>
      <c r="CX162" s="77">
        <f t="shared" si="3682"/>
        <v>219.5854380118756</v>
      </c>
      <c r="CY162" s="77">
        <f t="shared" si="3682"/>
        <v>219.5854380118756</v>
      </c>
      <c r="CZ162" s="77">
        <f t="shared" si="3682"/>
        <v>219.5854380118756</v>
      </c>
      <c r="DA162" s="77">
        <f t="shared" si="3682"/>
        <v>219.5854380118756</v>
      </c>
      <c r="DB162" s="77">
        <f t="shared" si="3682"/>
        <v>219.5854380118756</v>
      </c>
      <c r="DC162" s="77">
        <f t="shared" si="3682"/>
        <v>219.5854380118756</v>
      </c>
      <c r="DD162" s="77">
        <f t="shared" si="3682"/>
        <v>219.5854380118756</v>
      </c>
      <c r="DE162" s="77">
        <f t="shared" si="3682"/>
        <v>219.5854380118756</v>
      </c>
      <c r="DF162" s="77">
        <f t="shared" si="3682"/>
        <v>219.5854380118756</v>
      </c>
      <c r="DG162" s="77">
        <f t="shared" si="3682"/>
        <v>219.5854380118756</v>
      </c>
      <c r="DH162" s="77">
        <f t="shared" si="3682"/>
        <v>219.5854380118756</v>
      </c>
      <c r="DI162" s="77">
        <f t="shared" si="3682"/>
        <v>219.5854380118756</v>
      </c>
      <c r="DJ162" s="77">
        <f t="shared" si="3682"/>
        <v>219.5854380118756</v>
      </c>
      <c r="DK162" s="77">
        <f t="shared" si="3682"/>
        <v>219.5854380118756</v>
      </c>
      <c r="DL162" s="77">
        <f t="shared" si="3682"/>
        <v>219.5854380118756</v>
      </c>
      <c r="DM162" s="77">
        <f t="shared" si="3682"/>
        <v>219.5854380118756</v>
      </c>
      <c r="DN162" s="77">
        <f t="shared" si="3682"/>
        <v>219.5854380118756</v>
      </c>
      <c r="DO162" s="77">
        <f t="shared" si="3682"/>
        <v>219.5854380118756</v>
      </c>
      <c r="DP162" s="77">
        <f t="shared" si="3682"/>
        <v>219.5854380118756</v>
      </c>
      <c r="DQ162" s="77">
        <f t="shared" si="3682"/>
        <v>216.6196689783699</v>
      </c>
      <c r="DR162" s="77">
        <f t="shared" si="3682"/>
        <v>216.6196689783699</v>
      </c>
      <c r="DS162" s="77">
        <f t="shared" si="3682"/>
        <v>216.6196689783699</v>
      </c>
      <c r="DT162" s="77">
        <f t="shared" si="3682"/>
        <v>216.6196689783699</v>
      </c>
      <c r="DU162" s="77">
        <f t="shared" si="3682"/>
        <v>216.6196689783699</v>
      </c>
      <c r="DV162" s="77">
        <f t="shared" si="3682"/>
        <v>216.6196689783699</v>
      </c>
      <c r="DW162" s="77">
        <f t="shared" si="3682"/>
        <v>216.6196689783699</v>
      </c>
      <c r="DX162" s="77">
        <f t="shared" si="3682"/>
        <v>216.6196689783699</v>
      </c>
      <c r="DY162" s="77">
        <f t="shared" si="3682"/>
        <v>216.6196689783699</v>
      </c>
      <c r="DZ162" s="77">
        <f t="shared" ref="DZ162:GK162" si="3683">IF(DZ149=_xlfn.SINGLE(PrazoConcessao),0,EA33)</f>
        <v>216.6196689783699</v>
      </c>
      <c r="EA162" s="77">
        <f t="shared" si="3683"/>
        <v>216.6196689783699</v>
      </c>
      <c r="EB162" s="77">
        <f t="shared" si="3683"/>
        <v>216.6196689783699</v>
      </c>
      <c r="EC162" s="77">
        <f t="shared" si="3683"/>
        <v>216.6196689783699</v>
      </c>
      <c r="ED162" s="77">
        <f t="shared" si="3683"/>
        <v>216.6196689783699</v>
      </c>
      <c r="EE162" s="77">
        <f t="shared" si="3683"/>
        <v>216.6196689783699</v>
      </c>
      <c r="EF162" s="77">
        <f t="shared" si="3683"/>
        <v>216.6196689783699</v>
      </c>
      <c r="EG162" s="77">
        <f t="shared" si="3683"/>
        <v>216.6196689783699</v>
      </c>
      <c r="EH162" s="77">
        <f t="shared" si="3683"/>
        <v>216.6196689783699</v>
      </c>
      <c r="EI162" s="77">
        <f t="shared" si="3683"/>
        <v>216.6196689783699</v>
      </c>
      <c r="EJ162" s="77">
        <f t="shared" si="3683"/>
        <v>216.6196689783699</v>
      </c>
      <c r="EK162" s="77">
        <f t="shared" si="3683"/>
        <v>216.6196689783699</v>
      </c>
      <c r="EL162" s="77">
        <f t="shared" si="3683"/>
        <v>216.6196689783699</v>
      </c>
      <c r="EM162" s="77">
        <f t="shared" si="3683"/>
        <v>216.6196689783699</v>
      </c>
      <c r="EN162" s="77">
        <f t="shared" si="3683"/>
        <v>216.6196689783699</v>
      </c>
      <c r="EO162" s="77">
        <f t="shared" si="3683"/>
        <v>216.6196689783699</v>
      </c>
      <c r="EP162" s="77">
        <f t="shared" si="3683"/>
        <v>216.6196689783699</v>
      </c>
      <c r="EQ162" s="77">
        <f t="shared" si="3683"/>
        <v>216.6196689783699</v>
      </c>
      <c r="ER162" s="77">
        <f t="shared" si="3683"/>
        <v>216.6196689783699</v>
      </c>
      <c r="ES162" s="77">
        <f t="shared" si="3683"/>
        <v>216.6196689783699</v>
      </c>
      <c r="ET162" s="77">
        <f t="shared" si="3683"/>
        <v>216.6196689783699</v>
      </c>
      <c r="EU162" s="77">
        <f t="shared" si="3683"/>
        <v>216.6196689783699</v>
      </c>
      <c r="EV162" s="77">
        <f t="shared" si="3683"/>
        <v>216.6196689783699</v>
      </c>
      <c r="EW162" s="77">
        <f t="shared" si="3683"/>
        <v>216.6196689783699</v>
      </c>
      <c r="EX162" s="77">
        <f t="shared" si="3683"/>
        <v>216.6196689783699</v>
      </c>
      <c r="EY162" s="77">
        <f t="shared" si="3683"/>
        <v>216.6196689783699</v>
      </c>
      <c r="EZ162" s="77">
        <f t="shared" si="3683"/>
        <v>216.6196689783699</v>
      </c>
      <c r="FA162" s="77">
        <f t="shared" si="3683"/>
        <v>216.6196689783699</v>
      </c>
      <c r="FB162" s="77">
        <f t="shared" si="3683"/>
        <v>216.6196689783699</v>
      </c>
      <c r="FC162" s="77">
        <f t="shared" si="3683"/>
        <v>216.6196689783699</v>
      </c>
      <c r="FD162" s="77">
        <f t="shared" si="3683"/>
        <v>216.6196689783699</v>
      </c>
      <c r="FE162" s="77">
        <f t="shared" si="3683"/>
        <v>216.6196689783699</v>
      </c>
      <c r="FF162" s="77">
        <f t="shared" si="3683"/>
        <v>216.6196689783699</v>
      </c>
      <c r="FG162" s="77">
        <f t="shared" si="3683"/>
        <v>216.6196689783699</v>
      </c>
      <c r="FH162" s="77">
        <f t="shared" si="3683"/>
        <v>216.6196689783699</v>
      </c>
      <c r="FI162" s="77">
        <f t="shared" si="3683"/>
        <v>216.6196689783699</v>
      </c>
      <c r="FJ162" s="77">
        <f t="shared" si="3683"/>
        <v>216.6196689783699</v>
      </c>
      <c r="FK162" s="77">
        <f t="shared" si="3683"/>
        <v>216.6196689783699</v>
      </c>
      <c r="FL162" s="77">
        <f t="shared" si="3683"/>
        <v>216.6196689783699</v>
      </c>
      <c r="FM162" s="77">
        <f t="shared" si="3683"/>
        <v>216.6196689783699</v>
      </c>
      <c r="FN162" s="77">
        <f t="shared" si="3683"/>
        <v>216.6196689783699</v>
      </c>
      <c r="FO162" s="77">
        <f t="shared" si="3683"/>
        <v>216.6196689783699</v>
      </c>
      <c r="FP162" s="77">
        <f t="shared" si="3683"/>
        <v>216.6196689783699</v>
      </c>
      <c r="FQ162" s="77">
        <f t="shared" si="3683"/>
        <v>216.6196689783699</v>
      </c>
      <c r="FR162" s="77">
        <f t="shared" si="3683"/>
        <v>216.6196689783699</v>
      </c>
      <c r="FS162" s="77">
        <f t="shared" si="3683"/>
        <v>216.6196689783699</v>
      </c>
      <c r="FT162" s="77">
        <f t="shared" si="3683"/>
        <v>216.6196689783699</v>
      </c>
      <c r="FU162" s="77">
        <f t="shared" si="3683"/>
        <v>216.6196689783699</v>
      </c>
      <c r="FV162" s="77">
        <f t="shared" si="3683"/>
        <v>216.6196689783699</v>
      </c>
      <c r="FW162" s="77">
        <f t="shared" si="3683"/>
        <v>216.6196689783699</v>
      </c>
      <c r="FX162" s="77">
        <f t="shared" si="3683"/>
        <v>216.6196689783699</v>
      </c>
      <c r="FY162" s="77">
        <f t="shared" si="3683"/>
        <v>216.6196689783699</v>
      </c>
      <c r="FZ162" s="77">
        <f t="shared" si="3683"/>
        <v>216.6196689783699</v>
      </c>
      <c r="GA162" s="77">
        <f t="shared" si="3683"/>
        <v>216.6196689783699</v>
      </c>
      <c r="GB162" s="77">
        <f t="shared" si="3683"/>
        <v>216.6196689783699</v>
      </c>
      <c r="GC162" s="77">
        <f t="shared" si="3683"/>
        <v>216.6196689783699</v>
      </c>
      <c r="GD162" s="77">
        <f t="shared" si="3683"/>
        <v>216.6196689783699</v>
      </c>
      <c r="GE162" s="77">
        <f t="shared" si="3683"/>
        <v>216.6196689783699</v>
      </c>
      <c r="GF162" s="77">
        <f t="shared" si="3683"/>
        <v>216.6196689783699</v>
      </c>
      <c r="GG162" s="77">
        <f t="shared" si="3683"/>
        <v>216.6196689783699</v>
      </c>
      <c r="GH162" s="77">
        <f t="shared" si="3683"/>
        <v>216.6196689783699</v>
      </c>
      <c r="GI162" s="77">
        <f t="shared" si="3683"/>
        <v>216.6196689783699</v>
      </c>
      <c r="GJ162" s="77">
        <f t="shared" si="3683"/>
        <v>216.6196689783699</v>
      </c>
      <c r="GK162" s="77">
        <f t="shared" si="3683"/>
        <v>216.6196689783699</v>
      </c>
      <c r="GL162" s="77">
        <f t="shared" ref="GL162:IG162" si="3684">IF(GL149=_xlfn.SINGLE(PrazoConcessao),0,GM33)</f>
        <v>216.6196689783699</v>
      </c>
      <c r="GM162" s="77">
        <f t="shared" si="3684"/>
        <v>216.6196689783699</v>
      </c>
      <c r="GN162" s="77">
        <f t="shared" si="3684"/>
        <v>216.6196689783699</v>
      </c>
      <c r="GO162" s="77">
        <f t="shared" si="3684"/>
        <v>216.6196689783699</v>
      </c>
      <c r="GP162" s="77">
        <f t="shared" si="3684"/>
        <v>216.6196689783699</v>
      </c>
      <c r="GQ162" s="77">
        <f t="shared" si="3684"/>
        <v>216.6196689783699</v>
      </c>
      <c r="GR162" s="77">
        <f t="shared" si="3684"/>
        <v>216.6196689783699</v>
      </c>
      <c r="GS162" s="77">
        <f t="shared" si="3684"/>
        <v>216.6196689783699</v>
      </c>
      <c r="GT162" s="77">
        <f t="shared" si="3684"/>
        <v>216.6196689783699</v>
      </c>
      <c r="GU162" s="77">
        <f t="shared" si="3684"/>
        <v>216.6196689783699</v>
      </c>
      <c r="GV162" s="77">
        <f t="shared" si="3684"/>
        <v>216.6196689783699</v>
      </c>
      <c r="GW162" s="77">
        <f t="shared" si="3684"/>
        <v>216.6196689783699</v>
      </c>
      <c r="GX162" s="77">
        <f t="shared" si="3684"/>
        <v>216.6196689783699</v>
      </c>
      <c r="GY162" s="77">
        <f t="shared" si="3684"/>
        <v>216.6196689783699</v>
      </c>
      <c r="GZ162" s="77">
        <f t="shared" si="3684"/>
        <v>216.6196689783699</v>
      </c>
      <c r="HA162" s="77">
        <f t="shared" si="3684"/>
        <v>216.6196689783699</v>
      </c>
      <c r="HB162" s="77">
        <f t="shared" si="3684"/>
        <v>216.6196689783699</v>
      </c>
      <c r="HC162" s="77">
        <f t="shared" si="3684"/>
        <v>216.6196689783699</v>
      </c>
      <c r="HD162" s="77">
        <f t="shared" si="3684"/>
        <v>216.6196689783699</v>
      </c>
      <c r="HE162" s="77">
        <f t="shared" si="3684"/>
        <v>216.6196689783699</v>
      </c>
      <c r="HF162" s="77">
        <f t="shared" si="3684"/>
        <v>216.6196689783699</v>
      </c>
      <c r="HG162" s="77">
        <f t="shared" si="3684"/>
        <v>216.6196689783699</v>
      </c>
      <c r="HH162" s="77">
        <f t="shared" si="3684"/>
        <v>216.6196689783699</v>
      </c>
      <c r="HI162" s="77">
        <f t="shared" si="3684"/>
        <v>216.6196689783699</v>
      </c>
      <c r="HJ162" s="77">
        <f t="shared" si="3684"/>
        <v>216.6196689783699</v>
      </c>
      <c r="HK162" s="77">
        <f t="shared" si="3684"/>
        <v>216.6196689783699</v>
      </c>
      <c r="HL162" s="77">
        <f t="shared" si="3684"/>
        <v>216.6196689783699</v>
      </c>
      <c r="HM162" s="77">
        <f t="shared" si="3684"/>
        <v>216.6196689783699</v>
      </c>
      <c r="HN162" s="77">
        <f t="shared" si="3684"/>
        <v>216.6196689783699</v>
      </c>
      <c r="HO162" s="77">
        <f t="shared" si="3684"/>
        <v>216.6196689783699</v>
      </c>
      <c r="HP162" s="77">
        <f t="shared" si="3684"/>
        <v>216.6196689783699</v>
      </c>
      <c r="HQ162" s="77">
        <f t="shared" si="3684"/>
        <v>216.6196689783699</v>
      </c>
      <c r="HR162" s="77">
        <f t="shared" si="3684"/>
        <v>216.6196689783699</v>
      </c>
      <c r="HS162" s="77">
        <f t="shared" si="3684"/>
        <v>216.6196689783699</v>
      </c>
      <c r="HT162" s="77">
        <f t="shared" si="3684"/>
        <v>216.6196689783699</v>
      </c>
      <c r="HU162" s="77">
        <f t="shared" si="3684"/>
        <v>216.6196689783699</v>
      </c>
      <c r="HV162" s="77">
        <f t="shared" si="3684"/>
        <v>216.6196689783699</v>
      </c>
      <c r="HW162" s="77">
        <f t="shared" si="3684"/>
        <v>216.6196689783699</v>
      </c>
      <c r="HX162" s="77">
        <f t="shared" si="3684"/>
        <v>216.6196689783699</v>
      </c>
      <c r="HY162" s="77">
        <f t="shared" si="3684"/>
        <v>216.6196689783699</v>
      </c>
      <c r="HZ162" s="77">
        <f t="shared" si="3684"/>
        <v>216.6196689783699</v>
      </c>
      <c r="IA162" s="77">
        <f t="shared" si="3684"/>
        <v>216.6196689783699</v>
      </c>
      <c r="IB162" s="77">
        <f t="shared" si="3684"/>
        <v>216.6196689783699</v>
      </c>
      <c r="IC162" s="77">
        <f t="shared" si="3684"/>
        <v>216.6196689783699</v>
      </c>
      <c r="ID162" s="77">
        <f t="shared" si="3684"/>
        <v>216.6196689783699</v>
      </c>
      <c r="IE162" s="77">
        <f t="shared" si="3684"/>
        <v>216.6196689783699</v>
      </c>
      <c r="IF162" s="77">
        <f t="shared" si="3684"/>
        <v>216.6196689783699</v>
      </c>
      <c r="IG162" s="77">
        <f t="shared" si="3684"/>
        <v>0</v>
      </c>
    </row>
    <row r="163" spans="1:241" ht="12" x14ac:dyDescent="0.2">
      <c r="A163" s="142" t="s">
        <v>193</v>
      </c>
      <c r="B163" s="77">
        <f t="shared" ref="B163:BM163" ca="1" si="3685">B24+B49</f>
        <v>126.37221916635343</v>
      </c>
      <c r="C163" s="77">
        <f t="shared" ca="1" si="3685"/>
        <v>124.002346984512</v>
      </c>
      <c r="D163" s="77">
        <f t="shared" ca="1" si="3685"/>
        <v>123.43858558501245</v>
      </c>
      <c r="E163" s="77">
        <f t="shared" ca="1" si="3685"/>
        <v>122.87361864000354</v>
      </c>
      <c r="F163" s="77">
        <f t="shared" ca="1" si="3685"/>
        <v>117.10691025189161</v>
      </c>
      <c r="G163" s="77">
        <f t="shared" ca="1" si="3685"/>
        <v>108.58263109269899</v>
      </c>
      <c r="H163" s="77">
        <f t="shared" ca="1" si="3685"/>
        <v>100.05584392519918</v>
      </c>
      <c r="I163" s="77">
        <f t="shared" ca="1" si="3685"/>
        <v>91.936665283436</v>
      </c>
      <c r="J163" s="77">
        <f t="shared" ca="1" si="3685"/>
        <v>83.965452962675357</v>
      </c>
      <c r="K163" s="77">
        <f t="shared" ca="1" si="3685"/>
        <v>75.950858899473602</v>
      </c>
      <c r="L163" s="77">
        <f t="shared" ca="1" si="3685"/>
        <v>71.572443594410714</v>
      </c>
      <c r="M163" s="77">
        <f t="shared" ca="1" si="3685"/>
        <v>67.854802685229828</v>
      </c>
      <c r="N163" s="77">
        <f t="shared" ca="1" si="3685"/>
        <v>65.982191309737701</v>
      </c>
      <c r="O163" s="77">
        <f t="shared" ca="1" si="3685"/>
        <v>65.982191309737701</v>
      </c>
      <c r="P163" s="77">
        <f t="shared" ca="1" si="3685"/>
        <v>65.982191309737701</v>
      </c>
      <c r="Q163" s="77">
        <f t="shared" ca="1" si="3685"/>
        <v>65.982191309737701</v>
      </c>
      <c r="R163" s="77">
        <f t="shared" ca="1" si="3685"/>
        <v>65.982191309737701</v>
      </c>
      <c r="S163" s="77">
        <f t="shared" ca="1" si="3685"/>
        <v>65.982191309737701</v>
      </c>
      <c r="T163" s="77">
        <f t="shared" ca="1" si="3685"/>
        <v>65.982191309737701</v>
      </c>
      <c r="U163" s="77">
        <f t="shared" ca="1" si="3685"/>
        <v>65.982191309737701</v>
      </c>
      <c r="V163" s="77">
        <f t="shared" ca="1" si="3685"/>
        <v>65.982191309737701</v>
      </c>
      <c r="W163" s="77">
        <f t="shared" ca="1" si="3685"/>
        <v>65.982191309737701</v>
      </c>
      <c r="X163" s="77">
        <f t="shared" ca="1" si="3685"/>
        <v>65.982191309737701</v>
      </c>
      <c r="Y163" s="77">
        <f t="shared" ca="1" si="3685"/>
        <v>65.982191309737701</v>
      </c>
      <c r="Z163" s="77">
        <f t="shared" ca="1" si="3685"/>
        <v>65.982191309737701</v>
      </c>
      <c r="AA163" s="77">
        <f t="shared" ca="1" si="3685"/>
        <v>65.975527101684662</v>
      </c>
      <c r="AB163" s="77">
        <f t="shared" ca="1" si="3685"/>
        <v>65.968823965820377</v>
      </c>
      <c r="AC163" s="77">
        <f t="shared" ca="1" si="3685"/>
        <v>65.962081674754842</v>
      </c>
      <c r="AD163" s="77">
        <f t="shared" ca="1" si="3685"/>
        <v>65.95529999976975</v>
      </c>
      <c r="AE163" s="77">
        <f t="shared" ca="1" si="3685"/>
        <v>65.948478710810775</v>
      </c>
      <c r="AF163" s="77">
        <f t="shared" ca="1" si="3685"/>
        <v>65.941617576479786</v>
      </c>
      <c r="AG163" s="77">
        <f t="shared" ca="1" si="3685"/>
        <v>65.934716364027011</v>
      </c>
      <c r="AH163" s="77">
        <f t="shared" ca="1" si="3685"/>
        <v>65.927774839343044</v>
      </c>
      <c r="AI163" s="77">
        <f t="shared" ca="1" si="3685"/>
        <v>65.920792766951024</v>
      </c>
      <c r="AJ163" s="77">
        <f t="shared" ca="1" si="3685"/>
        <v>65.913769909998564</v>
      </c>
      <c r="AK163" s="77">
        <f t="shared" ca="1" si="3685"/>
        <v>65.906706030249751</v>
      </c>
      <c r="AL163" s="77">
        <f t="shared" ca="1" si="3685"/>
        <v>65.899600888077075</v>
      </c>
      <c r="AM163" s="77">
        <f t="shared" ca="1" si="3685"/>
        <v>65.892454242453255</v>
      </c>
      <c r="AN163" s="77">
        <f t="shared" ca="1" si="3685"/>
        <v>65.885265850943114</v>
      </c>
      <c r="AO163" s="77">
        <f t="shared" ca="1" si="3685"/>
        <v>65.878035469695334</v>
      </c>
      <c r="AP163" s="77">
        <f t="shared" ca="1" si="3685"/>
        <v>65.870762853434144</v>
      </c>
      <c r="AQ163" s="77">
        <f t="shared" ca="1" si="3685"/>
        <v>65.863447755451091</v>
      </c>
      <c r="AR163" s="77">
        <f t="shared" ca="1" si="3685"/>
        <v>65.856089927596585</v>
      </c>
      <c r="AS163" s="77">
        <f t="shared" ca="1" si="3685"/>
        <v>65.848689120271516</v>
      </c>
      <c r="AT163" s="77">
        <f t="shared" ca="1" si="3685"/>
        <v>65.841245082418794</v>
      </c>
      <c r="AU163" s="77">
        <f t="shared" ca="1" si="3685"/>
        <v>65.833757561514801</v>
      </c>
      <c r="AV163" s="77">
        <f t="shared" ca="1" si="3685"/>
        <v>65.826226303560887</v>
      </c>
      <c r="AW163" s="77">
        <f t="shared" ca="1" si="3685"/>
        <v>65.818651053074689</v>
      </c>
      <c r="AX163" s="77">
        <f t="shared" ca="1" si="3685"/>
        <v>65.811031553081463</v>
      </c>
      <c r="AY163" s="77">
        <f t="shared" ca="1" si="3685"/>
        <v>65.803367545105431</v>
      </c>
      <c r="AZ163" s="77">
        <f t="shared" ca="1" si="3685"/>
        <v>65.795658769160951</v>
      </c>
      <c r="BA163" s="77">
        <f t="shared" ca="1" si="3685"/>
        <v>65.787904963743756</v>
      </c>
      <c r="BB163" s="77">
        <f t="shared" ca="1" si="3685"/>
        <v>65.78010586582198</v>
      </c>
      <c r="BC163" s="77">
        <f t="shared" ca="1" si="3685"/>
        <v>65.772261210827367</v>
      </c>
      <c r="BD163" s="77">
        <f t="shared" ca="1" si="3685"/>
        <v>65.764370732646213</v>
      </c>
      <c r="BE163" s="77">
        <f t="shared" ca="1" si="3685"/>
        <v>65.756434163610322</v>
      </c>
      <c r="BF163" s="77">
        <f t="shared" ca="1" si="3685"/>
        <v>65.748451234488016</v>
      </c>
      <c r="BG163" s="77">
        <f t="shared" ca="1" si="3685"/>
        <v>65.740421674474916</v>
      </c>
      <c r="BH163" s="77">
        <f t="shared" ca="1" si="3685"/>
        <v>65.732345211184793</v>
      </c>
      <c r="BI163" s="77">
        <f t="shared" ca="1" si="3685"/>
        <v>65.724221570640296</v>
      </c>
      <c r="BJ163" s="77">
        <f t="shared" ca="1" si="3685"/>
        <v>65.716050477263735</v>
      </c>
      <c r="BK163" s="77">
        <f t="shared" ca="1" si="3685"/>
        <v>65.707831653867629</v>
      </c>
      <c r="BL163" s="77">
        <f t="shared" ca="1" si="3685"/>
        <v>65.699564821645396</v>
      </c>
      <c r="BM163" s="77">
        <f t="shared" ca="1" si="3685"/>
        <v>65.691249700161819</v>
      </c>
      <c r="BN163" s="77">
        <f t="shared" ref="BN163:DY163" ca="1" si="3686">BN24+BN49</f>
        <v>65.682886007343598</v>
      </c>
      <c r="BO163" s="77">
        <f t="shared" ca="1" si="3686"/>
        <v>65.674473459469738</v>
      </c>
      <c r="BP163" s="77">
        <f t="shared" ca="1" si="3686"/>
        <v>65.666011771161919</v>
      </c>
      <c r="BQ163" s="77">
        <f t="shared" ca="1" si="3686"/>
        <v>65.657500655374875</v>
      </c>
      <c r="BR163" s="77">
        <f t="shared" ca="1" si="3686"/>
        <v>65.64893982338657</v>
      </c>
      <c r="BS163" s="77">
        <f t="shared" ca="1" si="3686"/>
        <v>65.640328984788482</v>
      </c>
      <c r="BT163" s="77">
        <f t="shared" ca="1" si="3686"/>
        <v>65.631667847475683</v>
      </c>
      <c r="BU163" s="77">
        <f t="shared" ca="1" si="3686"/>
        <v>65.622956117637017</v>
      </c>
      <c r="BV163" s="77">
        <f t="shared" ca="1" si="3686"/>
        <v>65.614193499745042</v>
      </c>
      <c r="BW163" s="77">
        <f t="shared" ca="1" si="3686"/>
        <v>65.605379696546038</v>
      </c>
      <c r="BX163" s="77">
        <f t="shared" ca="1" si="3686"/>
        <v>65.596514409049959</v>
      </c>
      <c r="BY163" s="77">
        <f t="shared" ca="1" si="3686"/>
        <v>65.587597336520247</v>
      </c>
      <c r="BZ163" s="77">
        <f t="shared" ca="1" si="3686"/>
        <v>65.578628176463639</v>
      </c>
      <c r="CA163" s="77">
        <f t="shared" ca="1" si="3686"/>
        <v>65.569606624619894</v>
      </c>
      <c r="CB163" s="77">
        <f t="shared" ca="1" si="3686"/>
        <v>65.560532374951549</v>
      </c>
      <c r="CC163" s="77">
        <f t="shared" ca="1" si="3686"/>
        <v>65.551405119633401</v>
      </c>
      <c r="CD163" s="77">
        <f t="shared" ca="1" si="3686"/>
        <v>65.542224549042189</v>
      </c>
      <c r="CE163" s="77">
        <f t="shared" ca="1" si="3686"/>
        <v>65.532990351746022</v>
      </c>
      <c r="CF163" s="77">
        <f t="shared" ca="1" si="3686"/>
        <v>65.523702214493852</v>
      </c>
      <c r="CG163" s="77">
        <f t="shared" ca="1" si="3686"/>
        <v>65.514359822204781</v>
      </c>
      <c r="CH163" s="77">
        <f t="shared" ca="1" si="3686"/>
        <v>65.504962857957494</v>
      </c>
      <c r="CI163" s="77">
        <f t="shared" ca="1" si="3686"/>
        <v>65.495511002979384</v>
      </c>
      <c r="CJ163" s="77">
        <f t="shared" ca="1" si="3686"/>
        <v>65.486003936635782</v>
      </c>
      <c r="CK163" s="77">
        <f t="shared" ca="1" si="3686"/>
        <v>65.476441336419143</v>
      </c>
      <c r="CL163" s="77">
        <f t="shared" ca="1" si="3686"/>
        <v>65.466822877937986</v>
      </c>
      <c r="CM163" s="77">
        <f t="shared" ca="1" si="3686"/>
        <v>65.457148234906001</v>
      </c>
      <c r="CN163" s="77">
        <f t="shared" ca="1" si="3686"/>
        <v>65.447417079130901</v>
      </c>
      <c r="CO163" s="77">
        <f t="shared" ca="1" si="3686"/>
        <v>65.437629080503356</v>
      </c>
      <c r="CP163" s="77">
        <f t="shared" ca="1" si="3686"/>
        <v>65.427783906985709</v>
      </c>
      <c r="CQ163" s="77">
        <f t="shared" ca="1" si="3686"/>
        <v>65.417881224600819</v>
      </c>
      <c r="CR163" s="77">
        <f t="shared" ca="1" si="3686"/>
        <v>65.407920697420622</v>
      </c>
      <c r="CS163" s="77">
        <f t="shared" ca="1" si="3686"/>
        <v>65.397901987554846</v>
      </c>
      <c r="CT163" s="77">
        <f t="shared" ca="1" si="3686"/>
        <v>65.387824755139448</v>
      </c>
      <c r="CU163" s="77">
        <f t="shared" ca="1" si="3686"/>
        <v>65.377688658325141</v>
      </c>
      <c r="CV163" s="77">
        <f t="shared" ca="1" si="3686"/>
        <v>65.367493353265786</v>
      </c>
      <c r="CW163" s="77">
        <f t="shared" ca="1" si="3686"/>
        <v>65.357238494106724</v>
      </c>
      <c r="CX163" s="77">
        <f t="shared" ca="1" si="3686"/>
        <v>65.346923732973039</v>
      </c>
      <c r="CY163" s="77">
        <f t="shared" ca="1" si="3686"/>
        <v>65.336548719957804</v>
      </c>
      <c r="CZ163" s="77">
        <f t="shared" ca="1" si="3686"/>
        <v>65.326113103110117</v>
      </c>
      <c r="DA163" s="77">
        <f t="shared" ca="1" si="3686"/>
        <v>65.315616528423263</v>
      </c>
      <c r="DB163" s="77">
        <f t="shared" ca="1" si="3686"/>
        <v>65.305058639822605</v>
      </c>
      <c r="DC163" s="77">
        <f t="shared" ca="1" si="3686"/>
        <v>65.294439079153619</v>
      </c>
      <c r="DD163" s="77">
        <f t="shared" ca="1" si="3686"/>
        <v>65.28375748616962</v>
      </c>
      <c r="DE163" s="77">
        <f t="shared" ca="1" si="3686"/>
        <v>65.273013498519674</v>
      </c>
      <c r="DF163" s="77">
        <f t="shared" ca="1" si="3686"/>
        <v>65.262206751736173</v>
      </c>
      <c r="DG163" s="77">
        <f t="shared" ca="1" si="3686"/>
        <v>65.251336879222578</v>
      </c>
      <c r="DH163" s="77">
        <f t="shared" ca="1" si="3686"/>
        <v>65.240403512240931</v>
      </c>
      <c r="DI163" s="77">
        <f t="shared" ca="1" si="3686"/>
        <v>65.229406279899351</v>
      </c>
      <c r="DJ163" s="77">
        <f t="shared" ca="1" si="3686"/>
        <v>65.218344809139438</v>
      </c>
      <c r="DK163" s="77">
        <f t="shared" ca="1" si="3686"/>
        <v>65.207218724723646</v>
      </c>
      <c r="DL163" s="77">
        <f t="shared" ca="1" si="3686"/>
        <v>65.196027649222586</v>
      </c>
      <c r="DM163" s="77">
        <f t="shared" ca="1" si="3686"/>
        <v>65.184771203002128</v>
      </c>
      <c r="DN163" s="77">
        <f t="shared" ca="1" si="3686"/>
        <v>65.17344900421061</v>
      </c>
      <c r="DO163" s="77">
        <f t="shared" ca="1" si="3686"/>
        <v>65.162060668765804</v>
      </c>
      <c r="DP163" s="77">
        <f t="shared" ca="1" si="3686"/>
        <v>65.150605810341986</v>
      </c>
      <c r="DQ163" s="77">
        <f t="shared" ca="1" si="3686"/>
        <v>65.139084040356749</v>
      </c>
      <c r="DR163" s="77">
        <f t="shared" ca="1" si="3686"/>
        <v>116.55607848250611</v>
      </c>
      <c r="DS163" s="77">
        <f t="shared" ca="1" si="3686"/>
        <v>113.3990316777442</v>
      </c>
      <c r="DT163" s="77">
        <f t="shared" ca="1" si="3686"/>
        <v>110.21523023904365</v>
      </c>
      <c r="DU163" s="77">
        <f t="shared" ca="1" si="3686"/>
        <v>107.00421682223454</v>
      </c>
      <c r="DV163" s="77">
        <f t="shared" ca="1" si="3686"/>
        <v>99.469567703843722</v>
      </c>
      <c r="DW163" s="77">
        <f t="shared" ca="1" si="3686"/>
        <v>91.869399897466934</v>
      </c>
      <c r="DX163" s="77">
        <f t="shared" ca="1" si="3686"/>
        <v>84.202563952437686</v>
      </c>
      <c r="DY163" s="77">
        <f t="shared" ca="1" si="3686"/>
        <v>76.467879901700229</v>
      </c>
      <c r="DZ163" s="77">
        <f t="shared" ref="DZ163:GK163" ca="1" si="3687">DZ24+DZ49</f>
        <v>68.66413617193831</v>
      </c>
      <c r="EA163" s="77">
        <f t="shared" ca="1" si="3687"/>
        <v>60.790088444610994</v>
      </c>
      <c r="EB163" s="77">
        <f t="shared" ca="1" si="3687"/>
        <v>56.524776446732204</v>
      </c>
      <c r="EC163" s="77">
        <f t="shared" ca="1" si="3687"/>
        <v>52.513781314813748</v>
      </c>
      <c r="ED163" s="77">
        <f t="shared" ca="1" si="3687"/>
        <v>52.513781314813748</v>
      </c>
      <c r="EE163" s="77">
        <f t="shared" ca="1" si="3687"/>
        <v>52.513781314813748</v>
      </c>
      <c r="EF163" s="77">
        <f t="shared" ca="1" si="3687"/>
        <v>52.513781314813748</v>
      </c>
      <c r="EG163" s="77">
        <f t="shared" ca="1" si="3687"/>
        <v>52.513781314813748</v>
      </c>
      <c r="EH163" s="77">
        <f t="shared" ca="1" si="3687"/>
        <v>52.513781314813748</v>
      </c>
      <c r="EI163" s="77">
        <f t="shared" ca="1" si="3687"/>
        <v>52.513781314813748</v>
      </c>
      <c r="EJ163" s="77">
        <f t="shared" ca="1" si="3687"/>
        <v>52.513781314813748</v>
      </c>
      <c r="EK163" s="77">
        <f t="shared" ca="1" si="3687"/>
        <v>52.513781314813748</v>
      </c>
      <c r="EL163" s="77">
        <f t="shared" ca="1" si="3687"/>
        <v>52.513781314813748</v>
      </c>
      <c r="EM163" s="77">
        <f t="shared" ca="1" si="3687"/>
        <v>52.513781314813748</v>
      </c>
      <c r="EN163" s="77">
        <f t="shared" ca="1" si="3687"/>
        <v>52.513781314813748</v>
      </c>
      <c r="EO163" s="77">
        <f t="shared" ca="1" si="3687"/>
        <v>52.513781314813748</v>
      </c>
      <c r="EP163" s="77">
        <f t="shared" ca="1" si="3687"/>
        <v>52.513781314813748</v>
      </c>
      <c r="EQ163" s="77">
        <f t="shared" ca="1" si="3687"/>
        <v>52.513781314813748</v>
      </c>
      <c r="ER163" s="77">
        <f t="shared" ca="1" si="3687"/>
        <v>52.513781314813748</v>
      </c>
      <c r="ES163" s="77">
        <f t="shared" ca="1" si="3687"/>
        <v>52.513781314813748</v>
      </c>
      <c r="ET163" s="77">
        <f t="shared" ca="1" si="3687"/>
        <v>52.513781314813748</v>
      </c>
      <c r="EU163" s="77">
        <f t="shared" ca="1" si="3687"/>
        <v>52.513781314813748</v>
      </c>
      <c r="EV163" s="77">
        <f t="shared" ca="1" si="3687"/>
        <v>52.513781314813748</v>
      </c>
      <c r="EW163" s="77">
        <f t="shared" ca="1" si="3687"/>
        <v>52.513781314813748</v>
      </c>
      <c r="EX163" s="77">
        <f t="shared" ca="1" si="3687"/>
        <v>52.513781314813748</v>
      </c>
      <c r="EY163" s="77">
        <f t="shared" ca="1" si="3687"/>
        <v>52.513781314813748</v>
      </c>
      <c r="EZ163" s="77">
        <f t="shared" ca="1" si="3687"/>
        <v>52.513781314813748</v>
      </c>
      <c r="FA163" s="77">
        <f t="shared" ca="1" si="3687"/>
        <v>52.513781314813748</v>
      </c>
      <c r="FB163" s="77">
        <f t="shared" ca="1" si="3687"/>
        <v>52.513781314813748</v>
      </c>
      <c r="FC163" s="77">
        <f t="shared" ca="1" si="3687"/>
        <v>52.513781314813748</v>
      </c>
      <c r="FD163" s="77">
        <f t="shared" ca="1" si="3687"/>
        <v>52.513781314813748</v>
      </c>
      <c r="FE163" s="77">
        <f t="shared" ca="1" si="3687"/>
        <v>52.513781314813748</v>
      </c>
      <c r="FF163" s="77">
        <f t="shared" ca="1" si="3687"/>
        <v>52.513781314813748</v>
      </c>
      <c r="FG163" s="77">
        <f t="shared" ca="1" si="3687"/>
        <v>52.513781314813748</v>
      </c>
      <c r="FH163" s="77">
        <f t="shared" ca="1" si="3687"/>
        <v>52.513781314813748</v>
      </c>
      <c r="FI163" s="77">
        <f t="shared" ca="1" si="3687"/>
        <v>52.513781314813748</v>
      </c>
      <c r="FJ163" s="77">
        <f t="shared" ca="1" si="3687"/>
        <v>52.513781314813748</v>
      </c>
      <c r="FK163" s="77">
        <f t="shared" ca="1" si="3687"/>
        <v>52.513781314813748</v>
      </c>
      <c r="FL163" s="77">
        <f t="shared" ca="1" si="3687"/>
        <v>52.513781314813748</v>
      </c>
      <c r="FM163" s="77">
        <f t="shared" ca="1" si="3687"/>
        <v>52.513781314813748</v>
      </c>
      <c r="FN163" s="77">
        <f t="shared" ca="1" si="3687"/>
        <v>52.513781314813748</v>
      </c>
      <c r="FO163" s="77">
        <f t="shared" ca="1" si="3687"/>
        <v>52.513781314813748</v>
      </c>
      <c r="FP163" s="77">
        <f t="shared" ca="1" si="3687"/>
        <v>52.513781314813748</v>
      </c>
      <c r="FQ163" s="77">
        <f t="shared" ca="1" si="3687"/>
        <v>52.513781314813748</v>
      </c>
      <c r="FR163" s="77">
        <f t="shared" ca="1" si="3687"/>
        <v>52.513781314813748</v>
      </c>
      <c r="FS163" s="77">
        <f t="shared" ca="1" si="3687"/>
        <v>52.513781314813748</v>
      </c>
      <c r="FT163" s="77">
        <f t="shared" ca="1" si="3687"/>
        <v>52.513781314813748</v>
      </c>
      <c r="FU163" s="77">
        <f t="shared" ca="1" si="3687"/>
        <v>52.513781314813748</v>
      </c>
      <c r="FV163" s="77">
        <f t="shared" ca="1" si="3687"/>
        <v>52.513781314813748</v>
      </c>
      <c r="FW163" s="77">
        <f t="shared" ca="1" si="3687"/>
        <v>52.513781314813748</v>
      </c>
      <c r="FX163" s="77">
        <f t="shared" ca="1" si="3687"/>
        <v>52.513781314813748</v>
      </c>
      <c r="FY163" s="77">
        <f t="shared" ca="1" si="3687"/>
        <v>52.513781314813748</v>
      </c>
      <c r="FZ163" s="77">
        <f t="shared" ca="1" si="3687"/>
        <v>52.513781314813748</v>
      </c>
      <c r="GA163" s="77">
        <f t="shared" ca="1" si="3687"/>
        <v>52.513781314813748</v>
      </c>
      <c r="GB163" s="77">
        <f t="shared" ca="1" si="3687"/>
        <v>52.513781314813748</v>
      </c>
      <c r="GC163" s="77">
        <f t="shared" ca="1" si="3687"/>
        <v>52.513781314813748</v>
      </c>
      <c r="GD163" s="77">
        <f t="shared" ca="1" si="3687"/>
        <v>52.513781314813748</v>
      </c>
      <c r="GE163" s="77">
        <f t="shared" ca="1" si="3687"/>
        <v>52.513781314813748</v>
      </c>
      <c r="GF163" s="77">
        <f t="shared" ca="1" si="3687"/>
        <v>52.513781314813748</v>
      </c>
      <c r="GG163" s="77">
        <f t="shared" ca="1" si="3687"/>
        <v>52.513781314813748</v>
      </c>
      <c r="GH163" s="77">
        <f t="shared" ca="1" si="3687"/>
        <v>52.513781314813748</v>
      </c>
      <c r="GI163" s="77">
        <f t="shared" ca="1" si="3687"/>
        <v>52.513781314813748</v>
      </c>
      <c r="GJ163" s="77">
        <f t="shared" ca="1" si="3687"/>
        <v>52.513781314813748</v>
      </c>
      <c r="GK163" s="77">
        <f t="shared" ca="1" si="3687"/>
        <v>52.513781314813748</v>
      </c>
      <c r="GL163" s="77">
        <f t="shared" ref="GL163:IG163" ca="1" si="3688">GL24+GL49</f>
        <v>52.513781314813748</v>
      </c>
      <c r="GM163" s="77">
        <f t="shared" ca="1" si="3688"/>
        <v>52.513781314813748</v>
      </c>
      <c r="GN163" s="77">
        <f t="shared" ca="1" si="3688"/>
        <v>52.513781314813748</v>
      </c>
      <c r="GO163" s="77">
        <f t="shared" ca="1" si="3688"/>
        <v>52.513781314813748</v>
      </c>
      <c r="GP163" s="77">
        <f t="shared" ca="1" si="3688"/>
        <v>52.513781314813748</v>
      </c>
      <c r="GQ163" s="77">
        <f t="shared" ca="1" si="3688"/>
        <v>52.513781314813748</v>
      </c>
      <c r="GR163" s="77">
        <f t="shared" ca="1" si="3688"/>
        <v>52.513781314813748</v>
      </c>
      <c r="GS163" s="77">
        <f t="shared" ca="1" si="3688"/>
        <v>52.513781314813748</v>
      </c>
      <c r="GT163" s="77">
        <f t="shared" ca="1" si="3688"/>
        <v>52.513781314813748</v>
      </c>
      <c r="GU163" s="77">
        <f t="shared" ca="1" si="3688"/>
        <v>52.513781314813748</v>
      </c>
      <c r="GV163" s="77">
        <f t="shared" ca="1" si="3688"/>
        <v>52.513781314813748</v>
      </c>
      <c r="GW163" s="77">
        <f t="shared" ca="1" si="3688"/>
        <v>52.513781314813748</v>
      </c>
      <c r="GX163" s="77">
        <f t="shared" ca="1" si="3688"/>
        <v>52.513781314813748</v>
      </c>
      <c r="GY163" s="77">
        <f t="shared" ca="1" si="3688"/>
        <v>52.513781314813748</v>
      </c>
      <c r="GZ163" s="77">
        <f t="shared" ca="1" si="3688"/>
        <v>52.513781314813748</v>
      </c>
      <c r="HA163" s="77">
        <f t="shared" ca="1" si="3688"/>
        <v>52.513781314813748</v>
      </c>
      <c r="HB163" s="77">
        <f t="shared" ca="1" si="3688"/>
        <v>52.513781314813748</v>
      </c>
      <c r="HC163" s="77">
        <f t="shared" ca="1" si="3688"/>
        <v>52.513781314813748</v>
      </c>
      <c r="HD163" s="77">
        <f t="shared" ca="1" si="3688"/>
        <v>52.513781314813748</v>
      </c>
      <c r="HE163" s="77">
        <f t="shared" ca="1" si="3688"/>
        <v>52.513781314813748</v>
      </c>
      <c r="HF163" s="77">
        <f t="shared" ca="1" si="3688"/>
        <v>52.513781314813748</v>
      </c>
      <c r="HG163" s="77">
        <f t="shared" ca="1" si="3688"/>
        <v>52.513781314813748</v>
      </c>
      <c r="HH163" s="77">
        <f t="shared" ca="1" si="3688"/>
        <v>52.513781314813748</v>
      </c>
      <c r="HI163" s="77">
        <f t="shared" ca="1" si="3688"/>
        <v>52.513781314813748</v>
      </c>
      <c r="HJ163" s="77">
        <f t="shared" ca="1" si="3688"/>
        <v>52.513781314813748</v>
      </c>
      <c r="HK163" s="77">
        <f t="shared" ca="1" si="3688"/>
        <v>52.513781314813748</v>
      </c>
      <c r="HL163" s="77">
        <f t="shared" ca="1" si="3688"/>
        <v>52.513781314813748</v>
      </c>
      <c r="HM163" s="77">
        <f t="shared" ca="1" si="3688"/>
        <v>52.513781314813748</v>
      </c>
      <c r="HN163" s="77">
        <f t="shared" ca="1" si="3688"/>
        <v>52.513781314813748</v>
      </c>
      <c r="HO163" s="77">
        <f t="shared" ca="1" si="3688"/>
        <v>52.513781314813748</v>
      </c>
      <c r="HP163" s="77">
        <f t="shared" ca="1" si="3688"/>
        <v>52.513781314813748</v>
      </c>
      <c r="HQ163" s="77">
        <f t="shared" ca="1" si="3688"/>
        <v>52.513781314813748</v>
      </c>
      <c r="HR163" s="77">
        <f t="shared" ca="1" si="3688"/>
        <v>52.513781314813748</v>
      </c>
      <c r="HS163" s="77">
        <f t="shared" ca="1" si="3688"/>
        <v>52.513781314813748</v>
      </c>
      <c r="HT163" s="77">
        <f t="shared" ca="1" si="3688"/>
        <v>52.513781314813748</v>
      </c>
      <c r="HU163" s="77">
        <f t="shared" ca="1" si="3688"/>
        <v>52.513781314813748</v>
      </c>
      <c r="HV163" s="77">
        <f t="shared" ca="1" si="3688"/>
        <v>52.513781314813748</v>
      </c>
      <c r="HW163" s="77">
        <f t="shared" ca="1" si="3688"/>
        <v>52.513781314813748</v>
      </c>
      <c r="HX163" s="77">
        <f t="shared" ca="1" si="3688"/>
        <v>52.513781314813748</v>
      </c>
      <c r="HY163" s="77">
        <f t="shared" ca="1" si="3688"/>
        <v>52.513781314813748</v>
      </c>
      <c r="HZ163" s="77">
        <f t="shared" ca="1" si="3688"/>
        <v>52.513781314813748</v>
      </c>
      <c r="IA163" s="77">
        <f t="shared" ca="1" si="3688"/>
        <v>52.513781314813748</v>
      </c>
      <c r="IB163" s="77">
        <f t="shared" ca="1" si="3688"/>
        <v>52.513781314813748</v>
      </c>
      <c r="IC163" s="77">
        <f t="shared" ca="1" si="3688"/>
        <v>52.513781314813748</v>
      </c>
      <c r="ID163" s="77">
        <f t="shared" ca="1" si="3688"/>
        <v>52.513781314813748</v>
      </c>
      <c r="IE163" s="77">
        <f t="shared" ca="1" si="3688"/>
        <v>52.513781314813748</v>
      </c>
      <c r="IF163" s="77">
        <f t="shared" ca="1" si="3688"/>
        <v>52.513781314813748</v>
      </c>
      <c r="IG163" s="77">
        <f t="shared" ca="1" si="3688"/>
        <v>52.513781314813748</v>
      </c>
    </row>
    <row r="164" spans="1:241" s="22" customFormat="1" ht="12" x14ac:dyDescent="0.2">
      <c r="A164" s="35" t="s">
        <v>194</v>
      </c>
      <c r="B164" s="147">
        <f t="shared" ref="B164:S164" si="3689">B165+B166</f>
        <v>1050</v>
      </c>
      <c r="C164" s="147">
        <f t="shared" si="3689"/>
        <v>1190</v>
      </c>
      <c r="D164" s="147">
        <f t="shared" si="3689"/>
        <v>1330</v>
      </c>
      <c r="E164" s="147">
        <f t="shared" si="3689"/>
        <v>1470</v>
      </c>
      <c r="F164" s="147">
        <f t="shared" si="3689"/>
        <v>2976.2061767083333</v>
      </c>
      <c r="G164" s="147">
        <f t="shared" si="3689"/>
        <v>4482.4123534166665</v>
      </c>
      <c r="H164" s="147">
        <f t="shared" si="3689"/>
        <v>5968.1660211249991</v>
      </c>
      <c r="I164" s="147">
        <f t="shared" si="3689"/>
        <v>7357.9451551666652</v>
      </c>
      <c r="J164" s="147">
        <f t="shared" si="3689"/>
        <v>8747.7242892083323</v>
      </c>
      <c r="K164" s="147">
        <f t="shared" si="3689"/>
        <v>10137.503423249998</v>
      </c>
      <c r="L164" s="147">
        <f t="shared" si="3689"/>
        <v>10693.798779124998</v>
      </c>
      <c r="M164" s="147">
        <f t="shared" si="3689"/>
        <v>11636.680684999998</v>
      </c>
      <c r="N164" s="147">
        <f t="shared" si="3689"/>
        <v>11636.680684999998</v>
      </c>
      <c r="O164" s="147">
        <f t="shared" si="3689"/>
        <v>11636.680684999998</v>
      </c>
      <c r="P164" s="147">
        <f t="shared" si="3689"/>
        <v>11636.680684999998</v>
      </c>
      <c r="Q164" s="147">
        <f t="shared" si="3689"/>
        <v>11636.680684999998</v>
      </c>
      <c r="R164" s="147">
        <f t="shared" si="3689"/>
        <v>11636.680684999998</v>
      </c>
      <c r="S164" s="147">
        <f t="shared" si="3689"/>
        <v>11636.680684999998</v>
      </c>
      <c r="T164" s="147">
        <f t="shared" ref="T164:AV164" si="3690">T165+T166</f>
        <v>11636.680684999998</v>
      </c>
      <c r="U164" s="147">
        <f t="shared" si="3690"/>
        <v>11636.680684999998</v>
      </c>
      <c r="V164" s="147">
        <f t="shared" si="3690"/>
        <v>11636.680684999998</v>
      </c>
      <c r="W164" s="147">
        <f t="shared" si="3690"/>
        <v>11636.680684999998</v>
      </c>
      <c r="X164" s="147">
        <f t="shared" si="3690"/>
        <v>11636.680684999998</v>
      </c>
      <c r="Y164" s="147">
        <f t="shared" si="3690"/>
        <v>11636.680684999998</v>
      </c>
      <c r="Z164" s="147">
        <f t="shared" si="3690"/>
        <v>11640.036192326521</v>
      </c>
      <c r="AA164" s="147">
        <f t="shared" si="3690"/>
        <v>11643.411300264966</v>
      </c>
      <c r="AB164" s="147">
        <f t="shared" si="3690"/>
        <v>11646.806123308894</v>
      </c>
      <c r="AC164" s="147">
        <f t="shared" si="3690"/>
        <v>11650.220776620661</v>
      </c>
      <c r="AD164" s="147">
        <f t="shared" si="3690"/>
        <v>11653.655376035327</v>
      </c>
      <c r="AE164" s="147">
        <f t="shared" si="3690"/>
        <v>11657.110038064578</v>
      </c>
      <c r="AF164" s="147">
        <f t="shared" si="3690"/>
        <v>11660.584879900685</v>
      </c>
      <c r="AG164" s="147">
        <f t="shared" si="3690"/>
        <v>11664.080019420477</v>
      </c>
      <c r="AH164" s="147">
        <f t="shared" si="3690"/>
        <v>11667.595575189338</v>
      </c>
      <c r="AI164" s="147">
        <f t="shared" si="3690"/>
        <v>11671.131666465235</v>
      </c>
      <c r="AJ164" s="147">
        <f t="shared" si="3690"/>
        <v>11674.688413202757</v>
      </c>
      <c r="AK164" s="147">
        <f t="shared" si="3690"/>
        <v>11678.265936057187</v>
      </c>
      <c r="AL164" s="147">
        <f t="shared" si="3690"/>
        <v>11681.864356388596</v>
      </c>
      <c r="AM164" s="147">
        <f t="shared" si="3690"/>
        <v>11685.483796265957</v>
      </c>
      <c r="AN164" s="147">
        <f t="shared" si="3690"/>
        <v>11689.124378471288</v>
      </c>
      <c r="AO164" s="147">
        <f t="shared" si="3690"/>
        <v>11692.786226503818</v>
      </c>
      <c r="AP164" s="147">
        <f t="shared" si="3690"/>
        <v>11696.469464584177</v>
      </c>
      <c r="AQ164" s="147">
        <f t="shared" si="3690"/>
        <v>11700.174217658603</v>
      </c>
      <c r="AR164" s="147">
        <f t="shared" si="3690"/>
        <v>11703.900611403189</v>
      </c>
      <c r="AS164" s="147">
        <f t="shared" si="3690"/>
        <v>11707.648772228144</v>
      </c>
      <c r="AT164" s="147">
        <f t="shared" si="3690"/>
        <v>11711.418827282076</v>
      </c>
      <c r="AU164" s="147">
        <f t="shared" si="3690"/>
        <v>11715.210904456315</v>
      </c>
      <c r="AV164" s="147">
        <f t="shared" si="3690"/>
        <v>11719.025132389241</v>
      </c>
      <c r="AW164" s="147">
        <f t="shared" ref="AW164" si="3691">AW165+AW166</f>
        <v>11722.861640470655</v>
      </c>
      <c r="AX164" s="147">
        <f t="shared" ref="AX164" si="3692">AX165+AX166</f>
        <v>11726.720558846169</v>
      </c>
      <c r="AY164" s="147">
        <f t="shared" ref="AY164" si="3693">AY165+AY166</f>
        <v>11730.602018421612</v>
      </c>
      <c r="AZ164" s="147">
        <f t="shared" ref="AZ164" si="3694">AZ165+AZ166</f>
        <v>11734.506150867479</v>
      </c>
      <c r="BA164" s="147">
        <f t="shared" ref="BA164" si="3695">BA165+BA166</f>
        <v>11738.433088623397</v>
      </c>
      <c r="BB164" s="147">
        <f t="shared" ref="BB164" si="3696">BB165+BB166</f>
        <v>11742.382964902614</v>
      </c>
      <c r="BC164" s="147">
        <f t="shared" ref="BC164" si="3697">BC165+BC166</f>
        <v>11746.355913696521</v>
      </c>
      <c r="BD164" s="147">
        <f t="shared" ref="BD164" si="3698">BD165+BD166</f>
        <v>11750.352069779197</v>
      </c>
      <c r="BE164" s="147">
        <f t="shared" ref="BE164" si="3699">BE165+BE166</f>
        <v>11754.371568711978</v>
      </c>
      <c r="BF164" s="147">
        <f t="shared" ref="BF164" si="3700">BF165+BF166</f>
        <v>11758.41454684806</v>
      </c>
      <c r="BG164" s="147">
        <f t="shared" ref="BG164" si="3701">BG165+BG166</f>
        <v>11762.481141337123</v>
      </c>
      <c r="BH164" s="147">
        <f t="shared" ref="BH164" si="3702">BH165+BH166</f>
        <v>11766.571490129978</v>
      </c>
      <c r="BI164" s="147">
        <f t="shared" ref="BI164" si="3703">BI165+BI166</f>
        <v>11770.68573198326</v>
      </c>
      <c r="BJ164" s="147">
        <f t="shared" ref="BJ164" si="3704">BJ165+BJ166</f>
        <v>11774.82400646412</v>
      </c>
      <c r="BK164" s="147">
        <f t="shared" ref="BK164" si="3705">BK165+BK166</f>
        <v>11778.986453954967</v>
      </c>
      <c r="BL164" s="147">
        <f t="shared" ref="BL164" si="3706">BL165+BL166</f>
        <v>11783.173215658233</v>
      </c>
      <c r="BM164" s="147">
        <f t="shared" ref="BM164" si="3707">BM165+BM166</f>
        <v>11787.384433601157</v>
      </c>
      <c r="BN164" s="147">
        <f t="shared" ref="BN164" si="3708">BN165+BN166</f>
        <v>11791.620250640604</v>
      </c>
      <c r="BO164" s="147">
        <f t="shared" ref="BO164" si="3709">BO165+BO166</f>
        <v>11795.880810467917</v>
      </c>
      <c r="BP164" s="147">
        <f t="shared" ref="BP164" si="3710">BP165+BP166</f>
        <v>11800.166257613782</v>
      </c>
      <c r="BQ164" s="147">
        <f t="shared" ref="BQ164" si="3711">BQ165+BQ166</f>
        <v>11804.476737453138</v>
      </c>
      <c r="BR164" s="147">
        <f t="shared" ref="BR164" si="3712">BR165+BR166</f>
        <v>11808.812396210107</v>
      </c>
      <c r="BS164" s="147">
        <f t="shared" ref="BS164" si="3713">BS165+BS166</f>
        <v>11813.173380962953</v>
      </c>
      <c r="BT164" s="147">
        <f t="shared" ref="BT164" si="3714">BT165+BT166</f>
        <v>11817.559839649071</v>
      </c>
      <c r="BU164" s="147">
        <f t="shared" ref="BU164" si="3715">BU165+BU166</f>
        <v>11821.97192107001</v>
      </c>
      <c r="BV164" s="147">
        <f t="shared" ref="BV164" si="3716">BV165+BV166</f>
        <v>11826.409774896512</v>
      </c>
      <c r="BW164" s="147">
        <f t="shared" ref="BW164" si="3717">BW165+BW166</f>
        <v>11830.8735516736</v>
      </c>
      <c r="BX164" s="147">
        <f t="shared" ref="BX164" si="3718">BX165+BX166</f>
        <v>11835.363402825677</v>
      </c>
      <c r="BY164" s="147">
        <f t="shared" ref="BY164" si="3719">BY165+BY166</f>
        <v>11839.879480661664</v>
      </c>
      <c r="BZ164" s="147">
        <f t="shared" ref="BZ164" si="3720">BZ165+BZ166</f>
        <v>11844.42193838017</v>
      </c>
      <c r="CA164" s="147">
        <f t="shared" ref="CA164" si="3721">CA165+CA166</f>
        <v>11848.990930074688</v>
      </c>
      <c r="CB164" s="147">
        <f t="shared" ref="CB164" si="3722">CB165+CB166</f>
        <v>11853.586610738817</v>
      </c>
      <c r="CC164" s="147">
        <f t="shared" ref="CC164" si="3723">CC165+CC166</f>
        <v>11858.209136271531</v>
      </c>
      <c r="CD164" s="147">
        <f t="shared" ref="CD164" si="3724">CD165+CD166</f>
        <v>11862.858663482453</v>
      </c>
      <c r="CE164" s="147">
        <f t="shared" ref="CE164" si="3725">CE165+CE166</f>
        <v>11867.535350097189</v>
      </c>
      <c r="CF164" s="147">
        <f t="shared" ref="CF164" si="3726">CF165+CF166</f>
        <v>11872.239354762665</v>
      </c>
      <c r="CG164" s="147">
        <f t="shared" ref="CG164" si="3727">CG165+CG166</f>
        <v>11876.970837052522</v>
      </c>
      <c r="CH164" s="147">
        <f t="shared" ref="CH164" si="3728">CH165+CH166</f>
        <v>11881.729957472518</v>
      </c>
      <c r="CI164" s="147">
        <f t="shared" ref="CI164" si="3729">CI165+CI166</f>
        <v>11886.51687746598</v>
      </c>
      <c r="CJ164" s="147">
        <f t="shared" ref="CJ164" si="3730">CJ165+CJ166</f>
        <v>11891.331759419274</v>
      </c>
      <c r="CK164" s="147">
        <f t="shared" ref="CK164" si="3731">CK165+CK166</f>
        <v>11896.174766667324</v>
      </c>
      <c r="CL164" s="147">
        <f t="shared" ref="CL164" si="3732">CL165+CL166</f>
        <v>11901.046063499141</v>
      </c>
      <c r="CM164" s="147">
        <f t="shared" ref="CM164" si="3733">CM165+CM166</f>
        <v>11905.945815163406</v>
      </c>
      <c r="CN164" s="147">
        <f t="shared" ref="CN164" si="3734">CN165+CN166</f>
        <v>11910.874187874068</v>
      </c>
      <c r="CO164" s="147">
        <f t="shared" ref="CO164" si="3735">CO165+CO166</f>
        <v>11915.831348815987</v>
      </c>
      <c r="CP164" s="147">
        <f t="shared" ref="CP164" si="3736">CP165+CP166</f>
        <v>11920.817466150605</v>
      </c>
      <c r="CQ164" s="147">
        <f t="shared" ref="CQ164" si="3737">CQ165+CQ166</f>
        <v>11925.83270902165</v>
      </c>
      <c r="CR164" s="147">
        <f t="shared" ref="CR164" si="3738">CR165+CR166</f>
        <v>11930.877247560871</v>
      </c>
      <c r="CS164" s="147">
        <f t="shared" ref="CS164" si="3739">CS165+CS166</f>
        <v>11935.951252893816</v>
      </c>
      <c r="CT164" s="147">
        <f t="shared" ref="CT164" si="3740">CT165+CT166</f>
        <v>11941.054897145628</v>
      </c>
      <c r="CU164" s="147">
        <f t="shared" ref="CU164" si="3741">CU165+CU166</f>
        <v>11946.188353446894</v>
      </c>
      <c r="CV164" s="147">
        <f t="shared" ref="CV164" si="3742">CV165+CV166</f>
        <v>11951.351795939512</v>
      </c>
      <c r="CW164" s="147">
        <f t="shared" ref="CW164" si="3743">CW165+CW166</f>
        <v>11956.545399782597</v>
      </c>
      <c r="CX164" s="147">
        <f t="shared" ref="CX164" si="3744">CX165+CX166</f>
        <v>11961.76934115843</v>
      </c>
      <c r="CY164" s="147">
        <f t="shared" ref="CY164" si="3745">CY165+CY166</f>
        <v>11967.023797278423</v>
      </c>
      <c r="CZ164" s="147">
        <f t="shared" ref="CZ164" si="3746">CZ165+CZ166</f>
        <v>11972.308946389147</v>
      </c>
      <c r="DA164" s="147">
        <f t="shared" ref="DA164" si="3747">DA165+DA166</f>
        <v>11977.62496777836</v>
      </c>
      <c r="DB164" s="147">
        <f t="shared" ref="DB164" si="3748">DB165+DB166</f>
        <v>11982.972041781104</v>
      </c>
      <c r="DC164" s="147">
        <f t="shared" ref="DC164" si="3749">DC165+DC166</f>
        <v>11988.350349785816</v>
      </c>
      <c r="DD164" s="147">
        <f t="shared" ref="DD164" si="3750">DD165+DD166</f>
        <v>11993.760074240481</v>
      </c>
      <c r="DE164" s="147">
        <f t="shared" ref="DE164" si="3751">DE165+DE166</f>
        <v>11999.201398658823</v>
      </c>
      <c r="DF164" s="147">
        <f t="shared" ref="DF164" si="3752">DF165+DF166</f>
        <v>12004.674507626527</v>
      </c>
      <c r="DG164" s="147">
        <f t="shared" ref="DG164" si="3753">DG165+DG166</f>
        <v>12010.179586807508</v>
      </c>
      <c r="DH164" s="147">
        <f t="shared" ref="DH164" si="3754">DH165+DH166</f>
        <v>12015.716822950199</v>
      </c>
      <c r="DI164" s="147">
        <f t="shared" ref="DI164" si="3755">DI165+DI166</f>
        <v>12021.286403893895</v>
      </c>
      <c r="DJ164" s="147">
        <f t="shared" ref="DJ164" si="3756">DJ165+DJ166</f>
        <v>12026.888518575121</v>
      </c>
      <c r="DK164" s="147">
        <f t="shared" ref="DK164" si="3757">DK165+DK166</f>
        <v>12032.523357034039</v>
      </c>
      <c r="DL164" s="147">
        <f t="shared" ref="DL164" si="3758">DL165+DL166</f>
        <v>12038.191110420901</v>
      </c>
      <c r="DM164" s="147">
        <f t="shared" ref="DM164" si="3759">DM165+DM166</f>
        <v>12043.891971002529</v>
      </c>
      <c r="DN164" s="147">
        <f t="shared" ref="DN164" si="3760">DN165+DN166</f>
        <v>12049.62613216884</v>
      </c>
      <c r="DO164" s="147">
        <f t="shared" ref="DO164" si="3761">DO165+DO166</f>
        <v>12055.393788439398</v>
      </c>
      <c r="DP164" s="147">
        <f t="shared" ref="DP164" si="3762">DP165+DP166</f>
        <v>12061.195135470027</v>
      </c>
      <c r="DQ164" s="147">
        <f t="shared" ref="DQ164" si="3763">DQ165+DQ166</f>
        <v>12067.030370059436</v>
      </c>
      <c r="DR164" s="147">
        <f t="shared" ref="DR164" si="3764">DR165+DR166</f>
        <v>12067.030370059436</v>
      </c>
      <c r="DS164" s="147">
        <f t="shared" ref="DS164" si="3765">DS165+DS166</f>
        <v>12067.030370059436</v>
      </c>
      <c r="DT164" s="147">
        <f t="shared" ref="DT164" si="3766">DT165+DT166</f>
        <v>12067.030370059436</v>
      </c>
      <c r="DU164" s="147">
        <f t="shared" ref="DU164" si="3767">DU165+DU166</f>
        <v>12067.030370059436</v>
      </c>
      <c r="DV164" s="147">
        <f t="shared" ref="DV164" si="3768">DV165+DV166</f>
        <v>12067.030370059436</v>
      </c>
      <c r="DW164" s="147">
        <f t="shared" ref="DW164" si="3769">DW165+DW166</f>
        <v>12067.030370059436</v>
      </c>
      <c r="DX164" s="147">
        <f t="shared" ref="DX164" si="3770">DX165+DX166</f>
        <v>12067.030370059436</v>
      </c>
      <c r="DY164" s="147">
        <f t="shared" ref="DY164" si="3771">DY165+DY166</f>
        <v>12067.030370059436</v>
      </c>
      <c r="DZ164" s="147">
        <f t="shared" ref="DZ164" si="3772">DZ165+DZ166</f>
        <v>12067.030370059436</v>
      </c>
      <c r="EA164" s="147">
        <f t="shared" ref="EA164" si="3773">EA165+EA166</f>
        <v>12067.030370059436</v>
      </c>
      <c r="EB164" s="147">
        <f t="shared" ref="EB164" si="3774">EB165+EB166</f>
        <v>12067.030370059436</v>
      </c>
      <c r="EC164" s="147">
        <f t="shared" ref="EC164" si="3775">EC165+EC166</f>
        <v>12067.030370059436</v>
      </c>
      <c r="ED164" s="147">
        <f t="shared" ref="ED164" si="3776">ED165+ED166</f>
        <v>12067.030370059436</v>
      </c>
      <c r="EE164" s="147">
        <f t="shared" ref="EE164" si="3777">EE165+EE166</f>
        <v>12067.030370059436</v>
      </c>
      <c r="EF164" s="147">
        <f t="shared" ref="EF164" si="3778">EF165+EF166</f>
        <v>12067.030370059436</v>
      </c>
      <c r="EG164" s="147">
        <f t="shared" ref="EG164" si="3779">EG165+EG166</f>
        <v>12067.030370059436</v>
      </c>
      <c r="EH164" s="147">
        <f t="shared" ref="EH164" si="3780">EH165+EH166</f>
        <v>12067.030370059436</v>
      </c>
      <c r="EI164" s="147">
        <f t="shared" ref="EI164" si="3781">EI165+EI166</f>
        <v>12067.030370059436</v>
      </c>
      <c r="EJ164" s="147">
        <f t="shared" ref="EJ164" si="3782">EJ165+EJ166</f>
        <v>12067.030370059436</v>
      </c>
      <c r="EK164" s="147">
        <f t="shared" ref="EK164" si="3783">EK165+EK166</f>
        <v>12067.030370059436</v>
      </c>
      <c r="EL164" s="147">
        <f t="shared" ref="EL164" si="3784">EL165+EL166</f>
        <v>12067.030370059436</v>
      </c>
      <c r="EM164" s="147">
        <f t="shared" ref="EM164" si="3785">EM165+EM166</f>
        <v>12067.030370059436</v>
      </c>
      <c r="EN164" s="147">
        <f t="shared" ref="EN164" si="3786">EN165+EN166</f>
        <v>12067.030370059436</v>
      </c>
      <c r="EO164" s="147">
        <f t="shared" ref="EO164" si="3787">EO165+EO166</f>
        <v>12067.030370059436</v>
      </c>
      <c r="EP164" s="147">
        <f t="shared" ref="EP164" si="3788">EP165+EP166</f>
        <v>12067.030370059436</v>
      </c>
      <c r="EQ164" s="147">
        <f t="shared" ref="EQ164" si="3789">EQ165+EQ166</f>
        <v>12067.030370059436</v>
      </c>
      <c r="ER164" s="147">
        <f t="shared" ref="ER164" si="3790">ER165+ER166</f>
        <v>12067.030370059436</v>
      </c>
      <c r="ES164" s="147">
        <f t="shared" ref="ES164" si="3791">ES165+ES166</f>
        <v>12067.030370059436</v>
      </c>
      <c r="ET164" s="147">
        <f t="shared" ref="ET164" si="3792">ET165+ET166</f>
        <v>12067.030370059436</v>
      </c>
      <c r="EU164" s="147">
        <f t="shared" ref="EU164" si="3793">EU165+EU166</f>
        <v>12067.030370059436</v>
      </c>
      <c r="EV164" s="147">
        <f t="shared" ref="EV164" si="3794">EV165+EV166</f>
        <v>12067.030370059436</v>
      </c>
      <c r="EW164" s="147">
        <f t="shared" ref="EW164" si="3795">EW165+EW166</f>
        <v>12067.030370059436</v>
      </c>
      <c r="EX164" s="147">
        <f t="shared" ref="EX164" si="3796">EX165+EX166</f>
        <v>12067.030370059436</v>
      </c>
      <c r="EY164" s="147">
        <f t="shared" ref="EY164" si="3797">EY165+EY166</f>
        <v>12067.030370059436</v>
      </c>
      <c r="EZ164" s="147">
        <f t="shared" ref="EZ164" si="3798">EZ165+EZ166</f>
        <v>12067.030370059436</v>
      </c>
      <c r="FA164" s="147">
        <f t="shared" ref="FA164" si="3799">FA165+FA166</f>
        <v>12067.030370059436</v>
      </c>
      <c r="FB164" s="147">
        <f t="shared" ref="FB164" si="3800">FB165+FB166</f>
        <v>12067.030370059436</v>
      </c>
      <c r="FC164" s="147">
        <f t="shared" ref="FC164" si="3801">FC165+FC166</f>
        <v>12067.030370059436</v>
      </c>
      <c r="FD164" s="147">
        <f t="shared" ref="FD164" si="3802">FD165+FD166</f>
        <v>12067.030370059436</v>
      </c>
      <c r="FE164" s="147">
        <f t="shared" ref="FE164" si="3803">FE165+FE166</f>
        <v>12067.030370059436</v>
      </c>
      <c r="FF164" s="147">
        <f t="shared" ref="FF164" si="3804">FF165+FF166</f>
        <v>12067.030370059436</v>
      </c>
      <c r="FG164" s="147">
        <f t="shared" ref="FG164" si="3805">FG165+FG166</f>
        <v>12067.030370059436</v>
      </c>
      <c r="FH164" s="147">
        <f t="shared" ref="FH164" si="3806">FH165+FH166</f>
        <v>12067.030370059436</v>
      </c>
      <c r="FI164" s="147">
        <f t="shared" ref="FI164" si="3807">FI165+FI166</f>
        <v>12067.030370059436</v>
      </c>
      <c r="FJ164" s="147">
        <f t="shared" ref="FJ164" si="3808">FJ165+FJ166</f>
        <v>12067.030370059436</v>
      </c>
      <c r="FK164" s="147">
        <f t="shared" ref="FK164" si="3809">FK165+FK166</f>
        <v>12067.030370059436</v>
      </c>
      <c r="FL164" s="147">
        <f t="shared" ref="FL164" si="3810">FL165+FL166</f>
        <v>12067.030370059436</v>
      </c>
      <c r="FM164" s="147">
        <f t="shared" ref="FM164" si="3811">FM165+FM166</f>
        <v>12067.030370059436</v>
      </c>
      <c r="FN164" s="147">
        <f t="shared" ref="FN164" si="3812">FN165+FN166</f>
        <v>12067.030370059436</v>
      </c>
      <c r="FO164" s="147">
        <f t="shared" ref="FO164" si="3813">FO165+FO166</f>
        <v>12067.030370059436</v>
      </c>
      <c r="FP164" s="147">
        <f t="shared" ref="FP164" si="3814">FP165+FP166</f>
        <v>12067.030370059436</v>
      </c>
      <c r="FQ164" s="147">
        <f t="shared" ref="FQ164" si="3815">FQ165+FQ166</f>
        <v>12067.030370059436</v>
      </c>
      <c r="FR164" s="147">
        <f t="shared" ref="FR164" si="3816">FR165+FR166</f>
        <v>12067.030370059436</v>
      </c>
      <c r="FS164" s="147">
        <f t="shared" ref="FS164" si="3817">FS165+FS166</f>
        <v>12067.030370059436</v>
      </c>
      <c r="FT164" s="147">
        <f t="shared" ref="FT164" si="3818">FT165+FT166</f>
        <v>12067.030370059436</v>
      </c>
      <c r="FU164" s="147">
        <f t="shared" ref="FU164" si="3819">FU165+FU166</f>
        <v>12067.030370059436</v>
      </c>
      <c r="FV164" s="147">
        <f t="shared" ref="FV164" si="3820">FV165+FV166</f>
        <v>12067.030370059436</v>
      </c>
      <c r="FW164" s="147">
        <f t="shared" ref="FW164" si="3821">FW165+FW166</f>
        <v>12067.030370059436</v>
      </c>
      <c r="FX164" s="147">
        <f t="shared" ref="FX164" si="3822">FX165+FX166</f>
        <v>12067.030370059436</v>
      </c>
      <c r="FY164" s="147">
        <f t="shared" ref="FY164" si="3823">FY165+FY166</f>
        <v>12067.030370059436</v>
      </c>
      <c r="FZ164" s="147">
        <f t="shared" ref="FZ164" si="3824">FZ165+FZ166</f>
        <v>12067.030370059436</v>
      </c>
      <c r="GA164" s="147">
        <f t="shared" ref="GA164" si="3825">GA165+GA166</f>
        <v>12067.030370059436</v>
      </c>
      <c r="GB164" s="147">
        <f t="shared" ref="GB164" si="3826">GB165+GB166</f>
        <v>12067.030370059436</v>
      </c>
      <c r="GC164" s="147">
        <f t="shared" ref="GC164" si="3827">GC165+GC166</f>
        <v>12067.030370059436</v>
      </c>
      <c r="GD164" s="147">
        <f t="shared" ref="GD164" si="3828">GD165+GD166</f>
        <v>12067.030370059436</v>
      </c>
      <c r="GE164" s="147">
        <f t="shared" ref="GE164" si="3829">GE165+GE166</f>
        <v>12067.030370059436</v>
      </c>
      <c r="GF164" s="147">
        <f t="shared" ref="GF164" si="3830">GF165+GF166</f>
        <v>12067.030370059436</v>
      </c>
      <c r="GG164" s="147">
        <f t="shared" ref="GG164" si="3831">GG165+GG166</f>
        <v>12067.030370059436</v>
      </c>
      <c r="GH164" s="147">
        <f t="shared" ref="GH164" si="3832">GH165+GH166</f>
        <v>12067.030370059436</v>
      </c>
      <c r="GI164" s="147">
        <f t="shared" ref="GI164" si="3833">GI165+GI166</f>
        <v>12067.030370059436</v>
      </c>
      <c r="GJ164" s="147">
        <f t="shared" ref="GJ164" si="3834">GJ165+GJ166</f>
        <v>12067.030370059436</v>
      </c>
      <c r="GK164" s="147">
        <f t="shared" ref="GK164" si="3835">GK165+GK166</f>
        <v>12067.030370059436</v>
      </c>
      <c r="GL164" s="147">
        <f t="shared" ref="GL164" si="3836">GL165+GL166</f>
        <v>12067.030370059436</v>
      </c>
      <c r="GM164" s="147">
        <f t="shared" ref="GM164" si="3837">GM165+GM166</f>
        <v>12067.030370059436</v>
      </c>
      <c r="GN164" s="147">
        <f t="shared" ref="GN164" si="3838">GN165+GN166</f>
        <v>12067.030370059436</v>
      </c>
      <c r="GO164" s="147">
        <f t="shared" ref="GO164" si="3839">GO165+GO166</f>
        <v>12067.030370059436</v>
      </c>
      <c r="GP164" s="147">
        <f t="shared" ref="GP164" si="3840">GP165+GP166</f>
        <v>12067.030370059436</v>
      </c>
      <c r="GQ164" s="147">
        <f t="shared" ref="GQ164" si="3841">GQ165+GQ166</f>
        <v>12067.030370059436</v>
      </c>
      <c r="GR164" s="147">
        <f t="shared" ref="GR164" si="3842">GR165+GR166</f>
        <v>12067.030370059436</v>
      </c>
      <c r="GS164" s="147">
        <f t="shared" ref="GS164" si="3843">GS165+GS166</f>
        <v>12067.030370059436</v>
      </c>
      <c r="GT164" s="147">
        <f t="shared" ref="GT164" si="3844">GT165+GT166</f>
        <v>12067.030370059436</v>
      </c>
      <c r="GU164" s="147">
        <f t="shared" ref="GU164" si="3845">GU165+GU166</f>
        <v>12067.030370059436</v>
      </c>
      <c r="GV164" s="147">
        <f t="shared" ref="GV164" si="3846">GV165+GV166</f>
        <v>12067.030370059436</v>
      </c>
      <c r="GW164" s="147">
        <f t="shared" ref="GW164" si="3847">GW165+GW166</f>
        <v>12067.030370059436</v>
      </c>
      <c r="GX164" s="147">
        <f t="shared" ref="GX164" si="3848">GX165+GX166</f>
        <v>12067.030370059436</v>
      </c>
      <c r="GY164" s="147">
        <f t="shared" ref="GY164" si="3849">GY165+GY166</f>
        <v>12067.030370059436</v>
      </c>
      <c r="GZ164" s="147">
        <f t="shared" ref="GZ164" si="3850">GZ165+GZ166</f>
        <v>12067.030370059436</v>
      </c>
      <c r="HA164" s="147">
        <f t="shared" ref="HA164" si="3851">HA165+HA166</f>
        <v>12067.030370059436</v>
      </c>
      <c r="HB164" s="147">
        <f t="shared" ref="HB164" si="3852">HB165+HB166</f>
        <v>12067.030370059436</v>
      </c>
      <c r="HC164" s="147">
        <f t="shared" ref="HC164" si="3853">HC165+HC166</f>
        <v>12067.030370059436</v>
      </c>
      <c r="HD164" s="147">
        <f t="shared" ref="HD164" si="3854">HD165+HD166</f>
        <v>12067.030370059436</v>
      </c>
      <c r="HE164" s="147">
        <f t="shared" ref="HE164" si="3855">HE165+HE166</f>
        <v>12067.030370059436</v>
      </c>
      <c r="HF164" s="147">
        <f t="shared" ref="HF164" si="3856">HF165+HF166</f>
        <v>12067.030370059436</v>
      </c>
      <c r="HG164" s="147">
        <f t="shared" ref="HG164" si="3857">HG165+HG166</f>
        <v>12067.030370059436</v>
      </c>
      <c r="HH164" s="147">
        <f t="shared" ref="HH164" si="3858">HH165+HH166</f>
        <v>12067.030370059436</v>
      </c>
      <c r="HI164" s="147">
        <f t="shared" ref="HI164:IF164" si="3859">HI165+HI166</f>
        <v>12067.030370059436</v>
      </c>
      <c r="HJ164" s="147">
        <f t="shared" si="3859"/>
        <v>12067.030370059436</v>
      </c>
      <c r="HK164" s="147">
        <f t="shared" si="3859"/>
        <v>12067.030370059436</v>
      </c>
      <c r="HL164" s="147">
        <f t="shared" si="3859"/>
        <v>12067.030370059436</v>
      </c>
      <c r="HM164" s="147">
        <f t="shared" si="3859"/>
        <v>12067.030370059436</v>
      </c>
      <c r="HN164" s="147">
        <f t="shared" si="3859"/>
        <v>12067.030370059436</v>
      </c>
      <c r="HO164" s="147">
        <f t="shared" si="3859"/>
        <v>12067.030370059436</v>
      </c>
      <c r="HP164" s="147">
        <f t="shared" si="3859"/>
        <v>12067.030370059436</v>
      </c>
      <c r="HQ164" s="147">
        <f t="shared" si="3859"/>
        <v>12067.030370059436</v>
      </c>
      <c r="HR164" s="147">
        <f t="shared" si="3859"/>
        <v>12067.030370059436</v>
      </c>
      <c r="HS164" s="147">
        <f t="shared" si="3859"/>
        <v>12067.030370059436</v>
      </c>
      <c r="HT164" s="147">
        <f t="shared" si="3859"/>
        <v>12067.030370059436</v>
      </c>
      <c r="HU164" s="147">
        <f t="shared" si="3859"/>
        <v>12067.030370059436</v>
      </c>
      <c r="HV164" s="147">
        <f t="shared" si="3859"/>
        <v>12067.030370059436</v>
      </c>
      <c r="HW164" s="147">
        <f t="shared" si="3859"/>
        <v>12067.030370059436</v>
      </c>
      <c r="HX164" s="147">
        <f t="shared" si="3859"/>
        <v>12067.030370059436</v>
      </c>
      <c r="HY164" s="147">
        <f t="shared" si="3859"/>
        <v>12067.030370059436</v>
      </c>
      <c r="HZ164" s="147">
        <f t="shared" si="3859"/>
        <v>12067.030370059436</v>
      </c>
      <c r="IA164" s="147">
        <f t="shared" si="3859"/>
        <v>12067.030370059436</v>
      </c>
      <c r="IB164" s="147">
        <f t="shared" si="3859"/>
        <v>12067.030370059436</v>
      </c>
      <c r="IC164" s="147">
        <f t="shared" si="3859"/>
        <v>12067.030370059436</v>
      </c>
      <c r="ID164" s="147">
        <f t="shared" si="3859"/>
        <v>12067.030370059436</v>
      </c>
      <c r="IE164" s="147">
        <f t="shared" si="3859"/>
        <v>12067.030370059436</v>
      </c>
      <c r="IF164" s="147">
        <f t="shared" si="3859"/>
        <v>12067.030370059436</v>
      </c>
      <c r="IG164" s="147">
        <f t="shared" ref="IG164" si="3860">IG165+IG166</f>
        <v>12067.030370059436</v>
      </c>
    </row>
    <row r="165" spans="1:241" ht="12" x14ac:dyDescent="0.2">
      <c r="A165" s="142" t="s">
        <v>195</v>
      </c>
      <c r="B165" s="77">
        <v>0</v>
      </c>
      <c r="C165" s="77">
        <v>0</v>
      </c>
      <c r="D165" s="77">
        <v>0</v>
      </c>
      <c r="E165" s="77">
        <v>0</v>
      </c>
      <c r="F165" s="77">
        <v>0</v>
      </c>
      <c r="G165" s="77">
        <v>0</v>
      </c>
      <c r="H165" s="77">
        <v>0</v>
      </c>
      <c r="I165" s="77">
        <v>0</v>
      </c>
      <c r="J165" s="77">
        <v>0</v>
      </c>
      <c r="K165" s="77">
        <v>0</v>
      </c>
      <c r="L165" s="77">
        <v>0</v>
      </c>
      <c r="M165" s="77">
        <v>0</v>
      </c>
      <c r="N165" s="77">
        <v>0</v>
      </c>
      <c r="O165" s="77">
        <v>0</v>
      </c>
      <c r="P165" s="77">
        <v>0</v>
      </c>
      <c r="Q165" s="77">
        <v>0</v>
      </c>
      <c r="R165" s="77">
        <v>0</v>
      </c>
      <c r="S165" s="77">
        <v>0</v>
      </c>
      <c r="T165" s="77">
        <v>0</v>
      </c>
      <c r="U165" s="77">
        <v>0</v>
      </c>
      <c r="V165" s="77">
        <v>0</v>
      </c>
      <c r="W165" s="77">
        <v>0</v>
      </c>
      <c r="X165" s="77">
        <v>0</v>
      </c>
      <c r="Y165" s="77">
        <v>0</v>
      </c>
      <c r="Z165" s="77">
        <v>0</v>
      </c>
      <c r="AA165" s="77">
        <v>0</v>
      </c>
      <c r="AB165" s="77">
        <v>0</v>
      </c>
      <c r="AC165" s="77">
        <v>0</v>
      </c>
      <c r="AD165" s="77">
        <v>0</v>
      </c>
      <c r="AE165" s="77">
        <v>0</v>
      </c>
      <c r="AF165" s="77">
        <v>0</v>
      </c>
      <c r="AG165" s="77">
        <v>0</v>
      </c>
      <c r="AH165" s="77">
        <v>0</v>
      </c>
      <c r="AI165" s="77">
        <v>0</v>
      </c>
      <c r="AJ165" s="77">
        <v>0</v>
      </c>
      <c r="AK165" s="77">
        <v>0</v>
      </c>
      <c r="AL165" s="77">
        <v>0</v>
      </c>
      <c r="AM165" s="77">
        <v>0</v>
      </c>
      <c r="AN165" s="77">
        <v>0</v>
      </c>
      <c r="AO165" s="77">
        <v>0</v>
      </c>
      <c r="AP165" s="77">
        <v>0</v>
      </c>
      <c r="AQ165" s="77">
        <v>0</v>
      </c>
      <c r="AR165" s="77">
        <v>0</v>
      </c>
      <c r="AS165" s="77">
        <v>0</v>
      </c>
      <c r="AT165" s="77">
        <v>0</v>
      </c>
      <c r="AU165" s="77">
        <v>0</v>
      </c>
      <c r="AV165" s="77">
        <v>0</v>
      </c>
      <c r="AW165" s="77">
        <v>0</v>
      </c>
      <c r="AX165" s="77">
        <v>0</v>
      </c>
      <c r="AY165" s="77">
        <v>0</v>
      </c>
      <c r="AZ165" s="77">
        <v>0</v>
      </c>
      <c r="BA165" s="77">
        <v>0</v>
      </c>
      <c r="BB165" s="77">
        <v>0</v>
      </c>
      <c r="BC165" s="77">
        <v>0</v>
      </c>
      <c r="BD165" s="77">
        <v>0</v>
      </c>
      <c r="BE165" s="77">
        <v>0</v>
      </c>
      <c r="BF165" s="77">
        <v>0</v>
      </c>
      <c r="BG165" s="77">
        <v>0</v>
      </c>
      <c r="BH165" s="77">
        <v>0</v>
      </c>
      <c r="BI165" s="77">
        <v>0</v>
      </c>
      <c r="BJ165" s="77">
        <v>0</v>
      </c>
      <c r="BK165" s="77">
        <v>0</v>
      </c>
      <c r="BL165" s="77">
        <v>0</v>
      </c>
      <c r="BM165" s="77">
        <v>0</v>
      </c>
      <c r="BN165" s="77">
        <v>0</v>
      </c>
      <c r="BO165" s="77">
        <v>0</v>
      </c>
      <c r="BP165" s="77">
        <v>0</v>
      </c>
      <c r="BQ165" s="77">
        <v>0</v>
      </c>
      <c r="BR165" s="77">
        <v>0</v>
      </c>
      <c r="BS165" s="77">
        <v>0</v>
      </c>
      <c r="BT165" s="77">
        <v>0</v>
      </c>
      <c r="BU165" s="77">
        <v>0</v>
      </c>
      <c r="BV165" s="77">
        <v>0</v>
      </c>
      <c r="BW165" s="77">
        <v>0</v>
      </c>
      <c r="BX165" s="77">
        <v>0</v>
      </c>
      <c r="BY165" s="77">
        <v>0</v>
      </c>
      <c r="BZ165" s="77">
        <v>0</v>
      </c>
      <c r="CA165" s="77">
        <v>0</v>
      </c>
      <c r="CB165" s="77">
        <v>0</v>
      </c>
      <c r="CC165" s="77">
        <v>0</v>
      </c>
      <c r="CD165" s="77">
        <v>0</v>
      </c>
      <c r="CE165" s="77">
        <v>0</v>
      </c>
      <c r="CF165" s="77">
        <v>0</v>
      </c>
      <c r="CG165" s="77">
        <v>0</v>
      </c>
      <c r="CH165" s="77">
        <v>0</v>
      </c>
      <c r="CI165" s="77">
        <v>0</v>
      </c>
      <c r="CJ165" s="77">
        <v>0</v>
      </c>
      <c r="CK165" s="77">
        <v>0</v>
      </c>
      <c r="CL165" s="77">
        <v>0</v>
      </c>
      <c r="CM165" s="77">
        <v>0</v>
      </c>
      <c r="CN165" s="77">
        <v>0</v>
      </c>
      <c r="CO165" s="77">
        <v>0</v>
      </c>
      <c r="CP165" s="77">
        <v>0</v>
      </c>
      <c r="CQ165" s="77">
        <v>0</v>
      </c>
      <c r="CR165" s="77">
        <v>0</v>
      </c>
      <c r="CS165" s="77">
        <v>0</v>
      </c>
      <c r="CT165" s="77">
        <v>0</v>
      </c>
      <c r="CU165" s="77">
        <v>0</v>
      </c>
      <c r="CV165" s="77">
        <v>0</v>
      </c>
      <c r="CW165" s="77">
        <v>0</v>
      </c>
      <c r="CX165" s="77">
        <v>0</v>
      </c>
      <c r="CY165" s="77">
        <v>0</v>
      </c>
      <c r="CZ165" s="77">
        <v>0</v>
      </c>
      <c r="DA165" s="77">
        <v>0</v>
      </c>
      <c r="DB165" s="77">
        <v>0</v>
      </c>
      <c r="DC165" s="77">
        <v>0</v>
      </c>
      <c r="DD165" s="77">
        <v>0</v>
      </c>
      <c r="DE165" s="77">
        <v>0</v>
      </c>
      <c r="DF165" s="77">
        <v>0</v>
      </c>
      <c r="DG165" s="77">
        <v>0</v>
      </c>
      <c r="DH165" s="77">
        <v>0</v>
      </c>
      <c r="DI165" s="77">
        <v>0</v>
      </c>
      <c r="DJ165" s="77">
        <v>0</v>
      </c>
      <c r="DK165" s="77">
        <v>0</v>
      </c>
      <c r="DL165" s="77">
        <v>0</v>
      </c>
      <c r="DM165" s="77">
        <v>0</v>
      </c>
      <c r="DN165" s="77">
        <v>0</v>
      </c>
      <c r="DO165" s="77">
        <v>0</v>
      </c>
      <c r="DP165" s="77">
        <v>0</v>
      </c>
      <c r="DQ165" s="77">
        <v>0</v>
      </c>
      <c r="DR165" s="77">
        <v>0</v>
      </c>
      <c r="DS165" s="77">
        <v>0</v>
      </c>
      <c r="DT165" s="77">
        <v>0</v>
      </c>
      <c r="DU165" s="77">
        <v>0</v>
      </c>
      <c r="DV165" s="77">
        <v>0</v>
      </c>
      <c r="DW165" s="77">
        <v>0</v>
      </c>
      <c r="DX165" s="77">
        <v>0</v>
      </c>
      <c r="DY165" s="77">
        <v>0</v>
      </c>
      <c r="DZ165" s="77">
        <v>0</v>
      </c>
      <c r="EA165" s="77">
        <v>0</v>
      </c>
      <c r="EB165" s="77">
        <v>0</v>
      </c>
      <c r="EC165" s="77">
        <v>0</v>
      </c>
      <c r="ED165" s="77">
        <v>0</v>
      </c>
      <c r="EE165" s="77">
        <v>0</v>
      </c>
      <c r="EF165" s="77">
        <v>0</v>
      </c>
      <c r="EG165" s="77">
        <v>0</v>
      </c>
      <c r="EH165" s="77">
        <v>0</v>
      </c>
      <c r="EI165" s="77">
        <v>0</v>
      </c>
      <c r="EJ165" s="77">
        <v>0</v>
      </c>
      <c r="EK165" s="77">
        <v>0</v>
      </c>
      <c r="EL165" s="77">
        <v>0</v>
      </c>
      <c r="EM165" s="77">
        <v>0</v>
      </c>
      <c r="EN165" s="77">
        <v>0</v>
      </c>
      <c r="EO165" s="77">
        <v>0</v>
      </c>
      <c r="EP165" s="77">
        <v>0</v>
      </c>
      <c r="EQ165" s="77">
        <v>0</v>
      </c>
      <c r="ER165" s="77">
        <v>0</v>
      </c>
      <c r="ES165" s="77">
        <v>0</v>
      </c>
      <c r="ET165" s="77">
        <v>0</v>
      </c>
      <c r="EU165" s="77">
        <v>0</v>
      </c>
      <c r="EV165" s="77">
        <v>0</v>
      </c>
      <c r="EW165" s="77">
        <v>0</v>
      </c>
      <c r="EX165" s="77">
        <v>0</v>
      </c>
      <c r="EY165" s="77">
        <v>0</v>
      </c>
      <c r="EZ165" s="77">
        <v>0</v>
      </c>
      <c r="FA165" s="77">
        <v>0</v>
      </c>
      <c r="FB165" s="77">
        <v>0</v>
      </c>
      <c r="FC165" s="77">
        <v>0</v>
      </c>
      <c r="FD165" s="77">
        <v>0</v>
      </c>
      <c r="FE165" s="77">
        <v>0</v>
      </c>
      <c r="FF165" s="77">
        <v>0</v>
      </c>
      <c r="FG165" s="77">
        <v>0</v>
      </c>
      <c r="FH165" s="77">
        <v>0</v>
      </c>
      <c r="FI165" s="77">
        <v>0</v>
      </c>
      <c r="FJ165" s="77">
        <v>0</v>
      </c>
      <c r="FK165" s="77">
        <v>0</v>
      </c>
      <c r="FL165" s="77">
        <v>0</v>
      </c>
      <c r="FM165" s="77">
        <v>0</v>
      </c>
      <c r="FN165" s="77">
        <v>0</v>
      </c>
      <c r="FO165" s="77">
        <v>0</v>
      </c>
      <c r="FP165" s="77">
        <v>0</v>
      </c>
      <c r="FQ165" s="77">
        <v>0</v>
      </c>
      <c r="FR165" s="77">
        <v>0</v>
      </c>
      <c r="FS165" s="77">
        <v>0</v>
      </c>
      <c r="FT165" s="77">
        <v>0</v>
      </c>
      <c r="FU165" s="77">
        <v>0</v>
      </c>
      <c r="FV165" s="77">
        <v>0</v>
      </c>
      <c r="FW165" s="77">
        <v>0</v>
      </c>
      <c r="FX165" s="77">
        <v>0</v>
      </c>
      <c r="FY165" s="77">
        <v>0</v>
      </c>
      <c r="FZ165" s="77">
        <v>0</v>
      </c>
      <c r="GA165" s="77">
        <v>0</v>
      </c>
      <c r="GB165" s="77">
        <v>0</v>
      </c>
      <c r="GC165" s="77">
        <v>0</v>
      </c>
      <c r="GD165" s="77">
        <v>0</v>
      </c>
      <c r="GE165" s="77">
        <v>0</v>
      </c>
      <c r="GF165" s="77">
        <v>0</v>
      </c>
      <c r="GG165" s="77">
        <v>0</v>
      </c>
      <c r="GH165" s="77">
        <v>0</v>
      </c>
      <c r="GI165" s="77">
        <v>0</v>
      </c>
      <c r="GJ165" s="77">
        <v>0</v>
      </c>
      <c r="GK165" s="77">
        <v>0</v>
      </c>
      <c r="GL165" s="77">
        <v>0</v>
      </c>
      <c r="GM165" s="77">
        <v>0</v>
      </c>
      <c r="GN165" s="77">
        <v>0</v>
      </c>
      <c r="GO165" s="77">
        <v>0</v>
      </c>
      <c r="GP165" s="77">
        <v>0</v>
      </c>
      <c r="GQ165" s="77">
        <v>0</v>
      </c>
      <c r="GR165" s="77">
        <v>0</v>
      </c>
      <c r="GS165" s="77">
        <v>0</v>
      </c>
      <c r="GT165" s="77">
        <v>0</v>
      </c>
      <c r="GU165" s="77">
        <v>0</v>
      </c>
      <c r="GV165" s="77">
        <v>0</v>
      </c>
      <c r="GW165" s="77">
        <v>0</v>
      </c>
      <c r="GX165" s="77">
        <v>0</v>
      </c>
      <c r="GY165" s="77">
        <v>0</v>
      </c>
      <c r="GZ165" s="77">
        <v>0</v>
      </c>
      <c r="HA165" s="77">
        <v>0</v>
      </c>
      <c r="HB165" s="77">
        <v>0</v>
      </c>
      <c r="HC165" s="77">
        <v>0</v>
      </c>
      <c r="HD165" s="77">
        <v>0</v>
      </c>
      <c r="HE165" s="77">
        <v>0</v>
      </c>
      <c r="HF165" s="77">
        <v>0</v>
      </c>
      <c r="HG165" s="77">
        <v>0</v>
      </c>
      <c r="HH165" s="77">
        <v>0</v>
      </c>
      <c r="HI165" s="77">
        <v>0</v>
      </c>
      <c r="HJ165" s="77">
        <v>0</v>
      </c>
      <c r="HK165" s="77">
        <v>0</v>
      </c>
      <c r="HL165" s="77">
        <v>0</v>
      </c>
      <c r="HM165" s="77">
        <v>0</v>
      </c>
      <c r="HN165" s="77">
        <v>0</v>
      </c>
      <c r="HO165" s="77">
        <v>0</v>
      </c>
      <c r="HP165" s="77">
        <v>0</v>
      </c>
      <c r="HQ165" s="77">
        <v>0</v>
      </c>
      <c r="HR165" s="77">
        <v>0</v>
      </c>
      <c r="HS165" s="77">
        <v>0</v>
      </c>
      <c r="HT165" s="77">
        <v>0</v>
      </c>
      <c r="HU165" s="77">
        <v>0</v>
      </c>
      <c r="HV165" s="77">
        <v>0</v>
      </c>
      <c r="HW165" s="77">
        <v>0</v>
      </c>
      <c r="HX165" s="77">
        <v>0</v>
      </c>
      <c r="HY165" s="77">
        <v>0</v>
      </c>
      <c r="HZ165" s="77">
        <v>0</v>
      </c>
      <c r="IA165" s="77">
        <v>0</v>
      </c>
      <c r="IB165" s="77">
        <v>0</v>
      </c>
      <c r="IC165" s="77">
        <v>0</v>
      </c>
      <c r="ID165" s="77">
        <v>0</v>
      </c>
      <c r="IE165" s="77">
        <v>0</v>
      </c>
      <c r="IF165" s="77">
        <v>0</v>
      </c>
      <c r="IG165" s="77">
        <v>0</v>
      </c>
    </row>
    <row r="166" spans="1:241" ht="12" x14ac:dyDescent="0.2">
      <c r="A166" s="142" t="s">
        <v>196</v>
      </c>
      <c r="B166" s="77">
        <f>B59-B63</f>
        <v>1050</v>
      </c>
      <c r="C166" s="77">
        <f t="shared" ref="C166:AH166" si="3861">B166+C59-C63</f>
        <v>1190</v>
      </c>
      <c r="D166" s="77">
        <f t="shared" si="3861"/>
        <v>1330</v>
      </c>
      <c r="E166" s="77">
        <f t="shared" si="3861"/>
        <v>1470</v>
      </c>
      <c r="F166" s="77">
        <f t="shared" si="3861"/>
        <v>2976.2061767083333</v>
      </c>
      <c r="G166" s="77">
        <f t="shared" si="3861"/>
        <v>4482.4123534166665</v>
      </c>
      <c r="H166" s="77">
        <f t="shared" si="3861"/>
        <v>5968.1660211249991</v>
      </c>
      <c r="I166" s="77">
        <f t="shared" si="3861"/>
        <v>7357.9451551666652</v>
      </c>
      <c r="J166" s="77">
        <f t="shared" si="3861"/>
        <v>8747.7242892083323</v>
      </c>
      <c r="K166" s="77">
        <f t="shared" si="3861"/>
        <v>10137.503423249998</v>
      </c>
      <c r="L166" s="77">
        <f t="shared" si="3861"/>
        <v>10693.798779124998</v>
      </c>
      <c r="M166" s="77">
        <f t="shared" si="3861"/>
        <v>11636.680684999998</v>
      </c>
      <c r="N166" s="77">
        <f t="shared" si="3861"/>
        <v>11636.680684999998</v>
      </c>
      <c r="O166" s="77">
        <f t="shared" si="3861"/>
        <v>11636.680684999998</v>
      </c>
      <c r="P166" s="77">
        <f t="shared" si="3861"/>
        <v>11636.680684999998</v>
      </c>
      <c r="Q166" s="77">
        <f t="shared" si="3861"/>
        <v>11636.680684999998</v>
      </c>
      <c r="R166" s="77">
        <f t="shared" si="3861"/>
        <v>11636.680684999998</v>
      </c>
      <c r="S166" s="77">
        <f t="shared" si="3861"/>
        <v>11636.680684999998</v>
      </c>
      <c r="T166" s="77">
        <f t="shared" si="3861"/>
        <v>11636.680684999998</v>
      </c>
      <c r="U166" s="77">
        <f t="shared" si="3861"/>
        <v>11636.680684999998</v>
      </c>
      <c r="V166" s="77">
        <f t="shared" si="3861"/>
        <v>11636.680684999998</v>
      </c>
      <c r="W166" s="77">
        <f t="shared" si="3861"/>
        <v>11636.680684999998</v>
      </c>
      <c r="X166" s="77">
        <f t="shared" si="3861"/>
        <v>11636.680684999998</v>
      </c>
      <c r="Y166" s="77">
        <f t="shared" si="3861"/>
        <v>11636.680684999998</v>
      </c>
      <c r="Z166" s="77">
        <f t="shared" si="3861"/>
        <v>11640.036192326521</v>
      </c>
      <c r="AA166" s="77">
        <f t="shared" si="3861"/>
        <v>11643.411300264966</v>
      </c>
      <c r="AB166" s="77">
        <f t="shared" si="3861"/>
        <v>11646.806123308894</v>
      </c>
      <c r="AC166" s="77">
        <f t="shared" si="3861"/>
        <v>11650.220776620661</v>
      </c>
      <c r="AD166" s="77">
        <f t="shared" si="3861"/>
        <v>11653.655376035327</v>
      </c>
      <c r="AE166" s="77">
        <f t="shared" si="3861"/>
        <v>11657.110038064578</v>
      </c>
      <c r="AF166" s="77">
        <f t="shared" si="3861"/>
        <v>11660.584879900685</v>
      </c>
      <c r="AG166" s="77">
        <f t="shared" si="3861"/>
        <v>11664.080019420477</v>
      </c>
      <c r="AH166" s="77">
        <f t="shared" si="3861"/>
        <v>11667.595575189338</v>
      </c>
      <c r="AI166" s="77">
        <f t="shared" ref="AI166:BN166" si="3862">AH166+AI59-AI63</f>
        <v>11671.131666465235</v>
      </c>
      <c r="AJ166" s="77">
        <f t="shared" si="3862"/>
        <v>11674.688413202757</v>
      </c>
      <c r="AK166" s="77">
        <f t="shared" si="3862"/>
        <v>11678.265936057187</v>
      </c>
      <c r="AL166" s="77">
        <f t="shared" si="3862"/>
        <v>11681.864356388596</v>
      </c>
      <c r="AM166" s="77">
        <f t="shared" si="3862"/>
        <v>11685.483796265957</v>
      </c>
      <c r="AN166" s="77">
        <f t="shared" si="3862"/>
        <v>11689.124378471288</v>
      </c>
      <c r="AO166" s="77">
        <f t="shared" si="3862"/>
        <v>11692.786226503818</v>
      </c>
      <c r="AP166" s="77">
        <f t="shared" si="3862"/>
        <v>11696.469464584177</v>
      </c>
      <c r="AQ166" s="77">
        <f t="shared" si="3862"/>
        <v>11700.174217658603</v>
      </c>
      <c r="AR166" s="77">
        <f t="shared" si="3862"/>
        <v>11703.900611403189</v>
      </c>
      <c r="AS166" s="77">
        <f t="shared" si="3862"/>
        <v>11707.648772228144</v>
      </c>
      <c r="AT166" s="77">
        <f t="shared" si="3862"/>
        <v>11711.418827282076</v>
      </c>
      <c r="AU166" s="77">
        <f t="shared" si="3862"/>
        <v>11715.210904456315</v>
      </c>
      <c r="AV166" s="77">
        <f t="shared" si="3862"/>
        <v>11719.025132389241</v>
      </c>
      <c r="AW166" s="77">
        <f t="shared" si="3862"/>
        <v>11722.861640470655</v>
      </c>
      <c r="AX166" s="77">
        <f t="shared" si="3862"/>
        <v>11726.720558846169</v>
      </c>
      <c r="AY166" s="77">
        <f t="shared" si="3862"/>
        <v>11730.602018421612</v>
      </c>
      <c r="AZ166" s="77">
        <f t="shared" si="3862"/>
        <v>11734.506150867479</v>
      </c>
      <c r="BA166" s="77">
        <f t="shared" si="3862"/>
        <v>11738.433088623397</v>
      </c>
      <c r="BB166" s="77">
        <f t="shared" si="3862"/>
        <v>11742.382964902614</v>
      </c>
      <c r="BC166" s="77">
        <f t="shared" si="3862"/>
        <v>11746.355913696521</v>
      </c>
      <c r="BD166" s="77">
        <f t="shared" si="3862"/>
        <v>11750.352069779197</v>
      </c>
      <c r="BE166" s="77">
        <f t="shared" si="3862"/>
        <v>11754.371568711978</v>
      </c>
      <c r="BF166" s="77">
        <f t="shared" si="3862"/>
        <v>11758.41454684806</v>
      </c>
      <c r="BG166" s="77">
        <f t="shared" si="3862"/>
        <v>11762.481141337123</v>
      </c>
      <c r="BH166" s="77">
        <f t="shared" si="3862"/>
        <v>11766.571490129978</v>
      </c>
      <c r="BI166" s="77">
        <f t="shared" si="3862"/>
        <v>11770.68573198326</v>
      </c>
      <c r="BJ166" s="77">
        <f t="shared" si="3862"/>
        <v>11774.82400646412</v>
      </c>
      <c r="BK166" s="77">
        <f t="shared" si="3862"/>
        <v>11778.986453954967</v>
      </c>
      <c r="BL166" s="77">
        <f t="shared" si="3862"/>
        <v>11783.173215658233</v>
      </c>
      <c r="BM166" s="77">
        <f t="shared" si="3862"/>
        <v>11787.384433601157</v>
      </c>
      <c r="BN166" s="77">
        <f t="shared" si="3862"/>
        <v>11791.620250640604</v>
      </c>
      <c r="BO166" s="77">
        <f t="shared" ref="BO166:CT166" si="3863">BN166+BO59-BO63</f>
        <v>11795.880810467917</v>
      </c>
      <c r="BP166" s="77">
        <f t="shared" si="3863"/>
        <v>11800.166257613782</v>
      </c>
      <c r="BQ166" s="77">
        <f t="shared" si="3863"/>
        <v>11804.476737453138</v>
      </c>
      <c r="BR166" s="77">
        <f t="shared" si="3863"/>
        <v>11808.812396210107</v>
      </c>
      <c r="BS166" s="77">
        <f t="shared" si="3863"/>
        <v>11813.173380962953</v>
      </c>
      <c r="BT166" s="77">
        <f t="shared" si="3863"/>
        <v>11817.559839649071</v>
      </c>
      <c r="BU166" s="77">
        <f t="shared" si="3863"/>
        <v>11821.97192107001</v>
      </c>
      <c r="BV166" s="77">
        <f t="shared" si="3863"/>
        <v>11826.409774896512</v>
      </c>
      <c r="BW166" s="77">
        <f t="shared" si="3863"/>
        <v>11830.8735516736</v>
      </c>
      <c r="BX166" s="77">
        <f t="shared" si="3863"/>
        <v>11835.363402825677</v>
      </c>
      <c r="BY166" s="77">
        <f t="shared" si="3863"/>
        <v>11839.879480661664</v>
      </c>
      <c r="BZ166" s="77">
        <f t="shared" si="3863"/>
        <v>11844.42193838017</v>
      </c>
      <c r="CA166" s="77">
        <f t="shared" si="3863"/>
        <v>11848.990930074688</v>
      </c>
      <c r="CB166" s="77">
        <f t="shared" si="3863"/>
        <v>11853.586610738817</v>
      </c>
      <c r="CC166" s="77">
        <f t="shared" si="3863"/>
        <v>11858.209136271531</v>
      </c>
      <c r="CD166" s="77">
        <f t="shared" si="3863"/>
        <v>11862.858663482453</v>
      </c>
      <c r="CE166" s="77">
        <f t="shared" si="3863"/>
        <v>11867.535350097189</v>
      </c>
      <c r="CF166" s="77">
        <f t="shared" si="3863"/>
        <v>11872.239354762665</v>
      </c>
      <c r="CG166" s="77">
        <f t="shared" si="3863"/>
        <v>11876.970837052522</v>
      </c>
      <c r="CH166" s="77">
        <f t="shared" si="3863"/>
        <v>11881.729957472518</v>
      </c>
      <c r="CI166" s="77">
        <f t="shared" si="3863"/>
        <v>11886.51687746598</v>
      </c>
      <c r="CJ166" s="77">
        <f t="shared" si="3863"/>
        <v>11891.331759419274</v>
      </c>
      <c r="CK166" s="77">
        <f t="shared" si="3863"/>
        <v>11896.174766667324</v>
      </c>
      <c r="CL166" s="77">
        <f t="shared" si="3863"/>
        <v>11901.046063499141</v>
      </c>
      <c r="CM166" s="77">
        <f t="shared" si="3863"/>
        <v>11905.945815163406</v>
      </c>
      <c r="CN166" s="77">
        <f t="shared" si="3863"/>
        <v>11910.874187874068</v>
      </c>
      <c r="CO166" s="77">
        <f t="shared" si="3863"/>
        <v>11915.831348815987</v>
      </c>
      <c r="CP166" s="77">
        <f t="shared" si="3863"/>
        <v>11920.817466150605</v>
      </c>
      <c r="CQ166" s="77">
        <f t="shared" si="3863"/>
        <v>11925.83270902165</v>
      </c>
      <c r="CR166" s="77">
        <f t="shared" si="3863"/>
        <v>11930.877247560871</v>
      </c>
      <c r="CS166" s="77">
        <f t="shared" si="3863"/>
        <v>11935.951252893816</v>
      </c>
      <c r="CT166" s="77">
        <f t="shared" si="3863"/>
        <v>11941.054897145628</v>
      </c>
      <c r="CU166" s="77">
        <f t="shared" ref="CU166:DQ166" si="3864">CT166+CU59-CU63</f>
        <v>11946.188353446894</v>
      </c>
      <c r="CV166" s="77">
        <f t="shared" si="3864"/>
        <v>11951.351795939512</v>
      </c>
      <c r="CW166" s="77">
        <f t="shared" si="3864"/>
        <v>11956.545399782597</v>
      </c>
      <c r="CX166" s="77">
        <f t="shared" si="3864"/>
        <v>11961.76934115843</v>
      </c>
      <c r="CY166" s="77">
        <f t="shared" si="3864"/>
        <v>11967.023797278423</v>
      </c>
      <c r="CZ166" s="77">
        <f t="shared" si="3864"/>
        <v>11972.308946389147</v>
      </c>
      <c r="DA166" s="77">
        <f t="shared" si="3864"/>
        <v>11977.62496777836</v>
      </c>
      <c r="DB166" s="77">
        <f t="shared" si="3864"/>
        <v>11982.972041781104</v>
      </c>
      <c r="DC166" s="77">
        <f t="shared" si="3864"/>
        <v>11988.350349785816</v>
      </c>
      <c r="DD166" s="77">
        <f t="shared" si="3864"/>
        <v>11993.760074240481</v>
      </c>
      <c r="DE166" s="77">
        <f t="shared" si="3864"/>
        <v>11999.201398658823</v>
      </c>
      <c r="DF166" s="77">
        <f t="shared" si="3864"/>
        <v>12004.674507626527</v>
      </c>
      <c r="DG166" s="77">
        <f t="shared" si="3864"/>
        <v>12010.179586807508</v>
      </c>
      <c r="DH166" s="77">
        <f t="shared" si="3864"/>
        <v>12015.716822950199</v>
      </c>
      <c r="DI166" s="77">
        <f t="shared" si="3864"/>
        <v>12021.286403893895</v>
      </c>
      <c r="DJ166" s="77">
        <f t="shared" si="3864"/>
        <v>12026.888518575121</v>
      </c>
      <c r="DK166" s="77">
        <f t="shared" si="3864"/>
        <v>12032.523357034039</v>
      </c>
      <c r="DL166" s="77">
        <f t="shared" si="3864"/>
        <v>12038.191110420901</v>
      </c>
      <c r="DM166" s="77">
        <f t="shared" si="3864"/>
        <v>12043.891971002529</v>
      </c>
      <c r="DN166" s="77">
        <f t="shared" si="3864"/>
        <v>12049.62613216884</v>
      </c>
      <c r="DO166" s="77">
        <f t="shared" si="3864"/>
        <v>12055.393788439398</v>
      </c>
      <c r="DP166" s="77">
        <f t="shared" si="3864"/>
        <v>12061.195135470027</v>
      </c>
      <c r="DQ166" s="77">
        <f t="shared" si="3864"/>
        <v>12067.030370059436</v>
      </c>
      <c r="DR166" s="77">
        <f t="shared" ref="DR166:EW166" si="3865">(DQ166+DR59-DR63)*DR9</f>
        <v>12067.030370059436</v>
      </c>
      <c r="DS166" s="77">
        <f t="shared" si="3865"/>
        <v>12067.030370059436</v>
      </c>
      <c r="DT166" s="77">
        <f t="shared" si="3865"/>
        <v>12067.030370059436</v>
      </c>
      <c r="DU166" s="77">
        <f t="shared" si="3865"/>
        <v>12067.030370059436</v>
      </c>
      <c r="DV166" s="77">
        <f t="shared" si="3865"/>
        <v>12067.030370059436</v>
      </c>
      <c r="DW166" s="77">
        <f t="shared" si="3865"/>
        <v>12067.030370059436</v>
      </c>
      <c r="DX166" s="77">
        <f t="shared" si="3865"/>
        <v>12067.030370059436</v>
      </c>
      <c r="DY166" s="77">
        <f t="shared" si="3865"/>
        <v>12067.030370059436</v>
      </c>
      <c r="DZ166" s="77">
        <f t="shared" si="3865"/>
        <v>12067.030370059436</v>
      </c>
      <c r="EA166" s="77">
        <f t="shared" si="3865"/>
        <v>12067.030370059436</v>
      </c>
      <c r="EB166" s="77">
        <f t="shared" si="3865"/>
        <v>12067.030370059436</v>
      </c>
      <c r="EC166" s="77">
        <f t="shared" si="3865"/>
        <v>12067.030370059436</v>
      </c>
      <c r="ED166" s="77">
        <f t="shared" si="3865"/>
        <v>12067.030370059436</v>
      </c>
      <c r="EE166" s="77">
        <f t="shared" si="3865"/>
        <v>12067.030370059436</v>
      </c>
      <c r="EF166" s="77">
        <f t="shared" si="3865"/>
        <v>12067.030370059436</v>
      </c>
      <c r="EG166" s="77">
        <f t="shared" si="3865"/>
        <v>12067.030370059436</v>
      </c>
      <c r="EH166" s="77">
        <f t="shared" si="3865"/>
        <v>12067.030370059436</v>
      </c>
      <c r="EI166" s="77">
        <f t="shared" si="3865"/>
        <v>12067.030370059436</v>
      </c>
      <c r="EJ166" s="77">
        <f t="shared" si="3865"/>
        <v>12067.030370059436</v>
      </c>
      <c r="EK166" s="77">
        <f t="shared" si="3865"/>
        <v>12067.030370059436</v>
      </c>
      <c r="EL166" s="77">
        <f t="shared" si="3865"/>
        <v>12067.030370059436</v>
      </c>
      <c r="EM166" s="77">
        <f t="shared" si="3865"/>
        <v>12067.030370059436</v>
      </c>
      <c r="EN166" s="77">
        <f t="shared" si="3865"/>
        <v>12067.030370059436</v>
      </c>
      <c r="EO166" s="77">
        <f t="shared" si="3865"/>
        <v>12067.030370059436</v>
      </c>
      <c r="EP166" s="77">
        <f t="shared" si="3865"/>
        <v>12067.030370059436</v>
      </c>
      <c r="EQ166" s="77">
        <f t="shared" si="3865"/>
        <v>12067.030370059436</v>
      </c>
      <c r="ER166" s="77">
        <f t="shared" si="3865"/>
        <v>12067.030370059436</v>
      </c>
      <c r="ES166" s="77">
        <f t="shared" si="3865"/>
        <v>12067.030370059436</v>
      </c>
      <c r="ET166" s="77">
        <f t="shared" si="3865"/>
        <v>12067.030370059436</v>
      </c>
      <c r="EU166" s="77">
        <f t="shared" si="3865"/>
        <v>12067.030370059436</v>
      </c>
      <c r="EV166" s="77">
        <f t="shared" si="3865"/>
        <v>12067.030370059436</v>
      </c>
      <c r="EW166" s="77">
        <f t="shared" si="3865"/>
        <v>12067.030370059436</v>
      </c>
      <c r="EX166" s="77">
        <f t="shared" ref="EX166:GC166" si="3866">(EW166+EX59-EX63)*EX9</f>
        <v>12067.030370059436</v>
      </c>
      <c r="EY166" s="77">
        <f t="shared" si="3866"/>
        <v>12067.030370059436</v>
      </c>
      <c r="EZ166" s="77">
        <f t="shared" si="3866"/>
        <v>12067.030370059436</v>
      </c>
      <c r="FA166" s="77">
        <f t="shared" si="3866"/>
        <v>12067.030370059436</v>
      </c>
      <c r="FB166" s="77">
        <f t="shared" si="3866"/>
        <v>12067.030370059436</v>
      </c>
      <c r="FC166" s="77">
        <f t="shared" si="3866"/>
        <v>12067.030370059436</v>
      </c>
      <c r="FD166" s="77">
        <f t="shared" si="3866"/>
        <v>12067.030370059436</v>
      </c>
      <c r="FE166" s="77">
        <f t="shared" si="3866"/>
        <v>12067.030370059436</v>
      </c>
      <c r="FF166" s="77">
        <f t="shared" si="3866"/>
        <v>12067.030370059436</v>
      </c>
      <c r="FG166" s="77">
        <f t="shared" si="3866"/>
        <v>12067.030370059436</v>
      </c>
      <c r="FH166" s="77">
        <f t="shared" si="3866"/>
        <v>12067.030370059436</v>
      </c>
      <c r="FI166" s="77">
        <f t="shared" si="3866"/>
        <v>12067.030370059436</v>
      </c>
      <c r="FJ166" s="77">
        <f t="shared" si="3866"/>
        <v>12067.030370059436</v>
      </c>
      <c r="FK166" s="77">
        <f t="shared" si="3866"/>
        <v>12067.030370059436</v>
      </c>
      <c r="FL166" s="77">
        <f t="shared" si="3866"/>
        <v>12067.030370059436</v>
      </c>
      <c r="FM166" s="77">
        <f t="shared" si="3866"/>
        <v>12067.030370059436</v>
      </c>
      <c r="FN166" s="77">
        <f t="shared" si="3866"/>
        <v>12067.030370059436</v>
      </c>
      <c r="FO166" s="77">
        <f t="shared" si="3866"/>
        <v>12067.030370059436</v>
      </c>
      <c r="FP166" s="77">
        <f t="shared" si="3866"/>
        <v>12067.030370059436</v>
      </c>
      <c r="FQ166" s="77">
        <f t="shared" si="3866"/>
        <v>12067.030370059436</v>
      </c>
      <c r="FR166" s="77">
        <f t="shared" si="3866"/>
        <v>12067.030370059436</v>
      </c>
      <c r="FS166" s="77">
        <f t="shared" si="3866"/>
        <v>12067.030370059436</v>
      </c>
      <c r="FT166" s="77">
        <f t="shared" si="3866"/>
        <v>12067.030370059436</v>
      </c>
      <c r="FU166" s="77">
        <f t="shared" si="3866"/>
        <v>12067.030370059436</v>
      </c>
      <c r="FV166" s="77">
        <f t="shared" si="3866"/>
        <v>12067.030370059436</v>
      </c>
      <c r="FW166" s="77">
        <f t="shared" si="3866"/>
        <v>12067.030370059436</v>
      </c>
      <c r="FX166" s="77">
        <f t="shared" si="3866"/>
        <v>12067.030370059436</v>
      </c>
      <c r="FY166" s="77">
        <f t="shared" si="3866"/>
        <v>12067.030370059436</v>
      </c>
      <c r="FZ166" s="77">
        <f t="shared" si="3866"/>
        <v>12067.030370059436</v>
      </c>
      <c r="GA166" s="77">
        <f t="shared" si="3866"/>
        <v>12067.030370059436</v>
      </c>
      <c r="GB166" s="77">
        <f t="shared" si="3866"/>
        <v>12067.030370059436</v>
      </c>
      <c r="GC166" s="77">
        <f t="shared" si="3866"/>
        <v>12067.030370059436</v>
      </c>
      <c r="GD166" s="77">
        <f t="shared" ref="GD166:HI166" si="3867">(GC166+GD59-GD63)*GD9</f>
        <v>12067.030370059436</v>
      </c>
      <c r="GE166" s="77">
        <f t="shared" si="3867"/>
        <v>12067.030370059436</v>
      </c>
      <c r="GF166" s="77">
        <f t="shared" si="3867"/>
        <v>12067.030370059436</v>
      </c>
      <c r="GG166" s="77">
        <f t="shared" si="3867"/>
        <v>12067.030370059436</v>
      </c>
      <c r="GH166" s="77">
        <f t="shared" si="3867"/>
        <v>12067.030370059436</v>
      </c>
      <c r="GI166" s="77">
        <f t="shared" si="3867"/>
        <v>12067.030370059436</v>
      </c>
      <c r="GJ166" s="77">
        <f t="shared" si="3867"/>
        <v>12067.030370059436</v>
      </c>
      <c r="GK166" s="77">
        <f t="shared" si="3867"/>
        <v>12067.030370059436</v>
      </c>
      <c r="GL166" s="77">
        <f t="shared" si="3867"/>
        <v>12067.030370059436</v>
      </c>
      <c r="GM166" s="77">
        <f t="shared" si="3867"/>
        <v>12067.030370059436</v>
      </c>
      <c r="GN166" s="77">
        <f t="shared" si="3867"/>
        <v>12067.030370059436</v>
      </c>
      <c r="GO166" s="77">
        <f t="shared" si="3867"/>
        <v>12067.030370059436</v>
      </c>
      <c r="GP166" s="77">
        <f t="shared" si="3867"/>
        <v>12067.030370059436</v>
      </c>
      <c r="GQ166" s="77">
        <f t="shared" si="3867"/>
        <v>12067.030370059436</v>
      </c>
      <c r="GR166" s="77">
        <f t="shared" si="3867"/>
        <v>12067.030370059436</v>
      </c>
      <c r="GS166" s="77">
        <f t="shared" si="3867"/>
        <v>12067.030370059436</v>
      </c>
      <c r="GT166" s="77">
        <f t="shared" si="3867"/>
        <v>12067.030370059436</v>
      </c>
      <c r="GU166" s="77">
        <f t="shared" si="3867"/>
        <v>12067.030370059436</v>
      </c>
      <c r="GV166" s="77">
        <f t="shared" si="3867"/>
        <v>12067.030370059436</v>
      </c>
      <c r="GW166" s="77">
        <f t="shared" si="3867"/>
        <v>12067.030370059436</v>
      </c>
      <c r="GX166" s="77">
        <f t="shared" si="3867"/>
        <v>12067.030370059436</v>
      </c>
      <c r="GY166" s="77">
        <f t="shared" si="3867"/>
        <v>12067.030370059436</v>
      </c>
      <c r="GZ166" s="77">
        <f t="shared" si="3867"/>
        <v>12067.030370059436</v>
      </c>
      <c r="HA166" s="77">
        <f t="shared" si="3867"/>
        <v>12067.030370059436</v>
      </c>
      <c r="HB166" s="77">
        <f t="shared" si="3867"/>
        <v>12067.030370059436</v>
      </c>
      <c r="HC166" s="77">
        <f t="shared" si="3867"/>
        <v>12067.030370059436</v>
      </c>
      <c r="HD166" s="77">
        <f t="shared" si="3867"/>
        <v>12067.030370059436</v>
      </c>
      <c r="HE166" s="77">
        <f t="shared" si="3867"/>
        <v>12067.030370059436</v>
      </c>
      <c r="HF166" s="77">
        <f t="shared" si="3867"/>
        <v>12067.030370059436</v>
      </c>
      <c r="HG166" s="77">
        <f t="shared" si="3867"/>
        <v>12067.030370059436</v>
      </c>
      <c r="HH166" s="77">
        <f t="shared" si="3867"/>
        <v>12067.030370059436</v>
      </c>
      <c r="HI166" s="77">
        <f t="shared" si="3867"/>
        <v>12067.030370059436</v>
      </c>
      <c r="HJ166" s="77">
        <f t="shared" ref="HJ166:IG166" si="3868">(HI166+HJ59-HJ63)*HJ9</f>
        <v>12067.030370059436</v>
      </c>
      <c r="HK166" s="77">
        <f t="shared" si="3868"/>
        <v>12067.030370059436</v>
      </c>
      <c r="HL166" s="77">
        <f t="shared" si="3868"/>
        <v>12067.030370059436</v>
      </c>
      <c r="HM166" s="77">
        <f t="shared" si="3868"/>
        <v>12067.030370059436</v>
      </c>
      <c r="HN166" s="77">
        <f t="shared" si="3868"/>
        <v>12067.030370059436</v>
      </c>
      <c r="HO166" s="77">
        <f t="shared" si="3868"/>
        <v>12067.030370059436</v>
      </c>
      <c r="HP166" s="77">
        <f t="shared" si="3868"/>
        <v>12067.030370059436</v>
      </c>
      <c r="HQ166" s="77">
        <f t="shared" si="3868"/>
        <v>12067.030370059436</v>
      </c>
      <c r="HR166" s="77">
        <f t="shared" si="3868"/>
        <v>12067.030370059436</v>
      </c>
      <c r="HS166" s="77">
        <f t="shared" si="3868"/>
        <v>12067.030370059436</v>
      </c>
      <c r="HT166" s="77">
        <f t="shared" si="3868"/>
        <v>12067.030370059436</v>
      </c>
      <c r="HU166" s="77">
        <f t="shared" si="3868"/>
        <v>12067.030370059436</v>
      </c>
      <c r="HV166" s="77">
        <f t="shared" si="3868"/>
        <v>12067.030370059436</v>
      </c>
      <c r="HW166" s="77">
        <f t="shared" si="3868"/>
        <v>12067.030370059436</v>
      </c>
      <c r="HX166" s="77">
        <f t="shared" si="3868"/>
        <v>12067.030370059436</v>
      </c>
      <c r="HY166" s="77">
        <f t="shared" si="3868"/>
        <v>12067.030370059436</v>
      </c>
      <c r="HZ166" s="77">
        <f t="shared" si="3868"/>
        <v>12067.030370059436</v>
      </c>
      <c r="IA166" s="77">
        <f t="shared" si="3868"/>
        <v>12067.030370059436</v>
      </c>
      <c r="IB166" s="77">
        <f t="shared" si="3868"/>
        <v>12067.030370059436</v>
      </c>
      <c r="IC166" s="77">
        <f t="shared" si="3868"/>
        <v>12067.030370059436</v>
      </c>
      <c r="ID166" s="77">
        <f t="shared" si="3868"/>
        <v>12067.030370059436</v>
      </c>
      <c r="IE166" s="77">
        <f t="shared" si="3868"/>
        <v>12067.030370059436</v>
      </c>
      <c r="IF166" s="77">
        <f t="shared" si="3868"/>
        <v>12067.030370059436</v>
      </c>
      <c r="IG166" s="77">
        <f t="shared" si="3868"/>
        <v>12067.030370059436</v>
      </c>
    </row>
    <row r="167" spans="1:241" s="22" customFormat="1" ht="12" x14ac:dyDescent="0.2">
      <c r="A167" s="35" t="s">
        <v>197</v>
      </c>
      <c r="B167" s="147">
        <f t="shared" ref="B167:S167" si="3869">B168+B169</f>
        <v>14157.890207999997</v>
      </c>
      <c r="C167" s="147">
        <f t="shared" ca="1" si="3869"/>
        <v>14157.890207999997</v>
      </c>
      <c r="D167" s="147">
        <f t="shared" ca="1" si="3869"/>
        <v>14157.890207999997</v>
      </c>
      <c r="E167" s="147">
        <f t="shared" ca="1" si="3869"/>
        <v>14157.890207999997</v>
      </c>
      <c r="F167" s="147">
        <f t="shared" ca="1" si="3869"/>
        <v>14157.890207999997</v>
      </c>
      <c r="G167" s="147">
        <f t="shared" ca="1" si="3869"/>
        <v>14157.890207999997</v>
      </c>
      <c r="H167" s="147">
        <f t="shared" ca="1" si="3869"/>
        <v>14157.890207999997</v>
      </c>
      <c r="I167" s="147">
        <f t="shared" ca="1" si="3869"/>
        <v>14157.890207999997</v>
      </c>
      <c r="J167" s="147">
        <f t="shared" ca="1" si="3869"/>
        <v>14157.890207999997</v>
      </c>
      <c r="K167" s="147">
        <f t="shared" ca="1" si="3869"/>
        <v>14157.890207999997</v>
      </c>
      <c r="L167" s="147">
        <f t="shared" ca="1" si="3869"/>
        <v>14157.890207999997</v>
      </c>
      <c r="M167" s="147">
        <f t="shared" ca="1" si="3869"/>
        <v>14157.890207999997</v>
      </c>
      <c r="N167" s="147">
        <f t="shared" ca="1" si="3869"/>
        <v>14157.890207999997</v>
      </c>
      <c r="O167" s="147">
        <f t="shared" ca="1" si="3869"/>
        <v>14157.890207999997</v>
      </c>
      <c r="P167" s="147">
        <f t="shared" ca="1" si="3869"/>
        <v>14157.890207999997</v>
      </c>
      <c r="Q167" s="147">
        <f t="shared" ca="1" si="3869"/>
        <v>14157.890207999997</v>
      </c>
      <c r="R167" s="147">
        <f t="shared" ca="1" si="3869"/>
        <v>14157.890207999997</v>
      </c>
      <c r="S167" s="147">
        <f t="shared" ca="1" si="3869"/>
        <v>14157.890207999997</v>
      </c>
      <c r="T167" s="147">
        <f t="shared" ref="T167" ca="1" si="3870">T168+T169</f>
        <v>14157.890207999997</v>
      </c>
      <c r="U167" s="147">
        <f t="shared" ref="U167" ca="1" si="3871">U168+U169</f>
        <v>14157.890207999997</v>
      </c>
      <c r="V167" s="147">
        <f t="shared" ref="V167" ca="1" si="3872">V168+V169</f>
        <v>14157.890207999997</v>
      </c>
      <c r="W167" s="147">
        <f t="shared" ref="W167" ca="1" si="3873">W168+W169</f>
        <v>14157.890207999997</v>
      </c>
      <c r="X167" s="147">
        <f t="shared" ref="X167" ca="1" si="3874">X168+X169</f>
        <v>14157.890207999997</v>
      </c>
      <c r="Y167" s="147">
        <f t="shared" ref="Y167" ca="1" si="3875">Y168+Y169</f>
        <v>14157.890207999997</v>
      </c>
      <c r="Z167" s="147">
        <f t="shared" ref="Z167" ca="1" si="3876">Z168+Z169</f>
        <v>14157.890207999997</v>
      </c>
      <c r="AA167" s="147">
        <f t="shared" ref="AA167" ca="1" si="3877">AA168+AA169</f>
        <v>14157.890207999997</v>
      </c>
      <c r="AB167" s="147">
        <f t="shared" ref="AB167" ca="1" si="3878">AB168+AB169</f>
        <v>14157.890207999997</v>
      </c>
      <c r="AC167" s="147">
        <f t="shared" ref="AC167" ca="1" si="3879">AC168+AC169</f>
        <v>14157.890207999997</v>
      </c>
      <c r="AD167" s="147">
        <f t="shared" ref="AD167" ca="1" si="3880">AD168+AD169</f>
        <v>14157.890207999997</v>
      </c>
      <c r="AE167" s="147">
        <f t="shared" ref="AE167" ca="1" si="3881">AE168+AE169</f>
        <v>14157.890207999997</v>
      </c>
      <c r="AF167" s="147">
        <f t="shared" ref="AF167" ca="1" si="3882">AF168+AF169</f>
        <v>14157.890207999997</v>
      </c>
      <c r="AG167" s="147">
        <f t="shared" ref="AG167" ca="1" si="3883">AG168+AG169</f>
        <v>14157.890207999997</v>
      </c>
      <c r="AH167" s="147">
        <f t="shared" ref="AH167" ca="1" si="3884">AH168+AH169</f>
        <v>14157.890207999997</v>
      </c>
      <c r="AI167" s="147">
        <f t="shared" ref="AI167" ca="1" si="3885">AI168+AI169</f>
        <v>14157.890207999997</v>
      </c>
      <c r="AJ167" s="147">
        <f t="shared" ref="AJ167" ca="1" si="3886">AJ168+AJ169</f>
        <v>14157.890207999997</v>
      </c>
      <c r="AK167" s="147">
        <f t="shared" ref="AK167:AV167" ca="1" si="3887">AK168+AK169</f>
        <v>14157.890207999997</v>
      </c>
      <c r="AL167" s="147">
        <f t="shared" ca="1" si="3887"/>
        <v>14157.890207999997</v>
      </c>
      <c r="AM167" s="147">
        <f t="shared" ca="1" si="3887"/>
        <v>14157.890207999997</v>
      </c>
      <c r="AN167" s="147">
        <f t="shared" ca="1" si="3887"/>
        <v>14157.890207999997</v>
      </c>
      <c r="AO167" s="147">
        <f t="shared" ca="1" si="3887"/>
        <v>14157.890207999997</v>
      </c>
      <c r="AP167" s="147">
        <f t="shared" ca="1" si="3887"/>
        <v>14157.890207999997</v>
      </c>
      <c r="AQ167" s="147">
        <f t="shared" ca="1" si="3887"/>
        <v>14157.890207999997</v>
      </c>
      <c r="AR167" s="147">
        <f t="shared" ca="1" si="3887"/>
        <v>14157.890207999997</v>
      </c>
      <c r="AS167" s="147">
        <f t="shared" ca="1" si="3887"/>
        <v>14157.890207999997</v>
      </c>
      <c r="AT167" s="147">
        <f t="shared" ca="1" si="3887"/>
        <v>14157.890207999997</v>
      </c>
      <c r="AU167" s="147">
        <f t="shared" ca="1" si="3887"/>
        <v>14157.890207999997</v>
      </c>
      <c r="AV167" s="147">
        <f t="shared" ca="1" si="3887"/>
        <v>14157.890207999997</v>
      </c>
      <c r="AW167" s="147">
        <f t="shared" ref="AW167" ca="1" si="3888">AW168+AW169</f>
        <v>14157.890207999997</v>
      </c>
      <c r="AX167" s="147">
        <f t="shared" ref="AX167" ca="1" si="3889">AX168+AX169</f>
        <v>14157.890207999997</v>
      </c>
      <c r="AY167" s="147">
        <f t="shared" ref="AY167" ca="1" si="3890">AY168+AY169</f>
        <v>14157.890207999997</v>
      </c>
      <c r="AZ167" s="147">
        <f t="shared" ref="AZ167" ca="1" si="3891">AZ168+AZ169</f>
        <v>14157.890207999997</v>
      </c>
      <c r="BA167" s="147">
        <f t="shared" ref="BA167" ca="1" si="3892">BA168+BA169</f>
        <v>14157.890207999997</v>
      </c>
      <c r="BB167" s="147">
        <f t="shared" ref="BB167" ca="1" si="3893">BB168+BB169</f>
        <v>14157.890207999997</v>
      </c>
      <c r="BC167" s="147">
        <f t="shared" ref="BC167" ca="1" si="3894">BC168+BC169</f>
        <v>14157.890207999997</v>
      </c>
      <c r="BD167" s="147">
        <f t="shared" ref="BD167" ca="1" si="3895">BD168+BD169</f>
        <v>14157.890207999997</v>
      </c>
      <c r="BE167" s="147">
        <f t="shared" ref="BE167" ca="1" si="3896">BE168+BE169</f>
        <v>14157.890207999997</v>
      </c>
      <c r="BF167" s="147">
        <f t="shared" ref="BF167" ca="1" si="3897">BF168+BF169</f>
        <v>14157.890207999997</v>
      </c>
      <c r="BG167" s="147">
        <f t="shared" ref="BG167" ca="1" si="3898">BG168+BG169</f>
        <v>14157.890207999997</v>
      </c>
      <c r="BH167" s="147">
        <f t="shared" ref="BH167" ca="1" si="3899">BH168+BH169</f>
        <v>14157.890207999997</v>
      </c>
      <c r="BI167" s="147">
        <f t="shared" ref="BI167" ca="1" si="3900">BI168+BI169</f>
        <v>14157.890207999997</v>
      </c>
      <c r="BJ167" s="147">
        <f t="shared" ref="BJ167" ca="1" si="3901">BJ168+BJ169</f>
        <v>14157.890207999997</v>
      </c>
      <c r="BK167" s="147">
        <f t="shared" ref="BK167" ca="1" si="3902">BK168+BK169</f>
        <v>14157.890207999997</v>
      </c>
      <c r="BL167" s="147">
        <f t="shared" ref="BL167" ca="1" si="3903">BL168+BL169</f>
        <v>14157.890207999997</v>
      </c>
      <c r="BM167" s="147">
        <f t="shared" ref="BM167" ca="1" si="3904">BM168+BM169</f>
        <v>14157.890207999997</v>
      </c>
      <c r="BN167" s="147">
        <f t="shared" ref="BN167" ca="1" si="3905">BN168+BN169</f>
        <v>14157.890207999997</v>
      </c>
      <c r="BO167" s="147">
        <f t="shared" ref="BO167" ca="1" si="3906">BO168+BO169</f>
        <v>14157.890207999997</v>
      </c>
      <c r="BP167" s="147">
        <f t="shared" ref="BP167" ca="1" si="3907">BP168+BP169</f>
        <v>14157.890207999997</v>
      </c>
      <c r="BQ167" s="147">
        <f t="shared" ref="BQ167" ca="1" si="3908">BQ168+BQ169</f>
        <v>14157.890207999997</v>
      </c>
      <c r="BR167" s="147">
        <f t="shared" ref="BR167" ca="1" si="3909">BR168+BR169</f>
        <v>14157.890207999997</v>
      </c>
      <c r="BS167" s="147">
        <f t="shared" ref="BS167" ca="1" si="3910">BS168+BS169</f>
        <v>14157.890207999997</v>
      </c>
      <c r="BT167" s="147">
        <f t="shared" ref="BT167" ca="1" si="3911">BT168+BT169</f>
        <v>14157.890207999997</v>
      </c>
      <c r="BU167" s="147">
        <f t="shared" ref="BU167" ca="1" si="3912">BU168+BU169</f>
        <v>14157.890207999997</v>
      </c>
      <c r="BV167" s="147">
        <f t="shared" ref="BV167" ca="1" si="3913">BV168+BV169</f>
        <v>14157.890207999997</v>
      </c>
      <c r="BW167" s="147">
        <f t="shared" ref="BW167" ca="1" si="3914">BW168+BW169</f>
        <v>14157.890207999997</v>
      </c>
      <c r="BX167" s="147">
        <f t="shared" ref="BX167" ca="1" si="3915">BX168+BX169</f>
        <v>14157.890207999997</v>
      </c>
      <c r="BY167" s="147">
        <f t="shared" ref="BY167" ca="1" si="3916">BY168+BY169</f>
        <v>14157.890207999997</v>
      </c>
      <c r="BZ167" s="147">
        <f t="shared" ref="BZ167" ca="1" si="3917">BZ168+BZ169</f>
        <v>14157.890207999997</v>
      </c>
      <c r="CA167" s="147">
        <f t="shared" ref="CA167" ca="1" si="3918">CA168+CA169</f>
        <v>14157.890207999997</v>
      </c>
      <c r="CB167" s="147">
        <f t="shared" ref="CB167" ca="1" si="3919">CB168+CB169</f>
        <v>14157.890207999997</v>
      </c>
      <c r="CC167" s="147">
        <f t="shared" ref="CC167" ca="1" si="3920">CC168+CC169</f>
        <v>14157.890207999997</v>
      </c>
      <c r="CD167" s="147">
        <f t="shared" ref="CD167" ca="1" si="3921">CD168+CD169</f>
        <v>14157.890207999997</v>
      </c>
      <c r="CE167" s="147">
        <f t="shared" ref="CE167" ca="1" si="3922">CE168+CE169</f>
        <v>14157.890207999997</v>
      </c>
      <c r="CF167" s="147">
        <f t="shared" ref="CF167" ca="1" si="3923">CF168+CF169</f>
        <v>14157.890207999997</v>
      </c>
      <c r="CG167" s="147">
        <f t="shared" ref="CG167" ca="1" si="3924">CG168+CG169</f>
        <v>14157.890207999997</v>
      </c>
      <c r="CH167" s="147">
        <f t="shared" ref="CH167" ca="1" si="3925">CH168+CH169</f>
        <v>14157.890207999997</v>
      </c>
      <c r="CI167" s="147">
        <f t="shared" ref="CI167" ca="1" si="3926">CI168+CI169</f>
        <v>14157.890207999997</v>
      </c>
      <c r="CJ167" s="147">
        <f t="shared" ref="CJ167" ca="1" si="3927">CJ168+CJ169</f>
        <v>14157.890207999997</v>
      </c>
      <c r="CK167" s="147">
        <f t="shared" ref="CK167" ca="1" si="3928">CK168+CK169</f>
        <v>14157.890207999997</v>
      </c>
      <c r="CL167" s="147">
        <f t="shared" ref="CL167" ca="1" si="3929">CL168+CL169</f>
        <v>14157.890207999997</v>
      </c>
      <c r="CM167" s="147">
        <f t="shared" ref="CM167" ca="1" si="3930">CM168+CM169</f>
        <v>14157.890207999997</v>
      </c>
      <c r="CN167" s="147">
        <f t="shared" ref="CN167" ca="1" si="3931">CN168+CN169</f>
        <v>14157.890207999997</v>
      </c>
      <c r="CO167" s="147">
        <f t="shared" ref="CO167" ca="1" si="3932">CO168+CO169</f>
        <v>14157.890207999997</v>
      </c>
      <c r="CP167" s="147">
        <f t="shared" ref="CP167" ca="1" si="3933">CP168+CP169</f>
        <v>14157.890207999997</v>
      </c>
      <c r="CQ167" s="147">
        <f t="shared" ref="CQ167" ca="1" si="3934">CQ168+CQ169</f>
        <v>14157.890207999997</v>
      </c>
      <c r="CR167" s="147">
        <f t="shared" ref="CR167" ca="1" si="3935">CR168+CR169</f>
        <v>14157.890207999997</v>
      </c>
      <c r="CS167" s="147">
        <f t="shared" ref="CS167" ca="1" si="3936">CS168+CS169</f>
        <v>14157.890207999997</v>
      </c>
      <c r="CT167" s="147">
        <f t="shared" ref="CT167" ca="1" si="3937">CT168+CT169</f>
        <v>14157.890207999997</v>
      </c>
      <c r="CU167" s="147">
        <f t="shared" ref="CU167" ca="1" si="3938">CU168+CU169</f>
        <v>14157.890207999997</v>
      </c>
      <c r="CV167" s="147">
        <f t="shared" ref="CV167" ca="1" si="3939">CV168+CV169</f>
        <v>14157.890207999997</v>
      </c>
      <c r="CW167" s="147">
        <f t="shared" ref="CW167" ca="1" si="3940">CW168+CW169</f>
        <v>14157.890207999997</v>
      </c>
      <c r="CX167" s="147">
        <f t="shared" ref="CX167" ca="1" si="3941">CX168+CX169</f>
        <v>14157.890207999997</v>
      </c>
      <c r="CY167" s="147">
        <f t="shared" ref="CY167" ca="1" si="3942">CY168+CY169</f>
        <v>14157.890207999997</v>
      </c>
      <c r="CZ167" s="147">
        <f t="shared" ref="CZ167" ca="1" si="3943">CZ168+CZ169</f>
        <v>14157.890207999997</v>
      </c>
      <c r="DA167" s="147">
        <f t="shared" ref="DA167" ca="1" si="3944">DA168+DA169</f>
        <v>14157.890207999997</v>
      </c>
      <c r="DB167" s="147">
        <f t="shared" ref="DB167" ca="1" si="3945">DB168+DB169</f>
        <v>14157.890207999997</v>
      </c>
      <c r="DC167" s="147">
        <f t="shared" ref="DC167" ca="1" si="3946">DC168+DC169</f>
        <v>14157.890207999997</v>
      </c>
      <c r="DD167" s="147">
        <f t="shared" ref="DD167" ca="1" si="3947">DD168+DD169</f>
        <v>14157.890207999997</v>
      </c>
      <c r="DE167" s="147">
        <f t="shared" ref="DE167" ca="1" si="3948">DE168+DE169</f>
        <v>14157.890207999997</v>
      </c>
      <c r="DF167" s="147">
        <f t="shared" ref="DF167" ca="1" si="3949">DF168+DF169</f>
        <v>14157.890207999997</v>
      </c>
      <c r="DG167" s="147">
        <f t="shared" ref="DG167" ca="1" si="3950">DG168+DG169</f>
        <v>14157.890207999997</v>
      </c>
      <c r="DH167" s="147">
        <f t="shared" ref="DH167" ca="1" si="3951">DH168+DH169</f>
        <v>14157.890207999997</v>
      </c>
      <c r="DI167" s="147">
        <f t="shared" ref="DI167" ca="1" si="3952">DI168+DI169</f>
        <v>14157.890207999997</v>
      </c>
      <c r="DJ167" s="147">
        <f t="shared" ref="DJ167" ca="1" si="3953">DJ168+DJ169</f>
        <v>14157.890207999997</v>
      </c>
      <c r="DK167" s="147">
        <f t="shared" ref="DK167" ca="1" si="3954">DK168+DK169</f>
        <v>14157.890207999997</v>
      </c>
      <c r="DL167" s="147">
        <f t="shared" ref="DL167" ca="1" si="3955">DL168+DL169</f>
        <v>14157.890207999997</v>
      </c>
      <c r="DM167" s="147">
        <f t="shared" ref="DM167" ca="1" si="3956">DM168+DM169</f>
        <v>14157.890207999997</v>
      </c>
      <c r="DN167" s="147">
        <f t="shared" ref="DN167" ca="1" si="3957">DN168+DN169</f>
        <v>14157.890207999997</v>
      </c>
      <c r="DO167" s="147">
        <f t="shared" ref="DO167" ca="1" si="3958">DO168+DO169</f>
        <v>14157.890207999997</v>
      </c>
      <c r="DP167" s="147">
        <f t="shared" ref="DP167" ca="1" si="3959">DP168+DP169</f>
        <v>14157.890207999997</v>
      </c>
      <c r="DQ167" s="147">
        <f t="shared" ref="DQ167" ca="1" si="3960">DQ168+DQ169</f>
        <v>-5887.1080789873304</v>
      </c>
      <c r="DR167" s="147">
        <f t="shared" ref="DR167" ca="1" si="3961">DR168+DR169</f>
        <v>-9896.1077363847962</v>
      </c>
      <c r="DS167" s="147">
        <f t="shared" ref="DS167" ca="1" si="3962">DS168+DS169</f>
        <v>-9896.1077363847962</v>
      </c>
      <c r="DT167" s="147">
        <f t="shared" ref="DT167" ca="1" si="3963">DT168+DT169</f>
        <v>-9896.1077363847962</v>
      </c>
      <c r="DU167" s="147">
        <f t="shared" ref="DU167" ca="1" si="3964">DU168+DU169</f>
        <v>-9896.1077363847962</v>
      </c>
      <c r="DV167" s="147">
        <f t="shared" ref="DV167" ca="1" si="3965">DV168+DV169</f>
        <v>-9896.1077363847962</v>
      </c>
      <c r="DW167" s="147">
        <f t="shared" ref="DW167" ca="1" si="3966">DW168+DW169</f>
        <v>-9896.1077363847962</v>
      </c>
      <c r="DX167" s="147">
        <f t="shared" ref="DX167" ca="1" si="3967">DX168+DX169</f>
        <v>-9896.1077363847962</v>
      </c>
      <c r="DY167" s="147">
        <f t="shared" ref="DY167" ca="1" si="3968">DY168+DY169</f>
        <v>-9896.1077363847962</v>
      </c>
      <c r="DZ167" s="147">
        <f t="shared" ref="DZ167" ca="1" si="3969">DZ168+DZ169</f>
        <v>-9896.1077363847962</v>
      </c>
      <c r="EA167" s="147">
        <f t="shared" ref="EA167" ca="1" si="3970">EA168+EA169</f>
        <v>-9896.1077363847962</v>
      </c>
      <c r="EB167" s="147">
        <f t="shared" ref="EB167" ca="1" si="3971">EB168+EB169</f>
        <v>-9896.1077363847962</v>
      </c>
      <c r="EC167" s="147">
        <f t="shared" ref="EC167" ca="1" si="3972">EC168+EC169</f>
        <v>-9896.1077363847962</v>
      </c>
      <c r="ED167" s="147">
        <f t="shared" ref="ED167" ca="1" si="3973">ED168+ED169</f>
        <v>-9896.1077363847962</v>
      </c>
      <c r="EE167" s="147">
        <f t="shared" ref="EE167" ca="1" si="3974">EE168+EE169</f>
        <v>-9896.1077363847962</v>
      </c>
      <c r="EF167" s="147">
        <f t="shared" ref="EF167" ca="1" si="3975">EF168+EF169</f>
        <v>-9896.1077363847962</v>
      </c>
      <c r="EG167" s="147">
        <f t="shared" ref="EG167" ca="1" si="3976">EG168+EG169</f>
        <v>-9896.1077363847962</v>
      </c>
      <c r="EH167" s="147">
        <f t="shared" ref="EH167" ca="1" si="3977">EH168+EH169</f>
        <v>-9896.1077363847962</v>
      </c>
      <c r="EI167" s="147">
        <f t="shared" ref="EI167" ca="1" si="3978">EI168+EI169</f>
        <v>-9896.1077363847962</v>
      </c>
      <c r="EJ167" s="147">
        <f t="shared" ref="EJ167" ca="1" si="3979">EJ168+EJ169</f>
        <v>-9896.1077363847962</v>
      </c>
      <c r="EK167" s="147">
        <f t="shared" ref="EK167" ca="1" si="3980">EK168+EK169</f>
        <v>-9896.1077363847962</v>
      </c>
      <c r="EL167" s="147">
        <f t="shared" ref="EL167" ca="1" si="3981">EL168+EL169</f>
        <v>-9896.1077363847962</v>
      </c>
      <c r="EM167" s="147">
        <f t="shared" ref="EM167" ca="1" si="3982">EM168+EM169</f>
        <v>-9896.1077363847962</v>
      </c>
      <c r="EN167" s="147">
        <f t="shared" ref="EN167" ca="1" si="3983">EN168+EN169</f>
        <v>-9896.1077363847962</v>
      </c>
      <c r="EO167" s="147">
        <f t="shared" ref="EO167" ca="1" si="3984">EO168+EO169</f>
        <v>-9896.1077363847962</v>
      </c>
      <c r="EP167" s="147">
        <f t="shared" ref="EP167" ca="1" si="3985">EP168+EP169</f>
        <v>-9896.1077363847962</v>
      </c>
      <c r="EQ167" s="147">
        <f t="shared" ref="EQ167" ca="1" si="3986">EQ168+EQ169</f>
        <v>-9896.1077363847962</v>
      </c>
      <c r="ER167" s="147">
        <f t="shared" ref="ER167" ca="1" si="3987">ER168+ER169</f>
        <v>-9896.1077363847962</v>
      </c>
      <c r="ES167" s="147">
        <f t="shared" ref="ES167" ca="1" si="3988">ES168+ES169</f>
        <v>-9896.1077363847962</v>
      </c>
      <c r="ET167" s="147">
        <f t="shared" ref="ET167" ca="1" si="3989">ET168+ET169</f>
        <v>-9896.1077363847962</v>
      </c>
      <c r="EU167" s="147">
        <f t="shared" ref="EU167" ca="1" si="3990">EU168+EU169</f>
        <v>-9896.1077363847962</v>
      </c>
      <c r="EV167" s="147">
        <f t="shared" ref="EV167" ca="1" si="3991">EV168+EV169</f>
        <v>-9896.1077363847962</v>
      </c>
      <c r="EW167" s="147">
        <f t="shared" ref="EW167" ca="1" si="3992">EW168+EW169</f>
        <v>-9896.1077363847962</v>
      </c>
      <c r="EX167" s="147">
        <f t="shared" ref="EX167" ca="1" si="3993">EX168+EX169</f>
        <v>-9896.1077363847962</v>
      </c>
      <c r="EY167" s="147">
        <f t="shared" ref="EY167" ca="1" si="3994">EY168+EY169</f>
        <v>-9896.1077363847962</v>
      </c>
      <c r="EZ167" s="147">
        <f t="shared" ref="EZ167" ca="1" si="3995">EZ168+EZ169</f>
        <v>-9896.1077363847962</v>
      </c>
      <c r="FA167" s="147">
        <f t="shared" ref="FA167" ca="1" si="3996">FA168+FA169</f>
        <v>-9896.1077363847962</v>
      </c>
      <c r="FB167" s="147">
        <f t="shared" ref="FB167" ca="1" si="3997">FB168+FB169</f>
        <v>-9896.1077363847962</v>
      </c>
      <c r="FC167" s="147">
        <f t="shared" ref="FC167" ca="1" si="3998">FC168+FC169</f>
        <v>-9896.1077363847962</v>
      </c>
      <c r="FD167" s="147">
        <f t="shared" ref="FD167" ca="1" si="3999">FD168+FD169</f>
        <v>-9896.1077363847962</v>
      </c>
      <c r="FE167" s="147">
        <f t="shared" ref="FE167" ca="1" si="4000">FE168+FE169</f>
        <v>-9896.1077363847962</v>
      </c>
      <c r="FF167" s="147">
        <f t="shared" ref="FF167" ca="1" si="4001">FF168+FF169</f>
        <v>-9896.1077363847962</v>
      </c>
      <c r="FG167" s="147">
        <f t="shared" ref="FG167" ca="1" si="4002">FG168+FG169</f>
        <v>-9896.1077363847962</v>
      </c>
      <c r="FH167" s="147">
        <f t="shared" ref="FH167" ca="1" si="4003">FH168+FH169</f>
        <v>-9896.1077363847962</v>
      </c>
      <c r="FI167" s="147">
        <f t="shared" ref="FI167" ca="1" si="4004">FI168+FI169</f>
        <v>-9896.1077363847962</v>
      </c>
      <c r="FJ167" s="147">
        <f t="shared" ref="FJ167" ca="1" si="4005">FJ168+FJ169</f>
        <v>-9896.1077363847962</v>
      </c>
      <c r="FK167" s="147">
        <f t="shared" ref="FK167" ca="1" si="4006">FK168+FK169</f>
        <v>-9896.1077363847962</v>
      </c>
      <c r="FL167" s="147">
        <f t="shared" ref="FL167" ca="1" si="4007">FL168+FL169</f>
        <v>-9896.1077363847962</v>
      </c>
      <c r="FM167" s="147">
        <f t="shared" ref="FM167" ca="1" si="4008">FM168+FM169</f>
        <v>-9896.1077363847962</v>
      </c>
      <c r="FN167" s="147">
        <f t="shared" ref="FN167" ca="1" si="4009">FN168+FN169</f>
        <v>-9896.1077363847962</v>
      </c>
      <c r="FO167" s="147">
        <f t="shared" ref="FO167" ca="1" si="4010">FO168+FO169</f>
        <v>-9896.1077363847962</v>
      </c>
      <c r="FP167" s="147">
        <f t="shared" ref="FP167" ca="1" si="4011">FP168+FP169</f>
        <v>-9896.1077363847962</v>
      </c>
      <c r="FQ167" s="147">
        <f t="shared" ref="FQ167" ca="1" si="4012">FQ168+FQ169</f>
        <v>-9896.1077363847962</v>
      </c>
      <c r="FR167" s="147">
        <f t="shared" ref="FR167" ca="1" si="4013">FR168+FR169</f>
        <v>-9896.1077363847962</v>
      </c>
      <c r="FS167" s="147">
        <f t="shared" ref="FS167" ca="1" si="4014">FS168+FS169</f>
        <v>-9896.1077363847962</v>
      </c>
      <c r="FT167" s="147">
        <f t="shared" ref="FT167" ca="1" si="4015">FT168+FT169</f>
        <v>-9896.1077363847962</v>
      </c>
      <c r="FU167" s="147">
        <f t="shared" ref="FU167" ca="1" si="4016">FU168+FU169</f>
        <v>-9896.1077363847962</v>
      </c>
      <c r="FV167" s="147">
        <f t="shared" ref="FV167" ca="1" si="4017">FV168+FV169</f>
        <v>-9896.1077363847962</v>
      </c>
      <c r="FW167" s="147">
        <f t="shared" ref="FW167" ca="1" si="4018">FW168+FW169</f>
        <v>-9896.1077363847962</v>
      </c>
      <c r="FX167" s="147">
        <f t="shared" ref="FX167" ca="1" si="4019">FX168+FX169</f>
        <v>-9896.1077363847962</v>
      </c>
      <c r="FY167" s="147">
        <f t="shared" ref="FY167" ca="1" si="4020">FY168+FY169</f>
        <v>-9896.1077363847962</v>
      </c>
      <c r="FZ167" s="147">
        <f t="shared" ref="FZ167" ca="1" si="4021">FZ168+FZ169</f>
        <v>-9896.1077363847962</v>
      </c>
      <c r="GA167" s="147">
        <f t="shared" ref="GA167" ca="1" si="4022">GA168+GA169</f>
        <v>-9896.1077363847962</v>
      </c>
      <c r="GB167" s="147">
        <f t="shared" ref="GB167" ca="1" si="4023">GB168+GB169</f>
        <v>-9896.1077363847962</v>
      </c>
      <c r="GC167" s="147">
        <f t="shared" ref="GC167" ca="1" si="4024">GC168+GC169</f>
        <v>-9896.1077363847962</v>
      </c>
      <c r="GD167" s="147">
        <f t="shared" ref="GD167" ca="1" si="4025">GD168+GD169</f>
        <v>-9896.1077363847962</v>
      </c>
      <c r="GE167" s="147">
        <f t="shared" ref="GE167" ca="1" si="4026">GE168+GE169</f>
        <v>-9896.1077363847962</v>
      </c>
      <c r="GF167" s="147">
        <f t="shared" ref="GF167" ca="1" si="4027">GF168+GF169</f>
        <v>-9896.1077363847962</v>
      </c>
      <c r="GG167" s="147">
        <f t="shared" ref="GG167" ca="1" si="4028">GG168+GG169</f>
        <v>-9896.1077363847962</v>
      </c>
      <c r="GH167" s="147">
        <f t="shared" ref="GH167" ca="1" si="4029">GH168+GH169</f>
        <v>-9896.1077363847962</v>
      </c>
      <c r="GI167" s="147">
        <f t="shared" ref="GI167" ca="1" si="4030">GI168+GI169</f>
        <v>-9896.1077363847962</v>
      </c>
      <c r="GJ167" s="147">
        <f t="shared" ref="GJ167" ca="1" si="4031">GJ168+GJ169</f>
        <v>-9896.1077363847962</v>
      </c>
      <c r="GK167" s="147">
        <f t="shared" ref="GK167" ca="1" si="4032">GK168+GK169</f>
        <v>-9896.1077363847962</v>
      </c>
      <c r="GL167" s="147">
        <f t="shared" ref="GL167" ca="1" si="4033">GL168+GL169</f>
        <v>-9896.1077363847962</v>
      </c>
      <c r="GM167" s="147">
        <f t="shared" ref="GM167" ca="1" si="4034">GM168+GM169</f>
        <v>-9896.1077363847962</v>
      </c>
      <c r="GN167" s="147">
        <f t="shared" ref="GN167" ca="1" si="4035">GN168+GN169</f>
        <v>-9896.1077363847962</v>
      </c>
      <c r="GO167" s="147">
        <f t="shared" ref="GO167" ca="1" si="4036">GO168+GO169</f>
        <v>-9896.1077363847962</v>
      </c>
      <c r="GP167" s="147">
        <f t="shared" ref="GP167" ca="1" si="4037">GP168+GP169</f>
        <v>-9896.1077363847962</v>
      </c>
      <c r="GQ167" s="147">
        <f t="shared" ref="GQ167" ca="1" si="4038">GQ168+GQ169</f>
        <v>-9896.1077363847962</v>
      </c>
      <c r="GR167" s="147">
        <f t="shared" ref="GR167" ca="1" si="4039">GR168+GR169</f>
        <v>-9896.1077363847962</v>
      </c>
      <c r="GS167" s="147">
        <f t="shared" ref="GS167" ca="1" si="4040">GS168+GS169</f>
        <v>-9896.1077363847962</v>
      </c>
      <c r="GT167" s="147">
        <f t="shared" ref="GT167" ca="1" si="4041">GT168+GT169</f>
        <v>-9896.1077363847962</v>
      </c>
      <c r="GU167" s="147">
        <f t="shared" ref="GU167" ca="1" si="4042">GU168+GU169</f>
        <v>-9896.1077363847962</v>
      </c>
      <c r="GV167" s="147">
        <f t="shared" ref="GV167" ca="1" si="4043">GV168+GV169</f>
        <v>-9896.1077363847962</v>
      </c>
      <c r="GW167" s="147">
        <f t="shared" ref="GW167" ca="1" si="4044">GW168+GW169</f>
        <v>-9896.1077363847962</v>
      </c>
      <c r="GX167" s="147">
        <f t="shared" ref="GX167" ca="1" si="4045">GX168+GX169</f>
        <v>-9896.1077363847962</v>
      </c>
      <c r="GY167" s="147">
        <f t="shared" ref="GY167" ca="1" si="4046">GY168+GY169</f>
        <v>-9896.1077363847962</v>
      </c>
      <c r="GZ167" s="147">
        <f t="shared" ref="GZ167" ca="1" si="4047">GZ168+GZ169</f>
        <v>-9896.1077363847962</v>
      </c>
      <c r="HA167" s="147">
        <f t="shared" ref="HA167" ca="1" si="4048">HA168+HA169</f>
        <v>-9896.1077363847962</v>
      </c>
      <c r="HB167" s="147">
        <f t="shared" ref="HB167" ca="1" si="4049">HB168+HB169</f>
        <v>-9896.1077363847962</v>
      </c>
      <c r="HC167" s="147">
        <f t="shared" ref="HC167" ca="1" si="4050">HC168+HC169</f>
        <v>-9896.1077363847962</v>
      </c>
      <c r="HD167" s="147">
        <f t="shared" ref="HD167" ca="1" si="4051">HD168+HD169</f>
        <v>-9896.1077363847962</v>
      </c>
      <c r="HE167" s="147">
        <f t="shared" ref="HE167" ca="1" si="4052">HE168+HE169</f>
        <v>-9896.1077363847962</v>
      </c>
      <c r="HF167" s="147">
        <f t="shared" ref="HF167" ca="1" si="4053">HF168+HF169</f>
        <v>-9896.1077363847962</v>
      </c>
      <c r="HG167" s="147">
        <f t="shared" ref="HG167" ca="1" si="4054">HG168+HG169</f>
        <v>-9896.1077363847962</v>
      </c>
      <c r="HH167" s="147">
        <f t="shared" ref="HH167" ca="1" si="4055">HH168+HH169</f>
        <v>-9896.1077363847962</v>
      </c>
      <c r="HI167" s="147">
        <f t="shared" ref="HI167:IF167" ca="1" si="4056">HI168+HI169</f>
        <v>-9896.1077363847962</v>
      </c>
      <c r="HJ167" s="147">
        <f t="shared" ca="1" si="4056"/>
        <v>-9896.1077363847962</v>
      </c>
      <c r="HK167" s="147">
        <f t="shared" ca="1" si="4056"/>
        <v>-9896.1077363847962</v>
      </c>
      <c r="HL167" s="147">
        <f t="shared" ca="1" si="4056"/>
        <v>-9896.1077363847962</v>
      </c>
      <c r="HM167" s="147">
        <f t="shared" ca="1" si="4056"/>
        <v>-9896.1077363847962</v>
      </c>
      <c r="HN167" s="147">
        <f t="shared" ca="1" si="4056"/>
        <v>-9896.1077363847962</v>
      </c>
      <c r="HO167" s="147">
        <f t="shared" ca="1" si="4056"/>
        <v>-9896.1077363847962</v>
      </c>
      <c r="HP167" s="147">
        <f t="shared" ca="1" si="4056"/>
        <v>-9896.1077363847962</v>
      </c>
      <c r="HQ167" s="147">
        <f t="shared" ca="1" si="4056"/>
        <v>-9896.1077363847962</v>
      </c>
      <c r="HR167" s="147">
        <f t="shared" ca="1" si="4056"/>
        <v>-9896.1077363847962</v>
      </c>
      <c r="HS167" s="147">
        <f t="shared" ca="1" si="4056"/>
        <v>-9896.1077363847962</v>
      </c>
      <c r="HT167" s="147">
        <f t="shared" ca="1" si="4056"/>
        <v>-9896.1077363847962</v>
      </c>
      <c r="HU167" s="147">
        <f t="shared" ca="1" si="4056"/>
        <v>-10502.625978300188</v>
      </c>
      <c r="HV167" s="147">
        <f t="shared" ca="1" si="4056"/>
        <v>-10623.929626683266</v>
      </c>
      <c r="HW167" s="147">
        <f t="shared" ca="1" si="4056"/>
        <v>-10623.929626683266</v>
      </c>
      <c r="HX167" s="147">
        <f t="shared" ca="1" si="4056"/>
        <v>-10623.929626683266</v>
      </c>
      <c r="HY167" s="147">
        <f t="shared" ca="1" si="4056"/>
        <v>-10623.929626683266</v>
      </c>
      <c r="HZ167" s="147">
        <f t="shared" ca="1" si="4056"/>
        <v>-10623.929626683266</v>
      </c>
      <c r="IA167" s="147">
        <f t="shared" ca="1" si="4056"/>
        <v>-10623.929626683266</v>
      </c>
      <c r="IB167" s="147">
        <f t="shared" ca="1" si="4056"/>
        <v>-10623.929626683266</v>
      </c>
      <c r="IC167" s="147">
        <f t="shared" ca="1" si="4056"/>
        <v>-10623.929626683266</v>
      </c>
      <c r="ID167" s="147">
        <f t="shared" ca="1" si="4056"/>
        <v>-10623.929626683266</v>
      </c>
      <c r="IE167" s="147">
        <f t="shared" ca="1" si="4056"/>
        <v>-10623.929626683266</v>
      </c>
      <c r="IF167" s="147">
        <f t="shared" ca="1" si="4056"/>
        <v>-10623.929626683266</v>
      </c>
      <c r="IG167" s="147">
        <f t="shared" ref="IG167" ca="1" si="4057">IG168+IG169</f>
        <v>-10623.929626683266</v>
      </c>
    </row>
    <row r="168" spans="1:241" ht="12" x14ac:dyDescent="0.2">
      <c r="A168" s="142" t="s">
        <v>198</v>
      </c>
      <c r="B168" s="145">
        <f t="shared" ref="B168:BM168" si="4058">B133</f>
        <v>11798.241839999997</v>
      </c>
      <c r="C168" s="77">
        <f t="shared" ca="1" si="4058"/>
        <v>11798.241839999997</v>
      </c>
      <c r="D168" s="77">
        <f t="shared" ca="1" si="4058"/>
        <v>11798.241839999997</v>
      </c>
      <c r="E168" s="77">
        <f t="shared" ca="1" si="4058"/>
        <v>11798.241839999997</v>
      </c>
      <c r="F168" s="77">
        <f t="shared" ca="1" si="4058"/>
        <v>11798.241839999997</v>
      </c>
      <c r="G168" s="77">
        <f t="shared" ca="1" si="4058"/>
        <v>11798.241839999997</v>
      </c>
      <c r="H168" s="77">
        <f t="shared" ca="1" si="4058"/>
        <v>11798.241839999997</v>
      </c>
      <c r="I168" s="77">
        <f t="shared" ca="1" si="4058"/>
        <v>11798.241839999997</v>
      </c>
      <c r="J168" s="77">
        <f t="shared" ca="1" si="4058"/>
        <v>11798.241839999997</v>
      </c>
      <c r="K168" s="77">
        <f t="shared" ca="1" si="4058"/>
        <v>11798.241839999997</v>
      </c>
      <c r="L168" s="77">
        <f t="shared" ca="1" si="4058"/>
        <v>11798.241839999997</v>
      </c>
      <c r="M168" s="77">
        <f t="shared" ca="1" si="4058"/>
        <v>11798.241839999997</v>
      </c>
      <c r="N168" s="77">
        <f t="shared" ca="1" si="4058"/>
        <v>11798.241839999997</v>
      </c>
      <c r="O168" s="77">
        <f t="shared" ca="1" si="4058"/>
        <v>11798.241839999997</v>
      </c>
      <c r="P168" s="77">
        <f t="shared" ca="1" si="4058"/>
        <v>11798.241839999997</v>
      </c>
      <c r="Q168" s="77">
        <f t="shared" ca="1" si="4058"/>
        <v>11798.241839999997</v>
      </c>
      <c r="R168" s="77">
        <f t="shared" ca="1" si="4058"/>
        <v>11798.241839999997</v>
      </c>
      <c r="S168" s="77">
        <f t="shared" ca="1" si="4058"/>
        <v>11798.241839999997</v>
      </c>
      <c r="T168" s="77">
        <f t="shared" ca="1" si="4058"/>
        <v>11798.241839999997</v>
      </c>
      <c r="U168" s="77">
        <f t="shared" ca="1" si="4058"/>
        <v>11798.241839999997</v>
      </c>
      <c r="V168" s="77">
        <f t="shared" ca="1" si="4058"/>
        <v>11798.241839999997</v>
      </c>
      <c r="W168" s="77">
        <f t="shared" ca="1" si="4058"/>
        <v>11798.241839999997</v>
      </c>
      <c r="X168" s="77">
        <f t="shared" ca="1" si="4058"/>
        <v>11798.241839999997</v>
      </c>
      <c r="Y168" s="77">
        <f t="shared" ca="1" si="4058"/>
        <v>11798.241839999997</v>
      </c>
      <c r="Z168" s="77">
        <f t="shared" ca="1" si="4058"/>
        <v>11798.241839999997</v>
      </c>
      <c r="AA168" s="77">
        <f t="shared" ca="1" si="4058"/>
        <v>11798.241839999997</v>
      </c>
      <c r="AB168" s="77">
        <f t="shared" ca="1" si="4058"/>
        <v>11798.241839999997</v>
      </c>
      <c r="AC168" s="77">
        <f t="shared" ca="1" si="4058"/>
        <v>11798.241839999997</v>
      </c>
      <c r="AD168" s="77">
        <f t="shared" ca="1" si="4058"/>
        <v>11798.241839999997</v>
      </c>
      <c r="AE168" s="77">
        <f t="shared" ca="1" si="4058"/>
        <v>11798.241839999997</v>
      </c>
      <c r="AF168" s="77">
        <f t="shared" ca="1" si="4058"/>
        <v>11798.241839999997</v>
      </c>
      <c r="AG168" s="77">
        <f t="shared" ca="1" si="4058"/>
        <v>11798.241839999997</v>
      </c>
      <c r="AH168" s="77">
        <f t="shared" ca="1" si="4058"/>
        <v>11798.241839999997</v>
      </c>
      <c r="AI168" s="77">
        <f t="shared" ca="1" si="4058"/>
        <v>11798.241839999997</v>
      </c>
      <c r="AJ168" s="77">
        <f t="shared" ca="1" si="4058"/>
        <v>11798.241839999997</v>
      </c>
      <c r="AK168" s="77">
        <f t="shared" ca="1" si="4058"/>
        <v>11798.241839999997</v>
      </c>
      <c r="AL168" s="77">
        <f t="shared" ca="1" si="4058"/>
        <v>11798.241839999997</v>
      </c>
      <c r="AM168" s="77">
        <f t="shared" ca="1" si="4058"/>
        <v>11798.241839999997</v>
      </c>
      <c r="AN168" s="77">
        <f t="shared" ca="1" si="4058"/>
        <v>11798.241839999997</v>
      </c>
      <c r="AO168" s="77">
        <f t="shared" ca="1" si="4058"/>
        <v>11798.241839999997</v>
      </c>
      <c r="AP168" s="77">
        <f t="shared" ca="1" si="4058"/>
        <v>11798.241839999997</v>
      </c>
      <c r="AQ168" s="77">
        <f t="shared" ca="1" si="4058"/>
        <v>11798.241839999997</v>
      </c>
      <c r="AR168" s="77">
        <f t="shared" ca="1" si="4058"/>
        <v>11798.241839999997</v>
      </c>
      <c r="AS168" s="77">
        <f t="shared" ca="1" si="4058"/>
        <v>11798.241839999997</v>
      </c>
      <c r="AT168" s="77">
        <f t="shared" ca="1" si="4058"/>
        <v>11798.241839999997</v>
      </c>
      <c r="AU168" s="77">
        <f t="shared" ca="1" si="4058"/>
        <v>11798.241839999997</v>
      </c>
      <c r="AV168" s="77">
        <f t="shared" ca="1" si="4058"/>
        <v>11798.241839999997</v>
      </c>
      <c r="AW168" s="77">
        <f t="shared" ca="1" si="4058"/>
        <v>11798.241839999997</v>
      </c>
      <c r="AX168" s="77">
        <f t="shared" ca="1" si="4058"/>
        <v>11798.241839999997</v>
      </c>
      <c r="AY168" s="77">
        <f t="shared" ca="1" si="4058"/>
        <v>11798.241839999997</v>
      </c>
      <c r="AZ168" s="77">
        <f t="shared" ca="1" si="4058"/>
        <v>11798.241839999997</v>
      </c>
      <c r="BA168" s="77">
        <f t="shared" ca="1" si="4058"/>
        <v>11798.241839999997</v>
      </c>
      <c r="BB168" s="77">
        <f t="shared" ca="1" si="4058"/>
        <v>11798.241839999997</v>
      </c>
      <c r="BC168" s="77">
        <f t="shared" ca="1" si="4058"/>
        <v>11798.241839999997</v>
      </c>
      <c r="BD168" s="77">
        <f t="shared" ca="1" si="4058"/>
        <v>11798.241839999997</v>
      </c>
      <c r="BE168" s="77">
        <f t="shared" ca="1" si="4058"/>
        <v>11798.241839999997</v>
      </c>
      <c r="BF168" s="77">
        <f t="shared" ca="1" si="4058"/>
        <v>11798.241839999997</v>
      </c>
      <c r="BG168" s="77">
        <f t="shared" ca="1" si="4058"/>
        <v>11798.241839999997</v>
      </c>
      <c r="BH168" s="77">
        <f t="shared" ca="1" si="4058"/>
        <v>11798.241839999997</v>
      </c>
      <c r="BI168" s="77">
        <f t="shared" ca="1" si="4058"/>
        <v>11798.241839999997</v>
      </c>
      <c r="BJ168" s="77">
        <f t="shared" ca="1" si="4058"/>
        <v>11798.241839999997</v>
      </c>
      <c r="BK168" s="77">
        <f t="shared" ca="1" si="4058"/>
        <v>11798.241839999997</v>
      </c>
      <c r="BL168" s="77">
        <f t="shared" ca="1" si="4058"/>
        <v>11798.241839999997</v>
      </c>
      <c r="BM168" s="77">
        <f t="shared" ca="1" si="4058"/>
        <v>11798.241839999997</v>
      </c>
      <c r="BN168" s="77">
        <f t="shared" ref="BN168:DY168" ca="1" si="4059">BN133</f>
        <v>11798.241839999997</v>
      </c>
      <c r="BO168" s="77">
        <f t="shared" ca="1" si="4059"/>
        <v>11798.241839999997</v>
      </c>
      <c r="BP168" s="77">
        <f t="shared" ca="1" si="4059"/>
        <v>11798.241839999997</v>
      </c>
      <c r="BQ168" s="77">
        <f t="shared" ca="1" si="4059"/>
        <v>11798.241839999997</v>
      </c>
      <c r="BR168" s="77">
        <f t="shared" ca="1" si="4059"/>
        <v>11798.241839999997</v>
      </c>
      <c r="BS168" s="77">
        <f t="shared" ca="1" si="4059"/>
        <v>11798.241839999997</v>
      </c>
      <c r="BT168" s="77">
        <f t="shared" ca="1" si="4059"/>
        <v>11798.241839999997</v>
      </c>
      <c r="BU168" s="77">
        <f t="shared" ca="1" si="4059"/>
        <v>11798.241839999997</v>
      </c>
      <c r="BV168" s="77">
        <f t="shared" ca="1" si="4059"/>
        <v>11798.241839999997</v>
      </c>
      <c r="BW168" s="77">
        <f t="shared" ca="1" si="4059"/>
        <v>11798.241839999997</v>
      </c>
      <c r="BX168" s="77">
        <f t="shared" ca="1" si="4059"/>
        <v>11798.241839999997</v>
      </c>
      <c r="BY168" s="77">
        <f t="shared" ca="1" si="4059"/>
        <v>11798.241839999997</v>
      </c>
      <c r="BZ168" s="77">
        <f t="shared" ca="1" si="4059"/>
        <v>11798.241839999997</v>
      </c>
      <c r="CA168" s="77">
        <f t="shared" ca="1" si="4059"/>
        <v>11798.241839999997</v>
      </c>
      <c r="CB168" s="77">
        <f t="shared" ca="1" si="4059"/>
        <v>11798.241839999997</v>
      </c>
      <c r="CC168" s="77">
        <f t="shared" ca="1" si="4059"/>
        <v>11798.241839999997</v>
      </c>
      <c r="CD168" s="77">
        <f t="shared" ca="1" si="4059"/>
        <v>11798.241839999997</v>
      </c>
      <c r="CE168" s="77">
        <f t="shared" ca="1" si="4059"/>
        <v>11798.241839999997</v>
      </c>
      <c r="CF168" s="77">
        <f t="shared" ca="1" si="4059"/>
        <v>11798.241839999997</v>
      </c>
      <c r="CG168" s="77">
        <f t="shared" ca="1" si="4059"/>
        <v>11798.241839999997</v>
      </c>
      <c r="CH168" s="77">
        <f t="shared" ca="1" si="4059"/>
        <v>11798.241839999997</v>
      </c>
      <c r="CI168" s="77">
        <f t="shared" ca="1" si="4059"/>
        <v>11798.241839999997</v>
      </c>
      <c r="CJ168" s="77">
        <f t="shared" ca="1" si="4059"/>
        <v>11798.241839999997</v>
      </c>
      <c r="CK168" s="77">
        <f t="shared" ca="1" si="4059"/>
        <v>11798.241839999997</v>
      </c>
      <c r="CL168" s="77">
        <f t="shared" ca="1" si="4059"/>
        <v>11798.241839999997</v>
      </c>
      <c r="CM168" s="77">
        <f t="shared" ca="1" si="4059"/>
        <v>11798.241839999997</v>
      </c>
      <c r="CN168" s="77">
        <f t="shared" ca="1" si="4059"/>
        <v>11798.241839999997</v>
      </c>
      <c r="CO168" s="77">
        <f t="shared" ca="1" si="4059"/>
        <v>11798.241839999997</v>
      </c>
      <c r="CP168" s="77">
        <f t="shared" ca="1" si="4059"/>
        <v>11798.241839999997</v>
      </c>
      <c r="CQ168" s="77">
        <f t="shared" ca="1" si="4059"/>
        <v>11798.241839999997</v>
      </c>
      <c r="CR168" s="77">
        <f t="shared" ca="1" si="4059"/>
        <v>11798.241839999997</v>
      </c>
      <c r="CS168" s="77">
        <f t="shared" ca="1" si="4059"/>
        <v>11798.241839999997</v>
      </c>
      <c r="CT168" s="77">
        <f t="shared" ca="1" si="4059"/>
        <v>11798.241839999997</v>
      </c>
      <c r="CU168" s="77">
        <f t="shared" ca="1" si="4059"/>
        <v>11798.241839999997</v>
      </c>
      <c r="CV168" s="77">
        <f t="shared" ca="1" si="4059"/>
        <v>11798.241839999997</v>
      </c>
      <c r="CW168" s="77">
        <f t="shared" ca="1" si="4059"/>
        <v>11798.241839999997</v>
      </c>
      <c r="CX168" s="77">
        <f t="shared" ca="1" si="4059"/>
        <v>11798.241839999997</v>
      </c>
      <c r="CY168" s="77">
        <f t="shared" ca="1" si="4059"/>
        <v>11798.241839999997</v>
      </c>
      <c r="CZ168" s="77">
        <f t="shared" ca="1" si="4059"/>
        <v>11798.241839999997</v>
      </c>
      <c r="DA168" s="77">
        <f t="shared" ca="1" si="4059"/>
        <v>11798.241839999997</v>
      </c>
      <c r="DB168" s="77">
        <f t="shared" ca="1" si="4059"/>
        <v>11798.241839999997</v>
      </c>
      <c r="DC168" s="77">
        <f t="shared" ca="1" si="4059"/>
        <v>11798.241839999997</v>
      </c>
      <c r="DD168" s="77">
        <f t="shared" ca="1" si="4059"/>
        <v>11798.241839999997</v>
      </c>
      <c r="DE168" s="77">
        <f t="shared" ca="1" si="4059"/>
        <v>11798.241839999997</v>
      </c>
      <c r="DF168" s="77">
        <f t="shared" ca="1" si="4059"/>
        <v>11798.241839999997</v>
      </c>
      <c r="DG168" s="77">
        <f t="shared" ca="1" si="4059"/>
        <v>11798.241839999997</v>
      </c>
      <c r="DH168" s="77">
        <f t="shared" ca="1" si="4059"/>
        <v>11798.241839999997</v>
      </c>
      <c r="DI168" s="77">
        <f t="shared" ca="1" si="4059"/>
        <v>11798.241839999997</v>
      </c>
      <c r="DJ168" s="77">
        <f t="shared" ca="1" si="4059"/>
        <v>11798.241839999997</v>
      </c>
      <c r="DK168" s="77">
        <f t="shared" ca="1" si="4059"/>
        <v>11798.241839999997</v>
      </c>
      <c r="DL168" s="77">
        <f t="shared" ca="1" si="4059"/>
        <v>11798.241839999997</v>
      </c>
      <c r="DM168" s="77">
        <f t="shared" ca="1" si="4059"/>
        <v>11798.241839999997</v>
      </c>
      <c r="DN168" s="77">
        <f t="shared" ca="1" si="4059"/>
        <v>11798.241839999997</v>
      </c>
      <c r="DO168" s="77">
        <f t="shared" ca="1" si="4059"/>
        <v>11798.241839999997</v>
      </c>
      <c r="DP168" s="77">
        <f t="shared" ca="1" si="4059"/>
        <v>11798.241839999997</v>
      </c>
      <c r="DQ168" s="77">
        <f t="shared" ca="1" si="4059"/>
        <v>-8246.7564469873305</v>
      </c>
      <c r="DR168" s="77">
        <f t="shared" ca="1" si="4059"/>
        <v>-8246.7564469873305</v>
      </c>
      <c r="DS168" s="77">
        <f t="shared" ca="1" si="4059"/>
        <v>-8246.7564469873305</v>
      </c>
      <c r="DT168" s="77">
        <f t="shared" ca="1" si="4059"/>
        <v>-8246.7564469873305</v>
      </c>
      <c r="DU168" s="77">
        <f t="shared" ca="1" si="4059"/>
        <v>-8246.7564469873305</v>
      </c>
      <c r="DV168" s="77">
        <f t="shared" ca="1" si="4059"/>
        <v>-8246.7564469873305</v>
      </c>
      <c r="DW168" s="77">
        <f t="shared" ca="1" si="4059"/>
        <v>-8246.7564469873305</v>
      </c>
      <c r="DX168" s="77">
        <f t="shared" ca="1" si="4059"/>
        <v>-8246.7564469873305</v>
      </c>
      <c r="DY168" s="77">
        <f t="shared" ca="1" si="4059"/>
        <v>-8246.7564469873305</v>
      </c>
      <c r="DZ168" s="77">
        <f t="shared" ref="DZ168:GK168" ca="1" si="4060">DZ133</f>
        <v>-8246.7564469873305</v>
      </c>
      <c r="EA168" s="77">
        <f t="shared" ca="1" si="4060"/>
        <v>-8246.7564469873305</v>
      </c>
      <c r="EB168" s="77">
        <f t="shared" ca="1" si="4060"/>
        <v>-8246.7564469873305</v>
      </c>
      <c r="EC168" s="77">
        <f t="shared" ca="1" si="4060"/>
        <v>-8246.7564469873305</v>
      </c>
      <c r="ED168" s="77">
        <f t="shared" ca="1" si="4060"/>
        <v>-8246.7564469873305</v>
      </c>
      <c r="EE168" s="77">
        <f t="shared" ca="1" si="4060"/>
        <v>-8246.7564469873305</v>
      </c>
      <c r="EF168" s="77">
        <f t="shared" ca="1" si="4060"/>
        <v>-8246.7564469873305</v>
      </c>
      <c r="EG168" s="77">
        <f t="shared" ca="1" si="4060"/>
        <v>-8246.7564469873305</v>
      </c>
      <c r="EH168" s="77">
        <f t="shared" ca="1" si="4060"/>
        <v>-8246.7564469873305</v>
      </c>
      <c r="EI168" s="77">
        <f t="shared" ca="1" si="4060"/>
        <v>-8246.7564469873305</v>
      </c>
      <c r="EJ168" s="77">
        <f t="shared" ca="1" si="4060"/>
        <v>-8246.7564469873305</v>
      </c>
      <c r="EK168" s="77">
        <f t="shared" ca="1" si="4060"/>
        <v>-8246.7564469873305</v>
      </c>
      <c r="EL168" s="77">
        <f t="shared" ca="1" si="4060"/>
        <v>-8246.7564469873305</v>
      </c>
      <c r="EM168" s="77">
        <f t="shared" ca="1" si="4060"/>
        <v>-8246.7564469873305</v>
      </c>
      <c r="EN168" s="77">
        <f t="shared" ca="1" si="4060"/>
        <v>-8246.7564469873305</v>
      </c>
      <c r="EO168" s="77">
        <f t="shared" ca="1" si="4060"/>
        <v>-8246.7564469873305</v>
      </c>
      <c r="EP168" s="77">
        <f t="shared" ca="1" si="4060"/>
        <v>-8246.7564469873305</v>
      </c>
      <c r="EQ168" s="77">
        <f t="shared" ca="1" si="4060"/>
        <v>-8246.7564469873305</v>
      </c>
      <c r="ER168" s="77">
        <f t="shared" ca="1" si="4060"/>
        <v>-8246.7564469873305</v>
      </c>
      <c r="ES168" s="77">
        <f t="shared" ca="1" si="4060"/>
        <v>-8246.7564469873305</v>
      </c>
      <c r="ET168" s="77">
        <f t="shared" ca="1" si="4060"/>
        <v>-8246.7564469873305</v>
      </c>
      <c r="EU168" s="77">
        <f t="shared" ca="1" si="4060"/>
        <v>-8246.7564469873305</v>
      </c>
      <c r="EV168" s="77">
        <f t="shared" ca="1" si="4060"/>
        <v>-8246.7564469873305</v>
      </c>
      <c r="EW168" s="77">
        <f t="shared" ca="1" si="4060"/>
        <v>-8246.7564469873305</v>
      </c>
      <c r="EX168" s="77">
        <f t="shared" ca="1" si="4060"/>
        <v>-8246.7564469873305</v>
      </c>
      <c r="EY168" s="77">
        <f t="shared" ca="1" si="4060"/>
        <v>-8246.7564469873305</v>
      </c>
      <c r="EZ168" s="77">
        <f t="shared" ca="1" si="4060"/>
        <v>-8246.7564469873305</v>
      </c>
      <c r="FA168" s="77">
        <f t="shared" ca="1" si="4060"/>
        <v>-8246.7564469873305</v>
      </c>
      <c r="FB168" s="77">
        <f t="shared" ca="1" si="4060"/>
        <v>-8246.7564469873305</v>
      </c>
      <c r="FC168" s="77">
        <f t="shared" ca="1" si="4060"/>
        <v>-8246.7564469873305</v>
      </c>
      <c r="FD168" s="77">
        <f t="shared" ca="1" si="4060"/>
        <v>-8246.7564469873305</v>
      </c>
      <c r="FE168" s="77">
        <f t="shared" ca="1" si="4060"/>
        <v>-8246.7564469873305</v>
      </c>
      <c r="FF168" s="77">
        <f t="shared" ca="1" si="4060"/>
        <v>-8246.7564469873305</v>
      </c>
      <c r="FG168" s="77">
        <f t="shared" ca="1" si="4060"/>
        <v>-8246.7564469873305</v>
      </c>
      <c r="FH168" s="77">
        <f t="shared" ca="1" si="4060"/>
        <v>-8246.7564469873305</v>
      </c>
      <c r="FI168" s="77">
        <f t="shared" ca="1" si="4060"/>
        <v>-8246.7564469873305</v>
      </c>
      <c r="FJ168" s="77">
        <f t="shared" ca="1" si="4060"/>
        <v>-8246.7564469873305</v>
      </c>
      <c r="FK168" s="77">
        <f t="shared" ca="1" si="4060"/>
        <v>-8246.7564469873305</v>
      </c>
      <c r="FL168" s="77">
        <f t="shared" ca="1" si="4060"/>
        <v>-8246.7564469873305</v>
      </c>
      <c r="FM168" s="77">
        <f t="shared" ca="1" si="4060"/>
        <v>-8246.7564469873305</v>
      </c>
      <c r="FN168" s="77">
        <f t="shared" ca="1" si="4060"/>
        <v>-8246.7564469873305</v>
      </c>
      <c r="FO168" s="77">
        <f t="shared" ca="1" si="4060"/>
        <v>-8246.7564469873305</v>
      </c>
      <c r="FP168" s="77">
        <f t="shared" ca="1" si="4060"/>
        <v>-8246.7564469873305</v>
      </c>
      <c r="FQ168" s="77">
        <f t="shared" ca="1" si="4060"/>
        <v>-8246.7564469873305</v>
      </c>
      <c r="FR168" s="77">
        <f t="shared" ca="1" si="4060"/>
        <v>-8246.7564469873305</v>
      </c>
      <c r="FS168" s="77">
        <f t="shared" ca="1" si="4060"/>
        <v>-8246.7564469873305</v>
      </c>
      <c r="FT168" s="77">
        <f t="shared" ca="1" si="4060"/>
        <v>-8246.7564469873305</v>
      </c>
      <c r="FU168" s="77">
        <f t="shared" ca="1" si="4060"/>
        <v>-8246.7564469873305</v>
      </c>
      <c r="FV168" s="77">
        <f t="shared" ca="1" si="4060"/>
        <v>-8246.7564469873305</v>
      </c>
      <c r="FW168" s="77">
        <f t="shared" ca="1" si="4060"/>
        <v>-8246.7564469873305</v>
      </c>
      <c r="FX168" s="77">
        <f t="shared" ca="1" si="4060"/>
        <v>-8246.7564469873305</v>
      </c>
      <c r="FY168" s="77">
        <f t="shared" ca="1" si="4060"/>
        <v>-8246.7564469873305</v>
      </c>
      <c r="FZ168" s="77">
        <f t="shared" ca="1" si="4060"/>
        <v>-8246.7564469873305</v>
      </c>
      <c r="GA168" s="77">
        <f t="shared" ca="1" si="4060"/>
        <v>-8246.7564469873305</v>
      </c>
      <c r="GB168" s="77">
        <f t="shared" ca="1" si="4060"/>
        <v>-8246.7564469873305</v>
      </c>
      <c r="GC168" s="77">
        <f t="shared" ca="1" si="4060"/>
        <v>-8246.7564469873305</v>
      </c>
      <c r="GD168" s="77">
        <f t="shared" ca="1" si="4060"/>
        <v>-8246.7564469873305</v>
      </c>
      <c r="GE168" s="77">
        <f t="shared" ca="1" si="4060"/>
        <v>-8246.7564469873305</v>
      </c>
      <c r="GF168" s="77">
        <f t="shared" ca="1" si="4060"/>
        <v>-8246.7564469873305</v>
      </c>
      <c r="GG168" s="77">
        <f t="shared" ca="1" si="4060"/>
        <v>-8246.7564469873305</v>
      </c>
      <c r="GH168" s="77">
        <f t="shared" ca="1" si="4060"/>
        <v>-8246.7564469873305</v>
      </c>
      <c r="GI168" s="77">
        <f t="shared" ca="1" si="4060"/>
        <v>-8246.7564469873305</v>
      </c>
      <c r="GJ168" s="77">
        <f t="shared" ca="1" si="4060"/>
        <v>-8246.7564469873305</v>
      </c>
      <c r="GK168" s="77">
        <f t="shared" ca="1" si="4060"/>
        <v>-8246.7564469873305</v>
      </c>
      <c r="GL168" s="77">
        <f t="shared" ref="GL168:HI168" ca="1" si="4061">GL133</f>
        <v>-8246.7564469873305</v>
      </c>
      <c r="GM168" s="77">
        <f t="shared" ca="1" si="4061"/>
        <v>-8246.7564469873305</v>
      </c>
      <c r="GN168" s="77">
        <f t="shared" ca="1" si="4061"/>
        <v>-8246.7564469873305</v>
      </c>
      <c r="GO168" s="77">
        <f t="shared" ca="1" si="4061"/>
        <v>-8246.7564469873305</v>
      </c>
      <c r="GP168" s="77">
        <f t="shared" ca="1" si="4061"/>
        <v>-8246.7564469873305</v>
      </c>
      <c r="GQ168" s="77">
        <f t="shared" ca="1" si="4061"/>
        <v>-8246.7564469873305</v>
      </c>
      <c r="GR168" s="77">
        <f t="shared" ca="1" si="4061"/>
        <v>-8246.7564469873305</v>
      </c>
      <c r="GS168" s="77">
        <f t="shared" ca="1" si="4061"/>
        <v>-8246.7564469873305</v>
      </c>
      <c r="GT168" s="77">
        <f t="shared" ca="1" si="4061"/>
        <v>-8246.7564469873305</v>
      </c>
      <c r="GU168" s="77">
        <f t="shared" ca="1" si="4061"/>
        <v>-8246.7564469873305</v>
      </c>
      <c r="GV168" s="77">
        <f t="shared" ca="1" si="4061"/>
        <v>-8246.7564469873305</v>
      </c>
      <c r="GW168" s="77">
        <f t="shared" ca="1" si="4061"/>
        <v>-8246.7564469873305</v>
      </c>
      <c r="GX168" s="77">
        <f t="shared" ca="1" si="4061"/>
        <v>-8246.7564469873305</v>
      </c>
      <c r="GY168" s="77">
        <f t="shared" ca="1" si="4061"/>
        <v>-8246.7564469873305</v>
      </c>
      <c r="GZ168" s="77">
        <f t="shared" ca="1" si="4061"/>
        <v>-8246.7564469873305</v>
      </c>
      <c r="HA168" s="77">
        <f t="shared" ca="1" si="4061"/>
        <v>-8246.7564469873305</v>
      </c>
      <c r="HB168" s="77">
        <f t="shared" ca="1" si="4061"/>
        <v>-8246.7564469873305</v>
      </c>
      <c r="HC168" s="77">
        <f t="shared" ca="1" si="4061"/>
        <v>-8246.7564469873305</v>
      </c>
      <c r="HD168" s="77">
        <f t="shared" ca="1" si="4061"/>
        <v>-8246.7564469873305</v>
      </c>
      <c r="HE168" s="77">
        <f t="shared" ca="1" si="4061"/>
        <v>-8246.7564469873305</v>
      </c>
      <c r="HF168" s="77">
        <f t="shared" ca="1" si="4061"/>
        <v>-8246.7564469873305</v>
      </c>
      <c r="HG168" s="77">
        <f t="shared" ca="1" si="4061"/>
        <v>-8246.7564469873305</v>
      </c>
      <c r="HH168" s="77">
        <f t="shared" ca="1" si="4061"/>
        <v>-8246.7564469873305</v>
      </c>
      <c r="HI168" s="77">
        <f t="shared" ca="1" si="4061"/>
        <v>-8246.7564469873305</v>
      </c>
      <c r="HJ168" s="77">
        <f t="shared" ref="HJ168:IG168" ca="1" si="4062">HJ133</f>
        <v>-8246.7564469873305</v>
      </c>
      <c r="HK168" s="77">
        <f t="shared" ca="1" si="4062"/>
        <v>-8246.7564469873305</v>
      </c>
      <c r="HL168" s="77">
        <f t="shared" ca="1" si="4062"/>
        <v>-8246.7564469873305</v>
      </c>
      <c r="HM168" s="77">
        <f t="shared" ca="1" si="4062"/>
        <v>-8246.7564469873305</v>
      </c>
      <c r="HN168" s="77">
        <f t="shared" ca="1" si="4062"/>
        <v>-8246.7564469873305</v>
      </c>
      <c r="HO168" s="77">
        <f t="shared" ca="1" si="4062"/>
        <v>-8246.7564469873305</v>
      </c>
      <c r="HP168" s="77">
        <f t="shared" ca="1" si="4062"/>
        <v>-8246.7564469873305</v>
      </c>
      <c r="HQ168" s="77">
        <f t="shared" ca="1" si="4062"/>
        <v>-8246.7564469873305</v>
      </c>
      <c r="HR168" s="77">
        <f t="shared" ca="1" si="4062"/>
        <v>-8246.7564469873305</v>
      </c>
      <c r="HS168" s="77">
        <f t="shared" ca="1" si="4062"/>
        <v>-8246.7564469873305</v>
      </c>
      <c r="HT168" s="77">
        <f t="shared" ca="1" si="4062"/>
        <v>-8246.7564469873305</v>
      </c>
      <c r="HU168" s="77">
        <f t="shared" ca="1" si="4062"/>
        <v>-8853.2746889027221</v>
      </c>
      <c r="HV168" s="77">
        <f t="shared" ca="1" si="4062"/>
        <v>-8853.2746889027221</v>
      </c>
      <c r="HW168" s="77">
        <f t="shared" ca="1" si="4062"/>
        <v>-8853.2746889027221</v>
      </c>
      <c r="HX168" s="77">
        <f t="shared" ca="1" si="4062"/>
        <v>-8853.2746889027221</v>
      </c>
      <c r="HY168" s="77">
        <f t="shared" ca="1" si="4062"/>
        <v>-8853.2746889027221</v>
      </c>
      <c r="HZ168" s="77">
        <f t="shared" ca="1" si="4062"/>
        <v>-8853.2746889027221</v>
      </c>
      <c r="IA168" s="77">
        <f t="shared" ca="1" si="4062"/>
        <v>-8853.2746889027221</v>
      </c>
      <c r="IB168" s="77">
        <f t="shared" ca="1" si="4062"/>
        <v>-8853.2746889027221</v>
      </c>
      <c r="IC168" s="77">
        <f t="shared" ca="1" si="4062"/>
        <v>-8853.2746889027221</v>
      </c>
      <c r="ID168" s="77">
        <f t="shared" ca="1" si="4062"/>
        <v>-8853.2746889027221</v>
      </c>
      <c r="IE168" s="77">
        <f t="shared" ca="1" si="4062"/>
        <v>-8853.2746889027221</v>
      </c>
      <c r="IF168" s="77">
        <f t="shared" ca="1" si="4062"/>
        <v>-8853.2746889027221</v>
      </c>
      <c r="IG168" s="77">
        <f t="shared" ca="1" si="4062"/>
        <v>-8853.2746889027221</v>
      </c>
    </row>
    <row r="169" spans="1:241" ht="12" x14ac:dyDescent="0.2">
      <c r="A169" s="142" t="s">
        <v>199</v>
      </c>
      <c r="B169" s="77">
        <f t="shared" ref="B169:BM169" si="4063">B137</f>
        <v>2359.6483679999997</v>
      </c>
      <c r="C169" s="77">
        <f t="shared" ca="1" si="4063"/>
        <v>2359.6483679999997</v>
      </c>
      <c r="D169" s="77">
        <f t="shared" ca="1" si="4063"/>
        <v>2359.6483679999997</v>
      </c>
      <c r="E169" s="77">
        <f t="shared" ca="1" si="4063"/>
        <v>2359.6483679999997</v>
      </c>
      <c r="F169" s="77">
        <f t="shared" ca="1" si="4063"/>
        <v>2359.6483679999997</v>
      </c>
      <c r="G169" s="77">
        <f t="shared" ca="1" si="4063"/>
        <v>2359.6483679999997</v>
      </c>
      <c r="H169" s="77">
        <f t="shared" ca="1" si="4063"/>
        <v>2359.6483679999997</v>
      </c>
      <c r="I169" s="77">
        <f t="shared" ca="1" si="4063"/>
        <v>2359.6483679999997</v>
      </c>
      <c r="J169" s="77">
        <f t="shared" ca="1" si="4063"/>
        <v>2359.6483679999997</v>
      </c>
      <c r="K169" s="77">
        <f t="shared" ca="1" si="4063"/>
        <v>2359.6483679999997</v>
      </c>
      <c r="L169" s="77">
        <f t="shared" ca="1" si="4063"/>
        <v>2359.6483679999997</v>
      </c>
      <c r="M169" s="77">
        <f t="shared" ca="1" si="4063"/>
        <v>2359.6483679999997</v>
      </c>
      <c r="N169" s="77">
        <f t="shared" ca="1" si="4063"/>
        <v>2359.6483679999997</v>
      </c>
      <c r="O169" s="77">
        <f t="shared" ca="1" si="4063"/>
        <v>2359.6483679999997</v>
      </c>
      <c r="P169" s="77">
        <f t="shared" ca="1" si="4063"/>
        <v>2359.6483679999997</v>
      </c>
      <c r="Q169" s="77">
        <f t="shared" ca="1" si="4063"/>
        <v>2359.6483679999997</v>
      </c>
      <c r="R169" s="77">
        <f t="shared" ca="1" si="4063"/>
        <v>2359.6483679999997</v>
      </c>
      <c r="S169" s="77">
        <f t="shared" ca="1" si="4063"/>
        <v>2359.6483679999997</v>
      </c>
      <c r="T169" s="77">
        <f t="shared" ca="1" si="4063"/>
        <v>2359.6483679999997</v>
      </c>
      <c r="U169" s="77">
        <f t="shared" ca="1" si="4063"/>
        <v>2359.6483679999997</v>
      </c>
      <c r="V169" s="77">
        <f t="shared" ca="1" si="4063"/>
        <v>2359.6483679999997</v>
      </c>
      <c r="W169" s="77">
        <f t="shared" ca="1" si="4063"/>
        <v>2359.6483679999997</v>
      </c>
      <c r="X169" s="77">
        <f t="shared" ca="1" si="4063"/>
        <v>2359.6483679999997</v>
      </c>
      <c r="Y169" s="77">
        <f t="shared" ca="1" si="4063"/>
        <v>2359.6483679999997</v>
      </c>
      <c r="Z169" s="77">
        <f t="shared" ca="1" si="4063"/>
        <v>2359.6483679999997</v>
      </c>
      <c r="AA169" s="77">
        <f t="shared" ca="1" si="4063"/>
        <v>2359.6483679999997</v>
      </c>
      <c r="AB169" s="77">
        <f t="shared" ca="1" si="4063"/>
        <v>2359.6483679999997</v>
      </c>
      <c r="AC169" s="77">
        <f t="shared" ca="1" si="4063"/>
        <v>2359.6483679999997</v>
      </c>
      <c r="AD169" s="77">
        <f t="shared" ca="1" si="4063"/>
        <v>2359.6483679999997</v>
      </c>
      <c r="AE169" s="77">
        <f t="shared" ca="1" si="4063"/>
        <v>2359.6483679999997</v>
      </c>
      <c r="AF169" s="77">
        <f t="shared" ca="1" si="4063"/>
        <v>2359.6483679999997</v>
      </c>
      <c r="AG169" s="77">
        <f t="shared" ca="1" si="4063"/>
        <v>2359.6483679999997</v>
      </c>
      <c r="AH169" s="77">
        <f t="shared" ca="1" si="4063"/>
        <v>2359.6483679999997</v>
      </c>
      <c r="AI169" s="77">
        <f t="shared" ca="1" si="4063"/>
        <v>2359.6483679999997</v>
      </c>
      <c r="AJ169" s="77">
        <f t="shared" ca="1" si="4063"/>
        <v>2359.6483679999997</v>
      </c>
      <c r="AK169" s="77">
        <f t="shared" ca="1" si="4063"/>
        <v>2359.6483679999997</v>
      </c>
      <c r="AL169" s="77">
        <f t="shared" ca="1" si="4063"/>
        <v>2359.6483679999997</v>
      </c>
      <c r="AM169" s="77">
        <f t="shared" ca="1" si="4063"/>
        <v>2359.6483679999997</v>
      </c>
      <c r="AN169" s="77">
        <f t="shared" ca="1" si="4063"/>
        <v>2359.6483679999997</v>
      </c>
      <c r="AO169" s="77">
        <f t="shared" ca="1" si="4063"/>
        <v>2359.6483679999997</v>
      </c>
      <c r="AP169" s="77">
        <f t="shared" ca="1" si="4063"/>
        <v>2359.6483679999997</v>
      </c>
      <c r="AQ169" s="77">
        <f t="shared" ca="1" si="4063"/>
        <v>2359.6483679999997</v>
      </c>
      <c r="AR169" s="77">
        <f t="shared" ca="1" si="4063"/>
        <v>2359.6483679999997</v>
      </c>
      <c r="AS169" s="77">
        <f t="shared" ca="1" si="4063"/>
        <v>2359.6483679999997</v>
      </c>
      <c r="AT169" s="77">
        <f t="shared" ca="1" si="4063"/>
        <v>2359.6483679999997</v>
      </c>
      <c r="AU169" s="77">
        <f t="shared" ca="1" si="4063"/>
        <v>2359.6483679999997</v>
      </c>
      <c r="AV169" s="77">
        <f t="shared" ca="1" si="4063"/>
        <v>2359.6483679999997</v>
      </c>
      <c r="AW169" s="77">
        <f t="shared" ca="1" si="4063"/>
        <v>2359.6483679999997</v>
      </c>
      <c r="AX169" s="77">
        <f t="shared" ca="1" si="4063"/>
        <v>2359.6483679999997</v>
      </c>
      <c r="AY169" s="77">
        <f t="shared" ca="1" si="4063"/>
        <v>2359.6483679999997</v>
      </c>
      <c r="AZ169" s="77">
        <f t="shared" ca="1" si="4063"/>
        <v>2359.6483679999997</v>
      </c>
      <c r="BA169" s="77">
        <f t="shared" ca="1" si="4063"/>
        <v>2359.6483679999997</v>
      </c>
      <c r="BB169" s="77">
        <f t="shared" ca="1" si="4063"/>
        <v>2359.6483679999997</v>
      </c>
      <c r="BC169" s="77">
        <f t="shared" ca="1" si="4063"/>
        <v>2359.6483679999997</v>
      </c>
      <c r="BD169" s="77">
        <f t="shared" ca="1" si="4063"/>
        <v>2359.6483679999997</v>
      </c>
      <c r="BE169" s="77">
        <f t="shared" ca="1" si="4063"/>
        <v>2359.6483679999997</v>
      </c>
      <c r="BF169" s="77">
        <f t="shared" ca="1" si="4063"/>
        <v>2359.6483679999997</v>
      </c>
      <c r="BG169" s="77">
        <f t="shared" ca="1" si="4063"/>
        <v>2359.6483679999997</v>
      </c>
      <c r="BH169" s="77">
        <f t="shared" ca="1" si="4063"/>
        <v>2359.6483679999997</v>
      </c>
      <c r="BI169" s="77">
        <f t="shared" ca="1" si="4063"/>
        <v>2359.6483679999997</v>
      </c>
      <c r="BJ169" s="77">
        <f t="shared" ca="1" si="4063"/>
        <v>2359.6483679999997</v>
      </c>
      <c r="BK169" s="77">
        <f t="shared" ca="1" si="4063"/>
        <v>2359.6483679999997</v>
      </c>
      <c r="BL169" s="77">
        <f t="shared" ca="1" si="4063"/>
        <v>2359.6483679999997</v>
      </c>
      <c r="BM169" s="77">
        <f t="shared" ca="1" si="4063"/>
        <v>2359.6483679999997</v>
      </c>
      <c r="BN169" s="77">
        <f t="shared" ref="BN169:DY169" ca="1" si="4064">BN137</f>
        <v>2359.6483679999997</v>
      </c>
      <c r="BO169" s="77">
        <f t="shared" ca="1" si="4064"/>
        <v>2359.6483679999997</v>
      </c>
      <c r="BP169" s="77">
        <f t="shared" ca="1" si="4064"/>
        <v>2359.6483679999997</v>
      </c>
      <c r="BQ169" s="77">
        <f t="shared" ca="1" si="4064"/>
        <v>2359.6483679999997</v>
      </c>
      <c r="BR169" s="77">
        <f t="shared" ca="1" si="4064"/>
        <v>2359.6483679999997</v>
      </c>
      <c r="BS169" s="77">
        <f t="shared" ca="1" si="4064"/>
        <v>2359.6483679999997</v>
      </c>
      <c r="BT169" s="77">
        <f t="shared" ca="1" si="4064"/>
        <v>2359.6483679999997</v>
      </c>
      <c r="BU169" s="77">
        <f t="shared" ca="1" si="4064"/>
        <v>2359.6483679999997</v>
      </c>
      <c r="BV169" s="77">
        <f t="shared" ca="1" si="4064"/>
        <v>2359.6483679999997</v>
      </c>
      <c r="BW169" s="77">
        <f t="shared" ca="1" si="4064"/>
        <v>2359.6483679999997</v>
      </c>
      <c r="BX169" s="77">
        <f t="shared" ca="1" si="4064"/>
        <v>2359.6483679999997</v>
      </c>
      <c r="BY169" s="77">
        <f t="shared" ca="1" si="4064"/>
        <v>2359.6483679999997</v>
      </c>
      <c r="BZ169" s="77">
        <f t="shared" ca="1" si="4064"/>
        <v>2359.6483679999997</v>
      </c>
      <c r="CA169" s="77">
        <f t="shared" ca="1" si="4064"/>
        <v>2359.6483679999997</v>
      </c>
      <c r="CB169" s="77">
        <f t="shared" ca="1" si="4064"/>
        <v>2359.6483679999997</v>
      </c>
      <c r="CC169" s="77">
        <f t="shared" ca="1" si="4064"/>
        <v>2359.6483679999997</v>
      </c>
      <c r="CD169" s="77">
        <f t="shared" ca="1" si="4064"/>
        <v>2359.6483679999997</v>
      </c>
      <c r="CE169" s="77">
        <f t="shared" ca="1" si="4064"/>
        <v>2359.6483679999997</v>
      </c>
      <c r="CF169" s="77">
        <f t="shared" ca="1" si="4064"/>
        <v>2359.6483679999997</v>
      </c>
      <c r="CG169" s="77">
        <f t="shared" ca="1" si="4064"/>
        <v>2359.6483679999997</v>
      </c>
      <c r="CH169" s="77">
        <f t="shared" ca="1" si="4064"/>
        <v>2359.6483679999997</v>
      </c>
      <c r="CI169" s="77">
        <f t="shared" ca="1" si="4064"/>
        <v>2359.6483679999997</v>
      </c>
      <c r="CJ169" s="77">
        <f t="shared" ca="1" si="4064"/>
        <v>2359.6483679999997</v>
      </c>
      <c r="CK169" s="77">
        <f t="shared" ca="1" si="4064"/>
        <v>2359.6483679999997</v>
      </c>
      <c r="CL169" s="77">
        <f t="shared" ca="1" si="4064"/>
        <v>2359.6483679999997</v>
      </c>
      <c r="CM169" s="77">
        <f t="shared" ca="1" si="4064"/>
        <v>2359.6483679999997</v>
      </c>
      <c r="CN169" s="77">
        <f t="shared" ca="1" si="4064"/>
        <v>2359.6483679999997</v>
      </c>
      <c r="CO169" s="77">
        <f t="shared" ca="1" si="4064"/>
        <v>2359.6483679999997</v>
      </c>
      <c r="CP169" s="77">
        <f t="shared" ca="1" si="4064"/>
        <v>2359.6483679999997</v>
      </c>
      <c r="CQ169" s="77">
        <f t="shared" ca="1" si="4064"/>
        <v>2359.6483679999997</v>
      </c>
      <c r="CR169" s="77">
        <f t="shared" ca="1" si="4064"/>
        <v>2359.6483679999997</v>
      </c>
      <c r="CS169" s="77">
        <f t="shared" ca="1" si="4064"/>
        <v>2359.6483679999997</v>
      </c>
      <c r="CT169" s="77">
        <f t="shared" ca="1" si="4064"/>
        <v>2359.6483679999997</v>
      </c>
      <c r="CU169" s="77">
        <f t="shared" ca="1" si="4064"/>
        <v>2359.6483679999997</v>
      </c>
      <c r="CV169" s="77">
        <f t="shared" ca="1" si="4064"/>
        <v>2359.6483679999997</v>
      </c>
      <c r="CW169" s="77">
        <f t="shared" ca="1" si="4064"/>
        <v>2359.6483679999997</v>
      </c>
      <c r="CX169" s="77">
        <f t="shared" ca="1" si="4064"/>
        <v>2359.6483679999997</v>
      </c>
      <c r="CY169" s="77">
        <f t="shared" ca="1" si="4064"/>
        <v>2359.6483679999997</v>
      </c>
      <c r="CZ169" s="77">
        <f t="shared" ca="1" si="4064"/>
        <v>2359.6483679999997</v>
      </c>
      <c r="DA169" s="77">
        <f t="shared" ca="1" si="4064"/>
        <v>2359.6483679999997</v>
      </c>
      <c r="DB169" s="77">
        <f t="shared" ca="1" si="4064"/>
        <v>2359.6483679999997</v>
      </c>
      <c r="DC169" s="77">
        <f t="shared" ca="1" si="4064"/>
        <v>2359.6483679999997</v>
      </c>
      <c r="DD169" s="77">
        <f t="shared" ca="1" si="4064"/>
        <v>2359.6483679999997</v>
      </c>
      <c r="DE169" s="77">
        <f t="shared" ca="1" si="4064"/>
        <v>2359.6483679999997</v>
      </c>
      <c r="DF169" s="77">
        <f t="shared" ca="1" si="4064"/>
        <v>2359.6483679999997</v>
      </c>
      <c r="DG169" s="77">
        <f t="shared" ca="1" si="4064"/>
        <v>2359.6483679999997</v>
      </c>
      <c r="DH169" s="77">
        <f t="shared" ca="1" si="4064"/>
        <v>2359.6483679999997</v>
      </c>
      <c r="DI169" s="77">
        <f t="shared" ca="1" si="4064"/>
        <v>2359.6483679999997</v>
      </c>
      <c r="DJ169" s="77">
        <f t="shared" ca="1" si="4064"/>
        <v>2359.6483679999997</v>
      </c>
      <c r="DK169" s="77">
        <f t="shared" ca="1" si="4064"/>
        <v>2359.6483679999997</v>
      </c>
      <c r="DL169" s="77">
        <f t="shared" ca="1" si="4064"/>
        <v>2359.6483679999997</v>
      </c>
      <c r="DM169" s="77">
        <f t="shared" ca="1" si="4064"/>
        <v>2359.6483679999997</v>
      </c>
      <c r="DN169" s="77">
        <f t="shared" ca="1" si="4064"/>
        <v>2359.6483679999997</v>
      </c>
      <c r="DO169" s="77">
        <f t="shared" ca="1" si="4064"/>
        <v>2359.6483679999997</v>
      </c>
      <c r="DP169" s="77">
        <f t="shared" ca="1" si="4064"/>
        <v>2359.6483679999997</v>
      </c>
      <c r="DQ169" s="77">
        <f t="shared" ca="1" si="4064"/>
        <v>2359.6483679999997</v>
      </c>
      <c r="DR169" s="77">
        <f t="shared" ca="1" si="4064"/>
        <v>-1649.3512893974662</v>
      </c>
      <c r="DS169" s="77">
        <f t="shared" ca="1" si="4064"/>
        <v>-1649.3512893974662</v>
      </c>
      <c r="DT169" s="77">
        <f t="shared" ca="1" si="4064"/>
        <v>-1649.3512893974662</v>
      </c>
      <c r="DU169" s="77">
        <f t="shared" ca="1" si="4064"/>
        <v>-1649.3512893974662</v>
      </c>
      <c r="DV169" s="77">
        <f t="shared" ca="1" si="4064"/>
        <v>-1649.3512893974662</v>
      </c>
      <c r="DW169" s="77">
        <f t="shared" ca="1" si="4064"/>
        <v>-1649.3512893974662</v>
      </c>
      <c r="DX169" s="77">
        <f t="shared" ca="1" si="4064"/>
        <v>-1649.3512893974662</v>
      </c>
      <c r="DY169" s="77">
        <f t="shared" ca="1" si="4064"/>
        <v>-1649.3512893974662</v>
      </c>
      <c r="DZ169" s="77">
        <f t="shared" ref="DZ169:GK169" ca="1" si="4065">DZ137</f>
        <v>-1649.3512893974662</v>
      </c>
      <c r="EA169" s="77">
        <f t="shared" ca="1" si="4065"/>
        <v>-1649.3512893974662</v>
      </c>
      <c r="EB169" s="77">
        <f t="shared" ca="1" si="4065"/>
        <v>-1649.3512893974662</v>
      </c>
      <c r="EC169" s="77">
        <f t="shared" ca="1" si="4065"/>
        <v>-1649.3512893974662</v>
      </c>
      <c r="ED169" s="77">
        <f t="shared" ca="1" si="4065"/>
        <v>-1649.3512893974662</v>
      </c>
      <c r="EE169" s="77">
        <f t="shared" ca="1" si="4065"/>
        <v>-1649.3512893974662</v>
      </c>
      <c r="EF169" s="77">
        <f t="shared" ca="1" si="4065"/>
        <v>-1649.3512893974662</v>
      </c>
      <c r="EG169" s="77">
        <f t="shared" ca="1" si="4065"/>
        <v>-1649.3512893974662</v>
      </c>
      <c r="EH169" s="77">
        <f t="shared" ca="1" si="4065"/>
        <v>-1649.3512893974662</v>
      </c>
      <c r="EI169" s="77">
        <f t="shared" ca="1" si="4065"/>
        <v>-1649.3512893974662</v>
      </c>
      <c r="EJ169" s="77">
        <f t="shared" ca="1" si="4065"/>
        <v>-1649.3512893974662</v>
      </c>
      <c r="EK169" s="77">
        <f t="shared" ca="1" si="4065"/>
        <v>-1649.3512893974662</v>
      </c>
      <c r="EL169" s="77">
        <f t="shared" ca="1" si="4065"/>
        <v>-1649.3512893974662</v>
      </c>
      <c r="EM169" s="77">
        <f t="shared" ca="1" si="4065"/>
        <v>-1649.3512893974662</v>
      </c>
      <c r="EN169" s="77">
        <f t="shared" ca="1" si="4065"/>
        <v>-1649.3512893974662</v>
      </c>
      <c r="EO169" s="77">
        <f t="shared" ca="1" si="4065"/>
        <v>-1649.3512893974662</v>
      </c>
      <c r="EP169" s="77">
        <f t="shared" ca="1" si="4065"/>
        <v>-1649.3512893974662</v>
      </c>
      <c r="EQ169" s="77">
        <f t="shared" ca="1" si="4065"/>
        <v>-1649.3512893974662</v>
      </c>
      <c r="ER169" s="77">
        <f t="shared" ca="1" si="4065"/>
        <v>-1649.3512893974662</v>
      </c>
      <c r="ES169" s="77">
        <f t="shared" ca="1" si="4065"/>
        <v>-1649.3512893974662</v>
      </c>
      <c r="ET169" s="77">
        <f t="shared" ca="1" si="4065"/>
        <v>-1649.3512893974662</v>
      </c>
      <c r="EU169" s="77">
        <f t="shared" ca="1" si="4065"/>
        <v>-1649.3512893974662</v>
      </c>
      <c r="EV169" s="77">
        <f t="shared" ca="1" si="4065"/>
        <v>-1649.3512893974662</v>
      </c>
      <c r="EW169" s="77">
        <f t="shared" ca="1" si="4065"/>
        <v>-1649.3512893974662</v>
      </c>
      <c r="EX169" s="77">
        <f t="shared" ca="1" si="4065"/>
        <v>-1649.3512893974662</v>
      </c>
      <c r="EY169" s="77">
        <f t="shared" ca="1" si="4065"/>
        <v>-1649.3512893974662</v>
      </c>
      <c r="EZ169" s="77">
        <f t="shared" ca="1" si="4065"/>
        <v>-1649.3512893974662</v>
      </c>
      <c r="FA169" s="77">
        <f t="shared" ca="1" si="4065"/>
        <v>-1649.3512893974662</v>
      </c>
      <c r="FB169" s="77">
        <f t="shared" ca="1" si="4065"/>
        <v>-1649.3512893974662</v>
      </c>
      <c r="FC169" s="77">
        <f t="shared" ca="1" si="4065"/>
        <v>-1649.3512893974662</v>
      </c>
      <c r="FD169" s="77">
        <f t="shared" ca="1" si="4065"/>
        <v>-1649.3512893974662</v>
      </c>
      <c r="FE169" s="77">
        <f t="shared" ca="1" si="4065"/>
        <v>-1649.3512893974662</v>
      </c>
      <c r="FF169" s="77">
        <f t="shared" ca="1" si="4065"/>
        <v>-1649.3512893974662</v>
      </c>
      <c r="FG169" s="77">
        <f t="shared" ca="1" si="4065"/>
        <v>-1649.3512893974662</v>
      </c>
      <c r="FH169" s="77">
        <f t="shared" ca="1" si="4065"/>
        <v>-1649.3512893974662</v>
      </c>
      <c r="FI169" s="77">
        <f t="shared" ca="1" si="4065"/>
        <v>-1649.3512893974662</v>
      </c>
      <c r="FJ169" s="77">
        <f t="shared" ca="1" si="4065"/>
        <v>-1649.3512893974662</v>
      </c>
      <c r="FK169" s="77">
        <f t="shared" ca="1" si="4065"/>
        <v>-1649.3512893974662</v>
      </c>
      <c r="FL169" s="77">
        <f t="shared" ca="1" si="4065"/>
        <v>-1649.3512893974662</v>
      </c>
      <c r="FM169" s="77">
        <f t="shared" ca="1" si="4065"/>
        <v>-1649.3512893974662</v>
      </c>
      <c r="FN169" s="77">
        <f t="shared" ca="1" si="4065"/>
        <v>-1649.3512893974662</v>
      </c>
      <c r="FO169" s="77">
        <f t="shared" ca="1" si="4065"/>
        <v>-1649.3512893974662</v>
      </c>
      <c r="FP169" s="77">
        <f t="shared" ca="1" si="4065"/>
        <v>-1649.3512893974662</v>
      </c>
      <c r="FQ169" s="77">
        <f t="shared" ca="1" si="4065"/>
        <v>-1649.3512893974662</v>
      </c>
      <c r="FR169" s="77">
        <f t="shared" ca="1" si="4065"/>
        <v>-1649.3512893974662</v>
      </c>
      <c r="FS169" s="77">
        <f t="shared" ca="1" si="4065"/>
        <v>-1649.3512893974662</v>
      </c>
      <c r="FT169" s="77">
        <f t="shared" ca="1" si="4065"/>
        <v>-1649.3512893974662</v>
      </c>
      <c r="FU169" s="77">
        <f t="shared" ca="1" si="4065"/>
        <v>-1649.3512893974662</v>
      </c>
      <c r="FV169" s="77">
        <f t="shared" ca="1" si="4065"/>
        <v>-1649.3512893974662</v>
      </c>
      <c r="FW169" s="77">
        <f t="shared" ca="1" si="4065"/>
        <v>-1649.3512893974662</v>
      </c>
      <c r="FX169" s="77">
        <f t="shared" ca="1" si="4065"/>
        <v>-1649.3512893974662</v>
      </c>
      <c r="FY169" s="77">
        <f t="shared" ca="1" si="4065"/>
        <v>-1649.3512893974662</v>
      </c>
      <c r="FZ169" s="77">
        <f t="shared" ca="1" si="4065"/>
        <v>-1649.3512893974662</v>
      </c>
      <c r="GA169" s="77">
        <f t="shared" ca="1" si="4065"/>
        <v>-1649.3512893974662</v>
      </c>
      <c r="GB169" s="77">
        <f t="shared" ca="1" si="4065"/>
        <v>-1649.3512893974662</v>
      </c>
      <c r="GC169" s="77">
        <f t="shared" ca="1" si="4065"/>
        <v>-1649.3512893974662</v>
      </c>
      <c r="GD169" s="77">
        <f t="shared" ca="1" si="4065"/>
        <v>-1649.3512893974662</v>
      </c>
      <c r="GE169" s="77">
        <f t="shared" ca="1" si="4065"/>
        <v>-1649.3512893974662</v>
      </c>
      <c r="GF169" s="77">
        <f t="shared" ca="1" si="4065"/>
        <v>-1649.3512893974662</v>
      </c>
      <c r="GG169" s="77">
        <f t="shared" ca="1" si="4065"/>
        <v>-1649.3512893974662</v>
      </c>
      <c r="GH169" s="77">
        <f t="shared" ca="1" si="4065"/>
        <v>-1649.3512893974662</v>
      </c>
      <c r="GI169" s="77">
        <f t="shared" ca="1" si="4065"/>
        <v>-1649.3512893974662</v>
      </c>
      <c r="GJ169" s="77">
        <f t="shared" ca="1" si="4065"/>
        <v>-1649.3512893974662</v>
      </c>
      <c r="GK169" s="77">
        <f t="shared" ca="1" si="4065"/>
        <v>-1649.3512893974662</v>
      </c>
      <c r="GL169" s="77">
        <f t="shared" ref="GL169:HI169" ca="1" si="4066">GL137</f>
        <v>-1649.3512893974662</v>
      </c>
      <c r="GM169" s="77">
        <f t="shared" ca="1" si="4066"/>
        <v>-1649.3512893974662</v>
      </c>
      <c r="GN169" s="77">
        <f t="shared" ca="1" si="4066"/>
        <v>-1649.3512893974662</v>
      </c>
      <c r="GO169" s="77">
        <f t="shared" ca="1" si="4066"/>
        <v>-1649.3512893974662</v>
      </c>
      <c r="GP169" s="77">
        <f t="shared" ca="1" si="4066"/>
        <v>-1649.3512893974662</v>
      </c>
      <c r="GQ169" s="77">
        <f t="shared" ca="1" si="4066"/>
        <v>-1649.3512893974662</v>
      </c>
      <c r="GR169" s="77">
        <f t="shared" ca="1" si="4066"/>
        <v>-1649.3512893974662</v>
      </c>
      <c r="GS169" s="77">
        <f t="shared" ca="1" si="4066"/>
        <v>-1649.3512893974662</v>
      </c>
      <c r="GT169" s="77">
        <f t="shared" ca="1" si="4066"/>
        <v>-1649.3512893974662</v>
      </c>
      <c r="GU169" s="77">
        <f t="shared" ca="1" si="4066"/>
        <v>-1649.3512893974662</v>
      </c>
      <c r="GV169" s="77">
        <f t="shared" ca="1" si="4066"/>
        <v>-1649.3512893974662</v>
      </c>
      <c r="GW169" s="77">
        <f t="shared" ca="1" si="4066"/>
        <v>-1649.3512893974662</v>
      </c>
      <c r="GX169" s="77">
        <f t="shared" ca="1" si="4066"/>
        <v>-1649.3512893974662</v>
      </c>
      <c r="GY169" s="77">
        <f t="shared" ca="1" si="4066"/>
        <v>-1649.3512893974662</v>
      </c>
      <c r="GZ169" s="77">
        <f t="shared" ca="1" si="4066"/>
        <v>-1649.3512893974662</v>
      </c>
      <c r="HA169" s="77">
        <f t="shared" ca="1" si="4066"/>
        <v>-1649.3512893974662</v>
      </c>
      <c r="HB169" s="77">
        <f t="shared" ca="1" si="4066"/>
        <v>-1649.3512893974662</v>
      </c>
      <c r="HC169" s="77">
        <f t="shared" ca="1" si="4066"/>
        <v>-1649.3512893974662</v>
      </c>
      <c r="HD169" s="77">
        <f t="shared" ca="1" si="4066"/>
        <v>-1649.3512893974662</v>
      </c>
      <c r="HE169" s="77">
        <f t="shared" ca="1" si="4066"/>
        <v>-1649.3512893974662</v>
      </c>
      <c r="HF169" s="77">
        <f t="shared" ca="1" si="4066"/>
        <v>-1649.3512893974662</v>
      </c>
      <c r="HG169" s="77">
        <f t="shared" ca="1" si="4066"/>
        <v>-1649.3512893974662</v>
      </c>
      <c r="HH169" s="77">
        <f t="shared" ca="1" si="4066"/>
        <v>-1649.3512893974662</v>
      </c>
      <c r="HI169" s="77">
        <f t="shared" ca="1" si="4066"/>
        <v>-1649.3512893974662</v>
      </c>
      <c r="HJ169" s="77">
        <f t="shared" ref="HJ169:IG169" ca="1" si="4067">HJ137</f>
        <v>-1649.3512893974662</v>
      </c>
      <c r="HK169" s="77">
        <f t="shared" ca="1" si="4067"/>
        <v>-1649.3512893974662</v>
      </c>
      <c r="HL169" s="77">
        <f t="shared" ca="1" si="4067"/>
        <v>-1649.3512893974662</v>
      </c>
      <c r="HM169" s="77">
        <f t="shared" ca="1" si="4067"/>
        <v>-1649.3512893974662</v>
      </c>
      <c r="HN169" s="77">
        <f t="shared" ca="1" si="4067"/>
        <v>-1649.3512893974662</v>
      </c>
      <c r="HO169" s="77">
        <f t="shared" ca="1" si="4067"/>
        <v>-1649.3512893974662</v>
      </c>
      <c r="HP169" s="77">
        <f t="shared" ca="1" si="4067"/>
        <v>-1649.3512893974662</v>
      </c>
      <c r="HQ169" s="77">
        <f t="shared" ca="1" si="4067"/>
        <v>-1649.3512893974662</v>
      </c>
      <c r="HR169" s="77">
        <f t="shared" ca="1" si="4067"/>
        <v>-1649.3512893974662</v>
      </c>
      <c r="HS169" s="77">
        <f t="shared" ca="1" si="4067"/>
        <v>-1649.3512893974662</v>
      </c>
      <c r="HT169" s="77">
        <f t="shared" ca="1" si="4067"/>
        <v>-1649.3512893974662</v>
      </c>
      <c r="HU169" s="77">
        <f t="shared" ca="1" si="4067"/>
        <v>-1649.3512893974662</v>
      </c>
      <c r="HV169" s="77">
        <f t="shared" ca="1" si="4067"/>
        <v>-1770.6549377805445</v>
      </c>
      <c r="HW169" s="77">
        <f t="shared" ca="1" si="4067"/>
        <v>-1770.6549377805445</v>
      </c>
      <c r="HX169" s="77">
        <f t="shared" ca="1" si="4067"/>
        <v>-1770.6549377805445</v>
      </c>
      <c r="HY169" s="77">
        <f t="shared" ca="1" si="4067"/>
        <v>-1770.6549377805445</v>
      </c>
      <c r="HZ169" s="77">
        <f t="shared" ca="1" si="4067"/>
        <v>-1770.6549377805445</v>
      </c>
      <c r="IA169" s="77">
        <f t="shared" ca="1" si="4067"/>
        <v>-1770.6549377805445</v>
      </c>
      <c r="IB169" s="77">
        <f t="shared" ca="1" si="4067"/>
        <v>-1770.6549377805445</v>
      </c>
      <c r="IC169" s="77">
        <f t="shared" ca="1" si="4067"/>
        <v>-1770.6549377805445</v>
      </c>
      <c r="ID169" s="77">
        <f t="shared" ca="1" si="4067"/>
        <v>-1770.6549377805445</v>
      </c>
      <c r="IE169" s="77">
        <f t="shared" ca="1" si="4067"/>
        <v>-1770.6549377805445</v>
      </c>
      <c r="IF169" s="77">
        <f t="shared" ca="1" si="4067"/>
        <v>-1770.6549377805445</v>
      </c>
      <c r="IG169" s="77">
        <f t="shared" ca="1" si="4067"/>
        <v>-1770.6549377805445</v>
      </c>
    </row>
  </sheetData>
  <mergeCells count="1">
    <mergeCell ref="E1:G3"/>
  </mergeCells>
  <conditionalFormatting sqref="A6:A10">
    <cfRule type="cellIs" dxfId="76" priority="5" operator="lessThan">
      <formula>0</formula>
    </cfRule>
  </conditionalFormatting>
  <conditionalFormatting sqref="A12">
    <cfRule type="cellIs" dxfId="75" priority="32" operator="lessThan">
      <formula>0</formula>
    </cfRule>
  </conditionalFormatting>
  <conditionalFormatting sqref="A24">
    <cfRule type="cellIs" dxfId="74" priority="26" operator="lessThan">
      <formula>0</formula>
    </cfRule>
  </conditionalFormatting>
  <conditionalFormatting sqref="A31">
    <cfRule type="cellIs" dxfId="73" priority="30" operator="lessThan">
      <formula>0</formula>
    </cfRule>
  </conditionalFormatting>
  <conditionalFormatting sqref="A33">
    <cfRule type="cellIs" dxfId="72" priority="29" operator="lessThan">
      <formula>0</formula>
    </cfRule>
  </conditionalFormatting>
  <conditionalFormatting sqref="A40:A43 A46:A49">
    <cfRule type="cellIs" dxfId="71" priority="16" operator="lessThan">
      <formula>0</formula>
    </cfRule>
  </conditionalFormatting>
  <conditionalFormatting sqref="A54">
    <cfRule type="cellIs" dxfId="70" priority="20" operator="lessThan">
      <formula>0</formula>
    </cfRule>
  </conditionalFormatting>
  <conditionalFormatting sqref="A56">
    <cfRule type="cellIs" dxfId="69" priority="17" operator="lessThan">
      <formula>0</formula>
    </cfRule>
  </conditionalFormatting>
  <conditionalFormatting sqref="A59">
    <cfRule type="cellIs" dxfId="68" priority="4" operator="lessThan">
      <formula>0</formula>
    </cfRule>
  </conditionalFormatting>
  <conditionalFormatting sqref="A63:A67">
    <cfRule type="cellIs" dxfId="67" priority="3" operator="lessThan">
      <formula>0</formula>
    </cfRule>
  </conditionalFormatting>
  <conditionalFormatting sqref="A73:A74">
    <cfRule type="cellIs" dxfId="66" priority="12" operator="lessThan">
      <formula>0</formula>
    </cfRule>
  </conditionalFormatting>
  <conditionalFormatting sqref="A88:A94">
    <cfRule type="cellIs" dxfId="65" priority="1" operator="lessThan">
      <formula>0</formula>
    </cfRule>
  </conditionalFormatting>
  <conditionalFormatting sqref="A99:A100">
    <cfRule type="cellIs" dxfId="64" priority="11" operator="lessThan">
      <formula>0</formula>
    </cfRule>
  </conditionalFormatting>
  <conditionalFormatting sqref="A123:A124">
    <cfRule type="cellIs" dxfId="63" priority="7" operator="lessThan">
      <formula>0</formula>
    </cfRule>
  </conditionalFormatting>
  <conditionalFormatting sqref="A148:A150">
    <cfRule type="cellIs" dxfId="62" priority="9" operator="lessThan">
      <formula>0</formula>
    </cfRule>
  </conditionalFormatting>
  <conditionalFormatting sqref="A160">
    <cfRule type="cellIs" dxfId="61" priority="8" operator="lessThan">
      <formula>0</formula>
    </cfRule>
  </conditionalFormatting>
  <dataValidations disablePrompts="1" count="1">
    <dataValidation type="list" allowBlank="1" showInputMessage="1" showErrorMessage="1" sqref="B10:IG10" xr:uid="{36400C45-50CD-4D7E-B0DE-C90D01905949}">
      <formula1>"REAL, PRESUMIDO"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29ce58-7a75-4c3f-ad97-f58392fbb9bd" xsi:nil="true"/>
    <lcf76f155ced4ddcb4097134ff3c332f xmlns="76a49092-22cb-4b83-8fd0-fd370495f0d8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873CA25B8352E4BB2BEFD48E59F1D39" ma:contentTypeVersion="15" ma:contentTypeDescription="Crie um novo documento." ma:contentTypeScope="" ma:versionID="30423a8da21791a03274dc9a6d1b9de2">
  <xsd:schema xmlns:xsd="http://www.w3.org/2001/XMLSchema" xmlns:xs="http://www.w3.org/2001/XMLSchema" xmlns:p="http://schemas.microsoft.com/office/2006/metadata/properties" xmlns:ns2="76a49092-22cb-4b83-8fd0-fd370495f0d8" xmlns:ns3="d029ce58-7a75-4c3f-ad97-f58392fbb9bd" targetNamespace="http://schemas.microsoft.com/office/2006/metadata/properties" ma:root="true" ma:fieldsID="62c2f0a75809114c3d5344af945b426e" ns2:_="" ns3:_="">
    <xsd:import namespace="76a49092-22cb-4b83-8fd0-fd370495f0d8"/>
    <xsd:import namespace="d029ce58-7a75-4c3f-ad97-f58392fbb9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a49092-22cb-4b83-8fd0-fd370495f0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96ea5821-12ab-42b5-a514-d582b4d033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29ce58-7a75-4c3f-ad97-f58392fbb9bd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f341a606-b43e-4f7b-adb5-cec82c9c9053}" ma:internalName="TaxCatchAll" ma:showField="CatchAllData" ma:web="d029ce58-7a75-4c3f-ad97-f58392fbb9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39D7C0-D8BF-492C-A82E-9AA85DCAE3C1}">
  <ds:schemaRefs>
    <ds:schemaRef ds:uri="http://schemas.microsoft.com/office/2006/metadata/properties"/>
    <ds:schemaRef ds:uri="http://schemas.microsoft.com/office/infopath/2007/PartnerControls"/>
    <ds:schemaRef ds:uri="d029ce58-7a75-4c3f-ad97-f58392fbb9bd"/>
    <ds:schemaRef ds:uri="76a49092-22cb-4b83-8fd0-fd370495f0d8"/>
  </ds:schemaRefs>
</ds:datastoreItem>
</file>

<file path=customXml/itemProps2.xml><?xml version="1.0" encoding="utf-8"?>
<ds:datastoreItem xmlns:ds="http://schemas.openxmlformats.org/officeDocument/2006/customXml" ds:itemID="{3C691056-36B4-401A-8C63-80B5577751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a49092-22cb-4b83-8fd0-fd370495f0d8"/>
    <ds:schemaRef ds:uri="d029ce58-7a75-4c3f-ad97-f58392fbb9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D470194-B1DE-4C45-B19E-40972AF8797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23</vt:i4>
      </vt:variant>
      <vt:variant>
        <vt:lpstr>Intervalos Nomeados</vt:lpstr>
      </vt:variant>
      <vt:variant>
        <vt:i4>78</vt:i4>
      </vt:variant>
    </vt:vector>
  </HeadingPairs>
  <TitlesOfParts>
    <vt:vector size="101" baseType="lpstr">
      <vt:lpstr>Painel de Controle</vt:lpstr>
      <vt:lpstr>CAPEX</vt:lpstr>
      <vt:lpstr>Cronograma de Desembolso</vt:lpstr>
      <vt:lpstr>Depreciação</vt:lpstr>
      <vt:lpstr>OPEX</vt:lpstr>
      <vt:lpstr>BCE</vt:lpstr>
      <vt:lpstr>Financiamento</vt:lpstr>
      <vt:lpstr>WACC</vt:lpstr>
      <vt:lpstr>Demonstrativos (Mensal)</vt:lpstr>
      <vt:lpstr>VfM no tempo</vt:lpstr>
      <vt:lpstr>CMM1 - AUX CALC</vt:lpstr>
      <vt:lpstr>CMM 1 - AUX FINAN</vt:lpstr>
      <vt:lpstr>CMM 1 - AUX DEPREC</vt:lpstr>
      <vt:lpstr>CMM2 - AUX CALC</vt:lpstr>
      <vt:lpstr>CMM2 - AUX DEPREC</vt:lpstr>
      <vt:lpstr>CMM2 - FINAN</vt:lpstr>
      <vt:lpstr>CMM3 - AUX CALC</vt:lpstr>
      <vt:lpstr>CMM3 - AUX DEPREC</vt:lpstr>
      <vt:lpstr>CMM3 - FINAN</vt:lpstr>
      <vt:lpstr>CMM4 - AUX CALC</vt:lpstr>
      <vt:lpstr>CMM4 - AUX DEPREC</vt:lpstr>
      <vt:lpstr>CMM4 - FINAN</vt:lpstr>
      <vt:lpstr>CMM5 - AUX CALC</vt:lpstr>
      <vt:lpstr>AdicionalIRPJ</vt:lpstr>
      <vt:lpstr>Alavanca</vt:lpstr>
      <vt:lpstr>BCE!Area_de_impressao</vt:lpstr>
      <vt:lpstr>CAPEX!Area_de_impressao</vt:lpstr>
      <vt:lpstr>'CMM 1 - AUX DEPREC'!Area_de_impressao</vt:lpstr>
      <vt:lpstr>'CMM 1 - AUX FINAN'!Area_de_impressao</vt:lpstr>
      <vt:lpstr>'CMM2 - AUX DEPREC'!Area_de_impressao</vt:lpstr>
      <vt:lpstr>'CMM2 - FINAN'!Area_de_impressao</vt:lpstr>
      <vt:lpstr>'CMM3 - AUX DEPREC'!Area_de_impressao</vt:lpstr>
      <vt:lpstr>'CMM3 - FINAN'!Area_de_impressao</vt:lpstr>
      <vt:lpstr>'CMM4 - AUX DEPREC'!Area_de_impressao</vt:lpstr>
      <vt:lpstr>'CMM4 - FINAN'!Area_de_impressao</vt:lpstr>
      <vt:lpstr>'Cronograma de Desembolso'!Area_de_impressao</vt:lpstr>
      <vt:lpstr>Depreciação!Area_de_impressao</vt:lpstr>
      <vt:lpstr>OPEX!Area_de_impressao</vt:lpstr>
      <vt:lpstr>'Painel de Controle'!Area_de_impressao</vt:lpstr>
      <vt:lpstr>B4a</vt:lpstr>
      <vt:lpstr>BHmes</vt:lpstr>
      <vt:lpstr>OPEX!Capex_Ciclo1</vt:lpstr>
      <vt:lpstr>Capex_Ciclo1</vt:lpstr>
      <vt:lpstr>CAPEX_DRE</vt:lpstr>
      <vt:lpstr>Capex_EscopoFULL</vt:lpstr>
      <vt:lpstr>CAPEX_UFV</vt:lpstr>
      <vt:lpstr>CapexDRE</vt:lpstr>
      <vt:lpstr>CMCAPEX1</vt:lpstr>
      <vt:lpstr>CMCAPEX2</vt:lpstr>
      <vt:lpstr>CMEE</vt:lpstr>
      <vt:lpstr>CMIP</vt:lpstr>
      <vt:lpstr>CMMfull</vt:lpstr>
      <vt:lpstr>CMUFV</vt:lpstr>
      <vt:lpstr>COFINS</vt:lpstr>
      <vt:lpstr>compromisso</vt:lpstr>
      <vt:lpstr>Contraprestacoes</vt:lpstr>
      <vt:lpstr>CSLL</vt:lpstr>
      <vt:lpstr>Custo_IP_Full</vt:lpstr>
      <vt:lpstr>escolas</vt:lpstr>
      <vt:lpstr>estruturacaoOpe</vt:lpstr>
      <vt:lpstr>FCacc</vt:lpstr>
      <vt:lpstr>freqDivid</vt:lpstr>
      <vt:lpstr>freqReducao</vt:lpstr>
      <vt:lpstr>FSeg</vt:lpstr>
      <vt:lpstr>InicioDividendos</vt:lpstr>
      <vt:lpstr>InicioReducao</vt:lpstr>
      <vt:lpstr>IRPJ</vt:lpstr>
      <vt:lpstr>ISS</vt:lpstr>
      <vt:lpstr>juros_financ</vt:lpstr>
      <vt:lpstr>LucroLiquido_DRE</vt:lpstr>
      <vt:lpstr>OPEX_DRE</vt:lpstr>
      <vt:lpstr>PIP</vt:lpstr>
      <vt:lpstr>PIS</vt:lpstr>
      <vt:lpstr>PrazoConcessao</vt:lpstr>
      <vt:lpstr>PrazoContrato</vt:lpstr>
      <vt:lpstr>PrazoFin</vt:lpstr>
      <vt:lpstr>predAdm</vt:lpstr>
      <vt:lpstr>Depreciação!PreOp</vt:lpstr>
      <vt:lpstr>PreOp</vt:lpstr>
      <vt:lpstr>receitas</vt:lpstr>
      <vt:lpstr>SubsObrig</vt:lpstr>
      <vt:lpstr>tarB3</vt:lpstr>
      <vt:lpstr>TIR</vt:lpstr>
      <vt:lpstr>CAPEX!Titulos_de_impressao</vt:lpstr>
      <vt:lpstr>'CMM 1 - AUX DEPREC'!Titulos_de_impressao</vt:lpstr>
      <vt:lpstr>'CMM 1 - AUX FINAN'!Titulos_de_impressao</vt:lpstr>
      <vt:lpstr>'CMM2 - AUX DEPREC'!Titulos_de_impressao</vt:lpstr>
      <vt:lpstr>'CMM2 - FINAN'!Titulos_de_impressao</vt:lpstr>
      <vt:lpstr>'CMM3 - AUX DEPREC'!Titulos_de_impressao</vt:lpstr>
      <vt:lpstr>'CMM3 - FINAN'!Titulos_de_impressao</vt:lpstr>
      <vt:lpstr>'CMM4 - AUX DEPREC'!Titulos_de_impressao</vt:lpstr>
      <vt:lpstr>'CMM4 - FINAN'!Titulos_de_impressao</vt:lpstr>
      <vt:lpstr>'Cronograma de Desembolso'!Titulos_de_impressao</vt:lpstr>
      <vt:lpstr>Depreciação!Titulos_de_impressao</vt:lpstr>
      <vt:lpstr>OPEX!Titulos_de_impressao</vt:lpstr>
      <vt:lpstr>tx_Manut</vt:lpstr>
      <vt:lpstr>tx_Manut_UFV</vt:lpstr>
      <vt:lpstr>TxBR</vt:lpstr>
      <vt:lpstr>US</vt:lpstr>
      <vt:lpstr>VPL</vt:lpstr>
      <vt:lpstr>wacc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Felipe Andrade Lucci</dc:creator>
  <cp:keywords/>
  <dc:description/>
  <cp:lastModifiedBy>Felipe Andrade Lucci</cp:lastModifiedBy>
  <cp:revision/>
  <cp:lastPrinted>2024-07-12T19:41:32Z</cp:lastPrinted>
  <dcterms:created xsi:type="dcterms:W3CDTF">2022-07-06T17:17:38Z</dcterms:created>
  <dcterms:modified xsi:type="dcterms:W3CDTF">2024-07-15T17:54:14Z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0x0101006873CA25B8352E4BB2BEFD48E59F1D39</vt:lpwstr>
  </property>
  <property fmtid="{D5CDD505-2E9C-101B-9397-08002B2CF9AE}" pid="3" name="MediaServiceImageTags">
    <vt:lpwstr/>
  </property>
</Properties>
</file>